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ebruiker\Desktop\"/>
    </mc:Choice>
  </mc:AlternateContent>
  <xr:revisionPtr revIDLastSave="0" documentId="8_{C93F4B2B-DDB5-4809-B4E4-51AD92D69047}" xr6:coauthVersionLast="47" xr6:coauthVersionMax="47" xr10:uidLastSave="{00000000-0000-0000-0000-000000000000}"/>
  <bookViews>
    <workbookView xWindow="-120" yWindow="-120" windowWidth="24240" windowHeight="13020" tabRatio="610" xr2:uid="{00000000-000D-0000-FFFF-FFFF00000000}"/>
  </bookViews>
  <sheets>
    <sheet name="Punten" sheetId="1" r:id="rId1"/>
    <sheet name="Medailles" sheetId="2" r:id="rId2"/>
    <sheet name="Periodestanden divisies" sheetId="25" r:id="rId3"/>
    <sheet name="Bekercompetitie" sheetId="15" r:id="rId4"/>
    <sheet name="Punten per wedstrijd" sheetId="4" r:id="rId5"/>
    <sheet name="UCIRanking" sheetId="5" r:id="rId6"/>
    <sheet name="Puntenklassement" sheetId="6" r:id="rId7"/>
    <sheet name="Topresultaten" sheetId="9" r:id="rId8"/>
    <sheet name="Medailles 2026" sheetId="20" r:id="rId9"/>
    <sheet name="WT uitslagen" sheetId="11" r:id="rId10"/>
    <sheet name="Overwinningen in Grote Ronde" sheetId="12" r:id="rId11"/>
    <sheet name="Divisiestanden tm 2025" sheetId="13" r:id="rId12"/>
    <sheet name="Categorie 2026" sheetId="23" r:id="rId13"/>
    <sheet name="Palmares WT koersen" sheetId="8" r:id="rId14"/>
  </sheets>
  <definedNames>
    <definedName name="_xlnm._FilterDatabase" localSheetId="13" hidden="1">'Palmares WT koersen'!$E$673:$L$834</definedName>
    <definedName name="_xlnm._FilterDatabase" localSheetId="5" hidden="1">UCIRanking!$HL$35:$HO$53</definedName>
  </definedNames>
  <calcPr calcId="191029"/>
</workbook>
</file>

<file path=xl/calcChain.xml><?xml version="1.0" encoding="utf-8"?>
<calcChain xmlns="http://schemas.openxmlformats.org/spreadsheetml/2006/main">
  <c r="A2" i="4" l="1"/>
  <c r="D374" i="15"/>
  <c r="D372" i="15"/>
  <c r="D371" i="15"/>
  <c r="D369" i="15"/>
  <c r="D368" i="15"/>
  <c r="D366" i="15"/>
  <c r="D365" i="15"/>
  <c r="D363" i="15"/>
  <c r="D362" i="15"/>
  <c r="D360" i="15"/>
  <c r="D359" i="15"/>
  <c r="D357" i="15"/>
  <c r="D356" i="15"/>
  <c r="D354" i="15"/>
  <c r="D353" i="15"/>
  <c r="D351" i="15"/>
  <c r="D350" i="15"/>
  <c r="D348" i="15"/>
  <c r="D347" i="15"/>
  <c r="D345" i="15"/>
  <c r="D344" i="15"/>
  <c r="D338" i="15"/>
  <c r="D336" i="15"/>
  <c r="D335" i="15"/>
  <c r="D333" i="15"/>
  <c r="D332" i="15"/>
  <c r="D330" i="15"/>
  <c r="D329" i="15"/>
  <c r="D327" i="15"/>
  <c r="D326" i="15"/>
  <c r="D324" i="15"/>
  <c r="D323" i="15"/>
  <c r="D321" i="15"/>
  <c r="D320" i="15"/>
  <c r="D318" i="15"/>
  <c r="D317" i="15"/>
  <c r="D315" i="15"/>
  <c r="D314" i="15"/>
  <c r="D312" i="15"/>
  <c r="D311" i="15"/>
  <c r="D309" i="15"/>
  <c r="D308" i="15"/>
  <c r="D302" i="15"/>
  <c r="D300" i="15"/>
  <c r="D299" i="15"/>
  <c r="D297" i="15"/>
  <c r="D296" i="15"/>
  <c r="D294" i="15"/>
  <c r="D293" i="15"/>
  <c r="D291" i="15"/>
  <c r="D290" i="15"/>
  <c r="D288" i="15"/>
  <c r="D287" i="15"/>
  <c r="D285" i="15"/>
  <c r="D284" i="15"/>
  <c r="D282" i="15"/>
  <c r="D281" i="15"/>
  <c r="D279" i="15"/>
  <c r="D278" i="15"/>
  <c r="D276" i="15"/>
  <c r="D275" i="15"/>
  <c r="D273" i="15"/>
  <c r="D272" i="15"/>
  <c r="D266" i="15"/>
  <c r="D264" i="15"/>
  <c r="D263" i="15"/>
  <c r="D261" i="15"/>
  <c r="D260" i="15"/>
  <c r="D258" i="15"/>
  <c r="D257" i="15"/>
  <c r="D255" i="15"/>
  <c r="D254" i="15"/>
  <c r="D252" i="15"/>
  <c r="D251" i="15"/>
  <c r="D249" i="15"/>
  <c r="D248" i="15"/>
  <c r="D246" i="15"/>
  <c r="D245" i="15"/>
  <c r="D243" i="15"/>
  <c r="D242" i="15"/>
  <c r="D240" i="15"/>
  <c r="D239" i="15"/>
  <c r="D237" i="15"/>
  <c r="D236" i="15"/>
  <c r="D230" i="15"/>
  <c r="D228" i="15"/>
  <c r="D227" i="15"/>
  <c r="D225" i="15"/>
  <c r="D224" i="15"/>
  <c r="D222" i="15"/>
  <c r="D221" i="15"/>
  <c r="D219" i="15"/>
  <c r="D218" i="15"/>
  <c r="D216" i="15"/>
  <c r="D215" i="15"/>
  <c r="D213" i="15"/>
  <c r="D212" i="15"/>
  <c r="D210" i="15"/>
  <c r="D209" i="15"/>
  <c r="D207" i="15"/>
  <c r="D206" i="15"/>
  <c r="D204" i="15"/>
  <c r="D203" i="15"/>
  <c r="D201" i="15"/>
  <c r="D200" i="15"/>
  <c r="D194" i="15"/>
  <c r="D192" i="15"/>
  <c r="D191" i="15"/>
  <c r="D189" i="15"/>
  <c r="D188" i="15"/>
  <c r="D186" i="15"/>
  <c r="D185" i="15"/>
  <c r="D183" i="15"/>
  <c r="D182" i="15"/>
  <c r="D180" i="15"/>
  <c r="D179" i="15"/>
  <c r="D177" i="15"/>
  <c r="D176" i="15"/>
  <c r="D174" i="15"/>
  <c r="D173" i="15"/>
  <c r="D171" i="15"/>
  <c r="D170" i="15"/>
  <c r="D168" i="15"/>
  <c r="D167" i="15"/>
  <c r="D165" i="15"/>
  <c r="D164" i="15"/>
  <c r="D158" i="15"/>
  <c r="D156" i="15"/>
  <c r="D155" i="15"/>
  <c r="D153" i="15"/>
  <c r="D152" i="15"/>
  <c r="D150" i="15"/>
  <c r="D149" i="15"/>
  <c r="D147" i="15"/>
  <c r="D146" i="15"/>
  <c r="D144" i="15"/>
  <c r="D143" i="15"/>
  <c r="D141" i="15"/>
  <c r="D140" i="15"/>
  <c r="D138" i="15"/>
  <c r="D137" i="15"/>
  <c r="D135" i="15"/>
  <c r="D134" i="15"/>
  <c r="D132" i="15"/>
  <c r="D131" i="15"/>
  <c r="D129" i="15"/>
  <c r="D128" i="15"/>
  <c r="D122" i="15"/>
  <c r="D120" i="15"/>
  <c r="D119" i="15"/>
  <c r="D117" i="15"/>
  <c r="D116" i="15"/>
  <c r="D114" i="15"/>
  <c r="D113" i="15"/>
  <c r="D111" i="15"/>
  <c r="D110" i="15"/>
  <c r="D108" i="15"/>
  <c r="D107" i="15"/>
  <c r="D105" i="15"/>
  <c r="D104" i="15"/>
  <c r="D102" i="15"/>
  <c r="D101" i="15"/>
  <c r="D99" i="15"/>
  <c r="D98" i="15"/>
  <c r="D96" i="15"/>
  <c r="D95" i="15"/>
  <c r="D93" i="15"/>
  <c r="D92" i="15"/>
  <c r="D10" i="6" l="1"/>
  <c r="F2318" i="1" l="1"/>
  <c r="F2317" i="1"/>
  <c r="F2316" i="1"/>
  <c r="F2315" i="1"/>
  <c r="F2314" i="1"/>
  <c r="F2313" i="1"/>
  <c r="F2312" i="1"/>
  <c r="F2311" i="1"/>
  <c r="F2310" i="1"/>
  <c r="F2309" i="1"/>
  <c r="F2293" i="1" l="1"/>
  <c r="F2308" i="1"/>
  <c r="F2281" i="1"/>
  <c r="F2305" i="1"/>
  <c r="F2283" i="1"/>
  <c r="F2290" i="1"/>
  <c r="F2282" i="1"/>
  <c r="Y172" i="6"/>
  <c r="X172" i="6"/>
  <c r="W172" i="6"/>
  <c r="V172" i="6"/>
  <c r="U172" i="6"/>
  <c r="T172" i="6"/>
  <c r="F2303" i="1" l="1"/>
  <c r="F2294" i="1"/>
  <c r="F2301" i="1"/>
  <c r="F2306" i="1"/>
  <c r="F2296" i="1"/>
  <c r="F2299" i="1"/>
  <c r="F2288" i="1"/>
  <c r="Z172" i="6" l="1"/>
  <c r="S172" i="6"/>
  <c r="R172" i="6"/>
  <c r="P172" i="6"/>
  <c r="O172" i="6"/>
  <c r="N172" i="6"/>
  <c r="F2291" i="1" l="1"/>
  <c r="F2285" i="1"/>
  <c r="F2297" i="1"/>
  <c r="F2292" i="1"/>
  <c r="F2295" i="1"/>
  <c r="F2289" i="1"/>
  <c r="F2279" i="1"/>
  <c r="AW928" i="1" l="1"/>
  <c r="E172" i="6" l="1"/>
  <c r="F2280" i="1" l="1"/>
  <c r="F2277" i="1"/>
  <c r="F2302" i="1"/>
  <c r="F2298" i="1"/>
  <c r="F2300" i="1"/>
  <c r="F2304" i="1"/>
  <c r="F2286" i="1"/>
  <c r="F2278" i="1"/>
  <c r="F2287" i="1"/>
  <c r="F2284" i="1"/>
  <c r="F2307" i="1"/>
  <c r="HF172" i="6"/>
  <c r="HE172" i="6"/>
  <c r="HD172" i="6"/>
  <c r="HC172" i="6"/>
  <c r="HB172" i="6"/>
  <c r="HA172" i="6"/>
  <c r="GZ172" i="6"/>
  <c r="GY172" i="6"/>
  <c r="GX172" i="6"/>
  <c r="GW172" i="6"/>
  <c r="GV172" i="6"/>
  <c r="GU172" i="6"/>
  <c r="GT172" i="6"/>
  <c r="GS172" i="6"/>
  <c r="GR172" i="6"/>
  <c r="GQ172" i="6"/>
  <c r="GP172" i="6"/>
  <c r="GO172" i="6"/>
  <c r="GN172" i="6"/>
  <c r="GM172" i="6"/>
  <c r="GL172" i="6"/>
  <c r="GK172" i="6"/>
  <c r="GJ172" i="6"/>
  <c r="GI172" i="6"/>
  <c r="GH172" i="6"/>
  <c r="GG172" i="6"/>
  <c r="GF172" i="6"/>
  <c r="GE172" i="6"/>
  <c r="GD172" i="6"/>
  <c r="GC172" i="6"/>
  <c r="GB172" i="6"/>
  <c r="GA172" i="6"/>
  <c r="FZ172" i="6"/>
  <c r="FY172" i="6"/>
  <c r="FX172" i="6"/>
  <c r="FW172" i="6"/>
  <c r="FV172" i="6"/>
  <c r="FU172" i="6"/>
  <c r="FT172" i="6"/>
  <c r="FS172" i="6"/>
  <c r="FR172" i="6"/>
  <c r="FQ172" i="6"/>
  <c r="FP172" i="6"/>
  <c r="FO172" i="6"/>
  <c r="FN172" i="6"/>
  <c r="FM172" i="6"/>
  <c r="FL172" i="6"/>
  <c r="FK172" i="6"/>
  <c r="FJ172" i="6"/>
  <c r="FI172" i="6"/>
  <c r="FH172" i="6"/>
  <c r="FG172" i="6"/>
  <c r="FF172" i="6"/>
  <c r="FE172" i="6"/>
  <c r="FD172" i="6"/>
  <c r="FC172" i="6"/>
  <c r="FB172" i="6"/>
  <c r="FA172" i="6"/>
  <c r="EZ172" i="6"/>
  <c r="EY172" i="6"/>
  <c r="EX172" i="6"/>
  <c r="EW172" i="6"/>
  <c r="EV172" i="6"/>
  <c r="EU172" i="6"/>
  <c r="ET172" i="6"/>
  <c r="ES172" i="6"/>
  <c r="ER172" i="6"/>
  <c r="EQ172" i="6"/>
  <c r="EP172" i="6"/>
  <c r="EO172" i="6"/>
  <c r="EN172" i="6"/>
  <c r="EM172" i="6"/>
  <c r="EL172" i="6"/>
  <c r="EK172" i="6"/>
  <c r="EJ172" i="6"/>
  <c r="EI172" i="6"/>
  <c r="EH172" i="6"/>
  <c r="EG172" i="6"/>
  <c r="EF172" i="6"/>
  <c r="EE172" i="6"/>
  <c r="ED172" i="6"/>
  <c r="EC172" i="6"/>
  <c r="EB172" i="6"/>
  <c r="EA172" i="6"/>
  <c r="DZ172" i="6"/>
  <c r="DY172" i="6"/>
  <c r="DX172" i="6"/>
  <c r="DW172" i="6"/>
  <c r="DV172" i="6"/>
  <c r="DU172" i="6"/>
  <c r="DT172" i="6"/>
  <c r="DS172" i="6"/>
  <c r="DR172" i="6"/>
  <c r="DQ172" i="6"/>
  <c r="DP172" i="6"/>
  <c r="DO172" i="6"/>
  <c r="DN172" i="6"/>
  <c r="DM172" i="6"/>
  <c r="DL172" i="6"/>
  <c r="DK172" i="6"/>
  <c r="DJ172" i="6"/>
  <c r="DI172" i="6"/>
  <c r="DH172" i="6"/>
  <c r="DG172" i="6"/>
  <c r="DF172" i="6"/>
  <c r="DE172" i="6"/>
  <c r="DD172" i="6"/>
  <c r="DC172" i="6"/>
  <c r="DB172" i="6"/>
  <c r="DA172" i="6"/>
  <c r="CZ172" i="6"/>
  <c r="CY172" i="6"/>
  <c r="CX172" i="6"/>
  <c r="CW172" i="6"/>
  <c r="CV172" i="6"/>
  <c r="CU172" i="6"/>
  <c r="CT172" i="6"/>
  <c r="CS172" i="6"/>
  <c r="CR172" i="6"/>
  <c r="CQ172" i="6"/>
  <c r="CP172" i="6"/>
  <c r="CO172" i="6"/>
  <c r="CN172" i="6"/>
  <c r="CM172" i="6"/>
  <c r="CL172" i="6"/>
  <c r="CK172" i="6"/>
  <c r="CJ172" i="6"/>
  <c r="CI172" i="6"/>
  <c r="CH172" i="6"/>
  <c r="CG172" i="6"/>
  <c r="CF172" i="6"/>
  <c r="CE172" i="6"/>
  <c r="CD172" i="6"/>
  <c r="CC172" i="6"/>
  <c r="CB172" i="6"/>
  <c r="CA172" i="6"/>
  <c r="BZ172" i="6"/>
  <c r="BY172" i="6"/>
  <c r="BX172" i="6"/>
  <c r="BW172" i="6"/>
  <c r="BV172" i="6"/>
  <c r="BU172" i="6"/>
  <c r="BT172" i="6"/>
  <c r="BS172" i="6"/>
  <c r="BR172" i="6"/>
  <c r="BQ172" i="6"/>
  <c r="BP172" i="6"/>
  <c r="BO172" i="6"/>
  <c r="BN172" i="6"/>
  <c r="BM172" i="6"/>
  <c r="BL172" i="6"/>
  <c r="BK172" i="6"/>
  <c r="BJ172" i="6"/>
  <c r="BI172" i="6"/>
  <c r="BH172" i="6"/>
  <c r="BG172" i="6"/>
  <c r="BF172" i="6"/>
  <c r="BE172" i="6"/>
  <c r="BD172" i="6"/>
  <c r="BC172" i="6"/>
  <c r="BB172" i="6"/>
  <c r="BA172" i="6"/>
  <c r="AZ172" i="6"/>
  <c r="AY172" i="6"/>
  <c r="AX172" i="6"/>
  <c r="AW172" i="6"/>
  <c r="AV172" i="6"/>
  <c r="AU172" i="6"/>
  <c r="AT172" i="6"/>
  <c r="AS172" i="6"/>
  <c r="AR172" i="6"/>
  <c r="AQ172" i="6"/>
  <c r="AP172" i="6"/>
  <c r="AO172" i="6"/>
  <c r="AN172" i="6"/>
  <c r="AM172" i="6"/>
  <c r="AL172" i="6"/>
  <c r="AK172" i="6"/>
  <c r="AJ172" i="6"/>
  <c r="AI172" i="6"/>
  <c r="AH172" i="6"/>
  <c r="AG172" i="6"/>
  <c r="AF172" i="6"/>
  <c r="AE172" i="6"/>
  <c r="AD172" i="6"/>
  <c r="AC172" i="6"/>
  <c r="AB172" i="6"/>
  <c r="AA172" i="6"/>
  <c r="Q172" i="6"/>
  <c r="M172" i="6"/>
  <c r="L172" i="6"/>
  <c r="K172" i="6"/>
  <c r="J172" i="6"/>
  <c r="I172" i="6"/>
  <c r="H172" i="6"/>
  <c r="G172" i="6"/>
  <c r="F172" i="6"/>
  <c r="K1565" i="4"/>
  <c r="J1565" i="4"/>
  <c r="I1565" i="4"/>
  <c r="I1566" i="4"/>
  <c r="I1567" i="4"/>
  <c r="I1568" i="4"/>
  <c r="I1569" i="4"/>
  <c r="I1570" i="4"/>
  <c r="I1571" i="4"/>
  <c r="I1572" i="4"/>
  <c r="I1573" i="4"/>
  <c r="K1573" i="4"/>
  <c r="J1573" i="4"/>
  <c r="I1574" i="4"/>
  <c r="I1575" i="4"/>
  <c r="I1576" i="4"/>
  <c r="I1577" i="4"/>
  <c r="I1578" i="4"/>
  <c r="I1558" i="4"/>
  <c r="K1578" i="4"/>
  <c r="J1578" i="4"/>
  <c r="K1577" i="4"/>
  <c r="J1577" i="4"/>
  <c r="K1576" i="4"/>
  <c r="J1576" i="4"/>
  <c r="K1575" i="4"/>
  <c r="J1575" i="4"/>
  <c r="K1574" i="4"/>
  <c r="J1574" i="4"/>
  <c r="K1572" i="4"/>
  <c r="J1572" i="4"/>
  <c r="K1571" i="4"/>
  <c r="J1571" i="4"/>
  <c r="K1570" i="4"/>
  <c r="J1570" i="4"/>
  <c r="K1569" i="4"/>
  <c r="J1569" i="4"/>
  <c r="K1568" i="4"/>
  <c r="J1568" i="4"/>
  <c r="K1567" i="4"/>
  <c r="J1567" i="4"/>
  <c r="K1566" i="4"/>
  <c r="J1566" i="4"/>
  <c r="K1564" i="4"/>
  <c r="J1564" i="4"/>
  <c r="I1564" i="4"/>
  <c r="K1563" i="4"/>
  <c r="J1563" i="4"/>
  <c r="I1563" i="4"/>
  <c r="K1562" i="4"/>
  <c r="J1562" i="4"/>
  <c r="I1562" i="4"/>
  <c r="K1561" i="4"/>
  <c r="J1561" i="4"/>
  <c r="I1561" i="4"/>
  <c r="K1560" i="4"/>
  <c r="J1560" i="4"/>
  <c r="I1560" i="4"/>
  <c r="K1559" i="4"/>
  <c r="J1559" i="4"/>
  <c r="I1559" i="4"/>
  <c r="K1558" i="4"/>
  <c r="J1558" i="4"/>
  <c r="F612" i="1" l="1"/>
  <c r="E612" i="1"/>
  <c r="D612" i="1"/>
  <c r="F610" i="1"/>
  <c r="E610" i="1"/>
  <c r="D610" i="1"/>
  <c r="F598" i="1"/>
  <c r="E598" i="1"/>
  <c r="D598" i="1"/>
  <c r="F608" i="1"/>
  <c r="E608" i="1"/>
  <c r="D608" i="1"/>
  <c r="F594" i="1"/>
  <c r="E594" i="1"/>
  <c r="D594" i="1"/>
  <c r="F614" i="1"/>
  <c r="E614" i="1"/>
  <c r="D614" i="1"/>
  <c r="F597" i="1"/>
  <c r="E597" i="1"/>
  <c r="D597" i="1"/>
  <c r="F603" i="1"/>
  <c r="E603" i="1"/>
  <c r="D603" i="1"/>
  <c r="F602" i="1"/>
  <c r="E602" i="1"/>
  <c r="D602" i="1"/>
  <c r="F606" i="1"/>
  <c r="E606" i="1"/>
  <c r="D606" i="1"/>
  <c r="F604" i="1"/>
  <c r="E604" i="1"/>
  <c r="D604" i="1"/>
  <c r="F611" i="1"/>
  <c r="E611" i="1"/>
  <c r="D611" i="1"/>
  <c r="AF557" i="15"/>
  <c r="L345" i="15" s="1"/>
  <c r="AF556" i="15"/>
  <c r="L351" i="15" s="1"/>
  <c r="AF555" i="15"/>
  <c r="L363" i="15" s="1"/>
  <c r="AF554" i="15"/>
  <c r="L352" i="15" s="1"/>
  <c r="AF553" i="15"/>
  <c r="L350" i="15" s="1"/>
  <c r="AF552" i="15"/>
  <c r="L347" i="15" s="1"/>
  <c r="AF551" i="15"/>
  <c r="L360" i="15" s="1"/>
  <c r="AF550" i="15"/>
  <c r="L357" i="15" s="1"/>
  <c r="AF549" i="15"/>
  <c r="L359" i="15" s="1"/>
  <c r="AF548" i="15"/>
  <c r="L362" i="15" s="1"/>
  <c r="AF547" i="15"/>
  <c r="L353" i="15" s="1"/>
  <c r="AF546" i="15"/>
  <c r="L346" i="15" s="1"/>
  <c r="AF545" i="15"/>
  <c r="L344" i="15" s="1"/>
  <c r="AF544" i="15"/>
  <c r="L356" i="15" s="1"/>
  <c r="AF543" i="15"/>
  <c r="L349" i="15" s="1"/>
  <c r="AF542" i="15"/>
  <c r="L364" i="15" s="1"/>
  <c r="AF541" i="15"/>
  <c r="L348" i="15" s="1"/>
  <c r="AF540" i="15"/>
  <c r="L358" i="15" s="1"/>
  <c r="AF539" i="15"/>
  <c r="L355" i="15" s="1"/>
  <c r="AF538" i="15"/>
  <c r="L361" i="15" s="1"/>
  <c r="AF537" i="15"/>
  <c r="L354" i="15" s="1"/>
  <c r="AF535" i="15"/>
  <c r="L319" i="15" s="1"/>
  <c r="AF534" i="15"/>
  <c r="L328" i="15" s="1"/>
  <c r="AF533" i="15"/>
  <c r="L311" i="15" s="1"/>
  <c r="AF532" i="15"/>
  <c r="L325" i="15" s="1"/>
  <c r="AF531" i="15"/>
  <c r="L312" i="15" s="1"/>
  <c r="AF530" i="15"/>
  <c r="L326" i="15" s="1"/>
  <c r="AF529" i="15"/>
  <c r="L322" i="15" s="1"/>
  <c r="AF528" i="15"/>
  <c r="L314" i="15" s="1"/>
  <c r="AF527" i="15"/>
  <c r="L309" i="15" s="1"/>
  <c r="AF526" i="15"/>
  <c r="L323" i="15" s="1"/>
  <c r="AF525" i="15"/>
  <c r="L317" i="15" s="1"/>
  <c r="E557" i="15"/>
  <c r="E556" i="15"/>
  <c r="E555" i="15"/>
  <c r="E554" i="15"/>
  <c r="E553" i="15"/>
  <c r="E552" i="15"/>
  <c r="E551" i="15"/>
  <c r="E550" i="15"/>
  <c r="E549" i="15"/>
  <c r="E548" i="15"/>
  <c r="E547" i="15"/>
  <c r="E546" i="15"/>
  <c r="E545" i="15"/>
  <c r="E544" i="15"/>
  <c r="E543" i="15"/>
  <c r="E542" i="15"/>
  <c r="E541" i="15"/>
  <c r="E540" i="15"/>
  <c r="E539" i="15"/>
  <c r="E538" i="15"/>
  <c r="E537" i="15"/>
  <c r="E535" i="15"/>
  <c r="M358" i="15" s="1"/>
  <c r="E534" i="15"/>
  <c r="E533" i="15"/>
  <c r="E532" i="15"/>
  <c r="E531" i="15"/>
  <c r="E530" i="15"/>
  <c r="E529" i="15"/>
  <c r="E528" i="15"/>
  <c r="E527" i="15"/>
  <c r="E526" i="15"/>
  <c r="E525" i="15"/>
  <c r="M351" i="15" l="1"/>
  <c r="M319" i="15"/>
  <c r="M322" i="15"/>
  <c r="M347" i="15"/>
  <c r="M328" i="15"/>
  <c r="L366" i="15"/>
  <c r="IM1131" i="1" l="1"/>
  <c r="IV1131" i="1"/>
  <c r="JE1131" i="1"/>
  <c r="JN1131" i="1"/>
  <c r="JW1131" i="1"/>
  <c r="KF1131" i="1"/>
  <c r="KO1131" i="1"/>
  <c r="KX1131" i="1"/>
  <c r="IM1137" i="1"/>
  <c r="IV1137" i="1"/>
  <c r="JE1137" i="1"/>
  <c r="JN1137" i="1"/>
  <c r="JW1137" i="1"/>
  <c r="KF1137" i="1"/>
  <c r="KO1137" i="1"/>
  <c r="KX1137" i="1"/>
  <c r="IM1143" i="1"/>
  <c r="IV1143" i="1"/>
  <c r="JE1143" i="1"/>
  <c r="JN1143" i="1"/>
  <c r="JW1143" i="1"/>
  <c r="KF1143" i="1"/>
  <c r="KO1143" i="1"/>
  <c r="KX1143" i="1"/>
  <c r="IM1149" i="1"/>
  <c r="IV1149" i="1"/>
  <c r="JE1149" i="1"/>
  <c r="JN1149" i="1"/>
  <c r="JW1149" i="1"/>
  <c r="KF1149" i="1"/>
  <c r="KO1149" i="1"/>
  <c r="KX1149" i="1"/>
  <c r="IM1155" i="1"/>
  <c r="IV1155" i="1"/>
  <c r="JE1155" i="1"/>
  <c r="JN1155" i="1"/>
  <c r="JW1155" i="1"/>
  <c r="KF1155" i="1"/>
  <c r="KO1155" i="1"/>
  <c r="KX1155" i="1"/>
  <c r="IM1161" i="1"/>
  <c r="IV1161" i="1"/>
  <c r="JE1161" i="1"/>
  <c r="JN1161" i="1"/>
  <c r="JW1161" i="1"/>
  <c r="KF1161" i="1"/>
  <c r="KO1161" i="1"/>
  <c r="KX1161" i="1"/>
  <c r="IM1167" i="1"/>
  <c r="IV1167" i="1"/>
  <c r="JE1167" i="1"/>
  <c r="JN1167" i="1"/>
  <c r="JW1167" i="1"/>
  <c r="KF1167" i="1"/>
  <c r="KO1167" i="1"/>
  <c r="KX1167" i="1"/>
  <c r="IM1173" i="1"/>
  <c r="IV1173" i="1"/>
  <c r="JE1173" i="1"/>
  <c r="JN1173" i="1"/>
  <c r="JW1173" i="1"/>
  <c r="KF1173" i="1"/>
  <c r="KO1173" i="1"/>
  <c r="KX1173" i="1"/>
  <c r="IM1179" i="1"/>
  <c r="IV1179" i="1"/>
  <c r="JE1179" i="1"/>
  <c r="JN1179" i="1"/>
  <c r="JW1179" i="1"/>
  <c r="KF1179" i="1"/>
  <c r="KO1179" i="1"/>
  <c r="KX1179" i="1"/>
  <c r="IM1185" i="1"/>
  <c r="IV1185" i="1"/>
  <c r="JE1185" i="1"/>
  <c r="JN1185" i="1"/>
  <c r="JW1185" i="1"/>
  <c r="KF1185" i="1"/>
  <c r="KO1185" i="1"/>
  <c r="KX1185" i="1"/>
  <c r="IM1191" i="1"/>
  <c r="IV1191" i="1"/>
  <c r="JE1191" i="1"/>
  <c r="JN1191" i="1"/>
  <c r="JW1191" i="1"/>
  <c r="KF1191" i="1"/>
  <c r="KO1191" i="1"/>
  <c r="KX1191" i="1"/>
  <c r="IM1197" i="1"/>
  <c r="IV1197" i="1"/>
  <c r="JE1197" i="1"/>
  <c r="JN1197" i="1"/>
  <c r="JW1197" i="1"/>
  <c r="KF1197" i="1"/>
  <c r="KO1197" i="1"/>
  <c r="KX1197" i="1"/>
  <c r="F605" i="1" l="1"/>
  <c r="E605" i="1"/>
  <c r="D605" i="1"/>
  <c r="F596" i="1"/>
  <c r="E596" i="1"/>
  <c r="D596" i="1"/>
  <c r="I269" i="1"/>
  <c r="H269" i="1"/>
  <c r="G269" i="1"/>
  <c r="I346" i="1"/>
  <c r="H346" i="1"/>
  <c r="G346" i="1"/>
  <c r="I248" i="1"/>
  <c r="H248" i="1"/>
  <c r="G248" i="1"/>
  <c r="I240" i="1"/>
  <c r="H240" i="1"/>
  <c r="G240" i="1"/>
  <c r="I247" i="1"/>
  <c r="H247" i="1"/>
  <c r="G247" i="1"/>
  <c r="I345" i="1"/>
  <c r="H345" i="1"/>
  <c r="G345" i="1"/>
  <c r="I268" i="1"/>
  <c r="H268" i="1"/>
  <c r="G268" i="1"/>
  <c r="I242" i="1"/>
  <c r="H242" i="1"/>
  <c r="G242" i="1"/>
  <c r="I287" i="1"/>
  <c r="H287" i="1"/>
  <c r="G287" i="1"/>
  <c r="I344" i="1"/>
  <c r="H344" i="1"/>
  <c r="G344" i="1"/>
  <c r="I193" i="1"/>
  <c r="H193" i="1"/>
  <c r="G193" i="1"/>
  <c r="I234" i="1"/>
  <c r="H234" i="1"/>
  <c r="G234" i="1"/>
  <c r="I343" i="1"/>
  <c r="H343" i="1"/>
  <c r="G343" i="1"/>
  <c r="I286" i="1"/>
  <c r="H286" i="1"/>
  <c r="G286" i="1"/>
  <c r="I241" i="1"/>
  <c r="H241" i="1"/>
  <c r="G241" i="1"/>
  <c r="I206" i="1"/>
  <c r="H206" i="1"/>
  <c r="G206" i="1"/>
  <c r="I192" i="1"/>
  <c r="H192" i="1"/>
  <c r="G192" i="1"/>
  <c r="I267" i="1"/>
  <c r="H267" i="1"/>
  <c r="G267" i="1"/>
  <c r="I342" i="1"/>
  <c r="H342" i="1"/>
  <c r="G342" i="1"/>
  <c r="I341" i="1"/>
  <c r="H341" i="1"/>
  <c r="G341" i="1"/>
  <c r="I340" i="1"/>
  <c r="H340" i="1"/>
  <c r="G340" i="1"/>
  <c r="I339" i="1"/>
  <c r="H339" i="1"/>
  <c r="G339" i="1"/>
  <c r="I285" i="1"/>
  <c r="H285" i="1"/>
  <c r="G285" i="1"/>
  <c r="I218" i="1"/>
  <c r="H218" i="1"/>
  <c r="G218" i="1"/>
  <c r="I187" i="1"/>
  <c r="H187" i="1"/>
  <c r="G187" i="1"/>
  <c r="I186" i="1"/>
  <c r="H186" i="1"/>
  <c r="G186" i="1"/>
  <c r="I338" i="1"/>
  <c r="H338" i="1"/>
  <c r="G338" i="1"/>
  <c r="I199" i="1"/>
  <c r="H199" i="1"/>
  <c r="G199" i="1"/>
  <c r="I239" i="1"/>
  <c r="H239" i="1"/>
  <c r="G239" i="1"/>
  <c r="I337" i="1"/>
  <c r="H337" i="1"/>
  <c r="G337" i="1"/>
  <c r="I266" i="1"/>
  <c r="H266" i="1"/>
  <c r="G266" i="1"/>
  <c r="I205" i="1"/>
  <c r="H205" i="1"/>
  <c r="G205" i="1"/>
  <c r="I231" i="1"/>
  <c r="H231" i="1"/>
  <c r="G231" i="1"/>
  <c r="I275" i="1"/>
  <c r="H275" i="1"/>
  <c r="G275" i="1"/>
  <c r="I217" i="1"/>
  <c r="H217" i="1"/>
  <c r="G217" i="1"/>
  <c r="I336" i="1"/>
  <c r="H336" i="1"/>
  <c r="G336" i="1"/>
  <c r="I265" i="1"/>
  <c r="H265" i="1"/>
  <c r="G265" i="1"/>
  <c r="I335" i="1"/>
  <c r="H335" i="1"/>
  <c r="G335" i="1"/>
  <c r="I284" i="1"/>
  <c r="H284" i="1"/>
  <c r="G284" i="1"/>
  <c r="I216" i="1"/>
  <c r="H216" i="1"/>
  <c r="G216" i="1"/>
  <c r="I334" i="1"/>
  <c r="H334" i="1"/>
  <c r="G334" i="1"/>
  <c r="I264" i="1"/>
  <c r="H264" i="1"/>
  <c r="G264" i="1"/>
  <c r="I333" i="1"/>
  <c r="H333" i="1"/>
  <c r="G333" i="1"/>
  <c r="I332" i="1"/>
  <c r="H332" i="1"/>
  <c r="G332" i="1"/>
  <c r="I331" i="1"/>
  <c r="H331" i="1"/>
  <c r="G331" i="1"/>
  <c r="I330" i="1"/>
  <c r="H330" i="1"/>
  <c r="G330" i="1"/>
  <c r="I198" i="1"/>
  <c r="H198" i="1"/>
  <c r="G198" i="1"/>
  <c r="I238" i="1"/>
  <c r="H238" i="1"/>
  <c r="G238" i="1"/>
  <c r="I329" i="1"/>
  <c r="H329" i="1"/>
  <c r="G329" i="1"/>
  <c r="I283" i="1"/>
  <c r="H283" i="1"/>
  <c r="G283" i="1"/>
  <c r="I230" i="1"/>
  <c r="H230" i="1"/>
  <c r="G230" i="1"/>
  <c r="I263" i="1"/>
  <c r="H263" i="1"/>
  <c r="G263" i="1"/>
  <c r="I271" i="1"/>
  <c r="H271" i="1"/>
  <c r="G271" i="1"/>
  <c r="I328" i="1"/>
  <c r="H328" i="1"/>
  <c r="G328" i="1"/>
  <c r="I262" i="1"/>
  <c r="H262" i="1"/>
  <c r="G262" i="1"/>
  <c r="I327" i="1"/>
  <c r="H327" i="1"/>
  <c r="G327" i="1"/>
  <c r="I215" i="1"/>
  <c r="H215" i="1"/>
  <c r="G215" i="1"/>
  <c r="I229" i="1"/>
  <c r="H229" i="1"/>
  <c r="G229" i="1"/>
  <c r="I274" i="1"/>
  <c r="H274" i="1"/>
  <c r="G274" i="1"/>
  <c r="I180" i="1"/>
  <c r="H180" i="1"/>
  <c r="G180" i="1"/>
  <c r="I326" i="1"/>
  <c r="H326" i="1"/>
  <c r="G326" i="1"/>
  <c r="I204" i="1"/>
  <c r="H204" i="1"/>
  <c r="G204" i="1"/>
  <c r="I214" i="1"/>
  <c r="H214" i="1"/>
  <c r="G214" i="1"/>
  <c r="I282" i="1"/>
  <c r="H282" i="1"/>
  <c r="G282" i="1"/>
  <c r="I325" i="1"/>
  <c r="H325" i="1"/>
  <c r="G325" i="1"/>
  <c r="I324" i="1"/>
  <c r="H324" i="1"/>
  <c r="G324" i="1"/>
  <c r="I323" i="1"/>
  <c r="H323" i="1"/>
  <c r="G323" i="1"/>
  <c r="I233" i="1"/>
  <c r="H233" i="1"/>
  <c r="G233" i="1"/>
  <c r="I261" i="1"/>
  <c r="H261" i="1"/>
  <c r="G261" i="1"/>
  <c r="I322" i="1"/>
  <c r="H322" i="1"/>
  <c r="G322" i="1"/>
  <c r="I321" i="1"/>
  <c r="H321" i="1"/>
  <c r="G321" i="1"/>
  <c r="I260" i="1"/>
  <c r="H260" i="1"/>
  <c r="G260" i="1"/>
  <c r="I195" i="1"/>
  <c r="H195" i="1"/>
  <c r="G195" i="1"/>
  <c r="I259" i="1"/>
  <c r="H259" i="1"/>
  <c r="G259" i="1"/>
  <c r="I320" i="1"/>
  <c r="H320" i="1"/>
  <c r="G320" i="1"/>
  <c r="I319" i="1"/>
  <c r="H319" i="1"/>
  <c r="G319" i="1"/>
  <c r="I203" i="1"/>
  <c r="H203" i="1"/>
  <c r="G203" i="1"/>
  <c r="I273" i="1"/>
  <c r="H273" i="1"/>
  <c r="G273" i="1"/>
  <c r="I228" i="1"/>
  <c r="H228" i="1"/>
  <c r="G228" i="1"/>
  <c r="I318" i="1"/>
  <c r="H318" i="1"/>
  <c r="G318" i="1"/>
  <c r="I227" i="1"/>
  <c r="H227" i="1"/>
  <c r="G227" i="1"/>
  <c r="I258" i="1"/>
  <c r="H258" i="1"/>
  <c r="G258" i="1"/>
  <c r="I317" i="1"/>
  <c r="H317" i="1"/>
  <c r="G317" i="1"/>
  <c r="I281" i="1"/>
  <c r="H281" i="1"/>
  <c r="G281" i="1"/>
  <c r="I179" i="1"/>
  <c r="H179" i="1"/>
  <c r="G179" i="1"/>
  <c r="I257" i="1"/>
  <c r="H257" i="1"/>
  <c r="G257" i="1"/>
  <c r="I280" i="1"/>
  <c r="H280" i="1"/>
  <c r="G280" i="1"/>
  <c r="I226" i="1"/>
  <c r="H226" i="1"/>
  <c r="G226" i="1"/>
  <c r="I232" i="1"/>
  <c r="H232" i="1"/>
  <c r="G232" i="1"/>
  <c r="I213" i="1"/>
  <c r="H213" i="1"/>
  <c r="G213" i="1"/>
  <c r="I256" i="1"/>
  <c r="H256" i="1"/>
  <c r="G256" i="1"/>
  <c r="I316" i="1"/>
  <c r="H316" i="1"/>
  <c r="G316" i="1"/>
  <c r="I315" i="1"/>
  <c r="H315" i="1"/>
  <c r="G315" i="1"/>
  <c r="I272" i="1"/>
  <c r="H272" i="1"/>
  <c r="G272" i="1"/>
  <c r="I185" i="1"/>
  <c r="H185" i="1"/>
  <c r="G185" i="1"/>
  <c r="I212" i="1"/>
  <c r="H212" i="1"/>
  <c r="G212" i="1"/>
  <c r="I314" i="1"/>
  <c r="H314" i="1"/>
  <c r="G314" i="1"/>
  <c r="I313" i="1"/>
  <c r="H313" i="1"/>
  <c r="G313" i="1"/>
  <c r="I236" i="1"/>
  <c r="H236" i="1"/>
  <c r="G236" i="1"/>
  <c r="I209" i="1"/>
  <c r="H209" i="1"/>
  <c r="G209" i="1"/>
  <c r="I181" i="1"/>
  <c r="H181" i="1"/>
  <c r="G181" i="1"/>
  <c r="I279" i="1"/>
  <c r="H279" i="1"/>
  <c r="G279" i="1"/>
  <c r="I312" i="1"/>
  <c r="H312" i="1"/>
  <c r="G312" i="1"/>
  <c r="I197" i="1"/>
  <c r="H197" i="1"/>
  <c r="G197" i="1"/>
  <c r="I311" i="1"/>
  <c r="H311" i="1"/>
  <c r="G311" i="1"/>
  <c r="I225" i="1"/>
  <c r="H225" i="1"/>
  <c r="G225" i="1"/>
  <c r="I310" i="1"/>
  <c r="H310" i="1"/>
  <c r="G310" i="1"/>
  <c r="I202" i="1"/>
  <c r="H202" i="1"/>
  <c r="G202" i="1"/>
  <c r="I309" i="1"/>
  <c r="H309" i="1"/>
  <c r="G309" i="1"/>
  <c r="I201" i="1"/>
  <c r="H201" i="1"/>
  <c r="G201" i="1"/>
  <c r="I235" i="1"/>
  <c r="H235" i="1"/>
  <c r="G235" i="1"/>
  <c r="I278" i="1"/>
  <c r="H278" i="1"/>
  <c r="G278" i="1"/>
  <c r="I255" i="1"/>
  <c r="H255" i="1"/>
  <c r="G255" i="1"/>
  <c r="I270" i="1"/>
  <c r="H270" i="1"/>
  <c r="G270" i="1"/>
  <c r="I277" i="1"/>
  <c r="H277" i="1"/>
  <c r="G277" i="1"/>
  <c r="I237" i="1"/>
  <c r="H237" i="1"/>
  <c r="G237" i="1"/>
  <c r="I254" i="1"/>
  <c r="H254" i="1"/>
  <c r="G254" i="1"/>
  <c r="I308" i="1"/>
  <c r="H308" i="1"/>
  <c r="G308" i="1"/>
  <c r="I307" i="1"/>
  <c r="H307" i="1"/>
  <c r="G307" i="1"/>
  <c r="I306" i="1"/>
  <c r="H306" i="1"/>
  <c r="G306" i="1"/>
  <c r="I183" i="1"/>
  <c r="H183" i="1"/>
  <c r="G183" i="1"/>
  <c r="I200" i="1"/>
  <c r="H200" i="1"/>
  <c r="G200" i="1"/>
  <c r="I305" i="1"/>
  <c r="H305" i="1"/>
  <c r="G305" i="1"/>
  <c r="I304" i="1"/>
  <c r="H304" i="1"/>
  <c r="G304" i="1"/>
  <c r="I303" i="1"/>
  <c r="H303" i="1"/>
  <c r="G303" i="1"/>
  <c r="I246" i="1"/>
  <c r="H246" i="1"/>
  <c r="G246" i="1"/>
  <c r="I196" i="1"/>
  <c r="H196" i="1"/>
  <c r="G196" i="1"/>
  <c r="I194" i="1"/>
  <c r="H194" i="1"/>
  <c r="G194" i="1"/>
  <c r="I245" i="1"/>
  <c r="H245" i="1"/>
  <c r="G245" i="1"/>
  <c r="I302" i="1"/>
  <c r="H302" i="1"/>
  <c r="G302" i="1"/>
  <c r="I182" i="1"/>
  <c r="H182" i="1"/>
  <c r="G182" i="1"/>
  <c r="I301" i="1"/>
  <c r="H301" i="1"/>
  <c r="G301" i="1"/>
  <c r="I207" i="1"/>
  <c r="H207" i="1"/>
  <c r="G207" i="1"/>
  <c r="I211" i="1"/>
  <c r="H211" i="1"/>
  <c r="G211" i="1"/>
  <c r="I276" i="1"/>
  <c r="H276" i="1"/>
  <c r="G276" i="1"/>
  <c r="I244" i="1"/>
  <c r="H244" i="1"/>
  <c r="G244" i="1"/>
  <c r="I210" i="1"/>
  <c r="H210" i="1"/>
  <c r="G210" i="1"/>
  <c r="I300" i="1"/>
  <c r="H300" i="1"/>
  <c r="G300" i="1"/>
  <c r="I253" i="1"/>
  <c r="H253" i="1"/>
  <c r="G253" i="1"/>
  <c r="I299" i="1"/>
  <c r="H299" i="1"/>
  <c r="G299" i="1"/>
  <c r="I298" i="1"/>
  <c r="H298" i="1"/>
  <c r="G298" i="1"/>
  <c r="I208" i="1"/>
  <c r="H208" i="1"/>
  <c r="G208" i="1"/>
  <c r="I252" i="1"/>
  <c r="H252" i="1"/>
  <c r="G252" i="1"/>
  <c r="I251" i="1"/>
  <c r="H251" i="1"/>
  <c r="G251" i="1"/>
  <c r="I297" i="1"/>
  <c r="H297" i="1"/>
  <c r="G297" i="1"/>
  <c r="I189" i="1"/>
  <c r="H189" i="1"/>
  <c r="G189" i="1"/>
  <c r="I224" i="1"/>
  <c r="H224" i="1"/>
  <c r="G224" i="1"/>
  <c r="I250" i="1"/>
  <c r="H250" i="1"/>
  <c r="G250" i="1"/>
  <c r="I188" i="1"/>
  <c r="H188" i="1"/>
  <c r="G188" i="1"/>
  <c r="I296" i="1"/>
  <c r="H296" i="1"/>
  <c r="G296" i="1"/>
  <c r="I295" i="1"/>
  <c r="H295" i="1"/>
  <c r="G295" i="1"/>
  <c r="I294" i="1"/>
  <c r="H294" i="1"/>
  <c r="G294" i="1"/>
  <c r="I223" i="1"/>
  <c r="H223" i="1"/>
  <c r="G223" i="1"/>
  <c r="I293" i="1"/>
  <c r="H293" i="1"/>
  <c r="G293" i="1"/>
  <c r="I222" i="1"/>
  <c r="H222" i="1"/>
  <c r="G222" i="1"/>
  <c r="I190" i="1"/>
  <c r="H190" i="1"/>
  <c r="G190" i="1"/>
  <c r="I292" i="1"/>
  <c r="H292" i="1"/>
  <c r="G292" i="1"/>
  <c r="I249" i="1"/>
  <c r="H249" i="1"/>
  <c r="G249" i="1"/>
  <c r="I291" i="1"/>
  <c r="H291" i="1"/>
  <c r="G291" i="1"/>
  <c r="I290" i="1"/>
  <c r="H290" i="1"/>
  <c r="G290" i="1"/>
  <c r="I191" i="1"/>
  <c r="H191" i="1"/>
  <c r="G191" i="1"/>
  <c r="I221" i="1"/>
  <c r="H221" i="1"/>
  <c r="G221" i="1"/>
  <c r="I289" i="1"/>
  <c r="H289" i="1"/>
  <c r="G289" i="1"/>
  <c r="I288" i="1"/>
  <c r="H288" i="1"/>
  <c r="G288" i="1"/>
  <c r="I243" i="1"/>
  <c r="H243" i="1"/>
  <c r="G243" i="1"/>
  <c r="I220" i="1"/>
  <c r="H220" i="1"/>
  <c r="G220" i="1"/>
  <c r="I184" i="1"/>
  <c r="H184" i="1"/>
  <c r="G184" i="1"/>
  <c r="I219" i="1"/>
  <c r="H219" i="1"/>
  <c r="G219" i="1"/>
  <c r="O418" i="1"/>
  <c r="O501" i="1"/>
  <c r="O487" i="1"/>
  <c r="O530" i="1"/>
  <c r="O411" i="1"/>
  <c r="O447" i="1"/>
  <c r="O403" i="1"/>
  <c r="O512" i="1"/>
  <c r="O397" i="1"/>
  <c r="O551" i="1"/>
  <c r="O553" i="1"/>
  <c r="O429" i="1"/>
  <c r="O404" i="1"/>
  <c r="O426" i="1"/>
  <c r="O452" i="1"/>
  <c r="O472" i="1"/>
  <c r="O504" i="1"/>
  <c r="O430" i="1"/>
  <c r="O420" i="1"/>
  <c r="O407" i="1"/>
  <c r="O562" i="1"/>
  <c r="O463" i="1"/>
  <c r="O446" i="1"/>
  <c r="O548" i="1"/>
  <c r="O434" i="1"/>
  <c r="O524" i="1"/>
  <c r="O479" i="1"/>
  <c r="O495" i="1"/>
  <c r="O542" i="1"/>
  <c r="O435" i="1"/>
  <c r="O466" i="1"/>
  <c r="O470" i="1"/>
  <c r="O412" i="1"/>
  <c r="O457" i="1"/>
  <c r="O438" i="1"/>
  <c r="O414" i="1"/>
  <c r="O445" i="1"/>
  <c r="O483" i="1"/>
  <c r="O534" i="1"/>
  <c r="O409" i="1"/>
  <c r="O497" i="1"/>
  <c r="O468" i="1"/>
  <c r="O422" i="1"/>
  <c r="O448" i="1"/>
  <c r="O415" i="1"/>
  <c r="O508" i="1"/>
  <c r="O406" i="1"/>
  <c r="O459" i="1"/>
  <c r="O398" i="1"/>
  <c r="O539" i="1"/>
  <c r="O477" i="1"/>
  <c r="O449" i="1"/>
  <c r="O552" i="1"/>
  <c r="O499" i="1"/>
  <c r="O456" i="1"/>
  <c r="O503" i="1"/>
  <c r="O462" i="1"/>
  <c r="O536" i="1"/>
  <c r="O521" i="1"/>
  <c r="O510" i="1"/>
  <c r="O557" i="1"/>
  <c r="O533" i="1"/>
  <c r="O511" i="1"/>
  <c r="O549" i="1"/>
  <c r="O496" i="1"/>
  <c r="O527" i="1"/>
  <c r="O443" i="1"/>
  <c r="O437" i="1"/>
  <c r="O523" i="1"/>
  <c r="O563" i="1"/>
  <c r="O467" i="1"/>
  <c r="O522" i="1"/>
  <c r="O560" i="1"/>
  <c r="O433" i="1"/>
  <c r="O507" i="1"/>
  <c r="O513" i="1"/>
  <c r="O525" i="1"/>
  <c r="O558" i="1"/>
  <c r="O502" i="1"/>
  <c r="O505" i="1"/>
  <c r="O561" i="1"/>
  <c r="O516" i="1"/>
  <c r="O469" i="1"/>
  <c r="O432" i="1"/>
  <c r="O451" i="1"/>
  <c r="O500" i="1"/>
  <c r="O532" i="1"/>
  <c r="O519" i="1"/>
  <c r="O402" i="1"/>
  <c r="O520" i="1"/>
  <c r="O490" i="1"/>
  <c r="O509" i="1"/>
  <c r="O547" i="1"/>
  <c r="O424" i="1"/>
  <c r="O514" i="1"/>
  <c r="O486" i="1"/>
  <c r="O413" i="1"/>
  <c r="O545" i="1"/>
  <c r="O535" i="1"/>
  <c r="O408" i="1"/>
  <c r="O481" i="1"/>
  <c r="O480" i="1"/>
  <c r="O506" i="1"/>
  <c r="O405" i="1"/>
  <c r="O464" i="1"/>
  <c r="O475" i="1"/>
  <c r="O492" i="1"/>
  <c r="O442" i="1"/>
  <c r="O485" i="1"/>
  <c r="O540" i="1"/>
  <c r="O399" i="1"/>
  <c r="O564" i="1"/>
  <c r="O440" i="1"/>
  <c r="O537" i="1"/>
  <c r="O517" i="1"/>
  <c r="O416" i="1"/>
  <c r="O431" i="1"/>
  <c r="O428" i="1"/>
  <c r="O531" i="1"/>
  <c r="O460" i="1"/>
  <c r="O491" i="1"/>
  <c r="O554" i="1"/>
  <c r="O458" i="1"/>
  <c r="O555" i="1"/>
  <c r="O550" i="1"/>
  <c r="O515" i="1"/>
  <c r="O538" i="1"/>
  <c r="O441" i="1"/>
  <c r="O478" i="1"/>
  <c r="O439" i="1"/>
  <c r="O450" i="1"/>
  <c r="O526" i="1"/>
  <c r="O556" i="1"/>
  <c r="O498" i="1"/>
  <c r="O488" i="1"/>
  <c r="O425" i="1"/>
  <c r="O410" i="1"/>
  <c r="O543" i="1"/>
  <c r="O419" i="1"/>
  <c r="O436" i="1"/>
  <c r="O454" i="1"/>
  <c r="O400" i="1"/>
  <c r="O489" i="1"/>
  <c r="O482" i="1"/>
  <c r="O493" i="1"/>
  <c r="O465" i="1"/>
  <c r="O541" i="1"/>
  <c r="O473" i="1"/>
  <c r="O421" i="1"/>
  <c r="O423" i="1"/>
  <c r="O474" i="1"/>
  <c r="O544" i="1"/>
  <c r="O471" i="1"/>
  <c r="O427" i="1"/>
  <c r="O461" i="1"/>
  <c r="O529" i="1"/>
  <c r="O444" i="1"/>
  <c r="O417" i="1"/>
  <c r="O476" i="1"/>
  <c r="O559" i="1"/>
  <c r="O455" i="1"/>
  <c r="O518" i="1"/>
  <c r="O401" i="1"/>
  <c r="O484" i="1"/>
  <c r="O453" i="1"/>
  <c r="O494" i="1"/>
  <c r="O528" i="1"/>
  <c r="O546" i="1"/>
  <c r="B66" i="5"/>
  <c r="E528" i="1" s="1"/>
  <c r="B168" i="5"/>
  <c r="E530" i="1" s="1"/>
  <c r="B164" i="5"/>
  <c r="E540" i="1" s="1"/>
  <c r="B162" i="5"/>
  <c r="E524" i="1" s="1"/>
  <c r="B157" i="5"/>
  <c r="E543" i="1" s="1"/>
  <c r="B153" i="5"/>
  <c r="E549" i="1" s="1"/>
  <c r="B152" i="5"/>
  <c r="E558" i="1" s="1"/>
  <c r="B151" i="5"/>
  <c r="E533" i="1" s="1"/>
  <c r="B150" i="5"/>
  <c r="E548" i="1" s="1"/>
  <c r="B144" i="5"/>
  <c r="E535" i="1" s="1"/>
  <c r="B143" i="5"/>
  <c r="E542" i="1" s="1"/>
  <c r="B134" i="5"/>
  <c r="E526" i="1" s="1"/>
  <c r="B133" i="5"/>
  <c r="E534" i="1" s="1"/>
  <c r="B131" i="5"/>
  <c r="E545" i="1" s="1"/>
  <c r="B128" i="5"/>
  <c r="E544" i="1" s="1"/>
  <c r="B122" i="5"/>
  <c r="E552" i="1" s="1"/>
  <c r="B121" i="5"/>
  <c r="E560" i="1" s="1"/>
  <c r="B111" i="5"/>
  <c r="E523" i="1" s="1"/>
  <c r="B109" i="5"/>
  <c r="E547" i="1" s="1"/>
  <c r="B107" i="5"/>
  <c r="E554" i="1" s="1"/>
  <c r="B101" i="5"/>
  <c r="E521" i="1" s="1"/>
  <c r="B97" i="5"/>
  <c r="E541" i="1" s="1"/>
  <c r="B96" i="5"/>
  <c r="E536" i="1" s="1"/>
  <c r="B94" i="5"/>
  <c r="E525" i="1" s="1"/>
  <c r="B83" i="5"/>
  <c r="E551" i="1" s="1"/>
  <c r="B70" i="5"/>
  <c r="E559" i="1" s="1"/>
  <c r="B69" i="5"/>
  <c r="E529" i="1" s="1"/>
  <c r="B64" i="5"/>
  <c r="E557" i="1" s="1"/>
  <c r="B61" i="5"/>
  <c r="E537" i="1" s="1"/>
  <c r="B59" i="5"/>
  <c r="E561" i="1" s="1"/>
  <c r="B56" i="5"/>
  <c r="E527" i="1" s="1"/>
  <c r="B55" i="5"/>
  <c r="E556" i="1" s="1"/>
  <c r="B50" i="5"/>
  <c r="E539" i="1" s="1"/>
  <c r="B44" i="5"/>
  <c r="E538" i="1" s="1"/>
  <c r="B42" i="5"/>
  <c r="E555" i="1" s="1"/>
  <c r="B40" i="5"/>
  <c r="E553" i="1" s="1"/>
  <c r="B31" i="5"/>
  <c r="E550" i="1" s="1"/>
  <c r="B29" i="5"/>
  <c r="E532" i="1" s="1"/>
  <c r="B15" i="5"/>
  <c r="E522" i="1" s="1"/>
  <c r="B10" i="5"/>
  <c r="E531" i="1" s="1"/>
  <c r="B8" i="5"/>
  <c r="E546" i="1" s="1"/>
  <c r="D170" i="6"/>
  <c r="D169" i="6"/>
  <c r="P334" i="1" s="1"/>
  <c r="D168" i="6"/>
  <c r="D167" i="6"/>
  <c r="P316" i="1" s="1"/>
  <c r="D166" i="6"/>
  <c r="D165" i="6"/>
  <c r="P227" i="1" s="1"/>
  <c r="D164" i="6"/>
  <c r="D163" i="6"/>
  <c r="D162" i="6"/>
  <c r="P209" i="1" s="1"/>
  <c r="D161" i="6"/>
  <c r="P331" i="1" s="1"/>
  <c r="D160" i="6"/>
  <c r="D159" i="6"/>
  <c r="P285" i="1" s="1"/>
  <c r="D158" i="6"/>
  <c r="D157" i="6"/>
  <c r="P314" i="1" s="1"/>
  <c r="D156" i="6"/>
  <c r="D155" i="6"/>
  <c r="D154" i="6"/>
  <c r="D153" i="6"/>
  <c r="D152" i="6"/>
  <c r="P236" i="1" s="1"/>
  <c r="D151" i="6"/>
  <c r="P272" i="1" s="1"/>
  <c r="D150" i="6"/>
  <c r="P205" i="1" s="1"/>
  <c r="D149" i="6"/>
  <c r="P324" i="1" s="1"/>
  <c r="D148" i="6"/>
  <c r="P246" i="1" s="1"/>
  <c r="D147" i="6"/>
  <c r="P254" i="1" s="1"/>
  <c r="D146" i="6"/>
  <c r="P191" i="1" s="1"/>
  <c r="D145" i="6"/>
  <c r="P261" i="1" s="1"/>
  <c r="D144" i="6"/>
  <c r="D143" i="6"/>
  <c r="P335" i="1" s="1"/>
  <c r="D142" i="6"/>
  <c r="D141" i="6"/>
  <c r="P288" i="1" s="1"/>
  <c r="D140" i="6"/>
  <c r="P303" i="1" s="1"/>
  <c r="D139" i="6"/>
  <c r="P200" i="1" s="1"/>
  <c r="Q217" i="25"/>
  <c r="Q216" i="25"/>
  <c r="Q215" i="25"/>
  <c r="Q214" i="25"/>
  <c r="Q213" i="25"/>
  <c r="Q212" i="25"/>
  <c r="Q211" i="25"/>
  <c r="Q210" i="25"/>
  <c r="Q209" i="25"/>
  <c r="Q208" i="25"/>
  <c r="M217" i="25"/>
  <c r="M216" i="25"/>
  <c r="M215" i="25"/>
  <c r="M214" i="25"/>
  <c r="M213" i="25"/>
  <c r="M212" i="25"/>
  <c r="M211" i="25"/>
  <c r="M210" i="25"/>
  <c r="M209" i="25"/>
  <c r="M208" i="25"/>
  <c r="Q205" i="25"/>
  <c r="Q204" i="25"/>
  <c r="Q203" i="25"/>
  <c r="Q202" i="25"/>
  <c r="Q201" i="25"/>
  <c r="Q200" i="25"/>
  <c r="Q199" i="25"/>
  <c r="Q198" i="25"/>
  <c r="Q197" i="25"/>
  <c r="Q196" i="25"/>
  <c r="M205" i="25"/>
  <c r="M204" i="25"/>
  <c r="M203" i="25"/>
  <c r="M202" i="25"/>
  <c r="M201" i="25"/>
  <c r="M200" i="25"/>
  <c r="M199" i="25"/>
  <c r="M198" i="25"/>
  <c r="M197" i="25"/>
  <c r="M196" i="25"/>
  <c r="Q193" i="25"/>
  <c r="Q192" i="25"/>
  <c r="Q191" i="25"/>
  <c r="Q190" i="25"/>
  <c r="Q189" i="25"/>
  <c r="Q188" i="25"/>
  <c r="Q187" i="25"/>
  <c r="Q186" i="25"/>
  <c r="Q185" i="25"/>
  <c r="Q184" i="25"/>
  <c r="Q183" i="25"/>
  <c r="M193" i="25"/>
  <c r="M192" i="25"/>
  <c r="M191" i="25"/>
  <c r="M190" i="25"/>
  <c r="M189" i="25"/>
  <c r="M188" i="25"/>
  <c r="M187" i="25"/>
  <c r="M186" i="25"/>
  <c r="M185" i="25"/>
  <c r="M184" i="25"/>
  <c r="M183" i="25"/>
  <c r="Q180" i="25"/>
  <c r="Q179" i="25"/>
  <c r="Q178" i="25"/>
  <c r="Q177" i="25"/>
  <c r="Q176" i="25"/>
  <c r="Q175" i="25"/>
  <c r="Q174" i="25"/>
  <c r="Q173" i="25"/>
  <c r="Q172" i="25"/>
  <c r="Q171" i="25"/>
  <c r="Q170" i="25"/>
  <c r="M180" i="25"/>
  <c r="M179" i="25"/>
  <c r="M178" i="25"/>
  <c r="M177" i="25"/>
  <c r="M176" i="25"/>
  <c r="M175" i="25"/>
  <c r="M174" i="25"/>
  <c r="M173" i="25"/>
  <c r="M172" i="25"/>
  <c r="M171" i="25"/>
  <c r="M170" i="25"/>
  <c r="Q167" i="25"/>
  <c r="Q166" i="25"/>
  <c r="Q165" i="25"/>
  <c r="Q164" i="25"/>
  <c r="Q163" i="25"/>
  <c r="Q162" i="25"/>
  <c r="Q161" i="25"/>
  <c r="Q160" i="25"/>
  <c r="Q159" i="25"/>
  <c r="Q158" i="25"/>
  <c r="Q157" i="25"/>
  <c r="M167" i="25"/>
  <c r="M166" i="25"/>
  <c r="M165" i="25"/>
  <c r="M164" i="25"/>
  <c r="M163" i="25"/>
  <c r="M162" i="25"/>
  <c r="M161" i="25"/>
  <c r="M160" i="25"/>
  <c r="M159" i="25"/>
  <c r="M158" i="25"/>
  <c r="M157" i="25"/>
  <c r="Q152" i="25"/>
  <c r="Q151" i="25"/>
  <c r="Q150" i="25"/>
  <c r="Q149" i="25"/>
  <c r="Q148" i="25"/>
  <c r="Q147" i="25"/>
  <c r="Q146" i="25"/>
  <c r="Q145" i="25"/>
  <c r="Q144" i="25"/>
  <c r="Q143" i="25"/>
  <c r="Q142" i="25"/>
  <c r="Q141" i="25"/>
  <c r="M152" i="25"/>
  <c r="M151" i="25"/>
  <c r="M150" i="25"/>
  <c r="M149" i="25"/>
  <c r="M148" i="25"/>
  <c r="M147" i="25"/>
  <c r="M146" i="25"/>
  <c r="M145" i="25"/>
  <c r="M144" i="25"/>
  <c r="M143" i="25"/>
  <c r="M142" i="25"/>
  <c r="M141" i="25"/>
  <c r="I152" i="25"/>
  <c r="Q138" i="25"/>
  <c r="Q137" i="25"/>
  <c r="Q136" i="25"/>
  <c r="Q135" i="25"/>
  <c r="Q134" i="25"/>
  <c r="Q133" i="25"/>
  <c r="Q132" i="25"/>
  <c r="Q131" i="25"/>
  <c r="Q130" i="25"/>
  <c r="Q129" i="25"/>
  <c r="Q128" i="25"/>
  <c r="Q127" i="25"/>
  <c r="M138" i="25"/>
  <c r="M137" i="25"/>
  <c r="M136" i="25"/>
  <c r="M135" i="25"/>
  <c r="M134" i="25"/>
  <c r="M133" i="25"/>
  <c r="M132" i="25"/>
  <c r="M131" i="25"/>
  <c r="M130" i="25"/>
  <c r="M129" i="25"/>
  <c r="M128" i="25"/>
  <c r="M127" i="25"/>
  <c r="Q124" i="25"/>
  <c r="Q123" i="25"/>
  <c r="Q122" i="25"/>
  <c r="Q121" i="25"/>
  <c r="Q120" i="25"/>
  <c r="Q119" i="25"/>
  <c r="Q118" i="25"/>
  <c r="Q117" i="25"/>
  <c r="Q116" i="25"/>
  <c r="Q115" i="25"/>
  <c r="Q114" i="25"/>
  <c r="Q113" i="25"/>
  <c r="M124" i="25"/>
  <c r="M123" i="25"/>
  <c r="M122" i="25"/>
  <c r="M121" i="25"/>
  <c r="M120" i="25"/>
  <c r="M119" i="25"/>
  <c r="M118" i="25"/>
  <c r="M117" i="25"/>
  <c r="M116" i="25"/>
  <c r="M115" i="25"/>
  <c r="M114" i="25"/>
  <c r="M113" i="25"/>
  <c r="Q110" i="25"/>
  <c r="Q109" i="25"/>
  <c r="Q108" i="25"/>
  <c r="Q107" i="25"/>
  <c r="Q106" i="25"/>
  <c r="Q105" i="25"/>
  <c r="Q104" i="25"/>
  <c r="Q103" i="25"/>
  <c r="Q102" i="25"/>
  <c r="Q101" i="25"/>
  <c r="Q100" i="25"/>
  <c r="Q99" i="25"/>
  <c r="M110" i="25"/>
  <c r="M109" i="25"/>
  <c r="M108" i="25"/>
  <c r="M107" i="25"/>
  <c r="M106" i="25"/>
  <c r="M105" i="25"/>
  <c r="M104" i="25"/>
  <c r="M103" i="25"/>
  <c r="M102" i="25"/>
  <c r="M101" i="25"/>
  <c r="M100" i="25"/>
  <c r="M99" i="25"/>
  <c r="Q94" i="25"/>
  <c r="Q93" i="25"/>
  <c r="Q92" i="25"/>
  <c r="Q91" i="25"/>
  <c r="Q90" i="25"/>
  <c r="Q89" i="25"/>
  <c r="Q88" i="25"/>
  <c r="Q87" i="25"/>
  <c r="Q86" i="25"/>
  <c r="Q85" i="25"/>
  <c r="Q84" i="25"/>
  <c r="Q83" i="25"/>
  <c r="M94" i="25"/>
  <c r="M93" i="25"/>
  <c r="M92" i="25"/>
  <c r="M91" i="25"/>
  <c r="M90" i="25"/>
  <c r="M89" i="25"/>
  <c r="M88" i="25"/>
  <c r="M87" i="25"/>
  <c r="M86" i="25"/>
  <c r="M85" i="25"/>
  <c r="M84" i="25"/>
  <c r="M83" i="25"/>
  <c r="Q80" i="25"/>
  <c r="Q79" i="25"/>
  <c r="Q78" i="25"/>
  <c r="Q77" i="25"/>
  <c r="Q76" i="25"/>
  <c r="Q75" i="25"/>
  <c r="Q74" i="25"/>
  <c r="Q73" i="25"/>
  <c r="Q72" i="25"/>
  <c r="Q71" i="25"/>
  <c r="Q70" i="25"/>
  <c r="Q69" i="25"/>
  <c r="M80" i="25"/>
  <c r="M79" i="25"/>
  <c r="M78" i="25"/>
  <c r="M77" i="25"/>
  <c r="M76" i="25"/>
  <c r="M75" i="25"/>
  <c r="M74" i="25"/>
  <c r="M73" i="25"/>
  <c r="M72" i="25"/>
  <c r="M71" i="25"/>
  <c r="M70" i="25"/>
  <c r="M69" i="25"/>
  <c r="Q66" i="25"/>
  <c r="Q65" i="25"/>
  <c r="Q64" i="25"/>
  <c r="Q63" i="25"/>
  <c r="Q62" i="25"/>
  <c r="Q61" i="25"/>
  <c r="Q60" i="25"/>
  <c r="Q59" i="25"/>
  <c r="Q58" i="25"/>
  <c r="Q57" i="25"/>
  <c r="Q56" i="25"/>
  <c r="Q55" i="25"/>
  <c r="M66" i="25"/>
  <c r="M65" i="25"/>
  <c r="M64" i="25"/>
  <c r="M63" i="25"/>
  <c r="M62" i="25"/>
  <c r="M61" i="25"/>
  <c r="M60" i="25"/>
  <c r="M59" i="25"/>
  <c r="M58" i="25"/>
  <c r="M57" i="25"/>
  <c r="M56" i="25"/>
  <c r="M55" i="25"/>
  <c r="D1376" i="4"/>
  <c r="D1125" i="1" s="1"/>
  <c r="D1375" i="4"/>
  <c r="D1124" i="1" s="1"/>
  <c r="D1374" i="4"/>
  <c r="D1123" i="1" s="1"/>
  <c r="D1373" i="4"/>
  <c r="D1122" i="1" s="1"/>
  <c r="D1372" i="4"/>
  <c r="D1121" i="1" s="1"/>
  <c r="D1371" i="4"/>
  <c r="D1120" i="1" s="1"/>
  <c r="D1370" i="4"/>
  <c r="D1119" i="1" s="1"/>
  <c r="D1369" i="4"/>
  <c r="D1118" i="1" s="1"/>
  <c r="D1368" i="4"/>
  <c r="D1117" i="1" s="1"/>
  <c r="D1367" i="4"/>
  <c r="D1116" i="1" s="1"/>
  <c r="D1366" i="4"/>
  <c r="D1115" i="1" s="1"/>
  <c r="D1365" i="4"/>
  <c r="D1114" i="1" s="1"/>
  <c r="D1364" i="4"/>
  <c r="D1113" i="1" s="1"/>
  <c r="D1363" i="4"/>
  <c r="D1112" i="1" s="1"/>
  <c r="D1362" i="4"/>
  <c r="D1111" i="1" s="1"/>
  <c r="D1361" i="4"/>
  <c r="D1110" i="1" s="1"/>
  <c r="D1360" i="4"/>
  <c r="D1109" i="1" s="1"/>
  <c r="D1359" i="4"/>
  <c r="D1108" i="1" s="1"/>
  <c r="D1358" i="4"/>
  <c r="D1107" i="1" s="1"/>
  <c r="D1357" i="4"/>
  <c r="D1106" i="1" s="1"/>
  <c r="D1356" i="4"/>
  <c r="D1105" i="1" s="1"/>
  <c r="D1355" i="4"/>
  <c r="D1104" i="1" s="1"/>
  <c r="D1354" i="4"/>
  <c r="D1103" i="1" s="1"/>
  <c r="D1353" i="4"/>
  <c r="D1102" i="1" s="1"/>
  <c r="D1352" i="4"/>
  <c r="D1101" i="1" s="1"/>
  <c r="D1351" i="4"/>
  <c r="D1100" i="1" s="1"/>
  <c r="D1350" i="4"/>
  <c r="D1099" i="1" s="1"/>
  <c r="D1349" i="4"/>
  <c r="D1098" i="1" s="1"/>
  <c r="D1348" i="4"/>
  <c r="D1097" i="1" s="1"/>
  <c r="D1347" i="4"/>
  <c r="D1096" i="1" s="1"/>
  <c r="D1346" i="4"/>
  <c r="D1095" i="1" s="1"/>
  <c r="D1345" i="4"/>
  <c r="D1094" i="1" s="1"/>
  <c r="D1204" i="4"/>
  <c r="T1125" i="1" s="1"/>
  <c r="D1203" i="4"/>
  <c r="T1124" i="1" s="1"/>
  <c r="D1202" i="4"/>
  <c r="T1123" i="1" s="1"/>
  <c r="D1201" i="4"/>
  <c r="T1122" i="1" s="1"/>
  <c r="D1200" i="4"/>
  <c r="T1121" i="1" s="1"/>
  <c r="D1199" i="4"/>
  <c r="T1120" i="1" s="1"/>
  <c r="D1198" i="4"/>
  <c r="T1119" i="1" s="1"/>
  <c r="D1197" i="4"/>
  <c r="T961" i="1" s="1"/>
  <c r="D1196" i="4"/>
  <c r="T1118" i="1" s="1"/>
  <c r="D1195" i="4"/>
  <c r="T1117" i="1" s="1"/>
  <c r="D1194" i="4"/>
  <c r="T958" i="1" s="1"/>
  <c r="D1193" i="4"/>
  <c r="T1116" i="1" s="1"/>
  <c r="D1192" i="4"/>
  <c r="T1115" i="1" s="1"/>
  <c r="D1191" i="4"/>
  <c r="T1114" i="1" s="1"/>
  <c r="D1190" i="4"/>
  <c r="T1113" i="1" s="1"/>
  <c r="D1189" i="4"/>
  <c r="T1112" i="1" s="1"/>
  <c r="D1188" i="4"/>
  <c r="T1111" i="1" s="1"/>
  <c r="D1187" i="4"/>
  <c r="T1110" i="1" s="1"/>
  <c r="D1186" i="4"/>
  <c r="T1109" i="1" s="1"/>
  <c r="D1185" i="4"/>
  <c r="T1108" i="1" s="1"/>
  <c r="D1184" i="4"/>
  <c r="T1107" i="1" s="1"/>
  <c r="D1183" i="4"/>
  <c r="T1106" i="1" s="1"/>
  <c r="D1182" i="4"/>
  <c r="T1105" i="1" s="1"/>
  <c r="D1181" i="4"/>
  <c r="T1104" i="1" s="1"/>
  <c r="D1180" i="4"/>
  <c r="T963" i="1" s="1"/>
  <c r="D1179" i="4"/>
  <c r="T1103" i="1" s="1"/>
  <c r="D1178" i="4"/>
  <c r="T1102" i="1" s="1"/>
  <c r="D1177" i="4"/>
  <c r="T1101" i="1" s="1"/>
  <c r="D1176" i="4"/>
  <c r="T1100" i="1" s="1"/>
  <c r="D1175" i="4"/>
  <c r="T1099" i="1" s="1"/>
  <c r="D1174" i="4"/>
  <c r="T1098" i="1" s="1"/>
  <c r="D1173" i="4"/>
  <c r="T1097" i="1" s="1"/>
  <c r="D1032" i="4"/>
  <c r="P1028" i="1" s="1"/>
  <c r="D1031" i="4"/>
  <c r="P1099" i="1" s="1"/>
  <c r="D1030" i="4"/>
  <c r="P958" i="1" s="1"/>
  <c r="D1029" i="4"/>
  <c r="P1009" i="1" s="1"/>
  <c r="D1028" i="4"/>
  <c r="P1078" i="1" s="1"/>
  <c r="D1027" i="4"/>
  <c r="P1040" i="1" s="1"/>
  <c r="D1026" i="4"/>
  <c r="P1093" i="1" s="1"/>
  <c r="D1025" i="4"/>
  <c r="P970" i="1" s="1"/>
  <c r="D1024" i="4"/>
  <c r="P1101" i="1" s="1"/>
  <c r="D1023" i="4"/>
  <c r="P971" i="1" s="1"/>
  <c r="D1022" i="4"/>
  <c r="P1090" i="1" s="1"/>
  <c r="D1021" i="4"/>
  <c r="P982" i="1" s="1"/>
  <c r="D1020" i="4"/>
  <c r="P1070" i="1" s="1"/>
  <c r="D1019" i="4"/>
  <c r="P1046" i="1" s="1"/>
  <c r="D1018" i="4"/>
  <c r="P1091" i="1" s="1"/>
  <c r="D1017" i="4"/>
  <c r="P986" i="1" s="1"/>
  <c r="D1016" i="4"/>
  <c r="P1088" i="1" s="1"/>
  <c r="D1015" i="4"/>
  <c r="P1081" i="1" s="1"/>
  <c r="D1014" i="4"/>
  <c r="P978" i="1" s="1"/>
  <c r="D1013" i="4"/>
  <c r="P1058" i="1" s="1"/>
  <c r="D1012" i="4"/>
  <c r="P1054" i="1" s="1"/>
  <c r="D1011" i="4"/>
  <c r="P1102" i="1" s="1"/>
  <c r="D1010" i="4"/>
  <c r="P1095" i="1" s="1"/>
  <c r="D1009" i="4"/>
  <c r="P988" i="1" s="1"/>
  <c r="D1008" i="4"/>
  <c r="P980" i="1" s="1"/>
  <c r="D1007" i="4"/>
  <c r="P1024" i="1" s="1"/>
  <c r="D1006" i="4"/>
  <c r="P1074" i="1" s="1"/>
  <c r="D1005" i="4"/>
  <c r="P968" i="1" s="1"/>
  <c r="D1004" i="4"/>
  <c r="P1069" i="1" s="1"/>
  <c r="D1003" i="4"/>
  <c r="P1019" i="1" s="1"/>
  <c r="D1002" i="4"/>
  <c r="P1084" i="1" s="1"/>
  <c r="D1001" i="4"/>
  <c r="P1107" i="1" s="1"/>
  <c r="D860" i="4"/>
  <c r="AF1086" i="1" s="1"/>
  <c r="D859" i="4"/>
  <c r="AF1068" i="1" s="1"/>
  <c r="D858" i="4"/>
  <c r="AF1059" i="1" s="1"/>
  <c r="D857" i="4"/>
  <c r="AF1110" i="1" s="1"/>
  <c r="D856" i="4"/>
  <c r="AF1101" i="1" s="1"/>
  <c r="D855" i="4"/>
  <c r="AF1049" i="1" s="1"/>
  <c r="D854" i="4"/>
  <c r="AF1058" i="1" s="1"/>
  <c r="D853" i="4"/>
  <c r="AF995" i="1" s="1"/>
  <c r="D852" i="4"/>
  <c r="I1544" i="4" s="1"/>
  <c r="D851" i="4"/>
  <c r="AF1095" i="1" s="1"/>
  <c r="D850" i="4"/>
  <c r="AF1125" i="1" s="1"/>
  <c r="D849" i="4"/>
  <c r="AF1081" i="1" s="1"/>
  <c r="D848" i="4"/>
  <c r="AF1072" i="1" s="1"/>
  <c r="D847" i="4"/>
  <c r="AF1082" i="1" s="1"/>
  <c r="D846" i="4"/>
  <c r="AF1069" i="1" s="1"/>
  <c r="D845" i="4"/>
  <c r="AF1015" i="1" s="1"/>
  <c r="D844" i="4"/>
  <c r="I1536" i="4" s="1"/>
  <c r="D843" i="4"/>
  <c r="AF979" i="1" s="1"/>
  <c r="D842" i="4"/>
  <c r="AF1031" i="1" s="1"/>
  <c r="D841" i="4"/>
  <c r="AF1078" i="1" s="1"/>
  <c r="D840" i="4"/>
  <c r="AF969" i="1" s="1"/>
  <c r="D839" i="4"/>
  <c r="AF1047" i="1" s="1"/>
  <c r="D838" i="4"/>
  <c r="AF1016" i="1" s="1"/>
  <c r="D837" i="4"/>
  <c r="AF1052" i="1" s="1"/>
  <c r="D836" i="4"/>
  <c r="I1528" i="4" s="1"/>
  <c r="D835" i="4"/>
  <c r="AF1102" i="1" s="1"/>
  <c r="D834" i="4"/>
  <c r="AF1061" i="1" s="1"/>
  <c r="D833" i="4"/>
  <c r="AF1122" i="1" s="1"/>
  <c r="D832" i="4"/>
  <c r="AF990" i="1" s="1"/>
  <c r="D831" i="4"/>
  <c r="AF1077" i="1" s="1"/>
  <c r="D830" i="4"/>
  <c r="AF1088" i="1" s="1"/>
  <c r="D829" i="4"/>
  <c r="AF976" i="1" s="1"/>
  <c r="D688" i="4"/>
  <c r="L1074" i="1" s="1"/>
  <c r="D687" i="4"/>
  <c r="L1125" i="1" s="1"/>
  <c r="D686" i="4"/>
  <c r="L1012" i="1" s="1"/>
  <c r="D685" i="4"/>
  <c r="L1042" i="1" s="1"/>
  <c r="D684" i="4"/>
  <c r="L1048" i="1" s="1"/>
  <c r="D683" i="4"/>
  <c r="L1033" i="1" s="1"/>
  <c r="D682" i="4"/>
  <c r="L980" i="1" s="1"/>
  <c r="D681" i="4"/>
  <c r="L992" i="1" s="1"/>
  <c r="D680" i="4"/>
  <c r="H1544" i="4" s="1"/>
  <c r="D679" i="4"/>
  <c r="L1106" i="1" s="1"/>
  <c r="D678" i="4"/>
  <c r="L1117" i="1" s="1"/>
  <c r="D677" i="4"/>
  <c r="L970" i="1" s="1"/>
  <c r="D676" i="4"/>
  <c r="L1052" i="1" s="1"/>
  <c r="D675" i="4"/>
  <c r="L1006" i="1" s="1"/>
  <c r="D674" i="4"/>
  <c r="L1013" i="1" s="1"/>
  <c r="D673" i="4"/>
  <c r="L1083" i="1" s="1"/>
  <c r="D672" i="4"/>
  <c r="H1536" i="4" s="1"/>
  <c r="D671" i="4"/>
  <c r="L968" i="1" s="1"/>
  <c r="D670" i="4"/>
  <c r="L1057" i="1" s="1"/>
  <c r="D669" i="4"/>
  <c r="L1011" i="1" s="1"/>
  <c r="D668" i="4"/>
  <c r="L1000" i="1" s="1"/>
  <c r="D667" i="4"/>
  <c r="L1123" i="1" s="1"/>
  <c r="D666" i="4"/>
  <c r="L1029" i="1" s="1"/>
  <c r="D665" i="4"/>
  <c r="L1089" i="1" s="1"/>
  <c r="D664" i="4"/>
  <c r="L959" i="1" s="1"/>
  <c r="D663" i="4"/>
  <c r="L989" i="1" s="1"/>
  <c r="D662" i="4"/>
  <c r="L967" i="1" s="1"/>
  <c r="D661" i="4"/>
  <c r="L961" i="1" s="1"/>
  <c r="D660" i="4"/>
  <c r="L1070" i="1" s="1"/>
  <c r="D659" i="4"/>
  <c r="L1021" i="1" s="1"/>
  <c r="D658" i="4"/>
  <c r="L1015" i="1" s="1"/>
  <c r="D657" i="4"/>
  <c r="L1087" i="1" s="1"/>
  <c r="D516" i="4"/>
  <c r="G1552" i="4" s="1"/>
  <c r="D515" i="4"/>
  <c r="AB1015" i="1" s="1"/>
  <c r="D514" i="4"/>
  <c r="AB1076" i="1" s="1"/>
  <c r="D513" i="4"/>
  <c r="AB1104" i="1" s="1"/>
  <c r="D512" i="4"/>
  <c r="AB998" i="1" s="1"/>
  <c r="D511" i="4"/>
  <c r="AB1077" i="1" s="1"/>
  <c r="D510" i="4"/>
  <c r="AB987" i="1" s="1"/>
  <c r="D509" i="4"/>
  <c r="AB1039" i="1" s="1"/>
  <c r="D508" i="4"/>
  <c r="AB1032" i="1" s="1"/>
  <c r="D507" i="4"/>
  <c r="AB1090" i="1" s="1"/>
  <c r="D506" i="4"/>
  <c r="AB1062" i="1" s="1"/>
  <c r="D505" i="4"/>
  <c r="AB1109" i="1" s="1"/>
  <c r="D504" i="4"/>
  <c r="AB1097" i="1" s="1"/>
  <c r="D503" i="4"/>
  <c r="AB1072" i="1" s="1"/>
  <c r="D502" i="4"/>
  <c r="AB1060" i="1" s="1"/>
  <c r="D501" i="4"/>
  <c r="AB1023" i="1" s="1"/>
  <c r="D500" i="4"/>
  <c r="AB979" i="1" s="1"/>
  <c r="D499" i="4"/>
  <c r="AB970" i="1" s="1"/>
  <c r="D498" i="4"/>
  <c r="AB1008" i="1" s="1"/>
  <c r="D497" i="4"/>
  <c r="AB1092" i="1" s="1"/>
  <c r="D496" i="4"/>
  <c r="AB989" i="1" s="1"/>
  <c r="D495" i="4"/>
  <c r="G1531" i="4" s="1"/>
  <c r="D494" i="4"/>
  <c r="AB1030" i="1" s="1"/>
  <c r="D493" i="4"/>
  <c r="AB1101" i="1" s="1"/>
  <c r="D492" i="4"/>
  <c r="AB1119" i="1" s="1"/>
  <c r="D491" i="4"/>
  <c r="AB1042" i="1" s="1"/>
  <c r="D490" i="4"/>
  <c r="AB1063" i="1" s="1"/>
  <c r="D489" i="4"/>
  <c r="AB1113" i="1" s="1"/>
  <c r="D488" i="4"/>
  <c r="AB967" i="1" s="1"/>
  <c r="D487" i="4"/>
  <c r="AB1033" i="1" s="1"/>
  <c r="D486" i="4"/>
  <c r="AB1071" i="1" s="1"/>
  <c r="D485" i="4"/>
  <c r="AB1013" i="1" s="1"/>
  <c r="D344" i="4"/>
  <c r="H1060" i="1" s="1"/>
  <c r="D343" i="4"/>
  <c r="H1047" i="1" s="1"/>
  <c r="D342" i="4"/>
  <c r="H1040" i="1" s="1"/>
  <c r="D341" i="4"/>
  <c r="H991" i="1" s="1"/>
  <c r="D340" i="4"/>
  <c r="H1013" i="1" s="1"/>
  <c r="D339" i="4"/>
  <c r="H1027" i="1" s="1"/>
  <c r="D338" i="4"/>
  <c r="H1057" i="1" s="1"/>
  <c r="D337" i="4"/>
  <c r="H1020" i="1" s="1"/>
  <c r="D336" i="4"/>
  <c r="H968" i="1" s="1"/>
  <c r="D335" i="4"/>
  <c r="H1053" i="1" s="1"/>
  <c r="D334" i="4"/>
  <c r="H1066" i="1" s="1"/>
  <c r="D333" i="4"/>
  <c r="H962" i="1" s="1"/>
  <c r="D332" i="4"/>
  <c r="H1006" i="1" s="1"/>
  <c r="D331" i="4"/>
  <c r="H1063" i="1" s="1"/>
  <c r="D330" i="4"/>
  <c r="H972" i="1" s="1"/>
  <c r="D329" i="4"/>
  <c r="H979" i="1" s="1"/>
  <c r="D328" i="4"/>
  <c r="H1031" i="1" s="1"/>
  <c r="D327" i="4"/>
  <c r="H1114" i="1" s="1"/>
  <c r="D326" i="4"/>
  <c r="H1024" i="1" s="1"/>
  <c r="D325" i="4"/>
  <c r="H1085" i="1" s="1"/>
  <c r="D324" i="4"/>
  <c r="H1089" i="1" s="1"/>
  <c r="D323" i="4"/>
  <c r="H1096" i="1" s="1"/>
  <c r="D322" i="4"/>
  <c r="H1046" i="1" s="1"/>
  <c r="D321" i="4"/>
  <c r="H1095" i="1" s="1"/>
  <c r="D320" i="4"/>
  <c r="H1068" i="1" s="1"/>
  <c r="D319" i="4"/>
  <c r="H960" i="1" s="1"/>
  <c r="D318" i="4"/>
  <c r="H1074" i="1" s="1"/>
  <c r="D317" i="4"/>
  <c r="H1107" i="1" s="1"/>
  <c r="D316" i="4"/>
  <c r="H1097" i="1" s="1"/>
  <c r="D315" i="4"/>
  <c r="H1045" i="1" s="1"/>
  <c r="D314" i="4"/>
  <c r="H1090" i="1" s="1"/>
  <c r="D313" i="4"/>
  <c r="H999" i="1" s="1"/>
  <c r="E1728" i="4"/>
  <c r="D1728" i="4"/>
  <c r="C1728" i="4"/>
  <c r="D172" i="4"/>
  <c r="E1552" i="4" s="1"/>
  <c r="D171" i="4"/>
  <c r="X1092" i="1" s="1"/>
  <c r="D170" i="4"/>
  <c r="X1028" i="1" s="1"/>
  <c r="D169" i="4"/>
  <c r="X999" i="1" s="1"/>
  <c r="D168" i="4"/>
  <c r="E1548" i="4" s="1"/>
  <c r="D167" i="4"/>
  <c r="X964" i="1" s="1"/>
  <c r="D166" i="4"/>
  <c r="X994" i="1" s="1"/>
  <c r="D165" i="4"/>
  <c r="X1088" i="1" s="1"/>
  <c r="D164" i="4"/>
  <c r="E1544" i="4" s="1"/>
  <c r="D163" i="4"/>
  <c r="X1041" i="1" s="1"/>
  <c r="D162" i="4"/>
  <c r="X1101" i="1" s="1"/>
  <c r="D161" i="4"/>
  <c r="X1035" i="1" s="1"/>
  <c r="D160" i="4"/>
  <c r="X984" i="1" s="1"/>
  <c r="D159" i="4"/>
  <c r="X1082" i="1" s="1"/>
  <c r="D158" i="4"/>
  <c r="X960" i="1" s="1"/>
  <c r="D157" i="4"/>
  <c r="X977" i="1" s="1"/>
  <c r="D156" i="4"/>
  <c r="E1536" i="4" s="1"/>
  <c r="D155" i="4"/>
  <c r="X1089" i="1" s="1"/>
  <c r="D154" i="4"/>
  <c r="X1010" i="1" s="1"/>
  <c r="D153" i="4"/>
  <c r="X1013" i="1" s="1"/>
  <c r="D152" i="4"/>
  <c r="E1532" i="4" s="1"/>
  <c r="D151" i="4"/>
  <c r="X1117" i="1" s="1"/>
  <c r="D150" i="4"/>
  <c r="X966" i="1" s="1"/>
  <c r="D149" i="4"/>
  <c r="X1031" i="1" s="1"/>
  <c r="D148" i="4"/>
  <c r="E1528" i="4" s="1"/>
  <c r="D147" i="4"/>
  <c r="X1054" i="1" s="1"/>
  <c r="D146" i="4"/>
  <c r="X1012" i="1" s="1"/>
  <c r="D145" i="4"/>
  <c r="X1073" i="1" s="1"/>
  <c r="D144" i="4"/>
  <c r="X1105" i="1" s="1"/>
  <c r="D143" i="4"/>
  <c r="X972" i="1" s="1"/>
  <c r="D142" i="4"/>
  <c r="X1001" i="1" s="1"/>
  <c r="D141" i="4"/>
  <c r="X1072" i="1" s="1"/>
  <c r="BEY1197" i="1"/>
  <c r="BEP1197" i="1"/>
  <c r="BEG1197" i="1"/>
  <c r="BDX1197" i="1"/>
  <c r="BDO1197" i="1"/>
  <c r="BDF1197" i="1"/>
  <c r="BCW1197" i="1"/>
  <c r="BCN1197" i="1"/>
  <c r="BCE1197" i="1"/>
  <c r="BBV1197" i="1"/>
  <c r="BBM1197" i="1"/>
  <c r="BBD1197" i="1"/>
  <c r="BAU1197" i="1"/>
  <c r="BAL1197" i="1"/>
  <c r="BAC1197" i="1"/>
  <c r="AZT1197" i="1"/>
  <c r="AZK1197" i="1"/>
  <c r="AZB1197" i="1"/>
  <c r="AYS1197" i="1"/>
  <c r="AYJ1197" i="1"/>
  <c r="AYA1197" i="1"/>
  <c r="AXR1197" i="1"/>
  <c r="AXI1197" i="1"/>
  <c r="AWZ1197" i="1"/>
  <c r="AWQ1197" i="1"/>
  <c r="AWH1197" i="1"/>
  <c r="AVY1197" i="1"/>
  <c r="AVP1197" i="1"/>
  <c r="AVG1197" i="1"/>
  <c r="AUX1197" i="1"/>
  <c r="AUO1197" i="1"/>
  <c r="AUF1197" i="1"/>
  <c r="ATW1197" i="1"/>
  <c r="ATN1197" i="1"/>
  <c r="ATE1197" i="1"/>
  <c r="ASV1197" i="1"/>
  <c r="ASM1197" i="1"/>
  <c r="ASD1197" i="1"/>
  <c r="ARU1197" i="1"/>
  <c r="ARL1197" i="1"/>
  <c r="ARC1197" i="1"/>
  <c r="AQT1197" i="1"/>
  <c r="BEY1191" i="1"/>
  <c r="BEP1191" i="1"/>
  <c r="BEG1191" i="1"/>
  <c r="BDX1191" i="1"/>
  <c r="BDO1191" i="1"/>
  <c r="BDF1191" i="1"/>
  <c r="BCW1191" i="1"/>
  <c r="BCN1191" i="1"/>
  <c r="BCE1191" i="1"/>
  <c r="BBV1191" i="1"/>
  <c r="BBM1191" i="1"/>
  <c r="BBD1191" i="1"/>
  <c r="BAU1191" i="1"/>
  <c r="BAL1191" i="1"/>
  <c r="BAC1191" i="1"/>
  <c r="AZT1191" i="1"/>
  <c r="AZK1191" i="1"/>
  <c r="AZB1191" i="1"/>
  <c r="AYS1191" i="1"/>
  <c r="AYJ1191" i="1"/>
  <c r="AYA1191" i="1"/>
  <c r="AXR1191" i="1"/>
  <c r="AXI1191" i="1"/>
  <c r="AWZ1191" i="1"/>
  <c r="AWQ1191" i="1"/>
  <c r="AWH1191" i="1"/>
  <c r="AVY1191" i="1"/>
  <c r="AVP1191" i="1"/>
  <c r="AVG1191" i="1"/>
  <c r="AUX1191" i="1"/>
  <c r="AUO1191" i="1"/>
  <c r="AUF1191" i="1"/>
  <c r="ATW1191" i="1"/>
  <c r="ATN1191" i="1"/>
  <c r="ATE1191" i="1"/>
  <c r="ASV1191" i="1"/>
  <c r="ASM1191" i="1"/>
  <c r="ASD1191" i="1"/>
  <c r="ARU1191" i="1"/>
  <c r="ARL1191" i="1"/>
  <c r="ARC1191" i="1"/>
  <c r="AQT1191" i="1"/>
  <c r="BEY1185" i="1"/>
  <c r="BEP1185" i="1"/>
  <c r="BEG1185" i="1"/>
  <c r="BDX1185" i="1"/>
  <c r="BDO1185" i="1"/>
  <c r="BDF1185" i="1"/>
  <c r="BCW1185" i="1"/>
  <c r="BCN1185" i="1"/>
  <c r="BCE1185" i="1"/>
  <c r="BBV1185" i="1"/>
  <c r="BBM1185" i="1"/>
  <c r="BBD1185" i="1"/>
  <c r="BAU1185" i="1"/>
  <c r="BAL1185" i="1"/>
  <c r="BAC1185" i="1"/>
  <c r="AZT1185" i="1"/>
  <c r="AZK1185" i="1"/>
  <c r="AZB1185" i="1"/>
  <c r="AYS1185" i="1"/>
  <c r="AYJ1185" i="1"/>
  <c r="AYA1185" i="1"/>
  <c r="AXR1185" i="1"/>
  <c r="AXI1185" i="1"/>
  <c r="AWZ1185" i="1"/>
  <c r="AWQ1185" i="1"/>
  <c r="AWH1185" i="1"/>
  <c r="AVY1185" i="1"/>
  <c r="AVP1185" i="1"/>
  <c r="AVG1185" i="1"/>
  <c r="AUX1185" i="1"/>
  <c r="AUO1185" i="1"/>
  <c r="AUF1185" i="1"/>
  <c r="ATW1185" i="1"/>
  <c r="ATN1185" i="1"/>
  <c r="ATE1185" i="1"/>
  <c r="ASV1185" i="1"/>
  <c r="ASM1185" i="1"/>
  <c r="ASD1185" i="1"/>
  <c r="ARU1185" i="1"/>
  <c r="ARL1185" i="1"/>
  <c r="ARC1185" i="1"/>
  <c r="AQT1185" i="1"/>
  <c r="BEY1179" i="1"/>
  <c r="BEP1179" i="1"/>
  <c r="BEG1179" i="1"/>
  <c r="BDX1179" i="1"/>
  <c r="BDO1179" i="1"/>
  <c r="BDF1179" i="1"/>
  <c r="BCW1179" i="1"/>
  <c r="BCN1179" i="1"/>
  <c r="BCE1179" i="1"/>
  <c r="BBV1179" i="1"/>
  <c r="BBM1179" i="1"/>
  <c r="BBD1179" i="1"/>
  <c r="BAU1179" i="1"/>
  <c r="BAL1179" i="1"/>
  <c r="BAC1179" i="1"/>
  <c r="AZT1179" i="1"/>
  <c r="AZK1179" i="1"/>
  <c r="AZB1179" i="1"/>
  <c r="AYS1179" i="1"/>
  <c r="AYJ1179" i="1"/>
  <c r="AYA1179" i="1"/>
  <c r="AXR1179" i="1"/>
  <c r="AXI1179" i="1"/>
  <c r="AWZ1179" i="1"/>
  <c r="AWQ1179" i="1"/>
  <c r="AWH1179" i="1"/>
  <c r="AVY1179" i="1"/>
  <c r="AVP1179" i="1"/>
  <c r="AVG1179" i="1"/>
  <c r="AUX1179" i="1"/>
  <c r="AUO1179" i="1"/>
  <c r="AUF1179" i="1"/>
  <c r="ATW1179" i="1"/>
  <c r="ATN1179" i="1"/>
  <c r="ATE1179" i="1"/>
  <c r="ASV1179" i="1"/>
  <c r="ASM1179" i="1"/>
  <c r="ASD1179" i="1"/>
  <c r="ARU1179" i="1"/>
  <c r="ARL1179" i="1"/>
  <c r="ARC1179" i="1"/>
  <c r="AQT1179" i="1"/>
  <c r="BEY1173" i="1"/>
  <c r="BEP1173" i="1"/>
  <c r="BEG1173" i="1"/>
  <c r="BDX1173" i="1"/>
  <c r="BDO1173" i="1"/>
  <c r="BDF1173" i="1"/>
  <c r="BCW1173" i="1"/>
  <c r="BCN1173" i="1"/>
  <c r="BCE1173" i="1"/>
  <c r="BBV1173" i="1"/>
  <c r="BBM1173" i="1"/>
  <c r="BBD1173" i="1"/>
  <c r="BAU1173" i="1"/>
  <c r="BAL1173" i="1"/>
  <c r="BAC1173" i="1"/>
  <c r="AZT1173" i="1"/>
  <c r="AZK1173" i="1"/>
  <c r="AZB1173" i="1"/>
  <c r="AYS1173" i="1"/>
  <c r="AYJ1173" i="1"/>
  <c r="AYA1173" i="1"/>
  <c r="AXR1173" i="1"/>
  <c r="AXI1173" i="1"/>
  <c r="AWZ1173" i="1"/>
  <c r="AWQ1173" i="1"/>
  <c r="AWH1173" i="1"/>
  <c r="AVY1173" i="1"/>
  <c r="AVP1173" i="1"/>
  <c r="AVG1173" i="1"/>
  <c r="AUX1173" i="1"/>
  <c r="AUO1173" i="1"/>
  <c r="AUF1173" i="1"/>
  <c r="ATW1173" i="1"/>
  <c r="ATN1173" i="1"/>
  <c r="ATE1173" i="1"/>
  <c r="ASV1173" i="1"/>
  <c r="ASM1173" i="1"/>
  <c r="ASD1173" i="1"/>
  <c r="ARU1173" i="1"/>
  <c r="ARL1173" i="1"/>
  <c r="ARC1173" i="1"/>
  <c r="AQT1173" i="1"/>
  <c r="BEY1167" i="1"/>
  <c r="BEP1167" i="1"/>
  <c r="BEG1167" i="1"/>
  <c r="BDX1167" i="1"/>
  <c r="BDO1167" i="1"/>
  <c r="BDF1167" i="1"/>
  <c r="BCW1167" i="1"/>
  <c r="BCN1167" i="1"/>
  <c r="BCE1167" i="1"/>
  <c r="BBV1167" i="1"/>
  <c r="BBM1167" i="1"/>
  <c r="BBD1167" i="1"/>
  <c r="BAU1167" i="1"/>
  <c r="BAL1167" i="1"/>
  <c r="BAC1167" i="1"/>
  <c r="AZT1167" i="1"/>
  <c r="AZK1167" i="1"/>
  <c r="AZB1167" i="1"/>
  <c r="AYS1167" i="1"/>
  <c r="AYJ1167" i="1"/>
  <c r="AYA1167" i="1"/>
  <c r="AXR1167" i="1"/>
  <c r="AXI1167" i="1"/>
  <c r="AWZ1167" i="1"/>
  <c r="AWQ1167" i="1"/>
  <c r="AWH1167" i="1"/>
  <c r="AVY1167" i="1"/>
  <c r="AVP1167" i="1"/>
  <c r="AVG1167" i="1"/>
  <c r="AUX1167" i="1"/>
  <c r="AUO1167" i="1"/>
  <c r="AUF1167" i="1"/>
  <c r="ATW1167" i="1"/>
  <c r="ATN1167" i="1"/>
  <c r="ATE1167" i="1"/>
  <c r="ASV1167" i="1"/>
  <c r="ASM1167" i="1"/>
  <c r="ASD1167" i="1"/>
  <c r="ARU1167" i="1"/>
  <c r="ARL1167" i="1"/>
  <c r="ARC1167" i="1"/>
  <c r="AQT1167" i="1"/>
  <c r="BEY1161" i="1"/>
  <c r="BEP1161" i="1"/>
  <c r="BEG1161" i="1"/>
  <c r="BDX1161" i="1"/>
  <c r="BDO1161" i="1"/>
  <c r="BDF1161" i="1"/>
  <c r="BCW1161" i="1"/>
  <c r="BCN1161" i="1"/>
  <c r="BCE1161" i="1"/>
  <c r="BBV1161" i="1"/>
  <c r="BBM1161" i="1"/>
  <c r="BBD1161" i="1"/>
  <c r="BAU1161" i="1"/>
  <c r="BAL1161" i="1"/>
  <c r="BAC1161" i="1"/>
  <c r="AZT1161" i="1"/>
  <c r="AZK1161" i="1"/>
  <c r="AZB1161" i="1"/>
  <c r="AYS1161" i="1"/>
  <c r="AYJ1161" i="1"/>
  <c r="AYA1161" i="1"/>
  <c r="AXR1161" i="1"/>
  <c r="AXI1161" i="1"/>
  <c r="AWZ1161" i="1"/>
  <c r="AWQ1161" i="1"/>
  <c r="AWH1161" i="1"/>
  <c r="AVY1161" i="1"/>
  <c r="AVP1161" i="1"/>
  <c r="AVG1161" i="1"/>
  <c r="AUX1161" i="1"/>
  <c r="AUO1161" i="1"/>
  <c r="AUF1161" i="1"/>
  <c r="ATW1161" i="1"/>
  <c r="ATN1161" i="1"/>
  <c r="ATE1161" i="1"/>
  <c r="ASV1161" i="1"/>
  <c r="ASM1161" i="1"/>
  <c r="ASD1161" i="1"/>
  <c r="ARU1161" i="1"/>
  <c r="ARL1161" i="1"/>
  <c r="ARC1161" i="1"/>
  <c r="AQT1161" i="1"/>
  <c r="BEY1155" i="1"/>
  <c r="BEP1155" i="1"/>
  <c r="BEG1155" i="1"/>
  <c r="BDX1155" i="1"/>
  <c r="BDO1155" i="1"/>
  <c r="BDF1155" i="1"/>
  <c r="BCW1155" i="1"/>
  <c r="BCN1155" i="1"/>
  <c r="BCE1155" i="1"/>
  <c r="BBV1155" i="1"/>
  <c r="BBM1155" i="1"/>
  <c r="BBD1155" i="1"/>
  <c r="BAU1155" i="1"/>
  <c r="BAL1155" i="1"/>
  <c r="BAC1155" i="1"/>
  <c r="AZT1155" i="1"/>
  <c r="AZK1155" i="1"/>
  <c r="AZB1155" i="1"/>
  <c r="AYS1155" i="1"/>
  <c r="AYJ1155" i="1"/>
  <c r="AYA1155" i="1"/>
  <c r="AXR1155" i="1"/>
  <c r="AXI1155" i="1"/>
  <c r="AWZ1155" i="1"/>
  <c r="AWQ1155" i="1"/>
  <c r="AWH1155" i="1"/>
  <c r="AVY1155" i="1"/>
  <c r="AVP1155" i="1"/>
  <c r="AVG1155" i="1"/>
  <c r="AUX1155" i="1"/>
  <c r="AUO1155" i="1"/>
  <c r="AUF1155" i="1"/>
  <c r="ATW1155" i="1"/>
  <c r="ATN1155" i="1"/>
  <c r="ATE1155" i="1"/>
  <c r="ASV1155" i="1"/>
  <c r="ASM1155" i="1"/>
  <c r="ASD1155" i="1"/>
  <c r="ARU1155" i="1"/>
  <c r="ARL1155" i="1"/>
  <c r="ARC1155" i="1"/>
  <c r="AQT1155" i="1"/>
  <c r="BEY1149" i="1"/>
  <c r="BEP1149" i="1"/>
  <c r="BEG1149" i="1"/>
  <c r="BDX1149" i="1"/>
  <c r="BDO1149" i="1"/>
  <c r="BDF1149" i="1"/>
  <c r="BCW1149" i="1"/>
  <c r="BCN1149" i="1"/>
  <c r="BCE1149" i="1"/>
  <c r="BBV1149" i="1"/>
  <c r="BBM1149" i="1"/>
  <c r="BBD1149" i="1"/>
  <c r="BAU1149" i="1"/>
  <c r="BAL1149" i="1"/>
  <c r="BAC1149" i="1"/>
  <c r="AZT1149" i="1"/>
  <c r="AZK1149" i="1"/>
  <c r="AZB1149" i="1"/>
  <c r="AYS1149" i="1"/>
  <c r="AYJ1149" i="1"/>
  <c r="AYA1149" i="1"/>
  <c r="AXR1149" i="1"/>
  <c r="AXI1149" i="1"/>
  <c r="AWZ1149" i="1"/>
  <c r="AWQ1149" i="1"/>
  <c r="AWH1149" i="1"/>
  <c r="AVY1149" i="1"/>
  <c r="AVP1149" i="1"/>
  <c r="AVG1149" i="1"/>
  <c r="AUX1149" i="1"/>
  <c r="AUO1149" i="1"/>
  <c r="AUF1149" i="1"/>
  <c r="ATW1149" i="1"/>
  <c r="ATN1149" i="1"/>
  <c r="ATE1149" i="1"/>
  <c r="ASV1149" i="1"/>
  <c r="ASM1149" i="1"/>
  <c r="ASD1149" i="1"/>
  <c r="ARU1149" i="1"/>
  <c r="ARL1149" i="1"/>
  <c r="ARC1149" i="1"/>
  <c r="AQT1149" i="1"/>
  <c r="BEY1143" i="1"/>
  <c r="BEP1143" i="1"/>
  <c r="BEG1143" i="1"/>
  <c r="BDX1143" i="1"/>
  <c r="BDO1143" i="1"/>
  <c r="BDF1143" i="1"/>
  <c r="BCW1143" i="1"/>
  <c r="BCN1143" i="1"/>
  <c r="BCE1143" i="1"/>
  <c r="BBV1143" i="1"/>
  <c r="BBM1143" i="1"/>
  <c r="BBD1143" i="1"/>
  <c r="BAU1143" i="1"/>
  <c r="BAL1143" i="1"/>
  <c r="BAC1143" i="1"/>
  <c r="AZT1143" i="1"/>
  <c r="AZK1143" i="1"/>
  <c r="AZB1143" i="1"/>
  <c r="AYS1143" i="1"/>
  <c r="AYJ1143" i="1"/>
  <c r="AYA1143" i="1"/>
  <c r="AXR1143" i="1"/>
  <c r="AXI1143" i="1"/>
  <c r="AWZ1143" i="1"/>
  <c r="AWQ1143" i="1"/>
  <c r="AWH1143" i="1"/>
  <c r="AVY1143" i="1"/>
  <c r="AVP1143" i="1"/>
  <c r="AVG1143" i="1"/>
  <c r="AUX1143" i="1"/>
  <c r="AUO1143" i="1"/>
  <c r="AUF1143" i="1"/>
  <c r="ATW1143" i="1"/>
  <c r="ATN1143" i="1"/>
  <c r="ATE1143" i="1"/>
  <c r="ASV1143" i="1"/>
  <c r="ASM1143" i="1"/>
  <c r="ASD1143" i="1"/>
  <c r="ARU1143" i="1"/>
  <c r="ARL1143" i="1"/>
  <c r="ARC1143" i="1"/>
  <c r="AQT1143" i="1"/>
  <c r="BEY1137" i="1"/>
  <c r="BEP1137" i="1"/>
  <c r="BEG1137" i="1"/>
  <c r="BDX1137" i="1"/>
  <c r="BDO1137" i="1"/>
  <c r="BDF1137" i="1"/>
  <c r="BCW1137" i="1"/>
  <c r="BCN1137" i="1"/>
  <c r="BCE1137" i="1"/>
  <c r="BBV1137" i="1"/>
  <c r="BBM1137" i="1"/>
  <c r="BBD1137" i="1"/>
  <c r="BAU1137" i="1"/>
  <c r="BAL1137" i="1"/>
  <c r="BAC1137" i="1"/>
  <c r="AZT1137" i="1"/>
  <c r="AZK1137" i="1"/>
  <c r="AZB1137" i="1"/>
  <c r="AYS1137" i="1"/>
  <c r="AYJ1137" i="1"/>
  <c r="AYA1137" i="1"/>
  <c r="AXR1137" i="1"/>
  <c r="AXI1137" i="1"/>
  <c r="AWZ1137" i="1"/>
  <c r="AWQ1137" i="1"/>
  <c r="AWH1137" i="1"/>
  <c r="AVY1137" i="1"/>
  <c r="AVP1137" i="1"/>
  <c r="AVG1137" i="1"/>
  <c r="AUX1137" i="1"/>
  <c r="AUO1137" i="1"/>
  <c r="AUF1137" i="1"/>
  <c r="ATW1137" i="1"/>
  <c r="ATN1137" i="1"/>
  <c r="ATE1137" i="1"/>
  <c r="ASV1137" i="1"/>
  <c r="ASM1137" i="1"/>
  <c r="ASD1137" i="1"/>
  <c r="ARU1137" i="1"/>
  <c r="ARL1137" i="1"/>
  <c r="ARC1137" i="1"/>
  <c r="AQT1137" i="1"/>
  <c r="BEY1131" i="1"/>
  <c r="BEP1131" i="1"/>
  <c r="BEG1131" i="1"/>
  <c r="BDX1131" i="1"/>
  <c r="BDO1131" i="1"/>
  <c r="BDF1131" i="1"/>
  <c r="BCW1131" i="1"/>
  <c r="BCN1131" i="1"/>
  <c r="BCE1131" i="1"/>
  <c r="BBV1131" i="1"/>
  <c r="BBM1131" i="1"/>
  <c r="BBD1131" i="1"/>
  <c r="BAU1131" i="1"/>
  <c r="BAL1131" i="1"/>
  <c r="BAC1131" i="1"/>
  <c r="AZT1131" i="1"/>
  <c r="AZK1131" i="1"/>
  <c r="AZB1131" i="1"/>
  <c r="AYS1131" i="1"/>
  <c r="AYJ1131" i="1"/>
  <c r="AYA1131" i="1"/>
  <c r="AXR1131" i="1"/>
  <c r="AXI1131" i="1"/>
  <c r="AWZ1131" i="1"/>
  <c r="AWQ1131" i="1"/>
  <c r="AWH1131" i="1"/>
  <c r="AVY1131" i="1"/>
  <c r="AVP1131" i="1"/>
  <c r="AVG1131" i="1"/>
  <c r="AUX1131" i="1"/>
  <c r="AUO1131" i="1"/>
  <c r="AUF1131" i="1"/>
  <c r="ATW1131" i="1"/>
  <c r="ATN1131" i="1"/>
  <c r="ATE1131" i="1"/>
  <c r="ASV1131" i="1"/>
  <c r="ASM1131" i="1"/>
  <c r="ASD1131" i="1"/>
  <c r="ARU1131" i="1"/>
  <c r="ARL1131" i="1"/>
  <c r="ARC1131" i="1"/>
  <c r="AQT1131" i="1"/>
  <c r="AQK1197" i="1"/>
  <c r="AQB1197" i="1"/>
  <c r="APS1197" i="1"/>
  <c r="APJ1197" i="1"/>
  <c r="APA1197" i="1"/>
  <c r="AOR1197" i="1"/>
  <c r="AOI1197" i="1"/>
  <c r="ANZ1197" i="1"/>
  <c r="ANQ1197" i="1"/>
  <c r="ANH1197" i="1"/>
  <c r="AMY1197" i="1"/>
  <c r="AMP1197" i="1"/>
  <c r="AMG1197" i="1"/>
  <c r="ALX1197" i="1"/>
  <c r="ALO1197" i="1"/>
  <c r="ALF1197" i="1"/>
  <c r="AKW1197" i="1"/>
  <c r="AKN1197" i="1"/>
  <c r="AKE1197" i="1"/>
  <c r="AJV1197" i="1"/>
  <c r="AJM1197" i="1"/>
  <c r="AJD1197" i="1"/>
  <c r="AIU1197" i="1"/>
  <c r="AIL1197" i="1"/>
  <c r="AIC1197" i="1"/>
  <c r="AHT1197" i="1"/>
  <c r="AHK1197" i="1"/>
  <c r="AHB1197" i="1"/>
  <c r="AGS1197" i="1"/>
  <c r="AGJ1197" i="1"/>
  <c r="AGA1197" i="1"/>
  <c r="AFR1197" i="1"/>
  <c r="AFI1197" i="1"/>
  <c r="AEZ1197" i="1"/>
  <c r="AEQ1197" i="1"/>
  <c r="AEH1197" i="1"/>
  <c r="ADY1197" i="1"/>
  <c r="ADP1197" i="1"/>
  <c r="ADG1197" i="1"/>
  <c r="ACX1197" i="1"/>
  <c r="ACO1197" i="1"/>
  <c r="ACF1197" i="1"/>
  <c r="AQK1191" i="1"/>
  <c r="AQB1191" i="1"/>
  <c r="APS1191" i="1"/>
  <c r="APJ1191" i="1"/>
  <c r="APA1191" i="1"/>
  <c r="AOR1191" i="1"/>
  <c r="AOI1191" i="1"/>
  <c r="ANZ1191" i="1"/>
  <c r="ANQ1191" i="1"/>
  <c r="ANH1191" i="1"/>
  <c r="AMY1191" i="1"/>
  <c r="AMP1191" i="1"/>
  <c r="AMG1191" i="1"/>
  <c r="ALX1191" i="1"/>
  <c r="ALO1191" i="1"/>
  <c r="ALF1191" i="1"/>
  <c r="AKW1191" i="1"/>
  <c r="AKN1191" i="1"/>
  <c r="AKE1191" i="1"/>
  <c r="AJV1191" i="1"/>
  <c r="AJM1191" i="1"/>
  <c r="AJD1191" i="1"/>
  <c r="AIU1191" i="1"/>
  <c r="AIL1191" i="1"/>
  <c r="AIC1191" i="1"/>
  <c r="AHT1191" i="1"/>
  <c r="AHK1191" i="1"/>
  <c r="AHB1191" i="1"/>
  <c r="AGS1191" i="1"/>
  <c r="AGJ1191" i="1"/>
  <c r="AGA1191" i="1"/>
  <c r="AFR1191" i="1"/>
  <c r="AFI1191" i="1"/>
  <c r="AEZ1191" i="1"/>
  <c r="AEQ1191" i="1"/>
  <c r="AEH1191" i="1"/>
  <c r="ADY1191" i="1"/>
  <c r="ADP1191" i="1"/>
  <c r="ADG1191" i="1"/>
  <c r="ACX1191" i="1"/>
  <c r="ACO1191" i="1"/>
  <c r="ACF1191" i="1"/>
  <c r="AQK1185" i="1"/>
  <c r="AQB1185" i="1"/>
  <c r="APS1185" i="1"/>
  <c r="APJ1185" i="1"/>
  <c r="APA1185" i="1"/>
  <c r="AOR1185" i="1"/>
  <c r="AOI1185" i="1"/>
  <c r="ANZ1185" i="1"/>
  <c r="ANQ1185" i="1"/>
  <c r="ANH1185" i="1"/>
  <c r="AMY1185" i="1"/>
  <c r="AMP1185" i="1"/>
  <c r="AMG1185" i="1"/>
  <c r="ALX1185" i="1"/>
  <c r="ALO1185" i="1"/>
  <c r="ALF1185" i="1"/>
  <c r="AKW1185" i="1"/>
  <c r="AKN1185" i="1"/>
  <c r="AKE1185" i="1"/>
  <c r="AJV1185" i="1"/>
  <c r="AJM1185" i="1"/>
  <c r="AJD1185" i="1"/>
  <c r="AIU1185" i="1"/>
  <c r="AIL1185" i="1"/>
  <c r="AIC1185" i="1"/>
  <c r="AHT1185" i="1"/>
  <c r="AHK1185" i="1"/>
  <c r="AHB1185" i="1"/>
  <c r="AGS1185" i="1"/>
  <c r="AGJ1185" i="1"/>
  <c r="AGA1185" i="1"/>
  <c r="AFR1185" i="1"/>
  <c r="AFI1185" i="1"/>
  <c r="AEZ1185" i="1"/>
  <c r="AEQ1185" i="1"/>
  <c r="AEH1185" i="1"/>
  <c r="ADY1185" i="1"/>
  <c r="ADP1185" i="1"/>
  <c r="ADG1185" i="1"/>
  <c r="ACX1185" i="1"/>
  <c r="ACO1185" i="1"/>
  <c r="ACF1185" i="1"/>
  <c r="AQK1179" i="1"/>
  <c r="AQB1179" i="1"/>
  <c r="APS1179" i="1"/>
  <c r="APJ1179" i="1"/>
  <c r="APA1179" i="1"/>
  <c r="AOR1179" i="1"/>
  <c r="AOI1179" i="1"/>
  <c r="ANZ1179" i="1"/>
  <c r="ANQ1179" i="1"/>
  <c r="ANH1179" i="1"/>
  <c r="AMY1179" i="1"/>
  <c r="AMP1179" i="1"/>
  <c r="AMG1179" i="1"/>
  <c r="ALX1179" i="1"/>
  <c r="ALO1179" i="1"/>
  <c r="ALF1179" i="1"/>
  <c r="AKW1179" i="1"/>
  <c r="AKN1179" i="1"/>
  <c r="AKE1179" i="1"/>
  <c r="AJV1179" i="1"/>
  <c r="AJM1179" i="1"/>
  <c r="AJD1179" i="1"/>
  <c r="AIU1179" i="1"/>
  <c r="AIL1179" i="1"/>
  <c r="AIC1179" i="1"/>
  <c r="AHT1179" i="1"/>
  <c r="AHK1179" i="1"/>
  <c r="AHB1179" i="1"/>
  <c r="AGS1179" i="1"/>
  <c r="AGJ1179" i="1"/>
  <c r="AGA1179" i="1"/>
  <c r="AFR1179" i="1"/>
  <c r="AFI1179" i="1"/>
  <c r="AEZ1179" i="1"/>
  <c r="AEQ1179" i="1"/>
  <c r="AEH1179" i="1"/>
  <c r="ADY1179" i="1"/>
  <c r="ADP1179" i="1"/>
  <c r="ADG1179" i="1"/>
  <c r="ACX1179" i="1"/>
  <c r="ACO1179" i="1"/>
  <c r="ACF1179" i="1"/>
  <c r="AQK1173" i="1"/>
  <c r="AQB1173" i="1"/>
  <c r="APS1173" i="1"/>
  <c r="APJ1173" i="1"/>
  <c r="APA1173" i="1"/>
  <c r="AOR1173" i="1"/>
  <c r="AOI1173" i="1"/>
  <c r="ANZ1173" i="1"/>
  <c r="ANQ1173" i="1"/>
  <c r="ANH1173" i="1"/>
  <c r="AMY1173" i="1"/>
  <c r="AMP1173" i="1"/>
  <c r="AMG1173" i="1"/>
  <c r="ALX1173" i="1"/>
  <c r="ALO1173" i="1"/>
  <c r="ALF1173" i="1"/>
  <c r="AKW1173" i="1"/>
  <c r="AKN1173" i="1"/>
  <c r="AKE1173" i="1"/>
  <c r="AJV1173" i="1"/>
  <c r="AJM1173" i="1"/>
  <c r="AJD1173" i="1"/>
  <c r="AIU1173" i="1"/>
  <c r="AIL1173" i="1"/>
  <c r="AIC1173" i="1"/>
  <c r="AHT1173" i="1"/>
  <c r="AHK1173" i="1"/>
  <c r="AHB1173" i="1"/>
  <c r="AGS1173" i="1"/>
  <c r="AGJ1173" i="1"/>
  <c r="AGA1173" i="1"/>
  <c r="AFR1173" i="1"/>
  <c r="AFI1173" i="1"/>
  <c r="AEZ1173" i="1"/>
  <c r="AEQ1173" i="1"/>
  <c r="AEH1173" i="1"/>
  <c r="ADY1173" i="1"/>
  <c r="ADP1173" i="1"/>
  <c r="ADG1173" i="1"/>
  <c r="ACX1173" i="1"/>
  <c r="ACO1173" i="1"/>
  <c r="ACF1173" i="1"/>
  <c r="AQK1167" i="1"/>
  <c r="AQB1167" i="1"/>
  <c r="APS1167" i="1"/>
  <c r="APJ1167" i="1"/>
  <c r="APA1167" i="1"/>
  <c r="AOR1167" i="1"/>
  <c r="AOI1167" i="1"/>
  <c r="ANZ1167" i="1"/>
  <c r="ANQ1167" i="1"/>
  <c r="ANH1167" i="1"/>
  <c r="AMY1167" i="1"/>
  <c r="AMP1167" i="1"/>
  <c r="AMG1167" i="1"/>
  <c r="ALX1167" i="1"/>
  <c r="ALO1167" i="1"/>
  <c r="ALF1167" i="1"/>
  <c r="AKW1167" i="1"/>
  <c r="AKN1167" i="1"/>
  <c r="AKE1167" i="1"/>
  <c r="AJV1167" i="1"/>
  <c r="AJM1167" i="1"/>
  <c r="AJD1167" i="1"/>
  <c r="AIU1167" i="1"/>
  <c r="AIL1167" i="1"/>
  <c r="AIC1167" i="1"/>
  <c r="AHT1167" i="1"/>
  <c r="AHK1167" i="1"/>
  <c r="AHB1167" i="1"/>
  <c r="AGS1167" i="1"/>
  <c r="AGJ1167" i="1"/>
  <c r="AGA1167" i="1"/>
  <c r="AFR1167" i="1"/>
  <c r="AFI1167" i="1"/>
  <c r="AEZ1167" i="1"/>
  <c r="AEQ1167" i="1"/>
  <c r="AEH1167" i="1"/>
  <c r="ADY1167" i="1"/>
  <c r="ADP1167" i="1"/>
  <c r="ADG1167" i="1"/>
  <c r="ACX1167" i="1"/>
  <c r="ACO1167" i="1"/>
  <c r="ACF1167" i="1"/>
  <c r="AQK1161" i="1"/>
  <c r="AQB1161" i="1"/>
  <c r="APS1161" i="1"/>
  <c r="APJ1161" i="1"/>
  <c r="APA1161" i="1"/>
  <c r="AOR1161" i="1"/>
  <c r="AOI1161" i="1"/>
  <c r="ANZ1161" i="1"/>
  <c r="ANQ1161" i="1"/>
  <c r="ANH1161" i="1"/>
  <c r="AMY1161" i="1"/>
  <c r="AMP1161" i="1"/>
  <c r="AMG1161" i="1"/>
  <c r="ALX1161" i="1"/>
  <c r="ALO1161" i="1"/>
  <c r="ALF1161" i="1"/>
  <c r="AKW1161" i="1"/>
  <c r="AKN1161" i="1"/>
  <c r="AKE1161" i="1"/>
  <c r="AJV1161" i="1"/>
  <c r="AJM1161" i="1"/>
  <c r="AJD1161" i="1"/>
  <c r="AIU1161" i="1"/>
  <c r="AIL1161" i="1"/>
  <c r="AIC1161" i="1"/>
  <c r="AHT1161" i="1"/>
  <c r="AHK1161" i="1"/>
  <c r="AHB1161" i="1"/>
  <c r="AGS1161" i="1"/>
  <c r="AGJ1161" i="1"/>
  <c r="AGA1161" i="1"/>
  <c r="AFR1161" i="1"/>
  <c r="AFI1161" i="1"/>
  <c r="AEZ1161" i="1"/>
  <c r="AEQ1161" i="1"/>
  <c r="AEH1161" i="1"/>
  <c r="ADY1161" i="1"/>
  <c r="ADP1161" i="1"/>
  <c r="ADG1161" i="1"/>
  <c r="ACX1161" i="1"/>
  <c r="ACO1161" i="1"/>
  <c r="ACF1161" i="1"/>
  <c r="AQK1155" i="1"/>
  <c r="AQB1155" i="1"/>
  <c r="APS1155" i="1"/>
  <c r="APJ1155" i="1"/>
  <c r="APA1155" i="1"/>
  <c r="AOR1155" i="1"/>
  <c r="AOI1155" i="1"/>
  <c r="ANZ1155" i="1"/>
  <c r="ANQ1155" i="1"/>
  <c r="ANH1155" i="1"/>
  <c r="AMY1155" i="1"/>
  <c r="AMP1155" i="1"/>
  <c r="AMG1155" i="1"/>
  <c r="ALX1155" i="1"/>
  <c r="ALO1155" i="1"/>
  <c r="ALF1155" i="1"/>
  <c r="AKW1155" i="1"/>
  <c r="AKN1155" i="1"/>
  <c r="AKE1155" i="1"/>
  <c r="AJV1155" i="1"/>
  <c r="AJM1155" i="1"/>
  <c r="AJD1155" i="1"/>
  <c r="AIU1155" i="1"/>
  <c r="AIL1155" i="1"/>
  <c r="AIC1155" i="1"/>
  <c r="AHT1155" i="1"/>
  <c r="AHK1155" i="1"/>
  <c r="AHB1155" i="1"/>
  <c r="AGS1155" i="1"/>
  <c r="AGJ1155" i="1"/>
  <c r="AGA1155" i="1"/>
  <c r="AFR1155" i="1"/>
  <c r="AFI1155" i="1"/>
  <c r="AEZ1155" i="1"/>
  <c r="AEQ1155" i="1"/>
  <c r="AEH1155" i="1"/>
  <c r="ADY1155" i="1"/>
  <c r="ADP1155" i="1"/>
  <c r="ADG1155" i="1"/>
  <c r="ACX1155" i="1"/>
  <c r="ACO1155" i="1"/>
  <c r="ACF1155" i="1"/>
  <c r="AQK1149" i="1"/>
  <c r="AQB1149" i="1"/>
  <c r="APS1149" i="1"/>
  <c r="APJ1149" i="1"/>
  <c r="APA1149" i="1"/>
  <c r="AOR1149" i="1"/>
  <c r="AOI1149" i="1"/>
  <c r="ANZ1149" i="1"/>
  <c r="ANQ1149" i="1"/>
  <c r="ANH1149" i="1"/>
  <c r="AMY1149" i="1"/>
  <c r="AMP1149" i="1"/>
  <c r="AMG1149" i="1"/>
  <c r="ALX1149" i="1"/>
  <c r="ALO1149" i="1"/>
  <c r="ALF1149" i="1"/>
  <c r="AKW1149" i="1"/>
  <c r="AKN1149" i="1"/>
  <c r="AKE1149" i="1"/>
  <c r="AJV1149" i="1"/>
  <c r="AJM1149" i="1"/>
  <c r="AJD1149" i="1"/>
  <c r="AIU1149" i="1"/>
  <c r="AIL1149" i="1"/>
  <c r="AIC1149" i="1"/>
  <c r="AHT1149" i="1"/>
  <c r="AHK1149" i="1"/>
  <c r="AHB1149" i="1"/>
  <c r="AGS1149" i="1"/>
  <c r="AGJ1149" i="1"/>
  <c r="AGA1149" i="1"/>
  <c r="AFR1149" i="1"/>
  <c r="AFI1149" i="1"/>
  <c r="AEZ1149" i="1"/>
  <c r="AEQ1149" i="1"/>
  <c r="AEH1149" i="1"/>
  <c r="ADY1149" i="1"/>
  <c r="ADP1149" i="1"/>
  <c r="ADG1149" i="1"/>
  <c r="ACX1149" i="1"/>
  <c r="ACO1149" i="1"/>
  <c r="ACF1149" i="1"/>
  <c r="AQK1143" i="1"/>
  <c r="AQB1143" i="1"/>
  <c r="APS1143" i="1"/>
  <c r="APJ1143" i="1"/>
  <c r="APA1143" i="1"/>
  <c r="AOR1143" i="1"/>
  <c r="AOI1143" i="1"/>
  <c r="ANZ1143" i="1"/>
  <c r="ANQ1143" i="1"/>
  <c r="ANH1143" i="1"/>
  <c r="AMY1143" i="1"/>
  <c r="AMP1143" i="1"/>
  <c r="AMG1143" i="1"/>
  <c r="ALX1143" i="1"/>
  <c r="ALO1143" i="1"/>
  <c r="ALF1143" i="1"/>
  <c r="AKW1143" i="1"/>
  <c r="AKN1143" i="1"/>
  <c r="AKE1143" i="1"/>
  <c r="AJV1143" i="1"/>
  <c r="AJM1143" i="1"/>
  <c r="AJD1143" i="1"/>
  <c r="AIU1143" i="1"/>
  <c r="AIL1143" i="1"/>
  <c r="AIC1143" i="1"/>
  <c r="AHT1143" i="1"/>
  <c r="AHK1143" i="1"/>
  <c r="AHB1143" i="1"/>
  <c r="AGS1143" i="1"/>
  <c r="AGJ1143" i="1"/>
  <c r="AGA1143" i="1"/>
  <c r="AFR1143" i="1"/>
  <c r="AFI1143" i="1"/>
  <c r="AEZ1143" i="1"/>
  <c r="AEQ1143" i="1"/>
  <c r="AEH1143" i="1"/>
  <c r="ADY1143" i="1"/>
  <c r="ADP1143" i="1"/>
  <c r="ADG1143" i="1"/>
  <c r="ACX1143" i="1"/>
  <c r="ACO1143" i="1"/>
  <c r="ACF1143" i="1"/>
  <c r="AQK1137" i="1"/>
  <c r="AQB1137" i="1"/>
  <c r="APS1137" i="1"/>
  <c r="APJ1137" i="1"/>
  <c r="APA1137" i="1"/>
  <c r="AOR1137" i="1"/>
  <c r="AOI1137" i="1"/>
  <c r="ANZ1137" i="1"/>
  <c r="ANQ1137" i="1"/>
  <c r="ANH1137" i="1"/>
  <c r="AMY1137" i="1"/>
  <c r="AMP1137" i="1"/>
  <c r="AMG1137" i="1"/>
  <c r="ALX1137" i="1"/>
  <c r="ALO1137" i="1"/>
  <c r="ALF1137" i="1"/>
  <c r="AKW1137" i="1"/>
  <c r="AKN1137" i="1"/>
  <c r="AKE1137" i="1"/>
  <c r="AJV1137" i="1"/>
  <c r="AJM1137" i="1"/>
  <c r="AJD1137" i="1"/>
  <c r="AIU1137" i="1"/>
  <c r="AIL1137" i="1"/>
  <c r="AIC1137" i="1"/>
  <c r="AHT1137" i="1"/>
  <c r="AHK1137" i="1"/>
  <c r="AHB1137" i="1"/>
  <c r="AGS1137" i="1"/>
  <c r="AGJ1137" i="1"/>
  <c r="AGA1137" i="1"/>
  <c r="AFR1137" i="1"/>
  <c r="AFI1137" i="1"/>
  <c r="AEZ1137" i="1"/>
  <c r="AEQ1137" i="1"/>
  <c r="AEH1137" i="1"/>
  <c r="ADY1137" i="1"/>
  <c r="ADP1137" i="1"/>
  <c r="ADG1137" i="1"/>
  <c r="ACX1137" i="1"/>
  <c r="ACO1137" i="1"/>
  <c r="ACF1137" i="1"/>
  <c r="AQK1131" i="1"/>
  <c r="AQB1131" i="1"/>
  <c r="APS1131" i="1"/>
  <c r="APJ1131" i="1"/>
  <c r="APA1131" i="1"/>
  <c r="AOR1131" i="1"/>
  <c r="AOI1131" i="1"/>
  <c r="ANZ1131" i="1"/>
  <c r="ANQ1131" i="1"/>
  <c r="ANH1131" i="1"/>
  <c r="AMY1131" i="1"/>
  <c r="AMP1131" i="1"/>
  <c r="AMG1131" i="1"/>
  <c r="ALX1131" i="1"/>
  <c r="ALO1131" i="1"/>
  <c r="ALF1131" i="1"/>
  <c r="AKW1131" i="1"/>
  <c r="AKN1131" i="1"/>
  <c r="AKE1131" i="1"/>
  <c r="AJV1131" i="1"/>
  <c r="AJM1131" i="1"/>
  <c r="AJD1131" i="1"/>
  <c r="AIU1131" i="1"/>
  <c r="AIL1131" i="1"/>
  <c r="AIC1131" i="1"/>
  <c r="AHT1131" i="1"/>
  <c r="AHK1131" i="1"/>
  <c r="AHB1131" i="1"/>
  <c r="AGS1131" i="1"/>
  <c r="AGJ1131" i="1"/>
  <c r="AGA1131" i="1"/>
  <c r="AFR1131" i="1"/>
  <c r="AFI1131" i="1"/>
  <c r="AEZ1131" i="1"/>
  <c r="AEQ1131" i="1"/>
  <c r="AEH1131" i="1"/>
  <c r="ADY1131" i="1"/>
  <c r="ADP1131" i="1"/>
  <c r="ADG1131" i="1"/>
  <c r="ACX1131" i="1"/>
  <c r="ACO1131" i="1"/>
  <c r="ACF1131" i="1"/>
  <c r="ABW1197" i="1"/>
  <c r="ABN1197" i="1"/>
  <c r="ABE1197" i="1"/>
  <c r="AAV1197" i="1"/>
  <c r="AAM1197" i="1"/>
  <c r="AAD1197" i="1"/>
  <c r="ZU1197" i="1"/>
  <c r="ZL1197" i="1"/>
  <c r="ZC1197" i="1"/>
  <c r="YT1197" i="1"/>
  <c r="YK1197" i="1"/>
  <c r="YB1197" i="1"/>
  <c r="XS1197" i="1"/>
  <c r="XJ1197" i="1"/>
  <c r="XA1197" i="1"/>
  <c r="WR1197" i="1"/>
  <c r="WI1197" i="1"/>
  <c r="VZ1197" i="1"/>
  <c r="VQ1197" i="1"/>
  <c r="VH1197" i="1"/>
  <c r="UY1197" i="1"/>
  <c r="UP1197" i="1"/>
  <c r="UG1197" i="1"/>
  <c r="TX1197" i="1"/>
  <c r="TO1197" i="1"/>
  <c r="TF1197" i="1"/>
  <c r="SW1197" i="1"/>
  <c r="SN1197" i="1"/>
  <c r="SE1197" i="1"/>
  <c r="RV1197" i="1"/>
  <c r="RM1197" i="1"/>
  <c r="RD1197" i="1"/>
  <c r="QU1197" i="1"/>
  <c r="QL1197" i="1"/>
  <c r="QC1197" i="1"/>
  <c r="PT1197" i="1"/>
  <c r="PK1197" i="1"/>
  <c r="PB1197" i="1"/>
  <c r="OS1197" i="1"/>
  <c r="OJ1197" i="1"/>
  <c r="OA1197" i="1"/>
  <c r="NR1197" i="1"/>
  <c r="NI1197" i="1"/>
  <c r="MZ1197" i="1"/>
  <c r="MQ1197" i="1"/>
  <c r="MH1197" i="1"/>
  <c r="LY1197" i="1"/>
  <c r="LP1197" i="1"/>
  <c r="LG1197" i="1"/>
  <c r="ABW1191" i="1"/>
  <c r="ABN1191" i="1"/>
  <c r="ABE1191" i="1"/>
  <c r="AAV1191" i="1"/>
  <c r="AAM1191" i="1"/>
  <c r="AAD1191" i="1"/>
  <c r="ZU1191" i="1"/>
  <c r="ZL1191" i="1"/>
  <c r="ZC1191" i="1"/>
  <c r="YT1191" i="1"/>
  <c r="YK1191" i="1"/>
  <c r="YB1191" i="1"/>
  <c r="XS1191" i="1"/>
  <c r="XJ1191" i="1"/>
  <c r="XA1191" i="1"/>
  <c r="WR1191" i="1"/>
  <c r="WI1191" i="1"/>
  <c r="VZ1191" i="1"/>
  <c r="VQ1191" i="1"/>
  <c r="VH1191" i="1"/>
  <c r="UY1191" i="1"/>
  <c r="UP1191" i="1"/>
  <c r="UG1191" i="1"/>
  <c r="TX1191" i="1"/>
  <c r="TO1191" i="1"/>
  <c r="TF1191" i="1"/>
  <c r="SW1191" i="1"/>
  <c r="SN1191" i="1"/>
  <c r="SE1191" i="1"/>
  <c r="RV1191" i="1"/>
  <c r="RM1191" i="1"/>
  <c r="RD1191" i="1"/>
  <c r="QU1191" i="1"/>
  <c r="QL1191" i="1"/>
  <c r="QC1191" i="1"/>
  <c r="PT1191" i="1"/>
  <c r="PK1191" i="1"/>
  <c r="PB1191" i="1"/>
  <c r="OS1191" i="1"/>
  <c r="OJ1191" i="1"/>
  <c r="OA1191" i="1"/>
  <c r="NR1191" i="1"/>
  <c r="NI1191" i="1"/>
  <c r="MZ1191" i="1"/>
  <c r="MQ1191" i="1"/>
  <c r="MH1191" i="1"/>
  <c r="LY1191" i="1"/>
  <c r="LP1191" i="1"/>
  <c r="LG1191" i="1"/>
  <c r="ABW1185" i="1"/>
  <c r="ABN1185" i="1"/>
  <c r="ABE1185" i="1"/>
  <c r="AAV1185" i="1"/>
  <c r="AAM1185" i="1"/>
  <c r="AAD1185" i="1"/>
  <c r="ZU1185" i="1"/>
  <c r="ZL1185" i="1"/>
  <c r="ZC1185" i="1"/>
  <c r="YT1185" i="1"/>
  <c r="YK1185" i="1"/>
  <c r="YB1185" i="1"/>
  <c r="XS1185" i="1"/>
  <c r="XJ1185" i="1"/>
  <c r="XA1185" i="1"/>
  <c r="WR1185" i="1"/>
  <c r="WI1185" i="1"/>
  <c r="VZ1185" i="1"/>
  <c r="VQ1185" i="1"/>
  <c r="VH1185" i="1"/>
  <c r="UY1185" i="1"/>
  <c r="UP1185" i="1"/>
  <c r="UG1185" i="1"/>
  <c r="TX1185" i="1"/>
  <c r="TO1185" i="1"/>
  <c r="TF1185" i="1"/>
  <c r="SW1185" i="1"/>
  <c r="SN1185" i="1"/>
  <c r="SE1185" i="1"/>
  <c r="RV1185" i="1"/>
  <c r="RM1185" i="1"/>
  <c r="RD1185" i="1"/>
  <c r="QU1185" i="1"/>
  <c r="QL1185" i="1"/>
  <c r="QC1185" i="1"/>
  <c r="PT1185" i="1"/>
  <c r="PK1185" i="1"/>
  <c r="PB1185" i="1"/>
  <c r="OS1185" i="1"/>
  <c r="OJ1185" i="1"/>
  <c r="OA1185" i="1"/>
  <c r="NR1185" i="1"/>
  <c r="NI1185" i="1"/>
  <c r="MZ1185" i="1"/>
  <c r="MQ1185" i="1"/>
  <c r="MH1185" i="1"/>
  <c r="LY1185" i="1"/>
  <c r="LP1185" i="1"/>
  <c r="LG1185" i="1"/>
  <c r="ABW1179" i="1"/>
  <c r="ABN1179" i="1"/>
  <c r="ABE1179" i="1"/>
  <c r="AAV1179" i="1"/>
  <c r="AAM1179" i="1"/>
  <c r="AAD1179" i="1"/>
  <c r="ZU1179" i="1"/>
  <c r="ZL1179" i="1"/>
  <c r="ZC1179" i="1"/>
  <c r="YT1179" i="1"/>
  <c r="YK1179" i="1"/>
  <c r="YB1179" i="1"/>
  <c r="XS1179" i="1"/>
  <c r="XJ1179" i="1"/>
  <c r="XA1179" i="1"/>
  <c r="WR1179" i="1"/>
  <c r="WI1179" i="1"/>
  <c r="VZ1179" i="1"/>
  <c r="VQ1179" i="1"/>
  <c r="VH1179" i="1"/>
  <c r="UY1179" i="1"/>
  <c r="UP1179" i="1"/>
  <c r="UG1179" i="1"/>
  <c r="TX1179" i="1"/>
  <c r="TO1179" i="1"/>
  <c r="TF1179" i="1"/>
  <c r="SW1179" i="1"/>
  <c r="SN1179" i="1"/>
  <c r="SE1179" i="1"/>
  <c r="RV1179" i="1"/>
  <c r="RM1179" i="1"/>
  <c r="RD1179" i="1"/>
  <c r="QU1179" i="1"/>
  <c r="QL1179" i="1"/>
  <c r="QC1179" i="1"/>
  <c r="PT1179" i="1"/>
  <c r="PK1179" i="1"/>
  <c r="PB1179" i="1"/>
  <c r="OS1179" i="1"/>
  <c r="OJ1179" i="1"/>
  <c r="OA1179" i="1"/>
  <c r="NR1179" i="1"/>
  <c r="NI1179" i="1"/>
  <c r="MZ1179" i="1"/>
  <c r="MQ1179" i="1"/>
  <c r="MH1179" i="1"/>
  <c r="LY1179" i="1"/>
  <c r="LP1179" i="1"/>
  <c r="LG1179" i="1"/>
  <c r="ABW1173" i="1"/>
  <c r="ABN1173" i="1"/>
  <c r="ABE1173" i="1"/>
  <c r="AAV1173" i="1"/>
  <c r="AAM1173" i="1"/>
  <c r="AAD1173" i="1"/>
  <c r="ZU1173" i="1"/>
  <c r="ZL1173" i="1"/>
  <c r="ZC1173" i="1"/>
  <c r="YT1173" i="1"/>
  <c r="YK1173" i="1"/>
  <c r="YB1173" i="1"/>
  <c r="XS1173" i="1"/>
  <c r="XJ1173" i="1"/>
  <c r="XA1173" i="1"/>
  <c r="WR1173" i="1"/>
  <c r="WI1173" i="1"/>
  <c r="VZ1173" i="1"/>
  <c r="VQ1173" i="1"/>
  <c r="VH1173" i="1"/>
  <c r="UY1173" i="1"/>
  <c r="UP1173" i="1"/>
  <c r="UG1173" i="1"/>
  <c r="TX1173" i="1"/>
  <c r="TO1173" i="1"/>
  <c r="TF1173" i="1"/>
  <c r="SW1173" i="1"/>
  <c r="SN1173" i="1"/>
  <c r="SE1173" i="1"/>
  <c r="RV1173" i="1"/>
  <c r="RM1173" i="1"/>
  <c r="RD1173" i="1"/>
  <c r="QU1173" i="1"/>
  <c r="QL1173" i="1"/>
  <c r="QC1173" i="1"/>
  <c r="PT1173" i="1"/>
  <c r="PK1173" i="1"/>
  <c r="PB1173" i="1"/>
  <c r="OS1173" i="1"/>
  <c r="OJ1173" i="1"/>
  <c r="OA1173" i="1"/>
  <c r="NR1173" i="1"/>
  <c r="NI1173" i="1"/>
  <c r="MZ1173" i="1"/>
  <c r="MQ1173" i="1"/>
  <c r="MH1173" i="1"/>
  <c r="LY1173" i="1"/>
  <c r="LP1173" i="1"/>
  <c r="LG1173" i="1"/>
  <c r="ABW1167" i="1"/>
  <c r="ABN1167" i="1"/>
  <c r="ABE1167" i="1"/>
  <c r="AAV1167" i="1"/>
  <c r="AAM1167" i="1"/>
  <c r="AAD1167" i="1"/>
  <c r="ZU1167" i="1"/>
  <c r="ZL1167" i="1"/>
  <c r="ZC1167" i="1"/>
  <c r="YT1167" i="1"/>
  <c r="YK1167" i="1"/>
  <c r="YB1167" i="1"/>
  <c r="XS1167" i="1"/>
  <c r="XJ1167" i="1"/>
  <c r="XA1167" i="1"/>
  <c r="WR1167" i="1"/>
  <c r="WI1167" i="1"/>
  <c r="VZ1167" i="1"/>
  <c r="VQ1167" i="1"/>
  <c r="VH1167" i="1"/>
  <c r="UY1167" i="1"/>
  <c r="UP1167" i="1"/>
  <c r="UG1167" i="1"/>
  <c r="TX1167" i="1"/>
  <c r="TO1167" i="1"/>
  <c r="TF1167" i="1"/>
  <c r="SW1167" i="1"/>
  <c r="SN1167" i="1"/>
  <c r="SE1167" i="1"/>
  <c r="RV1167" i="1"/>
  <c r="RM1167" i="1"/>
  <c r="RD1167" i="1"/>
  <c r="QU1167" i="1"/>
  <c r="QL1167" i="1"/>
  <c r="QC1167" i="1"/>
  <c r="PT1167" i="1"/>
  <c r="PK1167" i="1"/>
  <c r="PB1167" i="1"/>
  <c r="OS1167" i="1"/>
  <c r="OJ1167" i="1"/>
  <c r="OA1167" i="1"/>
  <c r="NR1167" i="1"/>
  <c r="NI1167" i="1"/>
  <c r="MZ1167" i="1"/>
  <c r="MQ1167" i="1"/>
  <c r="MH1167" i="1"/>
  <c r="LY1167" i="1"/>
  <c r="LP1167" i="1"/>
  <c r="LG1167" i="1"/>
  <c r="ABW1161" i="1"/>
  <c r="ABN1161" i="1"/>
  <c r="ABE1161" i="1"/>
  <c r="AAV1161" i="1"/>
  <c r="AAM1161" i="1"/>
  <c r="AAD1161" i="1"/>
  <c r="ZU1161" i="1"/>
  <c r="ZL1161" i="1"/>
  <c r="ZC1161" i="1"/>
  <c r="YT1161" i="1"/>
  <c r="YK1161" i="1"/>
  <c r="YB1161" i="1"/>
  <c r="XS1161" i="1"/>
  <c r="XJ1161" i="1"/>
  <c r="XA1161" i="1"/>
  <c r="WR1161" i="1"/>
  <c r="WI1161" i="1"/>
  <c r="VZ1161" i="1"/>
  <c r="VQ1161" i="1"/>
  <c r="VH1161" i="1"/>
  <c r="UY1161" i="1"/>
  <c r="UP1161" i="1"/>
  <c r="UG1161" i="1"/>
  <c r="TX1161" i="1"/>
  <c r="TO1161" i="1"/>
  <c r="TF1161" i="1"/>
  <c r="SW1161" i="1"/>
  <c r="SN1161" i="1"/>
  <c r="SE1161" i="1"/>
  <c r="RV1161" i="1"/>
  <c r="RM1161" i="1"/>
  <c r="RD1161" i="1"/>
  <c r="QU1161" i="1"/>
  <c r="QL1161" i="1"/>
  <c r="QC1161" i="1"/>
  <c r="PT1161" i="1"/>
  <c r="PK1161" i="1"/>
  <c r="PB1161" i="1"/>
  <c r="OS1161" i="1"/>
  <c r="OJ1161" i="1"/>
  <c r="OA1161" i="1"/>
  <c r="NR1161" i="1"/>
  <c r="NI1161" i="1"/>
  <c r="MZ1161" i="1"/>
  <c r="MQ1161" i="1"/>
  <c r="MH1161" i="1"/>
  <c r="LY1161" i="1"/>
  <c r="LP1161" i="1"/>
  <c r="LG1161" i="1"/>
  <c r="ABW1155" i="1"/>
  <c r="ABN1155" i="1"/>
  <c r="ABE1155" i="1"/>
  <c r="AAV1155" i="1"/>
  <c r="AAM1155" i="1"/>
  <c r="AAD1155" i="1"/>
  <c r="ZU1155" i="1"/>
  <c r="ZL1155" i="1"/>
  <c r="ZC1155" i="1"/>
  <c r="YT1155" i="1"/>
  <c r="YK1155" i="1"/>
  <c r="YB1155" i="1"/>
  <c r="XS1155" i="1"/>
  <c r="XJ1155" i="1"/>
  <c r="XA1155" i="1"/>
  <c r="WR1155" i="1"/>
  <c r="WI1155" i="1"/>
  <c r="VZ1155" i="1"/>
  <c r="VQ1155" i="1"/>
  <c r="VH1155" i="1"/>
  <c r="UY1155" i="1"/>
  <c r="UP1155" i="1"/>
  <c r="UG1155" i="1"/>
  <c r="TX1155" i="1"/>
  <c r="TO1155" i="1"/>
  <c r="TF1155" i="1"/>
  <c r="SW1155" i="1"/>
  <c r="SN1155" i="1"/>
  <c r="SE1155" i="1"/>
  <c r="RV1155" i="1"/>
  <c r="RM1155" i="1"/>
  <c r="RD1155" i="1"/>
  <c r="QU1155" i="1"/>
  <c r="QL1155" i="1"/>
  <c r="QC1155" i="1"/>
  <c r="PT1155" i="1"/>
  <c r="PK1155" i="1"/>
  <c r="PB1155" i="1"/>
  <c r="OS1155" i="1"/>
  <c r="OJ1155" i="1"/>
  <c r="OA1155" i="1"/>
  <c r="NR1155" i="1"/>
  <c r="NI1155" i="1"/>
  <c r="MZ1155" i="1"/>
  <c r="MQ1155" i="1"/>
  <c r="MH1155" i="1"/>
  <c r="LY1155" i="1"/>
  <c r="LP1155" i="1"/>
  <c r="LG1155" i="1"/>
  <c r="ABW1149" i="1"/>
  <c r="ABN1149" i="1"/>
  <c r="ABE1149" i="1"/>
  <c r="AAV1149" i="1"/>
  <c r="AAM1149" i="1"/>
  <c r="AAD1149" i="1"/>
  <c r="ZU1149" i="1"/>
  <c r="ZL1149" i="1"/>
  <c r="ZC1149" i="1"/>
  <c r="YT1149" i="1"/>
  <c r="YK1149" i="1"/>
  <c r="YB1149" i="1"/>
  <c r="XS1149" i="1"/>
  <c r="XJ1149" i="1"/>
  <c r="XA1149" i="1"/>
  <c r="WR1149" i="1"/>
  <c r="WI1149" i="1"/>
  <c r="VZ1149" i="1"/>
  <c r="VQ1149" i="1"/>
  <c r="VH1149" i="1"/>
  <c r="UY1149" i="1"/>
  <c r="UP1149" i="1"/>
  <c r="UG1149" i="1"/>
  <c r="TX1149" i="1"/>
  <c r="TO1149" i="1"/>
  <c r="TF1149" i="1"/>
  <c r="SW1149" i="1"/>
  <c r="SN1149" i="1"/>
  <c r="SE1149" i="1"/>
  <c r="RV1149" i="1"/>
  <c r="RM1149" i="1"/>
  <c r="RD1149" i="1"/>
  <c r="QU1149" i="1"/>
  <c r="QL1149" i="1"/>
  <c r="QC1149" i="1"/>
  <c r="PT1149" i="1"/>
  <c r="PK1149" i="1"/>
  <c r="PB1149" i="1"/>
  <c r="OS1149" i="1"/>
  <c r="OJ1149" i="1"/>
  <c r="OA1149" i="1"/>
  <c r="NR1149" i="1"/>
  <c r="NI1149" i="1"/>
  <c r="MZ1149" i="1"/>
  <c r="MQ1149" i="1"/>
  <c r="MH1149" i="1"/>
  <c r="LY1149" i="1"/>
  <c r="LP1149" i="1"/>
  <c r="LG1149" i="1"/>
  <c r="ABW1143" i="1"/>
  <c r="ABN1143" i="1"/>
  <c r="ABE1143" i="1"/>
  <c r="AAV1143" i="1"/>
  <c r="AAM1143" i="1"/>
  <c r="AAD1143" i="1"/>
  <c r="ZU1143" i="1"/>
  <c r="ZL1143" i="1"/>
  <c r="ZC1143" i="1"/>
  <c r="YT1143" i="1"/>
  <c r="YK1143" i="1"/>
  <c r="YB1143" i="1"/>
  <c r="XS1143" i="1"/>
  <c r="XJ1143" i="1"/>
  <c r="XA1143" i="1"/>
  <c r="WR1143" i="1"/>
  <c r="WI1143" i="1"/>
  <c r="VZ1143" i="1"/>
  <c r="VQ1143" i="1"/>
  <c r="VH1143" i="1"/>
  <c r="UY1143" i="1"/>
  <c r="UP1143" i="1"/>
  <c r="UG1143" i="1"/>
  <c r="TX1143" i="1"/>
  <c r="TO1143" i="1"/>
  <c r="TF1143" i="1"/>
  <c r="SW1143" i="1"/>
  <c r="SN1143" i="1"/>
  <c r="SE1143" i="1"/>
  <c r="RV1143" i="1"/>
  <c r="RM1143" i="1"/>
  <c r="RD1143" i="1"/>
  <c r="QU1143" i="1"/>
  <c r="QL1143" i="1"/>
  <c r="QC1143" i="1"/>
  <c r="PT1143" i="1"/>
  <c r="PK1143" i="1"/>
  <c r="PB1143" i="1"/>
  <c r="OS1143" i="1"/>
  <c r="OJ1143" i="1"/>
  <c r="OA1143" i="1"/>
  <c r="NR1143" i="1"/>
  <c r="NI1143" i="1"/>
  <c r="MZ1143" i="1"/>
  <c r="MQ1143" i="1"/>
  <c r="MH1143" i="1"/>
  <c r="LY1143" i="1"/>
  <c r="LP1143" i="1"/>
  <c r="LG1143" i="1"/>
  <c r="ABW1137" i="1"/>
  <c r="ABN1137" i="1"/>
  <c r="ABE1137" i="1"/>
  <c r="AAV1137" i="1"/>
  <c r="AAM1137" i="1"/>
  <c r="AAD1137" i="1"/>
  <c r="ZU1137" i="1"/>
  <c r="ZL1137" i="1"/>
  <c r="ZC1137" i="1"/>
  <c r="YT1137" i="1"/>
  <c r="YK1137" i="1"/>
  <c r="YB1137" i="1"/>
  <c r="XS1137" i="1"/>
  <c r="XJ1137" i="1"/>
  <c r="XA1137" i="1"/>
  <c r="WR1137" i="1"/>
  <c r="WI1137" i="1"/>
  <c r="VZ1137" i="1"/>
  <c r="VQ1137" i="1"/>
  <c r="VH1137" i="1"/>
  <c r="UY1137" i="1"/>
  <c r="UP1137" i="1"/>
  <c r="UG1137" i="1"/>
  <c r="TX1137" i="1"/>
  <c r="TO1137" i="1"/>
  <c r="TF1137" i="1"/>
  <c r="SW1137" i="1"/>
  <c r="SN1137" i="1"/>
  <c r="SE1137" i="1"/>
  <c r="RV1137" i="1"/>
  <c r="RM1137" i="1"/>
  <c r="RD1137" i="1"/>
  <c r="QU1137" i="1"/>
  <c r="QL1137" i="1"/>
  <c r="QC1137" i="1"/>
  <c r="PT1137" i="1"/>
  <c r="PK1137" i="1"/>
  <c r="PB1137" i="1"/>
  <c r="OS1137" i="1"/>
  <c r="OJ1137" i="1"/>
  <c r="OA1137" i="1"/>
  <c r="NR1137" i="1"/>
  <c r="NI1137" i="1"/>
  <c r="MZ1137" i="1"/>
  <c r="MQ1137" i="1"/>
  <c r="MH1137" i="1"/>
  <c r="LY1137" i="1"/>
  <c r="LP1137" i="1"/>
  <c r="LG1137" i="1"/>
  <c r="ABW1131" i="1"/>
  <c r="ABN1131" i="1"/>
  <c r="ABE1131" i="1"/>
  <c r="AAV1131" i="1"/>
  <c r="AAM1131" i="1"/>
  <c r="AAD1131" i="1"/>
  <c r="ZU1131" i="1"/>
  <c r="ZL1131" i="1"/>
  <c r="ZC1131" i="1"/>
  <c r="YT1131" i="1"/>
  <c r="YK1131" i="1"/>
  <c r="YB1131" i="1"/>
  <c r="XS1131" i="1"/>
  <c r="XJ1131" i="1"/>
  <c r="XA1131" i="1"/>
  <c r="WR1131" i="1"/>
  <c r="WI1131" i="1"/>
  <c r="VZ1131" i="1"/>
  <c r="VQ1131" i="1"/>
  <c r="VH1131" i="1"/>
  <c r="UY1131" i="1"/>
  <c r="UP1131" i="1"/>
  <c r="UG1131" i="1"/>
  <c r="TX1131" i="1"/>
  <c r="TO1131" i="1"/>
  <c r="TF1131" i="1"/>
  <c r="SW1131" i="1"/>
  <c r="SN1131" i="1"/>
  <c r="SE1131" i="1"/>
  <c r="RV1131" i="1"/>
  <c r="RM1131" i="1"/>
  <c r="RD1131" i="1"/>
  <c r="QU1131" i="1"/>
  <c r="QL1131" i="1"/>
  <c r="QC1131" i="1"/>
  <c r="PT1131" i="1"/>
  <c r="PK1131" i="1"/>
  <c r="PB1131" i="1"/>
  <c r="OS1131" i="1"/>
  <c r="OJ1131" i="1"/>
  <c r="OA1131" i="1"/>
  <c r="NR1131" i="1"/>
  <c r="NI1131" i="1"/>
  <c r="MZ1131" i="1"/>
  <c r="MQ1131" i="1"/>
  <c r="MH1131" i="1"/>
  <c r="LY1131" i="1"/>
  <c r="LP1131" i="1"/>
  <c r="LG1131" i="1"/>
  <c r="ID1197" i="1"/>
  <c r="HU1197" i="1"/>
  <c r="HL1197" i="1"/>
  <c r="HC1197" i="1"/>
  <c r="GT1197" i="1"/>
  <c r="GK1197" i="1"/>
  <c r="GB1197" i="1"/>
  <c r="FS1197" i="1"/>
  <c r="FJ1197" i="1"/>
  <c r="FA1197" i="1"/>
  <c r="ER1197" i="1"/>
  <c r="EI1197" i="1"/>
  <c r="DZ1197" i="1"/>
  <c r="DQ1197" i="1"/>
  <c r="DH1197" i="1"/>
  <c r="CY1197" i="1"/>
  <c r="ID1191" i="1"/>
  <c r="HU1191" i="1"/>
  <c r="HL1191" i="1"/>
  <c r="HC1191" i="1"/>
  <c r="GT1191" i="1"/>
  <c r="GK1191" i="1"/>
  <c r="GB1191" i="1"/>
  <c r="FS1191" i="1"/>
  <c r="FJ1191" i="1"/>
  <c r="FA1191" i="1"/>
  <c r="ER1191" i="1"/>
  <c r="EI1191" i="1"/>
  <c r="DZ1191" i="1"/>
  <c r="DQ1191" i="1"/>
  <c r="DH1191" i="1"/>
  <c r="CY1191" i="1"/>
  <c r="ID1185" i="1"/>
  <c r="HU1185" i="1"/>
  <c r="HL1185" i="1"/>
  <c r="HC1185" i="1"/>
  <c r="GT1185" i="1"/>
  <c r="GK1185" i="1"/>
  <c r="GB1185" i="1"/>
  <c r="FS1185" i="1"/>
  <c r="FJ1185" i="1"/>
  <c r="FA1185" i="1"/>
  <c r="ER1185" i="1"/>
  <c r="EI1185" i="1"/>
  <c r="DZ1185" i="1"/>
  <c r="DQ1185" i="1"/>
  <c r="DH1185" i="1"/>
  <c r="CY1185" i="1"/>
  <c r="ID1179" i="1"/>
  <c r="HU1179" i="1"/>
  <c r="HL1179" i="1"/>
  <c r="HC1179" i="1"/>
  <c r="GT1179" i="1"/>
  <c r="GK1179" i="1"/>
  <c r="GB1179" i="1"/>
  <c r="FS1179" i="1"/>
  <c r="FJ1179" i="1"/>
  <c r="FA1179" i="1"/>
  <c r="ER1179" i="1"/>
  <c r="EI1179" i="1"/>
  <c r="DZ1179" i="1"/>
  <c r="DQ1179" i="1"/>
  <c r="DH1179" i="1"/>
  <c r="CY1179" i="1"/>
  <c r="ID1173" i="1"/>
  <c r="HU1173" i="1"/>
  <c r="HL1173" i="1"/>
  <c r="HC1173" i="1"/>
  <c r="GT1173" i="1"/>
  <c r="GK1173" i="1"/>
  <c r="GB1173" i="1"/>
  <c r="FS1173" i="1"/>
  <c r="FJ1173" i="1"/>
  <c r="FA1173" i="1"/>
  <c r="ER1173" i="1"/>
  <c r="EI1173" i="1"/>
  <c r="DZ1173" i="1"/>
  <c r="DQ1173" i="1"/>
  <c r="DH1173" i="1"/>
  <c r="CY1173" i="1"/>
  <c r="ID1167" i="1"/>
  <c r="HU1167" i="1"/>
  <c r="HL1167" i="1"/>
  <c r="HC1167" i="1"/>
  <c r="GT1167" i="1"/>
  <c r="GK1167" i="1"/>
  <c r="GB1167" i="1"/>
  <c r="FS1167" i="1"/>
  <c r="FJ1167" i="1"/>
  <c r="FA1167" i="1"/>
  <c r="ER1167" i="1"/>
  <c r="EI1167" i="1"/>
  <c r="DZ1167" i="1"/>
  <c r="DQ1167" i="1"/>
  <c r="DH1167" i="1"/>
  <c r="CY1167" i="1"/>
  <c r="ID1161" i="1"/>
  <c r="HU1161" i="1"/>
  <c r="HL1161" i="1"/>
  <c r="HC1161" i="1"/>
  <c r="GT1161" i="1"/>
  <c r="GK1161" i="1"/>
  <c r="GB1161" i="1"/>
  <c r="FS1161" i="1"/>
  <c r="FJ1161" i="1"/>
  <c r="FA1161" i="1"/>
  <c r="ER1161" i="1"/>
  <c r="EI1161" i="1"/>
  <c r="DZ1161" i="1"/>
  <c r="DQ1161" i="1"/>
  <c r="DH1161" i="1"/>
  <c r="CY1161" i="1"/>
  <c r="ID1155" i="1"/>
  <c r="HU1155" i="1"/>
  <c r="HL1155" i="1"/>
  <c r="HC1155" i="1"/>
  <c r="GT1155" i="1"/>
  <c r="GK1155" i="1"/>
  <c r="GB1155" i="1"/>
  <c r="FS1155" i="1"/>
  <c r="FJ1155" i="1"/>
  <c r="FA1155" i="1"/>
  <c r="ER1155" i="1"/>
  <c r="EI1155" i="1"/>
  <c r="DZ1155" i="1"/>
  <c r="DQ1155" i="1"/>
  <c r="DH1155" i="1"/>
  <c r="CY1155" i="1"/>
  <c r="ID1149" i="1"/>
  <c r="HU1149" i="1"/>
  <c r="HL1149" i="1"/>
  <c r="HC1149" i="1"/>
  <c r="GT1149" i="1"/>
  <c r="GK1149" i="1"/>
  <c r="GB1149" i="1"/>
  <c r="FS1149" i="1"/>
  <c r="FJ1149" i="1"/>
  <c r="FA1149" i="1"/>
  <c r="ER1149" i="1"/>
  <c r="EI1149" i="1"/>
  <c r="DZ1149" i="1"/>
  <c r="DQ1149" i="1"/>
  <c r="DH1149" i="1"/>
  <c r="CY1149" i="1"/>
  <c r="ID1143" i="1"/>
  <c r="HU1143" i="1"/>
  <c r="HL1143" i="1"/>
  <c r="HC1143" i="1"/>
  <c r="GT1143" i="1"/>
  <c r="GK1143" i="1"/>
  <c r="GB1143" i="1"/>
  <c r="FS1143" i="1"/>
  <c r="FJ1143" i="1"/>
  <c r="FA1143" i="1"/>
  <c r="ER1143" i="1"/>
  <c r="EI1143" i="1"/>
  <c r="DZ1143" i="1"/>
  <c r="DQ1143" i="1"/>
  <c r="DH1143" i="1"/>
  <c r="CY1143" i="1"/>
  <c r="ID1137" i="1"/>
  <c r="HU1137" i="1"/>
  <c r="HL1137" i="1"/>
  <c r="HC1137" i="1"/>
  <c r="GT1137" i="1"/>
  <c r="GK1137" i="1"/>
  <c r="GB1137" i="1"/>
  <c r="FS1137" i="1"/>
  <c r="FJ1137" i="1"/>
  <c r="FA1137" i="1"/>
  <c r="ER1137" i="1"/>
  <c r="EI1137" i="1"/>
  <c r="DZ1137" i="1"/>
  <c r="DQ1137" i="1"/>
  <c r="DH1137" i="1"/>
  <c r="CY1137" i="1"/>
  <c r="ID1131" i="1"/>
  <c r="HU1131" i="1"/>
  <c r="HL1131" i="1"/>
  <c r="HC1131" i="1"/>
  <c r="GT1131" i="1"/>
  <c r="GK1131" i="1"/>
  <c r="GB1131" i="1"/>
  <c r="FS1131" i="1"/>
  <c r="FJ1131" i="1"/>
  <c r="FA1131" i="1"/>
  <c r="ER1131" i="1"/>
  <c r="EI1131" i="1"/>
  <c r="DZ1131" i="1"/>
  <c r="DQ1131" i="1"/>
  <c r="DH1131" i="1"/>
  <c r="CY1131" i="1"/>
  <c r="CP1197" i="1"/>
  <c r="CG1197" i="1"/>
  <c r="BX1197" i="1"/>
  <c r="BO1197" i="1"/>
  <c r="BF1197" i="1"/>
  <c r="AW1197" i="1"/>
  <c r="CP1191" i="1"/>
  <c r="CG1191" i="1"/>
  <c r="BX1191" i="1"/>
  <c r="BO1191" i="1"/>
  <c r="BF1191" i="1"/>
  <c r="AW1191" i="1"/>
  <c r="CP1185" i="1"/>
  <c r="CG1185" i="1"/>
  <c r="BX1185" i="1"/>
  <c r="BO1185" i="1"/>
  <c r="BF1185" i="1"/>
  <c r="AW1185" i="1"/>
  <c r="CP1179" i="1"/>
  <c r="CG1179" i="1"/>
  <c r="BX1179" i="1"/>
  <c r="BO1179" i="1"/>
  <c r="BF1179" i="1"/>
  <c r="AW1179" i="1"/>
  <c r="CP1173" i="1"/>
  <c r="CG1173" i="1"/>
  <c r="BX1173" i="1"/>
  <c r="BO1173" i="1"/>
  <c r="BF1173" i="1"/>
  <c r="AW1173" i="1"/>
  <c r="CP1167" i="1"/>
  <c r="CG1167" i="1"/>
  <c r="BX1167" i="1"/>
  <c r="BO1167" i="1"/>
  <c r="BF1167" i="1"/>
  <c r="AW1167" i="1"/>
  <c r="CP1161" i="1"/>
  <c r="CG1161" i="1"/>
  <c r="BX1161" i="1"/>
  <c r="BO1161" i="1"/>
  <c r="BF1161" i="1"/>
  <c r="AW1161" i="1"/>
  <c r="CP1155" i="1"/>
  <c r="CG1155" i="1"/>
  <c r="BX1155" i="1"/>
  <c r="BO1155" i="1"/>
  <c r="BF1155" i="1"/>
  <c r="AW1155" i="1"/>
  <c r="CP1149" i="1"/>
  <c r="CG1149" i="1"/>
  <c r="BX1149" i="1"/>
  <c r="BO1149" i="1"/>
  <c r="BF1149" i="1"/>
  <c r="AW1149" i="1"/>
  <c r="CP1143" i="1"/>
  <c r="CG1143" i="1"/>
  <c r="BX1143" i="1"/>
  <c r="BO1143" i="1"/>
  <c r="BF1143" i="1"/>
  <c r="AW1143" i="1"/>
  <c r="CP1137" i="1"/>
  <c r="CG1137" i="1"/>
  <c r="BX1137" i="1"/>
  <c r="BO1137" i="1"/>
  <c r="BF1137" i="1"/>
  <c r="AW1137" i="1"/>
  <c r="CP1131" i="1"/>
  <c r="CG1131" i="1"/>
  <c r="BX1131" i="1"/>
  <c r="BO1131" i="1"/>
  <c r="BF1131" i="1"/>
  <c r="AW1131" i="1"/>
  <c r="AN1197" i="1"/>
  <c r="AN1191" i="1"/>
  <c r="AN1185" i="1"/>
  <c r="AN1179" i="1"/>
  <c r="AN1173" i="1"/>
  <c r="AN1167" i="1"/>
  <c r="AN1161" i="1"/>
  <c r="AN1155" i="1"/>
  <c r="AN1149" i="1"/>
  <c r="AN1143" i="1"/>
  <c r="AN1137" i="1"/>
  <c r="AN1131" i="1"/>
  <c r="AE1197" i="1"/>
  <c r="V1197" i="1"/>
  <c r="AE1191" i="1"/>
  <c r="V1191" i="1"/>
  <c r="AE1185" i="1"/>
  <c r="V1185" i="1"/>
  <c r="AE1179" i="1"/>
  <c r="V1179" i="1"/>
  <c r="AE1173" i="1"/>
  <c r="V1173" i="1"/>
  <c r="AE1167" i="1"/>
  <c r="V1167" i="1"/>
  <c r="AE1161" i="1"/>
  <c r="V1161" i="1"/>
  <c r="AE1155" i="1"/>
  <c r="V1155" i="1"/>
  <c r="AE1149" i="1"/>
  <c r="V1149" i="1"/>
  <c r="AE1143" i="1"/>
  <c r="V1143" i="1"/>
  <c r="AE1137" i="1"/>
  <c r="V1137" i="1"/>
  <c r="AE1131" i="1"/>
  <c r="V1131" i="1"/>
  <c r="M1197" i="1"/>
  <c r="M1191" i="1"/>
  <c r="M1185" i="1"/>
  <c r="M1179" i="1"/>
  <c r="M1173" i="1"/>
  <c r="M1167" i="1"/>
  <c r="M1161" i="1"/>
  <c r="M1155" i="1"/>
  <c r="M1149" i="1"/>
  <c r="M1143" i="1"/>
  <c r="M1137" i="1"/>
  <c r="M1131" i="1"/>
  <c r="H348" i="1" l="1"/>
  <c r="I348" i="1"/>
  <c r="G348" i="1"/>
  <c r="F1525" i="4"/>
  <c r="J1529" i="4"/>
  <c r="J1536" i="4"/>
  <c r="F1541" i="4"/>
  <c r="J1545" i="4"/>
  <c r="J1552" i="4"/>
  <c r="F1521" i="4"/>
  <c r="J1525" i="4"/>
  <c r="J1532" i="4"/>
  <c r="F1537" i="4"/>
  <c r="J1541" i="4"/>
  <c r="J1548" i="4"/>
  <c r="J1521" i="4"/>
  <c r="J1528" i="4"/>
  <c r="F1533" i="4"/>
  <c r="J1537" i="4"/>
  <c r="J1544" i="4"/>
  <c r="F1549" i="4"/>
  <c r="J1524" i="4"/>
  <c r="F1529" i="4"/>
  <c r="J1533" i="4"/>
  <c r="J1540" i="4"/>
  <c r="F1545" i="4"/>
  <c r="J1549" i="4"/>
  <c r="P259" i="1"/>
  <c r="P222" i="1"/>
  <c r="P300" i="1"/>
  <c r="P211" i="1"/>
  <c r="P213" i="1"/>
  <c r="P326" i="1"/>
  <c r="P187" i="1"/>
  <c r="P241" i="1"/>
  <c r="P297" i="1"/>
  <c r="P256" i="1"/>
  <c r="P318" i="1"/>
  <c r="P323" i="1"/>
  <c r="P232" i="1"/>
  <c r="F1522" i="4"/>
  <c r="J1522" i="4"/>
  <c r="F1523" i="4"/>
  <c r="J1523" i="4"/>
  <c r="F1524" i="4"/>
  <c r="F1526" i="4"/>
  <c r="J1526" i="4"/>
  <c r="F1527" i="4"/>
  <c r="J1527" i="4"/>
  <c r="F1528" i="4"/>
  <c r="F1530" i="4"/>
  <c r="J1530" i="4"/>
  <c r="F1531" i="4"/>
  <c r="J1531" i="4"/>
  <c r="F1532" i="4"/>
  <c r="F1534" i="4"/>
  <c r="J1534" i="4"/>
  <c r="F1535" i="4"/>
  <c r="J1535" i="4"/>
  <c r="F1536" i="4"/>
  <c r="F1538" i="4"/>
  <c r="J1538" i="4"/>
  <c r="F1539" i="4"/>
  <c r="J1539" i="4"/>
  <c r="F1540" i="4"/>
  <c r="F1542" i="4"/>
  <c r="J1542" i="4"/>
  <c r="F1543" i="4"/>
  <c r="J1543" i="4"/>
  <c r="F1544" i="4"/>
  <c r="F1546" i="4"/>
  <c r="J1546" i="4"/>
  <c r="F1547" i="4"/>
  <c r="J1547" i="4"/>
  <c r="F1548" i="4"/>
  <c r="F1550" i="4"/>
  <c r="J1550" i="4"/>
  <c r="F1551" i="4"/>
  <c r="J1551" i="4"/>
  <c r="F1552" i="4"/>
  <c r="X1004" i="1"/>
  <c r="X962" i="1"/>
  <c r="AB1070" i="1"/>
  <c r="AB1058" i="1"/>
  <c r="L1055" i="1"/>
  <c r="AF1011" i="1"/>
  <c r="G1521" i="4"/>
  <c r="K1521" i="4"/>
  <c r="G1522" i="4"/>
  <c r="K1522" i="4"/>
  <c r="G1523" i="4"/>
  <c r="K1523" i="4"/>
  <c r="G1524" i="4"/>
  <c r="K1524" i="4"/>
  <c r="G1525" i="4"/>
  <c r="K1525" i="4"/>
  <c r="G1526" i="4"/>
  <c r="K1526" i="4"/>
  <c r="G1527" i="4"/>
  <c r="K1527" i="4"/>
  <c r="G1528" i="4"/>
  <c r="K1528" i="4"/>
  <c r="G1529" i="4"/>
  <c r="K1529" i="4"/>
  <c r="G1530" i="4"/>
  <c r="K1530" i="4"/>
  <c r="K1531" i="4"/>
  <c r="G1532" i="4"/>
  <c r="K1532" i="4"/>
  <c r="G1533" i="4"/>
  <c r="K1533" i="4"/>
  <c r="G1534" i="4"/>
  <c r="K1534" i="4"/>
  <c r="G1535" i="4"/>
  <c r="K1535" i="4"/>
  <c r="G1536" i="4"/>
  <c r="K1536" i="4"/>
  <c r="G1537" i="4"/>
  <c r="K1537" i="4"/>
  <c r="G1538" i="4"/>
  <c r="K1538" i="4"/>
  <c r="G1539" i="4"/>
  <c r="K1539" i="4"/>
  <c r="G1540" i="4"/>
  <c r="K1540" i="4"/>
  <c r="G1541" i="4"/>
  <c r="K1541" i="4"/>
  <c r="G1542" i="4"/>
  <c r="K1542" i="4"/>
  <c r="G1543" i="4"/>
  <c r="K1543" i="4"/>
  <c r="G1544" i="4"/>
  <c r="K1544" i="4"/>
  <c r="G1545" i="4"/>
  <c r="K1545" i="4"/>
  <c r="G1546" i="4"/>
  <c r="K1546" i="4"/>
  <c r="G1547" i="4"/>
  <c r="K1547" i="4"/>
  <c r="G1548" i="4"/>
  <c r="K1548" i="4"/>
  <c r="G1549" i="4"/>
  <c r="K1549" i="4"/>
  <c r="G1550" i="4"/>
  <c r="K1550" i="4"/>
  <c r="G1551" i="4"/>
  <c r="K1551" i="4"/>
  <c r="K1552" i="4"/>
  <c r="X1068" i="1"/>
  <c r="X967" i="1"/>
  <c r="L1069" i="1"/>
  <c r="AF1112" i="1"/>
  <c r="H1521" i="4"/>
  <c r="L1521" i="4"/>
  <c r="H1522" i="4"/>
  <c r="L1522" i="4"/>
  <c r="H1523" i="4"/>
  <c r="L1523" i="4"/>
  <c r="H1524" i="4"/>
  <c r="L1524" i="4"/>
  <c r="H1525" i="4"/>
  <c r="L1525" i="4"/>
  <c r="H1526" i="4"/>
  <c r="L1526" i="4"/>
  <c r="H1527" i="4"/>
  <c r="L1527" i="4"/>
  <c r="H1528" i="4"/>
  <c r="L1528" i="4"/>
  <c r="H1529" i="4"/>
  <c r="L1529" i="4"/>
  <c r="H1530" i="4"/>
  <c r="L1530" i="4"/>
  <c r="H1531" i="4"/>
  <c r="L1531" i="4"/>
  <c r="H1532" i="4"/>
  <c r="L1532" i="4"/>
  <c r="H1533" i="4"/>
  <c r="L1533" i="4"/>
  <c r="H1534" i="4"/>
  <c r="L1534" i="4"/>
  <c r="H1535" i="4"/>
  <c r="L1535" i="4"/>
  <c r="L1536" i="4"/>
  <c r="H1537" i="4"/>
  <c r="L1537" i="4"/>
  <c r="H1538" i="4"/>
  <c r="L1538" i="4"/>
  <c r="H1539" i="4"/>
  <c r="L1539" i="4"/>
  <c r="H1540" i="4"/>
  <c r="L1540" i="4"/>
  <c r="H1541" i="4"/>
  <c r="L1541" i="4"/>
  <c r="H1542" i="4"/>
  <c r="L1542" i="4"/>
  <c r="H1543" i="4"/>
  <c r="L1543" i="4"/>
  <c r="L1544" i="4"/>
  <c r="H1545" i="4"/>
  <c r="L1545" i="4"/>
  <c r="H1546" i="4"/>
  <c r="L1546" i="4"/>
  <c r="H1547" i="4"/>
  <c r="L1547" i="4"/>
  <c r="H1548" i="4"/>
  <c r="L1548" i="4"/>
  <c r="H1549" i="4"/>
  <c r="L1549" i="4"/>
  <c r="H1550" i="4"/>
  <c r="L1550" i="4"/>
  <c r="H1551" i="4"/>
  <c r="L1551" i="4"/>
  <c r="H1552" i="4"/>
  <c r="L1552" i="4"/>
  <c r="X1113" i="1"/>
  <c r="X1039" i="1"/>
  <c r="AF1025" i="1"/>
  <c r="E1521" i="4"/>
  <c r="I1521" i="4"/>
  <c r="E1522" i="4"/>
  <c r="I1522" i="4"/>
  <c r="E1523" i="4"/>
  <c r="I1523" i="4"/>
  <c r="E1524" i="4"/>
  <c r="I1524" i="4"/>
  <c r="E1525" i="4"/>
  <c r="I1525" i="4"/>
  <c r="E1526" i="4"/>
  <c r="I1526" i="4"/>
  <c r="E1527" i="4"/>
  <c r="I1527" i="4"/>
  <c r="E1529" i="4"/>
  <c r="I1529" i="4"/>
  <c r="E1530" i="4"/>
  <c r="I1530" i="4"/>
  <c r="E1531" i="4"/>
  <c r="I1531" i="4"/>
  <c r="I1532" i="4"/>
  <c r="E1533" i="4"/>
  <c r="I1533" i="4"/>
  <c r="E1534" i="4"/>
  <c r="I1534" i="4"/>
  <c r="E1535" i="4"/>
  <c r="I1535" i="4"/>
  <c r="E1537" i="4"/>
  <c r="I1537" i="4"/>
  <c r="E1538" i="4"/>
  <c r="I1538" i="4"/>
  <c r="E1539" i="4"/>
  <c r="I1539" i="4"/>
  <c r="E1540" i="4"/>
  <c r="I1540" i="4"/>
  <c r="E1541" i="4"/>
  <c r="I1541" i="4"/>
  <c r="E1542" i="4"/>
  <c r="I1542" i="4"/>
  <c r="E1543" i="4"/>
  <c r="I1543" i="4"/>
  <c r="E1545" i="4"/>
  <c r="I1545" i="4"/>
  <c r="E1546" i="4"/>
  <c r="I1546" i="4"/>
  <c r="E1547" i="4"/>
  <c r="I1547" i="4"/>
  <c r="I1548" i="4"/>
  <c r="E1549" i="4"/>
  <c r="I1549" i="4"/>
  <c r="E1550" i="4"/>
  <c r="I1550" i="4"/>
  <c r="E1551" i="4"/>
  <c r="I1551" i="4"/>
  <c r="I1552" i="4"/>
  <c r="N1528" i="4" l="1"/>
  <c r="N1544" i="4"/>
  <c r="P1544" i="4" s="1"/>
  <c r="P75" i="1" s="1"/>
  <c r="N1536" i="4"/>
  <c r="R1536" i="4" s="1"/>
  <c r="N1548" i="4"/>
  <c r="P1548" i="4" s="1"/>
  <c r="P90" i="1" s="1"/>
  <c r="N1545" i="4"/>
  <c r="R1545" i="4" s="1"/>
  <c r="N1535" i="4"/>
  <c r="P1535" i="4" s="1"/>
  <c r="P153" i="1" s="1"/>
  <c r="N1547" i="4"/>
  <c r="R1547" i="4" s="1"/>
  <c r="N1540" i="4"/>
  <c r="R1540" i="4" s="1"/>
  <c r="N1533" i="4"/>
  <c r="R1533" i="4" s="1"/>
  <c r="N1542" i="4"/>
  <c r="P1542" i="4" s="1"/>
  <c r="P145" i="1" s="1"/>
  <c r="N1538" i="4"/>
  <c r="R1538" i="4" s="1"/>
  <c r="P1528" i="4"/>
  <c r="P45" i="1" s="1"/>
  <c r="R1528" i="4"/>
  <c r="N1532" i="4"/>
  <c r="N1552" i="4"/>
  <c r="N1551" i="4"/>
  <c r="N1549" i="4"/>
  <c r="N1530" i="4"/>
  <c r="N1527" i="4"/>
  <c r="N1525" i="4"/>
  <c r="N1523" i="4"/>
  <c r="N1521" i="4"/>
  <c r="N1546" i="4"/>
  <c r="N1543" i="4"/>
  <c r="N1541" i="4"/>
  <c r="N1539" i="4"/>
  <c r="N1537" i="4"/>
  <c r="N1534" i="4"/>
  <c r="N1550" i="4"/>
  <c r="N1531" i="4"/>
  <c r="N1529" i="4"/>
  <c r="N1526" i="4"/>
  <c r="N1524" i="4"/>
  <c r="N1522" i="4"/>
  <c r="R1544" i="4" l="1"/>
  <c r="R1542" i="4"/>
  <c r="P1540" i="4"/>
  <c r="P34" i="1" s="1"/>
  <c r="R1548" i="4"/>
  <c r="P1536" i="4"/>
  <c r="P103" i="1" s="1"/>
  <c r="P1533" i="4"/>
  <c r="P142" i="1" s="1"/>
  <c r="P1545" i="4"/>
  <c r="P31" i="1" s="1"/>
  <c r="R1535" i="4"/>
  <c r="P1547" i="4"/>
  <c r="P97" i="1" s="1"/>
  <c r="P1538" i="4"/>
  <c r="P19" i="1" s="1"/>
  <c r="P1529" i="4"/>
  <c r="P154" i="1" s="1"/>
  <c r="R1529" i="4"/>
  <c r="P1546" i="4"/>
  <c r="P98" i="1" s="1"/>
  <c r="R1546" i="4"/>
  <c r="P1539" i="4"/>
  <c r="P79" i="1" s="1"/>
  <c r="R1539" i="4"/>
  <c r="P1532" i="4"/>
  <c r="P124" i="1" s="1"/>
  <c r="R1532" i="4"/>
  <c r="P1527" i="4"/>
  <c r="P4" i="1" s="1"/>
  <c r="R1527" i="4"/>
  <c r="P1531" i="4"/>
  <c r="P135" i="1" s="1"/>
  <c r="R1531" i="4"/>
  <c r="P1530" i="4"/>
  <c r="P106" i="1" s="1"/>
  <c r="R1530" i="4"/>
  <c r="P1524" i="4"/>
  <c r="P146" i="1" s="1"/>
  <c r="R1524" i="4"/>
  <c r="P1541" i="4"/>
  <c r="P5" i="1" s="1"/>
  <c r="R1541" i="4"/>
  <c r="P1549" i="4"/>
  <c r="P47" i="1" s="1"/>
  <c r="R1549" i="4"/>
  <c r="P1552" i="4"/>
  <c r="P87" i="1" s="1"/>
  <c r="R1552" i="4"/>
  <c r="P1537" i="4"/>
  <c r="P61" i="1" s="1"/>
  <c r="R1537" i="4"/>
  <c r="P1522" i="4"/>
  <c r="P126" i="1" s="1"/>
  <c r="R1522" i="4"/>
  <c r="P1521" i="4"/>
  <c r="P56" i="1" s="1"/>
  <c r="R1521" i="4"/>
  <c r="P1550" i="4"/>
  <c r="P50" i="1" s="1"/>
  <c r="R1550" i="4"/>
  <c r="P1523" i="4"/>
  <c r="P108" i="1" s="1"/>
  <c r="R1523" i="4"/>
  <c r="P1526" i="4"/>
  <c r="P100" i="1" s="1"/>
  <c r="R1526" i="4"/>
  <c r="P1534" i="4"/>
  <c r="P74" i="1" s="1"/>
  <c r="R1534" i="4"/>
  <c r="P1543" i="4"/>
  <c r="P101" i="1" s="1"/>
  <c r="R1543" i="4"/>
  <c r="P1525" i="4"/>
  <c r="P104" i="1" s="1"/>
  <c r="R1525" i="4"/>
  <c r="P1551" i="4"/>
  <c r="P121" i="1" s="1"/>
  <c r="R1551" i="4"/>
  <c r="Q50" i="25"/>
  <c r="Q49" i="25"/>
  <c r="Q48" i="25"/>
  <c r="Q47" i="25"/>
  <c r="Q46" i="25"/>
  <c r="Q45" i="25"/>
  <c r="Q44" i="25"/>
  <c r="Q43" i="25"/>
  <c r="Q42" i="25"/>
  <c r="Q41" i="25"/>
  <c r="Q40" i="25"/>
  <c r="Q39" i="25"/>
  <c r="M50" i="25"/>
  <c r="M49" i="25"/>
  <c r="M48" i="25"/>
  <c r="M47" i="25"/>
  <c r="M46" i="25"/>
  <c r="M45" i="25"/>
  <c r="M44" i="25"/>
  <c r="M43" i="25"/>
  <c r="M42" i="25"/>
  <c r="M41" i="25"/>
  <c r="M40" i="25"/>
  <c r="M39" i="25"/>
  <c r="Q35" i="25"/>
  <c r="Q34" i="25"/>
  <c r="Q33" i="25"/>
  <c r="Q32" i="25"/>
  <c r="Q31" i="25"/>
  <c r="Q30" i="25"/>
  <c r="Q29" i="25"/>
  <c r="Q28" i="25"/>
  <c r="Q36" i="25"/>
  <c r="Q27" i="25"/>
  <c r="Q26" i="25"/>
  <c r="Q25" i="25"/>
  <c r="M35" i="25"/>
  <c r="M34" i="25"/>
  <c r="M33" i="25"/>
  <c r="M32" i="25"/>
  <c r="M31" i="25"/>
  <c r="M30" i="25"/>
  <c r="M29" i="25"/>
  <c r="M28" i="25"/>
  <c r="M36" i="25"/>
  <c r="M27" i="25"/>
  <c r="M26" i="25"/>
  <c r="M25" i="25"/>
  <c r="D1155" i="1" l="1"/>
  <c r="D1149" i="1"/>
  <c r="F1626" i="1" l="1"/>
  <c r="F2273" i="1" l="1"/>
  <c r="F2271" i="1"/>
  <c r="F2239" i="1"/>
  <c r="AHU1151" i="1" s="1"/>
  <c r="AHW1151" i="1" s="1"/>
  <c r="F2238" i="1"/>
  <c r="F2236" i="1"/>
  <c r="F2235" i="1"/>
  <c r="F2226" i="1"/>
  <c r="F2221" i="1"/>
  <c r="F2220" i="1"/>
  <c r="F2219" i="1"/>
  <c r="AHU1137" i="1" s="1"/>
  <c r="AHW1137" i="1" s="1"/>
  <c r="F2217" i="1"/>
  <c r="F2216" i="1"/>
  <c r="AHU1168" i="1" s="1"/>
  <c r="AHW1168" i="1" s="1"/>
  <c r="F2210" i="1"/>
  <c r="F2208" i="1"/>
  <c r="AHU1173" i="1" s="1"/>
  <c r="AHW1173" i="1" s="1"/>
  <c r="F2205" i="1"/>
  <c r="AFJ1187" i="1" s="1"/>
  <c r="AFL1187" i="1" s="1"/>
  <c r="F2203" i="1"/>
  <c r="F2202" i="1"/>
  <c r="F2198" i="1"/>
  <c r="F2196" i="1"/>
  <c r="F2195" i="1"/>
  <c r="F2192" i="1"/>
  <c r="F2181" i="1"/>
  <c r="F2179" i="1"/>
  <c r="F2173" i="1"/>
  <c r="F2169" i="1"/>
  <c r="F2167" i="1"/>
  <c r="F2165" i="1"/>
  <c r="F2158" i="1"/>
  <c r="TY1193" i="1" s="1"/>
  <c r="UA1193" i="1" s="1"/>
  <c r="F2148" i="1"/>
  <c r="F2141" i="1"/>
  <c r="AHU1194" i="1" s="1"/>
  <c r="AHW1194" i="1" s="1"/>
  <c r="F2127" i="1"/>
  <c r="F2126" i="1"/>
  <c r="RN1195" i="1" s="1"/>
  <c r="RP1195" i="1" s="1"/>
  <c r="F2122" i="1"/>
  <c r="F2117" i="1"/>
  <c r="F2112" i="1"/>
  <c r="F2111" i="1"/>
  <c r="F2104" i="1"/>
  <c r="F2101" i="1"/>
  <c r="KY1188" i="1" s="1"/>
  <c r="LA1188" i="1" s="1"/>
  <c r="F2097" i="1"/>
  <c r="F2096" i="1"/>
  <c r="F2093" i="1"/>
  <c r="F2086" i="1"/>
  <c r="F2084" i="1"/>
  <c r="F2075" i="1"/>
  <c r="AHU1162" i="1" s="1"/>
  <c r="AHW1162" i="1" s="1"/>
  <c r="F2074" i="1"/>
  <c r="F2073" i="1"/>
  <c r="AHU1175" i="1" s="1"/>
  <c r="AHW1175" i="1" s="1"/>
  <c r="F2058" i="1"/>
  <c r="F2056" i="1"/>
  <c r="F2050" i="1"/>
  <c r="F2035" i="1"/>
  <c r="F2034" i="1"/>
  <c r="F2032" i="1"/>
  <c r="F2031" i="1"/>
  <c r="F2026" i="1"/>
  <c r="F2025" i="1"/>
  <c r="F2023" i="1"/>
  <c r="F2022" i="1"/>
  <c r="F2020" i="1"/>
  <c r="F2019" i="1"/>
  <c r="F2016" i="1"/>
  <c r="F2014" i="1"/>
  <c r="F2011" i="1"/>
  <c r="F2000" i="1"/>
  <c r="ADZ1189" i="1" s="1"/>
  <c r="AEB1189" i="1" s="1"/>
  <c r="F1997" i="1"/>
  <c r="F1995" i="1"/>
  <c r="F1991" i="1"/>
  <c r="ARM1201" i="1" s="1"/>
  <c r="ARO1201" i="1" s="1"/>
  <c r="F1985" i="1"/>
  <c r="F1984" i="1"/>
  <c r="F1983" i="1"/>
  <c r="F1979" i="1"/>
  <c r="F1974" i="1"/>
  <c r="F1972" i="1"/>
  <c r="F1970" i="1"/>
  <c r="F1968" i="1"/>
  <c r="F1963" i="1"/>
  <c r="F1961" i="1"/>
  <c r="F1951" i="1"/>
  <c r="F1939" i="1"/>
  <c r="F1920" i="1"/>
  <c r="F1918" i="1"/>
  <c r="F1914" i="1"/>
  <c r="F1913" i="1"/>
  <c r="F1901" i="1"/>
  <c r="ANR1199" i="1" s="1"/>
  <c r="ANT1199" i="1" s="1"/>
  <c r="F1900" i="1"/>
  <c r="F1897" i="1"/>
  <c r="F1895" i="1"/>
  <c r="SX1200" i="1" s="1"/>
  <c r="SZ1200" i="1" s="1"/>
  <c r="F1894" i="1"/>
  <c r="F1887" i="1"/>
  <c r="AHU1182" i="1" s="1"/>
  <c r="AHW1182" i="1" s="1"/>
  <c r="F1885" i="1"/>
  <c r="F1883" i="1"/>
  <c r="F1880" i="1"/>
  <c r="AHU1165" i="1" s="1"/>
  <c r="AHW1165" i="1" s="1"/>
  <c r="F1873" i="1"/>
  <c r="F1860" i="1"/>
  <c r="F1859" i="1"/>
  <c r="ASE1197" i="1" s="1"/>
  <c r="ASG1197" i="1" s="1"/>
  <c r="F1858" i="1"/>
  <c r="F1855" i="1"/>
  <c r="F1854" i="1"/>
  <c r="F1851" i="1"/>
  <c r="F1850" i="1"/>
  <c r="F1841" i="1"/>
  <c r="F1838" i="1"/>
  <c r="F1835" i="1"/>
  <c r="F1834" i="1"/>
  <c r="F1831" i="1"/>
  <c r="F1830" i="1"/>
  <c r="F1820" i="1"/>
  <c r="F1817" i="1"/>
  <c r="AHU1143" i="1" s="1"/>
  <c r="AHW1143" i="1" s="1"/>
  <c r="F1811" i="1"/>
  <c r="F1806" i="1"/>
  <c r="F1805" i="1"/>
  <c r="AHU1141" i="1" s="1"/>
  <c r="AHW1141" i="1" s="1"/>
  <c r="F1803" i="1"/>
  <c r="F1800" i="1"/>
  <c r="F1790" i="1"/>
  <c r="F1785" i="1"/>
  <c r="F1783" i="1"/>
  <c r="F1781" i="1"/>
  <c r="F1780" i="1"/>
  <c r="YU1200" i="1" s="1"/>
  <c r="YW1200" i="1" s="1"/>
  <c r="F1776" i="1"/>
  <c r="F1761" i="1"/>
  <c r="F1753" i="1"/>
  <c r="F1748" i="1"/>
  <c r="F1744" i="1"/>
  <c r="F1743" i="1"/>
  <c r="AVQ1198" i="1" s="1"/>
  <c r="AVS1198" i="1" s="1"/>
  <c r="F1740" i="1"/>
  <c r="F1737" i="1"/>
  <c r="F1736" i="1"/>
  <c r="F1735" i="1"/>
  <c r="F1734" i="1"/>
  <c r="F1733" i="1"/>
  <c r="F1729" i="1"/>
  <c r="F1727" i="1"/>
  <c r="F1721" i="1"/>
  <c r="BEH1201" i="1" s="1"/>
  <c r="BEJ1201" i="1" s="1"/>
  <c r="F1714" i="1"/>
  <c r="F1700" i="1"/>
  <c r="AYT1200" i="1" s="1"/>
  <c r="AYV1200" i="1" s="1"/>
  <c r="F1696" i="1"/>
  <c r="F1692" i="1"/>
  <c r="QV1199" i="1" s="1"/>
  <c r="QX1199" i="1" s="1"/>
  <c r="F1687" i="1"/>
  <c r="F1678" i="1"/>
  <c r="F1674" i="1"/>
  <c r="F1670" i="1"/>
  <c r="F1668" i="1"/>
  <c r="F1665" i="1"/>
  <c r="F1658" i="1"/>
  <c r="F1656" i="1"/>
  <c r="F1646" i="1"/>
  <c r="PL1195" i="1" s="1"/>
  <c r="PN1195" i="1" s="1"/>
  <c r="F1645" i="1"/>
  <c r="F1642" i="1"/>
  <c r="F1641" i="1"/>
  <c r="F1633" i="1"/>
  <c r="F1632" i="1"/>
  <c r="F1625" i="1"/>
  <c r="F1621" i="1"/>
  <c r="F1615" i="1"/>
  <c r="F1609" i="1"/>
  <c r="F1607" i="1"/>
  <c r="F1604" i="1"/>
  <c r="F1600" i="1"/>
  <c r="F1596" i="1"/>
  <c r="F1589" i="1"/>
  <c r="F1588" i="1"/>
  <c r="AHU1157" i="1" s="1"/>
  <c r="AHW1157" i="1" s="1"/>
  <c r="F1587" i="1"/>
  <c r="F1572" i="1"/>
  <c r="F1571" i="1"/>
  <c r="BBN1199" i="1" s="1"/>
  <c r="BBP1199" i="1" s="1"/>
  <c r="F1566" i="1"/>
  <c r="F1565" i="1"/>
  <c r="F1563" i="1"/>
  <c r="F1562" i="1"/>
  <c r="F1559" i="1"/>
  <c r="F1558" i="1"/>
  <c r="F1557" i="1"/>
  <c r="F1544" i="1"/>
  <c r="F1542" i="1"/>
  <c r="F1541" i="1"/>
  <c r="F1537" i="1"/>
  <c r="F1533" i="1"/>
  <c r="F1519" i="1"/>
  <c r="F1508" i="1"/>
  <c r="F1507" i="1"/>
  <c r="AHU1200" i="1" s="1"/>
  <c r="AHW1200" i="1" s="1"/>
  <c r="F1502" i="1"/>
  <c r="F1500" i="1"/>
  <c r="F1494" i="1"/>
  <c r="F1487" i="1"/>
  <c r="F1486" i="1"/>
  <c r="F1484" i="1"/>
  <c r="F1477" i="1"/>
  <c r="AJE1193" i="1" s="1"/>
  <c r="AJG1193" i="1" s="1"/>
  <c r="F1465" i="1"/>
  <c r="F1457" i="1"/>
  <c r="F1455" i="1"/>
  <c r="F1452" i="1"/>
  <c r="F1451" i="1"/>
  <c r="JF1201" i="1" s="1"/>
  <c r="JH1201" i="1" s="1"/>
  <c r="F1448" i="1"/>
  <c r="F1443" i="1"/>
  <c r="F1439" i="1"/>
  <c r="F1438" i="1"/>
  <c r="F1437" i="1"/>
  <c r="F1430" i="1"/>
  <c r="BEH1199" i="1" s="1"/>
  <c r="BEJ1199" i="1" s="1"/>
  <c r="F1425" i="1"/>
  <c r="F1420" i="1"/>
  <c r="F1419" i="1"/>
  <c r="F1413" i="1"/>
  <c r="F1412" i="1"/>
  <c r="F1404" i="1"/>
  <c r="F1401" i="1"/>
  <c r="F1400" i="1"/>
  <c r="F1398" i="1"/>
  <c r="F1397" i="1"/>
  <c r="F1396" i="1"/>
  <c r="F1395" i="1"/>
  <c r="F1391" i="1"/>
  <c r="AHU1164" i="1" s="1"/>
  <c r="AHW1164" i="1" s="1"/>
  <c r="F1388" i="1"/>
  <c r="F1380" i="1"/>
  <c r="F1372" i="1"/>
  <c r="F1367" i="1"/>
  <c r="WS1185" i="1" s="1"/>
  <c r="WU1185" i="1" s="1"/>
  <c r="F1366" i="1"/>
  <c r="AHU1146" i="1" s="1"/>
  <c r="AHW1146" i="1" s="1"/>
  <c r="F1365" i="1"/>
  <c r="F1361" i="1"/>
  <c r="F1358" i="1"/>
  <c r="F1356" i="1"/>
  <c r="F1354" i="1"/>
  <c r="F1350" i="1"/>
  <c r="F1345" i="1"/>
  <c r="F1343" i="1"/>
  <c r="F1331" i="1"/>
  <c r="F1329" i="1"/>
  <c r="F1327" i="1"/>
  <c r="F1319" i="1"/>
  <c r="AHU1187" i="1" s="1"/>
  <c r="AHW1187" i="1" s="1"/>
  <c r="F1316" i="1"/>
  <c r="F1308" i="1"/>
  <c r="F1302" i="1"/>
  <c r="F1281" i="1"/>
  <c r="F1280" i="1"/>
  <c r="F1278" i="1"/>
  <c r="F1271" i="1"/>
  <c r="F1269" i="1"/>
  <c r="AHU1186" i="1" s="1"/>
  <c r="AHW1186" i="1" s="1"/>
  <c r="F1267" i="1"/>
  <c r="F1265" i="1"/>
  <c r="F1259" i="1"/>
  <c r="F1239" i="1"/>
  <c r="ATO1197" i="1" s="1"/>
  <c r="ATQ1197" i="1" s="1"/>
  <c r="F1237" i="1"/>
  <c r="F1235" i="1"/>
  <c r="AVH1199" i="1" s="1"/>
  <c r="AVJ1199" i="1" s="1"/>
  <c r="F1233" i="1"/>
  <c r="F1231" i="1"/>
  <c r="AQL1198" i="1" s="1"/>
  <c r="AQN1198" i="1" s="1"/>
  <c r="F1227" i="1"/>
  <c r="ATX1187" i="1" l="1"/>
  <c r="ATZ1187" i="1" s="1"/>
  <c r="AHU1189" i="1"/>
  <c r="AHW1189" i="1" s="1"/>
  <c r="BCF1189" i="1"/>
  <c r="BCH1189" i="1" s="1"/>
  <c r="ASN1189" i="1"/>
  <c r="ASP1189" i="1" s="1"/>
  <c r="BBN1186" i="1"/>
  <c r="BBP1186" i="1" s="1"/>
  <c r="BAD1185" i="1"/>
  <c r="BAF1185" i="1" s="1"/>
  <c r="ASW1185" i="1"/>
  <c r="ASY1185" i="1" s="1"/>
  <c r="APK1188" i="1"/>
  <c r="APM1188" i="1" s="1"/>
  <c r="AFS1186" i="1"/>
  <c r="AFU1186" i="1" s="1"/>
  <c r="ZV1189" i="1"/>
  <c r="ZX1189" i="1" s="1"/>
  <c r="OK1188" i="1"/>
  <c r="OM1188" i="1" s="1"/>
  <c r="CZ1186" i="1"/>
  <c r="DB1186" i="1" s="1"/>
  <c r="IE1188" i="1"/>
  <c r="IG1188" i="1" s="1"/>
  <c r="GL1186" i="1"/>
  <c r="GN1186" i="1" s="1"/>
  <c r="ASN1197" i="1"/>
  <c r="ASP1197" i="1" s="1"/>
  <c r="BDP1200" i="1"/>
  <c r="BDR1200" i="1" s="1"/>
  <c r="APT1165" i="1"/>
  <c r="APV1165" i="1" s="1"/>
  <c r="ADZ1162" i="1"/>
  <c r="AEB1162" i="1" s="1"/>
  <c r="PC1165" i="1"/>
  <c r="PE1165" i="1" s="1"/>
  <c r="YC1163" i="1"/>
  <c r="YE1163" i="1" s="1"/>
  <c r="YL1162" i="1"/>
  <c r="YN1162" i="1" s="1"/>
  <c r="RN1162" i="1"/>
  <c r="RP1162" i="1" s="1"/>
  <c r="AAW1164" i="1"/>
  <c r="AAY1164" i="1" s="1"/>
  <c r="AAN1161" i="1"/>
  <c r="AAP1161" i="1" s="1"/>
  <c r="ZD1161" i="1"/>
  <c r="ZF1161" i="1" s="1"/>
  <c r="IE1165" i="1"/>
  <c r="IG1165" i="1" s="1"/>
  <c r="KY1167" i="1"/>
  <c r="LA1167" i="1" s="1"/>
  <c r="AWR1169" i="1"/>
  <c r="AWT1169" i="1" s="1"/>
  <c r="BEZ1170" i="1"/>
  <c r="BFB1170" i="1" s="1"/>
  <c r="AVH1170" i="1"/>
  <c r="AVJ1170" i="1" s="1"/>
  <c r="AGT1169" i="1"/>
  <c r="AGV1169" i="1" s="1"/>
  <c r="AHL1170" i="1"/>
  <c r="AHN1170" i="1" s="1"/>
  <c r="ALP1167" i="1"/>
  <c r="ALR1167" i="1" s="1"/>
  <c r="WA1167" i="1"/>
  <c r="WC1167" i="1" s="1"/>
  <c r="YL1171" i="1"/>
  <c r="YN1171" i="1" s="1"/>
  <c r="AAW1168" i="1"/>
  <c r="AAY1168" i="1" s="1"/>
  <c r="AQU1197" i="1"/>
  <c r="AQW1197" i="1" s="1"/>
  <c r="NA1199" i="1"/>
  <c r="NC1199" i="1" s="1"/>
  <c r="LZ1198" i="1"/>
  <c r="MB1198" i="1" s="1"/>
  <c r="BDG1168" i="1"/>
  <c r="BDI1168" i="1" s="1"/>
  <c r="AIM1167" i="1"/>
  <c r="AIO1167" i="1" s="1"/>
  <c r="AAW1169" i="1"/>
  <c r="AAY1169" i="1" s="1"/>
  <c r="TY1171" i="1"/>
  <c r="UA1171" i="1" s="1"/>
  <c r="ZV1170" i="1"/>
  <c r="ZX1170" i="1" s="1"/>
  <c r="SO1167" i="1"/>
  <c r="SQ1167" i="1" s="1"/>
  <c r="AVQ1200" i="1"/>
  <c r="AVS1200" i="1" s="1"/>
  <c r="LQ1199" i="1"/>
  <c r="LS1199" i="1" s="1"/>
  <c r="KG1187" i="1"/>
  <c r="KI1187" i="1" s="1"/>
  <c r="KP1185" i="1"/>
  <c r="KR1185" i="1" s="1"/>
  <c r="KY1186" i="1"/>
  <c r="LA1186" i="1" s="1"/>
  <c r="BBN1188" i="1"/>
  <c r="BBP1188" i="1" s="1"/>
  <c r="AXJ1188" i="1"/>
  <c r="AXL1188" i="1" s="1"/>
  <c r="AVZ1188" i="1"/>
  <c r="AWB1188" i="1" s="1"/>
  <c r="BAV1187" i="1"/>
  <c r="BAX1187" i="1" s="1"/>
  <c r="ARM1186" i="1"/>
  <c r="ARO1186" i="1" s="1"/>
  <c r="BAD1189" i="1"/>
  <c r="BAF1189" i="1" s="1"/>
  <c r="AWR1188" i="1"/>
  <c r="AWT1188" i="1" s="1"/>
  <c r="BCX1187" i="1"/>
  <c r="BCZ1187" i="1" s="1"/>
  <c r="AUY1186" i="1"/>
  <c r="AVA1186" i="1" s="1"/>
  <c r="BEH1185" i="1"/>
  <c r="BEJ1185" i="1" s="1"/>
  <c r="AUP1187" i="1"/>
  <c r="AUR1187" i="1" s="1"/>
  <c r="ARV1186" i="1"/>
  <c r="ARX1186" i="1" s="1"/>
  <c r="AJE1185" i="1"/>
  <c r="AJG1185" i="1" s="1"/>
  <c r="APT1186" i="1"/>
  <c r="APV1186" i="1" s="1"/>
  <c r="AOJ1185" i="1"/>
  <c r="AOL1185" i="1" s="1"/>
  <c r="APK1186" i="1"/>
  <c r="APM1186" i="1" s="1"/>
  <c r="NA1185" i="1"/>
  <c r="NC1185" i="1" s="1"/>
  <c r="YL1188" i="1"/>
  <c r="YN1188" i="1" s="1"/>
  <c r="UH1188" i="1"/>
  <c r="UJ1188" i="1" s="1"/>
  <c r="RE1188" i="1"/>
  <c r="RG1188" i="1" s="1"/>
  <c r="RW1186" i="1"/>
  <c r="RY1186" i="1" s="1"/>
  <c r="QV1185" i="1"/>
  <c r="QX1185" i="1" s="1"/>
  <c r="NJ1185" i="1"/>
  <c r="NL1185" i="1" s="1"/>
  <c r="BAV1200" i="1"/>
  <c r="BAX1200" i="1" s="1"/>
  <c r="ACY1199" i="1"/>
  <c r="ADA1199" i="1" s="1"/>
  <c r="AOA1198" i="1"/>
  <c r="AOC1198" i="1" s="1"/>
  <c r="IN1139" i="1"/>
  <c r="IP1139" i="1" s="1"/>
  <c r="BEQ1140" i="1"/>
  <c r="BES1140" i="1" s="1"/>
  <c r="BAM1140" i="1"/>
  <c r="BAO1140" i="1" s="1"/>
  <c r="AZC1138" i="1"/>
  <c r="AZE1138" i="1" s="1"/>
  <c r="AXS1141" i="1"/>
  <c r="AXU1141" i="1" s="1"/>
  <c r="AWI1141" i="1"/>
  <c r="AWK1141" i="1" s="1"/>
  <c r="ASE1141" i="1"/>
  <c r="ASG1141" i="1" s="1"/>
  <c r="BBE1140" i="1"/>
  <c r="BBG1140" i="1" s="1"/>
  <c r="ATF1140" i="1"/>
  <c r="ATH1140" i="1" s="1"/>
  <c r="APB1141" i="1"/>
  <c r="APD1141" i="1" s="1"/>
  <c r="AQL1140" i="1"/>
  <c r="AQN1140" i="1" s="1"/>
  <c r="AMQ1137" i="1"/>
  <c r="AMS1137" i="1" s="1"/>
  <c r="AOA1141" i="1"/>
  <c r="AOC1141" i="1" s="1"/>
  <c r="ANI1140" i="1"/>
  <c r="ANK1140" i="1" s="1"/>
  <c r="YL1138" i="1"/>
  <c r="YN1138" i="1" s="1"/>
  <c r="RN1138" i="1"/>
  <c r="RP1138" i="1" s="1"/>
  <c r="ZD1137" i="1"/>
  <c r="ZF1137" i="1" s="1"/>
  <c r="GU1140" i="1"/>
  <c r="GW1140" i="1" s="1"/>
  <c r="AAW1137" i="1"/>
  <c r="AAY1137" i="1" s="1"/>
  <c r="LQ1137" i="1"/>
  <c r="LS1137" i="1" s="1"/>
  <c r="KY1157" i="1"/>
  <c r="LA1157" i="1" s="1"/>
  <c r="BCO1157" i="1"/>
  <c r="BCQ1157" i="1" s="1"/>
  <c r="ATX1157" i="1"/>
  <c r="ATZ1157" i="1" s="1"/>
  <c r="ARV1159" i="1"/>
  <c r="ARX1159" i="1" s="1"/>
  <c r="BAD1158" i="1"/>
  <c r="BAF1158" i="1" s="1"/>
  <c r="AEI1159" i="1"/>
  <c r="AEK1159" i="1" s="1"/>
  <c r="AJE1156" i="1"/>
  <c r="AJG1156" i="1" s="1"/>
  <c r="NJ1158" i="1"/>
  <c r="NL1158" i="1" s="1"/>
  <c r="PC1156" i="1"/>
  <c r="PE1156" i="1" s="1"/>
  <c r="MI1156" i="1"/>
  <c r="MK1156" i="1" s="1"/>
  <c r="SF1158" i="1"/>
  <c r="SH1158" i="1" s="1"/>
  <c r="YL1159" i="1"/>
  <c r="YN1159" i="1" s="1"/>
  <c r="AAW1156" i="1"/>
  <c r="AAY1156" i="1" s="1"/>
  <c r="PU1155" i="1"/>
  <c r="PW1155" i="1" s="1"/>
  <c r="IW1186" i="1"/>
  <c r="IY1186" i="1" s="1"/>
  <c r="AZL1188" i="1"/>
  <c r="AZN1188" i="1" s="1"/>
  <c r="BEQ1186" i="1"/>
  <c r="BES1186" i="1" s="1"/>
  <c r="AIM1185" i="1"/>
  <c r="AIO1185" i="1" s="1"/>
  <c r="UZ1187" i="1"/>
  <c r="VB1187" i="1" s="1"/>
  <c r="NS1186" i="1"/>
  <c r="NU1186" i="1" s="1"/>
  <c r="JF1180" i="1"/>
  <c r="JH1180" i="1" s="1"/>
  <c r="BAM1183" i="1"/>
  <c r="BAO1183" i="1" s="1"/>
  <c r="BCO1183" i="1"/>
  <c r="BCQ1183" i="1" s="1"/>
  <c r="AYK1180" i="1"/>
  <c r="AYM1180" i="1" s="1"/>
  <c r="AVQ1180" i="1"/>
  <c r="AVS1180" i="1" s="1"/>
  <c r="AVH1182" i="1"/>
  <c r="AVJ1182" i="1" s="1"/>
  <c r="AXA1179" i="1"/>
  <c r="AXC1179" i="1" s="1"/>
  <c r="BBW1182" i="1"/>
  <c r="BBY1182" i="1" s="1"/>
  <c r="AYT1182" i="1"/>
  <c r="AYV1182" i="1" s="1"/>
  <c r="BBN1180" i="1"/>
  <c r="BBP1180" i="1" s="1"/>
  <c r="ARV1180" i="1"/>
  <c r="ARX1180" i="1" s="1"/>
  <c r="AVZ1179" i="1"/>
  <c r="AWB1179" i="1" s="1"/>
  <c r="AIV1183" i="1"/>
  <c r="AIX1183" i="1" s="1"/>
  <c r="AJW1183" i="1"/>
  <c r="AJY1183" i="1" s="1"/>
  <c r="AKO1180" i="1"/>
  <c r="AKQ1180" i="1" s="1"/>
  <c r="ACG1180" i="1"/>
  <c r="ACI1180" i="1" s="1"/>
  <c r="APB1181" i="1"/>
  <c r="APD1181" i="1" s="1"/>
  <c r="AGK1183" i="1"/>
  <c r="AGM1183" i="1" s="1"/>
  <c r="AOA1180" i="1"/>
  <c r="AOC1180" i="1" s="1"/>
  <c r="XK1180" i="1"/>
  <c r="XM1180" i="1" s="1"/>
  <c r="WA1180" i="1"/>
  <c r="WC1180" i="1" s="1"/>
  <c r="LH1179" i="1"/>
  <c r="LJ1179" i="1" s="1"/>
  <c r="PC1183" i="1"/>
  <c r="PE1183" i="1" s="1"/>
  <c r="YC1181" i="1"/>
  <c r="YE1181" i="1" s="1"/>
  <c r="UH1180" i="1"/>
  <c r="UJ1180" i="1" s="1"/>
  <c r="AAN1181" i="1"/>
  <c r="AAP1181" i="1" s="1"/>
  <c r="ABO1181" i="1"/>
  <c r="ABQ1181" i="1" s="1"/>
  <c r="XT1180" i="1"/>
  <c r="XV1180" i="1" s="1"/>
  <c r="FT1183" i="1"/>
  <c r="FV1183" i="1" s="1"/>
  <c r="N1181" i="1"/>
  <c r="P1181" i="1" s="1"/>
  <c r="CQ1183" i="1"/>
  <c r="CS1183" i="1" s="1"/>
  <c r="ATO1201" i="1"/>
  <c r="ATQ1201" i="1" s="1"/>
  <c r="AZL1200" i="1"/>
  <c r="AZN1200" i="1" s="1"/>
  <c r="ALP1197" i="1"/>
  <c r="ALR1197" i="1" s="1"/>
  <c r="ZV1200" i="1"/>
  <c r="ZX1200" i="1" s="1"/>
  <c r="JF1155" i="1"/>
  <c r="JH1155" i="1" s="1"/>
  <c r="IW1156" i="1"/>
  <c r="IY1156" i="1" s="1"/>
  <c r="KP1157" i="1"/>
  <c r="KR1157" i="1" s="1"/>
  <c r="KG1155" i="1"/>
  <c r="KI1155" i="1" s="1"/>
  <c r="KY1158" i="1"/>
  <c r="LA1158" i="1" s="1"/>
  <c r="JO1159" i="1"/>
  <c r="JQ1159" i="1" s="1"/>
  <c r="BEQ1158" i="1"/>
  <c r="BES1158" i="1" s="1"/>
  <c r="AYK1157" i="1"/>
  <c r="AYM1157" i="1" s="1"/>
  <c r="AZC1156" i="1"/>
  <c r="AZE1156" i="1" s="1"/>
  <c r="AUY1156" i="1"/>
  <c r="AVA1156" i="1" s="1"/>
  <c r="ATO1157" i="1"/>
  <c r="ATQ1157" i="1" s="1"/>
  <c r="BBE1156" i="1"/>
  <c r="BBG1156" i="1" s="1"/>
  <c r="AVQ1156" i="1"/>
  <c r="AVS1156" i="1" s="1"/>
  <c r="ARM1156" i="1"/>
  <c r="ARO1156" i="1" s="1"/>
  <c r="AXJ1157" i="1"/>
  <c r="AXL1157" i="1" s="1"/>
  <c r="ASN1159" i="1"/>
  <c r="ASP1159" i="1" s="1"/>
  <c r="BCX1156" i="1"/>
  <c r="BCZ1156" i="1" s="1"/>
  <c r="BAD1156" i="1"/>
  <c r="BAF1156" i="1" s="1"/>
  <c r="BDY1155" i="1"/>
  <c r="BEA1155" i="1" s="1"/>
  <c r="AZU1155" i="1"/>
  <c r="AZW1155" i="1" s="1"/>
  <c r="AXA1155" i="1"/>
  <c r="AXC1155" i="1" s="1"/>
  <c r="AWI1155" i="1"/>
  <c r="AWK1155" i="1" s="1"/>
  <c r="ASE1155" i="1"/>
  <c r="ASG1155" i="1" s="1"/>
  <c r="AYB1158" i="1"/>
  <c r="AYD1158" i="1" s="1"/>
  <c r="BEZ1156" i="1"/>
  <c r="BFB1156" i="1" s="1"/>
  <c r="AZL1156" i="1"/>
  <c r="AZN1156" i="1" s="1"/>
  <c r="BDP1157" i="1"/>
  <c r="BDR1157" i="1" s="1"/>
  <c r="BAV1157" i="1"/>
  <c r="BAX1157" i="1" s="1"/>
  <c r="BEH1156" i="1"/>
  <c r="BEJ1156" i="1" s="1"/>
  <c r="AYT1155" i="1"/>
  <c r="AYV1155" i="1" s="1"/>
  <c r="AVZ1155" i="1"/>
  <c r="AWB1155" i="1" s="1"/>
  <c r="ATF1155" i="1"/>
  <c r="ATH1155" i="1" s="1"/>
  <c r="AGT1157" i="1"/>
  <c r="AGV1157" i="1" s="1"/>
  <c r="AKF1156" i="1"/>
  <c r="AKH1156" i="1" s="1"/>
  <c r="AOJ1155" i="1"/>
  <c r="AOL1155" i="1" s="1"/>
  <c r="AMZ1155" i="1"/>
  <c r="ANB1155" i="1" s="1"/>
  <c r="ALP1155" i="1"/>
  <c r="ALR1155" i="1" s="1"/>
  <c r="ACP1155" i="1"/>
  <c r="ACR1155" i="1" s="1"/>
  <c r="ADQ1159" i="1"/>
  <c r="ADS1159" i="1" s="1"/>
  <c r="AOA1158" i="1"/>
  <c r="AOC1158" i="1" s="1"/>
  <c r="AOS1157" i="1"/>
  <c r="AOU1157" i="1" s="1"/>
  <c r="AIM1156" i="1"/>
  <c r="AIO1156" i="1" s="1"/>
  <c r="AEI1156" i="1"/>
  <c r="AEK1156" i="1" s="1"/>
  <c r="AHL1159" i="1"/>
  <c r="AHN1159" i="1" s="1"/>
  <c r="AID1158" i="1"/>
  <c r="AIF1158" i="1" s="1"/>
  <c r="AER1157" i="1"/>
  <c r="AET1157" i="1" s="1"/>
  <c r="AKX1156" i="1"/>
  <c r="AKZ1156" i="1" s="1"/>
  <c r="ALG1155" i="1"/>
  <c r="ALI1155" i="1" s="1"/>
  <c r="AKO1155" i="1"/>
  <c r="AKQ1155" i="1" s="1"/>
  <c r="AJW1155" i="1"/>
  <c r="AJY1155" i="1" s="1"/>
  <c r="AGK1156" i="1"/>
  <c r="AGM1156" i="1" s="1"/>
  <c r="AFA1156" i="1"/>
  <c r="AFC1156" i="1" s="1"/>
  <c r="SO1159" i="1"/>
  <c r="SQ1159" i="1" s="1"/>
  <c r="NS1157" i="1"/>
  <c r="NU1157" i="1" s="1"/>
  <c r="LH1156" i="1"/>
  <c r="LJ1156" i="1" s="1"/>
  <c r="ZM1158" i="1"/>
  <c r="ZO1158" i="1" s="1"/>
  <c r="OK1158" i="1"/>
  <c r="OM1158" i="1" s="1"/>
  <c r="ABO1156" i="1"/>
  <c r="ABQ1156" i="1" s="1"/>
  <c r="YU1156" i="1"/>
  <c r="YW1156" i="1" s="1"/>
  <c r="YL1155" i="1"/>
  <c r="YN1155" i="1" s="1"/>
  <c r="UZ1155" i="1"/>
  <c r="VB1155" i="1" s="1"/>
  <c r="SF1155" i="1"/>
  <c r="SH1155" i="1" s="1"/>
  <c r="TG1159" i="1"/>
  <c r="TI1159" i="1" s="1"/>
  <c r="YC1157" i="1"/>
  <c r="YE1157" i="1" s="1"/>
  <c r="LZ1156" i="1"/>
  <c r="MB1156" i="1" s="1"/>
  <c r="SX1159" i="1"/>
  <c r="SZ1159" i="1" s="1"/>
  <c r="UQ1158" i="1"/>
  <c r="US1158" i="1" s="1"/>
  <c r="OB1157" i="1"/>
  <c r="OD1157" i="1" s="1"/>
  <c r="VI1156" i="1"/>
  <c r="VK1156" i="1" s="1"/>
  <c r="LQ1156" i="1"/>
  <c r="LS1156" i="1" s="1"/>
  <c r="TY1155" i="1"/>
  <c r="UA1155" i="1" s="1"/>
  <c r="RE1155" i="1"/>
  <c r="RG1155" i="1" s="1"/>
  <c r="PC1155" i="1"/>
  <c r="PE1155" i="1" s="1"/>
  <c r="GU1157" i="1"/>
  <c r="GW1157" i="1" s="1"/>
  <c r="BP1158" i="1"/>
  <c r="BR1158" i="1" s="1"/>
  <c r="AX1157" i="1"/>
  <c r="AZ1157" i="1" s="1"/>
  <c r="DI1157" i="1"/>
  <c r="DK1157" i="1" s="1"/>
  <c r="W1156" i="1"/>
  <c r="Y1156" i="1" s="1"/>
  <c r="N1155" i="1"/>
  <c r="P1155" i="1" s="1"/>
  <c r="KP1139" i="1"/>
  <c r="KR1139" i="1" s="1"/>
  <c r="AXJ1141" i="1"/>
  <c r="AXL1141" i="1" s="1"/>
  <c r="AYB1141" i="1"/>
  <c r="AYD1141" i="1" s="1"/>
  <c r="ARD1141" i="1"/>
  <c r="ARF1141" i="1" s="1"/>
  <c r="BDG1141" i="1"/>
  <c r="BDI1141" i="1" s="1"/>
  <c r="BAM1139" i="1"/>
  <c r="BAO1139" i="1" s="1"/>
  <c r="ATO1139" i="1"/>
  <c r="ATQ1139" i="1" s="1"/>
  <c r="AUP1139" i="1"/>
  <c r="AUR1139" i="1" s="1"/>
  <c r="BAD1138" i="1"/>
  <c r="BAF1138" i="1" s="1"/>
  <c r="AKX1141" i="1"/>
  <c r="AKZ1141" i="1" s="1"/>
  <c r="AIV1140" i="1"/>
  <c r="AIX1140" i="1" s="1"/>
  <c r="AQL1139" i="1"/>
  <c r="AQN1139" i="1" s="1"/>
  <c r="AMH1140" i="1"/>
  <c r="AMJ1140" i="1" s="1"/>
  <c r="TG1141" i="1"/>
  <c r="TI1141" i="1" s="1"/>
  <c r="NJ1138" i="1"/>
  <c r="NL1138" i="1" s="1"/>
  <c r="QD1141" i="1"/>
  <c r="QF1141" i="1" s="1"/>
  <c r="WA1140" i="1"/>
  <c r="WC1140" i="1" s="1"/>
  <c r="WS1141" i="1"/>
  <c r="WU1141" i="1" s="1"/>
  <c r="AAW1140" i="1"/>
  <c r="AAY1140" i="1" s="1"/>
  <c r="RN1140" i="1"/>
  <c r="RP1140" i="1" s="1"/>
  <c r="LZ1140" i="1"/>
  <c r="MB1140" i="1" s="1"/>
  <c r="VR1140" i="1"/>
  <c r="VT1140" i="1" s="1"/>
  <c r="ZD1139" i="1"/>
  <c r="ZF1139" i="1" s="1"/>
  <c r="YU1137" i="1"/>
  <c r="YW1137" i="1" s="1"/>
  <c r="ES1141" i="1"/>
  <c r="EU1141" i="1" s="1"/>
  <c r="ARM1175" i="1"/>
  <c r="ARO1175" i="1" s="1"/>
  <c r="ARV1175" i="1"/>
  <c r="ARX1175" i="1" s="1"/>
  <c r="TP1173" i="1"/>
  <c r="TR1173" i="1" s="1"/>
  <c r="ASW1194" i="1"/>
  <c r="ASY1194" i="1" s="1"/>
  <c r="AVH1194" i="1"/>
  <c r="AVJ1194" i="1" s="1"/>
  <c r="ARV1194" i="1"/>
  <c r="ARX1194" i="1" s="1"/>
  <c r="AJW1195" i="1"/>
  <c r="AJY1195" i="1" s="1"/>
  <c r="AIM1192" i="1"/>
  <c r="AIO1192" i="1" s="1"/>
  <c r="ACG1191" i="1"/>
  <c r="ACI1191" i="1" s="1"/>
  <c r="QV1195" i="1"/>
  <c r="QX1195" i="1" s="1"/>
  <c r="GU1194" i="1"/>
  <c r="GW1194" i="1" s="1"/>
  <c r="ES1195" i="1"/>
  <c r="EU1195" i="1" s="1"/>
  <c r="IN1168" i="1"/>
  <c r="IP1168" i="1" s="1"/>
  <c r="AMQ1168" i="1"/>
  <c r="AMS1168" i="1" s="1"/>
  <c r="APB1167" i="1"/>
  <c r="APD1167" i="1" s="1"/>
  <c r="ZD1167" i="1"/>
  <c r="ZF1167" i="1" s="1"/>
  <c r="UH1171" i="1"/>
  <c r="UJ1171" i="1" s="1"/>
  <c r="IE1170" i="1"/>
  <c r="IG1170" i="1" s="1"/>
  <c r="FK1169" i="1"/>
  <c r="FM1169" i="1" s="1"/>
  <c r="FB1170" i="1"/>
  <c r="FD1170" i="1" s="1"/>
  <c r="BCF1169" i="1"/>
  <c r="BCH1169" i="1" s="1"/>
  <c r="AID1171" i="1"/>
  <c r="AIF1171" i="1" s="1"/>
  <c r="ALY1189" i="1"/>
  <c r="AMA1189" i="1" s="1"/>
  <c r="ALP1188" i="1"/>
  <c r="ALR1188" i="1" s="1"/>
  <c r="AMZ1188" i="1"/>
  <c r="ANB1188" i="1" s="1"/>
  <c r="YL1189" i="1"/>
  <c r="YN1189" i="1" s="1"/>
  <c r="TY1189" i="1"/>
  <c r="UA1189" i="1" s="1"/>
  <c r="LH1186" i="1"/>
  <c r="LJ1186" i="1" s="1"/>
  <c r="SX1186" i="1"/>
  <c r="SZ1186" i="1" s="1"/>
  <c r="AAN1182" i="1"/>
  <c r="AAP1182" i="1" s="1"/>
  <c r="YU1181" i="1"/>
  <c r="YW1181" i="1" s="1"/>
  <c r="AQU1177" i="1"/>
  <c r="AQW1177" i="1" s="1"/>
  <c r="AGT1176" i="1"/>
  <c r="AGV1176" i="1" s="1"/>
  <c r="KG1181" i="1"/>
  <c r="KI1181" i="1" s="1"/>
  <c r="AZC1183" i="1"/>
  <c r="AZE1183" i="1" s="1"/>
  <c r="BDY1180" i="1"/>
  <c r="BEA1180" i="1" s="1"/>
  <c r="AVQ1181" i="1"/>
  <c r="AVS1181" i="1" s="1"/>
  <c r="BBN1182" i="1"/>
  <c r="BBP1182" i="1" s="1"/>
  <c r="AUG1179" i="1"/>
  <c r="AUI1179" i="1" s="1"/>
  <c r="AHL1183" i="1"/>
  <c r="AHN1183" i="1" s="1"/>
  <c r="ADZ1182" i="1"/>
  <c r="AEB1182" i="1" s="1"/>
  <c r="AOA1183" i="1"/>
  <c r="AOC1183" i="1" s="1"/>
  <c r="AFA1182" i="1"/>
  <c r="AFC1182" i="1" s="1"/>
  <c r="AKX1183" i="1"/>
  <c r="AKZ1183" i="1" s="1"/>
  <c r="ADH1182" i="1"/>
  <c r="ADJ1182" i="1" s="1"/>
  <c r="AIV1180" i="1"/>
  <c r="AIX1180" i="1" s="1"/>
  <c r="ZV1181" i="1"/>
  <c r="ZX1181" i="1" s="1"/>
  <c r="VI1183" i="1"/>
  <c r="VK1183" i="1" s="1"/>
  <c r="YL1182" i="1"/>
  <c r="YN1182" i="1" s="1"/>
  <c r="RW1181" i="1"/>
  <c r="RY1181" i="1" s="1"/>
  <c r="CH1182" i="1"/>
  <c r="CJ1182" i="1" s="1"/>
  <c r="GU1183" i="1"/>
  <c r="GW1183" i="1" s="1"/>
  <c r="AUG1182" i="1"/>
  <c r="AUI1182" i="1" s="1"/>
  <c r="BDY1179" i="1"/>
  <c r="BEA1179" i="1" s="1"/>
  <c r="AVZ1183" i="1"/>
  <c r="AWB1183" i="1" s="1"/>
  <c r="AXS1182" i="1"/>
  <c r="AXU1182" i="1" s="1"/>
  <c r="ALY1182" i="1"/>
  <c r="AMA1182" i="1" s="1"/>
  <c r="AIV1182" i="1"/>
  <c r="AIX1182" i="1" s="1"/>
  <c r="AID1181" i="1"/>
  <c r="AIF1181" i="1" s="1"/>
  <c r="ADZ1181" i="1"/>
  <c r="AEB1181" i="1" s="1"/>
  <c r="AFS1180" i="1"/>
  <c r="AFU1180" i="1" s="1"/>
  <c r="TY1182" i="1"/>
  <c r="UA1182" i="1" s="1"/>
  <c r="RW1183" i="1"/>
  <c r="RY1183" i="1" s="1"/>
  <c r="OK1181" i="1"/>
  <c r="OM1181" i="1" s="1"/>
  <c r="AAE1182" i="1"/>
  <c r="AAG1182" i="1" s="1"/>
  <c r="UZ1181" i="1"/>
  <c r="VB1181" i="1" s="1"/>
  <c r="ES1182" i="1"/>
  <c r="EU1182" i="1" s="1"/>
  <c r="AEI1181" i="1"/>
  <c r="AEK1181" i="1" s="1"/>
  <c r="ZV1182" i="1"/>
  <c r="ZX1182" i="1" s="1"/>
  <c r="ZD1180" i="1"/>
  <c r="ZF1180" i="1" s="1"/>
  <c r="PL1180" i="1"/>
  <c r="PN1180" i="1" s="1"/>
  <c r="BBE1195" i="1"/>
  <c r="BBG1195" i="1" s="1"/>
  <c r="AHL1195" i="1"/>
  <c r="AHN1195" i="1" s="1"/>
  <c r="QM1192" i="1"/>
  <c r="QO1192" i="1" s="1"/>
  <c r="SO1193" i="1"/>
  <c r="SQ1193" i="1" s="1"/>
  <c r="ABX1192" i="1"/>
  <c r="ABZ1192" i="1" s="1"/>
  <c r="CZ1195" i="1"/>
  <c r="DB1195" i="1" s="1"/>
  <c r="GU1195" i="1"/>
  <c r="GW1195" i="1" s="1"/>
  <c r="EA1191" i="1"/>
  <c r="EC1191" i="1" s="1"/>
  <c r="DI1192" i="1"/>
  <c r="DK1192" i="1" s="1"/>
  <c r="BG1193" i="1"/>
  <c r="BI1193" i="1" s="1"/>
  <c r="JF1147" i="1"/>
  <c r="JH1147" i="1" s="1"/>
  <c r="AVQ1147" i="1"/>
  <c r="AVS1147" i="1" s="1"/>
  <c r="AUG1147" i="1"/>
  <c r="AUI1147" i="1" s="1"/>
  <c r="ATO1146" i="1"/>
  <c r="ATQ1146" i="1" s="1"/>
  <c r="BCF1147" i="1"/>
  <c r="BCH1147" i="1" s="1"/>
  <c r="ARV1144" i="1"/>
  <c r="ARX1144" i="1" s="1"/>
  <c r="BBW1147" i="1"/>
  <c r="BBY1147" i="1" s="1"/>
  <c r="BDG1145" i="1"/>
  <c r="BDI1145" i="1" s="1"/>
  <c r="AXA1144" i="1"/>
  <c r="AXC1144" i="1" s="1"/>
  <c r="ACG1147" i="1"/>
  <c r="ACI1147" i="1" s="1"/>
  <c r="AMZ1147" i="1"/>
  <c r="ANB1147" i="1" s="1"/>
  <c r="AIV1147" i="1"/>
  <c r="AIX1147" i="1" s="1"/>
  <c r="APB1144" i="1"/>
  <c r="APD1144" i="1" s="1"/>
  <c r="ANI1143" i="1"/>
  <c r="ANK1143" i="1" s="1"/>
  <c r="UH1146" i="1"/>
  <c r="UJ1146" i="1" s="1"/>
  <c r="QV1147" i="1"/>
  <c r="QX1147" i="1" s="1"/>
  <c r="LH1147" i="1"/>
  <c r="LJ1147" i="1" s="1"/>
  <c r="SO1146" i="1"/>
  <c r="SQ1146" i="1" s="1"/>
  <c r="ABF1145" i="1"/>
  <c r="ABH1145" i="1" s="1"/>
  <c r="ZV1144" i="1"/>
  <c r="ZX1144" i="1" s="1"/>
  <c r="XB1144" i="1"/>
  <c r="XD1144" i="1" s="1"/>
  <c r="OT1147" i="1"/>
  <c r="OV1147" i="1" s="1"/>
  <c r="IE1146" i="1"/>
  <c r="IG1146" i="1" s="1"/>
  <c r="FK1146" i="1"/>
  <c r="FM1146" i="1" s="1"/>
  <c r="EA1146" i="1"/>
  <c r="EC1146" i="1" s="1"/>
  <c r="BG1147" i="1"/>
  <c r="BI1147" i="1" s="1"/>
  <c r="AO1147" i="1"/>
  <c r="AQ1147" i="1" s="1"/>
  <c r="IW1195" i="1"/>
  <c r="IY1195" i="1" s="1"/>
  <c r="IN1193" i="1"/>
  <c r="IP1193" i="1" s="1"/>
  <c r="ZD1195" i="1"/>
  <c r="ZF1195" i="1" s="1"/>
  <c r="CQ1193" i="1"/>
  <c r="CS1193" i="1" s="1"/>
  <c r="AYB1189" i="1"/>
  <c r="AYD1189" i="1" s="1"/>
  <c r="AWI1189" i="1"/>
  <c r="AWK1189" i="1" s="1"/>
  <c r="ATO1189" i="1"/>
  <c r="ATQ1189" i="1" s="1"/>
  <c r="BDY1188" i="1"/>
  <c r="BEA1188" i="1" s="1"/>
  <c r="BBW1187" i="1"/>
  <c r="BBY1187" i="1" s="1"/>
  <c r="ATX1186" i="1"/>
  <c r="ATZ1186" i="1" s="1"/>
  <c r="BBN1185" i="1"/>
  <c r="BBP1185" i="1" s="1"/>
  <c r="AFA1189" i="1"/>
  <c r="AFC1189" i="1" s="1"/>
  <c r="AKX1187" i="1"/>
  <c r="AKZ1187" i="1" s="1"/>
  <c r="ALP1186" i="1"/>
  <c r="ALR1186" i="1" s="1"/>
  <c r="VR1189" i="1"/>
  <c r="VT1189" i="1" s="1"/>
  <c r="OT1189" i="1"/>
  <c r="OV1189" i="1" s="1"/>
  <c r="OB1187" i="1"/>
  <c r="OD1187" i="1" s="1"/>
  <c r="ABX1186" i="1"/>
  <c r="ABZ1186" i="1" s="1"/>
  <c r="ZM1188" i="1"/>
  <c r="ZO1188" i="1" s="1"/>
  <c r="ZV1187" i="1"/>
  <c r="ZX1187" i="1" s="1"/>
  <c r="UQ1189" i="1"/>
  <c r="US1189" i="1" s="1"/>
  <c r="NA1187" i="1"/>
  <c r="NC1187" i="1" s="1"/>
  <c r="FT1188" i="1"/>
  <c r="FV1188" i="1" s="1"/>
  <c r="FB1186" i="1"/>
  <c r="FD1186" i="1" s="1"/>
  <c r="AX1187" i="1"/>
  <c r="AZ1187" i="1" s="1"/>
  <c r="AO1188" i="1"/>
  <c r="AQ1188" i="1" s="1"/>
  <c r="IN1175" i="1"/>
  <c r="IP1175" i="1" s="1"/>
  <c r="BBN1177" i="1"/>
  <c r="BBP1177" i="1" s="1"/>
  <c r="APB1175" i="1"/>
  <c r="APD1175" i="1" s="1"/>
  <c r="ZM1177" i="1"/>
  <c r="ZO1177" i="1" s="1"/>
  <c r="YU1175" i="1"/>
  <c r="YW1175" i="1" s="1"/>
  <c r="KY1164" i="1"/>
  <c r="LA1164" i="1" s="1"/>
  <c r="AUP1164" i="1"/>
  <c r="AUR1164" i="1" s="1"/>
  <c r="BAV1163" i="1"/>
  <c r="BAX1163" i="1" s="1"/>
  <c r="AVQ1162" i="1"/>
  <c r="AVS1162" i="1" s="1"/>
  <c r="ARV1165" i="1"/>
  <c r="ARX1165" i="1" s="1"/>
  <c r="BEH1163" i="1"/>
  <c r="BEJ1163" i="1" s="1"/>
  <c r="AOJ1165" i="1"/>
  <c r="AOL1165" i="1" s="1"/>
  <c r="AHL1162" i="1"/>
  <c r="AHN1162" i="1" s="1"/>
  <c r="YL1164" i="1"/>
  <c r="YN1164" i="1" s="1"/>
  <c r="UH1164" i="1"/>
  <c r="UJ1164" i="1" s="1"/>
  <c r="KY1194" i="1"/>
  <c r="LA1194" i="1" s="1"/>
  <c r="AVH1195" i="1"/>
  <c r="AVJ1195" i="1" s="1"/>
  <c r="TG1192" i="1"/>
  <c r="TI1192" i="1" s="1"/>
  <c r="AFJ1182" i="1"/>
  <c r="AFL1182" i="1" s="1"/>
  <c r="SO1181" i="1"/>
  <c r="SQ1181" i="1" s="1"/>
  <c r="AWI1195" i="1"/>
  <c r="AWK1195" i="1" s="1"/>
  <c r="AOS1195" i="1"/>
  <c r="AOU1195" i="1" s="1"/>
  <c r="QV1192" i="1"/>
  <c r="QX1192" i="1" s="1"/>
  <c r="IE1195" i="1"/>
  <c r="IG1195" i="1" s="1"/>
  <c r="ANI1174" i="1"/>
  <c r="ANK1174" i="1" s="1"/>
  <c r="SX1177" i="1"/>
  <c r="SZ1177" i="1" s="1"/>
  <c r="JF1187" i="1"/>
  <c r="JH1187" i="1" s="1"/>
  <c r="KP1188" i="1"/>
  <c r="KR1188" i="1" s="1"/>
  <c r="JX1189" i="1"/>
  <c r="JZ1189" i="1" s="1"/>
  <c r="ATX1188" i="1"/>
  <c r="ATZ1188" i="1" s="1"/>
  <c r="ASW1189" i="1"/>
  <c r="ASY1189" i="1" s="1"/>
  <c r="AFA1188" i="1"/>
  <c r="AFC1188" i="1" s="1"/>
  <c r="APB1187" i="1"/>
  <c r="APD1187" i="1" s="1"/>
  <c r="WS1189" i="1"/>
  <c r="WU1189" i="1" s="1"/>
  <c r="RN1188" i="1"/>
  <c r="RP1188" i="1" s="1"/>
  <c r="SO1188" i="1"/>
  <c r="SQ1188" i="1" s="1"/>
  <c r="DI1186" i="1"/>
  <c r="DK1186" i="1" s="1"/>
  <c r="BG1186" i="1"/>
  <c r="BI1186" i="1" s="1"/>
  <c r="ARD1200" i="1"/>
  <c r="ARF1200" i="1" s="1"/>
  <c r="ALP1201" i="1"/>
  <c r="ALR1201" i="1" s="1"/>
  <c r="TY1199" i="1"/>
  <c r="UA1199" i="1" s="1"/>
  <c r="BDY1201" i="1"/>
  <c r="BEA1201" i="1" s="1"/>
  <c r="YC1201" i="1"/>
  <c r="YE1201" i="1" s="1"/>
  <c r="KP1194" i="1"/>
  <c r="KR1194" i="1" s="1"/>
  <c r="AZC1193" i="1"/>
  <c r="AZE1193" i="1" s="1"/>
  <c r="ALG1193" i="1"/>
  <c r="ALI1193" i="1" s="1"/>
  <c r="ADQ1192" i="1"/>
  <c r="ADS1192" i="1" s="1"/>
  <c r="AGK1193" i="1"/>
  <c r="AGM1193" i="1" s="1"/>
  <c r="GL1193" i="1"/>
  <c r="GN1193" i="1" s="1"/>
  <c r="BDP1195" i="1"/>
  <c r="BDR1195" i="1" s="1"/>
  <c r="AXA1194" i="1"/>
  <c r="AXC1194" i="1" s="1"/>
  <c r="AZL1191" i="1"/>
  <c r="AZN1191" i="1" s="1"/>
  <c r="AMZ1194" i="1"/>
  <c r="ANB1194" i="1" s="1"/>
  <c r="AHC1191" i="1"/>
  <c r="AHE1191" i="1" s="1"/>
  <c r="LZ1191" i="1"/>
  <c r="MB1191" i="1" s="1"/>
  <c r="UH1194" i="1"/>
  <c r="UJ1194" i="1" s="1"/>
  <c r="GC1191" i="1"/>
  <c r="GE1191" i="1" s="1"/>
  <c r="BBE1198" i="1"/>
  <c r="BBG1198" i="1" s="1"/>
  <c r="AKF1200" i="1"/>
  <c r="AKH1200" i="1" s="1"/>
  <c r="ARD1197" i="1"/>
  <c r="ARF1197" i="1" s="1"/>
  <c r="APT1197" i="1"/>
  <c r="APV1197" i="1" s="1"/>
  <c r="OT1198" i="1"/>
  <c r="OV1198" i="1" s="1"/>
  <c r="XB1200" i="1"/>
  <c r="XD1200" i="1" s="1"/>
  <c r="TP1186" i="1"/>
  <c r="TR1186" i="1" s="1"/>
  <c r="ES1186" i="1"/>
  <c r="EU1186" i="1" s="1"/>
  <c r="IW1152" i="1"/>
  <c r="IY1152" i="1" s="1"/>
  <c r="JF1151" i="1"/>
  <c r="JH1151" i="1" s="1"/>
  <c r="KY1149" i="1"/>
  <c r="LA1149" i="1" s="1"/>
  <c r="JX1153" i="1"/>
  <c r="JZ1153" i="1" s="1"/>
  <c r="BDP1152" i="1"/>
  <c r="BDR1152" i="1" s="1"/>
  <c r="ASN1152" i="1"/>
  <c r="ASP1152" i="1" s="1"/>
  <c r="ARD1152" i="1"/>
  <c r="ARF1152" i="1" s="1"/>
  <c r="ATX1150" i="1"/>
  <c r="ATZ1150" i="1" s="1"/>
  <c r="ASE1149" i="1"/>
  <c r="ASG1149" i="1" s="1"/>
  <c r="AUY1152" i="1"/>
  <c r="AVA1152" i="1" s="1"/>
  <c r="BBE1151" i="1"/>
  <c r="BBG1151" i="1" s="1"/>
  <c r="AXA1151" i="1"/>
  <c r="AXC1151" i="1" s="1"/>
  <c r="ATO1150" i="1"/>
  <c r="ATQ1150" i="1" s="1"/>
  <c r="BCX1152" i="1"/>
  <c r="BCZ1152" i="1" s="1"/>
  <c r="AXJ1152" i="1"/>
  <c r="AXL1152" i="1" s="1"/>
  <c r="BBW1153" i="1"/>
  <c r="BBY1153" i="1" s="1"/>
  <c r="AWI1153" i="1"/>
  <c r="AWK1153" i="1" s="1"/>
  <c r="BEQ1151" i="1"/>
  <c r="BES1151" i="1" s="1"/>
  <c r="AXS1151" i="1"/>
  <c r="AXU1151" i="1" s="1"/>
  <c r="AQU1151" i="1"/>
  <c r="AQW1151" i="1" s="1"/>
  <c r="ANR1153" i="1"/>
  <c r="ANT1153" i="1" s="1"/>
  <c r="AJN1151" i="1"/>
  <c r="AJP1151" i="1" s="1"/>
  <c r="APT1150" i="1"/>
  <c r="APV1150" i="1" s="1"/>
  <c r="AHL1150" i="1"/>
  <c r="AHN1150" i="1" s="1"/>
  <c r="AKO1153" i="1"/>
  <c r="AKQ1153" i="1" s="1"/>
  <c r="ACG1153" i="1"/>
  <c r="ACI1153" i="1" s="1"/>
  <c r="AFS1152" i="1"/>
  <c r="AFU1152" i="1" s="1"/>
  <c r="AKF1151" i="1"/>
  <c r="AKH1151" i="1" s="1"/>
  <c r="AER1151" i="1"/>
  <c r="AET1151" i="1" s="1"/>
  <c r="AKX1150" i="1"/>
  <c r="AKZ1150" i="1" s="1"/>
  <c r="AGT1150" i="1"/>
  <c r="AGV1150" i="1" s="1"/>
  <c r="AFJ1150" i="1"/>
  <c r="AFL1150" i="1" s="1"/>
  <c r="ACP1150" i="1"/>
  <c r="ACR1150" i="1" s="1"/>
  <c r="AOA1149" i="1"/>
  <c r="AOC1149" i="1" s="1"/>
  <c r="AHC1149" i="1"/>
  <c r="AHE1149" i="1" s="1"/>
  <c r="AJW1153" i="1"/>
  <c r="AJY1153" i="1" s="1"/>
  <c r="AQC1152" i="1"/>
  <c r="AQE1152" i="1" s="1"/>
  <c r="ACY1151" i="1"/>
  <c r="ADA1151" i="1" s="1"/>
  <c r="ADQ1150" i="1"/>
  <c r="ADS1150" i="1" s="1"/>
  <c r="XK1153" i="1"/>
  <c r="XM1153" i="1" s="1"/>
  <c r="QV1152" i="1"/>
  <c r="QX1152" i="1" s="1"/>
  <c r="PL1152" i="1"/>
  <c r="PN1152" i="1" s="1"/>
  <c r="OK1151" i="1"/>
  <c r="OM1151" i="1" s="1"/>
  <c r="NA1151" i="1"/>
  <c r="NC1151" i="1" s="1"/>
  <c r="YL1150" i="1"/>
  <c r="YN1150" i="1" s="1"/>
  <c r="NJ1150" i="1"/>
  <c r="NL1150" i="1" s="1"/>
  <c r="ABF1153" i="1"/>
  <c r="ABH1153" i="1" s="1"/>
  <c r="OT1153" i="1"/>
  <c r="OV1153" i="1" s="1"/>
  <c r="ABX1151" i="1"/>
  <c r="ABZ1151" i="1" s="1"/>
  <c r="WJ1151" i="1"/>
  <c r="WL1151" i="1" s="1"/>
  <c r="SF1151" i="1"/>
  <c r="SH1151" i="1" s="1"/>
  <c r="MR1151" i="1"/>
  <c r="MT1151" i="1" s="1"/>
  <c r="TG1149" i="1"/>
  <c r="TI1149" i="1" s="1"/>
  <c r="SO1149" i="1"/>
  <c r="SQ1149" i="1" s="1"/>
  <c r="PU1149" i="1"/>
  <c r="PW1149" i="1" s="1"/>
  <c r="LQ1153" i="1"/>
  <c r="LS1153" i="1" s="1"/>
  <c r="RE1152" i="1"/>
  <c r="RG1152" i="1" s="1"/>
  <c r="MI1150" i="1"/>
  <c r="MK1150" i="1" s="1"/>
  <c r="QD1149" i="1"/>
  <c r="QF1149" i="1" s="1"/>
  <c r="FT1152" i="1"/>
  <c r="FV1152" i="1" s="1"/>
  <c r="EJ1152" i="1"/>
  <c r="EL1152" i="1" s="1"/>
  <c r="EA1153" i="1"/>
  <c r="EC1153" i="1" s="1"/>
  <c r="IE1150" i="1"/>
  <c r="IG1150" i="1" s="1"/>
  <c r="FB1152" i="1"/>
  <c r="FD1152" i="1" s="1"/>
  <c r="AO1152" i="1"/>
  <c r="AQ1152" i="1" s="1"/>
  <c r="ES1152" i="1"/>
  <c r="EU1152" i="1" s="1"/>
  <c r="HM1150" i="1"/>
  <c r="HO1150" i="1" s="1"/>
  <c r="ATF1188" i="1"/>
  <c r="ATH1188" i="1" s="1"/>
  <c r="ASE1188" i="1"/>
  <c r="ASG1188" i="1" s="1"/>
  <c r="ALG1189" i="1"/>
  <c r="ALI1189" i="1" s="1"/>
  <c r="AQL1186" i="1"/>
  <c r="AQN1186" i="1" s="1"/>
  <c r="ALY1186" i="1"/>
  <c r="AMA1186" i="1" s="1"/>
  <c r="AJN1185" i="1"/>
  <c r="AJP1185" i="1" s="1"/>
  <c r="AFA1187" i="1"/>
  <c r="AFC1187" i="1" s="1"/>
  <c r="ACY1186" i="1"/>
  <c r="ADA1186" i="1" s="1"/>
  <c r="VI1188" i="1"/>
  <c r="VK1188" i="1" s="1"/>
  <c r="ASE1162" i="1"/>
  <c r="ASG1162" i="1" s="1"/>
  <c r="AXJ1164" i="1"/>
  <c r="AXL1164" i="1" s="1"/>
  <c r="AMQ1163" i="1"/>
  <c r="AMS1163" i="1" s="1"/>
  <c r="TP1161" i="1"/>
  <c r="TR1161" i="1" s="1"/>
  <c r="IE1163" i="1"/>
  <c r="IG1163" i="1" s="1"/>
  <c r="HV1164" i="1"/>
  <c r="HX1164" i="1" s="1"/>
  <c r="AUP1181" i="1"/>
  <c r="AUR1181" i="1" s="1"/>
  <c r="BCX1179" i="1"/>
  <c r="BCZ1179" i="1" s="1"/>
  <c r="AQL1182" i="1"/>
  <c r="AQN1182" i="1" s="1"/>
  <c r="AGT1180" i="1"/>
  <c r="AGV1180" i="1" s="1"/>
  <c r="AKO1183" i="1"/>
  <c r="AKQ1183" i="1" s="1"/>
  <c r="AAN1180" i="1"/>
  <c r="AAP1180" i="1" s="1"/>
  <c r="GC1183" i="1"/>
  <c r="GE1183" i="1" s="1"/>
  <c r="BCF1200" i="1"/>
  <c r="BCH1200" i="1" s="1"/>
  <c r="NS1201" i="1"/>
  <c r="NU1201" i="1" s="1"/>
  <c r="ASW1171" i="1"/>
  <c r="ASY1171" i="1" s="1"/>
  <c r="BEZ1171" i="1"/>
  <c r="BFB1171" i="1" s="1"/>
  <c r="BCO1168" i="1"/>
  <c r="BCQ1168" i="1" s="1"/>
  <c r="AOS1168" i="1"/>
  <c r="AOU1168" i="1" s="1"/>
  <c r="ALG1170" i="1"/>
  <c r="ALI1170" i="1" s="1"/>
  <c r="AIM1168" i="1"/>
  <c r="AIO1168" i="1" s="1"/>
  <c r="AKF1168" i="1"/>
  <c r="AKH1168" i="1" s="1"/>
  <c r="AER1168" i="1"/>
  <c r="AET1168" i="1" s="1"/>
  <c r="AGT1167" i="1"/>
  <c r="AGV1167" i="1" s="1"/>
  <c r="AOJ1170" i="1"/>
  <c r="AOL1170" i="1" s="1"/>
  <c r="XK1167" i="1"/>
  <c r="XM1167" i="1" s="1"/>
  <c r="EA1170" i="1"/>
  <c r="EC1170" i="1" s="1"/>
  <c r="HV1168" i="1"/>
  <c r="HX1168" i="1" s="1"/>
  <c r="DI1171" i="1"/>
  <c r="DK1171" i="1" s="1"/>
  <c r="HM1169" i="1"/>
  <c r="HO1169" i="1" s="1"/>
  <c r="KP1197" i="1"/>
  <c r="KR1197" i="1" s="1"/>
  <c r="AVQ1199" i="1"/>
  <c r="AVS1199" i="1" s="1"/>
  <c r="BEZ1201" i="1"/>
  <c r="BFB1201" i="1" s="1"/>
  <c r="BAD1200" i="1"/>
  <c r="BAF1200" i="1" s="1"/>
  <c r="BDY1198" i="1"/>
  <c r="BEA1198" i="1" s="1"/>
  <c r="AJE1200" i="1"/>
  <c r="AJG1200" i="1" s="1"/>
  <c r="AKO1199" i="1"/>
  <c r="AKQ1199" i="1" s="1"/>
  <c r="AJW1198" i="1"/>
  <c r="AJY1198" i="1" s="1"/>
  <c r="AJN1198" i="1"/>
  <c r="AJP1198" i="1" s="1"/>
  <c r="APK1197" i="1"/>
  <c r="APM1197" i="1" s="1"/>
  <c r="ACY1197" i="1"/>
  <c r="ADA1197" i="1" s="1"/>
  <c r="RE1199" i="1"/>
  <c r="RG1199" i="1" s="1"/>
  <c r="GU1201" i="1"/>
  <c r="GW1201" i="1" s="1"/>
  <c r="GC1201" i="1"/>
  <c r="GE1201" i="1" s="1"/>
  <c r="W1199" i="1"/>
  <c r="Y1199" i="1" s="1"/>
  <c r="E1201" i="1"/>
  <c r="AZC1170" i="1"/>
  <c r="AZE1170" i="1" s="1"/>
  <c r="APT1169" i="1"/>
  <c r="APV1169" i="1" s="1"/>
  <c r="SF1170" i="1"/>
  <c r="SH1170" i="1" s="1"/>
  <c r="YL1169" i="1"/>
  <c r="YN1169" i="1" s="1"/>
  <c r="QD1169" i="1"/>
  <c r="QF1169" i="1" s="1"/>
  <c r="NS1168" i="1"/>
  <c r="NU1168" i="1" s="1"/>
  <c r="UZ1169" i="1"/>
  <c r="VB1169" i="1" s="1"/>
  <c r="ASW1174" i="1"/>
  <c r="ASY1174" i="1" s="1"/>
  <c r="AVH1177" i="1"/>
  <c r="AVJ1177" i="1" s="1"/>
  <c r="AHC1175" i="1"/>
  <c r="AHE1175" i="1" s="1"/>
  <c r="NA1177" i="1"/>
  <c r="NC1177" i="1" s="1"/>
  <c r="PL1177" i="1"/>
  <c r="PN1177" i="1" s="1"/>
  <c r="YC1176" i="1"/>
  <c r="YE1176" i="1" s="1"/>
  <c r="OK1176" i="1"/>
  <c r="OM1176" i="1" s="1"/>
  <c r="CH1176" i="1"/>
  <c r="CJ1176" i="1" s="1"/>
  <c r="EJ1173" i="1"/>
  <c r="EL1173" i="1" s="1"/>
  <c r="CQ1174" i="1"/>
  <c r="CS1174" i="1" s="1"/>
  <c r="IW1192" i="1"/>
  <c r="IY1192" i="1" s="1"/>
  <c r="BEZ1192" i="1"/>
  <c r="BFB1192" i="1" s="1"/>
  <c r="JF1137" i="1"/>
  <c r="JH1137" i="1" s="1"/>
  <c r="IW1140" i="1"/>
  <c r="IY1140" i="1" s="1"/>
  <c r="JO1140" i="1"/>
  <c r="JQ1140" i="1" s="1"/>
  <c r="BBN1141" i="1"/>
  <c r="BBP1141" i="1" s="1"/>
  <c r="ARV1141" i="1"/>
  <c r="ARX1141" i="1" s="1"/>
  <c r="BEZ1140" i="1"/>
  <c r="BFB1140" i="1" s="1"/>
  <c r="BAV1140" i="1"/>
  <c r="BAX1140" i="1" s="1"/>
  <c r="AYB1140" i="1"/>
  <c r="AYD1140" i="1" s="1"/>
  <c r="BAM1138" i="1"/>
  <c r="BAO1138" i="1" s="1"/>
  <c r="BCF1141" i="1"/>
  <c r="BCH1141" i="1" s="1"/>
  <c r="BAD1140" i="1"/>
  <c r="BAF1140" i="1" s="1"/>
  <c r="BEQ1141" i="1"/>
  <c r="BES1141" i="1" s="1"/>
  <c r="BBW1141" i="1"/>
  <c r="BBY1141" i="1" s="1"/>
  <c r="AZU1140" i="1"/>
  <c r="AZW1140" i="1" s="1"/>
  <c r="AYK1140" i="1"/>
  <c r="AYM1140" i="1" s="1"/>
  <c r="BDG1139" i="1"/>
  <c r="BDI1139" i="1" s="1"/>
  <c r="AZC1139" i="1"/>
  <c r="AZE1139" i="1" s="1"/>
  <c r="AVH1137" i="1"/>
  <c r="AVJ1137" i="1" s="1"/>
  <c r="AXJ1140" i="1"/>
  <c r="AXL1140" i="1" s="1"/>
  <c r="ATX1139" i="1"/>
  <c r="ATZ1139" i="1" s="1"/>
  <c r="ATO1138" i="1"/>
  <c r="ATQ1138" i="1" s="1"/>
  <c r="ASN1140" i="1"/>
  <c r="ASP1140" i="1" s="1"/>
  <c r="AYT1139" i="1"/>
  <c r="AYV1139" i="1" s="1"/>
  <c r="ARM1137" i="1"/>
  <c r="ARO1137" i="1" s="1"/>
  <c r="ALP1140" i="1"/>
  <c r="ALR1140" i="1" s="1"/>
  <c r="AMH1139" i="1"/>
  <c r="AMJ1139" i="1" s="1"/>
  <c r="AIV1137" i="1"/>
  <c r="AIX1137" i="1" s="1"/>
  <c r="ADZ1137" i="1"/>
  <c r="AEB1137" i="1" s="1"/>
  <c r="AQC1141" i="1"/>
  <c r="AQE1141" i="1" s="1"/>
  <c r="AGK1141" i="1"/>
  <c r="AGM1141" i="1" s="1"/>
  <c r="AFS1140" i="1"/>
  <c r="AFU1140" i="1" s="1"/>
  <c r="ANI1139" i="1"/>
  <c r="ANK1139" i="1" s="1"/>
  <c r="ACY1138" i="1"/>
  <c r="ADA1138" i="1" s="1"/>
  <c r="AMZ1141" i="1"/>
  <c r="ANB1141" i="1" s="1"/>
  <c r="AJN1140" i="1"/>
  <c r="AJP1140" i="1" s="1"/>
  <c r="APB1138" i="1"/>
  <c r="APD1138" i="1" s="1"/>
  <c r="AKX1138" i="1"/>
  <c r="AKZ1138" i="1" s="1"/>
  <c r="AGT1138" i="1"/>
  <c r="AGV1138" i="1" s="1"/>
  <c r="AEI1137" i="1"/>
  <c r="AEK1137" i="1" s="1"/>
  <c r="AFA1140" i="1"/>
  <c r="AFC1140" i="1" s="1"/>
  <c r="AOA1139" i="1"/>
  <c r="AOC1139" i="1" s="1"/>
  <c r="ABO1141" i="1"/>
  <c r="ABQ1141" i="1" s="1"/>
  <c r="AAN1140" i="1"/>
  <c r="AAP1140" i="1" s="1"/>
  <c r="OB1140" i="1"/>
  <c r="OD1140" i="1" s="1"/>
  <c r="RE1139" i="1"/>
  <c r="RG1139" i="1" s="1"/>
  <c r="LQ1139" i="1"/>
  <c r="LS1139" i="1" s="1"/>
  <c r="ZV1138" i="1"/>
  <c r="ZX1138" i="1" s="1"/>
  <c r="YU1140" i="1"/>
  <c r="YW1140" i="1" s="1"/>
  <c r="XK1140" i="1"/>
  <c r="XM1140" i="1" s="1"/>
  <c r="VI1141" i="1"/>
  <c r="VK1141" i="1" s="1"/>
  <c r="XB1139" i="1"/>
  <c r="XD1139" i="1" s="1"/>
  <c r="AAE1138" i="1"/>
  <c r="AAG1138" i="1" s="1"/>
  <c r="QV1138" i="1"/>
  <c r="QX1138" i="1" s="1"/>
  <c r="HD1141" i="1"/>
  <c r="HF1141" i="1" s="1"/>
  <c r="CZ1140" i="1"/>
  <c r="DB1140" i="1" s="1"/>
  <c r="FT1139" i="1"/>
  <c r="FV1139" i="1" s="1"/>
  <c r="VR1137" i="1"/>
  <c r="VT1137" i="1" s="1"/>
  <c r="LH1137" i="1"/>
  <c r="LJ1137" i="1" s="1"/>
  <c r="IE1139" i="1"/>
  <c r="IG1139" i="1" s="1"/>
  <c r="FK1139" i="1"/>
  <c r="FM1139" i="1" s="1"/>
  <c r="GU1138" i="1"/>
  <c r="GW1138" i="1" s="1"/>
  <c r="GC1137" i="1"/>
  <c r="GE1137" i="1" s="1"/>
  <c r="RN1139" i="1"/>
  <c r="RP1139" i="1" s="1"/>
  <c r="ES1138" i="1"/>
  <c r="EU1138" i="1" s="1"/>
  <c r="HV1137" i="1"/>
  <c r="HX1137" i="1" s="1"/>
  <c r="W1138" i="1"/>
  <c r="Y1138" i="1" s="1"/>
  <c r="E1141" i="1"/>
  <c r="BG1141" i="1"/>
  <c r="BI1141" i="1" s="1"/>
  <c r="KY1147" i="1"/>
  <c r="LA1147" i="1" s="1"/>
  <c r="IN1146" i="1"/>
  <c r="IP1146" i="1" s="1"/>
  <c r="JX1147" i="1"/>
  <c r="JZ1147" i="1" s="1"/>
  <c r="AVZ1147" i="1"/>
  <c r="AWB1147" i="1" s="1"/>
  <c r="BCF1146" i="1"/>
  <c r="BCH1146" i="1" s="1"/>
  <c r="AZU1145" i="1"/>
  <c r="AZW1145" i="1" s="1"/>
  <c r="ASN1147" i="1"/>
  <c r="ASP1147" i="1" s="1"/>
  <c r="BAD1146" i="1"/>
  <c r="BAF1146" i="1" s="1"/>
  <c r="ARD1145" i="1"/>
  <c r="ARF1145" i="1" s="1"/>
  <c r="AYB1143" i="1"/>
  <c r="AYD1143" i="1" s="1"/>
  <c r="AZC1147" i="1"/>
  <c r="AZE1147" i="1" s="1"/>
  <c r="ASW1146" i="1"/>
  <c r="ASY1146" i="1" s="1"/>
  <c r="AVQ1144" i="1"/>
  <c r="AVS1144" i="1" s="1"/>
  <c r="ACP1147" i="1"/>
  <c r="ACR1147" i="1" s="1"/>
  <c r="AJN1145" i="1"/>
  <c r="AJP1145" i="1" s="1"/>
  <c r="AIV1144" i="1"/>
  <c r="AIX1144" i="1" s="1"/>
  <c r="ANI1147" i="1"/>
  <c r="ANK1147" i="1" s="1"/>
  <c r="AJE1147" i="1"/>
  <c r="AJG1147" i="1" s="1"/>
  <c r="ALG1146" i="1"/>
  <c r="ALI1146" i="1" s="1"/>
  <c r="AIM1146" i="1"/>
  <c r="AIO1146" i="1" s="1"/>
  <c r="AOS1145" i="1"/>
  <c r="AOU1145" i="1" s="1"/>
  <c r="APK1144" i="1"/>
  <c r="APM1144" i="1" s="1"/>
  <c r="AQL1146" i="1"/>
  <c r="AQN1146" i="1" s="1"/>
  <c r="AFJ1146" i="1"/>
  <c r="AFL1146" i="1" s="1"/>
  <c r="ALP1145" i="1"/>
  <c r="ALR1145" i="1" s="1"/>
  <c r="AMH1144" i="1"/>
  <c r="AMJ1144" i="1" s="1"/>
  <c r="ACY1145" i="1"/>
  <c r="ADA1145" i="1" s="1"/>
  <c r="YU1145" i="1"/>
  <c r="YW1145" i="1" s="1"/>
  <c r="TG1145" i="1"/>
  <c r="TI1145" i="1" s="1"/>
  <c r="WJ1144" i="1"/>
  <c r="WL1144" i="1" s="1"/>
  <c r="YC1146" i="1"/>
  <c r="YE1146" i="1" s="1"/>
  <c r="XB1145" i="1"/>
  <c r="XD1145" i="1" s="1"/>
  <c r="ABX1143" i="1"/>
  <c r="ABZ1143" i="1" s="1"/>
  <c r="PL1143" i="1"/>
  <c r="PN1143" i="1" s="1"/>
  <c r="XK1147" i="1"/>
  <c r="XM1147" i="1" s="1"/>
  <c r="MR1146" i="1"/>
  <c r="MT1146" i="1" s="1"/>
  <c r="RN1144" i="1"/>
  <c r="RP1144" i="1" s="1"/>
  <c r="NJ1144" i="1"/>
  <c r="NL1144" i="1" s="1"/>
  <c r="PC1146" i="1"/>
  <c r="PE1146" i="1" s="1"/>
  <c r="NS1146" i="1"/>
  <c r="NU1146" i="1" s="1"/>
  <c r="OB1145" i="1"/>
  <c r="OD1145" i="1" s="1"/>
  <c r="VI1144" i="1"/>
  <c r="VK1144" i="1" s="1"/>
  <c r="AAE1143" i="1"/>
  <c r="AAG1143" i="1" s="1"/>
  <c r="RE1143" i="1"/>
  <c r="RG1143" i="1" s="1"/>
  <c r="CZ1145" i="1"/>
  <c r="DB1145" i="1" s="1"/>
  <c r="FB1146" i="1"/>
  <c r="FD1146" i="1" s="1"/>
  <c r="BP1146" i="1"/>
  <c r="BR1146" i="1" s="1"/>
  <c r="HM1144" i="1"/>
  <c r="HO1144" i="1" s="1"/>
  <c r="KG1171" i="1"/>
  <c r="KI1171" i="1" s="1"/>
  <c r="BCX1170" i="1"/>
  <c r="BCZ1170" i="1" s="1"/>
  <c r="BBN1170" i="1"/>
  <c r="BBP1170" i="1" s="1"/>
  <c r="AYB1169" i="1"/>
  <c r="AYD1169" i="1" s="1"/>
  <c r="ASN1169" i="1"/>
  <c r="ASP1169" i="1" s="1"/>
  <c r="ATX1168" i="1"/>
  <c r="ATZ1168" i="1" s="1"/>
  <c r="AOJ1168" i="1"/>
  <c r="AOL1168" i="1" s="1"/>
  <c r="TY1168" i="1"/>
  <c r="UA1168" i="1" s="1"/>
  <c r="YU1168" i="1"/>
  <c r="YW1168" i="1" s="1"/>
  <c r="HM1168" i="1"/>
  <c r="HO1168" i="1" s="1"/>
  <c r="KG1164" i="1"/>
  <c r="KI1164" i="1" s="1"/>
  <c r="JF1162" i="1"/>
  <c r="JH1162" i="1" s="1"/>
  <c r="IW1161" i="1"/>
  <c r="IY1161" i="1" s="1"/>
  <c r="KY1161" i="1"/>
  <c r="LA1161" i="1" s="1"/>
  <c r="JO1163" i="1"/>
  <c r="JQ1163" i="1" s="1"/>
  <c r="IN1162" i="1"/>
  <c r="IP1162" i="1" s="1"/>
  <c r="AZU1165" i="1"/>
  <c r="AZW1165" i="1" s="1"/>
  <c r="ARM1165" i="1"/>
  <c r="ARO1165" i="1" s="1"/>
  <c r="BBE1163" i="1"/>
  <c r="BBG1163" i="1" s="1"/>
  <c r="AVQ1163" i="1"/>
  <c r="AVS1163" i="1" s="1"/>
  <c r="BBN1164" i="1"/>
  <c r="BBP1164" i="1" s="1"/>
  <c r="AXJ1162" i="1"/>
  <c r="AXL1162" i="1" s="1"/>
  <c r="BEZ1161" i="1"/>
  <c r="BFB1161" i="1" s="1"/>
  <c r="BEH1161" i="1"/>
  <c r="BEJ1161" i="1" s="1"/>
  <c r="BCX1161" i="1"/>
  <c r="BCZ1161" i="1" s="1"/>
  <c r="AZL1161" i="1"/>
  <c r="AZN1161" i="1" s="1"/>
  <c r="BAM1165" i="1"/>
  <c r="BAO1165" i="1" s="1"/>
  <c r="AXS1165" i="1"/>
  <c r="AXU1165" i="1" s="1"/>
  <c r="AQU1165" i="1"/>
  <c r="AQW1165" i="1" s="1"/>
  <c r="AYK1164" i="1"/>
  <c r="AYM1164" i="1" s="1"/>
  <c r="ASE1163" i="1"/>
  <c r="ASG1163" i="1" s="1"/>
  <c r="BDP1164" i="1"/>
  <c r="BDR1164" i="1" s="1"/>
  <c r="BAD1163" i="1"/>
  <c r="BAF1163" i="1" s="1"/>
  <c r="ATX1162" i="1"/>
  <c r="ATZ1162" i="1" s="1"/>
  <c r="ARD1162" i="1"/>
  <c r="ARF1162" i="1" s="1"/>
  <c r="BEQ1161" i="1"/>
  <c r="BES1161" i="1" s="1"/>
  <c r="BBW1161" i="1"/>
  <c r="BBY1161" i="1" s="1"/>
  <c r="AXA1161" i="1"/>
  <c r="AXC1161" i="1" s="1"/>
  <c r="AWI1161" i="1"/>
  <c r="AWK1161" i="1" s="1"/>
  <c r="AUY1161" i="1"/>
  <c r="AVA1161" i="1" s="1"/>
  <c r="AVH1161" i="1"/>
  <c r="AVJ1161" i="1" s="1"/>
  <c r="APK1165" i="1"/>
  <c r="APM1165" i="1" s="1"/>
  <c r="AQC1165" i="1"/>
  <c r="AQE1165" i="1" s="1"/>
  <c r="AFJ1165" i="1"/>
  <c r="AFL1165" i="1" s="1"/>
  <c r="AOJ1161" i="1"/>
  <c r="AOL1161" i="1" s="1"/>
  <c r="AKX1161" i="1"/>
  <c r="AKZ1161" i="1" s="1"/>
  <c r="ADH1161" i="1"/>
  <c r="ADJ1161" i="1" s="1"/>
  <c r="AIM1164" i="1"/>
  <c r="AIO1164" i="1" s="1"/>
  <c r="AOS1163" i="1"/>
  <c r="AOU1163" i="1" s="1"/>
  <c r="AFA1163" i="1"/>
  <c r="AFC1163" i="1" s="1"/>
  <c r="ALG1162" i="1"/>
  <c r="ALI1162" i="1" s="1"/>
  <c r="ALP1165" i="1"/>
  <c r="ALR1165" i="1" s="1"/>
  <c r="AHL1163" i="1"/>
  <c r="AHN1163" i="1" s="1"/>
  <c r="AER1163" i="1"/>
  <c r="AET1163" i="1" s="1"/>
  <c r="AOA1161" i="1"/>
  <c r="AOC1161" i="1" s="1"/>
  <c r="AHC1161" i="1"/>
  <c r="AHE1161" i="1" s="1"/>
  <c r="ADQ1164" i="1"/>
  <c r="ADS1164" i="1" s="1"/>
  <c r="ACG1162" i="1"/>
  <c r="ACI1162" i="1" s="1"/>
  <c r="LQ1165" i="1"/>
  <c r="LS1165" i="1" s="1"/>
  <c r="ABO1165" i="1"/>
  <c r="ABQ1165" i="1" s="1"/>
  <c r="QM1165" i="1"/>
  <c r="QO1165" i="1" s="1"/>
  <c r="WJ1164" i="1"/>
  <c r="WL1164" i="1" s="1"/>
  <c r="SO1163" i="1"/>
  <c r="SQ1163" i="1" s="1"/>
  <c r="ABF1165" i="1"/>
  <c r="ABH1165" i="1" s="1"/>
  <c r="MI1164" i="1"/>
  <c r="MK1164" i="1" s="1"/>
  <c r="LH1163" i="1"/>
  <c r="LJ1163" i="1" s="1"/>
  <c r="RE1162" i="1"/>
  <c r="RG1162" i="1" s="1"/>
  <c r="OK1162" i="1"/>
  <c r="OM1162" i="1" s="1"/>
  <c r="TG1161" i="1"/>
  <c r="TI1161" i="1" s="1"/>
  <c r="PU1161" i="1"/>
  <c r="PW1161" i="1" s="1"/>
  <c r="NS1161" i="1"/>
  <c r="NU1161" i="1" s="1"/>
  <c r="OT1164" i="1"/>
  <c r="OV1164" i="1" s="1"/>
  <c r="WA1163" i="1"/>
  <c r="WC1163" i="1" s="1"/>
  <c r="AAN1162" i="1"/>
  <c r="AAP1162" i="1" s="1"/>
  <c r="NA1164" i="1"/>
  <c r="NC1164" i="1" s="1"/>
  <c r="NJ1163" i="1"/>
  <c r="NL1163" i="1" s="1"/>
  <c r="ABX1161" i="1"/>
  <c r="ABZ1161" i="1" s="1"/>
  <c r="UH1161" i="1"/>
  <c r="UJ1161" i="1" s="1"/>
  <c r="QD1161" i="1"/>
  <c r="QF1161" i="1" s="1"/>
  <c r="OB1161" i="1"/>
  <c r="OD1161" i="1" s="1"/>
  <c r="LZ1161" i="1"/>
  <c r="MB1161" i="1" s="1"/>
  <c r="FT1163" i="1"/>
  <c r="FV1163" i="1" s="1"/>
  <c r="AO1162" i="1"/>
  <c r="AQ1162" i="1" s="1"/>
  <c r="HM1161" i="1"/>
  <c r="HO1161" i="1" s="1"/>
  <c r="GU1161" i="1"/>
  <c r="GW1161" i="1" s="1"/>
  <c r="EA1161" i="1"/>
  <c r="EC1161" i="1" s="1"/>
  <c r="DR1164" i="1"/>
  <c r="DT1164" i="1" s="1"/>
  <c r="CH1163" i="1"/>
  <c r="CJ1163" i="1" s="1"/>
  <c r="ES1165" i="1"/>
  <c r="EU1165" i="1" s="1"/>
  <c r="DI1164" i="1"/>
  <c r="DK1164" i="1" s="1"/>
  <c r="GC1163" i="1"/>
  <c r="GE1163" i="1" s="1"/>
  <c r="HV1161" i="1"/>
  <c r="HX1161" i="1" s="1"/>
  <c r="GL1161" i="1"/>
  <c r="GN1161" i="1" s="1"/>
  <c r="CZ1161" i="1"/>
  <c r="DB1161" i="1" s="1"/>
  <c r="N1162" i="1"/>
  <c r="P1162" i="1" s="1"/>
  <c r="AX1161" i="1"/>
  <c r="AZ1161" i="1" s="1"/>
  <c r="E1164" i="1"/>
  <c r="CQ1161" i="1"/>
  <c r="CS1161" i="1" s="1"/>
  <c r="BY1161" i="1"/>
  <c r="CA1161" i="1" s="1"/>
  <c r="JX1199" i="1"/>
  <c r="JZ1199" i="1" s="1"/>
  <c r="LZ1200" i="1"/>
  <c r="MB1200" i="1" s="1"/>
  <c r="AXA1188" i="1"/>
  <c r="AXC1188" i="1" s="1"/>
  <c r="AZU1186" i="1"/>
  <c r="AZW1186" i="1" s="1"/>
  <c r="BBW1186" i="1"/>
  <c r="BBY1186" i="1" s="1"/>
  <c r="BBE1185" i="1"/>
  <c r="BBG1185" i="1" s="1"/>
  <c r="ADQ1189" i="1"/>
  <c r="ADS1189" i="1" s="1"/>
  <c r="AQL1189" i="1"/>
  <c r="AQN1189" i="1" s="1"/>
  <c r="AKF1188" i="1"/>
  <c r="AKH1188" i="1" s="1"/>
  <c r="ABX1187" i="1"/>
  <c r="ABZ1187" i="1" s="1"/>
  <c r="WJ1187" i="1"/>
  <c r="WL1187" i="1" s="1"/>
  <c r="ZD1189" i="1"/>
  <c r="ZF1189" i="1" s="1"/>
  <c r="RE1187" i="1"/>
  <c r="RG1187" i="1" s="1"/>
  <c r="ABF1186" i="1"/>
  <c r="ABH1186" i="1" s="1"/>
  <c r="HD1188" i="1"/>
  <c r="HF1188" i="1" s="1"/>
  <c r="ES1189" i="1"/>
  <c r="EU1189" i="1" s="1"/>
  <c r="KY1165" i="1"/>
  <c r="LA1165" i="1" s="1"/>
  <c r="BCX1162" i="1"/>
  <c r="BCZ1162" i="1" s="1"/>
  <c r="AER1162" i="1"/>
  <c r="AET1162" i="1" s="1"/>
  <c r="AEI1164" i="1"/>
  <c r="AEK1164" i="1" s="1"/>
  <c r="ANI1163" i="1"/>
  <c r="ANK1163" i="1" s="1"/>
  <c r="AKO1163" i="1"/>
  <c r="AKQ1163" i="1" s="1"/>
  <c r="MI1161" i="1"/>
  <c r="MK1161" i="1" s="1"/>
  <c r="BEZ1146" i="1"/>
  <c r="BFB1146" i="1" s="1"/>
  <c r="ASN1146" i="1"/>
  <c r="ASP1146" i="1" s="1"/>
  <c r="AVH1147" i="1"/>
  <c r="AVJ1147" i="1" s="1"/>
  <c r="ATF1144" i="1"/>
  <c r="ATH1144" i="1" s="1"/>
  <c r="BCO1146" i="1"/>
  <c r="BCQ1146" i="1" s="1"/>
  <c r="BBW1145" i="1"/>
  <c r="BBY1145" i="1" s="1"/>
  <c r="ASE1145" i="1"/>
  <c r="ASG1145" i="1" s="1"/>
  <c r="AMH1145" i="1"/>
  <c r="AMJ1145" i="1" s="1"/>
  <c r="AKX1145" i="1"/>
  <c r="AKZ1145" i="1" s="1"/>
  <c r="AEI1146" i="1"/>
  <c r="AEK1146" i="1" s="1"/>
  <c r="AQC1145" i="1"/>
  <c r="AQE1145" i="1" s="1"/>
  <c r="ANR1146" i="1"/>
  <c r="ANT1146" i="1" s="1"/>
  <c r="AFS1143" i="1"/>
  <c r="AFU1143" i="1" s="1"/>
  <c r="SO1147" i="1"/>
  <c r="SQ1147" i="1" s="1"/>
  <c r="PL1144" i="1"/>
  <c r="PN1144" i="1" s="1"/>
  <c r="ZD1147" i="1"/>
  <c r="ZF1147" i="1" s="1"/>
  <c r="UZ1147" i="1"/>
  <c r="VB1147" i="1" s="1"/>
  <c r="QV1146" i="1"/>
  <c r="QX1146" i="1" s="1"/>
  <c r="ZV1147" i="1"/>
  <c r="ZX1147" i="1" s="1"/>
  <c r="ES1143" i="1"/>
  <c r="EU1143" i="1" s="1"/>
  <c r="HV1147" i="1"/>
  <c r="HX1147" i="1" s="1"/>
  <c r="GL1145" i="1"/>
  <c r="GN1145" i="1" s="1"/>
  <c r="ARM1194" i="1"/>
  <c r="ARO1194" i="1" s="1"/>
  <c r="AJE1192" i="1"/>
  <c r="AJG1192" i="1" s="1"/>
  <c r="AGT1193" i="1"/>
  <c r="AGV1193" i="1" s="1"/>
  <c r="NJ1192" i="1"/>
  <c r="NL1192" i="1" s="1"/>
  <c r="BAM1194" i="1"/>
  <c r="BAO1194" i="1" s="1"/>
  <c r="BCF1193" i="1"/>
  <c r="BCH1193" i="1" s="1"/>
  <c r="ARV1195" i="1"/>
  <c r="ARX1195" i="1" s="1"/>
  <c r="LH1191" i="1"/>
  <c r="LJ1191" i="1" s="1"/>
  <c r="WA1191" i="1"/>
  <c r="WC1191" i="1" s="1"/>
  <c r="JX1195" i="1"/>
  <c r="JZ1195" i="1" s="1"/>
  <c r="ARM1195" i="1"/>
  <c r="ARO1195" i="1" s="1"/>
  <c r="ACY1194" i="1"/>
  <c r="ADA1194" i="1" s="1"/>
  <c r="AER1195" i="1"/>
  <c r="AET1195" i="1" s="1"/>
  <c r="AHL1193" i="1"/>
  <c r="AHN1193" i="1" s="1"/>
  <c r="AJN1192" i="1"/>
  <c r="AJP1192" i="1" s="1"/>
  <c r="ABF1191" i="1"/>
  <c r="ABH1191" i="1" s="1"/>
  <c r="XB1195" i="1"/>
  <c r="XD1195" i="1" s="1"/>
  <c r="DI1191" i="1"/>
  <c r="DK1191" i="1" s="1"/>
  <c r="BG1192" i="1"/>
  <c r="BI1192" i="1" s="1"/>
  <c r="AO1195" i="1"/>
  <c r="AQ1195" i="1" s="1"/>
  <c r="ARM1153" i="1"/>
  <c r="ARO1153" i="1" s="1"/>
  <c r="ASE1152" i="1"/>
  <c r="ASG1152" i="1" s="1"/>
  <c r="AVH1153" i="1"/>
  <c r="AVJ1153" i="1" s="1"/>
  <c r="ARD1153" i="1"/>
  <c r="ARF1153" i="1" s="1"/>
  <c r="AUY1151" i="1"/>
  <c r="AVA1151" i="1" s="1"/>
  <c r="APB1149" i="1"/>
  <c r="APD1149" i="1" s="1"/>
  <c r="AOA1152" i="1"/>
  <c r="AOC1152" i="1" s="1"/>
  <c r="AKF1153" i="1"/>
  <c r="AKH1153" i="1" s="1"/>
  <c r="RW1153" i="1"/>
  <c r="RY1153" i="1" s="1"/>
  <c r="NS1153" i="1"/>
  <c r="NU1153" i="1" s="1"/>
  <c r="SX1150" i="1"/>
  <c r="SZ1150" i="1" s="1"/>
  <c r="TY1153" i="1"/>
  <c r="UA1153" i="1" s="1"/>
  <c r="UH1152" i="1"/>
  <c r="UJ1152" i="1" s="1"/>
  <c r="LZ1152" i="1"/>
  <c r="MB1152" i="1" s="1"/>
  <c r="SF1150" i="1"/>
  <c r="SH1150" i="1" s="1"/>
  <c r="PL1150" i="1"/>
  <c r="PN1150" i="1" s="1"/>
  <c r="WS1152" i="1"/>
  <c r="WU1152" i="1" s="1"/>
  <c r="PC1150" i="1"/>
  <c r="PE1150" i="1" s="1"/>
  <c r="BEH1151" i="1"/>
  <c r="BEJ1151" i="1" s="1"/>
  <c r="AUP1151" i="1"/>
  <c r="AUR1151" i="1" s="1"/>
  <c r="ARM1151" i="1"/>
  <c r="ARO1151" i="1" s="1"/>
  <c r="ARV1152" i="1"/>
  <c r="ARX1152" i="1" s="1"/>
  <c r="BDP1151" i="1"/>
  <c r="BDR1151" i="1" s="1"/>
  <c r="AWR1151" i="1"/>
  <c r="AWT1151" i="1" s="1"/>
  <c r="AVZ1149" i="1"/>
  <c r="AWB1149" i="1" s="1"/>
  <c r="ARD1149" i="1"/>
  <c r="ARF1149" i="1" s="1"/>
  <c r="AUG1152" i="1"/>
  <c r="AUI1152" i="1" s="1"/>
  <c r="BDY1150" i="1"/>
  <c r="BEA1150" i="1" s="1"/>
  <c r="APT1149" i="1"/>
  <c r="APV1149" i="1" s="1"/>
  <c r="AOJ1151" i="1"/>
  <c r="AOL1151" i="1" s="1"/>
  <c r="AMQ1153" i="1"/>
  <c r="AMS1153" i="1" s="1"/>
  <c r="TP1152" i="1"/>
  <c r="TR1152" i="1" s="1"/>
  <c r="LH1151" i="1"/>
  <c r="LJ1151" i="1" s="1"/>
  <c r="PC1151" i="1"/>
  <c r="PE1151" i="1" s="1"/>
  <c r="SF1153" i="1"/>
  <c r="SH1153" i="1" s="1"/>
  <c r="WA1150" i="1"/>
  <c r="WC1150" i="1" s="1"/>
  <c r="AX1151" i="1"/>
  <c r="AZ1151" i="1" s="1"/>
  <c r="BEZ1165" i="1"/>
  <c r="BFB1165" i="1" s="1"/>
  <c r="AHC1164" i="1"/>
  <c r="AHE1164" i="1" s="1"/>
  <c r="ZV1164" i="1"/>
  <c r="ZX1164" i="1" s="1"/>
  <c r="UZ1163" i="1"/>
  <c r="VB1163" i="1" s="1"/>
  <c r="AAW1162" i="1"/>
  <c r="AAY1162" i="1" s="1"/>
  <c r="SX1164" i="1"/>
  <c r="SZ1164" i="1" s="1"/>
  <c r="TY1164" i="1"/>
  <c r="UA1164" i="1" s="1"/>
  <c r="AQL1180" i="1"/>
  <c r="AQN1180" i="1" s="1"/>
  <c r="QV1183" i="1"/>
  <c r="QX1183" i="1" s="1"/>
  <c r="AAW1181" i="1"/>
  <c r="AAY1181" i="1" s="1"/>
  <c r="VI1181" i="1"/>
  <c r="VK1181" i="1" s="1"/>
  <c r="IW1197" i="1"/>
  <c r="IY1197" i="1" s="1"/>
  <c r="AZU1199" i="1"/>
  <c r="AZW1199" i="1" s="1"/>
  <c r="ATO1198" i="1"/>
  <c r="ATQ1198" i="1" s="1"/>
  <c r="ATF1200" i="1"/>
  <c r="ATH1200" i="1" s="1"/>
  <c r="AZL1199" i="1"/>
  <c r="AZN1199" i="1" s="1"/>
  <c r="AUG1200" i="1"/>
  <c r="AUI1200" i="1" s="1"/>
  <c r="BBW1199" i="1"/>
  <c r="BBY1199" i="1" s="1"/>
  <c r="AYK1198" i="1"/>
  <c r="AYM1198" i="1" s="1"/>
  <c r="BCF1198" i="1"/>
  <c r="BCH1198" i="1" s="1"/>
  <c r="BEZ1198" i="1"/>
  <c r="BFB1198" i="1" s="1"/>
  <c r="AFA1200" i="1"/>
  <c r="AFC1200" i="1" s="1"/>
  <c r="AOS1198" i="1"/>
  <c r="AOU1198" i="1" s="1"/>
  <c r="AQL1199" i="1"/>
  <c r="AQN1199" i="1" s="1"/>
  <c r="AID1199" i="1"/>
  <c r="AIF1199" i="1" s="1"/>
  <c r="AIM1200" i="1"/>
  <c r="AIO1200" i="1" s="1"/>
  <c r="AFJ1198" i="1"/>
  <c r="AFL1198" i="1" s="1"/>
  <c r="AHC1197" i="1"/>
  <c r="AHE1197" i="1" s="1"/>
  <c r="NJ1197" i="1"/>
  <c r="NL1197" i="1" s="1"/>
  <c r="RE1201" i="1"/>
  <c r="RG1201" i="1" s="1"/>
  <c r="AAE1197" i="1"/>
  <c r="AAG1197" i="1" s="1"/>
  <c r="HV1200" i="1"/>
  <c r="HX1200" i="1" s="1"/>
  <c r="CH1199" i="1"/>
  <c r="CJ1199" i="1" s="1"/>
  <c r="AO1200" i="1"/>
  <c r="AQ1200" i="1" s="1"/>
  <c r="ES1198" i="1"/>
  <c r="EU1198" i="1" s="1"/>
  <c r="HD1197" i="1"/>
  <c r="HF1197" i="1" s="1"/>
  <c r="BG1201" i="1"/>
  <c r="BI1201" i="1" s="1"/>
  <c r="JO1144" i="1"/>
  <c r="JQ1144" i="1" s="1"/>
  <c r="IN1145" i="1"/>
  <c r="IP1145" i="1" s="1"/>
  <c r="JX1145" i="1"/>
  <c r="JZ1145" i="1" s="1"/>
  <c r="AYB1146" i="1"/>
  <c r="AYD1146" i="1" s="1"/>
  <c r="BCF1144" i="1"/>
  <c r="BCH1144" i="1" s="1"/>
  <c r="BEQ1143" i="1"/>
  <c r="BES1143" i="1" s="1"/>
  <c r="BBE1143" i="1"/>
  <c r="BBG1143" i="1" s="1"/>
  <c r="ASW1147" i="1"/>
  <c r="ASY1147" i="1" s="1"/>
  <c r="BBW1146" i="1"/>
  <c r="BBY1146" i="1" s="1"/>
  <c r="AUY1146" i="1"/>
  <c r="AVA1146" i="1" s="1"/>
  <c r="BCO1145" i="1"/>
  <c r="BCQ1145" i="1" s="1"/>
  <c r="BAM1144" i="1"/>
  <c r="BAO1144" i="1" s="1"/>
  <c r="AWI1144" i="1"/>
  <c r="AWK1144" i="1" s="1"/>
  <c r="ATX1145" i="1"/>
  <c r="ATZ1145" i="1" s="1"/>
  <c r="BBN1144" i="1"/>
  <c r="BBP1144" i="1" s="1"/>
  <c r="BAV1143" i="1"/>
  <c r="BAX1143" i="1" s="1"/>
  <c r="BAD1143" i="1"/>
  <c r="BAF1143" i="1" s="1"/>
  <c r="ARV1143" i="1"/>
  <c r="ARX1143" i="1" s="1"/>
  <c r="AYK1146" i="1"/>
  <c r="AYM1146" i="1" s="1"/>
  <c r="AZU1144" i="1"/>
  <c r="AZW1144" i="1" s="1"/>
  <c r="AUG1144" i="1"/>
  <c r="AUI1144" i="1" s="1"/>
  <c r="ARM1144" i="1"/>
  <c r="ARO1144" i="1" s="1"/>
  <c r="APB1147" i="1"/>
  <c r="APD1147" i="1" s="1"/>
  <c r="AGT1147" i="1"/>
  <c r="AGV1147" i="1" s="1"/>
  <c r="AOJ1146" i="1"/>
  <c r="AOL1146" i="1" s="1"/>
  <c r="AKF1146" i="1"/>
  <c r="AKH1146" i="1" s="1"/>
  <c r="ANR1145" i="1"/>
  <c r="ANT1145" i="1" s="1"/>
  <c r="ALP1144" i="1"/>
  <c r="ALR1144" i="1" s="1"/>
  <c r="AMH1143" i="1"/>
  <c r="AMJ1143" i="1" s="1"/>
  <c r="AOS1147" i="1"/>
  <c r="AOU1147" i="1" s="1"/>
  <c r="AKO1147" i="1"/>
  <c r="AKQ1147" i="1" s="1"/>
  <c r="AGK1147" i="1"/>
  <c r="AGM1147" i="1" s="1"/>
  <c r="ADQ1147" i="1"/>
  <c r="ADS1147" i="1" s="1"/>
  <c r="AFA1145" i="1"/>
  <c r="AFC1145" i="1" s="1"/>
  <c r="AER1147" i="1"/>
  <c r="AET1147" i="1" s="1"/>
  <c r="AIV1145" i="1"/>
  <c r="AIX1145" i="1" s="1"/>
  <c r="AJN1144" i="1"/>
  <c r="AJP1144" i="1" s="1"/>
  <c r="ACP1144" i="1"/>
  <c r="ACR1144" i="1" s="1"/>
  <c r="AMQ1143" i="1"/>
  <c r="AMS1143" i="1" s="1"/>
  <c r="AEI1143" i="1"/>
  <c r="AEK1143" i="1" s="1"/>
  <c r="ACY1147" i="1"/>
  <c r="ADA1147" i="1" s="1"/>
  <c r="AFS1145" i="1"/>
  <c r="AFU1145" i="1" s="1"/>
  <c r="ANI1144" i="1"/>
  <c r="ANK1144" i="1" s="1"/>
  <c r="ALY1144" i="1"/>
  <c r="AMA1144" i="1" s="1"/>
  <c r="AAE1145" i="1"/>
  <c r="AAG1145" i="1" s="1"/>
  <c r="RW1145" i="1"/>
  <c r="RY1145" i="1" s="1"/>
  <c r="AAN1147" i="1"/>
  <c r="AAP1147" i="1" s="1"/>
  <c r="AAW1146" i="1"/>
  <c r="AAY1146" i="1" s="1"/>
  <c r="LQ1146" i="1"/>
  <c r="LS1146" i="1" s="1"/>
  <c r="ZV1143" i="1"/>
  <c r="ZX1143" i="1" s="1"/>
  <c r="RN1143" i="1"/>
  <c r="RP1143" i="1" s="1"/>
  <c r="UQ1147" i="1"/>
  <c r="US1147" i="1" s="1"/>
  <c r="VR1144" i="1"/>
  <c r="VT1144" i="1" s="1"/>
  <c r="LZ1147" i="1"/>
  <c r="MB1147" i="1" s="1"/>
  <c r="TG1146" i="1"/>
  <c r="TI1146" i="1" s="1"/>
  <c r="ABX1145" i="1"/>
  <c r="ABZ1145" i="1" s="1"/>
  <c r="ZD1145" i="1"/>
  <c r="ZF1145" i="1" s="1"/>
  <c r="WJ1145" i="1"/>
  <c r="WL1145" i="1" s="1"/>
  <c r="VI1143" i="1"/>
  <c r="VK1143" i="1" s="1"/>
  <c r="FT1146" i="1"/>
  <c r="FV1146" i="1" s="1"/>
  <c r="EJ1144" i="1"/>
  <c r="EL1144" i="1" s="1"/>
  <c r="BP1147" i="1"/>
  <c r="BR1147" i="1" s="1"/>
  <c r="GU1147" i="1"/>
  <c r="GW1147" i="1" s="1"/>
  <c r="DI1143" i="1"/>
  <c r="DK1143" i="1" s="1"/>
  <c r="FB1144" i="1"/>
  <c r="FD1144" i="1" s="1"/>
  <c r="DR1144" i="1"/>
  <c r="DT1144" i="1" s="1"/>
  <c r="CH1145" i="1"/>
  <c r="CJ1145" i="1" s="1"/>
  <c r="AF1145" i="1"/>
  <c r="AH1145" i="1" s="1"/>
  <c r="CQ1145" i="1"/>
  <c r="CS1145" i="1" s="1"/>
  <c r="BG1144" i="1"/>
  <c r="BI1144" i="1" s="1"/>
  <c r="E1144" i="1"/>
  <c r="KP1183" i="1"/>
  <c r="KR1183" i="1" s="1"/>
  <c r="JO1182" i="1"/>
  <c r="JQ1182" i="1" s="1"/>
  <c r="AYK1182" i="1"/>
  <c r="AYM1182" i="1" s="1"/>
  <c r="ASW1182" i="1"/>
  <c r="ASY1182" i="1" s="1"/>
  <c r="BAM1180" i="1"/>
  <c r="BAO1180" i="1" s="1"/>
  <c r="ATO1180" i="1"/>
  <c r="ATQ1180" i="1" s="1"/>
  <c r="AYT1180" i="1"/>
  <c r="AYV1180" i="1" s="1"/>
  <c r="AVH1179" i="1"/>
  <c r="AVJ1179" i="1" s="1"/>
  <c r="AMZ1182" i="1"/>
  <c r="ANB1182" i="1" s="1"/>
  <c r="AGB1180" i="1"/>
  <c r="AGD1180" i="1" s="1"/>
  <c r="AJN1179" i="1"/>
  <c r="AJP1179" i="1" s="1"/>
  <c r="ADH1179" i="1"/>
  <c r="ADJ1179" i="1" s="1"/>
  <c r="VR1181" i="1"/>
  <c r="VT1181" i="1" s="1"/>
  <c r="ABO1180" i="1"/>
  <c r="ABQ1180" i="1" s="1"/>
  <c r="UQ1180" i="1"/>
  <c r="US1180" i="1" s="1"/>
  <c r="XK1183" i="1"/>
  <c r="XM1183" i="1" s="1"/>
  <c r="LQ1181" i="1"/>
  <c r="LS1181" i="1" s="1"/>
  <c r="NJ1183" i="1"/>
  <c r="NL1183" i="1" s="1"/>
  <c r="YC1180" i="1"/>
  <c r="YE1180" i="1" s="1"/>
  <c r="SO1183" i="1"/>
  <c r="SQ1183" i="1" s="1"/>
  <c r="CZ1183" i="1"/>
  <c r="DB1183" i="1" s="1"/>
  <c r="FT1182" i="1"/>
  <c r="FV1182" i="1" s="1"/>
  <c r="EJ1182" i="1"/>
  <c r="EL1182" i="1" s="1"/>
  <c r="FK1181" i="1"/>
  <c r="FM1181" i="1" s="1"/>
  <c r="GC1179" i="1"/>
  <c r="GE1179" i="1" s="1"/>
  <c r="DR1183" i="1"/>
  <c r="DT1183" i="1" s="1"/>
  <c r="BP1180" i="1"/>
  <c r="BR1180" i="1" s="1"/>
  <c r="N1182" i="1"/>
  <c r="P1182" i="1" s="1"/>
  <c r="E1182" i="1"/>
  <c r="BCX1188" i="1"/>
  <c r="BCZ1188" i="1" s="1"/>
  <c r="AER1186" i="1"/>
  <c r="AET1186" i="1" s="1"/>
  <c r="QV1189" i="1"/>
  <c r="QX1189" i="1" s="1"/>
  <c r="JF1176" i="1"/>
  <c r="JH1176" i="1" s="1"/>
  <c r="AUY1176" i="1"/>
  <c r="AVA1176" i="1" s="1"/>
  <c r="ASE1174" i="1"/>
  <c r="ASG1174" i="1" s="1"/>
  <c r="AQU1174" i="1"/>
  <c r="AQW1174" i="1" s="1"/>
  <c r="ARD1177" i="1"/>
  <c r="ARF1177" i="1" s="1"/>
  <c r="BAV1173" i="1"/>
  <c r="BAX1173" i="1" s="1"/>
  <c r="AYB1177" i="1"/>
  <c r="AYD1177" i="1" s="1"/>
  <c r="BBN1176" i="1"/>
  <c r="BBP1176" i="1" s="1"/>
  <c r="APT1175" i="1"/>
  <c r="APV1175" i="1" s="1"/>
  <c r="AER1176" i="1"/>
  <c r="AET1176" i="1" s="1"/>
  <c r="QV1175" i="1"/>
  <c r="QX1175" i="1" s="1"/>
  <c r="OK1177" i="1"/>
  <c r="OM1177" i="1" s="1"/>
  <c r="LZ1176" i="1"/>
  <c r="MB1176" i="1" s="1"/>
  <c r="WA1174" i="1"/>
  <c r="WC1174" i="1" s="1"/>
  <c r="JF1200" i="1"/>
  <c r="JH1200" i="1" s="1"/>
  <c r="KP1200" i="1"/>
  <c r="KR1200" i="1" s="1"/>
  <c r="BBW1198" i="1"/>
  <c r="BBY1198" i="1" s="1"/>
  <c r="AYT1198" i="1"/>
  <c r="AYV1198" i="1" s="1"/>
  <c r="AYK1200" i="1"/>
  <c r="AYM1200" i="1" s="1"/>
  <c r="ASE1199" i="1"/>
  <c r="ASG1199" i="1" s="1"/>
  <c r="BCX1199" i="1"/>
  <c r="BCZ1199" i="1" s="1"/>
  <c r="BDY1197" i="1"/>
  <c r="BEA1197" i="1" s="1"/>
  <c r="AOA1199" i="1"/>
  <c r="AOC1199" i="1" s="1"/>
  <c r="APT1200" i="1"/>
  <c r="APV1200" i="1" s="1"/>
  <c r="ADH1200" i="1"/>
  <c r="ADJ1200" i="1" s="1"/>
  <c r="UH1199" i="1"/>
  <c r="UJ1199" i="1" s="1"/>
  <c r="IW1162" i="1"/>
  <c r="IY1162" i="1" s="1"/>
  <c r="KG1161" i="1"/>
  <c r="KI1161" i="1" s="1"/>
  <c r="AVZ1164" i="1"/>
  <c r="AWB1164" i="1" s="1"/>
  <c r="BBW1165" i="1"/>
  <c r="BBY1165" i="1" s="1"/>
  <c r="AZU1164" i="1"/>
  <c r="AZW1164" i="1" s="1"/>
  <c r="AXA1164" i="1"/>
  <c r="AXC1164" i="1" s="1"/>
  <c r="BEZ1162" i="1"/>
  <c r="BFB1162" i="1" s="1"/>
  <c r="BDP1162" i="1"/>
  <c r="BDR1162" i="1" s="1"/>
  <c r="BCF1162" i="1"/>
  <c r="BCH1162" i="1" s="1"/>
  <c r="ATO1161" i="1"/>
  <c r="ATQ1161" i="1" s="1"/>
  <c r="ADZ1165" i="1"/>
  <c r="AEB1165" i="1" s="1"/>
  <c r="AGB1162" i="1"/>
  <c r="AGD1162" i="1" s="1"/>
  <c r="APB1161" i="1"/>
  <c r="APD1161" i="1" s="1"/>
  <c r="ALP1161" i="1"/>
  <c r="ALR1161" i="1" s="1"/>
  <c r="AJW1165" i="1"/>
  <c r="AJY1165" i="1" s="1"/>
  <c r="AIM1165" i="1"/>
  <c r="AIO1165" i="1" s="1"/>
  <c r="ACG1164" i="1"/>
  <c r="ACI1164" i="1" s="1"/>
  <c r="ABF1164" i="1"/>
  <c r="ABH1164" i="1" s="1"/>
  <c r="AAN1164" i="1"/>
  <c r="AAP1164" i="1" s="1"/>
  <c r="OK1163" i="1"/>
  <c r="OM1163" i="1" s="1"/>
  <c r="LQ1163" i="1"/>
  <c r="LS1163" i="1" s="1"/>
  <c r="NJ1162" i="1"/>
  <c r="NL1162" i="1" s="1"/>
  <c r="QD1165" i="1"/>
  <c r="QF1165" i="1" s="1"/>
  <c r="XK1164" i="1"/>
  <c r="XM1164" i="1" s="1"/>
  <c r="WS1161" i="1"/>
  <c r="WU1161" i="1" s="1"/>
  <c r="ES1161" i="1"/>
  <c r="EU1161" i="1" s="1"/>
  <c r="AX1163" i="1"/>
  <c r="AZ1163" i="1" s="1"/>
  <c r="BP1162" i="1"/>
  <c r="BR1162" i="1" s="1"/>
  <c r="AO1164" i="1"/>
  <c r="AQ1164" i="1" s="1"/>
  <c r="IW1139" i="1"/>
  <c r="IY1139" i="1" s="1"/>
  <c r="IN1138" i="1"/>
  <c r="IP1138" i="1" s="1"/>
  <c r="JX1138" i="1"/>
  <c r="JZ1138" i="1" s="1"/>
  <c r="BEH1141" i="1"/>
  <c r="BEJ1141" i="1" s="1"/>
  <c r="AVQ1139" i="1"/>
  <c r="AVS1139" i="1" s="1"/>
  <c r="ACY1140" i="1"/>
  <c r="ADA1140" i="1" s="1"/>
  <c r="AIV1141" i="1"/>
  <c r="AIX1141" i="1" s="1"/>
  <c r="AER1141" i="1"/>
  <c r="AET1141" i="1" s="1"/>
  <c r="ADZ1140" i="1"/>
  <c r="AEB1140" i="1" s="1"/>
  <c r="AMQ1139" i="1"/>
  <c r="AMS1139" i="1" s="1"/>
  <c r="SO1139" i="1"/>
  <c r="SQ1139" i="1" s="1"/>
  <c r="PU1139" i="1"/>
  <c r="PW1139" i="1" s="1"/>
  <c r="QM1139" i="1"/>
  <c r="QO1139" i="1" s="1"/>
  <c r="MI1139" i="1"/>
  <c r="MK1139" i="1" s="1"/>
  <c r="WA1138" i="1"/>
  <c r="WC1138" i="1" s="1"/>
  <c r="HM1140" i="1"/>
  <c r="HO1140" i="1" s="1"/>
  <c r="AF1139" i="1"/>
  <c r="AH1139" i="1" s="1"/>
  <c r="BEH1153" i="1"/>
  <c r="BEJ1153" i="1" s="1"/>
  <c r="AVZ1152" i="1"/>
  <c r="AWB1152" i="1" s="1"/>
  <c r="BDY1152" i="1"/>
  <c r="BEA1152" i="1" s="1"/>
  <c r="AOJ1150" i="1"/>
  <c r="AOL1150" i="1" s="1"/>
  <c r="ALP1149" i="1"/>
  <c r="ALR1149" i="1" s="1"/>
  <c r="ALG1152" i="1"/>
  <c r="ALI1152" i="1" s="1"/>
  <c r="APT1153" i="1"/>
  <c r="APV1153" i="1" s="1"/>
  <c r="AHC1151" i="1"/>
  <c r="AHE1151" i="1" s="1"/>
  <c r="AOS1150" i="1"/>
  <c r="AOU1150" i="1" s="1"/>
  <c r="AFA1150" i="1"/>
  <c r="AFC1150" i="1" s="1"/>
  <c r="MI1153" i="1"/>
  <c r="MK1153" i="1" s="1"/>
  <c r="UZ1152" i="1"/>
  <c r="VB1152" i="1" s="1"/>
  <c r="ZD1151" i="1"/>
  <c r="ZF1151" i="1" s="1"/>
  <c r="PL1151" i="1"/>
  <c r="PN1151" i="1" s="1"/>
  <c r="SO1150" i="1"/>
  <c r="SQ1150" i="1" s="1"/>
  <c r="WS1153" i="1"/>
  <c r="WU1153" i="1" s="1"/>
  <c r="PU1153" i="1"/>
  <c r="PW1153" i="1" s="1"/>
  <c r="YU1151" i="1"/>
  <c r="YW1151" i="1" s="1"/>
  <c r="QV1150" i="1"/>
  <c r="QX1150" i="1" s="1"/>
  <c r="TY1152" i="1"/>
  <c r="UA1152" i="1" s="1"/>
  <c r="QD1151" i="1"/>
  <c r="QF1151" i="1" s="1"/>
  <c r="GU1153" i="1"/>
  <c r="GW1153" i="1" s="1"/>
  <c r="HV1151" i="1"/>
  <c r="HX1151" i="1" s="1"/>
  <c r="KG1158" i="1"/>
  <c r="KI1158" i="1" s="1"/>
  <c r="JF1156" i="1"/>
  <c r="JH1156" i="1" s="1"/>
  <c r="JO1155" i="1"/>
  <c r="JQ1155" i="1" s="1"/>
  <c r="KY1159" i="1"/>
  <c r="LA1159" i="1" s="1"/>
  <c r="BDG1156" i="1"/>
  <c r="BDI1156" i="1" s="1"/>
  <c r="BBW1156" i="1"/>
  <c r="BBY1156" i="1" s="1"/>
  <c r="AWI1156" i="1"/>
  <c r="AWK1156" i="1" s="1"/>
  <c r="BEQ1159" i="1"/>
  <c r="BES1159" i="1" s="1"/>
  <c r="AXS1159" i="1"/>
  <c r="AXU1159" i="1" s="1"/>
  <c r="AZU1158" i="1"/>
  <c r="AZW1158" i="1" s="1"/>
  <c r="ARM1158" i="1"/>
  <c r="ARO1158" i="1" s="1"/>
  <c r="AYK1156" i="1"/>
  <c r="AYM1156" i="1" s="1"/>
  <c r="BEH1159" i="1"/>
  <c r="BEJ1159" i="1" s="1"/>
  <c r="AVH1156" i="1"/>
  <c r="AVJ1156" i="1" s="1"/>
  <c r="ATF1158" i="1"/>
  <c r="ATH1158" i="1" s="1"/>
  <c r="AWR1157" i="1"/>
  <c r="AWT1157" i="1" s="1"/>
  <c r="BAM1155" i="1"/>
  <c r="BAO1155" i="1" s="1"/>
  <c r="AZC1155" i="1"/>
  <c r="AZE1155" i="1" s="1"/>
  <c r="AVQ1155" i="1"/>
  <c r="AVS1155" i="1" s="1"/>
  <c r="ATO1155" i="1"/>
  <c r="ATQ1155" i="1" s="1"/>
  <c r="BDP1158" i="1"/>
  <c r="BDR1158" i="1" s="1"/>
  <c r="ARV1158" i="1"/>
  <c r="ARX1158" i="1" s="1"/>
  <c r="BBN1156" i="1"/>
  <c r="BBP1156" i="1" s="1"/>
  <c r="AYB1155" i="1"/>
  <c r="AYD1155" i="1" s="1"/>
  <c r="AUP1155" i="1"/>
  <c r="AUR1155" i="1" s="1"/>
  <c r="AMH1159" i="1"/>
  <c r="AMJ1159" i="1" s="1"/>
  <c r="AJN1159" i="1"/>
  <c r="AJP1159" i="1" s="1"/>
  <c r="AMZ1156" i="1"/>
  <c r="ANB1156" i="1" s="1"/>
  <c r="AHL1156" i="1"/>
  <c r="AHN1156" i="1" s="1"/>
  <c r="AGB1156" i="1"/>
  <c r="AGD1156" i="1" s="1"/>
  <c r="AID1155" i="1"/>
  <c r="AIF1155" i="1" s="1"/>
  <c r="AOS1159" i="1"/>
  <c r="AOU1159" i="1" s="1"/>
  <c r="AFS1158" i="1"/>
  <c r="AFU1158" i="1" s="1"/>
  <c r="ANI1157" i="1"/>
  <c r="ANK1157" i="1" s="1"/>
  <c r="ALY1157" i="1"/>
  <c r="AMA1157" i="1" s="1"/>
  <c r="AKO1157" i="1"/>
  <c r="AKQ1157" i="1" s="1"/>
  <c r="AOJ1159" i="1"/>
  <c r="AOL1159" i="1" s="1"/>
  <c r="AGT1158" i="1"/>
  <c r="AGV1158" i="1" s="1"/>
  <c r="AGK1155" i="1"/>
  <c r="AGM1155" i="1" s="1"/>
  <c r="ACY1155" i="1"/>
  <c r="ADA1155" i="1" s="1"/>
  <c r="AHC1159" i="1"/>
  <c r="AHE1159" i="1" s="1"/>
  <c r="AFA1158" i="1"/>
  <c r="AFC1158" i="1" s="1"/>
  <c r="AJW1157" i="1"/>
  <c r="AJY1157" i="1" s="1"/>
  <c r="AEI1157" i="1"/>
  <c r="AEK1157" i="1" s="1"/>
  <c r="UH1158" i="1"/>
  <c r="UJ1158" i="1" s="1"/>
  <c r="ABO1157" i="1"/>
  <c r="ABQ1157" i="1" s="1"/>
  <c r="AAE1157" i="1"/>
  <c r="AAG1157" i="1" s="1"/>
  <c r="XT1156" i="1"/>
  <c r="XV1156" i="1" s="1"/>
  <c r="ABX1159" i="1"/>
  <c r="ABZ1159" i="1" s="1"/>
  <c r="PL1159" i="1"/>
  <c r="PN1159" i="1" s="1"/>
  <c r="SO1158" i="1"/>
  <c r="SQ1158" i="1" s="1"/>
  <c r="PU1158" i="1"/>
  <c r="PW1158" i="1" s="1"/>
  <c r="LQ1158" i="1"/>
  <c r="LS1158" i="1" s="1"/>
  <c r="OT1157" i="1"/>
  <c r="OV1157" i="1" s="1"/>
  <c r="UQ1156" i="1"/>
  <c r="US1156" i="1" s="1"/>
  <c r="XB1155" i="1"/>
  <c r="XD1155" i="1" s="1"/>
  <c r="WJ1155" i="1"/>
  <c r="WL1155" i="1" s="1"/>
  <c r="QV1155" i="1"/>
  <c r="QX1155" i="1" s="1"/>
  <c r="ZM1157" i="1"/>
  <c r="ZO1157" i="1" s="1"/>
  <c r="VR1156" i="1"/>
  <c r="VT1156" i="1" s="1"/>
  <c r="RN1156" i="1"/>
  <c r="RP1156" i="1" s="1"/>
  <c r="ABF1159" i="1"/>
  <c r="ABH1159" i="1" s="1"/>
  <c r="XK1158" i="1"/>
  <c r="XM1158" i="1" s="1"/>
  <c r="PC1158" i="1"/>
  <c r="PE1158" i="1" s="1"/>
  <c r="MI1158" i="1"/>
  <c r="MK1158" i="1" s="1"/>
  <c r="TP1157" i="1"/>
  <c r="TR1157" i="1" s="1"/>
  <c r="WA1155" i="1"/>
  <c r="WC1155" i="1" s="1"/>
  <c r="VI1155" i="1"/>
  <c r="VK1155" i="1" s="1"/>
  <c r="TG1155" i="1"/>
  <c r="TI1155" i="1" s="1"/>
  <c r="FT1157" i="1"/>
  <c r="FV1157" i="1" s="1"/>
  <c r="CZ1156" i="1"/>
  <c r="DB1156" i="1" s="1"/>
  <c r="GL1156" i="1"/>
  <c r="GN1156" i="1" s="1"/>
  <c r="DR1156" i="1"/>
  <c r="DT1156" i="1" s="1"/>
  <c r="BP1156" i="1"/>
  <c r="BR1156" i="1" s="1"/>
  <c r="AO1156" i="1"/>
  <c r="AQ1156" i="1" s="1"/>
  <c r="ES1159" i="1"/>
  <c r="EU1159" i="1" s="1"/>
  <c r="GC1157" i="1"/>
  <c r="GE1157" i="1" s="1"/>
  <c r="FB1155" i="1"/>
  <c r="FD1155" i="1" s="1"/>
  <c r="EJ1155" i="1"/>
  <c r="EL1155" i="1" s="1"/>
  <c r="AF1155" i="1"/>
  <c r="AH1155" i="1" s="1"/>
  <c r="E1155" i="1"/>
  <c r="BY1157" i="1"/>
  <c r="CA1157" i="1" s="1"/>
  <c r="CQ1159" i="1"/>
  <c r="CS1159" i="1" s="1"/>
  <c r="W1155" i="1"/>
  <c r="Y1155" i="1" s="1"/>
  <c r="IN1155" i="1"/>
  <c r="IP1155" i="1" s="1"/>
  <c r="JX1159" i="1"/>
  <c r="JZ1159" i="1" s="1"/>
  <c r="AVQ1159" i="1"/>
  <c r="AVS1159" i="1" s="1"/>
  <c r="AQU1158" i="1"/>
  <c r="AQW1158" i="1" s="1"/>
  <c r="BDY1157" i="1"/>
  <c r="BEA1157" i="1" s="1"/>
  <c r="BEQ1156" i="1"/>
  <c r="BES1156" i="1" s="1"/>
  <c r="ASE1156" i="1"/>
  <c r="ASG1156" i="1" s="1"/>
  <c r="AUG1158" i="1"/>
  <c r="AUI1158" i="1" s="1"/>
  <c r="BBW1157" i="1"/>
  <c r="BBY1157" i="1" s="1"/>
  <c r="AKX1159" i="1"/>
  <c r="AKZ1159" i="1" s="1"/>
  <c r="AER1156" i="1"/>
  <c r="AET1156" i="1" s="1"/>
  <c r="ANR1155" i="1"/>
  <c r="ANT1155" i="1" s="1"/>
  <c r="AKO1159" i="1"/>
  <c r="AKQ1159" i="1" s="1"/>
  <c r="ACY1158" i="1"/>
  <c r="ADA1158" i="1" s="1"/>
  <c r="AJN1156" i="1"/>
  <c r="AJP1156" i="1" s="1"/>
  <c r="ANI1155" i="1"/>
  <c r="ANK1155" i="1" s="1"/>
  <c r="PU1159" i="1"/>
  <c r="PW1159" i="1" s="1"/>
  <c r="AAN1159" i="1"/>
  <c r="AAP1159" i="1" s="1"/>
  <c r="MI1159" i="1"/>
  <c r="MK1159" i="1" s="1"/>
  <c r="YL1156" i="1"/>
  <c r="YN1156" i="1" s="1"/>
  <c r="MR1157" i="1"/>
  <c r="MT1157" i="1" s="1"/>
  <c r="NA1155" i="1"/>
  <c r="NC1155" i="1" s="1"/>
  <c r="CZ1159" i="1"/>
  <c r="DB1159" i="1" s="1"/>
  <c r="FT1158" i="1"/>
  <c r="FV1158" i="1" s="1"/>
  <c r="AO1158" i="1"/>
  <c r="AQ1158" i="1" s="1"/>
  <c r="IE1158" i="1"/>
  <c r="IG1158" i="1" s="1"/>
  <c r="EA1157" i="1"/>
  <c r="EC1157" i="1" s="1"/>
  <c r="FK1155" i="1"/>
  <c r="FM1155" i="1" s="1"/>
  <c r="GL1158" i="1"/>
  <c r="GN1158" i="1" s="1"/>
  <c r="GC1158" i="1"/>
  <c r="GE1158" i="1" s="1"/>
  <c r="ES1156" i="1"/>
  <c r="EU1156" i="1" s="1"/>
  <c r="HV1155" i="1"/>
  <c r="HX1155" i="1" s="1"/>
  <c r="BG1158" i="1"/>
  <c r="BI1158" i="1" s="1"/>
  <c r="ATF1186" i="1"/>
  <c r="ATH1186" i="1" s="1"/>
  <c r="AQC1188" i="1"/>
  <c r="AQE1188" i="1" s="1"/>
  <c r="AMH1186" i="1"/>
  <c r="AMJ1186" i="1" s="1"/>
  <c r="AID1187" i="1"/>
  <c r="AIF1187" i="1" s="1"/>
  <c r="ADZ1187" i="1"/>
  <c r="AEB1187" i="1" s="1"/>
  <c r="ZD1186" i="1"/>
  <c r="ZF1186" i="1" s="1"/>
  <c r="AZU1171" i="1"/>
  <c r="AZW1171" i="1" s="1"/>
  <c r="YL1170" i="1"/>
  <c r="YN1170" i="1" s="1"/>
  <c r="RN1170" i="1"/>
  <c r="RP1170" i="1" s="1"/>
  <c r="HM1171" i="1"/>
  <c r="HO1171" i="1" s="1"/>
  <c r="AO1171" i="1"/>
  <c r="AQ1171" i="1" s="1"/>
  <c r="CQ1171" i="1"/>
  <c r="CS1171" i="1" s="1"/>
  <c r="LZ1201" i="1"/>
  <c r="MB1201" i="1" s="1"/>
  <c r="HM1201" i="1"/>
  <c r="HO1201" i="1" s="1"/>
  <c r="AVH1165" i="1"/>
  <c r="AVJ1165" i="1" s="1"/>
  <c r="AUP1163" i="1"/>
  <c r="AUR1163" i="1" s="1"/>
  <c r="AGT1163" i="1"/>
  <c r="AGV1163" i="1" s="1"/>
  <c r="APK1163" i="1"/>
  <c r="APM1163" i="1" s="1"/>
  <c r="WA1165" i="1"/>
  <c r="WC1165" i="1" s="1"/>
  <c r="LZ1165" i="1"/>
  <c r="MB1165" i="1" s="1"/>
  <c r="TG1162" i="1"/>
  <c r="TI1162" i="1" s="1"/>
  <c r="IW1175" i="1"/>
  <c r="IY1175" i="1" s="1"/>
  <c r="JO1175" i="1"/>
  <c r="JQ1175" i="1" s="1"/>
  <c r="JX1174" i="1"/>
  <c r="JZ1174" i="1" s="1"/>
  <c r="BBW1175" i="1"/>
  <c r="BBY1175" i="1" s="1"/>
  <c r="AXS1175" i="1"/>
  <c r="AXU1175" i="1" s="1"/>
  <c r="BAM1176" i="1"/>
  <c r="BAO1176" i="1" s="1"/>
  <c r="AXA1175" i="1"/>
  <c r="AXC1175" i="1" s="1"/>
  <c r="AYB1176" i="1"/>
  <c r="AYD1176" i="1" s="1"/>
  <c r="AXJ1173" i="1"/>
  <c r="AXL1173" i="1" s="1"/>
  <c r="ATX1176" i="1"/>
  <c r="ATZ1176" i="1" s="1"/>
  <c r="BAD1175" i="1"/>
  <c r="BAF1175" i="1" s="1"/>
  <c r="BBE1174" i="1"/>
  <c r="BBG1174" i="1" s="1"/>
  <c r="BAV1174" i="1"/>
  <c r="BAX1174" i="1" s="1"/>
  <c r="BEQ1173" i="1"/>
  <c r="BES1173" i="1" s="1"/>
  <c r="AWI1173" i="1"/>
  <c r="AWK1173" i="1" s="1"/>
  <c r="AHL1177" i="1"/>
  <c r="AHN1177" i="1" s="1"/>
  <c r="ANR1176" i="1"/>
  <c r="ANT1176" i="1" s="1"/>
  <c r="AID1176" i="1"/>
  <c r="AIF1176" i="1" s="1"/>
  <c r="ALP1175" i="1"/>
  <c r="ALR1175" i="1" s="1"/>
  <c r="ACY1177" i="1"/>
  <c r="ADA1177" i="1" s="1"/>
  <c r="AIM1175" i="1"/>
  <c r="AIO1175" i="1" s="1"/>
  <c r="AQC1174" i="1"/>
  <c r="AQE1174" i="1" s="1"/>
  <c r="AJN1177" i="1"/>
  <c r="AJP1177" i="1" s="1"/>
  <c r="AJW1176" i="1"/>
  <c r="AJY1176" i="1" s="1"/>
  <c r="ALY1173" i="1"/>
  <c r="AMA1173" i="1" s="1"/>
  <c r="AFA1173" i="1"/>
  <c r="AFC1173" i="1" s="1"/>
  <c r="XK1176" i="1"/>
  <c r="XM1176" i="1" s="1"/>
  <c r="WS1174" i="1"/>
  <c r="WU1174" i="1" s="1"/>
  <c r="WA1173" i="1"/>
  <c r="WC1173" i="1" s="1"/>
  <c r="SO1173" i="1"/>
  <c r="SQ1173" i="1" s="1"/>
  <c r="ZV1176" i="1"/>
  <c r="ZX1176" i="1" s="1"/>
  <c r="QD1176" i="1"/>
  <c r="QF1176" i="1" s="1"/>
  <c r="AAE1175" i="1"/>
  <c r="AAG1175" i="1" s="1"/>
  <c r="ZD1174" i="1"/>
  <c r="ZF1174" i="1" s="1"/>
  <c r="WJ1173" i="1"/>
  <c r="WL1173" i="1" s="1"/>
  <c r="OT1173" i="1"/>
  <c r="OV1173" i="1" s="1"/>
  <c r="QM1177" i="1"/>
  <c r="QO1177" i="1" s="1"/>
  <c r="TP1176" i="1"/>
  <c r="TR1176" i="1" s="1"/>
  <c r="LH1176" i="1"/>
  <c r="LJ1176" i="1" s="1"/>
  <c r="HD1176" i="1"/>
  <c r="HF1176" i="1" s="1"/>
  <c r="FT1174" i="1"/>
  <c r="FV1174" i="1" s="1"/>
  <c r="CZ1174" i="1"/>
  <c r="DB1174" i="1" s="1"/>
  <c r="GU1176" i="1"/>
  <c r="GW1176" i="1" s="1"/>
  <c r="EA1174" i="1"/>
  <c r="EC1174" i="1" s="1"/>
  <c r="FK1173" i="1"/>
  <c r="FM1173" i="1" s="1"/>
  <c r="GL1174" i="1"/>
  <c r="GN1174" i="1" s="1"/>
  <c r="DR1174" i="1"/>
  <c r="DT1174" i="1" s="1"/>
  <c r="CH1177" i="1"/>
  <c r="CJ1177" i="1" s="1"/>
  <c r="GC1176" i="1"/>
  <c r="GE1176" i="1" s="1"/>
  <c r="DI1175" i="1"/>
  <c r="DK1175" i="1" s="1"/>
  <c r="ES1174" i="1"/>
  <c r="EU1174" i="1" s="1"/>
  <c r="E1174" i="1"/>
  <c r="BY1176" i="1"/>
  <c r="CA1176" i="1" s="1"/>
  <c r="CQ1173" i="1"/>
  <c r="CS1173" i="1" s="1"/>
  <c r="AF1174" i="1"/>
  <c r="AH1174" i="1" s="1"/>
  <c r="IW1146" i="1"/>
  <c r="IY1146" i="1" s="1"/>
  <c r="ARV1145" i="1"/>
  <c r="ARX1145" i="1" s="1"/>
  <c r="BCO1147" i="1"/>
  <c r="BCQ1147" i="1" s="1"/>
  <c r="AZU1147" i="1"/>
  <c r="AZW1147" i="1" s="1"/>
  <c r="BBE1145" i="1"/>
  <c r="BBG1145" i="1" s="1"/>
  <c r="AYB1145" i="1"/>
  <c r="AYD1145" i="1" s="1"/>
  <c r="ASN1145" i="1"/>
  <c r="ASP1145" i="1" s="1"/>
  <c r="AZC1145" i="1"/>
  <c r="AZE1145" i="1" s="1"/>
  <c r="AMH1147" i="1"/>
  <c r="AMJ1147" i="1" s="1"/>
  <c r="AFJ1147" i="1"/>
  <c r="AFL1147" i="1" s="1"/>
  <c r="AKX1146" i="1"/>
  <c r="AKZ1146" i="1" s="1"/>
  <c r="AOA1147" i="1"/>
  <c r="AOC1147" i="1" s="1"/>
  <c r="AFS1147" i="1"/>
  <c r="AFU1147" i="1" s="1"/>
  <c r="AOS1146" i="1"/>
  <c r="AOU1146" i="1" s="1"/>
  <c r="ANI1146" i="1"/>
  <c r="ANK1146" i="1" s="1"/>
  <c r="AEI1145" i="1"/>
  <c r="AEK1145" i="1" s="1"/>
  <c r="RW1144" i="1"/>
  <c r="RY1144" i="1" s="1"/>
  <c r="OB1143" i="1"/>
  <c r="OD1143" i="1" s="1"/>
  <c r="QM1147" i="1"/>
  <c r="QO1147" i="1" s="1"/>
  <c r="YU1146" i="1"/>
  <c r="YW1146" i="1" s="1"/>
  <c r="UZ1145" i="1"/>
  <c r="VB1145" i="1" s="1"/>
  <c r="FB1145" i="1"/>
  <c r="FD1145" i="1" s="1"/>
  <c r="HV1143" i="1"/>
  <c r="HX1143" i="1" s="1"/>
  <c r="IW1176" i="1"/>
  <c r="IY1176" i="1" s="1"/>
  <c r="BBW1177" i="1"/>
  <c r="BBY1177" i="1" s="1"/>
  <c r="AWI1175" i="1"/>
  <c r="AWK1175" i="1" s="1"/>
  <c r="AZU1177" i="1"/>
  <c r="AZW1177" i="1" s="1"/>
  <c r="ASN1175" i="1"/>
  <c r="ASP1175" i="1" s="1"/>
  <c r="BDP1173" i="1"/>
  <c r="BDR1173" i="1" s="1"/>
  <c r="BCX1173" i="1"/>
  <c r="BCZ1173" i="1" s="1"/>
  <c r="AYT1177" i="1"/>
  <c r="AYV1177" i="1" s="1"/>
  <c r="BEZ1176" i="1"/>
  <c r="BFB1176" i="1" s="1"/>
  <c r="ATF1176" i="1"/>
  <c r="ATH1176" i="1" s="1"/>
  <c r="APT1177" i="1"/>
  <c r="APV1177" i="1" s="1"/>
  <c r="AKF1175" i="1"/>
  <c r="AKH1175" i="1" s="1"/>
  <c r="ADH1175" i="1"/>
  <c r="ADJ1175" i="1" s="1"/>
  <c r="ALY1176" i="1"/>
  <c r="AMA1176" i="1" s="1"/>
  <c r="ACY1175" i="1"/>
  <c r="ADA1175" i="1" s="1"/>
  <c r="AFA1174" i="1"/>
  <c r="AFC1174" i="1" s="1"/>
  <c r="AOJ1176" i="1"/>
  <c r="AOL1176" i="1" s="1"/>
  <c r="AGB1176" i="1"/>
  <c r="AGD1176" i="1" s="1"/>
  <c r="ANR1175" i="1"/>
  <c r="ANT1175" i="1" s="1"/>
  <c r="AKX1175" i="1"/>
  <c r="AKZ1175" i="1" s="1"/>
  <c r="AJN1175" i="1"/>
  <c r="AJP1175" i="1" s="1"/>
  <c r="ALG1176" i="1"/>
  <c r="ALI1176" i="1" s="1"/>
  <c r="AFS1176" i="1"/>
  <c r="AFU1176" i="1" s="1"/>
  <c r="AFJ1174" i="1"/>
  <c r="AFL1174" i="1" s="1"/>
  <c r="ACP1174" i="1"/>
  <c r="ACR1174" i="1" s="1"/>
  <c r="ALP1174" i="1"/>
  <c r="ALR1174" i="1" s="1"/>
  <c r="AER1174" i="1"/>
  <c r="AET1174" i="1" s="1"/>
  <c r="AIV1173" i="1"/>
  <c r="AIX1173" i="1" s="1"/>
  <c r="AQC1173" i="1"/>
  <c r="AQE1173" i="1" s="1"/>
  <c r="AOS1173" i="1"/>
  <c r="AOU1173" i="1" s="1"/>
  <c r="ADQ1173" i="1"/>
  <c r="ADS1173" i="1" s="1"/>
  <c r="OT1177" i="1"/>
  <c r="OV1177" i="1" s="1"/>
  <c r="UQ1176" i="1"/>
  <c r="US1176" i="1" s="1"/>
  <c r="RE1174" i="1"/>
  <c r="RG1174" i="1" s="1"/>
  <c r="PU1174" i="1"/>
  <c r="PW1174" i="1" s="1"/>
  <c r="VI1173" i="1"/>
  <c r="VK1173" i="1" s="1"/>
  <c r="RW1173" i="1"/>
  <c r="RY1173" i="1" s="1"/>
  <c r="NS1175" i="1"/>
  <c r="NU1175" i="1" s="1"/>
  <c r="LH1174" i="1"/>
  <c r="LJ1174" i="1" s="1"/>
  <c r="SO1176" i="1"/>
  <c r="SQ1176" i="1" s="1"/>
  <c r="ABF1175" i="1"/>
  <c r="ABH1175" i="1" s="1"/>
  <c r="MI1174" i="1"/>
  <c r="MK1174" i="1" s="1"/>
  <c r="ZV1173" i="1"/>
  <c r="ZX1173" i="1" s="1"/>
  <c r="VR1173" i="1"/>
  <c r="VT1173" i="1" s="1"/>
  <c r="UZ1173" i="1"/>
  <c r="VB1173" i="1" s="1"/>
  <c r="SX1173" i="1"/>
  <c r="SZ1173" i="1" s="1"/>
  <c r="XT1176" i="1"/>
  <c r="XV1176" i="1" s="1"/>
  <c r="OK1175" i="1"/>
  <c r="OM1175" i="1" s="1"/>
  <c r="EJ1176" i="1"/>
  <c r="EL1176" i="1" s="1"/>
  <c r="AO1174" i="1"/>
  <c r="AQ1174" i="1" s="1"/>
  <c r="EA1176" i="1"/>
  <c r="EC1176" i="1" s="1"/>
  <c r="GU1175" i="1"/>
  <c r="GW1175" i="1" s="1"/>
  <c r="BP1176" i="1"/>
  <c r="BR1176" i="1" s="1"/>
  <c r="ES1175" i="1"/>
  <c r="EU1175" i="1" s="1"/>
  <c r="DI1174" i="1"/>
  <c r="DK1174" i="1" s="1"/>
  <c r="CQ1176" i="1"/>
  <c r="CS1176" i="1" s="1"/>
  <c r="BG1174" i="1"/>
  <c r="BI1174" i="1" s="1"/>
  <c r="IW1171" i="1"/>
  <c r="IY1171" i="1" s="1"/>
  <c r="JF1171" i="1"/>
  <c r="JH1171" i="1" s="1"/>
  <c r="JO1169" i="1"/>
  <c r="JQ1169" i="1" s="1"/>
  <c r="KY1170" i="1"/>
  <c r="LA1170" i="1" s="1"/>
  <c r="JX1169" i="1"/>
  <c r="JZ1169" i="1" s="1"/>
  <c r="AXA1171" i="1"/>
  <c r="AXC1171" i="1" s="1"/>
  <c r="BAM1168" i="1"/>
  <c r="BAO1168" i="1" s="1"/>
  <c r="AXS1168" i="1"/>
  <c r="AXU1168" i="1" s="1"/>
  <c r="AWI1168" i="1"/>
  <c r="AWK1168" i="1" s="1"/>
  <c r="ASE1168" i="1"/>
  <c r="ASG1168" i="1" s="1"/>
  <c r="AVZ1168" i="1"/>
  <c r="AWB1168" i="1" s="1"/>
  <c r="AZL1167" i="1"/>
  <c r="AZN1167" i="1" s="1"/>
  <c r="AYT1167" i="1"/>
  <c r="AYV1167" i="1" s="1"/>
  <c r="ATF1167" i="1"/>
  <c r="ATH1167" i="1" s="1"/>
  <c r="BBW1171" i="1"/>
  <c r="BBY1171" i="1" s="1"/>
  <c r="AQU1171" i="1"/>
  <c r="AQW1171" i="1" s="1"/>
  <c r="ASW1170" i="1"/>
  <c r="ASY1170" i="1" s="1"/>
  <c r="BEQ1169" i="1"/>
  <c r="BES1169" i="1" s="1"/>
  <c r="AUY1169" i="1"/>
  <c r="AVA1169" i="1" s="1"/>
  <c r="BBE1168" i="1"/>
  <c r="BBG1168" i="1" s="1"/>
  <c r="AZU1168" i="1"/>
  <c r="AZW1168" i="1" s="1"/>
  <c r="BBN1171" i="1"/>
  <c r="BBP1171" i="1" s="1"/>
  <c r="ASN1170" i="1"/>
  <c r="ASP1170" i="1" s="1"/>
  <c r="BAD1169" i="1"/>
  <c r="BAF1169" i="1" s="1"/>
  <c r="ARD1168" i="1"/>
  <c r="ARF1168" i="1" s="1"/>
  <c r="BDY1167" i="1"/>
  <c r="BEA1167" i="1" s="1"/>
  <c r="BCO1167" i="1"/>
  <c r="BCQ1167" i="1" s="1"/>
  <c r="AZC1167" i="1"/>
  <c r="AZE1167" i="1" s="1"/>
  <c r="AYK1167" i="1"/>
  <c r="AYM1167" i="1" s="1"/>
  <c r="AVQ1167" i="1"/>
  <c r="AVS1167" i="1" s="1"/>
  <c r="AUG1167" i="1"/>
  <c r="AUI1167" i="1" s="1"/>
  <c r="AOA1171" i="1"/>
  <c r="AOC1171" i="1" s="1"/>
  <c r="ANI1170" i="1"/>
  <c r="ANK1170" i="1" s="1"/>
  <c r="AFS1169" i="1"/>
  <c r="AFU1169" i="1" s="1"/>
  <c r="AJE1168" i="1"/>
  <c r="AJG1168" i="1" s="1"/>
  <c r="AGK1168" i="1"/>
  <c r="AGM1168" i="1" s="1"/>
  <c r="ACG1168" i="1"/>
  <c r="ACI1168" i="1" s="1"/>
  <c r="ADQ1171" i="1"/>
  <c r="ADS1171" i="1" s="1"/>
  <c r="AFA1169" i="1"/>
  <c r="AFC1169" i="1" s="1"/>
  <c r="AJW1168" i="1"/>
  <c r="AJY1168" i="1" s="1"/>
  <c r="ADZ1169" i="1"/>
  <c r="AEB1169" i="1" s="1"/>
  <c r="AGB1169" i="1"/>
  <c r="AGD1169" i="1" s="1"/>
  <c r="AJN1168" i="1"/>
  <c r="AJP1168" i="1" s="1"/>
  <c r="AOJ1167" i="1"/>
  <c r="AOL1167" i="1" s="1"/>
  <c r="AER1167" i="1"/>
  <c r="AET1167" i="1" s="1"/>
  <c r="AFJ1169" i="1"/>
  <c r="AFL1169" i="1" s="1"/>
  <c r="APB1171" i="1"/>
  <c r="APD1171" i="1" s="1"/>
  <c r="AKX1168" i="1"/>
  <c r="AKZ1168" i="1" s="1"/>
  <c r="AID1168" i="1"/>
  <c r="AIF1168" i="1" s="1"/>
  <c r="ALG1167" i="1"/>
  <c r="ALI1167" i="1" s="1"/>
  <c r="ACY1167" i="1"/>
  <c r="ADA1167" i="1" s="1"/>
  <c r="YC1169" i="1"/>
  <c r="YE1169" i="1" s="1"/>
  <c r="WS1169" i="1"/>
  <c r="WU1169" i="1" s="1"/>
  <c r="RE1169" i="1"/>
  <c r="RG1169" i="1" s="1"/>
  <c r="PU1169" i="1"/>
  <c r="PW1169" i="1" s="1"/>
  <c r="OK1169" i="1"/>
  <c r="OM1169" i="1" s="1"/>
  <c r="NA1169" i="1"/>
  <c r="NC1169" i="1" s="1"/>
  <c r="VR1168" i="1"/>
  <c r="VT1168" i="1" s="1"/>
  <c r="OT1168" i="1"/>
  <c r="OV1168" i="1" s="1"/>
  <c r="UQ1169" i="1"/>
  <c r="US1169" i="1" s="1"/>
  <c r="NS1169" i="1"/>
  <c r="NU1169" i="1" s="1"/>
  <c r="MI1169" i="1"/>
  <c r="MK1169" i="1" s="1"/>
  <c r="ABX1168" i="1"/>
  <c r="ABZ1168" i="1" s="1"/>
  <c r="WJ1168" i="1"/>
  <c r="WL1168" i="1" s="1"/>
  <c r="LQ1170" i="1"/>
  <c r="LS1170" i="1" s="1"/>
  <c r="AAE1168" i="1"/>
  <c r="AAG1168" i="1" s="1"/>
  <c r="RW1168" i="1"/>
  <c r="RY1168" i="1" s="1"/>
  <c r="PC1168" i="1"/>
  <c r="PE1168" i="1" s="1"/>
  <c r="ZM1167" i="1"/>
  <c r="ZO1167" i="1" s="1"/>
  <c r="VI1167" i="1"/>
  <c r="VK1167" i="1" s="1"/>
  <c r="QD1171" i="1"/>
  <c r="QF1171" i="1" s="1"/>
  <c r="OB1169" i="1"/>
  <c r="OD1169" i="1" s="1"/>
  <c r="LH1169" i="1"/>
  <c r="LJ1169" i="1" s="1"/>
  <c r="SF1171" i="1"/>
  <c r="SH1171" i="1" s="1"/>
  <c r="SO1170" i="1"/>
  <c r="SQ1170" i="1" s="1"/>
  <c r="ABO1168" i="1"/>
  <c r="ABQ1168" i="1" s="1"/>
  <c r="TG1168" i="1"/>
  <c r="TI1168" i="1" s="1"/>
  <c r="QM1168" i="1"/>
  <c r="QO1168" i="1" s="1"/>
  <c r="ZV1167" i="1"/>
  <c r="ZX1167" i="1" s="1"/>
  <c r="XT1169" i="1"/>
  <c r="XV1169" i="1" s="1"/>
  <c r="FT1170" i="1"/>
  <c r="FV1170" i="1" s="1"/>
  <c r="CZ1170" i="1"/>
  <c r="DB1170" i="1" s="1"/>
  <c r="HD1169" i="1"/>
  <c r="HF1169" i="1" s="1"/>
  <c r="EJ1168" i="1"/>
  <c r="EL1168" i="1" s="1"/>
  <c r="BP1169" i="1"/>
  <c r="BR1169" i="1" s="1"/>
  <c r="CH1168" i="1"/>
  <c r="CJ1168" i="1" s="1"/>
  <c r="FK1171" i="1"/>
  <c r="FM1171" i="1" s="1"/>
  <c r="GU1169" i="1"/>
  <c r="GW1169" i="1" s="1"/>
  <c r="IE1167" i="1"/>
  <c r="IG1167" i="1" s="1"/>
  <c r="HV1170" i="1"/>
  <c r="HX1170" i="1" s="1"/>
  <c r="GL1170" i="1"/>
  <c r="GN1170" i="1" s="1"/>
  <c r="DR1169" i="1"/>
  <c r="DT1169" i="1" s="1"/>
  <c r="FB1168" i="1"/>
  <c r="FD1168" i="1" s="1"/>
  <c r="AX1169" i="1"/>
  <c r="AZ1169" i="1" s="1"/>
  <c r="AO1168" i="1"/>
  <c r="AQ1168" i="1" s="1"/>
  <c r="GC1171" i="1"/>
  <c r="GE1171" i="1" s="1"/>
  <c r="ES1171" i="1"/>
  <c r="EU1171" i="1" s="1"/>
  <c r="BY1171" i="1"/>
  <c r="CA1171" i="1" s="1"/>
  <c r="E1169" i="1"/>
  <c r="CQ1169" i="1"/>
  <c r="CS1169" i="1" s="1"/>
  <c r="AF1169" i="1"/>
  <c r="AH1169" i="1" s="1"/>
  <c r="W1171" i="1"/>
  <c r="Y1171" i="1" s="1"/>
  <c r="N1167" i="1"/>
  <c r="P1167" i="1" s="1"/>
  <c r="BG1169" i="1"/>
  <c r="BI1169" i="1" s="1"/>
  <c r="AHL1182" i="1"/>
  <c r="AHN1182" i="1" s="1"/>
  <c r="LH1182" i="1"/>
  <c r="LJ1182" i="1" s="1"/>
  <c r="ASE1176" i="1"/>
  <c r="ASG1176" i="1" s="1"/>
  <c r="AMQ1177" i="1"/>
  <c r="AMS1177" i="1" s="1"/>
  <c r="AHL1176" i="1"/>
  <c r="AHN1176" i="1" s="1"/>
  <c r="QV1177" i="1"/>
  <c r="QX1177" i="1" s="1"/>
  <c r="N1174" i="1"/>
  <c r="P1174" i="1" s="1"/>
  <c r="JX1141" i="1"/>
  <c r="JZ1141" i="1" s="1"/>
  <c r="AUP1141" i="1"/>
  <c r="AUR1141" i="1" s="1"/>
  <c r="BDP1141" i="1"/>
  <c r="BDR1141" i="1" s="1"/>
  <c r="ARV1139" i="1"/>
  <c r="ARX1139" i="1" s="1"/>
  <c r="AER1140" i="1"/>
  <c r="AET1140" i="1" s="1"/>
  <c r="AEI1140" i="1"/>
  <c r="AEK1140" i="1" s="1"/>
  <c r="AOJ1141" i="1"/>
  <c r="AOL1141" i="1" s="1"/>
  <c r="AHL1139" i="1"/>
  <c r="AHN1139" i="1" s="1"/>
  <c r="AQL1138" i="1"/>
  <c r="AQN1138" i="1" s="1"/>
  <c r="AIM1139" i="1"/>
  <c r="AIO1139" i="1" s="1"/>
  <c r="AFS1139" i="1"/>
  <c r="AFU1139" i="1" s="1"/>
  <c r="PL1140" i="1"/>
  <c r="PN1140" i="1" s="1"/>
  <c r="LH1140" i="1"/>
  <c r="LJ1140" i="1" s="1"/>
  <c r="AAW1141" i="1"/>
  <c r="AAY1141" i="1" s="1"/>
  <c r="RE1141" i="1"/>
  <c r="RG1141" i="1" s="1"/>
  <c r="CQ1141" i="1"/>
  <c r="CS1141" i="1" s="1"/>
  <c r="ALY1198" i="1"/>
  <c r="AMA1198" i="1" s="1"/>
  <c r="ACP1198" i="1"/>
  <c r="ACR1198" i="1" s="1"/>
  <c r="JF1144" i="1"/>
  <c r="JH1144" i="1" s="1"/>
  <c r="KG1143" i="1"/>
  <c r="KI1143" i="1" s="1"/>
  <c r="BAD1145" i="1"/>
  <c r="BAF1145" i="1" s="1"/>
  <c r="ASN1144" i="1"/>
  <c r="ASP1144" i="1" s="1"/>
  <c r="BDY1143" i="1"/>
  <c r="BEA1143" i="1" s="1"/>
  <c r="AUG1143" i="1"/>
  <c r="AUI1143" i="1" s="1"/>
  <c r="ASE1143" i="1"/>
  <c r="ASG1143" i="1" s="1"/>
  <c r="ARM1143" i="1"/>
  <c r="ARO1143" i="1" s="1"/>
  <c r="BDG1146" i="1"/>
  <c r="BDI1146" i="1" s="1"/>
  <c r="BAM1146" i="1"/>
  <c r="BAO1146" i="1" s="1"/>
  <c r="BAV1147" i="1"/>
  <c r="BAX1147" i="1" s="1"/>
  <c r="AWR1147" i="1"/>
  <c r="AWT1147" i="1" s="1"/>
  <c r="BEH1146" i="1"/>
  <c r="BEJ1146" i="1" s="1"/>
  <c r="AZL1145" i="1"/>
  <c r="AZN1145" i="1" s="1"/>
  <c r="BBN1143" i="1"/>
  <c r="BBP1143" i="1" s="1"/>
  <c r="BEQ1147" i="1"/>
  <c r="BES1147" i="1" s="1"/>
  <c r="AXS1147" i="1"/>
  <c r="AXU1147" i="1" s="1"/>
  <c r="AWI1145" i="1"/>
  <c r="AWK1145" i="1" s="1"/>
  <c r="AYK1144" i="1"/>
  <c r="AYM1144" i="1" s="1"/>
  <c r="ASW1144" i="1"/>
  <c r="ASY1144" i="1" s="1"/>
  <c r="AOJ1144" i="1"/>
  <c r="AOL1144" i="1" s="1"/>
  <c r="AFA1147" i="1"/>
  <c r="AFC1147" i="1" s="1"/>
  <c r="ADQ1145" i="1"/>
  <c r="ADS1145" i="1" s="1"/>
  <c r="AJW1144" i="1"/>
  <c r="AJY1144" i="1" s="1"/>
  <c r="AMZ1145" i="1"/>
  <c r="ANB1145" i="1" s="1"/>
  <c r="AQL1144" i="1"/>
  <c r="AQN1144" i="1" s="1"/>
  <c r="AKO1144" i="1"/>
  <c r="AKQ1144" i="1" s="1"/>
  <c r="VI1147" i="1"/>
  <c r="VK1147" i="1" s="1"/>
  <c r="QD1146" i="1"/>
  <c r="QF1146" i="1" s="1"/>
  <c r="NJ1146" i="1"/>
  <c r="NL1146" i="1" s="1"/>
  <c r="LZ1146" i="1"/>
  <c r="MB1146" i="1" s="1"/>
  <c r="NS1145" i="1"/>
  <c r="NU1145" i="1" s="1"/>
  <c r="AAN1144" i="1"/>
  <c r="AAP1144" i="1" s="1"/>
  <c r="PU1146" i="1"/>
  <c r="PW1146" i="1" s="1"/>
  <c r="OK1146" i="1"/>
  <c r="OM1146" i="1" s="1"/>
  <c r="WA1144" i="1"/>
  <c r="WC1144" i="1" s="1"/>
  <c r="TP1143" i="1"/>
  <c r="TR1143" i="1" s="1"/>
  <c r="LH1143" i="1"/>
  <c r="LJ1143" i="1" s="1"/>
  <c r="TG1147" i="1"/>
  <c r="TI1147" i="1" s="1"/>
  <c r="ABF1144" i="1"/>
  <c r="ABH1144" i="1" s="1"/>
  <c r="XB1147" i="1"/>
  <c r="XD1147" i="1" s="1"/>
  <c r="VR1147" i="1"/>
  <c r="VT1147" i="1" s="1"/>
  <c r="AAW1144" i="1"/>
  <c r="AAY1144" i="1" s="1"/>
  <c r="XK1143" i="1"/>
  <c r="XM1143" i="1" s="1"/>
  <c r="CZ1146" i="1"/>
  <c r="DB1146" i="1" s="1"/>
  <c r="FT1144" i="1"/>
  <c r="FV1144" i="1" s="1"/>
  <c r="FK1144" i="1"/>
  <c r="FM1144" i="1" s="1"/>
  <c r="GC1143" i="1"/>
  <c r="GE1143" i="1" s="1"/>
  <c r="GL1146" i="1"/>
  <c r="GN1146" i="1" s="1"/>
  <c r="W1143" i="1"/>
  <c r="Y1143" i="1" s="1"/>
  <c r="ARM1199" i="1"/>
  <c r="ARO1199" i="1" s="1"/>
  <c r="AMH1201" i="1"/>
  <c r="AMJ1201" i="1" s="1"/>
  <c r="APB1198" i="1"/>
  <c r="APD1198" i="1" s="1"/>
  <c r="AAN1198" i="1"/>
  <c r="AAP1198" i="1" s="1"/>
  <c r="QV1198" i="1"/>
  <c r="QX1198" i="1" s="1"/>
  <c r="AQU1192" i="1"/>
  <c r="AQW1192" i="1" s="1"/>
  <c r="AMQ1191" i="1"/>
  <c r="AMS1191" i="1" s="1"/>
  <c r="JF1186" i="1"/>
  <c r="JH1186" i="1" s="1"/>
  <c r="KG1186" i="1"/>
  <c r="KI1186" i="1" s="1"/>
  <c r="JO1187" i="1"/>
  <c r="JQ1187" i="1" s="1"/>
  <c r="AZU1188" i="1"/>
  <c r="AZW1188" i="1" s="1"/>
  <c r="BCO1186" i="1"/>
  <c r="BCQ1186" i="1" s="1"/>
  <c r="ASN1188" i="1"/>
  <c r="ASP1188" i="1" s="1"/>
  <c r="AUG1189" i="1"/>
  <c r="AUI1189" i="1" s="1"/>
  <c r="BDG1188" i="1"/>
  <c r="BDI1188" i="1" s="1"/>
  <c r="AQU1188" i="1"/>
  <c r="AQW1188" i="1" s="1"/>
  <c r="AZC1186" i="1"/>
  <c r="AZE1186" i="1" s="1"/>
  <c r="AWI1186" i="1"/>
  <c r="AWK1186" i="1" s="1"/>
  <c r="ATO1186" i="1"/>
  <c r="ATQ1186" i="1" s="1"/>
  <c r="BDP1185" i="1"/>
  <c r="BDR1185" i="1" s="1"/>
  <c r="BCF1185" i="1"/>
  <c r="BCH1185" i="1" s="1"/>
  <c r="AYB1185" i="1"/>
  <c r="AYD1185" i="1" s="1"/>
  <c r="AVZ1185" i="1"/>
  <c r="AWB1185" i="1" s="1"/>
  <c r="AXJ1186" i="1"/>
  <c r="AXL1186" i="1" s="1"/>
  <c r="AYK1185" i="1"/>
  <c r="AYM1185" i="1" s="1"/>
  <c r="AXS1185" i="1"/>
  <c r="AXU1185" i="1" s="1"/>
  <c r="AVQ1185" i="1"/>
  <c r="AVS1185" i="1" s="1"/>
  <c r="ANR1189" i="1"/>
  <c r="ANT1189" i="1" s="1"/>
  <c r="ALG1185" i="1"/>
  <c r="ALI1185" i="1" s="1"/>
  <c r="AJW1185" i="1"/>
  <c r="AJY1185" i="1" s="1"/>
  <c r="AHC1185" i="1"/>
  <c r="AHE1185" i="1" s="1"/>
  <c r="AFA1185" i="1"/>
  <c r="AFC1185" i="1" s="1"/>
  <c r="AEI1185" i="1"/>
  <c r="AEK1185" i="1" s="1"/>
  <c r="AOJ1188" i="1"/>
  <c r="AOL1188" i="1" s="1"/>
  <c r="ADQ1188" i="1"/>
  <c r="ADS1188" i="1" s="1"/>
  <c r="AOS1186" i="1"/>
  <c r="AOU1186" i="1" s="1"/>
  <c r="AGK1186" i="1"/>
  <c r="AGM1186" i="1" s="1"/>
  <c r="AKX1185" i="1"/>
  <c r="AKZ1185" i="1" s="1"/>
  <c r="AKF1185" i="1"/>
  <c r="AKH1185" i="1" s="1"/>
  <c r="AID1185" i="1"/>
  <c r="AIF1185" i="1" s="1"/>
  <c r="AGT1185" i="1"/>
  <c r="AGV1185" i="1" s="1"/>
  <c r="AGB1185" i="1"/>
  <c r="AGD1185" i="1" s="1"/>
  <c r="ADZ1185" i="1"/>
  <c r="AEB1185" i="1" s="1"/>
  <c r="ACP1185" i="1"/>
  <c r="ACR1185" i="1" s="1"/>
  <c r="MI1188" i="1"/>
  <c r="MK1188" i="1" s="1"/>
  <c r="LQ1186" i="1"/>
  <c r="LS1186" i="1" s="1"/>
  <c r="ABO1185" i="1"/>
  <c r="ABQ1185" i="1" s="1"/>
  <c r="UQ1185" i="1"/>
  <c r="US1185" i="1" s="1"/>
  <c r="RW1185" i="1"/>
  <c r="RY1185" i="1" s="1"/>
  <c r="NS1185" i="1"/>
  <c r="NU1185" i="1" s="1"/>
  <c r="VI1189" i="1"/>
  <c r="VK1189" i="1" s="1"/>
  <c r="NA1189" i="1"/>
  <c r="NC1189" i="1" s="1"/>
  <c r="YC1188" i="1"/>
  <c r="YE1188" i="1" s="1"/>
  <c r="PU1188" i="1"/>
  <c r="PW1188" i="1" s="1"/>
  <c r="SX1187" i="1"/>
  <c r="SZ1187" i="1" s="1"/>
  <c r="QM1186" i="1"/>
  <c r="QO1186" i="1" s="1"/>
  <c r="XT1185" i="1"/>
  <c r="XV1185" i="1" s="1"/>
  <c r="WJ1185" i="1"/>
  <c r="WL1185" i="1" s="1"/>
  <c r="UZ1185" i="1"/>
  <c r="VB1185" i="1" s="1"/>
  <c r="OK1187" i="1"/>
  <c r="OM1187" i="1" s="1"/>
  <c r="OT1186" i="1"/>
  <c r="OV1186" i="1" s="1"/>
  <c r="FT1187" i="1"/>
  <c r="FV1187" i="1" s="1"/>
  <c r="GU1188" i="1"/>
  <c r="GW1188" i="1" s="1"/>
  <c r="HV1189" i="1"/>
  <c r="HX1189" i="1" s="1"/>
  <c r="FB1188" i="1"/>
  <c r="FD1188" i="1" s="1"/>
  <c r="DR1186" i="1"/>
  <c r="DT1186" i="1" s="1"/>
  <c r="W1188" i="1"/>
  <c r="Y1188" i="1" s="1"/>
  <c r="CH1185" i="1"/>
  <c r="CJ1185" i="1" s="1"/>
  <c r="BP1185" i="1"/>
  <c r="BR1185" i="1" s="1"/>
  <c r="E1186" i="1"/>
  <c r="ANI1201" i="1"/>
  <c r="ANK1201" i="1" s="1"/>
  <c r="OT1199" i="1"/>
  <c r="OV1199" i="1" s="1"/>
  <c r="QM1198" i="1"/>
  <c r="QO1198" i="1" s="1"/>
  <c r="RW1201" i="1"/>
  <c r="RY1201" i="1" s="1"/>
  <c r="AYT1176" i="1"/>
  <c r="AYV1176" i="1" s="1"/>
  <c r="AQL1174" i="1"/>
  <c r="AQN1174" i="1" s="1"/>
  <c r="AAW1176" i="1"/>
  <c r="AAY1176" i="1" s="1"/>
  <c r="RN1174" i="1"/>
  <c r="RP1174" i="1" s="1"/>
  <c r="AXA1177" i="1"/>
  <c r="AXC1177" i="1" s="1"/>
  <c r="BDG1174" i="1"/>
  <c r="BDI1174" i="1" s="1"/>
  <c r="AYB1175" i="1"/>
  <c r="AYD1175" i="1" s="1"/>
  <c r="ATF1173" i="1"/>
  <c r="ATH1173" i="1" s="1"/>
  <c r="ASN1173" i="1"/>
  <c r="ASP1173" i="1" s="1"/>
  <c r="BCF1176" i="1"/>
  <c r="BCH1176" i="1" s="1"/>
  <c r="BCO1174" i="1"/>
  <c r="BCQ1174" i="1" s="1"/>
  <c r="BBW1173" i="1"/>
  <c r="BBY1173" i="1" s="1"/>
  <c r="AYK1173" i="1"/>
  <c r="AYM1173" i="1" s="1"/>
  <c r="AOJ1177" i="1"/>
  <c r="AOL1177" i="1" s="1"/>
  <c r="AJW1177" i="1"/>
  <c r="AJY1177" i="1" s="1"/>
  <c r="AOS1176" i="1"/>
  <c r="AOU1176" i="1" s="1"/>
  <c r="ANI1176" i="1"/>
  <c r="ANK1176" i="1" s="1"/>
  <c r="ALY1177" i="1"/>
  <c r="AMA1177" i="1" s="1"/>
  <c r="ACG1177" i="1"/>
  <c r="ACI1177" i="1" s="1"/>
  <c r="AFA1175" i="1"/>
  <c r="AFC1175" i="1" s="1"/>
  <c r="AMZ1173" i="1"/>
  <c r="ANB1173" i="1" s="1"/>
  <c r="AKX1173" i="1"/>
  <c r="AKZ1173" i="1" s="1"/>
  <c r="AIV1174" i="1"/>
  <c r="AIX1174" i="1" s="1"/>
  <c r="AEI1173" i="1"/>
  <c r="AEK1173" i="1" s="1"/>
  <c r="YC1177" i="1"/>
  <c r="YE1177" i="1" s="1"/>
  <c r="ABX1174" i="1"/>
  <c r="ABZ1174" i="1" s="1"/>
  <c r="UZ1177" i="1"/>
  <c r="VB1177" i="1" s="1"/>
  <c r="LH1177" i="1"/>
  <c r="LJ1177" i="1" s="1"/>
  <c r="ZM1176" i="1"/>
  <c r="ZO1176" i="1" s="1"/>
  <c r="OT1175" i="1"/>
  <c r="OV1175" i="1" s="1"/>
  <c r="XK1174" i="1"/>
  <c r="XM1174" i="1" s="1"/>
  <c r="RW1177" i="1"/>
  <c r="RY1177" i="1" s="1"/>
  <c r="XB1174" i="1"/>
  <c r="XD1174" i="1" s="1"/>
  <c r="EJ1177" i="1"/>
  <c r="EL1177" i="1" s="1"/>
  <c r="CZ1175" i="1"/>
  <c r="DB1175" i="1" s="1"/>
  <c r="HD1174" i="1"/>
  <c r="HF1174" i="1" s="1"/>
  <c r="CH1174" i="1"/>
  <c r="CJ1174" i="1" s="1"/>
  <c r="FK1175" i="1"/>
  <c r="FM1175" i="1" s="1"/>
  <c r="EA1175" i="1"/>
  <c r="EC1175" i="1" s="1"/>
  <c r="GU1174" i="1"/>
  <c r="GW1174" i="1" s="1"/>
  <c r="IE1173" i="1"/>
  <c r="IG1173" i="1" s="1"/>
  <c r="ES1173" i="1"/>
  <c r="EU1173" i="1" s="1"/>
  <c r="DI1173" i="1"/>
  <c r="DK1173" i="1" s="1"/>
  <c r="DR1176" i="1"/>
  <c r="DT1176" i="1" s="1"/>
  <c r="HV1174" i="1"/>
  <c r="HX1174" i="1" s="1"/>
  <c r="HM1174" i="1"/>
  <c r="HO1174" i="1" s="1"/>
  <c r="FT1173" i="1"/>
  <c r="FV1173" i="1" s="1"/>
  <c r="BG1176" i="1"/>
  <c r="BI1176" i="1" s="1"/>
  <c r="AF1173" i="1"/>
  <c r="AH1173" i="1" s="1"/>
  <c r="AO1177" i="1"/>
  <c r="AQ1177" i="1" s="1"/>
  <c r="W1175" i="1"/>
  <c r="Y1175" i="1" s="1"/>
  <c r="E1177" i="1"/>
  <c r="IW1164" i="1"/>
  <c r="IY1164" i="1" s="1"/>
  <c r="ASW1165" i="1"/>
  <c r="ASY1165" i="1" s="1"/>
  <c r="AZC1165" i="1"/>
  <c r="AZE1165" i="1" s="1"/>
  <c r="BAV1162" i="1"/>
  <c r="BAX1162" i="1" s="1"/>
  <c r="AMH1165" i="1"/>
  <c r="AMJ1165" i="1" s="1"/>
  <c r="AHL1165" i="1"/>
  <c r="AHN1165" i="1" s="1"/>
  <c r="RW1161" i="1"/>
  <c r="RY1161" i="1" s="1"/>
  <c r="GL1163" i="1"/>
  <c r="GN1163" i="1" s="1"/>
  <c r="FB1163" i="1"/>
  <c r="FD1163" i="1" s="1"/>
  <c r="W1165" i="1"/>
  <c r="Y1165" i="1" s="1"/>
  <c r="AQL1194" i="1"/>
  <c r="AQN1194" i="1" s="1"/>
  <c r="NJ1195" i="1"/>
  <c r="NL1195" i="1" s="1"/>
  <c r="OK1195" i="1"/>
  <c r="OM1195" i="1" s="1"/>
  <c r="ATO1200" i="1"/>
  <c r="ATQ1200" i="1" s="1"/>
  <c r="AMQ1201" i="1"/>
  <c r="AMS1201" i="1" s="1"/>
  <c r="ADZ1199" i="1"/>
  <c r="AEB1199" i="1" s="1"/>
  <c r="RW1200" i="1"/>
  <c r="RY1200" i="1" s="1"/>
  <c r="ABX1200" i="1"/>
  <c r="ABZ1200" i="1" s="1"/>
  <c r="TP1199" i="1"/>
  <c r="TR1199" i="1" s="1"/>
  <c r="KG1183" i="1"/>
  <c r="KI1183" i="1" s="1"/>
  <c r="AMH1182" i="1"/>
  <c r="AMJ1182" i="1" s="1"/>
  <c r="OT1180" i="1"/>
  <c r="OV1180" i="1" s="1"/>
  <c r="TP1181" i="1"/>
  <c r="TR1181" i="1" s="1"/>
  <c r="ES1180" i="1"/>
  <c r="EU1180" i="1" s="1"/>
  <c r="AXA1197" i="1"/>
  <c r="AXC1197" i="1" s="1"/>
  <c r="AQL1200" i="1"/>
  <c r="AQN1200" i="1" s="1"/>
  <c r="BAM1195" i="1"/>
  <c r="BAO1195" i="1" s="1"/>
  <c r="AHL1194" i="1"/>
  <c r="AHN1194" i="1" s="1"/>
  <c r="AJW1194" i="1"/>
  <c r="AJY1194" i="1" s="1"/>
  <c r="RN1191" i="1"/>
  <c r="RP1191" i="1" s="1"/>
  <c r="ABF1192" i="1"/>
  <c r="ABH1192" i="1" s="1"/>
  <c r="YU1191" i="1"/>
  <c r="YW1191" i="1" s="1"/>
  <c r="XK1191" i="1"/>
  <c r="XM1191" i="1" s="1"/>
  <c r="ATF1187" i="1"/>
  <c r="ATH1187" i="1" s="1"/>
  <c r="AIM1189" i="1"/>
  <c r="AIO1189" i="1" s="1"/>
  <c r="AEI1189" i="1"/>
  <c r="AEK1189" i="1" s="1"/>
  <c r="AOS1188" i="1"/>
  <c r="AOU1188" i="1" s="1"/>
  <c r="ACP1188" i="1"/>
  <c r="ACR1188" i="1" s="1"/>
  <c r="ANR1186" i="1"/>
  <c r="ANT1186" i="1" s="1"/>
  <c r="ADZ1186" i="1"/>
  <c r="AEB1186" i="1" s="1"/>
  <c r="AQC1186" i="1"/>
  <c r="AQE1186" i="1" s="1"/>
  <c r="AMH1187" i="1"/>
  <c r="AMJ1187" i="1" s="1"/>
  <c r="AKF1186" i="1"/>
  <c r="AKH1186" i="1" s="1"/>
  <c r="ABX1185" i="1"/>
  <c r="ABZ1185" i="1" s="1"/>
  <c r="PL1185" i="1"/>
  <c r="PN1185" i="1" s="1"/>
  <c r="OB1185" i="1"/>
  <c r="OD1185" i="1" s="1"/>
  <c r="AAE1189" i="1"/>
  <c r="AAG1189" i="1" s="1"/>
  <c r="FK1186" i="1"/>
  <c r="FM1186" i="1" s="1"/>
  <c r="HV1186" i="1"/>
  <c r="HX1186" i="1" s="1"/>
  <c r="BY1186" i="1"/>
  <c r="CA1186" i="1" s="1"/>
  <c r="ATO1187" i="1"/>
  <c r="ATQ1187" i="1" s="1"/>
  <c r="AIV1185" i="1"/>
  <c r="AIX1185" i="1" s="1"/>
  <c r="AHC1186" i="1"/>
  <c r="AHE1186" i="1" s="1"/>
  <c r="IW1191" i="1"/>
  <c r="IY1191" i="1" s="1"/>
  <c r="ASW1195" i="1"/>
  <c r="ASY1195" i="1" s="1"/>
  <c r="BEQ1194" i="1"/>
  <c r="BES1194" i="1" s="1"/>
  <c r="AXS1195" i="1"/>
  <c r="AXU1195" i="1" s="1"/>
  <c r="ARM1191" i="1"/>
  <c r="ARO1191" i="1" s="1"/>
  <c r="ACY1195" i="1"/>
  <c r="ADA1195" i="1" s="1"/>
  <c r="AMQ1193" i="1"/>
  <c r="AMS1193" i="1" s="1"/>
  <c r="APK1192" i="1"/>
  <c r="APM1192" i="1" s="1"/>
  <c r="ALP1195" i="1"/>
  <c r="ALR1195" i="1" s="1"/>
  <c r="MI1195" i="1"/>
  <c r="MK1195" i="1" s="1"/>
  <c r="ABX1193" i="1"/>
  <c r="ABZ1193" i="1" s="1"/>
  <c r="PU1195" i="1"/>
  <c r="PW1195" i="1" s="1"/>
  <c r="OT1194" i="1"/>
  <c r="OV1194" i="1" s="1"/>
  <c r="QM1193" i="1"/>
  <c r="QO1193" i="1" s="1"/>
  <c r="HD1193" i="1"/>
  <c r="HF1193" i="1" s="1"/>
  <c r="GU1191" i="1"/>
  <c r="GW1191" i="1" s="1"/>
  <c r="CQ1192" i="1"/>
  <c r="CS1192" i="1" s="1"/>
  <c r="AO1191" i="1"/>
  <c r="AQ1191" i="1" s="1"/>
  <c r="KG1199" i="1"/>
  <c r="KI1199" i="1" s="1"/>
  <c r="ATX1198" i="1"/>
  <c r="ATZ1198" i="1" s="1"/>
  <c r="AIV1198" i="1"/>
  <c r="AIX1198" i="1" s="1"/>
  <c r="MR1201" i="1"/>
  <c r="MT1201" i="1" s="1"/>
  <c r="SF1199" i="1"/>
  <c r="SH1199" i="1" s="1"/>
  <c r="W1197" i="1"/>
  <c r="Y1197" i="1" s="1"/>
  <c r="IN1182" i="1"/>
  <c r="IP1182" i="1" s="1"/>
  <c r="KG1182" i="1"/>
  <c r="KI1182" i="1" s="1"/>
  <c r="KP1179" i="1"/>
  <c r="KR1179" i="1" s="1"/>
  <c r="IW1180" i="1"/>
  <c r="IY1180" i="1" s="1"/>
  <c r="JO1179" i="1"/>
  <c r="JQ1179" i="1" s="1"/>
  <c r="KY1183" i="1"/>
  <c r="LA1183" i="1" s="1"/>
  <c r="BCX1183" i="1"/>
  <c r="BCZ1183" i="1" s="1"/>
  <c r="BCO1180" i="1"/>
  <c r="BCQ1180" i="1" s="1"/>
  <c r="AXA1180" i="1"/>
  <c r="AXC1180" i="1" s="1"/>
  <c r="AZL1182" i="1"/>
  <c r="AZN1182" i="1" s="1"/>
  <c r="ATF1181" i="1"/>
  <c r="ATH1181" i="1" s="1"/>
  <c r="BEZ1180" i="1"/>
  <c r="BFB1180" i="1" s="1"/>
  <c r="ARD1180" i="1"/>
  <c r="ARF1180" i="1" s="1"/>
  <c r="BEQ1179" i="1"/>
  <c r="BES1179" i="1" s="1"/>
  <c r="BDG1179" i="1"/>
  <c r="BDI1179" i="1" s="1"/>
  <c r="BBW1179" i="1"/>
  <c r="BBY1179" i="1" s="1"/>
  <c r="BBE1179" i="1"/>
  <c r="BBG1179" i="1" s="1"/>
  <c r="BAM1179" i="1"/>
  <c r="BAO1179" i="1" s="1"/>
  <c r="AZU1179" i="1"/>
  <c r="AZW1179" i="1" s="1"/>
  <c r="AZC1179" i="1"/>
  <c r="AZE1179" i="1" s="1"/>
  <c r="AYK1179" i="1"/>
  <c r="AYM1179" i="1" s="1"/>
  <c r="AXS1179" i="1"/>
  <c r="AXU1179" i="1" s="1"/>
  <c r="AWI1179" i="1"/>
  <c r="AWK1179" i="1" s="1"/>
  <c r="ATO1182" i="1"/>
  <c r="ATQ1182" i="1" s="1"/>
  <c r="AUG1181" i="1"/>
  <c r="AUI1181" i="1" s="1"/>
  <c r="ASW1181" i="1"/>
  <c r="ASY1181" i="1" s="1"/>
  <c r="ARM1181" i="1"/>
  <c r="ARO1181" i="1" s="1"/>
  <c r="BAV1183" i="1"/>
  <c r="BAX1183" i="1" s="1"/>
  <c r="AUP1182" i="1"/>
  <c r="AUR1182" i="1" s="1"/>
  <c r="AYB1181" i="1"/>
  <c r="AYD1181" i="1" s="1"/>
  <c r="AXJ1180" i="1"/>
  <c r="AXL1180" i="1" s="1"/>
  <c r="AVZ1180" i="1"/>
  <c r="AWB1180" i="1" s="1"/>
  <c r="BDP1179" i="1"/>
  <c r="BDR1179" i="1" s="1"/>
  <c r="BCF1179" i="1"/>
  <c r="BCH1179" i="1" s="1"/>
  <c r="BBN1179" i="1"/>
  <c r="BBP1179" i="1" s="1"/>
  <c r="BAD1179" i="1"/>
  <c r="BAF1179" i="1" s="1"/>
  <c r="AYT1179" i="1"/>
  <c r="AYV1179" i="1" s="1"/>
  <c r="AWR1179" i="1"/>
  <c r="AWT1179" i="1" s="1"/>
  <c r="ATX1179" i="1"/>
  <c r="ATZ1179" i="1" s="1"/>
  <c r="ASN1179" i="1"/>
  <c r="ASP1179" i="1" s="1"/>
  <c r="AUY1179" i="1"/>
  <c r="AVA1179" i="1" s="1"/>
  <c r="AVQ1179" i="1"/>
  <c r="AVS1179" i="1" s="1"/>
  <c r="AHL1181" i="1"/>
  <c r="AHN1181" i="1" s="1"/>
  <c r="AFJ1180" i="1"/>
  <c r="AFL1180" i="1" s="1"/>
  <c r="APK1179" i="1"/>
  <c r="APM1179" i="1" s="1"/>
  <c r="AOS1179" i="1"/>
  <c r="AOU1179" i="1" s="1"/>
  <c r="ALY1179" i="1"/>
  <c r="AMA1179" i="1" s="1"/>
  <c r="AKO1179" i="1"/>
  <c r="AKQ1179" i="1" s="1"/>
  <c r="AJW1179" i="1"/>
  <c r="AJY1179" i="1" s="1"/>
  <c r="AJE1179" i="1"/>
  <c r="AJG1179" i="1" s="1"/>
  <c r="AGK1179" i="1"/>
  <c r="AGM1179" i="1" s="1"/>
  <c r="AFS1179" i="1"/>
  <c r="AFU1179" i="1" s="1"/>
  <c r="ADQ1179" i="1"/>
  <c r="ADS1179" i="1" s="1"/>
  <c r="ACG1179" i="1"/>
  <c r="ACI1179" i="1" s="1"/>
  <c r="AOA1181" i="1"/>
  <c r="AOC1181" i="1" s="1"/>
  <c r="AFA1180" i="1"/>
  <c r="AFC1180" i="1" s="1"/>
  <c r="AJN1181" i="1"/>
  <c r="AJP1181" i="1" s="1"/>
  <c r="AOJ1179" i="1"/>
  <c r="AOL1179" i="1" s="1"/>
  <c r="ANR1179" i="1"/>
  <c r="ANT1179" i="1" s="1"/>
  <c r="AMZ1179" i="1"/>
  <c r="ANB1179" i="1" s="1"/>
  <c r="ALP1179" i="1"/>
  <c r="ALR1179" i="1" s="1"/>
  <c r="AKX1179" i="1"/>
  <c r="AKZ1179" i="1" s="1"/>
  <c r="AKF1179" i="1"/>
  <c r="AKH1179" i="1" s="1"/>
  <c r="AGB1179" i="1"/>
  <c r="AGD1179" i="1" s="1"/>
  <c r="ADZ1179" i="1"/>
  <c r="AEB1179" i="1" s="1"/>
  <c r="ACP1179" i="1"/>
  <c r="ACR1179" i="1" s="1"/>
  <c r="ALG1180" i="1"/>
  <c r="ALI1180" i="1" s="1"/>
  <c r="AEI1180" i="1"/>
  <c r="AEK1180" i="1" s="1"/>
  <c r="ACY1180" i="1"/>
  <c r="ADA1180" i="1" s="1"/>
  <c r="OK1182" i="1"/>
  <c r="OM1182" i="1" s="1"/>
  <c r="QM1180" i="1"/>
  <c r="QO1180" i="1" s="1"/>
  <c r="PC1180" i="1"/>
  <c r="PE1180" i="1" s="1"/>
  <c r="ABF1179" i="1"/>
  <c r="ABH1179" i="1" s="1"/>
  <c r="XT1179" i="1"/>
  <c r="XV1179" i="1" s="1"/>
  <c r="WJ1179" i="1"/>
  <c r="WL1179" i="1" s="1"/>
  <c r="VR1179" i="1"/>
  <c r="VT1179" i="1" s="1"/>
  <c r="UZ1179" i="1"/>
  <c r="VB1179" i="1" s="1"/>
  <c r="PL1179" i="1"/>
  <c r="PN1179" i="1" s="1"/>
  <c r="OT1179" i="1"/>
  <c r="OV1179" i="1" s="1"/>
  <c r="OB1179" i="1"/>
  <c r="OD1179" i="1" s="1"/>
  <c r="MR1179" i="1"/>
  <c r="MT1179" i="1" s="1"/>
  <c r="PU1181" i="1"/>
  <c r="PW1181" i="1" s="1"/>
  <c r="ZV1180" i="1"/>
  <c r="ZX1180" i="1" s="1"/>
  <c r="QD1180" i="1"/>
  <c r="QF1180" i="1" s="1"/>
  <c r="NJ1180" i="1"/>
  <c r="NL1180" i="1" s="1"/>
  <c r="XK1182" i="1"/>
  <c r="XM1182" i="1" s="1"/>
  <c r="LH1181" i="1"/>
  <c r="LJ1181" i="1" s="1"/>
  <c r="NA1180" i="1"/>
  <c r="NC1180" i="1" s="1"/>
  <c r="ABO1179" i="1"/>
  <c r="ABQ1179" i="1" s="1"/>
  <c r="AAE1179" i="1"/>
  <c r="AAG1179" i="1" s="1"/>
  <c r="ZM1179" i="1"/>
  <c r="ZO1179" i="1" s="1"/>
  <c r="YC1179" i="1"/>
  <c r="YE1179" i="1" s="1"/>
  <c r="VI1179" i="1"/>
  <c r="VK1179" i="1" s="1"/>
  <c r="UQ1179" i="1"/>
  <c r="US1179" i="1" s="1"/>
  <c r="SO1179" i="1"/>
  <c r="SQ1179" i="1" s="1"/>
  <c r="RW1179" i="1"/>
  <c r="RY1179" i="1" s="1"/>
  <c r="RE1179" i="1"/>
  <c r="RG1179" i="1" s="1"/>
  <c r="NS1179" i="1"/>
  <c r="NU1179" i="1" s="1"/>
  <c r="LQ1179" i="1"/>
  <c r="LS1179" i="1" s="1"/>
  <c r="LZ1182" i="1"/>
  <c r="MB1182" i="1" s="1"/>
  <c r="MI1181" i="1"/>
  <c r="MK1181" i="1" s="1"/>
  <c r="ABX1180" i="1"/>
  <c r="ABZ1180" i="1" s="1"/>
  <c r="QV1180" i="1"/>
  <c r="QX1180" i="1" s="1"/>
  <c r="HD1180" i="1"/>
  <c r="HF1180" i="1" s="1"/>
  <c r="AX1180" i="1"/>
  <c r="AZ1180" i="1" s="1"/>
  <c r="FK1180" i="1"/>
  <c r="FM1180" i="1" s="1"/>
  <c r="GU1179" i="1"/>
  <c r="GW1179" i="1" s="1"/>
  <c r="EA1179" i="1"/>
  <c r="EC1179" i="1" s="1"/>
  <c r="ES1183" i="1"/>
  <c r="EU1183" i="1" s="1"/>
  <c r="GC1180" i="1"/>
  <c r="GE1180" i="1" s="1"/>
  <c r="GL1179" i="1"/>
  <c r="GN1179" i="1" s="1"/>
  <c r="FT1179" i="1"/>
  <c r="FV1179" i="1" s="1"/>
  <c r="FB1179" i="1"/>
  <c r="FD1179" i="1" s="1"/>
  <c r="EJ1179" i="1"/>
  <c r="EL1179" i="1" s="1"/>
  <c r="DR1179" i="1"/>
  <c r="DT1179" i="1" s="1"/>
  <c r="CZ1179" i="1"/>
  <c r="DB1179" i="1" s="1"/>
  <c r="AO1179" i="1"/>
  <c r="AQ1179" i="1" s="1"/>
  <c r="E1179" i="1"/>
  <c r="CH1179" i="1"/>
  <c r="CJ1179" i="1" s="1"/>
  <c r="BP1179" i="1"/>
  <c r="BR1179" i="1" s="1"/>
  <c r="AF1179" i="1"/>
  <c r="AH1179" i="1" s="1"/>
  <c r="N1180" i="1"/>
  <c r="P1180" i="1" s="1"/>
  <c r="CQ1179" i="1"/>
  <c r="CS1179" i="1" s="1"/>
  <c r="BY1179" i="1"/>
  <c r="CA1179" i="1" s="1"/>
  <c r="W1179" i="1"/>
  <c r="Y1179" i="1" s="1"/>
  <c r="IW1153" i="1"/>
  <c r="IY1153" i="1" s="1"/>
  <c r="JF1153" i="1"/>
  <c r="JH1153" i="1" s="1"/>
  <c r="JX1152" i="1"/>
  <c r="JZ1152" i="1" s="1"/>
  <c r="AZL1152" i="1"/>
  <c r="AZN1152" i="1" s="1"/>
  <c r="AVH1152" i="1"/>
  <c r="AVJ1152" i="1" s="1"/>
  <c r="AQU1152" i="1"/>
  <c r="AQW1152" i="1" s="1"/>
  <c r="BCF1151" i="1"/>
  <c r="BCH1151" i="1" s="1"/>
  <c r="AMH1151" i="1"/>
  <c r="AMJ1151" i="1" s="1"/>
  <c r="ANI1151" i="1"/>
  <c r="ANK1151" i="1" s="1"/>
  <c r="AMQ1151" i="1"/>
  <c r="AMS1151" i="1" s="1"/>
  <c r="OB1152" i="1"/>
  <c r="OD1152" i="1" s="1"/>
  <c r="LQ1151" i="1"/>
  <c r="LS1151" i="1" s="1"/>
  <c r="RN1153" i="1"/>
  <c r="RP1153" i="1" s="1"/>
  <c r="AAE1152" i="1"/>
  <c r="AAG1152" i="1" s="1"/>
  <c r="VI1153" i="1"/>
  <c r="VK1153" i="1" s="1"/>
  <c r="NA1153" i="1"/>
  <c r="NC1153" i="1" s="1"/>
  <c r="VR1151" i="1"/>
  <c r="VT1151" i="1" s="1"/>
  <c r="EJ1153" i="1"/>
  <c r="EL1153" i="1" s="1"/>
  <c r="CZ1151" i="1"/>
  <c r="DB1151" i="1" s="1"/>
  <c r="IE1153" i="1"/>
  <c r="IG1153" i="1" s="1"/>
  <c r="FK1153" i="1"/>
  <c r="FM1153" i="1" s="1"/>
  <c r="EA1152" i="1"/>
  <c r="EC1152" i="1" s="1"/>
  <c r="GL1151" i="1"/>
  <c r="GN1151" i="1" s="1"/>
  <c r="HV1150" i="1"/>
  <c r="HX1150" i="1" s="1"/>
  <c r="CH1153" i="1"/>
  <c r="CJ1153" i="1" s="1"/>
  <c r="BG1152" i="1"/>
  <c r="BI1152" i="1" s="1"/>
  <c r="BDG1189" i="1"/>
  <c r="BDI1189" i="1" s="1"/>
  <c r="YU1189" i="1"/>
  <c r="YW1189" i="1" s="1"/>
  <c r="JO1186" i="1"/>
  <c r="JQ1186" i="1" s="1"/>
  <c r="JX1186" i="1"/>
  <c r="JZ1186" i="1" s="1"/>
  <c r="AZL1189" i="1"/>
  <c r="AZN1189" i="1" s="1"/>
  <c r="AWR1189" i="1"/>
  <c r="AWT1189" i="1" s="1"/>
  <c r="BEQ1187" i="1"/>
  <c r="BES1187" i="1" s="1"/>
  <c r="AZC1187" i="1"/>
  <c r="AZE1187" i="1" s="1"/>
  <c r="AVZ1189" i="1"/>
  <c r="AWB1189" i="1" s="1"/>
  <c r="BCO1189" i="1"/>
  <c r="BCQ1189" i="1" s="1"/>
  <c r="AXS1188" i="1"/>
  <c r="AXU1188" i="1" s="1"/>
  <c r="AWI1188" i="1"/>
  <c r="AWK1188" i="1" s="1"/>
  <c r="AZU1187" i="1"/>
  <c r="AZW1187" i="1" s="1"/>
  <c r="AYK1187" i="1"/>
  <c r="AYM1187" i="1" s="1"/>
  <c r="AYT1186" i="1"/>
  <c r="AYV1186" i="1" s="1"/>
  <c r="BCX1186" i="1"/>
  <c r="BCZ1186" i="1" s="1"/>
  <c r="BAD1186" i="1"/>
  <c r="BAF1186" i="1" s="1"/>
  <c r="BBW1185" i="1"/>
  <c r="BBY1185" i="1" s="1"/>
  <c r="BAM1185" i="1"/>
  <c r="BAO1185" i="1" s="1"/>
  <c r="AID1189" i="1"/>
  <c r="AIF1189" i="1" s="1"/>
  <c r="AKX1186" i="1"/>
  <c r="AKZ1186" i="1" s="1"/>
  <c r="ALY1185" i="1"/>
  <c r="AMA1185" i="1" s="1"/>
  <c r="AKO1185" i="1"/>
  <c r="AKQ1185" i="1" s="1"/>
  <c r="ADQ1185" i="1"/>
  <c r="ADS1185" i="1" s="1"/>
  <c r="APK1187" i="1"/>
  <c r="APM1187" i="1" s="1"/>
  <c r="ACY1187" i="1"/>
  <c r="ADA1187" i="1" s="1"/>
  <c r="AHL1189" i="1"/>
  <c r="AHN1189" i="1" s="1"/>
  <c r="APB1185" i="1"/>
  <c r="APD1185" i="1" s="1"/>
  <c r="AFJ1185" i="1"/>
  <c r="AFL1185" i="1" s="1"/>
  <c r="ADH1185" i="1"/>
  <c r="ADJ1185" i="1" s="1"/>
  <c r="AGB1188" i="1"/>
  <c r="AGD1188" i="1" s="1"/>
  <c r="AGK1187" i="1"/>
  <c r="AGM1187" i="1" s="1"/>
  <c r="AJW1186" i="1"/>
  <c r="AJY1186" i="1" s="1"/>
  <c r="UQ1188" i="1"/>
  <c r="US1188" i="1" s="1"/>
  <c r="QV1187" i="1"/>
  <c r="QX1187" i="1" s="1"/>
  <c r="VI1186" i="1"/>
  <c r="VK1186" i="1" s="1"/>
  <c r="ZM1185" i="1"/>
  <c r="ZO1185" i="1" s="1"/>
  <c r="PC1185" i="1"/>
  <c r="PE1185" i="1" s="1"/>
  <c r="MI1185" i="1"/>
  <c r="MK1185" i="1" s="1"/>
  <c r="PU1189" i="1"/>
  <c r="PW1189" i="1" s="1"/>
  <c r="LQ1189" i="1"/>
  <c r="LS1189" i="1" s="1"/>
  <c r="AAE1186" i="1"/>
  <c r="AAG1186" i="1" s="1"/>
  <c r="XB1185" i="1"/>
  <c r="XD1185" i="1" s="1"/>
  <c r="VR1185" i="1"/>
  <c r="VT1185" i="1" s="1"/>
  <c r="LH1185" i="1"/>
  <c r="LJ1185" i="1" s="1"/>
  <c r="ABO1189" i="1"/>
  <c r="ABQ1189" i="1" s="1"/>
  <c r="NS1189" i="1"/>
  <c r="NU1189" i="1" s="1"/>
  <c r="XT1188" i="1"/>
  <c r="XV1188" i="1" s="1"/>
  <c r="WS1187" i="1"/>
  <c r="WU1187" i="1" s="1"/>
  <c r="CZ1188" i="1"/>
  <c r="DB1188" i="1" s="1"/>
  <c r="BP1189" i="1"/>
  <c r="BR1189" i="1" s="1"/>
  <c r="AX1188" i="1"/>
  <c r="AZ1188" i="1" s="1"/>
  <c r="AO1186" i="1"/>
  <c r="AQ1186" i="1" s="1"/>
  <c r="EA1187" i="1"/>
  <c r="EC1187" i="1" s="1"/>
  <c r="IE1185" i="1"/>
  <c r="IG1185" i="1" s="1"/>
  <c r="GC1185" i="1"/>
  <c r="GE1185" i="1" s="1"/>
  <c r="FK1185" i="1"/>
  <c r="FM1185" i="1" s="1"/>
  <c r="GL1188" i="1"/>
  <c r="GN1188" i="1" s="1"/>
  <c r="DR1187" i="1"/>
  <c r="DT1187" i="1" s="1"/>
  <c r="HV1185" i="1"/>
  <c r="HX1185" i="1" s="1"/>
  <c r="FT1185" i="1"/>
  <c r="FV1185" i="1" s="1"/>
  <c r="FB1185" i="1"/>
  <c r="FD1185" i="1" s="1"/>
  <c r="N1186" i="1"/>
  <c r="P1186" i="1" s="1"/>
  <c r="E1187" i="1"/>
  <c r="CQ1185" i="1"/>
  <c r="CS1185" i="1" s="1"/>
  <c r="BY1185" i="1"/>
  <c r="CA1185" i="1" s="1"/>
  <c r="W1185" i="1"/>
  <c r="Y1185" i="1" s="1"/>
  <c r="ARD1188" i="1"/>
  <c r="ARF1188" i="1" s="1"/>
  <c r="BBN1187" i="1"/>
  <c r="BBP1187" i="1" s="1"/>
  <c r="AXA1189" i="1"/>
  <c r="AXC1189" i="1" s="1"/>
  <c r="BBW1188" i="1"/>
  <c r="BBY1188" i="1" s="1"/>
  <c r="AJW1189" i="1"/>
  <c r="AJY1189" i="1" s="1"/>
  <c r="AFS1188" i="1"/>
  <c r="AFU1188" i="1" s="1"/>
  <c r="AMZ1187" i="1"/>
  <c r="ANB1187" i="1" s="1"/>
  <c r="AFJ1186" i="1"/>
  <c r="AFL1186" i="1" s="1"/>
  <c r="ALP1185" i="1"/>
  <c r="ALR1185" i="1" s="1"/>
  <c r="AER1185" i="1"/>
  <c r="AET1185" i="1" s="1"/>
  <c r="ALY1187" i="1"/>
  <c r="AMA1187" i="1" s="1"/>
  <c r="RW1188" i="1"/>
  <c r="RY1188" i="1" s="1"/>
  <c r="ABF1185" i="1"/>
  <c r="ABH1185" i="1" s="1"/>
  <c r="FB1189" i="1"/>
  <c r="FD1189" i="1" s="1"/>
  <c r="JF1167" i="1"/>
  <c r="JH1167" i="1" s="1"/>
  <c r="BDY1170" i="1"/>
  <c r="BEA1170" i="1" s="1"/>
  <c r="AKF1170" i="1"/>
  <c r="AKH1170" i="1" s="1"/>
  <c r="AFJ1168" i="1"/>
  <c r="AFL1168" i="1" s="1"/>
  <c r="ANR1171" i="1"/>
  <c r="ANT1171" i="1" s="1"/>
  <c r="AMH1167" i="1"/>
  <c r="AMJ1167" i="1" s="1"/>
  <c r="AKX1170" i="1"/>
  <c r="AKZ1170" i="1" s="1"/>
  <c r="AFS1167" i="1"/>
  <c r="AFU1167" i="1" s="1"/>
  <c r="PL1170" i="1"/>
  <c r="PN1170" i="1" s="1"/>
  <c r="SX1171" i="1"/>
  <c r="SZ1171" i="1" s="1"/>
  <c r="KY1192" i="1"/>
  <c r="LA1192" i="1" s="1"/>
  <c r="AUG1192" i="1"/>
  <c r="AUI1192" i="1" s="1"/>
  <c r="AZL1193" i="1"/>
  <c r="AZN1193" i="1" s="1"/>
  <c r="AHC1195" i="1"/>
  <c r="AHE1195" i="1" s="1"/>
  <c r="AIM1193" i="1"/>
  <c r="AIO1193" i="1" s="1"/>
  <c r="AGB1194" i="1"/>
  <c r="AGD1194" i="1" s="1"/>
  <c r="AEI1192" i="1"/>
  <c r="AEK1192" i="1" s="1"/>
  <c r="RN1193" i="1"/>
  <c r="RP1193" i="1" s="1"/>
  <c r="ABO1195" i="1"/>
  <c r="ABQ1195" i="1" s="1"/>
  <c r="XT1194" i="1"/>
  <c r="XV1194" i="1" s="1"/>
  <c r="LZ1192" i="1"/>
  <c r="MB1192" i="1" s="1"/>
  <c r="UQ1194" i="1"/>
  <c r="US1194" i="1" s="1"/>
  <c r="SO1191" i="1"/>
  <c r="SQ1191" i="1" s="1"/>
  <c r="LQ1195" i="1"/>
  <c r="LS1195" i="1" s="1"/>
  <c r="YU1193" i="1"/>
  <c r="YW1193" i="1" s="1"/>
  <c r="BP1195" i="1"/>
  <c r="BR1195" i="1" s="1"/>
  <c r="IE1192" i="1"/>
  <c r="IG1192" i="1" s="1"/>
  <c r="HV1193" i="1"/>
  <c r="HX1193" i="1" s="1"/>
  <c r="AVZ1171" i="1"/>
  <c r="AWB1171" i="1" s="1"/>
  <c r="AQU1167" i="1"/>
  <c r="AQW1167" i="1" s="1"/>
  <c r="AHC1170" i="1"/>
  <c r="AHE1170" i="1" s="1"/>
  <c r="YC1171" i="1"/>
  <c r="YE1171" i="1" s="1"/>
  <c r="QD1170" i="1"/>
  <c r="QF1170" i="1" s="1"/>
  <c r="RE1170" i="1"/>
  <c r="RG1170" i="1" s="1"/>
  <c r="BBN1200" i="1"/>
  <c r="BBP1200" i="1" s="1"/>
  <c r="WJ1200" i="1"/>
  <c r="WL1200" i="1" s="1"/>
  <c r="XB1198" i="1"/>
  <c r="XD1198" i="1" s="1"/>
  <c r="AVH1189" i="1"/>
  <c r="AVJ1189" i="1" s="1"/>
  <c r="AFS1189" i="1"/>
  <c r="AFU1189" i="1" s="1"/>
  <c r="AZC1199" i="1"/>
  <c r="AZE1199" i="1" s="1"/>
  <c r="AGT1201" i="1"/>
  <c r="AGV1201" i="1" s="1"/>
  <c r="AWI1200" i="1"/>
  <c r="AWK1200" i="1" s="1"/>
  <c r="AZC1201" i="1"/>
  <c r="AZE1201" i="1" s="1"/>
  <c r="BEQ1199" i="1"/>
  <c r="BES1199" i="1" s="1"/>
  <c r="AJW1199" i="1"/>
  <c r="AJY1199" i="1" s="1"/>
  <c r="AID1201" i="1"/>
  <c r="AIF1201" i="1" s="1"/>
  <c r="AGK1199" i="1"/>
  <c r="AGM1199" i="1" s="1"/>
  <c r="ATX1201" i="1"/>
  <c r="ATZ1201" i="1" s="1"/>
  <c r="AVZ1197" i="1"/>
  <c r="AWB1197" i="1" s="1"/>
  <c r="NS1198" i="1"/>
  <c r="NU1198" i="1" s="1"/>
  <c r="UZ1200" i="1"/>
  <c r="VB1200" i="1" s="1"/>
  <c r="UH1200" i="1"/>
  <c r="UJ1200" i="1" s="1"/>
  <c r="KP1150" i="1"/>
  <c r="KR1150" i="1" s="1"/>
  <c r="AXJ1151" i="1"/>
  <c r="AXL1151" i="1" s="1"/>
  <c r="BBE1153" i="1"/>
  <c r="BBG1153" i="1" s="1"/>
  <c r="AZU1153" i="1"/>
  <c r="AZW1153" i="1" s="1"/>
  <c r="AVQ1153" i="1"/>
  <c r="AVS1153" i="1" s="1"/>
  <c r="BDG1152" i="1"/>
  <c r="BDI1152" i="1" s="1"/>
  <c r="BEZ1153" i="1"/>
  <c r="BFB1153" i="1" s="1"/>
  <c r="BAM1153" i="1"/>
  <c r="BAO1153" i="1" s="1"/>
  <c r="ASE1153" i="1"/>
  <c r="ASG1153" i="1" s="1"/>
  <c r="AQU1153" i="1"/>
  <c r="AQW1153" i="1" s="1"/>
  <c r="AGB1149" i="1"/>
  <c r="AGD1149" i="1" s="1"/>
  <c r="AMZ1153" i="1"/>
  <c r="ANB1153" i="1" s="1"/>
  <c r="APT1151" i="1"/>
  <c r="APV1151" i="1" s="1"/>
  <c r="APB1150" i="1"/>
  <c r="APD1150" i="1" s="1"/>
  <c r="APK1153" i="1"/>
  <c r="APM1153" i="1" s="1"/>
  <c r="AOS1152" i="1"/>
  <c r="AOU1152" i="1" s="1"/>
  <c r="UQ1153" i="1"/>
  <c r="US1153" i="1" s="1"/>
  <c r="YC1151" i="1"/>
  <c r="YE1151" i="1" s="1"/>
  <c r="NS1151" i="1"/>
  <c r="NU1151" i="1" s="1"/>
  <c r="ABX1150" i="1"/>
  <c r="ABZ1150" i="1" s="1"/>
  <c r="XT1149" i="1"/>
  <c r="XV1149" i="1" s="1"/>
  <c r="QV1149" i="1"/>
  <c r="QX1149" i="1" s="1"/>
  <c r="HD1152" i="1"/>
  <c r="HF1152" i="1" s="1"/>
  <c r="BP1153" i="1"/>
  <c r="BR1153" i="1" s="1"/>
  <c r="BY1151" i="1"/>
  <c r="CA1151" i="1" s="1"/>
  <c r="N1152" i="1"/>
  <c r="P1152" i="1" s="1"/>
  <c r="AO1151" i="1"/>
  <c r="AQ1151" i="1" s="1"/>
  <c r="BDP1176" i="1"/>
  <c r="BDR1176" i="1" s="1"/>
  <c r="BAD1173" i="1"/>
  <c r="BAF1173" i="1" s="1"/>
  <c r="AXA1174" i="1"/>
  <c r="AXC1174" i="1" s="1"/>
  <c r="AHC1177" i="1"/>
  <c r="AHE1177" i="1" s="1"/>
  <c r="ZV1175" i="1"/>
  <c r="ZX1175" i="1" s="1"/>
  <c r="KP1168" i="1"/>
  <c r="KR1168" i="1" s="1"/>
  <c r="AUY1170" i="1"/>
  <c r="AVA1170" i="1" s="1"/>
  <c r="AUP1170" i="1"/>
  <c r="AUR1170" i="1" s="1"/>
  <c r="AYT1168" i="1"/>
  <c r="AYV1168" i="1" s="1"/>
  <c r="ASE1169" i="1"/>
  <c r="ASG1169" i="1" s="1"/>
  <c r="AHL1168" i="1"/>
  <c r="AHN1168" i="1" s="1"/>
  <c r="IN1133" i="1"/>
  <c r="IP1133" i="1" s="1"/>
  <c r="JO1133" i="1"/>
  <c r="JQ1133" i="1" s="1"/>
  <c r="JF1134" i="1"/>
  <c r="JH1134" i="1" s="1"/>
  <c r="KY1134" i="1"/>
  <c r="LA1134" i="1" s="1"/>
  <c r="KG1135" i="1"/>
  <c r="KI1135" i="1" s="1"/>
  <c r="KP1132" i="1"/>
  <c r="KR1132" i="1" s="1"/>
  <c r="BDP1135" i="1"/>
  <c r="BDR1135" i="1" s="1"/>
  <c r="AZL1135" i="1"/>
  <c r="AZN1135" i="1" s="1"/>
  <c r="BAM1133" i="1"/>
  <c r="BAO1133" i="1" s="1"/>
  <c r="AXS1133" i="1"/>
  <c r="AXU1133" i="1" s="1"/>
  <c r="AWI1133" i="1"/>
  <c r="AWK1133" i="1" s="1"/>
  <c r="AQU1133" i="1"/>
  <c r="AQW1133" i="1" s="1"/>
  <c r="AXA1132" i="1"/>
  <c r="AXC1132" i="1" s="1"/>
  <c r="AVQ1132" i="1"/>
  <c r="AVS1132" i="1" s="1"/>
  <c r="AUG1132" i="1"/>
  <c r="AUI1132" i="1" s="1"/>
  <c r="ASW1132" i="1"/>
  <c r="ASY1132" i="1" s="1"/>
  <c r="AYB1134" i="1"/>
  <c r="AYD1134" i="1" s="1"/>
  <c r="ASN1133" i="1"/>
  <c r="ASP1133" i="1" s="1"/>
  <c r="AWR1132" i="1"/>
  <c r="AWT1132" i="1" s="1"/>
  <c r="ARV1132" i="1"/>
  <c r="ARX1132" i="1" s="1"/>
  <c r="BEH1135" i="1"/>
  <c r="BEJ1135" i="1" s="1"/>
  <c r="BDG1134" i="1"/>
  <c r="BDI1134" i="1" s="1"/>
  <c r="ARM1134" i="1"/>
  <c r="ARO1134" i="1" s="1"/>
  <c r="AYK1133" i="1"/>
  <c r="AYM1133" i="1" s="1"/>
  <c r="BEQ1132" i="1"/>
  <c r="BES1132" i="1" s="1"/>
  <c r="AZC1132" i="1"/>
  <c r="AZE1132" i="1" s="1"/>
  <c r="AUY1132" i="1"/>
  <c r="AVA1132" i="1" s="1"/>
  <c r="ATO1132" i="1"/>
  <c r="ATQ1132" i="1" s="1"/>
  <c r="BBE1135" i="1"/>
  <c r="BBG1135" i="1" s="1"/>
  <c r="AZU1135" i="1"/>
  <c r="AZW1135" i="1" s="1"/>
  <c r="AXJ1134" i="1"/>
  <c r="AXL1134" i="1" s="1"/>
  <c r="ATF1134" i="1"/>
  <c r="ATH1134" i="1" s="1"/>
  <c r="BCF1133" i="1"/>
  <c r="BCH1133" i="1" s="1"/>
  <c r="BAV1133" i="1"/>
  <c r="BAX1133" i="1" s="1"/>
  <c r="AVH1133" i="1"/>
  <c r="AVJ1133" i="1" s="1"/>
  <c r="ATX1133" i="1"/>
  <c r="ATZ1133" i="1" s="1"/>
  <c r="BBN1132" i="1"/>
  <c r="BBP1132" i="1" s="1"/>
  <c r="AUP1131" i="1"/>
  <c r="AUR1131" i="1" s="1"/>
  <c r="AQL1135" i="1"/>
  <c r="AQN1135" i="1" s="1"/>
  <c r="AMZ1135" i="1"/>
  <c r="ANB1135" i="1" s="1"/>
  <c r="ALG1135" i="1"/>
  <c r="ALI1135" i="1" s="1"/>
  <c r="AQC1135" i="1"/>
  <c r="AQE1135" i="1" s="1"/>
  <c r="AKF1135" i="1"/>
  <c r="AKH1135" i="1" s="1"/>
  <c r="AJE1134" i="1"/>
  <c r="AJG1134" i="1" s="1"/>
  <c r="ACP1134" i="1"/>
  <c r="ACR1134" i="1" s="1"/>
  <c r="AMH1133" i="1"/>
  <c r="AMJ1133" i="1" s="1"/>
  <c r="AGB1133" i="1"/>
  <c r="AGD1133" i="1" s="1"/>
  <c r="ADZ1132" i="1"/>
  <c r="AEB1132" i="1" s="1"/>
  <c r="APT1135" i="1"/>
  <c r="APV1135" i="1" s="1"/>
  <c r="AJN1135" i="1"/>
  <c r="AJP1135" i="1" s="1"/>
  <c r="ALP1135" i="1"/>
  <c r="ALR1135" i="1" s="1"/>
  <c r="ACG1135" i="1"/>
  <c r="ACI1135" i="1" s="1"/>
  <c r="ADH1134" i="1"/>
  <c r="ADJ1134" i="1" s="1"/>
  <c r="AHL1133" i="1"/>
  <c r="AHN1133" i="1" s="1"/>
  <c r="ACY1133" i="1"/>
  <c r="ADA1133" i="1" s="1"/>
  <c r="AOJ1132" i="1"/>
  <c r="AOL1132" i="1" s="1"/>
  <c r="AJW1132" i="1"/>
  <c r="AJY1132" i="1" s="1"/>
  <c r="AFA1132" i="1"/>
  <c r="AFC1132" i="1" s="1"/>
  <c r="AEI1135" i="1"/>
  <c r="AEK1135" i="1" s="1"/>
  <c r="AID1134" i="1"/>
  <c r="AIF1134" i="1" s="1"/>
  <c r="AKO1132" i="1"/>
  <c r="AKQ1132" i="1" s="1"/>
  <c r="AGK1132" i="1"/>
  <c r="AGM1132" i="1" s="1"/>
  <c r="AKX1133" i="1"/>
  <c r="AKZ1133" i="1" s="1"/>
  <c r="AOS1134" i="1"/>
  <c r="AOU1134" i="1" s="1"/>
  <c r="AGT1135" i="1"/>
  <c r="AGV1135" i="1" s="1"/>
  <c r="ANI1134" i="1"/>
  <c r="ANK1134" i="1" s="1"/>
  <c r="AIV1134" i="1"/>
  <c r="AIX1134" i="1" s="1"/>
  <c r="AMQ1133" i="1"/>
  <c r="AMS1133" i="1" s="1"/>
  <c r="ALY1132" i="1"/>
  <c r="AMA1132" i="1" s="1"/>
  <c r="AAW1135" i="1"/>
  <c r="AAY1135" i="1" s="1"/>
  <c r="SO1135" i="1"/>
  <c r="SQ1135" i="1" s="1"/>
  <c r="PL1135" i="1"/>
  <c r="PN1135" i="1" s="1"/>
  <c r="XK1134" i="1"/>
  <c r="XM1134" i="1" s="1"/>
  <c r="AAE1133" i="1"/>
  <c r="AAG1133" i="1" s="1"/>
  <c r="LZ1133" i="1"/>
  <c r="MB1133" i="1" s="1"/>
  <c r="ZM1135" i="1"/>
  <c r="ZO1135" i="1" s="1"/>
  <c r="XB1134" i="1"/>
  <c r="XD1134" i="1" s="1"/>
  <c r="AAN1133" i="1"/>
  <c r="AAP1133" i="1" s="1"/>
  <c r="XT1133" i="1"/>
  <c r="XV1133" i="1" s="1"/>
  <c r="SX1133" i="1"/>
  <c r="SZ1133" i="1" s="1"/>
  <c r="PC1133" i="1"/>
  <c r="PE1133" i="1" s="1"/>
  <c r="YC1132" i="1"/>
  <c r="YE1132" i="1" s="1"/>
  <c r="QM1132" i="1"/>
  <c r="QO1132" i="1" s="1"/>
  <c r="GL1135" i="1"/>
  <c r="GN1135" i="1" s="1"/>
  <c r="GC1132" i="1"/>
  <c r="GE1132" i="1" s="1"/>
  <c r="CZ1132" i="1"/>
  <c r="DB1132" i="1" s="1"/>
  <c r="AX1134" i="1"/>
  <c r="AZ1134" i="1" s="1"/>
  <c r="ABF1135" i="1"/>
  <c r="ABH1135" i="1" s="1"/>
  <c r="QV1135" i="1"/>
  <c r="QX1135" i="1" s="1"/>
  <c r="UQ1133" i="1"/>
  <c r="US1133" i="1" s="1"/>
  <c r="RN1133" i="1"/>
  <c r="RP1133" i="1" s="1"/>
  <c r="PU1132" i="1"/>
  <c r="PW1132" i="1" s="1"/>
  <c r="NS1132" i="1"/>
  <c r="NU1132" i="1" s="1"/>
  <c r="WJ1134" i="1"/>
  <c r="WL1134" i="1" s="1"/>
  <c r="MI1133" i="1"/>
  <c r="MK1133" i="1" s="1"/>
  <c r="TP1131" i="1"/>
  <c r="TR1131" i="1" s="1"/>
  <c r="NA1131" i="1"/>
  <c r="NC1131" i="1" s="1"/>
  <c r="HV1134" i="1"/>
  <c r="HX1134" i="1" s="1"/>
  <c r="FT1134" i="1"/>
  <c r="FV1134" i="1" s="1"/>
  <c r="HM1133" i="1"/>
  <c r="HO1133" i="1" s="1"/>
  <c r="ES1133" i="1"/>
  <c r="EU1133" i="1" s="1"/>
  <c r="GU1132" i="1"/>
  <c r="GW1132" i="1" s="1"/>
  <c r="FK1132" i="1"/>
  <c r="FM1132" i="1" s="1"/>
  <c r="CH1132" i="1"/>
  <c r="CJ1132" i="1" s="1"/>
  <c r="ABX1135" i="1"/>
  <c r="ABZ1135" i="1" s="1"/>
  <c r="ABO1134" i="1"/>
  <c r="ABQ1134" i="1" s="1"/>
  <c r="VR1134" i="1"/>
  <c r="VT1134" i="1" s="1"/>
  <c r="NJ1134" i="1"/>
  <c r="NL1134" i="1" s="1"/>
  <c r="VI1133" i="1"/>
  <c r="VK1133" i="1" s="1"/>
  <c r="TG1133" i="1"/>
  <c r="TI1133" i="1" s="1"/>
  <c r="LQ1133" i="1"/>
  <c r="LS1133" i="1" s="1"/>
  <c r="YL1132" i="1"/>
  <c r="YN1132" i="1" s="1"/>
  <c r="RW1132" i="1"/>
  <c r="RY1132" i="1" s="1"/>
  <c r="OT1132" i="1"/>
  <c r="OV1132" i="1" s="1"/>
  <c r="MR1132" i="1"/>
  <c r="MT1132" i="1" s="1"/>
  <c r="FB1132" i="1"/>
  <c r="FD1132" i="1" s="1"/>
  <c r="BG1133" i="1"/>
  <c r="BI1133" i="1" s="1"/>
  <c r="W1133" i="1"/>
  <c r="Y1133" i="1" s="1"/>
  <c r="N1132" i="1"/>
  <c r="P1132" i="1" s="1"/>
  <c r="EA1132" i="1"/>
  <c r="EC1132" i="1" s="1"/>
  <c r="CQ1134" i="1"/>
  <c r="CS1134" i="1" s="1"/>
  <c r="EJ1133" i="1"/>
  <c r="EL1133" i="1" s="1"/>
  <c r="BP1134" i="1"/>
  <c r="BR1134" i="1" s="1"/>
  <c r="AO1133" i="1"/>
  <c r="AQ1133" i="1" s="1"/>
  <c r="E1133" i="1"/>
  <c r="DR1133" i="1"/>
  <c r="DT1133" i="1" s="1"/>
  <c r="BY1133" i="1"/>
  <c r="CA1133" i="1" s="1"/>
  <c r="AF1134" i="1"/>
  <c r="AH1134" i="1" s="1"/>
  <c r="IN1197" i="1"/>
  <c r="IP1197" i="1" s="1"/>
  <c r="WS1200" i="1"/>
  <c r="WU1200" i="1" s="1"/>
  <c r="AAW1201" i="1"/>
  <c r="AAY1201" i="1" s="1"/>
  <c r="K2323" i="1" l="1"/>
  <c r="J2323" i="1"/>
  <c r="I2323" i="1"/>
  <c r="H2323" i="1"/>
  <c r="G2323" i="1"/>
  <c r="F1226" i="1" l="1"/>
  <c r="BDG1198" i="1" l="1"/>
  <c r="BDI1198" i="1" s="1"/>
  <c r="AUP1198" i="1"/>
  <c r="AUR1198" i="1" s="1"/>
  <c r="BCF1197" i="1"/>
  <c r="BCH1197" i="1" s="1"/>
  <c r="ARM1198" i="1"/>
  <c r="ARO1198" i="1" s="1"/>
  <c r="NJ1201" i="1"/>
  <c r="NL1201" i="1" s="1"/>
  <c r="LH1197" i="1"/>
  <c r="LJ1197" i="1" s="1"/>
  <c r="WS1201" i="1"/>
  <c r="WU1201" i="1" s="1"/>
  <c r="AX1199" i="1"/>
  <c r="AZ1199" i="1" s="1"/>
  <c r="AF524" i="15" l="1"/>
  <c r="L321" i="15" s="1"/>
  <c r="AF523" i="15"/>
  <c r="L318" i="15" s="1"/>
  <c r="AF522" i="15"/>
  <c r="L313" i="15" s="1"/>
  <c r="AF521" i="15"/>
  <c r="L315" i="15" s="1"/>
  <c r="AF520" i="15"/>
  <c r="L324" i="15" s="1"/>
  <c r="AF519" i="15"/>
  <c r="L320" i="15" s="1"/>
  <c r="AF518" i="15"/>
  <c r="L327" i="15" s="1"/>
  <c r="AF517" i="15"/>
  <c r="L316" i="15" s="1"/>
  <c r="AF516" i="15"/>
  <c r="L310" i="15" s="1"/>
  <c r="AF515" i="15"/>
  <c r="L308" i="15" s="1"/>
  <c r="AF513" i="15"/>
  <c r="L279" i="15" s="1"/>
  <c r="AF512" i="15"/>
  <c r="L287" i="15" s="1"/>
  <c r="AF511" i="15"/>
  <c r="L273" i="15" s="1"/>
  <c r="AF510" i="15"/>
  <c r="L284" i="15" s="1"/>
  <c r="AF509" i="15"/>
  <c r="L277" i="15" s="1"/>
  <c r="AF508" i="15"/>
  <c r="L282" i="15" s="1"/>
  <c r="AF507" i="15"/>
  <c r="L278" i="15" s="1"/>
  <c r="AF506" i="15"/>
  <c r="L290" i="15" s="1"/>
  <c r="AF505" i="15"/>
  <c r="L291" i="15" s="1"/>
  <c r="AF504" i="15"/>
  <c r="L275" i="15" s="1"/>
  <c r="AF503" i="15"/>
  <c r="L285" i="15" s="1"/>
  <c r="AF502" i="15"/>
  <c r="L283" i="15" s="1"/>
  <c r="AF501" i="15"/>
  <c r="L280" i="15" s="1"/>
  <c r="AF500" i="15"/>
  <c r="L274" i="15" s="1"/>
  <c r="AF499" i="15"/>
  <c r="L281" i="15" s="1"/>
  <c r="AF498" i="15"/>
  <c r="L292" i="15" s="1"/>
  <c r="AF497" i="15"/>
  <c r="L289" i="15" s="1"/>
  <c r="AF496" i="15"/>
  <c r="L286" i="15" s="1"/>
  <c r="AF495" i="15"/>
  <c r="L288" i="15" s="1"/>
  <c r="AF494" i="15"/>
  <c r="L276" i="15" s="1"/>
  <c r="AF493" i="15"/>
  <c r="L272" i="15" s="1"/>
  <c r="AF491" i="15"/>
  <c r="L249" i="15" s="1"/>
  <c r="AF490" i="15"/>
  <c r="L240" i="15" s="1"/>
  <c r="AF489" i="15"/>
  <c r="L236" i="15" s="1"/>
  <c r="AF488" i="15"/>
  <c r="L243" i="15" s="1"/>
  <c r="AF487" i="15"/>
  <c r="L238" i="15" s="1"/>
  <c r="AF486" i="15"/>
  <c r="L242" i="15" s="1"/>
  <c r="AF485" i="15"/>
  <c r="L255" i="15" s="1"/>
  <c r="AF484" i="15"/>
  <c r="L245" i="15" s="1"/>
  <c r="AF483" i="15"/>
  <c r="L251" i="15" s="1"/>
  <c r="AF482" i="15"/>
  <c r="L237" i="15" s="1"/>
  <c r="AF481" i="15"/>
  <c r="L252" i="15" s="1"/>
  <c r="AF480" i="15"/>
  <c r="L254" i="15" s="1"/>
  <c r="AF479" i="15"/>
  <c r="L244" i="15" s="1"/>
  <c r="AF478" i="15"/>
  <c r="L247" i="15" s="1"/>
  <c r="AF477" i="15"/>
  <c r="L250" i="15" s="1"/>
  <c r="AF476" i="15"/>
  <c r="L248" i="15" s="1"/>
  <c r="AF475" i="15"/>
  <c r="L246" i="15" s="1"/>
  <c r="AF474" i="15"/>
  <c r="L256" i="15" s="1"/>
  <c r="AF473" i="15"/>
  <c r="L239" i="15" s="1"/>
  <c r="AF472" i="15"/>
  <c r="L253" i="15" s="1"/>
  <c r="AF471" i="15"/>
  <c r="L241" i="15" s="1"/>
  <c r="AF469" i="15"/>
  <c r="L219" i="15" s="1"/>
  <c r="AF468" i="15"/>
  <c r="L218" i="15" s="1"/>
  <c r="AF467" i="15"/>
  <c r="L216" i="15" s="1"/>
  <c r="AF466" i="15"/>
  <c r="L210" i="15" s="1"/>
  <c r="AF465" i="15"/>
  <c r="L202" i="15" s="1"/>
  <c r="AF464" i="15"/>
  <c r="L203" i="15" s="1"/>
  <c r="AF463" i="15"/>
  <c r="L212" i="15" s="1"/>
  <c r="AF462" i="15"/>
  <c r="L206" i="15" s="1"/>
  <c r="AF461" i="15"/>
  <c r="L208" i="15" s="1"/>
  <c r="AF460" i="15"/>
  <c r="L205" i="15" s="1"/>
  <c r="AF459" i="15"/>
  <c r="L214" i="15" s="1"/>
  <c r="AF458" i="15"/>
  <c r="L211" i="15" s="1"/>
  <c r="AF457" i="15"/>
  <c r="L204" i="15" s="1"/>
  <c r="AF456" i="15"/>
  <c r="L207" i="15" s="1"/>
  <c r="AF455" i="15"/>
  <c r="L209" i="15" s="1"/>
  <c r="AF454" i="15"/>
  <c r="L213" i="15" s="1"/>
  <c r="AF453" i="15"/>
  <c r="L215" i="15" s="1"/>
  <c r="AF452" i="15"/>
  <c r="L200" i="15" s="1"/>
  <c r="AF451" i="15"/>
  <c r="L201" i="15" s="1"/>
  <c r="AF450" i="15"/>
  <c r="L220" i="15" s="1"/>
  <c r="AF449" i="15"/>
  <c r="L217" i="15" s="1"/>
  <c r="AF447" i="15"/>
  <c r="L171" i="15" s="1"/>
  <c r="AF446" i="15"/>
  <c r="L169" i="15" s="1"/>
  <c r="AF445" i="15"/>
  <c r="L164" i="15" s="1"/>
  <c r="AF444" i="15"/>
  <c r="L168" i="15" s="1"/>
  <c r="AF443" i="15"/>
  <c r="L183" i="15" s="1"/>
  <c r="AF442" i="15"/>
  <c r="L172" i="15" s="1"/>
  <c r="AF441" i="15"/>
  <c r="L166" i="15" s="1"/>
  <c r="AF440" i="15"/>
  <c r="L178" i="15" s="1"/>
  <c r="AF439" i="15"/>
  <c r="L175" i="15" s="1"/>
  <c r="AF438" i="15"/>
  <c r="L170" i="15" s="1"/>
  <c r="AF437" i="15"/>
  <c r="L180" i="15" s="1"/>
  <c r="AF436" i="15"/>
  <c r="L174" i="15" s="1"/>
  <c r="AF435" i="15"/>
  <c r="L173" i="15" s="1"/>
  <c r="AF434" i="15"/>
  <c r="L179" i="15" s="1"/>
  <c r="AF433" i="15"/>
  <c r="L177" i="15" s="1"/>
  <c r="AF432" i="15"/>
  <c r="L182" i="15" s="1"/>
  <c r="AF431" i="15"/>
  <c r="L184" i="15" s="1"/>
  <c r="AF430" i="15"/>
  <c r="L165" i="15" s="1"/>
  <c r="AF429" i="15"/>
  <c r="L176" i="15" s="1"/>
  <c r="AF428" i="15"/>
  <c r="L167" i="15" s="1"/>
  <c r="AF427" i="15"/>
  <c r="L181" i="15" s="1"/>
  <c r="AF425" i="15"/>
  <c r="L139" i="15" s="1"/>
  <c r="AF424" i="15"/>
  <c r="L137" i="15" s="1"/>
  <c r="AF423" i="15"/>
  <c r="L133" i="15" s="1"/>
  <c r="AF422" i="15"/>
  <c r="L132" i="15" s="1"/>
  <c r="AF421" i="15"/>
  <c r="L130" i="15" s="1"/>
  <c r="AF420" i="15"/>
  <c r="L140" i="15" s="1"/>
  <c r="AF419" i="15"/>
  <c r="L131" i="15" s="1"/>
  <c r="AF418" i="15"/>
  <c r="L138" i="15" s="1"/>
  <c r="AF417" i="15"/>
  <c r="L142" i="15" s="1"/>
  <c r="AF416" i="15"/>
  <c r="L129" i="15" s="1"/>
  <c r="AF415" i="15"/>
  <c r="L146" i="15" s="1"/>
  <c r="AF414" i="15"/>
  <c r="L148" i="15" s="1"/>
  <c r="AF413" i="15"/>
  <c r="L135" i="15" s="1"/>
  <c r="AF412" i="15"/>
  <c r="L128" i="15" s="1"/>
  <c r="AF411" i="15"/>
  <c r="L141" i="15" s="1"/>
  <c r="AF410" i="15"/>
  <c r="L144" i="15" s="1"/>
  <c r="AF409" i="15"/>
  <c r="L143" i="15" s="1"/>
  <c r="AF408" i="15"/>
  <c r="L134" i="15" s="1"/>
  <c r="AF407" i="15"/>
  <c r="L145" i="15" s="1"/>
  <c r="AF406" i="15"/>
  <c r="L136" i="15" s="1"/>
  <c r="AF405" i="15"/>
  <c r="L147" i="15" s="1"/>
  <c r="AF403" i="15"/>
  <c r="L105" i="15" s="1"/>
  <c r="AF402" i="15"/>
  <c r="L97" i="15" s="1"/>
  <c r="AF401" i="15"/>
  <c r="L100" i="15" s="1"/>
  <c r="AF400" i="15"/>
  <c r="L99" i="15" s="1"/>
  <c r="AF399" i="15"/>
  <c r="L103" i="15" s="1"/>
  <c r="AF398" i="15"/>
  <c r="L93" i="15" s="1"/>
  <c r="AF397" i="15"/>
  <c r="L102" i="15" s="1"/>
  <c r="AF396" i="15"/>
  <c r="L110" i="15" s="1"/>
  <c r="AF395" i="15"/>
  <c r="L101" i="15" s="1"/>
  <c r="AF394" i="15"/>
  <c r="L112" i="15" s="1"/>
  <c r="AF393" i="15"/>
  <c r="L95" i="15" s="1"/>
  <c r="AF392" i="15"/>
  <c r="L104" i="15" s="1"/>
  <c r="AF391" i="15"/>
  <c r="L92" i="15" s="1"/>
  <c r="AF390" i="15"/>
  <c r="L106" i="15" s="1"/>
  <c r="AF389" i="15"/>
  <c r="L107" i="15" s="1"/>
  <c r="AF388" i="15"/>
  <c r="L98" i="15" s="1"/>
  <c r="AF387" i="15"/>
  <c r="L94" i="15" s="1"/>
  <c r="AF386" i="15"/>
  <c r="L109" i="15" s="1"/>
  <c r="AF385" i="15"/>
  <c r="L111" i="15" s="1"/>
  <c r="AF384" i="15"/>
  <c r="L96" i="15" s="1"/>
  <c r="AF383" i="15"/>
  <c r="L108" i="15" s="1"/>
  <c r="L114" i="15" l="1"/>
  <c r="L258" i="15"/>
  <c r="L330" i="15"/>
  <c r="L150" i="15"/>
  <c r="L294" i="15"/>
  <c r="L186" i="15"/>
  <c r="L222" i="15"/>
  <c r="AO518" i="5"/>
  <c r="AO517" i="5"/>
  <c r="AO516" i="5"/>
  <c r="AO515" i="5"/>
  <c r="AO514" i="5"/>
  <c r="AO513" i="5"/>
  <c r="AO512" i="5"/>
  <c r="AO511" i="5"/>
  <c r="AO510" i="5"/>
  <c r="AO509" i="5"/>
  <c r="AO508" i="5"/>
  <c r="AO507" i="5"/>
  <c r="AO506" i="5"/>
  <c r="AO505" i="5"/>
  <c r="AO504" i="5"/>
  <c r="AO503" i="5"/>
  <c r="AO502" i="5"/>
  <c r="AO501" i="5"/>
  <c r="AO500" i="5"/>
  <c r="AO499" i="5"/>
  <c r="AO498" i="5"/>
  <c r="AO497" i="5"/>
  <c r="AO496" i="5"/>
  <c r="AO495" i="5"/>
  <c r="AO494" i="5"/>
  <c r="AO493" i="5"/>
  <c r="AO492" i="5"/>
  <c r="AO491" i="5"/>
  <c r="AO490" i="5"/>
  <c r="AO489" i="5"/>
  <c r="AO488" i="5"/>
  <c r="AO487" i="5"/>
  <c r="AO486" i="5"/>
  <c r="AO485" i="5"/>
  <c r="AO484" i="5"/>
  <c r="AO483" i="5"/>
  <c r="AO482" i="5"/>
  <c r="AO481" i="5"/>
  <c r="AO480" i="5"/>
  <c r="AO479" i="5"/>
  <c r="AO478" i="5"/>
  <c r="AO477" i="5"/>
  <c r="AO476" i="5"/>
  <c r="AO475" i="5"/>
  <c r="AO474" i="5"/>
  <c r="AO473" i="5"/>
  <c r="AO472" i="5"/>
  <c r="AO471" i="5"/>
  <c r="AO470" i="5"/>
  <c r="AO469" i="5"/>
  <c r="AO468" i="5"/>
  <c r="AO467" i="5"/>
  <c r="AO466" i="5"/>
  <c r="AO465" i="5"/>
  <c r="AO464" i="5"/>
  <c r="AO463" i="5"/>
  <c r="AO462" i="5"/>
  <c r="AO461" i="5"/>
  <c r="AO460" i="5"/>
  <c r="AO459" i="5"/>
  <c r="AO458" i="5"/>
  <c r="AO457" i="5"/>
  <c r="AO456" i="5"/>
  <c r="AO455" i="5"/>
  <c r="AO454" i="5"/>
  <c r="AO453" i="5"/>
  <c r="AO452" i="5"/>
  <c r="AO451" i="5"/>
  <c r="AO450" i="5"/>
  <c r="AO449" i="5"/>
  <c r="AO448" i="5"/>
  <c r="AO447" i="5"/>
  <c r="AO446" i="5"/>
  <c r="AO445" i="5"/>
  <c r="AO444" i="5"/>
  <c r="AO443" i="5"/>
  <c r="AO442" i="5"/>
  <c r="AO441" i="5"/>
  <c r="AO440" i="5"/>
  <c r="AO439" i="5"/>
  <c r="AO438" i="5"/>
  <c r="AO437" i="5"/>
  <c r="AO436" i="5"/>
  <c r="AO435" i="5"/>
  <c r="AO434" i="5"/>
  <c r="AO433" i="5"/>
  <c r="AO432" i="5"/>
  <c r="AO431" i="5"/>
  <c r="AO430" i="5"/>
  <c r="AO429" i="5"/>
  <c r="AO428" i="5"/>
  <c r="AO427" i="5"/>
  <c r="AO426" i="5"/>
  <c r="AO425" i="5"/>
  <c r="AO424" i="5"/>
  <c r="AO423" i="5"/>
  <c r="AO422" i="5"/>
  <c r="AO421" i="5"/>
  <c r="AO420" i="5"/>
  <c r="AO419" i="5"/>
  <c r="AO418" i="5"/>
  <c r="AO417" i="5"/>
  <c r="AO416" i="5"/>
  <c r="AO415" i="5"/>
  <c r="AO414" i="5"/>
  <c r="AO413" i="5"/>
  <c r="AO412" i="5"/>
  <c r="AO411" i="5"/>
  <c r="AO410" i="5"/>
  <c r="AO409" i="5"/>
  <c r="AO408" i="5"/>
  <c r="AO407" i="5"/>
  <c r="AO406" i="5"/>
  <c r="AO405" i="5"/>
  <c r="AO404" i="5"/>
  <c r="AO403" i="5"/>
  <c r="AO402" i="5"/>
  <c r="AO401" i="5"/>
  <c r="AO400" i="5"/>
  <c r="AO399" i="5"/>
  <c r="AO398" i="5"/>
  <c r="AO397" i="5"/>
  <c r="AO396" i="5"/>
  <c r="AO395" i="5"/>
  <c r="AO394" i="5"/>
  <c r="AO393" i="5"/>
  <c r="AO392" i="5"/>
  <c r="AO391" i="5"/>
  <c r="AO390" i="5"/>
  <c r="AO389" i="5"/>
  <c r="AO388" i="5"/>
  <c r="AO387" i="5"/>
  <c r="AO386" i="5"/>
  <c r="AO385" i="5"/>
  <c r="AO384" i="5"/>
  <c r="AO383" i="5"/>
  <c r="AO382" i="5"/>
  <c r="AO381" i="5"/>
  <c r="AO380" i="5"/>
  <c r="AO379" i="5"/>
  <c r="AO378" i="5"/>
  <c r="AO377" i="5"/>
  <c r="AO376" i="5"/>
  <c r="AO375" i="5"/>
  <c r="AO374" i="5"/>
  <c r="AO373" i="5"/>
  <c r="AO372" i="5"/>
  <c r="AO371" i="5"/>
  <c r="AO370" i="5"/>
  <c r="AO369" i="5"/>
  <c r="AO368" i="5"/>
  <c r="AO367" i="5"/>
  <c r="AO366" i="5"/>
  <c r="AO365" i="5"/>
  <c r="AO364" i="5"/>
  <c r="AO363" i="5"/>
  <c r="AO362" i="5"/>
  <c r="AO361" i="5"/>
  <c r="AO360" i="5"/>
  <c r="AO359" i="5"/>
  <c r="AO358" i="5"/>
  <c r="AO357" i="5"/>
  <c r="AO356" i="5"/>
  <c r="AO355" i="5"/>
  <c r="AO354" i="5"/>
  <c r="AO353" i="5"/>
  <c r="AO352" i="5"/>
  <c r="AO351" i="5"/>
  <c r="AO350" i="5"/>
  <c r="AO349" i="5"/>
  <c r="AO348" i="5"/>
  <c r="AO347" i="5"/>
  <c r="AO346" i="5"/>
  <c r="AO345" i="5"/>
  <c r="AO344" i="5"/>
  <c r="D140" i="4" l="1"/>
  <c r="X1056" i="1" s="1"/>
  <c r="D139" i="4"/>
  <c r="X978" i="1" s="1"/>
  <c r="D138" i="4"/>
  <c r="X1057" i="1" s="1"/>
  <c r="D137" i="4"/>
  <c r="X1100" i="1" s="1"/>
  <c r="D136" i="4"/>
  <c r="X1029" i="1" s="1"/>
  <c r="D135" i="4"/>
  <c r="X1038" i="1" s="1"/>
  <c r="D134" i="4"/>
  <c r="X1103" i="1" s="1"/>
  <c r="D133" i="4"/>
  <c r="X985" i="1" s="1"/>
  <c r="D132" i="4"/>
  <c r="X1024" i="1" s="1"/>
  <c r="D131" i="4"/>
  <c r="X1094" i="1" s="1"/>
  <c r="D130" i="4"/>
  <c r="X1025" i="1" s="1"/>
  <c r="D129" i="4"/>
  <c r="X1006" i="1" s="1"/>
  <c r="D128" i="4"/>
  <c r="X1048" i="1" s="1"/>
  <c r="D127" i="4"/>
  <c r="X1086" i="1" s="1"/>
  <c r="D126" i="4"/>
  <c r="X1066" i="1" s="1"/>
  <c r="D125" i="4"/>
  <c r="X1125" i="1" s="1"/>
  <c r="D124" i="4"/>
  <c r="X990" i="1" s="1"/>
  <c r="D123" i="4"/>
  <c r="X1011" i="1" s="1"/>
  <c r="D122" i="4"/>
  <c r="X1070" i="1" s="1"/>
  <c r="D121" i="4"/>
  <c r="X1062" i="1" s="1"/>
  <c r="D120" i="4"/>
  <c r="X1115" i="1" s="1"/>
  <c r="D119" i="4"/>
  <c r="X1109" i="1" s="1"/>
  <c r="D118" i="4"/>
  <c r="X980" i="1" s="1"/>
  <c r="D117" i="4"/>
  <c r="X1063" i="1" s="1"/>
  <c r="D116" i="4"/>
  <c r="X1107" i="1" s="1"/>
  <c r="D115" i="4"/>
  <c r="X1014" i="1" s="1"/>
  <c r="D114" i="4"/>
  <c r="X1069" i="1" s="1"/>
  <c r="D113" i="4"/>
  <c r="X959" i="1" s="1"/>
  <c r="D112" i="4"/>
  <c r="X1110" i="1" s="1"/>
  <c r="D111" i="4"/>
  <c r="X1021" i="1" s="1"/>
  <c r="D110" i="4"/>
  <c r="X1000" i="1" s="1"/>
  <c r="D109" i="4"/>
  <c r="X970" i="1" s="1"/>
  <c r="D108" i="4"/>
  <c r="X1084" i="1" s="1"/>
  <c r="D107" i="4"/>
  <c r="X1095" i="1" s="1"/>
  <c r="D106" i="4"/>
  <c r="X1044" i="1" s="1"/>
  <c r="D105" i="4"/>
  <c r="X1119" i="1" s="1"/>
  <c r="D104" i="4"/>
  <c r="X1018" i="1" s="1"/>
  <c r="D103" i="4"/>
  <c r="X1081" i="1" s="1"/>
  <c r="D102" i="4"/>
  <c r="X1032" i="1" s="1"/>
  <c r="D101" i="4"/>
  <c r="X979" i="1" s="1"/>
  <c r="D100" i="4"/>
  <c r="X1065" i="1" s="1"/>
  <c r="D99" i="4"/>
  <c r="X975" i="1" s="1"/>
  <c r="D98" i="4"/>
  <c r="X1124" i="1" s="1"/>
  <c r="D97" i="4"/>
  <c r="X989" i="1" s="1"/>
  <c r="D96" i="4"/>
  <c r="X1051" i="1" s="1"/>
  <c r="D95" i="4"/>
  <c r="X996" i="1" s="1"/>
  <c r="D94" i="4"/>
  <c r="X1104" i="1" s="1"/>
  <c r="D93" i="4"/>
  <c r="X993" i="1" s="1"/>
  <c r="D92" i="4"/>
  <c r="X1091" i="1" s="1"/>
  <c r="D91" i="4"/>
  <c r="X1046" i="1" s="1"/>
  <c r="D90" i="4"/>
  <c r="X1071" i="1" s="1"/>
  <c r="D89" i="4"/>
  <c r="X1045" i="1" s="1"/>
  <c r="D88" i="4"/>
  <c r="X974" i="1" s="1"/>
  <c r="D87" i="4"/>
  <c r="X1079" i="1" s="1"/>
  <c r="D86" i="4"/>
  <c r="X971" i="1" s="1"/>
  <c r="D85" i="4"/>
  <c r="X998" i="1" s="1"/>
  <c r="D84" i="4"/>
  <c r="X1116" i="1" s="1"/>
  <c r="D83" i="4"/>
  <c r="X1099" i="1" s="1"/>
  <c r="D82" i="4"/>
  <c r="X1118" i="1" s="1"/>
  <c r="D81" i="4"/>
  <c r="X1093" i="1" s="1"/>
  <c r="D80" i="4"/>
  <c r="X1033" i="1" s="1"/>
  <c r="D79" i="4"/>
  <c r="X1102" i="1" s="1"/>
  <c r="D78" i="4"/>
  <c r="X1017" i="1" s="1"/>
  <c r="D77" i="4"/>
  <c r="X995" i="1" s="1"/>
  <c r="D76" i="4"/>
  <c r="X983" i="1" s="1"/>
  <c r="D75" i="4"/>
  <c r="X1090" i="1" s="1"/>
  <c r="D74" i="4"/>
  <c r="X1019" i="1" s="1"/>
  <c r="D73" i="4"/>
  <c r="X991" i="1" s="1"/>
  <c r="D72" i="4"/>
  <c r="X1016" i="1" s="1"/>
  <c r="D71" i="4"/>
  <c r="X1120" i="1" s="1"/>
  <c r="D70" i="4"/>
  <c r="X1055" i="1" s="1"/>
  <c r="D69" i="4"/>
  <c r="X1123" i="1" s="1"/>
  <c r="D68" i="4"/>
  <c r="X1023" i="1" s="1"/>
  <c r="D67" i="4"/>
  <c r="X1008" i="1" s="1"/>
  <c r="D66" i="4"/>
  <c r="X1007" i="1" s="1"/>
  <c r="D65" i="4"/>
  <c r="X1020" i="1" s="1"/>
  <c r="D64" i="4"/>
  <c r="X1085" i="1" s="1"/>
  <c r="D63" i="4"/>
  <c r="X1058" i="1" s="1"/>
  <c r="D62" i="4"/>
  <c r="X1049" i="1" s="1"/>
  <c r="D61" i="4"/>
  <c r="X987" i="1" s="1"/>
  <c r="D60" i="4"/>
  <c r="X1050" i="1" s="1"/>
  <c r="D59" i="4"/>
  <c r="X1030" i="1" s="1"/>
  <c r="D58" i="4"/>
  <c r="X1111" i="1" s="1"/>
  <c r="D57" i="4"/>
  <c r="X1098" i="1" s="1"/>
  <c r="D56" i="4"/>
  <c r="X1027" i="1" s="1"/>
  <c r="D55" i="4"/>
  <c r="X986" i="1" s="1"/>
  <c r="D54" i="4"/>
  <c r="X1122" i="1" s="1"/>
  <c r="D53" i="4"/>
  <c r="X1015" i="1" s="1"/>
  <c r="D52" i="4"/>
  <c r="X982" i="1" s="1"/>
  <c r="D51" i="4"/>
  <c r="X1060" i="1" s="1"/>
  <c r="D50" i="4"/>
  <c r="X1074" i="1" s="1"/>
  <c r="D49" i="4"/>
  <c r="X1087" i="1" s="1"/>
  <c r="D48" i="4"/>
  <c r="X973" i="1" s="1"/>
  <c r="D47" i="4"/>
  <c r="X1053" i="1" s="1"/>
  <c r="D46" i="4"/>
  <c r="X1003" i="1" s="1"/>
  <c r="D45" i="4"/>
  <c r="X1043" i="1" s="1"/>
  <c r="D44" i="4"/>
  <c r="X1040" i="1" s="1"/>
  <c r="D43" i="4"/>
  <c r="X1047" i="1" s="1"/>
  <c r="D42" i="4"/>
  <c r="X1114" i="1" s="1"/>
  <c r="D41" i="4"/>
  <c r="X1067" i="1" s="1"/>
  <c r="D40" i="4"/>
  <c r="X1052" i="1" s="1"/>
  <c r="D39" i="4"/>
  <c r="X1061" i="1" s="1"/>
  <c r="D38" i="4"/>
  <c r="X1042" i="1" s="1"/>
  <c r="D37" i="4"/>
  <c r="X968" i="1" s="1"/>
  <c r="D36" i="4"/>
  <c r="X1112" i="1" s="1"/>
  <c r="D35" i="4"/>
  <c r="X1097" i="1" s="1"/>
  <c r="D34" i="4"/>
  <c r="X1059" i="1" s="1"/>
  <c r="D33" i="4"/>
  <c r="X1108" i="1" s="1"/>
  <c r="D32" i="4"/>
  <c r="X997" i="1" s="1"/>
  <c r="D31" i="4"/>
  <c r="X1076" i="1" s="1"/>
  <c r="D30" i="4"/>
  <c r="X1002" i="1" s="1"/>
  <c r="D29" i="4"/>
  <c r="X1078" i="1" s="1"/>
  <c r="D28" i="4"/>
  <c r="X961" i="1" s="1"/>
  <c r="D27" i="4"/>
  <c r="X1026" i="1" s="1"/>
  <c r="D26" i="4"/>
  <c r="X976" i="1" s="1"/>
  <c r="D25" i="4"/>
  <c r="X1064" i="1" s="1"/>
  <c r="D24" i="4"/>
  <c r="X965" i="1" s="1"/>
  <c r="D23" i="4"/>
  <c r="X1034" i="1" s="1"/>
  <c r="D22" i="4"/>
  <c r="X992" i="1" s="1"/>
  <c r="D21" i="4"/>
  <c r="X1005" i="1" s="1"/>
  <c r="D20" i="4"/>
  <c r="X1121" i="1" s="1"/>
  <c r="D19" i="4"/>
  <c r="X1009" i="1" s="1"/>
  <c r="D18" i="4"/>
  <c r="X988" i="1" s="1"/>
  <c r="D17" i="4"/>
  <c r="X958" i="1" s="1"/>
  <c r="D16" i="4"/>
  <c r="X1080" i="1" s="1"/>
  <c r="D15" i="4"/>
  <c r="X1036" i="1" s="1"/>
  <c r="D14" i="4"/>
  <c r="X969" i="1" s="1"/>
  <c r="D13" i="4"/>
  <c r="X981" i="1" s="1"/>
  <c r="D12" i="4"/>
  <c r="X1022" i="1" s="1"/>
  <c r="D11" i="4"/>
  <c r="X1083" i="1" s="1"/>
  <c r="D10" i="4"/>
  <c r="X1037" i="1" s="1"/>
  <c r="D9" i="4"/>
  <c r="X963" i="1" s="1"/>
  <c r="D8" i="4"/>
  <c r="X1106" i="1" s="1"/>
  <c r="D7" i="4"/>
  <c r="X1096" i="1" s="1"/>
  <c r="D6" i="4"/>
  <c r="X1077" i="1" s="1"/>
  <c r="D5" i="4"/>
  <c r="X1075" i="1" s="1"/>
  <c r="F2274" i="1"/>
  <c r="AAW1177" i="1" s="1"/>
  <c r="AAY1177" i="1" s="1"/>
  <c r="F2272" i="1"/>
  <c r="WA1199" i="1" s="1"/>
  <c r="WC1199" i="1" s="1"/>
  <c r="F2270" i="1"/>
  <c r="F2269" i="1"/>
  <c r="AVZ1201" i="1" s="1"/>
  <c r="AWB1201" i="1" s="1"/>
  <c r="F2268" i="1"/>
  <c r="AVZ1199" i="1" s="1"/>
  <c r="AWB1199" i="1" s="1"/>
  <c r="F2267" i="1"/>
  <c r="F2266" i="1"/>
  <c r="F2265" i="1"/>
  <c r="F2264" i="1"/>
  <c r="F2263" i="1"/>
  <c r="F2262" i="1"/>
  <c r="F2261" i="1"/>
  <c r="F2260" i="1"/>
  <c r="F2259" i="1"/>
  <c r="F2258" i="1"/>
  <c r="F2257" i="1"/>
  <c r="F2256" i="1"/>
  <c r="F2255" i="1"/>
  <c r="ARV1200" i="1" s="1"/>
  <c r="ARX1200" i="1" s="1"/>
  <c r="F2254" i="1"/>
  <c r="WS1198" i="1" s="1"/>
  <c r="WU1198" i="1" s="1"/>
  <c r="F2253" i="1"/>
  <c r="F2252" i="1"/>
  <c r="F2251" i="1"/>
  <c r="AHU1150" i="1" s="1"/>
  <c r="AHW1150" i="1" s="1"/>
  <c r="F2250" i="1"/>
  <c r="AFJ1199" i="1" s="1"/>
  <c r="AFL1199" i="1" s="1"/>
  <c r="F2249" i="1"/>
  <c r="F2248" i="1"/>
  <c r="F2247" i="1"/>
  <c r="AFS1198" i="1" s="1"/>
  <c r="AFU1198" i="1" s="1"/>
  <c r="F2246" i="1"/>
  <c r="F2245" i="1"/>
  <c r="F2244" i="1"/>
  <c r="F2243" i="1"/>
  <c r="F2242" i="1"/>
  <c r="F2241" i="1"/>
  <c r="F2240" i="1"/>
  <c r="F2237" i="1"/>
  <c r="F2234" i="1"/>
  <c r="F2233" i="1"/>
  <c r="PL1200" i="1" s="1"/>
  <c r="PN1200" i="1" s="1"/>
  <c r="F2232" i="1"/>
  <c r="F2231" i="1"/>
  <c r="AHU1193" i="1" s="1"/>
  <c r="AHW1193" i="1" s="1"/>
  <c r="F2230" i="1"/>
  <c r="F2229" i="1"/>
  <c r="F2228" i="1"/>
  <c r="F2227" i="1"/>
  <c r="F2225" i="1"/>
  <c r="F2224" i="1"/>
  <c r="F2223" i="1"/>
  <c r="F2222" i="1"/>
  <c r="F2218" i="1"/>
  <c r="F2215" i="1"/>
  <c r="F2214" i="1"/>
  <c r="AVH1201" i="1" s="1"/>
  <c r="AVJ1201" i="1" s="1"/>
  <c r="F2213" i="1"/>
  <c r="F2212" i="1"/>
  <c r="F2211" i="1"/>
  <c r="F2209" i="1"/>
  <c r="AHU1156" i="1" s="1"/>
  <c r="AHW1156" i="1" s="1"/>
  <c r="F2207" i="1"/>
  <c r="F2206" i="1"/>
  <c r="F2204" i="1"/>
  <c r="F2201" i="1"/>
  <c r="F2200" i="1"/>
  <c r="F2199" i="1"/>
  <c r="F2197" i="1"/>
  <c r="F2194" i="1"/>
  <c r="F2193" i="1"/>
  <c r="ZD1199" i="1" s="1"/>
  <c r="ZF1199" i="1" s="1"/>
  <c r="F2191" i="1"/>
  <c r="F2190" i="1"/>
  <c r="F2189" i="1"/>
  <c r="F2188" i="1"/>
  <c r="F2187" i="1"/>
  <c r="AUY1201" i="1" s="1"/>
  <c r="AVA1201" i="1" s="1"/>
  <c r="F2186" i="1"/>
  <c r="F2185" i="1"/>
  <c r="F2184" i="1"/>
  <c r="F2183" i="1"/>
  <c r="F2182" i="1"/>
  <c r="F2180" i="1"/>
  <c r="F2178" i="1"/>
  <c r="F2177" i="1"/>
  <c r="F2176" i="1"/>
  <c r="F2175" i="1"/>
  <c r="F2174" i="1"/>
  <c r="QV1193" i="1" s="1"/>
  <c r="QX1193" i="1" s="1"/>
  <c r="F2172" i="1"/>
  <c r="AHU1138" i="1" s="1"/>
  <c r="AHW1138" i="1" s="1"/>
  <c r="F2171" i="1"/>
  <c r="F2170" i="1"/>
  <c r="SX1198" i="1" s="1"/>
  <c r="SZ1198" i="1" s="1"/>
  <c r="F2168" i="1"/>
  <c r="F2166" i="1"/>
  <c r="F2164" i="1"/>
  <c r="F2163" i="1"/>
  <c r="F2162" i="1"/>
  <c r="AVZ1200" i="1" s="1"/>
  <c r="AWB1200" i="1" s="1"/>
  <c r="F2161" i="1"/>
  <c r="F2160" i="1"/>
  <c r="F2159" i="1"/>
  <c r="F2157" i="1"/>
  <c r="F2156" i="1"/>
  <c r="YC1198" i="1" s="1"/>
  <c r="YE1198" i="1" s="1"/>
  <c r="F2155" i="1"/>
  <c r="F2154" i="1"/>
  <c r="F2153" i="1"/>
  <c r="F2152" i="1"/>
  <c r="XB1197" i="1" s="1"/>
  <c r="XD1197" i="1" s="1"/>
  <c r="F2151" i="1"/>
  <c r="F2150" i="1"/>
  <c r="F2149" i="1"/>
  <c r="F2147" i="1"/>
  <c r="F2146" i="1"/>
  <c r="F2145" i="1"/>
  <c r="F2144" i="1"/>
  <c r="F2143" i="1"/>
  <c r="F2142" i="1"/>
  <c r="PL1199" i="1" s="1"/>
  <c r="PN1199" i="1" s="1"/>
  <c r="F2140" i="1"/>
  <c r="F2139" i="1"/>
  <c r="BCF1168" i="1" s="1"/>
  <c r="BCH1168" i="1" s="1"/>
  <c r="F2138" i="1"/>
  <c r="F2137" i="1"/>
  <c r="F2136" i="1"/>
  <c r="F2135" i="1"/>
  <c r="F2134" i="1"/>
  <c r="AMQ1171" i="1" s="1"/>
  <c r="AMS1171" i="1" s="1"/>
  <c r="F2133" i="1"/>
  <c r="YC1199" i="1" s="1"/>
  <c r="YE1199" i="1" s="1"/>
  <c r="F2132" i="1"/>
  <c r="F2131" i="1"/>
  <c r="AHU1180" i="1" s="1"/>
  <c r="AHW1180" i="1" s="1"/>
  <c r="F2130" i="1"/>
  <c r="F2129" i="1"/>
  <c r="ZV1197" i="1" s="1"/>
  <c r="ZX1197" i="1" s="1"/>
  <c r="F2128" i="1"/>
  <c r="APK1195" i="1" s="1"/>
  <c r="APM1195" i="1" s="1"/>
  <c r="F2125" i="1"/>
  <c r="F2124" i="1"/>
  <c r="F2123" i="1"/>
  <c r="ACP1193" i="1" s="1"/>
  <c r="ACR1193" i="1" s="1"/>
  <c r="F2121" i="1"/>
  <c r="F2120" i="1"/>
  <c r="F2119" i="1"/>
  <c r="F2118" i="1"/>
  <c r="F2116" i="1"/>
  <c r="F2115" i="1"/>
  <c r="F2114" i="1"/>
  <c r="F2113" i="1"/>
  <c r="TY1198" i="1" s="1"/>
  <c r="UA1198" i="1" s="1"/>
  <c r="F2110" i="1"/>
  <c r="F2109" i="1"/>
  <c r="F2108" i="1"/>
  <c r="F2107" i="1"/>
  <c r="F2106" i="1"/>
  <c r="AHU1170" i="1" s="1"/>
  <c r="AHW1170" i="1" s="1"/>
  <c r="F2105" i="1"/>
  <c r="F2103" i="1"/>
  <c r="F2102" i="1"/>
  <c r="F2100" i="1"/>
  <c r="F2099" i="1"/>
  <c r="F2098" i="1"/>
  <c r="F2095" i="1"/>
  <c r="F2094" i="1"/>
  <c r="F2092" i="1"/>
  <c r="F2091" i="1"/>
  <c r="F2090" i="1"/>
  <c r="YU1199" i="1" s="1"/>
  <c r="YW1199" i="1" s="1"/>
  <c r="F2089" i="1"/>
  <c r="F2088" i="1"/>
  <c r="F2087" i="1"/>
  <c r="F2085" i="1"/>
  <c r="F2083" i="1"/>
  <c r="F2082" i="1"/>
  <c r="F2081" i="1"/>
  <c r="F2080" i="1"/>
  <c r="F2079" i="1"/>
  <c r="F2078" i="1"/>
  <c r="F2077" i="1"/>
  <c r="BEZ1200" i="1" s="1"/>
  <c r="BFB1200" i="1" s="1"/>
  <c r="F2076" i="1"/>
  <c r="F2072" i="1"/>
  <c r="F2071" i="1"/>
  <c r="F2070" i="1"/>
  <c r="F2069" i="1"/>
  <c r="F2068" i="1"/>
  <c r="F2067" i="1"/>
  <c r="F2066" i="1"/>
  <c r="WJ1197" i="1" s="1"/>
  <c r="WL1197" i="1" s="1"/>
  <c r="F2065" i="1"/>
  <c r="AHU1155" i="1" s="1"/>
  <c r="AHW1155" i="1" s="1"/>
  <c r="F2064" i="1"/>
  <c r="UZ1194" i="1" s="1"/>
  <c r="VB1194" i="1" s="1"/>
  <c r="F2063" i="1"/>
  <c r="F2062" i="1"/>
  <c r="F2061" i="1"/>
  <c r="F2060" i="1"/>
  <c r="F2059" i="1"/>
  <c r="F2057" i="1"/>
  <c r="F2055" i="1"/>
  <c r="F2054" i="1"/>
  <c r="F2053" i="1"/>
  <c r="AUP1197" i="1" s="1"/>
  <c r="AUR1197" i="1" s="1"/>
  <c r="F2052" i="1"/>
  <c r="F2051" i="1"/>
  <c r="F2049" i="1"/>
  <c r="F2048" i="1"/>
  <c r="F2047" i="1"/>
  <c r="AOS1193" i="1" s="1"/>
  <c r="AOU1193" i="1" s="1"/>
  <c r="F2046" i="1"/>
  <c r="F2045" i="1"/>
  <c r="F2044" i="1"/>
  <c r="F2043" i="1"/>
  <c r="F2042" i="1"/>
  <c r="F2041" i="1"/>
  <c r="F2040" i="1"/>
  <c r="F2039" i="1"/>
  <c r="F2038" i="1"/>
  <c r="HM1199" i="1" s="1"/>
  <c r="HO1199" i="1" s="1"/>
  <c r="F2037" i="1"/>
  <c r="F2036" i="1"/>
  <c r="F2033" i="1"/>
  <c r="F2030" i="1"/>
  <c r="F2029" i="1"/>
  <c r="AHU1201" i="1" s="1"/>
  <c r="AHW1201" i="1" s="1"/>
  <c r="F2028" i="1"/>
  <c r="F2027" i="1"/>
  <c r="AHU1177" i="1" s="1"/>
  <c r="AHW1177" i="1" s="1"/>
  <c r="F2024" i="1"/>
  <c r="F2021" i="1"/>
  <c r="F2018" i="1"/>
  <c r="F2017" i="1"/>
  <c r="DI1200" i="1" s="1"/>
  <c r="DK1200" i="1" s="1"/>
  <c r="F2015" i="1"/>
  <c r="F2013" i="1"/>
  <c r="F2012" i="1"/>
  <c r="AHL1197" i="1" s="1"/>
  <c r="AHN1197" i="1" s="1"/>
  <c r="F2010" i="1"/>
  <c r="F2009" i="1"/>
  <c r="F2008" i="1"/>
  <c r="F2007" i="1"/>
  <c r="F2006" i="1"/>
  <c r="AHU1147" i="1" s="1"/>
  <c r="AHW1147" i="1" s="1"/>
  <c r="F2005" i="1"/>
  <c r="F2004" i="1"/>
  <c r="F2003" i="1"/>
  <c r="AHU1171" i="1" s="1"/>
  <c r="AHW1171" i="1" s="1"/>
  <c r="F2002" i="1"/>
  <c r="F2001" i="1"/>
  <c r="F1999" i="1"/>
  <c r="BBN1201" i="1" s="1"/>
  <c r="BBP1201" i="1" s="1"/>
  <c r="F1998" i="1"/>
  <c r="F1996" i="1"/>
  <c r="F1994" i="1"/>
  <c r="F1993" i="1"/>
  <c r="F1992" i="1"/>
  <c r="F1990" i="1"/>
  <c r="UZ1165" i="1" s="1"/>
  <c r="VB1165" i="1" s="1"/>
  <c r="F1989" i="1"/>
  <c r="AMQ1200" i="1" s="1"/>
  <c r="AMS1200" i="1" s="1"/>
  <c r="F1988" i="1"/>
  <c r="F1987" i="1"/>
  <c r="F1986" i="1"/>
  <c r="AHC1200" i="1" s="1"/>
  <c r="AHE1200" i="1" s="1"/>
  <c r="F1982" i="1"/>
  <c r="F1981" i="1"/>
  <c r="AHU1183" i="1" s="1"/>
  <c r="AHW1183" i="1" s="1"/>
  <c r="F1980" i="1"/>
  <c r="F1978" i="1"/>
  <c r="ACG1201" i="1" s="1"/>
  <c r="ACI1201" i="1" s="1"/>
  <c r="F1977" i="1"/>
  <c r="F1976" i="1"/>
  <c r="F1975" i="1"/>
  <c r="F1973" i="1"/>
  <c r="F1971" i="1"/>
  <c r="F1969" i="1"/>
  <c r="F1967" i="1"/>
  <c r="F1966" i="1"/>
  <c r="F1965" i="1"/>
  <c r="F1964" i="1"/>
  <c r="AHU1158" i="1" s="1"/>
  <c r="AHW1158" i="1" s="1"/>
  <c r="F1962" i="1"/>
  <c r="F1960" i="1"/>
  <c r="F1959" i="1"/>
  <c r="F1958" i="1"/>
  <c r="YL1179" i="1" s="1"/>
  <c r="YN1179" i="1" s="1"/>
  <c r="F1957" i="1"/>
  <c r="F1956" i="1"/>
  <c r="F1955" i="1"/>
  <c r="F1954" i="1"/>
  <c r="F1953" i="1"/>
  <c r="F1952" i="1"/>
  <c r="F1950" i="1"/>
  <c r="AHU1197" i="1" s="1"/>
  <c r="AHW1197" i="1" s="1"/>
  <c r="F1949" i="1"/>
  <c r="AHU1131" i="1" s="1"/>
  <c r="AHW1131" i="1" s="1"/>
  <c r="F1948" i="1"/>
  <c r="F1947" i="1"/>
  <c r="F1946" i="1"/>
  <c r="F1945" i="1"/>
  <c r="F1944" i="1"/>
  <c r="F1943" i="1"/>
  <c r="F1942" i="1"/>
  <c r="F1941" i="1"/>
  <c r="AQC1198" i="1" s="1"/>
  <c r="AQE1198" i="1" s="1"/>
  <c r="F1940" i="1"/>
  <c r="F1938" i="1"/>
  <c r="F1937" i="1"/>
  <c r="F1936" i="1"/>
  <c r="F1935" i="1"/>
  <c r="F1934" i="1"/>
  <c r="F1933" i="1"/>
  <c r="AHU1139" i="1" s="1"/>
  <c r="AHW1139" i="1" s="1"/>
  <c r="F1932" i="1"/>
  <c r="F1931" i="1"/>
  <c r="F1930" i="1"/>
  <c r="F1929" i="1"/>
  <c r="CQ1200" i="1" s="1"/>
  <c r="CS1200" i="1" s="1"/>
  <c r="F1928" i="1"/>
  <c r="F1927" i="1"/>
  <c r="AHU1185" i="1" s="1"/>
  <c r="AHW1185" i="1" s="1"/>
  <c r="F1926" i="1"/>
  <c r="F1925" i="1"/>
  <c r="F1924" i="1"/>
  <c r="F1923" i="1"/>
  <c r="F1922" i="1"/>
  <c r="AHU1140" i="1" s="1"/>
  <c r="AHW1140" i="1" s="1"/>
  <c r="F1921" i="1"/>
  <c r="WS1180" i="1" s="1"/>
  <c r="WU1180" i="1" s="1"/>
  <c r="F1919" i="1"/>
  <c r="F1917" i="1"/>
  <c r="F1916" i="1"/>
  <c r="F1915" i="1"/>
  <c r="F1912" i="1"/>
  <c r="F1911" i="1"/>
  <c r="F1910" i="1"/>
  <c r="F1909" i="1"/>
  <c r="F1908" i="1"/>
  <c r="F1907" i="1"/>
  <c r="F1906" i="1"/>
  <c r="F1905" i="1"/>
  <c r="F1904" i="1"/>
  <c r="F1903" i="1"/>
  <c r="F1902" i="1"/>
  <c r="F1899" i="1"/>
  <c r="F1898" i="1"/>
  <c r="F1896" i="1"/>
  <c r="F1893" i="1"/>
  <c r="ASE1198" i="1" s="1"/>
  <c r="ASG1198" i="1" s="1"/>
  <c r="F1892" i="1"/>
  <c r="F1891" i="1"/>
  <c r="F1890" i="1"/>
  <c r="F1889" i="1"/>
  <c r="AHU1191" i="1" s="1"/>
  <c r="AHW1191" i="1" s="1"/>
  <c r="F1888" i="1"/>
  <c r="KY1200" i="1" s="1"/>
  <c r="LA1200" i="1" s="1"/>
  <c r="F1886" i="1"/>
  <c r="F1884" i="1"/>
  <c r="F1882" i="1"/>
  <c r="F1881" i="1"/>
  <c r="AIM1199" i="1" s="1"/>
  <c r="AIO1199" i="1" s="1"/>
  <c r="F1879" i="1"/>
  <c r="F1878" i="1"/>
  <c r="F1877" i="1"/>
  <c r="F1876" i="1"/>
  <c r="F1875" i="1"/>
  <c r="F1874" i="1"/>
  <c r="F1872" i="1"/>
  <c r="F1871" i="1"/>
  <c r="AMQ1182" i="1" s="1"/>
  <c r="AMS1182" i="1" s="1"/>
  <c r="F1870" i="1"/>
  <c r="F1869" i="1"/>
  <c r="F1868" i="1"/>
  <c r="F1867" i="1"/>
  <c r="F1866" i="1"/>
  <c r="AHU1144" i="1" s="1"/>
  <c r="AHW1144" i="1" s="1"/>
  <c r="F1865" i="1"/>
  <c r="F1864" i="1"/>
  <c r="F1863" i="1"/>
  <c r="F1862" i="1"/>
  <c r="F1861" i="1"/>
  <c r="F1857" i="1"/>
  <c r="APK1175" i="1" s="1"/>
  <c r="APM1175" i="1" s="1"/>
  <c r="F1856" i="1"/>
  <c r="F1853" i="1"/>
  <c r="F1852" i="1"/>
  <c r="AHU1161" i="1" s="1"/>
  <c r="AHW1161" i="1" s="1"/>
  <c r="F1849" i="1"/>
  <c r="F1848" i="1"/>
  <c r="F1847" i="1"/>
  <c r="AAN1193" i="1" s="1"/>
  <c r="AAP1193" i="1" s="1"/>
  <c r="F1846" i="1"/>
  <c r="F1845" i="1"/>
  <c r="AQU1183" i="1" s="1"/>
  <c r="AQW1183" i="1" s="1"/>
  <c r="F1844" i="1"/>
  <c r="F1843" i="1"/>
  <c r="AHU1163" i="1" s="1"/>
  <c r="AHW1163" i="1" s="1"/>
  <c r="F1842" i="1"/>
  <c r="F1840" i="1"/>
  <c r="F1839" i="1"/>
  <c r="F1837" i="1"/>
  <c r="F1836" i="1"/>
  <c r="F1833" i="1"/>
  <c r="F1832" i="1"/>
  <c r="F1829" i="1"/>
  <c r="F1828" i="1"/>
  <c r="F1827" i="1"/>
  <c r="F1826" i="1"/>
  <c r="F1825" i="1"/>
  <c r="F1824" i="1"/>
  <c r="F1823" i="1"/>
  <c r="F1822" i="1"/>
  <c r="F1821" i="1"/>
  <c r="NS1200" i="1" s="1"/>
  <c r="NU1200" i="1" s="1"/>
  <c r="F1819" i="1"/>
  <c r="F1818" i="1"/>
  <c r="F1816" i="1"/>
  <c r="F1815" i="1"/>
  <c r="F1814" i="1"/>
  <c r="AJN1199" i="1" s="1"/>
  <c r="AJP1199" i="1" s="1"/>
  <c r="F1813" i="1"/>
  <c r="F1812" i="1"/>
  <c r="F1810" i="1"/>
  <c r="AOS1197" i="1" s="1"/>
  <c r="AOU1197" i="1" s="1"/>
  <c r="F1809" i="1"/>
  <c r="AMQ1199" i="1" s="1"/>
  <c r="AMS1199" i="1" s="1"/>
  <c r="F1808" i="1"/>
  <c r="F1807" i="1"/>
  <c r="F1804" i="1"/>
  <c r="F1802" i="1"/>
  <c r="AHU1159" i="1" s="1"/>
  <c r="AHW1159" i="1" s="1"/>
  <c r="F1801" i="1"/>
  <c r="F1799" i="1"/>
  <c r="F1798" i="1"/>
  <c r="F1797" i="1"/>
  <c r="ZD1181" i="1" s="1"/>
  <c r="ZF1181" i="1" s="1"/>
  <c r="F1796" i="1"/>
  <c r="F1795" i="1"/>
  <c r="F1794" i="1"/>
  <c r="F1793" i="1"/>
  <c r="F1792" i="1"/>
  <c r="F1791" i="1"/>
  <c r="F1789" i="1"/>
  <c r="F1788" i="1"/>
  <c r="F1787" i="1"/>
  <c r="F1786" i="1"/>
  <c r="F1784" i="1"/>
  <c r="F1782" i="1"/>
  <c r="F1779" i="1"/>
  <c r="F1778" i="1"/>
  <c r="F1777" i="1"/>
  <c r="F1775" i="1"/>
  <c r="F1774" i="1"/>
  <c r="LH1198" i="1" s="1"/>
  <c r="LJ1198" i="1" s="1"/>
  <c r="F1773" i="1"/>
  <c r="F1772" i="1"/>
  <c r="F1771" i="1"/>
  <c r="BCF1186" i="1" s="1"/>
  <c r="BCH1186" i="1" s="1"/>
  <c r="F1770" i="1"/>
  <c r="F1769" i="1"/>
  <c r="F1768" i="1"/>
  <c r="F1767" i="1"/>
  <c r="F1766" i="1"/>
  <c r="F1765" i="1"/>
  <c r="F1764" i="1"/>
  <c r="ZV1169" i="1" s="1"/>
  <c r="ZX1169" i="1" s="1"/>
  <c r="F1763" i="1"/>
  <c r="F1762" i="1"/>
  <c r="F1760" i="1"/>
  <c r="F1759" i="1"/>
  <c r="F1758" i="1"/>
  <c r="F1757" i="1"/>
  <c r="AAN1200" i="1" s="1"/>
  <c r="AAP1200" i="1" s="1"/>
  <c r="F1756" i="1"/>
  <c r="SO1180" i="1" s="1"/>
  <c r="SQ1180" i="1" s="1"/>
  <c r="F1755" i="1"/>
  <c r="F1754" i="1"/>
  <c r="F1752" i="1"/>
  <c r="F1751" i="1"/>
  <c r="F1750" i="1"/>
  <c r="F1749" i="1"/>
  <c r="F1747" i="1"/>
  <c r="AHC1201" i="1" s="1"/>
  <c r="AHE1201" i="1" s="1"/>
  <c r="F1746" i="1"/>
  <c r="YL1200" i="1" s="1"/>
  <c r="YN1200" i="1" s="1"/>
  <c r="F1745" i="1"/>
  <c r="F1742" i="1"/>
  <c r="F1741" i="1"/>
  <c r="F1739" i="1"/>
  <c r="F1738" i="1"/>
  <c r="F1732" i="1"/>
  <c r="F1731" i="1"/>
  <c r="F1730" i="1"/>
  <c r="F1728" i="1"/>
  <c r="F1726" i="1"/>
  <c r="F1725" i="1"/>
  <c r="YU1197" i="1" s="1"/>
  <c r="YW1197" i="1" s="1"/>
  <c r="F1724" i="1"/>
  <c r="F1723" i="1"/>
  <c r="F1722" i="1"/>
  <c r="F1720" i="1"/>
  <c r="F1719" i="1"/>
  <c r="F1718" i="1"/>
  <c r="F1717" i="1"/>
  <c r="F1716" i="1"/>
  <c r="F1715" i="1"/>
  <c r="F1713" i="1"/>
  <c r="F1712" i="1"/>
  <c r="F1711" i="1"/>
  <c r="F1710" i="1"/>
  <c r="F1709" i="1"/>
  <c r="F1708" i="1"/>
  <c r="F1707" i="1"/>
  <c r="F1706" i="1"/>
  <c r="UH1177" i="1" s="1"/>
  <c r="UJ1177" i="1" s="1"/>
  <c r="F1705" i="1"/>
  <c r="F1704" i="1"/>
  <c r="PC1201" i="1" s="1"/>
  <c r="PE1201" i="1" s="1"/>
  <c r="F1703" i="1"/>
  <c r="F1702" i="1"/>
  <c r="F1701" i="1"/>
  <c r="F1699" i="1"/>
  <c r="ABX1199" i="1" s="1"/>
  <c r="ABZ1199" i="1" s="1"/>
  <c r="F1698" i="1"/>
  <c r="F1697" i="1"/>
  <c r="WS1186" i="1" s="1"/>
  <c r="WU1186" i="1" s="1"/>
  <c r="F1695" i="1"/>
  <c r="F1694" i="1"/>
  <c r="F1693" i="1"/>
  <c r="F1691" i="1"/>
  <c r="AAN1201" i="1" s="1"/>
  <c r="AAP1201" i="1" s="1"/>
  <c r="F1690" i="1"/>
  <c r="F1689" i="1"/>
  <c r="ARV1198" i="1" s="1"/>
  <c r="ARX1198" i="1" s="1"/>
  <c r="F1688" i="1"/>
  <c r="F1686" i="1"/>
  <c r="F1685" i="1"/>
  <c r="F1684" i="1"/>
  <c r="F1683" i="1"/>
  <c r="F1682" i="1"/>
  <c r="F1681" i="1"/>
  <c r="AXA1200" i="1" s="1"/>
  <c r="AXC1200" i="1" s="1"/>
  <c r="F1680" i="1"/>
  <c r="TG1200" i="1" s="1"/>
  <c r="TI1200" i="1" s="1"/>
  <c r="F1679" i="1"/>
  <c r="F1677" i="1"/>
  <c r="F1676" i="1"/>
  <c r="F1675" i="1"/>
  <c r="F1673" i="1"/>
  <c r="AHU1198" i="1" s="1"/>
  <c r="AHW1198" i="1" s="1"/>
  <c r="F1672" i="1"/>
  <c r="F1671" i="1"/>
  <c r="F1669" i="1"/>
  <c r="F1667" i="1"/>
  <c r="F1666" i="1"/>
  <c r="F1664" i="1"/>
  <c r="F1663" i="1"/>
  <c r="F1662" i="1"/>
  <c r="ZD1191" i="1" s="1"/>
  <c r="ZF1191" i="1" s="1"/>
  <c r="F1661" i="1"/>
  <c r="F1660" i="1"/>
  <c r="F1659" i="1"/>
  <c r="ANI1198" i="1" s="1"/>
  <c r="ANK1198" i="1" s="1"/>
  <c r="F1657" i="1"/>
  <c r="F1655" i="1"/>
  <c r="F1654" i="1"/>
  <c r="WA1201" i="1" s="1"/>
  <c r="WC1201" i="1" s="1"/>
  <c r="F1653" i="1"/>
  <c r="ATX1199" i="1" s="1"/>
  <c r="ATZ1199" i="1" s="1"/>
  <c r="F1652" i="1"/>
  <c r="F1651" i="1"/>
  <c r="F1650" i="1"/>
  <c r="AGT1187" i="1" s="1"/>
  <c r="AGV1187" i="1" s="1"/>
  <c r="F1649" i="1"/>
  <c r="F1648" i="1"/>
  <c r="F1647" i="1"/>
  <c r="F1644" i="1"/>
  <c r="AHU1169" i="1" s="1"/>
  <c r="AHW1169" i="1" s="1"/>
  <c r="F1643" i="1"/>
  <c r="ADZ1194" i="1" s="1"/>
  <c r="AEB1194" i="1" s="1"/>
  <c r="F1640" i="1"/>
  <c r="F1639" i="1"/>
  <c r="F1638" i="1"/>
  <c r="F1637" i="1"/>
  <c r="F1636" i="1"/>
  <c r="F1635" i="1"/>
  <c r="F1634" i="1"/>
  <c r="F1631" i="1"/>
  <c r="F1630" i="1"/>
  <c r="F1629" i="1"/>
  <c r="F1628" i="1"/>
  <c r="F1627" i="1"/>
  <c r="HM1195" i="1" s="1"/>
  <c r="HO1195" i="1" s="1"/>
  <c r="F1624" i="1"/>
  <c r="F1623" i="1"/>
  <c r="F1622" i="1"/>
  <c r="F1620" i="1"/>
  <c r="F1619" i="1"/>
  <c r="F1618" i="1"/>
  <c r="F1617" i="1"/>
  <c r="F1616" i="1"/>
  <c r="F1614" i="1"/>
  <c r="F1613" i="1"/>
  <c r="F1612" i="1"/>
  <c r="F1611" i="1"/>
  <c r="RN1201" i="1" s="1"/>
  <c r="RP1201" i="1" s="1"/>
  <c r="F1610" i="1"/>
  <c r="ACP1201" i="1" s="1"/>
  <c r="ACR1201" i="1" s="1"/>
  <c r="F1608" i="1"/>
  <c r="F1606" i="1"/>
  <c r="F1605" i="1"/>
  <c r="ES1201" i="1" s="1"/>
  <c r="EU1201" i="1" s="1"/>
  <c r="F1603" i="1"/>
  <c r="TG1201" i="1" s="1"/>
  <c r="TI1201" i="1" s="1"/>
  <c r="F1602" i="1"/>
  <c r="F1601" i="1"/>
  <c r="F1599" i="1"/>
  <c r="AXA1199" i="1" s="1"/>
  <c r="AXC1199" i="1" s="1"/>
  <c r="F1598" i="1"/>
  <c r="F1597" i="1"/>
  <c r="F1595" i="1"/>
  <c r="F1594" i="1"/>
  <c r="F1593" i="1"/>
  <c r="F1592" i="1"/>
  <c r="F1591" i="1"/>
  <c r="F1590" i="1"/>
  <c r="F1586" i="1"/>
  <c r="AHU1167" i="1" s="1"/>
  <c r="AHW1167" i="1" s="1"/>
  <c r="F1585" i="1"/>
  <c r="F1584" i="1"/>
  <c r="F1583" i="1"/>
  <c r="F1582" i="1"/>
  <c r="F1581" i="1"/>
  <c r="F1580" i="1"/>
  <c r="F1579" i="1"/>
  <c r="F1578" i="1"/>
  <c r="F1577" i="1"/>
  <c r="XK1197" i="1" s="1"/>
  <c r="XM1197" i="1" s="1"/>
  <c r="F1576" i="1"/>
  <c r="F1575" i="1"/>
  <c r="F1574" i="1"/>
  <c r="F1573" i="1"/>
  <c r="F1570" i="1"/>
  <c r="F1569" i="1"/>
  <c r="F1568" i="1"/>
  <c r="F1567" i="1"/>
  <c r="APT1199" i="1" s="1"/>
  <c r="APV1199" i="1" s="1"/>
  <c r="F1564" i="1"/>
  <c r="F1561" i="1"/>
  <c r="F1560" i="1"/>
  <c r="F1556" i="1"/>
  <c r="F1555" i="1"/>
  <c r="TP1200" i="1" s="1"/>
  <c r="TR1200" i="1" s="1"/>
  <c r="F1554" i="1"/>
  <c r="F1553" i="1"/>
  <c r="ARM1200" i="1" s="1"/>
  <c r="ARO1200" i="1" s="1"/>
  <c r="F1552" i="1"/>
  <c r="F1551" i="1"/>
  <c r="F1550" i="1"/>
  <c r="F1549" i="1"/>
  <c r="F1548" i="1"/>
  <c r="F1547" i="1"/>
  <c r="F1546" i="1"/>
  <c r="F1545" i="1"/>
  <c r="AQL1201" i="1" s="1"/>
  <c r="AQN1201" i="1" s="1"/>
  <c r="F1543" i="1"/>
  <c r="F1540" i="1"/>
  <c r="F1539" i="1"/>
  <c r="AMQ1192" i="1" s="1"/>
  <c r="AMS1192" i="1" s="1"/>
  <c r="F1538" i="1"/>
  <c r="F1536" i="1"/>
  <c r="AIV1189" i="1" s="1"/>
  <c r="AIX1189" i="1" s="1"/>
  <c r="F1535" i="1"/>
  <c r="F1534" i="1"/>
  <c r="F1532" i="1"/>
  <c r="F1531" i="1"/>
  <c r="F1530" i="1"/>
  <c r="F1529" i="1"/>
  <c r="F1528" i="1"/>
  <c r="F1527" i="1"/>
  <c r="AHU1145" i="1" s="1"/>
  <c r="AHW1145" i="1" s="1"/>
  <c r="F1526" i="1"/>
  <c r="F1525" i="1"/>
  <c r="F1524" i="1"/>
  <c r="F1523" i="1"/>
  <c r="UH1198" i="1" s="1"/>
  <c r="UJ1198" i="1" s="1"/>
  <c r="F1522" i="1"/>
  <c r="F1521" i="1"/>
  <c r="F1520" i="1"/>
  <c r="F1518" i="1"/>
  <c r="WA1197" i="1" s="1"/>
  <c r="WC1197" i="1" s="1"/>
  <c r="F1517" i="1"/>
  <c r="BEH1200" i="1" s="1"/>
  <c r="BEJ1200" i="1" s="1"/>
  <c r="F1516" i="1"/>
  <c r="AUP1201" i="1" s="1"/>
  <c r="AUR1201" i="1" s="1"/>
  <c r="F1515" i="1"/>
  <c r="APB1200" i="1" s="1"/>
  <c r="APD1200" i="1" s="1"/>
  <c r="F1514" i="1"/>
  <c r="F1513" i="1"/>
  <c r="F1512" i="1"/>
  <c r="F1511" i="1"/>
  <c r="F1510" i="1"/>
  <c r="F1509" i="1"/>
  <c r="AMQ1187" i="1" s="1"/>
  <c r="AMS1187" i="1" s="1"/>
  <c r="F1506" i="1"/>
  <c r="F1505" i="1"/>
  <c r="AHU1135" i="1" s="1"/>
  <c r="AHW1135" i="1" s="1"/>
  <c r="F1504" i="1"/>
  <c r="F1503" i="1"/>
  <c r="F1501" i="1"/>
  <c r="F1499" i="1"/>
  <c r="F1498" i="1"/>
  <c r="F1497" i="1"/>
  <c r="F1496" i="1"/>
  <c r="F1495" i="1"/>
  <c r="F1493" i="1"/>
  <c r="F1492" i="1"/>
  <c r="RN1198" i="1" s="1"/>
  <c r="RP1198" i="1" s="1"/>
  <c r="F1491" i="1"/>
  <c r="F1490" i="1"/>
  <c r="AFS1173" i="1" s="1"/>
  <c r="AFU1173" i="1" s="1"/>
  <c r="F1489" i="1"/>
  <c r="F1488" i="1"/>
  <c r="KY1198" i="1" s="1"/>
  <c r="LA1198" i="1" s="1"/>
  <c r="F1485" i="1"/>
  <c r="SO1200" i="1" s="1"/>
  <c r="SQ1200" i="1" s="1"/>
  <c r="F1483" i="1"/>
  <c r="AAN1168" i="1" s="1"/>
  <c r="AAP1168" i="1" s="1"/>
  <c r="F1482" i="1"/>
  <c r="F1481" i="1"/>
  <c r="F1480" i="1"/>
  <c r="F1479" i="1"/>
  <c r="F1478" i="1"/>
  <c r="F1476" i="1"/>
  <c r="F1475" i="1"/>
  <c r="F1474" i="1"/>
  <c r="F1473" i="1"/>
  <c r="F1472" i="1"/>
  <c r="F1471" i="1"/>
  <c r="F1470" i="1"/>
  <c r="F1469" i="1"/>
  <c r="F1468" i="1"/>
  <c r="F1467" i="1"/>
  <c r="F1466" i="1"/>
  <c r="F1464" i="1"/>
  <c r="F1463" i="1"/>
  <c r="F1462" i="1"/>
  <c r="BAV1180" i="1" s="1"/>
  <c r="BAX1180" i="1" s="1"/>
  <c r="F1461" i="1"/>
  <c r="F1460" i="1"/>
  <c r="AMH1181" i="1" s="1"/>
  <c r="AMJ1181" i="1" s="1"/>
  <c r="F1459" i="1"/>
  <c r="F1458" i="1"/>
  <c r="AHU1132" i="1" s="1"/>
  <c r="AHW1132" i="1" s="1"/>
  <c r="F1456" i="1"/>
  <c r="F1454" i="1"/>
  <c r="F1453" i="1"/>
  <c r="F1450" i="1"/>
  <c r="F1449" i="1"/>
  <c r="F1447" i="1"/>
  <c r="AOA1200" i="1" s="1"/>
  <c r="AOC1200" i="1" s="1"/>
  <c r="F1446" i="1"/>
  <c r="F1445" i="1"/>
  <c r="F1444" i="1"/>
  <c r="F1442" i="1"/>
  <c r="F1441" i="1"/>
  <c r="F1440" i="1"/>
  <c r="F1436" i="1"/>
  <c r="F1435" i="1"/>
  <c r="F1434" i="1"/>
  <c r="F1433" i="1"/>
  <c r="F1432" i="1"/>
  <c r="F1431" i="1"/>
  <c r="ALY1200" i="1" s="1"/>
  <c r="AMA1200" i="1" s="1"/>
  <c r="F1429" i="1"/>
  <c r="TP1198" i="1" s="1"/>
  <c r="TR1198" i="1" s="1"/>
  <c r="F1428" i="1"/>
  <c r="F1427" i="1"/>
  <c r="F1426" i="1"/>
  <c r="F1424" i="1"/>
  <c r="F1423" i="1"/>
  <c r="LZ1199" i="1" s="1"/>
  <c r="MB1199" i="1" s="1"/>
  <c r="F1422" i="1"/>
  <c r="F1421" i="1"/>
  <c r="F1418" i="1"/>
  <c r="F1417" i="1"/>
  <c r="AHU1174" i="1" s="1"/>
  <c r="AHW1174" i="1" s="1"/>
  <c r="F1416" i="1"/>
  <c r="F1415" i="1"/>
  <c r="F1414" i="1"/>
  <c r="AHU1179" i="1" s="1"/>
  <c r="AHW1179" i="1" s="1"/>
  <c r="F1411" i="1"/>
  <c r="F1410" i="1"/>
  <c r="F1409" i="1"/>
  <c r="F1408" i="1"/>
  <c r="F1407" i="1"/>
  <c r="F1406" i="1"/>
  <c r="F1405" i="1"/>
  <c r="F1403" i="1"/>
  <c r="F1402" i="1"/>
  <c r="F1399" i="1"/>
  <c r="F1394" i="1"/>
  <c r="F1393" i="1"/>
  <c r="F1392" i="1"/>
  <c r="AHU1149" i="1" s="1"/>
  <c r="AHW1149" i="1" s="1"/>
  <c r="F1390" i="1"/>
  <c r="F1389" i="1"/>
  <c r="F1387" i="1"/>
  <c r="F1386" i="1"/>
  <c r="F1385" i="1"/>
  <c r="F1384" i="1"/>
  <c r="F1383" i="1"/>
  <c r="PC1200" i="1" s="1"/>
  <c r="PE1200" i="1" s="1"/>
  <c r="F1382" i="1"/>
  <c r="F1381" i="1"/>
  <c r="F1379" i="1"/>
  <c r="F1378" i="1"/>
  <c r="F1377" i="1"/>
  <c r="F1376" i="1"/>
  <c r="F1375" i="1"/>
  <c r="F1374" i="1"/>
  <c r="F1373" i="1"/>
  <c r="F1371" i="1"/>
  <c r="PL1201" i="1" s="1"/>
  <c r="PN1201" i="1" s="1"/>
  <c r="F1370" i="1"/>
  <c r="F1369" i="1"/>
  <c r="F1368" i="1"/>
  <c r="F1364" i="1"/>
  <c r="F1363" i="1"/>
  <c r="F1362" i="1"/>
  <c r="F1360" i="1"/>
  <c r="F1359" i="1"/>
  <c r="AQL1193" i="1" s="1"/>
  <c r="AQN1193" i="1" s="1"/>
  <c r="F1357" i="1"/>
  <c r="F1355" i="1"/>
  <c r="F1353" i="1"/>
  <c r="F1352" i="1"/>
  <c r="F1351" i="1"/>
  <c r="F1349" i="1"/>
  <c r="AHU1153" i="1" s="1"/>
  <c r="AHW1153" i="1" s="1"/>
  <c r="F1348" i="1"/>
  <c r="F1347" i="1"/>
  <c r="ACP1200" i="1" s="1"/>
  <c r="ACR1200" i="1" s="1"/>
  <c r="F1346" i="1"/>
  <c r="F1344" i="1"/>
  <c r="F1342" i="1"/>
  <c r="BDP1199" i="1" s="1"/>
  <c r="BDR1199" i="1" s="1"/>
  <c r="F1341" i="1"/>
  <c r="F1340" i="1"/>
  <c r="F1339" i="1"/>
  <c r="F1338" i="1"/>
  <c r="F1337" i="1"/>
  <c r="F1336" i="1"/>
  <c r="AMH1197" i="1" s="1"/>
  <c r="AMJ1197" i="1" s="1"/>
  <c r="F1335" i="1"/>
  <c r="F1334" i="1"/>
  <c r="F1333" i="1"/>
  <c r="AUP1199" i="1" s="1"/>
  <c r="AUR1199" i="1" s="1"/>
  <c r="F1332" i="1"/>
  <c r="F1330" i="1"/>
  <c r="LQ1200" i="1" s="1"/>
  <c r="LS1200" i="1" s="1"/>
  <c r="F1328" i="1"/>
  <c r="TY1201" i="1" s="1"/>
  <c r="UA1201" i="1" s="1"/>
  <c r="F1326" i="1"/>
  <c r="F1325" i="1"/>
  <c r="F1324" i="1"/>
  <c r="F1323" i="1"/>
  <c r="AHL1201" i="1" s="1"/>
  <c r="AHN1201" i="1" s="1"/>
  <c r="F1322" i="1"/>
  <c r="F1321" i="1"/>
  <c r="F1320" i="1"/>
  <c r="WA1198" i="1" s="1"/>
  <c r="WC1198" i="1" s="1"/>
  <c r="F1318" i="1"/>
  <c r="F1317" i="1"/>
  <c r="NJ1200" i="1" s="1"/>
  <c r="NL1200" i="1" s="1"/>
  <c r="F1315" i="1"/>
  <c r="F1314" i="1"/>
  <c r="F1313" i="1"/>
  <c r="F1312" i="1"/>
  <c r="F1311" i="1"/>
  <c r="F1310" i="1"/>
  <c r="F1309" i="1"/>
  <c r="F1307" i="1"/>
  <c r="F1306" i="1"/>
  <c r="AHU1199" i="1" s="1"/>
  <c r="AHW1199" i="1" s="1"/>
  <c r="F1305" i="1"/>
  <c r="PC1199" i="1" s="1"/>
  <c r="PE1199" i="1" s="1"/>
  <c r="F1304" i="1"/>
  <c r="F1303" i="1"/>
  <c r="F1301" i="1"/>
  <c r="F1300" i="1"/>
  <c r="F1299" i="1"/>
  <c r="F1298" i="1"/>
  <c r="ATO1199" i="1" s="1"/>
  <c r="ATQ1199" i="1" s="1"/>
  <c r="ATR1202" i="1" s="1"/>
  <c r="AW894" i="1" s="1"/>
  <c r="F1297" i="1"/>
  <c r="F1296" i="1"/>
  <c r="F1295" i="1"/>
  <c r="F1294" i="1"/>
  <c r="F1293" i="1"/>
  <c r="F1292" i="1"/>
  <c r="F1291" i="1"/>
  <c r="F1290" i="1"/>
  <c r="F1289" i="1"/>
  <c r="AHU1188" i="1" s="1"/>
  <c r="AHW1188" i="1" s="1"/>
  <c r="F1288" i="1"/>
  <c r="F1287" i="1"/>
  <c r="F1286" i="1"/>
  <c r="F1285" i="1"/>
  <c r="F1284" i="1"/>
  <c r="F1283" i="1"/>
  <c r="F1282" i="1"/>
  <c r="AHU1192" i="1" s="1"/>
  <c r="AHW1192" i="1" s="1"/>
  <c r="F1279" i="1"/>
  <c r="F1277" i="1"/>
  <c r="F1276" i="1"/>
  <c r="F1275" i="1"/>
  <c r="F1274" i="1"/>
  <c r="F1273" i="1"/>
  <c r="F1272" i="1"/>
  <c r="F1270" i="1"/>
  <c r="F1268" i="1"/>
  <c r="F1266" i="1"/>
  <c r="LZ1197" i="1" s="1"/>
  <c r="MB1197" i="1" s="1"/>
  <c r="F1264" i="1"/>
  <c r="YL1199" i="1" s="1"/>
  <c r="YN1199" i="1" s="1"/>
  <c r="F1263" i="1"/>
  <c r="F1262" i="1"/>
  <c r="F1261" i="1"/>
  <c r="AVH1200" i="1" s="1"/>
  <c r="AVJ1200" i="1" s="1"/>
  <c r="F1260" i="1"/>
  <c r="F1258" i="1"/>
  <c r="F1257" i="1"/>
  <c r="ALP1200" i="1" s="1"/>
  <c r="ALR1200" i="1" s="1"/>
  <c r="F1256" i="1"/>
  <c r="F1255" i="1"/>
  <c r="AHU1134" i="1" s="1"/>
  <c r="AHW1134" i="1" s="1"/>
  <c r="F1254" i="1"/>
  <c r="F1253" i="1"/>
  <c r="F1252" i="1"/>
  <c r="F1251" i="1"/>
  <c r="F1250" i="1"/>
  <c r="F1249" i="1"/>
  <c r="F1248" i="1"/>
  <c r="F1247" i="1"/>
  <c r="F1246" i="1"/>
  <c r="F1245" i="1"/>
  <c r="AHU1181" i="1" s="1"/>
  <c r="AHW1181" i="1" s="1"/>
  <c r="F1244" i="1"/>
  <c r="AHU1152" i="1" s="1"/>
  <c r="AHW1152" i="1" s="1"/>
  <c r="F1243" i="1"/>
  <c r="SO1201" i="1" s="1"/>
  <c r="SQ1201" i="1" s="1"/>
  <c r="F1242" i="1"/>
  <c r="F1241" i="1"/>
  <c r="AAW1192" i="1" s="1"/>
  <c r="AAY1192" i="1" s="1"/>
  <c r="F1240" i="1"/>
  <c r="F1238" i="1"/>
  <c r="F1236" i="1"/>
  <c r="F1234" i="1"/>
  <c r="F1232" i="1"/>
  <c r="AWR1197" i="1" s="1"/>
  <c r="AWT1197" i="1" s="1"/>
  <c r="F1230" i="1"/>
  <c r="AHU1133" i="1" s="1"/>
  <c r="AHW1133" i="1" s="1"/>
  <c r="F1229" i="1"/>
  <c r="F1228" i="1"/>
  <c r="F1225" i="1"/>
  <c r="F1224" i="1"/>
  <c r="F1223" i="1"/>
  <c r="F1222" i="1"/>
  <c r="F1221" i="1"/>
  <c r="F1220" i="1"/>
  <c r="F1219" i="1"/>
  <c r="F1218" i="1"/>
  <c r="F1217" i="1"/>
  <c r="F1216" i="1"/>
  <c r="F1215" i="1"/>
  <c r="F1214" i="1"/>
  <c r="F1213" i="1"/>
  <c r="AHX1160" i="1" l="1"/>
  <c r="T945" i="1" s="1"/>
  <c r="AHX1172" i="1"/>
  <c r="AB924" i="1" s="1"/>
  <c r="XB1192" i="1"/>
  <c r="XD1192" i="1" s="1"/>
  <c r="AHU1195" i="1"/>
  <c r="AHW1195" i="1" s="1"/>
  <c r="AHX1196" i="1" s="1"/>
  <c r="AR897" i="1" s="1"/>
  <c r="AHX1202" i="1"/>
  <c r="AW872" i="1" s="1"/>
  <c r="AHX1142" i="1"/>
  <c r="H799" i="1" s="1"/>
  <c r="NJ1198" i="1"/>
  <c r="NL1198" i="1" s="1"/>
  <c r="AHX1154" i="1"/>
  <c r="P926" i="1" s="1"/>
  <c r="AHX1166" i="1"/>
  <c r="X866" i="1" s="1"/>
  <c r="AHX1190" i="1"/>
  <c r="AN942" i="1" s="1"/>
  <c r="AHX1184" i="1"/>
  <c r="AJ855" i="1" s="1"/>
  <c r="AHX1148" i="1"/>
  <c r="L927" i="1" s="1"/>
  <c r="AHX1136" i="1"/>
  <c r="D788" i="1" s="1"/>
  <c r="AJE1175" i="1"/>
  <c r="AJG1175" i="1" s="1"/>
  <c r="AHU1176" i="1"/>
  <c r="AHW1176" i="1" s="1"/>
  <c r="MC1202" i="1"/>
  <c r="AW919" i="1" s="1"/>
  <c r="AUP1174" i="1"/>
  <c r="AUR1174" i="1" s="1"/>
  <c r="BEH1177" i="1"/>
  <c r="BEJ1177" i="1" s="1"/>
  <c r="BCX1175" i="1"/>
  <c r="BCZ1175" i="1" s="1"/>
  <c r="APT1174" i="1"/>
  <c r="APV1174" i="1" s="1"/>
  <c r="APK1176" i="1"/>
  <c r="APM1176" i="1" s="1"/>
  <c r="AER1173" i="1"/>
  <c r="AET1173" i="1" s="1"/>
  <c r="SF1174" i="1"/>
  <c r="SH1174" i="1" s="1"/>
  <c r="JF1174" i="1"/>
  <c r="JH1174" i="1" s="1"/>
  <c r="JO1174" i="1"/>
  <c r="JQ1174" i="1" s="1"/>
  <c r="JX1176" i="1"/>
  <c r="JZ1176" i="1" s="1"/>
  <c r="BCO1176" i="1"/>
  <c r="BCQ1176" i="1" s="1"/>
  <c r="BBE1175" i="1"/>
  <c r="BBG1175" i="1" s="1"/>
  <c r="BAD1177" i="1"/>
  <c r="BAF1177" i="1" s="1"/>
  <c r="AVZ1174" i="1"/>
  <c r="AWB1174" i="1" s="1"/>
  <c r="BEZ1173" i="1"/>
  <c r="BFB1173" i="1" s="1"/>
  <c r="AXJ1175" i="1"/>
  <c r="AXL1175" i="1" s="1"/>
  <c r="ASN1177" i="1"/>
  <c r="ASP1177" i="1" s="1"/>
  <c r="BCF1175" i="1"/>
  <c r="BCH1175" i="1" s="1"/>
  <c r="AZL1174" i="1"/>
  <c r="AZN1174" i="1" s="1"/>
  <c r="AYB1174" i="1"/>
  <c r="AYD1174" i="1" s="1"/>
  <c r="ARD1174" i="1"/>
  <c r="ARF1174" i="1" s="1"/>
  <c r="AVQ1173" i="1"/>
  <c r="AVS1173" i="1" s="1"/>
  <c r="ALY1174" i="1"/>
  <c r="AMA1174" i="1" s="1"/>
  <c r="AHC1174" i="1"/>
  <c r="AHE1174" i="1" s="1"/>
  <c r="APB1173" i="1"/>
  <c r="APD1173" i="1" s="1"/>
  <c r="AFJ1173" i="1"/>
  <c r="AFL1173" i="1" s="1"/>
  <c r="ADH1173" i="1"/>
  <c r="ADJ1173" i="1" s="1"/>
  <c r="AOA1173" i="1"/>
  <c r="AOC1173" i="1" s="1"/>
  <c r="RN1177" i="1"/>
  <c r="RP1177" i="1" s="1"/>
  <c r="OB1175" i="1"/>
  <c r="OD1175" i="1" s="1"/>
  <c r="ZM1174" i="1"/>
  <c r="ZO1174" i="1" s="1"/>
  <c r="LQ1174" i="1"/>
  <c r="LS1174" i="1" s="1"/>
  <c r="XK1173" i="1"/>
  <c r="XM1173" i="1" s="1"/>
  <c r="RE1173" i="1"/>
  <c r="RG1173" i="1" s="1"/>
  <c r="QM1173" i="1"/>
  <c r="QO1173" i="1" s="1"/>
  <c r="PU1173" i="1"/>
  <c r="PW1173" i="1" s="1"/>
  <c r="OT1176" i="1"/>
  <c r="OV1176" i="1" s="1"/>
  <c r="MI1175" i="1"/>
  <c r="MK1175" i="1" s="1"/>
  <c r="TP1177" i="1"/>
  <c r="TR1177" i="1" s="1"/>
  <c r="AAE1174" i="1"/>
  <c r="AAG1174" i="1" s="1"/>
  <c r="QV1173" i="1"/>
  <c r="QX1173" i="1" s="1"/>
  <c r="WJ1176" i="1"/>
  <c r="WL1176" i="1" s="1"/>
  <c r="NJ1174" i="1"/>
  <c r="NL1174" i="1" s="1"/>
  <c r="IE1177" i="1"/>
  <c r="IG1177" i="1" s="1"/>
  <c r="GU1177" i="1"/>
  <c r="GW1177" i="1" s="1"/>
  <c r="FK1176" i="1"/>
  <c r="FM1176" i="1" s="1"/>
  <c r="HV1176" i="1"/>
  <c r="HX1176" i="1" s="1"/>
  <c r="DR1175" i="1"/>
  <c r="DT1175" i="1" s="1"/>
  <c r="AO1176" i="1"/>
  <c r="AQ1176" i="1" s="1"/>
  <c r="HM1175" i="1"/>
  <c r="HO1175" i="1" s="1"/>
  <c r="E1175" i="1"/>
  <c r="N1173" i="1"/>
  <c r="P1173" i="1" s="1"/>
  <c r="BG1173" i="1"/>
  <c r="BI1173" i="1" s="1"/>
  <c r="KP1161" i="1"/>
  <c r="KR1161" i="1" s="1"/>
  <c r="BBW1162" i="1"/>
  <c r="BBY1162" i="1" s="1"/>
  <c r="AUY1162" i="1"/>
  <c r="AVA1162" i="1" s="1"/>
  <c r="AZL1165" i="1"/>
  <c r="AZN1165" i="1" s="1"/>
  <c r="ARD1163" i="1"/>
  <c r="ARF1163" i="1" s="1"/>
  <c r="BDY1164" i="1"/>
  <c r="BEA1164" i="1" s="1"/>
  <c r="ATO1163" i="1"/>
  <c r="ATQ1163" i="1" s="1"/>
  <c r="BEH1165" i="1"/>
  <c r="BEJ1165" i="1" s="1"/>
  <c r="BEZ1164" i="1"/>
  <c r="BFB1164" i="1" s="1"/>
  <c r="ATX1164" i="1"/>
  <c r="ATZ1164" i="1" s="1"/>
  <c r="ASE1161" i="1"/>
  <c r="ASG1161" i="1" s="1"/>
  <c r="ARM1161" i="1"/>
  <c r="ARO1161" i="1" s="1"/>
  <c r="AVZ1161" i="1"/>
  <c r="AWB1161" i="1" s="1"/>
  <c r="ARV1161" i="1"/>
  <c r="ARX1161" i="1" s="1"/>
  <c r="ADH1165" i="1"/>
  <c r="ADJ1165" i="1" s="1"/>
  <c r="APB1164" i="1"/>
  <c r="APD1164" i="1" s="1"/>
  <c r="AMQ1161" i="1"/>
  <c r="AMS1161" i="1" s="1"/>
  <c r="AIM1163" i="1"/>
  <c r="AIO1163" i="1" s="1"/>
  <c r="RE1165" i="1"/>
  <c r="RG1165" i="1" s="1"/>
  <c r="TG1165" i="1"/>
  <c r="TI1165" i="1" s="1"/>
  <c r="NS1165" i="1"/>
  <c r="NU1165" i="1" s="1"/>
  <c r="ABX1165" i="1"/>
  <c r="ABZ1165" i="1" s="1"/>
  <c r="QV1163" i="1"/>
  <c r="QX1163" i="1" s="1"/>
  <c r="AAW1161" i="1"/>
  <c r="AAY1161" i="1" s="1"/>
  <c r="XK1163" i="1"/>
  <c r="XM1163" i="1" s="1"/>
  <c r="OB1162" i="1"/>
  <c r="OD1162" i="1" s="1"/>
  <c r="UH1163" i="1"/>
  <c r="UJ1163" i="1" s="1"/>
  <c r="KP1191" i="1"/>
  <c r="KR1191" i="1" s="1"/>
  <c r="KY1191" i="1"/>
  <c r="LA1191" i="1" s="1"/>
  <c r="AXA1193" i="1"/>
  <c r="AXC1193" i="1" s="1"/>
  <c r="ASN1195" i="1"/>
  <c r="ASP1195" i="1" s="1"/>
  <c r="AYK1194" i="1"/>
  <c r="AYM1194" i="1" s="1"/>
  <c r="AXJ1192" i="1"/>
  <c r="AXL1192" i="1" s="1"/>
  <c r="AUY1191" i="1"/>
  <c r="AVA1191" i="1" s="1"/>
  <c r="ATO1191" i="1"/>
  <c r="ATQ1191" i="1" s="1"/>
  <c r="BBN1195" i="1"/>
  <c r="BBP1195" i="1" s="1"/>
  <c r="BEH1191" i="1"/>
  <c r="BEJ1191" i="1" s="1"/>
  <c r="BAV1191" i="1"/>
  <c r="BAX1191" i="1" s="1"/>
  <c r="BAD1195" i="1"/>
  <c r="BAF1195" i="1" s="1"/>
  <c r="AFS1195" i="1"/>
  <c r="AFU1195" i="1" s="1"/>
  <c r="AKO1194" i="1"/>
  <c r="AKQ1194" i="1" s="1"/>
  <c r="ADH1194" i="1"/>
  <c r="ADJ1194" i="1" s="1"/>
  <c r="AMZ1192" i="1"/>
  <c r="ANB1192" i="1" s="1"/>
  <c r="ALG1194" i="1"/>
  <c r="ALI1194" i="1" s="1"/>
  <c r="AJE1191" i="1"/>
  <c r="AJG1191" i="1" s="1"/>
  <c r="UH1193" i="1"/>
  <c r="UJ1193" i="1" s="1"/>
  <c r="LH1194" i="1"/>
  <c r="LJ1194" i="1" s="1"/>
  <c r="AAE1194" i="1"/>
  <c r="AAG1194" i="1" s="1"/>
  <c r="AAW1191" i="1"/>
  <c r="AAY1191" i="1" s="1"/>
  <c r="VI1191" i="1"/>
  <c r="VK1191" i="1" s="1"/>
  <c r="RE1191" i="1"/>
  <c r="RG1191" i="1" s="1"/>
  <c r="OK1191" i="1"/>
  <c r="OM1191" i="1" s="1"/>
  <c r="NA1191" i="1"/>
  <c r="NC1191" i="1" s="1"/>
  <c r="CZ1192" i="1"/>
  <c r="DB1192" i="1" s="1"/>
  <c r="FB1195" i="1"/>
  <c r="FD1195" i="1" s="1"/>
  <c r="GC1192" i="1"/>
  <c r="GE1192" i="1" s="1"/>
  <c r="AWR1150" i="1"/>
  <c r="AWT1150" i="1" s="1"/>
  <c r="BCO1153" i="1"/>
  <c r="BCQ1153" i="1" s="1"/>
  <c r="ATO1152" i="1"/>
  <c r="ATQ1152" i="1" s="1"/>
  <c r="AAW1149" i="1"/>
  <c r="AAY1149" i="1" s="1"/>
  <c r="OK1152" i="1"/>
  <c r="OM1152" i="1" s="1"/>
  <c r="TP1149" i="1"/>
  <c r="TR1149" i="1" s="1"/>
  <c r="JO1134" i="1"/>
  <c r="JQ1134" i="1" s="1"/>
  <c r="BBE1134" i="1"/>
  <c r="BBG1134" i="1" s="1"/>
  <c r="AZU1134" i="1"/>
  <c r="AZW1134" i="1" s="1"/>
  <c r="ASE1134" i="1"/>
  <c r="ASG1134" i="1" s="1"/>
  <c r="BEQ1133" i="1"/>
  <c r="BES1133" i="1" s="1"/>
  <c r="AZC1133" i="1"/>
  <c r="AZE1133" i="1" s="1"/>
  <c r="AUY1133" i="1"/>
  <c r="AVA1133" i="1" s="1"/>
  <c r="ASW1133" i="1"/>
  <c r="ASY1133" i="1" s="1"/>
  <c r="BDG1135" i="1"/>
  <c r="BDI1135" i="1" s="1"/>
  <c r="BCF1134" i="1"/>
  <c r="BCH1134" i="1" s="1"/>
  <c r="BAV1134" i="1"/>
  <c r="BAX1134" i="1" s="1"/>
  <c r="AVH1134" i="1"/>
  <c r="AVJ1134" i="1" s="1"/>
  <c r="AYB1132" i="1"/>
  <c r="AYD1132" i="1" s="1"/>
  <c r="ARD1131" i="1"/>
  <c r="ARF1131" i="1" s="1"/>
  <c r="BAM1134" i="1"/>
  <c r="BAO1134" i="1" s="1"/>
  <c r="AXS1134" i="1"/>
  <c r="AXU1134" i="1" s="1"/>
  <c r="AWI1134" i="1"/>
  <c r="AWK1134" i="1" s="1"/>
  <c r="BDY1133" i="1"/>
  <c r="BEA1133" i="1" s="1"/>
  <c r="BBW1132" i="1"/>
  <c r="BBY1132" i="1" s="1"/>
  <c r="BCO1135" i="1"/>
  <c r="BCQ1135" i="1" s="1"/>
  <c r="AVQ1135" i="1"/>
  <c r="AVS1135" i="1" s="1"/>
  <c r="AUG1135" i="1"/>
  <c r="AUI1135" i="1" s="1"/>
  <c r="AVZ1134" i="1"/>
  <c r="AWB1134" i="1" s="1"/>
  <c r="BDP1133" i="1"/>
  <c r="BDR1133" i="1" s="1"/>
  <c r="AWR1133" i="1"/>
  <c r="AWT1133" i="1" s="1"/>
  <c r="ATF1132" i="1"/>
  <c r="ATH1132" i="1" s="1"/>
  <c r="ARM1131" i="1"/>
  <c r="ARO1131" i="1" s="1"/>
  <c r="AOA1135" i="1"/>
  <c r="AOC1135" i="1" s="1"/>
  <c r="ADQ1135" i="1"/>
  <c r="ADS1135" i="1" s="1"/>
  <c r="ALY1134" i="1"/>
  <c r="AMA1134" i="1" s="1"/>
  <c r="AID1133" i="1"/>
  <c r="AIF1133" i="1" s="1"/>
  <c r="ADZ1133" i="1"/>
  <c r="AEB1133" i="1" s="1"/>
  <c r="AKX1132" i="1"/>
  <c r="AKZ1132" i="1" s="1"/>
  <c r="ANR1135" i="1"/>
  <c r="ANT1135" i="1" s="1"/>
  <c r="AMH1135" i="1"/>
  <c r="AMJ1135" i="1" s="1"/>
  <c r="AFA1135" i="1"/>
  <c r="AFC1135" i="1" s="1"/>
  <c r="AJE1135" i="1"/>
  <c r="AJG1135" i="1" s="1"/>
  <c r="AMZ1134" i="1"/>
  <c r="ANB1134" i="1" s="1"/>
  <c r="AKF1134" i="1"/>
  <c r="AKH1134" i="1" s="1"/>
  <c r="AIM1134" i="1"/>
  <c r="AIO1134" i="1" s="1"/>
  <c r="APB1133" i="1"/>
  <c r="APD1133" i="1" s="1"/>
  <c r="ACP1132" i="1"/>
  <c r="ACR1132" i="1" s="1"/>
  <c r="AGK1133" i="1"/>
  <c r="AGM1133" i="1" s="1"/>
  <c r="AFS1132" i="1"/>
  <c r="AFU1132" i="1" s="1"/>
  <c r="AJW1134" i="1"/>
  <c r="AJY1134" i="1" s="1"/>
  <c r="AFJ1133" i="1"/>
  <c r="AFL1133" i="1" s="1"/>
  <c r="AEI1133" i="1"/>
  <c r="AEK1133" i="1" s="1"/>
  <c r="AHL1131" i="1"/>
  <c r="AHN1131" i="1" s="1"/>
  <c r="NS1135" i="1"/>
  <c r="NU1135" i="1" s="1"/>
  <c r="ABO1135" i="1"/>
  <c r="ABQ1135" i="1" s="1"/>
  <c r="VR1135" i="1"/>
  <c r="VT1135" i="1" s="1"/>
  <c r="RN1135" i="1"/>
  <c r="RP1135" i="1" s="1"/>
  <c r="OT1134" i="1"/>
  <c r="OV1134" i="1" s="1"/>
  <c r="ZV1132" i="1"/>
  <c r="ZX1132" i="1" s="1"/>
  <c r="MI1132" i="1"/>
  <c r="MK1132" i="1" s="1"/>
  <c r="GU1134" i="1"/>
  <c r="GW1134" i="1" s="1"/>
  <c r="AX1135" i="1"/>
  <c r="AZ1135" i="1" s="1"/>
  <c r="VI1135" i="1"/>
  <c r="VK1135" i="1" s="1"/>
  <c r="SX1135" i="1"/>
  <c r="SZ1135" i="1" s="1"/>
  <c r="RW1134" i="1"/>
  <c r="RY1134" i="1" s="1"/>
  <c r="ZM1133" i="1"/>
  <c r="ZO1133" i="1" s="1"/>
  <c r="UH1132" i="1"/>
  <c r="UJ1132" i="1" s="1"/>
  <c r="IE1135" i="1"/>
  <c r="IG1135" i="1" s="1"/>
  <c r="GC1135" i="1"/>
  <c r="GE1135" i="1" s="1"/>
  <c r="EJ1134" i="1"/>
  <c r="EL1134" i="1" s="1"/>
  <c r="AAN1135" i="1"/>
  <c r="AAP1135" i="1" s="1"/>
  <c r="QM1135" i="1"/>
  <c r="QO1135" i="1" s="1"/>
  <c r="LQ1135" i="1"/>
  <c r="LS1135" i="1" s="1"/>
  <c r="TP1133" i="1"/>
  <c r="TR1133" i="1" s="1"/>
  <c r="WS1132" i="1"/>
  <c r="WU1132" i="1" s="1"/>
  <c r="ABX1131" i="1"/>
  <c r="ABZ1131" i="1" s="1"/>
  <c r="AAW1131" i="1"/>
  <c r="AAY1131" i="1" s="1"/>
  <c r="EA1134" i="1"/>
  <c r="EC1134" i="1" s="1"/>
  <c r="CH1135" i="1"/>
  <c r="CJ1135" i="1" s="1"/>
  <c r="BP1133" i="1"/>
  <c r="BR1133" i="1" s="1"/>
  <c r="NJ1135" i="1"/>
  <c r="NL1135" i="1" s="1"/>
  <c r="XT1134" i="1"/>
  <c r="XV1134" i="1" s="1"/>
  <c r="YL1133" i="1"/>
  <c r="YN1133" i="1" s="1"/>
  <c r="HD1135" i="1"/>
  <c r="HF1135" i="1" s="1"/>
  <c r="FB1134" i="1"/>
  <c r="FD1134" i="1" s="1"/>
  <c r="DR1134" i="1"/>
  <c r="DT1134" i="1" s="1"/>
  <c r="BY1135" i="1"/>
  <c r="CA1135" i="1" s="1"/>
  <c r="AO1135" i="1"/>
  <c r="AQ1135" i="1" s="1"/>
  <c r="E1134" i="1"/>
  <c r="W1135" i="1"/>
  <c r="Y1135" i="1" s="1"/>
  <c r="CQ1135" i="1"/>
  <c r="CS1135" i="1" s="1"/>
  <c r="IW1194" i="1"/>
  <c r="IY1194" i="1" s="1"/>
  <c r="KG1194" i="1"/>
  <c r="KI1194" i="1" s="1"/>
  <c r="BBE1193" i="1"/>
  <c r="BBG1193" i="1" s="1"/>
  <c r="AZU1194" i="1"/>
  <c r="AZW1194" i="1" s="1"/>
  <c r="AYT1195" i="1"/>
  <c r="AYV1195" i="1" s="1"/>
  <c r="AQU1191" i="1"/>
  <c r="AQW1191" i="1" s="1"/>
  <c r="BEZ1194" i="1"/>
  <c r="BFB1194" i="1" s="1"/>
  <c r="BBN1192" i="1"/>
  <c r="BBP1192" i="1" s="1"/>
  <c r="ASN1191" i="1"/>
  <c r="ASP1191" i="1" s="1"/>
  <c r="AXJ1193" i="1"/>
  <c r="AXL1193" i="1" s="1"/>
  <c r="AFA1194" i="1"/>
  <c r="AFC1194" i="1" s="1"/>
  <c r="AJW1193" i="1"/>
  <c r="AJY1193" i="1" s="1"/>
  <c r="ALY1192" i="1"/>
  <c r="AMA1192" i="1" s="1"/>
  <c r="AKX1195" i="1"/>
  <c r="AKZ1195" i="1" s="1"/>
  <c r="ACG1195" i="1"/>
  <c r="ACI1195" i="1" s="1"/>
  <c r="AIM1194" i="1"/>
  <c r="AIO1194" i="1" s="1"/>
  <c r="APT1195" i="1"/>
  <c r="APV1195" i="1" s="1"/>
  <c r="AOJ1191" i="1"/>
  <c r="AOL1191" i="1" s="1"/>
  <c r="AKF1191" i="1"/>
  <c r="AKH1191" i="1" s="1"/>
  <c r="AOS1191" i="1"/>
  <c r="AOU1191" i="1" s="1"/>
  <c r="WJ1195" i="1"/>
  <c r="WL1195" i="1" s="1"/>
  <c r="SX1191" i="1"/>
  <c r="SZ1191" i="1" s="1"/>
  <c r="OT1191" i="1"/>
  <c r="OV1191" i="1" s="1"/>
  <c r="OB1191" i="1"/>
  <c r="OD1191" i="1" s="1"/>
  <c r="AAW1193" i="1"/>
  <c r="AAY1193" i="1" s="1"/>
  <c r="QM1194" i="1"/>
  <c r="QO1194" i="1" s="1"/>
  <c r="RW1191" i="1"/>
  <c r="RY1191" i="1" s="1"/>
  <c r="LQ1191" i="1"/>
  <c r="LS1191" i="1" s="1"/>
  <c r="AAE1193" i="1"/>
  <c r="AAG1193" i="1" s="1"/>
  <c r="TP1192" i="1"/>
  <c r="TR1192" i="1" s="1"/>
  <c r="HD1195" i="1"/>
  <c r="HF1195" i="1" s="1"/>
  <c r="EJ1195" i="1"/>
  <c r="EL1195" i="1" s="1"/>
  <c r="CH1192" i="1"/>
  <c r="CJ1192" i="1" s="1"/>
  <c r="FB1194" i="1"/>
  <c r="FD1194" i="1" s="1"/>
  <c r="BCX1185" i="1"/>
  <c r="BCZ1185" i="1" s="1"/>
  <c r="AIV1186" i="1"/>
  <c r="AIX1186" i="1" s="1"/>
  <c r="AAW1188" i="1"/>
  <c r="AAY1188" i="1" s="1"/>
  <c r="ARV1164" i="1"/>
  <c r="ARX1164" i="1" s="1"/>
  <c r="BBN1162" i="1"/>
  <c r="BBP1162" i="1" s="1"/>
  <c r="AUP1162" i="1"/>
  <c r="AUR1162" i="1" s="1"/>
  <c r="ASE1165" i="1"/>
  <c r="ASG1165" i="1" s="1"/>
  <c r="BCX1165" i="1"/>
  <c r="BCZ1165" i="1" s="1"/>
  <c r="BAV1164" i="1"/>
  <c r="BAX1164" i="1" s="1"/>
  <c r="AGT1161" i="1"/>
  <c r="AGV1161" i="1" s="1"/>
  <c r="AMZ1163" i="1"/>
  <c r="ANB1163" i="1" s="1"/>
  <c r="LZ1162" i="1"/>
  <c r="MB1162" i="1" s="1"/>
  <c r="TY1161" i="1"/>
  <c r="UA1161" i="1" s="1"/>
  <c r="BCO1193" i="1"/>
  <c r="BCQ1193" i="1" s="1"/>
  <c r="BBN1194" i="1"/>
  <c r="BBP1194" i="1" s="1"/>
  <c r="AWI1193" i="1"/>
  <c r="AWK1193" i="1" s="1"/>
  <c r="AQL1192" i="1"/>
  <c r="AQN1192" i="1" s="1"/>
  <c r="AMH1192" i="1"/>
  <c r="AMJ1192" i="1" s="1"/>
  <c r="ANI1191" i="1"/>
  <c r="ANK1191" i="1" s="1"/>
  <c r="VR1193" i="1"/>
  <c r="VT1193" i="1" s="1"/>
  <c r="ZV1191" i="1"/>
  <c r="ZX1191" i="1" s="1"/>
  <c r="HM1192" i="1"/>
  <c r="HO1192" i="1" s="1"/>
  <c r="IW1149" i="1"/>
  <c r="IY1149" i="1" s="1"/>
  <c r="JO1149" i="1"/>
  <c r="JQ1149" i="1" s="1"/>
  <c r="KG1149" i="1"/>
  <c r="KI1149" i="1" s="1"/>
  <c r="JX1150" i="1"/>
  <c r="JZ1150" i="1" s="1"/>
  <c r="IN1151" i="1"/>
  <c r="IP1151" i="1" s="1"/>
  <c r="BDP1150" i="1"/>
  <c r="BDR1150" i="1" s="1"/>
  <c r="AYB1150" i="1"/>
  <c r="AYD1150" i="1" s="1"/>
  <c r="BEQ1149" i="1"/>
  <c r="BES1149" i="1" s="1"/>
  <c r="BDG1149" i="1"/>
  <c r="BDI1149" i="1" s="1"/>
  <c r="BCO1149" i="1"/>
  <c r="BCQ1149" i="1" s="1"/>
  <c r="BBW1149" i="1"/>
  <c r="BBY1149" i="1" s="1"/>
  <c r="BBE1149" i="1"/>
  <c r="BBG1149" i="1" s="1"/>
  <c r="BAM1149" i="1"/>
  <c r="BAO1149" i="1" s="1"/>
  <c r="AZU1149" i="1"/>
  <c r="AZW1149" i="1" s="1"/>
  <c r="AYK1149" i="1"/>
  <c r="AYM1149" i="1" s="1"/>
  <c r="AXS1149" i="1"/>
  <c r="AXU1149" i="1" s="1"/>
  <c r="AXA1149" i="1"/>
  <c r="AXC1149" i="1" s="1"/>
  <c r="AWI1149" i="1"/>
  <c r="AWK1149" i="1" s="1"/>
  <c r="AUY1149" i="1"/>
  <c r="AVA1149" i="1" s="1"/>
  <c r="ASW1149" i="1"/>
  <c r="ASY1149" i="1" s="1"/>
  <c r="AZC1152" i="1"/>
  <c r="AZE1152" i="1" s="1"/>
  <c r="AVQ1151" i="1"/>
  <c r="AVS1151" i="1" s="1"/>
  <c r="AUG1151" i="1"/>
  <c r="AUI1151" i="1" s="1"/>
  <c r="ARD1151" i="1"/>
  <c r="ARF1151" i="1" s="1"/>
  <c r="BCX1150" i="1"/>
  <c r="BCZ1150" i="1" s="1"/>
  <c r="AYT1150" i="1"/>
  <c r="AYV1150" i="1" s="1"/>
  <c r="AVZ1150" i="1"/>
  <c r="AWB1150" i="1" s="1"/>
  <c r="BEZ1149" i="1"/>
  <c r="BFB1149" i="1" s="1"/>
  <c r="BCF1149" i="1"/>
  <c r="BCH1149" i="1" s="1"/>
  <c r="BBN1149" i="1"/>
  <c r="BBP1149" i="1" s="1"/>
  <c r="BAV1149" i="1"/>
  <c r="BAX1149" i="1" s="1"/>
  <c r="BAD1149" i="1"/>
  <c r="BAF1149" i="1" s="1"/>
  <c r="AZL1149" i="1"/>
  <c r="AZN1149" i="1" s="1"/>
  <c r="AXJ1149" i="1"/>
  <c r="AXL1149" i="1" s="1"/>
  <c r="ATF1149" i="1"/>
  <c r="ATH1149" i="1" s="1"/>
  <c r="ASN1149" i="1"/>
  <c r="ASP1149" i="1" s="1"/>
  <c r="ATO1153" i="1"/>
  <c r="ATQ1153" i="1" s="1"/>
  <c r="APB1153" i="1"/>
  <c r="APD1153" i="1" s="1"/>
  <c r="AGB1152" i="1"/>
  <c r="AGD1152" i="1" s="1"/>
  <c r="ADZ1151" i="1"/>
  <c r="AEB1151" i="1" s="1"/>
  <c r="ALP1150" i="1"/>
  <c r="ALR1150" i="1" s="1"/>
  <c r="AOJ1149" i="1"/>
  <c r="AOL1149" i="1" s="1"/>
  <c r="ANR1149" i="1"/>
  <c r="ANT1149" i="1" s="1"/>
  <c r="AMZ1149" i="1"/>
  <c r="ANB1149" i="1" s="1"/>
  <c r="AKX1149" i="1"/>
  <c r="AKZ1149" i="1" s="1"/>
  <c r="AKF1149" i="1"/>
  <c r="AKH1149" i="1" s="1"/>
  <c r="AIV1149" i="1"/>
  <c r="AIX1149" i="1" s="1"/>
  <c r="AID1149" i="1"/>
  <c r="AIF1149" i="1" s="1"/>
  <c r="AFJ1149" i="1"/>
  <c r="AFL1149" i="1" s="1"/>
  <c r="AER1149" i="1"/>
  <c r="AET1149" i="1" s="1"/>
  <c r="ACP1149" i="1"/>
  <c r="ACR1149" i="1" s="1"/>
  <c r="AIM1152" i="1"/>
  <c r="AIO1152" i="1" s="1"/>
  <c r="AHC1152" i="1"/>
  <c r="AHE1152" i="1" s="1"/>
  <c r="ALY1151" i="1"/>
  <c r="AMA1151" i="1" s="1"/>
  <c r="APK1150" i="1"/>
  <c r="APM1150" i="1" s="1"/>
  <c r="AOA1150" i="1"/>
  <c r="AOC1150" i="1" s="1"/>
  <c r="AMQ1150" i="1"/>
  <c r="AMS1150" i="1" s="1"/>
  <c r="AEI1150" i="1"/>
  <c r="AEK1150" i="1" s="1"/>
  <c r="ADH1151" i="1"/>
  <c r="ADJ1151" i="1" s="1"/>
  <c r="AMH1150" i="1"/>
  <c r="AMJ1150" i="1" s="1"/>
  <c r="AJN1150" i="1"/>
  <c r="AJP1150" i="1" s="1"/>
  <c r="AQC1149" i="1"/>
  <c r="AQE1149" i="1" s="1"/>
  <c r="AOS1149" i="1"/>
  <c r="AOU1149" i="1" s="1"/>
  <c r="ALG1149" i="1"/>
  <c r="ALI1149" i="1" s="1"/>
  <c r="AJW1149" i="1"/>
  <c r="AJY1149" i="1" s="1"/>
  <c r="AFS1149" i="1"/>
  <c r="AFU1149" i="1" s="1"/>
  <c r="AFA1149" i="1"/>
  <c r="AFC1149" i="1" s="1"/>
  <c r="ADQ1149" i="1"/>
  <c r="ADS1149" i="1" s="1"/>
  <c r="ACY1149" i="1"/>
  <c r="ADA1149" i="1" s="1"/>
  <c r="ACG1149" i="1"/>
  <c r="ACI1149" i="1" s="1"/>
  <c r="ANI1150" i="1"/>
  <c r="ANK1150" i="1" s="1"/>
  <c r="AKO1150" i="1"/>
  <c r="AKQ1150" i="1" s="1"/>
  <c r="AGK1150" i="1"/>
  <c r="AGM1150" i="1" s="1"/>
  <c r="ABO1153" i="1"/>
  <c r="ABQ1153" i="1" s="1"/>
  <c r="XT1152" i="1"/>
  <c r="XV1152" i="1" s="1"/>
  <c r="XB1150" i="1"/>
  <c r="XD1150" i="1" s="1"/>
  <c r="VR1150" i="1"/>
  <c r="VT1150" i="1" s="1"/>
  <c r="QD1150" i="1"/>
  <c r="QF1150" i="1" s="1"/>
  <c r="OT1150" i="1"/>
  <c r="OV1150" i="1" s="1"/>
  <c r="UQ1152" i="1"/>
  <c r="US1152" i="1" s="1"/>
  <c r="WS1150" i="1"/>
  <c r="WU1150" i="1" s="1"/>
  <c r="PU1150" i="1"/>
  <c r="PW1150" i="1" s="1"/>
  <c r="LQ1150" i="1"/>
  <c r="LS1150" i="1" s="1"/>
  <c r="ZM1149" i="1"/>
  <c r="ZO1149" i="1" s="1"/>
  <c r="VI1149" i="1"/>
  <c r="VK1149" i="1" s="1"/>
  <c r="TY1149" i="1"/>
  <c r="UA1149" i="1" s="1"/>
  <c r="RW1149" i="1"/>
  <c r="RY1149" i="1" s="1"/>
  <c r="RE1149" i="1"/>
  <c r="RG1149" i="1" s="1"/>
  <c r="NS1149" i="1"/>
  <c r="NU1149" i="1" s="1"/>
  <c r="NA1149" i="1"/>
  <c r="NC1149" i="1" s="1"/>
  <c r="MI1149" i="1"/>
  <c r="MK1149" i="1" s="1"/>
  <c r="SX1152" i="1"/>
  <c r="SZ1152" i="1" s="1"/>
  <c r="RN1152" i="1"/>
  <c r="RP1152" i="1" s="1"/>
  <c r="OB1150" i="1"/>
  <c r="OD1150" i="1" s="1"/>
  <c r="LH1150" i="1"/>
  <c r="LJ1150" i="1" s="1"/>
  <c r="ZD1153" i="1"/>
  <c r="ZF1153" i="1" s="1"/>
  <c r="NJ1151" i="1"/>
  <c r="NL1151" i="1" s="1"/>
  <c r="AAE1150" i="1"/>
  <c r="AAG1150" i="1" s="1"/>
  <c r="XK1150" i="1"/>
  <c r="XM1150" i="1" s="1"/>
  <c r="QM1150" i="1"/>
  <c r="QO1150" i="1" s="1"/>
  <c r="ABX1149" i="1"/>
  <c r="ABZ1149" i="1" s="1"/>
  <c r="ABF1149" i="1"/>
  <c r="ABH1149" i="1" s="1"/>
  <c r="ZV1149" i="1"/>
  <c r="ZX1149" i="1" s="1"/>
  <c r="WJ1149" i="1"/>
  <c r="WL1149" i="1" s="1"/>
  <c r="UZ1149" i="1"/>
  <c r="VB1149" i="1" s="1"/>
  <c r="UH1149" i="1"/>
  <c r="UJ1149" i="1" s="1"/>
  <c r="SF1149" i="1"/>
  <c r="SH1149" i="1" s="1"/>
  <c r="PL1149" i="1"/>
  <c r="PN1149" i="1" s="1"/>
  <c r="AO1150" i="1"/>
  <c r="AQ1150" i="1" s="1"/>
  <c r="FK1152" i="1"/>
  <c r="FM1152" i="1" s="1"/>
  <c r="IE1151" i="1"/>
  <c r="IG1151" i="1" s="1"/>
  <c r="GU1150" i="1"/>
  <c r="GW1150" i="1" s="1"/>
  <c r="EA1150" i="1"/>
  <c r="EC1150" i="1" s="1"/>
  <c r="HM1149" i="1"/>
  <c r="HO1149" i="1" s="1"/>
  <c r="DI1149" i="1"/>
  <c r="DK1149" i="1" s="1"/>
  <c r="FB1150" i="1"/>
  <c r="FD1150" i="1" s="1"/>
  <c r="BP1152" i="1"/>
  <c r="BR1152" i="1" s="1"/>
  <c r="ES1151" i="1"/>
  <c r="EU1151" i="1" s="1"/>
  <c r="GC1150" i="1"/>
  <c r="GE1150" i="1" s="1"/>
  <c r="HD1149" i="1"/>
  <c r="HF1149" i="1" s="1"/>
  <c r="GL1149" i="1"/>
  <c r="GN1149" i="1" s="1"/>
  <c r="FT1149" i="1"/>
  <c r="FV1149" i="1" s="1"/>
  <c r="EJ1149" i="1"/>
  <c r="EL1149" i="1" s="1"/>
  <c r="DR1149" i="1"/>
  <c r="DT1149" i="1" s="1"/>
  <c r="CZ1149" i="1"/>
  <c r="DB1149" i="1" s="1"/>
  <c r="CH1149" i="1"/>
  <c r="CJ1149" i="1" s="1"/>
  <c r="N1149" i="1"/>
  <c r="P1149" i="1" s="1"/>
  <c r="E1149" i="1"/>
  <c r="AF1150" i="1"/>
  <c r="AH1150" i="1" s="1"/>
  <c r="W1149" i="1"/>
  <c r="Y1149" i="1" s="1"/>
  <c r="CQ1149" i="1"/>
  <c r="CS1149" i="1" s="1"/>
  <c r="BY1149" i="1"/>
  <c r="CA1149" i="1" s="1"/>
  <c r="BG1149" i="1"/>
  <c r="BI1149" i="1" s="1"/>
  <c r="E1131" i="1"/>
  <c r="AAN1197" i="1"/>
  <c r="AAP1197" i="1" s="1"/>
  <c r="AAW1197" i="1"/>
  <c r="AAY1197" i="1" s="1"/>
  <c r="WS1197" i="1"/>
  <c r="WU1197" i="1" s="1"/>
  <c r="JO1185" i="1"/>
  <c r="JQ1185" i="1" s="1"/>
  <c r="KG1185" i="1"/>
  <c r="KI1185" i="1" s="1"/>
  <c r="KY1185" i="1"/>
  <c r="LA1185" i="1" s="1"/>
  <c r="AXS1189" i="1"/>
  <c r="AXU1189" i="1" s="1"/>
  <c r="AYK1186" i="1"/>
  <c r="AYM1186" i="1" s="1"/>
  <c r="AVQ1186" i="1"/>
  <c r="AVS1186" i="1" s="1"/>
  <c r="ASW1186" i="1"/>
  <c r="ASY1186" i="1" s="1"/>
  <c r="BBN1189" i="1"/>
  <c r="BBP1189" i="1" s="1"/>
  <c r="BBQ1190" i="1" s="1"/>
  <c r="AN923" i="1" s="1"/>
  <c r="BBE1189" i="1"/>
  <c r="BBG1189" i="1" s="1"/>
  <c r="BAM1186" i="1"/>
  <c r="BAO1186" i="1" s="1"/>
  <c r="AVZ1186" i="1"/>
  <c r="AWB1186" i="1" s="1"/>
  <c r="BAV1185" i="1"/>
  <c r="BAX1185" i="1" s="1"/>
  <c r="AZL1185" i="1"/>
  <c r="AZN1185" i="1" s="1"/>
  <c r="ARV1185" i="1"/>
  <c r="ARX1185" i="1" s="1"/>
  <c r="BEQ1185" i="1"/>
  <c r="BES1185" i="1" s="1"/>
  <c r="BDY1185" i="1"/>
  <c r="BEA1185" i="1" s="1"/>
  <c r="AZC1185" i="1"/>
  <c r="AZE1185" i="1" s="1"/>
  <c r="AWI1185" i="1"/>
  <c r="AWK1185" i="1" s="1"/>
  <c r="ALG1188" i="1"/>
  <c r="ALI1188" i="1" s="1"/>
  <c r="AIV1187" i="1"/>
  <c r="AIX1187" i="1" s="1"/>
  <c r="AID1186" i="1"/>
  <c r="AIF1186" i="1" s="1"/>
  <c r="AGK1185" i="1"/>
  <c r="AGM1185" i="1" s="1"/>
  <c r="ADQ1186" i="1"/>
  <c r="ADS1186" i="1" s="1"/>
  <c r="ANR1188" i="1"/>
  <c r="ANT1188" i="1" s="1"/>
  <c r="AOJ1186" i="1"/>
  <c r="AOL1186" i="1" s="1"/>
  <c r="AGB1186" i="1"/>
  <c r="AGD1186" i="1" s="1"/>
  <c r="ZM1186" i="1"/>
  <c r="ZO1186" i="1" s="1"/>
  <c r="YC1186" i="1"/>
  <c r="YE1186" i="1" s="1"/>
  <c r="AAW1185" i="1"/>
  <c r="AAY1185" i="1" s="1"/>
  <c r="VI1185" i="1"/>
  <c r="VK1185" i="1" s="1"/>
  <c r="NJ1188" i="1"/>
  <c r="NL1188" i="1" s="1"/>
  <c r="ABO1187" i="1"/>
  <c r="ABQ1187" i="1" s="1"/>
  <c r="MI1187" i="1"/>
  <c r="MK1187" i="1" s="1"/>
  <c r="AAN1186" i="1"/>
  <c r="AAP1186" i="1" s="1"/>
  <c r="XT1186" i="1"/>
  <c r="XV1186" i="1" s="1"/>
  <c r="MR1186" i="1"/>
  <c r="MT1186" i="1" s="1"/>
  <c r="TY1188" i="1"/>
  <c r="UA1188" i="1" s="1"/>
  <c r="UQ1186" i="1"/>
  <c r="US1186" i="1" s="1"/>
  <c r="RN1185" i="1"/>
  <c r="RP1185" i="1" s="1"/>
  <c r="QV1188" i="1"/>
  <c r="QX1188" i="1" s="1"/>
  <c r="SO1187" i="1"/>
  <c r="SQ1187" i="1" s="1"/>
  <c r="PU1187" i="1"/>
  <c r="PW1187" i="1" s="1"/>
  <c r="UH1186" i="1"/>
  <c r="UJ1186" i="1" s="1"/>
  <c r="BP1186" i="1"/>
  <c r="BR1186" i="1" s="1"/>
  <c r="GC1189" i="1"/>
  <c r="GE1189" i="1" s="1"/>
  <c r="EJ1185" i="1"/>
  <c r="EL1185" i="1" s="1"/>
  <c r="DR1185" i="1"/>
  <c r="DT1185" i="1" s="1"/>
  <c r="E1185" i="1"/>
  <c r="AMQ1185" i="1"/>
  <c r="AMS1185" i="1" s="1"/>
  <c r="AAW1186" i="1"/>
  <c r="AAY1186" i="1" s="1"/>
  <c r="KY1173" i="1"/>
  <c r="LA1173" i="1" s="1"/>
  <c r="AVH1175" i="1"/>
  <c r="AVJ1175" i="1" s="1"/>
  <c r="AGK1176" i="1"/>
  <c r="AGM1176" i="1" s="1"/>
  <c r="ANR1177" i="1"/>
  <c r="ANT1177" i="1" s="1"/>
  <c r="AAW1174" i="1"/>
  <c r="AAY1174" i="1" s="1"/>
  <c r="WS1176" i="1"/>
  <c r="WU1176" i="1" s="1"/>
  <c r="AAN1173" i="1"/>
  <c r="AAP1173" i="1" s="1"/>
  <c r="SF1173" i="1"/>
  <c r="SH1173" i="1" s="1"/>
  <c r="ZD1176" i="1"/>
  <c r="ZF1176" i="1" s="1"/>
  <c r="SO1175" i="1"/>
  <c r="SQ1175" i="1" s="1"/>
  <c r="KP1153" i="1"/>
  <c r="KR1153" i="1" s="1"/>
  <c r="AQL1149" i="1"/>
  <c r="AQN1149" i="1" s="1"/>
  <c r="AAW1151" i="1"/>
  <c r="AAY1151" i="1" s="1"/>
  <c r="ZD1150" i="1"/>
  <c r="ZF1150" i="1" s="1"/>
  <c r="UZ1153" i="1"/>
  <c r="VB1153" i="1" s="1"/>
  <c r="LZ1151" i="1"/>
  <c r="MB1151" i="1" s="1"/>
  <c r="KP1189" i="1"/>
  <c r="KR1189" i="1" s="1"/>
  <c r="AWR1187" i="1"/>
  <c r="AWT1187" i="1" s="1"/>
  <c r="AVH1187" i="1"/>
  <c r="AVJ1187" i="1" s="1"/>
  <c r="ASN1187" i="1"/>
  <c r="ASP1187" i="1" s="1"/>
  <c r="AXJ1189" i="1"/>
  <c r="AXL1189" i="1" s="1"/>
  <c r="BAV1188" i="1"/>
  <c r="BAX1188" i="1" s="1"/>
  <c r="ASW1187" i="1"/>
  <c r="ASY1187" i="1" s="1"/>
  <c r="ARV1187" i="1"/>
  <c r="ARX1187" i="1" s="1"/>
  <c r="AUP1185" i="1"/>
  <c r="AUR1185" i="1" s="1"/>
  <c r="BDG1185" i="1"/>
  <c r="BDI1185" i="1" s="1"/>
  <c r="BCO1185" i="1"/>
  <c r="BCQ1185" i="1" s="1"/>
  <c r="ASE1185" i="1"/>
  <c r="ASG1185" i="1" s="1"/>
  <c r="ARM1185" i="1"/>
  <c r="ARO1185" i="1" s="1"/>
  <c r="ALP1187" i="1"/>
  <c r="ALR1187" i="1" s="1"/>
  <c r="APK1185" i="1"/>
  <c r="APM1185" i="1" s="1"/>
  <c r="ACG1185" i="1"/>
  <c r="ACI1185" i="1" s="1"/>
  <c r="AKO1186" i="1"/>
  <c r="AKQ1186" i="1" s="1"/>
  <c r="AJE1186" i="1"/>
  <c r="AJG1186" i="1" s="1"/>
  <c r="AGT1188" i="1"/>
  <c r="AGV1188" i="1" s="1"/>
  <c r="APT1185" i="1"/>
  <c r="APV1185" i="1" s="1"/>
  <c r="AHL1185" i="1"/>
  <c r="AHN1185" i="1" s="1"/>
  <c r="MR1187" i="1"/>
  <c r="MT1187" i="1" s="1"/>
  <c r="NJ1187" i="1"/>
  <c r="NL1187" i="1" s="1"/>
  <c r="PC1186" i="1"/>
  <c r="PE1186" i="1" s="1"/>
  <c r="YL1185" i="1"/>
  <c r="YN1185" i="1" s="1"/>
  <c r="SF1185" i="1"/>
  <c r="SH1185" i="1" s="1"/>
  <c r="QD1185" i="1"/>
  <c r="QF1185" i="1" s="1"/>
  <c r="ZD1188" i="1"/>
  <c r="ZF1188" i="1" s="1"/>
  <c r="AAW1187" i="1"/>
  <c r="AAY1187" i="1" s="1"/>
  <c r="DR1189" i="1"/>
  <c r="DT1189" i="1" s="1"/>
  <c r="N1187" i="1"/>
  <c r="P1187" i="1" s="1"/>
  <c r="ARV1197" i="1"/>
  <c r="ARX1197" i="1" s="1"/>
  <c r="WS1199" i="1"/>
  <c r="WU1199" i="1" s="1"/>
  <c r="AAW1198" i="1"/>
  <c r="AAY1198" i="1" s="1"/>
  <c r="ASW1175" i="1"/>
  <c r="ASY1175" i="1" s="1"/>
  <c r="AZC1174" i="1"/>
  <c r="AZE1174" i="1" s="1"/>
  <c r="BAD1176" i="1"/>
  <c r="BAF1176" i="1" s="1"/>
  <c r="BAV1175" i="1"/>
  <c r="BAX1175" i="1" s="1"/>
  <c r="BCF1173" i="1"/>
  <c r="BCH1173" i="1" s="1"/>
  <c r="ASN1174" i="1"/>
  <c r="ASP1174" i="1" s="1"/>
  <c r="BDG1173" i="1"/>
  <c r="BDI1173" i="1" s="1"/>
  <c r="ATO1173" i="1"/>
  <c r="ATQ1173" i="1" s="1"/>
  <c r="AOS1174" i="1"/>
  <c r="AOU1174" i="1" s="1"/>
  <c r="AGK1177" i="1"/>
  <c r="AGM1177" i="1" s="1"/>
  <c r="AQL1173" i="1"/>
  <c r="AQN1173" i="1" s="1"/>
  <c r="AIM1173" i="1"/>
  <c r="AIO1173" i="1" s="1"/>
  <c r="AAW1173" i="1"/>
  <c r="AAY1173" i="1" s="1"/>
  <c r="SO1177" i="1"/>
  <c r="SQ1177" i="1" s="1"/>
  <c r="RN1176" i="1"/>
  <c r="RP1176" i="1" s="1"/>
  <c r="FT1175" i="1"/>
  <c r="FV1175" i="1" s="1"/>
  <c r="BAD1201" i="1"/>
  <c r="BAF1201" i="1" s="1"/>
  <c r="AYB1198" i="1"/>
  <c r="AYD1198" i="1" s="1"/>
  <c r="AIV1197" i="1"/>
  <c r="AIX1197" i="1" s="1"/>
  <c r="QV1200" i="1"/>
  <c r="QX1200" i="1" s="1"/>
  <c r="AQU1179" i="1"/>
  <c r="AQW1179" i="1" s="1"/>
  <c r="AMQ1179" i="1"/>
  <c r="AMS1179" i="1" s="1"/>
  <c r="SX1179" i="1"/>
  <c r="SZ1179" i="1" s="1"/>
  <c r="ZD1182" i="1"/>
  <c r="ZF1182" i="1" s="1"/>
  <c r="AAW1179" i="1"/>
  <c r="AAY1179" i="1" s="1"/>
  <c r="WS1183" i="1"/>
  <c r="WU1183" i="1" s="1"/>
  <c r="IW1179" i="1"/>
  <c r="IY1179" i="1" s="1"/>
  <c r="AQL1179" i="1"/>
  <c r="AQN1179" i="1" s="1"/>
  <c r="NJ1179" i="1"/>
  <c r="NL1179" i="1" s="1"/>
  <c r="AAW1180" i="1"/>
  <c r="AAY1180" i="1" s="1"/>
  <c r="KP1171" i="1"/>
  <c r="KR1171" i="1" s="1"/>
  <c r="BDY1171" i="1"/>
  <c r="BEA1171" i="1" s="1"/>
  <c r="AZL1169" i="1"/>
  <c r="AZN1169" i="1" s="1"/>
  <c r="BCX1167" i="1"/>
  <c r="BCZ1167" i="1" s="1"/>
  <c r="AWR1170" i="1"/>
  <c r="AWT1170" i="1" s="1"/>
  <c r="ARV1169" i="1"/>
  <c r="ARX1169" i="1" s="1"/>
  <c r="ARM1167" i="1"/>
  <c r="ARO1167" i="1" s="1"/>
  <c r="AIM1171" i="1"/>
  <c r="AIO1171" i="1" s="1"/>
  <c r="ADZ1171" i="1"/>
  <c r="AEB1171" i="1" s="1"/>
  <c r="ADH1170" i="1"/>
  <c r="ADJ1170" i="1" s="1"/>
  <c r="ZD1170" i="1"/>
  <c r="ZF1170" i="1" s="1"/>
  <c r="AAW1167" i="1"/>
  <c r="AAY1167" i="1" s="1"/>
  <c r="YU1167" i="1"/>
  <c r="YW1167" i="1" s="1"/>
  <c r="UZ1167" i="1"/>
  <c r="VB1167" i="1" s="1"/>
  <c r="SF1167" i="1"/>
  <c r="SH1167" i="1" s="1"/>
  <c r="RN1167" i="1"/>
  <c r="RP1167" i="1" s="1"/>
  <c r="FB1171" i="1"/>
  <c r="FD1171" i="1" s="1"/>
  <c r="GC1169" i="1"/>
  <c r="GE1169" i="1" s="1"/>
  <c r="KP1175" i="1"/>
  <c r="KR1175" i="1" s="1"/>
  <c r="AWR1177" i="1"/>
  <c r="AWT1177" i="1" s="1"/>
  <c r="AUP1173" i="1"/>
  <c r="AUR1173" i="1" s="1"/>
  <c r="BEH1176" i="1"/>
  <c r="BEJ1176" i="1" s="1"/>
  <c r="APT1173" i="1"/>
  <c r="APV1173" i="1" s="1"/>
  <c r="YL1175" i="1"/>
  <c r="YN1175" i="1" s="1"/>
  <c r="YU1177" i="1"/>
  <c r="YW1177" i="1" s="1"/>
  <c r="AAW1175" i="1"/>
  <c r="AAY1175" i="1" s="1"/>
  <c r="UH1174" i="1"/>
  <c r="UJ1174" i="1" s="1"/>
  <c r="LZ1174" i="1"/>
  <c r="MB1174" i="1" s="1"/>
  <c r="ASE1193" i="1"/>
  <c r="ASG1193" i="1" s="1"/>
  <c r="AQL1191" i="1"/>
  <c r="AQN1191" i="1" s="1"/>
  <c r="ASE1150" i="1"/>
  <c r="ASG1150" i="1" s="1"/>
  <c r="ALP1152" i="1"/>
  <c r="ALR1152" i="1" s="1"/>
  <c r="AQL1150" i="1"/>
  <c r="AQN1150" i="1" s="1"/>
  <c r="TP1151" i="1"/>
  <c r="TR1151" i="1" s="1"/>
  <c r="YC1150" i="1"/>
  <c r="YE1150" i="1" s="1"/>
  <c r="PC1149" i="1"/>
  <c r="PE1149" i="1" s="1"/>
  <c r="MR1150" i="1"/>
  <c r="MT1150" i="1" s="1"/>
  <c r="YL1151" i="1"/>
  <c r="YN1151" i="1" s="1"/>
  <c r="BAV1201" i="1"/>
  <c r="BAX1201" i="1" s="1"/>
  <c r="BEH1198" i="1"/>
  <c r="BEJ1198" i="1" s="1"/>
  <c r="BCX1198" i="1"/>
  <c r="BCZ1198" i="1" s="1"/>
  <c r="AMZ1198" i="1"/>
  <c r="ANB1198" i="1" s="1"/>
  <c r="UH1201" i="1"/>
  <c r="UJ1201" i="1" s="1"/>
  <c r="QD1200" i="1"/>
  <c r="QF1200" i="1" s="1"/>
  <c r="PC1198" i="1"/>
  <c r="PE1198" i="1" s="1"/>
  <c r="ZM1198" i="1"/>
  <c r="ZO1198" i="1" s="1"/>
  <c r="APT1183" i="1"/>
  <c r="APV1183" i="1" s="1"/>
  <c r="AHC1179" i="1"/>
  <c r="AHE1179" i="1" s="1"/>
  <c r="TG1183" i="1"/>
  <c r="TI1183" i="1" s="1"/>
  <c r="YU1179" i="1"/>
  <c r="YW1179" i="1" s="1"/>
  <c r="QD1182" i="1"/>
  <c r="QF1182" i="1" s="1"/>
  <c r="BCX1192" i="1"/>
  <c r="BCZ1192" i="1" s="1"/>
  <c r="ASN1193" i="1"/>
  <c r="ASP1193" i="1" s="1"/>
  <c r="ARV1193" i="1"/>
  <c r="ARX1193" i="1" s="1"/>
  <c r="AID1195" i="1"/>
  <c r="AIF1195" i="1" s="1"/>
  <c r="AER1194" i="1"/>
  <c r="AET1194" i="1" s="1"/>
  <c r="ZM1193" i="1"/>
  <c r="ZO1193" i="1" s="1"/>
  <c r="RE1195" i="1"/>
  <c r="RG1195" i="1" s="1"/>
  <c r="BEH1195" i="1"/>
  <c r="BEJ1195" i="1" s="1"/>
  <c r="AMH1195" i="1"/>
  <c r="AMJ1195" i="1" s="1"/>
  <c r="VI1195" i="1"/>
  <c r="VK1195" i="1" s="1"/>
  <c r="YL1194" i="1"/>
  <c r="YN1194" i="1" s="1"/>
  <c r="EA1194" i="1"/>
  <c r="EC1194" i="1" s="1"/>
  <c r="BY1193" i="1"/>
  <c r="CA1193" i="1" s="1"/>
  <c r="APB1197" i="1"/>
  <c r="APD1197" i="1" s="1"/>
  <c r="FB1201" i="1"/>
  <c r="FD1201" i="1" s="1"/>
  <c r="AWR1192" i="1"/>
  <c r="AWT1192" i="1" s="1"/>
  <c r="TG1195" i="1"/>
  <c r="TI1195" i="1" s="1"/>
  <c r="AKX1201" i="1"/>
  <c r="AKZ1201" i="1" s="1"/>
  <c r="AMQ1198" i="1"/>
  <c r="AMS1198" i="1" s="1"/>
  <c r="AOJ1199" i="1"/>
  <c r="AOL1199" i="1" s="1"/>
  <c r="IE1198" i="1"/>
  <c r="IG1198" i="1" s="1"/>
  <c r="AX1197" i="1"/>
  <c r="AZ1197" i="1" s="1"/>
  <c r="IN1187" i="1"/>
  <c r="IP1187" i="1" s="1"/>
  <c r="AVQ1189" i="1"/>
  <c r="AVS1189" i="1" s="1"/>
  <c r="AQL1185" i="1"/>
  <c r="AQN1185" i="1" s="1"/>
  <c r="AAN1187" i="1"/>
  <c r="AAP1187" i="1" s="1"/>
  <c r="SX1188" i="1"/>
  <c r="SZ1188" i="1" s="1"/>
  <c r="FB1187" i="1"/>
  <c r="FD1187" i="1" s="1"/>
  <c r="FE1190" i="1" s="1"/>
  <c r="AN894" i="1" s="1"/>
  <c r="ATF1197" i="1"/>
  <c r="ATH1197" i="1" s="1"/>
  <c r="AMH1198" i="1"/>
  <c r="AMJ1198" i="1" s="1"/>
  <c r="RN1197" i="1"/>
  <c r="RP1197" i="1" s="1"/>
  <c r="HD1201" i="1"/>
  <c r="HF1201" i="1" s="1"/>
  <c r="IN1174" i="1"/>
  <c r="IP1174" i="1" s="1"/>
  <c r="BDG1177" i="1"/>
  <c r="BDI1177" i="1" s="1"/>
  <c r="ALP1177" i="1"/>
  <c r="ALR1177" i="1" s="1"/>
  <c r="AAN1175" i="1"/>
  <c r="AAP1175" i="1" s="1"/>
  <c r="ABX1177" i="1"/>
  <c r="ABZ1177" i="1" s="1"/>
  <c r="AZU1182" i="1"/>
  <c r="AZW1182" i="1" s="1"/>
  <c r="AQU1181" i="1"/>
  <c r="AQW1181" i="1" s="1"/>
  <c r="BCF1180" i="1"/>
  <c r="BCH1180" i="1" s="1"/>
  <c r="BEH1180" i="1"/>
  <c r="BEJ1180" i="1" s="1"/>
  <c r="RE1181" i="1"/>
  <c r="RG1181" i="1" s="1"/>
  <c r="LQ1183" i="1"/>
  <c r="LS1183" i="1" s="1"/>
  <c r="JF1195" i="1"/>
  <c r="JH1195" i="1" s="1"/>
  <c r="AWR1193" i="1"/>
  <c r="AWT1193" i="1" s="1"/>
  <c r="APT1191" i="1"/>
  <c r="APV1191" i="1" s="1"/>
  <c r="QM1195" i="1"/>
  <c r="QO1195" i="1" s="1"/>
  <c r="SF1194" i="1"/>
  <c r="SH1194" i="1" s="1"/>
  <c r="AQU1194" i="1"/>
  <c r="AQW1194" i="1" s="1"/>
  <c r="AUP1192" i="1"/>
  <c r="AUR1192" i="1" s="1"/>
  <c r="AGT1192" i="1"/>
  <c r="AGV1192" i="1" s="1"/>
  <c r="QD1195" i="1"/>
  <c r="QF1195" i="1" s="1"/>
  <c r="CZ1194" i="1"/>
  <c r="DB1194" i="1" s="1"/>
  <c r="GL1194" i="1"/>
  <c r="GN1194" i="1" s="1"/>
  <c r="ALP1164" i="1"/>
  <c r="ALR1164" i="1" s="1"/>
  <c r="QV1165" i="1"/>
  <c r="QX1165" i="1" s="1"/>
  <c r="PL1162" i="1"/>
  <c r="PN1162" i="1" s="1"/>
  <c r="FK1164" i="1"/>
  <c r="FM1164" i="1" s="1"/>
  <c r="ES1163" i="1"/>
  <c r="EU1163" i="1" s="1"/>
  <c r="JF1191" i="1"/>
  <c r="JH1191" i="1" s="1"/>
  <c r="BDY1193" i="1"/>
  <c r="BEA1193" i="1" s="1"/>
  <c r="BDG1192" i="1"/>
  <c r="BDI1192" i="1" s="1"/>
  <c r="AOJ1194" i="1"/>
  <c r="AOL1194" i="1" s="1"/>
  <c r="AFA1191" i="1"/>
  <c r="AFC1191" i="1" s="1"/>
  <c r="TY1194" i="1"/>
  <c r="UA1194" i="1" s="1"/>
  <c r="IW1173" i="1"/>
  <c r="IY1173" i="1" s="1"/>
  <c r="IN1177" i="1"/>
  <c r="IP1177" i="1" s="1"/>
  <c r="BDG1176" i="1"/>
  <c r="BDI1176" i="1" s="1"/>
  <c r="BAV1176" i="1"/>
  <c r="BAX1176" i="1" s="1"/>
  <c r="AZU1173" i="1"/>
  <c r="AZW1173" i="1" s="1"/>
  <c r="AQL1176" i="1"/>
  <c r="AQN1176" i="1" s="1"/>
  <c r="ADZ1175" i="1"/>
  <c r="AEB1175" i="1" s="1"/>
  <c r="AHL1173" i="1"/>
  <c r="AHN1173" i="1" s="1"/>
  <c r="QM1176" i="1"/>
  <c r="QO1176" i="1" s="1"/>
  <c r="OT1174" i="1"/>
  <c r="OV1174" i="1" s="1"/>
  <c r="CH1175" i="1"/>
  <c r="CJ1175" i="1" s="1"/>
  <c r="ES1177" i="1"/>
  <c r="EU1177" i="1" s="1"/>
  <c r="HD1173" i="1"/>
  <c r="HF1173" i="1" s="1"/>
  <c r="AVZ1146" i="1"/>
  <c r="AWB1146" i="1" s="1"/>
  <c r="ASE1147" i="1"/>
  <c r="ASG1147" i="1" s="1"/>
  <c r="ADZ1146" i="1"/>
  <c r="AEB1146" i="1" s="1"/>
  <c r="TP1147" i="1"/>
  <c r="TR1147" i="1" s="1"/>
  <c r="YU1144" i="1"/>
  <c r="YW1144" i="1" s="1"/>
  <c r="ZD1143" i="1"/>
  <c r="ZF1143" i="1" s="1"/>
  <c r="AAW1145" i="1"/>
  <c r="AAY1145" i="1" s="1"/>
  <c r="EJ1146" i="1"/>
  <c r="EL1146" i="1" s="1"/>
  <c r="AZC1181" i="1"/>
  <c r="AZE1181" i="1" s="1"/>
  <c r="ATF1179" i="1"/>
  <c r="ATH1179" i="1" s="1"/>
  <c r="AMH1180" i="1"/>
  <c r="AMJ1180" i="1" s="1"/>
  <c r="ADQ1182" i="1"/>
  <c r="ADS1182" i="1" s="1"/>
  <c r="ACG1182" i="1"/>
  <c r="ACI1182" i="1" s="1"/>
  <c r="ACP1181" i="1"/>
  <c r="ACR1181" i="1" s="1"/>
  <c r="ALG1182" i="1"/>
  <c r="ALI1182" i="1" s="1"/>
  <c r="WJ1181" i="1"/>
  <c r="WL1181" i="1" s="1"/>
  <c r="SX1182" i="1"/>
  <c r="SZ1182" i="1" s="1"/>
  <c r="GU1181" i="1"/>
  <c r="GW1181" i="1" s="1"/>
  <c r="FB1182" i="1"/>
  <c r="FD1182" i="1" s="1"/>
  <c r="HM1181" i="1"/>
  <c r="HO1181" i="1" s="1"/>
  <c r="AF1183" i="1"/>
  <c r="AH1183" i="1" s="1"/>
  <c r="BCF1165" i="1"/>
  <c r="BCH1165" i="1" s="1"/>
  <c r="AWR1165" i="1"/>
  <c r="AWT1165" i="1" s="1"/>
  <c r="AUG1164" i="1"/>
  <c r="AUI1164" i="1" s="1"/>
  <c r="AQL1163" i="1"/>
  <c r="AQN1163" i="1" s="1"/>
  <c r="AOA1162" i="1"/>
  <c r="AOC1162" i="1" s="1"/>
  <c r="YL1165" i="1"/>
  <c r="YN1165" i="1" s="1"/>
  <c r="IE1164" i="1"/>
  <c r="IG1164" i="1" s="1"/>
  <c r="HD1161" i="1"/>
  <c r="HF1161" i="1" s="1"/>
  <c r="AWR1163" i="1"/>
  <c r="AWT1163" i="1" s="1"/>
  <c r="PL1164" i="1"/>
  <c r="PN1164" i="1" s="1"/>
  <c r="KG1150" i="1"/>
  <c r="KI1150" i="1" s="1"/>
  <c r="KY1150" i="1"/>
  <c r="LA1150" i="1" s="1"/>
  <c r="IN1153" i="1"/>
  <c r="IP1153" i="1" s="1"/>
  <c r="BEZ1152" i="1"/>
  <c r="BFB1152" i="1" s="1"/>
  <c r="ATX1152" i="1"/>
  <c r="ATZ1152" i="1" s="1"/>
  <c r="BAV1150" i="1"/>
  <c r="BAX1150" i="1" s="1"/>
  <c r="AVQ1149" i="1"/>
  <c r="AVS1149" i="1" s="1"/>
  <c r="BDY1151" i="1"/>
  <c r="BEA1151" i="1" s="1"/>
  <c r="AZU1151" i="1"/>
  <c r="AZW1151" i="1" s="1"/>
  <c r="AYB1153" i="1"/>
  <c r="AYD1153" i="1" s="1"/>
  <c r="AYT1152" i="1"/>
  <c r="AYV1152" i="1" s="1"/>
  <c r="BAD1150" i="1"/>
  <c r="BAF1150" i="1" s="1"/>
  <c r="ATF1150" i="1"/>
  <c r="ATH1150" i="1" s="1"/>
  <c r="AVH1149" i="1"/>
  <c r="AVJ1149" i="1" s="1"/>
  <c r="AYK1152" i="1"/>
  <c r="AYM1152" i="1" s="1"/>
  <c r="BAM1151" i="1"/>
  <c r="BAO1151" i="1" s="1"/>
  <c r="ARM1150" i="1"/>
  <c r="ARO1150" i="1" s="1"/>
  <c r="AGT1151" i="1"/>
  <c r="AGV1151" i="1" s="1"/>
  <c r="ACY1152" i="1"/>
  <c r="ADA1152" i="1" s="1"/>
  <c r="ALG1150" i="1"/>
  <c r="ALI1150" i="1" s="1"/>
  <c r="AER1153" i="1"/>
  <c r="AET1153" i="1" s="1"/>
  <c r="AKX1152" i="1"/>
  <c r="AKZ1152" i="1" s="1"/>
  <c r="AJN1152" i="1"/>
  <c r="AJP1152" i="1" s="1"/>
  <c r="AHC1153" i="1"/>
  <c r="AHE1153" i="1" s="1"/>
  <c r="ANI1152" i="1"/>
  <c r="ANK1152" i="1" s="1"/>
  <c r="AKO1152" i="1"/>
  <c r="AKQ1152" i="1" s="1"/>
  <c r="AJE1152" i="1"/>
  <c r="AJG1152" i="1" s="1"/>
  <c r="APK1151" i="1"/>
  <c r="APM1151" i="1" s="1"/>
  <c r="WA1153" i="1"/>
  <c r="WC1153" i="1" s="1"/>
  <c r="QM1153" i="1"/>
  <c r="QO1153" i="1" s="1"/>
  <c r="VI1151" i="1"/>
  <c r="VK1151" i="1" s="1"/>
  <c r="YU1152" i="1"/>
  <c r="YW1152" i="1" s="1"/>
  <c r="YC1153" i="1"/>
  <c r="YE1153" i="1" s="1"/>
  <c r="VR1152" i="1"/>
  <c r="VT1152" i="1" s="1"/>
  <c r="XK1151" i="1"/>
  <c r="XM1151" i="1" s="1"/>
  <c r="RW1151" i="1"/>
  <c r="RY1151" i="1" s="1"/>
  <c r="ZV1151" i="1"/>
  <c r="ZX1151" i="1" s="1"/>
  <c r="LH1149" i="1"/>
  <c r="LJ1149" i="1" s="1"/>
  <c r="CZ1153" i="1"/>
  <c r="DB1153" i="1" s="1"/>
  <c r="AX1150" i="1"/>
  <c r="AZ1150" i="1" s="1"/>
  <c r="FK1149" i="1"/>
  <c r="FM1149" i="1" s="1"/>
  <c r="ES1153" i="1"/>
  <c r="EU1153" i="1" s="1"/>
  <c r="DI1153" i="1"/>
  <c r="DK1153" i="1" s="1"/>
  <c r="E1153" i="1"/>
  <c r="CQ1153" i="1"/>
  <c r="CS1153" i="1" s="1"/>
  <c r="BY1152" i="1"/>
  <c r="CA1152" i="1" s="1"/>
  <c r="AF1152" i="1"/>
  <c r="AH1152" i="1" s="1"/>
  <c r="BDG1200" i="1"/>
  <c r="BDI1200" i="1" s="1"/>
  <c r="BCO1197" i="1"/>
  <c r="BCQ1197" i="1" s="1"/>
  <c r="AQC1201" i="1"/>
  <c r="AQE1201" i="1" s="1"/>
  <c r="ABX1201" i="1"/>
  <c r="ABZ1201" i="1" s="1"/>
  <c r="VR1201" i="1"/>
  <c r="VT1201" i="1" s="1"/>
  <c r="ATF1185" i="1"/>
  <c r="ATH1185" i="1" s="1"/>
  <c r="AQC1189" i="1"/>
  <c r="AQE1189" i="1" s="1"/>
  <c r="AMH1185" i="1"/>
  <c r="AMJ1185" i="1" s="1"/>
  <c r="ACG1189" i="1"/>
  <c r="ACI1189" i="1" s="1"/>
  <c r="AAN1188" i="1"/>
  <c r="AAP1188" i="1" s="1"/>
  <c r="AUP1169" i="1"/>
  <c r="AUR1169" i="1" s="1"/>
  <c r="AVH1168" i="1"/>
  <c r="AVJ1168" i="1" s="1"/>
  <c r="AKO1168" i="1"/>
  <c r="AKQ1168" i="1" s="1"/>
  <c r="AJE1169" i="1"/>
  <c r="AJG1169" i="1" s="1"/>
  <c r="AQL1167" i="1"/>
  <c r="AQN1167" i="1" s="1"/>
  <c r="JO1192" i="1"/>
  <c r="JQ1192" i="1" s="1"/>
  <c r="JX1192" i="1"/>
  <c r="JZ1192" i="1" s="1"/>
  <c r="AZU1193" i="1"/>
  <c r="AZW1193" i="1" s="1"/>
  <c r="AXS1193" i="1"/>
  <c r="AXU1193" i="1" s="1"/>
  <c r="BAM1191" i="1"/>
  <c r="BAO1191" i="1" s="1"/>
  <c r="ASW1191" i="1"/>
  <c r="ASY1191" i="1" s="1"/>
  <c r="AYB1192" i="1"/>
  <c r="AYD1192" i="1" s="1"/>
  <c r="AGT1195" i="1"/>
  <c r="AGV1195" i="1" s="1"/>
  <c r="AID1193" i="1"/>
  <c r="AIF1193" i="1" s="1"/>
  <c r="ADZ1193" i="1"/>
  <c r="AEB1193" i="1" s="1"/>
  <c r="AKF1193" i="1"/>
  <c r="AKH1193" i="1" s="1"/>
  <c r="AQC1191" i="1"/>
  <c r="AQE1191" i="1" s="1"/>
  <c r="AJN1191" i="1"/>
  <c r="AJP1191" i="1" s="1"/>
  <c r="AER1191" i="1"/>
  <c r="AET1191" i="1" s="1"/>
  <c r="ACP1191" i="1"/>
  <c r="ACR1191" i="1" s="1"/>
  <c r="ACY1191" i="1"/>
  <c r="ADA1191" i="1" s="1"/>
  <c r="LH1195" i="1"/>
  <c r="LJ1195" i="1" s="1"/>
  <c r="SX1193" i="1"/>
  <c r="SZ1193" i="1" s="1"/>
  <c r="WA1192" i="1"/>
  <c r="WC1192" i="1" s="1"/>
  <c r="RW1192" i="1"/>
  <c r="RY1192" i="1" s="1"/>
  <c r="ABX1191" i="1"/>
  <c r="ABZ1191" i="1" s="1"/>
  <c r="AAN1191" i="1"/>
  <c r="AAP1191" i="1" s="1"/>
  <c r="WJ1191" i="1"/>
  <c r="WL1191" i="1" s="1"/>
  <c r="AAE1195" i="1"/>
  <c r="AAG1195" i="1" s="1"/>
  <c r="PU1193" i="1"/>
  <c r="PW1193" i="1" s="1"/>
  <c r="OT1195" i="1"/>
  <c r="OV1195" i="1" s="1"/>
  <c r="TY1191" i="1"/>
  <c r="UA1191" i="1" s="1"/>
  <c r="MI1193" i="1"/>
  <c r="MK1193" i="1" s="1"/>
  <c r="PL1192" i="1"/>
  <c r="PN1192" i="1" s="1"/>
  <c r="EJ1194" i="1"/>
  <c r="EL1194" i="1" s="1"/>
  <c r="AO1194" i="1"/>
  <c r="AQ1194" i="1" s="1"/>
  <c r="FK1195" i="1"/>
  <c r="FM1195" i="1" s="1"/>
  <c r="DR1192" i="1"/>
  <c r="DT1192" i="1" s="1"/>
  <c r="HM1193" i="1"/>
  <c r="HO1193" i="1" s="1"/>
  <c r="FT1191" i="1"/>
  <c r="FV1191" i="1" s="1"/>
  <c r="BG1195" i="1"/>
  <c r="BI1195" i="1" s="1"/>
  <c r="AF1191" i="1"/>
  <c r="AH1191" i="1" s="1"/>
  <c r="CQ1191" i="1"/>
  <c r="CS1191" i="1" s="1"/>
  <c r="E1191" i="1"/>
  <c r="OK1194" i="1"/>
  <c r="OM1194" i="1" s="1"/>
  <c r="YL1191" i="1"/>
  <c r="YN1191" i="1" s="1"/>
  <c r="TG1191" i="1"/>
  <c r="TI1191" i="1" s="1"/>
  <c r="QD1194" i="1"/>
  <c r="QF1194" i="1" s="1"/>
  <c r="JF1199" i="1"/>
  <c r="JH1199" i="1" s="1"/>
  <c r="BBE1200" i="1"/>
  <c r="BBG1200" i="1" s="1"/>
  <c r="ALY1201" i="1"/>
  <c r="AMA1201" i="1" s="1"/>
  <c r="AQL1177" i="1"/>
  <c r="AQN1177" i="1" s="1"/>
  <c r="YL1176" i="1"/>
  <c r="YN1176" i="1" s="1"/>
  <c r="ZD1173" i="1"/>
  <c r="ZF1173" i="1" s="1"/>
  <c r="TG1177" i="1"/>
  <c r="TI1177" i="1" s="1"/>
  <c r="PC1177" i="1"/>
  <c r="PE1177" i="1" s="1"/>
  <c r="MR1176" i="1"/>
  <c r="MT1176" i="1" s="1"/>
  <c r="AXA1153" i="1"/>
  <c r="AXC1153" i="1" s="1"/>
  <c r="ASW1153" i="1"/>
  <c r="ASY1153" i="1" s="1"/>
  <c r="BBW1152" i="1"/>
  <c r="BBY1152" i="1" s="1"/>
  <c r="ATF1152" i="1"/>
  <c r="ATH1152" i="1" s="1"/>
  <c r="BDG1153" i="1"/>
  <c r="BDI1153" i="1" s="1"/>
  <c r="AMH1153" i="1"/>
  <c r="AMJ1153" i="1" s="1"/>
  <c r="ACP1153" i="1"/>
  <c r="ACR1153" i="1" s="1"/>
  <c r="AKF1150" i="1"/>
  <c r="AKH1150" i="1" s="1"/>
  <c r="AQC1153" i="1"/>
  <c r="AQE1153" i="1" s="1"/>
  <c r="ALG1153" i="1"/>
  <c r="ALI1153" i="1" s="1"/>
  <c r="AAE1153" i="1"/>
  <c r="AAG1153" i="1" s="1"/>
  <c r="WS1151" i="1"/>
  <c r="WU1151" i="1" s="1"/>
  <c r="SX1153" i="1"/>
  <c r="SZ1153" i="1" s="1"/>
  <c r="UZ1151" i="1"/>
  <c r="VB1151" i="1" s="1"/>
  <c r="QV1153" i="1"/>
  <c r="QX1153" i="1" s="1"/>
  <c r="GL1153" i="1"/>
  <c r="GN1153" i="1" s="1"/>
  <c r="JF1181" i="1"/>
  <c r="JH1181" i="1" s="1"/>
  <c r="KY1182" i="1"/>
  <c r="LA1182" i="1" s="1"/>
  <c r="AZU1183" i="1"/>
  <c r="AZW1183" i="1" s="1"/>
  <c r="ATO1181" i="1"/>
  <c r="ATQ1181" i="1" s="1"/>
  <c r="ARD1182" i="1"/>
  <c r="ARF1182" i="1" s="1"/>
  <c r="AXJ1181" i="1"/>
  <c r="AXL1181" i="1" s="1"/>
  <c r="BEZ1182" i="1"/>
  <c r="BFB1182" i="1" s="1"/>
  <c r="BDP1183" i="1"/>
  <c r="BDR1183" i="1" s="1"/>
  <c r="AVZ1182" i="1"/>
  <c r="AWB1182" i="1" s="1"/>
  <c r="AOJ1181" i="1"/>
  <c r="AOL1181" i="1" s="1"/>
  <c r="AIV1181" i="1"/>
  <c r="AIX1181" i="1" s="1"/>
  <c r="APK1181" i="1"/>
  <c r="APM1181" i="1" s="1"/>
  <c r="APB1183" i="1"/>
  <c r="APD1183" i="1" s="1"/>
  <c r="ACG1183" i="1"/>
  <c r="ACI1183" i="1" s="1"/>
  <c r="AJW1182" i="1"/>
  <c r="AJY1182" i="1" s="1"/>
  <c r="ZD1179" i="1"/>
  <c r="ZF1179" i="1" s="1"/>
  <c r="MR1182" i="1"/>
  <c r="MT1182" i="1" s="1"/>
  <c r="PL1181" i="1"/>
  <c r="PN1181" i="1" s="1"/>
  <c r="XK1179" i="1"/>
  <c r="XM1179" i="1" s="1"/>
  <c r="ZM1183" i="1"/>
  <c r="ZO1183" i="1" s="1"/>
  <c r="VR1182" i="1"/>
  <c r="VT1182" i="1" s="1"/>
  <c r="UH1182" i="1"/>
  <c r="UJ1182" i="1" s="1"/>
  <c r="OT1182" i="1"/>
  <c r="OV1182" i="1" s="1"/>
  <c r="PC1181" i="1"/>
  <c r="PE1181" i="1" s="1"/>
  <c r="IE1182" i="1"/>
  <c r="IG1182" i="1" s="1"/>
  <c r="W1180" i="1"/>
  <c r="Y1180" i="1" s="1"/>
  <c r="KY1187" i="1"/>
  <c r="LA1187" i="1" s="1"/>
  <c r="JO1189" i="1"/>
  <c r="JQ1189" i="1" s="1"/>
  <c r="BBE1186" i="1"/>
  <c r="BBG1186" i="1" s="1"/>
  <c r="BEH1189" i="1"/>
  <c r="BEJ1189" i="1" s="1"/>
  <c r="BDY1187" i="1"/>
  <c r="BEA1187" i="1" s="1"/>
  <c r="ARM1187" i="1"/>
  <c r="ARO1187" i="1" s="1"/>
  <c r="AYT1185" i="1"/>
  <c r="AYV1185" i="1" s="1"/>
  <c r="AIM1188" i="1"/>
  <c r="AIO1188" i="1" s="1"/>
  <c r="APT1187" i="1"/>
  <c r="APV1187" i="1" s="1"/>
  <c r="AOA1187" i="1"/>
  <c r="AOC1187" i="1" s="1"/>
  <c r="AID1188" i="1"/>
  <c r="AIF1188" i="1" s="1"/>
  <c r="ABO1188" i="1"/>
  <c r="ABQ1188" i="1" s="1"/>
  <c r="TG1188" i="1"/>
  <c r="TI1188" i="1" s="1"/>
  <c r="SF1187" i="1"/>
  <c r="SH1187" i="1" s="1"/>
  <c r="LH1187" i="1"/>
  <c r="LJ1187" i="1" s="1"/>
  <c r="QM1185" i="1"/>
  <c r="QO1185" i="1" s="1"/>
  <c r="PU1185" i="1"/>
  <c r="PW1185" i="1" s="1"/>
  <c r="ZD1185" i="1"/>
  <c r="ZF1185" i="1" s="1"/>
  <c r="MI1189" i="1"/>
  <c r="MK1189" i="1" s="1"/>
  <c r="ZM1187" i="1"/>
  <c r="ZO1187" i="1" s="1"/>
  <c r="QD1186" i="1"/>
  <c r="QF1186" i="1" s="1"/>
  <c r="NJ1186" i="1"/>
  <c r="NL1186" i="1" s="1"/>
  <c r="IE1189" i="1"/>
  <c r="IG1189" i="1" s="1"/>
  <c r="BP1188" i="1"/>
  <c r="BR1188" i="1" s="1"/>
  <c r="CQ1187" i="1"/>
  <c r="CS1187" i="1" s="1"/>
  <c r="AX1185" i="1"/>
  <c r="AZ1185" i="1" s="1"/>
  <c r="IW1174" i="1"/>
  <c r="IY1174" i="1" s="1"/>
  <c r="JF1175" i="1"/>
  <c r="JH1175" i="1" s="1"/>
  <c r="BAM1175" i="1"/>
  <c r="BAO1175" i="1" s="1"/>
  <c r="AUG1177" i="1"/>
  <c r="AUI1177" i="1" s="1"/>
  <c r="BBW1176" i="1"/>
  <c r="BBY1176" i="1" s="1"/>
  <c r="AYK1175" i="1"/>
  <c r="AYM1175" i="1" s="1"/>
  <c r="BEZ1174" i="1"/>
  <c r="BFB1174" i="1" s="1"/>
  <c r="BCF1177" i="1"/>
  <c r="BCH1177" i="1" s="1"/>
  <c r="BCO1173" i="1"/>
  <c r="BCQ1173" i="1" s="1"/>
  <c r="AIV1177" i="1"/>
  <c r="AIX1177" i="1" s="1"/>
  <c r="AKX1174" i="1"/>
  <c r="AKZ1174" i="1" s="1"/>
  <c r="AID1174" i="1"/>
  <c r="AIF1174" i="1" s="1"/>
  <c r="ADQ1176" i="1"/>
  <c r="ADS1176" i="1" s="1"/>
  <c r="AFA1177" i="1"/>
  <c r="AFC1177" i="1" s="1"/>
  <c r="AHC1176" i="1"/>
  <c r="AHE1176" i="1" s="1"/>
  <c r="AKF1173" i="1"/>
  <c r="AKH1173" i="1" s="1"/>
  <c r="ABX1175" i="1"/>
  <c r="ABZ1175" i="1" s="1"/>
  <c r="TY1173" i="1"/>
  <c r="UA1173" i="1" s="1"/>
  <c r="XB1176" i="1"/>
  <c r="XD1176" i="1" s="1"/>
  <c r="WJ1174" i="1"/>
  <c r="WL1174" i="1" s="1"/>
  <c r="UZ1174" i="1"/>
  <c r="VB1174" i="1" s="1"/>
  <c r="SX1175" i="1"/>
  <c r="SZ1175" i="1" s="1"/>
  <c r="OB1173" i="1"/>
  <c r="OD1173" i="1" s="1"/>
  <c r="FT1176" i="1"/>
  <c r="FV1176" i="1" s="1"/>
  <c r="EJ1175" i="1"/>
  <c r="EL1175" i="1" s="1"/>
  <c r="EA1177" i="1"/>
  <c r="EC1177" i="1" s="1"/>
  <c r="IE1175" i="1"/>
  <c r="IG1175" i="1" s="1"/>
  <c r="GC1177" i="1"/>
  <c r="GE1177" i="1" s="1"/>
  <c r="BY1174" i="1"/>
  <c r="CA1174" i="1" s="1"/>
  <c r="CH1173" i="1"/>
  <c r="CJ1173" i="1" s="1"/>
  <c r="AO1175" i="1"/>
  <c r="AQ1175" i="1" s="1"/>
  <c r="JF1188" i="1"/>
  <c r="JH1188" i="1" s="1"/>
  <c r="ATX1189" i="1"/>
  <c r="ATZ1189" i="1" s="1"/>
  <c r="AVQ1188" i="1"/>
  <c r="AVS1188" i="1" s="1"/>
  <c r="AGT1186" i="1"/>
  <c r="AGV1186" i="1" s="1"/>
  <c r="ACP1189" i="1"/>
  <c r="ACR1189" i="1" s="1"/>
  <c r="ANI1187" i="1"/>
  <c r="ANK1187" i="1" s="1"/>
  <c r="WA1186" i="1"/>
  <c r="WC1186" i="1" s="1"/>
  <c r="N1188" i="1"/>
  <c r="P1188" i="1" s="1"/>
  <c r="KP1192" i="1"/>
  <c r="KR1192" i="1" s="1"/>
  <c r="BDY1195" i="1"/>
  <c r="BEA1195" i="1" s="1"/>
  <c r="BAV1195" i="1"/>
  <c r="BAX1195" i="1" s="1"/>
  <c r="AVZ1194" i="1"/>
  <c r="AWB1194" i="1" s="1"/>
  <c r="AZC1195" i="1"/>
  <c r="AZE1195" i="1" s="1"/>
  <c r="BCO1192" i="1"/>
  <c r="BCQ1192" i="1" s="1"/>
  <c r="ATX1192" i="1"/>
  <c r="ATZ1192" i="1" s="1"/>
  <c r="BBN1191" i="1"/>
  <c r="BBP1191" i="1" s="1"/>
  <c r="ANR1195" i="1"/>
  <c r="ANT1195" i="1" s="1"/>
  <c r="AGB1192" i="1"/>
  <c r="AGD1192" i="1" s="1"/>
  <c r="AGK1195" i="1"/>
  <c r="AGM1195" i="1" s="1"/>
  <c r="AOA1194" i="1"/>
  <c r="AOC1194" i="1" s="1"/>
  <c r="ADQ1193" i="1"/>
  <c r="ADS1193" i="1" s="1"/>
  <c r="ADH1195" i="1"/>
  <c r="ADJ1195" i="1" s="1"/>
  <c r="APB1192" i="1"/>
  <c r="APD1192" i="1" s="1"/>
  <c r="AKO1191" i="1"/>
  <c r="AKQ1191" i="1" s="1"/>
  <c r="NJ1193" i="1"/>
  <c r="NL1193" i="1" s="1"/>
  <c r="UQ1192" i="1"/>
  <c r="US1192" i="1" s="1"/>
  <c r="QD1191" i="1"/>
  <c r="QF1191" i="1" s="1"/>
  <c r="OK1193" i="1"/>
  <c r="OM1193" i="1" s="1"/>
  <c r="UH1195" i="1"/>
  <c r="UJ1195" i="1" s="1"/>
  <c r="PC1194" i="1"/>
  <c r="PE1194" i="1" s="1"/>
  <c r="ABO1193" i="1"/>
  <c r="ABQ1193" i="1" s="1"/>
  <c r="XK1193" i="1"/>
  <c r="XM1193" i="1" s="1"/>
  <c r="XT1192" i="1"/>
  <c r="XV1192" i="1" s="1"/>
  <c r="MR1192" i="1"/>
  <c r="MT1192" i="1" s="1"/>
  <c r="CZ1193" i="1"/>
  <c r="DB1193" i="1" s="1"/>
  <c r="BP1193" i="1"/>
  <c r="BR1193" i="1" s="1"/>
  <c r="EA1192" i="1"/>
  <c r="EC1192" i="1" s="1"/>
  <c r="GL1195" i="1"/>
  <c r="GN1195" i="1" s="1"/>
  <c r="W1192" i="1"/>
  <c r="Y1192" i="1" s="1"/>
  <c r="N1191" i="1"/>
  <c r="P1191" i="1" s="1"/>
  <c r="ATF1194" i="1"/>
  <c r="ATH1194" i="1" s="1"/>
  <c r="ALG1195" i="1"/>
  <c r="ALI1195" i="1" s="1"/>
  <c r="AQC1192" i="1"/>
  <c r="AQE1192" i="1" s="1"/>
  <c r="XK1192" i="1"/>
  <c r="XM1192" i="1" s="1"/>
  <c r="PL1194" i="1"/>
  <c r="PN1194" i="1" s="1"/>
  <c r="OB1194" i="1"/>
  <c r="OD1194" i="1" s="1"/>
  <c r="AXA1201" i="1"/>
  <c r="AXC1201" i="1" s="1"/>
  <c r="ASW1201" i="1"/>
  <c r="ASY1201" i="1" s="1"/>
  <c r="AYT1201" i="1"/>
  <c r="AYV1201" i="1" s="1"/>
  <c r="ACP1197" i="1"/>
  <c r="ACR1197" i="1" s="1"/>
  <c r="AQC1199" i="1"/>
  <c r="AQE1199" i="1" s="1"/>
  <c r="XB1201" i="1"/>
  <c r="XD1201" i="1" s="1"/>
  <c r="HD1198" i="1"/>
  <c r="HF1198" i="1" s="1"/>
  <c r="ARV1201" i="1"/>
  <c r="ARX1201" i="1" s="1"/>
  <c r="QV1201" i="1"/>
  <c r="QX1201" i="1" s="1"/>
  <c r="AJE1181" i="1"/>
  <c r="AJG1181" i="1" s="1"/>
  <c r="SF1179" i="1"/>
  <c r="SH1179" i="1" s="1"/>
  <c r="AMQ1181" i="1"/>
  <c r="AMS1181" i="1" s="1"/>
  <c r="TG1179" i="1"/>
  <c r="TI1179" i="1" s="1"/>
  <c r="BCF1195" i="1"/>
  <c r="BCH1195" i="1" s="1"/>
  <c r="BBW1193" i="1"/>
  <c r="BBY1193" i="1" s="1"/>
  <c r="AVZ1193" i="1"/>
  <c r="AWB1193" i="1" s="1"/>
  <c r="AGT1194" i="1"/>
  <c r="AGV1194" i="1" s="1"/>
  <c r="ALP1193" i="1"/>
  <c r="ALR1193" i="1" s="1"/>
  <c r="AIV1193" i="1"/>
  <c r="AIX1193" i="1" s="1"/>
  <c r="WS1194" i="1"/>
  <c r="WU1194" i="1" s="1"/>
  <c r="WA1194" i="1"/>
  <c r="WC1194" i="1" s="1"/>
  <c r="FT1193" i="1"/>
  <c r="FV1193" i="1" s="1"/>
  <c r="AX1195" i="1"/>
  <c r="AZ1195" i="1" s="1"/>
  <c r="ASE1189" i="1"/>
  <c r="ASG1189" i="1" s="1"/>
  <c r="ARV1189" i="1"/>
  <c r="ARX1189" i="1" s="1"/>
  <c r="BAM1188" i="1"/>
  <c r="BAO1188" i="1" s="1"/>
  <c r="AHL1187" i="1"/>
  <c r="AHN1187" i="1" s="1"/>
  <c r="AMZ1186" i="1"/>
  <c r="ANB1186" i="1" s="1"/>
  <c r="AAE1188" i="1"/>
  <c r="AAG1188" i="1" s="1"/>
  <c r="VR1187" i="1"/>
  <c r="VT1187" i="1" s="1"/>
  <c r="TP1188" i="1"/>
  <c r="TR1188" i="1" s="1"/>
  <c r="FT1186" i="1"/>
  <c r="FV1186" i="1" s="1"/>
  <c r="FK1189" i="1"/>
  <c r="FM1189" i="1" s="1"/>
  <c r="GU1186" i="1"/>
  <c r="GW1186" i="1" s="1"/>
  <c r="EA1186" i="1"/>
  <c r="EC1186" i="1" s="1"/>
  <c r="DI1187" i="1"/>
  <c r="DK1187" i="1" s="1"/>
  <c r="BY1189" i="1"/>
  <c r="CA1189" i="1" s="1"/>
  <c r="BG1188" i="1"/>
  <c r="BI1188" i="1" s="1"/>
  <c r="AF1186" i="1"/>
  <c r="AH1186" i="1" s="1"/>
  <c r="IW1134" i="1"/>
  <c r="IY1134" i="1" s="1"/>
  <c r="JX1135" i="1"/>
  <c r="JZ1135" i="1" s="1"/>
  <c r="ATO1135" i="1"/>
  <c r="ATQ1135" i="1" s="1"/>
  <c r="AQU1132" i="1"/>
  <c r="AQW1132" i="1" s="1"/>
  <c r="AYT1134" i="1"/>
  <c r="AYV1134" i="1" s="1"/>
  <c r="ANI1135" i="1"/>
  <c r="ANK1135" i="1" s="1"/>
  <c r="AGT1132" i="1"/>
  <c r="AGV1132" i="1" s="1"/>
  <c r="ZD1135" i="1"/>
  <c r="ZF1135" i="1" s="1"/>
  <c r="RE1135" i="1"/>
  <c r="RG1135" i="1" s="1"/>
  <c r="LZ1135" i="1"/>
  <c r="MB1135" i="1" s="1"/>
  <c r="NA1135" i="1"/>
  <c r="NC1135" i="1" s="1"/>
  <c r="WA1132" i="1"/>
  <c r="WC1132" i="1" s="1"/>
  <c r="YU1135" i="1"/>
  <c r="YW1135" i="1" s="1"/>
  <c r="OB1135" i="1"/>
  <c r="OD1135" i="1" s="1"/>
  <c r="TY1135" i="1"/>
  <c r="UA1135" i="1" s="1"/>
  <c r="QD1134" i="1"/>
  <c r="QF1134" i="1" s="1"/>
  <c r="AAN1132" i="1"/>
  <c r="AAP1132" i="1" s="1"/>
  <c r="KP1170" i="1"/>
  <c r="KR1170" i="1" s="1"/>
  <c r="AVH1169" i="1"/>
  <c r="AVJ1169" i="1" s="1"/>
  <c r="BDY1168" i="1"/>
  <c r="BEA1168" i="1" s="1"/>
  <c r="ARV1171" i="1"/>
  <c r="ARX1171" i="1" s="1"/>
  <c r="AOA1168" i="1"/>
  <c r="AOC1168" i="1" s="1"/>
  <c r="APB1170" i="1"/>
  <c r="APD1170" i="1" s="1"/>
  <c r="ANI1167" i="1"/>
  <c r="ANK1167" i="1" s="1"/>
  <c r="TP1170" i="1"/>
  <c r="TR1170" i="1" s="1"/>
  <c r="QV1170" i="1"/>
  <c r="QX1170" i="1" s="1"/>
  <c r="OB1168" i="1"/>
  <c r="OD1168" i="1" s="1"/>
  <c r="LQ1168" i="1"/>
  <c r="LS1168" i="1" s="1"/>
  <c r="AWR1182" i="1"/>
  <c r="AWT1182" i="1" s="1"/>
  <c r="AVH1183" i="1"/>
  <c r="AVJ1183" i="1" s="1"/>
  <c r="SF1183" i="1"/>
  <c r="SH1183" i="1" s="1"/>
  <c r="ZV1183" i="1"/>
  <c r="ZX1183" i="1" s="1"/>
  <c r="KG1168" i="1"/>
  <c r="KI1168" i="1" s="1"/>
  <c r="BCX1168" i="1"/>
  <c r="BCZ1168" i="1" s="1"/>
  <c r="BAD1168" i="1"/>
  <c r="BAF1168" i="1" s="1"/>
  <c r="ARV1168" i="1"/>
  <c r="ARX1168" i="1" s="1"/>
  <c r="BAV1167" i="1"/>
  <c r="BAX1167" i="1" s="1"/>
  <c r="AWI1171" i="1"/>
  <c r="AWK1171" i="1" s="1"/>
  <c r="AZC1169" i="1"/>
  <c r="AZE1169" i="1" s="1"/>
  <c r="AXA1168" i="1"/>
  <c r="AXC1168" i="1" s="1"/>
  <c r="BCF1170" i="1"/>
  <c r="BCH1170" i="1" s="1"/>
  <c r="ARD1170" i="1"/>
  <c r="ARF1170" i="1" s="1"/>
  <c r="AJW1169" i="1"/>
  <c r="AJY1169" i="1" s="1"/>
  <c r="AGK1169" i="1"/>
  <c r="AGM1169" i="1" s="1"/>
  <c r="AOJ1169" i="1"/>
  <c r="AOL1169" i="1" s="1"/>
  <c r="AIV1169" i="1"/>
  <c r="AIX1169" i="1" s="1"/>
  <c r="ACP1168" i="1"/>
  <c r="ACR1168" i="1" s="1"/>
  <c r="ADH1168" i="1"/>
  <c r="ADJ1168" i="1" s="1"/>
  <c r="AQC1167" i="1"/>
  <c r="AQE1167" i="1" s="1"/>
  <c r="QD1168" i="1"/>
  <c r="QF1168" i="1" s="1"/>
  <c r="QV1171" i="1"/>
  <c r="QX1171" i="1" s="1"/>
  <c r="MI1168" i="1"/>
  <c r="MK1168" i="1" s="1"/>
  <c r="TY1167" i="1"/>
  <c r="UA1167" i="1" s="1"/>
  <c r="RW1167" i="1"/>
  <c r="RY1167" i="1" s="1"/>
  <c r="UH1167" i="1"/>
  <c r="UJ1167" i="1" s="1"/>
  <c r="YC1168" i="1"/>
  <c r="YE1168" i="1" s="1"/>
  <c r="PU1168" i="1"/>
  <c r="PW1168" i="1" s="1"/>
  <c r="FB1169" i="1"/>
  <c r="FD1169" i="1" s="1"/>
  <c r="W1170" i="1"/>
  <c r="Y1170" i="1" s="1"/>
  <c r="KP1138" i="1"/>
  <c r="KR1138" i="1" s="1"/>
  <c r="JF1139" i="1"/>
  <c r="JH1139" i="1" s="1"/>
  <c r="JO1137" i="1"/>
  <c r="JQ1137" i="1" s="1"/>
  <c r="KG1137" i="1"/>
  <c r="KI1137" i="1" s="1"/>
  <c r="KY1137" i="1"/>
  <c r="LA1137" i="1" s="1"/>
  <c r="IN1140" i="1"/>
  <c r="IP1140" i="1" s="1"/>
  <c r="ATF1141" i="1"/>
  <c r="ATH1141" i="1" s="1"/>
  <c r="AZU1141" i="1"/>
  <c r="AZW1141" i="1" s="1"/>
  <c r="AXA1141" i="1"/>
  <c r="AXC1141" i="1" s="1"/>
  <c r="AVQ1141" i="1"/>
  <c r="AVS1141" i="1" s="1"/>
  <c r="BBW1140" i="1"/>
  <c r="BBY1140" i="1" s="1"/>
  <c r="ATO1140" i="1"/>
  <c r="ATQ1140" i="1" s="1"/>
  <c r="BCO1139" i="1"/>
  <c r="BCQ1139" i="1" s="1"/>
  <c r="ASW1139" i="1"/>
  <c r="ASY1139" i="1" s="1"/>
  <c r="ARM1139" i="1"/>
  <c r="ARO1139" i="1" s="1"/>
  <c r="BCX1140" i="1"/>
  <c r="BCZ1140" i="1" s="1"/>
  <c r="AYT1140" i="1"/>
  <c r="AYV1140" i="1" s="1"/>
  <c r="AXS1139" i="1"/>
  <c r="AXU1139" i="1" s="1"/>
  <c r="AQU1139" i="1"/>
  <c r="AQW1139" i="1" s="1"/>
  <c r="ASE1138" i="1"/>
  <c r="ASG1138" i="1" s="1"/>
  <c r="BCF1137" i="1"/>
  <c r="BCH1137" i="1" s="1"/>
  <c r="BBN1137" i="1"/>
  <c r="BBP1137" i="1" s="1"/>
  <c r="AWR1139" i="1"/>
  <c r="AWT1139" i="1" s="1"/>
  <c r="ARV1138" i="1"/>
  <c r="ARX1138" i="1" s="1"/>
  <c r="AVZ1139" i="1"/>
  <c r="AWB1139" i="1" s="1"/>
  <c r="BEZ1138" i="1"/>
  <c r="BFB1138" i="1" s="1"/>
  <c r="AZL1138" i="1"/>
  <c r="AZN1138" i="1" s="1"/>
  <c r="AUY1138" i="1"/>
  <c r="AVA1138" i="1" s="1"/>
  <c r="BDY1137" i="1"/>
  <c r="BEA1137" i="1" s="1"/>
  <c r="BDP1139" i="1"/>
  <c r="BDR1139" i="1" s="1"/>
  <c r="BAV1139" i="1"/>
  <c r="BAX1139" i="1" s="1"/>
  <c r="AVH1139" i="1"/>
  <c r="AVJ1139" i="1" s="1"/>
  <c r="ASN1139" i="1"/>
  <c r="ASP1139" i="1" s="1"/>
  <c r="BEH1138" i="1"/>
  <c r="BEJ1138" i="1" s="1"/>
  <c r="AUP1138" i="1"/>
  <c r="AUR1138" i="1" s="1"/>
  <c r="AMH1141" i="1"/>
  <c r="AMJ1141" i="1" s="1"/>
  <c r="AID1139" i="1"/>
  <c r="AIF1139" i="1" s="1"/>
  <c r="AHL1138" i="1"/>
  <c r="AHN1138" i="1" s="1"/>
  <c r="AGB1138" i="1"/>
  <c r="AGD1138" i="1" s="1"/>
  <c r="AER1138" i="1"/>
  <c r="AET1138" i="1" s="1"/>
  <c r="ADH1138" i="1"/>
  <c r="ADJ1138" i="1" s="1"/>
  <c r="AMZ1137" i="1"/>
  <c r="ANB1137" i="1" s="1"/>
  <c r="AFJ1137" i="1"/>
  <c r="AFL1137" i="1" s="1"/>
  <c r="AOS1141" i="1"/>
  <c r="AOU1141" i="1" s="1"/>
  <c r="AOA1140" i="1"/>
  <c r="AOC1140" i="1" s="1"/>
  <c r="AQC1139" i="1"/>
  <c r="AQE1139" i="1" s="1"/>
  <c r="APK1138" i="1"/>
  <c r="APM1138" i="1" s="1"/>
  <c r="AHC1138" i="1"/>
  <c r="AHE1138" i="1" s="1"/>
  <c r="AKX1140" i="1"/>
  <c r="AKZ1140" i="1" s="1"/>
  <c r="APT1139" i="1"/>
  <c r="APV1139" i="1" s="1"/>
  <c r="AKF1139" i="1"/>
  <c r="AKH1139" i="1" s="1"/>
  <c r="AIV1139" i="1"/>
  <c r="AIX1139" i="1" s="1"/>
  <c r="ANR1138" i="1"/>
  <c r="ANT1138" i="1" s="1"/>
  <c r="ALG1137" i="1"/>
  <c r="ALI1137" i="1" s="1"/>
  <c r="AKO1137" i="1"/>
  <c r="AKQ1137" i="1" s="1"/>
  <c r="AJE1140" i="1"/>
  <c r="AJG1140" i="1" s="1"/>
  <c r="AJW1139" i="1"/>
  <c r="AJY1139" i="1" s="1"/>
  <c r="ALY1138" i="1"/>
  <c r="AMA1138" i="1" s="1"/>
  <c r="AGK1138" i="1"/>
  <c r="AGM1138" i="1" s="1"/>
  <c r="ADQ1138" i="1"/>
  <c r="ADS1138" i="1" s="1"/>
  <c r="ACG1138" i="1"/>
  <c r="ACI1138" i="1" s="1"/>
  <c r="WA1141" i="1"/>
  <c r="WC1141" i="1" s="1"/>
  <c r="QD1138" i="1"/>
  <c r="QF1138" i="1" s="1"/>
  <c r="UZ1141" i="1"/>
  <c r="VB1141" i="1" s="1"/>
  <c r="QV1141" i="1"/>
  <c r="QX1141" i="1" s="1"/>
  <c r="TY1140" i="1"/>
  <c r="UA1140" i="1" s="1"/>
  <c r="RE1140" i="1"/>
  <c r="RG1140" i="1" s="1"/>
  <c r="YL1139" i="1"/>
  <c r="YN1139" i="1" s="1"/>
  <c r="UH1139" i="1"/>
  <c r="UJ1139" i="1" s="1"/>
  <c r="SX1139" i="1"/>
  <c r="SZ1139" i="1" s="1"/>
  <c r="NJ1140" i="1"/>
  <c r="NL1140" i="1" s="1"/>
  <c r="ABX1138" i="1"/>
  <c r="ABZ1138" i="1" s="1"/>
  <c r="UQ1138" i="1"/>
  <c r="US1138" i="1" s="1"/>
  <c r="SO1138" i="1"/>
  <c r="SQ1138" i="1" s="1"/>
  <c r="LH1138" i="1"/>
  <c r="LJ1138" i="1" s="1"/>
  <c r="FT1141" i="1"/>
  <c r="FV1141" i="1" s="1"/>
  <c r="HD1139" i="1"/>
  <c r="HF1139" i="1" s="1"/>
  <c r="EJ1139" i="1"/>
  <c r="EL1139" i="1" s="1"/>
  <c r="AX1138" i="1"/>
  <c r="AZ1138" i="1" s="1"/>
  <c r="XB1140" i="1"/>
  <c r="XD1140" i="1" s="1"/>
  <c r="ABO1138" i="1"/>
  <c r="ABQ1138" i="1" s="1"/>
  <c r="XT1138" i="1"/>
  <c r="XV1138" i="1" s="1"/>
  <c r="SF1138" i="1"/>
  <c r="SH1138" i="1" s="1"/>
  <c r="MR1138" i="1"/>
  <c r="MT1138" i="1" s="1"/>
  <c r="ABF1137" i="1"/>
  <c r="ABH1137" i="1" s="1"/>
  <c r="WJ1137" i="1"/>
  <c r="WL1137" i="1" s="1"/>
  <c r="TP1137" i="1"/>
  <c r="TR1137" i="1" s="1"/>
  <c r="LZ1137" i="1"/>
  <c r="MB1137" i="1" s="1"/>
  <c r="EA1140" i="1"/>
  <c r="EC1140" i="1" s="1"/>
  <c r="FK1138" i="1"/>
  <c r="FM1138" i="1" s="1"/>
  <c r="DI1137" i="1"/>
  <c r="DK1137" i="1" s="1"/>
  <c r="NS1139" i="1"/>
  <c r="NU1139" i="1" s="1"/>
  <c r="MI1138" i="1"/>
  <c r="MK1138" i="1" s="1"/>
  <c r="HV1141" i="1"/>
  <c r="HX1141" i="1" s="1"/>
  <c r="GL1138" i="1"/>
  <c r="GN1138" i="1" s="1"/>
  <c r="FB1138" i="1"/>
  <c r="FD1138" i="1" s="1"/>
  <c r="CH1139" i="1"/>
  <c r="CJ1139" i="1" s="1"/>
  <c r="BP1138" i="1"/>
  <c r="BR1138" i="1" s="1"/>
  <c r="OK1141" i="1"/>
  <c r="OM1141" i="1" s="1"/>
  <c r="WS1138" i="1"/>
  <c r="WU1138" i="1" s="1"/>
  <c r="LQ1138" i="1"/>
  <c r="LS1138" i="1" s="1"/>
  <c r="ZM1137" i="1"/>
  <c r="ZO1137" i="1" s="1"/>
  <c r="YC1137" i="1"/>
  <c r="YE1137" i="1" s="1"/>
  <c r="PC1137" i="1"/>
  <c r="PE1137" i="1" s="1"/>
  <c r="GC1140" i="1"/>
  <c r="GE1140" i="1" s="1"/>
  <c r="DR1137" i="1"/>
  <c r="DT1137" i="1" s="1"/>
  <c r="N1138" i="1"/>
  <c r="P1138" i="1" s="1"/>
  <c r="E1137" i="1"/>
  <c r="AO1139" i="1"/>
  <c r="AQ1139" i="1" s="1"/>
  <c r="AF1140" i="1"/>
  <c r="AH1140" i="1" s="1"/>
  <c r="W1137" i="1"/>
  <c r="Y1137" i="1" s="1"/>
  <c r="CQ1137" i="1"/>
  <c r="CS1137" i="1" s="1"/>
  <c r="BY1137" i="1"/>
  <c r="CA1137" i="1" s="1"/>
  <c r="AER1200" i="1"/>
  <c r="AET1200" i="1" s="1"/>
  <c r="IE1200" i="1"/>
  <c r="IG1200" i="1" s="1"/>
  <c r="KG1175" i="1"/>
  <c r="KI1175" i="1" s="1"/>
  <c r="JF1177" i="1"/>
  <c r="JH1177" i="1" s="1"/>
  <c r="KP1177" i="1"/>
  <c r="KR1177" i="1" s="1"/>
  <c r="JO1176" i="1"/>
  <c r="JQ1176" i="1" s="1"/>
  <c r="BBE1176" i="1"/>
  <c r="BBG1176" i="1" s="1"/>
  <c r="AZC1175" i="1"/>
  <c r="AZE1175" i="1" s="1"/>
  <c r="AXS1176" i="1"/>
  <c r="AXU1176" i="1" s="1"/>
  <c r="AWI1176" i="1"/>
  <c r="AWK1176" i="1" s="1"/>
  <c r="BEQ1174" i="1"/>
  <c r="BES1174" i="1" s="1"/>
  <c r="AVZ1175" i="1"/>
  <c r="AWB1175" i="1" s="1"/>
  <c r="ATO1174" i="1"/>
  <c r="ATQ1174" i="1" s="1"/>
  <c r="AZL1177" i="1"/>
  <c r="AZN1177" i="1" s="1"/>
  <c r="BCX1174" i="1"/>
  <c r="BCZ1174" i="1" s="1"/>
  <c r="AYK1174" i="1"/>
  <c r="AYM1174" i="1" s="1"/>
  <c r="AXA1173" i="1"/>
  <c r="AXC1173" i="1" s="1"/>
  <c r="AUY1173" i="1"/>
  <c r="AVA1173" i="1" s="1"/>
  <c r="AUG1173" i="1"/>
  <c r="AUI1173" i="1" s="1"/>
  <c r="AER1177" i="1"/>
  <c r="AET1177" i="1" s="1"/>
  <c r="AJN1176" i="1"/>
  <c r="AJP1176" i="1" s="1"/>
  <c r="AIV1175" i="1"/>
  <c r="AIX1175" i="1" s="1"/>
  <c r="APB1174" i="1"/>
  <c r="APD1174" i="1" s="1"/>
  <c r="APK1177" i="1"/>
  <c r="APM1177" i="1" s="1"/>
  <c r="ALG1177" i="1"/>
  <c r="ALI1177" i="1" s="1"/>
  <c r="AIM1177" i="1"/>
  <c r="AIO1177" i="1" s="1"/>
  <c r="ACG1176" i="1"/>
  <c r="ACI1176" i="1" s="1"/>
  <c r="AOA1176" i="1"/>
  <c r="AOC1176" i="1" s="1"/>
  <c r="ACY1176" i="1"/>
  <c r="ADA1176" i="1" s="1"/>
  <c r="ALY1175" i="1"/>
  <c r="AMA1175" i="1" s="1"/>
  <c r="AGT1173" i="1"/>
  <c r="AGV1173" i="1" s="1"/>
  <c r="ADH1174" i="1"/>
  <c r="ADJ1174" i="1" s="1"/>
  <c r="AGK1173" i="1"/>
  <c r="AGM1173" i="1" s="1"/>
  <c r="WJ1175" i="1"/>
  <c r="WL1175" i="1" s="1"/>
  <c r="MR1175" i="1"/>
  <c r="MT1175" i="1" s="1"/>
  <c r="LH1175" i="1"/>
  <c r="LJ1175" i="1" s="1"/>
  <c r="ZM1173" i="1"/>
  <c r="ZO1173" i="1" s="1"/>
  <c r="MI1173" i="1"/>
  <c r="MK1173" i="1" s="1"/>
  <c r="OB1174" i="1"/>
  <c r="OD1174" i="1" s="1"/>
  <c r="LZ1173" i="1"/>
  <c r="MB1173" i="1" s="1"/>
  <c r="ABO1177" i="1"/>
  <c r="ABQ1177" i="1" s="1"/>
  <c r="NS1177" i="1"/>
  <c r="NU1177" i="1" s="1"/>
  <c r="YC1175" i="1"/>
  <c r="YE1175" i="1" s="1"/>
  <c r="WS1175" i="1"/>
  <c r="WU1175" i="1" s="1"/>
  <c r="RE1175" i="1"/>
  <c r="RG1175" i="1" s="1"/>
  <c r="PU1175" i="1"/>
  <c r="PW1175" i="1" s="1"/>
  <c r="LQ1175" i="1"/>
  <c r="LS1175" i="1" s="1"/>
  <c r="QD1174" i="1"/>
  <c r="QF1174" i="1" s="1"/>
  <c r="CZ1176" i="1"/>
  <c r="DB1176" i="1" s="1"/>
  <c r="BP1177" i="1"/>
  <c r="BR1177" i="1" s="1"/>
  <c r="IE1174" i="1"/>
  <c r="IG1174" i="1" s="1"/>
  <c r="GL1176" i="1"/>
  <c r="GN1176" i="1" s="1"/>
  <c r="FB1174" i="1"/>
  <c r="FD1174" i="1" s="1"/>
  <c r="AX1175" i="1"/>
  <c r="AZ1175" i="1" s="1"/>
  <c r="HM1176" i="1"/>
  <c r="HO1176" i="1" s="1"/>
  <c r="ES1176" i="1"/>
  <c r="EU1176" i="1" s="1"/>
  <c r="W1176" i="1"/>
  <c r="Y1176" i="1" s="1"/>
  <c r="E1176" i="1"/>
  <c r="KG1192" i="1"/>
  <c r="KI1192" i="1" s="1"/>
  <c r="BEQ1192" i="1"/>
  <c r="BES1192" i="1" s="1"/>
  <c r="BAM1192" i="1"/>
  <c r="BAO1192" i="1" s="1"/>
  <c r="AZL1195" i="1"/>
  <c r="AZN1195" i="1" s="1"/>
  <c r="BAD1194" i="1"/>
  <c r="BAF1194" i="1" s="1"/>
  <c r="BDG1191" i="1"/>
  <c r="BDI1191" i="1" s="1"/>
  <c r="BCO1191" i="1"/>
  <c r="BCQ1191" i="1" s="1"/>
  <c r="BBW1191" i="1"/>
  <c r="BBY1191" i="1" s="1"/>
  <c r="BBE1191" i="1"/>
  <c r="BBG1191" i="1" s="1"/>
  <c r="AXA1191" i="1"/>
  <c r="AXC1191" i="1" s="1"/>
  <c r="AWI1191" i="1"/>
  <c r="AWK1191" i="1" s="1"/>
  <c r="BCF1192" i="1"/>
  <c r="BCH1192" i="1" s="1"/>
  <c r="AKF1194" i="1"/>
  <c r="AKH1194" i="1" s="1"/>
  <c r="AKX1193" i="1"/>
  <c r="AKZ1193" i="1" s="1"/>
  <c r="ALP1192" i="1"/>
  <c r="ALR1192" i="1" s="1"/>
  <c r="ACG1193" i="1"/>
  <c r="ACI1193" i="1" s="1"/>
  <c r="AGB1195" i="1"/>
  <c r="AGD1195" i="1" s="1"/>
  <c r="XT1195" i="1"/>
  <c r="XV1195" i="1" s="1"/>
  <c r="ABO1192" i="1"/>
  <c r="ABQ1192" i="1" s="1"/>
  <c r="UZ1191" i="1"/>
  <c r="VB1191" i="1" s="1"/>
  <c r="UQ1195" i="1"/>
  <c r="US1195" i="1" s="1"/>
  <c r="SO1195" i="1"/>
  <c r="SQ1195" i="1" s="1"/>
  <c r="NS1193" i="1"/>
  <c r="NU1193" i="1" s="1"/>
  <c r="WJ1192" i="1"/>
  <c r="WL1192" i="1" s="1"/>
  <c r="BP1192" i="1"/>
  <c r="BR1192" i="1" s="1"/>
  <c r="GC1194" i="1"/>
  <c r="GE1194" i="1" s="1"/>
  <c r="BY1192" i="1"/>
  <c r="CA1192" i="1" s="1"/>
  <c r="KP1198" i="1"/>
  <c r="KR1198" i="1" s="1"/>
  <c r="JO1199" i="1"/>
  <c r="JQ1199" i="1" s="1"/>
  <c r="AYK1201" i="1"/>
  <c r="AYM1201" i="1" s="1"/>
  <c r="BAD1198" i="1"/>
  <c r="BAF1198" i="1" s="1"/>
  <c r="AUG1198" i="1"/>
  <c r="AUI1198" i="1" s="1"/>
  <c r="ARD1198" i="1"/>
  <c r="ARF1198" i="1" s="1"/>
  <c r="AXJ1199" i="1"/>
  <c r="AXL1199" i="1" s="1"/>
  <c r="ASN1198" i="1"/>
  <c r="ASP1198" i="1" s="1"/>
  <c r="AFS1199" i="1"/>
  <c r="AFU1199" i="1" s="1"/>
  <c r="AFA1198" i="1"/>
  <c r="AFC1198" i="1" s="1"/>
  <c r="ADH1198" i="1"/>
  <c r="ADJ1198" i="1" s="1"/>
  <c r="AJE1199" i="1"/>
  <c r="AJG1199" i="1" s="1"/>
  <c r="AOJ1201" i="1"/>
  <c r="AOL1201" i="1" s="1"/>
  <c r="AGB1201" i="1"/>
  <c r="AGD1201" i="1" s="1"/>
  <c r="XT1201" i="1"/>
  <c r="XV1201" i="1" s="1"/>
  <c r="YC1200" i="1"/>
  <c r="YE1200" i="1" s="1"/>
  <c r="QM1200" i="1"/>
  <c r="QO1200" i="1" s="1"/>
  <c r="ABO1201" i="1"/>
  <c r="ABQ1201" i="1" s="1"/>
  <c r="MR1198" i="1"/>
  <c r="MT1198" i="1" s="1"/>
  <c r="VI1201" i="1"/>
  <c r="VK1201" i="1" s="1"/>
  <c r="PU1201" i="1"/>
  <c r="PW1201" i="1" s="1"/>
  <c r="VR1200" i="1"/>
  <c r="VT1200" i="1" s="1"/>
  <c r="UQ1201" i="1"/>
  <c r="US1201" i="1" s="1"/>
  <c r="MI1201" i="1"/>
  <c r="MK1201" i="1" s="1"/>
  <c r="OK1198" i="1"/>
  <c r="OM1198" i="1" s="1"/>
  <c r="CZ1199" i="1"/>
  <c r="DB1199" i="1" s="1"/>
  <c r="BP1201" i="1"/>
  <c r="BR1201" i="1" s="1"/>
  <c r="FK1201" i="1"/>
  <c r="FM1201" i="1" s="1"/>
  <c r="DR1200" i="1"/>
  <c r="DT1200" i="1" s="1"/>
  <c r="GL1199" i="1"/>
  <c r="GN1199" i="1" s="1"/>
  <c r="E1200" i="1"/>
  <c r="ASN1201" i="1"/>
  <c r="ASP1201" i="1" s="1"/>
  <c r="BAV1199" i="1"/>
  <c r="BAX1199" i="1" s="1"/>
  <c r="ACG1200" i="1"/>
  <c r="ACI1200" i="1" s="1"/>
  <c r="ZD1198" i="1"/>
  <c r="ZF1198" i="1" s="1"/>
  <c r="CZ1200" i="1"/>
  <c r="DB1200" i="1" s="1"/>
  <c r="GC1198" i="1"/>
  <c r="GE1198" i="1" s="1"/>
  <c r="AUG1188" i="1"/>
  <c r="AUI1188" i="1" s="1"/>
  <c r="AQL1188" i="1"/>
  <c r="AQN1188" i="1" s="1"/>
  <c r="QD1188" i="1"/>
  <c r="QF1188" i="1" s="1"/>
  <c r="QV1186" i="1"/>
  <c r="QX1186" i="1" s="1"/>
  <c r="SF1188" i="1"/>
  <c r="SH1188" i="1" s="1"/>
  <c r="BCO1195" i="1"/>
  <c r="BCQ1195" i="1" s="1"/>
  <c r="BDG1195" i="1"/>
  <c r="BDI1195" i="1" s="1"/>
  <c r="AEI1193" i="1"/>
  <c r="AEK1193" i="1" s="1"/>
  <c r="AER1193" i="1"/>
  <c r="AET1193" i="1" s="1"/>
  <c r="KY1152" i="1"/>
  <c r="LA1152" i="1" s="1"/>
  <c r="BAD1151" i="1"/>
  <c r="BAF1151" i="1" s="1"/>
  <c r="AUY1150" i="1"/>
  <c r="AVA1150" i="1" s="1"/>
  <c r="ALY1153" i="1"/>
  <c r="AMA1153" i="1" s="1"/>
  <c r="AQL1152" i="1"/>
  <c r="AQN1152" i="1" s="1"/>
  <c r="APB1152" i="1"/>
  <c r="APD1152" i="1" s="1"/>
  <c r="AAN1152" i="1"/>
  <c r="AAP1152" i="1" s="1"/>
  <c r="ZD1152" i="1"/>
  <c r="ZF1152" i="1" s="1"/>
  <c r="LH1152" i="1"/>
  <c r="LJ1152" i="1" s="1"/>
  <c r="YL1152" i="1"/>
  <c r="YN1152" i="1" s="1"/>
  <c r="UH1151" i="1"/>
  <c r="UJ1151" i="1" s="1"/>
  <c r="HM1151" i="1"/>
  <c r="HO1151" i="1" s="1"/>
  <c r="BG1153" i="1"/>
  <c r="BI1153" i="1" s="1"/>
  <c r="AIV1200" i="1"/>
  <c r="AIX1200" i="1" s="1"/>
  <c r="LH1201" i="1"/>
  <c r="LJ1201" i="1" s="1"/>
  <c r="TY1197" i="1"/>
  <c r="UA1197" i="1" s="1"/>
  <c r="HM1200" i="1"/>
  <c r="HO1200" i="1" s="1"/>
  <c r="AF1197" i="1"/>
  <c r="AH1197" i="1" s="1"/>
  <c r="JF1149" i="1"/>
  <c r="JH1149" i="1" s="1"/>
  <c r="JX1149" i="1"/>
  <c r="JZ1149" i="1" s="1"/>
  <c r="IW1150" i="1"/>
  <c r="IY1150" i="1" s="1"/>
  <c r="KG1153" i="1"/>
  <c r="KI1153" i="1" s="1"/>
  <c r="JO1150" i="1"/>
  <c r="JQ1150" i="1" s="1"/>
  <c r="IN1152" i="1"/>
  <c r="IP1152" i="1" s="1"/>
  <c r="AVZ1153" i="1"/>
  <c r="AWB1153" i="1" s="1"/>
  <c r="ATF1153" i="1"/>
  <c r="ATH1153" i="1" s="1"/>
  <c r="BCF1152" i="1"/>
  <c r="BCH1152" i="1" s="1"/>
  <c r="BBN1151" i="1"/>
  <c r="BBP1151" i="1" s="1"/>
  <c r="BEZ1150" i="1"/>
  <c r="BFB1150" i="1" s="1"/>
  <c r="AZL1150" i="1"/>
  <c r="AZN1150" i="1" s="1"/>
  <c r="ASN1150" i="1"/>
  <c r="ASP1150" i="1" s="1"/>
  <c r="ARD1150" i="1"/>
  <c r="ARF1150" i="1" s="1"/>
  <c r="ARG1154" i="1" s="1"/>
  <c r="P911" i="1" s="1"/>
  <c r="ATO1149" i="1"/>
  <c r="ATQ1149" i="1" s="1"/>
  <c r="AUG1153" i="1"/>
  <c r="AUI1153" i="1" s="1"/>
  <c r="BEQ1150" i="1"/>
  <c r="BES1150" i="1" s="1"/>
  <c r="BDG1150" i="1"/>
  <c r="BDI1150" i="1" s="1"/>
  <c r="BAM1150" i="1"/>
  <c r="BAO1150" i="1" s="1"/>
  <c r="AXS1150" i="1"/>
  <c r="AXU1150" i="1" s="1"/>
  <c r="AWI1150" i="1"/>
  <c r="AWK1150" i="1" s="1"/>
  <c r="ATX1153" i="1"/>
  <c r="ATZ1153" i="1" s="1"/>
  <c r="AXJ1150" i="1"/>
  <c r="AXL1150" i="1" s="1"/>
  <c r="BDP1149" i="1"/>
  <c r="BDR1149" i="1" s="1"/>
  <c r="BCX1149" i="1"/>
  <c r="BCZ1149" i="1" s="1"/>
  <c r="AYT1149" i="1"/>
  <c r="AYV1149" i="1" s="1"/>
  <c r="AYB1149" i="1"/>
  <c r="AYD1149" i="1" s="1"/>
  <c r="ARV1149" i="1"/>
  <c r="ARX1149" i="1" s="1"/>
  <c r="AZU1152" i="1"/>
  <c r="AZW1152" i="1" s="1"/>
  <c r="AXA1152" i="1"/>
  <c r="AXC1152" i="1" s="1"/>
  <c r="AVQ1152" i="1"/>
  <c r="AVS1152" i="1" s="1"/>
  <c r="BBW1151" i="1"/>
  <c r="BBY1151" i="1" s="1"/>
  <c r="BCO1150" i="1"/>
  <c r="BCQ1150" i="1" s="1"/>
  <c r="BBE1150" i="1"/>
  <c r="BBG1150" i="1" s="1"/>
  <c r="AYK1150" i="1"/>
  <c r="AYM1150" i="1" s="1"/>
  <c r="ASW1150" i="1"/>
  <c r="ASY1150" i="1" s="1"/>
  <c r="AOJ1152" i="1"/>
  <c r="AOL1152" i="1" s="1"/>
  <c r="AMZ1152" i="1"/>
  <c r="ANB1152" i="1" s="1"/>
  <c r="AKF1152" i="1"/>
  <c r="AKH1152" i="1" s="1"/>
  <c r="APB1151" i="1"/>
  <c r="APD1151" i="1" s="1"/>
  <c r="APE1154" i="1" s="1"/>
  <c r="P871" i="1" s="1"/>
  <c r="AKX1151" i="1"/>
  <c r="AKZ1151" i="1" s="1"/>
  <c r="AFJ1151" i="1"/>
  <c r="AFL1151" i="1" s="1"/>
  <c r="AJN1149" i="1"/>
  <c r="AJP1149" i="1" s="1"/>
  <c r="ADZ1149" i="1"/>
  <c r="AEB1149" i="1" s="1"/>
  <c r="ANI1153" i="1"/>
  <c r="ANK1153" i="1" s="1"/>
  <c r="AGK1153" i="1"/>
  <c r="AGM1153" i="1" s="1"/>
  <c r="APK1152" i="1"/>
  <c r="APM1152" i="1" s="1"/>
  <c r="AEI1152" i="1"/>
  <c r="AEK1152" i="1" s="1"/>
  <c r="AOS1151" i="1"/>
  <c r="AOU1151" i="1" s="1"/>
  <c r="ADQ1151" i="1"/>
  <c r="ADS1151" i="1" s="1"/>
  <c r="AJW1150" i="1"/>
  <c r="AJY1150" i="1" s="1"/>
  <c r="AFS1150" i="1"/>
  <c r="AFU1150" i="1" s="1"/>
  <c r="ACY1150" i="1"/>
  <c r="ADA1150" i="1" s="1"/>
  <c r="AMH1152" i="1"/>
  <c r="AMJ1152" i="1" s="1"/>
  <c r="ACP1152" i="1"/>
  <c r="ACR1152" i="1" s="1"/>
  <c r="ALP1151" i="1"/>
  <c r="ALR1151" i="1" s="1"/>
  <c r="AIV1151" i="1"/>
  <c r="AIX1151" i="1" s="1"/>
  <c r="AID1150" i="1"/>
  <c r="AIF1150" i="1" s="1"/>
  <c r="AOA1153" i="1"/>
  <c r="AOC1153" i="1" s="1"/>
  <c r="AFA1152" i="1"/>
  <c r="AFC1152" i="1" s="1"/>
  <c r="ALG1151" i="1"/>
  <c r="ALI1151" i="1" s="1"/>
  <c r="AIM1151" i="1"/>
  <c r="AIO1151" i="1" s="1"/>
  <c r="AQC1150" i="1"/>
  <c r="AQE1150" i="1" s="1"/>
  <c r="ALY1150" i="1"/>
  <c r="AMA1150" i="1" s="1"/>
  <c r="ACG1150" i="1"/>
  <c r="ACI1150" i="1" s="1"/>
  <c r="ABX1152" i="1"/>
  <c r="ABZ1152" i="1" s="1"/>
  <c r="SO1151" i="1"/>
  <c r="SQ1151" i="1" s="1"/>
  <c r="PU1151" i="1"/>
  <c r="PW1151" i="1" s="1"/>
  <c r="ABF1150" i="1"/>
  <c r="ABH1150" i="1" s="1"/>
  <c r="RW1152" i="1"/>
  <c r="RY1152" i="1" s="1"/>
  <c r="QM1152" i="1"/>
  <c r="QO1152" i="1" s="1"/>
  <c r="XT1151" i="1"/>
  <c r="XV1151" i="1" s="1"/>
  <c r="ZM1150" i="1"/>
  <c r="ZO1150" i="1" s="1"/>
  <c r="RE1150" i="1"/>
  <c r="RG1150" i="1" s="1"/>
  <c r="AAE1149" i="1"/>
  <c r="AAG1149" i="1" s="1"/>
  <c r="XK1149" i="1"/>
  <c r="XM1149" i="1" s="1"/>
  <c r="WA1149" i="1"/>
  <c r="WC1149" i="1" s="1"/>
  <c r="LQ1149" i="1"/>
  <c r="LS1149" i="1" s="1"/>
  <c r="MI1151" i="1"/>
  <c r="MK1151" i="1" s="1"/>
  <c r="WJ1150" i="1"/>
  <c r="WL1150" i="1" s="1"/>
  <c r="PL1153" i="1"/>
  <c r="PN1153" i="1" s="1"/>
  <c r="LH1153" i="1"/>
  <c r="LJ1153" i="1" s="1"/>
  <c r="VI1152" i="1"/>
  <c r="VK1152" i="1" s="1"/>
  <c r="RN1151" i="1"/>
  <c r="RP1151" i="1" s="1"/>
  <c r="TG1150" i="1"/>
  <c r="TI1150" i="1" s="1"/>
  <c r="NS1150" i="1"/>
  <c r="NU1150" i="1" s="1"/>
  <c r="AAN1149" i="1"/>
  <c r="AAP1149" i="1" s="1"/>
  <c r="XB1149" i="1"/>
  <c r="XD1149" i="1" s="1"/>
  <c r="VR1149" i="1"/>
  <c r="VT1149" i="1" s="1"/>
  <c r="OT1149" i="1"/>
  <c r="OV1149" i="1" s="1"/>
  <c r="OB1149" i="1"/>
  <c r="OD1149" i="1" s="1"/>
  <c r="NJ1149" i="1"/>
  <c r="NL1149" i="1" s="1"/>
  <c r="EJ1151" i="1"/>
  <c r="EL1151" i="1" s="1"/>
  <c r="HD1150" i="1"/>
  <c r="HF1150" i="1" s="1"/>
  <c r="FT1150" i="1"/>
  <c r="FV1150" i="1" s="1"/>
  <c r="CZ1150" i="1"/>
  <c r="DB1150" i="1" s="1"/>
  <c r="CH1150" i="1"/>
  <c r="CJ1150" i="1" s="1"/>
  <c r="FK1151" i="1"/>
  <c r="FM1151" i="1" s="1"/>
  <c r="IE1149" i="1"/>
  <c r="IG1149" i="1" s="1"/>
  <c r="GU1149" i="1"/>
  <c r="GW1149" i="1" s="1"/>
  <c r="ES1149" i="1"/>
  <c r="EU1149" i="1" s="1"/>
  <c r="EA1149" i="1"/>
  <c r="EC1149" i="1" s="1"/>
  <c r="HV1152" i="1"/>
  <c r="HX1152" i="1" s="1"/>
  <c r="GL1150" i="1"/>
  <c r="GN1150" i="1" s="1"/>
  <c r="DR1150" i="1"/>
  <c r="DT1150" i="1" s="1"/>
  <c r="AX1153" i="1"/>
  <c r="AZ1153" i="1" s="1"/>
  <c r="HM1152" i="1"/>
  <c r="HO1152" i="1" s="1"/>
  <c r="DI1152" i="1"/>
  <c r="DK1152" i="1" s="1"/>
  <c r="GC1151" i="1"/>
  <c r="GE1151" i="1" s="1"/>
  <c r="FB1149" i="1"/>
  <c r="FD1149" i="1" s="1"/>
  <c r="CQ1150" i="1"/>
  <c r="CS1150" i="1" s="1"/>
  <c r="AO1149" i="1"/>
  <c r="AQ1149" i="1" s="1"/>
  <c r="W1150" i="1"/>
  <c r="Y1150" i="1" s="1"/>
  <c r="N1150" i="1"/>
  <c r="P1150" i="1" s="1"/>
  <c r="AF1149" i="1"/>
  <c r="AH1149" i="1" s="1"/>
  <c r="E1150" i="1"/>
  <c r="BY1150" i="1"/>
  <c r="CA1150" i="1" s="1"/>
  <c r="BG1150" i="1"/>
  <c r="BI1150" i="1" s="1"/>
  <c r="KP1158" i="1"/>
  <c r="KR1158" i="1" s="1"/>
  <c r="ASE1157" i="1"/>
  <c r="ASG1157" i="1" s="1"/>
  <c r="AHL1155" i="1"/>
  <c r="AHN1155" i="1" s="1"/>
  <c r="APK1159" i="1"/>
  <c r="APM1159" i="1" s="1"/>
  <c r="LZ1158" i="1"/>
  <c r="MB1158" i="1" s="1"/>
  <c r="TG1157" i="1"/>
  <c r="TI1157" i="1" s="1"/>
  <c r="QV1159" i="1"/>
  <c r="QX1159" i="1" s="1"/>
  <c r="ABF1155" i="1"/>
  <c r="ABH1155" i="1" s="1"/>
  <c r="ABX1158" i="1"/>
  <c r="ABZ1158" i="1" s="1"/>
  <c r="MR1158" i="1"/>
  <c r="MT1158" i="1" s="1"/>
  <c r="BDY1199" i="1"/>
  <c r="BEA1199" i="1" s="1"/>
  <c r="BAD1199" i="1"/>
  <c r="BAF1199" i="1" s="1"/>
  <c r="AFS1200" i="1"/>
  <c r="AFU1200" i="1" s="1"/>
  <c r="YU1174" i="1"/>
  <c r="YW1174" i="1" s="1"/>
  <c r="HV1175" i="1"/>
  <c r="HX1175" i="1" s="1"/>
  <c r="BAV1189" i="1"/>
  <c r="BAX1189" i="1" s="1"/>
  <c r="AUY1189" i="1"/>
  <c r="AVA1189" i="1" s="1"/>
  <c r="AUG1186" i="1"/>
  <c r="AUI1186" i="1" s="1"/>
  <c r="AVZ1187" i="1"/>
  <c r="AWB1187" i="1" s="1"/>
  <c r="AMQ1189" i="1"/>
  <c r="AMS1189" i="1" s="1"/>
  <c r="APT1188" i="1"/>
  <c r="APV1188" i="1" s="1"/>
  <c r="RE1189" i="1"/>
  <c r="RG1189" i="1" s="1"/>
  <c r="W1189" i="1"/>
  <c r="Y1189" i="1" s="1"/>
  <c r="JX1191" i="1"/>
  <c r="JZ1191" i="1" s="1"/>
  <c r="IN1192" i="1"/>
  <c r="IP1192" i="1" s="1"/>
  <c r="BDG1194" i="1"/>
  <c r="BDI1194" i="1" s="1"/>
  <c r="BBW1194" i="1"/>
  <c r="BBY1194" i="1" s="1"/>
  <c r="AZU1192" i="1"/>
  <c r="AZW1192" i="1" s="1"/>
  <c r="AFA1192" i="1"/>
  <c r="AFC1192" i="1" s="1"/>
  <c r="AQC1195" i="1"/>
  <c r="AQE1195" i="1" s="1"/>
  <c r="AKF1195" i="1"/>
  <c r="AKH1195" i="1" s="1"/>
  <c r="APB1194" i="1"/>
  <c r="APD1194" i="1" s="1"/>
  <c r="TP1194" i="1"/>
  <c r="TR1194" i="1" s="1"/>
  <c r="OT1192" i="1"/>
  <c r="OV1192" i="1" s="1"/>
  <c r="ZV1195" i="1"/>
  <c r="ZX1195" i="1" s="1"/>
  <c r="HD1194" i="1"/>
  <c r="HF1194" i="1" s="1"/>
  <c r="EJ1193" i="1"/>
  <c r="EL1193" i="1" s="1"/>
  <c r="FK1194" i="1"/>
  <c r="FM1194" i="1" s="1"/>
  <c r="GU1192" i="1"/>
  <c r="GW1192" i="1" s="1"/>
  <c r="GL1192" i="1"/>
  <c r="GN1192" i="1" s="1"/>
  <c r="DI1193" i="1"/>
  <c r="DK1193" i="1" s="1"/>
  <c r="ES1192" i="1"/>
  <c r="EU1192" i="1" s="1"/>
  <c r="AF1193" i="1"/>
  <c r="AH1193" i="1" s="1"/>
  <c r="CQ1195" i="1"/>
  <c r="CS1195" i="1" s="1"/>
  <c r="BY1191" i="1"/>
  <c r="CA1191" i="1" s="1"/>
  <c r="BG1191" i="1"/>
  <c r="BI1191" i="1" s="1"/>
  <c r="KP1165" i="1"/>
  <c r="KR1165" i="1" s="1"/>
  <c r="AMQ1165" i="1"/>
  <c r="AMS1165" i="1" s="1"/>
  <c r="AHL1164" i="1"/>
  <c r="AHN1164" i="1" s="1"/>
  <c r="AHC1165" i="1"/>
  <c r="AHE1165" i="1" s="1"/>
  <c r="AJE1164" i="1"/>
  <c r="AJG1164" i="1" s="1"/>
  <c r="UH1165" i="1"/>
  <c r="UJ1165" i="1" s="1"/>
  <c r="YC1164" i="1"/>
  <c r="YE1164" i="1" s="1"/>
  <c r="WA1162" i="1"/>
  <c r="WC1162" i="1" s="1"/>
  <c r="YL1161" i="1"/>
  <c r="YN1161" i="1" s="1"/>
  <c r="AJE1171" i="1"/>
  <c r="AJG1171" i="1" s="1"/>
  <c r="WS1170" i="1"/>
  <c r="WU1170" i="1" s="1"/>
  <c r="KP1164" i="1"/>
  <c r="KR1164" i="1" s="1"/>
  <c r="KY1163" i="1"/>
  <c r="LA1163" i="1" s="1"/>
  <c r="AJE1161" i="1"/>
  <c r="AJG1161" i="1" s="1"/>
  <c r="AOA1163" i="1"/>
  <c r="AOC1163" i="1" s="1"/>
  <c r="WS1163" i="1"/>
  <c r="WU1163" i="1" s="1"/>
  <c r="QV1162" i="1"/>
  <c r="QX1162" i="1" s="1"/>
  <c r="KG1156" i="1"/>
  <c r="KI1156" i="1" s="1"/>
  <c r="JF1158" i="1"/>
  <c r="JH1158" i="1" s="1"/>
  <c r="IW1155" i="1"/>
  <c r="IY1155" i="1" s="1"/>
  <c r="IN1158" i="1"/>
  <c r="IP1158" i="1" s="1"/>
  <c r="JX1158" i="1"/>
  <c r="JZ1158" i="1" s="1"/>
  <c r="BCO1159" i="1"/>
  <c r="BCQ1159" i="1" s="1"/>
  <c r="BAM1158" i="1"/>
  <c r="BAO1158" i="1" s="1"/>
  <c r="BBE1157" i="1"/>
  <c r="BBG1157" i="1" s="1"/>
  <c r="AVQ1158" i="1"/>
  <c r="AVS1158" i="1" s="1"/>
  <c r="BEQ1157" i="1"/>
  <c r="BES1157" i="1" s="1"/>
  <c r="AXS1157" i="1"/>
  <c r="AXU1157" i="1" s="1"/>
  <c r="AWI1157" i="1"/>
  <c r="AWK1157" i="1" s="1"/>
  <c r="BDY1156" i="1"/>
  <c r="BEA1156" i="1" s="1"/>
  <c r="AVZ1159" i="1"/>
  <c r="AWB1159" i="1" s="1"/>
  <c r="AYB1159" i="1"/>
  <c r="AYD1159" i="1" s="1"/>
  <c r="AZL1157" i="1"/>
  <c r="AZN1157" i="1" s="1"/>
  <c r="BBW1155" i="1"/>
  <c r="BBY1155" i="1" s="1"/>
  <c r="AYK1155" i="1"/>
  <c r="AYM1155" i="1" s="1"/>
  <c r="AUG1155" i="1"/>
  <c r="AUI1155" i="1" s="1"/>
  <c r="BEZ1155" i="1"/>
  <c r="BFB1155" i="1" s="1"/>
  <c r="BDP1155" i="1"/>
  <c r="BDR1155" i="1" s="1"/>
  <c r="BCF1155" i="1"/>
  <c r="BCH1155" i="1" s="1"/>
  <c r="BBN1155" i="1"/>
  <c r="BBP1155" i="1" s="1"/>
  <c r="BAV1155" i="1"/>
  <c r="BAX1155" i="1" s="1"/>
  <c r="BAD1155" i="1"/>
  <c r="BAF1155" i="1" s="1"/>
  <c r="AXJ1155" i="1"/>
  <c r="AXL1155" i="1" s="1"/>
  <c r="ASN1155" i="1"/>
  <c r="ASP1155" i="1" s="1"/>
  <c r="ARD1155" i="1"/>
  <c r="ARF1155" i="1" s="1"/>
  <c r="APB1159" i="1"/>
  <c r="APD1159" i="1" s="1"/>
  <c r="AHL1158" i="1"/>
  <c r="AHN1158" i="1" s="1"/>
  <c r="AGB1158" i="1"/>
  <c r="AGD1158" i="1" s="1"/>
  <c r="ANR1157" i="1"/>
  <c r="ANT1157" i="1" s="1"/>
  <c r="AFJ1155" i="1"/>
  <c r="AFL1155" i="1" s="1"/>
  <c r="ADZ1155" i="1"/>
  <c r="AEB1155" i="1" s="1"/>
  <c r="ADH1155" i="1"/>
  <c r="ADJ1155" i="1" s="1"/>
  <c r="AFA1157" i="1"/>
  <c r="AFC1157" i="1" s="1"/>
  <c r="AOJ1157" i="1"/>
  <c r="AOL1157" i="1" s="1"/>
  <c r="AOS1155" i="1"/>
  <c r="AOU1155" i="1" s="1"/>
  <c r="ADQ1155" i="1"/>
  <c r="ADS1155" i="1" s="1"/>
  <c r="AJW1159" i="1"/>
  <c r="AJY1159" i="1" s="1"/>
  <c r="ABF1158" i="1"/>
  <c r="ABH1158" i="1" s="1"/>
  <c r="LH1159" i="1"/>
  <c r="LJ1159" i="1" s="1"/>
  <c r="AAE1156" i="1"/>
  <c r="AAG1156" i="1" s="1"/>
  <c r="OT1155" i="1"/>
  <c r="OV1155" i="1" s="1"/>
  <c r="PC1159" i="1"/>
  <c r="PE1159" i="1" s="1"/>
  <c r="NS1159" i="1"/>
  <c r="NU1159" i="1" s="1"/>
  <c r="ZD1158" i="1"/>
  <c r="ZF1158" i="1" s="1"/>
  <c r="ZV1156" i="1"/>
  <c r="ZX1156" i="1" s="1"/>
  <c r="VR1159" i="1"/>
  <c r="VT1159" i="1" s="1"/>
  <c r="QM1158" i="1"/>
  <c r="QO1158" i="1" s="1"/>
  <c r="WJ1157" i="1"/>
  <c r="WL1157" i="1" s="1"/>
  <c r="ZM1156" i="1"/>
  <c r="ZO1156" i="1" s="1"/>
  <c r="HD1158" i="1"/>
  <c r="HF1158" i="1" s="1"/>
  <c r="FT1156" i="1"/>
  <c r="FV1156" i="1" s="1"/>
  <c r="CH1156" i="1"/>
  <c r="CJ1156" i="1" s="1"/>
  <c r="EA1159" i="1"/>
  <c r="EC1159" i="1" s="1"/>
  <c r="DR1157" i="1"/>
  <c r="DT1157" i="1" s="1"/>
  <c r="HV1156" i="1"/>
  <c r="HX1156" i="1" s="1"/>
  <c r="E1159" i="1"/>
  <c r="N1159" i="1"/>
  <c r="P1159" i="1" s="1"/>
  <c r="BG1157" i="1"/>
  <c r="BI1157" i="1" s="1"/>
  <c r="CQ1155" i="1"/>
  <c r="CS1155" i="1" s="1"/>
  <c r="BY1155" i="1"/>
  <c r="CA1155" i="1" s="1"/>
  <c r="JO1200" i="1"/>
  <c r="JQ1200" i="1" s="1"/>
  <c r="KG1198" i="1"/>
  <c r="KI1198" i="1" s="1"/>
  <c r="AUG1201" i="1"/>
  <c r="AUI1201" i="1" s="1"/>
  <c r="BCO1199" i="1"/>
  <c r="BCQ1199" i="1" s="1"/>
  <c r="AYK1199" i="1"/>
  <c r="AYM1199" i="1" s="1"/>
  <c r="AZC1198" i="1"/>
  <c r="AZE1198" i="1" s="1"/>
  <c r="BBN1198" i="1"/>
  <c r="BBP1198" i="1" s="1"/>
  <c r="BAD1197" i="1"/>
  <c r="BAF1197" i="1" s="1"/>
  <c r="AXS1199" i="1"/>
  <c r="AXU1199" i="1" s="1"/>
  <c r="ASW1198" i="1"/>
  <c r="ASY1198" i="1" s="1"/>
  <c r="BCX1201" i="1"/>
  <c r="BCZ1201" i="1" s="1"/>
  <c r="BAM1197" i="1"/>
  <c r="BAO1197" i="1" s="1"/>
  <c r="BBW1197" i="1"/>
  <c r="BBY1197" i="1" s="1"/>
  <c r="ATF1201" i="1"/>
  <c r="ATH1201" i="1" s="1"/>
  <c r="ALG1201" i="1"/>
  <c r="ALI1201" i="1" s="1"/>
  <c r="AJW1201" i="1"/>
  <c r="AJY1201" i="1" s="1"/>
  <c r="AOS1200" i="1"/>
  <c r="AOU1200" i="1" s="1"/>
  <c r="APK1199" i="1"/>
  <c r="APM1199" i="1" s="1"/>
  <c r="AKX1199" i="1"/>
  <c r="AKZ1199" i="1" s="1"/>
  <c r="AOJ1198" i="1"/>
  <c r="AOL1198" i="1" s="1"/>
  <c r="AMZ1197" i="1"/>
  <c r="ANB1197" i="1" s="1"/>
  <c r="ADZ1197" i="1"/>
  <c r="AEB1197" i="1" s="1"/>
  <c r="AFA1201" i="1"/>
  <c r="AFC1201" i="1" s="1"/>
  <c r="AIM1198" i="1"/>
  <c r="AIO1198" i="1" s="1"/>
  <c r="ADH1201" i="1"/>
  <c r="ADJ1201" i="1" s="1"/>
  <c r="AGB1199" i="1"/>
  <c r="AGD1199" i="1" s="1"/>
  <c r="AID1198" i="1"/>
  <c r="AIF1198" i="1" s="1"/>
  <c r="AGT1198" i="1"/>
  <c r="AGV1198" i="1" s="1"/>
  <c r="AFS1197" i="1"/>
  <c r="AFU1197" i="1" s="1"/>
  <c r="ADQ1197" i="1"/>
  <c r="ADS1197" i="1" s="1"/>
  <c r="XK1200" i="1"/>
  <c r="XM1200" i="1" s="1"/>
  <c r="UQ1199" i="1"/>
  <c r="US1199" i="1" s="1"/>
  <c r="RW1199" i="1"/>
  <c r="RY1199" i="1" s="1"/>
  <c r="MI1199" i="1"/>
  <c r="MK1199" i="1" s="1"/>
  <c r="ABX1198" i="1"/>
  <c r="ABZ1198" i="1" s="1"/>
  <c r="ABO1199" i="1"/>
  <c r="ABQ1199" i="1" s="1"/>
  <c r="VR1197" i="1"/>
  <c r="VT1197" i="1" s="1"/>
  <c r="AAE1201" i="1"/>
  <c r="AAG1201" i="1" s="1"/>
  <c r="ZM1199" i="1"/>
  <c r="ZO1199" i="1" s="1"/>
  <c r="PU1199" i="1"/>
  <c r="PW1199" i="1" s="1"/>
  <c r="XT1199" i="1"/>
  <c r="XV1199" i="1" s="1"/>
  <c r="LQ1198" i="1"/>
  <c r="LS1198" i="1" s="1"/>
  <c r="AX1200" i="1"/>
  <c r="AZ1200" i="1" s="1"/>
  <c r="BP1199" i="1"/>
  <c r="BR1199" i="1" s="1"/>
  <c r="CH1198" i="1"/>
  <c r="CJ1198" i="1" s="1"/>
  <c r="GU1199" i="1"/>
  <c r="GW1199" i="1" s="1"/>
  <c r="FK1199" i="1"/>
  <c r="FM1199" i="1" s="1"/>
  <c r="IE1197" i="1"/>
  <c r="IG1197" i="1" s="1"/>
  <c r="DR1199" i="1"/>
  <c r="DT1199" i="1" s="1"/>
  <c r="FB1197" i="1"/>
  <c r="FD1197" i="1" s="1"/>
  <c r="EJ1197" i="1"/>
  <c r="EL1197" i="1" s="1"/>
  <c r="W1198" i="1"/>
  <c r="Y1198" i="1" s="1"/>
  <c r="E1199" i="1"/>
  <c r="AF1201" i="1"/>
  <c r="AH1201" i="1" s="1"/>
  <c r="N1200" i="1"/>
  <c r="P1200" i="1" s="1"/>
  <c r="CQ1201" i="1"/>
  <c r="CS1201" i="1" s="1"/>
  <c r="BY1197" i="1"/>
  <c r="CA1197" i="1" s="1"/>
  <c r="AO1199" i="1"/>
  <c r="AQ1199" i="1" s="1"/>
  <c r="AMH1200" i="1"/>
  <c r="AMJ1200" i="1" s="1"/>
  <c r="TY1200" i="1"/>
  <c r="UA1200" i="1" s="1"/>
  <c r="SX1199" i="1"/>
  <c r="SZ1199" i="1" s="1"/>
  <c r="OK1199" i="1"/>
  <c r="OM1199" i="1" s="1"/>
  <c r="JF1189" i="1"/>
  <c r="JH1189" i="1" s="1"/>
  <c r="AYT1188" i="1"/>
  <c r="AYV1188" i="1" s="1"/>
  <c r="ARD1187" i="1"/>
  <c r="ARF1187" i="1" s="1"/>
  <c r="BCO1188" i="1"/>
  <c r="BCQ1188" i="1" s="1"/>
  <c r="ASW1188" i="1"/>
  <c r="ASY1188" i="1" s="1"/>
  <c r="AQU1187" i="1"/>
  <c r="AQW1187" i="1" s="1"/>
  <c r="BCX1189" i="1"/>
  <c r="BCZ1189" i="1" s="1"/>
  <c r="BDP1188" i="1"/>
  <c r="BDR1188" i="1" s="1"/>
  <c r="AVQ1187" i="1"/>
  <c r="AVS1187" i="1" s="1"/>
  <c r="ASE1186" i="1"/>
  <c r="ASG1186" i="1" s="1"/>
  <c r="AXJ1185" i="1"/>
  <c r="AXL1185" i="1" s="1"/>
  <c r="ATX1185" i="1"/>
  <c r="ATZ1185" i="1" s="1"/>
  <c r="AIM1187" i="1"/>
  <c r="AIO1187" i="1" s="1"/>
  <c r="AER1189" i="1"/>
  <c r="AET1189" i="1" s="1"/>
  <c r="AGT1189" i="1"/>
  <c r="AGV1189" i="1" s="1"/>
  <c r="NJ1189" i="1"/>
  <c r="NL1189" i="1" s="1"/>
  <c r="NS1188" i="1"/>
  <c r="NU1188" i="1" s="1"/>
  <c r="OT1188" i="1"/>
  <c r="OV1188" i="1" s="1"/>
  <c r="SF1189" i="1"/>
  <c r="SH1189" i="1" s="1"/>
  <c r="NA1188" i="1"/>
  <c r="NC1188" i="1" s="1"/>
  <c r="QM1189" i="1"/>
  <c r="QO1189" i="1" s="1"/>
  <c r="LQ1187" i="1"/>
  <c r="LS1187" i="1" s="1"/>
  <c r="AVZ1177" i="1"/>
  <c r="AWB1177" i="1" s="1"/>
  <c r="APT1176" i="1"/>
  <c r="APV1176" i="1" s="1"/>
  <c r="APB1201" i="1"/>
  <c r="APD1201" i="1" s="1"/>
  <c r="ADQ1199" i="1"/>
  <c r="ADS1199" i="1" s="1"/>
  <c r="KY1201" i="1"/>
  <c r="LA1201" i="1" s="1"/>
  <c r="JX1200" i="1"/>
  <c r="JZ1200" i="1" s="1"/>
  <c r="BAM1198" i="1"/>
  <c r="BAO1198" i="1" s="1"/>
  <c r="ARD1201" i="1"/>
  <c r="ARF1201" i="1" s="1"/>
  <c r="ASN1199" i="1"/>
  <c r="ASP1199" i="1" s="1"/>
  <c r="BDP1197" i="1"/>
  <c r="BDR1197" i="1" s="1"/>
  <c r="BCX1197" i="1"/>
  <c r="BCZ1197" i="1" s="1"/>
  <c r="ASW1200" i="1"/>
  <c r="ASY1200" i="1" s="1"/>
  <c r="AQU1199" i="1"/>
  <c r="AQW1199" i="1" s="1"/>
  <c r="ADQ1200" i="1"/>
  <c r="ADS1200" i="1" s="1"/>
  <c r="ALG1199" i="1"/>
  <c r="ALI1199" i="1" s="1"/>
  <c r="AHL1200" i="1"/>
  <c r="AHN1200" i="1" s="1"/>
  <c r="AGB1200" i="1"/>
  <c r="AGD1200" i="1" s="1"/>
  <c r="AGT1197" i="1"/>
  <c r="AGV1197" i="1" s="1"/>
  <c r="AKX1198" i="1"/>
  <c r="AKZ1198" i="1" s="1"/>
  <c r="ADZ1198" i="1"/>
  <c r="AEB1198" i="1" s="1"/>
  <c r="ANI1197" i="1"/>
  <c r="ANK1197" i="1" s="1"/>
  <c r="WJ1201" i="1"/>
  <c r="WL1201" i="1" s="1"/>
  <c r="ABO1200" i="1"/>
  <c r="ABQ1200" i="1" s="1"/>
  <c r="UQ1200" i="1"/>
  <c r="US1200" i="1" s="1"/>
  <c r="AAE1198" i="1"/>
  <c r="AAG1198" i="1" s="1"/>
  <c r="XT1200" i="1"/>
  <c r="XV1200" i="1" s="1"/>
  <c r="OK1201" i="1"/>
  <c r="OM1201" i="1" s="1"/>
  <c r="OT1200" i="1"/>
  <c r="OV1200" i="1" s="1"/>
  <c r="EJ1199" i="1"/>
  <c r="EL1199" i="1" s="1"/>
  <c r="FK1197" i="1"/>
  <c r="FM1197" i="1" s="1"/>
  <c r="FB1198" i="1"/>
  <c r="FD1198" i="1" s="1"/>
  <c r="AX1201" i="1"/>
  <c r="AZ1201" i="1" s="1"/>
  <c r="BP1200" i="1"/>
  <c r="BR1200" i="1" s="1"/>
  <c r="GL1197" i="1"/>
  <c r="GN1197" i="1" s="1"/>
  <c r="CZ1197" i="1"/>
  <c r="DB1197" i="1" s="1"/>
  <c r="CQ1197" i="1"/>
  <c r="CS1197" i="1" s="1"/>
  <c r="KG1159" i="1"/>
  <c r="KI1159" i="1" s="1"/>
  <c r="JF1157" i="1"/>
  <c r="JH1157" i="1" s="1"/>
  <c r="AXA1156" i="1"/>
  <c r="AXC1156" i="1" s="1"/>
  <c r="BBN1158" i="1"/>
  <c r="BBP1158" i="1" s="1"/>
  <c r="AZL1155" i="1"/>
  <c r="AZN1155" i="1" s="1"/>
  <c r="ACP1159" i="1"/>
  <c r="ACR1159" i="1" s="1"/>
  <c r="ALP1158" i="1"/>
  <c r="ALR1158" i="1" s="1"/>
  <c r="AQC1155" i="1"/>
  <c r="AQE1155" i="1" s="1"/>
  <c r="AFS1159" i="1"/>
  <c r="AFU1159" i="1" s="1"/>
  <c r="ALY1158" i="1"/>
  <c r="AMA1158" i="1" s="1"/>
  <c r="AGK1158" i="1"/>
  <c r="AGM1158" i="1" s="1"/>
  <c r="SX1158" i="1"/>
  <c r="SZ1158" i="1" s="1"/>
  <c r="XK1157" i="1"/>
  <c r="XM1157" i="1" s="1"/>
  <c r="TY1158" i="1"/>
  <c r="UA1158" i="1" s="1"/>
  <c r="HV1159" i="1"/>
  <c r="HX1159" i="1" s="1"/>
  <c r="CH1157" i="1"/>
  <c r="CJ1157" i="1" s="1"/>
  <c r="IW1198" i="1"/>
  <c r="IY1198" i="1" s="1"/>
  <c r="AQU1200" i="1"/>
  <c r="AQW1200" i="1" s="1"/>
  <c r="BBE1199" i="1"/>
  <c r="BBG1199" i="1" s="1"/>
  <c r="BEZ1197" i="1"/>
  <c r="BFB1197" i="1" s="1"/>
  <c r="AYB1197" i="1"/>
  <c r="AYD1197" i="1" s="1"/>
  <c r="AZU1200" i="1"/>
  <c r="AZW1200" i="1" s="1"/>
  <c r="AWI1199" i="1"/>
  <c r="AWK1199" i="1" s="1"/>
  <c r="AUY1199" i="1"/>
  <c r="AVA1199" i="1" s="1"/>
  <c r="BAV1198" i="1"/>
  <c r="BAX1198" i="1" s="1"/>
  <c r="ASN1200" i="1"/>
  <c r="ASP1200" i="1" s="1"/>
  <c r="BEQ1197" i="1"/>
  <c r="BES1197" i="1" s="1"/>
  <c r="AFS1201" i="1"/>
  <c r="AFU1201" i="1" s="1"/>
  <c r="AHL1198" i="1"/>
  <c r="AHN1198" i="1" s="1"/>
  <c r="AJW1200" i="1"/>
  <c r="AJY1200" i="1" s="1"/>
  <c r="OK1200" i="1"/>
  <c r="OM1200" i="1" s="1"/>
  <c r="XK1199" i="1"/>
  <c r="XM1199" i="1" s="1"/>
  <c r="UZ1198" i="1"/>
  <c r="VB1198" i="1" s="1"/>
  <c r="ABX1197" i="1"/>
  <c r="ABZ1197" i="1" s="1"/>
  <c r="QD1198" i="1"/>
  <c r="QF1198" i="1" s="1"/>
  <c r="RE1198" i="1"/>
  <c r="RG1198" i="1" s="1"/>
  <c r="TG1197" i="1"/>
  <c r="TI1197" i="1" s="1"/>
  <c r="NS1197" i="1"/>
  <c r="NU1197" i="1" s="1"/>
  <c r="EA1199" i="1"/>
  <c r="EC1199" i="1" s="1"/>
  <c r="CQ1198" i="1"/>
  <c r="CS1198" i="1" s="1"/>
  <c r="N1201" i="1"/>
  <c r="P1201" i="1" s="1"/>
  <c r="BY1200" i="1"/>
  <c r="CA1200" i="1" s="1"/>
  <c r="ANI1182" i="1"/>
  <c r="ANK1182" i="1" s="1"/>
  <c r="AAN1183" i="1"/>
  <c r="AAP1183" i="1" s="1"/>
  <c r="YU1201" i="1"/>
  <c r="YW1201" i="1" s="1"/>
  <c r="ES1200" i="1"/>
  <c r="EU1200" i="1" s="1"/>
  <c r="AZU1170" i="1"/>
  <c r="AZW1170" i="1" s="1"/>
  <c r="AXJ1171" i="1"/>
  <c r="AXL1171" i="1" s="1"/>
  <c r="BBW1167" i="1"/>
  <c r="BBY1167" i="1" s="1"/>
  <c r="APK1171" i="1"/>
  <c r="APM1171" i="1" s="1"/>
  <c r="ACY1171" i="1"/>
  <c r="ADA1171" i="1" s="1"/>
  <c r="AAW1171" i="1"/>
  <c r="AAY1171" i="1" s="1"/>
  <c r="WS1168" i="1"/>
  <c r="WU1168" i="1" s="1"/>
  <c r="N1168" i="1"/>
  <c r="P1168" i="1" s="1"/>
  <c r="KG1189" i="1"/>
  <c r="KI1189" i="1" s="1"/>
  <c r="BDY1189" i="1"/>
  <c r="BEA1189" i="1" s="1"/>
  <c r="AQU1189" i="1"/>
  <c r="AQW1189" i="1" s="1"/>
  <c r="AXA1186" i="1"/>
  <c r="AXC1186" i="1" s="1"/>
  <c r="AYK1189" i="1"/>
  <c r="AYM1189" i="1" s="1"/>
  <c r="AUY1188" i="1"/>
  <c r="AVA1188" i="1" s="1"/>
  <c r="AYB1186" i="1"/>
  <c r="AYD1186" i="1" s="1"/>
  <c r="ASN1186" i="1"/>
  <c r="ASP1186" i="1" s="1"/>
  <c r="APK1189" i="1"/>
  <c r="APM1189" i="1" s="1"/>
  <c r="ADH1187" i="1"/>
  <c r="ADJ1187" i="1" s="1"/>
  <c r="ALG1187" i="1"/>
  <c r="ALI1187" i="1" s="1"/>
  <c r="AFA1186" i="1"/>
  <c r="AFC1186" i="1" s="1"/>
  <c r="AFD1190" i="1" s="1"/>
  <c r="AN880" i="1" s="1"/>
  <c r="ANR1187" i="1"/>
  <c r="ANT1187" i="1" s="1"/>
  <c r="OK1186" i="1"/>
  <c r="OM1186" i="1" s="1"/>
  <c r="AAW1189" i="1"/>
  <c r="AAY1189" i="1" s="1"/>
  <c r="AAN1185" i="1"/>
  <c r="AAP1185" i="1" s="1"/>
  <c r="SX1185" i="1"/>
  <c r="SZ1185" i="1" s="1"/>
  <c r="UZ1188" i="1"/>
  <c r="VB1188" i="1" s="1"/>
  <c r="TY1187" i="1"/>
  <c r="UA1187" i="1" s="1"/>
  <c r="HM1188" i="1"/>
  <c r="HO1188" i="1" s="1"/>
  <c r="W1187" i="1"/>
  <c r="Y1187" i="1" s="1"/>
  <c r="BCF1201" i="1"/>
  <c r="BCH1201" i="1" s="1"/>
  <c r="BDG1199" i="1"/>
  <c r="BDI1199" i="1" s="1"/>
  <c r="AVH1198" i="1"/>
  <c r="AVJ1198" i="1" s="1"/>
  <c r="AYB1200" i="1"/>
  <c r="AYD1200" i="1" s="1"/>
  <c r="AQL1197" i="1"/>
  <c r="AQN1197" i="1" s="1"/>
  <c r="AQO1202" i="1" s="1"/>
  <c r="AW942" i="1" s="1"/>
  <c r="ANR1197" i="1"/>
  <c r="ANT1197" i="1" s="1"/>
  <c r="AKO1197" i="1"/>
  <c r="AKQ1197" i="1" s="1"/>
  <c r="LQ1201" i="1"/>
  <c r="LS1201" i="1" s="1"/>
  <c r="AAW1199" i="1"/>
  <c r="AAY1199" i="1" s="1"/>
  <c r="BAD1153" i="1"/>
  <c r="BAF1153" i="1" s="1"/>
  <c r="BCX1151" i="1"/>
  <c r="BCZ1151" i="1" s="1"/>
  <c r="ATF1151" i="1"/>
  <c r="ATH1151" i="1" s="1"/>
  <c r="ARV1151" i="1"/>
  <c r="ARX1151" i="1" s="1"/>
  <c r="AZC1149" i="1"/>
  <c r="AZE1149" i="1" s="1"/>
  <c r="BAV1153" i="1"/>
  <c r="BAX1153" i="1" s="1"/>
  <c r="AZL1153" i="1"/>
  <c r="AZN1153" i="1" s="1"/>
  <c r="ASE1151" i="1"/>
  <c r="ASG1151" i="1" s="1"/>
  <c r="AER1152" i="1"/>
  <c r="AET1152" i="1" s="1"/>
  <c r="AGT1149" i="1"/>
  <c r="AGV1149" i="1" s="1"/>
  <c r="AQC1151" i="1"/>
  <c r="AQE1151" i="1" s="1"/>
  <c r="AGK1151" i="1"/>
  <c r="AGM1151" i="1" s="1"/>
  <c r="ANR1150" i="1"/>
  <c r="ANT1150" i="1" s="1"/>
  <c r="TY1151" i="1"/>
  <c r="UA1151" i="1" s="1"/>
  <c r="ZV1153" i="1"/>
  <c r="ZX1153" i="1" s="1"/>
  <c r="XB1153" i="1"/>
  <c r="XD1153" i="1" s="1"/>
  <c r="QV1151" i="1"/>
  <c r="QX1151" i="1" s="1"/>
  <c r="AAW1150" i="1"/>
  <c r="AAY1150" i="1" s="1"/>
  <c r="TG1151" i="1"/>
  <c r="TI1151" i="1" s="1"/>
  <c r="AAN1150" i="1"/>
  <c r="AAP1150" i="1" s="1"/>
  <c r="SO1152" i="1"/>
  <c r="SQ1152" i="1" s="1"/>
  <c r="SX1149" i="1"/>
  <c r="SZ1149" i="1" s="1"/>
  <c r="HM1153" i="1"/>
  <c r="HO1153" i="1" s="1"/>
  <c r="APB1165" i="1"/>
  <c r="APD1165" i="1" s="1"/>
  <c r="YU1165" i="1"/>
  <c r="YW1165" i="1" s="1"/>
  <c r="ZD1163" i="1"/>
  <c r="ZF1163" i="1" s="1"/>
  <c r="AUY1200" i="1"/>
  <c r="AVA1200" i="1" s="1"/>
  <c r="BCF1199" i="1"/>
  <c r="BCH1199" i="1" s="1"/>
  <c r="BCI1202" i="1" s="1"/>
  <c r="AW932" i="1" s="1"/>
  <c r="NA1201" i="1"/>
  <c r="NC1201" i="1" s="1"/>
  <c r="HV1201" i="1"/>
  <c r="HX1201" i="1" s="1"/>
  <c r="CH1201" i="1"/>
  <c r="CJ1201" i="1" s="1"/>
  <c r="IN1186" i="1"/>
  <c r="IP1186" i="1" s="1"/>
  <c r="IW1187" i="1"/>
  <c r="IY1187" i="1" s="1"/>
  <c r="BEZ1187" i="1"/>
  <c r="BFB1187" i="1" s="1"/>
  <c r="AZC1189" i="1"/>
  <c r="AZE1189" i="1" s="1"/>
  <c r="AJW1188" i="1"/>
  <c r="AJY1188" i="1" s="1"/>
  <c r="XB1187" i="1"/>
  <c r="XD1187" i="1" s="1"/>
  <c r="IE1187" i="1"/>
  <c r="IG1187" i="1" s="1"/>
  <c r="AF1189" i="1"/>
  <c r="AH1189" i="1" s="1"/>
  <c r="BDG1175" i="1"/>
  <c r="BDI1175" i="1" s="1"/>
  <c r="BDY1175" i="1"/>
  <c r="BEA1175" i="1" s="1"/>
  <c r="BBW1174" i="1"/>
  <c r="BBY1174" i="1" s="1"/>
  <c r="ATF1177" i="1"/>
  <c r="ATH1177" i="1" s="1"/>
  <c r="ANI1177" i="1"/>
  <c r="ANK1177" i="1" s="1"/>
  <c r="ALG1174" i="1"/>
  <c r="ALI1174" i="1" s="1"/>
  <c r="AMH1173" i="1"/>
  <c r="AMJ1173" i="1" s="1"/>
  <c r="RW1176" i="1"/>
  <c r="RY1176" i="1" s="1"/>
  <c r="AAN1174" i="1"/>
  <c r="AAP1174" i="1" s="1"/>
  <c r="AF1176" i="1"/>
  <c r="AH1176" i="1" s="1"/>
  <c r="ALY1163" i="1"/>
  <c r="AMA1163" i="1" s="1"/>
  <c r="AQL1162" i="1"/>
  <c r="AQN1162" i="1" s="1"/>
  <c r="YC1165" i="1"/>
  <c r="YE1165" i="1" s="1"/>
  <c r="LQ1161" i="1"/>
  <c r="LS1161" i="1" s="1"/>
  <c r="RN1165" i="1"/>
  <c r="RP1165" i="1" s="1"/>
  <c r="AID1180" i="1"/>
  <c r="AIF1180" i="1" s="1"/>
  <c r="YL1180" i="1"/>
  <c r="YN1180" i="1" s="1"/>
  <c r="LZ1180" i="1"/>
  <c r="MB1180" i="1" s="1"/>
  <c r="KP1162" i="1"/>
  <c r="KR1162" i="1" s="1"/>
  <c r="BDG1164" i="1"/>
  <c r="BDI1164" i="1" s="1"/>
  <c r="ATF1162" i="1"/>
  <c r="ATH1162" i="1" s="1"/>
  <c r="ACP1165" i="1"/>
  <c r="ACR1165" i="1" s="1"/>
  <c r="AMH1161" i="1"/>
  <c r="AMJ1161" i="1" s="1"/>
  <c r="AMQ1162" i="1"/>
  <c r="AMS1162" i="1" s="1"/>
  <c r="AFS1161" i="1"/>
  <c r="AFU1161" i="1" s="1"/>
  <c r="SO1162" i="1"/>
  <c r="SQ1162" i="1" s="1"/>
  <c r="MR1162" i="1"/>
  <c r="MT1162" i="1" s="1"/>
  <c r="HD1165" i="1"/>
  <c r="HF1165" i="1" s="1"/>
  <c r="LZ1189" i="1"/>
  <c r="MB1189" i="1" s="1"/>
  <c r="PL1189" i="1"/>
  <c r="PN1189" i="1" s="1"/>
  <c r="KP1201" i="1"/>
  <c r="KR1201" i="1" s="1"/>
  <c r="AVZ1198" i="1"/>
  <c r="AWB1198" i="1" s="1"/>
  <c r="AWC1202" i="1" s="1"/>
  <c r="AW943" i="1" s="1"/>
  <c r="ADZ1200" i="1"/>
  <c r="AEB1200" i="1" s="1"/>
  <c r="QD1199" i="1"/>
  <c r="QF1199" i="1" s="1"/>
  <c r="APB1199" i="1"/>
  <c r="APD1199" i="1" s="1"/>
  <c r="AOS1201" i="1"/>
  <c r="AOU1201" i="1" s="1"/>
  <c r="ZD1200" i="1"/>
  <c r="ZF1200" i="1" s="1"/>
  <c r="KG1174" i="1"/>
  <c r="KI1174" i="1" s="1"/>
  <c r="AZU1176" i="1"/>
  <c r="AZW1176" i="1" s="1"/>
  <c r="AYK1177" i="1"/>
  <c r="AYM1177" i="1" s="1"/>
  <c r="BBN1174" i="1"/>
  <c r="BBP1174" i="1" s="1"/>
  <c r="AVQ1174" i="1"/>
  <c r="AVS1174" i="1" s="1"/>
  <c r="ACP1176" i="1"/>
  <c r="ACR1176" i="1" s="1"/>
  <c r="AOJ1175" i="1"/>
  <c r="AOL1175" i="1" s="1"/>
  <c r="AJE1174" i="1"/>
  <c r="AJG1174" i="1" s="1"/>
  <c r="AMH1177" i="1"/>
  <c r="AMJ1177" i="1" s="1"/>
  <c r="ADQ1177" i="1"/>
  <c r="ADS1177" i="1" s="1"/>
  <c r="AJW1174" i="1"/>
  <c r="AJY1174" i="1" s="1"/>
  <c r="AEI1174" i="1"/>
  <c r="AEK1174" i="1" s="1"/>
  <c r="ALG1173" i="1"/>
  <c r="ALI1173" i="1" s="1"/>
  <c r="AKO1173" i="1"/>
  <c r="AKQ1173" i="1" s="1"/>
  <c r="PC1176" i="1"/>
  <c r="PE1176" i="1" s="1"/>
  <c r="SF1175" i="1"/>
  <c r="SH1175" i="1" s="1"/>
  <c r="WS1177" i="1"/>
  <c r="WU1177" i="1" s="1"/>
  <c r="TY1176" i="1"/>
  <c r="UA1176" i="1" s="1"/>
  <c r="RW1174" i="1"/>
  <c r="RY1174" i="1" s="1"/>
  <c r="VI1175" i="1"/>
  <c r="VK1175" i="1" s="1"/>
  <c r="ZV1174" i="1"/>
  <c r="ZX1174" i="1" s="1"/>
  <c r="AWR1186" i="1"/>
  <c r="AWT1186" i="1" s="1"/>
  <c r="ARD1185" i="1"/>
  <c r="ARF1185" i="1" s="1"/>
  <c r="TP1185" i="1"/>
  <c r="TR1185" i="1" s="1"/>
  <c r="ASE1201" i="1"/>
  <c r="ASG1201" i="1" s="1"/>
  <c r="AKO1198" i="1"/>
  <c r="AKQ1198" i="1" s="1"/>
  <c r="SF1197" i="1"/>
  <c r="SH1197" i="1" s="1"/>
  <c r="BDY1169" i="1"/>
  <c r="BEA1169" i="1" s="1"/>
  <c r="BCO1169" i="1"/>
  <c r="BCQ1169" i="1" s="1"/>
  <c r="AMH1169" i="1"/>
  <c r="AMJ1169" i="1" s="1"/>
  <c r="ASE1187" i="1"/>
  <c r="ASG1187" i="1" s="1"/>
  <c r="AMH1188" i="1"/>
  <c r="AMJ1188" i="1" s="1"/>
  <c r="AQL1187" i="1"/>
  <c r="AQN1187" i="1" s="1"/>
  <c r="RN1189" i="1"/>
  <c r="RP1189" i="1" s="1"/>
  <c r="LZ1186" i="1"/>
  <c r="MB1186" i="1" s="1"/>
  <c r="ASE1192" i="1"/>
  <c r="ASG1192" i="1" s="1"/>
  <c r="ATO1195" i="1"/>
  <c r="ATQ1195" i="1" s="1"/>
  <c r="BDP1193" i="1"/>
  <c r="BDR1193" i="1" s="1"/>
  <c r="ABF1193" i="1"/>
  <c r="ABH1193" i="1" s="1"/>
  <c r="TP1191" i="1"/>
  <c r="TR1191" i="1" s="1"/>
  <c r="BDY1182" i="1"/>
  <c r="BEA1182" i="1" s="1"/>
  <c r="AUY1182" i="1"/>
  <c r="AVA1182" i="1" s="1"/>
  <c r="BEQ1180" i="1"/>
  <c r="BES1180" i="1" s="1"/>
  <c r="BEH1182" i="1"/>
  <c r="BEJ1182" i="1" s="1"/>
  <c r="APK1182" i="1"/>
  <c r="APM1182" i="1" s="1"/>
  <c r="SO1182" i="1"/>
  <c r="SQ1182" i="1" s="1"/>
  <c r="SR1184" i="1" s="1"/>
  <c r="AJ789" i="1" s="1"/>
  <c r="YL1181" i="1"/>
  <c r="YN1181" i="1" s="1"/>
  <c r="RN1179" i="1"/>
  <c r="RP1179" i="1" s="1"/>
  <c r="OK1179" i="1"/>
  <c r="OM1179" i="1" s="1"/>
  <c r="ARV1181" i="1"/>
  <c r="ARX1181" i="1" s="1"/>
  <c r="RN1180" i="1"/>
  <c r="RP1180" i="1" s="1"/>
  <c r="TP1180" i="1"/>
  <c r="TR1180" i="1" s="1"/>
  <c r="IN1132" i="1"/>
  <c r="IP1132" i="1" s="1"/>
  <c r="IW1132" i="1"/>
  <c r="IY1132" i="1" s="1"/>
  <c r="KY1133" i="1"/>
  <c r="LA1133" i="1" s="1"/>
  <c r="JO1132" i="1"/>
  <c r="JQ1132" i="1" s="1"/>
  <c r="KG1134" i="1"/>
  <c r="KI1134" i="1" s="1"/>
  <c r="JX1132" i="1"/>
  <c r="JZ1132" i="1" s="1"/>
  <c r="KP1133" i="1"/>
  <c r="KR1133" i="1" s="1"/>
  <c r="BCF1135" i="1"/>
  <c r="BCH1135" i="1" s="1"/>
  <c r="BDY1134" i="1"/>
  <c r="BEA1134" i="1" s="1"/>
  <c r="AYK1134" i="1"/>
  <c r="AYM1134" i="1" s="1"/>
  <c r="AXA1134" i="1"/>
  <c r="AXC1134" i="1" s="1"/>
  <c r="AUG1134" i="1"/>
  <c r="AUI1134" i="1" s="1"/>
  <c r="BDG1133" i="1"/>
  <c r="BDI1133" i="1" s="1"/>
  <c r="BCO1132" i="1"/>
  <c r="BCQ1132" i="1" s="1"/>
  <c r="BBE1132" i="1"/>
  <c r="BBG1132" i="1" s="1"/>
  <c r="AZU1132" i="1"/>
  <c r="AZW1132" i="1" s="1"/>
  <c r="BEQ1135" i="1"/>
  <c r="BES1135" i="1" s="1"/>
  <c r="BBW1135" i="1"/>
  <c r="BBY1135" i="1" s="1"/>
  <c r="AWI1135" i="1"/>
  <c r="AWK1135" i="1" s="1"/>
  <c r="AWR1134" i="1"/>
  <c r="AWT1134" i="1" s="1"/>
  <c r="ATX1134" i="1"/>
  <c r="ATZ1134" i="1" s="1"/>
  <c r="ARV1134" i="1"/>
  <c r="ARX1134" i="1" s="1"/>
  <c r="BCX1133" i="1"/>
  <c r="BCZ1133" i="1" s="1"/>
  <c r="AXJ1133" i="1"/>
  <c r="AXL1133" i="1" s="1"/>
  <c r="AVZ1133" i="1"/>
  <c r="AWB1133" i="1" s="1"/>
  <c r="AUP1133" i="1"/>
  <c r="AUR1133" i="1" s="1"/>
  <c r="BEZ1132" i="1"/>
  <c r="BFB1132" i="1" s="1"/>
  <c r="BDP1132" i="1"/>
  <c r="BDR1132" i="1" s="1"/>
  <c r="BAV1132" i="1"/>
  <c r="BAX1132" i="1" s="1"/>
  <c r="AZL1132" i="1"/>
  <c r="AZN1132" i="1" s="1"/>
  <c r="BBN1135" i="1"/>
  <c r="BBP1135" i="1" s="1"/>
  <c r="AYT1135" i="1"/>
  <c r="AYV1135" i="1" s="1"/>
  <c r="ASW1135" i="1"/>
  <c r="ASY1135" i="1" s="1"/>
  <c r="AZC1134" i="1"/>
  <c r="AZE1134" i="1" s="1"/>
  <c r="ATO1134" i="1"/>
  <c r="ATQ1134" i="1" s="1"/>
  <c r="AVQ1133" i="1"/>
  <c r="AVS1133" i="1" s="1"/>
  <c r="ASE1133" i="1"/>
  <c r="ASG1133" i="1" s="1"/>
  <c r="BAM1132" i="1"/>
  <c r="BAO1132" i="1" s="1"/>
  <c r="AXS1132" i="1"/>
  <c r="AXU1132" i="1" s="1"/>
  <c r="ASN1135" i="1"/>
  <c r="ASP1135" i="1" s="1"/>
  <c r="AYB1133" i="1"/>
  <c r="AYD1133" i="1" s="1"/>
  <c r="ARD1133" i="1"/>
  <c r="ARF1133" i="1" s="1"/>
  <c r="BEH1132" i="1"/>
  <c r="BEJ1132" i="1" s="1"/>
  <c r="BAD1132" i="1"/>
  <c r="BAF1132" i="1" s="1"/>
  <c r="AQU1131" i="1"/>
  <c r="AQW1131" i="1" s="1"/>
  <c r="AOJ1135" i="1"/>
  <c r="AOL1135" i="1" s="1"/>
  <c r="AIV1135" i="1"/>
  <c r="AIX1135" i="1" s="1"/>
  <c r="AFJ1135" i="1"/>
  <c r="AFL1135" i="1" s="1"/>
  <c r="ANR1134" i="1"/>
  <c r="ANT1134" i="1" s="1"/>
  <c r="ADZ1134" i="1"/>
  <c r="AEB1134" i="1" s="1"/>
  <c r="AOA1133" i="1"/>
  <c r="AOC1133" i="1" s="1"/>
  <c r="AKO1133" i="1"/>
  <c r="AKQ1133" i="1" s="1"/>
  <c r="AGB1132" i="1"/>
  <c r="AGD1132" i="1" s="1"/>
  <c r="APK1134" i="1"/>
  <c r="APM1134" i="1" s="1"/>
  <c r="AHL1135" i="1"/>
  <c r="AHN1135" i="1" s="1"/>
  <c r="APB1134" i="1"/>
  <c r="APD1134" i="1" s="1"/>
  <c r="AGT1134" i="1"/>
  <c r="AGV1134" i="1" s="1"/>
  <c r="AMZ1133" i="1"/>
  <c r="ANB1133" i="1" s="1"/>
  <c r="ALG1133" i="1"/>
  <c r="ALI1133" i="1" s="1"/>
  <c r="AJN1133" i="1"/>
  <c r="AJP1133" i="1" s="1"/>
  <c r="AIM1131" i="1"/>
  <c r="AIO1131" i="1" s="1"/>
  <c r="AFS1134" i="1"/>
  <c r="AFU1134" i="1" s="1"/>
  <c r="APT1133" i="1"/>
  <c r="APV1133" i="1" s="1"/>
  <c r="ALY1133" i="1"/>
  <c r="AMA1133" i="1" s="1"/>
  <c r="AQC1134" i="1"/>
  <c r="AQE1134" i="1" s="1"/>
  <c r="ALP1134" i="1"/>
  <c r="ALR1134" i="1" s="1"/>
  <c r="AOS1133" i="1"/>
  <c r="AOU1133" i="1" s="1"/>
  <c r="ACG1133" i="1"/>
  <c r="ACI1133" i="1" s="1"/>
  <c r="AID1132" i="1"/>
  <c r="AIF1132" i="1" s="1"/>
  <c r="ANI1133" i="1"/>
  <c r="ANK1133" i="1" s="1"/>
  <c r="AJW1133" i="1"/>
  <c r="AJY1133" i="1" s="1"/>
  <c r="AER1132" i="1"/>
  <c r="AET1132" i="1" s="1"/>
  <c r="AGK1134" i="1"/>
  <c r="AGM1134" i="1" s="1"/>
  <c r="ACY1134" i="1"/>
  <c r="ADA1134" i="1" s="1"/>
  <c r="AJE1133" i="1"/>
  <c r="AJG1133" i="1" s="1"/>
  <c r="AHC1132" i="1"/>
  <c r="AHE1132" i="1" s="1"/>
  <c r="ADH1132" i="1"/>
  <c r="ADJ1132" i="1" s="1"/>
  <c r="UH1135" i="1"/>
  <c r="UJ1135" i="1" s="1"/>
  <c r="AAE1134" i="1"/>
  <c r="AAG1134" i="1" s="1"/>
  <c r="WA1134" i="1"/>
  <c r="WC1134" i="1" s="1"/>
  <c r="SX1134" i="1"/>
  <c r="SZ1134" i="1" s="1"/>
  <c r="PU1134" i="1"/>
  <c r="PW1134" i="1" s="1"/>
  <c r="NS1134" i="1"/>
  <c r="NU1134" i="1" s="1"/>
  <c r="LQ1134" i="1"/>
  <c r="LS1134" i="1" s="1"/>
  <c r="YC1133" i="1"/>
  <c r="YE1133" i="1" s="1"/>
  <c r="VR1133" i="1"/>
  <c r="VT1133" i="1" s="1"/>
  <c r="PL1133" i="1"/>
  <c r="PN1133" i="1" s="1"/>
  <c r="ABF1132" i="1"/>
  <c r="ABH1132" i="1" s="1"/>
  <c r="TG1135" i="1"/>
  <c r="TI1135" i="1" s="1"/>
  <c r="AAW1134" i="1"/>
  <c r="AAY1134" i="1" s="1"/>
  <c r="VI1134" i="1"/>
  <c r="VK1134" i="1" s="1"/>
  <c r="NA1134" i="1"/>
  <c r="NC1134" i="1" s="1"/>
  <c r="UZ1133" i="1"/>
  <c r="VB1133" i="1" s="1"/>
  <c r="OB1132" i="1"/>
  <c r="OD1132" i="1" s="1"/>
  <c r="ES1134" i="1"/>
  <c r="EU1134" i="1" s="1"/>
  <c r="FK1133" i="1"/>
  <c r="FM1133" i="1" s="1"/>
  <c r="EA1133" i="1"/>
  <c r="EC1133" i="1" s="1"/>
  <c r="HV1132" i="1"/>
  <c r="HX1132" i="1" s="1"/>
  <c r="EJ1132" i="1"/>
  <c r="EL1132" i="1" s="1"/>
  <c r="BP1132" i="1"/>
  <c r="BR1132" i="1" s="1"/>
  <c r="YL1134" i="1"/>
  <c r="YN1134" i="1" s="1"/>
  <c r="WS1134" i="1"/>
  <c r="WU1134" i="1" s="1"/>
  <c r="UQ1134" i="1"/>
  <c r="US1134" i="1" s="1"/>
  <c r="MI1134" i="1"/>
  <c r="MK1134" i="1" s="1"/>
  <c r="XB1133" i="1"/>
  <c r="XD1133" i="1" s="1"/>
  <c r="MR1133" i="1"/>
  <c r="MT1133" i="1" s="1"/>
  <c r="ABO1132" i="1"/>
  <c r="ABQ1132" i="1" s="1"/>
  <c r="ZM1132" i="1"/>
  <c r="ZO1132" i="1" s="1"/>
  <c r="XT1132" i="1"/>
  <c r="XV1132" i="1" s="1"/>
  <c r="LZ1132" i="1"/>
  <c r="MB1132" i="1" s="1"/>
  <c r="GC1134" i="1"/>
  <c r="GE1134" i="1" s="1"/>
  <c r="CZ1134" i="1"/>
  <c r="DB1134" i="1" s="1"/>
  <c r="FB1133" i="1"/>
  <c r="FD1133" i="1" s="1"/>
  <c r="XK1135" i="1"/>
  <c r="XM1135" i="1" s="1"/>
  <c r="SF1135" i="1"/>
  <c r="SH1135" i="1" s="1"/>
  <c r="RE1134" i="1"/>
  <c r="RG1134" i="1" s="1"/>
  <c r="LH1134" i="1"/>
  <c r="LJ1134" i="1" s="1"/>
  <c r="YU1133" i="1"/>
  <c r="YW1133" i="1" s="1"/>
  <c r="QV1133" i="1"/>
  <c r="QX1133" i="1" s="1"/>
  <c r="SO1132" i="1"/>
  <c r="SQ1132" i="1" s="1"/>
  <c r="PC1132" i="1"/>
  <c r="PE1132" i="1" s="1"/>
  <c r="NJ1132" i="1"/>
  <c r="NL1132" i="1" s="1"/>
  <c r="DR1132" i="1"/>
  <c r="DT1132" i="1" s="1"/>
  <c r="CH1134" i="1"/>
  <c r="CJ1134" i="1" s="1"/>
  <c r="AX1132" i="1"/>
  <c r="AZ1132" i="1" s="1"/>
  <c r="RW1135" i="1"/>
  <c r="RY1135" i="1" s="1"/>
  <c r="ABX1133" i="1"/>
  <c r="ABZ1133" i="1" s="1"/>
  <c r="QD1133" i="1"/>
  <c r="QF1133" i="1" s="1"/>
  <c r="WJ1132" i="1"/>
  <c r="WL1132" i="1" s="1"/>
  <c r="HM1134" i="1"/>
  <c r="HO1134" i="1" s="1"/>
  <c r="IE1132" i="1"/>
  <c r="IG1132" i="1" s="1"/>
  <c r="AF1132" i="1"/>
  <c r="AH1132" i="1" s="1"/>
  <c r="GU1133" i="1"/>
  <c r="GW1133" i="1" s="1"/>
  <c r="HD1132" i="1"/>
  <c r="HF1132" i="1" s="1"/>
  <c r="CQ1132" i="1"/>
  <c r="CS1132" i="1" s="1"/>
  <c r="GL1132" i="1"/>
  <c r="GN1132" i="1" s="1"/>
  <c r="DI1132" i="1"/>
  <c r="DK1132" i="1" s="1"/>
  <c r="BY1132" i="1"/>
  <c r="CA1132" i="1" s="1"/>
  <c r="W1132" i="1"/>
  <c r="Y1132" i="1" s="1"/>
  <c r="N1134" i="1"/>
  <c r="P1134" i="1" s="1"/>
  <c r="E1132" i="1"/>
  <c r="FT1132" i="1"/>
  <c r="FV1132" i="1" s="1"/>
  <c r="BG1132" i="1"/>
  <c r="BI1132" i="1" s="1"/>
  <c r="AO1132" i="1"/>
  <c r="AQ1132" i="1" s="1"/>
  <c r="ARV1191" i="1"/>
  <c r="ARX1191" i="1" s="1"/>
  <c r="VR1195" i="1"/>
  <c r="VT1195" i="1" s="1"/>
  <c r="IN1173" i="1"/>
  <c r="IP1173" i="1" s="1"/>
  <c r="JX1173" i="1"/>
  <c r="JZ1173" i="1" s="1"/>
  <c r="BEQ1177" i="1"/>
  <c r="BES1177" i="1" s="1"/>
  <c r="BAM1177" i="1"/>
  <c r="BAO1177" i="1" s="1"/>
  <c r="BBE1177" i="1"/>
  <c r="BBG1177" i="1" s="1"/>
  <c r="AXJ1177" i="1"/>
  <c r="AXL1177" i="1" s="1"/>
  <c r="ARD1173" i="1"/>
  <c r="ARF1173" i="1" s="1"/>
  <c r="AQC1176" i="1"/>
  <c r="AQE1176" i="1" s="1"/>
  <c r="ADZ1177" i="1"/>
  <c r="AEB1177" i="1" s="1"/>
  <c r="AKF1176" i="1"/>
  <c r="AKH1176" i="1" s="1"/>
  <c r="AFJ1175" i="1"/>
  <c r="AFL1175" i="1" s="1"/>
  <c r="AEI1176" i="1"/>
  <c r="AEK1176" i="1" s="1"/>
  <c r="ANI1175" i="1"/>
  <c r="ANK1175" i="1" s="1"/>
  <c r="ACG1175" i="1"/>
  <c r="ACI1175" i="1" s="1"/>
  <c r="AFS1174" i="1"/>
  <c r="AFU1174" i="1" s="1"/>
  <c r="AHL1174" i="1"/>
  <c r="AHN1174" i="1" s="1"/>
  <c r="ZV1177" i="1"/>
  <c r="ZX1177" i="1" s="1"/>
  <c r="VI1177" i="1"/>
  <c r="VK1177" i="1" s="1"/>
  <c r="XK1175" i="1"/>
  <c r="XM1175" i="1" s="1"/>
  <c r="PL1174" i="1"/>
  <c r="PN1174" i="1" s="1"/>
  <c r="VR1175" i="1"/>
  <c r="VT1175" i="1" s="1"/>
  <c r="QM1174" i="1"/>
  <c r="QO1174" i="1" s="1"/>
  <c r="NJ1173" i="1"/>
  <c r="NL1173" i="1" s="1"/>
  <c r="HD1177" i="1"/>
  <c r="HF1177" i="1" s="1"/>
  <c r="HM1173" i="1"/>
  <c r="HO1173" i="1" s="1"/>
  <c r="DI1176" i="1"/>
  <c r="DK1176" i="1" s="1"/>
  <c r="CQ1175" i="1"/>
  <c r="CS1175" i="1" s="1"/>
  <c r="AF1175" i="1"/>
  <c r="AH1175" i="1" s="1"/>
  <c r="BG1175" i="1"/>
  <c r="BI1175" i="1" s="1"/>
  <c r="BY1173" i="1"/>
  <c r="CA1173" i="1" s="1"/>
  <c r="IW1189" i="1"/>
  <c r="IY1189" i="1" s="1"/>
  <c r="BEQ1189" i="1"/>
  <c r="BES1189" i="1" s="1"/>
  <c r="BDP1189" i="1"/>
  <c r="BDR1189" i="1" s="1"/>
  <c r="BAD1188" i="1"/>
  <c r="BAF1188" i="1" s="1"/>
  <c r="BBW1189" i="1"/>
  <c r="BBY1189" i="1" s="1"/>
  <c r="BBZ1190" i="1" s="1"/>
  <c r="AN800" i="1" s="1"/>
  <c r="BDG1187" i="1"/>
  <c r="BDI1187" i="1" s="1"/>
  <c r="BEZ1189" i="1"/>
  <c r="BFB1189" i="1" s="1"/>
  <c r="BCO1187" i="1"/>
  <c r="BCQ1187" i="1" s="1"/>
  <c r="AZL1186" i="1"/>
  <c r="AZN1186" i="1" s="1"/>
  <c r="AOA1189" i="1"/>
  <c r="AOC1189" i="1" s="1"/>
  <c r="ACP1186" i="1"/>
  <c r="ACR1186" i="1" s="1"/>
  <c r="AOJ1189" i="1"/>
  <c r="AOL1189" i="1" s="1"/>
  <c r="AOS1187" i="1"/>
  <c r="AOU1187" i="1" s="1"/>
  <c r="UH1189" i="1"/>
  <c r="UJ1189" i="1" s="1"/>
  <c r="RW1187" i="1"/>
  <c r="RY1187" i="1" s="1"/>
  <c r="WJ1186" i="1"/>
  <c r="WL1186" i="1" s="1"/>
  <c r="MR1188" i="1"/>
  <c r="MT1188" i="1" s="1"/>
  <c r="RN1186" i="1"/>
  <c r="RP1186" i="1" s="1"/>
  <c r="EJ1187" i="1"/>
  <c r="EL1187" i="1" s="1"/>
  <c r="CZ1187" i="1"/>
  <c r="DB1187" i="1" s="1"/>
  <c r="JX1181" i="1"/>
  <c r="JZ1181" i="1" s="1"/>
  <c r="KY1181" i="1"/>
  <c r="LA1181" i="1" s="1"/>
  <c r="ARM1180" i="1"/>
  <c r="ARO1180" i="1" s="1"/>
  <c r="APB1182" i="1"/>
  <c r="APD1182" i="1" s="1"/>
  <c r="APK1180" i="1"/>
  <c r="APM1180" i="1" s="1"/>
  <c r="NA1182" i="1"/>
  <c r="NC1182" i="1" s="1"/>
  <c r="UH1181" i="1"/>
  <c r="UJ1181" i="1" s="1"/>
  <c r="MR1181" i="1"/>
  <c r="MT1181" i="1" s="1"/>
  <c r="AX1181" i="1"/>
  <c r="AZ1181" i="1" s="1"/>
  <c r="IN1161" i="1"/>
  <c r="IP1161" i="1" s="1"/>
  <c r="KP1163" i="1"/>
  <c r="KR1163" i="1" s="1"/>
  <c r="JF1164" i="1"/>
  <c r="JH1164" i="1" s="1"/>
  <c r="JX1162" i="1"/>
  <c r="JZ1162" i="1" s="1"/>
  <c r="AZC1164" i="1"/>
  <c r="AZE1164" i="1" s="1"/>
  <c r="AYK1163" i="1"/>
  <c r="AYM1163" i="1" s="1"/>
  <c r="AUG1163" i="1"/>
  <c r="AUI1163" i="1" s="1"/>
  <c r="AQU1162" i="1"/>
  <c r="AQW1162" i="1" s="1"/>
  <c r="AVZ1162" i="1"/>
  <c r="AWB1162" i="1" s="1"/>
  <c r="AUY1165" i="1"/>
  <c r="AVA1165" i="1" s="1"/>
  <c r="BCO1164" i="1"/>
  <c r="BCQ1164" i="1" s="1"/>
  <c r="ARM1164" i="1"/>
  <c r="ARO1164" i="1" s="1"/>
  <c r="BDY1162" i="1"/>
  <c r="BEA1162" i="1" s="1"/>
  <c r="BBN1165" i="1"/>
  <c r="BBP1165" i="1" s="1"/>
  <c r="ASN1164" i="1"/>
  <c r="ASP1164" i="1" s="1"/>
  <c r="AZL1162" i="1"/>
  <c r="AZN1162" i="1" s="1"/>
  <c r="AYB1162" i="1"/>
  <c r="AYD1162" i="1" s="1"/>
  <c r="BDG1161" i="1"/>
  <c r="BDI1161" i="1" s="1"/>
  <c r="ATF1161" i="1"/>
  <c r="ATH1161" i="1" s="1"/>
  <c r="AKX1165" i="1"/>
  <c r="AKZ1165" i="1" s="1"/>
  <c r="AER1161" i="1"/>
  <c r="AET1161" i="1" s="1"/>
  <c r="ADQ1165" i="1"/>
  <c r="ADS1165" i="1" s="1"/>
  <c r="AJW1164" i="1"/>
  <c r="AJY1164" i="1" s="1"/>
  <c r="AFS1162" i="1"/>
  <c r="AFU1162" i="1" s="1"/>
  <c r="AOS1161" i="1"/>
  <c r="AOU1161" i="1" s="1"/>
  <c r="ALG1161" i="1"/>
  <c r="ALI1161" i="1" s="1"/>
  <c r="AFA1161" i="1"/>
  <c r="AFC1161" i="1" s="1"/>
  <c r="AQC1164" i="1"/>
  <c r="AQE1164" i="1" s="1"/>
  <c r="AGK1164" i="1"/>
  <c r="AGM1164" i="1" s="1"/>
  <c r="UQ1165" i="1"/>
  <c r="US1165" i="1" s="1"/>
  <c r="ABX1164" i="1"/>
  <c r="ABZ1164" i="1" s="1"/>
  <c r="VI1163" i="1"/>
  <c r="VK1163" i="1" s="1"/>
  <c r="TY1163" i="1"/>
  <c r="UA1163" i="1" s="1"/>
  <c r="RE1163" i="1"/>
  <c r="RG1163" i="1" s="1"/>
  <c r="SX1165" i="1"/>
  <c r="SZ1165" i="1" s="1"/>
  <c r="TG1164" i="1"/>
  <c r="TI1164" i="1" s="1"/>
  <c r="QM1164" i="1"/>
  <c r="QO1164" i="1" s="1"/>
  <c r="XT1165" i="1"/>
  <c r="XV1165" i="1" s="1"/>
  <c r="QD1164" i="1"/>
  <c r="QF1164" i="1" s="1"/>
  <c r="RW1163" i="1"/>
  <c r="RY1163" i="1" s="1"/>
  <c r="UZ1162" i="1"/>
  <c r="VB1162" i="1" s="1"/>
  <c r="LH1162" i="1"/>
  <c r="LJ1162" i="1" s="1"/>
  <c r="SO1164" i="1"/>
  <c r="SQ1164" i="1" s="1"/>
  <c r="ABF1163" i="1"/>
  <c r="ABH1163" i="1" s="1"/>
  <c r="ZV1161" i="1"/>
  <c r="ZX1161" i="1" s="1"/>
  <c r="BP1165" i="1"/>
  <c r="BR1165" i="1" s="1"/>
  <c r="AF1165" i="1"/>
  <c r="AH1165" i="1" s="1"/>
  <c r="BG1163" i="1"/>
  <c r="BI1163" i="1" s="1"/>
  <c r="JF1173" i="1"/>
  <c r="JH1173" i="1" s="1"/>
  <c r="KP1174" i="1"/>
  <c r="KR1174" i="1" s="1"/>
  <c r="JO1173" i="1"/>
  <c r="JQ1173" i="1" s="1"/>
  <c r="KG1173" i="1"/>
  <c r="KI1173" i="1" s="1"/>
  <c r="KY1174" i="1"/>
  <c r="LA1174" i="1" s="1"/>
  <c r="ATO1177" i="1"/>
  <c r="ATQ1177" i="1" s="1"/>
  <c r="AXA1176" i="1"/>
  <c r="AXC1176" i="1" s="1"/>
  <c r="AUY1175" i="1"/>
  <c r="AVA1175" i="1" s="1"/>
  <c r="AUP1176" i="1"/>
  <c r="AUR1176" i="1" s="1"/>
  <c r="BDP1175" i="1"/>
  <c r="BDR1175" i="1" s="1"/>
  <c r="BEH1173" i="1"/>
  <c r="BEJ1173" i="1" s="1"/>
  <c r="AVH1173" i="1"/>
  <c r="AVJ1173" i="1" s="1"/>
  <c r="AZL1175" i="1"/>
  <c r="AZN1175" i="1" s="1"/>
  <c r="BAM1173" i="1"/>
  <c r="BAO1173" i="1" s="1"/>
  <c r="AZC1173" i="1"/>
  <c r="AZE1173" i="1" s="1"/>
  <c r="AXS1173" i="1"/>
  <c r="AXU1173" i="1" s="1"/>
  <c r="ASW1173" i="1"/>
  <c r="ASY1173" i="1" s="1"/>
  <c r="AFA1176" i="1"/>
  <c r="AFC1176" i="1" s="1"/>
  <c r="AFS1175" i="1"/>
  <c r="AFU1175" i="1" s="1"/>
  <c r="AEI1175" i="1"/>
  <c r="AEK1175" i="1" s="1"/>
  <c r="AKO1174" i="1"/>
  <c r="AKQ1174" i="1" s="1"/>
  <c r="AGK1175" i="1"/>
  <c r="AGM1175" i="1" s="1"/>
  <c r="AMZ1174" i="1"/>
  <c r="ANB1174" i="1" s="1"/>
  <c r="AOJ1173" i="1"/>
  <c r="AOL1173" i="1" s="1"/>
  <c r="AJN1173" i="1"/>
  <c r="AJP1173" i="1" s="1"/>
  <c r="ADZ1173" i="1"/>
  <c r="AEB1173" i="1" s="1"/>
  <c r="AGB1174" i="1"/>
  <c r="AGD1174" i="1" s="1"/>
  <c r="AJW1173" i="1"/>
  <c r="AJY1173" i="1" s="1"/>
  <c r="ACY1173" i="1"/>
  <c r="ADA1173" i="1" s="1"/>
  <c r="YL1177" i="1"/>
  <c r="YN1177" i="1" s="1"/>
  <c r="ABO1173" i="1"/>
  <c r="ABQ1173" i="1" s="1"/>
  <c r="PU1177" i="1"/>
  <c r="PW1177" i="1" s="1"/>
  <c r="LQ1177" i="1"/>
  <c r="LS1177" i="1" s="1"/>
  <c r="VR1176" i="1"/>
  <c r="VT1176" i="1" s="1"/>
  <c r="QM1175" i="1"/>
  <c r="QO1175" i="1" s="1"/>
  <c r="PC1175" i="1"/>
  <c r="PE1175" i="1" s="1"/>
  <c r="XT1174" i="1"/>
  <c r="XV1174" i="1" s="1"/>
  <c r="QV1174" i="1"/>
  <c r="QX1174" i="1" s="1"/>
  <c r="MR1177" i="1"/>
  <c r="MT1177" i="1" s="1"/>
  <c r="NA1176" i="1"/>
  <c r="NC1176" i="1" s="1"/>
  <c r="UH1175" i="1"/>
  <c r="UJ1175" i="1" s="1"/>
  <c r="NJ1175" i="1"/>
  <c r="NL1175" i="1" s="1"/>
  <c r="LZ1175" i="1"/>
  <c r="MB1175" i="1" s="1"/>
  <c r="UQ1174" i="1"/>
  <c r="US1174" i="1" s="1"/>
  <c r="ABF1173" i="1"/>
  <c r="ABH1173" i="1" s="1"/>
  <c r="XB1173" i="1"/>
  <c r="XD1173" i="1" s="1"/>
  <c r="AAE1177" i="1"/>
  <c r="AAG1177" i="1" s="1"/>
  <c r="MI1177" i="1"/>
  <c r="MK1177" i="1" s="1"/>
  <c r="SF1176" i="1"/>
  <c r="SH1176" i="1" s="1"/>
  <c r="PL1176" i="1"/>
  <c r="PN1176" i="1" s="1"/>
  <c r="ZM1175" i="1"/>
  <c r="ZO1175" i="1" s="1"/>
  <c r="EJ1174" i="1"/>
  <c r="EL1174" i="1" s="1"/>
  <c r="FK1174" i="1"/>
  <c r="FM1174" i="1" s="1"/>
  <c r="GU1173" i="1"/>
  <c r="GW1173" i="1" s="1"/>
  <c r="GX1178" i="1" s="1"/>
  <c r="AF912" i="1" s="1"/>
  <c r="EA1173" i="1"/>
  <c r="EC1173" i="1" s="1"/>
  <c r="AX1177" i="1"/>
  <c r="AZ1177" i="1" s="1"/>
  <c r="BP1174" i="1"/>
  <c r="BR1174" i="1" s="1"/>
  <c r="GC1175" i="1"/>
  <c r="GE1175" i="1" s="1"/>
  <c r="GL1173" i="1"/>
  <c r="GN1173" i="1" s="1"/>
  <c r="FB1173" i="1"/>
  <c r="FD1173" i="1" s="1"/>
  <c r="DR1173" i="1"/>
  <c r="DT1173" i="1" s="1"/>
  <c r="CZ1173" i="1"/>
  <c r="DB1173" i="1" s="1"/>
  <c r="AO1173" i="1"/>
  <c r="AQ1173" i="1" s="1"/>
  <c r="AF1177" i="1"/>
  <c r="AH1177" i="1" s="1"/>
  <c r="BY1175" i="1"/>
  <c r="CA1175" i="1" s="1"/>
  <c r="E1173" i="1"/>
  <c r="N1175" i="1"/>
  <c r="P1175" i="1" s="1"/>
  <c r="W1173" i="1"/>
  <c r="Y1173" i="1" s="1"/>
  <c r="YL1201" i="1"/>
  <c r="YN1201" i="1" s="1"/>
  <c r="TG1198" i="1"/>
  <c r="TI1198" i="1" s="1"/>
  <c r="IW1182" i="1"/>
  <c r="IY1182" i="1" s="1"/>
  <c r="IN1183" i="1"/>
  <c r="IP1183" i="1" s="1"/>
  <c r="ATF1183" i="1"/>
  <c r="ATH1183" i="1" s="1"/>
  <c r="AXA1182" i="1"/>
  <c r="AXC1182" i="1" s="1"/>
  <c r="BDG1182" i="1"/>
  <c r="BDI1182" i="1" s="1"/>
  <c r="AZC1182" i="1"/>
  <c r="AZE1182" i="1" s="1"/>
  <c r="AHC1181" i="1"/>
  <c r="AHE1181" i="1" s="1"/>
  <c r="AJN1183" i="1"/>
  <c r="AJP1183" i="1" s="1"/>
  <c r="AGT1183" i="1"/>
  <c r="AGV1183" i="1" s="1"/>
  <c r="ALP1182" i="1"/>
  <c r="ALR1182" i="1" s="1"/>
  <c r="AER1182" i="1"/>
  <c r="AET1182" i="1" s="1"/>
  <c r="AMZ1180" i="1"/>
  <c r="ANB1180" i="1" s="1"/>
  <c r="AOS1183" i="1"/>
  <c r="AOU1183" i="1" s="1"/>
  <c r="ACY1182" i="1"/>
  <c r="ADA1182" i="1" s="1"/>
  <c r="ANI1181" i="1"/>
  <c r="ANK1181" i="1" s="1"/>
  <c r="OB1183" i="1"/>
  <c r="OD1183" i="1" s="1"/>
  <c r="LQ1180" i="1"/>
  <c r="LS1180" i="1" s="1"/>
  <c r="NA1183" i="1"/>
  <c r="NC1183" i="1" s="1"/>
  <c r="FT1180" i="1"/>
  <c r="FV1180" i="1" s="1"/>
  <c r="IE1183" i="1"/>
  <c r="IG1183" i="1" s="1"/>
  <c r="FK1182" i="1"/>
  <c r="FM1182" i="1" s="1"/>
  <c r="GL1183" i="1"/>
  <c r="GN1183" i="1" s="1"/>
  <c r="DI1182" i="1"/>
  <c r="DK1182" i="1" s="1"/>
  <c r="BY1180" i="1"/>
  <c r="CA1180" i="1" s="1"/>
  <c r="AO1183" i="1"/>
  <c r="AQ1183" i="1" s="1"/>
  <c r="IW1141" i="1"/>
  <c r="IY1141" i="1" s="1"/>
  <c r="BCO1141" i="1"/>
  <c r="BCQ1141" i="1" s="1"/>
  <c r="BBE1139" i="1"/>
  <c r="BBG1139" i="1" s="1"/>
  <c r="AGT1141" i="1"/>
  <c r="AGV1141" i="1" s="1"/>
  <c r="AOA1138" i="1"/>
  <c r="AOC1138" i="1" s="1"/>
  <c r="ADQ1140" i="1"/>
  <c r="ADS1140" i="1" s="1"/>
  <c r="RW1141" i="1"/>
  <c r="RY1141" i="1" s="1"/>
  <c r="AAW1139" i="1"/>
  <c r="AAY1139" i="1" s="1"/>
  <c r="WS1139" i="1"/>
  <c r="WU1139" i="1" s="1"/>
  <c r="PL1141" i="1"/>
  <c r="PN1141" i="1" s="1"/>
  <c r="BP1141" i="1"/>
  <c r="BR1141" i="1" s="1"/>
  <c r="ABX1137" i="1"/>
  <c r="ABZ1137" i="1" s="1"/>
  <c r="ZD1138" i="1"/>
  <c r="ZF1138" i="1" s="1"/>
  <c r="AAN1138" i="1"/>
  <c r="AAP1138" i="1" s="1"/>
  <c r="AF1141" i="1"/>
  <c r="AH1141" i="1" s="1"/>
  <c r="N1139" i="1"/>
  <c r="P1139" i="1" s="1"/>
  <c r="AUP1168" i="1"/>
  <c r="AUR1168" i="1" s="1"/>
  <c r="APT1167" i="1"/>
  <c r="APV1167" i="1" s="1"/>
  <c r="TG1169" i="1"/>
  <c r="TI1169" i="1" s="1"/>
  <c r="YU1170" i="1"/>
  <c r="YW1170" i="1" s="1"/>
  <c r="LZ1167" i="1"/>
  <c r="MB1167" i="1" s="1"/>
  <c r="IE1171" i="1"/>
  <c r="IG1171" i="1" s="1"/>
  <c r="AMQ1174" i="1"/>
  <c r="AMS1174" i="1" s="1"/>
  <c r="RN1173" i="1"/>
  <c r="RP1173" i="1" s="1"/>
  <c r="VR1174" i="1"/>
  <c r="VT1174" i="1" s="1"/>
  <c r="ARM1169" i="1"/>
  <c r="ARO1169" i="1" s="1"/>
  <c r="AWR1171" i="1"/>
  <c r="AWT1171" i="1" s="1"/>
  <c r="AIV1168" i="1"/>
  <c r="AIX1168" i="1" s="1"/>
  <c r="TP1171" i="1"/>
  <c r="TR1171" i="1" s="1"/>
  <c r="NA1167" i="1"/>
  <c r="NC1167" i="1" s="1"/>
  <c r="AQU1164" i="1"/>
  <c r="AQW1164" i="1" s="1"/>
  <c r="LH1164" i="1"/>
  <c r="LJ1164" i="1" s="1"/>
  <c r="SF1162" i="1"/>
  <c r="SH1162" i="1" s="1"/>
  <c r="YL1163" i="1"/>
  <c r="YN1163" i="1" s="1"/>
  <c r="AUP1145" i="1"/>
  <c r="AUR1145" i="1" s="1"/>
  <c r="BDP1144" i="1"/>
  <c r="BDR1144" i="1" s="1"/>
  <c r="BDG1147" i="1"/>
  <c r="BDI1147" i="1" s="1"/>
  <c r="AEI1144" i="1"/>
  <c r="AEK1144" i="1" s="1"/>
  <c r="AGB1145" i="1"/>
  <c r="AGD1145" i="1" s="1"/>
  <c r="AIM1147" i="1"/>
  <c r="AIO1147" i="1" s="1"/>
  <c r="ABX1144" i="1"/>
  <c r="ABZ1144" i="1" s="1"/>
  <c r="SF1147" i="1"/>
  <c r="SH1147" i="1" s="1"/>
  <c r="ZV1145" i="1"/>
  <c r="ZX1145" i="1" s="1"/>
  <c r="VR1145" i="1"/>
  <c r="VT1145" i="1" s="1"/>
  <c r="WA1147" i="1"/>
  <c r="WC1147" i="1" s="1"/>
  <c r="YC1145" i="1"/>
  <c r="YE1145" i="1" s="1"/>
  <c r="VI1145" i="1"/>
  <c r="VK1145" i="1" s="1"/>
  <c r="TP1145" i="1"/>
  <c r="TR1145" i="1" s="1"/>
  <c r="WS1144" i="1"/>
  <c r="WU1144" i="1" s="1"/>
  <c r="CH1146" i="1"/>
  <c r="CJ1146" i="1" s="1"/>
  <c r="DI1147" i="1"/>
  <c r="DK1147" i="1" s="1"/>
  <c r="CQ1144" i="1"/>
  <c r="CS1144" i="1" s="1"/>
  <c r="BDY1163" i="1"/>
  <c r="BEA1163" i="1" s="1"/>
  <c r="ASW1163" i="1"/>
  <c r="ASY1163" i="1" s="1"/>
  <c r="BAV1165" i="1"/>
  <c r="BAX1165" i="1" s="1"/>
  <c r="AYB1165" i="1"/>
  <c r="AYD1165" i="1" s="1"/>
  <c r="BAD1164" i="1"/>
  <c r="BAF1164" i="1" s="1"/>
  <c r="ARV1163" i="1"/>
  <c r="ARX1163" i="1" s="1"/>
  <c r="AMQ1164" i="1"/>
  <c r="AMS1164" i="1" s="1"/>
  <c r="AER1165" i="1"/>
  <c r="AET1165" i="1" s="1"/>
  <c r="AMH1162" i="1"/>
  <c r="AMJ1162" i="1" s="1"/>
  <c r="ANI1161" i="1"/>
  <c r="ANK1161" i="1" s="1"/>
  <c r="ALY1164" i="1"/>
  <c r="AMA1164" i="1" s="1"/>
  <c r="AFS1163" i="1"/>
  <c r="AFU1163" i="1" s="1"/>
  <c r="TP1165" i="1"/>
  <c r="TR1165" i="1" s="1"/>
  <c r="OB1163" i="1"/>
  <c r="OD1163" i="1" s="1"/>
  <c r="FB1162" i="1"/>
  <c r="FD1162" i="1" s="1"/>
  <c r="KY1197" i="1"/>
  <c r="LA1197" i="1" s="1"/>
  <c r="KG1201" i="1"/>
  <c r="KI1201" i="1" s="1"/>
  <c r="AIM1201" i="1"/>
  <c r="AIO1201" i="1" s="1"/>
  <c r="SF1201" i="1"/>
  <c r="SH1201" i="1" s="1"/>
  <c r="BBW1195" i="1"/>
  <c r="BBY1195" i="1" s="1"/>
  <c r="BAD1193" i="1"/>
  <c r="BAF1193" i="1" s="1"/>
  <c r="RN1192" i="1"/>
  <c r="RP1192" i="1" s="1"/>
  <c r="AQU1175" i="1"/>
  <c r="AQW1175" i="1" s="1"/>
  <c r="ATX1173" i="1"/>
  <c r="ATZ1173" i="1" s="1"/>
  <c r="AGT1177" i="1"/>
  <c r="AGV1177" i="1" s="1"/>
  <c r="AIM1174" i="1"/>
  <c r="AIO1174" i="1" s="1"/>
  <c r="NS1176" i="1"/>
  <c r="NU1176" i="1" s="1"/>
  <c r="NA1173" i="1"/>
  <c r="NC1173" i="1" s="1"/>
  <c r="AHC1189" i="1"/>
  <c r="AHE1189" i="1" s="1"/>
  <c r="AKX1188" i="1"/>
  <c r="AKZ1188" i="1" s="1"/>
  <c r="YU1187" i="1"/>
  <c r="YW1187" i="1" s="1"/>
  <c r="KG1140" i="1"/>
  <c r="KI1140" i="1" s="1"/>
  <c r="KY1138" i="1"/>
  <c r="LA1138" i="1" s="1"/>
  <c r="JX1139" i="1"/>
  <c r="JZ1139" i="1" s="1"/>
  <c r="BAD1141" i="1"/>
  <c r="BAF1141" i="1" s="1"/>
  <c r="BDP1140" i="1"/>
  <c r="BDR1140" i="1" s="1"/>
  <c r="BDG1140" i="1"/>
  <c r="BDI1140" i="1" s="1"/>
  <c r="AWI1140" i="1"/>
  <c r="AWK1140" i="1" s="1"/>
  <c r="ASE1140" i="1"/>
  <c r="ASG1140" i="1" s="1"/>
  <c r="AUG1139" i="1"/>
  <c r="AUI1139" i="1" s="1"/>
  <c r="AWR1141" i="1"/>
  <c r="AWT1141" i="1" s="1"/>
  <c r="BEH1140" i="1"/>
  <c r="BEJ1140" i="1" s="1"/>
  <c r="AUY1141" i="1"/>
  <c r="AVA1141" i="1" s="1"/>
  <c r="ASW1138" i="1"/>
  <c r="ASY1138" i="1" s="1"/>
  <c r="BCX1139" i="1"/>
  <c r="BCZ1139" i="1" s="1"/>
  <c r="AVZ1138" i="1"/>
  <c r="AWB1138" i="1" s="1"/>
  <c r="AXJ1137" i="1"/>
  <c r="AXL1137" i="1" s="1"/>
  <c r="BEZ1139" i="1"/>
  <c r="BFB1139" i="1" s="1"/>
  <c r="BCF1139" i="1"/>
  <c r="BCH1139" i="1" s="1"/>
  <c r="AYK1137" i="1"/>
  <c r="AYM1137" i="1" s="1"/>
  <c r="AXA1137" i="1"/>
  <c r="AXC1137" i="1" s="1"/>
  <c r="ARV1140" i="1"/>
  <c r="ARX1140" i="1" s="1"/>
  <c r="BBN1138" i="1"/>
  <c r="BBP1138" i="1" s="1"/>
  <c r="AQU1138" i="1"/>
  <c r="AQW1138" i="1" s="1"/>
  <c r="APT1140" i="1"/>
  <c r="APV1140" i="1" s="1"/>
  <c r="AKF1140" i="1"/>
  <c r="AKH1140" i="1" s="1"/>
  <c r="AHL1140" i="1"/>
  <c r="AHN1140" i="1" s="1"/>
  <c r="AGB1140" i="1"/>
  <c r="AGD1140" i="1" s="1"/>
  <c r="ADH1140" i="1"/>
  <c r="ADJ1140" i="1" s="1"/>
  <c r="AJN1139" i="1"/>
  <c r="AJP1139" i="1" s="1"/>
  <c r="AMZ1138" i="1"/>
  <c r="ANB1138" i="1" s="1"/>
  <c r="AIV1138" i="1"/>
  <c r="AIX1138" i="1" s="1"/>
  <c r="AIY1142" i="1" s="1"/>
  <c r="H940" i="1" s="1"/>
  <c r="AOJ1137" i="1"/>
  <c r="AOL1137" i="1" s="1"/>
  <c r="AFA1141" i="1"/>
  <c r="AFC1141" i="1" s="1"/>
  <c r="ALY1139" i="1"/>
  <c r="AMA1139" i="1" s="1"/>
  <c r="AIM1138" i="1"/>
  <c r="AIO1138" i="1" s="1"/>
  <c r="ALP1139" i="1"/>
  <c r="ALR1139" i="1" s="1"/>
  <c r="AID1138" i="1"/>
  <c r="AIF1138" i="1" s="1"/>
  <c r="AQC1137" i="1"/>
  <c r="AQE1137" i="1" s="1"/>
  <c r="AOS1137" i="1"/>
  <c r="AOU1137" i="1" s="1"/>
  <c r="AOA1137" i="1"/>
  <c r="AOC1137" i="1" s="1"/>
  <c r="AHC1137" i="1"/>
  <c r="AHE1137" i="1" s="1"/>
  <c r="ADQ1137" i="1"/>
  <c r="ADS1137" i="1" s="1"/>
  <c r="ALG1141" i="1"/>
  <c r="ALI1141" i="1" s="1"/>
  <c r="AJW1141" i="1"/>
  <c r="AJY1141" i="1" s="1"/>
  <c r="AGK1140" i="1"/>
  <c r="AGM1140" i="1" s="1"/>
  <c r="ACG1140" i="1"/>
  <c r="ACI1140" i="1" s="1"/>
  <c r="ABX1140" i="1"/>
  <c r="ABZ1140" i="1" s="1"/>
  <c r="XT1140" i="1"/>
  <c r="XV1140" i="1" s="1"/>
  <c r="QV1140" i="1"/>
  <c r="QX1140" i="1" s="1"/>
  <c r="VI1139" i="1"/>
  <c r="VK1139" i="1" s="1"/>
  <c r="NA1139" i="1"/>
  <c r="NC1139" i="1" s="1"/>
  <c r="UQ1140" i="1"/>
  <c r="US1140" i="1" s="1"/>
  <c r="SO1141" i="1"/>
  <c r="SQ1141" i="1" s="1"/>
  <c r="PU1141" i="1"/>
  <c r="PW1141" i="1" s="1"/>
  <c r="SF1141" i="1"/>
  <c r="SH1141" i="1" s="1"/>
  <c r="ZM1140" i="1"/>
  <c r="ZO1140" i="1" s="1"/>
  <c r="OK1140" i="1"/>
  <c r="OM1140" i="1" s="1"/>
  <c r="ABF1139" i="1"/>
  <c r="ABH1139" i="1" s="1"/>
  <c r="SX1140" i="1"/>
  <c r="SZ1140" i="1" s="1"/>
  <c r="AAN1139" i="1"/>
  <c r="AAP1139" i="1" s="1"/>
  <c r="CZ1139" i="1"/>
  <c r="DB1139" i="1" s="1"/>
  <c r="BP1139" i="1"/>
  <c r="BR1139" i="1" s="1"/>
  <c r="LQ1141" i="1"/>
  <c r="LS1141" i="1" s="1"/>
  <c r="TY1138" i="1"/>
  <c r="UA1138" i="1" s="1"/>
  <c r="ZV1137" i="1"/>
  <c r="ZX1137" i="1" s="1"/>
  <c r="IE1141" i="1"/>
  <c r="IG1141" i="1" s="1"/>
  <c r="FK1140" i="1"/>
  <c r="FM1140" i="1" s="1"/>
  <c r="EA1139" i="1"/>
  <c r="EC1139" i="1" s="1"/>
  <c r="HM1137" i="1"/>
  <c r="HO1137" i="1" s="1"/>
  <c r="RW1138" i="1"/>
  <c r="RY1138" i="1" s="1"/>
  <c r="OB1138" i="1"/>
  <c r="OD1138" i="1" s="1"/>
  <c r="GL1139" i="1"/>
  <c r="GN1139" i="1" s="1"/>
  <c r="WA1139" i="1"/>
  <c r="WC1139" i="1" s="1"/>
  <c r="UZ1138" i="1"/>
  <c r="VB1138" i="1" s="1"/>
  <c r="PL1138" i="1"/>
  <c r="PN1138" i="1" s="1"/>
  <c r="NS1138" i="1"/>
  <c r="NU1138" i="1" s="1"/>
  <c r="FT1137" i="1"/>
  <c r="FV1137" i="1" s="1"/>
  <c r="BY1141" i="1"/>
  <c r="CA1141" i="1" s="1"/>
  <c r="BG1140" i="1"/>
  <c r="BI1140" i="1" s="1"/>
  <c r="CH1137" i="1"/>
  <c r="CJ1137" i="1" s="1"/>
  <c r="CQ1140" i="1"/>
  <c r="CS1140" i="1" s="1"/>
  <c r="IW1158" i="1"/>
  <c r="IY1158" i="1" s="1"/>
  <c r="JF1159" i="1"/>
  <c r="JH1159" i="1" s="1"/>
  <c r="BDY1159" i="1"/>
  <c r="BEA1159" i="1" s="1"/>
  <c r="AUY1157" i="1"/>
  <c r="AVA1157" i="1" s="1"/>
  <c r="AQU1157" i="1"/>
  <c r="AQW1157" i="1" s="1"/>
  <c r="BCO1156" i="1"/>
  <c r="BCQ1156" i="1" s="1"/>
  <c r="BCX1157" i="1"/>
  <c r="BCZ1157" i="1" s="1"/>
  <c r="ASN1156" i="1"/>
  <c r="ASP1156" i="1" s="1"/>
  <c r="ARD1157" i="1"/>
  <c r="ARF1157" i="1" s="1"/>
  <c r="ASW1155" i="1"/>
  <c r="ASY1155" i="1" s="1"/>
  <c r="BAD1159" i="1"/>
  <c r="BAF1159" i="1" s="1"/>
  <c r="ATF1157" i="1"/>
  <c r="ATH1157" i="1" s="1"/>
  <c r="AXJ1158" i="1"/>
  <c r="AXL1158" i="1" s="1"/>
  <c r="AVZ1156" i="1"/>
  <c r="AWB1156" i="1" s="1"/>
  <c r="ATX1155" i="1"/>
  <c r="ATZ1155" i="1" s="1"/>
  <c r="AMZ1158" i="1"/>
  <c r="ANB1158" i="1" s="1"/>
  <c r="AKX1157" i="1"/>
  <c r="AKZ1157" i="1" s="1"/>
  <c r="ADZ1157" i="1"/>
  <c r="AEB1157" i="1" s="1"/>
  <c r="ACP1157" i="1"/>
  <c r="ACR1157" i="1" s="1"/>
  <c r="AGT1155" i="1"/>
  <c r="AGV1155" i="1" s="1"/>
  <c r="ACG1159" i="1"/>
  <c r="ACI1159" i="1" s="1"/>
  <c r="ADQ1157" i="1"/>
  <c r="ADS1157" i="1" s="1"/>
  <c r="AKF1159" i="1"/>
  <c r="AKH1159" i="1" s="1"/>
  <c r="ANR1156" i="1"/>
  <c r="ANT1156" i="1" s="1"/>
  <c r="AFJ1156" i="1"/>
  <c r="AFL1156" i="1" s="1"/>
  <c r="AQC1156" i="1"/>
  <c r="AQE1156" i="1" s="1"/>
  <c r="VI1159" i="1"/>
  <c r="VK1159" i="1" s="1"/>
  <c r="UZ1156" i="1"/>
  <c r="VB1156" i="1" s="1"/>
  <c r="MR1159" i="1"/>
  <c r="MT1159" i="1" s="1"/>
  <c r="RE1158" i="1"/>
  <c r="RG1158" i="1" s="1"/>
  <c r="RW1156" i="1"/>
  <c r="RY1156" i="1" s="1"/>
  <c r="NS1156" i="1"/>
  <c r="NU1156" i="1" s="1"/>
  <c r="SX1155" i="1"/>
  <c r="SZ1155" i="1" s="1"/>
  <c r="XB1156" i="1"/>
  <c r="XD1156" i="1" s="1"/>
  <c r="OT1159" i="1"/>
  <c r="OV1159" i="1" s="1"/>
  <c r="YU1158" i="1"/>
  <c r="YW1158" i="1" s="1"/>
  <c r="TY1156" i="1"/>
  <c r="UA1156" i="1" s="1"/>
  <c r="WS1155" i="1"/>
  <c r="WU1155" i="1" s="1"/>
  <c r="SO1155" i="1"/>
  <c r="SQ1155" i="1" s="1"/>
  <c r="FB1159" i="1"/>
  <c r="FD1159" i="1" s="1"/>
  <c r="CQ1158" i="1"/>
  <c r="CS1158" i="1" s="1"/>
  <c r="KP1159" i="1"/>
  <c r="KR1159" i="1" s="1"/>
  <c r="AQU1159" i="1"/>
  <c r="AQW1159" i="1" s="1"/>
  <c r="ARV1157" i="1"/>
  <c r="ARX1157" i="1" s="1"/>
  <c r="BEH1158" i="1"/>
  <c r="BEJ1158" i="1" s="1"/>
  <c r="AUP1159" i="1"/>
  <c r="AUR1159" i="1" s="1"/>
  <c r="AWR1156" i="1"/>
  <c r="AWT1156" i="1" s="1"/>
  <c r="APT1156" i="1"/>
  <c r="APV1156" i="1" s="1"/>
  <c r="ADH1156" i="1"/>
  <c r="ADJ1156" i="1" s="1"/>
  <c r="AQL1156" i="1"/>
  <c r="AQN1156" i="1" s="1"/>
  <c r="OK1159" i="1"/>
  <c r="OM1159" i="1" s="1"/>
  <c r="YL1158" i="1"/>
  <c r="YN1158" i="1" s="1"/>
  <c r="TP1156" i="1"/>
  <c r="TR1156" i="1" s="1"/>
  <c r="YC1158" i="1"/>
  <c r="YE1158" i="1" s="1"/>
  <c r="LZ1157" i="1"/>
  <c r="MB1157" i="1" s="1"/>
  <c r="MR1155" i="1"/>
  <c r="MT1155" i="1" s="1"/>
  <c r="NA1156" i="1"/>
  <c r="NC1156" i="1" s="1"/>
  <c r="GU1159" i="1"/>
  <c r="GW1159" i="1" s="1"/>
  <c r="GC1159" i="1"/>
  <c r="GE1159" i="1" s="1"/>
  <c r="JF1161" i="1"/>
  <c r="JH1161" i="1" s="1"/>
  <c r="JO1161" i="1"/>
  <c r="JQ1161" i="1" s="1"/>
  <c r="KY1162" i="1"/>
  <c r="LA1162" i="1" s="1"/>
  <c r="BBE1165" i="1"/>
  <c r="BBG1165" i="1" s="1"/>
  <c r="AYK1165" i="1"/>
  <c r="AYM1165" i="1" s="1"/>
  <c r="AXS1164" i="1"/>
  <c r="AXU1164" i="1" s="1"/>
  <c r="AVH1163" i="1"/>
  <c r="AVJ1163" i="1" s="1"/>
  <c r="AYT1162" i="1"/>
  <c r="AYV1162" i="1" s="1"/>
  <c r="BEQ1165" i="1"/>
  <c r="BES1165" i="1" s="1"/>
  <c r="AWI1165" i="1"/>
  <c r="AWK1165" i="1" s="1"/>
  <c r="BDG1163" i="1"/>
  <c r="BDI1163" i="1" s="1"/>
  <c r="AZC1163" i="1"/>
  <c r="AZE1163" i="1" s="1"/>
  <c r="AWR1164" i="1"/>
  <c r="AWT1164" i="1" s="1"/>
  <c r="BAM1161" i="1"/>
  <c r="BAO1161" i="1" s="1"/>
  <c r="AVQ1161" i="1"/>
  <c r="AVS1161" i="1" s="1"/>
  <c r="AUG1161" i="1"/>
  <c r="AUI1161" i="1" s="1"/>
  <c r="APT1164" i="1"/>
  <c r="APV1164" i="1" s="1"/>
  <c r="AGB1164" i="1"/>
  <c r="AGD1164" i="1" s="1"/>
  <c r="AMZ1161" i="1"/>
  <c r="ANB1161" i="1" s="1"/>
  <c r="AHL1161" i="1"/>
  <c r="AHN1161" i="1" s="1"/>
  <c r="AHO1166" i="1" s="1"/>
  <c r="X943" i="1" s="1"/>
  <c r="ADZ1161" i="1"/>
  <c r="AEB1161" i="1" s="1"/>
  <c r="AGK1163" i="1"/>
  <c r="AGM1163" i="1" s="1"/>
  <c r="AJW1162" i="1"/>
  <c r="AJY1162" i="1" s="1"/>
  <c r="AQL1164" i="1"/>
  <c r="AQN1164" i="1" s="1"/>
  <c r="AID1164" i="1"/>
  <c r="AIF1164" i="1" s="1"/>
  <c r="APK1161" i="1"/>
  <c r="APM1161" i="1" s="1"/>
  <c r="AEI1161" i="1"/>
  <c r="AEK1161" i="1" s="1"/>
  <c r="AOS1162" i="1"/>
  <c r="AOU1162" i="1" s="1"/>
  <c r="ALY1162" i="1"/>
  <c r="AMA1162" i="1" s="1"/>
  <c r="AKO1162" i="1"/>
  <c r="AKQ1162" i="1" s="1"/>
  <c r="ZM1163" i="1"/>
  <c r="ZO1163" i="1" s="1"/>
  <c r="VR1162" i="1"/>
  <c r="VT1162" i="1" s="1"/>
  <c r="ABO1164" i="1"/>
  <c r="ABQ1164" i="1" s="1"/>
  <c r="WA1164" i="1"/>
  <c r="WC1164" i="1" s="1"/>
  <c r="PC1164" i="1"/>
  <c r="PE1164" i="1" s="1"/>
  <c r="ABX1163" i="1"/>
  <c r="ABZ1163" i="1" s="1"/>
  <c r="AAE1161" i="1"/>
  <c r="AAG1161" i="1" s="1"/>
  <c r="VI1161" i="1"/>
  <c r="VK1161" i="1" s="1"/>
  <c r="RN1164" i="1"/>
  <c r="RP1164" i="1" s="1"/>
  <c r="QM1163" i="1"/>
  <c r="QO1163" i="1" s="1"/>
  <c r="OT1165" i="1"/>
  <c r="OV1165" i="1" s="1"/>
  <c r="PU1164" i="1"/>
  <c r="PW1164" i="1" s="1"/>
  <c r="UQ1162" i="1"/>
  <c r="US1162" i="1" s="1"/>
  <c r="XB1161" i="1"/>
  <c r="XD1161" i="1" s="1"/>
  <c r="EJ1163" i="1"/>
  <c r="EL1163" i="1" s="1"/>
  <c r="HD1162" i="1"/>
  <c r="HF1162" i="1" s="1"/>
  <c r="GU1162" i="1"/>
  <c r="GW1162" i="1" s="1"/>
  <c r="FK1162" i="1"/>
  <c r="FM1162" i="1" s="1"/>
  <c r="GC1161" i="1"/>
  <c r="GE1161" i="1" s="1"/>
  <c r="GL1162" i="1"/>
  <c r="GN1162" i="1" s="1"/>
  <c r="DR1162" i="1"/>
  <c r="DT1162" i="1" s="1"/>
  <c r="E1161" i="1"/>
  <c r="N1164" i="1"/>
  <c r="P1164" i="1" s="1"/>
  <c r="AF1162" i="1"/>
  <c r="AH1162" i="1" s="1"/>
  <c r="W1161" i="1"/>
  <c r="Y1161" i="1" s="1"/>
  <c r="ARM1182" i="1"/>
  <c r="ARO1182" i="1" s="1"/>
  <c r="BBW1181" i="1"/>
  <c r="BBY1181" i="1" s="1"/>
  <c r="BCF1183" i="1"/>
  <c r="BCH1183" i="1" s="1"/>
  <c r="ATX1181" i="1"/>
  <c r="ATZ1181" i="1" s="1"/>
  <c r="JF1183" i="1"/>
  <c r="JH1183" i="1" s="1"/>
  <c r="BDG1183" i="1"/>
  <c r="BDI1183" i="1" s="1"/>
  <c r="AWR1180" i="1"/>
  <c r="AWT1180" i="1" s="1"/>
  <c r="AKO1182" i="1"/>
  <c r="AKQ1182" i="1" s="1"/>
  <c r="AQL1183" i="1"/>
  <c r="AQN1183" i="1" s="1"/>
  <c r="AFJ1181" i="1"/>
  <c r="AFL1181" i="1" s="1"/>
  <c r="JO1151" i="1"/>
  <c r="JQ1151" i="1" s="1"/>
  <c r="AYT1151" i="1"/>
  <c r="AYV1151" i="1" s="1"/>
  <c r="BAM1152" i="1"/>
  <c r="BAO1152" i="1" s="1"/>
  <c r="AZC1150" i="1"/>
  <c r="AZE1150" i="1" s="1"/>
  <c r="BBN1150" i="1"/>
  <c r="BBP1150" i="1" s="1"/>
  <c r="AUP1150" i="1"/>
  <c r="AUR1150" i="1" s="1"/>
  <c r="AXS1153" i="1"/>
  <c r="AXU1153" i="1" s="1"/>
  <c r="ARM1152" i="1"/>
  <c r="ARO1152" i="1" s="1"/>
  <c r="AUG1150" i="1"/>
  <c r="AUI1150" i="1" s="1"/>
  <c r="AJN1153" i="1"/>
  <c r="AJP1153" i="1" s="1"/>
  <c r="AQL1151" i="1"/>
  <c r="AQN1151" i="1" s="1"/>
  <c r="AID1151" i="1"/>
  <c r="AIF1151" i="1" s="1"/>
  <c r="AGB1150" i="1"/>
  <c r="AGD1150" i="1" s="1"/>
  <c r="ACG1151" i="1"/>
  <c r="ACI1151" i="1" s="1"/>
  <c r="ADH1153" i="1"/>
  <c r="ADJ1153" i="1" s="1"/>
  <c r="ADZ1152" i="1"/>
  <c r="AEB1152" i="1" s="1"/>
  <c r="AMZ1151" i="1"/>
  <c r="ANB1151" i="1" s="1"/>
  <c r="ALY1149" i="1"/>
  <c r="AMA1149" i="1" s="1"/>
  <c r="AGK1149" i="1"/>
  <c r="AGM1149" i="1" s="1"/>
  <c r="ACY1153" i="1"/>
  <c r="ADA1153" i="1" s="1"/>
  <c r="AEI1151" i="1"/>
  <c r="AEK1151" i="1" s="1"/>
  <c r="WJ1152" i="1"/>
  <c r="WL1152" i="1" s="1"/>
  <c r="VR1153" i="1"/>
  <c r="VT1153" i="1" s="1"/>
  <c r="LZ1153" i="1"/>
  <c r="MB1153" i="1" s="1"/>
  <c r="XK1152" i="1"/>
  <c r="XM1152" i="1" s="1"/>
  <c r="TG1152" i="1"/>
  <c r="TI1152" i="1" s="1"/>
  <c r="AAN1151" i="1"/>
  <c r="AAP1151" i="1" s="1"/>
  <c r="VI1150" i="1"/>
  <c r="VK1150" i="1" s="1"/>
  <c r="XB1152" i="1"/>
  <c r="XD1152" i="1" s="1"/>
  <c r="ABO1151" i="1"/>
  <c r="ABQ1151" i="1" s="1"/>
  <c r="WA1151" i="1"/>
  <c r="WC1151" i="1" s="1"/>
  <c r="QM1151" i="1"/>
  <c r="QO1151" i="1" s="1"/>
  <c r="XT1150" i="1"/>
  <c r="XV1150" i="1" s="1"/>
  <c r="ABX1153" i="1"/>
  <c r="ABZ1153" i="1" s="1"/>
  <c r="PU1152" i="1"/>
  <c r="PW1152" i="1" s="1"/>
  <c r="OT1151" i="1"/>
  <c r="OV1151" i="1" s="1"/>
  <c r="UQ1150" i="1"/>
  <c r="US1150" i="1" s="1"/>
  <c r="CZ1152" i="1"/>
  <c r="DB1152" i="1" s="1"/>
  <c r="EJ1150" i="1"/>
  <c r="EL1150" i="1" s="1"/>
  <c r="GU1151" i="1"/>
  <c r="GW1151" i="1" s="1"/>
  <c r="FK1150" i="1"/>
  <c r="FM1150" i="1" s="1"/>
  <c r="DR1151" i="1"/>
  <c r="DT1151" i="1" s="1"/>
  <c r="BP1150" i="1"/>
  <c r="BR1150" i="1" s="1"/>
  <c r="BY1153" i="1"/>
  <c r="CA1153" i="1" s="1"/>
  <c r="E1151" i="1"/>
  <c r="CQ1152" i="1"/>
  <c r="CS1152" i="1" s="1"/>
  <c r="W1151" i="1"/>
  <c r="Y1151" i="1" s="1"/>
  <c r="KP1147" i="1"/>
  <c r="KR1147" i="1" s="1"/>
  <c r="AUP1147" i="1"/>
  <c r="AUR1147" i="1" s="1"/>
  <c r="BAM1143" i="1"/>
  <c r="BAO1143" i="1" s="1"/>
  <c r="AQU1145" i="1"/>
  <c r="AQW1145" i="1" s="1"/>
  <c r="AOA1143" i="1"/>
  <c r="AOC1143" i="1" s="1"/>
  <c r="AJE1144" i="1"/>
  <c r="AJG1144" i="1" s="1"/>
  <c r="SX1146" i="1"/>
  <c r="SZ1146" i="1" s="1"/>
  <c r="PC1145" i="1"/>
  <c r="PE1145" i="1" s="1"/>
  <c r="VI1146" i="1"/>
  <c r="VK1146" i="1" s="1"/>
  <c r="NA1146" i="1"/>
  <c r="NC1146" i="1" s="1"/>
  <c r="YL1145" i="1"/>
  <c r="YN1145" i="1" s="1"/>
  <c r="ABX1146" i="1"/>
  <c r="ABZ1146" i="1" s="1"/>
  <c r="SF1146" i="1"/>
  <c r="SH1146" i="1" s="1"/>
  <c r="WA1146" i="1"/>
  <c r="WC1146" i="1" s="1"/>
  <c r="AAN1145" i="1"/>
  <c r="AAP1145" i="1" s="1"/>
  <c r="XT1145" i="1"/>
  <c r="XV1145" i="1" s="1"/>
  <c r="MR1145" i="1"/>
  <c r="MT1145" i="1" s="1"/>
  <c r="HD1147" i="1"/>
  <c r="HF1147" i="1" s="1"/>
  <c r="XB1193" i="1"/>
  <c r="XD1193" i="1" s="1"/>
  <c r="WA1195" i="1"/>
  <c r="WC1195" i="1" s="1"/>
  <c r="RE1177" i="1"/>
  <c r="RG1177" i="1" s="1"/>
  <c r="AAN1176" i="1"/>
  <c r="AAP1176" i="1" s="1"/>
  <c r="AX1176" i="1"/>
  <c r="AZ1176" i="1" s="1"/>
  <c r="JX1193" i="1"/>
  <c r="JZ1193" i="1" s="1"/>
  <c r="AUP1195" i="1"/>
  <c r="AUR1195" i="1" s="1"/>
  <c r="VR1191" i="1"/>
  <c r="VT1191" i="1" s="1"/>
  <c r="OB1192" i="1"/>
  <c r="OD1192" i="1" s="1"/>
  <c r="BG1194" i="1"/>
  <c r="BI1194" i="1" s="1"/>
  <c r="ARM1193" i="1"/>
  <c r="ARO1193" i="1" s="1"/>
  <c r="BAV1194" i="1"/>
  <c r="BAX1194" i="1" s="1"/>
  <c r="AVZ1195" i="1"/>
  <c r="AWB1195" i="1" s="1"/>
  <c r="AMQ1194" i="1"/>
  <c r="AMS1194" i="1" s="1"/>
  <c r="SO1194" i="1"/>
  <c r="SQ1194" i="1" s="1"/>
  <c r="YL1192" i="1"/>
  <c r="YN1192" i="1" s="1"/>
  <c r="XK1194" i="1"/>
  <c r="XM1194" i="1" s="1"/>
  <c r="ZV1194" i="1"/>
  <c r="ZX1194" i="1" s="1"/>
  <c r="RW1193" i="1"/>
  <c r="RY1193" i="1" s="1"/>
  <c r="ZD1192" i="1"/>
  <c r="ZF1192" i="1" s="1"/>
  <c r="ATO1183" i="1"/>
  <c r="ATQ1183" i="1" s="1"/>
  <c r="AIM1181" i="1"/>
  <c r="AIO1181" i="1" s="1"/>
  <c r="OB1182" i="1"/>
  <c r="OD1182" i="1" s="1"/>
  <c r="LZ1183" i="1"/>
  <c r="MB1183" i="1" s="1"/>
  <c r="TY1183" i="1"/>
  <c r="UA1183" i="1" s="1"/>
  <c r="FT1181" i="1"/>
  <c r="FV1181" i="1" s="1"/>
  <c r="HM1183" i="1"/>
  <c r="HO1183" i="1" s="1"/>
  <c r="ABF1199" i="1"/>
  <c r="ABH1199" i="1" s="1"/>
  <c r="YL1198" i="1"/>
  <c r="YN1198" i="1" s="1"/>
  <c r="ASE1181" i="1"/>
  <c r="ASG1181" i="1" s="1"/>
  <c r="ARV1182" i="1"/>
  <c r="ARX1182" i="1" s="1"/>
  <c r="ARM1179" i="1"/>
  <c r="ARO1179" i="1" s="1"/>
  <c r="AHL1180" i="1"/>
  <c r="AHN1180" i="1" s="1"/>
  <c r="UH1183" i="1"/>
  <c r="UJ1183" i="1" s="1"/>
  <c r="RN1183" i="1"/>
  <c r="RP1183" i="1" s="1"/>
  <c r="SF1181" i="1"/>
  <c r="SH1181" i="1" s="1"/>
  <c r="WA1181" i="1"/>
  <c r="WC1181" i="1" s="1"/>
  <c r="JF1140" i="1"/>
  <c r="JH1140" i="1" s="1"/>
  <c r="AUG1138" i="1"/>
  <c r="AUI1138" i="1" s="1"/>
  <c r="AQL1141" i="1"/>
  <c r="AQN1141" i="1" s="1"/>
  <c r="APB1139" i="1"/>
  <c r="APD1139" i="1" s="1"/>
  <c r="AKO1141" i="1"/>
  <c r="AKQ1141" i="1" s="1"/>
  <c r="ADH1141" i="1"/>
  <c r="ADJ1141" i="1" s="1"/>
  <c r="AEI1141" i="1"/>
  <c r="AEK1141" i="1" s="1"/>
  <c r="ACY1141" i="1"/>
  <c r="ADA1141" i="1" s="1"/>
  <c r="ANI1138" i="1"/>
  <c r="ANK1138" i="1" s="1"/>
  <c r="RW1140" i="1"/>
  <c r="RY1140" i="1" s="1"/>
  <c r="QM1140" i="1"/>
  <c r="QO1140" i="1" s="1"/>
  <c r="LH1141" i="1"/>
  <c r="LJ1141" i="1" s="1"/>
  <c r="VI1140" i="1"/>
  <c r="VK1140" i="1" s="1"/>
  <c r="ZV1139" i="1"/>
  <c r="ZX1139" i="1" s="1"/>
  <c r="QV1137" i="1"/>
  <c r="QX1137" i="1" s="1"/>
  <c r="FK1141" i="1"/>
  <c r="FM1141" i="1" s="1"/>
  <c r="EA1141" i="1"/>
  <c r="EC1141" i="1" s="1"/>
  <c r="HV1139" i="1"/>
  <c r="HX1139" i="1" s="1"/>
  <c r="OT1140" i="1"/>
  <c r="OV1140" i="1" s="1"/>
  <c r="XK1137" i="1"/>
  <c r="XM1137" i="1" s="1"/>
  <c r="ES1140" i="1"/>
  <c r="EU1140" i="1" s="1"/>
  <c r="W1141" i="1"/>
  <c r="Y1141" i="1" s="1"/>
  <c r="N1140" i="1"/>
  <c r="P1140" i="1" s="1"/>
  <c r="ZV1201" i="1"/>
  <c r="ZX1201" i="1" s="1"/>
  <c r="SX1201" i="1"/>
  <c r="SZ1201" i="1" s="1"/>
  <c r="KY1132" i="1"/>
  <c r="LA1132" i="1" s="1"/>
  <c r="IW1135" i="1"/>
  <c r="IY1135" i="1" s="1"/>
  <c r="AWR1135" i="1"/>
  <c r="AWT1135" i="1" s="1"/>
  <c r="AQU1135" i="1"/>
  <c r="AQW1135" i="1" s="1"/>
  <c r="BCX1135" i="1"/>
  <c r="BCZ1135" i="1" s="1"/>
  <c r="BAD1135" i="1"/>
  <c r="BAF1135" i="1" s="1"/>
  <c r="AYK1135" i="1"/>
  <c r="AYM1135" i="1" s="1"/>
  <c r="AUP1134" i="1"/>
  <c r="AUR1134" i="1" s="1"/>
  <c r="APT1134" i="1"/>
  <c r="APV1134" i="1" s="1"/>
  <c r="AER1134" i="1"/>
  <c r="AET1134" i="1" s="1"/>
  <c r="AEI1134" i="1"/>
  <c r="AEK1134" i="1" s="1"/>
  <c r="AHC1134" i="1"/>
  <c r="AHE1134" i="1" s="1"/>
  <c r="WA1135" i="1"/>
  <c r="WC1135" i="1" s="1"/>
  <c r="TY1133" i="1"/>
  <c r="UA1133" i="1" s="1"/>
  <c r="SF1133" i="1"/>
  <c r="SH1133" i="1" s="1"/>
  <c r="LH1133" i="1"/>
  <c r="LJ1133" i="1" s="1"/>
  <c r="OK1134" i="1"/>
  <c r="OM1134" i="1" s="1"/>
  <c r="UZ1135" i="1"/>
  <c r="VB1135" i="1" s="1"/>
  <c r="OB1134" i="1"/>
  <c r="OD1134" i="1" s="1"/>
  <c r="ZV1135" i="1"/>
  <c r="ZX1135" i="1" s="1"/>
  <c r="WS1135" i="1"/>
  <c r="WU1135" i="1" s="1"/>
  <c r="TP1134" i="1"/>
  <c r="TR1134" i="1" s="1"/>
  <c r="BDY1174" i="1"/>
  <c r="BEA1174" i="1" s="1"/>
  <c r="AVZ1176" i="1"/>
  <c r="AWB1176" i="1" s="1"/>
  <c r="AID1175" i="1"/>
  <c r="AIF1175" i="1" s="1"/>
  <c r="OK1174" i="1"/>
  <c r="OM1174" i="1" s="1"/>
  <c r="NA1174" i="1"/>
  <c r="NC1174" i="1" s="1"/>
  <c r="TY1177" i="1"/>
  <c r="UA1177" i="1" s="1"/>
  <c r="FB1175" i="1"/>
  <c r="FD1175" i="1" s="1"/>
  <c r="KY1146" i="1"/>
  <c r="LA1146" i="1" s="1"/>
  <c r="BEZ1144" i="1"/>
  <c r="BFB1144" i="1" s="1"/>
  <c r="AQU1146" i="1"/>
  <c r="AQW1146" i="1" s="1"/>
  <c r="AXJ1146" i="1"/>
  <c r="AXL1146" i="1" s="1"/>
  <c r="AYT1144" i="1"/>
  <c r="AYV1144" i="1" s="1"/>
  <c r="AQL1147" i="1"/>
  <c r="AQN1147" i="1" s="1"/>
  <c r="AHC1146" i="1"/>
  <c r="AHE1146" i="1" s="1"/>
  <c r="ADQ1146" i="1"/>
  <c r="ADS1146" i="1" s="1"/>
  <c r="UZ1146" i="1"/>
  <c r="VB1146" i="1" s="1"/>
  <c r="NA1145" i="1"/>
  <c r="NC1145" i="1" s="1"/>
  <c r="LH1145" i="1"/>
  <c r="LJ1145" i="1" s="1"/>
  <c r="IE1147" i="1"/>
  <c r="IG1147" i="1" s="1"/>
  <c r="AJE1176" i="1"/>
  <c r="AJG1176" i="1" s="1"/>
  <c r="AMQ1175" i="1"/>
  <c r="AMS1175" i="1" s="1"/>
  <c r="ZD1177" i="1"/>
  <c r="ZF1177" i="1" s="1"/>
  <c r="KP1145" i="1"/>
  <c r="KR1145" i="1" s="1"/>
  <c r="JO1143" i="1"/>
  <c r="JQ1143" i="1" s="1"/>
  <c r="KY1145" i="1"/>
  <c r="LA1145" i="1" s="1"/>
  <c r="JX1146" i="1"/>
  <c r="JZ1146" i="1" s="1"/>
  <c r="IN1147" i="1"/>
  <c r="IP1147" i="1" s="1"/>
  <c r="BDP1146" i="1"/>
  <c r="BDR1146" i="1" s="1"/>
  <c r="AYT1145" i="1"/>
  <c r="AYV1145" i="1" s="1"/>
  <c r="BDY1147" i="1"/>
  <c r="BEA1147" i="1" s="1"/>
  <c r="BEQ1146" i="1"/>
  <c r="BES1146" i="1" s="1"/>
  <c r="AZC1144" i="1"/>
  <c r="AZE1144" i="1" s="1"/>
  <c r="AXS1144" i="1"/>
  <c r="AXU1144" i="1" s="1"/>
  <c r="ATO1144" i="1"/>
  <c r="ATQ1144" i="1" s="1"/>
  <c r="AZL1147" i="1"/>
  <c r="AZN1147" i="1" s="1"/>
  <c r="AYB1147" i="1"/>
  <c r="AYD1147" i="1" s="1"/>
  <c r="ATF1146" i="1"/>
  <c r="ATH1146" i="1" s="1"/>
  <c r="AWR1143" i="1"/>
  <c r="AWT1143" i="1" s="1"/>
  <c r="BAM1147" i="1"/>
  <c r="BAO1147" i="1" s="1"/>
  <c r="AWI1147" i="1"/>
  <c r="AWK1147" i="1" s="1"/>
  <c r="AQU1147" i="1"/>
  <c r="AQW1147" i="1" s="1"/>
  <c r="BBE1146" i="1"/>
  <c r="BBG1146" i="1" s="1"/>
  <c r="AZU1146" i="1"/>
  <c r="AZW1146" i="1" s="1"/>
  <c r="AXA1146" i="1"/>
  <c r="AXC1146" i="1" s="1"/>
  <c r="AVQ1146" i="1"/>
  <c r="AVS1146" i="1" s="1"/>
  <c r="ARM1146" i="1"/>
  <c r="ARO1146" i="1" s="1"/>
  <c r="AHL1143" i="1"/>
  <c r="AHN1143" i="1" s="1"/>
  <c r="AGB1143" i="1"/>
  <c r="AGD1143" i="1" s="1"/>
  <c r="AER1143" i="1"/>
  <c r="AET1143" i="1" s="1"/>
  <c r="ADZ1143" i="1"/>
  <c r="AEB1143" i="1" s="1"/>
  <c r="AOA1146" i="1"/>
  <c r="AOC1146" i="1" s="1"/>
  <c r="ANI1145" i="1"/>
  <c r="ANK1145" i="1" s="1"/>
  <c r="ANL1148" i="1" s="1"/>
  <c r="L852" i="1" s="1"/>
  <c r="AKO1145" i="1"/>
  <c r="AKQ1145" i="1" s="1"/>
  <c r="ACY1144" i="1"/>
  <c r="ADA1144" i="1" s="1"/>
  <c r="AOJ1147" i="1"/>
  <c r="AOL1147" i="1" s="1"/>
  <c r="AJN1146" i="1"/>
  <c r="AJP1146" i="1" s="1"/>
  <c r="AID1146" i="1"/>
  <c r="AIF1146" i="1" s="1"/>
  <c r="ADH1145" i="1"/>
  <c r="ADJ1145" i="1" s="1"/>
  <c r="AJE1146" i="1"/>
  <c r="AJG1146" i="1" s="1"/>
  <c r="AGK1146" i="1"/>
  <c r="AGM1146" i="1" s="1"/>
  <c r="ACG1144" i="1"/>
  <c r="ACI1144" i="1" s="1"/>
  <c r="OK1147" i="1"/>
  <c r="OM1147" i="1" s="1"/>
  <c r="OT1146" i="1"/>
  <c r="OV1146" i="1" s="1"/>
  <c r="WJ1147" i="1"/>
  <c r="WL1147" i="1" s="1"/>
  <c r="ZM1146" i="1"/>
  <c r="ZO1146" i="1" s="1"/>
  <c r="WS1146" i="1"/>
  <c r="WU1146" i="1" s="1"/>
  <c r="UH1145" i="1"/>
  <c r="UJ1145" i="1" s="1"/>
  <c r="RN1145" i="1"/>
  <c r="RP1145" i="1" s="1"/>
  <c r="NJ1145" i="1"/>
  <c r="NL1145" i="1" s="1"/>
  <c r="ABO1144" i="1"/>
  <c r="ABQ1144" i="1" s="1"/>
  <c r="AAE1144" i="1"/>
  <c r="AAG1144" i="1" s="1"/>
  <c r="NS1144" i="1"/>
  <c r="NU1144" i="1" s="1"/>
  <c r="YL1143" i="1"/>
  <c r="YN1143" i="1" s="1"/>
  <c r="XT1143" i="1"/>
  <c r="XV1143" i="1" s="1"/>
  <c r="MR1143" i="1"/>
  <c r="MT1143" i="1" s="1"/>
  <c r="AAN1146" i="1"/>
  <c r="AAP1146" i="1" s="1"/>
  <c r="LZ1144" i="1"/>
  <c r="MB1144" i="1" s="1"/>
  <c r="NA1144" i="1"/>
  <c r="NC1144" i="1" s="1"/>
  <c r="UQ1143" i="1"/>
  <c r="US1143" i="1" s="1"/>
  <c r="HD1146" i="1"/>
  <c r="HF1146" i="1" s="1"/>
  <c r="CZ1144" i="1"/>
  <c r="DB1144" i="1" s="1"/>
  <c r="GU1143" i="1"/>
  <c r="GW1143" i="1" s="1"/>
  <c r="EA1143" i="1"/>
  <c r="EC1143" i="1" s="1"/>
  <c r="GL1147" i="1"/>
  <c r="GN1147" i="1" s="1"/>
  <c r="HV1146" i="1"/>
  <c r="HX1146" i="1" s="1"/>
  <c r="GC1145" i="1"/>
  <c r="GE1145" i="1" s="1"/>
  <c r="DI1144" i="1"/>
  <c r="DK1144" i="1" s="1"/>
  <c r="EJ1143" i="1"/>
  <c r="EL1143" i="1" s="1"/>
  <c r="DR1143" i="1"/>
  <c r="DT1143" i="1" s="1"/>
  <c r="BY1147" i="1"/>
  <c r="CA1147" i="1" s="1"/>
  <c r="BP1143" i="1"/>
  <c r="BR1143" i="1" s="1"/>
  <c r="AX1143" i="1"/>
  <c r="AZ1143" i="1" s="1"/>
  <c r="N1144" i="1"/>
  <c r="P1144" i="1" s="1"/>
  <c r="AF1144" i="1"/>
  <c r="AH1144" i="1" s="1"/>
  <c r="CQ1147" i="1"/>
  <c r="CS1147" i="1" s="1"/>
  <c r="BG1145" i="1"/>
  <c r="BI1145" i="1" s="1"/>
  <c r="E1143" i="1"/>
  <c r="BDG1158" i="1"/>
  <c r="BDI1158" i="1" s="1"/>
  <c r="BCO1158" i="1"/>
  <c r="BCQ1158" i="1" s="1"/>
  <c r="BAD1157" i="1"/>
  <c r="BAF1157" i="1" s="1"/>
  <c r="BCF1157" i="1"/>
  <c r="BCH1157" i="1" s="1"/>
  <c r="AQL1155" i="1"/>
  <c r="AQN1155" i="1" s="1"/>
  <c r="AIV1159" i="1"/>
  <c r="AIX1159" i="1" s="1"/>
  <c r="AMQ1157" i="1"/>
  <c r="AMS1157" i="1" s="1"/>
  <c r="YC1159" i="1"/>
  <c r="YE1159" i="1" s="1"/>
  <c r="LQ1159" i="1"/>
  <c r="LS1159" i="1" s="1"/>
  <c r="WJ1159" i="1"/>
  <c r="WL1159" i="1" s="1"/>
  <c r="AYT1174" i="1"/>
  <c r="AYV1174" i="1" s="1"/>
  <c r="AMH1176" i="1"/>
  <c r="AMJ1176" i="1" s="1"/>
  <c r="ADZ1176" i="1"/>
  <c r="AEB1176" i="1" s="1"/>
  <c r="ALG1175" i="1"/>
  <c r="ALI1175" i="1" s="1"/>
  <c r="AKX1177" i="1"/>
  <c r="AKZ1177" i="1" s="1"/>
  <c r="ACP1177" i="1"/>
  <c r="ACR1177" i="1" s="1"/>
  <c r="AIV1176" i="1"/>
  <c r="AIX1176" i="1" s="1"/>
  <c r="AOS1177" i="1"/>
  <c r="AOU1177" i="1" s="1"/>
  <c r="AKF1174" i="1"/>
  <c r="AKH1174" i="1" s="1"/>
  <c r="VI1174" i="1"/>
  <c r="VK1174" i="1" s="1"/>
  <c r="RW1175" i="1"/>
  <c r="RY1175" i="1" s="1"/>
  <c r="ABX1173" i="1"/>
  <c r="ABZ1173" i="1" s="1"/>
  <c r="PL1173" i="1"/>
  <c r="PN1173" i="1" s="1"/>
  <c r="YL1174" i="1"/>
  <c r="YN1174" i="1" s="1"/>
  <c r="ES1188" i="1"/>
  <c r="EU1188" i="1" s="1"/>
  <c r="HM1187" i="1"/>
  <c r="HO1187" i="1" s="1"/>
  <c r="JX1198" i="1"/>
  <c r="JZ1198" i="1" s="1"/>
  <c r="AXJ1198" i="1"/>
  <c r="AXL1198" i="1" s="1"/>
  <c r="AQC1197" i="1"/>
  <c r="AQE1197" i="1" s="1"/>
  <c r="BDY1200" i="1"/>
  <c r="BEA1200" i="1" s="1"/>
  <c r="YU1198" i="1"/>
  <c r="YW1198" i="1" s="1"/>
  <c r="YX1202" i="1" s="1"/>
  <c r="AW947" i="1" s="1"/>
  <c r="GU1198" i="1"/>
  <c r="GW1198" i="1" s="1"/>
  <c r="JX1156" i="1"/>
  <c r="JZ1156" i="1" s="1"/>
  <c r="ASW1159" i="1"/>
  <c r="ASY1159" i="1" s="1"/>
  <c r="BDG1159" i="1"/>
  <c r="BDI1159" i="1" s="1"/>
  <c r="AZC1157" i="1"/>
  <c r="AZE1157" i="1" s="1"/>
  <c r="BEZ1158" i="1"/>
  <c r="BFB1158" i="1" s="1"/>
  <c r="AVZ1158" i="1"/>
  <c r="AWB1158" i="1" s="1"/>
  <c r="BEQ1155" i="1"/>
  <c r="BES1155" i="1" s="1"/>
  <c r="AZL1159" i="1"/>
  <c r="AZN1159" i="1" s="1"/>
  <c r="AVH1157" i="1"/>
  <c r="AVJ1157" i="1" s="1"/>
  <c r="AJN1155" i="1"/>
  <c r="AJP1155" i="1" s="1"/>
  <c r="AGK1159" i="1"/>
  <c r="AGM1159" i="1" s="1"/>
  <c r="AQC1157" i="1"/>
  <c r="AQE1157" i="1" s="1"/>
  <c r="ACY1156" i="1"/>
  <c r="ADA1156" i="1" s="1"/>
  <c r="AGB1159" i="1"/>
  <c r="AGD1159" i="1" s="1"/>
  <c r="AER1159" i="1"/>
  <c r="AET1159" i="1" s="1"/>
  <c r="AQL1158" i="1"/>
  <c r="AQN1158" i="1" s="1"/>
  <c r="AMH1158" i="1"/>
  <c r="AMJ1158" i="1" s="1"/>
  <c r="ACG1155" i="1"/>
  <c r="ACI1155" i="1" s="1"/>
  <c r="ALY1156" i="1"/>
  <c r="AMA1156" i="1" s="1"/>
  <c r="XT1159" i="1"/>
  <c r="XV1159" i="1" s="1"/>
  <c r="OB1159" i="1"/>
  <c r="OD1159" i="1" s="1"/>
  <c r="ABO1159" i="1"/>
  <c r="ABQ1159" i="1" s="1"/>
  <c r="UQ1159" i="1"/>
  <c r="US1159" i="1" s="1"/>
  <c r="AAN1158" i="1"/>
  <c r="AAP1158" i="1" s="1"/>
  <c r="WJ1158" i="1"/>
  <c r="WL1158" i="1" s="1"/>
  <c r="QV1158" i="1"/>
  <c r="QX1158" i="1" s="1"/>
  <c r="RN1159" i="1"/>
  <c r="RP1159" i="1" s="1"/>
  <c r="AAE1158" i="1"/>
  <c r="AAG1158" i="1" s="1"/>
  <c r="WA1158" i="1"/>
  <c r="WC1158" i="1" s="1"/>
  <c r="CZ1157" i="1"/>
  <c r="DB1157" i="1" s="1"/>
  <c r="BP1159" i="1"/>
  <c r="BR1159" i="1" s="1"/>
  <c r="AX1156" i="1"/>
  <c r="AZ1156" i="1" s="1"/>
  <c r="HM1157" i="1"/>
  <c r="HO1157" i="1" s="1"/>
  <c r="N1158" i="1"/>
  <c r="P1158" i="1" s="1"/>
  <c r="AF1159" i="1"/>
  <c r="AH1159" i="1" s="1"/>
  <c r="AO1159" i="1"/>
  <c r="AQ1159" i="1" s="1"/>
  <c r="IW1200" i="1"/>
  <c r="IY1200" i="1" s="1"/>
  <c r="AOJ1200" i="1"/>
  <c r="AOL1200" i="1" s="1"/>
  <c r="JX1180" i="1"/>
  <c r="JZ1180" i="1" s="1"/>
  <c r="AUY1181" i="1"/>
  <c r="AVA1181" i="1" s="1"/>
  <c r="AER1181" i="1"/>
  <c r="AET1181" i="1" s="1"/>
  <c r="ACY1183" i="1"/>
  <c r="ADA1183" i="1" s="1"/>
  <c r="ANI1180" i="1"/>
  <c r="ANK1180" i="1" s="1"/>
  <c r="ZM1182" i="1"/>
  <c r="ZO1182" i="1" s="1"/>
  <c r="QV1179" i="1"/>
  <c r="QX1179" i="1" s="1"/>
  <c r="NA1181" i="1"/>
  <c r="NC1181" i="1" s="1"/>
  <c r="HD1182" i="1"/>
  <c r="HF1182" i="1" s="1"/>
  <c r="CZ1182" i="1"/>
  <c r="DB1182" i="1" s="1"/>
  <c r="EA1181" i="1"/>
  <c r="EC1181" i="1" s="1"/>
  <c r="IE1179" i="1"/>
  <c r="IG1179" i="1" s="1"/>
  <c r="HV1182" i="1"/>
  <c r="HX1182" i="1" s="1"/>
  <c r="GL1182" i="1"/>
  <c r="GN1182" i="1" s="1"/>
  <c r="HM1182" i="1"/>
  <c r="HO1182" i="1" s="1"/>
  <c r="BG1182" i="1"/>
  <c r="BI1182" i="1" s="1"/>
  <c r="W1183" i="1"/>
  <c r="Y1183" i="1" s="1"/>
  <c r="AF1182" i="1"/>
  <c r="AH1182" i="1" s="1"/>
  <c r="ARD1179" i="1"/>
  <c r="ARF1179" i="1" s="1"/>
  <c r="RN1181" i="1"/>
  <c r="RP1181" i="1" s="1"/>
  <c r="BCX1164" i="1"/>
  <c r="BCZ1164" i="1" s="1"/>
  <c r="BEH1162" i="1"/>
  <c r="BEJ1162" i="1" s="1"/>
  <c r="AYT1161" i="1"/>
  <c r="AYV1161" i="1" s="1"/>
  <c r="BBE1164" i="1"/>
  <c r="BBG1164" i="1" s="1"/>
  <c r="BEQ1163" i="1"/>
  <c r="BES1163" i="1" s="1"/>
  <c r="AWI1163" i="1"/>
  <c r="AWK1163" i="1" s="1"/>
  <c r="AUY1163" i="1"/>
  <c r="AVA1163" i="1" s="1"/>
  <c r="AVZ1163" i="1"/>
  <c r="AWB1163" i="1" s="1"/>
  <c r="AVH1162" i="1"/>
  <c r="AVJ1162" i="1" s="1"/>
  <c r="AXJ1161" i="1"/>
  <c r="AXL1161" i="1" s="1"/>
  <c r="ATX1161" i="1"/>
  <c r="ATZ1161" i="1" s="1"/>
  <c r="ASN1161" i="1"/>
  <c r="ASP1161" i="1" s="1"/>
  <c r="AFJ1163" i="1"/>
  <c r="AFL1163" i="1" s="1"/>
  <c r="AMZ1162" i="1"/>
  <c r="ANB1162" i="1" s="1"/>
  <c r="APK1164" i="1"/>
  <c r="APM1164" i="1" s="1"/>
  <c r="AEI1165" i="1"/>
  <c r="AEK1165" i="1" s="1"/>
  <c r="ZM1165" i="1"/>
  <c r="ZO1165" i="1" s="1"/>
  <c r="OB1165" i="1"/>
  <c r="OD1165" i="1" s="1"/>
  <c r="SF1163" i="1"/>
  <c r="SH1163" i="1" s="1"/>
  <c r="MR1163" i="1"/>
  <c r="MT1163" i="1" s="1"/>
  <c r="NJ1164" i="1"/>
  <c r="NL1164" i="1" s="1"/>
  <c r="PC1163" i="1"/>
  <c r="PE1163" i="1" s="1"/>
  <c r="ZV1163" i="1"/>
  <c r="ZX1163" i="1" s="1"/>
  <c r="HV1165" i="1"/>
  <c r="HX1165" i="1" s="1"/>
  <c r="GC1162" i="1"/>
  <c r="GE1162" i="1" s="1"/>
  <c r="N1165" i="1"/>
  <c r="P1165" i="1" s="1"/>
  <c r="AQL1157" i="1"/>
  <c r="AQN1157" i="1" s="1"/>
  <c r="WS1157" i="1"/>
  <c r="WU1157" i="1" s="1"/>
  <c r="BBW1201" i="1"/>
  <c r="BBY1201" i="1" s="1"/>
  <c r="BCO1200" i="1"/>
  <c r="BCQ1200" i="1" s="1"/>
  <c r="AFJ1197" i="1"/>
  <c r="AFL1197" i="1" s="1"/>
  <c r="ALY1199" i="1"/>
  <c r="AMA1199" i="1" s="1"/>
  <c r="AKF1199" i="1"/>
  <c r="AKH1199" i="1" s="1"/>
  <c r="IN1144" i="1"/>
  <c r="IP1144" i="1" s="1"/>
  <c r="BBN1147" i="1"/>
  <c r="BBP1147" i="1" s="1"/>
  <c r="AXJ1147" i="1"/>
  <c r="AXL1147" i="1" s="1"/>
  <c r="BAV1146" i="1"/>
  <c r="BAX1146" i="1" s="1"/>
  <c r="AZU1143" i="1"/>
  <c r="AZW1143" i="1" s="1"/>
  <c r="AXS1146" i="1"/>
  <c r="AXU1146" i="1" s="1"/>
  <c r="AWI1146" i="1"/>
  <c r="AWK1146" i="1" s="1"/>
  <c r="AXA1145" i="1"/>
  <c r="AXC1145" i="1" s="1"/>
  <c r="BEQ1145" i="1"/>
  <c r="BES1145" i="1" s="1"/>
  <c r="BAM1145" i="1"/>
  <c r="BAO1145" i="1" s="1"/>
  <c r="BBE1144" i="1"/>
  <c r="BBG1144" i="1" s="1"/>
  <c r="AMZ1146" i="1"/>
  <c r="ANB1146" i="1" s="1"/>
  <c r="APB1145" i="1"/>
  <c r="APD1145" i="1" s="1"/>
  <c r="AOA1144" i="1"/>
  <c r="AOC1144" i="1" s="1"/>
  <c r="AGT1146" i="1"/>
  <c r="AGV1146" i="1" s="1"/>
  <c r="AER1145" i="1"/>
  <c r="AET1145" i="1" s="1"/>
  <c r="ADZ1144" i="1"/>
  <c r="AEB1144" i="1" s="1"/>
  <c r="AIM1143" i="1"/>
  <c r="AIO1143" i="1" s="1"/>
  <c r="AMQ1147" i="1"/>
  <c r="AMS1147" i="1" s="1"/>
  <c r="AKO1146" i="1"/>
  <c r="AKQ1146" i="1" s="1"/>
  <c r="AFA1146" i="1"/>
  <c r="AFC1146" i="1" s="1"/>
  <c r="AAW1147" i="1"/>
  <c r="AAY1147" i="1" s="1"/>
  <c r="WS1147" i="1"/>
  <c r="WU1147" i="1" s="1"/>
  <c r="VR1146" i="1"/>
  <c r="VT1146" i="1" s="1"/>
  <c r="MI1145" i="1"/>
  <c r="MK1145" i="1" s="1"/>
  <c r="OB1147" i="1"/>
  <c r="OD1147" i="1" s="1"/>
  <c r="MR1147" i="1"/>
  <c r="MT1147" i="1" s="1"/>
  <c r="QV1143" i="1"/>
  <c r="QX1143" i="1" s="1"/>
  <c r="AAE1147" i="1"/>
  <c r="AAG1147" i="1" s="1"/>
  <c r="ZM1145" i="1"/>
  <c r="ZO1145" i="1" s="1"/>
  <c r="PU1145" i="1"/>
  <c r="PW1145" i="1" s="1"/>
  <c r="QM1146" i="1"/>
  <c r="QO1146" i="1" s="1"/>
  <c r="LQ1144" i="1"/>
  <c r="LS1144" i="1" s="1"/>
  <c r="EJ1147" i="1"/>
  <c r="EL1147" i="1" s="1"/>
  <c r="FT1145" i="1"/>
  <c r="FV1145" i="1" s="1"/>
  <c r="GU1146" i="1"/>
  <c r="GW1146" i="1" s="1"/>
  <c r="IE1145" i="1"/>
  <c r="IG1145" i="1" s="1"/>
  <c r="FK1143" i="1"/>
  <c r="FM1143" i="1" s="1"/>
  <c r="HV1144" i="1"/>
  <c r="HX1144" i="1" s="1"/>
  <c r="AX1147" i="1"/>
  <c r="AZ1147" i="1" s="1"/>
  <c r="GC1146" i="1"/>
  <c r="GE1146" i="1" s="1"/>
  <c r="HM1145" i="1"/>
  <c r="HO1145" i="1" s="1"/>
  <c r="DI1145" i="1"/>
  <c r="DK1145" i="1" s="1"/>
  <c r="BY1144" i="1"/>
  <c r="CA1144" i="1" s="1"/>
  <c r="AO1143" i="1"/>
  <c r="AQ1143" i="1" s="1"/>
  <c r="CQ1146" i="1"/>
  <c r="CS1146" i="1" s="1"/>
  <c r="W1147" i="1"/>
  <c r="Y1147" i="1" s="1"/>
  <c r="E1147" i="1"/>
  <c r="APB1188" i="1"/>
  <c r="APD1188" i="1" s="1"/>
  <c r="AFJ1188" i="1"/>
  <c r="AFL1188" i="1" s="1"/>
  <c r="YL1187" i="1"/>
  <c r="YN1187" i="1" s="1"/>
  <c r="RN1187" i="1"/>
  <c r="RP1187" i="1" s="1"/>
  <c r="IN1188" i="1"/>
  <c r="IP1188" i="1" s="1"/>
  <c r="BAM1189" i="1"/>
  <c r="BAO1189" i="1" s="1"/>
  <c r="BDG1186" i="1"/>
  <c r="BDI1186" i="1" s="1"/>
  <c r="ANI1189" i="1"/>
  <c r="ANK1189" i="1" s="1"/>
  <c r="AJN1189" i="1"/>
  <c r="AJP1189" i="1" s="1"/>
  <c r="ACG1187" i="1"/>
  <c r="ACI1187" i="1" s="1"/>
  <c r="QM1188" i="1"/>
  <c r="QO1188" i="1" s="1"/>
  <c r="SO1186" i="1"/>
  <c r="SQ1186" i="1" s="1"/>
  <c r="RE1186" i="1"/>
  <c r="RG1186" i="1" s="1"/>
  <c r="ZV1188" i="1"/>
  <c r="ZX1188" i="1" s="1"/>
  <c r="XB1188" i="1"/>
  <c r="XD1188" i="1" s="1"/>
  <c r="VR1188" i="1"/>
  <c r="VT1188" i="1" s="1"/>
  <c r="WA1187" i="1"/>
  <c r="WC1187" i="1" s="1"/>
  <c r="OB1186" i="1"/>
  <c r="OD1186" i="1" s="1"/>
  <c r="GU1185" i="1"/>
  <c r="GW1185" i="1" s="1"/>
  <c r="EA1185" i="1"/>
  <c r="EC1185" i="1" s="1"/>
  <c r="HV1187" i="1"/>
  <c r="HX1187" i="1" s="1"/>
  <c r="CH1189" i="1"/>
  <c r="CJ1189" i="1" s="1"/>
  <c r="HM1189" i="1"/>
  <c r="HO1189" i="1" s="1"/>
  <c r="HD1185" i="1"/>
  <c r="HF1185" i="1" s="1"/>
  <c r="BG1189" i="1"/>
  <c r="BI1189" i="1" s="1"/>
  <c r="CQ1188" i="1"/>
  <c r="CS1188" i="1" s="1"/>
  <c r="BY1188" i="1"/>
  <c r="CA1188" i="1" s="1"/>
  <c r="AF1188" i="1"/>
  <c r="AH1188" i="1" s="1"/>
  <c r="KY1169" i="1"/>
  <c r="LA1169" i="1" s="1"/>
  <c r="BCF1171" i="1"/>
  <c r="BCH1171" i="1" s="1"/>
  <c r="BBN1168" i="1"/>
  <c r="BBP1168" i="1" s="1"/>
  <c r="ASN1167" i="1"/>
  <c r="ASP1167" i="1" s="1"/>
  <c r="ASE1171" i="1"/>
  <c r="ASG1171" i="1" s="1"/>
  <c r="AYK1168" i="1"/>
  <c r="AYM1168" i="1" s="1"/>
  <c r="AVQ1168" i="1"/>
  <c r="AVS1168" i="1" s="1"/>
  <c r="AUP1171" i="1"/>
  <c r="AUR1171" i="1" s="1"/>
  <c r="AJE1170" i="1"/>
  <c r="AJG1170" i="1" s="1"/>
  <c r="ADQ1168" i="1"/>
  <c r="ADS1168" i="1" s="1"/>
  <c r="AOS1171" i="1"/>
  <c r="AOU1171" i="1" s="1"/>
  <c r="ALY1171" i="1"/>
  <c r="AMA1171" i="1" s="1"/>
  <c r="APK1170" i="1"/>
  <c r="APM1170" i="1" s="1"/>
  <c r="AID1169" i="1"/>
  <c r="AIF1169" i="1" s="1"/>
  <c r="AMZ1171" i="1"/>
  <c r="ANB1171" i="1" s="1"/>
  <c r="AIV1170" i="1"/>
  <c r="AIX1170" i="1" s="1"/>
  <c r="WA1171" i="1"/>
  <c r="WC1171" i="1" s="1"/>
  <c r="TG1171" i="1"/>
  <c r="TI1171" i="1" s="1"/>
  <c r="SX1168" i="1"/>
  <c r="SZ1168" i="1" s="1"/>
  <c r="WS1171" i="1"/>
  <c r="WU1171" i="1" s="1"/>
  <c r="XK1169" i="1"/>
  <c r="XM1169" i="1" s="1"/>
  <c r="MR1168" i="1"/>
  <c r="MT1168" i="1" s="1"/>
  <c r="OB1171" i="1"/>
  <c r="OD1171" i="1" s="1"/>
  <c r="UH1169" i="1"/>
  <c r="UJ1169" i="1" s="1"/>
  <c r="AAN1169" i="1"/>
  <c r="AAP1169" i="1" s="1"/>
  <c r="FK1170" i="1"/>
  <c r="FM1170" i="1" s="1"/>
  <c r="KP1140" i="1"/>
  <c r="KR1140" i="1" s="1"/>
  <c r="JO1139" i="1"/>
  <c r="JQ1139" i="1" s="1"/>
  <c r="KY1140" i="1"/>
  <c r="LA1140" i="1" s="1"/>
  <c r="AYT1141" i="1"/>
  <c r="AYV1141" i="1" s="1"/>
  <c r="AZL1140" i="1"/>
  <c r="AZN1140" i="1" s="1"/>
  <c r="AQU1140" i="1"/>
  <c r="AQW1140" i="1" s="1"/>
  <c r="BAV1141" i="1"/>
  <c r="BAX1141" i="1" s="1"/>
  <c r="ARM1140" i="1"/>
  <c r="ARO1140" i="1" s="1"/>
  <c r="AVQ1138" i="1"/>
  <c r="AVS1138" i="1" s="1"/>
  <c r="ARD1137" i="1"/>
  <c r="ARF1137" i="1" s="1"/>
  <c r="BBN1139" i="1"/>
  <c r="BBP1139" i="1" s="1"/>
  <c r="AWR1138" i="1"/>
  <c r="AWT1138" i="1" s="1"/>
  <c r="AUP1140" i="1"/>
  <c r="AUR1140" i="1" s="1"/>
  <c r="AID1141" i="1"/>
  <c r="AIF1141" i="1" s="1"/>
  <c r="APT1138" i="1"/>
  <c r="APV1138" i="1" s="1"/>
  <c r="ACG1141" i="1"/>
  <c r="ACI1141" i="1" s="1"/>
  <c r="AMQ1140" i="1"/>
  <c r="AMS1140" i="1" s="1"/>
  <c r="AHC1140" i="1"/>
  <c r="AHE1140" i="1" s="1"/>
  <c r="AHL1141" i="1"/>
  <c r="AHN1141" i="1" s="1"/>
  <c r="AGT1140" i="1"/>
  <c r="AGV1140" i="1" s="1"/>
  <c r="ADZ1138" i="1"/>
  <c r="AEB1138" i="1" s="1"/>
  <c r="ALY1137" i="1"/>
  <c r="AMA1137" i="1" s="1"/>
  <c r="AJE1137" i="1"/>
  <c r="AJG1137" i="1" s="1"/>
  <c r="AKO1140" i="1"/>
  <c r="AKQ1140" i="1" s="1"/>
  <c r="NS1141" i="1"/>
  <c r="NU1141" i="1" s="1"/>
  <c r="SF1140" i="1"/>
  <c r="SH1140" i="1" s="1"/>
  <c r="OT1138" i="1"/>
  <c r="OV1138" i="1" s="1"/>
  <c r="AAN1141" i="1"/>
  <c r="AAP1141" i="1" s="1"/>
  <c r="TP1141" i="1"/>
  <c r="TR1141" i="1" s="1"/>
  <c r="WS1140" i="1"/>
  <c r="WU1140" i="1" s="1"/>
  <c r="XT1139" i="1"/>
  <c r="XV1139" i="1" s="1"/>
  <c r="YC1138" i="1"/>
  <c r="YE1138" i="1" s="1"/>
  <c r="PC1138" i="1"/>
  <c r="PE1138" i="1" s="1"/>
  <c r="NA1138" i="1"/>
  <c r="NC1138" i="1" s="1"/>
  <c r="AAE1139" i="1"/>
  <c r="AAG1139" i="1" s="1"/>
  <c r="UQ1139" i="1"/>
  <c r="US1139" i="1" s="1"/>
  <c r="OB1139" i="1"/>
  <c r="OD1139" i="1" s="1"/>
  <c r="QM1138" i="1"/>
  <c r="QO1138" i="1" s="1"/>
  <c r="XB1137" i="1"/>
  <c r="XD1137" i="1" s="1"/>
  <c r="WJ1139" i="1"/>
  <c r="WL1139" i="1" s="1"/>
  <c r="LZ1139" i="1"/>
  <c r="MB1139" i="1" s="1"/>
  <c r="FB1141" i="1"/>
  <c r="FD1141" i="1" s="1"/>
  <c r="DR1140" i="1"/>
  <c r="DT1140" i="1" s="1"/>
  <c r="HV1138" i="1"/>
  <c r="HX1138" i="1" s="1"/>
  <c r="AX1141" i="1"/>
  <c r="AZ1141" i="1" s="1"/>
  <c r="OK1137" i="1"/>
  <c r="OM1137" i="1" s="1"/>
  <c r="GC1141" i="1"/>
  <c r="GE1141" i="1" s="1"/>
  <c r="E1140" i="1"/>
  <c r="JF1170" i="1"/>
  <c r="JH1170" i="1" s="1"/>
  <c r="AQU1170" i="1"/>
  <c r="AQW1170" i="1" s="1"/>
  <c r="AVH1171" i="1"/>
  <c r="AVJ1171" i="1" s="1"/>
  <c r="AXJ1170" i="1"/>
  <c r="AXL1170" i="1" s="1"/>
  <c r="AZC1171" i="1"/>
  <c r="AZE1171" i="1" s="1"/>
  <c r="AUY1171" i="1"/>
  <c r="AVA1171" i="1" s="1"/>
  <c r="AQU1169" i="1"/>
  <c r="AQW1169" i="1" s="1"/>
  <c r="AVZ1169" i="1"/>
  <c r="AWB1169" i="1" s="1"/>
  <c r="AGK1170" i="1"/>
  <c r="AGM1170" i="1" s="1"/>
  <c r="AQC1168" i="1"/>
  <c r="AQE1168" i="1" s="1"/>
  <c r="APT1168" i="1"/>
  <c r="APV1168" i="1" s="1"/>
  <c r="SF1168" i="1"/>
  <c r="SH1168" i="1" s="1"/>
  <c r="OK1167" i="1"/>
  <c r="OM1167" i="1" s="1"/>
  <c r="NA1170" i="1"/>
  <c r="NC1170" i="1" s="1"/>
  <c r="IN1137" i="1"/>
  <c r="IP1137" i="1" s="1"/>
  <c r="JX1137" i="1"/>
  <c r="JZ1137" i="1" s="1"/>
  <c r="KP1137" i="1"/>
  <c r="KR1137" i="1" s="1"/>
  <c r="KG1138" i="1"/>
  <c r="KI1138" i="1" s="1"/>
  <c r="JF1138" i="1"/>
  <c r="JH1138" i="1" s="1"/>
  <c r="JO1138" i="1"/>
  <c r="JQ1138" i="1" s="1"/>
  <c r="KY1141" i="1"/>
  <c r="LA1141" i="1" s="1"/>
  <c r="BDY1141" i="1"/>
  <c r="BEA1141" i="1" s="1"/>
  <c r="ARM1141" i="1"/>
  <c r="ARO1141" i="1" s="1"/>
  <c r="AYK1139" i="1"/>
  <c r="AYM1139" i="1" s="1"/>
  <c r="BBW1138" i="1"/>
  <c r="BBY1138" i="1" s="1"/>
  <c r="AXS1138" i="1"/>
  <c r="AXU1138" i="1" s="1"/>
  <c r="BEZ1141" i="1"/>
  <c r="BFB1141" i="1" s="1"/>
  <c r="AQU1141" i="1"/>
  <c r="AQW1141" i="1" s="1"/>
  <c r="AVQ1140" i="1"/>
  <c r="AVS1140" i="1" s="1"/>
  <c r="BCO1138" i="1"/>
  <c r="BCQ1138" i="1" s="1"/>
  <c r="BBE1138" i="1"/>
  <c r="BBG1138" i="1" s="1"/>
  <c r="AZU1138" i="1"/>
  <c r="AZW1138" i="1" s="1"/>
  <c r="ARD1140" i="1"/>
  <c r="ARF1140" i="1" s="1"/>
  <c r="AXJ1139" i="1"/>
  <c r="AXL1139" i="1" s="1"/>
  <c r="BEH1137" i="1"/>
  <c r="BEJ1137" i="1" s="1"/>
  <c r="BDP1137" i="1"/>
  <c r="BDR1137" i="1" s="1"/>
  <c r="BCX1137" i="1"/>
  <c r="BCZ1137" i="1" s="1"/>
  <c r="BAV1137" i="1"/>
  <c r="BAX1137" i="1" s="1"/>
  <c r="BAD1137" i="1"/>
  <c r="BAF1137" i="1" s="1"/>
  <c r="AZL1137" i="1"/>
  <c r="AZN1137" i="1" s="1"/>
  <c r="AYT1137" i="1"/>
  <c r="AYV1137" i="1" s="1"/>
  <c r="AWR1137" i="1"/>
  <c r="AWT1137" i="1" s="1"/>
  <c r="AVZ1137" i="1"/>
  <c r="AWB1137" i="1" s="1"/>
  <c r="AUP1137" i="1"/>
  <c r="AUR1137" i="1" s="1"/>
  <c r="ATX1137" i="1"/>
  <c r="ATZ1137" i="1" s="1"/>
  <c r="ATF1137" i="1"/>
  <c r="ATH1137" i="1" s="1"/>
  <c r="ARV1137" i="1"/>
  <c r="ARX1137" i="1" s="1"/>
  <c r="AVH1138" i="1"/>
  <c r="AVJ1138" i="1" s="1"/>
  <c r="BCF1138" i="1"/>
  <c r="BCH1138" i="1" s="1"/>
  <c r="BEQ1137" i="1"/>
  <c r="BES1137" i="1" s="1"/>
  <c r="BDG1137" i="1"/>
  <c r="BDI1137" i="1" s="1"/>
  <c r="BAM1137" i="1"/>
  <c r="BAO1137" i="1" s="1"/>
  <c r="AZC1137" i="1"/>
  <c r="AZE1137" i="1" s="1"/>
  <c r="AUY1137" i="1"/>
  <c r="AVA1137" i="1" s="1"/>
  <c r="AUG1137" i="1"/>
  <c r="AUI1137" i="1" s="1"/>
  <c r="ATO1137" i="1"/>
  <c r="ATQ1137" i="1" s="1"/>
  <c r="ASW1137" i="1"/>
  <c r="ASY1137" i="1" s="1"/>
  <c r="ASE1137" i="1"/>
  <c r="ASG1137" i="1" s="1"/>
  <c r="AYB1139" i="1"/>
  <c r="AYD1139" i="1" s="1"/>
  <c r="AWI1138" i="1"/>
  <c r="AWK1138" i="1" s="1"/>
  <c r="ASN1138" i="1"/>
  <c r="ASP1138" i="1" s="1"/>
  <c r="ACP1141" i="1"/>
  <c r="ACR1141" i="1" s="1"/>
  <c r="AOJ1140" i="1"/>
  <c r="AOL1140" i="1" s="1"/>
  <c r="AMZ1140" i="1"/>
  <c r="ANB1140" i="1" s="1"/>
  <c r="AFJ1139" i="1"/>
  <c r="AFL1139" i="1" s="1"/>
  <c r="ADZ1139" i="1"/>
  <c r="AEB1139" i="1" s="1"/>
  <c r="AKF1138" i="1"/>
  <c r="AKH1138" i="1" s="1"/>
  <c r="APT1137" i="1"/>
  <c r="APV1137" i="1" s="1"/>
  <c r="AMH1137" i="1"/>
  <c r="AMJ1137" i="1" s="1"/>
  <c r="AKX1137" i="1"/>
  <c r="AKZ1137" i="1" s="1"/>
  <c r="AJN1137" i="1"/>
  <c r="AJP1137" i="1" s="1"/>
  <c r="AID1137" i="1"/>
  <c r="AIF1137" i="1" s="1"/>
  <c r="AHL1137" i="1"/>
  <c r="AHN1137" i="1" s="1"/>
  <c r="AGT1137" i="1"/>
  <c r="AGV1137" i="1" s="1"/>
  <c r="AGB1137" i="1"/>
  <c r="AGD1137" i="1" s="1"/>
  <c r="AER1137" i="1"/>
  <c r="AET1137" i="1" s="1"/>
  <c r="ADH1137" i="1"/>
  <c r="ADJ1137" i="1" s="1"/>
  <c r="ANI1141" i="1"/>
  <c r="ANK1141" i="1" s="1"/>
  <c r="AKO1139" i="1"/>
  <c r="AKQ1139" i="1" s="1"/>
  <c r="AJW1138" i="1"/>
  <c r="AJY1138" i="1" s="1"/>
  <c r="ANR1140" i="1"/>
  <c r="ANT1140" i="1" s="1"/>
  <c r="APK1137" i="1"/>
  <c r="APM1137" i="1" s="1"/>
  <c r="AGK1137" i="1"/>
  <c r="AGM1137" i="1" s="1"/>
  <c r="AFA1137" i="1"/>
  <c r="AFC1137" i="1" s="1"/>
  <c r="ACG1137" i="1"/>
  <c r="ACI1137" i="1" s="1"/>
  <c r="AMQ1141" i="1"/>
  <c r="AMS1141" i="1" s="1"/>
  <c r="AIM1141" i="1"/>
  <c r="AIO1141" i="1" s="1"/>
  <c r="AFS1141" i="1"/>
  <c r="AFU1141" i="1" s="1"/>
  <c r="ALG1139" i="1"/>
  <c r="ALI1139" i="1" s="1"/>
  <c r="AHC1139" i="1"/>
  <c r="AHE1139" i="1" s="1"/>
  <c r="ACY1139" i="1"/>
  <c r="ADA1139" i="1" s="1"/>
  <c r="AOS1138" i="1"/>
  <c r="AOU1138" i="1" s="1"/>
  <c r="AJE1138" i="1"/>
  <c r="AJG1138" i="1" s="1"/>
  <c r="XK1141" i="1"/>
  <c r="XM1141" i="1" s="1"/>
  <c r="ZM1139" i="1"/>
  <c r="ZO1139" i="1" s="1"/>
  <c r="VR1138" i="1"/>
  <c r="VT1138" i="1" s="1"/>
  <c r="LZ1138" i="1"/>
  <c r="MB1138" i="1" s="1"/>
  <c r="UH1141" i="1"/>
  <c r="UJ1141" i="1" s="1"/>
  <c r="YC1141" i="1"/>
  <c r="YE1141" i="1" s="1"/>
  <c r="ZD1141" i="1"/>
  <c r="ZF1141" i="1" s="1"/>
  <c r="LQ1140" i="1"/>
  <c r="LS1140" i="1" s="1"/>
  <c r="NA1141" i="1"/>
  <c r="NC1141" i="1" s="1"/>
  <c r="WJ1138" i="1"/>
  <c r="WL1138" i="1" s="1"/>
  <c r="HD1140" i="1"/>
  <c r="HF1140" i="1" s="1"/>
  <c r="FT1138" i="1"/>
  <c r="FV1138" i="1" s="1"/>
  <c r="CH1138" i="1"/>
  <c r="CJ1138" i="1" s="1"/>
  <c r="OK1138" i="1"/>
  <c r="OM1138" i="1" s="1"/>
  <c r="AAN1137" i="1"/>
  <c r="AAP1137" i="1" s="1"/>
  <c r="YL1137" i="1"/>
  <c r="YN1137" i="1" s="1"/>
  <c r="XT1137" i="1"/>
  <c r="XV1137" i="1" s="1"/>
  <c r="SX1137" i="1"/>
  <c r="SZ1137" i="1" s="1"/>
  <c r="SF1137" i="1"/>
  <c r="SH1137" i="1" s="1"/>
  <c r="RN1137" i="1"/>
  <c r="RP1137" i="1" s="1"/>
  <c r="QD1137" i="1"/>
  <c r="QF1137" i="1" s="1"/>
  <c r="OT1137" i="1"/>
  <c r="OV1137" i="1" s="1"/>
  <c r="OB1137" i="1"/>
  <c r="OD1137" i="1" s="1"/>
  <c r="NJ1137" i="1"/>
  <c r="NL1137" i="1" s="1"/>
  <c r="MR1137" i="1"/>
  <c r="MT1137" i="1" s="1"/>
  <c r="IE1137" i="1"/>
  <c r="IG1137" i="1" s="1"/>
  <c r="GU1137" i="1"/>
  <c r="GW1137" i="1" s="1"/>
  <c r="FK1137" i="1"/>
  <c r="FM1137" i="1" s="1"/>
  <c r="ES1137" i="1"/>
  <c r="EU1137" i="1" s="1"/>
  <c r="EA1137" i="1"/>
  <c r="EC1137" i="1" s="1"/>
  <c r="ABF1140" i="1"/>
  <c r="ABH1140" i="1" s="1"/>
  <c r="TP1138" i="1"/>
  <c r="TR1138" i="1" s="1"/>
  <c r="HV1140" i="1"/>
  <c r="HX1140" i="1" s="1"/>
  <c r="FB1139" i="1"/>
  <c r="FD1139" i="1" s="1"/>
  <c r="DR1138" i="1"/>
  <c r="DT1138" i="1" s="1"/>
  <c r="YU1139" i="1"/>
  <c r="YW1139" i="1" s="1"/>
  <c r="TG1139" i="1"/>
  <c r="TI1139" i="1" s="1"/>
  <c r="QV1139" i="1"/>
  <c r="QX1139" i="1" s="1"/>
  <c r="LH1139" i="1"/>
  <c r="LJ1139" i="1" s="1"/>
  <c r="ABO1137" i="1"/>
  <c r="ABQ1137" i="1" s="1"/>
  <c r="AAE1137" i="1"/>
  <c r="AAG1137" i="1" s="1"/>
  <c r="WA1137" i="1"/>
  <c r="WC1137" i="1" s="1"/>
  <c r="UQ1137" i="1"/>
  <c r="US1137" i="1" s="1"/>
  <c r="SO1137" i="1"/>
  <c r="SQ1137" i="1" s="1"/>
  <c r="PU1137" i="1"/>
  <c r="PW1137" i="1" s="1"/>
  <c r="NS1137" i="1"/>
  <c r="NU1137" i="1" s="1"/>
  <c r="MI1137" i="1"/>
  <c r="MK1137" i="1" s="1"/>
  <c r="HM1141" i="1"/>
  <c r="HO1141" i="1" s="1"/>
  <c r="GC1139" i="1"/>
  <c r="GE1139" i="1" s="1"/>
  <c r="DI1138" i="1"/>
  <c r="DK1138" i="1" s="1"/>
  <c r="GL1137" i="1"/>
  <c r="GN1137" i="1" s="1"/>
  <c r="EJ1137" i="1"/>
  <c r="EL1137" i="1" s="1"/>
  <c r="CZ1137" i="1"/>
  <c r="DB1137" i="1" s="1"/>
  <c r="CQ1138" i="1"/>
  <c r="CS1138" i="1" s="1"/>
  <c r="AF1137" i="1"/>
  <c r="AH1137" i="1" s="1"/>
  <c r="E1138" i="1"/>
  <c r="BP1137" i="1"/>
  <c r="BR1137" i="1" s="1"/>
  <c r="AX1137" i="1"/>
  <c r="AZ1137" i="1" s="1"/>
  <c r="N1137" i="1"/>
  <c r="P1137" i="1" s="1"/>
  <c r="BY1139" i="1"/>
  <c r="CA1139" i="1" s="1"/>
  <c r="AO1138" i="1"/>
  <c r="AQ1138" i="1" s="1"/>
  <c r="W1139" i="1"/>
  <c r="Y1139" i="1" s="1"/>
  <c r="BG1137" i="1"/>
  <c r="BI1137" i="1" s="1"/>
  <c r="AXA1195" i="1"/>
  <c r="AXC1195" i="1" s="1"/>
  <c r="AVQ1193" i="1"/>
  <c r="AVS1193" i="1" s="1"/>
  <c r="AQU1195" i="1"/>
  <c r="AQW1195" i="1" s="1"/>
  <c r="BBE1194" i="1"/>
  <c r="BBG1194" i="1" s="1"/>
  <c r="AYK1192" i="1"/>
  <c r="AYM1192" i="1" s="1"/>
  <c r="ASN1194" i="1"/>
  <c r="ASP1194" i="1" s="1"/>
  <c r="AYT1193" i="1"/>
  <c r="AYV1193" i="1" s="1"/>
  <c r="AXJ1191" i="1"/>
  <c r="AXL1191" i="1" s="1"/>
  <c r="ATX1191" i="1"/>
  <c r="ATZ1191" i="1" s="1"/>
  <c r="AIM1195" i="1"/>
  <c r="AIO1195" i="1" s="1"/>
  <c r="AOA1193" i="1"/>
  <c r="AOC1193" i="1" s="1"/>
  <c r="AFJ1193" i="1"/>
  <c r="AFL1193" i="1" s="1"/>
  <c r="AFS1192" i="1"/>
  <c r="AFU1192" i="1" s="1"/>
  <c r="OT1193" i="1"/>
  <c r="OV1193" i="1" s="1"/>
  <c r="NS1192" i="1"/>
  <c r="NU1192" i="1" s="1"/>
  <c r="QV1194" i="1"/>
  <c r="QX1194" i="1" s="1"/>
  <c r="VI1193" i="1"/>
  <c r="VK1193" i="1" s="1"/>
  <c r="LQ1193" i="1"/>
  <c r="LS1193" i="1" s="1"/>
  <c r="OB1193" i="1"/>
  <c r="OD1193" i="1" s="1"/>
  <c r="QM1191" i="1"/>
  <c r="QO1191" i="1" s="1"/>
  <c r="ZM1195" i="1"/>
  <c r="ZO1195" i="1" s="1"/>
  <c r="NA1195" i="1"/>
  <c r="NC1195" i="1" s="1"/>
  <c r="SX1194" i="1"/>
  <c r="SZ1194" i="1" s="1"/>
  <c r="FT1194" i="1"/>
  <c r="FV1194" i="1" s="1"/>
  <c r="CH1194" i="1"/>
  <c r="CJ1194" i="1" s="1"/>
  <c r="HV1195" i="1"/>
  <c r="HX1195" i="1" s="1"/>
  <c r="KG1176" i="1"/>
  <c r="KI1176" i="1" s="1"/>
  <c r="AUY1177" i="1"/>
  <c r="AVA1177" i="1" s="1"/>
  <c r="AYK1176" i="1"/>
  <c r="AYM1176" i="1" s="1"/>
  <c r="BCX1177" i="1"/>
  <c r="BCZ1177" i="1" s="1"/>
  <c r="AXJ1174" i="1"/>
  <c r="AXL1174" i="1" s="1"/>
  <c r="BBN1173" i="1"/>
  <c r="BBP1173" i="1" s="1"/>
  <c r="AZL1173" i="1"/>
  <c r="AZN1173" i="1" s="1"/>
  <c r="AYB1173" i="1"/>
  <c r="AYD1173" i="1" s="1"/>
  <c r="AYE1178" i="1" s="1"/>
  <c r="AF932" i="1" s="1"/>
  <c r="BDP1174" i="1"/>
  <c r="BDR1174" i="1" s="1"/>
  <c r="BDY1173" i="1"/>
  <c r="BEA1173" i="1" s="1"/>
  <c r="AGB1177" i="1"/>
  <c r="AGD1177" i="1" s="1"/>
  <c r="AKX1176" i="1"/>
  <c r="AKZ1176" i="1" s="1"/>
  <c r="AMZ1175" i="1"/>
  <c r="ANB1175" i="1" s="1"/>
  <c r="AER1175" i="1"/>
  <c r="AET1175" i="1" s="1"/>
  <c r="AOA1177" i="1"/>
  <c r="AOC1177" i="1" s="1"/>
  <c r="AEI1177" i="1"/>
  <c r="AEK1177" i="1" s="1"/>
  <c r="ADH1176" i="1"/>
  <c r="ADJ1176" i="1" s="1"/>
  <c r="AOJ1174" i="1"/>
  <c r="AOL1174" i="1" s="1"/>
  <c r="AKO1177" i="1"/>
  <c r="AKQ1177" i="1" s="1"/>
  <c r="ABO1176" i="1"/>
  <c r="ABQ1176" i="1" s="1"/>
  <c r="UZ1175" i="1"/>
  <c r="VB1175" i="1" s="1"/>
  <c r="TY1174" i="1"/>
  <c r="UA1174" i="1" s="1"/>
  <c r="OK1173" i="1"/>
  <c r="OM1173" i="1" s="1"/>
  <c r="NS1173" i="1"/>
  <c r="NU1173" i="1" s="1"/>
  <c r="XT1177" i="1"/>
  <c r="XV1177" i="1" s="1"/>
  <c r="SF1177" i="1"/>
  <c r="SH1177" i="1" s="1"/>
  <c r="LQ1176" i="1"/>
  <c r="LS1176" i="1" s="1"/>
  <c r="UQ1177" i="1"/>
  <c r="US1177" i="1" s="1"/>
  <c r="QV1176" i="1"/>
  <c r="QX1176" i="1" s="1"/>
  <c r="SX1174" i="1"/>
  <c r="SZ1174" i="1" s="1"/>
  <c r="FT1177" i="1"/>
  <c r="FV1177" i="1" s="1"/>
  <c r="W1174" i="1"/>
  <c r="Y1174" i="1" s="1"/>
  <c r="JX1134" i="1"/>
  <c r="JZ1134" i="1" s="1"/>
  <c r="AVZ1135" i="1"/>
  <c r="AWB1135" i="1" s="1"/>
  <c r="AER1135" i="1"/>
  <c r="AET1135" i="1" s="1"/>
  <c r="AMQ1134" i="1"/>
  <c r="AMS1134" i="1" s="1"/>
  <c r="ZD1131" i="1"/>
  <c r="ZF1131" i="1" s="1"/>
  <c r="DI1134" i="1"/>
  <c r="DK1134" i="1" s="1"/>
  <c r="OK1135" i="1"/>
  <c r="OM1135" i="1" s="1"/>
  <c r="TY1134" i="1"/>
  <c r="UA1134" i="1" s="1"/>
  <c r="YU1131" i="1"/>
  <c r="YW1131" i="1" s="1"/>
  <c r="ARD1195" i="1"/>
  <c r="ARF1195" i="1" s="1"/>
  <c r="AFJ1192" i="1"/>
  <c r="AFL1192" i="1" s="1"/>
  <c r="YL1193" i="1"/>
  <c r="YN1193" i="1" s="1"/>
  <c r="ARD1189" i="1"/>
  <c r="ARF1189" i="1" s="1"/>
  <c r="ATO1188" i="1"/>
  <c r="ATQ1188" i="1" s="1"/>
  <c r="AFJ1189" i="1"/>
  <c r="AFL1189" i="1" s="1"/>
  <c r="YC1189" i="1"/>
  <c r="YE1189" i="1" s="1"/>
  <c r="TG1187" i="1"/>
  <c r="TI1187" i="1" s="1"/>
  <c r="JX1167" i="1"/>
  <c r="JZ1167" i="1" s="1"/>
  <c r="JO1168" i="1"/>
  <c r="JQ1168" i="1" s="1"/>
  <c r="BCO1171" i="1"/>
  <c r="BCQ1171" i="1" s="1"/>
  <c r="BEQ1170" i="1"/>
  <c r="BES1170" i="1" s="1"/>
  <c r="BAM1170" i="1"/>
  <c r="BAO1170" i="1" s="1"/>
  <c r="AUG1169" i="1"/>
  <c r="AUI1169" i="1" s="1"/>
  <c r="BDP1171" i="1"/>
  <c r="BDR1171" i="1" s="1"/>
  <c r="ASN1171" i="1"/>
  <c r="ASP1171" i="1" s="1"/>
  <c r="BEH1167" i="1"/>
  <c r="BEJ1167" i="1" s="1"/>
  <c r="AYB1167" i="1"/>
  <c r="AYD1167" i="1" s="1"/>
  <c r="BBE1170" i="1"/>
  <c r="BBG1170" i="1" s="1"/>
  <c r="AYK1170" i="1"/>
  <c r="AYM1170" i="1" s="1"/>
  <c r="AXA1170" i="1"/>
  <c r="AXC1170" i="1" s="1"/>
  <c r="BBW1169" i="1"/>
  <c r="BBY1169" i="1" s="1"/>
  <c r="AXS1169" i="1"/>
  <c r="AXU1169" i="1" s="1"/>
  <c r="ARM1168" i="1"/>
  <c r="ARO1168" i="1" s="1"/>
  <c r="BAD1171" i="1"/>
  <c r="BAF1171" i="1" s="1"/>
  <c r="ATF1171" i="1"/>
  <c r="ATH1171" i="1" s="1"/>
  <c r="AYT1169" i="1"/>
  <c r="AYV1169" i="1" s="1"/>
  <c r="AZU1167" i="1"/>
  <c r="AZW1167" i="1" s="1"/>
  <c r="ATO1167" i="1"/>
  <c r="ATQ1167" i="1" s="1"/>
  <c r="ALG1171" i="1"/>
  <c r="ALI1171" i="1" s="1"/>
  <c r="AEI1171" i="1"/>
  <c r="AEK1171" i="1" s="1"/>
  <c r="AQC1170" i="1"/>
  <c r="AQE1170" i="1" s="1"/>
  <c r="AOA1169" i="1"/>
  <c r="AOC1169" i="1" s="1"/>
  <c r="AJW1170" i="1"/>
  <c r="AJY1170" i="1" s="1"/>
  <c r="AIM1170" i="1"/>
  <c r="AIO1170" i="1" s="1"/>
  <c r="AFS1170" i="1"/>
  <c r="AFU1170" i="1" s="1"/>
  <c r="ANI1169" i="1"/>
  <c r="ANK1169" i="1" s="1"/>
  <c r="ALY1169" i="1"/>
  <c r="AMA1169" i="1" s="1"/>
  <c r="ADQ1169" i="1"/>
  <c r="ADS1169" i="1" s="1"/>
  <c r="ACY1168" i="1"/>
  <c r="ADA1168" i="1" s="1"/>
  <c r="AMZ1170" i="1"/>
  <c r="ANB1170" i="1" s="1"/>
  <c r="AKX1171" i="1"/>
  <c r="AKZ1171" i="1" s="1"/>
  <c r="ADH1171" i="1"/>
  <c r="ADJ1171" i="1" s="1"/>
  <c r="AJN1167" i="1"/>
  <c r="AJP1167" i="1" s="1"/>
  <c r="AFJ1167" i="1"/>
  <c r="AFL1167" i="1" s="1"/>
  <c r="ACP1167" i="1"/>
  <c r="ACR1167" i="1" s="1"/>
  <c r="AKF1169" i="1"/>
  <c r="AKH1169" i="1" s="1"/>
  <c r="AID1170" i="1"/>
  <c r="AIF1170" i="1" s="1"/>
  <c r="AGB1170" i="1"/>
  <c r="AGD1170" i="1" s="1"/>
  <c r="ANR1168" i="1"/>
  <c r="ANT1168" i="1" s="1"/>
  <c r="AFA1167" i="1"/>
  <c r="AFC1167" i="1" s="1"/>
  <c r="ABO1171" i="1"/>
  <c r="ABQ1171" i="1" s="1"/>
  <c r="AAE1171" i="1"/>
  <c r="AAG1171" i="1" s="1"/>
  <c r="RW1171" i="1"/>
  <c r="RY1171" i="1" s="1"/>
  <c r="XT1170" i="1"/>
  <c r="XV1170" i="1" s="1"/>
  <c r="ZM1169" i="1"/>
  <c r="ZO1169" i="1" s="1"/>
  <c r="LQ1169" i="1"/>
  <c r="LS1169" i="1" s="1"/>
  <c r="ZV1168" i="1"/>
  <c r="ZX1168" i="1" s="1"/>
  <c r="ABF1171" i="1"/>
  <c r="ABH1171" i="1" s="1"/>
  <c r="SO1171" i="1"/>
  <c r="SQ1171" i="1" s="1"/>
  <c r="PC1169" i="1"/>
  <c r="PE1169" i="1" s="1"/>
  <c r="OT1169" i="1"/>
  <c r="OV1169" i="1" s="1"/>
  <c r="XK1168" i="1"/>
  <c r="XM1168" i="1" s="1"/>
  <c r="PU1167" i="1"/>
  <c r="PW1167" i="1" s="1"/>
  <c r="MI1167" i="1"/>
  <c r="MK1167" i="1" s="1"/>
  <c r="TG1170" i="1"/>
  <c r="TI1170" i="1" s="1"/>
  <c r="WJ1169" i="1"/>
  <c r="WL1169" i="1" s="1"/>
  <c r="RE1168" i="1"/>
  <c r="RG1168" i="1" s="1"/>
  <c r="MR1171" i="1"/>
  <c r="MT1171" i="1" s="1"/>
  <c r="VR1169" i="1"/>
  <c r="VT1169" i="1" s="1"/>
  <c r="PL1167" i="1"/>
  <c r="PN1167" i="1" s="1"/>
  <c r="NJ1167" i="1"/>
  <c r="NL1167" i="1" s="1"/>
  <c r="UQ1170" i="1"/>
  <c r="US1170" i="1" s="1"/>
  <c r="NA1168" i="1"/>
  <c r="NC1168" i="1" s="1"/>
  <c r="EJ1170" i="1"/>
  <c r="EL1170" i="1" s="1"/>
  <c r="FT1169" i="1"/>
  <c r="FV1169" i="1" s="1"/>
  <c r="CZ1168" i="1"/>
  <c r="DB1168" i="1" s="1"/>
  <c r="AX1170" i="1"/>
  <c r="AZ1170" i="1" s="1"/>
  <c r="IE1169" i="1"/>
  <c r="IG1169" i="1" s="1"/>
  <c r="GU1168" i="1"/>
  <c r="GW1168" i="1" s="1"/>
  <c r="FK1168" i="1"/>
  <c r="FM1168" i="1" s="1"/>
  <c r="EA1168" i="1"/>
  <c r="EC1168" i="1" s="1"/>
  <c r="HM1167" i="1"/>
  <c r="HO1167" i="1" s="1"/>
  <c r="ES1167" i="1"/>
  <c r="EU1167" i="1" s="1"/>
  <c r="DI1167" i="1"/>
  <c r="DK1167" i="1" s="1"/>
  <c r="GL1168" i="1"/>
  <c r="GN1168" i="1" s="1"/>
  <c r="DR1168" i="1"/>
  <c r="DT1168" i="1" s="1"/>
  <c r="BP1170" i="1"/>
  <c r="BR1170" i="1" s="1"/>
  <c r="CH1169" i="1"/>
  <c r="CJ1169" i="1" s="1"/>
  <c r="HD1167" i="1"/>
  <c r="HF1167" i="1" s="1"/>
  <c r="FB1167" i="1"/>
  <c r="FD1167" i="1" s="1"/>
  <c r="W1168" i="1"/>
  <c r="Y1168" i="1" s="1"/>
  <c r="N1169" i="1"/>
  <c r="P1169" i="1" s="1"/>
  <c r="AF1167" i="1"/>
  <c r="AH1167" i="1" s="1"/>
  <c r="CQ1170" i="1"/>
  <c r="CS1170" i="1" s="1"/>
  <c r="BY1169" i="1"/>
  <c r="CA1169" i="1" s="1"/>
  <c r="BG1168" i="1"/>
  <c r="BI1168" i="1" s="1"/>
  <c r="E1168" i="1"/>
  <c r="AO1169" i="1"/>
  <c r="AQ1169" i="1" s="1"/>
  <c r="KG1163" i="1"/>
  <c r="KI1163" i="1" s="1"/>
  <c r="IW1165" i="1"/>
  <c r="IY1165" i="1" s="1"/>
  <c r="AZU1163" i="1"/>
  <c r="AZW1163" i="1" s="1"/>
  <c r="ASN1165" i="1"/>
  <c r="ASP1165" i="1" s="1"/>
  <c r="BDG1165" i="1"/>
  <c r="BDI1165" i="1" s="1"/>
  <c r="BBW1163" i="1"/>
  <c r="BBY1163" i="1" s="1"/>
  <c r="BAM1163" i="1"/>
  <c r="BAO1163" i="1" s="1"/>
  <c r="AXS1163" i="1"/>
  <c r="AXU1163" i="1" s="1"/>
  <c r="AYK1162" i="1"/>
  <c r="AYM1162" i="1" s="1"/>
  <c r="ASW1162" i="1"/>
  <c r="ASY1162" i="1" s="1"/>
  <c r="ATF1165" i="1"/>
  <c r="ATH1165" i="1" s="1"/>
  <c r="AYB1164" i="1"/>
  <c r="AYD1164" i="1" s="1"/>
  <c r="ANI1165" i="1"/>
  <c r="ANK1165" i="1" s="1"/>
  <c r="AID1163" i="1"/>
  <c r="AIF1163" i="1" s="1"/>
  <c r="AQC1163" i="1"/>
  <c r="AQE1163" i="1" s="1"/>
  <c r="ADQ1163" i="1"/>
  <c r="ADS1163" i="1" s="1"/>
  <c r="ANR1165" i="1"/>
  <c r="ANT1165" i="1" s="1"/>
  <c r="AIV1165" i="1"/>
  <c r="AIX1165" i="1" s="1"/>
  <c r="ADZ1164" i="1"/>
  <c r="AEB1164" i="1" s="1"/>
  <c r="AJN1162" i="1"/>
  <c r="AJP1162" i="1" s="1"/>
  <c r="AIM1161" i="1"/>
  <c r="AIO1161" i="1" s="1"/>
  <c r="ACG1161" i="1"/>
  <c r="ACI1161" i="1" s="1"/>
  <c r="ACY1163" i="1"/>
  <c r="ADA1163" i="1" s="1"/>
  <c r="AAW1165" i="1"/>
  <c r="AAY1165" i="1" s="1"/>
  <c r="VI1165" i="1"/>
  <c r="VK1165" i="1" s="1"/>
  <c r="LH1165" i="1"/>
  <c r="LJ1165" i="1" s="1"/>
  <c r="ABF1162" i="1"/>
  <c r="ABH1162" i="1" s="1"/>
  <c r="WJ1163" i="1"/>
  <c r="WL1163" i="1" s="1"/>
  <c r="ZM1162" i="1"/>
  <c r="ZO1162" i="1" s="1"/>
  <c r="XK1161" i="1"/>
  <c r="XM1161" i="1" s="1"/>
  <c r="PL1165" i="1"/>
  <c r="PN1165" i="1" s="1"/>
  <c r="XT1162" i="1"/>
  <c r="XV1162" i="1" s="1"/>
  <c r="WS1164" i="1"/>
  <c r="WU1164" i="1" s="1"/>
  <c r="VR1163" i="1"/>
  <c r="VT1163" i="1" s="1"/>
  <c r="RN1163" i="1"/>
  <c r="RP1163" i="1" s="1"/>
  <c r="AAE1162" i="1"/>
  <c r="AAG1162" i="1" s="1"/>
  <c r="QM1162" i="1"/>
  <c r="QO1162" i="1" s="1"/>
  <c r="OT1161" i="1"/>
  <c r="OV1161" i="1" s="1"/>
  <c r="NJ1161" i="1"/>
  <c r="NL1161" i="1" s="1"/>
  <c r="CZ1163" i="1"/>
  <c r="DB1163" i="1" s="1"/>
  <c r="AX1164" i="1"/>
  <c r="AZ1164" i="1" s="1"/>
  <c r="EA1165" i="1"/>
  <c r="EC1165" i="1" s="1"/>
  <c r="GU1163" i="1"/>
  <c r="GW1163" i="1" s="1"/>
  <c r="FK1161" i="1"/>
  <c r="FM1161" i="1" s="1"/>
  <c r="FB1165" i="1"/>
  <c r="FD1165" i="1" s="1"/>
  <c r="DR1165" i="1"/>
  <c r="DT1165" i="1" s="1"/>
  <c r="CH1165" i="1"/>
  <c r="CJ1165" i="1" s="1"/>
  <c r="DI1165" i="1"/>
  <c r="DK1165" i="1" s="1"/>
  <c r="HM1164" i="1"/>
  <c r="HO1164" i="1" s="1"/>
  <c r="GC1164" i="1"/>
  <c r="GE1164" i="1" s="1"/>
  <c r="ES1164" i="1"/>
  <c r="EU1164" i="1" s="1"/>
  <c r="FT1161" i="1"/>
  <c r="FV1161" i="1" s="1"/>
  <c r="BY1165" i="1"/>
  <c r="CA1165" i="1" s="1"/>
  <c r="CQ1162" i="1"/>
  <c r="CS1162" i="1" s="1"/>
  <c r="AF1161" i="1"/>
  <c r="AH1161" i="1" s="1"/>
  <c r="AO1163" i="1"/>
  <c r="AQ1163" i="1" s="1"/>
  <c r="ARD1199" i="1"/>
  <c r="ARF1199" i="1" s="1"/>
  <c r="APK1201" i="1"/>
  <c r="APM1201" i="1" s="1"/>
  <c r="IN1191" i="1"/>
  <c r="IP1191" i="1" s="1"/>
  <c r="KG1195" i="1"/>
  <c r="KI1195" i="1" s="1"/>
  <c r="BEQ1195" i="1"/>
  <c r="BES1195" i="1" s="1"/>
  <c r="BDG1193" i="1"/>
  <c r="BDI1193" i="1" s="1"/>
  <c r="ALP1194" i="1"/>
  <c r="ALR1194" i="1" s="1"/>
  <c r="AIV1194" i="1"/>
  <c r="AIX1194" i="1" s="1"/>
  <c r="APB1193" i="1"/>
  <c r="APD1193" i="1" s="1"/>
  <c r="ANR1193" i="1"/>
  <c r="ANT1193" i="1" s="1"/>
  <c r="ALY1195" i="1"/>
  <c r="AMA1195" i="1" s="1"/>
  <c r="AOJ1195" i="1"/>
  <c r="AOL1195" i="1" s="1"/>
  <c r="ACP1192" i="1"/>
  <c r="ACR1192" i="1" s="1"/>
  <c r="ZV1193" i="1"/>
  <c r="ZX1193" i="1" s="1"/>
  <c r="QV1191" i="1"/>
  <c r="QX1191" i="1" s="1"/>
  <c r="SX1192" i="1"/>
  <c r="SZ1192" i="1" s="1"/>
  <c r="YU1194" i="1"/>
  <c r="YW1194" i="1" s="1"/>
  <c r="VI1192" i="1"/>
  <c r="VK1192" i="1" s="1"/>
  <c r="AAW1195" i="1"/>
  <c r="AAY1195" i="1" s="1"/>
  <c r="LH1192" i="1"/>
  <c r="LJ1192" i="1" s="1"/>
  <c r="GC1195" i="1"/>
  <c r="GE1195" i="1" s="1"/>
  <c r="AUP1183" i="1"/>
  <c r="AUR1183" i="1" s="1"/>
  <c r="ARV1179" i="1"/>
  <c r="ARX1179" i="1" s="1"/>
  <c r="AKO1181" i="1"/>
  <c r="AKQ1181" i="1" s="1"/>
  <c r="WS1179" i="1"/>
  <c r="WU1179" i="1" s="1"/>
  <c r="AWR1201" i="1"/>
  <c r="AWT1201" i="1" s="1"/>
  <c r="BEH1197" i="1"/>
  <c r="BEJ1197" i="1" s="1"/>
  <c r="ACG1198" i="1"/>
  <c r="ACI1198" i="1" s="1"/>
  <c r="AAW1200" i="1"/>
  <c r="AAY1200" i="1" s="1"/>
  <c r="NJ1199" i="1"/>
  <c r="NL1199" i="1" s="1"/>
  <c r="NM1202" i="1" s="1"/>
  <c r="AW953" i="1" s="1"/>
  <c r="XK1201" i="1"/>
  <c r="XM1201" i="1" s="1"/>
  <c r="UZ1199" i="1"/>
  <c r="VB1199" i="1" s="1"/>
  <c r="N1198" i="1"/>
  <c r="P1198" i="1" s="1"/>
  <c r="TP1197" i="1"/>
  <c r="TR1197" i="1" s="1"/>
  <c r="SO1199" i="1"/>
  <c r="SQ1199" i="1" s="1"/>
  <c r="ASN1176" i="1"/>
  <c r="ASP1176" i="1" s="1"/>
  <c r="AXJ1176" i="1"/>
  <c r="AXL1176" i="1" s="1"/>
  <c r="ARM1173" i="1"/>
  <c r="ARO1173" i="1" s="1"/>
  <c r="XK1177" i="1"/>
  <c r="XM1177" i="1" s="1"/>
  <c r="JO1165" i="1"/>
  <c r="JQ1165" i="1" s="1"/>
  <c r="AXA1165" i="1"/>
  <c r="AXC1165" i="1" s="1"/>
  <c r="AUG1165" i="1"/>
  <c r="AUI1165" i="1" s="1"/>
  <c r="AYB1163" i="1"/>
  <c r="AYD1163" i="1" s="1"/>
  <c r="BAD1161" i="1"/>
  <c r="BAF1161" i="1" s="1"/>
  <c r="AZL1164" i="1"/>
  <c r="AZN1164" i="1" s="1"/>
  <c r="AOS1165" i="1"/>
  <c r="AOU1165" i="1" s="1"/>
  <c r="AKX1163" i="1"/>
  <c r="AKZ1163" i="1" s="1"/>
  <c r="ACP1163" i="1"/>
  <c r="ACR1163" i="1" s="1"/>
  <c r="AIV1162" i="1"/>
  <c r="AIX1162" i="1" s="1"/>
  <c r="AOA1165" i="1"/>
  <c r="AOC1165" i="1" s="1"/>
  <c r="AFJ1164" i="1"/>
  <c r="AFL1164" i="1" s="1"/>
  <c r="ALP1163" i="1"/>
  <c r="ALR1163" i="1" s="1"/>
  <c r="AFA1162" i="1"/>
  <c r="AFC1162" i="1" s="1"/>
  <c r="AAW1163" i="1"/>
  <c r="AAY1163" i="1" s="1"/>
  <c r="TY1162" i="1"/>
  <c r="UA1162" i="1" s="1"/>
  <c r="RE1164" i="1"/>
  <c r="RG1164" i="1" s="1"/>
  <c r="RW1162" i="1"/>
  <c r="RY1162" i="1" s="1"/>
  <c r="CZ1165" i="1"/>
  <c r="DB1165" i="1" s="1"/>
  <c r="JF1135" i="1"/>
  <c r="JH1135" i="1" s="1"/>
  <c r="ATX1135" i="1"/>
  <c r="ATZ1135" i="1" s="1"/>
  <c r="BEZ1134" i="1"/>
  <c r="BFB1134" i="1" s="1"/>
  <c r="AMQ1135" i="1"/>
  <c r="AMS1135" i="1" s="1"/>
  <c r="AIM1135" i="1"/>
  <c r="AIO1135" i="1" s="1"/>
  <c r="AGB1134" i="1"/>
  <c r="AGD1134" i="1" s="1"/>
  <c r="AQL1132" i="1"/>
  <c r="AQN1132" i="1" s="1"/>
  <c r="ACY1135" i="1"/>
  <c r="ADA1135" i="1" s="1"/>
  <c r="APK1135" i="1"/>
  <c r="APM1135" i="1" s="1"/>
  <c r="AER1133" i="1"/>
  <c r="AET1133" i="1" s="1"/>
  <c r="ADH1133" i="1"/>
  <c r="ADJ1133" i="1" s="1"/>
  <c r="ADQ1134" i="1"/>
  <c r="ADS1134" i="1" s="1"/>
  <c r="APB1132" i="1"/>
  <c r="APD1132" i="1" s="1"/>
  <c r="UH1134" i="1"/>
  <c r="UJ1134" i="1" s="1"/>
  <c r="PC1135" i="1"/>
  <c r="PE1135" i="1" s="1"/>
  <c r="TG1134" i="1"/>
  <c r="TI1134" i="1" s="1"/>
  <c r="EJ1135" i="1"/>
  <c r="EL1135" i="1" s="1"/>
  <c r="AX1133" i="1"/>
  <c r="AZ1133" i="1" s="1"/>
  <c r="MR1135" i="1"/>
  <c r="MT1135" i="1" s="1"/>
  <c r="EA1135" i="1"/>
  <c r="EC1135" i="1" s="1"/>
  <c r="YC1134" i="1"/>
  <c r="YE1134" i="1" s="1"/>
  <c r="WA1133" i="1"/>
  <c r="WC1133" i="1" s="1"/>
  <c r="AAW1132" i="1"/>
  <c r="AAY1132" i="1" s="1"/>
  <c r="ZD1132" i="1"/>
  <c r="ZF1132" i="1" s="1"/>
  <c r="HM1135" i="1"/>
  <c r="HO1135" i="1" s="1"/>
  <c r="FT1135" i="1"/>
  <c r="FV1135" i="1" s="1"/>
  <c r="DI1133" i="1"/>
  <c r="DK1133" i="1" s="1"/>
  <c r="PU1135" i="1"/>
  <c r="PW1135" i="1" s="1"/>
  <c r="FK1135" i="1"/>
  <c r="FM1135" i="1" s="1"/>
  <c r="AF1135" i="1"/>
  <c r="AH1135" i="1" s="1"/>
  <c r="AAW1182" i="1"/>
  <c r="AAY1182" i="1" s="1"/>
  <c r="TP1179" i="1"/>
  <c r="TR1179" i="1" s="1"/>
  <c r="BDY1183" i="1"/>
  <c r="BEA1183" i="1" s="1"/>
  <c r="BCO1181" i="1"/>
  <c r="BCQ1181" i="1" s="1"/>
  <c r="AQU1180" i="1"/>
  <c r="AQW1180" i="1" s="1"/>
  <c r="ATF1180" i="1"/>
  <c r="ATH1180" i="1" s="1"/>
  <c r="AGK1182" i="1"/>
  <c r="AGM1182" i="1" s="1"/>
  <c r="TP1183" i="1"/>
  <c r="TR1183" i="1" s="1"/>
  <c r="ABF1183" i="1"/>
  <c r="ABH1183" i="1" s="1"/>
  <c r="HV1179" i="1"/>
  <c r="HX1179" i="1" s="1"/>
  <c r="NJ1191" i="1"/>
  <c r="NL1191" i="1" s="1"/>
  <c r="WS1193" i="1"/>
  <c r="WU1193" i="1" s="1"/>
  <c r="PL1193" i="1"/>
  <c r="PN1193" i="1" s="1"/>
  <c r="AQC1200" i="1"/>
  <c r="AQE1200" i="1" s="1"/>
  <c r="PL1198" i="1"/>
  <c r="PN1198" i="1" s="1"/>
  <c r="AGT1165" i="1"/>
  <c r="AGV1165" i="1" s="1"/>
  <c r="APT1162" i="1"/>
  <c r="APV1162" i="1" s="1"/>
  <c r="AQL1161" i="1"/>
  <c r="AQN1161" i="1" s="1"/>
  <c r="AAN1163" i="1"/>
  <c r="AAP1163" i="1" s="1"/>
  <c r="ASE1183" i="1"/>
  <c r="ASG1183" i="1" s="1"/>
  <c r="BAV1179" i="1"/>
  <c r="BAX1179" i="1" s="1"/>
  <c r="UH1179" i="1"/>
  <c r="UJ1179" i="1" s="1"/>
  <c r="LZ1179" i="1"/>
  <c r="MB1179" i="1" s="1"/>
  <c r="MI1183" i="1"/>
  <c r="MK1183" i="1" s="1"/>
  <c r="TG1182" i="1"/>
  <c r="TI1182" i="1" s="1"/>
  <c r="PU1183" i="1"/>
  <c r="PW1183" i="1" s="1"/>
  <c r="RN1182" i="1"/>
  <c r="RP1182" i="1" s="1"/>
  <c r="LH1200" i="1"/>
  <c r="LJ1200" i="1" s="1"/>
  <c r="UH1197" i="1"/>
  <c r="UJ1197" i="1" s="1"/>
  <c r="IN1149" i="1"/>
  <c r="IP1149" i="1" s="1"/>
  <c r="IW1151" i="1"/>
  <c r="IY1151" i="1" s="1"/>
  <c r="KG1151" i="1"/>
  <c r="KI1151" i="1" s="1"/>
  <c r="JX1151" i="1"/>
  <c r="JZ1151" i="1" s="1"/>
  <c r="BEQ1153" i="1"/>
  <c r="BES1153" i="1" s="1"/>
  <c r="BCX1153" i="1"/>
  <c r="BCZ1153" i="1" s="1"/>
  <c r="AWR1152" i="1"/>
  <c r="AWT1152" i="1" s="1"/>
  <c r="BCF1150" i="1"/>
  <c r="BCH1150" i="1" s="1"/>
  <c r="AWI1152" i="1"/>
  <c r="AWK1152" i="1" s="1"/>
  <c r="BCO1151" i="1"/>
  <c r="BCQ1151" i="1" s="1"/>
  <c r="AYK1151" i="1"/>
  <c r="AYM1151" i="1" s="1"/>
  <c r="BBW1150" i="1"/>
  <c r="BBY1150" i="1" s="1"/>
  <c r="BEZ1151" i="1"/>
  <c r="BFB1151" i="1" s="1"/>
  <c r="AZL1151" i="1"/>
  <c r="AZN1151" i="1" s="1"/>
  <c r="ASN1151" i="1"/>
  <c r="ASP1151" i="1" s="1"/>
  <c r="BBE1152" i="1"/>
  <c r="BBG1152" i="1" s="1"/>
  <c r="BDG1151" i="1"/>
  <c r="BDI1151" i="1" s="1"/>
  <c r="ADZ1153" i="1"/>
  <c r="AEB1153" i="1" s="1"/>
  <c r="AMZ1150" i="1"/>
  <c r="ANB1150" i="1" s="1"/>
  <c r="AIV1150" i="1"/>
  <c r="AIX1150" i="1" s="1"/>
  <c r="AFA1151" i="1"/>
  <c r="AFC1151" i="1" s="1"/>
  <c r="ANR1152" i="1"/>
  <c r="ANT1152" i="1" s="1"/>
  <c r="AID1152" i="1"/>
  <c r="AIF1152" i="1" s="1"/>
  <c r="AGT1152" i="1"/>
  <c r="AGV1152" i="1" s="1"/>
  <c r="AFJ1152" i="1"/>
  <c r="AFL1152" i="1" s="1"/>
  <c r="AIM1149" i="1"/>
  <c r="AIO1149" i="1" s="1"/>
  <c r="ADQ1152" i="1"/>
  <c r="ADS1152" i="1" s="1"/>
  <c r="ACG1152" i="1"/>
  <c r="ACI1152" i="1" s="1"/>
  <c r="AOA1151" i="1"/>
  <c r="AOC1151" i="1" s="1"/>
  <c r="AFS1151" i="1"/>
  <c r="AFU1151" i="1" s="1"/>
  <c r="TG1153" i="1"/>
  <c r="TI1153" i="1" s="1"/>
  <c r="RE1151" i="1"/>
  <c r="RG1151" i="1" s="1"/>
  <c r="NS1152" i="1"/>
  <c r="NU1152" i="1" s="1"/>
  <c r="NJ1152" i="1"/>
  <c r="NL1152" i="1" s="1"/>
  <c r="XT1153" i="1"/>
  <c r="XV1153" i="1" s="1"/>
  <c r="LQ1152" i="1"/>
  <c r="LS1152" i="1" s="1"/>
  <c r="HD1151" i="1"/>
  <c r="HF1151" i="1" s="1"/>
  <c r="FT1151" i="1"/>
  <c r="FV1151" i="1" s="1"/>
  <c r="IE1152" i="1"/>
  <c r="IG1152" i="1" s="1"/>
  <c r="EA1151" i="1"/>
  <c r="EC1151" i="1" s="1"/>
  <c r="DR1152" i="1"/>
  <c r="DT1152" i="1" s="1"/>
  <c r="FB1151" i="1"/>
  <c r="FD1151" i="1" s="1"/>
  <c r="CH1151" i="1"/>
  <c r="CJ1151" i="1" s="1"/>
  <c r="AF1153" i="1"/>
  <c r="AH1153" i="1" s="1"/>
  <c r="BG1151" i="1"/>
  <c r="BI1151" i="1" s="1"/>
  <c r="AAN1199" i="1"/>
  <c r="AAP1199" i="1" s="1"/>
  <c r="GC1200" i="1"/>
  <c r="GE1200" i="1" s="1"/>
  <c r="KY1168" i="1"/>
  <c r="LA1168" i="1" s="1"/>
  <c r="AUP1167" i="1"/>
  <c r="AUR1167" i="1" s="1"/>
  <c r="ARM1170" i="1"/>
  <c r="ARO1170" i="1" s="1"/>
  <c r="BEH1171" i="1"/>
  <c r="BEJ1171" i="1" s="1"/>
  <c r="AMZ1168" i="1"/>
  <c r="ANB1168" i="1" s="1"/>
  <c r="AMQ1167" i="1"/>
  <c r="AMS1167" i="1" s="1"/>
  <c r="AKO1167" i="1"/>
  <c r="AKQ1167" i="1" s="1"/>
  <c r="AHC1167" i="1"/>
  <c r="AHE1167" i="1" s="1"/>
  <c r="PC1171" i="1"/>
  <c r="PE1171" i="1" s="1"/>
  <c r="TY1170" i="1"/>
  <c r="UA1170" i="1" s="1"/>
  <c r="AAW1170" i="1"/>
  <c r="AAY1170" i="1" s="1"/>
  <c r="YL1167" i="1"/>
  <c r="YN1167" i="1" s="1"/>
  <c r="SX1167" i="1"/>
  <c r="SZ1167" i="1" s="1"/>
  <c r="BDY1176" i="1"/>
  <c r="BEA1176" i="1" s="1"/>
  <c r="APB1176" i="1"/>
  <c r="APD1176" i="1" s="1"/>
  <c r="ALP1176" i="1"/>
  <c r="ALR1176" i="1" s="1"/>
  <c r="ABF1176" i="1"/>
  <c r="ABH1176" i="1" s="1"/>
  <c r="XB1175" i="1"/>
  <c r="XD1175" i="1" s="1"/>
  <c r="AWR1176" i="1"/>
  <c r="AWT1176" i="1" s="1"/>
  <c r="AUP1175" i="1"/>
  <c r="AUR1175" i="1" s="1"/>
  <c r="AQL1175" i="1"/>
  <c r="AQN1175" i="1" s="1"/>
  <c r="AGT1174" i="1"/>
  <c r="AGV1174" i="1" s="1"/>
  <c r="AZL1183" i="1"/>
  <c r="AZN1183" i="1" s="1"/>
  <c r="ASN1183" i="1"/>
  <c r="ASP1183" i="1" s="1"/>
  <c r="AYT1183" i="1"/>
  <c r="AYV1183" i="1" s="1"/>
  <c r="ASW1179" i="1"/>
  <c r="ASY1179" i="1" s="1"/>
  <c r="ALG1183" i="1"/>
  <c r="ALI1183" i="1" s="1"/>
  <c r="AFS1183" i="1"/>
  <c r="AFU1183" i="1" s="1"/>
  <c r="APB1179" i="1"/>
  <c r="APD1179" i="1" s="1"/>
  <c r="AQC1181" i="1"/>
  <c r="AQE1181" i="1" s="1"/>
  <c r="AMQ1180" i="1"/>
  <c r="AMS1180" i="1" s="1"/>
  <c r="SX1181" i="1"/>
  <c r="SZ1181" i="1" s="1"/>
  <c r="AAN1179" i="1"/>
  <c r="AAP1179" i="1" s="1"/>
  <c r="NS1183" i="1"/>
  <c r="NU1183" i="1" s="1"/>
  <c r="WS1181" i="1"/>
  <c r="WU1181" i="1" s="1"/>
  <c r="TY1180" i="1"/>
  <c r="UA1180" i="1" s="1"/>
  <c r="XK1181" i="1"/>
  <c r="XM1181" i="1" s="1"/>
  <c r="HM1180" i="1"/>
  <c r="HO1180" i="1" s="1"/>
  <c r="BG1183" i="1"/>
  <c r="BI1183" i="1" s="1"/>
  <c r="BAV1135" i="1"/>
  <c r="BAX1135" i="1" s="1"/>
  <c r="AYB1135" i="1"/>
  <c r="AYD1135" i="1" s="1"/>
  <c r="BCO1134" i="1"/>
  <c r="BCQ1134" i="1" s="1"/>
  <c r="BBW1133" i="1"/>
  <c r="BBY1133" i="1" s="1"/>
  <c r="BAM1135" i="1"/>
  <c r="BAO1135" i="1" s="1"/>
  <c r="AZC1135" i="1"/>
  <c r="AZE1135" i="1" s="1"/>
  <c r="AZL1134" i="1"/>
  <c r="AZN1134" i="1" s="1"/>
  <c r="BBN1133" i="1"/>
  <c r="BBP1133" i="1" s="1"/>
  <c r="BAD1133" i="1"/>
  <c r="BAF1133" i="1" s="1"/>
  <c r="AVH1132" i="1"/>
  <c r="AVJ1132" i="1" s="1"/>
  <c r="AXJ1135" i="1"/>
  <c r="AXL1135" i="1" s="1"/>
  <c r="BEQ1134" i="1"/>
  <c r="BES1134" i="1" s="1"/>
  <c r="AUY1134" i="1"/>
  <c r="AVA1134" i="1" s="1"/>
  <c r="BBE1133" i="1"/>
  <c r="BBG1133" i="1" s="1"/>
  <c r="AZU1133" i="1"/>
  <c r="AZW1133" i="1" s="1"/>
  <c r="AWI1132" i="1"/>
  <c r="AWK1132" i="1" s="1"/>
  <c r="BDY1135" i="1"/>
  <c r="BEA1135" i="1" s="1"/>
  <c r="AXA1135" i="1"/>
  <c r="AXC1135" i="1" s="1"/>
  <c r="BEH1134" i="1"/>
  <c r="BEJ1134" i="1" s="1"/>
  <c r="BEZ1133" i="1"/>
  <c r="BFB1133" i="1" s="1"/>
  <c r="BCX1132" i="1"/>
  <c r="BCZ1132" i="1" s="1"/>
  <c r="AYT1132" i="1"/>
  <c r="AYV1132" i="1" s="1"/>
  <c r="BEQ1200" i="1"/>
  <c r="BES1200" i="1" s="1"/>
  <c r="AUP1200" i="1"/>
  <c r="AUR1200" i="1" s="1"/>
  <c r="AUS1202" i="1" s="1"/>
  <c r="AW946" i="1" s="1"/>
  <c r="AKF1197" i="1"/>
  <c r="AKH1197" i="1" s="1"/>
  <c r="ES1199" i="1"/>
  <c r="EU1199" i="1" s="1"/>
  <c r="AUG1193" i="1"/>
  <c r="AUI1193" i="1" s="1"/>
  <c r="AUY1192" i="1"/>
  <c r="AVA1192" i="1" s="1"/>
  <c r="AXJ1194" i="1"/>
  <c r="AXL1194" i="1" s="1"/>
  <c r="AQU1193" i="1"/>
  <c r="AQW1193" i="1" s="1"/>
  <c r="BCF1194" i="1"/>
  <c r="BCH1194" i="1" s="1"/>
  <c r="ATX1193" i="1"/>
  <c r="ATZ1193" i="1" s="1"/>
  <c r="ARV1192" i="1"/>
  <c r="ARX1192" i="1" s="1"/>
  <c r="ASE1191" i="1"/>
  <c r="ASG1191" i="1" s="1"/>
  <c r="BEH1192" i="1"/>
  <c r="BEJ1192" i="1" s="1"/>
  <c r="AFS1193" i="1"/>
  <c r="AFU1193" i="1" s="1"/>
  <c r="AFJ1195" i="1"/>
  <c r="AFL1195" i="1" s="1"/>
  <c r="APT1192" i="1"/>
  <c r="APV1192" i="1" s="1"/>
  <c r="ACY1192" i="1"/>
  <c r="ADA1192" i="1" s="1"/>
  <c r="AJN1194" i="1"/>
  <c r="AJP1194" i="1" s="1"/>
  <c r="ADZ1192" i="1"/>
  <c r="AEB1192" i="1" s="1"/>
  <c r="APK1191" i="1"/>
  <c r="APM1191" i="1" s="1"/>
  <c r="RE1194" i="1"/>
  <c r="RG1194" i="1" s="1"/>
  <c r="NA1194" i="1"/>
  <c r="NC1194" i="1" s="1"/>
  <c r="RW1195" i="1"/>
  <c r="RY1195" i="1" s="1"/>
  <c r="AAN1194" i="1"/>
  <c r="AAP1194" i="1" s="1"/>
  <c r="QD1192" i="1"/>
  <c r="QF1192" i="1" s="1"/>
  <c r="TG1194" i="1"/>
  <c r="TI1194" i="1" s="1"/>
  <c r="LH1193" i="1"/>
  <c r="LJ1193" i="1" s="1"/>
  <c r="UZ1192" i="1"/>
  <c r="VB1192" i="1" s="1"/>
  <c r="FT1195" i="1"/>
  <c r="FV1195" i="1" s="1"/>
  <c r="AEI1201" i="1"/>
  <c r="AEK1201" i="1" s="1"/>
  <c r="AJN1201" i="1"/>
  <c r="AJP1201" i="1" s="1"/>
  <c r="AKF1198" i="1"/>
  <c r="AKH1198" i="1" s="1"/>
  <c r="ZV1199" i="1"/>
  <c r="ZX1199" i="1" s="1"/>
  <c r="AMZ1201" i="1"/>
  <c r="ANB1201" i="1" s="1"/>
  <c r="HV1199" i="1"/>
  <c r="HX1199" i="1" s="1"/>
  <c r="YU1169" i="1"/>
  <c r="YW1169" i="1" s="1"/>
  <c r="TP1167" i="1"/>
  <c r="TR1167" i="1" s="1"/>
  <c r="AYB1187" i="1"/>
  <c r="AYD1187" i="1" s="1"/>
  <c r="ATF1189" i="1"/>
  <c r="ATH1189" i="1" s="1"/>
  <c r="BAD1187" i="1"/>
  <c r="BAF1187" i="1" s="1"/>
  <c r="ASN1185" i="1"/>
  <c r="ASP1185" i="1" s="1"/>
  <c r="AOA1188" i="1"/>
  <c r="AOC1188" i="1" s="1"/>
  <c r="AFS1185" i="1"/>
  <c r="AFU1185" i="1" s="1"/>
  <c r="AHC1188" i="1"/>
  <c r="AHE1188" i="1" s="1"/>
  <c r="AEI1187" i="1"/>
  <c r="AEK1187" i="1" s="1"/>
  <c r="ACP1187" i="1"/>
  <c r="ACR1187" i="1" s="1"/>
  <c r="ZM1189" i="1"/>
  <c r="ZO1189" i="1" s="1"/>
  <c r="ZV1185" i="1"/>
  <c r="ZX1185" i="1" s="1"/>
  <c r="CZ1189" i="1"/>
  <c r="DB1189" i="1" s="1"/>
  <c r="GL1189" i="1"/>
  <c r="GN1189" i="1" s="1"/>
  <c r="W1186" i="1"/>
  <c r="Y1186" i="1" s="1"/>
  <c r="KY1180" i="1"/>
  <c r="LA1180" i="1" s="1"/>
  <c r="AVH1181" i="1"/>
  <c r="AVJ1181" i="1" s="1"/>
  <c r="AUP1180" i="1"/>
  <c r="AUR1180" i="1" s="1"/>
  <c r="ATO1179" i="1"/>
  <c r="ATQ1179" i="1" s="1"/>
  <c r="AGT1181" i="1"/>
  <c r="AGV1181" i="1" s="1"/>
  <c r="YU1180" i="1"/>
  <c r="YW1180" i="1" s="1"/>
  <c r="QV1182" i="1"/>
  <c r="QX1182" i="1" s="1"/>
  <c r="SX1195" i="1"/>
  <c r="SZ1195" i="1" s="1"/>
  <c r="WS1192" i="1"/>
  <c r="WU1192" i="1" s="1"/>
  <c r="ADQ1175" i="1"/>
  <c r="ADS1175" i="1" s="1"/>
  <c r="YL1173" i="1"/>
  <c r="YN1173" i="1" s="1"/>
  <c r="HM1177" i="1"/>
  <c r="HO1177" i="1" s="1"/>
  <c r="JO1147" i="1"/>
  <c r="JQ1147" i="1" s="1"/>
  <c r="BAD1147" i="1"/>
  <c r="BAF1147" i="1" s="1"/>
  <c r="AWR1146" i="1"/>
  <c r="AWT1146" i="1" s="1"/>
  <c r="ARD1146" i="1"/>
  <c r="ARF1146" i="1" s="1"/>
  <c r="BEH1145" i="1"/>
  <c r="BEJ1145" i="1" s="1"/>
  <c r="AVH1144" i="1"/>
  <c r="AVJ1144" i="1" s="1"/>
  <c r="BBW1143" i="1"/>
  <c r="BBY1143" i="1" s="1"/>
  <c r="AZC1146" i="1"/>
  <c r="AZE1146" i="1" s="1"/>
  <c r="ASE1146" i="1"/>
  <c r="ASG1146" i="1" s="1"/>
  <c r="AQU1144" i="1"/>
  <c r="AQW1144" i="1" s="1"/>
  <c r="AUP1146" i="1"/>
  <c r="AUR1146" i="1" s="1"/>
  <c r="AUY1147" i="1"/>
  <c r="AVA1147" i="1" s="1"/>
  <c r="AUG1146" i="1"/>
  <c r="AUI1146" i="1" s="1"/>
  <c r="AXS1145" i="1"/>
  <c r="AXU1145" i="1" s="1"/>
  <c r="BCO1144" i="1"/>
  <c r="BCQ1144" i="1" s="1"/>
  <c r="AID1147" i="1"/>
  <c r="AIF1147" i="1" s="1"/>
  <c r="ALP1146" i="1"/>
  <c r="ALR1146" i="1" s="1"/>
  <c r="AER1146" i="1"/>
  <c r="AET1146" i="1" s="1"/>
  <c r="APT1144" i="1"/>
  <c r="APV1144" i="1" s="1"/>
  <c r="AGB1144" i="1"/>
  <c r="AGD1144" i="1" s="1"/>
  <c r="ALY1145" i="1"/>
  <c r="AMA1145" i="1" s="1"/>
  <c r="AJE1145" i="1"/>
  <c r="AJG1145" i="1" s="1"/>
  <c r="AGK1145" i="1"/>
  <c r="AGM1145" i="1" s="1"/>
  <c r="ACG1145" i="1"/>
  <c r="ACI1145" i="1" s="1"/>
  <c r="AMQ1144" i="1"/>
  <c r="AMS1144" i="1" s="1"/>
  <c r="ACP1146" i="1"/>
  <c r="ACR1146" i="1" s="1"/>
  <c r="AHC1143" i="1"/>
  <c r="AHE1143" i="1" s="1"/>
  <c r="APK1145" i="1"/>
  <c r="APM1145" i="1" s="1"/>
  <c r="AJW1145" i="1"/>
  <c r="AJY1145" i="1" s="1"/>
  <c r="YL1146" i="1"/>
  <c r="YN1146" i="1" s="1"/>
  <c r="ABO1145" i="1"/>
  <c r="ABQ1145" i="1" s="1"/>
  <c r="XT1144" i="1"/>
  <c r="XV1144" i="1" s="1"/>
  <c r="UQ1144" i="1"/>
  <c r="US1144" i="1" s="1"/>
  <c r="YU1147" i="1"/>
  <c r="YW1147" i="1" s="1"/>
  <c r="SX1144" i="1"/>
  <c r="SZ1144" i="1" s="1"/>
  <c r="QD1147" i="1"/>
  <c r="QF1147" i="1" s="1"/>
  <c r="SF1145" i="1"/>
  <c r="SH1145" i="1" s="1"/>
  <c r="YC1144" i="1"/>
  <c r="YE1144" i="1" s="1"/>
  <c r="OK1144" i="1"/>
  <c r="OM1144" i="1" s="1"/>
  <c r="TY1143" i="1"/>
  <c r="UA1143" i="1" s="1"/>
  <c r="SO1143" i="1"/>
  <c r="SQ1143" i="1" s="1"/>
  <c r="PC1143" i="1"/>
  <c r="PE1143" i="1" s="1"/>
  <c r="NA1143" i="1"/>
  <c r="NC1143" i="1" s="1"/>
  <c r="FT1147" i="1"/>
  <c r="FV1147" i="1" s="1"/>
  <c r="CZ1147" i="1"/>
  <c r="DB1147" i="1" s="1"/>
  <c r="BP1145" i="1"/>
  <c r="BR1145" i="1" s="1"/>
  <c r="AX1144" i="1"/>
  <c r="AZ1144" i="1" s="1"/>
  <c r="IE1144" i="1"/>
  <c r="IG1144" i="1" s="1"/>
  <c r="HM1143" i="1"/>
  <c r="HO1143" i="1" s="1"/>
  <c r="DI1146" i="1"/>
  <c r="DK1146" i="1" s="1"/>
  <c r="ES1145" i="1"/>
  <c r="EU1145" i="1" s="1"/>
  <c r="AF1147" i="1"/>
  <c r="AH1147" i="1" s="1"/>
  <c r="BY1146" i="1"/>
  <c r="CA1146" i="1" s="1"/>
  <c r="IW1193" i="1"/>
  <c r="IY1193" i="1" s="1"/>
  <c r="IZ1196" i="1" s="1"/>
  <c r="AR920" i="1" s="1"/>
  <c r="AYK1195" i="1"/>
  <c r="AYM1195" i="1" s="1"/>
  <c r="AUG1195" i="1"/>
  <c r="AUI1195" i="1" s="1"/>
  <c r="AZC1194" i="1"/>
  <c r="AZE1194" i="1" s="1"/>
  <c r="AWI1192" i="1"/>
  <c r="AWK1192" i="1" s="1"/>
  <c r="BDY1194" i="1"/>
  <c r="BEA1194" i="1" s="1"/>
  <c r="BEZ1193" i="1"/>
  <c r="BFB1193" i="1" s="1"/>
  <c r="BEQ1191" i="1"/>
  <c r="BES1191" i="1" s="1"/>
  <c r="AZL1192" i="1"/>
  <c r="AZN1192" i="1" s="1"/>
  <c r="AYB1194" i="1"/>
  <c r="AYD1194" i="1" s="1"/>
  <c r="BDP1192" i="1"/>
  <c r="BDR1192" i="1" s="1"/>
  <c r="ALY1194" i="1"/>
  <c r="AMA1194" i="1" s="1"/>
  <c r="AGK1194" i="1"/>
  <c r="AGM1194" i="1" s="1"/>
  <c r="AHL1192" i="1"/>
  <c r="AHN1192" i="1" s="1"/>
  <c r="AOA1192" i="1"/>
  <c r="AOC1192" i="1" s="1"/>
  <c r="AHC1192" i="1"/>
  <c r="AHE1192" i="1" s="1"/>
  <c r="AID1194" i="1"/>
  <c r="AIF1194" i="1" s="1"/>
  <c r="APB1191" i="1"/>
  <c r="APD1191" i="1" s="1"/>
  <c r="AMZ1191" i="1"/>
  <c r="ANB1191" i="1" s="1"/>
  <c r="AEI1191" i="1"/>
  <c r="AEK1191" i="1" s="1"/>
  <c r="MI1192" i="1"/>
  <c r="MK1192" i="1" s="1"/>
  <c r="UH1191" i="1"/>
  <c r="UJ1191" i="1" s="1"/>
  <c r="XK1195" i="1"/>
  <c r="XM1195" i="1" s="1"/>
  <c r="RE1193" i="1"/>
  <c r="RG1193" i="1" s="1"/>
  <c r="RW1194" i="1"/>
  <c r="RY1194" i="1" s="1"/>
  <c r="MR1193" i="1"/>
  <c r="MT1193" i="1" s="1"/>
  <c r="PU1192" i="1"/>
  <c r="PW1192" i="1" s="1"/>
  <c r="ZM1191" i="1"/>
  <c r="ZO1191" i="1" s="1"/>
  <c r="TY1195" i="1"/>
  <c r="UA1195" i="1" s="1"/>
  <c r="XB1194" i="1"/>
  <c r="XD1194" i="1" s="1"/>
  <c r="AXA1198" i="1"/>
  <c r="AXC1198" i="1" s="1"/>
  <c r="AXD1202" i="1" s="1"/>
  <c r="AW801" i="1" s="1"/>
  <c r="AGK1200" i="1"/>
  <c r="AGM1200" i="1" s="1"/>
  <c r="ALP1198" i="1"/>
  <c r="ALR1198" i="1" s="1"/>
  <c r="AIM1197" i="1"/>
  <c r="AIO1197" i="1" s="1"/>
  <c r="JF1169" i="1"/>
  <c r="JH1169" i="1" s="1"/>
  <c r="BDP1167" i="1"/>
  <c r="BDR1167" i="1" s="1"/>
  <c r="AVH1167" i="1"/>
  <c r="AVJ1167" i="1" s="1"/>
  <c r="ATO1171" i="1"/>
  <c r="ATQ1171" i="1" s="1"/>
  <c r="BAV1170" i="1"/>
  <c r="BAX1170" i="1" s="1"/>
  <c r="BEH1169" i="1"/>
  <c r="BEJ1169" i="1" s="1"/>
  <c r="APK1169" i="1"/>
  <c r="APM1169" i="1" s="1"/>
  <c r="AOS1169" i="1"/>
  <c r="AOU1169" i="1" s="1"/>
  <c r="AKO1169" i="1"/>
  <c r="AKQ1169" i="1" s="1"/>
  <c r="ACG1169" i="1"/>
  <c r="ACI1169" i="1" s="1"/>
  <c r="AHC1168" i="1"/>
  <c r="AHE1168" i="1" s="1"/>
  <c r="AFJ1171" i="1"/>
  <c r="AFL1171" i="1" s="1"/>
  <c r="AMZ1169" i="1"/>
  <c r="ANB1169" i="1" s="1"/>
  <c r="ABX1171" i="1"/>
  <c r="ABZ1171" i="1" s="1"/>
  <c r="LH1170" i="1"/>
  <c r="LJ1170" i="1" s="1"/>
  <c r="PU1171" i="1"/>
  <c r="PW1171" i="1" s="1"/>
  <c r="OK1171" i="1"/>
  <c r="OM1171" i="1" s="1"/>
  <c r="LQ1171" i="1"/>
  <c r="LS1171" i="1" s="1"/>
  <c r="NS1167" i="1"/>
  <c r="NU1167" i="1" s="1"/>
  <c r="ABF1169" i="1"/>
  <c r="ABH1169" i="1" s="1"/>
  <c r="AAN1167" i="1"/>
  <c r="AAP1167" i="1" s="1"/>
  <c r="MR1167" i="1"/>
  <c r="MT1167" i="1" s="1"/>
  <c r="XB1171" i="1"/>
  <c r="XD1171" i="1" s="1"/>
  <c r="SF1169" i="1"/>
  <c r="SH1169" i="1" s="1"/>
  <c r="PL1169" i="1"/>
  <c r="PN1169" i="1" s="1"/>
  <c r="HD1170" i="1"/>
  <c r="HF1170" i="1" s="1"/>
  <c r="AWR1194" i="1"/>
  <c r="AWT1194" i="1" s="1"/>
  <c r="AVH1192" i="1"/>
  <c r="AVJ1192" i="1" s="1"/>
  <c r="LZ1195" i="1"/>
  <c r="MB1195" i="1" s="1"/>
  <c r="KP1155" i="1"/>
  <c r="KR1155" i="1" s="1"/>
  <c r="JO1157" i="1"/>
  <c r="JQ1157" i="1" s="1"/>
  <c r="AUG1156" i="1"/>
  <c r="AUI1156" i="1" s="1"/>
  <c r="ASW1156" i="1"/>
  <c r="ASY1156" i="1" s="1"/>
  <c r="BBN1159" i="1"/>
  <c r="BBP1159" i="1" s="1"/>
  <c r="ARV1156" i="1"/>
  <c r="ARX1156" i="1" s="1"/>
  <c r="BBE1155" i="1"/>
  <c r="BBG1155" i="1" s="1"/>
  <c r="AXS1155" i="1"/>
  <c r="AXU1155" i="1" s="1"/>
  <c r="BEH1157" i="1"/>
  <c r="BEJ1157" i="1" s="1"/>
  <c r="ATF1156" i="1"/>
  <c r="ATH1156" i="1" s="1"/>
  <c r="BCX1155" i="1"/>
  <c r="BCZ1155" i="1" s="1"/>
  <c r="AFJ1159" i="1"/>
  <c r="AFL1159" i="1" s="1"/>
  <c r="ADZ1159" i="1"/>
  <c r="AEB1159" i="1" s="1"/>
  <c r="AOJ1156" i="1"/>
  <c r="AOL1156" i="1" s="1"/>
  <c r="ALY1159" i="1"/>
  <c r="AMA1159" i="1" s="1"/>
  <c r="AJW1158" i="1"/>
  <c r="AJY1158" i="1" s="1"/>
  <c r="AGK1157" i="1"/>
  <c r="AGM1157" i="1" s="1"/>
  <c r="ALG1156" i="1"/>
  <c r="ALI1156" i="1" s="1"/>
  <c r="APT1159" i="1"/>
  <c r="APV1159" i="1" s="1"/>
  <c r="AMZ1157" i="1"/>
  <c r="ANB1157" i="1" s="1"/>
  <c r="AGB1157" i="1"/>
  <c r="AGD1157" i="1" s="1"/>
  <c r="AID1156" i="1"/>
  <c r="AIF1156" i="1" s="1"/>
  <c r="AFA1155" i="1"/>
  <c r="AFC1155" i="1" s="1"/>
  <c r="AEI1155" i="1"/>
  <c r="AEK1155" i="1" s="1"/>
  <c r="ACG1158" i="1"/>
  <c r="ACI1158" i="1" s="1"/>
  <c r="AOA1157" i="1"/>
  <c r="AOC1157" i="1" s="1"/>
  <c r="AOS1156" i="1"/>
  <c r="AOU1156" i="1" s="1"/>
  <c r="ADQ1156" i="1"/>
  <c r="ADS1156" i="1" s="1"/>
  <c r="VR1158" i="1"/>
  <c r="VT1158" i="1" s="1"/>
  <c r="UQ1157" i="1"/>
  <c r="US1157" i="1" s="1"/>
  <c r="VI1158" i="1"/>
  <c r="VK1158" i="1" s="1"/>
  <c r="XB1157" i="1"/>
  <c r="XD1157" i="1" s="1"/>
  <c r="XK1156" i="1"/>
  <c r="XM1156" i="1" s="1"/>
  <c r="QM1156" i="1"/>
  <c r="QO1156" i="1" s="1"/>
  <c r="ABX1155" i="1"/>
  <c r="ABZ1155" i="1" s="1"/>
  <c r="AAN1155" i="1"/>
  <c r="AAP1155" i="1" s="1"/>
  <c r="ZV1155" i="1"/>
  <c r="ZX1155" i="1" s="1"/>
  <c r="ZD1155" i="1"/>
  <c r="ZF1155" i="1" s="1"/>
  <c r="TP1155" i="1"/>
  <c r="TR1155" i="1" s="1"/>
  <c r="LZ1155" i="1"/>
  <c r="MB1155" i="1" s="1"/>
  <c r="WA1159" i="1"/>
  <c r="WC1159" i="1" s="1"/>
  <c r="LQ1157" i="1"/>
  <c r="LS1157" i="1" s="1"/>
  <c r="ABO1158" i="1"/>
  <c r="ABQ1158" i="1" s="1"/>
  <c r="XT1157" i="1"/>
  <c r="XV1157" i="1" s="1"/>
  <c r="UZ1157" i="1"/>
  <c r="VB1157" i="1" s="1"/>
  <c r="LH1157" i="1"/>
  <c r="LJ1157" i="1" s="1"/>
  <c r="RE1156" i="1"/>
  <c r="RG1156" i="1" s="1"/>
  <c r="YC1155" i="1"/>
  <c r="YE1155" i="1" s="1"/>
  <c r="OK1155" i="1"/>
  <c r="OM1155" i="1" s="1"/>
  <c r="FT1159" i="1"/>
  <c r="FV1159" i="1" s="1"/>
  <c r="HD1156" i="1"/>
  <c r="HF1156" i="1" s="1"/>
  <c r="EJ1156" i="1"/>
  <c r="EL1156" i="1" s="1"/>
  <c r="BP1157" i="1"/>
  <c r="BR1157" i="1" s="1"/>
  <c r="IE1155" i="1"/>
  <c r="IG1155" i="1" s="1"/>
  <c r="DR1159" i="1"/>
  <c r="DT1159" i="1" s="1"/>
  <c r="FB1158" i="1"/>
  <c r="FD1158" i="1" s="1"/>
  <c r="GL1157" i="1"/>
  <c r="GN1157" i="1" s="1"/>
  <c r="AX1159" i="1"/>
  <c r="AZ1159" i="1" s="1"/>
  <c r="CQ1156" i="1"/>
  <c r="CS1156" i="1" s="1"/>
  <c r="W1158" i="1"/>
  <c r="Y1158" i="1" s="1"/>
  <c r="AF1157" i="1"/>
  <c r="AH1157" i="1" s="1"/>
  <c r="E1157" i="1"/>
  <c r="AO1157" i="1"/>
  <c r="AQ1157" i="1" s="1"/>
  <c r="JX1197" i="1"/>
  <c r="JZ1197" i="1" s="1"/>
  <c r="AXJ1201" i="1"/>
  <c r="AXL1201" i="1" s="1"/>
  <c r="ANI1200" i="1"/>
  <c r="ANK1200" i="1" s="1"/>
  <c r="VR1199" i="1"/>
  <c r="VT1199" i="1" s="1"/>
  <c r="JO1141" i="1"/>
  <c r="JQ1141" i="1" s="1"/>
  <c r="BCF1140" i="1"/>
  <c r="BCH1140" i="1" s="1"/>
  <c r="AWR1140" i="1"/>
  <c r="AWT1140" i="1" s="1"/>
  <c r="AYK1141" i="1"/>
  <c r="AYM1141" i="1" s="1"/>
  <c r="BDY1139" i="1"/>
  <c r="BEA1139" i="1" s="1"/>
  <c r="ATX1141" i="1"/>
  <c r="ATZ1141" i="1" s="1"/>
  <c r="AXA1140" i="1"/>
  <c r="AXC1140" i="1" s="1"/>
  <c r="BBW1139" i="1"/>
  <c r="BBY1139" i="1" s="1"/>
  <c r="ARM1138" i="1"/>
  <c r="ARO1138" i="1" s="1"/>
  <c r="BAV1138" i="1"/>
  <c r="BAX1138" i="1" s="1"/>
  <c r="ASN1137" i="1"/>
  <c r="ASP1137" i="1" s="1"/>
  <c r="AVQ1137" i="1"/>
  <c r="AVS1137" i="1" s="1"/>
  <c r="AVT1142" i="1" s="1"/>
  <c r="H951" i="1" s="1"/>
  <c r="AQL1137" i="1"/>
  <c r="AQN1137" i="1" s="1"/>
  <c r="AQO1142" i="1" s="1"/>
  <c r="H808" i="1" s="1"/>
  <c r="AJE1141" i="1"/>
  <c r="AJG1141" i="1" s="1"/>
  <c r="AOS1139" i="1"/>
  <c r="AOU1139" i="1" s="1"/>
  <c r="AMQ1138" i="1"/>
  <c r="AMS1138" i="1" s="1"/>
  <c r="APB1140" i="1"/>
  <c r="APD1140" i="1" s="1"/>
  <c r="ACP1140" i="1"/>
  <c r="ACR1140" i="1" s="1"/>
  <c r="AMZ1139" i="1"/>
  <c r="ANB1139" i="1" s="1"/>
  <c r="PC1141" i="1"/>
  <c r="PE1141" i="1" s="1"/>
  <c r="MI1141" i="1"/>
  <c r="MK1141" i="1" s="1"/>
  <c r="ZD1140" i="1"/>
  <c r="ZF1140" i="1" s="1"/>
  <c r="TP1140" i="1"/>
  <c r="TR1140" i="1" s="1"/>
  <c r="YC1139" i="1"/>
  <c r="YE1139" i="1" s="1"/>
  <c r="ABF1141" i="1"/>
  <c r="ABH1141" i="1" s="1"/>
  <c r="LZ1141" i="1"/>
  <c r="MB1141" i="1" s="1"/>
  <c r="TG1140" i="1"/>
  <c r="TI1140" i="1" s="1"/>
  <c r="OB1141" i="1"/>
  <c r="OD1141" i="1" s="1"/>
  <c r="VR1139" i="1"/>
  <c r="VT1139" i="1" s="1"/>
  <c r="OT1139" i="1"/>
  <c r="OV1139" i="1" s="1"/>
  <c r="CZ1141" i="1"/>
  <c r="DB1141" i="1" s="1"/>
  <c r="EJ1138" i="1"/>
  <c r="EL1138" i="1" s="1"/>
  <c r="GU1139" i="1"/>
  <c r="GW1139" i="1" s="1"/>
  <c r="IE1138" i="1"/>
  <c r="IG1138" i="1" s="1"/>
  <c r="AX1139" i="1"/>
  <c r="AZ1139" i="1" s="1"/>
  <c r="NJ1139" i="1"/>
  <c r="NL1139" i="1" s="1"/>
  <c r="WS1137" i="1"/>
  <c r="WU1137" i="1" s="1"/>
  <c r="NA1137" i="1"/>
  <c r="NC1137" i="1" s="1"/>
  <c r="DI1141" i="1"/>
  <c r="DK1141" i="1" s="1"/>
  <c r="GC1138" i="1"/>
  <c r="GE1138" i="1" s="1"/>
  <c r="AO1137" i="1"/>
  <c r="AQ1137" i="1" s="1"/>
  <c r="AHC1155" i="1"/>
  <c r="AHE1155" i="1" s="1"/>
  <c r="UZ1158" i="1"/>
  <c r="VB1158" i="1" s="1"/>
  <c r="TY1157" i="1"/>
  <c r="UA1157" i="1" s="1"/>
  <c r="SX1156" i="1"/>
  <c r="SZ1156" i="1" s="1"/>
  <c r="AZC1177" i="1"/>
  <c r="AZE1177" i="1" s="1"/>
  <c r="AWR1175" i="1"/>
  <c r="AWT1175" i="1" s="1"/>
  <c r="ATX1175" i="1"/>
  <c r="ATZ1175" i="1" s="1"/>
  <c r="ACP1173" i="1"/>
  <c r="ACR1173" i="1" s="1"/>
  <c r="WS1173" i="1"/>
  <c r="WU1173" i="1" s="1"/>
  <c r="WA1175" i="1"/>
  <c r="WC1175" i="1" s="1"/>
  <c r="TP1174" i="1"/>
  <c r="TR1174" i="1" s="1"/>
  <c r="VI1176" i="1"/>
  <c r="VK1176" i="1" s="1"/>
  <c r="AZU1197" i="1"/>
  <c r="AZW1197" i="1" s="1"/>
  <c r="RW1198" i="1"/>
  <c r="RY1198" i="1" s="1"/>
  <c r="JO1171" i="1"/>
  <c r="JQ1171" i="1" s="1"/>
  <c r="BBW1170" i="1"/>
  <c r="BBY1170" i="1" s="1"/>
  <c r="ATF1168" i="1"/>
  <c r="ATH1168" i="1" s="1"/>
  <c r="ASW1167" i="1"/>
  <c r="ASY1167" i="1" s="1"/>
  <c r="ACG1170" i="1"/>
  <c r="ACI1170" i="1" s="1"/>
  <c r="AMQ1169" i="1"/>
  <c r="AMS1169" i="1" s="1"/>
  <c r="ALG1169" i="1"/>
  <c r="ALI1169" i="1" s="1"/>
  <c r="ALY1168" i="1"/>
  <c r="AMA1168" i="1" s="1"/>
  <c r="AFA1171" i="1"/>
  <c r="AFC1171" i="1" s="1"/>
  <c r="APB1168" i="1"/>
  <c r="APD1168" i="1" s="1"/>
  <c r="AMH1171" i="1"/>
  <c r="AMJ1171" i="1" s="1"/>
  <c r="AHL1171" i="1"/>
  <c r="AHN1171" i="1" s="1"/>
  <c r="AER1169" i="1"/>
  <c r="AET1169" i="1" s="1"/>
  <c r="AEI1167" i="1"/>
  <c r="AEK1167" i="1" s="1"/>
  <c r="ZM1171" i="1"/>
  <c r="ZO1171" i="1" s="1"/>
  <c r="VR1170" i="1"/>
  <c r="VT1170" i="1" s="1"/>
  <c r="XB1169" i="1"/>
  <c r="XD1169" i="1" s="1"/>
  <c r="VI1170" i="1"/>
  <c r="VK1170" i="1" s="1"/>
  <c r="EJ1171" i="1"/>
  <c r="EL1171" i="1" s="1"/>
  <c r="CZ1169" i="1"/>
  <c r="DB1169" i="1" s="1"/>
  <c r="HD1168" i="1"/>
  <c r="HF1168" i="1" s="1"/>
  <c r="GL1169" i="1"/>
  <c r="GN1169" i="1" s="1"/>
  <c r="CH1171" i="1"/>
  <c r="CJ1171" i="1" s="1"/>
  <c r="BY1167" i="1"/>
  <c r="CA1167" i="1" s="1"/>
  <c r="YU1186" i="1"/>
  <c r="YW1186" i="1" s="1"/>
  <c r="ABX1188" i="1"/>
  <c r="ABZ1188" i="1" s="1"/>
  <c r="HD1187" i="1"/>
  <c r="HF1187" i="1" s="1"/>
  <c r="IN1167" i="1"/>
  <c r="IP1167" i="1" s="1"/>
  <c r="KG1167" i="1"/>
  <c r="KI1167" i="1" s="1"/>
  <c r="BBE1171" i="1"/>
  <c r="BBG1171" i="1" s="1"/>
  <c r="ARM1171" i="1"/>
  <c r="ARO1171" i="1" s="1"/>
  <c r="AWI1170" i="1"/>
  <c r="AWK1170" i="1" s="1"/>
  <c r="ATX1171" i="1"/>
  <c r="ATZ1171" i="1" s="1"/>
  <c r="ARD1171" i="1"/>
  <c r="ARF1171" i="1" s="1"/>
  <c r="AVZ1170" i="1"/>
  <c r="AWB1170" i="1" s="1"/>
  <c r="BEQ1171" i="1"/>
  <c r="BES1171" i="1" s="1"/>
  <c r="BCO1170" i="1"/>
  <c r="BCQ1170" i="1" s="1"/>
  <c r="BDP1170" i="1"/>
  <c r="BDR1170" i="1" s="1"/>
  <c r="AXA1167" i="1"/>
  <c r="AXC1167" i="1" s="1"/>
  <c r="AHC1171" i="1"/>
  <c r="AHE1171" i="1" s="1"/>
  <c r="ACG1171" i="1"/>
  <c r="ACI1171" i="1" s="1"/>
  <c r="ACY1170" i="1"/>
  <c r="ADA1170" i="1" s="1"/>
  <c r="AOJ1171" i="1"/>
  <c r="AOL1171" i="1" s="1"/>
  <c r="ALP1169" i="1"/>
  <c r="ALR1169" i="1" s="1"/>
  <c r="AMZ1167" i="1"/>
  <c r="ANB1167" i="1" s="1"/>
  <c r="ACP1169" i="1"/>
  <c r="ACR1169" i="1" s="1"/>
  <c r="AGT1168" i="1"/>
  <c r="AGV1168" i="1" s="1"/>
  <c r="APB1169" i="1"/>
  <c r="APD1169" i="1" s="1"/>
  <c r="WJ1170" i="1"/>
  <c r="WL1170" i="1" s="1"/>
  <c r="LZ1170" i="1"/>
  <c r="MB1170" i="1" s="1"/>
  <c r="UZ1168" i="1"/>
  <c r="VB1168" i="1" s="1"/>
  <c r="TP1168" i="1"/>
  <c r="TR1168" i="1" s="1"/>
  <c r="RW1170" i="1"/>
  <c r="RY1170" i="1" s="1"/>
  <c r="EA1171" i="1"/>
  <c r="EC1171" i="1" s="1"/>
  <c r="FT1167" i="1"/>
  <c r="FV1167" i="1" s="1"/>
  <c r="N1170" i="1"/>
  <c r="P1170" i="1" s="1"/>
  <c r="ARV1170" i="1"/>
  <c r="ARX1170" i="1" s="1"/>
  <c r="BAV1169" i="1"/>
  <c r="BAX1169" i="1" s="1"/>
  <c r="APT1170" i="1"/>
  <c r="APV1170" i="1" s="1"/>
  <c r="AIV1167" i="1"/>
  <c r="AIX1167" i="1" s="1"/>
  <c r="LZ1168" i="1"/>
  <c r="MB1168" i="1" s="1"/>
  <c r="QV1169" i="1"/>
  <c r="QX1169" i="1" s="1"/>
  <c r="AYB1199" i="1"/>
  <c r="AYD1199" i="1" s="1"/>
  <c r="AFA1199" i="1"/>
  <c r="AFC1199" i="1" s="1"/>
  <c r="FT1201" i="1"/>
  <c r="FV1201" i="1" s="1"/>
  <c r="ADZ1188" i="1"/>
  <c r="AEB1188" i="1" s="1"/>
  <c r="AEC1190" i="1" s="1"/>
  <c r="AN802" i="1" s="1"/>
  <c r="AMH1189" i="1"/>
  <c r="AMJ1189" i="1" s="1"/>
  <c r="ZD1187" i="1"/>
  <c r="ZF1187" i="1" s="1"/>
  <c r="SO1185" i="1"/>
  <c r="SQ1185" i="1" s="1"/>
  <c r="XK1187" i="1"/>
  <c r="XM1187" i="1" s="1"/>
  <c r="TP1189" i="1"/>
  <c r="TR1189" i="1" s="1"/>
  <c r="ABF1187" i="1"/>
  <c r="ABH1187" i="1" s="1"/>
  <c r="RW1189" i="1"/>
  <c r="RY1189" i="1" s="1"/>
  <c r="AWR1199" i="1"/>
  <c r="AWT1199" i="1" s="1"/>
  <c r="ARV1199" i="1"/>
  <c r="ARX1199" i="1" s="1"/>
  <c r="ACP1199" i="1"/>
  <c r="ACR1199" i="1" s="1"/>
  <c r="TP1201" i="1"/>
  <c r="TR1201" i="1" s="1"/>
  <c r="KG1141" i="1"/>
  <c r="KI1141" i="1" s="1"/>
  <c r="KP1141" i="1"/>
  <c r="KR1141" i="1" s="1"/>
  <c r="IW1137" i="1"/>
  <c r="IY1137" i="1" s="1"/>
  <c r="KY1139" i="1"/>
  <c r="LA1139" i="1" s="1"/>
  <c r="JX1140" i="1"/>
  <c r="JZ1140" i="1" s="1"/>
  <c r="ASW1141" i="1"/>
  <c r="ASY1141" i="1" s="1"/>
  <c r="AZU1139" i="1"/>
  <c r="AZW1139" i="1" s="1"/>
  <c r="BEQ1138" i="1"/>
  <c r="BES1138" i="1" s="1"/>
  <c r="BDG1138" i="1"/>
  <c r="BDI1138" i="1" s="1"/>
  <c r="BBN1140" i="1"/>
  <c r="BBP1140" i="1" s="1"/>
  <c r="AUG1140" i="1"/>
  <c r="AUI1140" i="1" s="1"/>
  <c r="AUY1139" i="1"/>
  <c r="AVA1139" i="1" s="1"/>
  <c r="AXA1138" i="1"/>
  <c r="AXC1138" i="1" s="1"/>
  <c r="AYB1138" i="1"/>
  <c r="AYD1138" i="1" s="1"/>
  <c r="ATX1138" i="1"/>
  <c r="ATZ1138" i="1" s="1"/>
  <c r="BEZ1137" i="1"/>
  <c r="BFB1137" i="1" s="1"/>
  <c r="AZL1139" i="1"/>
  <c r="AZN1139" i="1" s="1"/>
  <c r="ARD1139" i="1"/>
  <c r="ARF1139" i="1" s="1"/>
  <c r="BCX1138" i="1"/>
  <c r="BCZ1138" i="1" s="1"/>
  <c r="AXJ1138" i="1"/>
  <c r="AXL1138" i="1" s="1"/>
  <c r="BEH1139" i="1"/>
  <c r="BEJ1139" i="1" s="1"/>
  <c r="ATF1139" i="1"/>
  <c r="ATH1139" i="1" s="1"/>
  <c r="BCO1137" i="1"/>
  <c r="BCQ1137" i="1" s="1"/>
  <c r="BBW1137" i="1"/>
  <c r="BBY1137" i="1" s="1"/>
  <c r="BBE1137" i="1"/>
  <c r="BBG1137" i="1" s="1"/>
  <c r="AXS1137" i="1"/>
  <c r="AXU1137" i="1" s="1"/>
  <c r="AWI1137" i="1"/>
  <c r="AWK1137" i="1" s="1"/>
  <c r="ADZ1141" i="1"/>
  <c r="AEB1141" i="1" s="1"/>
  <c r="ANR1139" i="1"/>
  <c r="ANT1139" i="1" s="1"/>
  <c r="AGT1139" i="1"/>
  <c r="AGV1139" i="1" s="1"/>
  <c r="ALP1138" i="1"/>
  <c r="ALR1138" i="1" s="1"/>
  <c r="APB1137" i="1"/>
  <c r="APD1137" i="1" s="1"/>
  <c r="AKF1137" i="1"/>
  <c r="AKH1137" i="1" s="1"/>
  <c r="ACP1137" i="1"/>
  <c r="ACR1137" i="1" s="1"/>
  <c r="ALG1140" i="1"/>
  <c r="ALI1140" i="1" s="1"/>
  <c r="AFA1139" i="1"/>
  <c r="AFC1139" i="1" s="1"/>
  <c r="ADQ1139" i="1"/>
  <c r="ADS1139" i="1" s="1"/>
  <c r="ACG1139" i="1"/>
  <c r="ACI1139" i="1" s="1"/>
  <c r="AFS1138" i="1"/>
  <c r="AFU1138" i="1" s="1"/>
  <c r="AGB1141" i="1"/>
  <c r="AGD1141" i="1" s="1"/>
  <c r="AID1140" i="1"/>
  <c r="AIF1140" i="1" s="1"/>
  <c r="AFJ1140" i="1"/>
  <c r="AFL1140" i="1" s="1"/>
  <c r="AOJ1139" i="1"/>
  <c r="AOL1139" i="1" s="1"/>
  <c r="AMH1138" i="1"/>
  <c r="AMJ1138" i="1" s="1"/>
  <c r="AJN1138" i="1"/>
  <c r="AJP1138" i="1" s="1"/>
  <c r="ANI1137" i="1"/>
  <c r="ANK1137" i="1" s="1"/>
  <c r="AJW1137" i="1"/>
  <c r="AJY1137" i="1" s="1"/>
  <c r="AIM1137" i="1"/>
  <c r="AIO1137" i="1" s="1"/>
  <c r="ACY1137" i="1"/>
  <c r="ADA1137" i="1" s="1"/>
  <c r="APK1141" i="1"/>
  <c r="APM1141" i="1" s="1"/>
  <c r="AHC1141" i="1"/>
  <c r="AHE1141" i="1" s="1"/>
  <c r="AQC1140" i="1"/>
  <c r="AQE1140" i="1" s="1"/>
  <c r="AEI1139" i="1"/>
  <c r="AEK1139" i="1" s="1"/>
  <c r="YU1141" i="1"/>
  <c r="YW1141" i="1" s="1"/>
  <c r="UQ1141" i="1"/>
  <c r="US1141" i="1" s="1"/>
  <c r="QM1141" i="1"/>
  <c r="QO1141" i="1" s="1"/>
  <c r="WJ1140" i="1"/>
  <c r="WL1140" i="1" s="1"/>
  <c r="MR1140" i="1"/>
  <c r="MT1140" i="1" s="1"/>
  <c r="OK1139" i="1"/>
  <c r="OM1139" i="1" s="1"/>
  <c r="XB1138" i="1"/>
  <c r="XD1138" i="1" s="1"/>
  <c r="VR1141" i="1"/>
  <c r="VT1141" i="1" s="1"/>
  <c r="SX1141" i="1"/>
  <c r="SZ1141" i="1" s="1"/>
  <c r="RN1141" i="1"/>
  <c r="RP1141" i="1" s="1"/>
  <c r="OT1141" i="1"/>
  <c r="OV1141" i="1" s="1"/>
  <c r="NJ1141" i="1"/>
  <c r="NL1141" i="1" s="1"/>
  <c r="AAE1140" i="1"/>
  <c r="AAG1140" i="1" s="1"/>
  <c r="NS1140" i="1"/>
  <c r="NU1140" i="1" s="1"/>
  <c r="XT1141" i="1"/>
  <c r="XV1141" i="1" s="1"/>
  <c r="YL1140" i="1"/>
  <c r="YN1140" i="1" s="1"/>
  <c r="EJ1141" i="1"/>
  <c r="EL1141" i="1" s="1"/>
  <c r="FT1140" i="1"/>
  <c r="FV1140" i="1" s="1"/>
  <c r="HD1138" i="1"/>
  <c r="HF1138" i="1" s="1"/>
  <c r="CZ1138" i="1"/>
  <c r="DB1138" i="1" s="1"/>
  <c r="QD1139" i="1"/>
  <c r="QF1139" i="1" s="1"/>
  <c r="ZM1138" i="1"/>
  <c r="ZO1138" i="1" s="1"/>
  <c r="UZ1137" i="1"/>
  <c r="VB1137" i="1" s="1"/>
  <c r="UH1137" i="1"/>
  <c r="UJ1137" i="1" s="1"/>
  <c r="PL1137" i="1"/>
  <c r="PN1137" i="1" s="1"/>
  <c r="XK1138" i="1"/>
  <c r="XM1138" i="1" s="1"/>
  <c r="PU1138" i="1"/>
  <c r="PW1138" i="1" s="1"/>
  <c r="GL1141" i="1"/>
  <c r="GN1141" i="1" s="1"/>
  <c r="FB1140" i="1"/>
  <c r="FD1140" i="1" s="1"/>
  <c r="DR1139" i="1"/>
  <c r="DT1139" i="1" s="1"/>
  <c r="CH1141" i="1"/>
  <c r="CJ1141" i="1" s="1"/>
  <c r="BP1140" i="1"/>
  <c r="BR1140" i="1" s="1"/>
  <c r="ZV1140" i="1"/>
  <c r="ZX1140" i="1" s="1"/>
  <c r="TG1138" i="1"/>
  <c r="TI1138" i="1" s="1"/>
  <c r="VI1137" i="1"/>
  <c r="VK1137" i="1" s="1"/>
  <c r="TY1137" i="1"/>
  <c r="UA1137" i="1" s="1"/>
  <c r="RW1137" i="1"/>
  <c r="RY1137" i="1" s="1"/>
  <c r="RE1137" i="1"/>
  <c r="RG1137" i="1" s="1"/>
  <c r="DI1140" i="1"/>
  <c r="DK1140" i="1" s="1"/>
  <c r="ES1139" i="1"/>
  <c r="EU1139" i="1" s="1"/>
  <c r="HM1138" i="1"/>
  <c r="HO1138" i="1" s="1"/>
  <c r="AO1140" i="1"/>
  <c r="AQ1140" i="1" s="1"/>
  <c r="E1139" i="1"/>
  <c r="BY1140" i="1"/>
  <c r="CA1140" i="1" s="1"/>
  <c r="BG1139" i="1"/>
  <c r="BI1139" i="1" s="1"/>
  <c r="AKF1164" i="1"/>
  <c r="AKH1164" i="1" s="1"/>
  <c r="APB1163" i="1"/>
  <c r="APD1163" i="1" s="1"/>
  <c r="AMH1163" i="1"/>
  <c r="AMJ1163" i="1" s="1"/>
  <c r="ALP1162" i="1"/>
  <c r="ALR1162" i="1" s="1"/>
  <c r="ACP1161" i="1"/>
  <c r="ACR1161" i="1" s="1"/>
  <c r="ACG1165" i="1"/>
  <c r="ACI1165" i="1" s="1"/>
  <c r="AOJ1163" i="1"/>
  <c r="AOL1163" i="1" s="1"/>
  <c r="AQC1161" i="1"/>
  <c r="AQE1161" i="1" s="1"/>
  <c r="RW1165" i="1"/>
  <c r="RY1165" i="1" s="1"/>
  <c r="ZV1165" i="1"/>
  <c r="ZX1165" i="1" s="1"/>
  <c r="VI1164" i="1"/>
  <c r="VK1164" i="1" s="1"/>
  <c r="SX1161" i="1"/>
  <c r="SZ1161" i="1" s="1"/>
  <c r="PL1161" i="1"/>
  <c r="PN1161" i="1" s="1"/>
  <c r="YU1157" i="1"/>
  <c r="YW1157" i="1" s="1"/>
  <c r="ZD1159" i="1"/>
  <c r="ZF1159" i="1" s="1"/>
  <c r="TG1156" i="1"/>
  <c r="TI1156" i="1" s="1"/>
  <c r="QD1155" i="1"/>
  <c r="QF1155" i="1" s="1"/>
  <c r="AAN1157" i="1"/>
  <c r="AAP1157" i="1" s="1"/>
  <c r="KP1143" i="1"/>
  <c r="KR1143" i="1" s="1"/>
  <c r="KG1144" i="1"/>
  <c r="KI1144" i="1" s="1"/>
  <c r="JF1146" i="1"/>
  <c r="JH1146" i="1" s="1"/>
  <c r="IW1143" i="1"/>
  <c r="IY1143" i="1" s="1"/>
  <c r="KY1143" i="1"/>
  <c r="LA1143" i="1" s="1"/>
  <c r="JO1145" i="1"/>
  <c r="JQ1145" i="1" s="1"/>
  <c r="JX1144" i="1"/>
  <c r="JZ1144" i="1" s="1"/>
  <c r="AYT1147" i="1"/>
  <c r="AYV1147" i="1" s="1"/>
  <c r="AVH1146" i="1"/>
  <c r="AVJ1146" i="1" s="1"/>
  <c r="ATX1146" i="1"/>
  <c r="ATZ1146" i="1" s="1"/>
  <c r="BBN1145" i="1"/>
  <c r="BBP1145" i="1" s="1"/>
  <c r="BAV1144" i="1"/>
  <c r="BAX1144" i="1" s="1"/>
  <c r="AXA1143" i="1"/>
  <c r="AXC1143" i="1" s="1"/>
  <c r="AUY1143" i="1"/>
  <c r="AVA1143" i="1" s="1"/>
  <c r="ATO1143" i="1"/>
  <c r="ATQ1143" i="1" s="1"/>
  <c r="ASW1143" i="1"/>
  <c r="ASY1143" i="1" s="1"/>
  <c r="AQU1143" i="1"/>
  <c r="AQW1143" i="1" s="1"/>
  <c r="ARM1147" i="1"/>
  <c r="ARO1147" i="1" s="1"/>
  <c r="BDY1145" i="1"/>
  <c r="BEA1145" i="1" s="1"/>
  <c r="AYK1145" i="1"/>
  <c r="AYM1145" i="1" s="1"/>
  <c r="AVQ1145" i="1"/>
  <c r="AVS1145" i="1" s="1"/>
  <c r="ASE1144" i="1"/>
  <c r="ASG1144" i="1" s="1"/>
  <c r="ARV1146" i="1"/>
  <c r="ARX1146" i="1" s="1"/>
  <c r="BEZ1143" i="1"/>
  <c r="BFB1143" i="1" s="1"/>
  <c r="BEH1143" i="1"/>
  <c r="BEJ1143" i="1" s="1"/>
  <c r="BDP1143" i="1"/>
  <c r="BDR1143" i="1" s="1"/>
  <c r="BCX1143" i="1"/>
  <c r="BCZ1143" i="1" s="1"/>
  <c r="BCF1143" i="1"/>
  <c r="BCH1143" i="1" s="1"/>
  <c r="AZL1143" i="1"/>
  <c r="AZN1143" i="1" s="1"/>
  <c r="AXJ1143" i="1"/>
  <c r="AXL1143" i="1" s="1"/>
  <c r="AVZ1143" i="1"/>
  <c r="AWB1143" i="1" s="1"/>
  <c r="ATF1143" i="1"/>
  <c r="ATH1143" i="1" s="1"/>
  <c r="ASN1143" i="1"/>
  <c r="ASP1143" i="1" s="1"/>
  <c r="ASQ1148" i="1" s="1"/>
  <c r="L851" i="1" s="1"/>
  <c r="ARD1143" i="1"/>
  <c r="ARF1143" i="1" s="1"/>
  <c r="ADZ1147" i="1"/>
  <c r="AEB1147" i="1" s="1"/>
  <c r="AHL1146" i="1"/>
  <c r="AHN1146" i="1" s="1"/>
  <c r="APB1143" i="1"/>
  <c r="APD1143" i="1" s="1"/>
  <c r="AOJ1143" i="1"/>
  <c r="AOL1143" i="1" s="1"/>
  <c r="ANR1143" i="1"/>
  <c r="ANT1143" i="1" s="1"/>
  <c r="AMZ1143" i="1"/>
  <c r="ANB1143" i="1" s="1"/>
  <c r="ALP1143" i="1"/>
  <c r="ALR1143" i="1" s="1"/>
  <c r="AKX1143" i="1"/>
  <c r="AKZ1143" i="1" s="1"/>
  <c r="AKF1143" i="1"/>
  <c r="AKH1143" i="1" s="1"/>
  <c r="AIV1143" i="1"/>
  <c r="AIX1143" i="1" s="1"/>
  <c r="AGT1143" i="1"/>
  <c r="AGV1143" i="1" s="1"/>
  <c r="AFJ1143" i="1"/>
  <c r="AFL1143" i="1" s="1"/>
  <c r="ADH1143" i="1"/>
  <c r="ADJ1143" i="1" s="1"/>
  <c r="ACP1143" i="1"/>
  <c r="ACR1143" i="1" s="1"/>
  <c r="AIM1144" i="1"/>
  <c r="AIO1144" i="1" s="1"/>
  <c r="AHC1144" i="1"/>
  <c r="AHE1144" i="1" s="1"/>
  <c r="AFS1144" i="1"/>
  <c r="AFU1144" i="1" s="1"/>
  <c r="AGB1147" i="1"/>
  <c r="AGD1147" i="1" s="1"/>
  <c r="APT1145" i="1"/>
  <c r="APV1145" i="1" s="1"/>
  <c r="AID1144" i="1"/>
  <c r="AIF1144" i="1" s="1"/>
  <c r="AQC1143" i="1"/>
  <c r="AQE1143" i="1" s="1"/>
  <c r="APK1143" i="1"/>
  <c r="APM1143" i="1" s="1"/>
  <c r="ALG1143" i="1"/>
  <c r="ALI1143" i="1" s="1"/>
  <c r="AKO1143" i="1"/>
  <c r="AKQ1143" i="1" s="1"/>
  <c r="AJW1143" i="1"/>
  <c r="AJY1143" i="1" s="1"/>
  <c r="AFA1143" i="1"/>
  <c r="AFC1143" i="1" s="1"/>
  <c r="ADQ1143" i="1"/>
  <c r="ADS1143" i="1" s="1"/>
  <c r="ACG1143" i="1"/>
  <c r="ACI1143" i="1" s="1"/>
  <c r="ALY1146" i="1"/>
  <c r="AMA1146" i="1" s="1"/>
  <c r="AMQ1145" i="1"/>
  <c r="AMS1145" i="1" s="1"/>
  <c r="AOS1144" i="1"/>
  <c r="AOU1144" i="1" s="1"/>
  <c r="AGK1144" i="1"/>
  <c r="AGM1144" i="1" s="1"/>
  <c r="YC1147" i="1"/>
  <c r="YE1147" i="1" s="1"/>
  <c r="NA1147" i="1"/>
  <c r="NC1147" i="1" s="1"/>
  <c r="WA1145" i="1"/>
  <c r="WC1145" i="1" s="1"/>
  <c r="UQ1145" i="1"/>
  <c r="US1145" i="1" s="1"/>
  <c r="QM1145" i="1"/>
  <c r="QO1145" i="1" s="1"/>
  <c r="UZ1144" i="1"/>
  <c r="VB1144" i="1" s="1"/>
  <c r="QV1144" i="1"/>
  <c r="QX1144" i="1" s="1"/>
  <c r="OB1144" i="1"/>
  <c r="OD1144" i="1" s="1"/>
  <c r="LH1144" i="1"/>
  <c r="LJ1144" i="1" s="1"/>
  <c r="OT1145" i="1"/>
  <c r="OV1145" i="1" s="1"/>
  <c r="LZ1145" i="1"/>
  <c r="MB1145" i="1" s="1"/>
  <c r="XB1143" i="1"/>
  <c r="XD1143" i="1" s="1"/>
  <c r="UH1143" i="1"/>
  <c r="UJ1143" i="1" s="1"/>
  <c r="SX1143" i="1"/>
  <c r="SZ1143" i="1" s="1"/>
  <c r="SF1143" i="1"/>
  <c r="SH1143" i="1" s="1"/>
  <c r="QD1143" i="1"/>
  <c r="QF1143" i="1" s="1"/>
  <c r="NJ1143" i="1"/>
  <c r="NL1143" i="1" s="1"/>
  <c r="ABO1147" i="1"/>
  <c r="ABQ1147" i="1" s="1"/>
  <c r="WJ1146" i="1"/>
  <c r="WL1146" i="1" s="1"/>
  <c r="SO1145" i="1"/>
  <c r="SQ1145" i="1" s="1"/>
  <c r="AAE1146" i="1"/>
  <c r="AAG1146" i="1" s="1"/>
  <c r="TY1144" i="1"/>
  <c r="UA1144" i="1" s="1"/>
  <c r="RE1144" i="1"/>
  <c r="RG1144" i="1" s="1"/>
  <c r="ZM1143" i="1"/>
  <c r="ZO1143" i="1" s="1"/>
  <c r="TG1143" i="1"/>
  <c r="TI1143" i="1" s="1"/>
  <c r="RW1143" i="1"/>
  <c r="RY1143" i="1" s="1"/>
  <c r="PU1143" i="1"/>
  <c r="PW1143" i="1" s="1"/>
  <c r="OK1143" i="1"/>
  <c r="OM1143" i="1" s="1"/>
  <c r="NS1143" i="1"/>
  <c r="NU1143" i="1" s="1"/>
  <c r="MI1143" i="1"/>
  <c r="MK1143" i="1" s="1"/>
  <c r="LQ1143" i="1"/>
  <c r="LS1143" i="1" s="1"/>
  <c r="FK1147" i="1"/>
  <c r="FM1147" i="1" s="1"/>
  <c r="GU1145" i="1"/>
  <c r="GW1145" i="1" s="1"/>
  <c r="EA1145" i="1"/>
  <c r="EC1145" i="1" s="1"/>
  <c r="DR1146" i="1"/>
  <c r="DT1146" i="1" s="1"/>
  <c r="HV1145" i="1"/>
  <c r="HX1145" i="1" s="1"/>
  <c r="GL1144" i="1"/>
  <c r="GN1144" i="1" s="1"/>
  <c r="HM1147" i="1"/>
  <c r="HO1147" i="1" s="1"/>
  <c r="GC1147" i="1"/>
  <c r="GE1147" i="1" s="1"/>
  <c r="HD1143" i="1"/>
  <c r="HF1143" i="1" s="1"/>
  <c r="AO1145" i="1"/>
  <c r="AQ1145" i="1" s="1"/>
  <c r="N1146" i="1"/>
  <c r="P1146" i="1" s="1"/>
  <c r="E1146" i="1"/>
  <c r="CH1143" i="1"/>
  <c r="CJ1143" i="1" s="1"/>
  <c r="W1145" i="1"/>
  <c r="Y1145" i="1" s="1"/>
  <c r="BG1143" i="1"/>
  <c r="BI1143" i="1" s="1"/>
  <c r="KP1173" i="1"/>
  <c r="KR1173" i="1" s="1"/>
  <c r="KY1175" i="1"/>
  <c r="LA1175" i="1" s="1"/>
  <c r="IN1176" i="1"/>
  <c r="IP1176" i="1" s="1"/>
  <c r="JO1177" i="1"/>
  <c r="JQ1177" i="1" s="1"/>
  <c r="BEQ1175" i="1"/>
  <c r="BES1175" i="1" s="1"/>
  <c r="BCO1177" i="1"/>
  <c r="BCQ1177" i="1" s="1"/>
  <c r="ASW1177" i="1"/>
  <c r="ASY1177" i="1" s="1"/>
  <c r="ARM1177" i="1"/>
  <c r="ARO1177" i="1" s="1"/>
  <c r="ATO1176" i="1"/>
  <c r="ATQ1176" i="1" s="1"/>
  <c r="AZU1175" i="1"/>
  <c r="AZW1175" i="1" s="1"/>
  <c r="BAM1174" i="1"/>
  <c r="BAO1174" i="1" s="1"/>
  <c r="AXS1174" i="1"/>
  <c r="AXU1174" i="1" s="1"/>
  <c r="AWI1174" i="1"/>
  <c r="AWK1174" i="1" s="1"/>
  <c r="AUY1174" i="1"/>
  <c r="AVA1174" i="1" s="1"/>
  <c r="BCX1176" i="1"/>
  <c r="BCZ1176" i="1" s="1"/>
  <c r="ARV1176" i="1"/>
  <c r="ARX1176" i="1" s="1"/>
  <c r="BEH1174" i="1"/>
  <c r="BEJ1174" i="1" s="1"/>
  <c r="AYT1173" i="1"/>
  <c r="AYV1173" i="1" s="1"/>
  <c r="BDP1177" i="1"/>
  <c r="BDR1177" i="1" s="1"/>
  <c r="BAV1177" i="1"/>
  <c r="BAX1177" i="1" s="1"/>
  <c r="ATX1174" i="1"/>
  <c r="ATZ1174" i="1" s="1"/>
  <c r="ASE1173" i="1"/>
  <c r="ASG1173" i="1" s="1"/>
  <c r="AHL1175" i="1"/>
  <c r="AHN1175" i="1" s="1"/>
  <c r="AJW1175" i="1"/>
  <c r="AJY1175" i="1" s="1"/>
  <c r="AFJ1177" i="1"/>
  <c r="AFL1177" i="1" s="1"/>
  <c r="AMZ1176" i="1"/>
  <c r="ANB1176" i="1" s="1"/>
  <c r="AJE1177" i="1"/>
  <c r="AJG1177" i="1" s="1"/>
  <c r="AKO1175" i="1"/>
  <c r="AKQ1175" i="1" s="1"/>
  <c r="ALP1173" i="1"/>
  <c r="ALR1173" i="1" s="1"/>
  <c r="ALS1178" i="1" s="1"/>
  <c r="AF900" i="1" s="1"/>
  <c r="AID1173" i="1"/>
  <c r="AIF1173" i="1" s="1"/>
  <c r="AGB1173" i="1"/>
  <c r="AGD1173" i="1" s="1"/>
  <c r="APK1173" i="1"/>
  <c r="APM1173" i="1" s="1"/>
  <c r="ACG1173" i="1"/>
  <c r="ACI1173" i="1" s="1"/>
  <c r="XB1177" i="1"/>
  <c r="XD1177" i="1" s="1"/>
  <c r="NJ1177" i="1"/>
  <c r="NL1177" i="1" s="1"/>
  <c r="LZ1177" i="1"/>
  <c r="MB1177" i="1" s="1"/>
  <c r="YU1176" i="1"/>
  <c r="YW1176" i="1" s="1"/>
  <c r="WA1176" i="1"/>
  <c r="WC1176" i="1" s="1"/>
  <c r="MI1176" i="1"/>
  <c r="MK1176" i="1" s="1"/>
  <c r="ZD1175" i="1"/>
  <c r="ZF1175" i="1" s="1"/>
  <c r="PL1175" i="1"/>
  <c r="PN1175" i="1" s="1"/>
  <c r="YC1173" i="1"/>
  <c r="YE1173" i="1" s="1"/>
  <c r="UQ1173" i="1"/>
  <c r="US1173" i="1" s="1"/>
  <c r="UH1176" i="1"/>
  <c r="UJ1176" i="1" s="1"/>
  <c r="RE1176" i="1"/>
  <c r="RG1176" i="1" s="1"/>
  <c r="PU1176" i="1"/>
  <c r="PW1176" i="1" s="1"/>
  <c r="ABO1174" i="1"/>
  <c r="ABQ1174" i="1" s="1"/>
  <c r="PC1174" i="1"/>
  <c r="PE1174" i="1" s="1"/>
  <c r="XT1173" i="1"/>
  <c r="XV1173" i="1" s="1"/>
  <c r="QD1173" i="1"/>
  <c r="QF1173" i="1" s="1"/>
  <c r="MR1173" i="1"/>
  <c r="MT1173" i="1" s="1"/>
  <c r="ABF1174" i="1"/>
  <c r="ABH1174" i="1" s="1"/>
  <c r="CZ1177" i="1"/>
  <c r="DB1177" i="1" s="1"/>
  <c r="AX1174" i="1"/>
  <c r="AZ1174" i="1" s="1"/>
  <c r="IE1176" i="1"/>
  <c r="IG1176" i="1" s="1"/>
  <c r="GL1177" i="1"/>
  <c r="GN1177" i="1" s="1"/>
  <c r="DR1177" i="1"/>
  <c r="DT1177" i="1" s="1"/>
  <c r="GC1174" i="1"/>
  <c r="GE1174" i="1" s="1"/>
  <c r="BY1177" i="1"/>
  <c r="CA1177" i="1" s="1"/>
  <c r="BP1173" i="1"/>
  <c r="BR1173" i="1" s="1"/>
  <c r="N1176" i="1"/>
  <c r="P1176" i="1" s="1"/>
  <c r="ATX1183" i="1"/>
  <c r="ATZ1183" i="1" s="1"/>
  <c r="AWR1181" i="1"/>
  <c r="AWT1181" i="1" s="1"/>
  <c r="SF1182" i="1"/>
  <c r="SH1182" i="1" s="1"/>
  <c r="QV1181" i="1"/>
  <c r="QX1181" i="1" s="1"/>
  <c r="OK1183" i="1"/>
  <c r="OM1183" i="1" s="1"/>
  <c r="KG1162" i="1"/>
  <c r="KI1162" i="1" s="1"/>
  <c r="JX1163" i="1"/>
  <c r="JZ1163" i="1" s="1"/>
  <c r="BDY1165" i="1"/>
  <c r="BEA1165" i="1" s="1"/>
  <c r="BDG1162" i="1"/>
  <c r="BDI1162" i="1" s="1"/>
  <c r="AZL1163" i="1"/>
  <c r="AZN1163" i="1" s="1"/>
  <c r="ASN1163" i="1"/>
  <c r="ASP1163" i="1" s="1"/>
  <c r="BCF1161" i="1"/>
  <c r="BCH1161" i="1" s="1"/>
  <c r="BBN1161" i="1"/>
  <c r="BBP1161" i="1" s="1"/>
  <c r="BAD1165" i="1"/>
  <c r="BAF1165" i="1" s="1"/>
  <c r="ARD1164" i="1"/>
  <c r="ARF1164" i="1" s="1"/>
  <c r="ATF1163" i="1"/>
  <c r="ATH1163" i="1" s="1"/>
  <c r="BCO1161" i="1"/>
  <c r="BCQ1161" i="1" s="1"/>
  <c r="ASW1161" i="1"/>
  <c r="ASY1161" i="1" s="1"/>
  <c r="AID1165" i="1"/>
  <c r="AIF1165" i="1" s="1"/>
  <c r="AJN1163" i="1"/>
  <c r="AJP1163" i="1" s="1"/>
  <c r="AOJ1162" i="1"/>
  <c r="AOL1162" i="1" s="1"/>
  <c r="ADH1162" i="1"/>
  <c r="ADJ1162" i="1" s="1"/>
  <c r="ANR1161" i="1"/>
  <c r="ANT1161" i="1" s="1"/>
  <c r="AGB1161" i="1"/>
  <c r="AGD1161" i="1" s="1"/>
  <c r="ALG1164" i="1"/>
  <c r="ALI1164" i="1" s="1"/>
  <c r="AIM1162" i="1"/>
  <c r="AIO1162" i="1" s="1"/>
  <c r="ACY1162" i="1"/>
  <c r="ADA1162" i="1" s="1"/>
  <c r="AMH1164" i="1"/>
  <c r="AMJ1164" i="1" s="1"/>
  <c r="AGT1164" i="1"/>
  <c r="AGV1164" i="1" s="1"/>
  <c r="AKF1163" i="1"/>
  <c r="AKH1163" i="1" s="1"/>
  <c r="AJW1161" i="1"/>
  <c r="AJY1161" i="1" s="1"/>
  <c r="AFS1165" i="1"/>
  <c r="AFU1165" i="1" s="1"/>
  <c r="ADQ1162" i="1"/>
  <c r="ADS1162" i="1" s="1"/>
  <c r="WS1165" i="1"/>
  <c r="WU1165" i="1" s="1"/>
  <c r="ZV1162" i="1"/>
  <c r="ZX1162" i="1" s="1"/>
  <c r="XB1162" i="1"/>
  <c r="XD1162" i="1" s="1"/>
  <c r="RW1164" i="1"/>
  <c r="RY1164" i="1" s="1"/>
  <c r="NS1164" i="1"/>
  <c r="NU1164" i="1" s="1"/>
  <c r="PU1162" i="1"/>
  <c r="PW1162" i="1" s="1"/>
  <c r="UQ1161" i="1"/>
  <c r="US1161" i="1" s="1"/>
  <c r="RE1161" i="1"/>
  <c r="RG1161" i="1" s="1"/>
  <c r="QM1161" i="1"/>
  <c r="QO1161" i="1" s="1"/>
  <c r="TG1163" i="1"/>
  <c r="TI1163" i="1" s="1"/>
  <c r="AAE1164" i="1"/>
  <c r="AAG1164" i="1" s="1"/>
  <c r="OT1163" i="1"/>
  <c r="OV1163" i="1" s="1"/>
  <c r="XK1162" i="1"/>
  <c r="XM1162" i="1" s="1"/>
  <c r="MI1162" i="1"/>
  <c r="MK1162" i="1" s="1"/>
  <c r="XT1161" i="1"/>
  <c r="XV1161" i="1" s="1"/>
  <c r="UZ1161" i="1"/>
  <c r="VB1161" i="1" s="1"/>
  <c r="FT1165" i="1"/>
  <c r="FV1165" i="1" s="1"/>
  <c r="HD1164" i="1"/>
  <c r="HF1164" i="1" s="1"/>
  <c r="EJ1164" i="1"/>
  <c r="EL1164" i="1" s="1"/>
  <c r="CH1162" i="1"/>
  <c r="CJ1162" i="1" s="1"/>
  <c r="FK1163" i="1"/>
  <c r="FM1163" i="1" s="1"/>
  <c r="DI1161" i="1"/>
  <c r="DK1161" i="1" s="1"/>
  <c r="HM1163" i="1"/>
  <c r="HO1163" i="1" s="1"/>
  <c r="E1165" i="1"/>
  <c r="BP1161" i="1"/>
  <c r="BR1161" i="1" s="1"/>
  <c r="CQ1165" i="1"/>
  <c r="CS1165" i="1" s="1"/>
  <c r="BY1164" i="1"/>
  <c r="CA1164" i="1" s="1"/>
  <c r="BG1161" i="1"/>
  <c r="BI1161" i="1" s="1"/>
  <c r="AUG1180" i="1"/>
  <c r="AUI1180" i="1" s="1"/>
  <c r="BEH1183" i="1"/>
  <c r="BEJ1183" i="1" s="1"/>
  <c r="ASE1182" i="1"/>
  <c r="ASG1182" i="1" s="1"/>
  <c r="SF1180" i="1"/>
  <c r="SH1180" i="1" s="1"/>
  <c r="JX1161" i="1"/>
  <c r="JZ1161" i="1" s="1"/>
  <c r="JF1165" i="1"/>
  <c r="JH1165" i="1" s="1"/>
  <c r="IN1164" i="1"/>
  <c r="IP1164" i="1" s="1"/>
  <c r="APT1161" i="1"/>
  <c r="APV1161" i="1" s="1"/>
  <c r="AJN1164" i="1"/>
  <c r="AJP1164" i="1" s="1"/>
  <c r="AQC1162" i="1"/>
  <c r="AQE1162" i="1" s="1"/>
  <c r="ANI1162" i="1"/>
  <c r="ANK1162" i="1" s="1"/>
  <c r="XK1165" i="1"/>
  <c r="XM1165" i="1" s="1"/>
  <c r="WJ1165" i="1"/>
  <c r="WL1165" i="1" s="1"/>
  <c r="PU1163" i="1"/>
  <c r="PW1163" i="1" s="1"/>
  <c r="OT1162" i="1"/>
  <c r="OV1162" i="1" s="1"/>
  <c r="NA1161" i="1"/>
  <c r="NC1161" i="1" s="1"/>
  <c r="MR1165" i="1"/>
  <c r="MT1165" i="1" s="1"/>
  <c r="MI1163" i="1"/>
  <c r="MK1163" i="1" s="1"/>
  <c r="XB1165" i="1"/>
  <c r="XD1165" i="1" s="1"/>
  <c r="FT1164" i="1"/>
  <c r="FV1164" i="1" s="1"/>
  <c r="CH1164" i="1"/>
  <c r="CJ1164" i="1" s="1"/>
  <c r="FK1165" i="1"/>
  <c r="FM1165" i="1" s="1"/>
  <c r="EA1164" i="1"/>
  <c r="EC1164" i="1" s="1"/>
  <c r="HM1162" i="1"/>
  <c r="HO1162" i="1" s="1"/>
  <c r="W1164" i="1"/>
  <c r="Y1164" i="1" s="1"/>
  <c r="BG1165" i="1"/>
  <c r="BI1165" i="1" s="1"/>
  <c r="CQ1163" i="1"/>
  <c r="CS1163" i="1" s="1"/>
  <c r="AWR1195" i="1"/>
  <c r="AWT1195" i="1" s="1"/>
  <c r="ARD1194" i="1"/>
  <c r="ARF1194" i="1" s="1"/>
  <c r="ANI1192" i="1"/>
  <c r="ANK1192" i="1" s="1"/>
  <c r="AMH1194" i="1"/>
  <c r="AMJ1194" i="1" s="1"/>
  <c r="LZ1194" i="1"/>
  <c r="MB1194" i="1" s="1"/>
  <c r="BEZ1135" i="1"/>
  <c r="BFB1135" i="1" s="1"/>
  <c r="AVH1135" i="1"/>
  <c r="AVJ1135" i="1" s="1"/>
  <c r="AVQ1134" i="1"/>
  <c r="AVS1134" i="1" s="1"/>
  <c r="BDY1132" i="1"/>
  <c r="BEA1132" i="1" s="1"/>
  <c r="AYK1132" i="1"/>
  <c r="AYM1132" i="1" s="1"/>
  <c r="AXS1135" i="1"/>
  <c r="AXU1135" i="1" s="1"/>
  <c r="AUY1135" i="1"/>
  <c r="AVA1135" i="1" s="1"/>
  <c r="BDP1134" i="1"/>
  <c r="BDR1134" i="1" s="1"/>
  <c r="BEH1133" i="1"/>
  <c r="BEJ1133" i="1" s="1"/>
  <c r="AYT1133" i="1"/>
  <c r="AYV1133" i="1" s="1"/>
  <c r="BCF1132" i="1"/>
  <c r="BCH1132" i="1" s="1"/>
  <c r="ATX1132" i="1"/>
  <c r="ATZ1132" i="1" s="1"/>
  <c r="AUP1135" i="1"/>
  <c r="AUR1135" i="1" s="1"/>
  <c r="BBW1134" i="1"/>
  <c r="BBY1134" i="1" s="1"/>
  <c r="BCO1133" i="1"/>
  <c r="BCQ1133" i="1" s="1"/>
  <c r="AXA1133" i="1"/>
  <c r="AXC1133" i="1" s="1"/>
  <c r="AUG1133" i="1"/>
  <c r="AUI1133" i="1" s="1"/>
  <c r="BDG1132" i="1"/>
  <c r="BDI1132" i="1" s="1"/>
  <c r="BCX1134" i="1"/>
  <c r="BCZ1134" i="1" s="1"/>
  <c r="BBN1134" i="1"/>
  <c r="BBP1134" i="1" s="1"/>
  <c r="BAD1134" i="1"/>
  <c r="BAF1134" i="1" s="1"/>
  <c r="AZL1133" i="1"/>
  <c r="AZN1133" i="1" s="1"/>
  <c r="AXJ1132" i="1"/>
  <c r="AXL1132" i="1" s="1"/>
  <c r="AVZ1132" i="1"/>
  <c r="AWB1132" i="1" s="1"/>
  <c r="ANI1194" i="1"/>
  <c r="ANK1194" i="1" s="1"/>
  <c r="AFS1194" i="1"/>
  <c r="AFU1194" i="1" s="1"/>
  <c r="AQC1193" i="1"/>
  <c r="AQE1193" i="1" s="1"/>
  <c r="ACP1194" i="1"/>
  <c r="ACR1194" i="1" s="1"/>
  <c r="VI1194" i="1"/>
  <c r="VK1194" i="1" s="1"/>
  <c r="LZ1193" i="1"/>
  <c r="MB1193" i="1" s="1"/>
  <c r="YU1192" i="1"/>
  <c r="YW1192" i="1" s="1"/>
  <c r="JX1187" i="1"/>
  <c r="JZ1187" i="1" s="1"/>
  <c r="AIV1188" i="1"/>
  <c r="AIX1188" i="1" s="1"/>
  <c r="AJW1187" i="1"/>
  <c r="AJY1187" i="1" s="1"/>
  <c r="AJZ1190" i="1" s="1"/>
  <c r="AN832" i="1" s="1"/>
  <c r="APB1189" i="1"/>
  <c r="APD1189" i="1" s="1"/>
  <c r="AQC1187" i="1"/>
  <c r="AQE1187" i="1" s="1"/>
  <c r="AAE1185" i="1"/>
  <c r="AAG1185" i="1" s="1"/>
  <c r="RE1185" i="1"/>
  <c r="RG1185" i="1" s="1"/>
  <c r="PL1188" i="1"/>
  <c r="PN1188" i="1" s="1"/>
  <c r="ZV1186" i="1"/>
  <c r="ZX1186" i="1" s="1"/>
  <c r="FT1189" i="1"/>
  <c r="FV1189" i="1" s="1"/>
  <c r="EJ1188" i="1"/>
  <c r="EL1188" i="1" s="1"/>
  <c r="FK1188" i="1"/>
  <c r="FM1188" i="1" s="1"/>
  <c r="GU1187" i="1"/>
  <c r="GW1187" i="1" s="1"/>
  <c r="ES1185" i="1"/>
  <c r="EU1185" i="1" s="1"/>
  <c r="DI1185" i="1"/>
  <c r="DK1185" i="1" s="1"/>
  <c r="AX1189" i="1"/>
  <c r="AZ1189" i="1" s="1"/>
  <c r="HM1186" i="1"/>
  <c r="HO1186" i="1" s="1"/>
  <c r="AF1187" i="1"/>
  <c r="AH1187" i="1" s="1"/>
  <c r="CQ1189" i="1"/>
  <c r="CS1189" i="1" s="1"/>
  <c r="BG1185" i="1"/>
  <c r="BI1185" i="1" s="1"/>
  <c r="AZU1174" i="1"/>
  <c r="AZW1174" i="1" s="1"/>
  <c r="ARD1175" i="1"/>
  <c r="ARF1175" i="1" s="1"/>
  <c r="AOA1175" i="1"/>
  <c r="AOC1175" i="1" s="1"/>
  <c r="ANI1173" i="1"/>
  <c r="ANK1173" i="1" s="1"/>
  <c r="ABX1176" i="1"/>
  <c r="ABZ1176" i="1" s="1"/>
  <c r="HD1175" i="1"/>
  <c r="HF1175" i="1" s="1"/>
  <c r="IN1189" i="1"/>
  <c r="IP1189" i="1" s="1"/>
  <c r="BBE1187" i="1"/>
  <c r="BBG1187" i="1" s="1"/>
  <c r="APB1186" i="1"/>
  <c r="APD1186" i="1" s="1"/>
  <c r="AJN1186" i="1"/>
  <c r="AJP1186" i="1" s="1"/>
  <c r="AHL1186" i="1"/>
  <c r="AHN1186" i="1" s="1"/>
  <c r="ACY1188" i="1"/>
  <c r="ADA1188" i="1" s="1"/>
  <c r="AIM1186" i="1"/>
  <c r="AIO1186" i="1" s="1"/>
  <c r="WA1185" i="1"/>
  <c r="WC1185" i="1" s="1"/>
  <c r="OK1189" i="1"/>
  <c r="OM1189" i="1" s="1"/>
  <c r="ABF1188" i="1"/>
  <c r="ABH1188" i="1" s="1"/>
  <c r="LZ1188" i="1"/>
  <c r="MB1188" i="1" s="1"/>
  <c r="LH1189" i="1"/>
  <c r="LJ1189" i="1" s="1"/>
  <c r="WS1188" i="1"/>
  <c r="WU1188" i="1" s="1"/>
  <c r="WV1190" i="1" s="1"/>
  <c r="AN854" i="1" s="1"/>
  <c r="OT1187" i="1"/>
  <c r="OV1187" i="1" s="1"/>
  <c r="BDY1191" i="1"/>
  <c r="BEA1191" i="1" s="1"/>
  <c r="BBN1193" i="1"/>
  <c r="BBP1193" i="1" s="1"/>
  <c r="AUP1193" i="1"/>
  <c r="AUR1193" i="1" s="1"/>
  <c r="ADQ1194" i="1"/>
  <c r="ADS1194" i="1" s="1"/>
  <c r="AFS1191" i="1"/>
  <c r="AFU1191" i="1" s="1"/>
  <c r="SF1191" i="1"/>
  <c r="SH1191" i="1" s="1"/>
  <c r="AWI1177" i="1"/>
  <c r="AWK1177" i="1" s="1"/>
  <c r="AUG1176" i="1"/>
  <c r="AUI1176" i="1" s="1"/>
  <c r="AVQ1177" i="1"/>
  <c r="AVS1177" i="1" s="1"/>
  <c r="AUP1177" i="1"/>
  <c r="AUR1177" i="1" s="1"/>
  <c r="AVH1176" i="1"/>
  <c r="AVJ1176" i="1" s="1"/>
  <c r="TP1175" i="1"/>
  <c r="TR1175" i="1" s="1"/>
  <c r="YC1174" i="1"/>
  <c r="YE1174" i="1" s="1"/>
  <c r="OB1177" i="1"/>
  <c r="OD1177" i="1" s="1"/>
  <c r="KG1165" i="1"/>
  <c r="KI1165" i="1" s="1"/>
  <c r="JO1164" i="1"/>
  <c r="JQ1164" i="1" s="1"/>
  <c r="JX1164" i="1"/>
  <c r="JZ1164" i="1" s="1"/>
  <c r="IN1163" i="1"/>
  <c r="IP1163" i="1" s="1"/>
  <c r="BAM1164" i="1"/>
  <c r="BAO1164" i="1" s="1"/>
  <c r="BCO1163" i="1"/>
  <c r="BCQ1163" i="1" s="1"/>
  <c r="BEQ1162" i="1"/>
  <c r="BES1162" i="1" s="1"/>
  <c r="AXS1162" i="1"/>
  <c r="AXU1162" i="1" s="1"/>
  <c r="AWI1162" i="1"/>
  <c r="AWK1162" i="1" s="1"/>
  <c r="ATO1162" i="1"/>
  <c r="ATQ1162" i="1" s="1"/>
  <c r="ATX1165" i="1"/>
  <c r="ATZ1165" i="1" s="1"/>
  <c r="ARD1165" i="1"/>
  <c r="ARF1165" i="1" s="1"/>
  <c r="AYT1164" i="1"/>
  <c r="AYV1164" i="1" s="1"/>
  <c r="BCF1163" i="1"/>
  <c r="BCH1163" i="1" s="1"/>
  <c r="BDP1161" i="1"/>
  <c r="BDR1161" i="1" s="1"/>
  <c r="BAV1161" i="1"/>
  <c r="BAX1161" i="1" s="1"/>
  <c r="AZU1162" i="1"/>
  <c r="AZW1162" i="1" s="1"/>
  <c r="ASN1162" i="1"/>
  <c r="ASP1162" i="1" s="1"/>
  <c r="BBE1161" i="1"/>
  <c r="BBG1161" i="1" s="1"/>
  <c r="AZC1161" i="1"/>
  <c r="AZE1161" i="1" s="1"/>
  <c r="AYK1161" i="1"/>
  <c r="AYM1161" i="1" s="1"/>
  <c r="AYB1161" i="1"/>
  <c r="AYD1161" i="1" s="1"/>
  <c r="ALY1165" i="1"/>
  <c r="AMA1165" i="1" s="1"/>
  <c r="AJN1161" i="1"/>
  <c r="AJP1161" i="1" s="1"/>
  <c r="AIV1161" i="1"/>
  <c r="AIX1161" i="1" s="1"/>
  <c r="AKO1165" i="1"/>
  <c r="AKQ1165" i="1" s="1"/>
  <c r="AJE1163" i="1"/>
  <c r="AJG1163" i="1" s="1"/>
  <c r="AEI1162" i="1"/>
  <c r="AEK1162" i="1" s="1"/>
  <c r="AKF1165" i="1"/>
  <c r="AKH1165" i="1" s="1"/>
  <c r="ANR1162" i="1"/>
  <c r="ANT1162" i="1" s="1"/>
  <c r="ACY1161" i="1"/>
  <c r="ADA1161" i="1" s="1"/>
  <c r="AFA1164" i="1"/>
  <c r="AFC1164" i="1" s="1"/>
  <c r="AGK1162" i="1"/>
  <c r="AGM1162" i="1" s="1"/>
  <c r="ZM1164" i="1"/>
  <c r="ZO1164" i="1" s="1"/>
  <c r="XT1164" i="1"/>
  <c r="XV1164" i="1" s="1"/>
  <c r="TP1164" i="1"/>
  <c r="TR1164" i="1" s="1"/>
  <c r="NJ1165" i="1"/>
  <c r="NL1165" i="1" s="1"/>
  <c r="UQ1164" i="1"/>
  <c r="US1164" i="1" s="1"/>
  <c r="VR1164" i="1"/>
  <c r="VT1164" i="1" s="1"/>
  <c r="LZ1164" i="1"/>
  <c r="MB1164" i="1" s="1"/>
  <c r="ABO1163" i="1"/>
  <c r="ABQ1163" i="1" s="1"/>
  <c r="YU1163" i="1"/>
  <c r="YW1163" i="1" s="1"/>
  <c r="ABX1162" i="1"/>
  <c r="ABZ1162" i="1" s="1"/>
  <c r="WJ1162" i="1"/>
  <c r="WL1162" i="1" s="1"/>
  <c r="OK1164" i="1"/>
  <c r="OM1164" i="1" s="1"/>
  <c r="XB1163" i="1"/>
  <c r="XD1163" i="1" s="1"/>
  <c r="RN1161" i="1"/>
  <c r="RP1161" i="1" s="1"/>
  <c r="MR1161" i="1"/>
  <c r="MT1161" i="1" s="1"/>
  <c r="CZ1162" i="1"/>
  <c r="DB1162" i="1" s="1"/>
  <c r="GU1164" i="1"/>
  <c r="GW1164" i="1" s="1"/>
  <c r="EA1162" i="1"/>
  <c r="EC1162" i="1" s="1"/>
  <c r="GL1165" i="1"/>
  <c r="GN1165" i="1" s="1"/>
  <c r="FB1164" i="1"/>
  <c r="FD1164" i="1" s="1"/>
  <c r="HV1163" i="1"/>
  <c r="HX1163" i="1" s="1"/>
  <c r="DR1163" i="1"/>
  <c r="DT1163" i="1" s="1"/>
  <c r="AX1165" i="1"/>
  <c r="AZ1165" i="1" s="1"/>
  <c r="BP1164" i="1"/>
  <c r="BR1164" i="1" s="1"/>
  <c r="HM1165" i="1"/>
  <c r="HO1165" i="1" s="1"/>
  <c r="DI1163" i="1"/>
  <c r="DK1163" i="1" s="1"/>
  <c r="ES1162" i="1"/>
  <c r="EU1162" i="1" s="1"/>
  <c r="EJ1161" i="1"/>
  <c r="EL1161" i="1" s="1"/>
  <c r="AO1161" i="1"/>
  <c r="AQ1161" i="1" s="1"/>
  <c r="BY1162" i="1"/>
  <c r="CA1162" i="1" s="1"/>
  <c r="BG1162" i="1"/>
  <c r="BI1162" i="1" s="1"/>
  <c r="E1163" i="1"/>
  <c r="N1163" i="1"/>
  <c r="P1163" i="1" s="1"/>
  <c r="BCX1191" i="1"/>
  <c r="BCZ1191" i="1" s="1"/>
  <c r="ATF1191" i="1"/>
  <c r="ATH1191" i="1" s="1"/>
  <c r="BDP1194" i="1"/>
  <c r="BDR1194" i="1" s="1"/>
  <c r="AQC1194" i="1"/>
  <c r="AQE1194" i="1" s="1"/>
  <c r="ADZ1195" i="1"/>
  <c r="AEB1195" i="1" s="1"/>
  <c r="AFA1195" i="1"/>
  <c r="AFC1195" i="1" s="1"/>
  <c r="ANR1192" i="1"/>
  <c r="ANT1192" i="1" s="1"/>
  <c r="AMH1191" i="1"/>
  <c r="AMJ1191" i="1" s="1"/>
  <c r="AKX1191" i="1"/>
  <c r="AKZ1191" i="1" s="1"/>
  <c r="PL1191" i="1"/>
  <c r="PN1191" i="1" s="1"/>
  <c r="FK1192" i="1"/>
  <c r="FM1192" i="1" s="1"/>
  <c r="KP1167" i="1"/>
  <c r="KR1167" i="1" s="1"/>
  <c r="KG1169" i="1"/>
  <c r="KI1169" i="1" s="1"/>
  <c r="JF1168" i="1"/>
  <c r="JH1168" i="1" s="1"/>
  <c r="IW1167" i="1"/>
  <c r="IY1167" i="1" s="1"/>
  <c r="JO1167" i="1"/>
  <c r="JQ1167" i="1" s="1"/>
  <c r="JX1168" i="1"/>
  <c r="JZ1168" i="1" s="1"/>
  <c r="IN1171" i="1"/>
  <c r="IP1171" i="1" s="1"/>
  <c r="AZU1169" i="1"/>
  <c r="AZW1169" i="1" s="1"/>
  <c r="AYK1169" i="1"/>
  <c r="AYM1169" i="1" s="1"/>
  <c r="AXA1169" i="1"/>
  <c r="AXC1169" i="1" s="1"/>
  <c r="AVQ1169" i="1"/>
  <c r="AVS1169" i="1" s="1"/>
  <c r="ASW1169" i="1"/>
  <c r="ASY1169" i="1" s="1"/>
  <c r="BEQ1168" i="1"/>
  <c r="BES1168" i="1" s="1"/>
  <c r="AZC1168" i="1"/>
  <c r="AZE1168" i="1" s="1"/>
  <c r="ATO1168" i="1"/>
  <c r="ATQ1168" i="1" s="1"/>
  <c r="AZL1171" i="1"/>
  <c r="AZN1171" i="1" s="1"/>
  <c r="AYT1170" i="1"/>
  <c r="AYV1170" i="1" s="1"/>
  <c r="BEZ1167" i="1"/>
  <c r="BFB1167" i="1" s="1"/>
  <c r="BBN1167" i="1"/>
  <c r="BBP1167" i="1" s="1"/>
  <c r="BAD1167" i="1"/>
  <c r="BAF1167" i="1" s="1"/>
  <c r="AWR1167" i="1"/>
  <c r="AWT1167" i="1" s="1"/>
  <c r="AUG1168" i="1"/>
  <c r="AUI1168" i="1" s="1"/>
  <c r="BDP1168" i="1"/>
  <c r="BDR1168" i="1" s="1"/>
  <c r="BDG1167" i="1"/>
  <c r="BDI1167" i="1" s="1"/>
  <c r="BBE1167" i="1"/>
  <c r="BBG1167" i="1" s="1"/>
  <c r="BAM1167" i="1"/>
  <c r="BAO1167" i="1" s="1"/>
  <c r="AXS1167" i="1"/>
  <c r="AXU1167" i="1" s="1"/>
  <c r="AWI1167" i="1"/>
  <c r="AWK1167" i="1" s="1"/>
  <c r="ASE1167" i="1"/>
  <c r="ASG1167" i="1" s="1"/>
  <c r="ACY1169" i="1"/>
  <c r="ADA1169" i="1" s="1"/>
  <c r="ANI1168" i="1"/>
  <c r="ANK1168" i="1" s="1"/>
  <c r="ALG1168" i="1"/>
  <c r="ALI1168" i="1" s="1"/>
  <c r="AFS1168" i="1"/>
  <c r="AFU1168" i="1" s="1"/>
  <c r="AEI1168" i="1"/>
  <c r="AEK1168" i="1" s="1"/>
  <c r="ACP1170" i="1"/>
  <c r="ACR1170" i="1" s="1"/>
  <c r="ANR1169" i="1"/>
  <c r="ANT1169" i="1" s="1"/>
  <c r="AID1167" i="1"/>
  <c r="AIF1167" i="1" s="1"/>
  <c r="AGB1167" i="1"/>
  <c r="AGD1167" i="1" s="1"/>
  <c r="ADZ1167" i="1"/>
  <c r="AEB1167" i="1" s="1"/>
  <c r="ALP1170" i="1"/>
  <c r="ALR1170" i="1" s="1"/>
  <c r="AJN1169" i="1"/>
  <c r="AJP1169" i="1" s="1"/>
  <c r="AQL1168" i="1"/>
  <c r="AQN1168" i="1" s="1"/>
  <c r="APK1167" i="1"/>
  <c r="APM1167" i="1" s="1"/>
  <c r="AOS1167" i="1"/>
  <c r="AOU1167" i="1" s="1"/>
  <c r="ALY1167" i="1"/>
  <c r="AMA1167" i="1" s="1"/>
  <c r="AJW1167" i="1"/>
  <c r="AJY1167" i="1" s="1"/>
  <c r="AGK1167" i="1"/>
  <c r="AGM1167" i="1" s="1"/>
  <c r="ADQ1167" i="1"/>
  <c r="ADS1167" i="1" s="1"/>
  <c r="ACG1167" i="1"/>
  <c r="ACI1167" i="1" s="1"/>
  <c r="AAN1171" i="1"/>
  <c r="AAP1171" i="1" s="1"/>
  <c r="ZD1171" i="1"/>
  <c r="ZF1171" i="1" s="1"/>
  <c r="SO1169" i="1"/>
  <c r="SQ1169" i="1" s="1"/>
  <c r="XB1168" i="1"/>
  <c r="XD1168" i="1" s="1"/>
  <c r="NA1171" i="1"/>
  <c r="NC1171" i="1" s="1"/>
  <c r="RW1169" i="1"/>
  <c r="RY1169" i="1" s="1"/>
  <c r="ABO1167" i="1"/>
  <c r="ABQ1167" i="1" s="1"/>
  <c r="AAE1167" i="1"/>
  <c r="AAG1167" i="1" s="1"/>
  <c r="WS1167" i="1"/>
  <c r="WU1167" i="1" s="1"/>
  <c r="UQ1167" i="1"/>
  <c r="US1167" i="1" s="1"/>
  <c r="QM1167" i="1"/>
  <c r="QO1167" i="1" s="1"/>
  <c r="PC1167" i="1"/>
  <c r="PE1167" i="1" s="1"/>
  <c r="LQ1167" i="1"/>
  <c r="LS1167" i="1" s="1"/>
  <c r="ABX1169" i="1"/>
  <c r="ABZ1169" i="1" s="1"/>
  <c r="ZM1168" i="1"/>
  <c r="ZO1168" i="1" s="1"/>
  <c r="NJ1169" i="1"/>
  <c r="NL1169" i="1" s="1"/>
  <c r="WA1168" i="1"/>
  <c r="WC1168" i="1" s="1"/>
  <c r="ABF1167" i="1"/>
  <c r="ABH1167" i="1" s="1"/>
  <c r="XT1167" i="1"/>
  <c r="XV1167" i="1" s="1"/>
  <c r="WJ1167" i="1"/>
  <c r="WL1167" i="1" s="1"/>
  <c r="VR1167" i="1"/>
  <c r="VT1167" i="1" s="1"/>
  <c r="OT1167" i="1"/>
  <c r="OV1167" i="1" s="1"/>
  <c r="LH1167" i="1"/>
  <c r="LJ1167" i="1" s="1"/>
  <c r="LZ1171" i="1"/>
  <c r="MB1171" i="1" s="1"/>
  <c r="VI1168" i="1"/>
  <c r="VK1168" i="1" s="1"/>
  <c r="FT1168" i="1"/>
  <c r="FV1168" i="1" s="1"/>
  <c r="EA1169" i="1"/>
  <c r="EC1169" i="1" s="1"/>
  <c r="GU1167" i="1"/>
  <c r="GW1167" i="1" s="1"/>
  <c r="GC1167" i="1"/>
  <c r="GE1167" i="1" s="1"/>
  <c r="FK1167" i="1"/>
  <c r="FM1167" i="1" s="1"/>
  <c r="FN1172" i="1" s="1"/>
  <c r="AB804" i="1" s="1"/>
  <c r="DI1168" i="1"/>
  <c r="DK1168" i="1" s="1"/>
  <c r="HV1167" i="1"/>
  <c r="HX1167" i="1" s="1"/>
  <c r="GL1167" i="1"/>
  <c r="GN1167" i="1" s="1"/>
  <c r="EJ1167" i="1"/>
  <c r="EL1167" i="1" s="1"/>
  <c r="DR1167" i="1"/>
  <c r="DT1167" i="1" s="1"/>
  <c r="CZ1167" i="1"/>
  <c r="DB1167" i="1" s="1"/>
  <c r="AO1167" i="1"/>
  <c r="AQ1167" i="1" s="1"/>
  <c r="BY1168" i="1"/>
  <c r="CA1168" i="1" s="1"/>
  <c r="CH1167" i="1"/>
  <c r="CJ1167" i="1" s="1"/>
  <c r="BP1167" i="1"/>
  <c r="BR1167" i="1" s="1"/>
  <c r="AX1167" i="1"/>
  <c r="AZ1167" i="1" s="1"/>
  <c r="E1167" i="1"/>
  <c r="CQ1167" i="1"/>
  <c r="CS1167" i="1" s="1"/>
  <c r="BG1167" i="1"/>
  <c r="BI1167" i="1" s="1"/>
  <c r="AF1168" i="1"/>
  <c r="AH1168" i="1" s="1"/>
  <c r="W1167" i="1"/>
  <c r="Y1167" i="1" s="1"/>
  <c r="JX1183" i="1"/>
  <c r="JZ1183" i="1" s="1"/>
  <c r="BAD1183" i="1"/>
  <c r="BAF1183" i="1" s="1"/>
  <c r="AFJ1183" i="1"/>
  <c r="AFL1183" i="1" s="1"/>
  <c r="AFA1181" i="1"/>
  <c r="AFC1181" i="1" s="1"/>
  <c r="XB1180" i="1"/>
  <c r="XD1180" i="1" s="1"/>
  <c r="OT1183" i="1"/>
  <c r="OV1183" i="1" s="1"/>
  <c r="OB1181" i="1"/>
  <c r="OD1181" i="1" s="1"/>
  <c r="WJ1180" i="1"/>
  <c r="WL1180" i="1" s="1"/>
  <c r="HD1181" i="1"/>
  <c r="HF1181" i="1" s="1"/>
  <c r="DI1180" i="1"/>
  <c r="DK1180" i="1" s="1"/>
  <c r="BG1180" i="1"/>
  <c r="BI1180" i="1" s="1"/>
  <c r="AO1181" i="1"/>
  <c r="AQ1181" i="1" s="1"/>
  <c r="ALY1193" i="1"/>
  <c r="AMA1193" i="1" s="1"/>
  <c r="ABX1195" i="1"/>
  <c r="ABZ1195" i="1" s="1"/>
  <c r="NA1192" i="1"/>
  <c r="NC1192" i="1" s="1"/>
  <c r="GU1193" i="1"/>
  <c r="GW1193" i="1" s="1"/>
  <c r="FK1193" i="1"/>
  <c r="FM1193" i="1" s="1"/>
  <c r="AO1192" i="1"/>
  <c r="AQ1192" i="1" s="1"/>
  <c r="ES1194" i="1"/>
  <c r="EU1194" i="1" s="1"/>
  <c r="BY1195" i="1"/>
  <c r="CA1195" i="1" s="1"/>
  <c r="N1192" i="1"/>
  <c r="P1192" i="1" s="1"/>
  <c r="JX1194" i="1"/>
  <c r="JZ1194" i="1" s="1"/>
  <c r="AWI1194" i="1"/>
  <c r="AWK1194" i="1" s="1"/>
  <c r="AFJ1194" i="1"/>
  <c r="AFL1194" i="1" s="1"/>
  <c r="AHL1191" i="1"/>
  <c r="AHN1191" i="1" s="1"/>
  <c r="DI1195" i="1"/>
  <c r="DK1195" i="1" s="1"/>
  <c r="BBE1159" i="1"/>
  <c r="BBG1159" i="1" s="1"/>
  <c r="AZU1159" i="1"/>
  <c r="AZW1159" i="1" s="1"/>
  <c r="ARM1159" i="1"/>
  <c r="ARO1159" i="1" s="1"/>
  <c r="AWI1158" i="1"/>
  <c r="AWK1158" i="1" s="1"/>
  <c r="AUG1157" i="1"/>
  <c r="AUI1157" i="1" s="1"/>
  <c r="BBW1159" i="1"/>
  <c r="BBY1159" i="1" s="1"/>
  <c r="ATO1159" i="1"/>
  <c r="ATQ1159" i="1" s="1"/>
  <c r="AYK1158" i="1"/>
  <c r="AYM1158" i="1" s="1"/>
  <c r="ASW1158" i="1"/>
  <c r="ASY1158" i="1" s="1"/>
  <c r="BAM1157" i="1"/>
  <c r="BAO1157" i="1" s="1"/>
  <c r="ATF1159" i="1"/>
  <c r="ATH1159" i="1" s="1"/>
  <c r="ARD1158" i="1"/>
  <c r="ARF1158" i="1" s="1"/>
  <c r="AXJ1156" i="1"/>
  <c r="AXL1156" i="1" s="1"/>
  <c r="BCO1155" i="1"/>
  <c r="BCQ1155" i="1" s="1"/>
  <c r="AUY1155" i="1"/>
  <c r="AVA1155" i="1" s="1"/>
  <c r="AYB1157" i="1"/>
  <c r="AYD1157" i="1" s="1"/>
  <c r="ARV1155" i="1"/>
  <c r="ARX1155" i="1" s="1"/>
  <c r="AQL1159" i="1"/>
  <c r="AQN1159" i="1" s="1"/>
  <c r="APB1155" i="1"/>
  <c r="APD1155" i="1" s="1"/>
  <c r="AJW1156" i="1"/>
  <c r="AJY1156" i="1" s="1"/>
  <c r="ACP1158" i="1"/>
  <c r="ACR1158" i="1" s="1"/>
  <c r="AMH1156" i="1"/>
  <c r="AMJ1156" i="1" s="1"/>
  <c r="ANI1158" i="1"/>
  <c r="ANK1158" i="1" s="1"/>
  <c r="AJE1158" i="1"/>
  <c r="AJG1158" i="1" s="1"/>
  <c r="APK1157" i="1"/>
  <c r="APM1157" i="1" s="1"/>
  <c r="RE1159" i="1"/>
  <c r="RG1159" i="1" s="1"/>
  <c r="ABX1156" i="1"/>
  <c r="ABZ1156" i="1" s="1"/>
  <c r="WS1158" i="1"/>
  <c r="WU1158" i="1" s="1"/>
  <c r="YL1157" i="1"/>
  <c r="YN1157" i="1" s="1"/>
  <c r="RN1157" i="1"/>
  <c r="RP1157" i="1" s="1"/>
  <c r="AAE1159" i="1"/>
  <c r="AAG1159" i="1" s="1"/>
  <c r="OB1158" i="1"/>
  <c r="OD1158" i="1" s="1"/>
  <c r="NJ1156" i="1"/>
  <c r="NL1156" i="1" s="1"/>
  <c r="TG1158" i="1"/>
  <c r="TI1158" i="1" s="1"/>
  <c r="NS1158" i="1"/>
  <c r="NU1158" i="1" s="1"/>
  <c r="QV1157" i="1"/>
  <c r="QX1157" i="1" s="1"/>
  <c r="HD1159" i="1"/>
  <c r="HF1159" i="1" s="1"/>
  <c r="IE1159" i="1"/>
  <c r="IG1159" i="1" s="1"/>
  <c r="GU1155" i="1"/>
  <c r="GW1155" i="1" s="1"/>
  <c r="CH1155" i="1"/>
  <c r="CJ1155" i="1" s="1"/>
  <c r="AF1158" i="1"/>
  <c r="AH1158" i="1" s="1"/>
  <c r="IN1143" i="1"/>
  <c r="IP1143" i="1" s="1"/>
  <c r="JX1143" i="1"/>
  <c r="JZ1143" i="1" s="1"/>
  <c r="IW1145" i="1"/>
  <c r="IY1145" i="1" s="1"/>
  <c r="KG1147" i="1"/>
  <c r="KI1147" i="1" s="1"/>
  <c r="KP1144" i="1"/>
  <c r="KR1144" i="1" s="1"/>
  <c r="JF1145" i="1"/>
  <c r="JH1145" i="1" s="1"/>
  <c r="JO1146" i="1"/>
  <c r="JQ1146" i="1" s="1"/>
  <c r="AXJ1145" i="1"/>
  <c r="AXL1145" i="1" s="1"/>
  <c r="AVZ1145" i="1"/>
  <c r="AWB1145" i="1" s="1"/>
  <c r="ATF1145" i="1"/>
  <c r="ATH1145" i="1" s="1"/>
  <c r="AZL1144" i="1"/>
  <c r="AZN1144" i="1" s="1"/>
  <c r="AYB1144" i="1"/>
  <c r="AYD1144" i="1" s="1"/>
  <c r="AWR1144" i="1"/>
  <c r="AWT1144" i="1" s="1"/>
  <c r="ATX1144" i="1"/>
  <c r="ATZ1144" i="1" s="1"/>
  <c r="ARD1144" i="1"/>
  <c r="ARF1144" i="1" s="1"/>
  <c r="BCO1143" i="1"/>
  <c r="BCQ1143" i="1" s="1"/>
  <c r="AZC1143" i="1"/>
  <c r="AZE1143" i="1" s="1"/>
  <c r="AYK1143" i="1"/>
  <c r="AYM1143" i="1" s="1"/>
  <c r="AXS1143" i="1"/>
  <c r="AXU1143" i="1" s="1"/>
  <c r="AWI1143" i="1"/>
  <c r="AWK1143" i="1" s="1"/>
  <c r="AVQ1143" i="1"/>
  <c r="AVS1143" i="1" s="1"/>
  <c r="AXA1147" i="1"/>
  <c r="AXC1147" i="1" s="1"/>
  <c r="AUG1145" i="1"/>
  <c r="AUI1145" i="1" s="1"/>
  <c r="ASW1145" i="1"/>
  <c r="ASY1145" i="1" s="1"/>
  <c r="BEQ1144" i="1"/>
  <c r="BES1144" i="1" s="1"/>
  <c r="BBW1144" i="1"/>
  <c r="BBY1144" i="1" s="1"/>
  <c r="AUY1144" i="1"/>
  <c r="AVA1144" i="1" s="1"/>
  <c r="BCX1146" i="1"/>
  <c r="BCZ1146" i="1" s="1"/>
  <c r="AYT1146" i="1"/>
  <c r="AYV1146" i="1" s="1"/>
  <c r="BEZ1145" i="1"/>
  <c r="BFB1145" i="1" s="1"/>
  <c r="BDP1145" i="1"/>
  <c r="BDR1145" i="1" s="1"/>
  <c r="BCF1145" i="1"/>
  <c r="BCH1145" i="1" s="1"/>
  <c r="BAV1145" i="1"/>
  <c r="BAX1145" i="1" s="1"/>
  <c r="AUP1144" i="1"/>
  <c r="AUR1144" i="1" s="1"/>
  <c r="AVH1143" i="1"/>
  <c r="AVJ1143" i="1" s="1"/>
  <c r="ATO1147" i="1"/>
  <c r="ATQ1147" i="1" s="1"/>
  <c r="BDY1146" i="1"/>
  <c r="BEA1146" i="1" s="1"/>
  <c r="AJN1147" i="1"/>
  <c r="AJP1147" i="1" s="1"/>
  <c r="APT1146" i="1"/>
  <c r="APV1146" i="1" s="1"/>
  <c r="AGB1146" i="1"/>
  <c r="AGD1146" i="1" s="1"/>
  <c r="ADZ1145" i="1"/>
  <c r="AEB1145" i="1" s="1"/>
  <c r="AMZ1144" i="1"/>
  <c r="ANB1144" i="1" s="1"/>
  <c r="AHL1144" i="1"/>
  <c r="AHN1144" i="1" s="1"/>
  <c r="AER1144" i="1"/>
  <c r="AET1144" i="1" s="1"/>
  <c r="ADH1144" i="1"/>
  <c r="ADJ1144" i="1" s="1"/>
  <c r="AID1143" i="1"/>
  <c r="AIF1143" i="1" s="1"/>
  <c r="AMQ1146" i="1"/>
  <c r="AMS1146" i="1" s="1"/>
  <c r="AFS1146" i="1"/>
  <c r="AFU1146" i="1" s="1"/>
  <c r="ACY1146" i="1"/>
  <c r="ADA1146" i="1" s="1"/>
  <c r="ALG1144" i="1"/>
  <c r="ALI1144" i="1" s="1"/>
  <c r="ALP1147" i="1"/>
  <c r="ALR1147" i="1" s="1"/>
  <c r="APB1146" i="1"/>
  <c r="APD1146" i="1" s="1"/>
  <c r="AMH1146" i="1"/>
  <c r="AMJ1146" i="1" s="1"/>
  <c r="AMK1148" i="1" s="1"/>
  <c r="L820" i="1" s="1"/>
  <c r="AKF1145" i="1"/>
  <c r="AKH1145" i="1" s="1"/>
  <c r="ANR1144" i="1"/>
  <c r="ANT1144" i="1" s="1"/>
  <c r="AKX1144" i="1"/>
  <c r="AKZ1144" i="1" s="1"/>
  <c r="AFJ1144" i="1"/>
  <c r="AFL1144" i="1" s="1"/>
  <c r="AOS1143" i="1"/>
  <c r="AOU1143" i="1" s="1"/>
  <c r="ALY1143" i="1"/>
  <c r="AMA1143" i="1" s="1"/>
  <c r="AGK1143" i="1"/>
  <c r="AGM1143" i="1" s="1"/>
  <c r="APK1147" i="1"/>
  <c r="APM1147" i="1" s="1"/>
  <c r="AJW1147" i="1"/>
  <c r="AJY1147" i="1" s="1"/>
  <c r="ACG1146" i="1"/>
  <c r="ACI1146" i="1" s="1"/>
  <c r="AHC1145" i="1"/>
  <c r="AHE1145" i="1" s="1"/>
  <c r="AQC1144" i="1"/>
  <c r="AQE1144" i="1" s="1"/>
  <c r="ADQ1144" i="1"/>
  <c r="ADS1144" i="1" s="1"/>
  <c r="PU1147" i="1"/>
  <c r="PW1147" i="1" s="1"/>
  <c r="LQ1147" i="1"/>
  <c r="LS1147" i="1" s="1"/>
  <c r="XB1146" i="1"/>
  <c r="XD1146" i="1" s="1"/>
  <c r="RN1146" i="1"/>
  <c r="RP1146" i="1" s="1"/>
  <c r="ABX1147" i="1"/>
  <c r="ABZ1147" i="1" s="1"/>
  <c r="PL1147" i="1"/>
  <c r="PN1147" i="1" s="1"/>
  <c r="RE1146" i="1"/>
  <c r="RG1146" i="1" s="1"/>
  <c r="TG1144" i="1"/>
  <c r="TI1144" i="1" s="1"/>
  <c r="ABF1143" i="1"/>
  <c r="ABH1143" i="1" s="1"/>
  <c r="AAN1143" i="1"/>
  <c r="AAP1143" i="1" s="1"/>
  <c r="WJ1143" i="1"/>
  <c r="WL1143" i="1" s="1"/>
  <c r="VR1143" i="1"/>
  <c r="VT1143" i="1" s="1"/>
  <c r="OT1143" i="1"/>
  <c r="OV1143" i="1" s="1"/>
  <c r="PC1147" i="1"/>
  <c r="PE1147" i="1" s="1"/>
  <c r="MI1147" i="1"/>
  <c r="MK1147" i="1" s="1"/>
  <c r="XT1146" i="1"/>
  <c r="XV1146" i="1" s="1"/>
  <c r="OB1146" i="1"/>
  <c r="OD1146" i="1" s="1"/>
  <c r="TY1145" i="1"/>
  <c r="UA1145" i="1" s="1"/>
  <c r="QD1144" i="1"/>
  <c r="QF1144" i="1" s="1"/>
  <c r="UH1147" i="1"/>
  <c r="UJ1147" i="1" s="1"/>
  <c r="NJ1147" i="1"/>
  <c r="NL1147" i="1" s="1"/>
  <c r="XK1146" i="1"/>
  <c r="XM1146" i="1" s="1"/>
  <c r="UQ1146" i="1"/>
  <c r="US1146" i="1" s="1"/>
  <c r="RW1146" i="1"/>
  <c r="RY1146" i="1" s="1"/>
  <c r="QV1145" i="1"/>
  <c r="QX1145" i="1" s="1"/>
  <c r="ZM1144" i="1"/>
  <c r="ZO1144" i="1" s="1"/>
  <c r="SO1144" i="1"/>
  <c r="SQ1144" i="1" s="1"/>
  <c r="ABO1143" i="1"/>
  <c r="ABQ1143" i="1" s="1"/>
  <c r="WS1143" i="1"/>
  <c r="WU1143" i="1" s="1"/>
  <c r="QM1143" i="1"/>
  <c r="QO1143" i="1" s="1"/>
  <c r="EJ1145" i="1"/>
  <c r="EL1145" i="1" s="1"/>
  <c r="AX1146" i="1"/>
  <c r="AZ1146" i="1" s="1"/>
  <c r="CH1144" i="1"/>
  <c r="CJ1144" i="1" s="1"/>
  <c r="FK1145" i="1"/>
  <c r="FM1145" i="1" s="1"/>
  <c r="EA1144" i="1"/>
  <c r="EC1144" i="1" s="1"/>
  <c r="IE1143" i="1"/>
  <c r="IG1143" i="1" s="1"/>
  <c r="DR1145" i="1"/>
  <c r="DT1145" i="1" s="1"/>
  <c r="BP1144" i="1"/>
  <c r="BR1144" i="1" s="1"/>
  <c r="AO1144" i="1"/>
  <c r="AQ1144" i="1" s="1"/>
  <c r="GC1144" i="1"/>
  <c r="GE1144" i="1" s="1"/>
  <c r="GL1143" i="1"/>
  <c r="GN1143" i="1" s="1"/>
  <c r="FT1143" i="1"/>
  <c r="FV1143" i="1" s="1"/>
  <c r="FB1143" i="1"/>
  <c r="FD1143" i="1" s="1"/>
  <c r="CZ1143" i="1"/>
  <c r="DB1143" i="1" s="1"/>
  <c r="BG1146" i="1"/>
  <c r="BI1146" i="1" s="1"/>
  <c r="W1144" i="1"/>
  <c r="Y1144" i="1" s="1"/>
  <c r="AF1143" i="1"/>
  <c r="AH1143" i="1" s="1"/>
  <c r="N1145" i="1"/>
  <c r="P1145" i="1" s="1"/>
  <c r="E1145" i="1"/>
  <c r="CQ1143" i="1"/>
  <c r="CS1143" i="1" s="1"/>
  <c r="BY1143" i="1"/>
  <c r="CA1143" i="1" s="1"/>
  <c r="IW1188" i="1"/>
  <c r="IY1188" i="1" s="1"/>
  <c r="KG1188" i="1"/>
  <c r="KI1188" i="1" s="1"/>
  <c r="BCF1187" i="1"/>
  <c r="BCH1187" i="1" s="1"/>
  <c r="AYK1188" i="1"/>
  <c r="AYM1188" i="1" s="1"/>
  <c r="AWI1187" i="1"/>
  <c r="AWK1187" i="1" s="1"/>
  <c r="AXJ1187" i="1"/>
  <c r="AXL1187" i="1" s="1"/>
  <c r="AZU1189" i="1"/>
  <c r="AZW1189" i="1" s="1"/>
  <c r="BEQ1188" i="1"/>
  <c r="BES1188" i="1" s="1"/>
  <c r="AXA1187" i="1"/>
  <c r="AXC1187" i="1" s="1"/>
  <c r="ANI1188" i="1"/>
  <c r="ANK1188" i="1" s="1"/>
  <c r="AKO1189" i="1"/>
  <c r="AKQ1189" i="1" s="1"/>
  <c r="ADH1189" i="1"/>
  <c r="ADJ1189" i="1" s="1"/>
  <c r="AGB1187" i="1"/>
  <c r="AGD1187" i="1" s="1"/>
  <c r="ACY1185" i="1"/>
  <c r="ADA1185" i="1" s="1"/>
  <c r="AJN1187" i="1"/>
  <c r="AJP1187" i="1" s="1"/>
  <c r="AOA1186" i="1"/>
  <c r="AOC1186" i="1" s="1"/>
  <c r="XB1189" i="1"/>
  <c r="XD1189" i="1" s="1"/>
  <c r="XT1187" i="1"/>
  <c r="XV1187" i="1" s="1"/>
  <c r="UQ1187" i="1"/>
  <c r="US1187" i="1" s="1"/>
  <c r="ABX1189" i="1"/>
  <c r="ABZ1189" i="1" s="1"/>
  <c r="MR1189" i="1"/>
  <c r="MT1189" i="1" s="1"/>
  <c r="LQ1188" i="1"/>
  <c r="LS1188" i="1" s="1"/>
  <c r="ABO1186" i="1"/>
  <c r="ABQ1186" i="1" s="1"/>
  <c r="OB1188" i="1"/>
  <c r="OD1188" i="1" s="1"/>
  <c r="HD1189" i="1"/>
  <c r="HF1189" i="1" s="1"/>
  <c r="EJ1186" i="1"/>
  <c r="EL1186" i="1" s="1"/>
  <c r="BP1187" i="1"/>
  <c r="BR1187" i="1" s="1"/>
  <c r="IE1186" i="1"/>
  <c r="IG1186" i="1" s="1"/>
  <c r="GL1187" i="1"/>
  <c r="GN1187" i="1" s="1"/>
  <c r="CH1187" i="1"/>
  <c r="CJ1187" i="1" s="1"/>
  <c r="AO1189" i="1"/>
  <c r="AQ1189" i="1" s="1"/>
  <c r="AZC1200" i="1"/>
  <c r="AZE1200" i="1" s="1"/>
  <c r="AGK1201" i="1"/>
  <c r="AGM1201" i="1" s="1"/>
  <c r="PU1200" i="1"/>
  <c r="PW1200" i="1" s="1"/>
  <c r="MI1200" i="1"/>
  <c r="MK1200" i="1" s="1"/>
  <c r="SF1164" i="1"/>
  <c r="SH1164" i="1" s="1"/>
  <c r="NA1163" i="1"/>
  <c r="NC1163" i="1" s="1"/>
  <c r="AAN1165" i="1"/>
  <c r="AAP1165" i="1" s="1"/>
  <c r="YU1164" i="1"/>
  <c r="YW1164" i="1" s="1"/>
  <c r="JF1194" i="1"/>
  <c r="JH1194" i="1" s="1"/>
  <c r="KG1191" i="1"/>
  <c r="KI1191" i="1" s="1"/>
  <c r="JO1194" i="1"/>
  <c r="JQ1194" i="1" s="1"/>
  <c r="IN1194" i="1"/>
  <c r="IP1194" i="1" s="1"/>
  <c r="ASW1193" i="1"/>
  <c r="ASY1193" i="1" s="1"/>
  <c r="BBW1192" i="1"/>
  <c r="BBY1192" i="1" s="1"/>
  <c r="AZC1192" i="1"/>
  <c r="AZE1192" i="1" s="1"/>
  <c r="AXS1192" i="1"/>
  <c r="AXU1192" i="1" s="1"/>
  <c r="BEZ1195" i="1"/>
  <c r="BFB1195" i="1" s="1"/>
  <c r="AUG1194" i="1"/>
  <c r="AUI1194" i="1" s="1"/>
  <c r="AVQ1192" i="1"/>
  <c r="AVS1192" i="1" s="1"/>
  <c r="AYK1191" i="1"/>
  <c r="AYM1191" i="1" s="1"/>
  <c r="BCX1195" i="1"/>
  <c r="BCZ1195" i="1" s="1"/>
  <c r="ATF1193" i="1"/>
  <c r="ATH1193" i="1" s="1"/>
  <c r="AVZ1192" i="1"/>
  <c r="AWB1192" i="1" s="1"/>
  <c r="BDP1191" i="1"/>
  <c r="BDR1191" i="1" s="1"/>
  <c r="BCF1191" i="1"/>
  <c r="BCH1191" i="1" s="1"/>
  <c r="ATX1194" i="1"/>
  <c r="ATZ1194" i="1" s="1"/>
  <c r="BAV1192" i="1"/>
  <c r="BAX1192" i="1" s="1"/>
  <c r="AMQ1195" i="1"/>
  <c r="AMS1195" i="1" s="1"/>
  <c r="AOS1194" i="1"/>
  <c r="AOU1194" i="1" s="1"/>
  <c r="AHC1193" i="1"/>
  <c r="AHE1193" i="1" s="1"/>
  <c r="ACG1192" i="1"/>
  <c r="ACI1192" i="1" s="1"/>
  <c r="APB1195" i="1"/>
  <c r="APD1195" i="1" s="1"/>
  <c r="ACP1195" i="1"/>
  <c r="ACR1195" i="1" s="1"/>
  <c r="AKF1192" i="1"/>
  <c r="AKH1192" i="1" s="1"/>
  <c r="AEI1194" i="1"/>
  <c r="AEK1194" i="1" s="1"/>
  <c r="AIV1195" i="1"/>
  <c r="AIX1195" i="1" s="1"/>
  <c r="AOJ1193" i="1"/>
  <c r="AOL1193" i="1" s="1"/>
  <c r="AMZ1193" i="1"/>
  <c r="ANB1193" i="1" s="1"/>
  <c r="ANR1191" i="1"/>
  <c r="ANT1191" i="1" s="1"/>
  <c r="AID1191" i="1"/>
  <c r="AIF1191" i="1" s="1"/>
  <c r="ADZ1191" i="1"/>
  <c r="AEB1191" i="1" s="1"/>
  <c r="ADH1191" i="1"/>
  <c r="ADJ1191" i="1" s="1"/>
  <c r="ALY1191" i="1"/>
  <c r="AMA1191" i="1" s="1"/>
  <c r="ALG1191" i="1"/>
  <c r="ALI1191" i="1" s="1"/>
  <c r="AJW1191" i="1"/>
  <c r="AJY1191" i="1" s="1"/>
  <c r="AGK1191" i="1"/>
  <c r="AGM1191" i="1" s="1"/>
  <c r="ADQ1191" i="1"/>
  <c r="ADS1191" i="1" s="1"/>
  <c r="LQ1194" i="1"/>
  <c r="LS1194" i="1" s="1"/>
  <c r="YC1193" i="1"/>
  <c r="YE1193" i="1" s="1"/>
  <c r="ZV1192" i="1"/>
  <c r="ZX1192" i="1" s="1"/>
  <c r="WJ1193" i="1"/>
  <c r="WL1193" i="1" s="1"/>
  <c r="UZ1193" i="1"/>
  <c r="VB1193" i="1" s="1"/>
  <c r="TY1192" i="1"/>
  <c r="UA1192" i="1" s="1"/>
  <c r="OK1192" i="1"/>
  <c r="OM1192" i="1" s="1"/>
  <c r="AAE1191" i="1"/>
  <c r="AAG1191" i="1" s="1"/>
  <c r="PU1191" i="1"/>
  <c r="PW1191" i="1" s="1"/>
  <c r="NS1191" i="1"/>
  <c r="NU1191" i="1" s="1"/>
  <c r="MI1191" i="1"/>
  <c r="MK1191" i="1" s="1"/>
  <c r="ABF1194" i="1"/>
  <c r="ABH1194" i="1" s="1"/>
  <c r="AX1194" i="1"/>
  <c r="AZ1194" i="1" s="1"/>
  <c r="HM1191" i="1"/>
  <c r="HO1191" i="1" s="1"/>
  <c r="HV1194" i="1"/>
  <c r="HX1194" i="1" s="1"/>
  <c r="DR1193" i="1"/>
  <c r="DT1193" i="1" s="1"/>
  <c r="FB1192" i="1"/>
  <c r="FD1192" i="1" s="1"/>
  <c r="GL1191" i="1"/>
  <c r="GN1191" i="1" s="1"/>
  <c r="EJ1191" i="1"/>
  <c r="EL1191" i="1" s="1"/>
  <c r="CZ1191" i="1"/>
  <c r="DB1191" i="1" s="1"/>
  <c r="N1194" i="1"/>
  <c r="P1194" i="1" s="1"/>
  <c r="CH1191" i="1"/>
  <c r="CJ1191" i="1" s="1"/>
  <c r="E1193" i="1"/>
  <c r="W1195" i="1"/>
  <c r="Y1195" i="1" s="1"/>
  <c r="BY1194" i="1"/>
  <c r="CA1194" i="1" s="1"/>
  <c r="AF1194" i="1"/>
  <c r="AH1194" i="1" s="1"/>
  <c r="AZL1176" i="1"/>
  <c r="AZN1176" i="1" s="1"/>
  <c r="ARD1176" i="1"/>
  <c r="ARF1176" i="1" s="1"/>
  <c r="AFJ1176" i="1"/>
  <c r="AFL1176" i="1" s="1"/>
  <c r="AJE1173" i="1"/>
  <c r="AJG1173" i="1" s="1"/>
  <c r="IN1179" i="1"/>
  <c r="IP1179" i="1" s="1"/>
  <c r="JX1179" i="1"/>
  <c r="JZ1179" i="1" s="1"/>
  <c r="IW1181" i="1"/>
  <c r="IY1181" i="1" s="1"/>
  <c r="BEQ1183" i="1"/>
  <c r="BES1183" i="1" s="1"/>
  <c r="AWR1183" i="1"/>
  <c r="AWT1183" i="1" s="1"/>
  <c r="AYT1181" i="1"/>
  <c r="AYV1181" i="1" s="1"/>
  <c r="AWI1182" i="1"/>
  <c r="AWK1182" i="1" s="1"/>
  <c r="BEZ1181" i="1"/>
  <c r="BFB1181" i="1" s="1"/>
  <c r="AJN1182" i="1"/>
  <c r="AJP1182" i="1" s="1"/>
  <c r="AKF1181" i="1"/>
  <c r="AKH1181" i="1" s="1"/>
  <c r="ANI1179" i="1"/>
  <c r="ANK1179" i="1" s="1"/>
  <c r="AIM1183" i="1"/>
  <c r="AIO1183" i="1" s="1"/>
  <c r="AEI1183" i="1"/>
  <c r="AEK1183" i="1" s="1"/>
  <c r="AQC1182" i="1"/>
  <c r="AQE1182" i="1" s="1"/>
  <c r="ACY1181" i="1"/>
  <c r="ADA1181" i="1" s="1"/>
  <c r="ANR1183" i="1"/>
  <c r="ANT1183" i="1" s="1"/>
  <c r="AGB1182" i="1"/>
  <c r="AGD1182" i="1" s="1"/>
  <c r="AKX1181" i="1"/>
  <c r="AKZ1181" i="1" s="1"/>
  <c r="AIV1179" i="1"/>
  <c r="AIX1179" i="1" s="1"/>
  <c r="AIY1184" i="1" s="1"/>
  <c r="AJ935" i="1" s="1"/>
  <c r="AHL1179" i="1"/>
  <c r="AHN1179" i="1" s="1"/>
  <c r="PL1183" i="1"/>
  <c r="PN1183" i="1" s="1"/>
  <c r="LH1183" i="1"/>
  <c r="LJ1183" i="1" s="1"/>
  <c r="MI1180" i="1"/>
  <c r="MK1180" i="1" s="1"/>
  <c r="ABX1179" i="1"/>
  <c r="ABZ1179" i="1" s="1"/>
  <c r="XB1179" i="1"/>
  <c r="XD1179" i="1" s="1"/>
  <c r="XT1182" i="1"/>
  <c r="XV1182" i="1" s="1"/>
  <c r="YL1183" i="1"/>
  <c r="YN1183" i="1" s="1"/>
  <c r="VR1183" i="1"/>
  <c r="VT1183" i="1" s="1"/>
  <c r="UQ1182" i="1"/>
  <c r="US1182" i="1" s="1"/>
  <c r="QM1182" i="1"/>
  <c r="QO1182" i="1" s="1"/>
  <c r="NS1182" i="1"/>
  <c r="NU1182" i="1" s="1"/>
  <c r="PU1180" i="1"/>
  <c r="PW1180" i="1" s="1"/>
  <c r="RE1183" i="1"/>
  <c r="RG1183" i="1" s="1"/>
  <c r="ABF1182" i="1"/>
  <c r="ABH1182" i="1" s="1"/>
  <c r="NJ1182" i="1"/>
  <c r="NL1182" i="1" s="1"/>
  <c r="CH1180" i="1"/>
  <c r="CJ1180" i="1" s="1"/>
  <c r="EA1182" i="1"/>
  <c r="EC1182" i="1" s="1"/>
  <c r="HM1179" i="1"/>
  <c r="HO1179" i="1" s="1"/>
  <c r="DI1179" i="1"/>
  <c r="DK1179" i="1" s="1"/>
  <c r="DR1182" i="1"/>
  <c r="DT1182" i="1" s="1"/>
  <c r="FB1181" i="1"/>
  <c r="FD1181" i="1" s="1"/>
  <c r="BP1182" i="1"/>
  <c r="BR1182" i="1" s="1"/>
  <c r="HD1179" i="1"/>
  <c r="HF1179" i="1" s="1"/>
  <c r="BY1183" i="1"/>
  <c r="CA1183" i="1" s="1"/>
  <c r="AF1181" i="1"/>
  <c r="AH1181" i="1" s="1"/>
  <c r="E1183" i="1"/>
  <c r="CQ1182" i="1"/>
  <c r="CS1182" i="1" s="1"/>
  <c r="BG1179" i="1"/>
  <c r="BI1179" i="1" s="1"/>
  <c r="AJN1165" i="1"/>
  <c r="AJP1165" i="1" s="1"/>
  <c r="AIV1163" i="1"/>
  <c r="AIX1163" i="1" s="1"/>
  <c r="AKO1161" i="1"/>
  <c r="AKQ1161" i="1" s="1"/>
  <c r="ACY1165" i="1"/>
  <c r="ADA1165" i="1" s="1"/>
  <c r="OB1164" i="1"/>
  <c r="OD1164" i="1" s="1"/>
  <c r="IW1159" i="1"/>
  <c r="IY1159" i="1" s="1"/>
  <c r="IN1157" i="1"/>
  <c r="IP1157" i="1" s="1"/>
  <c r="AZC1158" i="1"/>
  <c r="AZE1158" i="1" s="1"/>
  <c r="AVQ1157" i="1"/>
  <c r="AVS1157" i="1" s="1"/>
  <c r="ASW1157" i="1"/>
  <c r="ASY1157" i="1" s="1"/>
  <c r="BAM1159" i="1"/>
  <c r="BAO1159" i="1" s="1"/>
  <c r="BBE1158" i="1"/>
  <c r="BBG1158" i="1" s="1"/>
  <c r="AZU1156" i="1"/>
  <c r="AZW1156" i="1" s="1"/>
  <c r="ASN1158" i="1"/>
  <c r="ASP1158" i="1" s="1"/>
  <c r="BBN1157" i="1"/>
  <c r="BBP1157" i="1" s="1"/>
  <c r="BCF1156" i="1"/>
  <c r="BCH1156" i="1" s="1"/>
  <c r="APT1158" i="1"/>
  <c r="APV1158" i="1" s="1"/>
  <c r="AKF1158" i="1"/>
  <c r="AKH1158" i="1" s="1"/>
  <c r="APB1157" i="1"/>
  <c r="APD1157" i="1" s="1"/>
  <c r="AMQ1158" i="1"/>
  <c r="AMS1158" i="1" s="1"/>
  <c r="ANR1158" i="1"/>
  <c r="ANT1158" i="1" s="1"/>
  <c r="AKX1158" i="1"/>
  <c r="AKZ1158" i="1" s="1"/>
  <c r="AJN1158" i="1"/>
  <c r="AJP1158" i="1" s="1"/>
  <c r="ACY1159" i="1"/>
  <c r="ADA1159" i="1" s="1"/>
  <c r="ALG1157" i="1"/>
  <c r="ALI1157" i="1" s="1"/>
  <c r="ZM1159" i="1"/>
  <c r="ZO1159" i="1" s="1"/>
  <c r="VR1157" i="1"/>
  <c r="VT1157" i="1" s="1"/>
  <c r="XK1159" i="1"/>
  <c r="XM1159" i="1" s="1"/>
  <c r="RW1159" i="1"/>
  <c r="RY1159" i="1" s="1"/>
  <c r="QM1159" i="1"/>
  <c r="QO1159" i="1" s="1"/>
  <c r="XT1158" i="1"/>
  <c r="XV1158" i="1" s="1"/>
  <c r="NA1157" i="1"/>
  <c r="NC1157" i="1" s="1"/>
  <c r="ABX1157" i="1"/>
  <c r="ABZ1157" i="1" s="1"/>
  <c r="EJ1158" i="1"/>
  <c r="EL1158" i="1" s="1"/>
  <c r="HD1157" i="1"/>
  <c r="HF1157" i="1" s="1"/>
  <c r="CH1158" i="1"/>
  <c r="CJ1158" i="1" s="1"/>
  <c r="AX1158" i="1"/>
  <c r="AZ1158" i="1" s="1"/>
  <c r="FK1158" i="1"/>
  <c r="FM1158" i="1" s="1"/>
  <c r="EA1156" i="1"/>
  <c r="EC1156" i="1" s="1"/>
  <c r="ES1155" i="1"/>
  <c r="EU1155" i="1" s="1"/>
  <c r="GL1159" i="1"/>
  <c r="GN1159" i="1" s="1"/>
  <c r="HM1158" i="1"/>
  <c r="HO1158" i="1" s="1"/>
  <c r="N1156" i="1"/>
  <c r="P1156" i="1" s="1"/>
  <c r="BY1158" i="1"/>
  <c r="CA1158" i="1" s="1"/>
  <c r="KG1193" i="1"/>
  <c r="KI1193" i="1" s="1"/>
  <c r="AYB1195" i="1"/>
  <c r="AYD1195" i="1" s="1"/>
  <c r="ARD1192" i="1"/>
  <c r="ARF1192" i="1" s="1"/>
  <c r="AOA1195" i="1"/>
  <c r="AOC1195" i="1" s="1"/>
  <c r="OB1195" i="1"/>
  <c r="OD1195" i="1" s="1"/>
  <c r="MR1195" i="1"/>
  <c r="MT1195" i="1" s="1"/>
  <c r="WS1191" i="1"/>
  <c r="WU1191" i="1" s="1"/>
  <c r="IE1194" i="1"/>
  <c r="IG1194" i="1" s="1"/>
  <c r="ATO1194" i="1"/>
  <c r="ATQ1194" i="1" s="1"/>
  <c r="AQL1195" i="1"/>
  <c r="AQN1195" i="1" s="1"/>
  <c r="AAN1195" i="1"/>
  <c r="AAP1195" i="1" s="1"/>
  <c r="KP1176" i="1"/>
  <c r="KR1176" i="1" s="1"/>
  <c r="KY1176" i="1"/>
  <c r="LA1176" i="1" s="1"/>
  <c r="AVQ1176" i="1"/>
  <c r="AVS1176" i="1" s="1"/>
  <c r="ARM1176" i="1"/>
  <c r="ARO1176" i="1" s="1"/>
  <c r="ATX1177" i="1"/>
  <c r="ATZ1177" i="1" s="1"/>
  <c r="ARV1174" i="1"/>
  <c r="ARX1174" i="1" s="1"/>
  <c r="BCF1174" i="1"/>
  <c r="BCH1174" i="1" s="1"/>
  <c r="AWR1174" i="1"/>
  <c r="AWT1174" i="1" s="1"/>
  <c r="ADH1177" i="1"/>
  <c r="ADJ1177" i="1" s="1"/>
  <c r="AGT1175" i="1"/>
  <c r="AGV1175" i="1" s="1"/>
  <c r="AMQ1176" i="1"/>
  <c r="AMS1176" i="1" s="1"/>
  <c r="APK1174" i="1"/>
  <c r="APM1174" i="1" s="1"/>
  <c r="SO1174" i="1"/>
  <c r="SQ1174" i="1" s="1"/>
  <c r="LQ1173" i="1"/>
  <c r="LS1173" i="1" s="1"/>
  <c r="WA1177" i="1"/>
  <c r="WC1177" i="1" s="1"/>
  <c r="OB1176" i="1"/>
  <c r="OD1176" i="1" s="1"/>
  <c r="NA1175" i="1"/>
  <c r="NC1175" i="1" s="1"/>
  <c r="IW1163" i="1"/>
  <c r="IY1163" i="1" s="1"/>
  <c r="JO1162" i="1"/>
  <c r="JQ1162" i="1" s="1"/>
  <c r="IN1165" i="1"/>
  <c r="IP1165" i="1" s="1"/>
  <c r="JX1165" i="1"/>
  <c r="JZ1165" i="1" s="1"/>
  <c r="BCO1165" i="1"/>
  <c r="BCQ1165" i="1" s="1"/>
  <c r="AVQ1165" i="1"/>
  <c r="AVS1165" i="1" s="1"/>
  <c r="BEQ1164" i="1"/>
  <c r="BES1164" i="1" s="1"/>
  <c r="AWI1164" i="1"/>
  <c r="AWK1164" i="1" s="1"/>
  <c r="ATO1164" i="1"/>
  <c r="ATQ1164" i="1" s="1"/>
  <c r="AXA1163" i="1"/>
  <c r="AXC1163" i="1" s="1"/>
  <c r="ARM1163" i="1"/>
  <c r="ARO1163" i="1" s="1"/>
  <c r="BAM1162" i="1"/>
  <c r="BAO1162" i="1" s="1"/>
  <c r="AZC1162" i="1"/>
  <c r="AZE1162" i="1" s="1"/>
  <c r="BDP1165" i="1"/>
  <c r="BDR1165" i="1" s="1"/>
  <c r="BEH1164" i="1"/>
  <c r="BEJ1164" i="1" s="1"/>
  <c r="ATF1164" i="1"/>
  <c r="ATH1164" i="1" s="1"/>
  <c r="BEZ1163" i="1"/>
  <c r="BFB1163" i="1" s="1"/>
  <c r="BFC1166" i="1" s="1"/>
  <c r="X874" i="1" s="1"/>
  <c r="BAD1162" i="1"/>
  <c r="BAF1162" i="1" s="1"/>
  <c r="BBE1162" i="1"/>
  <c r="BBG1162" i="1" s="1"/>
  <c r="AUG1162" i="1"/>
  <c r="AUI1162" i="1" s="1"/>
  <c r="BCF1164" i="1"/>
  <c r="BCH1164" i="1" s="1"/>
  <c r="AYT1163" i="1"/>
  <c r="AYV1163" i="1" s="1"/>
  <c r="BDY1161" i="1"/>
  <c r="BEA1161" i="1" s="1"/>
  <c r="AZU1161" i="1"/>
  <c r="AZW1161" i="1" s="1"/>
  <c r="AXS1161" i="1"/>
  <c r="AXU1161" i="1" s="1"/>
  <c r="AMZ1164" i="1"/>
  <c r="ANB1164" i="1" s="1"/>
  <c r="ADH1164" i="1"/>
  <c r="ADJ1164" i="1" s="1"/>
  <c r="ANR1163" i="1"/>
  <c r="ANT1163" i="1" s="1"/>
  <c r="ADZ1163" i="1"/>
  <c r="AEB1163" i="1" s="1"/>
  <c r="AJE1165" i="1"/>
  <c r="AJG1165" i="1" s="1"/>
  <c r="ACY1164" i="1"/>
  <c r="ADA1164" i="1" s="1"/>
  <c r="ACG1163" i="1"/>
  <c r="ACI1163" i="1" s="1"/>
  <c r="APK1162" i="1"/>
  <c r="APM1162" i="1" s="1"/>
  <c r="AKX1164" i="1"/>
  <c r="AKZ1164" i="1" s="1"/>
  <c r="AID1162" i="1"/>
  <c r="AIF1162" i="1" s="1"/>
  <c r="AFJ1162" i="1"/>
  <c r="AFL1162" i="1" s="1"/>
  <c r="ACP1162" i="1"/>
  <c r="ACR1162" i="1" s="1"/>
  <c r="ALY1161" i="1"/>
  <c r="AMA1161" i="1" s="1"/>
  <c r="AGK1161" i="1"/>
  <c r="AGM1161" i="1" s="1"/>
  <c r="ADQ1161" i="1"/>
  <c r="ADS1161" i="1" s="1"/>
  <c r="ANI1164" i="1"/>
  <c r="ANK1164" i="1" s="1"/>
  <c r="AJW1163" i="1"/>
  <c r="AJY1163" i="1" s="1"/>
  <c r="AHC1163" i="1"/>
  <c r="AHE1163" i="1" s="1"/>
  <c r="NA1165" i="1"/>
  <c r="NC1165" i="1" s="1"/>
  <c r="MR1164" i="1"/>
  <c r="MT1164" i="1" s="1"/>
  <c r="ZM1161" i="1"/>
  <c r="ZO1161" i="1" s="1"/>
  <c r="WA1161" i="1"/>
  <c r="WC1161" i="1" s="1"/>
  <c r="XB1164" i="1"/>
  <c r="XD1164" i="1" s="1"/>
  <c r="AAE1163" i="1"/>
  <c r="AAG1163" i="1" s="1"/>
  <c r="LQ1164" i="1"/>
  <c r="LS1164" i="1" s="1"/>
  <c r="QD1163" i="1"/>
  <c r="QF1163" i="1" s="1"/>
  <c r="PC1162" i="1"/>
  <c r="PE1162" i="1" s="1"/>
  <c r="ABF1161" i="1"/>
  <c r="ABH1161" i="1" s="1"/>
  <c r="WJ1161" i="1"/>
  <c r="WL1161" i="1" s="1"/>
  <c r="VR1161" i="1"/>
  <c r="VT1161" i="1" s="1"/>
  <c r="LH1161" i="1"/>
  <c r="LJ1161" i="1" s="1"/>
  <c r="CZ1164" i="1"/>
  <c r="DB1164" i="1" s="1"/>
  <c r="FT1162" i="1"/>
  <c r="FV1162" i="1" s="1"/>
  <c r="EJ1162" i="1"/>
  <c r="EL1162" i="1" s="1"/>
  <c r="AX1162" i="1"/>
  <c r="AZ1162" i="1" s="1"/>
  <c r="EA1163" i="1"/>
  <c r="EC1163" i="1" s="1"/>
  <c r="IE1162" i="1"/>
  <c r="IG1162" i="1" s="1"/>
  <c r="GL1164" i="1"/>
  <c r="GN1164" i="1" s="1"/>
  <c r="DI1162" i="1"/>
  <c r="DK1162" i="1" s="1"/>
  <c r="FB1161" i="1"/>
  <c r="FD1161" i="1" s="1"/>
  <c r="DR1161" i="1"/>
  <c r="DT1161" i="1" s="1"/>
  <c r="BG1164" i="1"/>
  <c r="BI1164" i="1" s="1"/>
  <c r="N1161" i="1"/>
  <c r="P1161" i="1" s="1"/>
  <c r="CQ1164" i="1"/>
  <c r="CS1164" i="1" s="1"/>
  <c r="BY1163" i="1"/>
  <c r="CA1163" i="1" s="1"/>
  <c r="AO1165" i="1"/>
  <c r="AQ1165" i="1" s="1"/>
  <c r="W1163" i="1"/>
  <c r="Y1163" i="1" s="1"/>
  <c r="AF1164" i="1"/>
  <c r="AH1164" i="1" s="1"/>
  <c r="E1162" i="1"/>
  <c r="ACY1201" i="1"/>
  <c r="ADA1201" i="1" s="1"/>
  <c r="AEI1199" i="1"/>
  <c r="AEK1199" i="1" s="1"/>
  <c r="OB1198" i="1"/>
  <c r="OD1198" i="1" s="1"/>
  <c r="AUY1164" i="1"/>
  <c r="AVA1164" i="1" s="1"/>
  <c r="ATX1163" i="1"/>
  <c r="ATZ1163" i="1" s="1"/>
  <c r="ARV1162" i="1"/>
  <c r="ARX1162" i="1" s="1"/>
  <c r="ASW1164" i="1"/>
  <c r="ASY1164" i="1" s="1"/>
  <c r="AXA1162" i="1"/>
  <c r="AXC1162" i="1" s="1"/>
  <c r="AXJ1163" i="1"/>
  <c r="AXL1163" i="1" s="1"/>
  <c r="AWR1162" i="1"/>
  <c r="AWT1162" i="1" s="1"/>
  <c r="AUP1161" i="1"/>
  <c r="AUR1161" i="1" s="1"/>
  <c r="ARD1161" i="1"/>
  <c r="ARF1161" i="1" s="1"/>
  <c r="AKF1161" i="1"/>
  <c r="AKH1161" i="1" s="1"/>
  <c r="AID1161" i="1"/>
  <c r="AIF1161" i="1" s="1"/>
  <c r="AFJ1161" i="1"/>
  <c r="AFL1161" i="1" s="1"/>
  <c r="AGK1165" i="1"/>
  <c r="AGM1165" i="1" s="1"/>
  <c r="AFA1165" i="1"/>
  <c r="AFC1165" i="1" s="1"/>
  <c r="AOA1164" i="1"/>
  <c r="AOC1164" i="1" s="1"/>
  <c r="AFS1164" i="1"/>
  <c r="AFU1164" i="1" s="1"/>
  <c r="ANR1164" i="1"/>
  <c r="ANT1164" i="1" s="1"/>
  <c r="AGB1163" i="1"/>
  <c r="AGD1163" i="1" s="1"/>
  <c r="ADH1163" i="1"/>
  <c r="ADJ1163" i="1" s="1"/>
  <c r="AMZ1165" i="1"/>
  <c r="ANB1165" i="1" s="1"/>
  <c r="AOS1164" i="1"/>
  <c r="AOU1164" i="1" s="1"/>
  <c r="ALG1163" i="1"/>
  <c r="ALI1163" i="1" s="1"/>
  <c r="AEI1163" i="1"/>
  <c r="AEK1163" i="1" s="1"/>
  <c r="PU1165" i="1"/>
  <c r="PW1165" i="1" s="1"/>
  <c r="OK1165" i="1"/>
  <c r="OM1165" i="1" s="1"/>
  <c r="AAE1165" i="1"/>
  <c r="AAG1165" i="1" s="1"/>
  <c r="MI1165" i="1"/>
  <c r="MK1165" i="1" s="1"/>
  <c r="UH1162" i="1"/>
  <c r="UJ1162" i="1" s="1"/>
  <c r="VR1165" i="1"/>
  <c r="VT1165" i="1" s="1"/>
  <c r="ZD1164" i="1"/>
  <c r="ZF1164" i="1" s="1"/>
  <c r="XT1163" i="1"/>
  <c r="XV1163" i="1" s="1"/>
  <c r="PL1163" i="1"/>
  <c r="PN1163" i="1" s="1"/>
  <c r="ABO1161" i="1"/>
  <c r="ABQ1161" i="1" s="1"/>
  <c r="YC1161" i="1"/>
  <c r="YE1161" i="1" s="1"/>
  <c r="SF1165" i="1"/>
  <c r="SH1165" i="1" s="1"/>
  <c r="UQ1163" i="1"/>
  <c r="US1163" i="1" s="1"/>
  <c r="NS1163" i="1"/>
  <c r="NU1163" i="1" s="1"/>
  <c r="TP1162" i="1"/>
  <c r="TR1162" i="1" s="1"/>
  <c r="SX1163" i="1"/>
  <c r="SZ1163" i="1" s="1"/>
  <c r="QV1161" i="1"/>
  <c r="QX1161" i="1" s="1"/>
  <c r="EJ1165" i="1"/>
  <c r="EL1165" i="1" s="1"/>
  <c r="HD1163" i="1"/>
  <c r="HF1163" i="1" s="1"/>
  <c r="BP1163" i="1"/>
  <c r="BR1163" i="1" s="1"/>
  <c r="GU1165" i="1"/>
  <c r="GW1165" i="1" s="1"/>
  <c r="GC1165" i="1"/>
  <c r="GE1165" i="1" s="1"/>
  <c r="AF1163" i="1"/>
  <c r="AH1163" i="1" s="1"/>
  <c r="ASE1195" i="1"/>
  <c r="ASG1195" i="1" s="1"/>
  <c r="SO1192" i="1"/>
  <c r="SQ1192" i="1" s="1"/>
  <c r="JX1157" i="1"/>
  <c r="JZ1157" i="1" s="1"/>
  <c r="ATO1156" i="1"/>
  <c r="ATQ1156" i="1" s="1"/>
  <c r="AWR1158" i="1"/>
  <c r="AWT1158" i="1" s="1"/>
  <c r="AIM1159" i="1"/>
  <c r="AIO1159" i="1" s="1"/>
  <c r="TY1159" i="1"/>
  <c r="UA1159" i="1" s="1"/>
  <c r="RW1157" i="1"/>
  <c r="RY1157" i="1" s="1"/>
  <c r="PL1157" i="1"/>
  <c r="PN1157" i="1" s="1"/>
  <c r="FB1157" i="1"/>
  <c r="FD1157" i="1" s="1"/>
  <c r="BG1159" i="1"/>
  <c r="BI1159" i="1" s="1"/>
  <c r="KP1151" i="1"/>
  <c r="KR1151" i="1" s="1"/>
  <c r="AUG1149" i="1"/>
  <c r="AUI1149" i="1" s="1"/>
  <c r="BBN1152" i="1"/>
  <c r="BBP1152" i="1" s="1"/>
  <c r="AUP1152" i="1"/>
  <c r="AUR1152" i="1" s="1"/>
  <c r="AVH1151" i="1"/>
  <c r="AVJ1151" i="1" s="1"/>
  <c r="AWR1149" i="1"/>
  <c r="AWT1149" i="1" s="1"/>
  <c r="AID1153" i="1"/>
  <c r="AIF1153" i="1" s="1"/>
  <c r="ADH1149" i="1"/>
  <c r="ADJ1149" i="1" s="1"/>
  <c r="AIV1153" i="1"/>
  <c r="AIX1153" i="1" s="1"/>
  <c r="AHL1151" i="1"/>
  <c r="AHN1151" i="1" s="1"/>
  <c r="AGB1151" i="1"/>
  <c r="AGD1151" i="1" s="1"/>
  <c r="ALY1152" i="1"/>
  <c r="AMA1152" i="1" s="1"/>
  <c r="PC1153" i="1"/>
  <c r="PE1153" i="1" s="1"/>
  <c r="LZ1150" i="1"/>
  <c r="MB1150" i="1" s="1"/>
  <c r="UH1153" i="1"/>
  <c r="UJ1153" i="1" s="1"/>
  <c r="MI1152" i="1"/>
  <c r="MK1152" i="1" s="1"/>
  <c r="ABO1149" i="1"/>
  <c r="ABQ1149" i="1" s="1"/>
  <c r="YC1149" i="1"/>
  <c r="YE1149" i="1" s="1"/>
  <c r="WS1149" i="1"/>
  <c r="WU1149" i="1" s="1"/>
  <c r="WV1154" i="1" s="1"/>
  <c r="P884" i="1" s="1"/>
  <c r="UQ1149" i="1"/>
  <c r="US1149" i="1" s="1"/>
  <c r="AAW1153" i="1"/>
  <c r="AAY1153" i="1" s="1"/>
  <c r="ABF1152" i="1"/>
  <c r="ABH1152" i="1" s="1"/>
  <c r="QD1152" i="1"/>
  <c r="QF1152" i="1" s="1"/>
  <c r="XB1151" i="1"/>
  <c r="XD1151" i="1" s="1"/>
  <c r="MR1149" i="1"/>
  <c r="MT1149" i="1" s="1"/>
  <c r="BP1149" i="1"/>
  <c r="BR1149" i="1" s="1"/>
  <c r="AX1149" i="1"/>
  <c r="AZ1149" i="1" s="1"/>
  <c r="E1152" i="1"/>
  <c r="JO1183" i="1"/>
  <c r="JQ1183" i="1" s="1"/>
  <c r="AXS1183" i="1"/>
  <c r="AXU1183" i="1" s="1"/>
  <c r="AVQ1182" i="1"/>
  <c r="AVS1182" i="1" s="1"/>
  <c r="AXJ1182" i="1"/>
  <c r="AXL1182" i="1" s="1"/>
  <c r="AMZ1183" i="1"/>
  <c r="ANB1183" i="1" s="1"/>
  <c r="ALP1183" i="1"/>
  <c r="ALR1183" i="1" s="1"/>
  <c r="AER1183" i="1"/>
  <c r="AET1183" i="1" s="1"/>
  <c r="APT1181" i="1"/>
  <c r="APV1181" i="1" s="1"/>
  <c r="APB1180" i="1"/>
  <c r="APD1180" i="1" s="1"/>
  <c r="APK1183" i="1"/>
  <c r="APM1183" i="1" s="1"/>
  <c r="AHC1183" i="1"/>
  <c r="AHE1183" i="1" s="1"/>
  <c r="ANI1183" i="1"/>
  <c r="ANK1183" i="1" s="1"/>
  <c r="ALY1183" i="1"/>
  <c r="AMA1183" i="1" s="1"/>
  <c r="ADQ1181" i="1"/>
  <c r="ADS1181" i="1" s="1"/>
  <c r="AAE1183" i="1"/>
  <c r="AAG1183" i="1" s="1"/>
  <c r="WA1183" i="1"/>
  <c r="WC1183" i="1" s="1"/>
  <c r="PC1182" i="1"/>
  <c r="PE1182" i="1" s="1"/>
  <c r="YC1183" i="1"/>
  <c r="YE1183" i="1" s="1"/>
  <c r="NS1181" i="1"/>
  <c r="NU1181" i="1" s="1"/>
  <c r="EJ1183" i="1"/>
  <c r="EL1183" i="1" s="1"/>
  <c r="AX1182" i="1"/>
  <c r="AZ1182" i="1" s="1"/>
  <c r="W1181" i="1"/>
  <c r="Y1181" i="1" s="1"/>
  <c r="KP1182" i="1"/>
  <c r="KR1182" i="1" s="1"/>
  <c r="IN1180" i="1"/>
  <c r="IP1180" i="1" s="1"/>
  <c r="JO1181" i="1"/>
  <c r="JQ1181" i="1" s="1"/>
  <c r="KG1179" i="1"/>
  <c r="KI1179" i="1" s="1"/>
  <c r="IW1183" i="1"/>
  <c r="IY1183" i="1" s="1"/>
  <c r="AYK1183" i="1"/>
  <c r="AYM1183" i="1" s="1"/>
  <c r="ARM1183" i="1"/>
  <c r="ARO1183" i="1" s="1"/>
  <c r="ARD1183" i="1"/>
  <c r="ARF1183" i="1" s="1"/>
  <c r="BCO1182" i="1"/>
  <c r="BCQ1182" i="1" s="1"/>
  <c r="BEQ1181" i="1"/>
  <c r="BES1181" i="1" s="1"/>
  <c r="AXS1181" i="1"/>
  <c r="AXU1181" i="1" s="1"/>
  <c r="ASW1180" i="1"/>
  <c r="ASY1180" i="1" s="1"/>
  <c r="BEZ1183" i="1"/>
  <c r="BFB1183" i="1" s="1"/>
  <c r="BCF1182" i="1"/>
  <c r="BCH1182" i="1" s="1"/>
  <c r="ASN1182" i="1"/>
  <c r="ASP1182" i="1" s="1"/>
  <c r="BBN1181" i="1"/>
  <c r="BBP1181" i="1" s="1"/>
  <c r="AVZ1181" i="1"/>
  <c r="AWB1181" i="1" s="1"/>
  <c r="AZL1180" i="1"/>
  <c r="AZN1180" i="1" s="1"/>
  <c r="ATX1180" i="1"/>
  <c r="ATZ1180" i="1" s="1"/>
  <c r="BBE1181" i="1"/>
  <c r="BBG1181" i="1" s="1"/>
  <c r="AZU1181" i="1"/>
  <c r="AZW1181" i="1" s="1"/>
  <c r="AXA1181" i="1"/>
  <c r="AXC1181" i="1" s="1"/>
  <c r="AWI1180" i="1"/>
  <c r="AWK1180" i="1" s="1"/>
  <c r="AYB1183" i="1"/>
  <c r="AYD1183" i="1" s="1"/>
  <c r="BAD1182" i="1"/>
  <c r="BAF1182" i="1" s="1"/>
  <c r="ATF1182" i="1"/>
  <c r="ATH1182" i="1" s="1"/>
  <c r="BAV1181" i="1"/>
  <c r="BAX1181" i="1" s="1"/>
  <c r="AGB1183" i="1"/>
  <c r="AGD1183" i="1" s="1"/>
  <c r="ADH1183" i="1"/>
  <c r="ADJ1183" i="1" s="1"/>
  <c r="ANR1182" i="1"/>
  <c r="ANT1182" i="1" s="1"/>
  <c r="AKX1182" i="1"/>
  <c r="AKZ1182" i="1" s="1"/>
  <c r="AID1182" i="1"/>
  <c r="AIF1182" i="1" s="1"/>
  <c r="AGT1182" i="1"/>
  <c r="AGV1182" i="1" s="1"/>
  <c r="AOA1179" i="1"/>
  <c r="AOC1179" i="1" s="1"/>
  <c r="AIM1179" i="1"/>
  <c r="AIO1179" i="1" s="1"/>
  <c r="ALG1181" i="1"/>
  <c r="ALI1181" i="1" s="1"/>
  <c r="AJW1181" i="1"/>
  <c r="AJY1181" i="1" s="1"/>
  <c r="AQC1180" i="1"/>
  <c r="AQE1180" i="1" s="1"/>
  <c r="AOS1180" i="1"/>
  <c r="AOU1180" i="1" s="1"/>
  <c r="AOJ1182" i="1"/>
  <c r="AOL1182" i="1" s="1"/>
  <c r="AKF1182" i="1"/>
  <c r="AKH1182" i="1" s="1"/>
  <c r="ADQ1183" i="1"/>
  <c r="ADS1183" i="1" s="1"/>
  <c r="ALY1181" i="1"/>
  <c r="AMA1181" i="1" s="1"/>
  <c r="AGK1181" i="1"/>
  <c r="AGM1181" i="1" s="1"/>
  <c r="ACG1181" i="1"/>
  <c r="ACI1181" i="1" s="1"/>
  <c r="XT1183" i="1"/>
  <c r="XV1183" i="1" s="1"/>
  <c r="WJ1183" i="1"/>
  <c r="WL1183" i="1" s="1"/>
  <c r="WS1182" i="1"/>
  <c r="WU1182" i="1" s="1"/>
  <c r="LQ1182" i="1"/>
  <c r="LS1182" i="1" s="1"/>
  <c r="XB1181" i="1"/>
  <c r="XD1181" i="1" s="1"/>
  <c r="AAE1180" i="1"/>
  <c r="AAG1180" i="1" s="1"/>
  <c r="RW1180" i="1"/>
  <c r="RY1180" i="1" s="1"/>
  <c r="NS1180" i="1"/>
  <c r="NU1180" i="1" s="1"/>
  <c r="UQ1183" i="1"/>
  <c r="US1183" i="1" s="1"/>
  <c r="ABF1180" i="1"/>
  <c r="ABH1180" i="1" s="1"/>
  <c r="SX1180" i="1"/>
  <c r="SZ1180" i="1" s="1"/>
  <c r="ABO1182" i="1"/>
  <c r="ABQ1182" i="1" s="1"/>
  <c r="ZM1180" i="1"/>
  <c r="ZO1180" i="1" s="1"/>
  <c r="VI1180" i="1"/>
  <c r="VK1180" i="1" s="1"/>
  <c r="OK1180" i="1"/>
  <c r="OM1180" i="1" s="1"/>
  <c r="WA1179" i="1"/>
  <c r="WC1179" i="1" s="1"/>
  <c r="NA1179" i="1"/>
  <c r="NC1179" i="1" s="1"/>
  <c r="AAW1183" i="1"/>
  <c r="AAY1183" i="1" s="1"/>
  <c r="UZ1180" i="1"/>
  <c r="VB1180" i="1" s="1"/>
  <c r="LH1180" i="1"/>
  <c r="LJ1180" i="1" s="1"/>
  <c r="EJ1180" i="1"/>
  <c r="EL1180" i="1" s="1"/>
  <c r="CZ1180" i="1"/>
  <c r="DB1180" i="1" s="1"/>
  <c r="BP1183" i="1"/>
  <c r="BR1183" i="1" s="1"/>
  <c r="AO1182" i="1"/>
  <c r="AQ1182" i="1" s="1"/>
  <c r="FK1183" i="1"/>
  <c r="FM1183" i="1" s="1"/>
  <c r="GU1182" i="1"/>
  <c r="GW1182" i="1" s="1"/>
  <c r="IE1180" i="1"/>
  <c r="IG1180" i="1" s="1"/>
  <c r="EA1180" i="1"/>
  <c r="EC1180" i="1" s="1"/>
  <c r="HV1181" i="1"/>
  <c r="HX1181" i="1" s="1"/>
  <c r="GL1180" i="1"/>
  <c r="GN1180" i="1" s="1"/>
  <c r="FB1180" i="1"/>
  <c r="FD1180" i="1" s="1"/>
  <c r="DR1180" i="1"/>
  <c r="DT1180" i="1" s="1"/>
  <c r="CH1183" i="1"/>
  <c r="CJ1183" i="1" s="1"/>
  <c r="AX1183" i="1"/>
  <c r="AZ1183" i="1" s="1"/>
  <c r="GC1181" i="1"/>
  <c r="GE1181" i="1" s="1"/>
  <c r="ES1181" i="1"/>
  <c r="EU1181" i="1" s="1"/>
  <c r="BY1182" i="1"/>
  <c r="CA1182" i="1" s="1"/>
  <c r="N1179" i="1"/>
  <c r="P1179" i="1" s="1"/>
  <c r="E1181" i="1"/>
  <c r="JF1152" i="1"/>
  <c r="JH1152" i="1" s="1"/>
  <c r="JO1152" i="1"/>
  <c r="JQ1152" i="1" s="1"/>
  <c r="IN1150" i="1"/>
  <c r="IP1150" i="1" s="1"/>
  <c r="AXJ1153" i="1"/>
  <c r="AXL1153" i="1" s="1"/>
  <c r="BAV1152" i="1"/>
  <c r="BAX1152" i="1" s="1"/>
  <c r="AVH1150" i="1"/>
  <c r="AVJ1150" i="1" s="1"/>
  <c r="AQU1149" i="1"/>
  <c r="AQW1149" i="1" s="1"/>
  <c r="ASW1151" i="1"/>
  <c r="ASY1151" i="1" s="1"/>
  <c r="BCF1153" i="1"/>
  <c r="BCH1153" i="1" s="1"/>
  <c r="AWR1153" i="1"/>
  <c r="AWT1153" i="1" s="1"/>
  <c r="BAD1152" i="1"/>
  <c r="BAF1152" i="1" s="1"/>
  <c r="BEH1149" i="1"/>
  <c r="BEJ1149" i="1" s="1"/>
  <c r="AUP1149" i="1"/>
  <c r="AUR1149" i="1" s="1"/>
  <c r="ATX1149" i="1"/>
  <c r="ATZ1149" i="1" s="1"/>
  <c r="AUY1153" i="1"/>
  <c r="AVA1153" i="1" s="1"/>
  <c r="AZC1151" i="1"/>
  <c r="AZE1151" i="1" s="1"/>
  <c r="ATO1151" i="1"/>
  <c r="ATQ1151" i="1" s="1"/>
  <c r="AFJ1153" i="1"/>
  <c r="AFL1153" i="1" s="1"/>
  <c r="APT1152" i="1"/>
  <c r="APV1152" i="1" s="1"/>
  <c r="APW1154" i="1" s="1"/>
  <c r="P949" i="1" s="1"/>
  <c r="ADH1150" i="1"/>
  <c r="ADJ1150" i="1" s="1"/>
  <c r="AMH1149" i="1"/>
  <c r="AMJ1149" i="1" s="1"/>
  <c r="AHL1149" i="1"/>
  <c r="AHN1149" i="1" s="1"/>
  <c r="AHC1150" i="1"/>
  <c r="AHE1150" i="1" s="1"/>
  <c r="AGB1153" i="1"/>
  <c r="AGD1153" i="1" s="1"/>
  <c r="APK1149" i="1"/>
  <c r="APM1149" i="1" s="1"/>
  <c r="AKO1149" i="1"/>
  <c r="AKQ1149" i="1" s="1"/>
  <c r="AEI1149" i="1"/>
  <c r="AEK1149" i="1" s="1"/>
  <c r="AJE1150" i="1"/>
  <c r="AJG1150" i="1" s="1"/>
  <c r="SF1152" i="1"/>
  <c r="SH1152" i="1" s="1"/>
  <c r="MR1152" i="1"/>
  <c r="MT1152" i="1" s="1"/>
  <c r="ZM1151" i="1"/>
  <c r="ZO1151" i="1" s="1"/>
  <c r="UH1150" i="1"/>
  <c r="UJ1150" i="1" s="1"/>
  <c r="QD1153" i="1"/>
  <c r="QF1153" i="1" s="1"/>
  <c r="WA1152" i="1"/>
  <c r="WC1152" i="1" s="1"/>
  <c r="OB1151" i="1"/>
  <c r="OD1151" i="1" s="1"/>
  <c r="OK1149" i="1"/>
  <c r="OM1149" i="1" s="1"/>
  <c r="OT1152" i="1"/>
  <c r="OV1152" i="1" s="1"/>
  <c r="AAE1151" i="1"/>
  <c r="AAG1151" i="1" s="1"/>
  <c r="WJ1153" i="1"/>
  <c r="WL1153" i="1" s="1"/>
  <c r="AAW1152" i="1"/>
  <c r="AAY1152" i="1" s="1"/>
  <c r="YC1152" i="1"/>
  <c r="YE1152" i="1" s="1"/>
  <c r="NA1152" i="1"/>
  <c r="NC1152" i="1" s="1"/>
  <c r="ABO1150" i="1"/>
  <c r="ABQ1150" i="1" s="1"/>
  <c r="RW1150" i="1"/>
  <c r="RY1150" i="1" s="1"/>
  <c r="ZD1149" i="1"/>
  <c r="ZF1149" i="1" s="1"/>
  <c r="YL1149" i="1"/>
  <c r="YN1149" i="1" s="1"/>
  <c r="RN1149" i="1"/>
  <c r="RP1149" i="1" s="1"/>
  <c r="LZ1149" i="1"/>
  <c r="MB1149" i="1" s="1"/>
  <c r="HD1153" i="1"/>
  <c r="HF1153" i="1" s="1"/>
  <c r="CH1152" i="1"/>
  <c r="CJ1152" i="1" s="1"/>
  <c r="GC1149" i="1"/>
  <c r="GE1149" i="1" s="1"/>
  <c r="HV1153" i="1"/>
  <c r="HX1153" i="1" s="1"/>
  <c r="FB1153" i="1"/>
  <c r="FD1153" i="1" s="1"/>
  <c r="DI1151" i="1"/>
  <c r="DK1151" i="1" s="1"/>
  <c r="ES1150" i="1"/>
  <c r="EU1150" i="1" s="1"/>
  <c r="JO1191" i="1"/>
  <c r="JQ1191" i="1" s="1"/>
  <c r="AYT1194" i="1"/>
  <c r="AYV1194" i="1" s="1"/>
  <c r="BBE1192" i="1"/>
  <c r="BBG1192" i="1" s="1"/>
  <c r="AYB1191" i="1"/>
  <c r="AYD1191" i="1" s="1"/>
  <c r="ACG1194" i="1"/>
  <c r="ACI1194" i="1" s="1"/>
  <c r="AOS1192" i="1"/>
  <c r="AOU1192" i="1" s="1"/>
  <c r="ALP1191" i="1"/>
  <c r="ALR1191" i="1" s="1"/>
  <c r="AIM1191" i="1"/>
  <c r="AIO1191" i="1" s="1"/>
  <c r="TP1195" i="1"/>
  <c r="TR1195" i="1" s="1"/>
  <c r="AAW1194" i="1"/>
  <c r="AAY1194" i="1" s="1"/>
  <c r="ZD1194" i="1"/>
  <c r="ZF1194" i="1" s="1"/>
  <c r="ABF1195" i="1"/>
  <c r="ABH1195" i="1" s="1"/>
  <c r="ZM1192" i="1"/>
  <c r="ZO1192" i="1" s="1"/>
  <c r="AAN1192" i="1"/>
  <c r="AAP1192" i="1" s="1"/>
  <c r="HD1192" i="1"/>
  <c r="HF1192" i="1" s="1"/>
  <c r="EA1193" i="1"/>
  <c r="EC1193" i="1" s="1"/>
  <c r="CH1193" i="1"/>
  <c r="CJ1193" i="1" s="1"/>
  <c r="DI1194" i="1"/>
  <c r="DK1194" i="1" s="1"/>
  <c r="ES1193" i="1"/>
  <c r="EU1193" i="1" s="1"/>
  <c r="HV1191" i="1"/>
  <c r="HX1191" i="1" s="1"/>
  <c r="DR1191" i="1"/>
  <c r="DT1191" i="1" s="1"/>
  <c r="E1192" i="1"/>
  <c r="AO1193" i="1"/>
  <c r="AQ1193" i="1" s="1"/>
  <c r="AF1192" i="1"/>
  <c r="AH1192" i="1" s="1"/>
  <c r="BBW1164" i="1"/>
  <c r="BBY1164" i="1" s="1"/>
  <c r="ARM1162" i="1"/>
  <c r="ARO1162" i="1" s="1"/>
  <c r="AXJ1165" i="1"/>
  <c r="AXL1165" i="1" s="1"/>
  <c r="AVZ1165" i="1"/>
  <c r="AWB1165" i="1" s="1"/>
  <c r="BBN1163" i="1"/>
  <c r="BBP1163" i="1" s="1"/>
  <c r="AIV1164" i="1"/>
  <c r="AIX1164" i="1" s="1"/>
  <c r="APB1162" i="1"/>
  <c r="APD1162" i="1" s="1"/>
  <c r="QV1164" i="1"/>
  <c r="QX1164" i="1" s="1"/>
  <c r="TP1163" i="1"/>
  <c r="TR1163" i="1" s="1"/>
  <c r="YU1161" i="1"/>
  <c r="YW1161" i="1" s="1"/>
  <c r="ZD1162" i="1"/>
  <c r="ZF1162" i="1" s="1"/>
  <c r="NS1162" i="1"/>
  <c r="NU1162" i="1" s="1"/>
  <c r="IE1161" i="1"/>
  <c r="IG1161" i="1" s="1"/>
  <c r="HV1162" i="1"/>
  <c r="HX1162" i="1" s="1"/>
  <c r="KP1195" i="1"/>
  <c r="KR1195" i="1" s="1"/>
  <c r="KY1193" i="1"/>
  <c r="LA1193" i="1" s="1"/>
  <c r="AWR1191" i="1"/>
  <c r="AWT1191" i="1" s="1"/>
  <c r="AUP1191" i="1"/>
  <c r="AUR1191" i="1" s="1"/>
  <c r="NA1193" i="1"/>
  <c r="NC1193" i="1" s="1"/>
  <c r="SF1193" i="1"/>
  <c r="SH1193" i="1" s="1"/>
  <c r="JX1177" i="1"/>
  <c r="JZ1177" i="1" s="1"/>
  <c r="IW1177" i="1"/>
  <c r="IY1177" i="1" s="1"/>
  <c r="BEQ1176" i="1"/>
  <c r="BES1176" i="1" s="1"/>
  <c r="BCO1175" i="1"/>
  <c r="BCQ1175" i="1" s="1"/>
  <c r="BBN1175" i="1"/>
  <c r="BBP1175" i="1" s="1"/>
  <c r="BEZ1177" i="1"/>
  <c r="BFB1177" i="1" s="1"/>
  <c r="BAD1174" i="1"/>
  <c r="BAF1174" i="1" s="1"/>
  <c r="BAG1178" i="1" s="1"/>
  <c r="AF903" i="1" s="1"/>
  <c r="AVZ1173" i="1"/>
  <c r="AWB1173" i="1" s="1"/>
  <c r="AUG1174" i="1"/>
  <c r="AUI1174" i="1" s="1"/>
  <c r="ARM1174" i="1"/>
  <c r="ARO1174" i="1" s="1"/>
  <c r="BBE1173" i="1"/>
  <c r="BBG1173" i="1" s="1"/>
  <c r="AQU1173" i="1"/>
  <c r="AQW1173" i="1" s="1"/>
  <c r="AJN1174" i="1"/>
  <c r="AJP1174" i="1" s="1"/>
  <c r="ADQ1174" i="1"/>
  <c r="ADS1174" i="1" s="1"/>
  <c r="ACG1174" i="1"/>
  <c r="ACI1174" i="1" s="1"/>
  <c r="ACP1175" i="1"/>
  <c r="ACR1175" i="1" s="1"/>
  <c r="AQC1177" i="1"/>
  <c r="AQE1177" i="1" s="1"/>
  <c r="AIM1176" i="1"/>
  <c r="AIO1176" i="1" s="1"/>
  <c r="AOS1175" i="1"/>
  <c r="AOU1175" i="1" s="1"/>
  <c r="AOA1174" i="1"/>
  <c r="AOC1174" i="1" s="1"/>
  <c r="ACY1174" i="1"/>
  <c r="ADA1174" i="1" s="1"/>
  <c r="ANR1173" i="1"/>
  <c r="ANT1173" i="1" s="1"/>
  <c r="AHC1173" i="1"/>
  <c r="AHE1173" i="1" s="1"/>
  <c r="QD1177" i="1"/>
  <c r="QF1177" i="1" s="1"/>
  <c r="AAE1176" i="1"/>
  <c r="AAG1176" i="1" s="1"/>
  <c r="TG1176" i="1"/>
  <c r="TI1176" i="1" s="1"/>
  <c r="YU1173" i="1"/>
  <c r="YW1173" i="1" s="1"/>
  <c r="NJ1176" i="1"/>
  <c r="NL1176" i="1" s="1"/>
  <c r="DI1177" i="1"/>
  <c r="DK1177" i="1" s="1"/>
  <c r="HV1173" i="1"/>
  <c r="HX1173" i="1" s="1"/>
  <c r="N1177" i="1"/>
  <c r="P1177" i="1" s="1"/>
  <c r="BG1177" i="1"/>
  <c r="BI1177" i="1" s="1"/>
  <c r="ARM1155" i="1"/>
  <c r="ARO1155" i="1" s="1"/>
  <c r="AWR1155" i="1"/>
  <c r="AWT1155" i="1" s="1"/>
  <c r="APK1158" i="1"/>
  <c r="APM1158" i="1" s="1"/>
  <c r="APT1157" i="1"/>
  <c r="APV1157" i="1" s="1"/>
  <c r="AHL1157" i="1"/>
  <c r="AHN1157" i="1" s="1"/>
  <c r="AKO1156" i="1"/>
  <c r="AKQ1156" i="1" s="1"/>
  <c r="WA1156" i="1"/>
  <c r="WC1156" i="1" s="1"/>
  <c r="QD1159" i="1"/>
  <c r="QF1159" i="1" s="1"/>
  <c r="SF1157" i="1"/>
  <c r="SH1157" i="1" s="1"/>
  <c r="AAW1155" i="1"/>
  <c r="AAY1155" i="1" s="1"/>
  <c r="JF1185" i="1"/>
  <c r="JH1185" i="1" s="1"/>
  <c r="JI1190" i="1" s="1"/>
  <c r="AN895" i="1" s="1"/>
  <c r="KY1189" i="1"/>
  <c r="LA1189" i="1" s="1"/>
  <c r="ARV1188" i="1"/>
  <c r="ARX1188" i="1" s="1"/>
  <c r="BDP1187" i="1"/>
  <c r="BDR1187" i="1" s="1"/>
  <c r="BEH1186" i="1"/>
  <c r="BEJ1186" i="1" s="1"/>
  <c r="BDY1186" i="1"/>
  <c r="BEA1186" i="1" s="1"/>
  <c r="AZC1188" i="1"/>
  <c r="AZE1188" i="1" s="1"/>
  <c r="AUG1187" i="1"/>
  <c r="AUI1187" i="1" s="1"/>
  <c r="AXS1186" i="1"/>
  <c r="AXU1186" i="1" s="1"/>
  <c r="BEZ1186" i="1"/>
  <c r="BFB1186" i="1" s="1"/>
  <c r="AVH1186" i="1"/>
  <c r="AVJ1186" i="1" s="1"/>
  <c r="AUP1186" i="1"/>
  <c r="AUR1186" i="1" s="1"/>
  <c r="AGK1188" i="1"/>
  <c r="AGM1188" i="1" s="1"/>
  <c r="AOS1189" i="1"/>
  <c r="AOU1189" i="1" s="1"/>
  <c r="AKX1189" i="1"/>
  <c r="AKZ1189" i="1" s="1"/>
  <c r="AGB1189" i="1"/>
  <c r="AGD1189" i="1" s="1"/>
  <c r="AOJ1187" i="1"/>
  <c r="AOL1187" i="1" s="1"/>
  <c r="AKF1187" i="1"/>
  <c r="AKH1187" i="1" s="1"/>
  <c r="APT1189" i="1"/>
  <c r="APV1189" i="1" s="1"/>
  <c r="ADH1188" i="1"/>
  <c r="ADJ1188" i="1" s="1"/>
  <c r="ANR1185" i="1"/>
  <c r="ANT1185" i="1" s="1"/>
  <c r="ANU1190" i="1" s="1"/>
  <c r="AN798" i="1" s="1"/>
  <c r="AMZ1185" i="1"/>
  <c r="ANB1185" i="1" s="1"/>
  <c r="AJE1187" i="1"/>
  <c r="AJG1187" i="1" s="1"/>
  <c r="ADQ1187" i="1"/>
  <c r="ADS1187" i="1" s="1"/>
  <c r="ALG1186" i="1"/>
  <c r="ALI1186" i="1" s="1"/>
  <c r="ALJ1190" i="1" s="1"/>
  <c r="AN917" i="1" s="1"/>
  <c r="ABF1189" i="1"/>
  <c r="ABH1189" i="1" s="1"/>
  <c r="QD1189" i="1"/>
  <c r="QF1189" i="1" s="1"/>
  <c r="PL1187" i="1"/>
  <c r="PN1187" i="1" s="1"/>
  <c r="PU1186" i="1"/>
  <c r="PW1186" i="1" s="1"/>
  <c r="YU1185" i="1"/>
  <c r="YW1185" i="1" s="1"/>
  <c r="TG1185" i="1"/>
  <c r="TI1185" i="1" s="1"/>
  <c r="LQ1185" i="1"/>
  <c r="LS1185" i="1" s="1"/>
  <c r="PC1187" i="1"/>
  <c r="PE1187" i="1" s="1"/>
  <c r="UZ1186" i="1"/>
  <c r="VB1186" i="1" s="1"/>
  <c r="SF1186" i="1"/>
  <c r="SH1186" i="1" s="1"/>
  <c r="XT1189" i="1"/>
  <c r="XV1189" i="1" s="1"/>
  <c r="MI1186" i="1"/>
  <c r="MK1186" i="1" s="1"/>
  <c r="MR1185" i="1"/>
  <c r="MT1185" i="1" s="1"/>
  <c r="VI1187" i="1"/>
  <c r="VK1187" i="1" s="1"/>
  <c r="YL1186" i="1"/>
  <c r="YN1186" i="1" s="1"/>
  <c r="GC1188" i="1"/>
  <c r="GE1188" i="1" s="1"/>
  <c r="E1189" i="1"/>
  <c r="KG1152" i="1"/>
  <c r="KI1152" i="1" s="1"/>
  <c r="AZU1150" i="1"/>
  <c r="AZW1150" i="1" s="1"/>
  <c r="AXA1150" i="1"/>
  <c r="AXC1150" i="1" s="1"/>
  <c r="AKX1153" i="1"/>
  <c r="AKZ1153" i="1" s="1"/>
  <c r="ACP1151" i="1"/>
  <c r="ACR1151" i="1" s="1"/>
  <c r="AJW1152" i="1"/>
  <c r="AJY1152" i="1" s="1"/>
  <c r="AIM1150" i="1"/>
  <c r="AIO1150" i="1" s="1"/>
  <c r="YU1153" i="1"/>
  <c r="YW1153" i="1" s="1"/>
  <c r="TY1150" i="1"/>
  <c r="UA1150" i="1" s="1"/>
  <c r="OK1150" i="1"/>
  <c r="OM1150" i="1" s="1"/>
  <c r="SO1153" i="1"/>
  <c r="SQ1153" i="1" s="1"/>
  <c r="ZV1152" i="1"/>
  <c r="ZX1152" i="1" s="1"/>
  <c r="UZ1150" i="1"/>
  <c r="VB1150" i="1" s="1"/>
  <c r="SX1151" i="1"/>
  <c r="SZ1151" i="1" s="1"/>
  <c r="AMH1199" i="1"/>
  <c r="AMJ1199" i="1" s="1"/>
  <c r="ALG1200" i="1"/>
  <c r="ALI1200" i="1" s="1"/>
  <c r="AHL1199" i="1"/>
  <c r="AHN1199" i="1" s="1"/>
  <c r="PL1197" i="1"/>
  <c r="PN1197" i="1" s="1"/>
  <c r="KY1153" i="1"/>
  <c r="LA1153" i="1" s="1"/>
  <c r="AHL1153" i="1"/>
  <c r="AHN1153" i="1" s="1"/>
  <c r="YU1150" i="1"/>
  <c r="YW1150" i="1" s="1"/>
  <c r="AZL1198" i="1"/>
  <c r="AZN1198" i="1" s="1"/>
  <c r="TG1199" i="1"/>
  <c r="TI1199" i="1" s="1"/>
  <c r="KP1152" i="1"/>
  <c r="KR1152" i="1" s="1"/>
  <c r="BDY1149" i="1"/>
  <c r="BEA1149" i="1" s="1"/>
  <c r="ARM1149" i="1"/>
  <c r="ARO1149" i="1" s="1"/>
  <c r="BEQ1152" i="1"/>
  <c r="BES1152" i="1" s="1"/>
  <c r="AXS1152" i="1"/>
  <c r="AXU1152" i="1" s="1"/>
  <c r="AQU1150" i="1"/>
  <c r="AQW1150" i="1" s="1"/>
  <c r="ASN1153" i="1"/>
  <c r="ASP1153" i="1" s="1"/>
  <c r="BEH1150" i="1"/>
  <c r="BEJ1150" i="1" s="1"/>
  <c r="BCO1152" i="1"/>
  <c r="BCQ1152" i="1" s="1"/>
  <c r="ASW1152" i="1"/>
  <c r="ASY1152" i="1" s="1"/>
  <c r="AHL1152" i="1"/>
  <c r="AHN1152" i="1" s="1"/>
  <c r="AJE1151" i="1"/>
  <c r="AJG1151" i="1" s="1"/>
  <c r="ADZ1150" i="1"/>
  <c r="AEB1150" i="1" s="1"/>
  <c r="AMQ1149" i="1"/>
  <c r="AMS1149" i="1" s="1"/>
  <c r="ZV1150" i="1"/>
  <c r="ZX1150" i="1" s="1"/>
  <c r="RN1150" i="1"/>
  <c r="RP1150" i="1" s="1"/>
  <c r="NA1150" i="1"/>
  <c r="NC1150" i="1" s="1"/>
  <c r="YU1149" i="1"/>
  <c r="YW1149" i="1" s="1"/>
  <c r="ZM1153" i="1"/>
  <c r="ZO1153" i="1" s="1"/>
  <c r="RE1153" i="1"/>
  <c r="RG1153" i="1" s="1"/>
  <c r="OK1153" i="1"/>
  <c r="OM1153" i="1" s="1"/>
  <c r="AAN1153" i="1"/>
  <c r="AAP1153" i="1" s="1"/>
  <c r="FT1153" i="1"/>
  <c r="FV1153" i="1" s="1"/>
  <c r="GU1152" i="1"/>
  <c r="GW1152" i="1" s="1"/>
  <c r="AO1153" i="1"/>
  <c r="AQ1153" i="1" s="1"/>
  <c r="IW1144" i="1"/>
  <c r="IY1144" i="1" s="1"/>
  <c r="BCX1147" i="1"/>
  <c r="BCZ1147" i="1" s="1"/>
  <c r="BBE1147" i="1"/>
  <c r="BBG1147" i="1" s="1"/>
  <c r="AWR1145" i="1"/>
  <c r="AWT1145" i="1" s="1"/>
  <c r="AUP1143" i="1"/>
  <c r="AUR1143" i="1" s="1"/>
  <c r="ADH1146" i="1"/>
  <c r="ADJ1146" i="1" s="1"/>
  <c r="AQL1143" i="1"/>
  <c r="AQN1143" i="1" s="1"/>
  <c r="ALY1147" i="1"/>
  <c r="AMA1147" i="1" s="1"/>
  <c r="AKF1147" i="1"/>
  <c r="AKH1147" i="1" s="1"/>
  <c r="AHL1145" i="1"/>
  <c r="AHN1145" i="1" s="1"/>
  <c r="AEI1147" i="1"/>
  <c r="AEK1147" i="1" s="1"/>
  <c r="XK1144" i="1"/>
  <c r="XM1144" i="1" s="1"/>
  <c r="SX1147" i="1"/>
  <c r="SZ1147" i="1" s="1"/>
  <c r="AAW1143" i="1"/>
  <c r="AAY1143" i="1" s="1"/>
  <c r="WA1143" i="1"/>
  <c r="WC1143" i="1" s="1"/>
  <c r="HD1144" i="1"/>
  <c r="HF1144" i="1" s="1"/>
  <c r="EA1147" i="1"/>
  <c r="EC1147" i="1" s="1"/>
  <c r="ES1147" i="1"/>
  <c r="EU1147" i="1" s="1"/>
  <c r="N1143" i="1"/>
  <c r="P1143" i="1" s="1"/>
  <c r="KG1177" i="1"/>
  <c r="KI1177" i="1" s="1"/>
  <c r="ASW1176" i="1"/>
  <c r="ASY1176" i="1" s="1"/>
  <c r="ATF1175" i="1"/>
  <c r="ATH1175" i="1" s="1"/>
  <c r="APB1177" i="1"/>
  <c r="APD1177" i="1" s="1"/>
  <c r="AMH1175" i="1"/>
  <c r="AMJ1175" i="1" s="1"/>
  <c r="AMQ1173" i="1"/>
  <c r="AMS1173" i="1" s="1"/>
  <c r="FB1176" i="1"/>
  <c r="FD1176" i="1" s="1"/>
  <c r="AUY1198" i="1"/>
  <c r="AVA1198" i="1" s="1"/>
  <c r="ATX1197" i="1"/>
  <c r="ATZ1197" i="1" s="1"/>
  <c r="AQU1201" i="1"/>
  <c r="AQW1201" i="1" s="1"/>
  <c r="AHC1198" i="1"/>
  <c r="AHE1198" i="1" s="1"/>
  <c r="OB1201" i="1"/>
  <c r="OD1201" i="1" s="1"/>
  <c r="QM1201" i="1"/>
  <c r="QO1201" i="1" s="1"/>
  <c r="ES1197" i="1"/>
  <c r="EU1197" i="1" s="1"/>
  <c r="GL1201" i="1"/>
  <c r="GN1201" i="1" s="1"/>
  <c r="BG1199" i="1"/>
  <c r="BI1199" i="1" s="1"/>
  <c r="AZU1195" i="1"/>
  <c r="AZW1195" i="1" s="1"/>
  <c r="AXJ1195" i="1"/>
  <c r="AXL1195" i="1" s="1"/>
  <c r="WS1195" i="1"/>
  <c r="WU1195" i="1" s="1"/>
  <c r="BBW1183" i="1"/>
  <c r="BBY1183" i="1" s="1"/>
  <c r="BDG1181" i="1"/>
  <c r="BDI1181" i="1" s="1"/>
  <c r="BCX1180" i="1"/>
  <c r="BCZ1180" i="1" s="1"/>
  <c r="AFA1179" i="1"/>
  <c r="AFC1179" i="1" s="1"/>
  <c r="AID1183" i="1"/>
  <c r="AIF1183" i="1" s="1"/>
  <c r="AFJ1179" i="1"/>
  <c r="AFL1179" i="1" s="1"/>
  <c r="AER1179" i="1"/>
  <c r="AET1179" i="1" s="1"/>
  <c r="ABX1183" i="1"/>
  <c r="ABZ1183" i="1" s="1"/>
  <c r="MR1183" i="1"/>
  <c r="MT1183" i="1" s="1"/>
  <c r="RE1180" i="1"/>
  <c r="RG1180" i="1" s="1"/>
  <c r="IE1181" i="1"/>
  <c r="IG1181" i="1" s="1"/>
  <c r="DI1183" i="1"/>
  <c r="DK1183" i="1" s="1"/>
  <c r="ATX1182" i="1"/>
  <c r="ATZ1182" i="1" s="1"/>
  <c r="AVH1180" i="1"/>
  <c r="AVJ1180" i="1" s="1"/>
  <c r="BCX1182" i="1"/>
  <c r="BCZ1182" i="1" s="1"/>
  <c r="ASE1179" i="1"/>
  <c r="ASG1179" i="1" s="1"/>
  <c r="ADH1181" i="1"/>
  <c r="ADJ1181" i="1" s="1"/>
  <c r="AJE1180" i="1"/>
  <c r="AJG1180" i="1" s="1"/>
  <c r="APT1179" i="1"/>
  <c r="APV1179" i="1" s="1"/>
  <c r="KP1149" i="1"/>
  <c r="KR1149" i="1" s="1"/>
  <c r="JF1150" i="1"/>
  <c r="JH1150" i="1" s="1"/>
  <c r="KY1151" i="1"/>
  <c r="LA1151" i="1" s="1"/>
  <c r="BBN1153" i="1"/>
  <c r="BBP1153" i="1" s="1"/>
  <c r="AUP1153" i="1"/>
  <c r="AUR1153" i="1" s="1"/>
  <c r="BDY1153" i="1"/>
  <c r="BEA1153" i="1" s="1"/>
  <c r="BDP1153" i="1"/>
  <c r="BDR1153" i="1" s="1"/>
  <c r="BEH1152" i="1"/>
  <c r="BEJ1152" i="1" s="1"/>
  <c r="BAV1151" i="1"/>
  <c r="BAX1151" i="1" s="1"/>
  <c r="AYB1151" i="1"/>
  <c r="AYD1151" i="1" s="1"/>
  <c r="AZC1153" i="1"/>
  <c r="AZE1153" i="1" s="1"/>
  <c r="AWI1151" i="1"/>
  <c r="AWK1151" i="1" s="1"/>
  <c r="AVQ1150" i="1"/>
  <c r="AVS1150" i="1" s="1"/>
  <c r="AQL1153" i="1"/>
  <c r="AQN1153" i="1" s="1"/>
  <c r="ANR1151" i="1"/>
  <c r="ANT1151" i="1" s="1"/>
  <c r="AOS1153" i="1"/>
  <c r="AOU1153" i="1" s="1"/>
  <c r="AFA1153" i="1"/>
  <c r="AFC1153" i="1" s="1"/>
  <c r="AOJ1153" i="1"/>
  <c r="AOL1153" i="1" s="1"/>
  <c r="AJE1149" i="1"/>
  <c r="AJG1149" i="1" s="1"/>
  <c r="AEI1153" i="1"/>
  <c r="AEK1153" i="1" s="1"/>
  <c r="AGK1152" i="1"/>
  <c r="AGM1152" i="1" s="1"/>
  <c r="ABO1152" i="1"/>
  <c r="ABQ1152" i="1" s="1"/>
  <c r="PC1152" i="1"/>
  <c r="PE1152" i="1" s="1"/>
  <c r="QM1149" i="1"/>
  <c r="QO1149" i="1" s="1"/>
  <c r="UQ1151" i="1"/>
  <c r="US1151" i="1" s="1"/>
  <c r="TP1153" i="1"/>
  <c r="TR1153" i="1" s="1"/>
  <c r="MR1153" i="1"/>
  <c r="MT1153" i="1" s="1"/>
  <c r="ZM1152" i="1"/>
  <c r="ZO1152" i="1" s="1"/>
  <c r="BP1151" i="1"/>
  <c r="BR1151" i="1" s="1"/>
  <c r="DR1153" i="1"/>
  <c r="DT1153" i="1" s="1"/>
  <c r="GC1153" i="1"/>
  <c r="GE1153" i="1" s="1"/>
  <c r="N1153" i="1"/>
  <c r="P1153" i="1" s="1"/>
  <c r="CQ1151" i="1"/>
  <c r="CS1151" i="1" s="1"/>
  <c r="AF1151" i="1"/>
  <c r="AH1151" i="1" s="1"/>
  <c r="W1153" i="1"/>
  <c r="Y1153" i="1" s="1"/>
  <c r="IN1181" i="1"/>
  <c r="IP1181" i="1" s="1"/>
  <c r="AQL1181" i="1"/>
  <c r="AQN1181" i="1" s="1"/>
  <c r="ANR1181" i="1"/>
  <c r="ANT1181" i="1" s="1"/>
  <c r="HV1183" i="1"/>
  <c r="HX1183" i="1" s="1"/>
  <c r="CQ1180" i="1"/>
  <c r="CS1180" i="1" s="1"/>
  <c r="KP1187" i="1"/>
  <c r="KR1187" i="1" s="1"/>
  <c r="AVH1188" i="1"/>
  <c r="AVJ1188" i="1" s="1"/>
  <c r="BEH1187" i="1"/>
  <c r="BEJ1187" i="1" s="1"/>
  <c r="BAV1186" i="1"/>
  <c r="BAX1186" i="1" s="1"/>
  <c r="ATO1185" i="1"/>
  <c r="ATQ1185" i="1" s="1"/>
  <c r="AJE1189" i="1"/>
  <c r="AJG1189" i="1" s="1"/>
  <c r="AMQ1186" i="1"/>
  <c r="AMS1186" i="1" s="1"/>
  <c r="OB1189" i="1"/>
  <c r="OD1189" i="1" s="1"/>
  <c r="UH1187" i="1"/>
  <c r="UJ1187" i="1" s="1"/>
  <c r="TG1186" i="1"/>
  <c r="TI1186" i="1" s="1"/>
  <c r="LZ1185" i="1"/>
  <c r="MB1185" i="1" s="1"/>
  <c r="LH1188" i="1"/>
  <c r="LJ1188" i="1" s="1"/>
  <c r="YC1187" i="1"/>
  <c r="YE1187" i="1" s="1"/>
  <c r="AHC1187" i="1"/>
  <c r="AHE1187" i="1" s="1"/>
  <c r="TG1189" i="1"/>
  <c r="TI1189" i="1" s="1"/>
  <c r="PC1189" i="1"/>
  <c r="PE1189" i="1" s="1"/>
  <c r="BBN1197" i="1"/>
  <c r="BBP1197" i="1" s="1"/>
  <c r="OT1201" i="1"/>
  <c r="OV1201" i="1" s="1"/>
  <c r="KP1180" i="1"/>
  <c r="KR1180" i="1" s="1"/>
  <c r="JF1179" i="1"/>
  <c r="JH1179" i="1" s="1"/>
  <c r="JO1180" i="1"/>
  <c r="JQ1180" i="1" s="1"/>
  <c r="KY1179" i="1"/>
  <c r="LA1179" i="1" s="1"/>
  <c r="JX1182" i="1"/>
  <c r="JZ1182" i="1" s="1"/>
  <c r="AVQ1183" i="1"/>
  <c r="AVS1183" i="1" s="1"/>
  <c r="AUG1183" i="1"/>
  <c r="AUI1183" i="1" s="1"/>
  <c r="ASW1183" i="1"/>
  <c r="ASY1183" i="1" s="1"/>
  <c r="BEQ1182" i="1"/>
  <c r="BES1182" i="1" s="1"/>
  <c r="BAM1181" i="1"/>
  <c r="BAO1181" i="1" s="1"/>
  <c r="AWI1181" i="1"/>
  <c r="AWK1181" i="1" s="1"/>
  <c r="BBE1180" i="1"/>
  <c r="BBG1180" i="1" s="1"/>
  <c r="AZU1180" i="1"/>
  <c r="AZW1180" i="1" s="1"/>
  <c r="BAV1182" i="1"/>
  <c r="BAX1182" i="1" s="1"/>
  <c r="BDP1180" i="1"/>
  <c r="BDR1180" i="1" s="1"/>
  <c r="AYB1180" i="1"/>
  <c r="AYD1180" i="1" s="1"/>
  <c r="ASN1180" i="1"/>
  <c r="ASP1180" i="1" s="1"/>
  <c r="BCO1179" i="1"/>
  <c r="BCQ1179" i="1" s="1"/>
  <c r="BBN1183" i="1"/>
  <c r="BBP1183" i="1" s="1"/>
  <c r="AYK1181" i="1"/>
  <c r="AYM1181" i="1" s="1"/>
  <c r="AYN1184" i="1" s="1"/>
  <c r="AJ884" i="1" s="1"/>
  <c r="BDG1180" i="1"/>
  <c r="BDI1180" i="1" s="1"/>
  <c r="BBW1180" i="1"/>
  <c r="BBY1180" i="1" s="1"/>
  <c r="AZC1180" i="1"/>
  <c r="AZE1180" i="1" s="1"/>
  <c r="AXS1180" i="1"/>
  <c r="AXU1180" i="1" s="1"/>
  <c r="AZL1181" i="1"/>
  <c r="AZN1181" i="1" s="1"/>
  <c r="ARD1181" i="1"/>
  <c r="ARF1181" i="1" s="1"/>
  <c r="BAD1180" i="1"/>
  <c r="BAF1180" i="1" s="1"/>
  <c r="BEZ1179" i="1"/>
  <c r="BFB1179" i="1" s="1"/>
  <c r="BEH1179" i="1"/>
  <c r="BEJ1179" i="1" s="1"/>
  <c r="AXJ1179" i="1"/>
  <c r="AXL1179" i="1" s="1"/>
  <c r="AKF1183" i="1"/>
  <c r="AKH1183" i="1" s="1"/>
  <c r="AGB1181" i="1"/>
  <c r="AGD1181" i="1" s="1"/>
  <c r="ANR1180" i="1"/>
  <c r="ANT1180" i="1" s="1"/>
  <c r="AKX1180" i="1"/>
  <c r="AKZ1180" i="1" s="1"/>
  <c r="AJN1180" i="1"/>
  <c r="AJP1180" i="1" s="1"/>
  <c r="ADZ1180" i="1"/>
  <c r="AEB1180" i="1" s="1"/>
  <c r="ALG1179" i="1"/>
  <c r="ALI1179" i="1" s="1"/>
  <c r="ACY1179" i="1"/>
  <c r="ADA1179" i="1" s="1"/>
  <c r="ALY1180" i="1"/>
  <c r="AMA1180" i="1" s="1"/>
  <c r="AGK1180" i="1"/>
  <c r="AGM1180" i="1" s="1"/>
  <c r="ADQ1180" i="1"/>
  <c r="ADS1180" i="1" s="1"/>
  <c r="AOJ1180" i="1"/>
  <c r="AOL1180" i="1" s="1"/>
  <c r="AER1180" i="1"/>
  <c r="AET1180" i="1" s="1"/>
  <c r="ADH1180" i="1"/>
  <c r="ADJ1180" i="1" s="1"/>
  <c r="AID1179" i="1"/>
  <c r="AIF1179" i="1" s="1"/>
  <c r="AGT1179" i="1"/>
  <c r="AGV1179" i="1" s="1"/>
  <c r="AQC1183" i="1"/>
  <c r="AQE1183" i="1" s="1"/>
  <c r="AOA1182" i="1"/>
  <c r="AOC1182" i="1" s="1"/>
  <c r="AFS1182" i="1"/>
  <c r="AFU1182" i="1" s="1"/>
  <c r="AEI1182" i="1"/>
  <c r="AEK1182" i="1" s="1"/>
  <c r="AOS1181" i="1"/>
  <c r="AOU1181" i="1" s="1"/>
  <c r="AJW1180" i="1"/>
  <c r="AJY1180" i="1" s="1"/>
  <c r="AIM1180" i="1"/>
  <c r="AIO1180" i="1" s="1"/>
  <c r="AHC1180" i="1"/>
  <c r="AHE1180" i="1" s="1"/>
  <c r="ABF1181" i="1"/>
  <c r="ABH1181" i="1" s="1"/>
  <c r="OT1181" i="1"/>
  <c r="OV1181" i="1" s="1"/>
  <c r="NJ1181" i="1"/>
  <c r="NL1181" i="1" s="1"/>
  <c r="LZ1181" i="1"/>
  <c r="MB1181" i="1" s="1"/>
  <c r="TG1180" i="1"/>
  <c r="TI1180" i="1" s="1"/>
  <c r="ZV1179" i="1"/>
  <c r="ZX1179" i="1" s="1"/>
  <c r="ZY1184" i="1" s="1"/>
  <c r="AJ858" i="1" s="1"/>
  <c r="QD1179" i="1"/>
  <c r="QF1179" i="1" s="1"/>
  <c r="ABO1183" i="1"/>
  <c r="ABQ1183" i="1" s="1"/>
  <c r="ABX1182" i="1"/>
  <c r="ABZ1182" i="1" s="1"/>
  <c r="ZM1181" i="1"/>
  <c r="ZO1181" i="1" s="1"/>
  <c r="VR1180" i="1"/>
  <c r="VT1180" i="1" s="1"/>
  <c r="XT1181" i="1"/>
  <c r="XV1181" i="1" s="1"/>
  <c r="PU1179" i="1"/>
  <c r="PW1179" i="1" s="1"/>
  <c r="PC1179" i="1"/>
  <c r="PE1179" i="1" s="1"/>
  <c r="MI1179" i="1"/>
  <c r="MK1179" i="1" s="1"/>
  <c r="AAE1181" i="1"/>
  <c r="AAG1181" i="1" s="1"/>
  <c r="UQ1181" i="1"/>
  <c r="US1181" i="1" s="1"/>
  <c r="QM1181" i="1"/>
  <c r="QO1181" i="1" s="1"/>
  <c r="OB1180" i="1"/>
  <c r="OD1180" i="1" s="1"/>
  <c r="MR1180" i="1"/>
  <c r="MT1180" i="1" s="1"/>
  <c r="EJ1181" i="1"/>
  <c r="EL1181" i="1" s="1"/>
  <c r="CZ1181" i="1"/>
  <c r="DB1181" i="1" s="1"/>
  <c r="BP1181" i="1"/>
  <c r="BR1181" i="1" s="1"/>
  <c r="GU1180" i="1"/>
  <c r="GW1180" i="1" s="1"/>
  <c r="FK1179" i="1"/>
  <c r="FM1179" i="1" s="1"/>
  <c r="ES1179" i="1"/>
  <c r="EU1179" i="1" s="1"/>
  <c r="GL1181" i="1"/>
  <c r="GN1181" i="1" s="1"/>
  <c r="DR1181" i="1"/>
  <c r="DT1181" i="1" s="1"/>
  <c r="HV1180" i="1"/>
  <c r="HX1180" i="1" s="1"/>
  <c r="AO1180" i="1"/>
  <c r="AQ1180" i="1" s="1"/>
  <c r="GC1182" i="1"/>
  <c r="GE1182" i="1" s="1"/>
  <c r="E1180" i="1"/>
  <c r="CQ1181" i="1"/>
  <c r="CS1181" i="1" s="1"/>
  <c r="AX1179" i="1"/>
  <c r="AZ1179" i="1" s="1"/>
  <c r="BY1181" i="1"/>
  <c r="CA1181" i="1" s="1"/>
  <c r="N1183" i="1"/>
  <c r="P1183" i="1" s="1"/>
  <c r="AF1180" i="1"/>
  <c r="AH1180" i="1" s="1"/>
  <c r="AQU1161" i="1"/>
  <c r="AQW1161" i="1" s="1"/>
  <c r="APT1163" i="1"/>
  <c r="APV1163" i="1" s="1"/>
  <c r="AGT1162" i="1"/>
  <c r="AGV1162" i="1" s="1"/>
  <c r="IW1138" i="1"/>
  <c r="IY1138" i="1" s="1"/>
  <c r="AUG1141" i="1"/>
  <c r="AUI1141" i="1" s="1"/>
  <c r="AZC1140" i="1"/>
  <c r="AZE1140" i="1" s="1"/>
  <c r="AXS1140" i="1"/>
  <c r="AXU1140" i="1" s="1"/>
  <c r="AVH1141" i="1"/>
  <c r="AVJ1141" i="1" s="1"/>
  <c r="BAM1141" i="1"/>
  <c r="BAO1141" i="1" s="1"/>
  <c r="ATO1141" i="1"/>
  <c r="ATQ1141" i="1" s="1"/>
  <c r="BDY1140" i="1"/>
  <c r="BEA1140" i="1" s="1"/>
  <c r="AVZ1140" i="1"/>
  <c r="AWB1140" i="1" s="1"/>
  <c r="ATF1138" i="1"/>
  <c r="ATH1138" i="1" s="1"/>
  <c r="ARD1138" i="1"/>
  <c r="ARF1138" i="1" s="1"/>
  <c r="AQU1137" i="1"/>
  <c r="AQW1137" i="1" s="1"/>
  <c r="AYT1138" i="1"/>
  <c r="AYV1138" i="1" s="1"/>
  <c r="ANR1141" i="1"/>
  <c r="ANT1141" i="1" s="1"/>
  <c r="AFJ1141" i="1"/>
  <c r="AFL1141" i="1" s="1"/>
  <c r="ACP1139" i="1"/>
  <c r="ACR1139" i="1" s="1"/>
  <c r="APK1140" i="1"/>
  <c r="APM1140" i="1" s="1"/>
  <c r="AGK1139" i="1"/>
  <c r="AGM1139" i="1" s="1"/>
  <c r="ALP1141" i="1"/>
  <c r="ALR1141" i="1" s="1"/>
  <c r="ALY1140" i="1"/>
  <c r="AMA1140" i="1" s="1"/>
  <c r="AAE1141" i="1"/>
  <c r="AAG1141" i="1" s="1"/>
  <c r="UZ1140" i="1"/>
  <c r="VB1140" i="1" s="1"/>
  <c r="UH1138" i="1"/>
  <c r="UJ1138" i="1" s="1"/>
  <c r="PC1140" i="1"/>
  <c r="PE1140" i="1" s="1"/>
  <c r="ZM1141" i="1"/>
  <c r="ZO1141" i="1" s="1"/>
  <c r="TY1141" i="1"/>
  <c r="UA1141" i="1" s="1"/>
  <c r="ABX1141" i="1"/>
  <c r="ABZ1141" i="1" s="1"/>
  <c r="MR1141" i="1"/>
  <c r="MT1141" i="1" s="1"/>
  <c r="SO1140" i="1"/>
  <c r="SQ1140" i="1" s="1"/>
  <c r="NA1140" i="1"/>
  <c r="NC1140" i="1" s="1"/>
  <c r="QD1140" i="1"/>
  <c r="QF1140" i="1" s="1"/>
  <c r="AAW1138" i="1"/>
  <c r="AAY1138" i="1" s="1"/>
  <c r="VI1138" i="1"/>
  <c r="VK1138" i="1" s="1"/>
  <c r="GL1140" i="1"/>
  <c r="GN1140" i="1" s="1"/>
  <c r="ABO1139" i="1"/>
  <c r="ABQ1139" i="1" s="1"/>
  <c r="YU1138" i="1"/>
  <c r="YW1138" i="1" s="1"/>
  <c r="FB1137" i="1"/>
  <c r="FD1137" i="1" s="1"/>
  <c r="W1140" i="1"/>
  <c r="Y1140" i="1" s="1"/>
  <c r="KP1181" i="1"/>
  <c r="KR1181" i="1" s="1"/>
  <c r="AWI1183" i="1"/>
  <c r="AWK1183" i="1" s="1"/>
  <c r="AXA1183" i="1"/>
  <c r="AXC1183" i="1" s="1"/>
  <c r="BBE1182" i="1"/>
  <c r="BBG1182" i="1" s="1"/>
  <c r="BEH1181" i="1"/>
  <c r="BEJ1181" i="1" s="1"/>
  <c r="BAM1182" i="1"/>
  <c r="BAO1182" i="1" s="1"/>
  <c r="AQU1182" i="1"/>
  <c r="AQW1182" i="1" s="1"/>
  <c r="AUY1180" i="1"/>
  <c r="AVA1180" i="1" s="1"/>
  <c r="AUP1179" i="1"/>
  <c r="AUR1179" i="1" s="1"/>
  <c r="APT1180" i="1"/>
  <c r="APV1180" i="1" s="1"/>
  <c r="YC1182" i="1"/>
  <c r="YE1182" i="1" s="1"/>
  <c r="QM1179" i="1"/>
  <c r="QO1179" i="1" s="1"/>
  <c r="TG1181" i="1"/>
  <c r="TI1181" i="1" s="1"/>
  <c r="JX1185" i="1"/>
  <c r="JZ1185" i="1" s="1"/>
  <c r="JO1188" i="1"/>
  <c r="JQ1188" i="1" s="1"/>
  <c r="IW1185" i="1"/>
  <c r="IY1185" i="1" s="1"/>
  <c r="BBE1188" i="1"/>
  <c r="BBG1188" i="1" s="1"/>
  <c r="BAM1187" i="1"/>
  <c r="BAO1187" i="1" s="1"/>
  <c r="AXS1187" i="1"/>
  <c r="AXU1187" i="1" s="1"/>
  <c r="BEZ1185" i="1"/>
  <c r="BFB1185" i="1" s="1"/>
  <c r="AZU1185" i="1"/>
  <c r="AZW1185" i="1" s="1"/>
  <c r="AZX1190" i="1" s="1"/>
  <c r="AN793" i="1" s="1"/>
  <c r="ACY1189" i="1"/>
  <c r="ADA1189" i="1" s="1"/>
  <c r="AJN1188" i="1"/>
  <c r="AJP1188" i="1" s="1"/>
  <c r="AQC1185" i="1"/>
  <c r="AQE1185" i="1" s="1"/>
  <c r="AOA1185" i="1"/>
  <c r="AOC1185" i="1" s="1"/>
  <c r="AKF1189" i="1"/>
  <c r="AKH1189" i="1" s="1"/>
  <c r="ANI1186" i="1"/>
  <c r="ANK1186" i="1" s="1"/>
  <c r="ACG1186" i="1"/>
  <c r="ACI1186" i="1" s="1"/>
  <c r="QM1187" i="1"/>
  <c r="QO1187" i="1" s="1"/>
  <c r="OT1185" i="1"/>
  <c r="OV1185" i="1" s="1"/>
  <c r="WA1189" i="1"/>
  <c r="WC1189" i="1" s="1"/>
  <c r="WJ1188" i="1"/>
  <c r="WL1188" i="1" s="1"/>
  <c r="XB1186" i="1"/>
  <c r="XD1186" i="1" s="1"/>
  <c r="VR1186" i="1"/>
  <c r="VT1186" i="1" s="1"/>
  <c r="EJ1189" i="1"/>
  <c r="EL1189" i="1" s="1"/>
  <c r="HD1186" i="1"/>
  <c r="HF1186" i="1" s="1"/>
  <c r="CH1186" i="1"/>
  <c r="CJ1186" i="1" s="1"/>
  <c r="GU1189" i="1"/>
  <c r="GW1189" i="1" s="1"/>
  <c r="EA1188" i="1"/>
  <c r="EC1188" i="1" s="1"/>
  <c r="FK1187" i="1"/>
  <c r="FM1187" i="1" s="1"/>
  <c r="FN1190" i="1" s="1"/>
  <c r="AN790" i="1" s="1"/>
  <c r="DR1188" i="1"/>
  <c r="DT1188" i="1" s="1"/>
  <c r="DI1188" i="1"/>
  <c r="DK1188" i="1" s="1"/>
  <c r="ES1187" i="1"/>
  <c r="EU1187" i="1" s="1"/>
  <c r="GL1185" i="1"/>
  <c r="GN1185" i="1" s="1"/>
  <c r="CZ1185" i="1"/>
  <c r="DB1185" i="1" s="1"/>
  <c r="CQ1186" i="1"/>
  <c r="CS1186" i="1" s="1"/>
  <c r="AO1185" i="1"/>
  <c r="AQ1185" i="1" s="1"/>
  <c r="N1185" i="1"/>
  <c r="P1185" i="1" s="1"/>
  <c r="E1188" i="1"/>
  <c r="AF1185" i="1"/>
  <c r="AH1185" i="1" s="1"/>
  <c r="BY1187" i="1"/>
  <c r="CA1187" i="1" s="1"/>
  <c r="BG1187" i="1"/>
  <c r="BI1187" i="1" s="1"/>
  <c r="AZU1198" i="1"/>
  <c r="AZW1198" i="1" s="1"/>
  <c r="ADQ1201" i="1"/>
  <c r="ADS1201" i="1" s="1"/>
  <c r="AKF1201" i="1"/>
  <c r="AKH1201" i="1" s="1"/>
  <c r="XB1199" i="1"/>
  <c r="XD1199" i="1" s="1"/>
  <c r="ZM1201" i="1"/>
  <c r="ZO1201" i="1" s="1"/>
  <c r="HV1198" i="1"/>
  <c r="HX1198" i="1" s="1"/>
  <c r="N1199" i="1"/>
  <c r="P1199" i="1" s="1"/>
  <c r="ATX1195" i="1"/>
  <c r="ATZ1195" i="1" s="1"/>
  <c r="AVQ1194" i="1"/>
  <c r="AVS1194" i="1" s="1"/>
  <c r="AJE1194" i="1"/>
  <c r="AJG1194" i="1" s="1"/>
  <c r="AIV1192" i="1"/>
  <c r="AIX1192" i="1" s="1"/>
  <c r="ANI1195" i="1"/>
  <c r="ANK1195" i="1" s="1"/>
  <c r="AKO1195" i="1"/>
  <c r="AKQ1195" i="1" s="1"/>
  <c r="ZM1194" i="1"/>
  <c r="ZO1194" i="1" s="1"/>
  <c r="PC1195" i="1"/>
  <c r="PE1195" i="1" s="1"/>
  <c r="MR1194" i="1"/>
  <c r="MT1194" i="1" s="1"/>
  <c r="TP1193" i="1"/>
  <c r="TR1193" i="1" s="1"/>
  <c r="AXA1159" i="1"/>
  <c r="AXC1159" i="1" s="1"/>
  <c r="BDG1155" i="1"/>
  <c r="BDI1155" i="1" s="1"/>
  <c r="AVH1158" i="1"/>
  <c r="AVJ1158" i="1" s="1"/>
  <c r="AGT1159" i="1"/>
  <c r="AGV1159" i="1" s="1"/>
  <c r="AIV1155" i="1"/>
  <c r="AIX1155" i="1" s="1"/>
  <c r="AHC1158" i="1"/>
  <c r="AHE1158" i="1" s="1"/>
  <c r="AJE1157" i="1"/>
  <c r="AJG1157" i="1" s="1"/>
  <c r="APB1158" i="1"/>
  <c r="APD1158" i="1" s="1"/>
  <c r="AKO1158" i="1"/>
  <c r="AKQ1158" i="1" s="1"/>
  <c r="NA1159" i="1"/>
  <c r="NC1159" i="1" s="1"/>
  <c r="AAN1156" i="1"/>
  <c r="AAP1156" i="1" s="1"/>
  <c r="MR1156" i="1"/>
  <c r="MT1156" i="1" s="1"/>
  <c r="UH1157" i="1"/>
  <c r="UJ1157" i="1" s="1"/>
  <c r="OB1155" i="1"/>
  <c r="OD1155" i="1" s="1"/>
  <c r="AAW1157" i="1"/>
  <c r="AAY1157" i="1" s="1"/>
  <c r="HM1155" i="1"/>
  <c r="HO1155" i="1" s="1"/>
  <c r="HV1157" i="1"/>
  <c r="HX1157" i="1" s="1"/>
  <c r="DI1159" i="1"/>
  <c r="DK1159" i="1" s="1"/>
  <c r="GC1156" i="1"/>
  <c r="GE1156" i="1" s="1"/>
  <c r="W1157" i="1"/>
  <c r="Y1157" i="1" s="1"/>
  <c r="KG1146" i="1"/>
  <c r="KI1146" i="1" s="1"/>
  <c r="IW1147" i="1"/>
  <c r="IY1147" i="1" s="1"/>
  <c r="KP1146" i="1"/>
  <c r="KR1146" i="1" s="1"/>
  <c r="KY1144" i="1"/>
  <c r="LA1144" i="1" s="1"/>
  <c r="ATF1147" i="1"/>
  <c r="ATH1147" i="1" s="1"/>
  <c r="ARV1147" i="1"/>
  <c r="ARX1147" i="1" s="1"/>
  <c r="AZL1146" i="1"/>
  <c r="AZN1146" i="1" s="1"/>
  <c r="ARM1145" i="1"/>
  <c r="ARO1145" i="1" s="1"/>
  <c r="BDG1144" i="1"/>
  <c r="BDI1144" i="1" s="1"/>
  <c r="BEZ1147" i="1"/>
  <c r="BFB1147" i="1" s="1"/>
  <c r="BBN1146" i="1"/>
  <c r="BBP1146" i="1" s="1"/>
  <c r="AVH1145" i="1"/>
  <c r="AVJ1145" i="1" s="1"/>
  <c r="BEH1144" i="1"/>
  <c r="BEJ1144" i="1" s="1"/>
  <c r="BCX1144" i="1"/>
  <c r="BCZ1144" i="1" s="1"/>
  <c r="AXJ1144" i="1"/>
  <c r="AXL1144" i="1" s="1"/>
  <c r="AVZ1144" i="1"/>
  <c r="AWB1144" i="1" s="1"/>
  <c r="AYT1143" i="1"/>
  <c r="AYV1143" i="1" s="1"/>
  <c r="ATX1143" i="1"/>
  <c r="ATZ1143" i="1" s="1"/>
  <c r="AUY1145" i="1"/>
  <c r="AVA1145" i="1" s="1"/>
  <c r="ATO1145" i="1"/>
  <c r="ATQ1145" i="1" s="1"/>
  <c r="BDY1144" i="1"/>
  <c r="BEA1144" i="1" s="1"/>
  <c r="BEB1148" i="1" s="1"/>
  <c r="L949" i="1" s="1"/>
  <c r="ANR1147" i="1"/>
  <c r="ANT1147" i="1" s="1"/>
  <c r="AIV1146" i="1"/>
  <c r="AIX1146" i="1" s="1"/>
  <c r="AFJ1145" i="1"/>
  <c r="AFL1145" i="1" s="1"/>
  <c r="AKF1144" i="1"/>
  <c r="AKH1144" i="1" s="1"/>
  <c r="APT1143" i="1"/>
  <c r="APV1143" i="1" s="1"/>
  <c r="AJN1143" i="1"/>
  <c r="AJP1143" i="1" s="1"/>
  <c r="AQC1147" i="1"/>
  <c r="AQE1147" i="1" s="1"/>
  <c r="APK1146" i="1"/>
  <c r="APM1146" i="1" s="1"/>
  <c r="AHL1147" i="1"/>
  <c r="AHN1147" i="1" s="1"/>
  <c r="ADH1147" i="1"/>
  <c r="ADJ1147" i="1" s="1"/>
  <c r="AOJ1145" i="1"/>
  <c r="AOL1145" i="1" s="1"/>
  <c r="AGT1144" i="1"/>
  <c r="AGV1144" i="1" s="1"/>
  <c r="AJE1143" i="1"/>
  <c r="AJG1143" i="1" s="1"/>
  <c r="ACY1143" i="1"/>
  <c r="ADA1143" i="1" s="1"/>
  <c r="AHC1147" i="1"/>
  <c r="AHE1147" i="1" s="1"/>
  <c r="ALG1145" i="1"/>
  <c r="ALI1145" i="1" s="1"/>
  <c r="AIM1145" i="1"/>
  <c r="AIO1145" i="1" s="1"/>
  <c r="AFA1144" i="1"/>
  <c r="AFC1144" i="1" s="1"/>
  <c r="TY1147" i="1"/>
  <c r="UA1147" i="1" s="1"/>
  <c r="RE1147" i="1"/>
  <c r="RG1147" i="1" s="1"/>
  <c r="ABF1146" i="1"/>
  <c r="ABH1146" i="1" s="1"/>
  <c r="ZV1146" i="1"/>
  <c r="ZX1146" i="1" s="1"/>
  <c r="TP1144" i="1"/>
  <c r="TR1144" i="1" s="1"/>
  <c r="SF1144" i="1"/>
  <c r="SH1144" i="1" s="1"/>
  <c r="MR1144" i="1"/>
  <c r="MT1144" i="1" s="1"/>
  <c r="XT1147" i="1"/>
  <c r="XV1147" i="1" s="1"/>
  <c r="QD1145" i="1"/>
  <c r="QF1145" i="1" s="1"/>
  <c r="QM1144" i="1"/>
  <c r="QO1144" i="1" s="1"/>
  <c r="PC1144" i="1"/>
  <c r="PE1144" i="1" s="1"/>
  <c r="MI1144" i="1"/>
  <c r="MK1144" i="1" s="1"/>
  <c r="UZ1143" i="1"/>
  <c r="VB1143" i="1" s="1"/>
  <c r="LZ1143" i="1"/>
  <c r="MB1143" i="1" s="1"/>
  <c r="NS1147" i="1"/>
  <c r="NU1147" i="1" s="1"/>
  <c r="ZD1146" i="1"/>
  <c r="ZF1146" i="1" s="1"/>
  <c r="LH1146" i="1"/>
  <c r="LJ1146" i="1" s="1"/>
  <c r="WS1145" i="1"/>
  <c r="WU1145" i="1" s="1"/>
  <c r="YL1144" i="1"/>
  <c r="YN1144" i="1" s="1"/>
  <c r="OT1144" i="1"/>
  <c r="OV1144" i="1" s="1"/>
  <c r="RN1147" i="1"/>
  <c r="RP1147" i="1" s="1"/>
  <c r="ABO1146" i="1"/>
  <c r="ABQ1146" i="1" s="1"/>
  <c r="PU1144" i="1"/>
  <c r="PW1144" i="1" s="1"/>
  <c r="YU1143" i="1"/>
  <c r="YW1143" i="1" s="1"/>
  <c r="YC1143" i="1"/>
  <c r="YE1143" i="1" s="1"/>
  <c r="HD1145" i="1"/>
  <c r="HF1145" i="1" s="1"/>
  <c r="GU1144" i="1"/>
  <c r="GW1144" i="1" s="1"/>
  <c r="DR1147" i="1"/>
  <c r="DT1147" i="1" s="1"/>
  <c r="CH1147" i="1"/>
  <c r="CJ1147" i="1" s="1"/>
  <c r="AX1145" i="1"/>
  <c r="AZ1145" i="1" s="1"/>
  <c r="W1146" i="1"/>
  <c r="Y1146" i="1" s="1"/>
  <c r="BY1145" i="1"/>
  <c r="CA1145" i="1" s="1"/>
  <c r="AO1146" i="1"/>
  <c r="AQ1146" i="1" s="1"/>
  <c r="AF1146" i="1"/>
  <c r="AH1146" i="1" s="1"/>
  <c r="N1147" i="1"/>
  <c r="P1147" i="1" s="1"/>
  <c r="AKF1180" i="1"/>
  <c r="AKH1180" i="1" s="1"/>
  <c r="WJ1182" i="1"/>
  <c r="WL1182" i="1" s="1"/>
  <c r="RW1182" i="1"/>
  <c r="RY1182" i="1" s="1"/>
  <c r="XB1182" i="1"/>
  <c r="XD1182" i="1" s="1"/>
  <c r="HD1183" i="1"/>
  <c r="HF1183" i="1" s="1"/>
  <c r="KY1199" i="1"/>
  <c r="LA1199" i="1" s="1"/>
  <c r="JO1201" i="1"/>
  <c r="JQ1201" i="1" s="1"/>
  <c r="AVQ1201" i="1"/>
  <c r="AVS1201" i="1" s="1"/>
  <c r="AUG1199" i="1"/>
  <c r="AUI1199" i="1" s="1"/>
  <c r="BAM1201" i="1"/>
  <c r="BAO1201" i="1" s="1"/>
  <c r="ATF1199" i="1"/>
  <c r="ATH1199" i="1" s="1"/>
  <c r="BDG1197" i="1"/>
  <c r="BDI1197" i="1" s="1"/>
  <c r="AYK1197" i="1"/>
  <c r="AYM1197" i="1" s="1"/>
  <c r="AYN1202" i="1" s="1"/>
  <c r="AW849" i="1" s="1"/>
  <c r="AGK1198" i="1"/>
  <c r="AGM1198" i="1" s="1"/>
  <c r="AOJ1197" i="1"/>
  <c r="AOL1197" i="1" s="1"/>
  <c r="AOS1199" i="1"/>
  <c r="AOU1199" i="1" s="1"/>
  <c r="ANR1198" i="1"/>
  <c r="ANT1198" i="1" s="1"/>
  <c r="AMQ1197" i="1"/>
  <c r="AMS1197" i="1" s="1"/>
  <c r="AMT1202" i="1" s="1"/>
  <c r="AW793" i="1" s="1"/>
  <c r="AJE1197" i="1"/>
  <c r="AJG1197" i="1" s="1"/>
  <c r="AEI1197" i="1"/>
  <c r="AEK1197" i="1" s="1"/>
  <c r="UZ1201" i="1"/>
  <c r="VB1201" i="1" s="1"/>
  <c r="SF1198" i="1"/>
  <c r="SH1198" i="1" s="1"/>
  <c r="RN1199" i="1"/>
  <c r="RP1199" i="1" s="1"/>
  <c r="MR1200" i="1"/>
  <c r="MT1200" i="1" s="1"/>
  <c r="VI1199" i="1"/>
  <c r="VK1199" i="1" s="1"/>
  <c r="ABF1198" i="1"/>
  <c r="ABH1198" i="1" s="1"/>
  <c r="WJ1199" i="1"/>
  <c r="WL1199" i="1" s="1"/>
  <c r="FT1200" i="1"/>
  <c r="FV1200" i="1" s="1"/>
  <c r="GC1197" i="1"/>
  <c r="GE1197" i="1" s="1"/>
  <c r="BY1199" i="1"/>
  <c r="CA1199" i="1" s="1"/>
  <c r="KG1157" i="1"/>
  <c r="KI1157" i="1" s="1"/>
  <c r="ATO1158" i="1"/>
  <c r="ATQ1158" i="1" s="1"/>
  <c r="BDY1158" i="1"/>
  <c r="BEA1158" i="1" s="1"/>
  <c r="AFJ1157" i="1"/>
  <c r="AFL1157" i="1" s="1"/>
  <c r="ALP1156" i="1"/>
  <c r="ALR1156" i="1" s="1"/>
  <c r="AKF1155" i="1"/>
  <c r="AKH1155" i="1" s="1"/>
  <c r="ADZ1158" i="1"/>
  <c r="AEB1158" i="1" s="1"/>
  <c r="AIM1155" i="1"/>
  <c r="AIO1155" i="1" s="1"/>
  <c r="ADQ1158" i="1"/>
  <c r="ADS1158" i="1" s="1"/>
  <c r="AFS1157" i="1"/>
  <c r="AFU1157" i="1" s="1"/>
  <c r="PL1156" i="1"/>
  <c r="PN1156" i="1" s="1"/>
  <c r="AAW1158" i="1"/>
  <c r="AAY1158" i="1" s="1"/>
  <c r="ABF1157" i="1"/>
  <c r="ABH1157" i="1" s="1"/>
  <c r="SX1157" i="1"/>
  <c r="SZ1157" i="1" s="1"/>
  <c r="ZD1157" i="1"/>
  <c r="ZF1157" i="1" s="1"/>
  <c r="YU1155" i="1"/>
  <c r="YW1155" i="1" s="1"/>
  <c r="FK1159" i="1"/>
  <c r="FM1159" i="1" s="1"/>
  <c r="ES1158" i="1"/>
  <c r="EU1158" i="1" s="1"/>
  <c r="IN1198" i="1"/>
  <c r="IP1198" i="1" s="1"/>
  <c r="ATX1200" i="1"/>
  <c r="ATZ1200" i="1" s="1"/>
  <c r="ADH1197" i="1"/>
  <c r="ADJ1197" i="1" s="1"/>
  <c r="AIV1201" i="1"/>
  <c r="AIX1201" i="1" s="1"/>
  <c r="AGT1200" i="1"/>
  <c r="AGV1200" i="1" s="1"/>
  <c r="AER1199" i="1"/>
  <c r="AET1199" i="1" s="1"/>
  <c r="OB1200" i="1"/>
  <c r="OD1200" i="1" s="1"/>
  <c r="NA1197" i="1"/>
  <c r="NC1197" i="1" s="1"/>
  <c r="DI1199" i="1"/>
  <c r="DK1199" i="1" s="1"/>
  <c r="AF1199" i="1"/>
  <c r="AH1199" i="1" s="1"/>
  <c r="JF1163" i="1"/>
  <c r="JH1163" i="1" s="1"/>
  <c r="ASE1164" i="1"/>
  <c r="ASG1164" i="1" s="1"/>
  <c r="BDP1163" i="1"/>
  <c r="BDR1163" i="1" s="1"/>
  <c r="ATO1165" i="1"/>
  <c r="ATQ1165" i="1" s="1"/>
  <c r="AVQ1164" i="1"/>
  <c r="AVS1164" i="1" s="1"/>
  <c r="AQU1163" i="1"/>
  <c r="AQW1163" i="1" s="1"/>
  <c r="BCO1162" i="1"/>
  <c r="BCQ1162" i="1" s="1"/>
  <c r="AYT1165" i="1"/>
  <c r="AYV1165" i="1" s="1"/>
  <c r="AVH1164" i="1"/>
  <c r="AVJ1164" i="1" s="1"/>
  <c r="BCX1163" i="1"/>
  <c r="BCZ1163" i="1" s="1"/>
  <c r="AWR1161" i="1"/>
  <c r="AWT1161" i="1" s="1"/>
  <c r="AER1164" i="1"/>
  <c r="AET1164" i="1" s="1"/>
  <c r="AKF1162" i="1"/>
  <c r="AKH1162" i="1" s="1"/>
  <c r="AHC1162" i="1"/>
  <c r="AHE1162" i="1" s="1"/>
  <c r="AGB1165" i="1"/>
  <c r="AGD1165" i="1" s="1"/>
  <c r="AKX1162" i="1"/>
  <c r="AKZ1162" i="1" s="1"/>
  <c r="ALG1165" i="1"/>
  <c r="ALI1165" i="1" s="1"/>
  <c r="AJE1162" i="1"/>
  <c r="AJG1162" i="1" s="1"/>
  <c r="TY1165" i="1"/>
  <c r="UA1165" i="1" s="1"/>
  <c r="ZD1165" i="1"/>
  <c r="ZF1165" i="1" s="1"/>
  <c r="UZ1164" i="1"/>
  <c r="VB1164" i="1" s="1"/>
  <c r="SX1162" i="1"/>
  <c r="SZ1162" i="1" s="1"/>
  <c r="QD1162" i="1"/>
  <c r="QF1162" i="1" s="1"/>
  <c r="YC1162" i="1"/>
  <c r="YE1162" i="1" s="1"/>
  <c r="VI1162" i="1"/>
  <c r="VK1162" i="1" s="1"/>
  <c r="NA1162" i="1"/>
  <c r="NC1162" i="1" s="1"/>
  <c r="LQ1162" i="1"/>
  <c r="LS1162" i="1" s="1"/>
  <c r="SO1161" i="1"/>
  <c r="SQ1161" i="1" s="1"/>
  <c r="PC1161" i="1"/>
  <c r="PE1161" i="1" s="1"/>
  <c r="OK1161" i="1"/>
  <c r="OM1161" i="1" s="1"/>
  <c r="LZ1163" i="1"/>
  <c r="MB1163" i="1" s="1"/>
  <c r="ABO1162" i="1"/>
  <c r="ABQ1162" i="1" s="1"/>
  <c r="SF1161" i="1"/>
  <c r="SH1161" i="1" s="1"/>
  <c r="W1162" i="1"/>
  <c r="Y1162" i="1" s="1"/>
  <c r="CH1161" i="1"/>
  <c r="CJ1161" i="1" s="1"/>
  <c r="KG1200" i="1"/>
  <c r="KI1200" i="1" s="1"/>
  <c r="IW1201" i="1"/>
  <c r="IY1201" i="1" s="1"/>
  <c r="BBE1201" i="1"/>
  <c r="BBG1201" i="1" s="1"/>
  <c r="ASW1199" i="1"/>
  <c r="ASY1199" i="1" s="1"/>
  <c r="BDP1201" i="1"/>
  <c r="BDR1201" i="1" s="1"/>
  <c r="AXJ1200" i="1"/>
  <c r="AXL1200" i="1" s="1"/>
  <c r="ATF1198" i="1"/>
  <c r="ATH1198" i="1" s="1"/>
  <c r="BEQ1201" i="1"/>
  <c r="BES1201" i="1" s="1"/>
  <c r="BAM1199" i="1"/>
  <c r="BAO1199" i="1" s="1"/>
  <c r="AWI1197" i="1"/>
  <c r="AWK1197" i="1" s="1"/>
  <c r="ACG1199" i="1"/>
  <c r="ACI1199" i="1" s="1"/>
  <c r="ALY1197" i="1"/>
  <c r="AMA1197" i="1" s="1"/>
  <c r="ZM1200" i="1"/>
  <c r="ZO1200" i="1" s="1"/>
  <c r="RE1200" i="1"/>
  <c r="RG1200" i="1" s="1"/>
  <c r="QM1199" i="1"/>
  <c r="QO1199" i="1" s="1"/>
  <c r="RN1200" i="1"/>
  <c r="RP1200" i="1" s="1"/>
  <c r="OB1199" i="1"/>
  <c r="OD1199" i="1" s="1"/>
  <c r="MR1199" i="1"/>
  <c r="MT1199" i="1" s="1"/>
  <c r="VI1198" i="1"/>
  <c r="VK1198" i="1" s="1"/>
  <c r="NA1198" i="1"/>
  <c r="NC1198" i="1" s="1"/>
  <c r="SO1197" i="1"/>
  <c r="SQ1197" i="1" s="1"/>
  <c r="RW1197" i="1"/>
  <c r="RY1197" i="1" s="1"/>
  <c r="HD1200" i="1"/>
  <c r="HF1200" i="1" s="1"/>
  <c r="AX1198" i="1"/>
  <c r="AZ1198" i="1" s="1"/>
  <c r="IE1201" i="1"/>
  <c r="IG1201" i="1" s="1"/>
  <c r="EA1200" i="1"/>
  <c r="EC1200" i="1" s="1"/>
  <c r="FB1199" i="1"/>
  <c r="FD1199" i="1" s="1"/>
  <c r="HM1198" i="1"/>
  <c r="HO1198" i="1" s="1"/>
  <c r="AO1197" i="1"/>
  <c r="AQ1197" i="1" s="1"/>
  <c r="AZL1201" i="1"/>
  <c r="AZN1201" i="1" s="1"/>
  <c r="SO1198" i="1"/>
  <c r="SQ1198" i="1" s="1"/>
  <c r="JO1198" i="1"/>
  <c r="JQ1198" i="1" s="1"/>
  <c r="IN1200" i="1"/>
  <c r="IP1200" i="1" s="1"/>
  <c r="JF1197" i="1"/>
  <c r="JH1197" i="1" s="1"/>
  <c r="AXS1200" i="1"/>
  <c r="AXU1200" i="1" s="1"/>
  <c r="ASE1200" i="1"/>
  <c r="ASG1200" i="1" s="1"/>
  <c r="ASH1202" i="1" s="1"/>
  <c r="AW859" i="1" s="1"/>
  <c r="AWR1198" i="1"/>
  <c r="AWT1198" i="1" s="1"/>
  <c r="AZC1197" i="1"/>
  <c r="AZE1197" i="1" s="1"/>
  <c r="BDP1198" i="1"/>
  <c r="BDR1198" i="1" s="1"/>
  <c r="AUG1197" i="1"/>
  <c r="AUI1197" i="1" s="1"/>
  <c r="AUJ1202" i="1" s="1"/>
  <c r="AW860" i="1" s="1"/>
  <c r="AOA1201" i="1"/>
  <c r="AOC1201" i="1" s="1"/>
  <c r="ANR1201" i="1"/>
  <c r="ANT1201" i="1" s="1"/>
  <c r="AMZ1200" i="1"/>
  <c r="ANB1200" i="1" s="1"/>
  <c r="APT1198" i="1"/>
  <c r="APV1198" i="1" s="1"/>
  <c r="AGB1198" i="1"/>
  <c r="AGD1198" i="1" s="1"/>
  <c r="AKO1201" i="1"/>
  <c r="AKQ1201" i="1" s="1"/>
  <c r="AJE1201" i="1"/>
  <c r="AJG1201" i="1" s="1"/>
  <c r="AEI1198" i="1"/>
  <c r="AEK1198" i="1" s="1"/>
  <c r="AKX1200" i="1"/>
  <c r="AKZ1200" i="1" s="1"/>
  <c r="AID1200" i="1"/>
  <c r="AIF1200" i="1" s="1"/>
  <c r="AFJ1200" i="1"/>
  <c r="AFL1200" i="1" s="1"/>
  <c r="ALG1197" i="1"/>
  <c r="ALI1197" i="1" s="1"/>
  <c r="AGK1197" i="1"/>
  <c r="AGM1197" i="1" s="1"/>
  <c r="ABF1201" i="1"/>
  <c r="ABH1201" i="1" s="1"/>
  <c r="AAE1199" i="1"/>
  <c r="AAG1199" i="1" s="1"/>
  <c r="XT1198" i="1"/>
  <c r="XV1198" i="1" s="1"/>
  <c r="UQ1198" i="1"/>
  <c r="US1198" i="1" s="1"/>
  <c r="SF1200" i="1"/>
  <c r="SH1200" i="1" s="1"/>
  <c r="ABO1197" i="1"/>
  <c r="ABQ1197" i="1" s="1"/>
  <c r="PU1197" i="1"/>
  <c r="PW1197" i="1" s="1"/>
  <c r="OK1197" i="1"/>
  <c r="OM1197" i="1" s="1"/>
  <c r="MI1197" i="1"/>
  <c r="MK1197" i="1" s="1"/>
  <c r="LQ1197" i="1"/>
  <c r="LS1197" i="1" s="1"/>
  <c r="EJ1200" i="1"/>
  <c r="EL1200" i="1" s="1"/>
  <c r="FT1199" i="1"/>
  <c r="FV1199" i="1" s="1"/>
  <c r="CZ1198" i="1"/>
  <c r="DB1198" i="1" s="1"/>
  <c r="CH1200" i="1"/>
  <c r="CJ1200" i="1" s="1"/>
  <c r="FK1198" i="1"/>
  <c r="FM1198" i="1" s="1"/>
  <c r="EA1198" i="1"/>
  <c r="EC1198" i="1" s="1"/>
  <c r="DI1197" i="1"/>
  <c r="DK1197" i="1" s="1"/>
  <c r="FB1200" i="1"/>
  <c r="FD1200" i="1" s="1"/>
  <c r="GL1198" i="1"/>
  <c r="GN1198" i="1" s="1"/>
  <c r="BP1198" i="1"/>
  <c r="BR1198" i="1" s="1"/>
  <c r="DR1197" i="1"/>
  <c r="DT1197" i="1" s="1"/>
  <c r="BY1201" i="1"/>
  <c r="CA1201" i="1" s="1"/>
  <c r="E1198" i="1"/>
  <c r="BG1198" i="1"/>
  <c r="BI1198" i="1" s="1"/>
  <c r="W1201" i="1"/>
  <c r="Y1201" i="1" s="1"/>
  <c r="JO1153" i="1"/>
  <c r="JQ1153" i="1" s="1"/>
  <c r="AYT1153" i="1"/>
  <c r="AYV1153" i="1" s="1"/>
  <c r="AYB1152" i="1"/>
  <c r="AYD1152" i="1" s="1"/>
  <c r="AVZ1151" i="1"/>
  <c r="AWB1151" i="1" s="1"/>
  <c r="AYK1153" i="1"/>
  <c r="AYM1153" i="1" s="1"/>
  <c r="ATX1151" i="1"/>
  <c r="ATZ1151" i="1" s="1"/>
  <c r="ARV1150" i="1"/>
  <c r="ARX1150" i="1" s="1"/>
  <c r="AIV1152" i="1"/>
  <c r="AIX1152" i="1" s="1"/>
  <c r="ADH1152" i="1"/>
  <c r="ADJ1152" i="1" s="1"/>
  <c r="AER1150" i="1"/>
  <c r="AET1150" i="1" s="1"/>
  <c r="ADQ1153" i="1"/>
  <c r="ADS1153" i="1" s="1"/>
  <c r="AKO1151" i="1"/>
  <c r="AKQ1151" i="1" s="1"/>
  <c r="ALP1153" i="1"/>
  <c r="ALR1153" i="1" s="1"/>
  <c r="ANI1149" i="1"/>
  <c r="ANK1149" i="1" s="1"/>
  <c r="AIM1153" i="1"/>
  <c r="AIO1153" i="1" s="1"/>
  <c r="AFS1153" i="1"/>
  <c r="AFU1153" i="1" s="1"/>
  <c r="AJW1151" i="1"/>
  <c r="AJY1151" i="1" s="1"/>
  <c r="NJ1153" i="1"/>
  <c r="NL1153" i="1" s="1"/>
  <c r="ABF1151" i="1"/>
  <c r="ABH1151" i="1" s="1"/>
  <c r="AX1152" i="1"/>
  <c r="AZ1152" i="1" s="1"/>
  <c r="GL1152" i="1"/>
  <c r="GN1152" i="1" s="1"/>
  <c r="GC1152" i="1"/>
  <c r="GE1152" i="1" s="1"/>
  <c r="DI1150" i="1"/>
  <c r="DK1150" i="1" s="1"/>
  <c r="HV1149" i="1"/>
  <c r="HX1149" i="1" s="1"/>
  <c r="HY1154" i="1" s="1"/>
  <c r="P941" i="1" s="1"/>
  <c r="W1152" i="1"/>
  <c r="Y1152" i="1" s="1"/>
  <c r="N1151" i="1"/>
  <c r="P1151" i="1" s="1"/>
  <c r="KP1186" i="1"/>
  <c r="KR1186" i="1" s="1"/>
  <c r="BEH1188" i="1"/>
  <c r="BEJ1188" i="1" s="1"/>
  <c r="AUP1188" i="1"/>
  <c r="AUR1188" i="1" s="1"/>
  <c r="AYB1188" i="1"/>
  <c r="AYD1188" i="1" s="1"/>
  <c r="ARM1189" i="1"/>
  <c r="ARO1189" i="1" s="1"/>
  <c r="AWR1185" i="1"/>
  <c r="AWT1185" i="1" s="1"/>
  <c r="AVH1185" i="1"/>
  <c r="AVJ1185" i="1" s="1"/>
  <c r="BDP1186" i="1"/>
  <c r="BDR1186" i="1" s="1"/>
  <c r="AUY1185" i="1"/>
  <c r="AVA1185" i="1" s="1"/>
  <c r="AUG1185" i="1"/>
  <c r="AUI1185" i="1" s="1"/>
  <c r="AQU1185" i="1"/>
  <c r="AQW1185" i="1" s="1"/>
  <c r="AJE1188" i="1"/>
  <c r="AJG1188" i="1" s="1"/>
  <c r="AMQ1188" i="1"/>
  <c r="AMS1188" i="1" s="1"/>
  <c r="AHL1188" i="1"/>
  <c r="AHN1188" i="1" s="1"/>
  <c r="AKO1187" i="1"/>
  <c r="AKQ1187" i="1" s="1"/>
  <c r="AEI1186" i="1"/>
  <c r="AEK1186" i="1" s="1"/>
  <c r="PC1188" i="1"/>
  <c r="PE1188" i="1" s="1"/>
  <c r="NA1186" i="1"/>
  <c r="NC1186" i="1" s="1"/>
  <c r="YC1185" i="1"/>
  <c r="YE1185" i="1" s="1"/>
  <c r="OK1185" i="1"/>
  <c r="OM1185" i="1" s="1"/>
  <c r="HV1188" i="1"/>
  <c r="HX1188" i="1" s="1"/>
  <c r="GC1186" i="1"/>
  <c r="GE1186" i="1" s="1"/>
  <c r="N1189" i="1"/>
  <c r="P1189" i="1" s="1"/>
  <c r="AXS1197" i="1"/>
  <c r="AXU1197" i="1" s="1"/>
  <c r="AOA1197" i="1"/>
  <c r="AOC1197" i="1" s="1"/>
  <c r="AOD1202" i="1" s="1"/>
  <c r="AW926" i="1" s="1"/>
  <c r="QD1201" i="1"/>
  <c r="QF1201" i="1" s="1"/>
  <c r="MI1198" i="1"/>
  <c r="MK1198" i="1" s="1"/>
  <c r="PU1198" i="1"/>
  <c r="PW1198" i="1" s="1"/>
  <c r="BEZ1188" i="1"/>
  <c r="BFB1188" i="1" s="1"/>
  <c r="AYT1187" i="1"/>
  <c r="AYV1187" i="1" s="1"/>
  <c r="AXA1185" i="1"/>
  <c r="AXC1185" i="1" s="1"/>
  <c r="ALY1188" i="1"/>
  <c r="AMA1188" i="1" s="1"/>
  <c r="AMB1190" i="1" s="1"/>
  <c r="AN873" i="1" s="1"/>
  <c r="AGK1189" i="1"/>
  <c r="AGM1189" i="1" s="1"/>
  <c r="AOS1185" i="1"/>
  <c r="AOU1185" i="1" s="1"/>
  <c r="AFS1187" i="1"/>
  <c r="AFU1187" i="1" s="1"/>
  <c r="TP1187" i="1"/>
  <c r="TR1187" i="1" s="1"/>
  <c r="TY1185" i="1"/>
  <c r="UA1185" i="1" s="1"/>
  <c r="AAN1189" i="1"/>
  <c r="AAP1189" i="1" s="1"/>
  <c r="WJ1189" i="1"/>
  <c r="WL1189" i="1" s="1"/>
  <c r="GC1187" i="1"/>
  <c r="GE1187" i="1" s="1"/>
  <c r="AWR1200" i="1"/>
  <c r="AWT1200" i="1" s="1"/>
  <c r="AER1197" i="1"/>
  <c r="AET1197" i="1" s="1"/>
  <c r="JO1193" i="1"/>
  <c r="JQ1193" i="1" s="1"/>
  <c r="AVQ1195" i="1"/>
  <c r="AVS1195" i="1" s="1"/>
  <c r="ATO1192" i="1"/>
  <c r="ATQ1192" i="1" s="1"/>
  <c r="BAM1193" i="1"/>
  <c r="BAO1193" i="1" s="1"/>
  <c r="AXA1192" i="1"/>
  <c r="AXC1192" i="1" s="1"/>
  <c r="ASW1192" i="1"/>
  <c r="ASY1192" i="1" s="1"/>
  <c r="ATF1195" i="1"/>
  <c r="ATH1195" i="1" s="1"/>
  <c r="ARD1193" i="1"/>
  <c r="ARF1193" i="1" s="1"/>
  <c r="BAD1192" i="1"/>
  <c r="BAF1192" i="1" s="1"/>
  <c r="AZU1191" i="1"/>
  <c r="AZW1191" i="1" s="1"/>
  <c r="AXS1191" i="1"/>
  <c r="AXU1191" i="1" s="1"/>
  <c r="AVH1193" i="1"/>
  <c r="AVJ1193" i="1" s="1"/>
  <c r="BEZ1191" i="1"/>
  <c r="BFB1191" i="1" s="1"/>
  <c r="BCX1193" i="1"/>
  <c r="BCZ1193" i="1" s="1"/>
  <c r="ASN1192" i="1"/>
  <c r="ASP1192" i="1" s="1"/>
  <c r="APK1193" i="1"/>
  <c r="APM1193" i="1" s="1"/>
  <c r="ACY1193" i="1"/>
  <c r="ADA1193" i="1" s="1"/>
  <c r="AJN1193" i="1"/>
  <c r="AJP1193" i="1" s="1"/>
  <c r="AFA1193" i="1"/>
  <c r="AFC1193" i="1" s="1"/>
  <c r="AJW1192" i="1"/>
  <c r="AJY1192" i="1" s="1"/>
  <c r="AKX1194" i="1"/>
  <c r="AKZ1194" i="1" s="1"/>
  <c r="ADH1193" i="1"/>
  <c r="ADJ1193" i="1" s="1"/>
  <c r="AIV1191" i="1"/>
  <c r="AIX1191" i="1" s="1"/>
  <c r="AGB1191" i="1"/>
  <c r="AGD1191" i="1" s="1"/>
  <c r="PC1192" i="1"/>
  <c r="PE1192" i="1" s="1"/>
  <c r="XT1191" i="1"/>
  <c r="XV1191" i="1" s="1"/>
  <c r="ABX1194" i="1"/>
  <c r="ABZ1194" i="1" s="1"/>
  <c r="YL1195" i="1"/>
  <c r="YN1195" i="1" s="1"/>
  <c r="LQ1192" i="1"/>
  <c r="LS1192" i="1" s="1"/>
  <c r="ABO1191" i="1"/>
  <c r="ABQ1191" i="1" s="1"/>
  <c r="UQ1191" i="1"/>
  <c r="US1191" i="1" s="1"/>
  <c r="YC1195" i="1"/>
  <c r="YE1195" i="1" s="1"/>
  <c r="NJ1194" i="1"/>
  <c r="NL1194" i="1" s="1"/>
  <c r="EJ1192" i="1"/>
  <c r="EL1192" i="1" s="1"/>
  <c r="FK1191" i="1"/>
  <c r="FM1191" i="1" s="1"/>
  <c r="DR1194" i="1"/>
  <c r="DT1194" i="1" s="1"/>
  <c r="HV1192" i="1"/>
  <c r="HX1192" i="1" s="1"/>
  <c r="CH1195" i="1"/>
  <c r="CJ1195" i="1" s="1"/>
  <c r="GC1193" i="1"/>
  <c r="GE1193" i="1" s="1"/>
  <c r="HD1191" i="1"/>
  <c r="HF1191" i="1" s="1"/>
  <c r="FB1191" i="1"/>
  <c r="FD1191" i="1" s="1"/>
  <c r="E1194" i="1"/>
  <c r="N1193" i="1"/>
  <c r="P1193" i="1" s="1"/>
  <c r="BP1191" i="1"/>
  <c r="BR1191" i="1" s="1"/>
  <c r="AX1191" i="1"/>
  <c r="AZ1191" i="1" s="1"/>
  <c r="AF1195" i="1"/>
  <c r="AH1195" i="1" s="1"/>
  <c r="CQ1194" i="1"/>
  <c r="CS1194" i="1" s="1"/>
  <c r="W1193" i="1"/>
  <c r="Y1193" i="1" s="1"/>
  <c r="KY1155" i="1"/>
  <c r="LA1155" i="1" s="1"/>
  <c r="JO1158" i="1"/>
  <c r="JQ1158" i="1" s="1"/>
  <c r="BBW1158" i="1"/>
  <c r="BBY1158" i="1" s="1"/>
  <c r="AXS1158" i="1"/>
  <c r="AXU1158" i="1" s="1"/>
  <c r="AWI1159" i="1"/>
  <c r="AWK1159" i="1" s="1"/>
  <c r="BDG1157" i="1"/>
  <c r="BDI1157" i="1" s="1"/>
  <c r="BDP1159" i="1"/>
  <c r="BDR1159" i="1" s="1"/>
  <c r="AYT1157" i="1"/>
  <c r="AYV1157" i="1" s="1"/>
  <c r="ARD1159" i="1"/>
  <c r="ARF1159" i="1" s="1"/>
  <c r="AUP1158" i="1"/>
  <c r="AUR1158" i="1" s="1"/>
  <c r="BEH1155" i="1"/>
  <c r="BEJ1155" i="1" s="1"/>
  <c r="AIV1156" i="1"/>
  <c r="AIX1156" i="1" s="1"/>
  <c r="APK1156" i="1"/>
  <c r="APM1156" i="1" s="1"/>
  <c r="ADH1159" i="1"/>
  <c r="ADJ1159" i="1" s="1"/>
  <c r="ALP1157" i="1"/>
  <c r="ALR1157" i="1" s="1"/>
  <c r="AOA1155" i="1"/>
  <c r="AOC1155" i="1" s="1"/>
  <c r="AMQ1155" i="1"/>
  <c r="AMS1155" i="1" s="1"/>
  <c r="AJE1155" i="1"/>
  <c r="AJG1155" i="1" s="1"/>
  <c r="XB1158" i="1"/>
  <c r="XD1158" i="1" s="1"/>
  <c r="QD1158" i="1"/>
  <c r="QF1158" i="1" s="1"/>
  <c r="QM1157" i="1"/>
  <c r="QO1157" i="1" s="1"/>
  <c r="PC1157" i="1"/>
  <c r="PE1157" i="1" s="1"/>
  <c r="SF1156" i="1"/>
  <c r="SH1156" i="1" s="1"/>
  <c r="LH1158" i="1"/>
  <c r="LJ1158" i="1" s="1"/>
  <c r="EJ1159" i="1"/>
  <c r="EL1159" i="1" s="1"/>
  <c r="CZ1158" i="1"/>
  <c r="DB1158" i="1" s="1"/>
  <c r="GU1158" i="1"/>
  <c r="GW1158" i="1" s="1"/>
  <c r="DR1158" i="1"/>
  <c r="DT1158" i="1" s="1"/>
  <c r="BY1159" i="1"/>
  <c r="CA1159" i="1" s="1"/>
  <c r="E1158" i="1"/>
  <c r="JF1193" i="1"/>
  <c r="JH1193" i="1" s="1"/>
  <c r="KP1193" i="1"/>
  <c r="KR1193" i="1" s="1"/>
  <c r="KY1195" i="1"/>
  <c r="LA1195" i="1" s="1"/>
  <c r="AUY1193" i="1"/>
  <c r="AVA1193" i="1" s="1"/>
  <c r="ARM1192" i="1"/>
  <c r="ARO1192" i="1" s="1"/>
  <c r="AYB1193" i="1"/>
  <c r="AYD1193" i="1" s="1"/>
  <c r="AOJ1192" i="1"/>
  <c r="AOL1192" i="1" s="1"/>
  <c r="AID1192" i="1"/>
  <c r="AIF1192" i="1" s="1"/>
  <c r="ADH1192" i="1"/>
  <c r="ADJ1192" i="1" s="1"/>
  <c r="SF1195" i="1"/>
  <c r="SH1195" i="1" s="1"/>
  <c r="YC1194" i="1"/>
  <c r="YE1194" i="1" s="1"/>
  <c r="MR1191" i="1"/>
  <c r="MT1191" i="1" s="1"/>
  <c r="VR1192" i="1"/>
  <c r="VT1192" i="1" s="1"/>
  <c r="PC1193" i="1"/>
  <c r="PE1193" i="1" s="1"/>
  <c r="IE1191" i="1"/>
  <c r="IG1191" i="1" s="1"/>
  <c r="AX1193" i="1"/>
  <c r="AZ1193" i="1" s="1"/>
  <c r="IW1169" i="1"/>
  <c r="IY1169" i="1" s="1"/>
  <c r="ASE1170" i="1"/>
  <c r="ASG1170" i="1" s="1"/>
  <c r="BEZ1169" i="1"/>
  <c r="BFB1169" i="1" s="1"/>
  <c r="AXJ1167" i="1"/>
  <c r="AXL1167" i="1" s="1"/>
  <c r="AWR1168" i="1"/>
  <c r="AWT1168" i="1" s="1"/>
  <c r="VI1169" i="1"/>
  <c r="VK1169" i="1" s="1"/>
  <c r="WA1170" i="1"/>
  <c r="WC1170" i="1" s="1"/>
  <c r="AER1201" i="1"/>
  <c r="AET1201" i="1" s="1"/>
  <c r="GC1199" i="1"/>
  <c r="GE1199" i="1" s="1"/>
  <c r="AUY1187" i="1"/>
  <c r="AVA1187" i="1" s="1"/>
  <c r="AQU1186" i="1"/>
  <c r="AQW1186" i="1" s="1"/>
  <c r="ANI1185" i="1"/>
  <c r="ANK1185" i="1" s="1"/>
  <c r="BCF1158" i="1"/>
  <c r="BCH1158" i="1" s="1"/>
  <c r="AWR1159" i="1"/>
  <c r="AWT1159" i="1" s="1"/>
  <c r="ZD1156" i="1"/>
  <c r="ZF1156" i="1" s="1"/>
  <c r="PL1158" i="1"/>
  <c r="PN1158" i="1" s="1"/>
  <c r="UH1159" i="1"/>
  <c r="UJ1159" i="1" s="1"/>
  <c r="RW1155" i="1"/>
  <c r="RY1155" i="1" s="1"/>
  <c r="DI1156" i="1"/>
  <c r="DK1156" i="1" s="1"/>
  <c r="BG1156" i="1"/>
  <c r="BI1156" i="1" s="1"/>
  <c r="AVQ1171" i="1"/>
  <c r="AVS1171" i="1" s="1"/>
  <c r="ATO1170" i="1"/>
  <c r="ATQ1170" i="1" s="1"/>
  <c r="BEH1170" i="1"/>
  <c r="BEJ1170" i="1" s="1"/>
  <c r="ATX1169" i="1"/>
  <c r="ATZ1169" i="1" s="1"/>
  <c r="BAM1171" i="1"/>
  <c r="BAO1171" i="1" s="1"/>
  <c r="AZL1170" i="1"/>
  <c r="AZN1170" i="1" s="1"/>
  <c r="AJW1171" i="1"/>
  <c r="AJY1171" i="1" s="1"/>
  <c r="AFA1170" i="1"/>
  <c r="AFC1170" i="1" s="1"/>
  <c r="ADQ1170" i="1"/>
  <c r="ADS1170" i="1" s="1"/>
  <c r="AGK1171" i="1"/>
  <c r="AGM1171" i="1" s="1"/>
  <c r="AOA1170" i="1"/>
  <c r="AOC1170" i="1" s="1"/>
  <c r="AKX1167" i="1"/>
  <c r="AKZ1167" i="1" s="1"/>
  <c r="AGT1170" i="1"/>
  <c r="AGV1170" i="1" s="1"/>
  <c r="ADZ1170" i="1"/>
  <c r="AEB1170" i="1" s="1"/>
  <c r="AGB1168" i="1"/>
  <c r="AGD1168" i="1" s="1"/>
  <c r="AAN1170" i="1"/>
  <c r="AAP1170" i="1" s="1"/>
  <c r="RN1168" i="1"/>
  <c r="RP1168" i="1" s="1"/>
  <c r="AAE1169" i="1"/>
  <c r="AAG1169" i="1" s="1"/>
  <c r="WA1169" i="1"/>
  <c r="WC1169" i="1" s="1"/>
  <c r="XT1168" i="1"/>
  <c r="XV1168" i="1" s="1"/>
  <c r="LZ1169" i="1"/>
  <c r="MB1169" i="1" s="1"/>
  <c r="UQ1168" i="1"/>
  <c r="US1168" i="1" s="1"/>
  <c r="DR1171" i="1"/>
  <c r="DT1171" i="1" s="1"/>
  <c r="BP1168" i="1"/>
  <c r="BR1168" i="1" s="1"/>
  <c r="W1169" i="1"/>
  <c r="Y1169" i="1" s="1"/>
  <c r="IN1195" i="1"/>
  <c r="IP1195" i="1" s="1"/>
  <c r="ZD1193" i="1"/>
  <c r="ZF1193" i="1" s="1"/>
  <c r="HM1194" i="1"/>
  <c r="HO1194" i="1" s="1"/>
  <c r="ANR1200" i="1"/>
  <c r="ANT1200" i="1" s="1"/>
  <c r="YL1197" i="1"/>
  <c r="YN1197" i="1" s="1"/>
  <c r="BDP1181" i="1"/>
  <c r="BDR1181" i="1" s="1"/>
  <c r="BCF1181" i="1"/>
  <c r="BCH1181" i="1" s="1"/>
  <c r="AYB1179" i="1"/>
  <c r="AYD1179" i="1" s="1"/>
  <c r="ACP1182" i="1"/>
  <c r="ACR1182" i="1" s="1"/>
  <c r="AMZ1181" i="1"/>
  <c r="ANB1181" i="1" s="1"/>
  <c r="AQC1179" i="1"/>
  <c r="AQE1179" i="1" s="1"/>
  <c r="AFS1181" i="1"/>
  <c r="AFU1181" i="1" s="1"/>
  <c r="VI1182" i="1"/>
  <c r="VK1182" i="1" s="1"/>
  <c r="RE1182" i="1"/>
  <c r="RG1182" i="1" s="1"/>
  <c r="PU1182" i="1"/>
  <c r="PW1182" i="1" s="1"/>
  <c r="QD1181" i="1"/>
  <c r="QF1181" i="1" s="1"/>
  <c r="UZ1182" i="1"/>
  <c r="VB1182" i="1" s="1"/>
  <c r="MI1182" i="1"/>
  <c r="MK1182" i="1" s="1"/>
  <c r="TY1179" i="1"/>
  <c r="UA1179" i="1" s="1"/>
  <c r="FB1183" i="1"/>
  <c r="FD1183" i="1" s="1"/>
  <c r="CH1181" i="1"/>
  <c r="CJ1181" i="1" s="1"/>
  <c r="W1182" i="1"/>
  <c r="Y1182" i="1" s="1"/>
  <c r="AYT1189" i="1"/>
  <c r="AYV1189" i="1" s="1"/>
  <c r="AER1188" i="1"/>
  <c r="AET1188" i="1" s="1"/>
  <c r="XK1188" i="1"/>
  <c r="XM1188" i="1" s="1"/>
  <c r="AAE1187" i="1"/>
  <c r="AAG1187" i="1" s="1"/>
  <c r="LZ1187" i="1"/>
  <c r="MB1187" i="1" s="1"/>
  <c r="CH1188" i="1"/>
  <c r="CJ1188" i="1" s="1"/>
  <c r="DI1189" i="1"/>
  <c r="DK1189" i="1" s="1"/>
  <c r="AO1187" i="1"/>
  <c r="AQ1187" i="1" s="1"/>
  <c r="KG1180" i="1"/>
  <c r="KI1180" i="1" s="1"/>
  <c r="BDY1181" i="1"/>
  <c r="BEA1181" i="1" s="1"/>
  <c r="AMH1183" i="1"/>
  <c r="AMJ1183" i="1" s="1"/>
  <c r="APT1182" i="1"/>
  <c r="APV1182" i="1" s="1"/>
  <c r="AFA1183" i="1"/>
  <c r="AFC1183" i="1" s="1"/>
  <c r="BDY1177" i="1"/>
  <c r="BEA1177" i="1" s="1"/>
  <c r="AQU1176" i="1"/>
  <c r="AQW1176" i="1" s="1"/>
  <c r="BEH1175" i="1"/>
  <c r="BEJ1175" i="1" s="1"/>
  <c r="ATF1174" i="1"/>
  <c r="ATH1174" i="1" s="1"/>
  <c r="AKF1177" i="1"/>
  <c r="AKH1177" i="1" s="1"/>
  <c r="ANR1174" i="1"/>
  <c r="ANT1174" i="1" s="1"/>
  <c r="AMH1174" i="1"/>
  <c r="AMJ1174" i="1" s="1"/>
  <c r="AFS1177" i="1"/>
  <c r="AFU1177" i="1" s="1"/>
  <c r="AQC1175" i="1"/>
  <c r="AQE1175" i="1" s="1"/>
  <c r="SX1176" i="1"/>
  <c r="SZ1176" i="1" s="1"/>
  <c r="TG1175" i="1"/>
  <c r="TI1175" i="1" s="1"/>
  <c r="RN1175" i="1"/>
  <c r="RP1175" i="1" s="1"/>
  <c r="QD1175" i="1"/>
  <c r="QF1175" i="1" s="1"/>
  <c r="UH1173" i="1"/>
  <c r="UJ1173" i="1" s="1"/>
  <c r="UZ1176" i="1"/>
  <c r="VB1176" i="1" s="1"/>
  <c r="TY1175" i="1"/>
  <c r="UA1175" i="1" s="1"/>
  <c r="KG1139" i="1"/>
  <c r="KI1139" i="1" s="1"/>
  <c r="JF1141" i="1"/>
  <c r="JH1141" i="1" s="1"/>
  <c r="IN1141" i="1"/>
  <c r="IP1141" i="1" s="1"/>
  <c r="BCX1141" i="1"/>
  <c r="BCZ1141" i="1" s="1"/>
  <c r="AVZ1141" i="1"/>
  <c r="AWB1141" i="1" s="1"/>
  <c r="AVH1140" i="1"/>
  <c r="AVJ1140" i="1" s="1"/>
  <c r="BBE1141" i="1"/>
  <c r="BBG1141" i="1" s="1"/>
  <c r="AUY1140" i="1"/>
  <c r="AVA1140" i="1" s="1"/>
  <c r="AXA1139" i="1"/>
  <c r="AXC1139" i="1" s="1"/>
  <c r="AZL1141" i="1"/>
  <c r="AZN1141" i="1" s="1"/>
  <c r="ASN1141" i="1"/>
  <c r="ASP1141" i="1" s="1"/>
  <c r="AZC1141" i="1"/>
  <c r="AZE1141" i="1" s="1"/>
  <c r="BCO1140" i="1"/>
  <c r="BCQ1140" i="1" s="1"/>
  <c r="ASW1140" i="1"/>
  <c r="ASY1140" i="1" s="1"/>
  <c r="BEQ1139" i="1"/>
  <c r="BES1139" i="1" s="1"/>
  <c r="AWI1139" i="1"/>
  <c r="AWK1139" i="1" s="1"/>
  <c r="ASE1139" i="1"/>
  <c r="ASG1139" i="1" s="1"/>
  <c r="BDY1138" i="1"/>
  <c r="BEA1138" i="1" s="1"/>
  <c r="AYK1138" i="1"/>
  <c r="AYM1138" i="1" s="1"/>
  <c r="ATX1140" i="1"/>
  <c r="ATZ1140" i="1" s="1"/>
  <c r="BAD1139" i="1"/>
  <c r="BAF1139" i="1" s="1"/>
  <c r="BDP1138" i="1"/>
  <c r="BDR1138" i="1" s="1"/>
  <c r="AYB1137" i="1"/>
  <c r="AYD1137" i="1" s="1"/>
  <c r="AZU1137" i="1"/>
  <c r="AZW1137" i="1" s="1"/>
  <c r="AJN1141" i="1"/>
  <c r="AJP1141" i="1" s="1"/>
  <c r="AKX1139" i="1"/>
  <c r="AKZ1139" i="1" s="1"/>
  <c r="AOJ1138" i="1"/>
  <c r="AOL1138" i="1" s="1"/>
  <c r="ANR1137" i="1"/>
  <c r="ANT1137" i="1" s="1"/>
  <c r="ALP1137" i="1"/>
  <c r="ALR1137" i="1" s="1"/>
  <c r="ALY1141" i="1"/>
  <c r="AMA1141" i="1" s="1"/>
  <c r="ADQ1141" i="1"/>
  <c r="ADS1141" i="1" s="1"/>
  <c r="AJW1140" i="1"/>
  <c r="AJY1140" i="1" s="1"/>
  <c r="AIM1140" i="1"/>
  <c r="AIO1140" i="1" s="1"/>
  <c r="AJE1139" i="1"/>
  <c r="AJG1139" i="1" s="1"/>
  <c r="ALG1138" i="1"/>
  <c r="ALI1138" i="1" s="1"/>
  <c r="AEI1138" i="1"/>
  <c r="AEK1138" i="1" s="1"/>
  <c r="AEL1142" i="1" s="1"/>
  <c r="H787" i="1" s="1"/>
  <c r="APT1141" i="1"/>
  <c r="APV1141" i="1" s="1"/>
  <c r="AKF1141" i="1"/>
  <c r="AKH1141" i="1" s="1"/>
  <c r="AGB1139" i="1"/>
  <c r="AGD1139" i="1" s="1"/>
  <c r="AER1139" i="1"/>
  <c r="AET1139" i="1" s="1"/>
  <c r="ADH1139" i="1"/>
  <c r="ADJ1139" i="1" s="1"/>
  <c r="AFJ1138" i="1"/>
  <c r="AFL1138" i="1" s="1"/>
  <c r="ACP1138" i="1"/>
  <c r="ACR1138" i="1" s="1"/>
  <c r="AFS1137" i="1"/>
  <c r="AFU1137" i="1" s="1"/>
  <c r="AOS1140" i="1"/>
  <c r="AOU1140" i="1" s="1"/>
  <c r="APK1139" i="1"/>
  <c r="APM1139" i="1" s="1"/>
  <c r="AQC1138" i="1"/>
  <c r="AQE1138" i="1" s="1"/>
  <c r="AKO1138" i="1"/>
  <c r="AKQ1138" i="1" s="1"/>
  <c r="AFA1138" i="1"/>
  <c r="AFC1138" i="1" s="1"/>
  <c r="TY1139" i="1"/>
  <c r="UA1139" i="1" s="1"/>
  <c r="ABF1138" i="1"/>
  <c r="ABH1138" i="1" s="1"/>
  <c r="SX1138" i="1"/>
  <c r="SZ1138" i="1" s="1"/>
  <c r="ZV1141" i="1"/>
  <c r="ZX1141" i="1" s="1"/>
  <c r="YL1141" i="1"/>
  <c r="YN1141" i="1" s="1"/>
  <c r="XB1141" i="1"/>
  <c r="XD1141" i="1" s="1"/>
  <c r="ABO1140" i="1"/>
  <c r="ABQ1140" i="1" s="1"/>
  <c r="MI1140" i="1"/>
  <c r="MK1140" i="1" s="1"/>
  <c r="WJ1141" i="1"/>
  <c r="WL1141" i="1" s="1"/>
  <c r="YC1140" i="1"/>
  <c r="YE1140" i="1" s="1"/>
  <c r="PU1140" i="1"/>
  <c r="PW1140" i="1" s="1"/>
  <c r="UZ1139" i="1"/>
  <c r="VB1139" i="1" s="1"/>
  <c r="SF1139" i="1"/>
  <c r="SH1139" i="1" s="1"/>
  <c r="MR1139" i="1"/>
  <c r="MT1139" i="1" s="1"/>
  <c r="EJ1140" i="1"/>
  <c r="EL1140" i="1" s="1"/>
  <c r="CH1140" i="1"/>
  <c r="CJ1140" i="1" s="1"/>
  <c r="AX1140" i="1"/>
  <c r="AZ1140" i="1" s="1"/>
  <c r="XK1139" i="1"/>
  <c r="XM1139" i="1" s="1"/>
  <c r="RW1139" i="1"/>
  <c r="RY1139" i="1" s="1"/>
  <c r="GU1141" i="1"/>
  <c r="GW1141" i="1" s="1"/>
  <c r="IE1140" i="1"/>
  <c r="IG1140" i="1" s="1"/>
  <c r="EA1138" i="1"/>
  <c r="EC1138" i="1" s="1"/>
  <c r="ABX1139" i="1"/>
  <c r="ABZ1139" i="1" s="1"/>
  <c r="TP1139" i="1"/>
  <c r="TR1139" i="1" s="1"/>
  <c r="PL1139" i="1"/>
  <c r="PN1139" i="1" s="1"/>
  <c r="DR1141" i="1"/>
  <c r="DT1141" i="1" s="1"/>
  <c r="UH1140" i="1"/>
  <c r="UJ1140" i="1" s="1"/>
  <c r="PC1139" i="1"/>
  <c r="PE1139" i="1" s="1"/>
  <c r="RE1138" i="1"/>
  <c r="RG1138" i="1" s="1"/>
  <c r="TG1137" i="1"/>
  <c r="TI1137" i="1" s="1"/>
  <c r="QM1137" i="1"/>
  <c r="QO1137" i="1" s="1"/>
  <c r="HM1139" i="1"/>
  <c r="HO1139" i="1" s="1"/>
  <c r="DI1139" i="1"/>
  <c r="DK1139" i="1" s="1"/>
  <c r="HD1137" i="1"/>
  <c r="HF1137" i="1" s="1"/>
  <c r="N1141" i="1"/>
  <c r="P1141" i="1" s="1"/>
  <c r="CQ1139" i="1"/>
  <c r="CS1139" i="1" s="1"/>
  <c r="BY1138" i="1"/>
  <c r="CA1138" i="1" s="1"/>
  <c r="BG1138" i="1"/>
  <c r="BI1138" i="1" s="1"/>
  <c r="AO1141" i="1"/>
  <c r="AQ1141" i="1" s="1"/>
  <c r="AF1138" i="1"/>
  <c r="AH1138" i="1" s="1"/>
  <c r="AUP1165" i="1"/>
  <c r="AUR1165" i="1" s="1"/>
  <c r="AOJ1164" i="1"/>
  <c r="AOL1164" i="1" s="1"/>
  <c r="AQL1165" i="1"/>
  <c r="AQN1165" i="1" s="1"/>
  <c r="ACP1164" i="1"/>
  <c r="ACR1164" i="1" s="1"/>
  <c r="AKO1164" i="1"/>
  <c r="AKQ1164" i="1" s="1"/>
  <c r="SO1165" i="1"/>
  <c r="SQ1165" i="1" s="1"/>
  <c r="WS1162" i="1"/>
  <c r="WU1162" i="1" s="1"/>
  <c r="YU1162" i="1"/>
  <c r="YW1162" i="1" s="1"/>
  <c r="AOS1170" i="1"/>
  <c r="AOU1170" i="1" s="1"/>
  <c r="AMH1168" i="1"/>
  <c r="AMJ1168" i="1" s="1"/>
  <c r="PL1168" i="1"/>
  <c r="PN1168" i="1" s="1"/>
  <c r="OK1170" i="1"/>
  <c r="OM1170" i="1" s="1"/>
  <c r="ZD1169" i="1"/>
  <c r="ZF1169" i="1" s="1"/>
  <c r="UZ1171" i="1"/>
  <c r="VB1171" i="1" s="1"/>
  <c r="YU1195" i="1"/>
  <c r="YW1195" i="1" s="1"/>
  <c r="WA1193" i="1"/>
  <c r="WC1193" i="1" s="1"/>
  <c r="JF1143" i="1"/>
  <c r="JH1143" i="1" s="1"/>
  <c r="KG1145" i="1"/>
  <c r="KI1145" i="1" s="1"/>
  <c r="BEH1147" i="1"/>
  <c r="BEJ1147" i="1" s="1"/>
  <c r="BDG1143" i="1"/>
  <c r="BDI1143" i="1" s="1"/>
  <c r="AYK1147" i="1"/>
  <c r="AYM1147" i="1" s="1"/>
  <c r="ATX1147" i="1"/>
  <c r="ATZ1147" i="1" s="1"/>
  <c r="BAD1144" i="1"/>
  <c r="BAF1144" i="1" s="1"/>
  <c r="AQL1145" i="1"/>
  <c r="AQN1145" i="1" s="1"/>
  <c r="AID1145" i="1"/>
  <c r="AIF1145" i="1" s="1"/>
  <c r="AGT1145" i="1"/>
  <c r="AGV1145" i="1" s="1"/>
  <c r="AJW1146" i="1"/>
  <c r="AJY1146" i="1" s="1"/>
  <c r="ALG1147" i="1"/>
  <c r="ALI1147" i="1" s="1"/>
  <c r="AOA1145" i="1"/>
  <c r="AOC1145" i="1" s="1"/>
  <c r="TP1146" i="1"/>
  <c r="TR1146" i="1" s="1"/>
  <c r="PL1146" i="1"/>
  <c r="PN1146" i="1" s="1"/>
  <c r="RE1145" i="1"/>
  <c r="RG1145" i="1" s="1"/>
  <c r="UH1144" i="1"/>
  <c r="UJ1144" i="1" s="1"/>
  <c r="YL1147" i="1"/>
  <c r="YN1147" i="1" s="1"/>
  <c r="FB1147" i="1"/>
  <c r="FD1147" i="1" s="1"/>
  <c r="ES1144" i="1"/>
  <c r="EU1144" i="1" s="1"/>
  <c r="AJE1182" i="1"/>
  <c r="AJG1182" i="1" s="1"/>
  <c r="ADZ1183" i="1"/>
  <c r="AEB1183" i="1" s="1"/>
  <c r="ACP1183" i="1"/>
  <c r="ACR1183" i="1" s="1"/>
  <c r="YU1182" i="1"/>
  <c r="YW1182" i="1" s="1"/>
  <c r="AUY1183" i="1"/>
  <c r="AVA1183" i="1" s="1"/>
  <c r="BCX1181" i="1"/>
  <c r="BCZ1181" i="1" s="1"/>
  <c r="AHC1182" i="1"/>
  <c r="AHE1182" i="1" s="1"/>
  <c r="IW1168" i="1"/>
  <c r="IY1168" i="1" s="1"/>
  <c r="IN1170" i="1"/>
  <c r="IP1170" i="1" s="1"/>
  <c r="JX1170" i="1"/>
  <c r="JZ1170" i="1" s="1"/>
  <c r="BDG1170" i="1"/>
  <c r="BDI1170" i="1" s="1"/>
  <c r="ATF1170" i="1"/>
  <c r="ATH1170" i="1" s="1"/>
  <c r="BAM1169" i="1"/>
  <c r="BAO1169" i="1" s="1"/>
  <c r="AYB1170" i="1"/>
  <c r="AYD1170" i="1" s="1"/>
  <c r="BEZ1168" i="1"/>
  <c r="BFB1168" i="1" s="1"/>
  <c r="AFA1168" i="1"/>
  <c r="AFC1168" i="1" s="1"/>
  <c r="AEI1170" i="1"/>
  <c r="AEK1170" i="1" s="1"/>
  <c r="AIV1171" i="1"/>
  <c r="AIX1171" i="1" s="1"/>
  <c r="AKF1171" i="1"/>
  <c r="AKH1171" i="1" s="1"/>
  <c r="AJN1171" i="1"/>
  <c r="AJP1171" i="1" s="1"/>
  <c r="XK1171" i="1"/>
  <c r="XM1171" i="1" s="1"/>
  <c r="QM1171" i="1"/>
  <c r="QO1171" i="1" s="1"/>
  <c r="ZV1171" i="1"/>
  <c r="ZX1171" i="1" s="1"/>
  <c r="NJ1170" i="1"/>
  <c r="NL1170" i="1" s="1"/>
  <c r="ZD1168" i="1"/>
  <c r="ZF1168" i="1" s="1"/>
  <c r="VR1171" i="1"/>
  <c r="VT1171" i="1" s="1"/>
  <c r="PL1171" i="1"/>
  <c r="PN1171" i="1" s="1"/>
  <c r="XB1167" i="1"/>
  <c r="XD1167" i="1" s="1"/>
  <c r="OT1171" i="1"/>
  <c r="OV1171" i="1" s="1"/>
  <c r="HD1171" i="1"/>
  <c r="HF1171" i="1" s="1"/>
  <c r="FT1171" i="1"/>
  <c r="FV1171" i="1" s="1"/>
  <c r="CH1170" i="1"/>
  <c r="CJ1170" i="1" s="1"/>
  <c r="EA1167" i="1"/>
  <c r="EC1167" i="1" s="1"/>
  <c r="AX1171" i="1"/>
  <c r="AZ1171" i="1" s="1"/>
  <c r="HM1170" i="1"/>
  <c r="HO1170" i="1" s="1"/>
  <c r="ES1170" i="1"/>
  <c r="EU1170" i="1" s="1"/>
  <c r="DI1169" i="1"/>
  <c r="DK1169" i="1" s="1"/>
  <c r="BG1170" i="1"/>
  <c r="BI1170" i="1" s="1"/>
  <c r="CQ1168" i="1"/>
  <c r="CS1168" i="1" s="1"/>
  <c r="AF1170" i="1"/>
  <c r="AH1170" i="1" s="1"/>
  <c r="E1171" i="1"/>
  <c r="AYB1171" i="1"/>
  <c r="AYD1171" i="1" s="1"/>
  <c r="BAD1170" i="1"/>
  <c r="BAF1170" i="1" s="1"/>
  <c r="BEH1168" i="1"/>
  <c r="BEJ1168" i="1" s="1"/>
  <c r="ARV1167" i="1"/>
  <c r="ARX1167" i="1" s="1"/>
  <c r="ARD1167" i="1"/>
  <c r="ARF1167" i="1" s="1"/>
  <c r="BDG1169" i="1"/>
  <c r="BDI1169" i="1" s="1"/>
  <c r="ATO1169" i="1"/>
  <c r="ATQ1169" i="1" s="1"/>
  <c r="BCX1171" i="1"/>
  <c r="BCZ1171" i="1" s="1"/>
  <c r="AYT1171" i="1"/>
  <c r="AYV1171" i="1" s="1"/>
  <c r="BBN1169" i="1"/>
  <c r="BBP1169" i="1" s="1"/>
  <c r="BAV1168" i="1"/>
  <c r="BAX1168" i="1" s="1"/>
  <c r="ASN1168" i="1"/>
  <c r="ASP1168" i="1" s="1"/>
  <c r="AUY1167" i="1"/>
  <c r="AVA1167" i="1" s="1"/>
  <c r="AFS1171" i="1"/>
  <c r="AFU1171" i="1" s="1"/>
  <c r="AMQ1170" i="1"/>
  <c r="AMS1170" i="1" s="1"/>
  <c r="AGT1171" i="1"/>
  <c r="AGV1171" i="1" s="1"/>
  <c r="ADH1169" i="1"/>
  <c r="ADJ1169" i="1" s="1"/>
  <c r="AER1171" i="1"/>
  <c r="AET1171" i="1" s="1"/>
  <c r="YU1171" i="1"/>
  <c r="YW1171" i="1" s="1"/>
  <c r="ABX1170" i="1"/>
  <c r="ABZ1170" i="1" s="1"/>
  <c r="UH1168" i="1"/>
  <c r="UJ1168" i="1" s="1"/>
  <c r="NJ1168" i="1"/>
  <c r="NL1168" i="1" s="1"/>
  <c r="RE1171" i="1"/>
  <c r="RG1171" i="1" s="1"/>
  <c r="ABO1169" i="1"/>
  <c r="ABQ1169" i="1" s="1"/>
  <c r="QM1169" i="1"/>
  <c r="QO1169" i="1" s="1"/>
  <c r="TG1167" i="1"/>
  <c r="TI1167" i="1" s="1"/>
  <c r="TP1169" i="1"/>
  <c r="TR1169" i="1" s="1"/>
  <c r="QV1167" i="1"/>
  <c r="QX1167" i="1" s="1"/>
  <c r="OB1167" i="1"/>
  <c r="OD1167" i="1" s="1"/>
  <c r="GU1171" i="1"/>
  <c r="GW1171" i="1" s="1"/>
  <c r="IE1168" i="1"/>
  <c r="IG1168" i="1" s="1"/>
  <c r="GC1168" i="1"/>
  <c r="GE1168" i="1" s="1"/>
  <c r="AOJ1183" i="1"/>
  <c r="AOL1183" i="1" s="1"/>
  <c r="ALP1181" i="1"/>
  <c r="ALR1181" i="1" s="1"/>
  <c r="ACP1180" i="1"/>
  <c r="ACR1180" i="1" s="1"/>
  <c r="SX1183" i="1"/>
  <c r="SZ1183" i="1" s="1"/>
  <c r="BCF1188" i="1"/>
  <c r="BCH1188" i="1" s="1"/>
  <c r="ALP1189" i="1"/>
  <c r="ALR1189" i="1" s="1"/>
  <c r="XK1186" i="1"/>
  <c r="XM1186" i="1" s="1"/>
  <c r="IN1156" i="1"/>
  <c r="IP1156" i="1" s="1"/>
  <c r="AVH1159" i="1"/>
  <c r="AVJ1159" i="1" s="1"/>
  <c r="BAV1158" i="1"/>
  <c r="BAX1158" i="1" s="1"/>
  <c r="AOJ1158" i="1"/>
  <c r="AOL1158" i="1" s="1"/>
  <c r="AID1157" i="1"/>
  <c r="AIF1157" i="1" s="1"/>
  <c r="AJE1159" i="1"/>
  <c r="AJG1159" i="1" s="1"/>
  <c r="ACG1157" i="1"/>
  <c r="ACI1157" i="1" s="1"/>
  <c r="AOA1156" i="1"/>
  <c r="AOC1156" i="1" s="1"/>
  <c r="AMQ1156" i="1"/>
  <c r="AMS1156" i="1" s="1"/>
  <c r="ALP1159" i="1"/>
  <c r="ALR1159" i="1" s="1"/>
  <c r="ADH1157" i="1"/>
  <c r="ADJ1157" i="1" s="1"/>
  <c r="AHC1157" i="1"/>
  <c r="AHE1157" i="1" s="1"/>
  <c r="MI1157" i="1"/>
  <c r="MK1157" i="1" s="1"/>
  <c r="QV1156" i="1"/>
  <c r="QX1156" i="1" s="1"/>
  <c r="OB1156" i="1"/>
  <c r="OD1156" i="1" s="1"/>
  <c r="TP1158" i="1"/>
  <c r="TR1158" i="1" s="1"/>
  <c r="PU1157" i="1"/>
  <c r="PW1157" i="1" s="1"/>
  <c r="NJ1159" i="1"/>
  <c r="NL1159" i="1" s="1"/>
  <c r="LZ1159" i="1"/>
  <c r="MB1159" i="1" s="1"/>
  <c r="YC1156" i="1"/>
  <c r="YE1156" i="1" s="1"/>
  <c r="WS1156" i="1"/>
  <c r="WU1156" i="1" s="1"/>
  <c r="HM1156" i="1"/>
  <c r="HO1156" i="1" s="1"/>
  <c r="N1157" i="1"/>
  <c r="P1157" i="1" s="1"/>
  <c r="BEQ1131" i="1"/>
  <c r="BES1131" i="1" s="1"/>
  <c r="BDY1131" i="1"/>
  <c r="BEA1131" i="1" s="1"/>
  <c r="BDG1131" i="1"/>
  <c r="BDI1131" i="1" s="1"/>
  <c r="BCO1131" i="1"/>
  <c r="BCQ1131" i="1" s="1"/>
  <c r="BBW1131" i="1"/>
  <c r="BBY1131" i="1" s="1"/>
  <c r="BBE1131" i="1"/>
  <c r="BBG1131" i="1" s="1"/>
  <c r="BAM1131" i="1"/>
  <c r="BAO1131" i="1" s="1"/>
  <c r="AZU1131" i="1"/>
  <c r="AZW1131" i="1" s="1"/>
  <c r="AZC1131" i="1"/>
  <c r="AZE1131" i="1" s="1"/>
  <c r="AYK1131" i="1"/>
  <c r="AYM1131" i="1" s="1"/>
  <c r="AXS1131" i="1"/>
  <c r="AXU1131" i="1" s="1"/>
  <c r="AXA1131" i="1"/>
  <c r="AXC1131" i="1" s="1"/>
  <c r="AWI1131" i="1"/>
  <c r="AWK1131" i="1" s="1"/>
  <c r="AVQ1131" i="1"/>
  <c r="AVS1131" i="1" s="1"/>
  <c r="AUY1131" i="1"/>
  <c r="AVA1131" i="1" s="1"/>
  <c r="AUG1131" i="1"/>
  <c r="AUI1131" i="1" s="1"/>
  <c r="AUP1132" i="1"/>
  <c r="AUR1132" i="1" s="1"/>
  <c r="BEZ1131" i="1"/>
  <c r="BFB1131" i="1" s="1"/>
  <c r="BEH1131" i="1"/>
  <c r="BEJ1131" i="1" s="1"/>
  <c r="BDP1131" i="1"/>
  <c r="BDR1131" i="1" s="1"/>
  <c r="BCX1131" i="1"/>
  <c r="BCZ1131" i="1" s="1"/>
  <c r="BCF1131" i="1"/>
  <c r="BCH1131" i="1" s="1"/>
  <c r="BBN1131" i="1"/>
  <c r="BBP1131" i="1" s="1"/>
  <c r="BAV1131" i="1"/>
  <c r="BAX1131" i="1" s="1"/>
  <c r="BAD1131" i="1"/>
  <c r="BAF1131" i="1" s="1"/>
  <c r="AZL1131" i="1"/>
  <c r="AZN1131" i="1" s="1"/>
  <c r="AYT1131" i="1"/>
  <c r="AYV1131" i="1" s="1"/>
  <c r="AYB1131" i="1"/>
  <c r="AYD1131" i="1" s="1"/>
  <c r="AXJ1131" i="1"/>
  <c r="AXL1131" i="1" s="1"/>
  <c r="AWR1131" i="1"/>
  <c r="AWT1131" i="1" s="1"/>
  <c r="AVZ1131" i="1"/>
  <c r="AWB1131" i="1" s="1"/>
  <c r="AVH1131" i="1"/>
  <c r="AVJ1131" i="1" s="1"/>
  <c r="ATX1131" i="1"/>
  <c r="ATZ1131" i="1" s="1"/>
  <c r="ARD1156" i="1"/>
  <c r="ARF1156" i="1" s="1"/>
  <c r="ANR1159" i="1"/>
  <c r="ANT1159" i="1" s="1"/>
  <c r="AER1158" i="1"/>
  <c r="AET1158" i="1" s="1"/>
  <c r="AMH1157" i="1"/>
  <c r="AMJ1157" i="1" s="1"/>
  <c r="AKX1155" i="1"/>
  <c r="AKZ1155" i="1" s="1"/>
  <c r="ANI1159" i="1"/>
  <c r="ANK1159" i="1" s="1"/>
  <c r="AFS1155" i="1"/>
  <c r="AFU1155" i="1" s="1"/>
  <c r="AQC1158" i="1"/>
  <c r="AQE1158" i="1" s="1"/>
  <c r="RN1158" i="1"/>
  <c r="RP1158" i="1" s="1"/>
  <c r="WA1157" i="1"/>
  <c r="WC1157" i="1" s="1"/>
  <c r="UH1155" i="1"/>
  <c r="UJ1155" i="1" s="1"/>
  <c r="PL1155" i="1"/>
  <c r="PN1155" i="1" s="1"/>
  <c r="ZV1159" i="1"/>
  <c r="ZX1159" i="1" s="1"/>
  <c r="FK1157" i="1"/>
  <c r="FM1157" i="1" s="1"/>
  <c r="IE1156" i="1"/>
  <c r="IG1156" i="1" s="1"/>
  <c r="DI1158" i="1"/>
  <c r="DK1158" i="1" s="1"/>
  <c r="ES1157" i="1"/>
  <c r="EU1157" i="1" s="1"/>
  <c r="BBE1183" i="1"/>
  <c r="BBG1183" i="1" s="1"/>
  <c r="ASE1180" i="1"/>
  <c r="ASG1180" i="1" s="1"/>
  <c r="AEI1179" i="1"/>
  <c r="AEK1179" i="1" s="1"/>
  <c r="ZD1183" i="1"/>
  <c r="ZF1183" i="1" s="1"/>
  <c r="YU1183" i="1"/>
  <c r="YW1183" i="1" s="1"/>
  <c r="QM1183" i="1"/>
  <c r="QO1183" i="1" s="1"/>
  <c r="TP1182" i="1"/>
  <c r="TR1182" i="1" s="1"/>
  <c r="XB1183" i="1"/>
  <c r="XD1183" i="1" s="1"/>
  <c r="EA1183" i="1"/>
  <c r="EC1183" i="1" s="1"/>
  <c r="DI1181" i="1"/>
  <c r="DK1181" i="1" s="1"/>
  <c r="BG1181" i="1"/>
  <c r="BI1181" i="1" s="1"/>
  <c r="IN1201" i="1"/>
  <c r="IP1201" i="1" s="1"/>
  <c r="AZU1201" i="1"/>
  <c r="AZW1201" i="1" s="1"/>
  <c r="BAM1200" i="1"/>
  <c r="BAO1200" i="1" s="1"/>
  <c r="BEQ1198" i="1"/>
  <c r="BES1198" i="1" s="1"/>
  <c r="AWI1198" i="1"/>
  <c r="AWK1198" i="1" s="1"/>
  <c r="AXS1201" i="1"/>
  <c r="AXU1201" i="1" s="1"/>
  <c r="AVQ1197" i="1"/>
  <c r="AVS1197" i="1" s="1"/>
  <c r="AJN1197" i="1"/>
  <c r="AJP1197" i="1" s="1"/>
  <c r="AID1197" i="1"/>
  <c r="AIF1197" i="1" s="1"/>
  <c r="ANI1199" i="1"/>
  <c r="ANK1199" i="1" s="1"/>
  <c r="ACY1198" i="1"/>
  <c r="ADA1198" i="1" s="1"/>
  <c r="AIV1199" i="1"/>
  <c r="AIX1199" i="1" s="1"/>
  <c r="VI1200" i="1"/>
  <c r="VK1200" i="1" s="1"/>
  <c r="WJ1198" i="1"/>
  <c r="WL1198" i="1" s="1"/>
  <c r="ABF1200" i="1"/>
  <c r="ABH1200" i="1" s="1"/>
  <c r="XK1198" i="1"/>
  <c r="XM1198" i="1" s="1"/>
  <c r="OT1197" i="1"/>
  <c r="OV1197" i="1" s="1"/>
  <c r="PC1197" i="1"/>
  <c r="PE1197" i="1" s="1"/>
  <c r="EJ1201" i="1"/>
  <c r="EL1201" i="1" s="1"/>
  <c r="FT1198" i="1"/>
  <c r="FV1198" i="1" s="1"/>
  <c r="EA1201" i="1"/>
  <c r="EC1201" i="1" s="1"/>
  <c r="IE1199" i="1"/>
  <c r="IG1199" i="1" s="1"/>
  <c r="HM1197" i="1"/>
  <c r="HO1197" i="1" s="1"/>
  <c r="GU1197" i="1"/>
  <c r="GW1197" i="1" s="1"/>
  <c r="DR1201" i="1"/>
  <c r="DT1201" i="1" s="1"/>
  <c r="GL1200" i="1"/>
  <c r="GN1200" i="1" s="1"/>
  <c r="DI1201" i="1"/>
  <c r="DK1201" i="1" s="1"/>
  <c r="BG1200" i="1"/>
  <c r="BI1200" i="1" s="1"/>
  <c r="AO1201" i="1"/>
  <c r="AQ1201" i="1" s="1"/>
  <c r="AF1198" i="1"/>
  <c r="AH1198" i="1" s="1"/>
  <c r="ANI1171" i="1"/>
  <c r="ANK1171" i="1" s="1"/>
  <c r="AHL1167" i="1"/>
  <c r="AHN1167" i="1" s="1"/>
  <c r="AZL1187" i="1"/>
  <c r="AZN1187" i="1" s="1"/>
  <c r="ARM1188" i="1"/>
  <c r="ARO1188" i="1" s="1"/>
  <c r="AMZ1189" i="1"/>
  <c r="ANB1189" i="1" s="1"/>
  <c r="YU1188" i="1"/>
  <c r="YW1188" i="1" s="1"/>
  <c r="ARV1153" i="1"/>
  <c r="ARX1153" i="1" s="1"/>
  <c r="AGT1153" i="1"/>
  <c r="AGV1153" i="1" s="1"/>
  <c r="AJE1153" i="1"/>
  <c r="AJG1153" i="1" s="1"/>
  <c r="AMQ1152" i="1"/>
  <c r="AMS1152" i="1" s="1"/>
  <c r="YL1153" i="1"/>
  <c r="YN1153" i="1" s="1"/>
  <c r="TP1150" i="1"/>
  <c r="TR1150" i="1" s="1"/>
  <c r="OB1153" i="1"/>
  <c r="OD1153" i="1" s="1"/>
  <c r="AUG1171" i="1"/>
  <c r="AUI1171" i="1" s="1"/>
  <c r="AQU1168" i="1"/>
  <c r="AQW1168" i="1" s="1"/>
  <c r="BCF1167" i="1"/>
  <c r="BCH1167" i="1" s="1"/>
  <c r="BCX1169" i="1"/>
  <c r="BCZ1169" i="1" s="1"/>
  <c r="AXJ1169" i="1"/>
  <c r="AXL1169" i="1" s="1"/>
  <c r="AQC1169" i="1"/>
  <c r="AQE1169" i="1" s="1"/>
  <c r="AOA1167" i="1"/>
  <c r="AOC1167" i="1" s="1"/>
  <c r="ABF1168" i="1"/>
  <c r="ABH1168" i="1" s="1"/>
  <c r="QV1168" i="1"/>
  <c r="QX1168" i="1" s="1"/>
  <c r="LH1171" i="1"/>
  <c r="LJ1171" i="1" s="1"/>
  <c r="YC1167" i="1"/>
  <c r="YE1167" i="1" s="1"/>
  <c r="PU1170" i="1"/>
  <c r="PW1170" i="1" s="1"/>
  <c r="MI1170" i="1"/>
  <c r="MK1170" i="1" s="1"/>
  <c r="EJ1169" i="1"/>
  <c r="EL1169" i="1" s="1"/>
  <c r="AXS1171" i="1"/>
  <c r="AXU1171" i="1" s="1"/>
  <c r="ASW1168" i="1"/>
  <c r="ASY1168" i="1" s="1"/>
  <c r="ALY1170" i="1"/>
  <c r="AMA1170" i="1" s="1"/>
  <c r="AMH1170" i="1"/>
  <c r="AMJ1170" i="1" s="1"/>
  <c r="AQL1169" i="1"/>
  <c r="AQN1169" i="1" s="1"/>
  <c r="AKX1169" i="1"/>
  <c r="AKZ1169" i="1" s="1"/>
  <c r="AHL1169" i="1"/>
  <c r="AHN1169" i="1" s="1"/>
  <c r="YL1168" i="1"/>
  <c r="YN1168" i="1" s="1"/>
  <c r="VI1171" i="1"/>
  <c r="VK1171" i="1" s="1"/>
  <c r="SX1170" i="1"/>
  <c r="SZ1170" i="1" s="1"/>
  <c r="OT1170" i="1"/>
  <c r="OV1170" i="1" s="1"/>
  <c r="LH1168" i="1"/>
  <c r="LJ1168" i="1" s="1"/>
  <c r="RN1169" i="1"/>
  <c r="RP1169" i="1" s="1"/>
  <c r="HV1169" i="1"/>
  <c r="HX1169" i="1" s="1"/>
  <c r="ES1169" i="1"/>
  <c r="EU1169" i="1" s="1"/>
  <c r="BAV1159" i="1"/>
  <c r="BAX1159" i="1" s="1"/>
  <c r="AYT1158" i="1"/>
  <c r="AYV1158" i="1" s="1"/>
  <c r="ATX1159" i="1"/>
  <c r="ATZ1159" i="1" s="1"/>
  <c r="BCX1158" i="1"/>
  <c r="BCZ1158" i="1" s="1"/>
  <c r="AFJ1158" i="1"/>
  <c r="AFL1158" i="1" s="1"/>
  <c r="AIM1157" i="1"/>
  <c r="AIO1157" i="1" s="1"/>
  <c r="TP1159" i="1"/>
  <c r="TR1159" i="1" s="1"/>
  <c r="NJ1157" i="1"/>
  <c r="NL1157" i="1" s="1"/>
  <c r="IN1185" i="1"/>
  <c r="IP1185" i="1" s="1"/>
  <c r="JX1188" i="1"/>
  <c r="JZ1188" i="1" s="1"/>
  <c r="ARD1186" i="1"/>
  <c r="ARF1186" i="1" s="1"/>
  <c r="AER1187" i="1"/>
  <c r="AET1187" i="1" s="1"/>
  <c r="SX1189" i="1"/>
  <c r="SZ1189" i="1" s="1"/>
  <c r="WA1188" i="1"/>
  <c r="WC1188" i="1" s="1"/>
  <c r="XK1185" i="1"/>
  <c r="XM1185" i="1" s="1"/>
  <c r="NS1187" i="1"/>
  <c r="NU1187" i="1" s="1"/>
  <c r="NV1190" i="1" s="1"/>
  <c r="AN920" i="1" s="1"/>
  <c r="PL1186" i="1"/>
  <c r="PN1186" i="1" s="1"/>
  <c r="EA1189" i="1"/>
  <c r="EC1189" i="1" s="1"/>
  <c r="HM1185" i="1"/>
  <c r="HO1185" i="1" s="1"/>
  <c r="JF1182" i="1"/>
  <c r="JH1182" i="1" s="1"/>
  <c r="AXJ1183" i="1"/>
  <c r="AXL1183" i="1" s="1"/>
  <c r="BDP1182" i="1"/>
  <c r="BDR1182" i="1" s="1"/>
  <c r="AYB1182" i="1"/>
  <c r="AYD1182" i="1" s="1"/>
  <c r="BAD1181" i="1"/>
  <c r="BAF1181" i="1" s="1"/>
  <c r="ARV1183" i="1"/>
  <c r="ARX1183" i="1" s="1"/>
  <c r="ASN1181" i="1"/>
  <c r="ASP1181" i="1" s="1"/>
  <c r="AZL1179" i="1"/>
  <c r="AZN1179" i="1" s="1"/>
  <c r="AMQ1183" i="1"/>
  <c r="AMS1183" i="1" s="1"/>
  <c r="AOS1182" i="1"/>
  <c r="AOU1182" i="1" s="1"/>
  <c r="ALP1180" i="1"/>
  <c r="ALR1180" i="1" s="1"/>
  <c r="AIM1182" i="1"/>
  <c r="AIO1182" i="1" s="1"/>
  <c r="UZ1183" i="1"/>
  <c r="VB1183" i="1" s="1"/>
  <c r="TY1181" i="1"/>
  <c r="UA1181" i="1" s="1"/>
  <c r="QD1183" i="1"/>
  <c r="QF1183" i="1" s="1"/>
  <c r="WA1182" i="1"/>
  <c r="WC1182" i="1" s="1"/>
  <c r="BCX1145" i="1"/>
  <c r="BCZ1145" i="1" s="1"/>
  <c r="BDP1147" i="1"/>
  <c r="BDR1147" i="1" s="1"/>
  <c r="ARD1147" i="1"/>
  <c r="ARF1147" i="1" s="1"/>
  <c r="AKX1147" i="1"/>
  <c r="AKZ1147" i="1" s="1"/>
  <c r="ACP1145" i="1"/>
  <c r="ACR1145" i="1" s="1"/>
  <c r="AQC1146" i="1"/>
  <c r="AQE1146" i="1" s="1"/>
  <c r="ZM1147" i="1"/>
  <c r="ZO1147" i="1" s="1"/>
  <c r="XK1145" i="1"/>
  <c r="XM1145" i="1" s="1"/>
  <c r="ZD1144" i="1"/>
  <c r="ZF1144" i="1" s="1"/>
  <c r="TY1146" i="1"/>
  <c r="UA1146" i="1" s="1"/>
  <c r="SX1145" i="1"/>
  <c r="SZ1145" i="1" s="1"/>
  <c r="RW1147" i="1"/>
  <c r="RY1147" i="1" s="1"/>
  <c r="OK1145" i="1"/>
  <c r="OM1145" i="1" s="1"/>
  <c r="LQ1145" i="1"/>
  <c r="LS1145" i="1" s="1"/>
  <c r="ABF1147" i="1"/>
  <c r="ABH1147" i="1" s="1"/>
  <c r="PL1145" i="1"/>
  <c r="PN1145" i="1" s="1"/>
  <c r="HM1146" i="1"/>
  <c r="HO1146" i="1" s="1"/>
  <c r="ES1146" i="1"/>
  <c r="EU1146" i="1" s="1"/>
  <c r="ASE1177" i="1"/>
  <c r="ASG1177" i="1" s="1"/>
  <c r="ARV1173" i="1"/>
  <c r="ARX1173" i="1" s="1"/>
  <c r="BEZ1175" i="1"/>
  <c r="BFB1175" i="1" s="1"/>
  <c r="HV1177" i="1"/>
  <c r="HX1177" i="1" s="1"/>
  <c r="IW1170" i="1"/>
  <c r="IY1170" i="1" s="1"/>
  <c r="KG1170" i="1"/>
  <c r="KI1170" i="1" s="1"/>
  <c r="KP1169" i="1"/>
  <c r="KR1169" i="1" s="1"/>
  <c r="JO1170" i="1"/>
  <c r="JQ1170" i="1" s="1"/>
  <c r="KY1171" i="1"/>
  <c r="LA1171" i="1" s="1"/>
  <c r="IN1169" i="1"/>
  <c r="IP1169" i="1" s="1"/>
  <c r="JX1171" i="1"/>
  <c r="JZ1171" i="1" s="1"/>
  <c r="AXS1170" i="1"/>
  <c r="AXU1170" i="1" s="1"/>
  <c r="BBE1169" i="1"/>
  <c r="BBG1169" i="1" s="1"/>
  <c r="BBW1168" i="1"/>
  <c r="BBY1168" i="1" s="1"/>
  <c r="AUY1168" i="1"/>
  <c r="AVA1168" i="1" s="1"/>
  <c r="BAV1171" i="1"/>
  <c r="BAX1171" i="1" s="1"/>
  <c r="ARD1169" i="1"/>
  <c r="ARF1169" i="1" s="1"/>
  <c r="AXJ1168" i="1"/>
  <c r="AXL1168" i="1" s="1"/>
  <c r="ATX1167" i="1"/>
  <c r="ATZ1167" i="1" s="1"/>
  <c r="BDG1171" i="1"/>
  <c r="BDI1171" i="1" s="1"/>
  <c r="AVQ1170" i="1"/>
  <c r="AVS1170" i="1" s="1"/>
  <c r="AWI1169" i="1"/>
  <c r="AWK1169" i="1" s="1"/>
  <c r="AZL1168" i="1"/>
  <c r="AZN1168" i="1" s="1"/>
  <c r="AYB1168" i="1"/>
  <c r="AYD1168" i="1" s="1"/>
  <c r="BEQ1167" i="1"/>
  <c r="BES1167" i="1" s="1"/>
  <c r="AKO1170" i="1"/>
  <c r="AKQ1170" i="1" s="1"/>
  <c r="AIM1169" i="1"/>
  <c r="AIO1169" i="1" s="1"/>
  <c r="AQC1171" i="1"/>
  <c r="AQE1171" i="1" s="1"/>
  <c r="APK1168" i="1"/>
  <c r="APM1168" i="1" s="1"/>
  <c r="ALP1171" i="1"/>
  <c r="ALR1171" i="1" s="1"/>
  <c r="AFJ1170" i="1"/>
  <c r="AFL1170" i="1" s="1"/>
  <c r="AQL1171" i="1"/>
  <c r="AQN1171" i="1" s="1"/>
  <c r="AGB1171" i="1"/>
  <c r="AGD1171" i="1" s="1"/>
  <c r="AER1170" i="1"/>
  <c r="AET1170" i="1" s="1"/>
  <c r="AKF1167" i="1"/>
  <c r="AKH1167" i="1" s="1"/>
  <c r="ADH1167" i="1"/>
  <c r="ADJ1167" i="1" s="1"/>
  <c r="APT1171" i="1"/>
  <c r="APV1171" i="1" s="1"/>
  <c r="ACP1171" i="1"/>
  <c r="ACR1171" i="1" s="1"/>
  <c r="ANR1170" i="1"/>
  <c r="ANT1170" i="1" s="1"/>
  <c r="AJE1167" i="1"/>
  <c r="AJG1167" i="1" s="1"/>
  <c r="XT1171" i="1"/>
  <c r="XV1171" i="1" s="1"/>
  <c r="MI1171" i="1"/>
  <c r="MK1171" i="1" s="1"/>
  <c r="OB1170" i="1"/>
  <c r="OD1170" i="1" s="1"/>
  <c r="ABF1170" i="1"/>
  <c r="ABH1170" i="1" s="1"/>
  <c r="XB1170" i="1"/>
  <c r="XD1170" i="1" s="1"/>
  <c r="UH1170" i="1"/>
  <c r="UJ1170" i="1" s="1"/>
  <c r="WJ1171" i="1"/>
  <c r="WL1171" i="1" s="1"/>
  <c r="ZM1170" i="1"/>
  <c r="ZO1170" i="1" s="1"/>
  <c r="RE1167" i="1"/>
  <c r="RG1167" i="1" s="1"/>
  <c r="NJ1171" i="1"/>
  <c r="NL1171" i="1" s="1"/>
  <c r="ABO1170" i="1"/>
  <c r="ABQ1170" i="1" s="1"/>
  <c r="QM1170" i="1"/>
  <c r="QO1170" i="1" s="1"/>
  <c r="NS1170" i="1"/>
  <c r="NU1170" i="1" s="1"/>
  <c r="OK1168" i="1"/>
  <c r="OM1168" i="1" s="1"/>
  <c r="ABX1167" i="1"/>
  <c r="ABZ1167" i="1" s="1"/>
  <c r="RN1171" i="1"/>
  <c r="RP1171" i="1" s="1"/>
  <c r="AAE1170" i="1"/>
  <c r="AAG1170" i="1" s="1"/>
  <c r="XK1170" i="1"/>
  <c r="XM1170" i="1" s="1"/>
  <c r="PC1170" i="1"/>
  <c r="PE1170" i="1" s="1"/>
  <c r="MR1169" i="1"/>
  <c r="MT1169" i="1" s="1"/>
  <c r="SO1168" i="1"/>
  <c r="SQ1168" i="1" s="1"/>
  <c r="CZ1171" i="1"/>
  <c r="DB1171" i="1" s="1"/>
  <c r="BP1171" i="1"/>
  <c r="BR1171" i="1" s="1"/>
  <c r="AX1168" i="1"/>
  <c r="AZ1168" i="1" s="1"/>
  <c r="AO1170" i="1"/>
  <c r="AQ1170" i="1" s="1"/>
  <c r="HV1171" i="1"/>
  <c r="HX1171" i="1" s="1"/>
  <c r="GL1171" i="1"/>
  <c r="GN1171" i="1" s="1"/>
  <c r="DR1170" i="1"/>
  <c r="DT1170" i="1" s="1"/>
  <c r="GC1170" i="1"/>
  <c r="GE1170" i="1" s="1"/>
  <c r="DI1170" i="1"/>
  <c r="DK1170" i="1" s="1"/>
  <c r="ES1168" i="1"/>
  <c r="EU1168" i="1" s="1"/>
  <c r="E1170" i="1"/>
  <c r="BG1171" i="1"/>
  <c r="BI1171" i="1" s="1"/>
  <c r="AF1171" i="1"/>
  <c r="AH1171" i="1" s="1"/>
  <c r="BY1170" i="1"/>
  <c r="CA1170" i="1" s="1"/>
  <c r="N1171" i="1"/>
  <c r="P1171" i="1" s="1"/>
  <c r="JO1195" i="1"/>
  <c r="JQ1195" i="1" s="1"/>
  <c r="AXS1194" i="1"/>
  <c r="AXU1194" i="1" s="1"/>
  <c r="AUY1194" i="1"/>
  <c r="AVA1194" i="1" s="1"/>
  <c r="AYK1193" i="1"/>
  <c r="AYM1193" i="1" s="1"/>
  <c r="BCX1194" i="1"/>
  <c r="BCZ1194" i="1" s="1"/>
  <c r="BCO1194" i="1"/>
  <c r="BCQ1194" i="1" s="1"/>
  <c r="BEQ1193" i="1"/>
  <c r="BES1193" i="1" s="1"/>
  <c r="ATO1193" i="1"/>
  <c r="ATQ1193" i="1" s="1"/>
  <c r="BDY1192" i="1"/>
  <c r="BEA1192" i="1" s="1"/>
  <c r="AZC1191" i="1"/>
  <c r="AZE1191" i="1" s="1"/>
  <c r="AVQ1191" i="1"/>
  <c r="AVS1191" i="1" s="1"/>
  <c r="AUG1191" i="1"/>
  <c r="AUI1191" i="1" s="1"/>
  <c r="BEH1193" i="1"/>
  <c r="BEJ1193" i="1" s="1"/>
  <c r="AZL1194" i="1"/>
  <c r="AZN1194" i="1" s="1"/>
  <c r="AUP1194" i="1"/>
  <c r="AUR1194" i="1" s="1"/>
  <c r="BAV1193" i="1"/>
  <c r="BAX1193" i="1" s="1"/>
  <c r="ATF1192" i="1"/>
  <c r="ATH1192" i="1" s="1"/>
  <c r="BAD1191" i="1"/>
  <c r="BAF1191" i="1" s="1"/>
  <c r="AYT1191" i="1"/>
  <c r="AYV1191" i="1" s="1"/>
  <c r="AVZ1191" i="1"/>
  <c r="AWB1191" i="1" s="1"/>
  <c r="AVH1191" i="1"/>
  <c r="AVJ1191" i="1" s="1"/>
  <c r="AKO1192" i="1"/>
  <c r="AKQ1192" i="1" s="1"/>
  <c r="AGK1192" i="1"/>
  <c r="AGM1192" i="1" s="1"/>
  <c r="AJN1195" i="1"/>
  <c r="AJP1195" i="1" s="1"/>
  <c r="AMH1193" i="1"/>
  <c r="AMJ1193" i="1" s="1"/>
  <c r="APK1194" i="1"/>
  <c r="APM1194" i="1" s="1"/>
  <c r="ANI1193" i="1"/>
  <c r="ANK1193" i="1" s="1"/>
  <c r="ALG1192" i="1"/>
  <c r="ALI1192" i="1" s="1"/>
  <c r="ANR1194" i="1"/>
  <c r="ANT1194" i="1" s="1"/>
  <c r="APT1193" i="1"/>
  <c r="APV1193" i="1" s="1"/>
  <c r="AGB1193" i="1"/>
  <c r="AGD1193" i="1" s="1"/>
  <c r="AKX1192" i="1"/>
  <c r="AKZ1192" i="1" s="1"/>
  <c r="AFJ1191" i="1"/>
  <c r="AFL1191" i="1" s="1"/>
  <c r="AOA1191" i="1"/>
  <c r="AOC1191" i="1" s="1"/>
  <c r="UZ1195" i="1"/>
  <c r="VB1195" i="1" s="1"/>
  <c r="PU1194" i="1"/>
  <c r="PW1194" i="1" s="1"/>
  <c r="QD1193" i="1"/>
  <c r="QF1193" i="1" s="1"/>
  <c r="AAE1192" i="1"/>
  <c r="AAG1192" i="1" s="1"/>
  <c r="NS1195" i="1"/>
  <c r="NU1195" i="1" s="1"/>
  <c r="WJ1194" i="1"/>
  <c r="WL1194" i="1" s="1"/>
  <c r="ABO1194" i="1"/>
  <c r="ABQ1194" i="1" s="1"/>
  <c r="MI1194" i="1"/>
  <c r="MK1194" i="1" s="1"/>
  <c r="XT1193" i="1"/>
  <c r="XV1193" i="1" s="1"/>
  <c r="YC1192" i="1"/>
  <c r="YE1192" i="1" s="1"/>
  <c r="PC1191" i="1"/>
  <c r="PE1191" i="1" s="1"/>
  <c r="RN1194" i="1"/>
  <c r="RP1194" i="1" s="1"/>
  <c r="UQ1193" i="1"/>
  <c r="US1193" i="1" s="1"/>
  <c r="SF1192" i="1"/>
  <c r="SH1192" i="1" s="1"/>
  <c r="FT1192" i="1"/>
  <c r="FV1192" i="1" s="1"/>
  <c r="AX1192" i="1"/>
  <c r="AZ1192" i="1" s="1"/>
  <c r="EA1195" i="1"/>
  <c r="EC1195" i="1" s="1"/>
  <c r="IE1193" i="1"/>
  <c r="IG1193" i="1" s="1"/>
  <c r="DR1195" i="1"/>
  <c r="DT1195" i="1" s="1"/>
  <c r="BP1194" i="1"/>
  <c r="BR1194" i="1" s="1"/>
  <c r="E1195" i="1"/>
  <c r="W1191" i="1"/>
  <c r="Y1191" i="1" s="1"/>
  <c r="N1195" i="1"/>
  <c r="P1195" i="1" s="1"/>
  <c r="AWR1173" i="1"/>
  <c r="AWT1173" i="1" s="1"/>
  <c r="TG1173" i="1"/>
  <c r="TI1173" i="1" s="1"/>
  <c r="NS1174" i="1"/>
  <c r="NU1174" i="1" s="1"/>
  <c r="AYB1201" i="1"/>
  <c r="AYD1201" i="1" s="1"/>
  <c r="BAV1197" i="1"/>
  <c r="BAX1197" i="1" s="1"/>
  <c r="BCO1198" i="1"/>
  <c r="BCQ1198" i="1" s="1"/>
  <c r="AYT1199" i="1"/>
  <c r="AYV1199" i="1" s="1"/>
  <c r="AHC1199" i="1"/>
  <c r="AHE1199" i="1" s="1"/>
  <c r="ADH1199" i="1"/>
  <c r="ADJ1199" i="1" s="1"/>
  <c r="ZD1201" i="1"/>
  <c r="ZF1201" i="1" s="1"/>
  <c r="YC1197" i="1"/>
  <c r="YE1197" i="1" s="1"/>
  <c r="CZ1201" i="1"/>
  <c r="DB1201" i="1" s="1"/>
  <c r="AMH1179" i="1"/>
  <c r="AMJ1179" i="1" s="1"/>
  <c r="AJE1183" i="1"/>
  <c r="AJG1183" i="1" s="1"/>
  <c r="PL1182" i="1"/>
  <c r="PN1182" i="1" s="1"/>
  <c r="ABX1181" i="1"/>
  <c r="ABZ1181" i="1" s="1"/>
  <c r="XB1191" i="1"/>
  <c r="XD1191" i="1" s="1"/>
  <c r="VR1194" i="1"/>
  <c r="VT1194" i="1" s="1"/>
  <c r="ES1191" i="1"/>
  <c r="EU1191" i="1" s="1"/>
  <c r="JX1155" i="1"/>
  <c r="JZ1155" i="1" s="1"/>
  <c r="IW1157" i="1"/>
  <c r="IY1157" i="1" s="1"/>
  <c r="KP1156" i="1"/>
  <c r="KR1156" i="1" s="1"/>
  <c r="JO1156" i="1"/>
  <c r="JQ1156" i="1" s="1"/>
  <c r="KY1156" i="1"/>
  <c r="LA1156" i="1" s="1"/>
  <c r="IN1159" i="1"/>
  <c r="IP1159" i="1" s="1"/>
  <c r="AYK1159" i="1"/>
  <c r="AYM1159" i="1" s="1"/>
  <c r="AUG1159" i="1"/>
  <c r="AUI1159" i="1" s="1"/>
  <c r="ASE1158" i="1"/>
  <c r="ASG1158" i="1" s="1"/>
  <c r="AZU1157" i="1"/>
  <c r="AZW1157" i="1" s="1"/>
  <c r="ARM1157" i="1"/>
  <c r="ARO1157" i="1" s="1"/>
  <c r="BAM1156" i="1"/>
  <c r="BAO1156" i="1" s="1"/>
  <c r="AXS1156" i="1"/>
  <c r="AXU1156" i="1" s="1"/>
  <c r="AUY1159" i="1"/>
  <c r="AVA1159" i="1" s="1"/>
  <c r="AXA1158" i="1"/>
  <c r="AXC1158" i="1" s="1"/>
  <c r="AYT1159" i="1"/>
  <c r="AYV1159" i="1" s="1"/>
  <c r="ATX1158" i="1"/>
  <c r="ATZ1158" i="1" s="1"/>
  <c r="AUP1157" i="1"/>
  <c r="AUR1157" i="1" s="1"/>
  <c r="BDP1156" i="1"/>
  <c r="BDR1156" i="1" s="1"/>
  <c r="BAV1156" i="1"/>
  <c r="BAX1156" i="1" s="1"/>
  <c r="AYB1156" i="1"/>
  <c r="AYD1156" i="1" s="1"/>
  <c r="BEZ1157" i="1"/>
  <c r="BFB1157" i="1" s="1"/>
  <c r="AQU1155" i="1"/>
  <c r="AQW1155" i="1" s="1"/>
  <c r="BCX1159" i="1"/>
  <c r="BCZ1159" i="1" s="1"/>
  <c r="AVH1155" i="1"/>
  <c r="AVJ1155" i="1" s="1"/>
  <c r="AID1159" i="1"/>
  <c r="AIF1159" i="1" s="1"/>
  <c r="ADH1158" i="1"/>
  <c r="ADJ1158" i="1" s="1"/>
  <c r="AJN1157" i="1"/>
  <c r="AJP1157" i="1" s="1"/>
  <c r="AGB1155" i="1"/>
  <c r="AGD1155" i="1" s="1"/>
  <c r="AER1155" i="1"/>
  <c r="AET1155" i="1" s="1"/>
  <c r="AQC1159" i="1"/>
  <c r="AQE1159" i="1" s="1"/>
  <c r="AFA1159" i="1"/>
  <c r="AFC1159" i="1" s="1"/>
  <c r="AIM1158" i="1"/>
  <c r="AIO1158" i="1" s="1"/>
  <c r="AEI1158" i="1"/>
  <c r="AEK1158" i="1" s="1"/>
  <c r="AFS1156" i="1"/>
  <c r="AFU1156" i="1" s="1"/>
  <c r="AMZ1159" i="1"/>
  <c r="ANB1159" i="1" s="1"/>
  <c r="AKF1157" i="1"/>
  <c r="AKH1157" i="1" s="1"/>
  <c r="AIV1157" i="1"/>
  <c r="AIX1157" i="1" s="1"/>
  <c r="APB1156" i="1"/>
  <c r="APD1156" i="1" s="1"/>
  <c r="AGT1156" i="1"/>
  <c r="AGV1156" i="1" s="1"/>
  <c r="ADZ1156" i="1"/>
  <c r="AEB1156" i="1" s="1"/>
  <c r="APK1155" i="1"/>
  <c r="APM1155" i="1" s="1"/>
  <c r="ALY1155" i="1"/>
  <c r="AMA1155" i="1" s="1"/>
  <c r="AOA1159" i="1"/>
  <c r="AOC1159" i="1" s="1"/>
  <c r="ALG1159" i="1"/>
  <c r="ALI1159" i="1" s="1"/>
  <c r="AOS1158" i="1"/>
  <c r="AOU1158" i="1" s="1"/>
  <c r="ACY1157" i="1"/>
  <c r="ADA1157" i="1" s="1"/>
  <c r="ANI1156" i="1"/>
  <c r="ANK1156" i="1" s="1"/>
  <c r="ACG1156" i="1"/>
  <c r="ACI1156" i="1" s="1"/>
  <c r="WJ1156" i="1"/>
  <c r="WL1156" i="1" s="1"/>
  <c r="NA1158" i="1"/>
  <c r="NC1158" i="1" s="1"/>
  <c r="ZV1157" i="1"/>
  <c r="ZX1157" i="1" s="1"/>
  <c r="QD1157" i="1"/>
  <c r="QF1157" i="1" s="1"/>
  <c r="XT1155" i="1"/>
  <c r="XV1155" i="1" s="1"/>
  <c r="VR1155" i="1"/>
  <c r="VT1155" i="1" s="1"/>
  <c r="NJ1155" i="1"/>
  <c r="NL1155" i="1" s="1"/>
  <c r="LH1155" i="1"/>
  <c r="LJ1155" i="1" s="1"/>
  <c r="YU1159" i="1"/>
  <c r="YW1159" i="1" s="1"/>
  <c r="VI1157" i="1"/>
  <c r="VK1157" i="1" s="1"/>
  <c r="SO1157" i="1"/>
  <c r="SQ1157" i="1" s="1"/>
  <c r="RE1157" i="1"/>
  <c r="RG1157" i="1" s="1"/>
  <c r="OK1157" i="1"/>
  <c r="OM1157" i="1" s="1"/>
  <c r="ABF1156" i="1"/>
  <c r="ABH1156" i="1" s="1"/>
  <c r="UH1156" i="1"/>
  <c r="UJ1156" i="1" s="1"/>
  <c r="OT1156" i="1"/>
  <c r="OV1156" i="1" s="1"/>
  <c r="XB1159" i="1"/>
  <c r="XD1159" i="1" s="1"/>
  <c r="PU1156" i="1"/>
  <c r="PW1156" i="1" s="1"/>
  <c r="ABO1155" i="1"/>
  <c r="ABQ1155" i="1" s="1"/>
  <c r="AAE1155" i="1"/>
  <c r="AAG1155" i="1" s="1"/>
  <c r="ZM1155" i="1"/>
  <c r="ZO1155" i="1" s="1"/>
  <c r="XK1155" i="1"/>
  <c r="XM1155" i="1" s="1"/>
  <c r="UQ1155" i="1"/>
  <c r="US1155" i="1" s="1"/>
  <c r="QM1155" i="1"/>
  <c r="QO1155" i="1" s="1"/>
  <c r="NS1155" i="1"/>
  <c r="NU1155" i="1" s="1"/>
  <c r="MI1155" i="1"/>
  <c r="MK1155" i="1" s="1"/>
  <c r="LQ1155" i="1"/>
  <c r="LS1155" i="1" s="1"/>
  <c r="EJ1157" i="1"/>
  <c r="EL1157" i="1" s="1"/>
  <c r="IE1157" i="1"/>
  <c r="IG1157" i="1" s="1"/>
  <c r="GU1156" i="1"/>
  <c r="GW1156" i="1" s="1"/>
  <c r="FK1156" i="1"/>
  <c r="FM1156" i="1" s="1"/>
  <c r="GC1155" i="1"/>
  <c r="GE1155" i="1" s="1"/>
  <c r="EA1155" i="1"/>
  <c r="EC1155" i="1" s="1"/>
  <c r="DI1155" i="1"/>
  <c r="DK1155" i="1" s="1"/>
  <c r="HV1158" i="1"/>
  <c r="HX1158" i="1" s="1"/>
  <c r="FB1156" i="1"/>
  <c r="FD1156" i="1" s="1"/>
  <c r="HM1159" i="1"/>
  <c r="HO1159" i="1" s="1"/>
  <c r="HD1155" i="1"/>
  <c r="HF1155" i="1" s="1"/>
  <c r="GL1155" i="1"/>
  <c r="GN1155" i="1" s="1"/>
  <c r="FT1155" i="1"/>
  <c r="FV1155" i="1" s="1"/>
  <c r="DR1155" i="1"/>
  <c r="DT1155" i="1" s="1"/>
  <c r="CZ1155" i="1"/>
  <c r="DB1155" i="1" s="1"/>
  <c r="AO1155" i="1"/>
  <c r="AQ1155" i="1" s="1"/>
  <c r="E1156" i="1"/>
  <c r="CQ1157" i="1"/>
  <c r="CS1157" i="1" s="1"/>
  <c r="BY1156" i="1"/>
  <c r="CA1156" i="1" s="1"/>
  <c r="BP1155" i="1"/>
  <c r="BR1155" i="1" s="1"/>
  <c r="AX1155" i="1"/>
  <c r="AZ1155" i="1" s="1"/>
  <c r="W1159" i="1"/>
  <c r="Y1159" i="1" s="1"/>
  <c r="AF1156" i="1"/>
  <c r="AH1156" i="1" s="1"/>
  <c r="BG1155" i="1"/>
  <c r="BI1155" i="1" s="1"/>
  <c r="AUP1189" i="1"/>
  <c r="AUR1189" i="1" s="1"/>
  <c r="AKO1188" i="1"/>
  <c r="AKQ1188" i="1" s="1"/>
  <c r="AEI1188" i="1"/>
  <c r="AEK1188" i="1" s="1"/>
  <c r="UZ1189" i="1"/>
  <c r="VB1189" i="1" s="1"/>
  <c r="QD1187" i="1"/>
  <c r="QF1187" i="1" s="1"/>
  <c r="UH1185" i="1"/>
  <c r="UJ1185" i="1" s="1"/>
  <c r="AX1186" i="1"/>
  <c r="AZ1186" i="1" s="1"/>
  <c r="JF1198" i="1"/>
  <c r="JH1198" i="1" s="1"/>
  <c r="KP1199" i="1"/>
  <c r="KR1199" i="1" s="1"/>
  <c r="JO1197" i="1"/>
  <c r="JQ1197" i="1" s="1"/>
  <c r="KG1197" i="1"/>
  <c r="KI1197" i="1" s="1"/>
  <c r="IN1199" i="1"/>
  <c r="IP1199" i="1" s="1"/>
  <c r="JX1201" i="1"/>
  <c r="JZ1201" i="1" s="1"/>
  <c r="IW1199" i="1"/>
  <c r="IY1199" i="1" s="1"/>
  <c r="BCO1201" i="1"/>
  <c r="BCQ1201" i="1" s="1"/>
  <c r="BBW1200" i="1"/>
  <c r="BBY1200" i="1" s="1"/>
  <c r="AXS1198" i="1"/>
  <c r="AXU1198" i="1" s="1"/>
  <c r="AQU1198" i="1"/>
  <c r="AQW1198" i="1" s="1"/>
  <c r="BCX1200" i="1"/>
  <c r="BCZ1200" i="1" s="1"/>
  <c r="BEZ1199" i="1"/>
  <c r="BFB1199" i="1" s="1"/>
  <c r="AZL1197" i="1"/>
  <c r="AZN1197" i="1" s="1"/>
  <c r="AYT1197" i="1"/>
  <c r="AYV1197" i="1" s="1"/>
  <c r="AXJ1197" i="1"/>
  <c r="AXL1197" i="1" s="1"/>
  <c r="AVH1197" i="1"/>
  <c r="AVJ1197" i="1" s="1"/>
  <c r="BDG1201" i="1"/>
  <c r="BDI1201" i="1" s="1"/>
  <c r="AWI1201" i="1"/>
  <c r="AWK1201" i="1" s="1"/>
  <c r="AUY1197" i="1"/>
  <c r="AVA1197" i="1" s="1"/>
  <c r="BBE1197" i="1"/>
  <c r="BBG1197" i="1" s="1"/>
  <c r="ASW1197" i="1"/>
  <c r="ASY1197" i="1" s="1"/>
  <c r="ARM1197" i="1"/>
  <c r="ARO1197" i="1" s="1"/>
  <c r="ARP1202" i="1" s="1"/>
  <c r="AW929" i="1" s="1"/>
  <c r="AKO1200" i="1"/>
  <c r="AKQ1200" i="1" s="1"/>
  <c r="AJE1198" i="1"/>
  <c r="AJG1198" i="1" s="1"/>
  <c r="ADQ1198" i="1"/>
  <c r="ADS1198" i="1" s="1"/>
  <c r="AFJ1201" i="1"/>
  <c r="AFL1201" i="1" s="1"/>
  <c r="ADZ1201" i="1"/>
  <c r="AEB1201" i="1" s="1"/>
  <c r="AER1198" i="1"/>
  <c r="AET1198" i="1" s="1"/>
  <c r="AKX1197" i="1"/>
  <c r="AKZ1197" i="1" s="1"/>
  <c r="AGB1197" i="1"/>
  <c r="AGD1197" i="1" s="1"/>
  <c r="APK1200" i="1"/>
  <c r="APM1200" i="1" s="1"/>
  <c r="AEI1200" i="1"/>
  <c r="AEK1200" i="1" s="1"/>
  <c r="ACY1200" i="1"/>
  <c r="ADA1200" i="1" s="1"/>
  <c r="ALG1198" i="1"/>
  <c r="ALI1198" i="1" s="1"/>
  <c r="APT1201" i="1"/>
  <c r="APV1201" i="1" s="1"/>
  <c r="AJN1200" i="1"/>
  <c r="AJP1200" i="1" s="1"/>
  <c r="AMZ1199" i="1"/>
  <c r="ANB1199" i="1" s="1"/>
  <c r="ALP1199" i="1"/>
  <c r="ALR1199" i="1" s="1"/>
  <c r="AJW1197" i="1"/>
  <c r="AJY1197" i="1" s="1"/>
  <c r="AFA1197" i="1"/>
  <c r="AFC1197" i="1" s="1"/>
  <c r="ACG1197" i="1"/>
  <c r="ACI1197" i="1" s="1"/>
  <c r="NA1200" i="1"/>
  <c r="NC1200" i="1" s="1"/>
  <c r="AAE1200" i="1"/>
  <c r="AAG1200" i="1" s="1"/>
  <c r="WA1200" i="1"/>
  <c r="WC1200" i="1" s="1"/>
  <c r="WD1202" i="1" s="1"/>
  <c r="AW925" i="1" s="1"/>
  <c r="NS1199" i="1"/>
  <c r="NU1199" i="1" s="1"/>
  <c r="ABO1198" i="1"/>
  <c r="ABQ1198" i="1" s="1"/>
  <c r="ABF1197" i="1"/>
  <c r="ABH1197" i="1" s="1"/>
  <c r="ZD1197" i="1"/>
  <c r="ZF1197" i="1" s="1"/>
  <c r="XT1197" i="1"/>
  <c r="XV1197" i="1" s="1"/>
  <c r="UZ1197" i="1"/>
  <c r="VB1197" i="1" s="1"/>
  <c r="SX1197" i="1"/>
  <c r="SZ1197" i="1" s="1"/>
  <c r="QV1197" i="1"/>
  <c r="QX1197" i="1" s="1"/>
  <c r="QD1197" i="1"/>
  <c r="QF1197" i="1" s="1"/>
  <c r="OB1197" i="1"/>
  <c r="OD1197" i="1" s="1"/>
  <c r="MR1197" i="1"/>
  <c r="MT1197" i="1" s="1"/>
  <c r="ZV1198" i="1"/>
  <c r="ZX1198" i="1" s="1"/>
  <c r="VR1198" i="1"/>
  <c r="VT1198" i="1" s="1"/>
  <c r="LH1199" i="1"/>
  <c r="LJ1199" i="1" s="1"/>
  <c r="ZM1197" i="1"/>
  <c r="ZO1197" i="1" s="1"/>
  <c r="VI1197" i="1"/>
  <c r="VK1197" i="1" s="1"/>
  <c r="UQ1197" i="1"/>
  <c r="US1197" i="1" s="1"/>
  <c r="RE1197" i="1"/>
  <c r="RG1197" i="1" s="1"/>
  <c r="QM1197" i="1"/>
  <c r="QO1197" i="1" s="1"/>
  <c r="HD1199" i="1"/>
  <c r="HF1199" i="1" s="1"/>
  <c r="EJ1198" i="1"/>
  <c r="EL1198" i="1" s="1"/>
  <c r="AO1198" i="1"/>
  <c r="AQ1198" i="1" s="1"/>
  <c r="GU1200" i="1"/>
  <c r="GW1200" i="1" s="1"/>
  <c r="FK1200" i="1"/>
  <c r="FM1200" i="1" s="1"/>
  <c r="EA1197" i="1"/>
  <c r="EC1197" i="1" s="1"/>
  <c r="DR1198" i="1"/>
  <c r="DT1198" i="1" s="1"/>
  <c r="DI1198" i="1"/>
  <c r="DK1198" i="1" s="1"/>
  <c r="HV1197" i="1"/>
  <c r="HX1197" i="1" s="1"/>
  <c r="FT1197" i="1"/>
  <c r="FV1197" i="1" s="1"/>
  <c r="W1200" i="1"/>
  <c r="Y1200" i="1" s="1"/>
  <c r="N1197" i="1"/>
  <c r="P1197" i="1" s="1"/>
  <c r="CQ1199" i="1"/>
  <c r="CS1199" i="1" s="1"/>
  <c r="BY1198" i="1"/>
  <c r="CA1198" i="1" s="1"/>
  <c r="CH1197" i="1"/>
  <c r="CJ1197" i="1" s="1"/>
  <c r="BP1197" i="1"/>
  <c r="BR1197" i="1" s="1"/>
  <c r="E1197" i="1"/>
  <c r="BG1197" i="1"/>
  <c r="BI1197" i="1" s="1"/>
  <c r="AF1200" i="1"/>
  <c r="AH1200" i="1" s="1"/>
  <c r="AGT1199" i="1"/>
  <c r="AGV1199" i="1" s="1"/>
  <c r="APK1198" i="1"/>
  <c r="APM1198" i="1" s="1"/>
  <c r="ACG1188" i="1"/>
  <c r="ACI1188" i="1" s="1"/>
  <c r="ADH1186" i="1"/>
  <c r="ADJ1186" i="1" s="1"/>
  <c r="TY1186" i="1"/>
  <c r="UA1186" i="1" s="1"/>
  <c r="SO1189" i="1"/>
  <c r="SQ1189" i="1" s="1"/>
  <c r="XK1189" i="1"/>
  <c r="XM1189" i="1" s="1"/>
  <c r="AXA1157" i="1"/>
  <c r="AXC1157" i="1" s="1"/>
  <c r="AZL1158" i="1"/>
  <c r="AZN1158" i="1" s="1"/>
  <c r="ALG1158" i="1"/>
  <c r="ALI1158" i="1" s="1"/>
  <c r="ACP1156" i="1"/>
  <c r="ACR1156" i="1" s="1"/>
  <c r="ZV1158" i="1"/>
  <c r="ZX1158" i="1" s="1"/>
  <c r="OT1158" i="1"/>
  <c r="OV1158" i="1" s="1"/>
  <c r="AUY1158" i="1"/>
  <c r="AVA1158" i="1" s="1"/>
  <c r="AQU1156" i="1"/>
  <c r="AQW1156" i="1" s="1"/>
  <c r="ASE1159" i="1"/>
  <c r="ASG1159" i="1" s="1"/>
  <c r="AUP1156" i="1"/>
  <c r="AUR1156" i="1" s="1"/>
  <c r="AXJ1159" i="1"/>
  <c r="AXL1159" i="1" s="1"/>
  <c r="AVZ1157" i="1"/>
  <c r="AWB1157" i="1" s="1"/>
  <c r="ATX1156" i="1"/>
  <c r="ATZ1156" i="1" s="1"/>
  <c r="BEZ1159" i="1"/>
  <c r="BFB1159" i="1" s="1"/>
  <c r="BCF1159" i="1"/>
  <c r="BCH1159" i="1" s="1"/>
  <c r="AYT1156" i="1"/>
  <c r="AYV1156" i="1" s="1"/>
  <c r="AIV1158" i="1"/>
  <c r="AIX1158" i="1" s="1"/>
  <c r="APT1155" i="1"/>
  <c r="APV1155" i="1" s="1"/>
  <c r="UZ1159" i="1"/>
  <c r="VB1159" i="1" s="1"/>
  <c r="QD1156" i="1"/>
  <c r="QF1156" i="1" s="1"/>
  <c r="SO1156" i="1"/>
  <c r="SQ1156" i="1" s="1"/>
  <c r="OK1156" i="1"/>
  <c r="OM1156" i="1" s="1"/>
  <c r="JX1175" i="1"/>
  <c r="JZ1175" i="1" s="1"/>
  <c r="KY1177" i="1"/>
  <c r="LA1177" i="1" s="1"/>
  <c r="AXS1177" i="1"/>
  <c r="AXU1177" i="1" s="1"/>
  <c r="ATO1175" i="1"/>
  <c r="ATQ1175" i="1" s="1"/>
  <c r="ASE1175" i="1"/>
  <c r="ASG1175" i="1" s="1"/>
  <c r="AZC1176" i="1"/>
  <c r="AZE1176" i="1" s="1"/>
  <c r="AVQ1175" i="1"/>
  <c r="AVS1175" i="1" s="1"/>
  <c r="AUG1175" i="1"/>
  <c r="AUI1175" i="1" s="1"/>
  <c r="ARV1177" i="1"/>
  <c r="ARX1177" i="1" s="1"/>
  <c r="AYT1175" i="1"/>
  <c r="AYV1175" i="1" s="1"/>
  <c r="AVH1174" i="1"/>
  <c r="AVJ1174" i="1" s="1"/>
  <c r="AMZ1177" i="1"/>
  <c r="ANB1177" i="1" s="1"/>
  <c r="AGB1175" i="1"/>
  <c r="AGD1175" i="1" s="1"/>
  <c r="AKO1176" i="1"/>
  <c r="AKQ1176" i="1" s="1"/>
  <c r="AGK1174" i="1"/>
  <c r="AGM1174" i="1" s="1"/>
  <c r="AID1177" i="1"/>
  <c r="AIF1177" i="1" s="1"/>
  <c r="ADZ1174" i="1"/>
  <c r="AEB1174" i="1" s="1"/>
  <c r="ABF1177" i="1"/>
  <c r="ABH1177" i="1" s="1"/>
  <c r="VR1177" i="1"/>
  <c r="VT1177" i="1" s="1"/>
  <c r="XT1175" i="1"/>
  <c r="XV1175" i="1" s="1"/>
  <c r="AAE1173" i="1"/>
  <c r="AAG1173" i="1" s="1"/>
  <c r="PC1173" i="1"/>
  <c r="PE1173" i="1" s="1"/>
  <c r="ABO1175" i="1"/>
  <c r="ABQ1175" i="1" s="1"/>
  <c r="UQ1175" i="1"/>
  <c r="US1175" i="1" s="1"/>
  <c r="MR1174" i="1"/>
  <c r="MT1174" i="1" s="1"/>
  <c r="AAN1177" i="1"/>
  <c r="AAP1177" i="1" s="1"/>
  <c r="WJ1177" i="1"/>
  <c r="WL1177" i="1" s="1"/>
  <c r="TG1174" i="1"/>
  <c r="TI1174" i="1" s="1"/>
  <c r="LH1173" i="1"/>
  <c r="LJ1173" i="1" s="1"/>
  <c r="LK1178" i="1" s="1"/>
  <c r="AF795" i="1" s="1"/>
  <c r="BP1175" i="1"/>
  <c r="BR1175" i="1" s="1"/>
  <c r="FK1177" i="1"/>
  <c r="FM1177" i="1" s="1"/>
  <c r="GC1173" i="1"/>
  <c r="GE1173" i="1" s="1"/>
  <c r="FB1177" i="1"/>
  <c r="FD1177" i="1" s="1"/>
  <c r="GL1175" i="1"/>
  <c r="GN1175" i="1" s="1"/>
  <c r="AX1173" i="1"/>
  <c r="AZ1173" i="1" s="1"/>
  <c r="W1177" i="1"/>
  <c r="Y1177" i="1" s="1"/>
  <c r="CQ1177" i="1"/>
  <c r="CS1177" i="1" s="1"/>
  <c r="JF1192" i="1"/>
  <c r="JH1192" i="1" s="1"/>
  <c r="ASE1194" i="1"/>
  <c r="ASG1194" i="1" s="1"/>
  <c r="BEH1194" i="1"/>
  <c r="BEJ1194" i="1" s="1"/>
  <c r="AUY1195" i="1"/>
  <c r="AVA1195" i="1" s="1"/>
  <c r="AYT1192" i="1"/>
  <c r="AYV1192" i="1" s="1"/>
  <c r="ARD1191" i="1"/>
  <c r="ARF1191" i="1" s="1"/>
  <c r="AEI1195" i="1"/>
  <c r="AEK1195" i="1" s="1"/>
  <c r="APT1194" i="1"/>
  <c r="APV1194" i="1" s="1"/>
  <c r="AJE1195" i="1"/>
  <c r="AJG1195" i="1" s="1"/>
  <c r="ADQ1195" i="1"/>
  <c r="ADS1195" i="1" s="1"/>
  <c r="AHC1194" i="1"/>
  <c r="AHE1194" i="1" s="1"/>
  <c r="AKO1193" i="1"/>
  <c r="AKQ1193" i="1" s="1"/>
  <c r="AMZ1195" i="1"/>
  <c r="ANB1195" i="1" s="1"/>
  <c r="AER1192" i="1"/>
  <c r="AET1192" i="1" s="1"/>
  <c r="AGT1191" i="1"/>
  <c r="AGV1191" i="1" s="1"/>
  <c r="UH1192" i="1"/>
  <c r="UJ1192" i="1" s="1"/>
  <c r="NS1194" i="1"/>
  <c r="NU1194" i="1" s="1"/>
  <c r="RE1192" i="1"/>
  <c r="RG1192" i="1" s="1"/>
  <c r="YC1191" i="1"/>
  <c r="YE1191" i="1" s="1"/>
  <c r="TG1193" i="1"/>
  <c r="TI1193" i="1" s="1"/>
  <c r="FB1193" i="1"/>
  <c r="FD1193" i="1" s="1"/>
  <c r="W1194" i="1"/>
  <c r="Y1194" i="1" s="1"/>
  <c r="AYK1171" i="1"/>
  <c r="AYM1171" i="1" s="1"/>
  <c r="BDP1169" i="1"/>
  <c r="BDR1169" i="1" s="1"/>
  <c r="AVZ1167" i="1"/>
  <c r="AWB1167" i="1" s="1"/>
  <c r="AUG1170" i="1"/>
  <c r="AUI1170" i="1" s="1"/>
  <c r="ATX1170" i="1"/>
  <c r="ATZ1170" i="1" s="1"/>
  <c r="ATF1169" i="1"/>
  <c r="ATH1169" i="1" s="1"/>
  <c r="AHC1169" i="1"/>
  <c r="AHE1169" i="1" s="1"/>
  <c r="AEI1169" i="1"/>
  <c r="AEK1169" i="1" s="1"/>
  <c r="AKO1171" i="1"/>
  <c r="AKQ1171" i="1" s="1"/>
  <c r="AJN1170" i="1"/>
  <c r="AJP1170" i="1" s="1"/>
  <c r="ANR1167" i="1"/>
  <c r="ANT1167" i="1" s="1"/>
  <c r="ALP1168" i="1"/>
  <c r="ALR1168" i="1" s="1"/>
  <c r="ADZ1168" i="1"/>
  <c r="AEB1168" i="1" s="1"/>
  <c r="AQL1170" i="1"/>
  <c r="AQN1170" i="1" s="1"/>
  <c r="UQ1171" i="1"/>
  <c r="US1171" i="1" s="1"/>
  <c r="NS1171" i="1"/>
  <c r="NU1171" i="1" s="1"/>
  <c r="UZ1170" i="1"/>
  <c r="VB1170" i="1" s="1"/>
  <c r="MR1170" i="1"/>
  <c r="MT1170" i="1" s="1"/>
  <c r="TY1169" i="1"/>
  <c r="UA1169" i="1" s="1"/>
  <c r="YC1170" i="1"/>
  <c r="YE1170" i="1" s="1"/>
  <c r="SX1169" i="1"/>
  <c r="SZ1169" i="1" s="1"/>
  <c r="QD1167" i="1"/>
  <c r="QF1167" i="1" s="1"/>
  <c r="GU1170" i="1"/>
  <c r="GW1170" i="1" s="1"/>
  <c r="AZC1159" i="1"/>
  <c r="AZE1159" i="1" s="1"/>
  <c r="ASN1157" i="1"/>
  <c r="ASP1157" i="1" s="1"/>
  <c r="AMH1155" i="1"/>
  <c r="AMJ1155" i="1" s="1"/>
  <c r="AHC1156" i="1"/>
  <c r="AHE1156" i="1" s="1"/>
  <c r="AMQ1159" i="1"/>
  <c r="AMS1159" i="1" s="1"/>
  <c r="AAW1159" i="1"/>
  <c r="AAY1159" i="1" s="1"/>
  <c r="WS1159" i="1"/>
  <c r="WU1159" i="1" s="1"/>
  <c r="SF1159" i="1"/>
  <c r="SH1159" i="1" s="1"/>
  <c r="RN1155" i="1"/>
  <c r="RP1155" i="1" s="1"/>
  <c r="RW1158" i="1"/>
  <c r="RY1158" i="1" s="1"/>
  <c r="EA1158" i="1"/>
  <c r="EC1158" i="1" s="1"/>
  <c r="CH1159" i="1"/>
  <c r="CJ1159" i="1" s="1"/>
  <c r="APT1147" i="1"/>
  <c r="APV1147" i="1" s="1"/>
  <c r="MI1146" i="1"/>
  <c r="MK1146" i="1" s="1"/>
  <c r="IW1131" i="1"/>
  <c r="IY1131" i="1" s="1"/>
  <c r="KY1131" i="1"/>
  <c r="LA1131" i="1" s="1"/>
  <c r="IN1131" i="1"/>
  <c r="IP1131" i="1" s="1"/>
  <c r="JF1131" i="1"/>
  <c r="JH1131" i="1" s="1"/>
  <c r="JX1131" i="1"/>
  <c r="JZ1131" i="1" s="1"/>
  <c r="KP1131" i="1"/>
  <c r="KR1131" i="1" s="1"/>
  <c r="JO1131" i="1"/>
  <c r="JQ1131" i="1" s="1"/>
  <c r="KG1131" i="1"/>
  <c r="KI1131" i="1" s="1"/>
  <c r="AQU1134" i="1"/>
  <c r="AQW1134" i="1" s="1"/>
  <c r="YU1134" i="1"/>
  <c r="YW1134" i="1" s="1"/>
  <c r="UH1131" i="1"/>
  <c r="UJ1131" i="1" s="1"/>
  <c r="QM1131" i="1"/>
  <c r="QO1131" i="1" s="1"/>
  <c r="W1131" i="1"/>
  <c r="Y1131" i="1" s="1"/>
  <c r="PU1133" i="1"/>
  <c r="PW1133" i="1" s="1"/>
  <c r="ABX1132" i="1"/>
  <c r="ABZ1132" i="1" s="1"/>
  <c r="TY1132" i="1"/>
  <c r="UA1132" i="1" s="1"/>
  <c r="AAN1131" i="1"/>
  <c r="AAP1131" i="1" s="1"/>
  <c r="XT1131" i="1"/>
  <c r="XV1131" i="1" s="1"/>
  <c r="WJ1131" i="1"/>
  <c r="WL1131" i="1" s="1"/>
  <c r="TG1131" i="1"/>
  <c r="TI1131" i="1" s="1"/>
  <c r="RW1131" i="1"/>
  <c r="RY1131" i="1" s="1"/>
  <c r="PL1131" i="1"/>
  <c r="PN1131" i="1" s="1"/>
  <c r="OB1131" i="1"/>
  <c r="OD1131" i="1" s="1"/>
  <c r="MR1131" i="1"/>
  <c r="MT1131" i="1" s="1"/>
  <c r="LH1131" i="1"/>
  <c r="LJ1131" i="1" s="1"/>
  <c r="HD1131" i="1"/>
  <c r="HF1131" i="1" s="1"/>
  <c r="FT1131" i="1"/>
  <c r="FV1131" i="1" s="1"/>
  <c r="EJ1131" i="1"/>
  <c r="EL1131" i="1" s="1"/>
  <c r="CZ1131" i="1"/>
  <c r="DB1131" i="1" s="1"/>
  <c r="CQ1131" i="1"/>
  <c r="CS1131" i="1" s="1"/>
  <c r="BG1131" i="1"/>
  <c r="BI1131" i="1" s="1"/>
  <c r="ZD1133" i="1"/>
  <c r="ZF1133" i="1" s="1"/>
  <c r="UQ1131" i="1"/>
  <c r="US1131" i="1" s="1"/>
  <c r="AF1131" i="1"/>
  <c r="AH1131" i="1" s="1"/>
  <c r="ATF1131" i="1"/>
  <c r="ATH1131" i="1" s="1"/>
  <c r="AQL1134" i="1"/>
  <c r="AQN1134" i="1" s="1"/>
  <c r="APK1131" i="1"/>
  <c r="APM1131" i="1" s="1"/>
  <c r="ANI1131" i="1"/>
  <c r="ANK1131" i="1" s="1"/>
  <c r="AKO1131" i="1"/>
  <c r="AKQ1131" i="1" s="1"/>
  <c r="AHC1131" i="1"/>
  <c r="AHE1131" i="1" s="1"/>
  <c r="AEI1131" i="1"/>
  <c r="AEK1131" i="1" s="1"/>
  <c r="ACG1131" i="1"/>
  <c r="ACI1131" i="1" s="1"/>
  <c r="ABO1131" i="1"/>
  <c r="ABQ1131" i="1" s="1"/>
  <c r="VI1131" i="1"/>
  <c r="VK1131" i="1" s="1"/>
  <c r="RN1131" i="1"/>
  <c r="RP1131" i="1" s="1"/>
  <c r="HM1131" i="1"/>
  <c r="HO1131" i="1" s="1"/>
  <c r="ES1131" i="1"/>
  <c r="EU1131" i="1" s="1"/>
  <c r="BP1131" i="1"/>
  <c r="BR1131" i="1" s="1"/>
  <c r="ARM1133" i="1"/>
  <c r="ARO1133" i="1" s="1"/>
  <c r="ARD1132" i="1"/>
  <c r="ARF1132" i="1" s="1"/>
  <c r="ATO1131" i="1"/>
  <c r="ATQ1131" i="1" s="1"/>
  <c r="ASW1131" i="1"/>
  <c r="ASY1131" i="1" s="1"/>
  <c r="ASE1131" i="1"/>
  <c r="ASG1131" i="1" s="1"/>
  <c r="AIM1132" i="1"/>
  <c r="AIO1132" i="1" s="1"/>
  <c r="APT1131" i="1"/>
  <c r="APV1131" i="1" s="1"/>
  <c r="APB1131" i="1"/>
  <c r="APD1131" i="1" s="1"/>
  <c r="AOJ1131" i="1"/>
  <c r="AOL1131" i="1" s="1"/>
  <c r="ANR1131" i="1"/>
  <c r="ANT1131" i="1" s="1"/>
  <c r="AMZ1131" i="1"/>
  <c r="ANB1131" i="1" s="1"/>
  <c r="AMH1131" i="1"/>
  <c r="AMJ1131" i="1" s="1"/>
  <c r="ALP1131" i="1"/>
  <c r="ALR1131" i="1" s="1"/>
  <c r="AKX1131" i="1"/>
  <c r="AKZ1131" i="1" s="1"/>
  <c r="AKF1131" i="1"/>
  <c r="AKH1131" i="1" s="1"/>
  <c r="AJN1131" i="1"/>
  <c r="AJP1131" i="1" s="1"/>
  <c r="AIV1131" i="1"/>
  <c r="AIX1131" i="1" s="1"/>
  <c r="AID1131" i="1"/>
  <c r="AIF1131" i="1" s="1"/>
  <c r="AGT1131" i="1"/>
  <c r="AGV1131" i="1" s="1"/>
  <c r="AGB1131" i="1"/>
  <c r="AGD1131" i="1" s="1"/>
  <c r="AFJ1131" i="1"/>
  <c r="AFL1131" i="1" s="1"/>
  <c r="AER1131" i="1"/>
  <c r="AET1131" i="1" s="1"/>
  <c r="ADZ1131" i="1"/>
  <c r="AEB1131" i="1" s="1"/>
  <c r="ADH1131" i="1"/>
  <c r="ADJ1131" i="1" s="1"/>
  <c r="ACP1131" i="1"/>
  <c r="ACR1131" i="1" s="1"/>
  <c r="QV1132" i="1"/>
  <c r="QX1132" i="1" s="1"/>
  <c r="NA1132" i="1"/>
  <c r="NC1132" i="1" s="1"/>
  <c r="ABF1131" i="1"/>
  <c r="ABH1131" i="1" s="1"/>
  <c r="ZV1131" i="1"/>
  <c r="ZX1131" i="1" s="1"/>
  <c r="YL1131" i="1"/>
  <c r="YN1131" i="1" s="1"/>
  <c r="XB1131" i="1"/>
  <c r="XD1131" i="1" s="1"/>
  <c r="VR1131" i="1"/>
  <c r="VT1131" i="1" s="1"/>
  <c r="SO1131" i="1"/>
  <c r="SQ1131" i="1" s="1"/>
  <c r="RE1131" i="1"/>
  <c r="RG1131" i="1" s="1"/>
  <c r="OT1131" i="1"/>
  <c r="OV1131" i="1" s="1"/>
  <c r="NJ1131" i="1"/>
  <c r="NL1131" i="1" s="1"/>
  <c r="LZ1131" i="1"/>
  <c r="MB1131" i="1" s="1"/>
  <c r="HV1131" i="1"/>
  <c r="HX1131" i="1" s="1"/>
  <c r="GL1131" i="1"/>
  <c r="GN1131" i="1" s="1"/>
  <c r="FB1131" i="1"/>
  <c r="FD1131" i="1" s="1"/>
  <c r="DR1131" i="1"/>
  <c r="DT1131" i="1" s="1"/>
  <c r="BY1131" i="1"/>
  <c r="CA1131" i="1" s="1"/>
  <c r="TP1132" i="1"/>
  <c r="TR1132" i="1" s="1"/>
  <c r="N1131" i="1"/>
  <c r="P1131" i="1" s="1"/>
  <c r="ASN1131" i="1"/>
  <c r="ASP1131" i="1" s="1"/>
  <c r="AOA1131" i="1"/>
  <c r="AOC1131" i="1" s="1"/>
  <c r="ALG1131" i="1"/>
  <c r="ALI1131" i="1" s="1"/>
  <c r="AFA1131" i="1"/>
  <c r="AFC1131" i="1" s="1"/>
  <c r="ZM1131" i="1"/>
  <c r="ZO1131" i="1" s="1"/>
  <c r="WS1131" i="1"/>
  <c r="WU1131" i="1" s="1"/>
  <c r="SF1131" i="1"/>
  <c r="SH1131" i="1" s="1"/>
  <c r="NS1131" i="1"/>
  <c r="NU1131" i="1" s="1"/>
  <c r="GC1131" i="1"/>
  <c r="GE1131" i="1" s="1"/>
  <c r="CH1131" i="1"/>
  <c r="CJ1131" i="1" s="1"/>
  <c r="AHL1134" i="1"/>
  <c r="AHN1134" i="1" s="1"/>
  <c r="QD1131" i="1"/>
  <c r="QF1131" i="1" s="1"/>
  <c r="AO1131" i="1"/>
  <c r="AQ1131" i="1" s="1"/>
  <c r="ARV1131" i="1"/>
  <c r="ARX1131" i="1" s="1"/>
  <c r="AOS1131" i="1"/>
  <c r="AOU1131" i="1" s="1"/>
  <c r="ALY1131" i="1"/>
  <c r="AMA1131" i="1" s="1"/>
  <c r="AJE1131" i="1"/>
  <c r="AJG1131" i="1" s="1"/>
  <c r="AGK1131" i="1"/>
  <c r="AGM1131" i="1" s="1"/>
  <c r="ADQ1131" i="1"/>
  <c r="ADS1131" i="1" s="1"/>
  <c r="UZ1132" i="1"/>
  <c r="VB1132" i="1" s="1"/>
  <c r="AAE1131" i="1"/>
  <c r="AAG1131" i="1" s="1"/>
  <c r="XK1131" i="1"/>
  <c r="XM1131" i="1" s="1"/>
  <c r="PC1131" i="1"/>
  <c r="PE1131" i="1" s="1"/>
  <c r="MI1131" i="1"/>
  <c r="MK1131" i="1" s="1"/>
  <c r="GU1131" i="1"/>
  <c r="GW1131" i="1" s="1"/>
  <c r="EA1131" i="1"/>
  <c r="EC1131" i="1" s="1"/>
  <c r="AQC1131" i="1"/>
  <c r="AQE1131" i="1" s="1"/>
  <c r="AMQ1131" i="1"/>
  <c r="AMS1131" i="1" s="1"/>
  <c r="AJW1131" i="1"/>
  <c r="AJY1131" i="1" s="1"/>
  <c r="AFS1131" i="1"/>
  <c r="AFU1131" i="1" s="1"/>
  <c r="ACY1131" i="1"/>
  <c r="ADA1131" i="1" s="1"/>
  <c r="YC1131" i="1"/>
  <c r="YE1131" i="1" s="1"/>
  <c r="WA1131" i="1"/>
  <c r="WC1131" i="1" s="1"/>
  <c r="SX1131" i="1"/>
  <c r="SZ1131" i="1" s="1"/>
  <c r="OK1131" i="1"/>
  <c r="OM1131" i="1" s="1"/>
  <c r="LQ1131" i="1"/>
  <c r="LS1131" i="1" s="1"/>
  <c r="IE1131" i="1"/>
  <c r="IG1131" i="1" s="1"/>
  <c r="FK1131" i="1"/>
  <c r="FM1131" i="1" s="1"/>
  <c r="DI1131" i="1"/>
  <c r="DK1131" i="1" s="1"/>
  <c r="AX1131" i="1"/>
  <c r="AZ1131" i="1" s="1"/>
  <c r="KG1133" i="1"/>
  <c r="KI1133" i="1" s="1"/>
  <c r="KP1134" i="1"/>
  <c r="KR1134" i="1" s="1"/>
  <c r="KY1135" i="1"/>
  <c r="LA1135" i="1" s="1"/>
  <c r="IN1135" i="1"/>
  <c r="IP1135" i="1" s="1"/>
  <c r="JF1132" i="1"/>
  <c r="JH1132" i="1" s="1"/>
  <c r="JO1135" i="1"/>
  <c r="JQ1135" i="1" s="1"/>
  <c r="AJW1135" i="1"/>
  <c r="AJY1135" i="1" s="1"/>
  <c r="AGB1135" i="1"/>
  <c r="AGD1135" i="1" s="1"/>
  <c r="AMH1134" i="1"/>
  <c r="AMJ1134" i="1" s="1"/>
  <c r="AFA1133" i="1"/>
  <c r="AFC1133" i="1" s="1"/>
  <c r="AOA1132" i="1"/>
  <c r="AOC1132" i="1" s="1"/>
  <c r="ALG1132" i="1"/>
  <c r="ALI1132" i="1" s="1"/>
  <c r="AJE1132" i="1"/>
  <c r="AJG1132" i="1" s="1"/>
  <c r="YL1135" i="1"/>
  <c r="YN1135" i="1" s="1"/>
  <c r="XB1135" i="1"/>
  <c r="XD1135" i="1" s="1"/>
  <c r="ABX1134" i="1"/>
  <c r="ABZ1134" i="1" s="1"/>
  <c r="AAN1134" i="1"/>
  <c r="AAP1134" i="1" s="1"/>
  <c r="QV1134" i="1"/>
  <c r="QX1134" i="1" s="1"/>
  <c r="PC1134" i="1"/>
  <c r="PE1134" i="1" s="1"/>
  <c r="ABO1133" i="1"/>
  <c r="ABQ1133" i="1" s="1"/>
  <c r="WS1133" i="1"/>
  <c r="WU1133" i="1" s="1"/>
  <c r="RW1133" i="1"/>
  <c r="RY1133" i="1" s="1"/>
  <c r="OK1133" i="1"/>
  <c r="OM1133" i="1" s="1"/>
  <c r="HV1135" i="1"/>
  <c r="HX1135" i="1" s="1"/>
  <c r="FB1135" i="1"/>
  <c r="FD1135" i="1" s="1"/>
  <c r="DI1135" i="1"/>
  <c r="DK1135" i="1" s="1"/>
  <c r="BG1135" i="1"/>
  <c r="BI1135" i="1" s="1"/>
  <c r="N1133" i="1"/>
  <c r="P1133" i="1" s="1"/>
  <c r="IE1134" i="1"/>
  <c r="IG1134" i="1" s="1"/>
  <c r="ASE1135" i="1"/>
  <c r="ASG1135" i="1" s="1"/>
  <c r="ASN1132" i="1"/>
  <c r="ASP1132" i="1" s="1"/>
  <c r="APK1133" i="1"/>
  <c r="APM1133" i="1" s="1"/>
  <c r="ANR1133" i="1"/>
  <c r="ANT1133" i="1" s="1"/>
  <c r="APT1132" i="1"/>
  <c r="APV1132" i="1" s="1"/>
  <c r="AMZ1132" i="1"/>
  <c r="ANB1132" i="1" s="1"/>
  <c r="ADQ1132" i="1"/>
  <c r="ADS1132" i="1" s="1"/>
  <c r="YC1135" i="1"/>
  <c r="YE1135" i="1" s="1"/>
  <c r="MI1135" i="1"/>
  <c r="MK1135" i="1" s="1"/>
  <c r="QM1134" i="1"/>
  <c r="QO1134" i="1" s="1"/>
  <c r="SX1132" i="1"/>
  <c r="SZ1132" i="1" s="1"/>
  <c r="PL1132" i="1"/>
  <c r="PN1132" i="1" s="1"/>
  <c r="TY1131" i="1"/>
  <c r="UA1131" i="1" s="1"/>
  <c r="ES1135" i="1"/>
  <c r="EU1135" i="1" s="1"/>
  <c r="CZ1135" i="1"/>
  <c r="DB1135" i="1" s="1"/>
  <c r="HD1134" i="1"/>
  <c r="HF1134" i="1" s="1"/>
  <c r="XT1135" i="1"/>
  <c r="XV1135" i="1" s="1"/>
  <c r="OT1135" i="1"/>
  <c r="OV1135" i="1" s="1"/>
  <c r="ZD1134" i="1"/>
  <c r="ZF1134" i="1" s="1"/>
  <c r="RE1133" i="1"/>
  <c r="RG1133" i="1" s="1"/>
  <c r="ARV1135" i="1"/>
  <c r="ARX1135" i="1" s="1"/>
  <c r="ATF1133" i="1"/>
  <c r="ATH1133" i="1" s="1"/>
  <c r="APB1135" i="1"/>
  <c r="APD1135" i="1" s="1"/>
  <c r="AKO1135" i="1"/>
  <c r="AKQ1135" i="1" s="1"/>
  <c r="ADH1135" i="1"/>
  <c r="ADJ1135" i="1" s="1"/>
  <c r="AJN1134" i="1"/>
  <c r="AJP1134" i="1" s="1"/>
  <c r="AFJ1134" i="1"/>
  <c r="AFL1134" i="1" s="1"/>
  <c r="ACG1134" i="1"/>
  <c r="ACI1134" i="1" s="1"/>
  <c r="AKF1133" i="1"/>
  <c r="AKH1133" i="1" s="1"/>
  <c r="AIV1133" i="1"/>
  <c r="AIX1133" i="1" s="1"/>
  <c r="AFS1133" i="1"/>
  <c r="AFU1133" i="1" s="1"/>
  <c r="ACP1133" i="1"/>
  <c r="ACR1133" i="1" s="1"/>
  <c r="ASW1134" i="1"/>
  <c r="ASY1134" i="1" s="1"/>
  <c r="ARD1134" i="1"/>
  <c r="ARF1134" i="1" s="1"/>
  <c r="ARM1132" i="1"/>
  <c r="ARO1132" i="1" s="1"/>
  <c r="AOS1135" i="1"/>
  <c r="AOU1135" i="1" s="1"/>
  <c r="ALY1135" i="1"/>
  <c r="AMA1135" i="1" s="1"/>
  <c r="AOJ1134" i="1"/>
  <c r="AOL1134" i="1" s="1"/>
  <c r="AKX1134" i="1"/>
  <c r="AKZ1134" i="1" s="1"/>
  <c r="AQC1133" i="1"/>
  <c r="AQE1133" i="1" s="1"/>
  <c r="AIM1133" i="1"/>
  <c r="AIO1133" i="1" s="1"/>
  <c r="AHC1133" i="1"/>
  <c r="AHE1133" i="1" s="1"/>
  <c r="ALP1132" i="1"/>
  <c r="ALR1132" i="1" s="1"/>
  <c r="AEI1132" i="1"/>
  <c r="AEK1132" i="1" s="1"/>
  <c r="AAE1135" i="1"/>
  <c r="AAG1135" i="1" s="1"/>
  <c r="UQ1135" i="1"/>
  <c r="US1135" i="1" s="1"/>
  <c r="MR1134" i="1"/>
  <c r="MT1134" i="1" s="1"/>
  <c r="ZV1133" i="1"/>
  <c r="ZX1133" i="1" s="1"/>
  <c r="SF1132" i="1"/>
  <c r="SH1132" i="1" s="1"/>
  <c r="QD1132" i="1"/>
  <c r="QF1132" i="1" s="1"/>
  <c r="LH1132" i="1"/>
  <c r="LJ1132" i="1" s="1"/>
  <c r="GU1135" i="1"/>
  <c r="GW1135" i="1" s="1"/>
  <c r="GL1134" i="1"/>
  <c r="GN1134" i="1" s="1"/>
  <c r="BP1135" i="1"/>
  <c r="BR1135" i="1" s="1"/>
  <c r="E1135" i="1"/>
  <c r="WJ1135" i="1"/>
  <c r="WL1135" i="1" s="1"/>
  <c r="ABF1134" i="1"/>
  <c r="ABH1134" i="1" s="1"/>
  <c r="UZ1134" i="1"/>
  <c r="VB1134" i="1" s="1"/>
  <c r="RN1134" i="1"/>
  <c r="RP1134" i="1" s="1"/>
  <c r="XK1133" i="1"/>
  <c r="XM1133" i="1" s="1"/>
  <c r="SO1133" i="1"/>
  <c r="SQ1133" i="1" s="1"/>
  <c r="YU1132" i="1"/>
  <c r="YW1132" i="1" s="1"/>
  <c r="JX1133" i="1"/>
  <c r="JZ1133" i="1" s="1"/>
  <c r="IN1134" i="1"/>
  <c r="IP1134" i="1" s="1"/>
  <c r="KG1132" i="1"/>
  <c r="KI1132" i="1" s="1"/>
  <c r="IW1133" i="1"/>
  <c r="IY1133" i="1" s="1"/>
  <c r="JF1133" i="1"/>
  <c r="JH1133" i="1" s="1"/>
  <c r="KP1135" i="1"/>
  <c r="KR1135" i="1" s="1"/>
  <c r="ARM1135" i="1"/>
  <c r="ARO1135" i="1" s="1"/>
  <c r="ASE1132" i="1"/>
  <c r="ASG1132" i="1" s="1"/>
  <c r="AHC1135" i="1"/>
  <c r="AHE1135" i="1" s="1"/>
  <c r="AFS1135" i="1"/>
  <c r="AFU1135" i="1" s="1"/>
  <c r="AKO1134" i="1"/>
  <c r="AKQ1134" i="1" s="1"/>
  <c r="AFA1134" i="1"/>
  <c r="AFC1134" i="1" s="1"/>
  <c r="AQC1132" i="1"/>
  <c r="AQE1132" i="1" s="1"/>
  <c r="AOS1132" i="1"/>
  <c r="AOU1132" i="1" s="1"/>
  <c r="ANI1132" i="1"/>
  <c r="ANK1132" i="1" s="1"/>
  <c r="ACG1132" i="1"/>
  <c r="ACI1132" i="1" s="1"/>
  <c r="TP1135" i="1"/>
  <c r="TR1135" i="1" s="1"/>
  <c r="LH1135" i="1"/>
  <c r="LJ1135" i="1" s="1"/>
  <c r="ZM1134" i="1"/>
  <c r="ZO1134" i="1" s="1"/>
  <c r="SO1134" i="1"/>
  <c r="SQ1134" i="1" s="1"/>
  <c r="ABF1133" i="1"/>
  <c r="ABH1133" i="1" s="1"/>
  <c r="UH1133" i="1"/>
  <c r="UJ1133" i="1" s="1"/>
  <c r="OT1133" i="1"/>
  <c r="OV1133" i="1" s="1"/>
  <c r="NJ1133" i="1"/>
  <c r="NL1133" i="1" s="1"/>
  <c r="AAE1132" i="1"/>
  <c r="AAG1132" i="1" s="1"/>
  <c r="XK1132" i="1"/>
  <c r="XM1132" i="1" s="1"/>
  <c r="UQ1132" i="1"/>
  <c r="US1132" i="1" s="1"/>
  <c r="TG1132" i="1"/>
  <c r="TI1132" i="1" s="1"/>
  <c r="UZ1131" i="1"/>
  <c r="VB1131" i="1" s="1"/>
  <c r="QV1131" i="1"/>
  <c r="QX1131" i="1" s="1"/>
  <c r="GC1133" i="1"/>
  <c r="GE1133" i="1" s="1"/>
  <c r="HM1132" i="1"/>
  <c r="HO1132" i="1" s="1"/>
  <c r="ES1132" i="1"/>
  <c r="EU1132" i="1" s="1"/>
  <c r="BG1134" i="1"/>
  <c r="BI1134" i="1" s="1"/>
  <c r="N1135" i="1"/>
  <c r="P1135" i="1" s="1"/>
  <c r="ADZ1135" i="1"/>
  <c r="AEB1135" i="1" s="1"/>
  <c r="AQL1133" i="1"/>
  <c r="AQN1133" i="1" s="1"/>
  <c r="AIV1132" i="1"/>
  <c r="AIX1132" i="1" s="1"/>
  <c r="AAW1133" i="1"/>
  <c r="AAY1133" i="1" s="1"/>
  <c r="NA1133" i="1"/>
  <c r="NC1133" i="1" s="1"/>
  <c r="VR1132" i="1"/>
  <c r="VT1132" i="1" s="1"/>
  <c r="FT1133" i="1"/>
  <c r="FV1133" i="1" s="1"/>
  <c r="CZ1133" i="1"/>
  <c r="DB1133" i="1" s="1"/>
  <c r="W1134" i="1"/>
  <c r="Y1134" i="1" s="1"/>
  <c r="AGK1135" i="1"/>
  <c r="AGM1135" i="1" s="1"/>
  <c r="OK1132" i="1"/>
  <c r="OM1132" i="1" s="1"/>
  <c r="BY1134" i="1"/>
  <c r="CA1134" i="1" s="1"/>
  <c r="ARD1135" i="1"/>
  <c r="ARF1135" i="1" s="1"/>
  <c r="AKX1135" i="1"/>
  <c r="AKZ1135" i="1" s="1"/>
  <c r="AID1135" i="1"/>
  <c r="AIF1135" i="1" s="1"/>
  <c r="ACP1135" i="1"/>
  <c r="ACR1135" i="1" s="1"/>
  <c r="AGT1133" i="1"/>
  <c r="AGV1133" i="1" s="1"/>
  <c r="AKF1132" i="1"/>
  <c r="AKH1132" i="1" s="1"/>
  <c r="AHL1132" i="1"/>
  <c r="AHN1132" i="1" s="1"/>
  <c r="AQL1131" i="1"/>
  <c r="AQN1131" i="1" s="1"/>
  <c r="SF1134" i="1"/>
  <c r="SH1134" i="1" s="1"/>
  <c r="PL1134" i="1"/>
  <c r="PN1134" i="1" s="1"/>
  <c r="XB1132" i="1"/>
  <c r="XD1132" i="1" s="1"/>
  <c r="RN1132" i="1"/>
  <c r="RP1132" i="1" s="1"/>
  <c r="HD1133" i="1"/>
  <c r="HF1133" i="1" s="1"/>
  <c r="AO1134" i="1"/>
  <c r="AQ1134" i="1" s="1"/>
  <c r="AOA1134" i="1"/>
  <c r="AOC1134" i="1" s="1"/>
  <c r="ADQ1133" i="1"/>
  <c r="ADS1133" i="1" s="1"/>
  <c r="ACY1132" i="1"/>
  <c r="ADA1132" i="1" s="1"/>
  <c r="QD1135" i="1"/>
  <c r="QF1135" i="1" s="1"/>
  <c r="LQ1132" i="1"/>
  <c r="LS1132" i="1" s="1"/>
  <c r="PU1131" i="1"/>
  <c r="PW1131" i="1" s="1"/>
  <c r="FK1134" i="1"/>
  <c r="FM1134" i="1" s="1"/>
  <c r="CQ1133" i="1"/>
  <c r="CS1133" i="1" s="1"/>
  <c r="ATO1133" i="1"/>
  <c r="ATQ1133" i="1" s="1"/>
  <c r="ALG1134" i="1"/>
  <c r="ALI1134" i="1" s="1"/>
  <c r="APK1132" i="1"/>
  <c r="APM1132" i="1" s="1"/>
  <c r="AMQ1132" i="1"/>
  <c r="AMS1132" i="1" s="1"/>
  <c r="ATF1135" i="1"/>
  <c r="ATH1135" i="1" s="1"/>
  <c r="ASN1134" i="1"/>
  <c r="ASP1134" i="1" s="1"/>
  <c r="ARV1133" i="1"/>
  <c r="ARX1133" i="1" s="1"/>
  <c r="AOJ1133" i="1"/>
  <c r="AOL1133" i="1" s="1"/>
  <c r="ALP1133" i="1"/>
  <c r="ALR1133" i="1" s="1"/>
  <c r="ANR1132" i="1"/>
  <c r="ANT1132" i="1" s="1"/>
  <c r="AMH1132" i="1"/>
  <c r="AMJ1132" i="1" s="1"/>
  <c r="AJN1132" i="1"/>
  <c r="AJP1132" i="1" s="1"/>
  <c r="AFJ1132" i="1"/>
  <c r="AFL1132" i="1" s="1"/>
  <c r="ZV1134" i="1"/>
  <c r="ZX1134" i="1" s="1"/>
  <c r="LZ1134" i="1"/>
  <c r="MB1134" i="1" s="1"/>
  <c r="QM1133" i="1"/>
  <c r="QO1133" i="1" s="1"/>
  <c r="NS1133" i="1"/>
  <c r="NU1133" i="1" s="1"/>
  <c r="DR1135" i="1"/>
  <c r="DT1135" i="1" s="1"/>
  <c r="HV1133" i="1"/>
  <c r="HX1133" i="1" s="1"/>
  <c r="GL1133" i="1"/>
  <c r="GN1133" i="1" s="1"/>
  <c r="CH1133" i="1"/>
  <c r="CJ1133" i="1" s="1"/>
  <c r="WJ1133" i="1"/>
  <c r="WL1133" i="1" s="1"/>
  <c r="OB1133" i="1"/>
  <c r="OD1133" i="1" s="1"/>
  <c r="VI1132" i="1"/>
  <c r="VK1132" i="1" s="1"/>
  <c r="RE1132" i="1"/>
  <c r="RG1132" i="1" s="1"/>
  <c r="IE1133" i="1"/>
  <c r="IG1133" i="1" s="1"/>
  <c r="AF1133" i="1"/>
  <c r="AH1133" i="1" s="1"/>
  <c r="F2323" i="1"/>
  <c r="E524" i="15"/>
  <c r="E523" i="15"/>
  <c r="E522" i="15"/>
  <c r="E521" i="15"/>
  <c r="E520" i="15"/>
  <c r="E519" i="15"/>
  <c r="E518" i="15"/>
  <c r="E517" i="15"/>
  <c r="E516" i="15"/>
  <c r="E515" i="15"/>
  <c r="E513" i="15"/>
  <c r="M350" i="15" s="1"/>
  <c r="E512" i="15"/>
  <c r="E511" i="15"/>
  <c r="M355" i="15" s="1"/>
  <c r="E510" i="15"/>
  <c r="M354" i="15" s="1"/>
  <c r="E509" i="15"/>
  <c r="E508" i="15"/>
  <c r="M323" i="15" s="1"/>
  <c r="E507" i="15"/>
  <c r="M321" i="15" s="1"/>
  <c r="E506" i="15"/>
  <c r="E505" i="15"/>
  <c r="E504" i="15"/>
  <c r="E503" i="15"/>
  <c r="M285" i="15" s="1"/>
  <c r="E502" i="15"/>
  <c r="E501" i="15"/>
  <c r="E500" i="15"/>
  <c r="E499" i="15"/>
  <c r="E498" i="15"/>
  <c r="E497" i="15"/>
  <c r="E496" i="15"/>
  <c r="E495" i="15"/>
  <c r="E494" i="15"/>
  <c r="E493" i="15"/>
  <c r="E491" i="15"/>
  <c r="M345" i="15" s="1"/>
  <c r="E490" i="15"/>
  <c r="E489" i="15"/>
  <c r="M359" i="15" s="1"/>
  <c r="E488" i="15"/>
  <c r="M313" i="15" s="1"/>
  <c r="E487" i="15"/>
  <c r="E486" i="15"/>
  <c r="E485" i="15"/>
  <c r="E484" i="15"/>
  <c r="E483" i="15"/>
  <c r="E482" i="15"/>
  <c r="E481" i="15"/>
  <c r="E480" i="15"/>
  <c r="E479" i="15"/>
  <c r="E478" i="15"/>
  <c r="E477" i="15"/>
  <c r="E476" i="15"/>
  <c r="E475" i="15"/>
  <c r="E474" i="15"/>
  <c r="E473" i="15"/>
  <c r="E472" i="15"/>
  <c r="E471" i="15"/>
  <c r="E469" i="15"/>
  <c r="M362" i="15" s="1"/>
  <c r="E468" i="15"/>
  <c r="M356" i="15" s="1"/>
  <c r="E467" i="15"/>
  <c r="E466" i="15"/>
  <c r="M314" i="15" s="1"/>
  <c r="E465" i="15"/>
  <c r="E464" i="15"/>
  <c r="M324" i="15" s="1"/>
  <c r="E463" i="15"/>
  <c r="E462" i="15"/>
  <c r="M249" i="15" s="1"/>
  <c r="E461" i="15"/>
  <c r="E460" i="15"/>
  <c r="E459" i="15"/>
  <c r="E458" i="15"/>
  <c r="E457" i="15"/>
  <c r="E456" i="15"/>
  <c r="E455" i="15"/>
  <c r="E454" i="15"/>
  <c r="E453" i="15"/>
  <c r="E452" i="15"/>
  <c r="E451" i="15"/>
  <c r="E450" i="15"/>
  <c r="E449" i="15"/>
  <c r="E447" i="15"/>
  <c r="M357" i="15" s="1"/>
  <c r="E446" i="15"/>
  <c r="M344" i="15" s="1"/>
  <c r="E445" i="15"/>
  <c r="M349" i="15" s="1"/>
  <c r="E444" i="15"/>
  <c r="M364" i="15" s="1"/>
  <c r="E443" i="15"/>
  <c r="M361" i="15" s="1"/>
  <c r="E442" i="15"/>
  <c r="M312" i="15" s="1"/>
  <c r="E441" i="15"/>
  <c r="E440" i="15"/>
  <c r="E439" i="15"/>
  <c r="M273" i="15" s="1"/>
  <c r="E438" i="15"/>
  <c r="E437" i="15"/>
  <c r="E436" i="15"/>
  <c r="E435" i="15"/>
  <c r="E434" i="15"/>
  <c r="M242" i="15" s="1"/>
  <c r="E433" i="15"/>
  <c r="E432" i="15"/>
  <c r="E431" i="15"/>
  <c r="E430" i="15"/>
  <c r="E429" i="15"/>
  <c r="E428" i="15"/>
  <c r="E427" i="15"/>
  <c r="E425" i="15"/>
  <c r="M317" i="15" s="1"/>
  <c r="E424" i="15"/>
  <c r="M315" i="15" s="1"/>
  <c r="E423" i="15"/>
  <c r="E422" i="15"/>
  <c r="M284" i="15" s="1"/>
  <c r="E421" i="15"/>
  <c r="M291" i="15" s="1"/>
  <c r="E420" i="15"/>
  <c r="E419" i="15"/>
  <c r="E418" i="15"/>
  <c r="M219" i="15" s="1"/>
  <c r="E417" i="15"/>
  <c r="M218" i="15" s="1"/>
  <c r="E416" i="15"/>
  <c r="M210" i="15" s="1"/>
  <c r="E415" i="15"/>
  <c r="E414" i="15"/>
  <c r="M205" i="15" s="1"/>
  <c r="E413" i="15"/>
  <c r="M171" i="15" s="1"/>
  <c r="E412" i="15"/>
  <c r="E411" i="15"/>
  <c r="E410" i="15"/>
  <c r="M138" i="15" s="1"/>
  <c r="E409" i="15"/>
  <c r="E408" i="15"/>
  <c r="E407" i="15"/>
  <c r="E406" i="15"/>
  <c r="E405" i="15"/>
  <c r="E403" i="15"/>
  <c r="M363" i="15" s="1"/>
  <c r="E402" i="15"/>
  <c r="M352" i="15" s="1"/>
  <c r="E401" i="15"/>
  <c r="M346" i="15" s="1"/>
  <c r="E400" i="15"/>
  <c r="E399" i="15"/>
  <c r="M326" i="15" s="1"/>
  <c r="E398" i="15"/>
  <c r="E397" i="15"/>
  <c r="E396" i="15"/>
  <c r="M215" i="15" s="1"/>
  <c r="E395" i="15"/>
  <c r="E394" i="15"/>
  <c r="E393" i="15"/>
  <c r="E392" i="15"/>
  <c r="M181" i="15" s="1"/>
  <c r="E391" i="15"/>
  <c r="M137" i="15" s="1"/>
  <c r="E390" i="15"/>
  <c r="E389" i="15"/>
  <c r="E388" i="15"/>
  <c r="E387" i="15"/>
  <c r="E386" i="15"/>
  <c r="E385" i="15"/>
  <c r="E384" i="15"/>
  <c r="E383" i="15"/>
  <c r="M108" i="15" s="1"/>
  <c r="M148" i="15" l="1"/>
  <c r="M276" i="15"/>
  <c r="M145" i="15"/>
  <c r="BBQ1202" i="1"/>
  <c r="AW887" i="1" s="1"/>
  <c r="QY1190" i="1"/>
  <c r="AN850" i="1" s="1"/>
  <c r="WD1148" i="1"/>
  <c r="L946" i="1" s="1"/>
  <c r="AHW1204" i="1"/>
  <c r="L752" i="1" s="1"/>
  <c r="M274" i="15"/>
  <c r="M238" i="15"/>
  <c r="M282" i="15"/>
  <c r="M177" i="15"/>
  <c r="M213" i="15"/>
  <c r="M251" i="15"/>
  <c r="M206" i="15"/>
  <c r="M247" i="15"/>
  <c r="M92" i="15"/>
  <c r="M100" i="15"/>
  <c r="M174" i="15"/>
  <c r="M203" i="15"/>
  <c r="M132" i="15"/>
  <c r="M166" i="15"/>
  <c r="M204" i="15"/>
  <c r="YF1202" i="1"/>
  <c r="AW884" i="1" s="1"/>
  <c r="ZG1172" i="1"/>
  <c r="AB849" i="1" s="1"/>
  <c r="AAZ1142" i="1"/>
  <c r="H835" i="1" s="1"/>
  <c r="LK1166" i="1"/>
  <c r="X799" i="1" s="1"/>
  <c r="QP1196" i="1"/>
  <c r="AR951" i="1" s="1"/>
  <c r="VL1160" i="1"/>
  <c r="T831" i="1" s="1"/>
  <c r="XN1202" i="1"/>
  <c r="AW918" i="1" s="1"/>
  <c r="YO1184" i="1"/>
  <c r="AJ904" i="1" s="1"/>
  <c r="BAY1202" i="1"/>
  <c r="AW949" i="1" s="1"/>
  <c r="ML1190" i="1"/>
  <c r="AN871" i="1" s="1"/>
  <c r="DC1196" i="1"/>
  <c r="AR915" i="1" s="1"/>
  <c r="ARY1172" i="1"/>
  <c r="AB914" i="1" s="1"/>
  <c r="QP1154" i="1"/>
  <c r="P887" i="1" s="1"/>
  <c r="PX1160" i="1"/>
  <c r="T798" i="1" s="1"/>
  <c r="BCI1172" i="1"/>
  <c r="AB951" i="1" s="1"/>
  <c r="ML1160" i="1"/>
  <c r="T799" i="1" s="1"/>
  <c r="BAY1166" i="1"/>
  <c r="X936" i="1" s="1"/>
  <c r="AYE1160" i="1"/>
  <c r="T901" i="1" s="1"/>
  <c r="BEK1202" i="1"/>
  <c r="AW915" i="1" s="1"/>
  <c r="QG1172" i="1"/>
  <c r="AB873" i="1" s="1"/>
  <c r="QY1202" i="1"/>
  <c r="AW921" i="1" s="1"/>
  <c r="RZ1202" i="1"/>
  <c r="AW848" i="1" s="1"/>
  <c r="SI1166" i="1"/>
  <c r="X919" i="1" s="1"/>
  <c r="AOM1202" i="1"/>
  <c r="AW813" i="1" s="1"/>
  <c r="AI1190" i="1"/>
  <c r="AN817" i="1" s="1"/>
  <c r="AHO1202" i="1"/>
  <c r="AW851" i="1" s="1"/>
  <c r="MC1154" i="1"/>
  <c r="P936" i="1" s="1"/>
  <c r="AUJ1154" i="1"/>
  <c r="P817" i="1" s="1"/>
  <c r="SR1178" i="1"/>
  <c r="AF933" i="1" s="1"/>
  <c r="UK1184" i="1"/>
  <c r="AJ948" i="1" s="1"/>
  <c r="AGW1196" i="1"/>
  <c r="AR954" i="1" s="1"/>
  <c r="TA1202" i="1"/>
  <c r="AW908" i="1" s="1"/>
  <c r="AIP1172" i="1"/>
  <c r="AB827" i="1" s="1"/>
  <c r="GF1160" i="1"/>
  <c r="T856" i="1" s="1"/>
  <c r="AGE1202" i="1"/>
  <c r="AW833" i="1" s="1"/>
  <c r="ACS1160" i="1"/>
  <c r="T821" i="1" s="1"/>
  <c r="XW1202" i="1"/>
  <c r="AW837" i="1" s="1"/>
  <c r="ASZ1202" i="1"/>
  <c r="AW794" i="1" s="1"/>
  <c r="KA1160" i="1"/>
  <c r="T876" i="1" s="1"/>
  <c r="PF1202" i="1"/>
  <c r="AW879" i="1" s="1"/>
  <c r="PF1160" i="1"/>
  <c r="T917" i="1" s="1"/>
  <c r="ANL1154" i="1"/>
  <c r="P866" i="1" s="1"/>
  <c r="XE1202" i="1"/>
  <c r="AW816" i="1" s="1"/>
  <c r="AQF1190" i="1"/>
  <c r="AN794" i="1" s="1"/>
  <c r="OW1184" i="1"/>
  <c r="AJ900" i="1" s="1"/>
  <c r="LB1184" i="1"/>
  <c r="AJ914" i="1" s="1"/>
  <c r="AHF1190" i="1"/>
  <c r="AN951" i="1" s="1"/>
  <c r="AHF1178" i="1"/>
  <c r="AF880" i="1" s="1"/>
  <c r="BBH1178" i="1"/>
  <c r="AF847" i="1" s="1"/>
  <c r="AXD1166" i="1"/>
  <c r="X876" i="1" s="1"/>
  <c r="AYW1184" i="1"/>
  <c r="AJ877" i="1" s="1"/>
  <c r="AUJ1148" i="1"/>
  <c r="L849" i="1" s="1"/>
  <c r="ADB1142" i="1"/>
  <c r="H873" i="1" s="1"/>
  <c r="WV1142" i="1"/>
  <c r="H936" i="1" s="1"/>
  <c r="ATR1184" i="1"/>
  <c r="AJ938" i="1" s="1"/>
  <c r="AKR1184" i="1"/>
  <c r="AJ893" i="1" s="1"/>
  <c r="FE1172" i="1"/>
  <c r="AB895" i="1" s="1"/>
  <c r="QY1154" i="1"/>
  <c r="P923" i="1" s="1"/>
  <c r="AWC1172" i="1"/>
  <c r="AB864" i="1" s="1"/>
  <c r="AVK1202" i="1"/>
  <c r="AW891" i="1" s="1"/>
  <c r="GO1160" i="1"/>
  <c r="T881" i="1" s="1"/>
  <c r="AJH1172" i="1"/>
  <c r="AB838" i="1" s="1"/>
  <c r="AYE1142" i="1"/>
  <c r="H806" i="1" s="1"/>
  <c r="AXD1190" i="1"/>
  <c r="AN807" i="1" s="1"/>
  <c r="LT1202" i="1"/>
  <c r="AW873" i="1" s="1"/>
  <c r="AI1184" i="1"/>
  <c r="AJ894" i="1" s="1"/>
  <c r="ZG1154" i="1"/>
  <c r="P880" i="1" s="1"/>
  <c r="UK1166" i="1"/>
  <c r="X941" i="1" s="1"/>
  <c r="AVT1160" i="1"/>
  <c r="T898" i="1" s="1"/>
  <c r="DC1148" i="1"/>
  <c r="L896" i="1" s="1"/>
  <c r="ALJ1172" i="1"/>
  <c r="AB839" i="1" s="1"/>
  <c r="RH1190" i="1"/>
  <c r="AN805" i="1" s="1"/>
  <c r="BFC1142" i="1"/>
  <c r="H897" i="1" s="1"/>
  <c r="AIP1202" i="1"/>
  <c r="AW858" i="1" s="1"/>
  <c r="FN1142" i="1"/>
  <c r="H921" i="1" s="1"/>
  <c r="AR1178" i="1"/>
  <c r="AF879" i="1" s="1"/>
  <c r="GF1178" i="1"/>
  <c r="AF817" i="1" s="1"/>
  <c r="AJZ1202" i="1"/>
  <c r="AW897" i="1" s="1"/>
  <c r="AXM1202" i="1"/>
  <c r="AW896" i="1" s="1"/>
  <c r="AI1160" i="1"/>
  <c r="T845" i="1" s="1"/>
  <c r="HG1160" i="1"/>
  <c r="T938" i="1" s="1"/>
  <c r="XN1160" i="1"/>
  <c r="T819" i="1" s="1"/>
  <c r="VU1160" i="1"/>
  <c r="T871" i="1" s="1"/>
  <c r="AMB1160" i="1"/>
  <c r="T813" i="1" s="1"/>
  <c r="ACA1172" i="1"/>
  <c r="AB915" i="1" s="1"/>
  <c r="YO1202" i="1"/>
  <c r="AW901" i="1" s="1"/>
  <c r="AOV1190" i="1"/>
  <c r="AN809" i="1" s="1"/>
  <c r="ND1190" i="1"/>
  <c r="AN932" i="1" s="1"/>
  <c r="AWU1190" i="1"/>
  <c r="AN889" i="1" s="1"/>
  <c r="AZF1202" i="1"/>
  <c r="AW898" i="1" s="1"/>
  <c r="PF1166" i="1"/>
  <c r="X849" i="1" s="1"/>
  <c r="VU1190" i="1"/>
  <c r="AN823" i="1" s="1"/>
  <c r="YX1142" i="1"/>
  <c r="H895" i="1" s="1"/>
  <c r="AQX1142" i="1"/>
  <c r="H939" i="1" s="1"/>
  <c r="ADB1184" i="1"/>
  <c r="AJ869" i="1" s="1"/>
  <c r="EV1202" i="1"/>
  <c r="AW874" i="1" s="1"/>
  <c r="AWU1196" i="1"/>
  <c r="AR939" i="1" s="1"/>
  <c r="BA1166" i="1"/>
  <c r="X871" i="1" s="1"/>
  <c r="AHO1184" i="1"/>
  <c r="AJ906" i="1" s="1"/>
  <c r="GO1196" i="1"/>
  <c r="AR887" i="1" s="1"/>
  <c r="BCI1196" i="1"/>
  <c r="AR838" i="1" s="1"/>
  <c r="IH1190" i="1"/>
  <c r="AN816" i="1" s="1"/>
  <c r="BET1148" i="1"/>
  <c r="L804" i="1" s="1"/>
  <c r="IQ1148" i="1"/>
  <c r="L798" i="1" s="1"/>
  <c r="BCR1160" i="1"/>
  <c r="T887" i="1" s="1"/>
  <c r="PO1196" i="1"/>
  <c r="AR948" i="1" s="1"/>
  <c r="QP1166" i="1"/>
  <c r="X844" i="1" s="1"/>
  <c r="AVK1172" i="1"/>
  <c r="AB923" i="1" s="1"/>
  <c r="ASQ1190" i="1"/>
  <c r="AN948" i="1" s="1"/>
  <c r="AAQ1142" i="1"/>
  <c r="H931" i="1" s="1"/>
  <c r="BAG1202" i="1"/>
  <c r="AW787" i="1" s="1"/>
  <c r="GX1184" i="1"/>
  <c r="AJ865" i="1" s="1"/>
  <c r="OW1178" i="1"/>
  <c r="AF873" i="1" s="1"/>
  <c r="M103" i="15"/>
  <c r="M183" i="15"/>
  <c r="M250" i="15"/>
  <c r="M320" i="15"/>
  <c r="M292" i="15"/>
  <c r="M318" i="15"/>
  <c r="M175" i="15"/>
  <c r="M136" i="15"/>
  <c r="M144" i="15"/>
  <c r="M255" i="15"/>
  <c r="M290" i="15"/>
  <c r="M98" i="15"/>
  <c r="M96" i="15"/>
  <c r="M95" i="15"/>
  <c r="M147" i="15"/>
  <c r="M143" i="15"/>
  <c r="M165" i="15"/>
  <c r="M135" i="15"/>
  <c r="M209" i="15"/>
  <c r="M170" i="15"/>
  <c r="M214" i="15"/>
  <c r="M325" i="15"/>
  <c r="M277" i="15"/>
  <c r="M93" i="15"/>
  <c r="M142" i="15"/>
  <c r="M110" i="15"/>
  <c r="M111" i="15"/>
  <c r="M146" i="15"/>
  <c r="M272" i="15"/>
  <c r="M101" i="15"/>
  <c r="M133" i="15"/>
  <c r="M207" i="15"/>
  <c r="M97" i="15"/>
  <c r="M239" i="15"/>
  <c r="M180" i="15"/>
  <c r="M254" i="15"/>
  <c r="M243" i="15"/>
  <c r="M164" i="15"/>
  <c r="M253" i="15"/>
  <c r="M244" i="15"/>
  <c r="M283" i="15"/>
  <c r="M279" i="15"/>
  <c r="M106" i="15"/>
  <c r="M308" i="15"/>
  <c r="M176" i="15"/>
  <c r="M168" i="15"/>
  <c r="M311" i="15"/>
  <c r="M99" i="15"/>
  <c r="M248" i="15"/>
  <c r="M105" i="15"/>
  <c r="M94" i="15"/>
  <c r="M131" i="15"/>
  <c r="M289" i="15"/>
  <c r="M327" i="15"/>
  <c r="M178" i="15"/>
  <c r="M109" i="15"/>
  <c r="M134" i="15"/>
  <c r="M167" i="15"/>
  <c r="M236" i="15"/>
  <c r="M208" i="15"/>
  <c r="M309" i="15"/>
  <c r="M202" i="15"/>
  <c r="M128" i="15"/>
  <c r="M217" i="15"/>
  <c r="M252" i="15"/>
  <c r="M237" i="15"/>
  <c r="M280" i="15"/>
  <c r="M360" i="15"/>
  <c r="M240" i="15"/>
  <c r="M200" i="15"/>
  <c r="M288" i="15"/>
  <c r="M256" i="15"/>
  <c r="M281" i="15"/>
  <c r="M104" i="15"/>
  <c r="M310" i="15"/>
  <c r="M179" i="15"/>
  <c r="M169" i="15"/>
  <c r="M348" i="15"/>
  <c r="M216" i="15"/>
  <c r="M139" i="15"/>
  <c r="M130" i="15"/>
  <c r="M201" i="15"/>
  <c r="M172" i="15"/>
  <c r="M245" i="15"/>
  <c r="M102" i="15"/>
  <c r="M182" i="15"/>
  <c r="M107" i="15"/>
  <c r="M220" i="15"/>
  <c r="M141" i="15"/>
  <c r="M184" i="15"/>
  <c r="M112" i="15"/>
  <c r="M241" i="15"/>
  <c r="M140" i="15"/>
  <c r="M211" i="15"/>
  <c r="M212" i="15"/>
  <c r="M286" i="15"/>
  <c r="M246" i="15"/>
  <c r="M278" i="15"/>
  <c r="M275" i="15"/>
  <c r="M353" i="15"/>
  <c r="M287" i="15"/>
  <c r="M129" i="15"/>
  <c r="M316" i="15"/>
  <c r="M173" i="15"/>
  <c r="AHX1178" i="1"/>
  <c r="AF878" i="1" s="1"/>
  <c r="BS1160" i="1"/>
  <c r="T847" i="1" s="1"/>
  <c r="EV1196" i="1"/>
  <c r="AR849" i="1" s="1"/>
  <c r="AWC1196" i="1"/>
  <c r="AR858" i="1" s="1"/>
  <c r="ADK1172" i="1"/>
  <c r="AB930" i="1" s="1"/>
  <c r="PO1190" i="1"/>
  <c r="AN799" i="1" s="1"/>
  <c r="AQX1172" i="1"/>
  <c r="AB939" i="1" s="1"/>
  <c r="ALA1160" i="1"/>
  <c r="T894" i="1" s="1"/>
  <c r="YF1190" i="1"/>
  <c r="AN886" i="1" s="1"/>
  <c r="BDA1166" i="1"/>
  <c r="X915" i="1" s="1"/>
  <c r="AOV1202" i="1"/>
  <c r="AW866" i="1" s="1"/>
  <c r="FE1142" i="1"/>
  <c r="H901" i="1" s="1"/>
  <c r="AZF1184" i="1"/>
  <c r="AJ839" i="1" s="1"/>
  <c r="APN1154" i="1"/>
  <c r="P872" i="1" s="1"/>
  <c r="AMK1154" i="1"/>
  <c r="P919" i="1" s="1"/>
  <c r="ACJ1184" i="1"/>
  <c r="AJ859" i="1" s="1"/>
  <c r="TJ1166" i="1"/>
  <c r="X855" i="1" s="1"/>
  <c r="GF1142" i="1"/>
  <c r="H943" i="1" s="1"/>
  <c r="AMT1142" i="1"/>
  <c r="H952" i="1" s="1"/>
  <c r="ON1178" i="1"/>
  <c r="AF909" i="1" s="1"/>
  <c r="ED1178" i="1"/>
  <c r="AF884" i="1" s="1"/>
  <c r="AJH1178" i="1"/>
  <c r="AF856" i="1" s="1"/>
  <c r="AEC1196" i="1"/>
  <c r="AR846" i="1" s="1"/>
  <c r="AZF1148" i="1"/>
  <c r="L877" i="1" s="1"/>
  <c r="AUS1172" i="1"/>
  <c r="AB811" i="1" s="1"/>
  <c r="AFD1178" i="1"/>
  <c r="AF887" i="1" s="1"/>
  <c r="EV1178" i="1"/>
  <c r="AF808" i="1" s="1"/>
  <c r="AVB1202" i="1"/>
  <c r="AW876" i="1" s="1"/>
  <c r="MC1148" i="1"/>
  <c r="L922" i="1" s="1"/>
  <c r="OW1190" i="1"/>
  <c r="AN904" i="1" s="1"/>
  <c r="ADT1166" i="1"/>
  <c r="X792" i="1" s="1"/>
  <c r="BA1178" i="1"/>
  <c r="AF793" i="1" s="1"/>
  <c r="LK1202" i="1"/>
  <c r="AW927" i="1" s="1"/>
  <c r="ZP1160" i="1"/>
  <c r="T910" i="1" s="1"/>
  <c r="XW1160" i="1"/>
  <c r="T846" i="1" s="1"/>
  <c r="AEU1160" i="1"/>
  <c r="T936" i="1" s="1"/>
  <c r="AZF1196" i="1"/>
  <c r="AR870" i="1" s="1"/>
  <c r="IH1172" i="1"/>
  <c r="AB859" i="1" s="1"/>
  <c r="AFV1184" i="1"/>
  <c r="AJ822" i="1" s="1"/>
  <c r="BEK1160" i="1"/>
  <c r="T902" i="1" s="1"/>
  <c r="ON1202" i="1"/>
  <c r="AW845" i="1" s="1"/>
  <c r="AIP1196" i="1"/>
  <c r="AR888" i="1" s="1"/>
  <c r="AHF1154" i="1"/>
  <c r="P932" i="1" s="1"/>
  <c r="WD1166" i="1"/>
  <c r="X892" i="1" s="1"/>
  <c r="ABR1190" i="1"/>
  <c r="AN847" i="1" s="1"/>
  <c r="AAQ1148" i="1"/>
  <c r="L912" i="1" s="1"/>
  <c r="AYE1148" i="1"/>
  <c r="L873" i="1" s="1"/>
  <c r="AKR1148" i="1"/>
  <c r="L822" i="1" s="1"/>
  <c r="WV1178" i="1"/>
  <c r="AF841" i="1" s="1"/>
  <c r="LB1166" i="1"/>
  <c r="X940" i="1" s="1"/>
  <c r="AOV1148" i="1"/>
  <c r="L881" i="1" s="1"/>
  <c r="FW1160" i="1"/>
  <c r="T885" i="1" s="1"/>
  <c r="BET1172" i="1"/>
  <c r="AB854" i="1" s="1"/>
  <c r="ZY1202" i="1"/>
  <c r="AW878" i="1" s="1"/>
  <c r="AFD1202" i="1"/>
  <c r="AW880" i="1" s="1"/>
  <c r="LT1160" i="1"/>
  <c r="T900" i="1" s="1"/>
  <c r="UT1160" i="1"/>
  <c r="T849" i="1" s="1"/>
  <c r="AUJ1196" i="1"/>
  <c r="AR872" i="1" s="1"/>
  <c r="TJ1142" i="1"/>
  <c r="H813" i="1" s="1"/>
  <c r="AJQ1184" i="1"/>
  <c r="AJ880" i="1" s="1"/>
  <c r="ATR1190" i="1"/>
  <c r="AN940" i="1" s="1"/>
  <c r="AAZ1148" i="1"/>
  <c r="L825" i="1" s="1"/>
  <c r="GF1148" i="1"/>
  <c r="L839" i="1" s="1"/>
  <c r="AYN1166" i="1"/>
  <c r="X923" i="1" s="1"/>
  <c r="APE1142" i="1"/>
  <c r="H872" i="1" s="1"/>
  <c r="ANC1172" i="1"/>
  <c r="AB851" i="1" s="1"/>
  <c r="YO1178" i="1"/>
  <c r="AF897" i="1" s="1"/>
  <c r="ALS1142" i="1"/>
  <c r="H800" i="1" s="1"/>
  <c r="YF1148" i="1"/>
  <c r="L879" i="1" s="1"/>
  <c r="ARP1148" i="1"/>
  <c r="L911" i="1" s="1"/>
  <c r="DC1190" i="1"/>
  <c r="AN867" i="1" s="1"/>
  <c r="AVK1184" i="1"/>
  <c r="AJ949" i="1" s="1"/>
  <c r="AWC1178" i="1"/>
  <c r="AF831" i="1" s="1"/>
  <c r="AMT1196" i="1"/>
  <c r="AR878" i="1" s="1"/>
  <c r="WV1172" i="1"/>
  <c r="AB885" i="1" s="1"/>
  <c r="AIP1190" i="1"/>
  <c r="AN814" i="1" s="1"/>
  <c r="RH1166" i="1"/>
  <c r="X836" i="1" s="1"/>
  <c r="AGN1160" i="1"/>
  <c r="T812" i="1" s="1"/>
  <c r="BAG1148" i="1"/>
  <c r="L847" i="1" s="1"/>
  <c r="AFV1142" i="1"/>
  <c r="H788" i="1" s="1"/>
  <c r="AZX1142" i="1"/>
  <c r="H807" i="1" s="1"/>
  <c r="YX1148" i="1"/>
  <c r="L876" i="1" s="1"/>
  <c r="Z1190" i="1"/>
  <c r="AN893" i="1" s="1"/>
  <c r="AUS1160" i="1"/>
  <c r="T895" i="1" s="1"/>
  <c r="BS1202" i="1"/>
  <c r="AW834" i="1" s="1"/>
  <c r="ZP1202" i="1"/>
  <c r="AW916" i="1" s="1"/>
  <c r="ABI1202" i="1"/>
  <c r="AW865" i="1" s="1"/>
  <c r="KJ1202" i="1"/>
  <c r="AW883" i="1" s="1"/>
  <c r="DC1160" i="1"/>
  <c r="T867" i="1" s="1"/>
  <c r="AVT1196" i="1"/>
  <c r="AR829" i="1" s="1"/>
  <c r="AKI1172" i="1"/>
  <c r="AB852" i="1" s="1"/>
  <c r="AEU1190" i="1"/>
  <c r="AN945" i="1" s="1"/>
  <c r="PO1160" i="1"/>
  <c r="T860" i="1" s="1"/>
  <c r="HG1196" i="1"/>
  <c r="AR793" i="1" s="1"/>
  <c r="MU1184" i="1"/>
  <c r="AJ813" i="1" s="1"/>
  <c r="XW1184" i="1"/>
  <c r="AJ838" i="1" s="1"/>
  <c r="ALA1184" i="1"/>
  <c r="AJ828" i="1" s="1"/>
  <c r="BBZ1184" i="1"/>
  <c r="AJ810" i="1" s="1"/>
  <c r="AMT1178" i="1"/>
  <c r="AF943" i="1" s="1"/>
  <c r="IH1166" i="1"/>
  <c r="X886" i="1" s="1"/>
  <c r="Q1166" i="1"/>
  <c r="X838" i="1" s="1"/>
  <c r="WM1148" i="1"/>
  <c r="L887" i="1" s="1"/>
  <c r="AVT1148" i="1"/>
  <c r="L915" i="1" s="1"/>
  <c r="AZO1172" i="1"/>
  <c r="AB938" i="1" s="1"/>
  <c r="AYW1148" i="1"/>
  <c r="L948" i="1" s="1"/>
  <c r="CT1190" i="1"/>
  <c r="AN836" i="1" s="1"/>
  <c r="AUS1148" i="1"/>
  <c r="L905" i="1" s="1"/>
  <c r="AZX1166" i="1"/>
  <c r="X867" i="1" s="1"/>
  <c r="Q1202" i="1"/>
  <c r="AW917" i="1" s="1"/>
  <c r="QP1202" i="1"/>
  <c r="AW804" i="1" s="1"/>
  <c r="AEL1184" i="1"/>
  <c r="AJ911" i="1" s="1"/>
  <c r="UK1178" i="1"/>
  <c r="AF921" i="1" s="1"/>
  <c r="UK1190" i="1"/>
  <c r="AN896" i="1" s="1"/>
  <c r="NV1160" i="1"/>
  <c r="T888" i="1" s="1"/>
  <c r="AGN1202" i="1"/>
  <c r="AW812" i="1" s="1"/>
  <c r="JI1178" i="1"/>
  <c r="AF805" i="1" s="1"/>
  <c r="APW1160" i="1"/>
  <c r="T935" i="1" s="1"/>
  <c r="MU1202" i="1"/>
  <c r="AW850" i="1" s="1"/>
  <c r="ED1172" i="1"/>
  <c r="AB921" i="1" s="1"/>
  <c r="JI1148" i="1"/>
  <c r="L928" i="1" s="1"/>
  <c r="BA1160" i="1"/>
  <c r="T918" i="1" s="1"/>
  <c r="AAH1160" i="1"/>
  <c r="T866" i="1" s="1"/>
  <c r="AJQ1148" i="1"/>
  <c r="L882" i="1" s="1"/>
  <c r="BET1160" i="1"/>
  <c r="T868" i="1" s="1"/>
  <c r="ALS1172" i="1"/>
  <c r="AB842" i="1" s="1"/>
  <c r="AQX1202" i="1"/>
  <c r="AW819" i="1" s="1"/>
  <c r="XE1196" i="1"/>
  <c r="AR944" i="1" s="1"/>
  <c r="HP1190" i="1"/>
  <c r="AN910" i="1" s="1"/>
  <c r="BEB1184" i="1"/>
  <c r="AJ942" i="1" s="1"/>
  <c r="AUS1184" i="1"/>
  <c r="AJ922" i="1" s="1"/>
  <c r="OE1184" i="1"/>
  <c r="AJ867" i="1" s="1"/>
  <c r="BDJ1184" i="1"/>
  <c r="AJ796" i="1" s="1"/>
  <c r="AFM1184" i="1"/>
  <c r="AJ787" i="1" s="1"/>
  <c r="CT1148" i="1"/>
  <c r="L816" i="1" s="1"/>
  <c r="FW1148" i="1"/>
  <c r="L794" i="1" s="1"/>
  <c r="AWL1148" i="1"/>
  <c r="L815" i="1" s="1"/>
  <c r="BCR1148" i="1"/>
  <c r="L809" i="1" s="1"/>
  <c r="YO1160" i="1"/>
  <c r="T952" i="1" s="1"/>
  <c r="ARY1160" i="1"/>
  <c r="T896" i="1" s="1"/>
  <c r="JI1172" i="1"/>
  <c r="AB840" i="1" s="1"/>
  <c r="EV1166" i="1"/>
  <c r="X920" i="1" s="1"/>
  <c r="ADK1190" i="1"/>
  <c r="AN853" i="1" s="1"/>
  <c r="AOD1196" i="1"/>
  <c r="AR908" i="1" s="1"/>
  <c r="ARP1196" i="1"/>
  <c r="AR899" i="1" s="1"/>
  <c r="FN1196" i="1"/>
  <c r="AR789" i="1" s="1"/>
  <c r="VC1148" i="1"/>
  <c r="L863" i="1" s="1"/>
  <c r="PF1178" i="1"/>
  <c r="AF836" i="1" s="1"/>
  <c r="UT1202" i="1"/>
  <c r="AW835" i="1" s="1"/>
  <c r="ALA1202" i="1"/>
  <c r="AW806" i="1" s="1"/>
  <c r="FE1160" i="1"/>
  <c r="T818" i="1" s="1"/>
  <c r="AGE1160" i="1"/>
  <c r="T843" i="1" s="1"/>
  <c r="AFM1196" i="1"/>
  <c r="AR900" i="1" s="1"/>
  <c r="SR1172" i="1"/>
  <c r="AB803" i="1" s="1"/>
  <c r="ALS1184" i="1"/>
  <c r="AJ797" i="1" s="1"/>
  <c r="TJ1172" i="1"/>
  <c r="AB850" i="1" s="1"/>
  <c r="WV1166" i="1"/>
  <c r="X846" i="1" s="1"/>
  <c r="QP1142" i="1"/>
  <c r="H798" i="1" s="1"/>
  <c r="ANU1142" i="1"/>
  <c r="H803" i="1" s="1"/>
  <c r="MU1196" i="1"/>
  <c r="AR927" i="1" s="1"/>
  <c r="AZX1196" i="1"/>
  <c r="AR799" i="1" s="1"/>
  <c r="ON1190" i="1"/>
  <c r="AN930" i="1" s="1"/>
  <c r="AMB1202" i="1"/>
  <c r="AW825" i="1" s="1"/>
  <c r="CK1166" i="1"/>
  <c r="X800" i="1" s="1"/>
  <c r="QG1166" i="1"/>
  <c r="X797" i="1" s="1"/>
  <c r="AWU1166" i="1"/>
  <c r="X870" i="1" s="1"/>
  <c r="ADB1148" i="1"/>
  <c r="L893" i="1" s="1"/>
  <c r="BA1184" i="1"/>
  <c r="AJ804" i="1" s="1"/>
  <c r="PF1184" i="1"/>
  <c r="AJ802" i="1" s="1"/>
  <c r="YX1178" i="1"/>
  <c r="AF928" i="1" s="1"/>
  <c r="APE1166" i="1"/>
  <c r="X906" i="1" s="1"/>
  <c r="ALS1196" i="1"/>
  <c r="AR848" i="1" s="1"/>
  <c r="ND1184" i="1"/>
  <c r="AJ907" i="1" s="1"/>
  <c r="ARG1166" i="1"/>
  <c r="X904" i="1" s="1"/>
  <c r="DU1166" i="1"/>
  <c r="X896" i="1" s="1"/>
  <c r="WM1166" i="1"/>
  <c r="X852" i="1" s="1"/>
  <c r="AMB1166" i="1"/>
  <c r="X888" i="1" s="1"/>
  <c r="HP1184" i="1"/>
  <c r="AJ933" i="1" s="1"/>
  <c r="GO1148" i="1"/>
  <c r="L869" i="1" s="1"/>
  <c r="AXV1148" i="1"/>
  <c r="L812" i="1" s="1"/>
  <c r="LT1172" i="1"/>
  <c r="AB832" i="1" s="1"/>
  <c r="AZF1172" i="1"/>
  <c r="AB946" i="1" s="1"/>
  <c r="RQ1166" i="1"/>
  <c r="X944" i="1" s="1"/>
  <c r="ACA1166" i="1"/>
  <c r="X926" i="1" s="1"/>
  <c r="ASH1148" i="1"/>
  <c r="L841" i="1" s="1"/>
  <c r="ANL1142" i="1"/>
  <c r="H870" i="1" s="1"/>
  <c r="BAG1190" i="1"/>
  <c r="AN898" i="1" s="1"/>
  <c r="AAQ1184" i="1"/>
  <c r="AJ841" i="1" s="1"/>
  <c r="UK1202" i="1"/>
  <c r="AW941" i="1" s="1"/>
  <c r="WD1142" i="1"/>
  <c r="H950" i="1" s="1"/>
  <c r="ARY1142" i="1"/>
  <c r="H845" i="1" s="1"/>
  <c r="BBZ1178" i="1"/>
  <c r="AF901" i="1" s="1"/>
  <c r="ACA1202" i="1"/>
  <c r="AW869" i="1" s="1"/>
  <c r="AUA1190" i="1"/>
  <c r="AN899" i="1" s="1"/>
  <c r="WM1160" i="1"/>
  <c r="T857" i="1" s="1"/>
  <c r="AWU1178" i="1"/>
  <c r="AF953" i="1" s="1"/>
  <c r="AZO1184" i="1"/>
  <c r="AJ853" i="1" s="1"/>
  <c r="AAH1178" i="1"/>
  <c r="AF861" i="1" s="1"/>
  <c r="AR1160" i="1"/>
  <c r="T848" i="1" s="1"/>
  <c r="ABR1160" i="1"/>
  <c r="T851" i="1" s="1"/>
  <c r="BAP1160" i="1"/>
  <c r="T899" i="1" s="1"/>
  <c r="IQ1190" i="1"/>
  <c r="AN830" i="1" s="1"/>
  <c r="QY1160" i="1"/>
  <c r="T790" i="1" s="1"/>
  <c r="HG1142" i="1"/>
  <c r="H805" i="1" s="1"/>
  <c r="BFC1196" i="1"/>
  <c r="AR800" i="1" s="1"/>
  <c r="AHF1166" i="1"/>
  <c r="X857" i="1" s="1"/>
  <c r="AJH1148" i="1"/>
  <c r="L871" i="1" s="1"/>
  <c r="CB1190" i="1"/>
  <c r="AN789" i="1" s="1"/>
  <c r="AMB1184" i="1"/>
  <c r="AJ807" i="1" s="1"/>
  <c r="JR1184" i="1"/>
  <c r="AJ805" i="1" s="1"/>
  <c r="KS1154" i="1"/>
  <c r="P933" i="1" s="1"/>
  <c r="ARP1154" i="1"/>
  <c r="P950" i="1" s="1"/>
  <c r="PO1202" i="1"/>
  <c r="AW900" i="1" s="1"/>
  <c r="ADT1178" i="1"/>
  <c r="AF895" i="1" s="1"/>
  <c r="HY1166" i="1"/>
  <c r="X954" i="1" s="1"/>
  <c r="NV1184" i="1"/>
  <c r="AJ795" i="1" s="1"/>
  <c r="AWC1184" i="1"/>
  <c r="AJ916" i="1" s="1"/>
  <c r="SR1196" i="1"/>
  <c r="AR901" i="1" s="1"/>
  <c r="ABI1166" i="1"/>
  <c r="X812" i="1" s="1"/>
  <c r="AXV1166" i="1"/>
  <c r="X897" i="1" s="1"/>
  <c r="IZ1166" i="1"/>
  <c r="X873" i="1" s="1"/>
  <c r="LT1178" i="1"/>
  <c r="AF830" i="1" s="1"/>
  <c r="IH1148" i="1"/>
  <c r="L796" i="1" s="1"/>
  <c r="VU1148" i="1"/>
  <c r="L814" i="1" s="1"/>
  <c r="KA1148" i="1"/>
  <c r="L897" i="1" s="1"/>
  <c r="AHO1196" i="1"/>
  <c r="AR940" i="1" s="1"/>
  <c r="AIG1172" i="1"/>
  <c r="AB860" i="1" s="1"/>
  <c r="AYE1166" i="1"/>
  <c r="X922" i="1" s="1"/>
  <c r="ANL1178" i="1"/>
  <c r="AF952" i="1" s="1"/>
  <c r="AQX1148" i="1"/>
  <c r="L891" i="1" s="1"/>
  <c r="ARP1142" i="1"/>
  <c r="H942" i="1" s="1"/>
  <c r="EM1178" i="1"/>
  <c r="AF883" i="1" s="1"/>
  <c r="CK1178" i="1"/>
  <c r="AF842" i="1" s="1"/>
  <c r="YF1196" i="1"/>
  <c r="AR831" i="1" s="1"/>
  <c r="DL1160" i="1"/>
  <c r="T930" i="1" s="1"/>
  <c r="AUJ1190" i="1"/>
  <c r="AN914" i="1" s="1"/>
  <c r="AGW1184" i="1"/>
  <c r="AJ924" i="1" s="1"/>
  <c r="BCR1184" i="1"/>
  <c r="AJ888" i="1" s="1"/>
  <c r="YX1154" i="1"/>
  <c r="P952" i="1" s="1"/>
  <c r="AIG1166" i="1"/>
  <c r="X820" i="1" s="1"/>
  <c r="QY1196" i="1"/>
  <c r="AR842" i="1" s="1"/>
  <c r="RQ1160" i="1"/>
  <c r="T862" i="1" s="1"/>
  <c r="CK1202" i="1"/>
  <c r="AW909" i="1" s="1"/>
  <c r="AYW1202" i="1"/>
  <c r="AW803" i="1" s="1"/>
  <c r="APN1160" i="1"/>
  <c r="T954" i="1" s="1"/>
  <c r="BAG1196" i="1"/>
  <c r="AR811" i="1" s="1"/>
  <c r="AVT1202" i="1"/>
  <c r="AW853" i="1" s="1"/>
  <c r="AVK1160" i="1"/>
  <c r="T792" i="1" s="1"/>
  <c r="HY1202" i="1"/>
  <c r="AW948" i="1" s="1"/>
  <c r="BJ1160" i="1"/>
  <c r="T926" i="1" s="1"/>
  <c r="ANL1160" i="1"/>
  <c r="T914" i="1" s="1"/>
  <c r="JR1160" i="1"/>
  <c r="T879" i="1" s="1"/>
  <c r="OW1202" i="1"/>
  <c r="AW800" i="1" s="1"/>
  <c r="AVK1190" i="1"/>
  <c r="AN924" i="1" s="1"/>
  <c r="ON1166" i="1"/>
  <c r="X893" i="1" s="1"/>
  <c r="YF1184" i="1"/>
  <c r="AJ812" i="1" s="1"/>
  <c r="FN1184" i="1"/>
  <c r="AJ870" i="1" s="1"/>
  <c r="UT1184" i="1"/>
  <c r="AJ901" i="1" s="1"/>
  <c r="LT1190" i="1"/>
  <c r="AN874" i="1" s="1"/>
  <c r="LK1184" i="1"/>
  <c r="AJ919" i="1" s="1"/>
  <c r="FE1166" i="1"/>
  <c r="X894" i="1" s="1"/>
  <c r="ACJ1172" i="1"/>
  <c r="AB898" i="1" s="1"/>
  <c r="ARG1196" i="1"/>
  <c r="AR824" i="1" s="1"/>
  <c r="RH1202" i="1"/>
  <c r="AW945" i="1" s="1"/>
  <c r="OE1202" i="1"/>
  <c r="AW820" i="1" s="1"/>
  <c r="VC1202" i="1"/>
  <c r="AW871" i="1" s="1"/>
  <c r="JR1202" i="1"/>
  <c r="DU1160" i="1"/>
  <c r="T880" i="1" s="1"/>
  <c r="AMK1184" i="1"/>
  <c r="AJ950" i="1" s="1"/>
  <c r="PO1148" i="1"/>
  <c r="L840" i="1" s="1"/>
  <c r="HP1202" i="1"/>
  <c r="AW886" i="1" s="1"/>
  <c r="BDJ1148" i="1"/>
  <c r="L919" i="1" s="1"/>
  <c r="AQF1178" i="1"/>
  <c r="AF935" i="1" s="1"/>
  <c r="ALA1166" i="1"/>
  <c r="X815" i="1" s="1"/>
  <c r="AOD1190" i="1"/>
  <c r="AN862" i="1" s="1"/>
  <c r="NV1166" i="1"/>
  <c r="X905" i="1" s="1"/>
  <c r="AGN1148" i="1"/>
  <c r="L870" i="1" s="1"/>
  <c r="ANU1172" i="1"/>
  <c r="AB787" i="1" s="1"/>
  <c r="AYW1160" i="1"/>
  <c r="T948" i="1" s="1"/>
  <c r="BJ1202" i="1"/>
  <c r="AW877" i="1" s="1"/>
  <c r="FW1202" i="1"/>
  <c r="AW868" i="1" s="1"/>
  <c r="ED1202" i="1"/>
  <c r="AW951" i="1" s="1"/>
  <c r="QG1202" i="1"/>
  <c r="AW931" i="1" s="1"/>
  <c r="ACJ1202" i="1"/>
  <c r="AW954" i="1" s="1"/>
  <c r="AZO1202" i="1"/>
  <c r="AW890" i="1" s="1"/>
  <c r="QP1160" i="1"/>
  <c r="T939" i="1" s="1"/>
  <c r="LK1160" i="1"/>
  <c r="T942" i="1" s="1"/>
  <c r="PF1196" i="1"/>
  <c r="AR820" i="1" s="1"/>
  <c r="AVK1196" i="1"/>
  <c r="AR819" i="1" s="1"/>
  <c r="RH1172" i="1"/>
  <c r="AB884" i="1" s="1"/>
  <c r="AOD1172" i="1"/>
  <c r="AB937" i="1" s="1"/>
  <c r="WM1202" i="1"/>
  <c r="AW796" i="1" s="1"/>
  <c r="ATI1178" i="1"/>
  <c r="AF948" i="1" s="1"/>
  <c r="AIY1196" i="1"/>
  <c r="AR787" i="1" s="1"/>
  <c r="KS1190" i="1"/>
  <c r="AN858" i="1" s="1"/>
  <c r="XE1190" i="1"/>
  <c r="AN801" i="1" s="1"/>
  <c r="BS1184" i="1"/>
  <c r="AJ849" i="1" s="1"/>
  <c r="VU1184" i="1"/>
  <c r="AJ843" i="1" s="1"/>
  <c r="AIG1184" i="1"/>
  <c r="AJ815" i="1" s="1"/>
  <c r="ADT1184" i="1"/>
  <c r="AJ798" i="1" s="1"/>
  <c r="ALJ1184" i="1"/>
  <c r="AJ834" i="1" s="1"/>
  <c r="ANU1184" i="1"/>
  <c r="AJ873" i="1" s="1"/>
  <c r="AZX1184" i="1"/>
  <c r="AJ844" i="1" s="1"/>
  <c r="MU1190" i="1"/>
  <c r="AN884" i="1" s="1"/>
  <c r="BEB1166" i="1"/>
  <c r="X794" i="1" s="1"/>
  <c r="BDS1196" i="1"/>
  <c r="AR906" i="1" s="1"/>
  <c r="AUS1142" i="1"/>
  <c r="H869" i="1" s="1"/>
  <c r="AOD1142" i="1"/>
  <c r="H930" i="1" s="1"/>
  <c r="AMK1160" i="1"/>
  <c r="T878" i="1" s="1"/>
  <c r="VL1202" i="1"/>
  <c r="AW862" i="1" s="1"/>
  <c r="ZG1202" i="1"/>
  <c r="AW910" i="1" s="1"/>
  <c r="BBH1202" i="1"/>
  <c r="AW830" i="1" s="1"/>
  <c r="FN1160" i="1"/>
  <c r="T950" i="1" s="1"/>
  <c r="NM1160" i="1"/>
  <c r="T816" i="1" s="1"/>
  <c r="AIG1202" i="1"/>
  <c r="AW899" i="1" s="1"/>
  <c r="AQF1184" i="1"/>
  <c r="AJ832" i="1" s="1"/>
  <c r="ANL1190" i="1"/>
  <c r="AN822" i="1" s="1"/>
  <c r="BDS1190" i="1"/>
  <c r="AN944" i="1" s="1"/>
  <c r="AKI1184" i="1"/>
  <c r="AJ909" i="1" s="1"/>
  <c r="GO1190" i="1"/>
  <c r="AN833" i="1" s="1"/>
  <c r="IZ1190" i="1"/>
  <c r="AN819" i="1" s="1"/>
  <c r="AR1184" i="1"/>
  <c r="AJ871" i="1" s="1"/>
  <c r="EV1184" i="1"/>
  <c r="AJ881" i="1" s="1"/>
  <c r="AJZ1184" i="1"/>
  <c r="AJ886" i="1" s="1"/>
  <c r="ADK1184" i="1"/>
  <c r="AJ920" i="1" s="1"/>
  <c r="AGN1184" i="1"/>
  <c r="AJ887" i="1" s="1"/>
  <c r="AGE1184" i="1"/>
  <c r="AJ898" i="1" s="1"/>
  <c r="BFC1184" i="1"/>
  <c r="AJ897" i="1" s="1"/>
  <c r="AXV1184" i="1"/>
  <c r="AJ806" i="1" s="1"/>
  <c r="ZP1166" i="1"/>
  <c r="X898" i="1" s="1"/>
  <c r="AMB1196" i="1"/>
  <c r="AR837" i="1" s="1"/>
  <c r="AJZ1160" i="1"/>
  <c r="T884" i="1" s="1"/>
  <c r="AFV1196" i="1"/>
  <c r="AR925" i="1" s="1"/>
  <c r="APE1190" i="1"/>
  <c r="AN835" i="1" s="1"/>
  <c r="ALS1166" i="1"/>
  <c r="X885" i="1" s="1"/>
  <c r="AZX1148" i="1"/>
  <c r="L788" i="1" s="1"/>
  <c r="AFM1166" i="1"/>
  <c r="X895" i="1" s="1"/>
  <c r="ZG1196" i="1"/>
  <c r="AR841" i="1" s="1"/>
  <c r="AFV1178" i="1"/>
  <c r="AF920" i="1" s="1"/>
  <c r="GF1190" i="1"/>
  <c r="AN859" i="1" s="1"/>
  <c r="AWU1202" i="1"/>
  <c r="AW930" i="1" s="1"/>
  <c r="SR1202" i="1"/>
  <c r="AW924" i="1" s="1"/>
  <c r="BCI1190" i="1"/>
  <c r="AN905" i="1" s="1"/>
  <c r="KJ1166" i="1"/>
  <c r="X860" i="1" s="1"/>
  <c r="AXM1178" i="1"/>
  <c r="AF942" i="1" s="1"/>
  <c r="AMK1202" i="1"/>
  <c r="AW935" i="1" s="1"/>
  <c r="YF1172" i="1"/>
  <c r="AB904" i="1" s="1"/>
  <c r="AVK1136" i="1"/>
  <c r="D891" i="1" s="1"/>
  <c r="AVJ1204" i="1"/>
  <c r="AYE1136" i="1"/>
  <c r="D835" i="1" s="1"/>
  <c r="AYD1204" i="1"/>
  <c r="BAX1204" i="1"/>
  <c r="BAY1136" i="1"/>
  <c r="D834" i="1" s="1"/>
  <c r="BDS1136" i="1"/>
  <c r="D917" i="1" s="1"/>
  <c r="BDR1204" i="1"/>
  <c r="AUI1204" i="1"/>
  <c r="AUJ1136" i="1"/>
  <c r="D942" i="1" s="1"/>
  <c r="AXD1136" i="1"/>
  <c r="D887" i="1" s="1"/>
  <c r="AXC1204" i="1"/>
  <c r="AZX1136" i="1"/>
  <c r="D795" i="1" s="1"/>
  <c r="AZW1204" i="1"/>
  <c r="BCQ1204" i="1"/>
  <c r="BCR1136" i="1"/>
  <c r="D819" i="1" s="1"/>
  <c r="AYE1184" i="1"/>
  <c r="AJ826" i="1" s="1"/>
  <c r="SI1160" i="1"/>
  <c r="T951" i="1" s="1"/>
  <c r="UT1196" i="1"/>
  <c r="AR804" i="1" s="1"/>
  <c r="AXV1196" i="1"/>
  <c r="AR792" i="1" s="1"/>
  <c r="UB1190" i="1"/>
  <c r="AN892" i="1" s="1"/>
  <c r="AVB1190" i="1"/>
  <c r="AN876" i="1" s="1"/>
  <c r="AR1202" i="1"/>
  <c r="AW913" i="1" s="1"/>
  <c r="SR1166" i="1"/>
  <c r="X864" i="1" s="1"/>
  <c r="YX1160" i="1"/>
  <c r="T912" i="1" s="1"/>
  <c r="AIP1160" i="1"/>
  <c r="T932" i="1" s="1"/>
  <c r="TS1148" i="1"/>
  <c r="L945" i="1" s="1"/>
  <c r="Z1160" i="1"/>
  <c r="T837" i="1" s="1"/>
  <c r="HP1160" i="1"/>
  <c r="T791" i="1" s="1"/>
  <c r="CK1190" i="1"/>
  <c r="AN834" i="1" s="1"/>
  <c r="ML1184" i="1"/>
  <c r="AJ837" i="1" s="1"/>
  <c r="QG1184" i="1"/>
  <c r="AJ821" i="1" s="1"/>
  <c r="BEK1184" i="1"/>
  <c r="AJ944" i="1" s="1"/>
  <c r="ASQ1184" i="1"/>
  <c r="AJ842" i="1" s="1"/>
  <c r="KS1184" i="1"/>
  <c r="AJ895" i="1" s="1"/>
  <c r="MC1190" i="1"/>
  <c r="AN907" i="1" s="1"/>
  <c r="AJH1154" i="1"/>
  <c r="P909" i="1" s="1"/>
  <c r="AJH1184" i="1"/>
  <c r="AJ926" i="1" s="1"/>
  <c r="RH1184" i="1"/>
  <c r="AJ792" i="1" s="1"/>
  <c r="AUA1202" i="1"/>
  <c r="AW807" i="1" s="1"/>
  <c r="XN1148" i="1"/>
  <c r="L940" i="1" s="1"/>
  <c r="TJ1190" i="1"/>
  <c r="AN943" i="1" s="1"/>
  <c r="ARP1160" i="1"/>
  <c r="T922" i="1" s="1"/>
  <c r="DU1196" i="1"/>
  <c r="AR796" i="1" s="1"/>
  <c r="JR1196" i="1"/>
  <c r="AR791" i="1" s="1"/>
  <c r="ON1154" i="1"/>
  <c r="P954" i="1" s="1"/>
  <c r="BEK1154" i="1"/>
  <c r="P951" i="1" s="1"/>
  <c r="GF1184" i="1"/>
  <c r="AJ910" i="1" s="1"/>
  <c r="FE1184" i="1"/>
  <c r="AJ862" i="1" s="1"/>
  <c r="VC1184" i="1"/>
  <c r="AJ825" i="1" s="1"/>
  <c r="RZ1184" i="1"/>
  <c r="AJ890" i="1" s="1"/>
  <c r="BBQ1184" i="1"/>
  <c r="AJ852" i="1" s="1"/>
  <c r="KJ1184" i="1"/>
  <c r="AJ903" i="1" s="1"/>
  <c r="BS1154" i="1"/>
  <c r="P900" i="1" s="1"/>
  <c r="YF1154" i="1"/>
  <c r="P934" i="1" s="1"/>
  <c r="AWU1154" i="1"/>
  <c r="P930" i="1" s="1"/>
  <c r="EV1160" i="1"/>
  <c r="T919" i="1" s="1"/>
  <c r="BJ1184" i="1"/>
  <c r="AJ943" i="1" s="1"/>
  <c r="CK1184" i="1"/>
  <c r="AJ829" i="1" s="1"/>
  <c r="ACA1184" i="1"/>
  <c r="AJ816" i="1" s="1"/>
  <c r="CK1196" i="1"/>
  <c r="AR813" i="1" s="1"/>
  <c r="HP1196" i="1"/>
  <c r="AR907" i="1" s="1"/>
  <c r="NV1196" i="1"/>
  <c r="AR881" i="1" s="1"/>
  <c r="AJZ1196" i="1"/>
  <c r="AR806" i="1" s="1"/>
  <c r="CB1148" i="1"/>
  <c r="L802" i="1" s="1"/>
  <c r="AI1148" i="1"/>
  <c r="L867" i="1" s="1"/>
  <c r="FE1148" i="1"/>
  <c r="L860" i="1" s="1"/>
  <c r="BJ1172" i="1"/>
  <c r="AB830" i="1" s="1"/>
  <c r="BS1172" i="1"/>
  <c r="AB876" i="1" s="1"/>
  <c r="DC1172" i="1"/>
  <c r="AB813" i="1" s="1"/>
  <c r="HY1172" i="1"/>
  <c r="AB932" i="1" s="1"/>
  <c r="GX1172" i="1"/>
  <c r="AB802" i="1" s="1"/>
  <c r="WM1172" i="1"/>
  <c r="AB856" i="1" s="1"/>
  <c r="PF1172" i="1"/>
  <c r="AB820" i="1" s="1"/>
  <c r="AAH1172" i="1"/>
  <c r="AB878" i="1" s="1"/>
  <c r="AMB1172" i="1"/>
  <c r="AB829" i="1" s="1"/>
  <c r="AFV1172" i="1"/>
  <c r="AB833" i="1" s="1"/>
  <c r="ASH1172" i="1"/>
  <c r="AB912" i="1" s="1"/>
  <c r="BBH1172" i="1"/>
  <c r="AB855" i="1" s="1"/>
  <c r="AWU1172" i="1"/>
  <c r="AB941" i="1" s="1"/>
  <c r="JR1172" i="1"/>
  <c r="AB815" i="1" s="1"/>
  <c r="KS1172" i="1"/>
  <c r="AB934" i="1" s="1"/>
  <c r="AMK1196" i="1"/>
  <c r="AR917" i="1" s="1"/>
  <c r="AR1166" i="1"/>
  <c r="X887" i="1" s="1"/>
  <c r="ATR1166" i="1"/>
  <c r="X830" i="1" s="1"/>
  <c r="BJ1190" i="1"/>
  <c r="AN820" i="1" s="1"/>
  <c r="YX1196" i="1"/>
  <c r="AR845" i="1" s="1"/>
  <c r="XW1166" i="1"/>
  <c r="X843" i="1" s="1"/>
  <c r="UT1166" i="1"/>
  <c r="X842" i="1" s="1"/>
  <c r="AGE1166" i="1"/>
  <c r="X809" i="1" s="1"/>
  <c r="BCI1166" i="1"/>
  <c r="X787" i="1" s="1"/>
  <c r="XW1178" i="1"/>
  <c r="AF860" i="1" s="1"/>
  <c r="ACJ1178" i="1"/>
  <c r="AF845" i="1" s="1"/>
  <c r="AWL1178" i="1"/>
  <c r="AF839" i="1" s="1"/>
  <c r="KS1178" i="1"/>
  <c r="AF838" i="1" s="1"/>
  <c r="LT1148" i="1"/>
  <c r="L803" i="1" s="1"/>
  <c r="PX1148" i="1"/>
  <c r="L835" i="1" s="1"/>
  <c r="RH1148" i="1"/>
  <c r="L923" i="1" s="1"/>
  <c r="SI1148" i="1"/>
  <c r="L892" i="1" s="1"/>
  <c r="ADT1148" i="1"/>
  <c r="L926" i="1" s="1"/>
  <c r="ALJ1148" i="1"/>
  <c r="L930" i="1" s="1"/>
  <c r="AGW1148" i="1"/>
  <c r="L810" i="1" s="1"/>
  <c r="ALS1148" i="1"/>
  <c r="L850" i="1" s="1"/>
  <c r="APE1148" i="1"/>
  <c r="L799" i="1" s="1"/>
  <c r="AZO1148" i="1"/>
  <c r="L950" i="1" s="1"/>
  <c r="BEK1148" i="1"/>
  <c r="L899" i="1" s="1"/>
  <c r="AXD1148" i="1"/>
  <c r="L818" i="1" s="1"/>
  <c r="LB1148" i="1"/>
  <c r="L938" i="1" s="1"/>
  <c r="KS1148" i="1"/>
  <c r="L943" i="1" s="1"/>
  <c r="UB1142" i="1"/>
  <c r="H801" i="1" s="1"/>
  <c r="UK1142" i="1"/>
  <c r="H814" i="1" s="1"/>
  <c r="AKI1142" i="1"/>
  <c r="H830" i="1" s="1"/>
  <c r="BBH1142" i="1"/>
  <c r="H818" i="1" s="1"/>
  <c r="FW1172" i="1"/>
  <c r="AB907" i="1" s="1"/>
  <c r="AGW1172" i="1"/>
  <c r="AB953" i="1" s="1"/>
  <c r="AXD1172" i="1"/>
  <c r="AB906" i="1" s="1"/>
  <c r="ATI1172" i="1"/>
  <c r="AB800" i="1" s="1"/>
  <c r="AZX1202" i="1"/>
  <c r="AW940" i="1" s="1"/>
  <c r="AHF1160" i="1"/>
  <c r="T788" i="1" s="1"/>
  <c r="ND1142" i="1"/>
  <c r="H941" i="1" s="1"/>
  <c r="ON1160" i="1"/>
  <c r="T933" i="1" s="1"/>
  <c r="ZY1160" i="1"/>
  <c r="T929" i="1" s="1"/>
  <c r="KS1160" i="1"/>
  <c r="T943" i="1" s="1"/>
  <c r="MU1172" i="1"/>
  <c r="AB798" i="1" s="1"/>
  <c r="BDS1172" i="1"/>
  <c r="AB808" i="1" s="1"/>
  <c r="ZP1196" i="1"/>
  <c r="AR896" i="1" s="1"/>
  <c r="AEL1196" i="1"/>
  <c r="AR877" i="1" s="1"/>
  <c r="AHF1196" i="1"/>
  <c r="AR922" i="1" s="1"/>
  <c r="BET1196" i="1"/>
  <c r="AR866" i="1" s="1"/>
  <c r="HP1148" i="1"/>
  <c r="L792" i="1" s="1"/>
  <c r="SR1148" i="1"/>
  <c r="L833" i="1" s="1"/>
  <c r="AMT1148" i="1"/>
  <c r="L795" i="1" s="1"/>
  <c r="TS1172" i="1"/>
  <c r="AB879" i="1" s="1"/>
  <c r="ASZ1184" i="1"/>
  <c r="AJ854" i="1" s="1"/>
  <c r="AMT1172" i="1"/>
  <c r="AB874" i="1" s="1"/>
  <c r="IQ1154" i="1"/>
  <c r="P831" i="1" s="1"/>
  <c r="AQO1166" i="1"/>
  <c r="X929" i="1" s="1"/>
  <c r="HY1184" i="1"/>
  <c r="AJ936" i="1" s="1"/>
  <c r="TS1184" i="1"/>
  <c r="AJ947" i="1" s="1"/>
  <c r="ARP1178" i="1"/>
  <c r="AF951" i="1" s="1"/>
  <c r="TS1202" i="1"/>
  <c r="AW906" i="1" s="1"/>
  <c r="ARY1184" i="1"/>
  <c r="AJ934" i="1" s="1"/>
  <c r="IQ1196" i="1"/>
  <c r="AR839" i="1" s="1"/>
  <c r="AI1166" i="1"/>
  <c r="X869" i="1" s="1"/>
  <c r="NM1166" i="1"/>
  <c r="X930" i="1" s="1"/>
  <c r="AI1172" i="1"/>
  <c r="AB810" i="1" s="1"/>
  <c r="HG1172" i="1"/>
  <c r="AB809" i="1" s="1"/>
  <c r="ZY1172" i="1"/>
  <c r="AB823" i="1" s="1"/>
  <c r="ACS1172" i="1"/>
  <c r="AB822" i="1" s="1"/>
  <c r="AYE1172" i="1"/>
  <c r="AB917" i="1" s="1"/>
  <c r="AZO1178" i="1"/>
  <c r="AF816" i="1" s="1"/>
  <c r="AUA1196" i="1"/>
  <c r="AR892" i="1" s="1"/>
  <c r="EM1142" i="1"/>
  <c r="H850" i="1" s="1"/>
  <c r="SR1142" i="1"/>
  <c r="H938" i="1" s="1"/>
  <c r="ABR1142" i="1"/>
  <c r="H862" i="1" s="1"/>
  <c r="NM1142" i="1"/>
  <c r="H929" i="1" s="1"/>
  <c r="RQ1142" i="1"/>
  <c r="H917" i="1" s="1"/>
  <c r="YO1142" i="1"/>
  <c r="H857" i="1" s="1"/>
  <c r="ACJ1142" i="1"/>
  <c r="H919" i="1" s="1"/>
  <c r="ADK1142" i="1"/>
  <c r="H847" i="1" s="1"/>
  <c r="AHO1142" i="1"/>
  <c r="H856" i="1" s="1"/>
  <c r="AMK1142" i="1"/>
  <c r="H904" i="1" s="1"/>
  <c r="ASZ1142" i="1"/>
  <c r="H851" i="1" s="1"/>
  <c r="AZF1142" i="1"/>
  <c r="H866" i="1" s="1"/>
  <c r="AUA1142" i="1"/>
  <c r="H826" i="1" s="1"/>
  <c r="AYW1142" i="1"/>
  <c r="H932" i="1" s="1"/>
  <c r="BDA1142" i="1"/>
  <c r="H848" i="1" s="1"/>
  <c r="KS1142" i="1"/>
  <c r="H926" i="1" s="1"/>
  <c r="ON1172" i="1"/>
  <c r="AB843" i="1" s="1"/>
  <c r="AEC1142" i="1"/>
  <c r="H910" i="1" s="1"/>
  <c r="ASQ1172" i="1"/>
  <c r="AB889" i="1" s="1"/>
  <c r="HG1190" i="1"/>
  <c r="AN796" i="1" s="1"/>
  <c r="ED1190" i="1"/>
  <c r="AN826" i="1" s="1"/>
  <c r="QY1148" i="1"/>
  <c r="L787" i="1" s="1"/>
  <c r="AVK1166" i="1"/>
  <c r="X927" i="1" s="1"/>
  <c r="AZF1160" i="1"/>
  <c r="T853" i="1" s="1"/>
  <c r="VL1178" i="1"/>
  <c r="AF945" i="1" s="1"/>
  <c r="DU1148" i="1"/>
  <c r="L913" i="1" s="1"/>
  <c r="YO1148" i="1"/>
  <c r="L885" i="1" s="1"/>
  <c r="AEU1148" i="1"/>
  <c r="L793" i="1" s="1"/>
  <c r="XN1142" i="1"/>
  <c r="H797" i="1" s="1"/>
  <c r="AGN1154" i="1"/>
  <c r="P805" i="1" s="1"/>
  <c r="GF1166" i="1"/>
  <c r="X951" i="1" s="1"/>
  <c r="AAH1166" i="1"/>
  <c r="X821" i="1" s="1"/>
  <c r="AEC1166" i="1"/>
  <c r="X879" i="1" s="1"/>
  <c r="JI1166" i="1"/>
  <c r="X845" i="1" s="1"/>
  <c r="ND1160" i="1"/>
  <c r="T931" i="1" s="1"/>
  <c r="UB1160" i="1"/>
  <c r="T807" i="1" s="1"/>
  <c r="TA1160" i="1"/>
  <c r="T814" i="1" s="1"/>
  <c r="ADT1142" i="1"/>
  <c r="H825" i="1" s="1"/>
  <c r="AQF1142" i="1"/>
  <c r="H817" i="1" s="1"/>
  <c r="AEL1148" i="1"/>
  <c r="L838" i="1" s="1"/>
  <c r="ND1172" i="1"/>
  <c r="AB844" i="1" s="1"/>
  <c r="APW1172" i="1"/>
  <c r="AB847" i="1" s="1"/>
  <c r="FW1184" i="1"/>
  <c r="AJ831" i="1" s="1"/>
  <c r="DU1178" i="1"/>
  <c r="AF913" i="1" s="1"/>
  <c r="FN1178" i="1"/>
  <c r="AF869" i="1" s="1"/>
  <c r="ABI1178" i="1"/>
  <c r="AF864" i="1" s="1"/>
  <c r="ADB1178" i="1"/>
  <c r="AF823" i="1" s="1"/>
  <c r="AJQ1178" i="1"/>
  <c r="AF822" i="1" s="1"/>
  <c r="ASZ1178" i="1"/>
  <c r="AF916" i="1" s="1"/>
  <c r="ZY1166" i="1"/>
  <c r="X802" i="1" s="1"/>
  <c r="AOV1166" i="1"/>
  <c r="X916" i="1" s="1"/>
  <c r="AEU1166" i="1"/>
  <c r="X883" i="1" s="1"/>
  <c r="IQ1166" i="1"/>
  <c r="X811" i="1" s="1"/>
  <c r="AI1178" i="1"/>
  <c r="AF926" i="1" s="1"/>
  <c r="ABI1196" i="1"/>
  <c r="AR860" i="1" s="1"/>
  <c r="SI1202" i="1"/>
  <c r="AW855" i="1" s="1"/>
  <c r="ARG1190" i="1"/>
  <c r="AN952" i="1" s="1"/>
  <c r="RZ1178" i="1"/>
  <c r="AF944" i="1" s="1"/>
  <c r="TA1190" i="1"/>
  <c r="AN922" i="1" s="1"/>
  <c r="BET1202" i="1"/>
  <c r="AW903" i="1" s="1"/>
  <c r="AXD1160" i="1"/>
  <c r="T823" i="1" s="1"/>
  <c r="DC1202" i="1"/>
  <c r="AW818" i="1" s="1"/>
  <c r="BDA1202" i="1"/>
  <c r="AW824" i="1" s="1"/>
  <c r="EM1202" i="1"/>
  <c r="AW840" i="1" s="1"/>
  <c r="CT1160" i="1"/>
  <c r="T832" i="1" s="1"/>
  <c r="HY1160" i="1"/>
  <c r="T830" i="1" s="1"/>
  <c r="AOV1160" i="1"/>
  <c r="T893" i="1" s="1"/>
  <c r="AEC1160" i="1"/>
  <c r="T864" i="1" s="1"/>
  <c r="AXM1160" i="1"/>
  <c r="T889" i="1" s="1"/>
  <c r="BCI1160" i="1"/>
  <c r="T944" i="1" s="1"/>
  <c r="AYN1160" i="1"/>
  <c r="T904" i="1" s="1"/>
  <c r="BJ1196" i="1"/>
  <c r="AR943" i="1" s="1"/>
  <c r="ASH1160" i="1"/>
  <c r="T949" i="1" s="1"/>
  <c r="AR1154" i="1"/>
  <c r="P902" i="1" s="1"/>
  <c r="GX1154" i="1"/>
  <c r="P893" i="1" s="1"/>
  <c r="NM1154" i="1"/>
  <c r="P838" i="1" s="1"/>
  <c r="XE1154" i="1"/>
  <c r="P795" i="1" s="1"/>
  <c r="XN1154" i="1"/>
  <c r="P889" i="1" s="1"/>
  <c r="AEC1154" i="1"/>
  <c r="P876" i="1" s="1"/>
  <c r="ARY1154" i="1"/>
  <c r="P787" i="1" s="1"/>
  <c r="BDS1154" i="1"/>
  <c r="P867" i="1" s="1"/>
  <c r="AI1202" i="1"/>
  <c r="AW838" i="1" s="1"/>
  <c r="ASQ1202" i="1"/>
  <c r="AW827" i="1" s="1"/>
  <c r="AWL1196" i="1"/>
  <c r="AR931" i="1" s="1"/>
  <c r="BCR1196" i="1"/>
  <c r="AR879" i="1" s="1"/>
  <c r="ZP1178" i="1"/>
  <c r="AF809" i="1" s="1"/>
  <c r="AGN1178" i="1"/>
  <c r="AF790" i="1" s="1"/>
  <c r="AXD1178" i="1"/>
  <c r="AF797" i="1" s="1"/>
  <c r="DU1142" i="1"/>
  <c r="H853" i="1" s="1"/>
  <c r="ZP1142" i="1"/>
  <c r="H896" i="1" s="1"/>
  <c r="WM1142" i="1"/>
  <c r="H855" i="1" s="1"/>
  <c r="ALJ1142" i="1"/>
  <c r="H828" i="1" s="1"/>
  <c r="ANC1142" i="1"/>
  <c r="H948" i="1" s="1"/>
  <c r="BBQ1142" i="1"/>
  <c r="H914" i="1" s="1"/>
  <c r="UB1172" i="1"/>
  <c r="AB805" i="1" s="1"/>
  <c r="AQF1172" i="1"/>
  <c r="AB936" i="1" s="1"/>
  <c r="AOM1172" i="1"/>
  <c r="AB948" i="1" s="1"/>
  <c r="BAY1172" i="1"/>
  <c r="AB867" i="1" s="1"/>
  <c r="FW1190" i="1"/>
  <c r="AN866" i="1" s="1"/>
  <c r="ACS1202" i="1"/>
  <c r="AW799" i="1" s="1"/>
  <c r="UB1178" i="1"/>
  <c r="AF882" i="1" s="1"/>
  <c r="QP1190" i="1"/>
  <c r="AN887" i="1" s="1"/>
  <c r="XN1184" i="1"/>
  <c r="AJ879" i="1" s="1"/>
  <c r="FW1196" i="1"/>
  <c r="AR916" i="1" s="1"/>
  <c r="UB1196" i="1"/>
  <c r="AR919" i="1" s="1"/>
  <c r="WM1196" i="1"/>
  <c r="AR885" i="1" s="1"/>
  <c r="WD1196" i="1"/>
  <c r="AR836" i="1" s="1"/>
  <c r="ACS1196" i="1"/>
  <c r="AR855" i="1" s="1"/>
  <c r="ATI1190" i="1"/>
  <c r="AN804" i="1" s="1"/>
  <c r="LK1154" i="1"/>
  <c r="P816" i="1" s="1"/>
  <c r="AVK1154" i="1"/>
  <c r="P939" i="1" s="1"/>
  <c r="LB1154" i="1"/>
  <c r="P942" i="1" s="1"/>
  <c r="HG1166" i="1"/>
  <c r="X880" i="1" s="1"/>
  <c r="AFD1196" i="1"/>
  <c r="AR833" i="1" s="1"/>
  <c r="JI1196" i="1"/>
  <c r="AR923" i="1" s="1"/>
  <c r="BCI1184" i="1"/>
  <c r="AJ851" i="1" s="1"/>
  <c r="AHF1184" i="1"/>
  <c r="AJ803" i="1" s="1"/>
  <c r="PF1154" i="1"/>
  <c r="P945" i="1" s="1"/>
  <c r="RQ1172" i="1"/>
  <c r="AB872" i="1" s="1"/>
  <c r="AAZ1172" i="1"/>
  <c r="AB883" i="1" s="1"/>
  <c r="BDA1172" i="1"/>
  <c r="AB954" i="1" s="1"/>
  <c r="AMT1184" i="1"/>
  <c r="AJ921" i="1" s="1"/>
  <c r="ASQ1178" i="1"/>
  <c r="AF941" i="1" s="1"/>
  <c r="ARY1202" i="1"/>
  <c r="AW934" i="1" s="1"/>
  <c r="PF1190" i="1"/>
  <c r="AN888" i="1" s="1"/>
  <c r="APW1190" i="1"/>
  <c r="AN947" i="1" s="1"/>
  <c r="ACJ1190" i="1"/>
  <c r="AN875" i="1" s="1"/>
  <c r="ASH1190" i="1"/>
  <c r="AN931" i="1" s="1"/>
  <c r="AQO1154" i="1"/>
  <c r="P937" i="1" s="1"/>
  <c r="SI1178" i="1"/>
  <c r="AF930" i="1" s="1"/>
  <c r="EM1190" i="1"/>
  <c r="AN846" i="1" s="1"/>
  <c r="UT1190" i="1"/>
  <c r="AN844" i="1" s="1"/>
  <c r="VL1190" i="1"/>
  <c r="AN865" i="1" s="1"/>
  <c r="AGE1190" i="1"/>
  <c r="AN843" i="1" s="1"/>
  <c r="AGN1190" i="1"/>
  <c r="AN868" i="1" s="1"/>
  <c r="AWL1190" i="1"/>
  <c r="AN841" i="1" s="1"/>
  <c r="ARY1190" i="1"/>
  <c r="AN882" i="1" s="1"/>
  <c r="BAP1190" i="1"/>
  <c r="AN818" i="1" s="1"/>
  <c r="AVT1190" i="1"/>
  <c r="AN921" i="1" s="1"/>
  <c r="KJ1190" i="1"/>
  <c r="AN861" i="1" s="1"/>
  <c r="AAQ1202" i="1"/>
  <c r="AW920" i="1" s="1"/>
  <c r="CT1154" i="1"/>
  <c r="P875" i="1" s="1"/>
  <c r="Q1154" i="1"/>
  <c r="P850" i="1" s="1"/>
  <c r="EM1154" i="1"/>
  <c r="P924" i="1" s="1"/>
  <c r="DL1154" i="1"/>
  <c r="P849" i="1" s="1"/>
  <c r="SI1154" i="1"/>
  <c r="P931" i="1" s="1"/>
  <c r="ZY1154" i="1"/>
  <c r="P800" i="1" s="1"/>
  <c r="ML1154" i="1"/>
  <c r="P847" i="1" s="1"/>
  <c r="RZ1154" i="1"/>
  <c r="P878" i="1" s="1"/>
  <c r="AFD1154" i="1"/>
  <c r="P835" i="1" s="1"/>
  <c r="AOV1154" i="1"/>
  <c r="P826" i="1" s="1"/>
  <c r="ACS1154" i="1"/>
  <c r="P918" i="1" s="1"/>
  <c r="AIY1154" i="1"/>
  <c r="P792" i="1" s="1"/>
  <c r="ANU1154" i="1"/>
  <c r="P791" i="1" s="1"/>
  <c r="ATI1154" i="1"/>
  <c r="P797" i="1" s="1"/>
  <c r="BAY1154" i="1"/>
  <c r="P809" i="1" s="1"/>
  <c r="AWC1154" i="1"/>
  <c r="P874" i="1" s="1"/>
  <c r="AVB1154" i="1"/>
  <c r="P903" i="1" s="1"/>
  <c r="AYN1154" i="1"/>
  <c r="P806" i="1" s="1"/>
  <c r="BBZ1154" i="1"/>
  <c r="P837" i="1" s="1"/>
  <c r="KJ1154" i="1"/>
  <c r="P801" i="1" s="1"/>
  <c r="ZY1196" i="1"/>
  <c r="AR840" i="1" s="1"/>
  <c r="UB1166" i="1"/>
  <c r="X877" i="1" s="1"/>
  <c r="BDA1190" i="1"/>
  <c r="AN897" i="1" s="1"/>
  <c r="RZ1196" i="1"/>
  <c r="AR880" i="1" s="1"/>
  <c r="OW1196" i="1"/>
  <c r="AR949" i="1" s="1"/>
  <c r="AKI1196" i="1"/>
  <c r="AR905" i="1" s="1"/>
  <c r="RH1196" i="1"/>
  <c r="AR930" i="1" s="1"/>
  <c r="ATR1196" i="1"/>
  <c r="AR816" i="1" s="1"/>
  <c r="ASH1166" i="1"/>
  <c r="X918" i="1" s="1"/>
  <c r="AVB1166" i="1"/>
  <c r="X925" i="1" s="1"/>
  <c r="Q1178" i="1"/>
  <c r="AF911" i="1" s="1"/>
  <c r="PX1178" i="1"/>
  <c r="AF815" i="1" s="1"/>
  <c r="AOD1178" i="1"/>
  <c r="AF849" i="1" s="1"/>
  <c r="APN1202" i="1"/>
  <c r="AW904" i="1" s="1"/>
  <c r="Z1196" i="1"/>
  <c r="AR812" i="1" s="1"/>
  <c r="AWB1204" i="1"/>
  <c r="AWC1136" i="1"/>
  <c r="D920" i="1" s="1"/>
  <c r="AYV1204" i="1"/>
  <c r="AYW1136" i="1"/>
  <c r="D844" i="1" s="1"/>
  <c r="BBQ1136" i="1"/>
  <c r="D880" i="1" s="1"/>
  <c r="BBP1204" i="1"/>
  <c r="BEK1136" i="1"/>
  <c r="D870" i="1" s="1"/>
  <c r="BEJ1204" i="1"/>
  <c r="AVB1136" i="1"/>
  <c r="D905" i="1" s="1"/>
  <c r="AVA1204" i="1"/>
  <c r="AXU1204" i="1"/>
  <c r="AXV1136" i="1"/>
  <c r="D922" i="1" s="1"/>
  <c r="BAP1136" i="1"/>
  <c r="D833" i="1" s="1"/>
  <c r="BAO1204" i="1"/>
  <c r="BDJ1136" i="1"/>
  <c r="D936" i="1" s="1"/>
  <c r="BDI1204" i="1"/>
  <c r="OE1172" i="1"/>
  <c r="AB918" i="1" s="1"/>
  <c r="AVB1172" i="1"/>
  <c r="AB940" i="1" s="1"/>
  <c r="ARG1172" i="1"/>
  <c r="AB944" i="1" s="1"/>
  <c r="AMK1172" i="1"/>
  <c r="AB807" i="1" s="1"/>
  <c r="UB1184" i="1"/>
  <c r="AJ835" i="1" s="1"/>
  <c r="ALA1172" i="1"/>
  <c r="AB916" i="1" s="1"/>
  <c r="AXM1172" i="1"/>
  <c r="AB942" i="1" s="1"/>
  <c r="AJH1160" i="1"/>
  <c r="T806" i="1" s="1"/>
  <c r="ABR1196" i="1"/>
  <c r="AR802" i="1" s="1"/>
  <c r="XW1196" i="1"/>
  <c r="AR805" i="1" s="1"/>
  <c r="AXV1202" i="1"/>
  <c r="AW914" i="1" s="1"/>
  <c r="AEL1190" i="1"/>
  <c r="AN811" i="1" s="1"/>
  <c r="PX1202" i="1"/>
  <c r="AW892" i="1" s="1"/>
  <c r="ALJ1202" i="1"/>
  <c r="AW844" i="1" s="1"/>
  <c r="APW1202" i="1"/>
  <c r="AW944" i="1" s="1"/>
  <c r="IQ1202" i="1"/>
  <c r="AW829" i="1" s="1"/>
  <c r="GF1202" i="1"/>
  <c r="AW863" i="1" s="1"/>
  <c r="Q1190" i="1"/>
  <c r="AN852" i="1" s="1"/>
  <c r="BFC1190" i="1"/>
  <c r="AN831" i="1" s="1"/>
  <c r="QP1184" i="1"/>
  <c r="AJ908" i="1" s="1"/>
  <c r="AVB1184" i="1"/>
  <c r="AJ923" i="1" s="1"/>
  <c r="AQX1166" i="1"/>
  <c r="X884" i="1" s="1"/>
  <c r="AEC1184" i="1"/>
  <c r="AJ861" i="1" s="1"/>
  <c r="BBH1184" i="1"/>
  <c r="AJ845" i="1" s="1"/>
  <c r="Q1148" i="1"/>
  <c r="L952" i="1" s="1"/>
  <c r="AQO1148" i="1"/>
  <c r="L931" i="1" s="1"/>
  <c r="VC1190" i="1"/>
  <c r="AN949" i="1" s="1"/>
  <c r="YX1190" i="1"/>
  <c r="AN953" i="1" s="1"/>
  <c r="ANC1190" i="1"/>
  <c r="AN908" i="1" s="1"/>
  <c r="AKI1190" i="1"/>
  <c r="AN788" i="1" s="1"/>
  <c r="AQX1178" i="1"/>
  <c r="AF940" i="1" s="1"/>
  <c r="HY1196" i="1"/>
  <c r="AR790" i="1" s="1"/>
  <c r="AYE1196" i="1"/>
  <c r="AR867" i="1" s="1"/>
  <c r="GF1154" i="1"/>
  <c r="P881" i="1" s="1"/>
  <c r="RQ1154" i="1"/>
  <c r="P927" i="1" s="1"/>
  <c r="AEL1154" i="1"/>
  <c r="P922" i="1" s="1"/>
  <c r="AQX1154" i="1"/>
  <c r="P953" i="1" s="1"/>
  <c r="Q1184" i="1"/>
  <c r="AJ892" i="1" s="1"/>
  <c r="GO1184" i="1"/>
  <c r="AJ872" i="1" s="1"/>
  <c r="DC1184" i="1"/>
  <c r="AJ850" i="1" s="1"/>
  <c r="VL1184" i="1"/>
  <c r="AJ830" i="1" s="1"/>
  <c r="ABI1184" i="1"/>
  <c r="AJ847" i="1" s="1"/>
  <c r="AAH1184" i="1"/>
  <c r="AJ809" i="1" s="1"/>
  <c r="AOV1184" i="1"/>
  <c r="AJ857" i="1" s="1"/>
  <c r="AIP1184" i="1"/>
  <c r="AJ940" i="1" s="1"/>
  <c r="AWL1184" i="1"/>
  <c r="AJ899" i="1" s="1"/>
  <c r="AUA1184" i="1"/>
  <c r="AJ929" i="1" s="1"/>
  <c r="MU1154" i="1"/>
  <c r="P944" i="1" s="1"/>
  <c r="ABR1154" i="1"/>
  <c r="P921" i="1" s="1"/>
  <c r="ATR1160" i="1"/>
  <c r="T844" i="1" s="1"/>
  <c r="TS1166" i="1"/>
  <c r="X945" i="1" s="1"/>
  <c r="YF1166" i="1"/>
  <c r="X917" i="1" s="1"/>
  <c r="AKI1166" i="1"/>
  <c r="X810" i="1" s="1"/>
  <c r="VU1166" i="1"/>
  <c r="X891" i="1" s="1"/>
  <c r="AGN1166" i="1"/>
  <c r="X847" i="1" s="1"/>
  <c r="WV1196" i="1"/>
  <c r="AR875" i="1" s="1"/>
  <c r="Q1160" i="1"/>
  <c r="T802" i="1" s="1"/>
  <c r="AKR1166" i="1"/>
  <c r="X937" i="1" s="1"/>
  <c r="HG1184" i="1"/>
  <c r="AJ932" i="1" s="1"/>
  <c r="DL1184" i="1"/>
  <c r="AJ820" i="1" s="1"/>
  <c r="ANL1184" i="1"/>
  <c r="AJ800" i="1" s="1"/>
  <c r="PX1196" i="1"/>
  <c r="AR893" i="1" s="1"/>
  <c r="ALJ1196" i="1"/>
  <c r="AR868" i="1" s="1"/>
  <c r="AIG1196" i="1"/>
  <c r="AR914" i="1" s="1"/>
  <c r="AYN1196" i="1"/>
  <c r="AR891" i="1" s="1"/>
  <c r="Z1148" i="1"/>
  <c r="L846" i="1" s="1"/>
  <c r="QP1148" i="1"/>
  <c r="L834" i="1" s="1"/>
  <c r="CT1172" i="1"/>
  <c r="AB791" i="1" s="1"/>
  <c r="CK1172" i="1"/>
  <c r="AB848" i="1" s="1"/>
  <c r="DU1172" i="1"/>
  <c r="AB858" i="1" s="1"/>
  <c r="LK1172" i="1"/>
  <c r="AB949" i="1" s="1"/>
  <c r="XW1172" i="1"/>
  <c r="AB877" i="1" s="1"/>
  <c r="ZP1172" i="1"/>
  <c r="AB818" i="1" s="1"/>
  <c r="QP1172" i="1"/>
  <c r="AB931" i="1" s="1"/>
  <c r="ABR1172" i="1"/>
  <c r="AB863" i="1" s="1"/>
  <c r="ADT1172" i="1"/>
  <c r="AB853" i="1" s="1"/>
  <c r="AOV1172" i="1"/>
  <c r="AB824" i="1" s="1"/>
  <c r="AWL1172" i="1"/>
  <c r="AB928" i="1" s="1"/>
  <c r="BDJ1172" i="1"/>
  <c r="AB868" i="1" s="1"/>
  <c r="BAG1172" i="1"/>
  <c r="AB894" i="1" s="1"/>
  <c r="IZ1172" i="1"/>
  <c r="AB933" i="1" s="1"/>
  <c r="EM1166" i="1"/>
  <c r="X817" i="1" s="1"/>
  <c r="DC1166" i="1"/>
  <c r="X909" i="1" s="1"/>
  <c r="AIY1166" i="1"/>
  <c r="X946" i="1" s="1"/>
  <c r="AWL1166" i="1"/>
  <c r="X911" i="1" s="1"/>
  <c r="DL1190" i="1"/>
  <c r="AN827" i="1" s="1"/>
  <c r="MC1196" i="1"/>
  <c r="AR941" i="1" s="1"/>
  <c r="DL1166" i="1"/>
  <c r="X805" i="1" s="1"/>
  <c r="ML1166" i="1"/>
  <c r="X832" i="1" s="1"/>
  <c r="PX1166" i="1"/>
  <c r="X831" i="1" s="1"/>
  <c r="AJZ1166" i="1"/>
  <c r="X791" i="1" s="1"/>
  <c r="ANU1166" i="1"/>
  <c r="X807" i="1" s="1"/>
  <c r="BS1178" i="1"/>
  <c r="AF799" i="1" s="1"/>
  <c r="APN1178" i="1"/>
  <c r="AF852" i="1" s="1"/>
  <c r="BJ1148" i="1"/>
  <c r="L884" i="1" s="1"/>
  <c r="ML1148" i="1"/>
  <c r="L836" i="1" s="1"/>
  <c r="RZ1148" i="1"/>
  <c r="L894" i="1" s="1"/>
  <c r="TA1148" i="1"/>
  <c r="L890" i="1" s="1"/>
  <c r="AFD1148" i="1"/>
  <c r="L813" i="1" s="1"/>
  <c r="APN1148" i="1"/>
  <c r="L880" i="1" s="1"/>
  <c r="ACS1148" i="1"/>
  <c r="L853" i="1" s="1"/>
  <c r="AIY1148" i="1"/>
  <c r="L858" i="1" s="1"/>
  <c r="ANC1148" i="1"/>
  <c r="L829" i="1" s="1"/>
  <c r="ATI1148" i="1"/>
  <c r="L859" i="1" s="1"/>
  <c r="BCI1148" i="1"/>
  <c r="L862" i="1" s="1"/>
  <c r="BFC1148" i="1"/>
  <c r="L875" i="1" s="1"/>
  <c r="ASZ1148" i="1"/>
  <c r="L901" i="1" s="1"/>
  <c r="BAY1148" i="1"/>
  <c r="L811" i="1" s="1"/>
  <c r="IZ1148" i="1"/>
  <c r="L941" i="1" s="1"/>
  <c r="VL1142" i="1"/>
  <c r="H859" i="1" s="1"/>
  <c r="VC1142" i="1"/>
  <c r="H809" i="1" s="1"/>
  <c r="AIP1142" i="1"/>
  <c r="H791" i="1" s="1"/>
  <c r="BBZ1142" i="1"/>
  <c r="H899" i="1" s="1"/>
  <c r="ACA1190" i="1"/>
  <c r="AN787" i="1" s="1"/>
  <c r="AEL1172" i="1"/>
  <c r="AB794" i="1" s="1"/>
  <c r="APE1172" i="1"/>
  <c r="AB892" i="1" s="1"/>
  <c r="ACS1178" i="1"/>
  <c r="AF946" i="1" s="1"/>
  <c r="AR1142" i="1"/>
  <c r="H858" i="1" s="1"/>
  <c r="KA1202" i="1"/>
  <c r="AW852" i="1" s="1"/>
  <c r="EM1160" i="1"/>
  <c r="T870" i="1" s="1"/>
  <c r="YF1160" i="1"/>
  <c r="T800" i="1" s="1"/>
  <c r="MC1160" i="1"/>
  <c r="T811" i="1" s="1"/>
  <c r="AAQ1160" i="1"/>
  <c r="T855" i="1" s="1"/>
  <c r="AEL1160" i="1"/>
  <c r="T886" i="1" s="1"/>
  <c r="ANC1160" i="1"/>
  <c r="T828" i="1" s="1"/>
  <c r="AXV1160" i="1"/>
  <c r="T891" i="1" s="1"/>
  <c r="AAQ1172" i="1"/>
  <c r="AB925" i="1" s="1"/>
  <c r="ANC1196" i="1"/>
  <c r="AR921" i="1" s="1"/>
  <c r="UB1148" i="1"/>
  <c r="L898" i="1" s="1"/>
  <c r="ZY1190" i="1"/>
  <c r="AN927" i="1" s="1"/>
  <c r="APN1196" i="1"/>
  <c r="AR817" i="1" s="1"/>
  <c r="ASH1196" i="1"/>
  <c r="AR871" i="1" s="1"/>
  <c r="APE1184" i="1"/>
  <c r="AJ799" i="1" s="1"/>
  <c r="TA1172" i="1"/>
  <c r="AB796" i="1" s="1"/>
  <c r="LB1172" i="1"/>
  <c r="AB886" i="1" s="1"/>
  <c r="BAY1184" i="1"/>
  <c r="AJ918" i="1" s="1"/>
  <c r="RZ1166" i="1"/>
  <c r="X818" i="1" s="1"/>
  <c r="CT1166" i="1"/>
  <c r="X798" i="1" s="1"/>
  <c r="OW1166" i="1"/>
  <c r="X839" i="1" s="1"/>
  <c r="XN1166" i="1"/>
  <c r="X813" i="1" s="1"/>
  <c r="ACJ1166" i="1"/>
  <c r="X841" i="1" s="1"/>
  <c r="DL1172" i="1"/>
  <c r="AB817" i="1" s="1"/>
  <c r="ML1172" i="1"/>
  <c r="AB897" i="1" s="1"/>
  <c r="AFM1172" i="1"/>
  <c r="AB825" i="1" s="1"/>
  <c r="ATR1172" i="1"/>
  <c r="AB901" i="1" s="1"/>
  <c r="BEK1172" i="1"/>
  <c r="AB888" i="1" s="1"/>
  <c r="KA1172" i="1"/>
  <c r="AB861" i="1" s="1"/>
  <c r="TA1178" i="1"/>
  <c r="AF898" i="1" s="1"/>
  <c r="BEB1178" i="1"/>
  <c r="AF925" i="1" s="1"/>
  <c r="BBQ1178" i="1"/>
  <c r="AF923" i="1" s="1"/>
  <c r="AXM1196" i="1"/>
  <c r="AR895" i="1" s="1"/>
  <c r="BJ1142" i="1"/>
  <c r="H816" i="1" s="1"/>
  <c r="Q1142" i="1"/>
  <c r="H836" i="1" s="1"/>
  <c r="AI1142" i="1"/>
  <c r="H849" i="1" s="1"/>
  <c r="GO1142" i="1"/>
  <c r="H911" i="1" s="1"/>
  <c r="ML1142" i="1"/>
  <c r="H881" i="1" s="1"/>
  <c r="UT1142" i="1"/>
  <c r="H925" i="1" s="1"/>
  <c r="GX1142" i="1"/>
  <c r="H884" i="1" s="1"/>
  <c r="OE1142" i="1"/>
  <c r="H949" i="1" s="1"/>
  <c r="SI1142" i="1"/>
  <c r="H876" i="1" s="1"/>
  <c r="VU1142" i="1"/>
  <c r="H916" i="1" s="1"/>
  <c r="AFD1142" i="1"/>
  <c r="H815" i="1" s="1"/>
  <c r="AEU1142" i="1"/>
  <c r="H793" i="1" s="1"/>
  <c r="AIG1142" i="1"/>
  <c r="H924" i="1" s="1"/>
  <c r="APW1142" i="1"/>
  <c r="H890" i="1" s="1"/>
  <c r="ATR1142" i="1"/>
  <c r="H934" i="1" s="1"/>
  <c r="BAP1142" i="1"/>
  <c r="H935" i="1" s="1"/>
  <c r="AVK1142" i="1"/>
  <c r="H861" i="1" s="1"/>
  <c r="AZO1142" i="1"/>
  <c r="H854" i="1" s="1"/>
  <c r="BDS1142" i="1"/>
  <c r="H794" i="1" s="1"/>
  <c r="KA1142" i="1"/>
  <c r="H821" i="1" s="1"/>
  <c r="HY1142" i="1"/>
  <c r="H913" i="1" s="1"/>
  <c r="AVT1172" i="1"/>
  <c r="AB890" i="1" s="1"/>
  <c r="GX1190" i="1"/>
  <c r="AN857" i="1" s="1"/>
  <c r="HY1148" i="1"/>
  <c r="L789" i="1" s="1"/>
  <c r="BBH1148" i="1"/>
  <c r="L797" i="1" s="1"/>
  <c r="ASQ1166" i="1"/>
  <c r="X859" i="1" s="1"/>
  <c r="IH1184" i="1"/>
  <c r="AJ818" i="1" s="1"/>
  <c r="PO1178" i="1"/>
  <c r="AF924" i="1" s="1"/>
  <c r="BA1148" i="1"/>
  <c r="L817" i="1" s="1"/>
  <c r="EM1148" i="1"/>
  <c r="L823" i="1" s="1"/>
  <c r="RQ1148" i="1"/>
  <c r="L878" i="1" s="1"/>
  <c r="AGE1148" i="1"/>
  <c r="L908" i="1" s="1"/>
  <c r="JR1148" i="1"/>
  <c r="L866" i="1" s="1"/>
  <c r="QY1142" i="1"/>
  <c r="H906" i="1" s="1"/>
  <c r="ARP1184" i="1"/>
  <c r="AJ937" i="1" s="1"/>
  <c r="BAP1148" i="1"/>
  <c r="L800" i="1" s="1"/>
  <c r="AMB1154" i="1"/>
  <c r="P819" i="1" s="1"/>
  <c r="XE1166" i="1"/>
  <c r="X795" i="1" s="1"/>
  <c r="AUJ1166" i="1"/>
  <c r="X834" i="1" s="1"/>
  <c r="MU1160" i="1"/>
  <c r="T850" i="1" s="1"/>
  <c r="VC1160" i="1"/>
  <c r="T838" i="1" s="1"/>
  <c r="ANU1160" i="1"/>
  <c r="T874" i="1" s="1"/>
  <c r="AGW1160" i="1"/>
  <c r="T815" i="1" s="1"/>
  <c r="FW1142" i="1"/>
  <c r="H912" i="1" s="1"/>
  <c r="HP1142" i="1"/>
  <c r="H823" i="1" s="1"/>
  <c r="ZY1142" i="1"/>
  <c r="H802" i="1" s="1"/>
  <c r="AHF1142" i="1"/>
  <c r="H927" i="1" s="1"/>
  <c r="ND1178" i="1"/>
  <c r="AF908" i="1" s="1"/>
  <c r="AUA1178" i="1"/>
  <c r="AF937" i="1" s="1"/>
  <c r="LB1202" i="1"/>
  <c r="AW810" i="1" s="1"/>
  <c r="ACA1148" i="1"/>
  <c r="L874" i="1" s="1"/>
  <c r="VU1178" i="1"/>
  <c r="AF872" i="1" s="1"/>
  <c r="MC1172" i="1"/>
  <c r="AB841" i="1" s="1"/>
  <c r="ZG1142" i="1"/>
  <c r="H937" i="1" s="1"/>
  <c r="Z1178" i="1"/>
  <c r="AF801" i="1" s="1"/>
  <c r="FE1178" i="1"/>
  <c r="AF791" i="1" s="1"/>
  <c r="AJZ1178" i="1"/>
  <c r="AF904" i="1" s="1"/>
  <c r="AOM1178" i="1"/>
  <c r="AF917" i="1" s="1"/>
  <c r="AXV1178" i="1"/>
  <c r="AF798" i="1" s="1"/>
  <c r="AVK1178" i="1"/>
  <c r="AF863" i="1" s="1"/>
  <c r="KJ1178" i="1"/>
  <c r="AF820" i="1" s="1"/>
  <c r="AZO1166" i="1"/>
  <c r="X851" i="1" s="1"/>
  <c r="APN1184" i="1"/>
  <c r="AJ817" i="1" s="1"/>
  <c r="CT1178" i="1"/>
  <c r="AF888" i="1" s="1"/>
  <c r="NM1178" i="1"/>
  <c r="AF922" i="1" s="1"/>
  <c r="ARG1178" i="1"/>
  <c r="AF914" i="1" s="1"/>
  <c r="ARY1196" i="1"/>
  <c r="AR852" i="1" s="1"/>
  <c r="ON1184" i="1"/>
  <c r="AJ939" i="1" s="1"/>
  <c r="AKR1178" i="1"/>
  <c r="AF865" i="1" s="1"/>
  <c r="AMK1166" i="1"/>
  <c r="X861" i="1" s="1"/>
  <c r="AMK1178" i="1"/>
  <c r="AF954" i="1" s="1"/>
  <c r="TA1154" i="1"/>
  <c r="P799" i="1" s="1"/>
  <c r="AGW1154" i="1"/>
  <c r="P790" i="1" s="1"/>
  <c r="AKR1202" i="1"/>
  <c r="AW950" i="1" s="1"/>
  <c r="AAQ1190" i="1"/>
  <c r="AN900" i="1" s="1"/>
  <c r="Q1172" i="1"/>
  <c r="AB865" i="1" s="1"/>
  <c r="NV1202" i="1"/>
  <c r="AW939" i="1" s="1"/>
  <c r="JI1160" i="1"/>
  <c r="T809" i="1" s="1"/>
  <c r="GO1202" i="1"/>
  <c r="AW805" i="1" s="1"/>
  <c r="FN1202" i="1"/>
  <c r="AW817" i="1" s="1"/>
  <c r="AGW1202" i="1"/>
  <c r="AW795" i="1" s="1"/>
  <c r="BDS1202" i="1"/>
  <c r="AW826" i="1" s="1"/>
  <c r="FE1202" i="1"/>
  <c r="AW828" i="1" s="1"/>
  <c r="ADT1202" i="1"/>
  <c r="AW847" i="1" s="1"/>
  <c r="AEC1202" i="1"/>
  <c r="AW823" i="1" s="1"/>
  <c r="AFM1160" i="1"/>
  <c r="T859" i="1" s="1"/>
  <c r="BAG1160" i="1"/>
  <c r="T909" i="1" s="1"/>
  <c r="BDS1160" i="1"/>
  <c r="T915" i="1" s="1"/>
  <c r="BBZ1160" i="1"/>
  <c r="T903" i="1" s="1"/>
  <c r="BEB1160" i="1"/>
  <c r="T911" i="1" s="1"/>
  <c r="KJ1160" i="1"/>
  <c r="T826" i="1" s="1"/>
  <c r="AJH1166" i="1"/>
  <c r="X863" i="1" s="1"/>
  <c r="CB1196" i="1"/>
  <c r="AR847" i="1" s="1"/>
  <c r="DL1196" i="1"/>
  <c r="AR889" i="1" s="1"/>
  <c r="AI1154" i="1"/>
  <c r="P822" i="1" s="1"/>
  <c r="IH1154" i="1"/>
  <c r="P839" i="1" s="1"/>
  <c r="OE1154" i="1"/>
  <c r="P796" i="1" s="1"/>
  <c r="AAQ1154" i="1"/>
  <c r="P832" i="1" s="1"/>
  <c r="AAH1154" i="1"/>
  <c r="P907" i="1" s="1"/>
  <c r="SR1154" i="1"/>
  <c r="P912" i="1" s="1"/>
  <c r="AJQ1154" i="1"/>
  <c r="P896" i="1" s="1"/>
  <c r="AYE1154" i="1"/>
  <c r="P845" i="1" s="1"/>
  <c r="ATR1154" i="1"/>
  <c r="P929" i="1" s="1"/>
  <c r="AXD1196" i="1"/>
  <c r="AR823" i="1" s="1"/>
  <c r="BDJ1196" i="1"/>
  <c r="AR851" i="1" s="1"/>
  <c r="MC1178" i="1"/>
  <c r="AF810" i="1" s="1"/>
  <c r="AYN1178" i="1"/>
  <c r="AF806" i="1" s="1"/>
  <c r="CB1142" i="1"/>
  <c r="H827" i="1" s="1"/>
  <c r="LT1142" i="1"/>
  <c r="H944" i="1" s="1"/>
  <c r="ABI1142" i="1"/>
  <c r="H868" i="1" s="1"/>
  <c r="BEB1142" i="1"/>
  <c r="H860" i="1" s="1"/>
  <c r="BCI1142" i="1"/>
  <c r="H947" i="1" s="1"/>
  <c r="LB1142" i="1"/>
  <c r="H918" i="1" s="1"/>
  <c r="ANL1172" i="1"/>
  <c r="AB819" i="1" s="1"/>
  <c r="BEB1172" i="1"/>
  <c r="AB913" i="1" s="1"/>
  <c r="SI1184" i="1"/>
  <c r="AJ951" i="1" s="1"/>
  <c r="HG1202" i="1"/>
  <c r="AW809" i="1" s="1"/>
  <c r="ED1196" i="1"/>
  <c r="AR865" i="1" s="1"/>
  <c r="VC1178" i="1"/>
  <c r="AF894" i="1" s="1"/>
  <c r="BCR1178" i="1"/>
  <c r="AF893" i="1" s="1"/>
  <c r="LK1190" i="1"/>
  <c r="AN860" i="1" s="1"/>
  <c r="AYW1190" i="1"/>
  <c r="AN881" i="1" s="1"/>
  <c r="BBH1190" i="1"/>
  <c r="AN797" i="1" s="1"/>
  <c r="Z1184" i="1"/>
  <c r="AJ791" i="1" s="1"/>
  <c r="PO1184" i="1"/>
  <c r="AJ927" i="1" s="1"/>
  <c r="TJ1196" i="1"/>
  <c r="AR929" i="1" s="1"/>
  <c r="CT1196" i="1"/>
  <c r="AR828" i="1" s="1"/>
  <c r="AAQ1196" i="1"/>
  <c r="AR876" i="1" s="1"/>
  <c r="AEU1196" i="1"/>
  <c r="AR904" i="1" s="1"/>
  <c r="ASZ1196" i="1"/>
  <c r="AR809" i="1" s="1"/>
  <c r="BCR1202" i="1"/>
  <c r="AW821" i="1" s="1"/>
  <c r="FN1154" i="1"/>
  <c r="P908" i="1" s="1"/>
  <c r="RQ1202" i="1"/>
  <c r="AW790" i="1" s="1"/>
  <c r="ASH1154" i="1"/>
  <c r="P928" i="1" s="1"/>
  <c r="APW1178" i="1"/>
  <c r="AF934" i="1" s="1"/>
  <c r="SI1172" i="1"/>
  <c r="AB952" i="1" s="1"/>
  <c r="ARP1172" i="1"/>
  <c r="AB870" i="1" s="1"/>
  <c r="NM1184" i="1"/>
  <c r="AJ824" i="1" s="1"/>
  <c r="AAZ1184" i="1"/>
  <c r="AJ878" i="1" s="1"/>
  <c r="AQX1184" i="1"/>
  <c r="AJ945" i="1" s="1"/>
  <c r="AAZ1178" i="1"/>
  <c r="AF918" i="1" s="1"/>
  <c r="AOV1178" i="1"/>
  <c r="AF939" i="1" s="1"/>
  <c r="BCI1178" i="1"/>
  <c r="AF906" i="1" s="1"/>
  <c r="QG1190" i="1"/>
  <c r="AN934" i="1" s="1"/>
  <c r="APN1190" i="1"/>
  <c r="AN891" i="1" s="1"/>
  <c r="BCR1190" i="1"/>
  <c r="AN919" i="1" s="1"/>
  <c r="AAQ1178" i="1"/>
  <c r="AF854" i="1" s="1"/>
  <c r="AMT1190" i="1"/>
  <c r="AN926" i="1" s="1"/>
  <c r="AAZ1190" i="1"/>
  <c r="AN915" i="1" s="1"/>
  <c r="AOM1190" i="1"/>
  <c r="AN913" i="1" s="1"/>
  <c r="AIG1190" i="1"/>
  <c r="AN877" i="1" s="1"/>
  <c r="AZF1190" i="1"/>
  <c r="AN824" i="1" s="1"/>
  <c r="AZO1190" i="1"/>
  <c r="AN879" i="1" s="1"/>
  <c r="AYN1190" i="1"/>
  <c r="AN837" i="1" s="1"/>
  <c r="JR1190" i="1"/>
  <c r="AN842" i="1" s="1"/>
  <c r="Z1154" i="1"/>
  <c r="P877" i="1" s="1"/>
  <c r="CK1154" i="1"/>
  <c r="P840" i="1" s="1"/>
  <c r="FW1154" i="1"/>
  <c r="P852" i="1" s="1"/>
  <c r="HP1154" i="1"/>
  <c r="P798" i="1" s="1"/>
  <c r="UK1154" i="1"/>
  <c r="P841" i="1" s="1"/>
  <c r="ABI1154" i="1"/>
  <c r="P820" i="1" s="1"/>
  <c r="ND1154" i="1"/>
  <c r="P935" i="1" s="1"/>
  <c r="UB1154" i="1"/>
  <c r="P818" i="1" s="1"/>
  <c r="PX1154" i="1"/>
  <c r="P925" i="1" s="1"/>
  <c r="QG1154" i="1"/>
  <c r="P910" i="1" s="1"/>
  <c r="ACJ1154" i="1"/>
  <c r="P859" i="1" s="1"/>
  <c r="AFV1154" i="1"/>
  <c r="P802" i="1" s="1"/>
  <c r="AQF1154" i="1"/>
  <c r="P793" i="1" s="1"/>
  <c r="AEU1154" i="1"/>
  <c r="P803" i="1" s="1"/>
  <c r="AKI1154" i="1"/>
  <c r="P913" i="1" s="1"/>
  <c r="AOM1154" i="1"/>
  <c r="P883" i="1" s="1"/>
  <c r="AXM1154" i="1"/>
  <c r="P894" i="1" s="1"/>
  <c r="BBQ1154" i="1"/>
  <c r="P807" i="1" s="1"/>
  <c r="AWL1154" i="1"/>
  <c r="P843" i="1" s="1"/>
  <c r="AZX1154" i="1"/>
  <c r="P869" i="1" s="1"/>
  <c r="BCR1154" i="1"/>
  <c r="P853" i="1" s="1"/>
  <c r="JR1154" i="1"/>
  <c r="P829" i="1" s="1"/>
  <c r="MC1166" i="1"/>
  <c r="X912" i="1" s="1"/>
  <c r="TA1196" i="1"/>
  <c r="AR873" i="1" s="1"/>
  <c r="AOM1196" i="1"/>
  <c r="AR861" i="1" s="1"/>
  <c r="AQX1196" i="1"/>
  <c r="AR926" i="1" s="1"/>
  <c r="TS1154" i="1"/>
  <c r="P888" i="1" s="1"/>
  <c r="VL1196" i="1"/>
  <c r="AR863" i="1" s="1"/>
  <c r="BAY1196" i="1"/>
  <c r="AR857" i="1" s="1"/>
  <c r="AVB1196" i="1"/>
  <c r="AR912" i="1" s="1"/>
  <c r="OE1166" i="1"/>
  <c r="X952" i="1" s="1"/>
  <c r="ARY1166" i="1"/>
  <c r="X935" i="1" s="1"/>
  <c r="BBZ1166" i="1"/>
  <c r="X934" i="1" s="1"/>
  <c r="QP1178" i="1"/>
  <c r="AF877" i="1" s="1"/>
  <c r="ADK1178" i="1"/>
  <c r="AF832" i="1" s="1"/>
  <c r="AMB1178" i="1"/>
  <c r="AF835" i="1" s="1"/>
  <c r="BFC1178" i="1"/>
  <c r="AF837" i="1" s="1"/>
  <c r="AQX1160" i="1"/>
  <c r="T890" i="1" s="1"/>
  <c r="TJ1178" i="1"/>
  <c r="AF855" i="1" s="1"/>
  <c r="AYW1196" i="1"/>
  <c r="AR882" i="1" s="1"/>
  <c r="AUA1172" i="1"/>
  <c r="AB881" i="1" s="1"/>
  <c r="AHO1172" i="1"/>
  <c r="AB896" i="1" s="1"/>
  <c r="GX1202" i="1"/>
  <c r="AW911" i="1" s="1"/>
  <c r="AJQ1202" i="1"/>
  <c r="AW875" i="1" s="1"/>
  <c r="AWT1204" i="1"/>
  <c r="AWU1136" i="1"/>
  <c r="D914" i="1" s="1"/>
  <c r="AZN1204" i="1"/>
  <c r="AZO1136" i="1"/>
  <c r="D869" i="1" s="1"/>
  <c r="BCH1204" i="1"/>
  <c r="BCI1136" i="1"/>
  <c r="D949" i="1" s="1"/>
  <c r="BFB1204" i="1"/>
  <c r="BFC1136" i="1"/>
  <c r="D797" i="1" s="1"/>
  <c r="AVT1136" i="1"/>
  <c r="D937" i="1" s="1"/>
  <c r="AVS1204" i="1"/>
  <c r="AYN1136" i="1"/>
  <c r="D950" i="1" s="1"/>
  <c r="AYM1204" i="1"/>
  <c r="BBH1136" i="1"/>
  <c r="D796" i="1" s="1"/>
  <c r="BBG1204" i="1"/>
  <c r="BEA1204" i="1"/>
  <c r="BEB1136" i="1"/>
  <c r="D842" i="1" s="1"/>
  <c r="IQ1160" i="1"/>
  <c r="T803" i="1" s="1"/>
  <c r="QY1172" i="1"/>
  <c r="AB902" i="1" s="1"/>
  <c r="IH1196" i="1"/>
  <c r="AR911" i="1" s="1"/>
  <c r="AMT1160" i="1"/>
  <c r="T804" i="1" s="1"/>
  <c r="LB1160" i="1"/>
  <c r="T924" i="1" s="1"/>
  <c r="BA1196" i="1"/>
  <c r="AR794" i="1" s="1"/>
  <c r="FE1196" i="1"/>
  <c r="AR798" i="1" s="1"/>
  <c r="AQX1190" i="1"/>
  <c r="AN883" i="1" s="1"/>
  <c r="ABR1202" i="1"/>
  <c r="AW836" i="1" s="1"/>
  <c r="ND1202" i="1"/>
  <c r="AW822" i="1" s="1"/>
  <c r="AKI1160" i="1"/>
  <c r="T913" i="1" s="1"/>
  <c r="AEL1202" i="1"/>
  <c r="AW857" i="1" s="1"/>
  <c r="BDJ1202" i="1"/>
  <c r="AW846" i="1" s="1"/>
  <c r="APW1148" i="1"/>
  <c r="L904" i="1" s="1"/>
  <c r="AUA1148" i="1"/>
  <c r="L903" i="1" s="1"/>
  <c r="OE1160" i="1"/>
  <c r="T793" i="1" s="1"/>
  <c r="BDJ1160" i="1"/>
  <c r="T833" i="1" s="1"/>
  <c r="AR1190" i="1"/>
  <c r="AN828" i="1" s="1"/>
  <c r="PX1184" i="1"/>
  <c r="AJ836" i="1" s="1"/>
  <c r="BAG1184" i="1"/>
  <c r="AJ882" i="1" s="1"/>
  <c r="BDS1184" i="1"/>
  <c r="AJ827" i="1" s="1"/>
  <c r="ASH1184" i="1"/>
  <c r="AJ954" i="1" s="1"/>
  <c r="AFD1184" i="1"/>
  <c r="AJ794" i="1" s="1"/>
  <c r="AHF1202" i="1"/>
  <c r="AW808" i="1" s="1"/>
  <c r="AXV1190" i="1"/>
  <c r="AN855" i="1" s="1"/>
  <c r="BEK1190" i="1"/>
  <c r="AN912" i="1" s="1"/>
  <c r="WD1160" i="1"/>
  <c r="T842" i="1" s="1"/>
  <c r="ZG1166" i="1"/>
  <c r="X928" i="1" s="1"/>
  <c r="YO1154" i="1"/>
  <c r="P897" i="1" s="1"/>
  <c r="AKR1154" i="1"/>
  <c r="P914" i="1" s="1"/>
  <c r="AHO1154" i="1"/>
  <c r="P948" i="1" s="1"/>
  <c r="AUA1154" i="1"/>
  <c r="P940" i="1" s="1"/>
  <c r="EM1184" i="1"/>
  <c r="AJ808" i="1" s="1"/>
  <c r="ZP1184" i="1"/>
  <c r="AJ902" i="1" s="1"/>
  <c r="AOD1184" i="1"/>
  <c r="AJ863" i="1" s="1"/>
  <c r="AXD1184" i="1"/>
  <c r="AJ885" i="1" s="1"/>
  <c r="UT1154" i="1"/>
  <c r="P901" i="1" s="1"/>
  <c r="ADK1154" i="1"/>
  <c r="P879" i="1" s="1"/>
  <c r="ABR1166" i="1"/>
  <c r="X921" i="1" s="1"/>
  <c r="KA1184" i="1"/>
  <c r="AJ946" i="1" s="1"/>
  <c r="AAH1196" i="1"/>
  <c r="AR890" i="1" s="1"/>
  <c r="ADT1196" i="1"/>
  <c r="AR884" i="1" s="1"/>
  <c r="ANU1196" i="1"/>
  <c r="AR850" i="1" s="1"/>
  <c r="ACJ1196" i="1"/>
  <c r="AR856" i="1" s="1"/>
  <c r="ADB1190" i="1"/>
  <c r="AN829" i="1" s="1"/>
  <c r="WV1148" i="1"/>
  <c r="L845" i="1" s="1"/>
  <c r="OW1148" i="1"/>
  <c r="L933" i="1" s="1"/>
  <c r="ABI1148" i="1"/>
  <c r="L929" i="1" s="1"/>
  <c r="AMB1148" i="1"/>
  <c r="L857" i="1" s="1"/>
  <c r="AVK1148" i="1"/>
  <c r="L842" i="1" s="1"/>
  <c r="CK1160" i="1"/>
  <c r="T840" i="1" s="1"/>
  <c r="WM1184" i="1"/>
  <c r="AJ876" i="1" s="1"/>
  <c r="Z1172" i="1"/>
  <c r="AB857" i="1" s="1"/>
  <c r="EM1172" i="1"/>
  <c r="AB826" i="1" s="1"/>
  <c r="OW1172" i="1"/>
  <c r="AB910" i="1" s="1"/>
  <c r="ABI1172" i="1"/>
  <c r="AB887" i="1" s="1"/>
  <c r="UT1172" i="1"/>
  <c r="AB801" i="1" s="1"/>
  <c r="AGN1172" i="1"/>
  <c r="AB947" i="1" s="1"/>
  <c r="APN1172" i="1"/>
  <c r="AB869" i="1" s="1"/>
  <c r="AEC1172" i="1"/>
  <c r="AB846" i="1" s="1"/>
  <c r="AXV1172" i="1"/>
  <c r="AB866" i="1" s="1"/>
  <c r="BBQ1172" i="1"/>
  <c r="AB922" i="1" s="1"/>
  <c r="ATI1196" i="1"/>
  <c r="AR830" i="1" s="1"/>
  <c r="MU1166" i="1"/>
  <c r="X862" i="1" s="1"/>
  <c r="AJQ1166" i="1"/>
  <c r="X848" i="1" s="1"/>
  <c r="AZF1166" i="1"/>
  <c r="X856" i="1" s="1"/>
  <c r="SI1196" i="1"/>
  <c r="AR934" i="1" s="1"/>
  <c r="WD1190" i="1"/>
  <c r="AN878" i="1" s="1"/>
  <c r="AJQ1190" i="1"/>
  <c r="AN839" i="1" s="1"/>
  <c r="EV1190" i="1"/>
  <c r="AN813" i="1" s="1"/>
  <c r="AAH1190" i="1"/>
  <c r="AN795" i="1" s="1"/>
  <c r="KA1166" i="1"/>
  <c r="X788" i="1" s="1"/>
  <c r="AUJ1184" i="1"/>
  <c r="AJ868" i="1" s="1"/>
  <c r="BS1166" i="1"/>
  <c r="X806" i="1" s="1"/>
  <c r="ADK1166" i="1"/>
  <c r="X814" i="1" s="1"/>
  <c r="ASZ1166" i="1"/>
  <c r="X882" i="1" s="1"/>
  <c r="MU1178" i="1"/>
  <c r="AF788" i="1" s="1"/>
  <c r="UT1178" i="1"/>
  <c r="AF859" i="1" s="1"/>
  <c r="AGE1178" i="1"/>
  <c r="AF858" i="1" s="1"/>
  <c r="NV1148" i="1"/>
  <c r="L937" i="1" s="1"/>
  <c r="TJ1148" i="1"/>
  <c r="L895" i="1" s="1"/>
  <c r="NM1148" i="1"/>
  <c r="L936" i="1" s="1"/>
  <c r="UK1148" i="1"/>
  <c r="L924" i="1" s="1"/>
  <c r="LK1148" i="1"/>
  <c r="L934" i="1" s="1"/>
  <c r="AJZ1148" i="1"/>
  <c r="L902" i="1" s="1"/>
  <c r="AQF1148" i="1"/>
  <c r="L864" i="1" s="1"/>
  <c r="AFV1148" i="1"/>
  <c r="L831" i="1" s="1"/>
  <c r="ADK1148" i="1"/>
  <c r="L951" i="1" s="1"/>
  <c r="AKI1148" i="1"/>
  <c r="L918" i="1" s="1"/>
  <c r="ANU1148" i="1"/>
  <c r="L844" i="1" s="1"/>
  <c r="AWC1148" i="1"/>
  <c r="L939" i="1" s="1"/>
  <c r="BDA1148" i="1"/>
  <c r="L947" i="1" s="1"/>
  <c r="ARY1148" i="1"/>
  <c r="L856" i="1" s="1"/>
  <c r="ATR1148" i="1"/>
  <c r="L932" i="1" s="1"/>
  <c r="BBQ1148" i="1"/>
  <c r="L821" i="1" s="1"/>
  <c r="QG1160" i="1"/>
  <c r="T946" i="1" s="1"/>
  <c r="PO1166" i="1"/>
  <c r="X878" i="1" s="1"/>
  <c r="ACS1166" i="1"/>
  <c r="X824" i="1" s="1"/>
  <c r="RH1142" i="1"/>
  <c r="H790" i="1" s="1"/>
  <c r="AJZ1142" i="1"/>
  <c r="H833" i="1" s="1"/>
  <c r="AWL1142" i="1"/>
  <c r="H824" i="1" s="1"/>
  <c r="BCR1142" i="1"/>
  <c r="H811" i="1" s="1"/>
  <c r="IZ1142" i="1"/>
  <c r="H871" i="1" s="1"/>
  <c r="SR1190" i="1"/>
  <c r="AN838" i="1" s="1"/>
  <c r="KJ1172" i="1"/>
  <c r="AB943" i="1" s="1"/>
  <c r="AEU1172" i="1"/>
  <c r="AB893" i="1" s="1"/>
  <c r="TS1178" i="1"/>
  <c r="AF950" i="1" s="1"/>
  <c r="RH1160" i="1"/>
  <c r="T877" i="1" s="1"/>
  <c r="TS1160" i="1"/>
  <c r="T796" i="1" s="1"/>
  <c r="ACA1160" i="1"/>
  <c r="T875" i="1" s="1"/>
  <c r="AFD1160" i="1"/>
  <c r="T882" i="1" s="1"/>
  <c r="BDA1160" i="1"/>
  <c r="T865" i="1" s="1"/>
  <c r="BBH1160" i="1"/>
  <c r="T934" i="1" s="1"/>
  <c r="UK1196" i="1"/>
  <c r="AR952" i="1" s="1"/>
  <c r="APE1196" i="1"/>
  <c r="AR859" i="1" s="1"/>
  <c r="ND1148" i="1"/>
  <c r="L889" i="1" s="1"/>
  <c r="AHF1148" i="1"/>
  <c r="L900" i="1" s="1"/>
  <c r="BBZ1148" i="1"/>
  <c r="L801" i="1" s="1"/>
  <c r="AFV1190" i="1"/>
  <c r="AN950" i="1" s="1"/>
  <c r="AKI1202" i="1"/>
  <c r="AW798" i="1" s="1"/>
  <c r="YO1172" i="1"/>
  <c r="AB835" i="1" s="1"/>
  <c r="AHF1172" i="1"/>
  <c r="AB836" i="1" s="1"/>
  <c r="BAG1166" i="1"/>
  <c r="X823" i="1" s="1"/>
  <c r="WV1184" i="1"/>
  <c r="AJ917" i="1" s="1"/>
  <c r="AIP1166" i="1"/>
  <c r="X868" i="1" s="1"/>
  <c r="EV1172" i="1"/>
  <c r="AB908" i="1" s="1"/>
  <c r="NM1172" i="1"/>
  <c r="AB880" i="1" s="1"/>
  <c r="PX1172" i="1"/>
  <c r="AB926" i="1" s="1"/>
  <c r="AJQ1172" i="1"/>
  <c r="AB790" i="1" s="1"/>
  <c r="ADB1172" i="1"/>
  <c r="AB837" i="1" s="1"/>
  <c r="AZX1172" i="1"/>
  <c r="AB788" i="1" s="1"/>
  <c r="BDS1178" i="1"/>
  <c r="AF890" i="1" s="1"/>
  <c r="BA1142" i="1"/>
  <c r="H886" i="1" s="1"/>
  <c r="NV1142" i="1"/>
  <c r="H923" i="1" s="1"/>
  <c r="ED1142" i="1"/>
  <c r="H840" i="1" s="1"/>
  <c r="IH1142" i="1"/>
  <c r="H874" i="1" s="1"/>
  <c r="OW1142" i="1"/>
  <c r="H892" i="1" s="1"/>
  <c r="TA1142" i="1"/>
  <c r="H831" i="1" s="1"/>
  <c r="AGN1142" i="1"/>
  <c r="H933" i="1" s="1"/>
  <c r="AGE1142" i="1"/>
  <c r="H842" i="1" s="1"/>
  <c r="AJQ1142" i="1"/>
  <c r="H838" i="1" s="1"/>
  <c r="AUJ1142" i="1"/>
  <c r="H882" i="1" s="1"/>
  <c r="BDJ1142" i="1"/>
  <c r="H905" i="1" s="1"/>
  <c r="AWC1142" i="1"/>
  <c r="H880" i="1" s="1"/>
  <c r="BAG1142" i="1"/>
  <c r="H867" i="1" s="1"/>
  <c r="BEK1142" i="1"/>
  <c r="H915" i="1" s="1"/>
  <c r="JI1142" i="1"/>
  <c r="H846" i="1" s="1"/>
  <c r="IQ1142" i="1"/>
  <c r="H889" i="1" s="1"/>
  <c r="XE1142" i="1"/>
  <c r="H834" i="1" s="1"/>
  <c r="AJH1142" i="1"/>
  <c r="H878" i="1" s="1"/>
  <c r="AYN1172" i="1"/>
  <c r="AB795" i="1" s="1"/>
  <c r="OE1190" i="1"/>
  <c r="AN791" i="1" s="1"/>
  <c r="AFM1190" i="1"/>
  <c r="AN903" i="1" s="1"/>
  <c r="FN1148" i="1"/>
  <c r="L806" i="1" s="1"/>
  <c r="AIP1148" i="1"/>
  <c r="L808" i="1" s="1"/>
  <c r="AFM1202" i="1"/>
  <c r="AW792" i="1" s="1"/>
  <c r="AUA1166" i="1"/>
  <c r="X948" i="1" s="1"/>
  <c r="AYW1166" i="1"/>
  <c r="X872" i="1" s="1"/>
  <c r="ARG1184" i="1"/>
  <c r="AJ866" i="1" s="1"/>
  <c r="QY1184" i="1"/>
  <c r="AJ931" i="1" s="1"/>
  <c r="ACJ1160" i="1"/>
  <c r="T789" i="1" s="1"/>
  <c r="AJQ1160" i="1"/>
  <c r="T872" i="1" s="1"/>
  <c r="ACA1178" i="1"/>
  <c r="AF867" i="1" s="1"/>
  <c r="BS1148" i="1"/>
  <c r="L854" i="1" s="1"/>
  <c r="DL1148" i="1"/>
  <c r="L790" i="1" s="1"/>
  <c r="ED1148" i="1"/>
  <c r="L935" i="1" s="1"/>
  <c r="UT1148" i="1"/>
  <c r="L865" i="1" s="1"/>
  <c r="MU1148" i="1"/>
  <c r="L828" i="1" s="1"/>
  <c r="AAH1148" i="1"/>
  <c r="L807" i="1" s="1"/>
  <c r="AHO1148" i="1"/>
  <c r="L953" i="1" s="1"/>
  <c r="VU1196" i="1"/>
  <c r="AR945" i="1" s="1"/>
  <c r="XW1154" i="1"/>
  <c r="P868" i="1" s="1"/>
  <c r="AGE1154" i="1"/>
  <c r="P906" i="1" s="1"/>
  <c r="Z1166" i="1"/>
  <c r="X803" i="1" s="1"/>
  <c r="GX1166" i="1"/>
  <c r="X950" i="1" s="1"/>
  <c r="AEL1166" i="1"/>
  <c r="X949" i="1" s="1"/>
  <c r="ANC1166" i="1"/>
  <c r="X890" i="1" s="1"/>
  <c r="AVT1166" i="1"/>
  <c r="X875" i="1" s="1"/>
  <c r="SR1160" i="1"/>
  <c r="T820" i="1" s="1"/>
  <c r="AUA1160" i="1"/>
  <c r="T835" i="1" s="1"/>
  <c r="CK1142" i="1"/>
  <c r="H852" i="1" s="1"/>
  <c r="AOM1142" i="1"/>
  <c r="H792" i="1" s="1"/>
  <c r="AXD1142" i="1"/>
  <c r="H829" i="1" s="1"/>
  <c r="AXM1142" i="1"/>
  <c r="H907" i="1" s="1"/>
  <c r="RQ1178" i="1"/>
  <c r="AF915" i="1" s="1"/>
  <c r="ACA1142" i="1"/>
  <c r="H843" i="1" s="1"/>
  <c r="LT1184" i="1"/>
  <c r="AJ891" i="1" s="1"/>
  <c r="GO1178" i="1"/>
  <c r="AF794" i="1" s="1"/>
  <c r="ABR1178" i="1"/>
  <c r="AF800" i="1" s="1"/>
  <c r="ANC1178" i="1"/>
  <c r="AF868" i="1" s="1"/>
  <c r="AZF1178" i="1"/>
  <c r="AF796" i="1" s="1"/>
  <c r="BEK1178" i="1"/>
  <c r="AF919" i="1" s="1"/>
  <c r="JR1178" i="1"/>
  <c r="AF824" i="1" s="1"/>
  <c r="AFD1166" i="1"/>
  <c r="X889" i="1" s="1"/>
  <c r="ATI1166" i="1"/>
  <c r="X793" i="1" s="1"/>
  <c r="WM1190" i="1"/>
  <c r="AN808" i="1" s="1"/>
  <c r="CB1178" i="1"/>
  <c r="AF874" i="1" s="1"/>
  <c r="DL1178" i="1"/>
  <c r="AF936" i="1" s="1"/>
  <c r="KA1178" i="1"/>
  <c r="AF885" i="1" s="1"/>
  <c r="RQ1184" i="1"/>
  <c r="AJ941" i="1" s="1"/>
  <c r="BCR1172" i="1"/>
  <c r="AB929" i="1" s="1"/>
  <c r="ZY1178" i="1"/>
  <c r="AF905" i="1" s="1"/>
  <c r="ALJ1178" i="1"/>
  <c r="AF853" i="1" s="1"/>
  <c r="LT1166" i="1"/>
  <c r="X819" i="1" s="1"/>
  <c r="AZF1154" i="1"/>
  <c r="P823" i="1" s="1"/>
  <c r="ANU1202" i="1"/>
  <c r="AW861" i="1" s="1"/>
  <c r="AYE1190" i="1"/>
  <c r="AN939" i="1" s="1"/>
  <c r="BBZ1172" i="1"/>
  <c r="AB816" i="1" s="1"/>
  <c r="TJ1202" i="1"/>
  <c r="AW933" i="1" s="1"/>
  <c r="AYE1202" i="1"/>
  <c r="AW902" i="1" s="1"/>
  <c r="IZ1202" i="1"/>
  <c r="AW936" i="1" s="1"/>
  <c r="AZO1160" i="1"/>
  <c r="T822" i="1" s="1"/>
  <c r="AAH1202" i="1"/>
  <c r="AW831" i="1" s="1"/>
  <c r="ANL1202" i="1"/>
  <c r="AW797" i="1" s="1"/>
  <c r="AXM1190" i="1"/>
  <c r="AN901" i="1" s="1"/>
  <c r="CB1202" i="1"/>
  <c r="AW864" i="1" s="1"/>
  <c r="VU1202" i="1"/>
  <c r="AW885" i="1" s="1"/>
  <c r="AFV1202" i="1"/>
  <c r="AW789" i="1" s="1"/>
  <c r="ANC1202" i="1"/>
  <c r="AW907" i="1" s="1"/>
  <c r="BBZ1202" i="1"/>
  <c r="AW856" i="1" s="1"/>
  <c r="OW1160" i="1"/>
  <c r="T836" i="1" s="1"/>
  <c r="ARG1160" i="1"/>
  <c r="T883" i="1" s="1"/>
  <c r="BAY1160" i="1"/>
  <c r="T810" i="1" s="1"/>
  <c r="BFC1160" i="1"/>
  <c r="T925" i="1" s="1"/>
  <c r="AWL1160" i="1"/>
  <c r="T905" i="1" s="1"/>
  <c r="YO1166" i="1"/>
  <c r="X939" i="1" s="1"/>
  <c r="KA1196" i="1"/>
  <c r="AR942" i="1" s="1"/>
  <c r="ABI1160" i="1"/>
  <c r="T921" i="1" s="1"/>
  <c r="FE1154" i="1"/>
  <c r="P828" i="1" s="1"/>
  <c r="ED1154" i="1"/>
  <c r="P857" i="1" s="1"/>
  <c r="OW1154" i="1"/>
  <c r="P920" i="1" s="1"/>
  <c r="LT1154" i="1"/>
  <c r="P862" i="1" s="1"/>
  <c r="AYW1154" i="1"/>
  <c r="P861" i="1" s="1"/>
  <c r="KA1154" i="1"/>
  <c r="P856" i="1" s="1"/>
  <c r="UB1202" i="1"/>
  <c r="AW881" i="1" s="1"/>
  <c r="ARG1202" i="1"/>
  <c r="AW841" i="1" s="1"/>
  <c r="BBH1196" i="1"/>
  <c r="AR883" i="1" s="1"/>
  <c r="IH1178" i="1"/>
  <c r="AF804" i="1" s="1"/>
  <c r="AGW1178" i="1"/>
  <c r="AF828" i="1" s="1"/>
  <c r="AUJ1178" i="1"/>
  <c r="AF787" i="1" s="1"/>
  <c r="BDA1178" i="1"/>
  <c r="AF825" i="1" s="1"/>
  <c r="BET1178" i="1"/>
  <c r="AF826" i="1" s="1"/>
  <c r="CT1142" i="1"/>
  <c r="H795" i="1" s="1"/>
  <c r="PF1142" i="1"/>
  <c r="H864" i="1" s="1"/>
  <c r="MC1142" i="1"/>
  <c r="H953" i="1" s="1"/>
  <c r="KJ1142" i="1"/>
  <c r="H841" i="1" s="1"/>
  <c r="UK1172" i="1"/>
  <c r="AB920" i="1" s="1"/>
  <c r="XN1196" i="1"/>
  <c r="AR913" i="1" s="1"/>
  <c r="Q1196" i="1"/>
  <c r="AR788" i="1" s="1"/>
  <c r="AKR1196" i="1"/>
  <c r="AR936" i="1" s="1"/>
  <c r="BBQ1196" i="1"/>
  <c r="AR946" i="1" s="1"/>
  <c r="AGW1190" i="1"/>
  <c r="AN954" i="1" s="1"/>
  <c r="WM1178" i="1"/>
  <c r="AF789" i="1" s="1"/>
  <c r="AKI1178" i="1"/>
  <c r="AF892" i="1" s="1"/>
  <c r="BA1190" i="1"/>
  <c r="AN909" i="1" s="1"/>
  <c r="NM1190" i="1"/>
  <c r="AN918" i="1" s="1"/>
  <c r="ZG1190" i="1"/>
  <c r="AN821" i="1" s="1"/>
  <c r="ZG1178" i="1"/>
  <c r="AF902" i="1" s="1"/>
  <c r="YO1196" i="1"/>
  <c r="AR826" i="1" s="1"/>
  <c r="AI1196" i="1"/>
  <c r="AR818" i="1" s="1"/>
  <c r="ACA1196" i="1"/>
  <c r="AR821" i="1" s="1"/>
  <c r="AJQ1196" i="1"/>
  <c r="AR815" i="1" s="1"/>
  <c r="BAP1196" i="1"/>
  <c r="AR795" i="1" s="1"/>
  <c r="AMK1190" i="1"/>
  <c r="AN806" i="1" s="1"/>
  <c r="HG1178" i="1"/>
  <c r="AF881" i="1" s="1"/>
  <c r="AZX1178" i="1"/>
  <c r="AF875" i="1" s="1"/>
  <c r="IZ1178" i="1"/>
  <c r="AF803" i="1" s="1"/>
  <c r="APW1196" i="1"/>
  <c r="AR910" i="1" s="1"/>
  <c r="BA1202" i="1"/>
  <c r="AW811" i="1" s="1"/>
  <c r="APE1202" i="1"/>
  <c r="AW952" i="1" s="1"/>
  <c r="YX1184" i="1"/>
  <c r="AJ913" i="1" s="1"/>
  <c r="AQO1196" i="1"/>
  <c r="AR898" i="1" s="1"/>
  <c r="VC1172" i="1"/>
  <c r="AB834" i="1" s="1"/>
  <c r="AQO1184" i="1"/>
  <c r="AJ846" i="1" s="1"/>
  <c r="FW1178" i="1"/>
  <c r="AF899" i="1" s="1"/>
  <c r="AIP1178" i="1"/>
  <c r="AF850" i="1" s="1"/>
  <c r="ATR1178" i="1"/>
  <c r="AF792" i="1" s="1"/>
  <c r="BAY1178" i="1"/>
  <c r="AF876" i="1" s="1"/>
  <c r="SI1190" i="1"/>
  <c r="AN935" i="1" s="1"/>
  <c r="AJH1190" i="1"/>
  <c r="AN902" i="1" s="1"/>
  <c r="ALS1190" i="1"/>
  <c r="AN941" i="1" s="1"/>
  <c r="BDJ1190" i="1"/>
  <c r="AN925" i="1" s="1"/>
  <c r="BS1190" i="1"/>
  <c r="AN851" i="1" s="1"/>
  <c r="BEB1190" i="1"/>
  <c r="AN916" i="1" s="1"/>
  <c r="BAY1190" i="1"/>
  <c r="AN890" i="1" s="1"/>
  <c r="WV1202" i="1"/>
  <c r="AW922" i="1" s="1"/>
  <c r="BJ1154" i="1"/>
  <c r="P808" i="1" s="1"/>
  <c r="DC1154" i="1"/>
  <c r="P886" i="1" s="1"/>
  <c r="GO1154" i="1"/>
  <c r="P824" i="1" s="1"/>
  <c r="VC1154" i="1"/>
  <c r="P915" i="1" s="1"/>
  <c r="ACA1154" i="1"/>
  <c r="P904" i="1" s="1"/>
  <c r="NV1154" i="1"/>
  <c r="P830" i="1" s="1"/>
  <c r="VL1154" i="1"/>
  <c r="P895" i="1" s="1"/>
  <c r="ADB1154" i="1"/>
  <c r="P885" i="1" s="1"/>
  <c r="AJZ1154" i="1"/>
  <c r="P882" i="1" s="1"/>
  <c r="AFM1154" i="1"/>
  <c r="P858" i="1" s="1"/>
  <c r="ALA1154" i="1"/>
  <c r="P891" i="1" s="1"/>
  <c r="ALS1154" i="1"/>
  <c r="P892" i="1" s="1"/>
  <c r="AZO1154" i="1"/>
  <c r="P788" i="1" s="1"/>
  <c r="BCI1154" i="1"/>
  <c r="P846" i="1" s="1"/>
  <c r="AXD1154" i="1"/>
  <c r="P917" i="1" s="1"/>
  <c r="BAP1154" i="1"/>
  <c r="P813" i="1" s="1"/>
  <c r="BDJ1154" i="1"/>
  <c r="P821" i="1" s="1"/>
  <c r="IZ1154" i="1"/>
  <c r="P848" i="1" s="1"/>
  <c r="ANL1196" i="1"/>
  <c r="AR932" i="1" s="1"/>
  <c r="ASQ1196" i="1"/>
  <c r="AR827" i="1" s="1"/>
  <c r="ND1196" i="1"/>
  <c r="AR853" i="1" s="1"/>
  <c r="AAZ1196" i="1"/>
  <c r="AR854" i="1" s="1"/>
  <c r="AJH1196" i="1"/>
  <c r="AR947" i="1" s="1"/>
  <c r="BEK1196" i="1"/>
  <c r="AR886" i="1" s="1"/>
  <c r="LB1196" i="1"/>
  <c r="AR950" i="1" s="1"/>
  <c r="AMT1166" i="1"/>
  <c r="X942" i="1" s="1"/>
  <c r="AWC1166" i="1"/>
  <c r="X901" i="1" s="1"/>
  <c r="KS1166" i="1"/>
  <c r="X914" i="1" s="1"/>
  <c r="RH1178" i="1"/>
  <c r="AF834" i="1" s="1"/>
  <c r="AFM1178" i="1"/>
  <c r="AF910" i="1" s="1"/>
  <c r="AVT1178" i="1"/>
  <c r="AF889" i="1" s="1"/>
  <c r="AEU1178" i="1"/>
  <c r="AF846" i="1" s="1"/>
  <c r="ED1160" i="1"/>
  <c r="T947" i="1" s="1"/>
  <c r="ARY1178" i="1"/>
  <c r="AF819" i="1" s="1"/>
  <c r="XN1190" i="1"/>
  <c r="AN933" i="1" s="1"/>
  <c r="ADB1202" i="1"/>
  <c r="AW937" i="1" s="1"/>
  <c r="UK1160" i="1"/>
  <c r="T858" i="1" s="1"/>
  <c r="AFV1160" i="1"/>
  <c r="T827" i="1" s="1"/>
  <c r="ATZ1204" i="1"/>
  <c r="AUA1136" i="1"/>
  <c r="D943" i="1" s="1"/>
  <c r="AXL1204" i="1"/>
  <c r="AXM1136" i="1"/>
  <c r="D883" i="1" s="1"/>
  <c r="BAG1136" i="1"/>
  <c r="D823" i="1" s="1"/>
  <c r="BAF1204" i="1"/>
  <c r="BDA1136" i="1"/>
  <c r="D816" i="1" s="1"/>
  <c r="BCZ1204" i="1"/>
  <c r="AUS1136" i="1"/>
  <c r="D947" i="1" s="1"/>
  <c r="AUR1204" i="1"/>
  <c r="AWK1204" i="1"/>
  <c r="AWL1136" i="1"/>
  <c r="D814" i="1" s="1"/>
  <c r="AZE1204" i="1"/>
  <c r="AZF1136" i="1"/>
  <c r="D840" i="1" s="1"/>
  <c r="BBY1204" i="1"/>
  <c r="BBZ1136" i="1"/>
  <c r="D822" i="1" s="1"/>
  <c r="BES1204" i="1"/>
  <c r="BET1136" i="1"/>
  <c r="D838" i="1" s="1"/>
  <c r="ACS1184" i="1"/>
  <c r="AJ833" i="1" s="1"/>
  <c r="XE1172" i="1"/>
  <c r="AB899" i="1" s="1"/>
  <c r="EV1148" i="1"/>
  <c r="L827" i="1" s="1"/>
  <c r="RZ1160" i="1"/>
  <c r="T839" i="1" s="1"/>
  <c r="AOD1160" i="1"/>
  <c r="T801" i="1" s="1"/>
  <c r="BS1196" i="1"/>
  <c r="AR801" i="1" s="1"/>
  <c r="AGE1196" i="1"/>
  <c r="AR803" i="1" s="1"/>
  <c r="AEU1202" i="1"/>
  <c r="AW843" i="1" s="1"/>
  <c r="DU1202" i="1"/>
  <c r="AW888" i="1" s="1"/>
  <c r="DL1202" i="1"/>
  <c r="AW842" i="1" s="1"/>
  <c r="ML1202" i="1"/>
  <c r="AW893" i="1" s="1"/>
  <c r="JI1202" i="1"/>
  <c r="AW912" i="1" s="1"/>
  <c r="AWL1202" i="1"/>
  <c r="AW905" i="1" s="1"/>
  <c r="ADK1202" i="1"/>
  <c r="AW815" i="1" s="1"/>
  <c r="ALS1160" i="1"/>
  <c r="T795" i="1" s="1"/>
  <c r="AJH1202" i="1"/>
  <c r="AW854" i="1" s="1"/>
  <c r="AIY1160" i="1"/>
  <c r="T916" i="1" s="1"/>
  <c r="KA1190" i="1"/>
  <c r="AN825" i="1" s="1"/>
  <c r="AOM1184" i="1"/>
  <c r="AJ874" i="1" s="1"/>
  <c r="AXM1184" i="1"/>
  <c r="AJ801" i="1" s="1"/>
  <c r="BAP1184" i="1"/>
  <c r="AJ889" i="1" s="1"/>
  <c r="JI1184" i="1"/>
  <c r="AJ930" i="1" s="1"/>
  <c r="CT1184" i="1"/>
  <c r="AJ860" i="1" s="1"/>
  <c r="APW1184" i="1"/>
  <c r="AJ814" i="1" s="1"/>
  <c r="AEU1184" i="1"/>
  <c r="AJ788" i="1" s="1"/>
  <c r="BDA1184" i="1"/>
  <c r="AJ811" i="1" s="1"/>
  <c r="AMT1154" i="1"/>
  <c r="P812" i="1" s="1"/>
  <c r="BEB1154" i="1"/>
  <c r="P947" i="1" s="1"/>
  <c r="AAZ1160" i="1"/>
  <c r="T927" i="1" s="1"/>
  <c r="AKR1160" i="1"/>
  <c r="T863" i="1" s="1"/>
  <c r="AWU1160" i="1"/>
  <c r="T861" i="1" s="1"/>
  <c r="HY1178" i="1"/>
  <c r="AF891" i="1" s="1"/>
  <c r="ANU1178" i="1"/>
  <c r="AF938" i="1" s="1"/>
  <c r="AUS1196" i="1"/>
  <c r="AR938" i="1" s="1"/>
  <c r="YX1166" i="1"/>
  <c r="X938" i="1" s="1"/>
  <c r="AUS1154" i="1"/>
  <c r="P943" i="1" s="1"/>
  <c r="DU1184" i="1"/>
  <c r="AJ848" i="1" s="1"/>
  <c r="ED1184" i="1"/>
  <c r="AJ875" i="1" s="1"/>
  <c r="WD1184" i="1"/>
  <c r="AJ819" i="1" s="1"/>
  <c r="ABR1184" i="1"/>
  <c r="AJ840" i="1" s="1"/>
  <c r="AVT1184" i="1"/>
  <c r="AJ793" i="1" s="1"/>
  <c r="BA1154" i="1"/>
  <c r="P899" i="1" s="1"/>
  <c r="QY1166" i="1"/>
  <c r="X933" i="1" s="1"/>
  <c r="AUS1166" i="1"/>
  <c r="X924" i="1" s="1"/>
  <c r="AZX1160" i="1"/>
  <c r="T920" i="1" s="1"/>
  <c r="XE1184" i="1"/>
  <c r="AJ953" i="1" s="1"/>
  <c r="IQ1184" i="1"/>
  <c r="AJ883" i="1" s="1"/>
  <c r="EM1196" i="1"/>
  <c r="AR808" i="1" s="1"/>
  <c r="ML1196" i="1"/>
  <c r="AR894" i="1" s="1"/>
  <c r="AGN1196" i="1"/>
  <c r="AR869" i="1" s="1"/>
  <c r="ADK1196" i="1"/>
  <c r="AR822" i="1" s="1"/>
  <c r="KJ1196" i="1"/>
  <c r="AR844" i="1" s="1"/>
  <c r="ABR1148" i="1"/>
  <c r="L910" i="1" s="1"/>
  <c r="AIG1148" i="1"/>
  <c r="L909" i="1" s="1"/>
  <c r="AYN1148" i="1"/>
  <c r="L914" i="1" s="1"/>
  <c r="GX1160" i="1"/>
  <c r="T953" i="1" s="1"/>
  <c r="APE1160" i="1"/>
  <c r="T923" i="1" s="1"/>
  <c r="AVB1160" i="1"/>
  <c r="T892" i="1" s="1"/>
  <c r="AR1196" i="1"/>
  <c r="AR843" i="1" s="1"/>
  <c r="BA1172" i="1"/>
  <c r="AB831" i="1" s="1"/>
  <c r="AR1172" i="1"/>
  <c r="AB789" i="1" s="1"/>
  <c r="GO1172" i="1"/>
  <c r="AB812" i="1" s="1"/>
  <c r="GF1172" i="1"/>
  <c r="AB900" i="1" s="1"/>
  <c r="VL1172" i="1"/>
  <c r="AB911" i="1" s="1"/>
  <c r="VU1172" i="1"/>
  <c r="AB845" i="1" s="1"/>
  <c r="WD1172" i="1"/>
  <c r="AB945" i="1" s="1"/>
  <c r="AJZ1172" i="1"/>
  <c r="AB903" i="1" s="1"/>
  <c r="AGE1172" i="1"/>
  <c r="AB875" i="1" s="1"/>
  <c r="BAP1172" i="1"/>
  <c r="AB919" i="1" s="1"/>
  <c r="AUJ1172" i="1"/>
  <c r="AB806" i="1" s="1"/>
  <c r="BFC1172" i="1"/>
  <c r="AB950" i="1" s="1"/>
  <c r="ALA1196" i="1"/>
  <c r="AR832" i="1" s="1"/>
  <c r="BDA1196" i="1"/>
  <c r="AR814" i="1" s="1"/>
  <c r="CB1166" i="1"/>
  <c r="X825" i="1" s="1"/>
  <c r="ED1166" i="1"/>
  <c r="X858" i="1" s="1"/>
  <c r="ADB1166" i="1"/>
  <c r="X816" i="1" s="1"/>
  <c r="BBH1166" i="1"/>
  <c r="X903" i="1" s="1"/>
  <c r="BDS1166" i="1"/>
  <c r="X833" i="1" s="1"/>
  <c r="BET1166" i="1"/>
  <c r="X910" i="1" s="1"/>
  <c r="BEB1196" i="1"/>
  <c r="AR935" i="1" s="1"/>
  <c r="HP1166" i="1"/>
  <c r="X840" i="1" s="1"/>
  <c r="ND1166" i="1"/>
  <c r="X804" i="1" s="1"/>
  <c r="APW1166" i="1"/>
  <c r="X913" i="1" s="1"/>
  <c r="BJ1166" i="1"/>
  <c r="X789" i="1" s="1"/>
  <c r="VC1166" i="1"/>
  <c r="X801" i="1" s="1"/>
  <c r="AOM1166" i="1"/>
  <c r="X829" i="1" s="1"/>
  <c r="BCR1166" i="1"/>
  <c r="X790" i="1" s="1"/>
  <c r="BBQ1166" i="1"/>
  <c r="X822" i="1" s="1"/>
  <c r="QG1178" i="1"/>
  <c r="AF827" i="1" s="1"/>
  <c r="YF1178" i="1"/>
  <c r="AF840" i="1" s="1"/>
  <c r="AIG1178" i="1"/>
  <c r="AF833" i="1" s="1"/>
  <c r="ASH1178" i="1"/>
  <c r="AF814" i="1" s="1"/>
  <c r="AYW1178" i="1"/>
  <c r="AF857" i="1" s="1"/>
  <c r="CK1148" i="1"/>
  <c r="L916" i="1" s="1"/>
  <c r="HG1148" i="1"/>
  <c r="L942" i="1" s="1"/>
  <c r="ON1148" i="1"/>
  <c r="L906" i="1" s="1"/>
  <c r="ZP1148" i="1"/>
  <c r="L837" i="1" s="1"/>
  <c r="QG1148" i="1"/>
  <c r="L921" i="1" s="1"/>
  <c r="XE1148" i="1"/>
  <c r="L907" i="1" s="1"/>
  <c r="OE1148" i="1"/>
  <c r="L826" i="1" s="1"/>
  <c r="ACJ1148" i="1"/>
  <c r="L883" i="1" s="1"/>
  <c r="AFM1148" i="1"/>
  <c r="L925" i="1" s="1"/>
  <c r="ALA1148" i="1"/>
  <c r="L855" i="1" s="1"/>
  <c r="AOM1148" i="1"/>
  <c r="L920" i="1" s="1"/>
  <c r="ARG1148" i="1"/>
  <c r="L886" i="1" s="1"/>
  <c r="AXM1148" i="1"/>
  <c r="L843" i="1" s="1"/>
  <c r="BDS1148" i="1"/>
  <c r="L954" i="1" s="1"/>
  <c r="AVB1148" i="1"/>
  <c r="L872" i="1" s="1"/>
  <c r="KJ1148" i="1"/>
  <c r="L944" i="1" s="1"/>
  <c r="TJ1160" i="1"/>
  <c r="T907" i="1" s="1"/>
  <c r="TA1166" i="1"/>
  <c r="X837" i="1" s="1"/>
  <c r="AQF1166" i="1"/>
  <c r="X828" i="1" s="1"/>
  <c r="RZ1142" i="1"/>
  <c r="H796" i="1" s="1"/>
  <c r="PO1142" i="1"/>
  <c r="H789" i="1" s="1"/>
  <c r="ACS1142" i="1"/>
  <c r="H804" i="1" s="1"/>
  <c r="AXV1142" i="1"/>
  <c r="H893" i="1" s="1"/>
  <c r="ABI1190" i="1"/>
  <c r="AN812" i="1" s="1"/>
  <c r="AIY1172" i="1"/>
  <c r="AB821" i="1" s="1"/>
  <c r="IQ1172" i="1"/>
  <c r="AB935" i="1" s="1"/>
  <c r="CB1172" i="1"/>
  <c r="AB793" i="1" s="1"/>
  <c r="ASZ1172" i="1"/>
  <c r="AB909" i="1" s="1"/>
  <c r="WD1178" i="1"/>
  <c r="AF929" i="1" s="1"/>
  <c r="ASQ1142" i="1"/>
  <c r="H883" i="1" s="1"/>
  <c r="IH1160" i="1"/>
  <c r="T941" i="1" s="1"/>
  <c r="ZG1160" i="1"/>
  <c r="T928" i="1" s="1"/>
  <c r="AIG1160" i="1"/>
  <c r="T794" i="1" s="1"/>
  <c r="ALJ1160" i="1"/>
  <c r="T937" i="1" s="1"/>
  <c r="AOM1160" i="1"/>
  <c r="T797" i="1" s="1"/>
  <c r="ATI1160" i="1"/>
  <c r="T829" i="1" s="1"/>
  <c r="NV1172" i="1"/>
  <c r="AB862" i="1" s="1"/>
  <c r="ALS1202" i="1"/>
  <c r="AW839" i="1" s="1"/>
  <c r="AZO1196" i="1"/>
  <c r="AR924" i="1" s="1"/>
  <c r="PF1148" i="1"/>
  <c r="L861" i="1" s="1"/>
  <c r="AKR1172" i="1"/>
  <c r="AB792" i="1" s="1"/>
  <c r="AIP1154" i="1"/>
  <c r="P815" i="1" s="1"/>
  <c r="MC1184" i="1"/>
  <c r="AJ856" i="1" s="1"/>
  <c r="AAQ1166" i="1"/>
  <c r="X931" i="1" s="1"/>
  <c r="NM1196" i="1"/>
  <c r="AR834" i="1" s="1"/>
  <c r="LK1196" i="1"/>
  <c r="AR835" i="1" s="1"/>
  <c r="FW1166" i="1"/>
  <c r="X796" i="1" s="1"/>
  <c r="FN1166" i="1"/>
  <c r="X835" i="1" s="1"/>
  <c r="HP1172" i="1"/>
  <c r="AB814" i="1" s="1"/>
  <c r="PO1172" i="1"/>
  <c r="AB799" i="1" s="1"/>
  <c r="XN1172" i="1"/>
  <c r="AB871" i="1" s="1"/>
  <c r="AFD1172" i="1"/>
  <c r="AB891" i="1" s="1"/>
  <c r="AYW1172" i="1"/>
  <c r="AB882" i="1" s="1"/>
  <c r="NV1178" i="1"/>
  <c r="AF851" i="1" s="1"/>
  <c r="BS1142" i="1"/>
  <c r="H922" i="1" s="1"/>
  <c r="DC1142" i="1"/>
  <c r="H908" i="1" s="1"/>
  <c r="PX1142" i="1"/>
  <c r="H832" i="1" s="1"/>
  <c r="AAH1142" i="1"/>
  <c r="H894" i="1" s="1"/>
  <c r="EV1142" i="1"/>
  <c r="H888" i="1" s="1"/>
  <c r="MU1142" i="1"/>
  <c r="H820" i="1" s="1"/>
  <c r="QG1142" i="1"/>
  <c r="H902" i="1" s="1"/>
  <c r="XW1142" i="1"/>
  <c r="H928" i="1" s="1"/>
  <c r="APN1142" i="1"/>
  <c r="H822" i="1" s="1"/>
  <c r="AGW1142" i="1"/>
  <c r="H891" i="1" s="1"/>
  <c r="ALA1142" i="1"/>
  <c r="H865" i="1" s="1"/>
  <c r="ASH1142" i="1"/>
  <c r="H877" i="1" s="1"/>
  <c r="AVB1142" i="1"/>
  <c r="H844" i="1" s="1"/>
  <c r="BET1142" i="1"/>
  <c r="H819" i="1" s="1"/>
  <c r="ATI1142" i="1"/>
  <c r="H898" i="1" s="1"/>
  <c r="AWU1142" i="1"/>
  <c r="H954" i="1" s="1"/>
  <c r="BAY1142" i="1"/>
  <c r="H946" i="1" s="1"/>
  <c r="ON1142" i="1"/>
  <c r="H920" i="1" s="1"/>
  <c r="AMB1142" i="1"/>
  <c r="H879" i="1" s="1"/>
  <c r="ARG1142" i="1"/>
  <c r="H900" i="1" s="1"/>
  <c r="HY1190" i="1"/>
  <c r="AN792" i="1" s="1"/>
  <c r="AR1148" i="1"/>
  <c r="L791" i="1" s="1"/>
  <c r="AXM1166" i="1"/>
  <c r="X947" i="1" s="1"/>
  <c r="BEK1166" i="1"/>
  <c r="X907" i="1" s="1"/>
  <c r="ADB1160" i="1"/>
  <c r="T854" i="1" s="1"/>
  <c r="AQF1202" i="1"/>
  <c r="AW814" i="1" s="1"/>
  <c r="AQO1160" i="1"/>
  <c r="T825" i="1" s="1"/>
  <c r="GX1148" i="1"/>
  <c r="L819" i="1" s="1"/>
  <c r="XW1148" i="1"/>
  <c r="L888" i="1" s="1"/>
  <c r="AEC1148" i="1"/>
  <c r="L832" i="1" s="1"/>
  <c r="AWU1148" i="1"/>
  <c r="L917" i="1" s="1"/>
  <c r="AOD1148" i="1"/>
  <c r="L805" i="1" s="1"/>
  <c r="AWU1184" i="1"/>
  <c r="AJ928" i="1" s="1"/>
  <c r="GO1166" i="1"/>
  <c r="X908" i="1" s="1"/>
  <c r="VL1166" i="1"/>
  <c r="X853" i="1" s="1"/>
  <c r="APN1166" i="1"/>
  <c r="X899" i="1" s="1"/>
  <c r="BAP1166" i="1"/>
  <c r="X902" i="1" s="1"/>
  <c r="JR1166" i="1"/>
  <c r="X900" i="1" s="1"/>
  <c r="WV1160" i="1"/>
  <c r="T787" i="1" s="1"/>
  <c r="XE1160" i="1"/>
  <c r="T824" i="1" s="1"/>
  <c r="AWC1160" i="1"/>
  <c r="T841" i="1" s="1"/>
  <c r="ASZ1160" i="1"/>
  <c r="T834" i="1" s="1"/>
  <c r="AOV1142" i="1"/>
  <c r="H887" i="1" s="1"/>
  <c r="AYN1142" i="1"/>
  <c r="H863" i="1" s="1"/>
  <c r="ALA1190" i="1"/>
  <c r="AN906" i="1" s="1"/>
  <c r="RQ1196" i="1"/>
  <c r="AR937" i="1" s="1"/>
  <c r="ANL1166" i="1"/>
  <c r="X854" i="1" s="1"/>
  <c r="VL1148" i="1"/>
  <c r="L868" i="1" s="1"/>
  <c r="ZY1148" i="1"/>
  <c r="L830" i="1" s="1"/>
  <c r="CB1184" i="1"/>
  <c r="AJ864" i="1" s="1"/>
  <c r="ANC1184" i="1"/>
  <c r="AJ790" i="1" s="1"/>
  <c r="DC1178" i="1"/>
  <c r="AF821" i="1" s="1"/>
  <c r="XE1178" i="1"/>
  <c r="AF886" i="1" s="1"/>
  <c r="AEC1178" i="1"/>
  <c r="AF813" i="1" s="1"/>
  <c r="BAP1178" i="1"/>
  <c r="AF871" i="1" s="1"/>
  <c r="ALJ1166" i="1"/>
  <c r="X808" i="1" s="1"/>
  <c r="BDJ1166" i="1"/>
  <c r="X826" i="1" s="1"/>
  <c r="RZ1190" i="1"/>
  <c r="AN946" i="1" s="1"/>
  <c r="ACS1190" i="1"/>
  <c r="AN810" i="1" s="1"/>
  <c r="HP1178" i="1"/>
  <c r="AF843" i="1" s="1"/>
  <c r="IQ1178" i="1"/>
  <c r="AF844" i="1" s="1"/>
  <c r="BET1184" i="1"/>
  <c r="AJ905" i="1" s="1"/>
  <c r="TS1196" i="1"/>
  <c r="AR903" i="1" s="1"/>
  <c r="TS1190" i="1"/>
  <c r="AN928" i="1" s="1"/>
  <c r="AEL1178" i="1"/>
  <c r="AF927" i="1" s="1"/>
  <c r="AFV1166" i="1"/>
  <c r="X850" i="1" s="1"/>
  <c r="BFC1202" i="1"/>
  <c r="AW938" i="1" s="1"/>
  <c r="AQF1160" i="1"/>
  <c r="T808" i="1" s="1"/>
  <c r="CT1202" i="1"/>
  <c r="AW791" i="1" s="1"/>
  <c r="Z1202" i="1"/>
  <c r="AW882" i="1" s="1"/>
  <c r="IH1202" i="1"/>
  <c r="AW870" i="1" s="1"/>
  <c r="BAP1202" i="1"/>
  <c r="AW802" i="1" s="1"/>
  <c r="CB1160" i="1"/>
  <c r="T906" i="1" s="1"/>
  <c r="ADT1160" i="1"/>
  <c r="T852" i="1" s="1"/>
  <c r="ADK1160" i="1"/>
  <c r="T805" i="1" s="1"/>
  <c r="ASQ1160" i="1"/>
  <c r="T873" i="1" s="1"/>
  <c r="BBQ1160" i="1"/>
  <c r="T817" i="1" s="1"/>
  <c r="AUJ1160" i="1"/>
  <c r="T940" i="1" s="1"/>
  <c r="IZ1160" i="1"/>
  <c r="T897" i="1" s="1"/>
  <c r="GX1196" i="1"/>
  <c r="AR874" i="1" s="1"/>
  <c r="BEB1202" i="1"/>
  <c r="AW788" i="1" s="1"/>
  <c r="AHO1160" i="1"/>
  <c r="T908" i="1" s="1"/>
  <c r="EV1154" i="1"/>
  <c r="P898" i="1" s="1"/>
  <c r="VU1154" i="1"/>
  <c r="P890" i="1" s="1"/>
  <c r="TJ1154" i="1"/>
  <c r="P851" i="1" s="1"/>
  <c r="WD1154" i="1"/>
  <c r="P938" i="1" s="1"/>
  <c r="BDA1154" i="1"/>
  <c r="P794" i="1" s="1"/>
  <c r="JI1154" i="1"/>
  <c r="P946" i="1" s="1"/>
  <c r="KS1202" i="1"/>
  <c r="AW895" i="1" s="1"/>
  <c r="VC1196" i="1"/>
  <c r="AR862" i="1" s="1"/>
  <c r="BBZ1196" i="1"/>
  <c r="AR902" i="1" s="1"/>
  <c r="ML1178" i="1"/>
  <c r="AF812" i="1" s="1"/>
  <c r="AIY1178" i="1"/>
  <c r="AF811" i="1" s="1"/>
  <c r="AVB1178" i="1"/>
  <c r="AF807" i="1" s="1"/>
  <c r="Z1142" i="1"/>
  <c r="H903" i="1" s="1"/>
  <c r="YF1142" i="1"/>
  <c r="H885" i="1" s="1"/>
  <c r="DL1142" i="1"/>
  <c r="H837" i="1" s="1"/>
  <c r="TS1142" i="1"/>
  <c r="H875" i="1" s="1"/>
  <c r="LK1142" i="1"/>
  <c r="H812" i="1" s="1"/>
  <c r="AKR1142" i="1"/>
  <c r="H839" i="1" s="1"/>
  <c r="AFM1142" i="1"/>
  <c r="H810" i="1" s="1"/>
  <c r="JR1142" i="1"/>
  <c r="H945" i="1" s="1"/>
  <c r="RZ1172" i="1"/>
  <c r="AB905" i="1" s="1"/>
  <c r="TJ1184" i="1"/>
  <c r="AJ925" i="1" s="1"/>
  <c r="QG1196" i="1"/>
  <c r="AR909" i="1" s="1"/>
  <c r="OE1178" i="1"/>
  <c r="AF802" i="1" s="1"/>
  <c r="ALA1178" i="1"/>
  <c r="AF896" i="1" s="1"/>
  <c r="PX1190" i="1"/>
  <c r="AN885" i="1" s="1"/>
  <c r="ZG1184" i="1"/>
  <c r="AJ952" i="1" s="1"/>
  <c r="ADB1196" i="1"/>
  <c r="AR825" i="1" s="1"/>
  <c r="AQF1196" i="1"/>
  <c r="AR953" i="1" s="1"/>
  <c r="AQO1172" i="1"/>
  <c r="AB797" i="1" s="1"/>
  <c r="AVT1154" i="1"/>
  <c r="P870" i="1" s="1"/>
  <c r="AOD1166" i="1"/>
  <c r="X932" i="1" s="1"/>
  <c r="ATI1184" i="1"/>
  <c r="AJ912" i="1" s="1"/>
  <c r="ZG1148" i="1"/>
  <c r="L848" i="1" s="1"/>
  <c r="AHO1178" i="1"/>
  <c r="AF866" i="1" s="1"/>
  <c r="ATI1202" i="1"/>
  <c r="AW867" i="1" s="1"/>
  <c r="AQO1190" i="1"/>
  <c r="AN815" i="1" s="1"/>
  <c r="AUS1178" i="1"/>
  <c r="AF931" i="1" s="1"/>
  <c r="YX1172" i="1"/>
  <c r="AB927" i="1" s="1"/>
  <c r="IZ1184" i="1"/>
  <c r="AJ823" i="1" s="1"/>
  <c r="TA1184" i="1"/>
  <c r="AJ915" i="1" s="1"/>
  <c r="AIY1202" i="1"/>
  <c r="AW832" i="1" s="1"/>
  <c r="AQO1178" i="1"/>
  <c r="AF848" i="1" s="1"/>
  <c r="BDJ1178" i="1"/>
  <c r="AF862" i="1" s="1"/>
  <c r="YO1190" i="1"/>
  <c r="AN937" i="1" s="1"/>
  <c r="AHO1190" i="1"/>
  <c r="AN863" i="1" s="1"/>
  <c r="AKR1190" i="1"/>
  <c r="AN856" i="1" s="1"/>
  <c r="ARP1190" i="1"/>
  <c r="AN938" i="1" s="1"/>
  <c r="AUS1190" i="1"/>
  <c r="AN936" i="1" s="1"/>
  <c r="LB1178" i="1"/>
  <c r="AF870" i="1" s="1"/>
  <c r="DU1190" i="1"/>
  <c r="AN848" i="1" s="1"/>
  <c r="RQ1190" i="1"/>
  <c r="AN864" i="1" s="1"/>
  <c r="XW1190" i="1"/>
  <c r="AN845" i="1" s="1"/>
  <c r="ZP1190" i="1"/>
  <c r="AN869" i="1" s="1"/>
  <c r="ADT1190" i="1"/>
  <c r="AN803" i="1" s="1"/>
  <c r="BET1190" i="1"/>
  <c r="AN840" i="1" s="1"/>
  <c r="AWC1190" i="1"/>
  <c r="AN872" i="1" s="1"/>
  <c r="ASZ1190" i="1"/>
  <c r="AN870" i="1" s="1"/>
  <c r="LB1190" i="1"/>
  <c r="AN911" i="1" s="1"/>
  <c r="AAZ1202" i="1"/>
  <c r="AW923" i="1" s="1"/>
  <c r="CB1154" i="1"/>
  <c r="P860" i="1" s="1"/>
  <c r="DU1154" i="1"/>
  <c r="P844" i="1" s="1"/>
  <c r="HG1154" i="1"/>
  <c r="P827" i="1" s="1"/>
  <c r="PO1154" i="1"/>
  <c r="P863" i="1" s="1"/>
  <c r="WM1154" i="1"/>
  <c r="P916" i="1" s="1"/>
  <c r="RH1154" i="1"/>
  <c r="P854" i="1" s="1"/>
  <c r="ZP1154" i="1"/>
  <c r="P842" i="1" s="1"/>
  <c r="ADT1154" i="1"/>
  <c r="P833" i="1" s="1"/>
  <c r="ALJ1154" i="1"/>
  <c r="P864" i="1" s="1"/>
  <c r="AOD1154" i="1"/>
  <c r="P873" i="1" s="1"/>
  <c r="AIG1154" i="1"/>
  <c r="P811" i="1" s="1"/>
  <c r="ANC1154" i="1"/>
  <c r="P804" i="1" s="1"/>
  <c r="ASQ1154" i="1"/>
  <c r="P855" i="1" s="1"/>
  <c r="BAG1154" i="1"/>
  <c r="P789" i="1" s="1"/>
  <c r="BFC1154" i="1"/>
  <c r="P810" i="1" s="1"/>
  <c r="ASZ1154" i="1"/>
  <c r="P905" i="1" s="1"/>
  <c r="AXV1154" i="1"/>
  <c r="P865" i="1" s="1"/>
  <c r="BBH1154" i="1"/>
  <c r="P834" i="1" s="1"/>
  <c r="BET1154" i="1"/>
  <c r="P814" i="1" s="1"/>
  <c r="AGW1166" i="1"/>
  <c r="X881" i="1" s="1"/>
  <c r="AIY1190" i="1"/>
  <c r="AN929" i="1" s="1"/>
  <c r="LT1196" i="1"/>
  <c r="AR810" i="1" s="1"/>
  <c r="OE1196" i="1"/>
  <c r="AR928" i="1" s="1"/>
  <c r="AOV1196" i="1"/>
  <c r="AR864" i="1" s="1"/>
  <c r="AAZ1154" i="1"/>
  <c r="P836" i="1" s="1"/>
  <c r="GF1196" i="1"/>
  <c r="AR807" i="1" s="1"/>
  <c r="ON1196" i="1"/>
  <c r="AR918" i="1" s="1"/>
  <c r="KS1196" i="1"/>
  <c r="AR933" i="1" s="1"/>
  <c r="AAZ1166" i="1"/>
  <c r="X953" i="1" s="1"/>
  <c r="ARP1166" i="1"/>
  <c r="X865" i="1" s="1"/>
  <c r="BJ1178" i="1"/>
  <c r="AF947" i="1" s="1"/>
  <c r="QY1178" i="1"/>
  <c r="AF907" i="1" s="1"/>
  <c r="XN1178" i="1"/>
  <c r="AF949" i="1" s="1"/>
  <c r="APE1178" i="1"/>
  <c r="AF818" i="1" s="1"/>
  <c r="BA1136" i="1"/>
  <c r="D899" i="1" s="1"/>
  <c r="AZ1204" i="1"/>
  <c r="EL1204" i="1"/>
  <c r="D13" i="25" s="1"/>
  <c r="EM1136" i="1"/>
  <c r="D902" i="1" s="1"/>
  <c r="EC1204" i="1"/>
  <c r="ED1136" i="1"/>
  <c r="D906" i="1" s="1"/>
  <c r="AET1204" i="1"/>
  <c r="AEU1136" i="1"/>
  <c r="D898" i="1" s="1"/>
  <c r="WC1204" i="1"/>
  <c r="WD1136" i="1"/>
  <c r="D904" i="1" s="1"/>
  <c r="AQX1136" i="1"/>
  <c r="D915" i="1" s="1"/>
  <c r="AQW1204" i="1"/>
  <c r="MT1204" i="1"/>
  <c r="MU1136" i="1"/>
  <c r="D938" i="1" s="1"/>
  <c r="APE1136" i="1"/>
  <c r="D903" i="1" s="1"/>
  <c r="APD1204" i="1"/>
  <c r="ZF1204" i="1"/>
  <c r="ZG1136" i="1"/>
  <c r="D951" i="1" s="1"/>
  <c r="SZ1204" i="1"/>
  <c r="TA1136" i="1"/>
  <c r="D941" i="1" s="1"/>
  <c r="ABQ1204" i="1"/>
  <c r="ABR1136" i="1"/>
  <c r="D926" i="1" s="1"/>
  <c r="ACA1136" i="1"/>
  <c r="D919" i="1" s="1"/>
  <c r="ABZ1204" i="1"/>
  <c r="AGE1136" i="1"/>
  <c r="D925" i="1" s="1"/>
  <c r="AGD1204" i="1"/>
  <c r="YX1136" i="1"/>
  <c r="D944" i="1" s="1"/>
  <c r="YW1204" i="1"/>
  <c r="BR1204" i="1"/>
  <c r="BS1136" i="1"/>
  <c r="D916" i="1" s="1"/>
  <c r="ANB1204" i="1"/>
  <c r="ANC1136" i="1"/>
  <c r="D930" i="1" s="1"/>
  <c r="PE1204" i="1"/>
  <c r="PF1136" i="1"/>
  <c r="D927" i="1" s="1"/>
  <c r="AJY1204" i="1"/>
  <c r="AJZ1136" i="1"/>
  <c r="D929" i="1" s="1"/>
  <c r="LB1136" i="1"/>
  <c r="D940" i="1" s="1"/>
  <c r="LA1204" i="1"/>
  <c r="AIP1136" i="1"/>
  <c r="D896" i="1" s="1"/>
  <c r="AIO1204" i="1"/>
  <c r="AMA1204" i="1"/>
  <c r="AMB1136" i="1"/>
  <c r="D932" i="1" s="1"/>
  <c r="ASY1204" i="1"/>
  <c r="ASZ1136" i="1"/>
  <c r="D945" i="1" s="1"/>
  <c r="ADK1136" i="1"/>
  <c r="D918" i="1" s="1"/>
  <c r="ADJ1204" i="1"/>
  <c r="XW1136" i="1"/>
  <c r="D924" i="1" s="1"/>
  <c r="XV1204" i="1"/>
  <c r="UA1204" i="1"/>
  <c r="UB1136" i="1"/>
  <c r="D954" i="1" s="1"/>
  <c r="MK1204" i="1"/>
  <c r="ML1136" i="1"/>
  <c r="D934" i="1" s="1"/>
  <c r="APV1204" i="1"/>
  <c r="APW1136" i="1"/>
  <c r="D946" i="1" s="1"/>
  <c r="DK1204" i="1"/>
  <c r="D11" i="25" s="1"/>
  <c r="DL1136" i="1"/>
  <c r="D913" i="1" s="1"/>
  <c r="RY1204" i="1"/>
  <c r="RZ1136" i="1"/>
  <c r="D948" i="1" s="1"/>
  <c r="YO1136" i="1"/>
  <c r="D939" i="1" s="1"/>
  <c r="YN1204" i="1"/>
  <c r="JR1136" i="1"/>
  <c r="D921" i="1" s="1"/>
  <c r="JQ1204" i="1"/>
  <c r="GX1136" i="1"/>
  <c r="D928" i="1" s="1"/>
  <c r="GW1204" i="1"/>
  <c r="AEL1136" i="1"/>
  <c r="D952" i="1" s="1"/>
  <c r="AEK1204" i="1"/>
  <c r="YF1136" i="1"/>
  <c r="D933" i="1" s="1"/>
  <c r="YE1204" i="1"/>
  <c r="FE1136" i="1"/>
  <c r="D931" i="1" s="1"/>
  <c r="FD1204" i="1"/>
  <c r="WV1136" i="1"/>
  <c r="D912" i="1" s="1"/>
  <c r="WU1204" i="1"/>
  <c r="AAQ1136" i="1"/>
  <c r="D953" i="1" s="1"/>
  <c r="AAP1204" i="1"/>
  <c r="AJH1136" i="1"/>
  <c r="D935" i="1" s="1"/>
  <c r="AJG1204" i="1"/>
  <c r="QP1136" i="1"/>
  <c r="D900" i="1" s="1"/>
  <c r="QO1204" i="1"/>
  <c r="AI1136" i="1"/>
  <c r="D804" i="1" s="1"/>
  <c r="AH1204" i="1"/>
  <c r="D9" i="25" s="1"/>
  <c r="OD1204" i="1"/>
  <c r="OE1136" i="1"/>
  <c r="D792" i="1" s="1"/>
  <c r="HY1136" i="1"/>
  <c r="D856" i="1" s="1"/>
  <c r="HX1204" i="1"/>
  <c r="MB1204" i="1"/>
  <c r="MC1136" i="1"/>
  <c r="D847" i="1" s="1"/>
  <c r="AMJ1204" i="1"/>
  <c r="AMK1136" i="1"/>
  <c r="D894" i="1" s="1"/>
  <c r="ARX1204" i="1"/>
  <c r="ARY1136" i="1"/>
  <c r="D874" i="1" s="1"/>
  <c r="APM1204" i="1"/>
  <c r="APN1136" i="1"/>
  <c r="D811" i="1" s="1"/>
  <c r="FN1136" i="1"/>
  <c r="D831" i="1" s="1"/>
  <c r="FM1204" i="1"/>
  <c r="ADA1204" i="1"/>
  <c r="ADB1136" i="1"/>
  <c r="D809" i="1" s="1"/>
  <c r="HF1204" i="1"/>
  <c r="HG1136" i="1"/>
  <c r="D801" i="1" s="1"/>
  <c r="SI1136" i="1"/>
  <c r="D858" i="1" s="1"/>
  <c r="SH1204" i="1"/>
  <c r="AGV1204" i="1"/>
  <c r="AGW1136" i="1"/>
  <c r="D846" i="1" s="1"/>
  <c r="ARF1204" i="1"/>
  <c r="ARG1136" i="1"/>
  <c r="D828" i="1" s="1"/>
  <c r="Z1136" i="1"/>
  <c r="D821" i="1" s="1"/>
  <c r="Y1204" i="1"/>
  <c r="NC1204" i="1"/>
  <c r="ND1136" i="1"/>
  <c r="D853" i="1" s="1"/>
  <c r="AEB1204" i="1"/>
  <c r="AEC1136" i="1"/>
  <c r="D841" i="1" s="1"/>
  <c r="HO1204" i="1"/>
  <c r="HP1136" i="1"/>
  <c r="D810" i="1" s="1"/>
  <c r="TI1204" i="1"/>
  <c r="TJ1136" i="1"/>
  <c r="D815" i="1" s="1"/>
  <c r="NM1136" i="1"/>
  <c r="D803" i="1" s="1"/>
  <c r="NL1204" i="1"/>
  <c r="SQ1204" i="1"/>
  <c r="SR1136" i="1"/>
  <c r="D867" i="1" s="1"/>
  <c r="ACI1204" i="1"/>
  <c r="ACJ1136" i="1"/>
  <c r="D851" i="1" s="1"/>
  <c r="AFC1204" i="1"/>
  <c r="AFD1136" i="1"/>
  <c r="D908" i="1" s="1"/>
  <c r="ASG1204" i="1"/>
  <c r="ASH1136" i="1"/>
  <c r="D791" i="1" s="1"/>
  <c r="IZ1136" i="1"/>
  <c r="D793" i="1" s="1"/>
  <c r="IY1204" i="1"/>
  <c r="AOM1136" i="1"/>
  <c r="D881" i="1" s="1"/>
  <c r="AOL1204" i="1"/>
  <c r="IH1136" i="1"/>
  <c r="D800" i="1" s="1"/>
  <c r="IG1204" i="1"/>
  <c r="WL1204" i="1"/>
  <c r="WM1136" i="1"/>
  <c r="D857" i="1" s="1"/>
  <c r="DU1136" i="1"/>
  <c r="D832" i="1" s="1"/>
  <c r="DT1204" i="1"/>
  <c r="ZX1204" i="1"/>
  <c r="ZY1136" i="1"/>
  <c r="D888" i="1" s="1"/>
  <c r="ANT1204" i="1"/>
  <c r="ANU1136" i="1"/>
  <c r="D806" i="1" s="1"/>
  <c r="ASP1204" i="1"/>
  <c r="ASQ1136" i="1"/>
  <c r="D885" i="1" s="1"/>
  <c r="ALI1204" i="1"/>
  <c r="ALJ1136" i="1"/>
  <c r="D877" i="1" s="1"/>
  <c r="PW1204" i="1"/>
  <c r="PX1136" i="1"/>
  <c r="D790" i="1" s="1"/>
  <c r="ADS1204" i="1"/>
  <c r="ADT1136" i="1"/>
  <c r="D882" i="1" s="1"/>
  <c r="RP1204" i="1"/>
  <c r="RQ1136" i="1"/>
  <c r="D895" i="1" s="1"/>
  <c r="AQO1136" i="1"/>
  <c r="D879" i="1" s="1"/>
  <c r="AQN1204" i="1"/>
  <c r="ACS1136" i="1"/>
  <c r="D911" i="1" s="1"/>
  <c r="ACR1204" i="1"/>
  <c r="CA1204" i="1"/>
  <c r="CB1136" i="1"/>
  <c r="D818" i="1" s="1"/>
  <c r="DC1136" i="1"/>
  <c r="D875" i="1" s="1"/>
  <c r="DB1204" i="1"/>
  <c r="AAZ1136" i="1"/>
  <c r="D787" i="1" s="1"/>
  <c r="AAY1204" i="1"/>
  <c r="Q1136" i="1"/>
  <c r="D886" i="1" s="1"/>
  <c r="P1204" i="1"/>
  <c r="GF1136" i="1"/>
  <c r="D826" i="1" s="1"/>
  <c r="GE1204" i="1"/>
  <c r="D18" i="25" s="1"/>
  <c r="US1204" i="1"/>
  <c r="UT1136" i="1"/>
  <c r="D863" i="1" s="1"/>
  <c r="OV1204" i="1"/>
  <c r="OW1136" i="1"/>
  <c r="D897" i="1" s="1"/>
  <c r="ZO1204" i="1"/>
  <c r="ZP1136" i="1"/>
  <c r="D813" i="1" s="1"/>
  <c r="ANL1136" i="1"/>
  <c r="D829" i="1" s="1"/>
  <c r="ANK1204" i="1"/>
  <c r="AKR1136" i="1"/>
  <c r="D878" i="1" s="1"/>
  <c r="AKQ1204" i="1"/>
  <c r="ARO1204" i="1"/>
  <c r="ARP1136" i="1"/>
  <c r="D907" i="1" s="1"/>
  <c r="KJ1136" i="1"/>
  <c r="D859" i="1" s="1"/>
  <c r="KI1204" i="1"/>
  <c r="VK1204" i="1"/>
  <c r="VL1136" i="1"/>
  <c r="D808" i="1" s="1"/>
  <c r="AJQ1136" i="1"/>
  <c r="D848" i="1" s="1"/>
  <c r="AJP1204" i="1"/>
  <c r="RG1204" i="1"/>
  <c r="RH1136" i="1"/>
  <c r="D837" i="1" s="1"/>
  <c r="CK1136" i="1"/>
  <c r="D824" i="1" s="1"/>
  <c r="CJ1204" i="1"/>
  <c r="NV1136" i="1"/>
  <c r="D825" i="1" s="1"/>
  <c r="NU1204" i="1"/>
  <c r="AFL1204" i="1"/>
  <c r="AFM1136" i="1"/>
  <c r="D812" i="1" s="1"/>
  <c r="ALS1136" i="1"/>
  <c r="D873" i="1" s="1"/>
  <c r="ALR1204" i="1"/>
  <c r="ATI1136" i="1"/>
  <c r="D910" i="1" s="1"/>
  <c r="ATH1204" i="1"/>
  <c r="ATR1136" i="1"/>
  <c r="D852" i="1" s="1"/>
  <c r="ATQ1204" i="1"/>
  <c r="LT1136" i="1"/>
  <c r="D807" i="1" s="1"/>
  <c r="LS1204" i="1"/>
  <c r="AOC1204" i="1"/>
  <c r="AOD1136" i="1"/>
  <c r="D830" i="1" s="1"/>
  <c r="XE1136" i="1"/>
  <c r="D850" i="1" s="1"/>
  <c r="XD1204" i="1"/>
  <c r="AHN1204" i="1"/>
  <c r="AHO1136" i="1"/>
  <c r="D799" i="1" s="1"/>
  <c r="AIG1136" i="1"/>
  <c r="D827" i="1" s="1"/>
  <c r="AIF1204" i="1"/>
  <c r="OM1204" i="1"/>
  <c r="ON1136" i="1"/>
  <c r="D893" i="1" s="1"/>
  <c r="FV1204" i="1"/>
  <c r="FW1136" i="1"/>
  <c r="D805" i="1" s="1"/>
  <c r="AIX1204" i="1"/>
  <c r="AIY1136" i="1"/>
  <c r="D865" i="1" s="1"/>
  <c r="BJ1136" i="1"/>
  <c r="D871" i="1" s="1"/>
  <c r="BI1204" i="1"/>
  <c r="D14" i="25" s="1"/>
  <c r="QY1136" i="1"/>
  <c r="D836" i="1" s="1"/>
  <c r="QX1204" i="1"/>
  <c r="XM1204" i="1"/>
  <c r="XN1136" i="1"/>
  <c r="D866" i="1" s="1"/>
  <c r="UK1136" i="1"/>
  <c r="D789" i="1" s="1"/>
  <c r="UJ1204" i="1"/>
  <c r="LK1136" i="1"/>
  <c r="D864" i="1" s="1"/>
  <c r="LJ1204" i="1"/>
  <c r="AOU1204" i="1"/>
  <c r="AOV1136" i="1"/>
  <c r="D849" i="1" s="1"/>
  <c r="AFU1204" i="1"/>
  <c r="AFV1136" i="1"/>
  <c r="D839" i="1" s="1"/>
  <c r="KS1136" i="1"/>
  <c r="D884" i="1" s="1"/>
  <c r="KR1204" i="1"/>
  <c r="IQ1136" i="1"/>
  <c r="D868" i="1" s="1"/>
  <c r="IP1204" i="1"/>
  <c r="GO1136" i="1"/>
  <c r="D854" i="1" s="1"/>
  <c r="GN1204" i="1"/>
  <c r="AMT1136" i="1"/>
  <c r="D889" i="1" s="1"/>
  <c r="AMS1204" i="1"/>
  <c r="CS1204" i="1"/>
  <c r="CT1136" i="1"/>
  <c r="D802" i="1" s="1"/>
  <c r="QG1136" i="1"/>
  <c r="D872" i="1" s="1"/>
  <c r="QF1204" i="1"/>
  <c r="AQ1204" i="1"/>
  <c r="D8" i="25" s="1"/>
  <c r="AR1136" i="1"/>
  <c r="D820" i="1" s="1"/>
  <c r="PN1204" i="1"/>
  <c r="PO1136" i="1"/>
  <c r="D876" i="1" s="1"/>
  <c r="AKI1136" i="1"/>
  <c r="D890" i="1" s="1"/>
  <c r="AKH1204" i="1"/>
  <c r="AKZ1204" i="1"/>
  <c r="ALA1136" i="1"/>
  <c r="D909" i="1" s="1"/>
  <c r="AGM1204" i="1"/>
  <c r="AGN1136" i="1"/>
  <c r="D843" i="1" s="1"/>
  <c r="VU1136" i="1"/>
  <c r="D794" i="1" s="1"/>
  <c r="VT1204" i="1"/>
  <c r="EU1204" i="1"/>
  <c r="EV1136" i="1"/>
  <c r="D860" i="1" s="1"/>
  <c r="VC1136" i="1"/>
  <c r="D798" i="1" s="1"/>
  <c r="VB1204" i="1"/>
  <c r="AAG1204" i="1"/>
  <c r="AAH1136" i="1"/>
  <c r="D861" i="1" s="1"/>
  <c r="ABI1136" i="1"/>
  <c r="D855" i="1" s="1"/>
  <c r="ABH1204" i="1"/>
  <c r="TR1204" i="1"/>
  <c r="TS1136" i="1"/>
  <c r="D892" i="1" s="1"/>
  <c r="AQE1204" i="1"/>
  <c r="AQF1136" i="1"/>
  <c r="D862" i="1" s="1"/>
  <c r="AHE1204" i="1"/>
  <c r="AHF1136" i="1"/>
  <c r="D845" i="1" s="1"/>
  <c r="JI1136" i="1"/>
  <c r="D901" i="1" s="1"/>
  <c r="JH1204" i="1"/>
  <c r="KA1136" i="1"/>
  <c r="D817" i="1" s="1"/>
  <c r="JZ1204" i="1"/>
  <c r="G117" i="1" l="1"/>
  <c r="I73" i="25"/>
  <c r="D73" i="25"/>
  <c r="D159" i="25"/>
  <c r="I159" i="25"/>
  <c r="D129" i="25"/>
  <c r="I129" i="25"/>
  <c r="D706" i="1"/>
  <c r="D19" i="25"/>
  <c r="D161" i="25"/>
  <c r="I161" i="25"/>
  <c r="I114" i="25"/>
  <c r="D114" i="25"/>
  <c r="D193" i="25"/>
  <c r="I193" i="25"/>
  <c r="D191" i="25"/>
  <c r="I191" i="25"/>
  <c r="I183" i="25"/>
  <c r="D183" i="25"/>
  <c r="H719" i="1"/>
  <c r="I46" i="25"/>
  <c r="D46" i="25"/>
  <c r="D57" i="25"/>
  <c r="I57" i="25"/>
  <c r="H712" i="1"/>
  <c r="I39" i="25"/>
  <c r="D39" i="25"/>
  <c r="I41" i="25"/>
  <c r="D41" i="25"/>
  <c r="D703" i="1"/>
  <c r="D16" i="25"/>
  <c r="I63" i="25"/>
  <c r="D63" i="25"/>
  <c r="H718" i="1"/>
  <c r="D45" i="25"/>
  <c r="I45" i="25"/>
  <c r="I122" i="25"/>
  <c r="D122" i="25"/>
  <c r="D62" i="25"/>
  <c r="I62" i="25"/>
  <c r="D145" i="25"/>
  <c r="I145" i="25"/>
  <c r="D197" i="25"/>
  <c r="I197" i="25"/>
  <c r="D176" i="25"/>
  <c r="I176" i="25"/>
  <c r="D200" i="25"/>
  <c r="I200" i="25"/>
  <c r="I128" i="25"/>
  <c r="D128" i="25"/>
  <c r="D99" i="25"/>
  <c r="I99" i="25"/>
  <c r="I77" i="25"/>
  <c r="D77" i="25"/>
  <c r="D713" i="1"/>
  <c r="I26" i="25"/>
  <c r="D26" i="25"/>
  <c r="I85" i="25"/>
  <c r="D85" i="25"/>
  <c r="I86" i="25"/>
  <c r="D86" i="25"/>
  <c r="D60" i="25"/>
  <c r="I60" i="25"/>
  <c r="I93" i="25"/>
  <c r="D93" i="25"/>
  <c r="I40" i="25"/>
  <c r="D40" i="25"/>
  <c r="I203" i="25"/>
  <c r="D203" i="25"/>
  <c r="D71" i="25"/>
  <c r="I71" i="25"/>
  <c r="D56" i="25"/>
  <c r="I56" i="25"/>
  <c r="D187" i="25"/>
  <c r="I187" i="25"/>
  <c r="I75" i="25"/>
  <c r="D75" i="25"/>
  <c r="D690" i="1"/>
  <c r="D3" i="25"/>
  <c r="I65" i="25"/>
  <c r="D65" i="25"/>
  <c r="I214" i="25"/>
  <c r="D214" i="25"/>
  <c r="I55" i="25"/>
  <c r="D55" i="25"/>
  <c r="I130" i="25"/>
  <c r="D130" i="25"/>
  <c r="D121" i="25"/>
  <c r="I121" i="25"/>
  <c r="D74" i="25"/>
  <c r="I74" i="25"/>
  <c r="D215" i="25"/>
  <c r="I215" i="25"/>
  <c r="D149" i="25"/>
  <c r="I149" i="25"/>
  <c r="I147" i="25"/>
  <c r="D147" i="25"/>
  <c r="I31" i="25"/>
  <c r="D31" i="25"/>
  <c r="D127" i="25"/>
  <c r="I127" i="25"/>
  <c r="D198" i="25"/>
  <c r="I198" i="25"/>
  <c r="D162" i="25"/>
  <c r="I162" i="25"/>
  <c r="D171" i="25"/>
  <c r="I171" i="25"/>
  <c r="I164" i="25"/>
  <c r="D164" i="25"/>
  <c r="I210" i="25"/>
  <c r="D210" i="25"/>
  <c r="D208" i="25"/>
  <c r="I208" i="25"/>
  <c r="D173" i="25"/>
  <c r="I173" i="25"/>
  <c r="D201" i="25"/>
  <c r="I201" i="25"/>
  <c r="I141" i="25"/>
  <c r="D141" i="25"/>
  <c r="D697" i="1"/>
  <c r="D10" i="25"/>
  <c r="I120" i="25"/>
  <c r="D120" i="25"/>
  <c r="I102" i="25"/>
  <c r="D102" i="25"/>
  <c r="H720" i="1"/>
  <c r="I47" i="25"/>
  <c r="D47" i="25"/>
  <c r="D167" i="25"/>
  <c r="I167" i="25"/>
  <c r="D184" i="25"/>
  <c r="I184" i="25"/>
  <c r="D165" i="25"/>
  <c r="I165" i="25"/>
  <c r="D177" i="25"/>
  <c r="I177" i="25"/>
  <c r="D158" i="25"/>
  <c r="I158" i="25"/>
  <c r="D133" i="25"/>
  <c r="I133" i="25"/>
  <c r="H715" i="1"/>
  <c r="I42" i="25"/>
  <c r="D42" i="25"/>
  <c r="D103" i="25"/>
  <c r="I103" i="25"/>
  <c r="D29" i="25"/>
  <c r="I29" i="25"/>
  <c r="I49" i="25"/>
  <c r="D49" i="25"/>
  <c r="D105" i="25"/>
  <c r="I105" i="25"/>
  <c r="I115" i="25"/>
  <c r="D115" i="25"/>
  <c r="D174" i="25"/>
  <c r="I174" i="25"/>
  <c r="I142" i="25"/>
  <c r="D142" i="25"/>
  <c r="D78" i="25"/>
  <c r="I78" i="25"/>
  <c r="I101" i="25"/>
  <c r="D101" i="25"/>
  <c r="I186" i="25"/>
  <c r="D186" i="25"/>
  <c r="I175" i="25"/>
  <c r="D175" i="25"/>
  <c r="D61" i="25"/>
  <c r="I61" i="25"/>
  <c r="D83" i="25"/>
  <c r="I83" i="25"/>
  <c r="D44" i="25"/>
  <c r="I44" i="25"/>
  <c r="D693" i="1"/>
  <c r="D6" i="25"/>
  <c r="D694" i="1"/>
  <c r="D7" i="25"/>
  <c r="I89" i="25"/>
  <c r="D89" i="25"/>
  <c r="D180" i="25"/>
  <c r="I180" i="25"/>
  <c r="D719" i="1"/>
  <c r="I32" i="25"/>
  <c r="D32" i="25"/>
  <c r="G122" i="1"/>
  <c r="I150" i="25"/>
  <c r="D150" i="25"/>
  <c r="P753" i="1"/>
  <c r="D720" i="1"/>
  <c r="I33" i="25"/>
  <c r="D33" i="25"/>
  <c r="I90" i="25"/>
  <c r="D90" i="25"/>
  <c r="I50" i="25"/>
  <c r="D50" i="25"/>
  <c r="D134" i="25"/>
  <c r="I134" i="25"/>
  <c r="D699" i="1"/>
  <c r="D12" i="25"/>
  <c r="I160" i="25"/>
  <c r="D160" i="25"/>
  <c r="I209" i="25"/>
  <c r="D209" i="25"/>
  <c r="D188" i="25"/>
  <c r="I188" i="25"/>
  <c r="D178" i="25"/>
  <c r="I178" i="25"/>
  <c r="D211" i="25"/>
  <c r="I211" i="25"/>
  <c r="D199" i="25"/>
  <c r="I199" i="25"/>
  <c r="I204" i="25"/>
  <c r="D204" i="25"/>
  <c r="I202" i="25"/>
  <c r="D202" i="25"/>
  <c r="D185" i="25"/>
  <c r="I185" i="25"/>
  <c r="I59" i="25"/>
  <c r="D59" i="25"/>
  <c r="I92" i="25"/>
  <c r="D92" i="25"/>
  <c r="D43" i="25"/>
  <c r="I43" i="25"/>
  <c r="I70" i="25"/>
  <c r="D70" i="25"/>
  <c r="I28" i="25"/>
  <c r="D28" i="25"/>
  <c r="I58" i="25"/>
  <c r="D58" i="25"/>
  <c r="I35" i="25"/>
  <c r="D35" i="25"/>
  <c r="I106" i="25"/>
  <c r="D106" i="25"/>
  <c r="I216" i="25"/>
  <c r="D216" i="25"/>
  <c r="I88" i="25"/>
  <c r="D88" i="25"/>
  <c r="D119" i="25"/>
  <c r="I119" i="25"/>
  <c r="I107" i="25"/>
  <c r="D107" i="25"/>
  <c r="D72" i="25"/>
  <c r="I72" i="25"/>
  <c r="D717" i="1"/>
  <c r="D30" i="25"/>
  <c r="I30" i="25"/>
  <c r="I116" i="25"/>
  <c r="D116" i="25"/>
  <c r="D691" i="1"/>
  <c r="D4" i="25"/>
  <c r="I104" i="25"/>
  <c r="D104" i="25"/>
  <c r="I146" i="25"/>
  <c r="D146" i="25"/>
  <c r="I94" i="25"/>
  <c r="D94" i="25"/>
  <c r="D190" i="25"/>
  <c r="I190" i="25"/>
  <c r="I131" i="25"/>
  <c r="D131" i="25"/>
  <c r="I25" i="25"/>
  <c r="D25" i="25"/>
  <c r="D87" i="25"/>
  <c r="I87" i="25"/>
  <c r="D166" i="25"/>
  <c r="I166" i="25"/>
  <c r="D34" i="25"/>
  <c r="I34" i="25"/>
  <c r="D692" i="1"/>
  <c r="D5" i="25"/>
  <c r="I84" i="25"/>
  <c r="D84" i="25"/>
  <c r="I132" i="25"/>
  <c r="D132" i="25"/>
  <c r="D113" i="25"/>
  <c r="I113" i="25"/>
  <c r="I143" i="25"/>
  <c r="D143" i="25"/>
  <c r="I117" i="25"/>
  <c r="D117" i="25"/>
  <c r="D148" i="25"/>
  <c r="I148" i="25"/>
  <c r="D144" i="25"/>
  <c r="I144" i="25"/>
  <c r="D100" i="25"/>
  <c r="I100" i="25"/>
  <c r="D714" i="1"/>
  <c r="I27" i="25"/>
  <c r="D27" i="25"/>
  <c r="I172" i="25"/>
  <c r="D172" i="25"/>
  <c r="I48" i="25"/>
  <c r="D48" i="25"/>
  <c r="D69" i="25"/>
  <c r="I69" i="25"/>
  <c r="I79" i="25"/>
  <c r="D79" i="25"/>
  <c r="I205" i="25"/>
  <c r="D205" i="25"/>
  <c r="D91" i="25"/>
  <c r="I91" i="25"/>
  <c r="D118" i="25"/>
  <c r="I118" i="25"/>
  <c r="I64" i="25"/>
  <c r="D64" i="25"/>
  <c r="D704" i="1"/>
  <c r="D17" i="25"/>
  <c r="D136" i="25"/>
  <c r="I136" i="25"/>
  <c r="D179" i="25"/>
  <c r="I179" i="25"/>
  <c r="I76" i="25"/>
  <c r="D76" i="25"/>
  <c r="D123" i="25"/>
  <c r="I123" i="25"/>
  <c r="D707" i="1"/>
  <c r="D20" i="25"/>
  <c r="I217" i="25"/>
  <c r="D217" i="25"/>
  <c r="I157" i="25"/>
  <c r="D157" i="25"/>
  <c r="I196" i="25"/>
  <c r="D196" i="25"/>
  <c r="I189" i="25"/>
  <c r="D189" i="25"/>
  <c r="D213" i="25"/>
  <c r="I213" i="25"/>
  <c r="D192" i="25"/>
  <c r="I192" i="25"/>
  <c r="D170" i="25"/>
  <c r="I170" i="25"/>
  <c r="D163" i="25"/>
  <c r="I163" i="25"/>
  <c r="I212" i="25"/>
  <c r="D212" i="25"/>
  <c r="I135" i="25"/>
  <c r="D135" i="25"/>
  <c r="E578" i="1"/>
  <c r="E573" i="1"/>
  <c r="E589" i="1"/>
  <c r="E570" i="1"/>
  <c r="G166" i="1"/>
  <c r="L739" i="1"/>
  <c r="E572" i="1"/>
  <c r="E586" i="1"/>
  <c r="E583" i="1"/>
  <c r="D696" i="1"/>
  <c r="E576" i="1"/>
  <c r="E580" i="1"/>
  <c r="E581" i="1"/>
  <c r="E571" i="1"/>
  <c r="D698" i="1"/>
  <c r="E588" i="1"/>
  <c r="D700" i="1"/>
  <c r="E582" i="1"/>
  <c r="E577" i="1"/>
  <c r="E587" i="1"/>
  <c r="E584" i="1"/>
  <c r="D734" i="1"/>
  <c r="L728" i="1"/>
  <c r="E575" i="1"/>
  <c r="E579" i="1"/>
  <c r="E574" i="1"/>
  <c r="E585" i="1"/>
  <c r="G109" i="1"/>
  <c r="L750" i="1"/>
  <c r="H713" i="1"/>
  <c r="G27" i="1"/>
  <c r="O376" i="1"/>
  <c r="G127" i="1"/>
  <c r="L764" i="1"/>
  <c r="G147" i="1"/>
  <c r="D738" i="1"/>
  <c r="G65" i="1"/>
  <c r="H733" i="1"/>
  <c r="D718" i="1"/>
  <c r="G91" i="1"/>
  <c r="D748" i="1"/>
  <c r="G90" i="1"/>
  <c r="H722" i="1"/>
  <c r="G158" i="1"/>
  <c r="G38" i="1"/>
  <c r="P745" i="1"/>
  <c r="D705" i="1"/>
  <c r="G112" i="1"/>
  <c r="G110" i="1"/>
  <c r="L735" i="1"/>
  <c r="O365" i="1"/>
  <c r="G59" i="1"/>
  <c r="L761" i="1"/>
  <c r="G139" i="1"/>
  <c r="H766" i="1"/>
  <c r="O381" i="1"/>
  <c r="D732" i="1"/>
  <c r="G82" i="1"/>
  <c r="G58" i="1"/>
  <c r="H732" i="1"/>
  <c r="D730" i="1"/>
  <c r="G73" i="1"/>
  <c r="L737" i="1"/>
  <c r="G126" i="1"/>
  <c r="P765" i="1"/>
  <c r="G88" i="1"/>
  <c r="G71" i="1"/>
  <c r="H716" i="1"/>
  <c r="G34" i="1"/>
  <c r="P744" i="1"/>
  <c r="G21" i="1"/>
  <c r="H729" i="1"/>
  <c r="H714" i="1"/>
  <c r="G33" i="1"/>
  <c r="D762" i="1"/>
  <c r="O359" i="1"/>
  <c r="G31" i="1"/>
  <c r="G54" i="1"/>
  <c r="L746" i="1"/>
  <c r="G78" i="1"/>
  <c r="D715" i="1"/>
  <c r="H751" i="1"/>
  <c r="G108" i="1"/>
  <c r="G77" i="1"/>
  <c r="D731" i="1"/>
  <c r="D747" i="1"/>
  <c r="G67" i="1"/>
  <c r="G121" i="1"/>
  <c r="D736" i="1"/>
  <c r="D722" i="1"/>
  <c r="G157" i="1"/>
  <c r="D751" i="1"/>
  <c r="G135" i="1"/>
  <c r="D764" i="1"/>
  <c r="G83" i="1"/>
  <c r="H753" i="1"/>
  <c r="G134" i="1"/>
  <c r="G153" i="1"/>
  <c r="T768" i="1"/>
  <c r="D735" i="1"/>
  <c r="G119" i="1"/>
  <c r="H745" i="1"/>
  <c r="G19" i="1"/>
  <c r="D770" i="1"/>
  <c r="G170" i="1"/>
  <c r="L733" i="1"/>
  <c r="G92" i="1"/>
  <c r="P748" i="1"/>
  <c r="G62" i="1"/>
  <c r="L770" i="1"/>
  <c r="G168" i="1"/>
  <c r="D763" i="1"/>
  <c r="G41" i="1"/>
  <c r="O360" i="1"/>
  <c r="O363" i="1"/>
  <c r="G53" i="1"/>
  <c r="T761" i="1"/>
  <c r="L765" i="1"/>
  <c r="O382" i="1"/>
  <c r="G141" i="1"/>
  <c r="H768" i="1"/>
  <c r="G151" i="1"/>
  <c r="O387" i="1"/>
  <c r="T763" i="1"/>
  <c r="G66" i="1"/>
  <c r="O368" i="1"/>
  <c r="P763" i="1"/>
  <c r="O362" i="1"/>
  <c r="G52" i="1"/>
  <c r="O367" i="1"/>
  <c r="G64" i="1"/>
  <c r="P764" i="1"/>
  <c r="H767" i="1"/>
  <c r="O385" i="1"/>
  <c r="G144" i="1"/>
  <c r="L760" i="1"/>
  <c r="G16" i="1"/>
  <c r="O355" i="1"/>
  <c r="L745" i="1"/>
  <c r="G37" i="1"/>
  <c r="L731" i="1"/>
  <c r="G69" i="1"/>
  <c r="D729" i="1"/>
  <c r="G63" i="1"/>
  <c r="O391" i="1"/>
  <c r="T769" i="1"/>
  <c r="G164" i="1"/>
  <c r="O353" i="1"/>
  <c r="D760" i="1"/>
  <c r="G10" i="1"/>
  <c r="G14" i="1"/>
  <c r="O354" i="1"/>
  <c r="P760" i="1"/>
  <c r="L766" i="1"/>
  <c r="O384" i="1"/>
  <c r="G143" i="1"/>
  <c r="O358" i="1"/>
  <c r="H761" i="1"/>
  <c r="G30" i="1"/>
  <c r="O383" i="1"/>
  <c r="G142" i="1"/>
  <c r="D767" i="1"/>
  <c r="T762" i="1"/>
  <c r="O366" i="1"/>
  <c r="G61" i="1"/>
  <c r="G4" i="1"/>
  <c r="O352" i="1"/>
  <c r="T760" i="1"/>
  <c r="H763" i="1"/>
  <c r="G124" i="1"/>
  <c r="O374" i="1"/>
  <c r="D761" i="1"/>
  <c r="G12" i="1"/>
  <c r="H736" i="1"/>
  <c r="G111" i="1"/>
  <c r="D733" i="1"/>
  <c r="G85" i="1"/>
  <c r="G28" i="1"/>
  <c r="H730" i="1"/>
  <c r="G137" i="1"/>
  <c r="T766" i="1"/>
  <c r="O379" i="1"/>
  <c r="G118" i="1"/>
  <c r="H752" i="1"/>
  <c r="P752" i="1"/>
  <c r="G107" i="1"/>
  <c r="G11" i="1"/>
  <c r="L744" i="1"/>
  <c r="G128" i="1"/>
  <c r="D750" i="1"/>
  <c r="O378" i="1"/>
  <c r="G131" i="1"/>
  <c r="H764" i="1"/>
  <c r="D746" i="1"/>
  <c r="G57" i="1"/>
  <c r="L763" i="1"/>
  <c r="G80" i="1"/>
  <c r="L734" i="1"/>
  <c r="G100" i="1"/>
  <c r="L751" i="1"/>
  <c r="G114" i="1"/>
  <c r="G161" i="1"/>
  <c r="L768" i="1"/>
  <c r="O388" i="1"/>
  <c r="P768" i="1"/>
  <c r="O386" i="1"/>
  <c r="G150" i="1"/>
  <c r="O370" i="1"/>
  <c r="P766" i="1"/>
  <c r="G98" i="1"/>
  <c r="G70" i="1"/>
  <c r="L762" i="1"/>
  <c r="O369" i="1"/>
  <c r="G7" i="1"/>
  <c r="D744" i="1"/>
  <c r="G48" i="1"/>
  <c r="L730" i="1"/>
  <c r="L738" i="1"/>
  <c r="G154" i="1"/>
  <c r="P767" i="1"/>
  <c r="O371" i="1"/>
  <c r="G102" i="1"/>
  <c r="H734" i="1"/>
  <c r="G68" i="1"/>
  <c r="G55" i="1"/>
  <c r="D728" i="1"/>
  <c r="L747" i="1"/>
  <c r="G74" i="1"/>
  <c r="O380" i="1"/>
  <c r="T767" i="1"/>
  <c r="G138" i="1"/>
  <c r="P750" i="1"/>
  <c r="G97" i="1"/>
  <c r="G81" i="1"/>
  <c r="D716" i="1"/>
  <c r="H746" i="1"/>
  <c r="G32" i="1"/>
  <c r="G115" i="1"/>
  <c r="H737" i="1"/>
  <c r="G132" i="1"/>
  <c r="H765" i="1"/>
  <c r="H770" i="1"/>
  <c r="G159" i="1"/>
  <c r="H723" i="1"/>
  <c r="G169" i="1"/>
  <c r="G26" i="1"/>
  <c r="P761" i="1"/>
  <c r="O357" i="1"/>
  <c r="O390" i="1"/>
  <c r="G163" i="1"/>
  <c r="G101" i="1"/>
  <c r="H750" i="1"/>
  <c r="G152" i="1"/>
  <c r="D752" i="1"/>
  <c r="H731" i="1"/>
  <c r="G29" i="1"/>
  <c r="H747" i="1"/>
  <c r="G47" i="1"/>
  <c r="G103" i="1"/>
  <c r="D749" i="1"/>
  <c r="P749" i="1"/>
  <c r="G79" i="1"/>
  <c r="L767" i="1"/>
  <c r="G156" i="1"/>
  <c r="G75" i="1"/>
  <c r="L748" i="1"/>
  <c r="G20" i="1"/>
  <c r="D712" i="1"/>
  <c r="G87" i="1"/>
  <c r="L732" i="1"/>
  <c r="D769" i="1"/>
  <c r="O392" i="1"/>
  <c r="G167" i="1"/>
  <c r="D721" i="1"/>
  <c r="G148" i="1"/>
  <c r="L729" i="1"/>
  <c r="G39" i="1"/>
  <c r="L749" i="1"/>
  <c r="G104" i="1"/>
  <c r="G5" i="1"/>
  <c r="H744" i="1"/>
  <c r="P746" i="1"/>
  <c r="G45" i="1"/>
  <c r="H748" i="1"/>
  <c r="G72" i="1"/>
  <c r="G99" i="1"/>
  <c r="P751" i="1"/>
  <c r="P747" i="1"/>
  <c r="G49" i="1"/>
  <c r="D745" i="1"/>
  <c r="G18" i="1"/>
  <c r="O364" i="1"/>
  <c r="G56" i="1"/>
  <c r="H762" i="1"/>
  <c r="H721" i="1"/>
  <c r="G149" i="1"/>
  <c r="H728" i="1"/>
  <c r="G9" i="1"/>
  <c r="H738" i="1"/>
  <c r="G136" i="1"/>
  <c r="G165" i="1"/>
  <c r="P769" i="1"/>
  <c r="L736" i="1"/>
  <c r="G120" i="1"/>
  <c r="H749" i="1"/>
  <c r="G76" i="1"/>
  <c r="G133" i="1"/>
  <c r="D737" i="1"/>
  <c r="G130" i="1"/>
  <c r="L753" i="1"/>
  <c r="H769" i="1"/>
  <c r="G155" i="1"/>
  <c r="H735" i="1"/>
  <c r="G106" i="1"/>
  <c r="G160" i="1"/>
  <c r="H754" i="1"/>
  <c r="O361" i="1"/>
  <c r="P762" i="1"/>
  <c r="G50" i="1"/>
  <c r="D765" i="1"/>
  <c r="O375" i="1"/>
  <c r="G125" i="1"/>
  <c r="T765" i="1"/>
  <c r="G116" i="1"/>
  <c r="O373" i="1"/>
  <c r="L769" i="1"/>
  <c r="O389" i="1"/>
  <c r="G162" i="1"/>
  <c r="H760" i="1"/>
  <c r="O356" i="1"/>
  <c r="G24" i="1"/>
  <c r="G129" i="1"/>
  <c r="D766" i="1"/>
  <c r="O377" i="1"/>
  <c r="T764" i="1"/>
  <c r="O372" i="1"/>
  <c r="G113" i="1"/>
  <c r="M222" i="15"/>
  <c r="M294" i="15"/>
  <c r="M366" i="15"/>
  <c r="M186" i="15"/>
  <c r="M114" i="15"/>
  <c r="M258" i="15"/>
  <c r="M330" i="15"/>
  <c r="M150" i="15"/>
  <c r="D701" i="1"/>
  <c r="H717" i="1"/>
  <c r="D695" i="1"/>
  <c r="M376" i="15" l="1"/>
  <c r="P791" i="8"/>
  <c r="P790" i="8"/>
  <c r="P789" i="8"/>
  <c r="P788" i="8"/>
  <c r="P787" i="8"/>
  <c r="P786" i="8"/>
  <c r="P785" i="8"/>
  <c r="P784" i="8"/>
  <c r="P783" i="8"/>
  <c r="P782" i="8"/>
  <c r="P781" i="8"/>
  <c r="P780" i="8"/>
  <c r="P779" i="8"/>
  <c r="P778" i="8"/>
  <c r="P777" i="8"/>
  <c r="P776" i="8"/>
  <c r="P775" i="8"/>
  <c r="P774" i="8"/>
  <c r="P773" i="8"/>
  <c r="P772" i="8"/>
  <c r="P771" i="8"/>
  <c r="P770" i="8"/>
  <c r="P769" i="8"/>
  <c r="P768" i="8"/>
  <c r="P767" i="8"/>
  <c r="P766" i="8"/>
  <c r="P765" i="8"/>
  <c r="P764" i="8"/>
  <c r="P763" i="8"/>
  <c r="P762" i="8"/>
  <c r="P761" i="8"/>
  <c r="P760" i="8"/>
  <c r="P759" i="8"/>
  <c r="P758" i="8"/>
  <c r="P757" i="8"/>
  <c r="P756" i="8"/>
  <c r="P755" i="8"/>
  <c r="P754" i="8"/>
  <c r="P753" i="8"/>
  <c r="P752" i="8"/>
  <c r="P751" i="8"/>
  <c r="P750" i="8"/>
  <c r="P749" i="8"/>
  <c r="P748" i="8"/>
  <c r="P747" i="8"/>
  <c r="P746" i="8"/>
  <c r="P745" i="8"/>
  <c r="P744" i="8"/>
  <c r="P743" i="8"/>
  <c r="P742" i="8"/>
  <c r="P741" i="8"/>
  <c r="P740" i="8"/>
  <c r="P739" i="8"/>
  <c r="P738" i="8"/>
  <c r="P737" i="8"/>
  <c r="P736" i="8"/>
  <c r="P735" i="8"/>
  <c r="P734" i="8"/>
  <c r="P733" i="8"/>
  <c r="P732" i="8"/>
  <c r="P731" i="8"/>
  <c r="P730" i="8"/>
  <c r="P729" i="8"/>
  <c r="P728" i="8"/>
  <c r="P727" i="8"/>
  <c r="P726" i="8"/>
  <c r="P725" i="8"/>
  <c r="P724" i="8"/>
  <c r="P723" i="8"/>
  <c r="P722" i="8"/>
  <c r="P721" i="8"/>
  <c r="P720" i="8"/>
  <c r="P719" i="8"/>
  <c r="P718" i="8"/>
  <c r="P717" i="8"/>
  <c r="P716" i="8"/>
  <c r="P715" i="8"/>
  <c r="P714" i="8"/>
  <c r="P713" i="8"/>
  <c r="P712" i="8"/>
  <c r="P711" i="8"/>
  <c r="P710" i="8"/>
  <c r="P709" i="8"/>
  <c r="P708" i="8"/>
  <c r="P707" i="8"/>
  <c r="P706" i="8"/>
  <c r="P705" i="8"/>
  <c r="P704" i="8"/>
  <c r="P703" i="8"/>
  <c r="P702" i="8"/>
  <c r="P701" i="8"/>
  <c r="P700" i="8"/>
  <c r="P699" i="8"/>
  <c r="P698" i="8"/>
  <c r="P697" i="8"/>
  <c r="P696" i="8"/>
  <c r="P695" i="8"/>
  <c r="P694" i="8"/>
  <c r="P693" i="8"/>
  <c r="P692" i="8"/>
  <c r="P691" i="8"/>
  <c r="P690" i="8"/>
  <c r="P689" i="8"/>
  <c r="P688" i="8"/>
  <c r="P687" i="8"/>
  <c r="P686" i="8"/>
  <c r="P685" i="8"/>
  <c r="P684" i="8"/>
  <c r="P683" i="8"/>
  <c r="P682" i="8"/>
  <c r="P681" i="8"/>
  <c r="P680" i="8"/>
  <c r="P679" i="8"/>
  <c r="P678" i="8"/>
  <c r="P677" i="8"/>
  <c r="P676" i="8"/>
  <c r="P675" i="8"/>
  <c r="P674" i="8"/>
  <c r="P673" i="8"/>
  <c r="P672" i="8"/>
  <c r="P671" i="8"/>
  <c r="P670" i="8"/>
  <c r="P669" i="8"/>
  <c r="P668" i="8"/>
  <c r="P667" i="8"/>
  <c r="P666" i="8"/>
  <c r="P665" i="8"/>
  <c r="P664" i="8"/>
  <c r="P663" i="8"/>
  <c r="P662" i="8"/>
  <c r="P661" i="8"/>
  <c r="P660" i="8"/>
  <c r="P659" i="8"/>
  <c r="P658" i="8"/>
  <c r="P657" i="8"/>
  <c r="P656" i="8"/>
  <c r="P655" i="8"/>
  <c r="P654" i="8"/>
  <c r="P653" i="8"/>
  <c r="P652" i="8"/>
  <c r="P651" i="8"/>
  <c r="P650" i="8"/>
  <c r="P649" i="8"/>
  <c r="P648" i="8"/>
  <c r="P647" i="8"/>
  <c r="P646" i="8"/>
  <c r="P645" i="8"/>
  <c r="P644" i="8"/>
  <c r="P643" i="8"/>
  <c r="P642" i="8"/>
  <c r="P641" i="8"/>
  <c r="P640" i="8"/>
  <c r="P639" i="8"/>
  <c r="P638" i="8"/>
  <c r="P637" i="8"/>
  <c r="P636" i="8"/>
  <c r="P635" i="8"/>
  <c r="P634" i="8"/>
  <c r="P633" i="8"/>
  <c r="P632" i="8"/>
  <c r="P631" i="8"/>
  <c r="P630" i="8"/>
  <c r="P629" i="8"/>
  <c r="P628" i="8"/>
  <c r="P627" i="8"/>
  <c r="P626" i="8"/>
  <c r="P625" i="8"/>
  <c r="P624" i="8"/>
  <c r="P623" i="8"/>
  <c r="P622" i="8"/>
  <c r="P621" i="8"/>
  <c r="P620" i="8"/>
  <c r="P619" i="8"/>
  <c r="P618" i="8"/>
  <c r="P617" i="8"/>
  <c r="P616" i="8"/>
  <c r="P615" i="8"/>
  <c r="P614" i="8"/>
  <c r="P613" i="8"/>
  <c r="P612" i="8"/>
  <c r="P611" i="8"/>
  <c r="P610" i="8"/>
  <c r="P609" i="8"/>
  <c r="P608" i="8"/>
  <c r="P607" i="8"/>
  <c r="P606" i="8"/>
  <c r="P605" i="8"/>
  <c r="P604" i="8"/>
  <c r="P603" i="8"/>
  <c r="P602" i="8"/>
  <c r="P593" i="8"/>
  <c r="P592" i="8"/>
  <c r="P591" i="8"/>
  <c r="P590" i="8"/>
  <c r="P589" i="8"/>
  <c r="P588" i="8"/>
  <c r="P587" i="8"/>
  <c r="P586" i="8"/>
  <c r="P585" i="8"/>
  <c r="P584" i="8"/>
  <c r="P583" i="8"/>
  <c r="P582" i="8"/>
  <c r="P581" i="8"/>
  <c r="P580" i="8"/>
  <c r="P579" i="8"/>
  <c r="P578" i="8"/>
  <c r="P577" i="8"/>
  <c r="P576" i="8"/>
  <c r="P575" i="8"/>
  <c r="P574" i="8"/>
  <c r="P573" i="8"/>
  <c r="P572" i="8"/>
  <c r="P571" i="8"/>
  <c r="P570" i="8"/>
  <c r="P569" i="8"/>
  <c r="P568" i="8"/>
  <c r="P567" i="8"/>
  <c r="P566" i="8"/>
  <c r="P565" i="8"/>
  <c r="P564" i="8"/>
  <c r="P563" i="8"/>
  <c r="P562" i="8"/>
  <c r="P561" i="8"/>
  <c r="P560" i="8"/>
  <c r="P559" i="8"/>
  <c r="P558" i="8"/>
  <c r="P557" i="8"/>
  <c r="P556" i="8"/>
  <c r="P555" i="8"/>
  <c r="P554" i="8"/>
  <c r="P553" i="8"/>
  <c r="P552" i="8"/>
  <c r="P551" i="8"/>
  <c r="P550" i="8"/>
  <c r="P549" i="8"/>
  <c r="P548" i="8"/>
  <c r="P547" i="8"/>
  <c r="P546" i="8"/>
  <c r="P545" i="8"/>
  <c r="P544" i="8"/>
  <c r="P543" i="8"/>
  <c r="P542" i="8"/>
  <c r="P541" i="8"/>
  <c r="P540" i="8"/>
  <c r="P539" i="8"/>
  <c r="P538" i="8"/>
  <c r="P537" i="8"/>
  <c r="P536" i="8"/>
  <c r="P535" i="8"/>
  <c r="P534" i="8"/>
  <c r="P533" i="8"/>
  <c r="P532" i="8"/>
  <c r="P531" i="8"/>
  <c r="P530" i="8"/>
  <c r="P529" i="8"/>
  <c r="P528" i="8"/>
  <c r="P527" i="8"/>
  <c r="P526" i="8"/>
  <c r="P525" i="8"/>
  <c r="P524" i="8"/>
  <c r="P523" i="8"/>
  <c r="P522" i="8"/>
  <c r="P521" i="8"/>
  <c r="P520" i="8"/>
  <c r="P519" i="8"/>
  <c r="P518" i="8"/>
  <c r="P517" i="8"/>
  <c r="P516" i="8"/>
  <c r="P515" i="8"/>
  <c r="P514" i="8"/>
  <c r="P513" i="8"/>
  <c r="P512" i="8"/>
  <c r="P511" i="8"/>
  <c r="P510" i="8"/>
  <c r="P509" i="8"/>
  <c r="P508" i="8"/>
  <c r="P507" i="8"/>
  <c r="P506" i="8"/>
  <c r="P505" i="8"/>
  <c r="P504" i="8"/>
  <c r="P503" i="8"/>
  <c r="P502" i="8"/>
  <c r="P501" i="8"/>
  <c r="P500" i="8"/>
  <c r="P499" i="8"/>
  <c r="P498" i="8"/>
  <c r="P497" i="8"/>
  <c r="P496" i="8"/>
  <c r="P495" i="8"/>
  <c r="P494" i="8"/>
  <c r="P493" i="8"/>
  <c r="P492" i="8"/>
  <c r="P491" i="8"/>
  <c r="P490" i="8"/>
  <c r="P489" i="8"/>
  <c r="P488" i="8"/>
  <c r="P487" i="8"/>
  <c r="P486" i="8"/>
  <c r="P485" i="8"/>
  <c r="P484" i="8"/>
  <c r="P483" i="8"/>
  <c r="P482" i="8"/>
  <c r="P481" i="8"/>
  <c r="P480" i="8"/>
  <c r="P479" i="8"/>
  <c r="P478" i="8"/>
  <c r="P477" i="8"/>
  <c r="P476" i="8"/>
  <c r="P475" i="8"/>
  <c r="P474" i="8"/>
  <c r="P473" i="8"/>
  <c r="P472" i="8"/>
  <c r="P471" i="8"/>
  <c r="P470" i="8"/>
  <c r="P469" i="8"/>
  <c r="P468" i="8"/>
  <c r="P467" i="8"/>
  <c r="P466" i="8"/>
  <c r="P465" i="8"/>
  <c r="P464" i="8"/>
  <c r="P463" i="8"/>
  <c r="P462" i="8"/>
  <c r="P461" i="8"/>
  <c r="P460" i="8"/>
  <c r="P459" i="8"/>
  <c r="P458" i="8"/>
  <c r="P457" i="8"/>
  <c r="P456" i="8"/>
  <c r="P455" i="8"/>
  <c r="P454" i="8"/>
  <c r="P453" i="8"/>
  <c r="P452" i="8"/>
  <c r="P451" i="8"/>
  <c r="P450" i="8"/>
  <c r="P449" i="8"/>
  <c r="P448" i="8"/>
  <c r="P447" i="8"/>
  <c r="P446" i="8"/>
  <c r="P445" i="8"/>
  <c r="P444" i="8"/>
  <c r="P443" i="8"/>
  <c r="P442" i="8"/>
  <c r="P441" i="8"/>
  <c r="P440" i="8"/>
  <c r="P439" i="8"/>
  <c r="P438" i="8"/>
  <c r="P437" i="8"/>
  <c r="P436" i="8"/>
  <c r="P435" i="8"/>
  <c r="P434" i="8"/>
  <c r="P433" i="8"/>
  <c r="P432" i="8"/>
  <c r="P431" i="8"/>
  <c r="P430" i="8"/>
  <c r="P429" i="8"/>
  <c r="P428" i="8"/>
  <c r="P427" i="8"/>
  <c r="P426" i="8"/>
  <c r="P425" i="8"/>
  <c r="P424" i="8"/>
  <c r="P423" i="8"/>
  <c r="P422" i="8"/>
  <c r="P421" i="8"/>
  <c r="P420" i="8"/>
  <c r="P419" i="8"/>
  <c r="P418" i="8"/>
  <c r="P417" i="8"/>
  <c r="P416" i="8"/>
  <c r="P415" i="8"/>
  <c r="P414" i="8"/>
  <c r="P413" i="8"/>
  <c r="P412" i="8"/>
  <c r="P411" i="8"/>
  <c r="P410" i="8"/>
  <c r="P409" i="8"/>
  <c r="P408" i="8"/>
  <c r="P407" i="8"/>
  <c r="P406" i="8"/>
  <c r="P405" i="8"/>
  <c r="P404" i="8"/>
  <c r="P395" i="8"/>
  <c r="P394" i="8"/>
  <c r="P393" i="8"/>
  <c r="P392" i="8"/>
  <c r="P391" i="8"/>
  <c r="P390" i="8"/>
  <c r="P389" i="8"/>
  <c r="P388" i="8"/>
  <c r="P387" i="8"/>
  <c r="P386" i="8"/>
  <c r="P385" i="8"/>
  <c r="P384" i="8"/>
  <c r="P383" i="8"/>
  <c r="P382" i="8"/>
  <c r="P381" i="8"/>
  <c r="P380" i="8"/>
  <c r="P379" i="8"/>
  <c r="P378" i="8"/>
  <c r="P377" i="8"/>
  <c r="P376" i="8"/>
  <c r="P375" i="8"/>
  <c r="P374" i="8"/>
  <c r="P373" i="8"/>
  <c r="P372" i="8"/>
  <c r="P371" i="8"/>
  <c r="P370" i="8"/>
  <c r="P369" i="8"/>
  <c r="P368" i="8"/>
  <c r="P367" i="8"/>
  <c r="P366" i="8"/>
  <c r="P365" i="8"/>
  <c r="P364" i="8"/>
  <c r="P363" i="8"/>
  <c r="P362" i="8"/>
  <c r="P361" i="8"/>
  <c r="P360" i="8"/>
  <c r="P359" i="8"/>
  <c r="P358" i="8"/>
  <c r="P357" i="8"/>
  <c r="P356" i="8"/>
  <c r="P355" i="8"/>
  <c r="P354" i="8"/>
  <c r="P353" i="8"/>
  <c r="P352" i="8"/>
  <c r="P351" i="8"/>
  <c r="P350" i="8"/>
  <c r="P349" i="8"/>
  <c r="P348" i="8"/>
  <c r="P347" i="8"/>
  <c r="P346" i="8"/>
  <c r="P345" i="8"/>
  <c r="P344" i="8"/>
  <c r="P343" i="8"/>
  <c r="P342" i="8"/>
  <c r="P341" i="8"/>
  <c r="P340" i="8"/>
  <c r="P339" i="8"/>
  <c r="P338" i="8"/>
  <c r="P337" i="8"/>
  <c r="P336" i="8"/>
  <c r="P335" i="8"/>
  <c r="P334" i="8"/>
  <c r="P333" i="8"/>
  <c r="P332" i="8"/>
  <c r="P331" i="8"/>
  <c r="P330" i="8"/>
  <c r="P329" i="8"/>
  <c r="P328" i="8"/>
  <c r="P327" i="8"/>
  <c r="P326" i="8"/>
  <c r="P325" i="8"/>
  <c r="P324" i="8"/>
  <c r="P323" i="8"/>
  <c r="P322" i="8"/>
  <c r="P321" i="8"/>
  <c r="P320" i="8"/>
  <c r="P319" i="8"/>
  <c r="P318" i="8"/>
  <c r="P317" i="8"/>
  <c r="P316" i="8"/>
  <c r="P315" i="8"/>
  <c r="P314" i="8"/>
  <c r="P313" i="8"/>
  <c r="P312" i="8"/>
  <c r="P311" i="8"/>
  <c r="P310" i="8"/>
  <c r="P309" i="8"/>
  <c r="P308" i="8"/>
  <c r="P307" i="8"/>
  <c r="P306" i="8"/>
  <c r="P305" i="8"/>
  <c r="P304" i="8"/>
  <c r="P303" i="8"/>
  <c r="P302" i="8"/>
  <c r="P301" i="8"/>
  <c r="P300" i="8"/>
  <c r="P299" i="8"/>
  <c r="P298" i="8"/>
  <c r="P297" i="8"/>
  <c r="P296" i="8"/>
  <c r="P295" i="8"/>
  <c r="P294" i="8"/>
  <c r="P293" i="8"/>
  <c r="P292" i="8"/>
  <c r="P291" i="8"/>
  <c r="P290" i="8"/>
  <c r="P289" i="8"/>
  <c r="P288" i="8"/>
  <c r="P287" i="8"/>
  <c r="P286" i="8"/>
  <c r="P285" i="8"/>
  <c r="P284" i="8"/>
  <c r="P283" i="8"/>
  <c r="P282" i="8"/>
  <c r="P281" i="8"/>
  <c r="P280" i="8"/>
  <c r="P279" i="8"/>
  <c r="P278" i="8"/>
  <c r="P277" i="8"/>
  <c r="P276" i="8"/>
  <c r="P275" i="8"/>
  <c r="P274" i="8"/>
  <c r="P273" i="8"/>
  <c r="P272" i="8"/>
  <c r="P271" i="8"/>
  <c r="P270" i="8"/>
  <c r="P269" i="8"/>
  <c r="P268" i="8"/>
  <c r="P267" i="8"/>
  <c r="P266" i="8"/>
  <c r="P265" i="8"/>
  <c r="P264" i="8"/>
  <c r="P263" i="8"/>
  <c r="P262" i="8"/>
  <c r="P261" i="8"/>
  <c r="P260" i="8"/>
  <c r="P259" i="8"/>
  <c r="P258" i="8"/>
  <c r="P257" i="8"/>
  <c r="P256" i="8"/>
  <c r="P255" i="8"/>
  <c r="P254" i="8"/>
  <c r="P253" i="8"/>
  <c r="P252" i="8"/>
  <c r="P251" i="8"/>
  <c r="P250" i="8"/>
  <c r="P249" i="8"/>
  <c r="P248" i="8"/>
  <c r="P247" i="8"/>
  <c r="P246" i="8"/>
  <c r="P245" i="8"/>
  <c r="P244" i="8"/>
  <c r="P243" i="8"/>
  <c r="P242" i="8"/>
  <c r="P241" i="8"/>
  <c r="P240" i="8"/>
  <c r="P239" i="8"/>
  <c r="P238" i="8"/>
  <c r="P237" i="8"/>
  <c r="P236" i="8"/>
  <c r="P235" i="8"/>
  <c r="P234" i="8"/>
  <c r="P233" i="8"/>
  <c r="P232" i="8"/>
  <c r="P231" i="8"/>
  <c r="P230" i="8"/>
  <c r="P229" i="8"/>
  <c r="P228" i="8"/>
  <c r="P227" i="8"/>
  <c r="P226" i="8"/>
  <c r="P225" i="8"/>
  <c r="P224" i="8"/>
  <c r="P223" i="8"/>
  <c r="P222" i="8"/>
  <c r="P221" i="8"/>
  <c r="P220" i="8"/>
  <c r="P219" i="8"/>
  <c r="P218" i="8"/>
  <c r="P217" i="8"/>
  <c r="P216" i="8"/>
  <c r="P215" i="8"/>
  <c r="P214" i="8"/>
  <c r="P213" i="8"/>
  <c r="P212" i="8"/>
  <c r="P211" i="8"/>
  <c r="P210" i="8"/>
  <c r="P209" i="8"/>
  <c r="P208" i="8"/>
  <c r="P207" i="8"/>
  <c r="P206"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60" i="8"/>
  <c r="P59" i="8"/>
  <c r="P58" i="8"/>
  <c r="P57" i="8"/>
  <c r="P56" i="8"/>
  <c r="P55"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14" i="8"/>
  <c r="P13" i="8"/>
  <c r="P12" i="8"/>
  <c r="P11" i="8"/>
  <c r="P10" i="8"/>
  <c r="F291" i="11" l="1"/>
  <c r="F325" i="11"/>
  <c r="F357" i="11"/>
  <c r="F417" i="11"/>
  <c r="F370" i="11"/>
  <c r="F386" i="11"/>
  <c r="F272" i="11"/>
  <c r="F387" i="11"/>
  <c r="F293" i="11"/>
  <c r="F257" i="11"/>
  <c r="F313" i="11"/>
  <c r="F239" i="11"/>
  <c r="F394" i="11"/>
  <c r="F249" i="11"/>
  <c r="F349" i="11"/>
  <c r="F318" i="11"/>
  <c r="F330" i="11"/>
  <c r="F288" i="11"/>
  <c r="F301" i="11"/>
  <c r="F252" i="11"/>
  <c r="F310" i="11"/>
  <c r="F331" i="11"/>
  <c r="F283" i="11"/>
  <c r="F402" i="11"/>
  <c r="F406" i="11"/>
  <c r="F266" i="11"/>
  <c r="F337" i="11"/>
  <c r="F296" i="11"/>
  <c r="F393" i="11"/>
  <c r="F350" i="11"/>
  <c r="F358" i="11"/>
  <c r="B215" i="5" l="1"/>
  <c r="E455" i="1" s="1"/>
  <c r="G455" i="1" s="1"/>
  <c r="B167" i="5"/>
  <c r="E484" i="1" s="1"/>
  <c r="B212" i="5"/>
  <c r="E499" i="1" s="1"/>
  <c r="G499" i="1" s="1"/>
  <c r="B149" i="5"/>
  <c r="E493" i="1" s="1"/>
  <c r="B211" i="5"/>
  <c r="E497" i="1" s="1"/>
  <c r="G497" i="1" s="1"/>
  <c r="B142" i="5"/>
  <c r="E492" i="1" s="1"/>
  <c r="B138" i="5"/>
  <c r="E475" i="1" s="1"/>
  <c r="B208" i="5"/>
  <c r="E500" i="1" s="1"/>
  <c r="G500" i="1" s="1"/>
  <c r="B125" i="5"/>
  <c r="E495" i="1" s="1"/>
  <c r="B114" i="5"/>
  <c r="E501" i="1" s="1"/>
  <c r="B113" i="5"/>
  <c r="E502" i="1" s="1"/>
  <c r="B103" i="5"/>
  <c r="E464" i="1" s="1"/>
  <c r="B102" i="5"/>
  <c r="E491" i="1" s="1"/>
  <c r="B90" i="5"/>
  <c r="E485" i="1" s="1"/>
  <c r="B86" i="5"/>
  <c r="E487" i="1" s="1"/>
  <c r="B197" i="5"/>
  <c r="E494" i="1" s="1"/>
  <c r="G494" i="1" s="1"/>
  <c r="B81" i="5"/>
  <c r="E476" i="1" s="1"/>
  <c r="B74" i="5"/>
  <c r="E467" i="1" s="1"/>
  <c r="B67" i="5"/>
  <c r="E486" i="1" s="1"/>
  <c r="B63" i="5"/>
  <c r="E478" i="1" s="1"/>
  <c r="B57" i="5"/>
  <c r="E473" i="1" s="1"/>
  <c r="B53" i="5"/>
  <c r="E477" i="1" s="1"/>
  <c r="B191" i="5"/>
  <c r="E503" i="1" s="1"/>
  <c r="G503" i="1" s="1"/>
  <c r="B48" i="5"/>
  <c r="E480" i="1" s="1"/>
  <c r="B45" i="5"/>
  <c r="E488" i="1" s="1"/>
  <c r="B189" i="5"/>
  <c r="E504" i="1" s="1"/>
  <c r="G504" i="1" s="1"/>
  <c r="B187" i="5"/>
  <c r="E496" i="1" s="1"/>
  <c r="G496" i="1" s="1"/>
  <c r="B27" i="5"/>
  <c r="E469" i="1" s="1"/>
  <c r="B182" i="5"/>
  <c r="E498" i="1" s="1"/>
  <c r="G498" i="1" s="1"/>
  <c r="B18" i="5"/>
  <c r="E479" i="1" s="1"/>
  <c r="B16" i="5"/>
  <c r="E483" i="1" s="1"/>
  <c r="B9" i="5"/>
  <c r="E472" i="1" s="1"/>
  <c r="B79" i="5"/>
  <c r="E482" i="1" s="1"/>
  <c r="B43" i="5"/>
  <c r="E457" i="1" s="1"/>
  <c r="B180" i="5"/>
  <c r="E463" i="1" s="1"/>
  <c r="G463" i="1" s="1"/>
  <c r="B216" i="5"/>
  <c r="E468" i="1" s="1"/>
  <c r="G468" i="1" s="1"/>
  <c r="B209" i="5"/>
  <c r="E481" i="1" s="1"/>
  <c r="G481" i="1" s="1"/>
  <c r="B204" i="5"/>
  <c r="E474" i="1" s="1"/>
  <c r="G474" i="1" s="1"/>
  <c r="B202" i="5"/>
  <c r="E471" i="1" s="1"/>
  <c r="G471" i="1" s="1"/>
  <c r="B201" i="5"/>
  <c r="E456" i="1" s="1"/>
  <c r="G456" i="1" s="1"/>
  <c r="B198" i="5"/>
  <c r="E458" i="1" s="1"/>
  <c r="G458" i="1" s="1"/>
  <c r="B196" i="5"/>
  <c r="E506" i="1" s="1"/>
  <c r="G506" i="1" s="1"/>
  <c r="B195" i="5"/>
  <c r="E461" i="1" s="1"/>
  <c r="G461" i="1" s="1"/>
  <c r="B194" i="5"/>
  <c r="E489" i="1" s="1"/>
  <c r="G489" i="1" s="1"/>
  <c r="B192" i="5"/>
  <c r="E459" i="1" s="1"/>
  <c r="G459" i="1" s="1"/>
  <c r="B186" i="5"/>
  <c r="E452" i="1" s="1"/>
  <c r="G452" i="1" s="1"/>
  <c r="B185" i="5"/>
  <c r="E466" i="1" s="1"/>
  <c r="G466" i="1" s="1"/>
  <c r="B184" i="5"/>
  <c r="E465" i="1" s="1"/>
  <c r="G465" i="1" s="1"/>
  <c r="B183" i="5"/>
  <c r="E462" i="1" s="1"/>
  <c r="G462" i="1" s="1"/>
  <c r="B181" i="5"/>
  <c r="E460" i="1" s="1"/>
  <c r="G460" i="1" s="1"/>
  <c r="B178" i="5"/>
  <c r="E508" i="1" s="1"/>
  <c r="G508" i="1" s="1"/>
  <c r="B177" i="5"/>
  <c r="E470" i="1" s="1"/>
  <c r="G470" i="1" s="1"/>
  <c r="B175" i="5"/>
  <c r="E490" i="1" s="1"/>
  <c r="G490" i="1" s="1"/>
  <c r="F600" i="1"/>
  <c r="E600" i="1"/>
  <c r="D600" i="1"/>
  <c r="F613" i="1"/>
  <c r="E613" i="1"/>
  <c r="D613" i="1"/>
  <c r="F601" i="1"/>
  <c r="E601" i="1"/>
  <c r="D601" i="1"/>
  <c r="F607" i="1"/>
  <c r="E607" i="1"/>
  <c r="D607" i="1"/>
  <c r="F599" i="1"/>
  <c r="E599" i="1"/>
  <c r="D599" i="1"/>
  <c r="F595" i="1"/>
  <c r="E595" i="1"/>
  <c r="D595" i="1"/>
  <c r="D828" i="4"/>
  <c r="D827" i="4"/>
  <c r="D826" i="4"/>
  <c r="D825" i="4"/>
  <c r="D824" i="4"/>
  <c r="AF1060" i="1" s="1"/>
  <c r="D823" i="4"/>
  <c r="AF983" i="1" s="1"/>
  <c r="D822" i="4"/>
  <c r="D821" i="4"/>
  <c r="D820" i="4"/>
  <c r="D819" i="4"/>
  <c r="AF1045" i="1" s="1"/>
  <c r="D818" i="4"/>
  <c r="D817" i="4"/>
  <c r="D816" i="4"/>
  <c r="AF1105" i="1" s="1"/>
  <c r="D815" i="4"/>
  <c r="AF1002" i="1" s="1"/>
  <c r="D814" i="4"/>
  <c r="D484" i="4"/>
  <c r="AB960" i="1" s="1"/>
  <c r="D483" i="4"/>
  <c r="D482" i="4"/>
  <c r="D481" i="4"/>
  <c r="D480" i="4"/>
  <c r="AB965" i="1" s="1"/>
  <c r="D479" i="4"/>
  <c r="D478" i="4"/>
  <c r="AB1012" i="1" s="1"/>
  <c r="D477" i="4"/>
  <c r="D476" i="4"/>
  <c r="AB982" i="1" s="1"/>
  <c r="D475" i="4"/>
  <c r="D474" i="4"/>
  <c r="AB1061" i="1" s="1"/>
  <c r="D473" i="4"/>
  <c r="D472" i="4"/>
  <c r="AB1110" i="1" s="1"/>
  <c r="D471" i="4"/>
  <c r="D470" i="4"/>
  <c r="AB1004" i="1" s="1"/>
  <c r="E1520" i="4"/>
  <c r="E1517" i="4"/>
  <c r="E1516" i="4"/>
  <c r="E1513" i="4"/>
  <c r="E1512" i="4"/>
  <c r="E1509" i="4"/>
  <c r="E1508" i="4"/>
  <c r="D1172" i="4"/>
  <c r="D1171" i="4"/>
  <c r="T1095" i="1" s="1"/>
  <c r="D1170" i="4"/>
  <c r="T1094" i="1" s="1"/>
  <c r="D1169" i="4"/>
  <c r="D1168" i="4"/>
  <c r="D1167" i="4"/>
  <c r="T1091" i="1" s="1"/>
  <c r="D1166" i="4"/>
  <c r="T1090" i="1" s="1"/>
  <c r="D1165" i="4"/>
  <c r="D1164" i="4"/>
  <c r="D1163" i="4"/>
  <c r="T1087" i="1" s="1"/>
  <c r="D1162" i="4"/>
  <c r="D1161" i="4"/>
  <c r="D1160" i="4"/>
  <c r="D1159" i="4"/>
  <c r="T1083" i="1" s="1"/>
  <c r="D1158" i="4"/>
  <c r="T1082" i="1" s="1"/>
  <c r="D1000" i="4"/>
  <c r="P1011" i="1" s="1"/>
  <c r="D999" i="4"/>
  <c r="P1059" i="1" s="1"/>
  <c r="D998" i="4"/>
  <c r="P967" i="1" s="1"/>
  <c r="D997" i="4"/>
  <c r="D996" i="4"/>
  <c r="P1072" i="1" s="1"/>
  <c r="D995" i="4"/>
  <c r="P1112" i="1" s="1"/>
  <c r="D994" i="4"/>
  <c r="P1029" i="1" s="1"/>
  <c r="D993" i="4"/>
  <c r="D992" i="4"/>
  <c r="P1092" i="1" s="1"/>
  <c r="D991" i="4"/>
  <c r="P1065" i="1" s="1"/>
  <c r="D990" i="4"/>
  <c r="P1050" i="1" s="1"/>
  <c r="D989" i="4"/>
  <c r="D988" i="4"/>
  <c r="P1052" i="1" s="1"/>
  <c r="D987" i="4"/>
  <c r="P1056" i="1" s="1"/>
  <c r="D986" i="4"/>
  <c r="P1048" i="1" s="1"/>
  <c r="D656" i="4"/>
  <c r="L1051" i="1" s="1"/>
  <c r="D655" i="4"/>
  <c r="L1024" i="1" s="1"/>
  <c r="D654" i="4"/>
  <c r="L1001" i="1" s="1"/>
  <c r="D653" i="4"/>
  <c r="L1094" i="1" s="1"/>
  <c r="D652" i="4"/>
  <c r="L1040" i="1" s="1"/>
  <c r="D651" i="4"/>
  <c r="L1120" i="1" s="1"/>
  <c r="D650" i="4"/>
  <c r="L1038" i="1" s="1"/>
  <c r="D649" i="4"/>
  <c r="L1102" i="1" s="1"/>
  <c r="D648" i="4"/>
  <c r="L1098" i="1" s="1"/>
  <c r="D647" i="4"/>
  <c r="L1076" i="1" s="1"/>
  <c r="D646" i="4"/>
  <c r="L1088" i="1" s="1"/>
  <c r="D645" i="4"/>
  <c r="L1032" i="1" s="1"/>
  <c r="D644" i="4"/>
  <c r="L1075" i="1" s="1"/>
  <c r="D643" i="4"/>
  <c r="L1092" i="1" s="1"/>
  <c r="D642" i="4"/>
  <c r="L966" i="1" s="1"/>
  <c r="D312" i="4"/>
  <c r="D311" i="4"/>
  <c r="D310" i="4"/>
  <c r="D309" i="4"/>
  <c r="D308" i="4"/>
  <c r="D307" i="4"/>
  <c r="D306" i="4"/>
  <c r="D305" i="4"/>
  <c r="D304" i="4"/>
  <c r="D303" i="4"/>
  <c r="D302" i="4"/>
  <c r="D301" i="4"/>
  <c r="D300" i="4"/>
  <c r="D299" i="4"/>
  <c r="D298" i="4"/>
  <c r="D1344" i="4"/>
  <c r="D1343" i="4"/>
  <c r="D1342" i="4"/>
  <c r="D1091" i="1" s="1"/>
  <c r="D1341" i="4"/>
  <c r="D1090" i="1" s="1"/>
  <c r="D1340" i="4"/>
  <c r="D1339" i="4"/>
  <c r="D1088" i="1" s="1"/>
  <c r="D1338" i="4"/>
  <c r="D1087" i="1" s="1"/>
  <c r="D1337" i="4"/>
  <c r="D1086" i="1" s="1"/>
  <c r="D1336" i="4"/>
  <c r="D1335" i="4"/>
  <c r="D1084" i="1" s="1"/>
  <c r="D1334" i="4"/>
  <c r="D1083" i="1" s="1"/>
  <c r="D1333" i="4"/>
  <c r="D1082" i="1" s="1"/>
  <c r="D1332" i="4"/>
  <c r="D1331" i="4"/>
  <c r="D1330" i="4"/>
  <c r="D1079" i="1" s="1"/>
  <c r="D138" i="6"/>
  <c r="P184" i="1" s="1"/>
  <c r="D137" i="6"/>
  <c r="D136" i="6"/>
  <c r="P208" i="1" s="1"/>
  <c r="D135" i="6"/>
  <c r="D134" i="6"/>
  <c r="P252" i="1" s="1"/>
  <c r="D133" i="6"/>
  <c r="P206" i="1" s="1"/>
  <c r="D132" i="6"/>
  <c r="P249" i="1" s="1"/>
  <c r="D131" i="6"/>
  <c r="P321" i="1" s="1"/>
  <c r="D130" i="6"/>
  <c r="D129" i="6"/>
  <c r="D128" i="6"/>
  <c r="D127" i="6"/>
  <c r="P217" i="1" s="1"/>
  <c r="D126" i="6"/>
  <c r="D125" i="6"/>
  <c r="D124" i="6"/>
  <c r="P244" i="1" s="1"/>
  <c r="F609" i="1" l="1"/>
  <c r="F616" i="1" s="1"/>
  <c r="K1580" i="4"/>
  <c r="E609" i="1"/>
  <c r="E616" i="1" s="1"/>
  <c r="J1580" i="4"/>
  <c r="D609" i="1"/>
  <c r="D616" i="1" s="1"/>
  <c r="I1580" i="4"/>
  <c r="P332" i="1"/>
  <c r="P313" i="1"/>
  <c r="P315" i="1"/>
  <c r="P257" i="1"/>
  <c r="P336" i="1"/>
  <c r="P183" i="1"/>
  <c r="P215" i="1"/>
  <c r="L1507" i="4"/>
  <c r="D1080" i="1"/>
  <c r="L1519" i="4"/>
  <c r="D1092" i="1"/>
  <c r="F1508" i="4"/>
  <c r="H1007" i="1"/>
  <c r="F1512" i="4"/>
  <c r="H1004" i="1"/>
  <c r="F1516" i="4"/>
  <c r="H1108" i="1"/>
  <c r="F1520" i="4"/>
  <c r="H1070" i="1"/>
  <c r="G1509" i="4"/>
  <c r="AB981" i="1"/>
  <c r="G1513" i="4"/>
  <c r="AB1081" i="1"/>
  <c r="G1517" i="4"/>
  <c r="AB1123" i="1"/>
  <c r="I1506" i="4"/>
  <c r="AF1001" i="1"/>
  <c r="I1510" i="4"/>
  <c r="AF1109" i="1"/>
  <c r="I1514" i="4"/>
  <c r="AF1029" i="1"/>
  <c r="I1518" i="4"/>
  <c r="AF985" i="1"/>
  <c r="L1508" i="4"/>
  <c r="D1081" i="1"/>
  <c r="L1512" i="4"/>
  <c r="D1085" i="1"/>
  <c r="L1516" i="4"/>
  <c r="D1089" i="1"/>
  <c r="L1520" i="4"/>
  <c r="D1093" i="1"/>
  <c r="F1509" i="4"/>
  <c r="H1032" i="1"/>
  <c r="F1513" i="4"/>
  <c r="H980" i="1"/>
  <c r="F1517" i="4"/>
  <c r="H971" i="1"/>
  <c r="K1508" i="4"/>
  <c r="T1084" i="1"/>
  <c r="K1512" i="4"/>
  <c r="T1088" i="1"/>
  <c r="K1516" i="4"/>
  <c r="T1092" i="1"/>
  <c r="K1520" i="4"/>
  <c r="T1096" i="1"/>
  <c r="G1518" i="4"/>
  <c r="AB1064" i="1"/>
  <c r="I1519" i="4"/>
  <c r="AF961" i="1"/>
  <c r="F1506" i="4"/>
  <c r="H1029" i="1"/>
  <c r="F1510" i="4"/>
  <c r="H1092" i="1"/>
  <c r="F1514" i="4"/>
  <c r="H1041" i="1"/>
  <c r="F1518" i="4"/>
  <c r="H959" i="1"/>
  <c r="K1509" i="4"/>
  <c r="T1085" i="1"/>
  <c r="K1513" i="4"/>
  <c r="T1089" i="1"/>
  <c r="K1517" i="4"/>
  <c r="T1093" i="1"/>
  <c r="G1507" i="4"/>
  <c r="AB1045" i="1"/>
  <c r="G1511" i="4"/>
  <c r="AB1114" i="1"/>
  <c r="G1515" i="4"/>
  <c r="AB1036" i="1"/>
  <c r="G1519" i="4"/>
  <c r="AB976" i="1"/>
  <c r="I1512" i="4"/>
  <c r="AF1005" i="1"/>
  <c r="I1520" i="4"/>
  <c r="AF959" i="1"/>
  <c r="F1507" i="4"/>
  <c r="H1065" i="1"/>
  <c r="F1511" i="4"/>
  <c r="H984" i="1"/>
  <c r="F1515" i="4"/>
  <c r="H1003" i="1"/>
  <c r="F1519" i="4"/>
  <c r="H1043" i="1"/>
  <c r="J1509" i="4"/>
  <c r="P1118" i="1"/>
  <c r="J1513" i="4"/>
  <c r="P1104" i="1"/>
  <c r="J1517" i="4"/>
  <c r="P1115" i="1"/>
  <c r="K1510" i="4"/>
  <c r="T1086" i="1"/>
  <c r="I1509" i="4"/>
  <c r="AF999" i="1"/>
  <c r="I1513" i="4"/>
  <c r="AF1113" i="1"/>
  <c r="I1517" i="4"/>
  <c r="AF1090" i="1"/>
  <c r="H1509" i="4"/>
  <c r="H1513" i="4"/>
  <c r="H1517" i="4"/>
  <c r="H1506" i="4"/>
  <c r="H1510" i="4"/>
  <c r="H1514" i="4"/>
  <c r="H1518" i="4"/>
  <c r="H1507" i="4"/>
  <c r="H1511" i="4"/>
  <c r="H1515" i="4"/>
  <c r="H1519" i="4"/>
  <c r="H1508" i="4"/>
  <c r="H1512" i="4"/>
  <c r="H1516" i="4"/>
  <c r="H1520" i="4"/>
  <c r="J1510" i="4"/>
  <c r="J1507" i="4"/>
  <c r="J1511" i="4"/>
  <c r="J1515" i="4"/>
  <c r="J1519" i="4"/>
  <c r="E1506" i="4"/>
  <c r="E1510" i="4"/>
  <c r="E1514" i="4"/>
  <c r="E1518" i="4"/>
  <c r="L1515" i="4"/>
  <c r="J1506" i="4"/>
  <c r="J1518" i="4"/>
  <c r="L1511" i="4"/>
  <c r="L1509" i="4"/>
  <c r="L1513" i="4"/>
  <c r="L1517" i="4"/>
  <c r="J1508" i="4"/>
  <c r="J1512" i="4"/>
  <c r="J1516" i="4"/>
  <c r="J1520" i="4"/>
  <c r="K1506" i="4"/>
  <c r="K1514" i="4"/>
  <c r="K1518" i="4"/>
  <c r="J1514" i="4"/>
  <c r="L1506" i="4"/>
  <c r="L1510" i="4"/>
  <c r="L1514" i="4"/>
  <c r="L1518" i="4"/>
  <c r="K1507" i="4"/>
  <c r="K1511" i="4"/>
  <c r="K1515" i="4"/>
  <c r="K1519" i="4"/>
  <c r="E1507" i="4"/>
  <c r="E1511" i="4"/>
  <c r="E1515" i="4"/>
  <c r="E1519" i="4"/>
  <c r="G1506" i="4"/>
  <c r="G1510" i="4"/>
  <c r="G1514" i="4"/>
  <c r="I1508" i="4"/>
  <c r="I1516" i="4"/>
  <c r="G1508" i="4"/>
  <c r="G1512" i="4"/>
  <c r="G1516" i="4"/>
  <c r="G1520" i="4"/>
  <c r="I1507" i="4"/>
  <c r="I1511" i="4"/>
  <c r="I1515" i="4"/>
  <c r="N1509" i="4" l="1"/>
  <c r="N1517" i="4"/>
  <c r="N1519" i="4"/>
  <c r="N1513" i="4"/>
  <c r="N1508" i="4"/>
  <c r="N1512" i="4"/>
  <c r="N1520" i="4"/>
  <c r="N1516" i="4"/>
  <c r="N1511" i="4"/>
  <c r="N1518" i="4"/>
  <c r="N1510" i="4"/>
  <c r="N1515" i="4"/>
  <c r="N1507" i="4"/>
  <c r="N1514" i="4"/>
  <c r="N1506" i="4"/>
  <c r="P1516" i="4" l="1"/>
  <c r="P163" i="1" s="1"/>
  <c r="R1516" i="4"/>
  <c r="P1519" i="4"/>
  <c r="P88" i="1" s="1"/>
  <c r="R1519" i="4"/>
  <c r="P1513" i="4"/>
  <c r="P30" i="1" s="1"/>
  <c r="R1513" i="4"/>
  <c r="P1510" i="4"/>
  <c r="P113" i="1" s="1"/>
  <c r="R1510" i="4"/>
  <c r="P1514" i="4"/>
  <c r="P85" i="1" s="1"/>
  <c r="R1514" i="4"/>
  <c r="P1517" i="4"/>
  <c r="P42" i="1" s="1"/>
  <c r="R1517" i="4"/>
  <c r="P1515" i="4"/>
  <c r="P94" i="1" s="1"/>
  <c r="R1515" i="4"/>
  <c r="P1506" i="4"/>
  <c r="P83" i="1" s="1"/>
  <c r="R1506" i="4"/>
  <c r="P1520" i="4"/>
  <c r="P99" i="1" s="1"/>
  <c r="R1520" i="4"/>
  <c r="P1518" i="4"/>
  <c r="P7" i="1" s="1"/>
  <c r="R1518" i="4"/>
  <c r="P1512" i="4"/>
  <c r="P67" i="1" s="1"/>
  <c r="R1512" i="4"/>
  <c r="P1507" i="4"/>
  <c r="P138" i="1" s="1"/>
  <c r="R1507" i="4"/>
  <c r="P1511" i="4"/>
  <c r="P46" i="1" s="1"/>
  <c r="R1511" i="4"/>
  <c r="P1508" i="4"/>
  <c r="P64" i="1" s="1"/>
  <c r="R1508" i="4"/>
  <c r="P1509" i="4"/>
  <c r="P72" i="1" s="1"/>
  <c r="R1509" i="4"/>
  <c r="G549" i="1"/>
  <c r="G548" i="1"/>
  <c r="P5384" i="8" l="1"/>
  <c r="P5383" i="8"/>
  <c r="P5382" i="8"/>
  <c r="P5381" i="8"/>
  <c r="P5380" i="8"/>
  <c r="P5379" i="8"/>
  <c r="P5378" i="8"/>
  <c r="P5377" i="8"/>
  <c r="P5376" i="8"/>
  <c r="P5375" i="8"/>
  <c r="P5374" i="8"/>
  <c r="P5373" i="8"/>
  <c r="P5372" i="8"/>
  <c r="P5371" i="8"/>
  <c r="P5370" i="8"/>
  <c r="P5369" i="8"/>
  <c r="P5368" i="8"/>
  <c r="P5367" i="8"/>
  <c r="P5366" i="8"/>
  <c r="P5365" i="8"/>
  <c r="P5364" i="8"/>
  <c r="P5363" i="8"/>
  <c r="P5362" i="8"/>
  <c r="P5361" i="8"/>
  <c r="P5360" i="8"/>
  <c r="P5359" i="8"/>
  <c r="P5358" i="8"/>
  <c r="P5357" i="8"/>
  <c r="P5356" i="8"/>
  <c r="P5355" i="8"/>
  <c r="P5354" i="8"/>
  <c r="P5353" i="8"/>
  <c r="P5352" i="8"/>
  <c r="P5351" i="8"/>
  <c r="P5350" i="8"/>
  <c r="P5349" i="8"/>
  <c r="P5348" i="8"/>
  <c r="P5347" i="8"/>
  <c r="P5346" i="8"/>
  <c r="P5345" i="8"/>
  <c r="P5344" i="8"/>
  <c r="P5343" i="8"/>
  <c r="P5342" i="8"/>
  <c r="P5341" i="8"/>
  <c r="P5340" i="8"/>
  <c r="P5339" i="8"/>
  <c r="P5338" i="8"/>
  <c r="P5337" i="8"/>
  <c r="P5336" i="8"/>
  <c r="P5335" i="8"/>
  <c r="P5334" i="8"/>
  <c r="P5333" i="8"/>
  <c r="P5332" i="8"/>
  <c r="P5331" i="8"/>
  <c r="P5330" i="8"/>
  <c r="P5329" i="8"/>
  <c r="P5328" i="8"/>
  <c r="P5327" i="8"/>
  <c r="P5326" i="8"/>
  <c r="P5325" i="8"/>
  <c r="P5324" i="8"/>
  <c r="P5323" i="8"/>
  <c r="P5322" i="8"/>
  <c r="P5321" i="8"/>
  <c r="P5320" i="8"/>
  <c r="P5319" i="8"/>
  <c r="P5318" i="8"/>
  <c r="P5317" i="8"/>
  <c r="P5316" i="8"/>
  <c r="P5315" i="8"/>
  <c r="P5314" i="8"/>
  <c r="P5313" i="8"/>
  <c r="P5312" i="8"/>
  <c r="P5311" i="8"/>
  <c r="P5310" i="8"/>
  <c r="P5309" i="8"/>
  <c r="P5308" i="8"/>
  <c r="P5307" i="8"/>
  <c r="P5306" i="8"/>
  <c r="P5305" i="8"/>
  <c r="P5304" i="8"/>
  <c r="P5303" i="8"/>
  <c r="P5302" i="8"/>
  <c r="P5301" i="8"/>
  <c r="P5300" i="8"/>
  <c r="P5299" i="8"/>
  <c r="P5298" i="8"/>
  <c r="P5297" i="8"/>
  <c r="P5296" i="8"/>
  <c r="P5295" i="8"/>
  <c r="P5294" i="8"/>
  <c r="P5293" i="8"/>
  <c r="P5292" i="8"/>
  <c r="P5291" i="8"/>
  <c r="P5290" i="8"/>
  <c r="P5289" i="8"/>
  <c r="P5288" i="8"/>
  <c r="P5287" i="8"/>
  <c r="P5286" i="8"/>
  <c r="P5285" i="8"/>
  <c r="P5284" i="8"/>
  <c r="P5283" i="8"/>
  <c r="P5282" i="8"/>
  <c r="P5281" i="8"/>
  <c r="P5280" i="8"/>
  <c r="P5279" i="8"/>
  <c r="P5278" i="8"/>
  <c r="P5277" i="8"/>
  <c r="P5276" i="8"/>
  <c r="P5275" i="8"/>
  <c r="P5274" i="8"/>
  <c r="P5273" i="8"/>
  <c r="P5272" i="8"/>
  <c r="P5271" i="8"/>
  <c r="P5270" i="8"/>
  <c r="P5269" i="8"/>
  <c r="P5268" i="8"/>
  <c r="P5267" i="8"/>
  <c r="P5266" i="8"/>
  <c r="P5265" i="8"/>
  <c r="P5264" i="8"/>
  <c r="P5263" i="8"/>
  <c r="P5262" i="8"/>
  <c r="P5261" i="8"/>
  <c r="P5260" i="8"/>
  <c r="P5259" i="8"/>
  <c r="P5258" i="8"/>
  <c r="P5257" i="8"/>
  <c r="P5256" i="8"/>
  <c r="P5255" i="8"/>
  <c r="P5254" i="8"/>
  <c r="P5253" i="8"/>
  <c r="P5252" i="8"/>
  <c r="P5251" i="8"/>
  <c r="P5250" i="8"/>
  <c r="P5249" i="8"/>
  <c r="P5248" i="8"/>
  <c r="P5247" i="8"/>
  <c r="P5246" i="8"/>
  <c r="P5245" i="8"/>
  <c r="P5244" i="8"/>
  <c r="P5243" i="8"/>
  <c r="P5242" i="8"/>
  <c r="P5241" i="8"/>
  <c r="P5240" i="8"/>
  <c r="P5239" i="8"/>
  <c r="P5238" i="8"/>
  <c r="P5237" i="8"/>
  <c r="P5236" i="8"/>
  <c r="P5235" i="8"/>
  <c r="P5234" i="8"/>
  <c r="P5233" i="8"/>
  <c r="P5232" i="8"/>
  <c r="P5231" i="8"/>
  <c r="P5230" i="8"/>
  <c r="P5229" i="8"/>
  <c r="P5228" i="8"/>
  <c r="P5227" i="8"/>
  <c r="P5226" i="8"/>
  <c r="P7034" i="8"/>
  <c r="P7033" i="8"/>
  <c r="P7032" i="8"/>
  <c r="P7031" i="8"/>
  <c r="P7030" i="8"/>
  <c r="P7029" i="8"/>
  <c r="P7028" i="8"/>
  <c r="P7027" i="8"/>
  <c r="P7026" i="8"/>
  <c r="P7025" i="8"/>
  <c r="P7024" i="8"/>
  <c r="P7023" i="8"/>
  <c r="P7022" i="8"/>
  <c r="P7021" i="8"/>
  <c r="P7020" i="8"/>
  <c r="P7019" i="8"/>
  <c r="P7018" i="8"/>
  <c r="P7017" i="8"/>
  <c r="P7016" i="8"/>
  <c r="P7015" i="8"/>
  <c r="P7014" i="8"/>
  <c r="P7013" i="8"/>
  <c r="P7012" i="8"/>
  <c r="P7011" i="8"/>
  <c r="P7010" i="8"/>
  <c r="P7009" i="8"/>
  <c r="P7008" i="8"/>
  <c r="P7007" i="8"/>
  <c r="P7006" i="8"/>
  <c r="P7005" i="8"/>
  <c r="P7004" i="8"/>
  <c r="P7003" i="8"/>
  <c r="P7002" i="8"/>
  <c r="P7001" i="8"/>
  <c r="P7000" i="8"/>
  <c r="P6999" i="8"/>
  <c r="P6998" i="8"/>
  <c r="P6997" i="8"/>
  <c r="P6996" i="8"/>
  <c r="P6995" i="8"/>
  <c r="P6994" i="8"/>
  <c r="P6993" i="8"/>
  <c r="P6992" i="8"/>
  <c r="P6991" i="8"/>
  <c r="P6990" i="8"/>
  <c r="P6989" i="8"/>
  <c r="P6988" i="8"/>
  <c r="P6987" i="8"/>
  <c r="P6986" i="8"/>
  <c r="P6985" i="8"/>
  <c r="P6984" i="8"/>
  <c r="P6983" i="8"/>
  <c r="P6982" i="8"/>
  <c r="P6981" i="8"/>
  <c r="P6980" i="8"/>
  <c r="P6979" i="8"/>
  <c r="P6978" i="8"/>
  <c r="P6977" i="8"/>
  <c r="P6976" i="8"/>
  <c r="P6975" i="8"/>
  <c r="P6974" i="8"/>
  <c r="P6973" i="8"/>
  <c r="P6972" i="8"/>
  <c r="P6971" i="8"/>
  <c r="P6970" i="8"/>
  <c r="P6969" i="8"/>
  <c r="P6968" i="8"/>
  <c r="P6967" i="8"/>
  <c r="P6966" i="8"/>
  <c r="P6965" i="8"/>
  <c r="P6964" i="8"/>
  <c r="P6963" i="8"/>
  <c r="P6962" i="8"/>
  <c r="P6961" i="8"/>
  <c r="P6960" i="8"/>
  <c r="P6959" i="8"/>
  <c r="P6958" i="8"/>
  <c r="P6957" i="8"/>
  <c r="P6956" i="8"/>
  <c r="P6955" i="8"/>
  <c r="P6954" i="8"/>
  <c r="P6953" i="8"/>
  <c r="P6952" i="8"/>
  <c r="P6951" i="8"/>
  <c r="P6950" i="8"/>
  <c r="P6949" i="8"/>
  <c r="P6948" i="8"/>
  <c r="P6947" i="8"/>
  <c r="P6946" i="8"/>
  <c r="P6945" i="8"/>
  <c r="P6944" i="8"/>
  <c r="P6943" i="8"/>
  <c r="P6942" i="8"/>
  <c r="P6941" i="8"/>
  <c r="P6940" i="8"/>
  <c r="P6939" i="8"/>
  <c r="P6938" i="8"/>
  <c r="P6937" i="8"/>
  <c r="P6936" i="8"/>
  <c r="P6935" i="8"/>
  <c r="P6934" i="8"/>
  <c r="P6933" i="8"/>
  <c r="P6932" i="8"/>
  <c r="P6931" i="8"/>
  <c r="P6930" i="8"/>
  <c r="P6929" i="8"/>
  <c r="P6928" i="8"/>
  <c r="P6927" i="8"/>
  <c r="P6926" i="8"/>
  <c r="P6925" i="8"/>
  <c r="P6924" i="8"/>
  <c r="P6923" i="8"/>
  <c r="P6922" i="8"/>
  <c r="P6921" i="8"/>
  <c r="P6920" i="8"/>
  <c r="P6919" i="8"/>
  <c r="P6918" i="8"/>
  <c r="P6917" i="8"/>
  <c r="P6916" i="8"/>
  <c r="P6915" i="8"/>
  <c r="P6914" i="8"/>
  <c r="P6913" i="8"/>
  <c r="P6912" i="8"/>
  <c r="P6911" i="8"/>
  <c r="P6910" i="8"/>
  <c r="P6909" i="8"/>
  <c r="P6908" i="8"/>
  <c r="P6907" i="8"/>
  <c r="P6906" i="8"/>
  <c r="P6905" i="8"/>
  <c r="P6904" i="8"/>
  <c r="P6903" i="8"/>
  <c r="P6902" i="8"/>
  <c r="P6901" i="8"/>
  <c r="P6900" i="8"/>
  <c r="P6899" i="8"/>
  <c r="P6898" i="8"/>
  <c r="P6897" i="8"/>
  <c r="P6896" i="8"/>
  <c r="P6895" i="8"/>
  <c r="P6894" i="8"/>
  <c r="P6893" i="8"/>
  <c r="P6892" i="8"/>
  <c r="P6891" i="8"/>
  <c r="P6890" i="8"/>
  <c r="P6889" i="8"/>
  <c r="P6888" i="8"/>
  <c r="P6887" i="8"/>
  <c r="P6886" i="8"/>
  <c r="P6885" i="8"/>
  <c r="P6884" i="8"/>
  <c r="P6883" i="8"/>
  <c r="P6882" i="8"/>
  <c r="P6881" i="8"/>
  <c r="P6880" i="8"/>
  <c r="P6879" i="8"/>
  <c r="P6878" i="8"/>
  <c r="P6877" i="8"/>
  <c r="P6876" i="8"/>
  <c r="P6869" i="8"/>
  <c r="P6868" i="8"/>
  <c r="P6867" i="8"/>
  <c r="P6866" i="8"/>
  <c r="P6865" i="8"/>
  <c r="P6864" i="8"/>
  <c r="P6863" i="8"/>
  <c r="P6862" i="8"/>
  <c r="P6861" i="8"/>
  <c r="P6860" i="8"/>
  <c r="P6859" i="8"/>
  <c r="P6858" i="8"/>
  <c r="P6857" i="8"/>
  <c r="P6856" i="8"/>
  <c r="P6855" i="8"/>
  <c r="P6854" i="8"/>
  <c r="P6853" i="8"/>
  <c r="P6852" i="8"/>
  <c r="P6851" i="8"/>
  <c r="P6850" i="8"/>
  <c r="P6849" i="8"/>
  <c r="P6848" i="8"/>
  <c r="P6847" i="8"/>
  <c r="P6846" i="8"/>
  <c r="P6845" i="8"/>
  <c r="P6844" i="8"/>
  <c r="P6843" i="8"/>
  <c r="P6842" i="8"/>
  <c r="P6841" i="8"/>
  <c r="P6840" i="8"/>
  <c r="P6839" i="8"/>
  <c r="P6838" i="8"/>
  <c r="P6837" i="8"/>
  <c r="P6836" i="8"/>
  <c r="P6835" i="8"/>
  <c r="P6834" i="8"/>
  <c r="P6833" i="8"/>
  <c r="P6832" i="8"/>
  <c r="P6831" i="8"/>
  <c r="P6830" i="8"/>
  <c r="P6829" i="8"/>
  <c r="P6828" i="8"/>
  <c r="P6827" i="8"/>
  <c r="P6826" i="8"/>
  <c r="P6825" i="8"/>
  <c r="P6824" i="8"/>
  <c r="P6823" i="8"/>
  <c r="P6822" i="8"/>
  <c r="P6821" i="8"/>
  <c r="P6820" i="8"/>
  <c r="P6819" i="8"/>
  <c r="P6818" i="8"/>
  <c r="P6817" i="8"/>
  <c r="P6816" i="8"/>
  <c r="P6815" i="8"/>
  <c r="P6814" i="8"/>
  <c r="P6813" i="8"/>
  <c r="P6812" i="8"/>
  <c r="P6811" i="8"/>
  <c r="P6810" i="8"/>
  <c r="P6809" i="8"/>
  <c r="P6808" i="8"/>
  <c r="P6807" i="8"/>
  <c r="P6806" i="8"/>
  <c r="P6805" i="8"/>
  <c r="P6804" i="8"/>
  <c r="P6803" i="8"/>
  <c r="P6802" i="8"/>
  <c r="P6801" i="8"/>
  <c r="P6800" i="8"/>
  <c r="P6799" i="8"/>
  <c r="P6798" i="8"/>
  <c r="P6797" i="8"/>
  <c r="P6796" i="8"/>
  <c r="P6795" i="8"/>
  <c r="P6794" i="8"/>
  <c r="P6793" i="8"/>
  <c r="P6792" i="8"/>
  <c r="P6791" i="8"/>
  <c r="P6790" i="8"/>
  <c r="P6789" i="8"/>
  <c r="P6788" i="8"/>
  <c r="P6787" i="8"/>
  <c r="P6786" i="8"/>
  <c r="P6785" i="8"/>
  <c r="P6784" i="8"/>
  <c r="P6783" i="8"/>
  <c r="P6782" i="8"/>
  <c r="P6781" i="8"/>
  <c r="P6780" i="8"/>
  <c r="P6779" i="8"/>
  <c r="P6778" i="8"/>
  <c r="P6777" i="8"/>
  <c r="P6776" i="8"/>
  <c r="P6775" i="8"/>
  <c r="P6774" i="8"/>
  <c r="P6773" i="8"/>
  <c r="P6772" i="8"/>
  <c r="P6771" i="8"/>
  <c r="P6770" i="8"/>
  <c r="P6769" i="8"/>
  <c r="P6768" i="8"/>
  <c r="P6767" i="8"/>
  <c r="P6766" i="8"/>
  <c r="P6765" i="8"/>
  <c r="P6764" i="8"/>
  <c r="P6763" i="8"/>
  <c r="P6762" i="8"/>
  <c r="P6761" i="8"/>
  <c r="P6760" i="8"/>
  <c r="P6759" i="8"/>
  <c r="P6758" i="8"/>
  <c r="P6757" i="8"/>
  <c r="P6756" i="8"/>
  <c r="P6755" i="8"/>
  <c r="P6754" i="8"/>
  <c r="P6753" i="8"/>
  <c r="P6752" i="8"/>
  <c r="P6751" i="8"/>
  <c r="P6750" i="8"/>
  <c r="P6749" i="8"/>
  <c r="P6748" i="8"/>
  <c r="P6747" i="8"/>
  <c r="P6746" i="8"/>
  <c r="P6745" i="8"/>
  <c r="P6744" i="8"/>
  <c r="P6743" i="8"/>
  <c r="P6742" i="8"/>
  <c r="P6741" i="8"/>
  <c r="P6740" i="8"/>
  <c r="P6739" i="8"/>
  <c r="P6738" i="8"/>
  <c r="P6737" i="8"/>
  <c r="P6736" i="8"/>
  <c r="P6735" i="8"/>
  <c r="P6734" i="8"/>
  <c r="P6733" i="8"/>
  <c r="P6732" i="8"/>
  <c r="P6731" i="8"/>
  <c r="P6730" i="8"/>
  <c r="P6729" i="8"/>
  <c r="P6728" i="8"/>
  <c r="P6727" i="8"/>
  <c r="P6726" i="8"/>
  <c r="P6725" i="8"/>
  <c r="P6724" i="8"/>
  <c r="P6723" i="8"/>
  <c r="P6722" i="8"/>
  <c r="P6721" i="8"/>
  <c r="P6720" i="8"/>
  <c r="P6719" i="8"/>
  <c r="P6718" i="8"/>
  <c r="P6717" i="8"/>
  <c r="P6716" i="8"/>
  <c r="P6715" i="8"/>
  <c r="P6714" i="8"/>
  <c r="P6713" i="8"/>
  <c r="P6712" i="8"/>
  <c r="P6711" i="8"/>
  <c r="P6704" i="8"/>
  <c r="P6703" i="8"/>
  <c r="P6702" i="8"/>
  <c r="P6701" i="8"/>
  <c r="P6700" i="8"/>
  <c r="P6699" i="8"/>
  <c r="P6698" i="8"/>
  <c r="P6697" i="8"/>
  <c r="P6696" i="8"/>
  <c r="P6695" i="8"/>
  <c r="P6694" i="8"/>
  <c r="P6693" i="8"/>
  <c r="P6692" i="8"/>
  <c r="P6691" i="8"/>
  <c r="P6690" i="8"/>
  <c r="P6689" i="8"/>
  <c r="P6688" i="8"/>
  <c r="P6687" i="8"/>
  <c r="P6686" i="8"/>
  <c r="P6685" i="8"/>
  <c r="P6684" i="8"/>
  <c r="P6683" i="8"/>
  <c r="P6682" i="8"/>
  <c r="P6681" i="8"/>
  <c r="P6680" i="8"/>
  <c r="P6679" i="8"/>
  <c r="P6678" i="8"/>
  <c r="P6677" i="8"/>
  <c r="P6676" i="8"/>
  <c r="P6675" i="8"/>
  <c r="P6674" i="8"/>
  <c r="P6673" i="8"/>
  <c r="P6672" i="8"/>
  <c r="P6671" i="8"/>
  <c r="P6670" i="8"/>
  <c r="P6669" i="8"/>
  <c r="P6668" i="8"/>
  <c r="P6667" i="8"/>
  <c r="P6666" i="8"/>
  <c r="P6665" i="8"/>
  <c r="P6664" i="8"/>
  <c r="P6663" i="8"/>
  <c r="P6662" i="8"/>
  <c r="P6661" i="8"/>
  <c r="P6660" i="8"/>
  <c r="P6659" i="8"/>
  <c r="P6658" i="8"/>
  <c r="P6657" i="8"/>
  <c r="P6656" i="8"/>
  <c r="P6655" i="8"/>
  <c r="P6654" i="8"/>
  <c r="P6653" i="8"/>
  <c r="P6652" i="8"/>
  <c r="P6651" i="8"/>
  <c r="P6650" i="8"/>
  <c r="P6649" i="8"/>
  <c r="P6648" i="8"/>
  <c r="P6647" i="8"/>
  <c r="P6646" i="8"/>
  <c r="P6645" i="8"/>
  <c r="P6644" i="8"/>
  <c r="P6643" i="8"/>
  <c r="P6642" i="8"/>
  <c r="P6641" i="8"/>
  <c r="P6640" i="8"/>
  <c r="P6639" i="8"/>
  <c r="P6638" i="8"/>
  <c r="P6637" i="8"/>
  <c r="P6636" i="8"/>
  <c r="P6635" i="8"/>
  <c r="P6634" i="8"/>
  <c r="P6633" i="8"/>
  <c r="P6632" i="8"/>
  <c r="P6631" i="8"/>
  <c r="P6630" i="8"/>
  <c r="P6629" i="8"/>
  <c r="P6628" i="8"/>
  <c r="P6627" i="8"/>
  <c r="P6626" i="8"/>
  <c r="P6625" i="8"/>
  <c r="P6624" i="8"/>
  <c r="P6623" i="8"/>
  <c r="P6622" i="8"/>
  <c r="P6621" i="8"/>
  <c r="P6620" i="8"/>
  <c r="P6619" i="8"/>
  <c r="P6618" i="8"/>
  <c r="P6617" i="8"/>
  <c r="P6616" i="8"/>
  <c r="P6615" i="8"/>
  <c r="P6614" i="8"/>
  <c r="P6613" i="8"/>
  <c r="P6612" i="8"/>
  <c r="P6611" i="8"/>
  <c r="P6610" i="8"/>
  <c r="P6609" i="8"/>
  <c r="P6608" i="8"/>
  <c r="P6607" i="8"/>
  <c r="P6606" i="8"/>
  <c r="P6605" i="8"/>
  <c r="P6604" i="8"/>
  <c r="P6603" i="8"/>
  <c r="P6602" i="8"/>
  <c r="P6601" i="8"/>
  <c r="P6600" i="8"/>
  <c r="P6599" i="8"/>
  <c r="P6598" i="8"/>
  <c r="P6597" i="8"/>
  <c r="P6596" i="8"/>
  <c r="P6595" i="8"/>
  <c r="P6594" i="8"/>
  <c r="P6593" i="8"/>
  <c r="P6592" i="8"/>
  <c r="P6591" i="8"/>
  <c r="P6590" i="8"/>
  <c r="P6589" i="8"/>
  <c r="P6588" i="8"/>
  <c r="P6587" i="8"/>
  <c r="P6586" i="8"/>
  <c r="P6585" i="8"/>
  <c r="P6584" i="8"/>
  <c r="P6583" i="8"/>
  <c r="P6582" i="8"/>
  <c r="P6581" i="8"/>
  <c r="P6580" i="8"/>
  <c r="P6579" i="8"/>
  <c r="P6578" i="8"/>
  <c r="P6577" i="8"/>
  <c r="P6576" i="8"/>
  <c r="P6575" i="8"/>
  <c r="P6574" i="8"/>
  <c r="P6573" i="8"/>
  <c r="P6572" i="8"/>
  <c r="P6571" i="8"/>
  <c r="P6570" i="8"/>
  <c r="P6569" i="8"/>
  <c r="P6568" i="8"/>
  <c r="P6567" i="8"/>
  <c r="P6566" i="8"/>
  <c r="P6565" i="8"/>
  <c r="P6564" i="8"/>
  <c r="P6563" i="8"/>
  <c r="P6562" i="8"/>
  <c r="P6561" i="8"/>
  <c r="P6560" i="8"/>
  <c r="P6559" i="8"/>
  <c r="P6558" i="8"/>
  <c r="P6557" i="8"/>
  <c r="P6556" i="8"/>
  <c r="P6555" i="8"/>
  <c r="P6554" i="8"/>
  <c r="P6553" i="8"/>
  <c r="P6552" i="8"/>
  <c r="P6551" i="8"/>
  <c r="P6550" i="8"/>
  <c r="P6549" i="8"/>
  <c r="P6548" i="8"/>
  <c r="P6547" i="8"/>
  <c r="P6546" i="8"/>
  <c r="P6539" i="8"/>
  <c r="P6538" i="8"/>
  <c r="P6537" i="8"/>
  <c r="P6536" i="8"/>
  <c r="P6535" i="8"/>
  <c r="P6534" i="8"/>
  <c r="P6533" i="8"/>
  <c r="P6532" i="8"/>
  <c r="P6531" i="8"/>
  <c r="P6530" i="8"/>
  <c r="P6529" i="8"/>
  <c r="P6528" i="8"/>
  <c r="P6527" i="8"/>
  <c r="P6526" i="8"/>
  <c r="P6525" i="8"/>
  <c r="P6524" i="8"/>
  <c r="P6523" i="8"/>
  <c r="P6522" i="8"/>
  <c r="P6521" i="8"/>
  <c r="P6520" i="8"/>
  <c r="P6519" i="8"/>
  <c r="P6518" i="8"/>
  <c r="P6517" i="8"/>
  <c r="P6516" i="8"/>
  <c r="P6515" i="8"/>
  <c r="P6514" i="8"/>
  <c r="P6513" i="8"/>
  <c r="P6512" i="8"/>
  <c r="P6511" i="8"/>
  <c r="P6510" i="8"/>
  <c r="P6509" i="8"/>
  <c r="P6508" i="8"/>
  <c r="P6507" i="8"/>
  <c r="P6506" i="8"/>
  <c r="P6505" i="8"/>
  <c r="P6504" i="8"/>
  <c r="P6503" i="8"/>
  <c r="P6502" i="8"/>
  <c r="P6501" i="8"/>
  <c r="P6500" i="8"/>
  <c r="P6499" i="8"/>
  <c r="P6498" i="8"/>
  <c r="P6497" i="8"/>
  <c r="P6496" i="8"/>
  <c r="P6495" i="8"/>
  <c r="P6494" i="8"/>
  <c r="P6493" i="8"/>
  <c r="P6492" i="8"/>
  <c r="P6491" i="8"/>
  <c r="P6490" i="8"/>
  <c r="P6489" i="8"/>
  <c r="P6488" i="8"/>
  <c r="P6487" i="8"/>
  <c r="P6486" i="8"/>
  <c r="P6485" i="8"/>
  <c r="P6484" i="8"/>
  <c r="P6483" i="8"/>
  <c r="P6482" i="8"/>
  <c r="P6481" i="8"/>
  <c r="P6480" i="8"/>
  <c r="P6479" i="8"/>
  <c r="P6478" i="8"/>
  <c r="P6477" i="8"/>
  <c r="P6476" i="8"/>
  <c r="P6475" i="8"/>
  <c r="P6474" i="8"/>
  <c r="P6473" i="8"/>
  <c r="P6472" i="8"/>
  <c r="P6471" i="8"/>
  <c r="P6470" i="8"/>
  <c r="P6469" i="8"/>
  <c r="P6468" i="8"/>
  <c r="P6467" i="8"/>
  <c r="P6466" i="8"/>
  <c r="P6465" i="8"/>
  <c r="P6464" i="8"/>
  <c r="P6463" i="8"/>
  <c r="P6462" i="8"/>
  <c r="P6461" i="8"/>
  <c r="P6460" i="8"/>
  <c r="P6459" i="8"/>
  <c r="P6458" i="8"/>
  <c r="P6457" i="8"/>
  <c r="P6456" i="8"/>
  <c r="P6455" i="8"/>
  <c r="P6454" i="8"/>
  <c r="P6453" i="8"/>
  <c r="P6452" i="8"/>
  <c r="P6451" i="8"/>
  <c r="P6450" i="8"/>
  <c r="P6449" i="8"/>
  <c r="P6448" i="8"/>
  <c r="P6447" i="8"/>
  <c r="P6446" i="8"/>
  <c r="P6445" i="8"/>
  <c r="P6444" i="8"/>
  <c r="P6443" i="8"/>
  <c r="P6442" i="8"/>
  <c r="P6441" i="8"/>
  <c r="P6440" i="8"/>
  <c r="P6439" i="8"/>
  <c r="P6438" i="8"/>
  <c r="P6437" i="8"/>
  <c r="P6436" i="8"/>
  <c r="P6435" i="8"/>
  <c r="P6434" i="8"/>
  <c r="P6433" i="8"/>
  <c r="P6432" i="8"/>
  <c r="P6431" i="8"/>
  <c r="P6430" i="8"/>
  <c r="P6429" i="8"/>
  <c r="P6428" i="8"/>
  <c r="P6427" i="8"/>
  <c r="P6426" i="8"/>
  <c r="P6425" i="8"/>
  <c r="P6424" i="8"/>
  <c r="P6423" i="8"/>
  <c r="P6422" i="8"/>
  <c r="P6421" i="8"/>
  <c r="P6420" i="8"/>
  <c r="P6419" i="8"/>
  <c r="P6418" i="8"/>
  <c r="P6417" i="8"/>
  <c r="P6416" i="8"/>
  <c r="P6415" i="8"/>
  <c r="P6414" i="8"/>
  <c r="P6413" i="8"/>
  <c r="P6412" i="8"/>
  <c r="P6411" i="8"/>
  <c r="P6410" i="8"/>
  <c r="P6409" i="8"/>
  <c r="P6408" i="8"/>
  <c r="P6407" i="8"/>
  <c r="P6406" i="8"/>
  <c r="P6405" i="8"/>
  <c r="P6404" i="8"/>
  <c r="P6403" i="8"/>
  <c r="P6402" i="8"/>
  <c r="P6401" i="8"/>
  <c r="P6400" i="8"/>
  <c r="P6399" i="8"/>
  <c r="P6398" i="8"/>
  <c r="P6397" i="8"/>
  <c r="P6396" i="8"/>
  <c r="P6395" i="8"/>
  <c r="P6394" i="8"/>
  <c r="P6393" i="8"/>
  <c r="P6392" i="8"/>
  <c r="P6391" i="8"/>
  <c r="P6390" i="8"/>
  <c r="P6389" i="8"/>
  <c r="P6388" i="8"/>
  <c r="P6387" i="8"/>
  <c r="P6386" i="8"/>
  <c r="P6385" i="8"/>
  <c r="P6384" i="8"/>
  <c r="P6383" i="8"/>
  <c r="P6382" i="8"/>
  <c r="P6381" i="8"/>
  <c r="K331" i="12" l="1"/>
  <c r="K330" i="12"/>
  <c r="K329" i="12"/>
  <c r="K328" i="12"/>
  <c r="K327" i="12"/>
  <c r="K326" i="12"/>
  <c r="K325" i="12"/>
  <c r="K324" i="12"/>
  <c r="K323" i="12"/>
  <c r="K322" i="12"/>
  <c r="K321" i="12"/>
  <c r="K320" i="12"/>
  <c r="K319" i="12"/>
  <c r="K318" i="12"/>
  <c r="K317" i="12"/>
  <c r="K316" i="12"/>
  <c r="K315" i="12"/>
  <c r="K314" i="12"/>
  <c r="K313" i="12"/>
  <c r="K312" i="12"/>
  <c r="K311" i="12"/>
  <c r="K310" i="12"/>
  <c r="K309" i="12"/>
  <c r="K308" i="12"/>
  <c r="K307" i="12"/>
  <c r="K306" i="12"/>
  <c r="K305" i="12"/>
  <c r="K304" i="12"/>
  <c r="K303" i="12"/>
  <c r="K302" i="12"/>
  <c r="K301" i="12"/>
  <c r="K300" i="12"/>
  <c r="K299" i="12"/>
  <c r="K298" i="12"/>
  <c r="K297" i="12"/>
  <c r="K296" i="12"/>
  <c r="K295" i="12"/>
  <c r="K294" i="12"/>
  <c r="K293" i="12"/>
  <c r="K292" i="12"/>
  <c r="K291" i="12"/>
  <c r="K290" i="12"/>
  <c r="K289" i="12"/>
  <c r="K288" i="12"/>
  <c r="K287" i="12"/>
  <c r="K286" i="12"/>
  <c r="K285" i="12"/>
  <c r="K284" i="12"/>
  <c r="K283" i="12"/>
  <c r="K282" i="12"/>
  <c r="K281" i="12"/>
  <c r="K280" i="12"/>
  <c r="K279" i="12"/>
  <c r="K278" i="12"/>
  <c r="K277" i="12"/>
  <c r="K276" i="12"/>
  <c r="K275" i="12"/>
  <c r="K274" i="12"/>
  <c r="K273" i="12"/>
  <c r="K272" i="12"/>
  <c r="K271" i="12"/>
  <c r="K270" i="12"/>
  <c r="K269" i="12"/>
  <c r="K268" i="12"/>
  <c r="K267" i="12"/>
  <c r="K266" i="12"/>
  <c r="K265" i="12"/>
  <c r="K264" i="12"/>
  <c r="K263" i="12"/>
  <c r="K262" i="12"/>
  <c r="K261" i="12"/>
  <c r="K260" i="12"/>
  <c r="K259" i="12"/>
  <c r="K258" i="12"/>
  <c r="K257" i="12"/>
  <c r="K256" i="12"/>
  <c r="K255" i="12"/>
  <c r="K254" i="12"/>
  <c r="K253" i="12"/>
  <c r="K252" i="12"/>
  <c r="K251" i="12"/>
  <c r="K250" i="12"/>
  <c r="K249" i="12"/>
  <c r="K248" i="12"/>
  <c r="K247" i="12"/>
  <c r="K246" i="12"/>
  <c r="K245" i="12"/>
  <c r="K244" i="12"/>
  <c r="K243" i="12"/>
  <c r="K242" i="12"/>
  <c r="K241" i="12"/>
  <c r="K240" i="12"/>
  <c r="K239" i="12"/>
  <c r="K238" i="12"/>
  <c r="K237" i="12"/>
  <c r="K236" i="12"/>
  <c r="K235" i="12"/>
  <c r="K234" i="12"/>
  <c r="K233" i="12"/>
  <c r="K232" i="12"/>
  <c r="K231" i="12"/>
  <c r="K230" i="12"/>
  <c r="K229" i="12"/>
  <c r="K228" i="12"/>
  <c r="K227" i="12"/>
  <c r="K226" i="12"/>
  <c r="K225" i="12"/>
  <c r="K224" i="12"/>
  <c r="K223" i="12"/>
  <c r="K222" i="12"/>
  <c r="K221" i="12"/>
  <c r="K220" i="12"/>
  <c r="K219" i="12"/>
  <c r="K218" i="12"/>
  <c r="K217" i="12"/>
  <c r="K216" i="12"/>
  <c r="K215" i="12"/>
  <c r="K214" i="12"/>
  <c r="K213" i="12"/>
  <c r="K212" i="12"/>
  <c r="K211" i="12"/>
  <c r="K210" i="12"/>
  <c r="K209" i="12"/>
  <c r="K208" i="12"/>
  <c r="K207" i="12"/>
  <c r="K206" i="12"/>
  <c r="K205" i="12"/>
  <c r="K204" i="12"/>
  <c r="K203" i="12"/>
  <c r="K202" i="12"/>
  <c r="K201" i="12"/>
  <c r="K200" i="12"/>
  <c r="K199" i="12"/>
  <c r="K198" i="12"/>
  <c r="K197" i="12"/>
  <c r="K196" i="12"/>
  <c r="K195" i="12"/>
  <c r="K194" i="12"/>
  <c r="K193" i="12"/>
  <c r="K192" i="12"/>
  <c r="K191" i="12"/>
  <c r="K190" i="12"/>
  <c r="K189" i="12"/>
  <c r="K188" i="12"/>
  <c r="K187" i="12"/>
  <c r="K186" i="12"/>
  <c r="K185" i="12"/>
  <c r="K184" i="12"/>
  <c r="K183" i="12"/>
  <c r="K182" i="12"/>
  <c r="K181" i="12"/>
  <c r="K180" i="12"/>
  <c r="K179" i="12"/>
  <c r="K178" i="12"/>
  <c r="K177" i="12"/>
  <c r="K176" i="12"/>
  <c r="K175" i="12"/>
  <c r="K174" i="12"/>
  <c r="K173" i="12"/>
  <c r="K17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C331" i="12"/>
  <c r="C330" i="12"/>
  <c r="C329" i="12"/>
  <c r="C328" i="12"/>
  <c r="C327" i="12"/>
  <c r="C326" i="12"/>
  <c r="C325" i="12"/>
  <c r="C324" i="12"/>
  <c r="C323" i="12"/>
  <c r="C322" i="12"/>
  <c r="C321" i="12"/>
  <c r="C320" i="12"/>
  <c r="C319" i="12"/>
  <c r="C318" i="12"/>
  <c r="C317" i="12"/>
  <c r="C316" i="12"/>
  <c r="C315" i="12"/>
  <c r="C314" i="12"/>
  <c r="C313" i="12"/>
  <c r="C312" i="12"/>
  <c r="C311" i="12"/>
  <c r="C310" i="12"/>
  <c r="C309" i="12"/>
  <c r="C308" i="12"/>
  <c r="C307" i="12"/>
  <c r="C306" i="12"/>
  <c r="C305" i="12"/>
  <c r="C304" i="12"/>
  <c r="C303" i="12"/>
  <c r="C302" i="12"/>
  <c r="C301" i="12"/>
  <c r="C300" i="12"/>
  <c r="C299" i="12"/>
  <c r="C298" i="12"/>
  <c r="C297" i="12"/>
  <c r="C296" i="12"/>
  <c r="C295" i="12"/>
  <c r="C294" i="12"/>
  <c r="C293" i="12"/>
  <c r="C292" i="12"/>
  <c r="C291" i="12"/>
  <c r="C290" i="12"/>
  <c r="C289" i="12"/>
  <c r="C288" i="12"/>
  <c r="C287" i="12"/>
  <c r="C286" i="12"/>
  <c r="C285" i="12"/>
  <c r="C284" i="12"/>
  <c r="C283" i="12"/>
  <c r="C282" i="12"/>
  <c r="C281" i="12"/>
  <c r="C280" i="12"/>
  <c r="C279" i="12"/>
  <c r="C278" i="12"/>
  <c r="C277" i="12"/>
  <c r="C276" i="12"/>
  <c r="C275" i="12"/>
  <c r="C274" i="12"/>
  <c r="C273" i="12"/>
  <c r="C272" i="12"/>
  <c r="C271" i="12"/>
  <c r="C270" i="12"/>
  <c r="C269" i="12"/>
  <c r="C268" i="12"/>
  <c r="C267" i="12"/>
  <c r="C266" i="12"/>
  <c r="C265" i="12"/>
  <c r="C264" i="12"/>
  <c r="C263" i="12"/>
  <c r="C262" i="12"/>
  <c r="C261" i="12"/>
  <c r="C260" i="12"/>
  <c r="C259" i="12"/>
  <c r="C258" i="12"/>
  <c r="C257" i="12"/>
  <c r="C256" i="12"/>
  <c r="C255" i="12"/>
  <c r="C254" i="12"/>
  <c r="C253" i="12"/>
  <c r="C252" i="12"/>
  <c r="C251" i="12"/>
  <c r="C250" i="12"/>
  <c r="C249" i="12"/>
  <c r="C248" i="12"/>
  <c r="C247" i="12"/>
  <c r="C246" i="12"/>
  <c r="C245" i="12"/>
  <c r="C244" i="12"/>
  <c r="C243" i="12"/>
  <c r="C242" i="12"/>
  <c r="C241" i="12"/>
  <c r="C240" i="12"/>
  <c r="C239" i="12"/>
  <c r="C238" i="12"/>
  <c r="C237" i="12"/>
  <c r="C236" i="12"/>
  <c r="C235" i="12"/>
  <c r="C234" i="12"/>
  <c r="C233" i="12"/>
  <c r="C232" i="12"/>
  <c r="C231" i="12"/>
  <c r="C230" i="12"/>
  <c r="C229" i="12"/>
  <c r="C228" i="12"/>
  <c r="C227" i="12"/>
  <c r="C226" i="12"/>
  <c r="C225" i="12"/>
  <c r="C224" i="12"/>
  <c r="C223" i="12"/>
  <c r="C222" i="12"/>
  <c r="C221" i="12"/>
  <c r="C220" i="12"/>
  <c r="C219" i="12"/>
  <c r="C218" i="12"/>
  <c r="C217" i="12"/>
  <c r="C216" i="12"/>
  <c r="C215" i="12"/>
  <c r="C214" i="12"/>
  <c r="C213" i="12"/>
  <c r="C212" i="12"/>
  <c r="C211" i="12"/>
  <c r="C210" i="12"/>
  <c r="C209" i="12"/>
  <c r="C208" i="12"/>
  <c r="C207" i="12"/>
  <c r="C206" i="12"/>
  <c r="C205" i="12"/>
  <c r="C204" i="12"/>
  <c r="C203" i="12"/>
  <c r="C202" i="12"/>
  <c r="C201" i="12"/>
  <c r="C200" i="12"/>
  <c r="C199" i="12"/>
  <c r="C198" i="12"/>
  <c r="C197" i="12"/>
  <c r="C196" i="12"/>
  <c r="C195" i="12"/>
  <c r="C194" i="12"/>
  <c r="C193" i="12"/>
  <c r="C192" i="12"/>
  <c r="C191" i="12"/>
  <c r="C190" i="12"/>
  <c r="C189" i="12"/>
  <c r="C188" i="12"/>
  <c r="C187" i="12"/>
  <c r="C186" i="12"/>
  <c r="C185" i="12"/>
  <c r="C184" i="12"/>
  <c r="C183" i="12"/>
  <c r="C182" i="12"/>
  <c r="C181" i="12"/>
  <c r="C180" i="12"/>
  <c r="C179" i="12"/>
  <c r="C178" i="12"/>
  <c r="C177" i="12"/>
  <c r="C176" i="12"/>
  <c r="C175" i="12"/>
  <c r="C174" i="12"/>
  <c r="C173" i="12"/>
  <c r="C172" i="12"/>
  <c r="G333" i="12"/>
  <c r="K333" i="12"/>
  <c r="H163" i="12"/>
  <c r="H162" i="12"/>
  <c r="H161" i="12"/>
  <c r="H160" i="12"/>
  <c r="H159" i="12"/>
  <c r="H158" i="12"/>
  <c r="H157" i="12"/>
  <c r="H156" i="12"/>
  <c r="H155" i="12"/>
  <c r="H154" i="12"/>
  <c r="H153" i="12"/>
  <c r="H152" i="12"/>
  <c r="H151" i="12"/>
  <c r="H150" i="12"/>
  <c r="H149" i="12"/>
  <c r="H148" i="12"/>
  <c r="H147" i="12"/>
  <c r="H146" i="12"/>
  <c r="H145" i="12"/>
  <c r="H144" i="12"/>
  <c r="H143" i="12"/>
  <c r="H142" i="12"/>
  <c r="H141"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5" i="12"/>
  <c r="H114" i="12"/>
  <c r="H113" i="12"/>
  <c r="H112" i="12"/>
  <c r="H111" i="12"/>
  <c r="H110" i="12"/>
  <c r="H109" i="12"/>
  <c r="H108" i="12"/>
  <c r="H107" i="12"/>
  <c r="F424" i="11"/>
  <c r="F423" i="11"/>
  <c r="F422" i="11"/>
  <c r="F421" i="11"/>
  <c r="C333" i="12" l="1"/>
  <c r="E430" i="11"/>
  <c r="D430" i="11"/>
  <c r="C430" i="11"/>
  <c r="P6051" i="8" l="1"/>
  <c r="P6374" i="8"/>
  <c r="P6373" i="8"/>
  <c r="P6372" i="8"/>
  <c r="P6371" i="8"/>
  <c r="P6370" i="8"/>
  <c r="P6369" i="8"/>
  <c r="P6368" i="8"/>
  <c r="P6367" i="8"/>
  <c r="P6366" i="8"/>
  <c r="P6365" i="8"/>
  <c r="P6364" i="8"/>
  <c r="P6363" i="8"/>
  <c r="P6362" i="8"/>
  <c r="P6361" i="8"/>
  <c r="P6360" i="8"/>
  <c r="P6359" i="8"/>
  <c r="P6358" i="8"/>
  <c r="P6357" i="8"/>
  <c r="P6356" i="8"/>
  <c r="P6355" i="8"/>
  <c r="P6354" i="8"/>
  <c r="P6353" i="8"/>
  <c r="P6352" i="8"/>
  <c r="P6351" i="8"/>
  <c r="P6350" i="8"/>
  <c r="P6349" i="8"/>
  <c r="P6348" i="8"/>
  <c r="P6347" i="8"/>
  <c r="P6346" i="8"/>
  <c r="P6345" i="8"/>
  <c r="P6344" i="8"/>
  <c r="P6343" i="8"/>
  <c r="P6342" i="8"/>
  <c r="P6341" i="8"/>
  <c r="P6340" i="8"/>
  <c r="P6339" i="8"/>
  <c r="P6338" i="8"/>
  <c r="P6337" i="8"/>
  <c r="P6336" i="8"/>
  <c r="P6335" i="8"/>
  <c r="P6334" i="8"/>
  <c r="P6333" i="8"/>
  <c r="P6332" i="8"/>
  <c r="P6331" i="8"/>
  <c r="P6330" i="8"/>
  <c r="P6329" i="8"/>
  <c r="P6328" i="8"/>
  <c r="P6327" i="8"/>
  <c r="P6326" i="8"/>
  <c r="P6325" i="8"/>
  <c r="P6324" i="8"/>
  <c r="P6323" i="8"/>
  <c r="P6322" i="8"/>
  <c r="P6321" i="8"/>
  <c r="P6320" i="8"/>
  <c r="P6319" i="8"/>
  <c r="P6318" i="8"/>
  <c r="P6317" i="8"/>
  <c r="P6316" i="8"/>
  <c r="P6315" i="8"/>
  <c r="P6314" i="8"/>
  <c r="P6313" i="8"/>
  <c r="P6312" i="8"/>
  <c r="P6311" i="8"/>
  <c r="P6310" i="8"/>
  <c r="P6309" i="8"/>
  <c r="P6308" i="8"/>
  <c r="P6307" i="8"/>
  <c r="P6306" i="8"/>
  <c r="P6305" i="8"/>
  <c r="P6304" i="8"/>
  <c r="P6303" i="8"/>
  <c r="P6302" i="8"/>
  <c r="P6301" i="8"/>
  <c r="P6300" i="8"/>
  <c r="P6299" i="8"/>
  <c r="P6298" i="8"/>
  <c r="P6297" i="8"/>
  <c r="P6296" i="8"/>
  <c r="P6295" i="8"/>
  <c r="P6294" i="8"/>
  <c r="P6293" i="8"/>
  <c r="P6292" i="8"/>
  <c r="P6291" i="8"/>
  <c r="P6290" i="8"/>
  <c r="P6289" i="8"/>
  <c r="P6288" i="8"/>
  <c r="P6287" i="8"/>
  <c r="P6286" i="8"/>
  <c r="P6285" i="8"/>
  <c r="P6284" i="8"/>
  <c r="P6283" i="8"/>
  <c r="P6282" i="8"/>
  <c r="P6281" i="8"/>
  <c r="P6280" i="8"/>
  <c r="P6279" i="8"/>
  <c r="P6278" i="8"/>
  <c r="P6277" i="8"/>
  <c r="P6276" i="8"/>
  <c r="P6275" i="8"/>
  <c r="P6274" i="8"/>
  <c r="P6273" i="8"/>
  <c r="P6272" i="8"/>
  <c r="P6271" i="8"/>
  <c r="P6270" i="8"/>
  <c r="P6269" i="8"/>
  <c r="P6268" i="8"/>
  <c r="P6267" i="8"/>
  <c r="P6266" i="8"/>
  <c r="P6265" i="8"/>
  <c r="P6264" i="8"/>
  <c r="P6263" i="8"/>
  <c r="P6262" i="8"/>
  <c r="P6261" i="8"/>
  <c r="P6260" i="8"/>
  <c r="P6259" i="8"/>
  <c r="P6258" i="8"/>
  <c r="P6257" i="8"/>
  <c r="P6256" i="8"/>
  <c r="P6255" i="8"/>
  <c r="P6254" i="8"/>
  <c r="P6253" i="8"/>
  <c r="P6252" i="8"/>
  <c r="P6251" i="8"/>
  <c r="P6250" i="8"/>
  <c r="P6249" i="8"/>
  <c r="P6248" i="8"/>
  <c r="P6247" i="8"/>
  <c r="P6246" i="8"/>
  <c r="P6245" i="8"/>
  <c r="P6244" i="8"/>
  <c r="P6243" i="8"/>
  <c r="P6242" i="8"/>
  <c r="P6241" i="8"/>
  <c r="P6240" i="8"/>
  <c r="P6239" i="8"/>
  <c r="P6238" i="8"/>
  <c r="P6237" i="8"/>
  <c r="P6236" i="8"/>
  <c r="P6235" i="8"/>
  <c r="P6234" i="8"/>
  <c r="P6233" i="8"/>
  <c r="P6232" i="8"/>
  <c r="P6231" i="8"/>
  <c r="P6230" i="8"/>
  <c r="P6229" i="8"/>
  <c r="P6228" i="8"/>
  <c r="P6227" i="8"/>
  <c r="P6226" i="8"/>
  <c r="P6225" i="8"/>
  <c r="P6224" i="8"/>
  <c r="P6223" i="8"/>
  <c r="P6222" i="8"/>
  <c r="P6221" i="8"/>
  <c r="P6220" i="8"/>
  <c r="P6219" i="8"/>
  <c r="P6218" i="8"/>
  <c r="P6217" i="8"/>
  <c r="P6216" i="8"/>
  <c r="P6209" i="8"/>
  <c r="P6208" i="8"/>
  <c r="P6207" i="8"/>
  <c r="P6206" i="8"/>
  <c r="P6205" i="8"/>
  <c r="P6204" i="8"/>
  <c r="P6203" i="8"/>
  <c r="P6202" i="8"/>
  <c r="P6201" i="8"/>
  <c r="P6200" i="8"/>
  <c r="P6199" i="8"/>
  <c r="P6198" i="8"/>
  <c r="P6197" i="8"/>
  <c r="P6196" i="8"/>
  <c r="P6195" i="8"/>
  <c r="P6194" i="8"/>
  <c r="P6193" i="8"/>
  <c r="P6192" i="8"/>
  <c r="P6191" i="8"/>
  <c r="P6190" i="8"/>
  <c r="P6189" i="8"/>
  <c r="P6188" i="8"/>
  <c r="P6187" i="8"/>
  <c r="P6186" i="8"/>
  <c r="P6185" i="8"/>
  <c r="P6184" i="8"/>
  <c r="P6183" i="8"/>
  <c r="P6182" i="8"/>
  <c r="P6181" i="8"/>
  <c r="P6180" i="8"/>
  <c r="P6179" i="8"/>
  <c r="P6178" i="8"/>
  <c r="P6177" i="8"/>
  <c r="P6176" i="8"/>
  <c r="P6175" i="8"/>
  <c r="P6174" i="8"/>
  <c r="P6173" i="8"/>
  <c r="P6172" i="8"/>
  <c r="P6171" i="8"/>
  <c r="P6170" i="8"/>
  <c r="P6169" i="8"/>
  <c r="P6168" i="8"/>
  <c r="P6167" i="8"/>
  <c r="P6166" i="8"/>
  <c r="P6165" i="8"/>
  <c r="P6164" i="8"/>
  <c r="P6163" i="8"/>
  <c r="P6162" i="8"/>
  <c r="P6161" i="8"/>
  <c r="P6160" i="8"/>
  <c r="P6159" i="8"/>
  <c r="P6158" i="8"/>
  <c r="P6157" i="8"/>
  <c r="P6156" i="8"/>
  <c r="P6155" i="8"/>
  <c r="P6154" i="8"/>
  <c r="P6153" i="8"/>
  <c r="P6152" i="8"/>
  <c r="P6151" i="8"/>
  <c r="P6150" i="8"/>
  <c r="P6149" i="8"/>
  <c r="P6148" i="8"/>
  <c r="P6147" i="8"/>
  <c r="P6146" i="8"/>
  <c r="P6145" i="8"/>
  <c r="P6144" i="8"/>
  <c r="P6143" i="8"/>
  <c r="P6142" i="8"/>
  <c r="P6141" i="8"/>
  <c r="P6140" i="8"/>
  <c r="P6139" i="8"/>
  <c r="P6138" i="8"/>
  <c r="P6137" i="8"/>
  <c r="P6136" i="8"/>
  <c r="P6135" i="8"/>
  <c r="P6134" i="8"/>
  <c r="P6133" i="8"/>
  <c r="P6132" i="8"/>
  <c r="P6131" i="8"/>
  <c r="P6130" i="8"/>
  <c r="P6129" i="8"/>
  <c r="P6128" i="8"/>
  <c r="P6127" i="8"/>
  <c r="P6126" i="8"/>
  <c r="P6125" i="8"/>
  <c r="P6124" i="8"/>
  <c r="P6123" i="8"/>
  <c r="P6122" i="8"/>
  <c r="P6121" i="8"/>
  <c r="P6120" i="8"/>
  <c r="P6119" i="8"/>
  <c r="P6118" i="8"/>
  <c r="P6117" i="8"/>
  <c r="P6116" i="8"/>
  <c r="P6115" i="8"/>
  <c r="P6114" i="8"/>
  <c r="P6113" i="8"/>
  <c r="P6112" i="8"/>
  <c r="P6111" i="8"/>
  <c r="P6110" i="8"/>
  <c r="P6109" i="8"/>
  <c r="P6108" i="8"/>
  <c r="P6107" i="8"/>
  <c r="P6106" i="8"/>
  <c r="P6105" i="8"/>
  <c r="P6104" i="8"/>
  <c r="P6103" i="8"/>
  <c r="P6102" i="8"/>
  <c r="P6101" i="8"/>
  <c r="P6100" i="8"/>
  <c r="P6099" i="8"/>
  <c r="P6098" i="8"/>
  <c r="P6097" i="8"/>
  <c r="P6096" i="8"/>
  <c r="P6095" i="8"/>
  <c r="P6094" i="8"/>
  <c r="P6093" i="8"/>
  <c r="P6092" i="8"/>
  <c r="P6091" i="8"/>
  <c r="P6090" i="8"/>
  <c r="P6089" i="8"/>
  <c r="P6088" i="8"/>
  <c r="P6087" i="8"/>
  <c r="P6086" i="8"/>
  <c r="P6085" i="8"/>
  <c r="P6084" i="8"/>
  <c r="P6083" i="8"/>
  <c r="P6082" i="8"/>
  <c r="P6081" i="8"/>
  <c r="P6080" i="8"/>
  <c r="P6079" i="8"/>
  <c r="P6078" i="8"/>
  <c r="P6077" i="8"/>
  <c r="P6076" i="8"/>
  <c r="P6075" i="8"/>
  <c r="P6074" i="8"/>
  <c r="P6073" i="8"/>
  <c r="P6072" i="8"/>
  <c r="P6071" i="8"/>
  <c r="P6070" i="8"/>
  <c r="P6069" i="8"/>
  <c r="P6068" i="8"/>
  <c r="P6067" i="8"/>
  <c r="P6066" i="8"/>
  <c r="P6065" i="8"/>
  <c r="P6064" i="8"/>
  <c r="P6063" i="8"/>
  <c r="P6062" i="8"/>
  <c r="P6061" i="8"/>
  <c r="P6060" i="8"/>
  <c r="P6059" i="8"/>
  <c r="P6058" i="8"/>
  <c r="P6057" i="8"/>
  <c r="P6056" i="8"/>
  <c r="P6055" i="8"/>
  <c r="P6054" i="8"/>
  <c r="P6053" i="8"/>
  <c r="P6052" i="8"/>
  <c r="P5879" i="8" l="1"/>
  <c r="P5878" i="8"/>
  <c r="P5877" i="8"/>
  <c r="P5876" i="8"/>
  <c r="P5875" i="8"/>
  <c r="P5874" i="8"/>
  <c r="P5873" i="8"/>
  <c r="P5872" i="8"/>
  <c r="P5871" i="8"/>
  <c r="P5870" i="8"/>
  <c r="P5869" i="8"/>
  <c r="P5868" i="8"/>
  <c r="P5867" i="8"/>
  <c r="P5866" i="8"/>
  <c r="P5865" i="8"/>
  <c r="P5864" i="8"/>
  <c r="P5863" i="8"/>
  <c r="P5862" i="8"/>
  <c r="P5861" i="8"/>
  <c r="P5860" i="8"/>
  <c r="P5859" i="8"/>
  <c r="P5858" i="8"/>
  <c r="P5857" i="8"/>
  <c r="P5856" i="8"/>
  <c r="P5855" i="8"/>
  <c r="P5854" i="8"/>
  <c r="P5853" i="8"/>
  <c r="P5852" i="8"/>
  <c r="P5851" i="8"/>
  <c r="P5850" i="8"/>
  <c r="P5849" i="8"/>
  <c r="P5848" i="8"/>
  <c r="P5847" i="8"/>
  <c r="P5846" i="8"/>
  <c r="P5845" i="8"/>
  <c r="P5844" i="8"/>
  <c r="P5843" i="8"/>
  <c r="P5842" i="8"/>
  <c r="P5841" i="8"/>
  <c r="P5840" i="8"/>
  <c r="P5839" i="8"/>
  <c r="P5838" i="8"/>
  <c r="P5837" i="8"/>
  <c r="P5836" i="8"/>
  <c r="P5835" i="8"/>
  <c r="P5834" i="8"/>
  <c r="P5833" i="8"/>
  <c r="P5832" i="8"/>
  <c r="P5831" i="8"/>
  <c r="P5830" i="8"/>
  <c r="P5829" i="8"/>
  <c r="P5828" i="8"/>
  <c r="P5827" i="8"/>
  <c r="P5826" i="8"/>
  <c r="P5825" i="8"/>
  <c r="P5824" i="8"/>
  <c r="P5823" i="8"/>
  <c r="P5822" i="8"/>
  <c r="P5821" i="8"/>
  <c r="P5820" i="8"/>
  <c r="P5819" i="8"/>
  <c r="P5818" i="8"/>
  <c r="P5817" i="8"/>
  <c r="P5816" i="8"/>
  <c r="P5815" i="8"/>
  <c r="P5814" i="8"/>
  <c r="P5813" i="8"/>
  <c r="P5812" i="8"/>
  <c r="P5811" i="8"/>
  <c r="P5810" i="8"/>
  <c r="P5809" i="8"/>
  <c r="P5808" i="8"/>
  <c r="P5807" i="8"/>
  <c r="P5806" i="8"/>
  <c r="P5805" i="8"/>
  <c r="P5804" i="8"/>
  <c r="P5803" i="8"/>
  <c r="P5802" i="8"/>
  <c r="P5801" i="8"/>
  <c r="P5800" i="8"/>
  <c r="P5799" i="8"/>
  <c r="P5798" i="8"/>
  <c r="P5797" i="8"/>
  <c r="P5796" i="8"/>
  <c r="P5795" i="8"/>
  <c r="P5794" i="8"/>
  <c r="P5793" i="8"/>
  <c r="P5792" i="8"/>
  <c r="P5791" i="8"/>
  <c r="P5790" i="8"/>
  <c r="P5789" i="8"/>
  <c r="P5788" i="8"/>
  <c r="P5787" i="8"/>
  <c r="P5786" i="8"/>
  <c r="P5785" i="8"/>
  <c r="P5784" i="8"/>
  <c r="P5783" i="8"/>
  <c r="P5782" i="8"/>
  <c r="P5781" i="8"/>
  <c r="P5780" i="8"/>
  <c r="P5779" i="8"/>
  <c r="P5778" i="8"/>
  <c r="P5777" i="8"/>
  <c r="P5776" i="8"/>
  <c r="P5775" i="8"/>
  <c r="P5774" i="8"/>
  <c r="P5773" i="8"/>
  <c r="P5772" i="8"/>
  <c r="P5771" i="8"/>
  <c r="P5770" i="8"/>
  <c r="P5769" i="8"/>
  <c r="P5768" i="8"/>
  <c r="P5767" i="8"/>
  <c r="P5766" i="8"/>
  <c r="P5765" i="8"/>
  <c r="P5764" i="8"/>
  <c r="P5763" i="8"/>
  <c r="P5762" i="8"/>
  <c r="P5761" i="8"/>
  <c r="P5760" i="8"/>
  <c r="P5759" i="8"/>
  <c r="P5758" i="8"/>
  <c r="P5757" i="8"/>
  <c r="P5756" i="8"/>
  <c r="P5755" i="8"/>
  <c r="P5754" i="8"/>
  <c r="P5753" i="8"/>
  <c r="P5752" i="8"/>
  <c r="P5751" i="8"/>
  <c r="P5750" i="8"/>
  <c r="P5749" i="8"/>
  <c r="P5748" i="8"/>
  <c r="P5747" i="8"/>
  <c r="P5746" i="8"/>
  <c r="P5745" i="8"/>
  <c r="P5744" i="8"/>
  <c r="P5743" i="8"/>
  <c r="P5742" i="8"/>
  <c r="P5741" i="8"/>
  <c r="P5740" i="8"/>
  <c r="P5739" i="8"/>
  <c r="P5738" i="8"/>
  <c r="P5737" i="8"/>
  <c r="P5736" i="8"/>
  <c r="P5735" i="8"/>
  <c r="P5734" i="8"/>
  <c r="P5733" i="8"/>
  <c r="P5732" i="8"/>
  <c r="P5731" i="8"/>
  <c r="P5730" i="8"/>
  <c r="P5729" i="8"/>
  <c r="P5728" i="8"/>
  <c r="P5727" i="8"/>
  <c r="P5726" i="8"/>
  <c r="P5725" i="8"/>
  <c r="P5724" i="8"/>
  <c r="P5723" i="8"/>
  <c r="P5722" i="8"/>
  <c r="P5721" i="8"/>
  <c r="P5714" i="8"/>
  <c r="P5713" i="8"/>
  <c r="P5712" i="8"/>
  <c r="P5711" i="8"/>
  <c r="P5710" i="8"/>
  <c r="P5709" i="8"/>
  <c r="P5708" i="8"/>
  <c r="P5707" i="8"/>
  <c r="P5706" i="8"/>
  <c r="P5705" i="8"/>
  <c r="P5704" i="8"/>
  <c r="P5703" i="8"/>
  <c r="P5702" i="8"/>
  <c r="P5701" i="8"/>
  <c r="P5700" i="8"/>
  <c r="P5699" i="8"/>
  <c r="P5698" i="8"/>
  <c r="P5697" i="8"/>
  <c r="P5696" i="8"/>
  <c r="P5695" i="8"/>
  <c r="P5694" i="8"/>
  <c r="P5693" i="8"/>
  <c r="P5692" i="8"/>
  <c r="P5691" i="8"/>
  <c r="P5690" i="8"/>
  <c r="P5689" i="8"/>
  <c r="P5688" i="8"/>
  <c r="P5687" i="8"/>
  <c r="P5686" i="8"/>
  <c r="P5685" i="8"/>
  <c r="P5684" i="8"/>
  <c r="P5683" i="8"/>
  <c r="P5682" i="8"/>
  <c r="P5681" i="8"/>
  <c r="P5680" i="8"/>
  <c r="P5679" i="8"/>
  <c r="P5678" i="8"/>
  <c r="P5677" i="8"/>
  <c r="P5676" i="8"/>
  <c r="P5675" i="8"/>
  <c r="P5674" i="8"/>
  <c r="P5673" i="8"/>
  <c r="P5672" i="8"/>
  <c r="P5671" i="8"/>
  <c r="P5670" i="8"/>
  <c r="P5669" i="8"/>
  <c r="P5668" i="8"/>
  <c r="P5667" i="8"/>
  <c r="P5666" i="8"/>
  <c r="P5665" i="8"/>
  <c r="P5664" i="8"/>
  <c r="P5663" i="8"/>
  <c r="P5662" i="8"/>
  <c r="P5661" i="8"/>
  <c r="P5660" i="8"/>
  <c r="P5659" i="8"/>
  <c r="P5658" i="8"/>
  <c r="P5657" i="8"/>
  <c r="P5656" i="8"/>
  <c r="P5655" i="8"/>
  <c r="P5654" i="8"/>
  <c r="P5653" i="8"/>
  <c r="P5652" i="8"/>
  <c r="P5651" i="8"/>
  <c r="P5650" i="8"/>
  <c r="P5649" i="8"/>
  <c r="P5648" i="8"/>
  <c r="P5647" i="8"/>
  <c r="P5646" i="8"/>
  <c r="P5645" i="8"/>
  <c r="P5644" i="8"/>
  <c r="P5643" i="8"/>
  <c r="P5642" i="8"/>
  <c r="P5641" i="8"/>
  <c r="P5640" i="8"/>
  <c r="P5639" i="8"/>
  <c r="P5638" i="8"/>
  <c r="P5637" i="8"/>
  <c r="P5636" i="8"/>
  <c r="P5635" i="8"/>
  <c r="P5634" i="8"/>
  <c r="P5633" i="8"/>
  <c r="P5632" i="8"/>
  <c r="P5631" i="8"/>
  <c r="P5630" i="8"/>
  <c r="P5629" i="8"/>
  <c r="P5628" i="8"/>
  <c r="P5627" i="8"/>
  <c r="P5626" i="8"/>
  <c r="P5625" i="8"/>
  <c r="P5624" i="8"/>
  <c r="P5623" i="8"/>
  <c r="P5622" i="8"/>
  <c r="P5621" i="8"/>
  <c r="P5620" i="8"/>
  <c r="P5619" i="8"/>
  <c r="P5618" i="8"/>
  <c r="P5617" i="8"/>
  <c r="P5616" i="8"/>
  <c r="P5615" i="8"/>
  <c r="P5614" i="8"/>
  <c r="P5613" i="8"/>
  <c r="P5612" i="8"/>
  <c r="P5611" i="8"/>
  <c r="P5610" i="8"/>
  <c r="P5609" i="8"/>
  <c r="P5608" i="8"/>
  <c r="P5607" i="8"/>
  <c r="P5606" i="8"/>
  <c r="P5605" i="8"/>
  <c r="P5604" i="8"/>
  <c r="P5603" i="8"/>
  <c r="P5602" i="8"/>
  <c r="P5601" i="8"/>
  <c r="P5600" i="8"/>
  <c r="P5599" i="8"/>
  <c r="P5598" i="8"/>
  <c r="P5597" i="8"/>
  <c r="P5596" i="8"/>
  <c r="P5595" i="8"/>
  <c r="P5594" i="8"/>
  <c r="P5593" i="8"/>
  <c r="P5592" i="8"/>
  <c r="P5591" i="8"/>
  <c r="P5590" i="8"/>
  <c r="P5589" i="8"/>
  <c r="P5588" i="8"/>
  <c r="P5587" i="8"/>
  <c r="P5586" i="8"/>
  <c r="P5585" i="8"/>
  <c r="P5584" i="8"/>
  <c r="P5583" i="8"/>
  <c r="P5582" i="8"/>
  <c r="P5581" i="8"/>
  <c r="P5580" i="8"/>
  <c r="P5579" i="8"/>
  <c r="P5578" i="8"/>
  <c r="P5577" i="8"/>
  <c r="P5576" i="8"/>
  <c r="P5575" i="8"/>
  <c r="P5574" i="8"/>
  <c r="P5573" i="8"/>
  <c r="P5572" i="8"/>
  <c r="P5571" i="8"/>
  <c r="P5570" i="8"/>
  <c r="P5569" i="8"/>
  <c r="P5568" i="8"/>
  <c r="P5567" i="8"/>
  <c r="P5566" i="8"/>
  <c r="P5565" i="8"/>
  <c r="P5564" i="8"/>
  <c r="P5563" i="8"/>
  <c r="P5562" i="8"/>
  <c r="P5561" i="8"/>
  <c r="P5560" i="8"/>
  <c r="P5559" i="8"/>
  <c r="P5558" i="8"/>
  <c r="P5557" i="8"/>
  <c r="P5556" i="8"/>
  <c r="P5549" i="8"/>
  <c r="P5548" i="8"/>
  <c r="P5547" i="8"/>
  <c r="P5546" i="8"/>
  <c r="P5545" i="8"/>
  <c r="P5544" i="8"/>
  <c r="P5543" i="8"/>
  <c r="P5542" i="8"/>
  <c r="P5541" i="8"/>
  <c r="P5540" i="8"/>
  <c r="P5539" i="8"/>
  <c r="P5538" i="8"/>
  <c r="P5537" i="8"/>
  <c r="P5536" i="8"/>
  <c r="P5535" i="8"/>
  <c r="P5534" i="8"/>
  <c r="P5533" i="8"/>
  <c r="P5532" i="8"/>
  <c r="P5531" i="8"/>
  <c r="P5530" i="8"/>
  <c r="P5529" i="8"/>
  <c r="P5528" i="8"/>
  <c r="P5527" i="8"/>
  <c r="P5526" i="8"/>
  <c r="P5525" i="8"/>
  <c r="P5524" i="8"/>
  <c r="P5523" i="8"/>
  <c r="P5522" i="8"/>
  <c r="P5521" i="8"/>
  <c r="P5520" i="8"/>
  <c r="P5519" i="8"/>
  <c r="P5518" i="8"/>
  <c r="P5517" i="8"/>
  <c r="P5516" i="8"/>
  <c r="P5515" i="8"/>
  <c r="P5514" i="8"/>
  <c r="P5513" i="8"/>
  <c r="P5512" i="8"/>
  <c r="P5511" i="8"/>
  <c r="P5510" i="8"/>
  <c r="P5509" i="8"/>
  <c r="P5508" i="8"/>
  <c r="P5507" i="8"/>
  <c r="P5506" i="8"/>
  <c r="P5505" i="8"/>
  <c r="P5504" i="8"/>
  <c r="P5503" i="8"/>
  <c r="P5502" i="8"/>
  <c r="P5501" i="8"/>
  <c r="P5500" i="8"/>
  <c r="P5499" i="8"/>
  <c r="P5498" i="8"/>
  <c r="P5497" i="8"/>
  <c r="P5496" i="8"/>
  <c r="P5495" i="8"/>
  <c r="P5494" i="8"/>
  <c r="P5493" i="8"/>
  <c r="P5492" i="8"/>
  <c r="P5491" i="8"/>
  <c r="P5490" i="8"/>
  <c r="P5489" i="8"/>
  <c r="P5488" i="8"/>
  <c r="P5487" i="8"/>
  <c r="P5486" i="8"/>
  <c r="P5485" i="8"/>
  <c r="P5484" i="8"/>
  <c r="P5483" i="8"/>
  <c r="P5482" i="8"/>
  <c r="P5481" i="8"/>
  <c r="P5480" i="8"/>
  <c r="P5479" i="8"/>
  <c r="P5478" i="8"/>
  <c r="P5477" i="8"/>
  <c r="P5476" i="8"/>
  <c r="P5475" i="8"/>
  <c r="P5474" i="8"/>
  <c r="P5473" i="8"/>
  <c r="P5472" i="8"/>
  <c r="P5471" i="8"/>
  <c r="P5470" i="8"/>
  <c r="P5469" i="8"/>
  <c r="P5468" i="8"/>
  <c r="P5467" i="8"/>
  <c r="P5466" i="8"/>
  <c r="P5465" i="8"/>
  <c r="P5464" i="8"/>
  <c r="P5463" i="8"/>
  <c r="P5462" i="8"/>
  <c r="P5461" i="8"/>
  <c r="P5460" i="8"/>
  <c r="P5459" i="8"/>
  <c r="P5458" i="8"/>
  <c r="P5457" i="8"/>
  <c r="P5456" i="8"/>
  <c r="P5455" i="8"/>
  <c r="P5454" i="8"/>
  <c r="P5453" i="8"/>
  <c r="P5452" i="8"/>
  <c r="P5451" i="8"/>
  <c r="P5450" i="8"/>
  <c r="P5449" i="8"/>
  <c r="P5448" i="8"/>
  <c r="P5447" i="8"/>
  <c r="P5446" i="8"/>
  <c r="P5445" i="8"/>
  <c r="P5444" i="8"/>
  <c r="P5443" i="8"/>
  <c r="P5442" i="8"/>
  <c r="P5441" i="8"/>
  <c r="P5440" i="8"/>
  <c r="P5439" i="8"/>
  <c r="P5438" i="8"/>
  <c r="P5437" i="8"/>
  <c r="P5436" i="8"/>
  <c r="P5435" i="8"/>
  <c r="P5434" i="8"/>
  <c r="P5433" i="8"/>
  <c r="P5432" i="8"/>
  <c r="P5431" i="8"/>
  <c r="P5430" i="8"/>
  <c r="P5429" i="8"/>
  <c r="P5428" i="8"/>
  <c r="P5427" i="8"/>
  <c r="P5426" i="8"/>
  <c r="P5425" i="8"/>
  <c r="P5424" i="8"/>
  <c r="P5423" i="8"/>
  <c r="P5422" i="8"/>
  <c r="P5421" i="8"/>
  <c r="P5420" i="8"/>
  <c r="P5419" i="8"/>
  <c r="P5418" i="8"/>
  <c r="P5417" i="8"/>
  <c r="P5416" i="8"/>
  <c r="P5415" i="8"/>
  <c r="P5414" i="8"/>
  <c r="P5413" i="8"/>
  <c r="P5412" i="8"/>
  <c r="P5411" i="8"/>
  <c r="P5410" i="8"/>
  <c r="P5409" i="8"/>
  <c r="P5408" i="8"/>
  <c r="P5407" i="8"/>
  <c r="P5406" i="8"/>
  <c r="P5405" i="8"/>
  <c r="P5404" i="8"/>
  <c r="P5403" i="8"/>
  <c r="P5402" i="8"/>
  <c r="P5401" i="8"/>
  <c r="P5400" i="8"/>
  <c r="P5399" i="8"/>
  <c r="P5398" i="8"/>
  <c r="P5397" i="8"/>
  <c r="P5396" i="8"/>
  <c r="P5395" i="8"/>
  <c r="P5394" i="8"/>
  <c r="P5393" i="8"/>
  <c r="P5392" i="8"/>
  <c r="P5391" i="8"/>
  <c r="P5219" i="8"/>
  <c r="P5218" i="8"/>
  <c r="P5217" i="8"/>
  <c r="P5216" i="8"/>
  <c r="P5215" i="8"/>
  <c r="P5214" i="8"/>
  <c r="P5213" i="8"/>
  <c r="P5212" i="8"/>
  <c r="P5211" i="8"/>
  <c r="P5210" i="8"/>
  <c r="P5209" i="8"/>
  <c r="P5208" i="8"/>
  <c r="P5207" i="8"/>
  <c r="P5206" i="8"/>
  <c r="P5205" i="8"/>
  <c r="P5204" i="8"/>
  <c r="P5203" i="8"/>
  <c r="P5202" i="8"/>
  <c r="P5201" i="8"/>
  <c r="P5200" i="8"/>
  <c r="P5199" i="8"/>
  <c r="P5198" i="8"/>
  <c r="P5197" i="8"/>
  <c r="P5196" i="8"/>
  <c r="P5195" i="8"/>
  <c r="P5194" i="8"/>
  <c r="P5193" i="8"/>
  <c r="P5192" i="8"/>
  <c r="P5191" i="8"/>
  <c r="P5190" i="8"/>
  <c r="P5189" i="8"/>
  <c r="P5188" i="8"/>
  <c r="P5187" i="8"/>
  <c r="P5186" i="8"/>
  <c r="P5185" i="8"/>
  <c r="P5184" i="8"/>
  <c r="P5183" i="8"/>
  <c r="P5182" i="8"/>
  <c r="P5181" i="8"/>
  <c r="P5180" i="8"/>
  <c r="P5179" i="8"/>
  <c r="P5178" i="8"/>
  <c r="P5177" i="8"/>
  <c r="P5176" i="8"/>
  <c r="P5175" i="8"/>
  <c r="P5174" i="8"/>
  <c r="P5173" i="8"/>
  <c r="P5172" i="8"/>
  <c r="P5171" i="8"/>
  <c r="P5170" i="8"/>
  <c r="P5169" i="8"/>
  <c r="P5168" i="8"/>
  <c r="P5167" i="8"/>
  <c r="P5166" i="8"/>
  <c r="P5165" i="8"/>
  <c r="P5164" i="8"/>
  <c r="P5163" i="8"/>
  <c r="P5162" i="8"/>
  <c r="P5161" i="8"/>
  <c r="P5160" i="8"/>
  <c r="P5159" i="8"/>
  <c r="P5158" i="8"/>
  <c r="P5157" i="8"/>
  <c r="P5156" i="8"/>
  <c r="P5155" i="8"/>
  <c r="P5154" i="8"/>
  <c r="P5153" i="8"/>
  <c r="P5152" i="8"/>
  <c r="P5151" i="8"/>
  <c r="P5150" i="8"/>
  <c r="P5149" i="8"/>
  <c r="P5148" i="8"/>
  <c r="P5147" i="8"/>
  <c r="P5146" i="8"/>
  <c r="P5145" i="8"/>
  <c r="P5144" i="8"/>
  <c r="P5143" i="8"/>
  <c r="P5142" i="8"/>
  <c r="P5141" i="8"/>
  <c r="P5140" i="8"/>
  <c r="P5139" i="8"/>
  <c r="P5138" i="8"/>
  <c r="P5137" i="8"/>
  <c r="P5136" i="8"/>
  <c r="P5135" i="8"/>
  <c r="P5134" i="8"/>
  <c r="P5133" i="8"/>
  <c r="P5132" i="8"/>
  <c r="P5131" i="8"/>
  <c r="P5130" i="8"/>
  <c r="P5129" i="8"/>
  <c r="P5128" i="8"/>
  <c r="P5127" i="8"/>
  <c r="P5126" i="8"/>
  <c r="P5125" i="8"/>
  <c r="P5124" i="8"/>
  <c r="P5123" i="8"/>
  <c r="P5122" i="8"/>
  <c r="P5121" i="8"/>
  <c r="P5120" i="8"/>
  <c r="P5119" i="8"/>
  <c r="P5118" i="8"/>
  <c r="P5117" i="8"/>
  <c r="P5116" i="8"/>
  <c r="P5115" i="8"/>
  <c r="P5114" i="8"/>
  <c r="P5113" i="8"/>
  <c r="P5112" i="8"/>
  <c r="P5111" i="8"/>
  <c r="P5110" i="8"/>
  <c r="P5109" i="8"/>
  <c r="P5108" i="8"/>
  <c r="P5107" i="8"/>
  <c r="P5106" i="8"/>
  <c r="P5105" i="8"/>
  <c r="P5104" i="8"/>
  <c r="P5103" i="8"/>
  <c r="P5102" i="8"/>
  <c r="P5101" i="8"/>
  <c r="P5100" i="8"/>
  <c r="P5099" i="8"/>
  <c r="P5098" i="8"/>
  <c r="P5097" i="8"/>
  <c r="P5096" i="8"/>
  <c r="P5095" i="8"/>
  <c r="P5094" i="8"/>
  <c r="P5093" i="8"/>
  <c r="P5092" i="8"/>
  <c r="P5091" i="8"/>
  <c r="P5090" i="8"/>
  <c r="P5089" i="8"/>
  <c r="P5088" i="8"/>
  <c r="P5087" i="8"/>
  <c r="P5086" i="8"/>
  <c r="P5085" i="8"/>
  <c r="P5084" i="8"/>
  <c r="P5083" i="8"/>
  <c r="P5082" i="8"/>
  <c r="P5081" i="8"/>
  <c r="P5080" i="8"/>
  <c r="P5079" i="8"/>
  <c r="P5078" i="8"/>
  <c r="P5077" i="8"/>
  <c r="P5076" i="8"/>
  <c r="P5075" i="8"/>
  <c r="P5074" i="8"/>
  <c r="P5073" i="8"/>
  <c r="P5072" i="8"/>
  <c r="P5071" i="8"/>
  <c r="P5070" i="8"/>
  <c r="P5069" i="8"/>
  <c r="P5068" i="8"/>
  <c r="P5067" i="8"/>
  <c r="P5066" i="8"/>
  <c r="P5065" i="8"/>
  <c r="P5064" i="8"/>
  <c r="P5063" i="8"/>
  <c r="P5062" i="8"/>
  <c r="P5061" i="8"/>
  <c r="P5054" i="8"/>
  <c r="P5053" i="8"/>
  <c r="P5052" i="8"/>
  <c r="P5051" i="8"/>
  <c r="P5050" i="8"/>
  <c r="P5049" i="8"/>
  <c r="P5048" i="8"/>
  <c r="P5047" i="8"/>
  <c r="P5046" i="8"/>
  <c r="P5045" i="8"/>
  <c r="P5044" i="8"/>
  <c r="P5043" i="8"/>
  <c r="P5042" i="8"/>
  <c r="P5041" i="8"/>
  <c r="P5040" i="8"/>
  <c r="P5039" i="8"/>
  <c r="P5038" i="8"/>
  <c r="P5037" i="8"/>
  <c r="P5036" i="8"/>
  <c r="P5035" i="8"/>
  <c r="P5034" i="8"/>
  <c r="P5033" i="8"/>
  <c r="P5032" i="8"/>
  <c r="P5031" i="8"/>
  <c r="P5030" i="8"/>
  <c r="P5029" i="8"/>
  <c r="P5028" i="8"/>
  <c r="P5027" i="8"/>
  <c r="P5026" i="8"/>
  <c r="P5025" i="8"/>
  <c r="P5024" i="8"/>
  <c r="P5023" i="8"/>
  <c r="P5022" i="8"/>
  <c r="P5021" i="8"/>
  <c r="P5020" i="8"/>
  <c r="P5019" i="8"/>
  <c r="P5018" i="8"/>
  <c r="P5017" i="8"/>
  <c r="P5016" i="8"/>
  <c r="P5015" i="8"/>
  <c r="P5014" i="8"/>
  <c r="P5013" i="8"/>
  <c r="P5012" i="8"/>
  <c r="P5011" i="8"/>
  <c r="P5010" i="8"/>
  <c r="P5009" i="8"/>
  <c r="P5008" i="8"/>
  <c r="P5007" i="8"/>
  <c r="P5006" i="8"/>
  <c r="P5005" i="8"/>
  <c r="P5004" i="8"/>
  <c r="P5003" i="8"/>
  <c r="P5002" i="8"/>
  <c r="P5001" i="8"/>
  <c r="P5000" i="8"/>
  <c r="P4999" i="8"/>
  <c r="P4998" i="8"/>
  <c r="P4997" i="8"/>
  <c r="P4996" i="8"/>
  <c r="P4995" i="8"/>
  <c r="P4994" i="8"/>
  <c r="P4993" i="8"/>
  <c r="P4992" i="8"/>
  <c r="P4991" i="8"/>
  <c r="P4990" i="8"/>
  <c r="P4989" i="8"/>
  <c r="P4988" i="8"/>
  <c r="P4987" i="8"/>
  <c r="P4986" i="8"/>
  <c r="P4985" i="8"/>
  <c r="P4984" i="8"/>
  <c r="P4983" i="8"/>
  <c r="P4982" i="8"/>
  <c r="P4981" i="8"/>
  <c r="P4980" i="8"/>
  <c r="P4979" i="8"/>
  <c r="P4978" i="8"/>
  <c r="P4977" i="8"/>
  <c r="P4976" i="8"/>
  <c r="P4975" i="8"/>
  <c r="P4974" i="8"/>
  <c r="P4973" i="8"/>
  <c r="P4972" i="8"/>
  <c r="P4971" i="8"/>
  <c r="P4970" i="8"/>
  <c r="P4969" i="8"/>
  <c r="P4968" i="8"/>
  <c r="P4967" i="8"/>
  <c r="P4966" i="8"/>
  <c r="P4965" i="8"/>
  <c r="P4964" i="8"/>
  <c r="P4963" i="8"/>
  <c r="P4962" i="8"/>
  <c r="P4961" i="8"/>
  <c r="P4960" i="8"/>
  <c r="P4959" i="8"/>
  <c r="P4958" i="8"/>
  <c r="P4957" i="8"/>
  <c r="P4956" i="8"/>
  <c r="P4955" i="8"/>
  <c r="P4954" i="8"/>
  <c r="P4953" i="8"/>
  <c r="P4952" i="8"/>
  <c r="P4951" i="8"/>
  <c r="P4950" i="8"/>
  <c r="P4949" i="8"/>
  <c r="P4948" i="8"/>
  <c r="P4947" i="8"/>
  <c r="P4946" i="8"/>
  <c r="P4945" i="8"/>
  <c r="P4944" i="8"/>
  <c r="P4943" i="8"/>
  <c r="P4942" i="8"/>
  <c r="P4941" i="8"/>
  <c r="P4940" i="8"/>
  <c r="P4939" i="8"/>
  <c r="P4938" i="8"/>
  <c r="P4937" i="8"/>
  <c r="P4936" i="8"/>
  <c r="P4935" i="8"/>
  <c r="P4934" i="8"/>
  <c r="P4933" i="8"/>
  <c r="P4932" i="8"/>
  <c r="P4931" i="8"/>
  <c r="P4930" i="8"/>
  <c r="P4929" i="8"/>
  <c r="P4928" i="8"/>
  <c r="P4927" i="8"/>
  <c r="P4926" i="8"/>
  <c r="P4925" i="8"/>
  <c r="P4924" i="8"/>
  <c r="P4923" i="8"/>
  <c r="P4922" i="8"/>
  <c r="P4921" i="8"/>
  <c r="P4920" i="8"/>
  <c r="P4919" i="8"/>
  <c r="P4918" i="8"/>
  <c r="P4917" i="8"/>
  <c r="P4916" i="8"/>
  <c r="P4915" i="8"/>
  <c r="P4914" i="8"/>
  <c r="P4913" i="8"/>
  <c r="P4912" i="8"/>
  <c r="P4911" i="8"/>
  <c r="P4910" i="8"/>
  <c r="P4909" i="8"/>
  <c r="P4908" i="8"/>
  <c r="P4907" i="8"/>
  <c r="P4906" i="8"/>
  <c r="P4905" i="8"/>
  <c r="P4904" i="8"/>
  <c r="P4903" i="8"/>
  <c r="P4902" i="8"/>
  <c r="P4901" i="8"/>
  <c r="P4900" i="8"/>
  <c r="P4899" i="8"/>
  <c r="P4898" i="8"/>
  <c r="P4897" i="8"/>
  <c r="P4896" i="8"/>
  <c r="P4889" i="8" l="1"/>
  <c r="P4888" i="8"/>
  <c r="P4887" i="8"/>
  <c r="P4886" i="8"/>
  <c r="P4885" i="8"/>
  <c r="P4884" i="8"/>
  <c r="P4883" i="8"/>
  <c r="P4882" i="8"/>
  <c r="P4881" i="8"/>
  <c r="P4880" i="8"/>
  <c r="P4879" i="8"/>
  <c r="P4878" i="8"/>
  <c r="P4877" i="8"/>
  <c r="P4876" i="8"/>
  <c r="P4875" i="8"/>
  <c r="P4874" i="8"/>
  <c r="P4873" i="8"/>
  <c r="P4872" i="8"/>
  <c r="P4871" i="8"/>
  <c r="P4870" i="8"/>
  <c r="P4869" i="8"/>
  <c r="P4868" i="8"/>
  <c r="P4867" i="8"/>
  <c r="P4866" i="8"/>
  <c r="P4865" i="8"/>
  <c r="P4864" i="8"/>
  <c r="P4863" i="8"/>
  <c r="P4862" i="8"/>
  <c r="P4861" i="8"/>
  <c r="P4860" i="8"/>
  <c r="P4859" i="8"/>
  <c r="P4858" i="8"/>
  <c r="P4857" i="8"/>
  <c r="P4856" i="8"/>
  <c r="P4855" i="8"/>
  <c r="P4854" i="8"/>
  <c r="P4853" i="8"/>
  <c r="P4852" i="8"/>
  <c r="P4851" i="8"/>
  <c r="P4850" i="8"/>
  <c r="P4849" i="8"/>
  <c r="P4848" i="8"/>
  <c r="P4847" i="8"/>
  <c r="P4846" i="8"/>
  <c r="P4845" i="8"/>
  <c r="P4844" i="8"/>
  <c r="P4843" i="8"/>
  <c r="P4842" i="8"/>
  <c r="P4841" i="8"/>
  <c r="P4840" i="8"/>
  <c r="P4839" i="8"/>
  <c r="P4838" i="8"/>
  <c r="P4837" i="8"/>
  <c r="P4836" i="8"/>
  <c r="P4835" i="8"/>
  <c r="P4834" i="8"/>
  <c r="P4833" i="8"/>
  <c r="P4832" i="8"/>
  <c r="P4831" i="8"/>
  <c r="P4830" i="8"/>
  <c r="P4829" i="8"/>
  <c r="P4828" i="8"/>
  <c r="P4827" i="8"/>
  <c r="P4826" i="8"/>
  <c r="P4825" i="8"/>
  <c r="P4824" i="8"/>
  <c r="P4823" i="8"/>
  <c r="P4822" i="8"/>
  <c r="P4821" i="8"/>
  <c r="P4820" i="8"/>
  <c r="P4819" i="8"/>
  <c r="P4818" i="8"/>
  <c r="P4817" i="8"/>
  <c r="P4816" i="8"/>
  <c r="P4815" i="8"/>
  <c r="P4814" i="8"/>
  <c r="P4813" i="8"/>
  <c r="P4812" i="8"/>
  <c r="P4811" i="8"/>
  <c r="P4810" i="8"/>
  <c r="P4809" i="8"/>
  <c r="P4808" i="8"/>
  <c r="P4807" i="8"/>
  <c r="P4806" i="8"/>
  <c r="P4805" i="8"/>
  <c r="P4804" i="8"/>
  <c r="P4803" i="8"/>
  <c r="P4802" i="8"/>
  <c r="P4801" i="8"/>
  <c r="P4800" i="8"/>
  <c r="P4799" i="8"/>
  <c r="P4798" i="8"/>
  <c r="P4797" i="8"/>
  <c r="P4796" i="8"/>
  <c r="P4795" i="8"/>
  <c r="P4794" i="8"/>
  <c r="P4793" i="8"/>
  <c r="P4792" i="8"/>
  <c r="P4791" i="8"/>
  <c r="P4790" i="8"/>
  <c r="P4789" i="8"/>
  <c r="P4788" i="8"/>
  <c r="P4787" i="8"/>
  <c r="P4786" i="8"/>
  <c r="P4785" i="8"/>
  <c r="P4784" i="8"/>
  <c r="P4783" i="8"/>
  <c r="P4782" i="8"/>
  <c r="P4781" i="8"/>
  <c r="P4780" i="8"/>
  <c r="P4779" i="8"/>
  <c r="P4778" i="8"/>
  <c r="P4777" i="8"/>
  <c r="P4776" i="8"/>
  <c r="P4775" i="8"/>
  <c r="P4774" i="8"/>
  <c r="P4773" i="8"/>
  <c r="P4772" i="8"/>
  <c r="P4771" i="8"/>
  <c r="P4770" i="8"/>
  <c r="P4769" i="8"/>
  <c r="P4768" i="8"/>
  <c r="P4767" i="8"/>
  <c r="P4766" i="8"/>
  <c r="P4765" i="8"/>
  <c r="P4764" i="8"/>
  <c r="P4763" i="8"/>
  <c r="P4762" i="8"/>
  <c r="P4761" i="8"/>
  <c r="P4760" i="8"/>
  <c r="P4759" i="8"/>
  <c r="P4758" i="8"/>
  <c r="P4757" i="8"/>
  <c r="P4756" i="8"/>
  <c r="P4755" i="8"/>
  <c r="P4754" i="8"/>
  <c r="P4753" i="8"/>
  <c r="P4752" i="8"/>
  <c r="P4751" i="8"/>
  <c r="P4750" i="8"/>
  <c r="P4749" i="8"/>
  <c r="P4748" i="8"/>
  <c r="P4747" i="8"/>
  <c r="P4746" i="8"/>
  <c r="P4745" i="8"/>
  <c r="P4744" i="8"/>
  <c r="P4743" i="8"/>
  <c r="P4742" i="8"/>
  <c r="P4741" i="8"/>
  <c r="P4740" i="8"/>
  <c r="P4739" i="8"/>
  <c r="P4738" i="8"/>
  <c r="P4737" i="8"/>
  <c r="P4736" i="8"/>
  <c r="P4735" i="8"/>
  <c r="P4734" i="8"/>
  <c r="P4733" i="8"/>
  <c r="P4732" i="8"/>
  <c r="P4731" i="8"/>
  <c r="P7364" i="8"/>
  <c r="P7363" i="8"/>
  <c r="P7362" i="8"/>
  <c r="P7361" i="8"/>
  <c r="P7360" i="8"/>
  <c r="P7359" i="8"/>
  <c r="P7358" i="8"/>
  <c r="P7357" i="8"/>
  <c r="P7356" i="8"/>
  <c r="P7355" i="8"/>
  <c r="P7354" i="8"/>
  <c r="P7353" i="8"/>
  <c r="P7352" i="8"/>
  <c r="P7351" i="8"/>
  <c r="P7350" i="8"/>
  <c r="P7349" i="8"/>
  <c r="P7348" i="8"/>
  <c r="P7347" i="8"/>
  <c r="P7346" i="8"/>
  <c r="P7345" i="8"/>
  <c r="P7344" i="8"/>
  <c r="P7343" i="8"/>
  <c r="P7342" i="8"/>
  <c r="P7341" i="8"/>
  <c r="P7340" i="8"/>
  <c r="P7339" i="8"/>
  <c r="P7338" i="8"/>
  <c r="P7337" i="8"/>
  <c r="P7336" i="8"/>
  <c r="P7335" i="8"/>
  <c r="P7334" i="8"/>
  <c r="P7333" i="8"/>
  <c r="P7332" i="8"/>
  <c r="P7331" i="8"/>
  <c r="P7330" i="8"/>
  <c r="P7329" i="8"/>
  <c r="P7328" i="8"/>
  <c r="P7327" i="8"/>
  <c r="P7326" i="8"/>
  <c r="P7325" i="8"/>
  <c r="P7324" i="8"/>
  <c r="P7323" i="8"/>
  <c r="P7322" i="8"/>
  <c r="P7321" i="8"/>
  <c r="P7320" i="8"/>
  <c r="P7319" i="8"/>
  <c r="P7318" i="8"/>
  <c r="P7317" i="8"/>
  <c r="P7316" i="8"/>
  <c r="P7315" i="8"/>
  <c r="P7314" i="8"/>
  <c r="P7313" i="8"/>
  <c r="P7312" i="8"/>
  <c r="P7311" i="8"/>
  <c r="P7310" i="8"/>
  <c r="P7309" i="8"/>
  <c r="P7308" i="8"/>
  <c r="P7307" i="8"/>
  <c r="P7306" i="8"/>
  <c r="P7305" i="8"/>
  <c r="P7304" i="8"/>
  <c r="P7303" i="8"/>
  <c r="P7302" i="8"/>
  <c r="P7301" i="8"/>
  <c r="P7300" i="8"/>
  <c r="P7299" i="8"/>
  <c r="P7298" i="8"/>
  <c r="P7297" i="8"/>
  <c r="P7296" i="8"/>
  <c r="P7295" i="8"/>
  <c r="P7294" i="8"/>
  <c r="P7293" i="8"/>
  <c r="P7292" i="8"/>
  <c r="P7291" i="8"/>
  <c r="P7290" i="8"/>
  <c r="P7289" i="8"/>
  <c r="P7288" i="8"/>
  <c r="P7287" i="8"/>
  <c r="P7286" i="8"/>
  <c r="P7285" i="8"/>
  <c r="P7284" i="8"/>
  <c r="P7283" i="8"/>
  <c r="P7282" i="8"/>
  <c r="P7281" i="8"/>
  <c r="P7280" i="8"/>
  <c r="P7279" i="8"/>
  <c r="P7278" i="8"/>
  <c r="P7277" i="8"/>
  <c r="P7276" i="8"/>
  <c r="P7275" i="8"/>
  <c r="P7274" i="8"/>
  <c r="P7273" i="8"/>
  <c r="P7272" i="8"/>
  <c r="P7271" i="8"/>
  <c r="P7270" i="8"/>
  <c r="P7269" i="8"/>
  <c r="P7268" i="8"/>
  <c r="P7267" i="8"/>
  <c r="P7266" i="8"/>
  <c r="P7265" i="8"/>
  <c r="P7264" i="8"/>
  <c r="P7263" i="8"/>
  <c r="P7262" i="8"/>
  <c r="P7261" i="8"/>
  <c r="P7260" i="8"/>
  <c r="P7259" i="8"/>
  <c r="P7258" i="8"/>
  <c r="P7257" i="8"/>
  <c r="P7256" i="8"/>
  <c r="P7255" i="8"/>
  <c r="P7254" i="8"/>
  <c r="P7253" i="8"/>
  <c r="P7252" i="8"/>
  <c r="P7251" i="8"/>
  <c r="P7250" i="8"/>
  <c r="P7249" i="8"/>
  <c r="P7248" i="8"/>
  <c r="P7247" i="8"/>
  <c r="P7246" i="8"/>
  <c r="P7245" i="8"/>
  <c r="P7244" i="8"/>
  <c r="P7243" i="8"/>
  <c r="P7242" i="8"/>
  <c r="P7241" i="8"/>
  <c r="P7240" i="8"/>
  <c r="P7239" i="8"/>
  <c r="P7238" i="8"/>
  <c r="P7237" i="8"/>
  <c r="P7236" i="8"/>
  <c r="P7235" i="8"/>
  <c r="P7234" i="8"/>
  <c r="P7233" i="8"/>
  <c r="P7232" i="8"/>
  <c r="P7231" i="8"/>
  <c r="P7230" i="8"/>
  <c r="P7229" i="8"/>
  <c r="P7228" i="8"/>
  <c r="P7227" i="8"/>
  <c r="P7226" i="8"/>
  <c r="P7225" i="8"/>
  <c r="P7224" i="8"/>
  <c r="P7223" i="8"/>
  <c r="P7222" i="8"/>
  <c r="P7221" i="8"/>
  <c r="P7220" i="8"/>
  <c r="P7219" i="8"/>
  <c r="P7218" i="8"/>
  <c r="P7217" i="8"/>
  <c r="P7216" i="8"/>
  <c r="P7215" i="8"/>
  <c r="P7214" i="8"/>
  <c r="P7213" i="8"/>
  <c r="P7212" i="8"/>
  <c r="P7211" i="8"/>
  <c r="P7210" i="8"/>
  <c r="P7209" i="8"/>
  <c r="P7208" i="8"/>
  <c r="P7207" i="8"/>
  <c r="P7206" i="8"/>
  <c r="P7199" i="8"/>
  <c r="P7198" i="8"/>
  <c r="P7197" i="8"/>
  <c r="P7196" i="8"/>
  <c r="P7195" i="8"/>
  <c r="P7194" i="8"/>
  <c r="P7193" i="8"/>
  <c r="P7192" i="8"/>
  <c r="P7191" i="8"/>
  <c r="P7190" i="8"/>
  <c r="P7189" i="8"/>
  <c r="P7188" i="8"/>
  <c r="P7187" i="8"/>
  <c r="P7186" i="8"/>
  <c r="P7185" i="8"/>
  <c r="P7184" i="8"/>
  <c r="P7183" i="8"/>
  <c r="P7182" i="8"/>
  <c r="P7181" i="8"/>
  <c r="P7180" i="8"/>
  <c r="P7179" i="8"/>
  <c r="P7178" i="8"/>
  <c r="P7177" i="8"/>
  <c r="P7176" i="8"/>
  <c r="P7175" i="8"/>
  <c r="P7174" i="8"/>
  <c r="P7173" i="8"/>
  <c r="P7172" i="8"/>
  <c r="P7171" i="8"/>
  <c r="P7170" i="8"/>
  <c r="P7169" i="8"/>
  <c r="P7168" i="8"/>
  <c r="P7167" i="8"/>
  <c r="P7166" i="8"/>
  <c r="P7165" i="8"/>
  <c r="P7164" i="8"/>
  <c r="P7163" i="8"/>
  <c r="P7162" i="8"/>
  <c r="P7161" i="8"/>
  <c r="P7160" i="8"/>
  <c r="P7159" i="8"/>
  <c r="P7158" i="8"/>
  <c r="P7157" i="8"/>
  <c r="P7156" i="8"/>
  <c r="P7155" i="8"/>
  <c r="P7154" i="8"/>
  <c r="P7153" i="8"/>
  <c r="P7152" i="8"/>
  <c r="P7151" i="8"/>
  <c r="P7150" i="8"/>
  <c r="P7149" i="8"/>
  <c r="P7148" i="8"/>
  <c r="P7147" i="8"/>
  <c r="P7146" i="8"/>
  <c r="P7145" i="8"/>
  <c r="P7144" i="8"/>
  <c r="P7143" i="8"/>
  <c r="P7142" i="8"/>
  <c r="P7141" i="8"/>
  <c r="P7140" i="8"/>
  <c r="P7139" i="8"/>
  <c r="P7138" i="8"/>
  <c r="P7137" i="8"/>
  <c r="P7136" i="8"/>
  <c r="P7135" i="8"/>
  <c r="P7134" i="8"/>
  <c r="P7133" i="8"/>
  <c r="P7132" i="8"/>
  <c r="P7131" i="8"/>
  <c r="P7130" i="8"/>
  <c r="P7129" i="8"/>
  <c r="P7128" i="8"/>
  <c r="P7127" i="8"/>
  <c r="P7126" i="8"/>
  <c r="P7125" i="8"/>
  <c r="P7124" i="8"/>
  <c r="P7123" i="8"/>
  <c r="P7122" i="8"/>
  <c r="P7121" i="8"/>
  <c r="P7120" i="8"/>
  <c r="P7119" i="8"/>
  <c r="P7118" i="8"/>
  <c r="P7117" i="8"/>
  <c r="P7116" i="8"/>
  <c r="P7115" i="8"/>
  <c r="P7114" i="8"/>
  <c r="P7113" i="8"/>
  <c r="P7112" i="8"/>
  <c r="P7111" i="8"/>
  <c r="P7110" i="8"/>
  <c r="P7109" i="8"/>
  <c r="P7108" i="8"/>
  <c r="P7107" i="8"/>
  <c r="P7106" i="8"/>
  <c r="P7105" i="8"/>
  <c r="P7104" i="8"/>
  <c r="P7103" i="8"/>
  <c r="P7102" i="8"/>
  <c r="P7101" i="8"/>
  <c r="P7100" i="8"/>
  <c r="P7099" i="8"/>
  <c r="P7098" i="8"/>
  <c r="P7097" i="8"/>
  <c r="P7096" i="8"/>
  <c r="P7095" i="8"/>
  <c r="P7094" i="8"/>
  <c r="P7093" i="8"/>
  <c r="P7092" i="8"/>
  <c r="P7091" i="8"/>
  <c r="P7090" i="8"/>
  <c r="P7089" i="8"/>
  <c r="P7088" i="8"/>
  <c r="P7087" i="8"/>
  <c r="P7086" i="8"/>
  <c r="P7085" i="8"/>
  <c r="P7084" i="8"/>
  <c r="P7083" i="8"/>
  <c r="P7082" i="8"/>
  <c r="P7081" i="8"/>
  <c r="P7080" i="8"/>
  <c r="P7079" i="8"/>
  <c r="P7078" i="8"/>
  <c r="P7077" i="8"/>
  <c r="P7076" i="8"/>
  <c r="P7075" i="8"/>
  <c r="P7074" i="8"/>
  <c r="P7073" i="8"/>
  <c r="P7072" i="8"/>
  <c r="P7071" i="8"/>
  <c r="P7070" i="8"/>
  <c r="P7069" i="8"/>
  <c r="P7068" i="8"/>
  <c r="P7067" i="8"/>
  <c r="P7066" i="8"/>
  <c r="P7065" i="8"/>
  <c r="P7064" i="8"/>
  <c r="P7063" i="8"/>
  <c r="P7062" i="8"/>
  <c r="P7061" i="8"/>
  <c r="P7060" i="8"/>
  <c r="P7059" i="8"/>
  <c r="P7058" i="8"/>
  <c r="P7057" i="8"/>
  <c r="P7056" i="8"/>
  <c r="P7055" i="8"/>
  <c r="P7054" i="8"/>
  <c r="P7053" i="8"/>
  <c r="P7052" i="8"/>
  <c r="P7051" i="8"/>
  <c r="P7050" i="8"/>
  <c r="P7049" i="8"/>
  <c r="P7048" i="8"/>
  <c r="P7047" i="8"/>
  <c r="P7046" i="8"/>
  <c r="P7045" i="8"/>
  <c r="P7044" i="8"/>
  <c r="P7043" i="8"/>
  <c r="P7042" i="8"/>
  <c r="P7041" i="8"/>
  <c r="P4724" i="8" l="1"/>
  <c r="P4723" i="8"/>
  <c r="P4722" i="8"/>
  <c r="P4721" i="8"/>
  <c r="P4720" i="8"/>
  <c r="P4719" i="8"/>
  <c r="P4718" i="8"/>
  <c r="P4717" i="8"/>
  <c r="P4716" i="8"/>
  <c r="P4715" i="8"/>
  <c r="P4714" i="8"/>
  <c r="P4713" i="8"/>
  <c r="P4712" i="8"/>
  <c r="P4711" i="8"/>
  <c r="P4710" i="8"/>
  <c r="P4709" i="8"/>
  <c r="P4708" i="8"/>
  <c r="P4707" i="8"/>
  <c r="P4706" i="8"/>
  <c r="P4705" i="8"/>
  <c r="P4704" i="8"/>
  <c r="P4703" i="8"/>
  <c r="P4702" i="8"/>
  <c r="P4701" i="8"/>
  <c r="P4700" i="8"/>
  <c r="P4699" i="8"/>
  <c r="P4698" i="8"/>
  <c r="P4697" i="8"/>
  <c r="P4696" i="8"/>
  <c r="P4695" i="8"/>
  <c r="P4694" i="8"/>
  <c r="P4693" i="8"/>
  <c r="P4692" i="8"/>
  <c r="P4691" i="8"/>
  <c r="P4690" i="8"/>
  <c r="P4689" i="8"/>
  <c r="P4688" i="8"/>
  <c r="P4687" i="8"/>
  <c r="P4686" i="8"/>
  <c r="P4685" i="8"/>
  <c r="P4684" i="8"/>
  <c r="P4683" i="8"/>
  <c r="P4682" i="8"/>
  <c r="P4681" i="8"/>
  <c r="P4680" i="8"/>
  <c r="P4679" i="8"/>
  <c r="P4678" i="8"/>
  <c r="P4677" i="8"/>
  <c r="P4676" i="8"/>
  <c r="P4675" i="8"/>
  <c r="P4674" i="8"/>
  <c r="P4673" i="8"/>
  <c r="P4672" i="8"/>
  <c r="P4671" i="8"/>
  <c r="P4670" i="8"/>
  <c r="P4669" i="8"/>
  <c r="P4668" i="8"/>
  <c r="P4667" i="8"/>
  <c r="P4666" i="8"/>
  <c r="P4665" i="8"/>
  <c r="P4664" i="8"/>
  <c r="P4663" i="8"/>
  <c r="P4662" i="8"/>
  <c r="P4661" i="8"/>
  <c r="P4660" i="8"/>
  <c r="P4659" i="8"/>
  <c r="P4658" i="8"/>
  <c r="P4657" i="8"/>
  <c r="P4656" i="8"/>
  <c r="P4655" i="8"/>
  <c r="P4654" i="8"/>
  <c r="P4653" i="8"/>
  <c r="P4652" i="8"/>
  <c r="P4651" i="8"/>
  <c r="P4650" i="8"/>
  <c r="P4649" i="8"/>
  <c r="P4648" i="8"/>
  <c r="P4647" i="8"/>
  <c r="P4646" i="8"/>
  <c r="P4645" i="8"/>
  <c r="P4644" i="8"/>
  <c r="P4643" i="8"/>
  <c r="P4642" i="8"/>
  <c r="P4641" i="8"/>
  <c r="P4640" i="8"/>
  <c r="P4639" i="8"/>
  <c r="P4638" i="8"/>
  <c r="P4637" i="8"/>
  <c r="P4636" i="8"/>
  <c r="P4635" i="8"/>
  <c r="P4634" i="8"/>
  <c r="P4633" i="8"/>
  <c r="P4632" i="8"/>
  <c r="P4631" i="8"/>
  <c r="P4630" i="8"/>
  <c r="P4629" i="8"/>
  <c r="P4628" i="8"/>
  <c r="P4627" i="8"/>
  <c r="P4626" i="8"/>
  <c r="P4625" i="8"/>
  <c r="P4624" i="8"/>
  <c r="P4623" i="8"/>
  <c r="P4622" i="8"/>
  <c r="P4621" i="8"/>
  <c r="P4620" i="8"/>
  <c r="P4619" i="8"/>
  <c r="P4618" i="8"/>
  <c r="P4617" i="8"/>
  <c r="P4616" i="8"/>
  <c r="P4615" i="8"/>
  <c r="P4614" i="8"/>
  <c r="P4613" i="8"/>
  <c r="P4612" i="8"/>
  <c r="P4611" i="8"/>
  <c r="P4610" i="8"/>
  <c r="P4609" i="8"/>
  <c r="P4608" i="8"/>
  <c r="P4607" i="8"/>
  <c r="P4606" i="8"/>
  <c r="P4605" i="8"/>
  <c r="P4604" i="8"/>
  <c r="P4603" i="8"/>
  <c r="P4602" i="8"/>
  <c r="P4601" i="8"/>
  <c r="P4600" i="8"/>
  <c r="P4599" i="8"/>
  <c r="P4598" i="8"/>
  <c r="P4597" i="8"/>
  <c r="P4596" i="8"/>
  <c r="P4595" i="8"/>
  <c r="P4594" i="8"/>
  <c r="P4593" i="8"/>
  <c r="P4592" i="8"/>
  <c r="P4591" i="8"/>
  <c r="P4590" i="8"/>
  <c r="P4589" i="8"/>
  <c r="P4588" i="8"/>
  <c r="P4587" i="8"/>
  <c r="P4586" i="8"/>
  <c r="P4585" i="8"/>
  <c r="P4584" i="8"/>
  <c r="P4583" i="8"/>
  <c r="P4582" i="8"/>
  <c r="P4581" i="8"/>
  <c r="P4580" i="8"/>
  <c r="P4579" i="8"/>
  <c r="P4578" i="8"/>
  <c r="P4577" i="8"/>
  <c r="P4576" i="8"/>
  <c r="P4575" i="8"/>
  <c r="P4574" i="8"/>
  <c r="P4573" i="8"/>
  <c r="P4572" i="8"/>
  <c r="P4571" i="8"/>
  <c r="P4570" i="8"/>
  <c r="P4569" i="8"/>
  <c r="P4568" i="8"/>
  <c r="P4567" i="8"/>
  <c r="P4566" i="8"/>
  <c r="P4559" i="8" l="1"/>
  <c r="P4558" i="8"/>
  <c r="P4557" i="8"/>
  <c r="P4556" i="8"/>
  <c r="P4555" i="8"/>
  <c r="P4554" i="8"/>
  <c r="P4553" i="8"/>
  <c r="P4552" i="8"/>
  <c r="P4551" i="8"/>
  <c r="P4550" i="8"/>
  <c r="P4549" i="8"/>
  <c r="P4548" i="8"/>
  <c r="P4547" i="8"/>
  <c r="P4546" i="8"/>
  <c r="P4545" i="8"/>
  <c r="P4544" i="8"/>
  <c r="P4543" i="8"/>
  <c r="P4542" i="8"/>
  <c r="P4541" i="8"/>
  <c r="P4540" i="8"/>
  <c r="P4539" i="8"/>
  <c r="P4538" i="8"/>
  <c r="P4537" i="8"/>
  <c r="P4536" i="8"/>
  <c r="P4535" i="8"/>
  <c r="P4534" i="8"/>
  <c r="P4533" i="8"/>
  <c r="P4532" i="8"/>
  <c r="P4531" i="8"/>
  <c r="P4530" i="8"/>
  <c r="P4529" i="8"/>
  <c r="P4528" i="8"/>
  <c r="P4527" i="8"/>
  <c r="P4526" i="8"/>
  <c r="P4525" i="8"/>
  <c r="P4524" i="8"/>
  <c r="P4523" i="8"/>
  <c r="P4522" i="8"/>
  <c r="P4521" i="8"/>
  <c r="P4520" i="8"/>
  <c r="P4519" i="8"/>
  <c r="P4518" i="8"/>
  <c r="P4517" i="8"/>
  <c r="P4516" i="8"/>
  <c r="P4515" i="8"/>
  <c r="P4514" i="8"/>
  <c r="P4513" i="8"/>
  <c r="P4512" i="8"/>
  <c r="P4511" i="8"/>
  <c r="P4510" i="8"/>
  <c r="P4509" i="8"/>
  <c r="P4508" i="8"/>
  <c r="P4507" i="8"/>
  <c r="P4506" i="8"/>
  <c r="P4505" i="8"/>
  <c r="P4504" i="8"/>
  <c r="P4503" i="8"/>
  <c r="P4502" i="8"/>
  <c r="P4501" i="8"/>
  <c r="P4500" i="8"/>
  <c r="P4499" i="8"/>
  <c r="P4498" i="8"/>
  <c r="P4497" i="8"/>
  <c r="P4496" i="8"/>
  <c r="P4495" i="8"/>
  <c r="P4494" i="8"/>
  <c r="P4493" i="8"/>
  <c r="P4492" i="8"/>
  <c r="P4491" i="8"/>
  <c r="P4490" i="8"/>
  <c r="P4489" i="8"/>
  <c r="P4488" i="8"/>
  <c r="P4487" i="8"/>
  <c r="P4486" i="8"/>
  <c r="P4485" i="8"/>
  <c r="P4484" i="8"/>
  <c r="P4483" i="8"/>
  <c r="P4482" i="8"/>
  <c r="P4481" i="8"/>
  <c r="P4480" i="8"/>
  <c r="P4479" i="8"/>
  <c r="P4478" i="8"/>
  <c r="P4477" i="8"/>
  <c r="P4476" i="8"/>
  <c r="P4475" i="8"/>
  <c r="P4474" i="8"/>
  <c r="P4473" i="8"/>
  <c r="P4472" i="8"/>
  <c r="P4471" i="8"/>
  <c r="P4470" i="8"/>
  <c r="P4469" i="8"/>
  <c r="P4468" i="8"/>
  <c r="P4467" i="8"/>
  <c r="P4466" i="8"/>
  <c r="P4465" i="8"/>
  <c r="P4464" i="8"/>
  <c r="P4463" i="8"/>
  <c r="P4462" i="8"/>
  <c r="P4461" i="8"/>
  <c r="P4460" i="8"/>
  <c r="P4459" i="8"/>
  <c r="P4458" i="8"/>
  <c r="P4457" i="8"/>
  <c r="P4456" i="8"/>
  <c r="P4455" i="8"/>
  <c r="P4454" i="8"/>
  <c r="P4453" i="8"/>
  <c r="P4452" i="8"/>
  <c r="P4451" i="8"/>
  <c r="P4450" i="8"/>
  <c r="P4449" i="8"/>
  <c r="P4448" i="8"/>
  <c r="P4447" i="8"/>
  <c r="P4446" i="8"/>
  <c r="P4445" i="8"/>
  <c r="P4444" i="8"/>
  <c r="P4443" i="8"/>
  <c r="P4442" i="8"/>
  <c r="P4441" i="8"/>
  <c r="P4440" i="8"/>
  <c r="P4439" i="8"/>
  <c r="P4438" i="8"/>
  <c r="P4437" i="8"/>
  <c r="P4436" i="8"/>
  <c r="P4435" i="8"/>
  <c r="P4434" i="8"/>
  <c r="P4433" i="8"/>
  <c r="P4432" i="8"/>
  <c r="P4425" i="8"/>
  <c r="P4424" i="8"/>
  <c r="P4423" i="8"/>
  <c r="P4422" i="8"/>
  <c r="P4421" i="8"/>
  <c r="P4420" i="8"/>
  <c r="P4419" i="8"/>
  <c r="P4418" i="8"/>
  <c r="P4417" i="8"/>
  <c r="P4416" i="8"/>
  <c r="P4415" i="8"/>
  <c r="P4414" i="8"/>
  <c r="P4413" i="8"/>
  <c r="P4412" i="8"/>
  <c r="P4411" i="8"/>
  <c r="P4410" i="8"/>
  <c r="P4409" i="8"/>
  <c r="P4408" i="8"/>
  <c r="P4407" i="8"/>
  <c r="P4406" i="8"/>
  <c r="P4405" i="8"/>
  <c r="P4404" i="8"/>
  <c r="P4403" i="8"/>
  <c r="P4402" i="8"/>
  <c r="P4401" i="8"/>
  <c r="P4400" i="8"/>
  <c r="P4399" i="8"/>
  <c r="P4398" i="8"/>
  <c r="P4397" i="8"/>
  <c r="P4396" i="8"/>
  <c r="P4395" i="8"/>
  <c r="P4394" i="8"/>
  <c r="P4393" i="8"/>
  <c r="P4392" i="8"/>
  <c r="P4391" i="8"/>
  <c r="P4390" i="8"/>
  <c r="P4389" i="8"/>
  <c r="P4388" i="8"/>
  <c r="P4387" i="8"/>
  <c r="P4386" i="8"/>
  <c r="P4385" i="8"/>
  <c r="P4384" i="8"/>
  <c r="P4383" i="8"/>
  <c r="P4382" i="8"/>
  <c r="P4381" i="8"/>
  <c r="P4380" i="8"/>
  <c r="P4379" i="8"/>
  <c r="P4378" i="8"/>
  <c r="P4377" i="8"/>
  <c r="P4376" i="8"/>
  <c r="P4375" i="8"/>
  <c r="P4374" i="8"/>
  <c r="P4373" i="8"/>
  <c r="P4372" i="8"/>
  <c r="P4371" i="8"/>
  <c r="P4370" i="8"/>
  <c r="P4369" i="8"/>
  <c r="P4368" i="8"/>
  <c r="P4367" i="8"/>
  <c r="P4366" i="8"/>
  <c r="P4365" i="8"/>
  <c r="P4364" i="8"/>
  <c r="P4363" i="8"/>
  <c r="P4362" i="8"/>
  <c r="P4361" i="8"/>
  <c r="P4360" i="8"/>
  <c r="P4359" i="8"/>
  <c r="P4358" i="8"/>
  <c r="P4357" i="8"/>
  <c r="P4356" i="8"/>
  <c r="P4355" i="8"/>
  <c r="P4354" i="8"/>
  <c r="P4353" i="8"/>
  <c r="P4352" i="8"/>
  <c r="P4351" i="8"/>
  <c r="P4350" i="8"/>
  <c r="P4349" i="8"/>
  <c r="P4348" i="8"/>
  <c r="P4347" i="8"/>
  <c r="P4346" i="8"/>
  <c r="P4345" i="8"/>
  <c r="P4344" i="8"/>
  <c r="P4343" i="8"/>
  <c r="P4342" i="8"/>
  <c r="P4341" i="8"/>
  <c r="P4340" i="8"/>
  <c r="P4339" i="8"/>
  <c r="P4338" i="8"/>
  <c r="P4337" i="8"/>
  <c r="P4336" i="8"/>
  <c r="P4335" i="8"/>
  <c r="P4334" i="8"/>
  <c r="P4333" i="8"/>
  <c r="P4332" i="8"/>
  <c r="P4331" i="8"/>
  <c r="P4330" i="8"/>
  <c r="P4329" i="8"/>
  <c r="P4328" i="8"/>
  <c r="P4327" i="8"/>
  <c r="P4326" i="8"/>
  <c r="P4325" i="8"/>
  <c r="P4324" i="8"/>
  <c r="P4323" i="8"/>
  <c r="P4322" i="8"/>
  <c r="P4321" i="8"/>
  <c r="P4320" i="8"/>
  <c r="P4319" i="8"/>
  <c r="P4318" i="8"/>
  <c r="P4317" i="8"/>
  <c r="P4316" i="8"/>
  <c r="P4315" i="8"/>
  <c r="P4314" i="8"/>
  <c r="P4313" i="8"/>
  <c r="P4312" i="8"/>
  <c r="P4311" i="8"/>
  <c r="P4310" i="8"/>
  <c r="P4309" i="8"/>
  <c r="P4308" i="8"/>
  <c r="P4307" i="8"/>
  <c r="P4306" i="8"/>
  <c r="P4305" i="8"/>
  <c r="P4304" i="8"/>
  <c r="P4303" i="8"/>
  <c r="P4302" i="8"/>
  <c r="P4301" i="8"/>
  <c r="P4300" i="8"/>
  <c r="P4299" i="8"/>
  <c r="P4298" i="8"/>
  <c r="P4297" i="8"/>
  <c r="P4296" i="8"/>
  <c r="P4295" i="8"/>
  <c r="P4294" i="8"/>
  <c r="P4293" i="8"/>
  <c r="P4292" i="8"/>
  <c r="P4291" i="8"/>
  <c r="P4290" i="8"/>
  <c r="P4289" i="8"/>
  <c r="P4288" i="8"/>
  <c r="P4287" i="8"/>
  <c r="P4286" i="8"/>
  <c r="P4285" i="8"/>
  <c r="P4284" i="8"/>
  <c r="P4283" i="8"/>
  <c r="P4282" i="8"/>
  <c r="P4281" i="8"/>
  <c r="P4280" i="8"/>
  <c r="P4279" i="8"/>
  <c r="P4278" i="8"/>
  <c r="P4277" i="8"/>
  <c r="P4276" i="8"/>
  <c r="P4275" i="8"/>
  <c r="P4274" i="8"/>
  <c r="P4273" i="8"/>
  <c r="P4272" i="8"/>
  <c r="P4271" i="8"/>
  <c r="P4270" i="8"/>
  <c r="P4269" i="8"/>
  <c r="P4268" i="8"/>
  <c r="P4267" i="8"/>
  <c r="P4260" i="8"/>
  <c r="P4259" i="8"/>
  <c r="P4258" i="8"/>
  <c r="P4257" i="8"/>
  <c r="P4256" i="8"/>
  <c r="P4255" i="8"/>
  <c r="P4254" i="8"/>
  <c r="P4253" i="8"/>
  <c r="P4252" i="8"/>
  <c r="P4251" i="8"/>
  <c r="P4250" i="8"/>
  <c r="P4249" i="8"/>
  <c r="P4248" i="8"/>
  <c r="P4247" i="8"/>
  <c r="P4246" i="8"/>
  <c r="P4245" i="8"/>
  <c r="P4244" i="8"/>
  <c r="P4243" i="8"/>
  <c r="P4242" i="8"/>
  <c r="P4241" i="8"/>
  <c r="P4240" i="8"/>
  <c r="P4239" i="8"/>
  <c r="P4238" i="8"/>
  <c r="P4237" i="8"/>
  <c r="P4236" i="8"/>
  <c r="P4235" i="8"/>
  <c r="P4234" i="8"/>
  <c r="P4233" i="8"/>
  <c r="P4232" i="8"/>
  <c r="P4231" i="8"/>
  <c r="P4230" i="8"/>
  <c r="P4229" i="8"/>
  <c r="P4228" i="8"/>
  <c r="P4227" i="8"/>
  <c r="P4226" i="8"/>
  <c r="P4225" i="8"/>
  <c r="P4224" i="8"/>
  <c r="P4223" i="8"/>
  <c r="P4222" i="8"/>
  <c r="P4221" i="8"/>
  <c r="P4220" i="8"/>
  <c r="P4219" i="8"/>
  <c r="P4218" i="8"/>
  <c r="P4217" i="8"/>
  <c r="P4216" i="8"/>
  <c r="P4215" i="8"/>
  <c r="P4214" i="8"/>
  <c r="P4213" i="8"/>
  <c r="P4212" i="8"/>
  <c r="P4211" i="8"/>
  <c r="P4210" i="8"/>
  <c r="P4209" i="8"/>
  <c r="P4208" i="8"/>
  <c r="P4207" i="8"/>
  <c r="P4206" i="8"/>
  <c r="P4205" i="8"/>
  <c r="P4204" i="8"/>
  <c r="P4203" i="8"/>
  <c r="P4202" i="8"/>
  <c r="P4201" i="8"/>
  <c r="P4200" i="8"/>
  <c r="P4199" i="8"/>
  <c r="P4198" i="8"/>
  <c r="P4197" i="8"/>
  <c r="P4196" i="8"/>
  <c r="P4195" i="8"/>
  <c r="P4194" i="8"/>
  <c r="P4193" i="8"/>
  <c r="P4192" i="8"/>
  <c r="P4191" i="8"/>
  <c r="P4190" i="8"/>
  <c r="P4189" i="8"/>
  <c r="P4188" i="8"/>
  <c r="P4187" i="8"/>
  <c r="P4186" i="8"/>
  <c r="P4185" i="8"/>
  <c r="P4184" i="8"/>
  <c r="P4183" i="8"/>
  <c r="P4182" i="8"/>
  <c r="P4181" i="8"/>
  <c r="P4180" i="8"/>
  <c r="P4179" i="8"/>
  <c r="P4178" i="8"/>
  <c r="P4177" i="8"/>
  <c r="P4176" i="8"/>
  <c r="P4175" i="8"/>
  <c r="P4174" i="8"/>
  <c r="P4173" i="8"/>
  <c r="P4172" i="8"/>
  <c r="P4171" i="8"/>
  <c r="P4170" i="8"/>
  <c r="P4169" i="8"/>
  <c r="P4168" i="8"/>
  <c r="P4167" i="8"/>
  <c r="P4166" i="8"/>
  <c r="P4165" i="8"/>
  <c r="P4164" i="8"/>
  <c r="P4163" i="8"/>
  <c r="P4162" i="8"/>
  <c r="P4161" i="8"/>
  <c r="P4160" i="8"/>
  <c r="P4159" i="8"/>
  <c r="P4158" i="8"/>
  <c r="P4157" i="8"/>
  <c r="P4156" i="8"/>
  <c r="P4155" i="8"/>
  <c r="P4154" i="8"/>
  <c r="P4153" i="8"/>
  <c r="P4152" i="8"/>
  <c r="P4151" i="8"/>
  <c r="P4150" i="8"/>
  <c r="P4149" i="8"/>
  <c r="P4148" i="8"/>
  <c r="P4147" i="8"/>
  <c r="P4146" i="8"/>
  <c r="P4145" i="8"/>
  <c r="P4144" i="8"/>
  <c r="P4143" i="8"/>
  <c r="P4142" i="8"/>
  <c r="P4141" i="8"/>
  <c r="P4140" i="8"/>
  <c r="P4139" i="8"/>
  <c r="P4138" i="8"/>
  <c r="P4137" i="8"/>
  <c r="P4136" i="8"/>
  <c r="P4135" i="8"/>
  <c r="P4134" i="8"/>
  <c r="P4133" i="8"/>
  <c r="P4132" i="8"/>
  <c r="P4131" i="8"/>
  <c r="P4130" i="8"/>
  <c r="P4129" i="8"/>
  <c r="P4128" i="8"/>
  <c r="P4127" i="8"/>
  <c r="P4126" i="8"/>
  <c r="P4125" i="8"/>
  <c r="P4124" i="8"/>
  <c r="P4123" i="8"/>
  <c r="P4122" i="8"/>
  <c r="P4121" i="8"/>
  <c r="P4120" i="8"/>
  <c r="P4119" i="8"/>
  <c r="P4118" i="8"/>
  <c r="P4117" i="8"/>
  <c r="P4116" i="8"/>
  <c r="P4115" i="8"/>
  <c r="P4114" i="8"/>
  <c r="P4113" i="8"/>
  <c r="P4112" i="8"/>
  <c r="P4111" i="8"/>
  <c r="P4110" i="8"/>
  <c r="P4109" i="8"/>
  <c r="P4108" i="8"/>
  <c r="P4107" i="8"/>
  <c r="P4106" i="8"/>
  <c r="P4105" i="8"/>
  <c r="P4104" i="8"/>
  <c r="P4103" i="8"/>
  <c r="P4102" i="8"/>
  <c r="P4095" i="8"/>
  <c r="P4094" i="8"/>
  <c r="P4093" i="8"/>
  <c r="P4092" i="8"/>
  <c r="P4091" i="8"/>
  <c r="P4090" i="8"/>
  <c r="P4089" i="8"/>
  <c r="P4088" i="8"/>
  <c r="P4087" i="8"/>
  <c r="P4086" i="8"/>
  <c r="P4085" i="8"/>
  <c r="P4084" i="8"/>
  <c r="P4083" i="8"/>
  <c r="P4082" i="8"/>
  <c r="P4081" i="8"/>
  <c r="P4080" i="8"/>
  <c r="P4079" i="8"/>
  <c r="P4078" i="8"/>
  <c r="P4077" i="8"/>
  <c r="P4076" i="8"/>
  <c r="P4075" i="8"/>
  <c r="P4074" i="8"/>
  <c r="P4073" i="8"/>
  <c r="P4072" i="8"/>
  <c r="P4071" i="8"/>
  <c r="P4070" i="8"/>
  <c r="P4069" i="8"/>
  <c r="P4068" i="8"/>
  <c r="P4067" i="8"/>
  <c r="P4066" i="8"/>
  <c r="P4065" i="8"/>
  <c r="P4064" i="8"/>
  <c r="P4063" i="8"/>
  <c r="P4062" i="8"/>
  <c r="P4061" i="8"/>
  <c r="P4060" i="8"/>
  <c r="P4059" i="8"/>
  <c r="P4058" i="8"/>
  <c r="P4057" i="8"/>
  <c r="P4056" i="8"/>
  <c r="P4055" i="8"/>
  <c r="P4054" i="8"/>
  <c r="P4053" i="8"/>
  <c r="P4052" i="8"/>
  <c r="P4051" i="8"/>
  <c r="P4050" i="8"/>
  <c r="P4049" i="8"/>
  <c r="P4048" i="8"/>
  <c r="P4047" i="8"/>
  <c r="P4046" i="8"/>
  <c r="P4045" i="8"/>
  <c r="P4044" i="8"/>
  <c r="P4043" i="8"/>
  <c r="P4042" i="8"/>
  <c r="P4041" i="8"/>
  <c r="P4040" i="8"/>
  <c r="P4039" i="8"/>
  <c r="P4038" i="8"/>
  <c r="P4037" i="8"/>
  <c r="P4036" i="8"/>
  <c r="P4035" i="8"/>
  <c r="P4034" i="8"/>
  <c r="P4033" i="8"/>
  <c r="P4032" i="8"/>
  <c r="P4031" i="8"/>
  <c r="P4030" i="8"/>
  <c r="P4029" i="8"/>
  <c r="P4028" i="8"/>
  <c r="P4027" i="8"/>
  <c r="P4026" i="8"/>
  <c r="P4025" i="8"/>
  <c r="P4024" i="8"/>
  <c r="P4023" i="8"/>
  <c r="P4022" i="8"/>
  <c r="P4021" i="8"/>
  <c r="P4020" i="8"/>
  <c r="P4019" i="8"/>
  <c r="P4018" i="8"/>
  <c r="P4017" i="8"/>
  <c r="P4016" i="8"/>
  <c r="P4015" i="8"/>
  <c r="P4014" i="8"/>
  <c r="P4013" i="8"/>
  <c r="P4012" i="8"/>
  <c r="P4011" i="8"/>
  <c r="P4010" i="8"/>
  <c r="P4009" i="8"/>
  <c r="P4008" i="8"/>
  <c r="P4007" i="8"/>
  <c r="P4006" i="8"/>
  <c r="P4005" i="8"/>
  <c r="P4004" i="8"/>
  <c r="P4003" i="8"/>
  <c r="P4002" i="8"/>
  <c r="P4001" i="8"/>
  <c r="P4000" i="8"/>
  <c r="P3999" i="8"/>
  <c r="P3998" i="8"/>
  <c r="P3997" i="8"/>
  <c r="P3996" i="8"/>
  <c r="P3995" i="8"/>
  <c r="P3994" i="8"/>
  <c r="P3993" i="8"/>
  <c r="P3992" i="8"/>
  <c r="P3991" i="8"/>
  <c r="P3990" i="8"/>
  <c r="P3989" i="8"/>
  <c r="P3988" i="8"/>
  <c r="P3987" i="8"/>
  <c r="P3986" i="8"/>
  <c r="P3985" i="8"/>
  <c r="P3984" i="8"/>
  <c r="P3983" i="8"/>
  <c r="P3982" i="8"/>
  <c r="P3981" i="8"/>
  <c r="P3980" i="8"/>
  <c r="P3979" i="8"/>
  <c r="P3978" i="8"/>
  <c r="P3977" i="8"/>
  <c r="P3976" i="8"/>
  <c r="P3975" i="8"/>
  <c r="P3974" i="8"/>
  <c r="P3973" i="8"/>
  <c r="P3972" i="8"/>
  <c r="P3971" i="8"/>
  <c r="P3970" i="8"/>
  <c r="P3969" i="8"/>
  <c r="P3968" i="8"/>
  <c r="P3967" i="8"/>
  <c r="P3966" i="8"/>
  <c r="P3965" i="8"/>
  <c r="P3964" i="8"/>
  <c r="P3963" i="8"/>
  <c r="P3962" i="8"/>
  <c r="P3961" i="8"/>
  <c r="P3960" i="8"/>
  <c r="P3959" i="8"/>
  <c r="P3958" i="8"/>
  <c r="P3957" i="8"/>
  <c r="P3956" i="8"/>
  <c r="P3955" i="8"/>
  <c r="P3954" i="8"/>
  <c r="P3953" i="8"/>
  <c r="P3952" i="8"/>
  <c r="P3951" i="8"/>
  <c r="P3950" i="8"/>
  <c r="P3949" i="8"/>
  <c r="P3948" i="8"/>
  <c r="P3947" i="8"/>
  <c r="P3946" i="8"/>
  <c r="P3945" i="8"/>
  <c r="P3944" i="8"/>
  <c r="P3943" i="8"/>
  <c r="P3942" i="8"/>
  <c r="P3941" i="8"/>
  <c r="P3940" i="8"/>
  <c r="P3939" i="8"/>
  <c r="P3938" i="8"/>
  <c r="P3937" i="8"/>
  <c r="H65" i="12" l="1"/>
  <c r="H85" i="12"/>
  <c r="H17" i="12"/>
  <c r="H99" i="12"/>
  <c r="H96" i="12"/>
  <c r="H61" i="12"/>
  <c r="D123" i="6" l="1"/>
  <c r="D122" i="6"/>
  <c r="D121" i="6"/>
  <c r="P230" i="1" s="1"/>
  <c r="D120" i="6"/>
  <c r="D119" i="6"/>
  <c r="P271" i="1" s="1"/>
  <c r="D118" i="6"/>
  <c r="P309" i="1" s="1"/>
  <c r="D117" i="6"/>
  <c r="D116" i="6"/>
  <c r="D115" i="6"/>
  <c r="D114" i="6"/>
  <c r="D113" i="6"/>
  <c r="D112" i="6"/>
  <c r="P267" i="1" s="1"/>
  <c r="D111" i="6"/>
  <c r="P194" i="1" s="1"/>
  <c r="D110" i="6"/>
  <c r="P345" i="1" s="1"/>
  <c r="D109" i="6"/>
  <c r="P248" i="1" s="1"/>
  <c r="D108" i="6"/>
  <c r="D107" i="6"/>
  <c r="P216" i="1" s="1"/>
  <c r="D106" i="6"/>
  <c r="D105" i="6"/>
  <c r="P195" i="1" s="1"/>
  <c r="D104" i="6"/>
  <c r="P289" i="1" s="1"/>
  <c r="D103" i="6"/>
  <c r="P307" i="1" s="1"/>
  <c r="D102" i="6"/>
  <c r="P193" i="1" s="1"/>
  <c r="D101" i="6"/>
  <c r="P319" i="1" s="1"/>
  <c r="D100" i="6"/>
  <c r="P196" i="1" s="1"/>
  <c r="D99" i="6"/>
  <c r="D98" i="6"/>
  <c r="P233" i="1" s="1"/>
  <c r="D97" i="6"/>
  <c r="P290" i="1" s="1"/>
  <c r="D96" i="6"/>
  <c r="D95" i="6"/>
  <c r="D94" i="6"/>
  <c r="D93" i="6"/>
  <c r="P255" i="1" s="1"/>
  <c r="D92" i="6"/>
  <c r="P273" i="1" s="1"/>
  <c r="D91" i="6"/>
  <c r="D90" i="6"/>
  <c r="P247" i="1" s="1"/>
  <c r="D89" i="6"/>
  <c r="D88" i="6"/>
  <c r="P344" i="1" s="1"/>
  <c r="D87" i="6"/>
  <c r="P210" i="1" s="1"/>
  <c r="D86" i="6"/>
  <c r="P228" i="1" s="1"/>
  <c r="D85" i="6"/>
  <c r="P251" i="1" s="1"/>
  <c r="D84" i="6"/>
  <c r="D83" i="6"/>
  <c r="P265" i="1" s="1"/>
  <c r="D82" i="6"/>
  <c r="P329" i="1" s="1"/>
  <c r="D81" i="6"/>
  <c r="P299" i="1" s="1"/>
  <c r="D80" i="6"/>
  <c r="D79" i="6"/>
  <c r="P274" i="1" s="1"/>
  <c r="D78" i="6"/>
  <c r="P218" i="1" s="1"/>
  <c r="D77" i="6"/>
  <c r="P286" i="1" s="1"/>
  <c r="D76" i="6"/>
  <c r="D75" i="6"/>
  <c r="P234" i="1" s="1"/>
  <c r="D74" i="6"/>
  <c r="P202" i="1" s="1"/>
  <c r="D73" i="6"/>
  <c r="P328" i="1" s="1"/>
  <c r="D72" i="6"/>
  <c r="P258" i="1" s="1"/>
  <c r="D71" i="6"/>
  <c r="D70" i="6"/>
  <c r="P226" i="1" s="1"/>
  <c r="D69" i="6"/>
  <c r="P343" i="1" s="1"/>
  <c r="D68" i="6"/>
  <c r="P342" i="1" s="1"/>
  <c r="D67" i="6"/>
  <c r="P327" i="1" s="1"/>
  <c r="D66" i="6"/>
  <c r="P311" i="1" s="1"/>
  <c r="D65" i="6"/>
  <c r="P263" i="1" s="1"/>
  <c r="D64" i="6"/>
  <c r="P277" i="1" s="1"/>
  <c r="D63" i="6"/>
  <c r="P310" i="1" s="1"/>
  <c r="D62" i="6"/>
  <c r="D61" i="6"/>
  <c r="P239" i="1" s="1"/>
  <c r="D60" i="6"/>
  <c r="P238" i="1" s="1"/>
  <c r="D59" i="6"/>
  <c r="P243" i="1" s="1"/>
  <c r="D58" i="6"/>
  <c r="P192" i="1" s="1"/>
  <c r="D57" i="6"/>
  <c r="P298" i="1" s="1"/>
  <c r="D56" i="6"/>
  <c r="P293" i="1" s="1"/>
  <c r="D55" i="6"/>
  <c r="P322" i="1" s="1"/>
  <c r="D54" i="6"/>
  <c r="P291" i="1" s="1"/>
  <c r="D53" i="6"/>
  <c r="P276" i="1" s="1"/>
  <c r="D52" i="6"/>
  <c r="P346" i="1" s="1"/>
  <c r="D51" i="6"/>
  <c r="P214" i="1" s="1"/>
  <c r="D50" i="6"/>
  <c r="P242" i="1" s="1"/>
  <c r="D49" i="6"/>
  <c r="P253" i="1" s="1"/>
  <c r="D48" i="6"/>
  <c r="P312" i="1" s="1"/>
  <c r="D47" i="6"/>
  <c r="P333" i="1" s="1"/>
  <c r="D46" i="6"/>
  <c r="P305" i="1" s="1"/>
  <c r="D45" i="6"/>
  <c r="P266" i="1" s="1"/>
  <c r="D44" i="6"/>
  <c r="P279" i="1" s="1"/>
  <c r="D43" i="6"/>
  <c r="P275" i="1" s="1"/>
  <c r="D42" i="6"/>
  <c r="P269" i="1" s="1"/>
  <c r="D41" i="6"/>
  <c r="P339" i="1" s="1"/>
  <c r="D40" i="6"/>
  <c r="D39" i="6"/>
  <c r="P190" i="1" s="1"/>
  <c r="D38" i="6"/>
  <c r="P219" i="1" s="1"/>
  <c r="D37" i="6"/>
  <c r="P198" i="1" s="1"/>
  <c r="D36" i="6"/>
  <c r="P181" i="1" s="1"/>
  <c r="D35" i="6"/>
  <c r="P270" i="1" s="1"/>
  <c r="D34" i="6"/>
  <c r="P337" i="1" s="1"/>
  <c r="D33" i="6"/>
  <c r="P341" i="1" s="1"/>
  <c r="D32" i="6"/>
  <c r="P301" i="1" s="1"/>
  <c r="D31" i="6"/>
  <c r="P224" i="1" s="1"/>
  <c r="D30" i="6"/>
  <c r="P223" i="1" s="1"/>
  <c r="D29" i="6"/>
  <c r="P199" i="1" s="1"/>
  <c r="D28" i="6"/>
  <c r="P264" i="1" s="1"/>
  <c r="D27" i="6"/>
  <c r="P296" i="1" s="1"/>
  <c r="D26" i="6"/>
  <c r="P207" i="1" s="1"/>
  <c r="D25" i="6"/>
  <c r="P186" i="1" s="1"/>
  <c r="D24" i="6"/>
  <c r="P302" i="1" s="1"/>
  <c r="D23" i="6"/>
  <c r="P287" i="1" s="1"/>
  <c r="D22" i="6"/>
  <c r="P262" i="1" s="1"/>
  <c r="D21" i="6"/>
  <c r="P212" i="1" s="1"/>
  <c r="D20" i="6"/>
  <c r="P204" i="1" s="1"/>
  <c r="D19" i="6"/>
  <c r="P295" i="1" s="1"/>
  <c r="D18" i="6"/>
  <c r="P306" i="1" s="1"/>
  <c r="D17" i="6"/>
  <c r="P220" i="1" s="1"/>
  <c r="D16" i="6"/>
  <c r="P231" i="1" s="1"/>
  <c r="D15" i="6"/>
  <c r="P182" i="1" s="1"/>
  <c r="D14" i="6"/>
  <c r="P188" i="1" s="1"/>
  <c r="D13" i="6"/>
  <c r="P229" i="1" s="1"/>
  <c r="D12" i="6"/>
  <c r="P197" i="1" s="1"/>
  <c r="D11" i="6"/>
  <c r="P245" i="1" s="1"/>
  <c r="P180" i="1"/>
  <c r="D9" i="6"/>
  <c r="P250" i="1" s="1"/>
  <c r="D8" i="6"/>
  <c r="P292" i="1" s="1"/>
  <c r="D7" i="6"/>
  <c r="P308" i="1" s="1"/>
  <c r="D6" i="6"/>
  <c r="D5" i="6"/>
  <c r="P325" i="1" s="1"/>
  <c r="D4" i="6"/>
  <c r="P268" i="1" s="1"/>
  <c r="P278" i="1" l="1"/>
  <c r="E634" i="1"/>
  <c r="P225" i="1"/>
  <c r="E636" i="1"/>
  <c r="P282" i="1"/>
  <c r="E637" i="1"/>
  <c r="P185" i="1"/>
  <c r="E623" i="1"/>
  <c r="P203" i="1"/>
  <c r="E629" i="1"/>
  <c r="P284" i="1"/>
  <c r="E628" i="1"/>
  <c r="E631" i="1"/>
  <c r="P283" i="1"/>
  <c r="P281" i="1"/>
  <c r="E627" i="1"/>
  <c r="P338" i="1"/>
  <c r="E633" i="1"/>
  <c r="P240" i="1"/>
  <c r="E624" i="1"/>
  <c r="E620" i="1"/>
  <c r="P201" i="1"/>
  <c r="P304" i="1"/>
  <c r="E630" i="1"/>
  <c r="P221" i="1"/>
  <c r="P280" i="1"/>
  <c r="E640" i="1"/>
  <c r="P260" i="1"/>
  <c r="E625" i="1"/>
  <c r="P237" i="1"/>
  <c r="E626" i="1"/>
  <c r="P340" i="1"/>
  <c r="E632" i="1"/>
  <c r="P330" i="1"/>
  <c r="E635" i="1"/>
  <c r="E622" i="1"/>
  <c r="P179" i="1"/>
  <c r="E639" i="1"/>
  <c r="P294" i="1"/>
  <c r="P189" i="1"/>
  <c r="P317" i="1"/>
  <c r="P235" i="1"/>
  <c r="E638" i="1"/>
  <c r="P3841" i="8"/>
  <c r="P3908" i="8"/>
  <c r="P3832" i="8"/>
  <c r="P3870" i="8"/>
  <c r="P3871" i="8"/>
  <c r="P3869" i="8"/>
  <c r="P3923" i="8"/>
  <c r="P3922" i="8"/>
  <c r="P3924" i="8"/>
  <c r="P3916" i="8"/>
  <c r="P3876" i="8"/>
  <c r="P3858" i="8"/>
  <c r="P3898" i="8"/>
  <c r="P3895" i="8"/>
  <c r="P3915" i="8"/>
  <c r="P3913" i="8"/>
  <c r="P3850" i="8"/>
  <c r="P3862" i="8"/>
  <c r="P3910" i="8"/>
  <c r="P3839" i="8"/>
  <c r="P3856" i="8"/>
  <c r="P3893" i="8"/>
  <c r="P3873" i="8"/>
  <c r="P3907" i="8"/>
  <c r="P3889" i="8"/>
  <c r="P3883" i="8"/>
  <c r="P3867" i="8"/>
  <c r="P3919" i="8"/>
  <c r="P3926" i="8"/>
  <c r="P3892" i="8"/>
  <c r="P3842" i="8"/>
  <c r="P3763" i="8"/>
  <c r="P3762" i="8"/>
  <c r="P3761" i="8"/>
  <c r="P3760" i="8"/>
  <c r="P3759" i="8"/>
  <c r="P3758" i="8"/>
  <c r="P3757" i="8"/>
  <c r="P3756" i="8"/>
  <c r="P3755" i="8"/>
  <c r="P3754" i="8"/>
  <c r="P3753" i="8"/>
  <c r="P3752" i="8"/>
  <c r="P3751" i="8"/>
  <c r="P3750" i="8"/>
  <c r="P3749" i="8"/>
  <c r="P3748" i="8"/>
  <c r="P3747" i="8"/>
  <c r="P3746" i="8"/>
  <c r="P3745" i="8"/>
  <c r="P3744" i="8"/>
  <c r="P3743" i="8"/>
  <c r="P3742" i="8"/>
  <c r="P3741" i="8"/>
  <c r="P3740" i="8"/>
  <c r="P3739" i="8"/>
  <c r="P3738" i="8"/>
  <c r="P3737" i="8"/>
  <c r="P3736" i="8"/>
  <c r="P3735" i="8"/>
  <c r="P3734" i="8"/>
  <c r="P3733" i="8"/>
  <c r="P3732" i="8"/>
  <c r="P3731" i="8"/>
  <c r="P3730" i="8"/>
  <c r="P3729" i="8"/>
  <c r="P3728" i="8"/>
  <c r="P3727" i="8"/>
  <c r="P3726" i="8"/>
  <c r="P3725" i="8"/>
  <c r="P3724" i="8"/>
  <c r="P3723" i="8"/>
  <c r="P3722" i="8"/>
  <c r="P3721" i="8"/>
  <c r="P3720" i="8"/>
  <c r="P3719" i="8"/>
  <c r="P3718" i="8"/>
  <c r="P3717" i="8"/>
  <c r="P3716" i="8"/>
  <c r="P3715" i="8"/>
  <c r="P3714" i="8"/>
  <c r="P3713" i="8"/>
  <c r="P3712" i="8"/>
  <c r="P3711" i="8"/>
  <c r="P3710" i="8"/>
  <c r="P3709" i="8"/>
  <c r="P3708" i="8"/>
  <c r="P3707" i="8"/>
  <c r="P3706" i="8"/>
  <c r="P3705" i="8"/>
  <c r="P3704" i="8"/>
  <c r="P3703" i="8"/>
  <c r="P3702" i="8"/>
  <c r="P3701" i="8"/>
  <c r="P3700" i="8"/>
  <c r="P3699" i="8"/>
  <c r="P3698" i="8"/>
  <c r="P3697" i="8"/>
  <c r="P3696" i="8"/>
  <c r="P3695" i="8"/>
  <c r="P3694" i="8"/>
  <c r="P3693" i="8"/>
  <c r="P3692" i="8"/>
  <c r="P3691" i="8"/>
  <c r="P3690" i="8"/>
  <c r="P3689" i="8"/>
  <c r="P3688" i="8"/>
  <c r="P3687" i="8"/>
  <c r="P3686" i="8"/>
  <c r="P3685" i="8"/>
  <c r="P3684" i="8"/>
  <c r="P3683" i="8"/>
  <c r="P3682" i="8"/>
  <c r="P3681" i="8"/>
  <c r="P3680" i="8"/>
  <c r="P3679" i="8"/>
  <c r="P3678" i="8"/>
  <c r="P3677" i="8"/>
  <c r="P3676" i="8"/>
  <c r="P3675" i="8"/>
  <c r="P3674" i="8"/>
  <c r="P3673" i="8"/>
  <c r="P3672" i="8"/>
  <c r="P3671" i="8"/>
  <c r="P3670" i="8"/>
  <c r="P3669" i="8"/>
  <c r="P3668" i="8"/>
  <c r="P3667" i="8"/>
  <c r="P3666" i="8"/>
  <c r="P3665" i="8"/>
  <c r="P3664" i="8"/>
  <c r="P3663" i="8"/>
  <c r="P3662" i="8"/>
  <c r="P3661" i="8"/>
  <c r="P3660" i="8"/>
  <c r="P3659" i="8"/>
  <c r="P3658" i="8"/>
  <c r="P3657" i="8"/>
  <c r="P3656" i="8"/>
  <c r="P3655" i="8"/>
  <c r="P3654" i="8"/>
  <c r="P3653" i="8"/>
  <c r="P3652" i="8"/>
  <c r="P3651" i="8"/>
  <c r="P3650" i="8"/>
  <c r="P3649" i="8"/>
  <c r="P3648" i="8"/>
  <c r="P3647" i="8"/>
  <c r="P3646" i="8"/>
  <c r="P3645" i="8"/>
  <c r="P3644" i="8"/>
  <c r="P3643" i="8"/>
  <c r="P3642" i="8"/>
  <c r="P3641" i="8"/>
  <c r="P3640" i="8"/>
  <c r="P3639" i="8"/>
  <c r="P3638" i="8"/>
  <c r="P3637" i="8"/>
  <c r="P3636" i="8"/>
  <c r="P3635" i="8"/>
  <c r="P3634" i="8"/>
  <c r="P3633" i="8"/>
  <c r="P3632" i="8"/>
  <c r="P3631" i="8"/>
  <c r="P3630" i="8"/>
  <c r="P3629" i="8"/>
  <c r="P3628" i="8"/>
  <c r="P3627" i="8"/>
  <c r="P3626" i="8"/>
  <c r="P3625" i="8"/>
  <c r="P3624" i="8"/>
  <c r="P3623" i="8"/>
  <c r="P3622" i="8"/>
  <c r="P3621" i="8"/>
  <c r="P3620" i="8"/>
  <c r="P3619" i="8"/>
  <c r="P3618" i="8"/>
  <c r="P3617" i="8"/>
  <c r="P3616" i="8"/>
  <c r="P3615" i="8"/>
  <c r="P3614" i="8"/>
  <c r="P3613" i="8"/>
  <c r="P3612" i="8"/>
  <c r="P3611" i="8"/>
  <c r="P3610" i="8"/>
  <c r="P3609" i="8"/>
  <c r="P3608" i="8"/>
  <c r="P3607" i="8"/>
  <c r="P3606" i="8"/>
  <c r="P3605" i="8"/>
  <c r="H15" i="12" l="1"/>
  <c r="H38" i="12"/>
  <c r="H44" i="12"/>
  <c r="H105" i="12"/>
  <c r="H28" i="12"/>
  <c r="P3882" i="8" l="1"/>
  <c r="P3897" i="8"/>
  <c r="P3864" i="8"/>
  <c r="P3852" i="8"/>
  <c r="P3909" i="8"/>
  <c r="P3905" i="8"/>
  <c r="P3874" i="8"/>
  <c r="P3828" i="8"/>
  <c r="P3911" i="8"/>
  <c r="P3868" i="8"/>
  <c r="P3878" i="8"/>
  <c r="P3845" i="8"/>
  <c r="P3881" i="8"/>
  <c r="P3920" i="8"/>
  <c r="P3918" i="8"/>
  <c r="P3859" i="8"/>
  <c r="P3857" i="8"/>
  <c r="P3894" i="8"/>
  <c r="P3927" i="8"/>
  <c r="P3863" i="8"/>
  <c r="P3835" i="8"/>
  <c r="P3861" i="8"/>
  <c r="P3848" i="8"/>
  <c r="P3838" i="8"/>
  <c r="P3891" i="8"/>
  <c r="P3847" i="8"/>
  <c r="P3903" i="8"/>
  <c r="P3928" i="8"/>
  <c r="P3925" i="8"/>
  <c r="P3921" i="8"/>
  <c r="P3917" i="8"/>
  <c r="P3914" i="8"/>
  <c r="P3912" i="8"/>
  <c r="P3906" i="8"/>
  <c r="P3904" i="8"/>
  <c r="P3902" i="8"/>
  <c r="P3901" i="8"/>
  <c r="P3900" i="8"/>
  <c r="P3899" i="8"/>
  <c r="P3896" i="8"/>
  <c r="P3890" i="8"/>
  <c r="P3888" i="8"/>
  <c r="P3887" i="8"/>
  <c r="P3886" i="8"/>
  <c r="P3885" i="8"/>
  <c r="P3884" i="8"/>
  <c r="P3880" i="8"/>
  <c r="P3879" i="8"/>
  <c r="P3877" i="8"/>
  <c r="P3875" i="8"/>
  <c r="P3872" i="8"/>
  <c r="P3866" i="8"/>
  <c r="P3865" i="8"/>
  <c r="P3860" i="8"/>
  <c r="P3855" i="8"/>
  <c r="P3854" i="8"/>
  <c r="P3853" i="8"/>
  <c r="P3851" i="8"/>
  <c r="P3849" i="8"/>
  <c r="P3846" i="8"/>
  <c r="P3844" i="8"/>
  <c r="P3843" i="8"/>
  <c r="P3840" i="8"/>
  <c r="P3837" i="8"/>
  <c r="P3836" i="8"/>
  <c r="P3834" i="8"/>
  <c r="P3833" i="8"/>
  <c r="P3831" i="8"/>
  <c r="P3830" i="8"/>
  <c r="P3829" i="8"/>
  <c r="P3827" i="8"/>
  <c r="P3826" i="8"/>
  <c r="P3825" i="8"/>
  <c r="P3824" i="8"/>
  <c r="P3823" i="8"/>
  <c r="P3822" i="8"/>
  <c r="P3821" i="8"/>
  <c r="P3820" i="8"/>
  <c r="P3819" i="8"/>
  <c r="P3818" i="8"/>
  <c r="P3817" i="8"/>
  <c r="P3816" i="8"/>
  <c r="P3815" i="8"/>
  <c r="P3814" i="8"/>
  <c r="P3813" i="8"/>
  <c r="P3812" i="8"/>
  <c r="P3811" i="8"/>
  <c r="P3810" i="8"/>
  <c r="P3809" i="8"/>
  <c r="P3808" i="8"/>
  <c r="P3807" i="8"/>
  <c r="P3806" i="8"/>
  <c r="P3805" i="8"/>
  <c r="P3804" i="8"/>
  <c r="P3803" i="8"/>
  <c r="P3802" i="8"/>
  <c r="P3801" i="8"/>
  <c r="P3800" i="8"/>
  <c r="P3799" i="8"/>
  <c r="P3798" i="8"/>
  <c r="P3797" i="8"/>
  <c r="P3796" i="8"/>
  <c r="P3795" i="8"/>
  <c r="P3794" i="8"/>
  <c r="P3793" i="8"/>
  <c r="P3792" i="8"/>
  <c r="P3791" i="8"/>
  <c r="P3790" i="8"/>
  <c r="P3789" i="8"/>
  <c r="P3788" i="8"/>
  <c r="P3787" i="8"/>
  <c r="P3786" i="8"/>
  <c r="P3785" i="8"/>
  <c r="P3784" i="8"/>
  <c r="P3783" i="8"/>
  <c r="P3782" i="8"/>
  <c r="P3781" i="8"/>
  <c r="P3780" i="8"/>
  <c r="P3779" i="8"/>
  <c r="P3778" i="8"/>
  <c r="P3777" i="8"/>
  <c r="P3776" i="8"/>
  <c r="P3775" i="8"/>
  <c r="P3774" i="8"/>
  <c r="P3773" i="8"/>
  <c r="P3772" i="8"/>
  <c r="P3771" i="8"/>
  <c r="P3770" i="8"/>
  <c r="P3598" i="8" l="1"/>
  <c r="P3597" i="8"/>
  <c r="P3596" i="8"/>
  <c r="P3595" i="8"/>
  <c r="P3594" i="8"/>
  <c r="P3593" i="8"/>
  <c r="P3592" i="8"/>
  <c r="P3591" i="8"/>
  <c r="P3590" i="8"/>
  <c r="P3589" i="8"/>
  <c r="P3588" i="8"/>
  <c r="P3587" i="8"/>
  <c r="P3586" i="8"/>
  <c r="P3585" i="8"/>
  <c r="P3584" i="8"/>
  <c r="P3583" i="8"/>
  <c r="P3582" i="8"/>
  <c r="P3581" i="8"/>
  <c r="P3580" i="8"/>
  <c r="P3579" i="8"/>
  <c r="P3578" i="8"/>
  <c r="P3577" i="8"/>
  <c r="P3576" i="8"/>
  <c r="P3575" i="8"/>
  <c r="P3574" i="8"/>
  <c r="P3573" i="8"/>
  <c r="P3572" i="8"/>
  <c r="P3571" i="8"/>
  <c r="P3570" i="8"/>
  <c r="P3569" i="8"/>
  <c r="P3568" i="8"/>
  <c r="P3567" i="8"/>
  <c r="P3566" i="8"/>
  <c r="P3565" i="8"/>
  <c r="P3564" i="8"/>
  <c r="P3563" i="8"/>
  <c r="P3562" i="8"/>
  <c r="P3561" i="8"/>
  <c r="P3560" i="8"/>
  <c r="P3559" i="8"/>
  <c r="P3558" i="8"/>
  <c r="P3557" i="8"/>
  <c r="P3556" i="8"/>
  <c r="P3555" i="8"/>
  <c r="P3554" i="8"/>
  <c r="P3553" i="8"/>
  <c r="P3552" i="8"/>
  <c r="P3551" i="8"/>
  <c r="P3550" i="8"/>
  <c r="P3549" i="8"/>
  <c r="P3548" i="8"/>
  <c r="P3547" i="8"/>
  <c r="P3546" i="8"/>
  <c r="P3545" i="8"/>
  <c r="P3544" i="8"/>
  <c r="P3543" i="8"/>
  <c r="P3542" i="8"/>
  <c r="P3541" i="8"/>
  <c r="P3540" i="8"/>
  <c r="P3539" i="8"/>
  <c r="P3538" i="8"/>
  <c r="P3537" i="8"/>
  <c r="P3536" i="8"/>
  <c r="P3535" i="8"/>
  <c r="P3534" i="8"/>
  <c r="P3533" i="8"/>
  <c r="P3532" i="8"/>
  <c r="P3531" i="8"/>
  <c r="P3530" i="8"/>
  <c r="P3529" i="8"/>
  <c r="P3528" i="8"/>
  <c r="P3527" i="8"/>
  <c r="P3526" i="8"/>
  <c r="P3525" i="8"/>
  <c r="P3524" i="8"/>
  <c r="P3523" i="8"/>
  <c r="P3522" i="8"/>
  <c r="P3521" i="8"/>
  <c r="P3520" i="8"/>
  <c r="P3519" i="8"/>
  <c r="P3518" i="8"/>
  <c r="P3517" i="8"/>
  <c r="P3516" i="8"/>
  <c r="P3515" i="8"/>
  <c r="P3514" i="8"/>
  <c r="P3513" i="8"/>
  <c r="P3512" i="8"/>
  <c r="P3511" i="8"/>
  <c r="P3510" i="8"/>
  <c r="P3509" i="8"/>
  <c r="P3508" i="8"/>
  <c r="P3507" i="8"/>
  <c r="P3506" i="8"/>
  <c r="P3505" i="8"/>
  <c r="P3504" i="8"/>
  <c r="P3503" i="8"/>
  <c r="P3502" i="8"/>
  <c r="P3501" i="8"/>
  <c r="P3500" i="8"/>
  <c r="P3499" i="8"/>
  <c r="P3498" i="8"/>
  <c r="P3497" i="8"/>
  <c r="P3496" i="8"/>
  <c r="P3495" i="8"/>
  <c r="P3494" i="8"/>
  <c r="P3493" i="8"/>
  <c r="P3492" i="8"/>
  <c r="P3491" i="8"/>
  <c r="P3490" i="8"/>
  <c r="P3489" i="8"/>
  <c r="P3488" i="8"/>
  <c r="P3487" i="8"/>
  <c r="P3486" i="8"/>
  <c r="P3485" i="8"/>
  <c r="P3484" i="8"/>
  <c r="P3483" i="8"/>
  <c r="P3482" i="8"/>
  <c r="P3481" i="8"/>
  <c r="P3480" i="8"/>
  <c r="P3479" i="8"/>
  <c r="P3478" i="8"/>
  <c r="P3477" i="8"/>
  <c r="P3476" i="8"/>
  <c r="P3475" i="8"/>
  <c r="P3474" i="8"/>
  <c r="P3473" i="8"/>
  <c r="P3472" i="8"/>
  <c r="P3471" i="8"/>
  <c r="P3470" i="8"/>
  <c r="P3469" i="8"/>
  <c r="P3468" i="8"/>
  <c r="P3467" i="8"/>
  <c r="P3466" i="8"/>
  <c r="P3465" i="8"/>
  <c r="P3464" i="8"/>
  <c r="P3463" i="8"/>
  <c r="P3462" i="8"/>
  <c r="P3461" i="8"/>
  <c r="P3460" i="8"/>
  <c r="P3459" i="8"/>
  <c r="P3458" i="8"/>
  <c r="P3457" i="8"/>
  <c r="P3456" i="8"/>
  <c r="P3455" i="8"/>
  <c r="P3454" i="8"/>
  <c r="P3453" i="8"/>
  <c r="P3452" i="8"/>
  <c r="P3451" i="8"/>
  <c r="P3450" i="8"/>
  <c r="P3449" i="8"/>
  <c r="P3448" i="8"/>
  <c r="P3447" i="8"/>
  <c r="P3446" i="8"/>
  <c r="P3445" i="8"/>
  <c r="P3444" i="8"/>
  <c r="P3443" i="8"/>
  <c r="P3442" i="8"/>
  <c r="P3441" i="8"/>
  <c r="P3440" i="8"/>
  <c r="P3433" i="8" l="1"/>
  <c r="P3432" i="8"/>
  <c r="P3431" i="8"/>
  <c r="P3430" i="8"/>
  <c r="P3429" i="8"/>
  <c r="P3428" i="8"/>
  <c r="P3427" i="8"/>
  <c r="P3426" i="8"/>
  <c r="P3425" i="8"/>
  <c r="P3424" i="8"/>
  <c r="P3423" i="8"/>
  <c r="P3422" i="8"/>
  <c r="P3421" i="8"/>
  <c r="P3420" i="8"/>
  <c r="P3419" i="8"/>
  <c r="P3418" i="8"/>
  <c r="P3417" i="8"/>
  <c r="P3416" i="8"/>
  <c r="P3415" i="8"/>
  <c r="P3414" i="8"/>
  <c r="P3413" i="8"/>
  <c r="P3412" i="8"/>
  <c r="P3411" i="8"/>
  <c r="P3410" i="8"/>
  <c r="P3409" i="8"/>
  <c r="P3408" i="8"/>
  <c r="P3407" i="8"/>
  <c r="P3406" i="8"/>
  <c r="P3405" i="8"/>
  <c r="P3404" i="8"/>
  <c r="P3403" i="8"/>
  <c r="P3402" i="8"/>
  <c r="P3401" i="8"/>
  <c r="P3400" i="8"/>
  <c r="P3399" i="8"/>
  <c r="P3398" i="8"/>
  <c r="P3397" i="8"/>
  <c r="P3396" i="8"/>
  <c r="P3395" i="8"/>
  <c r="P3394" i="8"/>
  <c r="P3393" i="8"/>
  <c r="P3392" i="8"/>
  <c r="P3391" i="8"/>
  <c r="P3390" i="8"/>
  <c r="P3389" i="8"/>
  <c r="P3388" i="8"/>
  <c r="P3387" i="8"/>
  <c r="P3386" i="8"/>
  <c r="P3385" i="8"/>
  <c r="P3384" i="8"/>
  <c r="P3383" i="8"/>
  <c r="P3382" i="8"/>
  <c r="P3381" i="8"/>
  <c r="P3380" i="8"/>
  <c r="P3379" i="8"/>
  <c r="P3378" i="8"/>
  <c r="P3377" i="8"/>
  <c r="P3376" i="8"/>
  <c r="P3375" i="8"/>
  <c r="P3374" i="8"/>
  <c r="P3373" i="8"/>
  <c r="P3372" i="8"/>
  <c r="P3371" i="8"/>
  <c r="P3370" i="8"/>
  <c r="P3369" i="8"/>
  <c r="P3368" i="8"/>
  <c r="P3367" i="8"/>
  <c r="P3366" i="8"/>
  <c r="P3365" i="8"/>
  <c r="P3364" i="8"/>
  <c r="P3363" i="8"/>
  <c r="P3362" i="8"/>
  <c r="P3361" i="8"/>
  <c r="P3360" i="8"/>
  <c r="P3359" i="8"/>
  <c r="P3358" i="8"/>
  <c r="P3357" i="8"/>
  <c r="P3356" i="8"/>
  <c r="P3355" i="8"/>
  <c r="P3354" i="8"/>
  <c r="P3353" i="8"/>
  <c r="P3352" i="8"/>
  <c r="P3351" i="8"/>
  <c r="P3350" i="8"/>
  <c r="P3349" i="8"/>
  <c r="P3348" i="8"/>
  <c r="P3347" i="8"/>
  <c r="P3346" i="8"/>
  <c r="P3345" i="8"/>
  <c r="P3344" i="8"/>
  <c r="P3343" i="8"/>
  <c r="P3342" i="8"/>
  <c r="P3341" i="8"/>
  <c r="P3340" i="8"/>
  <c r="P3339" i="8"/>
  <c r="P3338" i="8"/>
  <c r="P3337" i="8"/>
  <c r="P3336" i="8"/>
  <c r="P3335" i="8"/>
  <c r="P3334" i="8"/>
  <c r="P3333" i="8"/>
  <c r="P3332" i="8"/>
  <c r="P3331" i="8"/>
  <c r="P3330" i="8"/>
  <c r="P3329" i="8"/>
  <c r="P3328" i="8"/>
  <c r="P3327" i="8"/>
  <c r="P3326" i="8"/>
  <c r="P3325" i="8"/>
  <c r="P3324" i="8"/>
  <c r="P3323" i="8"/>
  <c r="P3322" i="8"/>
  <c r="P3321" i="8"/>
  <c r="P3320" i="8"/>
  <c r="P3319" i="8"/>
  <c r="P3318" i="8"/>
  <c r="P3317" i="8"/>
  <c r="P3316" i="8"/>
  <c r="P3315" i="8"/>
  <c r="P3314" i="8"/>
  <c r="P3313" i="8"/>
  <c r="P3312" i="8"/>
  <c r="P3311" i="8"/>
  <c r="P3310" i="8"/>
  <c r="P3309" i="8"/>
  <c r="P3308" i="8"/>
  <c r="P3307" i="8"/>
  <c r="P3306" i="8"/>
  <c r="P3305" i="8"/>
  <c r="P3304" i="8"/>
  <c r="P3303" i="8"/>
  <c r="P3302" i="8"/>
  <c r="P3301" i="8"/>
  <c r="P3300" i="8"/>
  <c r="P3299" i="8"/>
  <c r="P3298" i="8"/>
  <c r="P3297" i="8"/>
  <c r="P3296" i="8"/>
  <c r="P3295" i="8"/>
  <c r="P3294" i="8"/>
  <c r="P3293" i="8"/>
  <c r="P3292" i="8"/>
  <c r="P3291" i="8"/>
  <c r="P3290" i="8"/>
  <c r="P3289" i="8"/>
  <c r="P3288" i="8"/>
  <c r="P3287" i="8"/>
  <c r="P3286" i="8"/>
  <c r="P3285" i="8"/>
  <c r="P3284" i="8"/>
  <c r="P3283" i="8"/>
  <c r="P3282" i="8"/>
  <c r="P3281" i="8"/>
  <c r="P3280" i="8"/>
  <c r="P3279" i="8"/>
  <c r="P3278" i="8"/>
  <c r="P3277" i="8"/>
  <c r="P3276" i="8"/>
  <c r="P3275" i="8"/>
  <c r="P3268" i="8" l="1"/>
  <c r="P3267" i="8"/>
  <c r="P3266" i="8"/>
  <c r="P3265" i="8"/>
  <c r="P3264" i="8"/>
  <c r="P3263" i="8"/>
  <c r="P3262" i="8"/>
  <c r="P3261" i="8"/>
  <c r="P3260" i="8"/>
  <c r="P3259" i="8"/>
  <c r="P3258" i="8"/>
  <c r="P3257" i="8"/>
  <c r="P3256" i="8"/>
  <c r="P3255" i="8"/>
  <c r="P3254" i="8"/>
  <c r="P3253" i="8"/>
  <c r="P3252" i="8"/>
  <c r="P3251" i="8"/>
  <c r="P3250" i="8"/>
  <c r="P3249" i="8"/>
  <c r="P3248" i="8"/>
  <c r="P3247" i="8"/>
  <c r="P3246" i="8"/>
  <c r="P3245" i="8"/>
  <c r="P3244" i="8"/>
  <c r="P3243" i="8"/>
  <c r="P3242" i="8"/>
  <c r="P3241" i="8"/>
  <c r="P3240" i="8"/>
  <c r="P3239" i="8"/>
  <c r="P3238" i="8"/>
  <c r="P3237" i="8"/>
  <c r="P3236" i="8"/>
  <c r="P3235" i="8"/>
  <c r="P3234" i="8"/>
  <c r="P3233" i="8"/>
  <c r="P3232" i="8"/>
  <c r="P3231" i="8"/>
  <c r="P3230" i="8"/>
  <c r="P3229" i="8"/>
  <c r="P3228" i="8"/>
  <c r="P3227" i="8"/>
  <c r="P3226" i="8"/>
  <c r="P3225" i="8"/>
  <c r="P3224" i="8"/>
  <c r="P3223" i="8"/>
  <c r="P3222" i="8"/>
  <c r="P3221" i="8"/>
  <c r="P3220" i="8"/>
  <c r="P3219" i="8"/>
  <c r="P3218" i="8"/>
  <c r="P3217" i="8"/>
  <c r="P3216" i="8"/>
  <c r="P3215" i="8"/>
  <c r="P3214" i="8"/>
  <c r="P3213" i="8"/>
  <c r="P3212" i="8"/>
  <c r="P3211" i="8"/>
  <c r="P3210" i="8"/>
  <c r="P3209" i="8"/>
  <c r="P3208" i="8"/>
  <c r="P3207" i="8"/>
  <c r="P3206" i="8"/>
  <c r="P3205" i="8"/>
  <c r="P3204" i="8"/>
  <c r="P3203" i="8"/>
  <c r="P3202" i="8"/>
  <c r="P3201" i="8"/>
  <c r="P3200" i="8"/>
  <c r="P3199" i="8"/>
  <c r="P3198" i="8"/>
  <c r="P3197" i="8"/>
  <c r="P3196" i="8"/>
  <c r="P3195" i="8"/>
  <c r="P3194" i="8"/>
  <c r="P3193" i="8"/>
  <c r="P3192" i="8"/>
  <c r="P3191" i="8"/>
  <c r="P3190" i="8"/>
  <c r="P3189" i="8"/>
  <c r="P3188" i="8"/>
  <c r="P3187" i="8"/>
  <c r="P3186" i="8"/>
  <c r="P3185" i="8"/>
  <c r="P3184" i="8"/>
  <c r="P3183" i="8"/>
  <c r="P3182" i="8"/>
  <c r="P3181" i="8"/>
  <c r="P3180" i="8"/>
  <c r="P3179" i="8"/>
  <c r="P3178" i="8"/>
  <c r="P3177" i="8"/>
  <c r="P3176" i="8"/>
  <c r="P3175" i="8"/>
  <c r="P3174" i="8"/>
  <c r="P3173" i="8"/>
  <c r="P3172" i="8"/>
  <c r="P3171" i="8"/>
  <c r="P3170" i="8"/>
  <c r="P3169" i="8"/>
  <c r="P3168" i="8"/>
  <c r="P3167" i="8"/>
  <c r="P3166" i="8"/>
  <c r="P3165" i="8"/>
  <c r="P3164" i="8"/>
  <c r="P3163" i="8"/>
  <c r="P3162" i="8"/>
  <c r="P3161" i="8"/>
  <c r="P3160" i="8"/>
  <c r="P3159" i="8"/>
  <c r="P3158" i="8"/>
  <c r="P3157" i="8"/>
  <c r="P3156" i="8"/>
  <c r="P3155" i="8"/>
  <c r="P3154" i="8"/>
  <c r="P3153" i="8"/>
  <c r="P3152" i="8"/>
  <c r="P3151" i="8"/>
  <c r="P3150" i="8"/>
  <c r="P3149" i="8"/>
  <c r="P3148" i="8"/>
  <c r="P3147" i="8"/>
  <c r="P3146" i="8"/>
  <c r="P3145" i="8"/>
  <c r="P3144" i="8"/>
  <c r="P3143" i="8"/>
  <c r="P3142" i="8"/>
  <c r="P3141" i="8"/>
  <c r="P3140" i="8"/>
  <c r="P3139" i="8"/>
  <c r="P3138" i="8"/>
  <c r="P3137" i="8"/>
  <c r="P3136" i="8"/>
  <c r="P3135" i="8"/>
  <c r="P3134" i="8"/>
  <c r="P3133" i="8"/>
  <c r="P3132" i="8"/>
  <c r="P3131" i="8"/>
  <c r="P3130" i="8"/>
  <c r="P3129" i="8"/>
  <c r="P3128" i="8"/>
  <c r="P3127" i="8"/>
  <c r="P3126" i="8"/>
  <c r="P3125" i="8"/>
  <c r="P3124" i="8"/>
  <c r="P3123" i="8"/>
  <c r="P3122" i="8"/>
  <c r="P3121" i="8"/>
  <c r="P3120" i="8"/>
  <c r="P3119" i="8"/>
  <c r="P3118" i="8"/>
  <c r="P3117" i="8"/>
  <c r="P3116" i="8"/>
  <c r="P3115" i="8"/>
  <c r="P3114" i="8"/>
  <c r="P3113" i="8"/>
  <c r="P3112" i="8"/>
  <c r="P3111" i="8"/>
  <c r="P3110" i="8"/>
  <c r="P3103" i="8"/>
  <c r="P3102" i="8"/>
  <c r="P3101" i="8"/>
  <c r="P3100" i="8"/>
  <c r="P3099" i="8"/>
  <c r="P3098" i="8"/>
  <c r="P3097" i="8"/>
  <c r="P3096" i="8"/>
  <c r="P3095" i="8"/>
  <c r="P3094" i="8"/>
  <c r="P3093" i="8"/>
  <c r="P3092" i="8"/>
  <c r="P3091" i="8"/>
  <c r="P3090" i="8"/>
  <c r="P3089" i="8"/>
  <c r="P3088" i="8"/>
  <c r="P3087" i="8"/>
  <c r="P3086" i="8"/>
  <c r="P3085" i="8"/>
  <c r="P3084" i="8"/>
  <c r="P3083" i="8"/>
  <c r="P3082" i="8"/>
  <c r="P3081" i="8"/>
  <c r="P3080" i="8"/>
  <c r="P3079" i="8"/>
  <c r="P3078" i="8"/>
  <c r="P3077" i="8"/>
  <c r="P3076" i="8"/>
  <c r="P3075" i="8"/>
  <c r="P3074" i="8"/>
  <c r="P3073" i="8"/>
  <c r="P3072" i="8"/>
  <c r="P3071" i="8"/>
  <c r="P3070" i="8"/>
  <c r="P3069" i="8"/>
  <c r="P3068" i="8"/>
  <c r="P3067" i="8"/>
  <c r="P3066" i="8"/>
  <c r="P3065" i="8"/>
  <c r="P3064" i="8"/>
  <c r="P3063" i="8"/>
  <c r="P3062" i="8"/>
  <c r="P3061" i="8"/>
  <c r="P3060" i="8"/>
  <c r="P3059" i="8"/>
  <c r="P3058" i="8"/>
  <c r="P3057" i="8"/>
  <c r="P3056" i="8"/>
  <c r="P3055" i="8"/>
  <c r="P3054" i="8"/>
  <c r="P3053" i="8"/>
  <c r="P3052" i="8"/>
  <c r="P3051" i="8"/>
  <c r="P3050" i="8"/>
  <c r="P3049" i="8"/>
  <c r="P3048" i="8"/>
  <c r="P3047" i="8"/>
  <c r="P3046" i="8"/>
  <c r="P3045" i="8"/>
  <c r="P3044" i="8"/>
  <c r="P3043" i="8"/>
  <c r="P3042" i="8"/>
  <c r="P3041" i="8"/>
  <c r="P3040" i="8"/>
  <c r="P3039" i="8"/>
  <c r="P3038" i="8"/>
  <c r="P3037" i="8"/>
  <c r="P3036" i="8"/>
  <c r="P3035" i="8"/>
  <c r="P3034" i="8"/>
  <c r="P3033" i="8"/>
  <c r="P3032" i="8"/>
  <c r="P3031" i="8"/>
  <c r="P3030" i="8"/>
  <c r="P3029" i="8"/>
  <c r="P3028" i="8"/>
  <c r="P3027" i="8"/>
  <c r="P3026" i="8"/>
  <c r="P3025" i="8"/>
  <c r="P3024" i="8"/>
  <c r="P3023" i="8"/>
  <c r="P3022" i="8"/>
  <c r="P3021" i="8"/>
  <c r="P3020" i="8"/>
  <c r="P3019" i="8"/>
  <c r="P3018" i="8"/>
  <c r="P3017" i="8"/>
  <c r="P3016" i="8"/>
  <c r="P3015" i="8"/>
  <c r="P3014" i="8"/>
  <c r="P3013" i="8"/>
  <c r="P3012" i="8"/>
  <c r="P3011" i="8"/>
  <c r="P3010" i="8"/>
  <c r="P3009" i="8"/>
  <c r="P3008" i="8"/>
  <c r="P3007" i="8"/>
  <c r="P3006" i="8"/>
  <c r="P3005" i="8"/>
  <c r="P3004" i="8"/>
  <c r="P3003" i="8"/>
  <c r="P3002" i="8"/>
  <c r="P3001" i="8"/>
  <c r="P3000" i="8"/>
  <c r="P2999" i="8"/>
  <c r="P2998" i="8"/>
  <c r="P2997" i="8"/>
  <c r="P2996" i="8"/>
  <c r="P2995" i="8"/>
  <c r="P2994" i="8"/>
  <c r="P2993" i="8"/>
  <c r="P2992" i="8"/>
  <c r="P2991" i="8"/>
  <c r="P2990" i="8"/>
  <c r="P2989" i="8"/>
  <c r="P2988" i="8"/>
  <c r="P2987" i="8"/>
  <c r="P2986" i="8"/>
  <c r="P2985" i="8"/>
  <c r="P2984" i="8"/>
  <c r="P2983" i="8"/>
  <c r="P2982" i="8"/>
  <c r="P2981" i="8"/>
  <c r="P2980" i="8"/>
  <c r="P2979" i="8"/>
  <c r="P2978" i="8"/>
  <c r="P2977" i="8"/>
  <c r="P2976" i="8"/>
  <c r="P2975" i="8"/>
  <c r="P2974" i="8"/>
  <c r="P2973" i="8"/>
  <c r="P2972" i="8"/>
  <c r="P2971" i="8"/>
  <c r="P2970" i="8"/>
  <c r="P2969" i="8"/>
  <c r="P2968" i="8"/>
  <c r="P2967" i="8"/>
  <c r="P2966" i="8"/>
  <c r="P2965" i="8"/>
  <c r="P2964" i="8"/>
  <c r="P2963" i="8"/>
  <c r="P2962" i="8"/>
  <c r="P2961" i="8"/>
  <c r="P2960" i="8"/>
  <c r="P2959" i="8"/>
  <c r="P2958" i="8"/>
  <c r="P2957" i="8"/>
  <c r="P2956" i="8"/>
  <c r="P2955" i="8"/>
  <c r="P2954" i="8"/>
  <c r="P2953" i="8"/>
  <c r="P2952" i="8"/>
  <c r="P2951" i="8"/>
  <c r="P2950" i="8"/>
  <c r="P2949" i="8"/>
  <c r="P2948" i="8"/>
  <c r="P2947" i="8"/>
  <c r="P2946" i="8"/>
  <c r="P2945" i="8"/>
  <c r="P2938" i="8" l="1"/>
  <c r="P2937" i="8"/>
  <c r="P2936" i="8"/>
  <c r="P2935" i="8"/>
  <c r="P2934" i="8"/>
  <c r="P2933" i="8"/>
  <c r="P2932" i="8"/>
  <c r="P2931" i="8"/>
  <c r="P2930" i="8"/>
  <c r="P2929" i="8"/>
  <c r="P2928" i="8"/>
  <c r="P2927" i="8"/>
  <c r="P2926" i="8"/>
  <c r="P2925" i="8"/>
  <c r="P2924" i="8"/>
  <c r="P2923" i="8"/>
  <c r="P2922" i="8"/>
  <c r="P2921" i="8"/>
  <c r="P2920" i="8"/>
  <c r="P2919" i="8"/>
  <c r="P2918" i="8"/>
  <c r="P2917" i="8"/>
  <c r="P2916" i="8"/>
  <c r="P2915" i="8"/>
  <c r="P2914" i="8"/>
  <c r="P2913" i="8"/>
  <c r="P2912" i="8"/>
  <c r="P2911" i="8"/>
  <c r="P2910" i="8"/>
  <c r="P2909" i="8"/>
  <c r="P2908" i="8"/>
  <c r="P2907" i="8"/>
  <c r="P2906" i="8"/>
  <c r="P2905" i="8"/>
  <c r="P2904" i="8"/>
  <c r="P2903" i="8"/>
  <c r="P2902" i="8"/>
  <c r="P2901" i="8"/>
  <c r="P2900" i="8"/>
  <c r="P2899" i="8"/>
  <c r="P2898" i="8"/>
  <c r="P2897" i="8"/>
  <c r="P2896" i="8"/>
  <c r="P2895" i="8"/>
  <c r="P2894" i="8"/>
  <c r="P2893" i="8"/>
  <c r="P2892" i="8"/>
  <c r="P2891" i="8"/>
  <c r="P2890" i="8"/>
  <c r="P2889" i="8"/>
  <c r="P2888" i="8"/>
  <c r="P2887" i="8"/>
  <c r="P2886" i="8"/>
  <c r="P2885" i="8"/>
  <c r="P2884" i="8"/>
  <c r="P2883" i="8"/>
  <c r="P2882" i="8"/>
  <c r="P2881" i="8"/>
  <c r="P2880" i="8"/>
  <c r="P2879" i="8"/>
  <c r="P2878" i="8"/>
  <c r="P2877" i="8"/>
  <c r="P2876" i="8"/>
  <c r="P2875" i="8"/>
  <c r="P2874" i="8"/>
  <c r="P2873" i="8"/>
  <c r="P2872" i="8"/>
  <c r="P2871" i="8"/>
  <c r="P2870" i="8"/>
  <c r="P2869" i="8"/>
  <c r="P2868" i="8"/>
  <c r="P2867" i="8"/>
  <c r="P2866" i="8"/>
  <c r="P2865" i="8"/>
  <c r="P2864" i="8"/>
  <c r="P2863" i="8"/>
  <c r="P2862" i="8"/>
  <c r="P2861" i="8"/>
  <c r="P2860" i="8"/>
  <c r="P2859" i="8"/>
  <c r="P2858" i="8"/>
  <c r="P2857" i="8"/>
  <c r="P2856" i="8"/>
  <c r="P2855" i="8"/>
  <c r="P2854" i="8"/>
  <c r="P2853" i="8"/>
  <c r="P2852" i="8"/>
  <c r="P2851" i="8"/>
  <c r="P2850" i="8"/>
  <c r="P2849" i="8"/>
  <c r="P2848" i="8"/>
  <c r="P2847" i="8"/>
  <c r="P2846" i="8"/>
  <c r="P2845" i="8"/>
  <c r="P2844" i="8"/>
  <c r="P2843" i="8"/>
  <c r="P2842" i="8"/>
  <c r="P2841" i="8"/>
  <c r="P2840" i="8"/>
  <c r="P2839" i="8"/>
  <c r="P2838" i="8"/>
  <c r="P2837" i="8"/>
  <c r="P2836" i="8"/>
  <c r="P2835" i="8"/>
  <c r="P2834" i="8"/>
  <c r="P2833" i="8"/>
  <c r="P2832" i="8"/>
  <c r="P2831" i="8"/>
  <c r="P2830" i="8"/>
  <c r="P2829" i="8"/>
  <c r="P2828" i="8"/>
  <c r="P2827" i="8"/>
  <c r="P2826" i="8"/>
  <c r="P2825" i="8"/>
  <c r="P2824" i="8"/>
  <c r="P2823" i="8"/>
  <c r="P2822" i="8"/>
  <c r="P2821" i="8"/>
  <c r="P2820" i="8"/>
  <c r="P2819" i="8"/>
  <c r="P2818" i="8"/>
  <c r="P2817" i="8"/>
  <c r="P2816" i="8"/>
  <c r="P2815" i="8"/>
  <c r="P2814" i="8"/>
  <c r="P2813" i="8"/>
  <c r="P2812" i="8"/>
  <c r="P2811" i="8"/>
  <c r="P2810" i="8"/>
  <c r="P2809" i="8"/>
  <c r="P2808" i="8"/>
  <c r="P2807" i="8"/>
  <c r="P2806" i="8"/>
  <c r="P2805" i="8"/>
  <c r="P2804" i="8"/>
  <c r="P2803" i="8"/>
  <c r="P2802" i="8"/>
  <c r="P2801" i="8"/>
  <c r="P2800" i="8"/>
  <c r="P2799" i="8"/>
  <c r="P2798" i="8"/>
  <c r="P2797" i="8"/>
  <c r="P2796" i="8"/>
  <c r="P2795" i="8"/>
  <c r="P2794" i="8"/>
  <c r="P2793" i="8"/>
  <c r="P2792" i="8"/>
  <c r="P2791" i="8"/>
  <c r="P2790" i="8"/>
  <c r="P2789" i="8"/>
  <c r="P2788" i="8"/>
  <c r="P2787" i="8"/>
  <c r="P2786" i="8"/>
  <c r="P2785" i="8"/>
  <c r="P2784" i="8"/>
  <c r="P2783" i="8"/>
  <c r="P2782" i="8"/>
  <c r="P2781" i="8"/>
  <c r="P2780" i="8"/>
  <c r="P2773" i="8" l="1"/>
  <c r="P2772" i="8"/>
  <c r="P2771" i="8"/>
  <c r="P2770" i="8"/>
  <c r="P2769" i="8"/>
  <c r="P2768" i="8"/>
  <c r="P2767" i="8"/>
  <c r="P2766" i="8"/>
  <c r="P2765" i="8"/>
  <c r="P2764" i="8"/>
  <c r="P2763" i="8"/>
  <c r="P2762" i="8"/>
  <c r="P2761" i="8"/>
  <c r="P2760" i="8"/>
  <c r="P2759" i="8"/>
  <c r="P2758" i="8"/>
  <c r="P2757" i="8"/>
  <c r="P2756" i="8"/>
  <c r="P2755" i="8"/>
  <c r="P2754" i="8"/>
  <c r="P2753" i="8"/>
  <c r="P2752" i="8"/>
  <c r="P2751" i="8"/>
  <c r="P2750" i="8"/>
  <c r="P2749" i="8"/>
  <c r="P2748" i="8"/>
  <c r="P2747" i="8"/>
  <c r="P2746" i="8"/>
  <c r="P2745" i="8"/>
  <c r="P2744" i="8"/>
  <c r="P2743" i="8"/>
  <c r="P2742" i="8"/>
  <c r="P2741" i="8"/>
  <c r="P2740" i="8"/>
  <c r="P2739" i="8"/>
  <c r="P2738" i="8"/>
  <c r="P2737" i="8"/>
  <c r="P2736" i="8"/>
  <c r="P2735" i="8"/>
  <c r="P2734" i="8"/>
  <c r="P2733" i="8"/>
  <c r="P2732" i="8"/>
  <c r="P2731" i="8"/>
  <c r="P2730" i="8"/>
  <c r="P2729" i="8"/>
  <c r="P2728" i="8"/>
  <c r="P2727" i="8"/>
  <c r="P2726" i="8"/>
  <c r="P2725" i="8"/>
  <c r="P2724" i="8"/>
  <c r="P2723" i="8"/>
  <c r="P2722" i="8"/>
  <c r="P2721" i="8"/>
  <c r="P2720" i="8"/>
  <c r="P2719" i="8"/>
  <c r="P2718" i="8"/>
  <c r="P2717" i="8"/>
  <c r="P2716" i="8"/>
  <c r="P2715" i="8"/>
  <c r="P2714" i="8"/>
  <c r="P2713" i="8"/>
  <c r="P2712" i="8"/>
  <c r="P2711" i="8"/>
  <c r="P2710" i="8"/>
  <c r="P2709" i="8"/>
  <c r="P2708" i="8"/>
  <c r="P2707" i="8"/>
  <c r="P2706" i="8"/>
  <c r="P2705" i="8"/>
  <c r="P2704" i="8"/>
  <c r="P2703" i="8"/>
  <c r="P2702" i="8"/>
  <c r="P2701" i="8"/>
  <c r="P2700" i="8"/>
  <c r="P2699" i="8"/>
  <c r="P2698" i="8"/>
  <c r="P2697" i="8"/>
  <c r="P2696" i="8"/>
  <c r="P2695" i="8"/>
  <c r="P2694" i="8"/>
  <c r="P2693" i="8"/>
  <c r="P2692" i="8"/>
  <c r="P2691" i="8"/>
  <c r="P2690" i="8"/>
  <c r="P2689" i="8"/>
  <c r="P2688" i="8"/>
  <c r="P2687" i="8"/>
  <c r="P2686" i="8"/>
  <c r="P2685" i="8"/>
  <c r="P2684" i="8"/>
  <c r="P2683" i="8"/>
  <c r="P2682" i="8"/>
  <c r="P2681" i="8"/>
  <c r="P2680" i="8"/>
  <c r="P2679" i="8"/>
  <c r="P2678" i="8"/>
  <c r="P2677" i="8"/>
  <c r="P2676" i="8"/>
  <c r="P2675" i="8"/>
  <c r="P2674" i="8"/>
  <c r="P2673" i="8"/>
  <c r="P2672" i="8"/>
  <c r="P2671" i="8"/>
  <c r="P2670" i="8"/>
  <c r="P2669" i="8"/>
  <c r="P2668" i="8"/>
  <c r="P2667" i="8"/>
  <c r="P2666" i="8"/>
  <c r="P2665" i="8"/>
  <c r="P2664" i="8"/>
  <c r="P2663" i="8"/>
  <c r="P2662" i="8"/>
  <c r="P2661" i="8"/>
  <c r="P2660" i="8"/>
  <c r="P2659" i="8"/>
  <c r="P2658" i="8"/>
  <c r="P2657" i="8"/>
  <c r="P2656" i="8"/>
  <c r="P2655" i="8"/>
  <c r="P2654" i="8"/>
  <c r="P2653" i="8"/>
  <c r="P2652" i="8"/>
  <c r="P2651" i="8"/>
  <c r="P2650" i="8"/>
  <c r="P2649" i="8"/>
  <c r="P2648" i="8"/>
  <c r="P2647" i="8"/>
  <c r="P2646" i="8"/>
  <c r="P2645" i="8"/>
  <c r="P2644" i="8"/>
  <c r="P2643" i="8"/>
  <c r="P2642" i="8"/>
  <c r="P2641" i="8"/>
  <c r="P2640" i="8"/>
  <c r="P2639" i="8"/>
  <c r="P2638" i="8"/>
  <c r="P2637" i="8"/>
  <c r="P2636" i="8"/>
  <c r="P2635" i="8"/>
  <c r="P2634" i="8"/>
  <c r="P2633" i="8"/>
  <c r="P2632" i="8"/>
  <c r="P2631" i="8"/>
  <c r="P2630" i="8"/>
  <c r="P2629" i="8"/>
  <c r="P2628" i="8"/>
  <c r="P2627" i="8"/>
  <c r="P2626" i="8"/>
  <c r="P2625" i="8"/>
  <c r="P2624" i="8"/>
  <c r="P2623" i="8"/>
  <c r="P2622" i="8"/>
  <c r="P2621" i="8"/>
  <c r="P2620" i="8"/>
  <c r="P2619" i="8"/>
  <c r="P2618" i="8"/>
  <c r="P2617" i="8"/>
  <c r="P2616" i="8"/>
  <c r="P2615" i="8"/>
  <c r="P2608" i="8"/>
  <c r="P2607" i="8"/>
  <c r="P2606" i="8"/>
  <c r="P2605" i="8"/>
  <c r="P2604" i="8"/>
  <c r="P2603" i="8"/>
  <c r="P2602" i="8"/>
  <c r="P2601" i="8"/>
  <c r="P2600" i="8"/>
  <c r="P2599" i="8"/>
  <c r="P2598" i="8"/>
  <c r="P2597" i="8"/>
  <c r="P2596" i="8"/>
  <c r="P2595" i="8"/>
  <c r="P2594" i="8"/>
  <c r="P2593" i="8"/>
  <c r="P2592" i="8"/>
  <c r="P2591" i="8"/>
  <c r="P2590" i="8"/>
  <c r="P2589" i="8"/>
  <c r="P2588" i="8"/>
  <c r="P2587" i="8"/>
  <c r="P2586" i="8"/>
  <c r="P2585" i="8"/>
  <c r="P2584" i="8"/>
  <c r="P2583" i="8"/>
  <c r="P2582" i="8"/>
  <c r="P2581" i="8"/>
  <c r="P2580" i="8"/>
  <c r="P2579" i="8"/>
  <c r="P2578" i="8"/>
  <c r="P2577" i="8"/>
  <c r="P2576" i="8"/>
  <c r="P2575" i="8"/>
  <c r="P2574" i="8"/>
  <c r="P2573" i="8"/>
  <c r="P2572" i="8"/>
  <c r="P2571" i="8"/>
  <c r="P2570" i="8"/>
  <c r="P2569" i="8"/>
  <c r="P2568" i="8"/>
  <c r="P2567" i="8"/>
  <c r="P2566" i="8"/>
  <c r="P2565" i="8"/>
  <c r="P2564" i="8"/>
  <c r="P2563" i="8"/>
  <c r="P2562" i="8"/>
  <c r="P2561" i="8"/>
  <c r="P2560" i="8"/>
  <c r="P2559" i="8"/>
  <c r="P2558" i="8"/>
  <c r="P2557" i="8"/>
  <c r="P2556" i="8"/>
  <c r="P2555" i="8"/>
  <c r="P2554" i="8"/>
  <c r="P2553" i="8"/>
  <c r="P2552" i="8"/>
  <c r="P2551" i="8"/>
  <c r="P2550" i="8"/>
  <c r="P2549" i="8"/>
  <c r="P2548" i="8"/>
  <c r="P2547" i="8"/>
  <c r="P2546" i="8"/>
  <c r="P2545" i="8"/>
  <c r="P2544" i="8"/>
  <c r="P2543" i="8"/>
  <c r="P2542" i="8"/>
  <c r="P2541" i="8"/>
  <c r="P2540" i="8"/>
  <c r="P2539" i="8"/>
  <c r="P2538" i="8"/>
  <c r="P2537" i="8"/>
  <c r="P2536" i="8"/>
  <c r="P2535" i="8"/>
  <c r="P2534" i="8"/>
  <c r="P2533" i="8"/>
  <c r="P2532" i="8"/>
  <c r="P2531" i="8"/>
  <c r="P2530" i="8"/>
  <c r="P2529" i="8"/>
  <c r="P2528" i="8"/>
  <c r="P2527" i="8"/>
  <c r="P2526" i="8"/>
  <c r="P2525" i="8"/>
  <c r="P2524" i="8"/>
  <c r="P2523" i="8"/>
  <c r="P2522" i="8"/>
  <c r="P2521" i="8"/>
  <c r="P2520" i="8"/>
  <c r="P2519" i="8"/>
  <c r="P2518" i="8"/>
  <c r="P2517" i="8"/>
  <c r="P2516" i="8"/>
  <c r="P2515" i="8"/>
  <c r="P2514" i="8"/>
  <c r="P2513" i="8"/>
  <c r="P2512" i="8"/>
  <c r="P2511" i="8"/>
  <c r="P2510" i="8"/>
  <c r="P2509" i="8"/>
  <c r="P2508" i="8"/>
  <c r="P2507" i="8"/>
  <c r="P2506" i="8"/>
  <c r="P2505" i="8"/>
  <c r="P2504" i="8"/>
  <c r="P2503" i="8"/>
  <c r="P2502" i="8"/>
  <c r="P2501" i="8"/>
  <c r="P2500" i="8"/>
  <c r="P2499" i="8"/>
  <c r="P2498" i="8"/>
  <c r="P2497" i="8"/>
  <c r="P2496" i="8"/>
  <c r="P2495" i="8"/>
  <c r="P2494" i="8"/>
  <c r="P2493" i="8"/>
  <c r="P2492" i="8"/>
  <c r="P2491" i="8"/>
  <c r="P2490" i="8"/>
  <c r="P2489" i="8"/>
  <c r="P2488" i="8"/>
  <c r="P2487" i="8"/>
  <c r="P2486" i="8"/>
  <c r="P2485" i="8"/>
  <c r="P2484" i="8"/>
  <c r="P2483" i="8"/>
  <c r="P2482" i="8"/>
  <c r="P2481" i="8"/>
  <c r="P2480" i="8"/>
  <c r="P2479" i="8"/>
  <c r="P2478" i="8"/>
  <c r="P2477" i="8"/>
  <c r="P2476" i="8"/>
  <c r="P2475" i="8"/>
  <c r="P2474" i="8"/>
  <c r="P2473" i="8"/>
  <c r="P2472" i="8"/>
  <c r="P2471" i="8"/>
  <c r="P2470" i="8"/>
  <c r="P2469" i="8"/>
  <c r="P2468" i="8"/>
  <c r="P2467" i="8"/>
  <c r="P2466" i="8"/>
  <c r="P2465" i="8"/>
  <c r="P2464" i="8"/>
  <c r="P2463" i="8"/>
  <c r="P2462" i="8"/>
  <c r="P2461" i="8"/>
  <c r="P2460" i="8"/>
  <c r="P2459" i="8"/>
  <c r="P2458" i="8"/>
  <c r="P2457" i="8"/>
  <c r="P2456" i="8"/>
  <c r="P2455" i="8"/>
  <c r="P2454" i="8"/>
  <c r="P2453" i="8"/>
  <c r="P2452" i="8"/>
  <c r="P2451" i="8"/>
  <c r="P2450" i="8"/>
  <c r="P2443" i="8" l="1"/>
  <c r="P2442" i="8"/>
  <c r="P2441" i="8"/>
  <c r="P2440" i="8"/>
  <c r="P2439" i="8"/>
  <c r="P2438" i="8"/>
  <c r="P2437" i="8"/>
  <c r="P2436" i="8"/>
  <c r="P2435" i="8"/>
  <c r="P2434" i="8"/>
  <c r="P2433" i="8"/>
  <c r="P2432" i="8"/>
  <c r="P2431" i="8"/>
  <c r="P2430" i="8"/>
  <c r="P2429" i="8"/>
  <c r="P2428" i="8"/>
  <c r="P2427" i="8"/>
  <c r="P2426" i="8"/>
  <c r="P2425" i="8"/>
  <c r="P2424" i="8"/>
  <c r="P2423" i="8"/>
  <c r="P2422" i="8"/>
  <c r="P2421" i="8"/>
  <c r="P2420" i="8"/>
  <c r="P2419" i="8"/>
  <c r="P2418" i="8"/>
  <c r="P2417" i="8"/>
  <c r="P2416" i="8"/>
  <c r="P2415" i="8"/>
  <c r="P2414" i="8"/>
  <c r="P2413" i="8"/>
  <c r="P2412" i="8"/>
  <c r="P2411" i="8"/>
  <c r="P2410" i="8"/>
  <c r="P2409" i="8"/>
  <c r="P2408" i="8"/>
  <c r="P2407" i="8"/>
  <c r="P2406" i="8"/>
  <c r="P2405" i="8"/>
  <c r="P2404" i="8"/>
  <c r="P2403" i="8"/>
  <c r="P2402" i="8"/>
  <c r="P2401" i="8"/>
  <c r="P2400" i="8"/>
  <c r="P2399" i="8"/>
  <c r="P2398" i="8"/>
  <c r="P2397" i="8"/>
  <c r="P2396" i="8"/>
  <c r="P2395" i="8"/>
  <c r="P2394" i="8"/>
  <c r="P2393" i="8"/>
  <c r="P2392" i="8"/>
  <c r="P2391" i="8"/>
  <c r="P2390" i="8"/>
  <c r="P2389" i="8"/>
  <c r="P2388" i="8"/>
  <c r="P2387" i="8"/>
  <c r="P2386" i="8"/>
  <c r="P2385" i="8"/>
  <c r="P2384" i="8"/>
  <c r="P2383" i="8"/>
  <c r="P2382" i="8"/>
  <c r="P2381" i="8"/>
  <c r="P2380" i="8"/>
  <c r="P2379" i="8"/>
  <c r="P2378" i="8"/>
  <c r="P2377" i="8"/>
  <c r="P2376" i="8"/>
  <c r="P2375" i="8"/>
  <c r="P2374" i="8"/>
  <c r="P2373" i="8"/>
  <c r="P2372" i="8"/>
  <c r="P2371" i="8"/>
  <c r="P2370" i="8"/>
  <c r="P2369" i="8"/>
  <c r="P2368" i="8"/>
  <c r="P2367" i="8"/>
  <c r="P2366" i="8"/>
  <c r="P2365" i="8"/>
  <c r="P2364" i="8"/>
  <c r="P2363" i="8"/>
  <c r="P2362" i="8"/>
  <c r="P2361" i="8"/>
  <c r="P2360" i="8"/>
  <c r="P2359" i="8"/>
  <c r="P2358" i="8"/>
  <c r="P2357" i="8"/>
  <c r="P2356" i="8"/>
  <c r="P2355" i="8"/>
  <c r="P2354" i="8"/>
  <c r="P2353" i="8"/>
  <c r="P2352" i="8"/>
  <c r="P2351" i="8"/>
  <c r="P2350" i="8"/>
  <c r="P2349" i="8"/>
  <c r="P2348" i="8"/>
  <c r="P2347" i="8"/>
  <c r="P2346" i="8"/>
  <c r="P2345" i="8"/>
  <c r="P2344" i="8"/>
  <c r="P2343" i="8"/>
  <c r="P2342" i="8"/>
  <c r="P2341" i="8"/>
  <c r="P2340" i="8"/>
  <c r="P2339" i="8"/>
  <c r="P2338" i="8"/>
  <c r="P2337" i="8"/>
  <c r="P2336" i="8"/>
  <c r="P2335" i="8"/>
  <c r="P2334" i="8"/>
  <c r="P2333" i="8"/>
  <c r="P2332" i="8"/>
  <c r="P2331" i="8"/>
  <c r="P2330" i="8"/>
  <c r="P2329" i="8"/>
  <c r="P2328" i="8"/>
  <c r="P2327" i="8"/>
  <c r="P2326" i="8"/>
  <c r="P2325" i="8"/>
  <c r="P2324" i="8"/>
  <c r="P2323" i="8"/>
  <c r="P2322" i="8"/>
  <c r="P2321" i="8"/>
  <c r="P2320" i="8"/>
  <c r="P2319" i="8"/>
  <c r="P2318" i="8"/>
  <c r="P2317" i="8"/>
  <c r="P2316" i="8"/>
  <c r="P2315" i="8"/>
  <c r="P2314" i="8"/>
  <c r="P2313" i="8"/>
  <c r="P2312" i="8"/>
  <c r="P2311" i="8"/>
  <c r="P2310" i="8"/>
  <c r="P2309" i="8"/>
  <c r="P2308" i="8"/>
  <c r="P2307" i="8"/>
  <c r="P2306" i="8"/>
  <c r="P2305" i="8"/>
  <c r="P2304" i="8"/>
  <c r="P2303" i="8"/>
  <c r="P2302" i="8"/>
  <c r="P2301" i="8"/>
  <c r="P2300" i="8"/>
  <c r="P2299" i="8"/>
  <c r="P2298" i="8"/>
  <c r="P2297" i="8"/>
  <c r="P2296" i="8"/>
  <c r="P2295" i="8"/>
  <c r="P2294" i="8"/>
  <c r="P2293" i="8"/>
  <c r="P2292" i="8"/>
  <c r="P2291" i="8"/>
  <c r="P2290" i="8"/>
  <c r="P2289" i="8"/>
  <c r="P2288" i="8"/>
  <c r="P2287" i="8"/>
  <c r="P2286" i="8"/>
  <c r="P2285" i="8"/>
  <c r="P2278" i="8"/>
  <c r="P2277" i="8"/>
  <c r="P2276" i="8"/>
  <c r="P2275" i="8"/>
  <c r="P2274" i="8"/>
  <c r="P2273" i="8"/>
  <c r="P2272" i="8"/>
  <c r="P2271" i="8"/>
  <c r="P2270" i="8"/>
  <c r="P2269" i="8"/>
  <c r="P2268" i="8"/>
  <c r="P2267" i="8"/>
  <c r="P2266" i="8"/>
  <c r="P2265" i="8"/>
  <c r="P2264" i="8"/>
  <c r="P2263" i="8"/>
  <c r="P2262" i="8"/>
  <c r="P2261" i="8"/>
  <c r="P2260" i="8"/>
  <c r="P2259" i="8"/>
  <c r="P2258" i="8"/>
  <c r="P2257" i="8"/>
  <c r="P2256" i="8"/>
  <c r="P2255" i="8"/>
  <c r="P2254" i="8"/>
  <c r="P2253" i="8"/>
  <c r="P2252" i="8"/>
  <c r="P2251" i="8"/>
  <c r="P2250" i="8"/>
  <c r="P2249" i="8"/>
  <c r="P2248" i="8"/>
  <c r="P2247" i="8"/>
  <c r="P2246" i="8"/>
  <c r="P2245" i="8"/>
  <c r="P2244" i="8"/>
  <c r="P2243" i="8"/>
  <c r="P2242" i="8"/>
  <c r="P2241" i="8"/>
  <c r="P2240" i="8"/>
  <c r="P2239" i="8"/>
  <c r="P2238" i="8"/>
  <c r="P2237" i="8"/>
  <c r="P2236" i="8"/>
  <c r="P2235" i="8"/>
  <c r="P2234" i="8"/>
  <c r="P2233" i="8"/>
  <c r="P2232" i="8"/>
  <c r="P2231" i="8"/>
  <c r="P2230" i="8"/>
  <c r="P2229" i="8"/>
  <c r="P2228" i="8"/>
  <c r="P2227" i="8"/>
  <c r="P2226" i="8"/>
  <c r="P2225" i="8"/>
  <c r="P2224" i="8"/>
  <c r="P2223" i="8"/>
  <c r="P2222" i="8"/>
  <c r="P2221" i="8"/>
  <c r="P2220" i="8"/>
  <c r="P2219" i="8"/>
  <c r="P2218" i="8"/>
  <c r="P2217" i="8"/>
  <c r="P2216" i="8"/>
  <c r="P2215" i="8"/>
  <c r="P2214" i="8"/>
  <c r="P2213" i="8"/>
  <c r="P2212" i="8"/>
  <c r="P2211" i="8"/>
  <c r="P2210" i="8"/>
  <c r="P2209" i="8"/>
  <c r="P2208" i="8"/>
  <c r="P2207" i="8"/>
  <c r="P2206" i="8"/>
  <c r="P2205" i="8"/>
  <c r="P2204" i="8"/>
  <c r="P2203" i="8"/>
  <c r="P2202" i="8"/>
  <c r="P2201" i="8"/>
  <c r="P2200" i="8"/>
  <c r="P2199" i="8"/>
  <c r="P2198" i="8"/>
  <c r="P2197" i="8"/>
  <c r="P2196" i="8"/>
  <c r="P2195" i="8"/>
  <c r="P2194" i="8"/>
  <c r="P2193" i="8"/>
  <c r="P2192" i="8"/>
  <c r="P2191" i="8"/>
  <c r="P2190" i="8"/>
  <c r="P2189" i="8"/>
  <c r="P2188" i="8"/>
  <c r="P2187" i="8"/>
  <c r="P2186" i="8"/>
  <c r="P2185" i="8"/>
  <c r="P2184" i="8"/>
  <c r="P2183" i="8"/>
  <c r="P2182" i="8"/>
  <c r="P2181" i="8"/>
  <c r="P2180" i="8"/>
  <c r="P2179" i="8"/>
  <c r="P2178" i="8"/>
  <c r="P2177" i="8"/>
  <c r="P2176" i="8"/>
  <c r="P2175" i="8"/>
  <c r="P2174" i="8"/>
  <c r="P2173" i="8"/>
  <c r="P2172" i="8"/>
  <c r="P2171" i="8"/>
  <c r="P2170" i="8"/>
  <c r="P2169" i="8"/>
  <c r="P2168" i="8"/>
  <c r="P2167" i="8"/>
  <c r="P2166" i="8"/>
  <c r="P2165" i="8"/>
  <c r="P2164" i="8"/>
  <c r="P2163" i="8"/>
  <c r="P2162" i="8"/>
  <c r="P2161" i="8"/>
  <c r="P2160" i="8"/>
  <c r="P2159" i="8"/>
  <c r="P2158" i="8"/>
  <c r="P2157" i="8"/>
  <c r="P2156" i="8"/>
  <c r="P2155" i="8"/>
  <c r="P2154" i="8"/>
  <c r="P2153" i="8"/>
  <c r="P2152" i="8"/>
  <c r="P2151" i="8"/>
  <c r="P2150" i="8"/>
  <c r="P2149" i="8"/>
  <c r="P2148" i="8"/>
  <c r="P2147" i="8"/>
  <c r="P2146" i="8"/>
  <c r="P2145" i="8"/>
  <c r="P2144" i="8"/>
  <c r="P2143" i="8"/>
  <c r="P2142" i="8"/>
  <c r="P2141" i="8"/>
  <c r="P2140" i="8"/>
  <c r="P2139" i="8"/>
  <c r="P2138" i="8"/>
  <c r="P2137" i="8"/>
  <c r="P2136" i="8"/>
  <c r="P2135" i="8"/>
  <c r="P2134" i="8"/>
  <c r="P2133" i="8"/>
  <c r="P2132" i="8"/>
  <c r="P2131" i="8"/>
  <c r="P2130" i="8"/>
  <c r="P2129" i="8"/>
  <c r="P2128" i="8"/>
  <c r="P2127" i="8"/>
  <c r="P2126" i="8"/>
  <c r="P2125" i="8"/>
  <c r="P2124" i="8"/>
  <c r="P2123" i="8"/>
  <c r="P2122" i="8"/>
  <c r="P2121" i="8"/>
  <c r="P2120" i="8"/>
  <c r="P2113" i="8"/>
  <c r="P2112" i="8"/>
  <c r="P2111" i="8"/>
  <c r="P2110" i="8"/>
  <c r="P2109" i="8"/>
  <c r="P2108" i="8"/>
  <c r="P2107" i="8"/>
  <c r="P2106" i="8"/>
  <c r="P2105" i="8"/>
  <c r="P2104" i="8"/>
  <c r="P2103" i="8"/>
  <c r="P2102" i="8"/>
  <c r="P2101" i="8"/>
  <c r="P2100" i="8"/>
  <c r="P2099" i="8"/>
  <c r="P2098" i="8"/>
  <c r="P2097" i="8"/>
  <c r="P2096" i="8"/>
  <c r="P2095" i="8"/>
  <c r="P2094" i="8"/>
  <c r="P2093" i="8"/>
  <c r="P2092" i="8"/>
  <c r="P2091" i="8"/>
  <c r="P2090" i="8"/>
  <c r="P2089" i="8"/>
  <c r="P2088" i="8"/>
  <c r="P2087" i="8"/>
  <c r="P2086" i="8"/>
  <c r="P2085" i="8"/>
  <c r="P2084" i="8"/>
  <c r="P2083" i="8"/>
  <c r="P2082" i="8"/>
  <c r="P2081" i="8"/>
  <c r="P2080" i="8"/>
  <c r="P2079" i="8"/>
  <c r="P2078" i="8"/>
  <c r="P2077" i="8"/>
  <c r="P2076" i="8"/>
  <c r="P2075" i="8"/>
  <c r="P2074" i="8"/>
  <c r="P2073" i="8"/>
  <c r="P2072" i="8"/>
  <c r="P2071" i="8"/>
  <c r="P2070" i="8"/>
  <c r="P2069" i="8"/>
  <c r="P2068" i="8"/>
  <c r="P2067" i="8"/>
  <c r="P2066" i="8"/>
  <c r="P2065" i="8"/>
  <c r="P2064" i="8"/>
  <c r="P2063" i="8"/>
  <c r="P2062" i="8"/>
  <c r="P2061" i="8"/>
  <c r="P2060" i="8"/>
  <c r="P2059" i="8"/>
  <c r="P2058" i="8"/>
  <c r="P2057" i="8"/>
  <c r="P2056" i="8"/>
  <c r="P2055" i="8"/>
  <c r="P2054" i="8"/>
  <c r="P2053" i="8"/>
  <c r="P2052" i="8"/>
  <c r="P2051" i="8"/>
  <c r="P2050" i="8"/>
  <c r="P2049" i="8"/>
  <c r="P2048" i="8"/>
  <c r="P2047" i="8"/>
  <c r="P2046" i="8"/>
  <c r="P2045" i="8"/>
  <c r="P2044" i="8"/>
  <c r="P2043" i="8"/>
  <c r="P2042" i="8"/>
  <c r="P2041" i="8"/>
  <c r="P2040" i="8"/>
  <c r="P2039" i="8"/>
  <c r="P2038" i="8"/>
  <c r="P2037" i="8"/>
  <c r="P2036" i="8"/>
  <c r="P2035" i="8"/>
  <c r="P2034" i="8"/>
  <c r="P2033" i="8"/>
  <c r="P2032" i="8"/>
  <c r="P2031" i="8"/>
  <c r="P2030" i="8"/>
  <c r="P2029" i="8"/>
  <c r="P2028" i="8"/>
  <c r="P2027" i="8"/>
  <c r="P2026" i="8"/>
  <c r="P2025" i="8"/>
  <c r="P2024" i="8"/>
  <c r="P2023" i="8"/>
  <c r="P2022" i="8"/>
  <c r="P2021" i="8"/>
  <c r="P2020" i="8"/>
  <c r="P2019" i="8"/>
  <c r="P2018" i="8"/>
  <c r="P2017" i="8"/>
  <c r="P2016" i="8"/>
  <c r="P2015" i="8"/>
  <c r="P2014" i="8"/>
  <c r="P2013" i="8"/>
  <c r="P2012" i="8"/>
  <c r="P2011" i="8"/>
  <c r="P2010" i="8"/>
  <c r="P2009" i="8"/>
  <c r="P2008" i="8"/>
  <c r="P2007" i="8"/>
  <c r="P2006" i="8"/>
  <c r="P2005" i="8"/>
  <c r="P2004" i="8"/>
  <c r="P2003" i="8"/>
  <c r="P2002" i="8"/>
  <c r="P2001" i="8"/>
  <c r="P2000" i="8"/>
  <c r="P1999" i="8"/>
  <c r="P1998" i="8"/>
  <c r="P1997" i="8"/>
  <c r="P1996" i="8"/>
  <c r="P1995" i="8"/>
  <c r="P1994" i="8"/>
  <c r="P1993" i="8"/>
  <c r="P1992" i="8"/>
  <c r="P1991" i="8"/>
  <c r="P1990" i="8"/>
  <c r="P1989" i="8"/>
  <c r="P1988" i="8"/>
  <c r="P1987" i="8"/>
  <c r="P1986" i="8"/>
  <c r="P1985" i="8"/>
  <c r="P1984" i="8"/>
  <c r="P1983" i="8"/>
  <c r="P1982" i="8"/>
  <c r="P1981" i="8"/>
  <c r="P1980" i="8"/>
  <c r="P1979" i="8"/>
  <c r="P1978" i="8"/>
  <c r="P1977" i="8"/>
  <c r="P1976" i="8"/>
  <c r="P1975" i="8"/>
  <c r="P1974" i="8"/>
  <c r="P1973" i="8"/>
  <c r="P1972" i="8"/>
  <c r="P1971" i="8"/>
  <c r="P1970" i="8"/>
  <c r="P1969" i="8"/>
  <c r="P1968" i="8"/>
  <c r="P1967" i="8"/>
  <c r="P1966" i="8"/>
  <c r="P1965" i="8"/>
  <c r="P1964" i="8"/>
  <c r="P1963" i="8"/>
  <c r="P1962" i="8"/>
  <c r="P1961" i="8"/>
  <c r="P1960" i="8"/>
  <c r="P1959" i="8"/>
  <c r="P1958" i="8"/>
  <c r="P1957" i="8"/>
  <c r="P1956" i="8"/>
  <c r="P1955" i="8"/>
  <c r="P1948" i="8" l="1"/>
  <c r="P1947" i="8"/>
  <c r="P1946" i="8"/>
  <c r="P1945" i="8"/>
  <c r="P1944" i="8"/>
  <c r="P1943" i="8"/>
  <c r="P1942" i="8"/>
  <c r="P1941" i="8"/>
  <c r="P1940" i="8"/>
  <c r="P1939" i="8"/>
  <c r="P1938" i="8"/>
  <c r="P1937" i="8"/>
  <c r="P1936" i="8"/>
  <c r="P1935" i="8"/>
  <c r="P1934" i="8"/>
  <c r="P1933" i="8"/>
  <c r="P1932" i="8"/>
  <c r="P1931" i="8"/>
  <c r="P1930" i="8"/>
  <c r="P1929" i="8"/>
  <c r="P1928" i="8"/>
  <c r="P1927" i="8"/>
  <c r="P1926" i="8"/>
  <c r="P1925" i="8"/>
  <c r="P1924" i="8"/>
  <c r="P1923" i="8"/>
  <c r="P1922" i="8"/>
  <c r="P1921" i="8"/>
  <c r="P1920" i="8"/>
  <c r="P1919" i="8"/>
  <c r="P1918" i="8"/>
  <c r="P1917" i="8"/>
  <c r="P1916" i="8"/>
  <c r="P1915" i="8"/>
  <c r="P1914" i="8"/>
  <c r="P1913" i="8"/>
  <c r="P1912" i="8"/>
  <c r="P1911" i="8"/>
  <c r="P1910" i="8"/>
  <c r="P1909" i="8"/>
  <c r="P1908" i="8"/>
  <c r="P1907" i="8"/>
  <c r="P1906" i="8"/>
  <c r="P1905" i="8"/>
  <c r="P1904" i="8"/>
  <c r="P1903" i="8"/>
  <c r="P1902" i="8"/>
  <c r="P1901" i="8"/>
  <c r="P1900" i="8"/>
  <c r="P1899" i="8"/>
  <c r="P1898" i="8"/>
  <c r="P1897" i="8"/>
  <c r="P1896" i="8"/>
  <c r="P1895" i="8"/>
  <c r="P1894" i="8"/>
  <c r="P1893" i="8"/>
  <c r="P1892" i="8"/>
  <c r="P1891" i="8"/>
  <c r="P1890" i="8"/>
  <c r="P1889" i="8"/>
  <c r="P1888" i="8"/>
  <c r="P1887" i="8"/>
  <c r="P1886" i="8"/>
  <c r="P1885" i="8"/>
  <c r="P1884" i="8"/>
  <c r="P1883" i="8"/>
  <c r="P1882" i="8"/>
  <c r="P1881" i="8"/>
  <c r="P1880" i="8"/>
  <c r="P1879" i="8"/>
  <c r="P1878" i="8"/>
  <c r="P1877" i="8"/>
  <c r="P1876" i="8"/>
  <c r="P1875" i="8"/>
  <c r="P1874" i="8"/>
  <c r="P1873" i="8"/>
  <c r="P1872" i="8"/>
  <c r="P1871" i="8"/>
  <c r="P1870" i="8"/>
  <c r="P1869" i="8"/>
  <c r="P1868" i="8"/>
  <c r="P1867" i="8"/>
  <c r="P1866" i="8"/>
  <c r="P1865" i="8"/>
  <c r="P1864" i="8"/>
  <c r="P1863" i="8"/>
  <c r="P1862" i="8"/>
  <c r="P1861" i="8"/>
  <c r="P1860" i="8"/>
  <c r="P1859" i="8"/>
  <c r="P1858" i="8"/>
  <c r="P1857" i="8"/>
  <c r="P1856" i="8"/>
  <c r="P1855" i="8"/>
  <c r="P1854" i="8"/>
  <c r="P1853" i="8"/>
  <c r="P1852" i="8"/>
  <c r="P1851" i="8"/>
  <c r="P1850" i="8"/>
  <c r="P1849" i="8"/>
  <c r="P1848" i="8"/>
  <c r="P1847" i="8"/>
  <c r="P1846" i="8"/>
  <c r="P1845" i="8"/>
  <c r="P1844" i="8"/>
  <c r="P1843" i="8"/>
  <c r="P1842" i="8"/>
  <c r="P1841" i="8"/>
  <c r="P1840" i="8"/>
  <c r="P1839" i="8"/>
  <c r="P1838" i="8"/>
  <c r="P1837" i="8"/>
  <c r="P1836" i="8"/>
  <c r="P1835" i="8"/>
  <c r="P1834" i="8"/>
  <c r="P1833" i="8"/>
  <c r="P1832" i="8"/>
  <c r="P1831" i="8"/>
  <c r="P1830" i="8"/>
  <c r="P1829" i="8"/>
  <c r="P1828" i="8"/>
  <c r="P1827" i="8"/>
  <c r="P1826" i="8"/>
  <c r="P1825" i="8"/>
  <c r="P1824" i="8"/>
  <c r="P1823" i="8"/>
  <c r="P1822" i="8"/>
  <c r="P1821" i="8"/>
  <c r="P1820" i="8"/>
  <c r="P1819" i="8"/>
  <c r="P1818" i="8"/>
  <c r="P1817" i="8"/>
  <c r="P1816" i="8"/>
  <c r="P1815" i="8"/>
  <c r="P1814" i="8"/>
  <c r="P1813" i="8"/>
  <c r="P1812" i="8"/>
  <c r="P1811" i="8"/>
  <c r="P1810" i="8"/>
  <c r="P1809" i="8"/>
  <c r="P1808" i="8"/>
  <c r="P1807" i="8"/>
  <c r="P1806" i="8"/>
  <c r="P1805" i="8"/>
  <c r="P1804" i="8"/>
  <c r="P1803" i="8"/>
  <c r="P1802" i="8"/>
  <c r="P1801" i="8"/>
  <c r="P1800" i="8"/>
  <c r="P1799" i="8"/>
  <c r="P1798" i="8"/>
  <c r="P1797" i="8"/>
  <c r="P1796" i="8"/>
  <c r="P1795" i="8"/>
  <c r="P1794" i="8"/>
  <c r="P1793" i="8"/>
  <c r="P1792" i="8"/>
  <c r="P1791" i="8"/>
  <c r="P1790" i="8"/>
  <c r="P1783" i="8"/>
  <c r="P1782" i="8"/>
  <c r="P1781" i="8"/>
  <c r="P1780" i="8"/>
  <c r="P1779" i="8"/>
  <c r="P1778" i="8"/>
  <c r="P1777" i="8"/>
  <c r="P1776" i="8"/>
  <c r="P1775" i="8"/>
  <c r="P1774" i="8"/>
  <c r="P1773" i="8"/>
  <c r="P1772" i="8"/>
  <c r="P1771" i="8"/>
  <c r="P1770" i="8"/>
  <c r="P1769" i="8"/>
  <c r="P1768" i="8"/>
  <c r="P1767" i="8"/>
  <c r="P1766" i="8"/>
  <c r="P1765" i="8"/>
  <c r="P1764" i="8"/>
  <c r="P1763" i="8"/>
  <c r="P1762" i="8"/>
  <c r="P1761" i="8"/>
  <c r="P1760" i="8"/>
  <c r="P1759" i="8"/>
  <c r="P1758" i="8"/>
  <c r="P1757" i="8"/>
  <c r="P1756" i="8"/>
  <c r="P1755" i="8"/>
  <c r="P1754" i="8"/>
  <c r="P1753" i="8"/>
  <c r="P1752" i="8"/>
  <c r="P1751" i="8"/>
  <c r="P1750" i="8"/>
  <c r="P1749" i="8"/>
  <c r="P1748" i="8"/>
  <c r="P1747" i="8"/>
  <c r="P1746" i="8"/>
  <c r="P1745" i="8"/>
  <c r="P1744" i="8"/>
  <c r="P1743" i="8"/>
  <c r="P1742" i="8"/>
  <c r="P1741" i="8"/>
  <c r="P1740" i="8"/>
  <c r="P1739" i="8"/>
  <c r="P1738" i="8"/>
  <c r="P1737" i="8"/>
  <c r="P1736" i="8"/>
  <c r="P1735" i="8"/>
  <c r="P1734" i="8"/>
  <c r="P1733" i="8"/>
  <c r="P1732" i="8"/>
  <c r="P1731" i="8"/>
  <c r="P1730" i="8"/>
  <c r="P1729" i="8"/>
  <c r="P1728" i="8"/>
  <c r="P1727" i="8"/>
  <c r="P1726" i="8"/>
  <c r="P1725" i="8"/>
  <c r="P1724" i="8"/>
  <c r="P1723" i="8"/>
  <c r="P1722" i="8"/>
  <c r="P1721" i="8"/>
  <c r="P1720" i="8"/>
  <c r="P1719" i="8"/>
  <c r="P1718" i="8"/>
  <c r="P1717" i="8"/>
  <c r="P1716" i="8"/>
  <c r="P1715" i="8"/>
  <c r="P1714" i="8"/>
  <c r="P1713" i="8"/>
  <c r="P1712" i="8"/>
  <c r="P1711" i="8"/>
  <c r="P1710" i="8"/>
  <c r="P1709" i="8"/>
  <c r="P1708" i="8"/>
  <c r="P1707" i="8"/>
  <c r="P1706" i="8"/>
  <c r="P1705" i="8"/>
  <c r="P1704" i="8"/>
  <c r="P1703" i="8"/>
  <c r="P1702" i="8"/>
  <c r="P1701" i="8"/>
  <c r="P1700" i="8"/>
  <c r="P1699" i="8"/>
  <c r="P1698" i="8"/>
  <c r="P1697" i="8"/>
  <c r="P1696" i="8"/>
  <c r="P1695" i="8"/>
  <c r="P1694" i="8"/>
  <c r="P1693" i="8"/>
  <c r="P1692" i="8"/>
  <c r="P1691" i="8"/>
  <c r="P1690" i="8"/>
  <c r="P1689" i="8"/>
  <c r="P1688" i="8"/>
  <c r="P1687" i="8"/>
  <c r="P1686" i="8"/>
  <c r="P1685" i="8"/>
  <c r="P1684" i="8"/>
  <c r="P1683" i="8"/>
  <c r="P1682" i="8"/>
  <c r="P1681" i="8"/>
  <c r="P1680" i="8"/>
  <c r="P1679" i="8"/>
  <c r="P1678" i="8"/>
  <c r="P1677" i="8"/>
  <c r="P1676" i="8"/>
  <c r="P1675" i="8"/>
  <c r="P1674" i="8"/>
  <c r="P1673" i="8"/>
  <c r="P1672" i="8"/>
  <c r="P1671" i="8"/>
  <c r="P1670" i="8"/>
  <c r="P1669" i="8"/>
  <c r="P1668" i="8"/>
  <c r="P1667" i="8"/>
  <c r="P1666" i="8"/>
  <c r="P1665" i="8"/>
  <c r="P1664" i="8"/>
  <c r="P1663" i="8"/>
  <c r="P1662" i="8"/>
  <c r="P1661" i="8"/>
  <c r="P1660" i="8"/>
  <c r="P1659" i="8"/>
  <c r="P1658" i="8"/>
  <c r="P1657" i="8"/>
  <c r="P1656" i="8"/>
  <c r="P1655" i="8"/>
  <c r="P1654" i="8"/>
  <c r="P1653" i="8"/>
  <c r="P1652" i="8"/>
  <c r="P1651" i="8"/>
  <c r="P1650" i="8"/>
  <c r="P1649" i="8"/>
  <c r="P1648" i="8"/>
  <c r="P1647" i="8"/>
  <c r="P1646" i="8"/>
  <c r="P1645" i="8"/>
  <c r="P1644" i="8"/>
  <c r="P1643" i="8"/>
  <c r="P1642" i="8"/>
  <c r="P1641" i="8"/>
  <c r="P1640" i="8"/>
  <c r="P1639" i="8"/>
  <c r="P1638" i="8"/>
  <c r="P1637" i="8"/>
  <c r="P1636" i="8"/>
  <c r="P1635" i="8"/>
  <c r="P1634" i="8"/>
  <c r="P1633" i="8"/>
  <c r="P1632" i="8"/>
  <c r="P1631" i="8"/>
  <c r="P1630" i="8"/>
  <c r="P1629" i="8"/>
  <c r="P1628" i="8"/>
  <c r="P1627" i="8"/>
  <c r="P1626" i="8"/>
  <c r="P1625" i="8"/>
  <c r="P1618" i="8"/>
  <c r="P1617" i="8"/>
  <c r="P1616" i="8"/>
  <c r="P1615" i="8"/>
  <c r="P1614" i="8"/>
  <c r="P1613" i="8"/>
  <c r="P1612" i="8"/>
  <c r="P1611" i="8"/>
  <c r="P1610" i="8"/>
  <c r="P1609" i="8"/>
  <c r="P1608" i="8"/>
  <c r="P1607" i="8"/>
  <c r="P1606" i="8"/>
  <c r="P1605" i="8"/>
  <c r="P1604" i="8"/>
  <c r="P1603" i="8"/>
  <c r="P1602" i="8"/>
  <c r="P1601" i="8"/>
  <c r="P1600" i="8"/>
  <c r="P1599" i="8"/>
  <c r="P1598" i="8"/>
  <c r="P1597" i="8"/>
  <c r="P1596" i="8"/>
  <c r="P1595" i="8"/>
  <c r="P1594" i="8"/>
  <c r="P1593" i="8"/>
  <c r="P1592" i="8"/>
  <c r="P1591" i="8"/>
  <c r="P1590" i="8"/>
  <c r="P1589" i="8"/>
  <c r="P1588" i="8"/>
  <c r="P1587" i="8"/>
  <c r="P1586" i="8"/>
  <c r="P1585" i="8"/>
  <c r="P1584" i="8"/>
  <c r="P1583" i="8"/>
  <c r="P1582" i="8"/>
  <c r="P1581" i="8"/>
  <c r="P1580" i="8"/>
  <c r="P1579" i="8"/>
  <c r="P1578" i="8"/>
  <c r="P1577" i="8"/>
  <c r="P1576" i="8"/>
  <c r="P1575" i="8"/>
  <c r="P1574" i="8"/>
  <c r="P1573" i="8"/>
  <c r="P1572" i="8"/>
  <c r="P1571" i="8"/>
  <c r="P1570" i="8"/>
  <c r="P1569" i="8"/>
  <c r="P1568" i="8"/>
  <c r="P1567" i="8"/>
  <c r="P1566" i="8"/>
  <c r="P1565" i="8"/>
  <c r="P1564" i="8"/>
  <c r="P1563" i="8"/>
  <c r="P1562" i="8"/>
  <c r="P1561" i="8"/>
  <c r="P1560" i="8"/>
  <c r="P1559" i="8"/>
  <c r="P1558" i="8"/>
  <c r="P1557" i="8"/>
  <c r="P1556" i="8"/>
  <c r="P1555" i="8"/>
  <c r="P1554" i="8"/>
  <c r="P1553" i="8"/>
  <c r="P1552" i="8"/>
  <c r="P1551" i="8"/>
  <c r="P1550" i="8"/>
  <c r="P1549" i="8"/>
  <c r="P1548" i="8"/>
  <c r="P1547" i="8"/>
  <c r="P1546" i="8"/>
  <c r="P1545" i="8"/>
  <c r="P1544" i="8"/>
  <c r="P1543" i="8"/>
  <c r="P1542" i="8"/>
  <c r="P1541" i="8"/>
  <c r="P1540" i="8"/>
  <c r="P1539" i="8"/>
  <c r="P1538" i="8"/>
  <c r="P1537" i="8"/>
  <c r="P1536" i="8"/>
  <c r="P1535" i="8"/>
  <c r="P1534" i="8"/>
  <c r="P1533" i="8"/>
  <c r="P1532" i="8"/>
  <c r="P1531" i="8"/>
  <c r="P1530" i="8"/>
  <c r="P1529" i="8"/>
  <c r="P1528" i="8"/>
  <c r="P1527" i="8"/>
  <c r="P1526" i="8"/>
  <c r="P1525" i="8"/>
  <c r="P1524" i="8"/>
  <c r="P1523" i="8"/>
  <c r="P1522" i="8"/>
  <c r="P1521" i="8"/>
  <c r="P1520" i="8"/>
  <c r="P1519" i="8"/>
  <c r="P1518" i="8"/>
  <c r="P1517" i="8"/>
  <c r="P1516" i="8"/>
  <c r="P1515" i="8"/>
  <c r="P1514" i="8"/>
  <c r="P1513" i="8"/>
  <c r="P1512" i="8"/>
  <c r="P1511" i="8"/>
  <c r="P1510" i="8"/>
  <c r="P1509" i="8"/>
  <c r="P1508" i="8"/>
  <c r="P1507" i="8"/>
  <c r="P1506" i="8"/>
  <c r="P1505" i="8"/>
  <c r="P1504" i="8"/>
  <c r="P1503" i="8"/>
  <c r="P1502" i="8"/>
  <c r="P1501" i="8"/>
  <c r="P1500" i="8"/>
  <c r="P1499" i="8"/>
  <c r="P1498" i="8"/>
  <c r="P1497" i="8"/>
  <c r="P1496" i="8"/>
  <c r="P1495" i="8"/>
  <c r="P1494" i="8"/>
  <c r="P1493" i="8"/>
  <c r="P1492" i="8"/>
  <c r="P1491" i="8"/>
  <c r="P1490" i="8"/>
  <c r="P1489" i="8"/>
  <c r="P1488" i="8"/>
  <c r="P1487" i="8"/>
  <c r="P1486" i="8"/>
  <c r="P1485" i="8"/>
  <c r="P1484" i="8"/>
  <c r="P1483" i="8"/>
  <c r="P1482" i="8"/>
  <c r="P1481" i="8"/>
  <c r="P1480" i="8"/>
  <c r="P1479" i="8"/>
  <c r="P1478" i="8"/>
  <c r="P1477" i="8"/>
  <c r="P1476" i="8"/>
  <c r="P1475" i="8"/>
  <c r="P1474" i="8"/>
  <c r="P1473" i="8"/>
  <c r="P1472" i="8"/>
  <c r="P1471" i="8"/>
  <c r="P1470" i="8"/>
  <c r="P1469" i="8"/>
  <c r="P1468" i="8"/>
  <c r="P1467" i="8"/>
  <c r="P1466" i="8"/>
  <c r="P1465" i="8"/>
  <c r="P1464" i="8"/>
  <c r="P1463" i="8"/>
  <c r="P1462" i="8"/>
  <c r="P1461" i="8"/>
  <c r="P1460" i="8"/>
  <c r="D297" i="4" l="1"/>
  <c r="H1123" i="1" s="1"/>
  <c r="D296" i="4"/>
  <c r="H1000" i="1" s="1"/>
  <c r="D295" i="4"/>
  <c r="H1023" i="1" s="1"/>
  <c r="D294" i="4"/>
  <c r="H1025" i="1" s="1"/>
  <c r="D293" i="4"/>
  <c r="H1104" i="1" s="1"/>
  <c r="D292" i="4"/>
  <c r="H1119" i="1" s="1"/>
  <c r="D291" i="4"/>
  <c r="H1109" i="1" s="1"/>
  <c r="D290" i="4"/>
  <c r="H969" i="1" s="1"/>
  <c r="D289" i="4"/>
  <c r="H1034" i="1" s="1"/>
  <c r="D288" i="4"/>
  <c r="H1081" i="1" s="1"/>
  <c r="D287" i="4"/>
  <c r="H997" i="1" s="1"/>
  <c r="D286" i="4"/>
  <c r="H967" i="1" s="1"/>
  <c r="D285" i="4"/>
  <c r="H1002" i="1" s="1"/>
  <c r="D284" i="4"/>
  <c r="H1115" i="1" s="1"/>
  <c r="D283" i="4"/>
  <c r="H996" i="1" s="1"/>
  <c r="D282" i="4"/>
  <c r="H963" i="1" s="1"/>
  <c r="D281" i="4"/>
  <c r="H1005" i="1" s="1"/>
  <c r="D280" i="4"/>
  <c r="H1082" i="1" s="1"/>
  <c r="D279" i="4"/>
  <c r="H1008" i="1" s="1"/>
  <c r="D278" i="4"/>
  <c r="H1116" i="1" s="1"/>
  <c r="D277" i="4"/>
  <c r="H1039" i="1" s="1"/>
  <c r="D276" i="4"/>
  <c r="H1100" i="1" s="1"/>
  <c r="D275" i="4"/>
  <c r="H1061" i="1" s="1"/>
  <c r="D274" i="4"/>
  <c r="H1015" i="1" s="1"/>
  <c r="D273" i="4"/>
  <c r="H1037" i="1" s="1"/>
  <c r="D272" i="4"/>
  <c r="H958" i="1" s="1"/>
  <c r="D271" i="4"/>
  <c r="H1049" i="1" s="1"/>
  <c r="D270" i="4"/>
  <c r="H1125" i="1" s="1"/>
  <c r="D269" i="4"/>
  <c r="H1078" i="1" s="1"/>
  <c r="D268" i="4"/>
  <c r="H1058" i="1" s="1"/>
  <c r="D267" i="4"/>
  <c r="H1036" i="1" s="1"/>
  <c r="D266" i="4"/>
  <c r="H1077" i="1" s="1"/>
  <c r="D265" i="4"/>
  <c r="H964" i="1" s="1"/>
  <c r="D264" i="4"/>
  <c r="H1056" i="1" s="1"/>
  <c r="D263" i="4"/>
  <c r="H1016" i="1" s="1"/>
  <c r="D262" i="4"/>
  <c r="H1086" i="1" s="1"/>
  <c r="D261" i="4"/>
  <c r="H1080" i="1" s="1"/>
  <c r="D260" i="4"/>
  <c r="H1103" i="1" s="1"/>
  <c r="D259" i="4"/>
  <c r="H1033" i="1" s="1"/>
  <c r="D258" i="4"/>
  <c r="H961" i="1" s="1"/>
  <c r="D257" i="4"/>
  <c r="H1062" i="1" s="1"/>
  <c r="D256" i="4"/>
  <c r="H1124" i="1" s="1"/>
  <c r="D255" i="4"/>
  <c r="H1105" i="1" s="1"/>
  <c r="D254" i="4"/>
  <c r="H1064" i="1" s="1"/>
  <c r="D253" i="4"/>
  <c r="H1028" i="1" s="1"/>
  <c r="D252" i="4"/>
  <c r="H1091" i="1" s="1"/>
  <c r="D251" i="4"/>
  <c r="H1120" i="1" s="1"/>
  <c r="D250" i="4"/>
  <c r="H993" i="1" s="1"/>
  <c r="D249" i="4"/>
  <c r="H989" i="1" s="1"/>
  <c r="D248" i="4"/>
  <c r="H965" i="1" s="1"/>
  <c r="D247" i="4"/>
  <c r="H1098" i="1" s="1"/>
  <c r="D246" i="4"/>
  <c r="H1011" i="1" s="1"/>
  <c r="D245" i="4"/>
  <c r="H1026" i="1" s="1"/>
  <c r="D244" i="4"/>
  <c r="H1087" i="1" s="1"/>
  <c r="D243" i="4"/>
  <c r="H1084" i="1" s="1"/>
  <c r="D242" i="4"/>
  <c r="H974" i="1" s="1"/>
  <c r="D241" i="4"/>
  <c r="H1101" i="1" s="1"/>
  <c r="D240" i="4"/>
  <c r="H982" i="1" s="1"/>
  <c r="D239" i="4"/>
  <c r="H1018" i="1" s="1"/>
  <c r="D238" i="4"/>
  <c r="H1088" i="1" s="1"/>
  <c r="D237" i="4"/>
  <c r="H977" i="1" s="1"/>
  <c r="D236" i="4"/>
  <c r="H1055" i="1" s="1"/>
  <c r="D235" i="4"/>
  <c r="H1117" i="1" s="1"/>
  <c r="D234" i="4"/>
  <c r="H983" i="1" s="1"/>
  <c r="D233" i="4"/>
  <c r="H987" i="1" s="1"/>
  <c r="D232" i="4"/>
  <c r="H1038" i="1" s="1"/>
  <c r="D231" i="4"/>
  <c r="H1079" i="1" s="1"/>
  <c r="D230" i="4"/>
  <c r="H1122" i="1" s="1"/>
  <c r="D229" i="4"/>
  <c r="H978" i="1" s="1"/>
  <c r="D228" i="4"/>
  <c r="H992" i="1" s="1"/>
  <c r="D227" i="4"/>
  <c r="H981" i="1" s="1"/>
  <c r="D226" i="4"/>
  <c r="H1094" i="1" s="1"/>
  <c r="D225" i="4"/>
  <c r="H976" i="1" s="1"/>
  <c r="D224" i="4"/>
  <c r="H1052" i="1" s="1"/>
  <c r="D223" i="4"/>
  <c r="H986" i="1" s="1"/>
  <c r="D222" i="4"/>
  <c r="H1072" i="1" s="1"/>
  <c r="D221" i="4"/>
  <c r="H1030" i="1" s="1"/>
  <c r="D220" i="4"/>
  <c r="H1059" i="1" s="1"/>
  <c r="D219" i="4"/>
  <c r="H988" i="1" s="1"/>
  <c r="D218" i="4"/>
  <c r="H1042" i="1" s="1"/>
  <c r="D217" i="4"/>
  <c r="H1014" i="1" s="1"/>
  <c r="D216" i="4"/>
  <c r="H1010" i="1" s="1"/>
  <c r="D215" i="4"/>
  <c r="H1048" i="1" s="1"/>
  <c r="D214" i="4"/>
  <c r="H1067" i="1" s="1"/>
  <c r="D213" i="4"/>
  <c r="H1111" i="1" s="1"/>
  <c r="D212" i="4"/>
  <c r="H1054" i="1" s="1"/>
  <c r="D211" i="4"/>
  <c r="H1110" i="1" s="1"/>
  <c r="D210" i="4"/>
  <c r="H975" i="1" s="1"/>
  <c r="D209" i="4"/>
  <c r="H1009" i="1" s="1"/>
  <c r="D208" i="4"/>
  <c r="H1112" i="1" s="1"/>
  <c r="D207" i="4"/>
  <c r="H1076" i="1" s="1"/>
  <c r="D206" i="4"/>
  <c r="H1019" i="1" s="1"/>
  <c r="D205" i="4"/>
  <c r="H1113" i="1" s="1"/>
  <c r="D204" i="4"/>
  <c r="H1012" i="1" s="1"/>
  <c r="D203" i="4"/>
  <c r="H995" i="1" s="1"/>
  <c r="D202" i="4"/>
  <c r="H1099" i="1" s="1"/>
  <c r="D201" i="4"/>
  <c r="H1001" i="1" s="1"/>
  <c r="D200" i="4"/>
  <c r="H1044" i="1" s="1"/>
  <c r="D199" i="4"/>
  <c r="H1083" i="1" s="1"/>
  <c r="D198" i="4"/>
  <c r="H1022" i="1" s="1"/>
  <c r="D197" i="4"/>
  <c r="H998" i="1" s="1"/>
  <c r="D196" i="4"/>
  <c r="H1093" i="1" s="1"/>
  <c r="D195" i="4"/>
  <c r="H973" i="1" s="1"/>
  <c r="D194" i="4"/>
  <c r="H1050" i="1" s="1"/>
  <c r="D193" i="4"/>
  <c r="H1051" i="1" s="1"/>
  <c r="D192" i="4"/>
  <c r="H1118" i="1" s="1"/>
  <c r="D191" i="4"/>
  <c r="H1017" i="1" s="1"/>
  <c r="D190" i="4"/>
  <c r="H1021" i="1" s="1"/>
  <c r="D189" i="4"/>
  <c r="H985" i="1" s="1"/>
  <c r="D188" i="4"/>
  <c r="H1102" i="1" s="1"/>
  <c r="D187" i="4"/>
  <c r="H1071" i="1" s="1"/>
  <c r="D186" i="4"/>
  <c r="H966" i="1" s="1"/>
  <c r="D185" i="4"/>
  <c r="H994" i="1" s="1"/>
  <c r="D184" i="4"/>
  <c r="H1069" i="1" s="1"/>
  <c r="D183" i="4"/>
  <c r="H1106" i="1" s="1"/>
  <c r="D182" i="4"/>
  <c r="H990" i="1" s="1"/>
  <c r="D181" i="4"/>
  <c r="H1035" i="1" s="1"/>
  <c r="D180" i="4"/>
  <c r="H1075" i="1" s="1"/>
  <c r="D179" i="4"/>
  <c r="H1073" i="1" s="1"/>
  <c r="D178" i="4"/>
  <c r="H970" i="1" s="1"/>
  <c r="D177" i="4"/>
  <c r="H1121" i="1" s="1"/>
  <c r="F1387" i="4" l="1"/>
  <c r="F1386" i="4"/>
  <c r="F1390" i="4"/>
  <c r="F1394" i="4"/>
  <c r="F1398" i="4"/>
  <c r="F1402" i="4"/>
  <c r="F1406" i="4"/>
  <c r="F1410" i="4"/>
  <c r="F1414" i="4"/>
  <c r="F1418" i="4"/>
  <c r="F1422" i="4"/>
  <c r="F1426" i="4"/>
  <c r="F1430" i="4"/>
  <c r="F1434" i="4"/>
  <c r="F1438" i="4"/>
  <c r="F1442" i="4"/>
  <c r="F1446" i="4"/>
  <c r="F1450" i="4"/>
  <c r="F1454" i="4"/>
  <c r="F1458" i="4"/>
  <c r="F1462" i="4"/>
  <c r="F1466" i="4"/>
  <c r="F1470" i="4"/>
  <c r="F1474" i="4"/>
  <c r="F1478" i="4"/>
  <c r="F1482" i="4"/>
  <c r="F1486" i="4"/>
  <c r="F1490" i="4"/>
  <c r="F1494" i="4"/>
  <c r="F1498" i="4"/>
  <c r="F1502" i="4"/>
  <c r="F1391" i="4"/>
  <c r="F1395" i="4"/>
  <c r="F1399" i="4"/>
  <c r="F1403" i="4"/>
  <c r="F1407" i="4"/>
  <c r="F1411" i="4"/>
  <c r="F1415" i="4"/>
  <c r="F1419" i="4"/>
  <c r="F1423" i="4"/>
  <c r="F1427" i="4"/>
  <c r="F1431" i="4"/>
  <c r="F1435" i="4"/>
  <c r="F1439" i="4"/>
  <c r="F1443" i="4"/>
  <c r="F1447" i="4"/>
  <c r="F1451" i="4"/>
  <c r="F1455" i="4"/>
  <c r="F1459" i="4"/>
  <c r="F1463" i="4"/>
  <c r="F1467" i="4"/>
  <c r="F1471" i="4"/>
  <c r="F1475" i="4"/>
  <c r="F1479" i="4"/>
  <c r="F1483" i="4"/>
  <c r="F1487" i="4"/>
  <c r="F1491" i="4"/>
  <c r="F1495" i="4"/>
  <c r="F1499" i="4"/>
  <c r="F1503" i="4"/>
  <c r="F1392" i="4"/>
  <c r="F1396" i="4"/>
  <c r="F1404" i="4"/>
  <c r="F1408" i="4"/>
  <c r="F1412" i="4"/>
  <c r="F1416" i="4"/>
  <c r="F1420" i="4"/>
  <c r="F1424" i="4"/>
  <c r="F1428" i="4"/>
  <c r="F1432" i="4"/>
  <c r="F1436" i="4"/>
  <c r="F1440" i="4"/>
  <c r="F1444" i="4"/>
  <c r="F1448" i="4"/>
  <c r="F1452" i="4"/>
  <c r="F1456" i="4"/>
  <c r="F1460" i="4"/>
  <c r="F1464" i="4"/>
  <c r="F1468" i="4"/>
  <c r="F1472" i="4"/>
  <c r="F1476" i="4"/>
  <c r="F1480" i="4"/>
  <c r="F1484" i="4"/>
  <c r="F1488" i="4"/>
  <c r="F1492" i="4"/>
  <c r="F1496" i="4"/>
  <c r="F1500" i="4"/>
  <c r="F1504" i="4"/>
  <c r="F1388" i="4"/>
  <c r="F1400" i="4"/>
  <c r="F1385" i="4"/>
  <c r="F1389" i="4"/>
  <c r="F1393" i="4"/>
  <c r="F1397" i="4"/>
  <c r="F1401" i="4"/>
  <c r="F1405" i="4"/>
  <c r="F1409" i="4"/>
  <c r="F1413" i="4"/>
  <c r="F1417" i="4"/>
  <c r="F1421" i="4"/>
  <c r="F1425" i="4"/>
  <c r="F1429" i="4"/>
  <c r="F1433" i="4"/>
  <c r="F1437" i="4"/>
  <c r="F1441" i="4"/>
  <c r="F1445" i="4"/>
  <c r="F1449" i="4"/>
  <c r="F1453" i="4"/>
  <c r="F1457" i="4"/>
  <c r="F1461" i="4"/>
  <c r="F1465" i="4"/>
  <c r="F1469" i="4"/>
  <c r="F1473" i="4"/>
  <c r="F1477" i="4"/>
  <c r="F1481" i="4"/>
  <c r="F1485" i="4"/>
  <c r="F1489" i="4"/>
  <c r="F1493" i="4"/>
  <c r="F1497" i="4"/>
  <c r="F1501" i="4"/>
  <c r="F1505" i="4"/>
  <c r="D985" i="4" l="1"/>
  <c r="P1068" i="1" s="1"/>
  <c r="D984" i="4"/>
  <c r="P1082" i="1" s="1"/>
  <c r="D983" i="4"/>
  <c r="P1003" i="1" s="1"/>
  <c r="D982" i="4"/>
  <c r="P984" i="1" s="1"/>
  <c r="D981" i="4"/>
  <c r="P1020" i="1" s="1"/>
  <c r="D980" i="4"/>
  <c r="P1103" i="1" s="1"/>
  <c r="D979" i="4"/>
  <c r="P1045" i="1" s="1"/>
  <c r="D978" i="4"/>
  <c r="P1026" i="1" s="1"/>
  <c r="D977" i="4"/>
  <c r="P1041" i="1" s="1"/>
  <c r="D976" i="4"/>
  <c r="P1094" i="1" s="1"/>
  <c r="D975" i="4"/>
  <c r="P1067" i="1" s="1"/>
  <c r="D974" i="4"/>
  <c r="P963" i="1" s="1"/>
  <c r="D973" i="4"/>
  <c r="P995" i="1" s="1"/>
  <c r="D972" i="4"/>
  <c r="P1114" i="1" s="1"/>
  <c r="D971" i="4"/>
  <c r="P1123" i="1" s="1"/>
  <c r="D970" i="4"/>
  <c r="P976" i="1" s="1"/>
  <c r="D969" i="4"/>
  <c r="P960" i="1" s="1"/>
  <c r="D968" i="4"/>
  <c r="P1021" i="1" s="1"/>
  <c r="D967" i="4"/>
  <c r="P1033" i="1" s="1"/>
  <c r="D966" i="4"/>
  <c r="P983" i="1" s="1"/>
  <c r="D965" i="4"/>
  <c r="P1096" i="1" s="1"/>
  <c r="D964" i="4"/>
  <c r="P1017" i="1" s="1"/>
  <c r="D963" i="4"/>
  <c r="P1057" i="1" s="1"/>
  <c r="D962" i="4"/>
  <c r="P1089" i="1" s="1"/>
  <c r="D961" i="4"/>
  <c r="P1063" i="1" s="1"/>
  <c r="D960" i="4"/>
  <c r="P992" i="1" s="1"/>
  <c r="D959" i="4"/>
  <c r="P1006" i="1" s="1"/>
  <c r="D958" i="4"/>
  <c r="P1053" i="1" s="1"/>
  <c r="D957" i="4"/>
  <c r="P1042" i="1" s="1"/>
  <c r="D956" i="4"/>
  <c r="P994" i="1" s="1"/>
  <c r="D955" i="4"/>
  <c r="P975" i="1" s="1"/>
  <c r="D954" i="4"/>
  <c r="P973" i="1" s="1"/>
  <c r="D953" i="4"/>
  <c r="P1037" i="1" s="1"/>
  <c r="D952" i="4"/>
  <c r="P985" i="1" s="1"/>
  <c r="D951" i="4"/>
  <c r="P999" i="1" s="1"/>
  <c r="D950" i="4"/>
  <c r="P1117" i="1" s="1"/>
  <c r="D949" i="4"/>
  <c r="P1075" i="1" s="1"/>
  <c r="D948" i="4"/>
  <c r="P1043" i="1" s="1"/>
  <c r="D947" i="4"/>
  <c r="P1036" i="1" s="1"/>
  <c r="D946" i="4"/>
  <c r="P1119" i="1" s="1"/>
  <c r="D945" i="4"/>
  <c r="P987" i="1" s="1"/>
  <c r="D944" i="4"/>
  <c r="P1111" i="1" s="1"/>
  <c r="D943" i="4"/>
  <c r="P962" i="1" s="1"/>
  <c r="D942" i="4"/>
  <c r="P1023" i="1" s="1"/>
  <c r="D941" i="4"/>
  <c r="P1100" i="1" s="1"/>
  <c r="D940" i="4"/>
  <c r="P1051" i="1" s="1"/>
  <c r="D939" i="4"/>
  <c r="P1062" i="1" s="1"/>
  <c r="D938" i="4"/>
  <c r="P1109" i="1" s="1"/>
  <c r="D937" i="4"/>
  <c r="P969" i="1" s="1"/>
  <c r="D936" i="4"/>
  <c r="P1025" i="1" s="1"/>
  <c r="D935" i="4"/>
  <c r="P1106" i="1" s="1"/>
  <c r="D934" i="4"/>
  <c r="P1047" i="1" s="1"/>
  <c r="D933" i="4"/>
  <c r="P1080" i="1" s="1"/>
  <c r="D932" i="4"/>
  <c r="P961" i="1" s="1"/>
  <c r="D931" i="4"/>
  <c r="P1113" i="1" s="1"/>
  <c r="D930" i="4"/>
  <c r="P1064" i="1" s="1"/>
  <c r="D929" i="4"/>
  <c r="P990" i="1" s="1"/>
  <c r="D928" i="4"/>
  <c r="P1086" i="1" s="1"/>
  <c r="D927" i="4"/>
  <c r="P1032" i="1" s="1"/>
  <c r="D926" i="4"/>
  <c r="P1097" i="1" s="1"/>
  <c r="D925" i="4"/>
  <c r="P1016" i="1" s="1"/>
  <c r="D924" i="4"/>
  <c r="P1125" i="1" s="1"/>
  <c r="D923" i="4"/>
  <c r="P1014" i="1" s="1"/>
  <c r="D922" i="4"/>
  <c r="P974" i="1" s="1"/>
  <c r="D921" i="4"/>
  <c r="P1077" i="1" s="1"/>
  <c r="D920" i="4"/>
  <c r="P1031" i="1" s="1"/>
  <c r="D919" i="4"/>
  <c r="P1085" i="1" s="1"/>
  <c r="D918" i="4"/>
  <c r="P1061" i="1" s="1"/>
  <c r="D917" i="4"/>
  <c r="P1034" i="1" s="1"/>
  <c r="D916" i="4"/>
  <c r="P1038" i="1" s="1"/>
  <c r="D915" i="4"/>
  <c r="P1073" i="1" s="1"/>
  <c r="D914" i="4"/>
  <c r="P1120" i="1" s="1"/>
  <c r="D913" i="4"/>
  <c r="P979" i="1" s="1"/>
  <c r="D912" i="4"/>
  <c r="P993" i="1" s="1"/>
  <c r="D911" i="4"/>
  <c r="P1066" i="1" s="1"/>
  <c r="D910" i="4"/>
  <c r="P1108" i="1" s="1"/>
  <c r="D909" i="4"/>
  <c r="P1098" i="1" s="1"/>
  <c r="D908" i="4"/>
  <c r="P1001" i="1" s="1"/>
  <c r="D907" i="4"/>
  <c r="P964" i="1" s="1"/>
  <c r="D906" i="4"/>
  <c r="P991" i="1" s="1"/>
  <c r="D905" i="4"/>
  <c r="P1013" i="1" s="1"/>
  <c r="D904" i="4"/>
  <c r="P1012" i="1" s="1"/>
  <c r="D903" i="4"/>
  <c r="P1044" i="1" s="1"/>
  <c r="D902" i="4"/>
  <c r="P1076" i="1" s="1"/>
  <c r="D901" i="4"/>
  <c r="P998" i="1" s="1"/>
  <c r="D900" i="4"/>
  <c r="P1002" i="1" s="1"/>
  <c r="D899" i="4"/>
  <c r="P966" i="1" s="1"/>
  <c r="D898" i="4"/>
  <c r="P1071" i="1" s="1"/>
  <c r="D897" i="4"/>
  <c r="P1122" i="1" s="1"/>
  <c r="D896" i="4"/>
  <c r="P1022" i="1" s="1"/>
  <c r="D895" i="4"/>
  <c r="P1049" i="1" s="1"/>
  <c r="D894" i="4"/>
  <c r="P1000" i="1" s="1"/>
  <c r="D893" i="4"/>
  <c r="P1105" i="1" s="1"/>
  <c r="D892" i="4"/>
  <c r="P1004" i="1" s="1"/>
  <c r="D891" i="4"/>
  <c r="P1018" i="1" s="1"/>
  <c r="D890" i="4"/>
  <c r="P1007" i="1" s="1"/>
  <c r="D889" i="4"/>
  <c r="P972" i="1" s="1"/>
  <c r="D888" i="4"/>
  <c r="P1015" i="1" s="1"/>
  <c r="D887" i="4"/>
  <c r="P959" i="1" s="1"/>
  <c r="D886" i="4"/>
  <c r="P1079" i="1" s="1"/>
  <c r="D885" i="4"/>
  <c r="P1110" i="1" s="1"/>
  <c r="D884" i="4"/>
  <c r="P1039" i="1" s="1"/>
  <c r="D883" i="4"/>
  <c r="P1116" i="1" s="1"/>
  <c r="D882" i="4"/>
  <c r="P1027" i="1" s="1"/>
  <c r="D881" i="4"/>
  <c r="P1124" i="1" s="1"/>
  <c r="D880" i="4"/>
  <c r="P1087" i="1" s="1"/>
  <c r="D879" i="4"/>
  <c r="P977" i="1" s="1"/>
  <c r="D878" i="4"/>
  <c r="P1005" i="1" s="1"/>
  <c r="D877" i="4"/>
  <c r="P989" i="1" s="1"/>
  <c r="D876" i="4"/>
  <c r="P1010" i="1" s="1"/>
  <c r="D875" i="4"/>
  <c r="P1035" i="1" s="1"/>
  <c r="D874" i="4"/>
  <c r="P997" i="1" s="1"/>
  <c r="D873" i="4"/>
  <c r="P1030" i="1" s="1"/>
  <c r="D872" i="4"/>
  <c r="P965" i="1" s="1"/>
  <c r="D871" i="4"/>
  <c r="P996" i="1" s="1"/>
  <c r="D870" i="4"/>
  <c r="P1008" i="1" s="1"/>
  <c r="D869" i="4"/>
  <c r="P1083" i="1" s="1"/>
  <c r="D868" i="4"/>
  <c r="P1121" i="1" s="1"/>
  <c r="D867" i="4"/>
  <c r="P1060" i="1" s="1"/>
  <c r="D866" i="4"/>
  <c r="P1055" i="1" s="1"/>
  <c r="D865" i="4"/>
  <c r="P981" i="1" s="1"/>
  <c r="D813" i="4"/>
  <c r="AF1103" i="1" s="1"/>
  <c r="D812" i="4"/>
  <c r="AF1120" i="1" s="1"/>
  <c r="D811" i="4"/>
  <c r="AF1062" i="1" s="1"/>
  <c r="D810" i="4"/>
  <c r="AF1035" i="1" s="1"/>
  <c r="D809" i="4"/>
  <c r="AF988" i="1" s="1"/>
  <c r="D808" i="4"/>
  <c r="AF1043" i="1" s="1"/>
  <c r="D807" i="4"/>
  <c r="AF1065" i="1" s="1"/>
  <c r="D806" i="4"/>
  <c r="AF1064" i="1" s="1"/>
  <c r="D805" i="4"/>
  <c r="AF1010" i="1" s="1"/>
  <c r="D804" i="4"/>
  <c r="AF1091" i="1" s="1"/>
  <c r="D803" i="4"/>
  <c r="AF986" i="1" s="1"/>
  <c r="D802" i="4"/>
  <c r="AF1019" i="1" s="1"/>
  <c r="D801" i="4"/>
  <c r="AF978" i="1" s="1"/>
  <c r="D800" i="4"/>
  <c r="AF1096" i="1" s="1"/>
  <c r="D799" i="4"/>
  <c r="AF1111" i="1" s="1"/>
  <c r="D798" i="4"/>
  <c r="AF1004" i="1" s="1"/>
  <c r="D797" i="4"/>
  <c r="AF1007" i="1" s="1"/>
  <c r="D796" i="4"/>
  <c r="AF987" i="1" s="1"/>
  <c r="D795" i="4"/>
  <c r="AF1034" i="1" s="1"/>
  <c r="D794" i="4"/>
  <c r="AF1050" i="1" s="1"/>
  <c r="D793" i="4"/>
  <c r="AF1119" i="1" s="1"/>
  <c r="D792" i="4"/>
  <c r="AF975" i="1" s="1"/>
  <c r="D791" i="4"/>
  <c r="AF1107" i="1" s="1"/>
  <c r="D790" i="4"/>
  <c r="AF1014" i="1" s="1"/>
  <c r="D789" i="4"/>
  <c r="AF1121" i="1" s="1"/>
  <c r="D788" i="4"/>
  <c r="AF1013" i="1" s="1"/>
  <c r="D787" i="4"/>
  <c r="AF1070" i="1" s="1"/>
  <c r="D786" i="4"/>
  <c r="AF1026" i="1" s="1"/>
  <c r="D785" i="4"/>
  <c r="AF1033" i="1" s="1"/>
  <c r="D784" i="4"/>
  <c r="AF958" i="1" s="1"/>
  <c r="D783" i="4"/>
  <c r="AF1018" i="1" s="1"/>
  <c r="D782" i="4"/>
  <c r="AF1118" i="1" s="1"/>
  <c r="D781" i="4"/>
  <c r="AF1067" i="1" s="1"/>
  <c r="D780" i="4"/>
  <c r="AF973" i="1" s="1"/>
  <c r="D779" i="4"/>
  <c r="AF962" i="1" s="1"/>
  <c r="D778" i="4"/>
  <c r="AF1123" i="1" s="1"/>
  <c r="D777" i="4"/>
  <c r="AF964" i="1" s="1"/>
  <c r="D776" i="4"/>
  <c r="AF989" i="1" s="1"/>
  <c r="D775" i="4"/>
  <c r="AF1036" i="1" s="1"/>
  <c r="D774" i="4"/>
  <c r="AF977" i="1" s="1"/>
  <c r="D773" i="4"/>
  <c r="AF1053" i="1" s="1"/>
  <c r="D772" i="4"/>
  <c r="AF1020" i="1" s="1"/>
  <c r="D771" i="4"/>
  <c r="AF1057" i="1" s="1"/>
  <c r="D770" i="4"/>
  <c r="AF993" i="1" s="1"/>
  <c r="D769" i="4"/>
  <c r="AF1022" i="1" s="1"/>
  <c r="D768" i="4"/>
  <c r="AF996" i="1" s="1"/>
  <c r="D767" i="4"/>
  <c r="AF1093" i="1" s="1"/>
  <c r="D766" i="4"/>
  <c r="AF1083" i="1" s="1"/>
  <c r="D765" i="4"/>
  <c r="AF1039" i="1" s="1"/>
  <c r="D764" i="4"/>
  <c r="AF994" i="1" s="1"/>
  <c r="D763" i="4"/>
  <c r="AF1044" i="1" s="1"/>
  <c r="D762" i="4"/>
  <c r="AF992" i="1" s="1"/>
  <c r="D761" i="4"/>
  <c r="AF974" i="1" s="1"/>
  <c r="D760" i="4"/>
  <c r="AF1027" i="1" s="1"/>
  <c r="D759" i="4"/>
  <c r="AF1114" i="1" s="1"/>
  <c r="D758" i="4"/>
  <c r="AF1115" i="1" s="1"/>
  <c r="D757" i="4"/>
  <c r="AF1094" i="1" s="1"/>
  <c r="D756" i="4"/>
  <c r="AF1074" i="1" s="1"/>
  <c r="D755" i="4"/>
  <c r="AF1032" i="1" s="1"/>
  <c r="D754" i="4"/>
  <c r="AF1030" i="1" s="1"/>
  <c r="D753" i="4"/>
  <c r="AF1117" i="1" s="1"/>
  <c r="D752" i="4"/>
  <c r="AF1038" i="1" s="1"/>
  <c r="D751" i="4"/>
  <c r="AF972" i="1" s="1"/>
  <c r="D750" i="4"/>
  <c r="AF1048" i="1" s="1"/>
  <c r="D749" i="4"/>
  <c r="AF1024" i="1" s="1"/>
  <c r="D748" i="4"/>
  <c r="AF968" i="1" s="1"/>
  <c r="D747" i="4"/>
  <c r="AF1017" i="1" s="1"/>
  <c r="D746" i="4"/>
  <c r="AF1079" i="1" s="1"/>
  <c r="D745" i="4"/>
  <c r="AF1075" i="1" s="1"/>
  <c r="D744" i="4"/>
  <c r="AF1021" i="1" s="1"/>
  <c r="D743" i="4"/>
  <c r="AF1073" i="1" s="1"/>
  <c r="D742" i="4"/>
  <c r="AF1124" i="1" s="1"/>
  <c r="D741" i="4"/>
  <c r="AF1042" i="1" s="1"/>
  <c r="D740" i="4"/>
  <c r="AF1008" i="1" s="1"/>
  <c r="D739" i="4"/>
  <c r="AF1046" i="1" s="1"/>
  <c r="D738" i="4"/>
  <c r="AF1087" i="1" s="1"/>
  <c r="D737" i="4"/>
  <c r="AF1085" i="1" s="1"/>
  <c r="D736" i="4"/>
  <c r="AF1100" i="1" s="1"/>
  <c r="D735" i="4"/>
  <c r="AF1084" i="1" s="1"/>
  <c r="D734" i="4"/>
  <c r="AF1106" i="1" s="1"/>
  <c r="D733" i="4"/>
  <c r="AF1055" i="1" s="1"/>
  <c r="D732" i="4"/>
  <c r="AF1041" i="1" s="1"/>
  <c r="D731" i="4"/>
  <c r="AF1066" i="1" s="1"/>
  <c r="D730" i="4"/>
  <c r="AF1009" i="1" s="1"/>
  <c r="D729" i="4"/>
  <c r="AF971" i="1" s="1"/>
  <c r="D728" i="4"/>
  <c r="AF981" i="1" s="1"/>
  <c r="D727" i="4"/>
  <c r="AF1006" i="1" s="1"/>
  <c r="D726" i="4"/>
  <c r="AF960" i="1" s="1"/>
  <c r="D725" i="4"/>
  <c r="AF1051" i="1" s="1"/>
  <c r="D724" i="4"/>
  <c r="AF1076" i="1" s="1"/>
  <c r="D723" i="4"/>
  <c r="AF1089" i="1" s="1"/>
  <c r="D722" i="4"/>
  <c r="AF1092" i="1" s="1"/>
  <c r="D721" i="4"/>
  <c r="AF991" i="1" s="1"/>
  <c r="D720" i="4"/>
  <c r="AF1000" i="1" s="1"/>
  <c r="D719" i="4"/>
  <c r="AF1037" i="1" s="1"/>
  <c r="D718" i="4"/>
  <c r="AF1056" i="1" s="1"/>
  <c r="D717" i="4"/>
  <c r="AF1104" i="1" s="1"/>
  <c r="D716" i="4"/>
  <c r="AF984" i="1" s="1"/>
  <c r="D715" i="4"/>
  <c r="AF997" i="1" s="1"/>
  <c r="D714" i="4"/>
  <c r="AF1116" i="1" s="1"/>
  <c r="D713" i="4"/>
  <c r="AF1098" i="1" s="1"/>
  <c r="D712" i="4"/>
  <c r="AF965" i="1" s="1"/>
  <c r="D711" i="4"/>
  <c r="AF982" i="1" s="1"/>
  <c r="D710" i="4"/>
  <c r="AF980" i="1" s="1"/>
  <c r="D709" i="4"/>
  <c r="AF1023" i="1" s="1"/>
  <c r="D708" i="4"/>
  <c r="AF1071" i="1" s="1"/>
  <c r="D707" i="4"/>
  <c r="AF1012" i="1" s="1"/>
  <c r="D706" i="4"/>
  <c r="AF998" i="1" s="1"/>
  <c r="D705" i="4"/>
  <c r="AF966" i="1" s="1"/>
  <c r="D704" i="4"/>
  <c r="AF963" i="1" s="1"/>
  <c r="D703" i="4"/>
  <c r="AF1028" i="1" s="1"/>
  <c r="D702" i="4"/>
  <c r="AF970" i="1" s="1"/>
  <c r="D701" i="4"/>
  <c r="AF1063" i="1" s="1"/>
  <c r="D700" i="4"/>
  <c r="AF967" i="1" s="1"/>
  <c r="D699" i="4"/>
  <c r="AF1003" i="1" s="1"/>
  <c r="D698" i="4"/>
  <c r="AF1108" i="1" s="1"/>
  <c r="D697" i="4"/>
  <c r="AF1099" i="1" s="1"/>
  <c r="D696" i="4"/>
  <c r="AF1054" i="1" s="1"/>
  <c r="D695" i="4"/>
  <c r="AF1080" i="1" s="1"/>
  <c r="D694" i="4"/>
  <c r="AF1040" i="1" s="1"/>
  <c r="D693" i="4"/>
  <c r="AF1097" i="1" s="1"/>
  <c r="D641" i="4"/>
  <c r="L1114" i="1" s="1"/>
  <c r="D640" i="4"/>
  <c r="L1030" i="1" s="1"/>
  <c r="D639" i="4"/>
  <c r="L972" i="1" s="1"/>
  <c r="D638" i="4"/>
  <c r="L965" i="1" s="1"/>
  <c r="D637" i="4"/>
  <c r="L1061" i="1" s="1"/>
  <c r="D636" i="4"/>
  <c r="L1111" i="1" s="1"/>
  <c r="D635" i="4"/>
  <c r="L1119" i="1" s="1"/>
  <c r="D634" i="4"/>
  <c r="L1035" i="1" s="1"/>
  <c r="D633" i="4"/>
  <c r="L1107" i="1" s="1"/>
  <c r="D632" i="4"/>
  <c r="L1112" i="1" s="1"/>
  <c r="D631" i="4"/>
  <c r="L996" i="1" s="1"/>
  <c r="D630" i="4"/>
  <c r="L1014" i="1" s="1"/>
  <c r="D629" i="4"/>
  <c r="L1062" i="1" s="1"/>
  <c r="D628" i="4"/>
  <c r="L1113" i="1" s="1"/>
  <c r="D627" i="4"/>
  <c r="L982" i="1" s="1"/>
  <c r="D626" i="4"/>
  <c r="L1103" i="1" s="1"/>
  <c r="D625" i="4"/>
  <c r="L1086" i="1" s="1"/>
  <c r="D624" i="4"/>
  <c r="L1049" i="1" s="1"/>
  <c r="D623" i="4"/>
  <c r="L979" i="1" s="1"/>
  <c r="D622" i="4"/>
  <c r="L1039" i="1" s="1"/>
  <c r="D621" i="4"/>
  <c r="L987" i="1" s="1"/>
  <c r="D620" i="4"/>
  <c r="L1022" i="1" s="1"/>
  <c r="D619" i="4"/>
  <c r="L1008" i="1" s="1"/>
  <c r="D618" i="4"/>
  <c r="L984" i="1" s="1"/>
  <c r="D617" i="4"/>
  <c r="L1090" i="1" s="1"/>
  <c r="D616" i="4"/>
  <c r="L986" i="1" s="1"/>
  <c r="D615" i="4"/>
  <c r="L1077" i="1" s="1"/>
  <c r="D614" i="4"/>
  <c r="L1118" i="1" s="1"/>
  <c r="D613" i="4"/>
  <c r="L1034" i="1" s="1"/>
  <c r="D612" i="4"/>
  <c r="L960" i="1" s="1"/>
  <c r="D611" i="4"/>
  <c r="L981" i="1" s="1"/>
  <c r="D610" i="4"/>
  <c r="L1081" i="1" s="1"/>
  <c r="D609" i="4"/>
  <c r="L1073" i="1" s="1"/>
  <c r="D608" i="4"/>
  <c r="L1016" i="1" s="1"/>
  <c r="D607" i="4"/>
  <c r="L975" i="1" s="1"/>
  <c r="D606" i="4"/>
  <c r="L1109" i="1" s="1"/>
  <c r="D605" i="4"/>
  <c r="L1078" i="1" s="1"/>
  <c r="D604" i="4"/>
  <c r="L1104" i="1" s="1"/>
  <c r="D603" i="4"/>
  <c r="L1043" i="1" s="1"/>
  <c r="D602" i="4"/>
  <c r="L983" i="1" s="1"/>
  <c r="D601" i="4"/>
  <c r="L995" i="1" s="1"/>
  <c r="D600" i="4"/>
  <c r="L1095" i="1" s="1"/>
  <c r="D599" i="4"/>
  <c r="L1064" i="1" s="1"/>
  <c r="D598" i="4"/>
  <c r="L1115" i="1" s="1"/>
  <c r="D597" i="4"/>
  <c r="L1072" i="1" s="1"/>
  <c r="D596" i="4"/>
  <c r="L1025" i="1" s="1"/>
  <c r="D595" i="4"/>
  <c r="L1053" i="1" s="1"/>
  <c r="D594" i="4"/>
  <c r="L1116" i="1" s="1"/>
  <c r="D593" i="4"/>
  <c r="L999" i="1" s="1"/>
  <c r="D592" i="4"/>
  <c r="L994" i="1" s="1"/>
  <c r="D591" i="4"/>
  <c r="L1121" i="1" s="1"/>
  <c r="D590" i="4"/>
  <c r="L1031" i="1" s="1"/>
  <c r="D589" i="4"/>
  <c r="L958" i="1" s="1"/>
  <c r="D588" i="4"/>
  <c r="L963" i="1" s="1"/>
  <c r="D587" i="4"/>
  <c r="L1085" i="1" s="1"/>
  <c r="D586" i="4"/>
  <c r="L1097" i="1" s="1"/>
  <c r="D585" i="4"/>
  <c r="L1080" i="1" s="1"/>
  <c r="D584" i="4"/>
  <c r="L997" i="1" s="1"/>
  <c r="D583" i="4"/>
  <c r="L991" i="1" s="1"/>
  <c r="D582" i="4"/>
  <c r="L1066" i="1" s="1"/>
  <c r="D581" i="4"/>
  <c r="L1060" i="1" s="1"/>
  <c r="D580" i="4"/>
  <c r="L988" i="1" s="1"/>
  <c r="D579" i="4"/>
  <c r="L990" i="1" s="1"/>
  <c r="D578" i="4"/>
  <c r="L1045" i="1" s="1"/>
  <c r="D577" i="4"/>
  <c r="L1028" i="1" s="1"/>
  <c r="D576" i="4"/>
  <c r="L964" i="1" s="1"/>
  <c r="D575" i="4"/>
  <c r="L1108" i="1" s="1"/>
  <c r="D574" i="4"/>
  <c r="L1044" i="1" s="1"/>
  <c r="D573" i="4"/>
  <c r="L1027" i="1" s="1"/>
  <c r="D572" i="4"/>
  <c r="L1091" i="1" s="1"/>
  <c r="D571" i="4"/>
  <c r="L978" i="1" s="1"/>
  <c r="D570" i="4"/>
  <c r="L1124" i="1" s="1"/>
  <c r="D569" i="4"/>
  <c r="L1037" i="1" s="1"/>
  <c r="D568" i="4"/>
  <c r="L1096" i="1" s="1"/>
  <c r="D567" i="4"/>
  <c r="L973" i="1" s="1"/>
  <c r="D566" i="4"/>
  <c r="L1100" i="1" s="1"/>
  <c r="D565" i="4"/>
  <c r="L1017" i="1" s="1"/>
  <c r="D564" i="4"/>
  <c r="L1079" i="1" s="1"/>
  <c r="D563" i="4"/>
  <c r="L1059" i="1" s="1"/>
  <c r="D562" i="4"/>
  <c r="L1050" i="1" s="1"/>
  <c r="D561" i="4"/>
  <c r="L998" i="1" s="1"/>
  <c r="D560" i="4"/>
  <c r="L1020" i="1" s="1"/>
  <c r="D559" i="4"/>
  <c r="L1110" i="1" s="1"/>
  <c r="D558" i="4"/>
  <c r="L977" i="1" s="1"/>
  <c r="D557" i="4"/>
  <c r="L1026" i="1" s="1"/>
  <c r="D556" i="4"/>
  <c r="L1002" i="1" s="1"/>
  <c r="D555" i="4"/>
  <c r="L974" i="1" s="1"/>
  <c r="D554" i="4"/>
  <c r="L962" i="1" s="1"/>
  <c r="D553" i="4"/>
  <c r="L1007" i="1" s="1"/>
  <c r="D552" i="4"/>
  <c r="L1054" i="1" s="1"/>
  <c r="D551" i="4"/>
  <c r="L1047" i="1" s="1"/>
  <c r="D550" i="4"/>
  <c r="L993" i="1" s="1"/>
  <c r="D549" i="4"/>
  <c r="L1071" i="1" s="1"/>
  <c r="D548" i="4"/>
  <c r="L1010" i="1" s="1"/>
  <c r="D547" i="4"/>
  <c r="L1003" i="1" s="1"/>
  <c r="D546" i="4"/>
  <c r="L976" i="1" s="1"/>
  <c r="D545" i="4"/>
  <c r="L1056" i="1" s="1"/>
  <c r="D544" i="4"/>
  <c r="L1084" i="1" s="1"/>
  <c r="D543" i="4"/>
  <c r="L1058" i="1" s="1"/>
  <c r="D542" i="4"/>
  <c r="L1019" i="1" s="1"/>
  <c r="D541" i="4"/>
  <c r="L1023" i="1" s="1"/>
  <c r="D540" i="4"/>
  <c r="L1101" i="1" s="1"/>
  <c r="D539" i="4"/>
  <c r="L1046" i="1" s="1"/>
  <c r="D538" i="4"/>
  <c r="L1067" i="1" s="1"/>
  <c r="D537" i="4"/>
  <c r="L1105" i="1" s="1"/>
  <c r="D536" i="4"/>
  <c r="L1122" i="1" s="1"/>
  <c r="D535" i="4"/>
  <c r="L971" i="1" s="1"/>
  <c r="D534" i="4"/>
  <c r="L1082" i="1" s="1"/>
  <c r="D533" i="4"/>
  <c r="L1018" i="1" s="1"/>
  <c r="D532" i="4"/>
  <c r="L1036" i="1" s="1"/>
  <c r="D531" i="4"/>
  <c r="L1041" i="1" s="1"/>
  <c r="D530" i="4"/>
  <c r="L1093" i="1" s="1"/>
  <c r="D529" i="4"/>
  <c r="L969" i="1" s="1"/>
  <c r="D528" i="4"/>
  <c r="L1065" i="1" s="1"/>
  <c r="D527" i="4"/>
  <c r="L1009" i="1" s="1"/>
  <c r="D526" i="4"/>
  <c r="L985" i="1" s="1"/>
  <c r="D525" i="4"/>
  <c r="L1063" i="1" s="1"/>
  <c r="D524" i="4"/>
  <c r="L1068" i="1" s="1"/>
  <c r="D523" i="4"/>
  <c r="L1099" i="1" s="1"/>
  <c r="D522" i="4"/>
  <c r="L1004" i="1" s="1"/>
  <c r="D521" i="4"/>
  <c r="L1005" i="1" s="1"/>
  <c r="D469" i="4"/>
  <c r="AB1065" i="1" s="1"/>
  <c r="D468" i="4"/>
  <c r="AB1080" i="1" s="1"/>
  <c r="D467" i="4"/>
  <c r="AB992" i="1" s="1"/>
  <c r="D466" i="4"/>
  <c r="AB1001" i="1" s="1"/>
  <c r="D465" i="4"/>
  <c r="AB1005" i="1" s="1"/>
  <c r="D464" i="4"/>
  <c r="AB1049" i="1" s="1"/>
  <c r="D463" i="4"/>
  <c r="AB1024" i="1" s="1"/>
  <c r="D462" i="4"/>
  <c r="AB1066" i="1" s="1"/>
  <c r="D461" i="4"/>
  <c r="AB959" i="1" s="1"/>
  <c r="D460" i="4"/>
  <c r="AB975" i="1" s="1"/>
  <c r="D459" i="4"/>
  <c r="AB990" i="1" s="1"/>
  <c r="D458" i="4"/>
  <c r="AB1105" i="1" s="1"/>
  <c r="D457" i="4"/>
  <c r="AB1017" i="1" s="1"/>
  <c r="D456" i="4"/>
  <c r="AB1089" i="1" s="1"/>
  <c r="D455" i="4"/>
  <c r="AB1031" i="1" s="1"/>
  <c r="D454" i="4"/>
  <c r="AB1099" i="1" s="1"/>
  <c r="D453" i="4"/>
  <c r="AB993" i="1" s="1"/>
  <c r="D452" i="4"/>
  <c r="AB1102" i="1" s="1"/>
  <c r="D451" i="4"/>
  <c r="AB997" i="1" s="1"/>
  <c r="D450" i="4"/>
  <c r="AB1052" i="1" s="1"/>
  <c r="D449" i="4"/>
  <c r="AB1083" i="1" s="1"/>
  <c r="D448" i="4"/>
  <c r="AB958" i="1" s="1"/>
  <c r="D447" i="4"/>
  <c r="AB1096" i="1" s="1"/>
  <c r="D446" i="4"/>
  <c r="AB966" i="1" s="1"/>
  <c r="D445" i="4"/>
  <c r="AB1026" i="1" s="1"/>
  <c r="D444" i="4"/>
  <c r="AB1106" i="1" s="1"/>
  <c r="D443" i="4"/>
  <c r="AB1068" i="1" s="1"/>
  <c r="D442" i="4"/>
  <c r="AB968" i="1" s="1"/>
  <c r="D441" i="4"/>
  <c r="AB1100" i="1" s="1"/>
  <c r="D440" i="4"/>
  <c r="AB962" i="1" s="1"/>
  <c r="D439" i="4"/>
  <c r="AB1117" i="1" s="1"/>
  <c r="D438" i="4"/>
  <c r="AB1075" i="1" s="1"/>
  <c r="D437" i="4"/>
  <c r="AB1085" i="1" s="1"/>
  <c r="D436" i="4"/>
  <c r="AB983" i="1" s="1"/>
  <c r="D435" i="4"/>
  <c r="AB1055" i="1" s="1"/>
  <c r="D434" i="4"/>
  <c r="AB1112" i="1" s="1"/>
  <c r="D433" i="4"/>
  <c r="AB973" i="1" s="1"/>
  <c r="D432" i="4"/>
  <c r="AB985" i="1" s="1"/>
  <c r="D431" i="4"/>
  <c r="AB1054" i="1" s="1"/>
  <c r="D430" i="4"/>
  <c r="AB977" i="1" s="1"/>
  <c r="D429" i="4"/>
  <c r="AB1095" i="1" s="1"/>
  <c r="D428" i="4"/>
  <c r="AB1111" i="1" s="1"/>
  <c r="D427" i="4"/>
  <c r="AB1086" i="1" s="1"/>
  <c r="D426" i="4"/>
  <c r="AB1029" i="1" s="1"/>
  <c r="D425" i="4"/>
  <c r="AB1037" i="1" s="1"/>
  <c r="D424" i="4"/>
  <c r="AB980" i="1" s="1"/>
  <c r="D423" i="4"/>
  <c r="AB974" i="1" s="1"/>
  <c r="D422" i="4"/>
  <c r="AB988" i="1" s="1"/>
  <c r="D421" i="4"/>
  <c r="AB1059" i="1" s="1"/>
  <c r="D420" i="4"/>
  <c r="AB1014" i="1" s="1"/>
  <c r="D419" i="4"/>
  <c r="AB1078" i="1" s="1"/>
  <c r="D418" i="4"/>
  <c r="AB1046" i="1" s="1"/>
  <c r="D417" i="4"/>
  <c r="AB1074" i="1" s="1"/>
  <c r="D416" i="4"/>
  <c r="AB1120" i="1" s="1"/>
  <c r="D415" i="4"/>
  <c r="AB1107" i="1" s="1"/>
  <c r="D414" i="4"/>
  <c r="AB1094" i="1" s="1"/>
  <c r="D413" i="4"/>
  <c r="AB1125" i="1" s="1"/>
  <c r="D412" i="4"/>
  <c r="AB1121" i="1" s="1"/>
  <c r="D411" i="4"/>
  <c r="AB1038" i="1" s="1"/>
  <c r="D410" i="4"/>
  <c r="AB999" i="1" s="1"/>
  <c r="D409" i="4"/>
  <c r="AB1073" i="1" s="1"/>
  <c r="D408" i="4"/>
  <c r="AB991" i="1" s="1"/>
  <c r="D407" i="4"/>
  <c r="AB1067" i="1" s="1"/>
  <c r="D406" i="4"/>
  <c r="AB1021" i="1" s="1"/>
  <c r="D405" i="4"/>
  <c r="AB1034" i="1" s="1"/>
  <c r="D404" i="4"/>
  <c r="AB1035" i="1" s="1"/>
  <c r="D403" i="4"/>
  <c r="AB996" i="1" s="1"/>
  <c r="D402" i="4"/>
  <c r="AB1027" i="1" s="1"/>
  <c r="D401" i="4"/>
  <c r="AB1108" i="1" s="1"/>
  <c r="D400" i="4"/>
  <c r="AB1028" i="1" s="1"/>
  <c r="D399" i="4"/>
  <c r="AB1103" i="1" s="1"/>
  <c r="D398" i="4"/>
  <c r="AB1087" i="1" s="1"/>
  <c r="D397" i="4"/>
  <c r="AB1079" i="1" s="1"/>
  <c r="D396" i="4"/>
  <c r="AB1041" i="1" s="1"/>
  <c r="D395" i="4"/>
  <c r="AB1006" i="1" s="1"/>
  <c r="D394" i="4"/>
  <c r="AB969" i="1" s="1"/>
  <c r="D393" i="4"/>
  <c r="AB1069" i="1" s="1"/>
  <c r="D392" i="4"/>
  <c r="AB1048" i="1" s="1"/>
  <c r="D391" i="4"/>
  <c r="AB1082" i="1" s="1"/>
  <c r="D390" i="4"/>
  <c r="AB972" i="1" s="1"/>
  <c r="D389" i="4"/>
  <c r="AB1084" i="1" s="1"/>
  <c r="D388" i="4"/>
  <c r="AB1088" i="1" s="1"/>
  <c r="D387" i="4"/>
  <c r="AB1124" i="1" s="1"/>
  <c r="D386" i="4"/>
  <c r="AB1003" i="1" s="1"/>
  <c r="D385" i="4"/>
  <c r="AB1010" i="1" s="1"/>
  <c r="D384" i="4"/>
  <c r="AB1053" i="1" s="1"/>
  <c r="D383" i="4"/>
  <c r="AB1016" i="1" s="1"/>
  <c r="D382" i="4"/>
  <c r="AB994" i="1" s="1"/>
  <c r="D381" i="4"/>
  <c r="AB1022" i="1" s="1"/>
  <c r="D380" i="4"/>
  <c r="AB1122" i="1" s="1"/>
  <c r="D379" i="4"/>
  <c r="AB1115" i="1" s="1"/>
  <c r="D378" i="4"/>
  <c r="AB1098" i="1" s="1"/>
  <c r="D377" i="4"/>
  <c r="AB1047" i="1" s="1"/>
  <c r="D376" i="4"/>
  <c r="AB1057" i="1" s="1"/>
  <c r="D375" i="4"/>
  <c r="AB995" i="1" s="1"/>
  <c r="D374" i="4"/>
  <c r="AB964" i="1" s="1"/>
  <c r="D373" i="4"/>
  <c r="AB1056" i="1" s="1"/>
  <c r="D372" i="4"/>
  <c r="AB971" i="1" s="1"/>
  <c r="D371" i="4"/>
  <c r="AB963" i="1" s="1"/>
  <c r="D370" i="4"/>
  <c r="AB1091" i="1" s="1"/>
  <c r="D369" i="4"/>
  <c r="AB1040" i="1" s="1"/>
  <c r="D368" i="4"/>
  <c r="AB1000" i="1" s="1"/>
  <c r="D367" i="4"/>
  <c r="AB1018" i="1" s="1"/>
  <c r="D366" i="4"/>
  <c r="AB1044" i="1" s="1"/>
  <c r="D365" i="4"/>
  <c r="AB984" i="1" s="1"/>
  <c r="D364" i="4"/>
  <c r="AB1009" i="1" s="1"/>
  <c r="D363" i="4"/>
  <c r="AB1118" i="1" s="1"/>
  <c r="D362" i="4"/>
  <c r="AB1093" i="1" s="1"/>
  <c r="D361" i="4"/>
  <c r="AB986" i="1" s="1"/>
  <c r="D360" i="4"/>
  <c r="AB961" i="1" s="1"/>
  <c r="D359" i="4"/>
  <c r="AB1002" i="1" s="1"/>
  <c r="D358" i="4"/>
  <c r="AB1019" i="1" s="1"/>
  <c r="D357" i="4"/>
  <c r="AB1025" i="1" s="1"/>
  <c r="D356" i="4"/>
  <c r="AB1020" i="1" s="1"/>
  <c r="D355" i="4"/>
  <c r="AB1043" i="1" s="1"/>
  <c r="D354" i="4"/>
  <c r="AB1011" i="1" s="1"/>
  <c r="D353" i="4"/>
  <c r="AB1007" i="1" s="1"/>
  <c r="D352" i="4"/>
  <c r="AB978" i="1" s="1"/>
  <c r="D351" i="4"/>
  <c r="AB1050" i="1" s="1"/>
  <c r="D350" i="4"/>
  <c r="AB1051" i="1" s="1"/>
  <c r="D349" i="4"/>
  <c r="AB1116" i="1" s="1"/>
  <c r="H1388" i="4" l="1"/>
  <c r="H1392" i="4"/>
  <c r="H1396" i="4"/>
  <c r="H1400" i="4"/>
  <c r="H1404" i="4"/>
  <c r="H1408" i="4"/>
  <c r="H1412" i="4"/>
  <c r="H1416" i="4"/>
  <c r="H1420" i="4"/>
  <c r="H1424" i="4"/>
  <c r="H1428" i="4"/>
  <c r="H1432" i="4"/>
  <c r="H1436" i="4"/>
  <c r="H1440" i="4"/>
  <c r="H1444" i="4"/>
  <c r="H1448" i="4"/>
  <c r="H1452" i="4"/>
  <c r="H1456" i="4"/>
  <c r="H1460" i="4"/>
  <c r="H1464" i="4"/>
  <c r="H1468" i="4"/>
  <c r="H1472" i="4"/>
  <c r="H1476" i="4"/>
  <c r="H1480" i="4"/>
  <c r="H1484" i="4"/>
  <c r="H1488" i="4"/>
  <c r="H1492" i="4"/>
  <c r="H1496" i="4"/>
  <c r="H1500" i="4"/>
  <c r="H1504" i="4"/>
  <c r="H1385" i="4"/>
  <c r="H1389" i="4"/>
  <c r="H1393" i="4"/>
  <c r="H1397" i="4"/>
  <c r="H1401" i="4"/>
  <c r="H1405" i="4"/>
  <c r="H1409" i="4"/>
  <c r="H1413" i="4"/>
  <c r="H1417" i="4"/>
  <c r="H1421" i="4"/>
  <c r="H1425" i="4"/>
  <c r="H1429" i="4"/>
  <c r="H1433" i="4"/>
  <c r="H1437" i="4"/>
  <c r="H1441" i="4"/>
  <c r="H1445" i="4"/>
  <c r="H1449" i="4"/>
  <c r="H1453" i="4"/>
  <c r="H1457" i="4"/>
  <c r="H1461" i="4"/>
  <c r="H1465" i="4"/>
  <c r="H1469" i="4"/>
  <c r="H1473" i="4"/>
  <c r="H1477" i="4"/>
  <c r="H1481" i="4"/>
  <c r="H1485" i="4"/>
  <c r="H1489" i="4"/>
  <c r="H1493" i="4"/>
  <c r="H1497" i="4"/>
  <c r="H1501" i="4"/>
  <c r="H1505" i="4"/>
  <c r="H1386" i="4"/>
  <c r="H1390" i="4"/>
  <c r="H1394" i="4"/>
  <c r="H1398" i="4"/>
  <c r="H1402" i="4"/>
  <c r="H1406" i="4"/>
  <c r="H1410" i="4"/>
  <c r="H1414" i="4"/>
  <c r="H1418" i="4"/>
  <c r="H1422" i="4"/>
  <c r="H1426" i="4"/>
  <c r="H1430" i="4"/>
  <c r="H1434" i="4"/>
  <c r="H1438" i="4"/>
  <c r="H1442" i="4"/>
  <c r="H1446" i="4"/>
  <c r="H1450" i="4"/>
  <c r="H1454" i="4"/>
  <c r="H1458" i="4"/>
  <c r="H1462" i="4"/>
  <c r="H1466" i="4"/>
  <c r="H1470" i="4"/>
  <c r="H1474" i="4"/>
  <c r="H1478" i="4"/>
  <c r="H1482" i="4"/>
  <c r="H1486" i="4"/>
  <c r="H1490" i="4"/>
  <c r="H1494" i="4"/>
  <c r="H1498" i="4"/>
  <c r="H1502" i="4"/>
  <c r="H1387" i="4"/>
  <c r="H1391" i="4"/>
  <c r="H1395" i="4"/>
  <c r="H1399" i="4"/>
  <c r="H1403" i="4"/>
  <c r="H1407" i="4"/>
  <c r="H1411" i="4"/>
  <c r="H1415" i="4"/>
  <c r="H1419" i="4"/>
  <c r="H1423" i="4"/>
  <c r="H1427" i="4"/>
  <c r="H1431" i="4"/>
  <c r="H1435" i="4"/>
  <c r="H1439" i="4"/>
  <c r="H1443" i="4"/>
  <c r="H1447" i="4"/>
  <c r="H1451" i="4"/>
  <c r="H1455" i="4"/>
  <c r="H1459" i="4"/>
  <c r="H1463" i="4"/>
  <c r="H1467" i="4"/>
  <c r="H1471" i="4"/>
  <c r="H1475" i="4"/>
  <c r="H1479" i="4"/>
  <c r="H1483" i="4"/>
  <c r="H1487" i="4"/>
  <c r="H1491" i="4"/>
  <c r="H1495" i="4"/>
  <c r="H1499" i="4"/>
  <c r="H1503" i="4"/>
  <c r="G1437" i="4"/>
  <c r="G1441" i="4"/>
  <c r="G1445" i="4"/>
  <c r="G1449" i="4"/>
  <c r="G1453" i="4"/>
  <c r="G1457" i="4"/>
  <c r="G1461" i="4"/>
  <c r="G1465" i="4"/>
  <c r="G1469" i="4"/>
  <c r="G1473" i="4"/>
  <c r="G1477" i="4"/>
  <c r="G1481" i="4"/>
  <c r="G1485" i="4"/>
  <c r="G1489" i="4"/>
  <c r="G1493" i="4"/>
  <c r="G1497" i="4"/>
  <c r="G1501" i="4"/>
  <c r="G1505" i="4"/>
  <c r="I1387" i="4"/>
  <c r="I1391" i="4"/>
  <c r="I1395" i="4"/>
  <c r="I1399" i="4"/>
  <c r="I1403" i="4"/>
  <c r="I1407" i="4"/>
  <c r="I1411" i="4"/>
  <c r="I1415" i="4"/>
  <c r="I1419" i="4"/>
  <c r="I1423" i="4"/>
  <c r="I1427" i="4"/>
  <c r="I1431" i="4"/>
  <c r="I1435" i="4"/>
  <c r="I1439" i="4"/>
  <c r="I1443" i="4"/>
  <c r="I1447" i="4"/>
  <c r="I1451" i="4"/>
  <c r="I1455" i="4"/>
  <c r="I1459" i="4"/>
  <c r="I1463" i="4"/>
  <c r="I1467" i="4"/>
  <c r="I1471" i="4"/>
  <c r="I1475" i="4"/>
  <c r="I1479" i="4"/>
  <c r="I1483" i="4"/>
  <c r="I1487" i="4"/>
  <c r="I1491" i="4"/>
  <c r="I1495" i="4"/>
  <c r="I1499" i="4"/>
  <c r="I1503" i="4"/>
  <c r="J1386" i="4"/>
  <c r="J1390" i="4"/>
  <c r="J1394" i="4"/>
  <c r="J1398" i="4"/>
  <c r="J1402" i="4"/>
  <c r="J1406" i="4"/>
  <c r="J1410" i="4"/>
  <c r="J1414" i="4"/>
  <c r="J1418" i="4"/>
  <c r="J1422" i="4"/>
  <c r="J1426" i="4"/>
  <c r="J1430" i="4"/>
  <c r="J1434" i="4"/>
  <c r="J1438" i="4"/>
  <c r="J1442" i="4"/>
  <c r="J1446" i="4"/>
  <c r="J1450" i="4"/>
  <c r="J1454" i="4"/>
  <c r="J1458" i="4"/>
  <c r="J1462" i="4"/>
  <c r="J1466" i="4"/>
  <c r="J1470" i="4"/>
  <c r="J1474" i="4"/>
  <c r="J1478" i="4"/>
  <c r="J1482" i="4"/>
  <c r="J1486" i="4"/>
  <c r="J1490" i="4"/>
  <c r="J1494" i="4"/>
  <c r="J1498" i="4"/>
  <c r="J1502" i="4"/>
  <c r="E1392" i="4"/>
  <c r="E1400" i="4"/>
  <c r="E1408" i="4"/>
  <c r="E1416" i="4"/>
  <c r="E1428" i="4"/>
  <c r="E1436" i="4"/>
  <c r="E1444" i="4"/>
  <c r="E1452" i="4"/>
  <c r="E1464" i="4"/>
  <c r="E1472" i="4"/>
  <c r="E1480" i="4"/>
  <c r="E1488" i="4"/>
  <c r="E1496" i="4"/>
  <c r="E1504" i="4"/>
  <c r="G1391" i="4"/>
  <c r="G1399" i="4"/>
  <c r="G1407" i="4"/>
  <c r="G1415" i="4"/>
  <c r="G1423" i="4"/>
  <c r="G1431" i="4"/>
  <c r="G1439" i="4"/>
  <c r="G1447" i="4"/>
  <c r="G1455" i="4"/>
  <c r="G1467" i="4"/>
  <c r="E1385" i="4"/>
  <c r="E1393" i="4"/>
  <c r="E1386" i="4"/>
  <c r="E1390" i="4"/>
  <c r="E1394" i="4"/>
  <c r="E1398" i="4"/>
  <c r="E1402" i="4"/>
  <c r="E1406" i="4"/>
  <c r="E1410" i="4"/>
  <c r="E1414" i="4"/>
  <c r="E1418" i="4"/>
  <c r="E1422" i="4"/>
  <c r="E1426" i="4"/>
  <c r="E1430" i="4"/>
  <c r="E1434" i="4"/>
  <c r="E1438" i="4"/>
  <c r="E1442" i="4"/>
  <c r="E1446" i="4"/>
  <c r="E1450" i="4"/>
  <c r="E1454" i="4"/>
  <c r="E1458" i="4"/>
  <c r="E1462" i="4"/>
  <c r="E1466" i="4"/>
  <c r="E1470" i="4"/>
  <c r="E1474" i="4"/>
  <c r="E1478" i="4"/>
  <c r="E1482" i="4"/>
  <c r="E1486" i="4"/>
  <c r="E1490" i="4"/>
  <c r="E1494" i="4"/>
  <c r="E1498" i="4"/>
  <c r="E1502" i="4"/>
  <c r="G1385" i="4"/>
  <c r="G1389" i="4"/>
  <c r="G1393" i="4"/>
  <c r="G1397" i="4"/>
  <c r="G1401" i="4"/>
  <c r="G1405" i="4"/>
  <c r="G1409" i="4"/>
  <c r="G1413" i="4"/>
  <c r="G1417" i="4"/>
  <c r="G1421" i="4"/>
  <c r="G1425" i="4"/>
  <c r="G1429" i="4"/>
  <c r="G1433" i="4"/>
  <c r="E1387" i="4"/>
  <c r="E1391" i="4"/>
  <c r="E1395" i="4"/>
  <c r="E1399" i="4"/>
  <c r="E1403" i="4"/>
  <c r="E1407" i="4"/>
  <c r="E1411" i="4"/>
  <c r="E1415" i="4"/>
  <c r="E1419" i="4"/>
  <c r="E1423" i="4"/>
  <c r="E1427" i="4"/>
  <c r="E1431" i="4"/>
  <c r="E1435" i="4"/>
  <c r="E1439" i="4"/>
  <c r="E1443" i="4"/>
  <c r="E1447" i="4"/>
  <c r="E1451" i="4"/>
  <c r="E1455" i="4"/>
  <c r="E1459" i="4"/>
  <c r="E1463" i="4"/>
  <c r="E1467" i="4"/>
  <c r="E1471" i="4"/>
  <c r="E1475" i="4"/>
  <c r="E1479" i="4"/>
  <c r="E1483" i="4"/>
  <c r="E1487" i="4"/>
  <c r="E1491" i="4"/>
  <c r="E1495" i="4"/>
  <c r="E1499" i="4"/>
  <c r="E1503" i="4"/>
  <c r="G1386" i="4"/>
  <c r="G1390" i="4"/>
  <c r="G1394" i="4"/>
  <c r="G1398" i="4"/>
  <c r="G1402" i="4"/>
  <c r="G1406" i="4"/>
  <c r="G1410" i="4"/>
  <c r="G1414" i="4"/>
  <c r="G1418" i="4"/>
  <c r="G1422" i="4"/>
  <c r="G1426" i="4"/>
  <c r="G1430" i="4"/>
  <c r="G1434" i="4"/>
  <c r="G1438" i="4"/>
  <c r="G1442" i="4"/>
  <c r="G1446" i="4"/>
  <c r="G1450" i="4"/>
  <c r="G1454" i="4"/>
  <c r="G1458" i="4"/>
  <c r="G1462" i="4"/>
  <c r="G1466" i="4"/>
  <c r="G1470" i="4"/>
  <c r="G1474" i="4"/>
  <c r="G1478" i="4"/>
  <c r="G1482" i="4"/>
  <c r="G1486" i="4"/>
  <c r="G1490" i="4"/>
  <c r="G1494" i="4"/>
  <c r="G1498" i="4"/>
  <c r="G1502" i="4"/>
  <c r="I1388" i="4"/>
  <c r="I1392" i="4"/>
  <c r="I1396" i="4"/>
  <c r="I1400" i="4"/>
  <c r="I1404" i="4"/>
  <c r="I1408" i="4"/>
  <c r="I1412" i="4"/>
  <c r="I1416" i="4"/>
  <c r="I1420" i="4"/>
  <c r="I1424" i="4"/>
  <c r="I1428" i="4"/>
  <c r="I1432" i="4"/>
  <c r="I1436" i="4"/>
  <c r="I1440" i="4"/>
  <c r="I1444" i="4"/>
  <c r="I1448" i="4"/>
  <c r="I1452" i="4"/>
  <c r="I1456" i="4"/>
  <c r="I1460" i="4"/>
  <c r="I1464" i="4"/>
  <c r="I1468" i="4"/>
  <c r="I1472" i="4"/>
  <c r="I1476" i="4"/>
  <c r="I1480" i="4"/>
  <c r="I1484" i="4"/>
  <c r="I1488" i="4"/>
  <c r="I1492" i="4"/>
  <c r="I1496" i="4"/>
  <c r="I1500" i="4"/>
  <c r="I1504" i="4"/>
  <c r="J1387" i="4"/>
  <c r="J1391" i="4"/>
  <c r="J1395" i="4"/>
  <c r="J1399" i="4"/>
  <c r="J1403" i="4"/>
  <c r="J1407" i="4"/>
  <c r="J1411" i="4"/>
  <c r="J1415" i="4"/>
  <c r="J1419" i="4"/>
  <c r="J1423" i="4"/>
  <c r="J1427" i="4"/>
  <c r="J1431" i="4"/>
  <c r="J1435" i="4"/>
  <c r="J1439" i="4"/>
  <c r="J1443" i="4"/>
  <c r="J1447" i="4"/>
  <c r="J1451" i="4"/>
  <c r="J1455" i="4"/>
  <c r="J1459" i="4"/>
  <c r="J1463" i="4"/>
  <c r="J1467" i="4"/>
  <c r="J1471" i="4"/>
  <c r="J1475" i="4"/>
  <c r="J1479" i="4"/>
  <c r="J1483" i="4"/>
  <c r="J1487" i="4"/>
  <c r="J1491" i="4"/>
  <c r="J1495" i="4"/>
  <c r="J1499" i="4"/>
  <c r="J1503" i="4"/>
  <c r="G1475" i="4"/>
  <c r="G1479" i="4"/>
  <c r="G1483" i="4"/>
  <c r="G1487" i="4"/>
  <c r="G1491" i="4"/>
  <c r="G1495" i="4"/>
  <c r="G1499" i="4"/>
  <c r="G1503" i="4"/>
  <c r="I1385" i="4"/>
  <c r="I1389" i="4"/>
  <c r="I1393" i="4"/>
  <c r="I1397" i="4"/>
  <c r="I1401" i="4"/>
  <c r="I1405" i="4"/>
  <c r="I1409" i="4"/>
  <c r="I1413" i="4"/>
  <c r="I1417" i="4"/>
  <c r="I1421" i="4"/>
  <c r="I1425" i="4"/>
  <c r="I1429" i="4"/>
  <c r="I1433" i="4"/>
  <c r="I1437" i="4"/>
  <c r="I1441" i="4"/>
  <c r="I1445" i="4"/>
  <c r="I1449" i="4"/>
  <c r="I1453" i="4"/>
  <c r="I1457" i="4"/>
  <c r="I1461" i="4"/>
  <c r="I1465" i="4"/>
  <c r="I1469" i="4"/>
  <c r="I1473" i="4"/>
  <c r="I1477" i="4"/>
  <c r="I1481" i="4"/>
  <c r="I1485" i="4"/>
  <c r="I1489" i="4"/>
  <c r="I1493" i="4"/>
  <c r="I1497" i="4"/>
  <c r="I1501" i="4"/>
  <c r="I1505" i="4"/>
  <c r="J1388" i="4"/>
  <c r="J1392" i="4"/>
  <c r="J1396" i="4"/>
  <c r="J1400" i="4"/>
  <c r="J1404" i="4"/>
  <c r="J1408" i="4"/>
  <c r="J1412" i="4"/>
  <c r="J1416" i="4"/>
  <c r="J1420" i="4"/>
  <c r="J1424" i="4"/>
  <c r="J1428" i="4"/>
  <c r="J1432" i="4"/>
  <c r="J1436" i="4"/>
  <c r="J1440" i="4"/>
  <c r="J1444" i="4"/>
  <c r="J1448" i="4"/>
  <c r="J1452" i="4"/>
  <c r="J1456" i="4"/>
  <c r="J1460" i="4"/>
  <c r="J1464" i="4"/>
  <c r="J1468" i="4"/>
  <c r="J1472" i="4"/>
  <c r="J1476" i="4"/>
  <c r="J1480" i="4"/>
  <c r="J1484" i="4"/>
  <c r="J1488" i="4"/>
  <c r="J1492" i="4"/>
  <c r="J1496" i="4"/>
  <c r="J1500" i="4"/>
  <c r="J1504" i="4"/>
  <c r="E1388" i="4"/>
  <c r="E1396" i="4"/>
  <c r="E1404" i="4"/>
  <c r="E1412" i="4"/>
  <c r="E1420" i="4"/>
  <c r="E1424" i="4"/>
  <c r="E1432" i="4"/>
  <c r="E1440" i="4"/>
  <c r="E1448" i="4"/>
  <c r="E1456" i="4"/>
  <c r="E1460" i="4"/>
  <c r="E1468" i="4"/>
  <c r="E1476" i="4"/>
  <c r="E1484" i="4"/>
  <c r="E1492" i="4"/>
  <c r="E1500" i="4"/>
  <c r="G1387" i="4"/>
  <c r="G1395" i="4"/>
  <c r="G1403" i="4"/>
  <c r="G1411" i="4"/>
  <c r="G1419" i="4"/>
  <c r="G1427" i="4"/>
  <c r="G1435" i="4"/>
  <c r="G1443" i="4"/>
  <c r="G1451" i="4"/>
  <c r="G1459" i="4"/>
  <c r="G1463" i="4"/>
  <c r="G1471" i="4"/>
  <c r="E1389" i="4"/>
  <c r="E1397" i="4"/>
  <c r="E1401" i="4"/>
  <c r="E1405" i="4"/>
  <c r="E1409" i="4"/>
  <c r="E1413" i="4"/>
  <c r="E1417" i="4"/>
  <c r="E1421" i="4"/>
  <c r="E1425" i="4"/>
  <c r="E1429" i="4"/>
  <c r="E1433" i="4"/>
  <c r="E1437" i="4"/>
  <c r="E1441" i="4"/>
  <c r="E1445" i="4"/>
  <c r="E1449" i="4"/>
  <c r="E1453" i="4"/>
  <c r="E1457" i="4"/>
  <c r="E1461" i="4"/>
  <c r="E1465" i="4"/>
  <c r="E1469" i="4"/>
  <c r="E1473" i="4"/>
  <c r="E1477" i="4"/>
  <c r="E1481" i="4"/>
  <c r="E1485" i="4"/>
  <c r="E1489" i="4"/>
  <c r="E1493" i="4"/>
  <c r="E1497" i="4"/>
  <c r="E1501" i="4"/>
  <c r="E1505" i="4"/>
  <c r="G1388" i="4"/>
  <c r="G1392" i="4"/>
  <c r="G1396" i="4"/>
  <c r="G1400" i="4"/>
  <c r="G1404" i="4"/>
  <c r="G1408" i="4"/>
  <c r="G1412" i="4"/>
  <c r="G1416" i="4"/>
  <c r="G1420" i="4"/>
  <c r="G1424" i="4"/>
  <c r="G1428" i="4"/>
  <c r="G1432" i="4"/>
  <c r="G1436" i="4"/>
  <c r="G1440" i="4"/>
  <c r="G1444" i="4"/>
  <c r="G1448" i="4"/>
  <c r="G1452" i="4"/>
  <c r="G1456" i="4"/>
  <c r="G1460" i="4"/>
  <c r="G1464" i="4"/>
  <c r="G1468" i="4"/>
  <c r="G1472" i="4"/>
  <c r="G1476" i="4"/>
  <c r="G1480" i="4"/>
  <c r="G1484" i="4"/>
  <c r="G1488" i="4"/>
  <c r="G1492" i="4"/>
  <c r="G1496" i="4"/>
  <c r="G1500" i="4"/>
  <c r="G1504" i="4"/>
  <c r="I1386" i="4"/>
  <c r="I1390" i="4"/>
  <c r="I1394" i="4"/>
  <c r="I1398" i="4"/>
  <c r="I1402" i="4"/>
  <c r="I1406" i="4"/>
  <c r="I1410" i="4"/>
  <c r="I1414" i="4"/>
  <c r="I1418" i="4"/>
  <c r="I1422" i="4"/>
  <c r="I1426" i="4"/>
  <c r="I1430" i="4"/>
  <c r="I1434" i="4"/>
  <c r="I1438" i="4"/>
  <c r="I1442" i="4"/>
  <c r="I1446" i="4"/>
  <c r="I1450" i="4"/>
  <c r="I1454" i="4"/>
  <c r="I1458" i="4"/>
  <c r="I1462" i="4"/>
  <c r="I1466" i="4"/>
  <c r="I1470" i="4"/>
  <c r="I1474" i="4"/>
  <c r="I1478" i="4"/>
  <c r="I1482" i="4"/>
  <c r="I1486" i="4"/>
  <c r="I1490" i="4"/>
  <c r="I1494" i="4"/>
  <c r="I1498" i="4"/>
  <c r="I1502" i="4"/>
  <c r="J1385" i="4"/>
  <c r="J1389" i="4"/>
  <c r="J1393" i="4"/>
  <c r="J1397" i="4"/>
  <c r="J1401" i="4"/>
  <c r="J1405" i="4"/>
  <c r="J1409" i="4"/>
  <c r="J1413" i="4"/>
  <c r="J1417" i="4"/>
  <c r="J1421" i="4"/>
  <c r="J1425" i="4"/>
  <c r="J1429" i="4"/>
  <c r="J1433" i="4"/>
  <c r="J1437" i="4"/>
  <c r="J1441" i="4"/>
  <c r="J1445" i="4"/>
  <c r="J1449" i="4"/>
  <c r="J1453" i="4"/>
  <c r="J1457" i="4"/>
  <c r="J1461" i="4"/>
  <c r="J1465" i="4"/>
  <c r="J1469" i="4"/>
  <c r="J1473" i="4"/>
  <c r="J1477" i="4"/>
  <c r="J1481" i="4"/>
  <c r="J1485" i="4"/>
  <c r="J1489" i="4"/>
  <c r="J1493" i="4"/>
  <c r="J1497" i="4"/>
  <c r="J1501" i="4"/>
  <c r="J1505" i="4"/>
  <c r="P1357" i="8"/>
  <c r="P1391" i="8"/>
  <c r="P1322" i="8"/>
  <c r="P1441" i="8"/>
  <c r="P1453" i="8"/>
  <c r="P1442" i="8"/>
  <c r="P1431" i="8"/>
  <c r="P1334" i="8"/>
  <c r="P1424" i="8"/>
  <c r="P1325" i="8"/>
  <c r="P1330" i="8"/>
  <c r="P1401" i="8"/>
  <c r="P1435" i="8"/>
  <c r="P1396" i="8"/>
  <c r="P1369" i="8"/>
  <c r="P1331" i="8"/>
  <c r="P1408" i="8"/>
  <c r="P1420" i="8"/>
  <c r="P1323" i="8"/>
  <c r="P1438" i="8"/>
  <c r="P1306" i="8"/>
  <c r="P1303" i="8"/>
  <c r="P1355" i="8"/>
  <c r="P1421" i="8"/>
  <c r="P1296" i="8"/>
  <c r="P1319" i="8"/>
  <c r="P1345" i="8"/>
  <c r="P1370" i="8"/>
  <c r="P1313" i="8"/>
  <c r="P1428" i="8"/>
  <c r="P1302" i="8"/>
  <c r="P1405" i="8"/>
  <c r="P1432" i="8"/>
  <c r="P1434" i="8"/>
  <c r="P1362" i="8"/>
  <c r="P1410" i="8"/>
  <c r="P1452" i="8"/>
  <c r="P1353" i="8"/>
  <c r="P1371" i="8"/>
  <c r="P1382" i="8"/>
  <c r="P1378" i="8"/>
  <c r="P1445" i="8"/>
  <c r="P1437" i="8"/>
  <c r="P1317" i="8"/>
  <c r="P1339" i="8"/>
  <c r="P1381" i="8"/>
  <c r="P1406" i="8"/>
  <c r="P1328" i="8"/>
  <c r="P1388" i="8"/>
  <c r="P1346" i="8"/>
  <c r="P1318" i="8"/>
  <c r="P1300" i="8"/>
  <c r="P1358" i="8"/>
  <c r="P1425" i="8"/>
  <c r="P1342" i="8"/>
  <c r="P1377" i="8"/>
  <c r="P1308" i="8"/>
  <c r="P1407" i="8"/>
  <c r="P1436" i="8"/>
  <c r="P1327" i="8"/>
  <c r="P1312" i="8"/>
  <c r="P1329" i="8"/>
  <c r="P1385" i="8"/>
  <c r="P1443" i="8"/>
  <c r="P1451" i="8"/>
  <c r="P1448" i="8"/>
  <c r="P1332" i="8"/>
  <c r="P1427" i="8"/>
  <c r="P1360" i="8"/>
  <c r="P1344" i="8"/>
  <c r="P1449" i="8"/>
  <c r="P1426" i="8"/>
  <c r="P1295" i="8"/>
  <c r="P1310" i="8"/>
  <c r="P1326" i="8"/>
  <c r="P1379" i="8"/>
  <c r="P1392" i="8"/>
  <c r="P1315" i="8"/>
  <c r="P1352" i="8"/>
  <c r="P1372" i="8"/>
  <c r="P1384" i="8"/>
  <c r="P1375" i="8"/>
  <c r="P1416" i="8"/>
  <c r="P1373" i="8"/>
  <c r="P1419" i="8"/>
  <c r="P1307" i="8"/>
  <c r="P1299" i="8"/>
  <c r="P1314" i="8"/>
  <c r="P1446" i="8"/>
  <c r="P1398" i="8"/>
  <c r="P1447" i="8"/>
  <c r="P1333" i="8"/>
  <c r="P1417" i="8"/>
  <c r="P1413" i="8"/>
  <c r="P1368" i="8"/>
  <c r="P1411" i="8"/>
  <c r="P1356" i="8"/>
  <c r="P1430" i="8"/>
  <c r="P1340" i="8"/>
  <c r="P1402" i="8"/>
  <c r="P1380" i="8"/>
  <c r="P1433" i="8"/>
  <c r="P1423" i="8"/>
  <c r="P1395" i="8"/>
  <c r="P1320" i="8"/>
  <c r="P1321" i="8"/>
  <c r="P1386" i="8"/>
  <c r="P1297" i="8"/>
  <c r="P1366" i="8"/>
  <c r="P1383" i="8"/>
  <c r="P1439" i="8"/>
  <c r="P1301" i="8"/>
  <c r="P1412" i="8"/>
  <c r="P1336" i="8"/>
  <c r="P1304" i="8"/>
  <c r="P1341" i="8"/>
  <c r="P1422" i="8"/>
  <c r="P1450" i="8"/>
  <c r="P1350" i="8"/>
  <c r="P1338" i="8"/>
  <c r="P1359" i="8"/>
  <c r="P1363" i="8"/>
  <c r="P1403" i="8"/>
  <c r="P1298" i="8"/>
  <c r="P1354" i="8"/>
  <c r="P1415" i="8"/>
  <c r="P1305" i="8"/>
  <c r="P1444" i="8"/>
  <c r="P1409" i="8"/>
  <c r="P1387" i="8"/>
  <c r="P1394" i="8"/>
  <c r="P1364" i="8"/>
  <c r="P1309" i="8"/>
  <c r="P1399" i="8"/>
  <c r="P1349" i="8"/>
  <c r="P1316" i="8"/>
  <c r="P1337" i="8"/>
  <c r="P1389" i="8"/>
  <c r="P1361" i="8"/>
  <c r="P1440" i="8"/>
  <c r="P1311" i="8"/>
  <c r="P1414" i="8"/>
  <c r="P1347" i="8"/>
  <c r="P1418" i="8"/>
  <c r="P1376" i="8"/>
  <c r="P1404" i="8"/>
  <c r="P1393" i="8"/>
  <c r="P1374" i="8"/>
  <c r="P1390" i="8"/>
  <c r="P1324" i="8"/>
  <c r="P1400" i="8"/>
  <c r="P1335" i="8"/>
  <c r="P1348" i="8"/>
  <c r="P1429" i="8"/>
  <c r="P1367" i="8"/>
  <c r="P1343" i="8"/>
  <c r="P1351" i="8"/>
  <c r="P1365" i="8"/>
  <c r="P1397" i="8"/>
  <c r="P1185" i="8" l="1"/>
  <c r="P1227" i="8"/>
  <c r="P1171" i="8"/>
  <c r="P1274" i="8"/>
  <c r="P1278" i="8"/>
  <c r="P1228" i="8"/>
  <c r="P1229" i="8"/>
  <c r="P1142" i="8"/>
  <c r="P1253" i="8"/>
  <c r="P1167" i="8"/>
  <c r="P1182" i="8"/>
  <c r="P1213" i="8"/>
  <c r="P1235" i="8"/>
  <c r="P1216" i="8"/>
  <c r="P1204" i="8"/>
  <c r="P1143" i="8"/>
  <c r="P1277" i="8"/>
  <c r="P1234" i="8"/>
  <c r="P1159" i="8"/>
  <c r="P1255" i="8"/>
  <c r="P1146" i="8"/>
  <c r="P1133" i="8"/>
  <c r="P1202" i="8"/>
  <c r="P1285" i="8"/>
  <c r="P1130" i="8"/>
  <c r="P1178" i="8"/>
  <c r="P1193" i="8"/>
  <c r="P1236" i="8"/>
  <c r="P1188" i="8"/>
  <c r="P1259" i="8"/>
  <c r="P1135" i="8"/>
  <c r="P1282" i="8"/>
  <c r="P1247" i="8"/>
  <c r="P1283" i="8"/>
  <c r="P1174" i="8"/>
  <c r="P1258" i="8"/>
  <c r="P1233" i="8"/>
  <c r="P1151" i="8"/>
  <c r="P1243" i="8"/>
  <c r="P1191" i="8"/>
  <c r="P1230" i="8"/>
  <c r="P1288" i="8"/>
  <c r="P1245" i="8"/>
  <c r="P1150" i="8"/>
  <c r="P1158" i="8"/>
  <c r="P1222" i="8"/>
  <c r="P1275" i="8"/>
  <c r="P1144" i="8"/>
  <c r="P1238" i="8"/>
  <c r="P1166" i="8"/>
  <c r="P1165" i="8"/>
  <c r="P1140" i="8"/>
  <c r="P1197" i="8"/>
  <c r="P1263" i="8"/>
  <c r="P1183" i="8"/>
  <c r="P1219" i="8"/>
  <c r="P1138" i="8"/>
  <c r="P1262" i="8"/>
  <c r="P1237" i="8"/>
  <c r="P1148" i="8"/>
  <c r="P1147" i="8"/>
  <c r="P1160" i="8"/>
  <c r="P1212" i="8"/>
  <c r="P1286" i="8"/>
  <c r="P1246" i="8"/>
  <c r="P1244" i="8"/>
  <c r="P1186" i="8"/>
  <c r="P1280" i="8"/>
  <c r="P1189" i="8"/>
  <c r="P1173" i="8"/>
  <c r="P1248" i="8"/>
  <c r="P1266" i="8"/>
  <c r="P1134" i="8"/>
  <c r="P1145" i="8"/>
  <c r="P1169" i="8"/>
  <c r="P1224" i="8"/>
  <c r="P1220" i="8"/>
  <c r="P1164" i="8"/>
  <c r="P1187" i="8"/>
  <c r="P1198" i="8"/>
  <c r="P1210" i="8"/>
  <c r="P1221" i="8"/>
  <c r="P1240" i="8"/>
  <c r="P1207" i="8"/>
  <c r="P1273" i="8"/>
  <c r="P1136" i="8"/>
  <c r="P1131" i="8"/>
  <c r="P1168" i="8"/>
  <c r="P1242" i="8"/>
  <c r="P1196" i="8"/>
  <c r="P1270" i="8"/>
  <c r="P1154" i="8"/>
  <c r="P1267" i="8"/>
  <c r="P1272" i="8"/>
  <c r="P1225" i="8"/>
  <c r="P1269" i="8"/>
  <c r="P1205" i="8"/>
  <c r="P1287" i="8"/>
  <c r="P1157" i="8"/>
  <c r="P1232" i="8"/>
  <c r="P1211" i="8"/>
  <c r="P1265" i="8"/>
  <c r="P1276" i="8"/>
  <c r="P1231" i="8"/>
  <c r="P1156" i="8"/>
  <c r="P1153" i="8"/>
  <c r="P1261" i="8"/>
  <c r="P1137" i="8"/>
  <c r="P1199" i="8"/>
  <c r="P1209" i="8"/>
  <c r="P1239" i="8"/>
  <c r="P1141" i="8"/>
  <c r="P1268" i="8"/>
  <c r="P1179" i="8"/>
  <c r="P1155" i="8"/>
  <c r="P1149" i="8"/>
  <c r="P1279" i="8"/>
  <c r="P1271" i="8"/>
  <c r="P1192" i="8"/>
  <c r="P1184" i="8"/>
  <c r="P1162" i="8"/>
  <c r="P1200" i="8"/>
  <c r="P1252" i="8"/>
  <c r="P1132" i="8"/>
  <c r="P1180" i="8"/>
  <c r="P1250" i="8"/>
  <c r="P1139" i="8"/>
  <c r="P1256" i="8"/>
  <c r="P1260" i="8"/>
  <c r="P1223" i="8"/>
  <c r="P1241" i="8"/>
  <c r="P1249" i="8"/>
  <c r="P1176" i="8"/>
  <c r="P1217" i="8"/>
  <c r="P1181" i="8"/>
  <c r="P1163" i="8"/>
  <c r="P1177" i="8"/>
  <c r="P1226" i="8"/>
  <c r="P1214" i="8"/>
  <c r="P1254" i="8"/>
  <c r="P1172" i="8"/>
  <c r="P1264" i="8"/>
  <c r="P1175" i="8"/>
  <c r="P1284" i="8"/>
  <c r="P1251" i="8"/>
  <c r="P1218" i="8"/>
  <c r="P1215" i="8"/>
  <c r="P1194" i="8"/>
  <c r="P1206" i="8"/>
  <c r="P1161" i="8"/>
  <c r="P1208" i="8"/>
  <c r="P1152" i="8"/>
  <c r="P1195" i="8"/>
  <c r="P1281" i="8"/>
  <c r="P1203" i="8"/>
  <c r="P1190" i="8"/>
  <c r="P1170" i="8"/>
  <c r="P1201" i="8"/>
  <c r="P1257" i="8"/>
  <c r="P996" i="8"/>
  <c r="P1072" i="8"/>
  <c r="P1000" i="8"/>
  <c r="P1106" i="8"/>
  <c r="P1101" i="8"/>
  <c r="P1098" i="8"/>
  <c r="P1122" i="8"/>
  <c r="P981" i="8"/>
  <c r="P1073" i="8"/>
  <c r="P1027" i="8"/>
  <c r="P1013" i="8"/>
  <c r="P1043" i="8"/>
  <c r="P1102" i="8"/>
  <c r="P1042" i="8"/>
  <c r="P1028" i="8"/>
  <c r="P998" i="8"/>
  <c r="P1105" i="8"/>
  <c r="P1083" i="8"/>
  <c r="P995" i="8"/>
  <c r="P1109" i="8"/>
  <c r="P970" i="8"/>
  <c r="P973" i="8"/>
  <c r="P1033" i="8"/>
  <c r="P1118" i="8"/>
  <c r="P974" i="8"/>
  <c r="P1006" i="8"/>
  <c r="P1023" i="8"/>
  <c r="P1071" i="8"/>
  <c r="P1005" i="8"/>
  <c r="P1100" i="8"/>
  <c r="P969" i="8"/>
  <c r="P1078" i="8"/>
  <c r="P1089" i="8"/>
  <c r="P1121" i="8"/>
  <c r="P1017" i="8"/>
  <c r="P1074" i="8"/>
  <c r="P1085" i="8"/>
  <c r="P988" i="8"/>
  <c r="P1055" i="8"/>
  <c r="P1045" i="8"/>
  <c r="P1044" i="8"/>
  <c r="P1114" i="8"/>
  <c r="P1082" i="8"/>
  <c r="P980" i="8"/>
  <c r="P984" i="8"/>
  <c r="P1046" i="8"/>
  <c r="P1113" i="8"/>
  <c r="P983" i="8"/>
  <c r="P1057" i="8"/>
  <c r="P1015" i="8"/>
  <c r="P982" i="8"/>
  <c r="P972" i="8"/>
  <c r="P1063" i="8"/>
  <c r="P1093" i="8"/>
  <c r="P975" i="8"/>
  <c r="P1066" i="8"/>
  <c r="P976" i="8"/>
  <c r="P1112" i="8"/>
  <c r="P1096" i="8"/>
  <c r="P1009" i="8"/>
  <c r="P977" i="8"/>
  <c r="P986" i="8"/>
  <c r="P1064" i="8"/>
  <c r="P1119" i="8"/>
  <c r="P1107" i="8"/>
  <c r="P1081" i="8"/>
  <c r="P1021" i="8"/>
  <c r="P1111" i="8"/>
  <c r="P1035" i="8"/>
  <c r="P1022" i="8"/>
  <c r="P1077" i="8"/>
  <c r="P1090" i="8"/>
  <c r="P979" i="8"/>
  <c r="P989" i="8"/>
  <c r="P991" i="8"/>
  <c r="P1069" i="8"/>
  <c r="P1052" i="8"/>
  <c r="P997" i="8"/>
  <c r="P1018" i="8"/>
  <c r="P1030" i="8"/>
  <c r="P1053" i="8"/>
  <c r="P1054" i="8"/>
  <c r="P1080" i="8"/>
  <c r="P1049" i="8"/>
  <c r="P1087" i="8"/>
  <c r="P971" i="8"/>
  <c r="P966" i="8"/>
  <c r="P1007" i="8"/>
  <c r="P1079" i="8"/>
  <c r="P1040" i="8"/>
  <c r="P1091" i="8"/>
  <c r="P985" i="8"/>
  <c r="P1123" i="8"/>
  <c r="P1094" i="8"/>
  <c r="P1059" i="8"/>
  <c r="P1097" i="8"/>
  <c r="P1003" i="8"/>
  <c r="P1115" i="8"/>
  <c r="P1019" i="8"/>
  <c r="P1056" i="8"/>
  <c r="P1047" i="8"/>
  <c r="P1092" i="8"/>
  <c r="P1116" i="8"/>
  <c r="P1048" i="8"/>
  <c r="P987" i="8"/>
  <c r="P1002" i="8"/>
  <c r="P1075" i="8"/>
  <c r="P967" i="8"/>
  <c r="P1038" i="8"/>
  <c r="P1050" i="8"/>
  <c r="P1104" i="8"/>
  <c r="P978" i="8"/>
  <c r="P1110" i="8"/>
  <c r="P1010" i="8"/>
  <c r="P990" i="8"/>
  <c r="P992" i="8"/>
  <c r="P1095" i="8"/>
  <c r="P1088" i="8"/>
  <c r="P1026" i="8"/>
  <c r="P1004" i="8"/>
  <c r="P1011" i="8"/>
  <c r="P1037" i="8"/>
  <c r="P1060" i="8"/>
  <c r="P965" i="8"/>
  <c r="P1008" i="8"/>
  <c r="P1103" i="8"/>
  <c r="P968" i="8"/>
  <c r="P1120" i="8"/>
  <c r="P1086" i="8"/>
  <c r="P1051" i="8"/>
  <c r="P1061" i="8"/>
  <c r="P1031" i="8"/>
  <c r="P1001" i="8"/>
  <c r="P1058" i="8"/>
  <c r="P993" i="8"/>
  <c r="P1029" i="8"/>
  <c r="P1020" i="8"/>
  <c r="P1041" i="8"/>
  <c r="P1032" i="8"/>
  <c r="P1108" i="8"/>
  <c r="P1014" i="8"/>
  <c r="P1084" i="8"/>
  <c r="P1016" i="8"/>
  <c r="P1099" i="8"/>
  <c r="P1076" i="8"/>
  <c r="P1067" i="8"/>
  <c r="P1062" i="8"/>
  <c r="P1034" i="8"/>
  <c r="P1068" i="8"/>
  <c r="P994" i="8"/>
  <c r="P1065" i="8"/>
  <c r="P999" i="8"/>
  <c r="P1012" i="8"/>
  <c r="P1117" i="8"/>
  <c r="P1036" i="8"/>
  <c r="P1024" i="8"/>
  <c r="P1025" i="8"/>
  <c r="P1039" i="8"/>
  <c r="P1070" i="8"/>
  <c r="P854" i="8" l="1"/>
  <c r="P890" i="8"/>
  <c r="P841" i="8"/>
  <c r="P909" i="8"/>
  <c r="P928" i="8"/>
  <c r="P935" i="8"/>
  <c r="P942" i="8"/>
  <c r="P814" i="8"/>
  <c r="P907" i="8"/>
  <c r="P847" i="8"/>
  <c r="P843" i="8"/>
  <c r="P901" i="8"/>
  <c r="P936" i="8"/>
  <c r="P872" i="8"/>
  <c r="P870" i="8"/>
  <c r="P830" i="8"/>
  <c r="P933" i="8"/>
  <c r="P922" i="8"/>
  <c r="P834" i="8"/>
  <c r="P927" i="8"/>
  <c r="P810" i="8"/>
  <c r="P816" i="8"/>
  <c r="P889" i="8"/>
  <c r="P951" i="8"/>
  <c r="P806" i="8"/>
  <c r="P832" i="8"/>
  <c r="P850" i="8"/>
  <c r="P892" i="8"/>
  <c r="P831" i="8"/>
  <c r="P912" i="8"/>
  <c r="P801" i="8"/>
  <c r="P925" i="8"/>
  <c r="P947" i="8"/>
  <c r="P911" i="8"/>
  <c r="P857" i="8"/>
  <c r="P958" i="8"/>
  <c r="P940" i="8"/>
  <c r="P848" i="8"/>
  <c r="P924" i="8"/>
  <c r="P886" i="8"/>
  <c r="P881" i="8"/>
  <c r="P957" i="8"/>
  <c r="P923" i="8"/>
  <c r="P855" i="8"/>
  <c r="P835" i="8"/>
  <c r="P866" i="8"/>
  <c r="P905" i="8"/>
  <c r="P826" i="8"/>
  <c r="P896" i="8"/>
  <c r="P849" i="8"/>
  <c r="P824" i="8"/>
  <c r="P807" i="8"/>
  <c r="P883" i="8"/>
  <c r="P931" i="8"/>
  <c r="P821" i="8"/>
  <c r="P880" i="8"/>
  <c r="P818" i="8"/>
  <c r="P904" i="8"/>
  <c r="P919" i="8"/>
  <c r="P822" i="8"/>
  <c r="P811" i="8"/>
  <c r="P844" i="8"/>
  <c r="P926" i="8"/>
  <c r="P955" i="8"/>
  <c r="P946" i="8"/>
  <c r="P952" i="8"/>
  <c r="P846" i="8"/>
  <c r="P949" i="8"/>
  <c r="P842" i="8"/>
  <c r="P838" i="8"/>
  <c r="P950" i="8"/>
  <c r="P953" i="8"/>
  <c r="P805" i="8"/>
  <c r="P803" i="8"/>
  <c r="P829" i="8"/>
  <c r="P884" i="8"/>
  <c r="P902" i="8"/>
  <c r="P817" i="8"/>
  <c r="P868" i="8"/>
  <c r="P877" i="8"/>
  <c r="P895" i="8"/>
  <c r="P871" i="8"/>
  <c r="P918" i="8"/>
  <c r="P876" i="8"/>
  <c r="P948" i="8"/>
  <c r="P825" i="8"/>
  <c r="P804" i="8"/>
  <c r="P808" i="8"/>
  <c r="P939" i="8"/>
  <c r="P873" i="8"/>
  <c r="P897" i="8"/>
  <c r="P836" i="8"/>
  <c r="P943" i="8"/>
  <c r="P929" i="8"/>
  <c r="P913" i="8"/>
  <c r="P920" i="8"/>
  <c r="P862" i="8"/>
  <c r="P938" i="8"/>
  <c r="P861" i="8"/>
  <c r="P908" i="8"/>
  <c r="P887" i="8"/>
  <c r="P910" i="8"/>
  <c r="P954" i="8"/>
  <c r="P891" i="8"/>
  <c r="P823" i="8"/>
  <c r="P820" i="8"/>
  <c r="P917" i="8"/>
  <c r="P802" i="8"/>
  <c r="P879" i="8"/>
  <c r="P906" i="8"/>
  <c r="P945" i="8"/>
  <c r="P809" i="8"/>
  <c r="P930" i="8"/>
  <c r="P839" i="8"/>
  <c r="P815" i="8"/>
  <c r="P819" i="8"/>
  <c r="P941" i="8"/>
  <c r="P932" i="8"/>
  <c r="P859" i="8"/>
  <c r="P856" i="8"/>
  <c r="P828" i="8"/>
  <c r="P865" i="8"/>
  <c r="P900" i="8"/>
  <c r="P800" i="8"/>
  <c r="P837" i="8"/>
  <c r="P937" i="8"/>
  <c r="P813" i="8"/>
  <c r="P956" i="8"/>
  <c r="P894" i="8"/>
  <c r="P882" i="8"/>
  <c r="P888" i="8"/>
  <c r="P893" i="8"/>
  <c r="P851" i="8"/>
  <c r="P916" i="8"/>
  <c r="P858" i="8"/>
  <c r="P840" i="8"/>
  <c r="P827" i="8"/>
  <c r="P869" i="8"/>
  <c r="P878" i="8"/>
  <c r="P944" i="8"/>
  <c r="P812" i="8"/>
  <c r="P899" i="8"/>
  <c r="P853" i="8"/>
  <c r="P934" i="8"/>
  <c r="P885" i="8"/>
  <c r="P903" i="8"/>
  <c r="P898" i="8"/>
  <c r="P874" i="8"/>
  <c r="P867" i="8"/>
  <c r="P833" i="8"/>
  <c r="P915" i="8"/>
  <c r="P852" i="8"/>
  <c r="P875" i="8"/>
  <c r="P914" i="8"/>
  <c r="P864" i="8"/>
  <c r="P845" i="8"/>
  <c r="P863" i="8"/>
  <c r="P860" i="8"/>
  <c r="P921" i="8"/>
  <c r="F405" i="11"/>
  <c r="F314" i="11" l="1"/>
  <c r="F401" i="11"/>
  <c r="F323" i="11"/>
  <c r="F309" i="11"/>
  <c r="F253" i="11"/>
  <c r="F240" i="11"/>
  <c r="F353" i="11"/>
  <c r="F398" i="11"/>
  <c r="F302" i="11"/>
  <c r="F289" i="11"/>
  <c r="F359" i="11"/>
  <c r="F384" i="11"/>
  <c r="F280" i="11"/>
  <c r="F380" i="11"/>
  <c r="F366" i="11"/>
  <c r="F316" i="11"/>
  <c r="F306" i="11"/>
  <c r="F354" i="11"/>
  <c r="F250" i="11"/>
  <c r="F413" i="11"/>
  <c r="F400" i="11"/>
  <c r="F381" i="11"/>
  <c r="F339" i="11"/>
  <c r="F345" i="11"/>
  <c r="F411" i="11"/>
  <c r="F271" i="11"/>
  <c r="F416" i="11"/>
  <c r="F414" i="11"/>
  <c r="F407" i="11"/>
  <c r="F255" i="11"/>
  <c r="F311" i="11"/>
  <c r="D1329" i="4" l="1"/>
  <c r="D1078" i="1" s="1"/>
  <c r="D1328" i="4"/>
  <c r="D1077" i="1" s="1"/>
  <c r="D1327" i="4"/>
  <c r="D1076" i="1" s="1"/>
  <c r="D1326" i="4"/>
  <c r="D1075" i="1" s="1"/>
  <c r="D1325" i="4"/>
  <c r="D1074" i="1" s="1"/>
  <c r="D1324" i="4"/>
  <c r="D1073" i="1" s="1"/>
  <c r="D1323" i="4"/>
  <c r="D1072" i="1" s="1"/>
  <c r="D1322" i="4"/>
  <c r="D1071" i="1" s="1"/>
  <c r="D1321" i="4"/>
  <c r="D1070" i="1" s="1"/>
  <c r="D1320" i="4"/>
  <c r="D1069" i="1" s="1"/>
  <c r="D1319" i="4"/>
  <c r="D1068" i="1" s="1"/>
  <c r="D1318" i="4"/>
  <c r="D1067" i="1" s="1"/>
  <c r="D1317" i="4"/>
  <c r="D1066" i="1" s="1"/>
  <c r="D1316" i="4"/>
  <c r="D1065" i="1" s="1"/>
  <c r="D1315" i="4"/>
  <c r="D1064" i="1" s="1"/>
  <c r="D1314" i="4"/>
  <c r="D1063" i="1" s="1"/>
  <c r="D1313" i="4"/>
  <c r="D1062" i="1" s="1"/>
  <c r="D1312" i="4"/>
  <c r="D1061" i="1" s="1"/>
  <c r="D1311" i="4"/>
  <c r="D1060" i="1" s="1"/>
  <c r="D1310" i="4"/>
  <c r="D1059" i="1" s="1"/>
  <c r="D1309" i="4"/>
  <c r="D1058" i="1" s="1"/>
  <c r="D1157" i="4"/>
  <c r="T959" i="1" s="1"/>
  <c r="D1156" i="4"/>
  <c r="T1081" i="1" s="1"/>
  <c r="D1155" i="4"/>
  <c r="T1080" i="1" s="1"/>
  <c r="D1154" i="4"/>
  <c r="T1079" i="1" s="1"/>
  <c r="D1153" i="4"/>
  <c r="T1078" i="1" s="1"/>
  <c r="D1152" i="4"/>
  <c r="T1077" i="1" s="1"/>
  <c r="D1151" i="4"/>
  <c r="T968" i="1" s="1"/>
  <c r="D1150" i="4"/>
  <c r="T1076" i="1" s="1"/>
  <c r="D1149" i="4"/>
  <c r="T1075" i="1" s="1"/>
  <c r="D1148" i="4"/>
  <c r="T973" i="1" s="1"/>
  <c r="D1147" i="4"/>
  <c r="T1074" i="1" s="1"/>
  <c r="D1146" i="4"/>
  <c r="T1073" i="1" s="1"/>
  <c r="D1145" i="4"/>
  <c r="T1072" i="1" s="1"/>
  <c r="D1144" i="4"/>
  <c r="T1071" i="1" s="1"/>
  <c r="D1143" i="4"/>
  <c r="T967" i="1" s="1"/>
  <c r="D1142" i="4"/>
  <c r="T1070" i="1" s="1"/>
  <c r="D1141" i="4"/>
  <c r="T1069" i="1" s="1"/>
  <c r="D1140" i="4"/>
  <c r="T1068" i="1" s="1"/>
  <c r="D1139" i="4"/>
  <c r="T971" i="1" s="1"/>
  <c r="D1138" i="4"/>
  <c r="T1067" i="1" s="1"/>
  <c r="D1137" i="4"/>
  <c r="T1066" i="1" s="1"/>
  <c r="B20" i="5"/>
  <c r="E443" i="1" s="1"/>
  <c r="B137" i="5"/>
  <c r="E436" i="1" s="1"/>
  <c r="B68" i="5"/>
  <c r="E447" i="1" s="1"/>
  <c r="B72" i="5"/>
  <c r="E454" i="1" s="1"/>
  <c r="B169" i="5"/>
  <c r="E449" i="1" s="1"/>
  <c r="B165" i="5"/>
  <c r="E445" i="1" s="1"/>
  <c r="B170" i="5"/>
  <c r="E419" i="1" s="1"/>
  <c r="B158" i="5"/>
  <c r="E450" i="1" s="1"/>
  <c r="B82" i="5"/>
  <c r="E422" i="1" s="1"/>
  <c r="B47" i="5"/>
  <c r="E439" i="1" s="1"/>
  <c r="B124" i="5"/>
  <c r="E441" i="1" s="1"/>
  <c r="B118" i="5"/>
  <c r="E415" i="1" s="1"/>
  <c r="B156" i="5"/>
  <c r="E426" i="1" s="1"/>
  <c r="B154" i="5"/>
  <c r="E444" i="1" s="1"/>
  <c r="G444" i="1" s="1"/>
  <c r="B30" i="5"/>
  <c r="E434" i="1" s="1"/>
  <c r="B58" i="5"/>
  <c r="E418" i="1" s="1"/>
  <c r="B140" i="5"/>
  <c r="B17" i="5"/>
  <c r="E451" i="1" s="1"/>
  <c r="B39" i="5"/>
  <c r="E448" i="1" s="1"/>
  <c r="B112" i="5"/>
  <c r="E446" i="1" s="1"/>
  <c r="G446" i="1" s="1"/>
  <c r="B75" i="5"/>
  <c r="E440" i="1" s="1"/>
  <c r="B136" i="5"/>
  <c r="E453" i="1" s="1"/>
  <c r="B100" i="5"/>
  <c r="E437" i="1" s="1"/>
  <c r="B93" i="5"/>
  <c r="E417" i="1" s="1"/>
  <c r="B62" i="5"/>
  <c r="E427" i="1" s="1"/>
  <c r="B161" i="5"/>
  <c r="E425" i="1" s="1"/>
  <c r="B171" i="5"/>
  <c r="E438" i="1" s="1"/>
  <c r="B110" i="5"/>
  <c r="E420" i="1" s="1"/>
  <c r="B22" i="5"/>
  <c r="E442" i="1" s="1"/>
  <c r="E430" i="1" l="1"/>
  <c r="G454" i="1"/>
  <c r="G475" i="1"/>
  <c r="G495" i="1"/>
  <c r="K1488" i="4"/>
  <c r="K1492" i="4"/>
  <c r="K1496" i="4"/>
  <c r="K1500" i="4"/>
  <c r="K1504" i="4"/>
  <c r="L1487" i="4"/>
  <c r="L1491" i="4"/>
  <c r="L1495" i="4"/>
  <c r="L1499" i="4"/>
  <c r="L1503" i="4"/>
  <c r="K1485" i="4"/>
  <c r="K1489" i="4"/>
  <c r="K1493" i="4"/>
  <c r="K1497" i="4"/>
  <c r="K1501" i="4"/>
  <c r="K1505" i="4"/>
  <c r="L1488" i="4"/>
  <c r="L1492" i="4"/>
  <c r="L1496" i="4"/>
  <c r="L1500" i="4"/>
  <c r="L1504" i="4"/>
  <c r="K1486" i="4"/>
  <c r="K1490" i="4"/>
  <c r="K1494" i="4"/>
  <c r="K1498" i="4"/>
  <c r="K1502" i="4"/>
  <c r="L1485" i="4"/>
  <c r="L1489" i="4"/>
  <c r="L1493" i="4"/>
  <c r="L1497" i="4"/>
  <c r="L1501" i="4"/>
  <c r="L1505" i="4"/>
  <c r="K1487" i="4"/>
  <c r="K1491" i="4"/>
  <c r="K1495" i="4"/>
  <c r="K1499" i="4"/>
  <c r="K1503" i="4"/>
  <c r="L1486" i="4"/>
  <c r="L1490" i="4"/>
  <c r="L1494" i="4"/>
  <c r="L1498" i="4"/>
  <c r="L1502" i="4"/>
  <c r="G560" i="1" l="1"/>
  <c r="F347" i="11" l="1"/>
  <c r="F290" i="11"/>
  <c r="F270" i="11"/>
  <c r="H51" i="12"/>
  <c r="H31" i="12"/>
  <c r="H8" i="12"/>
  <c r="H76" i="12"/>
  <c r="H82" i="12"/>
  <c r="F234" i="11" l="1"/>
  <c r="F419" i="11" l="1"/>
  <c r="F281" i="11" l="1"/>
  <c r="F275" i="11"/>
  <c r="H57" i="12" l="1"/>
  <c r="H70" i="12"/>
  <c r="H25" i="12"/>
  <c r="H24" i="12"/>
  <c r="H98" i="12"/>
  <c r="H106" i="12"/>
  <c r="H104" i="12"/>
  <c r="H103" i="12"/>
  <c r="H102" i="12"/>
  <c r="H101" i="12"/>
  <c r="H100" i="12"/>
  <c r="H97" i="12"/>
  <c r="H95" i="12"/>
  <c r="H94" i="12"/>
  <c r="H93" i="12"/>
  <c r="H92" i="12"/>
  <c r="H91" i="12"/>
  <c r="H90" i="12"/>
  <c r="H89" i="12"/>
  <c r="H88" i="12"/>
  <c r="H87" i="12"/>
  <c r="H86" i="12"/>
  <c r="H84" i="12"/>
  <c r="H83" i="12"/>
  <c r="H81" i="12"/>
  <c r="H80" i="12"/>
  <c r="H79" i="12"/>
  <c r="H78" i="12"/>
  <c r="H77" i="12"/>
  <c r="H75" i="12"/>
  <c r="H74" i="12"/>
  <c r="H73" i="12"/>
  <c r="H72" i="12"/>
  <c r="H71" i="12"/>
  <c r="H69" i="12"/>
  <c r="H68" i="12"/>
  <c r="H67" i="12"/>
  <c r="H66" i="12"/>
  <c r="H64" i="12"/>
  <c r="H63" i="12"/>
  <c r="H62" i="12"/>
  <c r="H60" i="12"/>
  <c r="H59" i="12"/>
  <c r="H58" i="12"/>
  <c r="H56" i="12"/>
  <c r="H55" i="12"/>
  <c r="H54" i="12"/>
  <c r="H53" i="12"/>
  <c r="H52" i="12"/>
  <c r="H50" i="12"/>
  <c r="H49" i="12"/>
  <c r="H48" i="12"/>
  <c r="H47" i="12"/>
  <c r="H46" i="12"/>
  <c r="H45" i="12"/>
  <c r="H43" i="12"/>
  <c r="H42" i="12"/>
  <c r="H41" i="12"/>
  <c r="H40" i="12"/>
  <c r="H39" i="12"/>
  <c r="H37" i="12"/>
  <c r="H36" i="12"/>
  <c r="H35" i="12"/>
  <c r="H34" i="12"/>
  <c r="H33" i="12"/>
  <c r="H32" i="12"/>
  <c r="H30" i="12"/>
  <c r="H29" i="12"/>
  <c r="H27" i="12"/>
  <c r="H26" i="12"/>
  <c r="H23" i="12"/>
  <c r="H22" i="12"/>
  <c r="H21" i="12"/>
  <c r="H20" i="12"/>
  <c r="H19" i="12"/>
  <c r="H18" i="12"/>
  <c r="H16" i="12"/>
  <c r="H14" i="12"/>
  <c r="H13" i="12"/>
  <c r="H12" i="12"/>
  <c r="H11" i="12"/>
  <c r="H10" i="12"/>
  <c r="H9" i="12"/>
  <c r="H7" i="12"/>
  <c r="H6" i="12"/>
  <c r="H5" i="12"/>
  <c r="F243" i="11" l="1"/>
  <c r="F364" i="11" l="1"/>
  <c r="F303" i="11" l="1"/>
  <c r="F262" i="11"/>
  <c r="F378" i="11"/>
  <c r="F321" i="11"/>
  <c r="F299" i="11" l="1"/>
  <c r="F332" i="11" l="1"/>
  <c r="F382" i="11" l="1"/>
  <c r="F326" i="11" l="1"/>
  <c r="F333" i="11" l="1"/>
  <c r="F308" i="11"/>
  <c r="F408" i="11" l="1"/>
  <c r="F388" i="11" l="1"/>
  <c r="F265" i="11" l="1"/>
  <c r="F375" i="11"/>
  <c r="B160" i="5" l="1"/>
  <c r="E395" i="1" s="1"/>
  <c r="B207" i="5"/>
  <c r="E514" i="1" s="1"/>
  <c r="G514" i="1" s="1"/>
  <c r="B206" i="5"/>
  <c r="E513" i="1" s="1"/>
  <c r="G513" i="1" s="1"/>
  <c r="B116" i="5"/>
  <c r="E404" i="1" s="1"/>
  <c r="B199" i="5"/>
  <c r="E414" i="1" s="1"/>
  <c r="G414" i="1" s="1"/>
  <c r="B88" i="5"/>
  <c r="E402" i="1" s="1"/>
  <c r="B84" i="5"/>
  <c r="B65" i="5"/>
  <c r="B60" i="5"/>
  <c r="E401" i="1" s="1"/>
  <c r="B193" i="5"/>
  <c r="E421" i="1" s="1"/>
  <c r="G421" i="1" s="1"/>
  <c r="B49" i="5"/>
  <c r="E380" i="1" s="1"/>
  <c r="B188" i="5"/>
  <c r="E512" i="1" s="1"/>
  <c r="G512" i="1" s="1"/>
  <c r="B34" i="5"/>
  <c r="E429" i="1" s="1"/>
  <c r="B28" i="5"/>
  <c r="E409" i="1" s="1"/>
  <c r="B24" i="5"/>
  <c r="E399" i="1" s="1"/>
  <c r="B12" i="5"/>
  <c r="B163" i="5"/>
  <c r="E411" i="1" s="1"/>
  <c r="B104" i="5"/>
  <c r="E413" i="1" s="1"/>
  <c r="G561" i="1" l="1"/>
  <c r="E406" i="1"/>
  <c r="G557" i="1"/>
  <c r="E410" i="1"/>
  <c r="G539" i="1"/>
  <c r="E398" i="1"/>
  <c r="G398" i="1" s="1"/>
  <c r="G547" i="1"/>
  <c r="G552" i="1"/>
  <c r="G501" i="1"/>
  <c r="B6" i="5"/>
  <c r="E435" i="1" s="1"/>
  <c r="D1308" i="4"/>
  <c r="D1057" i="1" s="1"/>
  <c r="D1307" i="4"/>
  <c r="D1056" i="1" s="1"/>
  <c r="D1306" i="4"/>
  <c r="D1055" i="1" s="1"/>
  <c r="D1305" i="4"/>
  <c r="D1054" i="1" s="1"/>
  <c r="D1304" i="4"/>
  <c r="D1053" i="1" s="1"/>
  <c r="D1303" i="4"/>
  <c r="D1052" i="1" s="1"/>
  <c r="D1302" i="4"/>
  <c r="D1051" i="1" s="1"/>
  <c r="D1301" i="4"/>
  <c r="D1050" i="1" s="1"/>
  <c r="D1300" i="4"/>
  <c r="D1049" i="1" s="1"/>
  <c r="D1299" i="4"/>
  <c r="D1048" i="1" s="1"/>
  <c r="D1298" i="4"/>
  <c r="D1047" i="1" s="1"/>
  <c r="D1297" i="4"/>
  <c r="D1046" i="1" s="1"/>
  <c r="D1296" i="4"/>
  <c r="D1045" i="1" s="1"/>
  <c r="D1295" i="4"/>
  <c r="D1044" i="1" s="1"/>
  <c r="D1294" i="4"/>
  <c r="D1043" i="1" s="1"/>
  <c r="D1293" i="4"/>
  <c r="D1042" i="1" s="1"/>
  <c r="D1292" i="4"/>
  <c r="D1041" i="1" s="1"/>
  <c r="D1291" i="4"/>
  <c r="D1040" i="1" s="1"/>
  <c r="D1290" i="4"/>
  <c r="D1039" i="1" s="1"/>
  <c r="D1289" i="4"/>
  <c r="D1038" i="1" s="1"/>
  <c r="D1288" i="4"/>
  <c r="D1037" i="1" s="1"/>
  <c r="D1287" i="4"/>
  <c r="D1036" i="1" s="1"/>
  <c r="D1286" i="4"/>
  <c r="D1035" i="1" s="1"/>
  <c r="D1285" i="4"/>
  <c r="D1034" i="1" s="1"/>
  <c r="D1284" i="4"/>
  <c r="D1033" i="1" s="1"/>
  <c r="D1283" i="4"/>
  <c r="D1032" i="1" s="1"/>
  <c r="D1282" i="4"/>
  <c r="D1031" i="1" s="1"/>
  <c r="D1281" i="4"/>
  <c r="D1030" i="1" s="1"/>
  <c r="D1280" i="4"/>
  <c r="D1029" i="1" s="1"/>
  <c r="D1279" i="4"/>
  <c r="D1028" i="1" s="1"/>
  <c r="D1278" i="4"/>
  <c r="D1027" i="1" s="1"/>
  <c r="D1277" i="4"/>
  <c r="D1026" i="1" s="1"/>
  <c r="D1276" i="4"/>
  <c r="D1025" i="1" s="1"/>
  <c r="D1275" i="4"/>
  <c r="D1024" i="1" s="1"/>
  <c r="D1274" i="4"/>
  <c r="D1023" i="1" s="1"/>
  <c r="D1273" i="4"/>
  <c r="D1022" i="1" s="1"/>
  <c r="D1272" i="4"/>
  <c r="D1021" i="1" s="1"/>
  <c r="D1271" i="4"/>
  <c r="D1020" i="1" s="1"/>
  <c r="D1270" i="4"/>
  <c r="D1019" i="1" s="1"/>
  <c r="D1269" i="4"/>
  <c r="D1018" i="1" s="1"/>
  <c r="D1268" i="4"/>
  <c r="D1017" i="1" s="1"/>
  <c r="D1267" i="4"/>
  <c r="D1016" i="1" s="1"/>
  <c r="D1266" i="4"/>
  <c r="D1015" i="1" s="1"/>
  <c r="D1265" i="4"/>
  <c r="D1014" i="1" s="1"/>
  <c r="D1264" i="4"/>
  <c r="D1013" i="1" s="1"/>
  <c r="D1263" i="4"/>
  <c r="D1012" i="1" s="1"/>
  <c r="D1262" i="4"/>
  <c r="D1011" i="1" s="1"/>
  <c r="D1261" i="4"/>
  <c r="D1010" i="1" s="1"/>
  <c r="D1260" i="4"/>
  <c r="D1009" i="1" s="1"/>
  <c r="D1259" i="4"/>
  <c r="D1008" i="1" s="1"/>
  <c r="D1258" i="4"/>
  <c r="D1007" i="1" s="1"/>
  <c r="D1257" i="4"/>
  <c r="D1006" i="1" s="1"/>
  <c r="D1256" i="4"/>
  <c r="D1005" i="1" s="1"/>
  <c r="D1255" i="4"/>
  <c r="D1004" i="1" s="1"/>
  <c r="D1254" i="4"/>
  <c r="D1003" i="1" s="1"/>
  <c r="D1253" i="4"/>
  <c r="D1002" i="1" s="1"/>
  <c r="D1252" i="4"/>
  <c r="D1001" i="1" s="1"/>
  <c r="D1251" i="4"/>
  <c r="D1000" i="1" s="1"/>
  <c r="D1250" i="4"/>
  <c r="D999" i="1" s="1"/>
  <c r="D1249" i="4"/>
  <c r="D998" i="1" s="1"/>
  <c r="D1248" i="4"/>
  <c r="D997" i="1" s="1"/>
  <c r="D1247" i="4"/>
  <c r="D996" i="1" s="1"/>
  <c r="D1246" i="4"/>
  <c r="D995" i="1" s="1"/>
  <c r="D1245" i="4"/>
  <c r="D994" i="1" s="1"/>
  <c r="D1244" i="4"/>
  <c r="D993" i="1" s="1"/>
  <c r="D1243" i="4"/>
  <c r="D992" i="1" s="1"/>
  <c r="D1242" i="4"/>
  <c r="D991" i="1" s="1"/>
  <c r="D1241" i="4"/>
  <c r="D990" i="1" s="1"/>
  <c r="D1240" i="4"/>
  <c r="D989" i="1" s="1"/>
  <c r="D1239" i="4"/>
  <c r="D988" i="1" s="1"/>
  <c r="D1238" i="4"/>
  <c r="D987" i="1" s="1"/>
  <c r="D1237" i="4"/>
  <c r="D986" i="1" s="1"/>
  <c r="D1236" i="4"/>
  <c r="D985" i="1" s="1"/>
  <c r="D1235" i="4"/>
  <c r="D984" i="1" s="1"/>
  <c r="D1234" i="4"/>
  <c r="D983" i="1" s="1"/>
  <c r="D1233" i="4"/>
  <c r="D982" i="1" s="1"/>
  <c r="D1232" i="4"/>
  <c r="D981" i="1" s="1"/>
  <c r="D1231" i="4"/>
  <c r="D980" i="1" s="1"/>
  <c r="D1230" i="4"/>
  <c r="D979" i="1" s="1"/>
  <c r="D1229" i="4"/>
  <c r="D978" i="1" s="1"/>
  <c r="D1228" i="4"/>
  <c r="D977" i="1" s="1"/>
  <c r="D1227" i="4"/>
  <c r="D976" i="1" s="1"/>
  <c r="D1226" i="4"/>
  <c r="D975" i="1" s="1"/>
  <c r="D1225" i="4"/>
  <c r="D974" i="1" s="1"/>
  <c r="D1224" i="4"/>
  <c r="D973" i="1" s="1"/>
  <c r="D1223" i="4"/>
  <c r="D972" i="1" s="1"/>
  <c r="D1222" i="4"/>
  <c r="D971" i="1" s="1"/>
  <c r="D1221" i="4"/>
  <c r="D970" i="1" s="1"/>
  <c r="D1220" i="4"/>
  <c r="D969" i="1" s="1"/>
  <c r="D1219" i="4"/>
  <c r="D968" i="1" s="1"/>
  <c r="D1218" i="4"/>
  <c r="D967" i="1" s="1"/>
  <c r="D1217" i="4"/>
  <c r="D966" i="1" s="1"/>
  <c r="D1216" i="4"/>
  <c r="D965" i="1" s="1"/>
  <c r="D1215" i="4"/>
  <c r="D964" i="1" s="1"/>
  <c r="D1214" i="4"/>
  <c r="D963" i="1" s="1"/>
  <c r="D1213" i="4"/>
  <c r="D962" i="1" s="1"/>
  <c r="D1212" i="4"/>
  <c r="D961" i="1" s="1"/>
  <c r="D1211" i="4"/>
  <c r="D960" i="1" s="1"/>
  <c r="D1210" i="4"/>
  <c r="D959" i="1" s="1"/>
  <c r="D1209" i="4"/>
  <c r="D958" i="1" s="1"/>
  <c r="D1136" i="4"/>
  <c r="T1065" i="1" s="1"/>
  <c r="D1135" i="4"/>
  <c r="T1064" i="1" s="1"/>
  <c r="D1134" i="4"/>
  <c r="T1063" i="1" s="1"/>
  <c r="D1133" i="4"/>
  <c r="T1062" i="1" s="1"/>
  <c r="D1132" i="4"/>
  <c r="T1061" i="1" s="1"/>
  <c r="D1131" i="4"/>
  <c r="T1060" i="1" s="1"/>
  <c r="D1130" i="4"/>
  <c r="T1059" i="1" s="1"/>
  <c r="D1129" i="4"/>
  <c r="T1058" i="1" s="1"/>
  <c r="D1128" i="4"/>
  <c r="T1057" i="1" s="1"/>
  <c r="D1127" i="4"/>
  <c r="T1056" i="1" s="1"/>
  <c r="D1126" i="4"/>
  <c r="T962" i="1" s="1"/>
  <c r="D1125" i="4"/>
  <c r="T1055" i="1" s="1"/>
  <c r="D1124" i="4"/>
  <c r="T1054" i="1" s="1"/>
  <c r="D1123" i="4"/>
  <c r="T1053" i="1" s="1"/>
  <c r="D1122" i="4"/>
  <c r="T966" i="1" s="1"/>
  <c r="D1121" i="4"/>
  <c r="T1052" i="1" s="1"/>
  <c r="D1120" i="4"/>
  <c r="T1051" i="1" s="1"/>
  <c r="D1119" i="4"/>
  <c r="T1050" i="1" s="1"/>
  <c r="D1118" i="4"/>
  <c r="T972" i="1" s="1"/>
  <c r="D1117" i="4"/>
  <c r="T1049" i="1" s="1"/>
  <c r="D1116" i="4"/>
  <c r="T1048" i="1" s="1"/>
  <c r="D1115" i="4"/>
  <c r="T1047" i="1" s="1"/>
  <c r="D1114" i="4"/>
  <c r="T1046" i="1" s="1"/>
  <c r="D1113" i="4"/>
  <c r="T1045" i="1" s="1"/>
  <c r="D1112" i="4"/>
  <c r="T1044" i="1" s="1"/>
  <c r="D1111" i="4"/>
  <c r="T1043" i="1" s="1"/>
  <c r="D1110" i="4"/>
  <c r="T1042" i="1" s="1"/>
  <c r="D1109" i="4"/>
  <c r="T1041" i="1" s="1"/>
  <c r="D1108" i="4"/>
  <c r="T1040" i="1" s="1"/>
  <c r="D1107" i="4"/>
  <c r="T1039" i="1" s="1"/>
  <c r="D1106" i="4"/>
  <c r="T1038" i="1" s="1"/>
  <c r="D1105" i="4"/>
  <c r="T1037" i="1" s="1"/>
  <c r="D1104" i="4"/>
  <c r="T1036" i="1" s="1"/>
  <c r="D1103" i="4"/>
  <c r="T1035" i="1" s="1"/>
  <c r="D1102" i="4"/>
  <c r="T1034" i="1" s="1"/>
  <c r="D1101" i="4"/>
  <c r="T965" i="1" s="1"/>
  <c r="D1100" i="4"/>
  <c r="T1033" i="1" s="1"/>
  <c r="D1099" i="4"/>
  <c r="T1032" i="1" s="1"/>
  <c r="D1098" i="4"/>
  <c r="T1031" i="1" s="1"/>
  <c r="D1097" i="4"/>
  <c r="T1030" i="1" s="1"/>
  <c r="D1096" i="4"/>
  <c r="T1029" i="1" s="1"/>
  <c r="D1095" i="4"/>
  <c r="T1028" i="1" s="1"/>
  <c r="D1094" i="4"/>
  <c r="T1027" i="1" s="1"/>
  <c r="D1093" i="4"/>
  <c r="T1026" i="1" s="1"/>
  <c r="D1092" i="4"/>
  <c r="T1025" i="1" s="1"/>
  <c r="D1091" i="4"/>
  <c r="T1024" i="1" s="1"/>
  <c r="D1090" i="4"/>
  <c r="T1023" i="1" s="1"/>
  <c r="D1089" i="4"/>
  <c r="T1022" i="1" s="1"/>
  <c r="D1088" i="4"/>
  <c r="T1021" i="1" s="1"/>
  <c r="D1087" i="4"/>
  <c r="T1020" i="1" s="1"/>
  <c r="D1086" i="4"/>
  <c r="T1019" i="1" s="1"/>
  <c r="D1085" i="4"/>
  <c r="T1018" i="1" s="1"/>
  <c r="D1084" i="4"/>
  <c r="T1017" i="1" s="1"/>
  <c r="D1083" i="4"/>
  <c r="T1016" i="1" s="1"/>
  <c r="D1082" i="4"/>
  <c r="T1015" i="1" s="1"/>
  <c r="D1081" i="4"/>
  <c r="T1014" i="1" s="1"/>
  <c r="D1080" i="4"/>
  <c r="T1013" i="1" s="1"/>
  <c r="D1079" i="4"/>
  <c r="T1012" i="1" s="1"/>
  <c r="D1078" i="4"/>
  <c r="T1011" i="1" s="1"/>
  <c r="D1077" i="4"/>
  <c r="T1010" i="1" s="1"/>
  <c r="D1076" i="4"/>
  <c r="T1009" i="1" s="1"/>
  <c r="D1075" i="4"/>
  <c r="T1008" i="1" s="1"/>
  <c r="D1074" i="4"/>
  <c r="T1007" i="1" s="1"/>
  <c r="D1073" i="4"/>
  <c r="T970" i="1" s="1"/>
  <c r="D1072" i="4"/>
  <c r="T1006" i="1" s="1"/>
  <c r="D1071" i="4"/>
  <c r="T1005" i="1" s="1"/>
  <c r="D1070" i="4"/>
  <c r="T1004" i="1" s="1"/>
  <c r="D1069" i="4"/>
  <c r="T1003" i="1" s="1"/>
  <c r="D1068" i="4"/>
  <c r="T1002" i="1" s="1"/>
  <c r="D1067" i="4"/>
  <c r="T1001" i="1" s="1"/>
  <c r="D1066" i="4"/>
  <c r="T1000" i="1" s="1"/>
  <c r="D1065" i="4"/>
  <c r="T999" i="1" s="1"/>
  <c r="D1064" i="4"/>
  <c r="T998" i="1" s="1"/>
  <c r="D1063" i="4"/>
  <c r="T960" i="1" s="1"/>
  <c r="D1062" i="4"/>
  <c r="T997" i="1" s="1"/>
  <c r="D1061" i="4"/>
  <c r="T996" i="1" s="1"/>
  <c r="D1060" i="4"/>
  <c r="T995" i="1" s="1"/>
  <c r="D1059" i="4"/>
  <c r="T964" i="1" s="1"/>
  <c r="D1058" i="4"/>
  <c r="T994" i="1" s="1"/>
  <c r="D1057" i="4"/>
  <c r="T993" i="1" s="1"/>
  <c r="D1056" i="4"/>
  <c r="T992" i="1" s="1"/>
  <c r="D1055" i="4"/>
  <c r="T991" i="1" s="1"/>
  <c r="D1054" i="4"/>
  <c r="T990" i="1" s="1"/>
  <c r="D1053" i="4"/>
  <c r="T989" i="1" s="1"/>
  <c r="D1052" i="4"/>
  <c r="T988" i="1" s="1"/>
  <c r="D1051" i="4"/>
  <c r="T987" i="1" s="1"/>
  <c r="D1050" i="4"/>
  <c r="T986" i="1" s="1"/>
  <c r="D1049" i="4"/>
  <c r="T985" i="1" s="1"/>
  <c r="D1048" i="4"/>
  <c r="T984" i="1" s="1"/>
  <c r="D1047" i="4"/>
  <c r="T983" i="1" s="1"/>
  <c r="D1046" i="4"/>
  <c r="T982" i="1" s="1"/>
  <c r="D1045" i="4"/>
  <c r="T981" i="1" s="1"/>
  <c r="D1044" i="4"/>
  <c r="T969" i="1" s="1"/>
  <c r="D1043" i="4"/>
  <c r="T980" i="1" s="1"/>
  <c r="D1042" i="4"/>
  <c r="T979" i="1" s="1"/>
  <c r="D1041" i="4"/>
  <c r="T978" i="1" s="1"/>
  <c r="D1040" i="4"/>
  <c r="T977" i="1" s="1"/>
  <c r="D1039" i="4"/>
  <c r="T976" i="1" s="1"/>
  <c r="D1038" i="4"/>
  <c r="T975" i="1" s="1"/>
  <c r="D1037" i="4"/>
  <c r="T974" i="1" s="1"/>
  <c r="K1386" i="4" l="1"/>
  <c r="K1390" i="4"/>
  <c r="K1394" i="4"/>
  <c r="K1398" i="4"/>
  <c r="K1402" i="4"/>
  <c r="K1406" i="4"/>
  <c r="K1410" i="4"/>
  <c r="K1414" i="4"/>
  <c r="K1418" i="4"/>
  <c r="K1422" i="4"/>
  <c r="K1426" i="4"/>
  <c r="K1430" i="4"/>
  <c r="K1434" i="4"/>
  <c r="K1438" i="4"/>
  <c r="K1442" i="4"/>
  <c r="K1446" i="4"/>
  <c r="K1450" i="4"/>
  <c r="K1454" i="4"/>
  <c r="K1458" i="4"/>
  <c r="K1462" i="4"/>
  <c r="K1466" i="4"/>
  <c r="K1470" i="4"/>
  <c r="K1474" i="4"/>
  <c r="K1478" i="4"/>
  <c r="K1482" i="4"/>
  <c r="L1386" i="4"/>
  <c r="L1390" i="4"/>
  <c r="L1394" i="4"/>
  <c r="L1398" i="4"/>
  <c r="L1402" i="4"/>
  <c r="L1406" i="4"/>
  <c r="L1410" i="4"/>
  <c r="L1414" i="4"/>
  <c r="L1418" i="4"/>
  <c r="L1422" i="4"/>
  <c r="L1426" i="4"/>
  <c r="L1430" i="4"/>
  <c r="L1434" i="4"/>
  <c r="L1438" i="4"/>
  <c r="L1442" i="4"/>
  <c r="L1446" i="4"/>
  <c r="L1450" i="4"/>
  <c r="L1454" i="4"/>
  <c r="L1458" i="4"/>
  <c r="L1462" i="4"/>
  <c r="L1466" i="4"/>
  <c r="L1470" i="4"/>
  <c r="L1474" i="4"/>
  <c r="L1478" i="4"/>
  <c r="L1482" i="4"/>
  <c r="K1387" i="4"/>
  <c r="K1391" i="4"/>
  <c r="K1395" i="4"/>
  <c r="K1399" i="4"/>
  <c r="K1403" i="4"/>
  <c r="K1407" i="4"/>
  <c r="K1411" i="4"/>
  <c r="K1415" i="4"/>
  <c r="K1419" i="4"/>
  <c r="K1423" i="4"/>
  <c r="K1427" i="4"/>
  <c r="K1431" i="4"/>
  <c r="K1435" i="4"/>
  <c r="K1439" i="4"/>
  <c r="K1443" i="4"/>
  <c r="K1447" i="4"/>
  <c r="K1451" i="4"/>
  <c r="K1455" i="4"/>
  <c r="K1459" i="4"/>
  <c r="K1463" i="4"/>
  <c r="K1467" i="4"/>
  <c r="K1471" i="4"/>
  <c r="K1475" i="4"/>
  <c r="K1479" i="4"/>
  <c r="K1483" i="4"/>
  <c r="L1387" i="4"/>
  <c r="L1391" i="4"/>
  <c r="L1395" i="4"/>
  <c r="L1399" i="4"/>
  <c r="L1403" i="4"/>
  <c r="L1407" i="4"/>
  <c r="L1411" i="4"/>
  <c r="L1415" i="4"/>
  <c r="L1419" i="4"/>
  <c r="L1423" i="4"/>
  <c r="L1427" i="4"/>
  <c r="L1431" i="4"/>
  <c r="L1435" i="4"/>
  <c r="L1439" i="4"/>
  <c r="L1443" i="4"/>
  <c r="L1447" i="4"/>
  <c r="L1451" i="4"/>
  <c r="L1455" i="4"/>
  <c r="L1459" i="4"/>
  <c r="L1463" i="4"/>
  <c r="L1467" i="4"/>
  <c r="L1471" i="4"/>
  <c r="L1475" i="4"/>
  <c r="L1479" i="4"/>
  <c r="L1483" i="4"/>
  <c r="K1388" i="4"/>
  <c r="K1392" i="4"/>
  <c r="K1396" i="4"/>
  <c r="K1400" i="4"/>
  <c r="K1404" i="4"/>
  <c r="K1408" i="4"/>
  <c r="K1412" i="4"/>
  <c r="K1416" i="4"/>
  <c r="K1420" i="4"/>
  <c r="K1424" i="4"/>
  <c r="K1428" i="4"/>
  <c r="K1432" i="4"/>
  <c r="K1436" i="4"/>
  <c r="K1440" i="4"/>
  <c r="K1444" i="4"/>
  <c r="K1448" i="4"/>
  <c r="K1452" i="4"/>
  <c r="K1456" i="4"/>
  <c r="K1460" i="4"/>
  <c r="K1464" i="4"/>
  <c r="K1468" i="4"/>
  <c r="K1472" i="4"/>
  <c r="K1476" i="4"/>
  <c r="K1480" i="4"/>
  <c r="K1484" i="4"/>
  <c r="L1388" i="4"/>
  <c r="L1392" i="4"/>
  <c r="L1396" i="4"/>
  <c r="L1400" i="4"/>
  <c r="L1404" i="4"/>
  <c r="L1408" i="4"/>
  <c r="L1412" i="4"/>
  <c r="L1416" i="4"/>
  <c r="L1420" i="4"/>
  <c r="L1424" i="4"/>
  <c r="L1428" i="4"/>
  <c r="L1432" i="4"/>
  <c r="L1436" i="4"/>
  <c r="L1440" i="4"/>
  <c r="L1444" i="4"/>
  <c r="L1448" i="4"/>
  <c r="L1452" i="4"/>
  <c r="L1456" i="4"/>
  <c r="L1460" i="4"/>
  <c r="L1464" i="4"/>
  <c r="L1468" i="4"/>
  <c r="L1472" i="4"/>
  <c r="L1476" i="4"/>
  <c r="L1480" i="4"/>
  <c r="L1484" i="4"/>
  <c r="K1385" i="4"/>
  <c r="K1389" i="4"/>
  <c r="K1393" i="4"/>
  <c r="K1397" i="4"/>
  <c r="K1401" i="4"/>
  <c r="K1405" i="4"/>
  <c r="K1409" i="4"/>
  <c r="K1413" i="4"/>
  <c r="K1417" i="4"/>
  <c r="K1421" i="4"/>
  <c r="K1425" i="4"/>
  <c r="K1429" i="4"/>
  <c r="K1433" i="4"/>
  <c r="K1437" i="4"/>
  <c r="K1441" i="4"/>
  <c r="K1445" i="4"/>
  <c r="K1449" i="4"/>
  <c r="K1453" i="4"/>
  <c r="K1457" i="4"/>
  <c r="K1461" i="4"/>
  <c r="K1465" i="4"/>
  <c r="K1469" i="4"/>
  <c r="K1473" i="4"/>
  <c r="K1477" i="4"/>
  <c r="K1481" i="4"/>
  <c r="L1385" i="4"/>
  <c r="L1389" i="4"/>
  <c r="L1393" i="4"/>
  <c r="L1397" i="4"/>
  <c r="L1401" i="4"/>
  <c r="L1405" i="4"/>
  <c r="L1409" i="4"/>
  <c r="L1413" i="4"/>
  <c r="L1417" i="4"/>
  <c r="L1421" i="4"/>
  <c r="L1425" i="4"/>
  <c r="L1429" i="4"/>
  <c r="L1433" i="4"/>
  <c r="L1437" i="4"/>
  <c r="L1441" i="4"/>
  <c r="L1445" i="4"/>
  <c r="L1449" i="4"/>
  <c r="L1453" i="4"/>
  <c r="L1457" i="4"/>
  <c r="L1461" i="4"/>
  <c r="L1465" i="4"/>
  <c r="L1469" i="4"/>
  <c r="L1473" i="4"/>
  <c r="L1477" i="4"/>
  <c r="L1481" i="4"/>
  <c r="D1197" i="1"/>
  <c r="D1191" i="1"/>
  <c r="D1185" i="1"/>
  <c r="D1179" i="1"/>
  <c r="D1173" i="1"/>
  <c r="D1167" i="1"/>
  <c r="D1161" i="1"/>
  <c r="D1143" i="1"/>
  <c r="D1137" i="1"/>
  <c r="D1131" i="1"/>
  <c r="G441" i="1" l="1"/>
  <c r="Q239" i="13" l="1"/>
  <c r="Q238" i="13"/>
  <c r="L239" i="13"/>
  <c r="L238" i="13"/>
  <c r="G239" i="13"/>
  <c r="G238" i="13"/>
  <c r="B239" i="13"/>
  <c r="B238" i="13"/>
  <c r="D768" i="1" l="1"/>
  <c r="H4" i="12" l="1"/>
  <c r="F258" i="11" l="1"/>
  <c r="F327" i="11"/>
  <c r="F377" i="11"/>
  <c r="F276" i="11"/>
  <c r="F322" i="11"/>
  <c r="F264" i="11"/>
  <c r="F371" i="11"/>
  <c r="F367" i="11"/>
  <c r="F344" i="11"/>
  <c r="F374" i="11"/>
  <c r="F246" i="11"/>
  <c r="F404" i="11"/>
  <c r="F315" i="11"/>
  <c r="E518" i="11"/>
  <c r="D518" i="11"/>
  <c r="C518" i="11"/>
  <c r="F392" i="11"/>
  <c r="F372" i="11"/>
  <c r="F338" i="11"/>
  <c r="F273" i="11"/>
  <c r="F346" i="11"/>
  <c r="F342" i="11"/>
  <c r="F328" i="11"/>
  <c r="F279" i="11"/>
  <c r="F241" i="11"/>
  <c r="F235" i="11"/>
  <c r="F261" i="11"/>
  <c r="F415" i="11"/>
  <c r="F379" i="11"/>
  <c r="F305" i="11"/>
  <c r="F238" i="11"/>
  <c r="F267" i="11"/>
  <c r="F300" i="11"/>
  <c r="F245" i="11"/>
  <c r="F340" i="11"/>
  <c r="F410" i="11"/>
  <c r="F307" i="11"/>
  <c r="F277" i="11"/>
  <c r="F389" i="11"/>
  <c r="F242" i="11"/>
  <c r="F254" i="11"/>
  <c r="F292" i="11"/>
  <c r="F286" i="11"/>
  <c r="F399" i="11"/>
  <c r="F356" i="11"/>
  <c r="F324" i="11"/>
  <c r="F259" i="11"/>
  <c r="F363" i="11"/>
  <c r="F268" i="11"/>
  <c r="F343" i="11"/>
  <c r="F236" i="11"/>
  <c r="F362" i="11"/>
  <c r="F341" i="11"/>
  <c r="F390" i="11"/>
  <c r="F365" i="11"/>
  <c r="F348" i="11"/>
  <c r="F298" i="11"/>
  <c r="F278" i="11"/>
  <c r="F369" i="11"/>
  <c r="F248" i="11"/>
  <c r="F420" i="11"/>
  <c r="F376" i="11"/>
  <c r="F334" i="11"/>
  <c r="F285" i="11"/>
  <c r="F418" i="11"/>
  <c r="F329" i="11"/>
  <c r="F251" i="11"/>
  <c r="F295" i="11"/>
  <c r="F312" i="11"/>
  <c r="F282" i="11"/>
  <c r="F237" i="11"/>
  <c r="F352" i="11"/>
  <c r="F297" i="11"/>
  <c r="F317" i="11"/>
  <c r="F368" i="11"/>
  <c r="F373" i="11"/>
  <c r="F409" i="11"/>
  <c r="F361" i="11"/>
  <c r="F256" i="11"/>
  <c r="F403" i="11"/>
  <c r="F284" i="11"/>
  <c r="F247" i="11"/>
  <c r="F360" i="11"/>
  <c r="F385" i="11"/>
  <c r="F395" i="11"/>
  <c r="F396" i="11"/>
  <c r="F287" i="11"/>
  <c r="F263" i="11"/>
  <c r="F260" i="11"/>
  <c r="F412" i="11"/>
  <c r="F355" i="11"/>
  <c r="F335" i="11"/>
  <c r="F336" i="11"/>
  <c r="F269" i="11"/>
  <c r="F244" i="11"/>
  <c r="F304" i="11"/>
  <c r="F320" i="11"/>
  <c r="F294" i="11"/>
  <c r="F397" i="11"/>
  <c r="F351" i="11"/>
  <c r="F383" i="11"/>
  <c r="F391" i="11"/>
  <c r="F274" i="11"/>
  <c r="F319" i="11"/>
  <c r="F430" i="11" l="1"/>
  <c r="F518" i="11" s="1"/>
  <c r="F165" i="12" l="1"/>
  <c r="E165" i="12"/>
  <c r="D165" i="12"/>
  <c r="B159" i="5" l="1"/>
  <c r="E393" i="1" s="1"/>
  <c r="B205" i="5"/>
  <c r="E517" i="1" s="1"/>
  <c r="G517" i="1" s="1"/>
  <c r="B130" i="5"/>
  <c r="E390" i="1" s="1"/>
  <c r="B203" i="5"/>
  <c r="E511" i="1" s="1"/>
  <c r="G511" i="1" s="1"/>
  <c r="B126" i="5"/>
  <c r="E431" i="1" s="1"/>
  <c r="B99" i="5"/>
  <c r="B85" i="5"/>
  <c r="E388" i="1" s="1"/>
  <c r="B80" i="5"/>
  <c r="E432" i="1" s="1"/>
  <c r="B73" i="5"/>
  <c r="E382" i="1" s="1"/>
  <c r="B35" i="5"/>
  <c r="E365" i="1" s="1"/>
  <c r="B26" i="5"/>
  <c r="E433" i="1" s="1"/>
  <c r="B14" i="5"/>
  <c r="G419" i="1" l="1"/>
  <c r="E516" i="1"/>
  <c r="G516" i="1" s="1"/>
  <c r="G550" i="1"/>
  <c r="E377" i="1"/>
  <c r="G477" i="1"/>
  <c r="G447" i="1"/>
  <c r="B123" i="5"/>
  <c r="E357" i="1" s="1"/>
  <c r="G357" i="1" s="1"/>
  <c r="B214" i="5"/>
  <c r="E519" i="1" s="1"/>
  <c r="G519" i="1" s="1"/>
  <c r="B155" i="5"/>
  <c r="E352" i="1" s="1"/>
  <c r="B173" i="5"/>
  <c r="E363" i="1" s="1"/>
  <c r="B76" i="5"/>
  <c r="E407" i="1" s="1"/>
  <c r="B92" i="5"/>
  <c r="B95" i="5"/>
  <c r="E381" i="1" s="1"/>
  <c r="B115" i="5"/>
  <c r="E356" i="1" s="1"/>
  <c r="B21" i="5"/>
  <c r="E396" i="1" s="1"/>
  <c r="B11" i="5"/>
  <c r="E355" i="1" s="1"/>
  <c r="B13" i="5"/>
  <c r="B87" i="5"/>
  <c r="E375" i="1" s="1"/>
  <c r="B141" i="5"/>
  <c r="B38" i="5"/>
  <c r="E397" i="1" s="1"/>
  <c r="B41" i="5"/>
  <c r="E371" i="1" s="1"/>
  <c r="B190" i="5"/>
  <c r="E509" i="1" s="1"/>
  <c r="G509" i="1" s="1"/>
  <c r="B51" i="5"/>
  <c r="E428" i="1" s="1"/>
  <c r="B52" i="5"/>
  <c r="E369" i="1" s="1"/>
  <c r="B71" i="5"/>
  <c r="E354" i="1" s="1"/>
  <c r="B132" i="5"/>
  <c r="E379" i="1" s="1"/>
  <c r="B32" i="5"/>
  <c r="E364" i="1" s="1"/>
  <c r="B36" i="5"/>
  <c r="E374" i="1" s="1"/>
  <c r="B46" i="5"/>
  <c r="E385" i="1" s="1"/>
  <c r="B179" i="5"/>
  <c r="E505" i="1" s="1"/>
  <c r="G505" i="1" s="1"/>
  <c r="B19" i="5"/>
  <c r="E384" i="1" s="1"/>
  <c r="B23" i="5"/>
  <c r="E373" i="1" s="1"/>
  <c r="B54" i="5"/>
  <c r="E386" i="1" s="1"/>
  <c r="B77" i="5"/>
  <c r="E360" i="1" s="1"/>
  <c r="B78" i="5"/>
  <c r="E367" i="1" s="1"/>
  <c r="B98" i="5"/>
  <c r="E394" i="1" s="1"/>
  <c r="B108" i="5"/>
  <c r="E383" i="1" s="1"/>
  <c r="B210" i="5"/>
  <c r="E510" i="1" s="1"/>
  <c r="G510" i="1" s="1"/>
  <c r="B172" i="5"/>
  <c r="E392" i="1" s="1"/>
  <c r="B25" i="5"/>
  <c r="E408" i="1" s="1"/>
  <c r="B89" i="5"/>
  <c r="E412" i="1" s="1"/>
  <c r="B91" i="5"/>
  <c r="B106" i="5"/>
  <c r="E507" i="1" s="1"/>
  <c r="G507" i="1" s="1"/>
  <c r="B119" i="5"/>
  <c r="E353" i="1" s="1"/>
  <c r="G353" i="1" s="1"/>
  <c r="B129" i="5"/>
  <c r="E372" i="1" s="1"/>
  <c r="B135" i="5"/>
  <c r="E391" i="1" s="1"/>
  <c r="B139" i="5"/>
  <c r="E359" i="1" s="1"/>
  <c r="B213" i="5"/>
  <c r="E518" i="1" s="1"/>
  <c r="G518" i="1" s="1"/>
  <c r="B120" i="5"/>
  <c r="E387" i="1" s="1"/>
  <c r="B7" i="5"/>
  <c r="E403" i="1" s="1"/>
  <c r="B176" i="5"/>
  <c r="E520" i="1" s="1"/>
  <c r="G520" i="1" s="1"/>
  <c r="B33" i="5"/>
  <c r="E366" i="1" s="1"/>
  <c r="B37" i="5"/>
  <c r="E424" i="1" s="1"/>
  <c r="B200" i="5"/>
  <c r="E515" i="1" s="1"/>
  <c r="G515" i="1" s="1"/>
  <c r="B105" i="5"/>
  <c r="E361" i="1" s="1"/>
  <c r="B117" i="5"/>
  <c r="E389" i="1" s="1"/>
  <c r="B127" i="5"/>
  <c r="E376" i="1" s="1"/>
  <c r="B145" i="5"/>
  <c r="E400" i="1" s="1"/>
  <c r="B146" i="5"/>
  <c r="E368" i="1" s="1"/>
  <c r="B147" i="5"/>
  <c r="E370" i="1" s="1"/>
  <c r="B148" i="5"/>
  <c r="B166" i="5"/>
  <c r="G418" i="1" l="1"/>
  <c r="E405" i="1"/>
  <c r="G440" i="1"/>
  <c r="E423" i="1"/>
  <c r="G559" i="1"/>
  <c r="E416" i="1"/>
  <c r="G355" i="1"/>
  <c r="E358" i="1"/>
  <c r="G358" i="1" s="1"/>
  <c r="G364" i="1"/>
  <c r="E378" i="1"/>
  <c r="G377" i="1"/>
  <c r="E362" i="1"/>
  <c r="G362" i="1" s="1"/>
  <c r="G411" i="1"/>
  <c r="G553" i="1"/>
  <c r="G532" i="1"/>
  <c r="G538" i="1"/>
  <c r="G533" i="1"/>
  <c r="G439" i="1"/>
  <c r="G556" i="1"/>
  <c r="G451" i="1"/>
  <c r="G537" i="1"/>
  <c r="G442" i="1"/>
  <c r="G534" i="1"/>
  <c r="G382" i="1"/>
  <c r="G432" i="1"/>
  <c r="G397" i="1"/>
  <c r="G543" i="1"/>
  <c r="G528" i="1"/>
  <c r="G360" i="1"/>
  <c r="G488" i="1"/>
  <c r="G385" i="1"/>
  <c r="G371" i="1"/>
  <c r="G365" i="1"/>
  <c r="G434" i="1"/>
  <c r="G381" i="1"/>
  <c r="G380" i="1"/>
  <c r="G536" i="1"/>
  <c r="G401" i="1"/>
  <c r="G437" i="1"/>
  <c r="G479" i="1"/>
  <c r="G555" i="1"/>
  <c r="G407" i="1"/>
  <c r="G406" i="1"/>
  <c r="G354" i="1"/>
  <c r="G403" i="1"/>
  <c r="G352" i="1"/>
  <c r="G433" i="1"/>
  <c r="G525" i="1"/>
  <c r="G435" i="1"/>
  <c r="G386" i="1"/>
  <c r="G472" i="1"/>
  <c r="G483" i="1"/>
  <c r="G551" i="1"/>
  <c r="G448" i="1"/>
  <c r="G428" i="1"/>
  <c r="G412" i="1"/>
  <c r="G522" i="1"/>
  <c r="G373" i="1"/>
  <c r="G554" i="1"/>
  <c r="G424" i="1"/>
  <c r="G492" i="1"/>
  <c r="G399" i="1"/>
  <c r="G429" i="1"/>
  <c r="G400" i="1"/>
  <c r="G457" i="1"/>
  <c r="G422" i="1"/>
  <c r="G363" i="1"/>
  <c r="G558" i="1"/>
  <c r="G404" i="1"/>
  <c r="G530" i="1"/>
  <c r="G393" i="1"/>
  <c r="G491" i="1"/>
  <c r="G450" i="1"/>
  <c r="G478" i="1"/>
  <c r="G524" i="1"/>
  <c r="G356" i="1"/>
  <c r="G438" i="1"/>
  <c r="G376" i="1"/>
  <c r="G420" i="1"/>
  <c r="G449" i="1"/>
  <c r="G531" i="1"/>
  <c r="G527" i="1"/>
  <c r="G366" i="1"/>
  <c r="G523" i="1"/>
  <c r="G493" i="1"/>
  <c r="G482" i="1"/>
  <c r="G541" i="1"/>
  <c r="G545" i="1"/>
  <c r="G391" i="1"/>
  <c r="G535" i="1"/>
  <c r="G367" i="1"/>
  <c r="G370" i="1"/>
  <c r="G384" i="1"/>
  <c r="G453" i="1"/>
  <c r="G445" i="1"/>
  <c r="G379" i="1"/>
  <c r="G410" i="1"/>
  <c r="G476" i="1"/>
  <c r="G369" i="1"/>
  <c r="G431" i="1"/>
  <c r="G378" i="1"/>
  <c r="G529" i="1"/>
  <c r="G383" i="1"/>
  <c r="G542" i="1"/>
  <c r="G392" i="1"/>
  <c r="G484" i="1"/>
  <c r="G409" i="1"/>
  <c r="G396" i="1"/>
  <c r="G521" i="1"/>
  <c r="G544" i="1"/>
  <c r="G487" i="1"/>
  <c r="G436" i="1"/>
  <c r="G387" i="1"/>
  <c r="G540" i="1"/>
  <c r="G374" i="1"/>
  <c r="G413" i="1"/>
  <c r="G426" i="1"/>
  <c r="G375" i="1"/>
  <c r="G390" i="1"/>
  <c r="G415" i="1"/>
  <c r="G443" i="1"/>
  <c r="G469" i="1"/>
  <c r="G427" i="1"/>
  <c r="G405" i="1"/>
  <c r="G416" i="1"/>
  <c r="G425" i="1"/>
  <c r="G502" i="1"/>
  <c r="G372" i="1"/>
  <c r="G464" i="1"/>
  <c r="G526" i="1"/>
  <c r="G395" i="1"/>
  <c r="G368" i="1"/>
  <c r="G408" i="1"/>
  <c r="G359" i="1"/>
  <c r="G389" i="1"/>
  <c r="G473" i="1"/>
  <c r="G467" i="1"/>
  <c r="G361" i="1"/>
  <c r="G486" i="1"/>
  <c r="G388" i="1"/>
  <c r="G480" i="1"/>
  <c r="G430" i="1"/>
  <c r="G402" i="1"/>
  <c r="G485" i="1"/>
  <c r="G417" i="1"/>
  <c r="G394" i="1"/>
  <c r="G140" i="1" l="1"/>
  <c r="G95" i="1"/>
  <c r="G43" i="1"/>
  <c r="G1201" i="1" l="1"/>
  <c r="G1197" i="1"/>
  <c r="G1200" i="1"/>
  <c r="G1192" i="1"/>
  <c r="G1187" i="1"/>
  <c r="G1191" i="1"/>
  <c r="G1132" i="1"/>
  <c r="G1183" i="1"/>
  <c r="G1157" i="1"/>
  <c r="G1147" i="1"/>
  <c r="G1195" i="1"/>
  <c r="G1194" i="1"/>
  <c r="G1185" i="1"/>
  <c r="G1180" i="1"/>
  <c r="G1137" i="1"/>
  <c r="G1198" i="1"/>
  <c r="G1134" i="1"/>
  <c r="G1169" i="1"/>
  <c r="G1158" i="1"/>
  <c r="G1189" i="1"/>
  <c r="G1168" i="1"/>
  <c r="G1140" i="1"/>
  <c r="G1149" i="1"/>
  <c r="G1167" i="1"/>
  <c r="G1186" i="1"/>
  <c r="G1171" i="1"/>
  <c r="G1133" i="1"/>
  <c r="G1177" i="1"/>
  <c r="G1151" i="1"/>
  <c r="G1156" i="1"/>
  <c r="G1152" i="1"/>
  <c r="G1188" i="1"/>
  <c r="G1144" i="1"/>
  <c r="G1163" i="1"/>
  <c r="G1138" i="1"/>
  <c r="G1139" i="1"/>
  <c r="G1162" i="1"/>
  <c r="G1141" i="1"/>
  <c r="G1182" i="1"/>
  <c r="G1170" i="1"/>
  <c r="G1193" i="1"/>
  <c r="G1153" i="1"/>
  <c r="G1181" i="1"/>
  <c r="G1150" i="1"/>
  <c r="G1199" i="1"/>
  <c r="G1145" i="1"/>
  <c r="G1155" i="1"/>
  <c r="G1175" i="1"/>
  <c r="G1161" i="1"/>
  <c r="G1165" i="1"/>
  <c r="G1159" i="1"/>
  <c r="G1174" i="1"/>
  <c r="G1164" i="1"/>
  <c r="G1179" i="1"/>
  <c r="G1143" i="1"/>
  <c r="G1173" i="1"/>
  <c r="G1135" i="1"/>
  <c r="G1176" i="1"/>
  <c r="G1146" i="1"/>
  <c r="G1131" i="1" l="1"/>
  <c r="H1202" i="1"/>
  <c r="AW889" i="1" s="1"/>
  <c r="H1196" i="1"/>
  <c r="AR797" i="1" s="1"/>
  <c r="H1184" i="1"/>
  <c r="AJ896" i="1" s="1"/>
  <c r="H1154" i="1"/>
  <c r="P825" i="1" s="1"/>
  <c r="H1178" i="1"/>
  <c r="AF829" i="1" s="1"/>
  <c r="H1166" i="1"/>
  <c r="X827" i="1" s="1"/>
  <c r="H1190" i="1"/>
  <c r="AN849" i="1" s="1"/>
  <c r="H1148" i="1"/>
  <c r="L824" i="1" s="1"/>
  <c r="H1160" i="1"/>
  <c r="T869" i="1" s="1"/>
  <c r="H1172" i="1"/>
  <c r="AB828" i="1" s="1"/>
  <c r="H1142" i="1"/>
  <c r="H909" i="1" s="1"/>
  <c r="G8" i="1" l="1"/>
  <c r="G15" i="1"/>
  <c r="G13" i="1"/>
  <c r="G22" i="1"/>
  <c r="G25" i="1"/>
  <c r="G146" i="1"/>
  <c r="G94" i="1"/>
  <c r="G3" i="1"/>
  <c r="G93" i="1"/>
  <c r="G46" i="1"/>
  <c r="G86" i="1"/>
  <c r="G105" i="1"/>
  <c r="G145" i="1"/>
  <c r="G44" i="1"/>
  <c r="G1204" i="1"/>
  <c r="D15" i="25" s="1"/>
  <c r="H1136" i="1"/>
  <c r="E1563" i="1" l="1"/>
  <c r="D923" i="1"/>
  <c r="E1224" i="1"/>
  <c r="D702" i="1"/>
  <c r="E590" i="1"/>
  <c r="E1491" i="1"/>
  <c r="E1286" i="1"/>
  <c r="E1260" i="1"/>
  <c r="E1427" i="1"/>
  <c r="E1316" i="1"/>
  <c r="E1708" i="1"/>
  <c r="E1288" i="1"/>
  <c r="E1813" i="1"/>
  <c r="E1222" i="1"/>
  <c r="E1349" i="1"/>
  <c r="E1749" i="1"/>
  <c r="E1276" i="1"/>
  <c r="E1261" i="1"/>
  <c r="E1356" i="1"/>
  <c r="E1484" i="1"/>
  <c r="E1216" i="1"/>
  <c r="E1252" i="1"/>
  <c r="E1429" i="1"/>
  <c r="E1360" i="1"/>
  <c r="E1473" i="1"/>
  <c r="E1595" i="1"/>
  <c r="E1765" i="1"/>
  <c r="E2029" i="1"/>
  <c r="E1987" i="1"/>
  <c r="E1305" i="1"/>
  <c r="E1500" i="1"/>
  <c r="E1814" i="1"/>
  <c r="E1231" i="1"/>
  <c r="E1295" i="1"/>
  <c r="E1376" i="1"/>
  <c r="E1489" i="1"/>
  <c r="E1617" i="1"/>
  <c r="E1793" i="1"/>
  <c r="E2091" i="1"/>
  <c r="E1624" i="1"/>
  <c r="E1709" i="1"/>
  <c r="E1802" i="1"/>
  <c r="E1916" i="1"/>
  <c r="E2107" i="1"/>
  <c r="E1348" i="1"/>
  <c r="E1433" i="1"/>
  <c r="E1519" i="1"/>
  <c r="E1604" i="1"/>
  <c r="E1689" i="1"/>
  <c r="E1776" i="1"/>
  <c r="E1889" i="1"/>
  <c r="E2053" i="1"/>
  <c r="E1350" i="1"/>
  <c r="E1414" i="1"/>
  <c r="E1478" i="1"/>
  <c r="E1542" i="1"/>
  <c r="E1606" i="1"/>
  <c r="E1674" i="1"/>
  <c r="E1232" i="1"/>
  <c r="E1555" i="1"/>
  <c r="E2187" i="1"/>
  <c r="E1334" i="1"/>
  <c r="E1564" i="1"/>
  <c r="E1945" i="1"/>
  <c r="E1258" i="1"/>
  <c r="E1322" i="1"/>
  <c r="E1424" i="1"/>
  <c r="E1565" i="1"/>
  <c r="E1777" i="1"/>
  <c r="E2171" i="1"/>
  <c r="E1281" i="1"/>
  <c r="E1515" i="1"/>
  <c r="E1965" i="1"/>
  <c r="E1283" i="1"/>
  <c r="E1383" i="1"/>
  <c r="E1525" i="1"/>
  <c r="E1808" i="1"/>
  <c r="E1629" i="1"/>
  <c r="E1809" i="1"/>
  <c r="E2123" i="1"/>
  <c r="E1439" i="1"/>
  <c r="E1609" i="1"/>
  <c r="E1782" i="1"/>
  <c r="E2069" i="1"/>
  <c r="E1418" i="1"/>
  <c r="E1546" i="1"/>
  <c r="E1343" i="1"/>
  <c r="E1463" i="1"/>
  <c r="E1228" i="1"/>
  <c r="E1456" i="1"/>
  <c r="E1413" i="1"/>
  <c r="E1926" i="1"/>
  <c r="E1293" i="1"/>
  <c r="E1493" i="1"/>
  <c r="E1800" i="1"/>
  <c r="E1238" i="1"/>
  <c r="E1302" i="1"/>
  <c r="E1388" i="1"/>
  <c r="E1501" i="1"/>
  <c r="E1637" i="1"/>
  <c r="E1820" i="1"/>
  <c r="E2145" i="1"/>
  <c r="E2213" i="1"/>
  <c r="E1339" i="1"/>
  <c r="E1557" i="1"/>
  <c r="E1928" i="1"/>
  <c r="E1247" i="1"/>
  <c r="E1311" i="1"/>
  <c r="E1404" i="1"/>
  <c r="E1517" i="1"/>
  <c r="E1660" i="1"/>
  <c r="E1850" i="1"/>
  <c r="E2203" i="1"/>
  <c r="E1645" i="1"/>
  <c r="E1731" i="1"/>
  <c r="E1830" i="1"/>
  <c r="E1947" i="1"/>
  <c r="E2165" i="1"/>
  <c r="E1369" i="1"/>
  <c r="E1455" i="1"/>
  <c r="E1540" i="1"/>
  <c r="E1625" i="1"/>
  <c r="E1711" i="1"/>
  <c r="E1804" i="1"/>
  <c r="E1917" i="1"/>
  <c r="E2113" i="1"/>
  <c r="E1366" i="1"/>
  <c r="E1430" i="1"/>
  <c r="E1494" i="1"/>
  <c r="E1558" i="1"/>
  <c r="E1622" i="1"/>
  <c r="E1698" i="1"/>
  <c r="E1268" i="1"/>
  <c r="E1717" i="1"/>
  <c r="E1237" i="1"/>
  <c r="E1387" i="1"/>
  <c r="E1644" i="1"/>
  <c r="E2161" i="1"/>
  <c r="E1274" i="1"/>
  <c r="E1341" i="1"/>
  <c r="E1452" i="1"/>
  <c r="E1605" i="1"/>
  <c r="E1834" i="1"/>
  <c r="E1884" i="1"/>
  <c r="E1313" i="1"/>
  <c r="E1571" i="1"/>
  <c r="E1219" i="1"/>
  <c r="E1299" i="1"/>
  <c r="E1411" i="1"/>
  <c r="E1585" i="1"/>
  <c r="E2005" i="1"/>
  <c r="E1693" i="1"/>
  <c r="E1894" i="1"/>
  <c r="E1336" i="1"/>
  <c r="E1503" i="1"/>
  <c r="E1673" i="1"/>
  <c r="E1868" i="1"/>
  <c r="E2241" i="1"/>
  <c r="E1466" i="1"/>
  <c r="E1594" i="1"/>
  <c r="E1256" i="1"/>
  <c r="E1240" i="1"/>
  <c r="E1392" i="1"/>
  <c r="E1541" i="1"/>
  <c r="E1338" i="1"/>
  <c r="E1696" i="1"/>
  <c r="E2274" i="1"/>
  <c r="E2210" i="1"/>
  <c r="E2146" i="1"/>
  <c r="E2082" i="1"/>
  <c r="E2018" i="1"/>
  <c r="E2264" i="1"/>
  <c r="E2200" i="1"/>
  <c r="E2136" i="1"/>
  <c r="E2072" i="1"/>
  <c r="E2008" i="1"/>
  <c r="E1944" i="1"/>
  <c r="E2167" i="1"/>
  <c r="E2039" i="1"/>
  <c r="E1931" i="1"/>
  <c r="E1867" i="1"/>
  <c r="E1803" i="1"/>
  <c r="E2185" i="1"/>
  <c r="E2013" i="1"/>
  <c r="E1897" i="1"/>
  <c r="E1812" i="1"/>
  <c r="E1738" i="1"/>
  <c r="E2238" i="1"/>
  <c r="E2174" i="1"/>
  <c r="E2110" i="1"/>
  <c r="E2046" i="1"/>
  <c r="E1982" i="1"/>
  <c r="E2228" i="1"/>
  <c r="E2164" i="1"/>
  <c r="E2100" i="1"/>
  <c r="E2036" i="1"/>
  <c r="E1972" i="1"/>
  <c r="E2223" i="1"/>
  <c r="E2095" i="1"/>
  <c r="E1967" i="1"/>
  <c r="E1895" i="1"/>
  <c r="E1831" i="1"/>
  <c r="E2259" i="1"/>
  <c r="E2089" i="1"/>
  <c r="E1934" i="1"/>
  <c r="E1849" i="1"/>
  <c r="E1766" i="1"/>
  <c r="E2266" i="1"/>
  <c r="E2202" i="1"/>
  <c r="E2138" i="1"/>
  <c r="E2074" i="1"/>
  <c r="E2010" i="1"/>
  <c r="E2256" i="1"/>
  <c r="E2192" i="1"/>
  <c r="E2128" i="1"/>
  <c r="E2064" i="1"/>
  <c r="E2000" i="1"/>
  <c r="E1936" i="1"/>
  <c r="E2151" i="1"/>
  <c r="E2023" i="1"/>
  <c r="E1923" i="1"/>
  <c r="E1859" i="1"/>
  <c r="E1795" i="1"/>
  <c r="E2163" i="1"/>
  <c r="E1993" i="1"/>
  <c r="E1886" i="1"/>
  <c r="E1801" i="1"/>
  <c r="E1730" i="1"/>
  <c r="E2214" i="1"/>
  <c r="E2150" i="1"/>
  <c r="E2086" i="1"/>
  <c r="E2022" i="1"/>
  <c r="E2268" i="1"/>
  <c r="E2204" i="1"/>
  <c r="E2140" i="1"/>
  <c r="E2076" i="1"/>
  <c r="E2012" i="1"/>
  <c r="E1948" i="1"/>
  <c r="E2175" i="1"/>
  <c r="E2047" i="1"/>
  <c r="E1935" i="1"/>
  <c r="E1871" i="1"/>
  <c r="E1807" i="1"/>
  <c r="E2195" i="1"/>
  <c r="E2025" i="1"/>
  <c r="E1902" i="1"/>
  <c r="E1817" i="1"/>
  <c r="E1742" i="1"/>
  <c r="E1678" i="1"/>
  <c r="E1670" i="1"/>
  <c r="E1602" i="1"/>
  <c r="E1538" i="1"/>
  <c r="E1474" i="1"/>
  <c r="E1410" i="1"/>
  <c r="E2267" i="1"/>
  <c r="E2041" i="1"/>
  <c r="E1882" i="1"/>
  <c r="E1769" i="1"/>
  <c r="E1684" i="1"/>
  <c r="E1599" i="1"/>
  <c r="E1513" i="1"/>
  <c r="E1428" i="1"/>
  <c r="E1344" i="1"/>
  <c r="E2093" i="1"/>
  <c r="E1909" i="1"/>
  <c r="E1794" i="1"/>
  <c r="E1704" i="1"/>
  <c r="E1619" i="1"/>
  <c r="E2061" i="1"/>
  <c r="E1778" i="1"/>
  <c r="E1607" i="1"/>
  <c r="E1483" i="1"/>
  <c r="E1368" i="1"/>
  <c r="E1291" i="1"/>
  <c r="E1227" i="1"/>
  <c r="E1786" i="1"/>
  <c r="E1485" i="1"/>
  <c r="E1297" i="1"/>
  <c r="E1943" i="1"/>
  <c r="E2001" i="1"/>
  <c r="E1755" i="1"/>
  <c r="E1584" i="1"/>
  <c r="E1467" i="1"/>
  <c r="E1352" i="1"/>
  <c r="E1282" i="1"/>
  <c r="E1214" i="1"/>
  <c r="E1687" i="1"/>
  <c r="E1415" i="1"/>
  <c r="E1253" i="1"/>
  <c r="E1784" i="1"/>
  <c r="E1300" i="1"/>
  <c r="E1244" i="1"/>
  <c r="E1548" i="1"/>
  <c r="E1611" i="1"/>
  <c r="E1666" i="1"/>
  <c r="E1598" i="1"/>
  <c r="E1534" i="1"/>
  <c r="E1470" i="1"/>
  <c r="E1406" i="1"/>
  <c r="E2253" i="1"/>
  <c r="E2027" i="1"/>
  <c r="E1874" i="1"/>
  <c r="E1764" i="1"/>
  <c r="E1679" i="1"/>
  <c r="E1593" i="1"/>
  <c r="E1508" i="1"/>
  <c r="E1423" i="1"/>
  <c r="E1340" i="1"/>
  <c r="E2081" i="1"/>
  <c r="E1901" i="1"/>
  <c r="E1788" i="1"/>
  <c r="E1699" i="1"/>
  <c r="E1613" i="1"/>
  <c r="E2033" i="1"/>
  <c r="E1767" i="1"/>
  <c r="E1596" i="1"/>
  <c r="E1475" i="1"/>
  <c r="E1361" i="1"/>
  <c r="E1287" i="1"/>
  <c r="E1223" i="1"/>
  <c r="E1761" i="1"/>
  <c r="E1479" i="1"/>
  <c r="E1289" i="1"/>
  <c r="E1912" i="1"/>
  <c r="E1973" i="1"/>
  <c r="E1744" i="1"/>
  <c r="E1573" i="1"/>
  <c r="E1459" i="1"/>
  <c r="E1346" i="1"/>
  <c r="E1278" i="1"/>
  <c r="E2219" i="1"/>
  <c r="E1665" i="1"/>
  <c r="E1400" i="1"/>
  <c r="E1245" i="1"/>
  <c r="E1760" i="1"/>
  <c r="E1284" i="1"/>
  <c r="E1728" i="1"/>
  <c r="E1520" i="1"/>
  <c r="E1642" i="1"/>
  <c r="E1578" i="1"/>
  <c r="E1514" i="1"/>
  <c r="E1450" i="1"/>
  <c r="E1386" i="1"/>
  <c r="E2181" i="1"/>
  <c r="E1959" i="1"/>
  <c r="E1840" i="1"/>
  <c r="E1737" i="1"/>
  <c r="E1652" i="1"/>
  <c r="E1567" i="1"/>
  <c r="E1481" i="1"/>
  <c r="E1396" i="1"/>
  <c r="E2235" i="1"/>
  <c r="E2009" i="1"/>
  <c r="E1866" i="1"/>
  <c r="E1757" i="1"/>
  <c r="E1672" i="1"/>
  <c r="E1587" i="1"/>
  <c r="E1921" i="1"/>
  <c r="E1713" i="1"/>
  <c r="E1553" i="1"/>
  <c r="E1440" i="1"/>
  <c r="E1331" i="1"/>
  <c r="E1267" i="1"/>
  <c r="E2189" i="1"/>
  <c r="E1655" i="1"/>
  <c r="E1408" i="1"/>
  <c r="E1249" i="1"/>
  <c r="E1771" i="1"/>
  <c r="E1890" i="1"/>
  <c r="E1691" i="1"/>
  <c r="E1537" i="1"/>
  <c r="E1363" i="1"/>
  <c r="E1280" i="1"/>
  <c r="E1420" i="1"/>
  <c r="E1296" i="1"/>
  <c r="E2258" i="1"/>
  <c r="E2194" i="1"/>
  <c r="E2130" i="1"/>
  <c r="E2066" i="1"/>
  <c r="E2002" i="1"/>
  <c r="E2248" i="1"/>
  <c r="E2184" i="1"/>
  <c r="E2120" i="1"/>
  <c r="E2056" i="1"/>
  <c r="E1992" i="1"/>
  <c r="E2263" i="1"/>
  <c r="E2135" i="1"/>
  <c r="E2007" i="1"/>
  <c r="E1915" i="1"/>
  <c r="E1851" i="1"/>
  <c r="E1787" i="1"/>
  <c r="E2141" i="1"/>
  <c r="E1971" i="1"/>
  <c r="E1876" i="1"/>
  <c r="E1790" i="1"/>
  <c r="E1722" i="1"/>
  <c r="E2222" i="1"/>
  <c r="E2158" i="1"/>
  <c r="E2094" i="1"/>
  <c r="E2030" i="1"/>
  <c r="E2273" i="1"/>
  <c r="E2212" i="1"/>
  <c r="E2148" i="1"/>
  <c r="E2084" i="1"/>
  <c r="E2020" i="1"/>
  <c r="E1956" i="1"/>
  <c r="E2191" i="1"/>
  <c r="E2063" i="1"/>
  <c r="E1946" i="1"/>
  <c r="E1879" i="1"/>
  <c r="E1815" i="1"/>
  <c r="E2217" i="1"/>
  <c r="E2045" i="1"/>
  <c r="E1913" i="1"/>
  <c r="E1828" i="1"/>
  <c r="E1750" i="1"/>
  <c r="E2250" i="1"/>
  <c r="E2186" i="1"/>
  <c r="E2122" i="1"/>
  <c r="E2058" i="1"/>
  <c r="E1994" i="1"/>
  <c r="E2240" i="1"/>
  <c r="E2176" i="1"/>
  <c r="E2112" i="1"/>
  <c r="E2048" i="1"/>
  <c r="E1984" i="1"/>
  <c r="E2247" i="1"/>
  <c r="E2119" i="1"/>
  <c r="E1991" i="1"/>
  <c r="E1907" i="1"/>
  <c r="E1843" i="1"/>
  <c r="E1779" i="1"/>
  <c r="E2121" i="1"/>
  <c r="E1955" i="1"/>
  <c r="E1865" i="1"/>
  <c r="E1780" i="1"/>
  <c r="E2262" i="1"/>
  <c r="E2198" i="1"/>
  <c r="E2134" i="1"/>
  <c r="E2070" i="1"/>
  <c r="E2006" i="1"/>
  <c r="E2252" i="1"/>
  <c r="E2188" i="1"/>
  <c r="E2124" i="1"/>
  <c r="E2060" i="1"/>
  <c r="E1996" i="1"/>
  <c r="E2271" i="1"/>
  <c r="E2143" i="1"/>
  <c r="E2015" i="1"/>
  <c r="E1919" i="1"/>
  <c r="E1855" i="1"/>
  <c r="E1791" i="1"/>
  <c r="E2153" i="1"/>
  <c r="E1981" i="1"/>
  <c r="E1881" i="1"/>
  <c r="E1796" i="1"/>
  <c r="E1726" i="1"/>
  <c r="E1662" i="1"/>
  <c r="E1650" i="1"/>
  <c r="E1586" i="1"/>
  <c r="E1522" i="1"/>
  <c r="E1458" i="1"/>
  <c r="E1394" i="1"/>
  <c r="E2211" i="1"/>
  <c r="E1985" i="1"/>
  <c r="E1853" i="1"/>
  <c r="E1748" i="1"/>
  <c r="E1663" i="1"/>
  <c r="E1577" i="1"/>
  <c r="E1492" i="1"/>
  <c r="E1407" i="1"/>
  <c r="E2265" i="1"/>
  <c r="E2037" i="1"/>
  <c r="E1880" i="1"/>
  <c r="E1768" i="1"/>
  <c r="E1683" i="1"/>
  <c r="E1597" i="1"/>
  <c r="E1954" i="1"/>
  <c r="E1735" i="1"/>
  <c r="E1568" i="1"/>
  <c r="E1453" i="1"/>
  <c r="E1342" i="1"/>
  <c r="E1275" i="1"/>
  <c r="E1218" i="1"/>
  <c r="E1697" i="1"/>
  <c r="E1436" i="1"/>
  <c r="E1265" i="1"/>
  <c r="E1826" i="1"/>
  <c r="E1920" i="1"/>
  <c r="E1712" i="1"/>
  <c r="E1552" i="1"/>
  <c r="E1437" i="1"/>
  <c r="E1330" i="1"/>
  <c r="E1266" i="1"/>
  <c r="E2049" i="1"/>
  <c r="E1601" i="1"/>
  <c r="E1357" i="1"/>
  <c r="E1221" i="1"/>
  <c r="E1632" i="1"/>
  <c r="E1236" i="1"/>
  <c r="E1505" i="1"/>
  <c r="E1435" i="1"/>
  <c r="E1371" i="1"/>
  <c r="E1646" i="1"/>
  <c r="E1582" i="1"/>
  <c r="E1518" i="1"/>
  <c r="E1454" i="1"/>
  <c r="E1390" i="1"/>
  <c r="E2197" i="1"/>
  <c r="E1969" i="1"/>
  <c r="E1846" i="1"/>
  <c r="E1743" i="1"/>
  <c r="E1657" i="1"/>
  <c r="E1572" i="1"/>
  <c r="E1487" i="1"/>
  <c r="E1401" i="1"/>
  <c r="E2251" i="1"/>
  <c r="E2021" i="1"/>
  <c r="E1873" i="1"/>
  <c r="E1763" i="1"/>
  <c r="E1677" i="1"/>
  <c r="E1592" i="1"/>
  <c r="E1937" i="1"/>
  <c r="E1724" i="1"/>
  <c r="E1560" i="1"/>
  <c r="E1447" i="1"/>
  <c r="E1337" i="1"/>
  <c r="E1271" i="1"/>
  <c r="E2245" i="1"/>
  <c r="E1676" i="1"/>
  <c r="E1421" i="1"/>
  <c r="E1257" i="1"/>
  <c r="E1798" i="1"/>
  <c r="E1905" i="1"/>
  <c r="E1701" i="1"/>
  <c r="E1544" i="1"/>
  <c r="E1431" i="1"/>
  <c r="E1326" i="1"/>
  <c r="E1262" i="1"/>
  <c r="E1989" i="1"/>
  <c r="E1580" i="1"/>
  <c r="E1345" i="1"/>
  <c r="E2243" i="1"/>
  <c r="E1589" i="1"/>
  <c r="E1220" i="1"/>
  <c r="E1448" i="1"/>
  <c r="E1702" i="1"/>
  <c r="E1626" i="1"/>
  <c r="E1562" i="1"/>
  <c r="E1498" i="1"/>
  <c r="E1434" i="1"/>
  <c r="E1370" i="1"/>
  <c r="E2125" i="1"/>
  <c r="E1925" i="1"/>
  <c r="E1810" i="1"/>
  <c r="E1716" i="1"/>
  <c r="E1631" i="1"/>
  <c r="E1545" i="1"/>
  <c r="E1460" i="1"/>
  <c r="E1375" i="1"/>
  <c r="E2179" i="1"/>
  <c r="E1958" i="1"/>
  <c r="E1837" i="1"/>
  <c r="E1736" i="1"/>
  <c r="E1651" i="1"/>
  <c r="E2233" i="1"/>
  <c r="E1864" i="1"/>
  <c r="E1671" i="1"/>
  <c r="E1600" i="1"/>
  <c r="E1377" i="1"/>
  <c r="E1685" i="1"/>
  <c r="E1405" i="1"/>
  <c r="E2242" i="1"/>
  <c r="E2178" i="1"/>
  <c r="E2114" i="1"/>
  <c r="E2050" i="1"/>
  <c r="E1986" i="1"/>
  <c r="E2232" i="1"/>
  <c r="E2168" i="1"/>
  <c r="E2104" i="1"/>
  <c r="E2040" i="1"/>
  <c r="E1976" i="1"/>
  <c r="E2231" i="1"/>
  <c r="E2103" i="1"/>
  <c r="E1975" i="1"/>
  <c r="E1899" i="1"/>
  <c r="E1835" i="1"/>
  <c r="E2269" i="1"/>
  <c r="E2099" i="1"/>
  <c r="E1942" i="1"/>
  <c r="E1854" i="1"/>
  <c r="E1770" i="1"/>
  <c r="E2270" i="1"/>
  <c r="E2206" i="1"/>
  <c r="E2142" i="1"/>
  <c r="E2078" i="1"/>
  <c r="E2014" i="1"/>
  <c r="E2260" i="1"/>
  <c r="E2196" i="1"/>
  <c r="E2132" i="1"/>
  <c r="E2068" i="1"/>
  <c r="E2004" i="1"/>
  <c r="E1940" i="1"/>
  <c r="E2159" i="1"/>
  <c r="E2031" i="1"/>
  <c r="E1927" i="1"/>
  <c r="E1863" i="1"/>
  <c r="E1799" i="1"/>
  <c r="E2173" i="1"/>
  <c r="E2003" i="1"/>
  <c r="E1892" i="1"/>
  <c r="E1806" i="1"/>
  <c r="E1734" i="1"/>
  <c r="E2234" i="1"/>
  <c r="E2170" i="1"/>
  <c r="E2106" i="1"/>
  <c r="E2042" i="1"/>
  <c r="E1978" i="1"/>
  <c r="E2224" i="1"/>
  <c r="E2160" i="1"/>
  <c r="E2096" i="1"/>
  <c r="E2032" i="1"/>
  <c r="E1968" i="1"/>
  <c r="E2215" i="1"/>
  <c r="E2087" i="1"/>
  <c r="E1962" i="1"/>
  <c r="E1891" i="1"/>
  <c r="E1827" i="1"/>
  <c r="E2249" i="1"/>
  <c r="E2077" i="1"/>
  <c r="E1929" i="1"/>
  <c r="E1844" i="1"/>
  <c r="E1762" i="1"/>
  <c r="E2246" i="1"/>
  <c r="E2182" i="1"/>
  <c r="E2118" i="1"/>
  <c r="E2054" i="1"/>
  <c r="E1990" i="1"/>
  <c r="E2236" i="1"/>
  <c r="E2172" i="1"/>
  <c r="E2108" i="1"/>
  <c r="E2044" i="1"/>
  <c r="E1980" i="1"/>
  <c r="E2239" i="1"/>
  <c r="E2111" i="1"/>
  <c r="E1983" i="1"/>
  <c r="E1903" i="1"/>
  <c r="E1839" i="1"/>
  <c r="E1775" i="1"/>
  <c r="E2109" i="1"/>
  <c r="E1949" i="1"/>
  <c r="E1860" i="1"/>
  <c r="E1774" i="1"/>
  <c r="E1710" i="1"/>
  <c r="E1714" i="1"/>
  <c r="E1634" i="1"/>
  <c r="E1570" i="1"/>
  <c r="E1506" i="1"/>
  <c r="E1442" i="1"/>
  <c r="E1378" i="1"/>
  <c r="E2155" i="1"/>
  <c r="E1939" i="1"/>
  <c r="E1825" i="1"/>
  <c r="E1727" i="1"/>
  <c r="E1641" i="1"/>
  <c r="E1556" i="1"/>
  <c r="E1471" i="1"/>
  <c r="E1385" i="1"/>
  <c r="E2209" i="1"/>
  <c r="E1979" i="1"/>
  <c r="E1852" i="1"/>
  <c r="E1747" i="1"/>
  <c r="E1661" i="1"/>
  <c r="E1576" i="1"/>
  <c r="E1893" i="1"/>
  <c r="E1692" i="1"/>
  <c r="E1539" i="1"/>
  <c r="E1425" i="1"/>
  <c r="E1323" i="1"/>
  <c r="E1259" i="1"/>
  <c r="E2075" i="1"/>
  <c r="E1612" i="1"/>
  <c r="E1379" i="1"/>
  <c r="E1233" i="1"/>
  <c r="E2229" i="1"/>
  <c r="E1862" i="1"/>
  <c r="E1669" i="1"/>
  <c r="E1523" i="1"/>
  <c r="E1409" i="1"/>
  <c r="E1314" i="1"/>
  <c r="E1250" i="1"/>
  <c r="E1885" i="1"/>
  <c r="E1536" i="1"/>
  <c r="E1317" i="1"/>
  <c r="E2073" i="1"/>
  <c r="E1499" i="1"/>
  <c r="E1653" i="1"/>
  <c r="E1304" i="1"/>
  <c r="E1328" i="1"/>
  <c r="E1706" i="1"/>
  <c r="E1630" i="1"/>
  <c r="E1566" i="1"/>
  <c r="E1502" i="1"/>
  <c r="E1438" i="1"/>
  <c r="E1374" i="1"/>
  <c r="E2139" i="1"/>
  <c r="E1932" i="1"/>
  <c r="E1818" i="1"/>
  <c r="E1721" i="1"/>
  <c r="E1636" i="1"/>
  <c r="E1551" i="1"/>
  <c r="E1465" i="1"/>
  <c r="E1380" i="1"/>
  <c r="E2193" i="1"/>
  <c r="E1966" i="1"/>
  <c r="E1845" i="1"/>
  <c r="E1741" i="1"/>
  <c r="E1656" i="1"/>
  <c r="E2261" i="1"/>
  <c r="E1878" i="1"/>
  <c r="E1681" i="1"/>
  <c r="E1532" i="1"/>
  <c r="E1419" i="1"/>
  <c r="E1319" i="1"/>
  <c r="E1255" i="1"/>
  <c r="E2019" i="1"/>
  <c r="E1591" i="1"/>
  <c r="E1365" i="1"/>
  <c r="E1225" i="1"/>
  <c r="E2201" i="1"/>
  <c r="E1848" i="1"/>
  <c r="E1659" i="1"/>
  <c r="E1516" i="1"/>
  <c r="E1403" i="1"/>
  <c r="E1310" i="1"/>
  <c r="E1246" i="1"/>
  <c r="E1857" i="1"/>
  <c r="E1521" i="1"/>
  <c r="E1309" i="1"/>
  <c r="E2017" i="1"/>
  <c r="E1469" i="1"/>
  <c r="E1569" i="1"/>
  <c r="E1272" i="1"/>
  <c r="E1682" i="1"/>
  <c r="E1610" i="1"/>
  <c r="E1292" i="1"/>
  <c r="E1579" i="1"/>
  <c r="E1324" i="1"/>
  <c r="E1621" i="1"/>
  <c r="E2226" i="1"/>
  <c r="E2162" i="1"/>
  <c r="E2098" i="1"/>
  <c r="E2034" i="1"/>
  <c r="E1970" i="1"/>
  <c r="E2216" i="1"/>
  <c r="E2152" i="1"/>
  <c r="E2088" i="1"/>
  <c r="E2024" i="1"/>
  <c r="E1960" i="1"/>
  <c r="E2199" i="1"/>
  <c r="E2071" i="1"/>
  <c r="E1951" i="1"/>
  <c r="E1883" i="1"/>
  <c r="E1819" i="1"/>
  <c r="E2227" i="1"/>
  <c r="E2057" i="1"/>
  <c r="E1918" i="1"/>
  <c r="E1833" i="1"/>
  <c r="E1754" i="1"/>
  <c r="E2254" i="1"/>
  <c r="E2190" i="1"/>
  <c r="E2126" i="1"/>
  <c r="E2062" i="1"/>
  <c r="E1998" i="1"/>
  <c r="E2244" i="1"/>
  <c r="E2180" i="1"/>
  <c r="E2116" i="1"/>
  <c r="E2052" i="1"/>
  <c r="E1988" i="1"/>
  <c r="E2255" i="1"/>
  <c r="E2127" i="1"/>
  <c r="E1999" i="1"/>
  <c r="E1911" i="1"/>
  <c r="E1847" i="1"/>
  <c r="E1783" i="1"/>
  <c r="E2131" i="1"/>
  <c r="E1963" i="1"/>
  <c r="E1870" i="1"/>
  <c r="E1785" i="1"/>
  <c r="E1718" i="1"/>
  <c r="E2218" i="1"/>
  <c r="E2154" i="1"/>
  <c r="E2090" i="1"/>
  <c r="E2026" i="1"/>
  <c r="E2272" i="1"/>
  <c r="E2208" i="1"/>
  <c r="E2144" i="1"/>
  <c r="E2080" i="1"/>
  <c r="E2016" i="1"/>
  <c r="E1952" i="1"/>
  <c r="E2183" i="1"/>
  <c r="E2055" i="1"/>
  <c r="E1941" i="1"/>
  <c r="E1875" i="1"/>
  <c r="E1811" i="1"/>
  <c r="E2205" i="1"/>
  <c r="E2035" i="1"/>
  <c r="E1908" i="1"/>
  <c r="E1822" i="1"/>
  <c r="E1746" i="1"/>
  <c r="E2230" i="1"/>
  <c r="E2166" i="1"/>
  <c r="E2102" i="1"/>
  <c r="E2038" i="1"/>
  <c r="E1974" i="1"/>
  <c r="E2220" i="1"/>
  <c r="E2156" i="1"/>
  <c r="E2092" i="1"/>
  <c r="E2028" i="1"/>
  <c r="E1964" i="1"/>
  <c r="E2207" i="1"/>
  <c r="E2079" i="1"/>
  <c r="E1957" i="1"/>
  <c r="E1887" i="1"/>
  <c r="E1823" i="1"/>
  <c r="E2237" i="1"/>
  <c r="E2067" i="1"/>
  <c r="E1924" i="1"/>
  <c r="E1838" i="1"/>
  <c r="E1758" i="1"/>
  <c r="E1694" i="1"/>
  <c r="E1690" i="1"/>
  <c r="E1618" i="1"/>
  <c r="E1554" i="1"/>
  <c r="E1490" i="1"/>
  <c r="E1426" i="1"/>
  <c r="E1362" i="1"/>
  <c r="E2097" i="1"/>
  <c r="E1910" i="1"/>
  <c r="E1797" i="1"/>
  <c r="E1705" i="1"/>
  <c r="E1620" i="1"/>
  <c r="E1535" i="1"/>
  <c r="E1449" i="1"/>
  <c r="E1364" i="1"/>
  <c r="E2149" i="1"/>
  <c r="E1938" i="1"/>
  <c r="E1824" i="1"/>
  <c r="E1725" i="1"/>
  <c r="E1640" i="1"/>
  <c r="E2177" i="1"/>
  <c r="E1836" i="1"/>
  <c r="E1649" i="1"/>
  <c r="E1511" i="1"/>
  <c r="E1397" i="1"/>
  <c r="E1307" i="1"/>
  <c r="E1243" i="1"/>
  <c r="E1900" i="1"/>
  <c r="E1543" i="1"/>
  <c r="E1329" i="1"/>
  <c r="E2157" i="1"/>
  <c r="E2115" i="1"/>
  <c r="E1805" i="1"/>
  <c r="E1627" i="1"/>
  <c r="E1495" i="1"/>
  <c r="E1381" i="1"/>
  <c r="E1298" i="1"/>
  <c r="E1234" i="1"/>
  <c r="E1772" i="1"/>
  <c r="E1472" i="1"/>
  <c r="E1285" i="1"/>
  <c r="E1898" i="1"/>
  <c r="E1384" i="1"/>
  <c r="E1399" i="1"/>
  <c r="E1707" i="1"/>
  <c r="E1264" i="1"/>
  <c r="E1686" i="1"/>
  <c r="E1614" i="1"/>
  <c r="E1550" i="1"/>
  <c r="E1486" i="1"/>
  <c r="E1422" i="1"/>
  <c r="E1358" i="1"/>
  <c r="E2083" i="1"/>
  <c r="E1904" i="1"/>
  <c r="E1789" i="1"/>
  <c r="E1700" i="1"/>
  <c r="E1615" i="1"/>
  <c r="E1529" i="1"/>
  <c r="E1444" i="1"/>
  <c r="E1359" i="1"/>
  <c r="E2137" i="1"/>
  <c r="E1930" i="1"/>
  <c r="E1816" i="1"/>
  <c r="E1720" i="1"/>
  <c r="E1635" i="1"/>
  <c r="E2147" i="1"/>
  <c r="E1821" i="1"/>
  <c r="E1639" i="1"/>
  <c r="E1504" i="1"/>
  <c r="E1389" i="1"/>
  <c r="E1303" i="1"/>
  <c r="E1239" i="1"/>
  <c r="E1872" i="1"/>
  <c r="E1528" i="1"/>
  <c r="E1321" i="1"/>
  <c r="E2101" i="1"/>
  <c r="E2085" i="1"/>
  <c r="E1792" i="1"/>
  <c r="E1616" i="1"/>
  <c r="E1488" i="1"/>
  <c r="E1373" i="1"/>
  <c r="E1294" i="1"/>
  <c r="E1230" i="1"/>
  <c r="E1751" i="1"/>
  <c r="E1457" i="1"/>
  <c r="E1533" i="1"/>
  <c r="E1643" i="1"/>
  <c r="E1248" i="1"/>
  <c r="E1320" i="1"/>
  <c r="E1312" i="1"/>
  <c r="E1477" i="1"/>
  <c r="E1739" i="1"/>
  <c r="E1527" i="1"/>
  <c r="E2129" i="1"/>
  <c r="E1325" i="1"/>
  <c r="E1549" i="1"/>
  <c r="E1914" i="1"/>
  <c r="E1254" i="1"/>
  <c r="E1318" i="1"/>
  <c r="E1416" i="1"/>
  <c r="E1531" i="1"/>
  <c r="E1680" i="1"/>
  <c r="E1877" i="1"/>
  <c r="E2257" i="1"/>
  <c r="E1241" i="1"/>
  <c r="E1393" i="1"/>
  <c r="E1633" i="1"/>
  <c r="E2133" i="1"/>
  <c r="E1263" i="1"/>
  <c r="E1327" i="1"/>
  <c r="E1432" i="1"/>
  <c r="E1547" i="1"/>
  <c r="E1703" i="1"/>
  <c r="E1906" i="1"/>
  <c r="E1581" i="1"/>
  <c r="E1667" i="1"/>
  <c r="E1752" i="1"/>
  <c r="E1858" i="1"/>
  <c r="E1995" i="1"/>
  <c r="E2221" i="1"/>
  <c r="E1391" i="1"/>
  <c r="E1476" i="1"/>
  <c r="E1561" i="1"/>
  <c r="E1647" i="1"/>
  <c r="E1732" i="1"/>
  <c r="E1832" i="1"/>
  <c r="E1950" i="1"/>
  <c r="E2169" i="1"/>
  <c r="E1382" i="1"/>
  <c r="E1446" i="1"/>
  <c r="E1510" i="1"/>
  <c r="E1574" i="1"/>
  <c r="E1638" i="1"/>
  <c r="E1308" i="1"/>
  <c r="E1333" i="1"/>
  <c r="E1841" i="1"/>
  <c r="E1269" i="1"/>
  <c r="E1443" i="1"/>
  <c r="E1729" i="1"/>
  <c r="E1226" i="1"/>
  <c r="E1290" i="1"/>
  <c r="E1367" i="1"/>
  <c r="E1480" i="1"/>
  <c r="E1648" i="1"/>
  <c r="E1953" i="1"/>
  <c r="E2043" i="1"/>
  <c r="E1351" i="1"/>
  <c r="E1740" i="1"/>
  <c r="E1235" i="1"/>
  <c r="E1315" i="1"/>
  <c r="E1468" i="1"/>
  <c r="E1628" i="1"/>
  <c r="E2117" i="1"/>
  <c r="E1715" i="1"/>
  <c r="E1922" i="1"/>
  <c r="E1353" i="1"/>
  <c r="E1524" i="1"/>
  <c r="E1695" i="1"/>
  <c r="E1896" i="1"/>
  <c r="E1354" i="1"/>
  <c r="E1482" i="1"/>
  <c r="E1658" i="1"/>
  <c r="E1869" i="1"/>
  <c r="E1675" i="1"/>
  <c r="E1229" i="1"/>
  <c r="E1372" i="1"/>
  <c r="E1623" i="1"/>
  <c r="E2105" i="1"/>
  <c r="E1270" i="1"/>
  <c r="E1335" i="1"/>
  <c r="E1445" i="1"/>
  <c r="E1559" i="1"/>
  <c r="E1723" i="1"/>
  <c r="E1933" i="1"/>
  <c r="E1856" i="1"/>
  <c r="E1273" i="1"/>
  <c r="E1451" i="1"/>
  <c r="E1719" i="1"/>
  <c r="E1215" i="1"/>
  <c r="E1279" i="1"/>
  <c r="E1347" i="1"/>
  <c r="E1461" i="1"/>
  <c r="E1575" i="1"/>
  <c r="E1745" i="1"/>
  <c r="E1977" i="1"/>
  <c r="E1603" i="1"/>
  <c r="E1688" i="1"/>
  <c r="E1773" i="1"/>
  <c r="E1888" i="1"/>
  <c r="E2051" i="1"/>
  <c r="E1332" i="1"/>
  <c r="E1412" i="1"/>
  <c r="E1497" i="1"/>
  <c r="E1583" i="1"/>
  <c r="E1668" i="1"/>
  <c r="E1753" i="1"/>
  <c r="E1861" i="1"/>
  <c r="E1997" i="1"/>
  <c r="E2225" i="1"/>
  <c r="E1398" i="1"/>
  <c r="E1462" i="1"/>
  <c r="E1526" i="1"/>
  <c r="E1590" i="1"/>
  <c r="E1654" i="1"/>
  <c r="E1512" i="1"/>
  <c r="E1441" i="1"/>
  <c r="E1961" i="1"/>
  <c r="E1301" i="1"/>
  <c r="E1507" i="1"/>
  <c r="E1829" i="1"/>
  <c r="E1242" i="1"/>
  <c r="E1306" i="1"/>
  <c r="E1395" i="1"/>
  <c r="E1509" i="1"/>
  <c r="E1733" i="1"/>
  <c r="E2059" i="1"/>
  <c r="E1217" i="1"/>
  <c r="E1464" i="1"/>
  <c r="E1842" i="1"/>
  <c r="E1251" i="1"/>
  <c r="E1355" i="1"/>
  <c r="E1496" i="1"/>
  <c r="E1756" i="1"/>
  <c r="E1608" i="1"/>
  <c r="E1781" i="1"/>
  <c r="E2065" i="1"/>
  <c r="E1417" i="1"/>
  <c r="E1588" i="1"/>
  <c r="E1759" i="1"/>
  <c r="E2011" i="1"/>
  <c r="E1402" i="1"/>
  <c r="E1530" i="1"/>
  <c r="E1664" i="1"/>
  <c r="E1277" i="1"/>
  <c r="D3" i="6" l="1"/>
  <c r="P320" i="1" l="1"/>
  <c r="E621" i="1"/>
  <c r="D172" i="6"/>
  <c r="G36" i="1"/>
  <c r="G123" i="1"/>
  <c r="G6" i="1"/>
  <c r="G40" i="1"/>
  <c r="G89" i="1"/>
  <c r="G51" i="1"/>
  <c r="G84" i="1"/>
  <c r="G35" i="1"/>
  <c r="G23" i="1"/>
  <c r="G96" i="1"/>
  <c r="G60" i="1"/>
  <c r="G42" i="1"/>
  <c r="G423" i="1" l="1"/>
  <c r="E1213" i="1" l="1"/>
  <c r="G17" i="1"/>
  <c r="E2323" i="1" l="1"/>
  <c r="G546" i="1"/>
  <c r="N1385" i="4" l="1"/>
  <c r="N1401" i="4"/>
  <c r="N1429" i="4"/>
  <c r="N1461" i="4"/>
  <c r="N1477" i="4"/>
  <c r="N1386" i="4"/>
  <c r="N1402" i="4"/>
  <c r="N1433" i="4"/>
  <c r="N1497" i="4"/>
  <c r="N1389" i="4"/>
  <c r="N1397" i="4"/>
  <c r="N1405" i="4"/>
  <c r="N1421" i="4"/>
  <c r="N1437" i="4"/>
  <c r="N1453" i="4"/>
  <c r="N1469" i="4"/>
  <c r="N1485" i="4"/>
  <c r="N1501" i="4"/>
  <c r="N1393" i="4"/>
  <c r="N1413" i="4"/>
  <c r="N1445" i="4"/>
  <c r="N1493" i="4"/>
  <c r="N1394" i="4"/>
  <c r="N1417" i="4"/>
  <c r="N1449" i="4"/>
  <c r="N1465" i="4"/>
  <c r="N1481" i="4"/>
  <c r="N1390" i="4"/>
  <c r="N1398" i="4"/>
  <c r="N1409" i="4"/>
  <c r="N1425" i="4"/>
  <c r="N1441" i="4"/>
  <c r="N1457" i="4"/>
  <c r="N1473" i="4"/>
  <c r="N1489" i="4"/>
  <c r="N1505" i="4"/>
  <c r="N1406" i="4"/>
  <c r="N1410" i="4"/>
  <c r="N1414" i="4"/>
  <c r="N1418" i="4"/>
  <c r="N1422" i="4"/>
  <c r="N1426" i="4"/>
  <c r="N1430" i="4"/>
  <c r="N1434" i="4"/>
  <c r="N1438" i="4"/>
  <c r="N1442" i="4"/>
  <c r="N1446" i="4"/>
  <c r="N1450" i="4"/>
  <c r="N1454" i="4"/>
  <c r="N1458" i="4"/>
  <c r="N1462" i="4"/>
  <c r="N1466" i="4"/>
  <c r="N1470" i="4"/>
  <c r="N1474" i="4"/>
  <c r="N1478" i="4"/>
  <c r="N1482" i="4"/>
  <c r="N1486" i="4"/>
  <c r="N1490" i="4"/>
  <c r="N1494" i="4"/>
  <c r="N1498" i="4"/>
  <c r="N1502" i="4"/>
  <c r="N1387" i="4"/>
  <c r="N1391" i="4"/>
  <c r="N1395" i="4"/>
  <c r="N1399" i="4"/>
  <c r="N1403" i="4"/>
  <c r="N1407" i="4"/>
  <c r="N1411" i="4"/>
  <c r="N1415" i="4"/>
  <c r="N1419" i="4"/>
  <c r="N1423" i="4"/>
  <c r="N1427" i="4"/>
  <c r="N1431" i="4"/>
  <c r="N1435" i="4"/>
  <c r="N1439" i="4"/>
  <c r="N1443" i="4"/>
  <c r="N1447" i="4"/>
  <c r="N1451" i="4"/>
  <c r="N1455" i="4"/>
  <c r="N1459" i="4"/>
  <c r="N1463" i="4"/>
  <c r="N1467" i="4"/>
  <c r="N1471" i="4"/>
  <c r="N1475" i="4"/>
  <c r="N1479" i="4"/>
  <c r="N1483" i="4"/>
  <c r="N1487" i="4"/>
  <c r="N1491" i="4"/>
  <c r="N1495" i="4"/>
  <c r="N1499" i="4"/>
  <c r="N1503" i="4"/>
  <c r="N1388" i="4"/>
  <c r="N1392" i="4"/>
  <c r="N1396" i="4"/>
  <c r="N1400" i="4"/>
  <c r="N1404" i="4"/>
  <c r="N1408" i="4"/>
  <c r="N1412" i="4"/>
  <c r="N1416" i="4"/>
  <c r="N1420" i="4"/>
  <c r="N1424" i="4"/>
  <c r="N1428" i="4"/>
  <c r="N1432" i="4"/>
  <c r="N1436" i="4"/>
  <c r="N1440" i="4"/>
  <c r="N1444" i="4"/>
  <c r="N1448" i="4"/>
  <c r="N1452" i="4"/>
  <c r="N1456" i="4"/>
  <c r="N1460" i="4"/>
  <c r="N1464" i="4"/>
  <c r="N1468" i="4"/>
  <c r="N1472" i="4"/>
  <c r="N1476" i="4"/>
  <c r="N1480" i="4"/>
  <c r="N1484" i="4"/>
  <c r="N1488" i="4"/>
  <c r="N1492" i="4"/>
  <c r="N1496" i="4"/>
  <c r="N1500" i="4"/>
  <c r="N1504" i="4"/>
  <c r="P1484" i="4" l="1"/>
  <c r="P159" i="1" s="1"/>
  <c r="R1484" i="4"/>
  <c r="P1404" i="4"/>
  <c r="P168" i="1" s="1"/>
  <c r="R1404" i="4"/>
  <c r="P1475" i="4"/>
  <c r="P39" i="1" s="1"/>
  <c r="R1475" i="4"/>
  <c r="P1459" i="4"/>
  <c r="P161" i="1" s="1"/>
  <c r="R1459" i="4"/>
  <c r="P1443" i="4"/>
  <c r="P141" i="1" s="1"/>
  <c r="R1443" i="4"/>
  <c r="P1427" i="4"/>
  <c r="P29" i="1" s="1"/>
  <c r="R1427" i="4"/>
  <c r="P1411" i="4"/>
  <c r="P23" i="1" s="1"/>
  <c r="R1411" i="4"/>
  <c r="P1395" i="4"/>
  <c r="P92" i="1" s="1"/>
  <c r="R1395" i="4"/>
  <c r="P1498" i="4"/>
  <c r="P32" i="1" s="1"/>
  <c r="R1498" i="4"/>
  <c r="P1482" i="4"/>
  <c r="P69" i="1" s="1"/>
  <c r="R1482" i="4"/>
  <c r="P1466" i="4"/>
  <c r="P8" i="1" s="1"/>
  <c r="R1466" i="4"/>
  <c r="P1450" i="4"/>
  <c r="P26" i="1" s="1"/>
  <c r="R1450" i="4"/>
  <c r="P1434" i="4"/>
  <c r="P125" i="1" s="1"/>
  <c r="R1434" i="4"/>
  <c r="P1418" i="4"/>
  <c r="P54" i="1" s="1"/>
  <c r="R1418" i="4"/>
  <c r="P1505" i="4"/>
  <c r="P166" i="1" s="1"/>
  <c r="R1505" i="4"/>
  <c r="P1441" i="4"/>
  <c r="P21" i="1" s="1"/>
  <c r="R1441" i="4"/>
  <c r="P1390" i="4"/>
  <c r="P20" i="1" s="1"/>
  <c r="R1390" i="4"/>
  <c r="P1417" i="4"/>
  <c r="P118" i="1" s="1"/>
  <c r="R1417" i="4"/>
  <c r="P1413" i="4"/>
  <c r="P165" i="1" s="1"/>
  <c r="R1413" i="4"/>
  <c r="P1469" i="4"/>
  <c r="P102" i="1" s="1"/>
  <c r="R1469" i="4"/>
  <c r="P1405" i="4"/>
  <c r="P66" i="1" s="1"/>
  <c r="R1405" i="4"/>
  <c r="P1433" i="4"/>
  <c r="P16" i="1" s="1"/>
  <c r="R1433" i="4"/>
  <c r="P1461" i="4"/>
  <c r="P73" i="1" s="1"/>
  <c r="R1461" i="4"/>
  <c r="P1500" i="4"/>
  <c r="P169" i="1" s="1"/>
  <c r="R1500" i="4"/>
  <c r="P1436" i="4"/>
  <c r="P55" i="1" s="1"/>
  <c r="R1436" i="4"/>
  <c r="P1388" i="4"/>
  <c r="P149" i="1" s="1"/>
  <c r="R1388" i="4"/>
  <c r="P1480" i="4"/>
  <c r="P3" i="1" s="1"/>
  <c r="R1480" i="4"/>
  <c r="P1448" i="4"/>
  <c r="P13" i="1" s="1"/>
  <c r="R1448" i="4"/>
  <c r="P1416" i="4"/>
  <c r="P133" i="1" s="1"/>
  <c r="R1416" i="4"/>
  <c r="P1400" i="4"/>
  <c r="P148" i="1" s="1"/>
  <c r="R1400" i="4"/>
  <c r="P1503" i="4"/>
  <c r="P33" i="1" s="1"/>
  <c r="R1503" i="4"/>
  <c r="P1487" i="4"/>
  <c r="P44" i="1" s="1"/>
  <c r="R1487" i="4"/>
  <c r="P1471" i="4"/>
  <c r="P53" i="1" s="1"/>
  <c r="R1471" i="4"/>
  <c r="P1455" i="4"/>
  <c r="P151" i="1" s="1"/>
  <c r="R1455" i="4"/>
  <c r="P1439" i="4"/>
  <c r="P130" i="1" s="1"/>
  <c r="R1439" i="4"/>
  <c r="P1423" i="4"/>
  <c r="P86" i="1" s="1"/>
  <c r="R1423" i="4"/>
  <c r="P1407" i="4"/>
  <c r="P140" i="1" s="1"/>
  <c r="R1407" i="4"/>
  <c r="P1391" i="4"/>
  <c r="P132" i="1" s="1"/>
  <c r="R1391" i="4"/>
  <c r="P1494" i="4"/>
  <c r="P6" i="1" s="1"/>
  <c r="R1494" i="4"/>
  <c r="P1478" i="4"/>
  <c r="P170" i="1" s="1"/>
  <c r="R1478" i="4"/>
  <c r="P1462" i="4"/>
  <c r="P116" i="1" s="1"/>
  <c r="R1462" i="4"/>
  <c r="P1446" i="4"/>
  <c r="P117" i="1" s="1"/>
  <c r="R1446" i="4"/>
  <c r="P1430" i="4"/>
  <c r="P143" i="1" s="1"/>
  <c r="R1430" i="4"/>
  <c r="P1414" i="4"/>
  <c r="P41" i="1" s="1"/>
  <c r="R1414" i="4"/>
  <c r="P1489" i="4"/>
  <c r="P62" i="1" s="1"/>
  <c r="R1489" i="4"/>
  <c r="P1425" i="4"/>
  <c r="P40" i="1" s="1"/>
  <c r="R1425" i="4"/>
  <c r="P1481" i="4"/>
  <c r="P95" i="1" s="1"/>
  <c r="R1481" i="4"/>
  <c r="P1394" i="4"/>
  <c r="P49" i="1" s="1"/>
  <c r="R1394" i="4"/>
  <c r="P1393" i="4"/>
  <c r="P15" i="1" s="1"/>
  <c r="R1393" i="4"/>
  <c r="P1453" i="4"/>
  <c r="P52" i="1" s="1"/>
  <c r="R1453" i="4"/>
  <c r="P1397" i="4"/>
  <c r="P65" i="1" s="1"/>
  <c r="R1397" i="4"/>
  <c r="P1402" i="4"/>
  <c r="P81" i="1" s="1"/>
  <c r="R1402" i="4"/>
  <c r="P1429" i="4"/>
  <c r="P60" i="1" s="1"/>
  <c r="R1429" i="4"/>
  <c r="P1452" i="4"/>
  <c r="P57" i="1" s="1"/>
  <c r="R1452" i="4"/>
  <c r="P1491" i="4"/>
  <c r="P38" i="1" s="1"/>
  <c r="R1491" i="4"/>
  <c r="P1464" i="4"/>
  <c r="P162" i="1" s="1"/>
  <c r="R1464" i="4"/>
  <c r="P1492" i="4"/>
  <c r="P157" i="1" s="1"/>
  <c r="R1492" i="4"/>
  <c r="P1460" i="4"/>
  <c r="P127" i="1" s="1"/>
  <c r="R1460" i="4"/>
  <c r="P1444" i="4"/>
  <c r="P71" i="1" s="1"/>
  <c r="R1444" i="4"/>
  <c r="P1428" i="4"/>
  <c r="P134" i="1" s="1"/>
  <c r="R1428" i="4"/>
  <c r="P1412" i="4"/>
  <c r="P63" i="1" s="1"/>
  <c r="R1412" i="4"/>
  <c r="P1396" i="4"/>
  <c r="P156" i="1" s="1"/>
  <c r="R1396" i="4"/>
  <c r="P1499" i="4"/>
  <c r="P144" i="1" s="1"/>
  <c r="R1499" i="4"/>
  <c r="P1483" i="4"/>
  <c r="P89" i="1" s="1"/>
  <c r="R1483" i="4"/>
  <c r="P1467" i="4"/>
  <c r="P59" i="1" s="1"/>
  <c r="R1467" i="4"/>
  <c r="P1451" i="4"/>
  <c r="P150" i="1" s="1"/>
  <c r="R1451" i="4"/>
  <c r="P1435" i="4"/>
  <c r="P14" i="1" s="1"/>
  <c r="R1435" i="4"/>
  <c r="P1419" i="4"/>
  <c r="P155" i="1" s="1"/>
  <c r="R1419" i="4"/>
  <c r="P1403" i="4"/>
  <c r="P11" i="1" s="1"/>
  <c r="R1403" i="4"/>
  <c r="P1387" i="4"/>
  <c r="P77" i="1" s="1"/>
  <c r="R1387" i="4"/>
  <c r="P1490" i="4"/>
  <c r="P25" i="1" s="1"/>
  <c r="R1490" i="4"/>
  <c r="P1474" i="4"/>
  <c r="P105" i="1" s="1"/>
  <c r="R1474" i="4"/>
  <c r="P1458" i="4"/>
  <c r="P58" i="1" s="1"/>
  <c r="R1458" i="4"/>
  <c r="P1442" i="4"/>
  <c r="P24" i="1" s="1"/>
  <c r="R1442" i="4"/>
  <c r="P1426" i="4"/>
  <c r="P76" i="1" s="1"/>
  <c r="R1426" i="4"/>
  <c r="P1410" i="4"/>
  <c r="P139" i="1" s="1"/>
  <c r="R1410" i="4"/>
  <c r="P1473" i="4"/>
  <c r="P17" i="1" s="1"/>
  <c r="R1473" i="4"/>
  <c r="P1409" i="4"/>
  <c r="P51" i="1" s="1"/>
  <c r="R1409" i="4"/>
  <c r="P1465" i="4"/>
  <c r="P111" i="1" s="1"/>
  <c r="R1465" i="4"/>
  <c r="P1493" i="4"/>
  <c r="P78" i="1" s="1"/>
  <c r="R1493" i="4"/>
  <c r="P1501" i="4"/>
  <c r="P137" i="1" s="1"/>
  <c r="R1501" i="4"/>
  <c r="P1437" i="4"/>
  <c r="P12" i="1" s="1"/>
  <c r="R1437" i="4"/>
  <c r="P1389" i="4"/>
  <c r="P115" i="1" s="1"/>
  <c r="R1389" i="4"/>
  <c r="P1386" i="4"/>
  <c r="P18" i="1" s="1"/>
  <c r="R1386" i="4"/>
  <c r="P1401" i="4"/>
  <c r="P123" i="1" s="1"/>
  <c r="R1401" i="4"/>
  <c r="P1468" i="4"/>
  <c r="P164" i="1" s="1"/>
  <c r="R1468" i="4"/>
  <c r="P1420" i="4"/>
  <c r="P107" i="1" s="1"/>
  <c r="R1420" i="4"/>
  <c r="P1496" i="4"/>
  <c r="P96" i="1" s="1"/>
  <c r="R1496" i="4"/>
  <c r="P1432" i="4"/>
  <c r="P91" i="1" s="1"/>
  <c r="R1432" i="4"/>
  <c r="P1476" i="4"/>
  <c r="P36" i="1" s="1"/>
  <c r="R1476" i="4"/>
  <c r="P1504" i="4"/>
  <c r="P43" i="1" s="1"/>
  <c r="R1504" i="4"/>
  <c r="P1488" i="4"/>
  <c r="P136" i="1" s="1"/>
  <c r="R1488" i="4"/>
  <c r="P1472" i="4"/>
  <c r="P82" i="1" s="1"/>
  <c r="R1472" i="4"/>
  <c r="P1456" i="4"/>
  <c r="P10" i="1" s="1"/>
  <c r="R1456" i="4"/>
  <c r="P1440" i="4"/>
  <c r="P68" i="1" s="1"/>
  <c r="R1440" i="4"/>
  <c r="P1424" i="4"/>
  <c r="P35" i="1" s="1"/>
  <c r="R1424" i="4"/>
  <c r="P1408" i="4"/>
  <c r="P120" i="1" s="1"/>
  <c r="R1408" i="4"/>
  <c r="P1392" i="4"/>
  <c r="P109" i="1" s="1"/>
  <c r="R1392" i="4"/>
  <c r="P1495" i="4"/>
  <c r="P93" i="1" s="1"/>
  <c r="R1495" i="4"/>
  <c r="P1479" i="4"/>
  <c r="P147" i="1" s="1"/>
  <c r="R1479" i="4"/>
  <c r="P1463" i="4"/>
  <c r="P131" i="1" s="1"/>
  <c r="R1463" i="4"/>
  <c r="P1447" i="4"/>
  <c r="P37" i="1" s="1"/>
  <c r="R1447" i="4"/>
  <c r="P1431" i="4"/>
  <c r="P9" i="1" s="1"/>
  <c r="R1431" i="4"/>
  <c r="P1415" i="4"/>
  <c r="P110" i="1" s="1"/>
  <c r="R1415" i="4"/>
  <c r="P1399" i="4"/>
  <c r="P27" i="1" s="1"/>
  <c r="R1399" i="4"/>
  <c r="P1502" i="4"/>
  <c r="P28" i="1" s="1"/>
  <c r="R1502" i="4"/>
  <c r="P1486" i="4"/>
  <c r="P152" i="1" s="1"/>
  <c r="R1486" i="4"/>
  <c r="P1470" i="4"/>
  <c r="P122" i="1" s="1"/>
  <c r="R1470" i="4"/>
  <c r="P1454" i="4"/>
  <c r="P48" i="1" s="1"/>
  <c r="R1454" i="4"/>
  <c r="P1438" i="4"/>
  <c r="P167" i="1" s="1"/>
  <c r="R1438" i="4"/>
  <c r="P1422" i="4"/>
  <c r="P129" i="1" s="1"/>
  <c r="R1422" i="4"/>
  <c r="P1406" i="4"/>
  <c r="P84" i="1" s="1"/>
  <c r="R1406" i="4"/>
  <c r="P1457" i="4"/>
  <c r="P22" i="1" s="1"/>
  <c r="R1457" i="4"/>
  <c r="P1398" i="4"/>
  <c r="P80" i="1" s="1"/>
  <c r="R1398" i="4"/>
  <c r="P1449" i="4"/>
  <c r="P119" i="1" s="1"/>
  <c r="R1449" i="4"/>
  <c r="P1445" i="4"/>
  <c r="P70" i="1" s="1"/>
  <c r="R1445" i="4"/>
  <c r="P1485" i="4"/>
  <c r="P114" i="1" s="1"/>
  <c r="R1485" i="4"/>
  <c r="P1421" i="4"/>
  <c r="P158" i="1" s="1"/>
  <c r="R1421" i="4"/>
  <c r="P1497" i="4"/>
  <c r="P128" i="1" s="1"/>
  <c r="R1497" i="4"/>
  <c r="P1477" i="4"/>
  <c r="P112" i="1" s="1"/>
  <c r="R1477" i="4"/>
  <c r="P1385" i="4"/>
  <c r="P160" i="1" s="1"/>
  <c r="R1385" i="4"/>
</calcChain>
</file>

<file path=xl/sharedStrings.xml><?xml version="1.0" encoding="utf-8"?>
<sst xmlns="http://schemas.openxmlformats.org/spreadsheetml/2006/main" count="126482" uniqueCount="4965">
  <si>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</si>
  <si>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</si>
  <si>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</si>
  <si>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</si>
  <si>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</si>
  <si>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</si>
  <si>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</si>
  <si>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</si>
  <si>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</si>
  <si>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</si>
  <si>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</si>
  <si>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</si>
  <si>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</si>
  <si>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</si>
  <si>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</si>
  <si>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</si>
  <si>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</si>
  <si>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</si>
  <si>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</si>
  <si>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</si>
  <si>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</si>
  <si>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</si>
  <si>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</si>
  <si>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</si>
  <si>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</si>
  <si>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</si>
  <si>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</si>
  <si>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</si>
  <si>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</si>
  <si>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</si>
  <si>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</si>
  <si>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</si>
  <si>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</si>
  <si>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</si>
  <si>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</si>
  <si>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</si>
  <si>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</si>
  <si>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</si>
  <si>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</si>
  <si>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</si>
  <si>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</si>
  <si>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</si>
  <si>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</si>
  <si>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</si>
  <si>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</si>
  <si>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</si>
  <si>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</si>
  <si>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</si>
  <si>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</si>
  <si>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</si>
  <si>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</si>
  <si>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</si>
  <si>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</si>
  <si>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</si>
  <si>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</si>
  <si>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</si>
  <si>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</si>
  <si>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</si>
  <si>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</si>
  <si>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</si>
  <si>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</si>
  <si>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</si>
  <si>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</si>
  <si>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</si>
  <si>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</si>
  <si>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</si>
  <si>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</si>
  <si>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</si>
  <si>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</si>
  <si>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</si>
  <si>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</si>
  <si>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</si>
  <si>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</si>
  <si>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</si>
  <si>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</si>
  <si>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</si>
  <si>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</si>
  <si>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</si>
  <si>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</si>
  <si>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</si>
  <si>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</si>
  <si>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</si>
  <si>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</si>
  <si>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</si>
  <si>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</si>
  <si>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</si>
  <si>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</si>
  <si>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</si>
  <si>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</si>
  <si>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</si>
  <si>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</si>
  <si>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</si>
  <si>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</si>
  <si>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</si>
  <si>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</si>
  <si>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</si>
  <si>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</si>
  <si>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</si>
  <si>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</si>
  <si>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</si>
  <si>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</si>
  <si>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</si>
  <si>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</si>
  <si>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</si>
  <si>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</si>
  <si>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</si>
  <si>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</si>
  <si>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</si>
  <si>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</si>
  <si>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</si>
  <si>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</si>
  <si>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</si>
  <si>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</si>
  <si>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</si>
  <si>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</si>
  <si>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</si>
  <si>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</si>
  <si>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</si>
  <si>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</si>
  <si>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</si>
  <si>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</si>
  <si>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</si>
  <si>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</si>
  <si>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</si>
  <si>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</si>
  <si>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</si>
  <si>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</si>
  <si>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</si>
  <si>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</si>
  <si>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</si>
  <si>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</si>
  <si>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</si>
  <si>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</si>
  <si>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</si>
  <si>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</si>
  <si>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</si>
  <si>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</si>
  <si>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</si>
  <si>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</si>
  <si>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</si>
  <si>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</si>
  <si>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</si>
  <si>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</si>
  <si>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</si>
  <si>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</si>
  <si>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</si>
  <si>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</si>
  <si>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</si>
  <si>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</si>
  <si>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</si>
  <si>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</si>
  <si>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</si>
  <si>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</si>
  <si>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</si>
  <si>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</si>
  <si>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</si>
  <si>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</si>
  <si>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</si>
  <si>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</si>
  <si>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</si>
  <si>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</si>
  <si>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</si>
  <si>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</si>
  <si>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</si>
  <si>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</si>
  <si>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</si>
  <si>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</si>
  <si>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</si>
  <si>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</si>
  <si>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</si>
  <si>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</si>
  <si>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</si>
  <si>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</si>
  <si>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</si>
  <si>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</si>
  <si>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</si>
  <si>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</si>
  <si>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</si>
  <si>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</si>
  <si>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</si>
  <si>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</si>
  <si>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</si>
  <si>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nvt</t>
  </si>
  <si>
    <t>Cadel Evans Great Ocean Roadrace</t>
  </si>
  <si>
    <t>Omloop Het Nieuwsblad</t>
  </si>
  <si>
    <t>Strade Bianche</t>
  </si>
  <si>
    <t>Tirreno Adriatico</t>
  </si>
  <si>
    <t>Milaan-San Remo</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</si>
  <si>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</si>
  <si>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</si>
  <si>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</si>
  <si>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</si>
  <si>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</si>
  <si>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</si>
  <si>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</si>
  <si>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</si>
  <si>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</si>
  <si>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</si>
  <si>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</si>
  <si>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</si>
  <si>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</si>
  <si>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</si>
  <si>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</si>
  <si>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</si>
  <si>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</si>
  <si>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</si>
  <si>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Cyclassics Hamburg</t>
  </si>
  <si>
    <t>Bretagne Classic</t>
  </si>
  <si>
    <t>GP Quebec</t>
  </si>
  <si>
    <t>GP Montreal</t>
  </si>
  <si>
    <t>Ronde van Turkije</t>
  </si>
  <si>
    <t>Ronde van Lombardije</t>
  </si>
  <si>
    <t>Ronde van Guangxi</t>
  </si>
  <si>
    <t>Wereldkampioenschappen</t>
  </si>
  <si>
    <t>2016, 2017, 2018</t>
  </si>
  <si>
    <t>2015, 2016, 2017</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</si>
  <si>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</si>
  <si>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</si>
  <si>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</si>
  <si>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</si>
  <si>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</si>
  <si>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</si>
  <si>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</si>
  <si>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</si>
  <si>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</si>
  <si>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</si>
  <si>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</si>
  <si>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</si>
  <si>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</si>
  <si>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</si>
  <si>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</si>
  <si>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</si>
  <si>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</si>
  <si>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</si>
  <si>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</si>
  <si>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</si>
  <si>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</si>
  <si>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</si>
  <si>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</si>
  <si>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</si>
  <si>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</si>
  <si>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</si>
  <si>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</si>
  <si>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</si>
  <si>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</si>
  <si>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</si>
  <si>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</si>
  <si>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</si>
  <si>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</si>
  <si>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</si>
  <si>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</si>
  <si>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</si>
  <si>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</si>
  <si>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</si>
  <si>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</si>
  <si>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</si>
  <si>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</si>
  <si>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</si>
  <si>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</si>
  <si>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</si>
  <si>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</si>
  <si>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</si>
  <si>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</si>
  <si>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</si>
  <si>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</si>
  <si>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</si>
  <si>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</si>
  <si>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</si>
  <si>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</si>
  <si>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</si>
  <si>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</si>
  <si>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</si>
  <si>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</si>
  <si>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</si>
  <si>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</si>
  <si>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</si>
  <si>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</si>
  <si>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</si>
  <si>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</si>
  <si>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</si>
  <si>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</si>
  <si>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</si>
  <si>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</si>
  <si>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</si>
  <si>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</si>
  <si>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</si>
  <si>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</si>
  <si>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</si>
  <si>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</si>
  <si>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</si>
  <si>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</si>
  <si>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</si>
  <si>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</si>
  <si>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</si>
  <si>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</si>
  <si>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</si>
  <si>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</si>
  <si>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</si>
  <si>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</si>
  <si>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</si>
  <si>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</si>
  <si>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</si>
  <si>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</si>
  <si>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</si>
  <si>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</si>
  <si>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</si>
  <si>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</si>
  <si>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</si>
  <si>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</si>
  <si>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</si>
  <si>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</si>
  <si>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</si>
  <si>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</si>
  <si>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</si>
  <si>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</si>
  <si>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</si>
  <si>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</si>
  <si>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</si>
  <si>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</si>
  <si>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</si>
  <si>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</si>
  <si>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</si>
  <si>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</si>
  <si>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</si>
  <si>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</si>
  <si>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</si>
  <si>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</si>
  <si>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</si>
  <si>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</si>
  <si>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</si>
  <si>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</si>
  <si>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</si>
  <si>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</si>
  <si>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</si>
  <si>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</si>
  <si>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</si>
  <si>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</si>
  <si>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</si>
  <si>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</si>
  <si>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</si>
  <si>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</si>
  <si>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</si>
  <si>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</si>
  <si>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</si>
  <si>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</si>
  <si>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</si>
  <si>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</si>
  <si>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</si>
  <si>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</si>
  <si>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</si>
  <si>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</si>
  <si>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</si>
  <si>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</si>
  <si>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</si>
  <si>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</si>
  <si>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</si>
  <si>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</si>
  <si>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</si>
  <si>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</si>
  <si>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</si>
  <si>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</si>
  <si>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</si>
  <si>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</si>
  <si>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</si>
  <si>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</si>
  <si>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</si>
  <si>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</si>
  <si>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</si>
  <si>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</si>
  <si>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</si>
  <si>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</si>
  <si>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</si>
  <si>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</si>
  <si>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</si>
  <si>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</si>
  <si>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</si>
  <si>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</si>
  <si>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</si>
  <si>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</si>
  <si>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</si>
  <si>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</si>
  <si>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</si>
  <si>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</si>
  <si>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</si>
  <si>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</si>
  <si>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</si>
  <si>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</si>
  <si>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</si>
  <si>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</si>
  <si>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</si>
  <si>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</si>
  <si>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</si>
  <si>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</si>
  <si>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</si>
  <si>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</si>
  <si>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</si>
  <si>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</si>
  <si>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</si>
  <si>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</si>
  <si>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</si>
  <si>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</si>
  <si>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</si>
  <si>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</si>
  <si>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</si>
  <si>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</si>
  <si>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</si>
  <si>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</si>
  <si>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</si>
  <si>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</si>
  <si>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</si>
  <si>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</si>
  <si>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</si>
  <si>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YATES Simon</t>
  </si>
  <si>
    <t>VIVIANI Elia</t>
  </si>
  <si>
    <t>ALAPHILIPPE Julian</t>
  </si>
  <si>
    <t>MATTHEWS Michael</t>
  </si>
  <si>
    <t>BARDET Romain</t>
  </si>
  <si>
    <t>KWIATKOWSKI Michał</t>
  </si>
  <si>
    <t>ROGLIČ Primož</t>
  </si>
  <si>
    <t>KRISTOFF Alexander</t>
  </si>
  <si>
    <t>IZAGIRRE Ion</t>
  </si>
  <si>
    <t>DÉMARE Arnaud</t>
  </si>
  <si>
    <t>STUYVEN Jasper</t>
  </si>
  <si>
    <t>QUINTANA Nairo</t>
  </si>
  <si>
    <t>WELLENS Tim</t>
  </si>
  <si>
    <t>KRUIJSWIJK Steven</t>
  </si>
  <si>
    <t>VALGREN Michael</t>
  </si>
  <si>
    <t>LATOUR Pierre</t>
  </si>
  <si>
    <t>NAESEN Oliver</t>
  </si>
  <si>
    <t>MAS Enric</t>
  </si>
  <si>
    <t>CARAPAZ Richard</t>
  </si>
  <si>
    <t>MOLLEMA Bauke</t>
  </si>
  <si>
    <t>ACKERMANN Pascal</t>
  </si>
  <si>
    <t>BENOOT Tiesj</t>
  </si>
  <si>
    <t>OOMEN Sam</t>
  </si>
  <si>
    <t>BENNETT George</t>
  </si>
  <si>
    <t>TEUNS Dylan</t>
  </si>
  <si>
    <t>MAJKA Rafał</t>
  </si>
  <si>
    <t>KONRAD Patrick</t>
  </si>
  <si>
    <t>BENNETT Sam</t>
  </si>
  <si>
    <t>SCHACHMANN Maximilian</t>
  </si>
  <si>
    <t>LANDA Mikel</t>
  </si>
  <si>
    <t>BUCHMANN Emanuel</t>
  </si>
  <si>
    <t>WOODS Michael</t>
  </si>
  <si>
    <t>DEGENKOLB John</t>
  </si>
  <si>
    <t>FORMOLO Davide</t>
  </si>
  <si>
    <t>ULISSI Diego</t>
  </si>
  <si>
    <t>KELDERMAN Wilco</t>
  </si>
  <si>
    <t>MOHORIČ Matej</t>
  </si>
  <si>
    <t>EWAN Caleb</t>
  </si>
  <si>
    <t>SOLER Marc</t>
  </si>
  <si>
    <t>YATES Adam</t>
  </si>
  <si>
    <t>JUNGELS Bob</t>
  </si>
  <si>
    <t>BILBAO Pello</t>
  </si>
  <si>
    <t>GROENEWEGEN Dylan</t>
  </si>
  <si>
    <t>MARTÍNEZ Daniel Felipe</t>
  </si>
  <si>
    <t>VAN POPPEL Danny</t>
  </si>
  <si>
    <t>LAPORTE Christophe</t>
  </si>
  <si>
    <t>TRENTIN Matteo</t>
  </si>
  <si>
    <t>LAMPAERT Yves</t>
  </si>
  <si>
    <t>CAMPENAERTS Victor</t>
  </si>
  <si>
    <t>VAN AERT Wout</t>
  </si>
  <si>
    <t>COSTA Rui</t>
  </si>
  <si>
    <t>PASQUALON Andrea</t>
  </si>
  <si>
    <t>JAKOBSEN Fabio</t>
  </si>
  <si>
    <t>GAVIRIA Fernando</t>
  </si>
  <si>
    <t>NIZZOLO Giacomo</t>
  </si>
  <si>
    <t>KRAGH ANDERSEN Søren</t>
  </si>
  <si>
    <t>LUTSENKO Alexey</t>
  </si>
  <si>
    <t>MOLARD Rudy</t>
  </si>
  <si>
    <t>PEDERSEN Mads</t>
  </si>
  <si>
    <t>GUERREIRO Ruben</t>
  </si>
  <si>
    <t>CORT Magnus</t>
  </si>
  <si>
    <t>CARUSO Damiano</t>
  </si>
  <si>
    <t>KÜNG Stefan</t>
  </si>
  <si>
    <t>MARTIN Guillaume</t>
  </si>
  <si>
    <t>DUPONT Timothy</t>
  </si>
  <si>
    <t>DE LA CRUZ David</t>
  </si>
  <si>
    <t>PRADES Eduard</t>
  </si>
  <si>
    <t>SKUJIŅŠ Toms</t>
  </si>
  <si>
    <t>HAIG Jack</t>
  </si>
  <si>
    <t>BARGUIL Warren</t>
  </si>
  <si>
    <t>SOSA Iván Ramiro</t>
  </si>
  <si>
    <t>MADOUAS Valentin</t>
  </si>
  <si>
    <t>BALLERINI Davide</t>
  </si>
  <si>
    <t>BRAMBILLA Gianluca</t>
  </si>
  <si>
    <t>POELS Wout</t>
  </si>
  <si>
    <t>HOFSTETTER Hugo</t>
  </si>
  <si>
    <t>CONSONNI Simone</t>
  </si>
  <si>
    <t>TEUNISSEN Mike</t>
  </si>
  <si>
    <t>HERRADA Jesús</t>
  </si>
  <si>
    <t>TRATNIK Jan</t>
  </si>
  <si>
    <t>CICCONE Giulio</t>
  </si>
  <si>
    <t>VAN DER POEL Mathieu</t>
  </si>
  <si>
    <t>GAUDU David</t>
  </si>
  <si>
    <t>CARTHY Hugh</t>
  </si>
  <si>
    <t>CHAVES Esteban</t>
  </si>
  <si>
    <t>GEOGHEGAN HART Tao</t>
  </si>
  <si>
    <t>CONTI Valerio</t>
  </si>
  <si>
    <t>O'CONNOR Ben</t>
  </si>
  <si>
    <t>POLITT Nils</t>
  </si>
  <si>
    <t>MASNADA Fausto</t>
  </si>
  <si>
    <t>SMITH Dion</t>
  </si>
  <si>
    <t>WALSCHEID Max</t>
  </si>
  <si>
    <t>DE PLUS Laurens</t>
  </si>
  <si>
    <t>VAN DER HOORN Taco</t>
  </si>
  <si>
    <t>BAUHAUS Phil</t>
  </si>
  <si>
    <t>GARCÍA Iván</t>
  </si>
  <si>
    <t>CAVAGNA Rémi</t>
  </si>
  <si>
    <t>MEURISSE Xandro</t>
  </si>
  <si>
    <t>OLIVEIRA Nelson</t>
  </si>
  <si>
    <t>DE MARCHI Alessandro</t>
  </si>
  <si>
    <t>COQUARD Bryan</t>
  </si>
  <si>
    <t>MCNULTY Brandon</t>
  </si>
  <si>
    <t>VERONA Carlos</t>
  </si>
  <si>
    <t>PHILIPSEN Jasper</t>
  </si>
  <si>
    <t>BIZKARRA Mikel</t>
  </si>
  <si>
    <t>DUNBAR Eddie</t>
  </si>
  <si>
    <t>POGAČAR Tadej</t>
  </si>
  <si>
    <t>BOIVIN Guillaume</t>
  </si>
  <si>
    <t>ABERASTURI Jon</t>
  </si>
  <si>
    <t>MOLANO Juan Sebastián</t>
  </si>
  <si>
    <t>HERMANS Quinten</t>
  </si>
  <si>
    <t>TAARAMÄE Rein</t>
  </si>
  <si>
    <t>COSNEFROY Benoît</t>
  </si>
  <si>
    <t>KOCH Jonas</t>
  </si>
  <si>
    <t>KUSS Sepp</t>
  </si>
  <si>
    <t>CATTANEO Mattia</t>
  </si>
  <si>
    <t>GHEBREIGZABHIER Amanuel</t>
  </si>
  <si>
    <t>SIVAKOV Pavel</t>
  </si>
  <si>
    <t>GANNA Filippo</t>
  </si>
  <si>
    <t>POWLESS Neilson</t>
  </si>
  <si>
    <t>ARANBURU Alex</t>
  </si>
  <si>
    <t>PACHER Quentin</t>
  </si>
  <si>
    <t>THEUNS Edward</t>
  </si>
  <si>
    <t>HOULE Hugo</t>
  </si>
  <si>
    <t>VENTURINI Clément</t>
  </si>
  <si>
    <t>DE BONDT Dries</t>
  </si>
  <si>
    <t>DE GENDT Aimé</t>
  </si>
  <si>
    <t>KANTER Max</t>
  </si>
  <si>
    <t>ČERNÝ Josef</t>
  </si>
  <si>
    <t>EENKHOORN Pascal</t>
  </si>
  <si>
    <t>MULLEN Ryan</t>
  </si>
  <si>
    <t>NARVÁEZ Jhonatan</t>
  </si>
  <si>
    <t>NEILANDS Krists</t>
  </si>
  <si>
    <t>KIRSCH Alex</t>
  </si>
  <si>
    <t>HOELGAARD Markus</t>
  </si>
  <si>
    <t>EIKING Odd Christian</t>
  </si>
  <si>
    <t>MERLIER Tim</t>
  </si>
  <si>
    <t>VLASOV Aleksandr</t>
  </si>
  <si>
    <t>TOUZE Damien</t>
  </si>
  <si>
    <t>FABBRO Matteo</t>
  </si>
  <si>
    <t>KAMP Alexander</t>
  </si>
  <si>
    <t>HARPER Chris</t>
  </si>
  <si>
    <t>THOMAS Benjamin</t>
  </si>
  <si>
    <t>VELASCO Simone</t>
  </si>
  <si>
    <t>GIBBONS Ryan</t>
  </si>
  <si>
    <t>PEDERSEN Casper</t>
  </si>
  <si>
    <t>LASTRA Jonathan</t>
  </si>
  <si>
    <t>LIEPIŅŠ Emīls</t>
  </si>
  <si>
    <t>CARSTENSEN Lucas</t>
  </si>
  <si>
    <t>GROVES Kaden</t>
  </si>
  <si>
    <t>HAMILTON Chris</t>
  </si>
  <si>
    <t>HOWSON Damien</t>
  </si>
  <si>
    <t>JOHANSEN Julius</t>
  </si>
  <si>
    <t>TURGIS Anthony</t>
  </si>
  <si>
    <t>ARENSMAN Thymen</t>
  </si>
  <si>
    <t>OLIVEIRA Rui</t>
  </si>
  <si>
    <t>RODRÍGUEZ Cristián</t>
  </si>
  <si>
    <t>VAN ROOY Kenneth</t>
  </si>
  <si>
    <t>VENDRAME Andrea</t>
  </si>
  <si>
    <t>BJERG Mikkel</t>
  </si>
  <si>
    <t>MALUCELLI Matteo</t>
  </si>
  <si>
    <t>MENTEN Milan</t>
  </si>
  <si>
    <t>SWIFT Connor</t>
  </si>
  <si>
    <t>ASGREEN Kasper</t>
  </si>
  <si>
    <t>BOL Cees</t>
  </si>
  <si>
    <t>BOUWMAN Koen</t>
  </si>
  <si>
    <t>CRAS Steff</t>
  </si>
  <si>
    <t>BARCELÓ Fernando</t>
  </si>
  <si>
    <t>MACIEJUK Filip</t>
  </si>
  <si>
    <t>FOSS Tobias</t>
  </si>
  <si>
    <t>MOSCHETTI Matteo</t>
  </si>
  <si>
    <t>CHAMPOUSSIN Clément</t>
  </si>
  <si>
    <t>HINDLEY Jai</t>
  </si>
  <si>
    <t>MEINTJES Louis</t>
  </si>
  <si>
    <t>BARBIER Pierre</t>
  </si>
  <si>
    <t>HIRSCHI Marc</t>
  </si>
  <si>
    <t>MEEUS Jordi</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</si>
  <si>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</si>
  <si>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</si>
  <si>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</si>
  <si>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</si>
  <si>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</si>
  <si>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</si>
  <si>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</si>
  <si>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</si>
  <si>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</si>
  <si>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</si>
  <si>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</si>
  <si>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</si>
  <si>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</si>
  <si>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</si>
  <si>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</si>
  <si>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</si>
  <si>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</si>
  <si>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</si>
  <si>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</si>
  <si>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</si>
  <si>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</si>
  <si>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</si>
  <si>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</si>
  <si>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</si>
  <si>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</si>
  <si>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</si>
  <si>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</si>
  <si>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</si>
  <si>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</si>
  <si>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</si>
  <si>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</si>
  <si>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</si>
  <si>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</si>
  <si>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</si>
  <si>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</si>
  <si>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</si>
  <si>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</si>
  <si>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</si>
  <si>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</si>
  <si>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</si>
  <si>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</si>
  <si>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</si>
  <si>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</si>
  <si>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</si>
  <si>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</si>
  <si>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</si>
  <si>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</si>
  <si>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</si>
  <si>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</si>
  <si>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</si>
  <si>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</si>
  <si>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</si>
  <si>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</si>
  <si>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</si>
  <si>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</si>
  <si>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</si>
  <si>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</si>
  <si>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</si>
  <si>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</si>
  <si>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</si>
  <si>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</si>
  <si>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</si>
  <si>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</si>
  <si>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</si>
  <si>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</si>
  <si>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</si>
  <si>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Ronald Krijnen</t>
  </si>
  <si>
    <t>Hank</t>
  </si>
  <si>
    <t>Genemuiden</t>
  </si>
  <si>
    <t>54.</t>
  </si>
  <si>
    <t>55.</t>
  </si>
  <si>
    <t>56.</t>
  </si>
  <si>
    <t>John Hertogh</t>
  </si>
  <si>
    <t>57.</t>
  </si>
  <si>
    <t>58.</t>
  </si>
  <si>
    <t>59.</t>
  </si>
  <si>
    <t>Jesse van Dalen</t>
  </si>
  <si>
    <t>Brakel</t>
  </si>
  <si>
    <t>60.</t>
  </si>
  <si>
    <t>Naam</t>
  </si>
  <si>
    <t>2016, 2017, 2018, 2019</t>
  </si>
  <si>
    <t>2018, 2019</t>
  </si>
  <si>
    <t>2017, 2018, 2019</t>
  </si>
  <si>
    <t>Verschil</t>
  </si>
  <si>
    <t>STORER Michael</t>
  </si>
  <si>
    <t>1x1e, 1x2e, 1x4e</t>
  </si>
  <si>
    <t>1x4e, 1x7e, 1x10e</t>
  </si>
  <si>
    <t>1e</t>
  </si>
  <si>
    <t>2e</t>
  </si>
  <si>
    <t>3e</t>
  </si>
  <si>
    <t>top 10</t>
  </si>
  <si>
    <t>0 punten gehaald (did not finish)</t>
  </si>
  <si>
    <t>niet meegedaan (did not start)</t>
  </si>
  <si>
    <t>BETTIOL Alberto</t>
  </si>
  <si>
    <t>GHIRMAY Biniyam</t>
  </si>
  <si>
    <t>MULUBRHAN Henok</t>
  </si>
  <si>
    <t>HIGUITA Sergio</t>
  </si>
  <si>
    <t>MCLAY Daniel</t>
  </si>
  <si>
    <t>SCHULTZ Nick</t>
  </si>
  <si>
    <t>VAN ASBROECK Tom</t>
  </si>
  <si>
    <t>EVENEPOEL Remco</t>
  </si>
  <si>
    <t>GUERNALEC Thibault</t>
  </si>
  <si>
    <t>SOBRERO Matteo</t>
  </si>
  <si>
    <t>CONTRERAS Rodrigo</t>
  </si>
  <si>
    <t>DOUBEY Fabien</t>
  </si>
  <si>
    <t>BERNARD Julien</t>
  </si>
  <si>
    <t>UAE Tour</t>
  </si>
  <si>
    <t>PARET-PEINTRE Aurélien</t>
  </si>
  <si>
    <t>BADILATTI Matteo</t>
  </si>
  <si>
    <t>1x2e, 1x3e, 1x8e</t>
  </si>
  <si>
    <t>DE BOD Stefan</t>
  </si>
  <si>
    <t>TAMINIAUX Lionel</t>
  </si>
  <si>
    <t>MAESTRI Mirco</t>
  </si>
  <si>
    <t>1x2e, 1x4e, 1x10e</t>
  </si>
  <si>
    <t>Tirreno Adriatico Specialist</t>
  </si>
  <si>
    <t>DEWULF Stan</t>
  </si>
  <si>
    <t>LONARDI Giovanni</t>
  </si>
  <si>
    <t>WEEMAES Sasha</t>
  </si>
  <si>
    <t>HALLER Marco</t>
  </si>
  <si>
    <t>1x3e, 1x4e, 1x9e</t>
  </si>
  <si>
    <t>1x2e, 1x9e, 1x10e</t>
  </si>
  <si>
    <t>TOWNSEND Rory</t>
  </si>
  <si>
    <t>Te behalen titels (vanaf 2016):</t>
  </si>
  <si>
    <t>1x4e, 1x6e, 1x10e</t>
  </si>
  <si>
    <t>1x2e, 1x3e, 2x9e</t>
  </si>
  <si>
    <t xml:space="preserve">2014 en 2015 buiten beschouwing ivm andere spelregels en puntentelling </t>
  </si>
  <si>
    <t>4e</t>
  </si>
  <si>
    <t>5e</t>
  </si>
  <si>
    <t>6e</t>
  </si>
  <si>
    <t>7e</t>
  </si>
  <si>
    <t>8e</t>
  </si>
  <si>
    <t>9e</t>
  </si>
  <si>
    <t>10e</t>
  </si>
  <si>
    <t>1x4e, 1x5e, 1x8e</t>
  </si>
  <si>
    <t>Tinus van de Heuvel</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</si>
  <si>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</si>
  <si>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</si>
  <si>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</si>
  <si>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</si>
  <si>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</si>
  <si>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</si>
  <si>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</si>
  <si>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</si>
  <si>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</si>
  <si>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</si>
  <si>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</si>
  <si>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</si>
  <si>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</si>
  <si>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</si>
  <si>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</si>
  <si>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</si>
  <si>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</si>
  <si>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</si>
  <si>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</si>
  <si>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</si>
  <si>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</si>
  <si>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</si>
  <si>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</si>
  <si>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</si>
  <si>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</si>
  <si>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</si>
  <si>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</si>
  <si>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</si>
  <si>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</si>
  <si>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</si>
  <si>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</si>
  <si>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</si>
  <si>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</si>
  <si>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</si>
  <si>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</si>
  <si>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</si>
  <si>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</si>
  <si>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</si>
  <si>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</si>
  <si>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</si>
  <si>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</si>
  <si>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</si>
  <si>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</si>
  <si>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</si>
  <si>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</si>
  <si>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</si>
  <si>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</si>
  <si>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</si>
  <si>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</si>
  <si>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</si>
  <si>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</si>
  <si>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</si>
  <si>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</si>
  <si>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</si>
  <si>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</si>
  <si>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</si>
  <si>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</si>
  <si>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</si>
  <si>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LIVYNS Arjen</t>
  </si>
  <si>
    <t>PRONSKIY Vadim</t>
  </si>
  <si>
    <t>ZUKOWSKY Nicolas</t>
  </si>
  <si>
    <t>VINGEGAARD Jonas</t>
  </si>
  <si>
    <t>1x6e, 1x7e,1x8e</t>
  </si>
  <si>
    <t>MOLENAAR Alex</t>
  </si>
  <si>
    <t>GENIETS Kevin</t>
  </si>
  <si>
    <t>GODON Dorian</t>
  </si>
  <si>
    <t>FORTUNATO Lorenzo</t>
  </si>
  <si>
    <t>SERRANO Gonzalo</t>
  </si>
  <si>
    <t>BARTHE Cyril</t>
  </si>
  <si>
    <t>2x2e, 1x7e, 1x9e</t>
  </si>
  <si>
    <t>Ronde van Turkije Specialist</t>
  </si>
  <si>
    <t>GATE Aaron</t>
  </si>
  <si>
    <t>VALTER Attila</t>
  </si>
  <si>
    <t>1x5e, 1x7e, 1x8e</t>
  </si>
  <si>
    <t>COVILI Luca</t>
  </si>
  <si>
    <t>ZIMMERMANN Georg</t>
  </si>
  <si>
    <t>AULAR Orluis</t>
  </si>
  <si>
    <t>BIERMANS Jenthe</t>
  </si>
  <si>
    <t>SEPÚLVEDA Eduardo</t>
  </si>
  <si>
    <t>Ronde van Romandie Specialist</t>
  </si>
  <si>
    <t>LOPEZ Juan Pedro</t>
  </si>
  <si>
    <t>OLDANI Stefano</t>
  </si>
  <si>
    <t>LEROUX Samuel</t>
  </si>
  <si>
    <t>ALLEGAERT Piet</t>
  </si>
  <si>
    <t>BERRADE Urko</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</si>
  <si>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</si>
  <si>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</si>
  <si>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</si>
  <si>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</si>
  <si>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</si>
  <si>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</si>
  <si>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</si>
  <si>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</si>
  <si>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</si>
  <si>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</si>
  <si>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</si>
  <si>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</si>
  <si>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</si>
  <si>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</si>
  <si>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Ronde van Catalonie:</t>
  </si>
  <si>
    <t>Gent-Wevelgem:</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</si>
  <si>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</si>
  <si>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</si>
  <si>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</si>
  <si>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</si>
  <si>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</si>
  <si>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</si>
  <si>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</si>
  <si>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</si>
  <si>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</si>
  <si>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</si>
  <si>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</si>
  <si>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</si>
  <si>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</si>
  <si>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</si>
  <si>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</si>
  <si>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</si>
  <si>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</si>
  <si>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</si>
  <si>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</si>
  <si>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</si>
  <si>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</si>
  <si>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</si>
  <si>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</si>
  <si>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</si>
  <si>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</si>
  <si>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</si>
  <si>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</si>
  <si>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</si>
  <si>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</si>
  <si>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</si>
  <si>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</si>
  <si>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</si>
  <si>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</si>
  <si>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</si>
  <si>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</si>
  <si>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</si>
  <si>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</si>
  <si>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</si>
  <si>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</si>
  <si>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</si>
  <si>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</si>
  <si>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</si>
  <si>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</si>
  <si>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</si>
  <si>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</si>
  <si>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</si>
  <si>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</si>
  <si>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</si>
  <si>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</si>
  <si>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</si>
  <si>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</si>
  <si>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</si>
  <si>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</si>
  <si>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</si>
  <si>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</si>
  <si>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</si>
  <si>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</si>
  <si>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</si>
  <si>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</si>
  <si>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</si>
  <si>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</si>
  <si>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Santos Tour Down Under:</t>
  </si>
  <si>
    <t>!! Indien wedstrijden in dat jaar geen WT koers waren dan staat er nvt</t>
  </si>
  <si>
    <t>!! Santos Tour Down Under 2017 nvt ivm later starten wielerjaarspel</t>
  </si>
  <si>
    <t>Leendert-Jan Visser /</t>
  </si>
  <si>
    <t>/ Stefan Verschoor</t>
  </si>
  <si>
    <t>UAE Tour:</t>
  </si>
  <si>
    <t>Nathan van Zijl</t>
  </si>
  <si>
    <t>Henri Koobs /</t>
  </si>
  <si>
    <t>John Verschoor /</t>
  </si>
  <si>
    <t>Overwinningen Giro:</t>
  </si>
  <si>
    <t>Coen Prenger /</t>
  </si>
  <si>
    <t>Johnny Koolen /</t>
  </si>
  <si>
    <t>/ Peter van Gisteren</t>
  </si>
  <si>
    <t>Tour of Guangxi</t>
  </si>
  <si>
    <t>Overwinningen Tour:</t>
  </si>
  <si>
    <t>Overwinningen Vuelta:</t>
  </si>
  <si>
    <t>VARGAS Walter</t>
  </si>
  <si>
    <t>CEPEDA Jefferson Alveiro</t>
  </si>
  <si>
    <t>AFFINI Edoardo</t>
  </si>
  <si>
    <t>BISSEGGER Stefan</t>
  </si>
  <si>
    <t>GALL Felix</t>
  </si>
  <si>
    <t>ANIOLKOWSKI Stanislaw</t>
  </si>
  <si>
    <t>ABRAHAMSEN Jonas</t>
  </si>
  <si>
    <t>VERVAEKE Louis</t>
  </si>
  <si>
    <t>PEDRERO Antonio</t>
  </si>
  <si>
    <t>Giro</t>
  </si>
  <si>
    <t>1x3e, 1x4e, 1x8e</t>
  </si>
  <si>
    <t>1x1e, 2x8e</t>
  </si>
  <si>
    <t>SWEENY Harry</t>
  </si>
  <si>
    <t>BAIS Mattia</t>
  </si>
  <si>
    <t>KÄMNA Lennard</t>
  </si>
  <si>
    <t>ALBANESE Vincenzo</t>
  </si>
  <si>
    <t>DINA Márton</t>
  </si>
  <si>
    <t>KRON Andreas</t>
  </si>
  <si>
    <t>1x1e, 1x2e, 1x10e</t>
  </si>
  <si>
    <t>VERMEERSCH Gianni</t>
  </si>
  <si>
    <t>ROTA Lorenzo</t>
  </si>
  <si>
    <t>1x8e, 1x9e, 1x10e</t>
  </si>
  <si>
    <t>O'BRIEN Kelland</t>
  </si>
  <si>
    <t>LEKNESSUND Andreas</t>
  </si>
  <si>
    <t>LAUK Karl Patrick</t>
  </si>
  <si>
    <t>Nationale Kampioenschappen Tijdrit Specialist</t>
  </si>
  <si>
    <t>TESFATSION Natnael</t>
  </si>
  <si>
    <t>Tour</t>
  </si>
  <si>
    <t>Vuelta</t>
  </si>
  <si>
    <t>GAMPER Patrick</t>
  </si>
  <si>
    <t>HONORÉ Mikkel Frølich</t>
  </si>
  <si>
    <t>Tour de France Specialist</t>
  </si>
  <si>
    <t>1x6e, 2x9e</t>
  </si>
  <si>
    <t>1x2e, 1x6e, 1x7e</t>
  </si>
  <si>
    <t>2x7e, 1x9e</t>
  </si>
  <si>
    <t>HAYTER Ethan</t>
  </si>
  <si>
    <t>THIJSSEN Gerben</t>
  </si>
  <si>
    <t>Dik en cursief gedrukte deelnemers hebben overwinningen behaald in alledrie de grote rondes</t>
  </si>
  <si>
    <t>DAINESE Alberto</t>
  </si>
  <si>
    <t>DÍAZ José Manuel</t>
  </si>
  <si>
    <t>FERRON Valentin</t>
  </si>
  <si>
    <t>PIDCOCK Thomas</t>
  </si>
  <si>
    <t>TEJADA Harold</t>
  </si>
  <si>
    <t>WÆRENSKJOLD Søren</t>
  </si>
  <si>
    <t>WRIGHT Alfred</t>
  </si>
  <si>
    <t>GUGLIELMI Simon</t>
  </si>
  <si>
    <t>ALEOTTI Giovanni</t>
  </si>
  <si>
    <t>JORGENSON Matteo</t>
  </si>
  <si>
    <t>BAYER Tobias</t>
  </si>
  <si>
    <t>VANSEVENANT Mauri</t>
  </si>
  <si>
    <t>MONIQUET Sylvain</t>
  </si>
  <si>
    <t>VAN WILDER Ilan</t>
  </si>
  <si>
    <t>DE KLEIJN Arvid</t>
  </si>
  <si>
    <t>TRAEEN Torstein</t>
  </si>
  <si>
    <t>1x3e, 1x5e, 1x9e</t>
  </si>
  <si>
    <t>1x5e, 1x7e, 1x10e</t>
  </si>
  <si>
    <t>FEDOROV Yevgeniy</t>
  </si>
  <si>
    <t>MILAN Jonathan</t>
  </si>
  <si>
    <t>VAHTRA Norman</t>
  </si>
  <si>
    <t>GUERIN Alexis</t>
  </si>
  <si>
    <t>BAX Sjoerd</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</si>
  <si>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</si>
  <si>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</si>
  <si>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</si>
  <si>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</si>
  <si>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</si>
  <si>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</si>
  <si>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</si>
  <si>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</si>
  <si>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</si>
  <si>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</si>
  <si>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</si>
  <si>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</si>
  <si>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</si>
  <si>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</si>
  <si>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1x1e, 1x3e, 1x9e</t>
  </si>
  <si>
    <t>209b</t>
  </si>
  <si>
    <t>2x1e, 1x2e</t>
  </si>
  <si>
    <t>ARMIRAIL Bruno</t>
  </si>
  <si>
    <t>Erik Golverdingen /</t>
  </si>
  <si>
    <t>/ Rolf Pruijsen</t>
  </si>
  <si>
    <t>Bert Evers en Gregory Souprayen verwijderd</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</si>
  <si>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</si>
  <si>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</si>
  <si>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</si>
  <si>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</si>
  <si>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</si>
  <si>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</si>
  <si>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</si>
  <si>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</si>
  <si>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</si>
  <si>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</si>
  <si>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</si>
  <si>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</si>
  <si>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</si>
  <si>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</si>
  <si>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</si>
  <si>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</si>
  <si>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</si>
  <si>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</si>
  <si>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</si>
  <si>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</si>
  <si>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</si>
  <si>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</si>
  <si>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</si>
  <si>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</si>
  <si>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</si>
  <si>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</si>
  <si>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</si>
  <si>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</si>
  <si>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</si>
  <si>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</si>
  <si>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</si>
  <si>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</si>
  <si>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</si>
  <si>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</si>
  <si>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</si>
  <si>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</si>
  <si>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</si>
  <si>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</si>
  <si>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</si>
  <si>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</si>
  <si>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</si>
  <si>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</si>
  <si>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</si>
  <si>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</si>
  <si>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</si>
  <si>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</si>
  <si>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</si>
  <si>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</si>
  <si>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</si>
  <si>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</si>
  <si>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</si>
  <si>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</si>
  <si>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</si>
  <si>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</si>
  <si>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</si>
  <si>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</si>
  <si>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</si>
  <si>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</si>
  <si>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</si>
  <si>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</si>
  <si>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</si>
  <si>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</si>
  <si>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</si>
  <si>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</si>
  <si>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</si>
  <si>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</si>
  <si>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</si>
  <si>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</si>
  <si>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</si>
  <si>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</si>
  <si>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</si>
  <si>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</si>
  <si>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</si>
  <si>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</si>
  <si>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</si>
  <si>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</si>
  <si>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</si>
  <si>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</si>
  <si>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</si>
  <si>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</si>
  <si>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</si>
  <si>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</si>
  <si>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</si>
  <si>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</si>
  <si>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</si>
  <si>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</si>
  <si>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</si>
  <si>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</si>
  <si>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</si>
  <si>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</si>
  <si>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</si>
  <si>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</si>
  <si>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</si>
  <si>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</si>
  <si>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</si>
  <si>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</si>
  <si>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</si>
  <si>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</si>
  <si>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</si>
  <si>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</si>
  <si>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</si>
  <si>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</si>
  <si>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BAGIOLI Andrea</t>
  </si>
  <si>
    <t>RUBIO Einer Augusto</t>
  </si>
  <si>
    <t>ZANA Filippo</t>
  </si>
  <si>
    <t>COVI Alessandro</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</si>
  <si>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</si>
  <si>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</si>
  <si>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</si>
  <si>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</si>
  <si>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</si>
  <si>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</si>
  <si>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</si>
  <si>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</si>
  <si>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</si>
  <si>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</si>
  <si>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</si>
  <si>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</si>
  <si>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</si>
  <si>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</si>
  <si>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</si>
  <si>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</si>
  <si>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</si>
  <si>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</si>
  <si>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</si>
  <si>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</si>
  <si>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</si>
  <si>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</si>
  <si>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</si>
  <si>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</si>
  <si>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</si>
  <si>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</si>
  <si>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</si>
  <si>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</si>
  <si>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</si>
  <si>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</si>
  <si>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</si>
  <si>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</si>
  <si>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</si>
  <si>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</si>
  <si>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</si>
  <si>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</si>
  <si>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</si>
  <si>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</si>
  <si>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</si>
  <si>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</si>
  <si>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</si>
  <si>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</si>
  <si>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</si>
  <si>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</si>
  <si>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</si>
  <si>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</si>
  <si>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</si>
  <si>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</si>
  <si>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</si>
  <si>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</si>
  <si>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</si>
  <si>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</si>
  <si>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</si>
  <si>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</si>
  <si>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</si>
  <si>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</si>
  <si>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</si>
  <si>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</si>
  <si>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</si>
  <si>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</si>
  <si>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</si>
  <si>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</si>
  <si>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</si>
  <si>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</si>
  <si>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</si>
  <si>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</si>
  <si>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</si>
  <si>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</si>
  <si>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</si>
  <si>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</si>
  <si>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</si>
  <si>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</si>
  <si>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</si>
  <si>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</si>
  <si>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</si>
  <si>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</si>
  <si>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</si>
  <si>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</si>
  <si>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</si>
  <si>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</si>
  <si>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</si>
  <si>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</si>
  <si>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</si>
  <si>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</si>
  <si>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</si>
  <si>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</si>
  <si>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</si>
  <si>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</si>
  <si>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</si>
  <si>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</si>
  <si>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</si>
  <si>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</si>
  <si>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</si>
  <si>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</si>
  <si>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</si>
  <si>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</si>
  <si>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</si>
  <si>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</si>
  <si>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</si>
  <si>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</si>
  <si>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</si>
  <si>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</si>
  <si>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</si>
  <si>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</si>
  <si>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</si>
  <si>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</si>
  <si>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</si>
  <si>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</si>
  <si>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</si>
  <si>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</si>
  <si>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</si>
  <si>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</si>
  <si>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</si>
  <si>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</si>
  <si>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</si>
  <si>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</si>
  <si>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</si>
  <si>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</si>
  <si>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</si>
  <si>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</si>
  <si>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</si>
  <si>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</si>
  <si>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</si>
  <si>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</si>
  <si>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</si>
  <si>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</si>
  <si>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</si>
  <si>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</si>
  <si>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</si>
  <si>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</si>
  <si>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</si>
  <si>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</si>
  <si>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</si>
  <si>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</si>
  <si>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</si>
  <si>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</si>
  <si>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</si>
  <si>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</si>
  <si>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</si>
  <si>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</si>
  <si>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</si>
  <si>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</si>
  <si>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</si>
  <si>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</si>
  <si>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</si>
  <si>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</si>
  <si>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</si>
  <si>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</si>
  <si>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</si>
  <si>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</si>
  <si>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</si>
  <si>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</si>
  <si>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</si>
  <si>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</si>
  <si>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</si>
  <si>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</si>
  <si>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</si>
  <si>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</si>
  <si>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UCI60</t>
  </si>
  <si>
    <t>UCI61</t>
  </si>
  <si>
    <t>UCI62</t>
  </si>
  <si>
    <t>UCI63</t>
  </si>
  <si>
    <t>UCI64</t>
  </si>
  <si>
    <t>UCI66</t>
  </si>
  <si>
    <t>UCI67</t>
  </si>
  <si>
    <t>UCI68</t>
  </si>
  <si>
    <t>UCI69</t>
  </si>
  <si>
    <t>UCI70</t>
  </si>
  <si>
    <t>UCI71</t>
  </si>
  <si>
    <t>UCI72</t>
  </si>
  <si>
    <t>UCI73</t>
  </si>
  <si>
    <t>UCI74</t>
  </si>
  <si>
    <t>UCI75</t>
  </si>
  <si>
    <t>UCI76</t>
  </si>
  <si>
    <t>UCI77</t>
  </si>
  <si>
    <t>UCI78</t>
  </si>
  <si>
    <t>Jan-Willem Prinsen</t>
  </si>
  <si>
    <t>RODRIGUEZ Carlos</t>
  </si>
  <si>
    <t>Jeanet van den Heuvel</t>
  </si>
  <si>
    <t>Kevin Hoeke</t>
  </si>
  <si>
    <t>Julian Buijzen</t>
  </si>
  <si>
    <t>Nijmegen</t>
  </si>
  <si>
    <t>Bart Willemse</t>
  </si>
  <si>
    <t>Peter van den Heuvel</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</si>
  <si>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</si>
  <si>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</si>
  <si>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</si>
  <si>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</si>
  <si>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</si>
  <si>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</si>
  <si>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</si>
  <si>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</si>
  <si>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</si>
  <si>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</si>
  <si>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</si>
  <si>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</si>
  <si>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</si>
  <si>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Amsterdam</t>
  </si>
  <si>
    <t>Genderen</t>
  </si>
  <si>
    <t>Terneuzen</t>
  </si>
  <si>
    <t>Raamsdonksveer</t>
  </si>
  <si>
    <t>Wijk en Aalburg</t>
  </si>
  <si>
    <t>Steenbergen</t>
  </si>
  <si>
    <t>Team PostNL</t>
  </si>
  <si>
    <t>Silvio de Mooy</t>
  </si>
  <si>
    <t>YEMANE Dawit</t>
  </si>
  <si>
    <t>BUITRAGO SANCHEZ Santiago</t>
  </si>
  <si>
    <t>1x1e, 2x2e, 1x3e, 1x9e</t>
  </si>
  <si>
    <t>1x4e, 1x5e, 1x7e, 1x10e</t>
  </si>
  <si>
    <t>1x1e, 2x6e, 1x8e</t>
  </si>
  <si>
    <t>PEÑALVER Manuel</t>
  </si>
  <si>
    <t>VANHOUCKE Harm</t>
  </si>
  <si>
    <t>Goof Pruijsen /</t>
  </si>
  <si>
    <t>/ Sjaan van den Heuvel</t>
  </si>
  <si>
    <t>1x1e, 1x4e, 1x5e, 1x7e</t>
  </si>
  <si>
    <t>CAMARGO Diego Andres</t>
  </si>
  <si>
    <t>VINE Jay</t>
  </si>
  <si>
    <t>Naam + (klassementswinnaar)</t>
  </si>
  <si>
    <t>EINHORN Itamar</t>
  </si>
  <si>
    <t>JACOBS Johan</t>
  </si>
  <si>
    <t>LAFAY Victor</t>
  </si>
  <si>
    <t>TULETT Ben</t>
  </si>
  <si>
    <t>HEIDEMANN Miguel</t>
  </si>
  <si>
    <t>1x2e,1x3e</t>
  </si>
  <si>
    <t>1x2e, 2x3e</t>
  </si>
  <si>
    <t>1x2e, 2x10e</t>
  </si>
  <si>
    <t>MOZZATO Luca</t>
  </si>
  <si>
    <t>ROCHAS Rémy</t>
  </si>
  <si>
    <t>VAN ENGELEN Adne</t>
  </si>
  <si>
    <t>FIORELLI Filippo</t>
  </si>
  <si>
    <t>MARTÍN Gotzon</t>
  </si>
  <si>
    <t>1x4e, 1x7e, 1x9e</t>
  </si>
  <si>
    <t>SIMMONS Quinn</t>
  </si>
  <si>
    <t>1x3e, 1x4e, 1x10e</t>
  </si>
  <si>
    <t>CANAL Carlos</t>
  </si>
  <si>
    <t>STEWART Jake</t>
  </si>
  <si>
    <t>REIS Rafael</t>
  </si>
  <si>
    <t>1x2e, 1x3e, 1x6e</t>
  </si>
  <si>
    <t>VERMEERSCH Florian</t>
  </si>
  <si>
    <t>BLIKRA Erlend</t>
  </si>
  <si>
    <t>KOOIJ Olav</t>
  </si>
  <si>
    <t>PLUIMERS Rick</t>
  </si>
  <si>
    <t>2x1e, 1x8e</t>
  </si>
  <si>
    <t>2018, 2019, 2020</t>
  </si>
  <si>
    <t>2019, 2020</t>
  </si>
  <si>
    <t>2017, 2018, 2019, 2020</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</si>
  <si>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</si>
  <si>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</si>
  <si>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</si>
  <si>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</si>
  <si>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</si>
  <si>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</si>
  <si>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</si>
  <si>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</si>
  <si>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</si>
  <si>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</si>
  <si>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</si>
  <si>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</si>
  <si>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</si>
  <si>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</si>
  <si>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</si>
  <si>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t>Tirreno Adriatico Talent</t>
  </si>
  <si>
    <t>Milaan-San Remo Talent/Specialist</t>
  </si>
  <si>
    <t>Milaan-San Remo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</si>
  <si>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</si>
  <si>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</si>
  <si>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</si>
  <si>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</si>
  <si>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</si>
  <si>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</si>
  <si>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</si>
  <si>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</si>
  <si>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</si>
  <si>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</si>
  <si>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</si>
  <si>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</si>
  <si>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</si>
  <si>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</si>
  <si>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</si>
  <si>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</si>
  <si>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</si>
  <si>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</si>
  <si>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RAPP Jonas</t>
  </si>
  <si>
    <t>ZINGLE Axel</t>
  </si>
  <si>
    <t>SCHMID Mauro</t>
  </si>
  <si>
    <t>25e</t>
  </si>
  <si>
    <t>26e</t>
  </si>
  <si>
    <t>27e</t>
  </si>
  <si>
    <t>28e</t>
  </si>
  <si>
    <t>29e</t>
  </si>
  <si>
    <t>30e</t>
  </si>
  <si>
    <t>31e</t>
  </si>
  <si>
    <t>32e</t>
  </si>
  <si>
    <t>33e</t>
  </si>
  <si>
    <t>34e</t>
  </si>
  <si>
    <t>35e</t>
  </si>
  <si>
    <t>36e</t>
  </si>
  <si>
    <t>37e</t>
  </si>
  <si>
    <t>Prudential Ride London-Surrey Classic Talent</t>
  </si>
  <si>
    <t>Clasica San Sebastian Talent</t>
  </si>
  <si>
    <t>Ronde van Polen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</si>
  <si>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</si>
  <si>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</si>
  <si>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</si>
  <si>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</si>
  <si>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</si>
  <si>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</si>
  <si>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</si>
  <si>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</si>
  <si>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</si>
  <si>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</si>
  <si>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</si>
  <si>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</si>
  <si>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</si>
  <si>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</si>
  <si>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</si>
  <si>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</si>
  <si>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</si>
  <si>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2x1e, 1x2e, 1x5e</t>
  </si>
  <si>
    <t>1x3e, 1x6e, 1x7e</t>
  </si>
  <si>
    <t>National Divisie:</t>
  </si>
  <si>
    <t>CARR Simon</t>
  </si>
  <si>
    <t>LOUVEL Matis</t>
  </si>
  <si>
    <t>1x6e, 2x10e</t>
  </si>
  <si>
    <t>0 - 0 - 0</t>
  </si>
  <si>
    <t>1x3e, 1x4e, 1x6e</t>
  </si>
  <si>
    <t>1x3e, 1x9e, 1x10e</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</si>
  <si>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</si>
  <si>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</si>
  <si>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</si>
  <si>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</si>
  <si>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</si>
  <si>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</si>
  <si>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</si>
  <si>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</si>
  <si>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</si>
  <si>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</si>
  <si>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</si>
  <si>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</si>
  <si>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</si>
  <si>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</si>
  <si>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</si>
  <si>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</si>
  <si>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</si>
  <si>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</si>
  <si>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</si>
  <si>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</si>
  <si>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</si>
  <si>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</si>
  <si>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</si>
  <si>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</si>
  <si>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</si>
  <si>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</si>
  <si>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</si>
  <si>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</si>
  <si>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</si>
  <si>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</si>
  <si>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</si>
  <si>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</si>
  <si>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</si>
  <si>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</si>
  <si>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</si>
  <si>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</si>
  <si>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</si>
  <si>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</si>
  <si>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</si>
  <si>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</si>
  <si>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</si>
  <si>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</si>
  <si>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</si>
  <si>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</si>
  <si>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</si>
  <si>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</si>
  <si>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</si>
  <si>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</si>
  <si>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</si>
  <si>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</si>
  <si>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</si>
  <si>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</si>
  <si>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</si>
  <si>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</si>
  <si>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</si>
  <si>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</si>
  <si>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</si>
  <si>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</si>
  <si>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</si>
  <si>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</si>
  <si>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</si>
  <si>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</si>
  <si>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</si>
  <si>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</si>
  <si>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</si>
  <si>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</si>
  <si>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</si>
  <si>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</si>
  <si>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</si>
  <si>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</si>
  <si>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</si>
  <si>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</si>
  <si>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</si>
  <si>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</si>
  <si>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</si>
  <si>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</si>
  <si>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</si>
  <si>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</si>
  <si>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</si>
  <si>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</si>
  <si>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</si>
  <si>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</si>
  <si>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</si>
  <si>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</si>
  <si>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</si>
  <si>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</si>
  <si>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</si>
  <si>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</si>
  <si>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</si>
  <si>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</si>
  <si>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</si>
  <si>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</si>
  <si>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</si>
  <si>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</si>
  <si>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</si>
  <si>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</si>
  <si>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</si>
  <si>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</si>
  <si>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</si>
  <si>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</si>
  <si>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</si>
  <si>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</si>
  <si>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2017, 2018, 2019,2020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</si>
  <si>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</si>
  <si>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</si>
  <si>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</si>
  <si>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</si>
  <si>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</si>
  <si>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</si>
  <si>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</si>
  <si>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</si>
  <si>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</si>
  <si>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</si>
  <si>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</si>
  <si>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</si>
  <si>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</si>
  <si>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</si>
  <si>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</si>
  <si>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</si>
  <si>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</si>
  <si>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</si>
  <si>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</si>
  <si>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</si>
  <si>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</si>
  <si>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</si>
  <si>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</si>
  <si>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</si>
  <si>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</si>
  <si>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</si>
  <si>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</si>
  <si>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</si>
  <si>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</si>
  <si>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</si>
  <si>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</si>
  <si>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</si>
  <si>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</si>
  <si>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</si>
  <si>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</si>
  <si>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</si>
  <si>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</si>
  <si>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</si>
  <si>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</si>
  <si>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</si>
  <si>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UCI79</t>
  </si>
  <si>
    <t>UCI80</t>
  </si>
  <si>
    <t>UCI81</t>
  </si>
  <si>
    <t>UCI82</t>
  </si>
  <si>
    <t>UCI83</t>
  </si>
  <si>
    <t>UCI84</t>
  </si>
  <si>
    <t>UCI85</t>
  </si>
  <si>
    <t>UCI86</t>
  </si>
  <si>
    <t>UCI87</t>
  </si>
  <si>
    <t>UCI ranking+UCI punten per 01/01</t>
  </si>
  <si>
    <t>Ploegenklassement Algemeen</t>
  </si>
  <si>
    <t>Ploegenklassement Medailles</t>
  </si>
  <si>
    <t>Ploegenklassement Punten</t>
  </si>
  <si>
    <t>Divisie / Team</t>
  </si>
  <si>
    <t>Aantal gekozen</t>
  </si>
  <si>
    <t>Rijn van Dommele</t>
  </si>
  <si>
    <t>Arjen Rousse</t>
  </si>
  <si>
    <t>Dennis Wezenbeek</t>
  </si>
  <si>
    <t>Noordhoek</t>
  </si>
  <si>
    <t>Corne van Dorst</t>
  </si>
  <si>
    <t>Henri Dunant</t>
  </si>
  <si>
    <t>Yvo van Dorst</t>
  </si>
  <si>
    <t>Bas Walraven</t>
  </si>
  <si>
    <t>Adri Willemstein</t>
  </si>
  <si>
    <t>Freek Zuidam</t>
  </si>
  <si>
    <t>Vuren</t>
  </si>
  <si>
    <t>Team</t>
  </si>
  <si>
    <t>Elly Mathijssen</t>
  </si>
  <si>
    <t>kopman</t>
  </si>
  <si>
    <t>Bas-Jan Zwijnenburg</t>
  </si>
  <si>
    <t>Cynthia van Berchum</t>
  </si>
  <si>
    <t>Everard van de Luijtgaarden</t>
  </si>
  <si>
    <t>Jomardi van Berchum</t>
  </si>
  <si>
    <t>Kees van As</t>
  </si>
  <si>
    <t>Marcel Bekkering</t>
  </si>
  <si>
    <t>Rens Krijnen</t>
  </si>
  <si>
    <t>Tom Uil</t>
  </si>
  <si>
    <t>Alex van de Pluijm</t>
  </si>
  <si>
    <t>UCI88</t>
  </si>
  <si>
    <t>Apeldoorn</t>
  </si>
  <si>
    <t>UCI89</t>
  </si>
  <si>
    <t>Uden</t>
  </si>
  <si>
    <t>UCI90</t>
  </si>
  <si>
    <t>UCI91</t>
  </si>
  <si>
    <t>Zwijndrecht</t>
  </si>
  <si>
    <t>UCI92</t>
  </si>
  <si>
    <t>UCI93</t>
  </si>
  <si>
    <t>Zoetermeer</t>
  </si>
  <si>
    <t>UCI94</t>
  </si>
  <si>
    <t>UCI95</t>
  </si>
  <si>
    <t>UCI96</t>
  </si>
  <si>
    <t>Hoeven</t>
  </si>
  <si>
    <t>UCI97</t>
  </si>
  <si>
    <t>Dongen</t>
  </si>
  <si>
    <t>Peer Verwijmeren</t>
  </si>
  <si>
    <t>UCI99</t>
  </si>
  <si>
    <t>Peter Pruijsten</t>
  </si>
  <si>
    <t>Christoph Rousse</t>
  </si>
  <si>
    <t>SKJELMOSE JENSEN Mattias</t>
  </si>
  <si>
    <t>MARIT Arne</t>
  </si>
  <si>
    <t>CEPEDA Jefferson Alexander</t>
  </si>
  <si>
    <t>TESSON Jason</t>
  </si>
  <si>
    <t>BURGAUDEAU Mathieu</t>
  </si>
  <si>
    <t>PLAPP Luke</t>
  </si>
  <si>
    <t>ADRIÀ Roger</t>
  </si>
  <si>
    <t>QUINN Sean</t>
  </si>
  <si>
    <t>VAN GILS Maxim</t>
  </si>
  <si>
    <t>AYUSO Juan</t>
  </si>
  <si>
    <t>VAN DIJKE Mick</t>
  </si>
  <si>
    <t>BARONCINI Filippo</t>
  </si>
  <si>
    <t>FISHER-BLACK Finn</t>
  </si>
  <si>
    <t>TIBERI Antonio</t>
  </si>
  <si>
    <t>BERTHET Clément</t>
  </si>
  <si>
    <t>ROMO Javier</t>
  </si>
  <si>
    <t>ZOCCARATO Samuele</t>
  </si>
  <si>
    <t>JOHANNESSEN Tobias Halland</t>
  </si>
  <si>
    <t>VAN DEN BERG Marijn</t>
  </si>
  <si>
    <t>VERNON Ethan</t>
  </si>
  <si>
    <t>BRENNER Marco</t>
  </si>
  <si>
    <t>STEINHAUSER Georg</t>
  </si>
  <si>
    <t>NYS Thibau</t>
  </si>
  <si>
    <t>CHAMPION Thomas</t>
  </si>
  <si>
    <t>DOUBLE Paul</t>
  </si>
  <si>
    <t>WANDAHL Frederik</t>
  </si>
  <si>
    <t>GARCÍA PIERNA Raúl</t>
  </si>
  <si>
    <t>VAN TRICHT Stan</t>
  </si>
  <si>
    <t>VAN DIJKE Tim</t>
  </si>
  <si>
    <t>HOOLE Daan</t>
  </si>
  <si>
    <t>Coen Prenger XXX</t>
  </si>
  <si>
    <t>CHARMIG Anthon</t>
  </si>
  <si>
    <t>COLNAGHI Luca</t>
  </si>
  <si>
    <t>COTÉ Pier-André</t>
  </si>
  <si>
    <t>DVERSNES Fredrik</t>
  </si>
  <si>
    <t>GONZÁLEZ David</t>
  </si>
  <si>
    <t>GOVEKAR Matevž</t>
  </si>
  <si>
    <t>HESTERS Jules</t>
  </si>
  <si>
    <t>ILIĆ Ognjen</t>
  </si>
  <si>
    <t>LAMPERTI Luke</t>
  </si>
  <si>
    <t>NICOLAU Joel</t>
  </si>
  <si>
    <t>OKAMIKA Ander</t>
  </si>
  <si>
    <t>PITHIE Laurence</t>
  </si>
  <si>
    <t>REX Laurenz</t>
  </si>
  <si>
    <t>RICCITELLO Matthew</t>
  </si>
  <si>
    <t>SCARONI Cristian</t>
  </si>
  <si>
    <t>WALLIN Rasmus Bøgh</t>
  </si>
  <si>
    <t>UCI-99</t>
  </si>
  <si>
    <t>Pieter de Graaf</t>
  </si>
  <si>
    <t>Groep A</t>
  </si>
  <si>
    <t>Groep B</t>
  </si>
  <si>
    <t>Groep C</t>
  </si>
  <si>
    <t>Groep D</t>
  </si>
  <si>
    <t>1/8 finale</t>
  </si>
  <si>
    <t>1/4 finale</t>
  </si>
  <si>
    <t>Finale</t>
  </si>
  <si>
    <t>(A)</t>
  </si>
  <si>
    <t>(B)</t>
  </si>
  <si>
    <t>(C)</t>
  </si>
  <si>
    <t>(D)</t>
  </si>
  <si>
    <t>(F)</t>
  </si>
  <si>
    <t>(G)</t>
  </si>
  <si>
    <t>(H)</t>
  </si>
  <si>
    <t>(E)</t>
  </si>
  <si>
    <t>A - B</t>
  </si>
  <si>
    <t>Omloop het Nieuwsblad</t>
  </si>
  <si>
    <t>Ronde van Catalonie</t>
  </si>
  <si>
    <t>Classic Brugge-De Panne</t>
  </si>
  <si>
    <t>John Verschoor (1)</t>
  </si>
  <si>
    <t>Pascal Hommelberg (1)</t>
  </si>
  <si>
    <t>Christa van Helden (3)</t>
  </si>
  <si>
    <t>Lenard Huijzer (1)</t>
  </si>
  <si>
    <t>Johnny Koolen (1)</t>
  </si>
  <si>
    <t>Rolf Pruijsen (1)</t>
  </si>
  <si>
    <t>Freek Zuidam (4)</t>
  </si>
  <si>
    <t>Cas Coppens (2)</t>
  </si>
  <si>
    <t>Michiel van der Stelt (1)</t>
  </si>
  <si>
    <t>Nathan van Zijll (1)</t>
  </si>
  <si>
    <t>Peer Verwijmeren (5)</t>
  </si>
  <si>
    <t>Wim Rommens (1)</t>
  </si>
  <si>
    <t>ZWIEHOFF Ben</t>
  </si>
  <si>
    <t>DE LIE Arnaud</t>
  </si>
  <si>
    <t>Hans de Jong (2)</t>
  </si>
  <si>
    <t>Alex van der Pluijm (4)</t>
  </si>
  <si>
    <t>Erik Golverdingen (1)</t>
  </si>
  <si>
    <t>MIQUEL Pau</t>
  </si>
  <si>
    <t>BARRÉ Louis</t>
  </si>
  <si>
    <t>HOLTER Ådne</t>
  </si>
  <si>
    <t>BUDYAK Anatoliy</t>
  </si>
  <si>
    <t>OURSELIN Paul</t>
  </si>
  <si>
    <t>BARRENETXEA Jon</t>
  </si>
  <si>
    <t>SHEFFIELD Magnus</t>
  </si>
  <si>
    <t>TURNER Ben</t>
  </si>
  <si>
    <t>PENHOËT Paul</t>
  </si>
  <si>
    <t>VAUQUELIN Kevin</t>
  </si>
  <si>
    <t>VERMAERKE Kevin</t>
  </si>
  <si>
    <t>STAUNE-MITTET Johannes</t>
  </si>
  <si>
    <t>Olympische Spelen</t>
  </si>
  <si>
    <t>2018, 2019, 2020, 2021</t>
  </si>
  <si>
    <t>2020, 2021</t>
  </si>
  <si>
    <t>UCI Ranking 31-12-2021</t>
  </si>
  <si>
    <t>(+8309)</t>
  </si>
  <si>
    <t>(+1145)</t>
  </si>
  <si>
    <t>(+2585)</t>
  </si>
  <si>
    <t>(+3205)</t>
  </si>
  <si>
    <t>(+2077)</t>
  </si>
  <si>
    <t>(+3332)</t>
  </si>
  <si>
    <t>(+7878)</t>
  </si>
  <si>
    <t>(+3623)</t>
  </si>
  <si>
    <t>(+3674)</t>
  </si>
  <si>
    <t>(+2014)</t>
  </si>
  <si>
    <t>(+3634)</t>
  </si>
  <si>
    <t>(+926)</t>
  </si>
  <si>
    <t>(+4813)</t>
  </si>
  <si>
    <t>(+1662)</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</si>
  <si>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</si>
  <si>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</si>
  <si>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</si>
  <si>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</si>
  <si>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</si>
  <si>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</si>
  <si>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</si>
  <si>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</si>
  <si>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</si>
  <si>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</si>
  <si>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</si>
  <si>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</si>
  <si>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</si>
  <si>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</si>
  <si>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</si>
  <si>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</si>
  <si>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</si>
  <si>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</si>
  <si>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</si>
  <si>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</si>
  <si>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</si>
  <si>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</si>
  <si>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</si>
  <si>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</si>
  <si>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</si>
  <si>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</si>
  <si>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</si>
  <si>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</si>
  <si>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</si>
  <si>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</si>
  <si>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</si>
  <si>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</si>
  <si>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</si>
  <si>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</si>
  <si>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</si>
  <si>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</si>
  <si>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</si>
  <si>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</si>
  <si>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</si>
  <si>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</si>
  <si>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</si>
  <si>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</si>
  <si>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</si>
  <si>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</si>
  <si>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</si>
  <si>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</si>
  <si>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</si>
  <si>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</si>
  <si>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</si>
  <si>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</si>
  <si>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</si>
  <si>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</si>
  <si>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</si>
  <si>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</si>
  <si>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</si>
  <si>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</si>
  <si>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</si>
  <si>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</si>
  <si>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</si>
  <si>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</si>
  <si>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</si>
  <si>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</si>
  <si>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</si>
  <si>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</si>
  <si>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</si>
  <si>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</si>
  <si>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</si>
  <si>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</si>
  <si>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</si>
  <si>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</si>
  <si>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</si>
  <si>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</si>
  <si>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</si>
  <si>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</si>
  <si>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</si>
  <si>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</si>
  <si>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</si>
  <si>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</si>
  <si>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</si>
  <si>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</si>
  <si>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</si>
  <si>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Klassementsleider:</t>
  </si>
  <si>
    <t>1x7e, 2x9e</t>
  </si>
  <si>
    <t>2x1e, 1x5e, 1x9e</t>
  </si>
  <si>
    <t>1x1e, 1x3e, 1x7e</t>
  </si>
  <si>
    <t>1x1e, 1x4e, 1x7e, 2x8e</t>
  </si>
  <si>
    <t>2x1e, 1x2e, 1x3e</t>
  </si>
  <si>
    <t>2x4e, 1x8e, 1x9e</t>
  </si>
  <si>
    <t>Parijs-Nice Specialist</t>
  </si>
  <si>
    <t>1x2e, 1x3e, 1x9e</t>
  </si>
  <si>
    <t>1x4e, 1x6e, 1x8e</t>
  </si>
  <si>
    <t>1x1e, 1x7e, 1x10e</t>
  </si>
  <si>
    <t>1x2e, 1x3e, 1x4e, 1x10e</t>
  </si>
  <si>
    <t>1x3e, 1x6e, 1x10e</t>
  </si>
  <si>
    <t>1x1e, 1x2e, 1x8e</t>
  </si>
  <si>
    <t>1x4e, 1x6e, 1x7e</t>
  </si>
  <si>
    <t>2x6e, 1x8e</t>
  </si>
  <si>
    <t>Gent-Wevelgem Talent/Specialist</t>
  </si>
  <si>
    <t>1x1e, 1x4e, 1x7e, 1x8e, 1x9e</t>
  </si>
  <si>
    <t>2x4e, 1x7e</t>
  </si>
  <si>
    <t>1x2e, 1x6e, 1x8e</t>
  </si>
  <si>
    <t>1x3e, 1x7e, 1x10e</t>
  </si>
  <si>
    <t>Waalse Pijl Specialist</t>
  </si>
  <si>
    <t>1x2e, 1x8e, 1x10e</t>
  </si>
  <si>
    <t>1x4e, 1x5e, 1x6e</t>
  </si>
  <si>
    <t>1x1e, 1x5e, 1x6e, 1x8e</t>
  </si>
  <si>
    <t>1x2e, 1x6e, 1x9e</t>
  </si>
  <si>
    <t>1x1e, 1x2e, 1x5e, 1x10e</t>
  </si>
  <si>
    <t>Criterium du Dauphine Talent/Specialist</t>
  </si>
  <si>
    <t>1x1e, 2x2e, 1x10e</t>
  </si>
  <si>
    <t>1x1e, 1x4e, 1x7e</t>
  </si>
  <si>
    <t>1x1e, 2x10e</t>
  </si>
  <si>
    <t>1x7e, 1x8e, 2x9e</t>
  </si>
  <si>
    <t>Clasica San Sebastian Specialist</t>
  </si>
  <si>
    <t>1x4e, 2x6e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</si>
  <si>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</si>
  <si>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</si>
  <si>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</si>
  <si>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</si>
  <si>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</si>
  <si>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</si>
  <si>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</si>
  <si>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</si>
  <si>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</si>
  <si>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</si>
  <si>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</si>
  <si>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</si>
  <si>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</si>
  <si>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</si>
  <si>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</si>
  <si>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</si>
  <si>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</si>
  <si>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</si>
  <si>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</si>
  <si>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TONELLI Alessandro</t>
  </si>
  <si>
    <t>LAPEIRA Paul</t>
  </si>
  <si>
    <t>VACEK Mathias</t>
  </si>
  <si>
    <t>ARRIETA Igor</t>
  </si>
  <si>
    <t>DUJARDIN Sandy</t>
  </si>
  <si>
    <t>LAURANCE Axel</t>
  </si>
  <si>
    <t>Nbart Mathijssen</t>
  </si>
  <si>
    <t>1x6e, 1x7e, 1x8e, 1x9e</t>
  </si>
  <si>
    <t>Omloop Het Nieuwsblad Specialist</t>
  </si>
  <si>
    <t>GRONDIN Donavan</t>
  </si>
  <si>
    <t>PLOWRIGHT Jensen</t>
  </si>
  <si>
    <t>2x2e, 1x8e</t>
  </si>
  <si>
    <t>Sterfan Admiraal</t>
  </si>
  <si>
    <t>Rolf Pruijsen /</t>
  </si>
  <si>
    <t>/ Wim Rommens</t>
  </si>
  <si>
    <t>Peter Muilwijk /</t>
  </si>
  <si>
    <t>John Hertogh /</t>
  </si>
  <si>
    <t>Theo van de Luitgaarden</t>
  </si>
  <si>
    <t xml:space="preserve">Martijn Horsten </t>
  </si>
  <si>
    <t>!! Afgelaste wedstrijden ivm Corona ook nvt</t>
  </si>
  <si>
    <t>BLOEM Joren</t>
  </si>
  <si>
    <t>OTTEMA Rick</t>
  </si>
  <si>
    <t>1x1e, 1x3e, 1x8e</t>
  </si>
  <si>
    <t>1x2e, 1x3e, 2x6e, 1x9e</t>
  </si>
  <si>
    <t>Tirreno Adriatico Talent/Specialist</t>
  </si>
  <si>
    <t>ASKEY Lewis</t>
  </si>
  <si>
    <t>PAGE Hugo</t>
  </si>
  <si>
    <t>WELSFORD Sam</t>
  </si>
  <si>
    <t>GUDMESTAD Tord</t>
  </si>
  <si>
    <t>JOUSSEAUME Alan</t>
  </si>
  <si>
    <t>BONNEU Kamiel</t>
  </si>
  <si>
    <t>1x1e, 1x5e, 1x9e</t>
  </si>
  <si>
    <t>BRAET Vito</t>
  </si>
  <si>
    <t>PESENTI Thomas</t>
  </si>
  <si>
    <t>UIJTDEBROEKS Cian</t>
  </si>
  <si>
    <t>CONCI Nicola</t>
  </si>
  <si>
    <t>1x2e, 1x3e, 2x7e</t>
  </si>
  <si>
    <t>1x1e, 1x4e, 1x6e</t>
  </si>
  <si>
    <t>VERRE Alessandro</t>
  </si>
  <si>
    <t>OLIVEIRA Ivo</t>
  </si>
  <si>
    <t>2x1e, 1x7e, 1x8e</t>
  </si>
  <si>
    <t>1x3e, 1x5e, 1x7e, 1x9e</t>
  </si>
  <si>
    <t>1x1e, 1x5e, 1x7e, 1x10e</t>
  </si>
  <si>
    <t>SAINBAYAR Jambaljamts</t>
  </si>
  <si>
    <t>3x2e, 1x10e</t>
  </si>
  <si>
    <t>Dwars door Vlaanderen Specialist</t>
  </si>
  <si>
    <t>1x1e, 1x9e, 1x10e</t>
  </si>
  <si>
    <t>LEMMEN Bart</t>
  </si>
  <si>
    <t>ZAMBANINI Edoardo</t>
  </si>
  <si>
    <t>1x4e, 2x10e</t>
  </si>
  <si>
    <t>KOISHI Yuma</t>
  </si>
  <si>
    <t>GUÉGAN Maël</t>
  </si>
  <si>
    <t>VAN UDEN Casper</t>
  </si>
  <si>
    <t>1x2e, 1x3e, 1x7e</t>
  </si>
  <si>
    <t>FERNÁNDEZ Miguel Ángel</t>
  </si>
  <si>
    <t>APARICIO Mario</t>
  </si>
  <si>
    <t>STRONG Corbin</t>
  </si>
  <si>
    <t>KEPPLINGER Rainer</t>
  </si>
  <si>
    <t>ŠTAJNAR Mihael</t>
  </si>
  <si>
    <t>PETERS Nans</t>
  </si>
  <si>
    <t>BARTA Will</t>
  </si>
  <si>
    <t>MARTINEZ Lenny</t>
  </si>
  <si>
    <t>1x1e, 1x2e, 1x9e, 1x10e</t>
  </si>
  <si>
    <t>Luik-Bastenaken-Luik Talent/Specialist</t>
  </si>
  <si>
    <t>VIVIANI Attilio</t>
  </si>
  <si>
    <t>SVESTAD-BÅRDSENG Embret</t>
  </si>
  <si>
    <t>HUBY Antoine</t>
  </si>
  <si>
    <t>IRIBAR Unai</t>
  </si>
  <si>
    <t>HEALY Ben</t>
  </si>
  <si>
    <t>BERCKMOES Jenno</t>
  </si>
  <si>
    <t>1x1e, 1x2e, 1x5e, 1x7e</t>
  </si>
  <si>
    <t>1x6e, 1x8e, 1x10e</t>
  </si>
  <si>
    <t>FRETIN Milan</t>
  </si>
  <si>
    <t>DELBOVE Joris</t>
  </si>
  <si>
    <t>WATSON Samuel</t>
  </si>
  <si>
    <t>BITTNER Pavel</t>
  </si>
  <si>
    <t>KIELICH Timo</t>
  </si>
  <si>
    <t>MIHKELS Madis</t>
  </si>
  <si>
    <t>HEPBURN Michael</t>
  </si>
  <si>
    <t>1e etappe</t>
  </si>
  <si>
    <t>2e etappe</t>
  </si>
  <si>
    <t>3e etappe</t>
  </si>
  <si>
    <t>4e etappe</t>
  </si>
  <si>
    <t>5e etappe</t>
  </si>
  <si>
    <t>6e etappe</t>
  </si>
  <si>
    <t>7e etappe</t>
  </si>
  <si>
    <t>8e etappe</t>
  </si>
  <si>
    <t>Chrita van Helden</t>
  </si>
  <si>
    <t>2x1e, 3x5e, 1x7e</t>
  </si>
  <si>
    <t>KOPECKÝ Tomáš</t>
  </si>
  <si>
    <t>SALBY Alexander</t>
  </si>
  <si>
    <t>HOPKINS Dylan</t>
  </si>
  <si>
    <t>VOISARD Yannis</t>
  </si>
  <si>
    <t>Ronde van Zwitserland Talent/Specialist</t>
  </si>
  <si>
    <t>1x2e, 1x4e, 1x6e</t>
  </si>
  <si>
    <t>1x1e, 1x4e, 1x9e</t>
  </si>
  <si>
    <t>GEE Derek</t>
  </si>
  <si>
    <t>STITES Tyler</t>
  </si>
  <si>
    <t>STÜSSI Colin</t>
  </si>
  <si>
    <t>1x7e, 2x8e</t>
  </si>
  <si>
    <t>1x1e, 1x5e, 1x6e</t>
  </si>
  <si>
    <t>1x2e, 1x3e. 1x9e</t>
  </si>
  <si>
    <t>Kampioenen WorldTour Divisie</t>
  </si>
  <si>
    <t>2014 : Hans de Jong</t>
  </si>
  <si>
    <t>2015 : John Verschoor</t>
  </si>
  <si>
    <t>2016 : Erik Golverdingen</t>
  </si>
  <si>
    <t>2017 : John Verschoor</t>
  </si>
  <si>
    <t>2018 : Rolf Pruijsen</t>
  </si>
  <si>
    <t>2019 : Rolf Pruijsen</t>
  </si>
  <si>
    <t>2020 : Michiel van der Stelt</t>
  </si>
  <si>
    <t>2021 : Rolf Pruijsen</t>
  </si>
  <si>
    <t>MÜHLBERGER Gregor</t>
  </si>
  <si>
    <t>1x5e, 1x7e, 1x8e, 2x10e</t>
  </si>
  <si>
    <t>CAICEDO Jonathan Klever</t>
  </si>
  <si>
    <t>1x1e, 2x3e, 1x10e</t>
  </si>
  <si>
    <t>MEENS Johan</t>
  </si>
  <si>
    <t>ONLEY Oscar</t>
  </si>
  <si>
    <t>RYAN Archie</t>
  </si>
  <si>
    <t>POOLE Max</t>
  </si>
  <si>
    <t>TRONCHON Bastien</t>
  </si>
  <si>
    <t>RETAILLEAU Valentin</t>
  </si>
  <si>
    <t>MARTIN Alex</t>
  </si>
  <si>
    <t>2x3e, 1x7e, 1x8e</t>
  </si>
  <si>
    <t>WILKSCH Hannes</t>
  </si>
  <si>
    <t>MURGUIALDAY Jokin</t>
  </si>
  <si>
    <t>LÓPEZ DE ABETXUKO Andoni</t>
  </si>
  <si>
    <t>LANGELLOTTI Victor</t>
  </si>
  <si>
    <t>JUARISTI Txomin</t>
  </si>
  <si>
    <t>SYRITSA Gleb</t>
  </si>
  <si>
    <t>QUICK Blake</t>
  </si>
  <si>
    <t>MARIAULT Axel</t>
  </si>
  <si>
    <t>BREGNHØJ Mathias</t>
  </si>
  <si>
    <t>FOLDAGER Anders</t>
  </si>
  <si>
    <t>OTRUBA Jakub</t>
  </si>
  <si>
    <t>BOMBOI Davide</t>
  </si>
  <si>
    <t>JEGAT Jordan</t>
  </si>
  <si>
    <t>WENZEL Mats</t>
  </si>
  <si>
    <t>FREDHEIM Stian</t>
  </si>
  <si>
    <t>GRÉGOIRE Romain</t>
  </si>
  <si>
    <t>GLOAG Thomas</t>
  </si>
  <si>
    <t>LECERF William Junior</t>
  </si>
  <si>
    <t>PIGANZOLI Davide</t>
  </si>
  <si>
    <t>LE BERRE Mathis</t>
  </si>
  <si>
    <t>MILESI Lorenzo</t>
  </si>
  <si>
    <t>SEGAERT Alec</t>
  </si>
  <si>
    <t>COSTIOU Ewen</t>
  </si>
  <si>
    <t>LOPEZ Harold Martin</t>
  </si>
  <si>
    <t>VAN EETVELT Lennert</t>
  </si>
  <si>
    <t>RAILEANU Cristian</t>
  </si>
  <si>
    <t>RAFFERTY Darren</t>
  </si>
  <si>
    <t>GAUTHERAT Pierre</t>
  </si>
  <si>
    <t>GP de Montreal</t>
  </si>
  <si>
    <t>GP de Quebec</t>
  </si>
  <si>
    <t>1x3e, 1x5e, 1x7e</t>
  </si>
  <si>
    <t>GELDERS Gil</t>
  </si>
  <si>
    <t>RIVERA Brandon Smith</t>
  </si>
  <si>
    <t>SAFARZADEH Saeid</t>
  </si>
  <si>
    <t>TEUTENBERG Tim Torn</t>
  </si>
  <si>
    <t>koers gecancelled</t>
  </si>
  <si>
    <t>koers niet meer op de WT kalender</t>
  </si>
  <si>
    <t>DYBALL Benjamin</t>
  </si>
  <si>
    <t>Ronde van Lombardije Specialist</t>
  </si>
  <si>
    <t>2017, 2018, 2019. 2020</t>
  </si>
  <si>
    <t>2018, 2019,2020, 2021</t>
  </si>
  <si>
    <t>2018, 2019. 2020, 2021</t>
  </si>
  <si>
    <t>2018, 2019, 2020, 2021,</t>
  </si>
  <si>
    <t>2018, 2021</t>
  </si>
  <si>
    <t>VERCHER Mattéo</t>
  </si>
  <si>
    <t>ARASHIRO Yukiya</t>
  </si>
  <si>
    <t>BUSATTO Francesco</t>
  </si>
  <si>
    <t>BETTLES Carter</t>
  </si>
  <si>
    <t>DE ROSSI Lucas</t>
  </si>
  <si>
    <t>1x2e, 1x3e, 1x4e</t>
  </si>
  <si>
    <t>1x1e, 1x3e, 1x5e</t>
  </si>
  <si>
    <t>Wereldkampioenschappen Tijdrit Specialist</t>
  </si>
  <si>
    <t>1x 1e, 1x4e</t>
  </si>
  <si>
    <t>PARRA José Félix</t>
  </si>
  <si>
    <t>Bram Filius, Christine van den Heuvel, Dennis Wezenbeek, Jan-Willem Prinsen, Julian Buijzen en Sjaan van den Heuvel verwijderd</t>
  </si>
  <si>
    <t>2022:</t>
  </si>
  <si>
    <t>Bart Mathijssen /</t>
  </si>
  <si>
    <t>1x1e, 3x3e, 1x6e</t>
  </si>
  <si>
    <t>UCI-100</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</si>
  <si>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</si>
  <si>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</si>
  <si>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</si>
  <si>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</si>
  <si>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</si>
  <si>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</si>
  <si>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</si>
  <si>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</si>
  <si>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</si>
  <si>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</si>
  <si>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</si>
  <si>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</si>
  <si>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</si>
  <si>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</si>
  <si>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</si>
  <si>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</si>
  <si>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</si>
  <si>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</si>
  <si>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</si>
  <si>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</si>
  <si>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</si>
  <si>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</si>
  <si>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</si>
  <si>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</si>
  <si>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Joke van den Dool</t>
  </si>
  <si>
    <t>Yfke Rousse</t>
  </si>
  <si>
    <t>Bas Dorreman</t>
  </si>
  <si>
    <t>Corrie de Graaf</t>
  </si>
  <si>
    <t>Erwin van Luffelen</t>
  </si>
  <si>
    <t>Mario Stolwijk</t>
  </si>
  <si>
    <t>Dennis Hagens</t>
  </si>
  <si>
    <t>Jens Roggeman</t>
  </si>
  <si>
    <t>Ilse Terclavers</t>
  </si>
  <si>
    <t>Koen Posthuma</t>
  </si>
  <si>
    <t>Kees Rijborz</t>
  </si>
  <si>
    <t>Jan Huizer</t>
  </si>
  <si>
    <t>Rebecca Hoornweg</t>
  </si>
  <si>
    <t>Adri Huizer</t>
  </si>
  <si>
    <t>Geert van Engelgom</t>
  </si>
  <si>
    <t>Richard van Cappellen</t>
  </si>
  <si>
    <t>Kristie Janssens</t>
  </si>
  <si>
    <t>Michiel Willems</t>
  </si>
  <si>
    <t>Ronald Poppelaars</t>
  </si>
  <si>
    <t>Dennis Voorbraak</t>
  </si>
  <si>
    <t>Benno van Ginkel</t>
  </si>
  <si>
    <t>Heidi Slooters</t>
  </si>
  <si>
    <t>Wesley Zandee</t>
  </si>
  <si>
    <t>Noud Vrijdag</t>
  </si>
  <si>
    <t>Jan Hendrickx</t>
  </si>
  <si>
    <t>Robbert-Jan van Nugteren</t>
  </si>
  <si>
    <t>UCI100</t>
  </si>
  <si>
    <t>UCI101</t>
  </si>
  <si>
    <t>UCI102</t>
  </si>
  <si>
    <t>UCI103</t>
  </si>
  <si>
    <t>Reusel</t>
  </si>
  <si>
    <t>Boskoop</t>
  </si>
  <si>
    <t>UCI108</t>
  </si>
  <si>
    <t>Arnemuiden</t>
  </si>
  <si>
    <t>UCI116</t>
  </si>
  <si>
    <t>UCI119</t>
  </si>
  <si>
    <t>Bergen op Zoom</t>
  </si>
  <si>
    <t>UCI121</t>
  </si>
  <si>
    <t>UCI122</t>
  </si>
  <si>
    <t>UCI124</t>
  </si>
  <si>
    <t>Down Under</t>
  </si>
  <si>
    <t>Cadel Evans</t>
  </si>
  <si>
    <t>C - D</t>
  </si>
  <si>
    <t>Bart Willemse (1)</t>
  </si>
  <si>
    <t>E3 Saxo Classic</t>
  </si>
  <si>
    <t>Corne van Dorst (2)</t>
  </si>
  <si>
    <t>John Hertogh (2)</t>
  </si>
  <si>
    <t>Hesther van Wingerden (2)</t>
  </si>
  <si>
    <t>Henri Koobs (2)</t>
  </si>
  <si>
    <t>Frank Rousse (4)</t>
  </si>
  <si>
    <t>Lars Kammers (3)</t>
  </si>
  <si>
    <t>UCI-101</t>
  </si>
  <si>
    <t>UCI-102</t>
  </si>
  <si>
    <t>UCI-103</t>
  </si>
  <si>
    <t>UCI-104</t>
  </si>
  <si>
    <t>UCI-105</t>
  </si>
  <si>
    <t>UCI-106</t>
  </si>
  <si>
    <t>UCI-107</t>
  </si>
  <si>
    <t>UCI-108</t>
  </si>
  <si>
    <t>UCI-109</t>
  </si>
  <si>
    <t>UCI-110</t>
  </si>
  <si>
    <t>UCI-111</t>
  </si>
  <si>
    <t>UCI-112</t>
  </si>
  <si>
    <t>UCI-113</t>
  </si>
  <si>
    <t>UCI-114</t>
  </si>
  <si>
    <t>UCI-115</t>
  </si>
  <si>
    <t>UCI-116</t>
  </si>
  <si>
    <t>UCI-117</t>
  </si>
  <si>
    <t>UCI-118</t>
  </si>
  <si>
    <t>UCI-119</t>
  </si>
  <si>
    <t>UCI-120</t>
  </si>
  <si>
    <t>UCI-121</t>
  </si>
  <si>
    <t>UCI-122</t>
  </si>
  <si>
    <t>UCI-123</t>
  </si>
  <si>
    <t>1.WorldTour / PostNL</t>
  </si>
  <si>
    <t>3.Continental / PostNL</t>
  </si>
  <si>
    <t>126.</t>
  </si>
  <si>
    <t>127.</t>
  </si>
  <si>
    <t>128.</t>
  </si>
  <si>
    <t>D5   1e</t>
  </si>
  <si>
    <t>D5   2e</t>
  </si>
  <si>
    <t>D5   3e</t>
  </si>
  <si>
    <t>D5   4e</t>
  </si>
  <si>
    <t>D5   5e</t>
  </si>
  <si>
    <t>D5   6e</t>
  </si>
  <si>
    <t>D5   7e</t>
  </si>
  <si>
    <t>D5   8e</t>
  </si>
  <si>
    <t>D5   9e</t>
  </si>
  <si>
    <t>D5   10e</t>
  </si>
  <si>
    <t>D5   11e</t>
  </si>
  <si>
    <t>D5   12e</t>
  </si>
  <si>
    <t>D5   13e</t>
  </si>
  <si>
    <t>Week 1</t>
  </si>
  <si>
    <t>Week 2</t>
  </si>
  <si>
    <t>Week 3</t>
  </si>
  <si>
    <t>Week 4</t>
  </si>
  <si>
    <t>Week 5</t>
  </si>
  <si>
    <t>Week 6</t>
  </si>
  <si>
    <t>Jimmy Vancutsem</t>
  </si>
  <si>
    <t>MAYRHOFER Marius</t>
  </si>
  <si>
    <t>GRUZDEV Dmitriy</t>
  </si>
  <si>
    <t>THOMPSON Reuben</t>
  </si>
  <si>
    <t>HEIDUK Kim</t>
  </si>
  <si>
    <t>ROMEO Iván</t>
  </si>
  <si>
    <t>BAUDIN Alex</t>
  </si>
  <si>
    <t>GERMANI Lorenzo</t>
  </si>
  <si>
    <t>x</t>
  </si>
  <si>
    <t>Jimmy van Cutsem</t>
  </si>
  <si>
    <t>Week 7</t>
  </si>
  <si>
    <t>Week 8</t>
  </si>
  <si>
    <t>Week 9</t>
  </si>
  <si>
    <t>SOTO Antonio Jesús</t>
  </si>
  <si>
    <t>VAN MOER Brent</t>
  </si>
  <si>
    <t>PALENI Enzo</t>
  </si>
  <si>
    <t>JEANNIÈRE Emilien</t>
  </si>
  <si>
    <t>CONTTE Tomas</t>
  </si>
  <si>
    <t>TAROZZI Manuele</t>
  </si>
  <si>
    <t>BERNAL Egan</t>
  </si>
  <si>
    <t>ANDRESEN Tobias Lund</t>
  </si>
  <si>
    <t>UCI Ranking 31-12-2022</t>
  </si>
  <si>
    <t>(+5805)</t>
  </si>
  <si>
    <t>2019, 2020, 2021, 2022</t>
  </si>
  <si>
    <t>(+1399)</t>
  </si>
  <si>
    <t>(+1164)</t>
  </si>
  <si>
    <t>(+9190)</t>
  </si>
  <si>
    <t>(+10164)</t>
  </si>
  <si>
    <t>(+4178)</t>
  </si>
  <si>
    <t>(+5119)</t>
  </si>
  <si>
    <t>(+3579)</t>
  </si>
  <si>
    <t>(+715)</t>
  </si>
  <si>
    <t>(+9986)</t>
  </si>
  <si>
    <t>(+4293)</t>
  </si>
  <si>
    <t>(+4439)</t>
  </si>
  <si>
    <t>(+1042)</t>
  </si>
  <si>
    <t>(+1967)</t>
  </si>
  <si>
    <t>(+18193)</t>
  </si>
  <si>
    <t>(+12036)</t>
  </si>
  <si>
    <t>(+7813)</t>
  </si>
  <si>
    <t>(+10037)</t>
  </si>
  <si>
    <t>(+17017)</t>
  </si>
  <si>
    <t>(+10130)</t>
  </si>
  <si>
    <t>2020, 2021, 2022</t>
  </si>
  <si>
    <t>(-44)</t>
  </si>
  <si>
    <t>(+7834)</t>
  </si>
  <si>
    <t>(+5153)</t>
  </si>
  <si>
    <t>(+8864)</t>
  </si>
  <si>
    <t>(+14958)</t>
  </si>
  <si>
    <t>(+4425)</t>
  </si>
  <si>
    <t>(-1124)</t>
  </si>
  <si>
    <t>(+4047)</t>
  </si>
  <si>
    <t>(+6317)</t>
  </si>
  <si>
    <t>(+4977)</t>
  </si>
  <si>
    <t>(+8015)</t>
  </si>
  <si>
    <t>(+896)</t>
  </si>
  <si>
    <t>(+3053)</t>
  </si>
  <si>
    <t>(+1862)</t>
  </si>
  <si>
    <t>(+3733)</t>
  </si>
  <si>
    <t>(+9244)</t>
  </si>
  <si>
    <t>(-152)</t>
  </si>
  <si>
    <t>(-1212)</t>
  </si>
  <si>
    <t>(+12026)</t>
  </si>
  <si>
    <t>(+4892)</t>
  </si>
  <si>
    <t>(+3398)</t>
  </si>
  <si>
    <t>(+2901)</t>
  </si>
  <si>
    <t>(+6171)</t>
  </si>
  <si>
    <t>(+13652)</t>
  </si>
  <si>
    <t>(+5656)</t>
  </si>
  <si>
    <t>(+12221)</t>
  </si>
  <si>
    <t>(+706)</t>
  </si>
  <si>
    <t>(+3631)</t>
  </si>
  <si>
    <t>(+10259)</t>
  </si>
  <si>
    <t>(+13419)</t>
  </si>
  <si>
    <t>(+10648)</t>
  </si>
  <si>
    <t>(-247)</t>
  </si>
  <si>
    <t>(+16748)</t>
  </si>
  <si>
    <t>(+16821)</t>
  </si>
  <si>
    <t>(+17210)</t>
  </si>
  <si>
    <t>(-2334)</t>
  </si>
  <si>
    <t>(+16553)</t>
  </si>
  <si>
    <t>(+3244)</t>
  </si>
  <si>
    <t>(+8803)</t>
  </si>
  <si>
    <t>(+14576)</t>
  </si>
  <si>
    <t>(+13805)</t>
  </si>
  <si>
    <t>(+12659)</t>
  </si>
  <si>
    <t>(+10924)</t>
  </si>
  <si>
    <t>(-19179)</t>
  </si>
  <si>
    <t>(+10791)</t>
  </si>
  <si>
    <t>(-19415)</t>
  </si>
  <si>
    <t>(-8902)</t>
  </si>
  <si>
    <t>(+22717)</t>
  </si>
  <si>
    <t>(+20459)</t>
  </si>
  <si>
    <t>(+20433)</t>
  </si>
  <si>
    <t>(+20383)</t>
  </si>
  <si>
    <t>(+20311)</t>
  </si>
  <si>
    <t>(+20073)</t>
  </si>
  <si>
    <t>(+20032)</t>
  </si>
  <si>
    <t>(+18661)</t>
  </si>
  <si>
    <t>(+17631)</t>
  </si>
  <si>
    <t>(+15997)</t>
  </si>
  <si>
    <t>(+15300)</t>
  </si>
  <si>
    <t>(-4711)</t>
  </si>
  <si>
    <t>(+14828)</t>
  </si>
  <si>
    <t>(+14403)</t>
  </si>
  <si>
    <t>(-9643)</t>
  </si>
  <si>
    <t>(-9330)</t>
  </si>
  <si>
    <t>(-13611)</t>
  </si>
  <si>
    <t>(-12453)</t>
  </si>
  <si>
    <t>(-11244)</t>
  </si>
  <si>
    <t>(-3334)</t>
  </si>
  <si>
    <t>(-3231)</t>
  </si>
  <si>
    <t>(-2829)</t>
  </si>
  <si>
    <t>(-4868)</t>
  </si>
  <si>
    <t>UCI-87</t>
  </si>
  <si>
    <t>UCI-88</t>
  </si>
  <si>
    <t>UCI-89</t>
  </si>
  <si>
    <t>UCI-90</t>
  </si>
  <si>
    <t>UCI-91</t>
  </si>
  <si>
    <t>UCI-92</t>
  </si>
  <si>
    <t>UCI-93</t>
  </si>
  <si>
    <t>UCI-94</t>
  </si>
  <si>
    <t>UCI-95</t>
  </si>
  <si>
    <t>UCI-96</t>
  </si>
  <si>
    <t>UCI-97</t>
  </si>
  <si>
    <t>UCI-98</t>
  </si>
  <si>
    <t xml:space="preserve"> </t>
  </si>
  <si>
    <t>SANDER HANSEN Marcus</t>
  </si>
  <si>
    <t>TARLING Joshua</t>
  </si>
  <si>
    <t>SCOTSON Callum</t>
  </si>
  <si>
    <t>Week 10</t>
  </si>
  <si>
    <t>DEKKER David</t>
  </si>
  <si>
    <t>Cadel Evans Great Ocean Race</t>
  </si>
  <si>
    <t>2021, 2022</t>
  </si>
  <si>
    <t>(+11118)</t>
  </si>
  <si>
    <t>ERIKSSON Lucas</t>
  </si>
  <si>
    <t>BONNET Thomas</t>
  </si>
  <si>
    <t>BLACKMORE Joseph</t>
  </si>
  <si>
    <t>NERURKAR Lukas</t>
  </si>
  <si>
    <t>RUTSCH Jonas</t>
  </si>
  <si>
    <t>1x1e, 1x8e, 1x10e</t>
  </si>
  <si>
    <t>1x5e, 2x8e</t>
  </si>
  <si>
    <t>PLANCKAERT Edward</t>
  </si>
  <si>
    <t>2x4e, 1x5e</t>
  </si>
  <si>
    <t>2x2e, 1x6e</t>
  </si>
  <si>
    <t>Week 11</t>
  </si>
  <si>
    <t>1x2e, 1x5e, 1x6e</t>
  </si>
  <si>
    <t>HAGENES Per Strand</t>
  </si>
  <si>
    <t>Wim Rommena</t>
  </si>
  <si>
    <t>BAIS Davide</t>
  </si>
  <si>
    <t>2x7e, 1x10e</t>
  </si>
  <si>
    <t>SERRANO Javier</t>
  </si>
  <si>
    <t>ZIJLAARD Maikel</t>
  </si>
  <si>
    <t>GACHIGNARD Thomas</t>
  </si>
  <si>
    <t>FLYNN Sean</t>
  </si>
  <si>
    <t>BUDDING Martijn</t>
  </si>
  <si>
    <t>ENGELHARDT Felix</t>
  </si>
  <si>
    <t>LÓPEZ Jordi</t>
  </si>
  <si>
    <t>ZANONCELLO Enrico</t>
  </si>
  <si>
    <t>1x3e, 1x8e, 1x10e</t>
  </si>
  <si>
    <t>1x4e, 3x5e</t>
  </si>
  <si>
    <t>E3 Saxo Classic:</t>
  </si>
  <si>
    <t>Classic Brugge-De Panne:</t>
  </si>
  <si>
    <t>Classic Brugge-De Panne Talent/Specialist</t>
  </si>
  <si>
    <t>Classic Brugge-De Panne Specialist</t>
  </si>
  <si>
    <t>Classic Brugge-De Panne Talent</t>
  </si>
  <si>
    <t>E3 Saxo Classic Talent</t>
  </si>
  <si>
    <t>1x2e, 1x5e, 1x10e</t>
  </si>
  <si>
    <t>1x2e, 1x4e, 1x9e</t>
  </si>
  <si>
    <t>1x3e, 1x5e, 1x6e</t>
  </si>
  <si>
    <t>2x1e, 1x2e, 1x7e</t>
  </si>
  <si>
    <t>PELLIZZARI Giulio</t>
  </si>
  <si>
    <t>RICKAERT Jonas</t>
  </si>
  <si>
    <t>Ronde van Catalonie Specialist</t>
  </si>
  <si>
    <t>Ronde van Catalonie Talent/Specialist</t>
  </si>
  <si>
    <t>Ronde van Catalonie Talent</t>
  </si>
  <si>
    <t>2x1e, 1x3e</t>
  </si>
  <si>
    <t>1x2e, 1x4e, 1x7e</t>
  </si>
  <si>
    <t>GILMORE Brady</t>
  </si>
  <si>
    <t>1x3e, 1x4e, 2x5e</t>
  </si>
  <si>
    <t>PEDERSEN Rasmus Søjberg</t>
  </si>
  <si>
    <t>TIVANI German Nicolás</t>
  </si>
  <si>
    <t>MAGLI Filippo</t>
  </si>
  <si>
    <t>1x1e, 2x5e, 1x10e</t>
  </si>
  <si>
    <t>LIPOWITZ Florian</t>
  </si>
  <si>
    <t>KULSET Johannes</t>
  </si>
  <si>
    <t>SAMITIER Sergio</t>
  </si>
  <si>
    <t>PICKERING Finlay</t>
  </si>
  <si>
    <t>FAGUNDEZ Eric Antonio</t>
  </si>
  <si>
    <t>1x3e, 2x4e</t>
  </si>
  <si>
    <t>1x4e, 2x5e, 1x6e</t>
  </si>
  <si>
    <t>Luik-Bastenaken-Luik Specialist</t>
  </si>
  <si>
    <t>1x1e, 1x6e, 1x7e, 1x8e</t>
  </si>
  <si>
    <t>1x6e, 1x7e, 1x8e</t>
  </si>
  <si>
    <t>TERCERO Fernando</t>
  </si>
  <si>
    <t>KLUCKERS Arthur</t>
  </si>
  <si>
    <t>GAROFOLI Gianmarco</t>
  </si>
  <si>
    <t>MARCELLUSI Martin</t>
  </si>
  <si>
    <t>CURRIE Logan</t>
  </si>
  <si>
    <t>LEITÃO Iúri</t>
  </si>
  <si>
    <t>VAN BOVEN Luca</t>
  </si>
  <si>
    <t>HODEG Álvaro José</t>
  </si>
  <si>
    <t>RASCH Jesper</t>
  </si>
  <si>
    <t>DE PESTEL Sander</t>
  </si>
  <si>
    <t>BOUGLAS Georgios</t>
  </si>
  <si>
    <t>GUILLON Célestin</t>
  </si>
  <si>
    <t>PARISINI Nicolò</t>
  </si>
  <si>
    <t>VERGALLITO Luca</t>
  </si>
  <si>
    <t>FRIGO Marco</t>
  </si>
  <si>
    <t>PARET-PEINTRE Valentin</t>
  </si>
  <si>
    <t>/ Jan Hendrickx</t>
  </si>
  <si>
    <t>Joke van den Dool /</t>
  </si>
  <si>
    <t>/ Kevin Hoeke</t>
  </si>
  <si>
    <t>Arjen Rousse /</t>
  </si>
  <si>
    <t>/ Reinier Mulder</t>
  </si>
  <si>
    <t>KOPECKÝ Matyáš</t>
  </si>
  <si>
    <t>EDDY Patrick</t>
  </si>
  <si>
    <t>RASENBERG Martijn</t>
  </si>
  <si>
    <t>DE VRIES Hartthijs</t>
  </si>
  <si>
    <t>2x5e, 1x8e</t>
  </si>
  <si>
    <t>1x3e, 1x7e, 1x8e</t>
  </si>
  <si>
    <t>PEÑA Jesús David</t>
  </si>
  <si>
    <t>CAMPRUBI Marcel</t>
  </si>
  <si>
    <t>KOGUT Oded</t>
  </si>
  <si>
    <t>PRICE-PEJTERSEN Johan</t>
  </si>
  <si>
    <t>1x1e, 2x2e, 1x3e</t>
  </si>
  <si>
    <t>DEL TORO Isaac</t>
  </si>
  <si>
    <t>SINSCHEK Nils</t>
  </si>
  <si>
    <t>PAREDES Wilmar</t>
  </si>
  <si>
    <t>LYU Xianjing</t>
  </si>
  <si>
    <t>MUDGWAY Luke</t>
  </si>
  <si>
    <t>VAN DEN BROEK Frank</t>
  </si>
  <si>
    <t>JOHANNINK Jelle</t>
  </si>
  <si>
    <t>SEVILLA Óscar</t>
  </si>
  <si>
    <t>Pascal Hommelberg /</t>
  </si>
  <si>
    <t>Yvo van Dorst /</t>
  </si>
  <si>
    <t>/ Hermen Vreugdenhil /</t>
  </si>
  <si>
    <t>/ Wilmer van Ginkel</t>
  </si>
  <si>
    <t>1x2e, 2x3e, 2x4e, 1x9e</t>
  </si>
  <si>
    <t>2x8e, 1x9e, 1x10e</t>
  </si>
  <si>
    <t>GRAAT Tijmen</t>
  </si>
  <si>
    <t>AGIRRE Jon</t>
  </si>
  <si>
    <t>CASTRILLO Pablo</t>
  </si>
  <si>
    <t>EULÁLIO Afonso</t>
  </si>
  <si>
    <t>BERASATEGI Xabier</t>
  </si>
  <si>
    <t>MÜLLER Tobias</t>
  </si>
  <si>
    <t>1x1e, 1x3e, 1x4e, 2x5e, 1x9e</t>
  </si>
  <si>
    <t>Ronde van Polen Talent/Specialist</t>
  </si>
  <si>
    <t>DELETTRE Alexandre</t>
  </si>
  <si>
    <t>NYCH Artem</t>
  </si>
  <si>
    <t>COBO Iván</t>
  </si>
  <si>
    <t>GUARDEÑO Jaume</t>
  </si>
  <si>
    <t>MAGNIER Paul</t>
  </si>
  <si>
    <t>HOBBS Noah</t>
  </si>
  <si>
    <t>BRUSTENGA Marc</t>
  </si>
  <si>
    <t>VAN HEMELEN Vincent</t>
  </si>
  <si>
    <t>GRUEL Thibaud</t>
  </si>
  <si>
    <t>VILLA Giacomo</t>
  </si>
  <si>
    <t>THIERRY Pierre</t>
  </si>
  <si>
    <t>PICKRELL Riley</t>
  </si>
  <si>
    <t>BÉVORT Carl-Frederik</t>
  </si>
  <si>
    <t>DALBY Simon</t>
  </si>
  <si>
    <t>CHRISTEN Fabio</t>
  </si>
  <si>
    <t>RONDEL Mathys</t>
  </si>
  <si>
    <t>HUENS Axel</t>
  </si>
  <si>
    <t>CHRISTEN Jan</t>
  </si>
  <si>
    <t>PESCADOR Diego </t>
  </si>
  <si>
    <t>GOLLIKER Joshua</t>
  </si>
  <si>
    <t>STORK Florian</t>
  </si>
  <si>
    <t>DORN Vinzent</t>
  </si>
  <si>
    <t>DE POOTER Dries</t>
  </si>
  <si>
    <t>Benelux Tour</t>
  </si>
  <si>
    <t>Benelux Tour Talent</t>
  </si>
  <si>
    <t>SHEEHAN Riley</t>
  </si>
  <si>
    <t>3x5e, 1x10e</t>
  </si>
  <si>
    <t>GP Quebec Specialist</t>
  </si>
  <si>
    <t>Etappezeges</t>
  </si>
  <si>
    <t>Eendagskoersen</t>
  </si>
  <si>
    <t>Eindklassementen</t>
  </si>
  <si>
    <t>Etapperesultaten</t>
  </si>
  <si>
    <t>MORGADO António</t>
  </si>
  <si>
    <t>BOVEN Lars</t>
  </si>
  <si>
    <t>DEHAIRS Simon</t>
  </si>
  <si>
    <t>CONFORTI Lorenzo</t>
  </si>
  <si>
    <t>SLOCK Liam</t>
  </si>
  <si>
    <t>ÖRKEN Ahmet</t>
  </si>
  <si>
    <t>ABDUL HALIL Mohamad Izzat Hilmi</t>
  </si>
  <si>
    <t>VAN DER LEE Jardi Christiaan</t>
  </si>
  <si>
    <t>SCHURAN Michal</t>
  </si>
  <si>
    <t>ARTZ Huub</t>
  </si>
  <si>
    <t>2x2e, 1x4e, 1x7e, 1x10e</t>
  </si>
  <si>
    <t>BOGDANOVICS Maris</t>
  </si>
  <si>
    <t>QUARTUCCI Lorenzo</t>
  </si>
  <si>
    <t>VERCOUILLIE Victor</t>
  </si>
  <si>
    <t>RICHARDS Kane</t>
  </si>
  <si>
    <t>SORARRAIN Gorka</t>
  </si>
  <si>
    <t>1x6e, 1x8e, 2x10e</t>
  </si>
  <si>
    <t>3x1e, 1x5e, 1x8e</t>
  </si>
  <si>
    <t>2x1e, 1x2e, 1x9e</t>
  </si>
  <si>
    <t>2x2e, 1x4e, 1x6e, 1x10e</t>
  </si>
  <si>
    <t>1x2e,1x4e, 2x6e, 1x7e, 1x8e</t>
  </si>
  <si>
    <t>1x1e, 1x4e, 1x5e, 1x6e</t>
  </si>
  <si>
    <t>Elly Mathijssen /</t>
  </si>
  <si>
    <t>/ Cynthia van Berchum</t>
  </si>
  <si>
    <t>1x1e, 2x2e, 1x4e</t>
  </si>
  <si>
    <t>1x1e, 2x3e, 1x9e</t>
  </si>
  <si>
    <t>1x4e, 1x9e, 2x10e</t>
  </si>
  <si>
    <t>1x2e, 1x4e, 1x8e, 2x10e</t>
  </si>
  <si>
    <t>1x5e, 1x7e, 1x9e</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</si>
  <si>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</si>
  <si>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</si>
  <si>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</si>
  <si>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</si>
  <si>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</si>
  <si>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</si>
  <si>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</si>
  <si>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</si>
  <si>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</si>
  <si>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</si>
  <si>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</si>
  <si>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</si>
  <si>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</si>
  <si>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</si>
  <si>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</si>
  <si>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</si>
  <si>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</si>
  <si>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</si>
  <si>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</si>
  <si>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</si>
  <si>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</si>
  <si>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</si>
  <si>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</si>
  <si>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Christiaan van den Vlekkert</t>
  </si>
  <si>
    <t>Martin Borggreve</t>
  </si>
  <si>
    <t>Wouter Sies</t>
  </si>
  <si>
    <t>Vincent Kroes</t>
  </si>
  <si>
    <t>Jelle Rieske</t>
  </si>
  <si>
    <t>Leon Verhaeg</t>
  </si>
  <si>
    <t>Marcel Boeren</t>
  </si>
  <si>
    <t>Rik Harmsen</t>
  </si>
  <si>
    <t>John Berger</t>
  </si>
  <si>
    <t>Geert Leemput</t>
  </si>
  <si>
    <t>Bram van Hoven</t>
  </si>
  <si>
    <t>Ron van Kleef</t>
  </si>
  <si>
    <t>Jan Blokland</t>
  </si>
  <si>
    <t>Ed Roos</t>
  </si>
  <si>
    <t>Theo Moonen</t>
  </si>
  <si>
    <t>Thijs van Hoven</t>
  </si>
  <si>
    <t>Monique van Hoven</t>
  </si>
  <si>
    <t>Paul Fierens</t>
  </si>
  <si>
    <t>Hans Stevens</t>
  </si>
  <si>
    <t>Jos de Groot</t>
  </si>
  <si>
    <t>Thomas Vreugdenhil</t>
  </si>
  <si>
    <t>Wouter de Bruijn</t>
  </si>
  <si>
    <t>Wim Dik</t>
  </si>
  <si>
    <t>Wout Geuns</t>
  </si>
  <si>
    <t>Jente Mensink</t>
  </si>
  <si>
    <t>Jessy Redan</t>
  </si>
  <si>
    <t>Jeroen Brabants</t>
  </si>
  <si>
    <t>Martin Rommens</t>
  </si>
  <si>
    <t>152.</t>
  </si>
  <si>
    <t>Bart Croes</t>
  </si>
  <si>
    <t>UCI-003</t>
  </si>
  <si>
    <t>UCI-008</t>
  </si>
  <si>
    <t>UCI-005</t>
  </si>
  <si>
    <t>UCI-012</t>
  </si>
  <si>
    <t>UCI-010</t>
  </si>
  <si>
    <t>UCI-020</t>
  </si>
  <si>
    <t>UCI-019</t>
  </si>
  <si>
    <t>UCI-025</t>
  </si>
  <si>
    <t>UCI-004</t>
  </si>
  <si>
    <t>UCI-001</t>
  </si>
  <si>
    <t>UCI-037</t>
  </si>
  <si>
    <t>UCI-024</t>
  </si>
  <si>
    <t>UCI-028</t>
  </si>
  <si>
    <t>UCI-002</t>
  </si>
  <si>
    <t>UCI-007</t>
  </si>
  <si>
    <t>UCI-013</t>
  </si>
  <si>
    <t>UCI-011</t>
  </si>
  <si>
    <t>UCI-017</t>
  </si>
  <si>
    <t>UCI-009</t>
  </si>
  <si>
    <t>UCI-023</t>
  </si>
  <si>
    <t>UCI-014</t>
  </si>
  <si>
    <t>UCI-056</t>
  </si>
  <si>
    <t>UCI-045</t>
  </si>
  <si>
    <t>UCI-041</t>
  </si>
  <si>
    <t>UCI-047</t>
  </si>
  <si>
    <t>UCI-039</t>
  </si>
  <si>
    <t>UCI-052</t>
  </si>
  <si>
    <t>UCI-006</t>
  </si>
  <si>
    <t>UCI-026</t>
  </si>
  <si>
    <t>UCI-022</t>
  </si>
  <si>
    <t>UCI-072</t>
  </si>
  <si>
    <t>UCI-035</t>
  </si>
  <si>
    <t>UCI-018</t>
  </si>
  <si>
    <t>UCI-030</t>
  </si>
  <si>
    <t>UCI-029</t>
  </si>
  <si>
    <t>UCI-073</t>
  </si>
  <si>
    <t>UCI-061</t>
  </si>
  <si>
    <t>UCI-034</t>
  </si>
  <si>
    <t>UCI-016</t>
  </si>
  <si>
    <t>UCI-078</t>
  </si>
  <si>
    <t>UCI-032</t>
  </si>
  <si>
    <t>UCI-064</t>
  </si>
  <si>
    <t>UCI-071</t>
  </si>
  <si>
    <t>UCI-053</t>
  </si>
  <si>
    <t>UCI-031</t>
  </si>
  <si>
    <t>UCI-043</t>
  </si>
  <si>
    <t>UCI-042</t>
  </si>
  <si>
    <t>UCI-060</t>
  </si>
  <si>
    <t>UCI-081</t>
  </si>
  <si>
    <t>UCI-058</t>
  </si>
  <si>
    <t>UCI-079</t>
  </si>
  <si>
    <t>UCI-046</t>
  </si>
  <si>
    <t>UCI-083</t>
  </si>
  <si>
    <t>UCI-068</t>
  </si>
  <si>
    <t>UCI-066</t>
  </si>
  <si>
    <t>UCI-044</t>
  </si>
  <si>
    <t>UCI-015</t>
  </si>
  <si>
    <t>UCI-049</t>
  </si>
  <si>
    <t>UCI-054</t>
  </si>
  <si>
    <t>UCI-062</t>
  </si>
  <si>
    <t>UCI-069</t>
  </si>
  <si>
    <t>UCI-070</t>
  </si>
  <si>
    <t>UCI-082</t>
  </si>
  <si>
    <t>UCI-088</t>
  </si>
  <si>
    <t>UCI-096</t>
  </si>
  <si>
    <t>UCI-097</t>
  </si>
  <si>
    <t>UCI-126</t>
  </si>
  <si>
    <t>UCI-131</t>
  </si>
  <si>
    <t>UCI-133</t>
  </si>
  <si>
    <t>UCI-147</t>
  </si>
  <si>
    <t>UCI-151</t>
  </si>
  <si>
    <t>1.WorldTour / Gelderland</t>
  </si>
  <si>
    <t>1.WorldTour / Roosendaal</t>
  </si>
  <si>
    <t>3.Continental / Belgie</t>
  </si>
  <si>
    <t>3.Continental / Roosendaal</t>
  </si>
  <si>
    <t>4.ProNational / Gelderland</t>
  </si>
  <si>
    <t>4.ProNational / PostNL</t>
  </si>
  <si>
    <t>4.ProNational / Breda eo</t>
  </si>
  <si>
    <t>4.ProNational / Belgie</t>
  </si>
  <si>
    <t>Rinus van der Wal</t>
  </si>
  <si>
    <t>153.</t>
  </si>
  <si>
    <t>UCI-153</t>
  </si>
  <si>
    <t>5.National / Belgie</t>
  </si>
  <si>
    <t>5.National / Breda eo</t>
  </si>
  <si>
    <t>UCI Ranking 31-12-2023</t>
  </si>
  <si>
    <t>2020, 2021, 2022, 2023</t>
  </si>
  <si>
    <t>2021, 2022, 2023</t>
  </si>
  <si>
    <t>2022, 2023</t>
  </si>
  <si>
    <t>Team Roosendaal</t>
  </si>
  <si>
    <t>Team Belgie</t>
  </si>
  <si>
    <t>Team Gelderland</t>
  </si>
  <si>
    <t>Team Breda eo</t>
  </si>
  <si>
    <t>Chris Schepers</t>
  </si>
  <si>
    <t>154.</t>
  </si>
  <si>
    <t>(+2389)</t>
  </si>
  <si>
    <t>GROSSSCHARTNER Felix</t>
  </si>
  <si>
    <t xml:space="preserve"> 's-Hertogenbosch</t>
  </si>
  <si>
    <t>Heerde</t>
  </si>
  <si>
    <t>Hengelo</t>
  </si>
  <si>
    <t>Rijswijk ZH</t>
  </si>
  <si>
    <t>UCI126</t>
  </si>
  <si>
    <t>UCI127</t>
  </si>
  <si>
    <t>Amersfoort</t>
  </si>
  <si>
    <t>UCI129</t>
  </si>
  <si>
    <t>UCI130</t>
  </si>
  <si>
    <t>Bavel</t>
  </si>
  <si>
    <t>UCI131</t>
  </si>
  <si>
    <t>Wilp</t>
  </si>
  <si>
    <t>UCI132</t>
  </si>
  <si>
    <t>UCI133</t>
  </si>
  <si>
    <t>UCI134</t>
  </si>
  <si>
    <t>UCI135</t>
  </si>
  <si>
    <t>UCI136</t>
  </si>
  <si>
    <t>UCI137</t>
  </si>
  <si>
    <t>Maastricht</t>
  </si>
  <si>
    <t>UCI138</t>
  </si>
  <si>
    <t>Barendrecht</t>
  </si>
  <si>
    <t>UCI139</t>
  </si>
  <si>
    <t>UCI141</t>
  </si>
  <si>
    <t>UCI142</t>
  </si>
  <si>
    <t>UCI143</t>
  </si>
  <si>
    <t>Zeeland</t>
  </si>
  <si>
    <t>Wageningen</t>
  </si>
  <si>
    <t>Nieuwerkerk aan den Ijssel</t>
  </si>
  <si>
    <t>Capelle aan den Ijssel</t>
  </si>
  <si>
    <t>UCI147</t>
  </si>
  <si>
    <t>UCI151</t>
  </si>
  <si>
    <t>Leerdam</t>
  </si>
  <si>
    <t>UCI153</t>
  </si>
  <si>
    <t>155.</t>
  </si>
  <si>
    <t>156.</t>
  </si>
  <si>
    <t>157.</t>
  </si>
  <si>
    <t>158.</t>
  </si>
  <si>
    <t>159.</t>
  </si>
  <si>
    <t>(+9375)</t>
  </si>
  <si>
    <t>(+4703)</t>
  </si>
  <si>
    <t>(+4897)</t>
  </si>
  <si>
    <t>(+3228)</t>
  </si>
  <si>
    <t>(+5499)</t>
  </si>
  <si>
    <t>(+10451)</t>
  </si>
  <si>
    <t>(+4028)</t>
  </si>
  <si>
    <t>(+5405)</t>
  </si>
  <si>
    <t>(+6050)</t>
  </si>
  <si>
    <t>(+3753)</t>
  </si>
  <si>
    <t>(+6353)</t>
  </si>
  <si>
    <t>(+2223)</t>
  </si>
  <si>
    <t>(+2633)</t>
  </si>
  <si>
    <t>(+3996)</t>
  </si>
  <si>
    <t>(+3835)</t>
  </si>
  <si>
    <t>(+4192)</t>
  </si>
  <si>
    <t>(+4829)</t>
  </si>
  <si>
    <t>(+6955)</t>
  </si>
  <si>
    <t>(+10481)</t>
  </si>
  <si>
    <t>(+2924)</t>
  </si>
  <si>
    <t>(+3341)</t>
  </si>
  <si>
    <t>(+8941)</t>
  </si>
  <si>
    <t>(+2281)</t>
  </si>
  <si>
    <t>(+6250)</t>
  </si>
  <si>
    <t>(+10645)</t>
  </si>
  <si>
    <t>(+4645)</t>
  </si>
  <si>
    <t>(+11543)</t>
  </si>
  <si>
    <t>(+7757)</t>
  </si>
  <si>
    <t>(+4577)</t>
  </si>
  <si>
    <t>(+14446)</t>
  </si>
  <si>
    <t>(+13531)</t>
  </si>
  <si>
    <t>(+9121)</t>
  </si>
  <si>
    <t>(+3777)</t>
  </si>
  <si>
    <t>(+10041)</t>
  </si>
  <si>
    <t>(+12975)</t>
  </si>
  <si>
    <t>(+4917)</t>
  </si>
  <si>
    <t>(+4277)</t>
  </si>
  <si>
    <t>(+3603)</t>
  </si>
  <si>
    <t>(+4739)</t>
  </si>
  <si>
    <t>(+2632)</t>
  </si>
  <si>
    <t>(+12866)</t>
  </si>
  <si>
    <t>(+655)</t>
  </si>
  <si>
    <t>(+1050)</t>
  </si>
  <si>
    <t>(+6799)</t>
  </si>
  <si>
    <t>(+890)</t>
  </si>
  <si>
    <t>(+2573)</t>
  </si>
  <si>
    <t>(+6565)</t>
  </si>
  <si>
    <t>(+11033)</t>
  </si>
  <si>
    <t>(+9734)</t>
  </si>
  <si>
    <t>(+11252)</t>
  </si>
  <si>
    <t>(+268)</t>
  </si>
  <si>
    <t>(+11477)</t>
  </si>
  <si>
    <t>(+1674)</t>
  </si>
  <si>
    <t>(+535)</t>
  </si>
  <si>
    <t>(-3114)</t>
  </si>
  <si>
    <t>(+4121)</t>
  </si>
  <si>
    <t>(+2064)</t>
  </si>
  <si>
    <t>(+20271)</t>
  </si>
  <si>
    <t>(+18960)</t>
  </si>
  <si>
    <t>(+18070)</t>
  </si>
  <si>
    <t>(+17991)</t>
  </si>
  <si>
    <t>(+6052)</t>
  </si>
  <si>
    <t>(+15102)</t>
  </si>
  <si>
    <t>(+17583)</t>
  </si>
  <si>
    <t>(+6548)</t>
  </si>
  <si>
    <t>(+18699)</t>
  </si>
  <si>
    <t>(+15957</t>
  </si>
  <si>
    <t>(+13825)</t>
  </si>
  <si>
    <t>(+14733)</t>
  </si>
  <si>
    <t>Cadel Evans Great Ocean Roadrace Talent/Specialist</t>
  </si>
  <si>
    <t>Amstel Gold Race Talent/Specialist</t>
  </si>
  <si>
    <t>Waalse Pijl Talent/Specialist</t>
  </si>
  <si>
    <t>Giro d'Italia Talent/Specialist</t>
  </si>
  <si>
    <t>Clasica San Sebastian Talent/Specialist</t>
  </si>
  <si>
    <t>Cyclassics Hamburg Talent/Specialist</t>
  </si>
  <si>
    <t>Wereldkampioenschappen Tijdrit Talent/Specialist/Topper</t>
  </si>
  <si>
    <t>Nationale Kampioenschappen Wegwedstrijd Talent/Specialist</t>
  </si>
  <si>
    <t>CAPIOT Amaury</t>
  </si>
  <si>
    <t>2x1e, 1x4e</t>
  </si>
  <si>
    <t>1x3e, 1x5e, 1x8e, 2x9e</t>
  </si>
  <si>
    <t xml:space="preserve">er 2 punten aan de winnaar toegekend en 1 punt aan de verliezer. </t>
  </si>
  <si>
    <t xml:space="preserve">Bij gelijke stand aan het einde van deze groepsfase geeft het totale aantal gescoorde jaarspelpunten de doorslag. Als ook dat gelijk is </t>
  </si>
  <si>
    <t>beslist de onderlinge wedstrijd.</t>
  </si>
  <si>
    <t>Als er in een wedstrijd twee deelnemers precies een gelijk aantal jaarspelpunten halen, dan krijgen beide personen 1 punt.</t>
  </si>
  <si>
    <t>1e groepsfase:</t>
  </si>
  <si>
    <t>Nationale Kampioenschappen Wegrace</t>
  </si>
  <si>
    <t>Jens Roggeman (4)</t>
  </si>
  <si>
    <t>Jessy Redan (5)</t>
  </si>
  <si>
    <t>Reinier Mulder (2)</t>
  </si>
  <si>
    <t>Wesley Zandee (4)</t>
  </si>
  <si>
    <t>Rijn van Dommele (3)</t>
  </si>
  <si>
    <t>Dennis Voorbraak (4)</t>
  </si>
  <si>
    <t>Mark van Hoven (1)</t>
  </si>
  <si>
    <t>Mario Stolwijk (4)</t>
  </si>
  <si>
    <t>Omloop Nieuwsblad</t>
  </si>
  <si>
    <t>Tirreno-Adriatico</t>
  </si>
  <si>
    <t>2023:</t>
  </si>
  <si>
    <t>2023 : Rolf Pruijsen</t>
  </si>
  <si>
    <t>D5   17e</t>
  </si>
  <si>
    <t>D5   14e</t>
  </si>
  <si>
    <t>D5   15e</t>
  </si>
  <si>
    <t>D5   16e</t>
  </si>
  <si>
    <t>D5   18e</t>
  </si>
  <si>
    <t>D5   19e</t>
  </si>
  <si>
    <t>D5   20e</t>
  </si>
  <si>
    <t>D5   21e</t>
  </si>
  <si>
    <t>D5   22e</t>
  </si>
  <si>
    <t>D5   23e</t>
  </si>
  <si>
    <t>D5   24e</t>
  </si>
  <si>
    <t>D5   25e</t>
  </si>
  <si>
    <t>D5   26e</t>
  </si>
  <si>
    <t>D5   27e</t>
  </si>
  <si>
    <t>D5   28e</t>
  </si>
  <si>
    <t>D5   29e</t>
  </si>
  <si>
    <t>D5   30e</t>
  </si>
  <si>
    <t>D5   31e</t>
  </si>
  <si>
    <t>D5   32e</t>
  </si>
  <si>
    <t>D5   33e</t>
  </si>
  <si>
    <t>D5   34e</t>
  </si>
  <si>
    <t>D5   35e</t>
  </si>
  <si>
    <t>Bas Walraven, Nathan van den Heuvel, Peter van Gisteren, Rens Krijnen en Marcel Bekkering verwijderd</t>
  </si>
  <si>
    <t>GIRARD Damien</t>
  </si>
  <si>
    <t>(-17360)</t>
  </si>
  <si>
    <t>(-18983)</t>
  </si>
  <si>
    <t>(+12526)</t>
  </si>
  <si>
    <t>(-17138)</t>
  </si>
  <si>
    <t>(-10590)</t>
  </si>
  <si>
    <t>(+25413)</t>
  </si>
  <si>
    <t>(+25112)</t>
  </si>
  <si>
    <t>(-16579)</t>
  </si>
  <si>
    <t>(+24682)</t>
  </si>
  <si>
    <t>(+24608)</t>
  </si>
  <si>
    <t>(+23619)</t>
  </si>
  <si>
    <t>(+23544)</t>
  </si>
  <si>
    <t>(+23452)</t>
  </si>
  <si>
    <t>(+23399)</t>
  </si>
  <si>
    <t>(+22974)</t>
  </si>
  <si>
    <t>(+22825)</t>
  </si>
  <si>
    <t>(+22543)</t>
  </si>
  <si>
    <t>(+22048)</t>
  </si>
  <si>
    <t>(+21930)</t>
  </si>
  <si>
    <t>(+21866)</t>
  </si>
  <si>
    <t>(+21652)</t>
  </si>
  <si>
    <t>(+21444)</t>
  </si>
  <si>
    <t>(+21379)</t>
  </si>
  <si>
    <t>(+21240)</t>
  </si>
  <si>
    <t>(+20759)</t>
  </si>
  <si>
    <t>(+20437)</t>
  </si>
  <si>
    <t>(+20097)</t>
  </si>
  <si>
    <t>(+19846)</t>
  </si>
  <si>
    <t>(+19816)</t>
  </si>
  <si>
    <t>(+19576)</t>
  </si>
  <si>
    <t>(+18222)</t>
  </si>
  <si>
    <t>(+15788)</t>
  </si>
  <si>
    <t>(-5096)</t>
  </si>
  <si>
    <t>(-5078)</t>
  </si>
  <si>
    <t>(-14291)</t>
  </si>
  <si>
    <t>(+14682)</t>
  </si>
  <si>
    <t>(-8817)</t>
  </si>
  <si>
    <t>(-14173)</t>
  </si>
  <si>
    <t>(-4062)</t>
  </si>
  <si>
    <t>(-4476)</t>
  </si>
  <si>
    <t>(-8474)</t>
  </si>
  <si>
    <t>(-7588)</t>
  </si>
  <si>
    <t>(-8543)</t>
  </si>
  <si>
    <t>(-3311)</t>
  </si>
  <si>
    <t>(-7313)</t>
  </si>
  <si>
    <t>DE PRETTO Davide</t>
  </si>
  <si>
    <t>BLUME LEVY William</t>
  </si>
  <si>
    <t>SILVA Guillermo Thomas</t>
  </si>
  <si>
    <t>PERSICO Davide</t>
  </si>
  <si>
    <t>SÖDERQVIST Jakob</t>
  </si>
  <si>
    <t>AVOINE Kévin</t>
  </si>
  <si>
    <t>UHLIG Henri</t>
  </si>
  <si>
    <t>PINARELLO Alessandro</t>
  </si>
  <si>
    <t>VAN DEN BOSSCHE Fabio</t>
  </si>
  <si>
    <t>FANCELLU Alessandro</t>
  </si>
  <si>
    <t>SCHIFFER Anton</t>
  </si>
  <si>
    <t>LABROSSE Jordan</t>
  </si>
  <si>
    <t>Week 12</t>
  </si>
  <si>
    <t>Week 13</t>
  </si>
  <si>
    <t>REINDERINK Pepijn</t>
  </si>
  <si>
    <t>HABTEAB Yoel</t>
  </si>
  <si>
    <t>GÓMEZ Germán Darío</t>
  </si>
  <si>
    <t>ROLLAND Brieuc</t>
  </si>
  <si>
    <t>KRETSCHY Moritz</t>
  </si>
  <si>
    <t>TORRES Pablo</t>
  </si>
  <si>
    <t>Nieuwsblad</t>
  </si>
  <si>
    <t>Christiaan vd Vlekkert</t>
  </si>
  <si>
    <t>Christiaan van de Vlekkert</t>
  </si>
  <si>
    <t>1x2e, 3x4e, 1x6e</t>
  </si>
  <si>
    <t>1x2e, 1x5e, 2x9e</t>
  </si>
  <si>
    <t>1x3e, 1x4e, 1x7e</t>
  </si>
  <si>
    <t>GALVÁN Francisco</t>
  </si>
  <si>
    <t>Week 14</t>
  </si>
  <si>
    <t>Week 15</t>
  </si>
  <si>
    <t>1x1e, 1x4e, 1x6e, 1x8e</t>
  </si>
  <si>
    <t>1x5e, 1x6e, 1x8e, 1x9e, 1x10e</t>
  </si>
  <si>
    <t>1x1e, 1x2e, 1x4e, 1x10e</t>
  </si>
  <si>
    <t>1x1e, 1x2e, 1x3e, 1x5e, 1x6e</t>
  </si>
  <si>
    <t>1x5e, 1x6e, 1x7e, 2x8e, 1x10e</t>
  </si>
  <si>
    <t>HERZOG Emil</t>
  </si>
  <si>
    <t>DE CASSAN Davide</t>
  </si>
  <si>
    <t>DARBELLAY Valentin</t>
  </si>
  <si>
    <t>CARBONI Giovanni</t>
  </si>
  <si>
    <t>HENNEQUIN Paul</t>
  </si>
  <si>
    <t>LIENHARD Fabian</t>
  </si>
  <si>
    <t>GUTIÉRREZ Jorge</t>
  </si>
  <si>
    <t>2x1e, 2x2e, 1x4e, 1x8e</t>
  </si>
  <si>
    <t xml:space="preserve">1x4e </t>
  </si>
  <si>
    <t>1x4e,</t>
  </si>
  <si>
    <t>1x2e,</t>
  </si>
  <si>
    <t xml:space="preserve">1x4e, 1x8e, </t>
  </si>
  <si>
    <t xml:space="preserve">1x3e </t>
  </si>
  <si>
    <t>1x63, 1x10e</t>
  </si>
  <si>
    <t>1x2e, 1x73</t>
  </si>
  <si>
    <t>ISIDORE Noa</t>
  </si>
  <si>
    <t>BRAZ AFONSO Clément</t>
  </si>
  <si>
    <t>MAŁECKI Kamil</t>
  </si>
  <si>
    <t>OOSTERLINCK Joes</t>
  </si>
  <si>
    <t>ROSLI Muhammad Nur Aiman Bin</t>
  </si>
  <si>
    <t>CHAWCHIANGKWANG Peerapol</t>
  </si>
  <si>
    <t>KERGOZOU DE LA BOESSIERE Nick</t>
  </si>
  <si>
    <t>MAZLIN Muhammad Syawal</t>
  </si>
  <si>
    <t>RETEGI Mikel</t>
  </si>
  <si>
    <t>MINTEGI Iker</t>
  </si>
  <si>
    <t>1x1e, 1x6e, 1x8e, 1x9e</t>
  </si>
  <si>
    <t>Dwars door Vlaanderen Talent/Specialist</t>
  </si>
  <si>
    <t>1x2e,1x3e, 1x5e</t>
  </si>
  <si>
    <t>1x2e, 1x3e, 1x8e, 1x9e</t>
  </si>
  <si>
    <t>Ronde van Vlaanderen Specialist</t>
  </si>
  <si>
    <t>1x1e,2x3e, 1x4e, 1x7e, 1x8e</t>
  </si>
  <si>
    <t>Ronde van het Baskenland Talent/Specialist</t>
  </si>
  <si>
    <t>1x1e, 1x2e, 1x6e</t>
  </si>
  <si>
    <t>1x4e,1x9e</t>
  </si>
  <si>
    <t>1x6e,1x8e</t>
  </si>
  <si>
    <t>1x9e,1x10e</t>
  </si>
  <si>
    <t>1x2e, 1x3e, 1x6e 1x7e</t>
  </si>
  <si>
    <t>Amstel Gold Race Specialist</t>
  </si>
  <si>
    <t>1x3e, 1x4e  1x8e</t>
  </si>
  <si>
    <t xml:space="preserve">1x10e </t>
  </si>
  <si>
    <t>LEIJNSE Enzo</t>
  </si>
  <si>
    <t>1x2e, 2x4e</t>
  </si>
  <si>
    <t>1x2e,1x3e, 1x5e, 1x8e</t>
  </si>
  <si>
    <t>1x2e, 1x5e, 1x6e, 1x7e, 1x10e</t>
  </si>
  <si>
    <t>1x3e, 1x5e, 1x6e, 1x9e</t>
  </si>
  <si>
    <t>1x2e, 1x5e, 1x8e</t>
  </si>
  <si>
    <t>1x3e, 1x4e,1x10e</t>
  </si>
  <si>
    <t>1x5e, 2x7e</t>
  </si>
  <si>
    <t>NIELSEN Sebastian</t>
  </si>
  <si>
    <t>LOOCKX Lander</t>
  </si>
  <si>
    <t>HAJEK Alexander</t>
  </si>
  <si>
    <t>MATTHEIS Oliver</t>
  </si>
  <si>
    <t>RUIZ Ibon</t>
  </si>
  <si>
    <t>ANDERSEN Mads</t>
  </si>
  <si>
    <t>SCOTT Cameron</t>
  </si>
  <si>
    <t>2x1e, 1x4e, 1x5e, 1x6e, 1x7e</t>
  </si>
  <si>
    <t>1x3e, 2x5e, 1x6e, 2x7e, 1x8e</t>
  </si>
  <si>
    <t>Ronde van Romandie Specialist/Topper</t>
  </si>
  <si>
    <t>1x1e, 1x4e, 2x7e</t>
  </si>
  <si>
    <t xml:space="preserve">1x1e, 1x4e </t>
  </si>
  <si>
    <t>1x4e, 1x6e, 1x7e, 1x10e</t>
  </si>
  <si>
    <t>1x3e, 1x5e, 2x10e</t>
  </si>
  <si>
    <t>BUDZIŃSKI Marcin</t>
  </si>
  <si>
    <t>BRENNAN Matthew</t>
  </si>
  <si>
    <t>GUALDI Simone</t>
  </si>
  <si>
    <t>WÜRTZ SCHMIDT Mads</t>
  </si>
  <si>
    <t>VOLTR Martin</t>
  </si>
  <si>
    <t>DEWEIRDT Siebe</t>
  </si>
  <si>
    <t>MONK Cyrus</t>
  </si>
  <si>
    <t>ZABELINSKIY Bogdan</t>
  </si>
  <si>
    <t>ZOIDL Riccardo</t>
  </si>
  <si>
    <t>PŘIDAL Tomáš</t>
  </si>
  <si>
    <t>MARCHAND Gianni</t>
  </si>
  <si>
    <t>AERTS Toon</t>
  </si>
  <si>
    <t>ÄRM Rait</t>
  </si>
  <si>
    <t>BRENES Sebastian</t>
  </si>
  <si>
    <t>CRAPS Lars</t>
  </si>
  <si>
    <t>MAIRE Adrien</t>
  </si>
  <si>
    <t>LEEMREIZE Gijs</t>
  </si>
  <si>
    <t>WARBASSE Larry</t>
  </si>
  <si>
    <t>Dennis hagens</t>
  </si>
  <si>
    <t>2x2e, 1x3e, 1x5e, 1x9e</t>
  </si>
  <si>
    <t>1x6e, 2x8e, 2x9e, 2x10e</t>
  </si>
  <si>
    <t>Giro d'Italia Specialist/Topper</t>
  </si>
  <si>
    <t>MOURIS Wessel</t>
  </si>
  <si>
    <t>WALKER Max</t>
  </si>
  <si>
    <t>VAN DER TUUK Axel</t>
  </si>
  <si>
    <t>LAMBRECHT Michiel</t>
  </si>
  <si>
    <t>CONCA Filippo</t>
  </si>
  <si>
    <t>MILESI Nicolas</t>
  </si>
  <si>
    <t>YAMAMOTO Masaki</t>
  </si>
  <si>
    <t>RAVBAR Anže</t>
  </si>
  <si>
    <t>RACCAGNI NOVIERO Andrea</t>
  </si>
  <si>
    <t>THORNLEY Callum</t>
  </si>
  <si>
    <t>WIDAR Jarno</t>
  </si>
  <si>
    <t>BISIAUX Léo</t>
  </si>
  <si>
    <t>NOVÁK Pavel</t>
  </si>
  <si>
    <t>KAJAMINI Florian Samuel</t>
  </si>
  <si>
    <t>D'AMATO Andrea</t>
  </si>
  <si>
    <t>MACIAS Cesar</t>
  </si>
  <si>
    <t>DE SCHUYTENEER Steffen</t>
  </si>
  <si>
    <t>MARTÍ Pau</t>
  </si>
  <si>
    <t>NESPOLI Lorenzo</t>
  </si>
  <si>
    <t>BORGO Alessandro</t>
  </si>
  <si>
    <t>ROMELE Alessandro</t>
  </si>
  <si>
    <t>PALETTI Luca</t>
  </si>
  <si>
    <t>TUCKWELL Luke</t>
  </si>
  <si>
    <t>VERSCHUREN Killian</t>
  </si>
  <si>
    <t>MATTIO Pietro</t>
  </si>
  <si>
    <t>DONIE Milan</t>
  </si>
  <si>
    <t>MARIVOET Duarte</t>
  </si>
  <si>
    <t>KUYPERS Gerben</t>
  </si>
  <si>
    <t>GONZÁLEZ Roberto Carlos</t>
  </si>
  <si>
    <t>KUBIŠ Lukáš</t>
  </si>
  <si>
    <t>TSARENKO Kyrylo</t>
  </si>
  <si>
    <t>1x3e, 1x4e, 1x5e, 2x7e, 1x8e, 1x10e</t>
  </si>
  <si>
    <t>Criterium du Dauphine Specialist/Topper</t>
  </si>
  <si>
    <t>1x1e, 2x7e, 1x8e</t>
  </si>
  <si>
    <t>1x1e, 1x7e,1x10e</t>
  </si>
  <si>
    <t>1x4e,1x7e</t>
  </si>
  <si>
    <t>1x4e, 1x8e, 1x9e</t>
  </si>
  <si>
    <t>ROGERS Cameron</t>
  </si>
  <si>
    <t>CRESCIOLI Ludovico</t>
  </si>
  <si>
    <t>ÁLVAREZ Rodrigo</t>
  </si>
  <si>
    <t>UMBA Santiago</t>
  </si>
  <si>
    <t>BROWNING Fergus</t>
  </si>
  <si>
    <t>DONNENWIRTH Tom</t>
  </si>
  <si>
    <t>BREUILLARD Nicolas</t>
  </si>
  <si>
    <t>ZERAI Nahom</t>
  </si>
  <si>
    <t>TURCONI Filippo</t>
  </si>
  <si>
    <t>ZAMPERINI Edoardo</t>
  </si>
  <si>
    <t>GRUSZCZYNSKI Filip</t>
  </si>
  <si>
    <t>BRACALENTE Diego</t>
  </si>
  <si>
    <t>MARTINEZ Guillermo Juan</t>
  </si>
  <si>
    <t>ROULAND Louis</t>
  </si>
  <si>
    <t>VERSTRYNGE Emiel</t>
  </si>
  <si>
    <t>SCALCO Matteo</t>
  </si>
  <si>
    <t>FAYOLLE Jean-Loup</t>
  </si>
  <si>
    <t>DECOMBLE Maxime</t>
  </si>
  <si>
    <t>38e</t>
  </si>
  <si>
    <t>39e</t>
  </si>
  <si>
    <t>40e</t>
  </si>
  <si>
    <t>41e</t>
  </si>
  <si>
    <t>42e</t>
  </si>
  <si>
    <t>43e</t>
  </si>
  <si>
    <t>44e</t>
  </si>
  <si>
    <t>45e</t>
  </si>
  <si>
    <t>46e</t>
  </si>
  <si>
    <t>47e</t>
  </si>
  <si>
    <t>48e</t>
  </si>
  <si>
    <t>49e</t>
  </si>
  <si>
    <t>50e</t>
  </si>
  <si>
    <t>51e</t>
  </si>
  <si>
    <t>52e</t>
  </si>
  <si>
    <t>53e</t>
  </si>
  <si>
    <t>Bram van Hoven /</t>
  </si>
  <si>
    <t>/ Cas Coppens</t>
  </si>
  <si>
    <t>/ Sander Vreugdenhil</t>
  </si>
  <si>
    <t>AUGUST Andrew</t>
  </si>
  <si>
    <t>CHUMIL Sergio Geovani</t>
  </si>
  <si>
    <t>PEÑUELA Francisco Joel</t>
  </si>
  <si>
    <t>ANTUNES Tiago</t>
  </si>
  <si>
    <t>LEAÇA Gonçalo</t>
  </si>
  <si>
    <t>BRAGUINI Andrey</t>
  </si>
  <si>
    <t>Monique kammers</t>
  </si>
  <si>
    <t>BASSET Pierre Henry</t>
  </si>
  <si>
    <t>BOULAHOITE Rayan</t>
  </si>
  <si>
    <t>DELACROIX Théo</t>
  </si>
  <si>
    <t>FELDMANN Karsten Larsen</t>
  </si>
  <si>
    <t>TOUDAL Emil</t>
  </si>
  <si>
    <t>HANSEN Alexander Arnt</t>
  </si>
  <si>
    <t>KRIJNSEN Jelte</t>
  </si>
  <si>
    <t>GUDNITZ Joshua</t>
  </si>
  <si>
    <t>1x1e, 1x5e, 2x6e</t>
  </si>
  <si>
    <t>Tour de France Talent / Specialist</t>
  </si>
  <si>
    <t>1x1e, 1x7e  1x8e, 1x10e</t>
  </si>
  <si>
    <t>1x4e, 2x4e</t>
  </si>
  <si>
    <t>LEONARD Michael</t>
  </si>
  <si>
    <t>PEDERSEN Henrik</t>
  </si>
  <si>
    <t>IZQUIERDO Clément</t>
  </si>
  <si>
    <t>LOPES Lucas</t>
  </si>
  <si>
    <t>DONZÉ Robin</t>
  </si>
  <si>
    <t>POLLEFLIET Gianluca</t>
  </si>
  <si>
    <t>VEISTROFFER Baptiste</t>
  </si>
  <si>
    <t>NORDHAGEN Jørgen</t>
  </si>
  <si>
    <t>LE HUITOUZE Eddy</t>
  </si>
  <si>
    <t>1x3e,1x4e</t>
  </si>
  <si>
    <t>LAAS Martin</t>
  </si>
  <si>
    <t>1x1e, 1x2e, 1x4e, 1x8e</t>
  </si>
  <si>
    <t>Ronde van Polen Talent / specialist</t>
  </si>
  <si>
    <t>1x 2e, 1x4e, 2x9e</t>
  </si>
  <si>
    <t>1x1e, 1x6e, 1x8e</t>
  </si>
  <si>
    <t>1x5e, 2x9e</t>
  </si>
  <si>
    <t>DONALDSON Robert</t>
  </si>
  <si>
    <t>SWIFT Ben</t>
  </si>
  <si>
    <t>GERVAIS Laurent</t>
  </si>
  <si>
    <t>L'HOTE Antoine</t>
  </si>
  <si>
    <t>PELIKÁN János</t>
  </si>
  <si>
    <t>ABAY Burak</t>
  </si>
  <si>
    <t>DARDER Sergi</t>
  </si>
  <si>
    <t>FINKŠT Tilen</t>
  </si>
  <si>
    <t>ZANGERLE Emanuel</t>
  </si>
  <si>
    <t>DEL GROSSO Tibor</t>
  </si>
  <si>
    <t>1x1e, 1x2e, 1x3e 1x8e, 1x9e</t>
  </si>
  <si>
    <t>1x4e, 1x7e, 1x8e, 1x9e</t>
  </si>
  <si>
    <t>3x7e</t>
  </si>
  <si>
    <t>DOWNES Brandon</t>
  </si>
  <si>
    <t>TONEATTI Davide</t>
  </si>
  <si>
    <t>SAMUDIO Carlos</t>
  </si>
  <si>
    <t>1x4e, 2x6e, 1x10e</t>
  </si>
  <si>
    <t>1x1e,1x4e, 1x6e</t>
  </si>
  <si>
    <t xml:space="preserve">1x9e, </t>
  </si>
  <si>
    <t>1x1e, 1x3e,1x5e  1x9e</t>
  </si>
  <si>
    <t>Ronde van Guangxi Talent / specialist</t>
  </si>
  <si>
    <t>1x7e,</t>
  </si>
  <si>
    <t>1x3e,</t>
  </si>
  <si>
    <t>1x9e,</t>
  </si>
  <si>
    <t>1x10e,</t>
  </si>
  <si>
    <t>VANDENBRANDEN Noah</t>
  </si>
  <si>
    <t>ŽUMER Matic</t>
  </si>
  <si>
    <t>BELOKI Markel</t>
  </si>
  <si>
    <t>RIKUNOV Petr</t>
  </si>
  <si>
    <t>GONOV Lev</t>
  </si>
  <si>
    <t>CORKERY Dillon</t>
  </si>
  <si>
    <t>ISASA Xabier</t>
  </si>
  <si>
    <t>2024 : Lenard Huijzer</t>
  </si>
  <si>
    <t>2022 : John Verschoor</t>
  </si>
  <si>
    <t>ETAPPEZEGES IN GROTE RONDES</t>
  </si>
  <si>
    <t>2024:</t>
  </si>
  <si>
    <t>Arjan Kolk, Coen Prenger, Henri Verschoor, Jannie van den Heuvel, Wilco Middelkoop, Geert van Engelgom, Richard van Cappellen, Robbert-Jan van Nugteren, Joke van den Dool en Peter Pruijsten verwijderd</t>
  </si>
  <si>
    <t>D4   25e</t>
  </si>
  <si>
    <t>D4   26e</t>
  </si>
  <si>
    <t>D4   27e</t>
  </si>
  <si>
    <t>D4   28e</t>
  </si>
  <si>
    <t>D4   29e</t>
  </si>
  <si>
    <t>D4   30e</t>
  </si>
  <si>
    <t>D4   31e</t>
  </si>
  <si>
    <t>D4   32e</t>
  </si>
  <si>
    <t>D4   33e</t>
  </si>
  <si>
    <t>D4   34e</t>
  </si>
  <si>
    <t>D4   35e</t>
  </si>
  <si>
    <t>D4   36e</t>
  </si>
  <si>
    <t>D5   36e</t>
  </si>
  <si>
    <t>D5   38e</t>
  </si>
  <si>
    <t>D5   37e</t>
  </si>
  <si>
    <t>1x1e,1x9e</t>
  </si>
  <si>
    <t>1x4e,1x8e</t>
  </si>
  <si>
    <t>1x4e,1x6e, 1x7e</t>
  </si>
  <si>
    <t>1x6e,1x7e</t>
  </si>
  <si>
    <t>1x3e,1x5e,  2x8e</t>
  </si>
  <si>
    <t>Wereldkampioenschappen Wegwedstrijd Specialist</t>
  </si>
  <si>
    <t>1x2e, 2x6e, 1x10e</t>
  </si>
  <si>
    <t>1x7e,1x8e</t>
  </si>
  <si>
    <t>1x3e,1x10e</t>
  </si>
  <si>
    <t>2x3e,2x5e</t>
  </si>
  <si>
    <t xml:space="preserve">Nationale Kampioenschappen Wegwedstrijd Talent </t>
  </si>
  <si>
    <t>1x1e, 1x3e, 1x6e, 1x8e</t>
  </si>
  <si>
    <t>Nationale Kampioenschappen Wegwedstrijd Talent / Specialist</t>
  </si>
  <si>
    <t>1x3e, 1x6e,1x9e, 1x10e</t>
  </si>
  <si>
    <t>160.</t>
  </si>
  <si>
    <t>161.</t>
  </si>
  <si>
    <t>162.</t>
  </si>
  <si>
    <t>163.</t>
  </si>
  <si>
    <t>164.</t>
  </si>
  <si>
    <t>165.</t>
  </si>
  <si>
    <t>166.</t>
  </si>
  <si>
    <t>167.</t>
  </si>
  <si>
    <t>168.</t>
  </si>
  <si>
    <t>169.</t>
  </si>
  <si>
    <t>170.</t>
  </si>
  <si>
    <t>171.</t>
  </si>
  <si>
    <t>172.</t>
  </si>
  <si>
    <t>ZZZZZ Diederik van den Heuvel</t>
  </si>
  <si>
    <t>ZZZZZ Nico Kammers</t>
  </si>
  <si>
    <t>ZZZZZ Wilmer van Ginkel</t>
  </si>
  <si>
    <t>ZZZZZ Hermen Vreugdenhil</t>
  </si>
  <si>
    <t>173.</t>
  </si>
  <si>
    <t>Meerkerk</t>
  </si>
  <si>
    <t>Born</t>
  </si>
  <si>
    <t>Arthur van Lith</t>
  </si>
  <si>
    <t>Bert Verhoeven</t>
  </si>
  <si>
    <t>Brian Ras</t>
  </si>
  <si>
    <t>Christiaan Walraven</t>
  </si>
  <si>
    <t>Daan van Dijk</t>
  </si>
  <si>
    <t>Dwight Snell</t>
  </si>
  <si>
    <t>Gellof van Steenis</t>
  </si>
  <si>
    <t>Harm Rieske</t>
  </si>
  <si>
    <t>Henk Tamminga</t>
  </si>
  <si>
    <t>Henri Schoon</t>
  </si>
  <si>
    <t>Irma Achterkamp</t>
  </si>
  <si>
    <t>Jelle Rinzema</t>
  </si>
  <si>
    <t>Jeroen Bink</t>
  </si>
  <si>
    <t>Jochen Hintermaier</t>
  </si>
  <si>
    <t>Joris Dehaes</t>
  </si>
  <si>
    <t>Kenny van Cauter</t>
  </si>
  <si>
    <t>Kevin Cuppens</t>
  </si>
  <si>
    <t>Lars van Soest</t>
  </si>
  <si>
    <t>Marco Terpstra</t>
  </si>
  <si>
    <t>Marco Vroege</t>
  </si>
  <si>
    <t>Maurice van Kuijk</t>
  </si>
  <si>
    <t>Michael Rabau</t>
  </si>
  <si>
    <t>Paul Mulder</t>
  </si>
  <si>
    <t>Robbie Tas</t>
  </si>
  <si>
    <t>Rogier Smit</t>
  </si>
  <si>
    <t>Rowan Feenstra</t>
  </si>
  <si>
    <t>Stijn Lurquin</t>
  </si>
  <si>
    <t>Thijs van Steen</t>
  </si>
  <si>
    <t>Wim Vellinga</t>
  </si>
  <si>
    <t>Gouderak</t>
  </si>
  <si>
    <t>Volendam</t>
  </si>
  <si>
    <t>Ammerzoden</t>
  </si>
  <si>
    <t>Oosterhout</t>
  </si>
  <si>
    <t>Pijnacker</t>
  </si>
  <si>
    <t>Gydo van Rheenen</t>
  </si>
  <si>
    <t>Laren</t>
  </si>
  <si>
    <t>Sassenheim</t>
  </si>
  <si>
    <t>Teteringen</t>
  </si>
  <si>
    <t>UCI157</t>
  </si>
  <si>
    <t>Elsloo</t>
  </si>
  <si>
    <t>Limmen</t>
  </si>
  <si>
    <t>Huissen</t>
  </si>
  <si>
    <t>Gouda</t>
  </si>
  <si>
    <t>UCI166</t>
  </si>
  <si>
    <t>Heerhugowaard</t>
  </si>
  <si>
    <t>UCI170</t>
  </si>
  <si>
    <t>UCI171</t>
  </si>
  <si>
    <t>Sander Blokland</t>
  </si>
  <si>
    <t>UCI172</t>
  </si>
  <si>
    <t>UCI173</t>
  </si>
  <si>
    <t>Hoogeveen</t>
  </si>
  <si>
    <t>174.</t>
  </si>
  <si>
    <t>UCI170/0</t>
  </si>
  <si>
    <t>UCI171/0</t>
  </si>
  <si>
    <t>UCI172/0</t>
  </si>
  <si>
    <t>UCI173/0</t>
  </si>
  <si>
    <t>UCI174/0</t>
  </si>
  <si>
    <t>Loosdrecht</t>
  </si>
  <si>
    <t>UCI-027</t>
  </si>
  <si>
    <t>UCI-038</t>
  </si>
  <si>
    <t>UCI-048</t>
  </si>
  <si>
    <t>UCI-050</t>
  </si>
  <si>
    <t>UCI-057</t>
  </si>
  <si>
    <t>UCI-074</t>
  </si>
  <si>
    <t>UCI-075</t>
  </si>
  <si>
    <t>UCI-076</t>
  </si>
  <si>
    <t>UCI-077</t>
  </si>
  <si>
    <t>UCI-090</t>
  </si>
  <si>
    <t>UCI-099</t>
  </si>
  <si>
    <t>UCI-157</t>
  </si>
  <si>
    <t>UCI-166</t>
  </si>
  <si>
    <t>UCI-170</t>
  </si>
  <si>
    <t>UCI-171</t>
  </si>
  <si>
    <t>UCI-172</t>
  </si>
  <si>
    <t>UCI-173</t>
  </si>
  <si>
    <t>UCI-174</t>
  </si>
  <si>
    <t>2.ProContinental / Roosendaal</t>
  </si>
  <si>
    <t>2.ProContinental / PostNL</t>
  </si>
  <si>
    <t>3.Continental / Gelderland</t>
  </si>
  <si>
    <t>2.ProContinental / Frietverslinders</t>
  </si>
  <si>
    <t>4.ProNational / Frietverslinders</t>
  </si>
  <si>
    <t>5.National / Frietverslinders</t>
  </si>
  <si>
    <t>5.National / PostNL</t>
  </si>
  <si>
    <t>Puntenklassement 2025</t>
  </si>
  <si>
    <t>Team Frietverslinders</t>
  </si>
  <si>
    <t>goud</t>
  </si>
  <si>
    <t>zilver</t>
  </si>
  <si>
    <t>brons</t>
  </si>
  <si>
    <t>Groepsindeling groepsfase:</t>
  </si>
  <si>
    <t>Adri Willemstein (5)</t>
  </si>
  <si>
    <t>Bram van Hoven (4)</t>
  </si>
  <si>
    <t>Bas van Berchum (5)</t>
  </si>
  <si>
    <t>Chris Schepers (4)</t>
  </si>
  <si>
    <t>Cynthia van Berchum (5)</t>
  </si>
  <si>
    <t>Erwin van Luffelen (5)</t>
  </si>
  <si>
    <t>Fokko Haveman (2)</t>
  </si>
  <si>
    <t>Elly Mathijssen (1)</t>
  </si>
  <si>
    <t>Goof van den Dool (4)</t>
  </si>
  <si>
    <t>Jan Hendrickx (3)</t>
  </si>
  <si>
    <t>Jomardi van Berchum (5)</t>
  </si>
  <si>
    <t>Jimmy Vancutsem (2)</t>
  </si>
  <si>
    <t>Joke van den Dool (5)</t>
  </si>
  <si>
    <t>Kees van As (2)</t>
  </si>
  <si>
    <t>Leendert-Jan Visser (3)</t>
  </si>
  <si>
    <t>Martin Rommens (4)</t>
  </si>
  <si>
    <t>Michael Rabau (5)</t>
  </si>
  <si>
    <t>Maurice van Kuijk (5)</t>
  </si>
  <si>
    <t>Rinus van der Wal (4)</t>
  </si>
  <si>
    <t>Peter Broos (2)</t>
  </si>
  <si>
    <t>Ronald Krijnen (3)</t>
  </si>
  <si>
    <t>Sander Vreugdenhil (3)</t>
  </si>
  <si>
    <t>Pieter de Graaf (3)</t>
  </si>
  <si>
    <t>Stefan Admiraal (2)</t>
  </si>
  <si>
    <t>Rik Harmsen (4)</t>
  </si>
  <si>
    <t>Wim Dik (4)</t>
  </si>
  <si>
    <t>Wout Geuns (4)</t>
  </si>
  <si>
    <t>Theo Moonen (4)</t>
  </si>
  <si>
    <t>De jaartallen achter een deelnemer staan voor het jaar waarin zij de beker wonnen</t>
  </si>
  <si>
    <t>De meetellende wedstrijden voor de beker zijn:</t>
  </si>
  <si>
    <t>Groepsfase:</t>
  </si>
  <si>
    <t>Speelschema knock-out fase:</t>
  </si>
  <si>
    <t>1/16 finale</t>
  </si>
  <si>
    <t>(I)</t>
  </si>
  <si>
    <t>(J)</t>
  </si>
  <si>
    <t>(K)</t>
  </si>
  <si>
    <t>(L)</t>
  </si>
  <si>
    <t>(M)</t>
  </si>
  <si>
    <t>(N)</t>
  </si>
  <si>
    <t>(O)</t>
  </si>
  <si>
    <t>(P)</t>
  </si>
  <si>
    <t>01/05 Eschborn Frankfurt</t>
  </si>
  <si>
    <t>Het bekertournooi deed zijn intrede in het wielerjaarspel in 2021. In dat jaar was het Theo van de Luijtgaarden die de eerste bekerwinnaar werd.</t>
  </si>
  <si>
    <t xml:space="preserve">De winnaar krijgt 3 punten en de verliezer 0 punten, met dien verstande als de voorsprong van de winnaar kleiner is dan 20% dan worden </t>
  </si>
  <si>
    <t>Bij een eventueel gelijke stand in de knock-out fase beslist ook hier het aantal jaarspelpunten in de desbetreffende wedstrijden.</t>
  </si>
  <si>
    <t>Tour Down Under</t>
  </si>
  <si>
    <t>Cadel Evans Race</t>
  </si>
  <si>
    <t>Copenhagen Sprint</t>
  </si>
  <si>
    <t>Uitslagen:</t>
  </si>
  <si>
    <t>Everard van de Luitgaarden</t>
  </si>
  <si>
    <t>GP Castellon</t>
  </si>
  <si>
    <t>WALLS Matthew</t>
  </si>
  <si>
    <t>MARRIAGE Zac</t>
  </si>
  <si>
    <t>WITHEN PHILIPSEN Albert</t>
  </si>
  <si>
    <t>WALSH Liam</t>
  </si>
  <si>
    <t>PORTER Rudy</t>
  </si>
  <si>
    <t>HUISING Menno</t>
  </si>
  <si>
    <t>KOERDT Bjoern</t>
  </si>
  <si>
    <t>UCI Ranking 31-12-2024</t>
  </si>
  <si>
    <t>Totaal WT eindpodiumklasseringen 2016 t/m 2025:</t>
  </si>
  <si>
    <t>175.</t>
  </si>
  <si>
    <t>176.</t>
  </si>
  <si>
    <t>177.</t>
  </si>
  <si>
    <t>178.</t>
  </si>
  <si>
    <t>179.</t>
  </si>
  <si>
    <t>180.</t>
  </si>
  <si>
    <t>181.</t>
  </si>
  <si>
    <t>182.</t>
  </si>
  <si>
    <t>183.</t>
  </si>
  <si>
    <t>184.</t>
  </si>
  <si>
    <t>185.</t>
  </si>
  <si>
    <t>186.</t>
  </si>
  <si>
    <t>187.</t>
  </si>
  <si>
    <t>188.</t>
  </si>
  <si>
    <t>189.</t>
  </si>
  <si>
    <t>190.</t>
  </si>
  <si>
    <t>AlUla Tour</t>
  </si>
  <si>
    <t>SCHWARZBACHER Matthias</t>
  </si>
  <si>
    <t>VANDENABEELE Henri</t>
  </si>
  <si>
    <t>SEIXAS Paul</t>
  </si>
  <si>
    <t>HATHERLY Alan</t>
  </si>
  <si>
    <t>URIARTE Diego</t>
  </si>
  <si>
    <t>xxx</t>
  </si>
  <si>
    <t>Renner van de week:</t>
  </si>
  <si>
    <t>Deelnemer van de week:</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</si>
  <si>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</si>
  <si>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</si>
  <si>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</si>
  <si>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</si>
  <si>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</si>
  <si>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</si>
  <si>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</si>
  <si>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</si>
  <si>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</si>
  <si>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</si>
  <si>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</si>
  <si>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</si>
  <si>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</si>
  <si>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</si>
  <si>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</si>
  <si>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</si>
  <si>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</si>
  <si>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</si>
  <si>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</si>
  <si>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</si>
  <si>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</si>
  <si>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</si>
  <si>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</si>
  <si>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</si>
  <si>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Volta Valencia</t>
  </si>
  <si>
    <t>VAN PETEGEM Axandre</t>
  </si>
  <si>
    <t>KNIGHT Oliver</t>
  </si>
  <si>
    <t>Azie Tijdrit</t>
  </si>
  <si>
    <t>FENG Chun Kai</t>
  </si>
  <si>
    <t>JUILLARD Maximilien</t>
  </si>
  <si>
    <t>BENETEAU Lucas</t>
  </si>
  <si>
    <t>KONIJN Alexander</t>
  </si>
  <si>
    <t>PERICAS Adrià</t>
  </si>
  <si>
    <t>JOHANNESSEN Anders Halland</t>
  </si>
  <si>
    <t>MOLLY Kenny</t>
  </si>
  <si>
    <t>MERIS Sergio</t>
  </si>
  <si>
    <t>Proloog</t>
  </si>
  <si>
    <t>VAN HAUTEGEM Leander</t>
  </si>
  <si>
    <t>LANHOVE Milan</t>
  </si>
  <si>
    <t>GIMENO Nil</t>
  </si>
  <si>
    <t>ĐURIĆ Đorđe</t>
  </si>
  <si>
    <t>SKERL Daniel</t>
  </si>
  <si>
    <t>Clásica Jaén (1.1)</t>
  </si>
  <si>
    <t>Classic Var (1.1)</t>
  </si>
  <si>
    <t>O Gran Camiño (2.1)</t>
  </si>
  <si>
    <t>MESA Santiago</t>
  </si>
  <si>
    <t>FERNÁNDEZ Samuel</t>
  </si>
  <si>
    <t>SOENENS Viktor</t>
  </si>
  <si>
    <t>TAILLIEU Aldo</t>
  </si>
  <si>
    <t>TENE Rotem</t>
  </si>
  <si>
    <t>MANZIN Lorrenzo</t>
  </si>
  <si>
    <t>MUNYANEZA Didier</t>
  </si>
  <si>
    <t>ŠUMPÍK Pavel</t>
  </si>
  <si>
    <t>NSENGIYUMVA Shemu</t>
  </si>
  <si>
    <t>AMAN Awet</t>
  </si>
  <si>
    <t>MASENGESHO Vainqueur</t>
  </si>
  <si>
    <t>UWIDUHAYE Mike</t>
  </si>
  <si>
    <t>BERLIN Antoine</t>
  </si>
  <si>
    <t>KOLZE CHANGIZI Sebastian</t>
  </si>
  <si>
    <t>BRUNEL Alexys</t>
  </si>
  <si>
    <t>COPPENS Michiel</t>
  </si>
  <si>
    <t>Le Samyn (1.1)</t>
  </si>
  <si>
    <t>Trofeo Laigueglia (1.Pro)</t>
  </si>
  <si>
    <t>Milaan-SRemo</t>
  </si>
  <si>
    <t>BALLABIO Giacomo</t>
  </si>
  <si>
    <t>FORTIN Filippo</t>
  </si>
  <si>
    <t>CAVIA Daniel</t>
  </si>
  <si>
    <t>RACCANI Simone</t>
  </si>
  <si>
    <t>HEFFERNAN William</t>
  </si>
  <si>
    <t>LANE WELSH Tali</t>
  </si>
  <si>
    <t>GHYS Robbe </t>
  </si>
  <si>
    <t>RESELL Erik Nordsæter</t>
  </si>
  <si>
    <t>MARSMAN Tim</t>
  </si>
  <si>
    <t>LARSEN Niklas</t>
  </si>
  <si>
    <t>STOKBRO Andreas</t>
  </si>
  <si>
    <t>CARDIS Romain</t>
  </si>
  <si>
    <t>Bredene Koksijde Classic (1.Pro)</t>
  </si>
  <si>
    <t>Tour de Taiwan (2.1)</t>
  </si>
  <si>
    <t>Danilith Nokere Koerse (1.Pro)</t>
  </si>
  <si>
    <t>SEXTON Tom</t>
  </si>
  <si>
    <t>SHAKOTKO Aleksandr</t>
  </si>
  <si>
    <t>HAMDAN Wan Abdul Rahman</t>
  </si>
  <si>
    <t>TSVETKOV Nikita</t>
  </si>
  <si>
    <t>GIDICH Yevgeniy</t>
  </si>
  <si>
    <t>SALEH Mohd Harrif</t>
  </si>
  <si>
    <t>PHONARJTHAN Patompob</t>
  </si>
  <si>
    <t>EEFTING-BLOEM Roy</t>
  </si>
  <si>
    <t>PEZZO ROSOLA Kevin</t>
  </si>
  <si>
    <t>DONATI Davide</t>
  </si>
  <si>
    <t>CABEDO Marc</t>
  </si>
  <si>
    <t>DAUPHIN Florian</t>
  </si>
  <si>
    <t>CASTELLON Jan</t>
  </si>
  <si>
    <t>ALUSTIZA Nicolás</t>
  </si>
  <si>
    <t>VAN DER TUUK Danny</t>
  </si>
  <si>
    <t>DENZ Nico</t>
  </si>
  <si>
    <t>Catalunya</t>
  </si>
  <si>
    <t>Dwars Vlaand.</t>
  </si>
  <si>
    <t>Ronde Vlaand.</t>
  </si>
  <si>
    <t>LØLAND Sakarias Koller</t>
  </si>
  <si>
    <t>VERVENNE Jonathan</t>
  </si>
  <si>
    <t>TJØTTA Martin</t>
  </si>
  <si>
    <t>RADCLIFFE George</t>
  </si>
  <si>
    <t>AVONDTS Mathis</t>
  </si>
  <si>
    <t>PETER Jannis</t>
  </si>
  <si>
    <t>KELLEY Garin</t>
  </si>
  <si>
    <t>MONTI Alberto</t>
  </si>
  <si>
    <t>VAN BAARLE Dylan</t>
  </si>
  <si>
    <t>Dwars door Vlaanderen (1.WT)</t>
  </si>
  <si>
    <t>Gran Premio Miguel Indurain (1.Pro)</t>
  </si>
  <si>
    <t>Ronde van Vlaanderen (1.WT)</t>
  </si>
  <si>
    <t>La Route Adélie de Vitré (1.1)</t>
  </si>
  <si>
    <t>Cholet Agglo Tour (1.1)</t>
  </si>
  <si>
    <t>Volta Limburg Classic (1.1)</t>
  </si>
  <si>
    <t>Baskenland</t>
  </si>
  <si>
    <t>VAN DEN BERG Julius</t>
  </si>
  <si>
    <t>FINN Lorenzo</t>
  </si>
  <si>
    <t>GARIBBO Nicolò</t>
  </si>
  <si>
    <t>GRANGER Ben</t>
  </si>
  <si>
    <t>KINGSTON Matthew</t>
  </si>
  <si>
    <t>CARMAN Ben</t>
  </si>
  <si>
    <t>CHIA Luis Carlos</t>
  </si>
  <si>
    <t>IVANOV Timofei</t>
  </si>
  <si>
    <t>KENCH Josh</t>
  </si>
  <si>
    <t>HAMON Similien</t>
  </si>
  <si>
    <t>GUERNALEC Victor</t>
  </si>
  <si>
    <t>SHAW James</t>
  </si>
  <si>
    <t>GEENS Jonas</t>
  </si>
  <si>
    <t>MAISONOBE Sam</t>
  </si>
  <si>
    <t>WIRTGEN Luc</t>
  </si>
  <si>
    <t>DE LA CALLE Hugo</t>
  </si>
  <si>
    <t>VAN DER MEULEN Max</t>
  </si>
  <si>
    <t>Dwight Snell /</t>
  </si>
  <si>
    <t>Giro di Reggio Calabria (1.1)</t>
  </si>
  <si>
    <t>Paris-Roubaix (1.WT)</t>
  </si>
  <si>
    <t>Scheldeprijs (1.Pro)</t>
  </si>
  <si>
    <t>Amstel Gold</t>
  </si>
  <si>
    <t>WARLOP Jordi</t>
  </si>
  <si>
    <t>ZURLO Matteo</t>
  </si>
  <si>
    <t>CALLEJAS Edison Alejandro</t>
  </si>
  <si>
    <t>GUZZO Federico</t>
  </si>
  <si>
    <t>BORTOLUZZI Giovanni</t>
  </si>
  <si>
    <t>De Brabantse Pijl (1.Pro)</t>
  </si>
  <si>
    <t>Amstel Gold Race (1.WT)</t>
  </si>
  <si>
    <t>Classic Grand Besançon Doubs (1.1)</t>
  </si>
  <si>
    <t>Tour du Jura Cycliste (1.1)</t>
  </si>
  <si>
    <t>Ronde van Limburg (1.1)</t>
  </si>
  <si>
    <t>Dennis Voorbraak /</t>
  </si>
  <si>
    <t>/ Martijn Verbeek</t>
  </si>
  <si>
    <t>Luik-B-Luik</t>
  </si>
  <si>
    <t>Romandie</t>
  </si>
  <si>
    <t>MIHOLJEVIĆ Fran</t>
  </si>
  <si>
    <t>MENDES Diego De Jesus</t>
  </si>
  <si>
    <t>HUERTAS Jason Andrey</t>
  </si>
  <si>
    <t>PITA Cristian David</t>
  </si>
  <si>
    <t>COBARRUBIA Leonardo</t>
  </si>
  <si>
    <t>Liège-Bastogne-Liège (1.WT)</t>
  </si>
  <si>
    <t>Vuelta Asturias (2.1)</t>
  </si>
  <si>
    <t>La Flèche Wallonne (1.WT)</t>
  </si>
  <si>
    <t>Tour of the Alps (2.Pro)</t>
  </si>
  <si>
    <t>VINOKUROV Nicolas</t>
  </si>
  <si>
    <t>BALDERSTONE Abel</t>
  </si>
  <si>
    <t>SHMIDT Artem</t>
  </si>
  <si>
    <t>HELLEMOSE Asbjørn</t>
  </si>
  <si>
    <t>Tour de Hongrie (2.Pro)</t>
  </si>
  <si>
    <t>SPARFEL Aubin</t>
  </si>
  <si>
    <t>VAN MECHELEN Vlad</t>
  </si>
  <si>
    <t>Giro dell'Appennino (1.1)</t>
  </si>
  <si>
    <t>Eschborn-Frankfurt (1.WT)</t>
  </si>
  <si>
    <t>Boucles de l'Aulne - Châteaulin (1.1)</t>
  </si>
  <si>
    <t>Tour de Romandie (2.WT)</t>
  </si>
  <si>
    <t>Tour du Finistère (1.1)</t>
  </si>
  <si>
    <t>Grand Prix du Morbihan (1.Pro)</t>
  </si>
  <si>
    <t>Lotto Famenne Ardenne Classic (1.1)</t>
  </si>
  <si>
    <t>Tro-Bro Léon (1.Pro)</t>
  </si>
  <si>
    <t>BONIFACE Lucas</t>
  </si>
  <si>
    <t>DE MEESTER Luca</t>
  </si>
  <si>
    <t>GRISEL Matys</t>
  </si>
  <si>
    <t>PORTSMOUTH Tom</t>
  </si>
  <si>
    <t>RÓZSA Balázs</t>
  </si>
  <si>
    <t>FELDHOFFER Bálint</t>
  </si>
  <si>
    <t>TOLIO Alex</t>
  </si>
  <si>
    <t>CHRISTOPHERSEN Cedrik Bakke</t>
  </si>
  <si>
    <t>GELEIJN Owen</t>
  </si>
  <si>
    <t>SZIJÁRTÓ Zétény</t>
  </si>
  <si>
    <t>RACCAGNI Gabriele</t>
  </si>
  <si>
    <t>SWIRBUL Keegan</t>
  </si>
  <si>
    <t>AZANZA Ibai</t>
  </si>
  <si>
    <t>KESSLER Bruno</t>
  </si>
  <si>
    <t>DIAS Daniel</t>
  </si>
  <si>
    <t>MAEKELE Milkias</t>
  </si>
  <si>
    <t>YIĞIT Tahir</t>
  </si>
  <si>
    <t>YEMANE Even</t>
  </si>
  <si>
    <t>REMKHI Rudolf</t>
  </si>
  <si>
    <t>ALIYARI Aidin</t>
  </si>
  <si>
    <t>KHALMURATOV Muradjan</t>
  </si>
  <si>
    <t>LABIB SHOTORBAN Ali</t>
  </si>
  <si>
    <t>PRONSKIY Daniil</t>
  </si>
  <si>
    <t>BOGUSŁAWSKI Marceli</t>
  </si>
  <si>
    <t>WIŚNIEWSKI Szymon</t>
  </si>
  <si>
    <t>MERLÖV Ville</t>
  </si>
  <si>
    <t>MIENTKI Kacper</t>
  </si>
  <si>
    <t>PAJUR Romet</t>
  </si>
  <si>
    <t>NEUMAN Dominik</t>
  </si>
  <si>
    <t>LARSSON David</t>
  </si>
  <si>
    <t>TAMM Lauri</t>
  </si>
  <si>
    <t>LANGELLA Lenaic</t>
  </si>
  <si>
    <t>INGEBRIGTSEN Storm</t>
  </si>
  <si>
    <t>AULSTAD Brage</t>
  </si>
  <si>
    <t>HAUGLAND Kasper</t>
  </si>
  <si>
    <t>MARTINELLI Alessio</t>
  </si>
  <si>
    <t>AZPARREN Xabier Mikel</t>
  </si>
  <si>
    <t>EDMONDSON Alex</t>
  </si>
  <si>
    <t>KNOX James</t>
  </si>
  <si>
    <t>Corie van Berchum</t>
  </si>
  <si>
    <t>Christiaan van der Vlekkert</t>
  </si>
  <si>
    <t>CRABBE Tom</t>
  </si>
  <si>
    <t>MAROLT Jaka</t>
  </si>
  <si>
    <t>ERŽEN Žak</t>
  </si>
  <si>
    <t>OMRZEL Jakob</t>
  </si>
  <si>
    <t>HAVERDINGS David</t>
  </si>
  <si>
    <t>COLMAN Alex</t>
  </si>
  <si>
    <t>JUUL-JENSEN Christopher</t>
  </si>
  <si>
    <t>FAURA José Luis</t>
  </si>
  <si>
    <t>JOALLAND Yaël</t>
  </si>
  <si>
    <t>BURATTI Nicolò</t>
  </si>
  <si>
    <t>PONOMAR Andrii</t>
  </si>
  <si>
    <t>VAN KERCKHOVE Matisse</t>
  </si>
  <si>
    <t>BOZZOLA Mirko</t>
  </si>
  <si>
    <t>FRYDKJÆR Patrick Boje</t>
  </si>
  <si>
    <t>RAFFERTY Adam</t>
  </si>
  <si>
    <t>DUNWOODY Seth</t>
  </si>
  <si>
    <t>PUTZ Sebastian</t>
  </si>
  <si>
    <t>ZANINI Simone</t>
  </si>
  <si>
    <t>VANHUFFEL Matteo</t>
  </si>
  <si>
    <t>FABRIES Ugo</t>
  </si>
  <si>
    <t>AGOSTINACCHIO Filippo</t>
  </si>
  <si>
    <t>CHESINI Cesare</t>
  </si>
  <si>
    <t>WALLENBORN Arno</t>
  </si>
  <si>
    <t>SEYFOLLAHIFARD Hasan</t>
  </si>
  <si>
    <t>PRINGLE Nate</t>
  </si>
  <si>
    <t>BIESTERBOS Frits</t>
  </si>
  <si>
    <t>SAGRADO Alvaro</t>
  </si>
  <si>
    <t>DUNHAM Ethan</t>
  </si>
  <si>
    <t>GARCIA José María</t>
  </si>
  <si>
    <t>BORREMANS Kasper</t>
  </si>
  <si>
    <t>ÁLVAREZ Héctor</t>
  </si>
  <si>
    <t>GROSU Eduard-Michael</t>
  </si>
  <si>
    <t>KOMAC Nejc</t>
  </si>
  <si>
    <t>MENGS Petros</t>
  </si>
  <si>
    <t>GARCÍA Carlos Alfonso</t>
  </si>
  <si>
    <t>ALLENO Clément</t>
  </si>
  <si>
    <t>SAMBINELLO Enea</t>
  </si>
  <si>
    <t>HAYMA Karst</t>
  </si>
  <si>
    <t>TESSIORE Tommaso</t>
  </si>
  <si>
    <t>RAMÍREZ Mateo Pablo</t>
  </si>
  <si>
    <t>MEEHAN Jamie</t>
  </si>
  <si>
    <t>DOCKX Aaron</t>
  </si>
  <si>
    <t>SCHOOFS Jasper</t>
  </si>
  <si>
    <t>O'BRIEN Liam</t>
  </si>
  <si>
    <t>BRAVO Henrique</t>
  </si>
  <si>
    <t>ARSAC Rémi</t>
  </si>
  <si>
    <t>DROUET Jules</t>
  </si>
  <si>
    <t>PLACE Maxence</t>
  </si>
  <si>
    <t>BIEHL Kevin</t>
  </si>
  <si>
    <t>COLNAGHI Andrea</t>
  </si>
  <si>
    <t>ETXEBARRIA Haimar</t>
  </si>
  <si>
    <t>SHICHKIN Vlas</t>
  </si>
  <si>
    <t>2016 t/m 2025</t>
  </si>
  <si>
    <t>DE MOYER Kenay</t>
  </si>
  <si>
    <t>VADIC Baptiste</t>
  </si>
  <si>
    <t>RENARD-HAQUIN Henri-François</t>
  </si>
  <si>
    <t>GARCÍA PIERNA Carlos</t>
  </si>
  <si>
    <t>IBÁÑEZ Javier</t>
  </si>
  <si>
    <t>BOUCHARD Geoffrey</t>
  </si>
  <si>
    <t>TSISHKOU Raman</t>
  </si>
  <si>
    <t>ORMISTON Callum</t>
  </si>
  <si>
    <t>GOLDSTEIN Omer</t>
  </si>
  <si>
    <t>MARTINSEN Georg Rydningen</t>
  </si>
  <si>
    <t>BAKSAAS Morthen Wang</t>
  </si>
  <si>
    <t>BYSTRØM Sven Erik</t>
  </si>
  <si>
    <t>FOUGNER Eivind Broholt</t>
  </si>
  <si>
    <t>TVEDT Ulrik</t>
  </si>
  <si>
    <t>SIMMONS Colby</t>
  </si>
  <si>
    <t>STOSZ Patryk</t>
  </si>
  <si>
    <t>BUDZIŃSKI Tomasz</t>
  </si>
  <si>
    <t>PĘKALA Piotr</t>
  </si>
  <si>
    <t>Rinus van der wal</t>
  </si>
  <si>
    <t>VERBRUGGHE Jens</t>
  </si>
  <si>
    <t>NUNES Hugo</t>
  </si>
  <si>
    <t>LEAL Tiago</t>
  </si>
  <si>
    <t>ROTA Raúl</t>
  </si>
  <si>
    <t>MUNTON Byron</t>
  </si>
  <si>
    <t>CLASSEN Caleb</t>
  </si>
  <si>
    <t>CAMPOS Francisco</t>
  </si>
  <si>
    <t>SILVA Pedro</t>
  </si>
  <si>
    <t>CADENA Edgar David</t>
  </si>
  <si>
    <t>MAKOHON Jack</t>
  </si>
  <si>
    <t>DUARTE Emanuel</t>
  </si>
  <si>
    <t>BUSTAMANTE Adrián</t>
  </si>
  <si>
    <t>HAUGSTED Conrad</t>
  </si>
  <si>
    <t>DAHL Marius Innhaug</t>
  </si>
  <si>
    <t>NØRTOFT Morten Aalling</t>
  </si>
  <si>
    <t>MALMBERG Matias</t>
  </si>
  <si>
    <t>NIELSEN Daniel Weis</t>
  </si>
  <si>
    <t>MARIS Elias</t>
  </si>
  <si>
    <t>JASCH Lennart</t>
  </si>
  <si>
    <t>BEZZA Quentin</t>
  </si>
  <si>
    <t>BOULET Eliott</t>
  </si>
  <si>
    <t>BOWER Lewis</t>
  </si>
  <si>
    <t>VADER Milan</t>
  </si>
  <si>
    <t>SCHRETTL Marco</t>
  </si>
  <si>
    <t>KOCKELMANN Mathieu</t>
  </si>
  <si>
    <t>ROWE Elliot</t>
  </si>
  <si>
    <t>LEIDERT Louis</t>
  </si>
  <si>
    <t>KESS Alexandre</t>
  </si>
  <si>
    <t>WARD Jack</t>
  </si>
  <si>
    <t>PRIETO José Juan</t>
  </si>
  <si>
    <t>PRIETO José Antonio</t>
  </si>
  <si>
    <t>GOSZCZURNY Patryk</t>
  </si>
  <si>
    <t>ØXENBERG Peter </t>
  </si>
  <si>
    <t>BOCK Max</t>
  </si>
  <si>
    <t>HUBER Jan</t>
  </si>
  <si>
    <t>CHILTON Ben</t>
  </si>
  <si>
    <t>CUYLITS Mauro</t>
  </si>
  <si>
    <t>CLAEYS Robbe</t>
  </si>
  <si>
    <t>MEREDITH Charlie</t>
  </si>
  <si>
    <t>MUÑOZ Francisco</t>
  </si>
  <si>
    <t>MENGEL Nikolaj</t>
  </si>
  <si>
    <t>JENNER Samuel</t>
  </si>
  <si>
    <t>KUROEDA Shiki</t>
  </si>
  <si>
    <t>DUBA Maxime</t>
  </si>
  <si>
    <t>REMIJN Senna</t>
  </si>
  <si>
    <t>CHAMBERLAIN Oscar</t>
  </si>
  <si>
    <t>HELLERUP Malte</t>
  </si>
  <si>
    <t>MORANG Mil</t>
  </si>
  <si>
    <t>HEREMANS Joppe</t>
  </si>
  <si>
    <t>DAEMEN Stijn</t>
  </si>
  <si>
    <t>VAN GILS Lucas</t>
  </si>
  <si>
    <t>DEBRUYNE Ramses</t>
  </si>
  <si>
    <t>MEIJERS Jeroen</t>
  </si>
  <si>
    <t>ETXEBERRIA Asier</t>
  </si>
  <si>
    <t>FUENTES Ángel</t>
  </si>
  <si>
    <t>TREZISE Declan</t>
  </si>
  <si>
    <t>MIFSUD Andrea</t>
  </si>
  <si>
    <t>PALASHEV Borislav</t>
  </si>
  <si>
    <t>AKPINAR Ahmet</t>
  </si>
  <si>
    <t>SEREMET Ilie</t>
  </si>
  <si>
    <t>ROTTMANN Jonathan Malte</t>
  </si>
  <si>
    <t>VAN DER WOUDE Casper</t>
  </si>
  <si>
    <t>GLOUX Swann</t>
  </si>
  <si>
    <t>KYFFIN Zeb</t>
  </si>
  <si>
    <t>MIKUTIS Aivaras</t>
  </si>
  <si>
    <t>DINHAM Matthew</t>
  </si>
  <si>
    <t>HERREÑO Martin Santiago</t>
  </si>
  <si>
    <t>Slotavond</t>
  </si>
  <si>
    <t>SMIT Willie</t>
  </si>
  <si>
    <t>ZUBELDIA Unai</t>
  </si>
  <si>
    <t>ODA Hijiri</t>
  </si>
  <si>
    <t>LEDESMA Gerard</t>
  </si>
  <si>
    <t>SOUPE Geoffrey</t>
  </si>
  <si>
    <t>PIDCOCK Joseph</t>
  </si>
  <si>
    <t>ZANUTTA David</t>
  </si>
  <si>
    <t>LOZANO Juan Pedro</t>
  </si>
  <si>
    <t>PRADES Benjamín</t>
  </si>
  <si>
    <t>DURBRIDGE Luke</t>
  </si>
  <si>
    <t>BOYLE Evan</t>
  </si>
  <si>
    <t>HLADY Gavin</t>
  </si>
  <si>
    <t>CASTILLO Kevin David</t>
  </si>
  <si>
    <t>TESHOME HAGOS Meron</t>
  </si>
  <si>
    <t>WRIGHT Paul</t>
  </si>
  <si>
    <t>OLIVER Ben</t>
  </si>
  <si>
    <t>WAFLER Tim</t>
  </si>
  <si>
    <t>BERNAS Paweł</t>
  </si>
  <si>
    <t>KUZMIN Anton</t>
  </si>
  <si>
    <t>MÄEUIBO Markus</t>
  </si>
  <si>
    <t>TAKÁCS Zsombor Tamás</t>
  </si>
  <si>
    <t>MATTHEWS Daniyal</t>
  </si>
  <si>
    <t>KRUGER Casper</t>
  </si>
  <si>
    <t>DE JONG Timo</t>
  </si>
  <si>
    <t>BAVEC Timotej</t>
  </si>
  <si>
    <t>JOHNSON Anders</t>
  </si>
  <si>
    <t>LEBO Joshua</t>
  </si>
  <si>
    <t>QUINTEROS Alexis Benjamin</t>
  </si>
  <si>
    <t>CAICEDO David Sebastian</t>
  </si>
  <si>
    <t>PEDEN George</t>
  </si>
  <si>
    <t>SU Haoyu</t>
  </si>
  <si>
    <t>FRAYRE Eder</t>
  </si>
  <si>
    <t>2025:</t>
  </si>
  <si>
    <t>Bart Mathijssen, Goof Pruijsen, Lizet Ballemans, Martijn Horsten, Roos Pruijsen, Tinus van den Heuvel, Rebecca Hoornweg, Kevin Hoeke, Christoph Rousse, Dennis Hagens, Ronald Poppelaars, Jeanet van den Heuvel, Noud Vrijdag, Yfke Rousse, Jente Mensink, Jan Huizer, Adri Huizer, Arjen Rousse, Cindy Rousse en Bart Croes verwijderd</t>
  </si>
  <si>
    <t>Jochen Hiintermaier</t>
  </si>
  <si>
    <t>Frank Rouse</t>
  </si>
  <si>
    <t>2025 : Nathan van Zijll</t>
  </si>
  <si>
    <t>D4   37e</t>
  </si>
  <si>
    <t>D4   38e</t>
  </si>
  <si>
    <t>D4   39e</t>
  </si>
  <si>
    <t>D4   40e</t>
  </si>
  <si>
    <t>D4   41e</t>
  </si>
  <si>
    <t>D4   42e</t>
  </si>
  <si>
    <t>D4   43e</t>
  </si>
  <si>
    <t>D5  17e</t>
  </si>
  <si>
    <t>D5  18e</t>
  </si>
  <si>
    <t>D5  19e</t>
  </si>
  <si>
    <t>D5  20e</t>
  </si>
  <si>
    <t>D5   39e</t>
  </si>
  <si>
    <t>D5   40e</t>
  </si>
  <si>
    <t>D5   41e</t>
  </si>
  <si>
    <t>D5   43e</t>
  </si>
  <si>
    <t>D5   42e</t>
  </si>
  <si>
    <t>191.</t>
  </si>
  <si>
    <t>192.</t>
  </si>
  <si>
    <t>193.</t>
  </si>
  <si>
    <t>194.</t>
  </si>
  <si>
    <t>195.</t>
  </si>
  <si>
    <t>196.</t>
  </si>
  <si>
    <t>197.</t>
  </si>
  <si>
    <t>198.</t>
  </si>
  <si>
    <t>Klasse A</t>
  </si>
  <si>
    <t>Klasse B</t>
  </si>
  <si>
    <t>Klasse C</t>
  </si>
  <si>
    <t>Klasse D</t>
  </si>
  <si>
    <t>Klasse E</t>
  </si>
  <si>
    <r>
      <t xml:space="preserve">Rolf Pruijsen </t>
    </r>
    <r>
      <rPr>
        <b/>
        <sz val="8"/>
        <rFont val="Arial"/>
        <family val="2"/>
      </rPr>
      <t>(2018+2019+2021+2023)</t>
    </r>
  </si>
  <si>
    <r>
      <t xml:space="preserve">John Verschoor </t>
    </r>
    <r>
      <rPr>
        <b/>
        <sz val="8"/>
        <rFont val="Arial"/>
        <family val="2"/>
      </rPr>
      <t>(2015+2017+2022)</t>
    </r>
  </si>
  <si>
    <r>
      <t xml:space="preserve">Nathan van Zijll </t>
    </r>
    <r>
      <rPr>
        <b/>
        <sz val="8"/>
        <rFont val="Arial"/>
        <family val="2"/>
      </rPr>
      <t>(2025)</t>
    </r>
  </si>
  <si>
    <r>
      <t xml:space="preserve">Michiel van der Stelt </t>
    </r>
    <r>
      <rPr>
        <b/>
        <sz val="8"/>
        <rFont val="Arial"/>
        <family val="2"/>
      </rPr>
      <t>(2020)</t>
    </r>
  </si>
  <si>
    <r>
      <t xml:space="preserve">Erik Golverdingen </t>
    </r>
    <r>
      <rPr>
        <b/>
        <sz val="8"/>
        <rFont val="Arial"/>
        <family val="2"/>
      </rPr>
      <t>(2016)</t>
    </r>
  </si>
  <si>
    <r>
      <t xml:space="preserve">Lenard Huijzer </t>
    </r>
    <r>
      <rPr>
        <b/>
        <sz val="8"/>
        <rFont val="Arial"/>
        <family val="2"/>
      </rPr>
      <t>(2024)</t>
    </r>
  </si>
  <si>
    <t>Promotie- en degradatieregeling eind 2026</t>
  </si>
  <si>
    <t>Nummer 1 = Kampioen</t>
  </si>
  <si>
    <t>Nummer 14 = Vuelta playoff met periodekampioenen ProContinental Divisie</t>
  </si>
  <si>
    <t>Nummer 15, 16, 17, 18 = degradatie</t>
  </si>
  <si>
    <r>
      <t xml:space="preserve">Hans de Jong </t>
    </r>
    <r>
      <rPr>
        <b/>
        <sz val="8"/>
        <rFont val="Arial"/>
        <family val="2"/>
      </rPr>
      <t>(2014)</t>
    </r>
  </si>
  <si>
    <t>Nummer 1 en 2 = Promotie</t>
  </si>
  <si>
    <t>Periodekampioenen = Vuelta playoff met nummer 14 WorldTour Divisie</t>
  </si>
  <si>
    <t>Nummers 9 = Vuelta playoff met periodekampioenen Continental Divisie</t>
  </si>
  <si>
    <t>Nummers 10, 11 en 12 = degradatie</t>
  </si>
  <si>
    <t>Periodes: 1. januari t/m april, 2. mei t/m juli, 3. augustus t/m oktober</t>
  </si>
  <si>
    <t>Bij periodetitels voor de nummer 1 en 2 in de eindrangschikking van de klasse,  schuiven deze door naar de nummers 3, 4 enz.</t>
  </si>
  <si>
    <t>Als een periodekampioen 9e, 10e, 11e of 12e wordt vervalt de periodetitel. Degradatie gaat voor promotie!</t>
  </si>
  <si>
    <t>Vuelta promotie playoff is 7 personen, die strijden voor 1 plaats in de WorldTour Divisie</t>
  </si>
  <si>
    <t>Vuelta degradatie playoff is 11 personen, die strijden voor 2 plaatsen in de ProContinental Divisie</t>
  </si>
  <si>
    <t>Periodekampioenen = Vuelta playoff met nummers 9 ProContinental Divisie</t>
  </si>
  <si>
    <t>Nummers 9 = Vuelta playoff met periodekampioenen ProNational Divisie</t>
  </si>
  <si>
    <t>Vuelta promotie playoff is 11 personen, die strijden voor 2 plaatsen in de ProContinental Divisie</t>
  </si>
  <si>
    <t>Vuelta degradatie playoff is 15 personen, die strijden voor 4 plaatsen in de Continental Divisie</t>
  </si>
  <si>
    <t>Promotie- en degradatieregeling eind 2026 WorldTour Divisie</t>
  </si>
  <si>
    <t>Promotie- en degradatieregeling eind 2026 ProContinental Divisie</t>
  </si>
  <si>
    <t>Promotie- en degradatieregeling eind 2026 Continental Divisie</t>
  </si>
  <si>
    <t>Periodekampioenen = Vuelta playoff met nummers 9 Continental Divisie</t>
  </si>
  <si>
    <t>Nummers 9 = Vuelta playoff met periodekampioenen National Divisie</t>
  </si>
  <si>
    <t>Vuelta promotie playoff is 15 personen, die strijden voor 4 plaatsen in de Continental Divisie</t>
  </si>
  <si>
    <t>Vuelta degradatie playoff is 19 personen, die strijden voor 6 plaatsen in de ProNational Divisie</t>
  </si>
  <si>
    <t>Promotie- en degradatieregeling eind 2026 ProNational Divisie</t>
  </si>
  <si>
    <t>Periodekampioenen = Vuelta playoff met nummers 9 ProNational Divisie</t>
  </si>
  <si>
    <t>Geen degradatie uit National Divisie</t>
  </si>
  <si>
    <t>Vuelta promotie playoff is 19 personen, die strijden voor 6 plaatsen in de ProNational Divisie</t>
  </si>
  <si>
    <t>Vuelta degradatie playoff is 7 personen, die strijden voor 1 plaats in de WorldTour Divisie</t>
  </si>
  <si>
    <t>De hoogste divisie, de WorldTour Divisie blijft bestaan uit 18 deelnemers. De ProContinental divisie is uitgebreid van 18 naar 24 deelnemers, die verdeeld zijn</t>
  </si>
  <si>
    <t>in 2 klassen van 12 deelnemers. De Continental Divisie is uitgebreid van 18 naar 36 deelnemers, die verdeeld zijn in 3 klassen van 12 deelnemers.</t>
  </si>
  <si>
    <t>De ProNational Divisie is uitgebreid van 43 naar 48 deelnemers, die verdeeld zijn in 4 klassen van 12 deelnemers. Dan resteert nog de National Divisie, ook</t>
  </si>
  <si>
    <t>hier hebben we nu in principe klassen van 12 deelnemers maar deze zijn dit jaar nog niet volledig gevuld door de debutanten en/of herintreders. De promotie- en</t>
  </si>
  <si>
    <t>In verband met het sterk gegroeide deelnemersaantal in de laatste jaren, hebben we besloten om het aantal deelnemers in een divisie per 2026 aan te passen.</t>
  </si>
  <si>
    <t>degradatieregelingen vanuit de diverse divisies zijn uiteraard ook veranderd. Achter elke divisie kun je zien wat de promtie- en degradatieregeling van die divisie is in 2026.</t>
  </si>
  <si>
    <t>Lubbeek (B)</t>
  </si>
  <si>
    <t>Lovenjoel (B)</t>
  </si>
  <si>
    <t>Koen Posthuma.</t>
  </si>
  <si>
    <t>Aalst (B)</t>
  </si>
  <si>
    <t>Son en Breugel</t>
  </si>
  <si>
    <t>Lier (B)</t>
  </si>
  <si>
    <t>Linden (B)</t>
  </si>
  <si>
    <t>Rijkevorsel (B)</t>
  </si>
  <si>
    <t>Boutersem (B)</t>
  </si>
  <si>
    <t>Mol (B)</t>
  </si>
  <si>
    <t>Gytsjerk</t>
  </si>
  <si>
    <t>Tienen (B)</t>
  </si>
  <si>
    <t>UCI174</t>
  </si>
  <si>
    <t>Week 40</t>
  </si>
  <si>
    <t>Klasse A Totaal</t>
  </si>
  <si>
    <t>Klasse B Totaal</t>
  </si>
  <si>
    <t>Periode 1</t>
  </si>
  <si>
    <t>Periode 2</t>
  </si>
  <si>
    <t>Periode 3</t>
  </si>
  <si>
    <r>
      <t xml:space="preserve">Rolf Pruijsen </t>
    </r>
    <r>
      <rPr>
        <b/>
        <sz val="8"/>
        <rFont val="Arial"/>
        <family val="2"/>
      </rPr>
      <t>(2018+19+21+23)</t>
    </r>
  </si>
  <si>
    <r>
      <t xml:space="preserve">John Verschoor </t>
    </r>
    <r>
      <rPr>
        <b/>
        <sz val="8"/>
        <rFont val="Arial"/>
        <family val="2"/>
      </rPr>
      <t>(2015+17+22)</t>
    </r>
  </si>
  <si>
    <t>199.</t>
  </si>
  <si>
    <t>200.</t>
  </si>
  <si>
    <t>201.</t>
  </si>
  <si>
    <t>202.</t>
  </si>
  <si>
    <t>203.</t>
  </si>
  <si>
    <t>204.</t>
  </si>
  <si>
    <t>205.</t>
  </si>
  <si>
    <t>206.</t>
  </si>
  <si>
    <t>207.</t>
  </si>
  <si>
    <t>208.</t>
  </si>
  <si>
    <t>209.</t>
  </si>
  <si>
    <t>210.</t>
  </si>
  <si>
    <t>TOP 40 Renners:</t>
  </si>
  <si>
    <t>Ian Lurquin</t>
  </si>
  <si>
    <t>Douwe Engels</t>
  </si>
  <si>
    <t>Reinier Burghout</t>
  </si>
  <si>
    <t>Jan Gulden</t>
  </si>
  <si>
    <t>Ruben Soppe</t>
  </si>
  <si>
    <t>Benny Tolenaars</t>
  </si>
  <si>
    <t>Jean Modderkolk</t>
  </si>
  <si>
    <t>Martijn Visser</t>
  </si>
  <si>
    <t>Jens van der Pluijm</t>
  </si>
  <si>
    <t>Wim Callewaert</t>
  </si>
  <si>
    <t>Thomas de Heer</t>
  </si>
  <si>
    <t>Martin de Jong</t>
  </si>
  <si>
    <t>Arco van Oord</t>
  </si>
  <si>
    <t>Lesly Cuppens</t>
  </si>
  <si>
    <t>Jelle Verdoes</t>
  </si>
  <si>
    <t>Kees Bullens</t>
  </si>
  <si>
    <t>Peter Deijkers</t>
  </si>
  <si>
    <t>Jesper Hobo</t>
  </si>
  <si>
    <t>Sven Voorbach</t>
  </si>
  <si>
    <t>Guido Smits</t>
  </si>
  <si>
    <t>Bart Geuns</t>
  </si>
  <si>
    <t>Rene van Doorn</t>
  </si>
  <si>
    <t>Maarten Modderkolk</t>
  </si>
  <si>
    <t>Sven Vrijders</t>
  </si>
  <si>
    <t>Symen Hoekstra</t>
  </si>
  <si>
    <t>Eddie 't Lam</t>
  </si>
  <si>
    <t>Martijn van Nispen</t>
  </si>
  <si>
    <t>Rutger van Vugt</t>
  </si>
  <si>
    <t>Sven Vranckx</t>
  </si>
  <si>
    <t>Vincent van Marrewijk</t>
  </si>
  <si>
    <t>Wout Brabants</t>
  </si>
  <si>
    <t>Ike Simoncini</t>
  </si>
  <si>
    <t>Otto Hoekstra</t>
  </si>
  <si>
    <t>Gijs-Jan Hartings</t>
  </si>
  <si>
    <t>Niels Proper</t>
  </si>
  <si>
    <t>Jeroen Kouijzer</t>
  </si>
  <si>
    <t>Henk Bouwers</t>
  </si>
  <si>
    <t>Marcel Spijker</t>
  </si>
  <si>
    <t>Remie Blom</t>
  </si>
  <si>
    <t>George Modderkolk</t>
  </si>
  <si>
    <t>ZZZZZ Kristie Janssens</t>
  </si>
  <si>
    <t>ZZZZZ Dwight Snell</t>
  </si>
  <si>
    <t>ZZZZZ Bas Walraven</t>
  </si>
  <si>
    <t>ZZZZZ Kenny van Cauter</t>
  </si>
  <si>
    <t>ZZZZZ Ilse Terclavers</t>
  </si>
  <si>
    <t>ZZZZZ Sander Blokland</t>
  </si>
  <si>
    <t>ZZZZZ Thijs van Steen</t>
  </si>
  <si>
    <t>UCI001/67625</t>
  </si>
  <si>
    <t>UCI002/66656</t>
  </si>
  <si>
    <t>UCI003/66425</t>
  </si>
  <si>
    <t>UCI004/66038</t>
  </si>
  <si>
    <t>UCI005/65604</t>
  </si>
  <si>
    <t>UCI006/65227</t>
  </si>
  <si>
    <t>UCI007/65104</t>
  </si>
  <si>
    <t>UCI008/64851</t>
  </si>
  <si>
    <t>UCI009/64444</t>
  </si>
  <si>
    <t>UCI010/64308</t>
  </si>
  <si>
    <t>UCI011/64305</t>
  </si>
  <si>
    <t>UCI012/64213</t>
  </si>
  <si>
    <t>UCI013/63883</t>
  </si>
  <si>
    <t>UCI014/63569</t>
  </si>
  <si>
    <t>UCI015/63346</t>
  </si>
  <si>
    <t>UCI016/62991</t>
  </si>
  <si>
    <t>UCI017/62817</t>
  </si>
  <si>
    <t>UCI018/62716</t>
  </si>
  <si>
    <t>UCI019/62664</t>
  </si>
  <si>
    <t>UCI020/62483</t>
  </si>
  <si>
    <t>UCI021/62221</t>
  </si>
  <si>
    <t>UCI022/62057</t>
  </si>
  <si>
    <t>UCI023/61933</t>
  </si>
  <si>
    <t>UCI024/61533</t>
  </si>
  <si>
    <t>UCI025/60525</t>
  </si>
  <si>
    <t>UCI026/60294</t>
  </si>
  <si>
    <t>UCI027/60250</t>
  </si>
  <si>
    <t>UCI028/60042</t>
  </si>
  <si>
    <t>UCI029/60023</t>
  </si>
  <si>
    <t>UCI030/59852</t>
  </si>
  <si>
    <t>UCI031/59565</t>
  </si>
  <si>
    <t>UCI032/59526</t>
  </si>
  <si>
    <t>UCI033/59313</t>
  </si>
  <si>
    <t>UCI034/59002</t>
  </si>
  <si>
    <t>UCI035/58664</t>
  </si>
  <si>
    <t>UCI036/58653</t>
  </si>
  <si>
    <t>UCI037/58492</t>
  </si>
  <si>
    <t>UCI038/57237</t>
  </si>
  <si>
    <t>UCI039/56693</t>
  </si>
  <si>
    <t>UCI040/56628</t>
  </si>
  <si>
    <t>UCI041/55731</t>
  </si>
  <si>
    <t>UCI042/54902</t>
  </si>
  <si>
    <t>UCI043/54856</t>
  </si>
  <si>
    <t>UCI044/54767</t>
  </si>
  <si>
    <t>UCI045/54724</t>
  </si>
  <si>
    <t>UCI046/54114</t>
  </si>
  <si>
    <t>UCI047/53797</t>
  </si>
  <si>
    <t>UCI048/53445</t>
  </si>
  <si>
    <t>UCI049/53269</t>
  </si>
  <si>
    <t>UCI050/52678</t>
  </si>
  <si>
    <t>UCI051/52338</t>
  </si>
  <si>
    <t>UCI052/51954</t>
  </si>
  <si>
    <t>UCI053/51744</t>
  </si>
  <si>
    <t>UCI054/51719</t>
  </si>
  <si>
    <t>UCI055/50895</t>
  </si>
  <si>
    <t>UCI056/50828</t>
  </si>
  <si>
    <t>UCI057/50427</t>
  </si>
  <si>
    <t>UCI058/50389</t>
  </si>
  <si>
    <t>UCI059/48865</t>
  </si>
  <si>
    <t>UCI060/48641</t>
  </si>
  <si>
    <t>UCI061/48551</t>
  </si>
  <si>
    <t>UCI062/48540</t>
  </si>
  <si>
    <t>UCI063/48334</t>
  </si>
  <si>
    <t>UCI064/46713</t>
  </si>
  <si>
    <t>UCI065/46518</t>
  </si>
  <si>
    <t>UCI066/46509</t>
  </si>
  <si>
    <t>UCI067/45933</t>
  </si>
  <si>
    <t>UCI068/45529</t>
  </si>
  <si>
    <t>UCI069/45169</t>
  </si>
  <si>
    <t>UCI070/45157</t>
  </si>
  <si>
    <t>UCI071/45124</t>
  </si>
  <si>
    <t>UCI072/44904</t>
  </si>
  <si>
    <t>UCI073/44874</t>
  </si>
  <si>
    <t>UCI074/44713</t>
  </si>
  <si>
    <t>UCI075/44706</t>
  </si>
  <si>
    <t>UCI076/44508</t>
  </si>
  <si>
    <t>UCI077/44434</t>
  </si>
  <si>
    <t>UCI078/44253</t>
  </si>
  <si>
    <t>UCI079/44149</t>
  </si>
  <si>
    <t>UCI080/43874</t>
  </si>
  <si>
    <t>UCI081/43715</t>
  </si>
  <si>
    <t>UCI082/43427</t>
  </si>
  <si>
    <t>UCI083/43317</t>
  </si>
  <si>
    <t>UCI084/43305</t>
  </si>
  <si>
    <t>UCI085/42848</t>
  </si>
  <si>
    <t>UCI086/42073</t>
  </si>
  <si>
    <t>UCI087/41879</t>
  </si>
  <si>
    <t>UCI088/41800</t>
  </si>
  <si>
    <t>UCI089/41689</t>
  </si>
  <si>
    <t>UCI090/40946</t>
  </si>
  <si>
    <t>UCI091/40841</t>
  </si>
  <si>
    <t>UCI092/39903</t>
  </si>
  <si>
    <t>UCI093/39788</t>
  </si>
  <si>
    <t>UCI094/39215</t>
  </si>
  <si>
    <t>UCI095/38999</t>
  </si>
  <si>
    <t>UCI096/38843</t>
  </si>
  <si>
    <t>UCI097/38470</t>
  </si>
  <si>
    <t>UCI098/38428</t>
  </si>
  <si>
    <t>UCI099/38268</t>
  </si>
  <si>
    <t>UCI100/38240</t>
  </si>
  <si>
    <t>UCI101/37508</t>
  </si>
  <si>
    <t>UCI102/36342</t>
  </si>
  <si>
    <t>UCI103/35843</t>
  </si>
  <si>
    <t>UCI104/34714</t>
  </si>
  <si>
    <t>UCI105/34187</t>
  </si>
  <si>
    <t>UCI106/32510</t>
  </si>
  <si>
    <t>UCI107/32496</t>
  </si>
  <si>
    <t>UCI108/32251</t>
  </si>
  <si>
    <t>UCI109/29781</t>
  </si>
  <si>
    <t>UCI110/29353</t>
  </si>
  <si>
    <t>UCI111/28061</t>
  </si>
  <si>
    <t>UCI112/27746</t>
  </si>
  <si>
    <t>UCI113/27131</t>
  </si>
  <si>
    <t>UCI114/26961</t>
  </si>
  <si>
    <t>UCI115/26318</t>
  </si>
  <si>
    <t>UCI116/26312</t>
  </si>
  <si>
    <t>UCI117/25935</t>
  </si>
  <si>
    <t>UCI118/25588</t>
  </si>
  <si>
    <t>UCI119/25190</t>
  </si>
  <si>
    <t>UCI120/24997</t>
  </si>
  <si>
    <t>UCI121/24997</t>
  </si>
  <si>
    <t>UCI122/24380</t>
  </si>
  <si>
    <t>UCI123/24331</t>
  </si>
  <si>
    <t>UCI124/23675</t>
  </si>
  <si>
    <t>UCI125/23649</t>
  </si>
  <si>
    <t>UCI126/23624</t>
  </si>
  <si>
    <t>UCI127/23511</t>
  </si>
  <si>
    <t>UCI128/23507</t>
  </si>
  <si>
    <t>UCI129/23337</t>
  </si>
  <si>
    <t>UCI130/23334</t>
  </si>
  <si>
    <t>UCI131/23282</t>
  </si>
  <si>
    <t>UCI132/23219</t>
  </si>
  <si>
    <t>UCI133/23150</t>
  </si>
  <si>
    <t>UCI134/23086</t>
  </si>
  <si>
    <t>UCI135/23064</t>
  </si>
  <si>
    <t>UCI136/23019</t>
  </si>
  <si>
    <t>UCI137/22981</t>
  </si>
  <si>
    <t>UCI138/22874</t>
  </si>
  <si>
    <t>UCI139/22865</t>
  </si>
  <si>
    <t>UCI140/22639</t>
  </si>
  <si>
    <t>UCI141/22345</t>
  </si>
  <si>
    <t>UCI142/22309</t>
  </si>
  <si>
    <t>UCI143/22143</t>
  </si>
  <si>
    <t>UCI144/21794</t>
  </si>
  <si>
    <t>UCI145/21530</t>
  </si>
  <si>
    <t>UCI146/21386</t>
  </si>
  <si>
    <t>UCI147/21336</t>
  </si>
  <si>
    <t>UCI148/21092</t>
  </si>
  <si>
    <t>UCI149/20296</t>
  </si>
  <si>
    <t>UCI150/20005</t>
  </si>
  <si>
    <t>UCI151/19646</t>
  </si>
  <si>
    <t>UCI152/19450</t>
  </si>
  <si>
    <t>UCI153/19070</t>
  </si>
  <si>
    <t>UCI154/18039</t>
  </si>
  <si>
    <t>UCI155/16460</t>
  </si>
  <si>
    <t>UCI156/15380</t>
  </si>
  <si>
    <t>UCI157/15369</t>
  </si>
  <si>
    <t>UCI158/15066</t>
  </si>
  <si>
    <t>UCI159/13508</t>
  </si>
  <si>
    <t>UCI160/11824</t>
  </si>
  <si>
    <t>UCI161/11024</t>
  </si>
  <si>
    <t>UCI162/10722</t>
  </si>
  <si>
    <t>UCI163/9788</t>
  </si>
  <si>
    <t>UCI164/6809</t>
  </si>
  <si>
    <t>UCI165/5096</t>
  </si>
  <si>
    <t>UCI166/5078</t>
  </si>
  <si>
    <t>UCI167/4779</t>
  </si>
  <si>
    <t>UCI168/4516</t>
  </si>
  <si>
    <t>UCI169/4133</t>
  </si>
  <si>
    <t>UCI175/0</t>
  </si>
  <si>
    <t>UCI176/0</t>
  </si>
  <si>
    <t>UCI177/0</t>
  </si>
  <si>
    <t>UCI178/0</t>
  </si>
  <si>
    <t>UCI179/0</t>
  </si>
  <si>
    <t>UCI180/0</t>
  </si>
  <si>
    <t>UCI181/0</t>
  </si>
  <si>
    <t>UCI182/0</t>
  </si>
  <si>
    <t>UCI183/0</t>
  </si>
  <si>
    <t>UCI184/0</t>
  </si>
  <si>
    <t>UCI185/0</t>
  </si>
  <si>
    <t>UCI186/0</t>
  </si>
  <si>
    <t>UCI187/0</t>
  </si>
  <si>
    <t>UCI188/0</t>
  </si>
  <si>
    <t>UCI189/0</t>
  </si>
  <si>
    <t>UCI190/0</t>
  </si>
  <si>
    <t>UCI191/0</t>
  </si>
  <si>
    <t>UCI192/0</t>
  </si>
  <si>
    <t>UCI193/0</t>
  </si>
  <si>
    <t>UCI194/0</t>
  </si>
  <si>
    <t>UCI195/0</t>
  </si>
  <si>
    <t>UCI196/0</t>
  </si>
  <si>
    <t>UCI197/0</t>
  </si>
  <si>
    <t>UCI198/0</t>
  </si>
  <si>
    <t>UCI199/0</t>
  </si>
  <si>
    <t>UCI200/0</t>
  </si>
  <si>
    <t>UCI201/0</t>
  </si>
  <si>
    <t>UCI202/0</t>
  </si>
  <si>
    <t>UCI203/0</t>
  </si>
  <si>
    <t>UCI204/0</t>
  </si>
  <si>
    <t>UCI205/0</t>
  </si>
  <si>
    <t>UCI206/0</t>
  </si>
  <si>
    <t>UCI207/0</t>
  </si>
  <si>
    <t>UCI208/0</t>
  </si>
  <si>
    <t>UCI209/0</t>
  </si>
  <si>
    <t>UCI210/0</t>
  </si>
  <si>
    <t>Vincent Marrewijk</t>
  </si>
  <si>
    <t>Liesbeth Delmont</t>
  </si>
  <si>
    <t>UCI-063</t>
  </si>
  <si>
    <t>UCI-067</t>
  </si>
  <si>
    <t>UCI-124</t>
  </si>
  <si>
    <t>UCI-127</t>
  </si>
  <si>
    <t>UCI-129</t>
  </si>
  <si>
    <t>UCI-130</t>
  </si>
  <si>
    <t>UCI-132</t>
  </si>
  <si>
    <t>UCI-134</t>
  </si>
  <si>
    <t>UCI-135</t>
  </si>
  <si>
    <t>UCI-136</t>
  </si>
  <si>
    <t>UCI-137</t>
  </si>
  <si>
    <t>UCI-138</t>
  </si>
  <si>
    <t>UCI-139</t>
  </si>
  <si>
    <t>UCI-141</t>
  </si>
  <si>
    <t>UCI-142</t>
  </si>
  <si>
    <t>UCI-143</t>
  </si>
  <si>
    <t>UCI-175</t>
  </si>
  <si>
    <t>UCI-176</t>
  </si>
  <si>
    <t>UCI-177</t>
  </si>
  <si>
    <t>UCI-178</t>
  </si>
  <si>
    <t>UCI-179</t>
  </si>
  <si>
    <t>UCI-180</t>
  </si>
  <si>
    <t>UCI-181</t>
  </si>
  <si>
    <t>UCI-182</t>
  </si>
  <si>
    <t>UCI-183</t>
  </si>
  <si>
    <t>UCI-184</t>
  </si>
  <si>
    <t>UCI-185</t>
  </si>
  <si>
    <t>UCI-186</t>
  </si>
  <si>
    <t>UCI-187</t>
  </si>
  <si>
    <t>UCI-188</t>
  </si>
  <si>
    <t>UCI-189</t>
  </si>
  <si>
    <t>UCI-190</t>
  </si>
  <si>
    <t>UCI-191</t>
  </si>
  <si>
    <t>UCI-192</t>
  </si>
  <si>
    <t>UCI-193</t>
  </si>
  <si>
    <t>UCI-194</t>
  </si>
  <si>
    <t>UCI-195</t>
  </si>
  <si>
    <t>UCI-196</t>
  </si>
  <si>
    <t>UCI-197</t>
  </si>
  <si>
    <t>UCI-198</t>
  </si>
  <si>
    <t>UCI-199</t>
  </si>
  <si>
    <t>UCI-200</t>
  </si>
  <si>
    <t>UCI-201</t>
  </si>
  <si>
    <t>UCI-202</t>
  </si>
  <si>
    <t>UCI-203</t>
  </si>
  <si>
    <t>UCI-204</t>
  </si>
  <si>
    <t>UCI-205</t>
  </si>
  <si>
    <t>UCI-206</t>
  </si>
  <si>
    <t>UCI-207</t>
  </si>
  <si>
    <t>UCI-208</t>
  </si>
  <si>
    <t>UCI-209</t>
  </si>
  <si>
    <t>UCI-210</t>
  </si>
  <si>
    <t>UCI-021</t>
  </si>
  <si>
    <t>UCI-033</t>
  </si>
  <si>
    <t>UCI-036</t>
  </si>
  <si>
    <t>UCI-040</t>
  </si>
  <si>
    <t>UCI-051</t>
  </si>
  <si>
    <t>UCI-055</t>
  </si>
  <si>
    <t>UCI-080</t>
  </si>
  <si>
    <t>UCI-084</t>
  </si>
  <si>
    <t>UCI-085</t>
  </si>
  <si>
    <t>UCI-086</t>
  </si>
  <si>
    <t>UCI-087</t>
  </si>
  <si>
    <t>UCI-089</t>
  </si>
  <si>
    <t>UCI-091</t>
  </si>
  <si>
    <t>UCI-092</t>
  </si>
  <si>
    <t>UCI-093</t>
  </si>
  <si>
    <t>UCI-094</t>
  </si>
  <si>
    <t>UCI-095</t>
  </si>
  <si>
    <t>Debutanten hebben een UCI nummer gekregen op volgorde van inschrijving, vanaf UCI-170</t>
  </si>
  <si>
    <t>Hans de Jong (2014)</t>
  </si>
  <si>
    <t>Erik Golverdingen (2016)</t>
  </si>
  <si>
    <t>Stefan Verschoor (2017)</t>
  </si>
  <si>
    <t>Rolf Pruijsen (2018+2019+2023)</t>
  </si>
  <si>
    <t>Wim Rommens (2020)</t>
  </si>
  <si>
    <t>John Verschoor (2015+2022)</t>
  </si>
  <si>
    <t>Lenard Huijzer (2024)</t>
  </si>
  <si>
    <t>Nathan van Zijll (2025)</t>
  </si>
  <si>
    <t>UCI ranking</t>
  </si>
  <si>
    <t>Combinatieklassement</t>
  </si>
  <si>
    <t>Algemeen</t>
  </si>
  <si>
    <t>Medailles</t>
  </si>
  <si>
    <t>Beker</t>
  </si>
  <si>
    <t>Ploegenklassementen:</t>
  </si>
  <si>
    <t>Deelnemer van de week</t>
  </si>
  <si>
    <t>Leeuwarden</t>
  </si>
  <si>
    <t>UCI175</t>
  </si>
  <si>
    <t>Vleuten</t>
  </si>
  <si>
    <t>UCI176</t>
  </si>
  <si>
    <t>UCI177</t>
  </si>
  <si>
    <t>Rijswijk NB</t>
  </si>
  <si>
    <t>UCI178</t>
  </si>
  <si>
    <t>UCI179</t>
  </si>
  <si>
    <t>UCI180</t>
  </si>
  <si>
    <t>UCI181</t>
  </si>
  <si>
    <t>UCI182</t>
  </si>
  <si>
    <t>Leiden</t>
  </si>
  <si>
    <t>UCI183</t>
  </si>
  <si>
    <t>UCI184</t>
  </si>
  <si>
    <t>UCI185</t>
  </si>
  <si>
    <t>UCI186</t>
  </si>
  <si>
    <t>UCI187</t>
  </si>
  <si>
    <t>Rijen</t>
  </si>
  <si>
    <t>UCI188</t>
  </si>
  <si>
    <t>Sliedrecht</t>
  </si>
  <si>
    <t>UCI189</t>
  </si>
  <si>
    <t>Wapenveld</t>
  </si>
  <si>
    <t>UCI190</t>
  </si>
  <si>
    <t>Coevorden</t>
  </si>
  <si>
    <t>UCI191</t>
  </si>
  <si>
    <t>UCI192</t>
  </si>
  <si>
    <t>UCI193</t>
  </si>
  <si>
    <t>UCI194</t>
  </si>
  <si>
    <t>Tielt-Winge (B)</t>
  </si>
  <si>
    <t>UCI195</t>
  </si>
  <si>
    <t>Westmaas</t>
  </si>
  <si>
    <t>UCI196</t>
  </si>
  <si>
    <t>UCI197</t>
  </si>
  <si>
    <t>Ridderkerk</t>
  </si>
  <si>
    <t>UCI198</t>
  </si>
  <si>
    <t>UCI199</t>
  </si>
  <si>
    <t>UCI200</t>
  </si>
  <si>
    <t>Deventer</t>
  </si>
  <si>
    <t>UCI201</t>
  </si>
  <si>
    <t>UCI202</t>
  </si>
  <si>
    <t>UCI203</t>
  </si>
  <si>
    <t>Antwerpen (B)</t>
  </si>
  <si>
    <t>UCI204</t>
  </si>
  <si>
    <t>UCI205</t>
  </si>
  <si>
    <t>UCI206</t>
  </si>
  <si>
    <t>Wernhout</t>
  </si>
  <si>
    <t>UCI207</t>
  </si>
  <si>
    <t>Grobbendonk (B)</t>
  </si>
  <si>
    <t>UCI208</t>
  </si>
  <si>
    <t xml:space="preserve"> 's-Gravenhage</t>
  </si>
  <si>
    <t>UCI209</t>
  </si>
  <si>
    <t>UCI210</t>
  </si>
  <si>
    <t>,,</t>
  </si>
  <si>
    <t>klik voor tabblad 6</t>
  </si>
  <si>
    <t>Klasse C Totaal</t>
  </si>
  <si>
    <t>Klasse D Totaal</t>
  </si>
  <si>
    <t>De deelnemers in de National Divisie (niveau 5) die voor 2026 geen lijst hebben ingeleverd, zijn uit de divisiestanden verwijderd, omdat ze toch niet kunnen degraderen.</t>
  </si>
  <si>
    <t>UCI Ranking 31-12-2025</t>
  </si>
  <si>
    <t>Vincent  van Marrewijk</t>
  </si>
  <si>
    <t>Johnny Koolen (2017)</t>
  </si>
  <si>
    <t>Martijn Horsten (2021)</t>
  </si>
  <si>
    <t>Ronald Krijnen (2022)</t>
  </si>
  <si>
    <t>Kees Rijborz (2023)</t>
  </si>
  <si>
    <t>Corrie van Berchum (2018+2024)</t>
  </si>
  <si>
    <t>Lars Kammers (2025)</t>
  </si>
  <si>
    <t>Winnaars 2015+2016+2019 geen lijst ingeleverd voor 2026</t>
  </si>
  <si>
    <r>
      <t xml:space="preserve">UCI-148, UCI-149, UCI-150, UCI-152, UCI-154, UCI-155, UCI-156, UCI-158, UCI-159, UCI-160, UCI-161, UCI-162, UCI 163, UCI-164 </t>
    </r>
    <r>
      <rPr>
        <b/>
        <sz val="12"/>
        <rFont val="Arial"/>
        <family val="2"/>
      </rPr>
      <t>(2021)</t>
    </r>
    <r>
      <rPr>
        <sz val="12"/>
        <rFont val="Arial"/>
        <family val="2"/>
      </rPr>
      <t>, UCI-165, UCI-167, UCI-168, UCI-169 geen lijst ingeleverd voor 2026, waaronder de winnaar van 2021</t>
    </r>
  </si>
  <si>
    <t xml:space="preserve">UCI-059, UCI-065, UCI-098, UCI-104, UCI-105, UCI-106, UCI-107, UCI-109, UCI-110, UCI-111, UCI-112, UCI-113, UCI-114, UCI-115, UCI-117, UCI-118, UCI-120, UCI-123, UCI-125, UCI-128, UCI-140, UCI-144, UCI-145, UCI-146, </t>
  </si>
  <si>
    <t>klik voor tabblad 7</t>
  </si>
  <si>
    <t>Etten-Leur</t>
  </si>
  <si>
    <t>20/01-25/01 Santos Tour Down Under</t>
  </si>
  <si>
    <t>01/02 Cadel Evans Great Ocean Roadrace</t>
  </si>
  <si>
    <t>04/02-08/02 Volta a la Comunitat Valenciana</t>
  </si>
  <si>
    <t>15/02 Clasica de Almeria</t>
  </si>
  <si>
    <t>16/02-22/02 UAE Tour</t>
  </si>
  <si>
    <t>28/02 Omloop Nieuwsblad</t>
  </si>
  <si>
    <t>07/03 Strade Bianche</t>
  </si>
  <si>
    <t>08/03-15/03 Parijs-Nice</t>
  </si>
  <si>
    <t>09/03-15/03 Tirreno-Adriatico</t>
  </si>
  <si>
    <t>21/03 Milaan-San Remo</t>
  </si>
  <si>
    <t>23/03-29/03 Volta Ciclista a Catalunya</t>
  </si>
  <si>
    <t>29/03 In Flanders Fields</t>
  </si>
  <si>
    <t>01/04 Dwars door Vlaanderen</t>
  </si>
  <si>
    <t>05/04 Ronde van Vlaanderen</t>
  </si>
  <si>
    <t>06/04-11/04 Ronde van het Baskenland</t>
  </si>
  <si>
    <t>12/04 Parijs-Roubaix</t>
  </si>
  <si>
    <t>19/04 Amstel Gold Race</t>
  </si>
  <si>
    <t>22/04 Waalse Pijl</t>
  </si>
  <si>
    <t>26/04 Luik-Bastenaken-Luik</t>
  </si>
  <si>
    <t>28/04-03/05 Ronde van Romandie</t>
  </si>
  <si>
    <t>08/05-31/05 Giro d'Italia etappe 1 tm 21</t>
  </si>
  <si>
    <t>2e Ronde (best of 21)</t>
  </si>
  <si>
    <t>Knock-out fase:</t>
  </si>
  <si>
    <t>01/06-05/06 Tour de Wallonie etappe 1 tm 5</t>
  </si>
  <si>
    <t>Zestiende Finale (best of 21)</t>
  </si>
  <si>
    <t>07/06 Brussels Cycling Classic</t>
  </si>
  <si>
    <t>07/06-14/06 Tour Auvergne etappe 1 tm 8</t>
  </si>
  <si>
    <t>14/06 Copenhagen Sprint</t>
  </si>
  <si>
    <t>17/06-21/06 Tour de Suisse etappe 1 tm 5</t>
  </si>
  <si>
    <t>06/06 Heistse Pijl</t>
  </si>
  <si>
    <t>Achtste Finale (best of 21)</t>
  </si>
  <si>
    <t>01/08 Donostia San Sebastian Klasikoa</t>
  </si>
  <si>
    <t>16/08 GP ADAC Cyclassics Hamburg</t>
  </si>
  <si>
    <t>30/08 Bretagne Classic</t>
  </si>
  <si>
    <t>11/09 Grand Prix Quebec</t>
  </si>
  <si>
    <t>13/09 Grand Prix Montreal</t>
  </si>
  <si>
    <t>04/07-26/07 Tour de France etappe 2 tm 21</t>
  </si>
  <si>
    <t>Kwartfinale (best of 5)</t>
  </si>
  <si>
    <t>Wereldkampioenschappen Wegrace</t>
  </si>
  <si>
    <t>Halve Finale (best of 5)</t>
  </si>
  <si>
    <t>Finale (best of 21)</t>
  </si>
  <si>
    <t>10/10 Ronde van Lombardije</t>
  </si>
  <si>
    <t>05/07-12/07 Tour of Magnificent Qinghai totaalklassement</t>
  </si>
  <si>
    <t>In de jaren daarna ging de bekerwinst naar Wouter van der Stelt (2022), Yvo van Dorst (2023), Sarco Bosschaart (2024) en Vincent Kroes (2025).</t>
  </si>
  <si>
    <t>Dit jaar wordt het dus alweer de 6e editie van het bekertournooi.</t>
  </si>
  <si>
    <t xml:space="preserve">In de eerste ronde worden de 168 deelnemers verdeeld over 8 groepen van 21. In deze groepen speelt iedereen één keer tegen elkaar. </t>
  </si>
  <si>
    <t>De eerste ronde is dus een groepsfase met 8 poules van 21 deelnemers. De eerste 8 per poule plaatsen zich voor de tweede ronde.</t>
  </si>
  <si>
    <t>De tweede ronde begint de knock-out fase van het bekertournooi met nog 64 deelnemers in de strijd. De knock-out fase wedstrijden bestaan</t>
  </si>
  <si>
    <t>uit meerdere duels per ronde. Het is dus zaak om meer wedstrijden te winnen dan je tegenstander om je zodoende te plaatsen voor de volgende ronde.</t>
  </si>
  <si>
    <t>De jacht op de Beker, met als titelverdediger Vincent Kroes, die in de finale van 2025 met 4-1 won van Lars van Soest, kan dus worden geopend.</t>
  </si>
  <si>
    <t>Mochten er koersen onverhoopt niet doorgaan, dan zal de organisatie hiervoor tijdig andere wedstrijden kiezen.</t>
  </si>
  <si>
    <t>2e ronde</t>
  </si>
  <si>
    <t>A1 - H8</t>
  </si>
  <si>
    <t>B1 - G8</t>
  </si>
  <si>
    <t>C1 - F8</t>
  </si>
  <si>
    <t>D1 - E8</t>
  </si>
  <si>
    <t>E1 - D8</t>
  </si>
  <si>
    <t>F1 - C8</t>
  </si>
  <si>
    <t>G1 - B8</t>
  </si>
  <si>
    <t>H1 - A8</t>
  </si>
  <si>
    <t>A2 - H7</t>
  </si>
  <si>
    <t>B2 - G7</t>
  </si>
  <si>
    <t>C2 - F7</t>
  </si>
  <si>
    <t>D2 - E7</t>
  </si>
  <si>
    <t>E2 - D7</t>
  </si>
  <si>
    <t>F2 - C7</t>
  </si>
  <si>
    <t>G2 - B7</t>
  </si>
  <si>
    <t>H2 - A7</t>
  </si>
  <si>
    <t>A3 - H6</t>
  </si>
  <si>
    <t>B3 - G6</t>
  </si>
  <si>
    <t>C3 - F6</t>
  </si>
  <si>
    <t>D3 - E6</t>
  </si>
  <si>
    <t>E3 - D6</t>
  </si>
  <si>
    <t>F3 - C6</t>
  </si>
  <si>
    <t>G3 - B6</t>
  </si>
  <si>
    <t>H3 - A6</t>
  </si>
  <si>
    <t>A4 - H5</t>
  </si>
  <si>
    <t>B4 - G5</t>
  </si>
  <si>
    <t>C4 - F5</t>
  </si>
  <si>
    <t>D4 - E5</t>
  </si>
  <si>
    <t>E4 - D5</t>
  </si>
  <si>
    <t>F4 - C5</t>
  </si>
  <si>
    <t>G4 - B5</t>
  </si>
  <si>
    <t>H4 - A5</t>
  </si>
  <si>
    <t>(32)</t>
  </si>
  <si>
    <t>(31)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</si>
  <si>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</si>
  <si>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</si>
  <si>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</si>
  <si>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</si>
  <si>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</si>
  <si>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</si>
  <si>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</si>
  <si>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</si>
  <si>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</si>
  <si>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</si>
  <si>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</si>
  <si>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</si>
  <si>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</si>
  <si>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</si>
  <si>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</si>
  <si>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</si>
  <si>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</si>
  <si>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</si>
  <si>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</si>
  <si>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</si>
  <si>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</si>
  <si>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</si>
  <si>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</si>
  <si>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</si>
  <si>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</si>
  <si>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</si>
  <si>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</si>
  <si>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</si>
  <si>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</si>
  <si>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(1)</t>
  </si>
  <si>
    <t>1 - 2</t>
  </si>
  <si>
    <t>3 - 4</t>
  </si>
  <si>
    <t>5 - 6</t>
  </si>
  <si>
    <t>7 - 8</t>
  </si>
  <si>
    <t>Groep E</t>
  </si>
  <si>
    <t>Groep F</t>
  </si>
  <si>
    <t>Groep G</t>
  </si>
  <si>
    <t>Groep H</t>
  </si>
  <si>
    <t>Team Gorinchem Oost</t>
  </si>
  <si>
    <t>Team Gorinchem eo</t>
  </si>
  <si>
    <t>Team Oosterhout Van Dorst</t>
  </si>
  <si>
    <t>Team Noordelijke Provincies</t>
  </si>
  <si>
    <t>Team Grensstreek</t>
  </si>
  <si>
    <t>Team Werkendam</t>
  </si>
  <si>
    <t>Team Sleeuwijk Van Hoven</t>
  </si>
  <si>
    <t>Team Noord-Brabant</t>
  </si>
  <si>
    <t>Team Zuid-Holland Rotterdam</t>
  </si>
  <si>
    <t>Team Deventer Zwolle eo</t>
  </si>
  <si>
    <t>Team Altena Van der Luijtgaarden</t>
  </si>
  <si>
    <t>Team Utrecht</t>
  </si>
  <si>
    <t>Team Noord-Holland Limburg</t>
  </si>
  <si>
    <t xml:space="preserve"> 1 - 8</t>
  </si>
  <si>
    <t xml:space="preserve"> 2 - 7</t>
  </si>
  <si>
    <t xml:space="preserve"> 3 - 6</t>
  </si>
  <si>
    <t xml:space="preserve"> 4 - 5</t>
  </si>
  <si>
    <t xml:space="preserve"> 9 - 16</t>
  </si>
  <si>
    <t>10 - 15</t>
  </si>
  <si>
    <t>11 - 14</t>
  </si>
  <si>
    <t>12 - 13</t>
  </si>
  <si>
    <t>17 - 24</t>
  </si>
  <si>
    <t>18 - 23</t>
  </si>
  <si>
    <t>19 - 22</t>
  </si>
  <si>
    <t>20 - 21</t>
  </si>
  <si>
    <t>25 - 32</t>
  </si>
  <si>
    <t>26 - 31</t>
  </si>
  <si>
    <t>27 - 30</t>
  </si>
  <si>
    <t>28 - 29</t>
  </si>
  <si>
    <t>E - F</t>
  </si>
  <si>
    <t>G - H</t>
  </si>
  <si>
    <t>I - J</t>
  </si>
  <si>
    <t>K - L</t>
  </si>
  <si>
    <t>M - N</t>
  </si>
  <si>
    <t>O - P</t>
  </si>
  <si>
    <t>Jesse van Dalen (1)</t>
  </si>
  <si>
    <t>Peter Muilwijk (1)</t>
  </si>
  <si>
    <t>Yvo van Dorst 2023 (1)</t>
  </si>
  <si>
    <t>Theo van de Luijtgaarden 2021 (1)</t>
  </si>
  <si>
    <t>Sarco Bosschaart 2024 (1)</t>
  </si>
  <si>
    <t>Kevin Kammers (1)</t>
  </si>
  <si>
    <t>Wommersom (B)</t>
  </si>
  <si>
    <t>Team Zuid-Holland Den Haag</t>
  </si>
  <si>
    <t>Corrie van Berchum (2)</t>
  </si>
  <si>
    <t>Gerben van Helden (2)</t>
  </si>
  <si>
    <t>Heidi Slooters (2)</t>
  </si>
  <si>
    <t>Kees Rijborz (2)</t>
  </si>
  <si>
    <t>Michiel Willems (2)</t>
  </si>
  <si>
    <t>Corrie de Graaf (2)</t>
  </si>
  <si>
    <t>Levi Splinters (2)</t>
  </si>
  <si>
    <t>Martijn Verbeek (2)</t>
  </si>
  <si>
    <t>Monique Kammers (2)</t>
  </si>
  <si>
    <t>Stefan Verschoor (2)</t>
  </si>
  <si>
    <t>Niels Cloin (2)</t>
  </si>
  <si>
    <t>Ed Roos (3)</t>
  </si>
  <si>
    <t>Everard van de Luijtgaarden (3)</t>
  </si>
  <si>
    <t>Hans Stevens (3)</t>
  </si>
  <si>
    <t>Jan Blokland (3)</t>
  </si>
  <si>
    <t>John Berger (3)</t>
  </si>
  <si>
    <t>Monique van Hoven (3)</t>
  </si>
  <si>
    <t>Tutu Ndona (3)</t>
  </si>
  <si>
    <t>Wouter van der Stelt 2022 (3)</t>
  </si>
  <si>
    <t>Wouter de Bruijn (3)</t>
  </si>
  <si>
    <t>Bas Dorreman (3)</t>
  </si>
  <si>
    <t>Jelle Rieske (3)</t>
  </si>
  <si>
    <t>Jos de Groot (3)</t>
  </si>
  <si>
    <t>Martin Borggreve (3)</t>
  </si>
  <si>
    <t>Marc Bouwens (3)</t>
  </si>
  <si>
    <t>Ron van Kleef (3)</t>
  </si>
  <si>
    <t>Wouter Sies (3)</t>
  </si>
  <si>
    <t>Tom Uil (3)</t>
  </si>
  <si>
    <t>Bas-Jan Zwijnenburg (3)</t>
  </si>
  <si>
    <t>Jeroen Brabants (3)</t>
  </si>
  <si>
    <t>Koen Posthuma (3)</t>
  </si>
  <si>
    <t>Christiaan van den Vlekkert (3)</t>
  </si>
  <si>
    <t>Leon Verhaeg (3)</t>
  </si>
  <si>
    <t>Marcel Boeren (3)</t>
  </si>
  <si>
    <t>Paul Fierens (3)</t>
  </si>
  <si>
    <t>Vincent Kroes 2025 (3)</t>
  </si>
  <si>
    <t>Arthur van Lith (4)</t>
  </si>
  <si>
    <t>Geert Leemput (4)</t>
  </si>
  <si>
    <t>Harm Rieske (4)</t>
  </si>
  <si>
    <t>Henri Schoon (4)</t>
  </si>
  <si>
    <t>Marco Terpstra (4)</t>
  </si>
  <si>
    <t>Rowan Feenstra (4)</t>
  </si>
  <si>
    <t>Thomas Vreugdenhil (4)</t>
  </si>
  <si>
    <t>Brian Ras (4)</t>
  </si>
  <si>
    <t>Jeroen Bink (4)</t>
  </si>
  <si>
    <t>Henri Dunant (4)</t>
  </si>
  <si>
    <t>Jochen Hintermaier (4)</t>
  </si>
  <si>
    <t>Rogier Smit (4)</t>
  </si>
  <si>
    <t>Wim Vellinga (4)</t>
  </si>
  <si>
    <t>Bert Verhoeven (4)</t>
  </si>
  <si>
    <t>Gydo van Rheenen (4)</t>
  </si>
  <si>
    <t>Irma Achterkamp (4)</t>
  </si>
  <si>
    <t>Lars van Soest (4)</t>
  </si>
  <si>
    <t>Paul Mulder (4)</t>
  </si>
  <si>
    <t>Daan van Dijk (4)</t>
  </si>
  <si>
    <t>Jelle Rinzema (4)</t>
  </si>
  <si>
    <t>Joris Dehaes (4)</t>
  </si>
  <si>
    <t>Kevin Cuppens (4)</t>
  </si>
  <si>
    <t>Marco Vroege (4)</t>
  </si>
  <si>
    <t>Stijn Lurquin (4)</t>
  </si>
  <si>
    <t>Douwe Engels (5)</t>
  </si>
  <si>
    <t>Jelle Verdoes (5)</t>
  </si>
  <si>
    <t>Sven Voorbach (5)</t>
  </si>
  <si>
    <t>Vincent van Marrewijk (5)</t>
  </si>
  <si>
    <t>George Modderkolk (5)</t>
  </si>
  <si>
    <t>Liesbeth Delmont (5)</t>
  </si>
  <si>
    <t>Peter Deijkers (5)</t>
  </si>
  <si>
    <t>Arco van Oord (5)</t>
  </si>
  <si>
    <t>Bart Geuns (5)</t>
  </si>
  <si>
    <t>Eddie 't Lam (5)</t>
  </si>
  <si>
    <t>Martin de Jong (5)</t>
  </si>
  <si>
    <t>Jan Gulden (5)</t>
  </si>
  <si>
    <t>Rutger van Vugt (5)</t>
  </si>
  <si>
    <t>Thomas de Heer (5)</t>
  </si>
  <si>
    <t>Wim Callewaert (5)</t>
  </si>
  <si>
    <t>Gijs-Jan Hartings (5)</t>
  </si>
  <si>
    <t>Jeroen Kouijzer (5)</t>
  </si>
  <si>
    <t>Marcel Bekkering (5)</t>
  </si>
  <si>
    <t>Martijn Horsten (5)</t>
  </si>
  <si>
    <t>Martijn van Nispen (5)</t>
  </si>
  <si>
    <t>Jens van der Pluijm (5)</t>
  </si>
  <si>
    <t>Kees Bullens (5)</t>
  </si>
  <si>
    <t>Lesly Cuppens (5)</t>
  </si>
  <si>
    <t>Maarten Modderkolk (5)</t>
  </si>
  <si>
    <t>Niels Proper (5)</t>
  </si>
  <si>
    <t>Reinier Burghout (5)</t>
  </si>
  <si>
    <t>Ruben Soppe (5)</t>
  </si>
  <si>
    <t>Benny Tolenaars (5)</t>
  </si>
  <si>
    <t>Guido Smits (5)</t>
  </si>
  <si>
    <t>Henk Bouwers (5)</t>
  </si>
  <si>
    <t>Ian Lurquin (5)</t>
  </si>
  <si>
    <t>Ike Simoncini (5)</t>
  </si>
  <si>
    <t>Martijn Visser (5)</t>
  </si>
  <si>
    <t>Thijs van Hoven (5)</t>
  </si>
  <si>
    <t>Jean Modderkolk (5)</t>
  </si>
  <si>
    <t>Jesper Hobo (5)</t>
  </si>
  <si>
    <t>Marcel Spijker (5)</t>
  </si>
  <si>
    <t>Otto Hoekstra (5)</t>
  </si>
  <si>
    <t>Remie Blom (5)</t>
  </si>
  <si>
    <t>Rene van Doorn (5)</t>
  </si>
  <si>
    <t>Sven Vranckx (5)</t>
  </si>
  <si>
    <t>Sven Vrijders (5)</t>
  </si>
  <si>
    <t>Wout Brabants (5)</t>
  </si>
  <si>
    <t>22/08-13/09 Vuelta a Espana etappe 1 tm 21</t>
  </si>
  <si>
    <t>Theo vd Luijtgaarden 2021 (1)</t>
  </si>
  <si>
    <t>Clasica de Almeria</t>
  </si>
  <si>
    <t>Volta Ciclista Catalunya</t>
  </si>
  <si>
    <t>In Flanders Fields</t>
  </si>
  <si>
    <t>Jaarspelpunten</t>
  </si>
  <si>
    <t>Programma:</t>
  </si>
  <si>
    <t>Christiaan vd Vlekkert (3)</t>
  </si>
  <si>
    <t>Everard van de Luijtgaarden, Heidi Slooters, Jan Gulden, Jesper Hobo, Martijn Visser, Sander Vreugdenhil, Theo van de Luijtgaarden, Wouter van der Stelt</t>
  </si>
  <si>
    <t>Ian Lurquin, Jan Hendrickx, Jens Roggeman, Paul Fierens, Stijn Lurquin, Sven Vranckx, Sven Vrijders, Wim Callewaert</t>
  </si>
  <si>
    <t>Hans Stevens, Martijn Horsten, Martijn van Nispen, Martin Rommens, Niels Proper, Paul Mulder, Rik Harmsen, Ron van Kleef</t>
  </si>
  <si>
    <t>Christiaan van den Vlekkert, George Modderkolk, Henk Bouwers, Henri Koobs, Irma Achterkamp, Jean Modderkolk, John Berger, Maarten Modderkolk</t>
  </si>
  <si>
    <t>Chris Schepers, Geert Leemput, Jimmy Vancutsem, Jochen Hintermaier, Joris Dehaes, Liesbeth Delmont, Michael Rabau, Michiel Willems</t>
  </si>
  <si>
    <t>Bart Willemse, Bas Dorreman, Corrie de Graaf, Daan van Dijk, Jesse van Dalen, Marco Terpstra, Pieter de Graaf, Thomas Vreugdenhil</t>
  </si>
  <si>
    <t>Arco van Oord, Hans de Jong, Jan Blokland, Marcel Boeren, Nathan van Zijll, Peter Muilwijk, Tutu Ndona, Wesley Zandee</t>
  </si>
  <si>
    <t>Erik Golverdingen, Frank Rousse, Goof van den Dool, Hesther van Wingerden, Joke van den Dool, Reinier Mulder, Sarco Bosschaart, Stefan Admiraal</t>
  </si>
  <si>
    <t>Bart Geuns, Erwin van Luffelen, Fokko Haveman, Jeroen Brabants, Kees Bullens, Kees Rijborz, Wout Brabants, Wout Geuns</t>
  </si>
  <si>
    <t>Bert Verhoeven, Freek Zuidam, Jelle Rieske, Jomardi van Berchum, Jos de Groot, Kevin Kammers. Koen Posthuma, Tom Uil</t>
  </si>
  <si>
    <t>Marcel Spijker, Martin Borggreve, Martin de Jong, Otto Hoekstra, Ruben Soppe, Symen Hoekstra, Wim Vellinga, Wim Dik</t>
  </si>
  <si>
    <t>Brian Ras, Ed Roos, Harm Rieske, Kevin Cuppens, Lars van Soest, Leon Verhaeg, Lesly Cuppens, Rogier Smit</t>
  </si>
  <si>
    <t>Corne van Dorst, Guido Smits, Jeroen Bink, Jeroen Kouijzer, Peer Verwijmeren, Remie Blom, Rowan Feenstra, Yvo van Dorst</t>
  </si>
  <si>
    <t>Dennis Voorbraak, Jessy Redan, Johnny Koolen, Lars Kammers, Maurice van Kuijk, Monique Kammers, Peter Deijkers, Rolf Pruijsen</t>
  </si>
  <si>
    <t>Elly Mathijssen, John Hertogh, Kees van As, Martijn Verbeek, Niels Cloin, Rijn van Dommele, Peter Broos, Wim Rommens</t>
  </si>
  <si>
    <t>Alex van der Pluijm, Christa van Helden, Gerben van Helden, Henri Dunant, Jens van der Pluijm, Levi Splinters, Marc Bouwens, Ronald Krijnen</t>
  </si>
  <si>
    <t>Adri Willemstein, Bram van Hoven, John Verschoor, Mark van Hoven, Monique van Hoven, Rinus van der Wal, Stefan Verschoor, Thijs van Hoven</t>
  </si>
  <si>
    <t>Bas-Jan Zwijnenburg, Cas Coppens, Cynthia van Berchum, Douwe Engels, Eddie 't Lam, Gijs-Jan Hartings, Pascal Hommelberg, Vincent Kroes</t>
  </si>
  <si>
    <t>Bas van Berchum, Corrie van Berchum, Henri Schoon, Leendert-Jan Visser, Lenard Huijzer, Michiel van der Stelt, Reinier Burghout, Thomas de Heer</t>
  </si>
  <si>
    <t>Benny Tolenaars, Ike Simoncini, Jelle Verdoes, Jelle Rinzema, Marcel Bekkering, Sven Voorbach, Vincent van Marrewijk, Wouter Sies</t>
  </si>
  <si>
    <t>Arthur van Lith, Gydo van Rheenen, Marco Vroege, Mario Stolwijk, Rene van Doorn, Rutger van Vugt, Theo Moonen, Wouter de Bruijn</t>
  </si>
  <si>
    <t>1.WorldTour / Altena Vd Luijtgaarden</t>
  </si>
  <si>
    <t>3.Continental / Altena Vd Luijtgaarden</t>
  </si>
  <si>
    <t>2.ProContinental / Altena Vd Luijtgaarden</t>
  </si>
  <si>
    <t>5.National / Altena Vd Luijtgaarden</t>
  </si>
  <si>
    <t>3.Continental / Breda eo</t>
  </si>
  <si>
    <t>2.ProContinental / Deventer Zwolle eo</t>
  </si>
  <si>
    <t>4.ProNational / Deventer Zwolle eo</t>
  </si>
  <si>
    <t>3.Continental / Deventer Zwolle eo</t>
  </si>
  <si>
    <t>5.National / Deventer Zwolle eo</t>
  </si>
  <si>
    <t>2.ProContinental / Gelderland</t>
  </si>
  <si>
    <t>2.ProContinental / Gorinchem eo</t>
  </si>
  <si>
    <t>3.Continental / Gorinchem eo</t>
  </si>
  <si>
    <t>5.National / Gorinchem eo</t>
  </si>
  <si>
    <t>1.WorldTour / Gorinchem eo</t>
  </si>
  <si>
    <t>4.ProNational / Gorinchem eo</t>
  </si>
  <si>
    <t>1.WorldTour / Gorinchem Oost</t>
  </si>
  <si>
    <t>2.ProContinental / Gorinchem Oost</t>
  </si>
  <si>
    <t>4.ProNational / Gorinchem Oost</t>
  </si>
  <si>
    <t>5.National / Gorinchem Oost</t>
  </si>
  <si>
    <t>5.National / Grensstreek</t>
  </si>
  <si>
    <t>3.Continental / Grensstreek</t>
  </si>
  <si>
    <t>2.ProContinental / Grensstreek</t>
  </si>
  <si>
    <t>4.ProNational / Grensstreek</t>
  </si>
  <si>
    <t>4.ProNational / Noord-Brabant</t>
  </si>
  <si>
    <t>5.National / Noord-Brabant</t>
  </si>
  <si>
    <t>3.Continental / Noord-Brabant</t>
  </si>
  <si>
    <t>1.WorldTour / Noord-Brabant</t>
  </si>
  <si>
    <t>3.Continental / Noordelijke Provincies</t>
  </si>
  <si>
    <t>5.National / Noordelijke Provincies</t>
  </si>
  <si>
    <t>4.ProNational / Noordelijke Provincies</t>
  </si>
  <si>
    <t>4.ProNational / Noord-Holland Limburg</t>
  </si>
  <si>
    <t>3.Continental / Noord-Holland Limburg</t>
  </si>
  <si>
    <t>5.National / Noord-Holland Limburg</t>
  </si>
  <si>
    <t>4.ProNational / Oosterhout Van Dorst</t>
  </si>
  <si>
    <t>5.National / Oosterhout Van Dorst</t>
  </si>
  <si>
    <t>1.WorldTour / Oosterhout Van Dorst</t>
  </si>
  <si>
    <t>2.ProContinental / Oosterhout Van Dorst</t>
  </si>
  <si>
    <t>2.ProContinental / Fanclub Ryan Kamp</t>
  </si>
  <si>
    <t>3.Continental / Fanclub Ryan Kamp</t>
  </si>
  <si>
    <t>4.ProNational / Fanclub Ryan Kamp</t>
  </si>
  <si>
    <t>Team Fanclub Ryan Kamp</t>
  </si>
  <si>
    <t>5.National / Fanclub Ryan Kamp</t>
  </si>
  <si>
    <t>5.National / Sleeuwijk Van Hoven</t>
  </si>
  <si>
    <t>1.WorldTour / Sleeuwijk Van Hoven</t>
  </si>
  <si>
    <t>4.ProNational / Sleeuwijk Van Hoven</t>
  </si>
  <si>
    <t>2.ProContinental / Sleeuwijk Van Hoven</t>
  </si>
  <si>
    <t>3.Continental / Sleeuwijk Van Hoven</t>
  </si>
  <si>
    <t>3.Continental / Utrecht</t>
  </si>
  <si>
    <t>2.ProContinental / Utrecht</t>
  </si>
  <si>
    <t>5.National / Utrecht</t>
  </si>
  <si>
    <t>1.WorldTour / Utrecht</t>
  </si>
  <si>
    <t>3.Continental / Werkendam</t>
  </si>
  <si>
    <t>2.ProContinental / Werkendam</t>
  </si>
  <si>
    <t>5.National / Werkendam</t>
  </si>
  <si>
    <t>4.ProNational / Werkendam</t>
  </si>
  <si>
    <t>1.WorldTour / Werkendam</t>
  </si>
  <si>
    <t>5.National / Zuid-Holland Den Haag</t>
  </si>
  <si>
    <t>4.ProNational / Zuid-Holland Den Haag</t>
  </si>
  <si>
    <t>3.Continental / Zuid-Holland Den Haag</t>
  </si>
  <si>
    <t>4.ProNational / Zuid-Holland Rotterdam</t>
  </si>
  <si>
    <t>5.National / Zuid-Holland Rotterdam</t>
  </si>
  <si>
    <t>3.Continental / Zuid-Holland Rotterdam</t>
  </si>
  <si>
    <t>Medailles 2026:</t>
  </si>
  <si>
    <t>001 Classica Camp de Morvedre (1.1)</t>
  </si>
  <si>
    <t>002 Gran Premio Castellón (1.1)</t>
  </si>
  <si>
    <t>003 Clàssica Valenciana (1.1)</t>
  </si>
  <si>
    <t>004 Santos Tour Down Under (2.WT)</t>
  </si>
  <si>
    <t>005 Trofeo Calvià (1.1)</t>
  </si>
  <si>
    <t>UAE Tour (2.WT)</t>
  </si>
  <si>
    <t>Strade Bianche (1.WT)</t>
  </si>
  <si>
    <t>Paris-Nice (2.WT)</t>
  </si>
  <si>
    <t>Tirreno-Adriatico (2.WT)</t>
  </si>
  <si>
    <t xml:space="preserve">Week </t>
  </si>
  <si>
    <t>Milano-Torino (1.Pro)</t>
  </si>
  <si>
    <t>Grand Prix de Denain-Porte du Hainaut (1.Pro)</t>
  </si>
  <si>
    <t>Clásica Terres de l´Ebre (1.1)</t>
  </si>
  <si>
    <t>Milano-Sanremo (1.WT)</t>
  </si>
  <si>
    <t>The Princess Maha Chakri Sirindhorn's Cup Tour of Thailand (2.1)</t>
  </si>
  <si>
    <t>Settimana Internazionale Coppi e Bartali (2.1)</t>
  </si>
  <si>
    <t>Grote prijs Jean-Pierre Monseré (1.1)</t>
  </si>
  <si>
    <t>G.P. Emilia (1.1)</t>
  </si>
  <si>
    <t>La Roue Tourangelle Centre Val de Loire - Trophée Groupama Paris Val de Loire (1.1)</t>
  </si>
  <si>
    <t>Ronde Van Brugge (1.UWT)</t>
  </si>
  <si>
    <t xml:space="preserve"> E3 Saxo Classic (1.UWT)</t>
  </si>
  <si>
    <t>Gent-Wevelgem in Flanders Fields ME (1.UWT)</t>
  </si>
  <si>
    <t>Volta Ciclista a Catalunya (2.UWT)</t>
  </si>
  <si>
    <t>Paris-Camembert (1.1)</t>
  </si>
  <si>
    <t>Itzulia Basque Country (2.WT)</t>
  </si>
  <si>
    <t>Giro della Magna Grecia (2.1)</t>
  </si>
  <si>
    <t>Tour of Hainan</t>
  </si>
  <si>
    <t>Cycling Tour of Turkiye (2.Pro)</t>
  </si>
  <si>
    <t>Grande Prémio Anicolor (2.1)</t>
  </si>
  <si>
    <t>ΔΕΗ Tour of Hellas (2.1)</t>
  </si>
  <si>
    <t>Baku-Khankendi Azerbaijan Cycling race (2.1)</t>
  </si>
  <si>
    <t>Flèche du Sud (2.1)</t>
  </si>
  <si>
    <t>Circuit de Wallonie (1.1)</t>
  </si>
  <si>
    <t>Rund um Köln (1.1)</t>
  </si>
  <si>
    <t>In het groen de wedstrijden die meetellen voor de bekercompetitie (zie tabblad 4)</t>
  </si>
  <si>
    <t>Clasica Almeria</t>
  </si>
  <si>
    <t>Flkanders Fields</t>
  </si>
  <si>
    <t>Flanders Fields</t>
  </si>
  <si>
    <t>Tussen haakjes de divisie waarin de deelnemer in 2026 uitkomt</t>
  </si>
  <si>
    <t>Arco Van Oord</t>
  </si>
  <si>
    <t>Bennie Tolenaars</t>
  </si>
  <si>
    <t>Henk Brouwers</t>
  </si>
  <si>
    <t>Jean Moderkolk</t>
  </si>
  <si>
    <t>Lennard Huijzer</t>
  </si>
  <si>
    <t>Lesley Cuppens</t>
  </si>
  <si>
    <t xml:space="preserve">Michiel van der Stelt </t>
  </si>
  <si>
    <t>Marcel Spijker, Martin Borggreve, Martin de Jong, Otto Hoekstra, Ruben Soppe, Symen Hoekstra, Wim Dik, Wim Vellinga</t>
  </si>
  <si>
    <t>Elly Mathijssen, John Hertogh, Kees van As, Martijn Verbeek, Niels Cloin, Peter Broos, Rijn van Dommele, Wim Rommens</t>
  </si>
  <si>
    <t>Benny Tolenaars, Ike Simoncini, Jelle Rinzema, Jelle Verdoes, Marcel Bekkering, Sven Voorbach, Vincent van Marrewijk, Wouter Sies</t>
  </si>
  <si>
    <t>Plaatsen gestegen/gedaald tov vorige week</t>
  </si>
  <si>
    <t>URIANSTAD BUGGE Martin</t>
  </si>
  <si>
    <t>FOX Matthew</t>
  </si>
  <si>
    <t>GREENWOOD Matthew</t>
  </si>
  <si>
    <t>BLEDDYN Oliver</t>
  </si>
  <si>
    <t>GLIVAR Gal</t>
  </si>
  <si>
    <t>STANNARD Robert</t>
  </si>
  <si>
    <t>PEACE Oliver</t>
  </si>
  <si>
    <t>MCKENZIE Hamish</t>
  </si>
  <si>
    <t>REINDERS Elmar</t>
  </si>
  <si>
    <t>BELLETTA Dario Igor</t>
  </si>
  <si>
    <t>BRUTTOMESSO Alberto</t>
  </si>
  <si>
    <t>Cl. Morvedre</t>
  </si>
  <si>
    <t>Cl. Valenciana</t>
  </si>
  <si>
    <t>Ronald Krijnen (2019+2020)</t>
  </si>
  <si>
    <t>John Verschoor (2018)</t>
  </si>
  <si>
    <t>Mark van Hoven (2021)</t>
  </si>
  <si>
    <t>Rolf Pruijsen (2023)</t>
  </si>
  <si>
    <t>Johnny Koolen (2022)</t>
  </si>
  <si>
    <t>Corrie van Berchum (2025)</t>
  </si>
  <si>
    <t>Jay Vine</t>
  </si>
  <si>
    <t>Goof van de Dool</t>
  </si>
  <si>
    <t>1 (1)</t>
  </si>
  <si>
    <t>1-1-1</t>
  </si>
  <si>
    <t>2-2-2</t>
  </si>
  <si>
    <t>3-3-3</t>
  </si>
  <si>
    <t>10-10-10</t>
  </si>
  <si>
    <t xml:space="preserve"> Classica Camp de Morvedre (1.1)</t>
  </si>
  <si>
    <t>1e etappe Santos Tour Down Under (2.WT)</t>
  </si>
  <si>
    <t>3e Santos Tour Down Under (2.WT)</t>
  </si>
  <si>
    <t>5e Santos Tour Down Under (2.WT)</t>
  </si>
  <si>
    <t>Gran Premio Castellón (1.1)</t>
  </si>
  <si>
    <t>2e etappe Santos Tour Down Under (2.WT)</t>
  </si>
  <si>
    <t>Clàssica Valenciana (1.1)</t>
  </si>
  <si>
    <t>Tour Down Under (2.WT)</t>
  </si>
  <si>
    <t>proloog Santos Tour Down Under (2.WT)</t>
  </si>
  <si>
    <t>4e Santos Tour Down Under (2.WT)</t>
  </si>
  <si>
    <t>Wouter vd Stelt 2022 (3)</t>
  </si>
  <si>
    <t>Everard vd Luijtgaarden (3)</t>
  </si>
  <si>
    <t>Theo vd Luijtg. 2021 (1)</t>
  </si>
  <si>
    <t>136</t>
  </si>
  <si>
    <t>0</t>
  </si>
  <si>
    <t>Trofeo Calvia</t>
  </si>
  <si>
    <t>Trofeo Serra</t>
  </si>
  <si>
    <t>Trofeo Andratx</t>
  </si>
  <si>
    <t>Trofeo Palma</t>
  </si>
  <si>
    <t>Marseillaise</t>
  </si>
  <si>
    <t>BOICHIS Adrien</t>
  </si>
  <si>
    <t>HERREGODTS Rune</t>
  </si>
  <si>
    <t>LOULERGUE Victor</t>
  </si>
  <si>
    <t>JARNET Maxime</t>
  </si>
  <si>
    <t>MAGAGNOTTI Alessio</t>
  </si>
  <si>
    <t>FROIDEVAUX Robin</t>
  </si>
  <si>
    <t>IACOMONI Federico</t>
  </si>
  <si>
    <t>+1</t>
  </si>
  <si>
    <t>+7</t>
  </si>
  <si>
    <t>+17</t>
  </si>
  <si>
    <t>-3</t>
  </si>
  <si>
    <t>-5</t>
  </si>
  <si>
    <t>-2</t>
  </si>
  <si>
    <t>+3</t>
  </si>
  <si>
    <t>-4</t>
  </si>
  <si>
    <t>+2</t>
  </si>
  <si>
    <t>+8</t>
  </si>
  <si>
    <t>+19</t>
  </si>
  <si>
    <t>-13</t>
  </si>
  <si>
    <t>+4</t>
  </si>
  <si>
    <t>-12</t>
  </si>
  <si>
    <t>-9</t>
  </si>
  <si>
    <t>-26</t>
  </si>
  <si>
    <t>-6</t>
  </si>
  <si>
    <t>-8</t>
  </si>
  <si>
    <t>+5</t>
  </si>
  <si>
    <t>-27</t>
  </si>
  <si>
    <t>-11</t>
  </si>
  <si>
    <t>-10</t>
  </si>
  <si>
    <t>-1</t>
  </si>
  <si>
    <t>-7</t>
  </si>
  <si>
    <t>-24</t>
  </si>
  <si>
    <t>+16</t>
  </si>
  <si>
    <t>-14</t>
  </si>
  <si>
    <t>-29</t>
  </si>
  <si>
    <t>+10</t>
  </si>
  <si>
    <t>-18</t>
  </si>
  <si>
    <t>-33</t>
  </si>
  <si>
    <t>+22</t>
  </si>
  <si>
    <t>+9</t>
  </si>
  <si>
    <t>+31</t>
  </si>
  <si>
    <t>-49</t>
  </si>
  <si>
    <t>-23</t>
  </si>
  <si>
    <t>+6</t>
  </si>
  <si>
    <t>-22</t>
  </si>
  <si>
    <t>-19</t>
  </si>
  <si>
    <t>006 Trofeo Serra Tramuntana (1.1)</t>
  </si>
  <si>
    <t>007 Trofeo Andratx-Pollenca (1.1)</t>
  </si>
  <si>
    <t>008 GP la Marseillaise (1.1)</t>
  </si>
  <si>
    <t>009 Trofeo Palma (1.1)</t>
  </si>
  <si>
    <t>010 AlUla Tour (2.Pro)</t>
  </si>
  <si>
    <t>011 Cadel Evans Great Ocean Roadrace (1.WT)</t>
  </si>
  <si>
    <t>013 Etoile de Besseges (2.1)</t>
  </si>
  <si>
    <t>015 Volta a la Comunitat Valenciana (2.Pro)</t>
  </si>
  <si>
    <t>2 (2)</t>
  </si>
  <si>
    <t>3 (3)</t>
  </si>
  <si>
    <t>4 (4)</t>
  </si>
  <si>
    <t>11-11-11</t>
  </si>
  <si>
    <t>12-13-11</t>
  </si>
  <si>
    <t>13-14-13</t>
  </si>
  <si>
    <t>14-15-14</t>
  </si>
  <si>
    <t>15-16-15</t>
  </si>
  <si>
    <t>23-22-20</t>
  </si>
  <si>
    <t>24-23-21</t>
  </si>
  <si>
    <t>Cadel Evans Roadrace (1.WT)</t>
  </si>
  <si>
    <t>GP la Marseillaise (1.1)</t>
  </si>
  <si>
    <t>Trofeo Palma (1.1)</t>
  </si>
  <si>
    <t>3e etappe AlUla Tour (2.Pro)</t>
  </si>
  <si>
    <t>5e etappe AlUla Tour (2.Pro)</t>
  </si>
  <si>
    <t>Trofeo Calvià (1.1)</t>
  </si>
  <si>
    <t>Trofeo Serra Tramuntana (1.1)</t>
  </si>
  <si>
    <t>AlUla Tour (2.Pro)</t>
  </si>
  <si>
    <t>Trofeo Andratx-Pollenca (1.1)</t>
  </si>
  <si>
    <t>2e etappe AlUla Tour (2.Pro)</t>
  </si>
  <si>
    <t>1e etappe AlUla Tour (2.Pro)</t>
  </si>
  <si>
    <t>Remco Evenepoel</t>
  </si>
  <si>
    <t>UCI punten per 02/02</t>
  </si>
  <si>
    <t>012 Muscat Classic (1.Pro)</t>
  </si>
  <si>
    <t>014 Asian Continental Championships Tijdrit (CC)</t>
  </si>
  <si>
    <t>016 Tour of Oman (2.Pro)</t>
  </si>
  <si>
    <t>017 Tour de la Provence (2.1)</t>
  </si>
  <si>
    <t>018 Vuelta Ciclista Murcia (2.1)</t>
  </si>
  <si>
    <t>019 Figueira Champions Classic (1.Pro)</t>
  </si>
  <si>
    <t>020 Asian Continental Championships Wegwedstrijd (CC)</t>
  </si>
  <si>
    <t>021 Clasica de Almeria (1.Pro)</t>
  </si>
  <si>
    <t>5e etappe Etoile de Besseges (2.1)</t>
  </si>
  <si>
    <t>Ronde van Valencia (2.Pro)</t>
  </si>
  <si>
    <t>3e etappe Ronde van Valencia (2.Pro)</t>
  </si>
  <si>
    <t xml:space="preserve"> Muscat Classic (1.1)</t>
  </si>
  <si>
    <t>Etoile de Besseges (2.1)</t>
  </si>
  <si>
    <t>3e etappe Etoile de Besseges (2.1)</t>
  </si>
  <si>
    <t>4e etappe Etoile de Besseges (2.1)</t>
  </si>
  <si>
    <t>2e etappe Ronde van Valencia (2.Pro)</t>
  </si>
  <si>
    <t>2e etappe Etoile de Besseges (2.1)</t>
  </si>
  <si>
    <t>5e etappe Ronde van Valencia (2.Pro)</t>
  </si>
  <si>
    <t>1e etappe Etoile de Besseges (2.1)</t>
  </si>
  <si>
    <t>Asian Tijdrit (CC)</t>
  </si>
  <si>
    <t>1e etappe Ronde van Valencia (2.Pro)</t>
  </si>
  <si>
    <t>4e etappe Ronde van Valencia (2.Pro)</t>
  </si>
  <si>
    <t>25-24-22</t>
  </si>
  <si>
    <t>34-31-28</t>
  </si>
  <si>
    <t>35-32-30</t>
  </si>
  <si>
    <t>Et. Besseges</t>
  </si>
  <si>
    <t>HARDOUIN Louis</t>
  </si>
  <si>
    <t>PAPON Victor</t>
  </si>
  <si>
    <t>LOZOUET Léandre</t>
  </si>
  <si>
    <t>TU Sergio</t>
  </si>
  <si>
    <t>POULARD Athit</t>
  </si>
  <si>
    <t>LAU Wan Yau Vincent</t>
  </si>
  <si>
    <t>SEVILLA Diego Pablo</t>
  </si>
  <si>
    <t>+20</t>
  </si>
  <si>
    <t>+29</t>
  </si>
  <si>
    <t>-16</t>
  </si>
  <si>
    <t>+21</t>
  </si>
  <si>
    <t>-28</t>
  </si>
  <si>
    <t>-38</t>
  </si>
  <si>
    <t>-17</t>
  </si>
  <si>
    <t>Volta Valenciana</t>
  </si>
  <si>
    <t>5 (5)</t>
  </si>
  <si>
    <t>42-37-37</t>
  </si>
  <si>
    <t>Tour Oman</t>
  </si>
  <si>
    <t>Tour Provence</t>
  </si>
  <si>
    <t>Vuelta Murcia</t>
  </si>
  <si>
    <t>Muscat Clas.</t>
  </si>
  <si>
    <t>Figueira Clas.</t>
  </si>
  <si>
    <t>Azie Weg</t>
  </si>
  <si>
    <t>Clas. Almeria</t>
  </si>
  <si>
    <t>DÍAZ Alex</t>
  </si>
  <si>
    <t>HOUCOU Emmanuel</t>
  </si>
  <si>
    <t>DRIESEN Niels</t>
  </si>
  <si>
    <t>TENDON Arnaud</t>
  </si>
  <si>
    <t>DAUMAS Rémi</t>
  </si>
  <si>
    <t>WANG Gustav</t>
  </si>
  <si>
    <t>JASIM AL-ALI Abdulla</t>
  </si>
  <si>
    <t>+26</t>
  </si>
  <si>
    <t>+14</t>
  </si>
  <si>
    <t>-20</t>
  </si>
  <si>
    <t>+51</t>
  </si>
  <si>
    <t>+45</t>
  </si>
  <si>
    <t>-35</t>
  </si>
  <si>
    <t>-39</t>
  </si>
  <si>
    <t>-25</t>
  </si>
  <si>
    <t>-37</t>
  </si>
  <si>
    <t>Mauro Schmid</t>
  </si>
  <si>
    <t>Biniyam Ghirmay</t>
  </si>
  <si>
    <t>+13</t>
  </si>
  <si>
    <t>+28</t>
  </si>
  <si>
    <t>+53</t>
  </si>
  <si>
    <t>+30</t>
  </si>
  <si>
    <t>+37</t>
  </si>
  <si>
    <t>-34</t>
  </si>
  <si>
    <t>5e etappe Tour of Oman (2.Pro)</t>
  </si>
  <si>
    <t>Tour of Oman (2.Pro)</t>
  </si>
  <si>
    <t>2e etappe Tour de la Provence (2.1)</t>
  </si>
  <si>
    <t>Clasica de Almeria (1.Pro)</t>
  </si>
  <si>
    <t>2e etappe Tour of Oman (2.Pro)</t>
  </si>
  <si>
    <t>4e etappe Tour of Oman (2.Pro)</t>
  </si>
  <si>
    <t>Asian wegwedstrijd (CC)</t>
  </si>
  <si>
    <t>3e etappe Tour of Oman (2.Pro)</t>
  </si>
  <si>
    <t>Tour de la Provence (2.1)</t>
  </si>
  <si>
    <t>Vuelta Ciclista Murcia (2.1)</t>
  </si>
  <si>
    <t>1e etappe Vuelta Ciclista Murcia (2.1)</t>
  </si>
  <si>
    <t>1e etappe Tour de la Provence (2.1)</t>
  </si>
  <si>
    <t>Figueira Champions Classic (1.Pro)</t>
  </si>
  <si>
    <t>1e etappe Tour of Oman (2.Pro)</t>
  </si>
  <si>
    <t xml:space="preserve"> 1e</t>
  </si>
  <si>
    <t>George Moderkolk</t>
  </si>
  <si>
    <t>022 Clásica Jaén (1.1)</t>
  </si>
  <si>
    <t>023 Classic Var (1.1)</t>
  </si>
  <si>
    <t>024 Vuelta a Andalucia Ruta Ciclista Del Sol (2.Pro)</t>
  </si>
  <si>
    <t>025 Volta ao Algarve em Bicicleta (2.Pro)</t>
  </si>
  <si>
    <t>027 UAE Tour (2.WT)</t>
  </si>
  <si>
    <t>6 (6)</t>
  </si>
  <si>
    <t>7 (7)</t>
  </si>
  <si>
    <t>8 (8)</t>
  </si>
  <si>
    <t>9 (9)</t>
  </si>
  <si>
    <t>10 (10)</t>
  </si>
  <si>
    <t>11 (11)</t>
  </si>
  <si>
    <t>48-43-45</t>
  </si>
  <si>
    <t>56-50-47</t>
  </si>
  <si>
    <t>58-52-51</t>
  </si>
  <si>
    <t>59-53-52</t>
  </si>
  <si>
    <t>60-54-54</t>
  </si>
  <si>
    <t>61-55-55</t>
  </si>
  <si>
    <t>026 Tour des Alpes-Maritimes (1.1)</t>
  </si>
  <si>
    <t>Algemeen Klassement na Week 5</t>
  </si>
  <si>
    <t>Totaalpunten Week 5</t>
  </si>
  <si>
    <t>SANLAVILLE Mathias</t>
  </si>
  <si>
    <t>THÉOT Killian</t>
  </si>
  <si>
    <t>BOUQUET Axel</t>
  </si>
  <si>
    <t>QUINTERO Juan Diego</t>
  </si>
  <si>
    <t>BURNETT Josh</t>
  </si>
  <si>
    <t>RIBEIRO André</t>
  </si>
  <si>
    <t>DOMINGUES Duarte</t>
  </si>
  <si>
    <t>DILLIER Silvan</t>
  </si>
  <si>
    <t>MILAN Matteo</t>
  </si>
  <si>
    <t>MEZGEC Luka</t>
  </si>
  <si>
    <t>+46</t>
  </si>
  <si>
    <t>+95</t>
  </si>
  <si>
    <t>+85</t>
  </si>
  <si>
    <t>+32</t>
  </si>
  <si>
    <t>+103</t>
  </si>
  <si>
    <t>+89</t>
  </si>
  <si>
    <t>+71</t>
  </si>
  <si>
    <t>+88</t>
  </si>
  <si>
    <t>+49</t>
  </si>
  <si>
    <t>+58</t>
  </si>
  <si>
    <t>+34</t>
  </si>
  <si>
    <t>+36</t>
  </si>
  <si>
    <t>+84</t>
  </si>
  <si>
    <t>+48</t>
  </si>
  <si>
    <t>+33</t>
  </si>
  <si>
    <t>+41</t>
  </si>
  <si>
    <t>-57</t>
  </si>
  <si>
    <t>+79</t>
  </si>
  <si>
    <t>-52</t>
  </si>
  <si>
    <t>-87</t>
  </si>
  <si>
    <t>-75</t>
  </si>
  <si>
    <t>-83</t>
  </si>
  <si>
    <t>-41</t>
  </si>
  <si>
    <t>-63</t>
  </si>
  <si>
    <t>-59</t>
  </si>
  <si>
    <t>-55</t>
  </si>
  <si>
    <t>-47</t>
  </si>
  <si>
    <t>-82</t>
  </si>
  <si>
    <t>-77</t>
  </si>
  <si>
    <t>-78</t>
  </si>
  <si>
    <t>-99</t>
  </si>
  <si>
    <t>-53</t>
  </si>
  <si>
    <t>-42</t>
  </si>
  <si>
    <t>-92</t>
  </si>
  <si>
    <t>-91</t>
  </si>
  <si>
    <t>Alpes Marit.</t>
  </si>
  <si>
    <t>Clasica Jaen</t>
  </si>
  <si>
    <t>Classic Var</t>
  </si>
  <si>
    <t>Volta Algarve</t>
  </si>
  <si>
    <t>Vlt. Andalucia</t>
  </si>
  <si>
    <t>Isaac del Toro</t>
  </si>
  <si>
    <t>12 (12)</t>
  </si>
  <si>
    <t>13 (13)</t>
  </si>
  <si>
    <t>14 (14)</t>
  </si>
  <si>
    <t>Everard van der Luijtgarden</t>
  </si>
  <si>
    <t>15 (15)</t>
  </si>
  <si>
    <t>16 (16)</t>
  </si>
  <si>
    <t>028 Visit South Aegean GP (1.1)</t>
  </si>
  <si>
    <t>029 Region on Dodecanese GP (1.1)</t>
  </si>
  <si>
    <t>030 Giro di Sardegna (2.1)</t>
  </si>
  <si>
    <t>031 Faun-Ardèche Classic (1.Pro)</t>
  </si>
  <si>
    <t>032 Faun Drome Classic (1.Pro)</t>
  </si>
  <si>
    <t>033 Kuurne - Brussel - Kuurne (1.Pro)</t>
  </si>
  <si>
    <t>034 Tour du Rwanda (2.1)</t>
  </si>
  <si>
    <t>035 Omloop Nieuwsblad (1.WT)</t>
  </si>
  <si>
    <t>62-56-56</t>
  </si>
  <si>
    <t>63-58-56</t>
  </si>
  <si>
    <t>69-77-61</t>
  </si>
  <si>
    <t>75-83-67</t>
  </si>
  <si>
    <t>76-84-68</t>
  </si>
  <si>
    <t>84-92-77</t>
  </si>
  <si>
    <t>1e etappe UAE Tour (2.WT)</t>
  </si>
  <si>
    <t>2e etappe UAE Tour (2.WT)</t>
  </si>
  <si>
    <t>3e etappe Ruta Del Sol (2.Pro)</t>
  </si>
  <si>
    <t>1e etappe Ruta Del Sol (2.Pro)</t>
  </si>
  <si>
    <t>5e etappe UAE Tour (2.WT)</t>
  </si>
  <si>
    <t>7e etappe UAE Tour (2.WT)</t>
  </si>
  <si>
    <t>2e etappe Volta ao Algarve (2.Pro)</t>
  </si>
  <si>
    <t>5e etappe Volta ao Algarve (2.Pro)</t>
  </si>
  <si>
    <t>Tour des Alpes-Maritimes (1.1)</t>
  </si>
  <si>
    <t>Ruta Del Sol (2.Pro)</t>
  </si>
  <si>
    <t>4e etappe UAE Tour (2.WT)</t>
  </si>
  <si>
    <t>4e etappe Ruta Del Sol (2.Pro)</t>
  </si>
  <si>
    <t>5e etappe Ruta Del Sol (2.Pro)</t>
  </si>
  <si>
    <t>1e etappe Volta ao Algarve (2.Pro)</t>
  </si>
  <si>
    <t>4e etappe Volta ao Algarve (2.Pro)</t>
  </si>
  <si>
    <t>3e etappe Volta ao Algarve (2.Pro)</t>
  </si>
  <si>
    <t>Volta ao Algarve (2.Pro)</t>
  </si>
  <si>
    <t>6e etappe UAE Tour (2.WT)</t>
  </si>
  <si>
    <t>2e etappe Ruta Del Sol (2.Pro)</t>
  </si>
  <si>
    <t>3e etappe UAE Tour (2.WT)</t>
  </si>
  <si>
    <t>UCI punten per 23/02</t>
  </si>
  <si>
    <t>Stand na speelronde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</si>
</sst>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General"/>
    <numFmt numFmtId="165" formatCode="0.0"/>
    <numFmt numFmtId="166" formatCode="00.00.00.000"/>
  </numFmts>
  <fonts count="18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b/>
      <i/>
      <u/>
      <sz val="11"/>
      <color rgb="FF0000FF"/>
      <name val="Calibri"/>
      <family val="2"/>
    </font>
    <font>
      <b/>
      <u/>
      <sz val="10"/>
      <name val="Arial"/>
      <family val="2"/>
    </font>
    <font>
      <b/>
      <i/>
      <u/>
      <sz val="11"/>
      <color theme="10"/>
      <name val="Calibri"/>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sz val="11"/>
      <name val="Calibri"/>
      <family val="2"/>
      <scheme val="minor"/>
    </font>
    <font>
      <sz val="12"/>
      <color theme="9"/>
      <name val="Arial"/>
      <family val="2"/>
    </font>
    <font>
      <sz val="16"/>
      <color indexed="8"/>
      <name val="Arial"/>
      <family val="2"/>
    </font>
    <font>
      <sz val="16"/>
      <name val="Arial"/>
      <family val="2"/>
    </font>
    <font>
      <sz val="12"/>
      <color theme="1"/>
      <name val="Arial"/>
      <family val="2"/>
    </font>
    <font>
      <u/>
      <sz val="16"/>
      <name val="Arial"/>
      <family val="2"/>
    </font>
    <font>
      <u/>
      <sz val="11"/>
      <name val="Arial"/>
      <family val="2"/>
    </font>
    <font>
      <sz val="11"/>
      <color rgb="FFFF0000"/>
      <name val="Arial"/>
      <family val="2"/>
    </font>
    <font>
      <i/>
      <u/>
      <sz val="11"/>
      <name val="Arial"/>
      <family val="2"/>
    </font>
    <font>
      <b/>
      <u/>
      <sz val="11"/>
      <name val="Arial"/>
      <family val="2"/>
    </font>
    <font>
      <b/>
      <u/>
      <sz val="10"/>
      <color rgb="FFFF0000"/>
      <name val="Arial"/>
      <family val="2"/>
    </font>
    <font>
      <u/>
      <sz val="10"/>
      <color theme="10"/>
      <name val="Calibri"/>
      <family val="2"/>
    </font>
    <font>
      <sz val="10"/>
      <color theme="10"/>
      <name val="Calibri"/>
      <family val="2"/>
    </font>
    <font>
      <sz val="10"/>
      <name val="Calibri"/>
      <family val="2"/>
      <scheme val="minor"/>
    </font>
    <font>
      <b/>
      <sz val="12"/>
      <color theme="1"/>
      <name val="Arial"/>
      <family val="2"/>
    </font>
    <font>
      <sz val="14"/>
      <color theme="1"/>
      <name val="Calibri"/>
      <family val="2"/>
      <scheme val="minor"/>
    </font>
    <font>
      <sz val="14"/>
      <color theme="1"/>
      <name val="Arial"/>
      <family val="2"/>
    </font>
    <font>
      <sz val="11"/>
      <color indexed="8"/>
      <name val="Calibri"/>
      <family val="2"/>
    </font>
    <font>
      <u/>
      <sz val="11"/>
      <color indexed="12"/>
      <name val="Calibri"/>
      <family val="2"/>
    </font>
    <font>
      <u/>
      <sz val="8"/>
      <name val="Arial"/>
      <family val="2"/>
    </font>
    <font>
      <i/>
      <sz val="11"/>
      <name val="Arial"/>
      <family val="2"/>
    </font>
    <font>
      <b/>
      <u/>
      <sz val="12"/>
      <color rgb="FFFF0000"/>
      <name val="Arial"/>
      <family val="2"/>
    </font>
    <font>
      <b/>
      <sz val="11"/>
      <color rgb="FFC00000"/>
      <name val="Arial"/>
      <family val="2"/>
    </font>
    <font>
      <sz val="10"/>
      <color rgb="FFC00000"/>
      <name val="Arial"/>
      <family val="2"/>
    </font>
    <font>
      <b/>
      <sz val="10"/>
      <color rgb="FFC00000"/>
      <name val="Arial"/>
      <family val="2"/>
    </font>
    <font>
      <sz val="11"/>
      <color theme="10"/>
      <name val="Calibri"/>
      <family val="2"/>
      <charset val="1"/>
    </font>
    <font>
      <sz val="11"/>
      <color theme="1"/>
      <name val="Calibri"/>
      <family val="2"/>
    </font>
    <font>
      <b/>
      <i/>
      <sz val="11"/>
      <color rgb="FF333333"/>
      <name val="Karla"/>
    </font>
    <font>
      <sz val="10"/>
      <color theme="1"/>
      <name val="Arial"/>
      <family val="2"/>
    </font>
    <font>
      <b/>
      <sz val="11"/>
      <color rgb="FFFFC000"/>
      <name val="Arial"/>
      <family val="2"/>
    </font>
    <font>
      <b/>
      <sz val="11"/>
      <color theme="9" tint="-0.249977111117893"/>
      <name val="Arial"/>
      <family val="2"/>
    </font>
    <font>
      <sz val="14"/>
      <name val="Calibri"/>
      <family val="2"/>
      <scheme val="minor"/>
    </font>
    <font>
      <b/>
      <sz val="9"/>
      <name val="Arial"/>
      <family val="2"/>
    </font>
    <font>
      <b/>
      <sz val="11"/>
      <color indexed="8"/>
      <name val="Arial"/>
      <family val="2"/>
    </font>
    <font>
      <b/>
      <sz val="11"/>
      <color theme="1"/>
      <name val="Arial"/>
      <family val="2"/>
    </font>
    <font>
      <b/>
      <u/>
      <sz val="10"/>
      <color rgb="FF00B050"/>
      <name val="Arial"/>
      <family val="2"/>
    </font>
    <font>
      <b/>
      <u/>
      <sz val="10"/>
      <color theme="9"/>
      <name val="Arial"/>
      <family val="2"/>
    </font>
    <font>
      <b/>
      <i/>
      <u/>
      <sz val="16"/>
      <name val="Calibri"/>
      <family val="2"/>
      <scheme val="minor"/>
    </font>
    <font>
      <b/>
      <i/>
      <u/>
      <sz val="16"/>
      <color theme="1"/>
      <name val="Calibri"/>
      <family val="2"/>
      <scheme val="minor"/>
    </font>
    <font>
      <sz val="12"/>
      <color theme="1"/>
      <name val="Calibri"/>
      <family val="2"/>
      <scheme val="minor"/>
    </font>
    <font>
      <sz val="12"/>
      <name val="Calibri"/>
      <family val="2"/>
      <scheme val="minor"/>
    </font>
    <font>
      <b/>
      <i/>
      <u/>
      <sz val="20"/>
      <name val="Calibri"/>
      <family val="2"/>
      <scheme val="minor"/>
    </font>
    <font>
      <b/>
      <i/>
      <u/>
      <sz val="20"/>
      <color theme="1"/>
      <name val="Calibri"/>
      <family val="2"/>
      <scheme val="minor"/>
    </font>
    <font>
      <sz val="20"/>
      <name val="Arial"/>
      <family val="2"/>
    </font>
    <font>
      <b/>
      <u/>
      <sz val="11"/>
      <color theme="1"/>
      <name val="Arial"/>
      <family val="2"/>
    </font>
    <font>
      <b/>
      <sz val="12"/>
      <color theme="1"/>
      <name val="Calibri"/>
      <family val="2"/>
      <scheme val="minor"/>
    </font>
    <font>
      <sz val="12"/>
      <color rgb="FF000000"/>
      <name val="Calibri"/>
      <family val="2"/>
      <scheme val="minor"/>
    </font>
    <font>
      <sz val="10"/>
      <color rgb="FF000000"/>
      <name val="Calibri"/>
      <family val="2"/>
      <scheme val="minor"/>
    </font>
    <font>
      <sz val="10"/>
      <color theme="1"/>
      <name val="Calibri"/>
      <family val="2"/>
      <scheme val="minor"/>
    </font>
    <font>
      <b/>
      <u/>
      <sz val="11"/>
      <color rgb="FF333333"/>
      <name val="Karla"/>
    </font>
    <font>
      <b/>
      <u/>
      <sz val="14"/>
      <color rgb="FF333333"/>
      <name val="Arial"/>
      <family val="2"/>
    </font>
    <font>
      <b/>
      <u/>
      <sz val="14"/>
      <color theme="1"/>
      <name val="Arial"/>
      <family val="2"/>
    </font>
    <font>
      <b/>
      <u/>
      <sz val="12"/>
      <color theme="1"/>
      <name val="Arial"/>
      <family val="2"/>
    </font>
    <font>
      <sz val="12"/>
      <color rgb="FF000000"/>
      <name val="Arial"/>
      <family val="2"/>
    </font>
    <font>
      <sz val="13"/>
      <color theme="1"/>
      <name val="Arial"/>
      <family val="2"/>
    </font>
    <font>
      <sz val="11"/>
      <color rgb="FF000000"/>
      <name val="Arial"/>
      <family val="2"/>
    </font>
    <font>
      <b/>
      <u/>
      <sz val="8"/>
      <name val="Arial"/>
      <family val="2"/>
    </font>
    <font>
      <b/>
      <sz val="10"/>
      <name val="Calibri"/>
      <family val="2"/>
      <scheme val="minor"/>
    </font>
    <font>
      <b/>
      <sz val="9"/>
      <color theme="1"/>
      <name val="Arial"/>
      <family val="2"/>
    </font>
    <font>
      <sz val="12"/>
      <color rgb="FFEE0000"/>
      <name val="Arial"/>
      <family val="2"/>
    </font>
    <font>
      <b/>
      <sz val="11"/>
      <color rgb="FF0070C0"/>
      <name val="Arial"/>
      <family val="2"/>
    </font>
    <font>
      <b/>
      <sz val="11"/>
      <color rgb="FF0070C0"/>
      <name val="Calibri"/>
      <family val="2"/>
      <scheme val="minor"/>
    </font>
    <font>
      <b/>
      <sz val="14"/>
      <color rgb="FF0070C0"/>
      <name val="Calibri"/>
      <family val="2"/>
      <scheme val="minor"/>
    </font>
    <font>
      <sz val="11"/>
      <color theme="1"/>
      <name val="Arial"/>
      <family val="2"/>
      <charset val="1"/>
    </font>
    <font>
      <b/>
      <sz val="14"/>
      <color rgb="FF0070C0"/>
      <name val="Arial"/>
      <family val="2"/>
    </font>
    <font>
      <b/>
      <sz val="12"/>
      <color rgb="FF0070C0"/>
      <name val="Arial"/>
      <family val="2"/>
    </font>
    <font>
      <b/>
      <sz val="10"/>
      <color rgb="FF0070C0"/>
      <name val="Arial"/>
      <family val="2"/>
    </font>
    <font>
      <b/>
      <sz val="11"/>
      <color rgb="FF0070C0"/>
      <name val="Calibri"/>
      <family val="2"/>
      <charset val="1"/>
    </font>
    <font>
      <b/>
      <u/>
      <sz val="12"/>
      <color rgb="FF0000FF"/>
      <name val="Arial"/>
      <family val="2"/>
    </font>
    <font>
      <b/>
      <sz val="8"/>
      <name val="Arial"/>
      <family val="2"/>
    </font>
    <font>
      <i/>
      <sz val="10"/>
      <name val="Arial"/>
      <family val="2"/>
    </font>
    <font>
      <b/>
      <u/>
      <sz val="11"/>
      <color rgb="FF0000FF"/>
      <name val="Arial"/>
      <family val="2"/>
    </font>
    <font>
      <b/>
      <sz val="11"/>
      <color rgb="FFFFFFFF"/>
      <name val="Arial"/>
      <family val="2"/>
    </font>
    <font>
      <sz val="11"/>
      <color rgb="FF757575"/>
      <name val="Arial"/>
      <family val="2"/>
    </font>
    <font>
      <b/>
      <sz val="12"/>
      <color rgb="FF777777"/>
      <name val="Arial"/>
      <family val="2"/>
    </font>
    <font>
      <sz val="12"/>
      <color rgb="FF555555"/>
      <name val="Arial"/>
      <family val="2"/>
    </font>
    <font>
      <u/>
      <sz val="11"/>
      <color theme="10"/>
      <name val="Calibri"/>
      <family val="2"/>
      <charset val="1"/>
    </font>
    <font>
      <sz val="11"/>
      <color theme="1"/>
      <name val="Calibri"/>
      <family val="2"/>
      <charset val="1"/>
    </font>
    <font>
      <sz val="11"/>
      <color rgb="FF0000FF"/>
      <name val="Calibri"/>
      <family val="2"/>
      <scheme val="minor"/>
    </font>
    <font>
      <b/>
      <sz val="12"/>
      <color theme="8"/>
      <name val="Arial"/>
      <family val="2"/>
    </font>
    <font>
      <sz val="10"/>
      <color theme="8"/>
      <name val="Arial"/>
      <family val="2"/>
    </font>
    <font>
      <b/>
      <sz val="10"/>
      <color theme="8"/>
      <name val="Arial"/>
      <family val="2"/>
    </font>
    <font>
      <b/>
      <i/>
      <u/>
      <sz val="14"/>
      <color rgb="FF333333"/>
      <name val="Arial"/>
      <family val="2"/>
    </font>
    <font>
      <b/>
      <sz val="12"/>
      <color rgb="FF000000"/>
      <name val="Arial"/>
      <family val="2"/>
    </font>
    <font>
      <b/>
      <sz val="13"/>
      <color theme="1"/>
      <name val="Arial"/>
      <family val="2"/>
    </font>
    <font>
      <b/>
      <sz val="10"/>
      <color theme="1"/>
      <name val="Arial"/>
      <family val="2"/>
    </font>
  </fonts>
  <fills count="16">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00"/>
        <bgColor indexed="64"/>
      </patternFill>
    </fill>
    <fill>
      <patternFill patternType="solid">
        <fgColor rgb="FF00B0F0"/>
        <bgColor indexed="64"/>
      </patternFill>
    </fill>
    <fill>
      <patternFill patternType="solid">
        <fgColor theme="1" tint="0.499984740745262"/>
        <bgColor indexed="64"/>
      </patternFill>
    </fill>
    <fill>
      <patternFill patternType="solid">
        <fgColor rgb="FF92D050"/>
        <bgColor indexed="64"/>
      </patternFill>
    </fill>
    <fill>
      <patternFill patternType="solid">
        <fgColor rgb="FFFFFFFF"/>
        <bgColor indexed="64"/>
      </patternFill>
    </fill>
    <fill>
      <patternFill patternType="solid">
        <fgColor rgb="FF888888"/>
        <bgColor indexed="64"/>
      </patternFill>
    </fill>
    <fill>
      <patternFill patternType="solid">
        <fgColor rgb="FFF2F2F2"/>
        <bgColor indexed="64"/>
      </patternFill>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7178">
    <xf numFmtId="0" fontId="0" fillId="0" borderId="0"/>
    <xf numFmtId="164" fontId="41" fillId="0" borderId="0"/>
    <xf numFmtId="0" fontId="36" fillId="0" borderId="0"/>
    <xf numFmtId="0" fontId="68" fillId="0" borderId="0" applyNumberFormat="0" applyFill="0" applyBorder="0" applyAlignment="0" applyProtection="0">
      <alignment vertical="top"/>
      <protection locked="0"/>
    </xf>
    <xf numFmtId="164" fontId="72" fillId="0" borderId="0"/>
    <xf numFmtId="0" fontId="19" fillId="0" borderId="0"/>
    <xf numFmtId="0" fontId="18" fillId="0" borderId="0"/>
    <xf numFmtId="0" fontId="16" fillId="0" borderId="0"/>
    <xf numFmtId="0" fontId="16" fillId="0" borderId="0"/>
    <xf numFmtId="0" fontId="15" fillId="0" borderId="0"/>
    <xf numFmtId="0" fontId="117" fillId="0" borderId="0"/>
    <xf numFmtId="0" fontId="116" fillId="0" borderId="0"/>
    <xf numFmtId="0" fontId="14"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8"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6" fillId="0" borderId="0"/>
    <xf numFmtId="0" fontId="175" fillId="0" borderId="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74">
    <xf numFmtId="0" fontId="0" fillId="0" borderId="0" xfId="0"/>
    <xf numFmtId="0" fontId="0" fillId="0" borderId="0" xfId="0" applyAlignment="1">
      <alignment horizontal="center"/>
    </xf>
    <xf numFmtId="0" fontId="20" fillId="0" borderId="0" xfId="0" applyFont="1"/>
    <xf numFmtId="0" fontId="0" fillId="0" borderId="0" xfId="0" applyAlignment="1">
      <alignment horizontal="left"/>
    </xf>
    <xf numFmtId="0" fontId="20" fillId="0" borderId="0" xfId="0" applyFont="1" applyAlignment="1">
      <alignment horizontal="left"/>
    </xf>
    <xf numFmtId="49" fontId="0" fillId="0" borderId="0" xfId="0" applyNumberFormat="1" applyAlignment="1">
      <alignment horizontal="right"/>
    </xf>
    <xf numFmtId="0" fontId="23" fillId="0" borderId="0" xfId="0" applyFont="1" applyAlignment="1">
      <alignment horizontal="left"/>
    </xf>
    <xf numFmtId="0" fontId="24" fillId="0" borderId="0" xfId="0" applyFont="1" applyAlignment="1">
      <alignment horizontal="left"/>
    </xf>
    <xf numFmtId="0" fontId="25" fillId="0" borderId="0" xfId="0" applyFont="1" applyAlignment="1">
      <alignment horizontal="left"/>
    </xf>
    <xf numFmtId="0" fontId="28" fillId="0" borderId="0" xfId="0" applyFont="1" applyAlignment="1">
      <alignment horizontal="center"/>
    </xf>
    <xf numFmtId="0" fontId="30" fillId="0" borderId="0" xfId="0" applyFont="1" applyAlignment="1">
      <alignment horizontal="center"/>
    </xf>
    <xf numFmtId="49" fontId="23" fillId="0" borderId="0" xfId="0" applyNumberFormat="1" applyFont="1" applyAlignment="1">
      <alignment horizontal="center"/>
    </xf>
    <xf numFmtId="0" fontId="23" fillId="0" borderId="0" xfId="0" applyFont="1" applyAlignment="1">
      <alignment horizontal="center"/>
    </xf>
    <xf numFmtId="49" fontId="24" fillId="0" borderId="0" xfId="0" applyNumberFormat="1" applyFont="1" applyAlignment="1">
      <alignment horizontal="right"/>
    </xf>
    <xf numFmtId="0" fontId="32" fillId="0" borderId="0" xfId="0" applyFont="1"/>
    <xf numFmtId="0" fontId="35" fillId="0" borderId="0" xfId="0" applyFont="1"/>
    <xf numFmtId="0" fontId="35" fillId="0" borderId="0" xfId="0" applyFont="1" applyAlignment="1">
      <alignment horizontal="center"/>
    </xf>
    <xf numFmtId="0" fontId="34" fillId="0" borderId="0" xfId="0" applyFont="1" applyAlignment="1">
      <alignment horizontal="center"/>
    </xf>
    <xf numFmtId="0" fontId="0" fillId="0" borderId="0" xfId="0" applyAlignment="1">
      <alignment horizontal="right"/>
    </xf>
    <xf numFmtId="0" fontId="27" fillId="0" borderId="0" xfId="0" applyFont="1" applyAlignment="1">
      <alignment horizontal="center"/>
    </xf>
    <xf numFmtId="0" fontId="37" fillId="0" borderId="0" xfId="0" applyFont="1" applyAlignment="1">
      <alignment horizontal="center"/>
    </xf>
    <xf numFmtId="0" fontId="38" fillId="0" borderId="0" xfId="0" applyFont="1"/>
    <xf numFmtId="0" fontId="40" fillId="0" borderId="0" xfId="0" applyFont="1" applyAlignment="1">
      <alignment horizontal="left"/>
    </xf>
    <xf numFmtId="0" fontId="21" fillId="0" borderId="0" xfId="0" applyFont="1"/>
    <xf numFmtId="0" fontId="31" fillId="0" borderId="0" xfId="0" applyFont="1"/>
    <xf numFmtId="0" fontId="42" fillId="0" borderId="0" xfId="0" applyFont="1"/>
    <xf numFmtId="0" fontId="43" fillId="0" borderId="0" xfId="0" applyFont="1"/>
    <xf numFmtId="0" fontId="34" fillId="0" borderId="0" xfId="0" applyFont="1" applyAlignment="1">
      <alignment horizontal="left"/>
    </xf>
    <xf numFmtId="0" fontId="29" fillId="0" borderId="0" xfId="0" applyFont="1"/>
    <xf numFmtId="0" fontId="45" fillId="0" borderId="0" xfId="0" applyFont="1"/>
    <xf numFmtId="0" fontId="26" fillId="0" borderId="0" xfId="0" applyFont="1"/>
    <xf numFmtId="0" fontId="46" fillId="0" borderId="0" xfId="0" applyFont="1" applyAlignment="1">
      <alignment horizontal="center"/>
    </xf>
    <xf numFmtId="0" fontId="47" fillId="0" borderId="0" xfId="0" applyFont="1" applyAlignment="1">
      <alignment horizontal="center"/>
    </xf>
    <xf numFmtId="0" fontId="48" fillId="0" borderId="0" xfId="0" applyFont="1" applyAlignment="1">
      <alignment horizontal="center"/>
    </xf>
    <xf numFmtId="0" fontId="30" fillId="0" borderId="0" xfId="0" applyFont="1" applyAlignment="1">
      <alignment horizontal="left"/>
    </xf>
    <xf numFmtId="0" fontId="52" fillId="0" borderId="0" xfId="0" applyFont="1"/>
    <xf numFmtId="0" fontId="55" fillId="0" borderId="0" xfId="0" applyFont="1" applyAlignment="1">
      <alignment horizontal="center"/>
    </xf>
    <xf numFmtId="0" fontId="56" fillId="0" borderId="0" xfId="0" applyFont="1"/>
    <xf numFmtId="0" fontId="57" fillId="0" borderId="0" xfId="0" applyFont="1"/>
    <xf numFmtId="0" fontId="57" fillId="0" borderId="0" xfId="0" applyFont="1" applyAlignment="1">
      <alignment horizontal="left"/>
    </xf>
    <xf numFmtId="0" fontId="57" fillId="0" borderId="0" xfId="0" applyFont="1" applyAlignment="1" applyProtection="1">
      <alignment horizontal="left"/>
      <protection locked="0"/>
    </xf>
    <xf numFmtId="0" fontId="0" fillId="3" borderId="0" xfId="0" applyFill="1"/>
    <xf numFmtId="1" fontId="0" fillId="0" borderId="0" xfId="0" applyNumberFormat="1"/>
    <xf numFmtId="1" fontId="53" fillId="0" borderId="0" xfId="0" applyNumberFormat="1" applyFont="1"/>
    <xf numFmtId="1" fontId="58" fillId="0" borderId="0" xfId="0" applyNumberFormat="1" applyFont="1"/>
    <xf numFmtId="1" fontId="54" fillId="0" borderId="0" xfId="0" applyNumberFormat="1" applyFont="1"/>
    <xf numFmtId="0" fontId="59" fillId="3" borderId="0" xfId="0" applyFont="1" applyFill="1"/>
    <xf numFmtId="0" fontId="43" fillId="0" borderId="0" xfId="0" applyFont="1" applyAlignment="1">
      <alignment horizontal="left"/>
    </xf>
    <xf numFmtId="0" fontId="43" fillId="0" borderId="0" xfId="0" applyFont="1" applyAlignment="1" applyProtection="1">
      <alignment horizontal="left"/>
      <protection locked="0"/>
    </xf>
    <xf numFmtId="0" fontId="29" fillId="0" borderId="0" xfId="0" applyFont="1" applyAlignment="1">
      <alignment horizontal="center"/>
    </xf>
    <xf numFmtId="0" fontId="30" fillId="0" borderId="0" xfId="0" applyFont="1"/>
    <xf numFmtId="0" fontId="60" fillId="0" borderId="0" xfId="0" applyFont="1"/>
    <xf numFmtId="0" fontId="54" fillId="0" borderId="0" xfId="0" applyFont="1" applyAlignment="1">
      <alignment horizontal="right"/>
    </xf>
    <xf numFmtId="0" fontId="63" fillId="0" borderId="0" xfId="0" applyFont="1" applyAlignment="1">
      <alignment horizontal="right"/>
    </xf>
    <xf numFmtId="1" fontId="54" fillId="0" borderId="0" xfId="0" applyNumberFormat="1" applyFont="1" applyAlignment="1">
      <alignment horizontal="right"/>
    </xf>
    <xf numFmtId="0" fontId="62" fillId="0" borderId="0" xfId="0" applyFont="1" applyAlignment="1">
      <alignment horizontal="right"/>
    </xf>
    <xf numFmtId="0" fontId="22" fillId="0" borderId="0" xfId="0" applyFont="1" applyAlignment="1">
      <alignment horizontal="center"/>
    </xf>
    <xf numFmtId="1" fontId="28" fillId="0" borderId="0" xfId="0" applyNumberFormat="1" applyFont="1" applyAlignment="1">
      <alignment horizontal="center"/>
    </xf>
    <xf numFmtId="0" fontId="0" fillId="0" borderId="0" xfId="0" applyAlignment="1" applyProtection="1">
      <alignment horizontal="left"/>
      <protection locked="0"/>
    </xf>
    <xf numFmtId="0" fontId="65" fillId="0" borderId="0" xfId="0" applyFont="1" applyAlignment="1">
      <alignment horizontal="center"/>
    </xf>
    <xf numFmtId="0" fontId="66" fillId="0" borderId="0" xfId="0" applyFont="1" applyAlignment="1">
      <alignment horizontal="center"/>
    </xf>
    <xf numFmtId="0" fontId="29" fillId="0" borderId="0" xfId="0" applyFont="1" applyAlignment="1">
      <alignment horizontal="left"/>
    </xf>
    <xf numFmtId="0" fontId="28" fillId="4" borderId="0" xfId="0" applyFont="1" applyFill="1" applyAlignment="1">
      <alignment horizontal="center"/>
    </xf>
    <xf numFmtId="0" fontId="67" fillId="0" borderId="0" xfId="0" applyFont="1" applyAlignment="1">
      <alignment horizontal="left"/>
    </xf>
    <xf numFmtId="49" fontId="67" fillId="0" borderId="0" xfId="0" applyNumberFormat="1" applyFont="1" applyAlignment="1">
      <alignment horizontal="right"/>
    </xf>
    <xf numFmtId="4" fontId="28" fillId="0" borderId="0" xfId="0" applyNumberFormat="1" applyFont="1" applyAlignment="1">
      <alignment horizontal="center"/>
    </xf>
    <xf numFmtId="4" fontId="31" fillId="0" borderId="0" xfId="0" applyNumberFormat="1" applyFont="1"/>
    <xf numFmtId="4" fontId="0" fillId="0" borderId="0" xfId="0" applyNumberFormat="1"/>
    <xf numFmtId="4" fontId="35" fillId="0" borderId="0" xfId="0" applyNumberFormat="1" applyFont="1" applyAlignment="1">
      <alignment horizontal="center"/>
    </xf>
    <xf numFmtId="0" fontId="42" fillId="0" borderId="0" xfId="0" applyFont="1" applyAlignment="1">
      <alignment horizontal="center"/>
    </xf>
    <xf numFmtId="0" fontId="38" fillId="0" borderId="0" xfId="0" applyFont="1" applyAlignment="1">
      <alignment horizontal="center"/>
    </xf>
    <xf numFmtId="0" fontId="43" fillId="0" borderId="0" xfId="0" applyFont="1" applyAlignment="1">
      <alignment horizontal="center"/>
    </xf>
    <xf numFmtId="4" fontId="22" fillId="0" borderId="0" xfId="0" applyNumberFormat="1" applyFont="1" applyAlignment="1">
      <alignment horizontal="center"/>
    </xf>
    <xf numFmtId="0" fontId="69" fillId="0" borderId="0" xfId="0" applyFont="1" applyAlignment="1">
      <alignment horizontal="center"/>
    </xf>
    <xf numFmtId="0" fontId="26" fillId="0" borderId="0" xfId="0" applyFont="1" applyAlignment="1">
      <alignment horizontal="left"/>
    </xf>
    <xf numFmtId="0" fontId="71" fillId="0" borderId="0" xfId="3" applyFont="1" applyAlignment="1" applyProtection="1"/>
    <xf numFmtId="0" fontId="39" fillId="0" borderId="0" xfId="0" applyFont="1" applyAlignment="1">
      <alignment horizontal="left"/>
    </xf>
    <xf numFmtId="0" fontId="74" fillId="0" borderId="0" xfId="0" applyFont="1" applyAlignment="1">
      <alignment horizontal="center"/>
    </xf>
    <xf numFmtId="2" fontId="30" fillId="0" borderId="0" xfId="0" applyNumberFormat="1" applyFont="1" applyAlignment="1">
      <alignment horizontal="center"/>
    </xf>
    <xf numFmtId="0" fontId="36" fillId="0" borderId="0" xfId="3" applyFont="1" applyAlignment="1" applyProtection="1">
      <alignment horizontal="left"/>
    </xf>
    <xf numFmtId="0" fontId="35" fillId="0" borderId="0" xfId="0" applyFont="1" applyAlignment="1">
      <alignment horizontal="left" vertical="center"/>
    </xf>
    <xf numFmtId="0" fontId="57" fillId="0" borderId="0" xfId="3" applyFont="1" applyAlignment="1" applyProtection="1">
      <alignment horizontal="left"/>
    </xf>
    <xf numFmtId="0" fontId="73" fillId="0" borderId="0" xfId="3" applyFont="1" applyAlignment="1" applyProtection="1">
      <alignment horizontal="left"/>
    </xf>
    <xf numFmtId="0" fontId="75" fillId="0" borderId="0" xfId="3" applyFont="1" applyAlignment="1" applyProtection="1">
      <alignment horizontal="left"/>
    </xf>
    <xf numFmtId="0" fontId="72" fillId="0" borderId="0" xfId="3" applyFont="1" applyAlignment="1" applyProtection="1">
      <alignment horizontal="left"/>
    </xf>
    <xf numFmtId="0" fontId="76" fillId="0" borderId="0" xfId="0" applyFont="1" applyAlignment="1">
      <alignment horizontal="center"/>
    </xf>
    <xf numFmtId="0" fontId="76" fillId="0" borderId="0" xfId="0" applyFont="1"/>
    <xf numFmtId="0" fontId="77" fillId="0" borderId="0" xfId="0" applyFont="1"/>
    <xf numFmtId="1" fontId="30" fillId="0" borderId="0" xfId="0" applyNumberFormat="1" applyFont="1" applyAlignment="1">
      <alignment horizontal="center"/>
    </xf>
    <xf numFmtId="0" fontId="78" fillId="0" borderId="0" xfId="3" applyFont="1" applyAlignment="1" applyProtection="1"/>
    <xf numFmtId="4" fontId="79" fillId="0" borderId="0" xfId="0" applyNumberFormat="1" applyFont="1" applyAlignment="1">
      <alignment horizontal="center"/>
    </xf>
    <xf numFmtId="0" fontId="0" fillId="6" borderId="0" xfId="0" applyFill="1"/>
    <xf numFmtId="0" fontId="31" fillId="7" borderId="0" xfId="0" applyFont="1" applyFill="1"/>
    <xf numFmtId="0" fontId="0" fillId="8" borderId="0" xfId="0" applyFill="1"/>
    <xf numFmtId="0" fontId="22" fillId="0" borderId="0" xfId="0" applyFont="1"/>
    <xf numFmtId="0" fontId="81" fillId="0" borderId="0" xfId="0" applyFont="1" applyAlignment="1">
      <alignment horizontal="left"/>
    </xf>
    <xf numFmtId="0" fontId="82" fillId="0" borderId="0" xfId="0" applyFont="1" applyAlignment="1">
      <alignment horizontal="left"/>
    </xf>
    <xf numFmtId="0" fontId="48" fillId="0" borderId="0" xfId="0" applyFont="1" applyAlignment="1">
      <alignment horizontal="left"/>
    </xf>
    <xf numFmtId="0" fontId="45" fillId="0" borderId="0" xfId="0" applyFont="1" applyAlignment="1">
      <alignment horizontal="center"/>
    </xf>
    <xf numFmtId="4" fontId="0" fillId="0" borderId="0" xfId="0" applyNumberFormat="1" applyAlignment="1">
      <alignment horizontal="center"/>
    </xf>
    <xf numFmtId="0" fontId="64" fillId="0" borderId="0" xfId="0" applyFont="1" applyAlignment="1">
      <alignment horizontal="center"/>
    </xf>
    <xf numFmtId="49" fontId="0" fillId="0" borderId="0" xfId="0" applyNumberFormat="1" applyAlignment="1">
      <alignment horizontal="left"/>
    </xf>
    <xf numFmtId="0" fontId="30" fillId="3" borderId="0" xfId="0" applyFont="1" applyFill="1" applyAlignment="1">
      <alignment horizontal="center"/>
    </xf>
    <xf numFmtId="4" fontId="30" fillId="0" borderId="0" xfId="0" applyNumberFormat="1" applyFont="1" applyAlignment="1">
      <alignment horizontal="center"/>
    </xf>
    <xf numFmtId="0" fontId="28" fillId="0" borderId="0" xfId="3" applyFont="1" applyAlignment="1" applyProtection="1">
      <alignment horizontal="left"/>
    </xf>
    <xf numFmtId="0" fontId="28" fillId="0" borderId="0" xfId="0" applyFont="1" applyAlignment="1">
      <alignment horizontal="left"/>
    </xf>
    <xf numFmtId="0" fontId="83" fillId="0" borderId="0" xfId="0" applyFont="1"/>
    <xf numFmtId="0" fontId="48" fillId="0" borderId="0" xfId="0" applyFont="1"/>
    <xf numFmtId="0" fontId="44" fillId="0" borderId="0" xfId="0" applyFont="1" applyAlignment="1">
      <alignment horizontal="center"/>
    </xf>
    <xf numFmtId="49" fontId="74" fillId="0" borderId="0" xfId="0" applyNumberFormat="1" applyFont="1"/>
    <xf numFmtId="0" fontId="30" fillId="0" borderId="0" xfId="0" applyFont="1" applyAlignment="1">
      <alignment horizontal="right"/>
    </xf>
    <xf numFmtId="0" fontId="85" fillId="0" borderId="0" xfId="0" applyFont="1" applyAlignment="1">
      <alignment horizontal="left"/>
    </xf>
    <xf numFmtId="4" fontId="51" fillId="0" borderId="0" xfId="0" applyNumberFormat="1" applyFont="1" applyAlignment="1">
      <alignment horizontal="center"/>
    </xf>
    <xf numFmtId="4" fontId="49" fillId="0" borderId="0" xfId="0" applyNumberFormat="1" applyFont="1" applyAlignment="1">
      <alignment horizontal="center"/>
    </xf>
    <xf numFmtId="4" fontId="50" fillId="0" borderId="0" xfId="0" applyNumberFormat="1" applyFont="1" applyAlignment="1">
      <alignment horizontal="center"/>
    </xf>
    <xf numFmtId="0" fontId="83" fillId="0" borderId="0" xfId="0" applyFont="1" applyAlignment="1">
      <alignment horizontal="center"/>
    </xf>
    <xf numFmtId="0" fontId="86" fillId="0" borderId="0" xfId="0" applyFont="1"/>
    <xf numFmtId="49" fontId="0" fillId="0" borderId="0" xfId="0" applyNumberFormat="1" applyAlignment="1">
      <alignment horizontal="center"/>
    </xf>
    <xf numFmtId="4" fontId="22" fillId="0" borderId="0" xfId="0" applyNumberFormat="1" applyFont="1" applyAlignment="1">
      <alignment horizontal="right"/>
    </xf>
    <xf numFmtId="4" fontId="57" fillId="0" borderId="0" xfId="0" applyNumberFormat="1" applyFont="1" applyAlignment="1">
      <alignment horizontal="right"/>
    </xf>
    <xf numFmtId="49" fontId="21" fillId="0" borderId="0" xfId="0" applyNumberFormat="1" applyFont="1"/>
    <xf numFmtId="0" fontId="27" fillId="0" borderId="0" xfId="0" applyFont="1"/>
    <xf numFmtId="0" fontId="89" fillId="0" borderId="0" xfId="0" applyFont="1"/>
    <xf numFmtId="0" fontId="57" fillId="0" borderId="0" xfId="0" applyFont="1" applyAlignment="1">
      <alignment horizontal="right"/>
    </xf>
    <xf numFmtId="0" fontId="91" fillId="0" borderId="0" xfId="0" applyFont="1"/>
    <xf numFmtId="4" fontId="91" fillId="0" borderId="0" xfId="0" applyNumberFormat="1" applyFont="1" applyAlignment="1">
      <alignment horizontal="right"/>
    </xf>
    <xf numFmtId="4" fontId="57" fillId="0" borderId="0" xfId="0" applyNumberFormat="1" applyFont="1"/>
    <xf numFmtId="4" fontId="22" fillId="0" borderId="0" xfId="0" applyNumberFormat="1" applyFont="1"/>
    <xf numFmtId="4" fontId="91" fillId="0" borderId="0" xfId="0" applyNumberFormat="1" applyFont="1"/>
    <xf numFmtId="4" fontId="47" fillId="0" borderId="0" xfId="0" applyNumberFormat="1" applyFont="1"/>
    <xf numFmtId="0" fontId="47" fillId="0" borderId="0" xfId="0" applyFont="1"/>
    <xf numFmtId="0" fontId="57" fillId="0" borderId="1" xfId="0" applyFont="1" applyBorder="1" applyAlignment="1">
      <alignment horizontal="right"/>
    </xf>
    <xf numFmtId="0" fontId="57" fillId="0" borderId="1" xfId="0" applyFont="1" applyBorder="1"/>
    <xf numFmtId="4" fontId="22" fillId="0" borderId="1" xfId="0" applyNumberFormat="1" applyFont="1" applyBorder="1"/>
    <xf numFmtId="0" fontId="57" fillId="0" borderId="2" xfId="0" applyFont="1" applyBorder="1" applyAlignment="1">
      <alignment horizontal="right"/>
    </xf>
    <xf numFmtId="0" fontId="57" fillId="0" borderId="2" xfId="0" applyFont="1" applyBorder="1"/>
    <xf numFmtId="4" fontId="22" fillId="0" borderId="2" xfId="0" applyNumberFormat="1" applyFont="1" applyBorder="1"/>
    <xf numFmtId="0" fontId="91" fillId="0" borderId="1" xfId="0" applyFont="1" applyBorder="1"/>
    <xf numFmtId="4" fontId="91" fillId="0" borderId="1" xfId="0" applyNumberFormat="1" applyFont="1" applyBorder="1"/>
    <xf numFmtId="0" fontId="47" fillId="0" borderId="2" xfId="0" applyFont="1" applyBorder="1"/>
    <xf numFmtId="4" fontId="47" fillId="0" borderId="2" xfId="0" applyNumberFormat="1" applyFont="1" applyBorder="1"/>
    <xf numFmtId="0" fontId="91" fillId="0" borderId="2" xfId="0" applyFont="1" applyBorder="1"/>
    <xf numFmtId="4" fontId="91" fillId="0" borderId="2" xfId="0" applyNumberFormat="1" applyFont="1" applyBorder="1"/>
    <xf numFmtId="4" fontId="47" fillId="0" borderId="1" xfId="0" applyNumberFormat="1" applyFont="1" applyBorder="1"/>
    <xf numFmtId="0" fontId="47" fillId="0" borderId="1" xfId="0" applyFont="1" applyBorder="1"/>
    <xf numFmtId="4" fontId="93" fillId="0" borderId="0" xfId="0" applyNumberFormat="1" applyFont="1"/>
    <xf numFmtId="0" fontId="93" fillId="0" borderId="0" xfId="0" applyFont="1"/>
    <xf numFmtId="4" fontId="90" fillId="0" borderId="0" xfId="0" applyNumberFormat="1" applyFont="1"/>
    <xf numFmtId="0" fontId="22" fillId="0" borderId="1" xfId="0" applyFont="1" applyBorder="1"/>
    <xf numFmtId="0" fontId="92" fillId="0" borderId="1" xfId="0" applyFont="1" applyBorder="1"/>
    <xf numFmtId="0" fontId="36" fillId="0" borderId="0" xfId="0" applyFont="1"/>
    <xf numFmtId="1" fontId="54" fillId="0" borderId="0" xfId="0" applyNumberFormat="1" applyFont="1" applyAlignment="1">
      <alignment horizontal="center"/>
    </xf>
    <xf numFmtId="0" fontId="76" fillId="0" borderId="0" xfId="0" applyFont="1" applyAlignment="1">
      <alignment horizontal="right"/>
    </xf>
    <xf numFmtId="0" fontId="76" fillId="0" borderId="0" xfId="0" applyFont="1" applyAlignment="1">
      <alignment horizontal="left"/>
    </xf>
    <xf numFmtId="49" fontId="57" fillId="0" borderId="0" xfId="0" applyNumberFormat="1" applyFont="1" applyAlignment="1">
      <alignment horizontal="center"/>
    </xf>
    <xf numFmtId="4" fontId="57" fillId="0" borderId="0" xfId="0" applyNumberFormat="1" applyFont="1" applyAlignment="1">
      <alignment horizontal="center"/>
    </xf>
    <xf numFmtId="0" fontId="94" fillId="0" borderId="0" xfId="0" applyFont="1" applyAlignment="1">
      <alignment horizontal="left"/>
    </xf>
    <xf numFmtId="0" fontId="71" fillId="0" borderId="0" xfId="3" applyFont="1" applyAlignment="1" applyProtection="1">
      <alignment horizontal="left"/>
    </xf>
    <xf numFmtId="0" fontId="31" fillId="0" borderId="0" xfId="0" applyFont="1" applyAlignment="1">
      <alignment horizontal="left"/>
    </xf>
    <xf numFmtId="0" fontId="74" fillId="0" borderId="0" xfId="0" applyFont="1"/>
    <xf numFmtId="0" fontId="97" fillId="0" borderId="0" xfId="0" applyFont="1" applyAlignment="1">
      <alignment horizontal="center"/>
    </xf>
    <xf numFmtId="0" fontId="98" fillId="0" borderId="0" xfId="0" applyFont="1"/>
    <xf numFmtId="0" fontId="82" fillId="0" borderId="0" xfId="0" applyFont="1"/>
    <xf numFmtId="1" fontId="57" fillId="0" borderId="0" xfId="0" applyNumberFormat="1" applyFont="1"/>
    <xf numFmtId="1" fontId="22" fillId="0" borderId="0" xfId="0" applyNumberFormat="1" applyFont="1"/>
    <xf numFmtId="0" fontId="23" fillId="0" borderId="0" xfId="0" applyFont="1"/>
    <xf numFmtId="0" fontId="31" fillId="0" borderId="0" xfId="0" applyFont="1" applyAlignment="1">
      <alignment horizontal="center"/>
    </xf>
    <xf numFmtId="0" fontId="32" fillId="0" borderId="0" xfId="0" applyFont="1" applyAlignment="1">
      <alignment horizontal="center"/>
    </xf>
    <xf numFmtId="1" fontId="32" fillId="0" borderId="0" xfId="0" applyNumberFormat="1" applyFont="1" applyAlignment="1">
      <alignment horizontal="center"/>
    </xf>
    <xf numFmtId="0" fontId="87" fillId="0" borderId="0" xfId="0" applyFont="1" applyAlignment="1">
      <alignment horizontal="center"/>
    </xf>
    <xf numFmtId="0" fontId="29" fillId="0" borderId="0" xfId="3" applyFont="1" applyAlignment="1" applyProtection="1"/>
    <xf numFmtId="0" fontId="34" fillId="0" borderId="0" xfId="0" applyFont="1" applyAlignment="1">
      <alignment horizontal="left" wrapText="1"/>
    </xf>
    <xf numFmtId="0" fontId="30" fillId="0" borderId="0" xfId="3" applyNumberFormat="1" applyFont="1" applyAlignment="1" applyProtection="1">
      <alignment horizontal="left"/>
    </xf>
    <xf numFmtId="0" fontId="0" fillId="0" borderId="0" xfId="0" applyProtection="1">
      <protection locked="0"/>
    </xf>
    <xf numFmtId="0" fontId="49" fillId="0" borderId="0" xfId="0" applyFont="1" applyAlignment="1">
      <alignment horizontal="center"/>
    </xf>
    <xf numFmtId="0" fontId="50" fillId="0" borderId="0" xfId="0" applyFont="1" applyAlignment="1">
      <alignment horizontal="center"/>
    </xf>
    <xf numFmtId="0" fontId="51" fillId="0" borderId="0" xfId="0" applyFont="1" applyAlignment="1">
      <alignment horizontal="center"/>
    </xf>
    <xf numFmtId="0" fontId="44" fillId="0" borderId="0" xfId="0" applyFont="1" applyAlignment="1">
      <alignment horizontal="left"/>
    </xf>
    <xf numFmtId="0" fontId="38" fillId="0" borderId="0" xfId="0" applyFont="1" applyAlignment="1">
      <alignment horizontal="left"/>
    </xf>
    <xf numFmtId="0" fontId="79" fillId="0" borderId="0" xfId="0" applyFont="1" applyAlignment="1">
      <alignment horizontal="center"/>
    </xf>
    <xf numFmtId="0" fontId="0" fillId="0" borderId="0" xfId="3" applyFont="1" applyAlignment="1" applyProtection="1">
      <alignment horizontal="left"/>
    </xf>
    <xf numFmtId="0" fontId="29" fillId="0" borderId="0" xfId="3" applyFont="1" applyAlignment="1" applyProtection="1">
      <alignment horizontal="left"/>
    </xf>
    <xf numFmtId="0" fontId="30" fillId="0" borderId="0" xfId="3" applyFont="1" applyAlignment="1" applyProtection="1">
      <alignment horizontal="left"/>
    </xf>
    <xf numFmtId="49" fontId="0" fillId="0" borderId="0" xfId="0" applyNumberFormat="1"/>
    <xf numFmtId="0" fontId="36" fillId="0" borderId="0" xfId="0" applyFont="1" applyAlignment="1">
      <alignment horizontal="center"/>
    </xf>
    <xf numFmtId="0" fontId="80" fillId="0" borderId="0" xfId="0" applyFont="1"/>
    <xf numFmtId="0" fontId="0" fillId="0" borderId="0" xfId="3" applyFont="1" applyFill="1" applyAlignment="1" applyProtection="1">
      <alignment horizontal="left"/>
    </xf>
    <xf numFmtId="49" fontId="30" fillId="0" borderId="0" xfId="0" applyNumberFormat="1" applyFont="1" applyAlignment="1">
      <alignment horizontal="left"/>
    </xf>
    <xf numFmtId="0" fontId="29" fillId="0" borderId="0" xfId="0" applyFont="1" applyProtection="1">
      <protection locked="0"/>
    </xf>
    <xf numFmtId="0" fontId="64" fillId="0" borderId="0" xfId="0" applyFont="1" applyAlignment="1">
      <alignment wrapText="1"/>
    </xf>
    <xf numFmtId="0" fontId="34" fillId="0" borderId="0" xfId="3" applyFont="1" applyAlignment="1" applyProtection="1">
      <alignment horizontal="left"/>
    </xf>
    <xf numFmtId="0" fontId="30" fillId="0" borderId="0" xfId="3" applyFont="1" applyFill="1" applyAlignment="1" applyProtection="1">
      <alignment horizontal="left"/>
    </xf>
    <xf numFmtId="1" fontId="0" fillId="0" borderId="0" xfId="0" applyNumberFormat="1" applyAlignment="1">
      <alignment horizontal="center"/>
    </xf>
    <xf numFmtId="0" fontId="83" fillId="0" borderId="0" xfId="0" applyFont="1" applyAlignment="1">
      <alignment horizontal="left"/>
    </xf>
    <xf numFmtId="0" fontId="101" fillId="0" borderId="0" xfId="0" applyFont="1" applyAlignment="1">
      <alignment horizontal="left"/>
    </xf>
    <xf numFmtId="0" fontId="102" fillId="0" borderId="0" xfId="0" applyFont="1" applyAlignment="1">
      <alignment horizontal="left"/>
    </xf>
    <xf numFmtId="1" fontId="89" fillId="0" borderId="0" xfId="0" applyNumberFormat="1" applyFont="1" applyAlignment="1">
      <alignment horizontal="center"/>
    </xf>
    <xf numFmtId="49" fontId="57" fillId="0" borderId="0" xfId="0" applyNumberFormat="1" applyFont="1" applyAlignment="1">
      <alignment horizontal="right"/>
    </xf>
    <xf numFmtId="0" fontId="103" fillId="0" borderId="0" xfId="0" applyFont="1"/>
    <xf numFmtId="49" fontId="57" fillId="0" borderId="1" xfId="0" applyNumberFormat="1" applyFont="1" applyBorder="1" applyAlignment="1">
      <alignment horizontal="right"/>
    </xf>
    <xf numFmtId="0" fontId="103" fillId="0" borderId="1" xfId="0" applyFont="1" applyBorder="1"/>
    <xf numFmtId="0" fontId="57" fillId="0" borderId="1" xfId="0" applyFont="1" applyBorder="1" applyAlignment="1">
      <alignment horizontal="left"/>
    </xf>
    <xf numFmtId="4" fontId="22" fillId="0" borderId="1" xfId="0" applyNumberFormat="1" applyFont="1" applyBorder="1" applyAlignment="1">
      <alignment horizontal="center"/>
    </xf>
    <xf numFmtId="49" fontId="57" fillId="0" borderId="2" xfId="0" applyNumberFormat="1" applyFont="1" applyBorder="1" applyAlignment="1">
      <alignment horizontal="right"/>
    </xf>
    <xf numFmtId="1" fontId="22" fillId="0" borderId="0" xfId="0" applyNumberFormat="1" applyFont="1" applyAlignment="1">
      <alignment horizontal="center"/>
    </xf>
    <xf numFmtId="4" fontId="22" fillId="0" borderId="2" xfId="0" applyNumberFormat="1" applyFont="1" applyBorder="1" applyAlignment="1">
      <alignment horizontal="center"/>
    </xf>
    <xf numFmtId="1" fontId="57" fillId="0" borderId="0" xfId="0" applyNumberFormat="1" applyFont="1" applyAlignment="1">
      <alignment horizontal="left"/>
    </xf>
    <xf numFmtId="0" fontId="56" fillId="0" borderId="0" xfId="0" applyFont="1" applyAlignment="1">
      <alignment horizontal="left"/>
    </xf>
    <xf numFmtId="0" fontId="92" fillId="0" borderId="0" xfId="0" applyFont="1" applyAlignment="1">
      <alignment horizontal="left"/>
    </xf>
    <xf numFmtId="0" fontId="22" fillId="0" borderId="0" xfId="0" applyFont="1" applyAlignment="1">
      <alignment horizontal="left"/>
    </xf>
    <xf numFmtId="49" fontId="22" fillId="0" borderId="0" xfId="0" applyNumberFormat="1" applyFont="1" applyAlignment="1">
      <alignment horizontal="right"/>
    </xf>
    <xf numFmtId="0" fontId="57" fillId="0" borderId="2" xfId="0" applyFont="1" applyBorder="1" applyAlignment="1">
      <alignment horizontal="left"/>
    </xf>
    <xf numFmtId="0" fontId="57" fillId="0" borderId="0" xfId="3" applyFont="1" applyBorder="1" applyAlignment="1" applyProtection="1">
      <alignment horizontal="left"/>
    </xf>
    <xf numFmtId="0" fontId="57" fillId="0" borderId="1" xfId="3" applyFont="1" applyBorder="1" applyAlignment="1" applyProtection="1">
      <alignment horizontal="left"/>
    </xf>
    <xf numFmtId="0" fontId="47" fillId="0" borderId="0" xfId="3" applyFont="1" applyAlignment="1" applyProtection="1">
      <alignment horizontal="left"/>
    </xf>
    <xf numFmtId="0" fontId="91" fillId="0" borderId="0" xfId="3" applyFont="1" applyBorder="1" applyAlignment="1" applyProtection="1">
      <alignment horizontal="left"/>
    </xf>
    <xf numFmtId="0" fontId="91" fillId="0" borderId="0" xfId="3" applyFont="1" applyAlignment="1" applyProtection="1">
      <alignment horizontal="left"/>
    </xf>
    <xf numFmtId="0" fontId="91" fillId="0" borderId="2" xfId="3" applyFont="1" applyBorder="1" applyAlignment="1" applyProtection="1">
      <alignment horizontal="left"/>
    </xf>
    <xf numFmtId="0" fontId="20" fillId="2" borderId="0" xfId="0" applyFont="1" applyFill="1"/>
    <xf numFmtId="0" fontId="33" fillId="2" borderId="0" xfId="0" applyFont="1" applyFill="1"/>
    <xf numFmtId="0" fontId="34" fillId="0" borderId="0" xfId="0" applyFont="1"/>
    <xf numFmtId="0" fontId="72" fillId="0" borderId="0" xfId="3" applyFont="1" applyAlignment="1" applyProtection="1"/>
    <xf numFmtId="0" fontId="70" fillId="0" borderId="0" xfId="0" applyFont="1"/>
    <xf numFmtId="0" fontId="88" fillId="2" borderId="0" xfId="0" applyFont="1" applyFill="1"/>
    <xf numFmtId="0" fontId="95" fillId="0" borderId="0" xfId="0" applyFont="1"/>
    <xf numFmtId="2" fontId="96" fillId="0" borderId="0" xfId="3" applyNumberFormat="1" applyFont="1" applyAlignment="1" applyProtection="1">
      <alignment horizontal="left"/>
    </xf>
    <xf numFmtId="0" fontId="29" fillId="0" borderId="0" xfId="0" applyFont="1" applyAlignment="1" applyProtection="1">
      <alignment horizontal="left"/>
      <protection locked="0"/>
    </xf>
    <xf numFmtId="0" fontId="99" fillId="0" borderId="0" xfId="0" applyFont="1"/>
    <xf numFmtId="0" fontId="29" fillId="0" borderId="0" xfId="0" applyFont="1" applyAlignment="1">
      <alignment horizontal="right"/>
    </xf>
    <xf numFmtId="0" fontId="30" fillId="0" borderId="0" xfId="0" quotePrefix="1" applyFont="1"/>
    <xf numFmtId="165" fontId="32" fillId="0" borderId="0" xfId="0" applyNumberFormat="1" applyFont="1" applyAlignment="1">
      <alignment horizontal="center"/>
    </xf>
    <xf numFmtId="0" fontId="54" fillId="0" borderId="0" xfId="0" applyFont="1" applyAlignment="1">
      <alignment horizontal="center"/>
    </xf>
    <xf numFmtId="0" fontId="68" fillId="0" borderId="0" xfId="3" applyAlignment="1" applyProtection="1"/>
    <xf numFmtId="0" fontId="68" fillId="0" borderId="0" xfId="3" applyAlignment="1" applyProtection="1">
      <alignment horizontal="left"/>
    </xf>
    <xf numFmtId="0" fontId="105" fillId="0" borderId="0" xfId="0" applyFont="1"/>
    <xf numFmtId="0" fontId="107" fillId="0" borderId="0" xfId="0" applyFont="1"/>
    <xf numFmtId="4" fontId="29" fillId="0" borderId="0" xfId="0" applyNumberFormat="1" applyFont="1" applyAlignment="1">
      <alignment horizontal="center"/>
    </xf>
    <xf numFmtId="4" fontId="31" fillId="0" borderId="0" xfId="0" applyNumberFormat="1" applyFont="1" applyAlignment="1">
      <alignment horizontal="center"/>
    </xf>
    <xf numFmtId="49" fontId="29" fillId="0" borderId="0" xfId="0" applyNumberFormat="1" applyFont="1" applyAlignment="1">
      <alignment horizontal="center"/>
    </xf>
    <xf numFmtId="1" fontId="29" fillId="0" borderId="0" xfId="0" applyNumberFormat="1" applyFont="1" applyAlignment="1">
      <alignment horizontal="center"/>
    </xf>
    <xf numFmtId="0" fontId="0" fillId="5" borderId="0" xfId="0" applyFill="1"/>
    <xf numFmtId="0" fontId="0" fillId="0" borderId="1" xfId="0" applyBorder="1"/>
    <xf numFmtId="0" fontId="29" fillId="0" borderId="1" xfId="0" applyFont="1" applyBorder="1" applyAlignment="1">
      <alignment horizontal="left"/>
    </xf>
    <xf numFmtId="0" fontId="29" fillId="0" borderId="0" xfId="3" applyFont="1" applyFill="1" applyAlignment="1" applyProtection="1"/>
    <xf numFmtId="49" fontId="29" fillId="0" borderId="0" xfId="0" applyNumberFormat="1" applyFont="1" applyAlignment="1">
      <alignment horizontal="right"/>
    </xf>
    <xf numFmtId="0" fontId="106" fillId="0" borderId="0" xfId="0" applyFont="1" applyAlignment="1">
      <alignment horizontal="left"/>
    </xf>
    <xf numFmtId="0" fontId="106" fillId="0" borderId="0" xfId="0" applyFont="1" applyAlignment="1">
      <alignment horizontal="center"/>
    </xf>
    <xf numFmtId="0" fontId="108" fillId="0" borderId="0" xfId="0" applyFont="1" applyAlignment="1">
      <alignment horizontal="center"/>
    </xf>
    <xf numFmtId="3" fontId="28" fillId="0" borderId="0" xfId="0" applyNumberFormat="1" applyFont="1" applyAlignment="1">
      <alignment horizontal="center"/>
    </xf>
    <xf numFmtId="0" fontId="32" fillId="0" borderId="0" xfId="0" applyFont="1" applyAlignment="1">
      <alignment horizontal="left"/>
    </xf>
    <xf numFmtId="4" fontId="28" fillId="0" borderId="2" xfId="0" applyNumberFormat="1" applyFont="1" applyBorder="1" applyAlignment="1">
      <alignment horizontal="center"/>
    </xf>
    <xf numFmtId="0" fontId="68" fillId="0" borderId="0" xfId="3" applyNumberFormat="1" applyAlignment="1" applyProtection="1">
      <alignment horizontal="left"/>
    </xf>
    <xf numFmtId="0" fontId="68" fillId="0" borderId="0" xfId="3" applyNumberFormat="1" applyAlignment="1" applyProtection="1"/>
    <xf numFmtId="3" fontId="29" fillId="0" borderId="0" xfId="0" applyNumberFormat="1" applyFont="1" applyAlignment="1">
      <alignment horizontal="center"/>
    </xf>
    <xf numFmtId="0" fontId="0" fillId="0" borderId="0" xfId="0" applyAlignment="1" applyProtection="1">
      <alignment horizontal="right"/>
      <protection locked="0"/>
    </xf>
    <xf numFmtId="0" fontId="61" fillId="0" borderId="0" xfId="0" applyFont="1" applyAlignment="1" applyProtection="1">
      <alignment horizontal="left"/>
      <protection locked="0"/>
    </xf>
    <xf numFmtId="0" fontId="110" fillId="0" borderId="0" xfId="3" applyNumberFormat="1" applyFont="1" applyAlignment="1" applyProtection="1">
      <alignment horizontal="right"/>
    </xf>
    <xf numFmtId="0" fontId="36" fillId="0" borderId="0" xfId="3" applyNumberFormat="1" applyFont="1" applyAlignment="1" applyProtection="1">
      <alignment horizontal="right"/>
    </xf>
    <xf numFmtId="0" fontId="0" fillId="0" borderId="0" xfId="3" applyNumberFormat="1" applyFont="1" applyAlignment="1" applyProtection="1">
      <alignment horizontal="right"/>
    </xf>
    <xf numFmtId="0" fontId="48" fillId="0" borderId="0" xfId="0" applyFont="1" applyAlignment="1">
      <alignment horizontal="center" wrapText="1"/>
    </xf>
    <xf numFmtId="0" fontId="28" fillId="0" borderId="0" xfId="0" applyFont="1"/>
    <xf numFmtId="0" fontId="28" fillId="0" borderId="0" xfId="0" applyFont="1" applyAlignment="1" applyProtection="1">
      <alignment horizontal="left"/>
      <protection locked="0"/>
    </xf>
    <xf numFmtId="0" fontId="0" fillId="0" borderId="1" xfId="0" applyBorder="1" applyAlignment="1">
      <alignment horizontal="left"/>
    </xf>
    <xf numFmtId="0" fontId="0" fillId="0" borderId="2" xfId="0" applyBorder="1"/>
    <xf numFmtId="1" fontId="30" fillId="0" borderId="1" xfId="0" applyNumberFormat="1" applyFont="1" applyBorder="1" applyAlignment="1">
      <alignment horizontal="center"/>
    </xf>
    <xf numFmtId="1" fontId="30" fillId="0" borderId="2" xfId="0" applyNumberFormat="1" applyFont="1" applyBorder="1" applyAlignment="1">
      <alignment horizontal="center"/>
    </xf>
    <xf numFmtId="0" fontId="0" fillId="0" borderId="3" xfId="0" applyBorder="1"/>
    <xf numFmtId="4" fontId="22" fillId="0" borderId="3" xfId="0" applyNumberFormat="1" applyFont="1" applyBorder="1" applyAlignment="1">
      <alignment horizontal="center"/>
    </xf>
    <xf numFmtId="0" fontId="110" fillId="0" borderId="0" xfId="3" applyFont="1" applyAlignment="1" applyProtection="1">
      <alignment horizontal="left"/>
    </xf>
    <xf numFmtId="0" fontId="110" fillId="0" borderId="0" xfId="3" applyFont="1" applyAlignment="1" applyProtection="1"/>
    <xf numFmtId="0" fontId="30" fillId="0" borderId="0" xfId="0" applyFont="1" applyAlignment="1" applyProtection="1">
      <alignment horizontal="left"/>
      <protection locked="0"/>
    </xf>
    <xf numFmtId="0" fontId="0" fillId="0" borderId="0" xfId="0" applyAlignment="1" applyProtection="1">
      <alignment horizontal="center"/>
      <protection locked="0"/>
    </xf>
    <xf numFmtId="1" fontId="57" fillId="0" borderId="2" xfId="0" applyNumberFormat="1" applyFont="1" applyBorder="1"/>
    <xf numFmtId="1" fontId="57" fillId="0" borderId="1" xfId="0" applyNumberFormat="1" applyFont="1" applyBorder="1"/>
    <xf numFmtId="0" fontId="103" fillId="0" borderId="2" xfId="0" applyFont="1" applyBorder="1"/>
    <xf numFmtId="0" fontId="91" fillId="0" borderId="1" xfId="3" applyFont="1" applyBorder="1" applyAlignment="1" applyProtection="1">
      <alignment horizontal="left"/>
    </xf>
    <xf numFmtId="0" fontId="47" fillId="0" borderId="0" xfId="3" applyFont="1" applyBorder="1" applyAlignment="1" applyProtection="1">
      <alignment horizontal="left"/>
    </xf>
    <xf numFmtId="0" fontId="91" fillId="0" borderId="0" xfId="0" applyFont="1" applyAlignment="1" applyProtection="1">
      <alignment horizontal="left"/>
      <protection locked="0"/>
    </xf>
    <xf numFmtId="0" fontId="17" fillId="0" borderId="0" xfId="0" applyFont="1"/>
    <xf numFmtId="0" fontId="0" fillId="9" borderId="0" xfId="0" applyFill="1"/>
    <xf numFmtId="0" fontId="34" fillId="0" borderId="0" xfId="0" applyFont="1" applyAlignment="1">
      <alignment horizontal="center" wrapText="1"/>
    </xf>
    <xf numFmtId="1" fontId="22" fillId="0" borderId="1" xfId="0" applyNumberFormat="1" applyFont="1" applyBorder="1" applyAlignment="1">
      <alignment horizontal="center"/>
    </xf>
    <xf numFmtId="1" fontId="22" fillId="0" borderId="2" xfId="0" applyNumberFormat="1" applyFont="1" applyBorder="1" applyAlignment="1">
      <alignment horizontal="center"/>
    </xf>
    <xf numFmtId="0" fontId="113" fillId="0" borderId="0" xfId="0" applyFont="1"/>
    <xf numFmtId="0" fontId="91" fillId="0" borderId="0" xfId="0" applyFont="1" applyAlignment="1">
      <alignment horizontal="left"/>
    </xf>
    <xf numFmtId="0" fontId="91" fillId="0" borderId="2" xfId="0" applyFont="1" applyBorder="1" applyAlignment="1" applyProtection="1">
      <alignment horizontal="left"/>
      <protection locked="0"/>
    </xf>
    <xf numFmtId="0" fontId="114" fillId="0" borderId="0" xfId="0" applyFont="1"/>
    <xf numFmtId="0" fontId="95" fillId="0" borderId="0" xfId="0" applyFont="1" applyAlignment="1">
      <alignment horizontal="center"/>
    </xf>
    <xf numFmtId="0" fontId="115" fillId="0" borderId="0" xfId="0" applyFont="1"/>
    <xf numFmtId="0" fontId="118" fillId="0" borderId="0" xfId="0" applyFont="1" applyAlignment="1">
      <alignment horizontal="center"/>
    </xf>
    <xf numFmtId="0" fontId="99" fillId="0" borderId="0" xfId="0" applyFont="1" applyAlignment="1">
      <alignment horizontal="left"/>
    </xf>
    <xf numFmtId="0" fontId="99" fillId="0" borderId="0" xfId="0" applyFont="1" applyAlignment="1" applyProtection="1">
      <alignment horizontal="left"/>
      <protection locked="0"/>
    </xf>
    <xf numFmtId="0" fontId="57" fillId="0" borderId="0" xfId="0" applyFont="1" applyAlignment="1">
      <alignment horizontal="left" vertical="center"/>
    </xf>
    <xf numFmtId="0" fontId="119" fillId="0" borderId="0" xfId="0" applyFont="1"/>
    <xf numFmtId="0" fontId="48" fillId="9" borderId="0" xfId="0" applyFont="1" applyFill="1"/>
    <xf numFmtId="0" fontId="57" fillId="0" borderId="1" xfId="0" applyFont="1" applyBorder="1" applyAlignment="1" applyProtection="1">
      <alignment horizontal="left"/>
      <protection locked="0"/>
    </xf>
    <xf numFmtId="0" fontId="98" fillId="0" borderId="0" xfId="3" applyFont="1" applyAlignment="1" applyProtection="1">
      <alignment horizontal="left"/>
    </xf>
    <xf numFmtId="0" fontId="98" fillId="0" borderId="0" xfId="0" applyFont="1" applyAlignment="1" applyProtection="1">
      <alignment horizontal="left"/>
      <protection locked="0"/>
    </xf>
    <xf numFmtId="0" fontId="29" fillId="0" borderId="0" xfId="0" applyFont="1" applyAlignment="1" applyProtection="1">
      <alignment horizontal="center"/>
      <protection locked="0"/>
    </xf>
    <xf numFmtId="2" fontId="28" fillId="0" borderId="0" xfId="0" applyNumberFormat="1" applyFont="1" applyAlignment="1">
      <alignment horizontal="center"/>
    </xf>
    <xf numFmtId="0" fontId="40" fillId="0" borderId="0" xfId="0" applyFont="1"/>
    <xf numFmtId="0" fontId="55" fillId="0" borderId="0" xfId="0" applyFont="1" applyAlignment="1">
      <alignment horizontal="right"/>
    </xf>
    <xf numFmtId="0" fontId="57" fillId="0" borderId="0" xfId="0" applyFont="1" applyAlignment="1">
      <alignment horizontal="center"/>
    </xf>
    <xf numFmtId="9" fontId="55" fillId="0" borderId="0" xfId="0" applyNumberFormat="1" applyFont="1" applyAlignment="1">
      <alignment horizontal="center"/>
    </xf>
    <xf numFmtId="0" fontId="120" fillId="0" borderId="0" xfId="0" applyFont="1" applyAlignment="1">
      <alignment horizontal="center"/>
    </xf>
    <xf numFmtId="0" fontId="0" fillId="9" borderId="0" xfId="0" applyFill="1" applyAlignment="1">
      <alignment horizontal="left"/>
    </xf>
    <xf numFmtId="0" fontId="0" fillId="3" borderId="0" xfId="0" applyFill="1" applyAlignment="1">
      <alignment horizontal="center"/>
    </xf>
    <xf numFmtId="0" fontId="110" fillId="0" borderId="0" xfId="3" applyNumberFormat="1" applyFont="1" applyFill="1" applyAlignment="1" applyProtection="1">
      <alignment horizontal="right"/>
    </xf>
    <xf numFmtId="0" fontId="110" fillId="0" borderId="0" xfId="3" applyNumberFormat="1" applyFont="1" applyFill="1" applyAlignment="1" applyProtection="1">
      <alignment horizontal="center"/>
    </xf>
    <xf numFmtId="0" fontId="111" fillId="0" borderId="0" xfId="3" applyNumberFormat="1" applyFont="1" applyFill="1" applyAlignment="1" applyProtection="1">
      <alignment horizontal="right"/>
    </xf>
    <xf numFmtId="0" fontId="36" fillId="0" borderId="0" xfId="3" applyNumberFormat="1" applyFont="1" applyFill="1" applyAlignment="1" applyProtection="1">
      <alignment horizontal="right"/>
    </xf>
    <xf numFmtId="0" fontId="30" fillId="10" borderId="0" xfId="0" applyFont="1" applyFill="1" applyAlignment="1">
      <alignment horizontal="left"/>
    </xf>
    <xf numFmtId="0" fontId="98" fillId="0" borderId="0" xfId="0" applyFont="1" applyAlignment="1">
      <alignment horizontal="left"/>
    </xf>
    <xf numFmtId="166" fontId="22" fillId="0" borderId="0" xfId="0" applyNumberFormat="1" applyFont="1" applyAlignment="1">
      <alignment horizontal="center"/>
    </xf>
    <xf numFmtId="0" fontId="121" fillId="0" borderId="0" xfId="0" applyFont="1" applyAlignment="1">
      <alignment horizontal="center"/>
    </xf>
    <xf numFmtId="0" fontId="29" fillId="0" borderId="0" xfId="3" applyFont="1" applyFill="1" applyAlignment="1" applyProtection="1">
      <alignment horizontal="center"/>
    </xf>
    <xf numFmtId="49" fontId="114" fillId="0" borderId="0" xfId="0" applyNumberFormat="1" applyFont="1"/>
    <xf numFmtId="0" fontId="82" fillId="0" borderId="0" xfId="0" applyFont="1" applyAlignment="1">
      <alignment horizontal="center"/>
    </xf>
    <xf numFmtId="0" fontId="114" fillId="0" borderId="0" xfId="0" applyFont="1" applyAlignment="1">
      <alignment horizontal="left"/>
    </xf>
    <xf numFmtId="4" fontId="81" fillId="0" borderId="0" xfId="0" applyNumberFormat="1" applyFont="1" applyAlignment="1">
      <alignment horizontal="left"/>
    </xf>
    <xf numFmtId="1" fontId="122" fillId="0" borderId="0" xfId="0" applyNumberFormat="1" applyFont="1" applyAlignment="1">
      <alignment horizontal="center"/>
    </xf>
    <xf numFmtId="1" fontId="123" fillId="0" borderId="0" xfId="0" applyNumberFormat="1" applyFont="1" applyAlignment="1">
      <alignment horizontal="center"/>
    </xf>
    <xf numFmtId="49" fontId="22" fillId="0" borderId="0" xfId="0" applyNumberFormat="1" applyFont="1" applyAlignment="1">
      <alignment horizontal="left"/>
    </xf>
    <xf numFmtId="2" fontId="78" fillId="0" borderId="0" xfId="3" applyNumberFormat="1" applyFont="1" applyAlignment="1" applyProtection="1">
      <alignment horizontal="left"/>
    </xf>
    <xf numFmtId="2" fontId="78" fillId="9" borderId="0" xfId="3" applyNumberFormat="1" applyFont="1" applyFill="1" applyAlignment="1" applyProtection="1">
      <alignment horizontal="left"/>
    </xf>
    <xf numFmtId="2" fontId="124" fillId="0" borderId="0" xfId="3" applyNumberFormat="1" applyFont="1" applyBorder="1" applyAlignment="1" applyProtection="1">
      <alignment horizontal="left"/>
    </xf>
    <xf numFmtId="2" fontId="0" fillId="0" borderId="0" xfId="0" applyNumberFormat="1" applyAlignment="1">
      <alignment horizontal="left"/>
    </xf>
    <xf numFmtId="2" fontId="78" fillId="0" borderId="0" xfId="3" applyNumberFormat="1" applyFont="1" applyFill="1" applyAlignment="1" applyProtection="1">
      <alignment horizontal="left"/>
    </xf>
    <xf numFmtId="2" fontId="78" fillId="0" borderId="0" xfId="0" applyNumberFormat="1" applyFont="1" applyAlignment="1">
      <alignment horizontal="left"/>
    </xf>
    <xf numFmtId="2" fontId="125" fillId="0" borderId="0" xfId="0" applyNumberFormat="1" applyFont="1" applyAlignment="1">
      <alignment horizontal="left"/>
    </xf>
    <xf numFmtId="0" fontId="31" fillId="0" borderId="0" xfId="3" applyFont="1" applyAlignment="1" applyProtection="1"/>
    <xf numFmtId="0" fontId="31" fillId="0" borderId="0" xfId="3" applyFont="1" applyFill="1" applyAlignment="1" applyProtection="1"/>
    <xf numFmtId="0" fontId="57" fillId="0" borderId="3" xfId="0" applyFont="1" applyBorder="1" applyAlignment="1">
      <alignment horizontal="left"/>
    </xf>
    <xf numFmtId="2" fontId="88" fillId="0" borderId="0" xfId="0" applyNumberFormat="1" applyFont="1" applyAlignment="1">
      <alignment horizontal="center"/>
    </xf>
    <xf numFmtId="1" fontId="22" fillId="0" borderId="0" xfId="0" applyNumberFormat="1" applyFont="1" applyAlignment="1">
      <alignment horizontal="left"/>
    </xf>
    <xf numFmtId="2" fontId="94" fillId="0" borderId="0" xfId="0" applyNumberFormat="1" applyFont="1" applyAlignment="1">
      <alignment horizontal="center"/>
    </xf>
    <xf numFmtId="1" fontId="57" fillId="0" borderId="0" xfId="0" applyNumberFormat="1" applyFont="1" applyAlignment="1">
      <alignment horizontal="center"/>
    </xf>
    <xf numFmtId="0" fontId="91" fillId="0" borderId="1" xfId="0" applyFont="1" applyBorder="1" applyAlignment="1">
      <alignment horizontal="left"/>
    </xf>
    <xf numFmtId="0" fontId="91" fillId="0" borderId="1" xfId="0" applyFont="1" applyBorder="1" applyAlignment="1" applyProtection="1">
      <alignment horizontal="left"/>
      <protection locked="0"/>
    </xf>
    <xf numFmtId="0" fontId="47" fillId="0" borderId="3" xfId="0" applyFont="1" applyBorder="1"/>
    <xf numFmtId="0" fontId="47" fillId="0" borderId="0" xfId="0" applyFont="1" applyAlignment="1" applyProtection="1">
      <alignment horizontal="left"/>
      <protection locked="0"/>
    </xf>
    <xf numFmtId="0" fontId="127" fillId="0" borderId="0" xfId="0" applyFont="1"/>
    <xf numFmtId="0" fontId="29" fillId="3" borderId="0" xfId="0" applyFont="1" applyFill="1" applyAlignment="1">
      <alignment horizontal="center"/>
    </xf>
    <xf numFmtId="4" fontId="128" fillId="0" borderId="0" xfId="0" applyNumberFormat="1" applyFont="1" applyAlignment="1">
      <alignment horizontal="center"/>
    </xf>
    <xf numFmtId="4" fontId="70" fillId="0" borderId="0" xfId="0" applyNumberFormat="1" applyFont="1"/>
    <xf numFmtId="3" fontId="0" fillId="0" borderId="0" xfId="0" applyNumberFormat="1" applyAlignment="1">
      <alignment horizontal="center"/>
    </xf>
    <xf numFmtId="4" fontId="129" fillId="0" borderId="0" xfId="0" applyNumberFormat="1" applyFont="1" applyAlignment="1">
      <alignment horizontal="center"/>
    </xf>
    <xf numFmtId="4" fontId="28" fillId="11" borderId="0" xfId="0" applyNumberFormat="1" applyFont="1" applyFill="1" applyAlignment="1">
      <alignment horizontal="center"/>
    </xf>
    <xf numFmtId="0" fontId="72" fillId="0" borderId="0" xfId="3" applyNumberFormat="1" applyFont="1" applyAlignment="1" applyProtection="1">
      <alignment horizontal="left"/>
    </xf>
    <xf numFmtId="3" fontId="51" fillId="0" borderId="0" xfId="0" applyNumberFormat="1" applyFont="1" applyAlignment="1">
      <alignment horizontal="center"/>
    </xf>
    <xf numFmtId="3" fontId="49" fillId="0" borderId="0" xfId="0" applyNumberFormat="1" applyFont="1" applyAlignment="1">
      <alignment horizontal="center"/>
    </xf>
    <xf numFmtId="3" fontId="50" fillId="0" borderId="0" xfId="0" applyNumberFormat="1" applyFont="1" applyAlignment="1">
      <alignment horizontal="center"/>
    </xf>
    <xf numFmtId="0" fontId="6" fillId="0" borderId="0" xfId="0" applyFont="1"/>
    <xf numFmtId="0" fontId="0" fillId="12" borderId="0" xfId="0" applyFill="1"/>
    <xf numFmtId="0" fontId="51" fillId="0" borderId="0" xfId="0" applyFont="1" applyAlignment="1">
      <alignment horizontal="center" wrapText="1"/>
    </xf>
    <xf numFmtId="0" fontId="49" fillId="0" borderId="0" xfId="0" applyFont="1" applyAlignment="1">
      <alignment horizontal="center" wrapText="1"/>
    </xf>
    <xf numFmtId="0" fontId="50" fillId="0" borderId="0" xfId="0" applyFont="1" applyAlignment="1">
      <alignment horizontal="center" wrapText="1"/>
    </xf>
    <xf numFmtId="0" fontId="5" fillId="0" borderId="0" xfId="0" applyFont="1"/>
    <xf numFmtId="0" fontId="130" fillId="0" borderId="0" xfId="0" applyFont="1"/>
    <xf numFmtId="0" fontId="29" fillId="0" borderId="0" xfId="3" applyFont="1" applyFill="1" applyBorder="1" applyAlignment="1" applyProtection="1"/>
    <xf numFmtId="0" fontId="29" fillId="0" borderId="0" xfId="3" applyFont="1" applyFill="1" applyAlignment="1" applyProtection="1">
      <alignment horizontal="left" vertical="center"/>
    </xf>
    <xf numFmtId="0" fontId="0" fillId="0" borderId="0" xfId="3" applyFont="1" applyBorder="1" applyAlignment="1" applyProtection="1">
      <alignment horizontal="left"/>
    </xf>
    <xf numFmtId="2" fontId="4" fillId="0" borderId="0" xfId="0" applyNumberFormat="1" applyFont="1" applyAlignment="1">
      <alignment horizontal="left"/>
    </xf>
    <xf numFmtId="0" fontId="34" fillId="0" borderId="0" xfId="0" applyFont="1" applyAlignment="1">
      <alignment horizontal="left" vertical="center" wrapText="1"/>
    </xf>
    <xf numFmtId="4" fontId="81" fillId="0" borderId="0" xfId="0" applyNumberFormat="1" applyFont="1" applyAlignment="1">
      <alignment horizontal="left" vertical="center"/>
    </xf>
    <xf numFmtId="49" fontId="30" fillId="0" borderId="0" xfId="0" applyNumberFormat="1" applyFont="1" applyAlignment="1">
      <alignment horizontal="right"/>
    </xf>
    <xf numFmtId="49" fontId="28" fillId="0" borderId="0" xfId="0" applyNumberFormat="1" applyFont="1" applyAlignment="1">
      <alignment horizontal="right"/>
    </xf>
    <xf numFmtId="0" fontId="131" fillId="0" borderId="0" xfId="0" applyFont="1" applyAlignment="1" applyProtection="1">
      <alignment horizontal="left"/>
      <protection locked="0"/>
    </xf>
    <xf numFmtId="0" fontId="131" fillId="0" borderId="0" xfId="3" applyFont="1" applyAlignment="1" applyProtection="1">
      <alignment horizontal="left"/>
    </xf>
    <xf numFmtId="0" fontId="131" fillId="0" borderId="0" xfId="0" applyFont="1"/>
    <xf numFmtId="0" fontId="131" fillId="0" borderId="0" xfId="0" applyFont="1" applyAlignment="1">
      <alignment horizontal="left"/>
    </xf>
    <xf numFmtId="0" fontId="28" fillId="0" borderId="0" xfId="0" applyFont="1" applyAlignment="1">
      <alignment horizontal="right"/>
    </xf>
    <xf numFmtId="0" fontId="133" fillId="0" borderId="0" xfId="0" applyFont="1"/>
    <xf numFmtId="0" fontId="132" fillId="0" borderId="0" xfId="0" applyFont="1" applyAlignment="1">
      <alignment horizontal="left"/>
    </xf>
    <xf numFmtId="0" fontId="134" fillId="0" borderId="0" xfId="0" applyFont="1" applyAlignment="1">
      <alignment horizontal="center"/>
    </xf>
    <xf numFmtId="0" fontId="135" fillId="0" borderId="0" xfId="0" applyFont="1" applyAlignment="1">
      <alignment horizontal="center"/>
    </xf>
    <xf numFmtId="0" fontId="109" fillId="0" borderId="0" xfId="0" applyFont="1" applyAlignment="1">
      <alignment horizontal="center"/>
    </xf>
    <xf numFmtId="0" fontId="137" fillId="0" borderId="0" xfId="0" applyFont="1"/>
    <xf numFmtId="0" fontId="138" fillId="0" borderId="0" xfId="0" applyFont="1"/>
    <xf numFmtId="0" fontId="141" fillId="0" borderId="0" xfId="0" applyFont="1"/>
    <xf numFmtId="0" fontId="142" fillId="0" borderId="0" xfId="0" applyFont="1"/>
    <xf numFmtId="0" fontId="143" fillId="0" borderId="0" xfId="0" applyFont="1"/>
    <xf numFmtId="0" fontId="144" fillId="0" borderId="0" xfId="0" applyFont="1"/>
    <xf numFmtId="0" fontId="145" fillId="0" borderId="0" xfId="0" applyFont="1" applyAlignment="1">
      <alignment vertical="center"/>
    </xf>
    <xf numFmtId="0" fontId="146" fillId="0" borderId="0" xfId="0" applyFont="1" applyAlignment="1">
      <alignment vertical="center"/>
    </xf>
    <xf numFmtId="0" fontId="147" fillId="0" borderId="0" xfId="0" applyFont="1"/>
    <xf numFmtId="0" fontId="140" fillId="0" borderId="0" xfId="0" applyFont="1" applyProtection="1">
      <protection locked="0"/>
    </xf>
    <xf numFmtId="0" fontId="136" fillId="0" borderId="0" xfId="0" applyFont="1" applyProtection="1">
      <protection locked="0"/>
    </xf>
    <xf numFmtId="0" fontId="126" fillId="0" borderId="0" xfId="0" applyFont="1" applyAlignment="1" applyProtection="1">
      <alignment vertical="top"/>
      <protection locked="0"/>
    </xf>
    <xf numFmtId="0" fontId="105" fillId="0" borderId="0" xfId="0" applyFont="1" applyProtection="1">
      <protection locked="0"/>
    </xf>
    <xf numFmtId="0" fontId="48" fillId="0" borderId="0" xfId="0" applyFont="1" applyProtection="1">
      <protection locked="0"/>
    </xf>
    <xf numFmtId="0" fontId="99" fillId="0" borderId="0" xfId="0" applyFont="1" applyProtection="1">
      <protection locked="0"/>
    </xf>
    <xf numFmtId="0" fontId="95" fillId="0" borderId="0" xfId="0" applyFont="1" applyProtection="1">
      <protection locked="0"/>
    </xf>
    <xf numFmtId="49" fontId="29" fillId="0" borderId="0" xfId="0" applyNumberFormat="1" applyFont="1" applyProtection="1">
      <protection locked="0"/>
    </xf>
    <xf numFmtId="0" fontId="53" fillId="0" borderId="0" xfId="0" applyFont="1" applyProtection="1">
      <protection locked="0"/>
    </xf>
    <xf numFmtId="0" fontId="107" fillId="0" borderId="0" xfId="0" applyFont="1" applyProtection="1">
      <protection locked="0"/>
    </xf>
    <xf numFmtId="0" fontId="104" fillId="5" borderId="0" xfId="0" applyFont="1" applyFill="1" applyProtection="1">
      <protection locked="0"/>
    </xf>
    <xf numFmtId="0" fontId="146" fillId="0" borderId="0" xfId="0" applyFont="1" applyAlignment="1" applyProtection="1">
      <alignment vertical="center"/>
      <protection locked="0"/>
    </xf>
    <xf numFmtId="0" fontId="148" fillId="0" borderId="0" xfId="0" applyFont="1" applyAlignment="1" applyProtection="1">
      <alignment vertical="top"/>
      <protection locked="0"/>
    </xf>
    <xf numFmtId="0" fontId="31" fillId="12" borderId="0" xfId="0" applyFont="1" applyFill="1"/>
    <xf numFmtId="2" fontId="22" fillId="0" borderId="0" xfId="0" applyNumberFormat="1" applyFont="1" applyAlignment="1">
      <alignment horizontal="center"/>
    </xf>
    <xf numFmtId="0" fontId="28" fillId="0" borderId="0" xfId="3" applyNumberFormat="1" applyFont="1" applyAlignment="1" applyProtection="1">
      <alignment horizontal="left"/>
    </xf>
    <xf numFmtId="0" fontId="3" fillId="0" borderId="0" xfId="0" applyFont="1"/>
    <xf numFmtId="0" fontId="150" fillId="0" borderId="0" xfId="0" applyFont="1"/>
    <xf numFmtId="0" fontId="149" fillId="0" borderId="0" xfId="0" applyFont="1" applyAlignment="1" applyProtection="1">
      <alignment vertical="center"/>
      <protection locked="0"/>
    </xf>
    <xf numFmtId="0" fontId="74" fillId="0" borderId="0" xfId="0" applyFont="1" applyAlignment="1">
      <alignment horizontal="left" wrapText="1"/>
    </xf>
    <xf numFmtId="0" fontId="149" fillId="0" borderId="0" xfId="0" applyFont="1" applyAlignment="1">
      <alignment vertical="center"/>
    </xf>
    <xf numFmtId="0" fontId="113" fillId="0" borderId="0" xfId="0" applyFont="1" applyAlignment="1">
      <alignment horizontal="center"/>
    </xf>
    <xf numFmtId="0" fontId="152" fillId="0" borderId="0" xfId="0" applyFont="1" applyAlignment="1">
      <alignment horizontal="left" vertical="center"/>
    </xf>
    <xf numFmtId="0" fontId="147" fillId="0" borderId="0" xfId="0" applyFont="1" applyAlignment="1">
      <alignment horizontal="right"/>
    </xf>
    <xf numFmtId="0" fontId="152" fillId="0" borderId="0" xfId="0" applyFont="1" applyAlignment="1">
      <alignment vertical="center"/>
    </xf>
    <xf numFmtId="0" fontId="147" fillId="0" borderId="1" xfId="0" applyFont="1" applyBorder="1" applyAlignment="1">
      <alignment horizontal="right"/>
    </xf>
    <xf numFmtId="0" fontId="153" fillId="0" borderId="0" xfId="0" applyFont="1" applyAlignment="1">
      <alignment horizontal="center"/>
    </xf>
    <xf numFmtId="0" fontId="28" fillId="0" borderId="0" xfId="3" applyFont="1" applyAlignment="1" applyProtection="1">
      <alignment horizontal="center"/>
    </xf>
    <xf numFmtId="0" fontId="28" fillId="0" borderId="0" xfId="0" applyFont="1" applyAlignment="1" applyProtection="1">
      <alignment horizontal="center"/>
      <protection locked="0"/>
    </xf>
    <xf numFmtId="0" fontId="95" fillId="0" borderId="0" xfId="0" applyFont="1" applyAlignment="1">
      <alignment horizontal="right"/>
    </xf>
    <xf numFmtId="0" fontId="155" fillId="0" borderId="0" xfId="0" applyFont="1" applyAlignment="1">
      <alignment horizontal="center" wrapText="1"/>
    </xf>
    <xf numFmtId="0" fontId="112" fillId="0" borderId="0" xfId="0" applyFont="1"/>
    <xf numFmtId="0" fontId="152" fillId="0" borderId="0" xfId="0" applyFont="1" applyAlignment="1" applyProtection="1">
      <alignment vertical="center"/>
      <protection locked="0"/>
    </xf>
    <xf numFmtId="49" fontId="28" fillId="0" borderId="0" xfId="0" applyNumberFormat="1" applyFont="1" applyAlignment="1">
      <alignment horizontal="center"/>
    </xf>
    <xf numFmtId="0" fontId="29" fillId="0" borderId="0" xfId="3" applyNumberFormat="1" applyFont="1" applyFill="1" applyAlignment="1" applyProtection="1">
      <alignment horizontal="center"/>
    </xf>
    <xf numFmtId="0" fontId="56" fillId="0" borderId="0" xfId="0" applyFont="1" applyAlignment="1">
      <alignment vertical="center"/>
    </xf>
    <xf numFmtId="0" fontId="127" fillId="0" borderId="0" xfId="0" applyFont="1" applyAlignment="1">
      <alignment horizontal="center"/>
    </xf>
    <xf numFmtId="0" fontId="127" fillId="0" borderId="1" xfId="0" applyFont="1" applyBorder="1" applyAlignment="1">
      <alignment horizontal="center"/>
    </xf>
    <xf numFmtId="0" fontId="56" fillId="0" borderId="0" xfId="0" applyFont="1" applyAlignment="1" applyProtection="1">
      <alignment horizontal="left" vertical="center"/>
      <protection locked="0"/>
    </xf>
    <xf numFmtId="0" fontId="30" fillId="0" borderId="0" xfId="0" applyFont="1" applyAlignment="1" applyProtection="1">
      <alignment horizontal="center"/>
      <protection locked="0"/>
    </xf>
    <xf numFmtId="4" fontId="28" fillId="0" borderId="0" xfId="0" applyNumberFormat="1" applyFont="1" applyAlignment="1" applyProtection="1">
      <alignment horizontal="center"/>
      <protection locked="0"/>
    </xf>
    <xf numFmtId="1" fontId="22" fillId="0" borderId="3" xfId="0" applyNumberFormat="1" applyFont="1" applyBorder="1" applyAlignment="1">
      <alignment horizontal="center"/>
    </xf>
    <xf numFmtId="0" fontId="57" fillId="0" borderId="0" xfId="3" applyFont="1" applyFill="1" applyBorder="1" applyAlignment="1" applyProtection="1">
      <alignment horizontal="left"/>
    </xf>
    <xf numFmtId="49" fontId="57" fillId="0" borderId="0" xfId="0" applyNumberFormat="1" applyFont="1" applyAlignment="1">
      <alignment horizontal="left"/>
    </xf>
    <xf numFmtId="0" fontId="98" fillId="0" borderId="0" xfId="3" applyFont="1" applyBorder="1" applyAlignment="1" applyProtection="1">
      <alignment horizontal="left"/>
    </xf>
    <xf numFmtId="0" fontId="30" fillId="0" borderId="0" xfId="3" applyNumberFormat="1" applyFont="1" applyFill="1" applyAlignment="1" applyProtection="1">
      <alignment horizontal="left"/>
    </xf>
    <xf numFmtId="0" fontId="108" fillId="0" borderId="0" xfId="0" applyFont="1"/>
    <xf numFmtId="0" fontId="0" fillId="3" borderId="0" xfId="0" applyFill="1" applyAlignment="1">
      <alignment horizontal="center" vertical="center"/>
    </xf>
    <xf numFmtId="0" fontId="0" fillId="0" borderId="0" xfId="0" applyAlignment="1">
      <alignment horizontal="center" vertical="center"/>
    </xf>
    <xf numFmtId="0" fontId="38" fillId="0" borderId="0" xfId="0" applyFont="1" applyAlignment="1">
      <alignment horizontal="center" vertical="center"/>
    </xf>
    <xf numFmtId="0" fontId="42" fillId="0" borderId="0" xfId="0" applyFont="1" applyAlignment="1">
      <alignment horizontal="center" vertical="center"/>
    </xf>
    <xf numFmtId="0" fontId="42" fillId="3" borderId="0" xfId="0" applyFont="1" applyFill="1" applyAlignment="1">
      <alignment horizontal="center" vertical="center"/>
    </xf>
    <xf numFmtId="0" fontId="0" fillId="7" borderId="0" xfId="0" applyFill="1" applyAlignment="1">
      <alignment horizontal="center" vertical="center"/>
    </xf>
    <xf numFmtId="0" fontId="38" fillId="3" borderId="0" xfId="0" applyFont="1" applyFill="1" applyAlignment="1">
      <alignment horizontal="center" vertical="center"/>
    </xf>
    <xf numFmtId="0" fontId="47" fillId="0" borderId="3" xfId="3" applyFont="1" applyBorder="1" applyAlignment="1" applyProtection="1">
      <alignment horizontal="left"/>
    </xf>
    <xf numFmtId="0" fontId="47" fillId="0" borderId="3" xfId="0" applyFont="1" applyBorder="1" applyAlignment="1">
      <alignment horizontal="left"/>
    </xf>
    <xf numFmtId="0" fontId="47" fillId="0" borderId="0" xfId="0" applyFont="1" applyAlignment="1">
      <alignment horizontal="left"/>
    </xf>
    <xf numFmtId="0" fontId="91" fillId="0" borderId="0" xfId="3" applyFont="1" applyFill="1" applyBorder="1" applyAlignment="1" applyProtection="1">
      <alignment horizontal="left"/>
    </xf>
    <xf numFmtId="4" fontId="57" fillId="0" borderId="1" xfId="0" applyNumberFormat="1" applyFont="1" applyBorder="1" applyAlignment="1">
      <alignment horizontal="center"/>
    </xf>
    <xf numFmtId="4" fontId="57" fillId="0" borderId="3" xfId="0" applyNumberFormat="1" applyFont="1" applyBorder="1" applyAlignment="1">
      <alignment horizontal="center"/>
    </xf>
    <xf numFmtId="0" fontId="74" fillId="0" borderId="0" xfId="0" applyFont="1" applyAlignment="1">
      <alignment horizontal="center" vertical="center" wrapText="1"/>
    </xf>
    <xf numFmtId="0" fontId="159" fillId="0" borderId="0" xfId="3" applyFont="1" applyAlignment="1" applyProtection="1"/>
    <xf numFmtId="0" fontId="160" fillId="0" borderId="0" xfId="0" applyFont="1"/>
    <xf numFmtId="0" fontId="161" fillId="0" borderId="0" xfId="0" applyFont="1"/>
    <xf numFmtId="0" fontId="162" fillId="0" borderId="0" xfId="0" applyFont="1" applyAlignment="1">
      <alignment horizontal="center"/>
    </xf>
    <xf numFmtId="0" fontId="163" fillId="0" borderId="0" xfId="0" applyFont="1"/>
    <xf numFmtId="0" fontId="159" fillId="0" borderId="0" xfId="0" applyFont="1"/>
    <xf numFmtId="0" fontId="164" fillId="0" borderId="0" xfId="0" applyFont="1"/>
    <xf numFmtId="0" fontId="165" fillId="0" borderId="0" xfId="0" applyFont="1"/>
    <xf numFmtId="0" fontId="166" fillId="0" borderId="0" xfId="0" applyFont="1"/>
    <xf numFmtId="0" fontId="159" fillId="0" borderId="0" xfId="3" applyFont="1" applyBorder="1" applyAlignment="1" applyProtection="1"/>
    <xf numFmtId="0" fontId="160" fillId="0" borderId="0" xfId="0" applyFont="1" applyAlignment="1">
      <alignment horizontal="left"/>
    </xf>
    <xf numFmtId="0" fontId="161" fillId="0" borderId="0" xfId="0" applyFont="1" applyAlignment="1">
      <alignment horizontal="left"/>
    </xf>
    <xf numFmtId="0" fontId="164" fillId="0" borderId="0" xfId="0" applyFont="1" applyAlignment="1">
      <alignment horizontal="center"/>
    </xf>
    <xf numFmtId="0" fontId="159" fillId="0" borderId="0" xfId="3" applyFont="1" applyAlignment="1" applyProtection="1">
      <alignment horizontal="left" vertical="center"/>
    </xf>
    <xf numFmtId="2" fontId="132" fillId="0" borderId="0" xfId="0" applyNumberFormat="1" applyFont="1" applyAlignment="1">
      <alignment horizontal="center"/>
    </xf>
    <xf numFmtId="0" fontId="28" fillId="0" borderId="0" xfId="3" applyFont="1" applyFill="1" applyBorder="1" applyAlignment="1" applyProtection="1">
      <alignment horizontal="left"/>
    </xf>
    <xf numFmtId="1" fontId="28" fillId="0" borderId="2" xfId="0" applyNumberFormat="1" applyFont="1" applyBorder="1" applyAlignment="1">
      <alignment horizontal="center"/>
    </xf>
    <xf numFmtId="0" fontId="28" fillId="0" borderId="1" xfId="0" applyFont="1" applyBorder="1" applyAlignment="1">
      <alignment horizontal="left"/>
    </xf>
    <xf numFmtId="4" fontId="28" fillId="0" borderId="1" xfId="0" applyNumberFormat="1" applyFont="1" applyBorder="1" applyAlignment="1">
      <alignment horizontal="center"/>
    </xf>
    <xf numFmtId="0" fontId="108" fillId="0" borderId="0" xfId="0" applyFont="1" applyAlignment="1">
      <alignment horizontal="left"/>
    </xf>
    <xf numFmtId="0" fontId="29" fillId="0" borderId="2" xfId="0" applyFont="1" applyBorder="1" applyAlignment="1">
      <alignment horizontal="left"/>
    </xf>
    <xf numFmtId="4" fontId="28" fillId="0" borderId="3" xfId="0" applyNumberFormat="1" applyFont="1" applyBorder="1" applyAlignment="1">
      <alignment horizontal="center"/>
    </xf>
    <xf numFmtId="0" fontId="28" fillId="0" borderId="2" xfId="0" applyFont="1" applyBorder="1" applyAlignment="1">
      <alignment horizontal="left"/>
    </xf>
    <xf numFmtId="0" fontId="0" fillId="0" borderId="3" xfId="0" applyBorder="1" applyAlignment="1">
      <alignment horizontal="left"/>
    </xf>
    <xf numFmtId="0" fontId="20" fillId="0" borderId="3" xfId="0" applyFont="1" applyBorder="1" applyAlignment="1">
      <alignment horizontal="left"/>
    </xf>
    <xf numFmtId="0" fontId="29" fillId="0" borderId="3" xfId="0" applyFont="1" applyBorder="1" applyAlignment="1">
      <alignment horizontal="left"/>
    </xf>
    <xf numFmtId="0" fontId="120" fillId="0" borderId="0" xfId="0" applyFont="1" applyAlignment="1">
      <alignment horizontal="left"/>
    </xf>
    <xf numFmtId="0" fontId="167" fillId="0" borderId="0" xfId="0" applyFont="1" applyAlignment="1">
      <alignment horizontal="left"/>
    </xf>
    <xf numFmtId="0" fontId="28" fillId="0" borderId="2" xfId="0" applyFont="1" applyBorder="1"/>
    <xf numFmtId="0" fontId="28" fillId="0" borderId="3" xfId="0" applyFont="1" applyBorder="1"/>
    <xf numFmtId="0" fontId="28" fillId="0" borderId="1" xfId="0" applyFont="1" applyBorder="1"/>
    <xf numFmtId="1" fontId="28" fillId="0" borderId="1" xfId="0" applyNumberFormat="1" applyFont="1" applyBorder="1" applyAlignment="1">
      <alignment horizontal="center"/>
    </xf>
    <xf numFmtId="0" fontId="28" fillId="0" borderId="2" xfId="0" applyFont="1" applyBorder="1" applyAlignment="1" applyProtection="1">
      <alignment horizontal="left"/>
      <protection locked="0"/>
    </xf>
    <xf numFmtId="0" fontId="28" fillId="0" borderId="1" xfId="0" applyFont="1" applyBorder="1" applyAlignment="1" applyProtection="1">
      <alignment horizontal="left"/>
      <protection locked="0"/>
    </xf>
    <xf numFmtId="0" fontId="28" fillId="0" borderId="1" xfId="3" applyFont="1" applyFill="1" applyBorder="1" applyAlignment="1" applyProtection="1">
      <alignment horizontal="left"/>
    </xf>
    <xf numFmtId="0" fontId="119" fillId="0" borderId="0" xfId="0" applyFont="1" applyAlignment="1">
      <alignment horizontal="left"/>
    </xf>
    <xf numFmtId="0" fontId="169" fillId="0" borderId="0" xfId="0" applyFont="1" applyAlignment="1">
      <alignment horizontal="left"/>
    </xf>
    <xf numFmtId="49" fontId="28" fillId="0" borderId="0" xfId="0" applyNumberFormat="1" applyFont="1" applyAlignment="1">
      <alignment horizontal="right" vertical="center"/>
    </xf>
    <xf numFmtId="0" fontId="28" fillId="0" borderId="0" xfId="0" applyFont="1" applyAlignment="1">
      <alignment horizontal="left" vertical="center"/>
    </xf>
    <xf numFmtId="1" fontId="28" fillId="0" borderId="0" xfId="0" applyNumberFormat="1" applyFont="1" applyAlignment="1">
      <alignment horizontal="center" vertical="center"/>
    </xf>
    <xf numFmtId="0" fontId="133" fillId="0" borderId="1" xfId="0" applyFont="1" applyBorder="1"/>
    <xf numFmtId="0" fontId="28" fillId="0" borderId="0" xfId="0" applyFont="1" applyAlignment="1">
      <alignment horizontal="right" vertical="center"/>
    </xf>
    <xf numFmtId="49" fontId="170" fillId="0" borderId="0" xfId="0" applyNumberFormat="1" applyFont="1" applyAlignment="1">
      <alignment horizontal="left"/>
    </xf>
    <xf numFmtId="0" fontId="157" fillId="0" borderId="0" xfId="0" applyFont="1"/>
    <xf numFmtId="0" fontId="36" fillId="0" borderId="0" xfId="3" applyFont="1" applyBorder="1" applyAlignment="1" applyProtection="1">
      <alignment horizontal="left"/>
    </xf>
    <xf numFmtId="0" fontId="171" fillId="14" borderId="0" xfId="0" applyFont="1" applyFill="1" applyAlignment="1">
      <alignment horizontal="center" vertical="center"/>
    </xf>
    <xf numFmtId="0" fontId="154" fillId="13" borderId="0" xfId="0" applyFont="1" applyFill="1" applyAlignment="1">
      <alignment vertical="center"/>
    </xf>
    <xf numFmtId="0" fontId="154" fillId="15" borderId="0" xfId="0" applyFont="1" applyFill="1" applyAlignment="1">
      <alignment vertical="center"/>
    </xf>
    <xf numFmtId="0" fontId="173" fillId="0" borderId="0" xfId="0" applyFont="1" applyAlignment="1">
      <alignment horizontal="left" vertical="center"/>
    </xf>
    <xf numFmtId="0" fontId="172" fillId="0" borderId="0" xfId="0" applyFont="1" applyAlignment="1">
      <alignment horizontal="left" vertical="center"/>
    </xf>
    <xf numFmtId="0" fontId="174" fillId="0" borderId="0" xfId="0" applyFont="1" applyAlignment="1">
      <alignment horizontal="left" vertical="center"/>
    </xf>
    <xf numFmtId="2" fontId="71" fillId="0" borderId="0" xfId="0" applyNumberFormat="1" applyFont="1" applyAlignment="1">
      <alignment horizontal="left"/>
    </xf>
    <xf numFmtId="2" fontId="71" fillId="0" borderId="0" xfId="3" applyNumberFormat="1" applyFont="1" applyAlignment="1" applyProtection="1">
      <alignment horizontal="left"/>
    </xf>
    <xf numFmtId="2" fontId="124" fillId="0" borderId="0" xfId="3593" applyNumberFormat="1" applyFont="1" applyBorder="1" applyAlignment="1" applyProtection="1">
      <alignment horizontal="left"/>
    </xf>
    <xf numFmtId="2" fontId="176" fillId="0" borderId="0" xfId="3592" applyNumberFormat="1" applyAlignment="1">
      <alignment horizontal="left"/>
    </xf>
    <xf numFmtId="2" fontId="78" fillId="0" borderId="0" xfId="3" applyNumberFormat="1" applyFont="1" applyBorder="1" applyAlignment="1" applyProtection="1">
      <alignment horizontal="left"/>
    </xf>
    <xf numFmtId="0" fontId="177" fillId="0" borderId="0" xfId="3" applyFont="1" applyAlignment="1" applyProtection="1"/>
    <xf numFmtId="0" fontId="178" fillId="0" borderId="0" xfId="0" applyFont="1" applyAlignment="1">
      <alignment horizontal="left" vertical="center"/>
    </xf>
    <xf numFmtId="0" fontId="179" fillId="0" borderId="0" xfId="0" applyFont="1"/>
    <xf numFmtId="0" fontId="180" fillId="0" borderId="0" xfId="0" applyFont="1" applyAlignment="1">
      <alignment horizontal="center"/>
    </xf>
    <xf numFmtId="0" fontId="181" fillId="0" borderId="0" xfId="0" applyFont="1" applyAlignment="1">
      <alignment horizontal="left" vertical="center"/>
    </xf>
    <xf numFmtId="0" fontId="84" fillId="0" borderId="0" xfId="0" applyFont="1"/>
    <xf numFmtId="0" fontId="104" fillId="0" borderId="0" xfId="0" applyFont="1" applyProtection="1">
      <protection locked="0"/>
    </xf>
    <xf numFmtId="0" fontId="139" fillId="0" borderId="0" xfId="0" applyFont="1"/>
    <xf numFmtId="0" fontId="158" fillId="0" borderId="0" xfId="0" applyFont="1" applyAlignment="1">
      <alignment vertical="center"/>
    </xf>
    <xf numFmtId="0" fontId="22" fillId="0" borderId="0" xfId="0" applyFont="1" applyAlignment="1">
      <alignment horizontal="left" vertical="center"/>
    </xf>
    <xf numFmtId="0" fontId="97" fillId="0" borderId="0" xfId="0" applyFont="1"/>
    <xf numFmtId="0" fontId="57" fillId="0" borderId="1" xfId="0" applyFont="1" applyBorder="1" applyAlignment="1">
      <alignment horizontal="left" vertical="center"/>
    </xf>
    <xf numFmtId="0" fontId="151" fillId="0" borderId="0" xfId="0" applyFont="1" applyAlignment="1">
      <alignment horizontal="center" wrapText="1"/>
    </xf>
    <xf numFmtId="0" fontId="147" fillId="5" borderId="0" xfId="0" applyFont="1" applyFill="1"/>
    <xf numFmtId="0" fontId="182" fillId="0" borderId="0" xfId="0" applyFont="1" applyAlignment="1">
      <alignment horizontal="left" vertical="center"/>
    </xf>
    <xf numFmtId="0" fontId="152" fillId="0" borderId="1" xfId="0" applyFont="1" applyBorder="1" applyAlignment="1">
      <alignment horizontal="left" vertical="center"/>
    </xf>
    <xf numFmtId="0" fontId="108" fillId="0" borderId="0" xfId="3" applyFont="1" applyFill="1" applyAlignment="1" applyProtection="1"/>
    <xf numFmtId="0" fontId="30" fillId="0" borderId="0" xfId="3" applyFont="1" applyAlignment="1" applyProtection="1">
      <alignment horizontal="center"/>
    </xf>
    <xf numFmtId="4" fontId="29" fillId="0" borderId="0" xfId="0" applyNumberFormat="1" applyFont="1" applyAlignment="1">
      <alignment horizontal="left"/>
    </xf>
    <xf numFmtId="0" fontId="39" fillId="0" borderId="0" xfId="0" applyFont="1" applyAlignment="1">
      <alignment horizontal="center"/>
    </xf>
    <xf numFmtId="0" fontId="112" fillId="0" borderId="0" xfId="0" applyFont="1" applyAlignment="1">
      <alignment horizontal="center"/>
    </xf>
    <xf numFmtId="0" fontId="156" fillId="0" borderId="0" xfId="0" applyFont="1" applyAlignment="1">
      <alignment horizontal="center"/>
    </xf>
    <xf numFmtId="0" fontId="183" fillId="0" borderId="0" xfId="0" applyFont="1" applyAlignment="1">
      <alignment horizontal="center"/>
    </xf>
    <xf numFmtId="0" fontId="183" fillId="0" borderId="1" xfId="0" applyFont="1" applyBorder="1" applyAlignment="1">
      <alignment horizontal="center"/>
    </xf>
    <xf numFmtId="0" fontId="184" fillId="0" borderId="0" xfId="0" applyFont="1" applyAlignment="1">
      <alignment horizontal="center"/>
    </xf>
    <xf numFmtId="0" fontId="182" fillId="0" borderId="0" xfId="0" applyFont="1" applyAlignment="1">
      <alignment horizontal="center" vertical="center"/>
    </xf>
    <xf numFmtId="49" fontId="105" fillId="0" borderId="0" xfId="0" applyNumberFormat="1" applyFont="1"/>
    <xf numFmtId="0" fontId="31" fillId="12" borderId="0" xfId="3" applyFont="1" applyFill="1" applyAlignment="1" applyProtection="1"/>
    <xf numFmtId="0" fontId="31" fillId="0" borderId="0" xfId="3" applyFont="1" applyFill="1" applyAlignment="1" applyProtection="1">
      <alignment horizontal="left"/>
    </xf>
    <xf numFmtId="0" fontId="38" fillId="0" borderId="0" xfId="3" applyFont="1" applyAlignment="1" applyProtection="1">
      <alignment horizontal="left"/>
    </xf>
    <xf numFmtId="0" fontId="42" fillId="0" borderId="0" xfId="3" applyFont="1" applyAlignment="1" applyProtection="1">
      <alignment horizontal="left"/>
    </xf>
    <xf numFmtId="0" fontId="43" fillId="0" borderId="0" xfId="3" applyFont="1" applyAlignment="1" applyProtection="1">
      <alignment horizontal="left"/>
    </xf>
    <xf numFmtId="0" fontId="84" fillId="0" borderId="0" xfId="3" applyFont="1" applyAlignment="1" applyProtection="1">
      <alignment horizontal="left"/>
    </xf>
    <xf numFmtId="0" fontId="31" fillId="0" borderId="0" xfId="3" applyFont="1" applyAlignment="1" applyProtection="1">
      <alignment horizontal="left"/>
    </xf>
    <xf numFmtId="0" fontId="108" fillId="0" borderId="0" xfId="3" applyFont="1" applyAlignment="1" applyProtection="1">
      <alignment horizontal="left"/>
    </xf>
    <xf numFmtId="0" fontId="92" fillId="0" borderId="0" xfId="3" applyFont="1" applyAlignment="1" applyProtection="1">
      <alignment horizontal="left"/>
    </xf>
    <xf numFmtId="0" fontId="100" fillId="0" borderId="0" xfId="3" applyFont="1" applyAlignment="1" applyProtection="1">
      <alignment horizontal="left"/>
    </xf>
    <xf numFmtId="0" fontId="56" fillId="0" borderId="0" xfId="3" applyFont="1" applyAlignment="1" applyProtection="1">
      <alignment horizontal="left"/>
    </xf>
    <xf numFmtId="0" fontId="67" fillId="0" borderId="0" xfId="0" applyFont="1"/>
    <xf numFmtId="0" fontId="31" fillId="0" borderId="0" xfId="3" applyFont="1" applyAlignment="1" applyProtection="1">
      <alignment horizontal="center"/>
    </xf>
    <xf numFmtId="1" fontId="123" fillId="0" borderId="0" xfId="0" applyNumberFormat="1" applyFont="1" applyAlignment="1">
      <alignment horizontal="center" vertical="center"/>
    </xf>
    <xf numFmtId="0" fontId="28" fillId="0" borderId="0" xfId="0" applyFont="1" applyAlignment="1" applyProtection="1">
      <alignment horizontal="left" vertical="center"/>
      <protection locked="0"/>
    </xf>
    <xf numFmtId="0" fontId="28" fillId="0" borderId="0" xfId="3" applyFont="1" applyBorder="1" applyAlignment="1" applyProtection="1">
      <alignment horizontal="left"/>
    </xf>
    <xf numFmtId="0" fontId="42" fillId="0" borderId="0" xfId="0" applyFont="1" applyAlignment="1">
      <alignment horizontal="left"/>
    </xf>
    <xf numFmtId="0" fontId="84" fillId="0" borderId="0" xfId="0" applyFont="1" applyAlignment="1">
      <alignment horizontal="left"/>
    </xf>
    <xf numFmtId="0" fontId="57" fillId="0" borderId="0" xfId="0" applyFont="1" applyBorder="1" applyAlignment="1">
      <alignment horizontal="left" vertical="center"/>
    </xf>
    <xf numFmtId="0" fontId="0" fillId="0" borderId="0" xfId="0" applyBorder="1"/>
    <xf numFmtId="0" fontId="183" fillId="0" borderId="0" xfId="0" applyFont="1" applyBorder="1" applyAlignment="1">
      <alignment horizontal="center"/>
    </xf>
    <xf numFmtId="0" fontId="127" fillId="0" borderId="0" xfId="0" applyFont="1" applyBorder="1" applyAlignment="1">
      <alignment horizontal="center"/>
    </xf>
    <xf numFmtId="0" fontId="152" fillId="0" borderId="0" xfId="0" applyFont="1" applyBorder="1" applyAlignment="1">
      <alignment horizontal="left" vertical="center"/>
    </xf>
    <xf numFmtId="0" fontId="28" fillId="0" borderId="0" xfId="0" applyFont="1" applyBorder="1"/>
    <xf numFmtId="0" fontId="29" fillId="0" borderId="0" xfId="0" applyFont="1" applyBorder="1" applyAlignment="1">
      <alignment horizontal="left"/>
    </xf>
    <xf numFmtId="4" fontId="28" fillId="0" borderId="0" xfId="0" applyNumberFormat="1" applyFont="1" applyBorder="1" applyAlignment="1">
      <alignment horizontal="center"/>
    </xf>
    <xf numFmtId="1" fontId="28" fillId="0" borderId="0" xfId="0" applyNumberFormat="1" applyFont="1" applyBorder="1" applyAlignment="1">
      <alignment horizontal="center"/>
    </xf>
    <xf numFmtId="0" fontId="28" fillId="0" borderId="0" xfId="0" applyFont="1" applyBorder="1" applyAlignment="1">
      <alignment horizontal="left"/>
    </xf>
    <xf numFmtId="0" fontId="28" fillId="0" borderId="0" xfId="0" applyFont="1" applyBorder="1" applyAlignment="1" applyProtection="1">
      <alignment horizontal="left"/>
      <protection locked="0"/>
    </xf>
    <xf numFmtId="0" fontId="133" fillId="0" borderId="0" xfId="0" applyFont="1" applyBorder="1"/>
    <xf numFmtId="2" fontId="0" fillId="0" borderId="0" xfId="0" applyNumberFormat="1"/>
    <xf numFmtId="0" fontId="28" fillId="0" borderId="0" xfId="0" applyNumberFormat="1" applyFont="1" applyAlignment="1" applyProtection="1">
      <alignment horizontal="left"/>
      <protection locked="0"/>
    </xf>
    <xf numFmtId="0" fontId="29" fillId="0" borderId="0" xfId="0" applyNumberFormat="1" applyFont="1" applyAlignment="1">
      <alignment horizontal="left"/>
    </xf>
    <xf numFmtId="0" fontId="0" fillId="0" borderId="0" xfId="0" applyNumberFormat="1"/>
    <xf numFmtId="0" fontId="32" fillId="0" borderId="0" xfId="0" applyNumberFormat="1" applyFont="1" applyAlignment="1">
      <alignment horizontal="left"/>
    </xf>
    <xf numFmtId="0" fontId="28" fillId="0" borderId="0" xfId="0" applyNumberFormat="1" applyFont="1" applyAlignment="1">
      <alignment horizontal="center"/>
    </xf>
    <xf numFmtId="0" fontId="28" fillId="0" borderId="0" xfId="0" applyNumberFormat="1" applyFont="1"/>
    <xf numFmtId="0" fontId="28" fillId="0" borderId="0" xfId="0" applyNumberFormat="1" applyFont="1" applyAlignment="1">
      <alignment horizontal="left"/>
    </xf>
    <xf numFmtId="0" fontId="133" fillId="0" borderId="0" xfId="0" applyNumberFormat="1" applyFont="1"/>
    <xf numFmtId="0" fontId="29" fillId="0" borderId="0" xfId="0" applyFont="1" applyBorder="1" applyAlignment="1">
      <alignment horizontal="right"/>
    </xf>
    <xf numFmtId="0" fontId="22" fillId="0" borderId="0" xfId="0" applyFont="1" applyBorder="1" applyAlignment="1">
      <alignment horizontal="center"/>
    </xf>
    <xf numFmtId="0" fontId="38" fillId="0" borderId="0" xfId="0" applyFont="1" applyAlignment="1">
      <alignment vertical="center"/>
    </xf>
    <xf numFmtId="0" fontId="28" fillId="0" borderId="2" xfId="3" applyFont="1" applyFill="1" applyBorder="1" applyAlignment="1" applyProtection="1">
      <alignment horizontal="left"/>
    </xf>
    <xf numFmtId="0" fontId="29" fillId="0" borderId="0" xfId="0" applyNumberFormat="1" applyFont="1" applyAlignment="1">
      <alignment horizontal="center"/>
    </xf>
  </cellXfs>
  <cellStyles count="7178">
    <cellStyle name="Excel Built-in Hyperlink" xfId="4" xr:uid="{00000000-0005-0000-0000-000000000000}"/>
    <cellStyle name="Excel Built-in Normal" xfId="1" xr:uid="{00000000-0005-0000-0000-000001000000}"/>
    <cellStyle name="Excel Built-in Normal 2" xfId="11" xr:uid="{FC20D9AB-0855-464B-8677-64C33CB20106}"/>
    <cellStyle name="Hyperlink" xfId="3" builtinId="8"/>
    <cellStyle name="Hyperlink 2" xfId="10" xr:uid="{7C54C3C9-0B03-4418-BDB7-9799A067AF56}"/>
    <cellStyle name="Hyperlink 3" xfId="35" xr:uid="{98A27C9C-BB81-411C-9A3D-258F36AB7BA1}"/>
    <cellStyle name="Hyperlink 4" xfId="3593" xr:uid="{E9BA9203-33BB-42BD-A8EF-6A1819861839}"/>
    <cellStyle name="Standaard" xfId="0" builtinId="0"/>
    <cellStyle name="Standaard 2" xfId="2" xr:uid="{00000000-0005-0000-0000-000004000000}"/>
    <cellStyle name="Standaard 3" xfId="5" xr:uid="{20DD154D-3AB9-463B-BC31-3959D25A73EE}"/>
    <cellStyle name="Standaard 3 10" xfId="904" xr:uid="{DCC966BE-DB0F-45D6-82C0-72A09E5B8D09}"/>
    <cellStyle name="Standaard 3 10 2" xfId="2696" xr:uid="{7F84D166-54DA-48E9-8D60-1C3E01AEACD3}"/>
    <cellStyle name="Standaard 3 10 2 2" xfId="6282" xr:uid="{5589E78C-CA84-4502-93EF-5C1E36F15BCC}"/>
    <cellStyle name="Standaard 3 10 3" xfId="4490" xr:uid="{B0013FB4-AB5A-44E9-8E1C-B566B0413C7E}"/>
    <cellStyle name="Standaard 3 11" xfId="1800" xr:uid="{84DBC33D-8CB3-4CF4-BFDA-0DEB61782BB9}"/>
    <cellStyle name="Standaard 3 11 2" xfId="5386" xr:uid="{F9C627E2-326D-4CE4-AAD2-6E686005CD57}"/>
    <cellStyle name="Standaard 3 12" xfId="3594" xr:uid="{85C2C712-9E33-4224-ACBD-3B1C04A66520}"/>
    <cellStyle name="Standaard 3 2" xfId="7" xr:uid="{5D6B550E-F75C-4D48-90F1-8121B7D6D442}"/>
    <cellStyle name="Standaard 3 2 10" xfId="1802" xr:uid="{61823D8B-BB7E-4B1B-A33F-0CC6B242A5FE}"/>
    <cellStyle name="Standaard 3 2 10 2" xfId="5388" xr:uid="{09E88C5F-43AB-4930-BFDC-C7DAA74B5A8D}"/>
    <cellStyle name="Standaard 3 2 11" xfId="3596" xr:uid="{7E12D56D-EDEE-4755-98F0-95D57CF215D6}"/>
    <cellStyle name="Standaard 3 2 2" xfId="16" xr:uid="{86BAACCB-30F7-4875-80E8-9F2CB6E0EC08}"/>
    <cellStyle name="Standaard 3 2 2 10" xfId="3603" xr:uid="{3853C9B0-5577-47B9-A0C2-C72007C1A853}"/>
    <cellStyle name="Standaard 3 2 2 2" xfId="30" xr:uid="{AC43F04C-C4F3-4504-BC02-8A4FDD6B7BD7}"/>
    <cellStyle name="Standaard 3 2 2 2 2" xfId="59" xr:uid="{FD344783-C43C-4819-8E8E-B5431E47ACD4}"/>
    <cellStyle name="Standaard 3 2 2 2 2 2" xfId="115" xr:uid="{A4C22BC0-3DBD-4451-98DB-71761A5D940E}"/>
    <cellStyle name="Standaard 3 2 2 2 2 2 2" xfId="227" xr:uid="{4EFE52FA-E54B-4352-A0E2-4B816FB7B40B}"/>
    <cellStyle name="Standaard 3 2 2 2 2 2 2 2" xfId="451" xr:uid="{DFE410C1-EFB7-4C11-9632-5CF331F16C47}"/>
    <cellStyle name="Standaard 3 2 2 2 2 2 2 2 2" xfId="899" xr:uid="{9EDFE592-D249-46E8-A5F7-5A9E7BCF56DC}"/>
    <cellStyle name="Standaard 3 2 2 2 2 2 2 2 2 2" xfId="1795" xr:uid="{E1AC9C4B-16C3-4E93-9AF3-0F04A2736373}"/>
    <cellStyle name="Standaard 3 2 2 2 2 2 2 2 2 2 2" xfId="3587" xr:uid="{CBFC1B50-CBC8-441E-91AD-891CFF1AD07F}"/>
    <cellStyle name="Standaard 3 2 2 2 2 2 2 2 2 2 2 2" xfId="7173" xr:uid="{897FBBFD-FADA-4748-B47F-14A68E6371D6}"/>
    <cellStyle name="Standaard 3 2 2 2 2 2 2 2 2 2 3" xfId="5381" xr:uid="{E3EEE16B-48B9-42A6-A8C2-F0ED0C9CA633}"/>
    <cellStyle name="Standaard 3 2 2 2 2 2 2 2 2 3" xfId="2691" xr:uid="{C4CC3E19-34BB-4CD7-B753-25CB6C2E1F2F}"/>
    <cellStyle name="Standaard 3 2 2 2 2 2 2 2 2 3 2" xfId="6277" xr:uid="{C72F8E26-C1E1-40E9-973A-43348C71E6DE}"/>
    <cellStyle name="Standaard 3 2 2 2 2 2 2 2 2 4" xfId="4485" xr:uid="{A009341C-6A9C-4072-8F3E-2145B74A1F7C}"/>
    <cellStyle name="Standaard 3 2 2 2 2 2 2 2 3" xfId="1347" xr:uid="{ED0CCEE8-BDF7-4F1E-92C9-76775B85F373}"/>
    <cellStyle name="Standaard 3 2 2 2 2 2 2 2 3 2" xfId="3139" xr:uid="{068F129F-83ED-4B74-AB15-2F2654D8FF33}"/>
    <cellStyle name="Standaard 3 2 2 2 2 2 2 2 3 2 2" xfId="6725" xr:uid="{060E0B56-6569-4241-B8EE-06C930C81664}"/>
    <cellStyle name="Standaard 3 2 2 2 2 2 2 2 3 3" xfId="4933" xr:uid="{75654CDC-AAAE-416D-814E-F55E4FD50ED2}"/>
    <cellStyle name="Standaard 3 2 2 2 2 2 2 2 4" xfId="2243" xr:uid="{6DA86640-F48F-48B9-83AC-BAE3EA0EAF76}"/>
    <cellStyle name="Standaard 3 2 2 2 2 2 2 2 4 2" xfId="5829" xr:uid="{E159D198-E3D5-482D-BD37-33E81C7949E1}"/>
    <cellStyle name="Standaard 3 2 2 2 2 2 2 2 5" xfId="4037" xr:uid="{96F88BF5-E39D-40B5-9352-4549944DFCBC}"/>
    <cellStyle name="Standaard 3 2 2 2 2 2 2 3" xfId="675" xr:uid="{A783DEBD-793F-4994-8A59-8243CD21EA7E}"/>
    <cellStyle name="Standaard 3 2 2 2 2 2 2 3 2" xfId="1571" xr:uid="{C863DCA6-FDCF-434A-B3DC-65FF65B640AE}"/>
    <cellStyle name="Standaard 3 2 2 2 2 2 2 3 2 2" xfId="3363" xr:uid="{3CABD443-4DE7-428B-A955-99B0056D1685}"/>
    <cellStyle name="Standaard 3 2 2 2 2 2 2 3 2 2 2" xfId="6949" xr:uid="{87864964-709C-4767-A366-B770EFF46F1B}"/>
    <cellStyle name="Standaard 3 2 2 2 2 2 2 3 2 3" xfId="5157" xr:uid="{2F9C838D-3377-4641-862A-9EBB51930F76}"/>
    <cellStyle name="Standaard 3 2 2 2 2 2 2 3 3" xfId="2467" xr:uid="{4A4AB927-68EF-4DCB-8C53-597C03D53EA3}"/>
    <cellStyle name="Standaard 3 2 2 2 2 2 2 3 3 2" xfId="6053" xr:uid="{E9D1B4B7-03B4-4985-9D76-3234D454A3E9}"/>
    <cellStyle name="Standaard 3 2 2 2 2 2 2 3 4" xfId="4261" xr:uid="{2CA63F13-1460-4C63-A09E-7631AD2300FE}"/>
    <cellStyle name="Standaard 3 2 2 2 2 2 2 4" xfId="1123" xr:uid="{56B6C405-168C-417D-B76D-A3852ABC7691}"/>
    <cellStyle name="Standaard 3 2 2 2 2 2 2 4 2" xfId="2915" xr:uid="{6D4146F2-2A86-4D87-83AC-9D60FE9EE32D}"/>
    <cellStyle name="Standaard 3 2 2 2 2 2 2 4 2 2" xfId="6501" xr:uid="{55BC6743-1DB0-4C92-BB08-54ACDD3416A5}"/>
    <cellStyle name="Standaard 3 2 2 2 2 2 2 4 3" xfId="4709" xr:uid="{E0C96B46-D34F-48F1-A55F-10DB39DDA129}"/>
    <cellStyle name="Standaard 3 2 2 2 2 2 2 5" xfId="2019" xr:uid="{4835CF28-26C8-42F8-9C8D-8E6905AFBCA9}"/>
    <cellStyle name="Standaard 3 2 2 2 2 2 2 5 2" xfId="5605" xr:uid="{CB270F01-56A7-4388-8E6C-549F09E7989C}"/>
    <cellStyle name="Standaard 3 2 2 2 2 2 2 6" xfId="3813" xr:uid="{2760C194-2872-4AAF-9FA9-F4323C7462CA}"/>
    <cellStyle name="Standaard 3 2 2 2 2 2 3" xfId="339" xr:uid="{98701E91-FB96-4A7A-A627-3FE206DE11BE}"/>
    <cellStyle name="Standaard 3 2 2 2 2 2 3 2" xfId="787" xr:uid="{86273273-100D-40C2-A3DC-EA28321BEED8}"/>
    <cellStyle name="Standaard 3 2 2 2 2 2 3 2 2" xfId="1683" xr:uid="{8F9D5216-63C9-4A36-B181-3281BB721AF1}"/>
    <cellStyle name="Standaard 3 2 2 2 2 2 3 2 2 2" xfId="3475" xr:uid="{2DA7441D-C6B8-4351-ADBA-987CCBD380B2}"/>
    <cellStyle name="Standaard 3 2 2 2 2 2 3 2 2 2 2" xfId="7061" xr:uid="{7BABB347-BA65-4082-9601-560747DE13F6}"/>
    <cellStyle name="Standaard 3 2 2 2 2 2 3 2 2 3" xfId="5269" xr:uid="{0BBB8E58-22DE-45DA-B734-DD8CE2816F68}"/>
    <cellStyle name="Standaard 3 2 2 2 2 2 3 2 3" xfId="2579" xr:uid="{E4C33DA7-E531-4784-ACAB-78F7C2A91271}"/>
    <cellStyle name="Standaard 3 2 2 2 2 2 3 2 3 2" xfId="6165" xr:uid="{C6D28607-0570-43DC-AD60-D08AF79DDC00}"/>
    <cellStyle name="Standaard 3 2 2 2 2 2 3 2 4" xfId="4373" xr:uid="{730E0409-A249-400D-BE46-1082093ACBB6}"/>
    <cellStyle name="Standaard 3 2 2 2 2 2 3 3" xfId="1235" xr:uid="{65769A47-F1F5-4EED-B7F0-588C93D9AA2B}"/>
    <cellStyle name="Standaard 3 2 2 2 2 2 3 3 2" xfId="3027" xr:uid="{751B48EA-0D58-4D80-AB7D-B1CF84D0A9E3}"/>
    <cellStyle name="Standaard 3 2 2 2 2 2 3 3 2 2" xfId="6613" xr:uid="{14D0BCCD-3D91-4B16-A53F-DB7EE265DAFA}"/>
    <cellStyle name="Standaard 3 2 2 2 2 2 3 3 3" xfId="4821" xr:uid="{995782AF-A618-423C-9D4D-7585C958A678}"/>
    <cellStyle name="Standaard 3 2 2 2 2 2 3 4" xfId="2131" xr:uid="{0075F0AC-7CA7-4049-941E-B4D2918DFE68}"/>
    <cellStyle name="Standaard 3 2 2 2 2 2 3 4 2" xfId="5717" xr:uid="{11C593D5-837C-4AAD-8F67-7FC30D7A1260}"/>
    <cellStyle name="Standaard 3 2 2 2 2 2 3 5" xfId="3925" xr:uid="{EB8CDF21-89AD-4CDA-B45B-9784976D37E4}"/>
    <cellStyle name="Standaard 3 2 2 2 2 2 4" xfId="563" xr:uid="{9A99E11F-93C1-41CE-9351-36D6825FDFE5}"/>
    <cellStyle name="Standaard 3 2 2 2 2 2 4 2" xfId="1459" xr:uid="{3582571C-F0A7-4FFF-95B1-EB3B76C533D4}"/>
    <cellStyle name="Standaard 3 2 2 2 2 2 4 2 2" xfId="3251" xr:uid="{5D2A5F33-013E-4DE0-A6A3-0E41CF34C501}"/>
    <cellStyle name="Standaard 3 2 2 2 2 2 4 2 2 2" xfId="6837" xr:uid="{9BCAD6A3-AC0D-46C2-B003-98C97FDBF0D8}"/>
    <cellStyle name="Standaard 3 2 2 2 2 2 4 2 3" xfId="5045" xr:uid="{AE848CC3-0F7F-4886-9E66-E534E0B76634}"/>
    <cellStyle name="Standaard 3 2 2 2 2 2 4 3" xfId="2355" xr:uid="{C9548475-17CF-48A5-B21C-30E947AEA7DD}"/>
    <cellStyle name="Standaard 3 2 2 2 2 2 4 3 2" xfId="5941" xr:uid="{1139692A-4225-4DA5-8E2F-85E03D4B479C}"/>
    <cellStyle name="Standaard 3 2 2 2 2 2 4 4" xfId="4149" xr:uid="{5A948FC0-7FDC-4995-9299-0DA01CAE4772}"/>
    <cellStyle name="Standaard 3 2 2 2 2 2 5" xfId="1011" xr:uid="{D45C6AD8-BFE2-433E-A57D-6BC6BBCE5508}"/>
    <cellStyle name="Standaard 3 2 2 2 2 2 5 2" xfId="2803" xr:uid="{B6E09633-FBE7-420F-8051-839913F839F7}"/>
    <cellStyle name="Standaard 3 2 2 2 2 2 5 2 2" xfId="6389" xr:uid="{B8C56127-069C-4A94-8FD3-029A836A86D3}"/>
    <cellStyle name="Standaard 3 2 2 2 2 2 5 3" xfId="4597" xr:uid="{8D17B43D-7269-4D8A-90C4-8A6C33A879F6}"/>
    <cellStyle name="Standaard 3 2 2 2 2 2 6" xfId="1907" xr:uid="{F77187F0-B55F-4F2D-819C-35CBED89CB9D}"/>
    <cellStyle name="Standaard 3 2 2 2 2 2 6 2" xfId="5493" xr:uid="{FA7CB8AE-5FB5-4041-B02E-FEA02EB84457}"/>
    <cellStyle name="Standaard 3 2 2 2 2 2 7" xfId="3701" xr:uid="{B84E6D90-D995-48FF-AC23-6DD32D797BE8}"/>
    <cellStyle name="Standaard 3 2 2 2 2 3" xfId="171" xr:uid="{903D954A-F8B5-412C-B9E5-68C9A1546427}"/>
    <cellStyle name="Standaard 3 2 2 2 2 3 2" xfId="395" xr:uid="{EB2EC8CC-5E97-4A37-A20C-B4AA813E3687}"/>
    <cellStyle name="Standaard 3 2 2 2 2 3 2 2" xfId="843" xr:uid="{CB6A6391-0441-4276-94B0-5EDF63874FA7}"/>
    <cellStyle name="Standaard 3 2 2 2 2 3 2 2 2" xfId="1739" xr:uid="{E3441D40-422E-4B67-A7B7-23C2BD598418}"/>
    <cellStyle name="Standaard 3 2 2 2 2 3 2 2 2 2" xfId="3531" xr:uid="{DE8487FA-49B1-4AC4-8534-A40A7778E9D4}"/>
    <cellStyle name="Standaard 3 2 2 2 2 3 2 2 2 2 2" xfId="7117" xr:uid="{3C3EDFB3-9301-442E-9CE4-8936CD42D024}"/>
    <cellStyle name="Standaard 3 2 2 2 2 3 2 2 2 3" xfId="5325" xr:uid="{906AAC73-A982-4C69-9ECA-EFC88E272A76}"/>
    <cellStyle name="Standaard 3 2 2 2 2 3 2 2 3" xfId="2635" xr:uid="{281D487D-3C1B-41A4-98C4-DF589C1F5BB0}"/>
    <cellStyle name="Standaard 3 2 2 2 2 3 2 2 3 2" xfId="6221" xr:uid="{242D85C3-550A-4FB6-88AA-51E5EDD886E5}"/>
    <cellStyle name="Standaard 3 2 2 2 2 3 2 2 4" xfId="4429" xr:uid="{57948550-E1C8-4470-A5DD-65AA4BF35DE2}"/>
    <cellStyle name="Standaard 3 2 2 2 2 3 2 3" xfId="1291" xr:uid="{AAEE60F6-5D03-4658-9DF3-4160B038A0E8}"/>
    <cellStyle name="Standaard 3 2 2 2 2 3 2 3 2" xfId="3083" xr:uid="{091855D7-87D7-43D9-9825-7828811CC035}"/>
    <cellStyle name="Standaard 3 2 2 2 2 3 2 3 2 2" xfId="6669" xr:uid="{56502E53-A3AC-40ED-B40B-31893836C7D9}"/>
    <cellStyle name="Standaard 3 2 2 2 2 3 2 3 3" xfId="4877" xr:uid="{B8CA971A-F13D-4C1A-80A6-525106A79BAA}"/>
    <cellStyle name="Standaard 3 2 2 2 2 3 2 4" xfId="2187" xr:uid="{D96C5F4A-C2C5-4F65-B662-4414F3AE6277}"/>
    <cellStyle name="Standaard 3 2 2 2 2 3 2 4 2" xfId="5773" xr:uid="{A3690EC9-4B93-4F7F-B538-7D9277085ED3}"/>
    <cellStyle name="Standaard 3 2 2 2 2 3 2 5" xfId="3981" xr:uid="{A4659C70-A476-4E34-9F64-F64738E44EF1}"/>
    <cellStyle name="Standaard 3 2 2 2 2 3 3" xfId="619" xr:uid="{EAF412BA-DA3E-4970-ACDB-FCB8E6AFFB34}"/>
    <cellStyle name="Standaard 3 2 2 2 2 3 3 2" xfId="1515" xr:uid="{834223FB-2E32-4506-A782-C469BB00BD75}"/>
    <cellStyle name="Standaard 3 2 2 2 2 3 3 2 2" xfId="3307" xr:uid="{60A247F4-5A58-45D5-A01E-0666F3E445B9}"/>
    <cellStyle name="Standaard 3 2 2 2 2 3 3 2 2 2" xfId="6893" xr:uid="{A97D0DA7-12D3-440E-9E4D-43A864DD2E12}"/>
    <cellStyle name="Standaard 3 2 2 2 2 3 3 2 3" xfId="5101" xr:uid="{E2EF9357-E01A-4A04-8E75-0955E4C47D8C}"/>
    <cellStyle name="Standaard 3 2 2 2 2 3 3 3" xfId="2411" xr:uid="{9FD2DFD3-A10C-4453-A4DD-32E0CA11DCAB}"/>
    <cellStyle name="Standaard 3 2 2 2 2 3 3 3 2" xfId="5997" xr:uid="{3D63B400-AB06-4718-B1C7-BD99F88D2878}"/>
    <cellStyle name="Standaard 3 2 2 2 2 3 3 4" xfId="4205" xr:uid="{5F76E19C-50EB-400C-AFA1-A1077D28E621}"/>
    <cellStyle name="Standaard 3 2 2 2 2 3 4" xfId="1067" xr:uid="{73291F27-0D62-4AD1-8DDD-7DE9DE23CCC6}"/>
    <cellStyle name="Standaard 3 2 2 2 2 3 4 2" xfId="2859" xr:uid="{6936D720-B8B3-4F53-8C55-92F32AAD6BA0}"/>
    <cellStyle name="Standaard 3 2 2 2 2 3 4 2 2" xfId="6445" xr:uid="{08E2A133-6CD4-40E3-A019-94066A093743}"/>
    <cellStyle name="Standaard 3 2 2 2 2 3 4 3" xfId="4653" xr:uid="{0107D3FB-B2D4-4A1F-837C-CA2551DC262B}"/>
    <cellStyle name="Standaard 3 2 2 2 2 3 5" xfId="1963" xr:uid="{A8880240-3443-443F-AD46-F3BE69C928D1}"/>
    <cellStyle name="Standaard 3 2 2 2 2 3 5 2" xfId="5549" xr:uid="{F95E65A7-0E1F-4423-8473-375C39473435}"/>
    <cellStyle name="Standaard 3 2 2 2 2 3 6" xfId="3757" xr:uid="{70F742FB-856F-4166-93CD-8B5998331CE8}"/>
    <cellStyle name="Standaard 3 2 2 2 2 4" xfId="283" xr:uid="{0794DC7F-78EC-46CA-9993-AA6CC2C536FE}"/>
    <cellStyle name="Standaard 3 2 2 2 2 4 2" xfId="731" xr:uid="{6D2AA548-50F0-4711-B04E-1CE70B72561E}"/>
    <cellStyle name="Standaard 3 2 2 2 2 4 2 2" xfId="1627" xr:uid="{B57B033C-BE8C-4DDA-9473-B2530918CABC}"/>
    <cellStyle name="Standaard 3 2 2 2 2 4 2 2 2" xfId="3419" xr:uid="{F6995A61-C720-42B7-AD37-761BD1312D29}"/>
    <cellStyle name="Standaard 3 2 2 2 2 4 2 2 2 2" xfId="7005" xr:uid="{AF12D72E-0BDB-4CAD-BD32-2B876029CC2F}"/>
    <cellStyle name="Standaard 3 2 2 2 2 4 2 2 3" xfId="5213" xr:uid="{FF6C3BB7-FACD-4F82-9E1E-27022A4D337A}"/>
    <cellStyle name="Standaard 3 2 2 2 2 4 2 3" xfId="2523" xr:uid="{A2008880-2223-45BF-A5D7-CC47FF73A53D}"/>
    <cellStyle name="Standaard 3 2 2 2 2 4 2 3 2" xfId="6109" xr:uid="{D921D811-D741-420F-99AF-D1811743BF46}"/>
    <cellStyle name="Standaard 3 2 2 2 2 4 2 4" xfId="4317" xr:uid="{A51730AC-6715-467B-B2A1-9BEA997519E7}"/>
    <cellStyle name="Standaard 3 2 2 2 2 4 3" xfId="1179" xr:uid="{3A835773-B3B6-4898-A373-9D68FC4BB6B2}"/>
    <cellStyle name="Standaard 3 2 2 2 2 4 3 2" xfId="2971" xr:uid="{38723CFC-C5F7-42FE-B590-36DD88E74D4D}"/>
    <cellStyle name="Standaard 3 2 2 2 2 4 3 2 2" xfId="6557" xr:uid="{C972A016-19EF-4A47-BF24-2F513B97709C}"/>
    <cellStyle name="Standaard 3 2 2 2 2 4 3 3" xfId="4765" xr:uid="{1FFB9436-2ED6-41CB-9EAA-33BCD32F5CA0}"/>
    <cellStyle name="Standaard 3 2 2 2 2 4 4" xfId="2075" xr:uid="{4BF239C7-EC36-484E-A72B-919A3372A1C8}"/>
    <cellStyle name="Standaard 3 2 2 2 2 4 4 2" xfId="5661" xr:uid="{7F3AC241-31B5-44A7-8A20-2401EFF5AF97}"/>
    <cellStyle name="Standaard 3 2 2 2 2 4 5" xfId="3869" xr:uid="{F5D05F1C-3008-4FB2-B28B-BFA4348EFD79}"/>
    <cellStyle name="Standaard 3 2 2 2 2 5" xfId="507" xr:uid="{8D661C42-79CC-4260-A3C5-94F98FE4B14A}"/>
    <cellStyle name="Standaard 3 2 2 2 2 5 2" xfId="1403" xr:uid="{297CBF9D-4E71-4873-88B4-309167AE758D}"/>
    <cellStyle name="Standaard 3 2 2 2 2 5 2 2" xfId="3195" xr:uid="{F7CC4D6E-5692-4955-8150-A79BEEC99A15}"/>
    <cellStyle name="Standaard 3 2 2 2 2 5 2 2 2" xfId="6781" xr:uid="{DEB71F83-319D-4A3E-AA89-22394596EFC0}"/>
    <cellStyle name="Standaard 3 2 2 2 2 5 2 3" xfId="4989" xr:uid="{FC364B08-3A51-4498-938A-2E6663877B71}"/>
    <cellStyle name="Standaard 3 2 2 2 2 5 3" xfId="2299" xr:uid="{DB12C066-7C31-4AE7-952E-75190AAB19F6}"/>
    <cellStyle name="Standaard 3 2 2 2 2 5 3 2" xfId="5885" xr:uid="{CF54F6A6-DCEC-4477-B0DA-1342FB8E9AEF}"/>
    <cellStyle name="Standaard 3 2 2 2 2 5 4" xfId="4093" xr:uid="{4BD144A7-F426-4B7E-9A79-23E72574D2D6}"/>
    <cellStyle name="Standaard 3 2 2 2 2 6" xfId="955" xr:uid="{B2114921-BA91-4BCE-B110-033B25FF2713}"/>
    <cellStyle name="Standaard 3 2 2 2 2 6 2" xfId="2747" xr:uid="{E75B5A81-9757-4A34-A972-FE4AAB76CC7D}"/>
    <cellStyle name="Standaard 3 2 2 2 2 6 2 2" xfId="6333" xr:uid="{57418E0E-FE78-466A-A44A-A5324E735573}"/>
    <cellStyle name="Standaard 3 2 2 2 2 6 3" xfId="4541" xr:uid="{20E51719-781F-4034-BDDE-CD30725D9448}"/>
    <cellStyle name="Standaard 3 2 2 2 2 7" xfId="1851" xr:uid="{5E5222F8-DD38-403C-9042-8B285D97BB4F}"/>
    <cellStyle name="Standaard 3 2 2 2 2 7 2" xfId="5437" xr:uid="{B6985588-E505-4EFC-84FA-5906DD1BA474}"/>
    <cellStyle name="Standaard 3 2 2 2 2 8" xfId="3645" xr:uid="{3C590F05-76D0-444B-9C83-C89874846F4A}"/>
    <cellStyle name="Standaard 3 2 2 2 3" xfId="87" xr:uid="{5DC50DFF-A9C3-4B01-8499-457D7F27092F}"/>
    <cellStyle name="Standaard 3 2 2 2 3 2" xfId="199" xr:uid="{6026CD8F-66D4-4C0A-8CB4-D018601EBA21}"/>
    <cellStyle name="Standaard 3 2 2 2 3 2 2" xfId="423" xr:uid="{C416189E-E0B7-49A9-B418-6F0F2809563D}"/>
    <cellStyle name="Standaard 3 2 2 2 3 2 2 2" xfId="871" xr:uid="{3B91F1AD-09F3-4449-85FA-DE231F67E57F}"/>
    <cellStyle name="Standaard 3 2 2 2 3 2 2 2 2" xfId="1767" xr:uid="{AB0CB917-6ECE-4350-8B71-53D40D346B29}"/>
    <cellStyle name="Standaard 3 2 2 2 3 2 2 2 2 2" xfId="3559" xr:uid="{E3BD4504-45AC-4E3D-8776-AB0D3F745905}"/>
    <cellStyle name="Standaard 3 2 2 2 3 2 2 2 2 2 2" xfId="7145" xr:uid="{D88B2B66-F929-48A5-A963-6C212AC78361}"/>
    <cellStyle name="Standaard 3 2 2 2 3 2 2 2 2 3" xfId="5353" xr:uid="{30D8D805-B5FA-4021-8F8D-3844DF04D029}"/>
    <cellStyle name="Standaard 3 2 2 2 3 2 2 2 3" xfId="2663" xr:uid="{833FF288-F139-4A61-81DD-BBA933AAB2C9}"/>
    <cellStyle name="Standaard 3 2 2 2 3 2 2 2 3 2" xfId="6249" xr:uid="{69A9CA71-55E0-418A-81B4-D49F084ADED1}"/>
    <cellStyle name="Standaard 3 2 2 2 3 2 2 2 4" xfId="4457" xr:uid="{07050670-2701-4157-94D0-77CC52E085E4}"/>
    <cellStyle name="Standaard 3 2 2 2 3 2 2 3" xfId="1319" xr:uid="{3EDF1249-2ABE-4CC9-AA3B-A4F5A86CDFA9}"/>
    <cellStyle name="Standaard 3 2 2 2 3 2 2 3 2" xfId="3111" xr:uid="{F412B60F-3003-441B-A1E1-C4FFC8A838C7}"/>
    <cellStyle name="Standaard 3 2 2 2 3 2 2 3 2 2" xfId="6697" xr:uid="{FF70F71C-F3E1-400E-AEA3-6C3D3B3E65C9}"/>
    <cellStyle name="Standaard 3 2 2 2 3 2 2 3 3" xfId="4905" xr:uid="{DBD2CC45-69B2-41D9-AED4-A5408DB8F82F}"/>
    <cellStyle name="Standaard 3 2 2 2 3 2 2 4" xfId="2215" xr:uid="{15D737DA-ABB3-4F04-939C-E092492D8D92}"/>
    <cellStyle name="Standaard 3 2 2 2 3 2 2 4 2" xfId="5801" xr:uid="{366CE489-80AA-4402-93AD-D09C1EE8B27D}"/>
    <cellStyle name="Standaard 3 2 2 2 3 2 2 5" xfId="4009" xr:uid="{65A877A2-E17F-496C-9F9F-4F44ADD54BCB}"/>
    <cellStyle name="Standaard 3 2 2 2 3 2 3" xfId="647" xr:uid="{364AEF06-BC17-476C-A7BE-FBAB16EEB65A}"/>
    <cellStyle name="Standaard 3 2 2 2 3 2 3 2" xfId="1543" xr:uid="{C0BA981C-B045-498E-B0F7-5D7F79B56AF3}"/>
    <cellStyle name="Standaard 3 2 2 2 3 2 3 2 2" xfId="3335" xr:uid="{B0CBBDCC-4799-4644-BA1C-4277C1B5A51B}"/>
    <cellStyle name="Standaard 3 2 2 2 3 2 3 2 2 2" xfId="6921" xr:uid="{EBEE5146-61B0-4E50-AE7C-C4D2AADB2049}"/>
    <cellStyle name="Standaard 3 2 2 2 3 2 3 2 3" xfId="5129" xr:uid="{E27024FF-9E85-471E-A44F-9E9C7DE5C890}"/>
    <cellStyle name="Standaard 3 2 2 2 3 2 3 3" xfId="2439" xr:uid="{772C7C5D-2FF5-4B19-8AC2-549B6EA2667C}"/>
    <cellStyle name="Standaard 3 2 2 2 3 2 3 3 2" xfId="6025" xr:uid="{F0E26163-1FAD-4ECE-8C26-DD4060B4EC2E}"/>
    <cellStyle name="Standaard 3 2 2 2 3 2 3 4" xfId="4233" xr:uid="{F311CEBF-EAF5-436F-B5FF-411B11C885E8}"/>
    <cellStyle name="Standaard 3 2 2 2 3 2 4" xfId="1095" xr:uid="{CCF7F555-09DE-464E-9DEA-505815F45DC8}"/>
    <cellStyle name="Standaard 3 2 2 2 3 2 4 2" xfId="2887" xr:uid="{140E7FDF-7BC1-4EC0-A18B-3AECB70D4580}"/>
    <cellStyle name="Standaard 3 2 2 2 3 2 4 2 2" xfId="6473" xr:uid="{F855C68C-212D-46F9-A77E-5513EEE41EAE}"/>
    <cellStyle name="Standaard 3 2 2 2 3 2 4 3" xfId="4681" xr:uid="{EE3B67D5-51F3-48DA-A726-5EDFDECAF6CB}"/>
    <cellStyle name="Standaard 3 2 2 2 3 2 5" xfId="1991" xr:uid="{93BFE190-B4B5-413C-8155-0BDE69A3C0DE}"/>
    <cellStyle name="Standaard 3 2 2 2 3 2 5 2" xfId="5577" xr:uid="{680892C8-797B-40C0-AC4F-43A6B8C16CFC}"/>
    <cellStyle name="Standaard 3 2 2 2 3 2 6" xfId="3785" xr:uid="{907D8A02-C1EE-4A20-9F55-77934DE95099}"/>
    <cellStyle name="Standaard 3 2 2 2 3 3" xfId="311" xr:uid="{03EFA92C-890B-4EF2-A78B-5B49EA6EBCE3}"/>
    <cellStyle name="Standaard 3 2 2 2 3 3 2" xfId="759" xr:uid="{A15A1488-C691-41CA-99D0-19CD10240D79}"/>
    <cellStyle name="Standaard 3 2 2 2 3 3 2 2" xfId="1655" xr:uid="{0C2DB692-6455-4004-8A9C-AB123500300D}"/>
    <cellStyle name="Standaard 3 2 2 2 3 3 2 2 2" xfId="3447" xr:uid="{CD116EDB-6763-4187-B3EE-D3BCC4675821}"/>
    <cellStyle name="Standaard 3 2 2 2 3 3 2 2 2 2" xfId="7033" xr:uid="{F01FD49D-7E60-42A7-9D6F-330B5B490C49}"/>
    <cellStyle name="Standaard 3 2 2 2 3 3 2 2 3" xfId="5241" xr:uid="{D7F8C25C-E289-4656-86CD-F24C0CB4CC65}"/>
    <cellStyle name="Standaard 3 2 2 2 3 3 2 3" xfId="2551" xr:uid="{A5B64A20-C76B-42C8-B4BE-8BB9594299B7}"/>
    <cellStyle name="Standaard 3 2 2 2 3 3 2 3 2" xfId="6137" xr:uid="{0B5EC65D-B765-4ABB-A859-9DEFEDF63181}"/>
    <cellStyle name="Standaard 3 2 2 2 3 3 2 4" xfId="4345" xr:uid="{D9DC8C5E-3714-4FFD-A9F4-E29FA2DCEE02}"/>
    <cellStyle name="Standaard 3 2 2 2 3 3 3" xfId="1207" xr:uid="{3DF8FEDE-ADB2-450F-90A2-D85DEE129A74}"/>
    <cellStyle name="Standaard 3 2 2 2 3 3 3 2" xfId="2999" xr:uid="{78ACFC7F-EF92-4B4D-AE88-700498380C00}"/>
    <cellStyle name="Standaard 3 2 2 2 3 3 3 2 2" xfId="6585" xr:uid="{1F3AB05A-7849-44B5-9836-645E6BE64CF9}"/>
    <cellStyle name="Standaard 3 2 2 2 3 3 3 3" xfId="4793" xr:uid="{9485D578-3073-429A-833C-4122CC69A64C}"/>
    <cellStyle name="Standaard 3 2 2 2 3 3 4" xfId="2103" xr:uid="{23D1A32F-D625-4D57-B324-72776F1A8F79}"/>
    <cellStyle name="Standaard 3 2 2 2 3 3 4 2" xfId="5689" xr:uid="{5F9BB9F6-3463-408B-92C2-489487949803}"/>
    <cellStyle name="Standaard 3 2 2 2 3 3 5" xfId="3897" xr:uid="{051615F8-A396-4F1A-AB57-306B256BF38E}"/>
    <cellStyle name="Standaard 3 2 2 2 3 4" xfId="535" xr:uid="{A5781BD4-2D6C-4B72-AD66-ED847E20512B}"/>
    <cellStyle name="Standaard 3 2 2 2 3 4 2" xfId="1431" xr:uid="{05C672CA-7CC3-42B4-8B52-A78C4FB61B09}"/>
    <cellStyle name="Standaard 3 2 2 2 3 4 2 2" xfId="3223" xr:uid="{E72EAE6F-7228-4945-9458-A55A5AFF39C1}"/>
    <cellStyle name="Standaard 3 2 2 2 3 4 2 2 2" xfId="6809" xr:uid="{7EE321FF-56B0-4927-AD83-A714D3BC3612}"/>
    <cellStyle name="Standaard 3 2 2 2 3 4 2 3" xfId="5017" xr:uid="{DE1D1B42-2235-4D68-AB61-8D2F05CAACDF}"/>
    <cellStyle name="Standaard 3 2 2 2 3 4 3" xfId="2327" xr:uid="{B983F844-5DE0-4DB5-B802-754E4AE1645B}"/>
    <cellStyle name="Standaard 3 2 2 2 3 4 3 2" xfId="5913" xr:uid="{CF3EF2E3-D825-4800-919F-1A7F3B0944F0}"/>
    <cellStyle name="Standaard 3 2 2 2 3 4 4" xfId="4121" xr:uid="{DE73A505-17F5-4BB9-B6ED-E7F2DC183ECC}"/>
    <cellStyle name="Standaard 3 2 2 2 3 5" xfId="983" xr:uid="{1A4C9D38-FE8B-4A98-BA8B-C481DC3084D7}"/>
    <cellStyle name="Standaard 3 2 2 2 3 5 2" xfId="2775" xr:uid="{D7DC8872-4794-4E7E-851F-F871B8D69911}"/>
    <cellStyle name="Standaard 3 2 2 2 3 5 2 2" xfId="6361" xr:uid="{1EDCAB11-5009-4FAB-9234-D9B2FA4AC392}"/>
    <cellStyle name="Standaard 3 2 2 2 3 5 3" xfId="4569" xr:uid="{FBF8A226-EDB6-4A46-8E0A-163396B592C5}"/>
    <cellStyle name="Standaard 3 2 2 2 3 6" xfId="1879" xr:uid="{D3D52EEE-9C90-4F99-9261-20775CCB05AA}"/>
    <cellStyle name="Standaard 3 2 2 2 3 6 2" xfId="5465" xr:uid="{45E741A5-E007-4EB9-90D3-D237DF1F3033}"/>
    <cellStyle name="Standaard 3 2 2 2 3 7" xfId="3673" xr:uid="{7870F0A3-0CE3-4A7C-82F0-201892464D8C}"/>
    <cellStyle name="Standaard 3 2 2 2 4" xfId="143" xr:uid="{559A119A-27B1-475E-AC4C-0B6228CFF544}"/>
    <cellStyle name="Standaard 3 2 2 2 4 2" xfId="367" xr:uid="{691A90B4-BF33-4F66-A398-9F8B11BB4C33}"/>
    <cellStyle name="Standaard 3 2 2 2 4 2 2" xfId="815" xr:uid="{2EDEF85A-1B5A-42B5-8605-ADFD28A35532}"/>
    <cellStyle name="Standaard 3 2 2 2 4 2 2 2" xfId="1711" xr:uid="{792EE188-42A7-4BCA-9B3B-9256649F12C9}"/>
    <cellStyle name="Standaard 3 2 2 2 4 2 2 2 2" xfId="3503" xr:uid="{346D1F84-3D3D-47C7-8E9C-F517123C4C9A}"/>
    <cellStyle name="Standaard 3 2 2 2 4 2 2 2 2 2" xfId="7089" xr:uid="{DF378795-2F06-4E49-9A54-1A51FBFA6788}"/>
    <cellStyle name="Standaard 3 2 2 2 4 2 2 2 3" xfId="5297" xr:uid="{CA7B3E59-4D2C-4714-87E9-F99AFDC40C3F}"/>
    <cellStyle name="Standaard 3 2 2 2 4 2 2 3" xfId="2607" xr:uid="{47BEF503-FDDF-4A23-9961-AA1894A643FC}"/>
    <cellStyle name="Standaard 3 2 2 2 4 2 2 3 2" xfId="6193" xr:uid="{C940FAD0-51F7-424A-BDB4-F5A0FE6622A1}"/>
    <cellStyle name="Standaard 3 2 2 2 4 2 2 4" xfId="4401" xr:uid="{6CDD9C18-F5E4-44E1-A86E-844098494150}"/>
    <cellStyle name="Standaard 3 2 2 2 4 2 3" xfId="1263" xr:uid="{9F53E50E-5FCF-43F1-9E16-1A8A6241ECB6}"/>
    <cellStyle name="Standaard 3 2 2 2 4 2 3 2" xfId="3055" xr:uid="{637D8484-B16A-4AAF-9FD3-8065C151099E}"/>
    <cellStyle name="Standaard 3 2 2 2 4 2 3 2 2" xfId="6641" xr:uid="{F9A037BA-30AA-4714-972D-F289B07E9FDB}"/>
    <cellStyle name="Standaard 3 2 2 2 4 2 3 3" xfId="4849" xr:uid="{8B13D834-19ED-4243-A6E1-348126EBD87F}"/>
    <cellStyle name="Standaard 3 2 2 2 4 2 4" xfId="2159" xr:uid="{A8298FD4-3F57-42B7-AF2E-5D66773D228C}"/>
    <cellStyle name="Standaard 3 2 2 2 4 2 4 2" xfId="5745" xr:uid="{4D1F82F1-E953-4897-95F8-2CD8C56E0121}"/>
    <cellStyle name="Standaard 3 2 2 2 4 2 5" xfId="3953" xr:uid="{5CFB142A-E9A5-4E7E-9BF4-6E6FF9C1700A}"/>
    <cellStyle name="Standaard 3 2 2 2 4 3" xfId="591" xr:uid="{8F65C512-E8E4-4C20-8CE0-C3DDF33482F4}"/>
    <cellStyle name="Standaard 3 2 2 2 4 3 2" xfId="1487" xr:uid="{990BCE87-F312-4FBE-A82F-E7682C5A6967}"/>
    <cellStyle name="Standaard 3 2 2 2 4 3 2 2" xfId="3279" xr:uid="{FA6014AD-81A2-418B-A0F9-CE98FCDAFF25}"/>
    <cellStyle name="Standaard 3 2 2 2 4 3 2 2 2" xfId="6865" xr:uid="{30A15540-92B8-461D-ACD3-CCC68DDC5D2F}"/>
    <cellStyle name="Standaard 3 2 2 2 4 3 2 3" xfId="5073" xr:uid="{247836B9-6929-4D70-9203-86F16D7721DB}"/>
    <cellStyle name="Standaard 3 2 2 2 4 3 3" xfId="2383" xr:uid="{AFEB0A2B-9DF9-496C-BFC2-576A487EF930}"/>
    <cellStyle name="Standaard 3 2 2 2 4 3 3 2" xfId="5969" xr:uid="{16617480-9BCE-4E44-A609-E494675E423B}"/>
    <cellStyle name="Standaard 3 2 2 2 4 3 4" xfId="4177" xr:uid="{9DF3B254-640A-45D7-BE27-3F2254F63D71}"/>
    <cellStyle name="Standaard 3 2 2 2 4 4" xfId="1039" xr:uid="{D279B05C-8F47-47BB-8157-0E1AD7B7B9B9}"/>
    <cellStyle name="Standaard 3 2 2 2 4 4 2" xfId="2831" xr:uid="{19587883-45C8-4536-B1A2-0C40DA1BCDA5}"/>
    <cellStyle name="Standaard 3 2 2 2 4 4 2 2" xfId="6417" xr:uid="{A4BE8F6B-8EAD-48A7-A71D-568D893BE825}"/>
    <cellStyle name="Standaard 3 2 2 2 4 4 3" xfId="4625" xr:uid="{2620C172-E905-47F6-B018-E511320D2713}"/>
    <cellStyle name="Standaard 3 2 2 2 4 5" xfId="1935" xr:uid="{E7E0486F-2D10-4663-B3AB-D49EB68CCE1A}"/>
    <cellStyle name="Standaard 3 2 2 2 4 5 2" xfId="5521" xr:uid="{41EA23FF-3A5D-426E-929E-B7514F7FFCFF}"/>
    <cellStyle name="Standaard 3 2 2 2 4 6" xfId="3729" xr:uid="{190B8318-2B80-424A-9CE3-E0A70FC879C7}"/>
    <cellStyle name="Standaard 3 2 2 2 5" xfId="255" xr:uid="{F47EC7D5-88F1-4F0A-ACF7-38A473D62A26}"/>
    <cellStyle name="Standaard 3 2 2 2 5 2" xfId="703" xr:uid="{8D8D6AE8-4278-4FEE-8312-4EFA3B8D4247}"/>
    <cellStyle name="Standaard 3 2 2 2 5 2 2" xfId="1599" xr:uid="{D9900A3A-CAA9-49B6-A5B1-C25D8C50B137}"/>
    <cellStyle name="Standaard 3 2 2 2 5 2 2 2" xfId="3391" xr:uid="{07F6FAB2-C666-4E86-A7B4-343C2688C3BA}"/>
    <cellStyle name="Standaard 3 2 2 2 5 2 2 2 2" xfId="6977" xr:uid="{5D2D892E-852D-407B-A06C-9588D710619F}"/>
    <cellStyle name="Standaard 3 2 2 2 5 2 2 3" xfId="5185" xr:uid="{673E1FE2-8D6C-4D4A-96FF-BD34181E07F1}"/>
    <cellStyle name="Standaard 3 2 2 2 5 2 3" xfId="2495" xr:uid="{94096A38-461D-49B9-8303-E78D90FFBB7E}"/>
    <cellStyle name="Standaard 3 2 2 2 5 2 3 2" xfId="6081" xr:uid="{44EB2108-CEEC-497E-B4BE-413E20B6584A}"/>
    <cellStyle name="Standaard 3 2 2 2 5 2 4" xfId="4289" xr:uid="{EE073109-A6D4-4C45-ACC3-7D18AE34109C}"/>
    <cellStyle name="Standaard 3 2 2 2 5 3" xfId="1151" xr:uid="{80EDB380-9C41-4426-95D4-AC71AFFE370B}"/>
    <cellStyle name="Standaard 3 2 2 2 5 3 2" xfId="2943" xr:uid="{65128E90-AC21-4552-AD61-FEE87E74BB1A}"/>
    <cellStyle name="Standaard 3 2 2 2 5 3 2 2" xfId="6529" xr:uid="{DEEC102F-A816-46BE-B4CC-3EEC096AD353}"/>
    <cellStyle name="Standaard 3 2 2 2 5 3 3" xfId="4737" xr:uid="{B401765C-E10C-42C8-9110-49271FF297FA}"/>
    <cellStyle name="Standaard 3 2 2 2 5 4" xfId="2047" xr:uid="{B5ACDC9E-F257-4E23-9483-77716C8899E1}"/>
    <cellStyle name="Standaard 3 2 2 2 5 4 2" xfId="5633" xr:uid="{53F84EEC-0D03-4F1B-A823-F576B9CFB53B}"/>
    <cellStyle name="Standaard 3 2 2 2 5 5" xfId="3841" xr:uid="{CE98B130-0154-4261-961B-2D8A45D48203}"/>
    <cellStyle name="Standaard 3 2 2 2 6" xfId="479" xr:uid="{BCFB9500-1C0B-4B97-9862-77A995AF4380}"/>
    <cellStyle name="Standaard 3 2 2 2 6 2" xfId="1375" xr:uid="{50CA0648-F05A-4810-B4A6-74BC18A35D64}"/>
    <cellStyle name="Standaard 3 2 2 2 6 2 2" xfId="3167" xr:uid="{2F324CEB-FAD1-4FFD-8F60-5393F1636DBF}"/>
    <cellStyle name="Standaard 3 2 2 2 6 2 2 2" xfId="6753" xr:uid="{2851B17B-D8AC-4DDE-B2C2-1CC978E39E7A}"/>
    <cellStyle name="Standaard 3 2 2 2 6 2 3" xfId="4961" xr:uid="{E28D1C33-FD8D-497D-93E8-146958CAC91A}"/>
    <cellStyle name="Standaard 3 2 2 2 6 3" xfId="2271" xr:uid="{6DBE3C25-48AF-4EA2-9BB6-4B5C173F5B29}"/>
    <cellStyle name="Standaard 3 2 2 2 6 3 2" xfId="5857" xr:uid="{50BE4448-F04B-4226-9DAA-2B23DE156C6B}"/>
    <cellStyle name="Standaard 3 2 2 2 6 4" xfId="4065" xr:uid="{90566E66-5AB1-4832-83CF-5AB7974ADF15}"/>
    <cellStyle name="Standaard 3 2 2 2 7" xfId="927" xr:uid="{869591D3-77CF-4280-B664-CECFDC67DA80}"/>
    <cellStyle name="Standaard 3 2 2 2 7 2" xfId="2719" xr:uid="{0279A5CF-63F6-4CE2-BFFA-43FF5EC8804B}"/>
    <cellStyle name="Standaard 3 2 2 2 7 2 2" xfId="6305" xr:uid="{28D0FBE5-4E30-4992-B84D-A649B6742B7C}"/>
    <cellStyle name="Standaard 3 2 2 2 7 3" xfId="4513" xr:uid="{E492E662-C0C4-45D5-B8B6-95F854BD89E2}"/>
    <cellStyle name="Standaard 3 2 2 2 8" xfId="1823" xr:uid="{B9E6D037-688A-4C1D-903B-D23A5F8E3C29}"/>
    <cellStyle name="Standaard 3 2 2 2 8 2" xfId="5409" xr:uid="{E0523970-A66B-4DF7-A898-974002C8957E}"/>
    <cellStyle name="Standaard 3 2 2 2 9" xfId="3617" xr:uid="{E8E9B689-A5F8-4725-BC72-563BF12C7863}"/>
    <cellStyle name="Standaard 3 2 2 3" xfId="45" xr:uid="{5E334295-A190-450E-BAA4-3E81AF55A61A}"/>
    <cellStyle name="Standaard 3 2 2 3 2" xfId="101" xr:uid="{AD50E868-16C6-47AF-B510-99D9B697C31D}"/>
    <cellStyle name="Standaard 3 2 2 3 2 2" xfId="213" xr:uid="{3CDEEF08-1FD1-4A10-A0B7-F98FA7F0FE47}"/>
    <cellStyle name="Standaard 3 2 2 3 2 2 2" xfId="437" xr:uid="{7DC668C3-11EA-479F-982F-6B9D9C7AE707}"/>
    <cellStyle name="Standaard 3 2 2 3 2 2 2 2" xfId="885" xr:uid="{0AF7FDB0-8191-4C43-850C-62B68F05EFB9}"/>
    <cellStyle name="Standaard 3 2 2 3 2 2 2 2 2" xfId="1781" xr:uid="{8D9983EC-313B-4495-8BEB-4D7E2900A923}"/>
    <cellStyle name="Standaard 3 2 2 3 2 2 2 2 2 2" xfId="3573" xr:uid="{1E308D40-E0AE-4F0D-8C5B-03C11C510B99}"/>
    <cellStyle name="Standaard 3 2 2 3 2 2 2 2 2 2 2" xfId="7159" xr:uid="{B022BF4C-D859-4B6D-9CAF-4B68DA942CE0}"/>
    <cellStyle name="Standaard 3 2 2 3 2 2 2 2 2 3" xfId="5367" xr:uid="{071CF036-2056-4B53-B0FB-64B522C8D984}"/>
    <cellStyle name="Standaard 3 2 2 3 2 2 2 2 3" xfId="2677" xr:uid="{7F0D0557-B184-42F2-A831-4552321ACC45}"/>
    <cellStyle name="Standaard 3 2 2 3 2 2 2 2 3 2" xfId="6263" xr:uid="{539683BB-AAEC-49D1-909A-FB19987ADAA0}"/>
    <cellStyle name="Standaard 3 2 2 3 2 2 2 2 4" xfId="4471" xr:uid="{9B0EE948-B7F0-465F-8405-B82D918274A0}"/>
    <cellStyle name="Standaard 3 2 2 3 2 2 2 3" xfId="1333" xr:uid="{4569D25C-F0E6-4E8C-B09F-2A8402ADAAE1}"/>
    <cellStyle name="Standaard 3 2 2 3 2 2 2 3 2" xfId="3125" xr:uid="{02A494D2-10B3-46EF-B25C-B023719481BA}"/>
    <cellStyle name="Standaard 3 2 2 3 2 2 2 3 2 2" xfId="6711" xr:uid="{DF1EC00F-991C-48C1-9830-521CF7230F58}"/>
    <cellStyle name="Standaard 3 2 2 3 2 2 2 3 3" xfId="4919" xr:uid="{4E82B33E-69D3-4D37-9986-A0999C3AEBA2}"/>
    <cellStyle name="Standaard 3 2 2 3 2 2 2 4" xfId="2229" xr:uid="{56BD8B9D-9422-4952-B109-EE01F5C07352}"/>
    <cellStyle name="Standaard 3 2 2 3 2 2 2 4 2" xfId="5815" xr:uid="{DC9AA89C-B6C9-4724-B6D2-AEC449400249}"/>
    <cellStyle name="Standaard 3 2 2 3 2 2 2 5" xfId="4023" xr:uid="{59796198-C09D-4D2B-AABB-F9891904F652}"/>
    <cellStyle name="Standaard 3 2 2 3 2 2 3" xfId="661" xr:uid="{6496A5AF-87C4-4B32-9819-07739C01223D}"/>
    <cellStyle name="Standaard 3 2 2 3 2 2 3 2" xfId="1557" xr:uid="{C57C4E64-6B8D-4551-B412-3E363E4E1CCD}"/>
    <cellStyle name="Standaard 3 2 2 3 2 2 3 2 2" xfId="3349" xr:uid="{0DF50039-B95C-4695-8A6B-AC36547FC4CB}"/>
    <cellStyle name="Standaard 3 2 2 3 2 2 3 2 2 2" xfId="6935" xr:uid="{B32ABB62-8E9D-49A9-BE91-5B2B368912FA}"/>
    <cellStyle name="Standaard 3 2 2 3 2 2 3 2 3" xfId="5143" xr:uid="{3119A0CA-69DD-4A30-9AE4-ACA80B6BE6C0}"/>
    <cellStyle name="Standaard 3 2 2 3 2 2 3 3" xfId="2453" xr:uid="{7D4019E5-2454-4B91-A86D-D5957F66C486}"/>
    <cellStyle name="Standaard 3 2 2 3 2 2 3 3 2" xfId="6039" xr:uid="{520DD8BE-0D8D-448F-BD13-2819D54D72FD}"/>
    <cellStyle name="Standaard 3 2 2 3 2 2 3 4" xfId="4247" xr:uid="{C8246EA4-6905-4639-AAC8-81D029E6ACDD}"/>
    <cellStyle name="Standaard 3 2 2 3 2 2 4" xfId="1109" xr:uid="{2ADB740E-D9CB-4C3D-8DE4-93E4E79DCE18}"/>
    <cellStyle name="Standaard 3 2 2 3 2 2 4 2" xfId="2901" xr:uid="{38F9A28A-F81C-486F-9DEE-D319F4177B2A}"/>
    <cellStyle name="Standaard 3 2 2 3 2 2 4 2 2" xfId="6487" xr:uid="{1958FCCD-5D81-499C-89C2-587D22F71BF2}"/>
    <cellStyle name="Standaard 3 2 2 3 2 2 4 3" xfId="4695" xr:uid="{FD44F667-F7F6-4010-B05A-E739A934359E}"/>
    <cellStyle name="Standaard 3 2 2 3 2 2 5" xfId="2005" xr:uid="{F73E1909-9EB9-4A4E-A1BB-D68C05BAA95E}"/>
    <cellStyle name="Standaard 3 2 2 3 2 2 5 2" xfId="5591" xr:uid="{248BA5D8-2B6C-4AE1-9D53-32F045CBD9A4}"/>
    <cellStyle name="Standaard 3 2 2 3 2 2 6" xfId="3799" xr:uid="{402E184D-282F-4FC8-A858-CF3B53F06A11}"/>
    <cellStyle name="Standaard 3 2 2 3 2 3" xfId="325" xr:uid="{0A7C7705-893E-44A7-9C21-A3E59193EFB5}"/>
    <cellStyle name="Standaard 3 2 2 3 2 3 2" xfId="773" xr:uid="{A2995C1C-1E6E-4E90-98AD-EEE4AE6BA8D3}"/>
    <cellStyle name="Standaard 3 2 2 3 2 3 2 2" xfId="1669" xr:uid="{DBA807AC-A34C-4FB6-A6A5-6BAE0BB86C59}"/>
    <cellStyle name="Standaard 3 2 2 3 2 3 2 2 2" xfId="3461" xr:uid="{961C9731-B8C3-4240-9269-7EFCB1B7BD23}"/>
    <cellStyle name="Standaard 3 2 2 3 2 3 2 2 2 2" xfId="7047" xr:uid="{82B7670A-72DA-4AAD-8966-83C1BD24D501}"/>
    <cellStyle name="Standaard 3 2 2 3 2 3 2 2 3" xfId="5255" xr:uid="{8CCDA89A-3DA6-4AD0-87BA-1E3CFD3FED6C}"/>
    <cellStyle name="Standaard 3 2 2 3 2 3 2 3" xfId="2565" xr:uid="{14D71AFA-2245-4A9C-9F74-A569C95BE250}"/>
    <cellStyle name="Standaard 3 2 2 3 2 3 2 3 2" xfId="6151" xr:uid="{9C057898-D973-4886-8046-0B9C17C9984C}"/>
    <cellStyle name="Standaard 3 2 2 3 2 3 2 4" xfId="4359" xr:uid="{5D9F323B-87E8-4CFE-9671-9B23E21B8F85}"/>
    <cellStyle name="Standaard 3 2 2 3 2 3 3" xfId="1221" xr:uid="{53333181-7C6F-42DF-B468-FB339DAF12CE}"/>
    <cellStyle name="Standaard 3 2 2 3 2 3 3 2" xfId="3013" xr:uid="{CBD25CE5-4D69-400A-87B9-E011A542ACA9}"/>
    <cellStyle name="Standaard 3 2 2 3 2 3 3 2 2" xfId="6599" xr:uid="{DA056510-2FFB-4FC7-BDA1-D99AE43D8790}"/>
    <cellStyle name="Standaard 3 2 2 3 2 3 3 3" xfId="4807" xr:uid="{2C1C849C-23E4-4039-8B3D-92F8D37F87E6}"/>
    <cellStyle name="Standaard 3 2 2 3 2 3 4" xfId="2117" xr:uid="{A188D2FC-2FD0-4934-9DA3-E04787147146}"/>
    <cellStyle name="Standaard 3 2 2 3 2 3 4 2" xfId="5703" xr:uid="{ED14C507-6D61-4671-B99C-ED5B537CF311}"/>
    <cellStyle name="Standaard 3 2 2 3 2 3 5" xfId="3911" xr:uid="{CBD6D963-007E-4185-88DE-C0E244F918EE}"/>
    <cellStyle name="Standaard 3 2 2 3 2 4" xfId="549" xr:uid="{D4842DE5-A9B5-4317-B27C-110ED183FC56}"/>
    <cellStyle name="Standaard 3 2 2 3 2 4 2" xfId="1445" xr:uid="{E386C277-1FBF-4AD3-9721-D5460353CF95}"/>
    <cellStyle name="Standaard 3 2 2 3 2 4 2 2" xfId="3237" xr:uid="{66E450E1-6EC2-46B8-9CE3-60B43B5FB564}"/>
    <cellStyle name="Standaard 3 2 2 3 2 4 2 2 2" xfId="6823" xr:uid="{39A07296-8EB1-42EA-B1E2-73D4691E7888}"/>
    <cellStyle name="Standaard 3 2 2 3 2 4 2 3" xfId="5031" xr:uid="{889532BF-69B6-42A2-8190-F599820BF6CD}"/>
    <cellStyle name="Standaard 3 2 2 3 2 4 3" xfId="2341" xr:uid="{75D1D7B9-CD91-463D-9B83-84EC683861B5}"/>
    <cellStyle name="Standaard 3 2 2 3 2 4 3 2" xfId="5927" xr:uid="{EB6246F0-3437-4D19-BF3A-C069267CABA6}"/>
    <cellStyle name="Standaard 3 2 2 3 2 4 4" xfId="4135" xr:uid="{FFB32140-F5B2-4D28-B594-580326FE0A26}"/>
    <cellStyle name="Standaard 3 2 2 3 2 5" xfId="997" xr:uid="{C26983E3-4CAC-4366-91E0-E7C331F297A3}"/>
    <cellStyle name="Standaard 3 2 2 3 2 5 2" xfId="2789" xr:uid="{774502CD-D878-40E3-9AF5-765437C04E04}"/>
    <cellStyle name="Standaard 3 2 2 3 2 5 2 2" xfId="6375" xr:uid="{E2B7357C-CEE2-49DA-8161-05378EE76AA9}"/>
    <cellStyle name="Standaard 3 2 2 3 2 5 3" xfId="4583" xr:uid="{E72542D9-2B01-400E-9EAB-6E9718A89954}"/>
    <cellStyle name="Standaard 3 2 2 3 2 6" xfId="1893" xr:uid="{2A4A1801-7BF0-41AB-84D8-AF7E6BF53B4B}"/>
    <cellStyle name="Standaard 3 2 2 3 2 6 2" xfId="5479" xr:uid="{0C045D61-E655-47B1-ABAF-A7D13A7DDFAC}"/>
    <cellStyle name="Standaard 3 2 2 3 2 7" xfId="3687" xr:uid="{2357847D-1261-47C8-AF8B-99466CCA41AA}"/>
    <cellStyle name="Standaard 3 2 2 3 3" xfId="157" xr:uid="{3895D1A2-289C-42A4-A9E1-A75510F08CCB}"/>
    <cellStyle name="Standaard 3 2 2 3 3 2" xfId="381" xr:uid="{880C051D-30F2-42C3-86F6-C361B24D9D23}"/>
    <cellStyle name="Standaard 3 2 2 3 3 2 2" xfId="829" xr:uid="{36149B45-25F6-4A8A-8303-A70567021EEC}"/>
    <cellStyle name="Standaard 3 2 2 3 3 2 2 2" xfId="1725" xr:uid="{37F903F2-E6D1-4E5A-B025-E38DE771E40F}"/>
    <cellStyle name="Standaard 3 2 2 3 3 2 2 2 2" xfId="3517" xr:uid="{8BC22793-A489-4689-87A1-7821633FCD5E}"/>
    <cellStyle name="Standaard 3 2 2 3 3 2 2 2 2 2" xfId="7103" xr:uid="{BE3D2732-5E2C-44CD-8198-3FD53B9D5E4C}"/>
    <cellStyle name="Standaard 3 2 2 3 3 2 2 2 3" xfId="5311" xr:uid="{C2DEB15A-7EB4-48BE-968B-BB2892EFA7C2}"/>
    <cellStyle name="Standaard 3 2 2 3 3 2 2 3" xfId="2621" xr:uid="{295DB15F-2CA5-49EC-947E-CD9CC3A1BEC6}"/>
    <cellStyle name="Standaard 3 2 2 3 3 2 2 3 2" xfId="6207" xr:uid="{5DE8C4CD-DD57-48A4-A9ED-4C25904FC74A}"/>
    <cellStyle name="Standaard 3 2 2 3 3 2 2 4" xfId="4415" xr:uid="{718D68CC-0F88-40DA-8025-DBBB7F2AE5DD}"/>
    <cellStyle name="Standaard 3 2 2 3 3 2 3" xfId="1277" xr:uid="{666E2FB2-1A85-4EA4-80C3-EC556CB71236}"/>
    <cellStyle name="Standaard 3 2 2 3 3 2 3 2" xfId="3069" xr:uid="{A53C16E1-AE7E-4181-973F-5860117530D9}"/>
    <cellStyle name="Standaard 3 2 2 3 3 2 3 2 2" xfId="6655" xr:uid="{237D2EC8-5065-4492-A684-2A40B81AC370}"/>
    <cellStyle name="Standaard 3 2 2 3 3 2 3 3" xfId="4863" xr:uid="{9B3A86F6-BED8-4F49-8572-EAB1D2099579}"/>
    <cellStyle name="Standaard 3 2 2 3 3 2 4" xfId="2173" xr:uid="{7BFA6AA2-59D9-4F6C-9B69-36618CB3C2FD}"/>
    <cellStyle name="Standaard 3 2 2 3 3 2 4 2" xfId="5759" xr:uid="{00366FDB-29E5-438D-A786-76B361728813}"/>
    <cellStyle name="Standaard 3 2 2 3 3 2 5" xfId="3967" xr:uid="{6DEA45D4-F608-402C-9818-40257AFB2175}"/>
    <cellStyle name="Standaard 3 2 2 3 3 3" xfId="605" xr:uid="{F32F6F2D-D912-4B72-ACE7-4099542EF9FB}"/>
    <cellStyle name="Standaard 3 2 2 3 3 3 2" xfId="1501" xr:uid="{D1051D85-6B3D-4D9A-8F37-6EF7ECB60AD0}"/>
    <cellStyle name="Standaard 3 2 2 3 3 3 2 2" xfId="3293" xr:uid="{C86A218F-082E-4666-A2AD-67A095774BEB}"/>
    <cellStyle name="Standaard 3 2 2 3 3 3 2 2 2" xfId="6879" xr:uid="{4017F946-181B-422A-81D3-6B7A4FCE70F7}"/>
    <cellStyle name="Standaard 3 2 2 3 3 3 2 3" xfId="5087" xr:uid="{3CF79265-9590-446C-89E0-FAE2824121A4}"/>
    <cellStyle name="Standaard 3 2 2 3 3 3 3" xfId="2397" xr:uid="{B483172A-3293-450E-A2B0-B48F7279FB25}"/>
    <cellStyle name="Standaard 3 2 2 3 3 3 3 2" xfId="5983" xr:uid="{412FBC69-C1D2-4406-9F9F-42224F0C27A5}"/>
    <cellStyle name="Standaard 3 2 2 3 3 3 4" xfId="4191" xr:uid="{2FB614AE-A0DD-44F9-9BAC-3055FE50C5AF}"/>
    <cellStyle name="Standaard 3 2 2 3 3 4" xfId="1053" xr:uid="{2AE67171-FC9F-4EA4-9766-73E7D7078820}"/>
    <cellStyle name="Standaard 3 2 2 3 3 4 2" xfId="2845" xr:uid="{7AAFFAB9-0011-4A1F-B845-A119B2087C11}"/>
    <cellStyle name="Standaard 3 2 2 3 3 4 2 2" xfId="6431" xr:uid="{0051D189-6C64-4446-B3FE-878088471B17}"/>
    <cellStyle name="Standaard 3 2 2 3 3 4 3" xfId="4639" xr:uid="{B4A0CA4F-A998-4092-9D63-8DC595AB77A8}"/>
    <cellStyle name="Standaard 3 2 2 3 3 5" xfId="1949" xr:uid="{B20848F2-1E2B-453D-991A-A790B46467D5}"/>
    <cellStyle name="Standaard 3 2 2 3 3 5 2" xfId="5535" xr:uid="{8B8639E2-4E83-446A-9676-7AAB7F99FF77}"/>
    <cellStyle name="Standaard 3 2 2 3 3 6" xfId="3743" xr:uid="{683E36EC-49E2-4AE6-8329-556D1BF09F4F}"/>
    <cellStyle name="Standaard 3 2 2 3 4" xfId="269" xr:uid="{08B9C6B2-4079-49DD-A216-5D8DB7343D1A}"/>
    <cellStyle name="Standaard 3 2 2 3 4 2" xfId="717" xr:uid="{F4C0F887-F145-48F1-B58B-57424FC13BCC}"/>
    <cellStyle name="Standaard 3 2 2 3 4 2 2" xfId="1613" xr:uid="{D14FAAB3-EF43-4DF6-837C-7930742F86BE}"/>
    <cellStyle name="Standaard 3 2 2 3 4 2 2 2" xfId="3405" xr:uid="{581C42F9-6193-4705-BE5F-EF01516879A2}"/>
    <cellStyle name="Standaard 3 2 2 3 4 2 2 2 2" xfId="6991" xr:uid="{7C73C950-5E7A-4851-A95E-6610399E913C}"/>
    <cellStyle name="Standaard 3 2 2 3 4 2 2 3" xfId="5199" xr:uid="{EE8B015F-836F-4DFC-8E2E-CCC80CA11C75}"/>
    <cellStyle name="Standaard 3 2 2 3 4 2 3" xfId="2509" xr:uid="{9255C146-15E0-47B4-B0BD-D1EE0F97B8FE}"/>
    <cellStyle name="Standaard 3 2 2 3 4 2 3 2" xfId="6095" xr:uid="{C87F3761-DFAE-46E0-862D-073E5E42F7D7}"/>
    <cellStyle name="Standaard 3 2 2 3 4 2 4" xfId="4303" xr:uid="{C4642E17-D75F-41DC-9397-7F1AB3B329F7}"/>
    <cellStyle name="Standaard 3 2 2 3 4 3" xfId="1165" xr:uid="{CDF63A8B-7364-49E3-B19B-B586654DAAA4}"/>
    <cellStyle name="Standaard 3 2 2 3 4 3 2" xfId="2957" xr:uid="{EB5BC975-7A04-42F1-BFA1-8505197999B7}"/>
    <cellStyle name="Standaard 3 2 2 3 4 3 2 2" xfId="6543" xr:uid="{B08E72B2-B0C6-409B-9D64-46B40F993311}"/>
    <cellStyle name="Standaard 3 2 2 3 4 3 3" xfId="4751" xr:uid="{FEAFFCA0-233A-46ED-8E75-7545573F5B7B}"/>
    <cellStyle name="Standaard 3 2 2 3 4 4" xfId="2061" xr:uid="{FE50DF31-B1C0-4399-864F-BFFA34F10514}"/>
    <cellStyle name="Standaard 3 2 2 3 4 4 2" xfId="5647" xr:uid="{050253E0-2712-4E5B-A890-79730FC2CE4B}"/>
    <cellStyle name="Standaard 3 2 2 3 4 5" xfId="3855" xr:uid="{BC08A555-3A6C-4906-AA4E-51D131FBD77A}"/>
    <cellStyle name="Standaard 3 2 2 3 5" xfId="493" xr:uid="{E64DBDF9-5BD3-47B3-B90B-4041CC91379F}"/>
    <cellStyle name="Standaard 3 2 2 3 5 2" xfId="1389" xr:uid="{A0C806F9-3627-4E74-91D6-D521E80349C2}"/>
    <cellStyle name="Standaard 3 2 2 3 5 2 2" xfId="3181" xr:uid="{B933BA33-41CD-4F70-A854-677CD1FF5618}"/>
    <cellStyle name="Standaard 3 2 2 3 5 2 2 2" xfId="6767" xr:uid="{8F533F6E-C610-4B81-9A88-E550B2CE7B26}"/>
    <cellStyle name="Standaard 3 2 2 3 5 2 3" xfId="4975" xr:uid="{DB56060E-0CEA-4C11-98B7-721762B00800}"/>
    <cellStyle name="Standaard 3 2 2 3 5 3" xfId="2285" xr:uid="{FC2241EA-9F19-489A-A233-5337B71D5DE4}"/>
    <cellStyle name="Standaard 3 2 2 3 5 3 2" xfId="5871" xr:uid="{343CF86A-4A65-40B3-91D4-DD97FA966E31}"/>
    <cellStyle name="Standaard 3 2 2 3 5 4" xfId="4079" xr:uid="{31351496-3AAC-4507-B805-567091B67C05}"/>
    <cellStyle name="Standaard 3 2 2 3 6" xfId="941" xr:uid="{70C2DDDC-4E7E-488B-A101-C58BDE2357B7}"/>
    <cellStyle name="Standaard 3 2 2 3 6 2" xfId="2733" xr:uid="{23749E60-6653-4D8B-ADC5-D4E8D0BFB160}"/>
    <cellStyle name="Standaard 3 2 2 3 6 2 2" xfId="6319" xr:uid="{9F24EC9D-D17B-4052-B056-DA1D3F410251}"/>
    <cellStyle name="Standaard 3 2 2 3 6 3" xfId="4527" xr:uid="{7C718023-2875-411D-8C62-DD1A4F760C81}"/>
    <cellStyle name="Standaard 3 2 2 3 7" xfId="1837" xr:uid="{FA00876A-B51B-431D-AE94-090782C23045}"/>
    <cellStyle name="Standaard 3 2 2 3 7 2" xfId="5423" xr:uid="{D1E3AF24-545A-4B60-B386-F1B9D4BDDEEE}"/>
    <cellStyle name="Standaard 3 2 2 3 8" xfId="3631" xr:uid="{AAB53B37-790C-45FB-A956-DF58F23A55F3}"/>
    <cellStyle name="Standaard 3 2 2 4" xfId="73" xr:uid="{BE844D0E-FEA0-4534-9C46-03F0C217B235}"/>
    <cellStyle name="Standaard 3 2 2 4 2" xfId="185" xr:uid="{6094B63E-BE85-447F-9C35-C69C2816EF5B}"/>
    <cellStyle name="Standaard 3 2 2 4 2 2" xfId="409" xr:uid="{3C030D85-DC66-4A91-83DC-718114C5F705}"/>
    <cellStyle name="Standaard 3 2 2 4 2 2 2" xfId="857" xr:uid="{408FA9FB-BF0D-4FA2-B766-684CC46F6EDD}"/>
    <cellStyle name="Standaard 3 2 2 4 2 2 2 2" xfId="1753" xr:uid="{1FA98365-C175-468B-B023-87EA104CC589}"/>
    <cellStyle name="Standaard 3 2 2 4 2 2 2 2 2" xfId="3545" xr:uid="{16D38CA5-D4AB-48D1-B0D2-FDB1BFEF7D1D}"/>
    <cellStyle name="Standaard 3 2 2 4 2 2 2 2 2 2" xfId="7131" xr:uid="{79775E72-F7EE-4F91-84AE-E6BC113ED057}"/>
    <cellStyle name="Standaard 3 2 2 4 2 2 2 2 3" xfId="5339" xr:uid="{E965F4C0-D2B1-4854-9DFF-BDED22D5DFAD}"/>
    <cellStyle name="Standaard 3 2 2 4 2 2 2 3" xfId="2649" xr:uid="{56A95876-4344-4177-9BF4-214759ACA353}"/>
    <cellStyle name="Standaard 3 2 2 4 2 2 2 3 2" xfId="6235" xr:uid="{D1E387A0-5406-4137-BAAE-EC0B594A7356}"/>
    <cellStyle name="Standaard 3 2 2 4 2 2 2 4" xfId="4443" xr:uid="{71AF704A-D8A3-4A6F-855F-925D6F8A1339}"/>
    <cellStyle name="Standaard 3 2 2 4 2 2 3" xfId="1305" xr:uid="{3AE25672-4D2C-4E47-8776-A89E6394CE5B}"/>
    <cellStyle name="Standaard 3 2 2 4 2 2 3 2" xfId="3097" xr:uid="{5B4015C9-E4E4-4B84-9D3B-8BED7684D596}"/>
    <cellStyle name="Standaard 3 2 2 4 2 2 3 2 2" xfId="6683" xr:uid="{ACA6FB23-5439-437A-A1E7-55354BCDC617}"/>
    <cellStyle name="Standaard 3 2 2 4 2 2 3 3" xfId="4891" xr:uid="{24DF37FC-9FF7-4FBA-ADAA-B0D03A4A6FDC}"/>
    <cellStyle name="Standaard 3 2 2 4 2 2 4" xfId="2201" xr:uid="{DCAC0F27-683C-42B5-9FEC-4385B1C1F882}"/>
    <cellStyle name="Standaard 3 2 2 4 2 2 4 2" xfId="5787" xr:uid="{67B6ACB7-9662-48D6-B750-6B2C1A2DC8BE}"/>
    <cellStyle name="Standaard 3 2 2 4 2 2 5" xfId="3995" xr:uid="{6C2049DE-7DE3-409A-980B-E824DEBB5F49}"/>
    <cellStyle name="Standaard 3 2 2 4 2 3" xfId="633" xr:uid="{2B302404-EE8B-4EAB-8AA6-3C7C3796374B}"/>
    <cellStyle name="Standaard 3 2 2 4 2 3 2" xfId="1529" xr:uid="{13E186D4-F901-4EFA-88DF-B2B9896B8594}"/>
    <cellStyle name="Standaard 3 2 2 4 2 3 2 2" xfId="3321" xr:uid="{93BC0D86-94E9-4F1D-A076-0FA64FD41664}"/>
    <cellStyle name="Standaard 3 2 2 4 2 3 2 2 2" xfId="6907" xr:uid="{C88E38C4-4A95-4FE3-9557-12E12D0D096B}"/>
    <cellStyle name="Standaard 3 2 2 4 2 3 2 3" xfId="5115" xr:uid="{4E40F567-E5B7-400D-AC4D-873C3301D3E5}"/>
    <cellStyle name="Standaard 3 2 2 4 2 3 3" xfId="2425" xr:uid="{568B195B-A2BF-4522-82C8-BA52FA063583}"/>
    <cellStyle name="Standaard 3 2 2 4 2 3 3 2" xfId="6011" xr:uid="{784ACD1A-6539-4EEB-B3C5-33213EBC1D9B}"/>
    <cellStyle name="Standaard 3 2 2 4 2 3 4" xfId="4219" xr:uid="{6E149239-0112-4AC9-852B-BE38BAFA02BB}"/>
    <cellStyle name="Standaard 3 2 2 4 2 4" xfId="1081" xr:uid="{0E96010C-B7E2-45CE-AF0E-92CBF1903F77}"/>
    <cellStyle name="Standaard 3 2 2 4 2 4 2" xfId="2873" xr:uid="{08893BE4-C42A-4F7D-AA69-55D4AF74585E}"/>
    <cellStyle name="Standaard 3 2 2 4 2 4 2 2" xfId="6459" xr:uid="{B18359CC-C6EF-45A2-9B5D-708B4F72315C}"/>
    <cellStyle name="Standaard 3 2 2 4 2 4 3" xfId="4667" xr:uid="{57E059A5-A679-46A2-9ABD-21633C5964D9}"/>
    <cellStyle name="Standaard 3 2 2 4 2 5" xfId="1977" xr:uid="{10CF5611-75A1-49E3-84AC-A4750DF52FC5}"/>
    <cellStyle name="Standaard 3 2 2 4 2 5 2" xfId="5563" xr:uid="{A9BEDEF1-890D-497A-B850-EE2CD8E7566F}"/>
    <cellStyle name="Standaard 3 2 2 4 2 6" xfId="3771" xr:uid="{D6C5B810-8A52-4A9E-949A-81E374123D43}"/>
    <cellStyle name="Standaard 3 2 2 4 3" xfId="297" xr:uid="{860F6299-F488-4FD9-8C49-CAAE326515C2}"/>
    <cellStyle name="Standaard 3 2 2 4 3 2" xfId="745" xr:uid="{C81BE76D-70B9-4848-BC51-B4B2AD03A81A}"/>
    <cellStyle name="Standaard 3 2 2 4 3 2 2" xfId="1641" xr:uid="{5EEBAAD2-7C49-4818-BD65-77BD942D87AA}"/>
    <cellStyle name="Standaard 3 2 2 4 3 2 2 2" xfId="3433" xr:uid="{5100665E-1B63-4633-BC43-764FBCC43EF1}"/>
    <cellStyle name="Standaard 3 2 2 4 3 2 2 2 2" xfId="7019" xr:uid="{2FD1990B-39C2-484F-833B-5644D984E471}"/>
    <cellStyle name="Standaard 3 2 2 4 3 2 2 3" xfId="5227" xr:uid="{1EB0ECCA-D91F-41D7-BDEF-462579260CB1}"/>
    <cellStyle name="Standaard 3 2 2 4 3 2 3" xfId="2537" xr:uid="{D7400887-3B37-4FE0-9F78-C7FEFC17D193}"/>
    <cellStyle name="Standaard 3 2 2 4 3 2 3 2" xfId="6123" xr:uid="{96E7491B-96EB-4F4D-AFCC-4E01DD36B8EE}"/>
    <cellStyle name="Standaard 3 2 2 4 3 2 4" xfId="4331" xr:uid="{3BD1B43E-5A1E-4BB1-923B-671F7CA1DEC4}"/>
    <cellStyle name="Standaard 3 2 2 4 3 3" xfId="1193" xr:uid="{795D0938-1B82-450D-8769-B4D30B23D00F}"/>
    <cellStyle name="Standaard 3 2 2 4 3 3 2" xfId="2985" xr:uid="{AEB0CCD1-AB3A-4E23-824B-DB014F9E69FE}"/>
    <cellStyle name="Standaard 3 2 2 4 3 3 2 2" xfId="6571" xr:uid="{9DEF0FFB-C474-40C8-B38E-312AAA456FAF}"/>
    <cellStyle name="Standaard 3 2 2 4 3 3 3" xfId="4779" xr:uid="{805DC34B-F19A-4589-A169-517F692F9E72}"/>
    <cellStyle name="Standaard 3 2 2 4 3 4" xfId="2089" xr:uid="{FA9CAE0E-AC7E-4FFF-B440-3E7E7B679A31}"/>
    <cellStyle name="Standaard 3 2 2 4 3 4 2" xfId="5675" xr:uid="{ABA47314-E217-4508-A400-8BC35D4793EB}"/>
    <cellStyle name="Standaard 3 2 2 4 3 5" xfId="3883" xr:uid="{29A01D3B-E566-4449-89CB-275C9F3C4E50}"/>
    <cellStyle name="Standaard 3 2 2 4 4" xfId="521" xr:uid="{41A21009-1A84-4350-ABD8-C51801C9ECEB}"/>
    <cellStyle name="Standaard 3 2 2 4 4 2" xfId="1417" xr:uid="{55C64DF2-5E6B-4367-8638-1D9DF516CE0C}"/>
    <cellStyle name="Standaard 3 2 2 4 4 2 2" xfId="3209" xr:uid="{4EFABF99-B443-4757-902C-EC70879F0CA6}"/>
    <cellStyle name="Standaard 3 2 2 4 4 2 2 2" xfId="6795" xr:uid="{85E87305-40C1-49AC-8731-5AA00284E166}"/>
    <cellStyle name="Standaard 3 2 2 4 4 2 3" xfId="5003" xr:uid="{3E39949A-8442-481C-A5B7-3D04BECE3727}"/>
    <cellStyle name="Standaard 3 2 2 4 4 3" xfId="2313" xr:uid="{2FA91920-E233-4947-BF1A-B0C229ECC39E}"/>
    <cellStyle name="Standaard 3 2 2 4 4 3 2" xfId="5899" xr:uid="{D467054A-436E-4D3F-95C7-30BA4101E0F0}"/>
    <cellStyle name="Standaard 3 2 2 4 4 4" xfId="4107" xr:uid="{E064A6F6-7599-415A-885F-767FB1F2636D}"/>
    <cellStyle name="Standaard 3 2 2 4 5" xfId="969" xr:uid="{C108E58B-FBAA-449A-A0BD-3AA1D3E4B13F}"/>
    <cellStyle name="Standaard 3 2 2 4 5 2" xfId="2761" xr:uid="{75B4EDFD-47CD-4DA5-B7FD-08FB2DC604F9}"/>
    <cellStyle name="Standaard 3 2 2 4 5 2 2" xfId="6347" xr:uid="{3D4F68E3-EA3A-453A-86C4-BEB0C7C4706F}"/>
    <cellStyle name="Standaard 3 2 2 4 5 3" xfId="4555" xr:uid="{DE283D10-0295-4691-B5F4-31E1AEE0A1B1}"/>
    <cellStyle name="Standaard 3 2 2 4 6" xfId="1865" xr:uid="{13053B32-DA4F-4BB9-B52B-7113EEA53E45}"/>
    <cellStyle name="Standaard 3 2 2 4 6 2" xfId="5451" xr:uid="{E5100788-A7DD-43EC-BEB3-31AF9B47DDA0}"/>
    <cellStyle name="Standaard 3 2 2 4 7" xfId="3659" xr:uid="{A85B92B6-882D-4279-94E4-E53F979E645A}"/>
    <cellStyle name="Standaard 3 2 2 5" xfId="129" xr:uid="{753C3547-27A7-4B45-A4B2-DF91AA21B715}"/>
    <cellStyle name="Standaard 3 2 2 5 2" xfId="353" xr:uid="{D0B5340A-471D-471F-A4F9-9B099EC3254B}"/>
    <cellStyle name="Standaard 3 2 2 5 2 2" xfId="801" xr:uid="{95A185EE-69D8-41D3-821C-4FF7F17A3F87}"/>
    <cellStyle name="Standaard 3 2 2 5 2 2 2" xfId="1697" xr:uid="{EC57167D-44CD-4A25-8B86-FDEC864DB126}"/>
    <cellStyle name="Standaard 3 2 2 5 2 2 2 2" xfId="3489" xr:uid="{258DCC86-EE65-4B99-B67D-7CEBF3C9E879}"/>
    <cellStyle name="Standaard 3 2 2 5 2 2 2 2 2" xfId="7075" xr:uid="{29E7B8DA-4B27-42FF-A096-A11DF9F3CEB6}"/>
    <cellStyle name="Standaard 3 2 2 5 2 2 2 3" xfId="5283" xr:uid="{27620F68-C943-4F20-AC1E-0BE82A27F5C2}"/>
    <cellStyle name="Standaard 3 2 2 5 2 2 3" xfId="2593" xr:uid="{1D37C5FF-9DB8-4155-A9AC-5577BFDBA1C8}"/>
    <cellStyle name="Standaard 3 2 2 5 2 2 3 2" xfId="6179" xr:uid="{9ABB32F7-7183-4942-8AB2-BFEC9B997ECD}"/>
    <cellStyle name="Standaard 3 2 2 5 2 2 4" xfId="4387" xr:uid="{4945CE28-BF24-41CE-B162-13D106ABC446}"/>
    <cellStyle name="Standaard 3 2 2 5 2 3" xfId="1249" xr:uid="{DEBE8C95-7639-440B-AC1C-8F86D7103998}"/>
    <cellStyle name="Standaard 3 2 2 5 2 3 2" xfId="3041" xr:uid="{33304849-5817-4E58-B7DC-774BAFF0962D}"/>
    <cellStyle name="Standaard 3 2 2 5 2 3 2 2" xfId="6627" xr:uid="{B67EEDAE-BDD8-4DA3-8E40-B9F02208BAB5}"/>
    <cellStyle name="Standaard 3 2 2 5 2 3 3" xfId="4835" xr:uid="{16603ABB-DC8C-4A47-AEBB-346CD3C65FE3}"/>
    <cellStyle name="Standaard 3 2 2 5 2 4" xfId="2145" xr:uid="{A4C48B87-10AF-41AA-8C02-4F9855CC7984}"/>
    <cellStyle name="Standaard 3 2 2 5 2 4 2" xfId="5731" xr:uid="{EE20DFDC-25BB-4B79-AA6E-D7A7DBCA59FA}"/>
    <cellStyle name="Standaard 3 2 2 5 2 5" xfId="3939" xr:uid="{740B6559-AAC2-4A92-A1DD-900006BE859B}"/>
    <cellStyle name="Standaard 3 2 2 5 3" xfId="577" xr:uid="{9AA8EF0D-5D03-4D5B-ADA6-2E36026050BE}"/>
    <cellStyle name="Standaard 3 2 2 5 3 2" xfId="1473" xr:uid="{F5DB7593-CAF2-49AB-AE00-8561BDA5D43B}"/>
    <cellStyle name="Standaard 3 2 2 5 3 2 2" xfId="3265" xr:uid="{5FACBD5D-DB21-4881-AC56-B38A78097113}"/>
    <cellStyle name="Standaard 3 2 2 5 3 2 2 2" xfId="6851" xr:uid="{0FAD64FB-E16E-4E53-B887-45367810EB75}"/>
    <cellStyle name="Standaard 3 2 2 5 3 2 3" xfId="5059" xr:uid="{FE172143-E483-4BBD-B644-4352E261ECA4}"/>
    <cellStyle name="Standaard 3 2 2 5 3 3" xfId="2369" xr:uid="{79F9D7AC-93D9-4C73-A8D5-2C55C6430F5D}"/>
    <cellStyle name="Standaard 3 2 2 5 3 3 2" xfId="5955" xr:uid="{6C16FA07-7B74-4C86-8CFA-76D85FA0F459}"/>
    <cellStyle name="Standaard 3 2 2 5 3 4" xfId="4163" xr:uid="{6182BB42-C659-43E7-947E-E49CCF8EE046}"/>
    <cellStyle name="Standaard 3 2 2 5 4" xfId="1025" xr:uid="{CD184A07-564E-4662-8AC0-E54E4C939D24}"/>
    <cellStyle name="Standaard 3 2 2 5 4 2" xfId="2817" xr:uid="{F218612E-FED5-4FAC-AE71-F4146B3058FB}"/>
    <cellStyle name="Standaard 3 2 2 5 4 2 2" xfId="6403" xr:uid="{BC406F92-CB88-4846-A77C-F97047D41A43}"/>
    <cellStyle name="Standaard 3 2 2 5 4 3" xfId="4611" xr:uid="{8547D1DE-25BF-462E-8C01-F1EF5B830701}"/>
    <cellStyle name="Standaard 3 2 2 5 5" xfId="1921" xr:uid="{BAEA0D78-B570-4E34-8D91-EDFA254872F5}"/>
    <cellStyle name="Standaard 3 2 2 5 5 2" xfId="5507" xr:uid="{8745C413-2F1E-4C6B-8DB1-811987BBCDC2}"/>
    <cellStyle name="Standaard 3 2 2 5 6" xfId="3715" xr:uid="{A85A7D95-63E1-4C95-9EE0-057730CF211D}"/>
    <cellStyle name="Standaard 3 2 2 6" xfId="241" xr:uid="{781743B1-9DB7-4C5C-829E-D70F9413E708}"/>
    <cellStyle name="Standaard 3 2 2 6 2" xfId="689" xr:uid="{3CF4C370-F9A0-4FF1-95A1-B36496D9E51C}"/>
    <cellStyle name="Standaard 3 2 2 6 2 2" xfId="1585" xr:uid="{E3DA850D-78B4-4FEF-83C4-1F25F3D45AB2}"/>
    <cellStyle name="Standaard 3 2 2 6 2 2 2" xfId="3377" xr:uid="{FE570ABB-B745-4F29-99A6-FF7118576F84}"/>
    <cellStyle name="Standaard 3 2 2 6 2 2 2 2" xfId="6963" xr:uid="{CC0433FC-BC36-4BE0-945C-D18D18F05640}"/>
    <cellStyle name="Standaard 3 2 2 6 2 2 3" xfId="5171" xr:uid="{B99C6AD5-CF1B-4518-B43A-3469DB7D7317}"/>
    <cellStyle name="Standaard 3 2 2 6 2 3" xfId="2481" xr:uid="{864CF496-D0A5-4C50-9D19-F69CF7B6CB0D}"/>
    <cellStyle name="Standaard 3 2 2 6 2 3 2" xfId="6067" xr:uid="{4EA28767-57DF-448C-9F73-CF27081A4074}"/>
    <cellStyle name="Standaard 3 2 2 6 2 4" xfId="4275" xr:uid="{B58A629A-CDDD-4451-9EB1-BAC625F906E2}"/>
    <cellStyle name="Standaard 3 2 2 6 3" xfId="1137" xr:uid="{2A6CE047-D27F-41DF-8BEA-F6F037D3ED64}"/>
    <cellStyle name="Standaard 3 2 2 6 3 2" xfId="2929" xr:uid="{5F052326-E7E0-4312-8388-6C366154953E}"/>
    <cellStyle name="Standaard 3 2 2 6 3 2 2" xfId="6515" xr:uid="{712E1F88-697F-4B5A-B79A-81605234F58F}"/>
    <cellStyle name="Standaard 3 2 2 6 3 3" xfId="4723" xr:uid="{DE768624-1FDB-4651-8AE3-225832E7B77D}"/>
    <cellStyle name="Standaard 3 2 2 6 4" xfId="2033" xr:uid="{13D79F26-4603-496A-8D6B-F1A31BD71952}"/>
    <cellStyle name="Standaard 3 2 2 6 4 2" xfId="5619" xr:uid="{0832EE7F-1E60-4A24-9159-61B4312BD818}"/>
    <cellStyle name="Standaard 3 2 2 6 5" xfId="3827" xr:uid="{2557A40F-C377-4EAF-B7D1-85B8E0AAC23F}"/>
    <cellStyle name="Standaard 3 2 2 7" xfId="465" xr:uid="{3739646A-121C-41B7-BF59-F7E431056BE1}"/>
    <cellStyle name="Standaard 3 2 2 7 2" xfId="1361" xr:uid="{E7C0ACEB-21B5-4769-8569-8BE3EC212007}"/>
    <cellStyle name="Standaard 3 2 2 7 2 2" xfId="3153" xr:uid="{DE128D5B-B9B3-4F9F-8F21-3950A25AA005}"/>
    <cellStyle name="Standaard 3 2 2 7 2 2 2" xfId="6739" xr:uid="{E3F33DAA-6176-4E17-AEB6-C00AF30B7C61}"/>
    <cellStyle name="Standaard 3 2 2 7 2 3" xfId="4947" xr:uid="{6EDE5E88-768E-4692-86C5-DF07C1FBD5A4}"/>
    <cellStyle name="Standaard 3 2 2 7 3" xfId="2257" xr:uid="{D7E7FA67-623A-4FDC-8903-D0FF99356129}"/>
    <cellStyle name="Standaard 3 2 2 7 3 2" xfId="5843" xr:uid="{4AEA2E35-139B-46B5-8F54-7273745246D6}"/>
    <cellStyle name="Standaard 3 2 2 7 4" xfId="4051" xr:uid="{5B4A508F-BEF0-4A05-9A1A-23DBE04398E2}"/>
    <cellStyle name="Standaard 3 2 2 8" xfId="913" xr:uid="{FF53CAB8-4A8F-4CF0-88EF-A143C3616106}"/>
    <cellStyle name="Standaard 3 2 2 8 2" xfId="2705" xr:uid="{88216811-D845-44A2-98BE-0626A6ED1D6D}"/>
    <cellStyle name="Standaard 3 2 2 8 2 2" xfId="6291" xr:uid="{3A4D6AF7-73E6-4172-A9CB-F78A531515A6}"/>
    <cellStyle name="Standaard 3 2 2 8 3" xfId="4499" xr:uid="{D822938E-9C33-4276-979F-3CD4D8EA5EDD}"/>
    <cellStyle name="Standaard 3 2 2 9" xfId="1809" xr:uid="{ADD4745A-3EFE-40FF-A374-A21E27A9348D}"/>
    <cellStyle name="Standaard 3 2 2 9 2" xfId="5395" xr:uid="{F75C1796-EC4A-42BF-802B-E0318B4F84E9}"/>
    <cellStyle name="Standaard 3 2 3" xfId="23" xr:uid="{EEFFEA43-317D-4166-A240-BAFE9E6C0A2A}"/>
    <cellStyle name="Standaard 3 2 3 2" xfId="52" xr:uid="{65A306D1-CE2F-4ED4-A609-4B84D2E60CF1}"/>
    <cellStyle name="Standaard 3 2 3 2 2" xfId="108" xr:uid="{26267AE2-8758-40C4-8B77-E61592E5C43B}"/>
    <cellStyle name="Standaard 3 2 3 2 2 2" xfId="220" xr:uid="{6F0E3303-A462-47A3-BA18-9550560C5B58}"/>
    <cellStyle name="Standaard 3 2 3 2 2 2 2" xfId="444" xr:uid="{5025211B-B30F-4724-9699-9C146E24E2BF}"/>
    <cellStyle name="Standaard 3 2 3 2 2 2 2 2" xfId="892" xr:uid="{52634281-9070-4484-87B6-917CCDF3CC66}"/>
    <cellStyle name="Standaard 3 2 3 2 2 2 2 2 2" xfId="1788" xr:uid="{8601B43F-4261-4B1C-ACD6-88E866E034FC}"/>
    <cellStyle name="Standaard 3 2 3 2 2 2 2 2 2 2" xfId="3580" xr:uid="{E625D665-B068-437E-BFB4-FA7D2E6E0FED}"/>
    <cellStyle name="Standaard 3 2 3 2 2 2 2 2 2 2 2" xfId="7166" xr:uid="{F0BCF15B-67A6-4DD3-A5DF-EF36A8E5885F}"/>
    <cellStyle name="Standaard 3 2 3 2 2 2 2 2 2 3" xfId="5374" xr:uid="{64423137-A9C8-422F-B526-ED970BF65E62}"/>
    <cellStyle name="Standaard 3 2 3 2 2 2 2 2 3" xfId="2684" xr:uid="{76752D22-0E05-4A19-B3FA-6AA27C4A4486}"/>
    <cellStyle name="Standaard 3 2 3 2 2 2 2 2 3 2" xfId="6270" xr:uid="{DA85C89F-542F-46EE-A32D-5E0953FC5A80}"/>
    <cellStyle name="Standaard 3 2 3 2 2 2 2 2 4" xfId="4478" xr:uid="{D76DD27D-0CF8-4FFC-883E-8702B0B278DF}"/>
    <cellStyle name="Standaard 3 2 3 2 2 2 2 3" xfId="1340" xr:uid="{BBDFE319-82D6-44FD-85DB-D0121C94364A}"/>
    <cellStyle name="Standaard 3 2 3 2 2 2 2 3 2" xfId="3132" xr:uid="{8ECBB1C4-8798-46F3-9CD6-C18AE112A065}"/>
    <cellStyle name="Standaard 3 2 3 2 2 2 2 3 2 2" xfId="6718" xr:uid="{120C0051-8254-46C1-BFD2-7BB321BEAD38}"/>
    <cellStyle name="Standaard 3 2 3 2 2 2 2 3 3" xfId="4926" xr:uid="{A28FB949-1503-4099-AB2A-3437D4E42B37}"/>
    <cellStyle name="Standaard 3 2 3 2 2 2 2 4" xfId="2236" xr:uid="{3E5BD442-A530-4DFB-8DAE-EC01FEF5F701}"/>
    <cellStyle name="Standaard 3 2 3 2 2 2 2 4 2" xfId="5822" xr:uid="{22BD9936-5545-495C-8C22-8CAA89E03397}"/>
    <cellStyle name="Standaard 3 2 3 2 2 2 2 5" xfId="4030" xr:uid="{B7F3F325-A89E-4F03-B7C0-72185C480D12}"/>
    <cellStyle name="Standaard 3 2 3 2 2 2 3" xfId="668" xr:uid="{5013329F-83DD-4C76-890C-2478B692E754}"/>
    <cellStyle name="Standaard 3 2 3 2 2 2 3 2" xfId="1564" xr:uid="{6A802E17-DF29-4A5E-9352-ACA60324C4EE}"/>
    <cellStyle name="Standaard 3 2 3 2 2 2 3 2 2" xfId="3356" xr:uid="{157E88DB-68C8-42C8-9009-72260E1CE128}"/>
    <cellStyle name="Standaard 3 2 3 2 2 2 3 2 2 2" xfId="6942" xr:uid="{EEF43B0A-DD1D-47F7-B2C5-B2FDA433F483}"/>
    <cellStyle name="Standaard 3 2 3 2 2 2 3 2 3" xfId="5150" xr:uid="{EB3675FB-9D38-47E1-B9A2-54C5F39FB628}"/>
    <cellStyle name="Standaard 3 2 3 2 2 2 3 3" xfId="2460" xr:uid="{E774B8FE-28D6-45C4-B68F-A9ADB904003A}"/>
    <cellStyle name="Standaard 3 2 3 2 2 2 3 3 2" xfId="6046" xr:uid="{A918325A-4789-4945-8AC9-0C6E63718EF8}"/>
    <cellStyle name="Standaard 3 2 3 2 2 2 3 4" xfId="4254" xr:uid="{EEDF9652-745C-4FA2-9393-B275F2B421E2}"/>
    <cellStyle name="Standaard 3 2 3 2 2 2 4" xfId="1116" xr:uid="{C2B307B9-B485-413A-B8B5-C677BC71A53E}"/>
    <cellStyle name="Standaard 3 2 3 2 2 2 4 2" xfId="2908" xr:uid="{A24F6BBF-6B81-453A-B47B-47357C1E2ECD}"/>
    <cellStyle name="Standaard 3 2 3 2 2 2 4 2 2" xfId="6494" xr:uid="{AED21BD7-6DDF-4590-80BF-68F32EB1BC63}"/>
    <cellStyle name="Standaard 3 2 3 2 2 2 4 3" xfId="4702" xr:uid="{28213D24-B82C-4C4E-B209-5EAA2756A49F}"/>
    <cellStyle name="Standaard 3 2 3 2 2 2 5" xfId="2012" xr:uid="{A2D205C2-4DD3-4ADB-BB95-44C3E7E145AC}"/>
    <cellStyle name="Standaard 3 2 3 2 2 2 5 2" xfId="5598" xr:uid="{75306EF9-D12E-4A65-B2C7-7974D7CF8D3B}"/>
    <cellStyle name="Standaard 3 2 3 2 2 2 6" xfId="3806" xr:uid="{AA18474C-A97E-403E-9028-43854E610DCE}"/>
    <cellStyle name="Standaard 3 2 3 2 2 3" xfId="332" xr:uid="{959873B9-0527-4E20-9A48-73256F0E378A}"/>
    <cellStyle name="Standaard 3 2 3 2 2 3 2" xfId="780" xr:uid="{1EAF0581-2726-48D4-BCE5-E8A116809341}"/>
    <cellStyle name="Standaard 3 2 3 2 2 3 2 2" xfId="1676" xr:uid="{75A8012E-3B66-4416-B08E-F3537C321F19}"/>
    <cellStyle name="Standaard 3 2 3 2 2 3 2 2 2" xfId="3468" xr:uid="{A6DDF83B-9038-4EB3-9B49-BDF9FBBEBB94}"/>
    <cellStyle name="Standaard 3 2 3 2 2 3 2 2 2 2" xfId="7054" xr:uid="{6C1E1E06-A8CA-4C3E-9C89-2FDA8F0E6CB2}"/>
    <cellStyle name="Standaard 3 2 3 2 2 3 2 2 3" xfId="5262" xr:uid="{9B6FC8CA-5B93-4D63-84FA-FAB5A4F65BF5}"/>
    <cellStyle name="Standaard 3 2 3 2 2 3 2 3" xfId="2572" xr:uid="{28772E50-BCCA-4C9B-9E76-541B284B80A6}"/>
    <cellStyle name="Standaard 3 2 3 2 2 3 2 3 2" xfId="6158" xr:uid="{9630863C-17A4-4992-8037-32B8264F3C97}"/>
    <cellStyle name="Standaard 3 2 3 2 2 3 2 4" xfId="4366" xr:uid="{AA993855-5FBA-49F3-A5B8-E05CA399BDD2}"/>
    <cellStyle name="Standaard 3 2 3 2 2 3 3" xfId="1228" xr:uid="{D4061C48-10EF-4564-91B0-4EC8952A4A7B}"/>
    <cellStyle name="Standaard 3 2 3 2 2 3 3 2" xfId="3020" xr:uid="{5CB51E67-7681-4A13-880B-06B0FEB06E30}"/>
    <cellStyle name="Standaard 3 2 3 2 2 3 3 2 2" xfId="6606" xr:uid="{4BDA43FA-4611-434F-A41B-04A10823380F}"/>
    <cellStyle name="Standaard 3 2 3 2 2 3 3 3" xfId="4814" xr:uid="{97032C85-B4FF-47DA-99E2-CF5F93D17F20}"/>
    <cellStyle name="Standaard 3 2 3 2 2 3 4" xfId="2124" xr:uid="{91B89015-5EB2-4229-9E41-F01872B63E5E}"/>
    <cellStyle name="Standaard 3 2 3 2 2 3 4 2" xfId="5710" xr:uid="{A5DFE8E2-6A06-4BA8-888D-04588793FD87}"/>
    <cellStyle name="Standaard 3 2 3 2 2 3 5" xfId="3918" xr:uid="{C9653496-8B43-40DE-BA2F-401869C150DB}"/>
    <cellStyle name="Standaard 3 2 3 2 2 4" xfId="556" xr:uid="{140303F7-3C8B-49C2-8710-C7E9BEACDF68}"/>
    <cellStyle name="Standaard 3 2 3 2 2 4 2" xfId="1452" xr:uid="{556389CC-D336-4F3D-BA2E-E10EEA1035A3}"/>
    <cellStyle name="Standaard 3 2 3 2 2 4 2 2" xfId="3244" xr:uid="{5183103C-D03C-4111-A0BD-07444A1F68CA}"/>
    <cellStyle name="Standaard 3 2 3 2 2 4 2 2 2" xfId="6830" xr:uid="{F396C6A1-7373-4796-B224-938BC820A4E0}"/>
    <cellStyle name="Standaard 3 2 3 2 2 4 2 3" xfId="5038" xr:uid="{A2B2633A-B099-4368-B3E0-A80908390C1F}"/>
    <cellStyle name="Standaard 3 2 3 2 2 4 3" xfId="2348" xr:uid="{60A28ADF-9C2D-48E8-A0F8-998720199572}"/>
    <cellStyle name="Standaard 3 2 3 2 2 4 3 2" xfId="5934" xr:uid="{3B5FFF80-B426-437D-A86B-09AA0F1A931A}"/>
    <cellStyle name="Standaard 3 2 3 2 2 4 4" xfId="4142" xr:uid="{DF3C91A0-DC7F-43D1-BEFE-BFC9FE835B34}"/>
    <cellStyle name="Standaard 3 2 3 2 2 5" xfId="1004" xr:uid="{89C72D2F-2315-4FC7-AE72-05C1B3C39776}"/>
    <cellStyle name="Standaard 3 2 3 2 2 5 2" xfId="2796" xr:uid="{C686A92E-420A-4295-B047-9934487ADBB3}"/>
    <cellStyle name="Standaard 3 2 3 2 2 5 2 2" xfId="6382" xr:uid="{3AE56A35-9A43-4657-B4AD-E7F29839FC47}"/>
    <cellStyle name="Standaard 3 2 3 2 2 5 3" xfId="4590" xr:uid="{1B67EBE0-07AB-45D8-B049-6E92613A7ADF}"/>
    <cellStyle name="Standaard 3 2 3 2 2 6" xfId="1900" xr:uid="{E66B5D07-948E-40B2-A1FE-452FFF9F9E59}"/>
    <cellStyle name="Standaard 3 2 3 2 2 6 2" xfId="5486" xr:uid="{EDBBEAC2-8B0B-4FE3-B761-32542BE46C99}"/>
    <cellStyle name="Standaard 3 2 3 2 2 7" xfId="3694" xr:uid="{2A516D06-B5E1-48A9-AB66-D6317668F2DB}"/>
    <cellStyle name="Standaard 3 2 3 2 3" xfId="164" xr:uid="{8D371B59-DAA2-4A19-8473-D250021BC221}"/>
    <cellStyle name="Standaard 3 2 3 2 3 2" xfId="388" xr:uid="{B6EE3AA9-12A0-4B47-BCD0-4A0363716C5B}"/>
    <cellStyle name="Standaard 3 2 3 2 3 2 2" xfId="836" xr:uid="{938086FC-68FA-4914-BE3F-EE42CA629203}"/>
    <cellStyle name="Standaard 3 2 3 2 3 2 2 2" xfId="1732" xr:uid="{9A7C9EE4-5F5D-45DA-9A7D-AAAA0E3063CA}"/>
    <cellStyle name="Standaard 3 2 3 2 3 2 2 2 2" xfId="3524" xr:uid="{4FEED375-70EE-4318-A94D-3D0C3B9C03A1}"/>
    <cellStyle name="Standaard 3 2 3 2 3 2 2 2 2 2" xfId="7110" xr:uid="{9D689561-8E6B-4FE4-B86F-9F5ED68DB023}"/>
    <cellStyle name="Standaard 3 2 3 2 3 2 2 2 3" xfId="5318" xr:uid="{2248A0BD-F058-4C55-8100-11B61FBC40BC}"/>
    <cellStyle name="Standaard 3 2 3 2 3 2 2 3" xfId="2628" xr:uid="{96FF3EA4-E735-465A-82B7-87B5CCD47365}"/>
    <cellStyle name="Standaard 3 2 3 2 3 2 2 3 2" xfId="6214" xr:uid="{ADF510C0-559C-4FCF-807B-1587B4FDF83A}"/>
    <cellStyle name="Standaard 3 2 3 2 3 2 2 4" xfId="4422" xr:uid="{0CA47556-CA33-4FE9-BA03-9DF16585C3B5}"/>
    <cellStyle name="Standaard 3 2 3 2 3 2 3" xfId="1284" xr:uid="{408AF621-8301-4B93-9941-CE3DB9B17EBF}"/>
    <cellStyle name="Standaard 3 2 3 2 3 2 3 2" xfId="3076" xr:uid="{7197BD8C-DB47-467A-97F6-F5B342D0AA12}"/>
    <cellStyle name="Standaard 3 2 3 2 3 2 3 2 2" xfId="6662" xr:uid="{CB4A9994-8C50-4C70-B1A9-2DEF412AE602}"/>
    <cellStyle name="Standaard 3 2 3 2 3 2 3 3" xfId="4870" xr:uid="{C58493CB-11C5-49DF-A360-4D95509673CE}"/>
    <cellStyle name="Standaard 3 2 3 2 3 2 4" xfId="2180" xr:uid="{12643168-2CA3-40A9-BC7F-DBB2375FBD9C}"/>
    <cellStyle name="Standaard 3 2 3 2 3 2 4 2" xfId="5766" xr:uid="{0C2007ED-A7FC-4C88-B827-8F91F2080C94}"/>
    <cellStyle name="Standaard 3 2 3 2 3 2 5" xfId="3974" xr:uid="{B212246F-0A75-41BA-9B3E-E6519527EDF3}"/>
    <cellStyle name="Standaard 3 2 3 2 3 3" xfId="612" xr:uid="{B16B0583-2213-4CB9-8F9C-D5556D11A1A8}"/>
    <cellStyle name="Standaard 3 2 3 2 3 3 2" xfId="1508" xr:uid="{B4A06A6A-1C29-44C2-BC57-297F50E588C7}"/>
    <cellStyle name="Standaard 3 2 3 2 3 3 2 2" xfId="3300" xr:uid="{F3942821-AD4D-4AA6-938F-55B637A8EB2E}"/>
    <cellStyle name="Standaard 3 2 3 2 3 3 2 2 2" xfId="6886" xr:uid="{2C2139AF-6870-4307-AFA2-3D7256E544AC}"/>
    <cellStyle name="Standaard 3 2 3 2 3 3 2 3" xfId="5094" xr:uid="{209AD0A8-941B-4095-8FB9-03B3B345E627}"/>
    <cellStyle name="Standaard 3 2 3 2 3 3 3" xfId="2404" xr:uid="{86883115-C66B-4F79-8B87-0754DB71C74F}"/>
    <cellStyle name="Standaard 3 2 3 2 3 3 3 2" xfId="5990" xr:uid="{C217BAFE-7DD6-4D55-9430-E4BC03D1A5A0}"/>
    <cellStyle name="Standaard 3 2 3 2 3 3 4" xfId="4198" xr:uid="{59CB29F0-F25C-44FA-8FCA-C056ED69BEF1}"/>
    <cellStyle name="Standaard 3 2 3 2 3 4" xfId="1060" xr:uid="{BFAA7BE7-B7DE-4723-B591-F19325A81D2C}"/>
    <cellStyle name="Standaard 3 2 3 2 3 4 2" xfId="2852" xr:uid="{E9EB8978-2FD5-4EE4-85EA-A635FDCD57A7}"/>
    <cellStyle name="Standaard 3 2 3 2 3 4 2 2" xfId="6438" xr:uid="{BEE03E65-2EE8-496D-BBDF-CF6103C4989C}"/>
    <cellStyle name="Standaard 3 2 3 2 3 4 3" xfId="4646" xr:uid="{B4ABEA58-3E80-48EE-8DC9-A074F7F1EAF2}"/>
    <cellStyle name="Standaard 3 2 3 2 3 5" xfId="1956" xr:uid="{612050B4-4BCB-4554-8E34-DA1033A77334}"/>
    <cellStyle name="Standaard 3 2 3 2 3 5 2" xfId="5542" xr:uid="{01B094C3-7F74-48C0-A23D-764E8A18DE81}"/>
    <cellStyle name="Standaard 3 2 3 2 3 6" xfId="3750" xr:uid="{86FFAB0F-4A50-4ACB-BEAC-D47A5C9A3CC2}"/>
    <cellStyle name="Standaard 3 2 3 2 4" xfId="276" xr:uid="{D829CE7E-EC4A-42EF-A540-60998F6F99BA}"/>
    <cellStyle name="Standaard 3 2 3 2 4 2" xfId="724" xr:uid="{A8BA2E93-8886-4540-A49D-82D85B6D635C}"/>
    <cellStyle name="Standaard 3 2 3 2 4 2 2" xfId="1620" xr:uid="{359CA1B8-04C6-45CB-97B6-4780567EE15E}"/>
    <cellStyle name="Standaard 3 2 3 2 4 2 2 2" xfId="3412" xr:uid="{17063EE6-3BFC-4E52-AC2C-1240F7B009AC}"/>
    <cellStyle name="Standaard 3 2 3 2 4 2 2 2 2" xfId="6998" xr:uid="{6F3E1D84-465F-4942-979D-FD92C8DB69E8}"/>
    <cellStyle name="Standaard 3 2 3 2 4 2 2 3" xfId="5206" xr:uid="{99D30ED7-AEC3-4155-8F24-E60DA8CD0C4B}"/>
    <cellStyle name="Standaard 3 2 3 2 4 2 3" xfId="2516" xr:uid="{FB2D817F-7FD2-425E-9C82-1DE2E5024FF7}"/>
    <cellStyle name="Standaard 3 2 3 2 4 2 3 2" xfId="6102" xr:uid="{A6A2EF3A-37A0-4CAB-99BF-3EA8254E5678}"/>
    <cellStyle name="Standaard 3 2 3 2 4 2 4" xfId="4310" xr:uid="{D68FF48D-CA4E-47CD-A2DA-470EBA09DE46}"/>
    <cellStyle name="Standaard 3 2 3 2 4 3" xfId="1172" xr:uid="{AE383C79-9B1C-4EFD-918B-E1FD8E9C744B}"/>
    <cellStyle name="Standaard 3 2 3 2 4 3 2" xfId="2964" xr:uid="{CA64F016-4CBB-48EE-8A6C-BA1FABCF20C9}"/>
    <cellStyle name="Standaard 3 2 3 2 4 3 2 2" xfId="6550" xr:uid="{DAAB6F9A-0CF8-41C9-A088-9B02555A1329}"/>
    <cellStyle name="Standaard 3 2 3 2 4 3 3" xfId="4758" xr:uid="{438953D9-E741-4096-9145-45783D897FFB}"/>
    <cellStyle name="Standaard 3 2 3 2 4 4" xfId="2068" xr:uid="{588783C4-FBCF-4C5D-800A-97B5042925FE}"/>
    <cellStyle name="Standaard 3 2 3 2 4 4 2" xfId="5654" xr:uid="{841B9EB2-A9C6-4C16-AE6D-166A326EE00E}"/>
    <cellStyle name="Standaard 3 2 3 2 4 5" xfId="3862" xr:uid="{92A707A4-E6DF-4B77-B0F0-6F1F944716ED}"/>
    <cellStyle name="Standaard 3 2 3 2 5" xfId="500" xr:uid="{55C26A61-140B-4E1E-9DB5-CC0CB9E04C6A}"/>
    <cellStyle name="Standaard 3 2 3 2 5 2" xfId="1396" xr:uid="{A206CEF8-CD1C-492C-9FD8-B4473568F052}"/>
    <cellStyle name="Standaard 3 2 3 2 5 2 2" xfId="3188" xr:uid="{9455ECB0-46EE-44A5-843C-AD2AFA5CC3F3}"/>
    <cellStyle name="Standaard 3 2 3 2 5 2 2 2" xfId="6774" xr:uid="{C28246AC-FDD0-41F0-AC62-419DA8CE56E2}"/>
    <cellStyle name="Standaard 3 2 3 2 5 2 3" xfId="4982" xr:uid="{1E51C4B4-85CC-4421-8E52-5476EF9DA596}"/>
    <cellStyle name="Standaard 3 2 3 2 5 3" xfId="2292" xr:uid="{BBAAE5E2-9D61-4A29-B46C-88ABB86A1AED}"/>
    <cellStyle name="Standaard 3 2 3 2 5 3 2" xfId="5878" xr:uid="{30322C81-ED68-4328-8603-1E31E3C64A74}"/>
    <cellStyle name="Standaard 3 2 3 2 5 4" xfId="4086" xr:uid="{F5119CD1-CCA1-41E7-B315-8ABBA250BE76}"/>
    <cellStyle name="Standaard 3 2 3 2 6" xfId="948" xr:uid="{9D70E508-9A91-4FA2-AD73-0BAF224E77BF}"/>
    <cellStyle name="Standaard 3 2 3 2 6 2" xfId="2740" xr:uid="{A5DF47BA-D8F4-4E8C-8CFA-8388CB31E830}"/>
    <cellStyle name="Standaard 3 2 3 2 6 2 2" xfId="6326" xr:uid="{B62C3911-43B0-46E6-8EF8-CBDA42B1D066}"/>
    <cellStyle name="Standaard 3 2 3 2 6 3" xfId="4534" xr:uid="{26797D51-6C27-4213-9820-98DFDF09E407}"/>
    <cellStyle name="Standaard 3 2 3 2 7" xfId="1844" xr:uid="{35BAC4AA-3902-4D1D-9F3C-BE1B8E94A71D}"/>
    <cellStyle name="Standaard 3 2 3 2 7 2" xfId="5430" xr:uid="{DBD68CD1-151C-4C25-B0F0-AD4B8C61C97B}"/>
    <cellStyle name="Standaard 3 2 3 2 8" xfId="3638" xr:uid="{F3A87F75-1346-4213-BCAB-5A52612B8DA8}"/>
    <cellStyle name="Standaard 3 2 3 3" xfId="80" xr:uid="{7C16E054-4040-495A-903E-D0E142DC3152}"/>
    <cellStyle name="Standaard 3 2 3 3 2" xfId="192" xr:uid="{7190C515-AC1C-4490-A017-E33AC2D52EDD}"/>
    <cellStyle name="Standaard 3 2 3 3 2 2" xfId="416" xr:uid="{16AF7432-02C9-4561-97F5-60F26DC2B34C}"/>
    <cellStyle name="Standaard 3 2 3 3 2 2 2" xfId="864" xr:uid="{65CAC601-CA00-411B-B275-9900EF9A031E}"/>
    <cellStyle name="Standaard 3 2 3 3 2 2 2 2" xfId="1760" xr:uid="{575A9667-8B3A-4003-A541-E11312E8CF4F}"/>
    <cellStyle name="Standaard 3 2 3 3 2 2 2 2 2" xfId="3552" xr:uid="{7184577F-653E-4611-A4BB-59979CF22044}"/>
    <cellStyle name="Standaard 3 2 3 3 2 2 2 2 2 2" xfId="7138" xr:uid="{B386E821-12B2-4F99-9F0F-4DA001E8C861}"/>
    <cellStyle name="Standaard 3 2 3 3 2 2 2 2 3" xfId="5346" xr:uid="{D83793B4-825A-44C1-9828-05EE370D903B}"/>
    <cellStyle name="Standaard 3 2 3 3 2 2 2 3" xfId="2656" xr:uid="{E4BFFE64-A5EB-4D30-95B2-A7E30642DF0D}"/>
    <cellStyle name="Standaard 3 2 3 3 2 2 2 3 2" xfId="6242" xr:uid="{35BF9748-E1F3-4812-ADC3-38244EC2AEB6}"/>
    <cellStyle name="Standaard 3 2 3 3 2 2 2 4" xfId="4450" xr:uid="{15633850-A057-46F0-B95D-6C885FA78036}"/>
    <cellStyle name="Standaard 3 2 3 3 2 2 3" xfId="1312" xr:uid="{4A11206B-B19D-45DB-923A-26CFCC07FCCA}"/>
    <cellStyle name="Standaard 3 2 3 3 2 2 3 2" xfId="3104" xr:uid="{50D017D5-F49F-4A75-8803-91D7F8A8678B}"/>
    <cellStyle name="Standaard 3 2 3 3 2 2 3 2 2" xfId="6690" xr:uid="{936FE3ED-9C16-4A53-A765-31B794FF73E3}"/>
    <cellStyle name="Standaard 3 2 3 3 2 2 3 3" xfId="4898" xr:uid="{0AE1FDFA-9226-4B4C-8BCE-D8046D4F99C9}"/>
    <cellStyle name="Standaard 3 2 3 3 2 2 4" xfId="2208" xr:uid="{7B407423-3AE3-40D7-AD9B-A0723A9C0E68}"/>
    <cellStyle name="Standaard 3 2 3 3 2 2 4 2" xfId="5794" xr:uid="{C0369D8F-5CC1-4C66-AF50-D240A6A68FBC}"/>
    <cellStyle name="Standaard 3 2 3 3 2 2 5" xfId="4002" xr:uid="{6D4F1969-B49B-4624-AC42-E64592C5BDB1}"/>
    <cellStyle name="Standaard 3 2 3 3 2 3" xfId="640" xr:uid="{6D489D99-E403-4852-B855-D72A8326DDF0}"/>
    <cellStyle name="Standaard 3 2 3 3 2 3 2" xfId="1536" xr:uid="{BC9F9BA5-057F-46BA-9391-00D722BC461A}"/>
    <cellStyle name="Standaard 3 2 3 3 2 3 2 2" xfId="3328" xr:uid="{3477703E-FA3F-482D-9F55-1DBBAE64FC9C}"/>
    <cellStyle name="Standaard 3 2 3 3 2 3 2 2 2" xfId="6914" xr:uid="{71D80BFD-805B-47B6-83DA-54D4B5FE3989}"/>
    <cellStyle name="Standaard 3 2 3 3 2 3 2 3" xfId="5122" xr:uid="{0C3210A4-8543-4D2B-9EA3-B3EBC2387BB7}"/>
    <cellStyle name="Standaard 3 2 3 3 2 3 3" xfId="2432" xr:uid="{1C281401-065F-4C3C-90A7-311B20E771FC}"/>
    <cellStyle name="Standaard 3 2 3 3 2 3 3 2" xfId="6018" xr:uid="{34EE0446-AFD0-4B28-A33E-39073CD0C5C7}"/>
    <cellStyle name="Standaard 3 2 3 3 2 3 4" xfId="4226" xr:uid="{FA670C3E-DFB4-43DF-9CF6-A41BD2B4DBED}"/>
    <cellStyle name="Standaard 3 2 3 3 2 4" xfId="1088" xr:uid="{EDA94ACE-2B2F-44A9-9C8B-E9D26B95C399}"/>
    <cellStyle name="Standaard 3 2 3 3 2 4 2" xfId="2880" xr:uid="{97A59216-3B1A-41AF-BDEE-45BFB786091D}"/>
    <cellStyle name="Standaard 3 2 3 3 2 4 2 2" xfId="6466" xr:uid="{1B490A7B-A1CE-4F90-A615-6E4E6354927F}"/>
    <cellStyle name="Standaard 3 2 3 3 2 4 3" xfId="4674" xr:uid="{C8116B1B-13CB-4ECA-8F2A-35BABCCAC848}"/>
    <cellStyle name="Standaard 3 2 3 3 2 5" xfId="1984" xr:uid="{F68E3533-707F-40A1-9D9F-323C98DD4582}"/>
    <cellStyle name="Standaard 3 2 3 3 2 5 2" xfId="5570" xr:uid="{037D2034-78D2-4551-A03E-D9EBE43C910D}"/>
    <cellStyle name="Standaard 3 2 3 3 2 6" xfId="3778" xr:uid="{EDC85C2E-9B7F-4DD0-88B4-7E04E146DB7A}"/>
    <cellStyle name="Standaard 3 2 3 3 3" xfId="304" xr:uid="{65654C28-16CE-4CC2-A35C-E365451BCA15}"/>
    <cellStyle name="Standaard 3 2 3 3 3 2" xfId="752" xr:uid="{A3417B17-E4A3-471E-97A5-859D017B631E}"/>
    <cellStyle name="Standaard 3 2 3 3 3 2 2" xfId="1648" xr:uid="{845D08A0-93D8-4AF1-9698-E670C86CAD29}"/>
    <cellStyle name="Standaard 3 2 3 3 3 2 2 2" xfId="3440" xr:uid="{5A05137F-A8E0-43B5-907B-3696A58CEBC9}"/>
    <cellStyle name="Standaard 3 2 3 3 3 2 2 2 2" xfId="7026" xr:uid="{CC4498CB-DF7A-4559-B557-AC6F3F922172}"/>
    <cellStyle name="Standaard 3 2 3 3 3 2 2 3" xfId="5234" xr:uid="{F5EAC36D-4AA9-480C-80AD-9913F2868220}"/>
    <cellStyle name="Standaard 3 2 3 3 3 2 3" xfId="2544" xr:uid="{D7FB274A-992C-4285-B2EC-333E380A5AB3}"/>
    <cellStyle name="Standaard 3 2 3 3 3 2 3 2" xfId="6130" xr:uid="{706F9591-E8FA-44C3-A8AB-623DA3080073}"/>
    <cellStyle name="Standaard 3 2 3 3 3 2 4" xfId="4338" xr:uid="{E1C8919A-D2D6-47C1-B574-BAAD1D388C0C}"/>
    <cellStyle name="Standaard 3 2 3 3 3 3" xfId="1200" xr:uid="{A31FB867-F2CA-448D-A224-1B909442F5F4}"/>
    <cellStyle name="Standaard 3 2 3 3 3 3 2" xfId="2992" xr:uid="{C91B10BF-134E-41AF-B987-68F7E04BE230}"/>
    <cellStyle name="Standaard 3 2 3 3 3 3 2 2" xfId="6578" xr:uid="{CB363160-BAFA-4FD2-A1DF-42C6D1B600BA}"/>
    <cellStyle name="Standaard 3 2 3 3 3 3 3" xfId="4786" xr:uid="{7A7FCE1E-F3AC-4EC9-9305-334E3BA81BAC}"/>
    <cellStyle name="Standaard 3 2 3 3 3 4" xfId="2096" xr:uid="{F4125329-0BFF-4346-92A1-D40FC910DFBB}"/>
    <cellStyle name="Standaard 3 2 3 3 3 4 2" xfId="5682" xr:uid="{2C997994-37C8-44AE-B2B6-FA600BE8735D}"/>
    <cellStyle name="Standaard 3 2 3 3 3 5" xfId="3890" xr:uid="{64D65C8E-FA82-418F-90E6-4314F4575BAD}"/>
    <cellStyle name="Standaard 3 2 3 3 4" xfId="528" xr:uid="{EA981644-0ED8-47D5-85F7-CB05F344D734}"/>
    <cellStyle name="Standaard 3 2 3 3 4 2" xfId="1424" xr:uid="{77AF2408-14C8-4CD1-88C5-5698C508FF14}"/>
    <cellStyle name="Standaard 3 2 3 3 4 2 2" xfId="3216" xr:uid="{28FC640C-2F0C-4EB6-9518-F7EE895C209E}"/>
    <cellStyle name="Standaard 3 2 3 3 4 2 2 2" xfId="6802" xr:uid="{1374C9AC-6816-40F5-BFBC-50AF2B0D0ECF}"/>
    <cellStyle name="Standaard 3 2 3 3 4 2 3" xfId="5010" xr:uid="{DF85CD95-6D98-4C32-AF60-152BE7EFC4A5}"/>
    <cellStyle name="Standaard 3 2 3 3 4 3" xfId="2320" xr:uid="{D64686AC-C698-4671-A2AC-E390C7893751}"/>
    <cellStyle name="Standaard 3 2 3 3 4 3 2" xfId="5906" xr:uid="{D9DFD5CF-5AA6-49B9-9049-D1C3C9E3FD46}"/>
    <cellStyle name="Standaard 3 2 3 3 4 4" xfId="4114" xr:uid="{FB00C5D7-FB2A-40FC-BE10-31E02BF37E56}"/>
    <cellStyle name="Standaard 3 2 3 3 5" xfId="976" xr:uid="{D50842C5-5978-428E-9CFE-BC5DE69FF173}"/>
    <cellStyle name="Standaard 3 2 3 3 5 2" xfId="2768" xr:uid="{737EEB96-9073-4801-948C-64EFD2CABCE1}"/>
    <cellStyle name="Standaard 3 2 3 3 5 2 2" xfId="6354" xr:uid="{81D40E84-9D52-4544-BC91-912FBEC0B273}"/>
    <cellStyle name="Standaard 3 2 3 3 5 3" xfId="4562" xr:uid="{DFBB24EC-9019-44C3-A829-0E8B13AF6FD3}"/>
    <cellStyle name="Standaard 3 2 3 3 6" xfId="1872" xr:uid="{12AB9EBC-6F99-49A5-A2BA-3F966D85935C}"/>
    <cellStyle name="Standaard 3 2 3 3 6 2" xfId="5458" xr:uid="{60431E51-F73A-4687-9EE0-CF3FF8092DE7}"/>
    <cellStyle name="Standaard 3 2 3 3 7" xfId="3666" xr:uid="{679EBAFA-6FA8-4F1C-AE4C-0847A74E34E4}"/>
    <cellStyle name="Standaard 3 2 3 4" xfId="136" xr:uid="{1D88E9D2-AB84-4E6E-ADBF-13BD0AC431C4}"/>
    <cellStyle name="Standaard 3 2 3 4 2" xfId="360" xr:uid="{5F83C486-E45A-4946-BA0A-147B830E497E}"/>
    <cellStyle name="Standaard 3 2 3 4 2 2" xfId="808" xr:uid="{2770AE7E-2F92-4B7D-9450-90B73F3851EA}"/>
    <cellStyle name="Standaard 3 2 3 4 2 2 2" xfId="1704" xr:uid="{D8096CBD-82F9-4C56-BF2E-1E8AEFE12D96}"/>
    <cellStyle name="Standaard 3 2 3 4 2 2 2 2" xfId="3496" xr:uid="{41656AD3-9A35-47C0-A87D-043D91EC2FCE}"/>
    <cellStyle name="Standaard 3 2 3 4 2 2 2 2 2" xfId="7082" xr:uid="{3F374D54-1ACB-4EDE-89EF-7CAB6D7BEA94}"/>
    <cellStyle name="Standaard 3 2 3 4 2 2 2 3" xfId="5290" xr:uid="{6DE51539-53A4-470B-BE39-840D10368E64}"/>
    <cellStyle name="Standaard 3 2 3 4 2 2 3" xfId="2600" xr:uid="{E3FDF6D8-27C2-49E6-9014-A1F067EB5513}"/>
    <cellStyle name="Standaard 3 2 3 4 2 2 3 2" xfId="6186" xr:uid="{19546398-DEAD-4626-B925-DB3A56FC84EB}"/>
    <cellStyle name="Standaard 3 2 3 4 2 2 4" xfId="4394" xr:uid="{2E56B848-73BA-41CC-9C8B-435B32FBFB31}"/>
    <cellStyle name="Standaard 3 2 3 4 2 3" xfId="1256" xr:uid="{CB5CD590-CFE5-4462-AD38-495487C4B2EA}"/>
    <cellStyle name="Standaard 3 2 3 4 2 3 2" xfId="3048" xr:uid="{84A611A1-6A15-4567-BB2E-F0295B8F75BF}"/>
    <cellStyle name="Standaard 3 2 3 4 2 3 2 2" xfId="6634" xr:uid="{3ADC8FD3-BA77-4DF4-A3ED-8F555698BBD8}"/>
    <cellStyle name="Standaard 3 2 3 4 2 3 3" xfId="4842" xr:uid="{9C76CA4A-7EB9-477A-B547-B0E8FFC869FE}"/>
    <cellStyle name="Standaard 3 2 3 4 2 4" xfId="2152" xr:uid="{ECA6D083-1BAC-468C-8CB5-6FE8C8EAEC1F}"/>
    <cellStyle name="Standaard 3 2 3 4 2 4 2" xfId="5738" xr:uid="{5112460F-FF25-4238-9F18-380642CF2BD7}"/>
    <cellStyle name="Standaard 3 2 3 4 2 5" xfId="3946" xr:uid="{0488A7CA-448A-4D6A-BDFA-9AA76E4CCF95}"/>
    <cellStyle name="Standaard 3 2 3 4 3" xfId="584" xr:uid="{A3F4C775-9BB8-41C9-8E49-C009E82ECAF4}"/>
    <cellStyle name="Standaard 3 2 3 4 3 2" xfId="1480" xr:uid="{96937BF0-A9BB-46A5-A86A-97E2C5EA393A}"/>
    <cellStyle name="Standaard 3 2 3 4 3 2 2" xfId="3272" xr:uid="{30E90F4A-F8FA-4782-A406-41AC5C56E27F}"/>
    <cellStyle name="Standaard 3 2 3 4 3 2 2 2" xfId="6858" xr:uid="{B81238C5-DE1F-49DF-9FF7-EC5664621894}"/>
    <cellStyle name="Standaard 3 2 3 4 3 2 3" xfId="5066" xr:uid="{C355F650-A83F-4BF0-92C2-E490AFCFCEE4}"/>
    <cellStyle name="Standaard 3 2 3 4 3 3" xfId="2376" xr:uid="{51F645BD-2337-496B-AAD8-F59F2A7C71C3}"/>
    <cellStyle name="Standaard 3 2 3 4 3 3 2" xfId="5962" xr:uid="{05E17A8F-7F38-4B20-9605-8A67ED03001C}"/>
    <cellStyle name="Standaard 3 2 3 4 3 4" xfId="4170" xr:uid="{39A13855-FA2B-44CD-9C6D-C2E1E28DB225}"/>
    <cellStyle name="Standaard 3 2 3 4 4" xfId="1032" xr:uid="{66DD4611-541E-4008-867A-445FA3F41E24}"/>
    <cellStyle name="Standaard 3 2 3 4 4 2" xfId="2824" xr:uid="{E3739E35-2066-47C9-BD7C-7C701C76D7F1}"/>
    <cellStyle name="Standaard 3 2 3 4 4 2 2" xfId="6410" xr:uid="{2B9A3C30-8BB7-47E8-A650-D005FBDEA016}"/>
    <cellStyle name="Standaard 3 2 3 4 4 3" xfId="4618" xr:uid="{0B5F6E98-863A-425C-9AC1-1B9BFB6E03B1}"/>
    <cellStyle name="Standaard 3 2 3 4 5" xfId="1928" xr:uid="{D83D5B16-7BAD-4676-B45E-86C374DF4856}"/>
    <cellStyle name="Standaard 3 2 3 4 5 2" xfId="5514" xr:uid="{7BDAC16F-F012-4BB3-B0DF-E3EFCD833F39}"/>
    <cellStyle name="Standaard 3 2 3 4 6" xfId="3722" xr:uid="{6C3082D7-E4D8-40A4-ACB4-D53E63D91F96}"/>
    <cellStyle name="Standaard 3 2 3 5" xfId="248" xr:uid="{32D58A5C-ECB5-4139-87E4-AB7667681AC5}"/>
    <cellStyle name="Standaard 3 2 3 5 2" xfId="696" xr:uid="{9A25AF25-220C-42B2-865B-886C926F08AF}"/>
    <cellStyle name="Standaard 3 2 3 5 2 2" xfId="1592" xr:uid="{7F24B932-074F-40BF-AE0D-B6857C5734B4}"/>
    <cellStyle name="Standaard 3 2 3 5 2 2 2" xfId="3384" xr:uid="{A2196861-8196-4929-A145-888617AE81E1}"/>
    <cellStyle name="Standaard 3 2 3 5 2 2 2 2" xfId="6970" xr:uid="{8052360F-C166-4025-9678-B3E2504B364B}"/>
    <cellStyle name="Standaard 3 2 3 5 2 2 3" xfId="5178" xr:uid="{88C7073A-D2EE-496E-B5B6-096045741536}"/>
    <cellStyle name="Standaard 3 2 3 5 2 3" xfId="2488" xr:uid="{8C1B7E0A-2B35-4D49-A207-FE8715BEACDB}"/>
    <cellStyle name="Standaard 3 2 3 5 2 3 2" xfId="6074" xr:uid="{F8BC556E-3339-4FC7-A7FA-B814002949B3}"/>
    <cellStyle name="Standaard 3 2 3 5 2 4" xfId="4282" xr:uid="{087DCEAA-33C2-4107-B8AA-89B0D39EBB51}"/>
    <cellStyle name="Standaard 3 2 3 5 3" xfId="1144" xr:uid="{55E22E62-A4AF-4350-8FE4-9CE1F1C0303F}"/>
    <cellStyle name="Standaard 3 2 3 5 3 2" xfId="2936" xr:uid="{2C207CCC-7810-4BCA-990D-1801413DA96F}"/>
    <cellStyle name="Standaard 3 2 3 5 3 2 2" xfId="6522" xr:uid="{77504398-2910-4B85-B3CA-D1894FE54812}"/>
    <cellStyle name="Standaard 3 2 3 5 3 3" xfId="4730" xr:uid="{904F8CD2-A7DE-4005-9E90-93FA0015D0E0}"/>
    <cellStyle name="Standaard 3 2 3 5 4" xfId="2040" xr:uid="{9D448AC2-3073-4C71-A82D-71080741AD2E}"/>
    <cellStyle name="Standaard 3 2 3 5 4 2" xfId="5626" xr:uid="{734C54AE-FFF5-4BDD-8506-CD971CC9598E}"/>
    <cellStyle name="Standaard 3 2 3 5 5" xfId="3834" xr:uid="{8A4C2D35-F5A5-447A-AA9C-3BD7648B3758}"/>
    <cellStyle name="Standaard 3 2 3 6" xfId="472" xr:uid="{499989EC-260C-47BA-AB81-2A4128E77D5E}"/>
    <cellStyle name="Standaard 3 2 3 6 2" xfId="1368" xr:uid="{E7EE773E-E629-4615-8283-5BD63BC0C212}"/>
    <cellStyle name="Standaard 3 2 3 6 2 2" xfId="3160" xr:uid="{E9BB3175-5982-459A-8F98-EB09630066E8}"/>
    <cellStyle name="Standaard 3 2 3 6 2 2 2" xfId="6746" xr:uid="{9CD0257B-B562-4988-80F5-6591BFBBC938}"/>
    <cellStyle name="Standaard 3 2 3 6 2 3" xfId="4954" xr:uid="{570C4AAF-B8DE-46F3-9020-64E2D54A446D}"/>
    <cellStyle name="Standaard 3 2 3 6 3" xfId="2264" xr:uid="{5922F00B-7415-4768-8F0B-E767EC04886C}"/>
    <cellStyle name="Standaard 3 2 3 6 3 2" xfId="5850" xr:uid="{5FA51F30-4139-42E6-A273-BCF0AC630D4B}"/>
    <cellStyle name="Standaard 3 2 3 6 4" xfId="4058" xr:uid="{6ABB00D8-CC28-4197-9ED7-2F53E6D590F8}"/>
    <cellStyle name="Standaard 3 2 3 7" xfId="920" xr:uid="{41A67629-D2B8-4BFC-862A-4D15918EFA67}"/>
    <cellStyle name="Standaard 3 2 3 7 2" xfId="2712" xr:uid="{D708E875-4EC6-4235-93BC-0EFD4B78797A}"/>
    <cellStyle name="Standaard 3 2 3 7 2 2" xfId="6298" xr:uid="{7BDE7897-90E5-400E-A19F-69FBA0CC1DC0}"/>
    <cellStyle name="Standaard 3 2 3 7 3" xfId="4506" xr:uid="{4E588457-EF88-4E46-B41A-E55D28DB9315}"/>
    <cellStyle name="Standaard 3 2 3 8" xfId="1816" xr:uid="{1221EC33-DBAA-44EF-A5F3-44F13DB76C34}"/>
    <cellStyle name="Standaard 3 2 3 8 2" xfId="5402" xr:uid="{FE65A921-1C46-47AF-8BC9-364337FF6FF5}"/>
    <cellStyle name="Standaard 3 2 3 9" xfId="3610" xr:uid="{4E3BD93F-171B-4254-B614-461AD85112A6}"/>
    <cellStyle name="Standaard 3 2 4" xfId="38" xr:uid="{25229566-B42D-4351-9672-50390579ED50}"/>
    <cellStyle name="Standaard 3 2 4 2" xfId="94" xr:uid="{AA98405E-3D64-4498-8F6C-131827AECAE4}"/>
    <cellStyle name="Standaard 3 2 4 2 2" xfId="206" xr:uid="{17970B45-91A2-4E3D-8AED-F2335F824B5C}"/>
    <cellStyle name="Standaard 3 2 4 2 2 2" xfId="430" xr:uid="{E76385CB-B67C-4542-A490-963ADAA62B7A}"/>
    <cellStyle name="Standaard 3 2 4 2 2 2 2" xfId="878" xr:uid="{4A6214AE-30C2-409A-8865-1ACCB48CBA93}"/>
    <cellStyle name="Standaard 3 2 4 2 2 2 2 2" xfId="1774" xr:uid="{CE0F2587-A06E-4F11-ACE9-5F0E8CF0E179}"/>
    <cellStyle name="Standaard 3 2 4 2 2 2 2 2 2" xfId="3566" xr:uid="{FC3E9414-EBDB-43D0-8DED-F418234B301F}"/>
    <cellStyle name="Standaard 3 2 4 2 2 2 2 2 2 2" xfId="7152" xr:uid="{A76B5B81-F7D6-4B75-B3E8-FA626AADB254}"/>
    <cellStyle name="Standaard 3 2 4 2 2 2 2 2 3" xfId="5360" xr:uid="{FDB32EC4-4D8D-42DC-A654-EBFE0EF6ED35}"/>
    <cellStyle name="Standaard 3 2 4 2 2 2 2 3" xfId="2670" xr:uid="{70C2FD2C-97D6-4911-8D34-151288155FD9}"/>
    <cellStyle name="Standaard 3 2 4 2 2 2 2 3 2" xfId="6256" xr:uid="{7DD0F7DD-9DE0-47C8-8471-97DC2BE61A18}"/>
    <cellStyle name="Standaard 3 2 4 2 2 2 2 4" xfId="4464" xr:uid="{060BCAAB-41D3-4243-9AC9-6C79CCA46104}"/>
    <cellStyle name="Standaard 3 2 4 2 2 2 3" xfId="1326" xr:uid="{BD8A0169-301E-4536-94CF-6DF8BFC45013}"/>
    <cellStyle name="Standaard 3 2 4 2 2 2 3 2" xfId="3118" xr:uid="{E91F4D99-2D0E-4AA7-81BB-38148B790CB1}"/>
    <cellStyle name="Standaard 3 2 4 2 2 2 3 2 2" xfId="6704" xr:uid="{7BCE37F5-EA8A-4642-93BD-A11E2CC6D5EF}"/>
    <cellStyle name="Standaard 3 2 4 2 2 2 3 3" xfId="4912" xr:uid="{0E8B98CD-5053-484B-9269-20D3EC280B01}"/>
    <cellStyle name="Standaard 3 2 4 2 2 2 4" xfId="2222" xr:uid="{6FD8AC69-D52A-4C36-A262-BC0FCB995878}"/>
    <cellStyle name="Standaard 3 2 4 2 2 2 4 2" xfId="5808" xr:uid="{0482DA3C-D3A7-4F93-9788-7A4802FCC580}"/>
    <cellStyle name="Standaard 3 2 4 2 2 2 5" xfId="4016" xr:uid="{CD982256-28CB-442B-A427-9D34BB9BFB12}"/>
    <cellStyle name="Standaard 3 2 4 2 2 3" xfId="654" xr:uid="{36476824-5042-484A-BC68-D151EBD85C10}"/>
    <cellStyle name="Standaard 3 2 4 2 2 3 2" xfId="1550" xr:uid="{54E7581E-E698-4CC6-A4B9-7F7922FB9132}"/>
    <cellStyle name="Standaard 3 2 4 2 2 3 2 2" xfId="3342" xr:uid="{933EA0C1-C365-4DA3-A73E-07855BFE713D}"/>
    <cellStyle name="Standaard 3 2 4 2 2 3 2 2 2" xfId="6928" xr:uid="{559DEC9C-ECB7-4263-99D8-A94C3956C8E7}"/>
    <cellStyle name="Standaard 3 2 4 2 2 3 2 3" xfId="5136" xr:uid="{EDD6B248-5851-4D12-9E5E-D1A23E341DA1}"/>
    <cellStyle name="Standaard 3 2 4 2 2 3 3" xfId="2446" xr:uid="{A799DB94-D9F8-4762-A3DA-4A207F9EAF17}"/>
    <cellStyle name="Standaard 3 2 4 2 2 3 3 2" xfId="6032" xr:uid="{8D1AB418-97F5-4707-8A44-0979A72D1554}"/>
    <cellStyle name="Standaard 3 2 4 2 2 3 4" xfId="4240" xr:uid="{080C2F35-E885-49DC-9622-780EF3B44E4D}"/>
    <cellStyle name="Standaard 3 2 4 2 2 4" xfId="1102" xr:uid="{60511E0A-9056-492B-BF7A-D020695FEA8F}"/>
    <cellStyle name="Standaard 3 2 4 2 2 4 2" xfId="2894" xr:uid="{CC22E042-250C-4F75-8A1D-BEF8B20115EA}"/>
    <cellStyle name="Standaard 3 2 4 2 2 4 2 2" xfId="6480" xr:uid="{8BDA2CB5-61C4-4946-B60F-1C17B07B8C6C}"/>
    <cellStyle name="Standaard 3 2 4 2 2 4 3" xfId="4688" xr:uid="{E91E58A6-9C00-4490-8E3A-9473EB2DCD32}"/>
    <cellStyle name="Standaard 3 2 4 2 2 5" xfId="1998" xr:uid="{3B0A4898-9410-40D4-B9AA-AC77F38C90F7}"/>
    <cellStyle name="Standaard 3 2 4 2 2 5 2" xfId="5584" xr:uid="{BC9EA7EB-C03D-470B-8BEA-D3BA8EE95DDB}"/>
    <cellStyle name="Standaard 3 2 4 2 2 6" xfId="3792" xr:uid="{F6D9F12C-6856-4F46-BB4D-E44DC6597F54}"/>
    <cellStyle name="Standaard 3 2 4 2 3" xfId="318" xr:uid="{4A45CC82-310D-4A6F-AE91-844424016BFB}"/>
    <cellStyle name="Standaard 3 2 4 2 3 2" xfId="766" xr:uid="{B7C8DA82-C861-4D95-81E1-CD1A124D8B09}"/>
    <cellStyle name="Standaard 3 2 4 2 3 2 2" xfId="1662" xr:uid="{8501535A-BE31-4B4F-AB44-BDA617C0EAB2}"/>
    <cellStyle name="Standaard 3 2 4 2 3 2 2 2" xfId="3454" xr:uid="{CAFBAB7A-0D85-424C-885D-FF68AB491895}"/>
    <cellStyle name="Standaard 3 2 4 2 3 2 2 2 2" xfId="7040" xr:uid="{3ED19149-64AD-4C67-8620-B20316C2E11D}"/>
    <cellStyle name="Standaard 3 2 4 2 3 2 2 3" xfId="5248" xr:uid="{CFCDEA1C-BA02-40FA-9600-F06EC5FF96AC}"/>
    <cellStyle name="Standaard 3 2 4 2 3 2 3" xfId="2558" xr:uid="{2B529878-9DB9-4769-9818-E01CB2D72181}"/>
    <cellStyle name="Standaard 3 2 4 2 3 2 3 2" xfId="6144" xr:uid="{354BFBA7-A765-4EC5-BA7E-B3613657DCAF}"/>
    <cellStyle name="Standaard 3 2 4 2 3 2 4" xfId="4352" xr:uid="{68C7572D-2DC8-4CD4-A2E0-63A56DEF3D24}"/>
    <cellStyle name="Standaard 3 2 4 2 3 3" xfId="1214" xr:uid="{3F80E180-3BD8-4B5C-9160-F2322097ADCB}"/>
    <cellStyle name="Standaard 3 2 4 2 3 3 2" xfId="3006" xr:uid="{3A2024D8-F3D4-4927-B0FB-BC0C043DC35F}"/>
    <cellStyle name="Standaard 3 2 4 2 3 3 2 2" xfId="6592" xr:uid="{FC06604B-CB98-4954-BF60-71FE032E7BF3}"/>
    <cellStyle name="Standaard 3 2 4 2 3 3 3" xfId="4800" xr:uid="{CDD9368F-9CC9-4124-A935-14EDA3877125}"/>
    <cellStyle name="Standaard 3 2 4 2 3 4" xfId="2110" xr:uid="{E806D2D4-F930-4DD8-9DE1-7E57947C1914}"/>
    <cellStyle name="Standaard 3 2 4 2 3 4 2" xfId="5696" xr:uid="{243B9D41-17B4-42CD-925F-1ED6B7EF40F0}"/>
    <cellStyle name="Standaard 3 2 4 2 3 5" xfId="3904" xr:uid="{0ED176ED-72A7-4DA4-B3F2-47B9120DA956}"/>
    <cellStyle name="Standaard 3 2 4 2 4" xfId="542" xr:uid="{122BEA10-4EF5-4189-830E-070E6FE5BD87}"/>
    <cellStyle name="Standaard 3 2 4 2 4 2" xfId="1438" xr:uid="{5A8FCAF3-9984-40A8-804E-7A029A1E85D7}"/>
    <cellStyle name="Standaard 3 2 4 2 4 2 2" xfId="3230" xr:uid="{B9F8F594-AF1C-4EE6-8DC4-319DE94DE33C}"/>
    <cellStyle name="Standaard 3 2 4 2 4 2 2 2" xfId="6816" xr:uid="{2B5583A3-9FCB-4409-8B1C-484D9AFAF338}"/>
    <cellStyle name="Standaard 3 2 4 2 4 2 3" xfId="5024" xr:uid="{8EFF349D-080B-4C68-88C1-42EB7FC7CB08}"/>
    <cellStyle name="Standaard 3 2 4 2 4 3" xfId="2334" xr:uid="{5B661DAA-2391-48FE-AE9F-2217182CC1DF}"/>
    <cellStyle name="Standaard 3 2 4 2 4 3 2" xfId="5920" xr:uid="{6962D339-72C8-4A53-B7CE-3F57008E83A1}"/>
    <cellStyle name="Standaard 3 2 4 2 4 4" xfId="4128" xr:uid="{E5B90922-9CE5-43DC-A9BC-1242E878ACD9}"/>
    <cellStyle name="Standaard 3 2 4 2 5" xfId="990" xr:uid="{45D4B2D9-C433-4274-B574-AE47AA863B49}"/>
    <cellStyle name="Standaard 3 2 4 2 5 2" xfId="2782" xr:uid="{1F488CC9-7E18-4655-AD89-29A13AF0EDB0}"/>
    <cellStyle name="Standaard 3 2 4 2 5 2 2" xfId="6368" xr:uid="{1F0A5463-547A-4784-B7B9-8F4CD1B0F6E0}"/>
    <cellStyle name="Standaard 3 2 4 2 5 3" xfId="4576" xr:uid="{C328E3E8-A7D5-467F-A972-6BA77C4CE51D}"/>
    <cellStyle name="Standaard 3 2 4 2 6" xfId="1886" xr:uid="{FAA7C7ED-56FE-4150-844F-5468BAE2964E}"/>
    <cellStyle name="Standaard 3 2 4 2 6 2" xfId="5472" xr:uid="{6EF05D64-EE33-471C-A053-01FDF89D5A70}"/>
    <cellStyle name="Standaard 3 2 4 2 7" xfId="3680" xr:uid="{D3342611-7A15-4FE4-B965-77B731C801A8}"/>
    <cellStyle name="Standaard 3 2 4 3" xfId="150" xr:uid="{35CA0C69-CAE1-45F5-B910-10E3CB644A28}"/>
    <cellStyle name="Standaard 3 2 4 3 2" xfId="374" xr:uid="{792C3D51-BEDF-4EEF-9D50-176658B6DDEE}"/>
    <cellStyle name="Standaard 3 2 4 3 2 2" xfId="822" xr:uid="{6EBDEFE7-2A47-4963-87DF-65989848016A}"/>
    <cellStyle name="Standaard 3 2 4 3 2 2 2" xfId="1718" xr:uid="{0199F554-B76D-4BFF-87D3-9F73B2D2DA6C}"/>
    <cellStyle name="Standaard 3 2 4 3 2 2 2 2" xfId="3510" xr:uid="{C56CC2A5-1C6D-4C53-ACBF-69F7B393285A}"/>
    <cellStyle name="Standaard 3 2 4 3 2 2 2 2 2" xfId="7096" xr:uid="{9FB4294B-A650-493F-B7D4-04ED51BE7E70}"/>
    <cellStyle name="Standaard 3 2 4 3 2 2 2 3" xfId="5304" xr:uid="{10D791B4-CAB3-44F6-9B0D-B101C8DDDE03}"/>
    <cellStyle name="Standaard 3 2 4 3 2 2 3" xfId="2614" xr:uid="{3B9D74F1-F2D9-4A23-904B-1FB6958F59CD}"/>
    <cellStyle name="Standaard 3 2 4 3 2 2 3 2" xfId="6200" xr:uid="{FC09F57D-8AD0-40BC-97F8-E4F59A718CBA}"/>
    <cellStyle name="Standaard 3 2 4 3 2 2 4" xfId="4408" xr:uid="{89E0937B-2939-45D5-80F5-C571132418E2}"/>
    <cellStyle name="Standaard 3 2 4 3 2 3" xfId="1270" xr:uid="{C7CE5CA0-9C6E-43B7-8E3B-917AD0C9A8F6}"/>
    <cellStyle name="Standaard 3 2 4 3 2 3 2" xfId="3062" xr:uid="{7318F09F-40D7-4A9F-807C-ADD00E33292A}"/>
    <cellStyle name="Standaard 3 2 4 3 2 3 2 2" xfId="6648" xr:uid="{77865482-DF64-4F16-8A39-854A0D96638C}"/>
    <cellStyle name="Standaard 3 2 4 3 2 3 3" xfId="4856" xr:uid="{C357DA4E-19C9-4F82-8CD8-C4AAF31E21E7}"/>
    <cellStyle name="Standaard 3 2 4 3 2 4" xfId="2166" xr:uid="{03A796BA-77B9-4632-B64E-92F15943BDC7}"/>
    <cellStyle name="Standaard 3 2 4 3 2 4 2" xfId="5752" xr:uid="{3755BA43-DE01-4F5D-8E3B-57A829D3C339}"/>
    <cellStyle name="Standaard 3 2 4 3 2 5" xfId="3960" xr:uid="{CEF5B56B-8A7B-40D5-92EB-75BF7F199D1A}"/>
    <cellStyle name="Standaard 3 2 4 3 3" xfId="598" xr:uid="{27C2F615-A460-41A7-A102-1E3223B9467D}"/>
    <cellStyle name="Standaard 3 2 4 3 3 2" xfId="1494" xr:uid="{62019967-4B0A-4C31-9CC1-2912BD8850C0}"/>
    <cellStyle name="Standaard 3 2 4 3 3 2 2" xfId="3286" xr:uid="{3579FD64-29F2-432F-B694-F4DBEB46B468}"/>
    <cellStyle name="Standaard 3 2 4 3 3 2 2 2" xfId="6872" xr:uid="{19450582-16E2-44B1-B4F4-ABC06C4FBF27}"/>
    <cellStyle name="Standaard 3 2 4 3 3 2 3" xfId="5080" xr:uid="{D4372810-2E3D-4FCA-91D8-74EE75A5FA99}"/>
    <cellStyle name="Standaard 3 2 4 3 3 3" xfId="2390" xr:uid="{6B84F32D-4BEB-4114-9C14-77E70CF8A318}"/>
    <cellStyle name="Standaard 3 2 4 3 3 3 2" xfId="5976" xr:uid="{3FD1FCD4-9BF3-405A-B219-C36D6D087E3D}"/>
    <cellStyle name="Standaard 3 2 4 3 3 4" xfId="4184" xr:uid="{5C69736A-9C16-4786-88E1-882B3C294365}"/>
    <cellStyle name="Standaard 3 2 4 3 4" xfId="1046" xr:uid="{82BB1BD5-99F2-4F9D-B4DF-79CA42E70299}"/>
    <cellStyle name="Standaard 3 2 4 3 4 2" xfId="2838" xr:uid="{13C92372-27E9-4778-B127-C493A8EFD66D}"/>
    <cellStyle name="Standaard 3 2 4 3 4 2 2" xfId="6424" xr:uid="{ACD18848-D315-4BDB-B069-3036D9909868}"/>
    <cellStyle name="Standaard 3 2 4 3 4 3" xfId="4632" xr:uid="{77F6D758-AA6B-45EB-86F9-5BA45FC1F235}"/>
    <cellStyle name="Standaard 3 2 4 3 5" xfId="1942" xr:uid="{9068B22F-F812-4481-B1B5-4B452B865924}"/>
    <cellStyle name="Standaard 3 2 4 3 5 2" xfId="5528" xr:uid="{4CAA9D3B-1E73-4EA0-8B9D-63DCFAF0957D}"/>
    <cellStyle name="Standaard 3 2 4 3 6" xfId="3736" xr:uid="{D00F7E60-5C57-4512-B72F-30F576D660E0}"/>
    <cellStyle name="Standaard 3 2 4 4" xfId="262" xr:uid="{1D54E40F-CCDC-4F71-9121-F036722AFF30}"/>
    <cellStyle name="Standaard 3 2 4 4 2" xfId="710" xr:uid="{D57D73A6-4F20-4266-8E97-5FACF1046575}"/>
    <cellStyle name="Standaard 3 2 4 4 2 2" xfId="1606" xr:uid="{8D23BC5E-7B55-4B76-AF71-F4DC83CCD4BB}"/>
    <cellStyle name="Standaard 3 2 4 4 2 2 2" xfId="3398" xr:uid="{B8E5279E-4560-45D6-903A-F516E4A6486E}"/>
    <cellStyle name="Standaard 3 2 4 4 2 2 2 2" xfId="6984" xr:uid="{85507A21-0E77-49CC-AC6D-9417EB932779}"/>
    <cellStyle name="Standaard 3 2 4 4 2 2 3" xfId="5192" xr:uid="{758B584E-6C70-428B-B53E-126256BCDC77}"/>
    <cellStyle name="Standaard 3 2 4 4 2 3" xfId="2502" xr:uid="{C47955C1-18F6-4A76-B88C-39111FAC581E}"/>
    <cellStyle name="Standaard 3 2 4 4 2 3 2" xfId="6088" xr:uid="{6B4A2022-0D7D-41EB-BE4B-A630DFE90977}"/>
    <cellStyle name="Standaard 3 2 4 4 2 4" xfId="4296" xr:uid="{2598309D-4A3D-417B-A16D-D62D805DF515}"/>
    <cellStyle name="Standaard 3 2 4 4 3" xfId="1158" xr:uid="{4DAD3FD6-5E56-4367-9562-C46294D4FA07}"/>
    <cellStyle name="Standaard 3 2 4 4 3 2" xfId="2950" xr:uid="{2BF7ABF0-A393-4F21-9327-6222CA0AB668}"/>
    <cellStyle name="Standaard 3 2 4 4 3 2 2" xfId="6536" xr:uid="{FFF56290-6147-46C5-98DB-782C13BF2157}"/>
    <cellStyle name="Standaard 3 2 4 4 3 3" xfId="4744" xr:uid="{299B1936-9905-4D4A-867A-1C4ADA915391}"/>
    <cellStyle name="Standaard 3 2 4 4 4" xfId="2054" xr:uid="{9F598EA2-60E6-49CB-8F5D-3934E996F696}"/>
    <cellStyle name="Standaard 3 2 4 4 4 2" xfId="5640" xr:uid="{650BE849-D32A-40A6-820C-964C7CFF88F7}"/>
    <cellStyle name="Standaard 3 2 4 4 5" xfId="3848" xr:uid="{2CDC93FD-B102-456D-9205-6ABBEC17BB34}"/>
    <cellStyle name="Standaard 3 2 4 5" xfId="486" xr:uid="{5525D57C-57E7-435D-A703-C0F6E6CAD77F}"/>
    <cellStyle name="Standaard 3 2 4 5 2" xfId="1382" xr:uid="{57B61731-1E35-4736-9841-2A42D7325464}"/>
    <cellStyle name="Standaard 3 2 4 5 2 2" xfId="3174" xr:uid="{DDE3AD8C-5F9B-4AE8-846E-BE72AE8D1442}"/>
    <cellStyle name="Standaard 3 2 4 5 2 2 2" xfId="6760" xr:uid="{D4B0B422-89C5-41A5-8181-E737DA7553DD}"/>
    <cellStyle name="Standaard 3 2 4 5 2 3" xfId="4968" xr:uid="{69CEED45-CCB2-4CC7-A1AE-7E04A7DEAB21}"/>
    <cellStyle name="Standaard 3 2 4 5 3" xfId="2278" xr:uid="{042FDCDC-A4E2-4C83-80AE-C2A28BE179AC}"/>
    <cellStyle name="Standaard 3 2 4 5 3 2" xfId="5864" xr:uid="{F8057150-3F0E-48E7-8BF2-5567B6530062}"/>
    <cellStyle name="Standaard 3 2 4 5 4" xfId="4072" xr:uid="{8263C5BB-15FA-4D90-8C45-30AA281157D9}"/>
    <cellStyle name="Standaard 3 2 4 6" xfId="934" xr:uid="{157B30F3-24DC-44CB-9F2E-204BE7902CCB}"/>
    <cellStyle name="Standaard 3 2 4 6 2" xfId="2726" xr:uid="{5622E18B-5602-4091-BF5D-39A3252F059A}"/>
    <cellStyle name="Standaard 3 2 4 6 2 2" xfId="6312" xr:uid="{209184B0-EA06-4D29-8DB0-54E7231C23CB}"/>
    <cellStyle name="Standaard 3 2 4 6 3" xfId="4520" xr:uid="{51646597-B78A-4951-857A-49EFEA01677E}"/>
    <cellStyle name="Standaard 3 2 4 7" xfId="1830" xr:uid="{AA44CE21-1CB5-403E-984A-0F724A904A86}"/>
    <cellStyle name="Standaard 3 2 4 7 2" xfId="5416" xr:uid="{87A19D33-9858-4217-9476-61D716E9F599}"/>
    <cellStyle name="Standaard 3 2 4 8" xfId="3624" xr:uid="{8D524E93-62FC-4544-B61F-2B7D254DAF4E}"/>
    <cellStyle name="Standaard 3 2 5" xfId="66" xr:uid="{017C276B-B443-40BE-A5F7-143B713708FC}"/>
    <cellStyle name="Standaard 3 2 5 2" xfId="178" xr:uid="{B0C9019D-8835-4131-9840-2BE1607B12C0}"/>
    <cellStyle name="Standaard 3 2 5 2 2" xfId="402" xr:uid="{4ED08944-BE4A-40BB-9486-9EBE3EC86610}"/>
    <cellStyle name="Standaard 3 2 5 2 2 2" xfId="850" xr:uid="{D45F582A-7983-4C57-8052-677C8239874A}"/>
    <cellStyle name="Standaard 3 2 5 2 2 2 2" xfId="1746" xr:uid="{DDB17943-9F70-44C2-8925-32015F503B76}"/>
    <cellStyle name="Standaard 3 2 5 2 2 2 2 2" xfId="3538" xr:uid="{C4FC3DC0-4574-41E6-9D77-B1BF467443AD}"/>
    <cellStyle name="Standaard 3 2 5 2 2 2 2 2 2" xfId="7124" xr:uid="{D7DE28AD-213F-451B-98C9-135572A19639}"/>
    <cellStyle name="Standaard 3 2 5 2 2 2 2 3" xfId="5332" xr:uid="{1D541814-3BD5-41F0-95F7-B7D129DAEAF1}"/>
    <cellStyle name="Standaard 3 2 5 2 2 2 3" xfId="2642" xr:uid="{7E5A17C7-D1BC-47CB-81D6-BEF4A9AB71C4}"/>
    <cellStyle name="Standaard 3 2 5 2 2 2 3 2" xfId="6228" xr:uid="{1E7CE457-4A56-47CE-9E29-EE3AF115FCFD}"/>
    <cellStyle name="Standaard 3 2 5 2 2 2 4" xfId="4436" xr:uid="{FA4D432D-A43D-4DDA-8275-AD3D90D88B9B}"/>
    <cellStyle name="Standaard 3 2 5 2 2 3" xfId="1298" xr:uid="{53269EAF-BD6F-4618-ADC9-AE01E9EAF8D0}"/>
    <cellStyle name="Standaard 3 2 5 2 2 3 2" xfId="3090" xr:uid="{40532DCB-0AB3-4F77-87BF-DC0327C74E4E}"/>
    <cellStyle name="Standaard 3 2 5 2 2 3 2 2" xfId="6676" xr:uid="{EDBE0AF6-29B3-4065-B4CC-B3DD72E13D13}"/>
    <cellStyle name="Standaard 3 2 5 2 2 3 3" xfId="4884" xr:uid="{1252CF6D-BB21-4E6A-8B60-E7BEC3716060}"/>
    <cellStyle name="Standaard 3 2 5 2 2 4" xfId="2194" xr:uid="{3034A420-CCDC-4467-9AE8-C3BB4B55A016}"/>
    <cellStyle name="Standaard 3 2 5 2 2 4 2" xfId="5780" xr:uid="{D1F36DCE-1ADE-44A7-AD5A-1A346F715504}"/>
    <cellStyle name="Standaard 3 2 5 2 2 5" xfId="3988" xr:uid="{A3085E6B-5634-496E-8D2E-0068BE692461}"/>
    <cellStyle name="Standaard 3 2 5 2 3" xfId="626" xr:uid="{13D06B8C-2794-4315-A225-AF74B1C7457B}"/>
    <cellStyle name="Standaard 3 2 5 2 3 2" xfId="1522" xr:uid="{13506C8E-3C45-4804-B2DF-6A7C58ED0FCD}"/>
    <cellStyle name="Standaard 3 2 5 2 3 2 2" xfId="3314" xr:uid="{463DEDE8-8605-4C05-B94F-1E65AB7A6C8B}"/>
    <cellStyle name="Standaard 3 2 5 2 3 2 2 2" xfId="6900" xr:uid="{AC27E29E-C990-40F3-ABF0-D08E223D0360}"/>
    <cellStyle name="Standaard 3 2 5 2 3 2 3" xfId="5108" xr:uid="{BD05F394-31F1-4323-9026-8BD75756DB68}"/>
    <cellStyle name="Standaard 3 2 5 2 3 3" xfId="2418" xr:uid="{68DD46B7-CEBD-4968-B7C9-675AB3694E77}"/>
    <cellStyle name="Standaard 3 2 5 2 3 3 2" xfId="6004" xr:uid="{3199F769-E6E5-47E9-B64B-1C2EE28A8948}"/>
    <cellStyle name="Standaard 3 2 5 2 3 4" xfId="4212" xr:uid="{AAEF4FA7-995B-4338-A3BC-0AA0622BDAE4}"/>
    <cellStyle name="Standaard 3 2 5 2 4" xfId="1074" xr:uid="{AF697236-017E-4D43-870B-348631F4647A}"/>
    <cellStyle name="Standaard 3 2 5 2 4 2" xfId="2866" xr:uid="{2DCF1A21-4DCE-49C6-BC95-EDDBE282B142}"/>
    <cellStyle name="Standaard 3 2 5 2 4 2 2" xfId="6452" xr:uid="{60A34367-FB85-4860-95DF-A5C4FA9DA76C}"/>
    <cellStyle name="Standaard 3 2 5 2 4 3" xfId="4660" xr:uid="{612A1D23-D162-442F-973A-12A1B0D2B10D}"/>
    <cellStyle name="Standaard 3 2 5 2 5" xfId="1970" xr:uid="{501598DE-2923-482F-A74B-9D8BB62140A6}"/>
    <cellStyle name="Standaard 3 2 5 2 5 2" xfId="5556" xr:uid="{0CF4ECED-E119-466A-BBB1-B2F8DE2765B2}"/>
    <cellStyle name="Standaard 3 2 5 2 6" xfId="3764" xr:uid="{8B6E74CD-C8AB-4163-BB00-23194A5020A0}"/>
    <cellStyle name="Standaard 3 2 5 3" xfId="290" xr:uid="{481205B7-1BB9-4B7F-BB09-27205EC3FE71}"/>
    <cellStyle name="Standaard 3 2 5 3 2" xfId="738" xr:uid="{DF55272A-94E1-4BF2-A9FE-094F2F6790DD}"/>
    <cellStyle name="Standaard 3 2 5 3 2 2" xfId="1634" xr:uid="{F69218AD-3A97-4D7D-8BCA-20F16A2F4CAA}"/>
    <cellStyle name="Standaard 3 2 5 3 2 2 2" xfId="3426" xr:uid="{0036350D-616C-4A4F-9ECA-142C14D07970}"/>
    <cellStyle name="Standaard 3 2 5 3 2 2 2 2" xfId="7012" xr:uid="{43419A3A-D630-4AA2-A21C-9E1730EECDE6}"/>
    <cellStyle name="Standaard 3 2 5 3 2 2 3" xfId="5220" xr:uid="{D780424A-3D06-49C5-9E17-357B44D4EBF8}"/>
    <cellStyle name="Standaard 3 2 5 3 2 3" xfId="2530" xr:uid="{3FD4FD6F-F915-4606-9BEE-B3B73C8F9CDE}"/>
    <cellStyle name="Standaard 3 2 5 3 2 3 2" xfId="6116" xr:uid="{01720183-E3A5-4E85-9799-4D62907DAD00}"/>
    <cellStyle name="Standaard 3 2 5 3 2 4" xfId="4324" xr:uid="{0E135A67-E419-4C84-B2D8-C9237DB8B768}"/>
    <cellStyle name="Standaard 3 2 5 3 3" xfId="1186" xr:uid="{DEA4C13B-CD43-45BD-AA92-C58E70038CC1}"/>
    <cellStyle name="Standaard 3 2 5 3 3 2" xfId="2978" xr:uid="{A1CE5185-AD55-4C31-B9A7-2CA06CA158C4}"/>
    <cellStyle name="Standaard 3 2 5 3 3 2 2" xfId="6564" xr:uid="{377B8F48-A692-4BFF-9832-323F9081F0CD}"/>
    <cellStyle name="Standaard 3 2 5 3 3 3" xfId="4772" xr:uid="{B12365B0-620C-499F-8068-7226F0C39A6F}"/>
    <cellStyle name="Standaard 3 2 5 3 4" xfId="2082" xr:uid="{D648E460-136B-4E8D-89B1-74E921915FE7}"/>
    <cellStyle name="Standaard 3 2 5 3 4 2" xfId="5668" xr:uid="{62F6078B-B689-4D3E-9DEA-872BB8F62DD2}"/>
    <cellStyle name="Standaard 3 2 5 3 5" xfId="3876" xr:uid="{9CF42071-F39D-4B84-99F2-C342404B559A}"/>
    <cellStyle name="Standaard 3 2 5 4" xfId="514" xr:uid="{C942A8A8-B817-41DD-8DBC-1845E1C555AD}"/>
    <cellStyle name="Standaard 3 2 5 4 2" xfId="1410" xr:uid="{68031544-78BE-4662-8FE4-1B6539D0032E}"/>
    <cellStyle name="Standaard 3 2 5 4 2 2" xfId="3202" xr:uid="{7F2E0F94-C69A-4969-B5DB-6BA282DE74FF}"/>
    <cellStyle name="Standaard 3 2 5 4 2 2 2" xfId="6788" xr:uid="{FB6C867E-620D-4115-AF45-334BF7D79171}"/>
    <cellStyle name="Standaard 3 2 5 4 2 3" xfId="4996" xr:uid="{234E9834-404E-4E87-87E2-A285B54381A8}"/>
    <cellStyle name="Standaard 3 2 5 4 3" xfId="2306" xr:uid="{69CDF732-5D68-4560-A308-3FC20676F8E0}"/>
    <cellStyle name="Standaard 3 2 5 4 3 2" xfId="5892" xr:uid="{75F6476D-0097-4800-9C74-FE75CBB7BFBA}"/>
    <cellStyle name="Standaard 3 2 5 4 4" xfId="4100" xr:uid="{5596B012-88DC-4165-9A58-C685E962171C}"/>
    <cellStyle name="Standaard 3 2 5 5" xfId="962" xr:uid="{A5852228-B2D9-4E6A-BDF7-E55FB2CA868C}"/>
    <cellStyle name="Standaard 3 2 5 5 2" xfId="2754" xr:uid="{DFC3BA76-B6BD-4925-ACFC-0BC986BC552F}"/>
    <cellStyle name="Standaard 3 2 5 5 2 2" xfId="6340" xr:uid="{B660FCB3-FD3F-4E88-B3E6-6A1F8F73D4EB}"/>
    <cellStyle name="Standaard 3 2 5 5 3" xfId="4548" xr:uid="{57D47179-DA5A-4501-AE09-E0C6EB306053}"/>
    <cellStyle name="Standaard 3 2 5 6" xfId="1858" xr:uid="{1B69B3C1-822D-4ADF-BAE6-58EC82BC0963}"/>
    <cellStyle name="Standaard 3 2 5 6 2" xfId="5444" xr:uid="{5D00B240-91CC-4B28-AFE4-8A01930041A7}"/>
    <cellStyle name="Standaard 3 2 5 7" xfId="3652" xr:uid="{B946F9CF-66CE-4F49-A5D1-4DEF15670B72}"/>
    <cellStyle name="Standaard 3 2 6" xfId="122" xr:uid="{E77D5ECA-5EDC-4705-AA48-A928AAAF32EE}"/>
    <cellStyle name="Standaard 3 2 6 2" xfId="346" xr:uid="{67C4C372-92E7-4FFD-A5AF-FD8CB9A45175}"/>
    <cellStyle name="Standaard 3 2 6 2 2" xfId="794" xr:uid="{7210E057-08CB-497A-8E43-4A117311626B}"/>
    <cellStyle name="Standaard 3 2 6 2 2 2" xfId="1690" xr:uid="{F0D02697-06A6-41BD-8913-5506C5613D1D}"/>
    <cellStyle name="Standaard 3 2 6 2 2 2 2" xfId="3482" xr:uid="{74AAEC93-14A7-4741-A419-BE968F3CC355}"/>
    <cellStyle name="Standaard 3 2 6 2 2 2 2 2" xfId="7068" xr:uid="{E0771980-8BDF-42F7-92D0-F88BC06FE1D3}"/>
    <cellStyle name="Standaard 3 2 6 2 2 2 3" xfId="5276" xr:uid="{EDFA5C50-AB86-4131-9D08-1A7F059FE19A}"/>
    <cellStyle name="Standaard 3 2 6 2 2 3" xfId="2586" xr:uid="{A9472385-3A53-46F9-9A08-AE1251699A2C}"/>
    <cellStyle name="Standaard 3 2 6 2 2 3 2" xfId="6172" xr:uid="{F0CE4C05-1D09-4A81-B09A-4856BF5D7BDF}"/>
    <cellStyle name="Standaard 3 2 6 2 2 4" xfId="4380" xr:uid="{7880E5E1-1376-40E5-BECA-A167B6AAF4FC}"/>
    <cellStyle name="Standaard 3 2 6 2 3" xfId="1242" xr:uid="{3DE9605D-AD4E-4E60-9910-69AA881280B4}"/>
    <cellStyle name="Standaard 3 2 6 2 3 2" xfId="3034" xr:uid="{A102F097-0B02-466D-8284-EF53C2CD5C8C}"/>
    <cellStyle name="Standaard 3 2 6 2 3 2 2" xfId="6620" xr:uid="{3A1335D1-6536-4E10-8424-67A2C25FCF5A}"/>
    <cellStyle name="Standaard 3 2 6 2 3 3" xfId="4828" xr:uid="{CDFB06B3-22D4-4038-B0E8-826F864D4B30}"/>
    <cellStyle name="Standaard 3 2 6 2 4" xfId="2138" xr:uid="{EEB607B4-2AC2-4F2F-9A72-6A51DABDC58B}"/>
    <cellStyle name="Standaard 3 2 6 2 4 2" xfId="5724" xr:uid="{0555BCBB-0240-40BB-8E69-CD38B84DC5EB}"/>
    <cellStyle name="Standaard 3 2 6 2 5" xfId="3932" xr:uid="{C608F964-AD82-4F0C-A50B-B62F2A2B8E99}"/>
    <cellStyle name="Standaard 3 2 6 3" xfId="570" xr:uid="{384A4E28-4308-4452-9270-05927E85FC2B}"/>
    <cellStyle name="Standaard 3 2 6 3 2" xfId="1466" xr:uid="{5F8F6D5C-0BF0-4233-AADA-931F030B34CD}"/>
    <cellStyle name="Standaard 3 2 6 3 2 2" xfId="3258" xr:uid="{264C371D-290F-42E4-9DBA-4C240F2EE205}"/>
    <cellStyle name="Standaard 3 2 6 3 2 2 2" xfId="6844" xr:uid="{07810BB7-8178-4EC5-8CBF-9779BDC4D18D}"/>
    <cellStyle name="Standaard 3 2 6 3 2 3" xfId="5052" xr:uid="{604A4EA0-2600-4B73-9657-E592EFF6B3FD}"/>
    <cellStyle name="Standaard 3 2 6 3 3" xfId="2362" xr:uid="{266FA3A6-C941-416D-9B71-FDE02BA7F2D9}"/>
    <cellStyle name="Standaard 3 2 6 3 3 2" xfId="5948" xr:uid="{BC0F99FA-8D25-45CE-8947-30F3F9064995}"/>
    <cellStyle name="Standaard 3 2 6 3 4" xfId="4156" xr:uid="{6BBE07CC-11DD-4704-A504-F992CF6D8881}"/>
    <cellStyle name="Standaard 3 2 6 4" xfId="1018" xr:uid="{06BC98F4-EAD1-48F4-A737-3CD5DA54A472}"/>
    <cellStyle name="Standaard 3 2 6 4 2" xfId="2810" xr:uid="{48A8EA6B-F954-417B-9988-C81019F7066D}"/>
    <cellStyle name="Standaard 3 2 6 4 2 2" xfId="6396" xr:uid="{7FFD9316-19D4-46CB-A1B4-BE416FEF77A1}"/>
    <cellStyle name="Standaard 3 2 6 4 3" xfId="4604" xr:uid="{519603AC-091D-4EAE-96F3-7C5F17371367}"/>
    <cellStyle name="Standaard 3 2 6 5" xfId="1914" xr:uid="{C6BA0040-0A6C-47BD-A34F-3F8D55724534}"/>
    <cellStyle name="Standaard 3 2 6 5 2" xfId="5500" xr:uid="{5D30B3C1-20C8-4DA2-B636-37712D274732}"/>
    <cellStyle name="Standaard 3 2 6 6" xfId="3708" xr:uid="{69C58BA0-7B53-4405-A140-3699B8297A98}"/>
    <cellStyle name="Standaard 3 2 7" xfId="234" xr:uid="{A7C6870B-E0DF-4FE4-ADFF-4B6762EA468B}"/>
    <cellStyle name="Standaard 3 2 7 2" xfId="682" xr:uid="{EEE0E8AA-612B-4001-A0FA-42EFFF1F8D2A}"/>
    <cellStyle name="Standaard 3 2 7 2 2" xfId="1578" xr:uid="{29B39055-746E-499D-A864-CFA766B05584}"/>
    <cellStyle name="Standaard 3 2 7 2 2 2" xfId="3370" xr:uid="{48BE59A3-995E-4A97-9FA4-9D909152379F}"/>
    <cellStyle name="Standaard 3 2 7 2 2 2 2" xfId="6956" xr:uid="{1B9BE344-4232-4C93-9C1C-169D4295ABE1}"/>
    <cellStyle name="Standaard 3 2 7 2 2 3" xfId="5164" xr:uid="{848F9284-FE34-4414-A942-8ADCC50B3389}"/>
    <cellStyle name="Standaard 3 2 7 2 3" xfId="2474" xr:uid="{61EA7985-8000-4B82-90DB-6C1E116E8ACB}"/>
    <cellStyle name="Standaard 3 2 7 2 3 2" xfId="6060" xr:uid="{21B19F95-A287-4945-97D8-440902B11B16}"/>
    <cellStyle name="Standaard 3 2 7 2 4" xfId="4268" xr:uid="{CB5B27D8-3B1A-4FEE-9B0A-A5EC3F3E6DE4}"/>
    <cellStyle name="Standaard 3 2 7 3" xfId="1130" xr:uid="{98012288-044B-4C1B-B0F2-110FC78B7B35}"/>
    <cellStyle name="Standaard 3 2 7 3 2" xfId="2922" xr:uid="{29158062-1AD2-46D3-A061-9F1CAC036A47}"/>
    <cellStyle name="Standaard 3 2 7 3 2 2" xfId="6508" xr:uid="{6AFC40FE-EB72-4967-9340-980025FF4B25}"/>
    <cellStyle name="Standaard 3 2 7 3 3" xfId="4716" xr:uid="{C5108EE9-FCF7-456B-B3E3-632B206FD95A}"/>
    <cellStyle name="Standaard 3 2 7 4" xfId="2026" xr:uid="{A9FD1EE8-7D92-4362-90E4-3B9E41C5E764}"/>
    <cellStyle name="Standaard 3 2 7 4 2" xfId="5612" xr:uid="{7332572C-D5BA-4879-B560-9CE4F035F577}"/>
    <cellStyle name="Standaard 3 2 7 5" xfId="3820" xr:uid="{18603388-C520-47B3-8398-941EC841E09D}"/>
    <cellStyle name="Standaard 3 2 8" xfId="458" xr:uid="{BD2D77B6-CB12-4E58-B85C-50B344C211D9}"/>
    <cellStyle name="Standaard 3 2 8 2" xfId="1354" xr:uid="{DADD83A9-9F08-41C9-ADAA-8B0C36E13DC6}"/>
    <cellStyle name="Standaard 3 2 8 2 2" xfId="3146" xr:uid="{E11A16DF-B676-40F8-BA08-9B80CEBEA7C0}"/>
    <cellStyle name="Standaard 3 2 8 2 2 2" xfId="6732" xr:uid="{A58201AE-ED2F-4451-84BE-EAA28B12D312}"/>
    <cellStyle name="Standaard 3 2 8 2 3" xfId="4940" xr:uid="{767620BD-4A0F-4073-A11B-32E153EC7F85}"/>
    <cellStyle name="Standaard 3 2 8 3" xfId="2250" xr:uid="{9E2492B8-BB20-4BFC-86B7-34940EB23248}"/>
    <cellStyle name="Standaard 3 2 8 3 2" xfId="5836" xr:uid="{A17087EA-FAC7-4D75-89D1-BCB70E22A3C8}"/>
    <cellStyle name="Standaard 3 2 8 4" xfId="4044" xr:uid="{6C93EB6B-FC2A-4A73-B480-10B7E22171F5}"/>
    <cellStyle name="Standaard 3 2 9" xfId="906" xr:uid="{4583CF86-27DE-4497-853C-C70374C8D652}"/>
    <cellStyle name="Standaard 3 2 9 2" xfId="2698" xr:uid="{C71A2D17-8714-48D3-A963-EC8247AC019A}"/>
    <cellStyle name="Standaard 3 2 9 2 2" xfId="6284" xr:uid="{6E81B8A0-AB09-4021-8EB9-E28B422DAB06}"/>
    <cellStyle name="Standaard 3 2 9 3" xfId="4492" xr:uid="{37FA1FE5-9CAB-4B81-A5B1-2A9BB41C2508}"/>
    <cellStyle name="Standaard 3 3" xfId="14" xr:uid="{4993E6BD-93D6-472B-9AFA-E27A09D287B1}"/>
    <cellStyle name="Standaard 3 3 10" xfId="3601" xr:uid="{83A5A8A7-F1A1-49FF-BC0D-16EE8B8445A6}"/>
    <cellStyle name="Standaard 3 3 2" xfId="28" xr:uid="{4842EFC2-8BA3-4EDB-80E6-78C083D0926D}"/>
    <cellStyle name="Standaard 3 3 2 2" xfId="57" xr:uid="{1A1BC831-F5FC-4353-81C4-BB4A127D2867}"/>
    <cellStyle name="Standaard 3 3 2 2 2" xfId="113" xr:uid="{CC1F9A47-0E11-4BA2-869F-43FC80B83375}"/>
    <cellStyle name="Standaard 3 3 2 2 2 2" xfId="225" xr:uid="{9D997977-E472-4742-84F6-26ECAA9636ED}"/>
    <cellStyle name="Standaard 3 3 2 2 2 2 2" xfId="449" xr:uid="{B19CA5E5-2073-491F-A190-B2A3DBD4A53F}"/>
    <cellStyle name="Standaard 3 3 2 2 2 2 2 2" xfId="897" xr:uid="{3E1C229E-0592-480B-A259-6BF05C2ECF34}"/>
    <cellStyle name="Standaard 3 3 2 2 2 2 2 2 2" xfId="1793" xr:uid="{017BF01D-D073-4380-A6FB-3CD735D26C89}"/>
    <cellStyle name="Standaard 3 3 2 2 2 2 2 2 2 2" xfId="3585" xr:uid="{0D17D472-BDFD-46CD-94D0-E62E70B402E6}"/>
    <cellStyle name="Standaard 3 3 2 2 2 2 2 2 2 2 2" xfId="7171" xr:uid="{B64286EB-9B9B-4751-B6C4-246FAF42CD66}"/>
    <cellStyle name="Standaard 3 3 2 2 2 2 2 2 2 3" xfId="5379" xr:uid="{8BFBDE99-9636-4B4C-9758-87B1219C9AD5}"/>
    <cellStyle name="Standaard 3 3 2 2 2 2 2 2 3" xfId="2689" xr:uid="{54C99AE6-1B04-41BF-909E-D18E07A493FA}"/>
    <cellStyle name="Standaard 3 3 2 2 2 2 2 2 3 2" xfId="6275" xr:uid="{3601AA23-C397-4053-B463-9105475E297B}"/>
    <cellStyle name="Standaard 3 3 2 2 2 2 2 2 4" xfId="4483" xr:uid="{69A41948-786A-47DA-A6D1-59917BD8795C}"/>
    <cellStyle name="Standaard 3 3 2 2 2 2 2 3" xfId="1345" xr:uid="{356918AA-7B01-4C24-A3FE-570FD5CD95E0}"/>
    <cellStyle name="Standaard 3 3 2 2 2 2 2 3 2" xfId="3137" xr:uid="{593BC665-A9ED-44F5-9D45-0EC7E9ECF74F}"/>
    <cellStyle name="Standaard 3 3 2 2 2 2 2 3 2 2" xfId="6723" xr:uid="{49AC6292-5B22-4F06-AED4-9FB62627D7B6}"/>
    <cellStyle name="Standaard 3 3 2 2 2 2 2 3 3" xfId="4931" xr:uid="{490B7867-6455-4797-9609-21FE00C420CD}"/>
    <cellStyle name="Standaard 3 3 2 2 2 2 2 4" xfId="2241" xr:uid="{3A0FEF9F-0590-414D-8776-0FAC1181C512}"/>
    <cellStyle name="Standaard 3 3 2 2 2 2 2 4 2" xfId="5827" xr:uid="{D34A6979-8743-4AC6-9DA0-F58C59A23CFE}"/>
    <cellStyle name="Standaard 3 3 2 2 2 2 2 5" xfId="4035" xr:uid="{4ECB7ADD-54E1-4E9B-AD12-9C20E6E5EAC6}"/>
    <cellStyle name="Standaard 3 3 2 2 2 2 3" xfId="673" xr:uid="{B58276E9-2247-4B9E-B618-B5B2F23CD700}"/>
    <cellStyle name="Standaard 3 3 2 2 2 2 3 2" xfId="1569" xr:uid="{899BE40E-2003-49D2-8219-DDA8A9939F09}"/>
    <cellStyle name="Standaard 3 3 2 2 2 2 3 2 2" xfId="3361" xr:uid="{B9E835DC-5C41-4418-9987-7EECBE517C35}"/>
    <cellStyle name="Standaard 3 3 2 2 2 2 3 2 2 2" xfId="6947" xr:uid="{B2234B2F-A62D-4976-B02C-FA87C1327038}"/>
    <cellStyle name="Standaard 3 3 2 2 2 2 3 2 3" xfId="5155" xr:uid="{0F5B8998-DE6A-4DE6-AEA0-0C4A0806E4A0}"/>
    <cellStyle name="Standaard 3 3 2 2 2 2 3 3" xfId="2465" xr:uid="{EE6F1C8F-E829-413F-A7C8-073EA750CBA5}"/>
    <cellStyle name="Standaard 3 3 2 2 2 2 3 3 2" xfId="6051" xr:uid="{B5C7B7CE-01B8-4B52-8AD0-E7CEF579597E}"/>
    <cellStyle name="Standaard 3 3 2 2 2 2 3 4" xfId="4259" xr:uid="{76179E45-1A4F-4A94-9AE0-E47FFDED0A6C}"/>
    <cellStyle name="Standaard 3 3 2 2 2 2 4" xfId="1121" xr:uid="{BB887B22-A203-46E8-A067-D2ED34EAD046}"/>
    <cellStyle name="Standaard 3 3 2 2 2 2 4 2" xfId="2913" xr:uid="{2D835E4D-C588-481C-8D3A-B95DED1EEE08}"/>
    <cellStyle name="Standaard 3 3 2 2 2 2 4 2 2" xfId="6499" xr:uid="{432A39F6-AE46-426D-ACCC-255DAD793C91}"/>
    <cellStyle name="Standaard 3 3 2 2 2 2 4 3" xfId="4707" xr:uid="{A06B7E69-EA35-4F4F-BD6B-309E2D79F3F5}"/>
    <cellStyle name="Standaard 3 3 2 2 2 2 5" xfId="2017" xr:uid="{F9DD574B-586C-400B-94D2-13341CF1B6D3}"/>
    <cellStyle name="Standaard 3 3 2 2 2 2 5 2" xfId="5603" xr:uid="{48A6AD56-864E-4736-BAA5-37B90AF6155C}"/>
    <cellStyle name="Standaard 3 3 2 2 2 2 6" xfId="3811" xr:uid="{E555AD28-CC56-4BBD-A47A-0E2BE57E6346}"/>
    <cellStyle name="Standaard 3 3 2 2 2 3" xfId="337" xr:uid="{358E1FA0-FFFA-4026-AB68-F3B3404AE9E6}"/>
    <cellStyle name="Standaard 3 3 2 2 2 3 2" xfId="785" xr:uid="{2523D023-F149-4517-A23E-BD5534421C00}"/>
    <cellStyle name="Standaard 3 3 2 2 2 3 2 2" xfId="1681" xr:uid="{574A0075-E877-4729-8BB8-DA46F1B1BFBF}"/>
    <cellStyle name="Standaard 3 3 2 2 2 3 2 2 2" xfId="3473" xr:uid="{57C68D3C-6812-4845-90AD-18196AEB8BE5}"/>
    <cellStyle name="Standaard 3 3 2 2 2 3 2 2 2 2" xfId="7059" xr:uid="{2EF4EF34-5279-49C9-AC38-949D72D82E6C}"/>
    <cellStyle name="Standaard 3 3 2 2 2 3 2 2 3" xfId="5267" xr:uid="{D5C30194-175B-4B76-B7D0-08EED49E8D25}"/>
    <cellStyle name="Standaard 3 3 2 2 2 3 2 3" xfId="2577" xr:uid="{499ED0FA-DCCB-4A78-9C0B-C2B380CA4E2E}"/>
    <cellStyle name="Standaard 3 3 2 2 2 3 2 3 2" xfId="6163" xr:uid="{9688277F-2BA6-4676-96E3-315F04744432}"/>
    <cellStyle name="Standaard 3 3 2 2 2 3 2 4" xfId="4371" xr:uid="{474368A5-5A14-4D05-84A8-9C74136702DE}"/>
    <cellStyle name="Standaard 3 3 2 2 2 3 3" xfId="1233" xr:uid="{44EFAA02-D1F6-42D3-B1E3-F8888D741624}"/>
    <cellStyle name="Standaard 3 3 2 2 2 3 3 2" xfId="3025" xr:uid="{7C98F2A5-F3F3-4EC9-8372-F38C7F92FA79}"/>
    <cellStyle name="Standaard 3 3 2 2 2 3 3 2 2" xfId="6611" xr:uid="{C18D84A2-3B94-4305-93FE-DE8E99C95EFF}"/>
    <cellStyle name="Standaard 3 3 2 2 2 3 3 3" xfId="4819" xr:uid="{0D094690-9A4F-4A8B-BFA0-5B4E89A6B68F}"/>
    <cellStyle name="Standaard 3 3 2 2 2 3 4" xfId="2129" xr:uid="{70EE9DED-8748-497B-8B8F-E279377B8431}"/>
    <cellStyle name="Standaard 3 3 2 2 2 3 4 2" xfId="5715" xr:uid="{F7CFE2FB-6C25-48FD-BBAE-447B05417D96}"/>
    <cellStyle name="Standaard 3 3 2 2 2 3 5" xfId="3923" xr:uid="{79D51AC1-AF54-4E89-9808-9AEC66F80250}"/>
    <cellStyle name="Standaard 3 3 2 2 2 4" xfId="561" xr:uid="{7903A982-DE22-4D2D-8310-7A38140C5E82}"/>
    <cellStyle name="Standaard 3 3 2 2 2 4 2" xfId="1457" xr:uid="{4A78BBBC-AA18-448B-8D38-D3E01F4992AD}"/>
    <cellStyle name="Standaard 3 3 2 2 2 4 2 2" xfId="3249" xr:uid="{CC7FC2FC-F5D1-47B2-B054-EB29DC12E620}"/>
    <cellStyle name="Standaard 3 3 2 2 2 4 2 2 2" xfId="6835" xr:uid="{CB79AF86-F276-45D3-A041-EF34025664C5}"/>
    <cellStyle name="Standaard 3 3 2 2 2 4 2 3" xfId="5043" xr:uid="{B9E4E90A-60F6-4450-B002-CFAC4E9B996B}"/>
    <cellStyle name="Standaard 3 3 2 2 2 4 3" xfId="2353" xr:uid="{4BA8234E-6F1C-4FE9-AB70-A89759222448}"/>
    <cellStyle name="Standaard 3 3 2 2 2 4 3 2" xfId="5939" xr:uid="{91F64352-8B9B-4FF1-8304-D0896833CA1F}"/>
    <cellStyle name="Standaard 3 3 2 2 2 4 4" xfId="4147" xr:uid="{5D0B5ED8-63FF-4970-B945-9363BFB63FC4}"/>
    <cellStyle name="Standaard 3 3 2 2 2 5" xfId="1009" xr:uid="{C0B6F0E8-94F2-4F2E-A297-F7BA19E3DEC1}"/>
    <cellStyle name="Standaard 3 3 2 2 2 5 2" xfId="2801" xr:uid="{8D8BC794-1B4B-41AE-B56B-A67FD1B597FD}"/>
    <cellStyle name="Standaard 3 3 2 2 2 5 2 2" xfId="6387" xr:uid="{14D31464-E3E0-4A2B-9304-F8A3FA7B1735}"/>
    <cellStyle name="Standaard 3 3 2 2 2 5 3" xfId="4595" xr:uid="{7C0BB510-B6FE-4AE5-B1E0-41BF0EE12997}"/>
    <cellStyle name="Standaard 3 3 2 2 2 6" xfId="1905" xr:uid="{8F93A621-F135-44A0-95CE-BE5287D414FC}"/>
    <cellStyle name="Standaard 3 3 2 2 2 6 2" xfId="5491" xr:uid="{8A85231A-1385-437F-B63C-30976BEDAE8E}"/>
    <cellStyle name="Standaard 3 3 2 2 2 7" xfId="3699" xr:uid="{D3DDB796-7B71-4CD9-891B-C0438A7D80F4}"/>
    <cellStyle name="Standaard 3 3 2 2 3" xfId="169" xr:uid="{2EF1A125-1576-4A88-BE10-6AC31E43C7E0}"/>
    <cellStyle name="Standaard 3 3 2 2 3 2" xfId="393" xr:uid="{5829047D-8473-40F9-8EC9-A4B34CF1D3FC}"/>
    <cellStyle name="Standaard 3 3 2 2 3 2 2" xfId="841" xr:uid="{9BAA80C2-43A8-4EB0-AE78-77D2184E7097}"/>
    <cellStyle name="Standaard 3 3 2 2 3 2 2 2" xfId="1737" xr:uid="{907CFA5A-00A6-4274-9144-37E29B7969AE}"/>
    <cellStyle name="Standaard 3 3 2 2 3 2 2 2 2" xfId="3529" xr:uid="{FCFE6614-20D2-4D90-8068-3F817D68AA75}"/>
    <cellStyle name="Standaard 3 3 2 2 3 2 2 2 2 2" xfId="7115" xr:uid="{0709C1DD-A140-4333-81C7-5255BCBB1EE7}"/>
    <cellStyle name="Standaard 3 3 2 2 3 2 2 2 3" xfId="5323" xr:uid="{3BEED936-B37D-4DCB-9E68-F219347CBD5B}"/>
    <cellStyle name="Standaard 3 3 2 2 3 2 2 3" xfId="2633" xr:uid="{D4567B33-4D93-4905-9931-2493B888F88D}"/>
    <cellStyle name="Standaard 3 3 2 2 3 2 2 3 2" xfId="6219" xr:uid="{DD0BBB66-CD7E-4D1B-9099-E83FB752AC7A}"/>
    <cellStyle name="Standaard 3 3 2 2 3 2 2 4" xfId="4427" xr:uid="{83A4FE3E-76EC-4EAD-967E-AC729A14C8AB}"/>
    <cellStyle name="Standaard 3 3 2 2 3 2 3" xfId="1289" xr:uid="{8B59BFCE-F385-424C-A52A-64D8B3000B3E}"/>
    <cellStyle name="Standaard 3 3 2 2 3 2 3 2" xfId="3081" xr:uid="{F1CE6964-D7E9-4FC1-A89F-18E2B6D7B706}"/>
    <cellStyle name="Standaard 3 3 2 2 3 2 3 2 2" xfId="6667" xr:uid="{4D3B0E13-521B-427C-8DBA-E56AEE64AC21}"/>
    <cellStyle name="Standaard 3 3 2 2 3 2 3 3" xfId="4875" xr:uid="{B5FBF573-1D61-4704-8E0C-6BD1399B8CD0}"/>
    <cellStyle name="Standaard 3 3 2 2 3 2 4" xfId="2185" xr:uid="{1E50A645-86EC-410E-8243-06E4DC92950D}"/>
    <cellStyle name="Standaard 3 3 2 2 3 2 4 2" xfId="5771" xr:uid="{8A2BE2FB-89CA-465F-88D0-D0AD345052EA}"/>
    <cellStyle name="Standaard 3 3 2 2 3 2 5" xfId="3979" xr:uid="{FED7AAFB-45DA-401B-8D08-E0E5B2D70EA9}"/>
    <cellStyle name="Standaard 3 3 2 2 3 3" xfId="617" xr:uid="{262D9175-9FD9-4EE9-9F2C-95577E8F19F7}"/>
    <cellStyle name="Standaard 3 3 2 2 3 3 2" xfId="1513" xr:uid="{3CD516D5-943B-482D-93AA-D4DEFA255A7E}"/>
    <cellStyle name="Standaard 3 3 2 2 3 3 2 2" xfId="3305" xr:uid="{4CA351D7-FA0B-42EF-BAB3-AD242C33560B}"/>
    <cellStyle name="Standaard 3 3 2 2 3 3 2 2 2" xfId="6891" xr:uid="{FDB023E8-057A-4F86-AEF6-1239086BD18B}"/>
    <cellStyle name="Standaard 3 3 2 2 3 3 2 3" xfId="5099" xr:uid="{4B11ED33-07D3-415B-A450-C6C22C47E704}"/>
    <cellStyle name="Standaard 3 3 2 2 3 3 3" xfId="2409" xr:uid="{7840B00B-503D-4FF2-9893-E776F45ED15D}"/>
    <cellStyle name="Standaard 3 3 2 2 3 3 3 2" xfId="5995" xr:uid="{A065F6A3-2A46-49EB-AB6B-108832BB1B69}"/>
    <cellStyle name="Standaard 3 3 2 2 3 3 4" xfId="4203" xr:uid="{EADEAD58-82BC-462C-9C10-31D67CA51A71}"/>
    <cellStyle name="Standaard 3 3 2 2 3 4" xfId="1065" xr:uid="{B0771B8A-AB33-431D-9916-13FA3BB24FA3}"/>
    <cellStyle name="Standaard 3 3 2 2 3 4 2" xfId="2857" xr:uid="{CACEB668-E838-48CC-8B39-A918036371E3}"/>
    <cellStyle name="Standaard 3 3 2 2 3 4 2 2" xfId="6443" xr:uid="{A6549C4F-B8FE-45E3-A1BD-7F763D844127}"/>
    <cellStyle name="Standaard 3 3 2 2 3 4 3" xfId="4651" xr:uid="{93D318F3-5192-4810-9D1F-CB075151B15B}"/>
    <cellStyle name="Standaard 3 3 2 2 3 5" xfId="1961" xr:uid="{DD6A0FCE-704B-4AB6-9733-5F6A47E12F36}"/>
    <cellStyle name="Standaard 3 3 2 2 3 5 2" xfId="5547" xr:uid="{76154ED5-0348-4708-B88A-A83C2BF75D75}"/>
    <cellStyle name="Standaard 3 3 2 2 3 6" xfId="3755" xr:uid="{8C80714A-6AB8-4BA1-8BA6-6C412C681ED0}"/>
    <cellStyle name="Standaard 3 3 2 2 4" xfId="281" xr:uid="{EFBE43B9-B494-4BE0-8175-640BBF28EBB0}"/>
    <cellStyle name="Standaard 3 3 2 2 4 2" xfId="729" xr:uid="{E7F7F1F5-BFD7-4171-8863-5B74FAB94C40}"/>
    <cellStyle name="Standaard 3 3 2 2 4 2 2" xfId="1625" xr:uid="{5AC43DA5-EB38-4030-A090-092B1822BC99}"/>
    <cellStyle name="Standaard 3 3 2 2 4 2 2 2" xfId="3417" xr:uid="{C093B006-8C70-4D54-9DCD-C8FDB45CA070}"/>
    <cellStyle name="Standaard 3 3 2 2 4 2 2 2 2" xfId="7003" xr:uid="{134ABAC5-5A39-4E72-ADEB-1D04C9C303F7}"/>
    <cellStyle name="Standaard 3 3 2 2 4 2 2 3" xfId="5211" xr:uid="{71106FC3-9A38-4DEB-BE3A-E2EF1F4F377F}"/>
    <cellStyle name="Standaard 3 3 2 2 4 2 3" xfId="2521" xr:uid="{50885167-BCC6-4BC9-BD13-853001E3B8CC}"/>
    <cellStyle name="Standaard 3 3 2 2 4 2 3 2" xfId="6107" xr:uid="{83E67B23-4953-4BA4-9D07-B4EED22A9C49}"/>
    <cellStyle name="Standaard 3 3 2 2 4 2 4" xfId="4315" xr:uid="{60B62D38-9034-4C61-826A-4E2D63A85C5F}"/>
    <cellStyle name="Standaard 3 3 2 2 4 3" xfId="1177" xr:uid="{591E52E5-0EA4-4682-87FF-EF5C6EDB296D}"/>
    <cellStyle name="Standaard 3 3 2 2 4 3 2" xfId="2969" xr:uid="{5F97D409-385A-42C0-8634-8FE3AE629CE1}"/>
    <cellStyle name="Standaard 3 3 2 2 4 3 2 2" xfId="6555" xr:uid="{617DB2B3-AC83-4E87-B3DC-8A4017FB50F6}"/>
    <cellStyle name="Standaard 3 3 2 2 4 3 3" xfId="4763" xr:uid="{FAFB4161-EAC8-4547-8AEF-B521108D0354}"/>
    <cellStyle name="Standaard 3 3 2 2 4 4" xfId="2073" xr:uid="{AE9502BB-5711-493E-A2D0-CADD5FBEB26B}"/>
    <cellStyle name="Standaard 3 3 2 2 4 4 2" xfId="5659" xr:uid="{5EF296CA-C03B-474D-864A-1DCE5B6D6534}"/>
    <cellStyle name="Standaard 3 3 2 2 4 5" xfId="3867" xr:uid="{2CFCF517-2358-4ECF-8717-ED7D818A898B}"/>
    <cellStyle name="Standaard 3 3 2 2 5" xfId="505" xr:uid="{E7D1731C-92D9-4F7E-99E1-3DB2DF11E93F}"/>
    <cellStyle name="Standaard 3 3 2 2 5 2" xfId="1401" xr:uid="{6984B644-1A3C-47B4-9B17-C2AC406EE494}"/>
    <cellStyle name="Standaard 3 3 2 2 5 2 2" xfId="3193" xr:uid="{23598472-F278-4A39-A49F-B0817BDD9455}"/>
    <cellStyle name="Standaard 3 3 2 2 5 2 2 2" xfId="6779" xr:uid="{E644114A-9C95-41C6-980D-F00C435FF38A}"/>
    <cellStyle name="Standaard 3 3 2 2 5 2 3" xfId="4987" xr:uid="{C39EB85B-0296-432F-BE62-5AEDC10B1F0E}"/>
    <cellStyle name="Standaard 3 3 2 2 5 3" xfId="2297" xr:uid="{012B5622-77D5-4EAB-9B67-6DBE88DC07B9}"/>
    <cellStyle name="Standaard 3 3 2 2 5 3 2" xfId="5883" xr:uid="{2891D3D5-4B49-4CC8-9BC8-3735D2A23FA5}"/>
    <cellStyle name="Standaard 3 3 2 2 5 4" xfId="4091" xr:uid="{5A6D0AE8-4EEA-4A05-81E3-6F7F9CB860F2}"/>
    <cellStyle name="Standaard 3 3 2 2 6" xfId="953" xr:uid="{6D0DEC54-DD94-4798-A717-EB8E11850E13}"/>
    <cellStyle name="Standaard 3 3 2 2 6 2" xfId="2745" xr:uid="{099A12B4-FEFC-49B0-851F-C79107B1067E}"/>
    <cellStyle name="Standaard 3 3 2 2 6 2 2" xfId="6331" xr:uid="{4E16DABB-FA84-4F71-B0D2-2691FD6625FD}"/>
    <cellStyle name="Standaard 3 3 2 2 6 3" xfId="4539" xr:uid="{91B49D00-15C0-437C-B850-E66EFF819570}"/>
    <cellStyle name="Standaard 3 3 2 2 7" xfId="1849" xr:uid="{0EE0D7F8-AF9B-4079-8321-FA87583C19FF}"/>
    <cellStyle name="Standaard 3 3 2 2 7 2" xfId="5435" xr:uid="{F5ADAEB8-43EA-44AF-9640-1659273CAD18}"/>
    <cellStyle name="Standaard 3 3 2 2 8" xfId="3643" xr:uid="{0F2EF116-B2E4-4F72-9D78-4DF545DC9C7C}"/>
    <cellStyle name="Standaard 3 3 2 3" xfId="85" xr:uid="{B5FBF986-330A-4FEF-8FB9-C3F2D1B438B3}"/>
    <cellStyle name="Standaard 3 3 2 3 2" xfId="197" xr:uid="{3C1D796E-E218-446B-B80E-53254656FDC3}"/>
    <cellStyle name="Standaard 3 3 2 3 2 2" xfId="421" xr:uid="{4974F668-6416-4C25-8C4A-D810A1DAA02B}"/>
    <cellStyle name="Standaard 3 3 2 3 2 2 2" xfId="869" xr:uid="{76170AC6-5CFB-4A4A-AC8C-8B9E07313FA2}"/>
    <cellStyle name="Standaard 3 3 2 3 2 2 2 2" xfId="1765" xr:uid="{D610F3CA-7CB3-433E-A757-A0D9B88ECAA1}"/>
    <cellStyle name="Standaard 3 3 2 3 2 2 2 2 2" xfId="3557" xr:uid="{9D7632B4-DE1F-4D97-B2AB-63C1DAABAEA9}"/>
    <cellStyle name="Standaard 3 3 2 3 2 2 2 2 2 2" xfId="7143" xr:uid="{D9EC7EB8-A18A-4511-831E-FEE2DA860F07}"/>
    <cellStyle name="Standaard 3 3 2 3 2 2 2 2 3" xfId="5351" xr:uid="{D40E051A-3682-4D3C-9C66-662FE09F77E9}"/>
    <cellStyle name="Standaard 3 3 2 3 2 2 2 3" xfId="2661" xr:uid="{5BE4E572-B32D-45BC-9245-225DC0A9996B}"/>
    <cellStyle name="Standaard 3 3 2 3 2 2 2 3 2" xfId="6247" xr:uid="{228B2D9C-B6B5-4FB0-8387-844C61CB5FD1}"/>
    <cellStyle name="Standaard 3 3 2 3 2 2 2 4" xfId="4455" xr:uid="{BCA9AACC-1E3B-4E81-BC9C-E45563F537AA}"/>
    <cellStyle name="Standaard 3 3 2 3 2 2 3" xfId="1317" xr:uid="{BF89391B-B284-4485-8C8A-15E916D4A531}"/>
    <cellStyle name="Standaard 3 3 2 3 2 2 3 2" xfId="3109" xr:uid="{295D643D-FDD8-41F3-81FF-FD5B98C3A2C4}"/>
    <cellStyle name="Standaard 3 3 2 3 2 2 3 2 2" xfId="6695" xr:uid="{60EDE645-4E16-45D6-A2AE-5ACAA7AF2E28}"/>
    <cellStyle name="Standaard 3 3 2 3 2 2 3 3" xfId="4903" xr:uid="{9E0AE9D7-459B-41CE-86B6-36875ACDA8FB}"/>
    <cellStyle name="Standaard 3 3 2 3 2 2 4" xfId="2213" xr:uid="{7259DF1F-323E-486B-8CF9-4B079D8FAD86}"/>
    <cellStyle name="Standaard 3 3 2 3 2 2 4 2" xfId="5799" xr:uid="{5429F47D-52A8-45DC-8794-12986E4B558F}"/>
    <cellStyle name="Standaard 3 3 2 3 2 2 5" xfId="4007" xr:uid="{1ADCB09A-A5B4-4DC1-AB53-31A4375315F6}"/>
    <cellStyle name="Standaard 3 3 2 3 2 3" xfId="645" xr:uid="{3694C0E4-3740-4B89-8454-451CB1055295}"/>
    <cellStyle name="Standaard 3 3 2 3 2 3 2" xfId="1541" xr:uid="{8E1463DA-6DAD-43DE-B401-D8D0C0AF6C18}"/>
    <cellStyle name="Standaard 3 3 2 3 2 3 2 2" xfId="3333" xr:uid="{9055EA01-CCD9-46A8-88A8-0F6748DAD386}"/>
    <cellStyle name="Standaard 3 3 2 3 2 3 2 2 2" xfId="6919" xr:uid="{70E6BDC9-6D17-42EE-881D-D09585543ACC}"/>
    <cellStyle name="Standaard 3 3 2 3 2 3 2 3" xfId="5127" xr:uid="{31BB46B7-0626-4F4E-B328-9A15A0BECF31}"/>
    <cellStyle name="Standaard 3 3 2 3 2 3 3" xfId="2437" xr:uid="{548F6802-0565-431C-B2C5-9E0D465B835E}"/>
    <cellStyle name="Standaard 3 3 2 3 2 3 3 2" xfId="6023" xr:uid="{13E29EA2-DBE7-421A-961A-95AE525864B6}"/>
    <cellStyle name="Standaard 3 3 2 3 2 3 4" xfId="4231" xr:uid="{F8262092-420B-4AD1-8E92-D68A844D920D}"/>
    <cellStyle name="Standaard 3 3 2 3 2 4" xfId="1093" xr:uid="{7E32103F-40DF-41FD-B26B-AA3C4E051056}"/>
    <cellStyle name="Standaard 3 3 2 3 2 4 2" xfId="2885" xr:uid="{D65DDD9C-FABB-492C-9709-6ABE53F3E6A5}"/>
    <cellStyle name="Standaard 3 3 2 3 2 4 2 2" xfId="6471" xr:uid="{65453FBC-87FE-4290-94D0-BBF465AF3D24}"/>
    <cellStyle name="Standaard 3 3 2 3 2 4 3" xfId="4679" xr:uid="{6B0C4D0C-205F-4F7E-BD59-677E09BE19AF}"/>
    <cellStyle name="Standaard 3 3 2 3 2 5" xfId="1989" xr:uid="{05CD0794-5DBA-4792-BCE9-C2EE964F0254}"/>
    <cellStyle name="Standaard 3 3 2 3 2 5 2" xfId="5575" xr:uid="{EC87D6B9-6DC4-482A-8C16-A0DC08E454BA}"/>
    <cellStyle name="Standaard 3 3 2 3 2 6" xfId="3783" xr:uid="{30D2747C-299E-40B7-8D05-D9631134054B}"/>
    <cellStyle name="Standaard 3 3 2 3 3" xfId="309" xr:uid="{09B9B13E-8D29-40C4-9A2A-8061083F0BAE}"/>
    <cellStyle name="Standaard 3 3 2 3 3 2" xfId="757" xr:uid="{0C0DBAAC-E332-4CCF-A6F4-36138791EAAA}"/>
    <cellStyle name="Standaard 3 3 2 3 3 2 2" xfId="1653" xr:uid="{0730A3E0-B8FE-440F-8B84-9A2D169DE5DE}"/>
    <cellStyle name="Standaard 3 3 2 3 3 2 2 2" xfId="3445" xr:uid="{9EE820AB-B66F-4CCE-8D2C-0DDA0BBDC1B4}"/>
    <cellStyle name="Standaard 3 3 2 3 3 2 2 2 2" xfId="7031" xr:uid="{90123317-87D6-4150-82EC-223BACEF834E}"/>
    <cellStyle name="Standaard 3 3 2 3 3 2 2 3" xfId="5239" xr:uid="{532A3E3C-8B21-4116-8C17-2BD29F58891B}"/>
    <cellStyle name="Standaard 3 3 2 3 3 2 3" xfId="2549" xr:uid="{A800A44E-5A89-4CDC-9ECC-96F0E76576BC}"/>
    <cellStyle name="Standaard 3 3 2 3 3 2 3 2" xfId="6135" xr:uid="{3688E15F-D396-4020-9F08-3C68E8A47A8A}"/>
    <cellStyle name="Standaard 3 3 2 3 3 2 4" xfId="4343" xr:uid="{974179F9-095C-4540-9BD0-786E8FD15AF0}"/>
    <cellStyle name="Standaard 3 3 2 3 3 3" xfId="1205" xr:uid="{EAFD5EFE-FCE5-46ED-A4C3-84EE8D27476D}"/>
    <cellStyle name="Standaard 3 3 2 3 3 3 2" xfId="2997" xr:uid="{7DEA9337-DC78-4CD4-8307-99394B63A5D6}"/>
    <cellStyle name="Standaard 3 3 2 3 3 3 2 2" xfId="6583" xr:uid="{C8652FFB-81BE-4309-9A99-EE14995916CB}"/>
    <cellStyle name="Standaard 3 3 2 3 3 3 3" xfId="4791" xr:uid="{7A6555BF-F956-4C6A-8FD0-2BE714710176}"/>
    <cellStyle name="Standaard 3 3 2 3 3 4" xfId="2101" xr:uid="{5358DD74-2522-497E-AC4E-277A776CBD91}"/>
    <cellStyle name="Standaard 3 3 2 3 3 4 2" xfId="5687" xr:uid="{C18BED49-7BA1-4A2E-B8BE-AF530EB4B114}"/>
    <cellStyle name="Standaard 3 3 2 3 3 5" xfId="3895" xr:uid="{E6524B05-9AD6-4AB7-BD67-485E5DB06983}"/>
    <cellStyle name="Standaard 3 3 2 3 4" xfId="533" xr:uid="{3B035BBC-AB06-4D3F-9997-F81567B44CF9}"/>
    <cellStyle name="Standaard 3 3 2 3 4 2" xfId="1429" xr:uid="{90554E21-F3B0-4EA9-A713-41D6F5471CDA}"/>
    <cellStyle name="Standaard 3 3 2 3 4 2 2" xfId="3221" xr:uid="{2CB0BC1C-A73A-48E3-93AB-A90C27FD4D65}"/>
    <cellStyle name="Standaard 3 3 2 3 4 2 2 2" xfId="6807" xr:uid="{B06F3A8B-9177-44FF-B43D-F77B738EB08D}"/>
    <cellStyle name="Standaard 3 3 2 3 4 2 3" xfId="5015" xr:uid="{6B6449AD-F5CE-48F0-9C75-D0108C7BD8D0}"/>
    <cellStyle name="Standaard 3 3 2 3 4 3" xfId="2325" xr:uid="{13503E18-56B1-4C72-A648-63BA688FA089}"/>
    <cellStyle name="Standaard 3 3 2 3 4 3 2" xfId="5911" xr:uid="{B7873102-7050-4BE2-8A4C-02CE13C6E3CA}"/>
    <cellStyle name="Standaard 3 3 2 3 4 4" xfId="4119" xr:uid="{58361BA7-2121-4E91-953F-3697F913A635}"/>
    <cellStyle name="Standaard 3 3 2 3 5" xfId="981" xr:uid="{DC66B7C0-799D-47C6-B04A-4B57564A5247}"/>
    <cellStyle name="Standaard 3 3 2 3 5 2" xfId="2773" xr:uid="{1115050F-EA3A-43EE-AB9A-E1C40B4D08D1}"/>
    <cellStyle name="Standaard 3 3 2 3 5 2 2" xfId="6359" xr:uid="{54211BB9-CBB7-4419-8F8F-57009B7A6E49}"/>
    <cellStyle name="Standaard 3 3 2 3 5 3" xfId="4567" xr:uid="{875B580C-7913-457B-8D16-AEB588C73B96}"/>
    <cellStyle name="Standaard 3 3 2 3 6" xfId="1877" xr:uid="{6F07032E-9436-463D-A195-E1423B3E0357}"/>
    <cellStyle name="Standaard 3 3 2 3 6 2" xfId="5463" xr:uid="{5BAEE3F9-772E-460E-B86D-254BACA65B47}"/>
    <cellStyle name="Standaard 3 3 2 3 7" xfId="3671" xr:uid="{EA9CF1D6-6E98-47C1-BFD5-4859403E0387}"/>
    <cellStyle name="Standaard 3 3 2 4" xfId="141" xr:uid="{65F73182-2821-4B53-95DC-7D4242C5FE25}"/>
    <cellStyle name="Standaard 3 3 2 4 2" xfId="365" xr:uid="{F0918108-77B6-472F-9EAE-98D607EF8FBE}"/>
    <cellStyle name="Standaard 3 3 2 4 2 2" xfId="813" xr:uid="{C9E9ED3F-F5E4-4F2C-9DE1-67157C52FC75}"/>
    <cellStyle name="Standaard 3 3 2 4 2 2 2" xfId="1709" xr:uid="{7BD3FB96-9547-4658-9AAE-76C39282F3AA}"/>
    <cellStyle name="Standaard 3 3 2 4 2 2 2 2" xfId="3501" xr:uid="{3D5E3997-9C25-4FF4-972B-FB7C1B6AD0F1}"/>
    <cellStyle name="Standaard 3 3 2 4 2 2 2 2 2" xfId="7087" xr:uid="{0B2FA029-68C0-46DA-9A4D-B1989EC5AF62}"/>
    <cellStyle name="Standaard 3 3 2 4 2 2 2 3" xfId="5295" xr:uid="{819DF64B-9548-4A21-85EC-68132AC5D6A0}"/>
    <cellStyle name="Standaard 3 3 2 4 2 2 3" xfId="2605" xr:uid="{A61ECF10-7B61-41B8-BBC6-18D3083A3AA4}"/>
    <cellStyle name="Standaard 3 3 2 4 2 2 3 2" xfId="6191" xr:uid="{AC3DA1E4-12CB-4718-8DF7-1606C29EF434}"/>
    <cellStyle name="Standaard 3 3 2 4 2 2 4" xfId="4399" xr:uid="{EA2966B6-5F4D-42A5-884D-5760C3634730}"/>
    <cellStyle name="Standaard 3 3 2 4 2 3" xfId="1261" xr:uid="{E810F8BF-7506-475F-9055-62FCA3773F8C}"/>
    <cellStyle name="Standaard 3 3 2 4 2 3 2" xfId="3053" xr:uid="{62E38270-5095-423A-A014-DB7C58BEEB8A}"/>
    <cellStyle name="Standaard 3 3 2 4 2 3 2 2" xfId="6639" xr:uid="{7262C7CA-C32E-4503-9F5F-0FD0BE813669}"/>
    <cellStyle name="Standaard 3 3 2 4 2 3 3" xfId="4847" xr:uid="{FAED1FAA-3A3C-48DC-98B3-A945CBED938C}"/>
    <cellStyle name="Standaard 3 3 2 4 2 4" xfId="2157" xr:uid="{5CB3CCCB-BE51-4854-9EB4-0F1AD2AAC1B1}"/>
    <cellStyle name="Standaard 3 3 2 4 2 4 2" xfId="5743" xr:uid="{A9DD01C3-885A-4525-8BEF-BE800A69896B}"/>
    <cellStyle name="Standaard 3 3 2 4 2 5" xfId="3951" xr:uid="{7F8EA755-4F18-4E4F-AFEE-779F50CBDD68}"/>
    <cellStyle name="Standaard 3 3 2 4 3" xfId="589" xr:uid="{287052F5-27D7-477B-AFAF-FB19936F36FE}"/>
    <cellStyle name="Standaard 3 3 2 4 3 2" xfId="1485" xr:uid="{EB6479FA-9CED-40FA-91F7-1844159DA3B0}"/>
    <cellStyle name="Standaard 3 3 2 4 3 2 2" xfId="3277" xr:uid="{9C7AEB23-6639-4B1A-8ADD-3667781D2C55}"/>
    <cellStyle name="Standaard 3 3 2 4 3 2 2 2" xfId="6863" xr:uid="{DEA0119E-F7C4-4787-B9B5-9D331B850318}"/>
    <cellStyle name="Standaard 3 3 2 4 3 2 3" xfId="5071" xr:uid="{BC3CE53E-83B2-4356-8A58-E52F81346DD5}"/>
    <cellStyle name="Standaard 3 3 2 4 3 3" xfId="2381" xr:uid="{B171D0BE-E0D5-4ECC-A907-ECE13171BFF6}"/>
    <cellStyle name="Standaard 3 3 2 4 3 3 2" xfId="5967" xr:uid="{2C48115C-EEEC-4923-8688-4B6EEFFF118D}"/>
    <cellStyle name="Standaard 3 3 2 4 3 4" xfId="4175" xr:uid="{20A81350-FFD8-41D4-A800-8C4100C7FEDA}"/>
    <cellStyle name="Standaard 3 3 2 4 4" xfId="1037" xr:uid="{886F2E44-48EC-4B53-B0E8-5E126F7ACFE4}"/>
    <cellStyle name="Standaard 3 3 2 4 4 2" xfId="2829" xr:uid="{AF9A92FA-4DED-4B9F-92B5-4AC425F195BB}"/>
    <cellStyle name="Standaard 3 3 2 4 4 2 2" xfId="6415" xr:uid="{DCBE1643-8D6C-4E8B-BEA2-682D1704F1FF}"/>
    <cellStyle name="Standaard 3 3 2 4 4 3" xfId="4623" xr:uid="{B5D57A3E-8C24-496F-ABFB-9A4C05C2090E}"/>
    <cellStyle name="Standaard 3 3 2 4 5" xfId="1933" xr:uid="{9B7002DA-E3A8-4429-A69B-7CBC191FF105}"/>
    <cellStyle name="Standaard 3 3 2 4 5 2" xfId="5519" xr:uid="{22F2CBEB-7EF2-442A-8E99-F1641999791A}"/>
    <cellStyle name="Standaard 3 3 2 4 6" xfId="3727" xr:uid="{FB7D4257-A74D-4A6F-8515-0A0896A729A8}"/>
    <cellStyle name="Standaard 3 3 2 5" xfId="253" xr:uid="{299BF688-EDA1-40AE-A117-ABD959767966}"/>
    <cellStyle name="Standaard 3 3 2 5 2" xfId="701" xr:uid="{EEA7ADA3-851D-4D39-8114-F43A68828DDC}"/>
    <cellStyle name="Standaard 3 3 2 5 2 2" xfId="1597" xr:uid="{B9B28130-D088-4A3A-AB8D-2A3CD60CE6DB}"/>
    <cellStyle name="Standaard 3 3 2 5 2 2 2" xfId="3389" xr:uid="{1C0B86A0-17BC-4698-AABF-442CE1CA7090}"/>
    <cellStyle name="Standaard 3 3 2 5 2 2 2 2" xfId="6975" xr:uid="{631C34CB-AEBD-4281-B4C4-88209C709B05}"/>
    <cellStyle name="Standaard 3 3 2 5 2 2 3" xfId="5183" xr:uid="{3DDD13B1-855D-4685-A551-B90A280B9B0A}"/>
    <cellStyle name="Standaard 3 3 2 5 2 3" xfId="2493" xr:uid="{80B08F16-4505-4AE6-812A-116959B24BA1}"/>
    <cellStyle name="Standaard 3 3 2 5 2 3 2" xfId="6079" xr:uid="{C0E1B8E0-100C-4A19-9632-7D52C5129D12}"/>
    <cellStyle name="Standaard 3 3 2 5 2 4" xfId="4287" xr:uid="{92FBF8C1-2B95-4E3E-9A0D-75DC6321AC9D}"/>
    <cellStyle name="Standaard 3 3 2 5 3" xfId="1149" xr:uid="{6864BF2C-74F8-487B-8288-E99151F36BC2}"/>
    <cellStyle name="Standaard 3 3 2 5 3 2" xfId="2941" xr:uid="{088CA9AB-3EBE-4A4E-9A4A-B8BB4B1A6800}"/>
    <cellStyle name="Standaard 3 3 2 5 3 2 2" xfId="6527" xr:uid="{EBE33D00-E257-43B6-B918-ADF8347DE8FA}"/>
    <cellStyle name="Standaard 3 3 2 5 3 3" xfId="4735" xr:uid="{538186B7-5C6E-44AA-80FA-83C5B26293E7}"/>
    <cellStyle name="Standaard 3 3 2 5 4" xfId="2045" xr:uid="{45E886DB-D5EA-4A6F-B5DE-6C04D620BD65}"/>
    <cellStyle name="Standaard 3 3 2 5 4 2" xfId="5631" xr:uid="{77D80813-B722-4991-AF31-0BF31DE96A13}"/>
    <cellStyle name="Standaard 3 3 2 5 5" xfId="3839" xr:uid="{7417521A-CB23-4602-93E1-0BE8CCDA04D6}"/>
    <cellStyle name="Standaard 3 3 2 6" xfId="477" xr:uid="{6C5A509B-E1DF-44CF-997D-F777BD0FDCA9}"/>
    <cellStyle name="Standaard 3 3 2 6 2" xfId="1373" xr:uid="{6BD1AE7C-A497-4C88-AAFA-6C53311467C9}"/>
    <cellStyle name="Standaard 3 3 2 6 2 2" xfId="3165" xr:uid="{0C79E143-FC98-4C52-8593-158C0AD0AF14}"/>
    <cellStyle name="Standaard 3 3 2 6 2 2 2" xfId="6751" xr:uid="{703CF70D-1830-4C8C-B399-6F7CF2B72C61}"/>
    <cellStyle name="Standaard 3 3 2 6 2 3" xfId="4959" xr:uid="{72F0F723-D71B-405B-9864-26219CC55A2C}"/>
    <cellStyle name="Standaard 3 3 2 6 3" xfId="2269" xr:uid="{CEC77F47-DCDD-4AAF-94A4-DD9DB27507E9}"/>
    <cellStyle name="Standaard 3 3 2 6 3 2" xfId="5855" xr:uid="{8D799FE0-0B47-4A83-A9F0-05F61D65CCE5}"/>
    <cellStyle name="Standaard 3 3 2 6 4" xfId="4063" xr:uid="{B1483439-B07B-4299-8822-628715E96EA7}"/>
    <cellStyle name="Standaard 3 3 2 7" xfId="925" xr:uid="{CBCF21CE-EE95-405A-B94D-F3BD8D51636D}"/>
    <cellStyle name="Standaard 3 3 2 7 2" xfId="2717" xr:uid="{3B910CF0-5285-4D58-AB1A-7F94076AB98B}"/>
    <cellStyle name="Standaard 3 3 2 7 2 2" xfId="6303" xr:uid="{C4E4B746-EC15-45B6-9659-B8513AEDBB75}"/>
    <cellStyle name="Standaard 3 3 2 7 3" xfId="4511" xr:uid="{0BDE3A70-EF92-405B-8C29-D0B2EBE2C66E}"/>
    <cellStyle name="Standaard 3 3 2 8" xfId="1821" xr:uid="{7D9E147B-E8B3-42D6-AA61-A7AF1D042418}"/>
    <cellStyle name="Standaard 3 3 2 8 2" xfId="5407" xr:uid="{BFFDEB9C-FD09-41A6-9F22-651929399117}"/>
    <cellStyle name="Standaard 3 3 2 9" xfId="3615" xr:uid="{00EF2D7C-7866-4D42-8349-371BB0E21A54}"/>
    <cellStyle name="Standaard 3 3 3" xfId="43" xr:uid="{9EDCA067-15D2-4FEF-941B-A1BE8F6DBFA4}"/>
    <cellStyle name="Standaard 3 3 3 2" xfId="99" xr:uid="{9E8110FF-E276-4ADE-87CB-E3D290DEDE5B}"/>
    <cellStyle name="Standaard 3 3 3 2 2" xfId="211" xr:uid="{D8814359-E928-4C86-976C-CB43AB40BF28}"/>
    <cellStyle name="Standaard 3 3 3 2 2 2" xfId="435" xr:uid="{5FA68D4A-A9A9-48A3-891E-FA8F95ABD1C3}"/>
    <cellStyle name="Standaard 3 3 3 2 2 2 2" xfId="883" xr:uid="{A493E3B2-AA52-4DAF-A10E-14FED0E36DC2}"/>
    <cellStyle name="Standaard 3 3 3 2 2 2 2 2" xfId="1779" xr:uid="{691D3F4A-F34F-4F8B-9AE0-485CEEC7DFBC}"/>
    <cellStyle name="Standaard 3 3 3 2 2 2 2 2 2" xfId="3571" xr:uid="{26AB3CED-4D53-46AF-AF69-9E3BA7063181}"/>
    <cellStyle name="Standaard 3 3 3 2 2 2 2 2 2 2" xfId="7157" xr:uid="{062D296C-197B-4E79-BDE7-55418080B0BE}"/>
    <cellStyle name="Standaard 3 3 3 2 2 2 2 2 3" xfId="5365" xr:uid="{6C87FEF5-0228-46DD-9430-07CD049DFC70}"/>
    <cellStyle name="Standaard 3 3 3 2 2 2 2 3" xfId="2675" xr:uid="{F1877AD9-9BD9-4F35-866B-3E25430A2CAB}"/>
    <cellStyle name="Standaard 3 3 3 2 2 2 2 3 2" xfId="6261" xr:uid="{DE25B33B-7B50-4FD4-8ABA-A93652E2E469}"/>
    <cellStyle name="Standaard 3 3 3 2 2 2 2 4" xfId="4469" xr:uid="{5F6A4C96-5F33-4BF7-9A5F-6B9600DF438C}"/>
    <cellStyle name="Standaard 3 3 3 2 2 2 3" xfId="1331" xr:uid="{4494FB39-C60B-46DC-9CDA-825DEAF9C73D}"/>
    <cellStyle name="Standaard 3 3 3 2 2 2 3 2" xfId="3123" xr:uid="{82BF8126-B0A4-4276-97C1-74D9E51641EC}"/>
    <cellStyle name="Standaard 3 3 3 2 2 2 3 2 2" xfId="6709" xr:uid="{7897B72B-BEFE-41BE-B671-2B3D555DAC69}"/>
    <cellStyle name="Standaard 3 3 3 2 2 2 3 3" xfId="4917" xr:uid="{5DA8CDE9-C993-4547-BD81-9CCE7868D1D3}"/>
    <cellStyle name="Standaard 3 3 3 2 2 2 4" xfId="2227" xr:uid="{126E8BC4-8DDA-416C-95BF-B0BBD8089B7F}"/>
    <cellStyle name="Standaard 3 3 3 2 2 2 4 2" xfId="5813" xr:uid="{24148ADC-FCD2-4CA0-B283-3D89DB66C40A}"/>
    <cellStyle name="Standaard 3 3 3 2 2 2 5" xfId="4021" xr:uid="{653A7175-87B6-450F-84BD-220DC35BC012}"/>
    <cellStyle name="Standaard 3 3 3 2 2 3" xfId="659" xr:uid="{97717721-921B-4037-A627-7E744427C8A8}"/>
    <cellStyle name="Standaard 3 3 3 2 2 3 2" xfId="1555" xr:uid="{9583B37F-6C87-4E5C-AAAE-0DBC32510C83}"/>
    <cellStyle name="Standaard 3 3 3 2 2 3 2 2" xfId="3347" xr:uid="{8A74FF63-2681-462F-91EB-0A6A8727E66A}"/>
    <cellStyle name="Standaard 3 3 3 2 2 3 2 2 2" xfId="6933" xr:uid="{AE91987B-706D-4A5A-987E-2AB3121855FF}"/>
    <cellStyle name="Standaard 3 3 3 2 2 3 2 3" xfId="5141" xr:uid="{54FCDF49-61A4-4149-B246-C1B5FF87B8E0}"/>
    <cellStyle name="Standaard 3 3 3 2 2 3 3" xfId="2451" xr:uid="{290FB1B0-20EE-4DCD-B837-1F118E00CE8E}"/>
    <cellStyle name="Standaard 3 3 3 2 2 3 3 2" xfId="6037" xr:uid="{9215B69F-7DB5-4C25-A8BE-AD9A16166EF9}"/>
    <cellStyle name="Standaard 3 3 3 2 2 3 4" xfId="4245" xr:uid="{F08049B9-C5D4-4F6E-A3F5-559C55C4D130}"/>
    <cellStyle name="Standaard 3 3 3 2 2 4" xfId="1107" xr:uid="{0BF036F8-1A5F-4C79-A971-F46174D577A8}"/>
    <cellStyle name="Standaard 3 3 3 2 2 4 2" xfId="2899" xr:uid="{A85F1D92-9ED8-42DC-BB8F-201865FA17C9}"/>
    <cellStyle name="Standaard 3 3 3 2 2 4 2 2" xfId="6485" xr:uid="{67D736A9-0E34-4D3D-AFC2-6F0173188826}"/>
    <cellStyle name="Standaard 3 3 3 2 2 4 3" xfId="4693" xr:uid="{266ED5ED-8891-4709-8F4E-8F6D2A273137}"/>
    <cellStyle name="Standaard 3 3 3 2 2 5" xfId="2003" xr:uid="{B36DD44D-6E56-4BC2-99D8-29570BD69DEE}"/>
    <cellStyle name="Standaard 3 3 3 2 2 5 2" xfId="5589" xr:uid="{C48B359F-429C-44C4-83C6-A69E3C83075A}"/>
    <cellStyle name="Standaard 3 3 3 2 2 6" xfId="3797" xr:uid="{EA8C9706-8AB1-46AB-A47B-D30E6B624743}"/>
    <cellStyle name="Standaard 3 3 3 2 3" xfId="323" xr:uid="{0CC6EABF-557E-42EB-8A0B-EF54CDF14B5D}"/>
    <cellStyle name="Standaard 3 3 3 2 3 2" xfId="771" xr:uid="{A53E17E0-096E-4533-B877-75C661C83E62}"/>
    <cellStyle name="Standaard 3 3 3 2 3 2 2" xfId="1667" xr:uid="{03CDBDB6-4F43-40AE-911C-45ADA45F0C71}"/>
    <cellStyle name="Standaard 3 3 3 2 3 2 2 2" xfId="3459" xr:uid="{61FE0513-BEE0-41DE-BA38-C646996352E8}"/>
    <cellStyle name="Standaard 3 3 3 2 3 2 2 2 2" xfId="7045" xr:uid="{99FC42FA-3EEF-4D6A-8BDA-FB50306BCE80}"/>
    <cellStyle name="Standaard 3 3 3 2 3 2 2 3" xfId="5253" xr:uid="{2F1B2B54-13E5-4CEF-869F-A8179E69920B}"/>
    <cellStyle name="Standaard 3 3 3 2 3 2 3" xfId="2563" xr:uid="{D19281F6-837E-443D-8F29-7668BA9C8468}"/>
    <cellStyle name="Standaard 3 3 3 2 3 2 3 2" xfId="6149" xr:uid="{ADDB09AF-5A9A-4451-A705-53D43AFF8A18}"/>
    <cellStyle name="Standaard 3 3 3 2 3 2 4" xfId="4357" xr:uid="{FFDCE947-7E4E-49EB-B190-F24898F5893E}"/>
    <cellStyle name="Standaard 3 3 3 2 3 3" xfId="1219" xr:uid="{F467C111-0235-4FA9-A75F-757EE073E1C7}"/>
    <cellStyle name="Standaard 3 3 3 2 3 3 2" xfId="3011" xr:uid="{5280F90C-8D01-4491-A372-67ACBF030B78}"/>
    <cellStyle name="Standaard 3 3 3 2 3 3 2 2" xfId="6597" xr:uid="{E1A587F9-AF8B-42FC-AB14-178640784EDA}"/>
    <cellStyle name="Standaard 3 3 3 2 3 3 3" xfId="4805" xr:uid="{9619AF32-81C6-40D3-B027-69B91CAFED69}"/>
    <cellStyle name="Standaard 3 3 3 2 3 4" xfId="2115" xr:uid="{5A0EF690-7C65-4CA9-A7EB-C091E7D6C038}"/>
    <cellStyle name="Standaard 3 3 3 2 3 4 2" xfId="5701" xr:uid="{9E4BB3AB-33BA-45FA-9281-7FDFE632C324}"/>
    <cellStyle name="Standaard 3 3 3 2 3 5" xfId="3909" xr:uid="{B4958B25-B03D-4EA5-91A7-3892D7C5E9ED}"/>
    <cellStyle name="Standaard 3 3 3 2 4" xfId="547" xr:uid="{CC08FDE8-8DD9-46AD-BB1D-F032D7188848}"/>
    <cellStyle name="Standaard 3 3 3 2 4 2" xfId="1443" xr:uid="{7B7F93C0-FA0B-4E20-95C8-BC7B02BB14A7}"/>
    <cellStyle name="Standaard 3 3 3 2 4 2 2" xfId="3235" xr:uid="{A3BB6C49-FF82-40A7-8ADF-CA30392A1E77}"/>
    <cellStyle name="Standaard 3 3 3 2 4 2 2 2" xfId="6821" xr:uid="{FAE5C2DB-825F-4A2E-8669-F2F9D452EA38}"/>
    <cellStyle name="Standaard 3 3 3 2 4 2 3" xfId="5029" xr:uid="{A1E522C2-F4AB-423F-ADF4-249954FCA87A}"/>
    <cellStyle name="Standaard 3 3 3 2 4 3" xfId="2339" xr:uid="{271118EB-3907-4A45-A240-82014B32261D}"/>
    <cellStyle name="Standaard 3 3 3 2 4 3 2" xfId="5925" xr:uid="{86C072AC-DB1C-4CC6-A2EB-CBCFCA1CA56A}"/>
    <cellStyle name="Standaard 3 3 3 2 4 4" xfId="4133" xr:uid="{5CAC3CBC-EF84-4367-A581-9E9CD318C027}"/>
    <cellStyle name="Standaard 3 3 3 2 5" xfId="995" xr:uid="{9FC4A3A5-C2B9-43AF-879F-987638535AB7}"/>
    <cellStyle name="Standaard 3 3 3 2 5 2" xfId="2787" xr:uid="{FDF52E4B-D0F8-4D1E-B82F-A98CD8EE8D9A}"/>
    <cellStyle name="Standaard 3 3 3 2 5 2 2" xfId="6373" xr:uid="{F4E344F2-95D4-4665-8808-FD9BDBAD3791}"/>
    <cellStyle name="Standaard 3 3 3 2 5 3" xfId="4581" xr:uid="{AE74E589-CBE7-431B-9D26-FD6B36E60551}"/>
    <cellStyle name="Standaard 3 3 3 2 6" xfId="1891" xr:uid="{4922651E-D7DF-4AD3-A99D-57DA8BB1C3EB}"/>
    <cellStyle name="Standaard 3 3 3 2 6 2" xfId="5477" xr:uid="{D56548F1-DF89-40CF-8584-5CB24B584988}"/>
    <cellStyle name="Standaard 3 3 3 2 7" xfId="3685" xr:uid="{1FF914F3-DE8C-49EA-BDCC-7AA15300D85C}"/>
    <cellStyle name="Standaard 3 3 3 3" xfId="155" xr:uid="{ABC6873A-28E8-4CB1-A5A1-47371D797B9A}"/>
    <cellStyle name="Standaard 3 3 3 3 2" xfId="379" xr:uid="{EFDDFC74-749E-495F-8ECF-A31CBD9D15EB}"/>
    <cellStyle name="Standaard 3 3 3 3 2 2" xfId="827" xr:uid="{A562F56F-1D1E-4555-A266-37992643D1DB}"/>
    <cellStyle name="Standaard 3 3 3 3 2 2 2" xfId="1723" xr:uid="{4B1BFD4F-50AE-407A-8FEA-5E9EE7C34E82}"/>
    <cellStyle name="Standaard 3 3 3 3 2 2 2 2" xfId="3515" xr:uid="{868D566D-9115-426E-81A7-FAA75922007D}"/>
    <cellStyle name="Standaard 3 3 3 3 2 2 2 2 2" xfId="7101" xr:uid="{7D73CB1A-312A-4917-8C14-4DF1B6D50BE8}"/>
    <cellStyle name="Standaard 3 3 3 3 2 2 2 3" xfId="5309" xr:uid="{ADC1D215-DFF4-4D3F-BB03-8EAC2A9B27D9}"/>
    <cellStyle name="Standaard 3 3 3 3 2 2 3" xfId="2619" xr:uid="{B2DD4676-3162-438D-9DCD-1FBBBA1DE06E}"/>
    <cellStyle name="Standaard 3 3 3 3 2 2 3 2" xfId="6205" xr:uid="{9B47BE09-FFFB-4707-9C9D-37EA76B83045}"/>
    <cellStyle name="Standaard 3 3 3 3 2 2 4" xfId="4413" xr:uid="{3FFAF6B7-65E8-4BCA-BC4C-D167AEBEDDE6}"/>
    <cellStyle name="Standaard 3 3 3 3 2 3" xfId="1275" xr:uid="{976F79E8-14F3-4593-A76E-892FFA6EF661}"/>
    <cellStyle name="Standaard 3 3 3 3 2 3 2" xfId="3067" xr:uid="{C7D4E0FD-C813-4D83-A8F3-E979572125AA}"/>
    <cellStyle name="Standaard 3 3 3 3 2 3 2 2" xfId="6653" xr:uid="{29ACBC79-7C69-4996-B44F-6CCBB2AD9013}"/>
    <cellStyle name="Standaard 3 3 3 3 2 3 3" xfId="4861" xr:uid="{5B6E3C2B-7E2B-45F3-AA35-E9D211AE862A}"/>
    <cellStyle name="Standaard 3 3 3 3 2 4" xfId="2171" xr:uid="{DF65FC6B-E59D-4F7E-BACA-E4ADC7EE1A21}"/>
    <cellStyle name="Standaard 3 3 3 3 2 4 2" xfId="5757" xr:uid="{DACC444C-C11D-4D83-BED6-432C2196EAEF}"/>
    <cellStyle name="Standaard 3 3 3 3 2 5" xfId="3965" xr:uid="{C5304E4F-8709-49DF-83CC-F0764173463B}"/>
    <cellStyle name="Standaard 3 3 3 3 3" xfId="603" xr:uid="{C1035E22-4B83-4B7E-8634-4C0AA9E969AE}"/>
    <cellStyle name="Standaard 3 3 3 3 3 2" xfId="1499" xr:uid="{DFD59C8B-CF7D-4F8E-ABE9-E6446B609B31}"/>
    <cellStyle name="Standaard 3 3 3 3 3 2 2" xfId="3291" xr:uid="{B348A03D-33EC-4D4C-998D-632AA8DE6B67}"/>
    <cellStyle name="Standaard 3 3 3 3 3 2 2 2" xfId="6877" xr:uid="{B5CC995F-C113-4704-AED4-0D64CE64C2E3}"/>
    <cellStyle name="Standaard 3 3 3 3 3 2 3" xfId="5085" xr:uid="{620E98A5-87BB-4409-ACBB-C35B7E5735F2}"/>
    <cellStyle name="Standaard 3 3 3 3 3 3" xfId="2395" xr:uid="{62E30038-C7EB-4BDA-9D05-4C858302B879}"/>
    <cellStyle name="Standaard 3 3 3 3 3 3 2" xfId="5981" xr:uid="{729CFC05-199E-42D1-BB20-097CBC46D7D0}"/>
    <cellStyle name="Standaard 3 3 3 3 3 4" xfId="4189" xr:uid="{13DEEB0A-4AA0-4F90-A757-6C04359D603D}"/>
    <cellStyle name="Standaard 3 3 3 3 4" xfId="1051" xr:uid="{BB3D17D8-B720-4057-A6AB-7870AE4D8F7E}"/>
    <cellStyle name="Standaard 3 3 3 3 4 2" xfId="2843" xr:uid="{25D01E11-D146-4496-9F2A-B2A5178BA294}"/>
    <cellStyle name="Standaard 3 3 3 3 4 2 2" xfId="6429" xr:uid="{BC38B84F-CCF3-48DC-8E55-780A17C60165}"/>
    <cellStyle name="Standaard 3 3 3 3 4 3" xfId="4637" xr:uid="{747C254C-0DFF-41A2-A4A5-78FF6947DC00}"/>
    <cellStyle name="Standaard 3 3 3 3 5" xfId="1947" xr:uid="{5EC7FCAB-C94B-4443-AC04-581FBB43CB14}"/>
    <cellStyle name="Standaard 3 3 3 3 5 2" xfId="5533" xr:uid="{FF080D0A-AE0E-4406-BDA5-8E60B69741DB}"/>
    <cellStyle name="Standaard 3 3 3 3 6" xfId="3741" xr:uid="{8BD2F7EF-47B0-4EB2-95DA-08BF8F2E043D}"/>
    <cellStyle name="Standaard 3 3 3 4" xfId="267" xr:uid="{AC34C375-F80B-438D-9D22-6B3CEA9B903A}"/>
    <cellStyle name="Standaard 3 3 3 4 2" xfId="715" xr:uid="{0BE7D6F5-3ED2-476E-B330-3E4895D612B3}"/>
    <cellStyle name="Standaard 3 3 3 4 2 2" xfId="1611" xr:uid="{64027E83-1B81-4DD0-942D-E94AA04F350F}"/>
    <cellStyle name="Standaard 3 3 3 4 2 2 2" xfId="3403" xr:uid="{6A88D992-2D68-450A-B00E-573EC78378FA}"/>
    <cellStyle name="Standaard 3 3 3 4 2 2 2 2" xfId="6989" xr:uid="{BB3F3FB0-53C2-4051-BA13-3E3DE8C44B35}"/>
    <cellStyle name="Standaard 3 3 3 4 2 2 3" xfId="5197" xr:uid="{D4A5247F-B12D-4DF8-94A0-F802E5926778}"/>
    <cellStyle name="Standaard 3 3 3 4 2 3" xfId="2507" xr:uid="{F0596461-A4A9-4392-8DF8-342B23469D21}"/>
    <cellStyle name="Standaard 3 3 3 4 2 3 2" xfId="6093" xr:uid="{C69E4CCD-B7DD-4F35-9917-6886BDD86BD4}"/>
    <cellStyle name="Standaard 3 3 3 4 2 4" xfId="4301" xr:uid="{F7FE316C-66A0-4E52-9CFE-78A9C86CC207}"/>
    <cellStyle name="Standaard 3 3 3 4 3" xfId="1163" xr:uid="{70012B27-CD58-48C8-B9E9-46DE4FE1DBA8}"/>
    <cellStyle name="Standaard 3 3 3 4 3 2" xfId="2955" xr:uid="{DF1DA5DB-7EBE-40C1-A521-F91A2FCBD0BC}"/>
    <cellStyle name="Standaard 3 3 3 4 3 2 2" xfId="6541" xr:uid="{16F6AE1D-7DF1-43CD-9C54-35960407E989}"/>
    <cellStyle name="Standaard 3 3 3 4 3 3" xfId="4749" xr:uid="{1F983C73-E112-4E10-BFF3-B18C25C63DC4}"/>
    <cellStyle name="Standaard 3 3 3 4 4" xfId="2059" xr:uid="{AB45C620-48D2-4D94-AC66-62BD97DFCCE8}"/>
    <cellStyle name="Standaard 3 3 3 4 4 2" xfId="5645" xr:uid="{EB290A2F-889A-48ED-B037-2BA88735AA71}"/>
    <cellStyle name="Standaard 3 3 3 4 5" xfId="3853" xr:uid="{0A4BE905-20ED-439F-BE46-45DE5700698F}"/>
    <cellStyle name="Standaard 3 3 3 5" xfId="491" xr:uid="{5F876640-A86D-4402-B737-CF21444A0105}"/>
    <cellStyle name="Standaard 3 3 3 5 2" xfId="1387" xr:uid="{CA508DDB-5F12-4FD8-9FF3-284B64AE0D99}"/>
    <cellStyle name="Standaard 3 3 3 5 2 2" xfId="3179" xr:uid="{D96BE7FB-B761-4CE7-A1D1-0CFAF2D7F6F0}"/>
    <cellStyle name="Standaard 3 3 3 5 2 2 2" xfId="6765" xr:uid="{500BC7A2-FDDF-432D-89D7-4AE5D7250FF5}"/>
    <cellStyle name="Standaard 3 3 3 5 2 3" xfId="4973" xr:uid="{B867F646-9B1C-4D68-8BAE-6301D464759C}"/>
    <cellStyle name="Standaard 3 3 3 5 3" xfId="2283" xr:uid="{27B07752-6304-41BB-BE2D-940012309329}"/>
    <cellStyle name="Standaard 3 3 3 5 3 2" xfId="5869" xr:uid="{0A276355-0B23-4DC2-B01C-727BED7FEBAA}"/>
    <cellStyle name="Standaard 3 3 3 5 4" xfId="4077" xr:uid="{A6793956-7089-4A4F-9039-25E296002BB0}"/>
    <cellStyle name="Standaard 3 3 3 6" xfId="939" xr:uid="{44830F82-6F39-4400-B10F-DFC183688306}"/>
    <cellStyle name="Standaard 3 3 3 6 2" xfId="2731" xr:uid="{65A2D92E-203F-4DB2-AC9A-D5C9009E7CDD}"/>
    <cellStyle name="Standaard 3 3 3 6 2 2" xfId="6317" xr:uid="{1A4CA0DC-445B-43B3-807A-A56EF2E01829}"/>
    <cellStyle name="Standaard 3 3 3 6 3" xfId="4525" xr:uid="{F08D8DF1-7E13-4BB5-8EC9-DDEACC0E49C1}"/>
    <cellStyle name="Standaard 3 3 3 7" xfId="1835" xr:uid="{F55A9F7E-8825-444C-8719-471651335C0B}"/>
    <cellStyle name="Standaard 3 3 3 7 2" xfId="5421" xr:uid="{D792F919-7A71-4014-B8E7-B77F23F02CDD}"/>
    <cellStyle name="Standaard 3 3 3 8" xfId="3629" xr:uid="{56A6ADE1-FA0C-478B-8EBC-227F8D2C4818}"/>
    <cellStyle name="Standaard 3 3 4" xfId="71" xr:uid="{28791239-0591-46B4-8366-A1666C1BE3C0}"/>
    <cellStyle name="Standaard 3 3 4 2" xfId="183" xr:uid="{31C33886-8550-427A-BF5B-402DC89B2489}"/>
    <cellStyle name="Standaard 3 3 4 2 2" xfId="407" xr:uid="{BB635B29-C23F-40E2-8CF3-38F0B4DCAD9F}"/>
    <cellStyle name="Standaard 3 3 4 2 2 2" xfId="855" xr:uid="{ACC9EB60-ACF6-4DC0-B64F-EC36C32779EC}"/>
    <cellStyle name="Standaard 3 3 4 2 2 2 2" xfId="1751" xr:uid="{971EBC5E-A109-4C50-ADDA-CEA8EF686DC0}"/>
    <cellStyle name="Standaard 3 3 4 2 2 2 2 2" xfId="3543" xr:uid="{014EB833-BF65-401F-BE57-8A5E5D478B03}"/>
    <cellStyle name="Standaard 3 3 4 2 2 2 2 2 2" xfId="7129" xr:uid="{337EA4FD-D5BE-45A5-8BC2-B25987C72D0E}"/>
    <cellStyle name="Standaard 3 3 4 2 2 2 2 3" xfId="5337" xr:uid="{414799AA-46D1-441B-895D-2719157ED753}"/>
    <cellStyle name="Standaard 3 3 4 2 2 2 3" xfId="2647" xr:uid="{15602D5D-B6C5-4A96-8E97-F351DDB7DE46}"/>
    <cellStyle name="Standaard 3 3 4 2 2 2 3 2" xfId="6233" xr:uid="{D4ABA151-36F4-4523-A893-30955536FA9E}"/>
    <cellStyle name="Standaard 3 3 4 2 2 2 4" xfId="4441" xr:uid="{93416E3D-84AD-4A00-8988-AD336AA0AE63}"/>
    <cellStyle name="Standaard 3 3 4 2 2 3" xfId="1303" xr:uid="{77E6F1FD-9A2E-4546-AE3F-3CE3C92FBCA8}"/>
    <cellStyle name="Standaard 3 3 4 2 2 3 2" xfId="3095" xr:uid="{35C4D818-F07E-43BF-8508-C7871AE54230}"/>
    <cellStyle name="Standaard 3 3 4 2 2 3 2 2" xfId="6681" xr:uid="{66E6B871-F5DA-4130-B7E9-D92AC0690785}"/>
    <cellStyle name="Standaard 3 3 4 2 2 3 3" xfId="4889" xr:uid="{C61003EA-53F1-4344-896D-B24E721A5F04}"/>
    <cellStyle name="Standaard 3 3 4 2 2 4" xfId="2199" xr:uid="{2CBD953C-9DA2-4EFE-9118-614CE04C8CD1}"/>
    <cellStyle name="Standaard 3 3 4 2 2 4 2" xfId="5785" xr:uid="{617A2B26-DF10-4639-8C5A-017290EAD43A}"/>
    <cellStyle name="Standaard 3 3 4 2 2 5" xfId="3993" xr:uid="{4BA60815-C64C-45A2-A0DD-EE7BD8B1E18A}"/>
    <cellStyle name="Standaard 3 3 4 2 3" xfId="631" xr:uid="{71AA604B-B4EC-4B11-AF46-87E2895446E5}"/>
    <cellStyle name="Standaard 3 3 4 2 3 2" xfId="1527" xr:uid="{20277990-E650-4140-8494-D3B6B78CAF68}"/>
    <cellStyle name="Standaard 3 3 4 2 3 2 2" xfId="3319" xr:uid="{E6D53301-0344-4745-B940-9330DB878B40}"/>
    <cellStyle name="Standaard 3 3 4 2 3 2 2 2" xfId="6905" xr:uid="{D6C1F1A2-42E9-4730-912A-004CC6758806}"/>
    <cellStyle name="Standaard 3 3 4 2 3 2 3" xfId="5113" xr:uid="{7CB69648-BE4C-4B57-875E-3B78C1CC3D0B}"/>
    <cellStyle name="Standaard 3 3 4 2 3 3" xfId="2423" xr:uid="{B7CD6443-1D0E-42B5-8880-9284C414B031}"/>
    <cellStyle name="Standaard 3 3 4 2 3 3 2" xfId="6009" xr:uid="{60D15A4F-0391-421D-982E-C844418CAF52}"/>
    <cellStyle name="Standaard 3 3 4 2 3 4" xfId="4217" xr:uid="{04918A11-ED29-4B1B-BAB3-EA498C85CF7F}"/>
    <cellStyle name="Standaard 3 3 4 2 4" xfId="1079" xr:uid="{A1ED83EB-15C2-478E-846B-BE6DFFE5DA12}"/>
    <cellStyle name="Standaard 3 3 4 2 4 2" xfId="2871" xr:uid="{154A1A97-B19D-417B-B4DB-3653F609874E}"/>
    <cellStyle name="Standaard 3 3 4 2 4 2 2" xfId="6457" xr:uid="{2B03C21F-5C05-44AE-B4D9-875AACDCE576}"/>
    <cellStyle name="Standaard 3 3 4 2 4 3" xfId="4665" xr:uid="{060A901B-41DC-478A-9239-860A42DBE15A}"/>
    <cellStyle name="Standaard 3 3 4 2 5" xfId="1975" xr:uid="{4234E775-7353-4BE6-B56B-1F018F148837}"/>
    <cellStyle name="Standaard 3 3 4 2 5 2" xfId="5561" xr:uid="{E3FF2F7C-9154-46BF-8E5F-37BCA319D7AE}"/>
    <cellStyle name="Standaard 3 3 4 2 6" xfId="3769" xr:uid="{59BA3BC4-710C-4105-888D-1F900D9CB757}"/>
    <cellStyle name="Standaard 3 3 4 3" xfId="295" xr:uid="{22283B30-5615-423C-BDC3-B856D1E224EE}"/>
    <cellStyle name="Standaard 3 3 4 3 2" xfId="743" xr:uid="{F7438DFE-A683-4CC1-938A-9A478036E568}"/>
    <cellStyle name="Standaard 3 3 4 3 2 2" xfId="1639" xr:uid="{8D410F75-4279-499A-8C3E-7C354CEC2B4B}"/>
    <cellStyle name="Standaard 3 3 4 3 2 2 2" xfId="3431" xr:uid="{C713584F-8B8C-4383-A63F-768A956E114E}"/>
    <cellStyle name="Standaard 3 3 4 3 2 2 2 2" xfId="7017" xr:uid="{64076BEB-7525-4D9B-A03B-F0F6B822AA0C}"/>
    <cellStyle name="Standaard 3 3 4 3 2 2 3" xfId="5225" xr:uid="{35EF38EB-30CD-45BC-9F6E-648D8F5EB20D}"/>
    <cellStyle name="Standaard 3 3 4 3 2 3" xfId="2535" xr:uid="{10382724-10AA-4048-9DBE-DC924D81EF4E}"/>
    <cellStyle name="Standaard 3 3 4 3 2 3 2" xfId="6121" xr:uid="{B940BB9F-C065-4C52-B9B2-4F1B617F5CF2}"/>
    <cellStyle name="Standaard 3 3 4 3 2 4" xfId="4329" xr:uid="{DCAB79BE-0E02-4CEC-BD60-4FF1FEDE4578}"/>
    <cellStyle name="Standaard 3 3 4 3 3" xfId="1191" xr:uid="{34138375-F651-43C3-A83A-BA426CF3F9C0}"/>
    <cellStyle name="Standaard 3 3 4 3 3 2" xfId="2983" xr:uid="{B2987D4F-1FBE-4B78-A08F-F22F8C9DF04B}"/>
    <cellStyle name="Standaard 3 3 4 3 3 2 2" xfId="6569" xr:uid="{4F1D13AC-D9F3-4888-82F3-18A83759767D}"/>
    <cellStyle name="Standaard 3 3 4 3 3 3" xfId="4777" xr:uid="{5214C06F-6F22-49FB-95BF-80DE6BA9B3E0}"/>
    <cellStyle name="Standaard 3 3 4 3 4" xfId="2087" xr:uid="{A9560D3F-05CD-48EA-B0E3-367EE317C6B4}"/>
    <cellStyle name="Standaard 3 3 4 3 4 2" xfId="5673" xr:uid="{F3FCDA07-108E-45B2-8D52-05839A957E46}"/>
    <cellStyle name="Standaard 3 3 4 3 5" xfId="3881" xr:uid="{218DE4B8-76D8-4C36-91F7-CE5ED7DC857B}"/>
    <cellStyle name="Standaard 3 3 4 4" xfId="519" xr:uid="{C714D06F-0C3C-4F65-9D6E-95245BA38CBD}"/>
    <cellStyle name="Standaard 3 3 4 4 2" xfId="1415" xr:uid="{EA0C455E-D349-4E84-A0EA-A6CA18E4A0FC}"/>
    <cellStyle name="Standaard 3 3 4 4 2 2" xfId="3207" xr:uid="{6C687A2D-28E1-4C2C-B38A-226365DFEED4}"/>
    <cellStyle name="Standaard 3 3 4 4 2 2 2" xfId="6793" xr:uid="{CB5B4E5F-FA6E-4363-87DC-35E5124AFC4B}"/>
    <cellStyle name="Standaard 3 3 4 4 2 3" xfId="5001" xr:uid="{0FD701D4-0100-422A-AD97-5AEED975C665}"/>
    <cellStyle name="Standaard 3 3 4 4 3" xfId="2311" xr:uid="{58995EEF-FDBF-46F8-BD20-522919F9C407}"/>
    <cellStyle name="Standaard 3 3 4 4 3 2" xfId="5897" xr:uid="{E3DAB0DD-ADA0-47A9-9720-B13D907F6D57}"/>
    <cellStyle name="Standaard 3 3 4 4 4" xfId="4105" xr:uid="{2629F778-1671-4455-B16E-9420EF0D491E}"/>
    <cellStyle name="Standaard 3 3 4 5" xfId="967" xr:uid="{E576E9A5-DADF-4E08-9E51-90C95A67A7E5}"/>
    <cellStyle name="Standaard 3 3 4 5 2" xfId="2759" xr:uid="{76D74889-5446-4EE7-B31E-E3FEE34D89F0}"/>
    <cellStyle name="Standaard 3 3 4 5 2 2" xfId="6345" xr:uid="{77D56002-7C38-48FC-9929-56B7067730D5}"/>
    <cellStyle name="Standaard 3 3 4 5 3" xfId="4553" xr:uid="{3FE78FCC-FF0F-4D61-85E5-2B7258F789E0}"/>
    <cellStyle name="Standaard 3 3 4 6" xfId="1863" xr:uid="{54A35396-E426-43E7-9EF5-BA353C393BCE}"/>
    <cellStyle name="Standaard 3 3 4 6 2" xfId="5449" xr:uid="{B06D7895-650D-4742-BAD3-A37D3456C077}"/>
    <cellStyle name="Standaard 3 3 4 7" xfId="3657" xr:uid="{C462B6E5-4250-468A-AE2C-A6B5AC7E4D29}"/>
    <cellStyle name="Standaard 3 3 5" xfId="127" xr:uid="{496C19EF-E644-48BF-8523-BC1A1A00B721}"/>
    <cellStyle name="Standaard 3 3 5 2" xfId="351" xr:uid="{FE978129-AFFE-45ED-A638-ED048F0BD459}"/>
    <cellStyle name="Standaard 3 3 5 2 2" xfId="799" xr:uid="{C4B0D89D-0642-422D-AD65-5C74DC4733A8}"/>
    <cellStyle name="Standaard 3 3 5 2 2 2" xfId="1695" xr:uid="{A8EFFCF5-7685-4167-B843-15846B2DA419}"/>
    <cellStyle name="Standaard 3 3 5 2 2 2 2" xfId="3487" xr:uid="{1BDE7942-6B71-43C0-95DB-E539A95599BD}"/>
    <cellStyle name="Standaard 3 3 5 2 2 2 2 2" xfId="7073" xr:uid="{215367FA-B7EF-4B88-A642-2CE69D9B6C9F}"/>
    <cellStyle name="Standaard 3 3 5 2 2 2 3" xfId="5281" xr:uid="{9F359426-B18C-4198-A351-BBADA052E2B0}"/>
    <cellStyle name="Standaard 3 3 5 2 2 3" xfId="2591" xr:uid="{52A1155B-957E-421F-9AAA-6E3816C88973}"/>
    <cellStyle name="Standaard 3 3 5 2 2 3 2" xfId="6177" xr:uid="{0BD143EE-76C0-4BC2-B75A-39C02D69438E}"/>
    <cellStyle name="Standaard 3 3 5 2 2 4" xfId="4385" xr:uid="{02FA2917-CA38-438B-8DB0-D6B342EB9894}"/>
    <cellStyle name="Standaard 3 3 5 2 3" xfId="1247" xr:uid="{FE3BFE63-C24C-4A9E-AFC4-0011DBCC478E}"/>
    <cellStyle name="Standaard 3 3 5 2 3 2" xfId="3039" xr:uid="{700FDFF9-8358-4F79-82C7-03CF5E12EFD1}"/>
    <cellStyle name="Standaard 3 3 5 2 3 2 2" xfId="6625" xr:uid="{92758D90-0E35-458C-BAFD-8DC3889A1192}"/>
    <cellStyle name="Standaard 3 3 5 2 3 3" xfId="4833" xr:uid="{A10F54F2-35F9-4F02-BA3E-A4E5A8CACDD2}"/>
    <cellStyle name="Standaard 3 3 5 2 4" xfId="2143" xr:uid="{0B417AB9-341C-4EC9-AE85-45D88D91014A}"/>
    <cellStyle name="Standaard 3 3 5 2 4 2" xfId="5729" xr:uid="{A4E0D046-F881-498E-8187-B4815D2E2146}"/>
    <cellStyle name="Standaard 3 3 5 2 5" xfId="3937" xr:uid="{125400D4-8FA2-41C4-81E6-A380B328B9DF}"/>
    <cellStyle name="Standaard 3 3 5 3" xfId="575" xr:uid="{5E4D66D0-032A-4A4D-8E64-2C80B2E49421}"/>
    <cellStyle name="Standaard 3 3 5 3 2" xfId="1471" xr:uid="{0097D3DD-42E2-4006-A273-F54C09DF5749}"/>
    <cellStyle name="Standaard 3 3 5 3 2 2" xfId="3263" xr:uid="{CDD0A6B8-923D-460C-98E7-F79C4221165D}"/>
    <cellStyle name="Standaard 3 3 5 3 2 2 2" xfId="6849" xr:uid="{24DC377B-AF56-4871-B99E-911897182C8A}"/>
    <cellStyle name="Standaard 3 3 5 3 2 3" xfId="5057" xr:uid="{0FAB29E1-298D-4233-87B0-CF5A9D806F7D}"/>
    <cellStyle name="Standaard 3 3 5 3 3" xfId="2367" xr:uid="{B01DD2F4-CA33-4A54-8F76-0267566FE3EB}"/>
    <cellStyle name="Standaard 3 3 5 3 3 2" xfId="5953" xr:uid="{1E4EA079-BF8B-4EF0-942D-AF75C259BF35}"/>
    <cellStyle name="Standaard 3 3 5 3 4" xfId="4161" xr:uid="{35DB8F1E-5D9D-4D41-870A-48858557513F}"/>
    <cellStyle name="Standaard 3 3 5 4" xfId="1023" xr:uid="{CF6C5931-F20C-4C6F-AF11-C2FFA0D85D2B}"/>
    <cellStyle name="Standaard 3 3 5 4 2" xfId="2815" xr:uid="{232080CF-A70F-4FB0-BF23-A652A5621438}"/>
    <cellStyle name="Standaard 3 3 5 4 2 2" xfId="6401" xr:uid="{35D825F7-DEDC-48DF-A132-95C6B2ADA5DD}"/>
    <cellStyle name="Standaard 3 3 5 4 3" xfId="4609" xr:uid="{14F94B8F-FFFF-48A7-B741-F1DBF0E5B559}"/>
    <cellStyle name="Standaard 3 3 5 5" xfId="1919" xr:uid="{E8726CF5-85A5-40DC-A63F-630E3B6E3998}"/>
    <cellStyle name="Standaard 3 3 5 5 2" xfId="5505" xr:uid="{6954B3FE-F366-4E95-AB81-93BA7FF462D3}"/>
    <cellStyle name="Standaard 3 3 5 6" xfId="3713" xr:uid="{9BB33B19-09A9-4D84-9DE6-17D263BB23F4}"/>
    <cellStyle name="Standaard 3 3 6" xfId="239" xr:uid="{A2630C64-C185-4F24-956D-4CC3F6BB6C32}"/>
    <cellStyle name="Standaard 3 3 6 2" xfId="687" xr:uid="{FD76F63C-900B-4E32-A251-47BF8075EFB9}"/>
    <cellStyle name="Standaard 3 3 6 2 2" xfId="1583" xr:uid="{E5F9DB82-B1BB-4F15-9223-42CFDEE71D5D}"/>
    <cellStyle name="Standaard 3 3 6 2 2 2" xfId="3375" xr:uid="{AA8A534E-7260-4F61-A710-449369F95338}"/>
    <cellStyle name="Standaard 3 3 6 2 2 2 2" xfId="6961" xr:uid="{5AC970EC-C3EC-49CA-9ED2-09EEA90C8680}"/>
    <cellStyle name="Standaard 3 3 6 2 2 3" xfId="5169" xr:uid="{74CF1BCA-1A78-4C2A-9AE6-FA3C58DA4A91}"/>
    <cellStyle name="Standaard 3 3 6 2 3" xfId="2479" xr:uid="{E82C366C-0713-47B8-B9A4-8A2E1ACDA158}"/>
    <cellStyle name="Standaard 3 3 6 2 3 2" xfId="6065" xr:uid="{93685CA2-C6DA-464E-AEB9-12B7EEA09375}"/>
    <cellStyle name="Standaard 3 3 6 2 4" xfId="4273" xr:uid="{21633E24-A1D1-4866-AF70-423EFFF6B2D7}"/>
    <cellStyle name="Standaard 3 3 6 3" xfId="1135" xr:uid="{A4478FAA-0953-4740-8B03-B10EC5E75997}"/>
    <cellStyle name="Standaard 3 3 6 3 2" xfId="2927" xr:uid="{A452A1F3-506A-4DEB-95FB-E696013FF560}"/>
    <cellStyle name="Standaard 3 3 6 3 2 2" xfId="6513" xr:uid="{FD844FBE-32FE-4D35-BDFF-B56090B528F8}"/>
    <cellStyle name="Standaard 3 3 6 3 3" xfId="4721" xr:uid="{A7D03234-0683-4A91-8694-904516A4E9D1}"/>
    <cellStyle name="Standaard 3 3 6 4" xfId="2031" xr:uid="{2E123FA0-0E97-4B29-97CC-069D2375AF4D}"/>
    <cellStyle name="Standaard 3 3 6 4 2" xfId="5617" xr:uid="{44A2621F-1A46-4470-840A-6287F511DCAB}"/>
    <cellStyle name="Standaard 3 3 6 5" xfId="3825" xr:uid="{B5C038E2-3B9A-458F-A679-36DB14768685}"/>
    <cellStyle name="Standaard 3 3 7" xfId="463" xr:uid="{218087EF-CE44-46D2-891B-D7E3FEF3F9AE}"/>
    <cellStyle name="Standaard 3 3 7 2" xfId="1359" xr:uid="{64344F14-9B0B-403D-BB4A-DA3BCB286BA6}"/>
    <cellStyle name="Standaard 3 3 7 2 2" xfId="3151" xr:uid="{F0CE3AAF-C009-45B0-A161-6E1333C4D15C}"/>
    <cellStyle name="Standaard 3 3 7 2 2 2" xfId="6737" xr:uid="{9F64E055-21CF-4558-9610-55BCC7A2085C}"/>
    <cellStyle name="Standaard 3 3 7 2 3" xfId="4945" xr:uid="{58B1CFA5-954B-4793-BB79-3572520B6D3F}"/>
    <cellStyle name="Standaard 3 3 7 3" xfId="2255" xr:uid="{6F452086-C090-409A-B888-58E375EFF30B}"/>
    <cellStyle name="Standaard 3 3 7 3 2" xfId="5841" xr:uid="{E7FDA761-913B-4711-8431-AB0C9FB382C9}"/>
    <cellStyle name="Standaard 3 3 7 4" xfId="4049" xr:uid="{717F917D-B02D-4EFF-B335-BAFE2532EB51}"/>
    <cellStyle name="Standaard 3 3 8" xfId="911" xr:uid="{45BAC2E6-B057-4046-8EAD-60105C8D6E6A}"/>
    <cellStyle name="Standaard 3 3 8 2" xfId="2703" xr:uid="{9485C89B-7C9C-4801-A22B-542E08B97C47}"/>
    <cellStyle name="Standaard 3 3 8 2 2" xfId="6289" xr:uid="{E2D68574-DCF3-4A3F-85B6-9EB24151509E}"/>
    <cellStyle name="Standaard 3 3 8 3" xfId="4497" xr:uid="{D0745C5D-32F4-4817-BB00-DD17BA031365}"/>
    <cellStyle name="Standaard 3 3 9" xfId="1807" xr:uid="{593895B1-4B0D-488D-9F9C-2888C5E29601}"/>
    <cellStyle name="Standaard 3 3 9 2" xfId="5393" xr:uid="{51D72B9A-FC00-44C8-B39D-5CEB0EF59221}"/>
    <cellStyle name="Standaard 3 4" xfId="21" xr:uid="{92ED8C5F-6F62-47C6-9194-11F8D3301D40}"/>
    <cellStyle name="Standaard 3 4 2" xfId="50" xr:uid="{E9CA7DFA-9BAF-4CBC-9883-48F86CAA66F6}"/>
    <cellStyle name="Standaard 3 4 2 2" xfId="106" xr:uid="{DF278710-AA9A-4950-AD37-D6C32A7B7921}"/>
    <cellStyle name="Standaard 3 4 2 2 2" xfId="218" xr:uid="{AD4AA655-F05D-4CBC-A5E4-A51196A67270}"/>
    <cellStyle name="Standaard 3 4 2 2 2 2" xfId="442" xr:uid="{B11BA52A-7F69-4595-83AE-40E4DA6D8A71}"/>
    <cellStyle name="Standaard 3 4 2 2 2 2 2" xfId="890" xr:uid="{021BB13A-AACF-4E4C-B1CB-B8CF07007385}"/>
    <cellStyle name="Standaard 3 4 2 2 2 2 2 2" xfId="1786" xr:uid="{BFDABFF1-4413-46CD-AC25-50C8C876F73B}"/>
    <cellStyle name="Standaard 3 4 2 2 2 2 2 2 2" xfId="3578" xr:uid="{D3961906-9CC7-4F79-BFB9-7A260751659D}"/>
    <cellStyle name="Standaard 3 4 2 2 2 2 2 2 2 2" xfId="7164" xr:uid="{3FDF170A-5DEB-4189-BAFA-34BFCC1A7EC1}"/>
    <cellStyle name="Standaard 3 4 2 2 2 2 2 2 3" xfId="5372" xr:uid="{01BA39CA-7E6A-4EC4-BB28-E92B755553E3}"/>
    <cellStyle name="Standaard 3 4 2 2 2 2 2 3" xfId="2682" xr:uid="{4E7DBE23-9E1D-4583-A1AC-7504D63CFF7E}"/>
    <cellStyle name="Standaard 3 4 2 2 2 2 2 3 2" xfId="6268" xr:uid="{837AEC51-B54B-4222-91F7-A4A7BD1D3C63}"/>
    <cellStyle name="Standaard 3 4 2 2 2 2 2 4" xfId="4476" xr:uid="{D6A40216-1E1E-4E09-A1F9-8A362B63C6BF}"/>
    <cellStyle name="Standaard 3 4 2 2 2 2 3" xfId="1338" xr:uid="{FB0A6E53-AB2B-4215-9FA8-3051F2C23D74}"/>
    <cellStyle name="Standaard 3 4 2 2 2 2 3 2" xfId="3130" xr:uid="{74FFBCF0-81FF-40AB-AC9D-9B4E4B39962D}"/>
    <cellStyle name="Standaard 3 4 2 2 2 2 3 2 2" xfId="6716" xr:uid="{AFF33E8F-D0CE-4609-9CDF-31F387C7A339}"/>
    <cellStyle name="Standaard 3 4 2 2 2 2 3 3" xfId="4924" xr:uid="{8DA1BC84-D070-4928-B291-28D4B87448BF}"/>
    <cellStyle name="Standaard 3 4 2 2 2 2 4" xfId="2234" xr:uid="{8698B2F3-6973-4CF6-8174-78D26C8E3FEB}"/>
    <cellStyle name="Standaard 3 4 2 2 2 2 4 2" xfId="5820" xr:uid="{B4B19CD4-F3C6-47B7-B170-5524E08E74AE}"/>
    <cellStyle name="Standaard 3 4 2 2 2 2 5" xfId="4028" xr:uid="{9D02B36D-7C4C-4F4C-96C5-2FCA69C93DBC}"/>
    <cellStyle name="Standaard 3 4 2 2 2 3" xfId="666" xr:uid="{CFA6DD99-E0E7-471B-AA11-A19B1637631A}"/>
    <cellStyle name="Standaard 3 4 2 2 2 3 2" xfId="1562" xr:uid="{E0B128FA-5F7A-4D66-AA46-299FCC5D3BF2}"/>
    <cellStyle name="Standaard 3 4 2 2 2 3 2 2" xfId="3354" xr:uid="{3B9460CF-CB9D-438E-9C8A-373F0F84DD96}"/>
    <cellStyle name="Standaard 3 4 2 2 2 3 2 2 2" xfId="6940" xr:uid="{B47894C4-3C20-428F-A860-9AE5CA7A61E9}"/>
    <cellStyle name="Standaard 3 4 2 2 2 3 2 3" xfId="5148" xr:uid="{73DDE2B7-A199-4CE8-8113-C781A60FFD9B}"/>
    <cellStyle name="Standaard 3 4 2 2 2 3 3" xfId="2458" xr:uid="{983F6C5C-99A8-4700-894F-BD4FEFBFF79E}"/>
    <cellStyle name="Standaard 3 4 2 2 2 3 3 2" xfId="6044" xr:uid="{74E5F2A5-FB17-4126-A551-1F5338AD53F0}"/>
    <cellStyle name="Standaard 3 4 2 2 2 3 4" xfId="4252" xr:uid="{9B74A983-9F48-4BF1-9400-D89E45531C49}"/>
    <cellStyle name="Standaard 3 4 2 2 2 4" xfId="1114" xr:uid="{525A1213-3051-40DB-8872-DE1D4FF531A0}"/>
    <cellStyle name="Standaard 3 4 2 2 2 4 2" xfId="2906" xr:uid="{4AEBB65E-A698-45B9-A4C7-D7E601B4F7BA}"/>
    <cellStyle name="Standaard 3 4 2 2 2 4 2 2" xfId="6492" xr:uid="{C23371B3-2D16-4B86-AECA-2011713C359A}"/>
    <cellStyle name="Standaard 3 4 2 2 2 4 3" xfId="4700" xr:uid="{AEFEB6F2-BEDE-431D-AB8D-A94D152BE704}"/>
    <cellStyle name="Standaard 3 4 2 2 2 5" xfId="2010" xr:uid="{E8CBD157-D13B-46D3-8E46-16772470FD74}"/>
    <cellStyle name="Standaard 3 4 2 2 2 5 2" xfId="5596" xr:uid="{8EA5D5FE-2076-4B19-8A1B-E333C1D7E42C}"/>
    <cellStyle name="Standaard 3 4 2 2 2 6" xfId="3804" xr:uid="{088DC24F-4675-4FFC-805B-45D7DBB6D7FA}"/>
    <cellStyle name="Standaard 3 4 2 2 3" xfId="330" xr:uid="{3C7133C7-B25B-4F91-B615-1C86ED5E631C}"/>
    <cellStyle name="Standaard 3 4 2 2 3 2" xfId="778" xr:uid="{1F57971A-19C2-4203-B9E9-417A7577AB2A}"/>
    <cellStyle name="Standaard 3 4 2 2 3 2 2" xfId="1674" xr:uid="{804BA5AC-5B17-4AFC-8758-5E762B3A60F1}"/>
    <cellStyle name="Standaard 3 4 2 2 3 2 2 2" xfId="3466" xr:uid="{6CF048BB-E6CD-4A01-AD2A-BFCA0E2B6AFB}"/>
    <cellStyle name="Standaard 3 4 2 2 3 2 2 2 2" xfId="7052" xr:uid="{4D9C6C57-1F3A-4AAF-A47B-D838FD7106E5}"/>
    <cellStyle name="Standaard 3 4 2 2 3 2 2 3" xfId="5260" xr:uid="{44518058-B92D-4B8A-B331-610AE28BB0C0}"/>
    <cellStyle name="Standaard 3 4 2 2 3 2 3" xfId="2570" xr:uid="{99455978-A4D3-41A2-8412-D2582E0C77B6}"/>
    <cellStyle name="Standaard 3 4 2 2 3 2 3 2" xfId="6156" xr:uid="{C46FEACB-BA93-46E9-B4C4-B8C5B17D51F3}"/>
    <cellStyle name="Standaard 3 4 2 2 3 2 4" xfId="4364" xr:uid="{32F8DE25-E255-4A82-AB2A-0096240B3A0F}"/>
    <cellStyle name="Standaard 3 4 2 2 3 3" xfId="1226" xr:uid="{74F72609-6E72-4FBA-A60D-7A8FF567120F}"/>
    <cellStyle name="Standaard 3 4 2 2 3 3 2" xfId="3018" xr:uid="{1D2A39A7-6A3D-4EE1-9282-9E317FDB51B6}"/>
    <cellStyle name="Standaard 3 4 2 2 3 3 2 2" xfId="6604" xr:uid="{A43F6E09-1AEA-4101-956C-509DD85632BD}"/>
    <cellStyle name="Standaard 3 4 2 2 3 3 3" xfId="4812" xr:uid="{9F0D2D3B-5F58-4E59-A593-A741B86A706B}"/>
    <cellStyle name="Standaard 3 4 2 2 3 4" xfId="2122" xr:uid="{E4DC1210-2B84-40A5-AE2F-24836B9FCD2B}"/>
    <cellStyle name="Standaard 3 4 2 2 3 4 2" xfId="5708" xr:uid="{02DB645F-91B8-49B7-8C85-EC2AF534B68E}"/>
    <cellStyle name="Standaard 3 4 2 2 3 5" xfId="3916" xr:uid="{D92CE5F8-DF21-40BB-92B3-5FA64F43BFBD}"/>
    <cellStyle name="Standaard 3 4 2 2 4" xfId="554" xr:uid="{AA7EFE8B-6F07-4445-86B6-E91006434D45}"/>
    <cellStyle name="Standaard 3 4 2 2 4 2" xfId="1450" xr:uid="{77427E64-0AC9-4457-99E6-FB5E073246DA}"/>
    <cellStyle name="Standaard 3 4 2 2 4 2 2" xfId="3242" xr:uid="{0A1B6A6F-C80A-4E4F-99EB-5CA96CF64764}"/>
    <cellStyle name="Standaard 3 4 2 2 4 2 2 2" xfId="6828" xr:uid="{D7C88845-C7D9-47D0-A1F9-0CDC8EF61776}"/>
    <cellStyle name="Standaard 3 4 2 2 4 2 3" xfId="5036" xr:uid="{070411FD-5FC6-4CDB-B961-5744FB94778D}"/>
    <cellStyle name="Standaard 3 4 2 2 4 3" xfId="2346" xr:uid="{E359439F-FD1D-4AEF-B92D-BCC199E9D338}"/>
    <cellStyle name="Standaard 3 4 2 2 4 3 2" xfId="5932" xr:uid="{2FA01067-CF28-4545-AB52-C093D962DDA6}"/>
    <cellStyle name="Standaard 3 4 2 2 4 4" xfId="4140" xr:uid="{7C2E44FE-461E-432A-841B-456403C4B497}"/>
    <cellStyle name="Standaard 3 4 2 2 5" xfId="1002" xr:uid="{DF0A83DC-40BB-4D05-86B1-63B20D23CEC4}"/>
    <cellStyle name="Standaard 3 4 2 2 5 2" xfId="2794" xr:uid="{F191A7E2-4F9F-40DF-85A5-0526F5ABEF9F}"/>
    <cellStyle name="Standaard 3 4 2 2 5 2 2" xfId="6380" xr:uid="{652A1735-5812-4809-8D20-D96B735467AE}"/>
    <cellStyle name="Standaard 3 4 2 2 5 3" xfId="4588" xr:uid="{37DD3EFB-4F5D-44E1-8232-6E94DF8A9299}"/>
    <cellStyle name="Standaard 3 4 2 2 6" xfId="1898" xr:uid="{9DE38050-AAA4-4E17-84AD-FE3A131876D3}"/>
    <cellStyle name="Standaard 3 4 2 2 6 2" xfId="5484" xr:uid="{3904C522-F0C9-41E8-8C38-8B21EA0130C0}"/>
    <cellStyle name="Standaard 3 4 2 2 7" xfId="3692" xr:uid="{6BA37A04-E455-4B52-B1DE-B7889D5D5B07}"/>
    <cellStyle name="Standaard 3 4 2 3" xfId="162" xr:uid="{2DF4859D-1E1A-4778-BDFD-5D90FF4852EA}"/>
    <cellStyle name="Standaard 3 4 2 3 2" xfId="386" xr:uid="{04D4FA79-6F5F-4831-9DF6-58CB0576AC3C}"/>
    <cellStyle name="Standaard 3 4 2 3 2 2" xfId="834" xr:uid="{AFC37A0C-1360-4E55-ABE4-9F20390C7233}"/>
    <cellStyle name="Standaard 3 4 2 3 2 2 2" xfId="1730" xr:uid="{EFC5A03F-2FC5-4460-9B9F-9700B200A33C}"/>
    <cellStyle name="Standaard 3 4 2 3 2 2 2 2" xfId="3522" xr:uid="{D4741557-3B49-4E67-89E3-AF2F5FA64FBF}"/>
    <cellStyle name="Standaard 3 4 2 3 2 2 2 2 2" xfId="7108" xr:uid="{1E377CAD-0DE6-46AF-A5DE-86410DD1A5F1}"/>
    <cellStyle name="Standaard 3 4 2 3 2 2 2 3" xfId="5316" xr:uid="{3F87213D-FCBC-4957-941D-0DF6F1448364}"/>
    <cellStyle name="Standaard 3 4 2 3 2 2 3" xfId="2626" xr:uid="{31CAD56C-6CC1-4FC0-97E9-6B8533994B3D}"/>
    <cellStyle name="Standaard 3 4 2 3 2 2 3 2" xfId="6212" xr:uid="{A6625981-05E0-4887-9244-230244FFD2CC}"/>
    <cellStyle name="Standaard 3 4 2 3 2 2 4" xfId="4420" xr:uid="{7E99C1E8-B6F3-424A-A1EA-65053E37EF2F}"/>
    <cellStyle name="Standaard 3 4 2 3 2 3" xfId="1282" xr:uid="{3D8DEF49-8703-4474-8CB3-C57C4CC3B482}"/>
    <cellStyle name="Standaard 3 4 2 3 2 3 2" xfId="3074" xr:uid="{49C495CD-10CD-4622-9C6B-6E242A01AA50}"/>
    <cellStyle name="Standaard 3 4 2 3 2 3 2 2" xfId="6660" xr:uid="{6A3A3857-7BA3-4E4D-995F-502B71FBFB75}"/>
    <cellStyle name="Standaard 3 4 2 3 2 3 3" xfId="4868" xr:uid="{738F64A2-7E8A-408E-82D0-A947173908F5}"/>
    <cellStyle name="Standaard 3 4 2 3 2 4" xfId="2178" xr:uid="{3404D686-DFCF-44C5-80E0-A331FF66591B}"/>
    <cellStyle name="Standaard 3 4 2 3 2 4 2" xfId="5764" xr:uid="{538F4D4A-585A-4FB8-B6DA-8DB072BFA249}"/>
    <cellStyle name="Standaard 3 4 2 3 2 5" xfId="3972" xr:uid="{FB97DF18-7A0B-47FC-BC74-8D56E0CAD4B6}"/>
    <cellStyle name="Standaard 3 4 2 3 3" xfId="610" xr:uid="{656F7F27-A69E-4CB9-AE96-C0C94B2C298A}"/>
    <cellStyle name="Standaard 3 4 2 3 3 2" xfId="1506" xr:uid="{1AC6A4D8-4B48-48B3-91C2-8C263973D601}"/>
    <cellStyle name="Standaard 3 4 2 3 3 2 2" xfId="3298" xr:uid="{16B6395D-2E31-485C-A07F-2DC8F1FDFB88}"/>
    <cellStyle name="Standaard 3 4 2 3 3 2 2 2" xfId="6884" xr:uid="{16D3FE5F-F42D-49F5-AFE4-7C96D8271766}"/>
    <cellStyle name="Standaard 3 4 2 3 3 2 3" xfId="5092" xr:uid="{F4CCC110-3A0B-4BAF-9375-895D9836ABFD}"/>
    <cellStyle name="Standaard 3 4 2 3 3 3" xfId="2402" xr:uid="{3FCDB921-60C6-4EA3-AA55-B5AD6BAF001A}"/>
    <cellStyle name="Standaard 3 4 2 3 3 3 2" xfId="5988" xr:uid="{DC9A5403-5BDB-4498-A30F-83F59D05C254}"/>
    <cellStyle name="Standaard 3 4 2 3 3 4" xfId="4196" xr:uid="{4D3F854A-D284-46A0-A007-6F9FB654B132}"/>
    <cellStyle name="Standaard 3 4 2 3 4" xfId="1058" xr:uid="{A8A2EF9D-42E5-423E-A688-308F9BF8CE2C}"/>
    <cellStyle name="Standaard 3 4 2 3 4 2" xfId="2850" xr:uid="{8ED9F88C-F545-4DE8-939B-ADE94124E8A4}"/>
    <cellStyle name="Standaard 3 4 2 3 4 2 2" xfId="6436" xr:uid="{D8A5D155-9FEE-4312-AD73-1EB1CA66D20D}"/>
    <cellStyle name="Standaard 3 4 2 3 4 3" xfId="4644" xr:uid="{662B9353-1D4E-438F-B699-1BE7891E59F9}"/>
    <cellStyle name="Standaard 3 4 2 3 5" xfId="1954" xr:uid="{D53EC71C-1BCC-442C-A069-508E1DA55063}"/>
    <cellStyle name="Standaard 3 4 2 3 5 2" xfId="5540" xr:uid="{708C792E-C3E2-46A1-A7BA-1A9C064A4DFA}"/>
    <cellStyle name="Standaard 3 4 2 3 6" xfId="3748" xr:uid="{D6686EA4-2201-4D30-A9A3-0BB36B3A6E3B}"/>
    <cellStyle name="Standaard 3 4 2 4" xfId="274" xr:uid="{92D711E8-C600-456D-B6B1-051591D5DBC3}"/>
    <cellStyle name="Standaard 3 4 2 4 2" xfId="722" xr:uid="{5F851ABC-2D19-4622-94C8-53873099D024}"/>
    <cellStyle name="Standaard 3 4 2 4 2 2" xfId="1618" xr:uid="{E07D48C2-CF02-4D17-BBC7-2B6B543196A5}"/>
    <cellStyle name="Standaard 3 4 2 4 2 2 2" xfId="3410" xr:uid="{D4CE37F5-A8EE-4A97-BCD5-87347AC2C47F}"/>
    <cellStyle name="Standaard 3 4 2 4 2 2 2 2" xfId="6996" xr:uid="{F2BE8C5C-B0BD-4DD4-A389-A68DA4E4617A}"/>
    <cellStyle name="Standaard 3 4 2 4 2 2 3" xfId="5204" xr:uid="{3E2B3BCE-6386-417C-81AC-E06D469743B4}"/>
    <cellStyle name="Standaard 3 4 2 4 2 3" xfId="2514" xr:uid="{705644A8-0895-4325-9B90-F1B72BEF1A78}"/>
    <cellStyle name="Standaard 3 4 2 4 2 3 2" xfId="6100" xr:uid="{7F118497-9B29-4EEB-AED8-176C741C6D61}"/>
    <cellStyle name="Standaard 3 4 2 4 2 4" xfId="4308" xr:uid="{E978C526-5C67-4616-9B30-6E6826E9E95C}"/>
    <cellStyle name="Standaard 3 4 2 4 3" xfId="1170" xr:uid="{B218A666-B75B-494C-98E8-2751D5109B49}"/>
    <cellStyle name="Standaard 3 4 2 4 3 2" xfId="2962" xr:uid="{D8729494-C263-42FF-B149-F69FCBCD6545}"/>
    <cellStyle name="Standaard 3 4 2 4 3 2 2" xfId="6548" xr:uid="{404841B3-A314-45D8-A93D-3498ECD6D991}"/>
    <cellStyle name="Standaard 3 4 2 4 3 3" xfId="4756" xr:uid="{5F2DEBE0-EC95-40EB-909F-24D89440A0AC}"/>
    <cellStyle name="Standaard 3 4 2 4 4" xfId="2066" xr:uid="{BCC8847C-E8E7-45E3-973E-42FA9810D928}"/>
    <cellStyle name="Standaard 3 4 2 4 4 2" xfId="5652" xr:uid="{1C1F204B-2D1A-42FF-A18D-695F8C6D06D9}"/>
    <cellStyle name="Standaard 3 4 2 4 5" xfId="3860" xr:uid="{626E9B81-DC54-4866-9370-7BADF26C18AF}"/>
    <cellStyle name="Standaard 3 4 2 5" xfId="498" xr:uid="{4F38C0C3-F5BE-4073-8D7C-C1AAE5186404}"/>
    <cellStyle name="Standaard 3 4 2 5 2" xfId="1394" xr:uid="{3066255C-D3B4-4FAF-BE4A-DDC721FBCDDF}"/>
    <cellStyle name="Standaard 3 4 2 5 2 2" xfId="3186" xr:uid="{4FC3D845-5854-46ED-93A5-CB976BE5614F}"/>
    <cellStyle name="Standaard 3 4 2 5 2 2 2" xfId="6772" xr:uid="{3DF65AA6-F12E-4925-9948-C9CFC8A76FCD}"/>
    <cellStyle name="Standaard 3 4 2 5 2 3" xfId="4980" xr:uid="{5A72A6B3-1F85-4A47-B084-0CB1399A795E}"/>
    <cellStyle name="Standaard 3 4 2 5 3" xfId="2290" xr:uid="{B03CFBFB-3296-4520-BBA6-4BDBC73AC474}"/>
    <cellStyle name="Standaard 3 4 2 5 3 2" xfId="5876" xr:uid="{806C2B6D-9D1D-4709-9B4A-1212263C9F2D}"/>
    <cellStyle name="Standaard 3 4 2 5 4" xfId="4084" xr:uid="{7E02BBC3-5DB0-468D-8CF2-DB366681EB90}"/>
    <cellStyle name="Standaard 3 4 2 6" xfId="946" xr:uid="{A7836C97-FCE8-42A7-8FD5-94419C8071CA}"/>
    <cellStyle name="Standaard 3 4 2 6 2" xfId="2738" xr:uid="{19E78712-1A9E-4A62-A668-2609876458EC}"/>
    <cellStyle name="Standaard 3 4 2 6 2 2" xfId="6324" xr:uid="{79416060-D71E-437D-96F7-1702B5710E4B}"/>
    <cellStyle name="Standaard 3 4 2 6 3" xfId="4532" xr:uid="{E17F2A58-3F9C-4576-B4AE-69268307A4AD}"/>
    <cellStyle name="Standaard 3 4 2 7" xfId="1842" xr:uid="{C0FFCA0F-0E0F-4008-943C-29480C23EA3C}"/>
    <cellStyle name="Standaard 3 4 2 7 2" xfId="5428" xr:uid="{DB4802B8-BB35-4AC7-BD47-2F3F70CF79CA}"/>
    <cellStyle name="Standaard 3 4 2 8" xfId="3636" xr:uid="{7BB2A704-DB34-4621-988F-86952AA7CD36}"/>
    <cellStyle name="Standaard 3 4 3" xfId="78" xr:uid="{28AFB6BC-01E9-4777-BCB2-E783BCECD328}"/>
    <cellStyle name="Standaard 3 4 3 2" xfId="190" xr:uid="{5571F0CB-6D07-4FD0-8354-09436BA3B198}"/>
    <cellStyle name="Standaard 3 4 3 2 2" xfId="414" xr:uid="{AAFE5208-D5CD-496D-8BB3-691A6970674C}"/>
    <cellStyle name="Standaard 3 4 3 2 2 2" xfId="862" xr:uid="{74F8B90E-05D8-4588-B873-51354599F3DF}"/>
    <cellStyle name="Standaard 3 4 3 2 2 2 2" xfId="1758" xr:uid="{33359465-F2E0-4B8B-8014-5052F080E87E}"/>
    <cellStyle name="Standaard 3 4 3 2 2 2 2 2" xfId="3550" xr:uid="{739C689E-B1DF-4232-91B3-CB3D5CE385C9}"/>
    <cellStyle name="Standaard 3 4 3 2 2 2 2 2 2" xfId="7136" xr:uid="{310B71FF-6846-4E2F-AA48-28BC467D0725}"/>
    <cellStyle name="Standaard 3 4 3 2 2 2 2 3" xfId="5344" xr:uid="{9D99C8FE-2568-4101-8F1F-FF08371C6DAF}"/>
    <cellStyle name="Standaard 3 4 3 2 2 2 3" xfId="2654" xr:uid="{3E4BF063-A986-4702-94DD-7D87A96CFA0F}"/>
    <cellStyle name="Standaard 3 4 3 2 2 2 3 2" xfId="6240" xr:uid="{FE975904-085A-455E-9171-20358A68919A}"/>
    <cellStyle name="Standaard 3 4 3 2 2 2 4" xfId="4448" xr:uid="{B08FFC83-1FB1-4B98-8CDF-A349EDB4DA11}"/>
    <cellStyle name="Standaard 3 4 3 2 2 3" xfId="1310" xr:uid="{9FB91552-BDCA-4A02-B7C1-F5C7448444D3}"/>
    <cellStyle name="Standaard 3 4 3 2 2 3 2" xfId="3102" xr:uid="{71D246B0-298F-4C55-BAA4-9308174B038F}"/>
    <cellStyle name="Standaard 3 4 3 2 2 3 2 2" xfId="6688" xr:uid="{1754CC0D-3C29-45EE-B437-0FC29D2ED396}"/>
    <cellStyle name="Standaard 3 4 3 2 2 3 3" xfId="4896" xr:uid="{DF0FE6AC-1A5A-45F2-9688-5714BEAFA0C1}"/>
    <cellStyle name="Standaard 3 4 3 2 2 4" xfId="2206" xr:uid="{93BFA507-7E95-4EC5-9196-0361DDCD8E50}"/>
    <cellStyle name="Standaard 3 4 3 2 2 4 2" xfId="5792" xr:uid="{29395062-116D-4EB1-8182-DF6376270A8E}"/>
    <cellStyle name="Standaard 3 4 3 2 2 5" xfId="4000" xr:uid="{349A3577-7710-4E64-8722-05613990DA26}"/>
    <cellStyle name="Standaard 3 4 3 2 3" xfId="638" xr:uid="{C878523E-FF5A-4087-A0C6-4222143C47ED}"/>
    <cellStyle name="Standaard 3 4 3 2 3 2" xfId="1534" xr:uid="{635A358C-AC4A-4C73-B472-C024A44A43EB}"/>
    <cellStyle name="Standaard 3 4 3 2 3 2 2" xfId="3326" xr:uid="{504FBF5A-B7D9-4D28-AFAE-893C41209CB0}"/>
    <cellStyle name="Standaard 3 4 3 2 3 2 2 2" xfId="6912" xr:uid="{A254E0AD-0D11-4719-B49F-39202221E93C}"/>
    <cellStyle name="Standaard 3 4 3 2 3 2 3" xfId="5120" xr:uid="{8B0BA03C-F8F3-42CA-AAA3-4F269A281439}"/>
    <cellStyle name="Standaard 3 4 3 2 3 3" xfId="2430" xr:uid="{EDCFDF4D-446F-4DAB-8319-26AF5433306A}"/>
    <cellStyle name="Standaard 3 4 3 2 3 3 2" xfId="6016" xr:uid="{1B181088-0C2A-497E-85FE-E8186EAF5723}"/>
    <cellStyle name="Standaard 3 4 3 2 3 4" xfId="4224" xr:uid="{C21F5542-A29A-47FF-B26C-9ED1D6D82852}"/>
    <cellStyle name="Standaard 3 4 3 2 4" xfId="1086" xr:uid="{512A475A-DDB7-408A-9C02-5B904EAFDE96}"/>
    <cellStyle name="Standaard 3 4 3 2 4 2" xfId="2878" xr:uid="{4FDC22A0-DB36-4629-A2ED-136BDC0A5156}"/>
    <cellStyle name="Standaard 3 4 3 2 4 2 2" xfId="6464" xr:uid="{7234ACBB-5540-432B-988E-6425175034DF}"/>
    <cellStyle name="Standaard 3 4 3 2 4 3" xfId="4672" xr:uid="{F4412B15-F1D2-4205-9619-49F157ACD98D}"/>
    <cellStyle name="Standaard 3 4 3 2 5" xfId="1982" xr:uid="{24DB7788-2729-467A-A834-35655E1B467D}"/>
    <cellStyle name="Standaard 3 4 3 2 5 2" xfId="5568" xr:uid="{22237FA2-A518-4067-B6B6-E3214E96D3F3}"/>
    <cellStyle name="Standaard 3 4 3 2 6" xfId="3776" xr:uid="{522E6040-4F5F-41FC-9957-98921308C065}"/>
    <cellStyle name="Standaard 3 4 3 3" xfId="302" xr:uid="{63BF5FBB-7903-4A45-8EA0-C338251FA235}"/>
    <cellStyle name="Standaard 3 4 3 3 2" xfId="750" xr:uid="{656238FA-1106-49B1-8910-12E83900F414}"/>
    <cellStyle name="Standaard 3 4 3 3 2 2" xfId="1646" xr:uid="{87811A5C-F19A-401E-BC13-0F1DB7496630}"/>
    <cellStyle name="Standaard 3 4 3 3 2 2 2" xfId="3438" xr:uid="{9B5AD0B0-3367-4D6C-8B2A-9F1FABEBFE3B}"/>
    <cellStyle name="Standaard 3 4 3 3 2 2 2 2" xfId="7024" xr:uid="{A454F9AB-B67D-42B1-8DE3-FD1497CDDBFC}"/>
    <cellStyle name="Standaard 3 4 3 3 2 2 3" xfId="5232" xr:uid="{144B4F2A-9931-474E-B3F0-5CFE8119576B}"/>
    <cellStyle name="Standaard 3 4 3 3 2 3" xfId="2542" xr:uid="{1BC4B9BD-1153-49C4-AA2E-D1CC5B2EC891}"/>
    <cellStyle name="Standaard 3 4 3 3 2 3 2" xfId="6128" xr:uid="{DCD32EE9-5A3F-4A86-AECA-F76A1BA34435}"/>
    <cellStyle name="Standaard 3 4 3 3 2 4" xfId="4336" xr:uid="{789E1F1C-EAF4-41CD-A49A-AF8D1ADA2830}"/>
    <cellStyle name="Standaard 3 4 3 3 3" xfId="1198" xr:uid="{F8181A16-88B7-46BC-BEAB-22664ED31E63}"/>
    <cellStyle name="Standaard 3 4 3 3 3 2" xfId="2990" xr:uid="{9E324983-A853-473E-8332-0313A12A36F9}"/>
    <cellStyle name="Standaard 3 4 3 3 3 2 2" xfId="6576" xr:uid="{E20F15DC-6E4A-4DF2-A4AC-9D72CFAE5DBE}"/>
    <cellStyle name="Standaard 3 4 3 3 3 3" xfId="4784" xr:uid="{DB27EC78-FA68-461E-A956-D48011F19528}"/>
    <cellStyle name="Standaard 3 4 3 3 4" xfId="2094" xr:uid="{0166B85E-24F3-42C2-8304-EBBC272EBE4E}"/>
    <cellStyle name="Standaard 3 4 3 3 4 2" xfId="5680" xr:uid="{CCF48C55-76C8-4124-BBC8-4F7DC72E7BFF}"/>
    <cellStyle name="Standaard 3 4 3 3 5" xfId="3888" xr:uid="{002AB522-8FAA-4F06-B3E8-F1EB44C9CFAE}"/>
    <cellStyle name="Standaard 3 4 3 4" xfId="526" xr:uid="{6BBD15FB-5C80-41BF-B3B9-0106DFB5E3D2}"/>
    <cellStyle name="Standaard 3 4 3 4 2" xfId="1422" xr:uid="{241DACE8-718C-4449-88A6-FE5254784060}"/>
    <cellStyle name="Standaard 3 4 3 4 2 2" xfId="3214" xr:uid="{3EFB15EC-A1AE-46A5-AF75-DC60559DC9C2}"/>
    <cellStyle name="Standaard 3 4 3 4 2 2 2" xfId="6800" xr:uid="{079018D7-4A72-46B8-84C3-288D98360E47}"/>
    <cellStyle name="Standaard 3 4 3 4 2 3" xfId="5008" xr:uid="{712A7F41-E783-4095-A181-02B8253D048C}"/>
    <cellStyle name="Standaard 3 4 3 4 3" xfId="2318" xr:uid="{7FCCD030-EC23-42BA-B687-B13DDD2FC4B1}"/>
    <cellStyle name="Standaard 3 4 3 4 3 2" xfId="5904" xr:uid="{C6D4074A-062E-426E-B7DC-4736D73E5047}"/>
    <cellStyle name="Standaard 3 4 3 4 4" xfId="4112" xr:uid="{770FDA4D-80C7-42EA-A3C9-4C4930B21981}"/>
    <cellStyle name="Standaard 3 4 3 5" xfId="974" xr:uid="{59257F03-35E0-4873-8CF5-0DCE616EB232}"/>
    <cellStyle name="Standaard 3 4 3 5 2" xfId="2766" xr:uid="{B3FB1E58-2491-4099-9E70-0AA5B4A19219}"/>
    <cellStyle name="Standaard 3 4 3 5 2 2" xfId="6352" xr:uid="{BE8A4F5F-E291-43C3-B78C-F4E7EEBD8BEE}"/>
    <cellStyle name="Standaard 3 4 3 5 3" xfId="4560" xr:uid="{662FE9DF-68AF-4FC6-AF07-B4B92D17A484}"/>
    <cellStyle name="Standaard 3 4 3 6" xfId="1870" xr:uid="{C409644D-D3E6-4BE7-89E4-977F3442624E}"/>
    <cellStyle name="Standaard 3 4 3 6 2" xfId="5456" xr:uid="{667AE3A0-CB42-4FDE-AE78-49F122D77BBD}"/>
    <cellStyle name="Standaard 3 4 3 7" xfId="3664" xr:uid="{62A17454-EBEA-4DE6-B66F-AF3403EC7BD4}"/>
    <cellStyle name="Standaard 3 4 4" xfId="134" xr:uid="{22907DD4-6774-4DFD-9398-3C092FE90707}"/>
    <cellStyle name="Standaard 3 4 4 2" xfId="358" xr:uid="{9DAEECCD-185F-4510-BFCC-05CC7A9BA9EA}"/>
    <cellStyle name="Standaard 3 4 4 2 2" xfId="806" xr:uid="{31B9EDDB-5B59-4271-91CC-BBD7F34BA165}"/>
    <cellStyle name="Standaard 3 4 4 2 2 2" xfId="1702" xr:uid="{DA6B8E09-FA0D-41E6-AC1A-C85254DD0875}"/>
    <cellStyle name="Standaard 3 4 4 2 2 2 2" xfId="3494" xr:uid="{1CE99765-4D77-4E69-943F-347691D1E41B}"/>
    <cellStyle name="Standaard 3 4 4 2 2 2 2 2" xfId="7080" xr:uid="{CE85E4F9-6F2B-4F63-BA2F-2DF76BA45B13}"/>
    <cellStyle name="Standaard 3 4 4 2 2 2 3" xfId="5288" xr:uid="{56BF86EA-0A6E-4804-839A-A8624FFA9ECF}"/>
    <cellStyle name="Standaard 3 4 4 2 2 3" xfId="2598" xr:uid="{94B78685-7C4A-42F7-A9BD-C45BDCBF10C3}"/>
    <cellStyle name="Standaard 3 4 4 2 2 3 2" xfId="6184" xr:uid="{4328D8C8-92A3-4A91-BD9D-E8D056B7FF8B}"/>
    <cellStyle name="Standaard 3 4 4 2 2 4" xfId="4392" xr:uid="{51449529-6D8D-4504-A495-4128515AAB67}"/>
    <cellStyle name="Standaard 3 4 4 2 3" xfId="1254" xr:uid="{5C1C4343-8811-4604-AC83-29005BA5A0D6}"/>
    <cellStyle name="Standaard 3 4 4 2 3 2" xfId="3046" xr:uid="{42C550B5-D6F9-4F6B-94D0-5120F5FF2E7E}"/>
    <cellStyle name="Standaard 3 4 4 2 3 2 2" xfId="6632" xr:uid="{8F4D0157-9E7E-48C7-B2D9-B00490831ECF}"/>
    <cellStyle name="Standaard 3 4 4 2 3 3" xfId="4840" xr:uid="{A9DA8B20-B10B-4D70-B1A4-3664EF05618E}"/>
    <cellStyle name="Standaard 3 4 4 2 4" xfId="2150" xr:uid="{7188049A-5E15-4AC0-925B-B12145DBA396}"/>
    <cellStyle name="Standaard 3 4 4 2 4 2" xfId="5736" xr:uid="{5EC8C50C-0584-4113-A825-E0628A30E9EC}"/>
    <cellStyle name="Standaard 3 4 4 2 5" xfId="3944" xr:uid="{5DC5D2A3-D621-4F99-8CA0-02C598506D6C}"/>
    <cellStyle name="Standaard 3 4 4 3" xfId="582" xr:uid="{216F56C4-35DC-4A73-A777-7DFBDB555EA0}"/>
    <cellStyle name="Standaard 3 4 4 3 2" xfId="1478" xr:uid="{DB5D04AC-B7A4-440E-B5BB-1AD0AC884006}"/>
    <cellStyle name="Standaard 3 4 4 3 2 2" xfId="3270" xr:uid="{56753AAF-A022-4D3A-81DB-BB9F411E2A41}"/>
    <cellStyle name="Standaard 3 4 4 3 2 2 2" xfId="6856" xr:uid="{D29CA808-BAF5-4F14-B18F-D015ED482F07}"/>
    <cellStyle name="Standaard 3 4 4 3 2 3" xfId="5064" xr:uid="{D9742669-68F5-4014-AE28-77CAA265736A}"/>
    <cellStyle name="Standaard 3 4 4 3 3" xfId="2374" xr:uid="{D850047F-1CC7-46B9-889A-18A062DFB6C3}"/>
    <cellStyle name="Standaard 3 4 4 3 3 2" xfId="5960" xr:uid="{CB9836D1-2362-4C10-8421-9CFF92CAA73A}"/>
    <cellStyle name="Standaard 3 4 4 3 4" xfId="4168" xr:uid="{DAF55DEF-F772-4390-942B-0271371B600F}"/>
    <cellStyle name="Standaard 3 4 4 4" xfId="1030" xr:uid="{D18E0D2D-A0D0-47A9-AA41-BBE63EECE406}"/>
    <cellStyle name="Standaard 3 4 4 4 2" xfId="2822" xr:uid="{273563FB-8274-41D6-9294-0844902F58BE}"/>
    <cellStyle name="Standaard 3 4 4 4 2 2" xfId="6408" xr:uid="{8D235D6D-5A08-44E7-BC89-C6BD00FF336E}"/>
    <cellStyle name="Standaard 3 4 4 4 3" xfId="4616" xr:uid="{49EE663A-8050-473B-9B1A-4C8060CA8BF0}"/>
    <cellStyle name="Standaard 3 4 4 5" xfId="1926" xr:uid="{A3694F07-1529-402A-95BF-83417B3E8AF6}"/>
    <cellStyle name="Standaard 3 4 4 5 2" xfId="5512" xr:uid="{22C4860D-CA46-4827-94C9-140ECDD34086}"/>
    <cellStyle name="Standaard 3 4 4 6" xfId="3720" xr:uid="{080C08A8-E0A8-4421-B8F7-D6FA02184A8E}"/>
    <cellStyle name="Standaard 3 4 5" xfId="246" xr:uid="{FB7ED487-ACD4-46A0-B649-F847EFAAE0BE}"/>
    <cellStyle name="Standaard 3 4 5 2" xfId="694" xr:uid="{D4E115DB-F40F-4836-AB4B-F47664B68DB6}"/>
    <cellStyle name="Standaard 3 4 5 2 2" xfId="1590" xr:uid="{D3432D8A-BC7B-4210-BB8B-72FCA49474AB}"/>
    <cellStyle name="Standaard 3 4 5 2 2 2" xfId="3382" xr:uid="{DB6EA3B7-BB91-4DD3-8AC1-AA532C0666EE}"/>
    <cellStyle name="Standaard 3 4 5 2 2 2 2" xfId="6968" xr:uid="{039C36CD-87BD-4CD6-9195-53461EF40DCC}"/>
    <cellStyle name="Standaard 3 4 5 2 2 3" xfId="5176" xr:uid="{415B12A9-C40A-4A58-9818-F7CFBCC7B04B}"/>
    <cellStyle name="Standaard 3 4 5 2 3" xfId="2486" xr:uid="{7CF927D5-6BFE-4D99-90A7-2E10891AA466}"/>
    <cellStyle name="Standaard 3 4 5 2 3 2" xfId="6072" xr:uid="{3675F985-9E52-4174-80D6-9D85E1F10B5F}"/>
    <cellStyle name="Standaard 3 4 5 2 4" xfId="4280" xr:uid="{A65CC97E-8974-400C-8C34-8FAEB097AF87}"/>
    <cellStyle name="Standaard 3 4 5 3" xfId="1142" xr:uid="{39AAB157-04A8-40DF-A136-2C93016D52DD}"/>
    <cellStyle name="Standaard 3 4 5 3 2" xfId="2934" xr:uid="{DC362600-2782-414F-A372-B2A3CF531EE4}"/>
    <cellStyle name="Standaard 3 4 5 3 2 2" xfId="6520" xr:uid="{00D36B99-CA10-4CA1-9796-C59DFCB7021A}"/>
    <cellStyle name="Standaard 3 4 5 3 3" xfId="4728" xr:uid="{520F18CE-AEE5-43D5-9545-D0FB1B581AF5}"/>
    <cellStyle name="Standaard 3 4 5 4" xfId="2038" xr:uid="{7580F1C7-DBA5-42F7-A23A-A6E80FAD0A24}"/>
    <cellStyle name="Standaard 3 4 5 4 2" xfId="5624" xr:uid="{73F75442-7219-45D9-A4F2-450E1A264C1B}"/>
    <cellStyle name="Standaard 3 4 5 5" xfId="3832" xr:uid="{8EC6ED33-B401-4A56-8C9D-95524C09A7EF}"/>
    <cellStyle name="Standaard 3 4 6" xfId="470" xr:uid="{EA856B94-8BB8-414C-A26B-BB9F0D464906}"/>
    <cellStyle name="Standaard 3 4 6 2" xfId="1366" xr:uid="{FF98C99F-3390-4430-B232-96073FDC6870}"/>
    <cellStyle name="Standaard 3 4 6 2 2" xfId="3158" xr:uid="{B4D58716-8489-42F3-A3ED-8DEBF7E11864}"/>
    <cellStyle name="Standaard 3 4 6 2 2 2" xfId="6744" xr:uid="{9EB13F24-2C2A-4F18-A6EF-01D5B81D8A31}"/>
    <cellStyle name="Standaard 3 4 6 2 3" xfId="4952" xr:uid="{93159B90-92F7-4267-A718-44BB902D2873}"/>
    <cellStyle name="Standaard 3 4 6 3" xfId="2262" xr:uid="{20CA8714-5E07-4864-BB85-E8A0A6D09B9E}"/>
    <cellStyle name="Standaard 3 4 6 3 2" xfId="5848" xr:uid="{2B8567EF-04B1-48BE-847C-E7FC489C57F0}"/>
    <cellStyle name="Standaard 3 4 6 4" xfId="4056" xr:uid="{E74CF484-51E3-4DFD-878E-FF3FECE07036}"/>
    <cellStyle name="Standaard 3 4 7" xfId="918" xr:uid="{E3426B28-9DD9-4FBA-876E-FBB86159E28C}"/>
    <cellStyle name="Standaard 3 4 7 2" xfId="2710" xr:uid="{A9C546CE-140F-4C7B-9DC9-A181CDA6DC59}"/>
    <cellStyle name="Standaard 3 4 7 2 2" xfId="6296" xr:uid="{4BB2DFAC-50E1-49C3-A575-FC0184A23AB8}"/>
    <cellStyle name="Standaard 3 4 7 3" xfId="4504" xr:uid="{11972BC7-CB06-40A1-9C1B-AD8546164EA7}"/>
    <cellStyle name="Standaard 3 4 8" xfId="1814" xr:uid="{6A7EA724-3093-4B55-A073-08788DD3CA30}"/>
    <cellStyle name="Standaard 3 4 8 2" xfId="5400" xr:uid="{D09B51C7-45CC-488B-BFA0-1A085FB76886}"/>
    <cellStyle name="Standaard 3 4 9" xfId="3608" xr:uid="{7527EAD3-8A89-4BE1-B802-B28B4B9B8B8E}"/>
    <cellStyle name="Standaard 3 5" xfId="36" xr:uid="{97D9AF3A-CDDC-4FBB-A239-8837842FF12E}"/>
    <cellStyle name="Standaard 3 5 2" xfId="92" xr:uid="{ECC237DC-99BF-4F72-800C-2E35D4993A36}"/>
    <cellStyle name="Standaard 3 5 2 2" xfId="204" xr:uid="{5E415936-3702-412F-8DEA-662D00357047}"/>
    <cellStyle name="Standaard 3 5 2 2 2" xfId="428" xr:uid="{1E3F02FD-960D-428A-B425-7D2D754536EA}"/>
    <cellStyle name="Standaard 3 5 2 2 2 2" xfId="876" xr:uid="{828D9189-CB28-42B6-A5D4-D97AA4F6CCDC}"/>
    <cellStyle name="Standaard 3 5 2 2 2 2 2" xfId="1772" xr:uid="{D0C6AF9F-47AF-4A14-9F98-B0B2AD58E688}"/>
    <cellStyle name="Standaard 3 5 2 2 2 2 2 2" xfId="3564" xr:uid="{CD386CAC-B77A-4CAD-8EA9-A762CF67917D}"/>
    <cellStyle name="Standaard 3 5 2 2 2 2 2 2 2" xfId="7150" xr:uid="{E7AB0017-5B5B-445B-99C8-1C8B41905C68}"/>
    <cellStyle name="Standaard 3 5 2 2 2 2 2 3" xfId="5358" xr:uid="{E7024696-2D10-4CEA-AFB5-9EE5A3460344}"/>
    <cellStyle name="Standaard 3 5 2 2 2 2 3" xfId="2668" xr:uid="{1E23C807-243B-4695-84B8-DF13CA4223BA}"/>
    <cellStyle name="Standaard 3 5 2 2 2 2 3 2" xfId="6254" xr:uid="{00612B69-D917-43A5-96C8-4CF6A0526FC1}"/>
    <cellStyle name="Standaard 3 5 2 2 2 2 4" xfId="4462" xr:uid="{3F464CC9-FDB9-4F65-9306-E40B3D0864F4}"/>
    <cellStyle name="Standaard 3 5 2 2 2 3" xfId="1324" xr:uid="{3C49CF95-C1E4-49C4-A980-36955CB80623}"/>
    <cellStyle name="Standaard 3 5 2 2 2 3 2" xfId="3116" xr:uid="{8784F2A3-42E3-4F56-877E-19F15F1C4B13}"/>
    <cellStyle name="Standaard 3 5 2 2 2 3 2 2" xfId="6702" xr:uid="{692C0CBC-E07C-4AD7-BC4C-EF76D9C87205}"/>
    <cellStyle name="Standaard 3 5 2 2 2 3 3" xfId="4910" xr:uid="{39B94FEA-37E2-4FC6-AC1F-09E9866B910E}"/>
    <cellStyle name="Standaard 3 5 2 2 2 4" xfId="2220" xr:uid="{1388D1B4-1F80-44C7-BC7C-4E50F39133C7}"/>
    <cellStyle name="Standaard 3 5 2 2 2 4 2" xfId="5806" xr:uid="{F58F7D91-644E-4A8B-BC5B-48B43C6228D8}"/>
    <cellStyle name="Standaard 3 5 2 2 2 5" xfId="4014" xr:uid="{EBE2EE0F-BFF8-4A13-BFC9-265B76F46E37}"/>
    <cellStyle name="Standaard 3 5 2 2 3" xfId="652" xr:uid="{207C712D-EFF0-4A52-8B18-1D865D51F9D3}"/>
    <cellStyle name="Standaard 3 5 2 2 3 2" xfId="1548" xr:uid="{806825A1-256A-450B-9CF0-BFED31BBAAC2}"/>
    <cellStyle name="Standaard 3 5 2 2 3 2 2" xfId="3340" xr:uid="{2CC0F2EC-1E22-45F7-92A4-B7AF2A00BD28}"/>
    <cellStyle name="Standaard 3 5 2 2 3 2 2 2" xfId="6926" xr:uid="{4745B515-319F-4581-A9FA-C878120E9AE1}"/>
    <cellStyle name="Standaard 3 5 2 2 3 2 3" xfId="5134" xr:uid="{AA8A8098-F706-4704-96E4-7008BCE67357}"/>
    <cellStyle name="Standaard 3 5 2 2 3 3" xfId="2444" xr:uid="{529F2A3A-CB1D-4E84-A9AF-91191D1F4065}"/>
    <cellStyle name="Standaard 3 5 2 2 3 3 2" xfId="6030" xr:uid="{72056EA5-A23C-4D67-BC2F-396D5B7084D3}"/>
    <cellStyle name="Standaard 3 5 2 2 3 4" xfId="4238" xr:uid="{A5678CC9-9C09-4F26-A892-0E5FFF951884}"/>
    <cellStyle name="Standaard 3 5 2 2 4" xfId="1100" xr:uid="{0B39C205-0477-4F4E-83B7-FB59FB6E4C3B}"/>
    <cellStyle name="Standaard 3 5 2 2 4 2" xfId="2892" xr:uid="{8365FE60-5719-4825-8C24-C7FECBA69CED}"/>
    <cellStyle name="Standaard 3 5 2 2 4 2 2" xfId="6478" xr:uid="{C72C70A4-B492-4EE8-8549-230D597AFD16}"/>
    <cellStyle name="Standaard 3 5 2 2 4 3" xfId="4686" xr:uid="{81A3A82F-0E8E-46D0-88F3-D18525B7EBBB}"/>
    <cellStyle name="Standaard 3 5 2 2 5" xfId="1996" xr:uid="{479CC992-138A-47C7-9209-EC8C2D826172}"/>
    <cellStyle name="Standaard 3 5 2 2 5 2" xfId="5582" xr:uid="{BD32B12E-8D8B-48BD-81D7-F26B015C2B83}"/>
    <cellStyle name="Standaard 3 5 2 2 6" xfId="3790" xr:uid="{605F39AA-03D2-4E00-9381-AA87EE289298}"/>
    <cellStyle name="Standaard 3 5 2 3" xfId="316" xr:uid="{BDF39F3A-33B5-403E-9FCD-D4C5876F744B}"/>
    <cellStyle name="Standaard 3 5 2 3 2" xfId="764" xr:uid="{09D6C066-877B-4B81-A888-7B27D18E3F39}"/>
    <cellStyle name="Standaard 3 5 2 3 2 2" xfId="1660" xr:uid="{52B4D5C5-E0C1-427C-A698-640110FE7157}"/>
    <cellStyle name="Standaard 3 5 2 3 2 2 2" xfId="3452" xr:uid="{2BC0743F-24D2-476D-AC30-B1AD3B64FAF6}"/>
    <cellStyle name="Standaard 3 5 2 3 2 2 2 2" xfId="7038" xr:uid="{37584145-233B-46E4-A9CA-056B514456EB}"/>
    <cellStyle name="Standaard 3 5 2 3 2 2 3" xfId="5246" xr:uid="{33565667-6D1E-487C-8E4D-7F4D9931A0E5}"/>
    <cellStyle name="Standaard 3 5 2 3 2 3" xfId="2556" xr:uid="{F6158BA8-4B22-473F-8CB4-B73FD7D4CA13}"/>
    <cellStyle name="Standaard 3 5 2 3 2 3 2" xfId="6142" xr:uid="{2B32E5C0-B7AB-4EA4-81B6-88B43F9CC154}"/>
    <cellStyle name="Standaard 3 5 2 3 2 4" xfId="4350" xr:uid="{90BD5C44-5F65-427F-9010-843CBF8D1F1B}"/>
    <cellStyle name="Standaard 3 5 2 3 3" xfId="1212" xr:uid="{921F30B4-7B19-4DA5-AB2E-B3ACF45C59DE}"/>
    <cellStyle name="Standaard 3 5 2 3 3 2" xfId="3004" xr:uid="{30C129C8-E1A5-4512-B55F-1C7B70965D13}"/>
    <cellStyle name="Standaard 3 5 2 3 3 2 2" xfId="6590" xr:uid="{A595A135-2768-4B32-9E98-8B8661319C64}"/>
    <cellStyle name="Standaard 3 5 2 3 3 3" xfId="4798" xr:uid="{730A4D98-DBEC-4D49-9EB3-1EC2C2886273}"/>
    <cellStyle name="Standaard 3 5 2 3 4" xfId="2108" xr:uid="{A7289140-7F6B-4B01-AA23-27D778EE7D1B}"/>
    <cellStyle name="Standaard 3 5 2 3 4 2" xfId="5694" xr:uid="{4CC5C82B-1D5B-474D-9539-FE2A1612B405}"/>
    <cellStyle name="Standaard 3 5 2 3 5" xfId="3902" xr:uid="{C927D3C7-C9CB-4148-8524-7FE875C0DCAE}"/>
    <cellStyle name="Standaard 3 5 2 4" xfId="540" xr:uid="{871FECE4-F7DD-4F5F-84FF-07C35103311A}"/>
    <cellStyle name="Standaard 3 5 2 4 2" xfId="1436" xr:uid="{26DC2B37-0161-4D16-825C-65B978DAE741}"/>
    <cellStyle name="Standaard 3 5 2 4 2 2" xfId="3228" xr:uid="{EAA6F5D6-5089-428F-B8E7-94160012BE11}"/>
    <cellStyle name="Standaard 3 5 2 4 2 2 2" xfId="6814" xr:uid="{80E99D01-2282-4DC7-9546-BAE5A7AA105D}"/>
    <cellStyle name="Standaard 3 5 2 4 2 3" xfId="5022" xr:uid="{22762184-7DC6-4B17-8F74-F36BE932B650}"/>
    <cellStyle name="Standaard 3 5 2 4 3" xfId="2332" xr:uid="{AF1BB367-59B1-42A7-A457-A45885EFF318}"/>
    <cellStyle name="Standaard 3 5 2 4 3 2" xfId="5918" xr:uid="{D3BCC81B-57E0-4EBF-98AE-230E6863912B}"/>
    <cellStyle name="Standaard 3 5 2 4 4" xfId="4126" xr:uid="{22ED7AE6-9604-47E5-8671-81120A27D74C}"/>
    <cellStyle name="Standaard 3 5 2 5" xfId="988" xr:uid="{C9FD45B6-186A-42C1-BE15-156D59B83B0D}"/>
    <cellStyle name="Standaard 3 5 2 5 2" xfId="2780" xr:uid="{365CB5DA-8EA0-46A0-8926-94FB1E34B2DB}"/>
    <cellStyle name="Standaard 3 5 2 5 2 2" xfId="6366" xr:uid="{B5B9A2D2-5176-4047-B48D-AB2883BC46C7}"/>
    <cellStyle name="Standaard 3 5 2 5 3" xfId="4574" xr:uid="{C3D7C89A-D868-4FF6-82B2-CA3978215F2D}"/>
    <cellStyle name="Standaard 3 5 2 6" xfId="1884" xr:uid="{79B7FF01-0467-41AD-9416-183F2BA62D79}"/>
    <cellStyle name="Standaard 3 5 2 6 2" xfId="5470" xr:uid="{3A620A26-A831-4F7C-B8A9-606936713DD6}"/>
    <cellStyle name="Standaard 3 5 2 7" xfId="3678" xr:uid="{4EF156D6-6E48-406E-9EA7-39683DA6A1A1}"/>
    <cellStyle name="Standaard 3 5 3" xfId="148" xr:uid="{E669A83B-425F-4186-9C5B-BE7474FC7F7F}"/>
    <cellStyle name="Standaard 3 5 3 2" xfId="372" xr:uid="{E0A9B0C4-8F70-4963-9705-544F954EECA1}"/>
    <cellStyle name="Standaard 3 5 3 2 2" xfId="820" xr:uid="{292CF203-EED3-46C1-AD69-6AF15B343FB5}"/>
    <cellStyle name="Standaard 3 5 3 2 2 2" xfId="1716" xr:uid="{0DB5331B-DB70-4040-9118-F7FF268F4C51}"/>
    <cellStyle name="Standaard 3 5 3 2 2 2 2" xfId="3508" xr:uid="{B73CC218-76D1-4EEC-8011-1AD2CE8A37C7}"/>
    <cellStyle name="Standaard 3 5 3 2 2 2 2 2" xfId="7094" xr:uid="{A00C1919-4B49-4212-8C53-2C8ADC56362C}"/>
    <cellStyle name="Standaard 3 5 3 2 2 2 3" xfId="5302" xr:uid="{EB1F3B65-F0DC-4829-B6F4-3EE762980B2B}"/>
    <cellStyle name="Standaard 3 5 3 2 2 3" xfId="2612" xr:uid="{29836B37-F457-4EB8-A295-FD67AAFE93D0}"/>
    <cellStyle name="Standaard 3 5 3 2 2 3 2" xfId="6198" xr:uid="{E298D2A4-138A-49BD-8843-57B5462F26BD}"/>
    <cellStyle name="Standaard 3 5 3 2 2 4" xfId="4406" xr:uid="{756C57A7-67D9-40E3-A5B5-3F0CF2B335DF}"/>
    <cellStyle name="Standaard 3 5 3 2 3" xfId="1268" xr:uid="{650A2CEA-8592-4EF8-9853-57D60FA697E2}"/>
    <cellStyle name="Standaard 3 5 3 2 3 2" xfId="3060" xr:uid="{62511006-C906-4747-92A9-BFF33A30BF12}"/>
    <cellStyle name="Standaard 3 5 3 2 3 2 2" xfId="6646" xr:uid="{E0F1D16C-0B6C-44FD-A095-EFF9DA8901AF}"/>
    <cellStyle name="Standaard 3 5 3 2 3 3" xfId="4854" xr:uid="{995FBDEB-241E-4314-98BA-B36C70E09A58}"/>
    <cellStyle name="Standaard 3 5 3 2 4" xfId="2164" xr:uid="{DC0B0372-E399-47F6-A745-004A939512E7}"/>
    <cellStyle name="Standaard 3 5 3 2 4 2" xfId="5750" xr:uid="{F410B04A-3A94-4F4E-B677-3C271612ABAA}"/>
    <cellStyle name="Standaard 3 5 3 2 5" xfId="3958" xr:uid="{431832E5-C64F-4623-B303-9E702DDC6122}"/>
    <cellStyle name="Standaard 3 5 3 3" xfId="596" xr:uid="{90321EEE-6083-408C-B001-2BBD06B55CD1}"/>
    <cellStyle name="Standaard 3 5 3 3 2" xfId="1492" xr:uid="{3ECF1E6C-971D-4C86-8F40-C87015249EEF}"/>
    <cellStyle name="Standaard 3 5 3 3 2 2" xfId="3284" xr:uid="{3F3A2D6F-0799-40E0-A722-C41A4AEEB891}"/>
    <cellStyle name="Standaard 3 5 3 3 2 2 2" xfId="6870" xr:uid="{050B914C-902D-4AE4-9064-B935A640B102}"/>
    <cellStyle name="Standaard 3 5 3 3 2 3" xfId="5078" xr:uid="{4A8D3B54-02F2-40FA-A494-B7CAEB0B280C}"/>
    <cellStyle name="Standaard 3 5 3 3 3" xfId="2388" xr:uid="{595356A1-842B-49E7-953B-D02175EF3749}"/>
    <cellStyle name="Standaard 3 5 3 3 3 2" xfId="5974" xr:uid="{70BFB26F-EAA7-4824-9318-5CEC1942EE38}"/>
    <cellStyle name="Standaard 3 5 3 3 4" xfId="4182" xr:uid="{C525BF84-7511-453D-A57D-AE742A196F46}"/>
    <cellStyle name="Standaard 3 5 3 4" xfId="1044" xr:uid="{088CDDEF-F81A-4C01-8F93-652A5ACED34D}"/>
    <cellStyle name="Standaard 3 5 3 4 2" xfId="2836" xr:uid="{DFA13E53-8DCC-4762-A8A4-A7583DD83F48}"/>
    <cellStyle name="Standaard 3 5 3 4 2 2" xfId="6422" xr:uid="{F44F28A6-45F1-4101-A700-FE2AFEE2A14C}"/>
    <cellStyle name="Standaard 3 5 3 4 3" xfId="4630" xr:uid="{B3189A46-203C-4AC3-9CEA-AB5027006CA2}"/>
    <cellStyle name="Standaard 3 5 3 5" xfId="1940" xr:uid="{1A35A676-AD45-4F5C-AD3C-921B07F3DB9B}"/>
    <cellStyle name="Standaard 3 5 3 5 2" xfId="5526" xr:uid="{2EBCFF49-FE80-49F0-9704-71C1BEE757CD}"/>
    <cellStyle name="Standaard 3 5 3 6" xfId="3734" xr:uid="{BFE9078E-8817-426C-B021-4067F5711CE5}"/>
    <cellStyle name="Standaard 3 5 4" xfId="260" xr:uid="{AE27364D-FFD4-4809-B441-8AE3F7F7C23F}"/>
    <cellStyle name="Standaard 3 5 4 2" xfId="708" xr:uid="{AFA3C9A4-B6BB-4B32-A555-14CA1BF267E6}"/>
    <cellStyle name="Standaard 3 5 4 2 2" xfId="1604" xr:uid="{5A8F0EBD-A623-4F35-91EB-7DAF4419B446}"/>
    <cellStyle name="Standaard 3 5 4 2 2 2" xfId="3396" xr:uid="{05D37D51-6127-47C4-85A0-93E845932515}"/>
    <cellStyle name="Standaard 3 5 4 2 2 2 2" xfId="6982" xr:uid="{2836A8C0-B1F5-4E8F-9A0C-C14F667F585C}"/>
    <cellStyle name="Standaard 3 5 4 2 2 3" xfId="5190" xr:uid="{90A27FB3-3F03-4642-936B-F1A29060DB8C}"/>
    <cellStyle name="Standaard 3 5 4 2 3" xfId="2500" xr:uid="{9C383582-9479-4453-AC0F-400E2C4E9974}"/>
    <cellStyle name="Standaard 3 5 4 2 3 2" xfId="6086" xr:uid="{438E3DA0-9ACF-4C98-8736-8F43287A235A}"/>
    <cellStyle name="Standaard 3 5 4 2 4" xfId="4294" xr:uid="{B920F08F-02E5-46C6-8151-8016582B0EB8}"/>
    <cellStyle name="Standaard 3 5 4 3" xfId="1156" xr:uid="{07A9C57A-41DA-42FD-A926-F063FF1574E0}"/>
    <cellStyle name="Standaard 3 5 4 3 2" xfId="2948" xr:uid="{4130B63B-2D79-4F5F-B67C-03608594DFE1}"/>
    <cellStyle name="Standaard 3 5 4 3 2 2" xfId="6534" xr:uid="{01764AB1-E1BC-4DE2-90AD-42599F829860}"/>
    <cellStyle name="Standaard 3 5 4 3 3" xfId="4742" xr:uid="{94819D41-90EC-4A87-A2FF-09B2742978DE}"/>
    <cellStyle name="Standaard 3 5 4 4" xfId="2052" xr:uid="{15A690FC-F578-4906-8747-D7C300A1053D}"/>
    <cellStyle name="Standaard 3 5 4 4 2" xfId="5638" xr:uid="{ABB65F29-DF80-4E38-806F-7CBBBB3DB63D}"/>
    <cellStyle name="Standaard 3 5 4 5" xfId="3846" xr:uid="{916745CD-FAA0-42CF-9E71-AFA7E9B0648F}"/>
    <cellStyle name="Standaard 3 5 5" xfId="484" xr:uid="{424D0979-EDE0-47A7-BD35-5B3786E703FE}"/>
    <cellStyle name="Standaard 3 5 5 2" xfId="1380" xr:uid="{04811858-5032-4177-B628-41AFF1AC5B88}"/>
    <cellStyle name="Standaard 3 5 5 2 2" xfId="3172" xr:uid="{F516B337-81FB-4449-BD83-CD8B12A8BC08}"/>
    <cellStyle name="Standaard 3 5 5 2 2 2" xfId="6758" xr:uid="{992C8738-8A4A-4B96-A90D-C9FF42EC6FB8}"/>
    <cellStyle name="Standaard 3 5 5 2 3" xfId="4966" xr:uid="{809453AD-6C8C-406B-B919-6CCAC0FB9237}"/>
    <cellStyle name="Standaard 3 5 5 3" xfId="2276" xr:uid="{9638FF6E-6294-4A8F-83C2-218A4B573885}"/>
    <cellStyle name="Standaard 3 5 5 3 2" xfId="5862" xr:uid="{546B6392-2C9F-4288-83C0-A20182C48315}"/>
    <cellStyle name="Standaard 3 5 5 4" xfId="4070" xr:uid="{C9124608-1391-490A-A7AF-8869B1F60031}"/>
    <cellStyle name="Standaard 3 5 6" xfId="932" xr:uid="{3F5B58B6-E248-45F0-872E-2E80DBFF7AA1}"/>
    <cellStyle name="Standaard 3 5 6 2" xfId="2724" xr:uid="{E84C3CE8-3782-4DC6-94DB-F0BF63F95537}"/>
    <cellStyle name="Standaard 3 5 6 2 2" xfId="6310" xr:uid="{21924C53-C525-4414-8DEE-20C1A95A8CCE}"/>
    <cellStyle name="Standaard 3 5 6 3" xfId="4518" xr:uid="{3A85C775-45C7-4F62-B2D9-BC5FA1A04DBA}"/>
    <cellStyle name="Standaard 3 5 7" xfId="1828" xr:uid="{A6AD5C46-78D7-4FAA-A21E-86CF5F800C80}"/>
    <cellStyle name="Standaard 3 5 7 2" xfId="5414" xr:uid="{D01693CE-231B-498B-9043-2F0FBCFA89A0}"/>
    <cellStyle name="Standaard 3 5 8" xfId="3622" xr:uid="{23A9A259-1DF4-4E7A-B468-EA30B4E69EC3}"/>
    <cellStyle name="Standaard 3 6" xfId="64" xr:uid="{05484D18-C24F-4791-814E-47C8D1A40401}"/>
    <cellStyle name="Standaard 3 6 2" xfId="176" xr:uid="{B551FC45-14F5-4FE0-8C4F-D948A476552B}"/>
    <cellStyle name="Standaard 3 6 2 2" xfId="400" xr:uid="{14239DF4-A4F5-498D-BEAE-731D91083F9A}"/>
    <cellStyle name="Standaard 3 6 2 2 2" xfId="848" xr:uid="{17199F4E-C704-4FBC-A18B-6CC9BFB0E28A}"/>
    <cellStyle name="Standaard 3 6 2 2 2 2" xfId="1744" xr:uid="{EC41A543-6BE0-4A53-9367-94C8243FD91F}"/>
    <cellStyle name="Standaard 3 6 2 2 2 2 2" xfId="3536" xr:uid="{9E17E121-CB15-48CB-A0FC-46450EED273B}"/>
    <cellStyle name="Standaard 3 6 2 2 2 2 2 2" xfId="7122" xr:uid="{8A8C0BEC-A883-4B59-B8F8-CD86C3276BDE}"/>
    <cellStyle name="Standaard 3 6 2 2 2 2 3" xfId="5330" xr:uid="{47D91ECB-B944-4FC3-A824-C054FFE7B332}"/>
    <cellStyle name="Standaard 3 6 2 2 2 3" xfId="2640" xr:uid="{95D3F0AE-06DD-4665-8D12-55CC7435CEB1}"/>
    <cellStyle name="Standaard 3 6 2 2 2 3 2" xfId="6226" xr:uid="{F89D7A69-6AA3-4665-B9B5-451DDE451AFF}"/>
    <cellStyle name="Standaard 3 6 2 2 2 4" xfId="4434" xr:uid="{5219592F-A019-4436-88FF-8E1265EAF720}"/>
    <cellStyle name="Standaard 3 6 2 2 3" xfId="1296" xr:uid="{F2D15DCD-5527-4CD2-A956-8A072B19D95B}"/>
    <cellStyle name="Standaard 3 6 2 2 3 2" xfId="3088" xr:uid="{0622081C-0396-4F1F-858E-49B2C02008DD}"/>
    <cellStyle name="Standaard 3 6 2 2 3 2 2" xfId="6674" xr:uid="{9084648B-3179-401E-96BE-994D54CDBF91}"/>
    <cellStyle name="Standaard 3 6 2 2 3 3" xfId="4882" xr:uid="{19D3CACD-A61B-41CD-A062-955ED9BC4B4E}"/>
    <cellStyle name="Standaard 3 6 2 2 4" xfId="2192" xr:uid="{9F580BD1-053F-4F13-B882-5D9FD269A661}"/>
    <cellStyle name="Standaard 3 6 2 2 4 2" xfId="5778" xr:uid="{C47FE969-ADBF-4F6E-AE48-05C012467CE9}"/>
    <cellStyle name="Standaard 3 6 2 2 5" xfId="3986" xr:uid="{E97A1A1B-645B-4F4A-B238-F119384B8687}"/>
    <cellStyle name="Standaard 3 6 2 3" xfId="624" xr:uid="{B1193684-20CD-43F0-9ECD-3551636B0A46}"/>
    <cellStyle name="Standaard 3 6 2 3 2" xfId="1520" xr:uid="{C3F89DA1-EC73-4624-B2D4-B17584523776}"/>
    <cellStyle name="Standaard 3 6 2 3 2 2" xfId="3312" xr:uid="{2CAFF86E-104B-4430-8E03-6BA2F9944693}"/>
    <cellStyle name="Standaard 3 6 2 3 2 2 2" xfId="6898" xr:uid="{F334D984-D898-40F4-9077-B9F38EADC793}"/>
    <cellStyle name="Standaard 3 6 2 3 2 3" xfId="5106" xr:uid="{863CD2CB-6F0A-43EF-8BAB-09DB752ED615}"/>
    <cellStyle name="Standaard 3 6 2 3 3" xfId="2416" xr:uid="{A8209529-B7BA-4732-9E2A-1A902063139E}"/>
    <cellStyle name="Standaard 3 6 2 3 3 2" xfId="6002" xr:uid="{F9315F47-9613-41FA-9046-69E14E7FF323}"/>
    <cellStyle name="Standaard 3 6 2 3 4" xfId="4210" xr:uid="{F06F0A3D-A79B-49E5-A0C5-2FEBDE0F9796}"/>
    <cellStyle name="Standaard 3 6 2 4" xfId="1072" xr:uid="{A9C39B09-9872-4839-A4DB-DBB49B60095A}"/>
    <cellStyle name="Standaard 3 6 2 4 2" xfId="2864" xr:uid="{6B4CA2FE-4A6F-4B43-BF8A-F80D1D2D20FE}"/>
    <cellStyle name="Standaard 3 6 2 4 2 2" xfId="6450" xr:uid="{36AC0604-BB39-4A61-92FF-5D92E399376E}"/>
    <cellStyle name="Standaard 3 6 2 4 3" xfId="4658" xr:uid="{DA6EC45D-D72C-4A13-914E-BD45D804DE3A}"/>
    <cellStyle name="Standaard 3 6 2 5" xfId="1968" xr:uid="{E7B13DC0-4A95-4394-921A-FA723215D799}"/>
    <cellStyle name="Standaard 3 6 2 5 2" xfId="5554" xr:uid="{50395171-3598-4CC3-B2FC-0450C64D6E67}"/>
    <cellStyle name="Standaard 3 6 2 6" xfId="3762" xr:uid="{DFA1F505-5E43-4CB1-B6F1-3A670D468C23}"/>
    <cellStyle name="Standaard 3 6 3" xfId="288" xr:uid="{9277A6E6-0AA3-4FC9-BD53-4CCF779C1F4F}"/>
    <cellStyle name="Standaard 3 6 3 2" xfId="736" xr:uid="{3C042B93-7D24-45A4-9231-8416C13D8A4F}"/>
    <cellStyle name="Standaard 3 6 3 2 2" xfId="1632" xr:uid="{FA2F0A1F-6ADE-4880-890E-24E4F899B227}"/>
    <cellStyle name="Standaard 3 6 3 2 2 2" xfId="3424" xr:uid="{75DCC1C9-2165-4C63-80F2-7A07FCC2198A}"/>
    <cellStyle name="Standaard 3 6 3 2 2 2 2" xfId="7010" xr:uid="{72E98D04-0A55-41BD-A161-AF160BF736A2}"/>
    <cellStyle name="Standaard 3 6 3 2 2 3" xfId="5218" xr:uid="{4577237D-A612-44EA-B984-CC1F681E4209}"/>
    <cellStyle name="Standaard 3 6 3 2 3" xfId="2528" xr:uid="{6369D101-A2FF-4D84-8915-93B29D38B67C}"/>
    <cellStyle name="Standaard 3 6 3 2 3 2" xfId="6114" xr:uid="{CEB0A5A5-7CE1-4894-A879-06456D24FEDA}"/>
    <cellStyle name="Standaard 3 6 3 2 4" xfId="4322" xr:uid="{7975ABA8-9B0C-4ED7-A41C-D783B6F558DF}"/>
    <cellStyle name="Standaard 3 6 3 3" xfId="1184" xr:uid="{AC71A507-5D53-4123-A9E4-CBEB7F4362DE}"/>
    <cellStyle name="Standaard 3 6 3 3 2" xfId="2976" xr:uid="{CD64E5AC-7DB1-4004-8680-C5807956E410}"/>
    <cellStyle name="Standaard 3 6 3 3 2 2" xfId="6562" xr:uid="{9BF24EF7-4BC2-40E7-A5E8-FF3CDC43664F}"/>
    <cellStyle name="Standaard 3 6 3 3 3" xfId="4770" xr:uid="{45BCBA44-7B94-4925-AB7C-8D8A5581DD57}"/>
    <cellStyle name="Standaard 3 6 3 4" xfId="2080" xr:uid="{B56F7624-08D6-42CE-8D65-03EB3B02828A}"/>
    <cellStyle name="Standaard 3 6 3 4 2" xfId="5666" xr:uid="{91E7763A-B0B5-478E-9C6F-95013FF60989}"/>
    <cellStyle name="Standaard 3 6 3 5" xfId="3874" xr:uid="{49A12EFA-9468-4EBC-A807-67A15AD340F3}"/>
    <cellStyle name="Standaard 3 6 4" xfId="512" xr:uid="{8A90424E-D07D-4A20-8B43-2F2F8BCB991F}"/>
    <cellStyle name="Standaard 3 6 4 2" xfId="1408" xr:uid="{EF44E814-E907-43FB-BDA7-4D06F06FC160}"/>
    <cellStyle name="Standaard 3 6 4 2 2" xfId="3200" xr:uid="{79A179EA-DDFC-40F0-8702-6B21B65324B6}"/>
    <cellStyle name="Standaard 3 6 4 2 2 2" xfId="6786" xr:uid="{54300A31-BCE8-410E-9A97-74EB6084F9BE}"/>
    <cellStyle name="Standaard 3 6 4 2 3" xfId="4994" xr:uid="{22C11AED-3D3A-44F7-AE50-AEDACC9C2C48}"/>
    <cellStyle name="Standaard 3 6 4 3" xfId="2304" xr:uid="{820BEC85-D38A-4FD6-AC0B-84DDCF6EF120}"/>
    <cellStyle name="Standaard 3 6 4 3 2" xfId="5890" xr:uid="{B529B23A-903A-45D8-BA69-4038ABE2AE07}"/>
    <cellStyle name="Standaard 3 6 4 4" xfId="4098" xr:uid="{DDFF999A-CA8D-4DE3-9788-B9566DF93D40}"/>
    <cellStyle name="Standaard 3 6 5" xfId="960" xr:uid="{916B95BB-854E-48A0-9C72-8D73C8066110}"/>
    <cellStyle name="Standaard 3 6 5 2" xfId="2752" xr:uid="{5CB5F375-8F14-433F-A0F5-14BD1BA53CE3}"/>
    <cellStyle name="Standaard 3 6 5 2 2" xfId="6338" xr:uid="{99760E8A-F5D6-4073-8850-C2DC750FF620}"/>
    <cellStyle name="Standaard 3 6 5 3" xfId="4546" xr:uid="{99C22637-3EC3-4200-9D10-5FEB10512431}"/>
    <cellStyle name="Standaard 3 6 6" xfId="1856" xr:uid="{F5321CCF-3A7F-4AFD-A9CD-917633932B3C}"/>
    <cellStyle name="Standaard 3 6 6 2" xfId="5442" xr:uid="{0B4960DD-FEAB-4F5D-B212-0E1DCDEE76B5}"/>
    <cellStyle name="Standaard 3 6 7" xfId="3650" xr:uid="{DB20E8D3-5B68-42D8-BD4E-3D9D0524CBE6}"/>
    <cellStyle name="Standaard 3 7" xfId="120" xr:uid="{3E03A169-540F-4235-9A24-B5AA00776FDA}"/>
    <cellStyle name="Standaard 3 7 2" xfId="344" xr:uid="{2389AEA6-3D2F-4DC8-A32F-A1E615A2E9C7}"/>
    <cellStyle name="Standaard 3 7 2 2" xfId="792" xr:uid="{468F3042-50EE-4004-BF8D-4B6EC88DE9E0}"/>
    <cellStyle name="Standaard 3 7 2 2 2" xfId="1688" xr:uid="{08CB85DB-C8FB-4D72-8140-C9C338654E76}"/>
    <cellStyle name="Standaard 3 7 2 2 2 2" xfId="3480" xr:uid="{7CAEC711-312E-4E18-B9CB-BAD4FDA45055}"/>
    <cellStyle name="Standaard 3 7 2 2 2 2 2" xfId="7066" xr:uid="{9DA0ED30-E33A-4B61-AEE1-8E54C4AD76B7}"/>
    <cellStyle name="Standaard 3 7 2 2 2 3" xfId="5274" xr:uid="{637E711C-C0BF-4960-B952-3E311D6A4785}"/>
    <cellStyle name="Standaard 3 7 2 2 3" xfId="2584" xr:uid="{2AA63EBD-8BC3-479A-9E06-EB6C1C8B9BBF}"/>
    <cellStyle name="Standaard 3 7 2 2 3 2" xfId="6170" xr:uid="{39CC2A64-57C4-49BB-83DF-D01EF7FE59D4}"/>
    <cellStyle name="Standaard 3 7 2 2 4" xfId="4378" xr:uid="{B31C5C69-BCE2-4131-B303-86FB7AAF018A}"/>
    <cellStyle name="Standaard 3 7 2 3" xfId="1240" xr:uid="{0900C663-894C-46AB-9033-C83FA9FB49C1}"/>
    <cellStyle name="Standaard 3 7 2 3 2" xfId="3032" xr:uid="{C0CC2EB9-B1A7-4464-88E9-BE328373375D}"/>
    <cellStyle name="Standaard 3 7 2 3 2 2" xfId="6618" xr:uid="{4A67E0EC-BE2B-4E8B-A57F-47A7F165D9B9}"/>
    <cellStyle name="Standaard 3 7 2 3 3" xfId="4826" xr:uid="{6672581A-80A3-4781-93D1-6580C401421C}"/>
    <cellStyle name="Standaard 3 7 2 4" xfId="2136" xr:uid="{F76F767D-4A1C-483B-B928-538D0F0D3AC9}"/>
    <cellStyle name="Standaard 3 7 2 4 2" xfId="5722" xr:uid="{68A9DBC5-CF92-465A-BCC9-F1618C6649AB}"/>
    <cellStyle name="Standaard 3 7 2 5" xfId="3930" xr:uid="{6D03B4DE-5410-4C78-A55D-830CBD0A9FEB}"/>
    <cellStyle name="Standaard 3 7 3" xfId="568" xr:uid="{5076F3D6-72EA-4D7F-9BF1-8D850BA49A59}"/>
    <cellStyle name="Standaard 3 7 3 2" xfId="1464" xr:uid="{0A36BBC1-10BB-444C-B06E-A82072A0DED0}"/>
    <cellStyle name="Standaard 3 7 3 2 2" xfId="3256" xr:uid="{FD42A88C-893E-4E58-B9BD-04098E5700C5}"/>
    <cellStyle name="Standaard 3 7 3 2 2 2" xfId="6842" xr:uid="{5A24355C-AACB-4849-BE1E-BC818BB9AF36}"/>
    <cellStyle name="Standaard 3 7 3 2 3" xfId="5050" xr:uid="{00F7D07E-508C-4B1C-88F8-3B915821265E}"/>
    <cellStyle name="Standaard 3 7 3 3" xfId="2360" xr:uid="{8B876371-BEAE-49BB-A09C-194A1DF4C098}"/>
    <cellStyle name="Standaard 3 7 3 3 2" xfId="5946" xr:uid="{FECC6D93-21C6-44FE-8DB3-6C027318AEBE}"/>
    <cellStyle name="Standaard 3 7 3 4" xfId="4154" xr:uid="{38E4335C-FEC1-4E5B-8871-ED36E70C5BCC}"/>
    <cellStyle name="Standaard 3 7 4" xfId="1016" xr:uid="{D2A141F8-AFE6-43AF-8792-410F33B2D45B}"/>
    <cellStyle name="Standaard 3 7 4 2" xfId="2808" xr:uid="{DEA66379-EE0B-4FC8-BD0D-46707FC6120F}"/>
    <cellStyle name="Standaard 3 7 4 2 2" xfId="6394" xr:uid="{681DB821-A8A9-4D51-8A73-AB4FC9A39193}"/>
    <cellStyle name="Standaard 3 7 4 3" xfId="4602" xr:uid="{A7C83692-2118-4BFD-83EB-5DCB5B1FAB77}"/>
    <cellStyle name="Standaard 3 7 5" xfId="1912" xr:uid="{5803C509-F34B-4B23-9A41-0774C8C1B639}"/>
    <cellStyle name="Standaard 3 7 5 2" xfId="5498" xr:uid="{ACBAA9ED-E154-4439-946F-1B417978FE15}"/>
    <cellStyle name="Standaard 3 7 6" xfId="3706" xr:uid="{1878C5D5-C45D-47F6-9366-4FEFA5FF17C1}"/>
    <cellStyle name="Standaard 3 8" xfId="232" xr:uid="{E6C25146-CF99-43B0-8433-22D3C8BD3C55}"/>
    <cellStyle name="Standaard 3 8 2" xfId="680" xr:uid="{9061AC04-AB1A-43FA-A005-9DCD59164D7E}"/>
    <cellStyle name="Standaard 3 8 2 2" xfId="1576" xr:uid="{0EAA3F58-5DBC-47E2-A021-CAE57FD70485}"/>
    <cellStyle name="Standaard 3 8 2 2 2" xfId="3368" xr:uid="{8E9910AB-2373-443F-8FEF-FAE09E9145A2}"/>
    <cellStyle name="Standaard 3 8 2 2 2 2" xfId="6954" xr:uid="{C5F21152-AEB1-4BF1-B43D-C91699397B29}"/>
    <cellStyle name="Standaard 3 8 2 2 3" xfId="5162" xr:uid="{7D883964-2EA7-4AEC-B3AA-6DF10985ED61}"/>
    <cellStyle name="Standaard 3 8 2 3" xfId="2472" xr:uid="{C4F94698-7B29-405E-8469-B18DF31BF778}"/>
    <cellStyle name="Standaard 3 8 2 3 2" xfId="6058" xr:uid="{C5C0399A-3239-4CB4-BA28-27A4459A3323}"/>
    <cellStyle name="Standaard 3 8 2 4" xfId="4266" xr:uid="{4F684121-475F-4BB6-94D3-2F7B595C5223}"/>
    <cellStyle name="Standaard 3 8 3" xfId="1128" xr:uid="{DADEEE36-FB3A-44E0-AA77-3B859E81DBD1}"/>
    <cellStyle name="Standaard 3 8 3 2" xfId="2920" xr:uid="{AB4871E4-6314-406C-9DD7-971BCC5F9664}"/>
    <cellStyle name="Standaard 3 8 3 2 2" xfId="6506" xr:uid="{5A579192-1881-4138-91BD-2F6C79609A0A}"/>
    <cellStyle name="Standaard 3 8 3 3" xfId="4714" xr:uid="{7960AC8E-C3FB-4738-8AC9-133B54F2AF38}"/>
    <cellStyle name="Standaard 3 8 4" xfId="2024" xr:uid="{53C30723-39E3-4EE4-AAE9-302DED874E91}"/>
    <cellStyle name="Standaard 3 8 4 2" xfId="5610" xr:uid="{32675354-2181-4072-B8C4-A18DFA01E594}"/>
    <cellStyle name="Standaard 3 8 5" xfId="3818" xr:uid="{C05B6911-BB5D-49C4-82F4-F70A36643D48}"/>
    <cellStyle name="Standaard 3 9" xfId="456" xr:uid="{22A35A96-9B9D-4170-BC45-580EA49A301E}"/>
    <cellStyle name="Standaard 3 9 2" xfId="1352" xr:uid="{AC177FA9-DF34-41D9-A5AE-4BA3D66A91C5}"/>
    <cellStyle name="Standaard 3 9 2 2" xfId="3144" xr:uid="{B9665DE1-D989-4EA8-96D8-89A9ECB1EA09}"/>
    <cellStyle name="Standaard 3 9 2 2 2" xfId="6730" xr:uid="{3A60B5BB-58C4-4223-93A5-D3CB06FCC8AC}"/>
    <cellStyle name="Standaard 3 9 2 3" xfId="4938" xr:uid="{2C57E6C3-4A25-4CBA-971A-5E7C55F0C9A3}"/>
    <cellStyle name="Standaard 3 9 3" xfId="2248" xr:uid="{C63A2F23-0A04-4A8D-AFC3-6EED3E58FED8}"/>
    <cellStyle name="Standaard 3 9 3 2" xfId="5834" xr:uid="{06283BA6-66D4-417D-A583-434DE7109E5F}"/>
    <cellStyle name="Standaard 3 9 4" xfId="4042" xr:uid="{F522B582-455B-481B-87AF-3AC611114FA3}"/>
    <cellStyle name="Standaard 4" xfId="6" xr:uid="{DE8E7E8E-D105-4476-9423-FD693FF03B1A}"/>
    <cellStyle name="Standaard 4 10" xfId="905" xr:uid="{786EFE28-E43F-4DFA-83E3-309BF9CDA1A7}"/>
    <cellStyle name="Standaard 4 10 2" xfId="2697" xr:uid="{4571B1C2-217B-4BDC-A2FE-DD13BA6C4358}"/>
    <cellStyle name="Standaard 4 10 2 2" xfId="6283" xr:uid="{2E1E6A4F-0ED7-426E-9385-F92DF5852565}"/>
    <cellStyle name="Standaard 4 10 3" xfId="4491" xr:uid="{05DCB096-3874-4953-ADA6-0A18147FA6B8}"/>
    <cellStyle name="Standaard 4 11" xfId="1801" xr:uid="{49A76828-D5B3-4160-8C4D-37E3E8B7916C}"/>
    <cellStyle name="Standaard 4 11 2" xfId="5387" xr:uid="{7FCC16F5-37A9-4C50-AA35-8E61C514ADDA}"/>
    <cellStyle name="Standaard 4 12" xfId="3595" xr:uid="{DEB6AEAB-950F-4EFA-9111-8AE47A9A2A93}"/>
    <cellStyle name="Standaard 4 2" xfId="8" xr:uid="{EE61F6FC-DFED-4B9D-A6E7-741B911CD82F}"/>
    <cellStyle name="Standaard 4 2 10" xfId="1803" xr:uid="{8DE041C3-8943-4373-90F7-3CD9EA95AE78}"/>
    <cellStyle name="Standaard 4 2 10 2" xfId="5389" xr:uid="{6E6586A4-08C4-4AE6-91F2-FD950D2BBF01}"/>
    <cellStyle name="Standaard 4 2 11" xfId="3597" xr:uid="{7C1964D8-56C1-4C29-906E-10F085741DF6}"/>
    <cellStyle name="Standaard 4 2 2" xfId="17" xr:uid="{5702C1BD-1285-470E-A398-17469372E54C}"/>
    <cellStyle name="Standaard 4 2 2 10" xfId="3604" xr:uid="{478C28E7-2635-4077-A584-6A2A47C035CF}"/>
    <cellStyle name="Standaard 4 2 2 2" xfId="31" xr:uid="{72EF2D9C-CAD9-4FBF-8DD0-D725924ADA5E}"/>
    <cellStyle name="Standaard 4 2 2 2 2" xfId="60" xr:uid="{ADF31C88-F17F-4508-90AE-8B3B641834A9}"/>
    <cellStyle name="Standaard 4 2 2 2 2 2" xfId="116" xr:uid="{BDF610B3-42F1-4A8C-8E65-2368AB179614}"/>
    <cellStyle name="Standaard 4 2 2 2 2 2 2" xfId="228" xr:uid="{956DD499-DEFA-4413-84AE-3EF544257177}"/>
    <cellStyle name="Standaard 4 2 2 2 2 2 2 2" xfId="452" xr:uid="{6645D372-01F7-489A-9F82-26EDD3D27E4B}"/>
    <cellStyle name="Standaard 4 2 2 2 2 2 2 2 2" xfId="900" xr:uid="{CEFB71B1-59FC-4EDD-819E-4080112A5A4E}"/>
    <cellStyle name="Standaard 4 2 2 2 2 2 2 2 2 2" xfId="1796" xr:uid="{5F62819A-E786-424B-AB8F-AD885C4C2BAA}"/>
    <cellStyle name="Standaard 4 2 2 2 2 2 2 2 2 2 2" xfId="3588" xr:uid="{D038136B-38C1-45D1-A6BC-C2B4D01EC5F6}"/>
    <cellStyle name="Standaard 4 2 2 2 2 2 2 2 2 2 2 2" xfId="7174" xr:uid="{F35A2075-5832-4CED-8670-58BBF448600E}"/>
    <cellStyle name="Standaard 4 2 2 2 2 2 2 2 2 2 3" xfId="5382" xr:uid="{AA6A7DE7-6F46-414A-A9AA-4D7273E1361A}"/>
    <cellStyle name="Standaard 4 2 2 2 2 2 2 2 2 3" xfId="2692" xr:uid="{0F8712B2-065B-43ED-96C5-D080648ECAD2}"/>
    <cellStyle name="Standaard 4 2 2 2 2 2 2 2 2 3 2" xfId="6278" xr:uid="{157F63DD-2BE0-4A46-94BB-B7144AAC7B9C}"/>
    <cellStyle name="Standaard 4 2 2 2 2 2 2 2 2 4" xfId="4486" xr:uid="{BF358B59-327C-41DF-8971-4FAB13AF17A7}"/>
    <cellStyle name="Standaard 4 2 2 2 2 2 2 2 3" xfId="1348" xr:uid="{53B51FEE-C6B4-45D0-A03E-566F3B71A031}"/>
    <cellStyle name="Standaard 4 2 2 2 2 2 2 2 3 2" xfId="3140" xr:uid="{3804DD94-2CB3-4B39-A837-84D5EEF61273}"/>
    <cellStyle name="Standaard 4 2 2 2 2 2 2 2 3 2 2" xfId="6726" xr:uid="{9C25A8C2-E015-4EC2-A3BA-01972425F812}"/>
    <cellStyle name="Standaard 4 2 2 2 2 2 2 2 3 3" xfId="4934" xr:uid="{9EB89A00-5AF0-4A5E-98DF-523B5102D45A}"/>
    <cellStyle name="Standaard 4 2 2 2 2 2 2 2 4" xfId="2244" xr:uid="{12842A88-0C8B-4214-A1D1-C81B2975AE29}"/>
    <cellStyle name="Standaard 4 2 2 2 2 2 2 2 4 2" xfId="5830" xr:uid="{35518B34-1D88-446A-8BBE-21275F932F95}"/>
    <cellStyle name="Standaard 4 2 2 2 2 2 2 2 5" xfId="4038" xr:uid="{702ED46F-3A0B-47AB-824A-15613FE27177}"/>
    <cellStyle name="Standaard 4 2 2 2 2 2 2 3" xfId="676" xr:uid="{C27DD85F-EAE6-41BB-AC20-20CE8A43CAD8}"/>
    <cellStyle name="Standaard 4 2 2 2 2 2 2 3 2" xfId="1572" xr:uid="{817B53D1-19E8-41DE-BA79-B259227BAAD1}"/>
    <cellStyle name="Standaard 4 2 2 2 2 2 2 3 2 2" xfId="3364" xr:uid="{A3245C1D-A72A-40B1-AE3B-EACCE9D90437}"/>
    <cellStyle name="Standaard 4 2 2 2 2 2 2 3 2 2 2" xfId="6950" xr:uid="{C280E3A7-3B38-47C0-8CB3-11ECFB0BFFBA}"/>
    <cellStyle name="Standaard 4 2 2 2 2 2 2 3 2 3" xfId="5158" xr:uid="{F446F93F-2482-4A56-BE46-FC63D402B2A3}"/>
    <cellStyle name="Standaard 4 2 2 2 2 2 2 3 3" xfId="2468" xr:uid="{89B7607B-01B3-41D3-A829-ACC0A1738076}"/>
    <cellStyle name="Standaard 4 2 2 2 2 2 2 3 3 2" xfId="6054" xr:uid="{E18FADA1-0F6D-498A-8EB2-9A1AEE5AE3C9}"/>
    <cellStyle name="Standaard 4 2 2 2 2 2 2 3 4" xfId="4262" xr:uid="{414CAB13-642D-488A-A198-8DB9B39BA02D}"/>
    <cellStyle name="Standaard 4 2 2 2 2 2 2 4" xfId="1124" xr:uid="{8E265189-A495-4B88-B97B-B739CA4739B7}"/>
    <cellStyle name="Standaard 4 2 2 2 2 2 2 4 2" xfId="2916" xr:uid="{820A5A80-E5C6-4ED5-A07B-9AAC9F11FAFA}"/>
    <cellStyle name="Standaard 4 2 2 2 2 2 2 4 2 2" xfId="6502" xr:uid="{062F7D8B-1482-4170-94CD-C0ECD4D1F078}"/>
    <cellStyle name="Standaard 4 2 2 2 2 2 2 4 3" xfId="4710" xr:uid="{61311B72-3DEF-4F36-B9C8-D558C3303FFE}"/>
    <cellStyle name="Standaard 4 2 2 2 2 2 2 5" xfId="2020" xr:uid="{B9565B60-0581-47DC-809C-7643875B2A9E}"/>
    <cellStyle name="Standaard 4 2 2 2 2 2 2 5 2" xfId="5606" xr:uid="{C9457BA7-C60C-4FC8-93BB-6CD09467712D}"/>
    <cellStyle name="Standaard 4 2 2 2 2 2 2 6" xfId="3814" xr:uid="{42C70696-0EDF-4D22-94FD-2809F305EC4B}"/>
    <cellStyle name="Standaard 4 2 2 2 2 2 3" xfId="340" xr:uid="{7A52F94E-3456-4D92-9EE8-E31C40CF4878}"/>
    <cellStyle name="Standaard 4 2 2 2 2 2 3 2" xfId="788" xr:uid="{06970293-D8CD-4B16-B07E-207AB499FEFA}"/>
    <cellStyle name="Standaard 4 2 2 2 2 2 3 2 2" xfId="1684" xr:uid="{19730A37-E9F8-478A-B0EF-5DB41596CB46}"/>
    <cellStyle name="Standaard 4 2 2 2 2 2 3 2 2 2" xfId="3476" xr:uid="{BFCDA7BB-17E5-404C-80EC-DDC4F9976E77}"/>
    <cellStyle name="Standaard 4 2 2 2 2 2 3 2 2 2 2" xfId="7062" xr:uid="{ACFEFD23-6619-4A1C-B440-ED3EF241D99A}"/>
    <cellStyle name="Standaard 4 2 2 2 2 2 3 2 2 3" xfId="5270" xr:uid="{E69E833C-BAF9-48CA-A672-777F393FE9A3}"/>
    <cellStyle name="Standaard 4 2 2 2 2 2 3 2 3" xfId="2580" xr:uid="{7AC9AD81-4B58-456C-A321-3E5424EBD843}"/>
    <cellStyle name="Standaard 4 2 2 2 2 2 3 2 3 2" xfId="6166" xr:uid="{CA537C4F-E0BF-474D-8E6D-FE75B37A2E94}"/>
    <cellStyle name="Standaard 4 2 2 2 2 2 3 2 4" xfId="4374" xr:uid="{0DC84A3A-63F4-4F2D-BC3A-63F2ED52E22B}"/>
    <cellStyle name="Standaard 4 2 2 2 2 2 3 3" xfId="1236" xr:uid="{14BDA973-797E-427D-8A26-0916EE263A70}"/>
    <cellStyle name="Standaard 4 2 2 2 2 2 3 3 2" xfId="3028" xr:uid="{3276799E-35D4-4DEF-9983-4085CA7CB5B1}"/>
    <cellStyle name="Standaard 4 2 2 2 2 2 3 3 2 2" xfId="6614" xr:uid="{0516895E-B07D-4364-9EDC-C09C01217F00}"/>
    <cellStyle name="Standaard 4 2 2 2 2 2 3 3 3" xfId="4822" xr:uid="{B6CCD711-2FCC-47BB-82E1-A73997C9E8EC}"/>
    <cellStyle name="Standaard 4 2 2 2 2 2 3 4" xfId="2132" xr:uid="{E859D752-D8E1-49C9-807D-E1A37B40C681}"/>
    <cellStyle name="Standaard 4 2 2 2 2 2 3 4 2" xfId="5718" xr:uid="{BE74CB9F-9458-474A-8E80-EEDF4A74699B}"/>
    <cellStyle name="Standaard 4 2 2 2 2 2 3 5" xfId="3926" xr:uid="{E43B83FD-C32C-421B-8556-38F65596FF00}"/>
    <cellStyle name="Standaard 4 2 2 2 2 2 4" xfId="564" xr:uid="{6C1E76CE-48F4-40CF-98AB-730E03A0E8E0}"/>
    <cellStyle name="Standaard 4 2 2 2 2 2 4 2" xfId="1460" xr:uid="{22A1C49D-5876-48A8-AAF9-EAF322F67DA5}"/>
    <cellStyle name="Standaard 4 2 2 2 2 2 4 2 2" xfId="3252" xr:uid="{45D3FCF5-4CED-4A43-AC24-33945AAE3992}"/>
    <cellStyle name="Standaard 4 2 2 2 2 2 4 2 2 2" xfId="6838" xr:uid="{AD0E4C73-5B73-4F59-88D1-0CE3F38BCFEE}"/>
    <cellStyle name="Standaard 4 2 2 2 2 2 4 2 3" xfId="5046" xr:uid="{6E924CD7-1851-4158-8791-07773B9D65FE}"/>
    <cellStyle name="Standaard 4 2 2 2 2 2 4 3" xfId="2356" xr:uid="{395610C4-A54D-4BF6-89FB-5193CE271289}"/>
    <cellStyle name="Standaard 4 2 2 2 2 2 4 3 2" xfId="5942" xr:uid="{22D39ABA-ED30-4586-B953-028C4F0515DB}"/>
    <cellStyle name="Standaard 4 2 2 2 2 2 4 4" xfId="4150" xr:uid="{55B81D1B-B771-49A8-B66C-9982E9ECF868}"/>
    <cellStyle name="Standaard 4 2 2 2 2 2 5" xfId="1012" xr:uid="{3071FD20-5783-4BF7-884F-BD0442A0724D}"/>
    <cellStyle name="Standaard 4 2 2 2 2 2 5 2" xfId="2804" xr:uid="{33BBEEDF-B5E9-4577-B397-C58B8FC8F778}"/>
    <cellStyle name="Standaard 4 2 2 2 2 2 5 2 2" xfId="6390" xr:uid="{C1C3A32A-4FB1-4B4C-85E5-0B2B4EE51E26}"/>
    <cellStyle name="Standaard 4 2 2 2 2 2 5 3" xfId="4598" xr:uid="{535EB7E5-0C1C-4BBE-A6BD-1960CC6F8987}"/>
    <cellStyle name="Standaard 4 2 2 2 2 2 6" xfId="1908" xr:uid="{1D4B41EA-44B5-464A-91C2-6BF7F20176C6}"/>
    <cellStyle name="Standaard 4 2 2 2 2 2 6 2" xfId="5494" xr:uid="{AF98E410-559F-4D6F-9871-6BB0CE5B3ADD}"/>
    <cellStyle name="Standaard 4 2 2 2 2 2 7" xfId="3702" xr:uid="{678EB473-10BF-4BAF-B90A-13D7A10C46D2}"/>
    <cellStyle name="Standaard 4 2 2 2 2 3" xfId="172" xr:uid="{8ED7123B-5B43-4E02-8D0B-CFB618EB5F6E}"/>
    <cellStyle name="Standaard 4 2 2 2 2 3 2" xfId="396" xr:uid="{437ED9A2-CB2F-412F-82C1-650910C38155}"/>
    <cellStyle name="Standaard 4 2 2 2 2 3 2 2" xfId="844" xr:uid="{EEF120CC-6488-41CE-923C-531C4A14FCE9}"/>
    <cellStyle name="Standaard 4 2 2 2 2 3 2 2 2" xfId="1740" xr:uid="{4836A98B-6E35-42EE-A7B6-CF7FA9F411E2}"/>
    <cellStyle name="Standaard 4 2 2 2 2 3 2 2 2 2" xfId="3532" xr:uid="{7B4A41E8-C178-4E0A-A3EC-1AA14A3AD8DA}"/>
    <cellStyle name="Standaard 4 2 2 2 2 3 2 2 2 2 2" xfId="7118" xr:uid="{C34286CA-B9EE-4A0E-8F17-754770265839}"/>
    <cellStyle name="Standaard 4 2 2 2 2 3 2 2 2 3" xfId="5326" xr:uid="{B93C9FEE-871D-446B-926D-094C53D3B1C4}"/>
    <cellStyle name="Standaard 4 2 2 2 2 3 2 2 3" xfId="2636" xr:uid="{65346005-8516-474C-A241-7D535D17746A}"/>
    <cellStyle name="Standaard 4 2 2 2 2 3 2 2 3 2" xfId="6222" xr:uid="{7B1F2141-89F0-48F0-A605-53CB5D1FDD45}"/>
    <cellStyle name="Standaard 4 2 2 2 2 3 2 2 4" xfId="4430" xr:uid="{3AF075B9-83FD-4A71-8C5D-5145C4A45782}"/>
    <cellStyle name="Standaard 4 2 2 2 2 3 2 3" xfId="1292" xr:uid="{FE403C56-EA60-4B67-8FE4-15E34B63FF9D}"/>
    <cellStyle name="Standaard 4 2 2 2 2 3 2 3 2" xfId="3084" xr:uid="{0F6337E8-771A-4D09-A0ED-541E4B1B285E}"/>
    <cellStyle name="Standaard 4 2 2 2 2 3 2 3 2 2" xfId="6670" xr:uid="{CF0900EC-F09C-4FB4-92E3-032A0DCFA44F}"/>
    <cellStyle name="Standaard 4 2 2 2 2 3 2 3 3" xfId="4878" xr:uid="{C6F6E7B7-5474-4608-9CB4-52387357E9FB}"/>
    <cellStyle name="Standaard 4 2 2 2 2 3 2 4" xfId="2188" xr:uid="{4E240CEB-0735-420F-B0F7-4E4252414162}"/>
    <cellStyle name="Standaard 4 2 2 2 2 3 2 4 2" xfId="5774" xr:uid="{E8F7C0E8-3229-419C-97FA-084AA9066497}"/>
    <cellStyle name="Standaard 4 2 2 2 2 3 2 5" xfId="3982" xr:uid="{DC5B3628-0FED-44CB-9421-8A78D8B775E9}"/>
    <cellStyle name="Standaard 4 2 2 2 2 3 3" xfId="620" xr:uid="{F5F971DB-BCA9-43EF-8842-248B83EF72C9}"/>
    <cellStyle name="Standaard 4 2 2 2 2 3 3 2" xfId="1516" xr:uid="{28FD638B-31CE-484F-A48A-448EF3EFE00C}"/>
    <cellStyle name="Standaard 4 2 2 2 2 3 3 2 2" xfId="3308" xr:uid="{505B0608-48F9-4C5D-AC17-A00769D25621}"/>
    <cellStyle name="Standaard 4 2 2 2 2 3 3 2 2 2" xfId="6894" xr:uid="{A6DCE036-24BD-4815-804D-D15A839EE62C}"/>
    <cellStyle name="Standaard 4 2 2 2 2 3 3 2 3" xfId="5102" xr:uid="{8C061196-417F-4A29-B6F8-89F2F1A37B7D}"/>
    <cellStyle name="Standaard 4 2 2 2 2 3 3 3" xfId="2412" xr:uid="{8F0B3573-2088-4D5D-BC47-3F3628EB5ACE}"/>
    <cellStyle name="Standaard 4 2 2 2 2 3 3 3 2" xfId="5998" xr:uid="{07762932-DC1A-43FD-AECE-7D892CFCFCB5}"/>
    <cellStyle name="Standaard 4 2 2 2 2 3 3 4" xfId="4206" xr:uid="{5E03BE80-2036-4632-819C-9DFCD3AA01F7}"/>
    <cellStyle name="Standaard 4 2 2 2 2 3 4" xfId="1068" xr:uid="{C605B685-72CD-4C70-B217-145BBAAA9CBD}"/>
    <cellStyle name="Standaard 4 2 2 2 2 3 4 2" xfId="2860" xr:uid="{625E6756-95DA-441F-8E2D-5EDB87998D6A}"/>
    <cellStyle name="Standaard 4 2 2 2 2 3 4 2 2" xfId="6446" xr:uid="{62C5ED3A-B864-4A18-8D92-C25EC0C1AD4D}"/>
    <cellStyle name="Standaard 4 2 2 2 2 3 4 3" xfId="4654" xr:uid="{2238C56E-4A75-46C2-8604-A51167CA44E0}"/>
    <cellStyle name="Standaard 4 2 2 2 2 3 5" xfId="1964" xr:uid="{C9DD33CB-129A-4332-9B1A-BB610314C19F}"/>
    <cellStyle name="Standaard 4 2 2 2 2 3 5 2" xfId="5550" xr:uid="{97CC6C32-A820-41D3-9520-9319968DCC05}"/>
    <cellStyle name="Standaard 4 2 2 2 2 3 6" xfId="3758" xr:uid="{95FCD113-B0D8-4EFA-8DDF-7FF7C3CDE724}"/>
    <cellStyle name="Standaard 4 2 2 2 2 4" xfId="284" xr:uid="{A91825CF-95E2-48EC-AD69-C163FAE8E665}"/>
    <cellStyle name="Standaard 4 2 2 2 2 4 2" xfId="732" xr:uid="{8A27B013-EFB9-4490-A707-FA8D127CC71A}"/>
    <cellStyle name="Standaard 4 2 2 2 2 4 2 2" xfId="1628" xr:uid="{2B836AB4-888B-437B-B759-F364569F819D}"/>
    <cellStyle name="Standaard 4 2 2 2 2 4 2 2 2" xfId="3420" xr:uid="{0C85FE04-00F3-4975-8034-9176A3DFCAE7}"/>
    <cellStyle name="Standaard 4 2 2 2 2 4 2 2 2 2" xfId="7006" xr:uid="{556C4D14-052B-4FD0-BE67-93789D93CAEB}"/>
    <cellStyle name="Standaard 4 2 2 2 2 4 2 2 3" xfId="5214" xr:uid="{88C2253D-0372-4017-9A2F-68AB37FAFB83}"/>
    <cellStyle name="Standaard 4 2 2 2 2 4 2 3" xfId="2524" xr:uid="{D1F79A45-B743-42DE-A860-44074796F740}"/>
    <cellStyle name="Standaard 4 2 2 2 2 4 2 3 2" xfId="6110" xr:uid="{9C2C7103-2CBA-481C-ACF4-87E04B6F42BB}"/>
    <cellStyle name="Standaard 4 2 2 2 2 4 2 4" xfId="4318" xr:uid="{DAEA733E-3468-47A2-9B36-7E392C64D1FE}"/>
    <cellStyle name="Standaard 4 2 2 2 2 4 3" xfId="1180" xr:uid="{BDECE5EF-3229-4EA1-8C81-5884990E8D19}"/>
    <cellStyle name="Standaard 4 2 2 2 2 4 3 2" xfId="2972" xr:uid="{2C2DE250-B72B-4195-8CE2-BBE076CF2B08}"/>
    <cellStyle name="Standaard 4 2 2 2 2 4 3 2 2" xfId="6558" xr:uid="{FD3AEEB4-4EE7-49BA-9F10-00EA5701F824}"/>
    <cellStyle name="Standaard 4 2 2 2 2 4 3 3" xfId="4766" xr:uid="{5024C15A-D3FB-4B17-AA16-742B26921943}"/>
    <cellStyle name="Standaard 4 2 2 2 2 4 4" xfId="2076" xr:uid="{47B8F26F-C28D-4535-89CD-DA2900A1E694}"/>
    <cellStyle name="Standaard 4 2 2 2 2 4 4 2" xfId="5662" xr:uid="{274FEA2B-421C-408E-888C-3CA61616C989}"/>
    <cellStyle name="Standaard 4 2 2 2 2 4 5" xfId="3870" xr:uid="{5842B5E0-BD3B-4E04-A9D1-4DBE96D4E394}"/>
    <cellStyle name="Standaard 4 2 2 2 2 5" xfId="508" xr:uid="{C0E8CB8E-F245-4607-958A-3AFB7632473F}"/>
    <cellStyle name="Standaard 4 2 2 2 2 5 2" xfId="1404" xr:uid="{EB68E73B-E3E3-484C-932E-667CE7FECA39}"/>
    <cellStyle name="Standaard 4 2 2 2 2 5 2 2" xfId="3196" xr:uid="{ADCF6A0E-2069-4E4F-9222-68BA700144BB}"/>
    <cellStyle name="Standaard 4 2 2 2 2 5 2 2 2" xfId="6782" xr:uid="{445D238C-F304-4032-A858-DA5C15773815}"/>
    <cellStyle name="Standaard 4 2 2 2 2 5 2 3" xfId="4990" xr:uid="{52DCBA9D-05B9-4C5B-BEB1-E55B2E18992C}"/>
    <cellStyle name="Standaard 4 2 2 2 2 5 3" xfId="2300" xr:uid="{6EE90F6D-178F-483C-97D0-0F121CEDAC2A}"/>
    <cellStyle name="Standaard 4 2 2 2 2 5 3 2" xfId="5886" xr:uid="{89014309-5A96-4790-895D-5A9D3B9669AD}"/>
    <cellStyle name="Standaard 4 2 2 2 2 5 4" xfId="4094" xr:uid="{E23FD704-8CBA-4579-BC9E-AFBCEC8F1C92}"/>
    <cellStyle name="Standaard 4 2 2 2 2 6" xfId="956" xr:uid="{387A683C-6C2F-4449-A256-69B730013BFF}"/>
    <cellStyle name="Standaard 4 2 2 2 2 6 2" xfId="2748" xr:uid="{7D0C161D-2A4D-4AAC-8D12-6EA9060F266F}"/>
    <cellStyle name="Standaard 4 2 2 2 2 6 2 2" xfId="6334" xr:uid="{2948EC51-1485-4D6F-9559-0EDB010F6054}"/>
    <cellStyle name="Standaard 4 2 2 2 2 6 3" xfId="4542" xr:uid="{B7910810-764F-4304-BD58-0D83D7FFF371}"/>
    <cellStyle name="Standaard 4 2 2 2 2 7" xfId="1852" xr:uid="{ACB59C43-7D5E-4E4D-B4A0-D481C195CF45}"/>
    <cellStyle name="Standaard 4 2 2 2 2 7 2" xfId="5438" xr:uid="{9FE93E05-EF9B-4A11-B0C8-714950481AB1}"/>
    <cellStyle name="Standaard 4 2 2 2 2 8" xfId="3646" xr:uid="{E79BB9C3-2534-4875-8240-2CF32B8D38D3}"/>
    <cellStyle name="Standaard 4 2 2 2 3" xfId="88" xr:uid="{5192F87A-0D05-4234-ACD2-8B1F96179414}"/>
    <cellStyle name="Standaard 4 2 2 2 3 2" xfId="200" xr:uid="{67A1B620-891C-4A6E-A9D3-E4C6AEF35498}"/>
    <cellStyle name="Standaard 4 2 2 2 3 2 2" xfId="424" xr:uid="{680BECE2-DAC8-4262-BCC3-877B5A611D22}"/>
    <cellStyle name="Standaard 4 2 2 2 3 2 2 2" xfId="872" xr:uid="{E20ECF33-2CE2-43A1-BBAC-6E56F36937FC}"/>
    <cellStyle name="Standaard 4 2 2 2 3 2 2 2 2" xfId="1768" xr:uid="{3429B2A9-FDE1-461B-9A2F-3DB72EC63865}"/>
    <cellStyle name="Standaard 4 2 2 2 3 2 2 2 2 2" xfId="3560" xr:uid="{3CCD34DC-9001-4109-8343-C4546D0FF0CF}"/>
    <cellStyle name="Standaard 4 2 2 2 3 2 2 2 2 2 2" xfId="7146" xr:uid="{EA2AA2BA-CA94-4DEC-A6AC-ED81A240B8F3}"/>
    <cellStyle name="Standaard 4 2 2 2 3 2 2 2 2 3" xfId="5354" xr:uid="{CBCA6E11-CFF9-4F8C-99C0-3FFD28DD9EBF}"/>
    <cellStyle name="Standaard 4 2 2 2 3 2 2 2 3" xfId="2664" xr:uid="{586733C7-54DD-4510-8C9B-5387AED616B7}"/>
    <cellStyle name="Standaard 4 2 2 2 3 2 2 2 3 2" xfId="6250" xr:uid="{3BD56882-D657-420D-9C6A-FFECD06A4599}"/>
    <cellStyle name="Standaard 4 2 2 2 3 2 2 2 4" xfId="4458" xr:uid="{2EF6A84B-5B45-4DEA-A1F1-3C20D0EC1552}"/>
    <cellStyle name="Standaard 4 2 2 2 3 2 2 3" xfId="1320" xr:uid="{86603487-34EF-47F9-AAFA-70A79F9F0858}"/>
    <cellStyle name="Standaard 4 2 2 2 3 2 2 3 2" xfId="3112" xr:uid="{D25CBAD8-AE8B-4BE9-9C4A-E2D05FD6C559}"/>
    <cellStyle name="Standaard 4 2 2 2 3 2 2 3 2 2" xfId="6698" xr:uid="{A6713E3C-9EB1-43E4-AFED-049A5F8B25FE}"/>
    <cellStyle name="Standaard 4 2 2 2 3 2 2 3 3" xfId="4906" xr:uid="{D7E90606-5E09-439E-9FE6-39868F3114F2}"/>
    <cellStyle name="Standaard 4 2 2 2 3 2 2 4" xfId="2216" xr:uid="{A56CF7FA-8873-4CBA-90B7-1186AD7CA8B6}"/>
    <cellStyle name="Standaard 4 2 2 2 3 2 2 4 2" xfId="5802" xr:uid="{62B01C24-4639-4DFE-8B1E-E80DE1205770}"/>
    <cellStyle name="Standaard 4 2 2 2 3 2 2 5" xfId="4010" xr:uid="{B6567B81-CDE7-484D-91AE-4609411C6FD4}"/>
    <cellStyle name="Standaard 4 2 2 2 3 2 3" xfId="648" xr:uid="{59C130D8-A309-41FC-BDC1-863D701E9402}"/>
    <cellStyle name="Standaard 4 2 2 2 3 2 3 2" xfId="1544" xr:uid="{B6F9CEEF-3704-4DDF-BA92-574AD65D92E3}"/>
    <cellStyle name="Standaard 4 2 2 2 3 2 3 2 2" xfId="3336" xr:uid="{3E01B61D-C434-4AA3-A051-F41185B1A937}"/>
    <cellStyle name="Standaard 4 2 2 2 3 2 3 2 2 2" xfId="6922" xr:uid="{479AD018-B0B6-4D68-A7EC-850D53B37445}"/>
    <cellStyle name="Standaard 4 2 2 2 3 2 3 2 3" xfId="5130" xr:uid="{1C6CA37C-BB59-4951-A6E9-406D442CB3FD}"/>
    <cellStyle name="Standaard 4 2 2 2 3 2 3 3" xfId="2440" xr:uid="{97EACFDE-B229-464F-86EB-6A8E355ABD61}"/>
    <cellStyle name="Standaard 4 2 2 2 3 2 3 3 2" xfId="6026" xr:uid="{C688D42E-4AB8-4B79-A7A8-21B6412D7F64}"/>
    <cellStyle name="Standaard 4 2 2 2 3 2 3 4" xfId="4234" xr:uid="{1C41F988-B268-43EE-A575-A787657D669B}"/>
    <cellStyle name="Standaard 4 2 2 2 3 2 4" xfId="1096" xr:uid="{5180810D-B5DA-416B-A77C-54D77462D824}"/>
    <cellStyle name="Standaard 4 2 2 2 3 2 4 2" xfId="2888" xr:uid="{109E4563-2D2B-4D74-9958-B15FA7F3DA07}"/>
    <cellStyle name="Standaard 4 2 2 2 3 2 4 2 2" xfId="6474" xr:uid="{C70AA1F1-2091-4742-9149-CE6173C43016}"/>
    <cellStyle name="Standaard 4 2 2 2 3 2 4 3" xfId="4682" xr:uid="{8014F1A1-C418-4F79-AC13-E17053E7EB43}"/>
    <cellStyle name="Standaard 4 2 2 2 3 2 5" xfId="1992" xr:uid="{23C7E257-34DC-48DE-9CB7-A92A70C055C4}"/>
    <cellStyle name="Standaard 4 2 2 2 3 2 5 2" xfId="5578" xr:uid="{194B7D84-9EED-41E9-ACB5-F1BF59A97A93}"/>
    <cellStyle name="Standaard 4 2 2 2 3 2 6" xfId="3786" xr:uid="{A507795F-8C6D-43EE-9F46-0DB26CA51F73}"/>
    <cellStyle name="Standaard 4 2 2 2 3 3" xfId="312" xr:uid="{533F5F7D-AB2E-41E4-842C-3027B05D3E53}"/>
    <cellStyle name="Standaard 4 2 2 2 3 3 2" xfId="760" xr:uid="{69AABEDD-C694-4853-9A68-339E76200768}"/>
    <cellStyle name="Standaard 4 2 2 2 3 3 2 2" xfId="1656" xr:uid="{214A064C-F1AF-4BBE-8DC4-F38444B1DF52}"/>
    <cellStyle name="Standaard 4 2 2 2 3 3 2 2 2" xfId="3448" xr:uid="{E50216AC-D718-4E46-87F2-33861048A80C}"/>
    <cellStyle name="Standaard 4 2 2 2 3 3 2 2 2 2" xfId="7034" xr:uid="{0EA0DDE6-A58B-42C5-842B-0436C9D55A0D}"/>
    <cellStyle name="Standaard 4 2 2 2 3 3 2 2 3" xfId="5242" xr:uid="{BE22F9A5-7E9B-4248-9B38-BDD549BF6596}"/>
    <cellStyle name="Standaard 4 2 2 2 3 3 2 3" xfId="2552" xr:uid="{9F06627D-2FA4-4E29-95EC-D71EE19C151E}"/>
    <cellStyle name="Standaard 4 2 2 2 3 3 2 3 2" xfId="6138" xr:uid="{E6104F25-D40F-4C2D-BB85-2CA4CD538B69}"/>
    <cellStyle name="Standaard 4 2 2 2 3 3 2 4" xfId="4346" xr:uid="{48785AC4-6913-4021-AD63-8877FFDD02B5}"/>
    <cellStyle name="Standaard 4 2 2 2 3 3 3" xfId="1208" xr:uid="{AA7B6AB7-C421-463B-8B50-3A496A3B6EBA}"/>
    <cellStyle name="Standaard 4 2 2 2 3 3 3 2" xfId="3000" xr:uid="{B4FEC2A2-0435-44A8-9727-712BC64F3B54}"/>
    <cellStyle name="Standaard 4 2 2 2 3 3 3 2 2" xfId="6586" xr:uid="{A7042103-458A-44E7-8549-82EAEAB8B69F}"/>
    <cellStyle name="Standaard 4 2 2 2 3 3 3 3" xfId="4794" xr:uid="{1A7778EA-1039-4895-9A84-84B62D726249}"/>
    <cellStyle name="Standaard 4 2 2 2 3 3 4" xfId="2104" xr:uid="{1D671830-228B-4E35-B1DA-6CB451C51D90}"/>
    <cellStyle name="Standaard 4 2 2 2 3 3 4 2" xfId="5690" xr:uid="{905E96AD-FAA6-48C6-98A9-6C499556E477}"/>
    <cellStyle name="Standaard 4 2 2 2 3 3 5" xfId="3898" xr:uid="{3679FB36-3BD3-481A-849A-13D665898158}"/>
    <cellStyle name="Standaard 4 2 2 2 3 4" xfId="536" xr:uid="{1E2081CA-284F-47BB-9F62-FDC1F2E63913}"/>
    <cellStyle name="Standaard 4 2 2 2 3 4 2" xfId="1432" xr:uid="{80B53E81-0791-40E5-AA1B-D5FE49B3A1AE}"/>
    <cellStyle name="Standaard 4 2 2 2 3 4 2 2" xfId="3224" xr:uid="{4DD3DEA9-6B18-403B-A82D-CE124B605C07}"/>
    <cellStyle name="Standaard 4 2 2 2 3 4 2 2 2" xfId="6810" xr:uid="{8F1B1CEA-FD58-43E5-8482-9DAB920D9670}"/>
    <cellStyle name="Standaard 4 2 2 2 3 4 2 3" xfId="5018" xr:uid="{4532181D-2553-4BD8-ABF8-C27167405235}"/>
    <cellStyle name="Standaard 4 2 2 2 3 4 3" xfId="2328" xr:uid="{113B9919-90D2-44DA-A1F7-1869ABA0FEED}"/>
    <cellStyle name="Standaard 4 2 2 2 3 4 3 2" xfId="5914" xr:uid="{40A4A192-BC6E-4BB4-B83D-855CAAE9A676}"/>
    <cellStyle name="Standaard 4 2 2 2 3 4 4" xfId="4122" xr:uid="{EB6ECB8A-71B6-40F3-9475-65E0C4C2CCA0}"/>
    <cellStyle name="Standaard 4 2 2 2 3 5" xfId="984" xr:uid="{AA803DD2-D3BE-4E7A-9365-2951DE34AE81}"/>
    <cellStyle name="Standaard 4 2 2 2 3 5 2" xfId="2776" xr:uid="{3785D6E1-8558-4ED0-9688-075502E45560}"/>
    <cellStyle name="Standaard 4 2 2 2 3 5 2 2" xfId="6362" xr:uid="{DC392934-E38A-4EE0-98DB-E380776B1968}"/>
    <cellStyle name="Standaard 4 2 2 2 3 5 3" xfId="4570" xr:uid="{9313D1B4-6703-4A3E-9DFE-3FEE8074EF2E}"/>
    <cellStyle name="Standaard 4 2 2 2 3 6" xfId="1880" xr:uid="{E8162B55-5507-4CAC-90D7-F61C5B287386}"/>
    <cellStyle name="Standaard 4 2 2 2 3 6 2" xfId="5466" xr:uid="{78CEF916-9104-41EE-BBE0-FEB173C8F5B8}"/>
    <cellStyle name="Standaard 4 2 2 2 3 7" xfId="3674" xr:uid="{3CA21B3F-D863-4619-B125-F0C98D240402}"/>
    <cellStyle name="Standaard 4 2 2 2 4" xfId="144" xr:uid="{3EA842B6-2128-45D9-B978-D0EBE6A87B2F}"/>
    <cellStyle name="Standaard 4 2 2 2 4 2" xfId="368" xr:uid="{C5A5684E-DF89-4EA1-A5B0-BB08064324F4}"/>
    <cellStyle name="Standaard 4 2 2 2 4 2 2" xfId="816" xr:uid="{CE74D402-5703-4BE7-BDD0-F48AFEAB5E9E}"/>
    <cellStyle name="Standaard 4 2 2 2 4 2 2 2" xfId="1712" xr:uid="{DFF30DAB-8230-4460-82A3-F29A89FE3EF4}"/>
    <cellStyle name="Standaard 4 2 2 2 4 2 2 2 2" xfId="3504" xr:uid="{15E408F3-1593-46FD-9584-72932EE7C8EF}"/>
    <cellStyle name="Standaard 4 2 2 2 4 2 2 2 2 2" xfId="7090" xr:uid="{C71733C6-DE9B-445D-BAC7-302AAA87B8D4}"/>
    <cellStyle name="Standaard 4 2 2 2 4 2 2 2 3" xfId="5298" xr:uid="{F7F253E7-19DA-426A-9503-C2101185E930}"/>
    <cellStyle name="Standaard 4 2 2 2 4 2 2 3" xfId="2608" xr:uid="{E249C60B-FD0F-44F1-A72B-698784C6BC76}"/>
    <cellStyle name="Standaard 4 2 2 2 4 2 2 3 2" xfId="6194" xr:uid="{B317F8DB-B6E3-4BB7-B70A-BAC4E9111038}"/>
    <cellStyle name="Standaard 4 2 2 2 4 2 2 4" xfId="4402" xr:uid="{F1B7FC65-8F81-41A8-8E18-C6E236B489A2}"/>
    <cellStyle name="Standaard 4 2 2 2 4 2 3" xfId="1264" xr:uid="{CCD8767C-6878-41A2-A394-4296849B6374}"/>
    <cellStyle name="Standaard 4 2 2 2 4 2 3 2" xfId="3056" xr:uid="{3C597B89-9557-432D-8F17-441755E41532}"/>
    <cellStyle name="Standaard 4 2 2 2 4 2 3 2 2" xfId="6642" xr:uid="{C95DC746-F316-4F0C-8928-EA1BEA59FB2F}"/>
    <cellStyle name="Standaard 4 2 2 2 4 2 3 3" xfId="4850" xr:uid="{B9826F7E-4A45-4621-ACBE-3A8C3F785293}"/>
    <cellStyle name="Standaard 4 2 2 2 4 2 4" xfId="2160" xr:uid="{41EBA647-341B-4AF9-828A-0B0418DCC55B}"/>
    <cellStyle name="Standaard 4 2 2 2 4 2 4 2" xfId="5746" xr:uid="{73A1C100-28AF-43D0-AE52-84F33AD1BF2B}"/>
    <cellStyle name="Standaard 4 2 2 2 4 2 5" xfId="3954" xr:uid="{A545E948-B7BB-4A9B-B566-B4E3733E9570}"/>
    <cellStyle name="Standaard 4 2 2 2 4 3" xfId="592" xr:uid="{9EAC763F-D322-4286-89C7-FA551C7AF285}"/>
    <cellStyle name="Standaard 4 2 2 2 4 3 2" xfId="1488" xr:uid="{50281259-712F-4E43-B839-CD501FFE5BA8}"/>
    <cellStyle name="Standaard 4 2 2 2 4 3 2 2" xfId="3280" xr:uid="{1DA1F238-285D-4860-9ABA-A72838F77C9B}"/>
    <cellStyle name="Standaard 4 2 2 2 4 3 2 2 2" xfId="6866" xr:uid="{5306270C-1668-4AF5-A650-5EAAB686E3D6}"/>
    <cellStyle name="Standaard 4 2 2 2 4 3 2 3" xfId="5074" xr:uid="{3B75D4C8-6648-41A9-8DD9-507C96210C65}"/>
    <cellStyle name="Standaard 4 2 2 2 4 3 3" xfId="2384" xr:uid="{30CC9A9A-B4E2-4D1E-A97D-9077CD056E08}"/>
    <cellStyle name="Standaard 4 2 2 2 4 3 3 2" xfId="5970" xr:uid="{3FC3F2DC-27D6-47E8-A1C4-7D7537260917}"/>
    <cellStyle name="Standaard 4 2 2 2 4 3 4" xfId="4178" xr:uid="{B3D777C7-BFF7-40BD-86BF-BF7239D3160B}"/>
    <cellStyle name="Standaard 4 2 2 2 4 4" xfId="1040" xr:uid="{7D910737-599C-4E0F-9FE3-826D2602EAA8}"/>
    <cellStyle name="Standaard 4 2 2 2 4 4 2" xfId="2832" xr:uid="{9BBA19F9-D844-409F-812D-BF961F01F06D}"/>
    <cellStyle name="Standaard 4 2 2 2 4 4 2 2" xfId="6418" xr:uid="{8BC62F82-8628-4480-82D7-8985C7FBD9D4}"/>
    <cellStyle name="Standaard 4 2 2 2 4 4 3" xfId="4626" xr:uid="{F15ADBD0-DB69-428B-A8A2-8267C748B110}"/>
    <cellStyle name="Standaard 4 2 2 2 4 5" xfId="1936" xr:uid="{F42EFBB1-70B8-4E74-9BDD-45790ADA990A}"/>
    <cellStyle name="Standaard 4 2 2 2 4 5 2" xfId="5522" xr:uid="{8D748C95-5C00-437D-8A16-98824C1EA833}"/>
    <cellStyle name="Standaard 4 2 2 2 4 6" xfId="3730" xr:uid="{25A5DCD1-DA03-4435-8C70-4976097981DF}"/>
    <cellStyle name="Standaard 4 2 2 2 5" xfId="256" xr:uid="{A18AB917-510A-46E1-B926-7E0D09F0EB94}"/>
    <cellStyle name="Standaard 4 2 2 2 5 2" xfId="704" xr:uid="{209C117B-583B-4F6F-8A22-25E483FEE3F0}"/>
    <cellStyle name="Standaard 4 2 2 2 5 2 2" xfId="1600" xr:uid="{820CF291-FC94-4EFA-8A6E-02910E0153F9}"/>
    <cellStyle name="Standaard 4 2 2 2 5 2 2 2" xfId="3392" xr:uid="{80C07C03-D18E-4090-9AB9-3E531913C328}"/>
    <cellStyle name="Standaard 4 2 2 2 5 2 2 2 2" xfId="6978" xr:uid="{BCA61021-596D-46FB-97FF-59435ABCFA12}"/>
    <cellStyle name="Standaard 4 2 2 2 5 2 2 3" xfId="5186" xr:uid="{D83CEDAE-86E6-409B-A092-BAE8E50CA94B}"/>
    <cellStyle name="Standaard 4 2 2 2 5 2 3" xfId="2496" xr:uid="{3A3F39FA-25B3-419C-9524-1D988221989A}"/>
    <cellStyle name="Standaard 4 2 2 2 5 2 3 2" xfId="6082" xr:uid="{CD42B870-8E63-4221-8329-548FBD416BCE}"/>
    <cellStyle name="Standaard 4 2 2 2 5 2 4" xfId="4290" xr:uid="{ECF37688-404D-4099-AABA-3D109CE04A17}"/>
    <cellStyle name="Standaard 4 2 2 2 5 3" xfId="1152" xr:uid="{550A0C55-DA0B-4B99-9FCF-63F5F1F8E5D2}"/>
    <cellStyle name="Standaard 4 2 2 2 5 3 2" xfId="2944" xr:uid="{D025148F-4DEA-4415-A072-B4DC03663E66}"/>
    <cellStyle name="Standaard 4 2 2 2 5 3 2 2" xfId="6530" xr:uid="{6230975E-2B1C-4024-A899-38B542910435}"/>
    <cellStyle name="Standaard 4 2 2 2 5 3 3" xfId="4738" xr:uid="{48DFD0C6-6D26-430D-91A0-039BCD8BBB4D}"/>
    <cellStyle name="Standaard 4 2 2 2 5 4" xfId="2048" xr:uid="{A4AA9B8B-45D9-4F7B-9FC8-BCB42B03D1DC}"/>
    <cellStyle name="Standaard 4 2 2 2 5 4 2" xfId="5634" xr:uid="{798B4B89-904F-40B9-923E-5B215AB572B9}"/>
    <cellStyle name="Standaard 4 2 2 2 5 5" xfId="3842" xr:uid="{5C7FD8A5-2C4B-4B90-B0AF-4D632AD889C1}"/>
    <cellStyle name="Standaard 4 2 2 2 6" xfId="480" xr:uid="{22B8E350-2DB7-495D-A2A1-D6B0131EA13E}"/>
    <cellStyle name="Standaard 4 2 2 2 6 2" xfId="1376" xr:uid="{BD106192-4E74-4B2D-A286-9858605EE5A5}"/>
    <cellStyle name="Standaard 4 2 2 2 6 2 2" xfId="3168" xr:uid="{AFD1CD29-AAA9-4990-9972-69F7E622AA5D}"/>
    <cellStyle name="Standaard 4 2 2 2 6 2 2 2" xfId="6754" xr:uid="{69DE6D4E-B7C3-4A21-888E-92015770D51B}"/>
    <cellStyle name="Standaard 4 2 2 2 6 2 3" xfId="4962" xr:uid="{1BEFB9C0-F1DE-4778-B984-046175A5106C}"/>
    <cellStyle name="Standaard 4 2 2 2 6 3" xfId="2272" xr:uid="{5D6642D4-8E31-4E1B-9D4E-32FFE5C0F9AA}"/>
    <cellStyle name="Standaard 4 2 2 2 6 3 2" xfId="5858" xr:uid="{F5C465B5-16E0-448F-8ACC-643B2BB343E2}"/>
    <cellStyle name="Standaard 4 2 2 2 6 4" xfId="4066" xr:uid="{546DD640-922A-4874-B21A-3BDE29FF0E9C}"/>
    <cellStyle name="Standaard 4 2 2 2 7" xfId="928" xr:uid="{0BB8360E-CCA5-4DC9-B542-2D43C98EBF80}"/>
    <cellStyle name="Standaard 4 2 2 2 7 2" xfId="2720" xr:uid="{9D9D8679-D5A7-4248-999E-30F65C52BC26}"/>
    <cellStyle name="Standaard 4 2 2 2 7 2 2" xfId="6306" xr:uid="{5B27B95C-FAA8-4CB4-B33A-A80F1939F01B}"/>
    <cellStyle name="Standaard 4 2 2 2 7 3" xfId="4514" xr:uid="{3095BDEE-3625-4461-90B8-53F7F7568C1B}"/>
    <cellStyle name="Standaard 4 2 2 2 8" xfId="1824" xr:uid="{D1298233-9D9C-481D-B2ED-28C269B4465D}"/>
    <cellStyle name="Standaard 4 2 2 2 8 2" xfId="5410" xr:uid="{65C4FC3D-0FDF-4326-9915-5A7A1AC10458}"/>
    <cellStyle name="Standaard 4 2 2 2 9" xfId="3618" xr:uid="{EDF3D32E-920B-4495-B984-CBF346066DF5}"/>
    <cellStyle name="Standaard 4 2 2 3" xfId="46" xr:uid="{EEE6284F-25D8-4F10-B399-7BB9206C7187}"/>
    <cellStyle name="Standaard 4 2 2 3 2" xfId="102" xr:uid="{5C83165D-AE37-47C1-85E2-8952BE0E0387}"/>
    <cellStyle name="Standaard 4 2 2 3 2 2" xfId="214" xr:uid="{0FD1AF88-B12E-4B43-8524-FB6D25AD7B5E}"/>
    <cellStyle name="Standaard 4 2 2 3 2 2 2" xfId="438" xr:uid="{7AB474F7-8A67-41DD-8F4E-5EE72ACCC444}"/>
    <cellStyle name="Standaard 4 2 2 3 2 2 2 2" xfId="886" xr:uid="{D4A65F26-C972-43AD-9AA8-92B6B9171E84}"/>
    <cellStyle name="Standaard 4 2 2 3 2 2 2 2 2" xfId="1782" xr:uid="{6B99FBA3-BD66-4819-B3C9-81E8EBEECAD0}"/>
    <cellStyle name="Standaard 4 2 2 3 2 2 2 2 2 2" xfId="3574" xr:uid="{78E62EFE-2CA3-46B9-AD6F-9C057971AFDC}"/>
    <cellStyle name="Standaard 4 2 2 3 2 2 2 2 2 2 2" xfId="7160" xr:uid="{546F0A44-B855-4F88-9315-38D2E54D360B}"/>
    <cellStyle name="Standaard 4 2 2 3 2 2 2 2 2 3" xfId="5368" xr:uid="{14C1FB3C-B6CB-4546-9CE2-FECC075B3272}"/>
    <cellStyle name="Standaard 4 2 2 3 2 2 2 2 3" xfId="2678" xr:uid="{19547816-DEE6-4818-81FE-1A73465357EA}"/>
    <cellStyle name="Standaard 4 2 2 3 2 2 2 2 3 2" xfId="6264" xr:uid="{9BA0BD82-BC5F-4E93-A97B-B9FD76FAD7A2}"/>
    <cellStyle name="Standaard 4 2 2 3 2 2 2 2 4" xfId="4472" xr:uid="{A73229DB-334E-4D16-BA1A-BBCB6B62D03E}"/>
    <cellStyle name="Standaard 4 2 2 3 2 2 2 3" xfId="1334" xr:uid="{FFF93A01-0698-4B7A-A700-A954AC561447}"/>
    <cellStyle name="Standaard 4 2 2 3 2 2 2 3 2" xfId="3126" xr:uid="{72756919-7C57-4DE5-A0BC-90406B5971D0}"/>
    <cellStyle name="Standaard 4 2 2 3 2 2 2 3 2 2" xfId="6712" xr:uid="{9AFA0C53-521F-49BD-ABD7-5B2A644238AE}"/>
    <cellStyle name="Standaard 4 2 2 3 2 2 2 3 3" xfId="4920" xr:uid="{1BC11C62-6B24-483A-BB2D-A06967F4B924}"/>
    <cellStyle name="Standaard 4 2 2 3 2 2 2 4" xfId="2230" xr:uid="{09D29270-308B-4EE3-A17F-49E65576BB33}"/>
    <cellStyle name="Standaard 4 2 2 3 2 2 2 4 2" xfId="5816" xr:uid="{2B54363F-2586-4829-8437-3587D64E14CE}"/>
    <cellStyle name="Standaard 4 2 2 3 2 2 2 5" xfId="4024" xr:uid="{5D4B0DFE-C485-494E-8EC9-6CD9D18221BD}"/>
    <cellStyle name="Standaard 4 2 2 3 2 2 3" xfId="662" xr:uid="{98E310DE-E9A0-4F2F-8AF4-F8B84D66D15F}"/>
    <cellStyle name="Standaard 4 2 2 3 2 2 3 2" xfId="1558" xr:uid="{A527DE65-F20E-4592-B5D1-08C02EE53AC3}"/>
    <cellStyle name="Standaard 4 2 2 3 2 2 3 2 2" xfId="3350" xr:uid="{4119B8EA-F421-4288-92D9-9ED8EC6A8AFB}"/>
    <cellStyle name="Standaard 4 2 2 3 2 2 3 2 2 2" xfId="6936" xr:uid="{ECE6D39E-E8EC-40F9-8C0C-8BC66708992B}"/>
    <cellStyle name="Standaard 4 2 2 3 2 2 3 2 3" xfId="5144" xr:uid="{631AED90-CBB8-4332-A04D-3CC4A9C98B67}"/>
    <cellStyle name="Standaard 4 2 2 3 2 2 3 3" xfId="2454" xr:uid="{03D66535-B3A4-47D7-8A75-EFFE7DD4A61E}"/>
    <cellStyle name="Standaard 4 2 2 3 2 2 3 3 2" xfId="6040" xr:uid="{F6750F2F-6635-4280-BFB9-807A283931DC}"/>
    <cellStyle name="Standaard 4 2 2 3 2 2 3 4" xfId="4248" xr:uid="{C44180BD-53C7-46C1-A783-C72396007865}"/>
    <cellStyle name="Standaard 4 2 2 3 2 2 4" xfId="1110" xr:uid="{2B77CF9B-3279-4C50-8244-220EA7146F41}"/>
    <cellStyle name="Standaard 4 2 2 3 2 2 4 2" xfId="2902" xr:uid="{3A0102F5-1D9E-4D20-8F86-1E7F67B9D04F}"/>
    <cellStyle name="Standaard 4 2 2 3 2 2 4 2 2" xfId="6488" xr:uid="{0B3517C9-CB71-445A-9A26-8FD82228C7AD}"/>
    <cellStyle name="Standaard 4 2 2 3 2 2 4 3" xfId="4696" xr:uid="{D22510F4-2DE4-44BC-B90D-3ABE793AA9E7}"/>
    <cellStyle name="Standaard 4 2 2 3 2 2 5" xfId="2006" xr:uid="{0FE926FE-F8F1-4D41-BC77-1E15D20E9014}"/>
    <cellStyle name="Standaard 4 2 2 3 2 2 5 2" xfId="5592" xr:uid="{1F47DE59-B45F-4D16-9EF5-47ED6D7B9BE2}"/>
    <cellStyle name="Standaard 4 2 2 3 2 2 6" xfId="3800" xr:uid="{B21401BA-61E9-43D3-B6BE-B313EB5D7578}"/>
    <cellStyle name="Standaard 4 2 2 3 2 3" xfId="326" xr:uid="{F954CE17-0D2D-4AC8-9390-51214380380F}"/>
    <cellStyle name="Standaard 4 2 2 3 2 3 2" xfId="774" xr:uid="{9131C66D-3BF8-4896-871D-135DAF196967}"/>
    <cellStyle name="Standaard 4 2 2 3 2 3 2 2" xfId="1670" xr:uid="{271F6D04-1EE7-43E4-8C13-33A10295546E}"/>
    <cellStyle name="Standaard 4 2 2 3 2 3 2 2 2" xfId="3462" xr:uid="{F0D08344-E58F-4A62-81A6-07808F63ABD0}"/>
    <cellStyle name="Standaard 4 2 2 3 2 3 2 2 2 2" xfId="7048" xr:uid="{6051FF74-29A5-4389-A59D-5463D6163DB6}"/>
    <cellStyle name="Standaard 4 2 2 3 2 3 2 2 3" xfId="5256" xr:uid="{EDC38F1A-97AE-45B9-AA84-5D8AA02AE784}"/>
    <cellStyle name="Standaard 4 2 2 3 2 3 2 3" xfId="2566" xr:uid="{95107D4D-97C6-4461-A2BE-DC82D53F0644}"/>
    <cellStyle name="Standaard 4 2 2 3 2 3 2 3 2" xfId="6152" xr:uid="{B089C84F-1F1E-4D75-85C0-BB9EC686587E}"/>
    <cellStyle name="Standaard 4 2 2 3 2 3 2 4" xfId="4360" xr:uid="{9EBB2E95-A42D-4F29-BE32-17B64B1634C4}"/>
    <cellStyle name="Standaard 4 2 2 3 2 3 3" xfId="1222" xr:uid="{C643D2DC-035C-4FC0-8487-FC56436BF8FB}"/>
    <cellStyle name="Standaard 4 2 2 3 2 3 3 2" xfId="3014" xr:uid="{7D917357-168E-4725-B690-550F00266480}"/>
    <cellStyle name="Standaard 4 2 2 3 2 3 3 2 2" xfId="6600" xr:uid="{72A88628-8CF9-4CFB-A319-D7A80D93999E}"/>
    <cellStyle name="Standaard 4 2 2 3 2 3 3 3" xfId="4808" xr:uid="{6C0322A3-7E88-4A1F-B1CB-8E9AEBC5C4EE}"/>
    <cellStyle name="Standaard 4 2 2 3 2 3 4" xfId="2118" xr:uid="{E483F501-342D-4B78-B915-5A5F370799AB}"/>
    <cellStyle name="Standaard 4 2 2 3 2 3 4 2" xfId="5704" xr:uid="{39D08A36-6F6C-43A7-ABA8-863D20B26771}"/>
    <cellStyle name="Standaard 4 2 2 3 2 3 5" xfId="3912" xr:uid="{DEAA5705-46D1-4FFC-8BED-98105E1282A7}"/>
    <cellStyle name="Standaard 4 2 2 3 2 4" xfId="550" xr:uid="{F0C5EC6C-3281-408A-A133-23046E8C3521}"/>
    <cellStyle name="Standaard 4 2 2 3 2 4 2" xfId="1446" xr:uid="{2E1E9FE7-EF27-40C6-934D-AFA905DE304D}"/>
    <cellStyle name="Standaard 4 2 2 3 2 4 2 2" xfId="3238" xr:uid="{F77BAA41-F08B-4A5D-9AF8-51B278ABF7D7}"/>
    <cellStyle name="Standaard 4 2 2 3 2 4 2 2 2" xfId="6824" xr:uid="{C0F2DC0D-A1AC-49EC-9394-96C340F622FB}"/>
    <cellStyle name="Standaard 4 2 2 3 2 4 2 3" xfId="5032" xr:uid="{30598AEE-0BEB-4622-B812-5765CF8D3413}"/>
    <cellStyle name="Standaard 4 2 2 3 2 4 3" xfId="2342" xr:uid="{3F298600-9F21-42B4-88B5-1EEA128D9C41}"/>
    <cellStyle name="Standaard 4 2 2 3 2 4 3 2" xfId="5928" xr:uid="{E22F107C-160B-49EA-A8B5-BECE2FC036CC}"/>
    <cellStyle name="Standaard 4 2 2 3 2 4 4" xfId="4136" xr:uid="{3189669C-D2EC-4742-9DCD-A10C312087D5}"/>
    <cellStyle name="Standaard 4 2 2 3 2 5" xfId="998" xr:uid="{8A2B23BD-A2C6-4FA8-8728-5AE391E467EB}"/>
    <cellStyle name="Standaard 4 2 2 3 2 5 2" xfId="2790" xr:uid="{D65DA20B-FAF9-48CA-80B0-C5939A8F283D}"/>
    <cellStyle name="Standaard 4 2 2 3 2 5 2 2" xfId="6376" xr:uid="{BF6D7AF8-6E44-4C18-AF08-7FEF55DE466B}"/>
    <cellStyle name="Standaard 4 2 2 3 2 5 3" xfId="4584" xr:uid="{C2DF9BB9-744A-4928-8A99-16EA4FA6D3C7}"/>
    <cellStyle name="Standaard 4 2 2 3 2 6" xfId="1894" xr:uid="{749A9431-A6C1-4915-B845-09595239B90C}"/>
    <cellStyle name="Standaard 4 2 2 3 2 6 2" xfId="5480" xr:uid="{4DD9D76C-0A60-474F-AAE2-F369D2CD4DA1}"/>
    <cellStyle name="Standaard 4 2 2 3 2 7" xfId="3688" xr:uid="{C22370AB-0DCC-44C9-8F63-A147DE6AA99B}"/>
    <cellStyle name="Standaard 4 2 2 3 3" xfId="158" xr:uid="{B35D795D-232F-4601-B892-C5797684A96B}"/>
    <cellStyle name="Standaard 4 2 2 3 3 2" xfId="382" xr:uid="{E945CC0E-2D10-42F9-9B4B-1C6B6C86A3FA}"/>
    <cellStyle name="Standaard 4 2 2 3 3 2 2" xfId="830" xr:uid="{F453B913-65B1-422F-9D16-544F6CC0B668}"/>
    <cellStyle name="Standaard 4 2 2 3 3 2 2 2" xfId="1726" xr:uid="{E7B3B5B2-0055-4B4C-9EAE-919EF5DADB7F}"/>
    <cellStyle name="Standaard 4 2 2 3 3 2 2 2 2" xfId="3518" xr:uid="{89640CB4-BC2E-4589-86F2-80E27493EBE1}"/>
    <cellStyle name="Standaard 4 2 2 3 3 2 2 2 2 2" xfId="7104" xr:uid="{651B1825-697F-4FED-871D-3F3C9A04D987}"/>
    <cellStyle name="Standaard 4 2 2 3 3 2 2 2 3" xfId="5312" xr:uid="{8FAD77B2-24F1-40AF-9509-1304147F3017}"/>
    <cellStyle name="Standaard 4 2 2 3 3 2 2 3" xfId="2622" xr:uid="{7D3A4B49-0D8B-4F5D-83FE-6AB2444CD15F}"/>
    <cellStyle name="Standaard 4 2 2 3 3 2 2 3 2" xfId="6208" xr:uid="{A25B3235-3D51-4817-84B6-B35BDEA4691F}"/>
    <cellStyle name="Standaard 4 2 2 3 3 2 2 4" xfId="4416" xr:uid="{45C3EFD2-E68E-4E25-93C0-AB88786E79B4}"/>
    <cellStyle name="Standaard 4 2 2 3 3 2 3" xfId="1278" xr:uid="{A8F94297-BEF7-4275-A229-C7A9D04F0C81}"/>
    <cellStyle name="Standaard 4 2 2 3 3 2 3 2" xfId="3070" xr:uid="{B174AC85-C2B2-4C7E-9B5E-511BC68FD3DD}"/>
    <cellStyle name="Standaard 4 2 2 3 3 2 3 2 2" xfId="6656" xr:uid="{06575DD6-3305-4518-8570-A2C9A62645B7}"/>
    <cellStyle name="Standaard 4 2 2 3 3 2 3 3" xfId="4864" xr:uid="{1A43B4ED-8AA7-4D27-9A7D-2644B816947D}"/>
    <cellStyle name="Standaard 4 2 2 3 3 2 4" xfId="2174" xr:uid="{85D0E40B-4011-441B-BF18-CA1265384E3E}"/>
    <cellStyle name="Standaard 4 2 2 3 3 2 4 2" xfId="5760" xr:uid="{9ED91D66-CDFD-434B-A701-7ABDAF50D5B6}"/>
    <cellStyle name="Standaard 4 2 2 3 3 2 5" xfId="3968" xr:uid="{66CFCF6B-CF47-452E-AD0B-4901E691019F}"/>
    <cellStyle name="Standaard 4 2 2 3 3 3" xfId="606" xr:uid="{4812C37C-43D1-49D6-85B3-E3413174FF65}"/>
    <cellStyle name="Standaard 4 2 2 3 3 3 2" xfId="1502" xr:uid="{86CB6BF4-6828-4294-B30C-0CD73A778B8E}"/>
    <cellStyle name="Standaard 4 2 2 3 3 3 2 2" xfId="3294" xr:uid="{E7A06C6F-3059-4F76-8EC6-66D0CF823E79}"/>
    <cellStyle name="Standaard 4 2 2 3 3 3 2 2 2" xfId="6880" xr:uid="{28289F1A-8A05-41B2-BE37-DE62712FD03B}"/>
    <cellStyle name="Standaard 4 2 2 3 3 3 2 3" xfId="5088" xr:uid="{AFE6CBE8-B032-42B9-B1F4-27B8529A858A}"/>
    <cellStyle name="Standaard 4 2 2 3 3 3 3" xfId="2398" xr:uid="{25E0DC9C-AB50-4340-8EB8-A215C1B8B05D}"/>
    <cellStyle name="Standaard 4 2 2 3 3 3 3 2" xfId="5984" xr:uid="{DDDD686B-1F8A-44B6-99CA-293804FE074A}"/>
    <cellStyle name="Standaard 4 2 2 3 3 3 4" xfId="4192" xr:uid="{3A7D9CE3-CD9F-43F1-BE75-2200E022BD75}"/>
    <cellStyle name="Standaard 4 2 2 3 3 4" xfId="1054" xr:uid="{1E3A1980-ED83-4D89-884B-7D0FBA48EB01}"/>
    <cellStyle name="Standaard 4 2 2 3 3 4 2" xfId="2846" xr:uid="{397B5452-1DB6-4AF7-BDE9-0D97756C6FD3}"/>
    <cellStyle name="Standaard 4 2 2 3 3 4 2 2" xfId="6432" xr:uid="{C84C5296-225E-47BC-ADE5-7E470E660DF6}"/>
    <cellStyle name="Standaard 4 2 2 3 3 4 3" xfId="4640" xr:uid="{C7C0EF6C-829C-4830-9D30-284B22EE1A86}"/>
    <cellStyle name="Standaard 4 2 2 3 3 5" xfId="1950" xr:uid="{A0CF1D04-1465-4B3B-B3B4-C6DE6D2AE779}"/>
    <cellStyle name="Standaard 4 2 2 3 3 5 2" xfId="5536" xr:uid="{3E79133D-6E39-4897-BBB8-64E8B0BC5782}"/>
    <cellStyle name="Standaard 4 2 2 3 3 6" xfId="3744" xr:uid="{BA49A508-BB3F-4052-AFD3-B9ED591C32EC}"/>
    <cellStyle name="Standaard 4 2 2 3 4" xfId="270" xr:uid="{E003E91D-1253-446C-B072-D7065C2E0888}"/>
    <cellStyle name="Standaard 4 2 2 3 4 2" xfId="718" xr:uid="{5C2425F8-B397-4D87-A7A8-D9FD15C6CAC6}"/>
    <cellStyle name="Standaard 4 2 2 3 4 2 2" xfId="1614" xr:uid="{48D80143-863B-4287-B10A-C3BCB76D2723}"/>
    <cellStyle name="Standaard 4 2 2 3 4 2 2 2" xfId="3406" xr:uid="{F050CF7E-7D72-4071-B260-2F5D10BAE08D}"/>
    <cellStyle name="Standaard 4 2 2 3 4 2 2 2 2" xfId="6992" xr:uid="{14875D8F-B8A6-455B-83D0-75C94DFA6713}"/>
    <cellStyle name="Standaard 4 2 2 3 4 2 2 3" xfId="5200" xr:uid="{7046ABB7-2982-4ECE-BAA5-1A97E7EC5B62}"/>
    <cellStyle name="Standaard 4 2 2 3 4 2 3" xfId="2510" xr:uid="{4762CEED-8DA8-4613-BE92-74A08ECB2F90}"/>
    <cellStyle name="Standaard 4 2 2 3 4 2 3 2" xfId="6096" xr:uid="{C8450D73-A986-48A6-A53F-812EC9B2597A}"/>
    <cellStyle name="Standaard 4 2 2 3 4 2 4" xfId="4304" xr:uid="{CBB254D0-4523-4B67-85AA-578E6998201A}"/>
    <cellStyle name="Standaard 4 2 2 3 4 3" xfId="1166" xr:uid="{D3A4EDB0-6082-4867-B66C-0591C8F74F90}"/>
    <cellStyle name="Standaard 4 2 2 3 4 3 2" xfId="2958" xr:uid="{235F8ACF-7590-4CF1-8129-B122D4FAFBD7}"/>
    <cellStyle name="Standaard 4 2 2 3 4 3 2 2" xfId="6544" xr:uid="{212E3737-9E62-4698-9A89-19209E28C01E}"/>
    <cellStyle name="Standaard 4 2 2 3 4 3 3" xfId="4752" xr:uid="{65C024A5-03FE-4238-88B3-178AF1140CAE}"/>
    <cellStyle name="Standaard 4 2 2 3 4 4" xfId="2062" xr:uid="{1C53F2A9-9DAE-4A18-A569-3893EF40EC33}"/>
    <cellStyle name="Standaard 4 2 2 3 4 4 2" xfId="5648" xr:uid="{89F72072-978A-4567-9D17-3125AF70F35E}"/>
    <cellStyle name="Standaard 4 2 2 3 4 5" xfId="3856" xr:uid="{B1D7A6C5-2C7F-4A26-8007-EBD6FBC48E0D}"/>
    <cellStyle name="Standaard 4 2 2 3 5" xfId="494" xr:uid="{91437DD1-012A-4733-A6B8-222DFC2C8FCA}"/>
    <cellStyle name="Standaard 4 2 2 3 5 2" xfId="1390" xr:uid="{9C05984C-774D-44F6-8C58-8D390383C7E4}"/>
    <cellStyle name="Standaard 4 2 2 3 5 2 2" xfId="3182" xr:uid="{33B8EFB9-43BF-46DA-A77F-BD86B1D3D9F7}"/>
    <cellStyle name="Standaard 4 2 2 3 5 2 2 2" xfId="6768" xr:uid="{7A87F0AA-D1B2-4715-A18B-2EA86319C494}"/>
    <cellStyle name="Standaard 4 2 2 3 5 2 3" xfId="4976" xr:uid="{0232D94A-F138-45D1-9D98-F968A039E40B}"/>
    <cellStyle name="Standaard 4 2 2 3 5 3" xfId="2286" xr:uid="{3F7E04BB-AE11-4BCE-9886-AF1E92EB309D}"/>
    <cellStyle name="Standaard 4 2 2 3 5 3 2" xfId="5872" xr:uid="{6A8DB90D-FE89-416C-B30C-C4F71E8743E2}"/>
    <cellStyle name="Standaard 4 2 2 3 5 4" xfId="4080" xr:uid="{EACAD785-CC88-4099-A196-C9265DFF2EC6}"/>
    <cellStyle name="Standaard 4 2 2 3 6" xfId="942" xr:uid="{D10FE016-03B5-4F35-B588-A77A5E85E134}"/>
    <cellStyle name="Standaard 4 2 2 3 6 2" xfId="2734" xr:uid="{1F0C15AF-F58E-450F-B974-557EED4A632C}"/>
    <cellStyle name="Standaard 4 2 2 3 6 2 2" xfId="6320" xr:uid="{44D3EEFA-F10D-41A0-821F-4EE42A207DFE}"/>
    <cellStyle name="Standaard 4 2 2 3 6 3" xfId="4528" xr:uid="{71A6AD47-CAF1-4057-8ED3-4F0048588182}"/>
    <cellStyle name="Standaard 4 2 2 3 7" xfId="1838" xr:uid="{4F43E87C-2560-4050-AA5D-EAEAD2F5547E}"/>
    <cellStyle name="Standaard 4 2 2 3 7 2" xfId="5424" xr:uid="{488BDC8C-C4EA-4802-87CC-E37EA6932489}"/>
    <cellStyle name="Standaard 4 2 2 3 8" xfId="3632" xr:uid="{2529BFF4-E55D-470B-AB2A-9D8085D491AE}"/>
    <cellStyle name="Standaard 4 2 2 4" xfId="74" xr:uid="{21751289-DA89-40A1-9032-5B0F5D799D7F}"/>
    <cellStyle name="Standaard 4 2 2 4 2" xfId="186" xr:uid="{3B99F11E-94F9-4283-818D-4C2D29266636}"/>
    <cellStyle name="Standaard 4 2 2 4 2 2" xfId="410" xr:uid="{51186BEB-A940-4E2F-8B53-B270E8CB2AAC}"/>
    <cellStyle name="Standaard 4 2 2 4 2 2 2" xfId="858" xr:uid="{CC382973-CF12-4CCF-AD74-E9C666E63039}"/>
    <cellStyle name="Standaard 4 2 2 4 2 2 2 2" xfId="1754" xr:uid="{D7BFE648-6BDF-4CBF-8FF1-F3CD56EE48D8}"/>
    <cellStyle name="Standaard 4 2 2 4 2 2 2 2 2" xfId="3546" xr:uid="{D2F4B22D-E160-46BE-B73D-68C3F8104F75}"/>
    <cellStyle name="Standaard 4 2 2 4 2 2 2 2 2 2" xfId="7132" xr:uid="{586572AC-9314-46DB-9EF2-93D13BFC8713}"/>
    <cellStyle name="Standaard 4 2 2 4 2 2 2 2 3" xfId="5340" xr:uid="{035D3CD7-8EA8-49D8-800C-2B4CEB4A1149}"/>
    <cellStyle name="Standaard 4 2 2 4 2 2 2 3" xfId="2650" xr:uid="{4594817F-528F-4D02-B1BA-358B11973357}"/>
    <cellStyle name="Standaard 4 2 2 4 2 2 2 3 2" xfId="6236" xr:uid="{6C77E792-50FB-43F3-BA0C-A4049BE39B7E}"/>
    <cellStyle name="Standaard 4 2 2 4 2 2 2 4" xfId="4444" xr:uid="{19FB80E7-F0EB-4D30-980A-8497938E6E1E}"/>
    <cellStyle name="Standaard 4 2 2 4 2 2 3" xfId="1306" xr:uid="{1427FD6C-1D15-43DA-82C3-898CF533F2C6}"/>
    <cellStyle name="Standaard 4 2 2 4 2 2 3 2" xfId="3098" xr:uid="{BE15585C-F049-4024-AE1C-958920A3C0A0}"/>
    <cellStyle name="Standaard 4 2 2 4 2 2 3 2 2" xfId="6684" xr:uid="{B1CB772C-C7B3-4184-94E4-22E5CCF35D67}"/>
    <cellStyle name="Standaard 4 2 2 4 2 2 3 3" xfId="4892" xr:uid="{A9B92342-3337-4817-80C7-DEEE83F83654}"/>
    <cellStyle name="Standaard 4 2 2 4 2 2 4" xfId="2202" xr:uid="{2C7091DE-6BD3-4E12-BE3C-EC8A7A94AD0E}"/>
    <cellStyle name="Standaard 4 2 2 4 2 2 4 2" xfId="5788" xr:uid="{2A50A52B-0EAB-4943-AF11-B8E96791ABE4}"/>
    <cellStyle name="Standaard 4 2 2 4 2 2 5" xfId="3996" xr:uid="{126474AB-740D-4AC3-95FF-C74B5B3AF522}"/>
    <cellStyle name="Standaard 4 2 2 4 2 3" xfId="634" xr:uid="{4DD366AF-1890-4507-92EE-0C7BD6969B46}"/>
    <cellStyle name="Standaard 4 2 2 4 2 3 2" xfId="1530" xr:uid="{C72E4815-AADF-410F-AED8-1505E300AFCB}"/>
    <cellStyle name="Standaard 4 2 2 4 2 3 2 2" xfId="3322" xr:uid="{689B6D39-52CF-4F64-818A-2BF649A9BCFA}"/>
    <cellStyle name="Standaard 4 2 2 4 2 3 2 2 2" xfId="6908" xr:uid="{4440C7AF-BE09-4EE4-A4BE-8294A7E364B8}"/>
    <cellStyle name="Standaard 4 2 2 4 2 3 2 3" xfId="5116" xr:uid="{78366EDE-DC5B-42AF-BD81-2BE1B0C8074C}"/>
    <cellStyle name="Standaard 4 2 2 4 2 3 3" xfId="2426" xr:uid="{4854EF5C-DF04-4FA7-8932-D0CD9FD8379B}"/>
    <cellStyle name="Standaard 4 2 2 4 2 3 3 2" xfId="6012" xr:uid="{659401C4-7F4F-472A-80A1-BA187036424D}"/>
    <cellStyle name="Standaard 4 2 2 4 2 3 4" xfId="4220" xr:uid="{04CD708A-09DF-4F0F-8289-F2ECCD2FF782}"/>
    <cellStyle name="Standaard 4 2 2 4 2 4" xfId="1082" xr:uid="{8D8D41EF-3886-4F0F-949E-86B936F6D9D9}"/>
    <cellStyle name="Standaard 4 2 2 4 2 4 2" xfId="2874" xr:uid="{563273BB-A682-4C6E-9590-3F06959848B1}"/>
    <cellStyle name="Standaard 4 2 2 4 2 4 2 2" xfId="6460" xr:uid="{40CF40D7-8E8C-423F-9463-AA491BC9B335}"/>
    <cellStyle name="Standaard 4 2 2 4 2 4 3" xfId="4668" xr:uid="{2A9CDFE3-FDE4-4DCF-80B0-82D357218FDA}"/>
    <cellStyle name="Standaard 4 2 2 4 2 5" xfId="1978" xr:uid="{CEEEF2A7-858E-4700-8692-281D60A20C9C}"/>
    <cellStyle name="Standaard 4 2 2 4 2 5 2" xfId="5564" xr:uid="{F97F3388-2449-4B31-BA49-19EC10FDF970}"/>
    <cellStyle name="Standaard 4 2 2 4 2 6" xfId="3772" xr:uid="{ACA066B1-A579-4B7D-80C2-F7F3E1A41CDC}"/>
    <cellStyle name="Standaard 4 2 2 4 3" xfId="298" xr:uid="{718110ED-3D9F-4331-93D3-36B0FD2D4443}"/>
    <cellStyle name="Standaard 4 2 2 4 3 2" xfId="746" xr:uid="{C8D1E23E-BB87-4CCD-8F21-FB6B4C0CEB88}"/>
    <cellStyle name="Standaard 4 2 2 4 3 2 2" xfId="1642" xr:uid="{253FC9E8-258F-46EE-A23B-C08269E8F23E}"/>
    <cellStyle name="Standaard 4 2 2 4 3 2 2 2" xfId="3434" xr:uid="{3C484B8C-5369-4270-A20E-2DE60A053E33}"/>
    <cellStyle name="Standaard 4 2 2 4 3 2 2 2 2" xfId="7020" xr:uid="{C450598E-535F-43F0-9F9D-F238F9964EB2}"/>
    <cellStyle name="Standaard 4 2 2 4 3 2 2 3" xfId="5228" xr:uid="{6084D6FE-0074-4BAB-8F8F-B97758BA73C1}"/>
    <cellStyle name="Standaard 4 2 2 4 3 2 3" xfId="2538" xr:uid="{9BCDB618-366E-4315-B7AE-3ED3586E0055}"/>
    <cellStyle name="Standaard 4 2 2 4 3 2 3 2" xfId="6124" xr:uid="{F9B7146B-14EC-4A64-A60F-AB977D318A6C}"/>
    <cellStyle name="Standaard 4 2 2 4 3 2 4" xfId="4332" xr:uid="{89E3C1F4-E2C2-4581-95BD-07A3E515102F}"/>
    <cellStyle name="Standaard 4 2 2 4 3 3" xfId="1194" xr:uid="{1371DF3B-4946-4570-B5DA-640B5EB0BDA8}"/>
    <cellStyle name="Standaard 4 2 2 4 3 3 2" xfId="2986" xr:uid="{3256CED1-4EFB-4048-BD64-D9D49DB86F88}"/>
    <cellStyle name="Standaard 4 2 2 4 3 3 2 2" xfId="6572" xr:uid="{B53653A5-28F3-45AB-8A33-C2D5D57B62E8}"/>
    <cellStyle name="Standaard 4 2 2 4 3 3 3" xfId="4780" xr:uid="{A7F9311C-B984-4C2D-8602-592C2061FE0C}"/>
    <cellStyle name="Standaard 4 2 2 4 3 4" xfId="2090" xr:uid="{FCED24BE-31B3-4EC1-8175-398E961A768E}"/>
    <cellStyle name="Standaard 4 2 2 4 3 4 2" xfId="5676" xr:uid="{55BE4736-73E9-4EC8-AE61-CF9CAF4BD9A9}"/>
    <cellStyle name="Standaard 4 2 2 4 3 5" xfId="3884" xr:uid="{3EECF8FB-CAB7-451C-A029-CF5B3A1D5F08}"/>
    <cellStyle name="Standaard 4 2 2 4 4" xfId="522" xr:uid="{4311E7C0-5F85-4D23-BFC9-3F031BB224EF}"/>
    <cellStyle name="Standaard 4 2 2 4 4 2" xfId="1418" xr:uid="{1AAC32DC-E6DA-4C72-AE75-96BA91750FCF}"/>
    <cellStyle name="Standaard 4 2 2 4 4 2 2" xfId="3210" xr:uid="{A7233F9C-B43E-4A1C-BCEC-A6A935CFD95E}"/>
    <cellStyle name="Standaard 4 2 2 4 4 2 2 2" xfId="6796" xr:uid="{CA2B3CFB-2FDC-44F6-BDAD-8A186BA61FEA}"/>
    <cellStyle name="Standaard 4 2 2 4 4 2 3" xfId="5004" xr:uid="{27A4B067-B485-43AB-A1EB-83D529371A72}"/>
    <cellStyle name="Standaard 4 2 2 4 4 3" xfId="2314" xr:uid="{E381E37C-16B9-4BD0-8FDD-075154B3FE9B}"/>
    <cellStyle name="Standaard 4 2 2 4 4 3 2" xfId="5900" xr:uid="{2B47CBB8-2DC1-436E-829A-1481ED3B1C69}"/>
    <cellStyle name="Standaard 4 2 2 4 4 4" xfId="4108" xr:uid="{F9B46371-633A-44BD-AFB8-58633E00314A}"/>
    <cellStyle name="Standaard 4 2 2 4 5" xfId="970" xr:uid="{21EE2264-443F-46B3-BB94-62B71FC73199}"/>
    <cellStyle name="Standaard 4 2 2 4 5 2" xfId="2762" xr:uid="{D4B70B8D-280F-4CA1-8742-F5C095CD24E4}"/>
    <cellStyle name="Standaard 4 2 2 4 5 2 2" xfId="6348" xr:uid="{11494A97-6F84-409E-A68C-3A5C8284C847}"/>
    <cellStyle name="Standaard 4 2 2 4 5 3" xfId="4556" xr:uid="{E68DBDED-1E75-4BC9-89AE-55D1766812A5}"/>
    <cellStyle name="Standaard 4 2 2 4 6" xfId="1866" xr:uid="{5F5BBAA1-7213-4C1E-A8C4-EA19D4F33040}"/>
    <cellStyle name="Standaard 4 2 2 4 6 2" xfId="5452" xr:uid="{E93375B4-7745-4981-AB63-C26ABCCF09A8}"/>
    <cellStyle name="Standaard 4 2 2 4 7" xfId="3660" xr:uid="{405D8599-E164-4D05-8B34-A165ABEE1151}"/>
    <cellStyle name="Standaard 4 2 2 5" xfId="130" xr:uid="{3C7CA0AF-B9F5-4196-908D-EE107FA21D63}"/>
    <cellStyle name="Standaard 4 2 2 5 2" xfId="354" xr:uid="{E12D7910-5EE0-40EB-A493-A0A08D77C775}"/>
    <cellStyle name="Standaard 4 2 2 5 2 2" xfId="802" xr:uid="{63A431AE-ACBA-486D-81D2-AB46382D6214}"/>
    <cellStyle name="Standaard 4 2 2 5 2 2 2" xfId="1698" xr:uid="{70AF66E6-4974-4E2D-B583-D61065F6C1EE}"/>
    <cellStyle name="Standaard 4 2 2 5 2 2 2 2" xfId="3490" xr:uid="{8AADF65D-DCBF-4628-AD00-E569A1347DB1}"/>
    <cellStyle name="Standaard 4 2 2 5 2 2 2 2 2" xfId="7076" xr:uid="{9725FE99-C513-4142-A227-8F63EC253933}"/>
    <cellStyle name="Standaard 4 2 2 5 2 2 2 3" xfId="5284" xr:uid="{84D92ED7-0CAE-4C18-8AA9-1535E3D63F89}"/>
    <cellStyle name="Standaard 4 2 2 5 2 2 3" xfId="2594" xr:uid="{30C738AF-C04B-4851-AC10-7E06B63F8A8E}"/>
    <cellStyle name="Standaard 4 2 2 5 2 2 3 2" xfId="6180" xr:uid="{F3D4CA79-24C5-4328-A728-369A357A1039}"/>
    <cellStyle name="Standaard 4 2 2 5 2 2 4" xfId="4388" xr:uid="{CA746165-A690-477C-956B-19714086B0A6}"/>
    <cellStyle name="Standaard 4 2 2 5 2 3" xfId="1250" xr:uid="{FFABE624-69B5-47AF-AFCF-FE10D8BC90E5}"/>
    <cellStyle name="Standaard 4 2 2 5 2 3 2" xfId="3042" xr:uid="{8461A1AF-A79F-4FD5-875B-9929CBFBF9C0}"/>
    <cellStyle name="Standaard 4 2 2 5 2 3 2 2" xfId="6628" xr:uid="{47C5DD80-19A9-4009-8F83-2F28B44C7521}"/>
    <cellStyle name="Standaard 4 2 2 5 2 3 3" xfId="4836" xr:uid="{C55B8C37-CCCF-4E08-AA39-F5C4EDF97C98}"/>
    <cellStyle name="Standaard 4 2 2 5 2 4" xfId="2146" xr:uid="{C0CD1D74-5E3D-4BCE-8234-5EE8063F53E4}"/>
    <cellStyle name="Standaard 4 2 2 5 2 4 2" xfId="5732" xr:uid="{EE7106E4-A751-4F3A-9F7C-5B1A2C6280C0}"/>
    <cellStyle name="Standaard 4 2 2 5 2 5" xfId="3940" xr:uid="{476D2548-3695-4063-A0EC-387D6FB592AF}"/>
    <cellStyle name="Standaard 4 2 2 5 3" xfId="578" xr:uid="{B9AFAD50-81AD-45B5-8FAD-07B3CC47E1E1}"/>
    <cellStyle name="Standaard 4 2 2 5 3 2" xfId="1474" xr:uid="{76C6CC09-706F-4EE0-81C2-5D2AFBF21CA5}"/>
    <cellStyle name="Standaard 4 2 2 5 3 2 2" xfId="3266" xr:uid="{ED05688F-07DD-450B-9226-C5856EE8EC13}"/>
    <cellStyle name="Standaard 4 2 2 5 3 2 2 2" xfId="6852" xr:uid="{23999378-28F5-45E4-B44C-1AD1FF307C02}"/>
    <cellStyle name="Standaard 4 2 2 5 3 2 3" xfId="5060" xr:uid="{0461D24E-DE2E-4DC3-80AE-2B5D1C521079}"/>
    <cellStyle name="Standaard 4 2 2 5 3 3" xfId="2370" xr:uid="{99F5849C-C522-42F1-BD31-DC67E6550A05}"/>
    <cellStyle name="Standaard 4 2 2 5 3 3 2" xfId="5956" xr:uid="{62EB9388-C8DD-49E6-8BF0-D14CEF1D4D27}"/>
    <cellStyle name="Standaard 4 2 2 5 3 4" xfId="4164" xr:uid="{1B0DA482-EB60-4FA7-979F-49661025B9E9}"/>
    <cellStyle name="Standaard 4 2 2 5 4" xfId="1026" xr:uid="{600277F3-3C5E-4B34-93CE-B8EF3C96AA63}"/>
    <cellStyle name="Standaard 4 2 2 5 4 2" xfId="2818" xr:uid="{E596AB0C-F512-4A04-8192-696BE09A92EF}"/>
    <cellStyle name="Standaard 4 2 2 5 4 2 2" xfId="6404" xr:uid="{C25116DE-2E53-429C-B2DE-B9AB62E8E0A2}"/>
    <cellStyle name="Standaard 4 2 2 5 4 3" xfId="4612" xr:uid="{E79A755D-033C-4FF7-A0FB-5E0A4CABE159}"/>
    <cellStyle name="Standaard 4 2 2 5 5" xfId="1922" xr:uid="{4D8D0FD2-CFDE-402E-AA5C-4566FB2E7998}"/>
    <cellStyle name="Standaard 4 2 2 5 5 2" xfId="5508" xr:uid="{383807CF-4DF3-4286-B53C-E150376870EC}"/>
    <cellStyle name="Standaard 4 2 2 5 6" xfId="3716" xr:uid="{8FD458B5-2305-4495-9282-FC4F8AD5590C}"/>
    <cellStyle name="Standaard 4 2 2 6" xfId="242" xr:uid="{AA15503C-4545-4CDC-95F2-4D692CAEB6F9}"/>
    <cellStyle name="Standaard 4 2 2 6 2" xfId="690" xr:uid="{F62EE8C4-1933-43BE-9968-52942B12F5C7}"/>
    <cellStyle name="Standaard 4 2 2 6 2 2" xfId="1586" xr:uid="{586A85A4-2878-4EB3-BED2-614143A57630}"/>
    <cellStyle name="Standaard 4 2 2 6 2 2 2" xfId="3378" xr:uid="{5FD434EB-6160-4216-9FAE-537177F9BA6E}"/>
    <cellStyle name="Standaard 4 2 2 6 2 2 2 2" xfId="6964" xr:uid="{42292C03-DEE5-40A1-84B1-E5931A6110DB}"/>
    <cellStyle name="Standaard 4 2 2 6 2 2 3" xfId="5172" xr:uid="{840E4ECE-9C35-45D3-87B4-BA142A08AE49}"/>
    <cellStyle name="Standaard 4 2 2 6 2 3" xfId="2482" xr:uid="{E74C398B-BE0C-4FB4-8D6E-06778D71F649}"/>
    <cellStyle name="Standaard 4 2 2 6 2 3 2" xfId="6068" xr:uid="{87E8F99C-2CF5-4981-894F-49434E320894}"/>
    <cellStyle name="Standaard 4 2 2 6 2 4" xfId="4276" xr:uid="{4BB84E8D-AEBA-41CC-91C7-A6036530B344}"/>
    <cellStyle name="Standaard 4 2 2 6 3" xfId="1138" xr:uid="{882C59D6-4A2F-422D-9909-C825583BD47A}"/>
    <cellStyle name="Standaard 4 2 2 6 3 2" xfId="2930" xr:uid="{260A960D-67B1-4C16-BA81-6918060CAFB3}"/>
    <cellStyle name="Standaard 4 2 2 6 3 2 2" xfId="6516" xr:uid="{9A228BAD-ED87-4DC3-AD2B-625FC23CF620}"/>
    <cellStyle name="Standaard 4 2 2 6 3 3" xfId="4724" xr:uid="{12D6E4CF-6BCF-43D8-9E03-4A54DB485B76}"/>
    <cellStyle name="Standaard 4 2 2 6 4" xfId="2034" xr:uid="{1DE9609D-CB45-4CB0-BAD3-277F35CA4B9F}"/>
    <cellStyle name="Standaard 4 2 2 6 4 2" xfId="5620" xr:uid="{06319BF4-DB5D-46A6-A4ED-FDF9227EEE74}"/>
    <cellStyle name="Standaard 4 2 2 6 5" xfId="3828" xr:uid="{9C7711AD-8BBC-42C3-9B4B-3672BE6CD5E9}"/>
    <cellStyle name="Standaard 4 2 2 7" xfId="466" xr:uid="{BF70CB20-B46C-4969-8E4F-87D8F66E80EE}"/>
    <cellStyle name="Standaard 4 2 2 7 2" xfId="1362" xr:uid="{F034C96B-54FF-4BA6-A457-A48EF0AD0C9E}"/>
    <cellStyle name="Standaard 4 2 2 7 2 2" xfId="3154" xr:uid="{248CB186-8F19-4B8D-8CEA-7E5AC7771E7A}"/>
    <cellStyle name="Standaard 4 2 2 7 2 2 2" xfId="6740" xr:uid="{6C13524E-3248-46F4-B0DE-00E8B6098669}"/>
    <cellStyle name="Standaard 4 2 2 7 2 3" xfId="4948" xr:uid="{77C9CC5D-D69A-4BFE-ABE2-E2796979C851}"/>
    <cellStyle name="Standaard 4 2 2 7 3" xfId="2258" xr:uid="{AD6D5531-12D0-44D6-B185-7505C96AD58D}"/>
    <cellStyle name="Standaard 4 2 2 7 3 2" xfId="5844" xr:uid="{E4EF7551-EC97-43D9-9481-FD81868079F6}"/>
    <cellStyle name="Standaard 4 2 2 7 4" xfId="4052" xr:uid="{F18E22C5-2C9E-4089-8780-924F5E414E5F}"/>
    <cellStyle name="Standaard 4 2 2 8" xfId="914" xr:uid="{ACFBA50E-4C65-427C-B500-99D82D83B1AA}"/>
    <cellStyle name="Standaard 4 2 2 8 2" xfId="2706" xr:uid="{B4C062C3-FB08-4C01-A271-3C92B93F1D7F}"/>
    <cellStyle name="Standaard 4 2 2 8 2 2" xfId="6292" xr:uid="{DD89DE22-4BE2-4B05-AD51-60BCAD8055A6}"/>
    <cellStyle name="Standaard 4 2 2 8 3" xfId="4500" xr:uid="{2A8BFB4A-E2F8-41D6-B1D9-D2D55811D1BC}"/>
    <cellStyle name="Standaard 4 2 2 9" xfId="1810" xr:uid="{6D0A13E7-3101-4C20-B8D6-D5E7C0B74804}"/>
    <cellStyle name="Standaard 4 2 2 9 2" xfId="5396" xr:uid="{2A24A1EA-1793-4E2D-90A8-73482B31574D}"/>
    <cellStyle name="Standaard 4 2 3" xfId="24" xr:uid="{F2A77EC6-B7D8-4F53-874E-9842057D4A01}"/>
    <cellStyle name="Standaard 4 2 3 2" xfId="53" xr:uid="{4C32178E-339C-437C-B92F-E09EC8E3745F}"/>
    <cellStyle name="Standaard 4 2 3 2 2" xfId="109" xr:uid="{E4C5D8A6-6F3E-4A2D-985A-CFAC9E3A59D8}"/>
    <cellStyle name="Standaard 4 2 3 2 2 2" xfId="221" xr:uid="{3DB44F5E-8B17-441A-8A40-FE810E48C876}"/>
    <cellStyle name="Standaard 4 2 3 2 2 2 2" xfId="445" xr:uid="{C9A5BB9E-B5C2-4748-9D38-AEE55C2181EA}"/>
    <cellStyle name="Standaard 4 2 3 2 2 2 2 2" xfId="893" xr:uid="{C94BABEE-E4E5-4E41-883A-5D5A98E89EB1}"/>
    <cellStyle name="Standaard 4 2 3 2 2 2 2 2 2" xfId="1789" xr:uid="{0888872F-6E21-445A-8C09-5A9ED4BA6536}"/>
    <cellStyle name="Standaard 4 2 3 2 2 2 2 2 2 2" xfId="3581" xr:uid="{0FF726DD-AB9F-43E0-9F4D-FD663355DC39}"/>
    <cellStyle name="Standaard 4 2 3 2 2 2 2 2 2 2 2" xfId="7167" xr:uid="{819A9CE6-94B6-40E0-A98E-B3FAC3719463}"/>
    <cellStyle name="Standaard 4 2 3 2 2 2 2 2 2 3" xfId="5375" xr:uid="{4C9112E3-0C19-4345-B8DA-BBCE03068133}"/>
    <cellStyle name="Standaard 4 2 3 2 2 2 2 2 3" xfId="2685" xr:uid="{513C071A-658F-4A79-8613-38CFACE2D45C}"/>
    <cellStyle name="Standaard 4 2 3 2 2 2 2 2 3 2" xfId="6271" xr:uid="{FEEE4053-E1AD-4A0E-A197-72798986121D}"/>
    <cellStyle name="Standaard 4 2 3 2 2 2 2 2 4" xfId="4479" xr:uid="{3BAD6DC6-38DC-447F-B2B2-7C061CDBFABD}"/>
    <cellStyle name="Standaard 4 2 3 2 2 2 2 3" xfId="1341" xr:uid="{85BED22D-AF7E-44D9-91D4-0DE0053322BB}"/>
    <cellStyle name="Standaard 4 2 3 2 2 2 2 3 2" xfId="3133" xr:uid="{37AE59E3-5A7C-419B-9CA6-F15E49F95C6E}"/>
    <cellStyle name="Standaard 4 2 3 2 2 2 2 3 2 2" xfId="6719" xr:uid="{DED46F58-A811-4BA0-B747-AB4852B9B0D3}"/>
    <cellStyle name="Standaard 4 2 3 2 2 2 2 3 3" xfId="4927" xr:uid="{9A80D1CF-FFB7-4AFB-8A13-212D177E3DAF}"/>
    <cellStyle name="Standaard 4 2 3 2 2 2 2 4" xfId="2237" xr:uid="{A78A9346-5615-4CF4-BBCF-57EC12EFBAA7}"/>
    <cellStyle name="Standaard 4 2 3 2 2 2 2 4 2" xfId="5823" xr:uid="{90C5D260-E420-4EC6-B792-A0947EDBA475}"/>
    <cellStyle name="Standaard 4 2 3 2 2 2 2 5" xfId="4031" xr:uid="{6984522D-1DC8-4BE1-9090-C1B5EA8CF502}"/>
    <cellStyle name="Standaard 4 2 3 2 2 2 3" xfId="669" xr:uid="{E14EFC46-C7D8-46B9-965F-23EB76B4FC04}"/>
    <cellStyle name="Standaard 4 2 3 2 2 2 3 2" xfId="1565" xr:uid="{6688C839-8262-4F3F-BB6C-7E4DB0DC12DF}"/>
    <cellStyle name="Standaard 4 2 3 2 2 2 3 2 2" xfId="3357" xr:uid="{093005F2-32A8-4906-83A3-17EADD99C84D}"/>
    <cellStyle name="Standaard 4 2 3 2 2 2 3 2 2 2" xfId="6943" xr:uid="{B2FC2746-463C-434F-B366-2BEDDB5FB10C}"/>
    <cellStyle name="Standaard 4 2 3 2 2 2 3 2 3" xfId="5151" xr:uid="{27B354C1-6A0C-487F-B65A-4FE213991E16}"/>
    <cellStyle name="Standaard 4 2 3 2 2 2 3 3" xfId="2461" xr:uid="{64E4B1C0-45AD-4532-8684-096C298A40A8}"/>
    <cellStyle name="Standaard 4 2 3 2 2 2 3 3 2" xfId="6047" xr:uid="{97B0FAA8-5A35-4761-98F8-E504EE8B64B5}"/>
    <cellStyle name="Standaard 4 2 3 2 2 2 3 4" xfId="4255" xr:uid="{9F0BAB70-A042-4F28-A54F-E5BF058859EC}"/>
    <cellStyle name="Standaard 4 2 3 2 2 2 4" xfId="1117" xr:uid="{3A3D1D9D-9420-46FE-9397-926D4BBA270C}"/>
    <cellStyle name="Standaard 4 2 3 2 2 2 4 2" xfId="2909" xr:uid="{D7F9B973-7E31-40C4-A9D8-5506E8EC288A}"/>
    <cellStyle name="Standaard 4 2 3 2 2 2 4 2 2" xfId="6495" xr:uid="{68661EEC-1457-44AF-9897-3ED4766DF632}"/>
    <cellStyle name="Standaard 4 2 3 2 2 2 4 3" xfId="4703" xr:uid="{4D890D36-2626-4325-90AD-9CB905B3D95E}"/>
    <cellStyle name="Standaard 4 2 3 2 2 2 5" xfId="2013" xr:uid="{E2D36D3C-FD71-41B3-BE72-5B33F70659BA}"/>
    <cellStyle name="Standaard 4 2 3 2 2 2 5 2" xfId="5599" xr:uid="{8346F220-85CD-42A8-82A6-15C9F3AC3929}"/>
    <cellStyle name="Standaard 4 2 3 2 2 2 6" xfId="3807" xr:uid="{46FC06A4-3CB8-4C05-9294-E76B8EA003E3}"/>
    <cellStyle name="Standaard 4 2 3 2 2 3" xfId="333" xr:uid="{81E4FA5D-5BE0-4617-8546-19B15CE5FB40}"/>
    <cellStyle name="Standaard 4 2 3 2 2 3 2" xfId="781" xr:uid="{E9056C31-6359-4296-A562-DBE3E9B340F4}"/>
    <cellStyle name="Standaard 4 2 3 2 2 3 2 2" xfId="1677" xr:uid="{FD5D3E70-CF04-4338-8060-93CB51D095E8}"/>
    <cellStyle name="Standaard 4 2 3 2 2 3 2 2 2" xfId="3469" xr:uid="{91DEC6CD-D1A0-4E50-90D4-E5BD4F2C0B4D}"/>
    <cellStyle name="Standaard 4 2 3 2 2 3 2 2 2 2" xfId="7055" xr:uid="{528FAC3A-B2CB-488E-B76E-C6D1C1856C2D}"/>
    <cellStyle name="Standaard 4 2 3 2 2 3 2 2 3" xfId="5263" xr:uid="{327C857D-4F35-456A-9238-FDF5B6F63517}"/>
    <cellStyle name="Standaard 4 2 3 2 2 3 2 3" xfId="2573" xr:uid="{9350F2EB-AAA1-4809-8F98-72D69D6DA617}"/>
    <cellStyle name="Standaard 4 2 3 2 2 3 2 3 2" xfId="6159" xr:uid="{5F2F5108-FE55-4F6E-9FEC-3D35E387CE69}"/>
    <cellStyle name="Standaard 4 2 3 2 2 3 2 4" xfId="4367" xr:uid="{C96423D7-53BE-4B7E-89DF-22772E8B8581}"/>
    <cellStyle name="Standaard 4 2 3 2 2 3 3" xfId="1229" xr:uid="{F2198679-04AE-42F0-A956-A1CFBACAD327}"/>
    <cellStyle name="Standaard 4 2 3 2 2 3 3 2" xfId="3021" xr:uid="{73153E7E-2114-41E9-8D53-6C005BA21162}"/>
    <cellStyle name="Standaard 4 2 3 2 2 3 3 2 2" xfId="6607" xr:uid="{D5039A26-A62A-423A-9151-5992FCEE714F}"/>
    <cellStyle name="Standaard 4 2 3 2 2 3 3 3" xfId="4815" xr:uid="{E9B4AD0B-1FF4-4859-BAD5-CD273DA074BA}"/>
    <cellStyle name="Standaard 4 2 3 2 2 3 4" xfId="2125" xr:uid="{20C45008-0F8C-4B7F-BF12-7AD0822FDB7F}"/>
    <cellStyle name="Standaard 4 2 3 2 2 3 4 2" xfId="5711" xr:uid="{F1FDC8F0-B313-463D-AB36-83212354E183}"/>
    <cellStyle name="Standaard 4 2 3 2 2 3 5" xfId="3919" xr:uid="{FA573768-EFC9-456B-97ED-E254B473C85D}"/>
    <cellStyle name="Standaard 4 2 3 2 2 4" xfId="557" xr:uid="{04E453B5-5947-497F-8127-5F05DCDD5C98}"/>
    <cellStyle name="Standaard 4 2 3 2 2 4 2" xfId="1453" xr:uid="{B8FE9099-E54D-469A-BDDC-5CE44BE9C65F}"/>
    <cellStyle name="Standaard 4 2 3 2 2 4 2 2" xfId="3245" xr:uid="{DAB248CE-3776-4A62-9527-617159CA01CD}"/>
    <cellStyle name="Standaard 4 2 3 2 2 4 2 2 2" xfId="6831" xr:uid="{C2307468-9A33-4155-8A11-4681F796AEEE}"/>
    <cellStyle name="Standaard 4 2 3 2 2 4 2 3" xfId="5039" xr:uid="{28B460BC-AF27-4176-905D-D2844540E21A}"/>
    <cellStyle name="Standaard 4 2 3 2 2 4 3" xfId="2349" xr:uid="{B7590F37-4408-459C-A2C9-D91E08D486FC}"/>
    <cellStyle name="Standaard 4 2 3 2 2 4 3 2" xfId="5935" xr:uid="{ABE8A226-079B-494D-BEB1-8A1B45E6DCEA}"/>
    <cellStyle name="Standaard 4 2 3 2 2 4 4" xfId="4143" xr:uid="{951BD367-F1D1-4A06-BD7A-64D3005B25FF}"/>
    <cellStyle name="Standaard 4 2 3 2 2 5" xfId="1005" xr:uid="{8982B7E4-684E-4C7F-8D7D-1BA9CB42E6F0}"/>
    <cellStyle name="Standaard 4 2 3 2 2 5 2" xfId="2797" xr:uid="{CC926ED6-7FE9-4333-90C2-2C79FADC7348}"/>
    <cellStyle name="Standaard 4 2 3 2 2 5 2 2" xfId="6383" xr:uid="{64FAF613-9FD2-48C7-887A-8A2219CFBF71}"/>
    <cellStyle name="Standaard 4 2 3 2 2 5 3" xfId="4591" xr:uid="{A520B891-3FC7-4E23-A800-8AE892BF6FFF}"/>
    <cellStyle name="Standaard 4 2 3 2 2 6" xfId="1901" xr:uid="{52830CEC-EEA3-46EA-AE48-5807B0ACA25F}"/>
    <cellStyle name="Standaard 4 2 3 2 2 6 2" xfId="5487" xr:uid="{1E5DCB9C-F05A-4CBB-B588-9788DD16AC09}"/>
    <cellStyle name="Standaard 4 2 3 2 2 7" xfId="3695" xr:uid="{70BBBA64-44E3-4EA3-8C4F-A47842B0B5CA}"/>
    <cellStyle name="Standaard 4 2 3 2 3" xfId="165" xr:uid="{A22919F9-40E8-493D-8696-E7399E2E01D0}"/>
    <cellStyle name="Standaard 4 2 3 2 3 2" xfId="389" xr:uid="{5C78BAB2-30DE-42DE-9A17-0DC6A1DB57FB}"/>
    <cellStyle name="Standaard 4 2 3 2 3 2 2" xfId="837" xr:uid="{DBDC1592-AC87-4013-9DE2-DD57D179933A}"/>
    <cellStyle name="Standaard 4 2 3 2 3 2 2 2" xfId="1733" xr:uid="{9A07A583-2856-4C41-9F07-FBD3EC861CF4}"/>
    <cellStyle name="Standaard 4 2 3 2 3 2 2 2 2" xfId="3525" xr:uid="{77CE51A8-B059-4A54-80B6-43FB0AA3E73F}"/>
    <cellStyle name="Standaard 4 2 3 2 3 2 2 2 2 2" xfId="7111" xr:uid="{14EDB8F2-C8EA-4B6F-ACD8-B87EE76720C5}"/>
    <cellStyle name="Standaard 4 2 3 2 3 2 2 2 3" xfId="5319" xr:uid="{0D0F9147-C143-449B-A5B3-5FC706DCEE96}"/>
    <cellStyle name="Standaard 4 2 3 2 3 2 2 3" xfId="2629" xr:uid="{9C59C8CB-4463-413F-86FE-16FB533BFACE}"/>
    <cellStyle name="Standaard 4 2 3 2 3 2 2 3 2" xfId="6215" xr:uid="{5CBC15E6-17CF-472C-870C-DAF3B01DDD9D}"/>
    <cellStyle name="Standaard 4 2 3 2 3 2 2 4" xfId="4423" xr:uid="{C3A99CE0-63BE-4108-8C9C-9EFB45323A02}"/>
    <cellStyle name="Standaard 4 2 3 2 3 2 3" xfId="1285" xr:uid="{F2DC632C-C593-40B0-8A66-56C94943204A}"/>
    <cellStyle name="Standaard 4 2 3 2 3 2 3 2" xfId="3077" xr:uid="{858CEE22-2F5E-4287-999A-D42A8C8EE335}"/>
    <cellStyle name="Standaard 4 2 3 2 3 2 3 2 2" xfId="6663" xr:uid="{7CC3CEAE-812C-4C32-8021-5390985ECB5B}"/>
    <cellStyle name="Standaard 4 2 3 2 3 2 3 3" xfId="4871" xr:uid="{21AA5004-93D9-4783-9C42-40289B315684}"/>
    <cellStyle name="Standaard 4 2 3 2 3 2 4" xfId="2181" xr:uid="{1F060DAA-4D7C-4282-B8EF-CAA05E27633A}"/>
    <cellStyle name="Standaard 4 2 3 2 3 2 4 2" xfId="5767" xr:uid="{F8E465C7-D1E0-48AA-BE90-03752C4206D9}"/>
    <cellStyle name="Standaard 4 2 3 2 3 2 5" xfId="3975" xr:uid="{6A21CFB9-66E3-4D2E-8403-AB8721ECE067}"/>
    <cellStyle name="Standaard 4 2 3 2 3 3" xfId="613" xr:uid="{4124683A-955B-451B-8D60-50B43A0DF4A6}"/>
    <cellStyle name="Standaard 4 2 3 2 3 3 2" xfId="1509" xr:uid="{855B510C-A954-4B03-BFA6-AADDD43140AF}"/>
    <cellStyle name="Standaard 4 2 3 2 3 3 2 2" xfId="3301" xr:uid="{F7E67BE6-29BF-499F-B9E6-00669F601262}"/>
    <cellStyle name="Standaard 4 2 3 2 3 3 2 2 2" xfId="6887" xr:uid="{D4297FE0-40F6-40ED-85C6-019391D04C08}"/>
    <cellStyle name="Standaard 4 2 3 2 3 3 2 3" xfId="5095" xr:uid="{E33E151B-BCE7-48CA-B20C-BED459661051}"/>
    <cellStyle name="Standaard 4 2 3 2 3 3 3" xfId="2405" xr:uid="{12F49176-AEA1-4FA4-B931-05C96D1D1245}"/>
    <cellStyle name="Standaard 4 2 3 2 3 3 3 2" xfId="5991" xr:uid="{9ED243DF-EB85-4A4E-9526-E56C30ECE514}"/>
    <cellStyle name="Standaard 4 2 3 2 3 3 4" xfId="4199" xr:uid="{A1135ADE-3721-482D-81E5-8F34C735C609}"/>
    <cellStyle name="Standaard 4 2 3 2 3 4" xfId="1061" xr:uid="{CC45E660-AE5E-400F-962A-5191203EF69A}"/>
    <cellStyle name="Standaard 4 2 3 2 3 4 2" xfId="2853" xr:uid="{DD8DCCDF-1A56-4ED9-9BA1-4C41D5842008}"/>
    <cellStyle name="Standaard 4 2 3 2 3 4 2 2" xfId="6439" xr:uid="{4C142A73-88BF-407E-87FE-4D9ED52800AC}"/>
    <cellStyle name="Standaard 4 2 3 2 3 4 3" xfId="4647" xr:uid="{8B221536-1E6E-4CB7-B4BC-1637521FDABE}"/>
    <cellStyle name="Standaard 4 2 3 2 3 5" xfId="1957" xr:uid="{7EE3336F-F226-4556-908F-D19FD8C36B7D}"/>
    <cellStyle name="Standaard 4 2 3 2 3 5 2" xfId="5543" xr:uid="{757C8BAF-3231-4B77-8B2A-415C46471460}"/>
    <cellStyle name="Standaard 4 2 3 2 3 6" xfId="3751" xr:uid="{8EF20386-E231-432C-8787-688F37BC401F}"/>
    <cellStyle name="Standaard 4 2 3 2 4" xfId="277" xr:uid="{9054924F-C668-49AA-9F03-07D0B73B1DE9}"/>
    <cellStyle name="Standaard 4 2 3 2 4 2" xfId="725" xr:uid="{1A5EE9E9-F252-467F-8952-0F2EF1056BB9}"/>
    <cellStyle name="Standaard 4 2 3 2 4 2 2" xfId="1621" xr:uid="{423A5230-BD9A-43AE-B051-D3709265FCD8}"/>
    <cellStyle name="Standaard 4 2 3 2 4 2 2 2" xfId="3413" xr:uid="{04204FAD-2169-41E8-9F01-0876EF56B73D}"/>
    <cellStyle name="Standaard 4 2 3 2 4 2 2 2 2" xfId="6999" xr:uid="{DDE0F409-CFE2-496B-952B-9963DF8EE660}"/>
    <cellStyle name="Standaard 4 2 3 2 4 2 2 3" xfId="5207" xr:uid="{20EB3857-283D-4AA7-AF60-F6C5073C06F2}"/>
    <cellStyle name="Standaard 4 2 3 2 4 2 3" xfId="2517" xr:uid="{26C7DEB4-4E70-44A1-BA6B-32331D0F1DB1}"/>
    <cellStyle name="Standaard 4 2 3 2 4 2 3 2" xfId="6103" xr:uid="{3D413AE7-0605-4DA2-9819-06D7A69DFB74}"/>
    <cellStyle name="Standaard 4 2 3 2 4 2 4" xfId="4311" xr:uid="{E3AA957B-79F5-46B2-8C12-E1C439A34F13}"/>
    <cellStyle name="Standaard 4 2 3 2 4 3" xfId="1173" xr:uid="{28A0C946-B6B0-492C-8852-9166DD955FCF}"/>
    <cellStyle name="Standaard 4 2 3 2 4 3 2" xfId="2965" xr:uid="{5036C085-6634-4B01-8453-C20C013B26C0}"/>
    <cellStyle name="Standaard 4 2 3 2 4 3 2 2" xfId="6551" xr:uid="{2C24C54F-303C-496C-AADB-FF56014CBE8F}"/>
    <cellStyle name="Standaard 4 2 3 2 4 3 3" xfId="4759" xr:uid="{A7309001-6A60-41F7-8BBF-922AD9921EF0}"/>
    <cellStyle name="Standaard 4 2 3 2 4 4" xfId="2069" xr:uid="{821EB35C-BEB7-4043-B53C-16526F187C00}"/>
    <cellStyle name="Standaard 4 2 3 2 4 4 2" xfId="5655" xr:uid="{EC8E5F77-FEBF-4F78-BE44-7964B4E9A2D2}"/>
    <cellStyle name="Standaard 4 2 3 2 4 5" xfId="3863" xr:uid="{73C0E192-EEF2-4D89-969F-335989758980}"/>
    <cellStyle name="Standaard 4 2 3 2 5" xfId="501" xr:uid="{2D384EAC-B39B-4C57-9602-22963A450081}"/>
    <cellStyle name="Standaard 4 2 3 2 5 2" xfId="1397" xr:uid="{C5DA69B6-1AEE-4579-8B8E-DBD91E6B2609}"/>
    <cellStyle name="Standaard 4 2 3 2 5 2 2" xfId="3189" xr:uid="{1A80E208-AAF3-4EAE-9288-F4B1E1520FF0}"/>
    <cellStyle name="Standaard 4 2 3 2 5 2 2 2" xfId="6775" xr:uid="{2C23605F-5A19-4C9B-85DF-EFE12A2EFAAE}"/>
    <cellStyle name="Standaard 4 2 3 2 5 2 3" xfId="4983" xr:uid="{64502F3A-3783-4368-A7FA-89ACB29111C4}"/>
    <cellStyle name="Standaard 4 2 3 2 5 3" xfId="2293" xr:uid="{13D495F8-3592-4230-AA29-C1FFD9B82C20}"/>
    <cellStyle name="Standaard 4 2 3 2 5 3 2" xfId="5879" xr:uid="{D191ED12-7BED-42DA-8048-57141CAE06E3}"/>
    <cellStyle name="Standaard 4 2 3 2 5 4" xfId="4087" xr:uid="{383FF294-20BA-4BB9-A957-289B2723CF91}"/>
    <cellStyle name="Standaard 4 2 3 2 6" xfId="949" xr:uid="{D28DD139-5687-4204-9416-A52C7C3F6241}"/>
    <cellStyle name="Standaard 4 2 3 2 6 2" xfId="2741" xr:uid="{AC94A39D-C785-4389-AAE8-0223E7AE17F1}"/>
    <cellStyle name="Standaard 4 2 3 2 6 2 2" xfId="6327" xr:uid="{04E47F6A-F541-425D-BE5F-E7F58D59F074}"/>
    <cellStyle name="Standaard 4 2 3 2 6 3" xfId="4535" xr:uid="{8055E2A8-D73E-4147-B66B-07D44C7CED73}"/>
    <cellStyle name="Standaard 4 2 3 2 7" xfId="1845" xr:uid="{AC4E2E95-8986-4767-A77B-4523EB1578A7}"/>
    <cellStyle name="Standaard 4 2 3 2 7 2" xfId="5431" xr:uid="{6672E4F0-6F44-4F02-B200-BE8FCB07B62B}"/>
    <cellStyle name="Standaard 4 2 3 2 8" xfId="3639" xr:uid="{5613A101-189D-4E70-8BDF-7C9A474760A8}"/>
    <cellStyle name="Standaard 4 2 3 3" xfId="81" xr:uid="{F1770AA4-E5D8-4FD5-9622-0D87A0E3FD76}"/>
    <cellStyle name="Standaard 4 2 3 3 2" xfId="193" xr:uid="{B9D6EB39-D968-4B13-B3E2-A90124B07ACE}"/>
    <cellStyle name="Standaard 4 2 3 3 2 2" xfId="417" xr:uid="{25889C8A-180C-499C-A44A-D0A90035F1F4}"/>
    <cellStyle name="Standaard 4 2 3 3 2 2 2" xfId="865" xr:uid="{415A039A-4B59-4972-967A-E2092C602A08}"/>
    <cellStyle name="Standaard 4 2 3 3 2 2 2 2" xfId="1761" xr:uid="{F130C163-6589-4CA9-B8F5-384A1A4FD755}"/>
    <cellStyle name="Standaard 4 2 3 3 2 2 2 2 2" xfId="3553" xr:uid="{67686A0D-7A2E-4B85-82E4-981D83392F57}"/>
    <cellStyle name="Standaard 4 2 3 3 2 2 2 2 2 2" xfId="7139" xr:uid="{C16BEC6F-35F7-4E6A-87E6-C01F4EE194D0}"/>
    <cellStyle name="Standaard 4 2 3 3 2 2 2 2 3" xfId="5347" xr:uid="{370B1865-F53B-4250-AB7B-EC3D21D08751}"/>
    <cellStyle name="Standaard 4 2 3 3 2 2 2 3" xfId="2657" xr:uid="{64428153-01AC-4A3F-95E4-32635CDCFF18}"/>
    <cellStyle name="Standaard 4 2 3 3 2 2 2 3 2" xfId="6243" xr:uid="{85078070-2770-488B-9AB9-0626499939A4}"/>
    <cellStyle name="Standaard 4 2 3 3 2 2 2 4" xfId="4451" xr:uid="{42D4BDB1-893D-4787-BF3F-B5EB0A199EC2}"/>
    <cellStyle name="Standaard 4 2 3 3 2 2 3" xfId="1313" xr:uid="{992DF74C-E141-419A-9A04-F03B84F71C98}"/>
    <cellStyle name="Standaard 4 2 3 3 2 2 3 2" xfId="3105" xr:uid="{8D5A42F2-28CE-4DA0-B94D-659D88B043ED}"/>
    <cellStyle name="Standaard 4 2 3 3 2 2 3 2 2" xfId="6691" xr:uid="{7A960CE2-1F4E-4F68-A0E4-052700A9A18F}"/>
    <cellStyle name="Standaard 4 2 3 3 2 2 3 3" xfId="4899" xr:uid="{B91A2E23-F398-4A7F-85CB-180A590603A6}"/>
    <cellStyle name="Standaard 4 2 3 3 2 2 4" xfId="2209" xr:uid="{3A85E07D-8930-4B64-8AA2-8E6C27439DFE}"/>
    <cellStyle name="Standaard 4 2 3 3 2 2 4 2" xfId="5795" xr:uid="{E2521691-974E-432B-93FE-9CD649227E4D}"/>
    <cellStyle name="Standaard 4 2 3 3 2 2 5" xfId="4003" xr:uid="{2F6A2987-514F-438B-AAEE-949396C60F3A}"/>
    <cellStyle name="Standaard 4 2 3 3 2 3" xfId="641" xr:uid="{AD73C0D5-09D7-40DB-9C97-3987E532A296}"/>
    <cellStyle name="Standaard 4 2 3 3 2 3 2" xfId="1537" xr:uid="{4642101C-6F16-4A4D-B752-10B9CF33C80D}"/>
    <cellStyle name="Standaard 4 2 3 3 2 3 2 2" xfId="3329" xr:uid="{1140876C-8730-4F9B-88DE-9F0D06FB348C}"/>
    <cellStyle name="Standaard 4 2 3 3 2 3 2 2 2" xfId="6915" xr:uid="{B495CFC1-41DA-47DB-BC9C-FBB6EAF2F801}"/>
    <cellStyle name="Standaard 4 2 3 3 2 3 2 3" xfId="5123" xr:uid="{FE1F78BD-24B7-423C-B4B4-1CE81843F4BB}"/>
    <cellStyle name="Standaard 4 2 3 3 2 3 3" xfId="2433" xr:uid="{22954AB1-7DBB-4C6D-8326-D06628EBD066}"/>
    <cellStyle name="Standaard 4 2 3 3 2 3 3 2" xfId="6019" xr:uid="{8184F731-5C51-4A17-B1E9-2D1D7B2D1E99}"/>
    <cellStyle name="Standaard 4 2 3 3 2 3 4" xfId="4227" xr:uid="{55B51C99-567F-481C-A2FA-F39CD4EEB3DE}"/>
    <cellStyle name="Standaard 4 2 3 3 2 4" xfId="1089" xr:uid="{157872A4-092F-41BC-801F-584361ECC79A}"/>
    <cellStyle name="Standaard 4 2 3 3 2 4 2" xfId="2881" xr:uid="{DDA05A4D-D692-445A-BE51-F247A1CCD360}"/>
    <cellStyle name="Standaard 4 2 3 3 2 4 2 2" xfId="6467" xr:uid="{1E94739B-1B2D-42D9-9111-68A362E01D09}"/>
    <cellStyle name="Standaard 4 2 3 3 2 4 3" xfId="4675" xr:uid="{6CF89F58-E70E-4B39-8DCA-75C806783602}"/>
    <cellStyle name="Standaard 4 2 3 3 2 5" xfId="1985" xr:uid="{2A001036-7D6B-4243-9650-5DC7F507D0B8}"/>
    <cellStyle name="Standaard 4 2 3 3 2 5 2" xfId="5571" xr:uid="{AC3F7F0A-39BB-42D1-A3C4-2CDDB27F23E3}"/>
    <cellStyle name="Standaard 4 2 3 3 2 6" xfId="3779" xr:uid="{6DD9F796-9ABC-4098-B5A6-48F01FBA8664}"/>
    <cellStyle name="Standaard 4 2 3 3 3" xfId="305" xr:uid="{50A1BAEB-F5E8-442C-989E-0FCE718FF8B4}"/>
    <cellStyle name="Standaard 4 2 3 3 3 2" xfId="753" xr:uid="{976888BF-36ED-43CE-ADA3-1CE9AEF7A264}"/>
    <cellStyle name="Standaard 4 2 3 3 3 2 2" xfId="1649" xr:uid="{CE3B1C5F-0EC4-4D65-AE05-0B02041B167E}"/>
    <cellStyle name="Standaard 4 2 3 3 3 2 2 2" xfId="3441" xr:uid="{EA466BA7-6018-42FB-A60C-732D5DF8CD90}"/>
    <cellStyle name="Standaard 4 2 3 3 3 2 2 2 2" xfId="7027" xr:uid="{568AC5F4-4720-493A-B1AA-037D978F6FD1}"/>
    <cellStyle name="Standaard 4 2 3 3 3 2 2 3" xfId="5235" xr:uid="{1BEC8E0A-3BD6-4D0F-9441-EF9F29B72996}"/>
    <cellStyle name="Standaard 4 2 3 3 3 2 3" xfId="2545" xr:uid="{65B652AD-11F3-403E-8393-1F823DAFD012}"/>
    <cellStyle name="Standaard 4 2 3 3 3 2 3 2" xfId="6131" xr:uid="{47989F8B-FBD9-4CAE-B3B7-854F83DD4586}"/>
    <cellStyle name="Standaard 4 2 3 3 3 2 4" xfId="4339" xr:uid="{842D73FD-2071-490A-A137-56FC1C5B296C}"/>
    <cellStyle name="Standaard 4 2 3 3 3 3" xfId="1201" xr:uid="{AF97EF6E-30B9-4966-B8BC-9AE8BFEFB01A}"/>
    <cellStyle name="Standaard 4 2 3 3 3 3 2" xfId="2993" xr:uid="{27B3DD4D-991E-4AA3-AD02-913C06E1E532}"/>
    <cellStyle name="Standaard 4 2 3 3 3 3 2 2" xfId="6579" xr:uid="{F5A8CF19-5ADE-4621-9680-66B80D6AA9E5}"/>
    <cellStyle name="Standaard 4 2 3 3 3 3 3" xfId="4787" xr:uid="{DB8268FF-E9C1-4253-AD99-E6B8C848726A}"/>
    <cellStyle name="Standaard 4 2 3 3 3 4" xfId="2097" xr:uid="{03B5A6EC-43B5-46E1-AA39-705433D8B4DD}"/>
    <cellStyle name="Standaard 4 2 3 3 3 4 2" xfId="5683" xr:uid="{12F31409-D40A-4A03-9E7D-1DF8C0AE4D24}"/>
    <cellStyle name="Standaard 4 2 3 3 3 5" xfId="3891" xr:uid="{410FC9E3-4057-46F7-9F2B-CB597CD3382D}"/>
    <cellStyle name="Standaard 4 2 3 3 4" xfId="529" xr:uid="{8AB8FE24-24E1-4312-A70D-D21A10BFBC89}"/>
    <cellStyle name="Standaard 4 2 3 3 4 2" xfId="1425" xr:uid="{5786C3E8-CA56-453B-9737-C853B160568C}"/>
    <cellStyle name="Standaard 4 2 3 3 4 2 2" xfId="3217" xr:uid="{6BA9FA7F-9F61-4754-AA4D-296E8A1C2E6D}"/>
    <cellStyle name="Standaard 4 2 3 3 4 2 2 2" xfId="6803" xr:uid="{FC71F07F-5C89-4C4E-9714-5E7B7E6959E7}"/>
    <cellStyle name="Standaard 4 2 3 3 4 2 3" xfId="5011" xr:uid="{BDD761AF-EE4A-42BE-AD8E-C07D67F23CEC}"/>
    <cellStyle name="Standaard 4 2 3 3 4 3" xfId="2321" xr:uid="{FB83F992-E38F-42A0-8DD0-C2FA5251409A}"/>
    <cellStyle name="Standaard 4 2 3 3 4 3 2" xfId="5907" xr:uid="{8025806C-03BE-4E94-91C5-C11D6B8B9C31}"/>
    <cellStyle name="Standaard 4 2 3 3 4 4" xfId="4115" xr:uid="{670899F7-8979-48D5-B05A-894F480AE942}"/>
    <cellStyle name="Standaard 4 2 3 3 5" xfId="977" xr:uid="{E2FFE18D-D7AD-4AF3-82DA-019ADDCFE5C6}"/>
    <cellStyle name="Standaard 4 2 3 3 5 2" xfId="2769" xr:uid="{26BB8926-B94B-4306-8C8F-F6D126DB91C5}"/>
    <cellStyle name="Standaard 4 2 3 3 5 2 2" xfId="6355" xr:uid="{7E73CF5E-FC97-4AEC-B960-0FEF29A93B67}"/>
    <cellStyle name="Standaard 4 2 3 3 5 3" xfId="4563" xr:uid="{F1C68EB1-25B7-47E3-BCDC-BD83A58F224F}"/>
    <cellStyle name="Standaard 4 2 3 3 6" xfId="1873" xr:uid="{7C3E82F5-AAD5-48C0-84F2-7210EFB4DB29}"/>
    <cellStyle name="Standaard 4 2 3 3 6 2" xfId="5459" xr:uid="{3EC304FD-6459-45A4-9314-98021E562A82}"/>
    <cellStyle name="Standaard 4 2 3 3 7" xfId="3667" xr:uid="{A7426B75-8C8B-4E9A-A353-7022FF2AF917}"/>
    <cellStyle name="Standaard 4 2 3 4" xfId="137" xr:uid="{B7821616-5EC5-479A-9CD9-11BBD8F57AD0}"/>
    <cellStyle name="Standaard 4 2 3 4 2" xfId="361" xr:uid="{1D63ED25-9083-4D3E-B264-1F7699277C8A}"/>
    <cellStyle name="Standaard 4 2 3 4 2 2" xfId="809" xr:uid="{8603B3AC-B4E2-427B-AD47-C64E699149CA}"/>
    <cellStyle name="Standaard 4 2 3 4 2 2 2" xfId="1705" xr:uid="{9DE99F10-5C4B-4A8D-A7A3-D8425CC23703}"/>
    <cellStyle name="Standaard 4 2 3 4 2 2 2 2" xfId="3497" xr:uid="{4C0D792C-FA88-46D8-BCA7-9BE03E563C20}"/>
    <cellStyle name="Standaard 4 2 3 4 2 2 2 2 2" xfId="7083" xr:uid="{12DC4441-49D3-4EA4-8DAD-1D1639D856F0}"/>
    <cellStyle name="Standaard 4 2 3 4 2 2 2 3" xfId="5291" xr:uid="{7605F8F8-27E4-4B89-A941-FF5A61926AA1}"/>
    <cellStyle name="Standaard 4 2 3 4 2 2 3" xfId="2601" xr:uid="{C22D468D-50FC-4B3D-99ED-662D915A279A}"/>
    <cellStyle name="Standaard 4 2 3 4 2 2 3 2" xfId="6187" xr:uid="{0D85E7B5-5F8D-4086-ACCD-E462081B903A}"/>
    <cellStyle name="Standaard 4 2 3 4 2 2 4" xfId="4395" xr:uid="{862A1992-E91F-4008-AD63-59205D16F0F0}"/>
    <cellStyle name="Standaard 4 2 3 4 2 3" xfId="1257" xr:uid="{88D519AC-3D9E-4C02-81FE-581AC5FF44BE}"/>
    <cellStyle name="Standaard 4 2 3 4 2 3 2" xfId="3049" xr:uid="{E615A42C-3D2E-402C-8DDF-43EBF9FD860E}"/>
    <cellStyle name="Standaard 4 2 3 4 2 3 2 2" xfId="6635" xr:uid="{C6637264-CE09-40C4-915D-6B63DE5FB52C}"/>
    <cellStyle name="Standaard 4 2 3 4 2 3 3" xfId="4843" xr:uid="{D4E2AEBD-F2E7-4244-AFBA-B4D990F6DB41}"/>
    <cellStyle name="Standaard 4 2 3 4 2 4" xfId="2153" xr:uid="{630C15C4-8EA8-4D9D-A40A-3B71AA643140}"/>
    <cellStyle name="Standaard 4 2 3 4 2 4 2" xfId="5739" xr:uid="{2D3ADA6C-E920-49A7-8FE5-B6EFA5A4389E}"/>
    <cellStyle name="Standaard 4 2 3 4 2 5" xfId="3947" xr:uid="{CD007042-01DE-480E-8F08-50BDE80BF75A}"/>
    <cellStyle name="Standaard 4 2 3 4 3" xfId="585" xr:uid="{14EE4109-67D7-4579-A6AD-9A2AF904D10D}"/>
    <cellStyle name="Standaard 4 2 3 4 3 2" xfId="1481" xr:uid="{806A71EB-A317-462F-8318-A652D1063147}"/>
    <cellStyle name="Standaard 4 2 3 4 3 2 2" xfId="3273" xr:uid="{E488CE9A-BD27-451C-BABF-8D72D5F2A178}"/>
    <cellStyle name="Standaard 4 2 3 4 3 2 2 2" xfId="6859" xr:uid="{9B3325E0-31BA-457E-9EB1-7DC2DDF10A2C}"/>
    <cellStyle name="Standaard 4 2 3 4 3 2 3" xfId="5067" xr:uid="{3022220D-C051-4472-9176-372C667D87C4}"/>
    <cellStyle name="Standaard 4 2 3 4 3 3" xfId="2377" xr:uid="{9AD90109-BA33-4696-8D0E-E6337724400E}"/>
    <cellStyle name="Standaard 4 2 3 4 3 3 2" xfId="5963" xr:uid="{293B5B84-4E3A-433E-BD0A-8AED606859A5}"/>
    <cellStyle name="Standaard 4 2 3 4 3 4" xfId="4171" xr:uid="{65537874-16EC-40BC-B96A-728310759932}"/>
    <cellStyle name="Standaard 4 2 3 4 4" xfId="1033" xr:uid="{C3F02B6C-9E94-4F26-AAB7-DB315DF27DA4}"/>
    <cellStyle name="Standaard 4 2 3 4 4 2" xfId="2825" xr:uid="{FDECC4EF-122E-4D4F-BDEB-FFC5E3446CB3}"/>
    <cellStyle name="Standaard 4 2 3 4 4 2 2" xfId="6411" xr:uid="{CD022CDA-3492-4A96-B1CD-AF8F387F3B82}"/>
    <cellStyle name="Standaard 4 2 3 4 4 3" xfId="4619" xr:uid="{7CB93688-2D09-463C-9BA5-4FA7E3CC77CA}"/>
    <cellStyle name="Standaard 4 2 3 4 5" xfId="1929" xr:uid="{583BF945-DF12-4202-A9ED-6F752C9328E0}"/>
    <cellStyle name="Standaard 4 2 3 4 5 2" xfId="5515" xr:uid="{3945D406-9D17-4310-AE8B-19119902BF9A}"/>
    <cellStyle name="Standaard 4 2 3 4 6" xfId="3723" xr:uid="{FEB0ADB0-C25D-45B2-8FBC-50794D535C78}"/>
    <cellStyle name="Standaard 4 2 3 5" xfId="249" xr:uid="{D2AF1384-3F71-4843-B857-423C07C96C1E}"/>
    <cellStyle name="Standaard 4 2 3 5 2" xfId="697" xr:uid="{6E697318-8033-402A-B7CA-B4178DB715DD}"/>
    <cellStyle name="Standaard 4 2 3 5 2 2" xfId="1593" xr:uid="{EC7E53EB-055E-4E8C-B9D5-D6B6AD8F0D67}"/>
    <cellStyle name="Standaard 4 2 3 5 2 2 2" xfId="3385" xr:uid="{35EB2890-CA92-46F9-9DBB-EC1D0A589C4A}"/>
    <cellStyle name="Standaard 4 2 3 5 2 2 2 2" xfId="6971" xr:uid="{13A170DD-1B7F-47BA-A2D0-4C1E93236DB9}"/>
    <cellStyle name="Standaard 4 2 3 5 2 2 3" xfId="5179" xr:uid="{45811267-768A-496D-9A98-D80227C59544}"/>
    <cellStyle name="Standaard 4 2 3 5 2 3" xfId="2489" xr:uid="{51FD7B6F-6220-4E3A-BAD5-0C31EE0C468E}"/>
    <cellStyle name="Standaard 4 2 3 5 2 3 2" xfId="6075" xr:uid="{4708F2AE-5AED-4942-8BF4-05A169905B00}"/>
    <cellStyle name="Standaard 4 2 3 5 2 4" xfId="4283" xr:uid="{DADE45C9-D99A-415A-BCDD-C85DC7D7AC42}"/>
    <cellStyle name="Standaard 4 2 3 5 3" xfId="1145" xr:uid="{D08597D8-A3A3-4475-82D3-8279C5DDB25E}"/>
    <cellStyle name="Standaard 4 2 3 5 3 2" xfId="2937" xr:uid="{5296A1F1-D01B-4086-9CEB-4B63A59A6982}"/>
    <cellStyle name="Standaard 4 2 3 5 3 2 2" xfId="6523" xr:uid="{9699E1A1-2D8B-4B36-B5A3-B58D0D5E6D29}"/>
    <cellStyle name="Standaard 4 2 3 5 3 3" xfId="4731" xr:uid="{CC40A218-A04F-41FE-8632-411E0F8E2F1B}"/>
    <cellStyle name="Standaard 4 2 3 5 4" xfId="2041" xr:uid="{CA6B5365-3684-430B-822D-5942040C590A}"/>
    <cellStyle name="Standaard 4 2 3 5 4 2" xfId="5627" xr:uid="{555127EA-0734-4464-919C-D021A0AE2523}"/>
    <cellStyle name="Standaard 4 2 3 5 5" xfId="3835" xr:uid="{8EADDE41-6212-43F3-9F77-D688045225ED}"/>
    <cellStyle name="Standaard 4 2 3 6" xfId="473" xr:uid="{9ABB6336-1B6E-45C5-BF7C-3934C2705E8D}"/>
    <cellStyle name="Standaard 4 2 3 6 2" xfId="1369" xr:uid="{0EB522B8-A0F6-49CC-92D8-11AADE184075}"/>
    <cellStyle name="Standaard 4 2 3 6 2 2" xfId="3161" xr:uid="{5585A95D-3C1F-4B44-BF6E-CFA18CC585DB}"/>
    <cellStyle name="Standaard 4 2 3 6 2 2 2" xfId="6747" xr:uid="{9A9749A4-8442-4244-82AA-5229A0450174}"/>
    <cellStyle name="Standaard 4 2 3 6 2 3" xfId="4955" xr:uid="{F9438C09-DD7A-4A8A-9C19-2955E0D3FDE0}"/>
    <cellStyle name="Standaard 4 2 3 6 3" xfId="2265" xr:uid="{909E1079-507E-46C1-A2E0-C1359A18B2E4}"/>
    <cellStyle name="Standaard 4 2 3 6 3 2" xfId="5851" xr:uid="{64E69E58-55AB-4AF1-B364-910D78490372}"/>
    <cellStyle name="Standaard 4 2 3 6 4" xfId="4059" xr:uid="{06B28FE2-8CA5-43A9-883B-A14409F78D17}"/>
    <cellStyle name="Standaard 4 2 3 7" xfId="921" xr:uid="{E08097F8-C293-4521-AA60-BA56D7A82645}"/>
    <cellStyle name="Standaard 4 2 3 7 2" xfId="2713" xr:uid="{3E817B87-5B15-423D-A560-32B35292D7C8}"/>
    <cellStyle name="Standaard 4 2 3 7 2 2" xfId="6299" xr:uid="{8FE795ED-51E2-46E5-8F8C-1920A2E83736}"/>
    <cellStyle name="Standaard 4 2 3 7 3" xfId="4507" xr:uid="{889CCF67-36C0-4630-AD6C-97D6CD1DE6F9}"/>
    <cellStyle name="Standaard 4 2 3 8" xfId="1817" xr:uid="{A31C61D8-2E3D-4676-812A-7F4F51AA9C72}"/>
    <cellStyle name="Standaard 4 2 3 8 2" xfId="5403" xr:uid="{B1278481-3B9E-48FA-9C1C-B8F0BE4358B1}"/>
    <cellStyle name="Standaard 4 2 3 9" xfId="3611" xr:uid="{92A60FC6-D4A5-4661-94B1-29A50E7A77BE}"/>
    <cellStyle name="Standaard 4 2 4" xfId="39" xr:uid="{FEE1D1EE-F199-4FD5-84C7-481A10A349EA}"/>
    <cellStyle name="Standaard 4 2 4 2" xfId="95" xr:uid="{397BADC0-D6D0-47C4-AD9C-0C1E30A0D517}"/>
    <cellStyle name="Standaard 4 2 4 2 2" xfId="207" xr:uid="{5C0B014B-37D3-4ED2-AFD6-83C603638F07}"/>
    <cellStyle name="Standaard 4 2 4 2 2 2" xfId="431" xr:uid="{37B60D0A-F9CC-4474-965A-D9900A27F965}"/>
    <cellStyle name="Standaard 4 2 4 2 2 2 2" xfId="879" xr:uid="{70A3E21C-3EC0-48A4-8716-A36083BA86DE}"/>
    <cellStyle name="Standaard 4 2 4 2 2 2 2 2" xfId="1775" xr:uid="{DDAA310A-89B0-4215-9BB5-08B1E589CC74}"/>
    <cellStyle name="Standaard 4 2 4 2 2 2 2 2 2" xfId="3567" xr:uid="{85F42F62-C3B2-4A9F-BF0A-9D8A162E243F}"/>
    <cellStyle name="Standaard 4 2 4 2 2 2 2 2 2 2" xfId="7153" xr:uid="{544B49E9-CD6E-4EEC-B44E-616A42476C91}"/>
    <cellStyle name="Standaard 4 2 4 2 2 2 2 2 3" xfId="5361" xr:uid="{1592E12F-3975-4CA3-BD3C-C85CC5AA4461}"/>
    <cellStyle name="Standaard 4 2 4 2 2 2 2 3" xfId="2671" xr:uid="{6F82E803-4580-4A53-B9BC-719FC6ADC69A}"/>
    <cellStyle name="Standaard 4 2 4 2 2 2 2 3 2" xfId="6257" xr:uid="{051332ED-DC02-428E-9B67-C9F0E563EFFA}"/>
    <cellStyle name="Standaard 4 2 4 2 2 2 2 4" xfId="4465" xr:uid="{6C8E1E1B-7B80-4EC3-83E0-EBCF44DAB2F6}"/>
    <cellStyle name="Standaard 4 2 4 2 2 2 3" xfId="1327" xr:uid="{445FE67E-FEB3-450A-8FD9-AD8350E65834}"/>
    <cellStyle name="Standaard 4 2 4 2 2 2 3 2" xfId="3119" xr:uid="{5161BC50-4CD1-43A7-80FE-06672F67D206}"/>
    <cellStyle name="Standaard 4 2 4 2 2 2 3 2 2" xfId="6705" xr:uid="{DA341CE1-478C-4161-BE22-03E643CE88FA}"/>
    <cellStyle name="Standaard 4 2 4 2 2 2 3 3" xfId="4913" xr:uid="{D32E5BC7-8D19-4842-87F8-9B0936BC24C1}"/>
    <cellStyle name="Standaard 4 2 4 2 2 2 4" xfId="2223" xr:uid="{3A5D6191-9401-46E1-AB47-5FB1F89F34DC}"/>
    <cellStyle name="Standaard 4 2 4 2 2 2 4 2" xfId="5809" xr:uid="{C3E5BD90-AD1C-4427-A60C-8E89DE990B41}"/>
    <cellStyle name="Standaard 4 2 4 2 2 2 5" xfId="4017" xr:uid="{09058ECD-A085-42BA-A026-BA37A4954384}"/>
    <cellStyle name="Standaard 4 2 4 2 2 3" xfId="655" xr:uid="{E7AC9393-DD5F-4FB3-ABAE-0548A834C311}"/>
    <cellStyle name="Standaard 4 2 4 2 2 3 2" xfId="1551" xr:uid="{A67F413B-9039-497D-926C-997A63013299}"/>
    <cellStyle name="Standaard 4 2 4 2 2 3 2 2" xfId="3343" xr:uid="{72AF3D06-2E3F-47E8-96AC-DE6FBB807406}"/>
    <cellStyle name="Standaard 4 2 4 2 2 3 2 2 2" xfId="6929" xr:uid="{BBE71BD8-66B7-403B-89CE-6934F0A513E6}"/>
    <cellStyle name="Standaard 4 2 4 2 2 3 2 3" xfId="5137" xr:uid="{0EC155BA-77E9-4BD1-BB89-34C1A3AF4E58}"/>
    <cellStyle name="Standaard 4 2 4 2 2 3 3" xfId="2447" xr:uid="{207F4100-DD47-48D1-A634-9D7B3D04737C}"/>
    <cellStyle name="Standaard 4 2 4 2 2 3 3 2" xfId="6033" xr:uid="{1F42E481-6FC9-45A0-A13E-481C86D0DF9D}"/>
    <cellStyle name="Standaard 4 2 4 2 2 3 4" xfId="4241" xr:uid="{D2AB39DC-5AB8-4582-8C99-4E5AC8E927A6}"/>
    <cellStyle name="Standaard 4 2 4 2 2 4" xfId="1103" xr:uid="{7E8A5294-248F-4F4D-930A-F5CC8A96D7D8}"/>
    <cellStyle name="Standaard 4 2 4 2 2 4 2" xfId="2895" xr:uid="{4FAC9A01-1330-48DD-85C3-AEA9AE4BF676}"/>
    <cellStyle name="Standaard 4 2 4 2 2 4 2 2" xfId="6481" xr:uid="{61310E38-7B39-4E21-8D6B-0993B8A2B301}"/>
    <cellStyle name="Standaard 4 2 4 2 2 4 3" xfId="4689" xr:uid="{7962C9CC-C1A4-4A18-9CEE-EA6F0595AAE0}"/>
    <cellStyle name="Standaard 4 2 4 2 2 5" xfId="1999" xr:uid="{8EECB0B7-14FB-4782-AF09-F663A8234FF5}"/>
    <cellStyle name="Standaard 4 2 4 2 2 5 2" xfId="5585" xr:uid="{8CFA1C81-0FB0-45B2-AF17-F4A12731455D}"/>
    <cellStyle name="Standaard 4 2 4 2 2 6" xfId="3793" xr:uid="{D2B199A1-E3D2-4BA9-8EBA-20719296D518}"/>
    <cellStyle name="Standaard 4 2 4 2 3" xfId="319" xr:uid="{D145E5EA-646D-4F8B-B9E8-8AC1ACA219F9}"/>
    <cellStyle name="Standaard 4 2 4 2 3 2" xfId="767" xr:uid="{757ADD1A-96D7-41ED-9E7A-716315E7BEFE}"/>
    <cellStyle name="Standaard 4 2 4 2 3 2 2" xfId="1663" xr:uid="{ABFA8997-BD51-41B2-9A1B-820685F0AD92}"/>
    <cellStyle name="Standaard 4 2 4 2 3 2 2 2" xfId="3455" xr:uid="{6DC451DD-F01D-467C-98C7-B2A3E61713A6}"/>
    <cellStyle name="Standaard 4 2 4 2 3 2 2 2 2" xfId="7041" xr:uid="{908FF644-3808-44BD-99B3-D0DED2E3E8A8}"/>
    <cellStyle name="Standaard 4 2 4 2 3 2 2 3" xfId="5249" xr:uid="{D4610721-3132-4428-80B1-53310BD7B21C}"/>
    <cellStyle name="Standaard 4 2 4 2 3 2 3" xfId="2559" xr:uid="{BB253BFD-A4F8-4563-BC1B-2EA78B67B3EC}"/>
    <cellStyle name="Standaard 4 2 4 2 3 2 3 2" xfId="6145" xr:uid="{2CCED6FC-1038-49C4-A3C2-A3CE47CAA7A3}"/>
    <cellStyle name="Standaard 4 2 4 2 3 2 4" xfId="4353" xr:uid="{D73A6666-16E9-4399-BAD3-72B078B15562}"/>
    <cellStyle name="Standaard 4 2 4 2 3 3" xfId="1215" xr:uid="{56EDD89A-F3F5-417D-A1AC-B9820AB2A344}"/>
    <cellStyle name="Standaard 4 2 4 2 3 3 2" xfId="3007" xr:uid="{ABD95FC9-FF46-4D09-8EB1-07571DA1228B}"/>
    <cellStyle name="Standaard 4 2 4 2 3 3 2 2" xfId="6593" xr:uid="{5530F200-EC14-4711-BEFD-EF2407DBDEF9}"/>
    <cellStyle name="Standaard 4 2 4 2 3 3 3" xfId="4801" xr:uid="{6F81F1FD-7371-4690-8542-6D70C0517A0F}"/>
    <cellStyle name="Standaard 4 2 4 2 3 4" xfId="2111" xr:uid="{28484D4B-07DF-4BC2-BD9A-5635248F6E5A}"/>
    <cellStyle name="Standaard 4 2 4 2 3 4 2" xfId="5697" xr:uid="{DAA32CB4-6A15-48F8-8392-66A13251D373}"/>
    <cellStyle name="Standaard 4 2 4 2 3 5" xfId="3905" xr:uid="{E25D54BB-7454-4517-8F9F-9B30B8E9BCF7}"/>
    <cellStyle name="Standaard 4 2 4 2 4" xfId="543" xr:uid="{5DD8C941-95C6-45E2-A554-F0707EF973D4}"/>
    <cellStyle name="Standaard 4 2 4 2 4 2" xfId="1439" xr:uid="{283D6488-FF33-48CC-8254-A390DC422B50}"/>
    <cellStyle name="Standaard 4 2 4 2 4 2 2" xfId="3231" xr:uid="{372701A2-14D2-4CE4-B984-33E41EC7064F}"/>
    <cellStyle name="Standaard 4 2 4 2 4 2 2 2" xfId="6817" xr:uid="{0B2B26BF-C4DC-4D7E-AB7D-7730CA759F85}"/>
    <cellStyle name="Standaard 4 2 4 2 4 2 3" xfId="5025" xr:uid="{00609A42-27B3-4011-8325-7CE528957E64}"/>
    <cellStyle name="Standaard 4 2 4 2 4 3" xfId="2335" xr:uid="{EACC6C58-8213-4403-8EF7-2583A52D4772}"/>
    <cellStyle name="Standaard 4 2 4 2 4 3 2" xfId="5921" xr:uid="{3C4FA859-F43F-4C32-AA1D-9204F0EB55EE}"/>
    <cellStyle name="Standaard 4 2 4 2 4 4" xfId="4129" xr:uid="{CBD66024-53EB-464A-AE46-F8A6BADC125C}"/>
    <cellStyle name="Standaard 4 2 4 2 5" xfId="991" xr:uid="{071F4597-67B4-42E4-AAFF-46E8675FCC85}"/>
    <cellStyle name="Standaard 4 2 4 2 5 2" xfId="2783" xr:uid="{7464FFEB-1C3C-4F76-BADA-AE68434FDE67}"/>
    <cellStyle name="Standaard 4 2 4 2 5 2 2" xfId="6369" xr:uid="{6EBE5C12-CE0D-4373-AF85-02AE69EF43EA}"/>
    <cellStyle name="Standaard 4 2 4 2 5 3" xfId="4577" xr:uid="{31CFC0B6-B181-4A08-8806-06FD75E262E7}"/>
    <cellStyle name="Standaard 4 2 4 2 6" xfId="1887" xr:uid="{4F358257-EC3E-4936-BCF1-E8649767708A}"/>
    <cellStyle name="Standaard 4 2 4 2 6 2" xfId="5473" xr:uid="{BBBDFD1D-1568-4911-9646-3D64A5AACFD8}"/>
    <cellStyle name="Standaard 4 2 4 2 7" xfId="3681" xr:uid="{8269D9AC-5042-4801-A3D5-DAEE56D25F20}"/>
    <cellStyle name="Standaard 4 2 4 3" xfId="151" xr:uid="{D5A9109A-33FF-4B44-A525-47A2435EC489}"/>
    <cellStyle name="Standaard 4 2 4 3 2" xfId="375" xr:uid="{6FEBC737-D4AE-4A98-92ED-B35DFC29F6FC}"/>
    <cellStyle name="Standaard 4 2 4 3 2 2" xfId="823" xr:uid="{764D02EE-CA88-4A29-A53C-DFCDCE851C1B}"/>
    <cellStyle name="Standaard 4 2 4 3 2 2 2" xfId="1719" xr:uid="{9FD9F2F7-039D-4112-948B-381D2FB1218A}"/>
    <cellStyle name="Standaard 4 2 4 3 2 2 2 2" xfId="3511" xr:uid="{76975A2C-4521-4928-9EFF-297F63F87EF6}"/>
    <cellStyle name="Standaard 4 2 4 3 2 2 2 2 2" xfId="7097" xr:uid="{05AE03C6-30B5-4F16-B008-58006481FAFA}"/>
    <cellStyle name="Standaard 4 2 4 3 2 2 2 3" xfId="5305" xr:uid="{B64BEA8C-D81E-4579-89C1-93DA012071DA}"/>
    <cellStyle name="Standaard 4 2 4 3 2 2 3" xfId="2615" xr:uid="{31AF1795-DBD7-47B7-8E94-21841797D9DD}"/>
    <cellStyle name="Standaard 4 2 4 3 2 2 3 2" xfId="6201" xr:uid="{4A7F326D-10A4-4467-BF9A-597365F32682}"/>
    <cellStyle name="Standaard 4 2 4 3 2 2 4" xfId="4409" xr:uid="{7A42BC92-5243-4CEC-9A51-824EA4246183}"/>
    <cellStyle name="Standaard 4 2 4 3 2 3" xfId="1271" xr:uid="{2C5DA07A-8C51-4084-A71C-DCBF1110A842}"/>
    <cellStyle name="Standaard 4 2 4 3 2 3 2" xfId="3063" xr:uid="{C410A90E-2D24-4905-A555-A71533D3C1D6}"/>
    <cellStyle name="Standaard 4 2 4 3 2 3 2 2" xfId="6649" xr:uid="{B78CA99B-75A3-4DC5-B618-7A4DFC0DD3AC}"/>
    <cellStyle name="Standaard 4 2 4 3 2 3 3" xfId="4857" xr:uid="{588C0F57-FEFD-4EA0-BF14-AF2AFB770763}"/>
    <cellStyle name="Standaard 4 2 4 3 2 4" xfId="2167" xr:uid="{C6358C0C-72E1-45BC-A291-90AAC98A3FB3}"/>
    <cellStyle name="Standaard 4 2 4 3 2 4 2" xfId="5753" xr:uid="{B8707C78-F1B7-4360-8B5E-B5E5068CE78A}"/>
    <cellStyle name="Standaard 4 2 4 3 2 5" xfId="3961" xr:uid="{5DA8ADF0-0966-42FB-A7E7-5444ECA02BFB}"/>
    <cellStyle name="Standaard 4 2 4 3 3" xfId="599" xr:uid="{6FFAF9E0-A19C-4EA5-8428-65A59C61D521}"/>
    <cellStyle name="Standaard 4 2 4 3 3 2" xfId="1495" xr:uid="{E5AC8AF0-B401-49DB-91F8-240B0D9A3BE3}"/>
    <cellStyle name="Standaard 4 2 4 3 3 2 2" xfId="3287" xr:uid="{04F9E8E6-232F-40F0-85BA-5B5ED74F8914}"/>
    <cellStyle name="Standaard 4 2 4 3 3 2 2 2" xfId="6873" xr:uid="{1B99E5DC-CFE4-4308-8930-B63027855E22}"/>
    <cellStyle name="Standaard 4 2 4 3 3 2 3" xfId="5081" xr:uid="{51942242-05D0-4379-ACF0-8CDFE6D54E1E}"/>
    <cellStyle name="Standaard 4 2 4 3 3 3" xfId="2391" xr:uid="{94E95495-6A51-479A-A52C-431460B1DF20}"/>
    <cellStyle name="Standaard 4 2 4 3 3 3 2" xfId="5977" xr:uid="{D5DF49BF-F702-4A83-9293-9DD097599C8C}"/>
    <cellStyle name="Standaard 4 2 4 3 3 4" xfId="4185" xr:uid="{32B3B818-2DB9-4BDD-BB86-D085314BF2C3}"/>
    <cellStyle name="Standaard 4 2 4 3 4" xfId="1047" xr:uid="{839EF05F-E01D-4F77-8D4F-62E2B438693E}"/>
    <cellStyle name="Standaard 4 2 4 3 4 2" xfId="2839" xr:uid="{C344048A-A948-490D-9D63-BDDED44C4D77}"/>
    <cellStyle name="Standaard 4 2 4 3 4 2 2" xfId="6425" xr:uid="{09273BBB-A4CF-4A1A-95EF-22F95A0297B9}"/>
    <cellStyle name="Standaard 4 2 4 3 4 3" xfId="4633" xr:uid="{34421B1B-6D60-4918-ABB4-3211911EBCB3}"/>
    <cellStyle name="Standaard 4 2 4 3 5" xfId="1943" xr:uid="{CEAA25DB-D522-4878-9A83-17D29DEFDAAA}"/>
    <cellStyle name="Standaard 4 2 4 3 5 2" xfId="5529" xr:uid="{FA615BAE-91E8-4DFB-83B5-53C33783F3A0}"/>
    <cellStyle name="Standaard 4 2 4 3 6" xfId="3737" xr:uid="{C00AB840-88F1-47F1-A6DE-148DE3864619}"/>
    <cellStyle name="Standaard 4 2 4 4" xfId="263" xr:uid="{74A0A181-B26D-451D-8C03-1A9A64C275E7}"/>
    <cellStyle name="Standaard 4 2 4 4 2" xfId="711" xr:uid="{E6BA5677-2D9D-43B1-AD4D-CFF794B69F2A}"/>
    <cellStyle name="Standaard 4 2 4 4 2 2" xfId="1607" xr:uid="{4DF07204-3EEE-4B7C-AE86-409B2E72901D}"/>
    <cellStyle name="Standaard 4 2 4 4 2 2 2" xfId="3399" xr:uid="{D0DC1D41-61F9-48E7-9741-83B85D95C1C0}"/>
    <cellStyle name="Standaard 4 2 4 4 2 2 2 2" xfId="6985" xr:uid="{CB194EA4-6FCF-4753-90D0-660F0D0ECA74}"/>
    <cellStyle name="Standaard 4 2 4 4 2 2 3" xfId="5193" xr:uid="{B9649CF0-559A-4F84-9515-ED9993F1FC2E}"/>
    <cellStyle name="Standaard 4 2 4 4 2 3" xfId="2503" xr:uid="{4A726C39-7FEA-4220-AF5F-7437386F679D}"/>
    <cellStyle name="Standaard 4 2 4 4 2 3 2" xfId="6089" xr:uid="{7F43A300-C443-412E-B184-D4D521BAB4C4}"/>
    <cellStyle name="Standaard 4 2 4 4 2 4" xfId="4297" xr:uid="{F769DF40-EA13-440A-B9D1-B197B2E4EFD9}"/>
    <cellStyle name="Standaard 4 2 4 4 3" xfId="1159" xr:uid="{CB5FEB74-D210-4EDF-BB34-F7409F99C116}"/>
    <cellStyle name="Standaard 4 2 4 4 3 2" xfId="2951" xr:uid="{5A0A4B3C-B56D-4503-BC96-1184F03E2111}"/>
    <cellStyle name="Standaard 4 2 4 4 3 2 2" xfId="6537" xr:uid="{B410DDFD-E227-4EB6-B182-B4A5453E9171}"/>
    <cellStyle name="Standaard 4 2 4 4 3 3" xfId="4745" xr:uid="{40094FA9-2077-4B09-A50F-D40F2E21D8F8}"/>
    <cellStyle name="Standaard 4 2 4 4 4" xfId="2055" xr:uid="{3A7D7B44-8C0B-4B27-99DC-72D8929F157F}"/>
    <cellStyle name="Standaard 4 2 4 4 4 2" xfId="5641" xr:uid="{2C4815B5-946E-4CD7-ABAD-1E69461D5E60}"/>
    <cellStyle name="Standaard 4 2 4 4 5" xfId="3849" xr:uid="{E965127E-4676-4E6F-BA91-C921364D93BD}"/>
    <cellStyle name="Standaard 4 2 4 5" xfId="487" xr:uid="{D2B6A437-2429-4278-8126-D12F72253DCD}"/>
    <cellStyle name="Standaard 4 2 4 5 2" xfId="1383" xr:uid="{0CE15A30-A797-4AA3-AF98-1F478ACDC11E}"/>
    <cellStyle name="Standaard 4 2 4 5 2 2" xfId="3175" xr:uid="{DDB0E7BD-9463-4967-9D75-4EC7D34E25AD}"/>
    <cellStyle name="Standaard 4 2 4 5 2 2 2" xfId="6761" xr:uid="{9A542D7E-DE6C-4148-93C3-9D8F56E4C900}"/>
    <cellStyle name="Standaard 4 2 4 5 2 3" xfId="4969" xr:uid="{F7D4BDD4-AD47-4362-8573-C4C8B0085088}"/>
    <cellStyle name="Standaard 4 2 4 5 3" xfId="2279" xr:uid="{95F4FE78-AC8C-4C4A-9334-55F55804868F}"/>
    <cellStyle name="Standaard 4 2 4 5 3 2" xfId="5865" xr:uid="{5FA2999A-BB90-423A-9161-1432849DE8DC}"/>
    <cellStyle name="Standaard 4 2 4 5 4" xfId="4073" xr:uid="{7A45E4D0-28F8-48FF-89D7-AC602C58D689}"/>
    <cellStyle name="Standaard 4 2 4 6" xfId="935" xr:uid="{F2A999AE-8960-4B9B-84B5-637ACBD4748E}"/>
    <cellStyle name="Standaard 4 2 4 6 2" xfId="2727" xr:uid="{DFBAB101-A7A4-4858-854D-F36C7F3C3273}"/>
    <cellStyle name="Standaard 4 2 4 6 2 2" xfId="6313" xr:uid="{AB394AC8-0088-4233-97AA-1884FFD85329}"/>
    <cellStyle name="Standaard 4 2 4 6 3" xfId="4521" xr:uid="{9BA2C393-B7D7-4237-826D-16098F701055}"/>
    <cellStyle name="Standaard 4 2 4 7" xfId="1831" xr:uid="{05CCB57B-770A-4A65-8AF9-C87F574FBF5B}"/>
    <cellStyle name="Standaard 4 2 4 7 2" xfId="5417" xr:uid="{32EE98A8-9B93-49A7-8C41-05EBB50B25E4}"/>
    <cellStyle name="Standaard 4 2 4 8" xfId="3625" xr:uid="{5F6D3A27-5837-4DC4-B339-773877FC15F4}"/>
    <cellStyle name="Standaard 4 2 5" xfId="67" xr:uid="{C576174A-A6B4-402E-BBE0-02506930CF79}"/>
    <cellStyle name="Standaard 4 2 5 2" xfId="179" xr:uid="{BF75E3A1-EA2C-43DB-862B-67F6F555717F}"/>
    <cellStyle name="Standaard 4 2 5 2 2" xfId="403" xr:uid="{B419F801-C3A8-477E-8529-26BF16577335}"/>
    <cellStyle name="Standaard 4 2 5 2 2 2" xfId="851" xr:uid="{4F7F5E20-92EB-4675-A0F9-9DFD2C0B20B0}"/>
    <cellStyle name="Standaard 4 2 5 2 2 2 2" xfId="1747" xr:uid="{7E42CEB6-8405-4151-A191-09FEE6FFA3BE}"/>
    <cellStyle name="Standaard 4 2 5 2 2 2 2 2" xfId="3539" xr:uid="{D2BB9926-B57A-496B-AEEC-34831E392D9C}"/>
    <cellStyle name="Standaard 4 2 5 2 2 2 2 2 2" xfId="7125" xr:uid="{6133E9EB-18BA-4892-8EA7-028765A46418}"/>
    <cellStyle name="Standaard 4 2 5 2 2 2 2 3" xfId="5333" xr:uid="{545A9F72-1FBF-4124-B654-4DAE55CCF598}"/>
    <cellStyle name="Standaard 4 2 5 2 2 2 3" xfId="2643" xr:uid="{68F391AB-2107-4F50-B897-B49F36688558}"/>
    <cellStyle name="Standaard 4 2 5 2 2 2 3 2" xfId="6229" xr:uid="{66C04E71-E8CC-4CA6-8077-A847DA1681F6}"/>
    <cellStyle name="Standaard 4 2 5 2 2 2 4" xfId="4437" xr:uid="{E47B5080-455E-4EEB-99D1-52822223B033}"/>
    <cellStyle name="Standaard 4 2 5 2 2 3" xfId="1299" xr:uid="{0E30773B-BA2D-404A-B2D1-B0C3729F7E0A}"/>
    <cellStyle name="Standaard 4 2 5 2 2 3 2" xfId="3091" xr:uid="{CC3309BF-4E13-4B36-9715-070DDF726050}"/>
    <cellStyle name="Standaard 4 2 5 2 2 3 2 2" xfId="6677" xr:uid="{3D4CFC0B-E9DB-4F79-8EB8-D7C6428B237A}"/>
    <cellStyle name="Standaard 4 2 5 2 2 3 3" xfId="4885" xr:uid="{90232767-0084-4A90-8CD5-862E111F7721}"/>
    <cellStyle name="Standaard 4 2 5 2 2 4" xfId="2195" xr:uid="{25C5649A-A5C9-466E-96B8-389E63B6AEAE}"/>
    <cellStyle name="Standaard 4 2 5 2 2 4 2" xfId="5781" xr:uid="{FD2D1E4F-A96C-47E1-96C1-085C2829C2B3}"/>
    <cellStyle name="Standaard 4 2 5 2 2 5" xfId="3989" xr:uid="{412F8A19-9099-4E8F-A75F-C68A632BBD6F}"/>
    <cellStyle name="Standaard 4 2 5 2 3" xfId="627" xr:uid="{4FFC64FE-54E9-44A9-A702-3E92D47EEF29}"/>
    <cellStyle name="Standaard 4 2 5 2 3 2" xfId="1523" xr:uid="{F8438529-3088-4A82-AD3E-0E14719C367B}"/>
    <cellStyle name="Standaard 4 2 5 2 3 2 2" xfId="3315" xr:uid="{802E33D2-D6B3-4F9C-9C16-6AD1030F0AD0}"/>
    <cellStyle name="Standaard 4 2 5 2 3 2 2 2" xfId="6901" xr:uid="{BF0D2F62-FF4B-442A-81E6-38C26610E84F}"/>
    <cellStyle name="Standaard 4 2 5 2 3 2 3" xfId="5109" xr:uid="{BA40CF34-B397-4D14-9551-907F956EA510}"/>
    <cellStyle name="Standaard 4 2 5 2 3 3" xfId="2419" xr:uid="{EAD12F01-ECE0-4212-875C-5B4FCE5FE049}"/>
    <cellStyle name="Standaard 4 2 5 2 3 3 2" xfId="6005" xr:uid="{C8F55569-FADA-4F1D-8734-61EE3CC48494}"/>
    <cellStyle name="Standaard 4 2 5 2 3 4" xfId="4213" xr:uid="{4AC440F5-A1F5-40A3-9DC5-AA5F880D1872}"/>
    <cellStyle name="Standaard 4 2 5 2 4" xfId="1075" xr:uid="{D1877A8E-AEDE-4E3A-9443-4B3444B5DBBB}"/>
    <cellStyle name="Standaard 4 2 5 2 4 2" xfId="2867" xr:uid="{C4D1CCF5-43F9-4E7D-98C7-8E856A404050}"/>
    <cellStyle name="Standaard 4 2 5 2 4 2 2" xfId="6453" xr:uid="{0A63917D-ECB8-4405-8D9F-3602CF09E489}"/>
    <cellStyle name="Standaard 4 2 5 2 4 3" xfId="4661" xr:uid="{DFD74428-02F9-49E6-B3F3-3E3DF4CD88F3}"/>
    <cellStyle name="Standaard 4 2 5 2 5" xfId="1971" xr:uid="{990808C4-3779-475A-A6E0-7E505885E225}"/>
    <cellStyle name="Standaard 4 2 5 2 5 2" xfId="5557" xr:uid="{D4A0C00A-7101-4B57-B2C7-E1288BCC23D6}"/>
    <cellStyle name="Standaard 4 2 5 2 6" xfId="3765" xr:uid="{E0CFE4CB-0CA6-4D22-9881-38E3267B4A91}"/>
    <cellStyle name="Standaard 4 2 5 3" xfId="291" xr:uid="{C9BA32A1-A1F1-49ED-A8EF-D549019FFBA3}"/>
    <cellStyle name="Standaard 4 2 5 3 2" xfId="739" xr:uid="{1624F192-44EA-4CD7-AC5C-FA93B87955D2}"/>
    <cellStyle name="Standaard 4 2 5 3 2 2" xfId="1635" xr:uid="{3EBA77BB-722A-418B-B3C0-F1678E047883}"/>
    <cellStyle name="Standaard 4 2 5 3 2 2 2" xfId="3427" xr:uid="{928F0E64-38A2-41D8-8031-F93AEE161032}"/>
    <cellStyle name="Standaard 4 2 5 3 2 2 2 2" xfId="7013" xr:uid="{E24BB8AD-FD81-4FF4-9EDA-D0D2870F2263}"/>
    <cellStyle name="Standaard 4 2 5 3 2 2 3" xfId="5221" xr:uid="{0F15FA80-57D1-4489-939E-BE1151519A9F}"/>
    <cellStyle name="Standaard 4 2 5 3 2 3" xfId="2531" xr:uid="{2D06DD25-5FC0-4D9C-891C-41C21217A5E6}"/>
    <cellStyle name="Standaard 4 2 5 3 2 3 2" xfId="6117" xr:uid="{3A1C0572-718E-4CBA-8BF2-40614610572A}"/>
    <cellStyle name="Standaard 4 2 5 3 2 4" xfId="4325" xr:uid="{1B3E7A7C-7A7D-42AD-91F5-359DB20AB8DF}"/>
    <cellStyle name="Standaard 4 2 5 3 3" xfId="1187" xr:uid="{FF58F624-0116-4385-B70F-9D2ADE43A4A2}"/>
    <cellStyle name="Standaard 4 2 5 3 3 2" xfId="2979" xr:uid="{2B2A4548-8C83-420B-9A90-B710930BD227}"/>
    <cellStyle name="Standaard 4 2 5 3 3 2 2" xfId="6565" xr:uid="{5B666FC6-CEA6-4A5A-A844-9C7495B6F8F4}"/>
    <cellStyle name="Standaard 4 2 5 3 3 3" xfId="4773" xr:uid="{952CFC9C-C794-4120-9925-24BAC5EF8E1D}"/>
    <cellStyle name="Standaard 4 2 5 3 4" xfId="2083" xr:uid="{F16D56E7-F6C5-4A2E-8F69-2235B758AD4C}"/>
    <cellStyle name="Standaard 4 2 5 3 4 2" xfId="5669" xr:uid="{E24E8B37-0974-48EF-AE92-5CB343DBE239}"/>
    <cellStyle name="Standaard 4 2 5 3 5" xfId="3877" xr:uid="{5EFEBCEE-0D97-4C1B-8A64-D814975FC6DA}"/>
    <cellStyle name="Standaard 4 2 5 4" xfId="515" xr:uid="{5D36ABC5-466D-4F5B-9627-F0B8AD005B78}"/>
    <cellStyle name="Standaard 4 2 5 4 2" xfId="1411" xr:uid="{22AB11ED-BBEB-4634-8955-B6E2F4EE5FDD}"/>
    <cellStyle name="Standaard 4 2 5 4 2 2" xfId="3203" xr:uid="{3E41B3C3-DA9D-40A4-9C78-DA563C180BBC}"/>
    <cellStyle name="Standaard 4 2 5 4 2 2 2" xfId="6789" xr:uid="{4CAE5DB3-60DE-40E0-BFEB-EE26ABDC1B07}"/>
    <cellStyle name="Standaard 4 2 5 4 2 3" xfId="4997" xr:uid="{2BBA8E50-B99D-455A-AB9B-F01BD6744430}"/>
    <cellStyle name="Standaard 4 2 5 4 3" xfId="2307" xr:uid="{08C2F964-50A1-4671-8A4C-DEBCD34C219D}"/>
    <cellStyle name="Standaard 4 2 5 4 3 2" xfId="5893" xr:uid="{F9AB2770-D4E6-4985-9CF9-0246946504CA}"/>
    <cellStyle name="Standaard 4 2 5 4 4" xfId="4101" xr:uid="{12A36921-64D6-4586-ADF6-97A73C794974}"/>
    <cellStyle name="Standaard 4 2 5 5" xfId="963" xr:uid="{020A4D3F-F507-4C96-A2D7-21984D023028}"/>
    <cellStyle name="Standaard 4 2 5 5 2" xfId="2755" xr:uid="{CD5B21FB-50CE-41FF-BBD3-48759DE67654}"/>
    <cellStyle name="Standaard 4 2 5 5 2 2" xfId="6341" xr:uid="{3ADE8004-45B9-447A-90D4-F9FE955C6062}"/>
    <cellStyle name="Standaard 4 2 5 5 3" xfId="4549" xr:uid="{700DA13A-713E-4AF8-BD75-DB825952B7BD}"/>
    <cellStyle name="Standaard 4 2 5 6" xfId="1859" xr:uid="{49982057-52F2-4C02-915E-CEEF00745568}"/>
    <cellStyle name="Standaard 4 2 5 6 2" xfId="5445" xr:uid="{BB0C0D8B-0D14-4490-A90F-3A6AFF2CDF2D}"/>
    <cellStyle name="Standaard 4 2 5 7" xfId="3653" xr:uid="{24632720-2384-4ACA-A21D-E144F9881E31}"/>
    <cellStyle name="Standaard 4 2 6" xfId="123" xr:uid="{8D292A0D-2A0E-48C5-B643-ED91613624B0}"/>
    <cellStyle name="Standaard 4 2 6 2" xfId="347" xr:uid="{09855EBA-37F2-4ECA-A116-B0B81A5BB625}"/>
    <cellStyle name="Standaard 4 2 6 2 2" xfId="795" xr:uid="{C7FD50B1-2635-4BDE-A53F-EBB0F4E0A2D8}"/>
    <cellStyle name="Standaard 4 2 6 2 2 2" xfId="1691" xr:uid="{EADE76F2-03DE-4414-A0C8-93FF0EF21CD6}"/>
    <cellStyle name="Standaard 4 2 6 2 2 2 2" xfId="3483" xr:uid="{D6913B90-16AB-4E85-B2E9-DC5BF5F21EF1}"/>
    <cellStyle name="Standaard 4 2 6 2 2 2 2 2" xfId="7069" xr:uid="{6BB4B8F6-9D94-4E01-AE37-42AE1C2BECF0}"/>
    <cellStyle name="Standaard 4 2 6 2 2 2 3" xfId="5277" xr:uid="{98D4D68E-37CC-4A8B-A436-C18B3CD06996}"/>
    <cellStyle name="Standaard 4 2 6 2 2 3" xfId="2587" xr:uid="{84C25E78-BE09-45BD-A138-6A705A3133C3}"/>
    <cellStyle name="Standaard 4 2 6 2 2 3 2" xfId="6173" xr:uid="{EFC32DDE-FC65-47A2-8C8B-A915F068FE47}"/>
    <cellStyle name="Standaard 4 2 6 2 2 4" xfId="4381" xr:uid="{ABCBE67D-A7B6-4B87-9DDD-0C8F400D3FC4}"/>
    <cellStyle name="Standaard 4 2 6 2 3" xfId="1243" xr:uid="{0FE42282-9682-45A3-B796-F011F2096DB2}"/>
    <cellStyle name="Standaard 4 2 6 2 3 2" xfId="3035" xr:uid="{3E495050-4F9E-41BB-904E-4827545DA7B8}"/>
    <cellStyle name="Standaard 4 2 6 2 3 2 2" xfId="6621" xr:uid="{371C868A-2F48-4831-AE8B-758E8CAD66E6}"/>
    <cellStyle name="Standaard 4 2 6 2 3 3" xfId="4829" xr:uid="{BF4F4FE6-BD7B-4DB1-9D14-77B0B4D0FEEA}"/>
    <cellStyle name="Standaard 4 2 6 2 4" xfId="2139" xr:uid="{CA213B1D-C99D-41A0-BCFF-5A3021D7BEAE}"/>
    <cellStyle name="Standaard 4 2 6 2 4 2" xfId="5725" xr:uid="{826D6C0F-BB42-452C-9E3B-24A2800C2493}"/>
    <cellStyle name="Standaard 4 2 6 2 5" xfId="3933" xr:uid="{F4758903-1B6A-41AE-A4DE-C675EC53D9A2}"/>
    <cellStyle name="Standaard 4 2 6 3" xfId="571" xr:uid="{17E39EA2-2D6C-49A6-BDCC-818D272FD408}"/>
    <cellStyle name="Standaard 4 2 6 3 2" xfId="1467" xr:uid="{03FCC43C-CE0A-42C9-AB48-4D624FED41E4}"/>
    <cellStyle name="Standaard 4 2 6 3 2 2" xfId="3259" xr:uid="{C4B8F681-8F09-423C-8479-497DD123A97B}"/>
    <cellStyle name="Standaard 4 2 6 3 2 2 2" xfId="6845" xr:uid="{F2291C5D-4064-441C-B154-62AC32C7DB48}"/>
    <cellStyle name="Standaard 4 2 6 3 2 3" xfId="5053" xr:uid="{2483DA32-12AB-499D-A74C-04700D6D5EAB}"/>
    <cellStyle name="Standaard 4 2 6 3 3" xfId="2363" xr:uid="{FDAB555E-BCEF-4DFA-95DD-6CD31A8499DD}"/>
    <cellStyle name="Standaard 4 2 6 3 3 2" xfId="5949" xr:uid="{4CCDA95F-4F6D-4A38-81C2-1C84B90F7886}"/>
    <cellStyle name="Standaard 4 2 6 3 4" xfId="4157" xr:uid="{35A54025-19B3-4353-95A9-A56B7518228A}"/>
    <cellStyle name="Standaard 4 2 6 4" xfId="1019" xr:uid="{5986EEDF-889E-4E89-A59D-B33DEF9E17BB}"/>
    <cellStyle name="Standaard 4 2 6 4 2" xfId="2811" xr:uid="{ACBE85F7-8D4C-4BD5-BAD8-21494E3CE26B}"/>
    <cellStyle name="Standaard 4 2 6 4 2 2" xfId="6397" xr:uid="{A1E01A31-DC4D-4884-B296-7297199239C8}"/>
    <cellStyle name="Standaard 4 2 6 4 3" xfId="4605" xr:uid="{B1AAC543-C1E2-40C0-ADA3-8BBEDCAA8859}"/>
    <cellStyle name="Standaard 4 2 6 5" xfId="1915" xr:uid="{C59CC98A-97BF-4465-B74A-4155FC9E2DED}"/>
    <cellStyle name="Standaard 4 2 6 5 2" xfId="5501" xr:uid="{E2421A86-D87C-4C31-8839-B1DC964766A8}"/>
    <cellStyle name="Standaard 4 2 6 6" xfId="3709" xr:uid="{B6F884B3-8137-48B3-80BD-2FD713D57E45}"/>
    <cellStyle name="Standaard 4 2 7" xfId="235" xr:uid="{24E6F30B-8208-4CB4-8DF4-89CEEF700BEA}"/>
    <cellStyle name="Standaard 4 2 7 2" xfId="683" xr:uid="{89DE6459-61F2-4A81-A366-8A2294D8E82E}"/>
    <cellStyle name="Standaard 4 2 7 2 2" xfId="1579" xr:uid="{8CF485A7-A7F5-4163-841B-AAFCF43701CD}"/>
    <cellStyle name="Standaard 4 2 7 2 2 2" xfId="3371" xr:uid="{D8944AF3-5489-4FC2-BA49-8D30DDF2E524}"/>
    <cellStyle name="Standaard 4 2 7 2 2 2 2" xfId="6957" xr:uid="{CC4F565C-FB9B-4960-9CB0-043426B742C8}"/>
    <cellStyle name="Standaard 4 2 7 2 2 3" xfId="5165" xr:uid="{4084AAC1-DEDA-46E3-95D5-AD7F4E0AF22C}"/>
    <cellStyle name="Standaard 4 2 7 2 3" xfId="2475" xr:uid="{EFF79D2B-FF8B-41F6-8FCE-37AC677EC438}"/>
    <cellStyle name="Standaard 4 2 7 2 3 2" xfId="6061" xr:uid="{378D0CB4-3EFD-4D60-9CF4-C6EB945D9C0B}"/>
    <cellStyle name="Standaard 4 2 7 2 4" xfId="4269" xr:uid="{99EA5D38-F400-483A-B87B-321D4429852C}"/>
    <cellStyle name="Standaard 4 2 7 3" xfId="1131" xr:uid="{022EB524-855C-40BB-8673-10FEDB168584}"/>
    <cellStyle name="Standaard 4 2 7 3 2" xfId="2923" xr:uid="{FB06E2AD-E781-457E-9633-DEB5C553EDA3}"/>
    <cellStyle name="Standaard 4 2 7 3 2 2" xfId="6509" xr:uid="{1B2E9B67-ED36-4A3A-9239-85787C031852}"/>
    <cellStyle name="Standaard 4 2 7 3 3" xfId="4717" xr:uid="{368824C3-6A5D-42C9-AE10-60A2A661D228}"/>
    <cellStyle name="Standaard 4 2 7 4" xfId="2027" xr:uid="{65CBAFA6-41F9-4338-9868-A3EDC54F6C83}"/>
    <cellStyle name="Standaard 4 2 7 4 2" xfId="5613" xr:uid="{A85C17A0-1379-41B8-A501-083D691782AF}"/>
    <cellStyle name="Standaard 4 2 7 5" xfId="3821" xr:uid="{7C7395A4-0ED9-42B6-91A9-4A62A7AEC997}"/>
    <cellStyle name="Standaard 4 2 8" xfId="459" xr:uid="{0D76900A-9CD1-4950-8079-EF828C799D46}"/>
    <cellStyle name="Standaard 4 2 8 2" xfId="1355" xr:uid="{0D48DE8A-6F1C-4FA8-AFC1-54275B6C777E}"/>
    <cellStyle name="Standaard 4 2 8 2 2" xfId="3147" xr:uid="{4359506C-8A4F-445B-A76E-66CEEFB8786E}"/>
    <cellStyle name="Standaard 4 2 8 2 2 2" xfId="6733" xr:uid="{7C50D37E-1BC8-44A4-91CE-90F0DBC8CE5A}"/>
    <cellStyle name="Standaard 4 2 8 2 3" xfId="4941" xr:uid="{FA933E3A-38EA-4C5B-BD1C-60CDAB8F68FA}"/>
    <cellStyle name="Standaard 4 2 8 3" xfId="2251" xr:uid="{18C1031F-1B8F-44CE-9A5E-332D7E368615}"/>
    <cellStyle name="Standaard 4 2 8 3 2" xfId="5837" xr:uid="{AF3FB658-C8D6-472F-B0BD-F717EEA99AD1}"/>
    <cellStyle name="Standaard 4 2 8 4" xfId="4045" xr:uid="{9881DA19-3386-45E1-9F06-D0FFE648E0DA}"/>
    <cellStyle name="Standaard 4 2 9" xfId="907" xr:uid="{2D57FF3E-AFEC-4CE0-993A-F6AA2D84507F}"/>
    <cellStyle name="Standaard 4 2 9 2" xfId="2699" xr:uid="{673404D4-A27F-4AAA-B1E3-42916601F745}"/>
    <cellStyle name="Standaard 4 2 9 2 2" xfId="6285" xr:uid="{3BEFD478-2292-46ED-A777-A80356B207A4}"/>
    <cellStyle name="Standaard 4 2 9 3" xfId="4493" xr:uid="{C32F464A-59B6-4A38-8CAF-57478C992FAC}"/>
    <cellStyle name="Standaard 4 3" xfId="15" xr:uid="{2AC84000-2298-4730-BDFF-DBF67A9541ED}"/>
    <cellStyle name="Standaard 4 3 10" xfId="3602" xr:uid="{6D086158-5C1C-495C-A34D-ACD96F4C31BE}"/>
    <cellStyle name="Standaard 4 3 2" xfId="29" xr:uid="{978C1E7B-9047-4E26-B960-3857B42F132C}"/>
    <cellStyle name="Standaard 4 3 2 2" xfId="58" xr:uid="{FC4A5002-F9FB-4D3E-9F2B-28B79631FBE6}"/>
    <cellStyle name="Standaard 4 3 2 2 2" xfId="114" xr:uid="{296DDC77-37AA-484D-A028-583F84425B43}"/>
    <cellStyle name="Standaard 4 3 2 2 2 2" xfId="226" xr:uid="{449FF786-1858-4402-A480-776588B2966B}"/>
    <cellStyle name="Standaard 4 3 2 2 2 2 2" xfId="450" xr:uid="{593F0BFA-7AAF-4BB8-BF94-67CE08B7B27C}"/>
    <cellStyle name="Standaard 4 3 2 2 2 2 2 2" xfId="898" xr:uid="{95489EB5-599A-4A5B-992B-6367311FA189}"/>
    <cellStyle name="Standaard 4 3 2 2 2 2 2 2 2" xfId="1794" xr:uid="{F744241E-3108-46F7-AA30-4087DBBEBAEF}"/>
    <cellStyle name="Standaard 4 3 2 2 2 2 2 2 2 2" xfId="3586" xr:uid="{E71E97D1-B508-497A-AB01-7EE2874FEFBC}"/>
    <cellStyle name="Standaard 4 3 2 2 2 2 2 2 2 2 2" xfId="7172" xr:uid="{C32868EF-74BF-4B4B-A044-89F34B6631D3}"/>
    <cellStyle name="Standaard 4 3 2 2 2 2 2 2 2 3" xfId="5380" xr:uid="{3A5F83C4-537D-404D-8F53-DBB1CE3F65E4}"/>
    <cellStyle name="Standaard 4 3 2 2 2 2 2 2 3" xfId="2690" xr:uid="{B487704D-0104-48BD-A047-AF62609265C8}"/>
    <cellStyle name="Standaard 4 3 2 2 2 2 2 2 3 2" xfId="6276" xr:uid="{82D26C17-B0E1-4016-8CFF-63E1C7FB673A}"/>
    <cellStyle name="Standaard 4 3 2 2 2 2 2 2 4" xfId="4484" xr:uid="{EDC968A2-A08E-4500-9AA5-B913A6161D2A}"/>
    <cellStyle name="Standaard 4 3 2 2 2 2 2 3" xfId="1346" xr:uid="{9E286333-8267-4A47-90F8-B9BC27921696}"/>
    <cellStyle name="Standaard 4 3 2 2 2 2 2 3 2" xfId="3138" xr:uid="{C4D665D2-57DB-4C94-BBEE-EA3EC4F23580}"/>
    <cellStyle name="Standaard 4 3 2 2 2 2 2 3 2 2" xfId="6724" xr:uid="{4460C901-E1CE-49B9-8841-C9DD29512F5C}"/>
    <cellStyle name="Standaard 4 3 2 2 2 2 2 3 3" xfId="4932" xr:uid="{39E3D914-20F8-419D-B508-9403EF82F3DF}"/>
    <cellStyle name="Standaard 4 3 2 2 2 2 2 4" xfId="2242" xr:uid="{3DEA376B-513F-4C6E-A8A3-0C352C9304D2}"/>
    <cellStyle name="Standaard 4 3 2 2 2 2 2 4 2" xfId="5828" xr:uid="{99827FEE-CED4-4C87-BEA9-F109EE5C241A}"/>
    <cellStyle name="Standaard 4 3 2 2 2 2 2 5" xfId="4036" xr:uid="{A5886C49-B2EC-4E4E-8747-E5FD16BCDD0A}"/>
    <cellStyle name="Standaard 4 3 2 2 2 2 3" xfId="674" xr:uid="{B2DBB643-3D1C-4A12-A85C-1700357E7B61}"/>
    <cellStyle name="Standaard 4 3 2 2 2 2 3 2" xfId="1570" xr:uid="{442D9670-458F-4793-9C27-3DC325F29ED8}"/>
    <cellStyle name="Standaard 4 3 2 2 2 2 3 2 2" xfId="3362" xr:uid="{DD59CA17-1F06-44FB-95D8-1FB6E0E9B68C}"/>
    <cellStyle name="Standaard 4 3 2 2 2 2 3 2 2 2" xfId="6948" xr:uid="{6958B7AB-85C2-4B20-B85E-D1DD19CB453B}"/>
    <cellStyle name="Standaard 4 3 2 2 2 2 3 2 3" xfId="5156" xr:uid="{3F823045-1C37-41C3-8012-696E31F24BA1}"/>
    <cellStyle name="Standaard 4 3 2 2 2 2 3 3" xfId="2466" xr:uid="{5EB538BA-8D45-4BF5-8B68-3F4BC18D7F5D}"/>
    <cellStyle name="Standaard 4 3 2 2 2 2 3 3 2" xfId="6052" xr:uid="{DB838B34-CE39-4841-840C-9E09558935FE}"/>
    <cellStyle name="Standaard 4 3 2 2 2 2 3 4" xfId="4260" xr:uid="{E04F41F0-21BF-4861-8AFE-C05E88ADE5E6}"/>
    <cellStyle name="Standaard 4 3 2 2 2 2 4" xfId="1122" xr:uid="{CFD22EBF-D5E9-4931-8D3C-BD4D3AFDF82D}"/>
    <cellStyle name="Standaard 4 3 2 2 2 2 4 2" xfId="2914" xr:uid="{947839B3-2758-45B4-A840-33A7F8734128}"/>
    <cellStyle name="Standaard 4 3 2 2 2 2 4 2 2" xfId="6500" xr:uid="{5A03EFC0-D466-4F38-9165-45EA213F7FE7}"/>
    <cellStyle name="Standaard 4 3 2 2 2 2 4 3" xfId="4708" xr:uid="{7F3D204B-DF1C-40EC-BE1A-C33CE1C93340}"/>
    <cellStyle name="Standaard 4 3 2 2 2 2 5" xfId="2018" xr:uid="{A0DC9B86-8E00-4DFC-A569-97232C3EC0B6}"/>
    <cellStyle name="Standaard 4 3 2 2 2 2 5 2" xfId="5604" xr:uid="{95B5A21B-585A-490A-B7D0-262F2A7108EF}"/>
    <cellStyle name="Standaard 4 3 2 2 2 2 6" xfId="3812" xr:uid="{18EDCE9A-F7C5-49AB-928D-F3D2CD5BAF46}"/>
    <cellStyle name="Standaard 4 3 2 2 2 3" xfId="338" xr:uid="{3369FA33-6C7E-400F-AFE6-1818869B28EB}"/>
    <cellStyle name="Standaard 4 3 2 2 2 3 2" xfId="786" xr:uid="{ACC2C523-C830-42A9-93F1-F734EB2FBCD8}"/>
    <cellStyle name="Standaard 4 3 2 2 2 3 2 2" xfId="1682" xr:uid="{E1A78CA4-6ECE-403F-82EB-DAB0AFDFD9C3}"/>
    <cellStyle name="Standaard 4 3 2 2 2 3 2 2 2" xfId="3474" xr:uid="{BF107D7E-34A6-47D7-9BBE-1999D4985CAD}"/>
    <cellStyle name="Standaard 4 3 2 2 2 3 2 2 2 2" xfId="7060" xr:uid="{BECA3490-AA4C-4E63-A9BB-747881884AE7}"/>
    <cellStyle name="Standaard 4 3 2 2 2 3 2 2 3" xfId="5268" xr:uid="{33F5C730-CD38-4DFD-B791-A675D05099C4}"/>
    <cellStyle name="Standaard 4 3 2 2 2 3 2 3" xfId="2578" xr:uid="{990C4D86-B424-4002-A0E0-5C2D6E480AB9}"/>
    <cellStyle name="Standaard 4 3 2 2 2 3 2 3 2" xfId="6164" xr:uid="{C929DA90-3A96-4135-A586-333E76E2F04A}"/>
    <cellStyle name="Standaard 4 3 2 2 2 3 2 4" xfId="4372" xr:uid="{DD2AA39E-1DE2-41DA-A744-2833779DB8E4}"/>
    <cellStyle name="Standaard 4 3 2 2 2 3 3" xfId="1234" xr:uid="{324C15A3-E5EE-4CCD-ABAC-E29823FC98B8}"/>
    <cellStyle name="Standaard 4 3 2 2 2 3 3 2" xfId="3026" xr:uid="{0A91F1E0-372F-4A11-A59E-9B660825FAAA}"/>
    <cellStyle name="Standaard 4 3 2 2 2 3 3 2 2" xfId="6612" xr:uid="{42885AF4-ED37-4A37-AABB-FE4D1E060CD8}"/>
    <cellStyle name="Standaard 4 3 2 2 2 3 3 3" xfId="4820" xr:uid="{090F1CE2-92CB-442C-95BE-6904934E56D0}"/>
    <cellStyle name="Standaard 4 3 2 2 2 3 4" xfId="2130" xr:uid="{CC024765-21AB-4CAC-8977-E1643A813317}"/>
    <cellStyle name="Standaard 4 3 2 2 2 3 4 2" xfId="5716" xr:uid="{38B3383D-E9F8-4467-9021-CE6AE3484A29}"/>
    <cellStyle name="Standaard 4 3 2 2 2 3 5" xfId="3924" xr:uid="{487CB1D7-8684-4F0B-97CC-39DAD13C5EAA}"/>
    <cellStyle name="Standaard 4 3 2 2 2 4" xfId="562" xr:uid="{D5BC4939-4826-4F31-BC8D-DC4F5B388143}"/>
    <cellStyle name="Standaard 4 3 2 2 2 4 2" xfId="1458" xr:uid="{B05EA83A-61E7-45F6-9358-6454EAD90E94}"/>
    <cellStyle name="Standaard 4 3 2 2 2 4 2 2" xfId="3250" xr:uid="{A91E496A-6ACE-443E-A3C1-9FBD8DBB687E}"/>
    <cellStyle name="Standaard 4 3 2 2 2 4 2 2 2" xfId="6836" xr:uid="{98D9AF9B-7942-41FD-81C7-C6118309FD3F}"/>
    <cellStyle name="Standaard 4 3 2 2 2 4 2 3" xfId="5044" xr:uid="{C5457069-D69F-46A3-A92C-0A19555A0022}"/>
    <cellStyle name="Standaard 4 3 2 2 2 4 3" xfId="2354" xr:uid="{1F661253-617E-406D-9CB3-664EB3D7922D}"/>
    <cellStyle name="Standaard 4 3 2 2 2 4 3 2" xfId="5940" xr:uid="{40E5CE7F-9D84-40EF-8176-FCB39AAA285B}"/>
    <cellStyle name="Standaard 4 3 2 2 2 4 4" xfId="4148" xr:uid="{7A94E8A0-664A-4E12-A168-39CCA5F2FA2B}"/>
    <cellStyle name="Standaard 4 3 2 2 2 5" xfId="1010" xr:uid="{F4C58284-24D7-4294-A141-B4667FFC9518}"/>
    <cellStyle name="Standaard 4 3 2 2 2 5 2" xfId="2802" xr:uid="{76C19876-96E1-4BD6-95E0-6C3943057601}"/>
    <cellStyle name="Standaard 4 3 2 2 2 5 2 2" xfId="6388" xr:uid="{4AC286F9-9970-4349-9E1D-F1271A518D86}"/>
    <cellStyle name="Standaard 4 3 2 2 2 5 3" xfId="4596" xr:uid="{27B33D8E-7B3C-49E4-951E-376355262F36}"/>
    <cellStyle name="Standaard 4 3 2 2 2 6" xfId="1906" xr:uid="{466DB38E-1271-43F4-98BB-0D734B0F6108}"/>
    <cellStyle name="Standaard 4 3 2 2 2 6 2" xfId="5492" xr:uid="{64EDC7A0-14EB-4C92-99EB-C8406CD4BCA5}"/>
    <cellStyle name="Standaard 4 3 2 2 2 7" xfId="3700" xr:uid="{9005EB5B-A635-4C0B-BC5E-AD09D2DCF2D0}"/>
    <cellStyle name="Standaard 4 3 2 2 3" xfId="170" xr:uid="{541E2104-8465-455B-AA90-1F6A3474397B}"/>
    <cellStyle name="Standaard 4 3 2 2 3 2" xfId="394" xr:uid="{1CD5BD6A-6AA7-4B8E-9AAC-25ECB4664385}"/>
    <cellStyle name="Standaard 4 3 2 2 3 2 2" xfId="842" xr:uid="{F3F51996-AF76-4C8D-92AC-3396EE04D818}"/>
    <cellStyle name="Standaard 4 3 2 2 3 2 2 2" xfId="1738" xr:uid="{5E95CE4D-764A-489C-A9EE-5BAF3DB2C4A4}"/>
    <cellStyle name="Standaard 4 3 2 2 3 2 2 2 2" xfId="3530" xr:uid="{39D448B4-E730-4755-8521-8CA00FF9A5B2}"/>
    <cellStyle name="Standaard 4 3 2 2 3 2 2 2 2 2" xfId="7116" xr:uid="{FAA089B1-A9AD-4042-8DF1-2B31BABE754E}"/>
    <cellStyle name="Standaard 4 3 2 2 3 2 2 2 3" xfId="5324" xr:uid="{36421E85-408D-4CDB-8B68-F1C52C43AFB6}"/>
    <cellStyle name="Standaard 4 3 2 2 3 2 2 3" xfId="2634" xr:uid="{56B279CE-43EB-4961-89F0-963309EC43C4}"/>
    <cellStyle name="Standaard 4 3 2 2 3 2 2 3 2" xfId="6220" xr:uid="{12BFBD72-56D8-4CCB-9537-22FD0E2765A8}"/>
    <cellStyle name="Standaard 4 3 2 2 3 2 2 4" xfId="4428" xr:uid="{B27050A8-4719-4F1A-BDC0-200B10E3B28D}"/>
    <cellStyle name="Standaard 4 3 2 2 3 2 3" xfId="1290" xr:uid="{CA62E95D-272D-46C5-AF34-365D9B34E538}"/>
    <cellStyle name="Standaard 4 3 2 2 3 2 3 2" xfId="3082" xr:uid="{128E5003-F57E-49B5-9DD2-19D99034D7AD}"/>
    <cellStyle name="Standaard 4 3 2 2 3 2 3 2 2" xfId="6668" xr:uid="{7F6B3875-DCF8-4057-A92D-97CCADBA58EA}"/>
    <cellStyle name="Standaard 4 3 2 2 3 2 3 3" xfId="4876" xr:uid="{641E564B-DA0E-4135-844D-6987406EF058}"/>
    <cellStyle name="Standaard 4 3 2 2 3 2 4" xfId="2186" xr:uid="{6563FEC8-900B-454D-8E64-D906B097945F}"/>
    <cellStyle name="Standaard 4 3 2 2 3 2 4 2" xfId="5772" xr:uid="{4D1363FC-558C-4456-B0B6-273C5765B638}"/>
    <cellStyle name="Standaard 4 3 2 2 3 2 5" xfId="3980" xr:uid="{65C2BEB6-A513-4678-AB05-10BB02BB110E}"/>
    <cellStyle name="Standaard 4 3 2 2 3 3" xfId="618" xr:uid="{1DD9B32E-242F-407E-8412-F754F61A5A70}"/>
    <cellStyle name="Standaard 4 3 2 2 3 3 2" xfId="1514" xr:uid="{DB94D738-D4EE-4949-818F-48CCFC706C94}"/>
    <cellStyle name="Standaard 4 3 2 2 3 3 2 2" xfId="3306" xr:uid="{95507C9B-A8F8-44B6-8501-1DAC4BD9635E}"/>
    <cellStyle name="Standaard 4 3 2 2 3 3 2 2 2" xfId="6892" xr:uid="{80761B50-2E26-4914-A801-D658A6539274}"/>
    <cellStyle name="Standaard 4 3 2 2 3 3 2 3" xfId="5100" xr:uid="{9491CD91-62C9-4A77-B4FB-98B9F685555A}"/>
    <cellStyle name="Standaard 4 3 2 2 3 3 3" xfId="2410" xr:uid="{0417B9DC-8876-4925-963D-7FEA644BF56E}"/>
    <cellStyle name="Standaard 4 3 2 2 3 3 3 2" xfId="5996" xr:uid="{0E564BE0-65B2-4322-B83F-5EC2AE8AEB86}"/>
    <cellStyle name="Standaard 4 3 2 2 3 3 4" xfId="4204" xr:uid="{867496AC-9666-49D1-A7B2-45392EC348CB}"/>
    <cellStyle name="Standaard 4 3 2 2 3 4" xfId="1066" xr:uid="{3AF4AE9C-3D9C-45A3-A05E-BDA88D40B465}"/>
    <cellStyle name="Standaard 4 3 2 2 3 4 2" xfId="2858" xr:uid="{482DA4AB-5329-4F51-9305-1EB87225A01F}"/>
    <cellStyle name="Standaard 4 3 2 2 3 4 2 2" xfId="6444" xr:uid="{2F1149A6-ACA7-4DED-82CA-5CD64436BB1A}"/>
    <cellStyle name="Standaard 4 3 2 2 3 4 3" xfId="4652" xr:uid="{5E8A43AB-0BD7-457D-800F-1B92F9EB6645}"/>
    <cellStyle name="Standaard 4 3 2 2 3 5" xfId="1962" xr:uid="{AC7B81D8-9EA0-416C-A54F-83D30720BC40}"/>
    <cellStyle name="Standaard 4 3 2 2 3 5 2" xfId="5548" xr:uid="{D9145614-49F9-424D-9673-011FE9ADCA93}"/>
    <cellStyle name="Standaard 4 3 2 2 3 6" xfId="3756" xr:uid="{026C5983-AF91-443E-9334-5C1E975A095C}"/>
    <cellStyle name="Standaard 4 3 2 2 4" xfId="282" xr:uid="{CA73746C-7222-495F-8E9D-3BC36F7142CE}"/>
    <cellStyle name="Standaard 4 3 2 2 4 2" xfId="730" xr:uid="{96C71E4A-E253-4170-ABA3-43E3F744A124}"/>
    <cellStyle name="Standaard 4 3 2 2 4 2 2" xfId="1626" xr:uid="{21CBE020-F07A-4EB2-BDEA-CF61925B61C2}"/>
    <cellStyle name="Standaard 4 3 2 2 4 2 2 2" xfId="3418" xr:uid="{71F8F9C3-18AB-4834-9741-6A756B6CB047}"/>
    <cellStyle name="Standaard 4 3 2 2 4 2 2 2 2" xfId="7004" xr:uid="{A01DC3BC-EBC1-4B78-A8F1-243506106B9A}"/>
    <cellStyle name="Standaard 4 3 2 2 4 2 2 3" xfId="5212" xr:uid="{38517284-4A80-4664-8BFC-83D03567E8C1}"/>
    <cellStyle name="Standaard 4 3 2 2 4 2 3" xfId="2522" xr:uid="{8FD14273-E84D-4889-805D-1FFE92CF65BC}"/>
    <cellStyle name="Standaard 4 3 2 2 4 2 3 2" xfId="6108" xr:uid="{3FDA2915-5DF9-4513-ADEC-B1FF789D4A5F}"/>
    <cellStyle name="Standaard 4 3 2 2 4 2 4" xfId="4316" xr:uid="{076ABF58-C25A-4DE7-B871-BC9AE6FEAEA8}"/>
    <cellStyle name="Standaard 4 3 2 2 4 3" xfId="1178" xr:uid="{7A88BA76-E8A3-4B85-8369-0BD9CFC20C7B}"/>
    <cellStyle name="Standaard 4 3 2 2 4 3 2" xfId="2970" xr:uid="{9F060F31-B8E0-4FFF-AAC3-1E475B2CF794}"/>
    <cellStyle name="Standaard 4 3 2 2 4 3 2 2" xfId="6556" xr:uid="{3E8F81FF-3868-488E-8A34-40C76EB775F5}"/>
    <cellStyle name="Standaard 4 3 2 2 4 3 3" xfId="4764" xr:uid="{B528CD1A-2E73-4662-884E-34EBBF596072}"/>
    <cellStyle name="Standaard 4 3 2 2 4 4" xfId="2074" xr:uid="{23F05608-324C-4FCB-8E7F-B248B35AED27}"/>
    <cellStyle name="Standaard 4 3 2 2 4 4 2" xfId="5660" xr:uid="{89B2E737-ED18-4371-845F-E0FBC188D202}"/>
    <cellStyle name="Standaard 4 3 2 2 4 5" xfId="3868" xr:uid="{527BA9F5-9012-449C-98BB-102FDD1DD986}"/>
    <cellStyle name="Standaard 4 3 2 2 5" xfId="506" xr:uid="{4F7A7488-5FDE-44BA-997F-6E63CE79803B}"/>
    <cellStyle name="Standaard 4 3 2 2 5 2" xfId="1402" xr:uid="{11E6636E-1E50-46EA-9E36-ACB28908905E}"/>
    <cellStyle name="Standaard 4 3 2 2 5 2 2" xfId="3194" xr:uid="{CDBC26FD-47C3-411E-A13F-DD0725C5E92E}"/>
    <cellStyle name="Standaard 4 3 2 2 5 2 2 2" xfId="6780" xr:uid="{322E5A15-24DE-473C-97B4-B853F7D621E9}"/>
    <cellStyle name="Standaard 4 3 2 2 5 2 3" xfId="4988" xr:uid="{4B881A32-6615-4E8A-9C34-DE303E6F0EA7}"/>
    <cellStyle name="Standaard 4 3 2 2 5 3" xfId="2298" xr:uid="{863DDC62-67C9-498E-9F43-929516B2074D}"/>
    <cellStyle name="Standaard 4 3 2 2 5 3 2" xfId="5884" xr:uid="{12F2BC2F-1AE6-49C5-A3BE-60622137CF35}"/>
    <cellStyle name="Standaard 4 3 2 2 5 4" xfId="4092" xr:uid="{FD5442AF-3CA3-4089-9818-51796239E314}"/>
    <cellStyle name="Standaard 4 3 2 2 6" xfId="954" xr:uid="{4A6B2B53-A035-4B97-BD92-E3794BF2E588}"/>
    <cellStyle name="Standaard 4 3 2 2 6 2" xfId="2746" xr:uid="{A4695807-1109-48BF-AAC3-F9FFE05E9865}"/>
    <cellStyle name="Standaard 4 3 2 2 6 2 2" xfId="6332" xr:uid="{90C31FAC-DC2F-4052-9316-9DCFE64A9F74}"/>
    <cellStyle name="Standaard 4 3 2 2 6 3" xfId="4540" xr:uid="{6F4E5CE1-C13B-4D3D-9A80-1F519F17C8F1}"/>
    <cellStyle name="Standaard 4 3 2 2 7" xfId="1850" xr:uid="{4471E72F-2D52-4DFA-9693-F3C5F449B3A3}"/>
    <cellStyle name="Standaard 4 3 2 2 7 2" xfId="5436" xr:uid="{C13CF414-E358-43B3-B166-9B1AB7A84517}"/>
    <cellStyle name="Standaard 4 3 2 2 8" xfId="3644" xr:uid="{6FCA8996-F72E-43FF-BFEE-474EA7CD3362}"/>
    <cellStyle name="Standaard 4 3 2 3" xfId="86" xr:uid="{ED7B262C-6BEA-4DB9-99D2-62CE62D98F75}"/>
    <cellStyle name="Standaard 4 3 2 3 2" xfId="198" xr:uid="{C28C2E23-4CEB-48A7-831F-CEA12027B5D8}"/>
    <cellStyle name="Standaard 4 3 2 3 2 2" xfId="422" xr:uid="{C5E97265-BB65-458E-84C7-5D1D8251EDD6}"/>
    <cellStyle name="Standaard 4 3 2 3 2 2 2" xfId="870" xr:uid="{F11E01C6-04FC-4910-92F8-6BF610B9C964}"/>
    <cellStyle name="Standaard 4 3 2 3 2 2 2 2" xfId="1766" xr:uid="{5DAB3236-2468-459C-B28E-710BE7263549}"/>
    <cellStyle name="Standaard 4 3 2 3 2 2 2 2 2" xfId="3558" xr:uid="{2FEA7886-09E4-4BAD-8668-C5CFF613F678}"/>
    <cellStyle name="Standaard 4 3 2 3 2 2 2 2 2 2" xfId="7144" xr:uid="{AAF95297-00FE-48CC-AC21-08B46657ECF9}"/>
    <cellStyle name="Standaard 4 3 2 3 2 2 2 2 3" xfId="5352" xr:uid="{01349546-45F7-47EA-8F0C-84F9CBDA88C6}"/>
    <cellStyle name="Standaard 4 3 2 3 2 2 2 3" xfId="2662" xr:uid="{A52710E8-2589-45D7-9300-F7CC96D5E8CC}"/>
    <cellStyle name="Standaard 4 3 2 3 2 2 2 3 2" xfId="6248" xr:uid="{6892B3CA-AA51-46D0-B547-AE41B32367A6}"/>
    <cellStyle name="Standaard 4 3 2 3 2 2 2 4" xfId="4456" xr:uid="{97DE31C6-FCF1-4C5F-AB41-9A72694671BC}"/>
    <cellStyle name="Standaard 4 3 2 3 2 2 3" xfId="1318" xr:uid="{43976C2E-358D-451F-8B56-604D430EE933}"/>
    <cellStyle name="Standaard 4 3 2 3 2 2 3 2" xfId="3110" xr:uid="{95C73FC1-A88C-469A-B4A1-5FDC25999986}"/>
    <cellStyle name="Standaard 4 3 2 3 2 2 3 2 2" xfId="6696" xr:uid="{AE0E8518-7197-46C5-BF26-66187A381B21}"/>
    <cellStyle name="Standaard 4 3 2 3 2 2 3 3" xfId="4904" xr:uid="{C2173794-A63F-4255-B483-27FDBDD6F64C}"/>
    <cellStyle name="Standaard 4 3 2 3 2 2 4" xfId="2214" xr:uid="{89D97947-A16E-4969-8CC7-09A710EE5BC2}"/>
    <cellStyle name="Standaard 4 3 2 3 2 2 4 2" xfId="5800" xr:uid="{EB95B119-0FB0-4F34-BC72-6E75A3E83ACB}"/>
    <cellStyle name="Standaard 4 3 2 3 2 2 5" xfId="4008" xr:uid="{8CD76FE9-4446-464B-9614-115C330F93EB}"/>
    <cellStyle name="Standaard 4 3 2 3 2 3" xfId="646" xr:uid="{0C9D6305-2F5B-486D-8217-2BF151ABA134}"/>
    <cellStyle name="Standaard 4 3 2 3 2 3 2" xfId="1542" xr:uid="{C599EFDE-2C23-479D-8434-6332BBAAE39B}"/>
    <cellStyle name="Standaard 4 3 2 3 2 3 2 2" xfId="3334" xr:uid="{2EEB962A-D05A-4B09-A797-53184DD22C32}"/>
    <cellStyle name="Standaard 4 3 2 3 2 3 2 2 2" xfId="6920" xr:uid="{57498BAC-3FE5-4276-8189-05EA8059632D}"/>
    <cellStyle name="Standaard 4 3 2 3 2 3 2 3" xfId="5128" xr:uid="{5914AE30-D020-4955-93C9-14CDD16F84E9}"/>
    <cellStyle name="Standaard 4 3 2 3 2 3 3" xfId="2438" xr:uid="{72DB4888-58DD-427F-ABB3-D676FE7D8434}"/>
    <cellStyle name="Standaard 4 3 2 3 2 3 3 2" xfId="6024" xr:uid="{890479E5-4857-4454-969F-AB7802670D5C}"/>
    <cellStyle name="Standaard 4 3 2 3 2 3 4" xfId="4232" xr:uid="{BEDCD712-3356-4190-B828-CA8AB9391936}"/>
    <cellStyle name="Standaard 4 3 2 3 2 4" xfId="1094" xr:uid="{EBCFB13E-DDCE-48AA-905B-CD48C8C173F7}"/>
    <cellStyle name="Standaard 4 3 2 3 2 4 2" xfId="2886" xr:uid="{AC4DF953-2D45-459F-AE56-7ED7E64CA23B}"/>
    <cellStyle name="Standaard 4 3 2 3 2 4 2 2" xfId="6472" xr:uid="{4029281A-F72C-4CFB-AABB-B3CBE701711D}"/>
    <cellStyle name="Standaard 4 3 2 3 2 4 3" xfId="4680" xr:uid="{0F61D1BC-5CE8-49A8-BF2A-35FBF8157D28}"/>
    <cellStyle name="Standaard 4 3 2 3 2 5" xfId="1990" xr:uid="{8D3C025B-67EA-41E3-A911-8F83781AA5DF}"/>
    <cellStyle name="Standaard 4 3 2 3 2 5 2" xfId="5576" xr:uid="{A75C20D1-994C-41F8-BFC3-A750C4D81879}"/>
    <cellStyle name="Standaard 4 3 2 3 2 6" xfId="3784" xr:uid="{89B6B04F-F2AA-43CF-A396-54D3C4C185DB}"/>
    <cellStyle name="Standaard 4 3 2 3 3" xfId="310" xr:uid="{E049E7E9-161D-4232-87AB-E52CAC18DD43}"/>
    <cellStyle name="Standaard 4 3 2 3 3 2" xfId="758" xr:uid="{B253478A-E7B4-45F4-B05C-B7D375955446}"/>
    <cellStyle name="Standaard 4 3 2 3 3 2 2" xfId="1654" xr:uid="{E121B163-8D25-4043-9F62-4E3FB9252EEC}"/>
    <cellStyle name="Standaard 4 3 2 3 3 2 2 2" xfId="3446" xr:uid="{2B8CA738-A26B-45C6-B0FB-7EE182A32520}"/>
    <cellStyle name="Standaard 4 3 2 3 3 2 2 2 2" xfId="7032" xr:uid="{520CC41B-2CCD-4018-A2D2-D7F7676326BD}"/>
    <cellStyle name="Standaard 4 3 2 3 3 2 2 3" xfId="5240" xr:uid="{D7078BD5-2416-43BE-A85C-B8A3D1173074}"/>
    <cellStyle name="Standaard 4 3 2 3 3 2 3" xfId="2550" xr:uid="{F6533B88-4ECA-4630-BA06-D61600FEC915}"/>
    <cellStyle name="Standaard 4 3 2 3 3 2 3 2" xfId="6136" xr:uid="{628DB6BD-F100-4222-9526-92D29D058E2F}"/>
    <cellStyle name="Standaard 4 3 2 3 3 2 4" xfId="4344" xr:uid="{9E8EDC08-2B0A-48BD-A971-7D3C902CA036}"/>
    <cellStyle name="Standaard 4 3 2 3 3 3" xfId="1206" xr:uid="{8E736A0A-0101-4DBB-8862-EED21409EE49}"/>
    <cellStyle name="Standaard 4 3 2 3 3 3 2" xfId="2998" xr:uid="{03A66D9C-CD97-4FF8-B982-46DCE71C269D}"/>
    <cellStyle name="Standaard 4 3 2 3 3 3 2 2" xfId="6584" xr:uid="{999240FE-8519-4F16-8A89-96A35F9BF0B0}"/>
    <cellStyle name="Standaard 4 3 2 3 3 3 3" xfId="4792" xr:uid="{B7436579-C250-49A7-8A73-8D241D246745}"/>
    <cellStyle name="Standaard 4 3 2 3 3 4" xfId="2102" xr:uid="{29D3B492-64C6-4A54-BB94-8A90D5A49F21}"/>
    <cellStyle name="Standaard 4 3 2 3 3 4 2" xfId="5688" xr:uid="{0B7021C9-7222-4016-BFB2-AC419CE944A3}"/>
    <cellStyle name="Standaard 4 3 2 3 3 5" xfId="3896" xr:uid="{9D60482B-F665-49F4-822F-200C0EACF654}"/>
    <cellStyle name="Standaard 4 3 2 3 4" xfId="534" xr:uid="{0DD2B335-9968-46C8-8151-E81FEA9F33B0}"/>
    <cellStyle name="Standaard 4 3 2 3 4 2" xfId="1430" xr:uid="{16CE4C0F-B86B-45AB-810D-DDE3C49C2133}"/>
    <cellStyle name="Standaard 4 3 2 3 4 2 2" xfId="3222" xr:uid="{CCDA4555-39C8-4919-B5D7-241C8C573054}"/>
    <cellStyle name="Standaard 4 3 2 3 4 2 2 2" xfId="6808" xr:uid="{1EDD1DC3-3123-4D7D-9458-EE6273608788}"/>
    <cellStyle name="Standaard 4 3 2 3 4 2 3" xfId="5016" xr:uid="{CB632EDC-0C7C-43C3-B30F-6040054432C3}"/>
    <cellStyle name="Standaard 4 3 2 3 4 3" xfId="2326" xr:uid="{4C586953-B810-4487-93E3-ABB89F3D751C}"/>
    <cellStyle name="Standaard 4 3 2 3 4 3 2" xfId="5912" xr:uid="{9B39F506-3E4E-42D4-AD8A-6055DDE679FC}"/>
    <cellStyle name="Standaard 4 3 2 3 4 4" xfId="4120" xr:uid="{3B2F6855-CA8E-49F1-A7B7-BA4FE358F272}"/>
    <cellStyle name="Standaard 4 3 2 3 5" xfId="982" xr:uid="{A6B937C2-D5AE-43FD-B430-FD3137DBD26E}"/>
    <cellStyle name="Standaard 4 3 2 3 5 2" xfId="2774" xr:uid="{83715CA3-4030-4A10-8E31-2C009795C9D8}"/>
    <cellStyle name="Standaard 4 3 2 3 5 2 2" xfId="6360" xr:uid="{2EDC699D-9F41-4078-8CB2-732AD58D7246}"/>
    <cellStyle name="Standaard 4 3 2 3 5 3" xfId="4568" xr:uid="{7D304F65-C022-4D63-977F-FAA415AFA193}"/>
    <cellStyle name="Standaard 4 3 2 3 6" xfId="1878" xr:uid="{EB3B084F-8C91-4A53-A153-8A16B22A333B}"/>
    <cellStyle name="Standaard 4 3 2 3 6 2" xfId="5464" xr:uid="{647E96C4-4767-4CD4-9C3B-A7CB8A9637BF}"/>
    <cellStyle name="Standaard 4 3 2 3 7" xfId="3672" xr:uid="{28B0970E-2D79-4760-9209-E007A07EB45E}"/>
    <cellStyle name="Standaard 4 3 2 4" xfId="142" xr:uid="{13780EAF-F4DE-4A37-9169-353593DF7522}"/>
    <cellStyle name="Standaard 4 3 2 4 2" xfId="366" xr:uid="{C2D81185-1033-4225-999F-68E48CC7186D}"/>
    <cellStyle name="Standaard 4 3 2 4 2 2" xfId="814" xr:uid="{632B9122-6740-47AB-9551-077A59ABA1B7}"/>
    <cellStyle name="Standaard 4 3 2 4 2 2 2" xfId="1710" xr:uid="{41D04A6A-9C7D-4122-8DBF-C696651480EC}"/>
    <cellStyle name="Standaard 4 3 2 4 2 2 2 2" xfId="3502" xr:uid="{D6FD0644-DAB9-48F2-9930-1C29B90E434C}"/>
    <cellStyle name="Standaard 4 3 2 4 2 2 2 2 2" xfId="7088" xr:uid="{BE19F34C-762E-4EDD-96A9-CA440DD19838}"/>
    <cellStyle name="Standaard 4 3 2 4 2 2 2 3" xfId="5296" xr:uid="{EA65DD06-5AB8-401B-9F51-914D3FE0FC9D}"/>
    <cellStyle name="Standaard 4 3 2 4 2 2 3" xfId="2606" xr:uid="{638EF688-C930-459D-806F-C4B2657386F1}"/>
    <cellStyle name="Standaard 4 3 2 4 2 2 3 2" xfId="6192" xr:uid="{F7D4AD72-81F2-443F-8033-C65743469190}"/>
    <cellStyle name="Standaard 4 3 2 4 2 2 4" xfId="4400" xr:uid="{138B67E9-4399-4AD5-899E-447074202DD6}"/>
    <cellStyle name="Standaard 4 3 2 4 2 3" xfId="1262" xr:uid="{52B3D0A7-FAF0-45C7-B547-091CB994B79E}"/>
    <cellStyle name="Standaard 4 3 2 4 2 3 2" xfId="3054" xr:uid="{FE17F876-7A82-4D02-A9C0-F5D03C5702C1}"/>
    <cellStyle name="Standaard 4 3 2 4 2 3 2 2" xfId="6640" xr:uid="{11B37996-33E8-4239-A42B-D687150522EE}"/>
    <cellStyle name="Standaard 4 3 2 4 2 3 3" xfId="4848" xr:uid="{140F174E-1A04-4C7D-8CC1-EB7684571CEF}"/>
    <cellStyle name="Standaard 4 3 2 4 2 4" xfId="2158" xr:uid="{5264E0B1-8FDD-47A4-BDD5-1AF225D4456B}"/>
    <cellStyle name="Standaard 4 3 2 4 2 4 2" xfId="5744" xr:uid="{86B67AAF-22B2-4FFD-B057-38812B564662}"/>
    <cellStyle name="Standaard 4 3 2 4 2 5" xfId="3952" xr:uid="{D7DC0692-8C35-4DCB-B8FB-29435B142B98}"/>
    <cellStyle name="Standaard 4 3 2 4 3" xfId="590" xr:uid="{0CD61300-424A-4C77-A937-1283BE348B8E}"/>
    <cellStyle name="Standaard 4 3 2 4 3 2" xfId="1486" xr:uid="{AFCD7396-E3FD-41E3-AE84-7E53AC48E332}"/>
    <cellStyle name="Standaard 4 3 2 4 3 2 2" xfId="3278" xr:uid="{EB2965FB-3229-4F3C-95B2-046FA80EF166}"/>
    <cellStyle name="Standaard 4 3 2 4 3 2 2 2" xfId="6864" xr:uid="{FBDEAEB6-9CEC-4E7C-BB44-E13B258AEC76}"/>
    <cellStyle name="Standaard 4 3 2 4 3 2 3" xfId="5072" xr:uid="{CC313B4A-6279-436C-8256-F6E7708837C4}"/>
    <cellStyle name="Standaard 4 3 2 4 3 3" xfId="2382" xr:uid="{0316ABC4-DED1-49A2-B777-655C619FC417}"/>
    <cellStyle name="Standaard 4 3 2 4 3 3 2" xfId="5968" xr:uid="{937DFD8F-C9F8-4D1D-8B1E-343D0088955D}"/>
    <cellStyle name="Standaard 4 3 2 4 3 4" xfId="4176" xr:uid="{8FCD99BC-3E08-4B95-81E5-694DD161486B}"/>
    <cellStyle name="Standaard 4 3 2 4 4" xfId="1038" xr:uid="{ADFC123F-5A1C-4B21-92E3-9431E3611C62}"/>
    <cellStyle name="Standaard 4 3 2 4 4 2" xfId="2830" xr:uid="{3BC67CFF-CC43-4436-8B8E-D98CB17AF112}"/>
    <cellStyle name="Standaard 4 3 2 4 4 2 2" xfId="6416" xr:uid="{E017AA3F-C271-4012-B6A3-4E79A591B041}"/>
    <cellStyle name="Standaard 4 3 2 4 4 3" xfId="4624" xr:uid="{223320E1-4A89-4DEC-AB99-09DD7225F8FE}"/>
    <cellStyle name="Standaard 4 3 2 4 5" xfId="1934" xr:uid="{4F6217CA-48BA-4A12-B93A-CA468AD8D9C6}"/>
    <cellStyle name="Standaard 4 3 2 4 5 2" xfId="5520" xr:uid="{773AD63B-5AA3-44C7-A59F-2CF258CC5806}"/>
    <cellStyle name="Standaard 4 3 2 4 6" xfId="3728" xr:uid="{923191A8-DA25-42BE-AD8E-EAADA4172546}"/>
    <cellStyle name="Standaard 4 3 2 5" xfId="254" xr:uid="{C5063A15-40F2-452A-A51B-E4080AF1B508}"/>
    <cellStyle name="Standaard 4 3 2 5 2" xfId="702" xr:uid="{129BAA55-FD4D-479F-8DDF-CF66E8405C7C}"/>
    <cellStyle name="Standaard 4 3 2 5 2 2" xfId="1598" xr:uid="{0147F60A-B92D-47EF-986F-6BB67F554308}"/>
    <cellStyle name="Standaard 4 3 2 5 2 2 2" xfId="3390" xr:uid="{04B2CE27-4320-4B5E-B300-B5477ADFF8CC}"/>
    <cellStyle name="Standaard 4 3 2 5 2 2 2 2" xfId="6976" xr:uid="{8F024D32-175D-499D-A63D-4E24A6B878F6}"/>
    <cellStyle name="Standaard 4 3 2 5 2 2 3" xfId="5184" xr:uid="{51D3D06F-BBBC-4248-8B88-5FC1E8EBE9F7}"/>
    <cellStyle name="Standaard 4 3 2 5 2 3" xfId="2494" xr:uid="{DB1E6EEB-A4C3-4976-A5EA-D022F1A52D02}"/>
    <cellStyle name="Standaard 4 3 2 5 2 3 2" xfId="6080" xr:uid="{3731F590-69A0-429B-890F-3F464CC6BC7F}"/>
    <cellStyle name="Standaard 4 3 2 5 2 4" xfId="4288" xr:uid="{A5BDD2DC-925B-4F77-AAB7-5633E7C71D69}"/>
    <cellStyle name="Standaard 4 3 2 5 3" xfId="1150" xr:uid="{E194CC32-87F9-418E-8631-64E06B3031C4}"/>
    <cellStyle name="Standaard 4 3 2 5 3 2" xfId="2942" xr:uid="{ADD0B0C6-AD9E-4A48-9629-B5A75EEEE932}"/>
    <cellStyle name="Standaard 4 3 2 5 3 2 2" xfId="6528" xr:uid="{50D87998-971D-4FBD-BEB1-1AAB0F39FF7B}"/>
    <cellStyle name="Standaard 4 3 2 5 3 3" xfId="4736" xr:uid="{65C2BDE4-8467-43FB-99A3-7D85D5EDB7D7}"/>
    <cellStyle name="Standaard 4 3 2 5 4" xfId="2046" xr:uid="{94401AE1-2018-4803-AC3F-661105056FA8}"/>
    <cellStyle name="Standaard 4 3 2 5 4 2" xfId="5632" xr:uid="{955F1431-CAAE-4CA4-84A2-01C19AFA5281}"/>
    <cellStyle name="Standaard 4 3 2 5 5" xfId="3840" xr:uid="{3EA03BC6-1EFD-469E-81EE-4CB525827D97}"/>
    <cellStyle name="Standaard 4 3 2 6" xfId="478" xr:uid="{899A1DC9-0A29-4369-8250-323968C05E54}"/>
    <cellStyle name="Standaard 4 3 2 6 2" xfId="1374" xr:uid="{3802AD51-3458-4ED4-A5E8-E220EB12A920}"/>
    <cellStyle name="Standaard 4 3 2 6 2 2" xfId="3166" xr:uid="{C0A028E2-317E-40FE-A860-5E985B4FE3B5}"/>
    <cellStyle name="Standaard 4 3 2 6 2 2 2" xfId="6752" xr:uid="{3E8C4642-3C19-4265-A2C8-8B7A7CE7ADD6}"/>
    <cellStyle name="Standaard 4 3 2 6 2 3" xfId="4960" xr:uid="{70AA9D02-F4F0-47C6-8310-89B906AF8EA2}"/>
    <cellStyle name="Standaard 4 3 2 6 3" xfId="2270" xr:uid="{FCBBCA66-2D97-4ED9-88BB-3DDB92DF6A3A}"/>
    <cellStyle name="Standaard 4 3 2 6 3 2" xfId="5856" xr:uid="{2EA92BF5-B96B-4898-A2ED-D554DFEC358B}"/>
    <cellStyle name="Standaard 4 3 2 6 4" xfId="4064" xr:uid="{4792C5DA-3874-4DC8-AF7D-784B7E7E15C7}"/>
    <cellStyle name="Standaard 4 3 2 7" xfId="926" xr:uid="{1A6C9EE5-263F-498F-B569-D10B75A277F7}"/>
    <cellStyle name="Standaard 4 3 2 7 2" xfId="2718" xr:uid="{2B3E0095-A844-4AE2-9831-38C7EF47DBD2}"/>
    <cellStyle name="Standaard 4 3 2 7 2 2" xfId="6304" xr:uid="{D4EF55FB-BA1C-407B-824C-9CB09A6B52DA}"/>
    <cellStyle name="Standaard 4 3 2 7 3" xfId="4512" xr:uid="{FE955E9A-B5D5-43A1-9D56-9F34BE8A26FF}"/>
    <cellStyle name="Standaard 4 3 2 8" xfId="1822" xr:uid="{A7C6BA25-119F-4158-89C9-9D387AC838DA}"/>
    <cellStyle name="Standaard 4 3 2 8 2" xfId="5408" xr:uid="{80020EC5-C3FE-4899-878C-380D294460B2}"/>
    <cellStyle name="Standaard 4 3 2 9" xfId="3616" xr:uid="{75A544A8-2C08-4675-9F5F-43E92CC81DD8}"/>
    <cellStyle name="Standaard 4 3 3" xfId="44" xr:uid="{8740D6FD-5ADD-4989-A2C0-B90E7D2E6971}"/>
    <cellStyle name="Standaard 4 3 3 2" xfId="100" xr:uid="{D9BEBF6D-A3CB-42D1-A652-678380FB4D75}"/>
    <cellStyle name="Standaard 4 3 3 2 2" xfId="212" xr:uid="{EE835619-9361-414F-A8F6-FA89E586EC94}"/>
    <cellStyle name="Standaard 4 3 3 2 2 2" xfId="436" xr:uid="{7D1DD616-FE57-43D6-97DD-2CE58937AA6B}"/>
    <cellStyle name="Standaard 4 3 3 2 2 2 2" xfId="884" xr:uid="{65F32EE3-88C8-4E1B-9074-F5EFD1569C40}"/>
    <cellStyle name="Standaard 4 3 3 2 2 2 2 2" xfId="1780" xr:uid="{D99AD6EF-C5F8-4BC2-9F15-FA129676376D}"/>
    <cellStyle name="Standaard 4 3 3 2 2 2 2 2 2" xfId="3572" xr:uid="{66DE2E05-953E-4A66-BDE2-38076046CCB2}"/>
    <cellStyle name="Standaard 4 3 3 2 2 2 2 2 2 2" xfId="7158" xr:uid="{8D1D5E60-5058-4890-A873-8BA4BF42391B}"/>
    <cellStyle name="Standaard 4 3 3 2 2 2 2 2 3" xfId="5366" xr:uid="{BB3A0713-FF36-436B-A327-F9E952B189FE}"/>
    <cellStyle name="Standaard 4 3 3 2 2 2 2 3" xfId="2676" xr:uid="{B65B0B12-2258-43FA-BA49-000E6F05D11F}"/>
    <cellStyle name="Standaard 4 3 3 2 2 2 2 3 2" xfId="6262" xr:uid="{FB77D9DE-B563-48CC-B1F4-405BF6EF7A90}"/>
    <cellStyle name="Standaard 4 3 3 2 2 2 2 4" xfId="4470" xr:uid="{0F159F70-A8FC-4B27-9C8E-919EDB69FFA4}"/>
    <cellStyle name="Standaard 4 3 3 2 2 2 3" xfId="1332" xr:uid="{E2A785DF-860D-49D3-B423-869B276DC166}"/>
    <cellStyle name="Standaard 4 3 3 2 2 2 3 2" xfId="3124" xr:uid="{F3C79DC2-EED4-4BDE-A15B-DD174E13CB09}"/>
    <cellStyle name="Standaard 4 3 3 2 2 2 3 2 2" xfId="6710" xr:uid="{61912961-12D5-4E9D-B9D6-817F07FF02B7}"/>
    <cellStyle name="Standaard 4 3 3 2 2 2 3 3" xfId="4918" xr:uid="{AEECBE79-52C3-4FFF-84E5-97D39D147089}"/>
    <cellStyle name="Standaard 4 3 3 2 2 2 4" xfId="2228" xr:uid="{7064D13B-6A5B-42D7-972F-C8F8EB240393}"/>
    <cellStyle name="Standaard 4 3 3 2 2 2 4 2" xfId="5814" xr:uid="{E8A1D37C-0159-4D71-9A58-4EA89797B1C4}"/>
    <cellStyle name="Standaard 4 3 3 2 2 2 5" xfId="4022" xr:uid="{CCC1A88E-5DB6-460A-B81D-452670EE4A31}"/>
    <cellStyle name="Standaard 4 3 3 2 2 3" xfId="660" xr:uid="{88F39190-34DE-49D1-B9D5-B16ECF143E37}"/>
    <cellStyle name="Standaard 4 3 3 2 2 3 2" xfId="1556" xr:uid="{567D4F80-B475-4A0B-AA80-B71CA11933F0}"/>
    <cellStyle name="Standaard 4 3 3 2 2 3 2 2" xfId="3348" xr:uid="{FF3E0262-E745-4EFA-8263-482543170DC3}"/>
    <cellStyle name="Standaard 4 3 3 2 2 3 2 2 2" xfId="6934" xr:uid="{4CF24FEA-A669-4768-9EE2-B58718FF7FF8}"/>
    <cellStyle name="Standaard 4 3 3 2 2 3 2 3" xfId="5142" xr:uid="{EA95F54F-7092-45FF-AC55-FA69E623084B}"/>
    <cellStyle name="Standaard 4 3 3 2 2 3 3" xfId="2452" xr:uid="{B646E768-7A88-4223-B49B-6D507137C6A0}"/>
    <cellStyle name="Standaard 4 3 3 2 2 3 3 2" xfId="6038" xr:uid="{7392F178-3703-4819-AA1F-4C18A3112590}"/>
    <cellStyle name="Standaard 4 3 3 2 2 3 4" xfId="4246" xr:uid="{E62C0EC1-7F80-4107-9E19-C86816FD6A5C}"/>
    <cellStyle name="Standaard 4 3 3 2 2 4" xfId="1108" xr:uid="{A68AFF1F-D85C-4857-94BD-2EE65BCF3590}"/>
    <cellStyle name="Standaard 4 3 3 2 2 4 2" xfId="2900" xr:uid="{FC874CA3-246D-4385-A174-F64E45E22AF7}"/>
    <cellStyle name="Standaard 4 3 3 2 2 4 2 2" xfId="6486" xr:uid="{8BD90D38-0985-41CA-9F5C-0368C268C7C0}"/>
    <cellStyle name="Standaard 4 3 3 2 2 4 3" xfId="4694" xr:uid="{0382E815-47C9-4A10-BF92-79768E818C7D}"/>
    <cellStyle name="Standaard 4 3 3 2 2 5" xfId="2004" xr:uid="{544E4451-0519-4F8F-B5BE-0309F97A738D}"/>
    <cellStyle name="Standaard 4 3 3 2 2 5 2" xfId="5590" xr:uid="{23BE18E7-4129-4BD0-B27F-0B8B6593E075}"/>
    <cellStyle name="Standaard 4 3 3 2 2 6" xfId="3798" xr:uid="{4CED0005-917A-458A-8DF9-F2EB26C57BA2}"/>
    <cellStyle name="Standaard 4 3 3 2 3" xfId="324" xr:uid="{8EA80915-9964-4D1F-9C80-BFC77FF65EAF}"/>
    <cellStyle name="Standaard 4 3 3 2 3 2" xfId="772" xr:uid="{B35388D6-6C5A-4018-8981-2C20368F3AEC}"/>
    <cellStyle name="Standaard 4 3 3 2 3 2 2" xfId="1668" xr:uid="{D1773E2D-B444-4661-A035-763A4531B1B7}"/>
    <cellStyle name="Standaard 4 3 3 2 3 2 2 2" xfId="3460" xr:uid="{BE62B0AD-372C-43FD-809B-61ADB5D32425}"/>
    <cellStyle name="Standaard 4 3 3 2 3 2 2 2 2" xfId="7046" xr:uid="{CF9D9BD3-027B-4995-B067-BC4BD1C50607}"/>
    <cellStyle name="Standaard 4 3 3 2 3 2 2 3" xfId="5254" xr:uid="{02FDF4C0-06AB-4A22-A03F-FEA6DCF465D0}"/>
    <cellStyle name="Standaard 4 3 3 2 3 2 3" xfId="2564" xr:uid="{32F3B7E5-66A1-4174-BD83-9BBC42ED3EF5}"/>
    <cellStyle name="Standaard 4 3 3 2 3 2 3 2" xfId="6150" xr:uid="{3C620054-EDD3-4B29-90E4-3BDFD20C74A1}"/>
    <cellStyle name="Standaard 4 3 3 2 3 2 4" xfId="4358" xr:uid="{40D5D9D6-C095-4405-B6BD-9AEA42335A5E}"/>
    <cellStyle name="Standaard 4 3 3 2 3 3" xfId="1220" xr:uid="{01350A9E-A947-4E0B-A61D-AFD3FD49719E}"/>
    <cellStyle name="Standaard 4 3 3 2 3 3 2" xfId="3012" xr:uid="{6489A656-53B0-4711-9B13-D2B5CED235D5}"/>
    <cellStyle name="Standaard 4 3 3 2 3 3 2 2" xfId="6598" xr:uid="{AE1EE2FE-BDD6-4708-B764-B946A9B41F0D}"/>
    <cellStyle name="Standaard 4 3 3 2 3 3 3" xfId="4806" xr:uid="{73AA06A3-BBD3-4D62-8900-9CBE895C79F4}"/>
    <cellStyle name="Standaard 4 3 3 2 3 4" xfId="2116" xr:uid="{7CA130F5-312E-4A69-BFF4-2415F58930F2}"/>
    <cellStyle name="Standaard 4 3 3 2 3 4 2" xfId="5702" xr:uid="{5AB254F3-0CB3-4826-80FE-F9618049B3F1}"/>
    <cellStyle name="Standaard 4 3 3 2 3 5" xfId="3910" xr:uid="{77EB61CF-677C-4718-9544-9598396D8A68}"/>
    <cellStyle name="Standaard 4 3 3 2 4" xfId="548" xr:uid="{E80BF134-89B0-4C96-BE49-6F61825C3FA8}"/>
    <cellStyle name="Standaard 4 3 3 2 4 2" xfId="1444" xr:uid="{6F089F63-5114-48BE-9147-5C596BDC9543}"/>
    <cellStyle name="Standaard 4 3 3 2 4 2 2" xfId="3236" xr:uid="{44CE3239-4E38-4000-81DD-AC14C37100EF}"/>
    <cellStyle name="Standaard 4 3 3 2 4 2 2 2" xfId="6822" xr:uid="{39D94EF8-CCFD-4CAB-A1A4-CBBEA5A2A3C4}"/>
    <cellStyle name="Standaard 4 3 3 2 4 2 3" xfId="5030" xr:uid="{8967D11B-9640-47DB-8F94-BDF5D716F846}"/>
    <cellStyle name="Standaard 4 3 3 2 4 3" xfId="2340" xr:uid="{D2F7DC43-1863-4316-96FA-62EFC685973B}"/>
    <cellStyle name="Standaard 4 3 3 2 4 3 2" xfId="5926" xr:uid="{598ED59C-C568-4865-9991-983537B4D4C4}"/>
    <cellStyle name="Standaard 4 3 3 2 4 4" xfId="4134" xr:uid="{DDDBAA13-4C6E-4DAF-945B-BFB0C8ED0845}"/>
    <cellStyle name="Standaard 4 3 3 2 5" xfId="996" xr:uid="{4B21151D-1C3B-433A-93C9-B50400943A9B}"/>
    <cellStyle name="Standaard 4 3 3 2 5 2" xfId="2788" xr:uid="{44039C6C-6D3D-4334-92D2-982CBB2020C1}"/>
    <cellStyle name="Standaard 4 3 3 2 5 2 2" xfId="6374" xr:uid="{627068A7-5EA7-4EF4-99B8-1C6A3457C066}"/>
    <cellStyle name="Standaard 4 3 3 2 5 3" xfId="4582" xr:uid="{2851A22B-7DC9-4889-A390-CE12FCBE38C5}"/>
    <cellStyle name="Standaard 4 3 3 2 6" xfId="1892" xr:uid="{5E852324-1B57-44C4-BB82-57E4F5C89DE7}"/>
    <cellStyle name="Standaard 4 3 3 2 6 2" xfId="5478" xr:uid="{EDE2859C-45ED-4F04-915B-98BBEF6D38F8}"/>
    <cellStyle name="Standaard 4 3 3 2 7" xfId="3686" xr:uid="{A058DC0A-1D0B-4414-8106-38EC57AD99A8}"/>
    <cellStyle name="Standaard 4 3 3 3" xfId="156" xr:uid="{89247926-F348-46D2-8DB9-7D222CED985C}"/>
    <cellStyle name="Standaard 4 3 3 3 2" xfId="380" xr:uid="{E92B6E25-469E-4F97-9682-6204E45A0F3A}"/>
    <cellStyle name="Standaard 4 3 3 3 2 2" xfId="828" xr:uid="{E1733E87-E344-4A73-A5F8-BFEFCE0CCC84}"/>
    <cellStyle name="Standaard 4 3 3 3 2 2 2" xfId="1724" xr:uid="{5C6230C2-1FA8-41A9-A654-17D67F781026}"/>
    <cellStyle name="Standaard 4 3 3 3 2 2 2 2" xfId="3516" xr:uid="{87E5CCD4-5505-491D-86F6-2F227DEEB357}"/>
    <cellStyle name="Standaard 4 3 3 3 2 2 2 2 2" xfId="7102" xr:uid="{627979E4-5E1A-4C25-8E51-EDDBF4D2FCF3}"/>
    <cellStyle name="Standaard 4 3 3 3 2 2 2 3" xfId="5310" xr:uid="{56C28226-1457-4C35-A904-3539E7A1AA79}"/>
    <cellStyle name="Standaard 4 3 3 3 2 2 3" xfId="2620" xr:uid="{638404C5-832B-4460-9054-CF5034BEE3F8}"/>
    <cellStyle name="Standaard 4 3 3 3 2 2 3 2" xfId="6206" xr:uid="{FBC2D072-E521-46AF-993C-7D3759165C4B}"/>
    <cellStyle name="Standaard 4 3 3 3 2 2 4" xfId="4414" xr:uid="{1BFAEF23-5053-4EF7-B9BA-793751A17780}"/>
    <cellStyle name="Standaard 4 3 3 3 2 3" xfId="1276" xr:uid="{61C517D9-8F37-48C8-8E2E-9572C0F73207}"/>
    <cellStyle name="Standaard 4 3 3 3 2 3 2" xfId="3068" xr:uid="{110F3EAE-A8D7-42BE-A39A-8612F4A71A04}"/>
    <cellStyle name="Standaard 4 3 3 3 2 3 2 2" xfId="6654" xr:uid="{F59808AF-A186-4684-9FBC-FFD4A090CDCA}"/>
    <cellStyle name="Standaard 4 3 3 3 2 3 3" xfId="4862" xr:uid="{E87F912C-5119-4988-A3F8-73EF9A0BCF79}"/>
    <cellStyle name="Standaard 4 3 3 3 2 4" xfId="2172" xr:uid="{5273C99F-C464-4A01-BF07-F40FB03A5BF8}"/>
    <cellStyle name="Standaard 4 3 3 3 2 4 2" xfId="5758" xr:uid="{5433E50E-E97C-433D-A559-452CA8F618AE}"/>
    <cellStyle name="Standaard 4 3 3 3 2 5" xfId="3966" xr:uid="{6075EF70-781A-4000-9082-F12C0C53309F}"/>
    <cellStyle name="Standaard 4 3 3 3 3" xfId="604" xr:uid="{9256C105-3B40-4F5A-A458-BD66EB4426EC}"/>
    <cellStyle name="Standaard 4 3 3 3 3 2" xfId="1500" xr:uid="{A2F6509E-FD0B-4618-B69A-6136E91CFDBA}"/>
    <cellStyle name="Standaard 4 3 3 3 3 2 2" xfId="3292" xr:uid="{1598A22C-65D3-4C3D-AD4E-3EBA1E14604E}"/>
    <cellStyle name="Standaard 4 3 3 3 3 2 2 2" xfId="6878" xr:uid="{A8F28082-2882-4D34-95D0-5A0DE45AF207}"/>
    <cellStyle name="Standaard 4 3 3 3 3 2 3" xfId="5086" xr:uid="{B79CE882-2A30-4F40-B57C-FE5BBA6577F5}"/>
    <cellStyle name="Standaard 4 3 3 3 3 3" xfId="2396" xr:uid="{6C7B28C4-AF48-4CCA-AEAF-D2F9A82572DD}"/>
    <cellStyle name="Standaard 4 3 3 3 3 3 2" xfId="5982" xr:uid="{6CFD852A-38A3-485F-ABC5-C47194561695}"/>
    <cellStyle name="Standaard 4 3 3 3 3 4" xfId="4190" xr:uid="{8C351BAA-CEA9-4733-A361-5CFF1301BE2D}"/>
    <cellStyle name="Standaard 4 3 3 3 4" xfId="1052" xr:uid="{A8D0F361-0B1B-42EA-B9D3-76EEEEAB9B7B}"/>
    <cellStyle name="Standaard 4 3 3 3 4 2" xfId="2844" xr:uid="{4B144813-FA0D-4273-BD97-D66E8774DE95}"/>
    <cellStyle name="Standaard 4 3 3 3 4 2 2" xfId="6430" xr:uid="{2CC28C7F-08D2-4C8B-8A22-427100BD1600}"/>
    <cellStyle name="Standaard 4 3 3 3 4 3" xfId="4638" xr:uid="{322FBCBD-FC20-4CF6-B361-21FD2189A716}"/>
    <cellStyle name="Standaard 4 3 3 3 5" xfId="1948" xr:uid="{7ACD0774-E608-4886-A85D-76A88E71B39A}"/>
    <cellStyle name="Standaard 4 3 3 3 5 2" xfId="5534" xr:uid="{AAEDE959-495F-49DC-8F91-FEFD2EDECC9A}"/>
    <cellStyle name="Standaard 4 3 3 3 6" xfId="3742" xr:uid="{2AEE7737-9727-4F0C-BDE8-D928D4A7E02A}"/>
    <cellStyle name="Standaard 4 3 3 4" xfId="268" xr:uid="{A6DAC32A-5B7F-4590-8C56-C5C81D75CD62}"/>
    <cellStyle name="Standaard 4 3 3 4 2" xfId="716" xr:uid="{626F86BA-442C-4E99-A007-B7950AC7F8E6}"/>
    <cellStyle name="Standaard 4 3 3 4 2 2" xfId="1612" xr:uid="{5F731501-2B15-4A9F-87DD-C8E787593BE1}"/>
    <cellStyle name="Standaard 4 3 3 4 2 2 2" xfId="3404" xr:uid="{C7FCA302-A88D-4A18-976E-01F879B0E73E}"/>
    <cellStyle name="Standaard 4 3 3 4 2 2 2 2" xfId="6990" xr:uid="{B8722B26-FAC4-40DB-9D9D-0EF477DAF05F}"/>
    <cellStyle name="Standaard 4 3 3 4 2 2 3" xfId="5198" xr:uid="{18CE43AD-1B5A-4CDA-9062-24696BB6BC77}"/>
    <cellStyle name="Standaard 4 3 3 4 2 3" xfId="2508" xr:uid="{805802BA-014D-48DF-8436-F45B8812B08C}"/>
    <cellStyle name="Standaard 4 3 3 4 2 3 2" xfId="6094" xr:uid="{87D6A7E9-2BB7-4226-B8A7-DB6BA5839183}"/>
    <cellStyle name="Standaard 4 3 3 4 2 4" xfId="4302" xr:uid="{BBCEFD19-8239-40C9-A650-D135A8B59A18}"/>
    <cellStyle name="Standaard 4 3 3 4 3" xfId="1164" xr:uid="{5DA2D2E2-AAE2-414A-B9A6-8DCB78CDD276}"/>
    <cellStyle name="Standaard 4 3 3 4 3 2" xfId="2956" xr:uid="{4DB91E8F-7026-4C8C-8A8E-5D872EBDC872}"/>
    <cellStyle name="Standaard 4 3 3 4 3 2 2" xfId="6542" xr:uid="{8CDEB00C-D8EC-4257-AF05-3EF59FB50AFF}"/>
    <cellStyle name="Standaard 4 3 3 4 3 3" xfId="4750" xr:uid="{DF1E290F-0C8C-450B-A0D9-7BC4C0292613}"/>
    <cellStyle name="Standaard 4 3 3 4 4" xfId="2060" xr:uid="{66EDED22-CEF5-485E-B6FB-64EBF727E20A}"/>
    <cellStyle name="Standaard 4 3 3 4 4 2" xfId="5646" xr:uid="{EB876B89-242C-4F95-AF49-A7AD866840EC}"/>
    <cellStyle name="Standaard 4 3 3 4 5" xfId="3854" xr:uid="{333907E5-9830-4A06-9E82-30E7CEC6265D}"/>
    <cellStyle name="Standaard 4 3 3 5" xfId="492" xr:uid="{0557BA29-DEA6-450C-B9E3-65D5045F62F1}"/>
    <cellStyle name="Standaard 4 3 3 5 2" xfId="1388" xr:uid="{42ADF8CC-8C7B-4AE4-83B7-9321F3BA1F18}"/>
    <cellStyle name="Standaard 4 3 3 5 2 2" xfId="3180" xr:uid="{764E9C81-705A-494D-954B-D6B5F7CA2CB5}"/>
    <cellStyle name="Standaard 4 3 3 5 2 2 2" xfId="6766" xr:uid="{4F2263A9-53FF-40DD-AD3D-615149EE6DFA}"/>
    <cellStyle name="Standaard 4 3 3 5 2 3" xfId="4974" xr:uid="{13C3AF85-D1D8-4AF9-B1FC-2151C89E9ABD}"/>
    <cellStyle name="Standaard 4 3 3 5 3" xfId="2284" xr:uid="{61C0523F-A397-48B2-883E-A121EAAA0CE2}"/>
    <cellStyle name="Standaard 4 3 3 5 3 2" xfId="5870" xr:uid="{354F73F5-25E4-471E-803E-A42B3D03ACC7}"/>
    <cellStyle name="Standaard 4 3 3 5 4" xfId="4078" xr:uid="{8F5EE0C1-5F60-425B-9C59-8F80391CCF0F}"/>
    <cellStyle name="Standaard 4 3 3 6" xfId="940" xr:uid="{FD1B3359-5C36-42E6-B23D-6A8EE607DED9}"/>
    <cellStyle name="Standaard 4 3 3 6 2" xfId="2732" xr:uid="{2E8C5361-88E7-467A-95DB-2BE71F18FCF2}"/>
    <cellStyle name="Standaard 4 3 3 6 2 2" xfId="6318" xr:uid="{53BA5BE3-28F2-4EBC-B3AB-E67B5CE5A155}"/>
    <cellStyle name="Standaard 4 3 3 6 3" xfId="4526" xr:uid="{071DD865-6E4C-4295-81CD-6FC1C2815676}"/>
    <cellStyle name="Standaard 4 3 3 7" xfId="1836" xr:uid="{B7EA2113-C8C8-4333-BAA1-D2087FBBB882}"/>
    <cellStyle name="Standaard 4 3 3 7 2" xfId="5422" xr:uid="{B115064F-4F26-4047-8CE9-7277DF191696}"/>
    <cellStyle name="Standaard 4 3 3 8" xfId="3630" xr:uid="{CBDBB30E-69D9-4B7D-8997-2ABBAC134A53}"/>
    <cellStyle name="Standaard 4 3 4" xfId="72" xr:uid="{48BFA7E7-3E6D-4737-B5A8-393B73B14C29}"/>
    <cellStyle name="Standaard 4 3 4 2" xfId="184" xr:uid="{53E31FD1-AA8B-4D48-B556-68EDB4EB123E}"/>
    <cellStyle name="Standaard 4 3 4 2 2" xfId="408" xr:uid="{473C13C1-A6FB-4D2E-AD02-A673A15B7150}"/>
    <cellStyle name="Standaard 4 3 4 2 2 2" xfId="856" xr:uid="{38B6B637-C09C-46ED-8F41-BF1DB3C5E21F}"/>
    <cellStyle name="Standaard 4 3 4 2 2 2 2" xfId="1752" xr:uid="{CD284EA3-6C5F-470D-B1DD-4DED889666B7}"/>
    <cellStyle name="Standaard 4 3 4 2 2 2 2 2" xfId="3544" xr:uid="{FC3B6FEA-824C-4037-BD85-4674DD559DDC}"/>
    <cellStyle name="Standaard 4 3 4 2 2 2 2 2 2" xfId="7130" xr:uid="{578A5CAF-4D0C-4842-8123-AB774D9B7E83}"/>
    <cellStyle name="Standaard 4 3 4 2 2 2 2 3" xfId="5338" xr:uid="{F0A07550-85A6-4B03-A5FA-E7546D1676E7}"/>
    <cellStyle name="Standaard 4 3 4 2 2 2 3" xfId="2648" xr:uid="{FC879A23-C0FA-4B9F-A48B-598E01CD934E}"/>
    <cellStyle name="Standaard 4 3 4 2 2 2 3 2" xfId="6234" xr:uid="{00B74600-8547-4A28-8A6B-B4AC1052C630}"/>
    <cellStyle name="Standaard 4 3 4 2 2 2 4" xfId="4442" xr:uid="{3F43F0F4-9D4B-4E97-952F-188397D66077}"/>
    <cellStyle name="Standaard 4 3 4 2 2 3" xfId="1304" xr:uid="{5060FC8A-8788-4183-9B32-521DE21D2612}"/>
    <cellStyle name="Standaard 4 3 4 2 2 3 2" xfId="3096" xr:uid="{75172223-42BF-4868-BA6D-CB7D25DC697E}"/>
    <cellStyle name="Standaard 4 3 4 2 2 3 2 2" xfId="6682" xr:uid="{5C3EA270-75C7-48B5-BF96-9E973ED53A88}"/>
    <cellStyle name="Standaard 4 3 4 2 2 3 3" xfId="4890" xr:uid="{0F386B1D-2BBC-4714-AFFF-3B6D179336C2}"/>
    <cellStyle name="Standaard 4 3 4 2 2 4" xfId="2200" xr:uid="{576CC646-91FB-486C-A100-1791E525F18B}"/>
    <cellStyle name="Standaard 4 3 4 2 2 4 2" xfId="5786" xr:uid="{E809B46F-AC23-45DF-9300-0F228FD417BD}"/>
    <cellStyle name="Standaard 4 3 4 2 2 5" xfId="3994" xr:uid="{D6B48DA8-9871-418B-8904-A2786DB79862}"/>
    <cellStyle name="Standaard 4 3 4 2 3" xfId="632" xr:uid="{94326FDB-021A-4E3B-A4AE-0CCA3E02B4E7}"/>
    <cellStyle name="Standaard 4 3 4 2 3 2" xfId="1528" xr:uid="{41C838AB-E7B0-4A99-AE10-6C061DA0F620}"/>
    <cellStyle name="Standaard 4 3 4 2 3 2 2" xfId="3320" xr:uid="{45D764A6-E989-42E1-A299-1BAF69923C7F}"/>
    <cellStyle name="Standaard 4 3 4 2 3 2 2 2" xfId="6906" xr:uid="{9DDF9386-0071-4F37-91FE-7269B36AFACF}"/>
    <cellStyle name="Standaard 4 3 4 2 3 2 3" xfId="5114" xr:uid="{D8DA0644-27EA-4154-82BA-4481C6B55AD9}"/>
    <cellStyle name="Standaard 4 3 4 2 3 3" xfId="2424" xr:uid="{3F37787A-4CD0-4EFA-A47C-316C517BD0CE}"/>
    <cellStyle name="Standaard 4 3 4 2 3 3 2" xfId="6010" xr:uid="{A3B010E7-0D6A-444A-AB91-00FDE7EA0A37}"/>
    <cellStyle name="Standaard 4 3 4 2 3 4" xfId="4218" xr:uid="{22DC3870-CCF0-466C-9516-33C06A33E6B7}"/>
    <cellStyle name="Standaard 4 3 4 2 4" xfId="1080" xr:uid="{4AD7AA6E-0D34-4D74-8420-A6605F773428}"/>
    <cellStyle name="Standaard 4 3 4 2 4 2" xfId="2872" xr:uid="{2A09BB97-42A0-4E00-BD08-7BCCD868C43B}"/>
    <cellStyle name="Standaard 4 3 4 2 4 2 2" xfId="6458" xr:uid="{769534E8-7A66-4E22-AD87-DC77F25C53B5}"/>
    <cellStyle name="Standaard 4 3 4 2 4 3" xfId="4666" xr:uid="{90DC5B21-EED3-4E7B-80AB-52D642CB00CA}"/>
    <cellStyle name="Standaard 4 3 4 2 5" xfId="1976" xr:uid="{7130A2FF-2D4D-4B1D-B90B-D7EF01351730}"/>
    <cellStyle name="Standaard 4 3 4 2 5 2" xfId="5562" xr:uid="{35539D39-8D53-4C49-A9E8-BE4CD6E94F9B}"/>
    <cellStyle name="Standaard 4 3 4 2 6" xfId="3770" xr:uid="{106858E4-BFC0-4956-A7E3-2D78721E419F}"/>
    <cellStyle name="Standaard 4 3 4 3" xfId="296" xr:uid="{E6B353B6-EBF1-4625-BC2C-D185B1677266}"/>
    <cellStyle name="Standaard 4 3 4 3 2" xfId="744" xr:uid="{4F14A4EB-63DD-4ADA-8096-B50515C59EBA}"/>
    <cellStyle name="Standaard 4 3 4 3 2 2" xfId="1640" xr:uid="{4FB8CF9D-D8F7-4C43-8804-938BBA2E76D5}"/>
    <cellStyle name="Standaard 4 3 4 3 2 2 2" xfId="3432" xr:uid="{9A193AEC-6D5D-41A2-AA57-42CB8A484F2F}"/>
    <cellStyle name="Standaard 4 3 4 3 2 2 2 2" xfId="7018" xr:uid="{E4233581-4AF0-47D8-BEFB-265FDE047F82}"/>
    <cellStyle name="Standaard 4 3 4 3 2 2 3" xfId="5226" xr:uid="{32C0AC48-5932-4E86-BD70-C180AA70199E}"/>
    <cellStyle name="Standaard 4 3 4 3 2 3" xfId="2536" xr:uid="{7D21DFB9-D350-47C3-81C2-9705D759EFBF}"/>
    <cellStyle name="Standaard 4 3 4 3 2 3 2" xfId="6122" xr:uid="{CAA7A7C7-16F3-4915-9CCD-0BC26C7CD3D3}"/>
    <cellStyle name="Standaard 4 3 4 3 2 4" xfId="4330" xr:uid="{50C85D25-DD96-4C29-89F1-328597327B21}"/>
    <cellStyle name="Standaard 4 3 4 3 3" xfId="1192" xr:uid="{F8D56CEB-5ADE-40C8-85F5-53D87F869DD9}"/>
    <cellStyle name="Standaard 4 3 4 3 3 2" xfId="2984" xr:uid="{7075BE45-1773-4A93-9FE8-2FB5E464AB8D}"/>
    <cellStyle name="Standaard 4 3 4 3 3 2 2" xfId="6570" xr:uid="{8C09C269-6D77-4944-8685-CB86DB62AFBD}"/>
    <cellStyle name="Standaard 4 3 4 3 3 3" xfId="4778" xr:uid="{171BF4F3-CB4E-46AE-A92C-C63B31982394}"/>
    <cellStyle name="Standaard 4 3 4 3 4" xfId="2088" xr:uid="{7A1C831A-F0F3-48C8-BC55-F437AD0500C8}"/>
    <cellStyle name="Standaard 4 3 4 3 4 2" xfId="5674" xr:uid="{EBA6B1A2-994B-4732-8F81-A7561DBCB5A8}"/>
    <cellStyle name="Standaard 4 3 4 3 5" xfId="3882" xr:uid="{761D100A-063A-47EC-B312-8CE3267F1C65}"/>
    <cellStyle name="Standaard 4 3 4 4" xfId="520" xr:uid="{A4CD2BA7-9D38-408F-8FBC-648D8A47C389}"/>
    <cellStyle name="Standaard 4 3 4 4 2" xfId="1416" xr:uid="{7E1DE792-E6D6-4FF4-8512-BDA876390A26}"/>
    <cellStyle name="Standaard 4 3 4 4 2 2" xfId="3208" xr:uid="{B9E3D90C-EAC3-4DE6-BA58-41C2BF581E1F}"/>
    <cellStyle name="Standaard 4 3 4 4 2 2 2" xfId="6794" xr:uid="{56F195B4-63B3-46A6-8216-0A1B5682F4CA}"/>
    <cellStyle name="Standaard 4 3 4 4 2 3" xfId="5002" xr:uid="{B4B5F475-F5AC-4995-9489-95C5E4FC682E}"/>
    <cellStyle name="Standaard 4 3 4 4 3" xfId="2312" xr:uid="{1B01FD99-5453-4439-AA8F-2DF047233891}"/>
    <cellStyle name="Standaard 4 3 4 4 3 2" xfId="5898" xr:uid="{C82BA04E-DCA1-4DE2-BEB2-A0CB2DABFF77}"/>
    <cellStyle name="Standaard 4 3 4 4 4" xfId="4106" xr:uid="{90756DD7-2216-44FF-96F7-D02A29EC7F77}"/>
    <cellStyle name="Standaard 4 3 4 5" xfId="968" xr:uid="{2D4B7CFC-BEC9-4EEC-8AD8-76773342AB99}"/>
    <cellStyle name="Standaard 4 3 4 5 2" xfId="2760" xr:uid="{E70C971C-E4A9-49BB-ADCA-88382BFBCC13}"/>
    <cellStyle name="Standaard 4 3 4 5 2 2" xfId="6346" xr:uid="{84F833CF-35D8-40F0-9346-04A53664CF8D}"/>
    <cellStyle name="Standaard 4 3 4 5 3" xfId="4554" xr:uid="{E40C8BE6-DC5F-438E-98F1-50DF46E30F7E}"/>
    <cellStyle name="Standaard 4 3 4 6" xfId="1864" xr:uid="{1BC06048-5EF7-43D1-9FF3-4F2560EE4A4B}"/>
    <cellStyle name="Standaard 4 3 4 6 2" xfId="5450" xr:uid="{C12093C5-9FE7-47D1-A2AF-585272CBB8DF}"/>
    <cellStyle name="Standaard 4 3 4 7" xfId="3658" xr:uid="{6DB312B1-7530-46C1-B538-5C9815C213EE}"/>
    <cellStyle name="Standaard 4 3 5" xfId="128" xr:uid="{465CCC81-C00F-4A6C-9C70-E4434D3D3154}"/>
    <cellStyle name="Standaard 4 3 5 2" xfId="352" xr:uid="{00A029E0-3EC8-4514-8077-35487A4B6500}"/>
    <cellStyle name="Standaard 4 3 5 2 2" xfId="800" xr:uid="{E7A02BEA-F8B2-4B38-92F2-BB066CDA110F}"/>
    <cellStyle name="Standaard 4 3 5 2 2 2" xfId="1696" xr:uid="{FE413ED0-F6A1-435D-9968-05ACA02E70F7}"/>
    <cellStyle name="Standaard 4 3 5 2 2 2 2" xfId="3488" xr:uid="{2DB35421-8C42-4142-BE9C-BB9EA0F51930}"/>
    <cellStyle name="Standaard 4 3 5 2 2 2 2 2" xfId="7074" xr:uid="{6B59F667-E7CC-428E-904F-A2A704FF960B}"/>
    <cellStyle name="Standaard 4 3 5 2 2 2 3" xfId="5282" xr:uid="{232D28C1-3D45-4076-8A1B-429FDD68E68E}"/>
    <cellStyle name="Standaard 4 3 5 2 2 3" xfId="2592" xr:uid="{AAA79E90-073A-45A7-8797-DDDF0717D44B}"/>
    <cellStyle name="Standaard 4 3 5 2 2 3 2" xfId="6178" xr:uid="{51FBC4EC-F5A7-4DE5-A220-2FA10A4EC180}"/>
    <cellStyle name="Standaard 4 3 5 2 2 4" xfId="4386" xr:uid="{3E50DA80-744B-4D3E-82F6-7CD74109ADD1}"/>
    <cellStyle name="Standaard 4 3 5 2 3" xfId="1248" xr:uid="{492A4CBB-AC51-4157-962C-33FF3B0447F6}"/>
    <cellStyle name="Standaard 4 3 5 2 3 2" xfId="3040" xr:uid="{A7C7928A-12E7-4F64-8EC0-47269CDA1960}"/>
    <cellStyle name="Standaard 4 3 5 2 3 2 2" xfId="6626" xr:uid="{C87B5F37-3600-4420-8CBA-286653541E69}"/>
    <cellStyle name="Standaard 4 3 5 2 3 3" xfId="4834" xr:uid="{B9723B6A-63CB-47B2-A273-B0E20FD54114}"/>
    <cellStyle name="Standaard 4 3 5 2 4" xfId="2144" xr:uid="{F5C81FCF-0153-4822-81EC-CA0880BD3021}"/>
    <cellStyle name="Standaard 4 3 5 2 4 2" xfId="5730" xr:uid="{B7ACF9F5-D293-43ED-914F-0CA94FA479FF}"/>
    <cellStyle name="Standaard 4 3 5 2 5" xfId="3938" xr:uid="{1AF761EC-C2DE-4D77-BDE9-5FCFF72975D5}"/>
    <cellStyle name="Standaard 4 3 5 3" xfId="576" xr:uid="{B8311C78-E372-44FD-898D-D98CCA487813}"/>
    <cellStyle name="Standaard 4 3 5 3 2" xfId="1472" xr:uid="{D2527408-F17A-4AAE-BE58-DFAF013742CA}"/>
    <cellStyle name="Standaard 4 3 5 3 2 2" xfId="3264" xr:uid="{7D5BF75C-B47F-4A63-89DB-F23937ED9CCD}"/>
    <cellStyle name="Standaard 4 3 5 3 2 2 2" xfId="6850" xr:uid="{02B4E2E6-E062-41B7-8D8A-F327379B302B}"/>
    <cellStyle name="Standaard 4 3 5 3 2 3" xfId="5058" xr:uid="{7940F73E-4968-407C-B816-5D2604BBD00E}"/>
    <cellStyle name="Standaard 4 3 5 3 3" xfId="2368" xr:uid="{F8C1C52E-EBA1-4BB3-9262-36F7C47AED74}"/>
    <cellStyle name="Standaard 4 3 5 3 3 2" xfId="5954" xr:uid="{C173E18A-35DD-41DC-8632-CEE4F9D60AA6}"/>
    <cellStyle name="Standaard 4 3 5 3 4" xfId="4162" xr:uid="{3B61A69C-A5BD-46F8-935E-DE0B0EA8067A}"/>
    <cellStyle name="Standaard 4 3 5 4" xfId="1024" xr:uid="{43EA0730-C50B-4AA6-8BEF-D430A17AF972}"/>
    <cellStyle name="Standaard 4 3 5 4 2" xfId="2816" xr:uid="{BC7F87AB-535D-416E-8C32-528D452E713B}"/>
    <cellStyle name="Standaard 4 3 5 4 2 2" xfId="6402" xr:uid="{1F31A101-184D-47B8-A008-FA3135B1D2C7}"/>
    <cellStyle name="Standaard 4 3 5 4 3" xfId="4610" xr:uid="{EA5A66FA-BB47-4A11-8FCA-28CE75F553EE}"/>
    <cellStyle name="Standaard 4 3 5 5" xfId="1920" xr:uid="{5904C687-68CE-4EC2-ABF9-977D948864B8}"/>
    <cellStyle name="Standaard 4 3 5 5 2" xfId="5506" xr:uid="{099D7ABA-95FF-4C6C-BB06-BF3F1B34DAD2}"/>
    <cellStyle name="Standaard 4 3 5 6" xfId="3714" xr:uid="{1CF46F8D-CA88-4E04-9BBF-FAD96A19F0FB}"/>
    <cellStyle name="Standaard 4 3 6" xfId="240" xr:uid="{D1FB36E1-DB45-418C-871B-8219442FD20E}"/>
    <cellStyle name="Standaard 4 3 6 2" xfId="688" xr:uid="{DEEF9BB8-7D92-43D3-9F06-806F942EE449}"/>
    <cellStyle name="Standaard 4 3 6 2 2" xfId="1584" xr:uid="{9501D12C-70F5-448A-8C6E-271268838AC4}"/>
    <cellStyle name="Standaard 4 3 6 2 2 2" xfId="3376" xr:uid="{DC095E59-6CA6-4BA9-B668-6E31EB1E937C}"/>
    <cellStyle name="Standaard 4 3 6 2 2 2 2" xfId="6962" xr:uid="{8FD527FD-2207-4D44-805B-9490C5DF798D}"/>
    <cellStyle name="Standaard 4 3 6 2 2 3" xfId="5170" xr:uid="{EE7929B8-1BD7-477E-BEB9-898ED86D6E70}"/>
    <cellStyle name="Standaard 4 3 6 2 3" xfId="2480" xr:uid="{A91F66DB-E49E-4457-879C-5C91BFDCB35F}"/>
    <cellStyle name="Standaard 4 3 6 2 3 2" xfId="6066" xr:uid="{9F433ACA-9D5D-4767-9348-D2C0989626E8}"/>
    <cellStyle name="Standaard 4 3 6 2 4" xfId="4274" xr:uid="{B484406C-D4DC-4062-9F3F-FA47BACF3FE5}"/>
    <cellStyle name="Standaard 4 3 6 3" xfId="1136" xr:uid="{4F7BF044-6912-4533-8DC0-7EA2AB0F9B6F}"/>
    <cellStyle name="Standaard 4 3 6 3 2" xfId="2928" xr:uid="{97779CCE-DF9B-4923-8125-5B18882FEFAF}"/>
    <cellStyle name="Standaard 4 3 6 3 2 2" xfId="6514" xr:uid="{A4EB7312-2CDB-4FC7-859A-124050003814}"/>
    <cellStyle name="Standaard 4 3 6 3 3" xfId="4722" xr:uid="{7CF9763F-3601-463E-85EC-9F523AF1C71A}"/>
    <cellStyle name="Standaard 4 3 6 4" xfId="2032" xr:uid="{6404FF0A-CB4D-4024-B82C-5EF2C1D2A010}"/>
    <cellStyle name="Standaard 4 3 6 4 2" xfId="5618" xr:uid="{1F1D2F52-A178-480E-BBAF-A2B5787237F9}"/>
    <cellStyle name="Standaard 4 3 6 5" xfId="3826" xr:uid="{CB2DB46B-3B97-43FD-8B5D-42E263931C2C}"/>
    <cellStyle name="Standaard 4 3 7" xfId="464" xr:uid="{5A4A87B6-3879-4176-B27E-D87A213F8F75}"/>
    <cellStyle name="Standaard 4 3 7 2" xfId="1360" xr:uid="{963D0BB1-0BE2-4922-9632-635C75527CA7}"/>
    <cellStyle name="Standaard 4 3 7 2 2" xfId="3152" xr:uid="{2BA18EAA-F770-45C3-B818-5CC11AE9F737}"/>
    <cellStyle name="Standaard 4 3 7 2 2 2" xfId="6738" xr:uid="{3B87B858-2C3E-4C10-BD1C-7590CB1D85F9}"/>
    <cellStyle name="Standaard 4 3 7 2 3" xfId="4946" xr:uid="{63E86052-CD9B-4E40-988B-1C948B0A027F}"/>
    <cellStyle name="Standaard 4 3 7 3" xfId="2256" xr:uid="{C454E8FD-ED96-44DB-82CF-3B99328F3447}"/>
    <cellStyle name="Standaard 4 3 7 3 2" xfId="5842" xr:uid="{FEB815BB-2CAE-4F18-87B5-423E60AB193A}"/>
    <cellStyle name="Standaard 4 3 7 4" xfId="4050" xr:uid="{5CF1BB72-6DDD-4A1F-B870-CD2DA4B00C6E}"/>
    <cellStyle name="Standaard 4 3 8" xfId="912" xr:uid="{0DE2502A-E4D8-4A97-950C-880226FAA7CD}"/>
    <cellStyle name="Standaard 4 3 8 2" xfId="2704" xr:uid="{5FF85DB7-CD2F-494C-8F57-71FBFCB750BD}"/>
    <cellStyle name="Standaard 4 3 8 2 2" xfId="6290" xr:uid="{C49C29D8-0858-4D31-8BD8-F28020E624AC}"/>
    <cellStyle name="Standaard 4 3 8 3" xfId="4498" xr:uid="{64F497F5-246F-4421-BA09-1432AD88A2C9}"/>
    <cellStyle name="Standaard 4 3 9" xfId="1808" xr:uid="{410FC51C-6550-4E25-811B-2C0A25A76137}"/>
    <cellStyle name="Standaard 4 3 9 2" xfId="5394" xr:uid="{2C31E8FC-9F86-48C1-AAA1-A849C6A02F13}"/>
    <cellStyle name="Standaard 4 4" xfId="22" xr:uid="{DFD67B06-97FD-427C-B322-8A98A802B8F7}"/>
    <cellStyle name="Standaard 4 4 2" xfId="51" xr:uid="{340A652B-5EAB-42D9-B1B7-C9CB902CF4EB}"/>
    <cellStyle name="Standaard 4 4 2 2" xfId="107" xr:uid="{D719E970-4CDE-4A56-A4A4-3AD797412C31}"/>
    <cellStyle name="Standaard 4 4 2 2 2" xfId="219" xr:uid="{A0BC1B26-E941-49F0-854D-DBFA67805F8B}"/>
    <cellStyle name="Standaard 4 4 2 2 2 2" xfId="443" xr:uid="{4B514B69-9540-40ED-9C25-EFECCB31E30F}"/>
    <cellStyle name="Standaard 4 4 2 2 2 2 2" xfId="891" xr:uid="{1423014A-574C-4481-8B09-F4FC4B9D5344}"/>
    <cellStyle name="Standaard 4 4 2 2 2 2 2 2" xfId="1787" xr:uid="{5C52862E-7F88-4F6F-9321-4A7994A75A62}"/>
    <cellStyle name="Standaard 4 4 2 2 2 2 2 2 2" xfId="3579" xr:uid="{C05A9396-C98B-466C-909D-81D61C34EA7D}"/>
    <cellStyle name="Standaard 4 4 2 2 2 2 2 2 2 2" xfId="7165" xr:uid="{3C40ED28-3C41-4CA5-AAD8-97BC74F65DA2}"/>
    <cellStyle name="Standaard 4 4 2 2 2 2 2 2 3" xfId="5373" xr:uid="{D94A3F60-2876-426F-A488-414C69F42892}"/>
    <cellStyle name="Standaard 4 4 2 2 2 2 2 3" xfId="2683" xr:uid="{BB32BB16-17BD-4BF0-9FAD-538949492571}"/>
    <cellStyle name="Standaard 4 4 2 2 2 2 2 3 2" xfId="6269" xr:uid="{CB1F7A4A-82A3-4B69-ABA9-F2842D665407}"/>
    <cellStyle name="Standaard 4 4 2 2 2 2 2 4" xfId="4477" xr:uid="{9DD47A74-A05E-45E1-9742-3D8752872B24}"/>
    <cellStyle name="Standaard 4 4 2 2 2 2 3" xfId="1339" xr:uid="{B7AB2E30-6BF1-4406-8F1F-0D81F1C773AF}"/>
    <cellStyle name="Standaard 4 4 2 2 2 2 3 2" xfId="3131" xr:uid="{7D613C71-7724-47A9-B878-C395BC69F99B}"/>
    <cellStyle name="Standaard 4 4 2 2 2 2 3 2 2" xfId="6717" xr:uid="{F74BD674-141D-49EB-B037-0D696F0AA337}"/>
    <cellStyle name="Standaard 4 4 2 2 2 2 3 3" xfId="4925" xr:uid="{291F213C-7ED0-4316-B7E0-2C337FE51AAE}"/>
    <cellStyle name="Standaard 4 4 2 2 2 2 4" xfId="2235" xr:uid="{538F3FEA-DA0A-4B8C-B687-4E5B76CD72E8}"/>
    <cellStyle name="Standaard 4 4 2 2 2 2 4 2" xfId="5821" xr:uid="{80DE1FB3-6AE2-4635-9175-7935A1ABB860}"/>
    <cellStyle name="Standaard 4 4 2 2 2 2 5" xfId="4029" xr:uid="{D87C0343-3037-4ED6-A5CC-26E0526102FA}"/>
    <cellStyle name="Standaard 4 4 2 2 2 3" xfId="667" xr:uid="{5907007E-9299-481E-ACB9-F14E1977CFD2}"/>
    <cellStyle name="Standaard 4 4 2 2 2 3 2" xfId="1563" xr:uid="{931775CF-9A96-4EB6-85A8-9A2F78C59563}"/>
    <cellStyle name="Standaard 4 4 2 2 2 3 2 2" xfId="3355" xr:uid="{9A594B98-9FB4-4CEA-A6AC-9163F34057C7}"/>
    <cellStyle name="Standaard 4 4 2 2 2 3 2 2 2" xfId="6941" xr:uid="{45DE4663-7F77-4425-A94B-61F0FB682FB6}"/>
    <cellStyle name="Standaard 4 4 2 2 2 3 2 3" xfId="5149" xr:uid="{A8ADDFE3-5EFC-43F3-B1C6-02EADA26190F}"/>
    <cellStyle name="Standaard 4 4 2 2 2 3 3" xfId="2459" xr:uid="{5D0B0898-7ABE-4D6A-AAA3-472DC6A66D32}"/>
    <cellStyle name="Standaard 4 4 2 2 2 3 3 2" xfId="6045" xr:uid="{162806BA-9CA4-4EE8-A8A3-D8C8113DBF12}"/>
    <cellStyle name="Standaard 4 4 2 2 2 3 4" xfId="4253" xr:uid="{6DAB5A3D-57FB-40B6-A106-A06AA6E66BB4}"/>
    <cellStyle name="Standaard 4 4 2 2 2 4" xfId="1115" xr:uid="{0C8FEA5E-F8FC-40D2-BA4D-29DFF5F59269}"/>
    <cellStyle name="Standaard 4 4 2 2 2 4 2" xfId="2907" xr:uid="{B6159F50-E8D2-4C58-8347-372E1969F24C}"/>
    <cellStyle name="Standaard 4 4 2 2 2 4 2 2" xfId="6493" xr:uid="{38A14DF4-F8C4-48CC-ACE1-1CF9FC24AD50}"/>
    <cellStyle name="Standaard 4 4 2 2 2 4 3" xfId="4701" xr:uid="{30BE8387-2CCB-4578-BF97-1BCE01BC6E8D}"/>
    <cellStyle name="Standaard 4 4 2 2 2 5" xfId="2011" xr:uid="{7E442AEA-3B4E-4258-BE54-96FA75A7347D}"/>
    <cellStyle name="Standaard 4 4 2 2 2 5 2" xfId="5597" xr:uid="{BCE02287-C681-4171-8B0E-7A4A8CBD515A}"/>
    <cellStyle name="Standaard 4 4 2 2 2 6" xfId="3805" xr:uid="{31B71E16-2B39-4705-82E8-C4353A96A87D}"/>
    <cellStyle name="Standaard 4 4 2 2 3" xfId="331" xr:uid="{3534D46F-E933-4AB0-BC27-82D70DBDDA56}"/>
    <cellStyle name="Standaard 4 4 2 2 3 2" xfId="779" xr:uid="{80CF488D-E8F7-44DF-A84B-87EC18AD38E1}"/>
    <cellStyle name="Standaard 4 4 2 2 3 2 2" xfId="1675" xr:uid="{BE630CBA-FD91-40E9-B1C3-5E16E1D82F39}"/>
    <cellStyle name="Standaard 4 4 2 2 3 2 2 2" xfId="3467" xr:uid="{0F29DFDE-9ACE-4B38-818F-9E91C9F2B313}"/>
    <cellStyle name="Standaard 4 4 2 2 3 2 2 2 2" xfId="7053" xr:uid="{012EF812-F28E-44AA-89AD-9121A19E8AD1}"/>
    <cellStyle name="Standaard 4 4 2 2 3 2 2 3" xfId="5261" xr:uid="{EA8A3981-AA10-41EA-86AA-82F013CBA079}"/>
    <cellStyle name="Standaard 4 4 2 2 3 2 3" xfId="2571" xr:uid="{6D568996-A67A-4297-A49C-F7D7DFF25B8B}"/>
    <cellStyle name="Standaard 4 4 2 2 3 2 3 2" xfId="6157" xr:uid="{854C6348-CEA9-4490-9E6C-78AADE642470}"/>
    <cellStyle name="Standaard 4 4 2 2 3 2 4" xfId="4365" xr:uid="{EC226A3E-2305-46D2-87A8-BEE38963CD93}"/>
    <cellStyle name="Standaard 4 4 2 2 3 3" xfId="1227" xr:uid="{C47840EA-AC4E-403F-890A-75AA9D0EC23A}"/>
    <cellStyle name="Standaard 4 4 2 2 3 3 2" xfId="3019" xr:uid="{882FDE73-E0F4-40AF-9EFC-3D017F358012}"/>
    <cellStyle name="Standaard 4 4 2 2 3 3 2 2" xfId="6605" xr:uid="{CBAEF7BB-7C79-4370-B1D2-A0AC9132A982}"/>
    <cellStyle name="Standaard 4 4 2 2 3 3 3" xfId="4813" xr:uid="{DDB12983-0B36-4957-8C82-50AA1D105E1E}"/>
    <cellStyle name="Standaard 4 4 2 2 3 4" xfId="2123" xr:uid="{BD4187E6-5B6A-4FE2-B021-92836BCBF987}"/>
    <cellStyle name="Standaard 4 4 2 2 3 4 2" xfId="5709" xr:uid="{3A383673-EBCA-409A-A2C0-E95227101EA2}"/>
    <cellStyle name="Standaard 4 4 2 2 3 5" xfId="3917" xr:uid="{CD95470F-F80D-46BB-9A21-709737699F54}"/>
    <cellStyle name="Standaard 4 4 2 2 4" xfId="555" xr:uid="{688DBF66-7DFF-4D9B-A84E-F4B30E06F23D}"/>
    <cellStyle name="Standaard 4 4 2 2 4 2" xfId="1451" xr:uid="{A6CCFD25-6655-4832-B681-100B2B7E8FDC}"/>
    <cellStyle name="Standaard 4 4 2 2 4 2 2" xfId="3243" xr:uid="{59E11DC0-2D43-4D94-8257-0701FF3F0B2D}"/>
    <cellStyle name="Standaard 4 4 2 2 4 2 2 2" xfId="6829" xr:uid="{BC2A4837-14BA-4E99-97F7-F7C5DA9DB03F}"/>
    <cellStyle name="Standaard 4 4 2 2 4 2 3" xfId="5037" xr:uid="{B418647C-A93B-45F5-B5E1-F52A5C2074B7}"/>
    <cellStyle name="Standaard 4 4 2 2 4 3" xfId="2347" xr:uid="{AFF0284F-72DA-484C-BE9D-7DB6604E47CE}"/>
    <cellStyle name="Standaard 4 4 2 2 4 3 2" xfId="5933" xr:uid="{CF883C19-9EBF-4871-B9A9-E2B542A1D703}"/>
    <cellStyle name="Standaard 4 4 2 2 4 4" xfId="4141" xr:uid="{D962CF24-6B1B-41E9-B45A-066BC6B0B988}"/>
    <cellStyle name="Standaard 4 4 2 2 5" xfId="1003" xr:uid="{A72BF040-C5A6-4F46-9BF3-397DD9C48CBD}"/>
    <cellStyle name="Standaard 4 4 2 2 5 2" xfId="2795" xr:uid="{BF23655C-25FF-41D1-AD8F-B3D37841DE4C}"/>
    <cellStyle name="Standaard 4 4 2 2 5 2 2" xfId="6381" xr:uid="{76FF7DEC-D571-4DCA-B1D5-4833D67E1F10}"/>
    <cellStyle name="Standaard 4 4 2 2 5 3" xfId="4589" xr:uid="{1B598CFD-829A-434D-8D48-5C75A1C7157E}"/>
    <cellStyle name="Standaard 4 4 2 2 6" xfId="1899" xr:uid="{9DA92FD5-35C3-4C70-8D69-697E0AA08D12}"/>
    <cellStyle name="Standaard 4 4 2 2 6 2" xfId="5485" xr:uid="{176AAE3D-F66A-4BB2-A39D-56B3D6453F79}"/>
    <cellStyle name="Standaard 4 4 2 2 7" xfId="3693" xr:uid="{A8D13778-DB51-4CA5-8190-CBCD8CFF8EF6}"/>
    <cellStyle name="Standaard 4 4 2 3" xfId="163" xr:uid="{D2A29957-A9CA-4C3E-BC66-4489F8F7BBF6}"/>
    <cellStyle name="Standaard 4 4 2 3 2" xfId="387" xr:uid="{8CDD9B30-BF0A-4E1D-8B3C-6B279336D978}"/>
    <cellStyle name="Standaard 4 4 2 3 2 2" xfId="835" xr:uid="{60478130-E258-4BA9-8287-022A72F41409}"/>
    <cellStyle name="Standaard 4 4 2 3 2 2 2" xfId="1731" xr:uid="{D2A9375F-100E-4FB2-93EE-F367B16226F3}"/>
    <cellStyle name="Standaard 4 4 2 3 2 2 2 2" xfId="3523" xr:uid="{3158B6B0-B47B-4636-A3CD-F35A6B995DA4}"/>
    <cellStyle name="Standaard 4 4 2 3 2 2 2 2 2" xfId="7109" xr:uid="{97039914-5B04-429F-9BA7-1790EB3C4F72}"/>
    <cellStyle name="Standaard 4 4 2 3 2 2 2 3" xfId="5317" xr:uid="{9798C288-A834-4344-9DB0-DF5C9DF7A6DA}"/>
    <cellStyle name="Standaard 4 4 2 3 2 2 3" xfId="2627" xr:uid="{A6466C6D-B124-4150-BBCE-15A657DF501F}"/>
    <cellStyle name="Standaard 4 4 2 3 2 2 3 2" xfId="6213" xr:uid="{35B170CA-08EB-4FA8-A3D2-02CE633BFEEA}"/>
    <cellStyle name="Standaard 4 4 2 3 2 2 4" xfId="4421" xr:uid="{FC167C04-2934-4439-B5CE-4E00791BC6BF}"/>
    <cellStyle name="Standaard 4 4 2 3 2 3" xfId="1283" xr:uid="{6E3BD0EF-E4A4-4D41-8813-53667F32ADC5}"/>
    <cellStyle name="Standaard 4 4 2 3 2 3 2" xfId="3075" xr:uid="{6900547B-8E26-44C9-93EC-057AB2C08C17}"/>
    <cellStyle name="Standaard 4 4 2 3 2 3 2 2" xfId="6661" xr:uid="{5961E377-BEE8-4675-A1A1-5638C1507CF0}"/>
    <cellStyle name="Standaard 4 4 2 3 2 3 3" xfId="4869" xr:uid="{F557B057-6DF6-49D9-BF2A-12BE66C3ED4C}"/>
    <cellStyle name="Standaard 4 4 2 3 2 4" xfId="2179" xr:uid="{CC07D751-FBBC-4DC2-9715-8E91BF6CEAD5}"/>
    <cellStyle name="Standaard 4 4 2 3 2 4 2" xfId="5765" xr:uid="{4D5E9287-AD44-4258-B90C-31BAC9A5DCD1}"/>
    <cellStyle name="Standaard 4 4 2 3 2 5" xfId="3973" xr:uid="{666EBA74-1F3B-48FB-8B16-DC5008BF813F}"/>
    <cellStyle name="Standaard 4 4 2 3 3" xfId="611" xr:uid="{D60F0DDB-DD68-4635-84D7-A75E99D2A54C}"/>
    <cellStyle name="Standaard 4 4 2 3 3 2" xfId="1507" xr:uid="{1AA95479-8181-4646-889E-40BB78CB31D7}"/>
    <cellStyle name="Standaard 4 4 2 3 3 2 2" xfId="3299" xr:uid="{F841106C-E5D4-4F4F-9102-9D3E083F626A}"/>
    <cellStyle name="Standaard 4 4 2 3 3 2 2 2" xfId="6885" xr:uid="{315FE7EA-7F82-4892-8225-7D4BB488E319}"/>
    <cellStyle name="Standaard 4 4 2 3 3 2 3" xfId="5093" xr:uid="{32659506-9B1A-4714-BB36-792AF5DE71D5}"/>
    <cellStyle name="Standaard 4 4 2 3 3 3" xfId="2403" xr:uid="{80C1A961-3B45-49C5-B484-9D0E85FBFCAD}"/>
    <cellStyle name="Standaard 4 4 2 3 3 3 2" xfId="5989" xr:uid="{056CA587-AD98-42FF-84E3-988FDB964758}"/>
    <cellStyle name="Standaard 4 4 2 3 3 4" xfId="4197" xr:uid="{1F64773D-4C11-4C5F-B7BD-66D9DF3A4FE0}"/>
    <cellStyle name="Standaard 4 4 2 3 4" xfId="1059" xr:uid="{75237681-D80C-4324-909E-ED8B52F0503C}"/>
    <cellStyle name="Standaard 4 4 2 3 4 2" xfId="2851" xr:uid="{BC3E89AD-035E-4FFC-ABEC-603166FAFDFB}"/>
    <cellStyle name="Standaard 4 4 2 3 4 2 2" xfId="6437" xr:uid="{266BDA21-996C-46C8-8454-714B83888BE5}"/>
    <cellStyle name="Standaard 4 4 2 3 4 3" xfId="4645" xr:uid="{9ED2730F-8331-476C-8DF6-35505476DAF1}"/>
    <cellStyle name="Standaard 4 4 2 3 5" xfId="1955" xr:uid="{61DBD3F9-9577-4581-B142-95B0B01588A4}"/>
    <cellStyle name="Standaard 4 4 2 3 5 2" xfId="5541" xr:uid="{B85173A1-CF23-4535-BBDF-0C0604AD8611}"/>
    <cellStyle name="Standaard 4 4 2 3 6" xfId="3749" xr:uid="{CA228FDE-2EFE-4112-A8F4-7C1EB388E81C}"/>
    <cellStyle name="Standaard 4 4 2 4" xfId="275" xr:uid="{B6A595CD-A922-4558-B43C-F5AA9C4C649A}"/>
    <cellStyle name="Standaard 4 4 2 4 2" xfId="723" xr:uid="{434F7C94-2ACB-4FD9-8072-C007EC089469}"/>
    <cellStyle name="Standaard 4 4 2 4 2 2" xfId="1619" xr:uid="{BD805093-25D1-4495-8525-255A05913E70}"/>
    <cellStyle name="Standaard 4 4 2 4 2 2 2" xfId="3411" xr:uid="{F380D313-6718-4428-A1BA-E16B82A5169C}"/>
    <cellStyle name="Standaard 4 4 2 4 2 2 2 2" xfId="6997" xr:uid="{B0C09276-708B-4638-B695-66C9CE723E67}"/>
    <cellStyle name="Standaard 4 4 2 4 2 2 3" xfId="5205" xr:uid="{E384E373-DC5B-49A4-A225-83D800BD8FD3}"/>
    <cellStyle name="Standaard 4 4 2 4 2 3" xfId="2515" xr:uid="{BB3BBB0F-AB8C-438E-A9BD-6341455D5EBB}"/>
    <cellStyle name="Standaard 4 4 2 4 2 3 2" xfId="6101" xr:uid="{182E2032-44B9-4371-AB48-738DA13F840B}"/>
    <cellStyle name="Standaard 4 4 2 4 2 4" xfId="4309" xr:uid="{CBA260F6-3830-4070-9D41-BC4207AE64B6}"/>
    <cellStyle name="Standaard 4 4 2 4 3" xfId="1171" xr:uid="{B89D9D18-CF86-4F34-B125-7D5CB5EF66D4}"/>
    <cellStyle name="Standaard 4 4 2 4 3 2" xfId="2963" xr:uid="{07DA6C7D-C995-45A9-8288-F7DFA89928A2}"/>
    <cellStyle name="Standaard 4 4 2 4 3 2 2" xfId="6549" xr:uid="{03C9DE08-CC41-4C22-AEDB-CE973C6C9791}"/>
    <cellStyle name="Standaard 4 4 2 4 3 3" xfId="4757" xr:uid="{E1DDF06B-6989-439C-8341-A9BA7E125B58}"/>
    <cellStyle name="Standaard 4 4 2 4 4" xfId="2067" xr:uid="{B9DDB480-C8AF-4BAD-B4EA-6C3DF978B4E3}"/>
    <cellStyle name="Standaard 4 4 2 4 4 2" xfId="5653" xr:uid="{F26273DD-A5FA-4A12-A92F-23804C8B4FDB}"/>
    <cellStyle name="Standaard 4 4 2 4 5" xfId="3861" xr:uid="{E1A451D9-D560-47BE-81D8-F8DF41E6F525}"/>
    <cellStyle name="Standaard 4 4 2 5" xfId="499" xr:uid="{5A76255A-C306-4BC5-906D-81B92ED7B1DC}"/>
    <cellStyle name="Standaard 4 4 2 5 2" xfId="1395" xr:uid="{14969CB5-C525-4C9B-98B1-5784C3B0E19B}"/>
    <cellStyle name="Standaard 4 4 2 5 2 2" xfId="3187" xr:uid="{36849C2D-91C4-434D-829B-730C6A26A2DD}"/>
    <cellStyle name="Standaard 4 4 2 5 2 2 2" xfId="6773" xr:uid="{9AB80BF8-498D-4167-814C-712BFBFC3806}"/>
    <cellStyle name="Standaard 4 4 2 5 2 3" xfId="4981" xr:uid="{14825730-4D21-4035-BAE6-1E84D377C3AB}"/>
    <cellStyle name="Standaard 4 4 2 5 3" xfId="2291" xr:uid="{2D9CBBD0-2991-4143-BBAA-6EEB72D28C0E}"/>
    <cellStyle name="Standaard 4 4 2 5 3 2" xfId="5877" xr:uid="{B41CBF10-D9F9-4175-BAB6-52E8557636CF}"/>
    <cellStyle name="Standaard 4 4 2 5 4" xfId="4085" xr:uid="{BAF5F2C3-4023-4334-B973-1E08B24FC393}"/>
    <cellStyle name="Standaard 4 4 2 6" xfId="947" xr:uid="{971BE7F2-322C-4DCB-AB3D-50620B45EA11}"/>
    <cellStyle name="Standaard 4 4 2 6 2" xfId="2739" xr:uid="{33337550-E0A4-43F2-828D-282B1986A425}"/>
    <cellStyle name="Standaard 4 4 2 6 2 2" xfId="6325" xr:uid="{41859105-55C8-4148-9C21-2698C420F243}"/>
    <cellStyle name="Standaard 4 4 2 6 3" xfId="4533" xr:uid="{9E9934E8-C9E6-4EBE-88FC-133709C209F2}"/>
    <cellStyle name="Standaard 4 4 2 7" xfId="1843" xr:uid="{66E3BBDB-5981-41E9-898E-DB70163C5E37}"/>
    <cellStyle name="Standaard 4 4 2 7 2" xfId="5429" xr:uid="{E895F88B-5349-4B9E-8669-EFD383DEA80E}"/>
    <cellStyle name="Standaard 4 4 2 8" xfId="3637" xr:uid="{D758ACF7-B7B4-4D39-9D6C-3CE57684A34B}"/>
    <cellStyle name="Standaard 4 4 3" xfId="79" xr:uid="{815961E5-05F6-4AF9-93ED-9857EA0E0602}"/>
    <cellStyle name="Standaard 4 4 3 2" xfId="191" xr:uid="{EB158732-A56E-4CAE-AF78-74B1496E11C9}"/>
    <cellStyle name="Standaard 4 4 3 2 2" xfId="415" xr:uid="{2BB8CC9C-FD2C-4AB8-9EDB-4483EC1EBB79}"/>
    <cellStyle name="Standaard 4 4 3 2 2 2" xfId="863" xr:uid="{CD5E935E-F60C-4A6F-83F7-008BCE5F1461}"/>
    <cellStyle name="Standaard 4 4 3 2 2 2 2" xfId="1759" xr:uid="{BDF43B60-9588-49B1-9E9A-16E5C32C2307}"/>
    <cellStyle name="Standaard 4 4 3 2 2 2 2 2" xfId="3551" xr:uid="{5992533B-D7A7-4145-8583-3781AA294B02}"/>
    <cellStyle name="Standaard 4 4 3 2 2 2 2 2 2" xfId="7137" xr:uid="{8AEE1C93-0D5C-4DFF-831C-EB4F528A7DBB}"/>
    <cellStyle name="Standaard 4 4 3 2 2 2 2 3" xfId="5345" xr:uid="{60741646-1113-45D9-9937-2718DE530A06}"/>
    <cellStyle name="Standaard 4 4 3 2 2 2 3" xfId="2655" xr:uid="{4A586161-6F8D-442D-8554-71B48EB923BF}"/>
    <cellStyle name="Standaard 4 4 3 2 2 2 3 2" xfId="6241" xr:uid="{18A58AAB-0363-4B63-9C6D-ED6FDD41827A}"/>
    <cellStyle name="Standaard 4 4 3 2 2 2 4" xfId="4449" xr:uid="{D7BAF721-1E75-4EA7-A8E5-38FF7E2FB835}"/>
    <cellStyle name="Standaard 4 4 3 2 2 3" xfId="1311" xr:uid="{DF9B6840-1BF3-42D6-A5FD-28D9F4D6BD7C}"/>
    <cellStyle name="Standaard 4 4 3 2 2 3 2" xfId="3103" xr:uid="{96291C80-6125-450F-A866-BC1C195F2FCD}"/>
    <cellStyle name="Standaard 4 4 3 2 2 3 2 2" xfId="6689" xr:uid="{D5AD3086-D11F-4EBB-9D40-CD05B3DA3309}"/>
    <cellStyle name="Standaard 4 4 3 2 2 3 3" xfId="4897" xr:uid="{5D64BD1A-A3C0-48E3-8323-E7FC44B88314}"/>
    <cellStyle name="Standaard 4 4 3 2 2 4" xfId="2207" xr:uid="{330C579A-745C-4A00-8FC8-FFD1FB15D3C1}"/>
    <cellStyle name="Standaard 4 4 3 2 2 4 2" xfId="5793" xr:uid="{6CC0A995-2038-468D-A377-366A829B4B5B}"/>
    <cellStyle name="Standaard 4 4 3 2 2 5" xfId="4001" xr:uid="{5DFE14A2-12D3-40B6-B5A6-6DDE5F8A7AFF}"/>
    <cellStyle name="Standaard 4 4 3 2 3" xfId="639" xr:uid="{BFCBF240-25BD-4FE3-A736-DBF1152170E5}"/>
    <cellStyle name="Standaard 4 4 3 2 3 2" xfId="1535" xr:uid="{D8591192-EE5B-40CF-B52B-52C7C4329992}"/>
    <cellStyle name="Standaard 4 4 3 2 3 2 2" xfId="3327" xr:uid="{EA5EFFD4-F418-4AE9-B5E2-88860F58432A}"/>
    <cellStyle name="Standaard 4 4 3 2 3 2 2 2" xfId="6913" xr:uid="{A95A1E14-A464-4D86-8264-F08828F59C30}"/>
    <cellStyle name="Standaard 4 4 3 2 3 2 3" xfId="5121" xr:uid="{18075D54-A26C-4E56-ABB2-66B0C5543E7E}"/>
    <cellStyle name="Standaard 4 4 3 2 3 3" xfId="2431" xr:uid="{7D97A043-87FD-4176-A360-2FB6A670EFF3}"/>
    <cellStyle name="Standaard 4 4 3 2 3 3 2" xfId="6017" xr:uid="{C9B1E1CB-6A63-4141-8CDF-5480949C524B}"/>
    <cellStyle name="Standaard 4 4 3 2 3 4" xfId="4225" xr:uid="{E3215D27-F50A-4E37-9E1A-426B64683B47}"/>
    <cellStyle name="Standaard 4 4 3 2 4" xfId="1087" xr:uid="{44B4417C-39CA-435C-9FBF-3342E500913B}"/>
    <cellStyle name="Standaard 4 4 3 2 4 2" xfId="2879" xr:uid="{3D8CDBB7-601D-47E4-977D-CB13F4C9C12A}"/>
    <cellStyle name="Standaard 4 4 3 2 4 2 2" xfId="6465" xr:uid="{19E5E396-8C44-4E8D-93B3-DF57C79D8D4E}"/>
    <cellStyle name="Standaard 4 4 3 2 4 3" xfId="4673" xr:uid="{17A3C65D-72EF-40CA-9398-4179DB8FCB3B}"/>
    <cellStyle name="Standaard 4 4 3 2 5" xfId="1983" xr:uid="{EACF6EB1-5CC1-464D-879E-6FB0971F1F0C}"/>
    <cellStyle name="Standaard 4 4 3 2 5 2" xfId="5569" xr:uid="{2AA06009-6A71-49AD-95A4-EB2F46C3CDAA}"/>
    <cellStyle name="Standaard 4 4 3 2 6" xfId="3777" xr:uid="{D6BC319A-C511-4BB0-BD41-956A433C7D73}"/>
    <cellStyle name="Standaard 4 4 3 3" xfId="303" xr:uid="{1C902A53-F4A5-44D5-AD17-81CFC6FC0A9A}"/>
    <cellStyle name="Standaard 4 4 3 3 2" xfId="751" xr:uid="{A74DC5A9-14FC-466B-9092-F0C73877AB0A}"/>
    <cellStyle name="Standaard 4 4 3 3 2 2" xfId="1647" xr:uid="{651EE381-2451-4C96-A4F1-D56C63DE8916}"/>
    <cellStyle name="Standaard 4 4 3 3 2 2 2" xfId="3439" xr:uid="{9E1C23D1-4200-46D9-9CD4-92CA595CE809}"/>
    <cellStyle name="Standaard 4 4 3 3 2 2 2 2" xfId="7025" xr:uid="{25D6C6A1-C44B-4577-973D-5C175811F721}"/>
    <cellStyle name="Standaard 4 4 3 3 2 2 3" xfId="5233" xr:uid="{D6B6ED50-3A89-460A-B774-64B71230C99F}"/>
    <cellStyle name="Standaard 4 4 3 3 2 3" xfId="2543" xr:uid="{B324D2D5-85B6-47F1-9437-E3859D6B9FD6}"/>
    <cellStyle name="Standaard 4 4 3 3 2 3 2" xfId="6129" xr:uid="{63680609-FFED-4520-B344-708857294512}"/>
    <cellStyle name="Standaard 4 4 3 3 2 4" xfId="4337" xr:uid="{F439060A-F9E9-42DC-940D-7E6C01AD3682}"/>
    <cellStyle name="Standaard 4 4 3 3 3" xfId="1199" xr:uid="{D79D384E-7B76-4816-9BB5-483F46992895}"/>
    <cellStyle name="Standaard 4 4 3 3 3 2" xfId="2991" xr:uid="{84E4743B-3B31-4DE4-8CD2-1C45A9F50385}"/>
    <cellStyle name="Standaard 4 4 3 3 3 2 2" xfId="6577" xr:uid="{7A1F29D0-F2BF-4FF7-AC1A-D6A41DCF97EF}"/>
    <cellStyle name="Standaard 4 4 3 3 3 3" xfId="4785" xr:uid="{25975BFA-EEDF-40EA-A025-C0436FF88847}"/>
    <cellStyle name="Standaard 4 4 3 3 4" xfId="2095" xr:uid="{EB4A5861-EB53-4C81-BB4D-B7508F52A81B}"/>
    <cellStyle name="Standaard 4 4 3 3 4 2" xfId="5681" xr:uid="{5FE67856-B435-4041-BA01-5F090717CC94}"/>
    <cellStyle name="Standaard 4 4 3 3 5" xfId="3889" xr:uid="{8A1F5525-C2A8-43EF-9A65-813F187B44D3}"/>
    <cellStyle name="Standaard 4 4 3 4" xfId="527" xr:uid="{2B4E40CA-DE10-4703-8972-FA57433DB444}"/>
    <cellStyle name="Standaard 4 4 3 4 2" xfId="1423" xr:uid="{4FE3AD58-1728-4F55-BE05-972127FDB5DB}"/>
    <cellStyle name="Standaard 4 4 3 4 2 2" xfId="3215" xr:uid="{BE62317B-06DC-441A-8919-A2C9EB240A29}"/>
    <cellStyle name="Standaard 4 4 3 4 2 2 2" xfId="6801" xr:uid="{57656057-E1EB-48D1-9215-39151D912894}"/>
    <cellStyle name="Standaard 4 4 3 4 2 3" xfId="5009" xr:uid="{99A24E2D-5DD3-4A32-8C8F-45C734B3BAD4}"/>
    <cellStyle name="Standaard 4 4 3 4 3" xfId="2319" xr:uid="{700F4179-4DF4-4ACA-B8DC-52141BE6DCD2}"/>
    <cellStyle name="Standaard 4 4 3 4 3 2" xfId="5905" xr:uid="{EFB010F4-9110-4C07-9263-1196300FCEF5}"/>
    <cellStyle name="Standaard 4 4 3 4 4" xfId="4113" xr:uid="{7D4786F1-EBB2-4516-B448-16CDC53FC5BD}"/>
    <cellStyle name="Standaard 4 4 3 5" xfId="975" xr:uid="{1BBAAE18-DFFC-4D76-9624-9E6F6DEFFB00}"/>
    <cellStyle name="Standaard 4 4 3 5 2" xfId="2767" xr:uid="{4C700781-64D7-45EF-AB62-313720BD91FA}"/>
    <cellStyle name="Standaard 4 4 3 5 2 2" xfId="6353" xr:uid="{32428D4F-D50C-4545-94B3-BBF13255F7FA}"/>
    <cellStyle name="Standaard 4 4 3 5 3" xfId="4561" xr:uid="{88EEFE65-17B6-4DD9-A92B-97CA6FDE89DB}"/>
    <cellStyle name="Standaard 4 4 3 6" xfId="1871" xr:uid="{DE1E0E22-31F2-4515-89E7-8FE4E3D1F113}"/>
    <cellStyle name="Standaard 4 4 3 6 2" xfId="5457" xr:uid="{60DB943F-F410-4470-9225-387767706E09}"/>
    <cellStyle name="Standaard 4 4 3 7" xfId="3665" xr:uid="{1B41B44A-1AED-41C2-8705-DAC7589459DF}"/>
    <cellStyle name="Standaard 4 4 4" xfId="135" xr:uid="{8D5A54A6-9804-43D4-81E2-46200C973C63}"/>
    <cellStyle name="Standaard 4 4 4 2" xfId="359" xr:uid="{BABC5638-4248-46AE-B46B-222B9DA80779}"/>
    <cellStyle name="Standaard 4 4 4 2 2" xfId="807" xr:uid="{A8ADE029-88BC-4302-ACF5-AB225E1FDBB2}"/>
    <cellStyle name="Standaard 4 4 4 2 2 2" xfId="1703" xr:uid="{965A3DB6-8FBF-4096-958A-941C6B2DBDC4}"/>
    <cellStyle name="Standaard 4 4 4 2 2 2 2" xfId="3495" xr:uid="{CC5085AE-F26E-4CF1-997A-3002E6D8AB4B}"/>
    <cellStyle name="Standaard 4 4 4 2 2 2 2 2" xfId="7081" xr:uid="{864597F0-65BB-4F12-B113-E0A6ECC84FF1}"/>
    <cellStyle name="Standaard 4 4 4 2 2 2 3" xfId="5289" xr:uid="{B6B391BA-8A6E-4993-B024-537D15425952}"/>
    <cellStyle name="Standaard 4 4 4 2 2 3" xfId="2599" xr:uid="{564C560B-2526-461C-8957-396D204A9E22}"/>
    <cellStyle name="Standaard 4 4 4 2 2 3 2" xfId="6185" xr:uid="{E253ADD2-63D5-423C-BF32-BAB153F80E76}"/>
    <cellStyle name="Standaard 4 4 4 2 2 4" xfId="4393" xr:uid="{2E02E73D-3E10-4577-9519-0C110B0D71D4}"/>
    <cellStyle name="Standaard 4 4 4 2 3" xfId="1255" xr:uid="{12279DDF-847D-4467-82D8-6B6C9EDB3406}"/>
    <cellStyle name="Standaard 4 4 4 2 3 2" xfId="3047" xr:uid="{00AA6E41-8C65-42FE-869D-1CE4F5A40AA2}"/>
    <cellStyle name="Standaard 4 4 4 2 3 2 2" xfId="6633" xr:uid="{08ADF0E6-A8A8-4A2A-AC9A-B63D29C5CC23}"/>
    <cellStyle name="Standaard 4 4 4 2 3 3" xfId="4841" xr:uid="{E607823F-AB9C-47F9-AC77-2B00A55F9D36}"/>
    <cellStyle name="Standaard 4 4 4 2 4" xfId="2151" xr:uid="{F42A098D-22DC-40A6-8F44-5FCBFA390530}"/>
    <cellStyle name="Standaard 4 4 4 2 4 2" xfId="5737" xr:uid="{C4169578-9C43-42F6-A0F8-F94F7CF448B3}"/>
    <cellStyle name="Standaard 4 4 4 2 5" xfId="3945" xr:uid="{843DD906-D0B0-404A-8226-CEBB6F90C76C}"/>
    <cellStyle name="Standaard 4 4 4 3" xfId="583" xr:uid="{ECFB519C-BCC0-4EE1-9252-6172931092D9}"/>
    <cellStyle name="Standaard 4 4 4 3 2" xfId="1479" xr:uid="{807E3448-939C-4930-A589-94CA42BEBE09}"/>
    <cellStyle name="Standaard 4 4 4 3 2 2" xfId="3271" xr:uid="{876882F1-92CE-449F-930A-202A7B3B704A}"/>
    <cellStyle name="Standaard 4 4 4 3 2 2 2" xfId="6857" xr:uid="{BBC758CE-D00F-40F7-AEE4-629980238169}"/>
    <cellStyle name="Standaard 4 4 4 3 2 3" xfId="5065" xr:uid="{45F970A6-4972-47C2-97F7-419B03EBE657}"/>
    <cellStyle name="Standaard 4 4 4 3 3" xfId="2375" xr:uid="{004515B1-7F4D-4452-81C4-05B4F5375BA5}"/>
    <cellStyle name="Standaard 4 4 4 3 3 2" xfId="5961" xr:uid="{5A44D212-BA47-4BFF-BAEE-0D35650D3A5E}"/>
    <cellStyle name="Standaard 4 4 4 3 4" xfId="4169" xr:uid="{55E18A3D-B195-463D-A37E-9F9F164240F4}"/>
    <cellStyle name="Standaard 4 4 4 4" xfId="1031" xr:uid="{0A534074-34CB-4F84-9328-42E6FCF561FF}"/>
    <cellStyle name="Standaard 4 4 4 4 2" xfId="2823" xr:uid="{D51A740A-86C1-4A2F-837C-3E0E8654413C}"/>
    <cellStyle name="Standaard 4 4 4 4 2 2" xfId="6409" xr:uid="{8674965D-BEEF-4EAF-A177-E072870BD013}"/>
    <cellStyle name="Standaard 4 4 4 4 3" xfId="4617" xr:uid="{6341838F-0AF0-4777-A0D3-3F6F9E80F022}"/>
    <cellStyle name="Standaard 4 4 4 5" xfId="1927" xr:uid="{6CC95CFE-1661-4642-800A-CF4B251CA9A4}"/>
    <cellStyle name="Standaard 4 4 4 5 2" xfId="5513" xr:uid="{9AABDB6F-9A4B-40D6-AC9C-E746A2987B9F}"/>
    <cellStyle name="Standaard 4 4 4 6" xfId="3721" xr:uid="{F1A3BFDE-0268-4B72-BBB7-7CC01D37B05D}"/>
    <cellStyle name="Standaard 4 4 5" xfId="247" xr:uid="{0AE5A242-2C51-47CD-B6BC-65E783E168CE}"/>
    <cellStyle name="Standaard 4 4 5 2" xfId="695" xr:uid="{65E96F3B-C8C0-4171-B4D9-A3844910F2DC}"/>
    <cellStyle name="Standaard 4 4 5 2 2" xfId="1591" xr:uid="{4CCB5273-C97F-42AC-9779-8B4711ED5194}"/>
    <cellStyle name="Standaard 4 4 5 2 2 2" xfId="3383" xr:uid="{CF1B8DCA-5280-419C-93A7-859EA7378F79}"/>
    <cellStyle name="Standaard 4 4 5 2 2 2 2" xfId="6969" xr:uid="{FEA2E4F2-1CAC-4452-AF78-71070DC20FFE}"/>
    <cellStyle name="Standaard 4 4 5 2 2 3" xfId="5177" xr:uid="{40932C28-8060-4EB1-8CB1-BBAD80543B2E}"/>
    <cellStyle name="Standaard 4 4 5 2 3" xfId="2487" xr:uid="{D19367CD-E58B-4896-B7C5-AE5E0228022A}"/>
    <cellStyle name="Standaard 4 4 5 2 3 2" xfId="6073" xr:uid="{E7803767-A48C-48DC-8084-628D9CFE131B}"/>
    <cellStyle name="Standaard 4 4 5 2 4" xfId="4281" xr:uid="{4A12A133-B526-4CA4-A25C-C40DDCE28FE4}"/>
    <cellStyle name="Standaard 4 4 5 3" xfId="1143" xr:uid="{15DC9C97-3D58-4CC0-92EC-F38362000640}"/>
    <cellStyle name="Standaard 4 4 5 3 2" xfId="2935" xr:uid="{BE3A37DD-C71F-4E21-81BC-946040AD3892}"/>
    <cellStyle name="Standaard 4 4 5 3 2 2" xfId="6521" xr:uid="{01E3ADE1-8AEB-41C7-BE8C-F798838FEA8A}"/>
    <cellStyle name="Standaard 4 4 5 3 3" xfId="4729" xr:uid="{218BC72B-3744-44B4-9C4D-9F6068F2253D}"/>
    <cellStyle name="Standaard 4 4 5 4" xfId="2039" xr:uid="{BE96D1D1-ADE3-48AB-BFCD-90656E11EBCF}"/>
    <cellStyle name="Standaard 4 4 5 4 2" xfId="5625" xr:uid="{75240F51-4E7A-467C-A3B9-DDB1422044B3}"/>
    <cellStyle name="Standaard 4 4 5 5" xfId="3833" xr:uid="{0D1978F0-2618-47E1-A099-AA7651A7A7BB}"/>
    <cellStyle name="Standaard 4 4 6" xfId="471" xr:uid="{BB0577B7-B6DA-482C-A635-56AB3B24DF78}"/>
    <cellStyle name="Standaard 4 4 6 2" xfId="1367" xr:uid="{DCCEE1F6-BA6D-455F-A13F-87565AFF67AE}"/>
    <cellStyle name="Standaard 4 4 6 2 2" xfId="3159" xr:uid="{54A8FF38-430A-4072-BD4C-ED7DB3DA40DF}"/>
    <cellStyle name="Standaard 4 4 6 2 2 2" xfId="6745" xr:uid="{B1316A4E-1A9A-4376-88B8-0AFEB02E36AD}"/>
    <cellStyle name="Standaard 4 4 6 2 3" xfId="4953" xr:uid="{3B51F741-83CE-4AA1-9A43-A76871B6FB9D}"/>
    <cellStyle name="Standaard 4 4 6 3" xfId="2263" xr:uid="{3DE56D55-80F2-4CA9-A9A3-4D91EF97A38E}"/>
    <cellStyle name="Standaard 4 4 6 3 2" xfId="5849" xr:uid="{C1235FD6-174A-4640-89BF-63C964CD73EA}"/>
    <cellStyle name="Standaard 4 4 6 4" xfId="4057" xr:uid="{2AEA74FA-18A6-44FE-A766-61FE4CF1A773}"/>
    <cellStyle name="Standaard 4 4 7" xfId="919" xr:uid="{EAA56F1B-18F5-4A0D-9D14-254DB2CC178D}"/>
    <cellStyle name="Standaard 4 4 7 2" xfId="2711" xr:uid="{113B5BC6-CC5E-4906-BA3D-B67BB343006F}"/>
    <cellStyle name="Standaard 4 4 7 2 2" xfId="6297" xr:uid="{7B58F26C-4410-48BF-AD4F-997EB4F39BB6}"/>
    <cellStyle name="Standaard 4 4 7 3" xfId="4505" xr:uid="{C8B22599-5224-4E1F-940D-5AE80910C5D5}"/>
    <cellStyle name="Standaard 4 4 8" xfId="1815" xr:uid="{A6021D23-CDB2-4727-A987-7548DC8076A6}"/>
    <cellStyle name="Standaard 4 4 8 2" xfId="5401" xr:uid="{6DB28DE4-0A0E-4DA3-8C50-F3D4276A2A07}"/>
    <cellStyle name="Standaard 4 4 9" xfId="3609" xr:uid="{A46B4B3E-A856-4CC1-915A-54B6916C6656}"/>
    <cellStyle name="Standaard 4 5" xfId="37" xr:uid="{B6F80CF0-6618-4332-B9AE-CBB080EA9049}"/>
    <cellStyle name="Standaard 4 5 2" xfId="93" xr:uid="{F5335D3C-15CD-4208-BC96-64DCF226D2A8}"/>
    <cellStyle name="Standaard 4 5 2 2" xfId="205" xr:uid="{CB1CA357-8E9A-4822-BB92-DA6EF140EB3F}"/>
    <cellStyle name="Standaard 4 5 2 2 2" xfId="429" xr:uid="{8B2AD74F-8BFC-4AB3-9249-E63A9BD47116}"/>
    <cellStyle name="Standaard 4 5 2 2 2 2" xfId="877" xr:uid="{8268F0F2-6C9F-43CB-B8A8-2F5F765973CF}"/>
    <cellStyle name="Standaard 4 5 2 2 2 2 2" xfId="1773" xr:uid="{48F4E469-0889-4AE9-874E-ED861839194A}"/>
    <cellStyle name="Standaard 4 5 2 2 2 2 2 2" xfId="3565" xr:uid="{E879BD75-EB99-4638-874C-4FC86B98A9E7}"/>
    <cellStyle name="Standaard 4 5 2 2 2 2 2 2 2" xfId="7151" xr:uid="{C5E5E326-1CAF-4CA5-9A32-DCC1F5FABF9F}"/>
    <cellStyle name="Standaard 4 5 2 2 2 2 2 3" xfId="5359" xr:uid="{A26399EE-945F-4BBF-91ED-8058512FE79A}"/>
    <cellStyle name="Standaard 4 5 2 2 2 2 3" xfId="2669" xr:uid="{03D70C54-D83B-424F-99CB-C5D8106402E2}"/>
    <cellStyle name="Standaard 4 5 2 2 2 2 3 2" xfId="6255" xr:uid="{9BE844B6-911E-4AE8-B234-4FC1927B132D}"/>
    <cellStyle name="Standaard 4 5 2 2 2 2 4" xfId="4463" xr:uid="{A133C48F-625A-4344-B577-38216EF51684}"/>
    <cellStyle name="Standaard 4 5 2 2 2 3" xfId="1325" xr:uid="{16B7F721-E516-4D63-9180-603BC63CE9AE}"/>
    <cellStyle name="Standaard 4 5 2 2 2 3 2" xfId="3117" xr:uid="{AD3D4D57-722D-41D4-83A4-4F8248F4241B}"/>
    <cellStyle name="Standaard 4 5 2 2 2 3 2 2" xfId="6703" xr:uid="{FE8EFBDA-F6CA-4EA6-8BF1-DCDE330A3DF9}"/>
    <cellStyle name="Standaard 4 5 2 2 2 3 3" xfId="4911" xr:uid="{6B94AF3C-0357-4E29-8B31-14581D8AE67F}"/>
    <cellStyle name="Standaard 4 5 2 2 2 4" xfId="2221" xr:uid="{5B0DAD91-720E-4CD4-BDCF-880040423593}"/>
    <cellStyle name="Standaard 4 5 2 2 2 4 2" xfId="5807" xr:uid="{CAD403E5-5A2D-4020-A026-8B229779F40C}"/>
    <cellStyle name="Standaard 4 5 2 2 2 5" xfId="4015" xr:uid="{0F3AFFCF-02D4-480D-B0FB-16092E6DBD6C}"/>
    <cellStyle name="Standaard 4 5 2 2 3" xfId="653" xr:uid="{14F9F198-2369-495E-82DE-519FC0C257EA}"/>
    <cellStyle name="Standaard 4 5 2 2 3 2" xfId="1549" xr:uid="{2A96FF3E-F42D-411E-BBA7-D10FE134C771}"/>
    <cellStyle name="Standaard 4 5 2 2 3 2 2" xfId="3341" xr:uid="{BA6BD88D-8132-4771-803C-434D5A84F9F6}"/>
    <cellStyle name="Standaard 4 5 2 2 3 2 2 2" xfId="6927" xr:uid="{86DA7B10-F1C5-4138-A9F9-16E42212F554}"/>
    <cellStyle name="Standaard 4 5 2 2 3 2 3" xfId="5135" xr:uid="{3C8830FF-0BFD-4957-8C57-477FC76E7324}"/>
    <cellStyle name="Standaard 4 5 2 2 3 3" xfId="2445" xr:uid="{F3B7C3FC-EDB8-47EF-98C8-34673E6A9949}"/>
    <cellStyle name="Standaard 4 5 2 2 3 3 2" xfId="6031" xr:uid="{FAFD0F40-E949-4A23-A3C4-6BD19D9769F5}"/>
    <cellStyle name="Standaard 4 5 2 2 3 4" xfId="4239" xr:uid="{F7FDD228-E702-40FA-9B81-065040DA95B5}"/>
    <cellStyle name="Standaard 4 5 2 2 4" xfId="1101" xr:uid="{0057D90D-4508-48FF-A070-BB5DB0482CF9}"/>
    <cellStyle name="Standaard 4 5 2 2 4 2" xfId="2893" xr:uid="{38E490D8-DE17-4022-9A7E-A32995052FC0}"/>
    <cellStyle name="Standaard 4 5 2 2 4 2 2" xfId="6479" xr:uid="{C7ADC9C8-7F73-43E9-9BC0-8A6C0B83DDFF}"/>
    <cellStyle name="Standaard 4 5 2 2 4 3" xfId="4687" xr:uid="{4FCDFAB2-1783-4F81-B067-836E8725BAD8}"/>
    <cellStyle name="Standaard 4 5 2 2 5" xfId="1997" xr:uid="{C743C2F3-9286-4124-8A70-9A4A933A08B5}"/>
    <cellStyle name="Standaard 4 5 2 2 5 2" xfId="5583" xr:uid="{C7101035-B99F-4C44-895E-ADB53041AB7E}"/>
    <cellStyle name="Standaard 4 5 2 2 6" xfId="3791" xr:uid="{04341C2E-2A2B-4D7E-9D96-05920B2E57A5}"/>
    <cellStyle name="Standaard 4 5 2 3" xfId="317" xr:uid="{02B03C29-F3D4-414D-94C8-E0C007716A01}"/>
    <cellStyle name="Standaard 4 5 2 3 2" xfId="765" xr:uid="{D00A42DA-65F4-4D11-BDE0-B9A2C1090F88}"/>
    <cellStyle name="Standaard 4 5 2 3 2 2" xfId="1661" xr:uid="{CF82F14E-FA8A-4F97-88A3-6F0BA44AFDF2}"/>
    <cellStyle name="Standaard 4 5 2 3 2 2 2" xfId="3453" xr:uid="{8A7AFB3C-44DD-4583-B02D-EEBE59FFDD3B}"/>
    <cellStyle name="Standaard 4 5 2 3 2 2 2 2" xfId="7039" xr:uid="{4E7F8F89-852B-4BB4-8F54-E6765011CC59}"/>
    <cellStyle name="Standaard 4 5 2 3 2 2 3" xfId="5247" xr:uid="{DBCBDE49-C982-47CC-9A13-49F6AF6D763A}"/>
    <cellStyle name="Standaard 4 5 2 3 2 3" xfId="2557" xr:uid="{CF07F6B6-2DD8-43BC-BEC5-00ABC130B4DE}"/>
    <cellStyle name="Standaard 4 5 2 3 2 3 2" xfId="6143" xr:uid="{3A1884D7-1AA5-4A93-8C73-F24004C768B7}"/>
    <cellStyle name="Standaard 4 5 2 3 2 4" xfId="4351" xr:uid="{6F1E2FFE-A44A-4790-AED2-4CAE3E4F520F}"/>
    <cellStyle name="Standaard 4 5 2 3 3" xfId="1213" xr:uid="{D8FEDD58-3706-497F-9F6A-5807957B064C}"/>
    <cellStyle name="Standaard 4 5 2 3 3 2" xfId="3005" xr:uid="{AF82FC57-EFEB-4E1D-BC94-66C7DDC4D6A9}"/>
    <cellStyle name="Standaard 4 5 2 3 3 2 2" xfId="6591" xr:uid="{132D7380-4C16-4343-80DD-810AD0EE5815}"/>
    <cellStyle name="Standaard 4 5 2 3 3 3" xfId="4799" xr:uid="{37DB42B2-C694-4ABA-ABC7-96C012AFA67E}"/>
    <cellStyle name="Standaard 4 5 2 3 4" xfId="2109" xr:uid="{108D2234-003B-46F0-A88F-4A3EFE80F3DB}"/>
    <cellStyle name="Standaard 4 5 2 3 4 2" xfId="5695" xr:uid="{EB4514BA-5472-48BC-8247-AA3D0C44D3E6}"/>
    <cellStyle name="Standaard 4 5 2 3 5" xfId="3903" xr:uid="{62421BCD-AC8E-4156-B016-9318C7CF287A}"/>
    <cellStyle name="Standaard 4 5 2 4" xfId="541" xr:uid="{D8697AC9-A9D0-4437-885E-449A9A63A436}"/>
    <cellStyle name="Standaard 4 5 2 4 2" xfId="1437" xr:uid="{55E0403F-87C3-403A-B1FA-6D69806D765A}"/>
    <cellStyle name="Standaard 4 5 2 4 2 2" xfId="3229" xr:uid="{E4E8C543-42F0-4792-944A-CC166758B96C}"/>
    <cellStyle name="Standaard 4 5 2 4 2 2 2" xfId="6815" xr:uid="{2D2DD5F8-01A0-4EF7-8C99-E0E1E4EAB54D}"/>
    <cellStyle name="Standaard 4 5 2 4 2 3" xfId="5023" xr:uid="{FB6F3706-92B4-400C-93C2-04E328A5C8B1}"/>
    <cellStyle name="Standaard 4 5 2 4 3" xfId="2333" xr:uid="{107F9473-F850-449A-9E08-16366254992E}"/>
    <cellStyle name="Standaard 4 5 2 4 3 2" xfId="5919" xr:uid="{C0236BDB-45F5-477D-B300-76E4DA2AEEF0}"/>
    <cellStyle name="Standaard 4 5 2 4 4" xfId="4127" xr:uid="{8D262322-D24A-453B-9A30-B8A72B692667}"/>
    <cellStyle name="Standaard 4 5 2 5" xfId="989" xr:uid="{60761DAE-711A-41EE-B5F0-BE176C6B1A80}"/>
    <cellStyle name="Standaard 4 5 2 5 2" xfId="2781" xr:uid="{23E41341-07F7-4060-A506-36246C3DB6BD}"/>
    <cellStyle name="Standaard 4 5 2 5 2 2" xfId="6367" xr:uid="{DD70059E-E9A5-4CD3-8298-C8081D5C5F48}"/>
    <cellStyle name="Standaard 4 5 2 5 3" xfId="4575" xr:uid="{2BB628F9-07D3-4A33-A1E8-827F1B0A45F3}"/>
    <cellStyle name="Standaard 4 5 2 6" xfId="1885" xr:uid="{89B8822A-00C6-4BCA-AC5B-C2F9E8143FE6}"/>
    <cellStyle name="Standaard 4 5 2 6 2" xfId="5471" xr:uid="{A42110D2-C7C9-40CF-89D3-55CC3FED710E}"/>
    <cellStyle name="Standaard 4 5 2 7" xfId="3679" xr:uid="{EAE922B6-B493-495C-9A16-3AC3B17FF800}"/>
    <cellStyle name="Standaard 4 5 3" xfId="149" xr:uid="{AC7DB33D-4101-402A-AAEB-9D0C80A48B69}"/>
    <cellStyle name="Standaard 4 5 3 2" xfId="373" xr:uid="{3B61F494-3071-4FD9-B1E4-1BDB07C5CAA3}"/>
    <cellStyle name="Standaard 4 5 3 2 2" xfId="821" xr:uid="{B0AE68D8-399D-4E11-8052-8C3F13BAAFB7}"/>
    <cellStyle name="Standaard 4 5 3 2 2 2" xfId="1717" xr:uid="{3F90CBC7-AD52-400C-9166-5056E4858183}"/>
    <cellStyle name="Standaard 4 5 3 2 2 2 2" xfId="3509" xr:uid="{B8050ADD-6CF6-4992-B9E1-0848FFFDD1B6}"/>
    <cellStyle name="Standaard 4 5 3 2 2 2 2 2" xfId="7095" xr:uid="{064BA8B3-D4AD-42F3-A776-08A3FF3275AC}"/>
    <cellStyle name="Standaard 4 5 3 2 2 2 3" xfId="5303" xr:uid="{E81A88B3-4E98-4B3F-A2B5-1E42F36B2DF0}"/>
    <cellStyle name="Standaard 4 5 3 2 2 3" xfId="2613" xr:uid="{19A0A337-72A0-4C62-B8F3-873FE7C4CF39}"/>
    <cellStyle name="Standaard 4 5 3 2 2 3 2" xfId="6199" xr:uid="{1A09EDD8-29EE-4F56-9B0A-D67940F5D96B}"/>
    <cellStyle name="Standaard 4 5 3 2 2 4" xfId="4407" xr:uid="{AF02AB42-3FBB-405B-8562-841BE9EEF0BD}"/>
    <cellStyle name="Standaard 4 5 3 2 3" xfId="1269" xr:uid="{FD4AEA91-78C6-4661-8BB2-90141188D8F8}"/>
    <cellStyle name="Standaard 4 5 3 2 3 2" xfId="3061" xr:uid="{4D01A209-14FF-4CCB-B357-E951AA4161C9}"/>
    <cellStyle name="Standaard 4 5 3 2 3 2 2" xfId="6647" xr:uid="{3DD32D23-7C52-487E-A324-ACA1CF7B495E}"/>
    <cellStyle name="Standaard 4 5 3 2 3 3" xfId="4855" xr:uid="{FC539AF3-5534-409C-BF05-78A160280416}"/>
    <cellStyle name="Standaard 4 5 3 2 4" xfId="2165" xr:uid="{F7C71A83-8DB2-487B-9E1B-D9BE3EEC7AAB}"/>
    <cellStyle name="Standaard 4 5 3 2 4 2" xfId="5751" xr:uid="{937B513A-03F2-4F30-936E-3A65F3C76EAD}"/>
    <cellStyle name="Standaard 4 5 3 2 5" xfId="3959" xr:uid="{D017F653-2A5E-4107-9B3C-E640EDE6DF2A}"/>
    <cellStyle name="Standaard 4 5 3 3" xfId="597" xr:uid="{A684E9FB-05D7-4A12-A33F-5B464DA81550}"/>
    <cellStyle name="Standaard 4 5 3 3 2" xfId="1493" xr:uid="{5EDFD763-60F4-43AB-8EDA-A4A237178EAA}"/>
    <cellStyle name="Standaard 4 5 3 3 2 2" xfId="3285" xr:uid="{4091DEF5-DE18-45C9-AEFB-58C1078756F6}"/>
    <cellStyle name="Standaard 4 5 3 3 2 2 2" xfId="6871" xr:uid="{6DFE7CB0-52A3-4422-B928-F8C982D13485}"/>
    <cellStyle name="Standaard 4 5 3 3 2 3" xfId="5079" xr:uid="{B9C0D823-BC7F-498A-BEC1-1AACA06FDBC6}"/>
    <cellStyle name="Standaard 4 5 3 3 3" xfId="2389" xr:uid="{F0EE60AD-38A5-408E-AE1C-928A3A219086}"/>
    <cellStyle name="Standaard 4 5 3 3 3 2" xfId="5975" xr:uid="{220A9872-ED00-4CAF-BA07-DDC34E429E15}"/>
    <cellStyle name="Standaard 4 5 3 3 4" xfId="4183" xr:uid="{31010355-AEF9-471E-8FBB-47BCC881B42B}"/>
    <cellStyle name="Standaard 4 5 3 4" xfId="1045" xr:uid="{7FE95AEF-910C-4D2E-9ADE-73063012A26D}"/>
    <cellStyle name="Standaard 4 5 3 4 2" xfId="2837" xr:uid="{F7641108-79AE-4FE2-89DA-92D939D29781}"/>
    <cellStyle name="Standaard 4 5 3 4 2 2" xfId="6423" xr:uid="{D9368E8B-9FA2-4A7D-8D6A-E17A7A631FBB}"/>
    <cellStyle name="Standaard 4 5 3 4 3" xfId="4631" xr:uid="{5AE9BD84-DA62-4E39-AB92-DFE097F836EE}"/>
    <cellStyle name="Standaard 4 5 3 5" xfId="1941" xr:uid="{144CBF2C-C5BD-4F0E-B36E-79ABA4B18BF0}"/>
    <cellStyle name="Standaard 4 5 3 5 2" xfId="5527" xr:uid="{570EDECB-016E-4463-A813-FFA100E800D9}"/>
    <cellStyle name="Standaard 4 5 3 6" xfId="3735" xr:uid="{EF154F12-EDAE-4FF1-9940-427E631F6B43}"/>
    <cellStyle name="Standaard 4 5 4" xfId="261" xr:uid="{C153B5EA-D8F4-4299-80DA-7D9B600636D1}"/>
    <cellStyle name="Standaard 4 5 4 2" xfId="709" xr:uid="{38CB3AFB-E1AB-48B8-92B6-1B36F4FCB2DF}"/>
    <cellStyle name="Standaard 4 5 4 2 2" xfId="1605" xr:uid="{60C5E989-F552-4235-80E4-2C40A99BCB4E}"/>
    <cellStyle name="Standaard 4 5 4 2 2 2" xfId="3397" xr:uid="{756AF885-8D56-4EBA-A9AF-B5B68A6B676D}"/>
    <cellStyle name="Standaard 4 5 4 2 2 2 2" xfId="6983" xr:uid="{6B5E975B-24F8-4703-A682-4E34DDBAB439}"/>
    <cellStyle name="Standaard 4 5 4 2 2 3" xfId="5191" xr:uid="{268B2010-23BC-4817-8B09-C542BA7F5DF0}"/>
    <cellStyle name="Standaard 4 5 4 2 3" xfId="2501" xr:uid="{95670F78-A568-419F-9D2A-5D3B4A9C92CD}"/>
    <cellStyle name="Standaard 4 5 4 2 3 2" xfId="6087" xr:uid="{A0B00307-3EEA-43BA-94FE-CB79CA87DB99}"/>
    <cellStyle name="Standaard 4 5 4 2 4" xfId="4295" xr:uid="{2F1B0427-6B20-45E1-A3E0-1F46A6AE7F6B}"/>
    <cellStyle name="Standaard 4 5 4 3" xfId="1157" xr:uid="{91B630B9-FA8B-4ADB-A9CE-68511F7E07ED}"/>
    <cellStyle name="Standaard 4 5 4 3 2" xfId="2949" xr:uid="{9A1FCEC5-B75F-4731-BBB1-D74F66D175AA}"/>
    <cellStyle name="Standaard 4 5 4 3 2 2" xfId="6535" xr:uid="{6D66CCB3-57AD-401E-970E-670077AA5A03}"/>
    <cellStyle name="Standaard 4 5 4 3 3" xfId="4743" xr:uid="{343CBA64-E058-4839-BAFE-17BD3F9D33E6}"/>
    <cellStyle name="Standaard 4 5 4 4" xfId="2053" xr:uid="{10ADBA62-6AF8-447A-9ED2-20559235137D}"/>
    <cellStyle name="Standaard 4 5 4 4 2" xfId="5639" xr:uid="{A20546AB-486F-4F0B-8EC0-40976D60727D}"/>
    <cellStyle name="Standaard 4 5 4 5" xfId="3847" xr:uid="{5F2C8E79-9B73-4890-83F4-E6597C1F6546}"/>
    <cellStyle name="Standaard 4 5 5" xfId="485" xr:uid="{62294DB0-80B3-4364-8E1C-CA2EEBEFD968}"/>
    <cellStyle name="Standaard 4 5 5 2" xfId="1381" xr:uid="{29E695FA-06DE-447F-B990-17F4AE870ECB}"/>
    <cellStyle name="Standaard 4 5 5 2 2" xfId="3173" xr:uid="{A330A5C3-6D9C-4D20-AA60-FC57370564C3}"/>
    <cellStyle name="Standaard 4 5 5 2 2 2" xfId="6759" xr:uid="{5D86C438-D8EA-43C0-8F86-003B8D78E3E9}"/>
    <cellStyle name="Standaard 4 5 5 2 3" xfId="4967" xr:uid="{9668430A-E532-4A33-AD68-0950120543F8}"/>
    <cellStyle name="Standaard 4 5 5 3" xfId="2277" xr:uid="{CB60673B-B060-4A99-86CB-B173980CF092}"/>
    <cellStyle name="Standaard 4 5 5 3 2" xfId="5863" xr:uid="{DC6FF238-2363-4504-A001-3D01AF061B7B}"/>
    <cellStyle name="Standaard 4 5 5 4" xfId="4071" xr:uid="{1545B803-7E3F-41C4-8F48-D5CDD368F205}"/>
    <cellStyle name="Standaard 4 5 6" xfId="933" xr:uid="{4723A587-D328-4200-AEE0-3EEA2563669A}"/>
    <cellStyle name="Standaard 4 5 6 2" xfId="2725" xr:uid="{ACCB77C4-7852-48DE-92E0-120AB365BE85}"/>
    <cellStyle name="Standaard 4 5 6 2 2" xfId="6311" xr:uid="{9AAF8B86-9321-46C5-BC3C-4353A12E8EFC}"/>
    <cellStyle name="Standaard 4 5 6 3" xfId="4519" xr:uid="{A4587020-BE79-4FF8-9B64-0E85E5FA2A53}"/>
    <cellStyle name="Standaard 4 5 7" xfId="1829" xr:uid="{F1BDED2C-951D-4C69-BCAF-4E2982A481DC}"/>
    <cellStyle name="Standaard 4 5 7 2" xfId="5415" xr:uid="{6033AB48-CD6A-467C-9FE8-4489EB08A2F3}"/>
    <cellStyle name="Standaard 4 5 8" xfId="3623" xr:uid="{B2C3998B-20B8-4D25-8B97-F26732ECA98C}"/>
    <cellStyle name="Standaard 4 6" xfId="65" xr:uid="{6149057E-C467-420D-BE8E-7F4037C680EB}"/>
    <cellStyle name="Standaard 4 6 2" xfId="177" xr:uid="{9CEB46D5-258D-4C13-82A9-A47D672FEF8F}"/>
    <cellStyle name="Standaard 4 6 2 2" xfId="401" xr:uid="{122721D5-6258-470C-B58A-33A21E4DA1CF}"/>
    <cellStyle name="Standaard 4 6 2 2 2" xfId="849" xr:uid="{AB574D76-04F1-4143-9CEF-61156133D573}"/>
    <cellStyle name="Standaard 4 6 2 2 2 2" xfId="1745" xr:uid="{225B8CC9-4618-4302-BB16-68F4F7C15305}"/>
    <cellStyle name="Standaard 4 6 2 2 2 2 2" xfId="3537" xr:uid="{24FDFB1C-D3E7-4094-BDE9-D1032F88CC25}"/>
    <cellStyle name="Standaard 4 6 2 2 2 2 2 2" xfId="7123" xr:uid="{359126BE-CC72-40BE-83BC-77F2864DD1EC}"/>
    <cellStyle name="Standaard 4 6 2 2 2 2 3" xfId="5331" xr:uid="{B0D5C40B-D9CB-40F4-B0D0-43482765F654}"/>
    <cellStyle name="Standaard 4 6 2 2 2 3" xfId="2641" xr:uid="{9EC57FF9-BAAD-459C-B325-942A31070B3A}"/>
    <cellStyle name="Standaard 4 6 2 2 2 3 2" xfId="6227" xr:uid="{6CA650D6-6F4D-4FFC-9E45-890321073641}"/>
    <cellStyle name="Standaard 4 6 2 2 2 4" xfId="4435" xr:uid="{7E7A56DA-4FF1-4B9D-A3ED-A878C6943DE3}"/>
    <cellStyle name="Standaard 4 6 2 2 3" xfId="1297" xr:uid="{5E36B5A6-C6F6-4A9F-952D-A5B520CFA881}"/>
    <cellStyle name="Standaard 4 6 2 2 3 2" xfId="3089" xr:uid="{1D9753B0-1FF5-46FE-9C74-E3641F723B40}"/>
    <cellStyle name="Standaard 4 6 2 2 3 2 2" xfId="6675" xr:uid="{D126EA40-1509-4358-8FBB-7FEFFFBA73FC}"/>
    <cellStyle name="Standaard 4 6 2 2 3 3" xfId="4883" xr:uid="{9945E3E2-AB9C-4295-831E-413FE3070270}"/>
    <cellStyle name="Standaard 4 6 2 2 4" xfId="2193" xr:uid="{A1C9127A-087E-451B-B69E-60F1F1246379}"/>
    <cellStyle name="Standaard 4 6 2 2 4 2" xfId="5779" xr:uid="{02403BD5-B939-45F5-AC64-A3A3C11CFDFC}"/>
    <cellStyle name="Standaard 4 6 2 2 5" xfId="3987" xr:uid="{8D72F337-62BC-4627-B866-F32FD131A39C}"/>
    <cellStyle name="Standaard 4 6 2 3" xfId="625" xr:uid="{97AB34D2-3E65-4133-A821-12B78083243A}"/>
    <cellStyle name="Standaard 4 6 2 3 2" xfId="1521" xr:uid="{524C8E7D-6FC6-4335-A2F3-0F103563467D}"/>
    <cellStyle name="Standaard 4 6 2 3 2 2" xfId="3313" xr:uid="{109DB0D3-4497-46B8-A80D-C074CEE25255}"/>
    <cellStyle name="Standaard 4 6 2 3 2 2 2" xfId="6899" xr:uid="{BD0EBF5E-78D6-43C0-BC2A-D69E5A65277E}"/>
    <cellStyle name="Standaard 4 6 2 3 2 3" xfId="5107" xr:uid="{E4FDA83D-473B-41AE-AD9D-9E5B61860223}"/>
    <cellStyle name="Standaard 4 6 2 3 3" xfId="2417" xr:uid="{06B25C1B-FD8D-4988-AE1A-557B0D02B1E4}"/>
    <cellStyle name="Standaard 4 6 2 3 3 2" xfId="6003" xr:uid="{92DBFAF5-BEAA-422C-A495-CBA7ABBBB416}"/>
    <cellStyle name="Standaard 4 6 2 3 4" xfId="4211" xr:uid="{55EAB8A2-D338-4E09-85E0-ECE001B2D232}"/>
    <cellStyle name="Standaard 4 6 2 4" xfId="1073" xr:uid="{4E40D2BD-EE18-4EF0-BAC1-DBA88E58B6D3}"/>
    <cellStyle name="Standaard 4 6 2 4 2" xfId="2865" xr:uid="{378AA571-59F1-4E89-BE83-D45BA431297D}"/>
    <cellStyle name="Standaard 4 6 2 4 2 2" xfId="6451" xr:uid="{C90F7C11-23A3-4009-ACEA-55FE395FA8D3}"/>
    <cellStyle name="Standaard 4 6 2 4 3" xfId="4659" xr:uid="{9B407A10-7EB3-4D5F-8D02-BAF6FB0E8955}"/>
    <cellStyle name="Standaard 4 6 2 5" xfId="1969" xr:uid="{B0470D25-F2EA-48C2-A6AF-B9F5DFFFE766}"/>
    <cellStyle name="Standaard 4 6 2 5 2" xfId="5555" xr:uid="{8D11A09E-2F8D-4BE4-A805-074207C6D29D}"/>
    <cellStyle name="Standaard 4 6 2 6" xfId="3763" xr:uid="{237A3518-30D2-44E1-A365-056DF3E3A121}"/>
    <cellStyle name="Standaard 4 6 3" xfId="289" xr:uid="{AD303100-E00A-4D75-8810-08B54546A470}"/>
    <cellStyle name="Standaard 4 6 3 2" xfId="737" xr:uid="{34A2F32E-8CFF-4B1A-A455-102831A5439B}"/>
    <cellStyle name="Standaard 4 6 3 2 2" xfId="1633" xr:uid="{CB89FCA7-30CC-454F-B14F-0181B46D9F0A}"/>
    <cellStyle name="Standaard 4 6 3 2 2 2" xfId="3425" xr:uid="{DDF34623-2B88-4F4C-AE7C-606D02A135F4}"/>
    <cellStyle name="Standaard 4 6 3 2 2 2 2" xfId="7011" xr:uid="{0E1A2EC2-8471-41E4-BB01-6412A7E69D54}"/>
    <cellStyle name="Standaard 4 6 3 2 2 3" xfId="5219" xr:uid="{27E3BC71-C6AD-438C-AA9E-C0BF06598A43}"/>
    <cellStyle name="Standaard 4 6 3 2 3" xfId="2529" xr:uid="{3AF03AE2-D3FC-4D18-8934-A5CAA7A31083}"/>
    <cellStyle name="Standaard 4 6 3 2 3 2" xfId="6115" xr:uid="{AB5A89F6-5258-4908-AEBF-45EC262E7779}"/>
    <cellStyle name="Standaard 4 6 3 2 4" xfId="4323" xr:uid="{887C124F-C6DB-489C-A968-3AB928D68FCC}"/>
    <cellStyle name="Standaard 4 6 3 3" xfId="1185" xr:uid="{46CB192E-0E52-4DB4-8AE8-68AF65492E9B}"/>
    <cellStyle name="Standaard 4 6 3 3 2" xfId="2977" xr:uid="{374804E4-7B55-41A8-A04E-D1F7479F85CC}"/>
    <cellStyle name="Standaard 4 6 3 3 2 2" xfId="6563" xr:uid="{B0A73C33-8F0F-4A5B-BC17-FA9C96999CC3}"/>
    <cellStyle name="Standaard 4 6 3 3 3" xfId="4771" xr:uid="{F09CA474-080F-4CB1-89F2-BFA0188B624C}"/>
    <cellStyle name="Standaard 4 6 3 4" xfId="2081" xr:uid="{2403F1F9-A060-4B65-A991-4A049D1FB5EC}"/>
    <cellStyle name="Standaard 4 6 3 4 2" xfId="5667" xr:uid="{555277DD-118E-4437-8A4E-10ECBA5CE80F}"/>
    <cellStyle name="Standaard 4 6 3 5" xfId="3875" xr:uid="{6032374A-1211-4DB4-8CC1-8D28DA756955}"/>
    <cellStyle name="Standaard 4 6 4" xfId="513" xr:uid="{CE32017A-F6E4-48EA-8D39-EB3AB6807F21}"/>
    <cellStyle name="Standaard 4 6 4 2" xfId="1409" xr:uid="{F374FB42-E200-421C-8BAD-F8DDD61FFDFB}"/>
    <cellStyle name="Standaard 4 6 4 2 2" xfId="3201" xr:uid="{AC3741FA-3305-4630-B85F-54FC2ABB2235}"/>
    <cellStyle name="Standaard 4 6 4 2 2 2" xfId="6787" xr:uid="{C79B290C-3BA9-4781-A6F9-918D67CCF1F6}"/>
    <cellStyle name="Standaard 4 6 4 2 3" xfId="4995" xr:uid="{F8B3C17F-F863-469C-83DD-4B4070F6D9CB}"/>
    <cellStyle name="Standaard 4 6 4 3" xfId="2305" xr:uid="{E6658DA5-2A8C-4518-B41B-9EED458B32C2}"/>
    <cellStyle name="Standaard 4 6 4 3 2" xfId="5891" xr:uid="{C98F1E5E-023D-44B6-9672-C07E890FE9EC}"/>
    <cellStyle name="Standaard 4 6 4 4" xfId="4099" xr:uid="{E35FB22D-9ECF-4373-A594-AAF285A6D94C}"/>
    <cellStyle name="Standaard 4 6 5" xfId="961" xr:uid="{CE74A668-36D5-4CCA-8C31-FEF2C4E35672}"/>
    <cellStyle name="Standaard 4 6 5 2" xfId="2753" xr:uid="{486BD692-AAA7-4966-96EA-E79FCCE4CE38}"/>
    <cellStyle name="Standaard 4 6 5 2 2" xfId="6339" xr:uid="{C291C1C7-6243-46E4-B03F-EFE04DD3CF8B}"/>
    <cellStyle name="Standaard 4 6 5 3" xfId="4547" xr:uid="{E3A8FF97-58E8-48CD-9D57-3441EC06AB60}"/>
    <cellStyle name="Standaard 4 6 6" xfId="1857" xr:uid="{3288901B-BC93-4794-8AC2-7E432CC82988}"/>
    <cellStyle name="Standaard 4 6 6 2" xfId="5443" xr:uid="{2C41B8BD-4EB5-4E90-A85F-4C5DB0E2AE4E}"/>
    <cellStyle name="Standaard 4 6 7" xfId="3651" xr:uid="{BEACB3D6-A5B0-4758-8889-F0ABFA39337C}"/>
    <cellStyle name="Standaard 4 7" xfId="121" xr:uid="{B49D55F6-6BC5-4F6A-89C8-32B09BCFCDBD}"/>
    <cellStyle name="Standaard 4 7 2" xfId="345" xr:uid="{3161875B-BCFB-42B0-B951-D7E203711DD1}"/>
    <cellStyle name="Standaard 4 7 2 2" xfId="793" xr:uid="{CBD0F90A-E0E0-4612-B53D-4CA23AA949C0}"/>
    <cellStyle name="Standaard 4 7 2 2 2" xfId="1689" xr:uid="{30DEB57D-C9AB-414B-B328-90CBA0B8C572}"/>
    <cellStyle name="Standaard 4 7 2 2 2 2" xfId="3481" xr:uid="{99CC266E-57EA-4307-A811-87FEF4F67023}"/>
    <cellStyle name="Standaard 4 7 2 2 2 2 2" xfId="7067" xr:uid="{25351BCF-9B08-43B6-BCA7-03CD13D541D4}"/>
    <cellStyle name="Standaard 4 7 2 2 2 3" xfId="5275" xr:uid="{3F0F36FD-B43C-4D34-B5F8-211C7E4C8E38}"/>
    <cellStyle name="Standaard 4 7 2 2 3" xfId="2585" xr:uid="{FDED7A98-E09C-4215-92E8-261732E85FF5}"/>
    <cellStyle name="Standaard 4 7 2 2 3 2" xfId="6171" xr:uid="{2605503B-86EE-4958-AE53-A7855EE0761C}"/>
    <cellStyle name="Standaard 4 7 2 2 4" xfId="4379" xr:uid="{FCBB823B-14F2-4302-BFF1-703BB7F39E1D}"/>
    <cellStyle name="Standaard 4 7 2 3" xfId="1241" xr:uid="{532D1F1E-5DD8-424E-A742-F589E3D80064}"/>
    <cellStyle name="Standaard 4 7 2 3 2" xfId="3033" xr:uid="{67361260-A431-460C-A0E8-72C2A71325C2}"/>
    <cellStyle name="Standaard 4 7 2 3 2 2" xfId="6619" xr:uid="{95AAA73F-322E-41CD-BD1A-E8D533C624F8}"/>
    <cellStyle name="Standaard 4 7 2 3 3" xfId="4827" xr:uid="{5F5CBC42-17C8-4B98-9D1F-FEB946C56B3D}"/>
    <cellStyle name="Standaard 4 7 2 4" xfId="2137" xr:uid="{44518F0F-FE5B-413D-BACC-80AE8CF7E673}"/>
    <cellStyle name="Standaard 4 7 2 4 2" xfId="5723" xr:uid="{66D2F4EB-5A53-4775-A0BC-1A5802AC7045}"/>
    <cellStyle name="Standaard 4 7 2 5" xfId="3931" xr:uid="{505728A2-D67A-461C-AD1C-5C00E2071CFE}"/>
    <cellStyle name="Standaard 4 7 3" xfId="569" xr:uid="{D596A845-1A22-4F1A-BF65-25EC2F4232D2}"/>
    <cellStyle name="Standaard 4 7 3 2" xfId="1465" xr:uid="{2A1037E1-5A87-4E86-93C4-43EBDA32D5B3}"/>
    <cellStyle name="Standaard 4 7 3 2 2" xfId="3257" xr:uid="{1A0CFBEB-D071-464C-B4E4-06EC255FCB13}"/>
    <cellStyle name="Standaard 4 7 3 2 2 2" xfId="6843" xr:uid="{1586743A-9A1F-472E-8B20-B32E32821E58}"/>
    <cellStyle name="Standaard 4 7 3 2 3" xfId="5051" xr:uid="{95B12EC1-64BB-4488-86D6-62429815ACC9}"/>
    <cellStyle name="Standaard 4 7 3 3" xfId="2361" xr:uid="{FF6AC3B2-01BA-46C0-8585-87E9DD62BCAD}"/>
    <cellStyle name="Standaard 4 7 3 3 2" xfId="5947" xr:uid="{D1D9E1EA-7721-48B0-9173-41A591E23CCF}"/>
    <cellStyle name="Standaard 4 7 3 4" xfId="4155" xr:uid="{081FCFB4-ECB5-499D-B7F7-094E5D1F17AC}"/>
    <cellStyle name="Standaard 4 7 4" xfId="1017" xr:uid="{C496CF32-F586-4A4C-BCB1-97DEFDA02CD1}"/>
    <cellStyle name="Standaard 4 7 4 2" xfId="2809" xr:uid="{869E1F32-754F-4216-A0FF-368E91383B63}"/>
    <cellStyle name="Standaard 4 7 4 2 2" xfId="6395" xr:uid="{7001C2FC-5002-4675-9A44-152D839DD09C}"/>
    <cellStyle name="Standaard 4 7 4 3" xfId="4603" xr:uid="{82FCCF36-18AD-421D-AD17-768FA6758206}"/>
    <cellStyle name="Standaard 4 7 5" xfId="1913" xr:uid="{2118E8A1-C290-447E-8C8F-D1394F6C55ED}"/>
    <cellStyle name="Standaard 4 7 5 2" xfId="5499" xr:uid="{CAEBAC5C-0D52-4731-81C9-14A8579451F3}"/>
    <cellStyle name="Standaard 4 7 6" xfId="3707" xr:uid="{5830A65C-A24D-453A-8A38-351D477A9CFC}"/>
    <cellStyle name="Standaard 4 8" xfId="233" xr:uid="{8B6A839E-A5E3-4433-B779-AFDA43DCF40B}"/>
    <cellStyle name="Standaard 4 8 2" xfId="681" xr:uid="{9F4C6AF2-4331-438C-BED4-72418148770C}"/>
    <cellStyle name="Standaard 4 8 2 2" xfId="1577" xr:uid="{26A54546-B07E-47B7-9111-E785E622D636}"/>
    <cellStyle name="Standaard 4 8 2 2 2" xfId="3369" xr:uid="{AEF9D7EB-EB9C-4358-9C38-49180E1FEB30}"/>
    <cellStyle name="Standaard 4 8 2 2 2 2" xfId="6955" xr:uid="{765B3473-7446-4B2D-AA7E-4ABEAF36EFBC}"/>
    <cellStyle name="Standaard 4 8 2 2 3" xfId="5163" xr:uid="{58F84BEE-BD16-47F1-8427-972B146655F5}"/>
    <cellStyle name="Standaard 4 8 2 3" xfId="2473" xr:uid="{9CD6F436-F9D7-427A-B54B-804C9DE6B175}"/>
    <cellStyle name="Standaard 4 8 2 3 2" xfId="6059" xr:uid="{A5FEF4B3-6264-4C34-B47C-0A7ABF30E6FF}"/>
    <cellStyle name="Standaard 4 8 2 4" xfId="4267" xr:uid="{0E8456D1-845D-4FFB-85AC-C3D5530E6242}"/>
    <cellStyle name="Standaard 4 8 3" xfId="1129" xr:uid="{9BCFA212-F90F-426A-B7C9-BE061F8CA547}"/>
    <cellStyle name="Standaard 4 8 3 2" xfId="2921" xr:uid="{4870B114-D748-4D38-BCFB-C9202AE5049B}"/>
    <cellStyle name="Standaard 4 8 3 2 2" xfId="6507" xr:uid="{20FA8F5A-CCC4-454A-87E1-C4D10B1537FD}"/>
    <cellStyle name="Standaard 4 8 3 3" xfId="4715" xr:uid="{339F9195-19E6-4006-900A-77DBBE44262E}"/>
    <cellStyle name="Standaard 4 8 4" xfId="2025" xr:uid="{1E1A989C-C695-4016-88B8-A19BE47AD63B}"/>
    <cellStyle name="Standaard 4 8 4 2" xfId="5611" xr:uid="{4DB8A263-686B-4EFA-9485-FDB1F87A07A2}"/>
    <cellStyle name="Standaard 4 8 5" xfId="3819" xr:uid="{7F88A6BF-5399-44E8-902D-93BA6D0DF1B9}"/>
    <cellStyle name="Standaard 4 9" xfId="457" xr:uid="{1D3FDD91-7674-44A9-A153-3A5A9C7D09CD}"/>
    <cellStyle name="Standaard 4 9 2" xfId="1353" xr:uid="{1233B8E8-B15C-4827-A7A7-D72873A469FE}"/>
    <cellStyle name="Standaard 4 9 2 2" xfId="3145" xr:uid="{13B40DE7-4105-403C-8269-31B06732C3BE}"/>
    <cellStyle name="Standaard 4 9 2 2 2" xfId="6731" xr:uid="{945C3E00-C692-4986-B7E5-6E306EE97E87}"/>
    <cellStyle name="Standaard 4 9 2 3" xfId="4939" xr:uid="{E77DB685-496B-466A-B091-6BC5353703A4}"/>
    <cellStyle name="Standaard 4 9 3" xfId="2249" xr:uid="{157689AF-E43B-4777-9399-25318A57EE9D}"/>
    <cellStyle name="Standaard 4 9 3 2" xfId="5835" xr:uid="{A838C864-DED7-4F17-BDBA-0BC19FFA0226}"/>
    <cellStyle name="Standaard 4 9 4" xfId="4043" xr:uid="{D04F2885-6E17-4A4D-B5E2-C4E463EF4C86}"/>
    <cellStyle name="Standaard 5" xfId="9" xr:uid="{001D200D-CB0F-431D-8456-66305C277306}"/>
    <cellStyle name="Standaard 5 10" xfId="1804" xr:uid="{F6A925F1-5F8A-4949-820D-16FBFE07D5C9}"/>
    <cellStyle name="Standaard 5 10 2" xfId="5390" xr:uid="{2E282671-9930-4937-A2AF-798EC1D9DA4A}"/>
    <cellStyle name="Standaard 5 11" xfId="3598" xr:uid="{C4A5337B-DCC8-48CA-911D-3099DA74C18D}"/>
    <cellStyle name="Standaard 5 2" xfId="18" xr:uid="{C68D7E50-243C-48AD-B257-EC33CC33D8BE}"/>
    <cellStyle name="Standaard 5 2 10" xfId="3605" xr:uid="{FB5E2385-13CE-4A20-A0A6-D2D6488351B6}"/>
    <cellStyle name="Standaard 5 2 2" xfId="32" xr:uid="{8649F231-7615-4C18-B853-D615858861D7}"/>
    <cellStyle name="Standaard 5 2 2 2" xfId="61" xr:uid="{CA69B750-FD1D-4F8B-9D21-74B065AF3C96}"/>
    <cellStyle name="Standaard 5 2 2 2 2" xfId="117" xr:uid="{4F275CCC-E6DE-4467-8EAC-87F7F0A887D2}"/>
    <cellStyle name="Standaard 5 2 2 2 2 2" xfId="229" xr:uid="{724E0542-B342-416E-BE19-9C7108E31B6E}"/>
    <cellStyle name="Standaard 5 2 2 2 2 2 2" xfId="453" xr:uid="{5FBD3357-690F-4DCC-A12A-61412C85DFE2}"/>
    <cellStyle name="Standaard 5 2 2 2 2 2 2 2" xfId="901" xr:uid="{C9379442-3F53-43E7-A26E-C7F6125E1F0A}"/>
    <cellStyle name="Standaard 5 2 2 2 2 2 2 2 2" xfId="1797" xr:uid="{14C8F183-EC7A-4580-8437-51D980472C91}"/>
    <cellStyle name="Standaard 5 2 2 2 2 2 2 2 2 2" xfId="3589" xr:uid="{99E2A269-5D7E-4648-BAC0-D03D03F2DE9B}"/>
    <cellStyle name="Standaard 5 2 2 2 2 2 2 2 2 2 2" xfId="7175" xr:uid="{03E524E8-E4CF-4C95-A51E-C1989340AB1E}"/>
    <cellStyle name="Standaard 5 2 2 2 2 2 2 2 2 3" xfId="5383" xr:uid="{AEE14878-4161-47CB-ABA0-0778E31E1DE3}"/>
    <cellStyle name="Standaard 5 2 2 2 2 2 2 2 3" xfId="2693" xr:uid="{8B36C211-C61F-44DC-AA77-D176EF5006F7}"/>
    <cellStyle name="Standaard 5 2 2 2 2 2 2 2 3 2" xfId="6279" xr:uid="{9296877E-9901-4F83-BBBD-0C437686FC84}"/>
    <cellStyle name="Standaard 5 2 2 2 2 2 2 2 4" xfId="4487" xr:uid="{1DAC70DB-3A57-4DBE-9F76-FBEE0212EABC}"/>
    <cellStyle name="Standaard 5 2 2 2 2 2 2 3" xfId="1349" xr:uid="{20D105EF-D6D3-4208-AE7D-EF74C915D87B}"/>
    <cellStyle name="Standaard 5 2 2 2 2 2 2 3 2" xfId="3141" xr:uid="{2AAE343F-85DE-4AC3-B2E1-B2E98F8A527E}"/>
    <cellStyle name="Standaard 5 2 2 2 2 2 2 3 2 2" xfId="6727" xr:uid="{BFA18EF2-B12D-4C28-BA5C-76422B8EEBCD}"/>
    <cellStyle name="Standaard 5 2 2 2 2 2 2 3 3" xfId="4935" xr:uid="{CA3A99DB-2B2A-46BC-95C7-757605B777B9}"/>
    <cellStyle name="Standaard 5 2 2 2 2 2 2 4" xfId="2245" xr:uid="{D728DCC7-14B1-45EF-8125-DE0A876567D3}"/>
    <cellStyle name="Standaard 5 2 2 2 2 2 2 4 2" xfId="5831" xr:uid="{E795C25B-D76C-42CE-AC25-0E7CDD1B9E54}"/>
    <cellStyle name="Standaard 5 2 2 2 2 2 2 5" xfId="4039" xr:uid="{A349B57C-EA25-4B1A-B120-D1936BECF5AF}"/>
    <cellStyle name="Standaard 5 2 2 2 2 2 3" xfId="677" xr:uid="{CC37B97D-71B2-44E2-8D28-B3DD50BCC5CD}"/>
    <cellStyle name="Standaard 5 2 2 2 2 2 3 2" xfId="1573" xr:uid="{5C5C7B08-34A0-409D-B167-F0B4AB6C8602}"/>
    <cellStyle name="Standaard 5 2 2 2 2 2 3 2 2" xfId="3365" xr:uid="{29A1CC4B-F106-4E23-B837-EC6C2041A8C3}"/>
    <cellStyle name="Standaard 5 2 2 2 2 2 3 2 2 2" xfId="6951" xr:uid="{08FEB1E0-F3F9-433C-B000-EDBA5F693E46}"/>
    <cellStyle name="Standaard 5 2 2 2 2 2 3 2 3" xfId="5159" xr:uid="{141EDEA4-29E5-491C-ABE2-CE37933A1498}"/>
    <cellStyle name="Standaard 5 2 2 2 2 2 3 3" xfId="2469" xr:uid="{38A5A2EB-A261-488C-BBC1-6FD54C325840}"/>
    <cellStyle name="Standaard 5 2 2 2 2 2 3 3 2" xfId="6055" xr:uid="{206C2B4B-445D-40E6-A150-56C043B7B687}"/>
    <cellStyle name="Standaard 5 2 2 2 2 2 3 4" xfId="4263" xr:uid="{D1013947-06EC-4A96-B12A-2A58E32DB54D}"/>
    <cellStyle name="Standaard 5 2 2 2 2 2 4" xfId="1125" xr:uid="{D817E88E-E1B9-4598-80C3-3EAEEA4625A8}"/>
    <cellStyle name="Standaard 5 2 2 2 2 2 4 2" xfId="2917" xr:uid="{18D6BDE0-A3DC-4DF2-B1BC-34FDA28D7D3B}"/>
    <cellStyle name="Standaard 5 2 2 2 2 2 4 2 2" xfId="6503" xr:uid="{A56A5AF9-A57F-44F2-BD02-A962932FB190}"/>
    <cellStyle name="Standaard 5 2 2 2 2 2 4 3" xfId="4711" xr:uid="{828C418D-594B-4752-931C-D16D56840A49}"/>
    <cellStyle name="Standaard 5 2 2 2 2 2 5" xfId="2021" xr:uid="{4ADBAD5C-F7FC-4BC8-9F82-5F4623997EA5}"/>
    <cellStyle name="Standaard 5 2 2 2 2 2 5 2" xfId="5607" xr:uid="{6A55074D-682A-4B56-BBA1-EEEC6B95657E}"/>
    <cellStyle name="Standaard 5 2 2 2 2 2 6" xfId="3815" xr:uid="{8487041E-BF6A-4476-B8F7-7197ACB06E2D}"/>
    <cellStyle name="Standaard 5 2 2 2 2 3" xfId="341" xr:uid="{2C3A2E21-6ED3-425F-BF83-AA26A342E471}"/>
    <cellStyle name="Standaard 5 2 2 2 2 3 2" xfId="789" xr:uid="{C171BDD8-1189-4A6E-B39D-DCFCC0E829AB}"/>
    <cellStyle name="Standaard 5 2 2 2 2 3 2 2" xfId="1685" xr:uid="{81C04E16-E2BE-494B-A8AD-AB9E9A00E86A}"/>
    <cellStyle name="Standaard 5 2 2 2 2 3 2 2 2" xfId="3477" xr:uid="{B655E30A-A224-4251-8C64-2C62C5D8A0DE}"/>
    <cellStyle name="Standaard 5 2 2 2 2 3 2 2 2 2" xfId="7063" xr:uid="{974AE411-D76A-4B43-B435-8EF41DDE13CD}"/>
    <cellStyle name="Standaard 5 2 2 2 2 3 2 2 3" xfId="5271" xr:uid="{3B64AB80-9091-4112-A199-386E2A561625}"/>
    <cellStyle name="Standaard 5 2 2 2 2 3 2 3" xfId="2581" xr:uid="{34A254C5-B532-456E-B800-69A48C023924}"/>
    <cellStyle name="Standaard 5 2 2 2 2 3 2 3 2" xfId="6167" xr:uid="{B4F05BCE-0E5E-42BB-B211-4EA29A213DB1}"/>
    <cellStyle name="Standaard 5 2 2 2 2 3 2 4" xfId="4375" xr:uid="{8D465790-469A-464C-B6FD-B12FBA492E0E}"/>
    <cellStyle name="Standaard 5 2 2 2 2 3 3" xfId="1237" xr:uid="{385E4170-7603-4C99-8D07-FB5234B404E9}"/>
    <cellStyle name="Standaard 5 2 2 2 2 3 3 2" xfId="3029" xr:uid="{2B72887A-DE99-4631-9027-602DE174D609}"/>
    <cellStyle name="Standaard 5 2 2 2 2 3 3 2 2" xfId="6615" xr:uid="{D126628B-56DA-474C-AA5F-4AF153F894C6}"/>
    <cellStyle name="Standaard 5 2 2 2 2 3 3 3" xfId="4823" xr:uid="{97E5DE46-B9D5-483F-861E-EE2967B70E40}"/>
    <cellStyle name="Standaard 5 2 2 2 2 3 4" xfId="2133" xr:uid="{297AB237-20F0-4CE3-A132-A34059666D71}"/>
    <cellStyle name="Standaard 5 2 2 2 2 3 4 2" xfId="5719" xr:uid="{FD116D80-E15A-4C3B-9927-8B181F077AA1}"/>
    <cellStyle name="Standaard 5 2 2 2 2 3 5" xfId="3927" xr:uid="{ED5E9C69-371E-4F36-AD50-8AEEED74692B}"/>
    <cellStyle name="Standaard 5 2 2 2 2 4" xfId="565" xr:uid="{216D3916-52AD-45A0-B994-AF33FF334BD3}"/>
    <cellStyle name="Standaard 5 2 2 2 2 4 2" xfId="1461" xr:uid="{5804E702-618D-4417-8BD6-2BD2814B9169}"/>
    <cellStyle name="Standaard 5 2 2 2 2 4 2 2" xfId="3253" xr:uid="{71B46B36-3464-4734-8C25-ADBFCB4C5FA7}"/>
    <cellStyle name="Standaard 5 2 2 2 2 4 2 2 2" xfId="6839" xr:uid="{CDFED5F9-2D67-4A1D-A662-512B75606F3A}"/>
    <cellStyle name="Standaard 5 2 2 2 2 4 2 3" xfId="5047" xr:uid="{C3612343-D3C3-42ED-B401-292046E17D79}"/>
    <cellStyle name="Standaard 5 2 2 2 2 4 3" xfId="2357" xr:uid="{E7612593-3B76-40F1-8FDC-F8F806D18ECE}"/>
    <cellStyle name="Standaard 5 2 2 2 2 4 3 2" xfId="5943" xr:uid="{2A62ACE4-4D24-49C7-A571-43AF0AB7116D}"/>
    <cellStyle name="Standaard 5 2 2 2 2 4 4" xfId="4151" xr:uid="{65CB25FA-A82E-4124-B8E4-33DFFE29BF89}"/>
    <cellStyle name="Standaard 5 2 2 2 2 5" xfId="1013" xr:uid="{6FF2AE9C-0783-4FCE-A33A-95CCFD49612E}"/>
    <cellStyle name="Standaard 5 2 2 2 2 5 2" xfId="2805" xr:uid="{387DBCBB-C414-4839-867E-9703B5A2D23A}"/>
    <cellStyle name="Standaard 5 2 2 2 2 5 2 2" xfId="6391" xr:uid="{D553E60B-26B6-4756-A9FD-261F4157E529}"/>
    <cellStyle name="Standaard 5 2 2 2 2 5 3" xfId="4599" xr:uid="{602D6B15-A891-4AF7-9E6A-93F88329125E}"/>
    <cellStyle name="Standaard 5 2 2 2 2 6" xfId="1909" xr:uid="{9C719C51-59E8-4260-8120-4200C0A1D247}"/>
    <cellStyle name="Standaard 5 2 2 2 2 6 2" xfId="5495" xr:uid="{3112D018-6A2C-4D7E-87A4-2A8BD2E96160}"/>
    <cellStyle name="Standaard 5 2 2 2 2 7" xfId="3703" xr:uid="{39444227-BC1C-4362-9189-13D1E0C2F82F}"/>
    <cellStyle name="Standaard 5 2 2 2 3" xfId="173" xr:uid="{1212E8AA-402A-48DF-9F8A-ADA522FEDCC7}"/>
    <cellStyle name="Standaard 5 2 2 2 3 2" xfId="397" xr:uid="{09B84B35-19A6-4549-951E-F96E25475E23}"/>
    <cellStyle name="Standaard 5 2 2 2 3 2 2" xfId="845" xr:uid="{B59D2DEF-2F65-41F9-AEB6-1902AFF6CBEB}"/>
    <cellStyle name="Standaard 5 2 2 2 3 2 2 2" xfId="1741" xr:uid="{015DD5FA-B723-4A35-915B-FFBD05996834}"/>
    <cellStyle name="Standaard 5 2 2 2 3 2 2 2 2" xfId="3533" xr:uid="{4DFC451D-334D-4846-8A20-AAF38129F292}"/>
    <cellStyle name="Standaard 5 2 2 2 3 2 2 2 2 2" xfId="7119" xr:uid="{462C4980-74E8-47F9-B8DD-7910BC09C6DE}"/>
    <cellStyle name="Standaard 5 2 2 2 3 2 2 2 3" xfId="5327" xr:uid="{EC324ADD-2490-4F2D-9EE2-B015883F8257}"/>
    <cellStyle name="Standaard 5 2 2 2 3 2 2 3" xfId="2637" xr:uid="{E37DF913-0F7B-44EB-AB55-9070F01CFEBE}"/>
    <cellStyle name="Standaard 5 2 2 2 3 2 2 3 2" xfId="6223" xr:uid="{5DC95B30-AF85-4FD2-AEC5-62678E724661}"/>
    <cellStyle name="Standaard 5 2 2 2 3 2 2 4" xfId="4431" xr:uid="{FD92E5D7-3F0D-4DD1-884E-61AB73726102}"/>
    <cellStyle name="Standaard 5 2 2 2 3 2 3" xfId="1293" xr:uid="{A9C3EDF8-6A15-4017-AA42-0F0730FD0D3F}"/>
    <cellStyle name="Standaard 5 2 2 2 3 2 3 2" xfId="3085" xr:uid="{19E2CF23-6251-4151-8793-160CDD9AA77E}"/>
    <cellStyle name="Standaard 5 2 2 2 3 2 3 2 2" xfId="6671" xr:uid="{4193C92A-117C-4FD5-8947-95B4A1F4EB10}"/>
    <cellStyle name="Standaard 5 2 2 2 3 2 3 3" xfId="4879" xr:uid="{5560216F-4F01-41ED-ACD1-CDCE0567D923}"/>
    <cellStyle name="Standaard 5 2 2 2 3 2 4" xfId="2189" xr:uid="{325A9FB5-4775-440D-9860-568B034F2282}"/>
    <cellStyle name="Standaard 5 2 2 2 3 2 4 2" xfId="5775" xr:uid="{DB0C282A-BF6C-4F15-BDB3-9C7786C949D0}"/>
    <cellStyle name="Standaard 5 2 2 2 3 2 5" xfId="3983" xr:uid="{68C878F6-038A-4B9C-B8EE-E65CA323A76C}"/>
    <cellStyle name="Standaard 5 2 2 2 3 3" xfId="621" xr:uid="{E3067D45-B9C8-44DD-BF79-C2FF7FF64926}"/>
    <cellStyle name="Standaard 5 2 2 2 3 3 2" xfId="1517" xr:uid="{13738170-12F7-41FD-8C2E-AD1ADE353D3A}"/>
    <cellStyle name="Standaard 5 2 2 2 3 3 2 2" xfId="3309" xr:uid="{B45F6C0C-69F5-4161-9335-89A02F3A74B0}"/>
    <cellStyle name="Standaard 5 2 2 2 3 3 2 2 2" xfId="6895" xr:uid="{0F478FB7-7D8D-42EB-B839-A081DBE85882}"/>
    <cellStyle name="Standaard 5 2 2 2 3 3 2 3" xfId="5103" xr:uid="{183A9AE2-31F7-4933-9B7B-A3B88B8C8A4B}"/>
    <cellStyle name="Standaard 5 2 2 2 3 3 3" xfId="2413" xr:uid="{47BEC282-3CE8-4B5D-86B9-437917A432D3}"/>
    <cellStyle name="Standaard 5 2 2 2 3 3 3 2" xfId="5999" xr:uid="{4617D2B9-63A4-4A19-A540-5D630A2CA1AC}"/>
    <cellStyle name="Standaard 5 2 2 2 3 3 4" xfId="4207" xr:uid="{8922A292-3A52-4ED5-8979-5CCC1058C9B5}"/>
    <cellStyle name="Standaard 5 2 2 2 3 4" xfId="1069" xr:uid="{B6D9E0DF-AACA-4D25-8450-5BFFDB8D4A30}"/>
    <cellStyle name="Standaard 5 2 2 2 3 4 2" xfId="2861" xr:uid="{F4587E40-FF20-4C6F-9EB9-878AAB22DFDE}"/>
    <cellStyle name="Standaard 5 2 2 2 3 4 2 2" xfId="6447" xr:uid="{B749572D-FC83-4E01-AEE8-F2B3DFC02A2E}"/>
    <cellStyle name="Standaard 5 2 2 2 3 4 3" xfId="4655" xr:uid="{4CE78A9B-C4F9-477F-8342-2B79C2BF845D}"/>
    <cellStyle name="Standaard 5 2 2 2 3 5" xfId="1965" xr:uid="{DA127C4F-2A92-4DAC-898A-31EDFE7207BF}"/>
    <cellStyle name="Standaard 5 2 2 2 3 5 2" xfId="5551" xr:uid="{52B1A443-6661-4286-A472-BC7E434F5158}"/>
    <cellStyle name="Standaard 5 2 2 2 3 6" xfId="3759" xr:uid="{AF998805-9F81-47E7-8914-6477C52F5E31}"/>
    <cellStyle name="Standaard 5 2 2 2 4" xfId="285" xr:uid="{3295E670-B965-4C5F-A00D-9E1B8DCBD2E7}"/>
    <cellStyle name="Standaard 5 2 2 2 4 2" xfId="733" xr:uid="{8F3E0E06-7F8E-46EF-ABA5-E8E7220AA2CD}"/>
    <cellStyle name="Standaard 5 2 2 2 4 2 2" xfId="1629" xr:uid="{0EBE025C-ADBF-40FD-BD79-AF280E6A7718}"/>
    <cellStyle name="Standaard 5 2 2 2 4 2 2 2" xfId="3421" xr:uid="{3B7EB70D-964D-49AC-9EBE-F56A34E4C623}"/>
    <cellStyle name="Standaard 5 2 2 2 4 2 2 2 2" xfId="7007" xr:uid="{3B2DF43C-A646-49C2-84FE-6FE4A932A2FB}"/>
    <cellStyle name="Standaard 5 2 2 2 4 2 2 3" xfId="5215" xr:uid="{6BE34FF0-0499-410B-BD11-FF15074F549B}"/>
    <cellStyle name="Standaard 5 2 2 2 4 2 3" xfId="2525" xr:uid="{644C2D3E-6FED-4FED-9A63-4AEC264682B6}"/>
    <cellStyle name="Standaard 5 2 2 2 4 2 3 2" xfId="6111" xr:uid="{FC453CBE-65AA-494F-B721-80B638C06B3E}"/>
    <cellStyle name="Standaard 5 2 2 2 4 2 4" xfId="4319" xr:uid="{8B0B1935-CD13-42A0-A65C-40D83A1E41B9}"/>
    <cellStyle name="Standaard 5 2 2 2 4 3" xfId="1181" xr:uid="{ED02A008-DBE6-4629-A86C-8E8E62E28AAE}"/>
    <cellStyle name="Standaard 5 2 2 2 4 3 2" xfId="2973" xr:uid="{AC3C5184-A3D0-45E7-B19E-79E184EBA90A}"/>
    <cellStyle name="Standaard 5 2 2 2 4 3 2 2" xfId="6559" xr:uid="{6EA1C948-898C-41E0-9DAD-CAA05E84B051}"/>
    <cellStyle name="Standaard 5 2 2 2 4 3 3" xfId="4767" xr:uid="{7AEFD8CF-A011-4E8B-9421-96D72E28246D}"/>
    <cellStyle name="Standaard 5 2 2 2 4 4" xfId="2077" xr:uid="{2EC2303F-9689-42DD-BAB6-1FD1FB42CAED}"/>
    <cellStyle name="Standaard 5 2 2 2 4 4 2" xfId="5663" xr:uid="{89992FE2-2758-490B-822A-65189C123568}"/>
    <cellStyle name="Standaard 5 2 2 2 4 5" xfId="3871" xr:uid="{4CC2485B-CB68-431C-B48C-7FF480C3C723}"/>
    <cellStyle name="Standaard 5 2 2 2 5" xfId="509" xr:uid="{7B65CF76-3A46-49B1-97AD-FB74C51FC4C6}"/>
    <cellStyle name="Standaard 5 2 2 2 5 2" xfId="1405" xr:uid="{7835BFD3-D5D1-4B0E-A356-641D2B717914}"/>
    <cellStyle name="Standaard 5 2 2 2 5 2 2" xfId="3197" xr:uid="{E449D36A-7933-44F6-A2EE-79656960CF97}"/>
    <cellStyle name="Standaard 5 2 2 2 5 2 2 2" xfId="6783" xr:uid="{F69E480C-7661-40BC-8546-934B975E3589}"/>
    <cellStyle name="Standaard 5 2 2 2 5 2 3" xfId="4991" xr:uid="{B07FDF5D-1ED3-4F42-BBF9-3F2DCF3356FF}"/>
    <cellStyle name="Standaard 5 2 2 2 5 3" xfId="2301" xr:uid="{EEE7B1BB-06D6-491C-AFFA-48ECA929C365}"/>
    <cellStyle name="Standaard 5 2 2 2 5 3 2" xfId="5887" xr:uid="{6F1E779E-72C2-47BB-A33F-EC40BAD5AE00}"/>
    <cellStyle name="Standaard 5 2 2 2 5 4" xfId="4095" xr:uid="{F5EC718F-7CD6-4A02-BBEB-D027C466E456}"/>
    <cellStyle name="Standaard 5 2 2 2 6" xfId="957" xr:uid="{30FA2A90-C201-46AA-B37D-3FBDDB7E9546}"/>
    <cellStyle name="Standaard 5 2 2 2 6 2" xfId="2749" xr:uid="{23220234-7A9B-4AA6-A15B-E32AE10572B0}"/>
    <cellStyle name="Standaard 5 2 2 2 6 2 2" xfId="6335" xr:uid="{08298828-65A1-40C5-BAD6-988653646435}"/>
    <cellStyle name="Standaard 5 2 2 2 6 3" xfId="4543" xr:uid="{0F859774-7886-4F74-AB28-7DCC6AB09B2C}"/>
    <cellStyle name="Standaard 5 2 2 2 7" xfId="1853" xr:uid="{77BDCF81-3466-4835-B473-3F004FD610A5}"/>
    <cellStyle name="Standaard 5 2 2 2 7 2" xfId="5439" xr:uid="{530852A6-FDF0-4BEF-A19B-4FEABE8FCB05}"/>
    <cellStyle name="Standaard 5 2 2 2 8" xfId="3647" xr:uid="{EAE55DE1-60F0-4FE2-86C6-AC05227C0828}"/>
    <cellStyle name="Standaard 5 2 2 3" xfId="89" xr:uid="{498F48FD-E63C-440F-AE85-D896D1675F64}"/>
    <cellStyle name="Standaard 5 2 2 3 2" xfId="201" xr:uid="{D37545A4-F61C-4853-AC60-D47314B60080}"/>
    <cellStyle name="Standaard 5 2 2 3 2 2" xfId="425" xr:uid="{77845151-7BD6-43B2-9A24-2BBF0F848656}"/>
    <cellStyle name="Standaard 5 2 2 3 2 2 2" xfId="873" xr:uid="{DFB2AC2F-43C7-4A62-A05C-0325CDCBEC46}"/>
    <cellStyle name="Standaard 5 2 2 3 2 2 2 2" xfId="1769" xr:uid="{D5A0187C-8F29-42DC-85AD-DB1F7DF02957}"/>
    <cellStyle name="Standaard 5 2 2 3 2 2 2 2 2" xfId="3561" xr:uid="{EFA5B388-852F-4EE0-8F70-2667B61995FE}"/>
    <cellStyle name="Standaard 5 2 2 3 2 2 2 2 2 2" xfId="7147" xr:uid="{E0B6DBC5-EFFB-49E2-A5B9-2CD97C0D1B4B}"/>
    <cellStyle name="Standaard 5 2 2 3 2 2 2 2 3" xfId="5355" xr:uid="{B4FD39EA-9E02-4A00-A789-5948AD75C6B5}"/>
    <cellStyle name="Standaard 5 2 2 3 2 2 2 3" xfId="2665" xr:uid="{A1349AFF-6AE3-4D60-8917-A1E5A1DA25DA}"/>
    <cellStyle name="Standaard 5 2 2 3 2 2 2 3 2" xfId="6251" xr:uid="{301A999B-D18A-47E6-9C87-3D3D38851AC8}"/>
    <cellStyle name="Standaard 5 2 2 3 2 2 2 4" xfId="4459" xr:uid="{0CF47C66-31AE-498E-939C-3FE82004588F}"/>
    <cellStyle name="Standaard 5 2 2 3 2 2 3" xfId="1321" xr:uid="{A4428D03-B3B2-476E-B5B5-53BD8FC53E5A}"/>
    <cellStyle name="Standaard 5 2 2 3 2 2 3 2" xfId="3113" xr:uid="{13B5E188-B993-47F1-9524-F4996BBF5700}"/>
    <cellStyle name="Standaard 5 2 2 3 2 2 3 2 2" xfId="6699" xr:uid="{855F60F1-1705-4B3C-9110-B4EFBEF711D0}"/>
    <cellStyle name="Standaard 5 2 2 3 2 2 3 3" xfId="4907" xr:uid="{CE682E1B-BAC8-4796-9226-C5552DC461AD}"/>
    <cellStyle name="Standaard 5 2 2 3 2 2 4" xfId="2217" xr:uid="{D982B499-A680-4EF2-B834-EA388B07A92B}"/>
    <cellStyle name="Standaard 5 2 2 3 2 2 4 2" xfId="5803" xr:uid="{5AB39624-00BA-487D-A8C6-BF8909613353}"/>
    <cellStyle name="Standaard 5 2 2 3 2 2 5" xfId="4011" xr:uid="{D3394293-109D-4186-9BDE-006B844510F7}"/>
    <cellStyle name="Standaard 5 2 2 3 2 3" xfId="649" xr:uid="{2D1216EA-194D-4DA3-855B-E34E1FF80B21}"/>
    <cellStyle name="Standaard 5 2 2 3 2 3 2" xfId="1545" xr:uid="{D060AB21-AEBB-4513-947F-E33150B321DF}"/>
    <cellStyle name="Standaard 5 2 2 3 2 3 2 2" xfId="3337" xr:uid="{5A020BFE-F182-47AD-9EB6-955C0905536C}"/>
    <cellStyle name="Standaard 5 2 2 3 2 3 2 2 2" xfId="6923" xr:uid="{79E64BA0-46EF-4AF4-89D6-F2BE1092E74F}"/>
    <cellStyle name="Standaard 5 2 2 3 2 3 2 3" xfId="5131" xr:uid="{1377E177-7877-4F40-9C7F-02DA725D816A}"/>
    <cellStyle name="Standaard 5 2 2 3 2 3 3" xfId="2441" xr:uid="{2C78403E-49B8-48D2-9C8B-235ECAA5C5E3}"/>
    <cellStyle name="Standaard 5 2 2 3 2 3 3 2" xfId="6027" xr:uid="{041CD713-D197-44DA-8781-D43C35E15E7F}"/>
    <cellStyle name="Standaard 5 2 2 3 2 3 4" xfId="4235" xr:uid="{472F93C9-C0FA-467F-84CA-A802CBC1D536}"/>
    <cellStyle name="Standaard 5 2 2 3 2 4" xfId="1097" xr:uid="{29448ECF-CD12-4BD5-9B30-F4AFE0F2F3AD}"/>
    <cellStyle name="Standaard 5 2 2 3 2 4 2" xfId="2889" xr:uid="{81EC7307-DFC5-4F17-B99D-4C5C91885081}"/>
    <cellStyle name="Standaard 5 2 2 3 2 4 2 2" xfId="6475" xr:uid="{95E5B716-23FC-4B15-94DF-673E980D91DC}"/>
    <cellStyle name="Standaard 5 2 2 3 2 4 3" xfId="4683" xr:uid="{B0BA4394-3467-4AAA-82F8-FDB11BF73C6A}"/>
    <cellStyle name="Standaard 5 2 2 3 2 5" xfId="1993" xr:uid="{A1DF39E1-8249-4914-B8C9-93FAB72838A6}"/>
    <cellStyle name="Standaard 5 2 2 3 2 5 2" xfId="5579" xr:uid="{F6A02C0D-05EB-400B-8EC6-148B79AE82FC}"/>
    <cellStyle name="Standaard 5 2 2 3 2 6" xfId="3787" xr:uid="{BCF56A3F-A39A-4235-8194-5C4CBD580785}"/>
    <cellStyle name="Standaard 5 2 2 3 3" xfId="313" xr:uid="{8F410F54-B731-488A-89AB-17CC591DEB47}"/>
    <cellStyle name="Standaard 5 2 2 3 3 2" xfId="761" xr:uid="{FF5A14C5-44D2-43FC-B412-D0AB0AFB6E38}"/>
    <cellStyle name="Standaard 5 2 2 3 3 2 2" xfId="1657" xr:uid="{A449AA30-9DB2-40FC-AE9B-5D3E4C3CBBFA}"/>
    <cellStyle name="Standaard 5 2 2 3 3 2 2 2" xfId="3449" xr:uid="{9EA841C2-088A-44E0-9F38-C041927DF178}"/>
    <cellStyle name="Standaard 5 2 2 3 3 2 2 2 2" xfId="7035" xr:uid="{CD46CEBB-15DD-4DFA-9E7E-743C1FC54614}"/>
    <cellStyle name="Standaard 5 2 2 3 3 2 2 3" xfId="5243" xr:uid="{8DDB8820-CF8A-4ECE-B57C-21C773FB6D17}"/>
    <cellStyle name="Standaard 5 2 2 3 3 2 3" xfId="2553" xr:uid="{5A5B6C95-DF4D-4ACA-AAA1-D108CAF1D519}"/>
    <cellStyle name="Standaard 5 2 2 3 3 2 3 2" xfId="6139" xr:uid="{B1BA4C00-D6C5-4AFC-842A-D3CDCA1F0DBB}"/>
    <cellStyle name="Standaard 5 2 2 3 3 2 4" xfId="4347" xr:uid="{4778192D-D29F-464E-B8A9-D7AF2A77EC3C}"/>
    <cellStyle name="Standaard 5 2 2 3 3 3" xfId="1209" xr:uid="{C01FFDCD-DB83-4A8A-B5AC-3A404E3DE249}"/>
    <cellStyle name="Standaard 5 2 2 3 3 3 2" xfId="3001" xr:uid="{B0352376-A3F6-4A55-9DA1-EA8AF0E5D664}"/>
    <cellStyle name="Standaard 5 2 2 3 3 3 2 2" xfId="6587" xr:uid="{F1C4A198-5DE8-4660-9433-8C940FAD967D}"/>
    <cellStyle name="Standaard 5 2 2 3 3 3 3" xfId="4795" xr:uid="{E70469E7-F29D-44E2-B4E3-BE7130AC60EC}"/>
    <cellStyle name="Standaard 5 2 2 3 3 4" xfId="2105" xr:uid="{F0D42963-BA64-44BE-A7BF-11C074D6B80D}"/>
    <cellStyle name="Standaard 5 2 2 3 3 4 2" xfId="5691" xr:uid="{09308B49-AEA1-4EC0-9732-2ECAEFD596DA}"/>
    <cellStyle name="Standaard 5 2 2 3 3 5" xfId="3899" xr:uid="{1D3461CF-6012-495C-B6D2-D8388A32AF2A}"/>
    <cellStyle name="Standaard 5 2 2 3 4" xfId="537" xr:uid="{920B7724-0826-4888-9C83-2EA17F7A4E4A}"/>
    <cellStyle name="Standaard 5 2 2 3 4 2" xfId="1433" xr:uid="{8212A25F-BA83-43D7-B21A-4A3EDB4E9942}"/>
    <cellStyle name="Standaard 5 2 2 3 4 2 2" xfId="3225" xr:uid="{56971806-3A74-44FF-BA23-9CBEF2914682}"/>
    <cellStyle name="Standaard 5 2 2 3 4 2 2 2" xfId="6811" xr:uid="{D6EE5E66-3771-4063-9708-3F7FF14373D1}"/>
    <cellStyle name="Standaard 5 2 2 3 4 2 3" xfId="5019" xr:uid="{CECE54C6-0333-4044-AE8B-B0B075A773B2}"/>
    <cellStyle name="Standaard 5 2 2 3 4 3" xfId="2329" xr:uid="{EDAC0B92-14E3-42A2-9E3D-44D637632C16}"/>
    <cellStyle name="Standaard 5 2 2 3 4 3 2" xfId="5915" xr:uid="{FE65AC27-849F-4314-AD2E-92B3FF765462}"/>
    <cellStyle name="Standaard 5 2 2 3 4 4" xfId="4123" xr:uid="{20E14D54-25CA-4EBB-BAD8-F89FA7FC727F}"/>
    <cellStyle name="Standaard 5 2 2 3 5" xfId="985" xr:uid="{A01986F3-619E-4ADE-A978-26E7614DD4DA}"/>
    <cellStyle name="Standaard 5 2 2 3 5 2" xfId="2777" xr:uid="{5A053C02-38F7-4E8B-AA5C-CBEA0A4DF0D3}"/>
    <cellStyle name="Standaard 5 2 2 3 5 2 2" xfId="6363" xr:uid="{DD1AF8E2-928E-45A4-B427-86770F48306F}"/>
    <cellStyle name="Standaard 5 2 2 3 5 3" xfId="4571" xr:uid="{0BB49834-9BAF-41FC-A6FC-12C853EEF1AC}"/>
    <cellStyle name="Standaard 5 2 2 3 6" xfId="1881" xr:uid="{5A396D23-0902-4E20-AF48-8FBD1B71350E}"/>
    <cellStyle name="Standaard 5 2 2 3 6 2" xfId="5467" xr:uid="{71BFE1C4-3A4D-43C6-A751-B0BD9338011E}"/>
    <cellStyle name="Standaard 5 2 2 3 7" xfId="3675" xr:uid="{F7CD3477-5989-43B2-B93C-F35373383982}"/>
    <cellStyle name="Standaard 5 2 2 4" xfId="145" xr:uid="{2558987E-2BC2-4954-A161-DE9FE84267A0}"/>
    <cellStyle name="Standaard 5 2 2 4 2" xfId="369" xr:uid="{E2693E2C-303D-4A9A-8347-88FED33DBEDD}"/>
    <cellStyle name="Standaard 5 2 2 4 2 2" xfId="817" xr:uid="{AC34DEF6-0C0C-45C7-B85D-139E90B23B80}"/>
    <cellStyle name="Standaard 5 2 2 4 2 2 2" xfId="1713" xr:uid="{AFDFB0B8-1346-4302-B05C-27480A14D3B4}"/>
    <cellStyle name="Standaard 5 2 2 4 2 2 2 2" xfId="3505" xr:uid="{03F27E4E-11F6-4521-8EFB-658562A34486}"/>
    <cellStyle name="Standaard 5 2 2 4 2 2 2 2 2" xfId="7091" xr:uid="{635F28F6-FAFD-4F52-AA30-49646F6CF646}"/>
    <cellStyle name="Standaard 5 2 2 4 2 2 2 3" xfId="5299" xr:uid="{A16C9AC1-BDDC-40AC-97A5-4B735F52F6AE}"/>
    <cellStyle name="Standaard 5 2 2 4 2 2 3" xfId="2609" xr:uid="{C65D397F-7E11-4265-AFA6-271173949883}"/>
    <cellStyle name="Standaard 5 2 2 4 2 2 3 2" xfId="6195" xr:uid="{5581FB55-A0B8-4642-AD4F-E6D0FB186BF3}"/>
    <cellStyle name="Standaard 5 2 2 4 2 2 4" xfId="4403" xr:uid="{D46A099B-FA1F-4B5E-A146-9532366F5165}"/>
    <cellStyle name="Standaard 5 2 2 4 2 3" xfId="1265" xr:uid="{20D0A877-A110-43A5-9432-10D54DD18513}"/>
    <cellStyle name="Standaard 5 2 2 4 2 3 2" xfId="3057" xr:uid="{8FB9B127-5726-4E67-B9A3-AC867ED898F0}"/>
    <cellStyle name="Standaard 5 2 2 4 2 3 2 2" xfId="6643" xr:uid="{FB4166C8-72FA-4E04-AAB7-F4DB539146E9}"/>
    <cellStyle name="Standaard 5 2 2 4 2 3 3" xfId="4851" xr:uid="{7F947538-BCC4-4485-A1DA-8F3989F2DDC6}"/>
    <cellStyle name="Standaard 5 2 2 4 2 4" xfId="2161" xr:uid="{9FE561D3-69DC-438C-9D83-8BC9881A23FA}"/>
    <cellStyle name="Standaard 5 2 2 4 2 4 2" xfId="5747" xr:uid="{94A57BC4-EF2C-4DB0-8D73-F8558EE95331}"/>
    <cellStyle name="Standaard 5 2 2 4 2 5" xfId="3955" xr:uid="{F5F4E5E7-5490-4C73-90BF-7CD19D88A70C}"/>
    <cellStyle name="Standaard 5 2 2 4 3" xfId="593" xr:uid="{20054E9F-AD28-46C3-A7F9-5BED12DAD328}"/>
    <cellStyle name="Standaard 5 2 2 4 3 2" xfId="1489" xr:uid="{E1540B71-9614-48AA-B9FD-D79C4D29CFD2}"/>
    <cellStyle name="Standaard 5 2 2 4 3 2 2" xfId="3281" xr:uid="{65AB88FD-812D-4063-8413-5C6A67F2402C}"/>
    <cellStyle name="Standaard 5 2 2 4 3 2 2 2" xfId="6867" xr:uid="{8BCC5C84-B9F0-409D-93EC-526673BE4744}"/>
    <cellStyle name="Standaard 5 2 2 4 3 2 3" xfId="5075" xr:uid="{0FC4A886-80EA-4A65-BA7F-AD6103418B1F}"/>
    <cellStyle name="Standaard 5 2 2 4 3 3" xfId="2385" xr:uid="{34FDDF1F-6AB6-4C90-B98C-3C22C4B8DEEC}"/>
    <cellStyle name="Standaard 5 2 2 4 3 3 2" xfId="5971" xr:uid="{2EA0C51D-EA0E-4EEC-9D6A-7C3E31361FB9}"/>
    <cellStyle name="Standaard 5 2 2 4 3 4" xfId="4179" xr:uid="{8A21D60C-8E85-4A40-8568-B5B9F91FA689}"/>
    <cellStyle name="Standaard 5 2 2 4 4" xfId="1041" xr:uid="{7DB8D0BE-EBC7-437F-A9D6-36A66739DEFC}"/>
    <cellStyle name="Standaard 5 2 2 4 4 2" xfId="2833" xr:uid="{3EC680E8-842C-4713-AF0D-895CD94BF0DF}"/>
    <cellStyle name="Standaard 5 2 2 4 4 2 2" xfId="6419" xr:uid="{68302127-7869-46E4-81E7-216192B13A85}"/>
    <cellStyle name="Standaard 5 2 2 4 4 3" xfId="4627" xr:uid="{F8DEE93A-CA7D-4D83-A829-8D03D98EC989}"/>
    <cellStyle name="Standaard 5 2 2 4 5" xfId="1937" xr:uid="{5336F3FC-4CE1-41C7-97A7-24905C77561B}"/>
    <cellStyle name="Standaard 5 2 2 4 5 2" xfId="5523" xr:uid="{F76D7BED-A22C-40AB-8E76-DDF06CAD9676}"/>
    <cellStyle name="Standaard 5 2 2 4 6" xfId="3731" xr:uid="{AB03666F-DD40-46C5-BB8E-7027E59E6F1E}"/>
    <cellStyle name="Standaard 5 2 2 5" xfId="257" xr:uid="{21826B66-F7FE-4E17-BFF1-5EFAF300DC37}"/>
    <cellStyle name="Standaard 5 2 2 5 2" xfId="705" xr:uid="{A4C8AFFB-ACE7-4848-AF4F-C6E40DFE988A}"/>
    <cellStyle name="Standaard 5 2 2 5 2 2" xfId="1601" xr:uid="{E7CBDB6E-BAB2-4D1A-89CF-7C359642269B}"/>
    <cellStyle name="Standaard 5 2 2 5 2 2 2" xfId="3393" xr:uid="{2AC685BE-ECFA-4C6A-91F4-8403843D0C5F}"/>
    <cellStyle name="Standaard 5 2 2 5 2 2 2 2" xfId="6979" xr:uid="{8FB59117-0077-46A0-9512-C13B3CC2AB71}"/>
    <cellStyle name="Standaard 5 2 2 5 2 2 3" xfId="5187" xr:uid="{0E511222-8BAD-469E-823F-E55536090679}"/>
    <cellStyle name="Standaard 5 2 2 5 2 3" xfId="2497" xr:uid="{231BB223-5043-433E-9860-32B78421A813}"/>
    <cellStyle name="Standaard 5 2 2 5 2 3 2" xfId="6083" xr:uid="{42BF8114-0083-44EE-9D32-B0E79DC5866D}"/>
    <cellStyle name="Standaard 5 2 2 5 2 4" xfId="4291" xr:uid="{226591E1-9896-4361-A623-45250B388329}"/>
    <cellStyle name="Standaard 5 2 2 5 3" xfId="1153" xr:uid="{32D59239-DA74-4AB4-B2BE-CCB2DFB73CD6}"/>
    <cellStyle name="Standaard 5 2 2 5 3 2" xfId="2945" xr:uid="{274C6E06-8979-41F0-B964-D6EAA914C1C1}"/>
    <cellStyle name="Standaard 5 2 2 5 3 2 2" xfId="6531" xr:uid="{05B4F72E-EF59-4059-93E7-AFEC77F6E5B0}"/>
    <cellStyle name="Standaard 5 2 2 5 3 3" xfId="4739" xr:uid="{AA68D341-65E1-4097-B1DE-99F52B5EC8D6}"/>
    <cellStyle name="Standaard 5 2 2 5 4" xfId="2049" xr:uid="{EEC5232F-CB8E-4214-8908-FBBBA9B08D68}"/>
    <cellStyle name="Standaard 5 2 2 5 4 2" xfId="5635" xr:uid="{FE920BDE-0AD7-4B15-A8FC-80B433525241}"/>
    <cellStyle name="Standaard 5 2 2 5 5" xfId="3843" xr:uid="{79F02F6F-8447-4AF9-81D5-64AE50DF0B60}"/>
    <cellStyle name="Standaard 5 2 2 6" xfId="481" xr:uid="{963B32E0-3B8B-403E-9708-0CECA15824AF}"/>
    <cellStyle name="Standaard 5 2 2 6 2" xfId="1377" xr:uid="{39214688-0380-49C2-951C-EE900D2CF021}"/>
    <cellStyle name="Standaard 5 2 2 6 2 2" xfId="3169" xr:uid="{C1196055-85E9-48F2-A2B2-2B5067FBF1DE}"/>
    <cellStyle name="Standaard 5 2 2 6 2 2 2" xfId="6755" xr:uid="{682AA36F-044D-4316-8824-6E191B114F24}"/>
    <cellStyle name="Standaard 5 2 2 6 2 3" xfId="4963" xr:uid="{C824553E-6EEA-4AC7-B394-187084AF462C}"/>
    <cellStyle name="Standaard 5 2 2 6 3" xfId="2273" xr:uid="{2EF38D51-E2BB-423C-921F-5BAE1763AE41}"/>
    <cellStyle name="Standaard 5 2 2 6 3 2" xfId="5859" xr:uid="{2B54889B-A54B-4DB8-8A09-045985D3EEAD}"/>
    <cellStyle name="Standaard 5 2 2 6 4" xfId="4067" xr:uid="{D14E8E0F-EEB5-46FF-A170-5ED1A8DFF7E3}"/>
    <cellStyle name="Standaard 5 2 2 7" xfId="929" xr:uid="{0F7751AA-93F0-4A3C-A0A8-F0425BDB3D52}"/>
    <cellStyle name="Standaard 5 2 2 7 2" xfId="2721" xr:uid="{887655E1-57BD-40B5-81F8-BD78061EB511}"/>
    <cellStyle name="Standaard 5 2 2 7 2 2" xfId="6307" xr:uid="{864A6EE4-2BC9-49CE-B36D-31B25D786C22}"/>
    <cellStyle name="Standaard 5 2 2 7 3" xfId="4515" xr:uid="{6E6A3D13-2D38-4F43-A122-68D1CBFB4193}"/>
    <cellStyle name="Standaard 5 2 2 8" xfId="1825" xr:uid="{95354187-BB01-41B2-8069-DF5B58E2AC0B}"/>
    <cellStyle name="Standaard 5 2 2 8 2" xfId="5411" xr:uid="{19E75A63-3CEB-48DA-875A-308DD2411500}"/>
    <cellStyle name="Standaard 5 2 2 9" xfId="3619" xr:uid="{25DC7CA1-F78E-4E07-B357-AC97B93AE9A4}"/>
    <cellStyle name="Standaard 5 2 3" xfId="47" xr:uid="{057F53A4-E2F9-4472-B4AE-CAF7D3B2B2D8}"/>
    <cellStyle name="Standaard 5 2 3 2" xfId="103" xr:uid="{4D42FD40-B4E4-4092-AAF9-4B04A9E969A4}"/>
    <cellStyle name="Standaard 5 2 3 2 2" xfId="215" xr:uid="{E2F6AA93-5794-4B74-B11F-E724A131E9DC}"/>
    <cellStyle name="Standaard 5 2 3 2 2 2" xfId="439" xr:uid="{40533316-6E0B-4375-9E50-33644C72105F}"/>
    <cellStyle name="Standaard 5 2 3 2 2 2 2" xfId="887" xr:uid="{5E221C3D-B92D-4EA0-8A21-C6809732A062}"/>
    <cellStyle name="Standaard 5 2 3 2 2 2 2 2" xfId="1783" xr:uid="{AA5542D7-02AF-4A00-BA6C-5140805096AD}"/>
    <cellStyle name="Standaard 5 2 3 2 2 2 2 2 2" xfId="3575" xr:uid="{10D486C9-7BF5-4ADA-BDE5-9570B2E4F852}"/>
    <cellStyle name="Standaard 5 2 3 2 2 2 2 2 2 2" xfId="7161" xr:uid="{F271E157-EE1C-43BF-9132-0A9A0A4F7AA7}"/>
    <cellStyle name="Standaard 5 2 3 2 2 2 2 2 3" xfId="5369" xr:uid="{8CBD7BA3-0658-41E6-8F55-60AE21384875}"/>
    <cellStyle name="Standaard 5 2 3 2 2 2 2 3" xfId="2679" xr:uid="{B80517C9-BC5C-4460-81E5-996B93072A10}"/>
    <cellStyle name="Standaard 5 2 3 2 2 2 2 3 2" xfId="6265" xr:uid="{8CE55B1F-0B56-4DB1-B068-96479AC1C94B}"/>
    <cellStyle name="Standaard 5 2 3 2 2 2 2 4" xfId="4473" xr:uid="{4070364C-1836-4523-BDF0-4E60546E1A28}"/>
    <cellStyle name="Standaard 5 2 3 2 2 2 3" xfId="1335" xr:uid="{00630C76-6BB2-4364-B695-CFCEC802C23A}"/>
    <cellStyle name="Standaard 5 2 3 2 2 2 3 2" xfId="3127" xr:uid="{1750C437-ACFA-4BFC-9DB8-05221F8EAF8C}"/>
    <cellStyle name="Standaard 5 2 3 2 2 2 3 2 2" xfId="6713" xr:uid="{9F51A021-2EB0-4458-8FCA-F53CBE35017A}"/>
    <cellStyle name="Standaard 5 2 3 2 2 2 3 3" xfId="4921" xr:uid="{D7ADD3C5-9D2E-429F-BF64-183CDC4D7933}"/>
    <cellStyle name="Standaard 5 2 3 2 2 2 4" xfId="2231" xr:uid="{15F0F3BA-D749-4D87-89E0-297D64A80C36}"/>
    <cellStyle name="Standaard 5 2 3 2 2 2 4 2" xfId="5817" xr:uid="{468380D5-3D84-4BDF-A85F-F05B71EE5B92}"/>
    <cellStyle name="Standaard 5 2 3 2 2 2 5" xfId="4025" xr:uid="{214009A4-931C-46B3-93FD-04F27456EC2C}"/>
    <cellStyle name="Standaard 5 2 3 2 2 3" xfId="663" xr:uid="{D024279C-A74B-4E18-B4C8-3E36B471BF8D}"/>
    <cellStyle name="Standaard 5 2 3 2 2 3 2" xfId="1559" xr:uid="{F0D678A4-A39D-4549-86EF-1C6F3BEA9631}"/>
    <cellStyle name="Standaard 5 2 3 2 2 3 2 2" xfId="3351" xr:uid="{1A01B4FE-8BCF-4537-83D0-498F0E6712BE}"/>
    <cellStyle name="Standaard 5 2 3 2 2 3 2 2 2" xfId="6937" xr:uid="{C94CF409-24DA-4C0A-8A41-4253A04451E5}"/>
    <cellStyle name="Standaard 5 2 3 2 2 3 2 3" xfId="5145" xr:uid="{51141C0A-F436-40A2-8C18-C14DA8477D7E}"/>
    <cellStyle name="Standaard 5 2 3 2 2 3 3" xfId="2455" xr:uid="{8BCE95A7-67FB-432E-860D-B920CC385A9C}"/>
    <cellStyle name="Standaard 5 2 3 2 2 3 3 2" xfId="6041" xr:uid="{EB170E4B-689E-4ED1-B70A-C03532BBE9D1}"/>
    <cellStyle name="Standaard 5 2 3 2 2 3 4" xfId="4249" xr:uid="{C1A09FF6-CA58-4E54-AEFE-D21D3BD27640}"/>
    <cellStyle name="Standaard 5 2 3 2 2 4" xfId="1111" xr:uid="{A92C9FD6-0FF0-4474-A29F-196D38C4E176}"/>
    <cellStyle name="Standaard 5 2 3 2 2 4 2" xfId="2903" xr:uid="{297BD883-368E-4F4B-A5CC-7C3B122FFC56}"/>
    <cellStyle name="Standaard 5 2 3 2 2 4 2 2" xfId="6489" xr:uid="{0A824F31-EBF5-4542-8747-A4C577A96EBF}"/>
    <cellStyle name="Standaard 5 2 3 2 2 4 3" xfId="4697" xr:uid="{53D5F619-F470-4127-9DF0-1E06747178D8}"/>
    <cellStyle name="Standaard 5 2 3 2 2 5" xfId="2007" xr:uid="{56C5500D-5E94-4794-AFF8-85744837183D}"/>
    <cellStyle name="Standaard 5 2 3 2 2 5 2" xfId="5593" xr:uid="{57748051-B56E-4F61-9A48-AFCBD0713FE4}"/>
    <cellStyle name="Standaard 5 2 3 2 2 6" xfId="3801" xr:uid="{5F67F628-E7DD-4334-8C51-5A41511D282F}"/>
    <cellStyle name="Standaard 5 2 3 2 3" xfId="327" xr:uid="{DFE15BE4-9466-432B-BC14-8FBBAFE87E36}"/>
    <cellStyle name="Standaard 5 2 3 2 3 2" xfId="775" xr:uid="{BC55C7B1-AF4A-447B-B997-818436D13D49}"/>
    <cellStyle name="Standaard 5 2 3 2 3 2 2" xfId="1671" xr:uid="{27B5B1D4-75E4-49FF-A123-7EC4353E2E73}"/>
    <cellStyle name="Standaard 5 2 3 2 3 2 2 2" xfId="3463" xr:uid="{8C495002-C944-4D40-BCCC-BB72EE89FA61}"/>
    <cellStyle name="Standaard 5 2 3 2 3 2 2 2 2" xfId="7049" xr:uid="{05256E6B-5CB2-4A30-9679-0297FC65F8AE}"/>
    <cellStyle name="Standaard 5 2 3 2 3 2 2 3" xfId="5257" xr:uid="{071D5E51-2316-43EE-B4D1-5F2C15211E07}"/>
    <cellStyle name="Standaard 5 2 3 2 3 2 3" xfId="2567" xr:uid="{2AA2B378-4F9B-41CC-8DE9-4B0AB5829D8D}"/>
    <cellStyle name="Standaard 5 2 3 2 3 2 3 2" xfId="6153" xr:uid="{541B83C2-C250-4187-BEBE-564DCE0612BE}"/>
    <cellStyle name="Standaard 5 2 3 2 3 2 4" xfId="4361" xr:uid="{6C44B377-2FA8-4D3F-91FA-471DF3E66816}"/>
    <cellStyle name="Standaard 5 2 3 2 3 3" xfId="1223" xr:uid="{0C8A0B9C-1BED-4CE3-9FBB-20B5A94759E0}"/>
    <cellStyle name="Standaard 5 2 3 2 3 3 2" xfId="3015" xr:uid="{F41D04B6-0139-43AE-B234-BC559DEC7C5C}"/>
    <cellStyle name="Standaard 5 2 3 2 3 3 2 2" xfId="6601" xr:uid="{2BF05743-619D-4C2E-99BA-6EA62F8C0E08}"/>
    <cellStyle name="Standaard 5 2 3 2 3 3 3" xfId="4809" xr:uid="{CDC03798-A20E-45EA-932F-CE45299A173A}"/>
    <cellStyle name="Standaard 5 2 3 2 3 4" xfId="2119" xr:uid="{C5B215B0-68B4-407C-9723-DB22C135A372}"/>
    <cellStyle name="Standaard 5 2 3 2 3 4 2" xfId="5705" xr:uid="{4AB7AACC-6A46-419E-9940-2C377B138D48}"/>
    <cellStyle name="Standaard 5 2 3 2 3 5" xfId="3913" xr:uid="{6B5AA463-67B2-4741-B4A7-3292A133702C}"/>
    <cellStyle name="Standaard 5 2 3 2 4" xfId="551" xr:uid="{A59F943E-0589-4726-A5B5-AA57595EDC6A}"/>
    <cellStyle name="Standaard 5 2 3 2 4 2" xfId="1447" xr:uid="{7A30D51F-6B87-4015-A5B1-61806343D6E9}"/>
    <cellStyle name="Standaard 5 2 3 2 4 2 2" xfId="3239" xr:uid="{5658ECD5-2253-41A5-8165-800D682E3E1D}"/>
    <cellStyle name="Standaard 5 2 3 2 4 2 2 2" xfId="6825" xr:uid="{E59E6E41-758B-4A67-B988-0E67DB7000DC}"/>
    <cellStyle name="Standaard 5 2 3 2 4 2 3" xfId="5033" xr:uid="{EE194AEA-3735-4D97-838E-9D1FD19742BB}"/>
    <cellStyle name="Standaard 5 2 3 2 4 3" xfId="2343" xr:uid="{010F293B-1BE0-490E-B496-85D6C56C8448}"/>
    <cellStyle name="Standaard 5 2 3 2 4 3 2" xfId="5929" xr:uid="{3EE050CF-58C6-495A-A906-4501AC923470}"/>
    <cellStyle name="Standaard 5 2 3 2 4 4" xfId="4137" xr:uid="{D2C59082-EB7E-4BBE-BB7A-6F5B64578FE1}"/>
    <cellStyle name="Standaard 5 2 3 2 5" xfId="999" xr:uid="{B47952DB-3994-4103-B5DF-DC6D73109014}"/>
    <cellStyle name="Standaard 5 2 3 2 5 2" xfId="2791" xr:uid="{7E340384-3913-4CD7-B625-178F36E3016A}"/>
    <cellStyle name="Standaard 5 2 3 2 5 2 2" xfId="6377" xr:uid="{681A3928-93E0-4D9D-8C2C-6C36187D6DF5}"/>
    <cellStyle name="Standaard 5 2 3 2 5 3" xfId="4585" xr:uid="{A110E955-CAF9-4731-A62B-F7EA05B72140}"/>
    <cellStyle name="Standaard 5 2 3 2 6" xfId="1895" xr:uid="{1A569E19-2F29-4DD9-B0F7-FBC727D248EE}"/>
    <cellStyle name="Standaard 5 2 3 2 6 2" xfId="5481" xr:uid="{B1D852CE-B5F3-4B76-A096-36541525F3BA}"/>
    <cellStyle name="Standaard 5 2 3 2 7" xfId="3689" xr:uid="{E916327D-C3E6-49B8-ADC3-81C1000F25CF}"/>
    <cellStyle name="Standaard 5 2 3 3" xfId="159" xr:uid="{7E186591-010A-4640-9EF9-2AC56550B374}"/>
    <cellStyle name="Standaard 5 2 3 3 2" xfId="383" xr:uid="{9F01B893-4698-4E5B-BEA0-86A0813A2EC3}"/>
    <cellStyle name="Standaard 5 2 3 3 2 2" xfId="831" xr:uid="{E84D3D61-3B10-4377-937A-8DAD605839E0}"/>
    <cellStyle name="Standaard 5 2 3 3 2 2 2" xfId="1727" xr:uid="{268F168A-011F-4432-B871-6975DFAC1144}"/>
    <cellStyle name="Standaard 5 2 3 3 2 2 2 2" xfId="3519" xr:uid="{8B656221-4BE3-492E-890E-3808991288B4}"/>
    <cellStyle name="Standaard 5 2 3 3 2 2 2 2 2" xfId="7105" xr:uid="{C95BFC3B-50C8-448B-9D1D-65D223003C3A}"/>
    <cellStyle name="Standaard 5 2 3 3 2 2 2 3" xfId="5313" xr:uid="{CC4D1574-D51B-4DB7-A77A-B40E4FA86CF2}"/>
    <cellStyle name="Standaard 5 2 3 3 2 2 3" xfId="2623" xr:uid="{F0D7BB05-F54F-4961-B562-F848BC0718E6}"/>
    <cellStyle name="Standaard 5 2 3 3 2 2 3 2" xfId="6209" xr:uid="{2FBD83BE-2840-4353-A345-FD1F7031940A}"/>
    <cellStyle name="Standaard 5 2 3 3 2 2 4" xfId="4417" xr:uid="{CB66649B-946A-46A1-AB20-EF64F9661155}"/>
    <cellStyle name="Standaard 5 2 3 3 2 3" xfId="1279" xr:uid="{68B334E7-2CBA-4268-A5FA-7EC8B4C7FB76}"/>
    <cellStyle name="Standaard 5 2 3 3 2 3 2" xfId="3071" xr:uid="{2C9D25C5-05BE-4666-B98F-34E3A1312563}"/>
    <cellStyle name="Standaard 5 2 3 3 2 3 2 2" xfId="6657" xr:uid="{D9CEA50E-D043-464B-808C-94381ADFAEEE}"/>
    <cellStyle name="Standaard 5 2 3 3 2 3 3" xfId="4865" xr:uid="{D6959A15-7C99-4977-90A4-C61106E2C88C}"/>
    <cellStyle name="Standaard 5 2 3 3 2 4" xfId="2175" xr:uid="{071D915D-F2B1-492A-881C-B828376A6772}"/>
    <cellStyle name="Standaard 5 2 3 3 2 4 2" xfId="5761" xr:uid="{0717D147-A344-47AF-9062-1C5229DDD1A2}"/>
    <cellStyle name="Standaard 5 2 3 3 2 5" xfId="3969" xr:uid="{24C6BDA9-E771-44F5-8185-B368186BE435}"/>
    <cellStyle name="Standaard 5 2 3 3 3" xfId="607" xr:uid="{D9B6D683-335C-491C-8CB2-90B78B0C8296}"/>
    <cellStyle name="Standaard 5 2 3 3 3 2" xfId="1503" xr:uid="{E9F68622-3819-430A-9057-C02E830BB0A3}"/>
    <cellStyle name="Standaard 5 2 3 3 3 2 2" xfId="3295" xr:uid="{125852A5-700E-453F-820A-49DB92CF7EB9}"/>
    <cellStyle name="Standaard 5 2 3 3 3 2 2 2" xfId="6881" xr:uid="{03D6821E-82D3-41DC-BF7C-229317DBF602}"/>
    <cellStyle name="Standaard 5 2 3 3 3 2 3" xfId="5089" xr:uid="{E3BB9E6E-2744-4125-A5F7-FA9D0323BED0}"/>
    <cellStyle name="Standaard 5 2 3 3 3 3" xfId="2399" xr:uid="{A7999BB9-A0D0-49D9-BE46-1A98E63FD71D}"/>
    <cellStyle name="Standaard 5 2 3 3 3 3 2" xfId="5985" xr:uid="{31774F55-C840-4C21-BFE9-CAC71F172DE4}"/>
    <cellStyle name="Standaard 5 2 3 3 3 4" xfId="4193" xr:uid="{0F2DBA2D-FD78-4837-ABE1-7697985A1996}"/>
    <cellStyle name="Standaard 5 2 3 3 4" xfId="1055" xr:uid="{9DEA7AFC-8003-4E9A-8421-30A2237F2EE7}"/>
    <cellStyle name="Standaard 5 2 3 3 4 2" xfId="2847" xr:uid="{9E6D65DE-4F2F-4912-B44F-DA325AD00E95}"/>
    <cellStyle name="Standaard 5 2 3 3 4 2 2" xfId="6433" xr:uid="{029EC888-419C-407E-8861-B6C7399BD891}"/>
    <cellStyle name="Standaard 5 2 3 3 4 3" xfId="4641" xr:uid="{2BA8E99C-8684-42CF-ABBD-00B0E4324100}"/>
    <cellStyle name="Standaard 5 2 3 3 5" xfId="1951" xr:uid="{758B2DF0-9420-4600-A33F-8EE62F839325}"/>
    <cellStyle name="Standaard 5 2 3 3 5 2" xfId="5537" xr:uid="{A9B14F1D-627F-4EDF-AC88-0DDC4AF95BC1}"/>
    <cellStyle name="Standaard 5 2 3 3 6" xfId="3745" xr:uid="{53E686CF-43A4-4FFC-B4DC-F43F2FFDBDAE}"/>
    <cellStyle name="Standaard 5 2 3 4" xfId="271" xr:uid="{F5846009-A12A-4074-BB5B-639F3E350D80}"/>
    <cellStyle name="Standaard 5 2 3 4 2" xfId="719" xr:uid="{43A7DB8E-7585-4532-B8B8-F58C818FDF5F}"/>
    <cellStyle name="Standaard 5 2 3 4 2 2" xfId="1615" xr:uid="{5C51E6D2-01CD-4D5F-9AD4-366C40ADA844}"/>
    <cellStyle name="Standaard 5 2 3 4 2 2 2" xfId="3407" xr:uid="{3CCAC604-F7C7-466D-9624-0208BEC0E646}"/>
    <cellStyle name="Standaard 5 2 3 4 2 2 2 2" xfId="6993" xr:uid="{C90BAF79-7EDA-4939-96F5-F1FE84D07896}"/>
    <cellStyle name="Standaard 5 2 3 4 2 2 3" xfId="5201" xr:uid="{FE74539C-399D-49F1-8481-DDCEE1F10F36}"/>
    <cellStyle name="Standaard 5 2 3 4 2 3" xfId="2511" xr:uid="{CF1F4EA8-6885-4D4C-85DB-4604EE90E70A}"/>
    <cellStyle name="Standaard 5 2 3 4 2 3 2" xfId="6097" xr:uid="{54823C0E-2E25-4977-8857-96A493C9CA32}"/>
    <cellStyle name="Standaard 5 2 3 4 2 4" xfId="4305" xr:uid="{F65972A7-4C97-4678-8BD3-E738423076FF}"/>
    <cellStyle name="Standaard 5 2 3 4 3" xfId="1167" xr:uid="{9AD1A92B-7005-4641-BDF1-EB33F18C42BB}"/>
    <cellStyle name="Standaard 5 2 3 4 3 2" xfId="2959" xr:uid="{851AA211-7E5E-40CA-9635-ED88063B50E9}"/>
    <cellStyle name="Standaard 5 2 3 4 3 2 2" xfId="6545" xr:uid="{2B500560-F1E6-456A-BE47-446F8AA50B23}"/>
    <cellStyle name="Standaard 5 2 3 4 3 3" xfId="4753" xr:uid="{A9E104BD-901B-46E3-B078-CAA4D8C149B9}"/>
    <cellStyle name="Standaard 5 2 3 4 4" xfId="2063" xr:uid="{4E282EFF-7D3B-43F1-B23F-25948C998FDB}"/>
    <cellStyle name="Standaard 5 2 3 4 4 2" xfId="5649" xr:uid="{D09B82EC-CC39-4D0B-9C3F-7B11C62DD13F}"/>
    <cellStyle name="Standaard 5 2 3 4 5" xfId="3857" xr:uid="{65507825-ABEE-454E-8749-8C03B09BEE7D}"/>
    <cellStyle name="Standaard 5 2 3 5" xfId="495" xr:uid="{5952BBC8-66C6-4E8E-A4CA-1A0D93B267D5}"/>
    <cellStyle name="Standaard 5 2 3 5 2" xfId="1391" xr:uid="{6376C99F-3CA7-40D7-A53A-41925D315883}"/>
    <cellStyle name="Standaard 5 2 3 5 2 2" xfId="3183" xr:uid="{7EE8D189-7D37-4DAB-85DA-E71B06814189}"/>
    <cellStyle name="Standaard 5 2 3 5 2 2 2" xfId="6769" xr:uid="{EA483B58-B1DD-48E8-9D2E-43CF491093F2}"/>
    <cellStyle name="Standaard 5 2 3 5 2 3" xfId="4977" xr:uid="{FB90772D-AE34-4F03-9E77-40722C77BC28}"/>
    <cellStyle name="Standaard 5 2 3 5 3" xfId="2287" xr:uid="{953AC624-F95C-407F-8FF8-A7C309790A3B}"/>
    <cellStyle name="Standaard 5 2 3 5 3 2" xfId="5873" xr:uid="{43C92569-0C29-4D16-87B7-6CF9F7FB5DD1}"/>
    <cellStyle name="Standaard 5 2 3 5 4" xfId="4081" xr:uid="{29F56149-8D85-41C6-90AC-F4EE4C592D52}"/>
    <cellStyle name="Standaard 5 2 3 6" xfId="943" xr:uid="{3DAB05E5-0682-4D82-A83D-7D244F943D50}"/>
    <cellStyle name="Standaard 5 2 3 6 2" xfId="2735" xr:uid="{F243656B-3F4D-4A54-890F-AA607C16267D}"/>
    <cellStyle name="Standaard 5 2 3 6 2 2" xfId="6321" xr:uid="{A59841B0-7C1C-439F-AB86-AB6E7920440A}"/>
    <cellStyle name="Standaard 5 2 3 6 3" xfId="4529" xr:uid="{7BA802D6-94E6-4874-B86E-E1ADD980455E}"/>
    <cellStyle name="Standaard 5 2 3 7" xfId="1839" xr:uid="{BBE829D4-8B51-48C5-87F0-570B33246383}"/>
    <cellStyle name="Standaard 5 2 3 7 2" xfId="5425" xr:uid="{5836E90F-B8C5-4CC2-9C04-E90464917407}"/>
    <cellStyle name="Standaard 5 2 3 8" xfId="3633" xr:uid="{8096FD35-2876-44FE-8021-50FC878D9A6F}"/>
    <cellStyle name="Standaard 5 2 4" xfId="75" xr:uid="{F1230F26-49A6-44CA-B5C4-6E6983E2852A}"/>
    <cellStyle name="Standaard 5 2 4 2" xfId="187" xr:uid="{979628DC-30F5-4058-8EC1-EF5A597BC1BB}"/>
    <cellStyle name="Standaard 5 2 4 2 2" xfId="411" xr:uid="{B0629319-A25F-4921-8F59-12B733122109}"/>
    <cellStyle name="Standaard 5 2 4 2 2 2" xfId="859" xr:uid="{809820E2-C0D2-4837-AD7E-645D774A4A45}"/>
    <cellStyle name="Standaard 5 2 4 2 2 2 2" xfId="1755" xr:uid="{BFFCFEB6-34E0-469C-990E-C157C2D62DF3}"/>
    <cellStyle name="Standaard 5 2 4 2 2 2 2 2" xfId="3547" xr:uid="{D49C6862-084A-4E7D-A5FA-9D50770BC848}"/>
    <cellStyle name="Standaard 5 2 4 2 2 2 2 2 2" xfId="7133" xr:uid="{25C0CE55-633D-4E55-ACF9-3963EC3DC770}"/>
    <cellStyle name="Standaard 5 2 4 2 2 2 2 3" xfId="5341" xr:uid="{FA5771FB-2DE0-4F75-B98D-811A5033049B}"/>
    <cellStyle name="Standaard 5 2 4 2 2 2 3" xfId="2651" xr:uid="{E4E8A232-062C-46FD-8807-2282FBB70129}"/>
    <cellStyle name="Standaard 5 2 4 2 2 2 3 2" xfId="6237" xr:uid="{93C24A65-729F-432B-B2F8-08FA7D4B11E6}"/>
    <cellStyle name="Standaard 5 2 4 2 2 2 4" xfId="4445" xr:uid="{8888D4B0-506A-4FCF-93D1-9CEFE85E5FB6}"/>
    <cellStyle name="Standaard 5 2 4 2 2 3" xfId="1307" xr:uid="{23A4E1BF-BD13-4D98-AFC4-5C4DD2740F82}"/>
    <cellStyle name="Standaard 5 2 4 2 2 3 2" xfId="3099" xr:uid="{37C12A49-F45F-4314-9AE8-5C4C85500E4D}"/>
    <cellStyle name="Standaard 5 2 4 2 2 3 2 2" xfId="6685" xr:uid="{160EA67D-D2EC-42C3-932F-06F9B9F64A37}"/>
    <cellStyle name="Standaard 5 2 4 2 2 3 3" xfId="4893" xr:uid="{50FE01BC-9D84-4CE0-9E7D-C98B5AC5E470}"/>
    <cellStyle name="Standaard 5 2 4 2 2 4" xfId="2203" xr:uid="{F314D665-B0AF-4B7D-A3C0-798109D8C4BA}"/>
    <cellStyle name="Standaard 5 2 4 2 2 4 2" xfId="5789" xr:uid="{D079FCB7-0695-4AC3-9FD6-28B733CB184D}"/>
    <cellStyle name="Standaard 5 2 4 2 2 5" xfId="3997" xr:uid="{64A2EDB8-9950-4BD6-A54D-B1FE9B8D2646}"/>
    <cellStyle name="Standaard 5 2 4 2 3" xfId="635" xr:uid="{E7D383A0-AF18-4C2B-A265-13851B4C5D61}"/>
    <cellStyle name="Standaard 5 2 4 2 3 2" xfId="1531" xr:uid="{B978CD32-454F-4755-B96D-27B9F1C2D11D}"/>
    <cellStyle name="Standaard 5 2 4 2 3 2 2" xfId="3323" xr:uid="{D80DED65-C6F1-43E7-ACFD-8B81999B4634}"/>
    <cellStyle name="Standaard 5 2 4 2 3 2 2 2" xfId="6909" xr:uid="{05CBD2E6-0DA1-4009-B9DA-EDF0FD181164}"/>
    <cellStyle name="Standaard 5 2 4 2 3 2 3" xfId="5117" xr:uid="{DA2485E0-D9CC-4479-B2B3-3C57BD8749C7}"/>
    <cellStyle name="Standaard 5 2 4 2 3 3" xfId="2427" xr:uid="{555F908F-5367-4F65-B351-E334B6E0E3E3}"/>
    <cellStyle name="Standaard 5 2 4 2 3 3 2" xfId="6013" xr:uid="{28783767-24D0-4312-A320-1C77003880D3}"/>
    <cellStyle name="Standaard 5 2 4 2 3 4" xfId="4221" xr:uid="{0A3EAF47-3E6F-425E-88ED-31F4C33DE95B}"/>
    <cellStyle name="Standaard 5 2 4 2 4" xfId="1083" xr:uid="{CC6A0DC1-AF74-48CE-BCFE-0C43B79AF0CC}"/>
    <cellStyle name="Standaard 5 2 4 2 4 2" xfId="2875" xr:uid="{8E1E0EC4-BA22-470D-9D7D-E56626754625}"/>
    <cellStyle name="Standaard 5 2 4 2 4 2 2" xfId="6461" xr:uid="{319BD563-C135-4C6D-A591-059A2E32063B}"/>
    <cellStyle name="Standaard 5 2 4 2 4 3" xfId="4669" xr:uid="{AC684DA1-1CAA-4FB6-B04D-9DA58B7E09F9}"/>
    <cellStyle name="Standaard 5 2 4 2 5" xfId="1979" xr:uid="{4278162B-8C46-40C8-994A-BA7B4C5B960E}"/>
    <cellStyle name="Standaard 5 2 4 2 5 2" xfId="5565" xr:uid="{070B00E6-5576-4718-811B-3FD0FBABFD91}"/>
    <cellStyle name="Standaard 5 2 4 2 6" xfId="3773" xr:uid="{8A4F3F4C-D904-4CB5-A8A0-61E72E9016AC}"/>
    <cellStyle name="Standaard 5 2 4 3" xfId="299" xr:uid="{80BFF862-221F-4FB2-A015-0D1194A2D38D}"/>
    <cellStyle name="Standaard 5 2 4 3 2" xfId="747" xr:uid="{4F1D4D09-F4BE-49B8-8C2F-245DB22A0C4D}"/>
    <cellStyle name="Standaard 5 2 4 3 2 2" xfId="1643" xr:uid="{6052BF05-29A3-4188-B97D-5883084F189D}"/>
    <cellStyle name="Standaard 5 2 4 3 2 2 2" xfId="3435" xr:uid="{02996D05-1281-4182-81E9-EB7A5499CDFD}"/>
    <cellStyle name="Standaard 5 2 4 3 2 2 2 2" xfId="7021" xr:uid="{D320F706-6D91-4A6B-815F-0FEB25B4BF94}"/>
    <cellStyle name="Standaard 5 2 4 3 2 2 3" xfId="5229" xr:uid="{C1B12FF7-D2DE-411D-916F-B31FD5C31D78}"/>
    <cellStyle name="Standaard 5 2 4 3 2 3" xfId="2539" xr:uid="{F22855F9-CAF3-42D7-8754-FEEF2A33BA76}"/>
    <cellStyle name="Standaard 5 2 4 3 2 3 2" xfId="6125" xr:uid="{663D63EA-5864-46F2-ACDB-212AFA160495}"/>
    <cellStyle name="Standaard 5 2 4 3 2 4" xfId="4333" xr:uid="{A6D721AE-187F-42A9-B0FF-D6B16D3850D5}"/>
    <cellStyle name="Standaard 5 2 4 3 3" xfId="1195" xr:uid="{47D2B1C8-0EE9-4138-9B83-6790DB086407}"/>
    <cellStyle name="Standaard 5 2 4 3 3 2" xfId="2987" xr:uid="{743DBC3F-204E-4266-8EBA-463092442F1D}"/>
    <cellStyle name="Standaard 5 2 4 3 3 2 2" xfId="6573" xr:uid="{4B8AF8BF-06BD-4314-B82D-4E4A22064914}"/>
    <cellStyle name="Standaard 5 2 4 3 3 3" xfId="4781" xr:uid="{2DF4FB15-53FE-4E9D-AAB0-C7C481BFA527}"/>
    <cellStyle name="Standaard 5 2 4 3 4" xfId="2091" xr:uid="{4A34C5F4-8690-4DEF-89B4-8E0FE0CB2A22}"/>
    <cellStyle name="Standaard 5 2 4 3 4 2" xfId="5677" xr:uid="{C004077C-2CDE-48A0-84DC-EB2DDC46D2FF}"/>
    <cellStyle name="Standaard 5 2 4 3 5" xfId="3885" xr:uid="{9EF5776E-11AE-47C4-943C-B0642359B096}"/>
    <cellStyle name="Standaard 5 2 4 4" xfId="523" xr:uid="{BBA287EE-05BC-4087-9D8B-9B12955F00F9}"/>
    <cellStyle name="Standaard 5 2 4 4 2" xfId="1419" xr:uid="{AF24D4AF-B833-4A94-9535-0AA59A144DAF}"/>
    <cellStyle name="Standaard 5 2 4 4 2 2" xfId="3211" xr:uid="{DA00475F-863B-439E-81E7-B5146F1EBC1F}"/>
    <cellStyle name="Standaard 5 2 4 4 2 2 2" xfId="6797" xr:uid="{0CBACD5F-7FD2-4C59-A90B-9000B756A5D0}"/>
    <cellStyle name="Standaard 5 2 4 4 2 3" xfId="5005" xr:uid="{0FE5C9CE-1302-4F86-B212-68E2A43266BA}"/>
    <cellStyle name="Standaard 5 2 4 4 3" xfId="2315" xr:uid="{2EC67CC6-550A-4B91-96A3-7804FE9081C1}"/>
    <cellStyle name="Standaard 5 2 4 4 3 2" xfId="5901" xr:uid="{6EA14435-77B3-4677-A9B7-AAAE217C9C2E}"/>
    <cellStyle name="Standaard 5 2 4 4 4" xfId="4109" xr:uid="{B1E5B80A-0D76-42A9-8438-E287191C326A}"/>
    <cellStyle name="Standaard 5 2 4 5" xfId="971" xr:uid="{CEF8DAA3-14D0-42E7-86A8-48113D7E1FAB}"/>
    <cellStyle name="Standaard 5 2 4 5 2" xfId="2763" xr:uid="{7A5967B7-D6CC-476B-ADDA-49C7B5CFAB9A}"/>
    <cellStyle name="Standaard 5 2 4 5 2 2" xfId="6349" xr:uid="{35213B31-22DB-4943-A211-200B5CD5E8A2}"/>
    <cellStyle name="Standaard 5 2 4 5 3" xfId="4557" xr:uid="{2C6C9898-9028-41B7-A1DB-A5324F86B885}"/>
    <cellStyle name="Standaard 5 2 4 6" xfId="1867" xr:uid="{2F42F2EE-E01E-4ED6-8955-CE2F98D6B1F2}"/>
    <cellStyle name="Standaard 5 2 4 6 2" xfId="5453" xr:uid="{C2F6D15E-F741-4065-81B4-F84C9E4B25AF}"/>
    <cellStyle name="Standaard 5 2 4 7" xfId="3661" xr:uid="{51633415-FEA0-4AA6-A1AB-6C6BE3405AB5}"/>
    <cellStyle name="Standaard 5 2 5" xfId="131" xr:uid="{50CB5200-560C-4206-8B49-FF8386E75278}"/>
    <cellStyle name="Standaard 5 2 5 2" xfId="355" xr:uid="{F6782AAE-646C-43EC-A654-FB7563AE1AC8}"/>
    <cellStyle name="Standaard 5 2 5 2 2" xfId="803" xr:uid="{8ED81698-4338-443D-8A0E-541B4F2A2974}"/>
    <cellStyle name="Standaard 5 2 5 2 2 2" xfId="1699" xr:uid="{E805B1BE-CA91-4F4E-BF30-CFE2FE22ED43}"/>
    <cellStyle name="Standaard 5 2 5 2 2 2 2" xfId="3491" xr:uid="{EAE119CD-33F0-4C7B-8110-FF09B09E344F}"/>
    <cellStyle name="Standaard 5 2 5 2 2 2 2 2" xfId="7077" xr:uid="{12769C7B-B0FB-47C1-971E-4DC3FF8B383C}"/>
    <cellStyle name="Standaard 5 2 5 2 2 2 3" xfId="5285" xr:uid="{4837B57F-83DE-4ECF-82B5-B4480908EA6F}"/>
    <cellStyle name="Standaard 5 2 5 2 2 3" xfId="2595" xr:uid="{0D3C9262-04C6-4BE9-9F57-A1406770D05D}"/>
    <cellStyle name="Standaard 5 2 5 2 2 3 2" xfId="6181" xr:uid="{0C134A6D-4224-403C-AF9B-89207251BE79}"/>
    <cellStyle name="Standaard 5 2 5 2 2 4" xfId="4389" xr:uid="{61F59232-DFB3-49B9-8B37-7BAB68FDE2B5}"/>
    <cellStyle name="Standaard 5 2 5 2 3" xfId="1251" xr:uid="{649F87D8-0890-4B57-8139-DF7E64FD8566}"/>
    <cellStyle name="Standaard 5 2 5 2 3 2" xfId="3043" xr:uid="{EE574E3B-88CE-406A-A1CC-C2554AFA5C2B}"/>
    <cellStyle name="Standaard 5 2 5 2 3 2 2" xfId="6629" xr:uid="{60F909AE-59EE-4F1B-995E-9EA7F324A5F5}"/>
    <cellStyle name="Standaard 5 2 5 2 3 3" xfId="4837" xr:uid="{309650BA-3B65-436C-98DC-2E758AA8FE2D}"/>
    <cellStyle name="Standaard 5 2 5 2 4" xfId="2147" xr:uid="{D5D92152-9D6F-4D47-A056-19194E6901B1}"/>
    <cellStyle name="Standaard 5 2 5 2 4 2" xfId="5733" xr:uid="{71AA6AA0-D28F-4C2E-A442-BFED4B0C80EA}"/>
    <cellStyle name="Standaard 5 2 5 2 5" xfId="3941" xr:uid="{8B0B60B2-43E8-4BDE-99A8-F727ED87B021}"/>
    <cellStyle name="Standaard 5 2 5 3" xfId="579" xr:uid="{AB8A3267-271F-4836-A334-54E103CDA533}"/>
    <cellStyle name="Standaard 5 2 5 3 2" xfId="1475" xr:uid="{7A712F0B-9271-4E40-8188-6A697175EF08}"/>
    <cellStyle name="Standaard 5 2 5 3 2 2" xfId="3267" xr:uid="{28946FE4-054C-4D0A-934E-8704CC2C6865}"/>
    <cellStyle name="Standaard 5 2 5 3 2 2 2" xfId="6853" xr:uid="{ABBEFCBA-3323-43CB-9C91-82DC3750B72D}"/>
    <cellStyle name="Standaard 5 2 5 3 2 3" xfId="5061" xr:uid="{1C951506-9319-43E1-A5A5-1E14D4D1D607}"/>
    <cellStyle name="Standaard 5 2 5 3 3" xfId="2371" xr:uid="{E3AEC116-6E32-43BF-A0F9-075B2E2E6B24}"/>
    <cellStyle name="Standaard 5 2 5 3 3 2" xfId="5957" xr:uid="{D1E24A7A-ECF7-46DD-A201-4D169D2AA528}"/>
    <cellStyle name="Standaard 5 2 5 3 4" xfId="4165" xr:uid="{2523959C-D07E-433A-B2D0-E8786749849A}"/>
    <cellStyle name="Standaard 5 2 5 4" xfId="1027" xr:uid="{D1ACA5EF-4FD9-4B9D-903E-EC6E4DA498A9}"/>
    <cellStyle name="Standaard 5 2 5 4 2" xfId="2819" xr:uid="{E03D6CD8-F8C6-4761-8E21-A2E4A7A27732}"/>
    <cellStyle name="Standaard 5 2 5 4 2 2" xfId="6405" xr:uid="{4613BD63-34A2-40A6-82B5-2E1A1D6D543F}"/>
    <cellStyle name="Standaard 5 2 5 4 3" xfId="4613" xr:uid="{3A5A3868-9121-4DDA-A3B2-043499B12FE5}"/>
    <cellStyle name="Standaard 5 2 5 5" xfId="1923" xr:uid="{CDD9F3A4-FD80-4141-BFF8-65D35A73FA58}"/>
    <cellStyle name="Standaard 5 2 5 5 2" xfId="5509" xr:uid="{D9FD5CB7-6D3D-4A37-9B60-79055C508F91}"/>
    <cellStyle name="Standaard 5 2 5 6" xfId="3717" xr:uid="{0207686E-3F7D-4FE7-AB78-413F26F11100}"/>
    <cellStyle name="Standaard 5 2 6" xfId="243" xr:uid="{1383BA51-8598-4B9D-BC97-45A29CED8790}"/>
    <cellStyle name="Standaard 5 2 6 2" xfId="691" xr:uid="{385F3D1E-5FA9-407D-98E4-03569DA88E4E}"/>
    <cellStyle name="Standaard 5 2 6 2 2" xfId="1587" xr:uid="{6E8DE469-85E3-4873-ABAC-1331E7F4DF66}"/>
    <cellStyle name="Standaard 5 2 6 2 2 2" xfId="3379" xr:uid="{2110AE1D-6AFF-44BA-81E1-8E39AF2667D9}"/>
    <cellStyle name="Standaard 5 2 6 2 2 2 2" xfId="6965" xr:uid="{DCA6BE44-6061-4FF0-A7B6-0FB30489C4C3}"/>
    <cellStyle name="Standaard 5 2 6 2 2 3" xfId="5173" xr:uid="{B98AC7BD-4341-49A3-B0C1-B7CB69F1D7F0}"/>
    <cellStyle name="Standaard 5 2 6 2 3" xfId="2483" xr:uid="{26A8FE25-ABEE-4304-B398-A5F8B2618CC5}"/>
    <cellStyle name="Standaard 5 2 6 2 3 2" xfId="6069" xr:uid="{297D1719-1C13-4FBE-8BEA-819513CC43B4}"/>
    <cellStyle name="Standaard 5 2 6 2 4" xfId="4277" xr:uid="{37A60EC3-AFB1-4232-9045-B08505590305}"/>
    <cellStyle name="Standaard 5 2 6 3" xfId="1139" xr:uid="{91BB6FB9-DE19-4BBE-8DAE-A9E4FC7FDDF4}"/>
    <cellStyle name="Standaard 5 2 6 3 2" xfId="2931" xr:uid="{9CF76FF3-9915-4F38-9D68-AD6ED415F093}"/>
    <cellStyle name="Standaard 5 2 6 3 2 2" xfId="6517" xr:uid="{FD383399-2C8A-4D0B-B6E0-BDFCC2749FF0}"/>
    <cellStyle name="Standaard 5 2 6 3 3" xfId="4725" xr:uid="{65B16015-9FB4-4ECC-AE8E-82F73B44EA90}"/>
    <cellStyle name="Standaard 5 2 6 4" xfId="2035" xr:uid="{0DE6CC61-9CB4-4C40-939B-D10A266699C8}"/>
    <cellStyle name="Standaard 5 2 6 4 2" xfId="5621" xr:uid="{965C7E28-69DE-41C7-9854-C970F3CA2184}"/>
    <cellStyle name="Standaard 5 2 6 5" xfId="3829" xr:uid="{124E85B1-D180-4FCC-966C-A3568946366B}"/>
    <cellStyle name="Standaard 5 2 7" xfId="467" xr:uid="{9B62B3AD-2E76-40E6-BD4D-5EF8EB63E65B}"/>
    <cellStyle name="Standaard 5 2 7 2" xfId="1363" xr:uid="{0ECF0A44-94A7-4155-A90A-D2CAF186AB08}"/>
    <cellStyle name="Standaard 5 2 7 2 2" xfId="3155" xr:uid="{079149F0-7817-47A5-B1C4-89DAE21A13A4}"/>
    <cellStyle name="Standaard 5 2 7 2 2 2" xfId="6741" xr:uid="{A1CBAAFC-D63A-4580-9749-7A0DCCB31C85}"/>
    <cellStyle name="Standaard 5 2 7 2 3" xfId="4949" xr:uid="{F984A4F2-28B2-474B-B713-D44F3C3169F0}"/>
    <cellStyle name="Standaard 5 2 7 3" xfId="2259" xr:uid="{FC04F431-FA1F-4034-B971-364E5D660F39}"/>
    <cellStyle name="Standaard 5 2 7 3 2" xfId="5845" xr:uid="{201C79D7-7CC3-4B90-BAB4-307BD87C23EC}"/>
    <cellStyle name="Standaard 5 2 7 4" xfId="4053" xr:uid="{ACA3838C-F626-45FA-BF7B-2541DBE5C74C}"/>
    <cellStyle name="Standaard 5 2 8" xfId="915" xr:uid="{F5282894-F0DE-4585-A2AA-75350F3138A3}"/>
    <cellStyle name="Standaard 5 2 8 2" xfId="2707" xr:uid="{63F67D82-63D4-4453-8982-D38F1ED5603A}"/>
    <cellStyle name="Standaard 5 2 8 2 2" xfId="6293" xr:uid="{C2FFDD5F-1DD7-4E02-97C1-AA26B6EBD6AF}"/>
    <cellStyle name="Standaard 5 2 8 3" xfId="4501" xr:uid="{043F8BE3-8F62-4D06-89EC-1CFB8A5077C3}"/>
    <cellStyle name="Standaard 5 2 9" xfId="1811" xr:uid="{70EC35EF-DA4D-482E-9721-384140AB1723}"/>
    <cellStyle name="Standaard 5 2 9 2" xfId="5397" xr:uid="{005BABC7-3511-40F1-BB5C-14197E5F90CB}"/>
    <cellStyle name="Standaard 5 3" xfId="25" xr:uid="{9F1F3991-9350-4AB0-958D-8D1F16D78D58}"/>
    <cellStyle name="Standaard 5 3 2" xfId="54" xr:uid="{5F5DB3F1-2EC9-4C15-9749-4A75CB8E6D13}"/>
    <cellStyle name="Standaard 5 3 2 2" xfId="110" xr:uid="{88B66A72-09AD-41F8-BB85-A1F87590C4BE}"/>
    <cellStyle name="Standaard 5 3 2 2 2" xfId="222" xr:uid="{60FEFE9A-DC3A-42C8-A8B9-0306C7E3E336}"/>
    <cellStyle name="Standaard 5 3 2 2 2 2" xfId="446" xr:uid="{735366E3-E709-40BC-8B6B-77A5777BD2E3}"/>
    <cellStyle name="Standaard 5 3 2 2 2 2 2" xfId="894" xr:uid="{61158E01-F48B-4CD3-BC79-EDA180D1DE36}"/>
    <cellStyle name="Standaard 5 3 2 2 2 2 2 2" xfId="1790" xr:uid="{EE609404-D126-4E3A-B874-560D19A5ACB8}"/>
    <cellStyle name="Standaard 5 3 2 2 2 2 2 2 2" xfId="3582" xr:uid="{99B532B6-0493-44E3-BF4C-C51673856DFA}"/>
    <cellStyle name="Standaard 5 3 2 2 2 2 2 2 2 2" xfId="7168" xr:uid="{0CA42FB4-16C2-4D03-A491-B08B67FB9F60}"/>
    <cellStyle name="Standaard 5 3 2 2 2 2 2 2 3" xfId="5376" xr:uid="{4A51B3FD-12AA-4C00-BACE-198BE0E9A19A}"/>
    <cellStyle name="Standaard 5 3 2 2 2 2 2 3" xfId="2686" xr:uid="{386357AB-291C-4B89-91C2-BDA2E1C1E2CD}"/>
    <cellStyle name="Standaard 5 3 2 2 2 2 2 3 2" xfId="6272" xr:uid="{B238F344-723E-447A-AECE-60A98A0530F0}"/>
    <cellStyle name="Standaard 5 3 2 2 2 2 2 4" xfId="4480" xr:uid="{1D7BD6F5-BEF8-4672-A301-303B702C1D11}"/>
    <cellStyle name="Standaard 5 3 2 2 2 2 3" xfId="1342" xr:uid="{B477960D-2C0C-40DE-86DA-51C9B9C0558A}"/>
    <cellStyle name="Standaard 5 3 2 2 2 2 3 2" xfId="3134" xr:uid="{8D195612-EEBF-4FA5-8C28-452B1F1BBC4F}"/>
    <cellStyle name="Standaard 5 3 2 2 2 2 3 2 2" xfId="6720" xr:uid="{8F9F313A-6F8E-4BA6-8D58-2DBBC044FA4F}"/>
    <cellStyle name="Standaard 5 3 2 2 2 2 3 3" xfId="4928" xr:uid="{573C79FF-4D61-412E-86E1-FCFDC43B354F}"/>
    <cellStyle name="Standaard 5 3 2 2 2 2 4" xfId="2238" xr:uid="{E35576DA-632E-4349-8FCD-E2F4D78DF0A1}"/>
    <cellStyle name="Standaard 5 3 2 2 2 2 4 2" xfId="5824" xr:uid="{4B624E7E-59C7-41BC-817A-696511B674C0}"/>
    <cellStyle name="Standaard 5 3 2 2 2 2 5" xfId="4032" xr:uid="{ABC0A6C2-D0F9-4D19-979E-C33744A8C462}"/>
    <cellStyle name="Standaard 5 3 2 2 2 3" xfId="670" xr:uid="{BFA5A29B-8A5E-4804-9946-838BE51B5E70}"/>
    <cellStyle name="Standaard 5 3 2 2 2 3 2" xfId="1566" xr:uid="{0218010C-124C-4E58-9E44-F2B2BA1462EB}"/>
    <cellStyle name="Standaard 5 3 2 2 2 3 2 2" xfId="3358" xr:uid="{8BFB5E7A-8F7C-4D8A-9391-57B69B44416B}"/>
    <cellStyle name="Standaard 5 3 2 2 2 3 2 2 2" xfId="6944" xr:uid="{BE40064F-D880-4190-9AE8-DC08506267F7}"/>
    <cellStyle name="Standaard 5 3 2 2 2 3 2 3" xfId="5152" xr:uid="{D54E23E6-9DC7-4680-8007-2C648A4AF8FD}"/>
    <cellStyle name="Standaard 5 3 2 2 2 3 3" xfId="2462" xr:uid="{1D8AE20E-4C1C-44D2-A803-E1B9A4EB9FE9}"/>
    <cellStyle name="Standaard 5 3 2 2 2 3 3 2" xfId="6048" xr:uid="{389592EE-0E90-4B33-988A-C1561C5B6E5F}"/>
    <cellStyle name="Standaard 5 3 2 2 2 3 4" xfId="4256" xr:uid="{2B1D9742-1099-4835-B635-8A82AADB08D5}"/>
    <cellStyle name="Standaard 5 3 2 2 2 4" xfId="1118" xr:uid="{1C1512E2-9066-4650-B35C-9DD2FA1F3DE0}"/>
    <cellStyle name="Standaard 5 3 2 2 2 4 2" xfId="2910" xr:uid="{E867FB48-5085-4E6E-B901-C8F600C866F9}"/>
    <cellStyle name="Standaard 5 3 2 2 2 4 2 2" xfId="6496" xr:uid="{23D4D16E-4A48-40F9-A366-07FA4D49FF24}"/>
    <cellStyle name="Standaard 5 3 2 2 2 4 3" xfId="4704" xr:uid="{4E01B255-5474-45F8-AFF7-0C0092467B02}"/>
    <cellStyle name="Standaard 5 3 2 2 2 5" xfId="2014" xr:uid="{06E15057-D769-4E52-B8FB-7FDD911B9E76}"/>
    <cellStyle name="Standaard 5 3 2 2 2 5 2" xfId="5600" xr:uid="{4A598074-E8EA-4D89-A328-CBBB38ACC3DB}"/>
    <cellStyle name="Standaard 5 3 2 2 2 6" xfId="3808" xr:uid="{03DFA105-1F0E-43EA-8BF3-54E8E2D9F212}"/>
    <cellStyle name="Standaard 5 3 2 2 3" xfId="334" xr:uid="{5625138B-FC46-4EC2-8190-08EC27653639}"/>
    <cellStyle name="Standaard 5 3 2 2 3 2" xfId="782" xr:uid="{03172B2A-FBCF-4321-AB57-21BA7C322015}"/>
    <cellStyle name="Standaard 5 3 2 2 3 2 2" xfId="1678" xr:uid="{9139C35B-59F3-44AC-A95A-C552B3AADF5A}"/>
    <cellStyle name="Standaard 5 3 2 2 3 2 2 2" xfId="3470" xr:uid="{20DF9923-7728-453C-AC94-061FAB3D9DAC}"/>
    <cellStyle name="Standaard 5 3 2 2 3 2 2 2 2" xfId="7056" xr:uid="{17E81861-B7BD-46B2-90FD-16F4BC4BF658}"/>
    <cellStyle name="Standaard 5 3 2 2 3 2 2 3" xfId="5264" xr:uid="{62909F85-92EF-493D-BFE3-6B00CCB9E657}"/>
    <cellStyle name="Standaard 5 3 2 2 3 2 3" xfId="2574" xr:uid="{82A300FB-A7C3-4AC1-8A86-418AA0DDDD37}"/>
    <cellStyle name="Standaard 5 3 2 2 3 2 3 2" xfId="6160" xr:uid="{8B4F3890-F958-40A3-B23F-BA8F192AFDB4}"/>
    <cellStyle name="Standaard 5 3 2 2 3 2 4" xfId="4368" xr:uid="{ECE7DB16-E520-4C21-84A9-C64CF56951F0}"/>
    <cellStyle name="Standaard 5 3 2 2 3 3" xfId="1230" xr:uid="{98CCF5A4-33C1-46D4-BA50-8185422C64D7}"/>
    <cellStyle name="Standaard 5 3 2 2 3 3 2" xfId="3022" xr:uid="{EEE9B86B-E3D3-43DD-A106-82169042CC9F}"/>
    <cellStyle name="Standaard 5 3 2 2 3 3 2 2" xfId="6608" xr:uid="{9ADF3035-3F1D-4CBF-BC3B-1D4C56EEDB8F}"/>
    <cellStyle name="Standaard 5 3 2 2 3 3 3" xfId="4816" xr:uid="{2F40BC5E-2323-4981-B3C5-DC912C98E790}"/>
    <cellStyle name="Standaard 5 3 2 2 3 4" xfId="2126" xr:uid="{C617050A-4121-45D6-BFB5-A3FC488955C7}"/>
    <cellStyle name="Standaard 5 3 2 2 3 4 2" xfId="5712" xr:uid="{CD7DE322-90FB-4FBF-8055-2483FD3B5BED}"/>
    <cellStyle name="Standaard 5 3 2 2 3 5" xfId="3920" xr:uid="{ADBB258D-84C3-4A0A-8444-D73F66904949}"/>
    <cellStyle name="Standaard 5 3 2 2 4" xfId="558" xr:uid="{D0655A54-2BBC-47FD-ACE1-D6F7B9467D82}"/>
    <cellStyle name="Standaard 5 3 2 2 4 2" xfId="1454" xr:uid="{49A71103-DC36-4E42-9CA5-32C7B248BBFB}"/>
    <cellStyle name="Standaard 5 3 2 2 4 2 2" xfId="3246" xr:uid="{3F663CA0-2DA5-4B00-B00D-FF773C187FD4}"/>
    <cellStyle name="Standaard 5 3 2 2 4 2 2 2" xfId="6832" xr:uid="{ED5EE94E-2F78-4D45-806D-215AD91BCF55}"/>
    <cellStyle name="Standaard 5 3 2 2 4 2 3" xfId="5040" xr:uid="{252F3834-C5FB-4E70-9BAC-4C91A63D5F92}"/>
    <cellStyle name="Standaard 5 3 2 2 4 3" xfId="2350" xr:uid="{821F0E5A-D4CE-42F7-A4D3-392802EC963C}"/>
    <cellStyle name="Standaard 5 3 2 2 4 3 2" xfId="5936" xr:uid="{A3494703-6016-4E10-AC59-FEC86CD3B7E7}"/>
    <cellStyle name="Standaard 5 3 2 2 4 4" xfId="4144" xr:uid="{62D86451-DC94-4949-B8BF-D49EEF310FA8}"/>
    <cellStyle name="Standaard 5 3 2 2 5" xfId="1006" xr:uid="{936406F1-03B4-4091-ADAB-784C3C275DB4}"/>
    <cellStyle name="Standaard 5 3 2 2 5 2" xfId="2798" xr:uid="{90D312F5-C29A-487E-BEFE-298EE38C7D13}"/>
    <cellStyle name="Standaard 5 3 2 2 5 2 2" xfId="6384" xr:uid="{AEB4828D-AAA0-450B-87F4-FA3933BEB2CA}"/>
    <cellStyle name="Standaard 5 3 2 2 5 3" xfId="4592" xr:uid="{5E2A5629-6E32-4CD5-9E2C-3465C9AEA07C}"/>
    <cellStyle name="Standaard 5 3 2 2 6" xfId="1902" xr:uid="{3DADAAFF-B2C8-41AB-BB5A-EA4F50CD1232}"/>
    <cellStyle name="Standaard 5 3 2 2 6 2" xfId="5488" xr:uid="{61E1A11C-D70C-4CE9-8234-76C8CD90FAF5}"/>
    <cellStyle name="Standaard 5 3 2 2 7" xfId="3696" xr:uid="{80730F79-317A-4440-8666-89168960DF5C}"/>
    <cellStyle name="Standaard 5 3 2 3" xfId="166" xr:uid="{A0617FD9-E116-4A46-9124-5FE7CF40248F}"/>
    <cellStyle name="Standaard 5 3 2 3 2" xfId="390" xr:uid="{6DA4303C-895C-4241-BFCA-DC771B6C0E7F}"/>
    <cellStyle name="Standaard 5 3 2 3 2 2" xfId="838" xr:uid="{8FF52CE8-9CD9-4229-9B19-F0D8E94955CA}"/>
    <cellStyle name="Standaard 5 3 2 3 2 2 2" xfId="1734" xr:uid="{30D54CBE-D27A-484F-9081-551D60F48DB0}"/>
    <cellStyle name="Standaard 5 3 2 3 2 2 2 2" xfId="3526" xr:uid="{D8F9D2AB-27B8-4783-B0D8-7B4032472BBE}"/>
    <cellStyle name="Standaard 5 3 2 3 2 2 2 2 2" xfId="7112" xr:uid="{A35D023A-E153-43B5-8D32-BF8A998BCB48}"/>
    <cellStyle name="Standaard 5 3 2 3 2 2 2 3" xfId="5320" xr:uid="{C602D446-D1FE-4591-B3A5-7BCF7E72706B}"/>
    <cellStyle name="Standaard 5 3 2 3 2 2 3" xfId="2630" xr:uid="{33C775C6-5B5D-45CF-A685-AEA6C6723D79}"/>
    <cellStyle name="Standaard 5 3 2 3 2 2 3 2" xfId="6216" xr:uid="{78DAF0F5-D6C3-4596-8A47-6AEFA50B7811}"/>
    <cellStyle name="Standaard 5 3 2 3 2 2 4" xfId="4424" xr:uid="{2CD49E28-39DA-4454-8C75-8A1810243767}"/>
    <cellStyle name="Standaard 5 3 2 3 2 3" xfId="1286" xr:uid="{95817911-9608-408A-8A9A-577A8C706C97}"/>
    <cellStyle name="Standaard 5 3 2 3 2 3 2" xfId="3078" xr:uid="{CF98ED5F-58CC-4461-BF5A-0611441B02F2}"/>
    <cellStyle name="Standaard 5 3 2 3 2 3 2 2" xfId="6664" xr:uid="{0CFE2531-D7F3-43D2-8D18-6AA6BD376AB2}"/>
    <cellStyle name="Standaard 5 3 2 3 2 3 3" xfId="4872" xr:uid="{F899EFEC-4767-4791-A3CB-BDCAAEA9E176}"/>
    <cellStyle name="Standaard 5 3 2 3 2 4" xfId="2182" xr:uid="{50E3EDA7-9008-4658-864B-DF6B9174CFA2}"/>
    <cellStyle name="Standaard 5 3 2 3 2 4 2" xfId="5768" xr:uid="{8B5A0804-FC30-419C-AF20-AD9B218E8A30}"/>
    <cellStyle name="Standaard 5 3 2 3 2 5" xfId="3976" xr:uid="{9C9FD79E-8BC0-473B-B743-67D15322D402}"/>
    <cellStyle name="Standaard 5 3 2 3 3" xfId="614" xr:uid="{C010FC57-7276-4132-94BE-6D406BC970B5}"/>
    <cellStyle name="Standaard 5 3 2 3 3 2" xfId="1510" xr:uid="{8FBAE373-B207-4533-B727-2E711E5B7358}"/>
    <cellStyle name="Standaard 5 3 2 3 3 2 2" xfId="3302" xr:uid="{6850A661-FB2B-4FD5-B93F-37C40BF9418D}"/>
    <cellStyle name="Standaard 5 3 2 3 3 2 2 2" xfId="6888" xr:uid="{8C9B26A2-D8D4-4CA5-AAFE-0FDFA4E196AA}"/>
    <cellStyle name="Standaard 5 3 2 3 3 2 3" xfId="5096" xr:uid="{C6ADC516-5283-4952-847D-51AE3CAFEBDC}"/>
    <cellStyle name="Standaard 5 3 2 3 3 3" xfId="2406" xr:uid="{DFC1681E-D95A-4F34-A1CE-5578E37942D0}"/>
    <cellStyle name="Standaard 5 3 2 3 3 3 2" xfId="5992" xr:uid="{CD813F5E-3BCF-4ADA-82A6-EA03CD6C8A4C}"/>
    <cellStyle name="Standaard 5 3 2 3 3 4" xfId="4200" xr:uid="{5C06BA69-F17E-4E13-9858-36F29FF126BA}"/>
    <cellStyle name="Standaard 5 3 2 3 4" xfId="1062" xr:uid="{15D4B745-E0DC-4CB0-8F3C-B987F259A402}"/>
    <cellStyle name="Standaard 5 3 2 3 4 2" xfId="2854" xr:uid="{9328078D-C8C1-4D3C-84B5-8D8A03084AC1}"/>
    <cellStyle name="Standaard 5 3 2 3 4 2 2" xfId="6440" xr:uid="{7AE456C3-CD26-4C49-86D9-2FB5D8D66715}"/>
    <cellStyle name="Standaard 5 3 2 3 4 3" xfId="4648" xr:uid="{786628E2-DC6E-4342-ACA7-C957906C27FE}"/>
    <cellStyle name="Standaard 5 3 2 3 5" xfId="1958" xr:uid="{2F3330FA-743C-4124-B744-20CDCE8EFB11}"/>
    <cellStyle name="Standaard 5 3 2 3 5 2" xfId="5544" xr:uid="{C59DEB7C-2DFF-4474-B704-C63EEFF7A56C}"/>
    <cellStyle name="Standaard 5 3 2 3 6" xfId="3752" xr:uid="{CC57A6A1-BEAB-4370-AAB6-5C28F0F029AE}"/>
    <cellStyle name="Standaard 5 3 2 4" xfId="278" xr:uid="{4EBAD117-97E3-48D4-A953-4C0AA1AFEB6F}"/>
    <cellStyle name="Standaard 5 3 2 4 2" xfId="726" xr:uid="{10BB8DCA-C658-49D9-A169-ED656562595E}"/>
    <cellStyle name="Standaard 5 3 2 4 2 2" xfId="1622" xr:uid="{934CD8AF-C9FE-4FF2-B33F-4EAC7EF6C545}"/>
    <cellStyle name="Standaard 5 3 2 4 2 2 2" xfId="3414" xr:uid="{1CE99A47-01AA-419B-A577-868FF5C803BE}"/>
    <cellStyle name="Standaard 5 3 2 4 2 2 2 2" xfId="7000" xr:uid="{8078BAFE-915B-42E7-B437-3851EDA4F240}"/>
    <cellStyle name="Standaard 5 3 2 4 2 2 3" xfId="5208" xr:uid="{A6050C3E-3359-48D7-ADB6-CED497440F19}"/>
    <cellStyle name="Standaard 5 3 2 4 2 3" xfId="2518" xr:uid="{FB9E6E9B-C984-4FB0-A32D-CE2E5FB00F03}"/>
    <cellStyle name="Standaard 5 3 2 4 2 3 2" xfId="6104" xr:uid="{62605FF2-9881-4EF4-A3B2-B7C978DF3F12}"/>
    <cellStyle name="Standaard 5 3 2 4 2 4" xfId="4312" xr:uid="{7E3D0066-D0E1-4D57-A8C1-FD1CF2990563}"/>
    <cellStyle name="Standaard 5 3 2 4 3" xfId="1174" xr:uid="{27DC3192-07EA-450E-931C-4FBD25FF540F}"/>
    <cellStyle name="Standaard 5 3 2 4 3 2" xfId="2966" xr:uid="{1BA3F9DD-6947-431F-835E-EDC8F975B99E}"/>
    <cellStyle name="Standaard 5 3 2 4 3 2 2" xfId="6552" xr:uid="{56215989-51DE-41C1-83EA-67D31E903A7E}"/>
    <cellStyle name="Standaard 5 3 2 4 3 3" xfId="4760" xr:uid="{65EB0AAE-4C34-4CD1-8FFC-500B8BF37148}"/>
    <cellStyle name="Standaard 5 3 2 4 4" xfId="2070" xr:uid="{63E90ADA-8455-4D1C-B09B-263276F164F9}"/>
    <cellStyle name="Standaard 5 3 2 4 4 2" xfId="5656" xr:uid="{ACD8A1C9-5F1D-48AB-BC52-B5D2DD86457F}"/>
    <cellStyle name="Standaard 5 3 2 4 5" xfId="3864" xr:uid="{270522B3-D3B0-4D0B-A266-4F34A79AEA0C}"/>
    <cellStyle name="Standaard 5 3 2 5" xfId="502" xr:uid="{A7249F38-DE46-4960-848A-FB188117E14E}"/>
    <cellStyle name="Standaard 5 3 2 5 2" xfId="1398" xr:uid="{F8032940-3A1F-425A-B7D5-4DCFD7FA86DB}"/>
    <cellStyle name="Standaard 5 3 2 5 2 2" xfId="3190" xr:uid="{6AED2E23-22BC-4632-8D43-054E25E61490}"/>
    <cellStyle name="Standaard 5 3 2 5 2 2 2" xfId="6776" xr:uid="{6373292F-15DC-4087-AF13-CCC2EB671AAD}"/>
    <cellStyle name="Standaard 5 3 2 5 2 3" xfId="4984" xr:uid="{ACB13A2D-B132-4A23-B124-7A51C3A0103C}"/>
    <cellStyle name="Standaard 5 3 2 5 3" xfId="2294" xr:uid="{140861D8-33DC-4F1D-B6F9-272D211D34B7}"/>
    <cellStyle name="Standaard 5 3 2 5 3 2" xfId="5880" xr:uid="{313CAB1F-2BCF-40F0-88E9-B7A1AC65B911}"/>
    <cellStyle name="Standaard 5 3 2 5 4" xfId="4088" xr:uid="{9F908A10-8544-4E31-AC21-A1C16CBCE840}"/>
    <cellStyle name="Standaard 5 3 2 6" xfId="950" xr:uid="{97BB82F7-C006-4082-B236-2A1F548D6D16}"/>
    <cellStyle name="Standaard 5 3 2 6 2" xfId="2742" xr:uid="{A1B93F59-C351-4ECE-B910-D3D47D7AC5EA}"/>
    <cellStyle name="Standaard 5 3 2 6 2 2" xfId="6328" xr:uid="{B991A994-F06A-4E2D-BB09-DED57DBD0ED8}"/>
    <cellStyle name="Standaard 5 3 2 6 3" xfId="4536" xr:uid="{8B0915E0-0C14-4958-BE7A-9BD7186B08F2}"/>
    <cellStyle name="Standaard 5 3 2 7" xfId="1846" xr:uid="{48A6203D-EFD9-4A6F-B5A7-D03EC0A57F0D}"/>
    <cellStyle name="Standaard 5 3 2 7 2" xfId="5432" xr:uid="{0B67DCD9-EF1F-4FE3-9C4C-AA36650A21CD}"/>
    <cellStyle name="Standaard 5 3 2 8" xfId="3640" xr:uid="{82F07DE6-AF03-491B-AA88-8FD1FBAB4B1D}"/>
    <cellStyle name="Standaard 5 3 3" xfId="82" xr:uid="{56D16D14-9A23-4567-B7E8-3DAA99F658E2}"/>
    <cellStyle name="Standaard 5 3 3 2" xfId="194" xr:uid="{E3B821F7-8CD3-4A20-9D34-4D53AB6AD0C9}"/>
    <cellStyle name="Standaard 5 3 3 2 2" xfId="418" xr:uid="{1241E749-A33E-465A-9A00-6667DCF58F70}"/>
    <cellStyle name="Standaard 5 3 3 2 2 2" xfId="866" xr:uid="{6DDA6D11-C44D-420C-B6C6-4300BF9F7589}"/>
    <cellStyle name="Standaard 5 3 3 2 2 2 2" xfId="1762" xr:uid="{F756A40A-272D-439C-959D-93F90FC01E28}"/>
    <cellStyle name="Standaard 5 3 3 2 2 2 2 2" xfId="3554" xr:uid="{B4582236-2EF5-49D0-BCBC-F0C33337188E}"/>
    <cellStyle name="Standaard 5 3 3 2 2 2 2 2 2" xfId="7140" xr:uid="{FAA4703F-52AC-4713-BE6A-310EBD6DF82A}"/>
    <cellStyle name="Standaard 5 3 3 2 2 2 2 3" xfId="5348" xr:uid="{96AA84E2-DEC9-4348-AAAC-C8C2561BEC9C}"/>
    <cellStyle name="Standaard 5 3 3 2 2 2 3" xfId="2658" xr:uid="{931C145C-C2A0-4D1D-8A90-838274D989B3}"/>
    <cellStyle name="Standaard 5 3 3 2 2 2 3 2" xfId="6244" xr:uid="{72A87DAA-EA0A-4E42-8FA8-3E44881533AA}"/>
    <cellStyle name="Standaard 5 3 3 2 2 2 4" xfId="4452" xr:uid="{B504EBBE-4C8E-497E-95F0-3AA555A516BC}"/>
    <cellStyle name="Standaard 5 3 3 2 2 3" xfId="1314" xr:uid="{76B9A732-CC8F-420F-BA5A-E140765FBA51}"/>
    <cellStyle name="Standaard 5 3 3 2 2 3 2" xfId="3106" xr:uid="{A6A737B2-E68C-4B44-8A85-063A931126BF}"/>
    <cellStyle name="Standaard 5 3 3 2 2 3 2 2" xfId="6692" xr:uid="{F82500A5-1AE1-4DCF-960B-237F78AA8188}"/>
    <cellStyle name="Standaard 5 3 3 2 2 3 3" xfId="4900" xr:uid="{394B1F0D-4448-4401-858D-C36C78BE236A}"/>
    <cellStyle name="Standaard 5 3 3 2 2 4" xfId="2210" xr:uid="{37C4125C-8324-4DDF-B32D-315DD2CBA89C}"/>
    <cellStyle name="Standaard 5 3 3 2 2 4 2" xfId="5796" xr:uid="{004EA9BE-C60D-459A-9075-7ED5118EBA72}"/>
    <cellStyle name="Standaard 5 3 3 2 2 5" xfId="4004" xr:uid="{642DC8B3-EAEC-45E8-9573-ADACA298EC13}"/>
    <cellStyle name="Standaard 5 3 3 2 3" xfId="642" xr:uid="{D9888029-B215-4A1D-A0C6-8C3DB9B80169}"/>
    <cellStyle name="Standaard 5 3 3 2 3 2" xfId="1538" xr:uid="{8CF64039-BFB9-4CA8-B980-D16B14CB46CD}"/>
    <cellStyle name="Standaard 5 3 3 2 3 2 2" xfId="3330" xr:uid="{C6A3D065-2E82-43D3-828D-54DB0A78D28C}"/>
    <cellStyle name="Standaard 5 3 3 2 3 2 2 2" xfId="6916" xr:uid="{596B9584-45B2-43FA-A22C-BF2C68FA058F}"/>
    <cellStyle name="Standaard 5 3 3 2 3 2 3" xfId="5124" xr:uid="{19B7C410-0F13-4FC6-B30D-D7779C6749A5}"/>
    <cellStyle name="Standaard 5 3 3 2 3 3" xfId="2434" xr:uid="{1828B5A8-7DE9-4588-9581-C2B3BF82892E}"/>
    <cellStyle name="Standaard 5 3 3 2 3 3 2" xfId="6020" xr:uid="{A16B90B7-4E5D-4D6D-B066-C001C1BD2B9B}"/>
    <cellStyle name="Standaard 5 3 3 2 3 4" xfId="4228" xr:uid="{299C4EA8-3C89-4C11-9366-F0914E9C6F8F}"/>
    <cellStyle name="Standaard 5 3 3 2 4" xfId="1090" xr:uid="{9624D5A6-3083-4F52-8BC3-542693636B85}"/>
    <cellStyle name="Standaard 5 3 3 2 4 2" xfId="2882" xr:uid="{D4FEA8BA-CE03-42DA-A260-862768D27A05}"/>
    <cellStyle name="Standaard 5 3 3 2 4 2 2" xfId="6468" xr:uid="{83F27124-9514-429C-ACCE-A6DDE17D5F77}"/>
    <cellStyle name="Standaard 5 3 3 2 4 3" xfId="4676" xr:uid="{F672A2B7-9514-43D2-A359-6BEF4B295312}"/>
    <cellStyle name="Standaard 5 3 3 2 5" xfId="1986" xr:uid="{46DFA5C7-8782-4D29-9CF1-177AFE04D87A}"/>
    <cellStyle name="Standaard 5 3 3 2 5 2" xfId="5572" xr:uid="{1F993173-83F0-44FB-BF6C-DBD54AF8CE40}"/>
    <cellStyle name="Standaard 5 3 3 2 6" xfId="3780" xr:uid="{35872A5C-3D9A-4601-86F0-BCA9F202DA39}"/>
    <cellStyle name="Standaard 5 3 3 3" xfId="306" xr:uid="{644BBE61-23FA-44D2-8420-6CA3EFFB3225}"/>
    <cellStyle name="Standaard 5 3 3 3 2" xfId="754" xr:uid="{245D532F-84E1-4F50-8FEF-20905AE79EAA}"/>
    <cellStyle name="Standaard 5 3 3 3 2 2" xfId="1650" xr:uid="{D0FD8112-E9BB-41CA-99EC-92056DF777D1}"/>
    <cellStyle name="Standaard 5 3 3 3 2 2 2" xfId="3442" xr:uid="{26618605-321E-4637-8250-3E1A1FA8D8F5}"/>
    <cellStyle name="Standaard 5 3 3 3 2 2 2 2" xfId="7028" xr:uid="{B3164341-8801-4B21-9651-55E9A3A725A5}"/>
    <cellStyle name="Standaard 5 3 3 3 2 2 3" xfId="5236" xr:uid="{AC1A6F9C-DE63-4F89-A42F-48212C342F76}"/>
    <cellStyle name="Standaard 5 3 3 3 2 3" xfId="2546" xr:uid="{6696289B-7F1B-4F67-8061-14E99348FD22}"/>
    <cellStyle name="Standaard 5 3 3 3 2 3 2" xfId="6132" xr:uid="{92AD959E-3192-4A71-B7CE-87C1B49101DF}"/>
    <cellStyle name="Standaard 5 3 3 3 2 4" xfId="4340" xr:uid="{B69B3DBA-11C8-47CA-810B-4072DEF078CF}"/>
    <cellStyle name="Standaard 5 3 3 3 3" xfId="1202" xr:uid="{0C86D4ED-AB6F-43C5-A591-82C0659F4BBF}"/>
    <cellStyle name="Standaard 5 3 3 3 3 2" xfId="2994" xr:uid="{F3E6F037-0D53-46A3-993F-C954922D1DAF}"/>
    <cellStyle name="Standaard 5 3 3 3 3 2 2" xfId="6580" xr:uid="{D2B37865-F715-412B-AA4E-4F69C27A404A}"/>
    <cellStyle name="Standaard 5 3 3 3 3 3" xfId="4788" xr:uid="{56ACF493-54F1-4D19-9BA7-5DEF11245E07}"/>
    <cellStyle name="Standaard 5 3 3 3 4" xfId="2098" xr:uid="{6568B104-D06B-4D5D-82F7-CB18E6D04963}"/>
    <cellStyle name="Standaard 5 3 3 3 4 2" xfId="5684" xr:uid="{82E36DE4-4488-4B46-A973-A2B03888A117}"/>
    <cellStyle name="Standaard 5 3 3 3 5" xfId="3892" xr:uid="{3B606148-C825-4F0E-B4C9-CCD42516F8E4}"/>
    <cellStyle name="Standaard 5 3 3 4" xfId="530" xr:uid="{841833F4-2AD0-4823-8ED2-B11296490F13}"/>
    <cellStyle name="Standaard 5 3 3 4 2" xfId="1426" xr:uid="{F42AB78C-E9BA-47C1-A1FB-29742C88BCF9}"/>
    <cellStyle name="Standaard 5 3 3 4 2 2" xfId="3218" xr:uid="{F1B503D2-C467-4F7E-A327-2CD94C3AA49E}"/>
    <cellStyle name="Standaard 5 3 3 4 2 2 2" xfId="6804" xr:uid="{11666102-6CBF-42D0-A483-002D7F23F478}"/>
    <cellStyle name="Standaard 5 3 3 4 2 3" xfId="5012" xr:uid="{815C86F8-C435-46A9-84B3-E78D06A00794}"/>
    <cellStyle name="Standaard 5 3 3 4 3" xfId="2322" xr:uid="{84B6AE85-7EE6-43D7-877F-FBFECBF0B19A}"/>
    <cellStyle name="Standaard 5 3 3 4 3 2" xfId="5908" xr:uid="{3F7FF686-0112-4F1E-9CAA-95BF05850E58}"/>
    <cellStyle name="Standaard 5 3 3 4 4" xfId="4116" xr:uid="{5CEC9493-BE55-421B-AAC9-6287D1D792C4}"/>
    <cellStyle name="Standaard 5 3 3 5" xfId="978" xr:uid="{6570D7FE-0796-44C1-8722-74398B5F3901}"/>
    <cellStyle name="Standaard 5 3 3 5 2" xfId="2770" xr:uid="{627BF999-F844-4402-A2FA-BC28939445BB}"/>
    <cellStyle name="Standaard 5 3 3 5 2 2" xfId="6356" xr:uid="{1A97D10C-9AC0-47FF-A30C-E5A9ED7D66B2}"/>
    <cellStyle name="Standaard 5 3 3 5 3" xfId="4564" xr:uid="{1CFB771D-A8D4-44C9-AD86-78877663943B}"/>
    <cellStyle name="Standaard 5 3 3 6" xfId="1874" xr:uid="{B9C3E4F0-EFF3-4C1E-B964-9D9028DA48AA}"/>
    <cellStyle name="Standaard 5 3 3 6 2" xfId="5460" xr:uid="{BE0AD7F9-502B-4DB5-86AC-1B3DB33FB19D}"/>
    <cellStyle name="Standaard 5 3 3 7" xfId="3668" xr:uid="{E753D21A-F7D1-46EE-9996-54D7CBF798E2}"/>
    <cellStyle name="Standaard 5 3 4" xfId="138" xr:uid="{EC32AC13-F125-4B7D-A090-A0C34A2CB231}"/>
    <cellStyle name="Standaard 5 3 4 2" xfId="362" xr:uid="{8436577B-B981-46F2-8508-7C89885E2CA8}"/>
    <cellStyle name="Standaard 5 3 4 2 2" xfId="810" xr:uid="{CD96D697-8922-4FEC-BB27-AF47FD9160D2}"/>
    <cellStyle name="Standaard 5 3 4 2 2 2" xfId="1706" xr:uid="{C2564C45-27A6-4814-824C-AD3BB81C3A3C}"/>
    <cellStyle name="Standaard 5 3 4 2 2 2 2" xfId="3498" xr:uid="{D86F4C1D-1843-4B1E-80D4-3E05183DD71C}"/>
    <cellStyle name="Standaard 5 3 4 2 2 2 2 2" xfId="7084" xr:uid="{202E49BD-8A50-4E6C-80A7-6A9A2CC7C82A}"/>
    <cellStyle name="Standaard 5 3 4 2 2 2 3" xfId="5292" xr:uid="{F71E64DC-3C41-4982-973F-8CBD199D143B}"/>
    <cellStyle name="Standaard 5 3 4 2 2 3" xfId="2602" xr:uid="{1ACF1D03-3038-448E-9503-9F2A840758BA}"/>
    <cellStyle name="Standaard 5 3 4 2 2 3 2" xfId="6188" xr:uid="{08805FEA-D3DE-419B-9590-3686CAB6C549}"/>
    <cellStyle name="Standaard 5 3 4 2 2 4" xfId="4396" xr:uid="{A964E9F0-28AE-4BFA-B528-0F2E2370EF41}"/>
    <cellStyle name="Standaard 5 3 4 2 3" xfId="1258" xr:uid="{256DD6AC-D237-40F5-B459-AC858DC85C4F}"/>
    <cellStyle name="Standaard 5 3 4 2 3 2" xfId="3050" xr:uid="{F5B3AACE-5D65-4D55-B0A5-10B763E727D2}"/>
    <cellStyle name="Standaard 5 3 4 2 3 2 2" xfId="6636" xr:uid="{BD4372BA-698D-461D-A2F0-7F7EE4AEB2BE}"/>
    <cellStyle name="Standaard 5 3 4 2 3 3" xfId="4844" xr:uid="{781E1C1D-E077-4379-827E-6885199148BE}"/>
    <cellStyle name="Standaard 5 3 4 2 4" xfId="2154" xr:uid="{95D777EF-45CD-4062-8550-9F79EBBDEDB1}"/>
    <cellStyle name="Standaard 5 3 4 2 4 2" xfId="5740" xr:uid="{68BB4577-B2E4-4288-9265-C8351DEAD9C1}"/>
    <cellStyle name="Standaard 5 3 4 2 5" xfId="3948" xr:uid="{91D3C32C-D726-4B46-85AA-D93521970450}"/>
    <cellStyle name="Standaard 5 3 4 3" xfId="586" xr:uid="{261697AA-4CBD-408F-BF9B-E7706C8D5BA8}"/>
    <cellStyle name="Standaard 5 3 4 3 2" xfId="1482" xr:uid="{E1CB2E68-6B3E-4D35-9E0C-18156FCC9AB3}"/>
    <cellStyle name="Standaard 5 3 4 3 2 2" xfId="3274" xr:uid="{84E47D38-86EB-4682-9B0C-0790FC6D1327}"/>
    <cellStyle name="Standaard 5 3 4 3 2 2 2" xfId="6860" xr:uid="{C12247F1-31B8-4785-9E26-54B461F68861}"/>
    <cellStyle name="Standaard 5 3 4 3 2 3" xfId="5068" xr:uid="{FB4CE2E2-A320-40D3-AF21-36BCFFDDB2DD}"/>
    <cellStyle name="Standaard 5 3 4 3 3" xfId="2378" xr:uid="{D220683C-E030-4259-8EF0-EE4CD6A2EC51}"/>
    <cellStyle name="Standaard 5 3 4 3 3 2" xfId="5964" xr:uid="{48DFA4E4-4029-4255-9A66-BB1D4F9EC162}"/>
    <cellStyle name="Standaard 5 3 4 3 4" xfId="4172" xr:uid="{7CB11B3C-1B80-4DF6-989A-20FC0B085D95}"/>
    <cellStyle name="Standaard 5 3 4 4" xfId="1034" xr:uid="{5FE36571-FA96-4E32-88EC-FBD1486B3E19}"/>
    <cellStyle name="Standaard 5 3 4 4 2" xfId="2826" xr:uid="{F7A15D2E-5880-4A3E-83C8-7D26BED90EDC}"/>
    <cellStyle name="Standaard 5 3 4 4 2 2" xfId="6412" xr:uid="{30E23021-486A-472D-A3D8-34522B934422}"/>
    <cellStyle name="Standaard 5 3 4 4 3" xfId="4620" xr:uid="{BEB77638-5000-4F5D-98D6-C32813FACEC2}"/>
    <cellStyle name="Standaard 5 3 4 5" xfId="1930" xr:uid="{27F8555D-FB1D-4054-8453-0B95489B3F26}"/>
    <cellStyle name="Standaard 5 3 4 5 2" xfId="5516" xr:uid="{17502901-B11E-4A16-9CF8-0A1406605ECF}"/>
    <cellStyle name="Standaard 5 3 4 6" xfId="3724" xr:uid="{864667CA-F44E-462D-A9B0-0BEEE7AABFDB}"/>
    <cellStyle name="Standaard 5 3 5" xfId="250" xr:uid="{24B5B1AC-A918-4219-9534-6C76CF7CFD72}"/>
    <cellStyle name="Standaard 5 3 5 2" xfId="698" xr:uid="{BEE2F22C-A426-4D65-AE5F-51BAF0D08E1A}"/>
    <cellStyle name="Standaard 5 3 5 2 2" xfId="1594" xr:uid="{05D4025D-388F-4C43-80D6-455E141027DB}"/>
    <cellStyle name="Standaard 5 3 5 2 2 2" xfId="3386" xr:uid="{4F110515-8CBF-4538-BE78-3E13D3A34D17}"/>
    <cellStyle name="Standaard 5 3 5 2 2 2 2" xfId="6972" xr:uid="{BBABE28D-79B7-4F77-94EB-52C7F7A31BC1}"/>
    <cellStyle name="Standaard 5 3 5 2 2 3" xfId="5180" xr:uid="{0F9CC883-D541-42D8-9A35-673625CA9A34}"/>
    <cellStyle name="Standaard 5 3 5 2 3" xfId="2490" xr:uid="{46FB36DB-7BCC-44D5-A9AD-9ADDE8BD7CD4}"/>
    <cellStyle name="Standaard 5 3 5 2 3 2" xfId="6076" xr:uid="{88520DFC-DB8B-4E76-944D-AD0E260468AE}"/>
    <cellStyle name="Standaard 5 3 5 2 4" xfId="4284" xr:uid="{A8045661-6545-4432-8270-22BF64601B86}"/>
    <cellStyle name="Standaard 5 3 5 3" xfId="1146" xr:uid="{C68FE41C-D1B5-424F-AA69-6AD1EF8386EC}"/>
    <cellStyle name="Standaard 5 3 5 3 2" xfId="2938" xr:uid="{F797AEC9-3361-45E0-AB78-59F3510D7ED2}"/>
    <cellStyle name="Standaard 5 3 5 3 2 2" xfId="6524" xr:uid="{5B5D2469-7071-488C-BA4A-747C303A116E}"/>
    <cellStyle name="Standaard 5 3 5 3 3" xfId="4732" xr:uid="{D0E17C84-1FB0-4338-B3CC-BB77CC0644F9}"/>
    <cellStyle name="Standaard 5 3 5 4" xfId="2042" xr:uid="{9200E130-60D1-4020-8441-DD693BD1FD4F}"/>
    <cellStyle name="Standaard 5 3 5 4 2" xfId="5628" xr:uid="{20A73A96-E4A8-4756-8192-D6378120A9A3}"/>
    <cellStyle name="Standaard 5 3 5 5" xfId="3836" xr:uid="{953E3A2C-B1CB-4819-BAA3-C5EBC4DFC135}"/>
    <cellStyle name="Standaard 5 3 6" xfId="474" xr:uid="{C31C1875-A3F7-4D7B-80F1-AB53EB696A0C}"/>
    <cellStyle name="Standaard 5 3 6 2" xfId="1370" xr:uid="{C53F3674-F0A9-4665-94EB-129D296173AE}"/>
    <cellStyle name="Standaard 5 3 6 2 2" xfId="3162" xr:uid="{A8A52A18-D5E7-4A1A-964D-85546385AF3E}"/>
    <cellStyle name="Standaard 5 3 6 2 2 2" xfId="6748" xr:uid="{8A86E586-1BC2-4E97-BD2C-46EAC1A2E567}"/>
    <cellStyle name="Standaard 5 3 6 2 3" xfId="4956" xr:uid="{3AF54295-0074-43BE-87C8-341BC7B8BC0B}"/>
    <cellStyle name="Standaard 5 3 6 3" xfId="2266" xr:uid="{48D04C79-CB33-48C6-91E1-4B695C597507}"/>
    <cellStyle name="Standaard 5 3 6 3 2" xfId="5852" xr:uid="{C30B5A89-6BE1-409D-AC95-9683DE76A253}"/>
    <cellStyle name="Standaard 5 3 6 4" xfId="4060" xr:uid="{451DC58E-B426-4C80-BECA-0AD684DEF028}"/>
    <cellStyle name="Standaard 5 3 7" xfId="922" xr:uid="{3E2800DC-A522-4B31-A781-75F78D57F258}"/>
    <cellStyle name="Standaard 5 3 7 2" xfId="2714" xr:uid="{0DB7D803-0876-4D4E-A207-E58A1DC3BDD9}"/>
    <cellStyle name="Standaard 5 3 7 2 2" xfId="6300" xr:uid="{F5126EE3-85AA-47D7-9935-23EDFC9CF1F9}"/>
    <cellStyle name="Standaard 5 3 7 3" xfId="4508" xr:uid="{FBF590ED-BF1A-4534-9036-BA35131948F3}"/>
    <cellStyle name="Standaard 5 3 8" xfId="1818" xr:uid="{66728C0D-020B-4DA0-B13C-E1226F67A05D}"/>
    <cellStyle name="Standaard 5 3 8 2" xfId="5404" xr:uid="{862A9A40-4E39-4D13-93A1-5438317CE81C}"/>
    <cellStyle name="Standaard 5 3 9" xfId="3612" xr:uid="{5EB13C22-246D-478C-81D5-8D16473C4842}"/>
    <cellStyle name="Standaard 5 4" xfId="40" xr:uid="{BF733DD9-EBF9-466D-AC89-2A72EFCD3DD9}"/>
    <cellStyle name="Standaard 5 4 2" xfId="96" xr:uid="{28236481-D05A-41BF-A989-4CA8DF40C23F}"/>
    <cellStyle name="Standaard 5 4 2 2" xfId="208" xr:uid="{6FAE9E41-3640-4559-BCE9-388ECF21D42D}"/>
    <cellStyle name="Standaard 5 4 2 2 2" xfId="432" xr:uid="{54EF13EE-CE93-4E73-9E8E-51468A88C3C8}"/>
    <cellStyle name="Standaard 5 4 2 2 2 2" xfId="880" xr:uid="{A19D269C-6C4B-4E03-BE39-593A049A94A6}"/>
    <cellStyle name="Standaard 5 4 2 2 2 2 2" xfId="1776" xr:uid="{769EE078-BE5A-44E8-B753-E3115436A737}"/>
    <cellStyle name="Standaard 5 4 2 2 2 2 2 2" xfId="3568" xr:uid="{BCE95413-626A-467B-AEEF-D1492E084D79}"/>
    <cellStyle name="Standaard 5 4 2 2 2 2 2 2 2" xfId="7154" xr:uid="{A101BCA7-91C5-4B9A-A8B7-8022EC3E7E42}"/>
    <cellStyle name="Standaard 5 4 2 2 2 2 2 3" xfId="5362" xr:uid="{450A0912-513D-45C8-BE74-637CB7D12474}"/>
    <cellStyle name="Standaard 5 4 2 2 2 2 3" xfId="2672" xr:uid="{45BBE388-08AA-45C0-A172-C7ED4991656A}"/>
    <cellStyle name="Standaard 5 4 2 2 2 2 3 2" xfId="6258" xr:uid="{60D07BE3-CB4B-4582-95D0-3E9FA38FD7DA}"/>
    <cellStyle name="Standaard 5 4 2 2 2 2 4" xfId="4466" xr:uid="{88771740-CBA0-4003-8F06-5249F2A973DF}"/>
    <cellStyle name="Standaard 5 4 2 2 2 3" xfId="1328" xr:uid="{C2889DAF-F892-4018-83FC-C5C086730D3B}"/>
    <cellStyle name="Standaard 5 4 2 2 2 3 2" xfId="3120" xr:uid="{F64AE1BF-0D58-4496-9A55-0B1B6DBD64B7}"/>
    <cellStyle name="Standaard 5 4 2 2 2 3 2 2" xfId="6706" xr:uid="{2AEE5411-DFCC-439F-8CD2-2F58F45B8ED3}"/>
    <cellStyle name="Standaard 5 4 2 2 2 3 3" xfId="4914" xr:uid="{40AE5D9C-3119-4F3B-B26E-096B9A785583}"/>
    <cellStyle name="Standaard 5 4 2 2 2 4" xfId="2224" xr:uid="{96C72190-25B7-4180-83FB-4FDA918B5D3F}"/>
    <cellStyle name="Standaard 5 4 2 2 2 4 2" xfId="5810" xr:uid="{50899F6C-5828-4CC9-9A98-4DE165AFA5D5}"/>
    <cellStyle name="Standaard 5 4 2 2 2 5" xfId="4018" xr:uid="{F3F58103-73D8-415C-A914-3733EEED85BC}"/>
    <cellStyle name="Standaard 5 4 2 2 3" xfId="656" xr:uid="{392594E5-C184-400E-A825-0B5806BF932B}"/>
    <cellStyle name="Standaard 5 4 2 2 3 2" xfId="1552" xr:uid="{31914759-218C-4A4E-A9D0-2133E1C1498B}"/>
    <cellStyle name="Standaard 5 4 2 2 3 2 2" xfId="3344" xr:uid="{B30C38EC-D16C-4829-A0BE-131A7D1953EA}"/>
    <cellStyle name="Standaard 5 4 2 2 3 2 2 2" xfId="6930" xr:uid="{8D59AC4B-E6BB-441E-8C4A-6AA8AFFBF867}"/>
    <cellStyle name="Standaard 5 4 2 2 3 2 3" xfId="5138" xr:uid="{964FACCC-5CB9-4BB2-8CCD-4FE9D02F5EC1}"/>
    <cellStyle name="Standaard 5 4 2 2 3 3" xfId="2448" xr:uid="{A9E17FDA-FD87-4434-8CC0-52F15787D21D}"/>
    <cellStyle name="Standaard 5 4 2 2 3 3 2" xfId="6034" xr:uid="{01B4438E-AE17-492F-B1CA-C9F565185F7E}"/>
    <cellStyle name="Standaard 5 4 2 2 3 4" xfId="4242" xr:uid="{2237A18A-F738-445D-9060-4D41ED053276}"/>
    <cellStyle name="Standaard 5 4 2 2 4" xfId="1104" xr:uid="{8F5219B1-913C-423E-9B9E-23B4965B16B5}"/>
    <cellStyle name="Standaard 5 4 2 2 4 2" xfId="2896" xr:uid="{A04E58CD-DE0C-4416-81D3-0F4FCA58A514}"/>
    <cellStyle name="Standaard 5 4 2 2 4 2 2" xfId="6482" xr:uid="{23F578FC-1ED0-41BE-B2FE-EB690DA0EB58}"/>
    <cellStyle name="Standaard 5 4 2 2 4 3" xfId="4690" xr:uid="{12947F03-CB18-4840-9BE5-55448A22F5C8}"/>
    <cellStyle name="Standaard 5 4 2 2 5" xfId="2000" xr:uid="{95C8CF5E-3D79-4533-AE88-9C489BA3E2E0}"/>
    <cellStyle name="Standaard 5 4 2 2 5 2" xfId="5586" xr:uid="{69B8FA3E-77C8-4B77-BEE8-3A9057BC8199}"/>
    <cellStyle name="Standaard 5 4 2 2 6" xfId="3794" xr:uid="{BF7258DD-DAD5-464F-BBBA-2C9D2A316401}"/>
    <cellStyle name="Standaard 5 4 2 3" xfId="320" xr:uid="{68D10CB1-737F-4769-AB04-D755D4580907}"/>
    <cellStyle name="Standaard 5 4 2 3 2" xfId="768" xr:uid="{D32FF8E2-97F0-47F2-BC4C-CB1BC5F388EA}"/>
    <cellStyle name="Standaard 5 4 2 3 2 2" xfId="1664" xr:uid="{052024FB-BB9A-4E7F-8A32-213F4DF7EC81}"/>
    <cellStyle name="Standaard 5 4 2 3 2 2 2" xfId="3456" xr:uid="{A5D01FC6-127C-4495-842D-64CDB4E3E70A}"/>
    <cellStyle name="Standaard 5 4 2 3 2 2 2 2" xfId="7042" xr:uid="{72A8FDB3-9679-45E0-9031-84672F7208B8}"/>
    <cellStyle name="Standaard 5 4 2 3 2 2 3" xfId="5250" xr:uid="{B1FFC937-F262-499A-8FE6-7412400CEB67}"/>
    <cellStyle name="Standaard 5 4 2 3 2 3" xfId="2560" xr:uid="{61C5B8D7-3194-4AE2-80E5-7F883F2346D8}"/>
    <cellStyle name="Standaard 5 4 2 3 2 3 2" xfId="6146" xr:uid="{7E4CA640-D434-4EE0-AAAB-4C048F95081C}"/>
    <cellStyle name="Standaard 5 4 2 3 2 4" xfId="4354" xr:uid="{2B9798F3-4888-4F0A-828A-BA33819F4969}"/>
    <cellStyle name="Standaard 5 4 2 3 3" xfId="1216" xr:uid="{24F2B139-48D9-4CC8-972B-F77B856BE701}"/>
    <cellStyle name="Standaard 5 4 2 3 3 2" xfId="3008" xr:uid="{A11D0470-97A0-4C7E-938F-B5CF8C7D0C5E}"/>
    <cellStyle name="Standaard 5 4 2 3 3 2 2" xfId="6594" xr:uid="{06A3C932-C135-4202-A98F-55EEA189935D}"/>
    <cellStyle name="Standaard 5 4 2 3 3 3" xfId="4802" xr:uid="{6A58D8CF-CE08-43C7-B2EC-14A21EC016E2}"/>
    <cellStyle name="Standaard 5 4 2 3 4" xfId="2112" xr:uid="{34E3F835-40DC-49FC-A045-CFE36ACC0D8A}"/>
    <cellStyle name="Standaard 5 4 2 3 4 2" xfId="5698" xr:uid="{A75D3978-9509-4207-8570-0D05A342C24A}"/>
    <cellStyle name="Standaard 5 4 2 3 5" xfId="3906" xr:uid="{E1BFE3C1-E545-46B0-A68B-17C562986AC1}"/>
    <cellStyle name="Standaard 5 4 2 4" xfId="544" xr:uid="{CEFC8016-0C3A-49F8-BB10-AE6A4716A739}"/>
    <cellStyle name="Standaard 5 4 2 4 2" xfId="1440" xr:uid="{32E9FF5A-9734-4788-A020-1D5C1819063F}"/>
    <cellStyle name="Standaard 5 4 2 4 2 2" xfId="3232" xr:uid="{90EC4826-80A9-4F95-8CEC-1CD536FACBF4}"/>
    <cellStyle name="Standaard 5 4 2 4 2 2 2" xfId="6818" xr:uid="{25E1FAA7-8745-46F7-94E0-CC4188864A00}"/>
    <cellStyle name="Standaard 5 4 2 4 2 3" xfId="5026" xr:uid="{C139003C-012B-4BB9-8CD6-3127992341E0}"/>
    <cellStyle name="Standaard 5 4 2 4 3" xfId="2336" xr:uid="{659A040A-551E-4A2D-9E18-2560BA463D37}"/>
    <cellStyle name="Standaard 5 4 2 4 3 2" xfId="5922" xr:uid="{6C8F57BB-8EDA-4063-8062-7210812553DE}"/>
    <cellStyle name="Standaard 5 4 2 4 4" xfId="4130" xr:uid="{0E4EB0DF-5AB6-41D4-896E-85084234F0A4}"/>
    <cellStyle name="Standaard 5 4 2 5" xfId="992" xr:uid="{FA160495-B7A5-488E-852E-64FE25517912}"/>
    <cellStyle name="Standaard 5 4 2 5 2" xfId="2784" xr:uid="{8C6623CB-EA7E-450F-B60E-3B91036864AD}"/>
    <cellStyle name="Standaard 5 4 2 5 2 2" xfId="6370" xr:uid="{9DDE9B8C-6E07-4391-B944-D1F08F710261}"/>
    <cellStyle name="Standaard 5 4 2 5 3" xfId="4578" xr:uid="{B6CC5979-F626-4855-89BB-3A39FA7012EA}"/>
    <cellStyle name="Standaard 5 4 2 6" xfId="1888" xr:uid="{E8696FA0-1FC0-4608-AC49-70A1D62FB1D9}"/>
    <cellStyle name="Standaard 5 4 2 6 2" xfId="5474" xr:uid="{5928C4C0-0E51-4D47-9BAB-3ABEB36CC418}"/>
    <cellStyle name="Standaard 5 4 2 7" xfId="3682" xr:uid="{770509AA-1316-4C24-995F-6E940018BFF5}"/>
    <cellStyle name="Standaard 5 4 3" xfId="152" xr:uid="{D282B8E9-7537-42F9-9C50-F9E21B432676}"/>
    <cellStyle name="Standaard 5 4 3 2" xfId="376" xr:uid="{1124A8BA-8F4C-4D86-9426-53E2FB067014}"/>
    <cellStyle name="Standaard 5 4 3 2 2" xfId="824" xr:uid="{4F3A80ED-A3D7-4279-8199-0474A412068B}"/>
    <cellStyle name="Standaard 5 4 3 2 2 2" xfId="1720" xr:uid="{4839BE35-D3A4-4FFC-9E49-B3B081A3C980}"/>
    <cellStyle name="Standaard 5 4 3 2 2 2 2" xfId="3512" xr:uid="{239F89C9-C20C-4085-844C-17283C8A6C2C}"/>
    <cellStyle name="Standaard 5 4 3 2 2 2 2 2" xfId="7098" xr:uid="{F4A844F6-7BDD-43D6-B91F-EE7D4A0EC00B}"/>
    <cellStyle name="Standaard 5 4 3 2 2 2 3" xfId="5306" xr:uid="{5D157E1B-BC67-4ABE-9229-A567FE089B52}"/>
    <cellStyle name="Standaard 5 4 3 2 2 3" xfId="2616" xr:uid="{7CD5594D-6BEE-43FB-915B-C25C7AA3D08D}"/>
    <cellStyle name="Standaard 5 4 3 2 2 3 2" xfId="6202" xr:uid="{575C5040-7281-4140-A17D-3283BAECC37F}"/>
    <cellStyle name="Standaard 5 4 3 2 2 4" xfId="4410" xr:uid="{A39B4751-A956-4AB3-A24E-13B3EBF4D672}"/>
    <cellStyle name="Standaard 5 4 3 2 3" xfId="1272" xr:uid="{9F798E27-1B3E-466A-9CA5-D233827D085A}"/>
    <cellStyle name="Standaard 5 4 3 2 3 2" xfId="3064" xr:uid="{2E99A9E4-ED4C-41B3-AC5B-CC684E15E05C}"/>
    <cellStyle name="Standaard 5 4 3 2 3 2 2" xfId="6650" xr:uid="{7207719D-650C-4516-87DF-4C80AD0EC088}"/>
    <cellStyle name="Standaard 5 4 3 2 3 3" xfId="4858" xr:uid="{8211E56F-692C-4930-B013-F7415F5826EF}"/>
    <cellStyle name="Standaard 5 4 3 2 4" xfId="2168" xr:uid="{0C56A29A-5385-4614-A4B8-87003EE775A2}"/>
    <cellStyle name="Standaard 5 4 3 2 4 2" xfId="5754" xr:uid="{13C245EB-9D47-44C1-A4E9-9879E8811504}"/>
    <cellStyle name="Standaard 5 4 3 2 5" xfId="3962" xr:uid="{3DABFA04-185A-48D6-BCEC-D354EF224076}"/>
    <cellStyle name="Standaard 5 4 3 3" xfId="600" xr:uid="{7D707D33-9DB0-45A8-B5C6-21F8970789EB}"/>
    <cellStyle name="Standaard 5 4 3 3 2" xfId="1496" xr:uid="{25748A55-7D94-403D-B515-15F443CAA3DA}"/>
    <cellStyle name="Standaard 5 4 3 3 2 2" xfId="3288" xr:uid="{E31E8ADB-E48A-44A5-965F-1E00F6C28ED3}"/>
    <cellStyle name="Standaard 5 4 3 3 2 2 2" xfId="6874" xr:uid="{FF9E7189-8569-4C83-A188-57505A743ABE}"/>
    <cellStyle name="Standaard 5 4 3 3 2 3" xfId="5082" xr:uid="{81D91F9E-08C8-4110-8243-85F929C1E7E2}"/>
    <cellStyle name="Standaard 5 4 3 3 3" xfId="2392" xr:uid="{C67C7024-EBED-4E50-A1A7-43E84AF18A8E}"/>
    <cellStyle name="Standaard 5 4 3 3 3 2" xfId="5978" xr:uid="{97208EA5-E954-4CB6-A136-CEFC023F06A1}"/>
    <cellStyle name="Standaard 5 4 3 3 4" xfId="4186" xr:uid="{355BDAD4-411C-4AFD-AEFA-E4B074D22B1C}"/>
    <cellStyle name="Standaard 5 4 3 4" xfId="1048" xr:uid="{EF813EFD-4D88-48F6-932A-15BD9376305F}"/>
    <cellStyle name="Standaard 5 4 3 4 2" xfId="2840" xr:uid="{90DC8A65-40B1-4355-9EFA-4429912DF7DC}"/>
    <cellStyle name="Standaard 5 4 3 4 2 2" xfId="6426" xr:uid="{4B0BF787-AA7E-4430-8D47-5D2446EE7BBF}"/>
    <cellStyle name="Standaard 5 4 3 4 3" xfId="4634" xr:uid="{8528FEDC-F986-4F71-858B-B85D546DFE08}"/>
    <cellStyle name="Standaard 5 4 3 5" xfId="1944" xr:uid="{E0148BF4-6DBA-4790-9033-3A6934AC4F7A}"/>
    <cellStyle name="Standaard 5 4 3 5 2" xfId="5530" xr:uid="{F6D2279F-DEB4-4132-BB2E-065D65EDC98A}"/>
    <cellStyle name="Standaard 5 4 3 6" xfId="3738" xr:uid="{186937E5-D8D2-4685-AA04-6DB844782723}"/>
    <cellStyle name="Standaard 5 4 4" xfId="264" xr:uid="{DFBBF965-478F-4096-BCA6-A15B90FC67E4}"/>
    <cellStyle name="Standaard 5 4 4 2" xfId="712" xr:uid="{3E6F6722-79FD-42DF-B768-C4905E131098}"/>
    <cellStyle name="Standaard 5 4 4 2 2" xfId="1608" xr:uid="{679354BF-E4D2-4498-840D-BE0B35F75709}"/>
    <cellStyle name="Standaard 5 4 4 2 2 2" xfId="3400" xr:uid="{28AE5F64-752E-4F5B-B3CC-F7DBCDAD830C}"/>
    <cellStyle name="Standaard 5 4 4 2 2 2 2" xfId="6986" xr:uid="{F55CCD80-7845-459A-86A8-1E0AB5647E9B}"/>
    <cellStyle name="Standaard 5 4 4 2 2 3" xfId="5194" xr:uid="{8D28DBA0-1EAE-4C81-9047-89FCD468089B}"/>
    <cellStyle name="Standaard 5 4 4 2 3" xfId="2504" xr:uid="{C23D033F-4CE6-499A-A7A1-78B1ADE249D7}"/>
    <cellStyle name="Standaard 5 4 4 2 3 2" xfId="6090" xr:uid="{D5C0526D-D1D6-41D5-A5D3-1CD926F92CA6}"/>
    <cellStyle name="Standaard 5 4 4 2 4" xfId="4298" xr:uid="{CE0B856C-2A7D-4D0D-AC56-76A68B451717}"/>
    <cellStyle name="Standaard 5 4 4 3" xfId="1160" xr:uid="{11E29D28-2AFD-4ADC-BF8F-54F362CFEFF5}"/>
    <cellStyle name="Standaard 5 4 4 3 2" xfId="2952" xr:uid="{BD0EAA8F-25A4-4BEB-8891-3C091D7536DA}"/>
    <cellStyle name="Standaard 5 4 4 3 2 2" xfId="6538" xr:uid="{2EEFA3C7-16DD-4A25-93E7-E3B61583741D}"/>
    <cellStyle name="Standaard 5 4 4 3 3" xfId="4746" xr:uid="{96534A84-57A3-4929-8A2A-D799850CFF7A}"/>
    <cellStyle name="Standaard 5 4 4 4" xfId="2056" xr:uid="{944927A8-BF22-4E79-9F7F-3BB66164F350}"/>
    <cellStyle name="Standaard 5 4 4 4 2" xfId="5642" xr:uid="{580260A5-E4F0-4A52-A325-A8A10EAE4285}"/>
    <cellStyle name="Standaard 5 4 4 5" xfId="3850" xr:uid="{3F66694B-9958-498A-8E70-739A582FE331}"/>
    <cellStyle name="Standaard 5 4 5" xfId="488" xr:uid="{B49C7713-3116-4684-8F90-CE69A7F08B51}"/>
    <cellStyle name="Standaard 5 4 5 2" xfId="1384" xr:uid="{BCE9AF8D-DA48-481E-84DF-005EE606E13D}"/>
    <cellStyle name="Standaard 5 4 5 2 2" xfId="3176" xr:uid="{575D4530-A8C7-491C-A149-20B882390BCE}"/>
    <cellStyle name="Standaard 5 4 5 2 2 2" xfId="6762" xr:uid="{3C5E0373-EF6A-4B01-99C4-A2E55397FF5D}"/>
    <cellStyle name="Standaard 5 4 5 2 3" xfId="4970" xr:uid="{00EA0763-4CDF-4D14-BF08-2BEA3A030F06}"/>
    <cellStyle name="Standaard 5 4 5 3" xfId="2280" xr:uid="{4B48D4BE-11ED-4A28-9539-5372F14AAE2E}"/>
    <cellStyle name="Standaard 5 4 5 3 2" xfId="5866" xr:uid="{FC8B3C98-DBDA-4908-B6D5-1512DF822727}"/>
    <cellStyle name="Standaard 5 4 5 4" xfId="4074" xr:uid="{7AE1A755-9EB3-42B0-B03D-03FBEADA0958}"/>
    <cellStyle name="Standaard 5 4 6" xfId="936" xr:uid="{78536FD8-98C0-473C-9794-7E8F1BBDB5AD}"/>
    <cellStyle name="Standaard 5 4 6 2" xfId="2728" xr:uid="{3454B6A7-19BF-4C28-8E60-67E052B22B59}"/>
    <cellStyle name="Standaard 5 4 6 2 2" xfId="6314" xr:uid="{7286A01B-71B1-4BAD-9D7E-67E96927FFB9}"/>
    <cellStyle name="Standaard 5 4 6 3" xfId="4522" xr:uid="{93B39508-4CB4-4544-8FF3-7B960C1ABC68}"/>
    <cellStyle name="Standaard 5 4 7" xfId="1832" xr:uid="{2487B87E-48F3-478A-BAF1-387E57DD7E85}"/>
    <cellStyle name="Standaard 5 4 7 2" xfId="5418" xr:uid="{65169FA4-0D33-4D30-B64D-780E0E09D265}"/>
    <cellStyle name="Standaard 5 4 8" xfId="3626" xr:uid="{906DAD22-DE14-49BC-B76D-E1C8F6002312}"/>
    <cellStyle name="Standaard 5 5" xfId="68" xr:uid="{0881088F-E1A2-4910-AB9C-1308005A19B4}"/>
    <cellStyle name="Standaard 5 5 2" xfId="180" xr:uid="{53C051A3-9D26-4276-99DC-997461899358}"/>
    <cellStyle name="Standaard 5 5 2 2" xfId="404" xr:uid="{36D5993C-CD3C-42DD-8FD2-2F65EBEC4778}"/>
    <cellStyle name="Standaard 5 5 2 2 2" xfId="852" xr:uid="{DF58FDFA-DFCC-44D1-8448-C6EE18174BF7}"/>
    <cellStyle name="Standaard 5 5 2 2 2 2" xfId="1748" xr:uid="{FF628408-C24E-4A5E-B44F-5989A741A805}"/>
    <cellStyle name="Standaard 5 5 2 2 2 2 2" xfId="3540" xr:uid="{3FC81407-7983-4361-B82B-B350221324E7}"/>
    <cellStyle name="Standaard 5 5 2 2 2 2 2 2" xfId="7126" xr:uid="{D2B7083B-EF26-4D9A-A166-1DBAB4D95D95}"/>
    <cellStyle name="Standaard 5 5 2 2 2 2 3" xfId="5334" xr:uid="{5A6DAC51-C4D3-412D-A960-DBD2467D029C}"/>
    <cellStyle name="Standaard 5 5 2 2 2 3" xfId="2644" xr:uid="{E153F954-0DF7-4F95-8172-870DB2E0959C}"/>
    <cellStyle name="Standaard 5 5 2 2 2 3 2" xfId="6230" xr:uid="{FB7FF323-0744-41E9-8379-68FCAE00FD62}"/>
    <cellStyle name="Standaard 5 5 2 2 2 4" xfId="4438" xr:uid="{092BB610-2A82-44CC-BE28-FEA4DEC6D6B4}"/>
    <cellStyle name="Standaard 5 5 2 2 3" xfId="1300" xr:uid="{4FB47881-9319-471F-BD63-55F534F77B43}"/>
    <cellStyle name="Standaard 5 5 2 2 3 2" xfId="3092" xr:uid="{ADD0ABDA-37A3-4B06-BED3-D6FE1EE108B5}"/>
    <cellStyle name="Standaard 5 5 2 2 3 2 2" xfId="6678" xr:uid="{305E1DAC-5566-4C54-9C64-D475A6442C11}"/>
    <cellStyle name="Standaard 5 5 2 2 3 3" xfId="4886" xr:uid="{BF02430B-34F9-4580-B991-D9C4577AFF55}"/>
    <cellStyle name="Standaard 5 5 2 2 4" xfId="2196" xr:uid="{41E98621-B7E6-49AC-894F-DD538F265C7D}"/>
    <cellStyle name="Standaard 5 5 2 2 4 2" xfId="5782" xr:uid="{4BFAA88B-EE88-424F-ADD2-25AFCEADE2D1}"/>
    <cellStyle name="Standaard 5 5 2 2 5" xfId="3990" xr:uid="{CB4AA682-0AEE-49D8-9DF8-D36621CA4113}"/>
    <cellStyle name="Standaard 5 5 2 3" xfId="628" xr:uid="{7F4D82DD-B4F1-4544-87AE-B57D181D9BEC}"/>
    <cellStyle name="Standaard 5 5 2 3 2" xfId="1524" xr:uid="{3CBE3A2D-82C9-498D-9B54-99F9F05F43D1}"/>
    <cellStyle name="Standaard 5 5 2 3 2 2" xfId="3316" xr:uid="{D3F92A03-0D08-4A6B-AFB1-2EE8F9B7F779}"/>
    <cellStyle name="Standaard 5 5 2 3 2 2 2" xfId="6902" xr:uid="{7CDF428F-2FE1-4AAC-8BE4-A1322B57CF5C}"/>
    <cellStyle name="Standaard 5 5 2 3 2 3" xfId="5110" xr:uid="{2D5F0C34-3463-42B1-9395-6B76574523B6}"/>
    <cellStyle name="Standaard 5 5 2 3 3" xfId="2420" xr:uid="{F5D6B0A1-16F5-4353-BA69-6D524B11BCBA}"/>
    <cellStyle name="Standaard 5 5 2 3 3 2" xfId="6006" xr:uid="{AAA43B8C-D4C1-42FB-820E-8A70DF458BAE}"/>
    <cellStyle name="Standaard 5 5 2 3 4" xfId="4214" xr:uid="{A6FEB8B7-D68D-4D75-891D-21FDEAB5355D}"/>
    <cellStyle name="Standaard 5 5 2 4" xfId="1076" xr:uid="{283B4BC4-1F13-43B1-A63E-635508981C15}"/>
    <cellStyle name="Standaard 5 5 2 4 2" xfId="2868" xr:uid="{1C409786-6505-4A8A-90F8-B937CD4F8014}"/>
    <cellStyle name="Standaard 5 5 2 4 2 2" xfId="6454" xr:uid="{5566E0A9-9A90-45AA-B3F0-9C8EE095CDE1}"/>
    <cellStyle name="Standaard 5 5 2 4 3" xfId="4662" xr:uid="{F7BF627C-76E6-474F-A313-11B4DDC786CA}"/>
    <cellStyle name="Standaard 5 5 2 5" xfId="1972" xr:uid="{CEB007D7-E40B-4C08-8837-AD0C3360DB6A}"/>
    <cellStyle name="Standaard 5 5 2 5 2" xfId="5558" xr:uid="{825CC4B0-EAE6-4238-AC11-967B54A1A9D9}"/>
    <cellStyle name="Standaard 5 5 2 6" xfId="3766" xr:uid="{A56572B6-B438-4A56-8A4B-219847F963B3}"/>
    <cellStyle name="Standaard 5 5 3" xfId="292" xr:uid="{6CA5A828-50D0-4B5D-A52D-2E4BFF48804A}"/>
    <cellStyle name="Standaard 5 5 3 2" xfId="740" xr:uid="{A8657573-BD3E-4767-BA46-EF027082A17C}"/>
    <cellStyle name="Standaard 5 5 3 2 2" xfId="1636" xr:uid="{2D8859B3-33CE-47D9-8912-64BF82032F0C}"/>
    <cellStyle name="Standaard 5 5 3 2 2 2" xfId="3428" xr:uid="{745F07D8-456F-4EC1-8DBD-A981CB142CEA}"/>
    <cellStyle name="Standaard 5 5 3 2 2 2 2" xfId="7014" xr:uid="{A1140A43-EFA0-4210-A52A-D7424EDA01FF}"/>
    <cellStyle name="Standaard 5 5 3 2 2 3" xfId="5222" xr:uid="{113802D4-A0A5-42F4-9575-4B21676CFF0D}"/>
    <cellStyle name="Standaard 5 5 3 2 3" xfId="2532" xr:uid="{1FE03AD1-AC1B-427A-8A35-93B1743693DF}"/>
    <cellStyle name="Standaard 5 5 3 2 3 2" xfId="6118" xr:uid="{57B8090C-D345-4002-BDEC-7C74CD8C5816}"/>
    <cellStyle name="Standaard 5 5 3 2 4" xfId="4326" xr:uid="{6D0E7E0C-128B-4357-BFBF-B959F2FFBADB}"/>
    <cellStyle name="Standaard 5 5 3 3" xfId="1188" xr:uid="{D630C4DF-FAD5-457B-B81A-DEE4E93AC7F2}"/>
    <cellStyle name="Standaard 5 5 3 3 2" xfId="2980" xr:uid="{B8FE2D15-4C1A-4943-8CE7-AAEA4BA63261}"/>
    <cellStyle name="Standaard 5 5 3 3 2 2" xfId="6566" xr:uid="{36CD81DC-D1D4-4835-BB97-5BBA7ABC9005}"/>
    <cellStyle name="Standaard 5 5 3 3 3" xfId="4774" xr:uid="{B243F471-A645-4434-AC55-1E9AA8C2456E}"/>
    <cellStyle name="Standaard 5 5 3 4" xfId="2084" xr:uid="{AE2B1F6E-3321-4D61-BF7D-4EEFCBB8B8D9}"/>
    <cellStyle name="Standaard 5 5 3 4 2" xfId="5670" xr:uid="{D1C4684F-3927-4A02-961D-1F6FE663A204}"/>
    <cellStyle name="Standaard 5 5 3 5" xfId="3878" xr:uid="{D5C53E47-A099-459E-9304-CEEA394ED5D5}"/>
    <cellStyle name="Standaard 5 5 4" xfId="516" xr:uid="{4CBB660E-A123-4D4D-B618-7C4EB62DB675}"/>
    <cellStyle name="Standaard 5 5 4 2" xfId="1412" xr:uid="{641FE4AF-7AF4-483D-B21F-F3DACF742F91}"/>
    <cellStyle name="Standaard 5 5 4 2 2" xfId="3204" xr:uid="{AE470847-D0DD-4461-B626-243551B7BBD0}"/>
    <cellStyle name="Standaard 5 5 4 2 2 2" xfId="6790" xr:uid="{36163492-5B5F-4DF7-9456-0469E2F0538B}"/>
    <cellStyle name="Standaard 5 5 4 2 3" xfId="4998" xr:uid="{86206C67-8304-411B-BF1F-F8ED937B1519}"/>
    <cellStyle name="Standaard 5 5 4 3" xfId="2308" xr:uid="{C5A933FF-6F23-49B0-A20D-5E23EEB5731C}"/>
    <cellStyle name="Standaard 5 5 4 3 2" xfId="5894" xr:uid="{8C713A2A-9FA3-4CD8-A23C-6ECBAE63947A}"/>
    <cellStyle name="Standaard 5 5 4 4" xfId="4102" xr:uid="{849CCBED-3F88-4661-AA2B-D272533A881E}"/>
    <cellStyle name="Standaard 5 5 5" xfId="964" xr:uid="{3F9DC226-1CBA-4F95-B9D3-1D2DD3BAADA3}"/>
    <cellStyle name="Standaard 5 5 5 2" xfId="2756" xr:uid="{09BD692D-E010-4D97-A937-843782589ACB}"/>
    <cellStyle name="Standaard 5 5 5 2 2" xfId="6342" xr:uid="{41FB9AB3-62C1-4A40-877D-4A215965FC7D}"/>
    <cellStyle name="Standaard 5 5 5 3" xfId="4550" xr:uid="{229157F7-88E3-4D04-BE07-AB0F3D16D42B}"/>
    <cellStyle name="Standaard 5 5 6" xfId="1860" xr:uid="{D2EF66AE-6FE2-4964-9F16-DEFB7BE8C86B}"/>
    <cellStyle name="Standaard 5 5 6 2" xfId="5446" xr:uid="{0907BA08-5C76-4DC4-8FB1-B4E1D5737E01}"/>
    <cellStyle name="Standaard 5 5 7" xfId="3654" xr:uid="{EE9004D2-C392-4E9F-A38F-FECFBD37A857}"/>
    <cellStyle name="Standaard 5 6" xfId="124" xr:uid="{71279F08-4268-4A6A-91D1-F8EADCB70B65}"/>
    <cellStyle name="Standaard 5 6 2" xfId="348" xr:uid="{A33E4602-2BFC-4F1C-A78B-267FC32A704C}"/>
    <cellStyle name="Standaard 5 6 2 2" xfId="796" xr:uid="{6CA3E189-8751-481E-94CE-6C860D6A052A}"/>
    <cellStyle name="Standaard 5 6 2 2 2" xfId="1692" xr:uid="{D51E201C-768E-424D-91C1-B44F526E2938}"/>
    <cellStyle name="Standaard 5 6 2 2 2 2" xfId="3484" xr:uid="{A0A90532-C99E-4E74-83DB-3D709C061CF9}"/>
    <cellStyle name="Standaard 5 6 2 2 2 2 2" xfId="7070" xr:uid="{BB4F6A61-4704-44E5-A152-4785A23117C0}"/>
    <cellStyle name="Standaard 5 6 2 2 2 3" xfId="5278" xr:uid="{4EEA7AAD-12A3-4F76-BB21-F3855E61B531}"/>
    <cellStyle name="Standaard 5 6 2 2 3" xfId="2588" xr:uid="{04B071C1-4B5D-48CF-9128-EF3C1CCB1962}"/>
    <cellStyle name="Standaard 5 6 2 2 3 2" xfId="6174" xr:uid="{ADC8BC3F-5EB5-4238-92E6-9CBCADCFD542}"/>
    <cellStyle name="Standaard 5 6 2 2 4" xfId="4382" xr:uid="{B94395EF-FC43-4043-8A77-450C41CA0AD2}"/>
    <cellStyle name="Standaard 5 6 2 3" xfId="1244" xr:uid="{534B7F00-57B3-40E9-A616-1B6CE3D42F59}"/>
    <cellStyle name="Standaard 5 6 2 3 2" xfId="3036" xr:uid="{707A4EF4-B38D-4697-A0E9-2EFF58B7EBFF}"/>
    <cellStyle name="Standaard 5 6 2 3 2 2" xfId="6622" xr:uid="{47AEEA6D-B8B5-4951-A231-3C5B2508E6FE}"/>
    <cellStyle name="Standaard 5 6 2 3 3" xfId="4830" xr:uid="{ACCB8F9D-FF4E-409F-BC1E-B970CC4E86D5}"/>
    <cellStyle name="Standaard 5 6 2 4" xfId="2140" xr:uid="{1071F9CC-74A7-4F03-9639-064E2465A02E}"/>
    <cellStyle name="Standaard 5 6 2 4 2" xfId="5726" xr:uid="{1A1F207A-6BB6-4182-B187-E3E732A29ABE}"/>
    <cellStyle name="Standaard 5 6 2 5" xfId="3934" xr:uid="{4D81C42A-9D00-4688-AF12-A0F32D3091FF}"/>
    <cellStyle name="Standaard 5 6 3" xfId="572" xr:uid="{90163337-AC20-43AD-AEF0-97EAEE5D6197}"/>
    <cellStyle name="Standaard 5 6 3 2" xfId="1468" xr:uid="{0C0888A7-FD9B-4FA2-BD8E-C03F2A783157}"/>
    <cellStyle name="Standaard 5 6 3 2 2" xfId="3260" xr:uid="{9D0A1D86-A351-48F3-9027-2BB92C64AFEC}"/>
    <cellStyle name="Standaard 5 6 3 2 2 2" xfId="6846" xr:uid="{5D720669-0045-49A8-9483-92BAB4951E67}"/>
    <cellStyle name="Standaard 5 6 3 2 3" xfId="5054" xr:uid="{A93B0261-ECF9-4A82-A71D-AD4270EF3AD5}"/>
    <cellStyle name="Standaard 5 6 3 3" xfId="2364" xr:uid="{53D5F3FE-1590-452B-802A-8ACDFA01E700}"/>
    <cellStyle name="Standaard 5 6 3 3 2" xfId="5950" xr:uid="{8DF44350-82AF-4F20-B181-4407C19F18EA}"/>
    <cellStyle name="Standaard 5 6 3 4" xfId="4158" xr:uid="{9CEC1CE2-B5B6-4759-9D15-850AB7DA803C}"/>
    <cellStyle name="Standaard 5 6 4" xfId="1020" xr:uid="{536E1314-05CF-4BA3-BC16-F3EE19F114D2}"/>
    <cellStyle name="Standaard 5 6 4 2" xfId="2812" xr:uid="{1350DE01-B97F-4FAA-8A91-410F763E7907}"/>
    <cellStyle name="Standaard 5 6 4 2 2" xfId="6398" xr:uid="{3B9AD2A6-62C1-45DB-B12A-959BE83E1425}"/>
    <cellStyle name="Standaard 5 6 4 3" xfId="4606" xr:uid="{0CF6F182-C703-4B19-93E3-66143F717795}"/>
    <cellStyle name="Standaard 5 6 5" xfId="1916" xr:uid="{BF6DCC8F-CB7F-4F18-9AD4-5E357E01DA27}"/>
    <cellStyle name="Standaard 5 6 5 2" xfId="5502" xr:uid="{7995480C-E42B-479D-A87D-B889C4B19DC9}"/>
    <cellStyle name="Standaard 5 6 6" xfId="3710" xr:uid="{3D8334E8-86A8-4A04-A6DB-C2AAF5285597}"/>
    <cellStyle name="Standaard 5 7" xfId="236" xr:uid="{F88D1E0F-ACAF-4A4E-8BEC-B6EBF7EF8AB5}"/>
    <cellStyle name="Standaard 5 7 2" xfId="684" xr:uid="{62669618-B058-4149-B508-BC87354B8292}"/>
    <cellStyle name="Standaard 5 7 2 2" xfId="1580" xr:uid="{EA3980D3-7FC7-4AF9-9554-4DD21E50968B}"/>
    <cellStyle name="Standaard 5 7 2 2 2" xfId="3372" xr:uid="{823456BE-86F2-4E92-91AA-348C8D5E1793}"/>
    <cellStyle name="Standaard 5 7 2 2 2 2" xfId="6958" xr:uid="{4F051840-EE55-4BA6-B1BB-6C5A024AF46E}"/>
    <cellStyle name="Standaard 5 7 2 2 3" xfId="5166" xr:uid="{C2BC11A9-D5F0-44C6-82D8-291ED5AD9539}"/>
    <cellStyle name="Standaard 5 7 2 3" xfId="2476" xr:uid="{C85231A3-C27F-4440-80CE-95F32EEDD971}"/>
    <cellStyle name="Standaard 5 7 2 3 2" xfId="6062" xr:uid="{5B704906-3A74-493D-95BE-F97CBACD7109}"/>
    <cellStyle name="Standaard 5 7 2 4" xfId="4270" xr:uid="{C77B7E25-B8E2-4CD9-B05E-214E89B8F038}"/>
    <cellStyle name="Standaard 5 7 3" xfId="1132" xr:uid="{C91123BF-ABE6-4B1A-B2D5-C0660406F055}"/>
    <cellStyle name="Standaard 5 7 3 2" xfId="2924" xr:uid="{44527353-A7EB-4B60-9E0A-75FA9FE7C156}"/>
    <cellStyle name="Standaard 5 7 3 2 2" xfId="6510" xr:uid="{3CA74D53-48AC-45A6-9D6D-44BE934D7C22}"/>
    <cellStyle name="Standaard 5 7 3 3" xfId="4718" xr:uid="{71B3810C-E1C7-4352-96E4-0D9FB2E15EBB}"/>
    <cellStyle name="Standaard 5 7 4" xfId="2028" xr:uid="{15850219-0060-4936-AB83-9E8A5AB77001}"/>
    <cellStyle name="Standaard 5 7 4 2" xfId="5614" xr:uid="{3DD3CED0-DD3D-44C6-BD30-5BE3EA808AAE}"/>
    <cellStyle name="Standaard 5 7 5" xfId="3822" xr:uid="{4053F962-0DB2-4FD5-B409-66977FCC3CA2}"/>
    <cellStyle name="Standaard 5 8" xfId="460" xr:uid="{6B5E55E4-189B-4CE9-A732-FEAE0F80C0EF}"/>
    <cellStyle name="Standaard 5 8 2" xfId="1356" xr:uid="{75F9B9A9-B2B5-46CD-BA31-0E92F730DA68}"/>
    <cellStyle name="Standaard 5 8 2 2" xfId="3148" xr:uid="{661A31CB-4543-4350-8A23-110552224B4D}"/>
    <cellStyle name="Standaard 5 8 2 2 2" xfId="6734" xr:uid="{A071B0C9-153A-4624-8337-C23E5FF354DD}"/>
    <cellStyle name="Standaard 5 8 2 3" xfId="4942" xr:uid="{9C807608-BEEA-42EE-A8B0-903DAB75590A}"/>
    <cellStyle name="Standaard 5 8 3" xfId="2252" xr:uid="{2F6B726A-14F6-435E-BBDD-64E93A33986C}"/>
    <cellStyle name="Standaard 5 8 3 2" xfId="5838" xr:uid="{64711187-F292-4855-9D3C-15E4B78310B4}"/>
    <cellStyle name="Standaard 5 8 4" xfId="4046" xr:uid="{E6BA42B8-AFE5-4E9F-AC46-ABA7FA28A7E5}"/>
    <cellStyle name="Standaard 5 9" xfId="908" xr:uid="{7C6E9AEE-733D-4732-92B0-9CE1950692B6}"/>
    <cellStyle name="Standaard 5 9 2" xfId="2700" xr:uid="{17271873-C715-47DA-AC34-9B298DADF273}"/>
    <cellStyle name="Standaard 5 9 2 2" xfId="6286" xr:uid="{1517A3E7-75B6-4AA8-BDB0-55714B08612E}"/>
    <cellStyle name="Standaard 5 9 3" xfId="4494" xr:uid="{F209B7CB-B05C-4BCE-8D4F-67C7FD3D3C42}"/>
    <cellStyle name="Standaard 6" xfId="12" xr:uid="{58573418-8F1A-4884-84E4-C80834FEED3A}"/>
    <cellStyle name="Standaard 6 10" xfId="1805" xr:uid="{19EA5188-7B06-463B-AE59-C10D8109ED04}"/>
    <cellStyle name="Standaard 6 10 2" xfId="5391" xr:uid="{9AF08C51-F762-4674-BBC2-AB1D1B0241E1}"/>
    <cellStyle name="Standaard 6 11" xfId="3599" xr:uid="{90A7E405-A058-41A2-904B-55C3C532E1ED}"/>
    <cellStyle name="Standaard 6 2" xfId="19" xr:uid="{220FF396-B07E-42AD-BBF1-56F3A5E728FA}"/>
    <cellStyle name="Standaard 6 2 10" xfId="3606" xr:uid="{FB3EB611-1E93-4B0E-9929-051F6FA5147A}"/>
    <cellStyle name="Standaard 6 2 2" xfId="33" xr:uid="{B2CF8D4F-40A1-40C8-9BAE-04FF7C7F993F}"/>
    <cellStyle name="Standaard 6 2 2 2" xfId="62" xr:uid="{0C36305B-6522-4A06-B376-29A5FE9D9B48}"/>
    <cellStyle name="Standaard 6 2 2 2 2" xfId="118" xr:uid="{C730B894-39A7-4C3D-B180-563D96007B8E}"/>
    <cellStyle name="Standaard 6 2 2 2 2 2" xfId="230" xr:uid="{F0F400CE-DB25-4917-9FAF-AD94CBDD53D8}"/>
    <cellStyle name="Standaard 6 2 2 2 2 2 2" xfId="454" xr:uid="{EEFB0FCB-3489-4677-98C2-2C701C04D493}"/>
    <cellStyle name="Standaard 6 2 2 2 2 2 2 2" xfId="902" xr:uid="{38E1B0F8-25C1-47BE-A16B-3F2E7651F2CF}"/>
    <cellStyle name="Standaard 6 2 2 2 2 2 2 2 2" xfId="1798" xr:uid="{F019ED7F-62FB-4886-9060-099B3200C2FC}"/>
    <cellStyle name="Standaard 6 2 2 2 2 2 2 2 2 2" xfId="3590" xr:uid="{140886C1-4630-4B3B-86BC-E7A4F0D519A0}"/>
    <cellStyle name="Standaard 6 2 2 2 2 2 2 2 2 2 2" xfId="7176" xr:uid="{08425B89-B2E9-4F53-B51E-F9718CF73F0C}"/>
    <cellStyle name="Standaard 6 2 2 2 2 2 2 2 2 3" xfId="5384" xr:uid="{48424C67-9E8E-4740-B5DD-9A571914F7A6}"/>
    <cellStyle name="Standaard 6 2 2 2 2 2 2 2 3" xfId="2694" xr:uid="{97420F4D-4907-4DC9-97C8-EB8F6B626333}"/>
    <cellStyle name="Standaard 6 2 2 2 2 2 2 2 3 2" xfId="6280" xr:uid="{C8121402-9178-4212-BC83-3216068CBA5A}"/>
    <cellStyle name="Standaard 6 2 2 2 2 2 2 2 4" xfId="4488" xr:uid="{F77FF9A2-0EDA-4FF5-A88D-92EFF15F0DEB}"/>
    <cellStyle name="Standaard 6 2 2 2 2 2 2 3" xfId="1350" xr:uid="{CD6EFB18-F2E3-4FD7-BA30-2A5BB4F6407F}"/>
    <cellStyle name="Standaard 6 2 2 2 2 2 2 3 2" xfId="3142" xr:uid="{330B1EB2-1EC3-48D2-BFE2-C870465B9E32}"/>
    <cellStyle name="Standaard 6 2 2 2 2 2 2 3 2 2" xfId="6728" xr:uid="{0A967A61-3438-4326-9DD6-6638E9FE89FE}"/>
    <cellStyle name="Standaard 6 2 2 2 2 2 2 3 3" xfId="4936" xr:uid="{428C3A84-E2F2-4A93-B0AD-9F6FD18E5E05}"/>
    <cellStyle name="Standaard 6 2 2 2 2 2 2 4" xfId="2246" xr:uid="{5D0BF22A-9F98-41CD-92BC-C0E2978F7137}"/>
    <cellStyle name="Standaard 6 2 2 2 2 2 2 4 2" xfId="5832" xr:uid="{D7C61F1F-2A34-4457-A335-DE2261ACF70E}"/>
    <cellStyle name="Standaard 6 2 2 2 2 2 2 5" xfId="4040" xr:uid="{30522D26-AC6B-4437-86A9-533A3C9E47AA}"/>
    <cellStyle name="Standaard 6 2 2 2 2 2 3" xfId="678" xr:uid="{EB483042-7D50-4B2B-A5B1-F56F8E6CB367}"/>
    <cellStyle name="Standaard 6 2 2 2 2 2 3 2" xfId="1574" xr:uid="{E7197AFB-185E-4893-AADA-442553548755}"/>
    <cellStyle name="Standaard 6 2 2 2 2 2 3 2 2" xfId="3366" xr:uid="{687EBB99-8607-41D2-8AA2-D3061ED23A60}"/>
    <cellStyle name="Standaard 6 2 2 2 2 2 3 2 2 2" xfId="6952" xr:uid="{8527C466-9DB4-4A4A-9DB6-FCE6F2A74932}"/>
    <cellStyle name="Standaard 6 2 2 2 2 2 3 2 3" xfId="5160" xr:uid="{B7F716B4-B8A8-4AA2-8A0F-4DDF0BA2B68F}"/>
    <cellStyle name="Standaard 6 2 2 2 2 2 3 3" xfId="2470" xr:uid="{36B14515-57B9-4636-BFEF-5E337ED373AA}"/>
    <cellStyle name="Standaard 6 2 2 2 2 2 3 3 2" xfId="6056" xr:uid="{77AA5568-6A52-4E18-A417-D1B3B675AC84}"/>
    <cellStyle name="Standaard 6 2 2 2 2 2 3 4" xfId="4264" xr:uid="{A6DEFA87-2734-4AD7-832A-29282F34FAC1}"/>
    <cellStyle name="Standaard 6 2 2 2 2 2 4" xfId="1126" xr:uid="{B543AA0B-F89B-4D91-B6D6-F7B2CE58B334}"/>
    <cellStyle name="Standaard 6 2 2 2 2 2 4 2" xfId="2918" xr:uid="{0D88DF86-B9B3-45EC-B137-8C86A0D1E91C}"/>
    <cellStyle name="Standaard 6 2 2 2 2 2 4 2 2" xfId="6504" xr:uid="{EC4BE8F3-3DF6-4FE5-9024-295B10227319}"/>
    <cellStyle name="Standaard 6 2 2 2 2 2 4 3" xfId="4712" xr:uid="{511F2212-0380-4E87-93A4-62B00C28C529}"/>
    <cellStyle name="Standaard 6 2 2 2 2 2 5" xfId="2022" xr:uid="{2806DF63-654B-4FE6-9BF0-598DAFFD4A93}"/>
    <cellStyle name="Standaard 6 2 2 2 2 2 5 2" xfId="5608" xr:uid="{AFF807FC-0938-4112-AA7F-D5E08CBC81B2}"/>
    <cellStyle name="Standaard 6 2 2 2 2 2 6" xfId="3816" xr:uid="{5AB6E3AC-FB6D-40B9-9505-F35790D820DB}"/>
    <cellStyle name="Standaard 6 2 2 2 2 3" xfId="342" xr:uid="{58554B7E-9237-48A0-A0CF-70AFB857C15E}"/>
    <cellStyle name="Standaard 6 2 2 2 2 3 2" xfId="790" xr:uid="{C8BB1408-3050-4BDE-BE99-4708F5CA59D0}"/>
    <cellStyle name="Standaard 6 2 2 2 2 3 2 2" xfId="1686" xr:uid="{500D7817-2018-4E44-92C2-C35CCF090F8E}"/>
    <cellStyle name="Standaard 6 2 2 2 2 3 2 2 2" xfId="3478" xr:uid="{99FE3215-D90E-4B33-B4CA-F6C1D6A69282}"/>
    <cellStyle name="Standaard 6 2 2 2 2 3 2 2 2 2" xfId="7064" xr:uid="{669FA9DB-02B6-4218-8FA1-4B8B51F1EC6A}"/>
    <cellStyle name="Standaard 6 2 2 2 2 3 2 2 3" xfId="5272" xr:uid="{DB38B3F3-4C67-44DF-99FE-C9BC70599D23}"/>
    <cellStyle name="Standaard 6 2 2 2 2 3 2 3" xfId="2582" xr:uid="{803531F3-0C88-40E6-A20B-D60D8F4F930C}"/>
    <cellStyle name="Standaard 6 2 2 2 2 3 2 3 2" xfId="6168" xr:uid="{C8F4EC41-9069-4375-9AE8-E747773256C8}"/>
    <cellStyle name="Standaard 6 2 2 2 2 3 2 4" xfId="4376" xr:uid="{A19BA54A-097C-4CDD-B885-6AB510B2D5D1}"/>
    <cellStyle name="Standaard 6 2 2 2 2 3 3" xfId="1238" xr:uid="{4BBD5DE0-8984-42FD-9521-733633AE04AA}"/>
    <cellStyle name="Standaard 6 2 2 2 2 3 3 2" xfId="3030" xr:uid="{7F0E48AD-0BB6-453C-86AF-0863A4A26AF1}"/>
    <cellStyle name="Standaard 6 2 2 2 2 3 3 2 2" xfId="6616" xr:uid="{9D33DBA5-4D7A-4423-B399-DA4C646E1309}"/>
    <cellStyle name="Standaard 6 2 2 2 2 3 3 3" xfId="4824" xr:uid="{0A188D47-1CEB-4E7B-8386-5A934174C621}"/>
    <cellStyle name="Standaard 6 2 2 2 2 3 4" xfId="2134" xr:uid="{0E803B95-2120-49E0-AA13-21A7B4558A60}"/>
    <cellStyle name="Standaard 6 2 2 2 2 3 4 2" xfId="5720" xr:uid="{6EB6E518-7F92-4110-B34D-4B879CB67BB5}"/>
    <cellStyle name="Standaard 6 2 2 2 2 3 5" xfId="3928" xr:uid="{0189CF6A-F695-460A-8967-71AE7B3D0A1B}"/>
    <cellStyle name="Standaard 6 2 2 2 2 4" xfId="566" xr:uid="{7DF0DF84-A2EC-44CC-B88E-1167D56D80E7}"/>
    <cellStyle name="Standaard 6 2 2 2 2 4 2" xfId="1462" xr:uid="{3663D232-6E1F-4607-A51F-73EFBF947CA2}"/>
    <cellStyle name="Standaard 6 2 2 2 2 4 2 2" xfId="3254" xr:uid="{DDD403A6-E6D4-4E0B-B059-03EA7FAE4CE1}"/>
    <cellStyle name="Standaard 6 2 2 2 2 4 2 2 2" xfId="6840" xr:uid="{0A7535AA-826A-40FE-80AE-68B799B955FD}"/>
    <cellStyle name="Standaard 6 2 2 2 2 4 2 3" xfId="5048" xr:uid="{3CFAD536-8B68-453B-A7B0-FECD913D2B76}"/>
    <cellStyle name="Standaard 6 2 2 2 2 4 3" xfId="2358" xr:uid="{DA11C2A2-FD3F-489A-8E50-98AA3E772054}"/>
    <cellStyle name="Standaard 6 2 2 2 2 4 3 2" xfId="5944" xr:uid="{BF6DA197-1A60-4B1F-9AB2-4225780DCDD5}"/>
    <cellStyle name="Standaard 6 2 2 2 2 4 4" xfId="4152" xr:uid="{3FBC4F5D-A0C2-48B1-958D-3D9E9F23F6C4}"/>
    <cellStyle name="Standaard 6 2 2 2 2 5" xfId="1014" xr:uid="{C0D43C2B-4CAA-4568-8C4B-E83EE8A56B26}"/>
    <cellStyle name="Standaard 6 2 2 2 2 5 2" xfId="2806" xr:uid="{8D9BA276-21C0-420B-BB84-D2A6EE43ACB8}"/>
    <cellStyle name="Standaard 6 2 2 2 2 5 2 2" xfId="6392" xr:uid="{E9965444-DFD3-40BF-B6E7-516337E3E283}"/>
    <cellStyle name="Standaard 6 2 2 2 2 5 3" xfId="4600" xr:uid="{DC13FF63-32DA-4166-A9DF-0A943915E1D2}"/>
    <cellStyle name="Standaard 6 2 2 2 2 6" xfId="1910" xr:uid="{5475879B-1CB4-4286-9C9F-D72A37A66F15}"/>
    <cellStyle name="Standaard 6 2 2 2 2 6 2" xfId="5496" xr:uid="{F40C7A36-D0A0-418E-9634-54EC6DBCF2FE}"/>
    <cellStyle name="Standaard 6 2 2 2 2 7" xfId="3704" xr:uid="{9D748CE6-431A-432F-9E1E-21A2E5C97460}"/>
    <cellStyle name="Standaard 6 2 2 2 3" xfId="174" xr:uid="{100D5261-FD1B-49A4-9B4D-6DB28EBEF0E8}"/>
    <cellStyle name="Standaard 6 2 2 2 3 2" xfId="398" xr:uid="{D5E8BDBE-8790-4297-BB82-F16FCDCB6D6B}"/>
    <cellStyle name="Standaard 6 2 2 2 3 2 2" xfId="846" xr:uid="{CEA3A9C4-DD69-4C0F-ACAD-D98514AB9E3E}"/>
    <cellStyle name="Standaard 6 2 2 2 3 2 2 2" xfId="1742" xr:uid="{C91232A6-A1C4-49A8-AE96-41383E38A57B}"/>
    <cellStyle name="Standaard 6 2 2 2 3 2 2 2 2" xfId="3534" xr:uid="{2A9F9767-E720-4F3E-B0E8-B93A0E4CF93C}"/>
    <cellStyle name="Standaard 6 2 2 2 3 2 2 2 2 2" xfId="7120" xr:uid="{91EC046D-5BAD-4A91-A48A-A36963FE3CEC}"/>
    <cellStyle name="Standaard 6 2 2 2 3 2 2 2 3" xfId="5328" xr:uid="{82F9DA5A-B450-46EB-8C06-90901EF09EB5}"/>
    <cellStyle name="Standaard 6 2 2 2 3 2 2 3" xfId="2638" xr:uid="{2AEEBD64-C15B-417E-A824-7D56E29C3A7A}"/>
    <cellStyle name="Standaard 6 2 2 2 3 2 2 3 2" xfId="6224" xr:uid="{D33F018A-91AE-48AA-9180-528564E8BF15}"/>
    <cellStyle name="Standaard 6 2 2 2 3 2 2 4" xfId="4432" xr:uid="{FF50CB20-C325-4CE9-9551-5561222E7C2E}"/>
    <cellStyle name="Standaard 6 2 2 2 3 2 3" xfId="1294" xr:uid="{79F5FB00-3878-44A0-9B9A-33667FEAA2A1}"/>
    <cellStyle name="Standaard 6 2 2 2 3 2 3 2" xfId="3086" xr:uid="{E77C79F4-BCAC-4D23-AAF9-445E0CD41AB4}"/>
    <cellStyle name="Standaard 6 2 2 2 3 2 3 2 2" xfId="6672" xr:uid="{B8D02F24-3400-41E0-8A4C-5D8BCBA16669}"/>
    <cellStyle name="Standaard 6 2 2 2 3 2 3 3" xfId="4880" xr:uid="{082135EF-4675-4127-A4BF-171F36E7678F}"/>
    <cellStyle name="Standaard 6 2 2 2 3 2 4" xfId="2190" xr:uid="{0BED1A70-B485-4981-81DC-C7916EE3DF2D}"/>
    <cellStyle name="Standaard 6 2 2 2 3 2 4 2" xfId="5776" xr:uid="{53D8A547-C27F-4FFA-887D-2BC719DEFDDE}"/>
    <cellStyle name="Standaard 6 2 2 2 3 2 5" xfId="3984" xr:uid="{2DE15AA4-E89C-4FF7-8416-86318269C584}"/>
    <cellStyle name="Standaard 6 2 2 2 3 3" xfId="622" xr:uid="{5115104F-9331-4D69-9AC5-2B0D53ABD833}"/>
    <cellStyle name="Standaard 6 2 2 2 3 3 2" xfId="1518" xr:uid="{99ADAB3D-25C0-4A38-995A-D496762E9096}"/>
    <cellStyle name="Standaard 6 2 2 2 3 3 2 2" xfId="3310" xr:uid="{C2E4E81C-455B-43D0-B417-B22ACD1C3758}"/>
    <cellStyle name="Standaard 6 2 2 2 3 3 2 2 2" xfId="6896" xr:uid="{A6F547EE-3612-4F11-BBE5-7E306C3BBCF9}"/>
    <cellStyle name="Standaard 6 2 2 2 3 3 2 3" xfId="5104" xr:uid="{468F4829-AF6A-4012-9896-5992373F3F6E}"/>
    <cellStyle name="Standaard 6 2 2 2 3 3 3" xfId="2414" xr:uid="{BB492432-CF08-4C87-B86D-B38768EA8DAC}"/>
    <cellStyle name="Standaard 6 2 2 2 3 3 3 2" xfId="6000" xr:uid="{73CB251A-7C16-4264-9B31-DE01476E6410}"/>
    <cellStyle name="Standaard 6 2 2 2 3 3 4" xfId="4208" xr:uid="{D3B45EEF-0A93-4AE1-B659-7D611E1DC4B8}"/>
    <cellStyle name="Standaard 6 2 2 2 3 4" xfId="1070" xr:uid="{97CEC4B9-8EB9-4820-A7CA-81AC7AC32BC2}"/>
    <cellStyle name="Standaard 6 2 2 2 3 4 2" xfId="2862" xr:uid="{A5B2ABEE-14CD-41A2-B912-4B32BBC6738B}"/>
    <cellStyle name="Standaard 6 2 2 2 3 4 2 2" xfId="6448" xr:uid="{36FA6DEB-BEE0-4E94-A78D-A26AFD5D8F52}"/>
    <cellStyle name="Standaard 6 2 2 2 3 4 3" xfId="4656" xr:uid="{A3B6C900-B6C6-4503-8D8E-C00AB7710F30}"/>
    <cellStyle name="Standaard 6 2 2 2 3 5" xfId="1966" xr:uid="{7A9E2C0A-C263-43B9-BA29-678E50FDE234}"/>
    <cellStyle name="Standaard 6 2 2 2 3 5 2" xfId="5552" xr:uid="{E39CE1A0-4C2E-45BE-8429-A0416F16BA32}"/>
    <cellStyle name="Standaard 6 2 2 2 3 6" xfId="3760" xr:uid="{235378CC-C6A7-4D1E-A363-1E7F972AB7FA}"/>
    <cellStyle name="Standaard 6 2 2 2 4" xfId="286" xr:uid="{869CC15B-E76C-43D4-B147-7CD90FEECE8D}"/>
    <cellStyle name="Standaard 6 2 2 2 4 2" xfId="734" xr:uid="{99DB049F-2304-426E-9025-45263BF5C498}"/>
    <cellStyle name="Standaard 6 2 2 2 4 2 2" xfId="1630" xr:uid="{69869F0A-4639-4A88-83DA-32D087A78C03}"/>
    <cellStyle name="Standaard 6 2 2 2 4 2 2 2" xfId="3422" xr:uid="{B848F289-6B10-431D-AEE0-4CCAABEBD1AB}"/>
    <cellStyle name="Standaard 6 2 2 2 4 2 2 2 2" xfId="7008" xr:uid="{0442C7A1-A9FC-4280-AB9F-0FFE91098C30}"/>
    <cellStyle name="Standaard 6 2 2 2 4 2 2 3" xfId="5216" xr:uid="{02E75CB1-02B6-47E0-B374-703F20D0DDBD}"/>
    <cellStyle name="Standaard 6 2 2 2 4 2 3" xfId="2526" xr:uid="{595A4A48-5E8B-4DB2-9A93-466F91EF1F0C}"/>
    <cellStyle name="Standaard 6 2 2 2 4 2 3 2" xfId="6112" xr:uid="{56A4F5D1-3C1A-484C-81D5-63B976EB586A}"/>
    <cellStyle name="Standaard 6 2 2 2 4 2 4" xfId="4320" xr:uid="{63C753CB-A4DF-4F75-B192-FDE54A8F5DD2}"/>
    <cellStyle name="Standaard 6 2 2 2 4 3" xfId="1182" xr:uid="{B9E5078A-3868-44D7-A947-72845F6D0D56}"/>
    <cellStyle name="Standaard 6 2 2 2 4 3 2" xfId="2974" xr:uid="{09168DB0-7F0A-4667-8571-C1735A341379}"/>
    <cellStyle name="Standaard 6 2 2 2 4 3 2 2" xfId="6560" xr:uid="{2D9D61A6-55C1-4AB5-A6A1-3A098E27F343}"/>
    <cellStyle name="Standaard 6 2 2 2 4 3 3" xfId="4768" xr:uid="{08214986-09E7-4ADE-8DAE-8844938CFEE9}"/>
    <cellStyle name="Standaard 6 2 2 2 4 4" xfId="2078" xr:uid="{C0781990-7E73-4893-A429-E3D63B481057}"/>
    <cellStyle name="Standaard 6 2 2 2 4 4 2" xfId="5664" xr:uid="{5CB14676-12D1-4663-8E8C-60F0C36D4A4D}"/>
    <cellStyle name="Standaard 6 2 2 2 4 5" xfId="3872" xr:uid="{394346FC-A954-400A-B04C-BF8E29B12E65}"/>
    <cellStyle name="Standaard 6 2 2 2 5" xfId="510" xr:uid="{1791E632-D872-40D3-B55B-74058BE273D9}"/>
    <cellStyle name="Standaard 6 2 2 2 5 2" xfId="1406" xr:uid="{7F25C459-21E7-4923-8504-7646F1F6EC79}"/>
    <cellStyle name="Standaard 6 2 2 2 5 2 2" xfId="3198" xr:uid="{528AD613-437C-4738-B736-1EDA35D2BFFC}"/>
    <cellStyle name="Standaard 6 2 2 2 5 2 2 2" xfId="6784" xr:uid="{EADB08B8-20CF-49B0-894B-54BA7B7D7ACC}"/>
    <cellStyle name="Standaard 6 2 2 2 5 2 3" xfId="4992" xr:uid="{E0553050-1017-43F5-821B-84A33980F0D5}"/>
    <cellStyle name="Standaard 6 2 2 2 5 3" xfId="2302" xr:uid="{970ACE73-4B04-48F2-876B-B5BB7B02AF29}"/>
    <cellStyle name="Standaard 6 2 2 2 5 3 2" xfId="5888" xr:uid="{C095FF68-FBDC-4C6E-8C84-FA9A9C5D0186}"/>
    <cellStyle name="Standaard 6 2 2 2 5 4" xfId="4096" xr:uid="{C3AF3670-CF04-4707-AD52-A2B48391B973}"/>
    <cellStyle name="Standaard 6 2 2 2 6" xfId="958" xr:uid="{4F705966-AF2B-490B-A5F9-58E26595B1FB}"/>
    <cellStyle name="Standaard 6 2 2 2 6 2" xfId="2750" xr:uid="{695398B1-763F-4C2D-848B-5ED8CFB40620}"/>
    <cellStyle name="Standaard 6 2 2 2 6 2 2" xfId="6336" xr:uid="{0A168F8A-B172-44D0-8719-9001066A4C47}"/>
    <cellStyle name="Standaard 6 2 2 2 6 3" xfId="4544" xr:uid="{08B4A08B-719E-4E72-ACEE-FFA9318B5594}"/>
    <cellStyle name="Standaard 6 2 2 2 7" xfId="1854" xr:uid="{82FFE320-EA0A-4F88-958D-BD8543D19AA9}"/>
    <cellStyle name="Standaard 6 2 2 2 7 2" xfId="5440" xr:uid="{B636E1E9-B861-40B7-ABE8-DD1CFEAE3E09}"/>
    <cellStyle name="Standaard 6 2 2 2 8" xfId="3648" xr:uid="{B4C21BF1-4DEE-462E-9EA2-ABC6A25AA51F}"/>
    <cellStyle name="Standaard 6 2 2 3" xfId="90" xr:uid="{36555F9D-AC8D-4C24-87DA-EEC3A962EBBF}"/>
    <cellStyle name="Standaard 6 2 2 3 2" xfId="202" xr:uid="{84482C81-B618-4602-927B-B5D888D87208}"/>
    <cellStyle name="Standaard 6 2 2 3 2 2" xfId="426" xr:uid="{2743C171-83B3-4491-80AC-7DC668384829}"/>
    <cellStyle name="Standaard 6 2 2 3 2 2 2" xfId="874" xr:uid="{6A5DE979-CC30-4402-AC8D-5B442DF812CB}"/>
    <cellStyle name="Standaard 6 2 2 3 2 2 2 2" xfId="1770" xr:uid="{F039E811-FA8F-46B3-9FFD-FA46147AD147}"/>
    <cellStyle name="Standaard 6 2 2 3 2 2 2 2 2" xfId="3562" xr:uid="{D8521BE5-15AA-4BC3-9080-7865204441C6}"/>
    <cellStyle name="Standaard 6 2 2 3 2 2 2 2 2 2" xfId="7148" xr:uid="{83335CA6-0529-4776-8525-8D2F5A4720FC}"/>
    <cellStyle name="Standaard 6 2 2 3 2 2 2 2 3" xfId="5356" xr:uid="{37329032-87D3-4ED7-ADD9-1CF970D367B7}"/>
    <cellStyle name="Standaard 6 2 2 3 2 2 2 3" xfId="2666" xr:uid="{1713B347-FF2D-4994-B536-FACC40900B02}"/>
    <cellStyle name="Standaard 6 2 2 3 2 2 2 3 2" xfId="6252" xr:uid="{109777D5-9A28-4E0A-A993-3C0FBEC7AB3B}"/>
    <cellStyle name="Standaard 6 2 2 3 2 2 2 4" xfId="4460" xr:uid="{9E57C567-C8D2-4115-82EF-511D3B2016F6}"/>
    <cellStyle name="Standaard 6 2 2 3 2 2 3" xfId="1322" xr:uid="{10A2DE82-0EAE-4D65-8D0F-BCC454752104}"/>
    <cellStyle name="Standaard 6 2 2 3 2 2 3 2" xfId="3114" xr:uid="{D9856F2F-B3B0-49D3-9831-E218CCD628CB}"/>
    <cellStyle name="Standaard 6 2 2 3 2 2 3 2 2" xfId="6700" xr:uid="{3AA69F03-9F48-42C2-BA4C-1BF94AC8A056}"/>
    <cellStyle name="Standaard 6 2 2 3 2 2 3 3" xfId="4908" xr:uid="{F57551F3-5AF3-4D71-82BE-3A9D1FD3F2DB}"/>
    <cellStyle name="Standaard 6 2 2 3 2 2 4" xfId="2218" xr:uid="{631675C8-9956-4874-B2D0-9DEAA841EA40}"/>
    <cellStyle name="Standaard 6 2 2 3 2 2 4 2" xfId="5804" xr:uid="{4891C0DB-58C7-4E05-ABF7-61CC0F29D726}"/>
    <cellStyle name="Standaard 6 2 2 3 2 2 5" xfId="4012" xr:uid="{ACECD788-B555-4900-B603-418E00B2CF67}"/>
    <cellStyle name="Standaard 6 2 2 3 2 3" xfId="650" xr:uid="{8EB393A2-4238-4BD0-832E-C14CE97BCF7B}"/>
    <cellStyle name="Standaard 6 2 2 3 2 3 2" xfId="1546" xr:uid="{72E3A93F-DA98-4880-95F8-D969D4CCCF47}"/>
    <cellStyle name="Standaard 6 2 2 3 2 3 2 2" xfId="3338" xr:uid="{DF292EFD-1997-4C94-82CE-9BA25233C3A8}"/>
    <cellStyle name="Standaard 6 2 2 3 2 3 2 2 2" xfId="6924" xr:uid="{7CD6FF77-BEBE-4D5E-831D-DF3690A9D063}"/>
    <cellStyle name="Standaard 6 2 2 3 2 3 2 3" xfId="5132" xr:uid="{ED613987-C02C-47A4-B38A-B016D9E88541}"/>
    <cellStyle name="Standaard 6 2 2 3 2 3 3" xfId="2442" xr:uid="{731F0A1D-F76F-4661-86B9-F45632A8580E}"/>
    <cellStyle name="Standaard 6 2 2 3 2 3 3 2" xfId="6028" xr:uid="{3F3F490B-28BA-4CBA-B168-8E07C0C51D42}"/>
    <cellStyle name="Standaard 6 2 2 3 2 3 4" xfId="4236" xr:uid="{FBEE7816-8B7B-4DF5-8DCC-40EA860181E2}"/>
    <cellStyle name="Standaard 6 2 2 3 2 4" xfId="1098" xr:uid="{8A170F63-D01A-4B53-951D-6C6CA9F2A9D3}"/>
    <cellStyle name="Standaard 6 2 2 3 2 4 2" xfId="2890" xr:uid="{E16135FC-110F-4052-A31F-BA86A95DE80D}"/>
    <cellStyle name="Standaard 6 2 2 3 2 4 2 2" xfId="6476" xr:uid="{A38E5B08-16CB-463D-A5F3-F5D82B52F9DD}"/>
    <cellStyle name="Standaard 6 2 2 3 2 4 3" xfId="4684" xr:uid="{FC98A5FE-4F76-4FEE-8899-C990D8C9C830}"/>
    <cellStyle name="Standaard 6 2 2 3 2 5" xfId="1994" xr:uid="{5EBFF51C-2F1C-46FA-8B3F-9A4DAAECC03C}"/>
    <cellStyle name="Standaard 6 2 2 3 2 5 2" xfId="5580" xr:uid="{12CF934D-687B-49B3-9201-C5DC8FC9DA71}"/>
    <cellStyle name="Standaard 6 2 2 3 2 6" xfId="3788" xr:uid="{1D7DD35C-A076-4FEA-B6F3-C581B58DE27D}"/>
    <cellStyle name="Standaard 6 2 2 3 3" xfId="314" xr:uid="{41CA515B-374C-4ADF-9AAB-939548D0E56F}"/>
    <cellStyle name="Standaard 6 2 2 3 3 2" xfId="762" xr:uid="{D8D61F08-1AE4-42E6-9563-21D88FC4C34C}"/>
    <cellStyle name="Standaard 6 2 2 3 3 2 2" xfId="1658" xr:uid="{DBD1AD1E-2A86-420C-8884-7C319B77F7D1}"/>
    <cellStyle name="Standaard 6 2 2 3 3 2 2 2" xfId="3450" xr:uid="{431E7235-9686-44E5-A87E-5D84F91552D7}"/>
    <cellStyle name="Standaard 6 2 2 3 3 2 2 2 2" xfId="7036" xr:uid="{7625C89E-9387-4CAF-9F98-63EE0CEE5E7F}"/>
    <cellStyle name="Standaard 6 2 2 3 3 2 2 3" xfId="5244" xr:uid="{85F877AE-F6BE-48BC-8CD2-07730A52EEC4}"/>
    <cellStyle name="Standaard 6 2 2 3 3 2 3" xfId="2554" xr:uid="{2BAC3AB2-3171-4469-A03F-9D0E0E22A7EA}"/>
    <cellStyle name="Standaard 6 2 2 3 3 2 3 2" xfId="6140" xr:uid="{255247DD-A4CD-4FAE-B868-51EE0E84FDFF}"/>
    <cellStyle name="Standaard 6 2 2 3 3 2 4" xfId="4348" xr:uid="{FAB16AB6-6511-439B-95EB-3B64222BDDBD}"/>
    <cellStyle name="Standaard 6 2 2 3 3 3" xfId="1210" xr:uid="{B91621AE-6EE7-4AFA-B97D-12734B978ED2}"/>
    <cellStyle name="Standaard 6 2 2 3 3 3 2" xfId="3002" xr:uid="{641346A6-C636-484A-A095-79E5E01418D3}"/>
    <cellStyle name="Standaard 6 2 2 3 3 3 2 2" xfId="6588" xr:uid="{B26F5395-D1E6-4E86-9D24-B1FD1B6E41DE}"/>
    <cellStyle name="Standaard 6 2 2 3 3 3 3" xfId="4796" xr:uid="{8F82D580-F26F-49D9-B6E8-545F0E190D96}"/>
    <cellStyle name="Standaard 6 2 2 3 3 4" xfId="2106" xr:uid="{1ED11EDB-98BF-4E1B-AA84-E60D2B9F782A}"/>
    <cellStyle name="Standaard 6 2 2 3 3 4 2" xfId="5692" xr:uid="{6D394C19-C344-44C0-A0EB-55B19F4751E5}"/>
    <cellStyle name="Standaard 6 2 2 3 3 5" xfId="3900" xr:uid="{F8FD02C8-7B87-48CF-92D1-13044FCDB8C1}"/>
    <cellStyle name="Standaard 6 2 2 3 4" xfId="538" xr:uid="{A7992784-7EAA-4DEC-AB47-68C87D21120C}"/>
    <cellStyle name="Standaard 6 2 2 3 4 2" xfId="1434" xr:uid="{894F3DCE-6D1C-402F-8974-D155F91D3AFD}"/>
    <cellStyle name="Standaard 6 2 2 3 4 2 2" xfId="3226" xr:uid="{E8E3C2CF-4624-44A2-B5E9-31FFE97EC0E4}"/>
    <cellStyle name="Standaard 6 2 2 3 4 2 2 2" xfId="6812" xr:uid="{6AD690F1-B2AF-4BCA-A957-7500C80853F1}"/>
    <cellStyle name="Standaard 6 2 2 3 4 2 3" xfId="5020" xr:uid="{F7959F68-5E16-48A8-BEE9-C5322E80ADDC}"/>
    <cellStyle name="Standaard 6 2 2 3 4 3" xfId="2330" xr:uid="{B880D9D6-D8E1-4D11-9F97-21C3E5EE980D}"/>
    <cellStyle name="Standaard 6 2 2 3 4 3 2" xfId="5916" xr:uid="{EBB278A1-C477-44F4-8D9E-32E4A06AA87B}"/>
    <cellStyle name="Standaard 6 2 2 3 4 4" xfId="4124" xr:uid="{5BA4F894-D131-4DAE-B598-FDB1C999B375}"/>
    <cellStyle name="Standaard 6 2 2 3 5" xfId="986" xr:uid="{7D473415-68F7-4A13-9205-E1F2F7CCFBE9}"/>
    <cellStyle name="Standaard 6 2 2 3 5 2" xfId="2778" xr:uid="{58FB9B5B-8B35-4BC7-B614-4714666017F9}"/>
    <cellStyle name="Standaard 6 2 2 3 5 2 2" xfId="6364" xr:uid="{90411FBF-16D6-4BEB-A3AE-1FAF6BF3362A}"/>
    <cellStyle name="Standaard 6 2 2 3 5 3" xfId="4572" xr:uid="{161EA704-244A-4C01-B890-B240CCA636BB}"/>
    <cellStyle name="Standaard 6 2 2 3 6" xfId="1882" xr:uid="{7E158F86-1D95-47B6-8142-D13B31E8A24B}"/>
    <cellStyle name="Standaard 6 2 2 3 6 2" xfId="5468" xr:uid="{078FAB1E-EBFD-496E-9AAF-3653FB6C24AA}"/>
    <cellStyle name="Standaard 6 2 2 3 7" xfId="3676" xr:uid="{604180C7-5DD2-4E8B-8F07-01DEBE5DE256}"/>
    <cellStyle name="Standaard 6 2 2 4" xfId="146" xr:uid="{C0D0C837-96B9-4FA3-B43D-10661BF638E5}"/>
    <cellStyle name="Standaard 6 2 2 4 2" xfId="370" xr:uid="{4B619A5E-DB0F-4BC7-A766-3DF2D0DC8163}"/>
    <cellStyle name="Standaard 6 2 2 4 2 2" xfId="818" xr:uid="{237CE56F-146B-41D8-B4EA-4FD911B518AE}"/>
    <cellStyle name="Standaard 6 2 2 4 2 2 2" xfId="1714" xr:uid="{2BE0FBED-AECE-4E1E-9498-90C4FCA5E586}"/>
    <cellStyle name="Standaard 6 2 2 4 2 2 2 2" xfId="3506" xr:uid="{2F8CEEE7-2307-476C-9892-A1F16898516D}"/>
    <cellStyle name="Standaard 6 2 2 4 2 2 2 2 2" xfId="7092" xr:uid="{1A1DBED0-8C0E-4CC8-902B-8C34CB5ACAB1}"/>
    <cellStyle name="Standaard 6 2 2 4 2 2 2 3" xfId="5300" xr:uid="{D27EA16E-2C11-4EB8-A7B1-677BA9ED9E25}"/>
    <cellStyle name="Standaard 6 2 2 4 2 2 3" xfId="2610" xr:uid="{EB743BD6-14B0-4095-92E6-8EA18B35AE5B}"/>
    <cellStyle name="Standaard 6 2 2 4 2 2 3 2" xfId="6196" xr:uid="{1A865C76-A768-4741-95BF-DF277D7D8A6E}"/>
    <cellStyle name="Standaard 6 2 2 4 2 2 4" xfId="4404" xr:uid="{1D047E3B-FDAA-4F40-90F3-57CA5142F4F7}"/>
    <cellStyle name="Standaard 6 2 2 4 2 3" xfId="1266" xr:uid="{16E4204D-BA29-4E3F-9892-577A1EA9F5B7}"/>
    <cellStyle name="Standaard 6 2 2 4 2 3 2" xfId="3058" xr:uid="{78D98C38-CF00-46D3-ADE4-3850A6B358B6}"/>
    <cellStyle name="Standaard 6 2 2 4 2 3 2 2" xfId="6644" xr:uid="{7055185E-57E9-461F-9D7D-380ABEBE6927}"/>
    <cellStyle name="Standaard 6 2 2 4 2 3 3" xfId="4852" xr:uid="{5935E9AF-9DE8-4F14-9615-7A4D7E804847}"/>
    <cellStyle name="Standaard 6 2 2 4 2 4" xfId="2162" xr:uid="{E5111258-23D2-42BE-97E1-A9E8DA10B1B3}"/>
    <cellStyle name="Standaard 6 2 2 4 2 4 2" xfId="5748" xr:uid="{8983C035-4D75-4F3F-915C-2DC3BCE92B40}"/>
    <cellStyle name="Standaard 6 2 2 4 2 5" xfId="3956" xr:uid="{07141A5C-67D4-491D-992B-25CA17D45ECE}"/>
    <cellStyle name="Standaard 6 2 2 4 3" xfId="594" xr:uid="{8854137C-AB5A-40E5-A120-FCE3E3923DB6}"/>
    <cellStyle name="Standaard 6 2 2 4 3 2" xfId="1490" xr:uid="{0AE4FE19-1506-4D4C-8B40-A56DC251F111}"/>
    <cellStyle name="Standaard 6 2 2 4 3 2 2" xfId="3282" xr:uid="{20A985D3-0112-4C88-8ACA-B8981E05A6AB}"/>
    <cellStyle name="Standaard 6 2 2 4 3 2 2 2" xfId="6868" xr:uid="{C98D91E3-ABA2-4D81-AFB2-45DB0730ECE9}"/>
    <cellStyle name="Standaard 6 2 2 4 3 2 3" xfId="5076" xr:uid="{2589E046-8636-41E6-BB36-905A038DD0D7}"/>
    <cellStyle name="Standaard 6 2 2 4 3 3" xfId="2386" xr:uid="{4F0B7BBE-316E-461A-8BBA-9625729A9DF2}"/>
    <cellStyle name="Standaard 6 2 2 4 3 3 2" xfId="5972" xr:uid="{CC422A46-63B3-4999-81E1-7B5E3FE1CC17}"/>
    <cellStyle name="Standaard 6 2 2 4 3 4" xfId="4180" xr:uid="{8664B857-DFC4-40B0-99AC-527E46533095}"/>
    <cellStyle name="Standaard 6 2 2 4 4" xfId="1042" xr:uid="{1FBACA91-B30B-458F-874D-98D5C377C06B}"/>
    <cellStyle name="Standaard 6 2 2 4 4 2" xfId="2834" xr:uid="{38FDA262-7370-4315-B185-60EF5DC89894}"/>
    <cellStyle name="Standaard 6 2 2 4 4 2 2" xfId="6420" xr:uid="{6645903C-3244-4645-87D6-A9FB8F5F24B3}"/>
    <cellStyle name="Standaard 6 2 2 4 4 3" xfId="4628" xr:uid="{709F449C-85EF-48DE-AEE2-9E852553E09E}"/>
    <cellStyle name="Standaard 6 2 2 4 5" xfId="1938" xr:uid="{49430064-6FFE-4416-96E9-BBE967310EDB}"/>
    <cellStyle name="Standaard 6 2 2 4 5 2" xfId="5524" xr:uid="{9E295D8B-2FD6-43FC-BFAB-B93C48320196}"/>
    <cellStyle name="Standaard 6 2 2 4 6" xfId="3732" xr:uid="{E6A0ACD2-69BC-45E6-A407-DCBBD739E5E6}"/>
    <cellStyle name="Standaard 6 2 2 5" xfId="258" xr:uid="{F8111D1D-D10F-4ABF-A0AC-66F701E6AC9C}"/>
    <cellStyle name="Standaard 6 2 2 5 2" xfId="706" xr:uid="{FB0ED2C8-FE8C-4DEC-88C9-325860EF4181}"/>
    <cellStyle name="Standaard 6 2 2 5 2 2" xfId="1602" xr:uid="{87E6243D-EA09-41C0-ADD3-728234EC61EB}"/>
    <cellStyle name="Standaard 6 2 2 5 2 2 2" xfId="3394" xr:uid="{71779EFB-1DD5-4067-8A25-A5450C365B29}"/>
    <cellStyle name="Standaard 6 2 2 5 2 2 2 2" xfId="6980" xr:uid="{3E0009CB-F42B-4FFD-8B87-3F904861844A}"/>
    <cellStyle name="Standaard 6 2 2 5 2 2 3" xfId="5188" xr:uid="{D14CB84A-BBEF-4F5C-B4DA-694D40FEC1A8}"/>
    <cellStyle name="Standaard 6 2 2 5 2 3" xfId="2498" xr:uid="{B5741629-5C17-41C2-B553-83749CA52E0C}"/>
    <cellStyle name="Standaard 6 2 2 5 2 3 2" xfId="6084" xr:uid="{95F4A794-4722-417C-9D92-CE2E4A8D0A71}"/>
    <cellStyle name="Standaard 6 2 2 5 2 4" xfId="4292" xr:uid="{C5E88E54-4F99-4FDF-9815-0015B36FE1FE}"/>
    <cellStyle name="Standaard 6 2 2 5 3" xfId="1154" xr:uid="{1FB097ED-B528-4964-A984-29F736825CB6}"/>
    <cellStyle name="Standaard 6 2 2 5 3 2" xfId="2946" xr:uid="{246537BA-EB59-47E0-9A93-A6EED0685042}"/>
    <cellStyle name="Standaard 6 2 2 5 3 2 2" xfId="6532" xr:uid="{8DC024D3-418D-4661-BBEB-E4AC812493AD}"/>
    <cellStyle name="Standaard 6 2 2 5 3 3" xfId="4740" xr:uid="{1481C5AB-C92F-463A-8A6E-55CF2EACA2EA}"/>
    <cellStyle name="Standaard 6 2 2 5 4" xfId="2050" xr:uid="{53705D02-CF08-4158-94FF-510C41114ECF}"/>
    <cellStyle name="Standaard 6 2 2 5 4 2" xfId="5636" xr:uid="{A057D76B-D706-485C-8DC5-662EF7A1838E}"/>
    <cellStyle name="Standaard 6 2 2 5 5" xfId="3844" xr:uid="{96938875-1D03-4471-A98C-A295B60CF47C}"/>
    <cellStyle name="Standaard 6 2 2 6" xfId="482" xr:uid="{47CA10D2-909A-4CA8-8D3F-D28FEADF58F4}"/>
    <cellStyle name="Standaard 6 2 2 6 2" xfId="1378" xr:uid="{8DA61E19-D187-4D25-AEDB-D08E2C3B5671}"/>
    <cellStyle name="Standaard 6 2 2 6 2 2" xfId="3170" xr:uid="{14B2CCAB-707B-4700-9083-12774DCF53F2}"/>
    <cellStyle name="Standaard 6 2 2 6 2 2 2" xfId="6756" xr:uid="{BE49D1B3-D82D-435D-9455-EFE3BA7288E9}"/>
    <cellStyle name="Standaard 6 2 2 6 2 3" xfId="4964" xr:uid="{5A2474DB-251A-4408-94A5-DD419A574CFE}"/>
    <cellStyle name="Standaard 6 2 2 6 3" xfId="2274" xr:uid="{379FF23F-4E56-4678-8808-7621B64230DB}"/>
    <cellStyle name="Standaard 6 2 2 6 3 2" xfId="5860" xr:uid="{75BFEA1C-D244-48DF-AA6A-F300C46600B4}"/>
    <cellStyle name="Standaard 6 2 2 6 4" xfId="4068" xr:uid="{D22D8EA9-F383-4171-A269-CBCD782F18B4}"/>
    <cellStyle name="Standaard 6 2 2 7" xfId="930" xr:uid="{AB290956-F4E9-438B-B7F3-D55CB64CCB17}"/>
    <cellStyle name="Standaard 6 2 2 7 2" xfId="2722" xr:uid="{650AFC9F-E371-456F-BBA2-712FEB4FC371}"/>
    <cellStyle name="Standaard 6 2 2 7 2 2" xfId="6308" xr:uid="{12815D07-1AE9-41EE-9DE2-3EA3A7400B89}"/>
    <cellStyle name="Standaard 6 2 2 7 3" xfId="4516" xr:uid="{AA966D7D-FBD3-494C-B0B1-0BBC61BAB1FE}"/>
    <cellStyle name="Standaard 6 2 2 8" xfId="1826" xr:uid="{4CD1E610-4666-47A5-9364-653434A59929}"/>
    <cellStyle name="Standaard 6 2 2 8 2" xfId="5412" xr:uid="{D7E04EC8-E6A3-49F3-853B-307E035AADB4}"/>
    <cellStyle name="Standaard 6 2 2 9" xfId="3620" xr:uid="{C2E57B9A-5FAA-4D22-A631-EDAA909CE1EA}"/>
    <cellStyle name="Standaard 6 2 3" xfId="48" xr:uid="{DFD4FDB6-3D05-4DC7-84F9-92677E79AD18}"/>
    <cellStyle name="Standaard 6 2 3 2" xfId="104" xr:uid="{EBD3BDC4-95D7-4DC4-9741-974AE171D74B}"/>
    <cellStyle name="Standaard 6 2 3 2 2" xfId="216" xr:uid="{6878D572-9750-4905-9A85-75B1C63193B7}"/>
    <cellStyle name="Standaard 6 2 3 2 2 2" xfId="440" xr:uid="{65A6AEC4-7B48-43B2-8C20-5D570852CBA4}"/>
    <cellStyle name="Standaard 6 2 3 2 2 2 2" xfId="888" xr:uid="{FDB06D33-4C44-4ECA-B6EB-34E6AE202B8E}"/>
    <cellStyle name="Standaard 6 2 3 2 2 2 2 2" xfId="1784" xr:uid="{87B1D9C9-0B78-49AA-B48B-99A9A5591FEB}"/>
    <cellStyle name="Standaard 6 2 3 2 2 2 2 2 2" xfId="3576" xr:uid="{2B7ACD1F-5FC1-4F71-9B49-67A565B48E3B}"/>
    <cellStyle name="Standaard 6 2 3 2 2 2 2 2 2 2" xfId="7162" xr:uid="{BB4049B7-7B93-4F24-99A3-3BFFFFFF9882}"/>
    <cellStyle name="Standaard 6 2 3 2 2 2 2 2 3" xfId="5370" xr:uid="{5BEF969A-19E1-41E3-9659-26151D003924}"/>
    <cellStyle name="Standaard 6 2 3 2 2 2 2 3" xfId="2680" xr:uid="{AA23F424-9908-40DB-B911-71A1E01CBA9D}"/>
    <cellStyle name="Standaard 6 2 3 2 2 2 2 3 2" xfId="6266" xr:uid="{5BEFEAC5-EE03-4C92-A995-3699935CF472}"/>
    <cellStyle name="Standaard 6 2 3 2 2 2 2 4" xfId="4474" xr:uid="{4F9C16A8-30F0-4958-B095-4E03933B9A2C}"/>
    <cellStyle name="Standaard 6 2 3 2 2 2 3" xfId="1336" xr:uid="{098E5E82-EF76-45B3-BE55-014937C8036C}"/>
    <cellStyle name="Standaard 6 2 3 2 2 2 3 2" xfId="3128" xr:uid="{9ACA22A5-BF30-46BD-B1E7-C2F8F7A1B91E}"/>
    <cellStyle name="Standaard 6 2 3 2 2 2 3 2 2" xfId="6714" xr:uid="{C74A4AEC-46D5-41E7-B415-2A5C6F81E888}"/>
    <cellStyle name="Standaard 6 2 3 2 2 2 3 3" xfId="4922" xr:uid="{10809566-0A97-4F6B-9908-E9455760C5C9}"/>
    <cellStyle name="Standaard 6 2 3 2 2 2 4" xfId="2232" xr:uid="{8E7B8365-CE82-4CCB-9D3B-81B8B0B17BF3}"/>
    <cellStyle name="Standaard 6 2 3 2 2 2 4 2" xfId="5818" xr:uid="{16AA14F7-EDD3-4D68-B448-3000F824D55A}"/>
    <cellStyle name="Standaard 6 2 3 2 2 2 5" xfId="4026" xr:uid="{C74A282F-E863-46C9-9DD8-098B5CC8E719}"/>
    <cellStyle name="Standaard 6 2 3 2 2 3" xfId="664" xr:uid="{97519A38-E42F-4423-B22A-FACAC3F9FB63}"/>
    <cellStyle name="Standaard 6 2 3 2 2 3 2" xfId="1560" xr:uid="{EF714BBA-BDDA-4F9A-AAE0-8556D14F87E1}"/>
    <cellStyle name="Standaard 6 2 3 2 2 3 2 2" xfId="3352" xr:uid="{AA8ABC79-E1B1-4E3E-AE58-77AE77C2671B}"/>
    <cellStyle name="Standaard 6 2 3 2 2 3 2 2 2" xfId="6938" xr:uid="{5438A0B5-A0A0-4DEC-9F08-C928A350BFE7}"/>
    <cellStyle name="Standaard 6 2 3 2 2 3 2 3" xfId="5146" xr:uid="{9428030E-E171-4E69-B609-531282AA0A4F}"/>
    <cellStyle name="Standaard 6 2 3 2 2 3 3" xfId="2456" xr:uid="{B70620B6-E826-4D95-86AC-CA0322C615B8}"/>
    <cellStyle name="Standaard 6 2 3 2 2 3 3 2" xfId="6042" xr:uid="{7473592B-3218-4B81-8E80-F7E77D2C2F52}"/>
    <cellStyle name="Standaard 6 2 3 2 2 3 4" xfId="4250" xr:uid="{1209C4AD-03E5-4E4E-B43B-CD84252C601A}"/>
    <cellStyle name="Standaard 6 2 3 2 2 4" xfId="1112" xr:uid="{670B689B-4971-40F9-88C0-FEEA042D19F5}"/>
    <cellStyle name="Standaard 6 2 3 2 2 4 2" xfId="2904" xr:uid="{D129B5AA-CAEA-40C8-AC7D-C168E530E713}"/>
    <cellStyle name="Standaard 6 2 3 2 2 4 2 2" xfId="6490" xr:uid="{E8EF5491-7930-423F-837C-2F14C94ED1D0}"/>
    <cellStyle name="Standaard 6 2 3 2 2 4 3" xfId="4698" xr:uid="{094072E6-3FB1-4F86-AAF4-4AE1DC3E03F0}"/>
    <cellStyle name="Standaard 6 2 3 2 2 5" xfId="2008" xr:uid="{001BEF2A-D4C0-465E-A558-B08D19A31E55}"/>
    <cellStyle name="Standaard 6 2 3 2 2 5 2" xfId="5594" xr:uid="{66C56161-5807-4AAB-8D0B-0665E507D745}"/>
    <cellStyle name="Standaard 6 2 3 2 2 6" xfId="3802" xr:uid="{38D0DD1C-3956-4264-902E-2DE9B5A7E761}"/>
    <cellStyle name="Standaard 6 2 3 2 3" xfId="328" xr:uid="{F8F0382A-0128-444D-B6B5-E4352B3E4464}"/>
    <cellStyle name="Standaard 6 2 3 2 3 2" xfId="776" xr:uid="{D2F792CA-4DA0-4932-846E-A059982644E8}"/>
    <cellStyle name="Standaard 6 2 3 2 3 2 2" xfId="1672" xr:uid="{9CE3B81D-ECD7-4703-ABD2-9B57DF658D9C}"/>
    <cellStyle name="Standaard 6 2 3 2 3 2 2 2" xfId="3464" xr:uid="{5C6F23AD-837B-4FB6-98DD-30A03022B88C}"/>
    <cellStyle name="Standaard 6 2 3 2 3 2 2 2 2" xfId="7050" xr:uid="{B9FBA80E-57F5-4ECB-AE99-99B7D96ED3C0}"/>
    <cellStyle name="Standaard 6 2 3 2 3 2 2 3" xfId="5258" xr:uid="{E9187A80-E380-466B-90DC-F61E393A882C}"/>
    <cellStyle name="Standaard 6 2 3 2 3 2 3" xfId="2568" xr:uid="{22EB585A-1434-4076-B317-063ACD56CD59}"/>
    <cellStyle name="Standaard 6 2 3 2 3 2 3 2" xfId="6154" xr:uid="{3EA9CDA4-163B-456B-953B-434A63EDF6D3}"/>
    <cellStyle name="Standaard 6 2 3 2 3 2 4" xfId="4362" xr:uid="{51F09CF0-DFD4-44F6-988A-E7148891925F}"/>
    <cellStyle name="Standaard 6 2 3 2 3 3" xfId="1224" xr:uid="{8449C420-C20D-4D45-9589-7D733EDF7E86}"/>
    <cellStyle name="Standaard 6 2 3 2 3 3 2" xfId="3016" xr:uid="{0E8A69D5-C761-4FBF-8067-E4A4B1C4795E}"/>
    <cellStyle name="Standaard 6 2 3 2 3 3 2 2" xfId="6602" xr:uid="{0D2A4995-84E4-4812-AF70-2BC2C2F33C80}"/>
    <cellStyle name="Standaard 6 2 3 2 3 3 3" xfId="4810" xr:uid="{98AD5677-29A9-4822-8598-B6D7306E281C}"/>
    <cellStyle name="Standaard 6 2 3 2 3 4" xfId="2120" xr:uid="{4D986C15-B7DD-47F2-A5F5-C10431BCDBDE}"/>
    <cellStyle name="Standaard 6 2 3 2 3 4 2" xfId="5706" xr:uid="{FD14C9F1-2502-4CA8-918A-017ED64647C9}"/>
    <cellStyle name="Standaard 6 2 3 2 3 5" xfId="3914" xr:uid="{31D5A642-89D7-4DC4-8B7E-083033DBD892}"/>
    <cellStyle name="Standaard 6 2 3 2 4" xfId="552" xr:uid="{78A2868C-0AF3-4A94-9D90-316067F6ED06}"/>
    <cellStyle name="Standaard 6 2 3 2 4 2" xfId="1448" xr:uid="{7D9F9EC9-05D3-42F6-BEAF-4AF66CF87892}"/>
    <cellStyle name="Standaard 6 2 3 2 4 2 2" xfId="3240" xr:uid="{4BE6D45D-66BA-4CC9-AA08-D7411527B524}"/>
    <cellStyle name="Standaard 6 2 3 2 4 2 2 2" xfId="6826" xr:uid="{8BB9A948-9FE8-4600-935E-6E4F988A45DD}"/>
    <cellStyle name="Standaard 6 2 3 2 4 2 3" xfId="5034" xr:uid="{BB3A99C2-906F-4BDA-ACD8-2CC3EED92675}"/>
    <cellStyle name="Standaard 6 2 3 2 4 3" xfId="2344" xr:uid="{7D8E9CA6-D7A9-4D7B-8D7C-C19B9EE621EA}"/>
    <cellStyle name="Standaard 6 2 3 2 4 3 2" xfId="5930" xr:uid="{EA05538B-4047-49F4-8894-00B6F725B85B}"/>
    <cellStyle name="Standaard 6 2 3 2 4 4" xfId="4138" xr:uid="{7A971447-0126-4A0B-AE25-214D88CBA96D}"/>
    <cellStyle name="Standaard 6 2 3 2 5" xfId="1000" xr:uid="{3ADBBABC-9468-4D94-B6D4-76BF50983B45}"/>
    <cellStyle name="Standaard 6 2 3 2 5 2" xfId="2792" xr:uid="{CA5D6BD6-BAC5-402B-8508-93325FDCD040}"/>
    <cellStyle name="Standaard 6 2 3 2 5 2 2" xfId="6378" xr:uid="{9E73DDB9-4AF4-48EA-901D-43E711260B33}"/>
    <cellStyle name="Standaard 6 2 3 2 5 3" xfId="4586" xr:uid="{4B0EA7B9-02C1-459C-8CB8-700C65D9554B}"/>
    <cellStyle name="Standaard 6 2 3 2 6" xfId="1896" xr:uid="{265BE26F-FE6C-4190-8D86-7AFCDA10EC6E}"/>
    <cellStyle name="Standaard 6 2 3 2 6 2" xfId="5482" xr:uid="{9AF1CB53-9A93-49D2-9584-30EEA2134A78}"/>
    <cellStyle name="Standaard 6 2 3 2 7" xfId="3690" xr:uid="{7B9A8D93-E962-454D-A2A6-7253138452DD}"/>
    <cellStyle name="Standaard 6 2 3 3" xfId="160" xr:uid="{74047B7C-1C06-44D0-B428-04424BC50DE7}"/>
    <cellStyle name="Standaard 6 2 3 3 2" xfId="384" xr:uid="{F0BED270-254B-440D-B321-D4126CF8EB0D}"/>
    <cellStyle name="Standaard 6 2 3 3 2 2" xfId="832" xr:uid="{D6541441-0ADA-4BEC-B0C1-D74D00D8A4E1}"/>
    <cellStyle name="Standaard 6 2 3 3 2 2 2" xfId="1728" xr:uid="{770996B6-DB76-4EA4-A686-E7ED80BF3FB9}"/>
    <cellStyle name="Standaard 6 2 3 3 2 2 2 2" xfId="3520" xr:uid="{0F383D16-7F82-4DF0-992B-E3534C4C3560}"/>
    <cellStyle name="Standaard 6 2 3 3 2 2 2 2 2" xfId="7106" xr:uid="{845B5027-FC37-4EDB-8EF3-E82E90448B69}"/>
    <cellStyle name="Standaard 6 2 3 3 2 2 2 3" xfId="5314" xr:uid="{42869624-8D30-41C7-86C7-59EF56CA1D07}"/>
    <cellStyle name="Standaard 6 2 3 3 2 2 3" xfId="2624" xr:uid="{D938DB32-31A3-4082-8972-6BD1EB409A9A}"/>
    <cellStyle name="Standaard 6 2 3 3 2 2 3 2" xfId="6210" xr:uid="{CF15CFF3-21CA-4871-872E-8869A6843153}"/>
    <cellStyle name="Standaard 6 2 3 3 2 2 4" xfId="4418" xr:uid="{B6B96027-FC08-42FD-BE02-F156A919CEFB}"/>
    <cellStyle name="Standaard 6 2 3 3 2 3" xfId="1280" xr:uid="{ADE22F6F-3047-411A-BD4A-10CA3460AF13}"/>
    <cellStyle name="Standaard 6 2 3 3 2 3 2" xfId="3072" xr:uid="{2E3F3B45-528A-4929-B691-25A190440D77}"/>
    <cellStyle name="Standaard 6 2 3 3 2 3 2 2" xfId="6658" xr:uid="{BF7FA4CE-354C-4596-A807-5DF21144A1E2}"/>
    <cellStyle name="Standaard 6 2 3 3 2 3 3" xfId="4866" xr:uid="{FCA0DD22-8C83-4638-998A-3B44839BAAF4}"/>
    <cellStyle name="Standaard 6 2 3 3 2 4" xfId="2176" xr:uid="{9ECCDCE4-7624-4DC4-A88D-79550A9D093C}"/>
    <cellStyle name="Standaard 6 2 3 3 2 4 2" xfId="5762" xr:uid="{A709F661-C710-45D6-B229-C92953588528}"/>
    <cellStyle name="Standaard 6 2 3 3 2 5" xfId="3970" xr:uid="{7B12BE87-5C8C-41CB-85E7-5D8AEA83B5F4}"/>
    <cellStyle name="Standaard 6 2 3 3 3" xfId="608" xr:uid="{4D73B141-37C6-4635-A059-1470EC454D91}"/>
    <cellStyle name="Standaard 6 2 3 3 3 2" xfId="1504" xr:uid="{D1E6BA30-C2BC-45C7-A574-9452DB31F733}"/>
    <cellStyle name="Standaard 6 2 3 3 3 2 2" xfId="3296" xr:uid="{93DF3F65-CBD6-4377-AD7B-3DB296E4EAA7}"/>
    <cellStyle name="Standaard 6 2 3 3 3 2 2 2" xfId="6882" xr:uid="{535D1F59-0AA4-4283-9134-EAB696AAFBA0}"/>
    <cellStyle name="Standaard 6 2 3 3 3 2 3" xfId="5090" xr:uid="{B1BFADD6-7D54-4B72-9F49-BED2AFF3DB8E}"/>
    <cellStyle name="Standaard 6 2 3 3 3 3" xfId="2400" xr:uid="{813C5A2D-9516-43BF-B19F-33C10249F4B5}"/>
    <cellStyle name="Standaard 6 2 3 3 3 3 2" xfId="5986" xr:uid="{620B660E-9051-4700-9203-C1299E25D1BB}"/>
    <cellStyle name="Standaard 6 2 3 3 3 4" xfId="4194" xr:uid="{A6CA6E3F-F840-429E-B996-9CA471933417}"/>
    <cellStyle name="Standaard 6 2 3 3 4" xfId="1056" xr:uid="{BC874D28-67F5-405F-8D17-C0EA75C72089}"/>
    <cellStyle name="Standaard 6 2 3 3 4 2" xfId="2848" xr:uid="{1A0064E8-3368-4768-AF83-11DDFDEBE1B8}"/>
    <cellStyle name="Standaard 6 2 3 3 4 2 2" xfId="6434" xr:uid="{36C27CB2-3FF2-41B1-8203-30F223C675FA}"/>
    <cellStyle name="Standaard 6 2 3 3 4 3" xfId="4642" xr:uid="{DABE0794-8CCB-4CD8-AFB7-CB7AD1091584}"/>
    <cellStyle name="Standaard 6 2 3 3 5" xfId="1952" xr:uid="{9C0E1FA0-72B3-40C3-8061-8D39BC4F5A54}"/>
    <cellStyle name="Standaard 6 2 3 3 5 2" xfId="5538" xr:uid="{44503F47-7304-40C3-9792-7D61F20F62D3}"/>
    <cellStyle name="Standaard 6 2 3 3 6" xfId="3746" xr:uid="{E174E0EB-1D98-4B0D-A574-9983BAEC2060}"/>
    <cellStyle name="Standaard 6 2 3 4" xfId="272" xr:uid="{4128CBD7-68F8-4E88-A1FE-2BEB38916D43}"/>
    <cellStyle name="Standaard 6 2 3 4 2" xfId="720" xr:uid="{453E0A14-B98D-4F2B-AF57-9A86D294B5EC}"/>
    <cellStyle name="Standaard 6 2 3 4 2 2" xfId="1616" xr:uid="{79E7CF85-5E7A-4A65-9859-0ADF7BF06EDD}"/>
    <cellStyle name="Standaard 6 2 3 4 2 2 2" xfId="3408" xr:uid="{A941AFFC-6726-41B1-A85A-08869A448480}"/>
    <cellStyle name="Standaard 6 2 3 4 2 2 2 2" xfId="6994" xr:uid="{DB9162CC-15A4-4723-A6C8-D0A6D4FC529B}"/>
    <cellStyle name="Standaard 6 2 3 4 2 2 3" xfId="5202" xr:uid="{314900B6-EEC8-4F8B-9D40-2209550FAC86}"/>
    <cellStyle name="Standaard 6 2 3 4 2 3" xfId="2512" xr:uid="{EEBF98FC-4EFB-4D4C-A74B-33041E52B948}"/>
    <cellStyle name="Standaard 6 2 3 4 2 3 2" xfId="6098" xr:uid="{86F6AB07-E7B6-4591-9C72-060ADDEC96AA}"/>
    <cellStyle name="Standaard 6 2 3 4 2 4" xfId="4306" xr:uid="{0A24EE03-6EE4-4AE6-9583-5E7D6F57C8E9}"/>
    <cellStyle name="Standaard 6 2 3 4 3" xfId="1168" xr:uid="{BDC331E1-670D-4B30-AF00-782586EAC6D4}"/>
    <cellStyle name="Standaard 6 2 3 4 3 2" xfId="2960" xr:uid="{5B085356-9DEF-4FF9-9C7D-DCA89608D316}"/>
    <cellStyle name="Standaard 6 2 3 4 3 2 2" xfId="6546" xr:uid="{C2F7E38B-FE6B-4ACB-8634-ED73E6F9DDA7}"/>
    <cellStyle name="Standaard 6 2 3 4 3 3" xfId="4754" xr:uid="{46D947FD-1FF5-4F91-8559-4EBF2E284270}"/>
    <cellStyle name="Standaard 6 2 3 4 4" xfId="2064" xr:uid="{34173390-F674-421B-AB6C-F7AF16A24CA6}"/>
    <cellStyle name="Standaard 6 2 3 4 4 2" xfId="5650" xr:uid="{CD427FF1-B2AC-4ADB-8DAB-92E144012372}"/>
    <cellStyle name="Standaard 6 2 3 4 5" xfId="3858" xr:uid="{2EF9B1FB-6C85-43C3-B7F4-15C91B5C0DB3}"/>
    <cellStyle name="Standaard 6 2 3 5" xfId="496" xr:uid="{BF9D3AB8-F88D-4BBC-91FD-35F7ECDB02EE}"/>
    <cellStyle name="Standaard 6 2 3 5 2" xfId="1392" xr:uid="{6E2363AD-FB33-44C6-BBCD-03BC700DE167}"/>
    <cellStyle name="Standaard 6 2 3 5 2 2" xfId="3184" xr:uid="{8B1B778F-9868-4064-AE9A-202B4BCF4917}"/>
    <cellStyle name="Standaard 6 2 3 5 2 2 2" xfId="6770" xr:uid="{488259E7-A14F-416C-8E8C-F07364A82C0F}"/>
    <cellStyle name="Standaard 6 2 3 5 2 3" xfId="4978" xr:uid="{81997785-9629-4684-A367-615AC856D23C}"/>
    <cellStyle name="Standaard 6 2 3 5 3" xfId="2288" xr:uid="{03903B8A-1ADB-43A9-A9D8-E938D46DCBA8}"/>
    <cellStyle name="Standaard 6 2 3 5 3 2" xfId="5874" xr:uid="{C3FA611A-7FD3-4707-8C64-07EF23D40579}"/>
    <cellStyle name="Standaard 6 2 3 5 4" xfId="4082" xr:uid="{8535E2C0-3F17-41F0-89EE-CA09BD6D8F0B}"/>
    <cellStyle name="Standaard 6 2 3 6" xfId="944" xr:uid="{1D988BB7-F224-4AD4-90C5-3119A3A82BC0}"/>
    <cellStyle name="Standaard 6 2 3 6 2" xfId="2736" xr:uid="{C300FF0E-2F7B-45AD-ABE9-66AF2D88F3CA}"/>
    <cellStyle name="Standaard 6 2 3 6 2 2" xfId="6322" xr:uid="{ABEE2DFA-CFBC-4BBA-A87F-808CD715E530}"/>
    <cellStyle name="Standaard 6 2 3 6 3" xfId="4530" xr:uid="{727505CC-4589-47F6-ADCA-79FBFF197B7C}"/>
    <cellStyle name="Standaard 6 2 3 7" xfId="1840" xr:uid="{75729A0F-84FA-4A51-919E-A2355F831353}"/>
    <cellStyle name="Standaard 6 2 3 7 2" xfId="5426" xr:uid="{F7E099FD-C528-4D24-B005-6B53D5A1DBEA}"/>
    <cellStyle name="Standaard 6 2 3 8" xfId="3634" xr:uid="{F5653C5E-AE5C-4B34-A65D-EDF1E402BDDD}"/>
    <cellStyle name="Standaard 6 2 4" xfId="76" xr:uid="{CFB61A67-3BED-44DA-9808-D8BD51400A0E}"/>
    <cellStyle name="Standaard 6 2 4 2" xfId="188" xr:uid="{173451ED-239A-4723-A7E8-45201F359821}"/>
    <cellStyle name="Standaard 6 2 4 2 2" xfId="412" xr:uid="{FFDF9F00-36FA-4A78-9B13-A5B24BBE3BCB}"/>
    <cellStyle name="Standaard 6 2 4 2 2 2" xfId="860" xr:uid="{EE97EECE-56EE-4881-AEBA-81D2AB899846}"/>
    <cellStyle name="Standaard 6 2 4 2 2 2 2" xfId="1756" xr:uid="{FBFE405B-88D9-4BA2-9A74-228339BF8413}"/>
    <cellStyle name="Standaard 6 2 4 2 2 2 2 2" xfId="3548" xr:uid="{B09D2DC0-0DF5-4343-8FC4-7B0AF7B339CA}"/>
    <cellStyle name="Standaard 6 2 4 2 2 2 2 2 2" xfId="7134" xr:uid="{BBB3FC56-24CF-4C45-BEC9-ED8DE9068354}"/>
    <cellStyle name="Standaard 6 2 4 2 2 2 2 3" xfId="5342" xr:uid="{50D0134C-5E92-491A-91D5-4D7106F44B41}"/>
    <cellStyle name="Standaard 6 2 4 2 2 2 3" xfId="2652" xr:uid="{A7D9C509-6BD9-4C78-8BCC-36F38801372C}"/>
    <cellStyle name="Standaard 6 2 4 2 2 2 3 2" xfId="6238" xr:uid="{72D901A6-F374-4DD0-9E08-9CC7C6FF04CD}"/>
    <cellStyle name="Standaard 6 2 4 2 2 2 4" xfId="4446" xr:uid="{A1AE9282-BA4B-4D2D-B63B-4DFFB7221C58}"/>
    <cellStyle name="Standaard 6 2 4 2 2 3" xfId="1308" xr:uid="{A386A048-CC37-4C7D-854D-AE8A180F3137}"/>
    <cellStyle name="Standaard 6 2 4 2 2 3 2" xfId="3100" xr:uid="{82D139AB-BAA1-46EA-BFEA-433286749F26}"/>
    <cellStyle name="Standaard 6 2 4 2 2 3 2 2" xfId="6686" xr:uid="{6CA55B8E-6E24-4955-97F1-75EAE0FB09B4}"/>
    <cellStyle name="Standaard 6 2 4 2 2 3 3" xfId="4894" xr:uid="{8834BA99-A879-48EF-9273-CA480B3F67A0}"/>
    <cellStyle name="Standaard 6 2 4 2 2 4" xfId="2204" xr:uid="{C96C4E1B-691D-44B0-9E69-43CBECEADD8C}"/>
    <cellStyle name="Standaard 6 2 4 2 2 4 2" xfId="5790" xr:uid="{E44D8E23-93AE-44B1-8F76-3AE97E7362FC}"/>
    <cellStyle name="Standaard 6 2 4 2 2 5" xfId="3998" xr:uid="{98835A1B-DD7D-4817-8E79-D6DB808DAC13}"/>
    <cellStyle name="Standaard 6 2 4 2 3" xfId="636" xr:uid="{06F159EE-0268-400B-8FF5-5AA9A3B9411A}"/>
    <cellStyle name="Standaard 6 2 4 2 3 2" xfId="1532" xr:uid="{FDBAFE2E-4CD1-4835-8798-59B925D5C8E8}"/>
    <cellStyle name="Standaard 6 2 4 2 3 2 2" xfId="3324" xr:uid="{0A3D0FFE-6612-4B53-9D69-CD55F908584B}"/>
    <cellStyle name="Standaard 6 2 4 2 3 2 2 2" xfId="6910" xr:uid="{4B43D72C-272C-483F-9DA9-B992AD2E1749}"/>
    <cellStyle name="Standaard 6 2 4 2 3 2 3" xfId="5118" xr:uid="{6B13095C-9157-4318-BE8F-15353EC1876C}"/>
    <cellStyle name="Standaard 6 2 4 2 3 3" xfId="2428" xr:uid="{AC2A5858-4D11-4436-B9CB-2A9E939F2964}"/>
    <cellStyle name="Standaard 6 2 4 2 3 3 2" xfId="6014" xr:uid="{548CC0CE-361B-40F8-8537-80B2E7BA10BB}"/>
    <cellStyle name="Standaard 6 2 4 2 3 4" xfId="4222" xr:uid="{23A59B0C-9386-4B79-9994-0D881A1D54CB}"/>
    <cellStyle name="Standaard 6 2 4 2 4" xfId="1084" xr:uid="{11900C61-A3A3-4900-BA6E-3A1FB06914C2}"/>
    <cellStyle name="Standaard 6 2 4 2 4 2" xfId="2876" xr:uid="{D97307DD-0545-4DAC-BC87-3256AF1C6D12}"/>
    <cellStyle name="Standaard 6 2 4 2 4 2 2" xfId="6462" xr:uid="{7B0A5ACA-E4FF-4167-8FFE-7970998E1F22}"/>
    <cellStyle name="Standaard 6 2 4 2 4 3" xfId="4670" xr:uid="{31CB4B5D-46C4-4BCB-9A81-E586662D99DE}"/>
    <cellStyle name="Standaard 6 2 4 2 5" xfId="1980" xr:uid="{6F9BF36D-9BE0-48E5-B26A-AA01BB397E7E}"/>
    <cellStyle name="Standaard 6 2 4 2 5 2" xfId="5566" xr:uid="{7F0D0690-660E-4167-809D-3E916BF155B5}"/>
    <cellStyle name="Standaard 6 2 4 2 6" xfId="3774" xr:uid="{5CB77E0E-84D9-4CB3-A103-B2714128402B}"/>
    <cellStyle name="Standaard 6 2 4 3" xfId="300" xr:uid="{B903EE20-D100-4A93-81CA-A8B8DE2F3B38}"/>
    <cellStyle name="Standaard 6 2 4 3 2" xfId="748" xr:uid="{B501EF80-3D26-4819-8AF6-6370B137A6B1}"/>
    <cellStyle name="Standaard 6 2 4 3 2 2" xfId="1644" xr:uid="{F82A03FD-3215-4AF2-BF60-3FC1E118571C}"/>
    <cellStyle name="Standaard 6 2 4 3 2 2 2" xfId="3436" xr:uid="{DC265CC0-1C27-4FCE-AB4C-BFFDECA02235}"/>
    <cellStyle name="Standaard 6 2 4 3 2 2 2 2" xfId="7022" xr:uid="{E338B1CB-8337-4FC7-A310-4430C858E495}"/>
    <cellStyle name="Standaard 6 2 4 3 2 2 3" xfId="5230" xr:uid="{242C2A38-9D29-46A7-AA88-4DF38F47080A}"/>
    <cellStyle name="Standaard 6 2 4 3 2 3" xfId="2540" xr:uid="{B4491DB7-B9BE-4F1F-A563-2B93FAB57AE5}"/>
    <cellStyle name="Standaard 6 2 4 3 2 3 2" xfId="6126" xr:uid="{F2769211-3401-4DA7-99BD-BAD8893F778D}"/>
    <cellStyle name="Standaard 6 2 4 3 2 4" xfId="4334" xr:uid="{CF4949B4-7561-4F4A-8FB7-42901B2F2BE8}"/>
    <cellStyle name="Standaard 6 2 4 3 3" xfId="1196" xr:uid="{03CB7F57-2C17-4FC9-9391-CED3B574727B}"/>
    <cellStyle name="Standaard 6 2 4 3 3 2" xfId="2988" xr:uid="{150C6C5D-44C0-4340-A92C-AE49B8E6A563}"/>
    <cellStyle name="Standaard 6 2 4 3 3 2 2" xfId="6574" xr:uid="{4E4FAB85-6CF2-48E0-AF7C-06F9303CA96F}"/>
    <cellStyle name="Standaard 6 2 4 3 3 3" xfId="4782" xr:uid="{1090F350-3BA7-4957-969C-5763637A15F2}"/>
    <cellStyle name="Standaard 6 2 4 3 4" xfId="2092" xr:uid="{E454FC80-563C-4A33-8518-E39E122B6440}"/>
    <cellStyle name="Standaard 6 2 4 3 4 2" xfId="5678" xr:uid="{AC4BBAC3-E69E-49DE-8B7D-C9CE13BD1D9C}"/>
    <cellStyle name="Standaard 6 2 4 3 5" xfId="3886" xr:uid="{845D7112-9D4A-451B-BCD3-942EB4DF5C18}"/>
    <cellStyle name="Standaard 6 2 4 4" xfId="524" xr:uid="{5F28ED82-F32A-4350-B7D2-CD43B8A20563}"/>
    <cellStyle name="Standaard 6 2 4 4 2" xfId="1420" xr:uid="{234A2051-EFB0-41BE-A3C7-EB01FA9D6E7C}"/>
    <cellStyle name="Standaard 6 2 4 4 2 2" xfId="3212" xr:uid="{BD0F1DBD-A359-4956-90FA-EEDC633A68A4}"/>
    <cellStyle name="Standaard 6 2 4 4 2 2 2" xfId="6798" xr:uid="{BFFD91F9-2DFB-4B4C-8BCE-3CE227756963}"/>
    <cellStyle name="Standaard 6 2 4 4 2 3" xfId="5006" xr:uid="{70A0E423-16B7-4878-B757-4F1530271CA6}"/>
    <cellStyle name="Standaard 6 2 4 4 3" xfId="2316" xr:uid="{950C7B25-B0FB-4976-B545-7A7C6A5FF64F}"/>
    <cellStyle name="Standaard 6 2 4 4 3 2" xfId="5902" xr:uid="{4D857DAF-CA69-4743-9C7A-BD664F9008EB}"/>
    <cellStyle name="Standaard 6 2 4 4 4" xfId="4110" xr:uid="{18073B9B-658F-4815-8AAD-B14F8346FB8E}"/>
    <cellStyle name="Standaard 6 2 4 5" xfId="972" xr:uid="{AA6CB60B-1D09-439F-A4AA-EF5D0A62E770}"/>
    <cellStyle name="Standaard 6 2 4 5 2" xfId="2764" xr:uid="{EB3E74B7-343E-4F3C-A70E-60D47D235BA6}"/>
    <cellStyle name="Standaard 6 2 4 5 2 2" xfId="6350" xr:uid="{00CBE657-D9F3-4829-9991-760A56544BE4}"/>
    <cellStyle name="Standaard 6 2 4 5 3" xfId="4558" xr:uid="{DE844D90-17A9-4D51-B943-88E5F458A3A6}"/>
    <cellStyle name="Standaard 6 2 4 6" xfId="1868" xr:uid="{5344FB02-6F7F-44BF-89B4-3D5DFD35B33E}"/>
    <cellStyle name="Standaard 6 2 4 6 2" xfId="5454" xr:uid="{F3BB05FF-ED19-476B-B3B2-7B2375882695}"/>
    <cellStyle name="Standaard 6 2 4 7" xfId="3662" xr:uid="{4522E74E-BE11-40A7-9269-29C67F1A0E40}"/>
    <cellStyle name="Standaard 6 2 5" xfId="132" xr:uid="{D7A52DA1-D6E2-4584-A2FD-04CD0FF221D9}"/>
    <cellStyle name="Standaard 6 2 5 2" xfId="356" xr:uid="{BF0FFD7F-2A93-4E1E-A3FB-2D9BEA86955F}"/>
    <cellStyle name="Standaard 6 2 5 2 2" xfId="804" xr:uid="{D58065B1-AA10-4F74-AB2A-9CF928AD53C6}"/>
    <cellStyle name="Standaard 6 2 5 2 2 2" xfId="1700" xr:uid="{5872AAFE-9119-41E2-AF5D-18EE15984F51}"/>
    <cellStyle name="Standaard 6 2 5 2 2 2 2" xfId="3492" xr:uid="{897DDB95-1E45-4972-85D4-CB3ABE4D2622}"/>
    <cellStyle name="Standaard 6 2 5 2 2 2 2 2" xfId="7078" xr:uid="{CD797B63-CB5A-41F3-8BB0-A5C355B7336C}"/>
    <cellStyle name="Standaard 6 2 5 2 2 2 3" xfId="5286" xr:uid="{F4E455C0-2C1D-46B3-AD51-874D04FBFD17}"/>
    <cellStyle name="Standaard 6 2 5 2 2 3" xfId="2596" xr:uid="{A4522F3A-3FA8-4DB0-9318-15CC1E3D351B}"/>
    <cellStyle name="Standaard 6 2 5 2 2 3 2" xfId="6182" xr:uid="{7C37B797-226A-4540-A6DA-75A31927D4D9}"/>
    <cellStyle name="Standaard 6 2 5 2 2 4" xfId="4390" xr:uid="{0B0FE48C-FB43-4CC3-AEEE-9D9336DA07B4}"/>
    <cellStyle name="Standaard 6 2 5 2 3" xfId="1252" xr:uid="{2C23F769-DD79-4370-BEEB-75E04021E6F1}"/>
    <cellStyle name="Standaard 6 2 5 2 3 2" xfId="3044" xr:uid="{AD99FF03-C692-44ED-BC2D-CBBED51E0439}"/>
    <cellStyle name="Standaard 6 2 5 2 3 2 2" xfId="6630" xr:uid="{B48F64DF-D101-483D-BAF4-F5EAC63F1594}"/>
    <cellStyle name="Standaard 6 2 5 2 3 3" xfId="4838" xr:uid="{4AB972A9-2D8D-4A4E-AD57-1CAC664BD7D5}"/>
    <cellStyle name="Standaard 6 2 5 2 4" xfId="2148" xr:uid="{3E8E8DCA-F4EA-4044-9836-3A03DF4B2F51}"/>
    <cellStyle name="Standaard 6 2 5 2 4 2" xfId="5734" xr:uid="{C9D6E24D-C229-4DE6-964F-BAE789B5A0CD}"/>
    <cellStyle name="Standaard 6 2 5 2 5" xfId="3942" xr:uid="{7814BDD6-C960-45F6-BAE9-86F86AB9CA1B}"/>
    <cellStyle name="Standaard 6 2 5 3" xfId="580" xr:uid="{A2EBB1E6-B656-47C6-95C2-9D8FB138B33F}"/>
    <cellStyle name="Standaard 6 2 5 3 2" xfId="1476" xr:uid="{E855E047-A4C1-42F2-B1B8-EC3DFF61B26F}"/>
    <cellStyle name="Standaard 6 2 5 3 2 2" xfId="3268" xr:uid="{A7DA7F9F-6F75-4196-9FA8-2B331C2EA126}"/>
    <cellStyle name="Standaard 6 2 5 3 2 2 2" xfId="6854" xr:uid="{AA204ACC-A236-4BD4-803E-F7F562F3B96F}"/>
    <cellStyle name="Standaard 6 2 5 3 2 3" xfId="5062" xr:uid="{DFB215AA-C91D-4893-948D-7065FC8B02D5}"/>
    <cellStyle name="Standaard 6 2 5 3 3" xfId="2372" xr:uid="{6E25C4B1-EE35-4EF5-99D0-79F5C611978B}"/>
    <cellStyle name="Standaard 6 2 5 3 3 2" xfId="5958" xr:uid="{F2860743-0740-4015-B189-8C16E9EBB3D9}"/>
    <cellStyle name="Standaard 6 2 5 3 4" xfId="4166" xr:uid="{26FA1051-499A-4FBB-9141-CEA2D3A748EB}"/>
    <cellStyle name="Standaard 6 2 5 4" xfId="1028" xr:uid="{766D5B2C-393E-4D3B-987A-FC2161482D87}"/>
    <cellStyle name="Standaard 6 2 5 4 2" xfId="2820" xr:uid="{D3478FCB-771C-400F-BC4B-A18CD36FB930}"/>
    <cellStyle name="Standaard 6 2 5 4 2 2" xfId="6406" xr:uid="{42687655-499B-4B0C-867D-DE4D2FA329A8}"/>
    <cellStyle name="Standaard 6 2 5 4 3" xfId="4614" xr:uid="{6BB0BEF3-620D-45C5-A2B8-2668CAE348A5}"/>
    <cellStyle name="Standaard 6 2 5 5" xfId="1924" xr:uid="{7065EBC4-98F8-49EE-943C-D4C9D5491E49}"/>
    <cellStyle name="Standaard 6 2 5 5 2" xfId="5510" xr:uid="{06245B01-1E01-41D0-B519-A2E9EE14F5CA}"/>
    <cellStyle name="Standaard 6 2 5 6" xfId="3718" xr:uid="{E5DD1E13-D6E4-47DD-909C-ADD191FF140D}"/>
    <cellStyle name="Standaard 6 2 6" xfId="244" xr:uid="{EA06C9F9-35F6-4F0E-B3F8-75C425CD9D17}"/>
    <cellStyle name="Standaard 6 2 6 2" xfId="692" xr:uid="{77D0F470-1091-448A-A0ED-F774FA0F8BB3}"/>
    <cellStyle name="Standaard 6 2 6 2 2" xfId="1588" xr:uid="{868603A2-B39D-406D-842F-81C4521C5BAF}"/>
    <cellStyle name="Standaard 6 2 6 2 2 2" xfId="3380" xr:uid="{03F5DBD4-BCD1-4A1E-96D8-C6F4947B8C34}"/>
    <cellStyle name="Standaard 6 2 6 2 2 2 2" xfId="6966" xr:uid="{F064E800-7D64-417C-BB73-A36EF4F13DEF}"/>
    <cellStyle name="Standaard 6 2 6 2 2 3" xfId="5174" xr:uid="{577BEFAE-9F00-4BA1-B7A1-25F94B91E41C}"/>
    <cellStyle name="Standaard 6 2 6 2 3" xfId="2484" xr:uid="{A348CAE6-73E3-4C0B-8F3B-D612D5086CD0}"/>
    <cellStyle name="Standaard 6 2 6 2 3 2" xfId="6070" xr:uid="{A7644AC8-CEAA-4EF3-B5B3-384A0F6F21CF}"/>
    <cellStyle name="Standaard 6 2 6 2 4" xfId="4278" xr:uid="{0F2FFAB4-BDAE-4526-8FF6-90AFAE8FE194}"/>
    <cellStyle name="Standaard 6 2 6 3" xfId="1140" xr:uid="{0B09730C-C580-4800-ABF2-8B4AB2D853EF}"/>
    <cellStyle name="Standaard 6 2 6 3 2" xfId="2932" xr:uid="{7A636503-6A1E-490D-A8B4-5347E0F336A5}"/>
    <cellStyle name="Standaard 6 2 6 3 2 2" xfId="6518" xr:uid="{6026DB7E-E884-43C9-812F-E6C214BC06D6}"/>
    <cellStyle name="Standaard 6 2 6 3 3" xfId="4726" xr:uid="{66A93632-E28D-47B4-9803-6166C0D295D1}"/>
    <cellStyle name="Standaard 6 2 6 4" xfId="2036" xr:uid="{41CC6768-76D0-450B-ABED-F1DA973394E2}"/>
    <cellStyle name="Standaard 6 2 6 4 2" xfId="5622" xr:uid="{750B3929-14ED-4FD6-9EEE-11D6BD322969}"/>
    <cellStyle name="Standaard 6 2 6 5" xfId="3830" xr:uid="{342E94BF-FE99-46AD-8A97-C5E31F131034}"/>
    <cellStyle name="Standaard 6 2 7" xfId="468" xr:uid="{E85B8DCD-132F-4A8A-B936-6E4A3130EA66}"/>
    <cellStyle name="Standaard 6 2 7 2" xfId="1364" xr:uid="{CA57ABE2-BE40-4F55-B382-D18F7280746F}"/>
    <cellStyle name="Standaard 6 2 7 2 2" xfId="3156" xr:uid="{336C7E50-4177-4994-8F2F-9E90ACF19A47}"/>
    <cellStyle name="Standaard 6 2 7 2 2 2" xfId="6742" xr:uid="{293E11A0-724C-47D4-AC39-474939F95E04}"/>
    <cellStyle name="Standaard 6 2 7 2 3" xfId="4950" xr:uid="{32F5C9E9-4DA4-4FBC-A9F9-944CC7A0F4A8}"/>
    <cellStyle name="Standaard 6 2 7 3" xfId="2260" xr:uid="{5F7BC0E5-9D0F-4C68-B14B-4C69179F47D4}"/>
    <cellStyle name="Standaard 6 2 7 3 2" xfId="5846" xr:uid="{22D45982-8C79-4EA7-8F0E-C5525AEFDC2B}"/>
    <cellStyle name="Standaard 6 2 7 4" xfId="4054" xr:uid="{47379D45-6DA1-47FC-AB23-8C3AF746DDFA}"/>
    <cellStyle name="Standaard 6 2 8" xfId="916" xr:uid="{AE2546ED-1A2F-4C61-B89F-FC92AB9CDDB1}"/>
    <cellStyle name="Standaard 6 2 8 2" xfId="2708" xr:uid="{C6D0B3AA-1D57-459F-8942-441A192AA886}"/>
    <cellStyle name="Standaard 6 2 8 2 2" xfId="6294" xr:uid="{1CC1B980-0436-4155-8041-5FF5A6AE2E96}"/>
    <cellStyle name="Standaard 6 2 8 3" xfId="4502" xr:uid="{B4AED76E-E71B-4557-B667-6154E0B2C09A}"/>
    <cellStyle name="Standaard 6 2 9" xfId="1812" xr:uid="{7FC13302-4852-4390-8534-5886AD5FE507}"/>
    <cellStyle name="Standaard 6 2 9 2" xfId="5398" xr:uid="{957266C0-2D57-4CC0-B074-C82C757C8A95}"/>
    <cellStyle name="Standaard 6 3" xfId="26" xr:uid="{D007ED55-BB7A-42CC-AE7B-C0F1C347285F}"/>
    <cellStyle name="Standaard 6 3 2" xfId="55" xr:uid="{285920BD-0B7A-4B19-A7DC-50E428BA1DCA}"/>
    <cellStyle name="Standaard 6 3 2 2" xfId="111" xr:uid="{930469A1-C34A-4C5F-A028-CC3DA96C6537}"/>
    <cellStyle name="Standaard 6 3 2 2 2" xfId="223" xr:uid="{C860A7EB-ADBA-4169-99D1-BD4035FF5CB0}"/>
    <cellStyle name="Standaard 6 3 2 2 2 2" xfId="447" xr:uid="{3824D562-31E7-4564-9673-F190882E9CE8}"/>
    <cellStyle name="Standaard 6 3 2 2 2 2 2" xfId="895" xr:uid="{D75D36B1-738E-4832-A2C5-37116D4BE901}"/>
    <cellStyle name="Standaard 6 3 2 2 2 2 2 2" xfId="1791" xr:uid="{B708BD79-86FE-4E78-9F00-0C0939F238F5}"/>
    <cellStyle name="Standaard 6 3 2 2 2 2 2 2 2" xfId="3583" xr:uid="{36ACE611-99DC-4DA2-9F42-0128E2FB1222}"/>
    <cellStyle name="Standaard 6 3 2 2 2 2 2 2 2 2" xfId="7169" xr:uid="{45CACDD7-04D9-419C-A2D2-DCBE9F8CAEA2}"/>
    <cellStyle name="Standaard 6 3 2 2 2 2 2 2 3" xfId="5377" xr:uid="{0F6D3320-D9D4-467D-81E4-6F3F89CBA6B5}"/>
    <cellStyle name="Standaard 6 3 2 2 2 2 2 3" xfId="2687" xr:uid="{82C341ED-5BA7-44AB-A364-FEC3471736A8}"/>
    <cellStyle name="Standaard 6 3 2 2 2 2 2 3 2" xfId="6273" xr:uid="{090D14D6-487D-4CC6-9075-1D61997FCBF1}"/>
    <cellStyle name="Standaard 6 3 2 2 2 2 2 4" xfId="4481" xr:uid="{A1E52A66-0CFB-4AB5-A005-494CB1294909}"/>
    <cellStyle name="Standaard 6 3 2 2 2 2 3" xfId="1343" xr:uid="{3E82BE17-873C-44AB-887C-6D6F61937239}"/>
    <cellStyle name="Standaard 6 3 2 2 2 2 3 2" xfId="3135" xr:uid="{F0B69264-6D4E-406F-B6C0-CFDA693A83AD}"/>
    <cellStyle name="Standaard 6 3 2 2 2 2 3 2 2" xfId="6721" xr:uid="{8A1E8615-4DE3-49A6-979F-ECE75901FFD0}"/>
    <cellStyle name="Standaard 6 3 2 2 2 2 3 3" xfId="4929" xr:uid="{E732BCFC-B97F-4CA1-8141-75AACD8BF703}"/>
    <cellStyle name="Standaard 6 3 2 2 2 2 4" xfId="2239" xr:uid="{D6D7BB38-26BC-42BF-80D6-73D145402F81}"/>
    <cellStyle name="Standaard 6 3 2 2 2 2 4 2" xfId="5825" xr:uid="{7907D191-1A80-4E2A-B7FC-5B1E7DAD0F33}"/>
    <cellStyle name="Standaard 6 3 2 2 2 2 5" xfId="4033" xr:uid="{62D79999-E43D-4CEB-81A1-0E1B061EA34C}"/>
    <cellStyle name="Standaard 6 3 2 2 2 3" xfId="671" xr:uid="{83D34786-7848-4C75-ABBC-2B425FEC6B11}"/>
    <cellStyle name="Standaard 6 3 2 2 2 3 2" xfId="1567" xr:uid="{551121CA-8712-4182-A076-7104B7290737}"/>
    <cellStyle name="Standaard 6 3 2 2 2 3 2 2" xfId="3359" xr:uid="{2630961B-ED5D-4CC0-8B93-5184DBA6AF84}"/>
    <cellStyle name="Standaard 6 3 2 2 2 3 2 2 2" xfId="6945" xr:uid="{BFC9AFE9-7C02-444A-B3E6-F5632F005A40}"/>
    <cellStyle name="Standaard 6 3 2 2 2 3 2 3" xfId="5153" xr:uid="{FFC157A0-B516-44E3-B542-67F38886CA1F}"/>
    <cellStyle name="Standaard 6 3 2 2 2 3 3" xfId="2463" xr:uid="{EE9B6042-EE1F-49DE-9A5B-E86BD39E0A19}"/>
    <cellStyle name="Standaard 6 3 2 2 2 3 3 2" xfId="6049" xr:uid="{73BFE868-01DA-47CC-9052-1B5BE48A9916}"/>
    <cellStyle name="Standaard 6 3 2 2 2 3 4" xfId="4257" xr:uid="{525F0213-D055-44B6-98DF-D731209D1E66}"/>
    <cellStyle name="Standaard 6 3 2 2 2 4" xfId="1119" xr:uid="{91814504-296D-49CE-BE03-3DE0AC7E4EF6}"/>
    <cellStyle name="Standaard 6 3 2 2 2 4 2" xfId="2911" xr:uid="{A32D550D-2C5A-4DB6-BB82-01A3F9F2397F}"/>
    <cellStyle name="Standaard 6 3 2 2 2 4 2 2" xfId="6497" xr:uid="{31507D83-3F85-45BA-A4FA-3914B4570B79}"/>
    <cellStyle name="Standaard 6 3 2 2 2 4 3" xfId="4705" xr:uid="{1C758D43-2D7D-48BD-AB8A-EE393BB3318E}"/>
    <cellStyle name="Standaard 6 3 2 2 2 5" xfId="2015" xr:uid="{F0AF40D6-B128-4B0C-B6B6-18A218E516FE}"/>
    <cellStyle name="Standaard 6 3 2 2 2 5 2" xfId="5601" xr:uid="{1D63D4A8-24BD-41C0-B856-CFDC4020A6F3}"/>
    <cellStyle name="Standaard 6 3 2 2 2 6" xfId="3809" xr:uid="{0A779A69-CD51-4376-B368-A85D2C277E9F}"/>
    <cellStyle name="Standaard 6 3 2 2 3" xfId="335" xr:uid="{74164393-8F5B-4807-9F8E-3D907B4865CF}"/>
    <cellStyle name="Standaard 6 3 2 2 3 2" xfId="783" xr:uid="{E3A77924-0BC0-4D5E-B4FC-B4F47A67D131}"/>
    <cellStyle name="Standaard 6 3 2 2 3 2 2" xfId="1679" xr:uid="{01E783CA-24F9-4089-BEBD-C3575377C29F}"/>
    <cellStyle name="Standaard 6 3 2 2 3 2 2 2" xfId="3471" xr:uid="{0E29918D-1982-4D9C-9AB5-1DD5E01DA988}"/>
    <cellStyle name="Standaard 6 3 2 2 3 2 2 2 2" xfId="7057" xr:uid="{5467C711-848E-4AF5-8214-739082204C52}"/>
    <cellStyle name="Standaard 6 3 2 2 3 2 2 3" xfId="5265" xr:uid="{60202378-7670-480E-8895-71B1B1F5196F}"/>
    <cellStyle name="Standaard 6 3 2 2 3 2 3" xfId="2575" xr:uid="{7119749A-3213-4041-A982-739B754159A2}"/>
    <cellStyle name="Standaard 6 3 2 2 3 2 3 2" xfId="6161" xr:uid="{227A9A47-5214-4337-8C94-4070584C63D7}"/>
    <cellStyle name="Standaard 6 3 2 2 3 2 4" xfId="4369" xr:uid="{8FDA9EA4-A81D-4896-B02C-CCAEFEFFDF09}"/>
    <cellStyle name="Standaard 6 3 2 2 3 3" xfId="1231" xr:uid="{5664862A-AFA9-4913-9D50-16100CED58BD}"/>
    <cellStyle name="Standaard 6 3 2 2 3 3 2" xfId="3023" xr:uid="{4A6C84A6-3045-4CCC-9081-76998AE33440}"/>
    <cellStyle name="Standaard 6 3 2 2 3 3 2 2" xfId="6609" xr:uid="{47CB6CC3-3D20-4F17-BCED-08DE8DADD269}"/>
    <cellStyle name="Standaard 6 3 2 2 3 3 3" xfId="4817" xr:uid="{5D1787D3-AA5A-4D69-926C-0E403C5C699B}"/>
    <cellStyle name="Standaard 6 3 2 2 3 4" xfId="2127" xr:uid="{CDECBD55-CBF5-4819-8460-B5B42AFC2FE8}"/>
    <cellStyle name="Standaard 6 3 2 2 3 4 2" xfId="5713" xr:uid="{610C9475-DA32-4E83-8C54-65797AD50441}"/>
    <cellStyle name="Standaard 6 3 2 2 3 5" xfId="3921" xr:uid="{BFE7E624-6255-418F-BBEA-8BB858103851}"/>
    <cellStyle name="Standaard 6 3 2 2 4" xfId="559" xr:uid="{52C1152F-0B6D-4A06-9570-25F68A0E98E0}"/>
    <cellStyle name="Standaard 6 3 2 2 4 2" xfId="1455" xr:uid="{5301195B-3BC9-461E-940B-55211BAD3CC8}"/>
    <cellStyle name="Standaard 6 3 2 2 4 2 2" xfId="3247" xr:uid="{7EB5FA92-03BB-44A9-B80F-6A3B2E907EAB}"/>
    <cellStyle name="Standaard 6 3 2 2 4 2 2 2" xfId="6833" xr:uid="{F4CDBBA1-6E6A-4F93-978B-AD6F024DE4B7}"/>
    <cellStyle name="Standaard 6 3 2 2 4 2 3" xfId="5041" xr:uid="{0041F5B5-1CF2-4C5C-8B1C-D4CAB5295A18}"/>
    <cellStyle name="Standaard 6 3 2 2 4 3" xfId="2351" xr:uid="{BB0FC1B1-2517-4303-BB8C-0ACEB90597B0}"/>
    <cellStyle name="Standaard 6 3 2 2 4 3 2" xfId="5937" xr:uid="{EABE6BFC-D439-4A02-AA12-552A6BE73540}"/>
    <cellStyle name="Standaard 6 3 2 2 4 4" xfId="4145" xr:uid="{34D387B0-DBFD-4351-BAAF-94F23A1C540B}"/>
    <cellStyle name="Standaard 6 3 2 2 5" xfId="1007" xr:uid="{6B274483-0DF6-4F51-88FB-6BDA76E15EA3}"/>
    <cellStyle name="Standaard 6 3 2 2 5 2" xfId="2799" xr:uid="{AD7890F9-D372-4E80-93CF-3538C1E7960D}"/>
    <cellStyle name="Standaard 6 3 2 2 5 2 2" xfId="6385" xr:uid="{4F52D4D2-2FBA-49A6-AF3C-37CE3609246D}"/>
    <cellStyle name="Standaard 6 3 2 2 5 3" xfId="4593" xr:uid="{6D4A5AEC-FA56-4E83-8B6F-344770D1A8FB}"/>
    <cellStyle name="Standaard 6 3 2 2 6" xfId="1903" xr:uid="{B314E2AB-C302-483F-A015-EE75225A94F4}"/>
    <cellStyle name="Standaard 6 3 2 2 6 2" xfId="5489" xr:uid="{4D2B7792-30C0-44D3-9798-43630B0CD92D}"/>
    <cellStyle name="Standaard 6 3 2 2 7" xfId="3697" xr:uid="{17F20F88-9223-4364-9A7C-14229876C7E4}"/>
    <cellStyle name="Standaard 6 3 2 3" xfId="167" xr:uid="{30C4B757-7AAA-405E-B8D0-E566DEEDE393}"/>
    <cellStyle name="Standaard 6 3 2 3 2" xfId="391" xr:uid="{44478B24-C508-45F6-83A2-61444C3679AC}"/>
    <cellStyle name="Standaard 6 3 2 3 2 2" xfId="839" xr:uid="{3A3C65C2-2771-4285-A43D-B9B14F0393ED}"/>
    <cellStyle name="Standaard 6 3 2 3 2 2 2" xfId="1735" xr:uid="{71287BB7-5DB6-47F6-B9C2-16688F5A1269}"/>
    <cellStyle name="Standaard 6 3 2 3 2 2 2 2" xfId="3527" xr:uid="{8EDBF43E-F4AF-41EC-8914-C99E1E435971}"/>
    <cellStyle name="Standaard 6 3 2 3 2 2 2 2 2" xfId="7113" xr:uid="{0D2A0F43-D6D4-4446-AEEB-38695A6BEA3F}"/>
    <cellStyle name="Standaard 6 3 2 3 2 2 2 3" xfId="5321" xr:uid="{77C0FC26-850B-4425-B547-1A29FF7D4C86}"/>
    <cellStyle name="Standaard 6 3 2 3 2 2 3" xfId="2631" xr:uid="{CF4A491B-5425-4FDC-97FD-B4FEEF7C6D2D}"/>
    <cellStyle name="Standaard 6 3 2 3 2 2 3 2" xfId="6217" xr:uid="{852F842F-1BF5-45FA-A2CF-A0C804960D5E}"/>
    <cellStyle name="Standaard 6 3 2 3 2 2 4" xfId="4425" xr:uid="{F1E265F2-67F9-4A23-96F4-7D6BE228DAC8}"/>
    <cellStyle name="Standaard 6 3 2 3 2 3" xfId="1287" xr:uid="{E0DFE340-B3F6-45D3-84A1-20EF3B653B3D}"/>
    <cellStyle name="Standaard 6 3 2 3 2 3 2" xfId="3079" xr:uid="{9DF105A5-1BB9-4597-919C-1D53C0486447}"/>
    <cellStyle name="Standaard 6 3 2 3 2 3 2 2" xfId="6665" xr:uid="{742EDCD9-D05A-43BB-B55D-E8745CBAC0DA}"/>
    <cellStyle name="Standaard 6 3 2 3 2 3 3" xfId="4873" xr:uid="{81B78542-E884-4860-B58E-590BCA0B24B3}"/>
    <cellStyle name="Standaard 6 3 2 3 2 4" xfId="2183" xr:uid="{2B09111F-7DCB-4D21-982D-DF65DA7623C7}"/>
    <cellStyle name="Standaard 6 3 2 3 2 4 2" xfId="5769" xr:uid="{2887F8D6-B1CF-4A57-A9D7-7FC78F6EFC83}"/>
    <cellStyle name="Standaard 6 3 2 3 2 5" xfId="3977" xr:uid="{51634BC6-7845-4C95-AC0D-31337BC44569}"/>
    <cellStyle name="Standaard 6 3 2 3 3" xfId="615" xr:uid="{7341B47E-16F3-496A-946E-609386B6EB65}"/>
    <cellStyle name="Standaard 6 3 2 3 3 2" xfId="1511" xr:uid="{6128655A-2D94-4E4C-9A9F-C1942F07E15D}"/>
    <cellStyle name="Standaard 6 3 2 3 3 2 2" xfId="3303" xr:uid="{54A2D8B0-E9C9-47BF-9A64-AAA23542F5CF}"/>
    <cellStyle name="Standaard 6 3 2 3 3 2 2 2" xfId="6889" xr:uid="{E668ECF4-2B6D-48AF-8858-6C5E272FA49C}"/>
    <cellStyle name="Standaard 6 3 2 3 3 2 3" xfId="5097" xr:uid="{2E3465F0-77F6-4418-8FB3-6A6B23F459F1}"/>
    <cellStyle name="Standaard 6 3 2 3 3 3" xfId="2407" xr:uid="{A589147E-91BB-4AEF-9926-FEAB985C46CE}"/>
    <cellStyle name="Standaard 6 3 2 3 3 3 2" xfId="5993" xr:uid="{CA915A64-0845-4286-A4AE-13388E63C241}"/>
    <cellStyle name="Standaard 6 3 2 3 3 4" xfId="4201" xr:uid="{D2AD09DE-9216-47EA-9147-E9663D625CCE}"/>
    <cellStyle name="Standaard 6 3 2 3 4" xfId="1063" xr:uid="{1543D911-631D-45C8-95F9-4849A8DEAF9C}"/>
    <cellStyle name="Standaard 6 3 2 3 4 2" xfId="2855" xr:uid="{AFAD12ED-639E-4619-B773-19400444BD43}"/>
    <cellStyle name="Standaard 6 3 2 3 4 2 2" xfId="6441" xr:uid="{27952D77-33C1-46A0-B9B3-81A1343879C2}"/>
    <cellStyle name="Standaard 6 3 2 3 4 3" xfId="4649" xr:uid="{F2CDEA5A-24B2-41B0-B043-5D87C59429C8}"/>
    <cellStyle name="Standaard 6 3 2 3 5" xfId="1959" xr:uid="{7C04E907-ECC4-4DAF-85C9-B78A0CB723B4}"/>
    <cellStyle name="Standaard 6 3 2 3 5 2" xfId="5545" xr:uid="{5D29EC29-F2D8-4454-8915-3BC6CD9A7B1E}"/>
    <cellStyle name="Standaard 6 3 2 3 6" xfId="3753" xr:uid="{6A89E09A-D3B1-4A2B-9BFB-6585D80C5A0E}"/>
    <cellStyle name="Standaard 6 3 2 4" xfId="279" xr:uid="{F126D3DC-929F-4256-AF08-BA228A4BA3CC}"/>
    <cellStyle name="Standaard 6 3 2 4 2" xfId="727" xr:uid="{09DF2A74-FF70-45B6-8EFC-209273AA7B78}"/>
    <cellStyle name="Standaard 6 3 2 4 2 2" xfId="1623" xr:uid="{D23D119C-1671-4627-963B-7A2C9290C185}"/>
    <cellStyle name="Standaard 6 3 2 4 2 2 2" xfId="3415" xr:uid="{AEEF7F0C-3A28-4D98-B218-84297A26A10F}"/>
    <cellStyle name="Standaard 6 3 2 4 2 2 2 2" xfId="7001" xr:uid="{E413E803-1EEE-4DA5-BC15-659A67AFBA62}"/>
    <cellStyle name="Standaard 6 3 2 4 2 2 3" xfId="5209" xr:uid="{520017C0-3530-48A4-97B5-3BDEA81673B0}"/>
    <cellStyle name="Standaard 6 3 2 4 2 3" xfId="2519" xr:uid="{1EF0BB42-F433-432E-9C6F-651B5627364A}"/>
    <cellStyle name="Standaard 6 3 2 4 2 3 2" xfId="6105" xr:uid="{AF96D08C-023B-4729-99DE-ABDB8662F0A8}"/>
    <cellStyle name="Standaard 6 3 2 4 2 4" xfId="4313" xr:uid="{3606269E-582A-4F8C-9A7C-487BEFFD9B85}"/>
    <cellStyle name="Standaard 6 3 2 4 3" xfId="1175" xr:uid="{228D659E-0878-45C1-B3AC-7262AB44C21C}"/>
    <cellStyle name="Standaard 6 3 2 4 3 2" xfId="2967" xr:uid="{5E148D41-35F5-47B3-B24B-1B45D56C1944}"/>
    <cellStyle name="Standaard 6 3 2 4 3 2 2" xfId="6553" xr:uid="{7CEF1FED-BF88-44DB-ADD3-01845C1EF582}"/>
    <cellStyle name="Standaard 6 3 2 4 3 3" xfId="4761" xr:uid="{A14C2DB0-39B9-4FD0-A06D-C0FC04935748}"/>
    <cellStyle name="Standaard 6 3 2 4 4" xfId="2071" xr:uid="{2BD983E9-97CC-465F-B671-66C7D2237EAE}"/>
    <cellStyle name="Standaard 6 3 2 4 4 2" xfId="5657" xr:uid="{05500B91-11D9-463C-B5E0-224A65F7EC89}"/>
    <cellStyle name="Standaard 6 3 2 4 5" xfId="3865" xr:uid="{A4C7BBBD-AFB1-44B9-A701-8C67236694DF}"/>
    <cellStyle name="Standaard 6 3 2 5" xfId="503" xr:uid="{880B2369-318C-4704-A285-13B7EC95CE77}"/>
    <cellStyle name="Standaard 6 3 2 5 2" xfId="1399" xr:uid="{82529F49-B5DD-4A93-9EAF-FB8F9A94C2DF}"/>
    <cellStyle name="Standaard 6 3 2 5 2 2" xfId="3191" xr:uid="{CABF6809-A452-4BAD-BED3-2F1EEE116829}"/>
    <cellStyle name="Standaard 6 3 2 5 2 2 2" xfId="6777" xr:uid="{C9897A38-444E-449E-8F6E-C20C091EDECD}"/>
    <cellStyle name="Standaard 6 3 2 5 2 3" xfId="4985" xr:uid="{56CE5526-25DC-4B28-B5DA-23C204FE31A6}"/>
    <cellStyle name="Standaard 6 3 2 5 3" xfId="2295" xr:uid="{3072B0B8-5190-4479-928E-89DF96F0565C}"/>
    <cellStyle name="Standaard 6 3 2 5 3 2" xfId="5881" xr:uid="{05906DEC-0470-41EF-B2AB-2BD6C9F02B39}"/>
    <cellStyle name="Standaard 6 3 2 5 4" xfId="4089" xr:uid="{102C316A-B073-4067-A1D2-02B8F077A360}"/>
    <cellStyle name="Standaard 6 3 2 6" xfId="951" xr:uid="{3797B8A4-0F8B-4029-9490-707D81D1A406}"/>
    <cellStyle name="Standaard 6 3 2 6 2" xfId="2743" xr:uid="{982D9688-5064-474E-BEEC-EA43B62134AB}"/>
    <cellStyle name="Standaard 6 3 2 6 2 2" xfId="6329" xr:uid="{C65A5E1B-0471-44B8-ADE1-32C882277040}"/>
    <cellStyle name="Standaard 6 3 2 6 3" xfId="4537" xr:uid="{F89B5C44-BCA3-48F4-80A4-AAE5263E8117}"/>
    <cellStyle name="Standaard 6 3 2 7" xfId="1847" xr:uid="{7FD19988-D14A-409D-98AA-EBF3108A191D}"/>
    <cellStyle name="Standaard 6 3 2 7 2" xfId="5433" xr:uid="{D98CAF81-0992-4DB7-934F-0E5EC9EE5917}"/>
    <cellStyle name="Standaard 6 3 2 8" xfId="3641" xr:uid="{EE2BA961-1352-44B5-99AA-503DC9874703}"/>
    <cellStyle name="Standaard 6 3 3" xfId="83" xr:uid="{ECE3A61D-8A1D-4BEE-8FDC-DA88E4788110}"/>
    <cellStyle name="Standaard 6 3 3 2" xfId="195" xr:uid="{3ABC5C6F-79D6-465E-B957-5E441215DE2A}"/>
    <cellStyle name="Standaard 6 3 3 2 2" xfId="419" xr:uid="{D801F000-C03E-404C-9252-1F3339BAB6E8}"/>
    <cellStyle name="Standaard 6 3 3 2 2 2" xfId="867" xr:uid="{02B28B2B-E1D8-4597-A718-4BD487403DB9}"/>
    <cellStyle name="Standaard 6 3 3 2 2 2 2" xfId="1763" xr:uid="{68A7A422-F926-42A2-A381-87D84BC2FBC8}"/>
    <cellStyle name="Standaard 6 3 3 2 2 2 2 2" xfId="3555" xr:uid="{79EC9543-0C05-48F0-90E7-0F8E9A51484B}"/>
    <cellStyle name="Standaard 6 3 3 2 2 2 2 2 2" xfId="7141" xr:uid="{4955F6A6-29CF-4340-9406-A511DBDA36F8}"/>
    <cellStyle name="Standaard 6 3 3 2 2 2 2 3" xfId="5349" xr:uid="{AC9AABE3-E83F-4647-9B9A-D6209C7EFC4C}"/>
    <cellStyle name="Standaard 6 3 3 2 2 2 3" xfId="2659" xr:uid="{EF3BB42C-B615-49EC-B613-832F2C1B31BB}"/>
    <cellStyle name="Standaard 6 3 3 2 2 2 3 2" xfId="6245" xr:uid="{BE8D2C1C-4136-4780-BC69-03B3B1804EB4}"/>
    <cellStyle name="Standaard 6 3 3 2 2 2 4" xfId="4453" xr:uid="{7ECE740F-A965-4EDA-A47E-D4F88D00D672}"/>
    <cellStyle name="Standaard 6 3 3 2 2 3" xfId="1315" xr:uid="{FA56D53A-029C-4A20-80D0-80561F121BFF}"/>
    <cellStyle name="Standaard 6 3 3 2 2 3 2" xfId="3107" xr:uid="{2C62B85B-CBED-4984-AAE6-56882C3ACA93}"/>
    <cellStyle name="Standaard 6 3 3 2 2 3 2 2" xfId="6693" xr:uid="{361850A0-EC42-47DB-BFFB-3EEA30256699}"/>
    <cellStyle name="Standaard 6 3 3 2 2 3 3" xfId="4901" xr:uid="{CE333BEA-FCF0-4292-89EF-5717322361C5}"/>
    <cellStyle name="Standaard 6 3 3 2 2 4" xfId="2211" xr:uid="{8F7B4F1D-D3EE-4B78-9AA8-EE1B2DE090E9}"/>
    <cellStyle name="Standaard 6 3 3 2 2 4 2" xfId="5797" xr:uid="{122B9C1D-1701-4A14-BBB0-A4A7F9F4A053}"/>
    <cellStyle name="Standaard 6 3 3 2 2 5" xfId="4005" xr:uid="{A2285540-E08F-4D3C-BD7A-952EBF3B1A23}"/>
    <cellStyle name="Standaard 6 3 3 2 3" xfId="643" xr:uid="{FCEFEDB9-8D00-46D0-820D-82CE2BA5E501}"/>
    <cellStyle name="Standaard 6 3 3 2 3 2" xfId="1539" xr:uid="{7645DEFA-1EC1-4659-8249-0BECE5FD96A0}"/>
    <cellStyle name="Standaard 6 3 3 2 3 2 2" xfId="3331" xr:uid="{1E9EBAE1-EC79-40F6-A713-75007297FEE8}"/>
    <cellStyle name="Standaard 6 3 3 2 3 2 2 2" xfId="6917" xr:uid="{72A595A8-7800-487E-ACBA-90055F8D5AA1}"/>
    <cellStyle name="Standaard 6 3 3 2 3 2 3" xfId="5125" xr:uid="{2234B2D1-F284-4128-BE80-EA76C26C1D30}"/>
    <cellStyle name="Standaard 6 3 3 2 3 3" xfId="2435" xr:uid="{CD4DEC0E-9AF4-4B65-8F0B-229BAE680F1A}"/>
    <cellStyle name="Standaard 6 3 3 2 3 3 2" xfId="6021" xr:uid="{91D24550-E3B4-4568-85ED-22C9A207027F}"/>
    <cellStyle name="Standaard 6 3 3 2 3 4" xfId="4229" xr:uid="{FA389016-5EFA-483F-A661-C50E13254C63}"/>
    <cellStyle name="Standaard 6 3 3 2 4" xfId="1091" xr:uid="{7EF6B5A5-B050-44F0-AEBF-F70164A04027}"/>
    <cellStyle name="Standaard 6 3 3 2 4 2" xfId="2883" xr:uid="{FE94649F-599D-49A2-9F84-4A0F68D1BF4C}"/>
    <cellStyle name="Standaard 6 3 3 2 4 2 2" xfId="6469" xr:uid="{F60066BB-D0D8-41C9-ABFA-6689B26798D5}"/>
    <cellStyle name="Standaard 6 3 3 2 4 3" xfId="4677" xr:uid="{B00082DB-D23E-44CE-B82B-BBF4A9490AEC}"/>
    <cellStyle name="Standaard 6 3 3 2 5" xfId="1987" xr:uid="{0132A00D-8233-493F-94AD-4184DE4A35F6}"/>
    <cellStyle name="Standaard 6 3 3 2 5 2" xfId="5573" xr:uid="{D6D1F807-4783-47FE-BDDD-925FE87E5E13}"/>
    <cellStyle name="Standaard 6 3 3 2 6" xfId="3781" xr:uid="{0A1E980A-4B2C-4DC4-8216-0D79D8973BE1}"/>
    <cellStyle name="Standaard 6 3 3 3" xfId="307" xr:uid="{B987A395-EE87-4682-B3AD-223BE87A64DF}"/>
    <cellStyle name="Standaard 6 3 3 3 2" xfId="755" xr:uid="{3C72F4E0-F3DC-48F3-BB94-E861FFA3F6C6}"/>
    <cellStyle name="Standaard 6 3 3 3 2 2" xfId="1651" xr:uid="{0ABCE55B-7365-46E9-8C87-44AEB48ADC5A}"/>
    <cellStyle name="Standaard 6 3 3 3 2 2 2" xfId="3443" xr:uid="{075AB276-2790-4FF4-A622-2F0F8C6C20D2}"/>
    <cellStyle name="Standaard 6 3 3 3 2 2 2 2" xfId="7029" xr:uid="{8C0351CC-F573-4C1F-968B-406B9B86D059}"/>
    <cellStyle name="Standaard 6 3 3 3 2 2 3" xfId="5237" xr:uid="{8996077C-BADD-4A6A-BAE2-0197A89AA25C}"/>
    <cellStyle name="Standaard 6 3 3 3 2 3" xfId="2547" xr:uid="{E20C3DCF-10CD-43EE-B1CC-65A375D90147}"/>
    <cellStyle name="Standaard 6 3 3 3 2 3 2" xfId="6133" xr:uid="{E7ABC2A9-842D-4230-BC4D-2506D79B26B1}"/>
    <cellStyle name="Standaard 6 3 3 3 2 4" xfId="4341" xr:uid="{FD6F460C-0743-4F39-AEF4-3F25C1AB2501}"/>
    <cellStyle name="Standaard 6 3 3 3 3" xfId="1203" xr:uid="{0CC7D27B-615D-46CC-AC83-6201D494573F}"/>
    <cellStyle name="Standaard 6 3 3 3 3 2" xfId="2995" xr:uid="{13C37750-CCE3-4DBD-9340-E01B1EB33805}"/>
    <cellStyle name="Standaard 6 3 3 3 3 2 2" xfId="6581" xr:uid="{76CC0321-D2FF-4B54-A4F1-08A7F8946CCC}"/>
    <cellStyle name="Standaard 6 3 3 3 3 3" xfId="4789" xr:uid="{B69BDBA9-3798-4A56-823B-BDA72AD971DB}"/>
    <cellStyle name="Standaard 6 3 3 3 4" xfId="2099" xr:uid="{D1ECBC77-D3D6-4EC8-9C6A-D2C989A46918}"/>
    <cellStyle name="Standaard 6 3 3 3 4 2" xfId="5685" xr:uid="{30F02A28-2087-4275-AD4A-C6E82CA22061}"/>
    <cellStyle name="Standaard 6 3 3 3 5" xfId="3893" xr:uid="{FEBD7AE3-1EDF-447E-999A-B6D4CC17FB9F}"/>
    <cellStyle name="Standaard 6 3 3 4" xfId="531" xr:uid="{FA0679CB-37CB-4DB3-B96A-0ED7D04C5CB5}"/>
    <cellStyle name="Standaard 6 3 3 4 2" xfId="1427" xr:uid="{12D02D63-8607-4CE9-A235-9EA7FA5DBE8F}"/>
    <cellStyle name="Standaard 6 3 3 4 2 2" xfId="3219" xr:uid="{ADA3890D-B631-49D3-9879-50CB5D2D359F}"/>
    <cellStyle name="Standaard 6 3 3 4 2 2 2" xfId="6805" xr:uid="{6428F55C-218B-4B0C-83B0-96E5B4C44DCB}"/>
    <cellStyle name="Standaard 6 3 3 4 2 3" xfId="5013" xr:uid="{75613F98-0619-42C7-BF6E-8C1CBE17DAE4}"/>
    <cellStyle name="Standaard 6 3 3 4 3" xfId="2323" xr:uid="{8D75F58D-840C-4429-9A43-EB8AA5E26DA2}"/>
    <cellStyle name="Standaard 6 3 3 4 3 2" xfId="5909" xr:uid="{D07A91C5-39D9-4D96-A105-0A6765BEDD64}"/>
    <cellStyle name="Standaard 6 3 3 4 4" xfId="4117" xr:uid="{8AE9A56D-C923-46E3-8E65-64B8C068D8D0}"/>
    <cellStyle name="Standaard 6 3 3 5" xfId="979" xr:uid="{B5B17430-7088-43D0-8020-0ACE2C70B4D5}"/>
    <cellStyle name="Standaard 6 3 3 5 2" xfId="2771" xr:uid="{3C634D4A-D05C-43BF-8E1C-B662C49E3DA0}"/>
    <cellStyle name="Standaard 6 3 3 5 2 2" xfId="6357" xr:uid="{755BAC1C-1EE0-4F8B-9B8E-53FF80A9F6DC}"/>
    <cellStyle name="Standaard 6 3 3 5 3" xfId="4565" xr:uid="{3D78A1FD-1F52-4B47-AFBB-BCA5708E71A5}"/>
    <cellStyle name="Standaard 6 3 3 6" xfId="1875" xr:uid="{2D7B584B-FC35-4499-8213-CD5262B039CF}"/>
    <cellStyle name="Standaard 6 3 3 6 2" xfId="5461" xr:uid="{74498B1A-21A5-4E99-A149-364902B088D9}"/>
    <cellStyle name="Standaard 6 3 3 7" xfId="3669" xr:uid="{36F74B37-A9D4-4FF2-94A8-FD172F089A9B}"/>
    <cellStyle name="Standaard 6 3 4" xfId="139" xr:uid="{BE176E0B-E70C-4979-8B0F-FA2092E2F17D}"/>
    <cellStyle name="Standaard 6 3 4 2" xfId="363" xr:uid="{DC8BACAC-7B11-433C-B9A9-0A27F6815DAD}"/>
    <cellStyle name="Standaard 6 3 4 2 2" xfId="811" xr:uid="{4FD95F13-4529-42EC-9CB9-4FEC07E86D66}"/>
    <cellStyle name="Standaard 6 3 4 2 2 2" xfId="1707" xr:uid="{07C439D7-1915-4397-B8A2-331BE558C599}"/>
    <cellStyle name="Standaard 6 3 4 2 2 2 2" xfId="3499" xr:uid="{F237BC76-9879-43A0-AA4F-78044F8772D6}"/>
    <cellStyle name="Standaard 6 3 4 2 2 2 2 2" xfId="7085" xr:uid="{DD258534-7BBB-4C9A-AFD7-2978E927F82E}"/>
    <cellStyle name="Standaard 6 3 4 2 2 2 3" xfId="5293" xr:uid="{6D88C141-BE35-4147-B327-0AA12C7FB4BF}"/>
    <cellStyle name="Standaard 6 3 4 2 2 3" xfId="2603" xr:uid="{D0FA317B-4195-4811-B440-1D07A294CD13}"/>
    <cellStyle name="Standaard 6 3 4 2 2 3 2" xfId="6189" xr:uid="{32EC5BC2-6108-4DCC-B682-0E39E7820C29}"/>
    <cellStyle name="Standaard 6 3 4 2 2 4" xfId="4397" xr:uid="{296C36C3-3A5C-41A1-8307-61B2E91DC2EE}"/>
    <cellStyle name="Standaard 6 3 4 2 3" xfId="1259" xr:uid="{1CADB3F0-6374-46AE-922E-C67126106A6C}"/>
    <cellStyle name="Standaard 6 3 4 2 3 2" xfId="3051" xr:uid="{927722EF-14C9-4296-97C5-4CB7F05D8727}"/>
    <cellStyle name="Standaard 6 3 4 2 3 2 2" xfId="6637" xr:uid="{FE70130F-B775-454C-9D09-2241968F9E1A}"/>
    <cellStyle name="Standaard 6 3 4 2 3 3" xfId="4845" xr:uid="{C7AE8FFE-2C5E-4F7F-9A97-C5E932CBD2A6}"/>
    <cellStyle name="Standaard 6 3 4 2 4" xfId="2155" xr:uid="{AE5FEFE6-2F68-46F4-B6D2-3143246C74AF}"/>
    <cellStyle name="Standaard 6 3 4 2 4 2" xfId="5741" xr:uid="{6E1A398A-478C-4049-9E44-26E39BD25082}"/>
    <cellStyle name="Standaard 6 3 4 2 5" xfId="3949" xr:uid="{A6501D85-C95B-4A11-AFA1-26F603AD5960}"/>
    <cellStyle name="Standaard 6 3 4 3" xfId="587" xr:uid="{916F3550-850C-4D9A-92FF-C2214D442276}"/>
    <cellStyle name="Standaard 6 3 4 3 2" xfId="1483" xr:uid="{25A45606-1769-40E1-A913-91B2B8EDF00D}"/>
    <cellStyle name="Standaard 6 3 4 3 2 2" xfId="3275" xr:uid="{24036053-4185-462D-8033-E582CA8B1FD8}"/>
    <cellStyle name="Standaard 6 3 4 3 2 2 2" xfId="6861" xr:uid="{0277E729-C6A7-4F3B-88D1-18F8CB3A560D}"/>
    <cellStyle name="Standaard 6 3 4 3 2 3" xfId="5069" xr:uid="{758D3880-806F-4D56-B6C2-94AD801AE0B6}"/>
    <cellStyle name="Standaard 6 3 4 3 3" xfId="2379" xr:uid="{EE703CD8-C68F-4CF6-BAF0-76AF2371A159}"/>
    <cellStyle name="Standaard 6 3 4 3 3 2" xfId="5965" xr:uid="{AF0B15AE-274B-446A-BE4A-30B520234A0D}"/>
    <cellStyle name="Standaard 6 3 4 3 4" xfId="4173" xr:uid="{E7B7563F-F8FB-4C34-AE51-E9E0D1AB8E1C}"/>
    <cellStyle name="Standaard 6 3 4 4" xfId="1035" xr:uid="{0A586C2B-BBBB-4FEB-AE9A-248ECA79478E}"/>
    <cellStyle name="Standaard 6 3 4 4 2" xfId="2827" xr:uid="{37441877-8199-4EEB-AB3E-07A1C4A8C77C}"/>
    <cellStyle name="Standaard 6 3 4 4 2 2" xfId="6413" xr:uid="{FB376643-3B03-47EA-A2AB-B93D6E8E81E6}"/>
    <cellStyle name="Standaard 6 3 4 4 3" xfId="4621" xr:uid="{B0F69789-4C68-4113-BD7A-554D4FFB4A15}"/>
    <cellStyle name="Standaard 6 3 4 5" xfId="1931" xr:uid="{D133A694-B13D-4D1E-B312-0B26DBF44030}"/>
    <cellStyle name="Standaard 6 3 4 5 2" xfId="5517" xr:uid="{9BB622BA-1A2F-45DD-840B-83BCDAC10AFB}"/>
    <cellStyle name="Standaard 6 3 4 6" xfId="3725" xr:uid="{07B54DC9-7317-44F1-9A8E-3977A44F24EA}"/>
    <cellStyle name="Standaard 6 3 5" xfId="251" xr:uid="{874A5CAB-4D11-44F9-8706-15695308B2DC}"/>
    <cellStyle name="Standaard 6 3 5 2" xfId="699" xr:uid="{A154C28B-4B8F-4ECD-A6BF-C21D2AA2E3F2}"/>
    <cellStyle name="Standaard 6 3 5 2 2" xfId="1595" xr:uid="{D8A8704D-84D6-4FE7-9A8C-20F3152A23FA}"/>
    <cellStyle name="Standaard 6 3 5 2 2 2" xfId="3387" xr:uid="{8C378FFE-3A7A-474D-83B4-8FC820C4CA07}"/>
    <cellStyle name="Standaard 6 3 5 2 2 2 2" xfId="6973" xr:uid="{FAFAEF33-6E19-4804-A142-961565AA6BAC}"/>
    <cellStyle name="Standaard 6 3 5 2 2 3" xfId="5181" xr:uid="{E3A9FE9A-BFED-4C37-A115-D7DF0E9CAA21}"/>
    <cellStyle name="Standaard 6 3 5 2 3" xfId="2491" xr:uid="{7B0061FD-CC4E-41BB-AF0A-34248C2AA2CE}"/>
    <cellStyle name="Standaard 6 3 5 2 3 2" xfId="6077" xr:uid="{24023489-9079-4F7A-AB88-F48F26617D90}"/>
    <cellStyle name="Standaard 6 3 5 2 4" xfId="4285" xr:uid="{B9B2EB3A-8CBD-4C19-9AB1-B193CED4061A}"/>
    <cellStyle name="Standaard 6 3 5 3" xfId="1147" xr:uid="{ABF792F5-19B9-457C-B6BB-03DF92A9718D}"/>
    <cellStyle name="Standaard 6 3 5 3 2" xfId="2939" xr:uid="{CEE1B804-A850-431E-8D6D-FACECCFCD0A8}"/>
    <cellStyle name="Standaard 6 3 5 3 2 2" xfId="6525" xr:uid="{A8FEBA05-F215-4C2D-B4A0-C452C058B008}"/>
    <cellStyle name="Standaard 6 3 5 3 3" xfId="4733" xr:uid="{ECB627C7-0EBE-48C8-A6C0-E42EE9E35031}"/>
    <cellStyle name="Standaard 6 3 5 4" xfId="2043" xr:uid="{145380A7-2BA2-4165-A227-0F8EA7E9FB16}"/>
    <cellStyle name="Standaard 6 3 5 4 2" xfId="5629" xr:uid="{65EA9634-6677-4103-8C19-EFEB58C95DE0}"/>
    <cellStyle name="Standaard 6 3 5 5" xfId="3837" xr:uid="{E53A31F7-BC85-4F4A-9C1C-2DAE8627BAD1}"/>
    <cellStyle name="Standaard 6 3 6" xfId="475" xr:uid="{C872FA4F-F643-4EA0-893B-7F8694B51AE9}"/>
    <cellStyle name="Standaard 6 3 6 2" xfId="1371" xr:uid="{9675981D-2AEB-4AC4-8F19-911C900AD39B}"/>
    <cellStyle name="Standaard 6 3 6 2 2" xfId="3163" xr:uid="{2464582E-2047-467E-8F0E-C0A3C031D8C7}"/>
    <cellStyle name="Standaard 6 3 6 2 2 2" xfId="6749" xr:uid="{1C9471B7-506F-4992-BB7E-F72E05982A29}"/>
    <cellStyle name="Standaard 6 3 6 2 3" xfId="4957" xr:uid="{2A55E9A6-6411-43A8-9286-D53E573D5D1A}"/>
    <cellStyle name="Standaard 6 3 6 3" xfId="2267" xr:uid="{2143BEFF-C79B-4CC6-8BC3-62F907D5B9D3}"/>
    <cellStyle name="Standaard 6 3 6 3 2" xfId="5853" xr:uid="{A7800F04-5309-44AD-9F21-22D3F9FB1DE0}"/>
    <cellStyle name="Standaard 6 3 6 4" xfId="4061" xr:uid="{442512FD-6D6E-4603-B667-D1A93692BA7A}"/>
    <cellStyle name="Standaard 6 3 7" xfId="923" xr:uid="{0A422BF4-F977-4271-A930-9D258C8FC478}"/>
    <cellStyle name="Standaard 6 3 7 2" xfId="2715" xr:uid="{337595C1-3CC8-455A-8949-E1A96891ACAD}"/>
    <cellStyle name="Standaard 6 3 7 2 2" xfId="6301" xr:uid="{9724818C-D1F2-41D1-BC5A-28AD195416F5}"/>
    <cellStyle name="Standaard 6 3 7 3" xfId="4509" xr:uid="{383AE76C-2050-4BAF-B6F9-BDE25F658337}"/>
    <cellStyle name="Standaard 6 3 8" xfId="1819" xr:uid="{FDA32BA4-1FCB-4BAF-9CA7-EB2EFD02FA3E}"/>
    <cellStyle name="Standaard 6 3 8 2" xfId="5405" xr:uid="{D993813C-1150-4281-A7AA-543B1CCDDCF3}"/>
    <cellStyle name="Standaard 6 3 9" xfId="3613" xr:uid="{1666AA8E-02FB-4C29-8052-F9ED4C5DF7D1}"/>
    <cellStyle name="Standaard 6 4" xfId="41" xr:uid="{5F1B88E2-CEED-48D9-BA31-35D2A2F4F2EE}"/>
    <cellStyle name="Standaard 6 4 2" xfId="97" xr:uid="{2517C20C-7D14-4967-867A-7F5BA0A96AA5}"/>
    <cellStyle name="Standaard 6 4 2 2" xfId="209" xr:uid="{5FD50C4E-27A5-4A79-BE76-466836265245}"/>
    <cellStyle name="Standaard 6 4 2 2 2" xfId="433" xr:uid="{BBAE9C5C-66D6-485C-994F-BE8BF99CA8C6}"/>
    <cellStyle name="Standaard 6 4 2 2 2 2" xfId="881" xr:uid="{C569AD45-EEC9-4B83-97CB-B53A052516F4}"/>
    <cellStyle name="Standaard 6 4 2 2 2 2 2" xfId="1777" xr:uid="{1FA5160C-0786-42ED-ADDD-5442BD4096F5}"/>
    <cellStyle name="Standaard 6 4 2 2 2 2 2 2" xfId="3569" xr:uid="{95C318FB-F4F6-4E77-9901-81611FA26867}"/>
    <cellStyle name="Standaard 6 4 2 2 2 2 2 2 2" xfId="7155" xr:uid="{8C25A840-5F26-444C-93F6-008386DCD3BA}"/>
    <cellStyle name="Standaard 6 4 2 2 2 2 2 3" xfId="5363" xr:uid="{3DD6A326-9A09-4B19-ACE2-80C77D014538}"/>
    <cellStyle name="Standaard 6 4 2 2 2 2 3" xfId="2673" xr:uid="{10D9D3D1-1CC0-4BDA-8B28-9E3EB60C693F}"/>
    <cellStyle name="Standaard 6 4 2 2 2 2 3 2" xfId="6259" xr:uid="{18DFD260-DBDA-4D41-BA0F-1243E5F2C25B}"/>
    <cellStyle name="Standaard 6 4 2 2 2 2 4" xfId="4467" xr:uid="{0BF2968D-AB86-4CB1-B457-DD1C5BF6FD0C}"/>
    <cellStyle name="Standaard 6 4 2 2 2 3" xfId="1329" xr:uid="{F4661013-95C2-4B56-93B6-5AAA3874B632}"/>
    <cellStyle name="Standaard 6 4 2 2 2 3 2" xfId="3121" xr:uid="{785B9676-2C3A-48DA-8FB4-D396FC588863}"/>
    <cellStyle name="Standaard 6 4 2 2 2 3 2 2" xfId="6707" xr:uid="{88AF695A-485C-4989-BA0C-6D54E56E702B}"/>
    <cellStyle name="Standaard 6 4 2 2 2 3 3" xfId="4915" xr:uid="{837F5638-7F45-4898-85E8-6077B418549A}"/>
    <cellStyle name="Standaard 6 4 2 2 2 4" xfId="2225" xr:uid="{13F1B806-0B16-439E-8E14-50EAA21FDBF3}"/>
    <cellStyle name="Standaard 6 4 2 2 2 4 2" xfId="5811" xr:uid="{6B57EA80-7AFE-406E-96D4-8106A64E0BCB}"/>
    <cellStyle name="Standaard 6 4 2 2 2 5" xfId="4019" xr:uid="{38578273-67E3-4A15-A883-0FD5D24FB3DB}"/>
    <cellStyle name="Standaard 6 4 2 2 3" xfId="657" xr:uid="{AB70F9D9-9161-4472-AF7A-DF2281305465}"/>
    <cellStyle name="Standaard 6 4 2 2 3 2" xfId="1553" xr:uid="{871EC7DB-9863-4570-A3B7-84F702713F46}"/>
    <cellStyle name="Standaard 6 4 2 2 3 2 2" xfId="3345" xr:uid="{429D407C-6666-4D99-8303-19F0331C673A}"/>
    <cellStyle name="Standaard 6 4 2 2 3 2 2 2" xfId="6931" xr:uid="{A1DAB48D-DA90-44CF-8D9F-36895DFFDC16}"/>
    <cellStyle name="Standaard 6 4 2 2 3 2 3" xfId="5139" xr:uid="{CDA08051-B2D2-45C9-BDDE-EEB5DDCD3B17}"/>
    <cellStyle name="Standaard 6 4 2 2 3 3" xfId="2449" xr:uid="{C559EAAF-6FC1-426E-A1C4-1F359B98D1F3}"/>
    <cellStyle name="Standaard 6 4 2 2 3 3 2" xfId="6035" xr:uid="{CBBE81CA-6597-44C1-9058-D914E2BDEC80}"/>
    <cellStyle name="Standaard 6 4 2 2 3 4" xfId="4243" xr:uid="{71757C8F-CC9D-4FA5-80C8-E3CDB5EB5E5D}"/>
    <cellStyle name="Standaard 6 4 2 2 4" xfId="1105" xr:uid="{F41FEAE3-9AB1-420F-8081-E0A2C08120FC}"/>
    <cellStyle name="Standaard 6 4 2 2 4 2" xfId="2897" xr:uid="{9B573651-EB33-4F26-8896-AAA19BABCF9B}"/>
    <cellStyle name="Standaard 6 4 2 2 4 2 2" xfId="6483" xr:uid="{929455D0-49C3-41E2-816A-1B440705841C}"/>
    <cellStyle name="Standaard 6 4 2 2 4 3" xfId="4691" xr:uid="{0BF3A7FB-2D0B-4F28-97C2-B8FD81C10A5D}"/>
    <cellStyle name="Standaard 6 4 2 2 5" xfId="2001" xr:uid="{0885377A-F5E8-4E14-8BA7-3C14A76ACD3C}"/>
    <cellStyle name="Standaard 6 4 2 2 5 2" xfId="5587" xr:uid="{FB7C2163-ED54-4B5F-BEB9-3BF5E3858D1B}"/>
    <cellStyle name="Standaard 6 4 2 2 6" xfId="3795" xr:uid="{B662B745-9C20-4AD3-B6D3-DB2E44C1ECCA}"/>
    <cellStyle name="Standaard 6 4 2 3" xfId="321" xr:uid="{838633E6-FCF4-4D69-A8E0-A33D2D78D6CC}"/>
    <cellStyle name="Standaard 6 4 2 3 2" xfId="769" xr:uid="{D07472A5-BD32-44D3-85E3-1385964BC3F7}"/>
    <cellStyle name="Standaard 6 4 2 3 2 2" xfId="1665" xr:uid="{68767526-8CD2-4E9B-80FE-CF0F08100E70}"/>
    <cellStyle name="Standaard 6 4 2 3 2 2 2" xfId="3457" xr:uid="{AA4D3292-F2DA-4B04-AC8B-89AC5776F136}"/>
    <cellStyle name="Standaard 6 4 2 3 2 2 2 2" xfId="7043" xr:uid="{E24CB48C-FFD5-4B5C-AE15-AED06C4A6631}"/>
    <cellStyle name="Standaard 6 4 2 3 2 2 3" xfId="5251" xr:uid="{40CDABAB-A5CF-46CD-B9E2-A190418DABC0}"/>
    <cellStyle name="Standaard 6 4 2 3 2 3" xfId="2561" xr:uid="{07CA232F-E37A-4151-A56A-C38F46362F1F}"/>
    <cellStyle name="Standaard 6 4 2 3 2 3 2" xfId="6147" xr:uid="{64AE6D24-20F4-4299-898F-384CBF7E4A9E}"/>
    <cellStyle name="Standaard 6 4 2 3 2 4" xfId="4355" xr:uid="{27052B44-6D50-45CE-837A-D2F82D9F65FF}"/>
    <cellStyle name="Standaard 6 4 2 3 3" xfId="1217" xr:uid="{033A7D55-86EA-4550-85B0-C9BB52A0CFCF}"/>
    <cellStyle name="Standaard 6 4 2 3 3 2" xfId="3009" xr:uid="{87FC0158-8AA0-4DE6-B315-F9D480CBD925}"/>
    <cellStyle name="Standaard 6 4 2 3 3 2 2" xfId="6595" xr:uid="{EA83F3FC-F591-4461-9203-3B8302549534}"/>
    <cellStyle name="Standaard 6 4 2 3 3 3" xfId="4803" xr:uid="{5D5343EA-F57B-4D34-8992-4A6E88D146F1}"/>
    <cellStyle name="Standaard 6 4 2 3 4" xfId="2113" xr:uid="{842E4BBB-6F43-4FD1-884A-12C4483548B6}"/>
    <cellStyle name="Standaard 6 4 2 3 4 2" xfId="5699" xr:uid="{D9EEF7B0-7E76-40D4-B40F-949A00992B02}"/>
    <cellStyle name="Standaard 6 4 2 3 5" xfId="3907" xr:uid="{A26F52B9-A724-4777-B35B-4AEC77D434E6}"/>
    <cellStyle name="Standaard 6 4 2 4" xfId="545" xr:uid="{FCE5FBDD-DEF5-447C-A010-05545D69A390}"/>
    <cellStyle name="Standaard 6 4 2 4 2" xfId="1441" xr:uid="{51557CF0-D3CB-4596-B77C-1160D58FF7C2}"/>
    <cellStyle name="Standaard 6 4 2 4 2 2" xfId="3233" xr:uid="{E6440231-BEC0-4A2A-96BF-5FC9A1ADC663}"/>
    <cellStyle name="Standaard 6 4 2 4 2 2 2" xfId="6819" xr:uid="{13400078-44A8-4C72-A546-34479E1310DB}"/>
    <cellStyle name="Standaard 6 4 2 4 2 3" xfId="5027" xr:uid="{1450E175-8675-40E4-AFE6-5B6156BD1005}"/>
    <cellStyle name="Standaard 6 4 2 4 3" xfId="2337" xr:uid="{51896ADC-7D80-482B-9488-CF7EDA21451E}"/>
    <cellStyle name="Standaard 6 4 2 4 3 2" xfId="5923" xr:uid="{BEA06F18-F53E-4614-B457-1EEA01C57DDD}"/>
    <cellStyle name="Standaard 6 4 2 4 4" xfId="4131" xr:uid="{4838D26E-6857-4F5D-9AA8-45A07B9B5489}"/>
    <cellStyle name="Standaard 6 4 2 5" xfId="993" xr:uid="{DC86DB5B-DA63-4AB4-BF30-82653FA64090}"/>
    <cellStyle name="Standaard 6 4 2 5 2" xfId="2785" xr:uid="{8DB74477-8AF2-4011-967E-4AA0FA85B007}"/>
    <cellStyle name="Standaard 6 4 2 5 2 2" xfId="6371" xr:uid="{88E814A5-2EF7-417A-B69A-F6513A219ECB}"/>
    <cellStyle name="Standaard 6 4 2 5 3" xfId="4579" xr:uid="{F5949439-EB2F-4095-AF45-F054860758D0}"/>
    <cellStyle name="Standaard 6 4 2 6" xfId="1889" xr:uid="{BDA9B43D-A4BD-4133-B388-1D1CBCFDF1F2}"/>
    <cellStyle name="Standaard 6 4 2 6 2" xfId="5475" xr:uid="{35252E07-F6DE-4862-8D53-80990215ED5F}"/>
    <cellStyle name="Standaard 6 4 2 7" xfId="3683" xr:uid="{9DD411B2-A05D-496B-BBDE-0E29B4E83DF1}"/>
    <cellStyle name="Standaard 6 4 3" xfId="153" xr:uid="{D7B8A16C-5347-444B-834E-69BFE755E027}"/>
    <cellStyle name="Standaard 6 4 3 2" xfId="377" xr:uid="{A5BFBA7D-C2CC-47A2-BCF0-1626F2680A9D}"/>
    <cellStyle name="Standaard 6 4 3 2 2" xfId="825" xr:uid="{2E627663-C43C-4F44-ABDD-78C694DB5360}"/>
    <cellStyle name="Standaard 6 4 3 2 2 2" xfId="1721" xr:uid="{4E3D906D-9BDB-4046-817F-70D9AC37EF77}"/>
    <cellStyle name="Standaard 6 4 3 2 2 2 2" xfId="3513" xr:uid="{20088992-76BC-485E-9FA9-014CE8C5C2AD}"/>
    <cellStyle name="Standaard 6 4 3 2 2 2 2 2" xfId="7099" xr:uid="{421FE071-AA5E-4B43-82E6-DE1DE597CC42}"/>
    <cellStyle name="Standaard 6 4 3 2 2 2 3" xfId="5307" xr:uid="{3BA45063-E184-41CA-A9A3-FAC9B973C35A}"/>
    <cellStyle name="Standaard 6 4 3 2 2 3" xfId="2617" xr:uid="{9C8BB33D-CC1F-48C7-B98F-24B49D192E4E}"/>
    <cellStyle name="Standaard 6 4 3 2 2 3 2" xfId="6203" xr:uid="{9C98390B-E94D-4445-81C8-AB4C4F7A4043}"/>
    <cellStyle name="Standaard 6 4 3 2 2 4" xfId="4411" xr:uid="{97B7139B-D25F-45EC-B0A3-3E233E541104}"/>
    <cellStyle name="Standaard 6 4 3 2 3" xfId="1273" xr:uid="{9D6D2D2B-D581-45CD-8FA3-27317C8EC309}"/>
    <cellStyle name="Standaard 6 4 3 2 3 2" xfId="3065" xr:uid="{7D90F09F-4359-405B-9648-ACE95D43C5AA}"/>
    <cellStyle name="Standaard 6 4 3 2 3 2 2" xfId="6651" xr:uid="{19A6340F-9E25-4F69-B748-E4823B32E05D}"/>
    <cellStyle name="Standaard 6 4 3 2 3 3" xfId="4859" xr:uid="{BCB0C79F-6F00-4A18-B830-0709BE96E658}"/>
    <cellStyle name="Standaard 6 4 3 2 4" xfId="2169" xr:uid="{7F0A4C9A-EF3E-4D48-8DEE-23330BE0BB76}"/>
    <cellStyle name="Standaard 6 4 3 2 4 2" xfId="5755" xr:uid="{F9F82E7D-2945-4797-BF28-AA4131782ABE}"/>
    <cellStyle name="Standaard 6 4 3 2 5" xfId="3963" xr:uid="{E557E583-43AA-4BC5-8CF4-590A6B1F61F4}"/>
    <cellStyle name="Standaard 6 4 3 3" xfId="601" xr:uid="{0CB9F53B-2B03-4BF5-B3F6-22875FADD4AA}"/>
    <cellStyle name="Standaard 6 4 3 3 2" xfId="1497" xr:uid="{82A2AFFD-F540-48DC-A622-4DA2CA5C7790}"/>
    <cellStyle name="Standaard 6 4 3 3 2 2" xfId="3289" xr:uid="{B0827357-1A45-4223-980F-10C24B5BBE60}"/>
    <cellStyle name="Standaard 6 4 3 3 2 2 2" xfId="6875" xr:uid="{790BE198-CA19-4F3A-AD85-102DD25E9D60}"/>
    <cellStyle name="Standaard 6 4 3 3 2 3" xfId="5083" xr:uid="{4E44394A-4128-46DB-98A7-C1528D04B529}"/>
    <cellStyle name="Standaard 6 4 3 3 3" xfId="2393" xr:uid="{12082EB6-9CF9-4EB6-B3BA-1B1ABECF18D0}"/>
    <cellStyle name="Standaard 6 4 3 3 3 2" xfId="5979" xr:uid="{A793A7D5-8618-4E1E-A585-11833931E9E7}"/>
    <cellStyle name="Standaard 6 4 3 3 4" xfId="4187" xr:uid="{F30493E1-C5FF-4A52-9BD8-65E09FF9E030}"/>
    <cellStyle name="Standaard 6 4 3 4" xfId="1049" xr:uid="{AE90838A-53CD-4B7C-9ECF-E7FE635D3135}"/>
    <cellStyle name="Standaard 6 4 3 4 2" xfId="2841" xr:uid="{F3A4C63C-0E5C-4241-9D69-17927ED084A2}"/>
    <cellStyle name="Standaard 6 4 3 4 2 2" xfId="6427" xr:uid="{F3EA6C01-2C3F-45DB-B5E2-233EF239F507}"/>
    <cellStyle name="Standaard 6 4 3 4 3" xfId="4635" xr:uid="{9AD1F643-FF05-4542-84AF-11976BD2C990}"/>
    <cellStyle name="Standaard 6 4 3 5" xfId="1945" xr:uid="{9005B486-5FE4-4F70-9898-31728F66D9A8}"/>
    <cellStyle name="Standaard 6 4 3 5 2" xfId="5531" xr:uid="{46D35B12-84D7-41F7-829B-CF96285928C3}"/>
    <cellStyle name="Standaard 6 4 3 6" xfId="3739" xr:uid="{1C25E983-8C23-494C-B842-F73708960931}"/>
    <cellStyle name="Standaard 6 4 4" xfId="265" xr:uid="{ADAC2BFB-5A1B-4549-BD94-F6E6F79D5D78}"/>
    <cellStyle name="Standaard 6 4 4 2" xfId="713" xr:uid="{A8F3CB5E-E9D4-4EE6-9119-0FE055412DCE}"/>
    <cellStyle name="Standaard 6 4 4 2 2" xfId="1609" xr:uid="{B283F4EC-1698-4025-9A37-76632BFF1675}"/>
    <cellStyle name="Standaard 6 4 4 2 2 2" xfId="3401" xr:uid="{D4EAA3BC-25D3-4B88-8E99-B091D38E4B9D}"/>
    <cellStyle name="Standaard 6 4 4 2 2 2 2" xfId="6987" xr:uid="{D86B8A67-D333-4B4C-8D32-3BE5FEB71E8C}"/>
    <cellStyle name="Standaard 6 4 4 2 2 3" xfId="5195" xr:uid="{263B829A-C348-402A-8522-4C2A979DD262}"/>
    <cellStyle name="Standaard 6 4 4 2 3" xfId="2505" xr:uid="{2BD2F4CE-9B82-4ACC-A84E-607D8EE0D379}"/>
    <cellStyle name="Standaard 6 4 4 2 3 2" xfId="6091" xr:uid="{BC20DCFE-79BE-48E7-8F7D-568DC6676DE7}"/>
    <cellStyle name="Standaard 6 4 4 2 4" xfId="4299" xr:uid="{C61CBEA9-9D89-45CD-A636-025299F9B930}"/>
    <cellStyle name="Standaard 6 4 4 3" xfId="1161" xr:uid="{D4D65A89-076B-4467-AE37-080A2E66543A}"/>
    <cellStyle name="Standaard 6 4 4 3 2" xfId="2953" xr:uid="{6E69569A-298D-48B1-B431-22224FDE5EA3}"/>
    <cellStyle name="Standaard 6 4 4 3 2 2" xfId="6539" xr:uid="{7A4091CD-AECE-426E-A700-BB9B253F80B7}"/>
    <cellStyle name="Standaard 6 4 4 3 3" xfId="4747" xr:uid="{917F37FB-EA0E-4368-828B-77EA36A0FF36}"/>
    <cellStyle name="Standaard 6 4 4 4" xfId="2057" xr:uid="{73B8A067-C319-41D7-807B-FE33207231C1}"/>
    <cellStyle name="Standaard 6 4 4 4 2" xfId="5643" xr:uid="{2D306EFC-7276-44D0-8623-C559C2835BB8}"/>
    <cellStyle name="Standaard 6 4 4 5" xfId="3851" xr:uid="{1A486E0F-A4F4-475F-B4E1-D646589B860C}"/>
    <cellStyle name="Standaard 6 4 5" xfId="489" xr:uid="{9E02A188-D99F-4DAC-9DA3-2F47E6307FBB}"/>
    <cellStyle name="Standaard 6 4 5 2" xfId="1385" xr:uid="{D6C40659-333D-45E0-AF1A-BD88E37E3222}"/>
    <cellStyle name="Standaard 6 4 5 2 2" xfId="3177" xr:uid="{8989A02F-44D1-464F-8386-DF0C80FBF3B7}"/>
    <cellStyle name="Standaard 6 4 5 2 2 2" xfId="6763" xr:uid="{41223ACC-BD2F-4D7B-8583-DF7BEC27CD13}"/>
    <cellStyle name="Standaard 6 4 5 2 3" xfId="4971" xr:uid="{D726D23B-DC1F-4CF6-A8D4-62C1A34F825A}"/>
    <cellStyle name="Standaard 6 4 5 3" xfId="2281" xr:uid="{0AA75AC2-A4A5-415D-A1A7-EF1F97EF2492}"/>
    <cellStyle name="Standaard 6 4 5 3 2" xfId="5867" xr:uid="{6C830316-2AEA-4FA1-8FDE-0138036568B7}"/>
    <cellStyle name="Standaard 6 4 5 4" xfId="4075" xr:uid="{55CD8352-E689-4D9B-A506-D3451795C0A9}"/>
    <cellStyle name="Standaard 6 4 6" xfId="937" xr:uid="{442C797A-A162-4D51-A89B-C2DEB6405B7E}"/>
    <cellStyle name="Standaard 6 4 6 2" xfId="2729" xr:uid="{2BCD3582-BB36-4395-A6FF-20AE6CA82871}"/>
    <cellStyle name="Standaard 6 4 6 2 2" xfId="6315" xr:uid="{2814D324-C705-4CAD-92A1-63B03DE5EB9E}"/>
    <cellStyle name="Standaard 6 4 6 3" xfId="4523" xr:uid="{E09DC566-35FA-4F6B-B7A1-43B38D436E82}"/>
    <cellStyle name="Standaard 6 4 7" xfId="1833" xr:uid="{E27E2189-5B32-4BCB-B882-35A6AE9082F1}"/>
    <cellStyle name="Standaard 6 4 7 2" xfId="5419" xr:uid="{A601304B-426C-40CB-B3C0-90A8DDB4ECDB}"/>
    <cellStyle name="Standaard 6 4 8" xfId="3627" xr:uid="{3C32E8A3-E828-44C3-9FBE-C76763DF34BF}"/>
    <cellStyle name="Standaard 6 5" xfId="69" xr:uid="{5339C7AA-6F52-44DC-A94B-611279BC4B3D}"/>
    <cellStyle name="Standaard 6 5 2" xfId="181" xr:uid="{BD1B7C23-B10D-490E-847A-5546C3983A69}"/>
    <cellStyle name="Standaard 6 5 2 2" xfId="405" xr:uid="{45595B00-54E7-4C58-9027-D7E89FE37369}"/>
    <cellStyle name="Standaard 6 5 2 2 2" xfId="853" xr:uid="{116B3863-560E-4022-B0F7-7BF48329321E}"/>
    <cellStyle name="Standaard 6 5 2 2 2 2" xfId="1749" xr:uid="{0EA80E87-D23B-4866-9D32-1B803B47611C}"/>
    <cellStyle name="Standaard 6 5 2 2 2 2 2" xfId="3541" xr:uid="{78384DA7-3FED-4273-AF61-D09C068FCAB5}"/>
    <cellStyle name="Standaard 6 5 2 2 2 2 2 2" xfId="7127" xr:uid="{6D8FC5A5-8C7E-41D1-8166-5FE4FC5CDD4F}"/>
    <cellStyle name="Standaard 6 5 2 2 2 2 3" xfId="5335" xr:uid="{3CA33245-E70E-48B4-BC69-32F452F92884}"/>
    <cellStyle name="Standaard 6 5 2 2 2 3" xfId="2645" xr:uid="{62398D67-B1A3-417B-8576-E931CE793F7A}"/>
    <cellStyle name="Standaard 6 5 2 2 2 3 2" xfId="6231" xr:uid="{80B94697-30E4-412C-8268-D95CDD665A13}"/>
    <cellStyle name="Standaard 6 5 2 2 2 4" xfId="4439" xr:uid="{54967316-1570-474F-9272-18FF3C95E281}"/>
    <cellStyle name="Standaard 6 5 2 2 3" xfId="1301" xr:uid="{3C9E967F-3B80-4F44-97BB-347DE757EB04}"/>
    <cellStyle name="Standaard 6 5 2 2 3 2" xfId="3093" xr:uid="{5A214819-DFC8-4463-9BE8-F287856C6BB3}"/>
    <cellStyle name="Standaard 6 5 2 2 3 2 2" xfId="6679" xr:uid="{086075EF-F07A-44C4-A200-326DD06413A8}"/>
    <cellStyle name="Standaard 6 5 2 2 3 3" xfId="4887" xr:uid="{AFD4C363-2CF8-4747-AD38-0AAC7F3B9C04}"/>
    <cellStyle name="Standaard 6 5 2 2 4" xfId="2197" xr:uid="{8A354D5C-4F5E-4D8F-ABEF-598EC4190150}"/>
    <cellStyle name="Standaard 6 5 2 2 4 2" xfId="5783" xr:uid="{27B71ECF-F806-4990-A888-B4A8BD0874E7}"/>
    <cellStyle name="Standaard 6 5 2 2 5" xfId="3991" xr:uid="{35D25F3D-EDA1-4355-959B-88836F53DF77}"/>
    <cellStyle name="Standaard 6 5 2 3" xfId="629" xr:uid="{6217C125-FAFF-4686-AA05-8E64DAFE3064}"/>
    <cellStyle name="Standaard 6 5 2 3 2" xfId="1525" xr:uid="{ED22DB3A-EAE0-4F08-B103-D66AF084E840}"/>
    <cellStyle name="Standaard 6 5 2 3 2 2" xfId="3317" xr:uid="{000645BA-B7A4-40D0-9D05-260AF03AD6AE}"/>
    <cellStyle name="Standaard 6 5 2 3 2 2 2" xfId="6903" xr:uid="{7D9B08A6-BBC5-48F3-A1E4-E6CD0A235A0A}"/>
    <cellStyle name="Standaard 6 5 2 3 2 3" xfId="5111" xr:uid="{2FF1BF85-1073-42DA-A24B-1A29A0A1199F}"/>
    <cellStyle name="Standaard 6 5 2 3 3" xfId="2421" xr:uid="{B914AE26-C933-4ADA-B1E6-51FF2DA1C66D}"/>
    <cellStyle name="Standaard 6 5 2 3 3 2" xfId="6007" xr:uid="{4318F7A2-2B47-452D-AB17-90D8BAA28637}"/>
    <cellStyle name="Standaard 6 5 2 3 4" xfId="4215" xr:uid="{40A55A5D-B61C-4452-AFF3-82F753C702EB}"/>
    <cellStyle name="Standaard 6 5 2 4" xfId="1077" xr:uid="{0A6F6AC3-FF3A-4077-9820-F09938D6B8AF}"/>
    <cellStyle name="Standaard 6 5 2 4 2" xfId="2869" xr:uid="{B7E4DE6C-ADE4-4B6F-9F15-F69F340F5CDE}"/>
    <cellStyle name="Standaard 6 5 2 4 2 2" xfId="6455" xr:uid="{16E8E8FD-BF5A-4799-AB93-F572D0030A8F}"/>
    <cellStyle name="Standaard 6 5 2 4 3" xfId="4663" xr:uid="{E955199D-A748-4B24-A40B-AC53ECB48D19}"/>
    <cellStyle name="Standaard 6 5 2 5" xfId="1973" xr:uid="{448565E1-D313-4C20-B5DC-5298447F5DE9}"/>
    <cellStyle name="Standaard 6 5 2 5 2" xfId="5559" xr:uid="{8F8ED828-0268-4BB8-91AE-5976F014E76E}"/>
    <cellStyle name="Standaard 6 5 2 6" xfId="3767" xr:uid="{53EB63B5-EF98-4F78-AF83-532503307B88}"/>
    <cellStyle name="Standaard 6 5 3" xfId="293" xr:uid="{D395C729-419A-4602-ACD3-71DE3FAD2EBD}"/>
    <cellStyle name="Standaard 6 5 3 2" xfId="741" xr:uid="{72BB89AC-426E-4014-B86E-658407CF0BF6}"/>
    <cellStyle name="Standaard 6 5 3 2 2" xfId="1637" xr:uid="{BF673790-093D-42B7-B3A3-94251ADABCC0}"/>
    <cellStyle name="Standaard 6 5 3 2 2 2" xfId="3429" xr:uid="{9B3984A2-0541-4C30-98B3-3083516ADA01}"/>
    <cellStyle name="Standaard 6 5 3 2 2 2 2" xfId="7015" xr:uid="{DAE6ABCF-1385-49F0-8953-FE0AD33829FF}"/>
    <cellStyle name="Standaard 6 5 3 2 2 3" xfId="5223" xr:uid="{2F8D81B9-D2C9-4198-80B2-990864E07FA8}"/>
    <cellStyle name="Standaard 6 5 3 2 3" xfId="2533" xr:uid="{17FEDD93-3B11-456A-BAE8-A0F156D1F7BE}"/>
    <cellStyle name="Standaard 6 5 3 2 3 2" xfId="6119" xr:uid="{EFD49FBF-2218-40FF-A8A2-D34AA8914F57}"/>
    <cellStyle name="Standaard 6 5 3 2 4" xfId="4327" xr:uid="{E9AF31BF-59E1-47B3-981A-2BE02AA7B97C}"/>
    <cellStyle name="Standaard 6 5 3 3" xfId="1189" xr:uid="{536F0F19-85D5-4A50-824D-C4E534DCF085}"/>
    <cellStyle name="Standaard 6 5 3 3 2" xfId="2981" xr:uid="{AD3B8AE6-E068-4993-9BC7-07019638DAB8}"/>
    <cellStyle name="Standaard 6 5 3 3 2 2" xfId="6567" xr:uid="{913AA87D-C2E7-42DF-A5AC-1141ACF6E66B}"/>
    <cellStyle name="Standaard 6 5 3 3 3" xfId="4775" xr:uid="{15F8C4DD-1033-432E-B3B1-13CCE8257EEA}"/>
    <cellStyle name="Standaard 6 5 3 4" xfId="2085" xr:uid="{6487585B-601E-408E-8854-D63353D62D3E}"/>
    <cellStyle name="Standaard 6 5 3 4 2" xfId="5671" xr:uid="{3982CDFA-F72F-4597-845C-937D0DB38AA5}"/>
    <cellStyle name="Standaard 6 5 3 5" xfId="3879" xr:uid="{961662B4-D1C9-49BE-BB52-1526B923B09D}"/>
    <cellStyle name="Standaard 6 5 4" xfId="517" xr:uid="{A7189C83-1926-4930-A58A-C717943453F9}"/>
    <cellStyle name="Standaard 6 5 4 2" xfId="1413" xr:uid="{BF375CE6-6C66-485A-A6BE-65657DB1442C}"/>
    <cellStyle name="Standaard 6 5 4 2 2" xfId="3205" xr:uid="{40D20373-3906-45EF-8E9F-86BBDA27CDB5}"/>
    <cellStyle name="Standaard 6 5 4 2 2 2" xfId="6791" xr:uid="{9CB01B49-8D9D-4FB2-954F-9792EE2C0C68}"/>
    <cellStyle name="Standaard 6 5 4 2 3" xfId="4999" xr:uid="{6AE3DF01-6E72-41D3-BEE7-636C602BFF52}"/>
    <cellStyle name="Standaard 6 5 4 3" xfId="2309" xr:uid="{F3C7B1EB-3001-4835-B0DE-0C7F6C5D79F7}"/>
    <cellStyle name="Standaard 6 5 4 3 2" xfId="5895" xr:uid="{72D29138-3C12-4D75-ABD0-A25789C76907}"/>
    <cellStyle name="Standaard 6 5 4 4" xfId="4103" xr:uid="{5D88D00C-B441-4AE5-9F63-51A0BA758E5D}"/>
    <cellStyle name="Standaard 6 5 5" xfId="965" xr:uid="{A985C523-596E-4279-92E1-4D656005A263}"/>
    <cellStyle name="Standaard 6 5 5 2" xfId="2757" xr:uid="{B02A74D8-F342-441D-B6DF-5276BA0482F4}"/>
    <cellStyle name="Standaard 6 5 5 2 2" xfId="6343" xr:uid="{1C598BD4-78B0-49C0-94E5-F1BDA77094F3}"/>
    <cellStyle name="Standaard 6 5 5 3" xfId="4551" xr:uid="{B5360985-05BC-49F0-98B4-71ACE5D5B286}"/>
    <cellStyle name="Standaard 6 5 6" xfId="1861" xr:uid="{2A2FCB8D-7A24-42DC-915B-A5A936ECBD7E}"/>
    <cellStyle name="Standaard 6 5 6 2" xfId="5447" xr:uid="{A6ED7256-51A1-4FEF-AF01-DE386A32BCE3}"/>
    <cellStyle name="Standaard 6 5 7" xfId="3655" xr:uid="{1D755154-AB9F-454C-85C0-2B212CDDF4C6}"/>
    <cellStyle name="Standaard 6 6" xfId="125" xr:uid="{350AFC0E-C77F-4291-AF7C-30715879C0CC}"/>
    <cellStyle name="Standaard 6 6 2" xfId="349" xr:uid="{99BFD545-D40E-45E8-9C9D-FF6996AB461F}"/>
    <cellStyle name="Standaard 6 6 2 2" xfId="797" xr:uid="{22276A34-1E7A-4B52-8F0A-DFC13F03A223}"/>
    <cellStyle name="Standaard 6 6 2 2 2" xfId="1693" xr:uid="{7570D52F-2E38-485E-A2E7-658FAB562C23}"/>
    <cellStyle name="Standaard 6 6 2 2 2 2" xfId="3485" xr:uid="{7EDB3DBC-B146-4B9A-BEC6-2E48F0C0D5DA}"/>
    <cellStyle name="Standaard 6 6 2 2 2 2 2" xfId="7071" xr:uid="{323E2D35-5E72-460A-8973-CB72549C9915}"/>
    <cellStyle name="Standaard 6 6 2 2 2 3" xfId="5279" xr:uid="{85103CA6-4946-42F0-B9CF-1EDFE01D80AD}"/>
    <cellStyle name="Standaard 6 6 2 2 3" xfId="2589" xr:uid="{32E0012B-6295-4E98-B728-5B95AC8766C9}"/>
    <cellStyle name="Standaard 6 6 2 2 3 2" xfId="6175" xr:uid="{89A7ED6D-A830-4337-9AFA-BE3E121D7D98}"/>
    <cellStyle name="Standaard 6 6 2 2 4" xfId="4383" xr:uid="{96FBFADF-02D7-42FC-B784-66F6A4FC9419}"/>
    <cellStyle name="Standaard 6 6 2 3" xfId="1245" xr:uid="{8D23E476-4588-4768-AAF0-52CA3BB874F6}"/>
    <cellStyle name="Standaard 6 6 2 3 2" xfId="3037" xr:uid="{7410D922-1AF6-429A-8270-14DE8D2F70EF}"/>
    <cellStyle name="Standaard 6 6 2 3 2 2" xfId="6623" xr:uid="{B62976F2-0FF4-44D3-A062-D54D43059C82}"/>
    <cellStyle name="Standaard 6 6 2 3 3" xfId="4831" xr:uid="{9F1E5E47-0021-4024-9AFC-F2E8E8A9AFD9}"/>
    <cellStyle name="Standaard 6 6 2 4" xfId="2141" xr:uid="{FA70EF8C-8B74-4C98-94A2-05A5F35041B3}"/>
    <cellStyle name="Standaard 6 6 2 4 2" xfId="5727" xr:uid="{9736BB46-9A35-485D-A965-E7C5DA1298DA}"/>
    <cellStyle name="Standaard 6 6 2 5" xfId="3935" xr:uid="{00A6AC4A-917D-4891-8D34-9D4B82B421D7}"/>
    <cellStyle name="Standaard 6 6 3" xfId="573" xr:uid="{5F990EB3-4F74-4BCD-8D64-B9317A0C4350}"/>
    <cellStyle name="Standaard 6 6 3 2" xfId="1469" xr:uid="{002437C9-071A-4EAC-BB96-E988AAB08F01}"/>
    <cellStyle name="Standaard 6 6 3 2 2" xfId="3261" xr:uid="{1160432E-C732-4646-B7C4-C0C526510D43}"/>
    <cellStyle name="Standaard 6 6 3 2 2 2" xfId="6847" xr:uid="{7E67880E-9A0A-4C12-BF97-0A1AD2622309}"/>
    <cellStyle name="Standaard 6 6 3 2 3" xfId="5055" xr:uid="{76D569F8-E6ED-490E-A9FF-BD164FE2E4FE}"/>
    <cellStyle name="Standaard 6 6 3 3" xfId="2365" xr:uid="{C2B0BEF8-778C-4756-B85C-0DD2A28E7B9C}"/>
    <cellStyle name="Standaard 6 6 3 3 2" xfId="5951" xr:uid="{4EFB1B9A-A7D2-41A6-A6C5-850E83D3E816}"/>
    <cellStyle name="Standaard 6 6 3 4" xfId="4159" xr:uid="{8FC8BC99-080B-407C-BF5C-32211EB3BE6E}"/>
    <cellStyle name="Standaard 6 6 4" xfId="1021" xr:uid="{E592ABE8-85EF-4B6E-BBEA-9EF754F90DCE}"/>
    <cellStyle name="Standaard 6 6 4 2" xfId="2813" xr:uid="{A2AB0401-758E-4B1F-B7E9-C93AA8E64998}"/>
    <cellStyle name="Standaard 6 6 4 2 2" xfId="6399" xr:uid="{27496E8D-C594-4245-96DB-F5949F80425B}"/>
    <cellStyle name="Standaard 6 6 4 3" xfId="4607" xr:uid="{3B3F6A7E-5728-4F68-BF77-2092ED49D558}"/>
    <cellStyle name="Standaard 6 6 5" xfId="1917" xr:uid="{25314866-D248-40F7-ADDB-E2F3BCCC3281}"/>
    <cellStyle name="Standaard 6 6 5 2" xfId="5503" xr:uid="{D2249CF4-80FB-4697-9C66-B9F5C8D5B507}"/>
    <cellStyle name="Standaard 6 6 6" xfId="3711" xr:uid="{0DE527C8-950E-4755-96E0-97A8FECFC142}"/>
    <cellStyle name="Standaard 6 7" xfId="237" xr:uid="{10774383-FFAA-44AD-9506-75A897D29E9F}"/>
    <cellStyle name="Standaard 6 7 2" xfId="685" xr:uid="{42A448F2-0FA8-46B7-B238-2C7DCCD9336B}"/>
    <cellStyle name="Standaard 6 7 2 2" xfId="1581" xr:uid="{C2492099-E72F-482C-B9D4-DC12A4ED8922}"/>
    <cellStyle name="Standaard 6 7 2 2 2" xfId="3373" xr:uid="{CDBACB2E-7264-46CB-B4DF-65489BAB04D0}"/>
    <cellStyle name="Standaard 6 7 2 2 2 2" xfId="6959" xr:uid="{2C71F7B7-C0AA-4269-9CF2-656272EFA5C7}"/>
    <cellStyle name="Standaard 6 7 2 2 3" xfId="5167" xr:uid="{28DB98C8-BC7C-4701-BE0F-DBFB53BCE1C6}"/>
    <cellStyle name="Standaard 6 7 2 3" xfId="2477" xr:uid="{52C54242-FC21-46E1-A7C3-70E26D944725}"/>
    <cellStyle name="Standaard 6 7 2 3 2" xfId="6063" xr:uid="{858EBBA3-853A-4C11-B70A-067A5D33258B}"/>
    <cellStyle name="Standaard 6 7 2 4" xfId="4271" xr:uid="{38A3CCDE-32E0-43BC-8D91-2BF9B75B4CE2}"/>
    <cellStyle name="Standaard 6 7 3" xfId="1133" xr:uid="{F443AB6D-0CF9-4CEF-9FF7-5625367F3D98}"/>
    <cellStyle name="Standaard 6 7 3 2" xfId="2925" xr:uid="{D2C06FE3-262D-4EEB-8E98-435461E3CB82}"/>
    <cellStyle name="Standaard 6 7 3 2 2" xfId="6511" xr:uid="{F251830E-8517-4AF2-B5DF-C69DCE0C074B}"/>
    <cellStyle name="Standaard 6 7 3 3" xfId="4719" xr:uid="{D145C891-3350-4C45-B2C4-9E550745460A}"/>
    <cellStyle name="Standaard 6 7 4" xfId="2029" xr:uid="{8C10AD79-23D2-4696-BEA8-BFFFBCAA027D}"/>
    <cellStyle name="Standaard 6 7 4 2" xfId="5615" xr:uid="{708D1964-0631-4437-AEA3-EE1CE475523E}"/>
    <cellStyle name="Standaard 6 7 5" xfId="3823" xr:uid="{586322A5-8915-4E59-A133-6ADBABFD0BBF}"/>
    <cellStyle name="Standaard 6 8" xfId="461" xr:uid="{1E5FF2CA-C767-4D90-9DBA-2D8A4F9AFFE3}"/>
    <cellStyle name="Standaard 6 8 2" xfId="1357" xr:uid="{5501AEA3-2F19-406A-90E6-34C1CC4D07B5}"/>
    <cellStyle name="Standaard 6 8 2 2" xfId="3149" xr:uid="{3C5AF0DD-B748-4E80-B070-CED3FF54CB78}"/>
    <cellStyle name="Standaard 6 8 2 2 2" xfId="6735" xr:uid="{0E5F8BC7-A461-475C-91C0-F73905628A00}"/>
    <cellStyle name="Standaard 6 8 2 3" xfId="4943" xr:uid="{CC96813B-586A-4D20-999A-290B32E3758B}"/>
    <cellStyle name="Standaard 6 8 3" xfId="2253" xr:uid="{916C0C73-21A6-4C96-8303-E9811A1243FB}"/>
    <cellStyle name="Standaard 6 8 3 2" xfId="5839" xr:uid="{FE1C9BE4-DC73-4950-BED2-79651C8667FE}"/>
    <cellStyle name="Standaard 6 8 4" xfId="4047" xr:uid="{63A8F173-4188-4B0D-AC85-DD54D9F8D6F6}"/>
    <cellStyle name="Standaard 6 9" xfId="909" xr:uid="{1BE97F80-80FA-42E8-A0DC-291529A4DBC1}"/>
    <cellStyle name="Standaard 6 9 2" xfId="2701" xr:uid="{09EEEAA6-0D06-4FA1-9430-56A4F6E35360}"/>
    <cellStyle name="Standaard 6 9 2 2" xfId="6287" xr:uid="{A75062C7-012D-4CFA-A891-870D74F66757}"/>
    <cellStyle name="Standaard 6 9 3" xfId="4495" xr:uid="{D103573F-6F18-4214-8884-0B612D58AEE8}"/>
    <cellStyle name="Standaard 7" xfId="13" xr:uid="{D5E20B42-2CE6-4EB2-987F-CFEA57826FFE}"/>
    <cellStyle name="Standaard 7 10" xfId="1806" xr:uid="{8C5E1901-5FB7-4F07-AF1D-1F5A8EE6B949}"/>
    <cellStyle name="Standaard 7 10 2" xfId="5392" xr:uid="{FB24D71D-4B66-4B72-89CE-B81C6128B085}"/>
    <cellStyle name="Standaard 7 11" xfId="3600" xr:uid="{DFDA01BB-E610-4245-AFC5-22E8D2C92E9F}"/>
    <cellStyle name="Standaard 7 2" xfId="20" xr:uid="{13518A08-0954-4106-9993-FD242BB4168F}"/>
    <cellStyle name="Standaard 7 2 10" xfId="3607" xr:uid="{893D8A27-FA17-43E8-AE8D-F969E0D053B2}"/>
    <cellStyle name="Standaard 7 2 2" xfId="34" xr:uid="{993B1250-57F9-482B-B08B-56C7BEB682B7}"/>
    <cellStyle name="Standaard 7 2 2 2" xfId="63" xr:uid="{90F27B30-7777-4B22-8A8B-9C904A9F0866}"/>
    <cellStyle name="Standaard 7 2 2 2 2" xfId="119" xr:uid="{490B67A8-4EE0-46AD-B23D-F6FD0F78E4BB}"/>
    <cellStyle name="Standaard 7 2 2 2 2 2" xfId="231" xr:uid="{D2C4E24F-9754-4D74-865A-9D8B90FC7D43}"/>
    <cellStyle name="Standaard 7 2 2 2 2 2 2" xfId="455" xr:uid="{68C09C46-1272-4C5E-82EB-E4BEC38956A7}"/>
    <cellStyle name="Standaard 7 2 2 2 2 2 2 2" xfId="903" xr:uid="{49469973-7A1B-4483-BC83-AB60D7DD095A}"/>
    <cellStyle name="Standaard 7 2 2 2 2 2 2 2 2" xfId="1799" xr:uid="{5486843B-0E81-4C54-A9A0-5C1F5D6ECB14}"/>
    <cellStyle name="Standaard 7 2 2 2 2 2 2 2 2 2" xfId="3591" xr:uid="{01BD4A21-6EED-47AC-8735-67BDC2C08C51}"/>
    <cellStyle name="Standaard 7 2 2 2 2 2 2 2 2 2 2" xfId="7177" xr:uid="{7B3A2B37-6EAE-4A73-8BAA-70C519025382}"/>
    <cellStyle name="Standaard 7 2 2 2 2 2 2 2 2 3" xfId="5385" xr:uid="{37BFB7F4-22FF-41D5-BCE8-6877058FF354}"/>
    <cellStyle name="Standaard 7 2 2 2 2 2 2 2 3" xfId="2695" xr:uid="{6203CF5D-7A41-4023-AC1E-1FDB1B990A0F}"/>
    <cellStyle name="Standaard 7 2 2 2 2 2 2 2 3 2" xfId="6281" xr:uid="{C20A7303-891D-4117-9216-EFD6F51B0814}"/>
    <cellStyle name="Standaard 7 2 2 2 2 2 2 2 4" xfId="4489" xr:uid="{BEC465F0-D6EE-4AC6-80BA-8023E1D42B88}"/>
    <cellStyle name="Standaard 7 2 2 2 2 2 2 3" xfId="1351" xr:uid="{923E6BC0-4E70-4818-BE4F-71B1E46BA963}"/>
    <cellStyle name="Standaard 7 2 2 2 2 2 2 3 2" xfId="3143" xr:uid="{1492FDB5-7843-4451-AF1E-D7FD6C393800}"/>
    <cellStyle name="Standaard 7 2 2 2 2 2 2 3 2 2" xfId="6729" xr:uid="{207BB343-A314-43AD-A476-BAC35F016B11}"/>
    <cellStyle name="Standaard 7 2 2 2 2 2 2 3 3" xfId="4937" xr:uid="{2388B934-9FE3-4F6F-84B2-907B4E8B6379}"/>
    <cellStyle name="Standaard 7 2 2 2 2 2 2 4" xfId="2247" xr:uid="{5744FFDE-A062-4AC6-9CAE-471B63D5C3E1}"/>
    <cellStyle name="Standaard 7 2 2 2 2 2 2 4 2" xfId="5833" xr:uid="{F31A6F87-78A6-430C-B233-16995E2B8917}"/>
    <cellStyle name="Standaard 7 2 2 2 2 2 2 5" xfId="4041" xr:uid="{4033891D-BD13-4AD9-9B2D-C30989B4D3BB}"/>
    <cellStyle name="Standaard 7 2 2 2 2 2 3" xfId="679" xr:uid="{F67C2610-E16B-4481-B727-6295C06F9446}"/>
    <cellStyle name="Standaard 7 2 2 2 2 2 3 2" xfId="1575" xr:uid="{1C7D1DC7-4682-4D0F-8D88-1797A4A238AC}"/>
    <cellStyle name="Standaard 7 2 2 2 2 2 3 2 2" xfId="3367" xr:uid="{25E1D1CF-9D5B-429A-A047-3902BB2DD841}"/>
    <cellStyle name="Standaard 7 2 2 2 2 2 3 2 2 2" xfId="6953" xr:uid="{FC7F4BAE-97CC-47B0-AD78-FD1971A9A306}"/>
    <cellStyle name="Standaard 7 2 2 2 2 2 3 2 3" xfId="5161" xr:uid="{B446A82C-754E-4599-BA00-3251A4A02A9E}"/>
    <cellStyle name="Standaard 7 2 2 2 2 2 3 3" xfId="2471" xr:uid="{0023353A-303C-40D4-8325-11AFC2E3655E}"/>
    <cellStyle name="Standaard 7 2 2 2 2 2 3 3 2" xfId="6057" xr:uid="{8736D820-B6AA-4691-82B4-A383CF35AF9C}"/>
    <cellStyle name="Standaard 7 2 2 2 2 2 3 4" xfId="4265" xr:uid="{3F76684E-C1F8-426D-A28B-AEFF4053D6A8}"/>
    <cellStyle name="Standaard 7 2 2 2 2 2 4" xfId="1127" xr:uid="{9CBE9788-1DF0-4B08-8BD1-21F85509A15B}"/>
    <cellStyle name="Standaard 7 2 2 2 2 2 4 2" xfId="2919" xr:uid="{284DF330-1AFD-4DB3-BC81-45D0E6FF065A}"/>
    <cellStyle name="Standaard 7 2 2 2 2 2 4 2 2" xfId="6505" xr:uid="{2990AE5E-F1C3-4022-98E2-49020449037D}"/>
    <cellStyle name="Standaard 7 2 2 2 2 2 4 3" xfId="4713" xr:uid="{CA385C18-4853-494C-9411-80E2923E7D72}"/>
    <cellStyle name="Standaard 7 2 2 2 2 2 5" xfId="2023" xr:uid="{B4E04C1A-049F-46A9-8CED-5019AE707A91}"/>
    <cellStyle name="Standaard 7 2 2 2 2 2 5 2" xfId="5609" xr:uid="{FD745109-E378-47FB-A095-BF682F8B8AE4}"/>
    <cellStyle name="Standaard 7 2 2 2 2 2 6" xfId="3817" xr:uid="{B1548241-6B31-4006-8066-ECCFAED88AD0}"/>
    <cellStyle name="Standaard 7 2 2 2 2 3" xfId="343" xr:uid="{A372B972-FB4F-4882-9081-360889A55F58}"/>
    <cellStyle name="Standaard 7 2 2 2 2 3 2" xfId="791" xr:uid="{7B6DE542-5B97-460F-8E3A-4325A360F504}"/>
    <cellStyle name="Standaard 7 2 2 2 2 3 2 2" xfId="1687" xr:uid="{F07A5CB0-AD07-4863-8AC1-AFBAF1946808}"/>
    <cellStyle name="Standaard 7 2 2 2 2 3 2 2 2" xfId="3479" xr:uid="{7575FD9F-4321-4A8D-A91F-C89C9993B886}"/>
    <cellStyle name="Standaard 7 2 2 2 2 3 2 2 2 2" xfId="7065" xr:uid="{AE48FFB1-091E-42E3-A1A1-836286C48628}"/>
    <cellStyle name="Standaard 7 2 2 2 2 3 2 2 3" xfId="5273" xr:uid="{20980CC9-A8D8-4097-92CD-E4FE4B5DD388}"/>
    <cellStyle name="Standaard 7 2 2 2 2 3 2 3" xfId="2583" xr:uid="{9A372043-D7B0-4F24-AA5C-AC2FB8081B1C}"/>
    <cellStyle name="Standaard 7 2 2 2 2 3 2 3 2" xfId="6169" xr:uid="{398BA10E-C8DC-4F1F-A4DD-9B66ACA418CA}"/>
    <cellStyle name="Standaard 7 2 2 2 2 3 2 4" xfId="4377" xr:uid="{7BFE2D81-D6EE-48BD-BE33-16D654FF2D75}"/>
    <cellStyle name="Standaard 7 2 2 2 2 3 3" xfId="1239" xr:uid="{443A12A5-F1AA-4D4E-8695-6824FD18BEFB}"/>
    <cellStyle name="Standaard 7 2 2 2 2 3 3 2" xfId="3031" xr:uid="{D0582C9A-65B6-4AE1-B532-55FBF2202869}"/>
    <cellStyle name="Standaard 7 2 2 2 2 3 3 2 2" xfId="6617" xr:uid="{3A455AD9-D884-4C17-9EFC-291C98D4870A}"/>
    <cellStyle name="Standaard 7 2 2 2 2 3 3 3" xfId="4825" xr:uid="{8D09AA24-11D2-4A43-B783-AD5B69FD115A}"/>
    <cellStyle name="Standaard 7 2 2 2 2 3 4" xfId="2135" xr:uid="{FE2BE666-BB0E-4B8A-9F26-87EEEB5E9D04}"/>
    <cellStyle name="Standaard 7 2 2 2 2 3 4 2" xfId="5721" xr:uid="{4BB060A0-588D-4C8F-91C8-048285FF5305}"/>
    <cellStyle name="Standaard 7 2 2 2 2 3 5" xfId="3929" xr:uid="{FD1FC91C-2970-4CC1-8E5B-693A2EC72269}"/>
    <cellStyle name="Standaard 7 2 2 2 2 4" xfId="567" xr:uid="{761CF4F5-BD3A-467D-9E5F-DB65972A1247}"/>
    <cellStyle name="Standaard 7 2 2 2 2 4 2" xfId="1463" xr:uid="{0424B852-6A8C-469C-953C-9E5A2142EC84}"/>
    <cellStyle name="Standaard 7 2 2 2 2 4 2 2" xfId="3255" xr:uid="{17091C2B-7AEC-4C6C-A3EC-BD3C22F6D00F}"/>
    <cellStyle name="Standaard 7 2 2 2 2 4 2 2 2" xfId="6841" xr:uid="{042B2D74-C77F-45F2-BC73-6EC923FA2150}"/>
    <cellStyle name="Standaard 7 2 2 2 2 4 2 3" xfId="5049" xr:uid="{EC629061-DC49-4BEF-803F-508AD2535232}"/>
    <cellStyle name="Standaard 7 2 2 2 2 4 3" xfId="2359" xr:uid="{2AB6B472-1DB3-4D0D-BF3C-D576366F9CA4}"/>
    <cellStyle name="Standaard 7 2 2 2 2 4 3 2" xfId="5945" xr:uid="{241B5325-AE10-4B8C-8813-3C97CB36302F}"/>
    <cellStyle name="Standaard 7 2 2 2 2 4 4" xfId="4153" xr:uid="{82601DFE-4CC1-45B1-8696-347F94CB556E}"/>
    <cellStyle name="Standaard 7 2 2 2 2 5" xfId="1015" xr:uid="{533CFE8B-327A-40D7-B433-ABAE0A0DDB3E}"/>
    <cellStyle name="Standaard 7 2 2 2 2 5 2" xfId="2807" xr:uid="{8C08465F-D438-4A9E-BB58-B56DE3B49412}"/>
    <cellStyle name="Standaard 7 2 2 2 2 5 2 2" xfId="6393" xr:uid="{D7692968-3A48-4759-B697-B0EF3622993C}"/>
    <cellStyle name="Standaard 7 2 2 2 2 5 3" xfId="4601" xr:uid="{98757437-2FCC-46D0-A9AB-2815A3CD7186}"/>
    <cellStyle name="Standaard 7 2 2 2 2 6" xfId="1911" xr:uid="{6C758F83-FC22-4240-BDE7-A2E63A581FC7}"/>
    <cellStyle name="Standaard 7 2 2 2 2 6 2" xfId="5497" xr:uid="{FD4F34CC-1685-4163-A612-0F0BC62B7DD0}"/>
    <cellStyle name="Standaard 7 2 2 2 2 7" xfId="3705" xr:uid="{72FDCD10-A7B4-45A9-BC53-C89DC146C6F5}"/>
    <cellStyle name="Standaard 7 2 2 2 3" xfId="175" xr:uid="{469022CA-A6A4-4D7F-8D11-03BA50ECCFAC}"/>
    <cellStyle name="Standaard 7 2 2 2 3 2" xfId="399" xr:uid="{E80C2CA5-AAC2-4133-A5AA-7FDFA9C29D3C}"/>
    <cellStyle name="Standaard 7 2 2 2 3 2 2" xfId="847" xr:uid="{974E426B-3746-4DA9-A357-1F31302EADA8}"/>
    <cellStyle name="Standaard 7 2 2 2 3 2 2 2" xfId="1743" xr:uid="{3CBDE343-967D-42A3-A7E0-6EFDB982C1D6}"/>
    <cellStyle name="Standaard 7 2 2 2 3 2 2 2 2" xfId="3535" xr:uid="{C82AE6A7-DD70-4CEE-85DD-448A84E1A89C}"/>
    <cellStyle name="Standaard 7 2 2 2 3 2 2 2 2 2" xfId="7121" xr:uid="{47888D7B-41C2-4560-BEA7-661B4DC99FBB}"/>
    <cellStyle name="Standaard 7 2 2 2 3 2 2 2 3" xfId="5329" xr:uid="{EEC05026-0320-48FE-8918-BD5021E99509}"/>
    <cellStyle name="Standaard 7 2 2 2 3 2 2 3" xfId="2639" xr:uid="{FFFBD5CF-2FA6-44BF-819A-A34AEC957E56}"/>
    <cellStyle name="Standaard 7 2 2 2 3 2 2 3 2" xfId="6225" xr:uid="{D03E0B07-9F97-4F22-8A3E-4589ACC525C1}"/>
    <cellStyle name="Standaard 7 2 2 2 3 2 2 4" xfId="4433" xr:uid="{41B13FD1-45C1-42CC-B0C1-91101F92ACEA}"/>
    <cellStyle name="Standaard 7 2 2 2 3 2 3" xfId="1295" xr:uid="{B11C0797-640A-4329-A7C0-F9F8E756FE53}"/>
    <cellStyle name="Standaard 7 2 2 2 3 2 3 2" xfId="3087" xr:uid="{5338B068-53D5-4BDC-8446-0339D4DF67FC}"/>
    <cellStyle name="Standaard 7 2 2 2 3 2 3 2 2" xfId="6673" xr:uid="{1CEE9E76-B5CF-43AB-B084-30328434CA52}"/>
    <cellStyle name="Standaard 7 2 2 2 3 2 3 3" xfId="4881" xr:uid="{B95332EB-EDE5-4A16-B9BC-D8C73B92EBE8}"/>
    <cellStyle name="Standaard 7 2 2 2 3 2 4" xfId="2191" xr:uid="{862CF6A7-087D-49DA-8C88-844A78350EEF}"/>
    <cellStyle name="Standaard 7 2 2 2 3 2 4 2" xfId="5777" xr:uid="{AD11404C-D4D6-4C5A-B14E-5B3BA6CC82AA}"/>
    <cellStyle name="Standaard 7 2 2 2 3 2 5" xfId="3985" xr:uid="{F9A149BF-5289-469B-A136-62B3AE5233F6}"/>
    <cellStyle name="Standaard 7 2 2 2 3 3" xfId="623" xr:uid="{0B8F9CDD-CB2D-4BB3-9569-7D68C27C089C}"/>
    <cellStyle name="Standaard 7 2 2 2 3 3 2" xfId="1519" xr:uid="{90AA50AE-256F-4350-8C35-22F7523A0A26}"/>
    <cellStyle name="Standaard 7 2 2 2 3 3 2 2" xfId="3311" xr:uid="{AA15DE50-0960-44C3-82B9-729C962AD6F1}"/>
    <cellStyle name="Standaard 7 2 2 2 3 3 2 2 2" xfId="6897" xr:uid="{77532A3B-F59C-4006-8338-7546F02F5A48}"/>
    <cellStyle name="Standaard 7 2 2 2 3 3 2 3" xfId="5105" xr:uid="{AC4B3C7C-C0BE-4F04-9035-6DF412C9350E}"/>
    <cellStyle name="Standaard 7 2 2 2 3 3 3" xfId="2415" xr:uid="{9464568F-3A77-4B56-9419-E6F8BFAD13E3}"/>
    <cellStyle name="Standaard 7 2 2 2 3 3 3 2" xfId="6001" xr:uid="{7866C2E3-B57E-4F50-91CE-31C82A9B28BD}"/>
    <cellStyle name="Standaard 7 2 2 2 3 3 4" xfId="4209" xr:uid="{47A1C29E-B29F-4E70-9FA2-D878A999FBE8}"/>
    <cellStyle name="Standaard 7 2 2 2 3 4" xfId="1071" xr:uid="{CBD4ED38-AA4C-40C0-80A1-E7ABEE565904}"/>
    <cellStyle name="Standaard 7 2 2 2 3 4 2" xfId="2863" xr:uid="{FF234C07-044C-4D81-A568-E9E270B20B12}"/>
    <cellStyle name="Standaard 7 2 2 2 3 4 2 2" xfId="6449" xr:uid="{AECB8173-27FA-41B1-A4F6-04B37378CBBE}"/>
    <cellStyle name="Standaard 7 2 2 2 3 4 3" xfId="4657" xr:uid="{8E4CCBBF-AEE6-40F7-A3A1-EC1FFD1DA504}"/>
    <cellStyle name="Standaard 7 2 2 2 3 5" xfId="1967" xr:uid="{7ABFFA4C-021C-4150-BD8F-CDAEE6FAC4CD}"/>
    <cellStyle name="Standaard 7 2 2 2 3 5 2" xfId="5553" xr:uid="{07A6AB97-7AEA-4344-B4F9-10684CD9CB74}"/>
    <cellStyle name="Standaard 7 2 2 2 3 6" xfId="3761" xr:uid="{AC763D74-4A2F-40B9-9320-4DC970EBA62E}"/>
    <cellStyle name="Standaard 7 2 2 2 4" xfId="287" xr:uid="{2C210877-5341-4F0D-907E-689B92886FBA}"/>
    <cellStyle name="Standaard 7 2 2 2 4 2" xfId="735" xr:uid="{E45E7F4D-D3BB-49D5-9F8A-56E1042DBC07}"/>
    <cellStyle name="Standaard 7 2 2 2 4 2 2" xfId="1631" xr:uid="{4B40595B-FD46-43C9-97FD-65E95BA38712}"/>
    <cellStyle name="Standaard 7 2 2 2 4 2 2 2" xfId="3423" xr:uid="{BCA88749-9F90-4E74-A61B-7EF6CA99F8F4}"/>
    <cellStyle name="Standaard 7 2 2 2 4 2 2 2 2" xfId="7009" xr:uid="{2E716B9A-B959-42AD-86A2-55A81F9E2565}"/>
    <cellStyle name="Standaard 7 2 2 2 4 2 2 3" xfId="5217" xr:uid="{1DAEB86D-751A-47EC-A2D1-90359D9D01FC}"/>
    <cellStyle name="Standaard 7 2 2 2 4 2 3" xfId="2527" xr:uid="{95778E23-C0B5-4A15-A42E-417E3EE58232}"/>
    <cellStyle name="Standaard 7 2 2 2 4 2 3 2" xfId="6113" xr:uid="{B205197F-FC56-4F7C-ACB1-80658954AC85}"/>
    <cellStyle name="Standaard 7 2 2 2 4 2 4" xfId="4321" xr:uid="{DCC158D1-1230-4EAA-A669-FEC752E2301E}"/>
    <cellStyle name="Standaard 7 2 2 2 4 3" xfId="1183" xr:uid="{3FAF8CA5-5549-41B6-9BE2-AEC21A8FB65E}"/>
    <cellStyle name="Standaard 7 2 2 2 4 3 2" xfId="2975" xr:uid="{33CC0169-88F5-4B0E-B04C-7E116DE583CD}"/>
    <cellStyle name="Standaard 7 2 2 2 4 3 2 2" xfId="6561" xr:uid="{E1F23EC9-1D99-4843-9BD3-49588B569AF7}"/>
    <cellStyle name="Standaard 7 2 2 2 4 3 3" xfId="4769" xr:uid="{B22B0EE7-1D9F-4823-B338-50422103B613}"/>
    <cellStyle name="Standaard 7 2 2 2 4 4" xfId="2079" xr:uid="{D78FC7A0-816D-46F0-9B7B-C73BA27BEAA1}"/>
    <cellStyle name="Standaard 7 2 2 2 4 4 2" xfId="5665" xr:uid="{1BAA5ECE-BF84-481F-85E9-6B3256605193}"/>
    <cellStyle name="Standaard 7 2 2 2 4 5" xfId="3873" xr:uid="{D068DC24-6654-4289-826D-BCFD30B745C4}"/>
    <cellStyle name="Standaard 7 2 2 2 5" xfId="511" xr:uid="{55E9D90E-19DA-4DFD-AB47-6F8C1423FFD2}"/>
    <cellStyle name="Standaard 7 2 2 2 5 2" xfId="1407" xr:uid="{27296AFC-3DAC-4CF7-B06C-E4505E6B7483}"/>
    <cellStyle name="Standaard 7 2 2 2 5 2 2" xfId="3199" xr:uid="{E8E3C2DD-106F-4312-9D98-1378F1771D95}"/>
    <cellStyle name="Standaard 7 2 2 2 5 2 2 2" xfId="6785" xr:uid="{8F930AFB-58AB-435B-9FB7-03C35CCAC744}"/>
    <cellStyle name="Standaard 7 2 2 2 5 2 3" xfId="4993" xr:uid="{7C2D77CF-69C2-4C2F-B82A-43A19B5A74BD}"/>
    <cellStyle name="Standaard 7 2 2 2 5 3" xfId="2303" xr:uid="{15CD88DC-7686-4492-98BF-BD5A943ABA26}"/>
    <cellStyle name="Standaard 7 2 2 2 5 3 2" xfId="5889" xr:uid="{59115A88-AB1E-466E-AEDE-BB0B66F5D43E}"/>
    <cellStyle name="Standaard 7 2 2 2 5 4" xfId="4097" xr:uid="{C13A6354-0E8D-46EF-8360-CF75569D8167}"/>
    <cellStyle name="Standaard 7 2 2 2 6" xfId="959" xr:uid="{537DF62A-70A6-48FC-B320-990164A892DB}"/>
    <cellStyle name="Standaard 7 2 2 2 6 2" xfId="2751" xr:uid="{920358B4-FAB6-43B8-963B-3F179989EACB}"/>
    <cellStyle name="Standaard 7 2 2 2 6 2 2" xfId="6337" xr:uid="{7468782A-5F23-4FD4-81CA-4375C1FD371B}"/>
    <cellStyle name="Standaard 7 2 2 2 6 3" xfId="4545" xr:uid="{0621B92F-BE80-40C7-A738-608CA15B612B}"/>
    <cellStyle name="Standaard 7 2 2 2 7" xfId="1855" xr:uid="{172ED55B-4BF1-4FE7-8EF9-6FC2C1EDED4D}"/>
    <cellStyle name="Standaard 7 2 2 2 7 2" xfId="5441" xr:uid="{56966495-DB69-4ADF-BA20-76D401277B2C}"/>
    <cellStyle name="Standaard 7 2 2 2 8" xfId="3649" xr:uid="{E4E49F27-AE0E-44E0-88F7-2463E5155964}"/>
    <cellStyle name="Standaard 7 2 2 3" xfId="91" xr:uid="{78F19099-8FB1-430F-9BFB-BADF53D926E2}"/>
    <cellStyle name="Standaard 7 2 2 3 2" xfId="203" xr:uid="{8DB5D7EA-2EE8-4D1B-8035-3AD3FFBE0A04}"/>
    <cellStyle name="Standaard 7 2 2 3 2 2" xfId="427" xr:uid="{213E045B-9156-4D54-A7A8-D51CBDCDA37B}"/>
    <cellStyle name="Standaard 7 2 2 3 2 2 2" xfId="875" xr:uid="{1F83F86F-02A3-45A5-8D36-C6DA77C97CB6}"/>
    <cellStyle name="Standaard 7 2 2 3 2 2 2 2" xfId="1771" xr:uid="{635FD1BE-85C5-41D4-A917-109C488D5F85}"/>
    <cellStyle name="Standaard 7 2 2 3 2 2 2 2 2" xfId="3563" xr:uid="{E8141FE5-90AC-45AC-BC59-7F70DF5E34D5}"/>
    <cellStyle name="Standaard 7 2 2 3 2 2 2 2 2 2" xfId="7149" xr:uid="{5DC881AF-E2AB-4101-95D7-E4C5828BCC0B}"/>
    <cellStyle name="Standaard 7 2 2 3 2 2 2 2 3" xfId="5357" xr:uid="{0E39D9E7-3164-4B8D-8EAF-EB277017E631}"/>
    <cellStyle name="Standaard 7 2 2 3 2 2 2 3" xfId="2667" xr:uid="{A29A8959-FFA5-4D96-871B-E18F653FD8D8}"/>
    <cellStyle name="Standaard 7 2 2 3 2 2 2 3 2" xfId="6253" xr:uid="{C96B17EA-B78A-4C8B-8B93-0296FEB482B0}"/>
    <cellStyle name="Standaard 7 2 2 3 2 2 2 4" xfId="4461" xr:uid="{A3C80923-D954-44D3-86AB-56FF0CB3AF68}"/>
    <cellStyle name="Standaard 7 2 2 3 2 2 3" xfId="1323" xr:uid="{220E4CBF-60A8-4B9F-9503-659CA935E585}"/>
    <cellStyle name="Standaard 7 2 2 3 2 2 3 2" xfId="3115" xr:uid="{A19E200B-407C-4878-A81A-589BC01477E9}"/>
    <cellStyle name="Standaard 7 2 2 3 2 2 3 2 2" xfId="6701" xr:uid="{D89D32CA-80D3-4267-A31F-94A66D39F099}"/>
    <cellStyle name="Standaard 7 2 2 3 2 2 3 3" xfId="4909" xr:uid="{27BB2963-E885-45FD-B6C3-48CAD335F1F9}"/>
    <cellStyle name="Standaard 7 2 2 3 2 2 4" xfId="2219" xr:uid="{DE54C9B2-78F9-482A-B361-04BB01B52B81}"/>
    <cellStyle name="Standaard 7 2 2 3 2 2 4 2" xfId="5805" xr:uid="{35176965-5EC1-4D61-BBF3-E803314FE7AD}"/>
    <cellStyle name="Standaard 7 2 2 3 2 2 5" xfId="4013" xr:uid="{4D792076-DA16-4D12-AB8C-5A683D4A4913}"/>
    <cellStyle name="Standaard 7 2 2 3 2 3" xfId="651" xr:uid="{BB954967-A15C-4004-81AD-D1D4E8372E02}"/>
    <cellStyle name="Standaard 7 2 2 3 2 3 2" xfId="1547" xr:uid="{057A7D55-E09D-4826-A99D-0083C5EB4AB4}"/>
    <cellStyle name="Standaard 7 2 2 3 2 3 2 2" xfId="3339" xr:uid="{E0EB3AA3-D70E-43DA-B3FF-4F9723C1FC1C}"/>
    <cellStyle name="Standaard 7 2 2 3 2 3 2 2 2" xfId="6925" xr:uid="{828DCE5D-8C5B-4ABE-A809-1FCFBBE9D0E8}"/>
    <cellStyle name="Standaard 7 2 2 3 2 3 2 3" xfId="5133" xr:uid="{A0F62579-E0CD-4A97-9DF6-55B13638407F}"/>
    <cellStyle name="Standaard 7 2 2 3 2 3 3" xfId="2443" xr:uid="{FB8D54E0-1ECD-4749-B317-424D99DD5A5B}"/>
    <cellStyle name="Standaard 7 2 2 3 2 3 3 2" xfId="6029" xr:uid="{5BBF9C94-FD79-4187-B957-E8E763C3EE84}"/>
    <cellStyle name="Standaard 7 2 2 3 2 3 4" xfId="4237" xr:uid="{C2512861-8AC9-4F93-8F46-622560C53A4B}"/>
    <cellStyle name="Standaard 7 2 2 3 2 4" xfId="1099" xr:uid="{D2B6B2AF-00C9-44AF-9DDA-99EAA63F02C6}"/>
    <cellStyle name="Standaard 7 2 2 3 2 4 2" xfId="2891" xr:uid="{555611BC-4D9A-451E-9927-ADB8C5DC03B1}"/>
    <cellStyle name="Standaard 7 2 2 3 2 4 2 2" xfId="6477" xr:uid="{1C381FFF-47E3-4241-B4BA-4050B8E10835}"/>
    <cellStyle name="Standaard 7 2 2 3 2 4 3" xfId="4685" xr:uid="{4126C9A9-4700-4AA8-8548-D5066AD96B5C}"/>
    <cellStyle name="Standaard 7 2 2 3 2 5" xfId="1995" xr:uid="{9EB25518-4365-4AA8-8F31-671453C34DFB}"/>
    <cellStyle name="Standaard 7 2 2 3 2 5 2" xfId="5581" xr:uid="{F9BE66F6-71E2-4F24-A2DB-3DACF0C6FBC9}"/>
    <cellStyle name="Standaard 7 2 2 3 2 6" xfId="3789" xr:uid="{34C13123-BD6B-4E41-85AD-B76B6CE23F55}"/>
    <cellStyle name="Standaard 7 2 2 3 3" xfId="315" xr:uid="{67E03848-DE29-46FB-AA10-B6EB715C1F06}"/>
    <cellStyle name="Standaard 7 2 2 3 3 2" xfId="763" xr:uid="{F6DC6553-1608-45E3-AD52-87B1B8C886CB}"/>
    <cellStyle name="Standaard 7 2 2 3 3 2 2" xfId="1659" xr:uid="{200E9486-BE64-4542-BE60-15140E203138}"/>
    <cellStyle name="Standaard 7 2 2 3 3 2 2 2" xfId="3451" xr:uid="{B1E7EB3A-4D72-4E35-9C8B-D3EAA11ED2DC}"/>
    <cellStyle name="Standaard 7 2 2 3 3 2 2 2 2" xfId="7037" xr:uid="{97E8C363-63C1-4FF5-B45D-8DD52B0E9DCF}"/>
    <cellStyle name="Standaard 7 2 2 3 3 2 2 3" xfId="5245" xr:uid="{D53B5514-B471-4675-86C0-EE3C2870609E}"/>
    <cellStyle name="Standaard 7 2 2 3 3 2 3" xfId="2555" xr:uid="{D1F26E94-BEF4-449F-BF2F-355F66420BE0}"/>
    <cellStyle name="Standaard 7 2 2 3 3 2 3 2" xfId="6141" xr:uid="{E9AAF7EE-9D70-4D2F-9F71-39E0EFB0F232}"/>
    <cellStyle name="Standaard 7 2 2 3 3 2 4" xfId="4349" xr:uid="{7E27F813-261C-4CD3-981F-93948034C39F}"/>
    <cellStyle name="Standaard 7 2 2 3 3 3" xfId="1211" xr:uid="{7744FC94-EB86-490E-B532-A5582B16307E}"/>
    <cellStyle name="Standaard 7 2 2 3 3 3 2" xfId="3003" xr:uid="{062AC4EC-F8EB-4D1F-8623-093E2AE177F9}"/>
    <cellStyle name="Standaard 7 2 2 3 3 3 2 2" xfId="6589" xr:uid="{D250932F-62F5-48E3-A741-4E86696B15BF}"/>
    <cellStyle name="Standaard 7 2 2 3 3 3 3" xfId="4797" xr:uid="{4BBFCE4F-B841-466F-BA3E-06BC30CDF973}"/>
    <cellStyle name="Standaard 7 2 2 3 3 4" xfId="2107" xr:uid="{3BA77BFB-5007-4493-9F47-5BCDA61CC700}"/>
    <cellStyle name="Standaard 7 2 2 3 3 4 2" xfId="5693" xr:uid="{FE3D367F-9F96-4FCD-B08F-A88B2E1BAE0C}"/>
    <cellStyle name="Standaard 7 2 2 3 3 5" xfId="3901" xr:uid="{F2148E7E-0A0E-427B-9791-C6906354427B}"/>
    <cellStyle name="Standaard 7 2 2 3 4" xfId="539" xr:uid="{EF3BED0D-DDEA-4F6C-99FA-15E23D147439}"/>
    <cellStyle name="Standaard 7 2 2 3 4 2" xfId="1435" xr:uid="{4AAF8E41-5338-44FF-BB9C-26F2EFFAC856}"/>
    <cellStyle name="Standaard 7 2 2 3 4 2 2" xfId="3227" xr:uid="{B4A8F383-55E8-4286-8CD8-DB67512C9EDF}"/>
    <cellStyle name="Standaard 7 2 2 3 4 2 2 2" xfId="6813" xr:uid="{0973725A-B9B4-4B31-ACB3-3AE933CB9B46}"/>
    <cellStyle name="Standaard 7 2 2 3 4 2 3" xfId="5021" xr:uid="{6311F165-184D-4E5A-8037-B749037F1D5B}"/>
    <cellStyle name="Standaard 7 2 2 3 4 3" xfId="2331" xr:uid="{D964C8CA-2EF9-4DFD-A65C-8D3DA7A8CFAF}"/>
    <cellStyle name="Standaard 7 2 2 3 4 3 2" xfId="5917" xr:uid="{4FCCBBB2-6CD3-4992-87E2-F5C7ACAA8717}"/>
    <cellStyle name="Standaard 7 2 2 3 4 4" xfId="4125" xr:uid="{C056B843-2D43-46C3-9787-927FEBD60D43}"/>
    <cellStyle name="Standaard 7 2 2 3 5" xfId="987" xr:uid="{DD8CA793-5D3F-464E-B663-7B61D7A8CCD6}"/>
    <cellStyle name="Standaard 7 2 2 3 5 2" xfId="2779" xr:uid="{14F95013-D42C-458D-BA42-F19C7695B7C8}"/>
    <cellStyle name="Standaard 7 2 2 3 5 2 2" xfId="6365" xr:uid="{EF7E0254-C633-4F36-A3A7-0D40004EFD5D}"/>
    <cellStyle name="Standaard 7 2 2 3 5 3" xfId="4573" xr:uid="{A29F9025-B591-4069-97EF-5EBAA5658A5F}"/>
    <cellStyle name="Standaard 7 2 2 3 6" xfId="1883" xr:uid="{95C2AC56-0FEC-4713-965D-8C2825EC265B}"/>
    <cellStyle name="Standaard 7 2 2 3 6 2" xfId="5469" xr:uid="{3DC6B743-6FE8-4159-AAE8-D845E10E7FDC}"/>
    <cellStyle name="Standaard 7 2 2 3 7" xfId="3677" xr:uid="{997D68D5-EA8F-44C9-953B-252FB24200F5}"/>
    <cellStyle name="Standaard 7 2 2 4" xfId="147" xr:uid="{55782C80-09AC-4C48-917A-A4FF7DFE7B47}"/>
    <cellStyle name="Standaard 7 2 2 4 2" xfId="371" xr:uid="{AF5CFE96-BAAD-4CBD-A62E-83EB2547A9EE}"/>
    <cellStyle name="Standaard 7 2 2 4 2 2" xfId="819" xr:uid="{228BD128-9A68-4A24-AEB3-F3989E927D1D}"/>
    <cellStyle name="Standaard 7 2 2 4 2 2 2" xfId="1715" xr:uid="{42B86B2B-CBA8-4CF9-9EF4-3FCC7393801A}"/>
    <cellStyle name="Standaard 7 2 2 4 2 2 2 2" xfId="3507" xr:uid="{9977DC7A-14DF-4D78-8D9A-0B595AC3563A}"/>
    <cellStyle name="Standaard 7 2 2 4 2 2 2 2 2" xfId="7093" xr:uid="{B072BDFA-F15C-4482-A54E-B3F76E94FE0E}"/>
    <cellStyle name="Standaard 7 2 2 4 2 2 2 3" xfId="5301" xr:uid="{CCDF5C4E-15B5-4CCC-BD46-C6DCA78F5C06}"/>
    <cellStyle name="Standaard 7 2 2 4 2 2 3" xfId="2611" xr:uid="{128A6221-EE29-43DA-ABBF-588796BC0929}"/>
    <cellStyle name="Standaard 7 2 2 4 2 2 3 2" xfId="6197" xr:uid="{02C89EB2-6A34-451D-A970-A6A20FF8278D}"/>
    <cellStyle name="Standaard 7 2 2 4 2 2 4" xfId="4405" xr:uid="{D3324A68-FD57-4DF1-8591-3C9FC4D1B33E}"/>
    <cellStyle name="Standaard 7 2 2 4 2 3" xfId="1267" xr:uid="{51D6AFD3-4FEC-4F8C-B53A-D5B8E485AC49}"/>
    <cellStyle name="Standaard 7 2 2 4 2 3 2" xfId="3059" xr:uid="{6658AC36-DBE2-44FA-83B0-D1D2B174E8C3}"/>
    <cellStyle name="Standaard 7 2 2 4 2 3 2 2" xfId="6645" xr:uid="{5D0BA912-BB80-4A46-9E4F-867BD1598BAF}"/>
    <cellStyle name="Standaard 7 2 2 4 2 3 3" xfId="4853" xr:uid="{7A98A296-1274-4541-94BE-1D558F3A73D2}"/>
    <cellStyle name="Standaard 7 2 2 4 2 4" xfId="2163" xr:uid="{5595AE6C-5A50-4BF6-AF73-2B70CD8FB21E}"/>
    <cellStyle name="Standaard 7 2 2 4 2 4 2" xfId="5749" xr:uid="{900F581E-0A53-400A-9920-3639DAEF70BD}"/>
    <cellStyle name="Standaard 7 2 2 4 2 5" xfId="3957" xr:uid="{9F3F18D7-98D8-47B5-B237-2F0656190B73}"/>
    <cellStyle name="Standaard 7 2 2 4 3" xfId="595" xr:uid="{077FA654-8F78-4B03-8D6A-4CBB950E9047}"/>
    <cellStyle name="Standaard 7 2 2 4 3 2" xfId="1491" xr:uid="{C760026A-D1FF-430E-A7FD-DEA934008BE2}"/>
    <cellStyle name="Standaard 7 2 2 4 3 2 2" xfId="3283" xr:uid="{F353B6A3-25D5-4DB2-8EB3-32051E327119}"/>
    <cellStyle name="Standaard 7 2 2 4 3 2 2 2" xfId="6869" xr:uid="{4A01BE82-002C-4E22-9C54-ADEE7EB81E7F}"/>
    <cellStyle name="Standaard 7 2 2 4 3 2 3" xfId="5077" xr:uid="{8A14B30B-2FC3-47E0-84C8-146F4CE864D0}"/>
    <cellStyle name="Standaard 7 2 2 4 3 3" xfId="2387" xr:uid="{6C41996A-FFB1-4501-8D1F-5E7920F55A90}"/>
    <cellStyle name="Standaard 7 2 2 4 3 3 2" xfId="5973" xr:uid="{4AA5E9D6-E265-40AB-BC40-503E16CBE499}"/>
    <cellStyle name="Standaard 7 2 2 4 3 4" xfId="4181" xr:uid="{387EDDAD-2A89-4937-8AF1-4A7FCD4F3AAC}"/>
    <cellStyle name="Standaard 7 2 2 4 4" xfId="1043" xr:uid="{6CC009DC-A83E-4152-8E61-F714B6104C37}"/>
    <cellStyle name="Standaard 7 2 2 4 4 2" xfId="2835" xr:uid="{1DF4F047-AC11-45C0-9CD4-FB353478DC1A}"/>
    <cellStyle name="Standaard 7 2 2 4 4 2 2" xfId="6421" xr:uid="{EB0E8848-430E-48B8-90B6-7A0A8981769E}"/>
    <cellStyle name="Standaard 7 2 2 4 4 3" xfId="4629" xr:uid="{90DA8480-55C5-49C4-B8F1-008D64DBB64A}"/>
    <cellStyle name="Standaard 7 2 2 4 5" xfId="1939" xr:uid="{1B993FA9-1408-470F-A40A-6EE7F2F7F7C2}"/>
    <cellStyle name="Standaard 7 2 2 4 5 2" xfId="5525" xr:uid="{3CDC3545-9AD6-4E3B-A25C-D73552540BE4}"/>
    <cellStyle name="Standaard 7 2 2 4 6" xfId="3733" xr:uid="{64757763-1F79-43EA-B703-0F2BD1694722}"/>
    <cellStyle name="Standaard 7 2 2 5" xfId="259" xr:uid="{B1CE9391-1597-4A0A-A284-B82D2D6984B3}"/>
    <cellStyle name="Standaard 7 2 2 5 2" xfId="707" xr:uid="{57335261-0736-475F-A7EE-E605A7BE2EEE}"/>
    <cellStyle name="Standaard 7 2 2 5 2 2" xfId="1603" xr:uid="{8933E614-75DB-4B95-91D5-C26B5720794F}"/>
    <cellStyle name="Standaard 7 2 2 5 2 2 2" xfId="3395" xr:uid="{3045427E-E041-4625-A07F-99A2F033B45D}"/>
    <cellStyle name="Standaard 7 2 2 5 2 2 2 2" xfId="6981" xr:uid="{84C5AA38-170C-42C8-AA2B-970852ECB8BB}"/>
    <cellStyle name="Standaard 7 2 2 5 2 2 3" xfId="5189" xr:uid="{0BDEE47C-18CF-4CB4-8E5A-6AC83CB36F28}"/>
    <cellStyle name="Standaard 7 2 2 5 2 3" xfId="2499" xr:uid="{2A6E5055-8BDC-4DC9-912E-B516D9757D1C}"/>
    <cellStyle name="Standaard 7 2 2 5 2 3 2" xfId="6085" xr:uid="{72234C76-8771-4512-994C-59AF19E084C3}"/>
    <cellStyle name="Standaard 7 2 2 5 2 4" xfId="4293" xr:uid="{98E1443A-8725-4FDD-A5EE-C38E441BEAE6}"/>
    <cellStyle name="Standaard 7 2 2 5 3" xfId="1155" xr:uid="{6C984C8C-E88C-4D33-A710-F9026BE77406}"/>
    <cellStyle name="Standaard 7 2 2 5 3 2" xfId="2947" xr:uid="{7AF52DAD-F69C-4346-AA2A-428F11167987}"/>
    <cellStyle name="Standaard 7 2 2 5 3 2 2" xfId="6533" xr:uid="{E703BBA7-9002-47D6-8DFE-1F657567394F}"/>
    <cellStyle name="Standaard 7 2 2 5 3 3" xfId="4741" xr:uid="{F1122371-A756-40AF-BE29-F1B269974548}"/>
    <cellStyle name="Standaard 7 2 2 5 4" xfId="2051" xr:uid="{013EF308-5C64-4600-9BD2-F3C55346956F}"/>
    <cellStyle name="Standaard 7 2 2 5 4 2" xfId="5637" xr:uid="{AD5E85C4-D1E7-4EF1-AC63-6F4448269ADD}"/>
    <cellStyle name="Standaard 7 2 2 5 5" xfId="3845" xr:uid="{9BB9B66C-2594-47C0-B935-C3FCCF08E506}"/>
    <cellStyle name="Standaard 7 2 2 6" xfId="483" xr:uid="{99D540F5-A215-493B-B8D4-436FBB86BDA8}"/>
    <cellStyle name="Standaard 7 2 2 6 2" xfId="1379" xr:uid="{74F831EA-91E0-4D69-8396-03A8A3B8EB56}"/>
    <cellStyle name="Standaard 7 2 2 6 2 2" xfId="3171" xr:uid="{380FC5D4-6222-4EC6-9C3F-7972D79C05E2}"/>
    <cellStyle name="Standaard 7 2 2 6 2 2 2" xfId="6757" xr:uid="{BCFB7027-B245-467B-889E-6D2BE8A8884F}"/>
    <cellStyle name="Standaard 7 2 2 6 2 3" xfId="4965" xr:uid="{62305C3C-4FD6-494D-824C-B0B2267C3CCF}"/>
    <cellStyle name="Standaard 7 2 2 6 3" xfId="2275" xr:uid="{BAED3E7C-EFD6-4952-955B-4F16B8AD082C}"/>
    <cellStyle name="Standaard 7 2 2 6 3 2" xfId="5861" xr:uid="{3EBCAE38-214D-4935-81BE-1E7FC9A69BAC}"/>
    <cellStyle name="Standaard 7 2 2 6 4" xfId="4069" xr:uid="{55AC3410-92E7-48FD-8044-9BF0493C0DC3}"/>
    <cellStyle name="Standaard 7 2 2 7" xfId="931" xr:uid="{51FD5F27-E6BD-4F8C-BD6E-D5E747419852}"/>
    <cellStyle name="Standaard 7 2 2 7 2" xfId="2723" xr:uid="{F630709F-8763-4501-826B-C9A0D01CF550}"/>
    <cellStyle name="Standaard 7 2 2 7 2 2" xfId="6309" xr:uid="{34108306-7A18-4374-84EB-19A01792BA43}"/>
    <cellStyle name="Standaard 7 2 2 7 3" xfId="4517" xr:uid="{DB500959-51FD-4F0C-939B-0F7830AAC182}"/>
    <cellStyle name="Standaard 7 2 2 8" xfId="1827" xr:uid="{01636ED8-8586-45EA-8633-5D71EBF033AE}"/>
    <cellStyle name="Standaard 7 2 2 8 2" xfId="5413" xr:uid="{08C320E4-B41E-4629-9719-6CDF23107BA9}"/>
    <cellStyle name="Standaard 7 2 2 9" xfId="3621" xr:uid="{5A5C2DC5-6A65-468F-96A1-ED036C27315E}"/>
    <cellStyle name="Standaard 7 2 3" xfId="49" xr:uid="{65CBEE1A-728A-4A0A-B4DA-3CDCC3FCA4C7}"/>
    <cellStyle name="Standaard 7 2 3 2" xfId="105" xr:uid="{D5D58E66-427A-4F93-9AE6-3E4D56E6BD8C}"/>
    <cellStyle name="Standaard 7 2 3 2 2" xfId="217" xr:uid="{DBDF90F2-9EE5-4395-887C-D3A6A892DA13}"/>
    <cellStyle name="Standaard 7 2 3 2 2 2" xfId="441" xr:uid="{71F09195-0D6B-4776-98E3-C5F779727028}"/>
    <cellStyle name="Standaard 7 2 3 2 2 2 2" xfId="889" xr:uid="{2795DBE2-4462-439A-99C3-1BFC7CC6E66B}"/>
    <cellStyle name="Standaard 7 2 3 2 2 2 2 2" xfId="1785" xr:uid="{816EB20F-9C95-445C-826B-AB5F4CADD48C}"/>
    <cellStyle name="Standaard 7 2 3 2 2 2 2 2 2" xfId="3577" xr:uid="{28C7A2D6-9552-4E2A-A851-6363205CC5F3}"/>
    <cellStyle name="Standaard 7 2 3 2 2 2 2 2 2 2" xfId="7163" xr:uid="{ECFF5531-199C-4B6D-AE8D-BD581F791B56}"/>
    <cellStyle name="Standaard 7 2 3 2 2 2 2 2 3" xfId="5371" xr:uid="{49B71B7F-4504-4D7D-9EEE-B04B190E0B47}"/>
    <cellStyle name="Standaard 7 2 3 2 2 2 2 3" xfId="2681" xr:uid="{9036DC55-5D4F-430F-B827-B4C37D36FD2A}"/>
    <cellStyle name="Standaard 7 2 3 2 2 2 2 3 2" xfId="6267" xr:uid="{15F3759F-57EB-4F3E-92FC-550925B4A0B9}"/>
    <cellStyle name="Standaard 7 2 3 2 2 2 2 4" xfId="4475" xr:uid="{F368ED54-5AE9-4F55-A0CD-B1A32573D296}"/>
    <cellStyle name="Standaard 7 2 3 2 2 2 3" xfId="1337" xr:uid="{DA2D0A96-40BA-4079-B511-5E247F44CFE0}"/>
    <cellStyle name="Standaard 7 2 3 2 2 2 3 2" xfId="3129" xr:uid="{B1130AAE-7E25-460B-9FC3-A06EFC93517D}"/>
    <cellStyle name="Standaard 7 2 3 2 2 2 3 2 2" xfId="6715" xr:uid="{AFF54D4E-6A8D-4504-9277-756AEDA68355}"/>
    <cellStyle name="Standaard 7 2 3 2 2 2 3 3" xfId="4923" xr:uid="{E9D10DAA-3B72-4806-A55E-423779D73E5A}"/>
    <cellStyle name="Standaard 7 2 3 2 2 2 4" xfId="2233" xr:uid="{A3049BA3-49FF-4DF9-AC33-7CBA8AF3C53D}"/>
    <cellStyle name="Standaard 7 2 3 2 2 2 4 2" xfId="5819" xr:uid="{D987E89E-5D1B-4CE6-95FF-4C8335E95553}"/>
    <cellStyle name="Standaard 7 2 3 2 2 2 5" xfId="4027" xr:uid="{F5E0368D-F249-40D3-95B0-BDABE933D8D4}"/>
    <cellStyle name="Standaard 7 2 3 2 2 3" xfId="665" xr:uid="{A7298A0D-93BA-4227-B083-C5F70A2634FF}"/>
    <cellStyle name="Standaard 7 2 3 2 2 3 2" xfId="1561" xr:uid="{5CC23CCD-D14F-4E81-B870-49C3178E5908}"/>
    <cellStyle name="Standaard 7 2 3 2 2 3 2 2" xfId="3353" xr:uid="{BD4C4694-CE3C-41B9-A62A-42B2560DA7CC}"/>
    <cellStyle name="Standaard 7 2 3 2 2 3 2 2 2" xfId="6939" xr:uid="{226EAD97-32AE-4A61-B03B-297732A3B4EE}"/>
    <cellStyle name="Standaard 7 2 3 2 2 3 2 3" xfId="5147" xr:uid="{2D84119B-D917-4E1E-AF5E-EF8E4996AEA1}"/>
    <cellStyle name="Standaard 7 2 3 2 2 3 3" xfId="2457" xr:uid="{300403FE-00E1-4DA2-BE2A-13E98236F195}"/>
    <cellStyle name="Standaard 7 2 3 2 2 3 3 2" xfId="6043" xr:uid="{0CCE89EB-CC5A-4560-9001-8390AD9113EF}"/>
    <cellStyle name="Standaard 7 2 3 2 2 3 4" xfId="4251" xr:uid="{D9A67A3C-B116-4952-8D75-17569772E990}"/>
    <cellStyle name="Standaard 7 2 3 2 2 4" xfId="1113" xr:uid="{428BEBC1-1C75-48B8-B5B4-28D97E3A0B0E}"/>
    <cellStyle name="Standaard 7 2 3 2 2 4 2" xfId="2905" xr:uid="{BED3A6DB-BEAD-4F0D-9948-43AFDDDC04FB}"/>
    <cellStyle name="Standaard 7 2 3 2 2 4 2 2" xfId="6491" xr:uid="{A78B0105-2F13-4686-A2DC-37C556758E15}"/>
    <cellStyle name="Standaard 7 2 3 2 2 4 3" xfId="4699" xr:uid="{B7A90229-2049-4EA3-A149-76DD828D0C8F}"/>
    <cellStyle name="Standaard 7 2 3 2 2 5" xfId="2009" xr:uid="{3D1A37E7-42BD-46A1-AD46-484E55D28E8A}"/>
    <cellStyle name="Standaard 7 2 3 2 2 5 2" xfId="5595" xr:uid="{C5071243-F0F8-4873-BE83-1C3D6E56540C}"/>
    <cellStyle name="Standaard 7 2 3 2 2 6" xfId="3803" xr:uid="{F1BECAFE-D6F8-4727-BE77-68A0638AE9C9}"/>
    <cellStyle name="Standaard 7 2 3 2 3" xfId="329" xr:uid="{DB5EEE0F-3E6D-4A29-8EE5-7E26A32E0E50}"/>
    <cellStyle name="Standaard 7 2 3 2 3 2" xfId="777" xr:uid="{425EAAE9-5A1B-4E8B-8186-64D9B2281CE5}"/>
    <cellStyle name="Standaard 7 2 3 2 3 2 2" xfId="1673" xr:uid="{71248857-086D-46AF-A15E-85161D4E2FD3}"/>
    <cellStyle name="Standaard 7 2 3 2 3 2 2 2" xfId="3465" xr:uid="{5D233408-9AA6-4764-B991-F0C08782ED7A}"/>
    <cellStyle name="Standaard 7 2 3 2 3 2 2 2 2" xfId="7051" xr:uid="{C77AF126-7412-42AF-A2A8-87C510558704}"/>
    <cellStyle name="Standaard 7 2 3 2 3 2 2 3" xfId="5259" xr:uid="{EF2C3343-45FE-4803-B232-4CDCB01AB5AB}"/>
    <cellStyle name="Standaard 7 2 3 2 3 2 3" xfId="2569" xr:uid="{572E2A16-0B41-4F31-9D34-91CAFF004003}"/>
    <cellStyle name="Standaard 7 2 3 2 3 2 3 2" xfId="6155" xr:uid="{C815E88D-5033-4653-8F16-C90BE39544CF}"/>
    <cellStyle name="Standaard 7 2 3 2 3 2 4" xfId="4363" xr:uid="{7904EA27-FC0E-4C4D-94DF-BAC9ABA91C33}"/>
    <cellStyle name="Standaard 7 2 3 2 3 3" xfId="1225" xr:uid="{354917F2-1564-45F3-A694-94AAE708BBAC}"/>
    <cellStyle name="Standaard 7 2 3 2 3 3 2" xfId="3017" xr:uid="{285A2E0B-45D3-4074-A3F5-47A90A44ED6A}"/>
    <cellStyle name="Standaard 7 2 3 2 3 3 2 2" xfId="6603" xr:uid="{BBC9F29C-ED1F-49A5-AD8C-9A7AC98B63E2}"/>
    <cellStyle name="Standaard 7 2 3 2 3 3 3" xfId="4811" xr:uid="{A9FFB43F-7411-49A6-9BE0-5F6B29951B38}"/>
    <cellStyle name="Standaard 7 2 3 2 3 4" xfId="2121" xr:uid="{D732DA76-8A95-41BA-8FB0-6305F791B4A0}"/>
    <cellStyle name="Standaard 7 2 3 2 3 4 2" xfId="5707" xr:uid="{A90812E8-A4BA-4517-B645-34D4263876FF}"/>
    <cellStyle name="Standaard 7 2 3 2 3 5" xfId="3915" xr:uid="{3CC2A6A4-90F1-4948-996F-8B556542A0F4}"/>
    <cellStyle name="Standaard 7 2 3 2 4" xfId="553" xr:uid="{C166D1C4-AF94-438F-B982-4DA02026D029}"/>
    <cellStyle name="Standaard 7 2 3 2 4 2" xfId="1449" xr:uid="{1B0C72D9-9818-4CB1-BC2A-6E242C1BCD4D}"/>
    <cellStyle name="Standaard 7 2 3 2 4 2 2" xfId="3241" xr:uid="{1A678031-FE74-4078-99C4-B6AB80189DA5}"/>
    <cellStyle name="Standaard 7 2 3 2 4 2 2 2" xfId="6827" xr:uid="{2E5E7FD6-D2BF-4025-8FD6-420E4A627F0B}"/>
    <cellStyle name="Standaard 7 2 3 2 4 2 3" xfId="5035" xr:uid="{3AAD2C2E-17C0-47E8-B7BC-80B94411346B}"/>
    <cellStyle name="Standaard 7 2 3 2 4 3" xfId="2345" xr:uid="{6EF8DBB1-2A99-4C27-86DB-C972143087F0}"/>
    <cellStyle name="Standaard 7 2 3 2 4 3 2" xfId="5931" xr:uid="{D5F31FCF-AA21-4F18-8D30-16C5EB66C5CC}"/>
    <cellStyle name="Standaard 7 2 3 2 4 4" xfId="4139" xr:uid="{F4013FBE-E223-48EC-A19E-FD2122D14122}"/>
    <cellStyle name="Standaard 7 2 3 2 5" xfId="1001" xr:uid="{0C0C271F-B68D-40D0-AA98-E64779EE9DD1}"/>
    <cellStyle name="Standaard 7 2 3 2 5 2" xfId="2793" xr:uid="{4C83352B-83DB-4368-A51C-9CA9F7B13011}"/>
    <cellStyle name="Standaard 7 2 3 2 5 2 2" xfId="6379" xr:uid="{F02572A2-A8DC-4407-B7F1-748FA3C050FC}"/>
    <cellStyle name="Standaard 7 2 3 2 5 3" xfId="4587" xr:uid="{3209F36A-8918-42D3-A6FF-EA57776CAA58}"/>
    <cellStyle name="Standaard 7 2 3 2 6" xfId="1897" xr:uid="{F7E0E0A1-817A-40CC-9CE2-C312806DD7A2}"/>
    <cellStyle name="Standaard 7 2 3 2 6 2" xfId="5483" xr:uid="{08E4CF37-AF3A-4CCE-9A9D-C39030B2930E}"/>
    <cellStyle name="Standaard 7 2 3 2 7" xfId="3691" xr:uid="{4C98E3BB-4D16-4A5A-AA07-F7E94617ABBD}"/>
    <cellStyle name="Standaard 7 2 3 3" xfId="161" xr:uid="{9077E3D7-9E88-4B6D-BA03-A9AF340377A8}"/>
    <cellStyle name="Standaard 7 2 3 3 2" xfId="385" xr:uid="{A287320F-D367-4537-A96E-5CFE43467C8B}"/>
    <cellStyle name="Standaard 7 2 3 3 2 2" xfId="833" xr:uid="{AE22324D-18D8-48A2-95CB-9F419DF1B60A}"/>
    <cellStyle name="Standaard 7 2 3 3 2 2 2" xfId="1729" xr:uid="{71A6FF11-4D0A-4442-A79B-24E790BE359B}"/>
    <cellStyle name="Standaard 7 2 3 3 2 2 2 2" xfId="3521" xr:uid="{079D942F-F53C-44C3-82D3-38D5D4790EC2}"/>
    <cellStyle name="Standaard 7 2 3 3 2 2 2 2 2" xfId="7107" xr:uid="{C139BEDF-0743-4D76-B1A7-4DE325DDBB8A}"/>
    <cellStyle name="Standaard 7 2 3 3 2 2 2 3" xfId="5315" xr:uid="{318A199B-0597-42EC-B7E7-798CE898C5CC}"/>
    <cellStyle name="Standaard 7 2 3 3 2 2 3" xfId="2625" xr:uid="{6E3DF004-9C0E-4BF8-9D97-2BB9F01962C8}"/>
    <cellStyle name="Standaard 7 2 3 3 2 2 3 2" xfId="6211" xr:uid="{81680142-96AC-41F3-84B6-E84147F34F45}"/>
    <cellStyle name="Standaard 7 2 3 3 2 2 4" xfId="4419" xr:uid="{CAF67162-F722-4D01-BD26-53A6B130297D}"/>
    <cellStyle name="Standaard 7 2 3 3 2 3" xfId="1281" xr:uid="{66015A05-1DF0-4794-926B-FDA9B02B88D7}"/>
    <cellStyle name="Standaard 7 2 3 3 2 3 2" xfId="3073" xr:uid="{8606532B-0387-4B33-9593-71B0CA31A17A}"/>
    <cellStyle name="Standaard 7 2 3 3 2 3 2 2" xfId="6659" xr:uid="{0C6C4119-1F02-459F-A011-7FE000473243}"/>
    <cellStyle name="Standaard 7 2 3 3 2 3 3" xfId="4867" xr:uid="{24165C54-E6D7-4E07-A3B1-95D573A82DBD}"/>
    <cellStyle name="Standaard 7 2 3 3 2 4" xfId="2177" xr:uid="{2913806B-06B2-4378-8EB5-E634F0C15D08}"/>
    <cellStyle name="Standaard 7 2 3 3 2 4 2" xfId="5763" xr:uid="{4975F6D2-D83D-40AD-9AB4-2C876DF253F8}"/>
    <cellStyle name="Standaard 7 2 3 3 2 5" xfId="3971" xr:uid="{69C16C04-1CB0-4929-904C-EB262FC29A45}"/>
    <cellStyle name="Standaard 7 2 3 3 3" xfId="609" xr:uid="{EA8CFDE4-229D-4DB3-9676-115C3264E3EC}"/>
    <cellStyle name="Standaard 7 2 3 3 3 2" xfId="1505" xr:uid="{A4AE4EA9-92C3-4139-ADA7-55123AAB5CBD}"/>
    <cellStyle name="Standaard 7 2 3 3 3 2 2" xfId="3297" xr:uid="{7B001ABD-8EEE-487B-A6C2-EEF3681DB71C}"/>
    <cellStyle name="Standaard 7 2 3 3 3 2 2 2" xfId="6883" xr:uid="{9DADFF9B-BABF-4CE9-BC8A-639B6614E7F1}"/>
    <cellStyle name="Standaard 7 2 3 3 3 2 3" xfId="5091" xr:uid="{F8F8D8D4-C370-4750-B59A-679EB8B56569}"/>
    <cellStyle name="Standaard 7 2 3 3 3 3" xfId="2401" xr:uid="{6520BEE1-FB7F-4453-A8C1-BC946B88E0A6}"/>
    <cellStyle name="Standaard 7 2 3 3 3 3 2" xfId="5987" xr:uid="{941B5189-4215-4D57-BBF1-0BA7494236B1}"/>
    <cellStyle name="Standaard 7 2 3 3 3 4" xfId="4195" xr:uid="{CA0E4B90-DFB8-4BE6-8C53-62739490CC6C}"/>
    <cellStyle name="Standaard 7 2 3 3 4" xfId="1057" xr:uid="{64052B5C-7A7E-4E58-BA68-BAB4DC05599D}"/>
    <cellStyle name="Standaard 7 2 3 3 4 2" xfId="2849" xr:uid="{1B86549A-F7A3-49A8-870B-4E125688E674}"/>
    <cellStyle name="Standaard 7 2 3 3 4 2 2" xfId="6435" xr:uid="{5D0E439F-6BDA-4CF0-9EB5-657A53C7B969}"/>
    <cellStyle name="Standaard 7 2 3 3 4 3" xfId="4643" xr:uid="{B4C7DF9C-0763-4478-A080-4DE3D875AF82}"/>
    <cellStyle name="Standaard 7 2 3 3 5" xfId="1953" xr:uid="{A69B851D-2819-4D83-A658-F50FB599AF69}"/>
    <cellStyle name="Standaard 7 2 3 3 5 2" xfId="5539" xr:uid="{0B6A7AA7-0CD2-466C-B08F-78F22C4C2596}"/>
    <cellStyle name="Standaard 7 2 3 3 6" xfId="3747" xr:uid="{70A9F881-A7B9-4AB1-B4F0-E57B143B520E}"/>
    <cellStyle name="Standaard 7 2 3 4" xfId="273" xr:uid="{F058B379-BDAF-4A13-99C7-E216642B3F66}"/>
    <cellStyle name="Standaard 7 2 3 4 2" xfId="721" xr:uid="{375014E5-DAE5-4B90-B0E7-74FD422BEBAF}"/>
    <cellStyle name="Standaard 7 2 3 4 2 2" xfId="1617" xr:uid="{ACFAFB55-F566-4E96-B38C-90ABDB151EFA}"/>
    <cellStyle name="Standaard 7 2 3 4 2 2 2" xfId="3409" xr:uid="{0C560E84-5277-4A23-90B1-8ABCF03904C0}"/>
    <cellStyle name="Standaard 7 2 3 4 2 2 2 2" xfId="6995" xr:uid="{83B8AD69-35B0-4737-A968-76824EA7B5E2}"/>
    <cellStyle name="Standaard 7 2 3 4 2 2 3" xfId="5203" xr:uid="{F429C573-E262-4FF9-A4C6-37D9695CD3BF}"/>
    <cellStyle name="Standaard 7 2 3 4 2 3" xfId="2513" xr:uid="{8324F39A-664C-48C4-8A7C-FADB6245BEEF}"/>
    <cellStyle name="Standaard 7 2 3 4 2 3 2" xfId="6099" xr:uid="{5DBEDB9E-94A5-4E96-84D5-C6327E58F93C}"/>
    <cellStyle name="Standaard 7 2 3 4 2 4" xfId="4307" xr:uid="{73CE4ED4-3CBC-467C-8DA0-FEE2C9E2FF1D}"/>
    <cellStyle name="Standaard 7 2 3 4 3" xfId="1169" xr:uid="{BDCBC582-0F9A-43B2-B22F-3913A3B741A6}"/>
    <cellStyle name="Standaard 7 2 3 4 3 2" xfId="2961" xr:uid="{FD7B165C-0407-43F8-9357-6844898043BE}"/>
    <cellStyle name="Standaard 7 2 3 4 3 2 2" xfId="6547" xr:uid="{BF17FDAF-131F-42A9-A0A9-F7E994F30256}"/>
    <cellStyle name="Standaard 7 2 3 4 3 3" xfId="4755" xr:uid="{5A4DD330-19C0-459D-9236-D4550B052D2E}"/>
    <cellStyle name="Standaard 7 2 3 4 4" xfId="2065" xr:uid="{51984504-A6D3-4697-A8DF-9CFFD697F7B9}"/>
    <cellStyle name="Standaard 7 2 3 4 4 2" xfId="5651" xr:uid="{96A14630-1D65-459A-9FCA-44697DF84000}"/>
    <cellStyle name="Standaard 7 2 3 4 5" xfId="3859" xr:uid="{767CC609-BA42-47EA-AA79-B9DADBF203D4}"/>
    <cellStyle name="Standaard 7 2 3 5" xfId="497" xr:uid="{A413928F-AAB5-41F0-80C9-10CAB2415037}"/>
    <cellStyle name="Standaard 7 2 3 5 2" xfId="1393" xr:uid="{3AE54FE7-153C-48C9-81DB-7013A9189478}"/>
    <cellStyle name="Standaard 7 2 3 5 2 2" xfId="3185" xr:uid="{FADBA86E-1F9A-41FA-9463-DBB665DB1948}"/>
    <cellStyle name="Standaard 7 2 3 5 2 2 2" xfId="6771" xr:uid="{44D3F966-3408-4678-8A4F-13080E0A39C8}"/>
    <cellStyle name="Standaard 7 2 3 5 2 3" xfId="4979" xr:uid="{3FECBDEF-E8C8-4D8A-81E7-9ED98DFEE99D}"/>
    <cellStyle name="Standaard 7 2 3 5 3" xfId="2289" xr:uid="{272C8D0D-B7F9-474A-8B05-323CF3E89455}"/>
    <cellStyle name="Standaard 7 2 3 5 3 2" xfId="5875" xr:uid="{1ECBB252-3365-438A-A412-B4B3B2BB55BC}"/>
    <cellStyle name="Standaard 7 2 3 5 4" xfId="4083" xr:uid="{E87D5318-FFAA-4ED0-AB7F-10BB9F61AB2C}"/>
    <cellStyle name="Standaard 7 2 3 6" xfId="945" xr:uid="{D0AFB334-E681-4E1C-BD75-70AA75FA9F47}"/>
    <cellStyle name="Standaard 7 2 3 6 2" xfId="2737" xr:uid="{504B3C08-138B-4334-B8AB-0355FBEAB132}"/>
    <cellStyle name="Standaard 7 2 3 6 2 2" xfId="6323" xr:uid="{AAAB95A0-DF5F-48D9-A74C-2E797B58BD25}"/>
    <cellStyle name="Standaard 7 2 3 6 3" xfId="4531" xr:uid="{EDB5EC0B-94BD-4BEF-94AD-DFA3FBC46E0C}"/>
    <cellStyle name="Standaard 7 2 3 7" xfId="1841" xr:uid="{6084BCA9-E720-4FA0-909E-7025BB6A36C2}"/>
    <cellStyle name="Standaard 7 2 3 7 2" xfId="5427" xr:uid="{71106359-CE91-418A-81FF-5834468713E5}"/>
    <cellStyle name="Standaard 7 2 3 8" xfId="3635" xr:uid="{F0168E3E-0754-4C71-8EE5-811E6C667024}"/>
    <cellStyle name="Standaard 7 2 4" xfId="77" xr:uid="{270DD50B-9EAC-4D50-BD51-563EF583DF84}"/>
    <cellStyle name="Standaard 7 2 4 2" xfId="189" xr:uid="{D5D5DD13-B450-4CC6-9D10-A6D7B4DE2868}"/>
    <cellStyle name="Standaard 7 2 4 2 2" xfId="413" xr:uid="{D6DF9B40-70EF-4687-AEE0-D18C4D9A4263}"/>
    <cellStyle name="Standaard 7 2 4 2 2 2" xfId="861" xr:uid="{72DF3285-8905-4A22-A6B1-C63317FBCB0F}"/>
    <cellStyle name="Standaard 7 2 4 2 2 2 2" xfId="1757" xr:uid="{6BB5BE53-927B-4217-AF25-E3A69A7A5C05}"/>
    <cellStyle name="Standaard 7 2 4 2 2 2 2 2" xfId="3549" xr:uid="{7F958470-3F23-4262-9695-50315C433A5A}"/>
    <cellStyle name="Standaard 7 2 4 2 2 2 2 2 2" xfId="7135" xr:uid="{7FD7220F-24DF-4818-B6A6-99940A9607E0}"/>
    <cellStyle name="Standaard 7 2 4 2 2 2 2 3" xfId="5343" xr:uid="{754E51FE-1D21-4398-9900-F0673C0C974C}"/>
    <cellStyle name="Standaard 7 2 4 2 2 2 3" xfId="2653" xr:uid="{9C42BD86-E9C4-42BA-B6A2-7D423B7F533F}"/>
    <cellStyle name="Standaard 7 2 4 2 2 2 3 2" xfId="6239" xr:uid="{A48C3E98-A145-4255-BAD4-50928C93CD68}"/>
    <cellStyle name="Standaard 7 2 4 2 2 2 4" xfId="4447" xr:uid="{241767E5-0686-4B21-BFA8-FBF94DB74824}"/>
    <cellStyle name="Standaard 7 2 4 2 2 3" xfId="1309" xr:uid="{CDFBFC58-51F3-4FA1-84C1-2C4F792FDAD1}"/>
    <cellStyle name="Standaard 7 2 4 2 2 3 2" xfId="3101" xr:uid="{32942F2D-88E5-4768-A99A-9F09C0E3D8BC}"/>
    <cellStyle name="Standaard 7 2 4 2 2 3 2 2" xfId="6687" xr:uid="{B44A9300-285B-4456-A7E3-B51D25695A0E}"/>
    <cellStyle name="Standaard 7 2 4 2 2 3 3" xfId="4895" xr:uid="{3DADA22D-0A7E-41B0-A764-500CC3011485}"/>
    <cellStyle name="Standaard 7 2 4 2 2 4" xfId="2205" xr:uid="{076738A7-E47D-4877-AF3D-8F94824B3A52}"/>
    <cellStyle name="Standaard 7 2 4 2 2 4 2" xfId="5791" xr:uid="{F8B5A479-4498-4E87-958B-89FB7D7AE64D}"/>
    <cellStyle name="Standaard 7 2 4 2 2 5" xfId="3999" xr:uid="{B721EFCE-92B4-4F01-8CEF-6025A05C9EEC}"/>
    <cellStyle name="Standaard 7 2 4 2 3" xfId="637" xr:uid="{2E3F0F2D-161B-42AF-B8FD-59BD98186C6F}"/>
    <cellStyle name="Standaard 7 2 4 2 3 2" xfId="1533" xr:uid="{361FE835-6633-43C7-99BF-FDCA7C388517}"/>
    <cellStyle name="Standaard 7 2 4 2 3 2 2" xfId="3325" xr:uid="{2DAAAD7F-031D-4927-B239-32C469AFAF8E}"/>
    <cellStyle name="Standaard 7 2 4 2 3 2 2 2" xfId="6911" xr:uid="{E5DED6D0-0749-4903-9C6B-B8E9DD46FC1A}"/>
    <cellStyle name="Standaard 7 2 4 2 3 2 3" xfId="5119" xr:uid="{188403F1-B7B7-459F-8EE4-8C5159878F55}"/>
    <cellStyle name="Standaard 7 2 4 2 3 3" xfId="2429" xr:uid="{2503F55D-F746-4AB2-A7AD-226E7BAF5E8A}"/>
    <cellStyle name="Standaard 7 2 4 2 3 3 2" xfId="6015" xr:uid="{72E14655-7787-446D-9EED-3A5D5294FA7E}"/>
    <cellStyle name="Standaard 7 2 4 2 3 4" xfId="4223" xr:uid="{A3733D86-EB95-42B6-BE1B-A6E735A961B8}"/>
    <cellStyle name="Standaard 7 2 4 2 4" xfId="1085" xr:uid="{48E84354-ECE9-4F44-BA25-E1A841F4A9B6}"/>
    <cellStyle name="Standaard 7 2 4 2 4 2" xfId="2877" xr:uid="{BE407833-64F0-463E-B2DC-C6CF98381B06}"/>
    <cellStyle name="Standaard 7 2 4 2 4 2 2" xfId="6463" xr:uid="{4DB4FC23-1270-49B3-BD19-BF1417FEA7E1}"/>
    <cellStyle name="Standaard 7 2 4 2 4 3" xfId="4671" xr:uid="{9DDA5469-DE26-417D-9D67-B502FE393EF5}"/>
    <cellStyle name="Standaard 7 2 4 2 5" xfId="1981" xr:uid="{85F5A3BE-8A42-479B-B401-49E1A3FE469A}"/>
    <cellStyle name="Standaard 7 2 4 2 5 2" xfId="5567" xr:uid="{B7A424AB-8B95-433F-9768-E7F77922D49F}"/>
    <cellStyle name="Standaard 7 2 4 2 6" xfId="3775" xr:uid="{4AB27B16-D9AD-45BB-8176-CC22F44A3672}"/>
    <cellStyle name="Standaard 7 2 4 3" xfId="301" xr:uid="{DC5FEFAC-8818-45A0-AB20-77BFFF5B72B3}"/>
    <cellStyle name="Standaard 7 2 4 3 2" xfId="749" xr:uid="{578DA272-CEE7-4414-A132-37E7A48F655B}"/>
    <cellStyle name="Standaard 7 2 4 3 2 2" xfId="1645" xr:uid="{2FE9BCB1-4B21-4739-85FF-376007EE6E44}"/>
    <cellStyle name="Standaard 7 2 4 3 2 2 2" xfId="3437" xr:uid="{9179BCD3-F323-43A1-A098-A773EA435C9C}"/>
    <cellStyle name="Standaard 7 2 4 3 2 2 2 2" xfId="7023" xr:uid="{D419DEFB-4C19-4A3B-B4CA-D8A0CE82033C}"/>
    <cellStyle name="Standaard 7 2 4 3 2 2 3" xfId="5231" xr:uid="{D3A79687-10A4-4B64-AA4F-188C61B27121}"/>
    <cellStyle name="Standaard 7 2 4 3 2 3" xfId="2541" xr:uid="{542B0959-8822-47E3-83DE-D59132F8A9E6}"/>
    <cellStyle name="Standaard 7 2 4 3 2 3 2" xfId="6127" xr:uid="{49C6AE94-0C9B-4130-A568-C8A60674A579}"/>
    <cellStyle name="Standaard 7 2 4 3 2 4" xfId="4335" xr:uid="{BAE4E4F8-C752-4BD9-85DE-E484BA85E9D0}"/>
    <cellStyle name="Standaard 7 2 4 3 3" xfId="1197" xr:uid="{93422458-2AD3-4E65-9C0F-98B70D14F114}"/>
    <cellStyle name="Standaard 7 2 4 3 3 2" xfId="2989" xr:uid="{21261850-93DA-491D-84F2-740F67A60BDB}"/>
    <cellStyle name="Standaard 7 2 4 3 3 2 2" xfId="6575" xr:uid="{3B0C65C0-EBC2-4D15-894E-9814F6427137}"/>
    <cellStyle name="Standaard 7 2 4 3 3 3" xfId="4783" xr:uid="{4D4CB0AA-09B1-4936-BD5B-2442FAAA3AA7}"/>
    <cellStyle name="Standaard 7 2 4 3 4" xfId="2093" xr:uid="{6DBCF0ED-40A0-4078-BCEA-845F0AA0FDCC}"/>
    <cellStyle name="Standaard 7 2 4 3 4 2" xfId="5679" xr:uid="{1AC92798-A60A-4EB9-ADD8-BA01916424BA}"/>
    <cellStyle name="Standaard 7 2 4 3 5" xfId="3887" xr:uid="{AE4A6A81-2BF3-49F9-9C94-826A94315B1B}"/>
    <cellStyle name="Standaard 7 2 4 4" xfId="525" xr:uid="{E5B1BDE3-144B-4C83-B95F-9BEC446CBB21}"/>
    <cellStyle name="Standaard 7 2 4 4 2" xfId="1421" xr:uid="{A84F1292-8554-40F9-AB27-2984126C6546}"/>
    <cellStyle name="Standaard 7 2 4 4 2 2" xfId="3213" xr:uid="{BD670921-2310-4949-ADA3-E78F3E72755F}"/>
    <cellStyle name="Standaard 7 2 4 4 2 2 2" xfId="6799" xr:uid="{63B07BC1-C678-414B-85DA-B2335A5726AD}"/>
    <cellStyle name="Standaard 7 2 4 4 2 3" xfId="5007" xr:uid="{8B6A37E5-191B-428B-8670-42E878D1467D}"/>
    <cellStyle name="Standaard 7 2 4 4 3" xfId="2317" xr:uid="{6511262A-8370-4F9B-ACED-6B8940974BE5}"/>
    <cellStyle name="Standaard 7 2 4 4 3 2" xfId="5903" xr:uid="{C4C7BA05-EABB-4C4C-93B1-689443E91205}"/>
    <cellStyle name="Standaard 7 2 4 4 4" xfId="4111" xr:uid="{5CABF5C7-AE02-4E51-8D2A-E71B88D55F23}"/>
    <cellStyle name="Standaard 7 2 4 5" xfId="973" xr:uid="{D7DD5B08-27E8-43EF-A2B6-5FC037079557}"/>
    <cellStyle name="Standaard 7 2 4 5 2" xfId="2765" xr:uid="{2FAE5894-1C74-42F1-BF5E-F2116D85F0A9}"/>
    <cellStyle name="Standaard 7 2 4 5 2 2" xfId="6351" xr:uid="{4778DC20-F36D-448A-9FD5-F4BB79EEAB6E}"/>
    <cellStyle name="Standaard 7 2 4 5 3" xfId="4559" xr:uid="{BFE004C1-0696-4C59-94F1-9023C9801063}"/>
    <cellStyle name="Standaard 7 2 4 6" xfId="1869" xr:uid="{DA906BE4-31C9-44C9-AFA6-C5C74166CCFE}"/>
    <cellStyle name="Standaard 7 2 4 6 2" xfId="5455" xr:uid="{B5A4DCDE-CE41-405B-956E-36830BCC9828}"/>
    <cellStyle name="Standaard 7 2 4 7" xfId="3663" xr:uid="{53EFF4E7-D1A0-4BCA-B69A-F9003D7838DA}"/>
    <cellStyle name="Standaard 7 2 5" xfId="133" xr:uid="{1837FF87-C4A9-48CB-9BB8-06BAD354A995}"/>
    <cellStyle name="Standaard 7 2 5 2" xfId="357" xr:uid="{A3A9AA64-1262-425E-89DB-DB9345FC7010}"/>
    <cellStyle name="Standaard 7 2 5 2 2" xfId="805" xr:uid="{94C81732-67DE-4451-80FC-514033933E0D}"/>
    <cellStyle name="Standaard 7 2 5 2 2 2" xfId="1701" xr:uid="{4A111AEE-4359-46A5-8A22-8A42D390131F}"/>
    <cellStyle name="Standaard 7 2 5 2 2 2 2" xfId="3493" xr:uid="{F0BA4B8D-0A4E-4EC4-8F17-AB6B568B6129}"/>
    <cellStyle name="Standaard 7 2 5 2 2 2 2 2" xfId="7079" xr:uid="{212B3E75-C465-4308-9D24-182727F04C8F}"/>
    <cellStyle name="Standaard 7 2 5 2 2 2 3" xfId="5287" xr:uid="{600553E5-300B-49AA-833F-ACD181DA86C2}"/>
    <cellStyle name="Standaard 7 2 5 2 2 3" xfId="2597" xr:uid="{403584A2-6821-4515-B9DF-E6D0578E9610}"/>
    <cellStyle name="Standaard 7 2 5 2 2 3 2" xfId="6183" xr:uid="{7747D077-83C7-4586-A9B3-96333F9516AC}"/>
    <cellStyle name="Standaard 7 2 5 2 2 4" xfId="4391" xr:uid="{4E09BA36-792F-45B9-9BA3-83E9FBBF50BB}"/>
    <cellStyle name="Standaard 7 2 5 2 3" xfId="1253" xr:uid="{D76BF403-7ABE-40FB-9778-706AF36836FD}"/>
    <cellStyle name="Standaard 7 2 5 2 3 2" xfId="3045" xr:uid="{5B2452FF-A9E7-4088-A936-5135251A920F}"/>
    <cellStyle name="Standaard 7 2 5 2 3 2 2" xfId="6631" xr:uid="{67E45A77-5CFF-40F5-833F-D5DADC0E2C83}"/>
    <cellStyle name="Standaard 7 2 5 2 3 3" xfId="4839" xr:uid="{989493BC-05F8-40AD-8FFC-B2FA27ABEB16}"/>
    <cellStyle name="Standaard 7 2 5 2 4" xfId="2149" xr:uid="{800EF39C-4BED-4537-A039-773F0CEA1FC0}"/>
    <cellStyle name="Standaard 7 2 5 2 4 2" xfId="5735" xr:uid="{D79BE2FD-04EB-4348-A2F4-36084F224503}"/>
    <cellStyle name="Standaard 7 2 5 2 5" xfId="3943" xr:uid="{8DA43EED-06E3-4A04-9CEC-AD31381E35BD}"/>
    <cellStyle name="Standaard 7 2 5 3" xfId="581" xr:uid="{2299CB11-1D4C-4C4C-9984-254DE401C3A5}"/>
    <cellStyle name="Standaard 7 2 5 3 2" xfId="1477" xr:uid="{9C1CF9DE-B1FE-40AC-A69E-449170AFB265}"/>
    <cellStyle name="Standaard 7 2 5 3 2 2" xfId="3269" xr:uid="{2EEB4E35-3096-402F-B8E0-8AFE6E325EAA}"/>
    <cellStyle name="Standaard 7 2 5 3 2 2 2" xfId="6855" xr:uid="{3A577FDE-44CC-4EA3-8850-617C5C86A4BF}"/>
    <cellStyle name="Standaard 7 2 5 3 2 3" xfId="5063" xr:uid="{742AFF9E-28CF-404C-8CDA-4EE0952D9E42}"/>
    <cellStyle name="Standaard 7 2 5 3 3" xfId="2373" xr:uid="{3A0C1C08-8E71-4D17-BD73-85DF0A03E2E6}"/>
    <cellStyle name="Standaard 7 2 5 3 3 2" xfId="5959" xr:uid="{F5838F69-4442-4CD5-A55D-9DFF821CFC61}"/>
    <cellStyle name="Standaard 7 2 5 3 4" xfId="4167" xr:uid="{2C878B7B-0683-4663-8EBC-CD639DFCD77E}"/>
    <cellStyle name="Standaard 7 2 5 4" xfId="1029" xr:uid="{BF75380B-9F2D-4844-AD61-160E22D71998}"/>
    <cellStyle name="Standaard 7 2 5 4 2" xfId="2821" xr:uid="{AE154D8C-925F-4C7D-A5B0-D6AB33AF39DB}"/>
    <cellStyle name="Standaard 7 2 5 4 2 2" xfId="6407" xr:uid="{680B588B-A14A-4B38-825E-0ED07CA721AB}"/>
    <cellStyle name="Standaard 7 2 5 4 3" xfId="4615" xr:uid="{C6302D71-0C3B-4239-897A-5212A9E9CEA3}"/>
    <cellStyle name="Standaard 7 2 5 5" xfId="1925" xr:uid="{36B1819D-2792-4ABD-9E07-15B4A8CFE173}"/>
    <cellStyle name="Standaard 7 2 5 5 2" xfId="5511" xr:uid="{51A24330-8F7E-4213-BE59-11A53152CF33}"/>
    <cellStyle name="Standaard 7 2 5 6" xfId="3719" xr:uid="{A2DA0D52-2E44-49FB-8088-3CA6B211870E}"/>
    <cellStyle name="Standaard 7 2 6" xfId="245" xr:uid="{F6A677AF-9144-4DB3-B30C-5022E25C6644}"/>
    <cellStyle name="Standaard 7 2 6 2" xfId="693" xr:uid="{D1DE15E5-D878-43C0-8B4A-D4B0BCFD9EF3}"/>
    <cellStyle name="Standaard 7 2 6 2 2" xfId="1589" xr:uid="{7199C4E1-EA47-4681-A478-2FBD639A21CC}"/>
    <cellStyle name="Standaard 7 2 6 2 2 2" xfId="3381" xr:uid="{6E4087ED-8386-4F58-A39D-783A117BBA6F}"/>
    <cellStyle name="Standaard 7 2 6 2 2 2 2" xfId="6967" xr:uid="{8CDD756D-9B4B-413D-A786-9154DF5F6C85}"/>
    <cellStyle name="Standaard 7 2 6 2 2 3" xfId="5175" xr:uid="{48C539DC-F1DB-4C49-8756-1C79317DDE60}"/>
    <cellStyle name="Standaard 7 2 6 2 3" xfId="2485" xr:uid="{7B686B92-2CFF-4F55-A6F4-19B14015630F}"/>
    <cellStyle name="Standaard 7 2 6 2 3 2" xfId="6071" xr:uid="{45887692-D1B5-426B-A834-C30E9FEFDC92}"/>
    <cellStyle name="Standaard 7 2 6 2 4" xfId="4279" xr:uid="{11B2742A-DD22-478A-99E5-1F89654B6245}"/>
    <cellStyle name="Standaard 7 2 6 3" xfId="1141" xr:uid="{6CECC0DF-31D2-41EF-9379-012CAF879C14}"/>
    <cellStyle name="Standaard 7 2 6 3 2" xfId="2933" xr:uid="{DA2BD18B-BED7-4CA9-A962-22779F6C048C}"/>
    <cellStyle name="Standaard 7 2 6 3 2 2" xfId="6519" xr:uid="{D1633457-73A6-4D27-B539-D30B195390EC}"/>
    <cellStyle name="Standaard 7 2 6 3 3" xfId="4727" xr:uid="{E5424C84-1B88-4739-891E-3D5137DAFB03}"/>
    <cellStyle name="Standaard 7 2 6 4" xfId="2037" xr:uid="{92A86262-21ED-44D6-98B8-B994F3D49727}"/>
    <cellStyle name="Standaard 7 2 6 4 2" xfId="5623" xr:uid="{D8B91BB2-CEB1-4435-A21B-E4C9DD7F9A7F}"/>
    <cellStyle name="Standaard 7 2 6 5" xfId="3831" xr:uid="{387260CC-4156-41D4-9127-4F3094A9EBE4}"/>
    <cellStyle name="Standaard 7 2 7" xfId="469" xr:uid="{C903DF3E-8081-4C05-95BC-2CB8118EBB32}"/>
    <cellStyle name="Standaard 7 2 7 2" xfId="1365" xr:uid="{6500F83C-DA5F-42BA-9FEA-A526A33BB667}"/>
    <cellStyle name="Standaard 7 2 7 2 2" xfId="3157" xr:uid="{90AD0F05-6F9F-4BA0-90BA-B518176B4A2B}"/>
    <cellStyle name="Standaard 7 2 7 2 2 2" xfId="6743" xr:uid="{60F22BCB-E36D-4354-AC78-D3F89A76B6C6}"/>
    <cellStyle name="Standaard 7 2 7 2 3" xfId="4951" xr:uid="{4598FF7D-B3D7-4F93-A30D-061BEE485DDE}"/>
    <cellStyle name="Standaard 7 2 7 3" xfId="2261" xr:uid="{F61333C4-B973-4E9E-A4BB-180ABC44CEC9}"/>
    <cellStyle name="Standaard 7 2 7 3 2" xfId="5847" xr:uid="{9F0A9E68-00B4-4E2B-839D-1B6EA1F0669E}"/>
    <cellStyle name="Standaard 7 2 7 4" xfId="4055" xr:uid="{FC4B52D8-7DCE-4B63-B912-5AC7DB5BE5DA}"/>
    <cellStyle name="Standaard 7 2 8" xfId="917" xr:uid="{E4877A44-27CB-41A9-9A0A-53E02C68A131}"/>
    <cellStyle name="Standaard 7 2 8 2" xfId="2709" xr:uid="{682E5D10-6C96-4BD7-8825-4600A0297254}"/>
    <cellStyle name="Standaard 7 2 8 2 2" xfId="6295" xr:uid="{682EA243-FF51-448A-B501-C478014E3D2A}"/>
    <cellStyle name="Standaard 7 2 8 3" xfId="4503" xr:uid="{1B6AA2B6-3BDF-4ACC-82EC-6E5A9C81E7C7}"/>
    <cellStyle name="Standaard 7 2 9" xfId="1813" xr:uid="{F51CFA16-A1E6-44D2-9738-198E87749F61}"/>
    <cellStyle name="Standaard 7 2 9 2" xfId="5399" xr:uid="{BCE6B1CF-35B3-4CA6-8A2E-67A261CFD07F}"/>
    <cellStyle name="Standaard 7 3" xfId="27" xr:uid="{6F4BD9AE-67DF-499C-9B08-96810DECF965}"/>
    <cellStyle name="Standaard 7 3 2" xfId="56" xr:uid="{04C2235B-777D-4F8C-A5EF-DDB3449DEEBE}"/>
    <cellStyle name="Standaard 7 3 2 2" xfId="112" xr:uid="{42E8FA44-6411-47E0-983C-068B5CBAE331}"/>
    <cellStyle name="Standaard 7 3 2 2 2" xfId="224" xr:uid="{973C79C9-DBCD-4B9A-8D05-8F57E7469A5D}"/>
    <cellStyle name="Standaard 7 3 2 2 2 2" xfId="448" xr:uid="{FCFB402E-3901-446C-B56A-6F2372FDCD73}"/>
    <cellStyle name="Standaard 7 3 2 2 2 2 2" xfId="896" xr:uid="{96649E40-8930-42E6-B825-185029F51A78}"/>
    <cellStyle name="Standaard 7 3 2 2 2 2 2 2" xfId="1792" xr:uid="{A9F2F42E-D524-48F2-8622-5878E5EEFE97}"/>
    <cellStyle name="Standaard 7 3 2 2 2 2 2 2 2" xfId="3584" xr:uid="{845FE7E3-897A-4512-9876-95300FC6F973}"/>
    <cellStyle name="Standaard 7 3 2 2 2 2 2 2 2 2" xfId="7170" xr:uid="{A20C4421-B069-4258-8396-B5E1DD209B4B}"/>
    <cellStyle name="Standaard 7 3 2 2 2 2 2 2 3" xfId="5378" xr:uid="{3D7BA637-CCFF-4A01-84A0-3BE68506EF08}"/>
    <cellStyle name="Standaard 7 3 2 2 2 2 2 3" xfId="2688" xr:uid="{1ADE82AF-040E-4EFE-B416-F685C5EDE035}"/>
    <cellStyle name="Standaard 7 3 2 2 2 2 2 3 2" xfId="6274" xr:uid="{6B885FB6-4753-4D82-A931-1EE5F9E30A71}"/>
    <cellStyle name="Standaard 7 3 2 2 2 2 2 4" xfId="4482" xr:uid="{4E17CDDC-E7E5-4195-85CE-D409896CAF06}"/>
    <cellStyle name="Standaard 7 3 2 2 2 2 3" xfId="1344" xr:uid="{8FE4E27A-A0F5-4014-B5F7-825182ABBA36}"/>
    <cellStyle name="Standaard 7 3 2 2 2 2 3 2" xfId="3136" xr:uid="{0A1D5D49-AA54-4B1D-AFBA-38EB20756E95}"/>
    <cellStyle name="Standaard 7 3 2 2 2 2 3 2 2" xfId="6722" xr:uid="{0357C55B-E905-4F53-80E6-FF082E641C16}"/>
    <cellStyle name="Standaard 7 3 2 2 2 2 3 3" xfId="4930" xr:uid="{A0F389B7-3F1F-4B77-8049-0C79966CBBE7}"/>
    <cellStyle name="Standaard 7 3 2 2 2 2 4" xfId="2240" xr:uid="{8CA1ABD7-2BF4-4602-8F09-1715D2CEAC6B}"/>
    <cellStyle name="Standaard 7 3 2 2 2 2 4 2" xfId="5826" xr:uid="{865153A1-D552-4B9A-B57A-41CA31DCBC25}"/>
    <cellStyle name="Standaard 7 3 2 2 2 2 5" xfId="4034" xr:uid="{5EABC177-FE1A-41FC-9DA1-F0193ED783C2}"/>
    <cellStyle name="Standaard 7 3 2 2 2 3" xfId="672" xr:uid="{214221B3-5204-4277-A918-FEF17269A231}"/>
    <cellStyle name="Standaard 7 3 2 2 2 3 2" xfId="1568" xr:uid="{6E75EBF7-E1CE-4B59-BF5C-410A44FAFF7B}"/>
    <cellStyle name="Standaard 7 3 2 2 2 3 2 2" xfId="3360" xr:uid="{08F8C0B5-B626-4E18-B922-339DC04D1FFE}"/>
    <cellStyle name="Standaard 7 3 2 2 2 3 2 2 2" xfId="6946" xr:uid="{3466F85C-9DD4-4BA7-A868-FB5163AA8DC8}"/>
    <cellStyle name="Standaard 7 3 2 2 2 3 2 3" xfId="5154" xr:uid="{366AB78A-B798-49F0-8CDE-1C6FDD7A9489}"/>
    <cellStyle name="Standaard 7 3 2 2 2 3 3" xfId="2464" xr:uid="{9497A3F3-857E-48A7-96EE-6F42534B0E03}"/>
    <cellStyle name="Standaard 7 3 2 2 2 3 3 2" xfId="6050" xr:uid="{199C434B-FDD7-4709-BC6C-B02715A2E0AA}"/>
    <cellStyle name="Standaard 7 3 2 2 2 3 4" xfId="4258" xr:uid="{79FB1664-BF53-408E-B0C5-DBC17CB91317}"/>
    <cellStyle name="Standaard 7 3 2 2 2 4" xfId="1120" xr:uid="{5CE1E96A-3371-4406-9B20-998D4AB7B46D}"/>
    <cellStyle name="Standaard 7 3 2 2 2 4 2" xfId="2912" xr:uid="{F85F125E-41A7-482E-BDAC-31707D5878F3}"/>
    <cellStyle name="Standaard 7 3 2 2 2 4 2 2" xfId="6498" xr:uid="{2FA42AB8-86D9-4227-B3AD-5EA6AA1AC723}"/>
    <cellStyle name="Standaard 7 3 2 2 2 4 3" xfId="4706" xr:uid="{5B9746AE-CE82-4D08-BAD8-89CD327E7A3B}"/>
    <cellStyle name="Standaard 7 3 2 2 2 5" xfId="2016" xr:uid="{2A7A6E4A-A88F-43DF-955C-E53DC289A424}"/>
    <cellStyle name="Standaard 7 3 2 2 2 5 2" xfId="5602" xr:uid="{FFA5CAAF-C23F-4854-81F2-32B3B9965FA9}"/>
    <cellStyle name="Standaard 7 3 2 2 2 6" xfId="3810" xr:uid="{2BD0A671-5788-4B2B-BCA6-978028977F66}"/>
    <cellStyle name="Standaard 7 3 2 2 3" xfId="336" xr:uid="{BB0622EE-CED3-40BE-81DD-429E089201EB}"/>
    <cellStyle name="Standaard 7 3 2 2 3 2" xfId="784" xr:uid="{EAB5D373-C620-4EA5-984E-605C91F01F76}"/>
    <cellStyle name="Standaard 7 3 2 2 3 2 2" xfId="1680" xr:uid="{F72BAB4E-82F5-4A8C-8671-CC79E14D60D0}"/>
    <cellStyle name="Standaard 7 3 2 2 3 2 2 2" xfId="3472" xr:uid="{CB683A3E-FB03-4201-9222-5C78C0A5B677}"/>
    <cellStyle name="Standaard 7 3 2 2 3 2 2 2 2" xfId="7058" xr:uid="{026AD54C-B577-4EC2-8E2C-6EF1EC75BA16}"/>
    <cellStyle name="Standaard 7 3 2 2 3 2 2 3" xfId="5266" xr:uid="{F7F413F9-2225-42A8-B52B-71DD6C61CD83}"/>
    <cellStyle name="Standaard 7 3 2 2 3 2 3" xfId="2576" xr:uid="{78FCB4EE-E7FD-4376-B196-E86338191106}"/>
    <cellStyle name="Standaard 7 3 2 2 3 2 3 2" xfId="6162" xr:uid="{52F1A71A-8250-413B-B20C-FC6004773A42}"/>
    <cellStyle name="Standaard 7 3 2 2 3 2 4" xfId="4370" xr:uid="{52019751-0708-428C-A443-4F87664D28A5}"/>
    <cellStyle name="Standaard 7 3 2 2 3 3" xfId="1232" xr:uid="{FF798B91-A0B7-4114-9E40-4F15A2063765}"/>
    <cellStyle name="Standaard 7 3 2 2 3 3 2" xfId="3024" xr:uid="{B656779C-4066-4E53-9758-9AA947E373D0}"/>
    <cellStyle name="Standaard 7 3 2 2 3 3 2 2" xfId="6610" xr:uid="{B0C6778C-9511-4724-83C6-49FA8F951C10}"/>
    <cellStyle name="Standaard 7 3 2 2 3 3 3" xfId="4818" xr:uid="{F1A574C1-BDAD-43F5-B282-A7C463DAB18E}"/>
    <cellStyle name="Standaard 7 3 2 2 3 4" xfId="2128" xr:uid="{01490600-CEEF-4FF0-8EC4-D84E950C3045}"/>
    <cellStyle name="Standaard 7 3 2 2 3 4 2" xfId="5714" xr:uid="{B361B5E7-4E1A-48E9-B69D-25EAA5E85603}"/>
    <cellStyle name="Standaard 7 3 2 2 3 5" xfId="3922" xr:uid="{99663428-BFB1-4CBF-BD3F-17D5B35D8D28}"/>
    <cellStyle name="Standaard 7 3 2 2 4" xfId="560" xr:uid="{5EE94A26-29D4-45D8-9DF4-BF0146C84193}"/>
    <cellStyle name="Standaard 7 3 2 2 4 2" xfId="1456" xr:uid="{83885B18-C741-43BA-99FB-C743BB949466}"/>
    <cellStyle name="Standaard 7 3 2 2 4 2 2" xfId="3248" xr:uid="{73863919-611D-4D6D-8B24-947A4F67535F}"/>
    <cellStyle name="Standaard 7 3 2 2 4 2 2 2" xfId="6834" xr:uid="{A5F7B96D-AA9A-4380-9EBC-92E584B09BC3}"/>
    <cellStyle name="Standaard 7 3 2 2 4 2 3" xfId="5042" xr:uid="{7F22B466-0F8A-45AB-9A93-AD15BC490194}"/>
    <cellStyle name="Standaard 7 3 2 2 4 3" xfId="2352" xr:uid="{B97AF64C-D4C7-4A52-8BAE-38ECE45354E9}"/>
    <cellStyle name="Standaard 7 3 2 2 4 3 2" xfId="5938" xr:uid="{8A26B416-575C-45F8-9454-A8AC21264650}"/>
    <cellStyle name="Standaard 7 3 2 2 4 4" xfId="4146" xr:uid="{748FC428-BD29-49D2-BE94-D4C2FEE100D5}"/>
    <cellStyle name="Standaard 7 3 2 2 5" xfId="1008" xr:uid="{FCD1DC08-E8B9-48B7-9B83-64D7E1E2EB8A}"/>
    <cellStyle name="Standaard 7 3 2 2 5 2" xfId="2800" xr:uid="{4F543CFC-69B0-4416-9C32-BDCFA0890073}"/>
    <cellStyle name="Standaard 7 3 2 2 5 2 2" xfId="6386" xr:uid="{CCD2B2E3-C1AF-4D91-B23C-590EE0E881B4}"/>
    <cellStyle name="Standaard 7 3 2 2 5 3" xfId="4594" xr:uid="{DB0AE2AD-090D-4A3C-AB88-6720697C56A3}"/>
    <cellStyle name="Standaard 7 3 2 2 6" xfId="1904" xr:uid="{E2E75650-DBC6-4571-AAAF-778FA846A357}"/>
    <cellStyle name="Standaard 7 3 2 2 6 2" xfId="5490" xr:uid="{4D470CAF-3C71-47FC-A566-6AF4FDD1E64F}"/>
    <cellStyle name="Standaard 7 3 2 2 7" xfId="3698" xr:uid="{A4D908B2-BEC5-4915-A0E4-DF97861B22FD}"/>
    <cellStyle name="Standaard 7 3 2 3" xfId="168" xr:uid="{FED90132-8DA0-4970-BBFE-9BA7B1238422}"/>
    <cellStyle name="Standaard 7 3 2 3 2" xfId="392" xr:uid="{444131CF-8BB0-4AB8-A885-3C909CAB780F}"/>
    <cellStyle name="Standaard 7 3 2 3 2 2" xfId="840" xr:uid="{DE81514B-60C3-4AED-8FF9-9CCDAD69DBA2}"/>
    <cellStyle name="Standaard 7 3 2 3 2 2 2" xfId="1736" xr:uid="{822C5C56-C161-4962-ACA6-D94DAAD7EBB4}"/>
    <cellStyle name="Standaard 7 3 2 3 2 2 2 2" xfId="3528" xr:uid="{C2B8FABC-467C-4B39-ACB0-7569F1690651}"/>
    <cellStyle name="Standaard 7 3 2 3 2 2 2 2 2" xfId="7114" xr:uid="{2DD5ACCA-32AA-41B4-93DD-63B015757331}"/>
    <cellStyle name="Standaard 7 3 2 3 2 2 2 3" xfId="5322" xr:uid="{6819BA9A-62AF-41F1-88CA-A041BFF9BB66}"/>
    <cellStyle name="Standaard 7 3 2 3 2 2 3" xfId="2632" xr:uid="{F3F4CDA7-7F5A-4B83-ADE4-B531D680454C}"/>
    <cellStyle name="Standaard 7 3 2 3 2 2 3 2" xfId="6218" xr:uid="{471372CD-8ED2-4FE2-B9B5-BF026A6CA2F2}"/>
    <cellStyle name="Standaard 7 3 2 3 2 2 4" xfId="4426" xr:uid="{A04F1C61-68D1-4EB4-BB0F-D78AB41E2823}"/>
    <cellStyle name="Standaard 7 3 2 3 2 3" xfId="1288" xr:uid="{1BF4AE68-94AE-451B-810D-A8DDD1A6B3BA}"/>
    <cellStyle name="Standaard 7 3 2 3 2 3 2" xfId="3080" xr:uid="{BDD09C1A-294A-42A5-912F-2F619019A0E2}"/>
    <cellStyle name="Standaard 7 3 2 3 2 3 2 2" xfId="6666" xr:uid="{E736BBF1-D189-4E29-94E7-12636071532D}"/>
    <cellStyle name="Standaard 7 3 2 3 2 3 3" xfId="4874" xr:uid="{69EE743A-94F7-4910-BC1A-D0FCAE2ABAD6}"/>
    <cellStyle name="Standaard 7 3 2 3 2 4" xfId="2184" xr:uid="{B944C2CD-6C3F-48B4-8ACD-60FCC3807943}"/>
    <cellStyle name="Standaard 7 3 2 3 2 4 2" xfId="5770" xr:uid="{B05377CB-F67B-4234-BC4B-B33F536343A2}"/>
    <cellStyle name="Standaard 7 3 2 3 2 5" xfId="3978" xr:uid="{317443AE-B8C8-463A-806D-1CFF6F5B68F8}"/>
    <cellStyle name="Standaard 7 3 2 3 3" xfId="616" xr:uid="{5023B5E3-634A-432E-917B-28450D7C4E09}"/>
    <cellStyle name="Standaard 7 3 2 3 3 2" xfId="1512" xr:uid="{E5A1DB53-1F63-4868-939C-DB5C2E056B65}"/>
    <cellStyle name="Standaard 7 3 2 3 3 2 2" xfId="3304" xr:uid="{C563DA80-E010-41CD-BAD9-DE9F68539D49}"/>
    <cellStyle name="Standaard 7 3 2 3 3 2 2 2" xfId="6890" xr:uid="{A3DE2D3F-07FD-4A95-B2BB-9FE3B5546A09}"/>
    <cellStyle name="Standaard 7 3 2 3 3 2 3" xfId="5098" xr:uid="{5EB617D2-ACD9-4B9C-93F2-3F4FE794C476}"/>
    <cellStyle name="Standaard 7 3 2 3 3 3" xfId="2408" xr:uid="{3ED95674-E4CA-4712-991D-1478F9C817E2}"/>
    <cellStyle name="Standaard 7 3 2 3 3 3 2" xfId="5994" xr:uid="{B9D1B4EC-7F8C-4F73-9EBA-BD428AE5DCDE}"/>
    <cellStyle name="Standaard 7 3 2 3 3 4" xfId="4202" xr:uid="{9530D1E1-7813-44B6-BCD9-1187BD11C1F1}"/>
    <cellStyle name="Standaard 7 3 2 3 4" xfId="1064" xr:uid="{A962CCCC-222D-455A-BBFD-2B2113A9A890}"/>
    <cellStyle name="Standaard 7 3 2 3 4 2" xfId="2856" xr:uid="{691CB976-9CD9-4A3B-872E-65F3CC28007A}"/>
    <cellStyle name="Standaard 7 3 2 3 4 2 2" xfId="6442" xr:uid="{32193F96-CCC1-4108-AD26-14E1CA7F970C}"/>
    <cellStyle name="Standaard 7 3 2 3 4 3" xfId="4650" xr:uid="{4A26E85B-477F-45B6-9B6B-D4395A8DB21B}"/>
    <cellStyle name="Standaard 7 3 2 3 5" xfId="1960" xr:uid="{730A3DA3-38A2-45F9-853E-27C1D8402590}"/>
    <cellStyle name="Standaard 7 3 2 3 5 2" xfId="5546" xr:uid="{4EF2ADDD-FDE9-42BE-BD27-9A1D80BA47A4}"/>
    <cellStyle name="Standaard 7 3 2 3 6" xfId="3754" xr:uid="{A7D7DFBB-12B0-431F-AA4B-8F4C26925E4C}"/>
    <cellStyle name="Standaard 7 3 2 4" xfId="280" xr:uid="{EB7C6FEA-6CBE-42F2-A097-78531DB1D4B5}"/>
    <cellStyle name="Standaard 7 3 2 4 2" xfId="728" xr:uid="{80DC819A-1362-4FF6-A712-9058D8629CD7}"/>
    <cellStyle name="Standaard 7 3 2 4 2 2" xfId="1624" xr:uid="{12B24137-8BCD-45B4-9433-31A9BF5F1C90}"/>
    <cellStyle name="Standaard 7 3 2 4 2 2 2" xfId="3416" xr:uid="{75D612EC-94FA-4B7A-87F0-31C0C02814E5}"/>
    <cellStyle name="Standaard 7 3 2 4 2 2 2 2" xfId="7002" xr:uid="{752A048B-1E66-49CF-8D2C-B0C1A34504BA}"/>
    <cellStyle name="Standaard 7 3 2 4 2 2 3" xfId="5210" xr:uid="{732049E5-ACB5-4B11-B95F-B77119D26951}"/>
    <cellStyle name="Standaard 7 3 2 4 2 3" xfId="2520" xr:uid="{B522C3A2-8DAF-44C4-BAA3-0BD8F20BC325}"/>
    <cellStyle name="Standaard 7 3 2 4 2 3 2" xfId="6106" xr:uid="{E9CA96D9-00F2-47D9-8724-6ECE5FE73EB2}"/>
    <cellStyle name="Standaard 7 3 2 4 2 4" xfId="4314" xr:uid="{C4388725-A334-4DFF-8294-B7DE926A2B8C}"/>
    <cellStyle name="Standaard 7 3 2 4 3" xfId="1176" xr:uid="{47CD7E46-9984-4078-80BD-996BEDCA9A33}"/>
    <cellStyle name="Standaard 7 3 2 4 3 2" xfId="2968" xr:uid="{268B8084-5A59-4A90-85E3-D5004C34CF78}"/>
    <cellStyle name="Standaard 7 3 2 4 3 2 2" xfId="6554" xr:uid="{44162F4A-D3E9-4DCC-9732-861F80899C7E}"/>
    <cellStyle name="Standaard 7 3 2 4 3 3" xfId="4762" xr:uid="{9B7195C1-48AE-4AEF-A257-C7EB906C1C6F}"/>
    <cellStyle name="Standaard 7 3 2 4 4" xfId="2072" xr:uid="{6726A116-EC20-4683-B989-37E69FDEEA7F}"/>
    <cellStyle name="Standaard 7 3 2 4 4 2" xfId="5658" xr:uid="{7EFA1EED-159E-48AD-9771-8142EC730343}"/>
    <cellStyle name="Standaard 7 3 2 4 5" xfId="3866" xr:uid="{0E737C54-521A-4E6D-82D9-A2157F37C9AE}"/>
    <cellStyle name="Standaard 7 3 2 5" xfId="504" xr:uid="{2F83FCF8-FE54-4D03-A80E-651EFCA98386}"/>
    <cellStyle name="Standaard 7 3 2 5 2" xfId="1400" xr:uid="{2C200A37-7BD4-4ACC-97A8-9113D90F124E}"/>
    <cellStyle name="Standaard 7 3 2 5 2 2" xfId="3192" xr:uid="{627B8C4C-1321-496F-896D-8516C684B021}"/>
    <cellStyle name="Standaard 7 3 2 5 2 2 2" xfId="6778" xr:uid="{CBEF839C-22C3-47C3-BB84-85D53F4BE61D}"/>
    <cellStyle name="Standaard 7 3 2 5 2 3" xfId="4986" xr:uid="{E723661D-820D-4D1B-92DE-290FC166793D}"/>
    <cellStyle name="Standaard 7 3 2 5 3" xfId="2296" xr:uid="{F4252040-EC14-43BB-845D-92983BFE6031}"/>
    <cellStyle name="Standaard 7 3 2 5 3 2" xfId="5882" xr:uid="{98C66BBE-1CAF-4F14-8B47-DEED664C08C9}"/>
    <cellStyle name="Standaard 7 3 2 5 4" xfId="4090" xr:uid="{51446667-37D1-4399-84BC-250BF5BF8F89}"/>
    <cellStyle name="Standaard 7 3 2 6" xfId="952" xr:uid="{57D6CD7F-FC98-4927-9A96-D010FDAC9046}"/>
    <cellStyle name="Standaard 7 3 2 6 2" xfId="2744" xr:uid="{6750405C-F68F-4C87-8ACA-E30EB20FC993}"/>
    <cellStyle name="Standaard 7 3 2 6 2 2" xfId="6330" xr:uid="{6A0521E8-9BA0-4A51-89A8-6F367F79A66E}"/>
    <cellStyle name="Standaard 7 3 2 6 3" xfId="4538" xr:uid="{E59099E3-9AF6-4D03-9959-2CB6AA110C81}"/>
    <cellStyle name="Standaard 7 3 2 7" xfId="1848" xr:uid="{18EB81A2-AB3A-4608-B61F-D04228F05A8B}"/>
    <cellStyle name="Standaard 7 3 2 7 2" xfId="5434" xr:uid="{9662BB45-B764-47B4-8162-AC447913D381}"/>
    <cellStyle name="Standaard 7 3 2 8" xfId="3642" xr:uid="{A4DFA927-1E2B-4A19-84BD-54ABB4C1F267}"/>
    <cellStyle name="Standaard 7 3 3" xfId="84" xr:uid="{B5BDD822-7B4E-4EF5-9658-9749C3365511}"/>
    <cellStyle name="Standaard 7 3 3 2" xfId="196" xr:uid="{756AB295-B17D-40C5-B7B4-57FFA5B4C932}"/>
    <cellStyle name="Standaard 7 3 3 2 2" xfId="420" xr:uid="{6FD6C6AB-1B2B-4C02-AAE3-97F7C4A74FF1}"/>
    <cellStyle name="Standaard 7 3 3 2 2 2" xfId="868" xr:uid="{B2EEFD0B-6728-4B85-B5DE-F36CF2915E19}"/>
    <cellStyle name="Standaard 7 3 3 2 2 2 2" xfId="1764" xr:uid="{8090A1A4-2DE8-472C-9F66-CAEA4D34A0C3}"/>
    <cellStyle name="Standaard 7 3 3 2 2 2 2 2" xfId="3556" xr:uid="{1C78D2CB-325A-463A-B09B-FB01FD5D0DC4}"/>
    <cellStyle name="Standaard 7 3 3 2 2 2 2 2 2" xfId="7142" xr:uid="{8FD68776-BC8B-45BD-AB10-C73B0DE18492}"/>
    <cellStyle name="Standaard 7 3 3 2 2 2 2 3" xfId="5350" xr:uid="{7433D619-139D-4F02-B033-9238264FD9A2}"/>
    <cellStyle name="Standaard 7 3 3 2 2 2 3" xfId="2660" xr:uid="{E9184840-04ED-4DE7-92E4-B79FA02001A0}"/>
    <cellStyle name="Standaard 7 3 3 2 2 2 3 2" xfId="6246" xr:uid="{4F5ABADD-F1BE-441B-9D18-CDC843FDB6A2}"/>
    <cellStyle name="Standaard 7 3 3 2 2 2 4" xfId="4454" xr:uid="{ADA4D8E5-3988-4523-9A95-BC3EC176527B}"/>
    <cellStyle name="Standaard 7 3 3 2 2 3" xfId="1316" xr:uid="{CAC7BF04-12AE-4DE0-A15A-FE6A8D39D156}"/>
    <cellStyle name="Standaard 7 3 3 2 2 3 2" xfId="3108" xr:uid="{FD9FEA15-F88B-40E8-B2AC-FC22768DDAFF}"/>
    <cellStyle name="Standaard 7 3 3 2 2 3 2 2" xfId="6694" xr:uid="{E03EF75B-D5CC-4BE2-9FEC-95CE026F6CB0}"/>
    <cellStyle name="Standaard 7 3 3 2 2 3 3" xfId="4902" xr:uid="{A5743F09-4B68-4D87-9FD3-23458F8FF0A4}"/>
    <cellStyle name="Standaard 7 3 3 2 2 4" xfId="2212" xr:uid="{78DC2D86-625F-4499-A18D-AA9DE6C681F4}"/>
    <cellStyle name="Standaard 7 3 3 2 2 4 2" xfId="5798" xr:uid="{5FEF6D99-060E-4E78-9D2D-8FA3ED9FF3EC}"/>
    <cellStyle name="Standaard 7 3 3 2 2 5" xfId="4006" xr:uid="{5632033C-808D-433E-8BAB-504DA1859E97}"/>
    <cellStyle name="Standaard 7 3 3 2 3" xfId="644" xr:uid="{FA692241-225C-46D7-A5E8-630E77F85E03}"/>
    <cellStyle name="Standaard 7 3 3 2 3 2" xfId="1540" xr:uid="{C70B0F6E-6CDB-4D70-B137-9A12E8467E9B}"/>
    <cellStyle name="Standaard 7 3 3 2 3 2 2" xfId="3332" xr:uid="{34C2DC5E-A65B-4F08-8E2E-EC203131393A}"/>
    <cellStyle name="Standaard 7 3 3 2 3 2 2 2" xfId="6918" xr:uid="{C07883A4-6C09-4B01-B509-6FD373F0C05C}"/>
    <cellStyle name="Standaard 7 3 3 2 3 2 3" xfId="5126" xr:uid="{A7B2106E-D1AC-432A-8735-0B3F9964A2E7}"/>
    <cellStyle name="Standaard 7 3 3 2 3 3" xfId="2436" xr:uid="{EEEF20FF-E098-4CE8-83BF-0286DA1CF102}"/>
    <cellStyle name="Standaard 7 3 3 2 3 3 2" xfId="6022" xr:uid="{C50DEA41-DF99-4DF4-B5BA-3E434B30D8E1}"/>
    <cellStyle name="Standaard 7 3 3 2 3 4" xfId="4230" xr:uid="{1B9A2721-7870-4CC8-B4DB-9CA98CD4A0AE}"/>
    <cellStyle name="Standaard 7 3 3 2 4" xfId="1092" xr:uid="{6C42FDA3-43F0-43A9-AAC4-A43DB61BEB96}"/>
    <cellStyle name="Standaard 7 3 3 2 4 2" xfId="2884" xr:uid="{7797B08F-4A4F-42AF-B4B1-39900D01FB10}"/>
    <cellStyle name="Standaard 7 3 3 2 4 2 2" xfId="6470" xr:uid="{C51C9654-D08B-4B76-A576-515E8D0B0D15}"/>
    <cellStyle name="Standaard 7 3 3 2 4 3" xfId="4678" xr:uid="{F8BECCCB-86C7-4B2D-9812-1A6A6A9089AB}"/>
    <cellStyle name="Standaard 7 3 3 2 5" xfId="1988" xr:uid="{A88B0695-5A16-4F6F-85D1-ED74F8019CD5}"/>
    <cellStyle name="Standaard 7 3 3 2 5 2" xfId="5574" xr:uid="{9F7A5DF5-79CC-42D5-970F-C351F558F6AD}"/>
    <cellStyle name="Standaard 7 3 3 2 6" xfId="3782" xr:uid="{5B4BF476-BC7F-41CD-B912-C773ED1F4E46}"/>
    <cellStyle name="Standaard 7 3 3 3" xfId="308" xr:uid="{94819599-5908-48BA-B408-005357F6AF26}"/>
    <cellStyle name="Standaard 7 3 3 3 2" xfId="756" xr:uid="{6F128602-5387-4F9A-813F-E9BA3E192A44}"/>
    <cellStyle name="Standaard 7 3 3 3 2 2" xfId="1652" xr:uid="{20DF0BC4-900F-460E-BC59-4091391A44BD}"/>
    <cellStyle name="Standaard 7 3 3 3 2 2 2" xfId="3444" xr:uid="{A3C4C193-5013-4530-8302-F0C220835458}"/>
    <cellStyle name="Standaard 7 3 3 3 2 2 2 2" xfId="7030" xr:uid="{7171B73C-B19A-44EA-B3DA-DAEC3402C7A8}"/>
    <cellStyle name="Standaard 7 3 3 3 2 2 3" xfId="5238" xr:uid="{1E9F5A62-8215-4B8B-BCBC-C60C90A0C5B1}"/>
    <cellStyle name="Standaard 7 3 3 3 2 3" xfId="2548" xr:uid="{E79CDDEF-A8C3-4A72-8148-58D51DE20F54}"/>
    <cellStyle name="Standaard 7 3 3 3 2 3 2" xfId="6134" xr:uid="{533C8240-2FA7-4CCB-B0FE-6238B80AB069}"/>
    <cellStyle name="Standaard 7 3 3 3 2 4" xfId="4342" xr:uid="{B7181840-EF57-488F-9B9F-8AFCD0B0444A}"/>
    <cellStyle name="Standaard 7 3 3 3 3" xfId="1204" xr:uid="{2B889B6E-B159-4A59-95D9-19F502B6B372}"/>
    <cellStyle name="Standaard 7 3 3 3 3 2" xfId="2996" xr:uid="{2C0779F8-1ADD-405D-B600-8103F94591BE}"/>
    <cellStyle name="Standaard 7 3 3 3 3 2 2" xfId="6582" xr:uid="{64EC0C2F-705E-4718-AEB3-0D9C1B388A54}"/>
    <cellStyle name="Standaard 7 3 3 3 3 3" xfId="4790" xr:uid="{F0B6790D-EDFE-47EE-B603-2504E1D76E25}"/>
    <cellStyle name="Standaard 7 3 3 3 4" xfId="2100" xr:uid="{3807990B-1A0E-40C5-8ECF-4CE14872F7E5}"/>
    <cellStyle name="Standaard 7 3 3 3 4 2" xfId="5686" xr:uid="{6AB91D3F-5AC4-4280-BA23-C4E0F8C188C7}"/>
    <cellStyle name="Standaard 7 3 3 3 5" xfId="3894" xr:uid="{8A081C70-1949-4C53-86F1-2C62B065DD2E}"/>
    <cellStyle name="Standaard 7 3 3 4" xfId="532" xr:uid="{3D0AD542-376F-4949-A86F-ECA4FF35B148}"/>
    <cellStyle name="Standaard 7 3 3 4 2" xfId="1428" xr:uid="{2B4E2ED9-096C-4577-8941-37889C7DCE51}"/>
    <cellStyle name="Standaard 7 3 3 4 2 2" xfId="3220" xr:uid="{9C6850CD-8D81-4E4A-9B71-A9675FF59826}"/>
    <cellStyle name="Standaard 7 3 3 4 2 2 2" xfId="6806" xr:uid="{08A0FAA0-C31E-4E88-BAA2-A446A4D91DE3}"/>
    <cellStyle name="Standaard 7 3 3 4 2 3" xfId="5014" xr:uid="{7F5DD123-2540-4621-951E-6F70CCBE72BA}"/>
    <cellStyle name="Standaard 7 3 3 4 3" xfId="2324" xr:uid="{8903D563-2DC0-411B-857D-1533E2B14A87}"/>
    <cellStyle name="Standaard 7 3 3 4 3 2" xfId="5910" xr:uid="{BC1D0748-0D21-45D5-A8A2-5C70DE84A25E}"/>
    <cellStyle name="Standaard 7 3 3 4 4" xfId="4118" xr:uid="{4B42A166-27C9-4B92-AAC9-F7FE98983E86}"/>
    <cellStyle name="Standaard 7 3 3 5" xfId="980" xr:uid="{B0D245CA-F96F-45D7-AC22-CA5F48E9E172}"/>
    <cellStyle name="Standaard 7 3 3 5 2" xfId="2772" xr:uid="{943D536A-5CAA-4D45-9214-F0CB5E1F8A36}"/>
    <cellStyle name="Standaard 7 3 3 5 2 2" xfId="6358" xr:uid="{F82D4204-F9A2-426E-8A52-89CAE3D98195}"/>
    <cellStyle name="Standaard 7 3 3 5 3" xfId="4566" xr:uid="{A4208F33-E469-410C-B9E4-8B70BB932556}"/>
    <cellStyle name="Standaard 7 3 3 6" xfId="1876" xr:uid="{A33802C7-A2CA-454F-8BA5-19351156C348}"/>
    <cellStyle name="Standaard 7 3 3 6 2" xfId="5462" xr:uid="{75803C57-80FE-479F-AA91-BEA547529A02}"/>
    <cellStyle name="Standaard 7 3 3 7" xfId="3670" xr:uid="{5E053E78-742E-4D2F-A4BC-328FF2B7A82A}"/>
    <cellStyle name="Standaard 7 3 4" xfId="140" xr:uid="{9B4B4F8C-2EEA-4674-B8E6-A1175EBFFDEC}"/>
    <cellStyle name="Standaard 7 3 4 2" xfId="364" xr:uid="{B58ACC49-8311-4AB4-8F73-CC92162B05DB}"/>
    <cellStyle name="Standaard 7 3 4 2 2" xfId="812" xr:uid="{2CC3DA83-D4CB-47BC-A77D-BE0544121D5B}"/>
    <cellStyle name="Standaard 7 3 4 2 2 2" xfId="1708" xr:uid="{5AE5B666-C5A9-4C7A-B59E-C562F7372195}"/>
    <cellStyle name="Standaard 7 3 4 2 2 2 2" xfId="3500" xr:uid="{1F215E39-B10A-4B6F-B066-936AA8ACE7C5}"/>
    <cellStyle name="Standaard 7 3 4 2 2 2 2 2" xfId="7086" xr:uid="{5149A499-1921-4DE8-A733-F4330BFA40A4}"/>
    <cellStyle name="Standaard 7 3 4 2 2 2 3" xfId="5294" xr:uid="{2265162F-8573-480C-99E7-2AA8F5117DE1}"/>
    <cellStyle name="Standaard 7 3 4 2 2 3" xfId="2604" xr:uid="{836E1D7D-7A91-41E2-A8B9-BBEE6B2D9945}"/>
    <cellStyle name="Standaard 7 3 4 2 2 3 2" xfId="6190" xr:uid="{93F167A7-ED83-4493-883C-0543E0D809FF}"/>
    <cellStyle name="Standaard 7 3 4 2 2 4" xfId="4398" xr:uid="{97A586F2-FB5F-44CB-B5CE-5C4A406541AE}"/>
    <cellStyle name="Standaard 7 3 4 2 3" xfId="1260" xr:uid="{6E9123F0-D449-49D3-B530-2EA93219FB35}"/>
    <cellStyle name="Standaard 7 3 4 2 3 2" xfId="3052" xr:uid="{9618A8A6-6866-4C8F-8D74-6F543CE53738}"/>
    <cellStyle name="Standaard 7 3 4 2 3 2 2" xfId="6638" xr:uid="{656CDC6A-F60F-47D8-8C9B-B3667333B911}"/>
    <cellStyle name="Standaard 7 3 4 2 3 3" xfId="4846" xr:uid="{433B6273-1DAA-497F-835B-D42654FABE4D}"/>
    <cellStyle name="Standaard 7 3 4 2 4" xfId="2156" xr:uid="{75E55588-09AE-48FA-A3B2-FE716789A22A}"/>
    <cellStyle name="Standaard 7 3 4 2 4 2" xfId="5742" xr:uid="{CD890B80-B982-432A-B148-5201FE2F080B}"/>
    <cellStyle name="Standaard 7 3 4 2 5" xfId="3950" xr:uid="{C242E4AD-165B-4526-92E5-E717A779CFC9}"/>
    <cellStyle name="Standaard 7 3 4 3" xfId="588" xr:uid="{1AC44818-2254-4A52-BF13-E1F77D52AC48}"/>
    <cellStyle name="Standaard 7 3 4 3 2" xfId="1484" xr:uid="{11DD436B-BBA2-400B-BBEA-5CC3408EF3F4}"/>
    <cellStyle name="Standaard 7 3 4 3 2 2" xfId="3276" xr:uid="{5EC679F6-316D-4C16-BA14-3CC246B33582}"/>
    <cellStyle name="Standaard 7 3 4 3 2 2 2" xfId="6862" xr:uid="{A4C5B2F4-B6C2-4EDF-AB46-F7DF28441F2D}"/>
    <cellStyle name="Standaard 7 3 4 3 2 3" xfId="5070" xr:uid="{A098090F-090F-45FF-A1C6-B9EEF1BD15FB}"/>
    <cellStyle name="Standaard 7 3 4 3 3" xfId="2380" xr:uid="{FB8D1A11-71AF-4AAA-A4F3-D861B81503CF}"/>
    <cellStyle name="Standaard 7 3 4 3 3 2" xfId="5966" xr:uid="{2F629A94-3CB2-4A51-B383-982E1544D12C}"/>
    <cellStyle name="Standaard 7 3 4 3 4" xfId="4174" xr:uid="{B681BFAB-0996-4199-914D-346583C119D5}"/>
    <cellStyle name="Standaard 7 3 4 4" xfId="1036" xr:uid="{B61B33F5-FEED-42F2-9DCC-4D2812ECD3A6}"/>
    <cellStyle name="Standaard 7 3 4 4 2" xfId="2828" xr:uid="{B2219AF6-D215-486D-AD63-24315DB18B72}"/>
    <cellStyle name="Standaard 7 3 4 4 2 2" xfId="6414" xr:uid="{D42FAD74-CA74-4DA2-8493-8F140677DB8F}"/>
    <cellStyle name="Standaard 7 3 4 4 3" xfId="4622" xr:uid="{BA8C71A0-0224-46A6-985B-37B4C4826FF9}"/>
    <cellStyle name="Standaard 7 3 4 5" xfId="1932" xr:uid="{0735DCA6-02EB-410B-8B76-DB04A8DD7892}"/>
    <cellStyle name="Standaard 7 3 4 5 2" xfId="5518" xr:uid="{73E24B8A-2247-422C-8E66-E17B0B4B8A19}"/>
    <cellStyle name="Standaard 7 3 4 6" xfId="3726" xr:uid="{942ACA19-4E75-403F-88C2-4F0F94093D05}"/>
    <cellStyle name="Standaard 7 3 5" xfId="252" xr:uid="{4B4940AD-46BD-4E5B-BDAE-BD16650855CE}"/>
    <cellStyle name="Standaard 7 3 5 2" xfId="700" xr:uid="{D76E48D9-9977-444B-8AD9-FD8E6D902A7B}"/>
    <cellStyle name="Standaard 7 3 5 2 2" xfId="1596" xr:uid="{0BE18A9C-615E-45DE-BD08-72ADD71105FD}"/>
    <cellStyle name="Standaard 7 3 5 2 2 2" xfId="3388" xr:uid="{D0CDE496-C48E-4F73-A72A-BD661C6C53D4}"/>
    <cellStyle name="Standaard 7 3 5 2 2 2 2" xfId="6974" xr:uid="{77BBF2A9-8CB9-4DAA-B524-4D6E22E653BB}"/>
    <cellStyle name="Standaard 7 3 5 2 2 3" xfId="5182" xr:uid="{23BED0FF-2E14-45C9-A575-F6F4E6B32955}"/>
    <cellStyle name="Standaard 7 3 5 2 3" xfId="2492" xr:uid="{81FA7466-19C1-44E8-95C1-0D59B958C128}"/>
    <cellStyle name="Standaard 7 3 5 2 3 2" xfId="6078" xr:uid="{B273DD76-8FA6-4021-B8AE-5B9D477B2416}"/>
    <cellStyle name="Standaard 7 3 5 2 4" xfId="4286" xr:uid="{AF064E0C-D97F-4B1D-92B6-0177D3D16384}"/>
    <cellStyle name="Standaard 7 3 5 3" xfId="1148" xr:uid="{B1C27C44-08FA-431C-B688-CF6A8A66D027}"/>
    <cellStyle name="Standaard 7 3 5 3 2" xfId="2940" xr:uid="{1267CC44-C056-45EE-9F19-29D1C508AD00}"/>
    <cellStyle name="Standaard 7 3 5 3 2 2" xfId="6526" xr:uid="{0197892B-68E2-4908-B082-1C17BBFE4B6E}"/>
    <cellStyle name="Standaard 7 3 5 3 3" xfId="4734" xr:uid="{F406CA90-73B8-4526-9C4F-33F74F83FB9A}"/>
    <cellStyle name="Standaard 7 3 5 4" xfId="2044" xr:uid="{FF149917-58EB-4C37-B7ED-FC0CC2F89E2A}"/>
    <cellStyle name="Standaard 7 3 5 4 2" xfId="5630" xr:uid="{9AFCFD12-4CA5-4D9D-9E2F-6CD98C93DADD}"/>
    <cellStyle name="Standaard 7 3 5 5" xfId="3838" xr:uid="{76FF7DBD-3DB5-462C-BFEB-9EC2031EB21E}"/>
    <cellStyle name="Standaard 7 3 6" xfId="476" xr:uid="{1274D32E-9395-48FB-84E9-7344A94C4C72}"/>
    <cellStyle name="Standaard 7 3 6 2" xfId="1372" xr:uid="{E662B7C9-7ED4-4644-BEC2-9093AD62FC6E}"/>
    <cellStyle name="Standaard 7 3 6 2 2" xfId="3164" xr:uid="{DFA6989C-9AA2-4089-892A-DC742A8C7B69}"/>
    <cellStyle name="Standaard 7 3 6 2 2 2" xfId="6750" xr:uid="{64058E4A-88CD-4623-8E02-9DF825B19AA3}"/>
    <cellStyle name="Standaard 7 3 6 2 3" xfId="4958" xr:uid="{5926062E-E38F-4633-B844-256B081A522D}"/>
    <cellStyle name="Standaard 7 3 6 3" xfId="2268" xr:uid="{139F6CA1-B193-4CDC-923A-E2D1A32E4026}"/>
    <cellStyle name="Standaard 7 3 6 3 2" xfId="5854" xr:uid="{A5349FAD-9D4F-4D45-BEB6-37439C441A8A}"/>
    <cellStyle name="Standaard 7 3 6 4" xfId="4062" xr:uid="{848DA30E-5B7C-4B89-8863-9DE276134469}"/>
    <cellStyle name="Standaard 7 3 7" xfId="924" xr:uid="{55073D51-1FC0-41C8-B1C9-6FBD76C266F9}"/>
    <cellStyle name="Standaard 7 3 7 2" xfId="2716" xr:uid="{74C8CE48-7F87-4614-97B2-FE05AD6BBD2D}"/>
    <cellStyle name="Standaard 7 3 7 2 2" xfId="6302" xr:uid="{EF1853B7-61EA-4F5C-9457-D70D321EFFAC}"/>
    <cellStyle name="Standaard 7 3 7 3" xfId="4510" xr:uid="{39F9FB2C-A2DB-4F91-A102-F1417E8C6EEC}"/>
    <cellStyle name="Standaard 7 3 8" xfId="1820" xr:uid="{2C9817FC-C44D-46A5-9C0B-BBF0C60574AF}"/>
    <cellStyle name="Standaard 7 3 8 2" xfId="5406" xr:uid="{25EFA050-EF9A-4997-9830-D281452751A7}"/>
    <cellStyle name="Standaard 7 3 9" xfId="3614" xr:uid="{7BCE13ED-A516-47CD-AEB9-72EB5BA94AB2}"/>
    <cellStyle name="Standaard 7 4" xfId="42" xr:uid="{8CE8471C-5B5D-4813-B39C-2A69FAFDCBF0}"/>
    <cellStyle name="Standaard 7 4 2" xfId="98" xr:uid="{B965C484-008F-468B-8818-86BF65EEAB8A}"/>
    <cellStyle name="Standaard 7 4 2 2" xfId="210" xr:uid="{BDD65642-4942-442C-935C-D8FA935CDF2A}"/>
    <cellStyle name="Standaard 7 4 2 2 2" xfId="434" xr:uid="{3249B921-5893-4CB9-976A-866A7CB9ECAD}"/>
    <cellStyle name="Standaard 7 4 2 2 2 2" xfId="882" xr:uid="{783383BD-A7A4-4508-BA25-4A436524EC8B}"/>
    <cellStyle name="Standaard 7 4 2 2 2 2 2" xfId="1778" xr:uid="{5D8546C9-9A91-4896-88EF-00F613D81272}"/>
    <cellStyle name="Standaard 7 4 2 2 2 2 2 2" xfId="3570" xr:uid="{E321D59D-A541-4729-8F6E-311C6BF04BC1}"/>
    <cellStyle name="Standaard 7 4 2 2 2 2 2 2 2" xfId="7156" xr:uid="{4C581FBC-E6B2-4AAA-AC12-1FB4DF761465}"/>
    <cellStyle name="Standaard 7 4 2 2 2 2 2 3" xfId="5364" xr:uid="{8AD6F090-8ADA-47E3-830A-CF9022D17C14}"/>
    <cellStyle name="Standaard 7 4 2 2 2 2 3" xfId="2674" xr:uid="{6A719876-ECFD-4F69-8FDC-302CC9AD3C73}"/>
    <cellStyle name="Standaard 7 4 2 2 2 2 3 2" xfId="6260" xr:uid="{4B22490A-2BB3-4E2D-AE37-EB446F5A0F15}"/>
    <cellStyle name="Standaard 7 4 2 2 2 2 4" xfId="4468" xr:uid="{370BBB5A-823B-4439-A61E-E14A8FA8280F}"/>
    <cellStyle name="Standaard 7 4 2 2 2 3" xfId="1330" xr:uid="{7548147F-24C1-4933-BA8C-B52F94F0C4AF}"/>
    <cellStyle name="Standaard 7 4 2 2 2 3 2" xfId="3122" xr:uid="{53D36E2A-CE46-4F34-8BC4-E5B648A3C7CF}"/>
    <cellStyle name="Standaard 7 4 2 2 2 3 2 2" xfId="6708" xr:uid="{4E7F6114-B884-4424-ADF1-49358C412044}"/>
    <cellStyle name="Standaard 7 4 2 2 2 3 3" xfId="4916" xr:uid="{06B4D922-EDAA-47EE-AAD2-B8BD7FE249AD}"/>
    <cellStyle name="Standaard 7 4 2 2 2 4" xfId="2226" xr:uid="{3637464D-9AC9-4DF8-BB7A-2498EF6AAEB3}"/>
    <cellStyle name="Standaard 7 4 2 2 2 4 2" xfId="5812" xr:uid="{E39850CB-B220-4B0A-82EC-79BC0E472000}"/>
    <cellStyle name="Standaard 7 4 2 2 2 5" xfId="4020" xr:uid="{31428371-DD7D-4F70-B64A-2BFC1715281F}"/>
    <cellStyle name="Standaard 7 4 2 2 3" xfId="658" xr:uid="{1DC66D5E-D4F7-4438-B473-C36291DBD000}"/>
    <cellStyle name="Standaard 7 4 2 2 3 2" xfId="1554" xr:uid="{22547F68-A0F8-467A-91C1-C7854CACDFF0}"/>
    <cellStyle name="Standaard 7 4 2 2 3 2 2" xfId="3346" xr:uid="{0EA22B4E-7971-4F23-BB36-C6BEBC1962CF}"/>
    <cellStyle name="Standaard 7 4 2 2 3 2 2 2" xfId="6932" xr:uid="{A18E96C9-3A85-4E8E-A48E-51D6B8A1F926}"/>
    <cellStyle name="Standaard 7 4 2 2 3 2 3" xfId="5140" xr:uid="{44C81FF8-FFCC-4398-9347-F480809976FA}"/>
    <cellStyle name="Standaard 7 4 2 2 3 3" xfId="2450" xr:uid="{B1A26037-2A12-4DE4-80FF-CC34FF6E8566}"/>
    <cellStyle name="Standaard 7 4 2 2 3 3 2" xfId="6036" xr:uid="{B4775E41-2642-4F0B-82D8-382C203F0999}"/>
    <cellStyle name="Standaard 7 4 2 2 3 4" xfId="4244" xr:uid="{4BFBDE03-1F35-42BC-AF54-381DA8289F08}"/>
    <cellStyle name="Standaard 7 4 2 2 4" xfId="1106" xr:uid="{95908A7F-EFE1-4BB0-A4F1-CB00FC742AA4}"/>
    <cellStyle name="Standaard 7 4 2 2 4 2" xfId="2898" xr:uid="{3457A307-A616-4E89-8B57-69824C5FCA56}"/>
    <cellStyle name="Standaard 7 4 2 2 4 2 2" xfId="6484" xr:uid="{7616FF36-7E1D-4B70-8CD0-504DDF2292CB}"/>
    <cellStyle name="Standaard 7 4 2 2 4 3" xfId="4692" xr:uid="{D1F72A7F-08AE-42E1-B948-37FA5C2EE9B3}"/>
    <cellStyle name="Standaard 7 4 2 2 5" xfId="2002" xr:uid="{E3563A43-CCA4-486F-BFD0-744B88C3B970}"/>
    <cellStyle name="Standaard 7 4 2 2 5 2" xfId="5588" xr:uid="{39F22C73-C83A-4F76-965F-19CF3702D72A}"/>
    <cellStyle name="Standaard 7 4 2 2 6" xfId="3796" xr:uid="{C0056DEB-0E3E-4FD2-BEB9-9C5B16B74B06}"/>
    <cellStyle name="Standaard 7 4 2 3" xfId="322" xr:uid="{DAE12A76-71AC-46AA-8D92-684CFE306A5A}"/>
    <cellStyle name="Standaard 7 4 2 3 2" xfId="770" xr:uid="{E7E14D89-D123-400A-A208-1CDDE333AD32}"/>
    <cellStyle name="Standaard 7 4 2 3 2 2" xfId="1666" xr:uid="{9AA1C1DA-E6A0-468B-99B4-61007B6DFF19}"/>
    <cellStyle name="Standaard 7 4 2 3 2 2 2" xfId="3458" xr:uid="{A0833244-7E6A-4BC8-BF4C-452209C6CC0C}"/>
    <cellStyle name="Standaard 7 4 2 3 2 2 2 2" xfId="7044" xr:uid="{8D8ED296-E5A9-4467-8C49-328908EA970D}"/>
    <cellStyle name="Standaard 7 4 2 3 2 2 3" xfId="5252" xr:uid="{A8F2E728-D0A3-4B3D-9323-C748EE82DA98}"/>
    <cellStyle name="Standaard 7 4 2 3 2 3" xfId="2562" xr:uid="{F2E703D8-B411-43AB-933E-788949CDA18B}"/>
    <cellStyle name="Standaard 7 4 2 3 2 3 2" xfId="6148" xr:uid="{C68BC95F-0595-4352-87EC-4E8250DE9A4B}"/>
    <cellStyle name="Standaard 7 4 2 3 2 4" xfId="4356" xr:uid="{F8204841-C9D3-4C2F-B169-F0E7A34EB1BE}"/>
    <cellStyle name="Standaard 7 4 2 3 3" xfId="1218" xr:uid="{53E6E9E3-3AC6-435F-A2CE-8973820598B7}"/>
    <cellStyle name="Standaard 7 4 2 3 3 2" xfId="3010" xr:uid="{062D4F32-80E5-4825-9243-869E0F9D5058}"/>
    <cellStyle name="Standaard 7 4 2 3 3 2 2" xfId="6596" xr:uid="{231C4D2B-0978-404D-9E0F-1F29AD216974}"/>
    <cellStyle name="Standaard 7 4 2 3 3 3" xfId="4804" xr:uid="{71EC6CD4-A6E1-499C-A4B6-FD6FAE48F03C}"/>
    <cellStyle name="Standaard 7 4 2 3 4" xfId="2114" xr:uid="{837863D8-C15B-4BFF-8758-F765C8AB58EC}"/>
    <cellStyle name="Standaard 7 4 2 3 4 2" xfId="5700" xr:uid="{04CB84CB-32C6-4713-8578-83A44B829EEF}"/>
    <cellStyle name="Standaard 7 4 2 3 5" xfId="3908" xr:uid="{B5E93A39-3909-493D-9B90-815F5DC2BA8D}"/>
    <cellStyle name="Standaard 7 4 2 4" xfId="546" xr:uid="{64C6442C-EACB-49EF-9B18-C97E73711BAF}"/>
    <cellStyle name="Standaard 7 4 2 4 2" xfId="1442" xr:uid="{E685D260-4836-4C3F-B07E-7F3DA7F72FD8}"/>
    <cellStyle name="Standaard 7 4 2 4 2 2" xfId="3234" xr:uid="{BC60E64F-44F3-4A15-BF71-934BE79E0312}"/>
    <cellStyle name="Standaard 7 4 2 4 2 2 2" xfId="6820" xr:uid="{5DE57557-11B2-4872-ADA0-FA42A7382314}"/>
    <cellStyle name="Standaard 7 4 2 4 2 3" xfId="5028" xr:uid="{A238C7CE-FC27-4719-8A43-6F4A8BD70F04}"/>
    <cellStyle name="Standaard 7 4 2 4 3" xfId="2338" xr:uid="{6ED984C5-682B-4E6A-9109-4C11997979AB}"/>
    <cellStyle name="Standaard 7 4 2 4 3 2" xfId="5924" xr:uid="{7D740E8A-F545-48AE-8393-A5D78C334214}"/>
    <cellStyle name="Standaard 7 4 2 4 4" xfId="4132" xr:uid="{888D92EB-B6D2-4B9D-A573-1A6F46ECF499}"/>
    <cellStyle name="Standaard 7 4 2 5" xfId="994" xr:uid="{4D14490D-5A20-496D-AC2D-A1024CE032CA}"/>
    <cellStyle name="Standaard 7 4 2 5 2" xfId="2786" xr:uid="{33BEC60A-7FEF-414A-BB0E-80D7C0584DD9}"/>
    <cellStyle name="Standaard 7 4 2 5 2 2" xfId="6372" xr:uid="{970C2C5E-CC94-44E9-9E8B-C90663E6E3DD}"/>
    <cellStyle name="Standaard 7 4 2 5 3" xfId="4580" xr:uid="{DFFE4332-6118-4639-A211-BE8E1C352D05}"/>
    <cellStyle name="Standaard 7 4 2 6" xfId="1890" xr:uid="{EA9B3ABD-EF68-437C-9098-329FE67482EE}"/>
    <cellStyle name="Standaard 7 4 2 6 2" xfId="5476" xr:uid="{1B198970-1E07-49C7-982C-097BE7208EFE}"/>
    <cellStyle name="Standaard 7 4 2 7" xfId="3684" xr:uid="{A42FE016-5504-49D4-A341-4F27DD6717AC}"/>
    <cellStyle name="Standaard 7 4 3" xfId="154" xr:uid="{714C1939-84BB-4747-846F-6A3009B3DA44}"/>
    <cellStyle name="Standaard 7 4 3 2" xfId="378" xr:uid="{80DEF5F6-7BA4-41C9-B54D-B9FF274D0F8F}"/>
    <cellStyle name="Standaard 7 4 3 2 2" xfId="826" xr:uid="{7B6ED0B7-FEBE-4092-B48C-CC749B4EAE92}"/>
    <cellStyle name="Standaard 7 4 3 2 2 2" xfId="1722" xr:uid="{B20559B8-5868-4E66-B587-8420B3831EFB}"/>
    <cellStyle name="Standaard 7 4 3 2 2 2 2" xfId="3514" xr:uid="{4CB37D72-EA1E-4E9A-AB46-C09D7C5AA1F3}"/>
    <cellStyle name="Standaard 7 4 3 2 2 2 2 2" xfId="7100" xr:uid="{8537F9C5-FD2F-4EC1-AAD7-022C48AB77D9}"/>
    <cellStyle name="Standaard 7 4 3 2 2 2 3" xfId="5308" xr:uid="{A5D60AFF-7C6B-40B7-911F-4CA25D9E08D2}"/>
    <cellStyle name="Standaard 7 4 3 2 2 3" xfId="2618" xr:uid="{B8389FD7-F23A-42AA-85EC-A572C1702F0B}"/>
    <cellStyle name="Standaard 7 4 3 2 2 3 2" xfId="6204" xr:uid="{073861CD-5AF6-4913-B305-B03900E7DCE2}"/>
    <cellStyle name="Standaard 7 4 3 2 2 4" xfId="4412" xr:uid="{28FDE376-C340-4D4D-A6C1-ECDA74720D65}"/>
    <cellStyle name="Standaard 7 4 3 2 3" xfId="1274" xr:uid="{99B9559A-EA96-4EEF-AB3D-7F9EDFE459D9}"/>
    <cellStyle name="Standaard 7 4 3 2 3 2" xfId="3066" xr:uid="{E8CF185B-E016-4A9C-9942-5654AC9E7F39}"/>
    <cellStyle name="Standaard 7 4 3 2 3 2 2" xfId="6652" xr:uid="{D0CB2695-6E10-4A9C-9AF6-D4C5B93AB278}"/>
    <cellStyle name="Standaard 7 4 3 2 3 3" xfId="4860" xr:uid="{C76FEB5F-DE6A-4514-9AD4-CBEBCC7A50DD}"/>
    <cellStyle name="Standaard 7 4 3 2 4" xfId="2170" xr:uid="{73F82FC6-23F2-4C2D-A5CD-E6E7B67307A3}"/>
    <cellStyle name="Standaard 7 4 3 2 4 2" xfId="5756" xr:uid="{F3F1B208-F713-48C1-B667-9B860D969905}"/>
    <cellStyle name="Standaard 7 4 3 2 5" xfId="3964" xr:uid="{3EA30F8C-8A50-438D-9D43-0632BD40131B}"/>
    <cellStyle name="Standaard 7 4 3 3" xfId="602" xr:uid="{BB5D7B63-30C7-4F8C-BA42-D299B7CEE18D}"/>
    <cellStyle name="Standaard 7 4 3 3 2" xfId="1498" xr:uid="{D354C9B1-E51C-457A-9510-3679FCBE9ECA}"/>
    <cellStyle name="Standaard 7 4 3 3 2 2" xfId="3290" xr:uid="{BB32D884-355F-4FDE-BA86-36FCAF28BBE8}"/>
    <cellStyle name="Standaard 7 4 3 3 2 2 2" xfId="6876" xr:uid="{E542E862-250D-4F7B-A3F8-C60C7703752A}"/>
    <cellStyle name="Standaard 7 4 3 3 2 3" xfId="5084" xr:uid="{A37E81D2-A8C4-4144-8AF0-1FF627AB5100}"/>
    <cellStyle name="Standaard 7 4 3 3 3" xfId="2394" xr:uid="{AF060E38-DA5F-4859-8068-EC0C31C003AC}"/>
    <cellStyle name="Standaard 7 4 3 3 3 2" xfId="5980" xr:uid="{74EB3815-66AA-4FA5-8C48-95995947F013}"/>
    <cellStyle name="Standaard 7 4 3 3 4" xfId="4188" xr:uid="{1779C1CC-EAE9-4A50-B18C-8573E6F6FAF9}"/>
    <cellStyle name="Standaard 7 4 3 4" xfId="1050" xr:uid="{824E9114-6FDC-41C6-931D-09C373EEAFBB}"/>
    <cellStyle name="Standaard 7 4 3 4 2" xfId="2842" xr:uid="{6EB89B27-0FDA-49B9-B03D-747DB1BED4EE}"/>
    <cellStyle name="Standaard 7 4 3 4 2 2" xfId="6428" xr:uid="{23F8598E-1EF6-4D29-9F19-0E0C89491E28}"/>
    <cellStyle name="Standaard 7 4 3 4 3" xfId="4636" xr:uid="{A2AA1EF5-BEFF-44B8-8691-F251081F53A4}"/>
    <cellStyle name="Standaard 7 4 3 5" xfId="1946" xr:uid="{C7086DFE-8B49-4CF9-ABCF-8B054D51E208}"/>
    <cellStyle name="Standaard 7 4 3 5 2" xfId="5532" xr:uid="{27B00415-A870-41D2-973D-3480C60EF536}"/>
    <cellStyle name="Standaard 7 4 3 6" xfId="3740" xr:uid="{A5F6252F-7612-4179-B7E2-79880ACB37C1}"/>
    <cellStyle name="Standaard 7 4 4" xfId="266" xr:uid="{FAD26258-26D3-4A26-92C7-E5DFD227043F}"/>
    <cellStyle name="Standaard 7 4 4 2" xfId="714" xr:uid="{A9963F7A-05C6-4DED-B9CB-060FDEDA960F}"/>
    <cellStyle name="Standaard 7 4 4 2 2" xfId="1610" xr:uid="{5331E7EE-440B-4F97-B529-F9C59A31097F}"/>
    <cellStyle name="Standaard 7 4 4 2 2 2" xfId="3402" xr:uid="{040F7001-45D7-4019-AB5E-83E92E686731}"/>
    <cellStyle name="Standaard 7 4 4 2 2 2 2" xfId="6988" xr:uid="{D6745FEF-9146-483D-9A3F-341EB51F1989}"/>
    <cellStyle name="Standaard 7 4 4 2 2 3" xfId="5196" xr:uid="{6B68FAC2-8253-4AEB-B1F6-F813B750B97D}"/>
    <cellStyle name="Standaard 7 4 4 2 3" xfId="2506" xr:uid="{CA532779-C3FD-4F51-BAC4-CAAA4305F957}"/>
    <cellStyle name="Standaard 7 4 4 2 3 2" xfId="6092" xr:uid="{5121238D-331C-4578-81E7-35E8E84863BC}"/>
    <cellStyle name="Standaard 7 4 4 2 4" xfId="4300" xr:uid="{8BA29C5A-9465-421D-8C51-CA08CA120C15}"/>
    <cellStyle name="Standaard 7 4 4 3" xfId="1162" xr:uid="{90DB6F81-F9BB-4860-AC31-559FC2B48883}"/>
    <cellStyle name="Standaard 7 4 4 3 2" xfId="2954" xr:uid="{1B45B92D-32A1-4112-9974-5CDEF88AA5ED}"/>
    <cellStyle name="Standaard 7 4 4 3 2 2" xfId="6540" xr:uid="{E7A4EB8B-6FBA-4EFD-A65F-138BE75A6FD7}"/>
    <cellStyle name="Standaard 7 4 4 3 3" xfId="4748" xr:uid="{0659B0C3-1BF1-401A-98A2-8136959BD05B}"/>
    <cellStyle name="Standaard 7 4 4 4" xfId="2058" xr:uid="{AEB6ADA2-115D-44E5-9D72-AC4B7CA3AAA1}"/>
    <cellStyle name="Standaard 7 4 4 4 2" xfId="5644" xr:uid="{8696CCE6-B845-4589-BAFF-33E7F75D48D7}"/>
    <cellStyle name="Standaard 7 4 4 5" xfId="3852" xr:uid="{55329BFD-D399-470F-B00D-2A3D8492F24D}"/>
    <cellStyle name="Standaard 7 4 5" xfId="490" xr:uid="{CB87FE9B-26AB-49B1-A0F7-B161CB0779F1}"/>
    <cellStyle name="Standaard 7 4 5 2" xfId="1386" xr:uid="{9C2AD779-8ADC-4736-8517-5BAB5A0D2ABA}"/>
    <cellStyle name="Standaard 7 4 5 2 2" xfId="3178" xr:uid="{756CCF6B-8AC9-4DA5-98C6-107E206F91C0}"/>
    <cellStyle name="Standaard 7 4 5 2 2 2" xfId="6764" xr:uid="{93CB662A-5D38-4475-B45A-926C0741F09E}"/>
    <cellStyle name="Standaard 7 4 5 2 3" xfId="4972" xr:uid="{CC44E9F6-6063-4C19-81A3-AB7913624B29}"/>
    <cellStyle name="Standaard 7 4 5 3" xfId="2282" xr:uid="{2B6F5E7B-0D67-4E51-A249-A4BCCB424A3C}"/>
    <cellStyle name="Standaard 7 4 5 3 2" xfId="5868" xr:uid="{A2DA9AAB-EF1B-4DB7-9060-3509CDE3A149}"/>
    <cellStyle name="Standaard 7 4 5 4" xfId="4076" xr:uid="{A8BFF4C4-2800-4A6D-90DA-737333751FDF}"/>
    <cellStyle name="Standaard 7 4 6" xfId="938" xr:uid="{B704B776-C212-4729-8C73-9CFFDA6C813F}"/>
    <cellStyle name="Standaard 7 4 6 2" xfId="2730" xr:uid="{34A7ADA2-2560-4DC4-A8D1-26357AC84290}"/>
    <cellStyle name="Standaard 7 4 6 2 2" xfId="6316" xr:uid="{34E6D621-6F5D-4E84-A483-B4FCEB37A197}"/>
    <cellStyle name="Standaard 7 4 6 3" xfId="4524" xr:uid="{CC7AC76D-8724-49D6-B44C-44166477E8D1}"/>
    <cellStyle name="Standaard 7 4 7" xfId="1834" xr:uid="{4E265E60-5F90-462B-830A-91AFE5082717}"/>
    <cellStyle name="Standaard 7 4 7 2" xfId="5420" xr:uid="{A6BE069A-0860-4165-AE7F-F2B293E3839A}"/>
    <cellStyle name="Standaard 7 4 8" xfId="3628" xr:uid="{63706B45-47DF-43E7-A280-C1744A881A15}"/>
    <cellStyle name="Standaard 7 5" xfId="70" xr:uid="{4A03DC8F-96EE-45D7-9F80-8D24E06E22B3}"/>
    <cellStyle name="Standaard 7 5 2" xfId="182" xr:uid="{FDBDB2F0-6920-4F2C-9802-10A62A8AF6BF}"/>
    <cellStyle name="Standaard 7 5 2 2" xfId="406" xr:uid="{FE417BAB-599F-4999-B0F7-E2DD80C9084E}"/>
    <cellStyle name="Standaard 7 5 2 2 2" xfId="854" xr:uid="{763FBCFF-F1DC-4003-B49A-A6B922F04D56}"/>
    <cellStyle name="Standaard 7 5 2 2 2 2" xfId="1750" xr:uid="{6D387AD2-B1E1-4768-9DED-3F36E8EBCE67}"/>
    <cellStyle name="Standaard 7 5 2 2 2 2 2" xfId="3542" xr:uid="{E6A672EF-24C0-4C82-9789-9A39F1721269}"/>
    <cellStyle name="Standaard 7 5 2 2 2 2 2 2" xfId="7128" xr:uid="{2B7E5309-6FCB-492F-99ED-DBB4A57CB461}"/>
    <cellStyle name="Standaard 7 5 2 2 2 2 3" xfId="5336" xr:uid="{0BF3D619-55AE-4186-A2E6-05C8BFE26C52}"/>
    <cellStyle name="Standaard 7 5 2 2 2 3" xfId="2646" xr:uid="{0DE7FCB8-49E6-480E-A3DA-2D91176D72AE}"/>
    <cellStyle name="Standaard 7 5 2 2 2 3 2" xfId="6232" xr:uid="{40CAE5F6-36AF-4B1D-ADB5-DA145650C880}"/>
    <cellStyle name="Standaard 7 5 2 2 2 4" xfId="4440" xr:uid="{B1496F8C-DBE1-4DDA-AFE7-D06AFBEA2606}"/>
    <cellStyle name="Standaard 7 5 2 2 3" xfId="1302" xr:uid="{EF4D6E75-9D2E-49EA-9C0E-64D27DF685A9}"/>
    <cellStyle name="Standaard 7 5 2 2 3 2" xfId="3094" xr:uid="{79EC7C89-C943-4A52-9940-34272027B5D8}"/>
    <cellStyle name="Standaard 7 5 2 2 3 2 2" xfId="6680" xr:uid="{2B1D7C49-36A5-4F2A-939E-D14DBD19AEA8}"/>
    <cellStyle name="Standaard 7 5 2 2 3 3" xfId="4888" xr:uid="{A74E0B8A-2004-41FC-8739-C02B6265547B}"/>
    <cellStyle name="Standaard 7 5 2 2 4" xfId="2198" xr:uid="{25CA796C-DE7B-48C5-BEE5-B8876C08FB63}"/>
    <cellStyle name="Standaard 7 5 2 2 4 2" xfId="5784" xr:uid="{A462F642-B25F-4939-8E3C-0E17642293A7}"/>
    <cellStyle name="Standaard 7 5 2 2 5" xfId="3992" xr:uid="{8CB941FF-6E7A-4455-BF8F-D956164E68E3}"/>
    <cellStyle name="Standaard 7 5 2 3" xfId="630" xr:uid="{5CAD77E1-860A-4C73-8031-005BA0A1831F}"/>
    <cellStyle name="Standaard 7 5 2 3 2" xfId="1526" xr:uid="{11495C81-E310-48EE-84CA-0D41C4D837C3}"/>
    <cellStyle name="Standaard 7 5 2 3 2 2" xfId="3318" xr:uid="{D1F72919-CA86-449F-894F-10C51528ACB7}"/>
    <cellStyle name="Standaard 7 5 2 3 2 2 2" xfId="6904" xr:uid="{CBE8357C-2F01-45AD-B81C-A2C5168B12B8}"/>
    <cellStyle name="Standaard 7 5 2 3 2 3" xfId="5112" xr:uid="{B492F182-1BCA-409A-9478-DA238F803BDF}"/>
    <cellStyle name="Standaard 7 5 2 3 3" xfId="2422" xr:uid="{BAF4E897-C353-4A31-B4FE-01A32FB873EA}"/>
    <cellStyle name="Standaard 7 5 2 3 3 2" xfId="6008" xr:uid="{8E9B151D-0AE5-456C-905B-988FB9065915}"/>
    <cellStyle name="Standaard 7 5 2 3 4" xfId="4216" xr:uid="{CF0D974D-DBF6-41EA-B475-B3A47E6291F8}"/>
    <cellStyle name="Standaard 7 5 2 4" xfId="1078" xr:uid="{15A6BBAE-EFD1-473D-A588-71C9B3AFB5B7}"/>
    <cellStyle name="Standaard 7 5 2 4 2" xfId="2870" xr:uid="{9CC74ED2-F638-4495-897C-5223EB019B8A}"/>
    <cellStyle name="Standaard 7 5 2 4 2 2" xfId="6456" xr:uid="{1E43C4C5-F14B-479D-B2FF-375CA073F953}"/>
    <cellStyle name="Standaard 7 5 2 4 3" xfId="4664" xr:uid="{81266F72-4E05-4310-94B5-95E742EE8CAF}"/>
    <cellStyle name="Standaard 7 5 2 5" xfId="1974" xr:uid="{71DF4759-F25C-40E3-A38F-D710DB64AD5B}"/>
    <cellStyle name="Standaard 7 5 2 5 2" xfId="5560" xr:uid="{F3D2782F-40BD-467E-A6A8-258F4FE11F28}"/>
    <cellStyle name="Standaard 7 5 2 6" xfId="3768" xr:uid="{0158D92B-D949-4C3E-9271-FB73C5BF56A0}"/>
    <cellStyle name="Standaard 7 5 3" xfId="294" xr:uid="{44215E83-B914-4AEE-A546-EF53D214B500}"/>
    <cellStyle name="Standaard 7 5 3 2" xfId="742" xr:uid="{8E86285D-98E7-4CE3-9229-A804A187FE08}"/>
    <cellStyle name="Standaard 7 5 3 2 2" xfId="1638" xr:uid="{5F2E0AF2-7D24-48F1-AB7F-3F5A3EB32634}"/>
    <cellStyle name="Standaard 7 5 3 2 2 2" xfId="3430" xr:uid="{06DA4078-C862-4058-90DB-6BC6CAAABBAE}"/>
    <cellStyle name="Standaard 7 5 3 2 2 2 2" xfId="7016" xr:uid="{B798388F-1E13-46D8-ADB3-C77EA6268179}"/>
    <cellStyle name="Standaard 7 5 3 2 2 3" xfId="5224" xr:uid="{F8E06244-B4BF-4A3E-8CC4-C2E7A4980D2F}"/>
    <cellStyle name="Standaard 7 5 3 2 3" xfId="2534" xr:uid="{1F45475E-7EBA-43D2-ACBB-9F4A0549D17E}"/>
    <cellStyle name="Standaard 7 5 3 2 3 2" xfId="6120" xr:uid="{DE72321C-BB19-4F11-931A-12680263FFD7}"/>
    <cellStyle name="Standaard 7 5 3 2 4" xfId="4328" xr:uid="{4ABFB845-80A2-4700-8D53-56C922724584}"/>
    <cellStyle name="Standaard 7 5 3 3" xfId="1190" xr:uid="{618E8A92-21DC-47D5-898B-1A47470BC9A8}"/>
    <cellStyle name="Standaard 7 5 3 3 2" xfId="2982" xr:uid="{E0921F4C-9E42-443A-8551-6A8D393B0EF9}"/>
    <cellStyle name="Standaard 7 5 3 3 2 2" xfId="6568" xr:uid="{1DCEB840-890A-4B82-AD63-F0513D3820D3}"/>
    <cellStyle name="Standaard 7 5 3 3 3" xfId="4776" xr:uid="{4FBE81E8-AF06-4F71-AE73-140D137239AC}"/>
    <cellStyle name="Standaard 7 5 3 4" xfId="2086" xr:uid="{794E06DF-1CB0-42BF-AFE5-2EFB55C3FD7E}"/>
    <cellStyle name="Standaard 7 5 3 4 2" xfId="5672" xr:uid="{EA028CBB-3F27-4833-A97F-6B98D17BF912}"/>
    <cellStyle name="Standaard 7 5 3 5" xfId="3880" xr:uid="{97007438-2E68-46BF-8E8F-570DA0EE0482}"/>
    <cellStyle name="Standaard 7 5 4" xfId="518" xr:uid="{CD83904E-831D-4EB6-B474-95AFA235C210}"/>
    <cellStyle name="Standaard 7 5 4 2" xfId="1414" xr:uid="{2EF55937-0CF3-48CC-83E7-EEA0FAA8F7C1}"/>
    <cellStyle name="Standaard 7 5 4 2 2" xfId="3206" xr:uid="{35618A5C-2894-42F6-9485-48D7DEC73F92}"/>
    <cellStyle name="Standaard 7 5 4 2 2 2" xfId="6792" xr:uid="{84672A35-DC7A-4DA9-AC3D-244FAFDAD27A}"/>
    <cellStyle name="Standaard 7 5 4 2 3" xfId="5000" xr:uid="{3AC59DFB-39F4-49EA-AF79-762F8FFD37DB}"/>
    <cellStyle name="Standaard 7 5 4 3" xfId="2310" xr:uid="{BF92200A-7DC8-4E30-AC98-63B33CE52E50}"/>
    <cellStyle name="Standaard 7 5 4 3 2" xfId="5896" xr:uid="{34C7B295-72ED-4798-B2CE-B566EEEB9929}"/>
    <cellStyle name="Standaard 7 5 4 4" xfId="4104" xr:uid="{B13CD56B-50A6-48C1-B623-7437A7D6FBA4}"/>
    <cellStyle name="Standaard 7 5 5" xfId="966" xr:uid="{195D5271-28EF-41D8-BFD4-5A78BA85A2A9}"/>
    <cellStyle name="Standaard 7 5 5 2" xfId="2758" xr:uid="{4F09CDE0-8894-4A30-ADEE-3BE7B8E565D6}"/>
    <cellStyle name="Standaard 7 5 5 2 2" xfId="6344" xr:uid="{FC09C076-8BFF-484D-B8CE-F0ABFA5275DA}"/>
    <cellStyle name="Standaard 7 5 5 3" xfId="4552" xr:uid="{03476D2C-208B-487E-B223-3776E0C5B25D}"/>
    <cellStyle name="Standaard 7 5 6" xfId="1862" xr:uid="{2B014AEB-4377-4F22-A9B1-E600AF976E8C}"/>
    <cellStyle name="Standaard 7 5 6 2" xfId="5448" xr:uid="{EE567537-7F1A-44E0-B1D1-41879A214C95}"/>
    <cellStyle name="Standaard 7 5 7" xfId="3656" xr:uid="{0A25CB86-7125-459C-9056-0983D6CB7F94}"/>
    <cellStyle name="Standaard 7 6" xfId="126" xr:uid="{EA05B1BC-C6B9-4400-8800-A12D28E4AFD2}"/>
    <cellStyle name="Standaard 7 6 2" xfId="350" xr:uid="{0399C4E7-9A88-418D-856A-EBE42AE78762}"/>
    <cellStyle name="Standaard 7 6 2 2" xfId="798" xr:uid="{A215E8C9-DFA4-4042-8640-F811ED04C4C4}"/>
    <cellStyle name="Standaard 7 6 2 2 2" xfId="1694" xr:uid="{4022B271-9280-4A05-A0C5-1FB3A3604BBB}"/>
    <cellStyle name="Standaard 7 6 2 2 2 2" xfId="3486" xr:uid="{C95D18B9-50FF-4A24-BDB1-206F3F92F49D}"/>
    <cellStyle name="Standaard 7 6 2 2 2 2 2" xfId="7072" xr:uid="{02D39C5C-F8D4-41F8-9C82-66537DAD4206}"/>
    <cellStyle name="Standaard 7 6 2 2 2 3" xfId="5280" xr:uid="{AED55A7E-734D-4765-9E1B-93D72CBD2E61}"/>
    <cellStyle name="Standaard 7 6 2 2 3" xfId="2590" xr:uid="{AAA06E1C-735C-4F51-9FA0-19A3D2273791}"/>
    <cellStyle name="Standaard 7 6 2 2 3 2" xfId="6176" xr:uid="{9BEA5C70-5120-4FFA-92B6-E9FAE6B6C2F1}"/>
    <cellStyle name="Standaard 7 6 2 2 4" xfId="4384" xr:uid="{B9135A61-0BBB-4A05-B804-3B88D7F14256}"/>
    <cellStyle name="Standaard 7 6 2 3" xfId="1246" xr:uid="{E7EC8759-4170-4C42-9302-8C2424050410}"/>
    <cellStyle name="Standaard 7 6 2 3 2" xfId="3038" xr:uid="{F6B0C803-63BD-4B1D-816B-FF4693F1CCC8}"/>
    <cellStyle name="Standaard 7 6 2 3 2 2" xfId="6624" xr:uid="{857D66C7-9251-4836-A1A5-6DB04F20B093}"/>
    <cellStyle name="Standaard 7 6 2 3 3" xfId="4832" xr:uid="{1FD175AC-7687-4628-9BD9-903D77C5847C}"/>
    <cellStyle name="Standaard 7 6 2 4" xfId="2142" xr:uid="{10F5518E-F6ED-4FBD-81B1-B1F53375EC3F}"/>
    <cellStyle name="Standaard 7 6 2 4 2" xfId="5728" xr:uid="{AEC55B24-2279-4B1E-B02D-ADA932B7C78D}"/>
    <cellStyle name="Standaard 7 6 2 5" xfId="3936" xr:uid="{AD58DEBB-42D2-4540-98A7-4A68C701E7F8}"/>
    <cellStyle name="Standaard 7 6 3" xfId="574" xr:uid="{927B353B-C768-4D99-BCD7-D65A60C24B89}"/>
    <cellStyle name="Standaard 7 6 3 2" xfId="1470" xr:uid="{6D83D2B4-4DE8-4C9E-BB4F-C737CCB242C1}"/>
    <cellStyle name="Standaard 7 6 3 2 2" xfId="3262" xr:uid="{955FCBAE-63A4-42FA-B220-26E74444FE34}"/>
    <cellStyle name="Standaard 7 6 3 2 2 2" xfId="6848" xr:uid="{3BAAAEF4-8A8F-4DFE-A81D-97E9AC901A20}"/>
    <cellStyle name="Standaard 7 6 3 2 3" xfId="5056" xr:uid="{E4147042-6349-4FCD-BA03-ACC545904595}"/>
    <cellStyle name="Standaard 7 6 3 3" xfId="2366" xr:uid="{3D666777-89E3-482D-94A8-EEECE09DDF16}"/>
    <cellStyle name="Standaard 7 6 3 3 2" xfId="5952" xr:uid="{ACE80DD1-006A-429D-8D29-68C68772DD24}"/>
    <cellStyle name="Standaard 7 6 3 4" xfId="4160" xr:uid="{13BEE6DE-0429-4585-AB56-3AA61E642419}"/>
    <cellStyle name="Standaard 7 6 4" xfId="1022" xr:uid="{5318CA6E-BCEF-487B-A904-847361491DD6}"/>
    <cellStyle name="Standaard 7 6 4 2" xfId="2814" xr:uid="{1C2743AE-F1A0-4551-A896-04AB889FA8EC}"/>
    <cellStyle name="Standaard 7 6 4 2 2" xfId="6400" xr:uid="{2A470512-6A20-4302-BD9B-AD60A6FB5330}"/>
    <cellStyle name="Standaard 7 6 4 3" xfId="4608" xr:uid="{71A5ED7D-17D7-47A2-AE92-5695E2A78009}"/>
    <cellStyle name="Standaard 7 6 5" xfId="1918" xr:uid="{02D28268-5DF2-4AB7-9781-AE0D2ABAE09C}"/>
    <cellStyle name="Standaard 7 6 5 2" xfId="5504" xr:uid="{FB50CDAF-382C-4A11-8006-0DED12A82D95}"/>
    <cellStyle name="Standaard 7 6 6" xfId="3712" xr:uid="{F7DA6F8A-40E9-4832-85FF-EC5FA0435209}"/>
    <cellStyle name="Standaard 7 7" xfId="238" xr:uid="{DFCE88A1-A375-45EF-AB77-185A0ECCF518}"/>
    <cellStyle name="Standaard 7 7 2" xfId="686" xr:uid="{8176DD75-E170-478A-B389-316BC7C2D69F}"/>
    <cellStyle name="Standaard 7 7 2 2" xfId="1582" xr:uid="{C0A2078A-1D35-4F4F-8ED7-9ED5E7089BCF}"/>
    <cellStyle name="Standaard 7 7 2 2 2" xfId="3374" xr:uid="{C3B944CB-87CB-4602-8543-3DF070001FAB}"/>
    <cellStyle name="Standaard 7 7 2 2 2 2" xfId="6960" xr:uid="{6FD4C6CD-C1EC-45B0-97A8-7D69AE083A8E}"/>
    <cellStyle name="Standaard 7 7 2 2 3" xfId="5168" xr:uid="{64D726BC-97BE-444C-8BAF-7B375AA66D23}"/>
    <cellStyle name="Standaard 7 7 2 3" xfId="2478" xr:uid="{D559DBD3-2FF2-43AA-85CC-4FE954EB4A1C}"/>
    <cellStyle name="Standaard 7 7 2 3 2" xfId="6064" xr:uid="{EA8D4991-8933-49D4-AD4E-5835AE4057C0}"/>
    <cellStyle name="Standaard 7 7 2 4" xfId="4272" xr:uid="{4BA0A387-F215-4376-A5B6-92F129D30558}"/>
    <cellStyle name="Standaard 7 7 3" xfId="1134" xr:uid="{034AEB77-FBEF-4359-A312-E46D9D946825}"/>
    <cellStyle name="Standaard 7 7 3 2" xfId="2926" xr:uid="{5EF00D78-4CB3-4058-9747-7B77364AA722}"/>
    <cellStyle name="Standaard 7 7 3 2 2" xfId="6512" xr:uid="{070156DB-D5C5-483F-8A40-562465BEF5DA}"/>
    <cellStyle name="Standaard 7 7 3 3" xfId="4720" xr:uid="{EA7C08A4-8F57-42D3-96BC-8F4DD0F2753C}"/>
    <cellStyle name="Standaard 7 7 4" xfId="2030" xr:uid="{A63C1E3C-6F11-440C-9EB3-0E198CCEB19C}"/>
    <cellStyle name="Standaard 7 7 4 2" xfId="5616" xr:uid="{0ADCFD15-ACB4-426C-9477-5A54849CA4AE}"/>
    <cellStyle name="Standaard 7 7 5" xfId="3824" xr:uid="{7E5344C6-34BA-4B84-AEB1-A86D4FF50CD3}"/>
    <cellStyle name="Standaard 7 8" xfId="462" xr:uid="{FD45F4DB-7766-45B0-8D11-8159E89F881F}"/>
    <cellStyle name="Standaard 7 8 2" xfId="1358" xr:uid="{F3751055-E23F-4A48-B45E-4FAE6A78DF37}"/>
    <cellStyle name="Standaard 7 8 2 2" xfId="3150" xr:uid="{E19A0F44-F759-4662-8ADE-EF9603186195}"/>
    <cellStyle name="Standaard 7 8 2 2 2" xfId="6736" xr:uid="{224D10CD-ADB4-4328-ABA3-FF737CA8E190}"/>
    <cellStyle name="Standaard 7 8 2 3" xfId="4944" xr:uid="{43636663-1D9D-4BFE-A050-B50CE3BBCA69}"/>
    <cellStyle name="Standaard 7 8 3" xfId="2254" xr:uid="{874A56CF-A9F2-4DD2-A5CE-7D1B411CCA17}"/>
    <cellStyle name="Standaard 7 8 3 2" xfId="5840" xr:uid="{8043F47D-6652-479F-AA53-19D3454F2675}"/>
    <cellStyle name="Standaard 7 8 4" xfId="4048" xr:uid="{8002C654-8330-431C-B56A-3E0FD85F51B3}"/>
    <cellStyle name="Standaard 7 9" xfId="910" xr:uid="{608C7370-AA3B-4048-BCD7-F76CCFB7DEEA}"/>
    <cellStyle name="Standaard 7 9 2" xfId="2702" xr:uid="{61944F74-E312-4582-88E8-250CC4B8021E}"/>
    <cellStyle name="Standaard 7 9 2 2" xfId="6288" xr:uid="{8FCD4716-E689-4932-BAFB-194A113B945F}"/>
    <cellStyle name="Standaard 7 9 3" xfId="4496" xr:uid="{519EA9AE-619F-4104-A52D-616B6EC1AC8B}"/>
    <cellStyle name="Standaard 8" xfId="3592" xr:uid="{DCEA321C-F379-4633-8AD2-AF2AEE0B4E68}"/>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www.procyclingstats.com/rider/jay-vine" TargetMode="External"/><Relationship Id="rId170" Type="http://schemas.openxmlformats.org/officeDocument/2006/relationships/hyperlink" Target="https://www.procyclingstats.com/rider/mikkel-honore" TargetMode="External"/><Relationship Id="rId268" Type="http://schemas.openxmlformats.org/officeDocument/2006/relationships/hyperlink" Target="https://www.procyclingstats.com/rider/davide-formolo" TargetMode="External"/><Relationship Id="rId475" Type="http://schemas.openxmlformats.org/officeDocument/2006/relationships/hyperlink" Target="https://www.procyclingstats.com/rider/edison-alejandro-callejas-santos" TargetMode="External"/><Relationship Id="rId682" Type="http://schemas.openxmlformats.org/officeDocument/2006/relationships/hyperlink" Target="https://www.procyclingstats.com/rider/carl-frederik-bevort" TargetMode="External"/><Relationship Id="rId128" Type="http://schemas.openxmlformats.org/officeDocument/2006/relationships/hyperlink" Target="https://www.procyclingstats.com/rider/damiano-caruso" TargetMode="External"/><Relationship Id="rId335" Type="http://schemas.openxmlformats.org/officeDocument/2006/relationships/hyperlink" Target="https://www.procyclingstats.com/rider/francesco-busatto" TargetMode="External"/><Relationship Id="rId542" Type="http://schemas.openxmlformats.org/officeDocument/2006/relationships/hyperlink" Target="https://www.procyclingstats.com/rider/marcin-budzinski" TargetMode="External"/><Relationship Id="rId987" Type="http://schemas.openxmlformats.org/officeDocument/2006/relationships/hyperlink" Target="https://www.procyclingstats.com/rider/lewis-bower" TargetMode="External"/><Relationship Id="rId402" Type="http://schemas.openxmlformats.org/officeDocument/2006/relationships/hyperlink" Target="https://www.procyclingstats.com/rider/brandon-smith-rivera-vargas" TargetMode="External"/><Relationship Id="rId847" Type="http://schemas.openxmlformats.org/officeDocument/2006/relationships/hyperlink" Target="https://www.procyclingstats.com/rider/garin-kelley" TargetMode="External"/><Relationship Id="rId1032" Type="http://schemas.openxmlformats.org/officeDocument/2006/relationships/hyperlink" Target="https://www.procyclingstats.com/rider/unai-zubeldia" TargetMode="External"/><Relationship Id="rId707" Type="http://schemas.openxmlformats.org/officeDocument/2006/relationships/hyperlink" Target="https://www.procyclingstats.com/rider/muhammad-nur-aiman-bin-rosli" TargetMode="External"/><Relationship Id="rId914" Type="http://schemas.openxmlformats.org/officeDocument/2006/relationships/hyperlink" Target="https://www.procyclingstats.com/rider/nicolo-buratti" TargetMode="External"/><Relationship Id="rId43" Type="http://schemas.openxmlformats.org/officeDocument/2006/relationships/hyperlink" Target="https://www.procyclingstats.com/rider/felix-gall" TargetMode="External"/><Relationship Id="rId192" Type="http://schemas.openxmlformats.org/officeDocument/2006/relationships/hyperlink" Target="https://www.procyclingstats.com/rider/alex-baudin" TargetMode="External"/><Relationship Id="rId497" Type="http://schemas.openxmlformats.org/officeDocument/2006/relationships/hyperlink" Target="https://www.procyclingstats.com/rider/simone-consonni" TargetMode="External"/><Relationship Id="rId357" Type="http://schemas.openxmlformats.org/officeDocument/2006/relationships/hyperlink" Target="https://www.procyclingstats.com/rider/guillermo-juan-martinez" TargetMode="External"/><Relationship Id="rId217" Type="http://schemas.openxmlformats.org/officeDocument/2006/relationships/hyperlink" Target="https://www.procyclingstats.com/rider/alberto-dainese" TargetMode="External"/><Relationship Id="rId564" Type="http://schemas.openxmlformats.org/officeDocument/2006/relationships/hyperlink" Target="https://www.procyclingstats.com/rider/axel-huens" TargetMode="External"/><Relationship Id="rId771" Type="http://schemas.openxmlformats.org/officeDocument/2006/relationships/hyperlink" Target="https://www.procyclingstats.com/rider/baptiste-veistroffer" TargetMode="External"/><Relationship Id="rId869" Type="http://schemas.openxmlformats.org/officeDocument/2006/relationships/hyperlink" Target="https://www.procyclingstats.com/rider/asbjorn-hellemose" TargetMode="External"/><Relationship Id="rId424" Type="http://schemas.openxmlformats.org/officeDocument/2006/relationships/hyperlink" Target="https://www.procyclingstats.com/rider/jesus-herrada-lopez" TargetMode="External"/><Relationship Id="rId631" Type="http://schemas.openxmlformats.org/officeDocument/2006/relationships/hyperlink" Target="https://www.procyclingstats.com/rider/michael-hepburn" TargetMode="External"/><Relationship Id="rId729" Type="http://schemas.openxmlformats.org/officeDocument/2006/relationships/hyperlink" Target="https://www.procyclingstats.com/rider/wessel-mouris" TargetMode="External"/><Relationship Id="rId1054" Type="http://schemas.openxmlformats.org/officeDocument/2006/relationships/hyperlink" Target="https://www.procyclingstats.com/rider/anton-kuzmin" TargetMode="External"/><Relationship Id="rId936" Type="http://schemas.openxmlformats.org/officeDocument/2006/relationships/hyperlink" Target="https://www.procyclingstats.com/rider/nejc-komac" TargetMode="External"/><Relationship Id="rId1121" Type="http://schemas.openxmlformats.org/officeDocument/2006/relationships/hyperlink" Target="https://www.procyclingstats.com/rider/alex-aranburu" TargetMode="External"/><Relationship Id="rId65" Type="http://schemas.openxmlformats.org/officeDocument/2006/relationships/hyperlink" Target="https://www.procyclingstats.com/rider/bruno-armirail" TargetMode="External"/><Relationship Id="rId281" Type="http://schemas.openxmlformats.org/officeDocument/2006/relationships/hyperlink" Target="https://www.procyclingstats.com/rider/cees-bol" TargetMode="External"/><Relationship Id="rId141" Type="http://schemas.openxmlformats.org/officeDocument/2006/relationships/hyperlink" Target="https://www.procyclingstats.com/rider/carlos-rodriguez-cano" TargetMode="External"/><Relationship Id="rId379" Type="http://schemas.openxmlformats.org/officeDocument/2006/relationships/hyperlink" Target="https://www.procyclingstats.com/rider/pavel-novak" TargetMode="External"/><Relationship Id="rId586" Type="http://schemas.openxmlformats.org/officeDocument/2006/relationships/hyperlink" Target="https://www.procyclingstats.com/rider/anatoliy-budyak" TargetMode="External"/><Relationship Id="rId793" Type="http://schemas.openxmlformats.org/officeDocument/2006/relationships/hyperlink" Target="https://www.procyclingstats.com/rider/matthias-schwarzbacher" TargetMode="External"/><Relationship Id="rId7" Type="http://schemas.openxmlformats.org/officeDocument/2006/relationships/hyperlink" Target="https://www.procyclingstats.com/rider/thomas-pidcock" TargetMode="External"/><Relationship Id="rId239" Type="http://schemas.openxmlformats.org/officeDocument/2006/relationships/hyperlink" Target="https://www.procyclingstats.com/rider/remy-rochas" TargetMode="External"/><Relationship Id="rId446" Type="http://schemas.openxmlformats.org/officeDocument/2006/relationships/hyperlink" Target="https://www.procyclingstats.com/rider/xabier-berasategi-garmendia" TargetMode="External"/><Relationship Id="rId653" Type="http://schemas.openxmlformats.org/officeDocument/2006/relationships/hyperlink" Target="https://www.procyclingstats.com/rider/samuel-leroux" TargetMode="External"/><Relationship Id="rId1076" Type="http://schemas.openxmlformats.org/officeDocument/2006/relationships/hyperlink" Target="https://www.procyclingstats.com/rider/rune-herregodts" TargetMode="External"/><Relationship Id="rId306" Type="http://schemas.openxmlformats.org/officeDocument/2006/relationships/hyperlink" Target="https://www.procyclingstats.com/rider/alex-molenaar" TargetMode="External"/><Relationship Id="rId860" Type="http://schemas.openxmlformats.org/officeDocument/2006/relationships/hyperlink" Target="https://www.procyclingstats.com/rider/max-van-der-meulen" TargetMode="External"/><Relationship Id="rId958" Type="http://schemas.openxmlformats.org/officeDocument/2006/relationships/hyperlink" Target="https://www.procyclingstats.com/rider/omer-goldstein" TargetMode="External"/><Relationship Id="rId1143" Type="http://schemas.openxmlformats.org/officeDocument/2006/relationships/hyperlink" Target="https://www.procyclingstats.com/rider/matteo-milan" TargetMode="External"/><Relationship Id="rId87" Type="http://schemas.openxmlformats.org/officeDocument/2006/relationships/hyperlink" Target="https://www.procyclingstats.com/rider/max-kanter" TargetMode="External"/><Relationship Id="rId513" Type="http://schemas.openxmlformats.org/officeDocument/2006/relationships/hyperlink" Target="https://www.procyclingstats.com/rider/axel-mariault" TargetMode="External"/><Relationship Id="rId720" Type="http://schemas.openxmlformats.org/officeDocument/2006/relationships/hyperlink" Target="https://www.procyclingstats.com/rider/siebe-deweirdt" TargetMode="External"/><Relationship Id="rId818" Type="http://schemas.openxmlformats.org/officeDocument/2006/relationships/hyperlink" Target="https://www.procyclingstats.com/rider/sebastian-kolze-changizi" TargetMode="External"/><Relationship Id="rId1003" Type="http://schemas.openxmlformats.org/officeDocument/2006/relationships/hyperlink" Target="https://www.procyclingstats.com/rider/francisco-munoz-llana" TargetMode="External"/><Relationship Id="rId14" Type="http://schemas.openxmlformats.org/officeDocument/2006/relationships/hyperlink" Target="https://www.procyclingstats.com/rider/mathieu-van-der-poel" TargetMode="External"/><Relationship Id="rId163" Type="http://schemas.openxmlformats.org/officeDocument/2006/relationships/hyperlink" Target="https://www.procyclingstats.com/rider/axel-laurance" TargetMode="External"/><Relationship Id="rId370" Type="http://schemas.openxmlformats.org/officeDocument/2006/relationships/hyperlink" Target="https://www.procyclingstats.com/rider/ivan-cobo-cayon" TargetMode="External"/><Relationship Id="rId230" Type="http://schemas.openxmlformats.org/officeDocument/2006/relationships/hyperlink" Target="https://www.procyclingstats.com/rider/matyas-kopecky" TargetMode="External"/><Relationship Id="rId468" Type="http://schemas.openxmlformats.org/officeDocument/2006/relationships/hyperlink" Target="https://www.procyclingstats.com/rider/danny-van-der-tuuk" TargetMode="External"/><Relationship Id="rId675" Type="http://schemas.openxmlformats.org/officeDocument/2006/relationships/hyperlink" Target="https://www.procyclingstats.com/rider/johan-price-pejtersen" TargetMode="External"/><Relationship Id="rId882" Type="http://schemas.openxmlformats.org/officeDocument/2006/relationships/hyperlink" Target="https://www.procyclingstats.com/rider/bruno-kessler" TargetMode="External"/><Relationship Id="rId1098" Type="http://schemas.openxmlformats.org/officeDocument/2006/relationships/hyperlink" Target="https://www.procyclingstats.com/rider/marco-brenner" TargetMode="External"/><Relationship Id="rId328" Type="http://schemas.openxmlformats.org/officeDocument/2006/relationships/hyperlink" Target="https://www.procyclingstats.com/rider/filippo-baroncini" TargetMode="External"/><Relationship Id="rId535" Type="http://schemas.openxmlformats.org/officeDocument/2006/relationships/hyperlink" Target="https://www.procyclingstats.com/rider/filip-maciejuk" TargetMode="External"/><Relationship Id="rId742" Type="http://schemas.openxmlformats.org/officeDocument/2006/relationships/hyperlink" Target="https://www.procyclingstats.com/rider/pietro-mattio" TargetMode="External"/><Relationship Id="rId602" Type="http://schemas.openxmlformats.org/officeDocument/2006/relationships/hyperlink" Target="https://www.procyclingstats.com/rider/lucas-carstensen" TargetMode="External"/><Relationship Id="rId1025" Type="http://schemas.openxmlformats.org/officeDocument/2006/relationships/hyperlink" Target="https://www.procyclingstats.com/rider/casper-van-der-woude" TargetMode="External"/><Relationship Id="rId907" Type="http://schemas.openxmlformats.org/officeDocument/2006/relationships/hyperlink" Target="https://www.procyclingstats.com/rider/jaka-marolt" TargetMode="External"/><Relationship Id="rId36" Type="http://schemas.openxmlformats.org/officeDocument/2006/relationships/hyperlink" Target="https://www.procyclingstats.com/rider/egan-bernal" TargetMode="External"/><Relationship Id="rId185" Type="http://schemas.openxmlformats.org/officeDocument/2006/relationships/hyperlink" Target="https://www.procyclingstats.com/rider/anders-halland-johannessen" TargetMode="External"/><Relationship Id="rId392" Type="http://schemas.openxmlformats.org/officeDocument/2006/relationships/hyperlink" Target="https://www.procyclingstats.com/rider/james-knox" TargetMode="External"/><Relationship Id="rId613" Type="http://schemas.openxmlformats.org/officeDocument/2006/relationships/hyperlink" Target="https://www.procyclingstats.com/rider/sam-oomen" TargetMode="External"/><Relationship Id="rId697" Type="http://schemas.openxmlformats.org/officeDocument/2006/relationships/hyperlink" Target="https://www.procyclingstats.com/rider/yoel-habteab" TargetMode="External"/><Relationship Id="rId820" Type="http://schemas.openxmlformats.org/officeDocument/2006/relationships/hyperlink" Target="https://www.procyclingstats.com/rider/michiel-coppens" TargetMode="External"/><Relationship Id="rId918" Type="http://schemas.openxmlformats.org/officeDocument/2006/relationships/hyperlink" Target="https://www.procyclingstats.com/rider/patrick-boje-frydkjaer" TargetMode="External"/><Relationship Id="rId252" Type="http://schemas.openxmlformats.org/officeDocument/2006/relationships/hyperlink" Target="https://www.procyclingstats.com/rider/oliver-naesen" TargetMode="External"/><Relationship Id="rId1103" Type="http://schemas.openxmlformats.org/officeDocument/2006/relationships/hyperlink" Target="https://www.procyclingstats.com/rider/harry-sweeny" TargetMode="External"/><Relationship Id="rId47" Type="http://schemas.openxmlformats.org/officeDocument/2006/relationships/hyperlink" Target="https://www.procyclingstats.com/rider/adam-yates" TargetMode="External"/><Relationship Id="rId112" Type="http://schemas.openxmlformats.org/officeDocument/2006/relationships/hyperlink" Target="https://www.procyclingstats.com/rider/jasper-stuyven" TargetMode="External"/><Relationship Id="rId557" Type="http://schemas.openxmlformats.org/officeDocument/2006/relationships/hyperlink" Target="https://www.procyclingstats.com/rider/mattia-bais" TargetMode="External"/><Relationship Id="rId764" Type="http://schemas.openxmlformats.org/officeDocument/2006/relationships/hyperlink" Target="https://www.procyclingstats.com/rider/emil-touda" TargetMode="External"/><Relationship Id="rId971" Type="http://schemas.openxmlformats.org/officeDocument/2006/relationships/hyperlink" Target="https://www.procyclingstats.com/rider/caleb-classen" TargetMode="External"/><Relationship Id="rId196" Type="http://schemas.openxmlformats.org/officeDocument/2006/relationships/hyperlink" Target="https://www.procyclingstats.com/rider/stefan-bissegger" TargetMode="External"/><Relationship Id="rId417" Type="http://schemas.openxmlformats.org/officeDocument/2006/relationships/hyperlink" Target="https://www.procyclingstats.com/rider/itamar-einhorn" TargetMode="External"/><Relationship Id="rId624" Type="http://schemas.openxmlformats.org/officeDocument/2006/relationships/hyperlink" Target="https://www.procyclingstats.com/rider/joren-bloem2" TargetMode="External"/><Relationship Id="rId831" Type="http://schemas.openxmlformats.org/officeDocument/2006/relationships/hyperlink" Target="https://www.procyclingstats.com/rider/tom-sexton" TargetMode="External"/><Relationship Id="rId1047" Type="http://schemas.openxmlformats.org/officeDocument/2006/relationships/hyperlink" Target="https://www.procyclingstats.com/rider/gavin-hlady" TargetMode="External"/><Relationship Id="rId263" Type="http://schemas.openxmlformats.org/officeDocument/2006/relationships/hyperlink" Target="https://www.procyclingstats.com/rider/jenthe-biermans" TargetMode="External"/><Relationship Id="rId470" Type="http://schemas.openxmlformats.org/officeDocument/2006/relationships/hyperlink" Target="https://www.procyclingstats.com/rider/martin-tjotta" TargetMode="External"/><Relationship Id="rId929" Type="http://schemas.openxmlformats.org/officeDocument/2006/relationships/hyperlink" Target="https://www.procyclingstats.com/rider/frits-biesterbos" TargetMode="External"/><Relationship Id="rId1114" Type="http://schemas.openxmlformats.org/officeDocument/2006/relationships/hyperlink" Target="https://www.procyclingstats.com/rider/adam-yates" TargetMode="External"/><Relationship Id="rId58" Type="http://schemas.openxmlformats.org/officeDocument/2006/relationships/hyperlink" Target="https://www.procyclingstats.com/rider/derek-gee" TargetMode="External"/><Relationship Id="rId123" Type="http://schemas.openxmlformats.org/officeDocument/2006/relationships/hyperlink" Target="https://www.procyclingstats.com/rider/quinten-hermans" TargetMode="External"/><Relationship Id="rId330" Type="http://schemas.openxmlformats.org/officeDocument/2006/relationships/hyperlink" Target="https://www.procyclingstats.com/rider/thomas-gachignard" TargetMode="External"/><Relationship Id="rId568" Type="http://schemas.openxmlformats.org/officeDocument/2006/relationships/hyperlink" Target="https://www.procyclingstats.com/rider/ibon-ruiz" TargetMode="External"/><Relationship Id="rId775" Type="http://schemas.openxmlformats.org/officeDocument/2006/relationships/hyperlink" Target="https://www.procyclingstats.com/rider/janos-pelikan" TargetMode="External"/><Relationship Id="rId982" Type="http://schemas.openxmlformats.org/officeDocument/2006/relationships/hyperlink" Target="https://www.procyclingstats.com/rider/daniel-nielsen" TargetMode="External"/><Relationship Id="rId428" Type="http://schemas.openxmlformats.org/officeDocument/2006/relationships/hyperlink" Target="https://www.procyclingstats.com/rider/eduardo-sepulveda" TargetMode="External"/><Relationship Id="rId635" Type="http://schemas.openxmlformats.org/officeDocument/2006/relationships/hyperlink" Target="https://www.procyclingstats.com/rider/valentin-retailleau" TargetMode="External"/><Relationship Id="rId842" Type="http://schemas.openxmlformats.org/officeDocument/2006/relationships/hyperlink" Target="https://www.procyclingstats.com/rider/florian-dauphin" TargetMode="External"/><Relationship Id="rId1058" Type="http://schemas.openxmlformats.org/officeDocument/2006/relationships/hyperlink" Target="https://www.procyclingstats.com/rider/casper-kruger" TargetMode="External"/><Relationship Id="rId274" Type="http://schemas.openxmlformats.org/officeDocument/2006/relationships/hyperlink" Target="https://www.procyclingstats.com/rider/filippo-magli2" TargetMode="External"/><Relationship Id="rId481" Type="http://schemas.openxmlformats.org/officeDocument/2006/relationships/hyperlink" Target="https://www.procyclingstats.com/rider/liam-o-brien" TargetMode="External"/><Relationship Id="rId702" Type="http://schemas.openxmlformats.org/officeDocument/2006/relationships/hyperlink" Target="https://www.procyclingstats.com/rider/valentin-darbellay" TargetMode="External"/><Relationship Id="rId1125" Type="http://schemas.openxmlformats.org/officeDocument/2006/relationships/hyperlink" Target="https://www.procyclingstats.com/rider/mathias-sanlaville" TargetMode="External"/><Relationship Id="rId69" Type="http://schemas.openxmlformats.org/officeDocument/2006/relationships/hyperlink" Target="https://www.procyclingstats.com/rider/tibor-del-grosso" TargetMode="External"/><Relationship Id="rId134" Type="http://schemas.openxmlformats.org/officeDocument/2006/relationships/hyperlink" Target="https://www.procyclingstats.com/rider/matteo-malucelli" TargetMode="External"/><Relationship Id="rId579" Type="http://schemas.openxmlformats.org/officeDocument/2006/relationships/hyperlink" Target="https://www.procyclingstats.com/rider/taco-van-der-hoorn" TargetMode="External"/><Relationship Id="rId786" Type="http://schemas.openxmlformats.org/officeDocument/2006/relationships/hyperlink" Target="https://www.procyclingstats.com/rider/lev-gonov" TargetMode="External"/><Relationship Id="rId993" Type="http://schemas.openxmlformats.org/officeDocument/2006/relationships/hyperlink" Target="https://www.procyclingstats.com/rider/alexandre-kess" TargetMode="External"/><Relationship Id="rId341" Type="http://schemas.openxmlformats.org/officeDocument/2006/relationships/hyperlink" Target="https://www.procyclingstats.com/rider/kamiel-bonneu" TargetMode="External"/><Relationship Id="rId439" Type="http://schemas.openxmlformats.org/officeDocument/2006/relationships/hyperlink" Target="https://www.procyclingstats.com/rider/yukiya-arashiro" TargetMode="External"/><Relationship Id="rId646" Type="http://schemas.openxmlformats.org/officeDocument/2006/relationships/hyperlink" Target="https://www.procyclingstats.com/rider/diego-andres-camargo" TargetMode="External"/><Relationship Id="rId1069" Type="http://schemas.openxmlformats.org/officeDocument/2006/relationships/hyperlink" Target="https://www.procyclingstats.com/rider/robert-stannard" TargetMode="External"/><Relationship Id="rId201" Type="http://schemas.openxmlformats.org/officeDocument/2006/relationships/hyperlink" Target="https://www.procyclingstats.com/rider/wout-poels" TargetMode="External"/><Relationship Id="rId285" Type="http://schemas.openxmlformats.org/officeDocument/2006/relationships/hyperlink" Target="https://www.procyclingstats.com/rider/igor-arrieta-lizarraga" TargetMode="External"/><Relationship Id="rId506" Type="http://schemas.openxmlformats.org/officeDocument/2006/relationships/hyperlink" Target="https://www.procyclingstats.com/rider/jelte-krijnsen" TargetMode="External"/><Relationship Id="rId853" Type="http://schemas.openxmlformats.org/officeDocument/2006/relationships/hyperlink" Target="https://www.procyclingstats.com/rider/timofei-ivanov" TargetMode="External"/><Relationship Id="rId1136" Type="http://schemas.openxmlformats.org/officeDocument/2006/relationships/hyperlink" Target="https://www.procyclingstats.com/rider/isaac-del-toro" TargetMode="External"/><Relationship Id="rId492" Type="http://schemas.openxmlformats.org/officeDocument/2006/relationships/hyperlink" Target="https://www.procyclingstats.com/rider/giovanni-aleotti" TargetMode="External"/><Relationship Id="rId713" Type="http://schemas.openxmlformats.org/officeDocument/2006/relationships/hyperlink" Target="https://www.procyclingstats.com/rider/enzo-leijnse" TargetMode="External"/><Relationship Id="rId797" Type="http://schemas.openxmlformats.org/officeDocument/2006/relationships/hyperlink" Target="https://www.procyclingstats.com/rider/maximilien-juillard" TargetMode="External"/><Relationship Id="rId920" Type="http://schemas.openxmlformats.org/officeDocument/2006/relationships/hyperlink" Target="https://www.procyclingstats.com/rider/seth-dunwoody" TargetMode="External"/><Relationship Id="rId145" Type="http://schemas.openxmlformats.org/officeDocument/2006/relationships/hyperlink" Target="https://www.procyclingstats.com/rider/valentin-paret-peintre" TargetMode="External"/><Relationship Id="rId352" Type="http://schemas.openxmlformats.org/officeDocument/2006/relationships/hyperlink" Target="https://www.procyclingstats.com/rider/mick-van-dijke" TargetMode="External"/><Relationship Id="rId212" Type="http://schemas.openxmlformats.org/officeDocument/2006/relationships/hyperlink" Target="https://www.procyclingstats.com/rider/ewen-costiou" TargetMode="External"/><Relationship Id="rId657" Type="http://schemas.openxmlformats.org/officeDocument/2006/relationships/hyperlink" Target="https://www.procyclingstats.com/rider/antonio-soto" TargetMode="External"/><Relationship Id="rId864" Type="http://schemas.openxmlformats.org/officeDocument/2006/relationships/hyperlink" Target="https://www.procyclingstats.com/rider/fran-miholjevic" TargetMode="External"/><Relationship Id="rId296" Type="http://schemas.openxmlformats.org/officeDocument/2006/relationships/hyperlink" Target="https://www.procyclingstats.com/rider/manuel-penalver" TargetMode="External"/><Relationship Id="rId517" Type="http://schemas.openxmlformats.org/officeDocument/2006/relationships/hyperlink" Target="https://www.procyclingstats.com/rider/pepijn-reinderink" TargetMode="External"/><Relationship Id="rId724" Type="http://schemas.openxmlformats.org/officeDocument/2006/relationships/hyperlink" Target="https://www.procyclingstats.com/rider/gianni-marchand" TargetMode="External"/><Relationship Id="rId931" Type="http://schemas.openxmlformats.org/officeDocument/2006/relationships/hyperlink" Target="https://www.procyclingstats.com/rider/ethan-dunham" TargetMode="External"/><Relationship Id="rId60" Type="http://schemas.openxmlformats.org/officeDocument/2006/relationships/hyperlink" Target="https://www.procyclingstats.com/rider/pavel-bittner" TargetMode="External"/><Relationship Id="rId156" Type="http://schemas.openxmlformats.org/officeDocument/2006/relationships/hyperlink" Target="https://www.procyclingstats.com/rider/ethan-hayter" TargetMode="External"/><Relationship Id="rId363" Type="http://schemas.openxmlformats.org/officeDocument/2006/relationships/hyperlink" Target="https://www.procyclingstats.com/rider/martin-marcellusi" TargetMode="External"/><Relationship Id="rId570" Type="http://schemas.openxmlformats.org/officeDocument/2006/relationships/hyperlink" Target="https://www.procyclingstats.com/rider/riccardo-zoidl" TargetMode="External"/><Relationship Id="rId1007" Type="http://schemas.openxmlformats.org/officeDocument/2006/relationships/hyperlink" Target="https://www.procyclingstats.com/rider/maxime-duba" TargetMode="External"/><Relationship Id="rId223" Type="http://schemas.openxmlformats.org/officeDocument/2006/relationships/hyperlink" Target="https://www.procyclingstats.com/rider/manuele-tarozzi" TargetMode="External"/><Relationship Id="rId430" Type="http://schemas.openxmlformats.org/officeDocument/2006/relationships/hyperlink" Target="https://www.procyclingstats.com/rider/rainer-kepplinger" TargetMode="External"/><Relationship Id="rId668" Type="http://schemas.openxmlformats.org/officeDocument/2006/relationships/hyperlink" Target="https://www.procyclingstats.com/rider/sander-de-pestel" TargetMode="External"/><Relationship Id="rId875" Type="http://schemas.openxmlformats.org/officeDocument/2006/relationships/hyperlink" Target="https://www.procyclingstats.com/rider/balint-feldhoffer" TargetMode="External"/><Relationship Id="rId1060" Type="http://schemas.openxmlformats.org/officeDocument/2006/relationships/hyperlink" Target="https://www.procyclingstats.com/rider/timotej-bavec" TargetMode="External"/><Relationship Id="rId18" Type="http://schemas.openxmlformats.org/officeDocument/2006/relationships/hyperlink" Target="https://www.procyclingstats.com/rider/florian-lipowitz" TargetMode="External"/><Relationship Id="rId528" Type="http://schemas.openxmlformats.org/officeDocument/2006/relationships/hyperlink" Target="https://www.procyclingstats.com/rider/wilmar-paredes" TargetMode="External"/><Relationship Id="rId735" Type="http://schemas.openxmlformats.org/officeDocument/2006/relationships/hyperlink" Target="https://www.procyclingstats.com/rider/andrea-d-amato" TargetMode="External"/><Relationship Id="rId942" Type="http://schemas.openxmlformats.org/officeDocument/2006/relationships/hyperlink" Target="https://www.procyclingstats.com/rider/tommaso-tessiore" TargetMode="External"/><Relationship Id="rId167" Type="http://schemas.openxmlformats.org/officeDocument/2006/relationships/hyperlink" Target="https://www.procyclingstats.com/rider/sergio-higuita" TargetMode="External"/><Relationship Id="rId374" Type="http://schemas.openxmlformats.org/officeDocument/2006/relationships/hyperlink" Target="https://www.procyclingstats.com/rider/alessandro-fancellu" TargetMode="External"/><Relationship Id="rId581" Type="http://schemas.openxmlformats.org/officeDocument/2006/relationships/hyperlink" Target="https://www.procyclingstats.com/rider/gonzalo-serrano" TargetMode="External"/><Relationship Id="rId1018" Type="http://schemas.openxmlformats.org/officeDocument/2006/relationships/hyperlink" Target="https://www.procyclingstats.com/rider/paniego-fuentes" TargetMode="External"/><Relationship Id="rId71" Type="http://schemas.openxmlformats.org/officeDocument/2006/relationships/hyperlink" Target="https://www.procyclingstats.com/rider/ben-o-connor" TargetMode="External"/><Relationship Id="rId234" Type="http://schemas.openxmlformats.org/officeDocument/2006/relationships/hyperlink" Target="https://www.procyclingstats.com/rider/timo-kielich" TargetMode="External"/><Relationship Id="rId679" Type="http://schemas.openxmlformats.org/officeDocument/2006/relationships/hyperlink" Target="https://www.procyclingstats.com/rider/marc-brustenga-masague" TargetMode="External"/><Relationship Id="rId802" Type="http://schemas.openxmlformats.org/officeDocument/2006/relationships/hyperlink" Target="https://www.procyclingstats.com/rider/nil-gimeno" TargetMode="External"/><Relationship Id="rId886" Type="http://schemas.openxmlformats.org/officeDocument/2006/relationships/hyperlink" Target="https://www.procyclingstats.com/rider/even-yemane" TargetMode="External"/><Relationship Id="rId2" Type="http://schemas.openxmlformats.org/officeDocument/2006/relationships/hyperlink" Target="https://www.procyclingstats.com/rider/remco-evenepoel" TargetMode="External"/><Relationship Id="rId29" Type="http://schemas.openxmlformats.org/officeDocument/2006/relationships/hyperlink" Target="https://www.procyclingstats.com/rider/tim-merlier" TargetMode="External"/><Relationship Id="rId441" Type="http://schemas.openxmlformats.org/officeDocument/2006/relationships/hyperlink" Target="https://www.procyclingstats.com/rider/dusan-rajovic" TargetMode="External"/><Relationship Id="rId539" Type="http://schemas.openxmlformats.org/officeDocument/2006/relationships/hyperlink" Target="https://www.procyclingstats.com/rider/gorka-sorarrain" TargetMode="External"/><Relationship Id="rId746" Type="http://schemas.openxmlformats.org/officeDocument/2006/relationships/hyperlink" Target="https://www.procyclingstats.com/rider/roberto-gonzalez" TargetMode="External"/><Relationship Id="rId1071" Type="http://schemas.openxmlformats.org/officeDocument/2006/relationships/hyperlink" Target="https://www.procyclingstats.com/rider/hamish-mckenzie" TargetMode="External"/><Relationship Id="rId178" Type="http://schemas.openxmlformats.org/officeDocument/2006/relationships/hyperlink" Target="https://www.procyclingstats.com/rider/johannes-kulset" TargetMode="External"/><Relationship Id="rId301" Type="http://schemas.openxmlformats.org/officeDocument/2006/relationships/hyperlink" Target="https://www.procyclingstats.com/rider/casper-pedersen" TargetMode="External"/><Relationship Id="rId953" Type="http://schemas.openxmlformats.org/officeDocument/2006/relationships/hyperlink" Target="https://www.procyclingstats.com/rider/kenay-de-moyer" TargetMode="External"/><Relationship Id="rId1029" Type="http://schemas.openxmlformats.org/officeDocument/2006/relationships/hyperlink" Target="https://www.procyclingstats.com/rider/matthew-dinham" TargetMode="External"/><Relationship Id="rId82" Type="http://schemas.openxmlformats.org/officeDocument/2006/relationships/hyperlink" Target="https://www.procyclingstats.com/rider/luke-plapp" TargetMode="External"/><Relationship Id="rId385" Type="http://schemas.openxmlformats.org/officeDocument/2006/relationships/hyperlink" Target="https://www.procyclingstats.com/rider/oliver-knight" TargetMode="External"/><Relationship Id="rId592" Type="http://schemas.openxmlformats.org/officeDocument/2006/relationships/hyperlink" Target="https://www.procyclingstats.com/rider/saeid-safarzadeh" TargetMode="External"/><Relationship Id="rId606" Type="http://schemas.openxmlformats.org/officeDocument/2006/relationships/hyperlink" Target="https://www.procyclingstats.com/rider/kim-heiduk" TargetMode="External"/><Relationship Id="rId813" Type="http://schemas.openxmlformats.org/officeDocument/2006/relationships/hyperlink" Target="https://www.procyclingstats.com/rider/shemu-nsengiyumva" TargetMode="External"/><Relationship Id="rId245" Type="http://schemas.openxmlformats.org/officeDocument/2006/relationships/hyperlink" Target="https://www.procyclingstats.com/rider/benoit-cosnefroy" TargetMode="External"/><Relationship Id="rId452" Type="http://schemas.openxmlformats.org/officeDocument/2006/relationships/hyperlink" Target="https://www.procyclingstats.com/rider/paul-hennequin" TargetMode="External"/><Relationship Id="rId897" Type="http://schemas.openxmlformats.org/officeDocument/2006/relationships/hyperlink" Target="https://www.procyclingstats.com/rider/dominik-neuman" TargetMode="External"/><Relationship Id="rId1082" Type="http://schemas.openxmlformats.org/officeDocument/2006/relationships/hyperlink" Target="https://www.procyclingstats.com/rider/remco-evenepoel" TargetMode="External"/><Relationship Id="rId105" Type="http://schemas.openxmlformats.org/officeDocument/2006/relationships/hyperlink" Target="https://www.procyclingstats.com/rider/jonas-abrahamsen" TargetMode="External"/><Relationship Id="rId312" Type="http://schemas.openxmlformats.org/officeDocument/2006/relationships/hyperlink" Target="https://www.procyclingstats.com/rider/nico-denz" TargetMode="External"/><Relationship Id="rId757" Type="http://schemas.openxmlformats.org/officeDocument/2006/relationships/hyperlink" Target="https://www.procyclingstats.com/rider/tiago-antunes" TargetMode="External"/><Relationship Id="rId964" Type="http://schemas.openxmlformats.org/officeDocument/2006/relationships/hyperlink" Target="https://www.procyclingstats.com/rider/colby-simmons" TargetMode="External"/><Relationship Id="rId93" Type="http://schemas.openxmlformats.org/officeDocument/2006/relationships/hyperlink" Target="https://www.procyclingstats.com/rider/alfred-wright" TargetMode="External"/><Relationship Id="rId189" Type="http://schemas.openxmlformats.org/officeDocument/2006/relationships/hyperlink" Target="https://www.procyclingstats.com/rider/david-gaudu" TargetMode="External"/><Relationship Id="rId396" Type="http://schemas.openxmlformats.org/officeDocument/2006/relationships/hyperlink" Target="https://www.procyclingstats.com/rider/dylan-teuns" TargetMode="External"/><Relationship Id="rId617" Type="http://schemas.openxmlformats.org/officeDocument/2006/relationships/hyperlink" Target="https://www.procyclingstats.com/rider/tobias-bayer" TargetMode="External"/><Relationship Id="rId824" Type="http://schemas.openxmlformats.org/officeDocument/2006/relationships/hyperlink" Target="https://www.procyclingstats.com/rider/william-heffernan" TargetMode="External"/><Relationship Id="rId256" Type="http://schemas.openxmlformats.org/officeDocument/2006/relationships/hyperlink" Target="https://www.procyclingstats.com/rider/jefferson-cepeda-hernandez" TargetMode="External"/><Relationship Id="rId463" Type="http://schemas.openxmlformats.org/officeDocument/2006/relationships/hyperlink" Target="https://www.procyclingstats.com/rider/matthew-walls" TargetMode="External"/><Relationship Id="rId670" Type="http://schemas.openxmlformats.org/officeDocument/2006/relationships/hyperlink" Target="https://www.procyclingstats.com/rider/nicolo-parisini" TargetMode="External"/><Relationship Id="rId1093" Type="http://schemas.openxmlformats.org/officeDocument/2006/relationships/hyperlink" Target="https://www.procyclingstats.com/rider/aaron-gate" TargetMode="External"/><Relationship Id="rId1107" Type="http://schemas.openxmlformats.org/officeDocument/2006/relationships/hyperlink" Target="https://www.procyclingstats.com/rider/leandre-lozouet" TargetMode="External"/><Relationship Id="rId116" Type="http://schemas.openxmlformats.org/officeDocument/2006/relationships/hyperlink" Target="https://www.procyclingstats.com/rider/pablo-castrillo-zapater" TargetMode="External"/><Relationship Id="rId323" Type="http://schemas.openxmlformats.org/officeDocument/2006/relationships/hyperlink" Target="https://www.procyclingstats.com/rider/nairo-quintana" TargetMode="External"/><Relationship Id="rId530" Type="http://schemas.openxmlformats.org/officeDocument/2006/relationships/hyperlink" Target="https://www.procyclingstats.com/rider/luca-covili" TargetMode="External"/><Relationship Id="rId768" Type="http://schemas.openxmlformats.org/officeDocument/2006/relationships/hyperlink" Target="https://www.procyclingstats.com/rider/lucas-lopes1" TargetMode="External"/><Relationship Id="rId975" Type="http://schemas.openxmlformats.org/officeDocument/2006/relationships/hyperlink" Target="https://www.procyclingstats.com/rider/jack-makohon" TargetMode="External"/><Relationship Id="rId20" Type="http://schemas.openxmlformats.org/officeDocument/2006/relationships/hyperlink" Target="https://www.procyclingstats.com/rider/giulio-ciccone" TargetMode="External"/><Relationship Id="rId628" Type="http://schemas.openxmlformats.org/officeDocument/2006/relationships/hyperlink" Target="https://www.procyclingstats.com/rider/mael-guegan" TargetMode="External"/><Relationship Id="rId835" Type="http://schemas.openxmlformats.org/officeDocument/2006/relationships/hyperlink" Target="https://www.procyclingstats.com/rider/yevgeniy-gidich" TargetMode="External"/><Relationship Id="rId267" Type="http://schemas.openxmlformats.org/officeDocument/2006/relationships/hyperlink" Target="https://www.procyclingstats.com/rider/stefano-oldani" TargetMode="External"/><Relationship Id="rId474" Type="http://schemas.openxmlformats.org/officeDocument/2006/relationships/hyperlink" Target="https://www.procyclingstats.com/rider/hugo-de-la-calle-arango" TargetMode="External"/><Relationship Id="rId1020" Type="http://schemas.openxmlformats.org/officeDocument/2006/relationships/hyperlink" Target="https://www.procyclingstats.com/rider/andrea-mifsud" TargetMode="External"/><Relationship Id="rId1118" Type="http://schemas.openxmlformats.org/officeDocument/2006/relationships/hyperlink" Target="https://www.procyclingstats.com/rider/arnaud-tendon" TargetMode="External"/><Relationship Id="rId127" Type="http://schemas.openxmlformats.org/officeDocument/2006/relationships/hyperlink" Target="https://www.procyclingstats.com/rider/orluis-aular" TargetMode="External"/><Relationship Id="rId681" Type="http://schemas.openxmlformats.org/officeDocument/2006/relationships/hyperlink" Target="https://www.procyclingstats.com/rider/pierre-thierry" TargetMode="External"/><Relationship Id="rId779" Type="http://schemas.openxmlformats.org/officeDocument/2006/relationships/hyperlink" Target="https://www.procyclingstats.com/rider/emanuel-zangerle" TargetMode="External"/><Relationship Id="rId902" Type="http://schemas.openxmlformats.org/officeDocument/2006/relationships/hyperlink" Target="https://www.procyclingstats.com/rider/kasper-haugland" TargetMode="External"/><Relationship Id="rId986" Type="http://schemas.openxmlformats.org/officeDocument/2006/relationships/hyperlink" Target="https://www.procyclingstats.com/rider/eliott-boulet" TargetMode="External"/><Relationship Id="rId31" Type="http://schemas.openxmlformats.org/officeDocument/2006/relationships/hyperlink" Target="https://www.procyclingstats.com/rider/antonio-tiberi" TargetMode="External"/><Relationship Id="rId334" Type="http://schemas.openxmlformats.org/officeDocument/2006/relationships/hyperlink" Target="https://www.procyclingstats.com/rider/soren-kragh-andersen" TargetMode="External"/><Relationship Id="rId541" Type="http://schemas.openxmlformats.org/officeDocument/2006/relationships/hyperlink" Target="https://www.procyclingstats.com/rider/gil-gelders" TargetMode="External"/><Relationship Id="rId639" Type="http://schemas.openxmlformats.org/officeDocument/2006/relationships/hyperlink" Target="https://www.procyclingstats.com/rider/blake-quick" TargetMode="External"/><Relationship Id="rId180" Type="http://schemas.openxmlformats.org/officeDocument/2006/relationships/hyperlink" Target="https://www.procyclingstats.com/rider/victor-langellotti" TargetMode="External"/><Relationship Id="rId278" Type="http://schemas.openxmlformats.org/officeDocument/2006/relationships/hyperlink" Target="https://www.procyclingstats.com/rider/ivo-emanuel-alves" TargetMode="External"/><Relationship Id="rId401" Type="http://schemas.openxmlformats.org/officeDocument/2006/relationships/hyperlink" Target="https://www.procyclingstats.com/rider/vito-braet" TargetMode="External"/><Relationship Id="rId846" Type="http://schemas.openxmlformats.org/officeDocument/2006/relationships/hyperlink" Target="https://www.procyclingstats.com/rider/jannis-peter" TargetMode="External"/><Relationship Id="rId1031" Type="http://schemas.openxmlformats.org/officeDocument/2006/relationships/hyperlink" Target="https://www.procyclingstats.com/rider/willie-smit" TargetMode="External"/><Relationship Id="rId1129" Type="http://schemas.openxmlformats.org/officeDocument/2006/relationships/hyperlink" Target="https://www.procyclingstats.com/rider/ivan-romeo" TargetMode="External"/><Relationship Id="rId485" Type="http://schemas.openxmlformats.org/officeDocument/2006/relationships/hyperlink" Target="https://www.procyclingstats.com/rider/peter-oxenberg-hansen" TargetMode="External"/><Relationship Id="rId692" Type="http://schemas.openxmlformats.org/officeDocument/2006/relationships/hyperlink" Target="https://www.procyclingstats.com/rider/damien-girard" TargetMode="External"/><Relationship Id="rId706" Type="http://schemas.openxmlformats.org/officeDocument/2006/relationships/hyperlink" Target="https://www.procyclingstats.com/rider/joes-oosterlinck" TargetMode="External"/><Relationship Id="rId913" Type="http://schemas.openxmlformats.org/officeDocument/2006/relationships/hyperlink" Target="https://www.procyclingstats.com/rider/yael-joalland" TargetMode="External"/><Relationship Id="rId42" Type="http://schemas.openxmlformats.org/officeDocument/2006/relationships/hyperlink" Target="https://www.procyclingstats.com/rider/michael-storer" TargetMode="External"/><Relationship Id="rId138" Type="http://schemas.openxmlformats.org/officeDocument/2006/relationships/hyperlink" Target="https://www.procyclingstats.com/rider/jorgen-nordhagen" TargetMode="External"/><Relationship Id="rId345" Type="http://schemas.openxmlformats.org/officeDocument/2006/relationships/hyperlink" Target="https://www.procyclingstats.com/rider/simon-dehairs" TargetMode="External"/><Relationship Id="rId552" Type="http://schemas.openxmlformats.org/officeDocument/2006/relationships/hyperlink" Target="https://www.procyclingstats.com/rider/colin-stussi" TargetMode="External"/><Relationship Id="rId997" Type="http://schemas.openxmlformats.org/officeDocument/2006/relationships/hyperlink" Target="https://www.procyclingstats.com/rider/patryk-goszczurny" TargetMode="External"/><Relationship Id="rId191" Type="http://schemas.openxmlformats.org/officeDocument/2006/relationships/hyperlink" Target="https://www.procyclingstats.com/rider/laurence-pithie" TargetMode="External"/><Relationship Id="rId205" Type="http://schemas.openxmlformats.org/officeDocument/2006/relationships/hyperlink" Target="https://www.procyclingstats.com/rider/markus-hoelgaard" TargetMode="External"/><Relationship Id="rId412" Type="http://schemas.openxmlformats.org/officeDocument/2006/relationships/hyperlink" Target="https://www.procyclingstats.com/rider/enrico-zanoncello" TargetMode="External"/><Relationship Id="rId857" Type="http://schemas.openxmlformats.org/officeDocument/2006/relationships/hyperlink" Target="https://www.procyclingstats.com/rider/james-shaw" TargetMode="External"/><Relationship Id="rId1042" Type="http://schemas.openxmlformats.org/officeDocument/2006/relationships/hyperlink" Target="https://www.procyclingstats.com/rider/alexis-benjamin-quinteros" TargetMode="External"/><Relationship Id="rId289" Type="http://schemas.openxmlformats.org/officeDocument/2006/relationships/hyperlink" Target="https://www.procyclingstats.com/rider/jake-stewart" TargetMode="External"/><Relationship Id="rId496" Type="http://schemas.openxmlformats.org/officeDocument/2006/relationships/hyperlink" Target="https://www.procyclingstats.com/rider/fernando-gaviria" TargetMode="External"/><Relationship Id="rId717" Type="http://schemas.openxmlformats.org/officeDocument/2006/relationships/hyperlink" Target="https://www.procyclingstats.com/rider/cameron-scott" TargetMode="External"/><Relationship Id="rId924" Type="http://schemas.openxmlformats.org/officeDocument/2006/relationships/hyperlink" Target="https://www.procyclingstats.com/rider/ugo-fabries" TargetMode="External"/><Relationship Id="rId53" Type="http://schemas.openxmlformats.org/officeDocument/2006/relationships/hyperlink" Target="https://www.procyclingstats.com/rider/tiesj-benoot" TargetMode="External"/><Relationship Id="rId149" Type="http://schemas.openxmlformats.org/officeDocument/2006/relationships/hyperlink" Target="https://www.procyclingstats.com/rider/edoardo-zambanini" TargetMode="External"/><Relationship Id="rId356" Type="http://schemas.openxmlformats.org/officeDocument/2006/relationships/hyperlink" Target="https://www.procyclingstats.com/rider/oded-kogut" TargetMode="External"/><Relationship Id="rId563" Type="http://schemas.openxmlformats.org/officeDocument/2006/relationships/hyperlink" Target="https://www.procyclingstats.com/rider/simon-dalby" TargetMode="External"/><Relationship Id="rId770" Type="http://schemas.openxmlformats.org/officeDocument/2006/relationships/hyperlink" Target="https://www.procyclingstats.com/rider/gianluca-pollefliet" TargetMode="External"/><Relationship Id="rId216" Type="http://schemas.openxmlformats.org/officeDocument/2006/relationships/hyperlink" Target="https://www.procyclingstats.com/rider/patrick-konrad" TargetMode="External"/><Relationship Id="rId423" Type="http://schemas.openxmlformats.org/officeDocument/2006/relationships/hyperlink" Target="https://www.procyclingstats.com/rider/callum-thornley" TargetMode="External"/><Relationship Id="rId868" Type="http://schemas.openxmlformats.org/officeDocument/2006/relationships/hyperlink" Target="https://www.procyclingstats.com/rider/leonardo-cobarrubia" TargetMode="External"/><Relationship Id="rId1053" Type="http://schemas.openxmlformats.org/officeDocument/2006/relationships/hyperlink" Target="https://www.procyclingstats.com/rider/pawel-bernas" TargetMode="External"/><Relationship Id="rId630" Type="http://schemas.openxmlformats.org/officeDocument/2006/relationships/hyperlink" Target="https://www.procyclingstats.com/rider/attilio-viviani" TargetMode="External"/><Relationship Id="rId728" Type="http://schemas.openxmlformats.org/officeDocument/2006/relationships/hyperlink" Target="https://www.procyclingstats.com/rider/lawrence-warbasse" TargetMode="External"/><Relationship Id="rId935" Type="http://schemas.openxmlformats.org/officeDocument/2006/relationships/hyperlink" Target="https://www.procyclingstats.com/rider/eduard-michael-grosu" TargetMode="External"/><Relationship Id="rId64" Type="http://schemas.openxmlformats.org/officeDocument/2006/relationships/hyperlink" Target="https://www.procyclingstats.com/rider/tobias-lund-andresen" TargetMode="External"/><Relationship Id="rId367" Type="http://schemas.openxmlformats.org/officeDocument/2006/relationships/hyperlink" Target="https://www.procyclingstats.com/rider/clement-russo" TargetMode="External"/><Relationship Id="rId574" Type="http://schemas.openxmlformats.org/officeDocument/2006/relationships/hyperlink" Target="https://www.procyclingstats.com/rider/eddy-le-huitouze" TargetMode="External"/><Relationship Id="rId1120" Type="http://schemas.openxmlformats.org/officeDocument/2006/relationships/hyperlink" Target="https://www.procyclingstats.com/rider/gustav-wang" TargetMode="External"/><Relationship Id="rId227" Type="http://schemas.openxmlformats.org/officeDocument/2006/relationships/hyperlink" Target="https://www.procyclingstats.com/rider/ben-zwiehoff" TargetMode="External"/><Relationship Id="rId781" Type="http://schemas.openxmlformats.org/officeDocument/2006/relationships/hyperlink" Target="https://www.procyclingstats.com/rider/davide-toneatti" TargetMode="External"/><Relationship Id="rId879" Type="http://schemas.openxmlformats.org/officeDocument/2006/relationships/hyperlink" Target="https://www.procyclingstats.com/rider/gabriele-raccagni" TargetMode="External"/><Relationship Id="rId434" Type="http://schemas.openxmlformats.org/officeDocument/2006/relationships/hyperlink" Target="https://www.procyclingstats.com/rider/jesper-rasch" TargetMode="External"/><Relationship Id="rId641" Type="http://schemas.openxmlformats.org/officeDocument/2006/relationships/hyperlink" Target="https://www.procyclingstats.com/rider/carter-bettles" TargetMode="External"/><Relationship Id="rId739" Type="http://schemas.openxmlformats.org/officeDocument/2006/relationships/hyperlink" Target="https://www.procyclingstats.com/rider/alessandro-romele" TargetMode="External"/><Relationship Id="rId1064" Type="http://schemas.openxmlformats.org/officeDocument/2006/relationships/hyperlink" Target="https://www.procyclingstats.com/rider/martin-urianstad" TargetMode="External"/><Relationship Id="rId280" Type="http://schemas.openxmlformats.org/officeDocument/2006/relationships/hyperlink" Target="https://www.procyclingstats.com/rider/stian-fredheim" TargetMode="External"/><Relationship Id="rId501" Type="http://schemas.openxmlformats.org/officeDocument/2006/relationships/hyperlink" Target="https://www.procyclingstats.com/rider/jason-tesson" TargetMode="External"/><Relationship Id="rId946" Type="http://schemas.openxmlformats.org/officeDocument/2006/relationships/hyperlink" Target="https://www.procyclingstats.com/rider/remi-arsac" TargetMode="External"/><Relationship Id="rId1131" Type="http://schemas.openxmlformats.org/officeDocument/2006/relationships/hyperlink" Target="https://www.procyclingstats.com/rider/andre-ribeiro" TargetMode="External"/><Relationship Id="rId75" Type="http://schemas.openxmlformats.org/officeDocument/2006/relationships/hyperlink" Target="https://www.procyclingstats.com/rider/kaden-groves" TargetMode="External"/><Relationship Id="rId140" Type="http://schemas.openxmlformats.org/officeDocument/2006/relationships/hyperlink" Target="https://www.procyclingstats.com/rider/abel-balderstone-roumens" TargetMode="External"/><Relationship Id="rId378" Type="http://schemas.openxmlformats.org/officeDocument/2006/relationships/hyperlink" Target="https://www.procyclingstats.com/rider/andrea-raccagni-noviero" TargetMode="External"/><Relationship Id="rId585" Type="http://schemas.openxmlformats.org/officeDocument/2006/relationships/hyperlink" Target="https://www.procyclingstats.com/rider/valentin-ferron" TargetMode="External"/><Relationship Id="rId792" Type="http://schemas.openxmlformats.org/officeDocument/2006/relationships/hyperlink" Target="https://www.procyclingstats.com/rider/bjoern-koerdt" TargetMode="External"/><Relationship Id="rId806" Type="http://schemas.openxmlformats.org/officeDocument/2006/relationships/hyperlink" Target="https://www.procyclingstats.com/rider/samuel-fernandez-garcia" TargetMode="External"/><Relationship Id="rId6" Type="http://schemas.openxmlformats.org/officeDocument/2006/relationships/hyperlink" Target="https://www.procyclingstats.com/rider/joao-almeida" TargetMode="External"/><Relationship Id="rId238" Type="http://schemas.openxmlformats.org/officeDocument/2006/relationships/hyperlink" Target="https://www.procyclingstats.com/rider/alessandro-covi" TargetMode="External"/><Relationship Id="rId445" Type="http://schemas.openxmlformats.org/officeDocument/2006/relationships/hyperlink" Target="https://www.procyclingstats.com/rider/nils-sinschek" TargetMode="External"/><Relationship Id="rId652" Type="http://schemas.openxmlformats.org/officeDocument/2006/relationships/hyperlink" Target="https://www.procyclingstats.com/rider/julius-johansen" TargetMode="External"/><Relationship Id="rId1075" Type="http://schemas.openxmlformats.org/officeDocument/2006/relationships/hyperlink" Target="https://www.procyclingstats.com/rider/adrien-boichis" TargetMode="External"/><Relationship Id="rId291" Type="http://schemas.openxmlformats.org/officeDocument/2006/relationships/hyperlink" Target="https://www.procyclingstats.com/rider/piet-allegaert" TargetMode="External"/><Relationship Id="rId305" Type="http://schemas.openxmlformats.org/officeDocument/2006/relationships/hyperlink" Target="https://www.procyclingstats.com/rider/arjen-livyns" TargetMode="External"/><Relationship Id="rId512" Type="http://schemas.openxmlformats.org/officeDocument/2006/relationships/hyperlink" Target="https://www.procyclingstats.com/rider/pier-andre-cote" TargetMode="External"/><Relationship Id="rId957" Type="http://schemas.openxmlformats.org/officeDocument/2006/relationships/hyperlink" Target="https://www.procyclingstats.com/rider/callum-ormiston" TargetMode="External"/><Relationship Id="rId1142" Type="http://schemas.openxmlformats.org/officeDocument/2006/relationships/hyperlink" Target="https://www.procyclingstats.com/rider/silvan-dillier" TargetMode="External"/><Relationship Id="rId86" Type="http://schemas.openxmlformats.org/officeDocument/2006/relationships/hyperlink" Target="https://www.procyclingstats.com/rider/quinn-simmons" TargetMode="External"/><Relationship Id="rId151" Type="http://schemas.openxmlformats.org/officeDocument/2006/relationships/hyperlink" Target="https://www.procyclingstats.com/rider/bryan-coquard" TargetMode="External"/><Relationship Id="rId389" Type="http://schemas.openxmlformats.org/officeDocument/2006/relationships/hyperlink" Target="https://www.procyclingstats.com/rider/nicolas-vinokurov" TargetMode="External"/><Relationship Id="rId596" Type="http://schemas.openxmlformats.org/officeDocument/2006/relationships/hyperlink" Target="https://www.procyclingstats.com/rider/valerio-conti" TargetMode="External"/><Relationship Id="rId817" Type="http://schemas.openxmlformats.org/officeDocument/2006/relationships/hyperlink" Target="https://www.procyclingstats.com/rider/antoine-berlin" TargetMode="External"/><Relationship Id="rId1002" Type="http://schemas.openxmlformats.org/officeDocument/2006/relationships/hyperlink" Target="https://www.procyclingstats.com/rider/charlie-meredith" TargetMode="External"/><Relationship Id="rId249" Type="http://schemas.openxmlformats.org/officeDocument/2006/relationships/hyperlink" Target="https://www.procyclingstats.com/rider/tobias-foss" TargetMode="External"/><Relationship Id="rId456" Type="http://schemas.openxmlformats.org/officeDocument/2006/relationships/hyperlink" Target="https://www.procyclingstats.com/rider/nicolas-breuillard" TargetMode="External"/><Relationship Id="rId663" Type="http://schemas.openxmlformats.org/officeDocument/2006/relationships/hyperlink" Target="https://www.procyclingstats.com/rider/javier-serrano" TargetMode="External"/><Relationship Id="rId870" Type="http://schemas.openxmlformats.org/officeDocument/2006/relationships/hyperlink" Target="https://www.procyclingstats.com/rider/lucas-boniface" TargetMode="External"/><Relationship Id="rId1086" Type="http://schemas.openxmlformats.org/officeDocument/2006/relationships/hyperlink" Target="https://www.procyclingstats.com/rider/jan-christen" TargetMode="External"/><Relationship Id="rId13" Type="http://schemas.openxmlformats.org/officeDocument/2006/relationships/hyperlink" Target="https://www.procyclingstats.com/rider/wout-van-aert" TargetMode="External"/><Relationship Id="rId109" Type="http://schemas.openxmlformats.org/officeDocument/2006/relationships/hyperlink" Target="https://www.procyclingstats.com/rider/thibau-nys" TargetMode="External"/><Relationship Id="rId316" Type="http://schemas.openxmlformats.org/officeDocument/2006/relationships/hyperlink" Target="https://www.procyclingstats.com/rider/arvid-de-kleijn" TargetMode="External"/><Relationship Id="rId523" Type="http://schemas.openxmlformats.org/officeDocument/2006/relationships/hyperlink" Target="https://www.procyclingstats.com/rider/chris-hamilton" TargetMode="External"/><Relationship Id="rId968" Type="http://schemas.openxmlformats.org/officeDocument/2006/relationships/hyperlink" Target="https://www.procyclingstats.com/rider/hugo-nunes" TargetMode="External"/><Relationship Id="rId97" Type="http://schemas.openxmlformats.org/officeDocument/2006/relationships/hyperlink" Target="https://www.procyclingstats.com/rider/ben-tulett" TargetMode="External"/><Relationship Id="rId730" Type="http://schemas.openxmlformats.org/officeDocument/2006/relationships/hyperlink" Target="https://www.procyclingstats.com/rider/michiel-lambrecht" TargetMode="External"/><Relationship Id="rId828" Type="http://schemas.openxmlformats.org/officeDocument/2006/relationships/hyperlink" Target="https://www.procyclingstats.com/rider/tim-marsman" TargetMode="External"/><Relationship Id="rId1013" Type="http://schemas.openxmlformats.org/officeDocument/2006/relationships/hyperlink" Target="https://www.procyclingstats.com/rider/stijn-daemen" TargetMode="External"/><Relationship Id="rId162" Type="http://schemas.openxmlformats.org/officeDocument/2006/relationships/hyperlink" Target="https://www.procyclingstats.com/rider/laurenz-rex" TargetMode="External"/><Relationship Id="rId467" Type="http://schemas.openxmlformats.org/officeDocument/2006/relationships/hyperlink" Target="https://www.procyclingstats.com/rider/milan-lanhove" TargetMode="External"/><Relationship Id="rId1097" Type="http://schemas.openxmlformats.org/officeDocument/2006/relationships/hyperlink" Target="https://www.procyclingstats.com/rider/natnael-tesfatsion" TargetMode="External"/><Relationship Id="rId674" Type="http://schemas.openxmlformats.org/officeDocument/2006/relationships/hyperlink" Target="https://www.procyclingstats.com/rider/marcel-camprubi" TargetMode="External"/><Relationship Id="rId881" Type="http://schemas.openxmlformats.org/officeDocument/2006/relationships/hyperlink" Target="https://www.procyclingstats.com/rider/ibai-azanza" TargetMode="External"/><Relationship Id="rId979" Type="http://schemas.openxmlformats.org/officeDocument/2006/relationships/hyperlink" Target="https://www.procyclingstats.com/rider/marius-innhaug-dahl" TargetMode="External"/><Relationship Id="rId24" Type="http://schemas.openxmlformats.org/officeDocument/2006/relationships/hyperlink" Target="https://www.procyclingstats.com/rider/giulio-pellizzari" TargetMode="External"/><Relationship Id="rId327" Type="http://schemas.openxmlformats.org/officeDocument/2006/relationships/hyperlink" Target="https://www.procyclingstats.com/rider/anders-foldager" TargetMode="External"/><Relationship Id="rId534" Type="http://schemas.openxmlformats.org/officeDocument/2006/relationships/hyperlink" Target="https://www.procyclingstats.com/rider/mathis-le-berre" TargetMode="External"/><Relationship Id="rId741" Type="http://schemas.openxmlformats.org/officeDocument/2006/relationships/hyperlink" Target="https://www.procyclingstats.com/rider/killian-verschuren" TargetMode="External"/><Relationship Id="rId839" Type="http://schemas.openxmlformats.org/officeDocument/2006/relationships/hyperlink" Target="https://www.procyclingstats.com/rider/kevin-pezzo-rosola" TargetMode="External"/><Relationship Id="rId173" Type="http://schemas.openxmlformats.org/officeDocument/2006/relationships/hyperlink" Target="https://www.procyclingstats.com/rider/yevgeniy-fedorov" TargetMode="External"/><Relationship Id="rId380" Type="http://schemas.openxmlformats.org/officeDocument/2006/relationships/hyperlink" Target="https://www.procyclingstats.com/rider/luke-tuckwell" TargetMode="External"/><Relationship Id="rId601" Type="http://schemas.openxmlformats.org/officeDocument/2006/relationships/hyperlink" Target="https://www.procyclingstats.com/rider/sebastian-berwick" TargetMode="External"/><Relationship Id="rId1024" Type="http://schemas.openxmlformats.org/officeDocument/2006/relationships/hyperlink" Target="https://www.procyclingstats.com/rider/jonathan-malte-rottmann" TargetMode="External"/><Relationship Id="rId240" Type="http://schemas.openxmlformats.org/officeDocument/2006/relationships/hyperlink" Target="https://www.procyclingstats.com/rider/embret-svestad-bardseng" TargetMode="External"/><Relationship Id="rId478" Type="http://schemas.openxmlformats.org/officeDocument/2006/relationships/hyperlink" Target="https://www.procyclingstats.com/rider/milkias-maekele" TargetMode="External"/><Relationship Id="rId685" Type="http://schemas.openxmlformats.org/officeDocument/2006/relationships/hyperlink" Target="https://www.procyclingstats.com/rider/vinzent-dorn" TargetMode="External"/><Relationship Id="rId892" Type="http://schemas.openxmlformats.org/officeDocument/2006/relationships/hyperlink" Target="https://www.procyclingstats.com/rider/marceli-boguslawski" TargetMode="External"/><Relationship Id="rId906" Type="http://schemas.openxmlformats.org/officeDocument/2006/relationships/hyperlink" Target="https://www.procyclingstats.com/rider/tom-crabbe" TargetMode="External"/><Relationship Id="rId35" Type="http://schemas.openxmlformats.org/officeDocument/2006/relationships/hyperlink" Target="https://www.procyclingstats.com/rider/corbin-strong" TargetMode="External"/><Relationship Id="rId100" Type="http://schemas.openxmlformats.org/officeDocument/2006/relationships/hyperlink" Target="https://www.procyclingstats.com/rider/lukas-kubis" TargetMode="External"/><Relationship Id="rId338" Type="http://schemas.openxmlformats.org/officeDocument/2006/relationships/hyperlink" Target="https://www.procyclingstats.com/rider/alexander-hajek" TargetMode="External"/><Relationship Id="rId545" Type="http://schemas.openxmlformats.org/officeDocument/2006/relationships/hyperlink" Target="https://www.procyclingstats.com/rider/ludovico-crescioli" TargetMode="External"/><Relationship Id="rId752" Type="http://schemas.openxmlformats.org/officeDocument/2006/relationships/hyperlink" Target="https://www.procyclingstats.com/rider/filip-gruszczynski" TargetMode="External"/><Relationship Id="rId184" Type="http://schemas.openxmlformats.org/officeDocument/2006/relationships/hyperlink" Target="https://www.procyclingstats.com/rider/rory-townsend" TargetMode="External"/><Relationship Id="rId391" Type="http://schemas.openxmlformats.org/officeDocument/2006/relationships/hyperlink" Target="https://www.procyclingstats.com/rider/vlad-van-mechelen" TargetMode="External"/><Relationship Id="rId405" Type="http://schemas.openxmlformats.org/officeDocument/2006/relationships/hyperlink" Target="https://www.procyclingstats.com/rider/tim-van-dijke" TargetMode="External"/><Relationship Id="rId612" Type="http://schemas.openxmlformats.org/officeDocument/2006/relationships/hyperlink" Target="https://www.procyclingstats.com/rider/lorenzo-conforti" TargetMode="External"/><Relationship Id="rId1035" Type="http://schemas.openxmlformats.org/officeDocument/2006/relationships/hyperlink" Target="https://www.procyclingstats.com/rider/joseph-pidcock" TargetMode="External"/><Relationship Id="rId251" Type="http://schemas.openxmlformats.org/officeDocument/2006/relationships/hyperlink" Target="https://www.procyclingstats.com/rider/laurens-de-plus" TargetMode="External"/><Relationship Id="rId489" Type="http://schemas.openxmlformats.org/officeDocument/2006/relationships/hyperlink" Target="https://www.procyclingstats.com/rider/attila-valter" TargetMode="External"/><Relationship Id="rId696" Type="http://schemas.openxmlformats.org/officeDocument/2006/relationships/hyperlink" Target="https://www.procyclingstats.com/rider/fabio-van-den-bossche" TargetMode="External"/><Relationship Id="rId917" Type="http://schemas.openxmlformats.org/officeDocument/2006/relationships/hyperlink" Target="https://www.procyclingstats.com/rider/mirko-bozzola" TargetMode="External"/><Relationship Id="rId1102" Type="http://schemas.openxmlformats.org/officeDocument/2006/relationships/hyperlink" Target="https://www.procyclingstats.com/rider/andreas-kron" TargetMode="External"/><Relationship Id="rId46" Type="http://schemas.openxmlformats.org/officeDocument/2006/relationships/hyperlink" Target="https://www.procyclingstats.com/rider/enric-mas" TargetMode="External"/><Relationship Id="rId349" Type="http://schemas.openxmlformats.org/officeDocument/2006/relationships/hyperlink" Target="https://www.procyclingstats.com/rider/miguel-heidemann" TargetMode="External"/><Relationship Id="rId556" Type="http://schemas.openxmlformats.org/officeDocument/2006/relationships/hyperlink" Target="https://www.procyclingstats.com/rider/pierre-barbier" TargetMode="External"/><Relationship Id="rId763" Type="http://schemas.openxmlformats.org/officeDocument/2006/relationships/hyperlink" Target="https://www.procyclingstats.com/rider/karsten-larsen-feldmann" TargetMode="External"/><Relationship Id="rId111" Type="http://schemas.openxmlformats.org/officeDocument/2006/relationships/hyperlink" Target="https://www.procyclingstats.com/rider/phil-bauhaus" TargetMode="External"/><Relationship Id="rId195" Type="http://schemas.openxmlformats.org/officeDocument/2006/relationships/hyperlink" Target="https://www.procyclingstats.com/rider/ion-izagirre" TargetMode="External"/><Relationship Id="rId209" Type="http://schemas.openxmlformats.org/officeDocument/2006/relationships/hyperlink" Target="https://www.procyclingstats.com/rider/victor-lafay" TargetMode="External"/><Relationship Id="rId416" Type="http://schemas.openxmlformats.org/officeDocument/2006/relationships/hyperlink" Target="https://www.procyclingstats.com/rider/sean-quinn" TargetMode="External"/><Relationship Id="rId970" Type="http://schemas.openxmlformats.org/officeDocument/2006/relationships/hyperlink" Target="https://www.procyclingstats.com/rider/raul-rota-rus" TargetMode="External"/><Relationship Id="rId1046" Type="http://schemas.openxmlformats.org/officeDocument/2006/relationships/hyperlink" Target="https://www.procyclingstats.com/rider/evan-boyle" TargetMode="External"/><Relationship Id="rId623" Type="http://schemas.openxmlformats.org/officeDocument/2006/relationships/hyperlink" Target="https://www.procyclingstats.com/rider/donavan-grondin" TargetMode="External"/><Relationship Id="rId830" Type="http://schemas.openxmlformats.org/officeDocument/2006/relationships/hyperlink" Target="https://www.procyclingstats.com/rider/romain-cardis" TargetMode="External"/><Relationship Id="rId928" Type="http://schemas.openxmlformats.org/officeDocument/2006/relationships/hyperlink" Target="https://www.procyclingstats.com/rider/nate-pringle" TargetMode="External"/><Relationship Id="rId57" Type="http://schemas.openxmlformats.org/officeDocument/2006/relationships/hyperlink" Target="https://www.procyclingstats.com/rider/soren-waerenskjold" TargetMode="External"/><Relationship Id="rId262" Type="http://schemas.openxmlformats.org/officeDocument/2006/relationships/hyperlink" Target="https://www.procyclingstats.com/rider/mattia-cattaneo" TargetMode="External"/><Relationship Id="rId567" Type="http://schemas.openxmlformats.org/officeDocument/2006/relationships/hyperlink" Target="https://www.procyclingstats.com/rider/kamil-malecki" TargetMode="External"/><Relationship Id="rId1113" Type="http://schemas.openxmlformats.org/officeDocument/2006/relationships/hyperlink" Target="https://www.procyclingstats.com/rider/antonio-tiberi" TargetMode="External"/><Relationship Id="rId122" Type="http://schemas.openxmlformats.org/officeDocument/2006/relationships/hyperlink" Target="https://www.procyclingstats.com/rider/antonio-morgado" TargetMode="External"/><Relationship Id="rId774" Type="http://schemas.openxmlformats.org/officeDocument/2006/relationships/hyperlink" Target="https://www.procyclingstats.com/rider/antoine-l-hote" TargetMode="External"/><Relationship Id="rId981" Type="http://schemas.openxmlformats.org/officeDocument/2006/relationships/hyperlink" Target="https://www.procyclingstats.com/rider/matias-malmberg" TargetMode="External"/><Relationship Id="rId1057" Type="http://schemas.openxmlformats.org/officeDocument/2006/relationships/hyperlink" Target="https://www.procyclingstats.com/rider/daniyal-matthews" TargetMode="External"/><Relationship Id="rId427" Type="http://schemas.openxmlformats.org/officeDocument/2006/relationships/hyperlink" Target="https://www.procyclingstats.com/rider/connor-swift" TargetMode="External"/><Relationship Id="rId634" Type="http://schemas.openxmlformats.org/officeDocument/2006/relationships/hyperlink" Target="https://www.procyclingstats.com/rider/johan-meens" TargetMode="External"/><Relationship Id="rId841" Type="http://schemas.openxmlformats.org/officeDocument/2006/relationships/hyperlink" Target="https://www.procyclingstats.com/rider/marc-cabedo" TargetMode="External"/><Relationship Id="rId273" Type="http://schemas.openxmlformats.org/officeDocument/2006/relationships/hyperlink" Target="https://www.procyclingstats.com/rider/johannes-staune-mittet" TargetMode="External"/><Relationship Id="rId480" Type="http://schemas.openxmlformats.org/officeDocument/2006/relationships/hyperlink" Target="https://www.procyclingstats.com/rider/jamie-meehan" TargetMode="External"/><Relationship Id="rId701" Type="http://schemas.openxmlformats.org/officeDocument/2006/relationships/hyperlink" Target="https://www.procyclingstats.com/rider/davide-de-cassan" TargetMode="External"/><Relationship Id="rId939" Type="http://schemas.openxmlformats.org/officeDocument/2006/relationships/hyperlink" Target="https://www.procyclingstats.com/rider/clement-alleno" TargetMode="External"/><Relationship Id="rId1124" Type="http://schemas.openxmlformats.org/officeDocument/2006/relationships/hyperlink" Target="https://www.procyclingstats.com/rider/dylan-groenewegen" TargetMode="External"/><Relationship Id="rId68" Type="http://schemas.openxmlformats.org/officeDocument/2006/relationships/hyperlink" Target="https://www.procyclingstats.com/rider/matthew-brennan" TargetMode="External"/><Relationship Id="rId133" Type="http://schemas.openxmlformats.org/officeDocument/2006/relationships/hyperlink" Target="https://www.procyclingstats.com/rider/fabio-christen" TargetMode="External"/><Relationship Id="rId340" Type="http://schemas.openxmlformats.org/officeDocument/2006/relationships/hyperlink" Target="https://www.procyclingstats.com/rider/alessandro-tonelli" TargetMode="External"/><Relationship Id="rId578" Type="http://schemas.openxmlformats.org/officeDocument/2006/relationships/hyperlink" Target="https://www.procyclingstats.com/rider/andrea-pasqualon" TargetMode="External"/><Relationship Id="rId785" Type="http://schemas.openxmlformats.org/officeDocument/2006/relationships/hyperlink" Target="https://www.procyclingstats.com/rider/markel-beloki" TargetMode="External"/><Relationship Id="rId992" Type="http://schemas.openxmlformats.org/officeDocument/2006/relationships/hyperlink" Target="https://www.procyclingstats.com/rider/louis-leidert" TargetMode="External"/><Relationship Id="rId200" Type="http://schemas.openxmlformats.org/officeDocument/2006/relationships/hyperlink" Target="https://www.procyclingstats.com/rider/andrea-vendrame" TargetMode="External"/><Relationship Id="rId438" Type="http://schemas.openxmlformats.org/officeDocument/2006/relationships/hyperlink" Target="https://www.procyclingstats.com/rider/davide-bomboi" TargetMode="External"/><Relationship Id="rId645" Type="http://schemas.openxmlformats.org/officeDocument/2006/relationships/hyperlink" Target="https://www.procyclingstats.com/rider/cyril-barthe" TargetMode="External"/><Relationship Id="rId852" Type="http://schemas.openxmlformats.org/officeDocument/2006/relationships/hyperlink" Target="https://www.procyclingstats.com/rider/ben-carman" TargetMode="External"/><Relationship Id="rId1068" Type="http://schemas.openxmlformats.org/officeDocument/2006/relationships/hyperlink" Target="https://www.procyclingstats.com/rider/gal-glivar" TargetMode="External"/><Relationship Id="rId284" Type="http://schemas.openxmlformats.org/officeDocument/2006/relationships/hyperlink" Target="https://www.procyclingstats.com/rider/eric-antonio-fagundez" TargetMode="External"/><Relationship Id="rId491" Type="http://schemas.openxmlformats.org/officeDocument/2006/relationships/hyperlink" Target="https://www.procyclingstats.com/rider/jan-tratnik" TargetMode="External"/><Relationship Id="rId505" Type="http://schemas.openxmlformats.org/officeDocument/2006/relationships/hyperlink" Target="https://www.procyclingstats.com/rider/tom-van-asbroeck" TargetMode="External"/><Relationship Id="rId712" Type="http://schemas.openxmlformats.org/officeDocument/2006/relationships/hyperlink" Target="https://www.procyclingstats.com/rider/iker-mintegi-claver" TargetMode="External"/><Relationship Id="rId1135" Type="http://schemas.openxmlformats.org/officeDocument/2006/relationships/hyperlink" Target="https://www.procyclingstats.com/rider/duarte-domingues" TargetMode="External"/><Relationship Id="rId79" Type="http://schemas.openxmlformats.org/officeDocument/2006/relationships/hyperlink" Target="https://www.procyclingstats.com/rider/guillaume-martin" TargetMode="External"/><Relationship Id="rId144" Type="http://schemas.openxmlformats.org/officeDocument/2006/relationships/hyperlink" Target="https://www.procyclingstats.com/rider/joshua-tarling" TargetMode="External"/><Relationship Id="rId589" Type="http://schemas.openxmlformats.org/officeDocument/2006/relationships/hyperlink" Target="https://www.procyclingstats.com/rider/dion-smith" TargetMode="External"/><Relationship Id="rId796" Type="http://schemas.openxmlformats.org/officeDocument/2006/relationships/hyperlink" Target="https://www.procyclingstats.com/rider/chun-kai-feng" TargetMode="External"/><Relationship Id="rId351" Type="http://schemas.openxmlformats.org/officeDocument/2006/relationships/hyperlink" Target="https://www.procyclingstats.com/rider/mirco-maestri" TargetMode="External"/><Relationship Id="rId449" Type="http://schemas.openxmlformats.org/officeDocument/2006/relationships/hyperlink" Target="https://www.procyclingstats.com/rider/huub-artz" TargetMode="External"/><Relationship Id="rId656" Type="http://schemas.openxmlformats.org/officeDocument/2006/relationships/hyperlink" Target="https://www.procyclingstats.com/rider/ognjen-ilic" TargetMode="External"/><Relationship Id="rId863" Type="http://schemas.openxmlformats.org/officeDocument/2006/relationships/hyperlink" Target="https://www.procyclingstats.com/rider/giovanni-bortoluzzi" TargetMode="External"/><Relationship Id="rId1079" Type="http://schemas.openxmlformats.org/officeDocument/2006/relationships/hyperlink" Target="https://www.procyclingstats.com/rider/alessio-magagnotti" TargetMode="External"/><Relationship Id="rId211" Type="http://schemas.openxmlformats.org/officeDocument/2006/relationships/hyperlink" Target="https://www.procyclingstats.com/rider/daan-hoole" TargetMode="External"/><Relationship Id="rId295" Type="http://schemas.openxmlformats.org/officeDocument/2006/relationships/hyperlink" Target="https://www.procyclingstats.com/rider/eduard-prades" TargetMode="External"/><Relationship Id="rId309" Type="http://schemas.openxmlformats.org/officeDocument/2006/relationships/hyperlink" Target="https://www.procyclingstats.com/rider/michael-leonard1" TargetMode="External"/><Relationship Id="rId516" Type="http://schemas.openxmlformats.org/officeDocument/2006/relationships/hyperlink" Target="https://www.procyclingstats.com/rider/mario-aparicio-munoz" TargetMode="External"/><Relationship Id="rId1146" Type="http://schemas.openxmlformats.org/officeDocument/2006/relationships/printerSettings" Target="../printerSettings/printerSettings1.bin"/><Relationship Id="rId723" Type="http://schemas.openxmlformats.org/officeDocument/2006/relationships/hyperlink" Target="https://www.procyclingstats.com/rider/tomas-pridal" TargetMode="External"/><Relationship Id="rId930" Type="http://schemas.openxmlformats.org/officeDocument/2006/relationships/hyperlink" Target="https://www.procyclingstats.com/rider/alvaro-sagrado" TargetMode="External"/><Relationship Id="rId1006" Type="http://schemas.openxmlformats.org/officeDocument/2006/relationships/hyperlink" Target="https://www.procyclingstats.com/rider/shiki-kuroeda" TargetMode="External"/><Relationship Id="rId155" Type="http://schemas.openxmlformats.org/officeDocument/2006/relationships/hyperlink" Target="https://www.procyclingstats.com/rider/paul-penhoet" TargetMode="External"/><Relationship Id="rId362" Type="http://schemas.openxmlformats.org/officeDocument/2006/relationships/hyperlink" Target="https://www.procyclingstats.com/rider/davide-bais" TargetMode="External"/><Relationship Id="rId222" Type="http://schemas.openxmlformats.org/officeDocument/2006/relationships/hyperlink" Target="https://www.procyclingstats.com/rider/carlos-canal" TargetMode="External"/><Relationship Id="rId667" Type="http://schemas.openxmlformats.org/officeDocument/2006/relationships/hyperlink" Target="https://www.procyclingstats.com/rider/alvaro-jose-hodeg" TargetMode="External"/><Relationship Id="rId874" Type="http://schemas.openxmlformats.org/officeDocument/2006/relationships/hyperlink" Target="https://www.procyclingstats.com/rider/balazs-rozsa" TargetMode="External"/><Relationship Id="rId17" Type="http://schemas.openxmlformats.org/officeDocument/2006/relationships/hyperlink" Target="https://www.procyclingstats.com/rider/olav-kooij" TargetMode="External"/><Relationship Id="rId527" Type="http://schemas.openxmlformats.org/officeDocument/2006/relationships/hyperlink" Target="https://www.procyclingstats.com/rider/callum-scotson" TargetMode="External"/><Relationship Id="rId734" Type="http://schemas.openxmlformats.org/officeDocument/2006/relationships/hyperlink" Target="https://www.procyclingstats.com/rider/anze-ravbar" TargetMode="External"/><Relationship Id="rId941" Type="http://schemas.openxmlformats.org/officeDocument/2006/relationships/hyperlink" Target="https://www.procyclingstats.com/rider/karst-hayma" TargetMode="External"/><Relationship Id="rId70" Type="http://schemas.openxmlformats.org/officeDocument/2006/relationships/hyperlink" Target="https://www.procyclingstats.com/rider/paul-seixas" TargetMode="External"/><Relationship Id="rId166" Type="http://schemas.openxmlformats.org/officeDocument/2006/relationships/hyperlink" Target="https://www.procyclingstats.com/rider/guillermo-thomas-silva-coussan" TargetMode="External"/><Relationship Id="rId373" Type="http://schemas.openxmlformats.org/officeDocument/2006/relationships/hyperlink" Target="https://www.procyclingstats.com/rider/antoine-huby" TargetMode="External"/><Relationship Id="rId580" Type="http://schemas.openxmlformats.org/officeDocument/2006/relationships/hyperlink" Target="https://www.procyclingstats.com/rider/benjamin-dyball" TargetMode="External"/><Relationship Id="rId801" Type="http://schemas.openxmlformats.org/officeDocument/2006/relationships/hyperlink" Target="https://www.procyclingstats.com/rider/leander-van-hautegem" TargetMode="External"/><Relationship Id="rId1017" Type="http://schemas.openxmlformats.org/officeDocument/2006/relationships/hyperlink" Target="https://www.procyclingstats.com/rider/asier-etxeberria" TargetMode="External"/><Relationship Id="rId1" Type="http://schemas.openxmlformats.org/officeDocument/2006/relationships/hyperlink" Target="https://www.procyclingstats.com/rider/tadej-pogacar" TargetMode="External"/><Relationship Id="rId233" Type="http://schemas.openxmlformats.org/officeDocument/2006/relationships/hyperlink" Target="https://www.procyclingstats.com/rider/jon-barrenetxea-golzarri" TargetMode="External"/><Relationship Id="rId440" Type="http://schemas.openxmlformats.org/officeDocument/2006/relationships/hyperlink" Target="https://www.procyclingstats.com/rider/fabien-doubey" TargetMode="External"/><Relationship Id="rId678" Type="http://schemas.openxmlformats.org/officeDocument/2006/relationships/hyperlink" Target="https://www.procyclingstats.com/rider/tobias-muller1" TargetMode="External"/><Relationship Id="rId885" Type="http://schemas.openxmlformats.org/officeDocument/2006/relationships/hyperlink" Target="https://www.procyclingstats.com/rider/hasan-seyfollahifard" TargetMode="External"/><Relationship Id="rId1070" Type="http://schemas.openxmlformats.org/officeDocument/2006/relationships/hyperlink" Target="https://www.procyclingstats.com/rider/oliver-peace" TargetMode="External"/><Relationship Id="rId28" Type="http://schemas.openxmlformats.org/officeDocument/2006/relationships/hyperlink" Target="https://www.procyclingstats.com/rider/biniyam-ghirmay" TargetMode="External"/><Relationship Id="rId300" Type="http://schemas.openxmlformats.org/officeDocument/2006/relationships/hyperlink" Target="https://www.procyclingstats.com/rider/joris-delbove" TargetMode="External"/><Relationship Id="rId538" Type="http://schemas.openxmlformats.org/officeDocument/2006/relationships/hyperlink" Target="https://www.procyclingstats.com/rider/tijmen-graat" TargetMode="External"/><Relationship Id="rId745" Type="http://schemas.openxmlformats.org/officeDocument/2006/relationships/hyperlink" Target="https://www.procyclingstats.com/rider/gerben-kuypers" TargetMode="External"/><Relationship Id="rId952" Type="http://schemas.openxmlformats.org/officeDocument/2006/relationships/hyperlink" Target="https://www.procyclingstats.com/rider/baptiste-vadic" TargetMode="External"/><Relationship Id="rId81" Type="http://schemas.openxmlformats.org/officeDocument/2006/relationships/hyperlink" Target="https://www.procyclingstats.com/rider/magnus-cort-nielsen" TargetMode="External"/><Relationship Id="rId177" Type="http://schemas.openxmlformats.org/officeDocument/2006/relationships/hyperlink" Target="https://www.procyclingstats.com/rider/lewis-askey" TargetMode="External"/><Relationship Id="rId384" Type="http://schemas.openxmlformats.org/officeDocument/2006/relationships/hyperlink" Target="https://www.procyclingstats.com/rider/petr-rikunov" TargetMode="External"/><Relationship Id="rId591" Type="http://schemas.openxmlformats.org/officeDocument/2006/relationships/hyperlink" Target="https://www.procyclingstats.com/rider/sasha-weemaes" TargetMode="External"/><Relationship Id="rId605" Type="http://schemas.openxmlformats.org/officeDocument/2006/relationships/hyperlink" Target="https://www.procyclingstats.com/rider/reuben-thompson" TargetMode="External"/><Relationship Id="rId812" Type="http://schemas.openxmlformats.org/officeDocument/2006/relationships/hyperlink" Target="https://www.procyclingstats.com/rider/pavel-sumpik" TargetMode="External"/><Relationship Id="rId1028" Type="http://schemas.openxmlformats.org/officeDocument/2006/relationships/hyperlink" Target="https://www.procyclingstats.com/rider/aivaras-mikutis" TargetMode="External"/><Relationship Id="rId244" Type="http://schemas.openxmlformats.org/officeDocument/2006/relationships/hyperlink" Target="https://www.procyclingstats.com/rider/christophe-laporte" TargetMode="External"/><Relationship Id="rId689" Type="http://schemas.openxmlformats.org/officeDocument/2006/relationships/hyperlink" Target="https://www.procyclingstats.com/rider/michal-schuran" TargetMode="External"/><Relationship Id="rId896" Type="http://schemas.openxmlformats.org/officeDocument/2006/relationships/hyperlink" Target="https://www.procyclingstats.com/rider/romet-pajur" TargetMode="External"/><Relationship Id="rId1081" Type="http://schemas.openxmlformats.org/officeDocument/2006/relationships/hyperlink" Target="https://www.procyclingstats.com/rider/federico-iacomoni" TargetMode="External"/><Relationship Id="rId39" Type="http://schemas.openxmlformats.org/officeDocument/2006/relationships/hyperlink" Target="https://www.procyclingstats.com/rider/simon-yates" TargetMode="External"/><Relationship Id="rId451" Type="http://schemas.openxmlformats.org/officeDocument/2006/relationships/hyperlink" Target="https://www.procyclingstats.com/rider/anton-schiffer" TargetMode="External"/><Relationship Id="rId549" Type="http://schemas.openxmlformats.org/officeDocument/2006/relationships/hyperlink" Target="https://www.procyclingstats.com/rider/kevin-geniets" TargetMode="External"/><Relationship Id="rId756" Type="http://schemas.openxmlformats.org/officeDocument/2006/relationships/hyperlink" Target="https://www.procyclingstats.com/rider/francisco-penuela" TargetMode="External"/><Relationship Id="rId104" Type="http://schemas.openxmlformats.org/officeDocument/2006/relationships/hyperlink" Target="https://www.procyclingstats.com/rider/max-poole" TargetMode="External"/><Relationship Id="rId188" Type="http://schemas.openxmlformats.org/officeDocument/2006/relationships/hyperlink" Target="https://www.procyclingstats.com/rider/aleksandr-vlasov" TargetMode="External"/><Relationship Id="rId311" Type="http://schemas.openxmlformats.org/officeDocument/2006/relationships/hyperlink" Target="https://www.procyclingstats.com/rider/jan-castellon" TargetMode="External"/><Relationship Id="rId395" Type="http://schemas.openxmlformats.org/officeDocument/2006/relationships/hyperlink" Target="https://www.procyclingstats.com/rider/edoardo-affini" TargetMode="External"/><Relationship Id="rId409" Type="http://schemas.openxmlformats.org/officeDocument/2006/relationships/hyperlink" Target="https://www.procyclingstats.com/rider/amaury-capiot" TargetMode="External"/><Relationship Id="rId963" Type="http://schemas.openxmlformats.org/officeDocument/2006/relationships/hyperlink" Target="https://www.procyclingstats.com/rider/ulrik-tvedt" TargetMode="External"/><Relationship Id="rId1039" Type="http://schemas.openxmlformats.org/officeDocument/2006/relationships/hyperlink" Target="https://www.procyclingstats.com/rider/timo-de-jong" TargetMode="External"/><Relationship Id="rId92" Type="http://schemas.openxmlformats.org/officeDocument/2006/relationships/hyperlink" Target="https://www.procyclingstats.com/rider/javier-romo" TargetMode="External"/><Relationship Id="rId616" Type="http://schemas.openxmlformats.org/officeDocument/2006/relationships/hyperlink" Target="https://www.procyclingstats.com/rider/alessandro-de-marchi" TargetMode="External"/><Relationship Id="rId823" Type="http://schemas.openxmlformats.org/officeDocument/2006/relationships/hyperlink" Target="https://www.procyclingstats.com/rider/simone-raccani" TargetMode="External"/><Relationship Id="rId255" Type="http://schemas.openxmlformats.org/officeDocument/2006/relationships/hyperlink" Target="https://www.procyclingstats.com/rider/edward-irl-dunbar" TargetMode="External"/><Relationship Id="rId462" Type="http://schemas.openxmlformats.org/officeDocument/2006/relationships/hyperlink" Target="https://www.procyclingstats.com/rider/ben-swift" TargetMode="External"/><Relationship Id="rId1092" Type="http://schemas.openxmlformats.org/officeDocument/2006/relationships/hyperlink" Target="https://www.procyclingstats.com/rider/antonio-morgado" TargetMode="External"/><Relationship Id="rId1106" Type="http://schemas.openxmlformats.org/officeDocument/2006/relationships/hyperlink" Target="https://www.procyclingstats.com/rider/victor-papon" TargetMode="External"/><Relationship Id="rId115" Type="http://schemas.openxmlformats.org/officeDocument/2006/relationships/hyperlink" Target="https://www.procyclingstats.com/rider/paul-lapeira" TargetMode="External"/><Relationship Id="rId322" Type="http://schemas.openxmlformats.org/officeDocument/2006/relationships/hyperlink" Target="https://www.procyclingstats.com/rider/georg-steinhauser" TargetMode="External"/><Relationship Id="rId767" Type="http://schemas.openxmlformats.org/officeDocument/2006/relationships/hyperlink" Target="https://www.procyclingstats.com/rider/henrik-pedersen" TargetMode="External"/><Relationship Id="rId974" Type="http://schemas.openxmlformats.org/officeDocument/2006/relationships/hyperlink" Target="https://www.procyclingstats.com/rider/edgar-cadena" TargetMode="External"/><Relationship Id="rId199" Type="http://schemas.openxmlformats.org/officeDocument/2006/relationships/hyperlink" Target="https://www.procyclingstats.com/rider/vincenzo-albanese" TargetMode="External"/><Relationship Id="rId627" Type="http://schemas.openxmlformats.org/officeDocument/2006/relationships/hyperlink" Target="https://www.procyclingstats.com/rider/yuma-koishi" TargetMode="External"/><Relationship Id="rId834" Type="http://schemas.openxmlformats.org/officeDocument/2006/relationships/hyperlink" Target="https://www.procyclingstats.com/rider/nikita-tsvetkov" TargetMode="External"/><Relationship Id="rId266" Type="http://schemas.openxmlformats.org/officeDocument/2006/relationships/hyperlink" Target="https://www.procyclingstats.com/rider/ivan-garcia-cortina" TargetMode="External"/><Relationship Id="rId473" Type="http://schemas.openxmlformats.org/officeDocument/2006/relationships/hyperlink" Target="https://www.procyclingstats.com/rider/sam-maisonobe" TargetMode="External"/><Relationship Id="rId680" Type="http://schemas.openxmlformats.org/officeDocument/2006/relationships/hyperlink" Target="https://www.procyclingstats.com/rider/giacomo-villa" TargetMode="External"/><Relationship Id="rId901" Type="http://schemas.openxmlformats.org/officeDocument/2006/relationships/hyperlink" Target="https://www.procyclingstats.com/rider/brage-aulstad" TargetMode="External"/><Relationship Id="rId1117" Type="http://schemas.openxmlformats.org/officeDocument/2006/relationships/hyperlink" Target="https://www.procyclingstats.com/rider/niels-driesen" TargetMode="External"/><Relationship Id="rId30" Type="http://schemas.openxmlformats.org/officeDocument/2006/relationships/hyperlink" Target="https://www.procyclingstats.com/rider/brandon-mcnulty" TargetMode="External"/><Relationship Id="rId126" Type="http://schemas.openxmlformats.org/officeDocument/2006/relationships/hyperlink" Target="https://www.procyclingstats.com/rider/aaron-gate" TargetMode="External"/><Relationship Id="rId333" Type="http://schemas.openxmlformats.org/officeDocument/2006/relationships/hyperlink" Target="https://www.procyclingstats.com/rider/marco-haller" TargetMode="External"/><Relationship Id="rId540" Type="http://schemas.openxmlformats.org/officeDocument/2006/relationships/hyperlink" Target="https://www.procyclingstats.com/rider/darren-rafferty" TargetMode="External"/><Relationship Id="rId778" Type="http://schemas.openxmlformats.org/officeDocument/2006/relationships/hyperlink" Target="https://www.procyclingstats.com/rider/tilen-finkst" TargetMode="External"/><Relationship Id="rId985" Type="http://schemas.openxmlformats.org/officeDocument/2006/relationships/hyperlink" Target="https://www.procyclingstats.com/rider/quentin-bezza" TargetMode="External"/><Relationship Id="rId638" Type="http://schemas.openxmlformats.org/officeDocument/2006/relationships/hyperlink" Target="https://www.procyclingstats.com/rider/andoni-lopez-de-abetxuko-jimenez" TargetMode="External"/><Relationship Id="rId845" Type="http://schemas.openxmlformats.org/officeDocument/2006/relationships/hyperlink" Target="https://www.procyclingstats.com/rider/mathis-avondts" TargetMode="External"/><Relationship Id="rId1030" Type="http://schemas.openxmlformats.org/officeDocument/2006/relationships/hyperlink" Target="https://www.procyclingstats.com/rider/martin-santiago-herreno" TargetMode="External"/><Relationship Id="rId277" Type="http://schemas.openxmlformats.org/officeDocument/2006/relationships/hyperlink" Target="https://www.procyclingstats.com/rider/sylvain-moniquet" TargetMode="External"/><Relationship Id="rId400" Type="http://schemas.openxmlformats.org/officeDocument/2006/relationships/hyperlink" Target="https://www.procyclingstats.com/rider/george-bennett" TargetMode="External"/><Relationship Id="rId484" Type="http://schemas.openxmlformats.org/officeDocument/2006/relationships/hyperlink" Target="https://www.procyclingstats.com/rider/byron-munton" TargetMode="External"/><Relationship Id="rId705" Type="http://schemas.openxmlformats.org/officeDocument/2006/relationships/hyperlink" Target="https://www.procyclingstats.com/rider/noa-isidore" TargetMode="External"/><Relationship Id="rId1128" Type="http://schemas.openxmlformats.org/officeDocument/2006/relationships/hyperlink" Target="https://www.procyclingstats.com/rider/juan-diego-quintero-osorno" TargetMode="External"/><Relationship Id="rId137" Type="http://schemas.openxmlformats.org/officeDocument/2006/relationships/hyperlink" Target="https://www.procyclingstats.com/rider/alexis-renard" TargetMode="External"/><Relationship Id="rId344" Type="http://schemas.openxmlformats.org/officeDocument/2006/relationships/hyperlink" Target="https://www.procyclingstats.com/rider/jose-manuel-diaz-gallego" TargetMode="External"/><Relationship Id="rId691" Type="http://schemas.openxmlformats.org/officeDocument/2006/relationships/hyperlink" Target="https://www.procyclingstats.com/rider/kane-richards" TargetMode="External"/><Relationship Id="rId789" Type="http://schemas.openxmlformats.org/officeDocument/2006/relationships/hyperlink" Target="https://www.procyclingstats.com/rider/liam-walsh" TargetMode="External"/><Relationship Id="rId912" Type="http://schemas.openxmlformats.org/officeDocument/2006/relationships/hyperlink" Target="https://www.procyclingstats.com/rider/jose-luis-faura-asensio" TargetMode="External"/><Relationship Id="rId996" Type="http://schemas.openxmlformats.org/officeDocument/2006/relationships/hyperlink" Target="https://www.procyclingstats.com/rider/jose-antonio-prieto" TargetMode="External"/><Relationship Id="rId41" Type="http://schemas.openxmlformats.org/officeDocument/2006/relationships/hyperlink" Target="https://www.procyclingstats.com/rider/lorenzo-fortunato" TargetMode="External"/><Relationship Id="rId551" Type="http://schemas.openxmlformats.org/officeDocument/2006/relationships/hyperlink" Target="https://www.procyclingstats.com/rider/emils-liepins" TargetMode="External"/><Relationship Id="rId649" Type="http://schemas.openxmlformats.org/officeDocument/2006/relationships/hyperlink" Target="https://www.procyclingstats.com/rider/marton-dina" TargetMode="External"/><Relationship Id="rId856" Type="http://schemas.openxmlformats.org/officeDocument/2006/relationships/hyperlink" Target="https://www.procyclingstats.com/rider/victor-guernalec" TargetMode="External"/><Relationship Id="rId190" Type="http://schemas.openxmlformats.org/officeDocument/2006/relationships/hyperlink" Target="https://www.procyclingstats.com/rider/matej-mohoric" TargetMode="External"/><Relationship Id="rId204" Type="http://schemas.openxmlformats.org/officeDocument/2006/relationships/hyperlink" Target="https://www.procyclingstats.com/rider/jenno-berckmoes" TargetMode="External"/><Relationship Id="rId288" Type="http://schemas.openxmlformats.org/officeDocument/2006/relationships/hyperlink" Target="https://www.procyclingstats.com/rider/steffen-de-schuyteneer" TargetMode="External"/><Relationship Id="rId411" Type="http://schemas.openxmlformats.org/officeDocument/2006/relationships/hyperlink" Target="https://www.procyclingstats.com/rider/mark-donovan" TargetMode="External"/><Relationship Id="rId509" Type="http://schemas.openxmlformats.org/officeDocument/2006/relationships/hyperlink" Target="https://www.procyclingstats.com/rider/timothy-dupont" TargetMode="External"/><Relationship Id="rId1041" Type="http://schemas.openxmlformats.org/officeDocument/2006/relationships/hyperlink" Target="https://www.procyclingstats.com/rider/joshua-lebo" TargetMode="External"/><Relationship Id="rId1139" Type="http://schemas.openxmlformats.org/officeDocument/2006/relationships/hyperlink" Target="https://www.procyclingstats.com/rider/felix-gall" TargetMode="External"/><Relationship Id="rId495" Type="http://schemas.openxmlformats.org/officeDocument/2006/relationships/hyperlink" Target="https://www.procyclingstats.com/rider/lorenzo-rota" TargetMode="External"/><Relationship Id="rId716" Type="http://schemas.openxmlformats.org/officeDocument/2006/relationships/hyperlink" Target="https://www.procyclingstats.com/rider/mads-andersen" TargetMode="External"/><Relationship Id="rId923" Type="http://schemas.openxmlformats.org/officeDocument/2006/relationships/hyperlink" Target="https://www.procyclingstats.com/rider/matteo-vanhuffel" TargetMode="External"/><Relationship Id="rId52" Type="http://schemas.openxmlformats.org/officeDocument/2006/relationships/hyperlink" Target="https://www.procyclingstats.com/rider/tim-wellens" TargetMode="External"/><Relationship Id="rId148" Type="http://schemas.openxmlformats.org/officeDocument/2006/relationships/hyperlink" Target="https://www.procyclingstats.com/rider/alec-segaert" TargetMode="External"/><Relationship Id="rId355" Type="http://schemas.openxmlformats.org/officeDocument/2006/relationships/hyperlink" Target="https://www.procyclingstats.com/rider/cristian-raileanu" TargetMode="External"/><Relationship Id="rId562" Type="http://schemas.openxmlformats.org/officeDocument/2006/relationships/hyperlink" Target="https://www.procyclingstats.com/rider/jelle-johannink" TargetMode="External"/><Relationship Id="rId215" Type="http://schemas.openxmlformats.org/officeDocument/2006/relationships/hyperlink" Target="https://www.procyclingstats.com/rider/warren-barguil" TargetMode="External"/><Relationship Id="rId422" Type="http://schemas.openxmlformats.org/officeDocument/2006/relationships/hyperlink" Target="https://www.procyclingstats.com/rider/francisco-galvan" TargetMode="External"/><Relationship Id="rId867" Type="http://schemas.openxmlformats.org/officeDocument/2006/relationships/hyperlink" Target="https://www.procyclingstats.com/rider/cristian-david-pita" TargetMode="External"/><Relationship Id="rId1052" Type="http://schemas.openxmlformats.org/officeDocument/2006/relationships/hyperlink" Target="https://www.procyclingstats.com/rider/tim-wafler" TargetMode="External"/><Relationship Id="rId299" Type="http://schemas.openxmlformats.org/officeDocument/2006/relationships/hyperlink" Target="https://www.procyclingstats.com/rider/thomas-gloag" TargetMode="External"/><Relationship Id="rId727" Type="http://schemas.openxmlformats.org/officeDocument/2006/relationships/hyperlink" Target="https://www.procyclingstats.com/rider/sebastian-brenes" TargetMode="External"/><Relationship Id="rId934" Type="http://schemas.openxmlformats.org/officeDocument/2006/relationships/hyperlink" Target="https://www.procyclingstats.com/rider/hector-alvarez-martinez" TargetMode="External"/><Relationship Id="rId63" Type="http://schemas.openxmlformats.org/officeDocument/2006/relationships/hyperlink" Target="https://www.procyclingstats.com/rider/mauro-schmid" TargetMode="External"/><Relationship Id="rId159" Type="http://schemas.openxmlformats.org/officeDocument/2006/relationships/hyperlink" Target="https://www.procyclingstats.com/rider/sam-welsford" TargetMode="External"/><Relationship Id="rId366" Type="http://schemas.openxmlformats.org/officeDocument/2006/relationships/hyperlink" Target="https://www.procyclingstats.com/rider/lorenzo-milesi" TargetMode="External"/><Relationship Id="rId573" Type="http://schemas.openxmlformats.org/officeDocument/2006/relationships/hyperlink" Target="https://www.procyclingstats.com/rider/tom-donnenwirth" TargetMode="External"/><Relationship Id="rId780" Type="http://schemas.openxmlformats.org/officeDocument/2006/relationships/hyperlink" Target="https://www.procyclingstats.com/rider/brandon-downes" TargetMode="External"/><Relationship Id="rId226" Type="http://schemas.openxmlformats.org/officeDocument/2006/relationships/hyperlink" Target="https://www.procyclingstats.com/rider/gregor-muhlberger" TargetMode="External"/><Relationship Id="rId433" Type="http://schemas.openxmlformats.org/officeDocument/2006/relationships/hyperlink" Target="https://www.procyclingstats.com/rider/german-nicolas-tivani-perez" TargetMode="External"/><Relationship Id="rId878" Type="http://schemas.openxmlformats.org/officeDocument/2006/relationships/hyperlink" Target="https://www.procyclingstats.com/rider/zeteny-szijarto" TargetMode="External"/><Relationship Id="rId1063" Type="http://schemas.openxmlformats.org/officeDocument/2006/relationships/hyperlink" Target="https://www.procyclingstats.com/rider/matis-louvel" TargetMode="External"/><Relationship Id="rId640" Type="http://schemas.openxmlformats.org/officeDocument/2006/relationships/hyperlink" Target="https://www.procyclingstats.com/rider/mathias-bregnhoj" TargetMode="External"/><Relationship Id="rId738" Type="http://schemas.openxmlformats.org/officeDocument/2006/relationships/hyperlink" Target="https://www.procyclingstats.com/rider/alessandro-borgo" TargetMode="External"/><Relationship Id="rId945" Type="http://schemas.openxmlformats.org/officeDocument/2006/relationships/hyperlink" Target="https://www.procyclingstats.com/rider/henrique-bravo1" TargetMode="External"/><Relationship Id="rId74" Type="http://schemas.openxmlformats.org/officeDocument/2006/relationships/hyperlink" Target="https://www.procyclingstats.com/rider/toms-skujins" TargetMode="External"/><Relationship Id="rId377" Type="http://schemas.openxmlformats.org/officeDocument/2006/relationships/hyperlink" Target="https://www.procyclingstats.com/rider/adrien-maire" TargetMode="External"/><Relationship Id="rId500" Type="http://schemas.openxmlformats.org/officeDocument/2006/relationships/hyperlink" Target="https://www.procyclingstats.com/rider/nick-schultz" TargetMode="External"/><Relationship Id="rId584" Type="http://schemas.openxmlformats.org/officeDocument/2006/relationships/hyperlink" Target="https://www.procyclingstats.com/rider/sjoerd-bax" TargetMode="External"/><Relationship Id="rId805" Type="http://schemas.openxmlformats.org/officeDocument/2006/relationships/hyperlink" Target="https://www.procyclingstats.com/rider/santiago-mesa-pietralunga" TargetMode="External"/><Relationship Id="rId1130" Type="http://schemas.openxmlformats.org/officeDocument/2006/relationships/hyperlink" Target="https://www.procyclingstats.com/rider/josh-burnett" TargetMode="External"/><Relationship Id="rId5" Type="http://schemas.openxmlformats.org/officeDocument/2006/relationships/hyperlink" Target="https://www.procyclingstats.com/rider/juan-ayuso-pesquera" TargetMode="External"/><Relationship Id="rId237" Type="http://schemas.openxmlformats.org/officeDocument/2006/relationships/hyperlink" Target="https://www.procyclingstats.com/rider/jakob-soderqvist" TargetMode="External"/><Relationship Id="rId791" Type="http://schemas.openxmlformats.org/officeDocument/2006/relationships/hyperlink" Target="https://www.procyclingstats.com/rider/menno-huising" TargetMode="External"/><Relationship Id="rId889" Type="http://schemas.openxmlformats.org/officeDocument/2006/relationships/hyperlink" Target="https://www.procyclingstats.com/rider/muradjan-khalmuratov" TargetMode="External"/><Relationship Id="rId1074" Type="http://schemas.openxmlformats.org/officeDocument/2006/relationships/hyperlink" Target="https://www.procyclingstats.com/rider/alberto-bruttomesso" TargetMode="External"/><Relationship Id="rId444" Type="http://schemas.openxmlformats.org/officeDocument/2006/relationships/hyperlink" Target="https://www.procyclingstats.com/rider/sergio-samitier" TargetMode="External"/><Relationship Id="rId651" Type="http://schemas.openxmlformats.org/officeDocument/2006/relationships/hyperlink" Target="https://www.procyclingstats.com/rider/jules-hesters" TargetMode="External"/><Relationship Id="rId749" Type="http://schemas.openxmlformats.org/officeDocument/2006/relationships/hyperlink" Target="https://www.procyclingstats.com/rider/santiago-umba" TargetMode="External"/><Relationship Id="rId290" Type="http://schemas.openxmlformats.org/officeDocument/2006/relationships/hyperlink" Target="https://www.procyclingstats.com/rider/emanuel-buchmann" TargetMode="External"/><Relationship Id="rId304" Type="http://schemas.openxmlformats.org/officeDocument/2006/relationships/hyperlink" Target="https://www.procyclingstats.com/rider/fernando-barcelo" TargetMode="External"/><Relationship Id="rId388" Type="http://schemas.openxmlformats.org/officeDocument/2006/relationships/hyperlink" Target="https://www.procyclingstats.com/rider/sakarias-koller-loland" TargetMode="External"/><Relationship Id="rId511" Type="http://schemas.openxmlformats.org/officeDocument/2006/relationships/hyperlink" Target="https://www.procyclingstats.com/rider/gleb-syritsa" TargetMode="External"/><Relationship Id="rId609" Type="http://schemas.openxmlformats.org/officeDocument/2006/relationships/hyperlink" Target="https://www.procyclingstats.com/rider/jordi-lopez-caravaca" TargetMode="External"/><Relationship Id="rId956" Type="http://schemas.openxmlformats.org/officeDocument/2006/relationships/hyperlink" Target="https://www.procyclingstats.com/rider/javier-ibanez-beltran-de-salazar" TargetMode="External"/><Relationship Id="rId1141" Type="http://schemas.openxmlformats.org/officeDocument/2006/relationships/hyperlink" Target="https://www.procyclingstats.com/rider/jorgen-nordhagen" TargetMode="External"/><Relationship Id="rId85" Type="http://schemas.openxmlformats.org/officeDocument/2006/relationships/hyperlink" Target="https://www.procyclingstats.com/rider/davide-piganzoli" TargetMode="External"/><Relationship Id="rId150" Type="http://schemas.openxmlformats.org/officeDocument/2006/relationships/hyperlink" Target="https://www.procyclingstats.com/rider/jarno-widar" TargetMode="External"/><Relationship Id="rId595" Type="http://schemas.openxmlformats.org/officeDocument/2006/relationships/hyperlink" Target="https://www.procyclingstats.com/rider/txomin-juaristi" TargetMode="External"/><Relationship Id="rId816" Type="http://schemas.openxmlformats.org/officeDocument/2006/relationships/hyperlink" Target="https://www.procyclingstats.com/rider/mike-uwiduhaye" TargetMode="External"/><Relationship Id="rId1001" Type="http://schemas.openxmlformats.org/officeDocument/2006/relationships/hyperlink" Target="https://www.procyclingstats.com/rider/robbe-claeys" TargetMode="External"/><Relationship Id="rId248" Type="http://schemas.openxmlformats.org/officeDocument/2006/relationships/hyperlink" Target="https://www.procyclingstats.com/rider/bauke-mollema" TargetMode="External"/><Relationship Id="rId455" Type="http://schemas.openxmlformats.org/officeDocument/2006/relationships/hyperlink" Target="https://www.procyclingstats.com/rider/axel-van-der-tuuk" TargetMode="External"/><Relationship Id="rId662" Type="http://schemas.openxmlformats.org/officeDocument/2006/relationships/hyperlink" Target="https://www.procyclingstats.com/rider/thomas-bonnet" TargetMode="External"/><Relationship Id="rId1085" Type="http://schemas.openxmlformats.org/officeDocument/2006/relationships/hyperlink" Target="https://www.procyclingstats.com/rider/cristian-scaroni" TargetMode="External"/><Relationship Id="rId12" Type="http://schemas.openxmlformats.org/officeDocument/2006/relationships/hyperlink" Target="https://www.procyclingstats.com/rider/matteo-jorgenson" TargetMode="External"/><Relationship Id="rId108" Type="http://schemas.openxmlformats.org/officeDocument/2006/relationships/hyperlink" Target="https://www.procyclingstats.com/rider/marc-soler" TargetMode="External"/><Relationship Id="rId315" Type="http://schemas.openxmlformats.org/officeDocument/2006/relationships/hyperlink" Target="https://www.procyclingstats.com/rider/wilco-kelderman" TargetMode="External"/><Relationship Id="rId522" Type="http://schemas.openxmlformats.org/officeDocument/2006/relationships/hyperlink" Target="https://www.procyclingstats.com/rider/stan-van-tricht" TargetMode="External"/><Relationship Id="rId967" Type="http://schemas.openxmlformats.org/officeDocument/2006/relationships/hyperlink" Target="https://www.procyclingstats.com/rider/jens-verbrugghe" TargetMode="External"/><Relationship Id="rId96" Type="http://schemas.openxmlformats.org/officeDocument/2006/relationships/hyperlink" Target="https://www.procyclingstats.com/rider/harold-martin-lopez" TargetMode="External"/><Relationship Id="rId161" Type="http://schemas.openxmlformats.org/officeDocument/2006/relationships/hyperlink" Target="https://www.procyclingstats.com/rider/henok-mulubrhan" TargetMode="External"/><Relationship Id="rId399" Type="http://schemas.openxmlformats.org/officeDocument/2006/relationships/hyperlink" Target="https://www.procyclingstats.com/rider/max-walscheid" TargetMode="External"/><Relationship Id="rId827" Type="http://schemas.openxmlformats.org/officeDocument/2006/relationships/hyperlink" Target="https://www.procyclingstats.com/rider/erik-nordsaeter-resell" TargetMode="External"/><Relationship Id="rId1012" Type="http://schemas.openxmlformats.org/officeDocument/2006/relationships/hyperlink" Target="https://www.procyclingstats.com/rider/joppe-heremans" TargetMode="External"/><Relationship Id="rId259" Type="http://schemas.openxmlformats.org/officeDocument/2006/relationships/hyperlink" Target="https://www.procyclingstats.com/rider/rudy-molard" TargetMode="External"/><Relationship Id="rId466" Type="http://schemas.openxmlformats.org/officeDocument/2006/relationships/hyperlink" Target="https://www.procyclingstats.com/rider/kenny-molly" TargetMode="External"/><Relationship Id="rId673" Type="http://schemas.openxmlformats.org/officeDocument/2006/relationships/hyperlink" Target="https://www.procyclingstats.com/rider/martijn-rasenberg" TargetMode="External"/><Relationship Id="rId880" Type="http://schemas.openxmlformats.org/officeDocument/2006/relationships/hyperlink" Target="https://www.procyclingstats.com/rider/keegan-swirbul" TargetMode="External"/><Relationship Id="rId1096" Type="http://schemas.openxmlformats.org/officeDocument/2006/relationships/hyperlink" Target="https://www.procyclingstats.com/rider/filippo-zana" TargetMode="External"/><Relationship Id="rId23" Type="http://schemas.openxmlformats.org/officeDocument/2006/relationships/hyperlink" Target="https://www.procyclingstats.com/rider/lenny-martinez" TargetMode="External"/><Relationship Id="rId119" Type="http://schemas.openxmlformats.org/officeDocument/2006/relationships/hyperlink" Target="https://www.procyclingstats.com/rider/mike-teunissen" TargetMode="External"/><Relationship Id="rId326" Type="http://schemas.openxmlformats.org/officeDocument/2006/relationships/hyperlink" Target="https://www.procyclingstats.com/rider/filippo-fiorelli" TargetMode="External"/><Relationship Id="rId533" Type="http://schemas.openxmlformats.org/officeDocument/2006/relationships/hyperlink" Target="https://www.procyclingstats.com/rider/thomas-pesenti" TargetMode="External"/><Relationship Id="rId978" Type="http://schemas.openxmlformats.org/officeDocument/2006/relationships/hyperlink" Target="https://www.procyclingstats.com/rider/conrad-haugsted" TargetMode="External"/><Relationship Id="rId740" Type="http://schemas.openxmlformats.org/officeDocument/2006/relationships/hyperlink" Target="https://www.procyclingstats.com/rider/luca-paletti" TargetMode="External"/><Relationship Id="rId838" Type="http://schemas.openxmlformats.org/officeDocument/2006/relationships/hyperlink" Target="https://www.procyclingstats.com/rider/roy-eefting" TargetMode="External"/><Relationship Id="rId1023" Type="http://schemas.openxmlformats.org/officeDocument/2006/relationships/hyperlink" Target="https://www.procyclingstats.com/rider/ilie-seremet" TargetMode="External"/><Relationship Id="rId172" Type="http://schemas.openxmlformats.org/officeDocument/2006/relationships/hyperlink" Target="https://www.procyclingstats.com/rider/bastien-tronchon" TargetMode="External"/><Relationship Id="rId477" Type="http://schemas.openxmlformats.org/officeDocument/2006/relationships/hyperlink" Target="https://www.procyclingstats.com/rider/alex-tolio" TargetMode="External"/><Relationship Id="rId600" Type="http://schemas.openxmlformats.org/officeDocument/2006/relationships/hyperlink" Target="https://www.procyclingstats.com/rider/samuele-zoccarato" TargetMode="External"/><Relationship Id="rId684" Type="http://schemas.openxmlformats.org/officeDocument/2006/relationships/hyperlink" Target="https://www.procyclingstats.com/rider/joshua-golliker" TargetMode="External"/><Relationship Id="rId337" Type="http://schemas.openxmlformats.org/officeDocument/2006/relationships/hyperlink" Target="https://www.procyclingstats.com/rider/jonas-rutsch" TargetMode="External"/><Relationship Id="rId891" Type="http://schemas.openxmlformats.org/officeDocument/2006/relationships/hyperlink" Target="https://www.procyclingstats.com/rider/daniil-pronskiy" TargetMode="External"/><Relationship Id="rId905" Type="http://schemas.openxmlformats.org/officeDocument/2006/relationships/hyperlink" Target="https://www.procyclingstats.com/rider/alexander-edmondson" TargetMode="External"/><Relationship Id="rId989" Type="http://schemas.openxmlformats.org/officeDocument/2006/relationships/hyperlink" Target="https://www.procyclingstats.com/rider/marco-schrettl" TargetMode="External"/><Relationship Id="rId34" Type="http://schemas.openxmlformats.org/officeDocument/2006/relationships/hyperlink" Target="https://www.procyclingstats.com/rider/jhonatan-narvaez" TargetMode="External"/><Relationship Id="rId544" Type="http://schemas.openxmlformats.org/officeDocument/2006/relationships/hyperlink" Target="https://www.procyclingstats.com/rider/florian-samuel-kajamini" TargetMode="External"/><Relationship Id="rId751" Type="http://schemas.openxmlformats.org/officeDocument/2006/relationships/hyperlink" Target="https://www.procyclingstats.com/rider/edoardo-zamperini" TargetMode="External"/><Relationship Id="rId849" Type="http://schemas.openxmlformats.org/officeDocument/2006/relationships/hyperlink" Target="https://www.procyclingstats.com/rider/dylan-van-baarle" TargetMode="External"/><Relationship Id="rId183" Type="http://schemas.openxmlformats.org/officeDocument/2006/relationships/hyperlink" Target="https://www.procyclingstats.com/rider/louis-vervaeke" TargetMode="External"/><Relationship Id="rId390" Type="http://schemas.openxmlformats.org/officeDocument/2006/relationships/hyperlink" Target="https://www.procyclingstats.com/rider/aubin-sparfel" TargetMode="External"/><Relationship Id="rId404" Type="http://schemas.openxmlformats.org/officeDocument/2006/relationships/hyperlink" Target="https://www.procyclingstats.com/rider/krists-neilands" TargetMode="External"/><Relationship Id="rId611" Type="http://schemas.openxmlformats.org/officeDocument/2006/relationships/hyperlink" Target="https://www.procyclingstats.com/rider/oscar-sevilla" TargetMode="External"/><Relationship Id="rId1034" Type="http://schemas.openxmlformats.org/officeDocument/2006/relationships/hyperlink" Target="https://www.procyclingstats.com/rider/gerard-ledesma" TargetMode="External"/><Relationship Id="rId250" Type="http://schemas.openxmlformats.org/officeDocument/2006/relationships/hyperlink" Target="https://www.procyclingstats.com/rider/luca-mozzato" TargetMode="External"/><Relationship Id="rId488" Type="http://schemas.openxmlformats.org/officeDocument/2006/relationships/hyperlink" Target="https://www.procyclingstats.com/rider/mauri-vansevenant" TargetMode="External"/><Relationship Id="rId695" Type="http://schemas.openxmlformats.org/officeDocument/2006/relationships/hyperlink" Target="https://www.procyclingstats.com/rider/kevin-avoine" TargetMode="External"/><Relationship Id="rId709" Type="http://schemas.openxmlformats.org/officeDocument/2006/relationships/hyperlink" Target="https://www.procyclingstats.com/rider/nick-kergozou" TargetMode="External"/><Relationship Id="rId916" Type="http://schemas.openxmlformats.org/officeDocument/2006/relationships/hyperlink" Target="https://www.procyclingstats.com/rider/matisse-van-kerckhove" TargetMode="External"/><Relationship Id="rId1101" Type="http://schemas.openxmlformats.org/officeDocument/2006/relationships/hyperlink" Target="https://www.procyclingstats.com/rider/andrea-raccagni-noviero" TargetMode="External"/><Relationship Id="rId45" Type="http://schemas.openxmlformats.org/officeDocument/2006/relationships/hyperlink" Target="https://www.procyclingstats.com/rider/cristian-scaroni" TargetMode="External"/><Relationship Id="rId110" Type="http://schemas.openxmlformats.org/officeDocument/2006/relationships/hyperlink" Target="https://www.procyclingstats.com/rider/danny-van-poppel" TargetMode="External"/><Relationship Id="rId348" Type="http://schemas.openxmlformats.org/officeDocument/2006/relationships/hyperlink" Target="https://www.procyclingstats.com/rider/matis-louvel" TargetMode="External"/><Relationship Id="rId555" Type="http://schemas.openxmlformats.org/officeDocument/2006/relationships/hyperlink" Target="https://www.procyclingstats.com/rider/jonathan-lastra" TargetMode="External"/><Relationship Id="rId762" Type="http://schemas.openxmlformats.org/officeDocument/2006/relationships/hyperlink" Target="https://www.procyclingstats.com/rider/theo-delacroix" TargetMode="External"/><Relationship Id="rId194" Type="http://schemas.openxmlformats.org/officeDocument/2006/relationships/hyperlink" Target="https://www.procyclingstats.com/rider/kevin-vermaerke" TargetMode="External"/><Relationship Id="rId208" Type="http://schemas.openxmlformats.org/officeDocument/2006/relationships/hyperlink" Target="https://www.procyclingstats.com/rider/lukas-nerurkar" TargetMode="External"/><Relationship Id="rId415" Type="http://schemas.openxmlformats.org/officeDocument/2006/relationships/hyperlink" Target="https://www.procyclingstats.com/rider/michal-kwiatkowski" TargetMode="External"/><Relationship Id="rId622" Type="http://schemas.openxmlformats.org/officeDocument/2006/relationships/hyperlink" Target="https://www.procyclingstats.com/rider/dawit-yemane" TargetMode="External"/><Relationship Id="rId1045" Type="http://schemas.openxmlformats.org/officeDocument/2006/relationships/hyperlink" Target="https://www.procyclingstats.com/rider/luke-durbridge" TargetMode="External"/><Relationship Id="rId261" Type="http://schemas.openxmlformats.org/officeDocument/2006/relationships/hyperlink" Target="https://www.procyclingstats.com/rider/hugo-page" TargetMode="External"/><Relationship Id="rId499" Type="http://schemas.openxmlformats.org/officeDocument/2006/relationships/hyperlink" Target="https://www.procyclingstats.com/rider/mathieu-burgaudeau" TargetMode="External"/><Relationship Id="rId927" Type="http://schemas.openxmlformats.org/officeDocument/2006/relationships/hyperlink" Target="https://www.procyclingstats.com/rider/arno-wallenborn" TargetMode="External"/><Relationship Id="rId1112" Type="http://schemas.openxmlformats.org/officeDocument/2006/relationships/hyperlink" Target="https://www.procyclingstats.com/rider/biniyam-ghirmay" TargetMode="External"/><Relationship Id="rId56" Type="http://schemas.openxmlformats.org/officeDocument/2006/relationships/hyperlink" Target="https://www.procyclingstats.com/rider/ilan-van-wilder" TargetMode="External"/><Relationship Id="rId359" Type="http://schemas.openxmlformats.org/officeDocument/2006/relationships/hyperlink" Target="https://www.procyclingstats.com/rider/edward-theuns" TargetMode="External"/><Relationship Id="rId566" Type="http://schemas.openxmlformats.org/officeDocument/2006/relationships/hyperlink" Target="https://www.procyclingstats.com/rider/jardi-christiaan-van-der-lee" TargetMode="External"/><Relationship Id="rId773" Type="http://schemas.openxmlformats.org/officeDocument/2006/relationships/hyperlink" Target="https://www.procyclingstats.com/rider/laurent-gervais" TargetMode="External"/><Relationship Id="rId121" Type="http://schemas.openxmlformats.org/officeDocument/2006/relationships/hyperlink" Target="https://www.procyclingstats.com/rider/jordan-jegat" TargetMode="External"/><Relationship Id="rId219" Type="http://schemas.openxmlformats.org/officeDocument/2006/relationships/hyperlink" Target="https://www.procyclingstats.com/rider/milan-menten" TargetMode="External"/><Relationship Id="rId426" Type="http://schemas.openxmlformats.org/officeDocument/2006/relationships/hyperlink" Target="https://www.procyclingstats.com/rider/hugo-houle" TargetMode="External"/><Relationship Id="rId633" Type="http://schemas.openxmlformats.org/officeDocument/2006/relationships/hyperlink" Target="https://www.procyclingstats.com/rider/tyler-stites" TargetMode="External"/><Relationship Id="rId980" Type="http://schemas.openxmlformats.org/officeDocument/2006/relationships/hyperlink" Target="https://www.procyclingstats.com/rider/morten-aalling-nortoft" TargetMode="External"/><Relationship Id="rId1056" Type="http://schemas.openxmlformats.org/officeDocument/2006/relationships/hyperlink" Target="https://www.procyclingstats.com/rider/zsombor-tamas-takacs" TargetMode="External"/><Relationship Id="rId840" Type="http://schemas.openxmlformats.org/officeDocument/2006/relationships/hyperlink" Target="https://www.procyclingstats.com/rider/davide-donati" TargetMode="External"/><Relationship Id="rId938" Type="http://schemas.openxmlformats.org/officeDocument/2006/relationships/hyperlink" Target="https://www.procyclingstats.com/rider/carlos-alfonso-garcia-trejo" TargetMode="External"/><Relationship Id="rId67" Type="http://schemas.openxmlformats.org/officeDocument/2006/relationships/hyperlink" Target="https://www.procyclingstats.com/rider/ivan-romeo" TargetMode="External"/><Relationship Id="rId272" Type="http://schemas.openxmlformats.org/officeDocument/2006/relationships/hyperlink" Target="https://www.procyclingstats.com/rider/marius-mayrhofer" TargetMode="External"/><Relationship Id="rId577" Type="http://schemas.openxmlformats.org/officeDocument/2006/relationships/hyperlink" Target="https://www.procyclingstats.com/rider/alexander-kamp" TargetMode="External"/><Relationship Id="rId700" Type="http://schemas.openxmlformats.org/officeDocument/2006/relationships/hyperlink" Target="https://www.procyclingstats.com/rider/emil-herzog" TargetMode="External"/><Relationship Id="rId1123" Type="http://schemas.openxmlformats.org/officeDocument/2006/relationships/hyperlink" Target="https://www.procyclingstats.com/rider/milan-fretin" TargetMode="External"/><Relationship Id="rId132" Type="http://schemas.openxmlformats.org/officeDocument/2006/relationships/hyperlink" Target="https://www.procyclingstats.com/rider/marco-frigo" TargetMode="External"/><Relationship Id="rId784" Type="http://schemas.openxmlformats.org/officeDocument/2006/relationships/hyperlink" Target="https://www.procyclingstats.com/rider/matic-zumer" TargetMode="External"/><Relationship Id="rId991" Type="http://schemas.openxmlformats.org/officeDocument/2006/relationships/hyperlink" Target="https://www.procyclingstats.com/rider/elliot-rowe" TargetMode="External"/><Relationship Id="rId1067" Type="http://schemas.openxmlformats.org/officeDocument/2006/relationships/hyperlink" Target="https://www.procyclingstats.com/rider/oliver-bleddyn" TargetMode="External"/><Relationship Id="rId437" Type="http://schemas.openxmlformats.org/officeDocument/2006/relationships/hyperlink" Target="https://www.procyclingstats.com/rider/dylan-hopkins" TargetMode="External"/><Relationship Id="rId644" Type="http://schemas.openxmlformats.org/officeDocument/2006/relationships/hyperlink" Target="https://www.procyclingstats.com/rider/damien-touze" TargetMode="External"/><Relationship Id="rId851" Type="http://schemas.openxmlformats.org/officeDocument/2006/relationships/hyperlink" Target="https://www.procyclingstats.com/rider/matthew-kingston" TargetMode="External"/><Relationship Id="rId283" Type="http://schemas.openxmlformats.org/officeDocument/2006/relationships/hyperlink" Target="https://www.procyclingstats.com/rider/walter-vargas" TargetMode="External"/><Relationship Id="rId490" Type="http://schemas.openxmlformats.org/officeDocument/2006/relationships/hyperlink" Target="https://www.procyclingstats.com/rider/mikkel-bjerg" TargetMode="External"/><Relationship Id="rId504" Type="http://schemas.openxmlformats.org/officeDocument/2006/relationships/hyperlink" Target="https://www.procyclingstats.com/rider/alex-kirsch" TargetMode="External"/><Relationship Id="rId711" Type="http://schemas.openxmlformats.org/officeDocument/2006/relationships/hyperlink" Target="https://www.procyclingstats.com/rider/mikel-retegi" TargetMode="External"/><Relationship Id="rId949" Type="http://schemas.openxmlformats.org/officeDocument/2006/relationships/hyperlink" Target="https://www.procyclingstats.com/rider/jules-drouet" TargetMode="External"/><Relationship Id="rId1134" Type="http://schemas.openxmlformats.org/officeDocument/2006/relationships/hyperlink" Target="https://www.procyclingstats.com/rider/joao-almeida" TargetMode="External"/><Relationship Id="rId78" Type="http://schemas.openxmlformats.org/officeDocument/2006/relationships/hyperlink" Target="https://www.procyclingstats.com/rider/mathias-vacek" TargetMode="External"/><Relationship Id="rId143" Type="http://schemas.openxmlformats.org/officeDocument/2006/relationships/hyperlink" Target="https://www.procyclingstats.com/rider/valentin-madouas" TargetMode="External"/><Relationship Id="rId350" Type="http://schemas.openxmlformats.org/officeDocument/2006/relationships/hyperlink" Target="https://www.procyclingstats.com/rider/aime-de-gendt" TargetMode="External"/><Relationship Id="rId588" Type="http://schemas.openxmlformats.org/officeDocument/2006/relationships/hyperlink" Target="https://www.procyclingstats.com/rider/guillaume-boivin" TargetMode="External"/><Relationship Id="rId795" Type="http://schemas.openxmlformats.org/officeDocument/2006/relationships/hyperlink" Target="https://www.procyclingstats.com/rider/axandre-van-petegem" TargetMode="External"/><Relationship Id="rId809" Type="http://schemas.openxmlformats.org/officeDocument/2006/relationships/hyperlink" Target="https://www.procyclingstats.com/rider/rotem-tene" TargetMode="External"/><Relationship Id="rId9" Type="http://schemas.openxmlformats.org/officeDocument/2006/relationships/hyperlink" Target="https://www.procyclingstats.com/rider/isaac-del-toro" TargetMode="External"/><Relationship Id="rId210" Type="http://schemas.openxmlformats.org/officeDocument/2006/relationships/hyperlink" Target="https://www.procyclingstats.com/rider/casper-van-uden" TargetMode="External"/><Relationship Id="rId448" Type="http://schemas.openxmlformats.org/officeDocument/2006/relationships/hyperlink" Target="https://www.procyclingstats.com/rider/vincent-van-hemelen" TargetMode="External"/><Relationship Id="rId655" Type="http://schemas.openxmlformats.org/officeDocument/2006/relationships/hyperlink" Target="https://www.procyclingstats.com/rider/jonas-rapp" TargetMode="External"/><Relationship Id="rId862" Type="http://schemas.openxmlformats.org/officeDocument/2006/relationships/hyperlink" Target="https://www.procyclingstats.com/rider/federico-guzzo" TargetMode="External"/><Relationship Id="rId1078" Type="http://schemas.openxmlformats.org/officeDocument/2006/relationships/hyperlink" Target="https://www.procyclingstats.com/rider/maxime-jarnet" TargetMode="External"/><Relationship Id="rId294" Type="http://schemas.openxmlformats.org/officeDocument/2006/relationships/hyperlink" Target="https://www.procyclingstats.com/rider/simon-pellaud" TargetMode="External"/><Relationship Id="rId308" Type="http://schemas.openxmlformats.org/officeDocument/2006/relationships/hyperlink" Target="https://www.procyclingstats.com/rider/kyrylo-tsarenko" TargetMode="External"/><Relationship Id="rId515" Type="http://schemas.openxmlformats.org/officeDocument/2006/relationships/hyperlink" Target="https://www.procyclingstats.com/rider/mikel-bizkarra" TargetMode="External"/><Relationship Id="rId722" Type="http://schemas.openxmlformats.org/officeDocument/2006/relationships/hyperlink" Target="https://www.procyclingstats.com/rider/bogdan-zabelinskiy" TargetMode="External"/><Relationship Id="rId1145" Type="http://schemas.openxmlformats.org/officeDocument/2006/relationships/hyperlink" Target="https://www.procyclingstats.com/rider/mathys-rondel" TargetMode="External"/><Relationship Id="rId89" Type="http://schemas.openxmlformats.org/officeDocument/2006/relationships/hyperlink" Target="https://www.procyclingstats.com/rider/ethan-vernon" TargetMode="External"/><Relationship Id="rId154" Type="http://schemas.openxmlformats.org/officeDocument/2006/relationships/hyperlink" Target="https://www.procyclingstats.com/rider/madis-mihkels" TargetMode="External"/><Relationship Id="rId361" Type="http://schemas.openxmlformats.org/officeDocument/2006/relationships/hyperlink" Target="https://www.procyclingstats.com/rider/alexis-guerin" TargetMode="External"/><Relationship Id="rId599" Type="http://schemas.openxmlformats.org/officeDocument/2006/relationships/hyperlink" Target="https://www.procyclingstats.com/rider/jens-reynders" TargetMode="External"/><Relationship Id="rId1005" Type="http://schemas.openxmlformats.org/officeDocument/2006/relationships/hyperlink" Target="https://www.procyclingstats.com/rider/samuel-jenner" TargetMode="External"/><Relationship Id="rId459" Type="http://schemas.openxmlformats.org/officeDocument/2006/relationships/hyperlink" Target="https://www.procyclingstats.com/rider/jean-loup-fayolle" TargetMode="External"/><Relationship Id="rId666" Type="http://schemas.openxmlformats.org/officeDocument/2006/relationships/hyperlink" Target="https://www.procyclingstats.com/rider/arthur-kluckers" TargetMode="External"/><Relationship Id="rId873" Type="http://schemas.openxmlformats.org/officeDocument/2006/relationships/hyperlink" Target="https://www.procyclingstats.com/rider/tom-portsmouth" TargetMode="External"/><Relationship Id="rId1089" Type="http://schemas.openxmlformats.org/officeDocument/2006/relationships/hyperlink" Target="https://www.procyclingstats.com/rider/matthew-brennan" TargetMode="External"/><Relationship Id="rId16" Type="http://schemas.openxmlformats.org/officeDocument/2006/relationships/hyperlink" Target="https://www.procyclingstats.com/rider/jonathan-milan" TargetMode="External"/><Relationship Id="rId221" Type="http://schemas.openxmlformats.org/officeDocument/2006/relationships/hyperlink" Target="https://www.procyclingstats.com/rider/rick-pluimers" TargetMode="External"/><Relationship Id="rId319" Type="http://schemas.openxmlformats.org/officeDocument/2006/relationships/hyperlink" Target="https://www.procyclingstats.com/rider/victor-campenaerts" TargetMode="External"/><Relationship Id="rId526" Type="http://schemas.openxmlformats.org/officeDocument/2006/relationships/hyperlink" Target="https://www.procyclingstats.com/rider/amanuel-gebrezgabihier" TargetMode="External"/><Relationship Id="rId733" Type="http://schemas.openxmlformats.org/officeDocument/2006/relationships/hyperlink" Target="https://www.procyclingstats.com/rider/masaki-yamamoto" TargetMode="External"/><Relationship Id="rId940" Type="http://schemas.openxmlformats.org/officeDocument/2006/relationships/hyperlink" Target="https://www.procyclingstats.com/rider/enea-sambinello" TargetMode="External"/><Relationship Id="rId1016" Type="http://schemas.openxmlformats.org/officeDocument/2006/relationships/hyperlink" Target="https://www.procyclingstats.com/rider/jeroen-meijers" TargetMode="External"/><Relationship Id="rId165" Type="http://schemas.openxmlformats.org/officeDocument/2006/relationships/hyperlink" Target="https://www.procyclingstats.com/rider/alexandre-delettre" TargetMode="External"/><Relationship Id="rId372" Type="http://schemas.openxmlformats.org/officeDocument/2006/relationships/hyperlink" Target="https://www.procyclingstats.com/rider/lorenzo-quartucci2" TargetMode="External"/><Relationship Id="rId677" Type="http://schemas.openxmlformats.org/officeDocument/2006/relationships/hyperlink" Target="https://www.procyclingstats.com/rider/luke-mudgway" TargetMode="External"/><Relationship Id="rId800" Type="http://schemas.openxmlformats.org/officeDocument/2006/relationships/hyperlink" Target="https://www.procyclingstats.com/rider/sergio-meris" TargetMode="External"/><Relationship Id="rId232" Type="http://schemas.openxmlformats.org/officeDocument/2006/relationships/hyperlink" Target="https://www.procyclingstats.com/rider/benjamin-thomas-2" TargetMode="External"/><Relationship Id="rId884" Type="http://schemas.openxmlformats.org/officeDocument/2006/relationships/hyperlink" Target="https://www.procyclingstats.com/rider/tahir-yigit" TargetMode="External"/><Relationship Id="rId27" Type="http://schemas.openxmlformats.org/officeDocument/2006/relationships/hyperlink" Target="https://www.procyclingstats.com/rider/mattias-skjelmose-jensen" TargetMode="External"/><Relationship Id="rId537" Type="http://schemas.openxmlformats.org/officeDocument/2006/relationships/hyperlink" Target="https://www.procyclingstats.com/rider/hartthijs-de-vries" TargetMode="External"/><Relationship Id="rId744" Type="http://schemas.openxmlformats.org/officeDocument/2006/relationships/hyperlink" Target="https://www.procyclingstats.com/rider/duarte-marivoet" TargetMode="External"/><Relationship Id="rId951" Type="http://schemas.openxmlformats.org/officeDocument/2006/relationships/hyperlink" Target="https://www.procyclingstats.com/rider/vlas-shichkin" TargetMode="External"/><Relationship Id="rId80" Type="http://schemas.openxmlformats.org/officeDocument/2006/relationships/hyperlink" Target="https://www.procyclingstats.com/rider/pavel-sivakov" TargetMode="External"/><Relationship Id="rId176" Type="http://schemas.openxmlformats.org/officeDocument/2006/relationships/hyperlink" Target="https://www.procyclingstats.com/rider/davide-ballerini" TargetMode="External"/><Relationship Id="rId383" Type="http://schemas.openxmlformats.org/officeDocument/2006/relationships/hyperlink" Target="https://www.procyclingstats.com/rider/maxime-decomble" TargetMode="External"/><Relationship Id="rId590" Type="http://schemas.openxmlformats.org/officeDocument/2006/relationships/hyperlink" Target="https://www.procyclingstats.com/rider/nicolas-zukowsky" TargetMode="External"/><Relationship Id="rId604" Type="http://schemas.openxmlformats.org/officeDocument/2006/relationships/hyperlink" Target="https://www.procyclingstats.com/rider/rasmus-bogh-wallin" TargetMode="External"/><Relationship Id="rId811" Type="http://schemas.openxmlformats.org/officeDocument/2006/relationships/hyperlink" Target="https://www.procyclingstats.com/rider/didier-munyaneza" TargetMode="External"/><Relationship Id="rId1027" Type="http://schemas.openxmlformats.org/officeDocument/2006/relationships/hyperlink" Target="https://www.procyclingstats.com/rider/zeb-kyffin" TargetMode="External"/><Relationship Id="rId243" Type="http://schemas.openxmlformats.org/officeDocument/2006/relationships/hyperlink" Target="https://www.procyclingstats.com/rider/lorenzo-finn" TargetMode="External"/><Relationship Id="rId450" Type="http://schemas.openxmlformats.org/officeDocument/2006/relationships/hyperlink" Target="https://www.procyclingstats.com/rider/victor-vercouillie" TargetMode="External"/><Relationship Id="rId688" Type="http://schemas.openxmlformats.org/officeDocument/2006/relationships/hyperlink" Target="https://www.procyclingstats.com/rider/mohamad-izzat-hilmi-abdul-halil" TargetMode="External"/><Relationship Id="rId895" Type="http://schemas.openxmlformats.org/officeDocument/2006/relationships/hyperlink" Target="https://www.procyclingstats.com/rider/kacper-mientki" TargetMode="External"/><Relationship Id="rId909" Type="http://schemas.openxmlformats.org/officeDocument/2006/relationships/hyperlink" Target="https://www.procyclingstats.com/rider/david-haverdings" TargetMode="External"/><Relationship Id="rId1080" Type="http://schemas.openxmlformats.org/officeDocument/2006/relationships/hyperlink" Target="https://www.procyclingstats.com/rider/robin-froidevaux" TargetMode="External"/><Relationship Id="rId38" Type="http://schemas.openxmlformats.org/officeDocument/2006/relationships/hyperlink" Target="https://www.procyclingstats.com/rider/neilson-powless" TargetMode="External"/><Relationship Id="rId103" Type="http://schemas.openxmlformats.org/officeDocument/2006/relationships/hyperlink" Target="https://www.procyclingstats.com/rider/diego-ulissi" TargetMode="External"/><Relationship Id="rId310" Type="http://schemas.openxmlformats.org/officeDocument/2006/relationships/hyperlink" Target="https://www.procyclingstats.com/rider/zac-marriage" TargetMode="External"/><Relationship Id="rId548" Type="http://schemas.openxmlformats.org/officeDocument/2006/relationships/hyperlink" Target="https://www.procyclingstats.com/rider/fausto-masnada" TargetMode="External"/><Relationship Id="rId755" Type="http://schemas.openxmlformats.org/officeDocument/2006/relationships/hyperlink" Target="https://www.procyclingstats.com/rider/sergio-geovani-chumil-gonzalez" TargetMode="External"/><Relationship Id="rId962" Type="http://schemas.openxmlformats.org/officeDocument/2006/relationships/hyperlink" Target="https://www.procyclingstats.com/rider/eivind-broholt-fougner" TargetMode="External"/><Relationship Id="rId91" Type="http://schemas.openxmlformats.org/officeDocument/2006/relationships/hyperlink" Target="https://www.procyclingstats.com/rider/finn-fisher-black" TargetMode="External"/><Relationship Id="rId187" Type="http://schemas.openxmlformats.org/officeDocument/2006/relationships/hyperlink" Target="https://www.procyclingstats.com/rider/jakob-omrzel" TargetMode="External"/><Relationship Id="rId394" Type="http://schemas.openxmlformats.org/officeDocument/2006/relationships/hyperlink" Target="https://www.procyclingstats.com/rider/gerben-thijssen-bel" TargetMode="External"/><Relationship Id="rId408" Type="http://schemas.openxmlformats.org/officeDocument/2006/relationships/hyperlink" Target="https://www.procyclingstats.com/rider/matevz-govekar" TargetMode="External"/><Relationship Id="rId615" Type="http://schemas.openxmlformats.org/officeDocument/2006/relationships/hyperlink" Target="https://www.procyclingstats.com/rider/kenneth-van-rooy" TargetMode="External"/><Relationship Id="rId822" Type="http://schemas.openxmlformats.org/officeDocument/2006/relationships/hyperlink" Target="https://www.procyclingstats.com/rider/filippo-fortin" TargetMode="External"/><Relationship Id="rId1038" Type="http://schemas.openxmlformats.org/officeDocument/2006/relationships/hyperlink" Target="https://www.procyclingstats.com/rider/benjamin-prades-reverter" TargetMode="External"/><Relationship Id="rId254" Type="http://schemas.openxmlformats.org/officeDocument/2006/relationships/hyperlink" Target="https://www.procyclingstats.com/rider/natnael-tesfatsion" TargetMode="External"/><Relationship Id="rId699" Type="http://schemas.openxmlformats.org/officeDocument/2006/relationships/hyperlink" Target="https://www.procyclingstats.com/rider/moritz-kretschy" TargetMode="External"/><Relationship Id="rId1091" Type="http://schemas.openxmlformats.org/officeDocument/2006/relationships/hyperlink" Target="https://www.procyclingstats.com/rider/ethan-vernon" TargetMode="External"/><Relationship Id="rId1105" Type="http://schemas.openxmlformats.org/officeDocument/2006/relationships/hyperlink" Target="https://www.procyclingstats.com/rider/louis-hardouin" TargetMode="External"/><Relationship Id="rId49" Type="http://schemas.openxmlformats.org/officeDocument/2006/relationships/hyperlink" Target="https://www.procyclingstats.com/rider/thymen-arensman" TargetMode="External"/><Relationship Id="rId114" Type="http://schemas.openxmlformats.org/officeDocument/2006/relationships/hyperlink" Target="https://www.procyclingstats.com/rider/einer-augusto-rubio-reyes" TargetMode="External"/><Relationship Id="rId461" Type="http://schemas.openxmlformats.org/officeDocument/2006/relationships/hyperlink" Target="https://www.procyclingstats.com/rider/clement-izquierdo" TargetMode="External"/><Relationship Id="rId559" Type="http://schemas.openxmlformats.org/officeDocument/2006/relationships/hyperlink" Target="https://www.procyclingstats.com/rider/unai-iribar-jauregi" TargetMode="External"/><Relationship Id="rId766" Type="http://schemas.openxmlformats.org/officeDocument/2006/relationships/hyperlink" Target="https://www.procyclingstats.com/rider/joshua-gudnitz" TargetMode="External"/><Relationship Id="rId198" Type="http://schemas.openxmlformats.org/officeDocument/2006/relationships/hyperlink" Target="https://www.procyclingstats.com/rider/joseph-blackmore" TargetMode="External"/><Relationship Id="rId321" Type="http://schemas.openxmlformats.org/officeDocument/2006/relationships/hyperlink" Target="https://www.procyclingstats.com/rider/pascal-ackermann" TargetMode="External"/><Relationship Id="rId419" Type="http://schemas.openxmlformats.org/officeDocument/2006/relationships/hyperlink" Target="https://www.procyclingstats.com/rider/jonathan-klever-caicedo" TargetMode="External"/><Relationship Id="rId626" Type="http://schemas.openxmlformats.org/officeDocument/2006/relationships/hyperlink" Target="https://www.procyclingstats.com/rider/alan-jousseaume" TargetMode="External"/><Relationship Id="rId973" Type="http://schemas.openxmlformats.org/officeDocument/2006/relationships/hyperlink" Target="https://www.procyclingstats.com/rider/pedro-silva1" TargetMode="External"/><Relationship Id="rId1049" Type="http://schemas.openxmlformats.org/officeDocument/2006/relationships/hyperlink" Target="https://www.procyclingstats.com/rider/meron-teshome" TargetMode="External"/><Relationship Id="rId833" Type="http://schemas.openxmlformats.org/officeDocument/2006/relationships/hyperlink" Target="https://www.procyclingstats.com/rider/wan-abdul-rahman-hamdan" TargetMode="External"/><Relationship Id="rId1116" Type="http://schemas.openxmlformats.org/officeDocument/2006/relationships/hyperlink" Target="https://www.procyclingstats.com/rider/emmanuel-houcou" TargetMode="External"/><Relationship Id="rId265" Type="http://schemas.openxmlformats.org/officeDocument/2006/relationships/hyperlink" Target="https://www.procyclingstats.com/rider/pau-miquel-delgado" TargetMode="External"/><Relationship Id="rId472" Type="http://schemas.openxmlformats.org/officeDocument/2006/relationships/hyperlink" Target="https://www.procyclingstats.com/rider/ben-granger" TargetMode="External"/><Relationship Id="rId900" Type="http://schemas.openxmlformats.org/officeDocument/2006/relationships/hyperlink" Target="https://www.procyclingstats.com/rider/lenaic-langella" TargetMode="External"/><Relationship Id="rId125" Type="http://schemas.openxmlformats.org/officeDocument/2006/relationships/hyperlink" Target="https://www.procyclingstats.com/rider/stanisaw-aniolkowski" TargetMode="External"/><Relationship Id="rId332" Type="http://schemas.openxmlformats.org/officeDocument/2006/relationships/hyperlink" Target="https://www.procyclingstats.com/rider/ruben-guerreiro" TargetMode="External"/><Relationship Id="rId777" Type="http://schemas.openxmlformats.org/officeDocument/2006/relationships/hyperlink" Target="https://www.procyclingstats.com/rider/sergi-darder" TargetMode="External"/><Relationship Id="rId984" Type="http://schemas.openxmlformats.org/officeDocument/2006/relationships/hyperlink" Target="https://www.procyclingstats.com/rider/lennart-jasch" TargetMode="External"/><Relationship Id="rId637" Type="http://schemas.openxmlformats.org/officeDocument/2006/relationships/hyperlink" Target="https://www.procyclingstats.com/rider/jokin-murguialday-elorza" TargetMode="External"/><Relationship Id="rId844" Type="http://schemas.openxmlformats.org/officeDocument/2006/relationships/hyperlink" Target="https://www.procyclingstats.com/rider/george-radcliffe" TargetMode="External"/><Relationship Id="rId276" Type="http://schemas.openxmlformats.org/officeDocument/2006/relationships/hyperlink" Target="https://www.procyclingstats.com/rider/tao-geoghegan-hart" TargetMode="External"/><Relationship Id="rId483" Type="http://schemas.openxmlformats.org/officeDocument/2006/relationships/hyperlink" Target="https://www.procyclingstats.com/rider/tomasz-budzinski" TargetMode="External"/><Relationship Id="rId690" Type="http://schemas.openxmlformats.org/officeDocument/2006/relationships/hyperlink" Target="https://www.procyclingstats.com/rider/maris-bogdanovics" TargetMode="External"/><Relationship Id="rId704" Type="http://schemas.openxmlformats.org/officeDocument/2006/relationships/hyperlink" Target="https://www.procyclingstats.com/rider/jorge-gutierrez-gonzalez" TargetMode="External"/><Relationship Id="rId911" Type="http://schemas.openxmlformats.org/officeDocument/2006/relationships/hyperlink" Target="https://www.procyclingstats.com/rider/christopher-juul-jensen" TargetMode="External"/><Relationship Id="rId1127" Type="http://schemas.openxmlformats.org/officeDocument/2006/relationships/hyperlink" Target="https://www.procyclingstats.com/rider/axel-bouquet" TargetMode="External"/><Relationship Id="rId40" Type="http://schemas.openxmlformats.org/officeDocument/2006/relationships/hyperlink" Target="https://www.procyclingstats.com/rider/filippo-ganna" TargetMode="External"/><Relationship Id="rId136" Type="http://schemas.openxmlformats.org/officeDocument/2006/relationships/hyperlink" Target="https://www.procyclingstats.com/rider/torstein-traeen" TargetMode="External"/><Relationship Id="rId343" Type="http://schemas.openxmlformats.org/officeDocument/2006/relationships/hyperlink" Target="https://www.procyclingstats.com/rider/matheo-vercher" TargetMode="External"/><Relationship Id="rId550" Type="http://schemas.openxmlformats.org/officeDocument/2006/relationships/hyperlink" Target="https://www.procyclingstats.com/rider/jambaljamts-sainbayar" TargetMode="External"/><Relationship Id="rId788" Type="http://schemas.openxmlformats.org/officeDocument/2006/relationships/hyperlink" Target="https://www.procyclingstats.com/rider/xabier-isasa-larranaga" TargetMode="External"/><Relationship Id="rId995" Type="http://schemas.openxmlformats.org/officeDocument/2006/relationships/hyperlink" Target="https://www.procyclingstats.com/rider/jose-juan-prieto" TargetMode="External"/><Relationship Id="rId203" Type="http://schemas.openxmlformats.org/officeDocument/2006/relationships/hyperlink" Target="https://www.procyclingstats.com/rider/clement-berthet" TargetMode="External"/><Relationship Id="rId648" Type="http://schemas.openxmlformats.org/officeDocument/2006/relationships/hyperlink" Target="https://www.procyclingstats.com/rider/thomas-champion" TargetMode="External"/><Relationship Id="rId855" Type="http://schemas.openxmlformats.org/officeDocument/2006/relationships/hyperlink" Target="https://www.procyclingstats.com/rider/similien-hamon" TargetMode="External"/><Relationship Id="rId1040" Type="http://schemas.openxmlformats.org/officeDocument/2006/relationships/hyperlink" Target="https://www.procyclingstats.com/rider/anders-johnson" TargetMode="External"/><Relationship Id="rId287" Type="http://schemas.openxmlformats.org/officeDocument/2006/relationships/hyperlink" Target="https://www.procyclingstats.com/rider/gianmarco-garofoli" TargetMode="External"/><Relationship Id="rId410" Type="http://schemas.openxmlformats.org/officeDocument/2006/relationships/hyperlink" Target="https://www.procyclingstats.com/rider/john-degenkolb" TargetMode="External"/><Relationship Id="rId494" Type="http://schemas.openxmlformats.org/officeDocument/2006/relationships/hyperlink" Target="https://www.procyclingstats.com/rider/quentin-pacher" TargetMode="External"/><Relationship Id="rId508" Type="http://schemas.openxmlformats.org/officeDocument/2006/relationships/hyperlink" Target="https://www.procyclingstats.com/rider/nicola-conci" TargetMode="External"/><Relationship Id="rId715" Type="http://schemas.openxmlformats.org/officeDocument/2006/relationships/hyperlink" Target="https://www.procyclingstats.com/rider/oliver-mattheis" TargetMode="External"/><Relationship Id="rId922" Type="http://schemas.openxmlformats.org/officeDocument/2006/relationships/hyperlink" Target="https://www.procyclingstats.com/rider/simone-zanini" TargetMode="External"/><Relationship Id="rId1138" Type="http://schemas.openxmlformats.org/officeDocument/2006/relationships/hyperlink" Target="https://www.procyclingstats.com/rider/harold-tejada" TargetMode="External"/><Relationship Id="rId147" Type="http://schemas.openxmlformats.org/officeDocument/2006/relationships/hyperlink" Target="https://www.procyclingstats.com/rider/aurelien-paret-peintre" TargetMode="External"/><Relationship Id="rId354" Type="http://schemas.openxmlformats.org/officeDocument/2006/relationships/hyperlink" Target="https://www.procyclingstats.com/rider/mats-wenzel" TargetMode="External"/><Relationship Id="rId799" Type="http://schemas.openxmlformats.org/officeDocument/2006/relationships/hyperlink" Target="https://www.procyclingstats.com/rider/alexander-konijn" TargetMode="External"/><Relationship Id="rId51" Type="http://schemas.openxmlformats.org/officeDocument/2006/relationships/hyperlink" Target="https://www.procyclingstats.com/rider/julian-alaphilippe" TargetMode="External"/><Relationship Id="rId561" Type="http://schemas.openxmlformats.org/officeDocument/2006/relationships/hyperlink" Target="https://www.procyclingstats.com/rider/dmitriy-gruzdev" TargetMode="External"/><Relationship Id="rId659" Type="http://schemas.openxmlformats.org/officeDocument/2006/relationships/hyperlink" Target="https://www.procyclingstats.com/rider/tomas-contte" TargetMode="External"/><Relationship Id="rId866" Type="http://schemas.openxmlformats.org/officeDocument/2006/relationships/hyperlink" Target="https://www.procyclingstats.com/rider/jason-huertas" TargetMode="External"/><Relationship Id="rId214" Type="http://schemas.openxmlformats.org/officeDocument/2006/relationships/hyperlink" Target="https://www.procyclingstats.com/rider/frank-van-den-broek" TargetMode="External"/><Relationship Id="rId298" Type="http://schemas.openxmlformats.org/officeDocument/2006/relationships/hyperlink" Target="https://www.procyclingstats.com/rider/brieuc-rolland" TargetMode="External"/><Relationship Id="rId421" Type="http://schemas.openxmlformats.org/officeDocument/2006/relationships/hyperlink" Target="https://www.procyclingstats.com/rider/henri-uhlig" TargetMode="External"/><Relationship Id="rId519" Type="http://schemas.openxmlformats.org/officeDocument/2006/relationships/hyperlink" Target="https://www.procyclingstats.com/rider/jon-aberasturi" TargetMode="External"/><Relationship Id="rId1051" Type="http://schemas.openxmlformats.org/officeDocument/2006/relationships/hyperlink" Target="https://www.procyclingstats.com/rider/ben-oliver" TargetMode="External"/><Relationship Id="rId158" Type="http://schemas.openxmlformats.org/officeDocument/2006/relationships/hyperlink" Target="https://www.procyclingstats.com/rider/felix-grossschartner" TargetMode="External"/><Relationship Id="rId726" Type="http://schemas.openxmlformats.org/officeDocument/2006/relationships/hyperlink" Target="https://www.procyclingstats.com/rider/rait-arm" TargetMode="External"/><Relationship Id="rId933" Type="http://schemas.openxmlformats.org/officeDocument/2006/relationships/hyperlink" Target="https://www.procyclingstats.com/rider/kasper-borremans" TargetMode="External"/><Relationship Id="rId1009" Type="http://schemas.openxmlformats.org/officeDocument/2006/relationships/hyperlink" Target="https://www.procyclingstats.com/rider/oscar-chamberlain" TargetMode="External"/><Relationship Id="rId62" Type="http://schemas.openxmlformats.org/officeDocument/2006/relationships/hyperlink" Target="https://www.procyclingstats.com/rider/jan-christen" TargetMode="External"/><Relationship Id="rId365" Type="http://schemas.openxmlformats.org/officeDocument/2006/relationships/hyperlink" Target="https://www.procyclingstats.com/rider/mihael-stajnar" TargetMode="External"/><Relationship Id="rId572" Type="http://schemas.openxmlformats.org/officeDocument/2006/relationships/hyperlink" Target="https://www.procyclingstats.com/rider/pau-marti-soriano" TargetMode="External"/><Relationship Id="rId225" Type="http://schemas.openxmlformats.org/officeDocument/2006/relationships/hyperlink" Target="https://www.procyclingstats.com/rider/rasmus-tiller" TargetMode="External"/><Relationship Id="rId432" Type="http://schemas.openxmlformats.org/officeDocument/2006/relationships/hyperlink" Target="https://www.procyclingstats.com/rider/edward-planckaert" TargetMode="External"/><Relationship Id="rId877" Type="http://schemas.openxmlformats.org/officeDocument/2006/relationships/hyperlink" Target="https://www.procyclingstats.com/rider/owen-geleijn" TargetMode="External"/><Relationship Id="rId1062" Type="http://schemas.openxmlformats.org/officeDocument/2006/relationships/hyperlink" Target="https://www.procyclingstats.com/rider/robbe-ghys" TargetMode="External"/><Relationship Id="rId737" Type="http://schemas.openxmlformats.org/officeDocument/2006/relationships/hyperlink" Target="https://www.procyclingstats.com/rider/lorenzo-nespoli" TargetMode="External"/><Relationship Id="rId944" Type="http://schemas.openxmlformats.org/officeDocument/2006/relationships/hyperlink" Target="https://www.procyclingstats.com/rider/jasper-schoofs" TargetMode="External"/><Relationship Id="rId73" Type="http://schemas.openxmlformats.org/officeDocument/2006/relationships/hyperlink" Target="https://www.procyclingstats.com/rider/stefan-kung" TargetMode="External"/><Relationship Id="rId169" Type="http://schemas.openxmlformats.org/officeDocument/2006/relationships/hyperlink" Target="https://www.procyclingstats.com/rider/ben-turner" TargetMode="External"/><Relationship Id="rId376" Type="http://schemas.openxmlformats.org/officeDocument/2006/relationships/hyperlink" Target="https://www.procyclingstats.com/rider/giovanni-carboni" TargetMode="External"/><Relationship Id="rId583" Type="http://schemas.openxmlformats.org/officeDocument/2006/relationships/hyperlink" Target="https://www.procyclingstats.com/rider/vadim-pronskiy" TargetMode="External"/><Relationship Id="rId790" Type="http://schemas.openxmlformats.org/officeDocument/2006/relationships/hyperlink" Target="https://www.procyclingstats.com/rider/rudy-porter" TargetMode="External"/><Relationship Id="rId804" Type="http://schemas.openxmlformats.org/officeDocument/2006/relationships/hyperlink" Target="https://www.procyclingstats.com/rider/daniel-skerl" TargetMode="External"/><Relationship Id="rId4" Type="http://schemas.openxmlformats.org/officeDocument/2006/relationships/hyperlink" Target="https://www.procyclingstats.com/rider/mads-pedersen" TargetMode="External"/><Relationship Id="rId236" Type="http://schemas.openxmlformats.org/officeDocument/2006/relationships/hyperlink" Target="https://www.procyclingstats.com/rider/jaume-guardeno" TargetMode="External"/><Relationship Id="rId443" Type="http://schemas.openxmlformats.org/officeDocument/2006/relationships/hyperlink" Target="https://www.procyclingstats.com/rider/lorenzo-germani" TargetMode="External"/><Relationship Id="rId650" Type="http://schemas.openxmlformats.org/officeDocument/2006/relationships/hyperlink" Target="https://www.procyclingstats.com/rider/david-gonzalez-lopez" TargetMode="External"/><Relationship Id="rId888" Type="http://schemas.openxmlformats.org/officeDocument/2006/relationships/hyperlink" Target="https://www.procyclingstats.com/rider/aidin-aliyari" TargetMode="External"/><Relationship Id="rId1073" Type="http://schemas.openxmlformats.org/officeDocument/2006/relationships/hyperlink" Target="https://www.procyclingstats.com/rider/dario-igor-belletta" TargetMode="External"/><Relationship Id="rId303" Type="http://schemas.openxmlformats.org/officeDocument/2006/relationships/hyperlink" Target="https://www.procyclingstats.com/rider/joel-nicolau" TargetMode="External"/><Relationship Id="rId748" Type="http://schemas.openxmlformats.org/officeDocument/2006/relationships/hyperlink" Target="https://www.procyclingstats.com/rider/rodrigo-alvarez" TargetMode="External"/><Relationship Id="rId955" Type="http://schemas.openxmlformats.org/officeDocument/2006/relationships/hyperlink" Target="https://www.procyclingstats.com/rider/carlos-garcia-pierna" TargetMode="External"/><Relationship Id="rId1140" Type="http://schemas.openxmlformats.org/officeDocument/2006/relationships/hyperlink" Target="https://www.procyclingstats.com/rider/derek-gee" TargetMode="External"/><Relationship Id="rId84" Type="http://schemas.openxmlformats.org/officeDocument/2006/relationships/hyperlink" Target="https://www.procyclingstats.com/rider/dorian-godon" TargetMode="External"/><Relationship Id="rId387" Type="http://schemas.openxmlformats.org/officeDocument/2006/relationships/hyperlink" Target="https://www.procyclingstats.com/rider/daniel-cavia-sanz" TargetMode="External"/><Relationship Id="rId510" Type="http://schemas.openxmlformats.org/officeDocument/2006/relationships/hyperlink" Target="https://www.procyclingstats.com/rider/harm-vanhoucke" TargetMode="External"/><Relationship Id="rId594" Type="http://schemas.openxmlformats.org/officeDocument/2006/relationships/hyperlink" Target="https://www.procyclingstats.com/rider/paul-ourselin" TargetMode="External"/><Relationship Id="rId608" Type="http://schemas.openxmlformats.org/officeDocument/2006/relationships/hyperlink" Target="https://www.procyclingstats.com/rider/sean-flynn" TargetMode="External"/><Relationship Id="rId815" Type="http://schemas.openxmlformats.org/officeDocument/2006/relationships/hyperlink" Target="https://www.procyclingstats.com/rider/vainqueur-masengesho" TargetMode="External"/><Relationship Id="rId247" Type="http://schemas.openxmlformats.org/officeDocument/2006/relationships/hyperlink" Target="https://www.procyclingstats.com/rider/axel-zingle" TargetMode="External"/><Relationship Id="rId899" Type="http://schemas.openxmlformats.org/officeDocument/2006/relationships/hyperlink" Target="https://www.procyclingstats.com/rider/lauri-tamm" TargetMode="External"/><Relationship Id="rId1000" Type="http://schemas.openxmlformats.org/officeDocument/2006/relationships/hyperlink" Target="https://www.procyclingstats.com/rider/ben-chilton" TargetMode="External"/><Relationship Id="rId1084" Type="http://schemas.openxmlformats.org/officeDocument/2006/relationships/hyperlink" Target="https://www.procyclingstats.com/rider/jay-vine" TargetMode="External"/><Relationship Id="rId107" Type="http://schemas.openxmlformats.org/officeDocument/2006/relationships/hyperlink" Target="https://www.procyclingstats.com/rider/dylan-groenewegen" TargetMode="External"/><Relationship Id="rId454" Type="http://schemas.openxmlformats.org/officeDocument/2006/relationships/hyperlink" Target="https://www.procyclingstats.com/rider/lars-craps" TargetMode="External"/><Relationship Id="rId661" Type="http://schemas.openxmlformats.org/officeDocument/2006/relationships/hyperlink" Target="https://www.procyclingstats.com/rider/lucas-eriksson" TargetMode="External"/><Relationship Id="rId759" Type="http://schemas.openxmlformats.org/officeDocument/2006/relationships/hyperlink" Target="https://www.procyclingstats.com/rider/andrey-andre" TargetMode="External"/><Relationship Id="rId966" Type="http://schemas.openxmlformats.org/officeDocument/2006/relationships/hyperlink" Target="https://www.procyclingstats.com/rider/piotr-pekala" TargetMode="External"/><Relationship Id="rId11" Type="http://schemas.openxmlformats.org/officeDocument/2006/relationships/hyperlink" Target="https://www.procyclingstats.com/rider/jasper-philipsen" TargetMode="External"/><Relationship Id="rId314" Type="http://schemas.openxmlformats.org/officeDocument/2006/relationships/hyperlink" Target="https://www.procyclingstats.com/rider/daniel-felipe-martinez" TargetMode="External"/><Relationship Id="rId398" Type="http://schemas.openxmlformats.org/officeDocument/2006/relationships/hyperlink" Target="https://www.procyclingstats.com/rider/aleksey-lutsenko" TargetMode="External"/><Relationship Id="rId521" Type="http://schemas.openxmlformats.org/officeDocument/2006/relationships/hyperlink" Target="https://www.procyclingstats.com/rider/thibault-guernalec" TargetMode="External"/><Relationship Id="rId619" Type="http://schemas.openxmlformats.org/officeDocument/2006/relationships/hyperlink" Target="https://www.procyclingstats.com/rider/hannes-wilksch" TargetMode="External"/><Relationship Id="rId95" Type="http://schemas.openxmlformats.org/officeDocument/2006/relationships/hyperlink" Target="https://www.procyclingstats.com/rider/samuel-watson" TargetMode="External"/><Relationship Id="rId160" Type="http://schemas.openxmlformats.org/officeDocument/2006/relationships/hyperlink" Target="https://www.procyclingstats.com/rider/chris-harper" TargetMode="External"/><Relationship Id="rId826" Type="http://schemas.openxmlformats.org/officeDocument/2006/relationships/hyperlink" Target="https://www.procyclingstats.com/rider/robbe-ghys" TargetMode="External"/><Relationship Id="rId1011" Type="http://schemas.openxmlformats.org/officeDocument/2006/relationships/hyperlink" Target="https://www.procyclingstats.com/rider/mil-morang" TargetMode="External"/><Relationship Id="rId1109" Type="http://schemas.openxmlformats.org/officeDocument/2006/relationships/hyperlink" Target="https://www.procyclingstats.com/rider/athit-poulard" TargetMode="External"/><Relationship Id="rId258" Type="http://schemas.openxmlformats.org/officeDocument/2006/relationships/hyperlink" Target="https://www.procyclingstats.com/rider/juan-pedro-lopez" TargetMode="External"/><Relationship Id="rId465" Type="http://schemas.openxmlformats.org/officeDocument/2006/relationships/hyperlink" Target="https://www.procyclingstats.com/rider/diego-uriarte-belzunegi" TargetMode="External"/><Relationship Id="rId672" Type="http://schemas.openxmlformats.org/officeDocument/2006/relationships/hyperlink" Target="https://www.procyclingstats.com/rider/patrick-eddy2" TargetMode="External"/><Relationship Id="rId1095" Type="http://schemas.openxmlformats.org/officeDocument/2006/relationships/hyperlink" Target="https://www.procyclingstats.com/rider/laurence-pithie" TargetMode="External"/><Relationship Id="rId22" Type="http://schemas.openxmlformats.org/officeDocument/2006/relationships/hyperlink" Target="https://www.procyclingstats.com/rider/ben-healy" TargetMode="External"/><Relationship Id="rId118" Type="http://schemas.openxmlformats.org/officeDocument/2006/relationships/hyperlink" Target="https://www.procyclingstats.com/rider/clement-champoussin" TargetMode="External"/><Relationship Id="rId325" Type="http://schemas.openxmlformats.org/officeDocument/2006/relationships/hyperlink" Target="https://www.procyclingstats.com/rider/carlos-verona" TargetMode="External"/><Relationship Id="rId532" Type="http://schemas.openxmlformats.org/officeDocument/2006/relationships/hyperlink" Target="https://www.procyclingstats.com/rider/karl-patrick-lauk" TargetMode="External"/><Relationship Id="rId977" Type="http://schemas.openxmlformats.org/officeDocument/2006/relationships/hyperlink" Target="https://www.procyclingstats.com/rider/adrian-bustamante" TargetMode="External"/><Relationship Id="rId171" Type="http://schemas.openxmlformats.org/officeDocument/2006/relationships/hyperlink" Target="https://www.procyclingstats.com/rider/matteo-moschetti" TargetMode="External"/><Relationship Id="rId837" Type="http://schemas.openxmlformats.org/officeDocument/2006/relationships/hyperlink" Target="https://www.procyclingstats.com/rider/patompob-phonarjthan" TargetMode="External"/><Relationship Id="rId1022" Type="http://schemas.openxmlformats.org/officeDocument/2006/relationships/hyperlink" Target="https://www.procyclingstats.com/rider/ahmet-akpinar" TargetMode="External"/><Relationship Id="rId269" Type="http://schemas.openxmlformats.org/officeDocument/2006/relationships/hyperlink" Target="https://www.procyclingstats.com/rider/frederik-wandahl" TargetMode="External"/><Relationship Id="rId476" Type="http://schemas.openxmlformats.org/officeDocument/2006/relationships/hyperlink" Target="https://www.procyclingstats.com/rider/artem-shmidt" TargetMode="External"/><Relationship Id="rId683" Type="http://schemas.openxmlformats.org/officeDocument/2006/relationships/hyperlink" Target="https://www.procyclingstats.com/rider/diego-pescador" TargetMode="External"/><Relationship Id="rId890" Type="http://schemas.openxmlformats.org/officeDocument/2006/relationships/hyperlink" Target="https://www.procyclingstats.com/rider/ali-labib-shotorban" TargetMode="External"/><Relationship Id="rId904" Type="http://schemas.openxmlformats.org/officeDocument/2006/relationships/hyperlink" Target="https://www.procyclingstats.com/rider/xabier-mikel-azparren-irurzun" TargetMode="External"/><Relationship Id="rId33" Type="http://schemas.openxmlformats.org/officeDocument/2006/relationships/hyperlink" Target="https://www.procyclingstats.com/rider/michael-matthews" TargetMode="External"/><Relationship Id="rId129" Type="http://schemas.openxmlformats.org/officeDocument/2006/relationships/hyperlink" Target="https://www.procyclingstats.com/rider/paul-double" TargetMode="External"/><Relationship Id="rId336" Type="http://schemas.openxmlformats.org/officeDocument/2006/relationships/hyperlink" Target="https://www.procyclingstats.com/rider/julien-bernard" TargetMode="External"/><Relationship Id="rId543" Type="http://schemas.openxmlformats.org/officeDocument/2006/relationships/hyperlink" Target="https://www.procyclingstats.com/rider/max-walker" TargetMode="External"/><Relationship Id="rId988" Type="http://schemas.openxmlformats.org/officeDocument/2006/relationships/hyperlink" Target="https://www.procyclingstats.com/rider/milan-vader" TargetMode="External"/><Relationship Id="rId182" Type="http://schemas.openxmlformats.org/officeDocument/2006/relationships/hyperlink" Target="https://www.procyclingstats.com/rider/erlend-blikra" TargetMode="External"/><Relationship Id="rId403" Type="http://schemas.openxmlformats.org/officeDocument/2006/relationships/hyperlink" Target="https://www.procyclingstats.com/rider/rui-oliveira" TargetMode="External"/><Relationship Id="rId750" Type="http://schemas.openxmlformats.org/officeDocument/2006/relationships/hyperlink" Target="https://www.procyclingstats.com/rider/nahom-zerai" TargetMode="External"/><Relationship Id="rId848" Type="http://schemas.openxmlformats.org/officeDocument/2006/relationships/hyperlink" Target="https://www.procyclingstats.com/rider/alberto-monti" TargetMode="External"/><Relationship Id="rId1033" Type="http://schemas.openxmlformats.org/officeDocument/2006/relationships/hyperlink" Target="https://www.procyclingstats.com/rider/hijiri-oda" TargetMode="External"/><Relationship Id="rId487" Type="http://schemas.openxmlformats.org/officeDocument/2006/relationships/hyperlink" Target="https://www.procyclingstats.com/rider/nils-politt" TargetMode="External"/><Relationship Id="rId610" Type="http://schemas.openxmlformats.org/officeDocument/2006/relationships/hyperlink" Target="https://www.procyclingstats.com/rider/jonas-rickaert" TargetMode="External"/><Relationship Id="rId694" Type="http://schemas.openxmlformats.org/officeDocument/2006/relationships/hyperlink" Target="https://www.procyclingstats.com/rider/davide-persico" TargetMode="External"/><Relationship Id="rId708" Type="http://schemas.openxmlformats.org/officeDocument/2006/relationships/hyperlink" Target="https://www.procyclingstats.com/rider/peerapol-chawchiangkwang" TargetMode="External"/><Relationship Id="rId915" Type="http://schemas.openxmlformats.org/officeDocument/2006/relationships/hyperlink" Target="https://www.procyclingstats.com/rider/andrii-ponomar" TargetMode="External"/><Relationship Id="rId347" Type="http://schemas.openxmlformats.org/officeDocument/2006/relationships/hyperlink" Target="https://www.procyclingstats.com/rider/lander-loockx" TargetMode="External"/><Relationship Id="rId999" Type="http://schemas.openxmlformats.org/officeDocument/2006/relationships/hyperlink" Target="https://www.procyclingstats.com/rider/jan-huber" TargetMode="External"/><Relationship Id="rId1100" Type="http://schemas.openxmlformats.org/officeDocument/2006/relationships/hyperlink" Target="https://www.procyclingstats.com/rider/brady-gilmore" TargetMode="External"/><Relationship Id="rId44" Type="http://schemas.openxmlformats.org/officeDocument/2006/relationships/hyperlink" Target="https://www.procyclingstats.com/rider/matthew-riccitello" TargetMode="External"/><Relationship Id="rId554" Type="http://schemas.openxmlformats.org/officeDocument/2006/relationships/hyperlink" Target="https://www.procyclingstats.com/rider/logan-currie" TargetMode="External"/><Relationship Id="rId761" Type="http://schemas.openxmlformats.org/officeDocument/2006/relationships/hyperlink" Target="https://www.procyclingstats.com/rider/rayan-boulahoite" TargetMode="External"/><Relationship Id="rId859" Type="http://schemas.openxmlformats.org/officeDocument/2006/relationships/hyperlink" Target="https://www.procyclingstats.com/rider/luc-wirtgen" TargetMode="External"/><Relationship Id="rId193" Type="http://schemas.openxmlformats.org/officeDocument/2006/relationships/hyperlink" Target="https://www.procyclingstats.com/rider/roger-adria" TargetMode="External"/><Relationship Id="rId207" Type="http://schemas.openxmlformats.org/officeDocument/2006/relationships/hyperlink" Target="https://www.procyclingstats.com/rider/pierre-gautherat" TargetMode="External"/><Relationship Id="rId414" Type="http://schemas.openxmlformats.org/officeDocument/2006/relationships/hyperlink" Target="https://www.procyclingstats.com/rider/jensen-plowright" TargetMode="External"/><Relationship Id="rId498" Type="http://schemas.openxmlformats.org/officeDocument/2006/relationships/hyperlink" Target="https://www.procyclingstats.com/rider/jack-haig" TargetMode="External"/><Relationship Id="rId621" Type="http://schemas.openxmlformats.org/officeDocument/2006/relationships/hyperlink" Target="https://www.procyclingstats.com/rider/rafael-reis" TargetMode="External"/><Relationship Id="rId1044" Type="http://schemas.openxmlformats.org/officeDocument/2006/relationships/hyperlink" Target="https://www.procyclingstats.com/rider/george-peden" TargetMode="External"/><Relationship Id="rId260" Type="http://schemas.openxmlformats.org/officeDocument/2006/relationships/hyperlink" Target="https://www.procyclingstats.com/rider/steff-cras" TargetMode="External"/><Relationship Id="rId719" Type="http://schemas.openxmlformats.org/officeDocument/2006/relationships/hyperlink" Target="https://www.procyclingstats.com/rider/martin-voltr" TargetMode="External"/><Relationship Id="rId926" Type="http://schemas.openxmlformats.org/officeDocument/2006/relationships/hyperlink" Target="https://www.procyclingstats.com/rider/cesare-chesini" TargetMode="External"/><Relationship Id="rId1111" Type="http://schemas.openxmlformats.org/officeDocument/2006/relationships/hyperlink" Target="https://www.procyclingstats.com/rider/diego-pablo-sevilla" TargetMode="External"/><Relationship Id="rId55" Type="http://schemas.openxmlformats.org/officeDocument/2006/relationships/hyperlink" Target="https://www.procyclingstats.com/rider/jordi-meeus" TargetMode="External"/><Relationship Id="rId120" Type="http://schemas.openxmlformats.org/officeDocument/2006/relationships/hyperlink" Target="https://www.procyclingstats.com/rider/juan-sebastian-molano" TargetMode="External"/><Relationship Id="rId358" Type="http://schemas.openxmlformats.org/officeDocument/2006/relationships/hyperlink" Target="https://www.procyclingstats.com/rider/remi-cavagna" TargetMode="External"/><Relationship Id="rId565" Type="http://schemas.openxmlformats.org/officeDocument/2006/relationships/hyperlink" Target="https://www.procyclingstats.com/rider/liam-slock" TargetMode="External"/><Relationship Id="rId772" Type="http://schemas.openxmlformats.org/officeDocument/2006/relationships/hyperlink" Target="https://www.procyclingstats.com/rider/robert-donaldson" TargetMode="External"/><Relationship Id="rId218" Type="http://schemas.openxmlformats.org/officeDocument/2006/relationships/hyperlink" Target="https://www.procyclingstats.com/rider/david-de-la-cruz" TargetMode="External"/><Relationship Id="rId425" Type="http://schemas.openxmlformats.org/officeDocument/2006/relationships/hyperlink" Target="https://www.procyclingstats.com/rider/andreas-kron" TargetMode="External"/><Relationship Id="rId632" Type="http://schemas.openxmlformats.org/officeDocument/2006/relationships/hyperlink" Target="https://www.procyclingstats.com/rider/tomas-kopecky" TargetMode="External"/><Relationship Id="rId1055" Type="http://schemas.openxmlformats.org/officeDocument/2006/relationships/hyperlink" Target="https://www.procyclingstats.com/rider/markus-maeuibo" TargetMode="External"/><Relationship Id="rId271" Type="http://schemas.openxmlformats.org/officeDocument/2006/relationships/hyperlink" Target="https://www.procyclingstats.com/rider/damien-howson" TargetMode="External"/><Relationship Id="rId937" Type="http://schemas.openxmlformats.org/officeDocument/2006/relationships/hyperlink" Target="https://www.procyclingstats.com/rider/petros-mengs" TargetMode="External"/><Relationship Id="rId1122" Type="http://schemas.openxmlformats.org/officeDocument/2006/relationships/hyperlink" Target="https://www.procyclingstats.com/rider/abdulla-jasim-al-ali" TargetMode="External"/><Relationship Id="rId66" Type="http://schemas.openxmlformats.org/officeDocument/2006/relationships/hyperlink" Target="https://www.procyclingstats.com/rider/william-junior-lecerf" TargetMode="External"/><Relationship Id="rId131" Type="http://schemas.openxmlformats.org/officeDocument/2006/relationships/hyperlink" Target="https://www.procyclingstats.com/rider/louis-barre" TargetMode="External"/><Relationship Id="rId369" Type="http://schemas.openxmlformats.org/officeDocument/2006/relationships/hyperlink" Target="https://www.procyclingstats.com/rider/jon-agirre" TargetMode="External"/><Relationship Id="rId576" Type="http://schemas.openxmlformats.org/officeDocument/2006/relationships/hyperlink" Target="https://www.procyclingstats.com/rider/bob-jungels" TargetMode="External"/><Relationship Id="rId783" Type="http://schemas.openxmlformats.org/officeDocument/2006/relationships/hyperlink" Target="https://www.procyclingstats.com/rider/noah-vandenbranden" TargetMode="External"/><Relationship Id="rId990" Type="http://schemas.openxmlformats.org/officeDocument/2006/relationships/hyperlink" Target="https://www.procyclingstats.com/rider/mathieu-kockelmann" TargetMode="External"/><Relationship Id="rId229" Type="http://schemas.openxmlformats.org/officeDocument/2006/relationships/hyperlink" Target="https://www.procyclingstats.com/rider/tim-torn-teutenberg" TargetMode="External"/><Relationship Id="rId436" Type="http://schemas.openxmlformats.org/officeDocument/2006/relationships/hyperlink" Target="https://www.procyclingstats.com/rider/simon-guglielmi" TargetMode="External"/><Relationship Id="rId643" Type="http://schemas.openxmlformats.org/officeDocument/2006/relationships/hyperlink" Target="https://www.procyclingstats.com/rider/matteo-fabbro" TargetMode="External"/><Relationship Id="rId1066" Type="http://schemas.openxmlformats.org/officeDocument/2006/relationships/hyperlink" Target="https://www.procyclingstats.com/rider/matthew-greenwood" TargetMode="External"/><Relationship Id="rId850" Type="http://schemas.openxmlformats.org/officeDocument/2006/relationships/hyperlink" Target="https://www.procyclingstats.com/rider/julius-van-den-berg" TargetMode="External"/><Relationship Id="rId948" Type="http://schemas.openxmlformats.org/officeDocument/2006/relationships/hyperlink" Target="https://www.procyclingstats.com/rider/maxence-place" TargetMode="External"/><Relationship Id="rId1133" Type="http://schemas.openxmlformats.org/officeDocument/2006/relationships/hyperlink" Target="https://www.procyclingstats.com/rider/juan-ayuso-pesquera" TargetMode="External"/><Relationship Id="rId77" Type="http://schemas.openxmlformats.org/officeDocument/2006/relationships/hyperlink" Target="https://www.procyclingstats.com/rider/magnus-sheffield" TargetMode="External"/><Relationship Id="rId282" Type="http://schemas.openxmlformats.org/officeDocument/2006/relationships/hyperlink" Target="https://www.procyclingstats.com/rider/nils-eekhoff" TargetMode="External"/><Relationship Id="rId503" Type="http://schemas.openxmlformats.org/officeDocument/2006/relationships/hyperlink" Target="https://www.procyclingstats.com/rider/lionel-taminiaux" TargetMode="External"/><Relationship Id="rId587" Type="http://schemas.openxmlformats.org/officeDocument/2006/relationships/hyperlink" Target="https://www.procyclingstats.com/rider/jakub-otruba" TargetMode="External"/><Relationship Id="rId710" Type="http://schemas.openxmlformats.org/officeDocument/2006/relationships/hyperlink" Target="https://www.procyclingstats.com/rider/muhammad-syawal-mazlin" TargetMode="External"/><Relationship Id="rId808" Type="http://schemas.openxmlformats.org/officeDocument/2006/relationships/hyperlink" Target="https://www.procyclingstats.com/rider/aldo-taillieu" TargetMode="External"/><Relationship Id="rId8" Type="http://schemas.openxmlformats.org/officeDocument/2006/relationships/hyperlink" Target="https://www.procyclingstats.com/rider/oscar-onley" TargetMode="External"/><Relationship Id="rId142" Type="http://schemas.openxmlformats.org/officeDocument/2006/relationships/hyperlink" Target="https://www.procyclingstats.com/rider/maxim-van-gils" TargetMode="External"/><Relationship Id="rId447" Type="http://schemas.openxmlformats.org/officeDocument/2006/relationships/hyperlink" Target="https://www.procyclingstats.com/rider/noah-hobbs" TargetMode="External"/><Relationship Id="rId794" Type="http://schemas.openxmlformats.org/officeDocument/2006/relationships/hyperlink" Target="https://www.procyclingstats.com/rider/henri-vandenabeele" TargetMode="External"/><Relationship Id="rId1077" Type="http://schemas.openxmlformats.org/officeDocument/2006/relationships/hyperlink" Target="https://www.procyclingstats.com/rider/victor-loulergue" TargetMode="External"/><Relationship Id="rId654" Type="http://schemas.openxmlformats.org/officeDocument/2006/relationships/hyperlink" Target="https://www.procyclingstats.com/rider/johan-jacobs" TargetMode="External"/><Relationship Id="rId861" Type="http://schemas.openxmlformats.org/officeDocument/2006/relationships/hyperlink" Target="https://www.procyclingstats.com/rider/matteo-zurlo" TargetMode="External"/><Relationship Id="rId959" Type="http://schemas.openxmlformats.org/officeDocument/2006/relationships/hyperlink" Target="https://www.procyclingstats.com/rider/georg-rydningen-martinsen" TargetMode="External"/><Relationship Id="rId293" Type="http://schemas.openxmlformats.org/officeDocument/2006/relationships/hyperlink" Target="https://www.procyclingstats.com/rider/arne-marit" TargetMode="External"/><Relationship Id="rId307" Type="http://schemas.openxmlformats.org/officeDocument/2006/relationships/hyperlink" Target="https://www.procyclingstats.com/rider/florian-stork" TargetMode="External"/><Relationship Id="rId514" Type="http://schemas.openxmlformats.org/officeDocument/2006/relationships/hyperlink" Target="https://www.procyclingstats.com/rider/steven-kruijswijk" TargetMode="External"/><Relationship Id="rId721" Type="http://schemas.openxmlformats.org/officeDocument/2006/relationships/hyperlink" Target="https://www.procyclingstats.com/rider/cyrus-monk" TargetMode="External"/><Relationship Id="rId1144" Type="http://schemas.openxmlformats.org/officeDocument/2006/relationships/hyperlink" Target="https://www.procyclingstats.com/rider/luka-mezgec" TargetMode="External"/><Relationship Id="rId88" Type="http://schemas.openxmlformats.org/officeDocument/2006/relationships/hyperlink" Target="https://www.procyclingstats.com/rider/cian-uijtdebroeks" TargetMode="External"/><Relationship Id="rId153" Type="http://schemas.openxmlformats.org/officeDocument/2006/relationships/hyperlink" Target="https://www.procyclingstats.com/rider/marijn-van-den-berg" TargetMode="External"/><Relationship Id="rId360" Type="http://schemas.openxmlformats.org/officeDocument/2006/relationships/hyperlink" Target="https://www.procyclingstats.com/rider/rein-taaramae" TargetMode="External"/><Relationship Id="rId598" Type="http://schemas.openxmlformats.org/officeDocument/2006/relationships/hyperlink" Target="https://www.procyclingstats.com/rider/matteo-badilatti" TargetMode="External"/><Relationship Id="rId819" Type="http://schemas.openxmlformats.org/officeDocument/2006/relationships/hyperlink" Target="https://www.procyclingstats.com/rider/alexys-brunel" TargetMode="External"/><Relationship Id="rId1004" Type="http://schemas.openxmlformats.org/officeDocument/2006/relationships/hyperlink" Target="https://www.procyclingstats.com/rider/nikolaj-mengel" TargetMode="External"/><Relationship Id="rId220" Type="http://schemas.openxmlformats.org/officeDocument/2006/relationships/hyperlink" Target="https://www.procyclingstats.com/rider/fredrik-dversnes" TargetMode="External"/><Relationship Id="rId458" Type="http://schemas.openxmlformats.org/officeDocument/2006/relationships/hyperlink" Target="https://www.procyclingstats.com/rider/louis-rouland" TargetMode="External"/><Relationship Id="rId665" Type="http://schemas.openxmlformats.org/officeDocument/2006/relationships/hyperlink" Target="https://www.procyclingstats.com/rider/fernando-tercero-lopez" TargetMode="External"/><Relationship Id="rId872" Type="http://schemas.openxmlformats.org/officeDocument/2006/relationships/hyperlink" Target="https://www.procyclingstats.com/rider/matys-grisel" TargetMode="External"/><Relationship Id="rId1088" Type="http://schemas.openxmlformats.org/officeDocument/2006/relationships/hyperlink" Target="https://www.procyclingstats.com/rider/tobias-lund-andresen" TargetMode="External"/><Relationship Id="rId15" Type="http://schemas.openxmlformats.org/officeDocument/2006/relationships/hyperlink" Target="https://www.procyclingstats.com/rider/arnaud-de-lie" TargetMode="External"/><Relationship Id="rId318" Type="http://schemas.openxmlformats.org/officeDocument/2006/relationships/hyperlink" Target="https://www.procyclingstats.com/rider/sam-bennett" TargetMode="External"/><Relationship Id="rId525" Type="http://schemas.openxmlformats.org/officeDocument/2006/relationships/hyperlink" Target="https://www.procyclingstats.com/rider/kobe-goossens" TargetMode="External"/><Relationship Id="rId732" Type="http://schemas.openxmlformats.org/officeDocument/2006/relationships/hyperlink" Target="https://www.procyclingstats.com/rider/nicolas-milesi" TargetMode="External"/><Relationship Id="rId99" Type="http://schemas.openxmlformats.org/officeDocument/2006/relationships/hyperlink" Target="https://www.procyclingstats.com/rider/nicolas-prodhomme" TargetMode="External"/><Relationship Id="rId164" Type="http://schemas.openxmlformats.org/officeDocument/2006/relationships/hyperlink" Target="https://www.procyclingstats.com/rider/giovanni-lonardi" TargetMode="External"/><Relationship Id="rId371" Type="http://schemas.openxmlformats.org/officeDocument/2006/relationships/hyperlink" Target="https://www.procyclingstats.com/rider/riley-pickrell" TargetMode="External"/><Relationship Id="rId1015" Type="http://schemas.openxmlformats.org/officeDocument/2006/relationships/hyperlink" Target="https://www.procyclingstats.com/rider/ramses-debruyne" TargetMode="External"/><Relationship Id="rId469" Type="http://schemas.openxmlformats.org/officeDocument/2006/relationships/hyperlink" Target="https://www.procyclingstats.com/rider/jonathan-vervenne" TargetMode="External"/><Relationship Id="rId676" Type="http://schemas.openxmlformats.org/officeDocument/2006/relationships/hyperlink" Target="https://www.procyclingstats.com/rider/xianjing-lyu" TargetMode="External"/><Relationship Id="rId883" Type="http://schemas.openxmlformats.org/officeDocument/2006/relationships/hyperlink" Target="https://www.procyclingstats.com/rider/daniel-dias" TargetMode="External"/><Relationship Id="rId1099" Type="http://schemas.openxmlformats.org/officeDocument/2006/relationships/hyperlink" Target="https://www.procyclingstats.com/rider/anthon-charmig" TargetMode="External"/><Relationship Id="rId26" Type="http://schemas.openxmlformats.org/officeDocument/2006/relationships/hyperlink" Target="https://www.procyclingstats.com/rider/primoz-roglic" TargetMode="External"/><Relationship Id="rId231" Type="http://schemas.openxmlformats.org/officeDocument/2006/relationships/hyperlink" Target="https://www.procyclingstats.com/rider/matteo-sobrero" TargetMode="External"/><Relationship Id="rId329" Type="http://schemas.openxmlformats.org/officeDocument/2006/relationships/hyperlink" Target="https://www.procyclingstats.com/rider/michael-valgren-andersen" TargetMode="External"/><Relationship Id="rId536" Type="http://schemas.openxmlformats.org/officeDocument/2006/relationships/hyperlink" Target="https://www.procyclingstats.com/rider/luca-van-boven" TargetMode="External"/><Relationship Id="rId175" Type="http://schemas.openxmlformats.org/officeDocument/2006/relationships/hyperlink" Target="https://www.procyclingstats.com/rider/sandy-dujardin" TargetMode="External"/><Relationship Id="rId743" Type="http://schemas.openxmlformats.org/officeDocument/2006/relationships/hyperlink" Target="https://www.procyclingstats.com/rider/milan-donie" TargetMode="External"/><Relationship Id="rId950" Type="http://schemas.openxmlformats.org/officeDocument/2006/relationships/hyperlink" Target="https://www.procyclingstats.com/rider/andrea-colnaghi" TargetMode="External"/><Relationship Id="rId1026" Type="http://schemas.openxmlformats.org/officeDocument/2006/relationships/hyperlink" Target="https://www.procyclingstats.com/rider/swann-gloux" TargetMode="External"/><Relationship Id="rId382" Type="http://schemas.openxmlformats.org/officeDocument/2006/relationships/hyperlink" Target="https://www.procyclingstats.com/rider/matteo-scalco" TargetMode="External"/><Relationship Id="rId603" Type="http://schemas.openxmlformats.org/officeDocument/2006/relationships/hyperlink" Target="https://www.procyclingstats.com/rider/harry-sweeny" TargetMode="External"/><Relationship Id="rId687" Type="http://schemas.openxmlformats.org/officeDocument/2006/relationships/hyperlink" Target="https://www.procyclingstats.com/rider/ahmet-orken" TargetMode="External"/><Relationship Id="rId810" Type="http://schemas.openxmlformats.org/officeDocument/2006/relationships/hyperlink" Target="https://www.procyclingstats.com/rider/lorrenzo-manzin" TargetMode="External"/><Relationship Id="rId908" Type="http://schemas.openxmlformats.org/officeDocument/2006/relationships/hyperlink" Target="https://www.procyclingstats.com/rider/zak-erzen" TargetMode="External"/><Relationship Id="rId242" Type="http://schemas.openxmlformats.org/officeDocument/2006/relationships/hyperlink" Target="https://www.procyclingstats.com/rider/finlay-pickering" TargetMode="External"/><Relationship Id="rId894" Type="http://schemas.openxmlformats.org/officeDocument/2006/relationships/hyperlink" Target="https://www.procyclingstats.com/rider/ville-merlov1" TargetMode="External"/><Relationship Id="rId37" Type="http://schemas.openxmlformats.org/officeDocument/2006/relationships/hyperlink" Target="https://www.procyclingstats.com/rider/jai-hindley" TargetMode="External"/><Relationship Id="rId102" Type="http://schemas.openxmlformats.org/officeDocument/2006/relationships/hyperlink" Target="https://www.procyclingstats.com/rider/lennert-van-eetvelt" TargetMode="External"/><Relationship Id="rId547" Type="http://schemas.openxmlformats.org/officeDocument/2006/relationships/hyperlink" Target="https://www.procyclingstats.com/rider/ivan-ramiro-sosa" TargetMode="External"/><Relationship Id="rId754" Type="http://schemas.openxmlformats.org/officeDocument/2006/relationships/hyperlink" Target="https://www.procyclingstats.com/rider/emiel-verstrynge" TargetMode="External"/><Relationship Id="rId961" Type="http://schemas.openxmlformats.org/officeDocument/2006/relationships/hyperlink" Target="https://www.procyclingstats.com/rider/sven-erik-bystrom" TargetMode="External"/><Relationship Id="rId90" Type="http://schemas.openxmlformats.org/officeDocument/2006/relationships/hyperlink" Target="https://www.procyclingstats.com/rider/simone-velasco" TargetMode="External"/><Relationship Id="rId186" Type="http://schemas.openxmlformats.org/officeDocument/2006/relationships/hyperlink" Target="https://www.procyclingstats.com/rider/niklas-larsen" TargetMode="External"/><Relationship Id="rId393" Type="http://schemas.openxmlformats.org/officeDocument/2006/relationships/hyperlink" Target="https://www.procyclingstats.com/rider/haimar-etxeberria" TargetMode="External"/><Relationship Id="rId407" Type="http://schemas.openxmlformats.org/officeDocument/2006/relationships/hyperlink" Target="https://www.procyclingstats.com/rider/urko-berrade-fernandez" TargetMode="External"/><Relationship Id="rId614" Type="http://schemas.openxmlformats.org/officeDocument/2006/relationships/hyperlink" Target="https://www.procyclingstats.com/rider/antonio-pedrero" TargetMode="External"/><Relationship Id="rId821" Type="http://schemas.openxmlformats.org/officeDocument/2006/relationships/hyperlink" Target="https://www.procyclingstats.com/rider/giacomo-ballabio" TargetMode="External"/><Relationship Id="rId1037" Type="http://schemas.openxmlformats.org/officeDocument/2006/relationships/hyperlink" Target="https://www.procyclingstats.com/rider/juan-pedro-lozano" TargetMode="External"/><Relationship Id="rId253" Type="http://schemas.openxmlformats.org/officeDocument/2006/relationships/hyperlink" Target="https://www.procyclingstats.com/rider/georg-zimmermann" TargetMode="External"/><Relationship Id="rId460" Type="http://schemas.openxmlformats.org/officeDocument/2006/relationships/hyperlink" Target="https://www.procyclingstats.com/rider/andrew-august" TargetMode="External"/><Relationship Id="rId698" Type="http://schemas.openxmlformats.org/officeDocument/2006/relationships/hyperlink" Target="https://www.procyclingstats.com/rider/german-dario-gomez" TargetMode="External"/><Relationship Id="rId919" Type="http://schemas.openxmlformats.org/officeDocument/2006/relationships/hyperlink" Target="https://www.procyclingstats.com/rider/adam-rafferty" TargetMode="External"/><Relationship Id="rId1090" Type="http://schemas.openxmlformats.org/officeDocument/2006/relationships/hyperlink" Target="https://www.procyclingstats.com/rider/luke-plapp" TargetMode="External"/><Relationship Id="rId1104" Type="http://schemas.openxmlformats.org/officeDocument/2006/relationships/hyperlink" Target="https://www.procyclingstats.com/rider/gal-glivar" TargetMode="External"/><Relationship Id="rId48" Type="http://schemas.openxmlformats.org/officeDocument/2006/relationships/hyperlink" Target="https://www.procyclingstats.com/rider/pello-bilbao" TargetMode="External"/><Relationship Id="rId113" Type="http://schemas.openxmlformats.org/officeDocument/2006/relationships/hyperlink" Target="https://www.procyclingstats.com/rider/maximilian-schachmann" TargetMode="External"/><Relationship Id="rId320" Type="http://schemas.openxmlformats.org/officeDocument/2006/relationships/hyperlink" Target="https://www.procyclingstats.com/rider/kasper-asgreen" TargetMode="External"/><Relationship Id="rId558" Type="http://schemas.openxmlformats.org/officeDocument/2006/relationships/hyperlink" Target="https://www.procyclingstats.com/rider/tord-gudmestad" TargetMode="External"/><Relationship Id="rId765" Type="http://schemas.openxmlformats.org/officeDocument/2006/relationships/hyperlink" Target="https://www.procyclingstats.com/rider/alexander-arnt-hansen" TargetMode="External"/><Relationship Id="rId972" Type="http://schemas.openxmlformats.org/officeDocument/2006/relationships/hyperlink" Target="https://www.procyclingstats.com/rider/francisco-campos" TargetMode="External"/><Relationship Id="rId197" Type="http://schemas.openxmlformats.org/officeDocument/2006/relationships/hyperlink" Target="https://www.procyclingstats.com/rider/luke-lamperti" TargetMode="External"/><Relationship Id="rId418" Type="http://schemas.openxmlformats.org/officeDocument/2006/relationships/hyperlink" Target="https://www.procyclingstats.com/rider/pascal-eenkhoorn" TargetMode="External"/><Relationship Id="rId625" Type="http://schemas.openxmlformats.org/officeDocument/2006/relationships/hyperlink" Target="https://www.procyclingstats.com/rider/rick-ottema" TargetMode="External"/><Relationship Id="rId832" Type="http://schemas.openxmlformats.org/officeDocument/2006/relationships/hyperlink" Target="https://www.procyclingstats.com/rider/aleksandr-shakotko" TargetMode="External"/><Relationship Id="rId1048" Type="http://schemas.openxmlformats.org/officeDocument/2006/relationships/hyperlink" Target="https://www.procyclingstats.com/rider/kevin-david-castillo-miranda" TargetMode="External"/><Relationship Id="rId264" Type="http://schemas.openxmlformats.org/officeDocument/2006/relationships/hyperlink" Target="https://www.procyclingstats.com/rider/marco-brenner" TargetMode="External"/><Relationship Id="rId471" Type="http://schemas.openxmlformats.org/officeDocument/2006/relationships/hyperlink" Target="https://www.procyclingstats.com/rider/nicolo-garibbo" TargetMode="External"/><Relationship Id="rId1115" Type="http://schemas.openxmlformats.org/officeDocument/2006/relationships/hyperlink" Target="https://www.procyclingstats.com/rider/alex-diaz-alvarez" TargetMode="External"/><Relationship Id="rId59" Type="http://schemas.openxmlformats.org/officeDocument/2006/relationships/hyperlink" Target="https://www.procyclingstats.com/rider/tobias-halland-johannessen" TargetMode="External"/><Relationship Id="rId124" Type="http://schemas.openxmlformats.org/officeDocument/2006/relationships/hyperlink" Target="https://www.procyclingstats.com/rider/dries-de-bondt" TargetMode="External"/><Relationship Id="rId569" Type="http://schemas.openxmlformats.org/officeDocument/2006/relationships/hyperlink" Target="https://www.procyclingstats.com/rider/mads-wurtz-schmidt" TargetMode="External"/><Relationship Id="rId776" Type="http://schemas.openxmlformats.org/officeDocument/2006/relationships/hyperlink" Target="https://www.procyclingstats.com/rider/burak-abay" TargetMode="External"/><Relationship Id="rId983" Type="http://schemas.openxmlformats.org/officeDocument/2006/relationships/hyperlink" Target="https://www.procyclingstats.com/rider/elias-maris" TargetMode="External"/><Relationship Id="rId331" Type="http://schemas.openxmlformats.org/officeDocument/2006/relationships/hyperlink" Target="https://www.procyclingstats.com/rider/davide-de-pretto" TargetMode="External"/><Relationship Id="rId429" Type="http://schemas.openxmlformats.org/officeDocument/2006/relationships/hyperlink" Target="https://www.procyclingstats.com/rider/jefferson-alexander-cepeda" TargetMode="External"/><Relationship Id="rId636" Type="http://schemas.openxmlformats.org/officeDocument/2006/relationships/hyperlink" Target="https://www.procyclingstats.com/rider/alex-martin-gutierrez" TargetMode="External"/><Relationship Id="rId1059" Type="http://schemas.openxmlformats.org/officeDocument/2006/relationships/hyperlink" Target="https://www.procyclingstats.com/rider/haoyu-su" TargetMode="External"/><Relationship Id="rId843" Type="http://schemas.openxmlformats.org/officeDocument/2006/relationships/hyperlink" Target="https://www.procyclingstats.com/rider/nicolas-alustiza" TargetMode="External"/><Relationship Id="rId1126" Type="http://schemas.openxmlformats.org/officeDocument/2006/relationships/hyperlink" Target="https://www.procyclingstats.com/rider/killian-theot" TargetMode="External"/><Relationship Id="rId275" Type="http://schemas.openxmlformats.org/officeDocument/2006/relationships/hyperlink" Target="https://www.procyclingstats.com/rider/lennard-kamna" TargetMode="External"/><Relationship Id="rId482" Type="http://schemas.openxmlformats.org/officeDocument/2006/relationships/hyperlink" Target="https://www.procyclingstats.com/rider/raman-tsishkou" TargetMode="External"/><Relationship Id="rId703" Type="http://schemas.openxmlformats.org/officeDocument/2006/relationships/hyperlink" Target="https://www.procyclingstats.com/rider/fabian-lienhard" TargetMode="External"/><Relationship Id="rId910" Type="http://schemas.openxmlformats.org/officeDocument/2006/relationships/hyperlink" Target="https://www.procyclingstats.com/rider/alex-colman" TargetMode="External"/><Relationship Id="rId135" Type="http://schemas.openxmlformats.org/officeDocument/2006/relationships/hyperlink" Target="https://www.procyclingstats.com/rider/andrea-bagioli" TargetMode="External"/><Relationship Id="rId342" Type="http://schemas.openxmlformats.org/officeDocument/2006/relationships/hyperlink" Target="https://www.procyclingstats.com/rider/maikel-zijlaard" TargetMode="External"/><Relationship Id="rId787" Type="http://schemas.openxmlformats.org/officeDocument/2006/relationships/hyperlink" Target="https://www.procyclingstats.com/rider/dillon-corkery" TargetMode="External"/><Relationship Id="rId994" Type="http://schemas.openxmlformats.org/officeDocument/2006/relationships/hyperlink" Target="https://www.procyclingstats.com/rider/jack-ward" TargetMode="External"/><Relationship Id="rId202" Type="http://schemas.openxmlformats.org/officeDocument/2006/relationships/hyperlink" Target="https://www.procyclingstats.com/rider/clement-venturini" TargetMode="External"/><Relationship Id="rId647" Type="http://schemas.openxmlformats.org/officeDocument/2006/relationships/hyperlink" Target="https://www.procyclingstats.com/rider/luca-colnaghi" TargetMode="External"/><Relationship Id="rId854" Type="http://schemas.openxmlformats.org/officeDocument/2006/relationships/hyperlink" Target="https://www.procyclingstats.com/rider/josh-kench" TargetMode="External"/><Relationship Id="rId286" Type="http://schemas.openxmlformats.org/officeDocument/2006/relationships/hyperlink" Target="https://www.procyclingstats.com/rider/rasmus-sojbergpedersen" TargetMode="External"/><Relationship Id="rId493" Type="http://schemas.openxmlformats.org/officeDocument/2006/relationships/hyperlink" Target="https://www.procyclingstats.com/rider/per-strand-hagenes" TargetMode="External"/><Relationship Id="rId507" Type="http://schemas.openxmlformats.org/officeDocument/2006/relationships/hyperlink" Target="https://www.procyclingstats.com/rider/fabio-jakobsen" TargetMode="External"/><Relationship Id="rId714" Type="http://schemas.openxmlformats.org/officeDocument/2006/relationships/hyperlink" Target="https://www.procyclingstats.com/rider/sebastian-nielsen" TargetMode="External"/><Relationship Id="rId921" Type="http://schemas.openxmlformats.org/officeDocument/2006/relationships/hyperlink" Target="https://www.procyclingstats.com/rider/sebastian-putz" TargetMode="External"/><Relationship Id="rId1137" Type="http://schemas.openxmlformats.org/officeDocument/2006/relationships/hyperlink" Target="https://www.procyclingstats.com/rider/lennert-van-eetvelt" TargetMode="External"/><Relationship Id="rId50" Type="http://schemas.openxmlformats.org/officeDocument/2006/relationships/hyperlink" Target="https://www.procyclingstats.com/rider/santiago-buitrago-sanchez" TargetMode="External"/><Relationship Id="rId146" Type="http://schemas.openxmlformats.org/officeDocument/2006/relationships/hyperlink" Target="https://www.procyclingstats.com/rider/cristian-rodriguez" TargetMode="External"/><Relationship Id="rId353" Type="http://schemas.openxmlformats.org/officeDocument/2006/relationships/hyperlink" Target="https://www.procyclingstats.com/rider/alessandro-verre" TargetMode="External"/><Relationship Id="rId560" Type="http://schemas.openxmlformats.org/officeDocument/2006/relationships/hyperlink" Target="https://www.procyclingstats.com/rider/rodrigo-contreras" TargetMode="External"/><Relationship Id="rId798" Type="http://schemas.openxmlformats.org/officeDocument/2006/relationships/hyperlink" Target="https://www.procyclingstats.com/rider/lucas-beneteau" TargetMode="External"/><Relationship Id="rId213" Type="http://schemas.openxmlformats.org/officeDocument/2006/relationships/hyperlink" Target="https://www.procyclingstats.com/rider/xandro-meurisse" TargetMode="External"/><Relationship Id="rId420" Type="http://schemas.openxmlformats.org/officeDocument/2006/relationships/hyperlink" Target="https://www.procyclingstats.com/rider/odd-christian-eiking" TargetMode="External"/><Relationship Id="rId658" Type="http://schemas.openxmlformats.org/officeDocument/2006/relationships/hyperlink" Target="https://www.procyclingstats.com/rider/enzo-paleni" TargetMode="External"/><Relationship Id="rId865" Type="http://schemas.openxmlformats.org/officeDocument/2006/relationships/hyperlink" Target="https://www.procyclingstats.com/rider/diego-de-jesus-mendes" TargetMode="External"/><Relationship Id="rId1050" Type="http://schemas.openxmlformats.org/officeDocument/2006/relationships/hyperlink" Target="https://www.procyclingstats.com/rider/paul-wright" TargetMode="External"/><Relationship Id="rId297" Type="http://schemas.openxmlformats.org/officeDocument/2006/relationships/hyperlink" Target="https://www.procyclingstats.com/rider/artem-nych" TargetMode="External"/><Relationship Id="rId518" Type="http://schemas.openxmlformats.org/officeDocument/2006/relationships/hyperlink" Target="https://www.procyclingstats.com/rider/yves-lampaert" TargetMode="External"/><Relationship Id="rId725" Type="http://schemas.openxmlformats.org/officeDocument/2006/relationships/hyperlink" Target="https://www.procyclingstats.com/rider/toon-aerts" TargetMode="External"/><Relationship Id="rId932" Type="http://schemas.openxmlformats.org/officeDocument/2006/relationships/hyperlink" Target="https://www.procyclingstats.com/rider/jose-maria-garcia" TargetMode="External"/><Relationship Id="rId157" Type="http://schemas.openxmlformats.org/officeDocument/2006/relationships/hyperlink" Target="https://www.procyclingstats.com/rider/anthony-turgis" TargetMode="External"/><Relationship Id="rId364" Type="http://schemas.openxmlformats.org/officeDocument/2006/relationships/hyperlink" Target="https://www.procyclingstats.com/rider/iuri-leitao" TargetMode="External"/><Relationship Id="rId1008" Type="http://schemas.openxmlformats.org/officeDocument/2006/relationships/hyperlink" Target="https://www.procyclingstats.com/rider/senna-remijn" TargetMode="External"/><Relationship Id="rId61" Type="http://schemas.openxmlformats.org/officeDocument/2006/relationships/hyperlink" Target="https://www.procyclingstats.com/rider/emilien-jeanniere" TargetMode="External"/><Relationship Id="rId571" Type="http://schemas.openxmlformats.org/officeDocument/2006/relationships/hyperlink" Target="https://www.procyclingstats.com/rider/gijs-leemreize" TargetMode="External"/><Relationship Id="rId669" Type="http://schemas.openxmlformats.org/officeDocument/2006/relationships/hyperlink" Target="https://www.procyclingstats.com/rider/celestin-guillon" TargetMode="External"/><Relationship Id="rId876" Type="http://schemas.openxmlformats.org/officeDocument/2006/relationships/hyperlink" Target="https://www.procyclingstats.com/rider/cedrik-bakke-christophersen" TargetMode="External"/><Relationship Id="rId19" Type="http://schemas.openxmlformats.org/officeDocument/2006/relationships/hyperlink" Target="https://www.procyclingstats.com/rider/romain-gregoire1" TargetMode="External"/><Relationship Id="rId224" Type="http://schemas.openxmlformats.org/officeDocument/2006/relationships/hyperlink" Target="https://www.procyclingstats.com/rider/leo-bisiaux" TargetMode="External"/><Relationship Id="rId431" Type="http://schemas.openxmlformats.org/officeDocument/2006/relationships/hyperlink" Target="https://www.procyclingstats.com/rider/patrick-gamper" TargetMode="External"/><Relationship Id="rId529" Type="http://schemas.openxmlformats.org/officeDocument/2006/relationships/hyperlink" Target="https://www.procyclingstats.com/rider/lars-boven" TargetMode="External"/><Relationship Id="rId736" Type="http://schemas.openxmlformats.org/officeDocument/2006/relationships/hyperlink" Target="https://www.procyclingstats.com/rider/cesar-macias-estrada" TargetMode="External"/><Relationship Id="rId1061" Type="http://schemas.openxmlformats.org/officeDocument/2006/relationships/hyperlink" Target="https://www.procyclingstats.com/rider/eder-frayre" TargetMode="External"/><Relationship Id="rId168" Type="http://schemas.openxmlformats.org/officeDocument/2006/relationships/hyperlink" Target="https://www.procyclingstats.com/rider/hugo-hofstetter" TargetMode="External"/><Relationship Id="rId943" Type="http://schemas.openxmlformats.org/officeDocument/2006/relationships/hyperlink" Target="https://www.procyclingstats.com/rider/aaron-dockx" TargetMode="External"/><Relationship Id="rId1019" Type="http://schemas.openxmlformats.org/officeDocument/2006/relationships/hyperlink" Target="https://www.procyclingstats.com/rider/declan-trezise" TargetMode="External"/><Relationship Id="rId72" Type="http://schemas.openxmlformats.org/officeDocument/2006/relationships/hyperlink" Target="https://www.procyclingstats.com/rider/marc-hirschi" TargetMode="External"/><Relationship Id="rId375" Type="http://schemas.openxmlformats.org/officeDocument/2006/relationships/hyperlink" Target="https://www.procyclingstats.com/rider/jordan-labrosse" TargetMode="External"/><Relationship Id="rId582" Type="http://schemas.openxmlformats.org/officeDocument/2006/relationships/hyperlink" Target="https://www.procyclingstats.com/rider/stefan-de-bod" TargetMode="External"/><Relationship Id="rId803" Type="http://schemas.openxmlformats.org/officeDocument/2006/relationships/hyperlink" Target="https://www.procyclingstats.com/rider/dorde-duric" TargetMode="External"/><Relationship Id="rId3" Type="http://schemas.openxmlformats.org/officeDocument/2006/relationships/hyperlink" Target="https://www.procyclingstats.com/rider/jonas-vingegaard-rasmussen" TargetMode="External"/><Relationship Id="rId235" Type="http://schemas.openxmlformats.org/officeDocument/2006/relationships/hyperlink" Target="https://www.procyclingstats.com/rider/afonso-eulalio" TargetMode="External"/><Relationship Id="rId442" Type="http://schemas.openxmlformats.org/officeDocument/2006/relationships/hyperlink" Target="https://www.procyclingstats.com/rider/norman-vahtra" TargetMode="External"/><Relationship Id="rId887" Type="http://schemas.openxmlformats.org/officeDocument/2006/relationships/hyperlink" Target="https://www.procyclingstats.com/rider/rudolf-remkhi" TargetMode="External"/><Relationship Id="rId1072" Type="http://schemas.openxmlformats.org/officeDocument/2006/relationships/hyperlink" Target="https://www.procyclingstats.com/rider/elmar-reinders" TargetMode="External"/><Relationship Id="rId302" Type="http://schemas.openxmlformats.org/officeDocument/2006/relationships/hyperlink" Target="https://www.procyclingstats.com/rider/felix-engelhardt" TargetMode="External"/><Relationship Id="rId747" Type="http://schemas.openxmlformats.org/officeDocument/2006/relationships/hyperlink" Target="https://www.procyclingstats.com/rider/cameron-rogers" TargetMode="External"/><Relationship Id="rId954" Type="http://schemas.openxmlformats.org/officeDocument/2006/relationships/hyperlink" Target="https://www.procyclingstats.com/rider/henri-francois-renard-haquin" TargetMode="External"/><Relationship Id="rId83" Type="http://schemas.openxmlformats.org/officeDocument/2006/relationships/hyperlink" Target="https://www.procyclingstats.com/rider/sepp-kuss" TargetMode="External"/><Relationship Id="rId179" Type="http://schemas.openxmlformats.org/officeDocument/2006/relationships/hyperlink" Target="https://www.procyclingstats.com/rider/mathys-rondel" TargetMode="External"/><Relationship Id="rId386" Type="http://schemas.openxmlformats.org/officeDocument/2006/relationships/hyperlink" Target="https://www.procyclingstats.com/rider/adria-pericas-capdevila" TargetMode="External"/><Relationship Id="rId593" Type="http://schemas.openxmlformats.org/officeDocument/2006/relationships/hyperlink" Target="https://www.procyclingstats.com/rider/josef-cerny" TargetMode="External"/><Relationship Id="rId607" Type="http://schemas.openxmlformats.org/officeDocument/2006/relationships/hyperlink" Target="https://www.procyclingstats.com/rider/david-dekker" TargetMode="External"/><Relationship Id="rId814" Type="http://schemas.openxmlformats.org/officeDocument/2006/relationships/hyperlink" Target="https://www.procyclingstats.com/rider/awet-aman" TargetMode="External"/><Relationship Id="rId246" Type="http://schemas.openxmlformats.org/officeDocument/2006/relationships/hyperlink" Target="https://www.procyclingstats.com/rider/filippo-zana" TargetMode="External"/><Relationship Id="rId453" Type="http://schemas.openxmlformats.org/officeDocument/2006/relationships/hyperlink" Target="https://www.procyclingstats.com/rider/clement-braz-afonso" TargetMode="External"/><Relationship Id="rId660" Type="http://schemas.openxmlformats.org/officeDocument/2006/relationships/hyperlink" Target="https://www.procyclingstats.com/rider/marcus-sander-hansen" TargetMode="External"/><Relationship Id="rId898" Type="http://schemas.openxmlformats.org/officeDocument/2006/relationships/hyperlink" Target="https://www.procyclingstats.com/rider/david-larsson" TargetMode="External"/><Relationship Id="rId1083" Type="http://schemas.openxmlformats.org/officeDocument/2006/relationships/hyperlink" Target="https://www.procyclingstats.com/rider/jonathan-milan" TargetMode="External"/><Relationship Id="rId106" Type="http://schemas.openxmlformats.org/officeDocument/2006/relationships/hyperlink" Target="https://www.procyclingstats.com/rider/matteo-trentin" TargetMode="External"/><Relationship Id="rId313" Type="http://schemas.openxmlformats.org/officeDocument/2006/relationships/hyperlink" Target="https://www.procyclingstats.com/rider/mateo-pablo-ramirez" TargetMode="External"/><Relationship Id="rId758" Type="http://schemas.openxmlformats.org/officeDocument/2006/relationships/hyperlink" Target="https://www.procyclingstats.com/rider/goncalo-leaca" TargetMode="External"/><Relationship Id="rId965" Type="http://schemas.openxmlformats.org/officeDocument/2006/relationships/hyperlink" Target="https://www.procyclingstats.com/rider/patryk-stosz" TargetMode="External"/><Relationship Id="rId10" Type="http://schemas.openxmlformats.org/officeDocument/2006/relationships/hyperlink" Target="https://www.procyclingstats.com/rider/kevin-vauquelin" TargetMode="External"/><Relationship Id="rId94" Type="http://schemas.openxmlformats.org/officeDocument/2006/relationships/hyperlink" Target="https://www.procyclingstats.com/rider/harold-tejada" TargetMode="External"/><Relationship Id="rId397" Type="http://schemas.openxmlformats.org/officeDocument/2006/relationships/hyperlink" Target="https://www.procyclingstats.com/rider/stan-dewulf" TargetMode="External"/><Relationship Id="rId520" Type="http://schemas.openxmlformats.org/officeDocument/2006/relationships/hyperlink" Target="https://www.procyclingstats.com/rider/simon-carr" TargetMode="External"/><Relationship Id="rId618" Type="http://schemas.openxmlformats.org/officeDocument/2006/relationships/hyperlink" Target="https://www.procyclingstats.com/rider/ander-okamika" TargetMode="External"/><Relationship Id="rId825" Type="http://schemas.openxmlformats.org/officeDocument/2006/relationships/hyperlink" Target="https://www.procyclingstats.com/rider/tali-lane-welsh" TargetMode="External"/><Relationship Id="rId257" Type="http://schemas.openxmlformats.org/officeDocument/2006/relationships/hyperlink" Target="https://www.procyclingstats.com/rider/pablo-torres1" TargetMode="External"/><Relationship Id="rId464" Type="http://schemas.openxmlformats.org/officeDocument/2006/relationships/hyperlink" Target="https://www.procyclingstats.com/rider/alan-hatherly" TargetMode="External"/><Relationship Id="rId1010" Type="http://schemas.openxmlformats.org/officeDocument/2006/relationships/hyperlink" Target="https://www.procyclingstats.com/rider/malte-hellerup" TargetMode="External"/><Relationship Id="rId1094" Type="http://schemas.openxmlformats.org/officeDocument/2006/relationships/hyperlink" Target="https://www.procyclingstats.com/rider/sam-welsford" TargetMode="External"/><Relationship Id="rId1108" Type="http://schemas.openxmlformats.org/officeDocument/2006/relationships/hyperlink" Target="https://www.procyclingstats.com/rider/chih-hao-tu" TargetMode="External"/><Relationship Id="rId117" Type="http://schemas.openxmlformats.org/officeDocument/2006/relationships/hyperlink" Target="https://www.procyclingstats.com/rider/milan-fretin" TargetMode="External"/><Relationship Id="rId671" Type="http://schemas.openxmlformats.org/officeDocument/2006/relationships/hyperlink" Target="https://www.procyclingstats.com/rider/luca-vergallito" TargetMode="External"/><Relationship Id="rId769" Type="http://schemas.openxmlformats.org/officeDocument/2006/relationships/hyperlink" Target="https://www.procyclingstats.com/rider/robin-donze" TargetMode="External"/><Relationship Id="rId976" Type="http://schemas.openxmlformats.org/officeDocument/2006/relationships/hyperlink" Target="https://www.procyclingstats.com/rider/emanuel-duarte" TargetMode="External"/><Relationship Id="rId324" Type="http://schemas.openxmlformats.org/officeDocument/2006/relationships/hyperlink" Target="https://www.procyclingstats.com/rider/archie-ryan" TargetMode="External"/><Relationship Id="rId531" Type="http://schemas.openxmlformats.org/officeDocument/2006/relationships/hyperlink" Target="https://www.procyclingstats.com/rider/kelland-brien" TargetMode="External"/><Relationship Id="rId629" Type="http://schemas.openxmlformats.org/officeDocument/2006/relationships/hyperlink" Target="https://www.procyclingstats.com/rider/miguel-angel-fernandez-ruiz" TargetMode="External"/><Relationship Id="rId836" Type="http://schemas.openxmlformats.org/officeDocument/2006/relationships/hyperlink" Target="https://www.procyclingstats.com/rider/mohd-harrif-saleh" TargetMode="External"/><Relationship Id="rId1021" Type="http://schemas.openxmlformats.org/officeDocument/2006/relationships/hyperlink" Target="https://www.procyclingstats.com/rider/borislav-palashev" TargetMode="External"/><Relationship Id="rId1119" Type="http://schemas.openxmlformats.org/officeDocument/2006/relationships/hyperlink" Target="https://www.procyclingstats.com/rider/remi-daumas" TargetMode="External"/><Relationship Id="rId903" Type="http://schemas.openxmlformats.org/officeDocument/2006/relationships/hyperlink" Target="https://www.procyclingstats.com/rider/alessio-martinelli" TargetMode="External"/><Relationship Id="rId32" Type="http://schemas.openxmlformats.org/officeDocument/2006/relationships/hyperlink" Target="https://www.procyclingstats.com/rider/richard-carapaz" TargetMode="External"/><Relationship Id="rId181" Type="http://schemas.openxmlformats.org/officeDocument/2006/relationships/hyperlink" Target="https://www.procyclingstats.com/rider/thibaud-gruel" TargetMode="External"/><Relationship Id="rId279" Type="http://schemas.openxmlformats.org/officeDocument/2006/relationships/hyperlink" Target="https://www.procyclingstats.com/rider/william-barta" TargetMode="External"/><Relationship Id="rId486" Type="http://schemas.openxmlformats.org/officeDocument/2006/relationships/hyperlink" Target="https://www.procyclingstats.com/rider/mauro-cuylits" TargetMode="External"/><Relationship Id="rId693" Type="http://schemas.openxmlformats.org/officeDocument/2006/relationships/hyperlink" Target="https://www.procyclingstats.com/rider/william-blume-levy" TargetMode="External"/><Relationship Id="rId139" Type="http://schemas.openxmlformats.org/officeDocument/2006/relationships/hyperlink" Target="https://www.procyclingstats.com/rider/albert-withen-philipsen" TargetMode="External"/><Relationship Id="rId346" Type="http://schemas.openxmlformats.org/officeDocument/2006/relationships/hyperlink" Target="https://www.procyclingstats.com/rider/alessandro-pinarello" TargetMode="External"/><Relationship Id="rId553" Type="http://schemas.openxmlformats.org/officeDocument/2006/relationships/hyperlink" Target="https://www.procyclingstats.com/rider/adne-van-engelen" TargetMode="External"/><Relationship Id="rId760" Type="http://schemas.openxmlformats.org/officeDocument/2006/relationships/hyperlink" Target="https://www.procyclingstats.com/rider/pierre-henry-basset" TargetMode="External"/><Relationship Id="rId998" Type="http://schemas.openxmlformats.org/officeDocument/2006/relationships/hyperlink" Target="https://www.procyclingstats.com/rider/max-bock" TargetMode="External"/><Relationship Id="rId206" Type="http://schemas.openxmlformats.org/officeDocument/2006/relationships/hyperlink" Target="https://www.procyclingstats.com/rider/riley-sheehan" TargetMode="External"/><Relationship Id="rId413" Type="http://schemas.openxmlformats.org/officeDocument/2006/relationships/hyperlink" Target="https://www.procyclingstats.com/rider/adne-holter" TargetMode="External"/><Relationship Id="rId858" Type="http://schemas.openxmlformats.org/officeDocument/2006/relationships/hyperlink" Target="https://www.procyclingstats.com/rider/jonas-geens" TargetMode="External"/><Relationship Id="rId1043" Type="http://schemas.openxmlformats.org/officeDocument/2006/relationships/hyperlink" Target="https://www.procyclingstats.com/rider/david-caicedo" TargetMode="External"/><Relationship Id="rId620" Type="http://schemas.openxmlformats.org/officeDocument/2006/relationships/hyperlink" Target="https://www.procyclingstats.com/rider/ryan-gibbons" TargetMode="External"/><Relationship Id="rId718" Type="http://schemas.openxmlformats.org/officeDocument/2006/relationships/hyperlink" Target="https://www.procyclingstats.com/rider/simone-gualdi" TargetMode="External"/><Relationship Id="rId925" Type="http://schemas.openxmlformats.org/officeDocument/2006/relationships/hyperlink" Target="https://www.procyclingstats.com/rider/filippo-agostinacchio" TargetMode="External"/><Relationship Id="rId1110" Type="http://schemas.openxmlformats.org/officeDocument/2006/relationships/hyperlink" Target="https://www.procyclingstats.com/rider/wan-yau-lau" TargetMode="External"/><Relationship Id="rId54" Type="http://schemas.openxmlformats.org/officeDocument/2006/relationships/hyperlink" Target="https://www.procyclingstats.com/rider/alex-aranburu" TargetMode="External"/><Relationship Id="rId270" Type="http://schemas.openxmlformats.org/officeDocument/2006/relationships/hyperlink" Target="https://www.procyclingstats.com/rider/yannis-voisard" TargetMode="External"/><Relationship Id="rId130" Type="http://schemas.openxmlformats.org/officeDocument/2006/relationships/hyperlink" Target="https://www.procyclingstats.com/rider/raul-garcia-pierna" TargetMode="External"/><Relationship Id="rId368" Type="http://schemas.openxmlformats.org/officeDocument/2006/relationships/hyperlink" Target="https://www.procyclingstats.com/rider/brady-gilmore" TargetMode="External"/><Relationship Id="rId575" Type="http://schemas.openxmlformats.org/officeDocument/2006/relationships/hyperlink" Target="https://www.procyclingstats.com/rider/hugh-carthy" TargetMode="External"/><Relationship Id="rId782" Type="http://schemas.openxmlformats.org/officeDocument/2006/relationships/hyperlink" Target="https://www.procyclingstats.com/rider/carlos-samudio" TargetMode="External"/><Relationship Id="rId228" Type="http://schemas.openxmlformats.org/officeDocument/2006/relationships/hyperlink" Target="https://www.procyclingstats.com/rider/brent-van-moer" TargetMode="External"/><Relationship Id="rId435" Type="http://schemas.openxmlformats.org/officeDocument/2006/relationships/hyperlink" Target="https://www.procyclingstats.com/rider/jesus-david-pena-jimenez" TargetMode="External"/><Relationship Id="rId642" Type="http://schemas.openxmlformats.org/officeDocument/2006/relationships/hyperlink" Target="https://www.procyclingstats.com/rider/lucas-de-rossi" TargetMode="External"/><Relationship Id="rId1065" Type="http://schemas.openxmlformats.org/officeDocument/2006/relationships/hyperlink" Target="https://www.procyclingstats.com/rider/matthew-fox2" TargetMode="External"/><Relationship Id="rId502" Type="http://schemas.openxmlformats.org/officeDocument/2006/relationships/hyperlink" Target="https://www.procyclingstats.com/rider/nelson-oliveira" TargetMode="External"/><Relationship Id="rId947" Type="http://schemas.openxmlformats.org/officeDocument/2006/relationships/hyperlink" Target="https://www.procyclingstats.com/rider/kevin-biehl" TargetMode="External"/><Relationship Id="rId1132" Type="http://schemas.openxmlformats.org/officeDocument/2006/relationships/hyperlink" Target="https://www.procyclingstats.com/rider/paul-seixas" TargetMode="External"/><Relationship Id="rId76" Type="http://schemas.openxmlformats.org/officeDocument/2006/relationships/hyperlink" Target="https://www.procyclingstats.com/rider/alberto-bettiol" TargetMode="External"/><Relationship Id="rId807" Type="http://schemas.openxmlformats.org/officeDocument/2006/relationships/hyperlink" Target="https://www.procyclingstats.com/rider/viktor-soenens" TargetMode="External"/><Relationship Id="rId292" Type="http://schemas.openxmlformats.org/officeDocument/2006/relationships/hyperlink" Target="https://www.procyclingstats.com/rider/anthon-charmig" TargetMode="External"/><Relationship Id="rId597" Type="http://schemas.openxmlformats.org/officeDocument/2006/relationships/hyperlink" Target="https://www.procyclingstats.com/rider/gotzon-martin" TargetMode="External"/><Relationship Id="rId152" Type="http://schemas.openxmlformats.org/officeDocument/2006/relationships/hyperlink" Target="https://www.procyclingstats.com/rider/gianni-vermeersch" TargetMode="External"/><Relationship Id="rId457" Type="http://schemas.openxmlformats.org/officeDocument/2006/relationships/hyperlink" Target="https://www.procyclingstats.com/rider/filippo-turconi" TargetMode="External"/><Relationship Id="rId1087" Type="http://schemas.openxmlformats.org/officeDocument/2006/relationships/hyperlink" Target="https://www.procyclingstats.com/rider/mauro-schmid" TargetMode="External"/><Relationship Id="rId664" Type="http://schemas.openxmlformats.org/officeDocument/2006/relationships/hyperlink" Target="https://www.procyclingstats.com/rider/martijn-budding" TargetMode="External"/><Relationship Id="rId871" Type="http://schemas.openxmlformats.org/officeDocument/2006/relationships/hyperlink" Target="https://www.procyclingstats.com/rider/luca-de-meester" TargetMode="External"/><Relationship Id="rId969" Type="http://schemas.openxmlformats.org/officeDocument/2006/relationships/hyperlink" Target="https://www.procyclingstats.com/rider/tiago-leal" TargetMode="External"/><Relationship Id="rId317" Type="http://schemas.openxmlformats.org/officeDocument/2006/relationships/hyperlink" Target="https://www.procyclingstats.com/rider/bart-lemmen" TargetMode="External"/><Relationship Id="rId524" Type="http://schemas.openxmlformats.org/officeDocument/2006/relationships/hyperlink" Target="https://www.procyclingstats.com/rider/ryan-mullen" TargetMode="External"/><Relationship Id="rId731" Type="http://schemas.openxmlformats.org/officeDocument/2006/relationships/hyperlink" Target="https://www.procyclingstats.com/rider/filippo-conca" TargetMode="External"/><Relationship Id="rId98" Type="http://schemas.openxmlformats.org/officeDocument/2006/relationships/hyperlink" Target="https://www.procyclingstats.com/rider/florian-vermeersch" TargetMode="External"/><Relationship Id="rId829" Type="http://schemas.openxmlformats.org/officeDocument/2006/relationships/hyperlink" Target="https://www.procyclingstats.com/rider/andreas-stokbro" TargetMode="External"/><Relationship Id="rId1014" Type="http://schemas.openxmlformats.org/officeDocument/2006/relationships/hyperlink" Target="https://www.procyclingstats.com/rider/lucas-van-gils" TargetMode="External"/><Relationship Id="rId25" Type="http://schemas.openxmlformats.org/officeDocument/2006/relationships/hyperlink" Target="https://www.procyclingstats.com/rider/paul-magnier" TargetMode="External"/><Relationship Id="rId174" Type="http://schemas.openxmlformats.org/officeDocument/2006/relationships/hyperlink" Target="https://www.procyclingstats.com/rider/andreas-leknessund" TargetMode="External"/><Relationship Id="rId381" Type="http://schemas.openxmlformats.org/officeDocument/2006/relationships/hyperlink" Target="https://www.procyclingstats.com/rider/fergus-browning" TargetMode="External"/><Relationship Id="rId241" Type="http://schemas.openxmlformats.org/officeDocument/2006/relationships/hyperlink" Target="https://www.procyclingstats.com/rider/alexander-salby" TargetMode="External"/><Relationship Id="rId479" Type="http://schemas.openxmlformats.org/officeDocument/2006/relationships/hyperlink" Target="https://www.procyclingstats.com/rider/storm-ingebrigtsen" TargetMode="External"/><Relationship Id="rId686" Type="http://schemas.openxmlformats.org/officeDocument/2006/relationships/hyperlink" Target="https://www.procyclingstats.com/rider/dries-de-pooter" TargetMode="External"/><Relationship Id="rId893" Type="http://schemas.openxmlformats.org/officeDocument/2006/relationships/hyperlink" Target="https://www.procyclingstats.com/rider/szymon-wisniewski" TargetMode="External"/><Relationship Id="rId339" Type="http://schemas.openxmlformats.org/officeDocument/2006/relationships/hyperlink" Target="https://www.procyclingstats.com/rider/johan-esteban-chaves" TargetMode="External"/><Relationship Id="rId546" Type="http://schemas.openxmlformats.org/officeDocument/2006/relationships/hyperlink" Target="https://www.procyclingstats.com/rider/koen-bouwman" TargetMode="External"/><Relationship Id="rId753" Type="http://schemas.openxmlformats.org/officeDocument/2006/relationships/hyperlink" Target="https://www.procyclingstats.com/rider/diego-bracalente" TargetMode="External"/><Relationship Id="rId101" Type="http://schemas.openxmlformats.org/officeDocument/2006/relationships/hyperlink" Target="https://www.procyclingstats.com/rider/mikel-landa" TargetMode="External"/><Relationship Id="rId406" Type="http://schemas.openxmlformats.org/officeDocument/2006/relationships/hyperlink" Target="https://www.procyclingstats.com/rider/jose-felix-parra" TargetMode="External"/><Relationship Id="rId960" Type="http://schemas.openxmlformats.org/officeDocument/2006/relationships/hyperlink" Target="https://www.procyclingstats.com/rider/morthen-wang-baksaas" TargetMode="External"/><Relationship Id="rId1036" Type="http://schemas.openxmlformats.org/officeDocument/2006/relationships/hyperlink" Target="https://www.procyclingstats.com/rider/david-zanutta"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1" Type="http://schemas.openxmlformats.org/officeDocument/2006/relationships/hyperlink" Target="https://www.procyclingstats.com/rider/jonathan-milan" TargetMode="External"/><Relationship Id="rId170" Type="http://schemas.openxmlformats.org/officeDocument/2006/relationships/hyperlink" Target="https://www.procyclingstats.com/rider/simone-consonni" TargetMode="External"/><Relationship Id="rId268" Type="http://schemas.openxmlformats.org/officeDocument/2006/relationships/hyperlink" Target="https://www.procyclingstats.com/rider/mario-aparicio-munoz" TargetMode="External"/><Relationship Id="rId475" Type="http://schemas.openxmlformats.org/officeDocument/2006/relationships/hyperlink" Target="https://www.procyclingstats.com/rider/lucas-carstensen" TargetMode="External"/><Relationship Id="rId682" Type="http://schemas.openxmlformats.org/officeDocument/2006/relationships/hyperlink" Target="https://www.procyclingstats.com/rider/filippo-turconi" TargetMode="External"/><Relationship Id="rId128" Type="http://schemas.openxmlformats.org/officeDocument/2006/relationships/hyperlink" Target="https://www.procyclingstats.com/rider/kasper-asgreen" TargetMode="External"/><Relationship Id="rId335" Type="http://schemas.openxmlformats.org/officeDocument/2006/relationships/hyperlink" Target="https://www.procyclingstats.com/rider/filip-maciejuk" TargetMode="External"/><Relationship Id="rId542" Type="http://schemas.openxmlformats.org/officeDocument/2006/relationships/hyperlink" Target="https://www.procyclingstats.com/rider/cyril-barthe" TargetMode="External"/><Relationship Id="rId987" Type="http://schemas.openxmlformats.org/officeDocument/2006/relationships/hyperlink" Target="https://www.procyclingstats.com/rider/jan-huber" TargetMode="External"/><Relationship Id="rId402" Type="http://schemas.openxmlformats.org/officeDocument/2006/relationships/hyperlink" Target="https://www.procyclingstats.com/rider/jelle-johannink" TargetMode="External"/><Relationship Id="rId847" Type="http://schemas.openxmlformats.org/officeDocument/2006/relationships/hyperlink" Target="https://www.procyclingstats.com/rider/tom-portsmouth" TargetMode="External"/><Relationship Id="rId1032" Type="http://schemas.openxmlformats.org/officeDocument/2006/relationships/hyperlink" Target="https://www.procyclingstats.com/rider/alexis-benjamin-quinteros" TargetMode="External"/><Relationship Id="rId707" Type="http://schemas.openxmlformats.org/officeDocument/2006/relationships/hyperlink" Target="https://www.procyclingstats.com/rider/lucas-lopes1" TargetMode="External"/><Relationship Id="rId914" Type="http://schemas.openxmlformats.org/officeDocument/2006/relationships/hyperlink" Target="https://www.procyclingstats.com/rider/eduard-michael-grosu" TargetMode="External"/><Relationship Id="rId43" Type="http://schemas.openxmlformats.org/officeDocument/2006/relationships/hyperlink" Target="https://www.procyclingstats.com/rider/matej-mohoric" TargetMode="External"/><Relationship Id="rId192" Type="http://schemas.openxmlformats.org/officeDocument/2006/relationships/hyperlink" Target="https://www.procyclingstats.com/rider/mattia-cattaneo" TargetMode="External"/><Relationship Id="rId497" Type="http://schemas.openxmlformats.org/officeDocument/2006/relationships/hyperlink" Target="https://www.procyclingstats.com/rider/sam-oomen" TargetMode="External"/><Relationship Id="rId357" Type="http://schemas.openxmlformats.org/officeDocument/2006/relationships/hyperlink" Target="https://www.procyclingstats.com/rider/benjamin-thomas-2" TargetMode="External"/><Relationship Id="rId217" Type="http://schemas.openxmlformats.org/officeDocument/2006/relationships/hyperlink" Target="https://www.procyclingstats.com/rider/frank-van-den-broek" TargetMode="External"/><Relationship Id="rId564" Type="http://schemas.openxmlformats.org/officeDocument/2006/relationships/hyperlink" Target="https://www.procyclingstats.com/rider/javier-serrano" TargetMode="External"/><Relationship Id="rId771" Type="http://schemas.openxmlformats.org/officeDocument/2006/relationships/hyperlink" Target="https://www.procyclingstats.com/rider/sebastian-kolze-changizi" TargetMode="External"/><Relationship Id="rId869" Type="http://schemas.openxmlformats.org/officeDocument/2006/relationships/hyperlink" Target="https://www.procyclingstats.com/rider/szymon-wisniewski" TargetMode="External"/><Relationship Id="rId424" Type="http://schemas.openxmlformats.org/officeDocument/2006/relationships/hyperlink" Target="https://www.procyclingstats.com/rider/eddy-le-huitouze" TargetMode="External"/><Relationship Id="rId631" Type="http://schemas.openxmlformats.org/officeDocument/2006/relationships/hyperlink" Target="https://www.procyclingstats.com/rider/nick-kergozou" TargetMode="External"/><Relationship Id="rId729" Type="http://schemas.openxmlformats.org/officeDocument/2006/relationships/hyperlink" Target="https://www.procyclingstats.com/rider/dillon-corkery" TargetMode="External"/><Relationship Id="rId1054" Type="http://schemas.openxmlformats.org/officeDocument/2006/relationships/hyperlink" Target="https://www.procyclingstats.com/rider/stefan-kung" TargetMode="External"/><Relationship Id="rId936" Type="http://schemas.openxmlformats.org/officeDocument/2006/relationships/hyperlink" Target="https://www.procyclingstats.com/rider/kenay-de-moyer" TargetMode="External"/><Relationship Id="rId65" Type="http://schemas.openxmlformats.org/officeDocument/2006/relationships/hyperlink" Target="https://www.procyclingstats.com/rider/simon-yates" TargetMode="External"/><Relationship Id="rId228" Type="http://schemas.openxmlformats.org/officeDocument/2006/relationships/hyperlink" Target="https://www.procyclingstats.com/rider/ivan-garcia-cortina" TargetMode="External"/><Relationship Id="rId435" Type="http://schemas.openxmlformats.org/officeDocument/2006/relationships/hyperlink" Target="https://www.procyclingstats.com/rider/andreas-kron" TargetMode="External"/><Relationship Id="rId642" Type="http://schemas.openxmlformats.org/officeDocument/2006/relationships/hyperlink" Target="https://www.procyclingstats.com/rider/siebe-deweirdt" TargetMode="External"/><Relationship Id="rId1065" Type="http://schemas.openxmlformats.org/officeDocument/2006/relationships/hyperlink" Target="https://www.procyclingstats.com/rider/dorian-godon" TargetMode="External"/><Relationship Id="rId281" Type="http://schemas.openxmlformats.org/officeDocument/2006/relationships/hyperlink" Target="https://www.procyclingstats.com/rider/martin-laas" TargetMode="External"/><Relationship Id="rId502" Type="http://schemas.openxmlformats.org/officeDocument/2006/relationships/hyperlink" Target="https://www.procyclingstats.com/rider/tobias-bayer" TargetMode="External"/><Relationship Id="rId947" Type="http://schemas.openxmlformats.org/officeDocument/2006/relationships/hyperlink" Target="https://www.procyclingstats.com/rider/eivind-broholt-fougner" TargetMode="External"/><Relationship Id="rId76" Type="http://schemas.openxmlformats.org/officeDocument/2006/relationships/hyperlink" Target="https://www.procyclingstats.com/rider/michael-storer" TargetMode="External"/><Relationship Id="rId141" Type="http://schemas.openxmlformats.org/officeDocument/2006/relationships/hyperlink" Target="https://www.procyclingstats.com/rider/stan-dewulf" TargetMode="External"/><Relationship Id="rId379" Type="http://schemas.openxmlformats.org/officeDocument/2006/relationships/hyperlink" Target="https://www.procyclingstats.com/rider/arne-marit" TargetMode="External"/><Relationship Id="rId586" Type="http://schemas.openxmlformats.org/officeDocument/2006/relationships/hyperlink" Target="https://www.procyclingstats.com/rider/ivan-cobo-cayon" TargetMode="External"/><Relationship Id="rId793" Type="http://schemas.openxmlformats.org/officeDocument/2006/relationships/hyperlink" Target="https://www.procyclingstats.com/rider/roy-eefting" TargetMode="External"/><Relationship Id="rId807" Type="http://schemas.openxmlformats.org/officeDocument/2006/relationships/hyperlink" Target="https://www.procyclingstats.com/rider/jannis-peter" TargetMode="External"/><Relationship Id="rId7" Type="http://schemas.openxmlformats.org/officeDocument/2006/relationships/hyperlink" Target="https://www.procyclingstats.com/rider/mattias-skjelmose-jensen" TargetMode="External"/><Relationship Id="rId239" Type="http://schemas.openxmlformats.org/officeDocument/2006/relationships/hyperlink" Target="https://www.procyclingstats.com/rider/davide-formolo" TargetMode="External"/><Relationship Id="rId446" Type="http://schemas.openxmlformats.org/officeDocument/2006/relationships/hyperlink" Target="https://www.procyclingstats.com/rider/vadim-pronskiy" TargetMode="External"/><Relationship Id="rId653" Type="http://schemas.openxmlformats.org/officeDocument/2006/relationships/hyperlink" Target="https://www.procyclingstats.com/rider/wessel-mouris" TargetMode="External"/><Relationship Id="rId1076" Type="http://schemas.openxmlformats.org/officeDocument/2006/relationships/hyperlink" Target="https://www.procyclingstats.com/rider/samuel-watson" TargetMode="External"/><Relationship Id="rId292" Type="http://schemas.openxmlformats.org/officeDocument/2006/relationships/hyperlink" Target="https://www.procyclingstats.com/rider/john-degenkolb" TargetMode="External"/><Relationship Id="rId306" Type="http://schemas.openxmlformats.org/officeDocument/2006/relationships/hyperlink" Target="https://www.procyclingstats.com/rider/cees-bol" TargetMode="External"/><Relationship Id="rId860" Type="http://schemas.openxmlformats.org/officeDocument/2006/relationships/hyperlink" Target="https://www.procyclingstats.com/rider/tahir-yigit" TargetMode="External"/><Relationship Id="rId958" Type="http://schemas.openxmlformats.org/officeDocument/2006/relationships/hyperlink" Target="https://www.procyclingstats.com/rider/caleb-classen" TargetMode="External"/><Relationship Id="rId87" Type="http://schemas.openxmlformats.org/officeDocument/2006/relationships/hyperlink" Target="https://www.procyclingstats.com/rider/jan-tratnik" TargetMode="External"/><Relationship Id="rId513" Type="http://schemas.openxmlformats.org/officeDocument/2006/relationships/hyperlink" Target="https://www.procyclingstats.com/rider/rick-ottema" TargetMode="External"/><Relationship Id="rId597" Type="http://schemas.openxmlformats.org/officeDocument/2006/relationships/hyperlink" Target="https://www.procyclingstats.com/rider/vinzent-dorn" TargetMode="External"/><Relationship Id="rId720" Type="http://schemas.openxmlformats.org/officeDocument/2006/relationships/hyperlink" Target="https://www.procyclingstats.com/rider/tibor-del-grosso" TargetMode="External"/><Relationship Id="rId818" Type="http://schemas.openxmlformats.org/officeDocument/2006/relationships/hyperlink" Target="https://www.procyclingstats.com/rider/timofei-ivanov" TargetMode="External"/><Relationship Id="rId152" Type="http://schemas.openxmlformats.org/officeDocument/2006/relationships/hyperlink" Target="https://www.procyclingstats.com/rider/tobias-lund-andresen" TargetMode="External"/><Relationship Id="rId457" Type="http://schemas.openxmlformats.org/officeDocument/2006/relationships/hyperlink" Target="https://www.procyclingstats.com/rider/rainer-kepplinger" TargetMode="External"/><Relationship Id="rId1003" Type="http://schemas.openxmlformats.org/officeDocument/2006/relationships/hyperlink" Target="https://www.procyclingstats.com/rider/lucas-van-gils" TargetMode="External"/><Relationship Id="rId664" Type="http://schemas.openxmlformats.org/officeDocument/2006/relationships/hyperlink" Target="https://www.procyclingstats.com/rider/lorenzo-nespoli" TargetMode="External"/><Relationship Id="rId871" Type="http://schemas.openxmlformats.org/officeDocument/2006/relationships/hyperlink" Target="https://www.procyclingstats.com/rider/kacper-mientki" TargetMode="External"/><Relationship Id="rId969" Type="http://schemas.openxmlformats.org/officeDocument/2006/relationships/hyperlink" Target="https://www.procyclingstats.com/rider/daniel-nielsen" TargetMode="External"/><Relationship Id="rId14" Type="http://schemas.openxmlformats.org/officeDocument/2006/relationships/hyperlink" Target="https://www.procyclingstats.com/rider/juan-ayuso-pesquera" TargetMode="External"/><Relationship Id="rId317" Type="http://schemas.openxmlformats.org/officeDocument/2006/relationships/hyperlink" Target="https://www.procyclingstats.com/rider/enrico-zanoncello" TargetMode="External"/><Relationship Id="rId524" Type="http://schemas.openxmlformats.org/officeDocument/2006/relationships/hyperlink" Target="https://www.procyclingstats.com/rider/dylan-hopkins" TargetMode="External"/><Relationship Id="rId731" Type="http://schemas.openxmlformats.org/officeDocument/2006/relationships/hyperlink" Target="https://www.procyclingstats.com/rider/matthew-walls" TargetMode="External"/><Relationship Id="rId98" Type="http://schemas.openxmlformats.org/officeDocument/2006/relationships/hyperlink" Target="https://www.procyclingstats.com/rider/maximilian-schachmann" TargetMode="External"/><Relationship Id="rId163" Type="http://schemas.openxmlformats.org/officeDocument/2006/relationships/hyperlink" Target="https://www.procyclingstats.com/rider/arnaud-demare" TargetMode="External"/><Relationship Id="rId370" Type="http://schemas.openxmlformats.org/officeDocument/2006/relationships/hyperlink" Target="https://www.procyclingstats.com/rider/itamar-einhorn" TargetMode="External"/><Relationship Id="rId829" Type="http://schemas.openxmlformats.org/officeDocument/2006/relationships/hyperlink" Target="https://www.procyclingstats.com/rider/matteo-zurlo" TargetMode="External"/><Relationship Id="rId1014" Type="http://schemas.openxmlformats.org/officeDocument/2006/relationships/hyperlink" Target="https://www.procyclingstats.com/rider/casper-van-der-woude" TargetMode="External"/><Relationship Id="rId230" Type="http://schemas.openxmlformats.org/officeDocument/2006/relationships/hyperlink" Target="https://www.procyclingstats.com/rider/ben-turner" TargetMode="External"/><Relationship Id="rId468" Type="http://schemas.openxmlformats.org/officeDocument/2006/relationships/hyperlink" Target="https://www.procyclingstats.com/rider/valerio-conti" TargetMode="External"/><Relationship Id="rId675" Type="http://schemas.openxmlformats.org/officeDocument/2006/relationships/hyperlink" Target="https://www.procyclingstats.com/rider/kyrylo-tsarenko" TargetMode="External"/><Relationship Id="rId882" Type="http://schemas.openxmlformats.org/officeDocument/2006/relationships/hyperlink" Target="https://www.procyclingstats.com/rider/alexander-edmondson" TargetMode="External"/><Relationship Id="rId25" Type="http://schemas.openxmlformats.org/officeDocument/2006/relationships/hyperlink" Target="https://www.procyclingstats.com/rider/aleksandr-vlasov" TargetMode="External"/><Relationship Id="rId328" Type="http://schemas.openxmlformats.org/officeDocument/2006/relationships/hyperlink" Target="https://www.procyclingstats.com/rider/adne-holter" TargetMode="External"/><Relationship Id="rId535" Type="http://schemas.openxmlformats.org/officeDocument/2006/relationships/hyperlink" Target="https://www.procyclingstats.com/rider/yukiya-arashiro" TargetMode="External"/><Relationship Id="rId742" Type="http://schemas.openxmlformats.org/officeDocument/2006/relationships/hyperlink" Target="https://www.procyclingstats.com/rider/diego-uriarte-belzunegi" TargetMode="External"/><Relationship Id="rId174" Type="http://schemas.openxmlformats.org/officeDocument/2006/relationships/hyperlink" Target="https://www.procyclingstats.com/rider/rudy-molard" TargetMode="External"/><Relationship Id="rId381" Type="http://schemas.openxmlformats.org/officeDocument/2006/relationships/hyperlink" Target="https://www.procyclingstats.com/rider/aime-de-gendt" TargetMode="External"/><Relationship Id="rId602" Type="http://schemas.openxmlformats.org/officeDocument/2006/relationships/hyperlink" Target="https://www.procyclingstats.com/rider/huub-artz" TargetMode="External"/><Relationship Id="rId1025" Type="http://schemas.openxmlformats.org/officeDocument/2006/relationships/hyperlink" Target="https://www.procyclingstats.com/rider/joseph-pidcock" TargetMode="External"/><Relationship Id="rId241" Type="http://schemas.openxmlformats.org/officeDocument/2006/relationships/hyperlink" Target="https://www.procyclingstats.com/rider/harm-vanhoucke" TargetMode="External"/><Relationship Id="rId479" Type="http://schemas.openxmlformats.org/officeDocument/2006/relationships/hyperlink" Target="https://www.procyclingstats.com/rider/harry-sweeny" TargetMode="External"/><Relationship Id="rId686" Type="http://schemas.openxmlformats.org/officeDocument/2006/relationships/hyperlink" Target="https://www.procyclingstats.com/rider/louis-rouland" TargetMode="External"/><Relationship Id="rId893" Type="http://schemas.openxmlformats.org/officeDocument/2006/relationships/hyperlink" Target="https://www.procyclingstats.com/rider/nicolo-buratti" TargetMode="External"/><Relationship Id="rId907" Type="http://schemas.openxmlformats.org/officeDocument/2006/relationships/hyperlink" Target="https://www.procyclingstats.com/rider/nate-pringle" TargetMode="External"/><Relationship Id="rId36" Type="http://schemas.openxmlformats.org/officeDocument/2006/relationships/hyperlink" Target="https://www.procyclingstats.com/rider/jhonatan-narvaez" TargetMode="External"/><Relationship Id="rId339" Type="http://schemas.openxmlformats.org/officeDocument/2006/relationships/hyperlink" Target="https://www.procyclingstats.com/rider/matyas-kopecky" TargetMode="External"/><Relationship Id="rId546" Type="http://schemas.openxmlformats.org/officeDocument/2006/relationships/hyperlink" Target="https://www.procyclingstats.com/rider/marton-dina" TargetMode="External"/><Relationship Id="rId753" Type="http://schemas.openxmlformats.org/officeDocument/2006/relationships/hyperlink" Target="https://www.procyclingstats.com/rider/milan-lanhove" TargetMode="External"/><Relationship Id="rId101" Type="http://schemas.openxmlformats.org/officeDocument/2006/relationships/hyperlink" Target="https://www.procyclingstats.com/rider/cristian-rodriguez" TargetMode="External"/><Relationship Id="rId185" Type="http://schemas.openxmlformats.org/officeDocument/2006/relationships/hyperlink" Target="https://www.procyclingstats.com/rider/stanisaw-aniolkowski" TargetMode="External"/><Relationship Id="rId406" Type="http://schemas.openxmlformats.org/officeDocument/2006/relationships/hyperlink" Target="https://www.procyclingstats.com/rider/simon-dalby" TargetMode="External"/><Relationship Id="rId960" Type="http://schemas.openxmlformats.org/officeDocument/2006/relationships/hyperlink" Target="https://www.procyclingstats.com/rider/pedro-silva1" TargetMode="External"/><Relationship Id="rId1036" Type="http://schemas.openxmlformats.org/officeDocument/2006/relationships/hyperlink" Target="https://www.procyclingstats.com/rider/evan-boyle" TargetMode="External"/><Relationship Id="rId392" Type="http://schemas.openxmlformats.org/officeDocument/2006/relationships/hyperlink" Target="https://www.procyclingstats.com/rider/alessandro-verre" TargetMode="External"/><Relationship Id="rId613" Type="http://schemas.openxmlformats.org/officeDocument/2006/relationships/hyperlink" Target="https://www.procyclingstats.com/rider/alessandro-fancellu" TargetMode="External"/><Relationship Id="rId697" Type="http://schemas.openxmlformats.org/officeDocument/2006/relationships/hyperlink" Target="https://www.procyclingstats.com/rider/pierre-henry-basset" TargetMode="External"/><Relationship Id="rId820" Type="http://schemas.openxmlformats.org/officeDocument/2006/relationships/hyperlink" Target="https://www.procyclingstats.com/rider/similien-hamon" TargetMode="External"/><Relationship Id="rId918" Type="http://schemas.openxmlformats.org/officeDocument/2006/relationships/hyperlink" Target="https://www.procyclingstats.com/rider/clement-alleno" TargetMode="External"/><Relationship Id="rId252" Type="http://schemas.openxmlformats.org/officeDocument/2006/relationships/hyperlink" Target="https://www.procyclingstats.com/rider/axel-mariault" TargetMode="External"/><Relationship Id="rId47" Type="http://schemas.openxmlformats.org/officeDocument/2006/relationships/hyperlink" Target="https://www.procyclingstats.com/rider/diego-ulissi" TargetMode="External"/><Relationship Id="rId112" Type="http://schemas.openxmlformats.org/officeDocument/2006/relationships/hyperlink" Target="https://www.procyclingstats.com/rider/giulio-pellizzari" TargetMode="External"/><Relationship Id="rId557" Type="http://schemas.openxmlformats.org/officeDocument/2006/relationships/hyperlink" Target="https://www.procyclingstats.com/rider/lorenzo-germani" TargetMode="External"/><Relationship Id="rId764" Type="http://schemas.openxmlformats.org/officeDocument/2006/relationships/hyperlink" Target="https://www.procyclingstats.com/rider/pavel-sumpik" TargetMode="External"/><Relationship Id="rId971" Type="http://schemas.openxmlformats.org/officeDocument/2006/relationships/hyperlink" Target="https://www.procyclingstats.com/rider/lennart-jasch" TargetMode="External"/><Relationship Id="rId196" Type="http://schemas.openxmlformats.org/officeDocument/2006/relationships/hyperlink" Target="https://www.procyclingstats.com/rider/chris-harper" TargetMode="External"/><Relationship Id="rId417" Type="http://schemas.openxmlformats.org/officeDocument/2006/relationships/hyperlink" Target="https://www.procyclingstats.com/rider/mads-wurtz-schmidt" TargetMode="External"/><Relationship Id="rId624" Type="http://schemas.openxmlformats.org/officeDocument/2006/relationships/hyperlink" Target="https://www.procyclingstats.com/rider/fabian-lienhard" TargetMode="External"/><Relationship Id="rId831" Type="http://schemas.openxmlformats.org/officeDocument/2006/relationships/hyperlink" Target="https://www.procyclingstats.com/rider/federico-guzzo" TargetMode="External"/><Relationship Id="rId1047" Type="http://schemas.openxmlformats.org/officeDocument/2006/relationships/hyperlink" Target="https://www.procyclingstats.com/rider/daniyal-matthews" TargetMode="External"/><Relationship Id="rId263" Type="http://schemas.openxmlformats.org/officeDocument/2006/relationships/hyperlink" Target="https://www.procyclingstats.com/rider/steven-kruijswijk" TargetMode="External"/><Relationship Id="rId470" Type="http://schemas.openxmlformats.org/officeDocument/2006/relationships/hyperlink" Target="https://www.procyclingstats.com/rider/casper-pedersen" TargetMode="External"/><Relationship Id="rId929" Type="http://schemas.openxmlformats.org/officeDocument/2006/relationships/hyperlink" Target="https://www.procyclingstats.com/rider/kevin-biehl" TargetMode="External"/><Relationship Id="rId58" Type="http://schemas.openxmlformats.org/officeDocument/2006/relationships/hyperlink" Target="https://www.procyclingstats.com/rider/laurence-pithie" TargetMode="External"/><Relationship Id="rId123" Type="http://schemas.openxmlformats.org/officeDocument/2006/relationships/hyperlink" Target="https://www.procyclingstats.com/rider/dylan-teuns" TargetMode="External"/><Relationship Id="rId330" Type="http://schemas.openxmlformats.org/officeDocument/2006/relationships/hyperlink" Target="https://www.procyclingstats.com/rider/thomas-pesenti" TargetMode="External"/><Relationship Id="rId568" Type="http://schemas.openxmlformats.org/officeDocument/2006/relationships/hyperlink" Target="https://www.procyclingstats.com/rider/finlay-pickering" TargetMode="External"/><Relationship Id="rId775" Type="http://schemas.openxmlformats.org/officeDocument/2006/relationships/hyperlink" Target="https://www.procyclingstats.com/rider/filippo-fortin" TargetMode="External"/><Relationship Id="rId982" Type="http://schemas.openxmlformats.org/officeDocument/2006/relationships/hyperlink" Target="https://www.procyclingstats.com/rider/jose-juan-prieto" TargetMode="External"/><Relationship Id="rId428" Type="http://schemas.openxmlformats.org/officeDocument/2006/relationships/hyperlink" Target="https://www.procyclingstats.com/rider/jesus-herrada-lopez" TargetMode="External"/><Relationship Id="rId635" Type="http://schemas.openxmlformats.org/officeDocument/2006/relationships/hyperlink" Target="https://www.procyclingstats.com/rider/enzo-leijnse" TargetMode="External"/><Relationship Id="rId842" Type="http://schemas.openxmlformats.org/officeDocument/2006/relationships/hyperlink" Target="https://www.procyclingstats.com/rider/aubin-sparfel" TargetMode="External"/><Relationship Id="rId1058" Type="http://schemas.openxmlformats.org/officeDocument/2006/relationships/hyperlink" Target="https://www.procyclingstats.com/rider/magnus-sheffield" TargetMode="External"/><Relationship Id="rId274" Type="http://schemas.openxmlformats.org/officeDocument/2006/relationships/hyperlink" Target="https://www.procyclingstats.com/rider/manuele-tarozzi" TargetMode="External"/><Relationship Id="rId481" Type="http://schemas.openxmlformats.org/officeDocument/2006/relationships/hyperlink" Target="https://www.procyclingstats.com/rider/reuben-thompson" TargetMode="External"/><Relationship Id="rId702" Type="http://schemas.openxmlformats.org/officeDocument/2006/relationships/hyperlink" Target="https://www.procyclingstats.com/rider/alexander-arnt-hansen" TargetMode="External"/><Relationship Id="rId69" Type="http://schemas.openxmlformats.org/officeDocument/2006/relationships/hyperlink" Target="https://www.procyclingstats.com/rider/wilco-kelderman" TargetMode="External"/><Relationship Id="rId134" Type="http://schemas.openxmlformats.org/officeDocument/2006/relationships/hyperlink" Target="https://www.procyclingstats.com/rider/georg-zimmermann" TargetMode="External"/><Relationship Id="rId579" Type="http://schemas.openxmlformats.org/officeDocument/2006/relationships/hyperlink" Target="https://www.procyclingstats.com/rider/johan-price-pejtersen" TargetMode="External"/><Relationship Id="rId786" Type="http://schemas.openxmlformats.org/officeDocument/2006/relationships/hyperlink" Target="https://www.procyclingstats.com/rider/tom-sexton" TargetMode="External"/><Relationship Id="rId993" Type="http://schemas.openxmlformats.org/officeDocument/2006/relationships/hyperlink" Target="https://www.procyclingstats.com/rider/nikolaj-mengel" TargetMode="External"/><Relationship Id="rId341" Type="http://schemas.openxmlformats.org/officeDocument/2006/relationships/hyperlink" Target="https://www.procyclingstats.com/rider/tijmen-graat" TargetMode="External"/><Relationship Id="rId439" Type="http://schemas.openxmlformats.org/officeDocument/2006/relationships/hyperlink" Target="https://www.procyclingstats.com/rider/taco-van-der-hoorn" TargetMode="External"/><Relationship Id="rId646" Type="http://schemas.openxmlformats.org/officeDocument/2006/relationships/hyperlink" Target="https://www.procyclingstats.com/rider/gianni-marchand" TargetMode="External"/><Relationship Id="rId1069" Type="http://schemas.openxmlformats.org/officeDocument/2006/relationships/hyperlink" Target="https://www.procyclingstats.com/rider/cian-uijtdebroeks" TargetMode="External"/><Relationship Id="rId201" Type="http://schemas.openxmlformats.org/officeDocument/2006/relationships/hyperlink" Target="https://www.procyclingstats.com/rider/alex-kirsch" TargetMode="External"/><Relationship Id="rId285" Type="http://schemas.openxmlformats.org/officeDocument/2006/relationships/hyperlink" Target="https://www.procyclingstats.com/rider/johan-esteban-chaves" TargetMode="External"/><Relationship Id="rId506" Type="http://schemas.openxmlformats.org/officeDocument/2006/relationships/hyperlink" Target="https://www.procyclingstats.com/rider/rafael-reis" TargetMode="External"/><Relationship Id="rId853" Type="http://schemas.openxmlformats.org/officeDocument/2006/relationships/hyperlink" Target="https://www.procyclingstats.com/rider/zeteny-szijarto" TargetMode="External"/><Relationship Id="rId492" Type="http://schemas.openxmlformats.org/officeDocument/2006/relationships/hyperlink" Target="https://www.procyclingstats.com/rider/iuri-leitao" TargetMode="External"/><Relationship Id="rId713" Type="http://schemas.openxmlformats.org/officeDocument/2006/relationships/hyperlink" Target="https://www.procyclingstats.com/rider/laurent-gervais" TargetMode="External"/><Relationship Id="rId797" Type="http://schemas.openxmlformats.org/officeDocument/2006/relationships/hyperlink" Target="https://www.procyclingstats.com/rider/florian-dauphin" TargetMode="External"/><Relationship Id="rId920" Type="http://schemas.openxmlformats.org/officeDocument/2006/relationships/hyperlink" Target="https://www.procyclingstats.com/rider/karst-hayma" TargetMode="External"/><Relationship Id="rId145" Type="http://schemas.openxmlformats.org/officeDocument/2006/relationships/hyperlink" Target="https://www.procyclingstats.com/rider/madis-mihkels" TargetMode="External"/><Relationship Id="rId352" Type="http://schemas.openxmlformats.org/officeDocument/2006/relationships/hyperlink" Target="https://www.procyclingstats.com/rider/steffen-de-schuyteneer" TargetMode="External"/><Relationship Id="rId212" Type="http://schemas.openxmlformats.org/officeDocument/2006/relationships/hyperlink" Target="https://www.procyclingstats.com/rider/pau-miquel-delgado" TargetMode="External"/><Relationship Id="rId657" Type="http://schemas.openxmlformats.org/officeDocument/2006/relationships/hyperlink" Target="https://www.procyclingstats.com/rider/nicolas-milesi" TargetMode="External"/><Relationship Id="rId864" Type="http://schemas.openxmlformats.org/officeDocument/2006/relationships/hyperlink" Target="https://www.procyclingstats.com/rider/aidin-aliyari" TargetMode="External"/><Relationship Id="rId296" Type="http://schemas.openxmlformats.org/officeDocument/2006/relationships/hyperlink" Target="https://www.procyclingstats.com/rider/gregor-muhlberger" TargetMode="External"/><Relationship Id="rId517" Type="http://schemas.openxmlformats.org/officeDocument/2006/relationships/hyperlink" Target="https://www.procyclingstats.com/rider/miguel-angel-fernandez-ruiz" TargetMode="External"/><Relationship Id="rId724" Type="http://schemas.openxmlformats.org/officeDocument/2006/relationships/hyperlink" Target="https://www.procyclingstats.com/rider/noah-vandenbranden" TargetMode="External"/><Relationship Id="rId931" Type="http://schemas.openxmlformats.org/officeDocument/2006/relationships/hyperlink" Target="https://www.procyclingstats.com/rider/jules-drouet" TargetMode="External"/><Relationship Id="rId60" Type="http://schemas.openxmlformats.org/officeDocument/2006/relationships/hyperlink" Target="https://www.procyclingstats.com/rider/alex-baudin" TargetMode="External"/><Relationship Id="rId156" Type="http://schemas.openxmlformats.org/officeDocument/2006/relationships/hyperlink" Target="https://www.procyclingstats.com/rider/archie-ryan" TargetMode="External"/><Relationship Id="rId363" Type="http://schemas.openxmlformats.org/officeDocument/2006/relationships/hyperlink" Target="https://www.procyclingstats.com/rider/elia-viviani" TargetMode="External"/><Relationship Id="rId570" Type="http://schemas.openxmlformats.org/officeDocument/2006/relationships/hyperlink" Target="https://www.procyclingstats.com/rider/arthur-kluckers" TargetMode="External"/><Relationship Id="rId1007" Type="http://schemas.openxmlformats.org/officeDocument/2006/relationships/hyperlink" Target="https://www.procyclingstats.com/rider/paniego-fuentes" TargetMode="External"/><Relationship Id="rId223" Type="http://schemas.openxmlformats.org/officeDocument/2006/relationships/hyperlink" Target="https://www.procyclingstats.com/rider/fabio-jakobsen" TargetMode="External"/><Relationship Id="rId430" Type="http://schemas.openxmlformats.org/officeDocument/2006/relationships/hyperlink" Target="https://www.procyclingstats.com/rider/alexander-kamp" TargetMode="External"/><Relationship Id="rId668" Type="http://schemas.openxmlformats.org/officeDocument/2006/relationships/hyperlink" Target="https://www.procyclingstats.com/rider/luke-tuckwell" TargetMode="External"/><Relationship Id="rId875" Type="http://schemas.openxmlformats.org/officeDocument/2006/relationships/hyperlink" Target="https://www.procyclingstats.com/rider/lauri-tamm" TargetMode="External"/><Relationship Id="rId1060" Type="http://schemas.openxmlformats.org/officeDocument/2006/relationships/hyperlink" Target="https://www.procyclingstats.com/rider/guillaume-martin" TargetMode="External"/><Relationship Id="rId18" Type="http://schemas.openxmlformats.org/officeDocument/2006/relationships/hyperlink" Target="https://www.procyclingstats.com/rider/brandon-mcnulty" TargetMode="External"/><Relationship Id="rId528" Type="http://schemas.openxmlformats.org/officeDocument/2006/relationships/hyperlink" Target="https://www.procyclingstats.com/rider/alex-martin-gutierrez" TargetMode="External"/><Relationship Id="rId735" Type="http://schemas.openxmlformats.org/officeDocument/2006/relationships/hyperlink" Target="https://www.procyclingstats.com/rider/rudy-porter" TargetMode="External"/><Relationship Id="rId942" Type="http://schemas.openxmlformats.org/officeDocument/2006/relationships/hyperlink" Target="https://www.procyclingstats.com/rider/callum-ormiston" TargetMode="External"/><Relationship Id="rId167" Type="http://schemas.openxmlformats.org/officeDocument/2006/relationships/hyperlink" Target="https://www.procyclingstats.com/rider/lorenzo-rota" TargetMode="External"/><Relationship Id="rId374" Type="http://schemas.openxmlformats.org/officeDocument/2006/relationships/hyperlink" Target="https://www.procyclingstats.com/rider/miguel-heidemann" TargetMode="External"/><Relationship Id="rId581" Type="http://schemas.openxmlformats.org/officeDocument/2006/relationships/hyperlink" Target="https://www.procyclingstats.com/rider/xianjing-lyu" TargetMode="External"/><Relationship Id="rId1018" Type="http://schemas.openxmlformats.org/officeDocument/2006/relationships/hyperlink" Target="https://www.procyclingstats.com/rider/matthew-dinham" TargetMode="External"/><Relationship Id="rId71" Type="http://schemas.openxmlformats.org/officeDocument/2006/relationships/hyperlink" Target="https://www.procyclingstats.com/rider/mauri-vansevenant" TargetMode="External"/><Relationship Id="rId234" Type="http://schemas.openxmlformats.org/officeDocument/2006/relationships/hyperlink" Target="https://www.procyclingstats.com/rider/marco-haller" TargetMode="External"/><Relationship Id="rId679" Type="http://schemas.openxmlformats.org/officeDocument/2006/relationships/hyperlink" Target="https://www.procyclingstats.com/rider/fergus-browning" TargetMode="External"/><Relationship Id="rId802" Type="http://schemas.openxmlformats.org/officeDocument/2006/relationships/hyperlink" Target="https://www.procyclingstats.com/rider/sakarias-koller-loland" TargetMode="External"/><Relationship Id="rId886" Type="http://schemas.openxmlformats.org/officeDocument/2006/relationships/hyperlink" Target="https://www.procyclingstats.com/rider/zak-erzen" TargetMode="External"/><Relationship Id="rId2" Type="http://schemas.openxmlformats.org/officeDocument/2006/relationships/hyperlink" Target="https://www.procyclingstats.com/rider/remco-evenepoel" TargetMode="External"/><Relationship Id="rId29" Type="http://schemas.openxmlformats.org/officeDocument/2006/relationships/hyperlink" Target="https://www.procyclingstats.com/rider/michael-matthews" TargetMode="External"/><Relationship Id="rId441" Type="http://schemas.openxmlformats.org/officeDocument/2006/relationships/hyperlink" Target="https://www.procyclingstats.com/rider/benjamin-dyball" TargetMode="External"/><Relationship Id="rId539" Type="http://schemas.openxmlformats.org/officeDocument/2006/relationships/hyperlink" Target="https://www.procyclingstats.com/rider/clement-russo" TargetMode="External"/><Relationship Id="rId746" Type="http://schemas.openxmlformats.org/officeDocument/2006/relationships/hyperlink" Target="https://www.procyclingstats.com/rider/maximilien-juillard" TargetMode="External"/><Relationship Id="rId1071" Type="http://schemas.openxmlformats.org/officeDocument/2006/relationships/hyperlink" Target="https://www.procyclingstats.com/rider/simone-velasco" TargetMode="External"/><Relationship Id="rId178" Type="http://schemas.openxmlformats.org/officeDocument/2006/relationships/hyperlink" Target="https://www.procyclingstats.com/rider/dries-de-bondt" TargetMode="External"/><Relationship Id="rId301" Type="http://schemas.openxmlformats.org/officeDocument/2006/relationships/hyperlink" Target="https://www.procyclingstats.com/rider/ben-zwiehoff" TargetMode="External"/><Relationship Id="rId953" Type="http://schemas.openxmlformats.org/officeDocument/2006/relationships/hyperlink" Target="https://www.procyclingstats.com/rider/jens-verbrugghe" TargetMode="External"/><Relationship Id="rId1029" Type="http://schemas.openxmlformats.org/officeDocument/2006/relationships/hyperlink" Target="https://www.procyclingstats.com/rider/timo-de-jong" TargetMode="External"/><Relationship Id="rId82" Type="http://schemas.openxmlformats.org/officeDocument/2006/relationships/hyperlink" Target="https://www.procyclingstats.com/rider/kevin-vermaerke" TargetMode="External"/><Relationship Id="rId385" Type="http://schemas.openxmlformats.org/officeDocument/2006/relationships/hyperlink" Target="https://www.procyclingstats.com/rider/logan-currie" TargetMode="External"/><Relationship Id="rId592" Type="http://schemas.openxmlformats.org/officeDocument/2006/relationships/hyperlink" Target="https://www.procyclingstats.com/rider/riley-pickrell" TargetMode="External"/><Relationship Id="rId606" Type="http://schemas.openxmlformats.org/officeDocument/2006/relationships/hyperlink" Target="https://www.procyclingstats.com/rider/kane-richards" TargetMode="External"/><Relationship Id="rId813" Type="http://schemas.openxmlformats.org/officeDocument/2006/relationships/hyperlink" Target="https://www.procyclingstats.com/rider/nicolo-garibbo" TargetMode="External"/><Relationship Id="rId245" Type="http://schemas.openxmlformats.org/officeDocument/2006/relationships/hyperlink" Target="https://www.procyclingstats.com/rider/krists-neilands" TargetMode="External"/><Relationship Id="rId452" Type="http://schemas.openxmlformats.org/officeDocument/2006/relationships/hyperlink" Target="https://www.procyclingstats.com/rider/dion-smith" TargetMode="External"/><Relationship Id="rId897" Type="http://schemas.openxmlformats.org/officeDocument/2006/relationships/hyperlink" Target="https://www.procyclingstats.com/rider/patrick-boje-frydkjaer" TargetMode="External"/><Relationship Id="rId105" Type="http://schemas.openxmlformats.org/officeDocument/2006/relationships/hyperlink" Target="https://www.procyclingstats.com/rider/luke-lamperti" TargetMode="External"/><Relationship Id="rId312" Type="http://schemas.openxmlformats.org/officeDocument/2006/relationships/hyperlink" Target="https://www.procyclingstats.com/rider/mark-donovan" TargetMode="External"/><Relationship Id="rId757" Type="http://schemas.openxmlformats.org/officeDocument/2006/relationships/hyperlink" Target="https://www.procyclingstats.com/rider/santiago-mesa-pietralunga" TargetMode="External"/><Relationship Id="rId964" Type="http://schemas.openxmlformats.org/officeDocument/2006/relationships/hyperlink" Target="https://www.procyclingstats.com/rider/adrian-bustamante" TargetMode="External"/><Relationship Id="rId93" Type="http://schemas.openxmlformats.org/officeDocument/2006/relationships/hyperlink" Target="https://www.procyclingstats.com/rider/tobias-halland-johannessen" TargetMode="External"/><Relationship Id="rId189" Type="http://schemas.openxmlformats.org/officeDocument/2006/relationships/hyperlink" Target="https://www.procyclingstats.com/rider/sam-welsford" TargetMode="External"/><Relationship Id="rId396" Type="http://schemas.openxmlformats.org/officeDocument/2006/relationships/hyperlink" Target="https://www.procyclingstats.com/rider/eduard-prades" TargetMode="External"/><Relationship Id="rId617" Type="http://schemas.openxmlformats.org/officeDocument/2006/relationships/hyperlink" Target="https://www.procyclingstats.com/rider/german-dario-gomez" TargetMode="External"/><Relationship Id="rId824" Type="http://schemas.openxmlformats.org/officeDocument/2006/relationships/hyperlink" Target="https://www.procyclingstats.com/rider/sam-maisonobe" TargetMode="External"/><Relationship Id="rId256" Type="http://schemas.openxmlformats.org/officeDocument/2006/relationships/hyperlink" Target="https://www.procyclingstats.com/rider/damien-howson" TargetMode="External"/><Relationship Id="rId463" Type="http://schemas.openxmlformats.org/officeDocument/2006/relationships/hyperlink" Target="https://www.procyclingstats.com/rider/paul-ourselin" TargetMode="External"/><Relationship Id="rId670" Type="http://schemas.openxmlformats.org/officeDocument/2006/relationships/hyperlink" Target="https://www.procyclingstats.com/rider/pietro-mattio" TargetMode="External"/><Relationship Id="rId116" Type="http://schemas.openxmlformats.org/officeDocument/2006/relationships/hyperlink" Target="https://www.procyclingstats.com/rider/milan-fretin" TargetMode="External"/><Relationship Id="rId323" Type="http://schemas.openxmlformats.org/officeDocument/2006/relationships/hyperlink" Target="https://www.procyclingstats.com/rider/luca-covili" TargetMode="External"/><Relationship Id="rId530" Type="http://schemas.openxmlformats.org/officeDocument/2006/relationships/hyperlink" Target="https://www.procyclingstats.com/rider/andoni-lopez-de-abetxuko-jimenez" TargetMode="External"/><Relationship Id="rId768" Type="http://schemas.openxmlformats.org/officeDocument/2006/relationships/hyperlink" Target="https://www.procyclingstats.com/rider/vainqueur-masengesho" TargetMode="External"/><Relationship Id="rId975" Type="http://schemas.openxmlformats.org/officeDocument/2006/relationships/hyperlink" Target="https://www.procyclingstats.com/rider/milan-vader" TargetMode="External"/><Relationship Id="rId20" Type="http://schemas.openxmlformats.org/officeDocument/2006/relationships/hyperlink" Target="https://www.procyclingstats.com/rider/maxim-van-gils" TargetMode="External"/><Relationship Id="rId628" Type="http://schemas.openxmlformats.org/officeDocument/2006/relationships/hyperlink" Target="https://www.procyclingstats.com/rider/joes-oosterlinck" TargetMode="External"/><Relationship Id="rId835" Type="http://schemas.openxmlformats.org/officeDocument/2006/relationships/hyperlink" Target="https://www.procyclingstats.com/rider/jason-huertas" TargetMode="External"/><Relationship Id="rId267" Type="http://schemas.openxmlformats.org/officeDocument/2006/relationships/hyperlink" Target="https://www.procyclingstats.com/rider/matteo-malucelli" TargetMode="External"/><Relationship Id="rId474" Type="http://schemas.openxmlformats.org/officeDocument/2006/relationships/hyperlink" Target="https://www.procyclingstats.com/rider/sebastian-berwick" TargetMode="External"/><Relationship Id="rId1020" Type="http://schemas.openxmlformats.org/officeDocument/2006/relationships/hyperlink" Target="https://www.procyclingstats.com/rider/willie-smit" TargetMode="External"/><Relationship Id="rId127" Type="http://schemas.openxmlformats.org/officeDocument/2006/relationships/hyperlink" Target="https://www.procyclingstats.com/rider/michael-woods" TargetMode="External"/><Relationship Id="rId681" Type="http://schemas.openxmlformats.org/officeDocument/2006/relationships/hyperlink" Target="https://www.procyclingstats.com/rider/nahom-zerai" TargetMode="External"/><Relationship Id="rId779" Type="http://schemas.openxmlformats.org/officeDocument/2006/relationships/hyperlink" Target="https://www.procyclingstats.com/rider/tali-lane-welsh" TargetMode="External"/><Relationship Id="rId902" Type="http://schemas.openxmlformats.org/officeDocument/2006/relationships/hyperlink" Target="https://www.procyclingstats.com/rider/matteo-vanhuffel" TargetMode="External"/><Relationship Id="rId986" Type="http://schemas.openxmlformats.org/officeDocument/2006/relationships/hyperlink" Target="https://www.procyclingstats.com/rider/max-bock" TargetMode="External"/><Relationship Id="rId31" Type="http://schemas.openxmlformats.org/officeDocument/2006/relationships/hyperlink" Target="https://www.procyclingstats.com/rider/thomas-pidcock" TargetMode="External"/><Relationship Id="rId334" Type="http://schemas.openxmlformats.org/officeDocument/2006/relationships/hyperlink" Target="https://www.procyclingstats.com/rider/jose-manuel-diaz-gallego" TargetMode="External"/><Relationship Id="rId541" Type="http://schemas.openxmlformats.org/officeDocument/2006/relationships/hyperlink" Target="https://www.procyclingstats.com/rider/fabien-doubey" TargetMode="External"/><Relationship Id="rId639" Type="http://schemas.openxmlformats.org/officeDocument/2006/relationships/hyperlink" Target="https://www.procyclingstats.com/rider/cameron-scott" TargetMode="External"/><Relationship Id="rId180" Type="http://schemas.openxmlformats.org/officeDocument/2006/relationships/hyperlink" Target="https://www.procyclingstats.com/rider/bruno-armirail" TargetMode="External"/><Relationship Id="rId278" Type="http://schemas.openxmlformats.org/officeDocument/2006/relationships/hyperlink" Target="https://www.procyclingstats.com/rider/pepijn-reinderink" TargetMode="External"/><Relationship Id="rId401" Type="http://schemas.openxmlformats.org/officeDocument/2006/relationships/hyperlink" Target="https://www.procyclingstats.com/rider/oded-kogut" TargetMode="External"/><Relationship Id="rId846" Type="http://schemas.openxmlformats.org/officeDocument/2006/relationships/hyperlink" Target="https://www.procyclingstats.com/rider/matys-grisel" TargetMode="External"/><Relationship Id="rId1031" Type="http://schemas.openxmlformats.org/officeDocument/2006/relationships/hyperlink" Target="https://www.procyclingstats.com/rider/joshua-lebo" TargetMode="External"/><Relationship Id="rId485" Type="http://schemas.openxmlformats.org/officeDocument/2006/relationships/hyperlink" Target="https://www.procyclingstats.com/rider/davide-bais" TargetMode="External"/><Relationship Id="rId692" Type="http://schemas.openxmlformats.org/officeDocument/2006/relationships/hyperlink" Target="https://www.procyclingstats.com/rider/sergio-geovani-chumil-gonzalez" TargetMode="External"/><Relationship Id="rId706" Type="http://schemas.openxmlformats.org/officeDocument/2006/relationships/hyperlink" Target="https://www.procyclingstats.com/rider/clement-izquierdo" TargetMode="External"/><Relationship Id="rId913" Type="http://schemas.openxmlformats.org/officeDocument/2006/relationships/hyperlink" Target="https://www.procyclingstats.com/rider/hector-alvarez-martinez" TargetMode="External"/><Relationship Id="rId42" Type="http://schemas.openxmlformats.org/officeDocument/2006/relationships/hyperlink" Target="https://www.procyclingstats.com/rider/david-gaudu" TargetMode="External"/><Relationship Id="rId138" Type="http://schemas.openxmlformats.org/officeDocument/2006/relationships/hyperlink" Target="https://www.procyclingstats.com/rider/gianni-vermeersch" TargetMode="External"/><Relationship Id="rId345" Type="http://schemas.openxmlformats.org/officeDocument/2006/relationships/hyperlink" Target="https://www.procyclingstats.com/rider/darren-rafferty" TargetMode="External"/><Relationship Id="rId552" Type="http://schemas.openxmlformats.org/officeDocument/2006/relationships/hyperlink" Target="https://www.procyclingstats.com/rider/samuel-leroux" TargetMode="External"/><Relationship Id="rId997" Type="http://schemas.openxmlformats.org/officeDocument/2006/relationships/hyperlink" Target="https://www.procyclingstats.com/rider/senna-remijn" TargetMode="External"/><Relationship Id="rId191" Type="http://schemas.openxmlformats.org/officeDocument/2006/relationships/hyperlink" Target="https://www.procyclingstats.com/rider/casper-van-uden" TargetMode="External"/><Relationship Id="rId205" Type="http://schemas.openxmlformats.org/officeDocument/2006/relationships/hyperlink" Target="https://www.procyclingstats.com/rider/ewen-costiou" TargetMode="External"/><Relationship Id="rId412" Type="http://schemas.openxmlformats.org/officeDocument/2006/relationships/hyperlink" Target="https://www.procyclingstats.com/rider/brieuc-rolland" TargetMode="External"/><Relationship Id="rId857" Type="http://schemas.openxmlformats.org/officeDocument/2006/relationships/hyperlink" Target="https://www.procyclingstats.com/rider/bruno-kessler" TargetMode="External"/><Relationship Id="rId1042" Type="http://schemas.openxmlformats.org/officeDocument/2006/relationships/hyperlink" Target="https://www.procyclingstats.com/rider/tim-wafler" TargetMode="External"/><Relationship Id="rId289" Type="http://schemas.openxmlformats.org/officeDocument/2006/relationships/hyperlink" Target="https://www.procyclingstats.com/rider/sylvain-moniquet" TargetMode="External"/><Relationship Id="rId496" Type="http://schemas.openxmlformats.org/officeDocument/2006/relationships/hyperlink" Target="https://www.procyclingstats.com/rider/lorenzo-conforti" TargetMode="External"/><Relationship Id="rId717" Type="http://schemas.openxmlformats.org/officeDocument/2006/relationships/hyperlink" Target="https://www.procyclingstats.com/rider/sergi-darder" TargetMode="External"/><Relationship Id="rId924" Type="http://schemas.openxmlformats.org/officeDocument/2006/relationships/hyperlink" Target="https://www.procyclingstats.com/rider/aaron-dockx" TargetMode="External"/><Relationship Id="rId53" Type="http://schemas.openxmlformats.org/officeDocument/2006/relationships/hyperlink" Target="https://www.procyclingstats.com/rider/ilan-van-wilder" TargetMode="External"/><Relationship Id="rId149" Type="http://schemas.openxmlformats.org/officeDocument/2006/relationships/hyperlink" Target="https://www.procyclingstats.com/rider/jenno-berckmoes" TargetMode="External"/><Relationship Id="rId356" Type="http://schemas.openxmlformats.org/officeDocument/2006/relationships/hyperlink" Target="https://www.procyclingstats.com/rider/matis-louvel" TargetMode="External"/><Relationship Id="rId563" Type="http://schemas.openxmlformats.org/officeDocument/2006/relationships/hyperlink" Target="https://www.procyclingstats.com/rider/thomas-bonnet" TargetMode="External"/><Relationship Id="rId770" Type="http://schemas.openxmlformats.org/officeDocument/2006/relationships/hyperlink" Target="https://www.procyclingstats.com/rider/antoine-berlin" TargetMode="External"/><Relationship Id="rId216" Type="http://schemas.openxmlformats.org/officeDocument/2006/relationships/hyperlink" Target="https://www.procyclingstats.com/rider/thomas-gachignard" TargetMode="External"/><Relationship Id="rId423" Type="http://schemas.openxmlformats.org/officeDocument/2006/relationships/hyperlink" Target="https://www.procyclingstats.com/rider/guillermo-juan-martinez" TargetMode="External"/><Relationship Id="rId868" Type="http://schemas.openxmlformats.org/officeDocument/2006/relationships/hyperlink" Target="https://www.procyclingstats.com/rider/marceli-boguslawski" TargetMode="External"/><Relationship Id="rId1053" Type="http://schemas.openxmlformats.org/officeDocument/2006/relationships/hyperlink" Target="https://www.procyclingstats.com/rider/marc-hirschi" TargetMode="External"/><Relationship Id="rId630" Type="http://schemas.openxmlformats.org/officeDocument/2006/relationships/hyperlink" Target="https://www.procyclingstats.com/rider/peerapol-chawchiangkwang" TargetMode="External"/><Relationship Id="rId728" Type="http://schemas.openxmlformats.org/officeDocument/2006/relationships/hyperlink" Target="https://www.procyclingstats.com/rider/lev-gonov" TargetMode="External"/><Relationship Id="rId935" Type="http://schemas.openxmlformats.org/officeDocument/2006/relationships/hyperlink" Target="https://www.procyclingstats.com/rider/baptiste-vadic" TargetMode="External"/><Relationship Id="rId64" Type="http://schemas.openxmlformats.org/officeDocument/2006/relationships/hyperlink" Target="https://www.procyclingstats.com/rider/matteo-trentin" TargetMode="External"/><Relationship Id="rId367" Type="http://schemas.openxmlformats.org/officeDocument/2006/relationships/hyperlink" Target="https://www.procyclingstats.com/rider/torstein-traeen" TargetMode="External"/><Relationship Id="rId574" Type="http://schemas.openxmlformats.org/officeDocument/2006/relationships/hyperlink" Target="https://www.procyclingstats.com/rider/nicolo-parisini" TargetMode="External"/><Relationship Id="rId227" Type="http://schemas.openxmlformats.org/officeDocument/2006/relationships/hyperlink" Target="https://www.procyclingstats.com/rider/ruben-guerreiro" TargetMode="External"/><Relationship Id="rId781" Type="http://schemas.openxmlformats.org/officeDocument/2006/relationships/hyperlink" Target="https://www.procyclingstats.com/rider/erik-nordsaeter-resell" TargetMode="External"/><Relationship Id="rId879" Type="http://schemas.openxmlformats.org/officeDocument/2006/relationships/hyperlink" Target="https://www.procyclingstats.com/rider/kasper-haugland" TargetMode="External"/><Relationship Id="rId434" Type="http://schemas.openxmlformats.org/officeDocument/2006/relationships/hyperlink" Target="https://www.procyclingstats.com/rider/alessandro-covi" TargetMode="External"/><Relationship Id="rId641" Type="http://schemas.openxmlformats.org/officeDocument/2006/relationships/hyperlink" Target="https://www.procyclingstats.com/rider/martin-voltr" TargetMode="External"/><Relationship Id="rId739" Type="http://schemas.openxmlformats.org/officeDocument/2006/relationships/hyperlink" Target="https://www.procyclingstats.com/rider/henri-vandenabeele" TargetMode="External"/><Relationship Id="rId1064" Type="http://schemas.openxmlformats.org/officeDocument/2006/relationships/hyperlink" Target="https://www.procyclingstats.com/rider/sepp-kuss" TargetMode="External"/><Relationship Id="rId280" Type="http://schemas.openxmlformats.org/officeDocument/2006/relationships/hyperlink" Target="https://www.procyclingstats.com/rider/leo-bisiaux" TargetMode="External"/><Relationship Id="rId501" Type="http://schemas.openxmlformats.org/officeDocument/2006/relationships/hyperlink" Target="https://www.procyclingstats.com/rider/alessandro-de-marchi" TargetMode="External"/><Relationship Id="rId946" Type="http://schemas.openxmlformats.org/officeDocument/2006/relationships/hyperlink" Target="https://www.procyclingstats.com/rider/sven-erik-bystrom" TargetMode="External"/><Relationship Id="rId75" Type="http://schemas.openxmlformats.org/officeDocument/2006/relationships/hyperlink" Target="https://www.procyclingstats.com/rider/lorenzo-fortunato" TargetMode="External"/><Relationship Id="rId140" Type="http://schemas.openxmlformats.org/officeDocument/2006/relationships/hyperlink" Target="https://www.procyclingstats.com/rider/juan-sebastian-molano" TargetMode="External"/><Relationship Id="rId378" Type="http://schemas.openxmlformats.org/officeDocument/2006/relationships/hyperlink" Target="https://www.procyclingstats.com/rider/jonathan-klever-caicedo" TargetMode="External"/><Relationship Id="rId585" Type="http://schemas.openxmlformats.org/officeDocument/2006/relationships/hyperlink" Target="https://www.procyclingstats.com/rider/tobias-muller1" TargetMode="External"/><Relationship Id="rId792" Type="http://schemas.openxmlformats.org/officeDocument/2006/relationships/hyperlink" Target="https://www.procyclingstats.com/rider/patompob-phonarjthan" TargetMode="External"/><Relationship Id="rId806" Type="http://schemas.openxmlformats.org/officeDocument/2006/relationships/hyperlink" Target="https://www.procyclingstats.com/rider/mathis-avondts" TargetMode="External"/><Relationship Id="rId6" Type="http://schemas.openxmlformats.org/officeDocument/2006/relationships/hyperlink" Target="https://www.procyclingstats.com/rider/carlos-rodriguez-cano" TargetMode="External"/><Relationship Id="rId238" Type="http://schemas.openxmlformats.org/officeDocument/2006/relationships/hyperlink" Target="https://www.procyclingstats.com/rider/david-de-la-cruz" TargetMode="External"/><Relationship Id="rId445" Type="http://schemas.openxmlformats.org/officeDocument/2006/relationships/hyperlink" Target="https://www.procyclingstats.com/rider/eduardo-sepulveda" TargetMode="External"/><Relationship Id="rId652" Type="http://schemas.openxmlformats.org/officeDocument/2006/relationships/hyperlink" Target="https://www.procyclingstats.com/rider/lawrence-warbasse" TargetMode="External"/><Relationship Id="rId1075" Type="http://schemas.openxmlformats.org/officeDocument/2006/relationships/hyperlink" Target="https://www.procyclingstats.com/rider/harold-tejada" TargetMode="External"/><Relationship Id="rId291" Type="http://schemas.openxmlformats.org/officeDocument/2006/relationships/hyperlink" Target="https://www.procyclingstats.com/rider/rui-costa" TargetMode="External"/><Relationship Id="rId305" Type="http://schemas.openxmlformats.org/officeDocument/2006/relationships/hyperlink" Target="https://www.procyclingstats.com/rider/stian-fredheim" TargetMode="External"/><Relationship Id="rId512" Type="http://schemas.openxmlformats.org/officeDocument/2006/relationships/hyperlink" Target="https://www.procyclingstats.com/rider/joren-bloem2" TargetMode="External"/><Relationship Id="rId957" Type="http://schemas.openxmlformats.org/officeDocument/2006/relationships/hyperlink" Target="https://www.procyclingstats.com/rider/byron-munton" TargetMode="External"/><Relationship Id="rId86" Type="http://schemas.openxmlformats.org/officeDocument/2006/relationships/hyperlink" Target="https://www.procyclingstats.com/rider/valentin-paret-peintre" TargetMode="External"/><Relationship Id="rId151" Type="http://schemas.openxmlformats.org/officeDocument/2006/relationships/hyperlink" Target="https://www.procyclingstats.com/rider/georg-steinhauser" TargetMode="External"/><Relationship Id="rId389" Type="http://schemas.openxmlformats.org/officeDocument/2006/relationships/hyperlink" Target="https://www.procyclingstats.com/rider/odd-christian-eiking" TargetMode="External"/><Relationship Id="rId596" Type="http://schemas.openxmlformats.org/officeDocument/2006/relationships/hyperlink" Target="https://www.procyclingstats.com/rider/florian-stork" TargetMode="External"/><Relationship Id="rId817" Type="http://schemas.openxmlformats.org/officeDocument/2006/relationships/hyperlink" Target="https://www.procyclingstats.com/rider/luis-carlos-chia-bermudez" TargetMode="External"/><Relationship Id="rId1002" Type="http://schemas.openxmlformats.org/officeDocument/2006/relationships/hyperlink" Target="https://www.procyclingstats.com/rider/stijn-daemen" TargetMode="External"/><Relationship Id="rId249" Type="http://schemas.openxmlformats.org/officeDocument/2006/relationships/hyperlink" Target="https://www.procyclingstats.com/rider/pier-andre-cote" TargetMode="External"/><Relationship Id="rId456" Type="http://schemas.openxmlformats.org/officeDocument/2006/relationships/hyperlink" Target="https://www.procyclingstats.com/rider/sasha-weemaes" TargetMode="External"/><Relationship Id="rId663" Type="http://schemas.openxmlformats.org/officeDocument/2006/relationships/hyperlink" Target="https://www.procyclingstats.com/rider/cesar-macias-estrada" TargetMode="External"/><Relationship Id="rId870" Type="http://schemas.openxmlformats.org/officeDocument/2006/relationships/hyperlink" Target="https://www.procyclingstats.com/rider/ville-merlov1" TargetMode="External"/><Relationship Id="rId13" Type="http://schemas.openxmlformats.org/officeDocument/2006/relationships/hyperlink" Target="https://www.procyclingstats.com/rider/biniyam-ghirmay" TargetMode="External"/><Relationship Id="rId109" Type="http://schemas.openxmlformats.org/officeDocument/2006/relationships/hyperlink" Target="https://www.procyclingstats.com/rider/laurens-de-plus" TargetMode="External"/><Relationship Id="rId316" Type="http://schemas.openxmlformats.org/officeDocument/2006/relationships/hyperlink" Target="https://www.procyclingstats.com/rider/maikel-zijlaard" TargetMode="External"/><Relationship Id="rId523" Type="http://schemas.openxmlformats.org/officeDocument/2006/relationships/hyperlink" Target="https://www.procyclingstats.com/rider/alexander-salby" TargetMode="External"/><Relationship Id="rId968" Type="http://schemas.openxmlformats.org/officeDocument/2006/relationships/hyperlink" Target="https://www.procyclingstats.com/rider/matias-malmberg" TargetMode="External"/><Relationship Id="rId97" Type="http://schemas.openxmlformats.org/officeDocument/2006/relationships/hyperlink" Target="https://www.procyclingstats.com/rider/gerben-thijssen-bel" TargetMode="External"/><Relationship Id="rId730" Type="http://schemas.openxmlformats.org/officeDocument/2006/relationships/hyperlink" Target="https://www.procyclingstats.com/rider/xabier-isasa-larranaga" TargetMode="External"/><Relationship Id="rId828" Type="http://schemas.openxmlformats.org/officeDocument/2006/relationships/hyperlink" Target="https://www.procyclingstats.com/rider/jordi-warlop" TargetMode="External"/><Relationship Id="rId1013" Type="http://schemas.openxmlformats.org/officeDocument/2006/relationships/hyperlink" Target="https://www.procyclingstats.com/rider/jonathan-malte-rottmann" TargetMode="External"/><Relationship Id="rId162" Type="http://schemas.openxmlformats.org/officeDocument/2006/relationships/hyperlink" Target="https://www.procyclingstats.com/rider/pablo-torres1" TargetMode="External"/><Relationship Id="rId467" Type="http://schemas.openxmlformats.org/officeDocument/2006/relationships/hyperlink" Target="https://www.procyclingstats.com/rider/louis-vervaeke" TargetMode="External"/><Relationship Id="rId674" Type="http://schemas.openxmlformats.org/officeDocument/2006/relationships/hyperlink" Target="https://www.procyclingstats.com/rider/roberto-gonzalez" TargetMode="External"/><Relationship Id="rId881" Type="http://schemas.openxmlformats.org/officeDocument/2006/relationships/hyperlink" Target="https://www.procyclingstats.com/rider/xabier-mikel-azparren-irurzun" TargetMode="External"/><Relationship Id="rId979" Type="http://schemas.openxmlformats.org/officeDocument/2006/relationships/hyperlink" Target="https://www.procyclingstats.com/rider/louis-leidert" TargetMode="External"/><Relationship Id="rId24" Type="http://schemas.openxmlformats.org/officeDocument/2006/relationships/hyperlink" Target="https://www.procyclingstats.com/rider/richard-carapaz" TargetMode="External"/><Relationship Id="rId327" Type="http://schemas.openxmlformats.org/officeDocument/2006/relationships/hyperlink" Target="https://www.procyclingstats.com/rider/karl-patrick-lauk" TargetMode="External"/><Relationship Id="rId534" Type="http://schemas.openxmlformats.org/officeDocument/2006/relationships/hyperlink" Target="https://www.procyclingstats.com/rider/lorenzo-milesi" TargetMode="External"/><Relationship Id="rId741" Type="http://schemas.openxmlformats.org/officeDocument/2006/relationships/hyperlink" Target="https://www.procyclingstats.com/rider/alan-hatherly" TargetMode="External"/><Relationship Id="rId839" Type="http://schemas.openxmlformats.org/officeDocument/2006/relationships/hyperlink" Target="https://www.procyclingstats.com/rider/abel-balderstone-roumens" TargetMode="External"/><Relationship Id="rId173" Type="http://schemas.openxmlformats.org/officeDocument/2006/relationships/hyperlink" Target="https://www.procyclingstats.com/rider/max-walscheid" TargetMode="External"/><Relationship Id="rId380" Type="http://schemas.openxmlformats.org/officeDocument/2006/relationships/hyperlink" Target="https://www.procyclingstats.com/rider/alexis-renard" TargetMode="External"/><Relationship Id="rId601" Type="http://schemas.openxmlformats.org/officeDocument/2006/relationships/hyperlink" Target="https://www.procyclingstats.com/rider/michal-schuran" TargetMode="External"/><Relationship Id="rId1024" Type="http://schemas.openxmlformats.org/officeDocument/2006/relationships/hyperlink" Target="https://www.procyclingstats.com/rider/geoffrey-soupe" TargetMode="External"/><Relationship Id="rId240" Type="http://schemas.openxmlformats.org/officeDocument/2006/relationships/hyperlink" Target="https://www.procyclingstats.com/rider/timothy-dupont" TargetMode="External"/><Relationship Id="rId478" Type="http://schemas.openxmlformats.org/officeDocument/2006/relationships/hyperlink" Target="https://www.procyclingstats.com/rider/rory-townsend" TargetMode="External"/><Relationship Id="rId685" Type="http://schemas.openxmlformats.org/officeDocument/2006/relationships/hyperlink" Target="https://www.procyclingstats.com/rider/diego-bracalente" TargetMode="External"/><Relationship Id="rId892" Type="http://schemas.openxmlformats.org/officeDocument/2006/relationships/hyperlink" Target="https://www.procyclingstats.com/rider/yael-joalland" TargetMode="External"/><Relationship Id="rId906" Type="http://schemas.openxmlformats.org/officeDocument/2006/relationships/hyperlink" Target="https://www.procyclingstats.com/rider/arno-wallenborn" TargetMode="External"/><Relationship Id="rId35" Type="http://schemas.openxmlformats.org/officeDocument/2006/relationships/hyperlink" Target="https://www.procyclingstats.com/rider/tim-wellens" TargetMode="External"/><Relationship Id="rId100" Type="http://schemas.openxmlformats.org/officeDocument/2006/relationships/hyperlink" Target="https://www.procyclingstats.com/rider/einer-augusto-rubio-reyes" TargetMode="External"/><Relationship Id="rId338" Type="http://schemas.openxmlformats.org/officeDocument/2006/relationships/hyperlink" Target="https://www.procyclingstats.com/rider/luca-van-boven" TargetMode="External"/><Relationship Id="rId545" Type="http://schemas.openxmlformats.org/officeDocument/2006/relationships/hyperlink" Target="https://www.procyclingstats.com/rider/thomas-champion" TargetMode="External"/><Relationship Id="rId752" Type="http://schemas.openxmlformats.org/officeDocument/2006/relationships/hyperlink" Target="https://www.procyclingstats.com/rider/leander-van-hautegem" TargetMode="External"/><Relationship Id="rId184" Type="http://schemas.openxmlformats.org/officeDocument/2006/relationships/hyperlink" Target="https://www.procyclingstats.com/rider/steff-cras" TargetMode="External"/><Relationship Id="rId391" Type="http://schemas.openxmlformats.org/officeDocument/2006/relationships/hyperlink" Target="https://www.procyclingstats.com/rider/tord-gudmestad" TargetMode="External"/><Relationship Id="rId405" Type="http://schemas.openxmlformats.org/officeDocument/2006/relationships/hyperlink" Target="https://www.procyclingstats.com/rider/jaume-guardeno" TargetMode="External"/><Relationship Id="rId612" Type="http://schemas.openxmlformats.org/officeDocument/2006/relationships/hyperlink" Target="https://www.procyclingstats.com/rider/fabio-van-den-bossche" TargetMode="External"/><Relationship Id="rId1035" Type="http://schemas.openxmlformats.org/officeDocument/2006/relationships/hyperlink" Target="https://www.procyclingstats.com/rider/luke-durbridge" TargetMode="External"/><Relationship Id="rId251" Type="http://schemas.openxmlformats.org/officeDocument/2006/relationships/hyperlink" Target="https://www.procyclingstats.com/rider/yannis-voisard" TargetMode="External"/><Relationship Id="rId489" Type="http://schemas.openxmlformats.org/officeDocument/2006/relationships/hyperlink" Target="https://www.procyclingstats.com/rider/jonas-rickaert" TargetMode="External"/><Relationship Id="rId696" Type="http://schemas.openxmlformats.org/officeDocument/2006/relationships/hyperlink" Target="https://www.procyclingstats.com/rider/andrey-andre" TargetMode="External"/><Relationship Id="rId917" Type="http://schemas.openxmlformats.org/officeDocument/2006/relationships/hyperlink" Target="https://www.procyclingstats.com/rider/carlos-alfonso-garcia-trejo" TargetMode="External"/><Relationship Id="rId46" Type="http://schemas.openxmlformats.org/officeDocument/2006/relationships/hyperlink" Target="https://www.procyclingstats.com/rider/tiesj-benoot" TargetMode="External"/><Relationship Id="rId349" Type="http://schemas.openxmlformats.org/officeDocument/2006/relationships/hyperlink" Target="https://www.procyclingstats.com/rider/marcin-budzinski" TargetMode="External"/><Relationship Id="rId556" Type="http://schemas.openxmlformats.org/officeDocument/2006/relationships/hyperlink" Target="https://www.procyclingstats.com/rider/ognjen-ilic" TargetMode="External"/><Relationship Id="rId763" Type="http://schemas.openxmlformats.org/officeDocument/2006/relationships/hyperlink" Target="https://www.procyclingstats.com/rider/didier-munyaneza" TargetMode="External"/><Relationship Id="rId111" Type="http://schemas.openxmlformats.org/officeDocument/2006/relationships/hyperlink" Target="https://www.procyclingstats.com/rider/per-strand-hagenes" TargetMode="External"/><Relationship Id="rId195" Type="http://schemas.openxmlformats.org/officeDocument/2006/relationships/hyperlink" Target="https://www.procyclingstats.com/rider/daan-hoole" TargetMode="External"/><Relationship Id="rId209" Type="http://schemas.openxmlformats.org/officeDocument/2006/relationships/hyperlink" Target="https://www.procyclingstats.com/rider/xandro-meurisse" TargetMode="External"/><Relationship Id="rId416" Type="http://schemas.openxmlformats.org/officeDocument/2006/relationships/hyperlink" Target="https://www.procyclingstats.com/rider/matthew-brennan" TargetMode="External"/><Relationship Id="rId970" Type="http://schemas.openxmlformats.org/officeDocument/2006/relationships/hyperlink" Target="https://www.procyclingstats.com/rider/elias-maris" TargetMode="External"/><Relationship Id="rId1046" Type="http://schemas.openxmlformats.org/officeDocument/2006/relationships/hyperlink" Target="https://www.procyclingstats.com/rider/zsombor-tamas-takacs" TargetMode="External"/><Relationship Id="rId623" Type="http://schemas.openxmlformats.org/officeDocument/2006/relationships/hyperlink" Target="https://www.procyclingstats.com/rider/paul-hennequin" TargetMode="External"/><Relationship Id="rId830" Type="http://schemas.openxmlformats.org/officeDocument/2006/relationships/hyperlink" Target="https://www.procyclingstats.com/rider/edison-alejandro-callejas-santos" TargetMode="External"/><Relationship Id="rId928" Type="http://schemas.openxmlformats.org/officeDocument/2006/relationships/hyperlink" Target="https://www.procyclingstats.com/rider/remi-arsac" TargetMode="External"/><Relationship Id="rId57" Type="http://schemas.openxmlformats.org/officeDocument/2006/relationships/hyperlink" Target="https://www.procyclingstats.com/rider/jonas-abrahamsen" TargetMode="External"/><Relationship Id="rId262" Type="http://schemas.openxmlformats.org/officeDocument/2006/relationships/hyperlink" Target="https://www.procyclingstats.com/rider/fabio-christen" TargetMode="External"/><Relationship Id="rId567" Type="http://schemas.openxmlformats.org/officeDocument/2006/relationships/hyperlink" Target="https://www.procyclingstats.com/rider/sergio-samitier" TargetMode="External"/><Relationship Id="rId122" Type="http://schemas.openxmlformats.org/officeDocument/2006/relationships/hyperlink" Target="https://www.procyclingstats.com/rider/jarno-widar" TargetMode="External"/><Relationship Id="rId774" Type="http://schemas.openxmlformats.org/officeDocument/2006/relationships/hyperlink" Target="https://www.procyclingstats.com/rider/giacomo-ballabio" TargetMode="External"/><Relationship Id="rId981" Type="http://schemas.openxmlformats.org/officeDocument/2006/relationships/hyperlink" Target="https://www.procyclingstats.com/rider/jack-ward" TargetMode="External"/><Relationship Id="rId1057" Type="http://schemas.openxmlformats.org/officeDocument/2006/relationships/hyperlink" Target="https://www.procyclingstats.com/rider/alberto-bettiol" TargetMode="External"/><Relationship Id="rId427" Type="http://schemas.openxmlformats.org/officeDocument/2006/relationships/hyperlink" Target="https://www.procyclingstats.com/rider/pierre-latour" TargetMode="External"/><Relationship Id="rId634" Type="http://schemas.openxmlformats.org/officeDocument/2006/relationships/hyperlink" Target="https://www.procyclingstats.com/rider/iker-mintegi-claver" TargetMode="External"/><Relationship Id="rId841" Type="http://schemas.openxmlformats.org/officeDocument/2006/relationships/hyperlink" Target="https://www.procyclingstats.com/rider/asbjorn-hellemose" TargetMode="External"/><Relationship Id="rId273" Type="http://schemas.openxmlformats.org/officeDocument/2006/relationships/hyperlink" Target="https://www.procyclingstats.com/rider/matevz-govekar" TargetMode="External"/><Relationship Id="rId480" Type="http://schemas.openxmlformats.org/officeDocument/2006/relationships/hyperlink" Target="https://www.procyclingstats.com/rider/rasmus-bogh-wallin" TargetMode="External"/><Relationship Id="rId701" Type="http://schemas.openxmlformats.org/officeDocument/2006/relationships/hyperlink" Target="https://www.procyclingstats.com/rider/emil-touda" TargetMode="External"/><Relationship Id="rId939" Type="http://schemas.openxmlformats.org/officeDocument/2006/relationships/hyperlink" Target="https://www.procyclingstats.com/rider/javier-ibanez-beltran-de-salazar" TargetMode="External"/><Relationship Id="rId68" Type="http://schemas.openxmlformats.org/officeDocument/2006/relationships/hyperlink" Target="https://www.procyclingstats.com/rider/marc-soler" TargetMode="External"/><Relationship Id="rId133" Type="http://schemas.openxmlformats.org/officeDocument/2006/relationships/hyperlink" Target="https://www.procyclingstats.com/rider/andrea-vendrame" TargetMode="External"/><Relationship Id="rId340" Type="http://schemas.openxmlformats.org/officeDocument/2006/relationships/hyperlink" Target="https://www.procyclingstats.com/rider/hartthijs-de-vries" TargetMode="External"/><Relationship Id="rId578" Type="http://schemas.openxmlformats.org/officeDocument/2006/relationships/hyperlink" Target="https://www.procyclingstats.com/rider/marcel-camprubi" TargetMode="External"/><Relationship Id="rId785" Type="http://schemas.openxmlformats.org/officeDocument/2006/relationships/hyperlink" Target="https://www.procyclingstats.com/rider/romain-cardis" TargetMode="External"/><Relationship Id="rId992" Type="http://schemas.openxmlformats.org/officeDocument/2006/relationships/hyperlink" Target="https://www.procyclingstats.com/rider/francisco-munoz-llana" TargetMode="External"/><Relationship Id="rId200" Type="http://schemas.openxmlformats.org/officeDocument/2006/relationships/hyperlink" Target="https://www.procyclingstats.com/rider/henok-mulubrhan" TargetMode="External"/><Relationship Id="rId438" Type="http://schemas.openxmlformats.org/officeDocument/2006/relationships/hyperlink" Target="https://www.procyclingstats.com/rider/rein-taaramae" TargetMode="External"/><Relationship Id="rId645" Type="http://schemas.openxmlformats.org/officeDocument/2006/relationships/hyperlink" Target="https://www.procyclingstats.com/rider/tomas-pridal" TargetMode="External"/><Relationship Id="rId852" Type="http://schemas.openxmlformats.org/officeDocument/2006/relationships/hyperlink" Target="https://www.procyclingstats.com/rider/owen-geleijn" TargetMode="External"/><Relationship Id="rId1068" Type="http://schemas.openxmlformats.org/officeDocument/2006/relationships/hyperlink" Target="https://www.procyclingstats.com/rider/max-kanter" TargetMode="External"/><Relationship Id="rId284" Type="http://schemas.openxmlformats.org/officeDocument/2006/relationships/hyperlink" Target="https://www.procyclingstats.com/rider/yves-lampaert" TargetMode="External"/><Relationship Id="rId491" Type="http://schemas.openxmlformats.org/officeDocument/2006/relationships/hyperlink" Target="https://www.procyclingstats.com/rider/martin-marcellusi" TargetMode="External"/><Relationship Id="rId505" Type="http://schemas.openxmlformats.org/officeDocument/2006/relationships/hyperlink" Target="https://www.procyclingstats.com/rider/ryan-gibbons" TargetMode="External"/><Relationship Id="rId712" Type="http://schemas.openxmlformats.org/officeDocument/2006/relationships/hyperlink" Target="https://www.procyclingstats.com/rider/ben-swift" TargetMode="External"/><Relationship Id="rId79" Type="http://schemas.openxmlformats.org/officeDocument/2006/relationships/hyperlink" Target="https://www.procyclingstats.com/rider/roger-adria" TargetMode="External"/><Relationship Id="rId144" Type="http://schemas.openxmlformats.org/officeDocument/2006/relationships/hyperlink" Target="https://www.procyclingstats.com/rider/marijn-van-den-berg" TargetMode="External"/><Relationship Id="rId589" Type="http://schemas.openxmlformats.org/officeDocument/2006/relationships/hyperlink" Target="https://www.procyclingstats.com/rider/vincent-van-hemelen" TargetMode="External"/><Relationship Id="rId796" Type="http://schemas.openxmlformats.org/officeDocument/2006/relationships/hyperlink" Target="https://www.procyclingstats.com/rider/marc-cabedo" TargetMode="External"/><Relationship Id="rId351" Type="http://schemas.openxmlformats.org/officeDocument/2006/relationships/hyperlink" Target="https://www.procyclingstats.com/rider/florian-samuel-kajamini" TargetMode="External"/><Relationship Id="rId449" Type="http://schemas.openxmlformats.org/officeDocument/2006/relationships/hyperlink" Target="https://www.procyclingstats.com/rider/anatoliy-budyak" TargetMode="External"/><Relationship Id="rId656" Type="http://schemas.openxmlformats.org/officeDocument/2006/relationships/hyperlink" Target="https://www.procyclingstats.com/rider/filippo-conca" TargetMode="External"/><Relationship Id="rId863" Type="http://schemas.openxmlformats.org/officeDocument/2006/relationships/hyperlink" Target="https://www.procyclingstats.com/rider/rudolf-remkhi" TargetMode="External"/><Relationship Id="rId1079" Type="http://schemas.openxmlformats.org/officeDocument/2006/relationships/hyperlink" Target="https://www.procyclingstats.com/rider/florian-vermeersch" TargetMode="External"/><Relationship Id="rId211" Type="http://schemas.openxmlformats.org/officeDocument/2006/relationships/hyperlink" Target="https://www.procyclingstats.com/rider/marco-brenner" TargetMode="External"/><Relationship Id="rId295" Type="http://schemas.openxmlformats.org/officeDocument/2006/relationships/hyperlink" Target="https://www.procyclingstats.com/rider/lewis-askey" TargetMode="External"/><Relationship Id="rId309" Type="http://schemas.openxmlformats.org/officeDocument/2006/relationships/hyperlink" Target="https://www.procyclingstats.com/rider/ryan-mullen" TargetMode="External"/><Relationship Id="rId516" Type="http://schemas.openxmlformats.org/officeDocument/2006/relationships/hyperlink" Target="https://www.procyclingstats.com/rider/mael-guegan" TargetMode="External"/><Relationship Id="rId723" Type="http://schemas.openxmlformats.org/officeDocument/2006/relationships/hyperlink" Target="https://www.procyclingstats.com/rider/carlos-samudio" TargetMode="External"/><Relationship Id="rId930" Type="http://schemas.openxmlformats.org/officeDocument/2006/relationships/hyperlink" Target="https://www.procyclingstats.com/rider/maxence-place" TargetMode="External"/><Relationship Id="rId1006" Type="http://schemas.openxmlformats.org/officeDocument/2006/relationships/hyperlink" Target="https://www.procyclingstats.com/rider/asier-etxeberria" TargetMode="External"/><Relationship Id="rId155" Type="http://schemas.openxmlformats.org/officeDocument/2006/relationships/hyperlink" Target="https://www.procyclingstats.com/rider/quentin-pacher" TargetMode="External"/><Relationship Id="rId362" Type="http://schemas.openxmlformats.org/officeDocument/2006/relationships/hyperlink" Target="https://www.procyclingstats.com/rider/ivan-ramiro-sosa" TargetMode="External"/><Relationship Id="rId222" Type="http://schemas.openxmlformats.org/officeDocument/2006/relationships/hyperlink" Target="https://www.procyclingstats.com/rider/sergio-higuita" TargetMode="External"/><Relationship Id="rId667" Type="http://schemas.openxmlformats.org/officeDocument/2006/relationships/hyperlink" Target="https://www.procyclingstats.com/rider/luca-paletti" TargetMode="External"/><Relationship Id="rId874" Type="http://schemas.openxmlformats.org/officeDocument/2006/relationships/hyperlink" Target="https://www.procyclingstats.com/rider/david-larsson" TargetMode="External"/><Relationship Id="rId17" Type="http://schemas.openxmlformats.org/officeDocument/2006/relationships/hyperlink" Target="https://www.procyclingstats.com/rider/tim-merlier" TargetMode="External"/><Relationship Id="rId527" Type="http://schemas.openxmlformats.org/officeDocument/2006/relationships/hyperlink" Target="https://www.procyclingstats.com/rider/valentin-retailleau" TargetMode="External"/><Relationship Id="rId734" Type="http://schemas.openxmlformats.org/officeDocument/2006/relationships/hyperlink" Target="https://www.procyclingstats.com/rider/liam-walsh" TargetMode="External"/><Relationship Id="rId941" Type="http://schemas.openxmlformats.org/officeDocument/2006/relationships/hyperlink" Target="https://www.procyclingstats.com/rider/raman-tsishkou" TargetMode="External"/><Relationship Id="rId70" Type="http://schemas.openxmlformats.org/officeDocument/2006/relationships/hyperlink" Target="https://www.procyclingstats.com/rider/giulio-ciccone" TargetMode="External"/><Relationship Id="rId166" Type="http://schemas.openxmlformats.org/officeDocument/2006/relationships/hyperlink" Target="https://www.procyclingstats.com/rider/juan-pedro-lopez" TargetMode="External"/><Relationship Id="rId373" Type="http://schemas.openxmlformats.org/officeDocument/2006/relationships/hyperlink" Target="https://www.procyclingstats.com/rider/emils-liepins" TargetMode="External"/><Relationship Id="rId580" Type="http://schemas.openxmlformats.org/officeDocument/2006/relationships/hyperlink" Target="https://www.procyclingstats.com/rider/nils-sinschek" TargetMode="External"/><Relationship Id="rId801" Type="http://schemas.openxmlformats.org/officeDocument/2006/relationships/hyperlink" Target="https://www.procyclingstats.com/rider/nico-denz" TargetMode="External"/><Relationship Id="rId1017" Type="http://schemas.openxmlformats.org/officeDocument/2006/relationships/hyperlink" Target="https://www.procyclingstats.com/rider/aivaras-mikutis" TargetMode="External"/><Relationship Id="rId1" Type="http://schemas.openxmlformats.org/officeDocument/2006/relationships/hyperlink" Target="https://www.procyclingstats.com/rider/tadej-pogacar" TargetMode="External"/><Relationship Id="rId233" Type="http://schemas.openxmlformats.org/officeDocument/2006/relationships/hyperlink" Target="https://www.procyclingstats.com/rider/alberto-dainese" TargetMode="External"/><Relationship Id="rId440" Type="http://schemas.openxmlformats.org/officeDocument/2006/relationships/hyperlink" Target="https://www.procyclingstats.com/rider/daniel-mclay" TargetMode="External"/><Relationship Id="rId678" Type="http://schemas.openxmlformats.org/officeDocument/2006/relationships/hyperlink" Target="https://www.procyclingstats.com/rider/santiago-umba" TargetMode="External"/><Relationship Id="rId885" Type="http://schemas.openxmlformats.org/officeDocument/2006/relationships/hyperlink" Target="https://www.procyclingstats.com/rider/jaka-marolt" TargetMode="External"/><Relationship Id="rId1070" Type="http://schemas.openxmlformats.org/officeDocument/2006/relationships/hyperlink" Target="https://www.procyclingstats.com/rider/ethan-vernon" TargetMode="External"/><Relationship Id="rId28" Type="http://schemas.openxmlformats.org/officeDocument/2006/relationships/hyperlink" Target="https://www.procyclingstats.com/rider/thymen-arensman" TargetMode="External"/><Relationship Id="rId300" Type="http://schemas.openxmlformats.org/officeDocument/2006/relationships/hyperlink" Target="https://www.procyclingstats.com/rider/stan-van-tricht" TargetMode="External"/><Relationship Id="rId538" Type="http://schemas.openxmlformats.org/officeDocument/2006/relationships/hyperlink" Target="https://www.procyclingstats.com/rider/matteo-fabbro" TargetMode="External"/><Relationship Id="rId745" Type="http://schemas.openxmlformats.org/officeDocument/2006/relationships/hyperlink" Target="https://www.procyclingstats.com/rider/chun-kai-feng" TargetMode="External"/><Relationship Id="rId952" Type="http://schemas.openxmlformats.org/officeDocument/2006/relationships/hyperlink" Target="https://www.procyclingstats.com/rider/piotr-pekala" TargetMode="External"/><Relationship Id="rId81" Type="http://schemas.openxmlformats.org/officeDocument/2006/relationships/hyperlink" Target="https://www.procyclingstats.com/rider/derek-gee" TargetMode="External"/><Relationship Id="rId177" Type="http://schemas.openxmlformats.org/officeDocument/2006/relationships/hyperlink" Target="https://www.procyclingstats.com/rider/rafal-majka" TargetMode="External"/><Relationship Id="rId384" Type="http://schemas.openxmlformats.org/officeDocument/2006/relationships/hyperlink" Target="https://www.procyclingstats.com/rider/adne-van-engelen" TargetMode="External"/><Relationship Id="rId591" Type="http://schemas.openxmlformats.org/officeDocument/2006/relationships/hyperlink" Target="https://www.procyclingstats.com/rider/pierre-thierry" TargetMode="External"/><Relationship Id="rId605" Type="http://schemas.openxmlformats.org/officeDocument/2006/relationships/hyperlink" Target="https://www.procyclingstats.com/rider/victor-vercouillie" TargetMode="External"/><Relationship Id="rId812" Type="http://schemas.openxmlformats.org/officeDocument/2006/relationships/hyperlink" Target="https://www.procyclingstats.com/rider/lorenzo-finn" TargetMode="External"/><Relationship Id="rId1028" Type="http://schemas.openxmlformats.org/officeDocument/2006/relationships/hyperlink" Target="https://www.procyclingstats.com/rider/benjamin-prades-reverter" TargetMode="External"/><Relationship Id="rId244" Type="http://schemas.openxmlformats.org/officeDocument/2006/relationships/hyperlink" Target="https://www.procyclingstats.com/rider/milan-menten" TargetMode="External"/><Relationship Id="rId689" Type="http://schemas.openxmlformats.org/officeDocument/2006/relationships/hyperlink" Target="https://www.procyclingstats.com/rider/jean-loup-fayolle" TargetMode="External"/><Relationship Id="rId896" Type="http://schemas.openxmlformats.org/officeDocument/2006/relationships/hyperlink" Target="https://www.procyclingstats.com/rider/mirko-bozzola" TargetMode="External"/><Relationship Id="rId1081" Type="http://schemas.openxmlformats.org/officeDocument/2006/relationships/hyperlink" Target="https://www.procyclingstats.com/rider/lukas-kubis" TargetMode="External"/><Relationship Id="rId39" Type="http://schemas.openxmlformats.org/officeDocument/2006/relationships/hyperlink" Target="https://www.procyclingstats.com/rider/florian-lipowitz" TargetMode="External"/><Relationship Id="rId451" Type="http://schemas.openxmlformats.org/officeDocument/2006/relationships/hyperlink" Target="https://www.procyclingstats.com/rider/guillaume-boivin" TargetMode="External"/><Relationship Id="rId549" Type="http://schemas.openxmlformats.org/officeDocument/2006/relationships/hyperlink" Target="https://www.procyclingstats.com/rider/alex-molenaar" TargetMode="External"/><Relationship Id="rId756" Type="http://schemas.openxmlformats.org/officeDocument/2006/relationships/hyperlink" Target="https://www.procyclingstats.com/rider/daniel-skerl" TargetMode="External"/><Relationship Id="rId104" Type="http://schemas.openxmlformats.org/officeDocument/2006/relationships/hyperlink" Target="https://www.procyclingstats.com/rider/arvid-de-kleijn" TargetMode="External"/><Relationship Id="rId188" Type="http://schemas.openxmlformats.org/officeDocument/2006/relationships/hyperlink" Target="https://www.procyclingstats.com/rider/filippo-fiorelli" TargetMode="External"/><Relationship Id="rId311" Type="http://schemas.openxmlformats.org/officeDocument/2006/relationships/hyperlink" Target="https://www.procyclingstats.com/rider/kobe-goossens" TargetMode="External"/><Relationship Id="rId395" Type="http://schemas.openxmlformats.org/officeDocument/2006/relationships/hyperlink" Target="https://www.procyclingstats.com/rider/cristian-raileanu" TargetMode="External"/><Relationship Id="rId409" Type="http://schemas.openxmlformats.org/officeDocument/2006/relationships/hyperlink" Target="https://www.procyclingstats.com/rider/jardi-christiaan-van-der-lee" TargetMode="External"/><Relationship Id="rId963" Type="http://schemas.openxmlformats.org/officeDocument/2006/relationships/hyperlink" Target="https://www.procyclingstats.com/rider/emanuel-duarte" TargetMode="External"/><Relationship Id="rId1039" Type="http://schemas.openxmlformats.org/officeDocument/2006/relationships/hyperlink" Target="https://www.procyclingstats.com/rider/meron-teshome" TargetMode="External"/><Relationship Id="rId92" Type="http://schemas.openxmlformats.org/officeDocument/2006/relationships/hyperlink" Target="https://www.procyclingstats.com/rider/tobias-foss" TargetMode="External"/><Relationship Id="rId616" Type="http://schemas.openxmlformats.org/officeDocument/2006/relationships/hyperlink" Target="https://www.procyclingstats.com/rider/yoel-habteab" TargetMode="External"/><Relationship Id="rId823" Type="http://schemas.openxmlformats.org/officeDocument/2006/relationships/hyperlink" Target="https://www.procyclingstats.com/rider/jonas-geens" TargetMode="External"/><Relationship Id="rId255" Type="http://schemas.openxmlformats.org/officeDocument/2006/relationships/hyperlink" Target="https://www.procyclingstats.com/rider/julien-bernard" TargetMode="External"/><Relationship Id="rId462" Type="http://schemas.openxmlformats.org/officeDocument/2006/relationships/hyperlink" Target="https://www.procyclingstats.com/rider/jonas-koch" TargetMode="External"/><Relationship Id="rId115" Type="http://schemas.openxmlformats.org/officeDocument/2006/relationships/hyperlink" Target="https://www.procyclingstats.com/rider/edoardo-zambanini" TargetMode="External"/><Relationship Id="rId322" Type="http://schemas.openxmlformats.org/officeDocument/2006/relationships/hyperlink" Target="https://www.procyclingstats.com/rider/lars-boven" TargetMode="External"/><Relationship Id="rId767" Type="http://schemas.openxmlformats.org/officeDocument/2006/relationships/hyperlink" Target="https://www.procyclingstats.com/rider/awet-aman" TargetMode="External"/><Relationship Id="rId974" Type="http://schemas.openxmlformats.org/officeDocument/2006/relationships/hyperlink" Target="https://www.procyclingstats.com/rider/lewis-bower" TargetMode="External"/><Relationship Id="rId199" Type="http://schemas.openxmlformats.org/officeDocument/2006/relationships/hyperlink" Target="https://www.procyclingstats.com/rider/lionel-taminiaux" TargetMode="External"/><Relationship Id="rId627" Type="http://schemas.openxmlformats.org/officeDocument/2006/relationships/hyperlink" Target="https://www.procyclingstats.com/rider/clement-braz-afonso" TargetMode="External"/><Relationship Id="rId834" Type="http://schemas.openxmlformats.org/officeDocument/2006/relationships/hyperlink" Target="https://www.procyclingstats.com/rider/diego-de-jesus-mendes" TargetMode="External"/><Relationship Id="rId266" Type="http://schemas.openxmlformats.org/officeDocument/2006/relationships/hyperlink" Target="https://www.procyclingstats.com/rider/jose-felix-parra" TargetMode="External"/><Relationship Id="rId473" Type="http://schemas.openxmlformats.org/officeDocument/2006/relationships/hyperlink" Target="https://www.procyclingstats.com/rider/samuele-zoccarato" TargetMode="External"/><Relationship Id="rId680" Type="http://schemas.openxmlformats.org/officeDocument/2006/relationships/hyperlink" Target="https://www.procyclingstats.com/rider/nicolas-breuillard" TargetMode="External"/><Relationship Id="rId901" Type="http://schemas.openxmlformats.org/officeDocument/2006/relationships/hyperlink" Target="https://www.procyclingstats.com/rider/simone-zanini" TargetMode="External"/><Relationship Id="rId30" Type="http://schemas.openxmlformats.org/officeDocument/2006/relationships/hyperlink" Target="https://www.procyclingstats.com/rider/romain-bardet" TargetMode="External"/><Relationship Id="rId126" Type="http://schemas.openxmlformats.org/officeDocument/2006/relationships/hyperlink" Target="https://www.procyclingstats.com/rider/mauro-schmid" TargetMode="External"/><Relationship Id="rId333" Type="http://schemas.openxmlformats.org/officeDocument/2006/relationships/hyperlink" Target="https://www.procyclingstats.com/rider/matheo-vercher" TargetMode="External"/><Relationship Id="rId540" Type="http://schemas.openxmlformats.org/officeDocument/2006/relationships/hyperlink" Target="https://www.procyclingstats.com/rider/damien-touze" TargetMode="External"/><Relationship Id="rId778" Type="http://schemas.openxmlformats.org/officeDocument/2006/relationships/hyperlink" Target="https://www.procyclingstats.com/rider/william-heffernan" TargetMode="External"/><Relationship Id="rId985" Type="http://schemas.openxmlformats.org/officeDocument/2006/relationships/hyperlink" Target="https://www.procyclingstats.com/rider/peter-oxenberg-hansen" TargetMode="External"/><Relationship Id="rId638" Type="http://schemas.openxmlformats.org/officeDocument/2006/relationships/hyperlink" Target="https://www.procyclingstats.com/rider/mads-andersen" TargetMode="External"/><Relationship Id="rId845" Type="http://schemas.openxmlformats.org/officeDocument/2006/relationships/hyperlink" Target="https://www.procyclingstats.com/rider/luca-de-meester" TargetMode="External"/><Relationship Id="rId1030" Type="http://schemas.openxmlformats.org/officeDocument/2006/relationships/hyperlink" Target="https://www.procyclingstats.com/rider/anders-johnson" TargetMode="External"/><Relationship Id="rId277" Type="http://schemas.openxmlformats.org/officeDocument/2006/relationships/hyperlink" Target="https://www.procyclingstats.com/rider/amaury-capiot" TargetMode="External"/><Relationship Id="rId400" Type="http://schemas.openxmlformats.org/officeDocument/2006/relationships/hyperlink" Target="https://www.procyclingstats.com/rider/ivan-romeo" TargetMode="External"/><Relationship Id="rId484" Type="http://schemas.openxmlformats.org/officeDocument/2006/relationships/hyperlink" Target="https://www.procyclingstats.com/rider/edward-planckaert" TargetMode="External"/><Relationship Id="rId705" Type="http://schemas.openxmlformats.org/officeDocument/2006/relationships/hyperlink" Target="https://www.procyclingstats.com/rider/henrik-pedersen" TargetMode="External"/><Relationship Id="rId137" Type="http://schemas.openxmlformats.org/officeDocument/2006/relationships/hyperlink" Target="https://www.procyclingstats.com/rider/wout-poels" TargetMode="External"/><Relationship Id="rId344" Type="http://schemas.openxmlformats.org/officeDocument/2006/relationships/hyperlink" Target="https://www.procyclingstats.com/rider/gorka-sorarrain" TargetMode="External"/><Relationship Id="rId691" Type="http://schemas.openxmlformats.org/officeDocument/2006/relationships/hyperlink" Target="https://www.procyclingstats.com/rider/andrew-august" TargetMode="External"/><Relationship Id="rId789" Type="http://schemas.openxmlformats.org/officeDocument/2006/relationships/hyperlink" Target="https://www.procyclingstats.com/rider/nikita-tsvetkov" TargetMode="External"/><Relationship Id="rId912" Type="http://schemas.openxmlformats.org/officeDocument/2006/relationships/hyperlink" Target="https://www.procyclingstats.com/rider/kasper-borremans" TargetMode="External"/><Relationship Id="rId996" Type="http://schemas.openxmlformats.org/officeDocument/2006/relationships/hyperlink" Target="https://www.procyclingstats.com/rider/maxime-duba" TargetMode="External"/><Relationship Id="rId41" Type="http://schemas.openxmlformats.org/officeDocument/2006/relationships/hyperlink" Target="https://www.procyclingstats.com/rider/christophe-laporte" TargetMode="External"/><Relationship Id="rId551" Type="http://schemas.openxmlformats.org/officeDocument/2006/relationships/hyperlink" Target="https://www.procyclingstats.com/rider/dusan-rajovic" TargetMode="External"/><Relationship Id="rId649" Type="http://schemas.openxmlformats.org/officeDocument/2006/relationships/hyperlink" Target="https://www.procyclingstats.com/rider/sebastian-brenes" TargetMode="External"/><Relationship Id="rId856" Type="http://schemas.openxmlformats.org/officeDocument/2006/relationships/hyperlink" Target="https://www.procyclingstats.com/rider/ibai-azanza" TargetMode="External"/><Relationship Id="rId190" Type="http://schemas.openxmlformats.org/officeDocument/2006/relationships/hyperlink" Target="https://www.procyclingstats.com/rider/hugo-page" TargetMode="External"/><Relationship Id="rId204" Type="http://schemas.openxmlformats.org/officeDocument/2006/relationships/hyperlink" Target="https://www.procyclingstats.com/rider/william-junior-lecerf" TargetMode="External"/><Relationship Id="rId288" Type="http://schemas.openxmlformats.org/officeDocument/2006/relationships/hyperlink" Target="https://www.procyclingstats.com/rider/sandy-dujardin" TargetMode="External"/><Relationship Id="rId411" Type="http://schemas.openxmlformats.org/officeDocument/2006/relationships/hyperlink" Target="https://www.procyclingstats.com/rider/henri-uhlig" TargetMode="External"/><Relationship Id="rId509" Type="http://schemas.openxmlformats.org/officeDocument/2006/relationships/hyperlink" Target="https://www.procyclingstats.com/rider/simon-guglielmi" TargetMode="External"/><Relationship Id="rId1041" Type="http://schemas.openxmlformats.org/officeDocument/2006/relationships/hyperlink" Target="https://www.procyclingstats.com/rider/ben-oliver" TargetMode="External"/><Relationship Id="rId495" Type="http://schemas.openxmlformats.org/officeDocument/2006/relationships/hyperlink" Target="https://www.procyclingstats.com/rider/oscar-sevilla" TargetMode="External"/><Relationship Id="rId716" Type="http://schemas.openxmlformats.org/officeDocument/2006/relationships/hyperlink" Target="https://www.procyclingstats.com/rider/burak-abay" TargetMode="External"/><Relationship Id="rId923" Type="http://schemas.openxmlformats.org/officeDocument/2006/relationships/hyperlink" Target="https://www.procyclingstats.com/rider/jamie-meehan" TargetMode="External"/><Relationship Id="rId52" Type="http://schemas.openxmlformats.org/officeDocument/2006/relationships/hyperlink" Target="https://www.procyclingstats.com/rider/corbin-strong" TargetMode="External"/><Relationship Id="rId148" Type="http://schemas.openxmlformats.org/officeDocument/2006/relationships/hyperlink" Target="https://www.procyclingstats.com/rider/paul-penhoet" TargetMode="External"/><Relationship Id="rId355" Type="http://schemas.openxmlformats.org/officeDocument/2006/relationships/hyperlink" Target="https://www.procyclingstats.com/rider/matteo-sobrero" TargetMode="External"/><Relationship Id="rId562" Type="http://schemas.openxmlformats.org/officeDocument/2006/relationships/hyperlink" Target="https://www.procyclingstats.com/rider/lucas-eriksson" TargetMode="External"/><Relationship Id="rId215" Type="http://schemas.openxmlformats.org/officeDocument/2006/relationships/hyperlink" Target="https://www.procyclingstats.com/rider/giovanni-lonardi" TargetMode="External"/><Relationship Id="rId422" Type="http://schemas.openxmlformats.org/officeDocument/2006/relationships/hyperlink" Target="https://www.procyclingstats.com/rider/tom-donnenwirth" TargetMode="External"/><Relationship Id="rId867" Type="http://schemas.openxmlformats.org/officeDocument/2006/relationships/hyperlink" Target="https://www.procyclingstats.com/rider/daniil-pronskiy" TargetMode="External"/><Relationship Id="rId1052" Type="http://schemas.openxmlformats.org/officeDocument/2006/relationships/hyperlink" Target="https://www.procyclingstats.com/rider/ben-o-connor" TargetMode="External"/><Relationship Id="rId299" Type="http://schemas.openxmlformats.org/officeDocument/2006/relationships/hyperlink" Target="https://www.procyclingstats.com/rider/thibault-guernalec" TargetMode="External"/><Relationship Id="rId727" Type="http://schemas.openxmlformats.org/officeDocument/2006/relationships/hyperlink" Target="https://www.procyclingstats.com/rider/petr-rikunov" TargetMode="External"/><Relationship Id="rId934" Type="http://schemas.openxmlformats.org/officeDocument/2006/relationships/hyperlink" Target="https://www.procyclingstats.com/rider/vlas-shichkin" TargetMode="External"/><Relationship Id="rId63" Type="http://schemas.openxmlformats.org/officeDocument/2006/relationships/hyperlink" Target="https://www.procyclingstats.com/rider/neilson-powless" TargetMode="External"/><Relationship Id="rId159" Type="http://schemas.openxmlformats.org/officeDocument/2006/relationships/hyperlink" Target="https://www.procyclingstats.com/rider/jefferson-cepeda-hernandez" TargetMode="External"/><Relationship Id="rId366" Type="http://schemas.openxmlformats.org/officeDocument/2006/relationships/hyperlink" Target="https://www.procyclingstats.com/rider/anthon-charmig" TargetMode="External"/><Relationship Id="rId573" Type="http://schemas.openxmlformats.org/officeDocument/2006/relationships/hyperlink" Target="https://www.procyclingstats.com/rider/celestin-guillon" TargetMode="External"/><Relationship Id="rId780" Type="http://schemas.openxmlformats.org/officeDocument/2006/relationships/hyperlink" Target="https://www.procyclingstats.com/rider/robbe-ghys" TargetMode="External"/><Relationship Id="rId226" Type="http://schemas.openxmlformats.org/officeDocument/2006/relationships/hyperlink" Target="https://www.procyclingstats.com/rider/hugo-hofstetter" TargetMode="External"/><Relationship Id="rId433" Type="http://schemas.openxmlformats.org/officeDocument/2006/relationships/hyperlink" Target="https://www.procyclingstats.com/rider/andrea-pasqualon" TargetMode="External"/><Relationship Id="rId878" Type="http://schemas.openxmlformats.org/officeDocument/2006/relationships/hyperlink" Target="https://www.procyclingstats.com/rider/brage-aulstad" TargetMode="External"/><Relationship Id="rId1063" Type="http://schemas.openxmlformats.org/officeDocument/2006/relationships/hyperlink" Target="https://www.procyclingstats.com/rider/luke-plapp" TargetMode="External"/><Relationship Id="rId640" Type="http://schemas.openxmlformats.org/officeDocument/2006/relationships/hyperlink" Target="https://www.procyclingstats.com/rider/simone-gualdi" TargetMode="External"/><Relationship Id="rId738" Type="http://schemas.openxmlformats.org/officeDocument/2006/relationships/hyperlink" Target="https://www.procyclingstats.com/rider/matthias-schwarzbacher" TargetMode="External"/><Relationship Id="rId945" Type="http://schemas.openxmlformats.org/officeDocument/2006/relationships/hyperlink" Target="https://www.procyclingstats.com/rider/morthen-wang-baksaas" TargetMode="External"/><Relationship Id="rId74" Type="http://schemas.openxmlformats.org/officeDocument/2006/relationships/hyperlink" Target="https://www.procyclingstats.com/rider/attila-valter" TargetMode="External"/><Relationship Id="rId377" Type="http://schemas.openxmlformats.org/officeDocument/2006/relationships/hyperlink" Target="https://www.procyclingstats.com/rider/colin-stussi" TargetMode="External"/><Relationship Id="rId500" Type="http://schemas.openxmlformats.org/officeDocument/2006/relationships/hyperlink" Target="https://www.procyclingstats.com/rider/joel-nicolau" TargetMode="External"/><Relationship Id="rId584" Type="http://schemas.openxmlformats.org/officeDocument/2006/relationships/hyperlink" Target="https://www.procyclingstats.com/rider/xabier-berasategi-garmendia" TargetMode="External"/><Relationship Id="rId805" Type="http://schemas.openxmlformats.org/officeDocument/2006/relationships/hyperlink" Target="https://www.procyclingstats.com/rider/george-radcliffe" TargetMode="External"/><Relationship Id="rId5" Type="http://schemas.openxmlformats.org/officeDocument/2006/relationships/hyperlink" Target="https://www.procyclingstats.com/rider/jasper-philipsen" TargetMode="External"/><Relationship Id="rId237" Type="http://schemas.openxmlformats.org/officeDocument/2006/relationships/hyperlink" Target="https://www.procyclingstats.com/rider/nicola-conci" TargetMode="External"/><Relationship Id="rId791" Type="http://schemas.openxmlformats.org/officeDocument/2006/relationships/hyperlink" Target="https://www.procyclingstats.com/rider/mohd-harrif-saleh" TargetMode="External"/><Relationship Id="rId889" Type="http://schemas.openxmlformats.org/officeDocument/2006/relationships/hyperlink" Target="https://www.procyclingstats.com/rider/alex-colman" TargetMode="External"/><Relationship Id="rId1074" Type="http://schemas.openxmlformats.org/officeDocument/2006/relationships/hyperlink" Target="https://www.procyclingstats.com/rider/alfred-wright" TargetMode="External"/><Relationship Id="rId444" Type="http://schemas.openxmlformats.org/officeDocument/2006/relationships/hyperlink" Target="https://www.procyclingstats.com/rider/stefan-de-bod" TargetMode="External"/><Relationship Id="rId651" Type="http://schemas.openxmlformats.org/officeDocument/2006/relationships/hyperlink" Target="https://www.procyclingstats.com/rider/adrien-maire" TargetMode="External"/><Relationship Id="rId749" Type="http://schemas.openxmlformats.org/officeDocument/2006/relationships/hyperlink" Target="https://www.procyclingstats.com/rider/anders-halland-johannessen" TargetMode="External"/><Relationship Id="rId290" Type="http://schemas.openxmlformats.org/officeDocument/2006/relationships/hyperlink" Target="https://www.procyclingstats.com/rider/davide-ballerini" TargetMode="External"/><Relationship Id="rId304" Type="http://schemas.openxmlformats.org/officeDocument/2006/relationships/hyperlink" Target="https://www.procyclingstats.com/rider/william-barta" TargetMode="External"/><Relationship Id="rId388" Type="http://schemas.openxmlformats.org/officeDocument/2006/relationships/hyperlink" Target="https://www.procyclingstats.com/rider/mick-van-dijke" TargetMode="External"/><Relationship Id="rId511" Type="http://schemas.openxmlformats.org/officeDocument/2006/relationships/hyperlink" Target="https://www.procyclingstats.com/rider/donavan-grondin" TargetMode="External"/><Relationship Id="rId609" Type="http://schemas.openxmlformats.org/officeDocument/2006/relationships/hyperlink" Target="https://www.procyclingstats.com/rider/william-blume-levy" TargetMode="External"/><Relationship Id="rId956" Type="http://schemas.openxmlformats.org/officeDocument/2006/relationships/hyperlink" Target="https://www.procyclingstats.com/rider/raul-rota-rus" TargetMode="External"/><Relationship Id="rId85" Type="http://schemas.openxmlformats.org/officeDocument/2006/relationships/hyperlink" Target="https://www.procyclingstats.com/rider/joshua-tarling" TargetMode="External"/><Relationship Id="rId150" Type="http://schemas.openxmlformats.org/officeDocument/2006/relationships/hyperlink" Target="https://www.procyclingstats.com/rider/markus-hoelgaard" TargetMode="External"/><Relationship Id="rId595" Type="http://schemas.openxmlformats.org/officeDocument/2006/relationships/hyperlink" Target="https://www.procyclingstats.com/rider/joshua-golliker" TargetMode="External"/><Relationship Id="rId816" Type="http://schemas.openxmlformats.org/officeDocument/2006/relationships/hyperlink" Target="https://www.procyclingstats.com/rider/ben-carman" TargetMode="External"/><Relationship Id="rId1001" Type="http://schemas.openxmlformats.org/officeDocument/2006/relationships/hyperlink" Target="https://www.procyclingstats.com/rider/joppe-heremans" TargetMode="External"/><Relationship Id="rId248" Type="http://schemas.openxmlformats.org/officeDocument/2006/relationships/hyperlink" Target="https://www.procyclingstats.com/rider/louis-barre" TargetMode="External"/><Relationship Id="rId455" Type="http://schemas.openxmlformats.org/officeDocument/2006/relationships/hyperlink" Target="https://www.procyclingstats.com/rider/erlend-blikra" TargetMode="External"/><Relationship Id="rId662" Type="http://schemas.openxmlformats.org/officeDocument/2006/relationships/hyperlink" Target="https://www.procyclingstats.com/rider/andrea-d-amato" TargetMode="External"/><Relationship Id="rId12" Type="http://schemas.openxmlformats.org/officeDocument/2006/relationships/hyperlink" Target="https://www.procyclingstats.com/rider/enric-mas" TargetMode="External"/><Relationship Id="rId108" Type="http://schemas.openxmlformats.org/officeDocument/2006/relationships/hyperlink" Target="https://www.procyclingstats.com/rider/alec-segaert" TargetMode="External"/><Relationship Id="rId315" Type="http://schemas.openxmlformats.org/officeDocument/2006/relationships/hyperlink" Target="https://www.procyclingstats.com/rider/callum-scotson" TargetMode="External"/><Relationship Id="rId522" Type="http://schemas.openxmlformats.org/officeDocument/2006/relationships/hyperlink" Target="https://www.procyclingstats.com/rider/tomas-kopecky" TargetMode="External"/><Relationship Id="rId967" Type="http://schemas.openxmlformats.org/officeDocument/2006/relationships/hyperlink" Target="https://www.procyclingstats.com/rider/morten-aalling-nortoft" TargetMode="External"/><Relationship Id="rId96" Type="http://schemas.openxmlformats.org/officeDocument/2006/relationships/hyperlink" Target="https://www.procyclingstats.com/rider/luca-mozzato" TargetMode="External"/><Relationship Id="rId161" Type="http://schemas.openxmlformats.org/officeDocument/2006/relationships/hyperlink" Target="https://www.procyclingstats.com/rider/antonio-morgado" TargetMode="External"/><Relationship Id="rId399" Type="http://schemas.openxmlformats.org/officeDocument/2006/relationships/hyperlink" Target="https://www.procyclingstats.com/rider/dmitriy-gruzdev" TargetMode="External"/><Relationship Id="rId827" Type="http://schemas.openxmlformats.org/officeDocument/2006/relationships/hyperlink" Target="https://www.procyclingstats.com/rider/max-van-der-meulen" TargetMode="External"/><Relationship Id="rId1012" Type="http://schemas.openxmlformats.org/officeDocument/2006/relationships/hyperlink" Target="https://www.procyclingstats.com/rider/ilie-seremet" TargetMode="External"/><Relationship Id="rId259" Type="http://schemas.openxmlformats.org/officeDocument/2006/relationships/hyperlink" Target="https://www.procyclingstats.com/rider/tim-van-dijke" TargetMode="External"/><Relationship Id="rId466" Type="http://schemas.openxmlformats.org/officeDocument/2006/relationships/hyperlink" Target="https://www.procyclingstats.com/rider/txomin-juaristi" TargetMode="External"/><Relationship Id="rId673" Type="http://schemas.openxmlformats.org/officeDocument/2006/relationships/hyperlink" Target="https://www.procyclingstats.com/rider/gerben-kuypers" TargetMode="External"/><Relationship Id="rId880" Type="http://schemas.openxmlformats.org/officeDocument/2006/relationships/hyperlink" Target="https://www.procyclingstats.com/rider/alessio-martinelli" TargetMode="External"/><Relationship Id="rId23" Type="http://schemas.openxmlformats.org/officeDocument/2006/relationships/hyperlink" Target="https://www.procyclingstats.com/rider/joao-almeida" TargetMode="External"/><Relationship Id="rId119" Type="http://schemas.openxmlformats.org/officeDocument/2006/relationships/hyperlink" Target="https://www.procyclingstats.com/rider/joseph-blackmore" TargetMode="External"/><Relationship Id="rId326" Type="http://schemas.openxmlformats.org/officeDocument/2006/relationships/hyperlink" Target="https://www.procyclingstats.com/rider/victor-langellotti" TargetMode="External"/><Relationship Id="rId533" Type="http://schemas.openxmlformats.org/officeDocument/2006/relationships/hyperlink" Target="https://www.procyclingstats.com/rider/davide-bomboi" TargetMode="External"/><Relationship Id="rId978" Type="http://schemas.openxmlformats.org/officeDocument/2006/relationships/hyperlink" Target="https://www.procyclingstats.com/rider/elliot-rowe" TargetMode="External"/><Relationship Id="rId740" Type="http://schemas.openxmlformats.org/officeDocument/2006/relationships/hyperlink" Target="https://www.procyclingstats.com/rider/paul-seixas" TargetMode="External"/><Relationship Id="rId838" Type="http://schemas.openxmlformats.org/officeDocument/2006/relationships/hyperlink" Target="https://www.procyclingstats.com/rider/nicolas-vinokurov" TargetMode="External"/><Relationship Id="rId1023" Type="http://schemas.openxmlformats.org/officeDocument/2006/relationships/hyperlink" Target="https://www.procyclingstats.com/rider/gerard-ledesma" TargetMode="External"/><Relationship Id="rId172" Type="http://schemas.openxmlformats.org/officeDocument/2006/relationships/hyperlink" Target="https://www.procyclingstats.com/rider/anthony-turgis" TargetMode="External"/><Relationship Id="rId477" Type="http://schemas.openxmlformats.org/officeDocument/2006/relationships/hyperlink" Target="https://www.procyclingstats.com/rider/alexis-guerin" TargetMode="External"/><Relationship Id="rId600" Type="http://schemas.openxmlformats.org/officeDocument/2006/relationships/hyperlink" Target="https://www.procyclingstats.com/rider/mohamad-izzat-hilmi-abdul-halil" TargetMode="External"/><Relationship Id="rId684" Type="http://schemas.openxmlformats.org/officeDocument/2006/relationships/hyperlink" Target="https://www.procyclingstats.com/rider/filip-gruszczynski" TargetMode="External"/><Relationship Id="rId337" Type="http://schemas.openxmlformats.org/officeDocument/2006/relationships/hyperlink" Target="https://www.procyclingstats.com/rider/gianmarco-garofoli" TargetMode="External"/><Relationship Id="rId891" Type="http://schemas.openxmlformats.org/officeDocument/2006/relationships/hyperlink" Target="https://www.procyclingstats.com/rider/jose-luis-faura-asensio" TargetMode="External"/><Relationship Id="rId905" Type="http://schemas.openxmlformats.org/officeDocument/2006/relationships/hyperlink" Target="https://www.procyclingstats.com/rider/cesare-chesini" TargetMode="External"/><Relationship Id="rId989" Type="http://schemas.openxmlformats.org/officeDocument/2006/relationships/hyperlink" Target="https://www.procyclingstats.com/rider/mauro-cuylits" TargetMode="External"/><Relationship Id="rId34" Type="http://schemas.openxmlformats.org/officeDocument/2006/relationships/hyperlink" Target="https://www.procyclingstats.com/rider/julian-alaphilippe" TargetMode="External"/><Relationship Id="rId544" Type="http://schemas.openxmlformats.org/officeDocument/2006/relationships/hyperlink" Target="https://www.procyclingstats.com/rider/luca-colnaghi" TargetMode="External"/><Relationship Id="rId751" Type="http://schemas.openxmlformats.org/officeDocument/2006/relationships/hyperlink" Target="https://www.procyclingstats.com/rider/sergio-meris" TargetMode="External"/><Relationship Id="rId849" Type="http://schemas.openxmlformats.org/officeDocument/2006/relationships/hyperlink" Target="https://www.procyclingstats.com/rider/balint-feldhoffer" TargetMode="External"/><Relationship Id="rId183" Type="http://schemas.openxmlformats.org/officeDocument/2006/relationships/hyperlink" Target="https://www.procyclingstats.com/rider/victor-lafay" TargetMode="External"/><Relationship Id="rId390" Type="http://schemas.openxmlformats.org/officeDocument/2006/relationships/hyperlink" Target="https://www.procyclingstats.com/rider/mattia-bais" TargetMode="External"/><Relationship Id="rId404" Type="http://schemas.openxmlformats.org/officeDocument/2006/relationships/hyperlink" Target="https://www.procyclingstats.com/rider/artem-nych" TargetMode="External"/><Relationship Id="rId611" Type="http://schemas.openxmlformats.org/officeDocument/2006/relationships/hyperlink" Target="https://www.procyclingstats.com/rider/kevin-avoine" TargetMode="External"/><Relationship Id="rId1034" Type="http://schemas.openxmlformats.org/officeDocument/2006/relationships/hyperlink" Target="https://www.procyclingstats.com/rider/george-peden" TargetMode="External"/><Relationship Id="rId250" Type="http://schemas.openxmlformats.org/officeDocument/2006/relationships/hyperlink" Target="https://www.procyclingstats.com/rider/frederik-wandahl" TargetMode="External"/><Relationship Id="rId488" Type="http://schemas.openxmlformats.org/officeDocument/2006/relationships/hyperlink" Target="https://www.procyclingstats.com/rider/jordi-lopez-caravaca" TargetMode="External"/><Relationship Id="rId695" Type="http://schemas.openxmlformats.org/officeDocument/2006/relationships/hyperlink" Target="https://www.procyclingstats.com/rider/goncalo-leaca" TargetMode="External"/><Relationship Id="rId709" Type="http://schemas.openxmlformats.org/officeDocument/2006/relationships/hyperlink" Target="https://www.procyclingstats.com/rider/gianluca-pollefliet" TargetMode="External"/><Relationship Id="rId916" Type="http://schemas.openxmlformats.org/officeDocument/2006/relationships/hyperlink" Target="https://www.procyclingstats.com/rider/petros-mengs" TargetMode="External"/><Relationship Id="rId45" Type="http://schemas.openxmlformats.org/officeDocument/2006/relationships/hyperlink" Target="https://www.procyclingstats.com/rider/valentin-madouas" TargetMode="External"/><Relationship Id="rId110" Type="http://schemas.openxmlformats.org/officeDocument/2006/relationships/hyperlink" Target="https://www.procyclingstats.com/rider/matthew-riccitello" TargetMode="External"/><Relationship Id="rId348" Type="http://schemas.openxmlformats.org/officeDocument/2006/relationships/hyperlink" Target="https://www.procyclingstats.com/rider/lander-loockx" TargetMode="External"/><Relationship Id="rId555" Type="http://schemas.openxmlformats.org/officeDocument/2006/relationships/hyperlink" Target="https://www.procyclingstats.com/rider/jonas-rapp" TargetMode="External"/><Relationship Id="rId762" Type="http://schemas.openxmlformats.org/officeDocument/2006/relationships/hyperlink" Target="https://www.procyclingstats.com/rider/lorrenzo-manzin" TargetMode="External"/><Relationship Id="rId194" Type="http://schemas.openxmlformats.org/officeDocument/2006/relationships/hyperlink" Target="https://www.procyclingstats.com/rider/aaron-gate" TargetMode="External"/><Relationship Id="rId208" Type="http://schemas.openxmlformats.org/officeDocument/2006/relationships/hyperlink" Target="https://www.procyclingstats.com/rider/axel-laurance" TargetMode="External"/><Relationship Id="rId415" Type="http://schemas.openxmlformats.org/officeDocument/2006/relationships/hyperlink" Target="https://www.procyclingstats.com/rider/ibon-ruiz" TargetMode="External"/><Relationship Id="rId622" Type="http://schemas.openxmlformats.org/officeDocument/2006/relationships/hyperlink" Target="https://www.procyclingstats.com/rider/giovanni-carboni" TargetMode="External"/><Relationship Id="rId1045" Type="http://schemas.openxmlformats.org/officeDocument/2006/relationships/hyperlink" Target="https://www.procyclingstats.com/rider/markus-maeuibo" TargetMode="External"/><Relationship Id="rId261" Type="http://schemas.openxmlformats.org/officeDocument/2006/relationships/hyperlink" Target="https://www.procyclingstats.com/rider/marco-frigo" TargetMode="External"/><Relationship Id="rId499" Type="http://schemas.openxmlformats.org/officeDocument/2006/relationships/hyperlink" Target="https://www.procyclingstats.com/rider/kenneth-van-rooy" TargetMode="External"/><Relationship Id="rId927" Type="http://schemas.openxmlformats.org/officeDocument/2006/relationships/hyperlink" Target="https://www.procyclingstats.com/rider/henrique-bravo1" TargetMode="External"/><Relationship Id="rId56" Type="http://schemas.openxmlformats.org/officeDocument/2006/relationships/hyperlink" Target="https://www.procyclingstats.com/rider/romain-gregoire1" TargetMode="External"/><Relationship Id="rId359" Type="http://schemas.openxmlformats.org/officeDocument/2006/relationships/hyperlink" Target="https://www.procyclingstats.com/rider/andrea-bagioli" TargetMode="External"/><Relationship Id="rId566" Type="http://schemas.openxmlformats.org/officeDocument/2006/relationships/hyperlink" Target="https://www.procyclingstats.com/rider/brady-gilmore" TargetMode="External"/><Relationship Id="rId773" Type="http://schemas.openxmlformats.org/officeDocument/2006/relationships/hyperlink" Target="https://www.procyclingstats.com/rider/michiel-coppens" TargetMode="External"/><Relationship Id="rId121" Type="http://schemas.openxmlformats.org/officeDocument/2006/relationships/hyperlink" Target="https://www.procyclingstats.com/rider/jan-christen" TargetMode="External"/><Relationship Id="rId219" Type="http://schemas.openxmlformats.org/officeDocument/2006/relationships/hyperlink" Target="https://www.procyclingstats.com/rider/davide-de-pretto" TargetMode="External"/><Relationship Id="rId426" Type="http://schemas.openxmlformats.org/officeDocument/2006/relationships/hyperlink" Target="https://www.procyclingstats.com/rider/hugh-carthy" TargetMode="External"/><Relationship Id="rId633" Type="http://schemas.openxmlformats.org/officeDocument/2006/relationships/hyperlink" Target="https://www.procyclingstats.com/rider/mikel-retegi" TargetMode="External"/><Relationship Id="rId980" Type="http://schemas.openxmlformats.org/officeDocument/2006/relationships/hyperlink" Target="https://www.procyclingstats.com/rider/alexandre-kess" TargetMode="External"/><Relationship Id="rId1056" Type="http://schemas.openxmlformats.org/officeDocument/2006/relationships/hyperlink" Target="https://www.procyclingstats.com/rider/kaden-groves" TargetMode="External"/><Relationship Id="rId840" Type="http://schemas.openxmlformats.org/officeDocument/2006/relationships/hyperlink" Target="https://www.procyclingstats.com/rider/artem-shmidt" TargetMode="External"/><Relationship Id="rId938" Type="http://schemas.openxmlformats.org/officeDocument/2006/relationships/hyperlink" Target="https://www.procyclingstats.com/rider/carlos-garcia-pierna" TargetMode="External"/><Relationship Id="rId67" Type="http://schemas.openxmlformats.org/officeDocument/2006/relationships/hyperlink" Target="https://www.procyclingstats.com/rider/dylan-groenewegen" TargetMode="External"/><Relationship Id="rId272" Type="http://schemas.openxmlformats.org/officeDocument/2006/relationships/hyperlink" Target="https://www.procyclingstats.com/rider/carlos-canal" TargetMode="External"/><Relationship Id="rId577" Type="http://schemas.openxmlformats.org/officeDocument/2006/relationships/hyperlink" Target="https://www.procyclingstats.com/rider/martijn-rasenberg" TargetMode="External"/><Relationship Id="rId700" Type="http://schemas.openxmlformats.org/officeDocument/2006/relationships/hyperlink" Target="https://www.procyclingstats.com/rider/karsten-larsen-feldmann" TargetMode="External"/><Relationship Id="rId132" Type="http://schemas.openxmlformats.org/officeDocument/2006/relationships/hyperlink" Target="https://www.procyclingstats.com/rider/vincenzo-albanese" TargetMode="External"/><Relationship Id="rId784" Type="http://schemas.openxmlformats.org/officeDocument/2006/relationships/hyperlink" Target="https://www.procyclingstats.com/rider/andreas-stokbro" TargetMode="External"/><Relationship Id="rId991" Type="http://schemas.openxmlformats.org/officeDocument/2006/relationships/hyperlink" Target="https://www.procyclingstats.com/rider/charlie-meredith" TargetMode="External"/><Relationship Id="rId1067" Type="http://schemas.openxmlformats.org/officeDocument/2006/relationships/hyperlink" Target="https://www.procyclingstats.com/rider/quinn-simmons" TargetMode="External"/><Relationship Id="rId437" Type="http://schemas.openxmlformats.org/officeDocument/2006/relationships/hyperlink" Target="https://www.procyclingstats.com/rider/edward-theuns" TargetMode="External"/><Relationship Id="rId644" Type="http://schemas.openxmlformats.org/officeDocument/2006/relationships/hyperlink" Target="https://www.procyclingstats.com/rider/bogdan-zabelinskiy" TargetMode="External"/><Relationship Id="rId851" Type="http://schemas.openxmlformats.org/officeDocument/2006/relationships/hyperlink" Target="https://www.procyclingstats.com/rider/cedrik-bakke-christophersen" TargetMode="External"/><Relationship Id="rId283" Type="http://schemas.openxmlformats.org/officeDocument/2006/relationships/hyperlink" Target="https://www.procyclingstats.com/rider/lennard-kamna" TargetMode="External"/><Relationship Id="rId490" Type="http://schemas.openxmlformats.org/officeDocument/2006/relationships/hyperlink" Target="https://www.procyclingstats.com/rider/german-nicolas-tivani-perez" TargetMode="External"/><Relationship Id="rId504" Type="http://schemas.openxmlformats.org/officeDocument/2006/relationships/hyperlink" Target="https://www.procyclingstats.com/rider/hannes-wilksch" TargetMode="External"/><Relationship Id="rId711" Type="http://schemas.openxmlformats.org/officeDocument/2006/relationships/hyperlink" Target="https://www.procyclingstats.com/rider/robert-donaldson" TargetMode="External"/><Relationship Id="rId949" Type="http://schemas.openxmlformats.org/officeDocument/2006/relationships/hyperlink" Target="https://www.procyclingstats.com/rider/colby-simmons" TargetMode="External"/><Relationship Id="rId78" Type="http://schemas.openxmlformats.org/officeDocument/2006/relationships/hyperlink" Target="https://www.procyclingstats.com/rider/ben-healy" TargetMode="External"/><Relationship Id="rId143" Type="http://schemas.openxmlformats.org/officeDocument/2006/relationships/hyperlink" Target="https://www.procyclingstats.com/rider/clement-berthet" TargetMode="External"/><Relationship Id="rId350" Type="http://schemas.openxmlformats.org/officeDocument/2006/relationships/hyperlink" Target="https://www.procyclingstats.com/rider/max-walker" TargetMode="External"/><Relationship Id="rId588" Type="http://schemas.openxmlformats.org/officeDocument/2006/relationships/hyperlink" Target="https://www.procyclingstats.com/rider/marc-brustenga-masague" TargetMode="External"/><Relationship Id="rId795" Type="http://schemas.openxmlformats.org/officeDocument/2006/relationships/hyperlink" Target="https://www.procyclingstats.com/rider/davide-donati" TargetMode="External"/><Relationship Id="rId809" Type="http://schemas.openxmlformats.org/officeDocument/2006/relationships/hyperlink" Target="https://www.procyclingstats.com/rider/alberto-monti" TargetMode="External"/><Relationship Id="rId9" Type="http://schemas.openxmlformats.org/officeDocument/2006/relationships/hyperlink" Target="https://www.procyclingstats.com/rider/wout-van-aert" TargetMode="External"/><Relationship Id="rId210" Type="http://schemas.openxmlformats.org/officeDocument/2006/relationships/hyperlink" Target="https://www.procyclingstats.com/rider/michael-valgren-andersen" TargetMode="External"/><Relationship Id="rId448" Type="http://schemas.openxmlformats.org/officeDocument/2006/relationships/hyperlink" Target="https://www.procyclingstats.com/rider/valentin-ferron" TargetMode="External"/><Relationship Id="rId655" Type="http://schemas.openxmlformats.org/officeDocument/2006/relationships/hyperlink" Target="https://www.procyclingstats.com/rider/michiel-lambrecht" TargetMode="External"/><Relationship Id="rId862" Type="http://schemas.openxmlformats.org/officeDocument/2006/relationships/hyperlink" Target="https://www.procyclingstats.com/rider/even-yemane" TargetMode="External"/><Relationship Id="rId1078" Type="http://schemas.openxmlformats.org/officeDocument/2006/relationships/hyperlink" Target="https://www.procyclingstats.com/rider/ben-tulett" TargetMode="External"/><Relationship Id="rId294" Type="http://schemas.openxmlformats.org/officeDocument/2006/relationships/hyperlink" Target="https://www.procyclingstats.com/rider/alessandro-tonelli" TargetMode="External"/><Relationship Id="rId308" Type="http://schemas.openxmlformats.org/officeDocument/2006/relationships/hyperlink" Target="https://www.procyclingstats.com/rider/chris-hamilton" TargetMode="External"/><Relationship Id="rId515" Type="http://schemas.openxmlformats.org/officeDocument/2006/relationships/hyperlink" Target="https://www.procyclingstats.com/rider/yuma-koishi" TargetMode="External"/><Relationship Id="rId722" Type="http://schemas.openxmlformats.org/officeDocument/2006/relationships/hyperlink" Target="https://www.procyclingstats.com/rider/davide-toneatti" TargetMode="External"/><Relationship Id="rId89" Type="http://schemas.openxmlformats.org/officeDocument/2006/relationships/hyperlink" Target="https://www.procyclingstats.com/rider/danny-van-poppel" TargetMode="External"/><Relationship Id="rId154" Type="http://schemas.openxmlformats.org/officeDocument/2006/relationships/hyperlink" Target="https://www.procyclingstats.com/rider/nairo-quintana" TargetMode="External"/><Relationship Id="rId361" Type="http://schemas.openxmlformats.org/officeDocument/2006/relationships/hyperlink" Target="https://www.procyclingstats.com/rider/emanuel-buchmann" TargetMode="External"/><Relationship Id="rId599" Type="http://schemas.openxmlformats.org/officeDocument/2006/relationships/hyperlink" Target="https://www.procyclingstats.com/rider/ahmet-orken" TargetMode="External"/><Relationship Id="rId1005" Type="http://schemas.openxmlformats.org/officeDocument/2006/relationships/hyperlink" Target="https://www.procyclingstats.com/rider/jeroen-meijers" TargetMode="External"/><Relationship Id="rId459" Type="http://schemas.openxmlformats.org/officeDocument/2006/relationships/hyperlink" Target="https://www.procyclingstats.com/rider/saeid-safarzadeh" TargetMode="External"/><Relationship Id="rId666" Type="http://schemas.openxmlformats.org/officeDocument/2006/relationships/hyperlink" Target="https://www.procyclingstats.com/rider/alessandro-romele" TargetMode="External"/><Relationship Id="rId873" Type="http://schemas.openxmlformats.org/officeDocument/2006/relationships/hyperlink" Target="https://www.procyclingstats.com/rider/dominik-neuman" TargetMode="External"/><Relationship Id="rId16" Type="http://schemas.openxmlformats.org/officeDocument/2006/relationships/hyperlink" Target="https://www.procyclingstats.com/rider/adam-yates" TargetMode="External"/><Relationship Id="rId221" Type="http://schemas.openxmlformats.org/officeDocument/2006/relationships/hyperlink" Target="https://www.procyclingstats.com/rider/jelte-krijnsen" TargetMode="External"/><Relationship Id="rId319" Type="http://schemas.openxmlformats.org/officeDocument/2006/relationships/hyperlink" Target="https://www.procyclingstats.com/rider/eric-antonio-fagundez" TargetMode="External"/><Relationship Id="rId526" Type="http://schemas.openxmlformats.org/officeDocument/2006/relationships/hyperlink" Target="https://www.procyclingstats.com/rider/johan-meens" TargetMode="External"/><Relationship Id="rId733" Type="http://schemas.openxmlformats.org/officeDocument/2006/relationships/hyperlink" Target="https://www.procyclingstats.com/rider/albert-withen-philipsen" TargetMode="External"/><Relationship Id="rId940" Type="http://schemas.openxmlformats.org/officeDocument/2006/relationships/hyperlink" Target="https://www.procyclingstats.com/rider/geoffrey-bouchard" TargetMode="External"/><Relationship Id="rId1016" Type="http://schemas.openxmlformats.org/officeDocument/2006/relationships/hyperlink" Target="https://www.procyclingstats.com/rider/zeb-kyffin" TargetMode="External"/><Relationship Id="rId165" Type="http://schemas.openxmlformats.org/officeDocument/2006/relationships/hyperlink" Target="https://www.procyclingstats.com/rider/louis-meintjes" TargetMode="External"/><Relationship Id="rId372" Type="http://schemas.openxmlformats.org/officeDocument/2006/relationships/hyperlink" Target="https://www.procyclingstats.com/rider/pascal-eenkhoorn" TargetMode="External"/><Relationship Id="rId677" Type="http://schemas.openxmlformats.org/officeDocument/2006/relationships/hyperlink" Target="https://www.procyclingstats.com/rider/rodrigo-alvarez" TargetMode="External"/><Relationship Id="rId800" Type="http://schemas.openxmlformats.org/officeDocument/2006/relationships/hyperlink" Target="https://www.procyclingstats.com/rider/danny-van-der-tuuk" TargetMode="External"/><Relationship Id="rId232" Type="http://schemas.openxmlformats.org/officeDocument/2006/relationships/hyperlink" Target="https://www.procyclingstats.com/rider/patrick-konrad" TargetMode="External"/><Relationship Id="rId884" Type="http://schemas.openxmlformats.org/officeDocument/2006/relationships/hyperlink" Target="https://www.procyclingstats.com/rider/tom-crabbe" TargetMode="External"/><Relationship Id="rId27" Type="http://schemas.openxmlformats.org/officeDocument/2006/relationships/hyperlink" Target="https://www.procyclingstats.com/rider/daniel-felipe-martinez" TargetMode="External"/><Relationship Id="rId537" Type="http://schemas.openxmlformats.org/officeDocument/2006/relationships/hyperlink" Target="https://www.procyclingstats.com/rider/lucas-de-rossi" TargetMode="External"/><Relationship Id="rId744" Type="http://schemas.openxmlformats.org/officeDocument/2006/relationships/hyperlink" Target="https://www.procyclingstats.com/rider/oliver-knight" TargetMode="External"/><Relationship Id="rId951" Type="http://schemas.openxmlformats.org/officeDocument/2006/relationships/hyperlink" Target="https://www.procyclingstats.com/rider/tomasz-budzinski" TargetMode="External"/><Relationship Id="rId80" Type="http://schemas.openxmlformats.org/officeDocument/2006/relationships/hyperlink" Target="https://www.procyclingstats.com/rider/soren-waerenskjold" TargetMode="External"/><Relationship Id="rId176" Type="http://schemas.openxmlformats.org/officeDocument/2006/relationships/hyperlink" Target="https://www.procyclingstats.com/rider/jack-haig" TargetMode="External"/><Relationship Id="rId383" Type="http://schemas.openxmlformats.org/officeDocument/2006/relationships/hyperlink" Target="https://www.procyclingstats.com/rider/mirco-maestri" TargetMode="External"/><Relationship Id="rId590" Type="http://schemas.openxmlformats.org/officeDocument/2006/relationships/hyperlink" Target="https://www.procyclingstats.com/rider/giacomo-villa" TargetMode="External"/><Relationship Id="rId604" Type="http://schemas.openxmlformats.org/officeDocument/2006/relationships/hyperlink" Target="https://www.procyclingstats.com/rider/lorenzo-quartucci2" TargetMode="External"/><Relationship Id="rId811" Type="http://schemas.openxmlformats.org/officeDocument/2006/relationships/hyperlink" Target="https://www.procyclingstats.com/rider/julius-van-den-berg" TargetMode="External"/><Relationship Id="rId1027" Type="http://schemas.openxmlformats.org/officeDocument/2006/relationships/hyperlink" Target="https://www.procyclingstats.com/rider/juan-pedro-lozano" TargetMode="External"/><Relationship Id="rId243" Type="http://schemas.openxmlformats.org/officeDocument/2006/relationships/hyperlink" Target="https://www.procyclingstats.com/rider/rui-oliveira" TargetMode="External"/><Relationship Id="rId450" Type="http://schemas.openxmlformats.org/officeDocument/2006/relationships/hyperlink" Target="https://www.procyclingstats.com/rider/jakub-otruba" TargetMode="External"/><Relationship Id="rId688" Type="http://schemas.openxmlformats.org/officeDocument/2006/relationships/hyperlink" Target="https://www.procyclingstats.com/rider/matteo-scalco" TargetMode="External"/><Relationship Id="rId895" Type="http://schemas.openxmlformats.org/officeDocument/2006/relationships/hyperlink" Target="https://www.procyclingstats.com/rider/matisse-van-kerckhove" TargetMode="External"/><Relationship Id="rId909" Type="http://schemas.openxmlformats.org/officeDocument/2006/relationships/hyperlink" Target="https://www.procyclingstats.com/rider/alvaro-sagrado" TargetMode="External"/><Relationship Id="rId1080" Type="http://schemas.openxmlformats.org/officeDocument/2006/relationships/hyperlink" Target="https://www.procyclingstats.com/rider/nicolas-prodhomme" TargetMode="External"/><Relationship Id="rId38" Type="http://schemas.openxmlformats.org/officeDocument/2006/relationships/hyperlink" Target="https://www.procyclingstats.com/rider/lennert-van-eetvelt" TargetMode="External"/><Relationship Id="rId103" Type="http://schemas.openxmlformats.org/officeDocument/2006/relationships/hyperlink" Target="https://www.procyclingstats.com/rider/aurelien-paret-peintre" TargetMode="External"/><Relationship Id="rId310" Type="http://schemas.openxmlformats.org/officeDocument/2006/relationships/hyperlink" Target="https://www.procyclingstats.com/rider/walter-vargas" TargetMode="External"/><Relationship Id="rId548" Type="http://schemas.openxmlformats.org/officeDocument/2006/relationships/hyperlink" Target="https://www.procyclingstats.com/rider/jules-hesters" TargetMode="External"/><Relationship Id="rId755" Type="http://schemas.openxmlformats.org/officeDocument/2006/relationships/hyperlink" Target="https://www.procyclingstats.com/rider/dorde-duric" TargetMode="External"/><Relationship Id="rId962" Type="http://schemas.openxmlformats.org/officeDocument/2006/relationships/hyperlink" Target="https://www.procyclingstats.com/rider/jack-makohon" TargetMode="External"/><Relationship Id="rId91" Type="http://schemas.openxmlformats.org/officeDocument/2006/relationships/hyperlink" Target="https://www.procyclingstats.com/rider/jasper-stuyven" TargetMode="External"/><Relationship Id="rId187" Type="http://schemas.openxmlformats.org/officeDocument/2006/relationships/hyperlink" Target="https://www.procyclingstats.com/rider/jason-tesson" TargetMode="External"/><Relationship Id="rId394" Type="http://schemas.openxmlformats.org/officeDocument/2006/relationships/hyperlink" Target="https://www.procyclingstats.com/rider/mats-wenzel" TargetMode="External"/><Relationship Id="rId408" Type="http://schemas.openxmlformats.org/officeDocument/2006/relationships/hyperlink" Target="https://www.procyclingstats.com/rider/liam-slock" TargetMode="External"/><Relationship Id="rId615" Type="http://schemas.openxmlformats.org/officeDocument/2006/relationships/hyperlink" Target="https://www.procyclingstats.com/rider/jordan-labrosse" TargetMode="External"/><Relationship Id="rId822" Type="http://schemas.openxmlformats.org/officeDocument/2006/relationships/hyperlink" Target="https://www.procyclingstats.com/rider/james-shaw" TargetMode="External"/><Relationship Id="rId1038" Type="http://schemas.openxmlformats.org/officeDocument/2006/relationships/hyperlink" Target="https://www.procyclingstats.com/rider/kevin-david-castillo-miranda" TargetMode="External"/><Relationship Id="rId254" Type="http://schemas.openxmlformats.org/officeDocument/2006/relationships/hyperlink" Target="https://www.procyclingstats.com/rider/matteo-moschetti" TargetMode="External"/><Relationship Id="rId699" Type="http://schemas.openxmlformats.org/officeDocument/2006/relationships/hyperlink" Target="https://www.procyclingstats.com/rider/theo-delacroix" TargetMode="External"/><Relationship Id="rId49" Type="http://schemas.openxmlformats.org/officeDocument/2006/relationships/hyperlink" Target="https://www.procyclingstats.com/rider/alex-aranburu" TargetMode="External"/><Relationship Id="rId114" Type="http://schemas.openxmlformats.org/officeDocument/2006/relationships/hyperlink" Target="https://www.procyclingstats.com/rider/edoardo-affini" TargetMode="External"/><Relationship Id="rId461" Type="http://schemas.openxmlformats.org/officeDocument/2006/relationships/hyperlink" Target="https://www.procyclingstats.com/rider/josef-cerny" TargetMode="External"/><Relationship Id="rId559" Type="http://schemas.openxmlformats.org/officeDocument/2006/relationships/hyperlink" Target="https://www.procyclingstats.com/rider/enzo-paleni" TargetMode="External"/><Relationship Id="rId766" Type="http://schemas.openxmlformats.org/officeDocument/2006/relationships/hyperlink" Target="https://www.procyclingstats.com/rider/shemu-nsengiyumva" TargetMode="External"/><Relationship Id="rId198" Type="http://schemas.openxmlformats.org/officeDocument/2006/relationships/hyperlink" Target="https://www.procyclingstats.com/rider/orluis-aular" TargetMode="External"/><Relationship Id="rId321" Type="http://schemas.openxmlformats.org/officeDocument/2006/relationships/hyperlink" Target="https://www.procyclingstats.com/rider/mathys-rondel" TargetMode="External"/><Relationship Id="rId419" Type="http://schemas.openxmlformats.org/officeDocument/2006/relationships/hyperlink" Target="https://www.procyclingstats.com/rider/gijs-leemreize" TargetMode="External"/><Relationship Id="rId626" Type="http://schemas.openxmlformats.org/officeDocument/2006/relationships/hyperlink" Target="https://www.procyclingstats.com/rider/noa-isidore" TargetMode="External"/><Relationship Id="rId973" Type="http://schemas.openxmlformats.org/officeDocument/2006/relationships/hyperlink" Target="https://www.procyclingstats.com/rider/eliott-boulet" TargetMode="External"/><Relationship Id="rId1049" Type="http://schemas.openxmlformats.org/officeDocument/2006/relationships/hyperlink" Target="https://www.procyclingstats.com/rider/haoyu-su" TargetMode="External"/><Relationship Id="rId833" Type="http://schemas.openxmlformats.org/officeDocument/2006/relationships/hyperlink" Target="https://www.procyclingstats.com/rider/fran-miholjevic" TargetMode="External"/><Relationship Id="rId265" Type="http://schemas.openxmlformats.org/officeDocument/2006/relationships/hyperlink" Target="https://www.procyclingstats.com/rider/mikel-bizkarra" TargetMode="External"/><Relationship Id="rId472" Type="http://schemas.openxmlformats.org/officeDocument/2006/relationships/hyperlink" Target="https://www.procyclingstats.com/rider/jens-reynders" TargetMode="External"/><Relationship Id="rId900" Type="http://schemas.openxmlformats.org/officeDocument/2006/relationships/hyperlink" Target="https://www.procyclingstats.com/rider/sebastian-putz" TargetMode="External"/><Relationship Id="rId125" Type="http://schemas.openxmlformats.org/officeDocument/2006/relationships/hyperlink" Target="https://www.procyclingstats.com/rider/victor-campenaerts" TargetMode="External"/><Relationship Id="rId332" Type="http://schemas.openxmlformats.org/officeDocument/2006/relationships/hyperlink" Target="https://www.procyclingstats.com/rider/tim-torn-teutenberg" TargetMode="External"/><Relationship Id="rId777" Type="http://schemas.openxmlformats.org/officeDocument/2006/relationships/hyperlink" Target="https://www.procyclingstats.com/rider/simone-raccani" TargetMode="External"/><Relationship Id="rId984" Type="http://schemas.openxmlformats.org/officeDocument/2006/relationships/hyperlink" Target="https://www.procyclingstats.com/rider/patryk-goszczurny" TargetMode="External"/><Relationship Id="rId637" Type="http://schemas.openxmlformats.org/officeDocument/2006/relationships/hyperlink" Target="https://www.procyclingstats.com/rider/oliver-mattheis" TargetMode="External"/><Relationship Id="rId844" Type="http://schemas.openxmlformats.org/officeDocument/2006/relationships/hyperlink" Target="https://www.procyclingstats.com/rider/lucas-boniface" TargetMode="External"/><Relationship Id="rId276" Type="http://schemas.openxmlformats.org/officeDocument/2006/relationships/hyperlink" Target="https://www.procyclingstats.com/rider/filippo-magli2" TargetMode="External"/><Relationship Id="rId483" Type="http://schemas.openxmlformats.org/officeDocument/2006/relationships/hyperlink" Target="https://www.procyclingstats.com/rider/david-dekker" TargetMode="External"/><Relationship Id="rId690" Type="http://schemas.openxmlformats.org/officeDocument/2006/relationships/hyperlink" Target="https://www.procyclingstats.com/rider/maxime-decomble" TargetMode="External"/><Relationship Id="rId704" Type="http://schemas.openxmlformats.org/officeDocument/2006/relationships/hyperlink" Target="https://www.procyclingstats.com/rider/michael-leonard1" TargetMode="External"/><Relationship Id="rId911" Type="http://schemas.openxmlformats.org/officeDocument/2006/relationships/hyperlink" Target="https://www.procyclingstats.com/rider/jose-maria-garcia" TargetMode="External"/><Relationship Id="rId40" Type="http://schemas.openxmlformats.org/officeDocument/2006/relationships/hyperlink" Target="https://www.procyclingstats.com/rider/isaac-del-toro" TargetMode="External"/><Relationship Id="rId136" Type="http://schemas.openxmlformats.org/officeDocument/2006/relationships/hyperlink" Target="https://www.procyclingstats.com/rider/clement-champoussin" TargetMode="External"/><Relationship Id="rId343" Type="http://schemas.openxmlformats.org/officeDocument/2006/relationships/hyperlink" Target="https://www.procyclingstats.com/rider/simon-dehairs" TargetMode="External"/><Relationship Id="rId550" Type="http://schemas.openxmlformats.org/officeDocument/2006/relationships/hyperlink" Target="https://www.procyclingstats.com/rider/julius-johansen" TargetMode="External"/><Relationship Id="rId788" Type="http://schemas.openxmlformats.org/officeDocument/2006/relationships/hyperlink" Target="https://www.procyclingstats.com/rider/wan-abdul-rahman-hamdan" TargetMode="External"/><Relationship Id="rId995" Type="http://schemas.openxmlformats.org/officeDocument/2006/relationships/hyperlink" Target="https://www.procyclingstats.com/rider/shiki-kuroeda" TargetMode="External"/><Relationship Id="rId203" Type="http://schemas.openxmlformats.org/officeDocument/2006/relationships/hyperlink" Target="https://www.procyclingstats.com/rider/anders-foldager" TargetMode="External"/><Relationship Id="rId648" Type="http://schemas.openxmlformats.org/officeDocument/2006/relationships/hyperlink" Target="https://www.procyclingstats.com/rider/rait-arm" TargetMode="External"/><Relationship Id="rId855" Type="http://schemas.openxmlformats.org/officeDocument/2006/relationships/hyperlink" Target="https://www.procyclingstats.com/rider/keegan-swirbul" TargetMode="External"/><Relationship Id="rId1040" Type="http://schemas.openxmlformats.org/officeDocument/2006/relationships/hyperlink" Target="https://www.procyclingstats.com/rider/paul-wright" TargetMode="External"/><Relationship Id="rId287" Type="http://schemas.openxmlformats.org/officeDocument/2006/relationships/hyperlink" Target="https://www.procyclingstats.com/rider/tao-geoghegan-hart" TargetMode="External"/><Relationship Id="rId410" Type="http://schemas.openxmlformats.org/officeDocument/2006/relationships/hyperlink" Target="https://www.procyclingstats.com/rider/jakob-soderqvist" TargetMode="External"/><Relationship Id="rId494" Type="http://schemas.openxmlformats.org/officeDocument/2006/relationships/hyperlink" Target="https://www.procyclingstats.com/rider/jesus-david-pena-jimenez" TargetMode="External"/><Relationship Id="rId508" Type="http://schemas.openxmlformats.org/officeDocument/2006/relationships/hyperlink" Target="https://www.procyclingstats.com/rider/arjen-livyns" TargetMode="External"/><Relationship Id="rId715" Type="http://schemas.openxmlformats.org/officeDocument/2006/relationships/hyperlink" Target="https://www.procyclingstats.com/rider/janos-pelikan" TargetMode="External"/><Relationship Id="rId922" Type="http://schemas.openxmlformats.org/officeDocument/2006/relationships/hyperlink" Target="https://www.procyclingstats.com/rider/mateo-pablo-ramirez" TargetMode="External"/><Relationship Id="rId147" Type="http://schemas.openxmlformats.org/officeDocument/2006/relationships/hyperlink" Target="https://www.procyclingstats.com/rider/cristian-scaroni" TargetMode="External"/><Relationship Id="rId354" Type="http://schemas.openxmlformats.org/officeDocument/2006/relationships/hyperlink" Target="https://www.procyclingstats.com/rider/koen-bouwman" TargetMode="External"/><Relationship Id="rId799" Type="http://schemas.openxmlformats.org/officeDocument/2006/relationships/hyperlink" Target="https://www.procyclingstats.com/rider/nicolas-alustiza" TargetMode="External"/><Relationship Id="rId51" Type="http://schemas.openxmlformats.org/officeDocument/2006/relationships/hyperlink" Target="https://www.procyclingstats.com/rider/jordi-meeus" TargetMode="External"/><Relationship Id="rId561" Type="http://schemas.openxmlformats.org/officeDocument/2006/relationships/hyperlink" Target="https://www.procyclingstats.com/rider/marcus-sander-hansen" TargetMode="External"/><Relationship Id="rId659" Type="http://schemas.openxmlformats.org/officeDocument/2006/relationships/hyperlink" Target="https://www.procyclingstats.com/rider/anze-ravbar" TargetMode="External"/><Relationship Id="rId866" Type="http://schemas.openxmlformats.org/officeDocument/2006/relationships/hyperlink" Target="https://www.procyclingstats.com/rider/ali-labib-shotorban" TargetMode="External"/><Relationship Id="rId214" Type="http://schemas.openxmlformats.org/officeDocument/2006/relationships/hyperlink" Target="https://www.procyclingstats.com/rider/brandon-smith-rivera-vargas" TargetMode="External"/><Relationship Id="rId298" Type="http://schemas.openxmlformats.org/officeDocument/2006/relationships/hyperlink" Target="https://www.procyclingstats.com/rider/simon-carr" TargetMode="External"/><Relationship Id="rId421" Type="http://schemas.openxmlformats.org/officeDocument/2006/relationships/hyperlink" Target="https://www.procyclingstats.com/rider/pau-marti-soriano" TargetMode="External"/><Relationship Id="rId519" Type="http://schemas.openxmlformats.org/officeDocument/2006/relationships/hyperlink" Target="https://www.procyclingstats.com/rider/attilio-viviani" TargetMode="External"/><Relationship Id="rId1051" Type="http://schemas.openxmlformats.org/officeDocument/2006/relationships/hyperlink" Target="https://www.procyclingstats.com/rider/eder-frayre" TargetMode="External"/><Relationship Id="rId158" Type="http://schemas.openxmlformats.org/officeDocument/2006/relationships/hyperlink" Target="https://www.procyclingstats.com/rider/pierre-gautherat" TargetMode="External"/><Relationship Id="rId726" Type="http://schemas.openxmlformats.org/officeDocument/2006/relationships/hyperlink" Target="https://www.procyclingstats.com/rider/markel-beloki" TargetMode="External"/><Relationship Id="rId933" Type="http://schemas.openxmlformats.org/officeDocument/2006/relationships/hyperlink" Target="https://www.procyclingstats.com/rider/haimar-etxeberria" TargetMode="External"/><Relationship Id="rId1009" Type="http://schemas.openxmlformats.org/officeDocument/2006/relationships/hyperlink" Target="https://www.procyclingstats.com/rider/andrea-mifsud" TargetMode="External"/><Relationship Id="rId62" Type="http://schemas.openxmlformats.org/officeDocument/2006/relationships/hyperlink" Target="https://www.procyclingstats.com/rider/jai-hindley" TargetMode="External"/><Relationship Id="rId365" Type="http://schemas.openxmlformats.org/officeDocument/2006/relationships/hyperlink" Target="https://www.procyclingstats.com/rider/piet-allegaert" TargetMode="External"/><Relationship Id="rId572" Type="http://schemas.openxmlformats.org/officeDocument/2006/relationships/hyperlink" Target="https://www.procyclingstats.com/rider/sander-de-pestel" TargetMode="External"/><Relationship Id="rId225" Type="http://schemas.openxmlformats.org/officeDocument/2006/relationships/hyperlink" Target="https://www.procyclingstats.com/rider/damiano-caruso" TargetMode="External"/><Relationship Id="rId432" Type="http://schemas.openxmlformats.org/officeDocument/2006/relationships/hyperlink" Target="https://www.procyclingstats.com/rider/remi-cavagna" TargetMode="External"/><Relationship Id="rId877" Type="http://schemas.openxmlformats.org/officeDocument/2006/relationships/hyperlink" Target="https://www.procyclingstats.com/rider/storm-ingebrigtsen" TargetMode="External"/><Relationship Id="rId1062" Type="http://schemas.openxmlformats.org/officeDocument/2006/relationships/hyperlink" Target="https://www.procyclingstats.com/rider/magnus-cort-nielsen" TargetMode="External"/><Relationship Id="rId737" Type="http://schemas.openxmlformats.org/officeDocument/2006/relationships/hyperlink" Target="https://www.procyclingstats.com/rider/bjoern-koerdt" TargetMode="External"/><Relationship Id="rId944" Type="http://schemas.openxmlformats.org/officeDocument/2006/relationships/hyperlink" Target="https://www.procyclingstats.com/rider/georg-rydningen-martinsen" TargetMode="External"/><Relationship Id="rId73" Type="http://schemas.openxmlformats.org/officeDocument/2006/relationships/hyperlink" Target="https://www.procyclingstats.com/rider/axel-zingle" TargetMode="External"/><Relationship Id="rId169" Type="http://schemas.openxmlformats.org/officeDocument/2006/relationships/hyperlink" Target="https://www.procyclingstats.com/rider/fernando-gaviria" TargetMode="External"/><Relationship Id="rId376" Type="http://schemas.openxmlformats.org/officeDocument/2006/relationships/hyperlink" Target="https://www.procyclingstats.com/rider/timo-kielich" TargetMode="External"/><Relationship Id="rId583" Type="http://schemas.openxmlformats.org/officeDocument/2006/relationships/hyperlink" Target="https://www.procyclingstats.com/rider/jon-agirre" TargetMode="External"/><Relationship Id="rId790" Type="http://schemas.openxmlformats.org/officeDocument/2006/relationships/hyperlink" Target="https://www.procyclingstats.com/rider/yevgeniy-gidich" TargetMode="External"/><Relationship Id="rId804" Type="http://schemas.openxmlformats.org/officeDocument/2006/relationships/hyperlink" Target="https://www.procyclingstats.com/rider/martin-tjotta" TargetMode="External"/><Relationship Id="rId4" Type="http://schemas.openxmlformats.org/officeDocument/2006/relationships/hyperlink" Target="https://www.procyclingstats.com/rider/primoz-roglic" TargetMode="External"/><Relationship Id="rId236" Type="http://schemas.openxmlformats.org/officeDocument/2006/relationships/hyperlink" Target="https://www.procyclingstats.com/rider/stefano-oldani" TargetMode="External"/><Relationship Id="rId443" Type="http://schemas.openxmlformats.org/officeDocument/2006/relationships/hyperlink" Target="https://www.procyclingstats.com/rider/gonzalo-serrano" TargetMode="External"/><Relationship Id="rId650" Type="http://schemas.openxmlformats.org/officeDocument/2006/relationships/hyperlink" Target="https://www.procyclingstats.com/rider/lars-craps" TargetMode="External"/><Relationship Id="rId888" Type="http://schemas.openxmlformats.org/officeDocument/2006/relationships/hyperlink" Target="https://www.procyclingstats.com/rider/david-haverdings" TargetMode="External"/><Relationship Id="rId1073" Type="http://schemas.openxmlformats.org/officeDocument/2006/relationships/hyperlink" Target="https://www.procyclingstats.com/rider/javier-romo" TargetMode="External"/><Relationship Id="rId303" Type="http://schemas.openxmlformats.org/officeDocument/2006/relationships/hyperlink" Target="https://www.procyclingstats.com/rider/ivo-emanuel-alves" TargetMode="External"/><Relationship Id="rId748" Type="http://schemas.openxmlformats.org/officeDocument/2006/relationships/hyperlink" Target="https://www.procyclingstats.com/rider/alexander-konijn" TargetMode="External"/><Relationship Id="rId955" Type="http://schemas.openxmlformats.org/officeDocument/2006/relationships/hyperlink" Target="https://www.procyclingstats.com/rider/tiago-leal" TargetMode="External"/><Relationship Id="rId84" Type="http://schemas.openxmlformats.org/officeDocument/2006/relationships/hyperlink" Target="https://www.procyclingstats.com/rider/thibau-nys" TargetMode="External"/><Relationship Id="rId387" Type="http://schemas.openxmlformats.org/officeDocument/2006/relationships/hyperlink" Target="https://www.procyclingstats.com/rider/pierre-barbier" TargetMode="External"/><Relationship Id="rId510" Type="http://schemas.openxmlformats.org/officeDocument/2006/relationships/hyperlink" Target="https://www.procyclingstats.com/rider/dawit-yemane" TargetMode="External"/><Relationship Id="rId594" Type="http://schemas.openxmlformats.org/officeDocument/2006/relationships/hyperlink" Target="https://www.procyclingstats.com/rider/diego-pescador" TargetMode="External"/><Relationship Id="rId608" Type="http://schemas.openxmlformats.org/officeDocument/2006/relationships/hyperlink" Target="https://www.procyclingstats.com/rider/damien-girard" TargetMode="External"/><Relationship Id="rId815" Type="http://schemas.openxmlformats.org/officeDocument/2006/relationships/hyperlink" Target="https://www.procyclingstats.com/rider/matthew-kingston" TargetMode="External"/><Relationship Id="rId247" Type="http://schemas.openxmlformats.org/officeDocument/2006/relationships/hyperlink" Target="https://www.procyclingstats.com/rider/raul-garcia-pierna" TargetMode="External"/><Relationship Id="rId899" Type="http://schemas.openxmlformats.org/officeDocument/2006/relationships/hyperlink" Target="https://www.procyclingstats.com/rider/seth-dunwoody" TargetMode="External"/><Relationship Id="rId1000" Type="http://schemas.openxmlformats.org/officeDocument/2006/relationships/hyperlink" Target="https://www.procyclingstats.com/rider/mil-morang" TargetMode="External"/><Relationship Id="rId107" Type="http://schemas.openxmlformats.org/officeDocument/2006/relationships/hyperlink" Target="https://www.procyclingstats.com/rider/bart-lemmen" TargetMode="External"/><Relationship Id="rId454" Type="http://schemas.openxmlformats.org/officeDocument/2006/relationships/hyperlink" Target="https://www.procyclingstats.com/rider/nicolas-zukowsky" TargetMode="External"/><Relationship Id="rId661" Type="http://schemas.openxmlformats.org/officeDocument/2006/relationships/hyperlink" Target="https://www.procyclingstats.com/rider/pavel-novak" TargetMode="External"/><Relationship Id="rId759" Type="http://schemas.openxmlformats.org/officeDocument/2006/relationships/hyperlink" Target="https://www.procyclingstats.com/rider/viktor-soenens" TargetMode="External"/><Relationship Id="rId966" Type="http://schemas.openxmlformats.org/officeDocument/2006/relationships/hyperlink" Target="https://www.procyclingstats.com/rider/marius-innhaug-dahl" TargetMode="External"/><Relationship Id="rId11" Type="http://schemas.openxmlformats.org/officeDocument/2006/relationships/hyperlink" Target="https://www.procyclingstats.com/rider/mathieu-van-der-poel" TargetMode="External"/><Relationship Id="rId314" Type="http://schemas.openxmlformats.org/officeDocument/2006/relationships/hyperlink" Target="https://www.procyclingstats.com/rider/brent-van-moer" TargetMode="External"/><Relationship Id="rId398" Type="http://schemas.openxmlformats.org/officeDocument/2006/relationships/hyperlink" Target="https://www.procyclingstats.com/rider/manuel-penalver" TargetMode="External"/><Relationship Id="rId521" Type="http://schemas.openxmlformats.org/officeDocument/2006/relationships/hyperlink" Target="https://www.procyclingstats.com/rider/michael-hepburn" TargetMode="External"/><Relationship Id="rId619" Type="http://schemas.openxmlformats.org/officeDocument/2006/relationships/hyperlink" Target="https://www.procyclingstats.com/rider/emil-herzog" TargetMode="External"/><Relationship Id="rId95" Type="http://schemas.openxmlformats.org/officeDocument/2006/relationships/hyperlink" Target="https://www.procyclingstats.com/rider/stefan-bissegger" TargetMode="External"/><Relationship Id="rId160" Type="http://schemas.openxmlformats.org/officeDocument/2006/relationships/hyperlink" Target="https://www.procyclingstats.com/rider/lukas-nerurkar" TargetMode="External"/><Relationship Id="rId826" Type="http://schemas.openxmlformats.org/officeDocument/2006/relationships/hyperlink" Target="https://www.procyclingstats.com/rider/hugo-de-la-calle-arango" TargetMode="External"/><Relationship Id="rId1011" Type="http://schemas.openxmlformats.org/officeDocument/2006/relationships/hyperlink" Target="https://www.procyclingstats.com/rider/ahmet-akpinar" TargetMode="External"/><Relationship Id="rId258" Type="http://schemas.openxmlformats.org/officeDocument/2006/relationships/hyperlink" Target="https://www.procyclingstats.com/rider/rick-pluimers" TargetMode="External"/><Relationship Id="rId465" Type="http://schemas.openxmlformats.org/officeDocument/2006/relationships/hyperlink" Target="https://www.procyclingstats.com/rider/joris-delbove" TargetMode="External"/><Relationship Id="rId672" Type="http://schemas.openxmlformats.org/officeDocument/2006/relationships/hyperlink" Target="https://www.procyclingstats.com/rider/duarte-marivoet" TargetMode="External"/><Relationship Id="rId22" Type="http://schemas.openxmlformats.org/officeDocument/2006/relationships/hyperlink" Target="https://www.procyclingstats.com/rider/antonio-tiberi" TargetMode="External"/><Relationship Id="rId118" Type="http://schemas.openxmlformats.org/officeDocument/2006/relationships/hyperlink" Target="https://www.procyclingstats.com/rider/emilien-jeanniere" TargetMode="External"/><Relationship Id="rId325" Type="http://schemas.openxmlformats.org/officeDocument/2006/relationships/hyperlink" Target="https://www.procyclingstats.com/rider/igor-arrieta-lizarraga" TargetMode="External"/><Relationship Id="rId532" Type="http://schemas.openxmlformats.org/officeDocument/2006/relationships/hyperlink" Target="https://www.procyclingstats.com/rider/mathias-bregnhoj" TargetMode="External"/><Relationship Id="rId977" Type="http://schemas.openxmlformats.org/officeDocument/2006/relationships/hyperlink" Target="https://www.procyclingstats.com/rider/mathieu-kockelmann" TargetMode="External"/><Relationship Id="rId171" Type="http://schemas.openxmlformats.org/officeDocument/2006/relationships/hyperlink" Target="https://www.procyclingstats.com/rider/aleksey-lutsenko" TargetMode="External"/><Relationship Id="rId837" Type="http://schemas.openxmlformats.org/officeDocument/2006/relationships/hyperlink" Target="https://www.procyclingstats.com/rider/leonardo-cobarrubia" TargetMode="External"/><Relationship Id="rId1022" Type="http://schemas.openxmlformats.org/officeDocument/2006/relationships/hyperlink" Target="https://www.procyclingstats.com/rider/hijiri-oda" TargetMode="External"/><Relationship Id="rId269" Type="http://schemas.openxmlformats.org/officeDocument/2006/relationships/hyperlink" Target="https://www.procyclingstats.com/rider/bastien-tronchon" TargetMode="External"/><Relationship Id="rId476" Type="http://schemas.openxmlformats.org/officeDocument/2006/relationships/hyperlink" Target="https://www.procyclingstats.com/rider/patrick-gamper" TargetMode="External"/><Relationship Id="rId683" Type="http://schemas.openxmlformats.org/officeDocument/2006/relationships/hyperlink" Target="https://www.procyclingstats.com/rider/edoardo-zamperini" TargetMode="External"/><Relationship Id="rId890" Type="http://schemas.openxmlformats.org/officeDocument/2006/relationships/hyperlink" Target="https://www.procyclingstats.com/rider/christopher-juul-jensen" TargetMode="External"/><Relationship Id="rId904" Type="http://schemas.openxmlformats.org/officeDocument/2006/relationships/hyperlink" Target="https://www.procyclingstats.com/rider/filippo-agostinacchio" TargetMode="External"/><Relationship Id="rId33" Type="http://schemas.openxmlformats.org/officeDocument/2006/relationships/hyperlink" Target="https://www.procyclingstats.com/rider/olav-kooij" TargetMode="External"/><Relationship Id="rId129" Type="http://schemas.openxmlformats.org/officeDocument/2006/relationships/hyperlink" Target="https://www.procyclingstats.com/rider/pascal-ackermann" TargetMode="External"/><Relationship Id="rId336" Type="http://schemas.openxmlformats.org/officeDocument/2006/relationships/hyperlink" Target="https://www.procyclingstats.com/rider/rasmus-sojbergpedersen" TargetMode="External"/><Relationship Id="rId543" Type="http://schemas.openxmlformats.org/officeDocument/2006/relationships/hyperlink" Target="https://www.procyclingstats.com/rider/diego-andres-camargo" TargetMode="External"/><Relationship Id="rId988" Type="http://schemas.openxmlformats.org/officeDocument/2006/relationships/hyperlink" Target="https://www.procyclingstats.com/rider/ben-chilton" TargetMode="External"/><Relationship Id="rId182" Type="http://schemas.openxmlformats.org/officeDocument/2006/relationships/hyperlink" Target="https://www.procyclingstats.com/rider/george-bennett" TargetMode="External"/><Relationship Id="rId403" Type="http://schemas.openxmlformats.org/officeDocument/2006/relationships/hyperlink" Target="https://www.procyclingstats.com/rider/afonso-eulalio" TargetMode="External"/><Relationship Id="rId750" Type="http://schemas.openxmlformats.org/officeDocument/2006/relationships/hyperlink" Target="https://www.procyclingstats.com/rider/kenny-molly" TargetMode="External"/><Relationship Id="rId848" Type="http://schemas.openxmlformats.org/officeDocument/2006/relationships/hyperlink" Target="https://www.procyclingstats.com/rider/balazs-rozsa" TargetMode="External"/><Relationship Id="rId1033" Type="http://schemas.openxmlformats.org/officeDocument/2006/relationships/hyperlink" Target="https://www.procyclingstats.com/rider/david-caicedo" TargetMode="External"/><Relationship Id="rId487" Type="http://schemas.openxmlformats.org/officeDocument/2006/relationships/hyperlink" Target="https://www.procyclingstats.com/rider/felix-engelhardt" TargetMode="External"/><Relationship Id="rId610" Type="http://schemas.openxmlformats.org/officeDocument/2006/relationships/hyperlink" Target="https://www.procyclingstats.com/rider/davide-persico" TargetMode="External"/><Relationship Id="rId694" Type="http://schemas.openxmlformats.org/officeDocument/2006/relationships/hyperlink" Target="https://www.procyclingstats.com/rider/tiago-antunes" TargetMode="External"/><Relationship Id="rId708" Type="http://schemas.openxmlformats.org/officeDocument/2006/relationships/hyperlink" Target="https://www.procyclingstats.com/rider/robin-donze" TargetMode="External"/><Relationship Id="rId915" Type="http://schemas.openxmlformats.org/officeDocument/2006/relationships/hyperlink" Target="https://www.procyclingstats.com/rider/nejc-komac" TargetMode="External"/><Relationship Id="rId347" Type="http://schemas.openxmlformats.org/officeDocument/2006/relationships/hyperlink" Target="https://www.procyclingstats.com/rider/alessandro-pinarello" TargetMode="External"/><Relationship Id="rId999" Type="http://schemas.openxmlformats.org/officeDocument/2006/relationships/hyperlink" Target="https://www.procyclingstats.com/rider/malte-hellerup" TargetMode="External"/><Relationship Id="rId44" Type="http://schemas.openxmlformats.org/officeDocument/2006/relationships/hyperlink" Target="https://www.procyclingstats.com/rider/benoit-cosnefroy" TargetMode="External"/><Relationship Id="rId554" Type="http://schemas.openxmlformats.org/officeDocument/2006/relationships/hyperlink" Target="https://www.procyclingstats.com/rider/johan-jacobs" TargetMode="External"/><Relationship Id="rId761" Type="http://schemas.openxmlformats.org/officeDocument/2006/relationships/hyperlink" Target="https://www.procyclingstats.com/rider/rotem-tene" TargetMode="External"/><Relationship Id="rId859" Type="http://schemas.openxmlformats.org/officeDocument/2006/relationships/hyperlink" Target="https://www.procyclingstats.com/rider/milkias-maekele" TargetMode="External"/><Relationship Id="rId193" Type="http://schemas.openxmlformats.org/officeDocument/2006/relationships/hyperlink" Target="https://www.procyclingstats.com/rider/nelson-oliveira" TargetMode="External"/><Relationship Id="rId207" Type="http://schemas.openxmlformats.org/officeDocument/2006/relationships/hyperlink" Target="https://www.procyclingstats.com/rider/filippo-baroncini" TargetMode="External"/><Relationship Id="rId414" Type="http://schemas.openxmlformats.org/officeDocument/2006/relationships/hyperlink" Target="https://www.procyclingstats.com/rider/kamil-malecki" TargetMode="External"/><Relationship Id="rId498" Type="http://schemas.openxmlformats.org/officeDocument/2006/relationships/hyperlink" Target="https://www.procyclingstats.com/rider/antonio-pedrero" TargetMode="External"/><Relationship Id="rId621" Type="http://schemas.openxmlformats.org/officeDocument/2006/relationships/hyperlink" Target="https://www.procyclingstats.com/rider/valentin-darbellay" TargetMode="External"/><Relationship Id="rId1044" Type="http://schemas.openxmlformats.org/officeDocument/2006/relationships/hyperlink" Target="https://www.procyclingstats.com/rider/anton-kuzmin" TargetMode="External"/><Relationship Id="rId260" Type="http://schemas.openxmlformats.org/officeDocument/2006/relationships/hyperlink" Target="https://www.procyclingstats.com/rider/marius-mayrhofer" TargetMode="External"/><Relationship Id="rId719" Type="http://schemas.openxmlformats.org/officeDocument/2006/relationships/hyperlink" Target="https://www.procyclingstats.com/rider/emanuel-zangerle" TargetMode="External"/><Relationship Id="rId926" Type="http://schemas.openxmlformats.org/officeDocument/2006/relationships/hyperlink" Target="https://www.procyclingstats.com/rider/liam-o-brien" TargetMode="External"/><Relationship Id="rId55" Type="http://schemas.openxmlformats.org/officeDocument/2006/relationships/hyperlink" Target="https://www.procyclingstats.com/rider/max-poole" TargetMode="External"/><Relationship Id="rId120" Type="http://schemas.openxmlformats.org/officeDocument/2006/relationships/hyperlink" Target="https://www.procyclingstats.com/rider/paul-magnier" TargetMode="External"/><Relationship Id="rId358" Type="http://schemas.openxmlformats.org/officeDocument/2006/relationships/hyperlink" Target="https://www.procyclingstats.com/rider/michal-kwiatkowski" TargetMode="External"/><Relationship Id="rId565" Type="http://schemas.openxmlformats.org/officeDocument/2006/relationships/hyperlink" Target="https://www.procyclingstats.com/rider/martijn-budding" TargetMode="External"/><Relationship Id="rId772" Type="http://schemas.openxmlformats.org/officeDocument/2006/relationships/hyperlink" Target="https://www.procyclingstats.com/rider/alexys-brunel" TargetMode="External"/><Relationship Id="rId218" Type="http://schemas.openxmlformats.org/officeDocument/2006/relationships/hyperlink" Target="https://www.procyclingstats.com/rider/alexandre-delettre" TargetMode="External"/><Relationship Id="rId425" Type="http://schemas.openxmlformats.org/officeDocument/2006/relationships/hyperlink" Target="https://www.procyclingstats.com/rider/jorgen-nordhagen" TargetMode="External"/><Relationship Id="rId632" Type="http://schemas.openxmlformats.org/officeDocument/2006/relationships/hyperlink" Target="https://www.procyclingstats.com/rider/muhammad-syawal-mazlin" TargetMode="External"/><Relationship Id="rId1055" Type="http://schemas.openxmlformats.org/officeDocument/2006/relationships/hyperlink" Target="https://www.procyclingstats.com/rider/toms-skujins" TargetMode="External"/><Relationship Id="rId271" Type="http://schemas.openxmlformats.org/officeDocument/2006/relationships/hyperlink" Target="https://www.procyclingstats.com/rider/urko-berrade-fernandez" TargetMode="External"/><Relationship Id="rId937" Type="http://schemas.openxmlformats.org/officeDocument/2006/relationships/hyperlink" Target="https://www.procyclingstats.com/rider/henri-francois-renard-haquin" TargetMode="External"/><Relationship Id="rId66" Type="http://schemas.openxmlformats.org/officeDocument/2006/relationships/hyperlink" Target="https://www.procyclingstats.com/rider/filippo-ganna" TargetMode="External"/><Relationship Id="rId131" Type="http://schemas.openxmlformats.org/officeDocument/2006/relationships/hyperlink" Target="https://www.procyclingstats.com/rider/bryan-coquard" TargetMode="External"/><Relationship Id="rId369" Type="http://schemas.openxmlformats.org/officeDocument/2006/relationships/hyperlink" Target="https://www.procyclingstats.com/rider/sean-quinn" TargetMode="External"/><Relationship Id="rId576" Type="http://schemas.openxmlformats.org/officeDocument/2006/relationships/hyperlink" Target="https://www.procyclingstats.com/rider/patrick-eddy2" TargetMode="External"/><Relationship Id="rId783" Type="http://schemas.openxmlformats.org/officeDocument/2006/relationships/hyperlink" Target="https://www.procyclingstats.com/rider/niklas-larsen" TargetMode="External"/><Relationship Id="rId990" Type="http://schemas.openxmlformats.org/officeDocument/2006/relationships/hyperlink" Target="https://www.procyclingstats.com/rider/robbe-claeys" TargetMode="External"/><Relationship Id="rId229" Type="http://schemas.openxmlformats.org/officeDocument/2006/relationships/hyperlink" Target="https://www.procyclingstats.com/rider/caleb-ewan" TargetMode="External"/><Relationship Id="rId436" Type="http://schemas.openxmlformats.org/officeDocument/2006/relationships/hyperlink" Target="https://www.procyclingstats.com/rider/hugo-houle" TargetMode="External"/><Relationship Id="rId643" Type="http://schemas.openxmlformats.org/officeDocument/2006/relationships/hyperlink" Target="https://www.procyclingstats.com/rider/cyrus-monk" TargetMode="External"/><Relationship Id="rId1066" Type="http://schemas.openxmlformats.org/officeDocument/2006/relationships/hyperlink" Target="https://www.procyclingstats.com/rider/davide-piganzoli" TargetMode="External"/><Relationship Id="rId850" Type="http://schemas.openxmlformats.org/officeDocument/2006/relationships/hyperlink" Target="https://www.procyclingstats.com/rider/alex-tolio" TargetMode="External"/><Relationship Id="rId948" Type="http://schemas.openxmlformats.org/officeDocument/2006/relationships/hyperlink" Target="https://www.procyclingstats.com/rider/ulrik-tvedt" TargetMode="External"/><Relationship Id="rId77" Type="http://schemas.openxmlformats.org/officeDocument/2006/relationships/hyperlink" Target="https://www.procyclingstats.com/rider/mikkel-bjerg" TargetMode="External"/><Relationship Id="rId282" Type="http://schemas.openxmlformats.org/officeDocument/2006/relationships/hyperlink" Target="https://www.procyclingstats.com/rider/andreas-leknessund" TargetMode="External"/><Relationship Id="rId503" Type="http://schemas.openxmlformats.org/officeDocument/2006/relationships/hyperlink" Target="https://www.procyclingstats.com/rider/ander-okamika" TargetMode="External"/><Relationship Id="rId587" Type="http://schemas.openxmlformats.org/officeDocument/2006/relationships/hyperlink" Target="https://www.procyclingstats.com/rider/noah-hobbs" TargetMode="External"/><Relationship Id="rId710" Type="http://schemas.openxmlformats.org/officeDocument/2006/relationships/hyperlink" Target="https://www.procyclingstats.com/rider/baptiste-veistroffer" TargetMode="External"/><Relationship Id="rId808" Type="http://schemas.openxmlformats.org/officeDocument/2006/relationships/hyperlink" Target="https://www.procyclingstats.com/rider/garin-kelley" TargetMode="External"/><Relationship Id="rId8" Type="http://schemas.openxmlformats.org/officeDocument/2006/relationships/hyperlink" Target="https://www.procyclingstats.com/rider/matteo-jorgenson" TargetMode="External"/><Relationship Id="rId142" Type="http://schemas.openxmlformats.org/officeDocument/2006/relationships/hyperlink" Target="https://www.procyclingstats.com/rider/clement-venturini" TargetMode="External"/><Relationship Id="rId447" Type="http://schemas.openxmlformats.org/officeDocument/2006/relationships/hyperlink" Target="https://www.procyclingstats.com/rider/sjoerd-bax" TargetMode="External"/><Relationship Id="rId794" Type="http://schemas.openxmlformats.org/officeDocument/2006/relationships/hyperlink" Target="https://www.procyclingstats.com/rider/kevin-pezzo-rosola" TargetMode="External"/><Relationship Id="rId1077" Type="http://schemas.openxmlformats.org/officeDocument/2006/relationships/hyperlink" Target="https://www.procyclingstats.com/rider/harold-martin-lopez" TargetMode="External"/><Relationship Id="rId654" Type="http://schemas.openxmlformats.org/officeDocument/2006/relationships/hyperlink" Target="https://www.procyclingstats.com/rider/axel-van-der-tuuk" TargetMode="External"/><Relationship Id="rId861" Type="http://schemas.openxmlformats.org/officeDocument/2006/relationships/hyperlink" Target="https://www.procyclingstats.com/rider/hasan-seyfollahifard" TargetMode="External"/><Relationship Id="rId959" Type="http://schemas.openxmlformats.org/officeDocument/2006/relationships/hyperlink" Target="https://www.procyclingstats.com/rider/francisco-campos" TargetMode="External"/><Relationship Id="rId293" Type="http://schemas.openxmlformats.org/officeDocument/2006/relationships/hyperlink" Target="https://www.procyclingstats.com/rider/jon-aberasturi" TargetMode="External"/><Relationship Id="rId307" Type="http://schemas.openxmlformats.org/officeDocument/2006/relationships/hyperlink" Target="https://www.procyclingstats.com/rider/nils-eekhoff" TargetMode="External"/><Relationship Id="rId514" Type="http://schemas.openxmlformats.org/officeDocument/2006/relationships/hyperlink" Target="https://www.procyclingstats.com/rider/alan-jousseaume" TargetMode="External"/><Relationship Id="rId721" Type="http://schemas.openxmlformats.org/officeDocument/2006/relationships/hyperlink" Target="https://www.procyclingstats.com/rider/brandon-downes" TargetMode="External"/><Relationship Id="rId88" Type="http://schemas.openxmlformats.org/officeDocument/2006/relationships/hyperlink" Target="https://www.procyclingstats.com/rider/bauke-mollema" TargetMode="External"/><Relationship Id="rId153" Type="http://schemas.openxmlformats.org/officeDocument/2006/relationships/hyperlink" Target="https://www.procyclingstats.com/rider/riley-sheehan" TargetMode="External"/><Relationship Id="rId360" Type="http://schemas.openxmlformats.org/officeDocument/2006/relationships/hyperlink" Target="https://www.procyclingstats.com/rider/jake-stewart" TargetMode="External"/><Relationship Id="rId598" Type="http://schemas.openxmlformats.org/officeDocument/2006/relationships/hyperlink" Target="https://www.procyclingstats.com/rider/dries-de-pooter" TargetMode="External"/><Relationship Id="rId819" Type="http://schemas.openxmlformats.org/officeDocument/2006/relationships/hyperlink" Target="https://www.procyclingstats.com/rider/josh-kench" TargetMode="External"/><Relationship Id="rId1004" Type="http://schemas.openxmlformats.org/officeDocument/2006/relationships/hyperlink" Target="https://www.procyclingstats.com/rider/ramses-debruyne" TargetMode="External"/><Relationship Id="rId220" Type="http://schemas.openxmlformats.org/officeDocument/2006/relationships/hyperlink" Target="https://www.procyclingstats.com/rider/guillermo-thomas-silva-coussan" TargetMode="External"/><Relationship Id="rId458" Type="http://schemas.openxmlformats.org/officeDocument/2006/relationships/hyperlink" Target="https://www.procyclingstats.com/rider/thomas-gloag" TargetMode="External"/><Relationship Id="rId665" Type="http://schemas.openxmlformats.org/officeDocument/2006/relationships/hyperlink" Target="https://www.procyclingstats.com/rider/alessandro-borgo" TargetMode="External"/><Relationship Id="rId872" Type="http://schemas.openxmlformats.org/officeDocument/2006/relationships/hyperlink" Target="https://www.procyclingstats.com/rider/romet-pajur" TargetMode="External"/><Relationship Id="rId15" Type="http://schemas.openxmlformats.org/officeDocument/2006/relationships/hyperlink" Target="https://www.procyclingstats.com/rider/arnaud-de-lie" TargetMode="External"/><Relationship Id="rId318" Type="http://schemas.openxmlformats.org/officeDocument/2006/relationships/hyperlink" Target="https://www.procyclingstats.com/rider/johannes-kulset" TargetMode="External"/><Relationship Id="rId525" Type="http://schemas.openxmlformats.org/officeDocument/2006/relationships/hyperlink" Target="https://www.procyclingstats.com/rider/tyler-stites" TargetMode="External"/><Relationship Id="rId732" Type="http://schemas.openxmlformats.org/officeDocument/2006/relationships/hyperlink" Target="https://www.procyclingstats.com/rider/zac-marriage" TargetMode="External"/><Relationship Id="rId99" Type="http://schemas.openxmlformats.org/officeDocument/2006/relationships/hyperlink" Target="https://www.procyclingstats.com/rider/giovanni-aleotti" TargetMode="External"/><Relationship Id="rId164" Type="http://schemas.openxmlformats.org/officeDocument/2006/relationships/hyperlink" Target="https://www.procyclingstats.com/rider/ethan-hayter" TargetMode="External"/><Relationship Id="rId371" Type="http://schemas.openxmlformats.org/officeDocument/2006/relationships/hyperlink" Target="https://www.procyclingstats.com/rider/jambaljamts-sainbayar" TargetMode="External"/><Relationship Id="rId1015" Type="http://schemas.openxmlformats.org/officeDocument/2006/relationships/hyperlink" Target="https://www.procyclingstats.com/rider/swann-gloux" TargetMode="External"/><Relationship Id="rId469" Type="http://schemas.openxmlformats.org/officeDocument/2006/relationships/hyperlink" Target="https://www.procyclingstats.com/rider/gotzon-martin" TargetMode="External"/><Relationship Id="rId676" Type="http://schemas.openxmlformats.org/officeDocument/2006/relationships/hyperlink" Target="https://www.procyclingstats.com/rider/cameron-rogers" TargetMode="External"/><Relationship Id="rId883" Type="http://schemas.openxmlformats.org/officeDocument/2006/relationships/hyperlink" Target="https://www.procyclingstats.com/rider/james-knox" TargetMode="External"/><Relationship Id="rId26" Type="http://schemas.openxmlformats.org/officeDocument/2006/relationships/hyperlink" Target="https://www.procyclingstats.com/rider/pello-bilbao" TargetMode="External"/><Relationship Id="rId231" Type="http://schemas.openxmlformats.org/officeDocument/2006/relationships/hyperlink" Target="https://www.procyclingstats.com/rider/mikkel-honore" TargetMode="External"/><Relationship Id="rId329" Type="http://schemas.openxmlformats.org/officeDocument/2006/relationships/hyperlink" Target="https://www.procyclingstats.com/rider/jensen-plowright" TargetMode="External"/><Relationship Id="rId536" Type="http://schemas.openxmlformats.org/officeDocument/2006/relationships/hyperlink" Target="https://www.procyclingstats.com/rider/carter-bettles" TargetMode="External"/><Relationship Id="rId175" Type="http://schemas.openxmlformats.org/officeDocument/2006/relationships/hyperlink" Target="https://www.procyclingstats.com/rider/carlos-verona" TargetMode="External"/><Relationship Id="rId743" Type="http://schemas.openxmlformats.org/officeDocument/2006/relationships/hyperlink" Target="https://www.procyclingstats.com/rider/axandre-van-petegem" TargetMode="External"/><Relationship Id="rId950" Type="http://schemas.openxmlformats.org/officeDocument/2006/relationships/hyperlink" Target="https://www.procyclingstats.com/rider/patryk-stosz" TargetMode="External"/><Relationship Id="rId1026" Type="http://schemas.openxmlformats.org/officeDocument/2006/relationships/hyperlink" Target="https://www.procyclingstats.com/rider/david-zanutta" TargetMode="External"/><Relationship Id="rId382" Type="http://schemas.openxmlformats.org/officeDocument/2006/relationships/hyperlink" Target="https://www.procyclingstats.com/rider/simon-pellaud" TargetMode="External"/><Relationship Id="rId603" Type="http://schemas.openxmlformats.org/officeDocument/2006/relationships/hyperlink" Target="https://www.procyclingstats.com/rider/maris-bogdanovics" TargetMode="External"/><Relationship Id="rId687" Type="http://schemas.openxmlformats.org/officeDocument/2006/relationships/hyperlink" Target="https://www.procyclingstats.com/rider/emiel-verstrynge" TargetMode="External"/><Relationship Id="rId810" Type="http://schemas.openxmlformats.org/officeDocument/2006/relationships/hyperlink" Target="https://www.procyclingstats.com/rider/dylan-van-baarle" TargetMode="External"/><Relationship Id="rId908" Type="http://schemas.openxmlformats.org/officeDocument/2006/relationships/hyperlink" Target="https://www.procyclingstats.com/rider/frits-biesterbos" TargetMode="External"/><Relationship Id="rId242" Type="http://schemas.openxmlformats.org/officeDocument/2006/relationships/hyperlink" Target="https://www.procyclingstats.com/rider/gleb-syritsa" TargetMode="External"/><Relationship Id="rId894" Type="http://schemas.openxmlformats.org/officeDocument/2006/relationships/hyperlink" Target="https://www.procyclingstats.com/rider/andrii-ponomar" TargetMode="External"/><Relationship Id="rId37" Type="http://schemas.openxmlformats.org/officeDocument/2006/relationships/hyperlink" Target="https://www.procyclingstats.com/rider/oscar-onley" TargetMode="External"/><Relationship Id="rId102" Type="http://schemas.openxmlformats.org/officeDocument/2006/relationships/hyperlink" Target="https://www.procyclingstats.com/rider/felix-gall" TargetMode="External"/><Relationship Id="rId547" Type="http://schemas.openxmlformats.org/officeDocument/2006/relationships/hyperlink" Target="https://www.procyclingstats.com/rider/david-gonzalez-lopez" TargetMode="External"/><Relationship Id="rId754" Type="http://schemas.openxmlformats.org/officeDocument/2006/relationships/hyperlink" Target="https://www.procyclingstats.com/rider/nil-gimeno" TargetMode="External"/><Relationship Id="rId961" Type="http://schemas.openxmlformats.org/officeDocument/2006/relationships/hyperlink" Target="https://www.procyclingstats.com/rider/edgar-cadena" TargetMode="External"/><Relationship Id="rId90" Type="http://schemas.openxmlformats.org/officeDocument/2006/relationships/hyperlink" Target="https://www.procyclingstats.com/rider/phil-bauhaus" TargetMode="External"/><Relationship Id="rId186" Type="http://schemas.openxmlformats.org/officeDocument/2006/relationships/hyperlink" Target="https://www.procyclingstats.com/rider/nick-schultz" TargetMode="External"/><Relationship Id="rId393" Type="http://schemas.openxmlformats.org/officeDocument/2006/relationships/hyperlink" Target="https://www.procyclingstats.com/rider/unai-iribar-jauregi" TargetMode="External"/><Relationship Id="rId407" Type="http://schemas.openxmlformats.org/officeDocument/2006/relationships/hyperlink" Target="https://www.procyclingstats.com/rider/axel-huens" TargetMode="External"/><Relationship Id="rId614" Type="http://schemas.openxmlformats.org/officeDocument/2006/relationships/hyperlink" Target="https://www.procyclingstats.com/rider/anton-schiffer" TargetMode="External"/><Relationship Id="rId821" Type="http://schemas.openxmlformats.org/officeDocument/2006/relationships/hyperlink" Target="https://www.procyclingstats.com/rider/victor-guernalec" TargetMode="External"/><Relationship Id="rId1037" Type="http://schemas.openxmlformats.org/officeDocument/2006/relationships/hyperlink" Target="https://www.procyclingstats.com/rider/gavin-hlady" TargetMode="External"/><Relationship Id="rId253" Type="http://schemas.openxmlformats.org/officeDocument/2006/relationships/hyperlink" Target="https://www.procyclingstats.com/rider/francesco-busatto" TargetMode="External"/><Relationship Id="rId460" Type="http://schemas.openxmlformats.org/officeDocument/2006/relationships/hyperlink" Target="https://www.procyclingstats.com/rider/remy-rochas" TargetMode="External"/><Relationship Id="rId698" Type="http://schemas.openxmlformats.org/officeDocument/2006/relationships/hyperlink" Target="https://www.procyclingstats.com/rider/rayan-boulahoite" TargetMode="External"/><Relationship Id="rId919" Type="http://schemas.openxmlformats.org/officeDocument/2006/relationships/hyperlink" Target="https://www.procyclingstats.com/rider/enea-sambinello" TargetMode="External"/><Relationship Id="rId48" Type="http://schemas.openxmlformats.org/officeDocument/2006/relationships/hyperlink" Target="https://www.procyclingstats.com/rider/kevin-vauquelin" TargetMode="External"/><Relationship Id="rId113" Type="http://schemas.openxmlformats.org/officeDocument/2006/relationships/hyperlink" Target="https://www.procyclingstats.com/rider/pablo-castrillo-zapater" TargetMode="External"/><Relationship Id="rId320" Type="http://schemas.openxmlformats.org/officeDocument/2006/relationships/hyperlink" Target="https://www.procyclingstats.com/rider/wilmar-paredes" TargetMode="External"/><Relationship Id="rId558" Type="http://schemas.openxmlformats.org/officeDocument/2006/relationships/hyperlink" Target="https://www.procyclingstats.com/rider/antonio-soto" TargetMode="External"/><Relationship Id="rId765" Type="http://schemas.openxmlformats.org/officeDocument/2006/relationships/hyperlink" Target="https://www.procyclingstats.com/rider/adria-pericas-capdevila" TargetMode="External"/><Relationship Id="rId972" Type="http://schemas.openxmlformats.org/officeDocument/2006/relationships/hyperlink" Target="https://www.procyclingstats.com/rider/quentin-bezza" TargetMode="External"/><Relationship Id="rId197" Type="http://schemas.openxmlformats.org/officeDocument/2006/relationships/hyperlink" Target="https://www.procyclingstats.com/rider/jenthe-biermans" TargetMode="External"/><Relationship Id="rId418" Type="http://schemas.openxmlformats.org/officeDocument/2006/relationships/hyperlink" Target="https://www.procyclingstats.com/rider/riccardo-zoidl" TargetMode="External"/><Relationship Id="rId625" Type="http://schemas.openxmlformats.org/officeDocument/2006/relationships/hyperlink" Target="https://www.procyclingstats.com/rider/jorge-gutierrez-gonzalez" TargetMode="External"/><Relationship Id="rId832" Type="http://schemas.openxmlformats.org/officeDocument/2006/relationships/hyperlink" Target="https://www.procyclingstats.com/rider/giovanni-bortoluzzi" TargetMode="External"/><Relationship Id="rId1048" Type="http://schemas.openxmlformats.org/officeDocument/2006/relationships/hyperlink" Target="https://www.procyclingstats.com/rider/casper-kruger" TargetMode="External"/><Relationship Id="rId264" Type="http://schemas.openxmlformats.org/officeDocument/2006/relationships/hyperlink" Target="https://www.procyclingstats.com/rider/johannes-staune-mittet" TargetMode="External"/><Relationship Id="rId471" Type="http://schemas.openxmlformats.org/officeDocument/2006/relationships/hyperlink" Target="https://www.procyclingstats.com/rider/matteo-badilatti" TargetMode="External"/><Relationship Id="rId59" Type="http://schemas.openxmlformats.org/officeDocument/2006/relationships/hyperlink" Target="https://www.procyclingstats.com/rider/egan-bernal" TargetMode="External"/><Relationship Id="rId124" Type="http://schemas.openxmlformats.org/officeDocument/2006/relationships/hyperlink" Target="https://www.procyclingstats.com/rider/sam-bennett" TargetMode="External"/><Relationship Id="rId569" Type="http://schemas.openxmlformats.org/officeDocument/2006/relationships/hyperlink" Target="https://www.procyclingstats.com/rider/fernando-tercero-lopez" TargetMode="External"/><Relationship Id="rId776" Type="http://schemas.openxmlformats.org/officeDocument/2006/relationships/hyperlink" Target="https://www.procyclingstats.com/rider/daniel-cavia-sanz" TargetMode="External"/><Relationship Id="rId983" Type="http://schemas.openxmlformats.org/officeDocument/2006/relationships/hyperlink" Target="https://www.procyclingstats.com/rider/jose-antonio-prieto" TargetMode="External"/><Relationship Id="rId331" Type="http://schemas.openxmlformats.org/officeDocument/2006/relationships/hyperlink" Target="https://www.procyclingstats.com/rider/mathis-le-berre" TargetMode="External"/><Relationship Id="rId429" Type="http://schemas.openxmlformats.org/officeDocument/2006/relationships/hyperlink" Target="https://www.procyclingstats.com/rider/bob-jungels" TargetMode="External"/><Relationship Id="rId636" Type="http://schemas.openxmlformats.org/officeDocument/2006/relationships/hyperlink" Target="https://www.procyclingstats.com/rider/sebastian-nielsen" TargetMode="External"/><Relationship Id="rId1059" Type="http://schemas.openxmlformats.org/officeDocument/2006/relationships/hyperlink" Target="https://www.procyclingstats.com/rider/mathias-vacek" TargetMode="External"/><Relationship Id="rId843" Type="http://schemas.openxmlformats.org/officeDocument/2006/relationships/hyperlink" Target="https://www.procyclingstats.com/rider/vlad-van-mechelen" TargetMode="External"/><Relationship Id="rId275" Type="http://schemas.openxmlformats.org/officeDocument/2006/relationships/hyperlink" Target="https://www.procyclingstats.com/rider/jonas-rutsch" TargetMode="External"/><Relationship Id="rId482" Type="http://schemas.openxmlformats.org/officeDocument/2006/relationships/hyperlink" Target="https://www.procyclingstats.com/rider/kim-heiduk" TargetMode="External"/><Relationship Id="rId703" Type="http://schemas.openxmlformats.org/officeDocument/2006/relationships/hyperlink" Target="https://www.procyclingstats.com/rider/joshua-gudnitz" TargetMode="External"/><Relationship Id="rId910" Type="http://schemas.openxmlformats.org/officeDocument/2006/relationships/hyperlink" Target="https://www.procyclingstats.com/rider/ethan-dunham" TargetMode="External"/><Relationship Id="rId135" Type="http://schemas.openxmlformats.org/officeDocument/2006/relationships/hyperlink" Target="https://www.procyclingstats.com/rider/natnael-tesfatsion" TargetMode="External"/><Relationship Id="rId342" Type="http://schemas.openxmlformats.org/officeDocument/2006/relationships/hyperlink" Target="https://www.procyclingstats.com/rider/thibaud-gruel" TargetMode="External"/><Relationship Id="rId787" Type="http://schemas.openxmlformats.org/officeDocument/2006/relationships/hyperlink" Target="https://www.procyclingstats.com/rider/aleksandr-shakotko" TargetMode="External"/><Relationship Id="rId994" Type="http://schemas.openxmlformats.org/officeDocument/2006/relationships/hyperlink" Target="https://www.procyclingstats.com/rider/samuel-jenner" TargetMode="External"/><Relationship Id="rId202" Type="http://schemas.openxmlformats.org/officeDocument/2006/relationships/hyperlink" Target="https://www.procyclingstats.com/rider/laurenz-rex" TargetMode="External"/><Relationship Id="rId647" Type="http://schemas.openxmlformats.org/officeDocument/2006/relationships/hyperlink" Target="https://www.procyclingstats.com/rider/toon-aerts" TargetMode="External"/><Relationship Id="rId854" Type="http://schemas.openxmlformats.org/officeDocument/2006/relationships/hyperlink" Target="https://www.procyclingstats.com/rider/gabriele-raccagni" TargetMode="External"/><Relationship Id="rId286" Type="http://schemas.openxmlformats.org/officeDocument/2006/relationships/hyperlink" Target="https://www.procyclingstats.com/rider/rasmus-tiller" TargetMode="External"/><Relationship Id="rId493" Type="http://schemas.openxmlformats.org/officeDocument/2006/relationships/hyperlink" Target="https://www.procyclingstats.com/rider/jesper-rasch" TargetMode="External"/><Relationship Id="rId507" Type="http://schemas.openxmlformats.org/officeDocument/2006/relationships/hyperlink" Target="https://www.procyclingstats.com/rider/fernando-barcelo" TargetMode="External"/><Relationship Id="rId714" Type="http://schemas.openxmlformats.org/officeDocument/2006/relationships/hyperlink" Target="https://www.procyclingstats.com/rider/antoine-l-hote" TargetMode="External"/><Relationship Id="rId921" Type="http://schemas.openxmlformats.org/officeDocument/2006/relationships/hyperlink" Target="https://www.procyclingstats.com/rider/tommaso-tessiore" TargetMode="External"/><Relationship Id="rId50" Type="http://schemas.openxmlformats.org/officeDocument/2006/relationships/hyperlink" Target="https://www.procyclingstats.com/rider/nils-politt" TargetMode="External"/><Relationship Id="rId146" Type="http://schemas.openxmlformats.org/officeDocument/2006/relationships/hyperlink" Target="https://www.procyclingstats.com/rider/edward-irl-dunbar" TargetMode="External"/><Relationship Id="rId353" Type="http://schemas.openxmlformats.org/officeDocument/2006/relationships/hyperlink" Target="https://www.procyclingstats.com/rider/ludovico-crescioli" TargetMode="External"/><Relationship Id="rId560" Type="http://schemas.openxmlformats.org/officeDocument/2006/relationships/hyperlink" Target="https://www.procyclingstats.com/rider/tomas-contte" TargetMode="External"/><Relationship Id="rId798" Type="http://schemas.openxmlformats.org/officeDocument/2006/relationships/hyperlink" Target="https://www.procyclingstats.com/rider/jan-castellon" TargetMode="External"/><Relationship Id="rId213" Type="http://schemas.openxmlformats.org/officeDocument/2006/relationships/hyperlink" Target="https://www.procyclingstats.com/rider/vito-braet" TargetMode="External"/><Relationship Id="rId420" Type="http://schemas.openxmlformats.org/officeDocument/2006/relationships/hyperlink" Target="https://www.procyclingstats.com/rider/callum-thornley" TargetMode="External"/><Relationship Id="rId658" Type="http://schemas.openxmlformats.org/officeDocument/2006/relationships/hyperlink" Target="https://www.procyclingstats.com/rider/masaki-yamamoto" TargetMode="External"/><Relationship Id="rId865" Type="http://schemas.openxmlformats.org/officeDocument/2006/relationships/hyperlink" Target="https://www.procyclingstats.com/rider/muradjan-khalmuratov" TargetMode="External"/><Relationship Id="rId1050" Type="http://schemas.openxmlformats.org/officeDocument/2006/relationships/hyperlink" Target="https://www.procyclingstats.com/rider/timotej-bavec" TargetMode="External"/><Relationship Id="rId297" Type="http://schemas.openxmlformats.org/officeDocument/2006/relationships/hyperlink" Target="https://www.procyclingstats.com/rider/gianluca-brambilla" TargetMode="External"/><Relationship Id="rId518" Type="http://schemas.openxmlformats.org/officeDocument/2006/relationships/hyperlink" Target="https://www.procyclingstats.com/rider/mihael-stajnar" TargetMode="External"/><Relationship Id="rId725" Type="http://schemas.openxmlformats.org/officeDocument/2006/relationships/hyperlink" Target="https://www.procyclingstats.com/rider/matic-zumer" TargetMode="External"/><Relationship Id="rId932" Type="http://schemas.openxmlformats.org/officeDocument/2006/relationships/hyperlink" Target="https://www.procyclingstats.com/rider/andrea-colnaghi" TargetMode="External"/><Relationship Id="rId157" Type="http://schemas.openxmlformats.org/officeDocument/2006/relationships/hyperlink" Target="https://www.procyclingstats.com/rider/jordan-jegat" TargetMode="External"/><Relationship Id="rId364" Type="http://schemas.openxmlformats.org/officeDocument/2006/relationships/hyperlink" Target="https://www.procyclingstats.com/rider/fausto-masnada" TargetMode="External"/><Relationship Id="rId1008" Type="http://schemas.openxmlformats.org/officeDocument/2006/relationships/hyperlink" Target="https://www.procyclingstats.com/rider/declan-trezise" TargetMode="External"/><Relationship Id="rId61" Type="http://schemas.openxmlformats.org/officeDocument/2006/relationships/hyperlink" Target="https://www.procyclingstats.com/rider/alexander-kristoff" TargetMode="External"/><Relationship Id="rId571" Type="http://schemas.openxmlformats.org/officeDocument/2006/relationships/hyperlink" Target="https://www.procyclingstats.com/rider/alvaro-jose-hodeg" TargetMode="External"/><Relationship Id="rId669" Type="http://schemas.openxmlformats.org/officeDocument/2006/relationships/hyperlink" Target="https://www.procyclingstats.com/rider/killian-verschuren" TargetMode="External"/><Relationship Id="rId876" Type="http://schemas.openxmlformats.org/officeDocument/2006/relationships/hyperlink" Target="https://www.procyclingstats.com/rider/lenaic-langella" TargetMode="External"/><Relationship Id="rId19" Type="http://schemas.openxmlformats.org/officeDocument/2006/relationships/hyperlink" Target="https://www.procyclingstats.com/rider/mikel-landa" TargetMode="External"/><Relationship Id="rId224" Type="http://schemas.openxmlformats.org/officeDocument/2006/relationships/hyperlink" Target="https://www.procyclingstats.com/rider/warren-barguil" TargetMode="External"/><Relationship Id="rId431" Type="http://schemas.openxmlformats.org/officeDocument/2006/relationships/hyperlink" Target="https://www.procyclingstats.com/rider/giacomo-nizzolo" TargetMode="External"/><Relationship Id="rId529" Type="http://schemas.openxmlformats.org/officeDocument/2006/relationships/hyperlink" Target="https://www.procyclingstats.com/rider/jokin-murguialday-elorza" TargetMode="External"/><Relationship Id="rId736" Type="http://schemas.openxmlformats.org/officeDocument/2006/relationships/hyperlink" Target="https://www.procyclingstats.com/rider/menno-huising" TargetMode="External"/><Relationship Id="rId1061" Type="http://schemas.openxmlformats.org/officeDocument/2006/relationships/hyperlink" Target="https://www.procyclingstats.com/rider/pavel-sivakov" TargetMode="External"/><Relationship Id="rId168" Type="http://schemas.openxmlformats.org/officeDocument/2006/relationships/hyperlink" Target="https://www.procyclingstats.com/rider/quinten-hermans" TargetMode="External"/><Relationship Id="rId943" Type="http://schemas.openxmlformats.org/officeDocument/2006/relationships/hyperlink" Target="https://www.procyclingstats.com/rider/omer-goldstein" TargetMode="External"/><Relationship Id="rId1019" Type="http://schemas.openxmlformats.org/officeDocument/2006/relationships/hyperlink" Target="https://www.procyclingstats.com/rider/martin-santiago-herreno" TargetMode="External"/><Relationship Id="rId72" Type="http://schemas.openxmlformats.org/officeDocument/2006/relationships/hyperlink" Target="https://www.procyclingstats.com/rider/jay-vine" TargetMode="External"/><Relationship Id="rId375" Type="http://schemas.openxmlformats.org/officeDocument/2006/relationships/hyperlink" Target="https://www.procyclingstats.com/rider/jon-barrenetxea-golzarri" TargetMode="External"/><Relationship Id="rId582" Type="http://schemas.openxmlformats.org/officeDocument/2006/relationships/hyperlink" Target="https://www.procyclingstats.com/rider/luke-mudgway" TargetMode="External"/><Relationship Id="rId803" Type="http://schemas.openxmlformats.org/officeDocument/2006/relationships/hyperlink" Target="https://www.procyclingstats.com/rider/jonathan-vervenne" TargetMode="External"/><Relationship Id="rId3" Type="http://schemas.openxmlformats.org/officeDocument/2006/relationships/hyperlink" Target="https://www.procyclingstats.com/rider/jonas-vingegaard-rasmussen" TargetMode="External"/><Relationship Id="rId235" Type="http://schemas.openxmlformats.org/officeDocument/2006/relationships/hyperlink" Target="https://www.procyclingstats.com/rider/soren-kragh-andersen" TargetMode="External"/><Relationship Id="rId442" Type="http://schemas.openxmlformats.org/officeDocument/2006/relationships/hyperlink" Target="https://www.procyclingstats.com/rider/connor-swift" TargetMode="External"/><Relationship Id="rId887" Type="http://schemas.openxmlformats.org/officeDocument/2006/relationships/hyperlink" Target="https://www.procyclingstats.com/rider/jakob-omrzel" TargetMode="External"/><Relationship Id="rId1072" Type="http://schemas.openxmlformats.org/officeDocument/2006/relationships/hyperlink" Target="https://www.procyclingstats.com/rider/finn-fisher-black" TargetMode="External"/><Relationship Id="rId302" Type="http://schemas.openxmlformats.org/officeDocument/2006/relationships/hyperlink" Target="https://www.procyclingstats.com/rider/kamiel-bonneu" TargetMode="External"/><Relationship Id="rId747" Type="http://schemas.openxmlformats.org/officeDocument/2006/relationships/hyperlink" Target="https://www.procyclingstats.com/rider/lucas-beneteau" TargetMode="External"/><Relationship Id="rId954" Type="http://schemas.openxmlformats.org/officeDocument/2006/relationships/hyperlink" Target="https://www.procyclingstats.com/rider/hugo-nunes" TargetMode="External"/><Relationship Id="rId83" Type="http://schemas.openxmlformats.org/officeDocument/2006/relationships/hyperlink" Target="https://www.procyclingstats.com/rider/lenny-martinez" TargetMode="External"/><Relationship Id="rId179" Type="http://schemas.openxmlformats.org/officeDocument/2006/relationships/hyperlink" Target="https://www.procyclingstats.com/rider/mathieu-burgaudeau" TargetMode="External"/><Relationship Id="rId386" Type="http://schemas.openxmlformats.org/officeDocument/2006/relationships/hyperlink" Target="https://www.procyclingstats.com/rider/jonathan-lastra" TargetMode="External"/><Relationship Id="rId593" Type="http://schemas.openxmlformats.org/officeDocument/2006/relationships/hyperlink" Target="https://www.procyclingstats.com/rider/carl-frederik-bevort" TargetMode="External"/><Relationship Id="rId607" Type="http://schemas.openxmlformats.org/officeDocument/2006/relationships/hyperlink" Target="https://www.procyclingstats.com/rider/antoine-huby" TargetMode="External"/><Relationship Id="rId814" Type="http://schemas.openxmlformats.org/officeDocument/2006/relationships/hyperlink" Target="https://www.procyclingstats.com/rider/ben-granger" TargetMode="External"/><Relationship Id="rId246" Type="http://schemas.openxmlformats.org/officeDocument/2006/relationships/hyperlink" Target="https://www.procyclingstats.com/rider/paul-double" TargetMode="External"/><Relationship Id="rId453" Type="http://schemas.openxmlformats.org/officeDocument/2006/relationships/hyperlink" Target="https://www.procyclingstats.com/rider/jefferson-alexander-cepeda" TargetMode="External"/><Relationship Id="rId660" Type="http://schemas.openxmlformats.org/officeDocument/2006/relationships/hyperlink" Target="https://www.procyclingstats.com/rider/andrea-raccagni-noviero" TargetMode="External"/><Relationship Id="rId898" Type="http://schemas.openxmlformats.org/officeDocument/2006/relationships/hyperlink" Target="https://www.procyclingstats.com/rider/adam-rafferty" TargetMode="External"/><Relationship Id="rId106" Type="http://schemas.openxmlformats.org/officeDocument/2006/relationships/hyperlink" Target="https://www.procyclingstats.com/rider/paul-lapeira" TargetMode="External"/><Relationship Id="rId313" Type="http://schemas.openxmlformats.org/officeDocument/2006/relationships/hyperlink" Target="https://www.procyclingstats.com/rider/amanuel-gebrezgabihier" TargetMode="External"/><Relationship Id="rId758" Type="http://schemas.openxmlformats.org/officeDocument/2006/relationships/hyperlink" Target="https://www.procyclingstats.com/rider/samuel-fernandez-garcia" TargetMode="External"/><Relationship Id="rId965" Type="http://schemas.openxmlformats.org/officeDocument/2006/relationships/hyperlink" Target="https://www.procyclingstats.com/rider/conrad-haugsted" TargetMode="External"/><Relationship Id="rId10" Type="http://schemas.openxmlformats.org/officeDocument/2006/relationships/hyperlink" Target="https://www.procyclingstats.com/rider/mads-pedersen" TargetMode="External"/><Relationship Id="rId94" Type="http://schemas.openxmlformats.org/officeDocument/2006/relationships/hyperlink" Target="https://www.procyclingstats.com/rider/ion-izagirre" TargetMode="External"/><Relationship Id="rId397" Type="http://schemas.openxmlformats.org/officeDocument/2006/relationships/hyperlink" Target="https://www.procyclingstats.com/rider/rodrigo-contreras" TargetMode="External"/><Relationship Id="rId520" Type="http://schemas.openxmlformats.org/officeDocument/2006/relationships/hyperlink" Target="https://www.procyclingstats.com/rider/embret-svestad-bardseng" TargetMode="External"/><Relationship Id="rId618" Type="http://schemas.openxmlformats.org/officeDocument/2006/relationships/hyperlink" Target="https://www.procyclingstats.com/rider/moritz-kretschy" TargetMode="External"/><Relationship Id="rId825" Type="http://schemas.openxmlformats.org/officeDocument/2006/relationships/hyperlink" Target="https://www.procyclingstats.com/rider/luc-wirtgen" TargetMode="External"/><Relationship Id="rId257" Type="http://schemas.openxmlformats.org/officeDocument/2006/relationships/hyperlink" Target="https://www.procyclingstats.com/rider/fredrik-dversnes" TargetMode="External"/><Relationship Id="rId464" Type="http://schemas.openxmlformats.org/officeDocument/2006/relationships/hyperlink" Target="https://www.procyclingstats.com/rider/nans-peters" TargetMode="External"/><Relationship Id="rId1010" Type="http://schemas.openxmlformats.org/officeDocument/2006/relationships/hyperlink" Target="https://www.procyclingstats.com/rider/borislav-palashev" TargetMode="External"/><Relationship Id="rId117" Type="http://schemas.openxmlformats.org/officeDocument/2006/relationships/hyperlink" Target="https://www.procyclingstats.com/rider/pavel-bittner" TargetMode="External"/><Relationship Id="rId671" Type="http://schemas.openxmlformats.org/officeDocument/2006/relationships/hyperlink" Target="https://www.procyclingstats.com/rider/milan-donie" TargetMode="External"/><Relationship Id="rId769" Type="http://schemas.openxmlformats.org/officeDocument/2006/relationships/hyperlink" Target="https://www.procyclingstats.com/rider/mike-uwiduhaye" TargetMode="External"/><Relationship Id="rId976" Type="http://schemas.openxmlformats.org/officeDocument/2006/relationships/hyperlink" Target="https://www.procyclingstats.com/rider/marco-schrettl" TargetMode="External"/><Relationship Id="rId324" Type="http://schemas.openxmlformats.org/officeDocument/2006/relationships/hyperlink" Target="https://www.procyclingstats.com/rider/kelland-brien" TargetMode="External"/><Relationship Id="rId531" Type="http://schemas.openxmlformats.org/officeDocument/2006/relationships/hyperlink" Target="https://www.procyclingstats.com/rider/blake-quick" TargetMode="External"/><Relationship Id="rId629" Type="http://schemas.openxmlformats.org/officeDocument/2006/relationships/hyperlink" Target="https://www.procyclingstats.com/rider/muhammad-nur-aiman-bin-rosli" TargetMode="External"/><Relationship Id="rId836" Type="http://schemas.openxmlformats.org/officeDocument/2006/relationships/hyperlink" Target="https://www.procyclingstats.com/rider/cristian-david-pita" TargetMode="External"/><Relationship Id="rId1021" Type="http://schemas.openxmlformats.org/officeDocument/2006/relationships/hyperlink" Target="https://www.procyclingstats.com/rider/unai-zubeldia" TargetMode="External"/><Relationship Id="rId903" Type="http://schemas.openxmlformats.org/officeDocument/2006/relationships/hyperlink" Target="https://www.procyclingstats.com/rider/ugo-fabries" TargetMode="External"/><Relationship Id="rId32" Type="http://schemas.openxmlformats.org/officeDocument/2006/relationships/hyperlink" Target="https://www.procyclingstats.com/rider/santiago-buitrago-sanchez" TargetMode="External"/><Relationship Id="rId181" Type="http://schemas.openxmlformats.org/officeDocument/2006/relationships/hyperlink" Target="https://www.procyclingstats.com/rider/felix-grossschartner" TargetMode="External"/><Relationship Id="rId279" Type="http://schemas.openxmlformats.org/officeDocument/2006/relationships/hyperlink" Target="https://www.procyclingstats.com/rider/alexander-hajek" TargetMode="External"/><Relationship Id="rId486" Type="http://schemas.openxmlformats.org/officeDocument/2006/relationships/hyperlink" Target="https://www.procyclingstats.com/rider/sean-flynn" TargetMode="External"/><Relationship Id="rId693" Type="http://schemas.openxmlformats.org/officeDocument/2006/relationships/hyperlink" Target="https://www.procyclingstats.com/rider/francisco-penuela" TargetMode="External"/><Relationship Id="rId139" Type="http://schemas.openxmlformats.org/officeDocument/2006/relationships/hyperlink" Target="https://www.procyclingstats.com/rider/mike-teunissen" TargetMode="External"/><Relationship Id="rId346" Type="http://schemas.openxmlformats.org/officeDocument/2006/relationships/hyperlink" Target="https://www.procyclingstats.com/rider/gil-gelders" TargetMode="External"/><Relationship Id="rId553" Type="http://schemas.openxmlformats.org/officeDocument/2006/relationships/hyperlink" Target="https://www.procyclingstats.com/rider/norman-vahtra" TargetMode="External"/><Relationship Id="rId760" Type="http://schemas.openxmlformats.org/officeDocument/2006/relationships/hyperlink" Target="https://www.procyclingstats.com/rider/aldo-taillieu" TargetMode="External"/><Relationship Id="rId998" Type="http://schemas.openxmlformats.org/officeDocument/2006/relationships/hyperlink" Target="https://www.procyclingstats.com/rider/oscar-chamberlain" TargetMode="External"/><Relationship Id="rId206" Type="http://schemas.openxmlformats.org/officeDocument/2006/relationships/hyperlink" Target="https://www.procyclingstats.com/rider/tom-van-asbroeck" TargetMode="External"/><Relationship Id="rId413" Type="http://schemas.openxmlformats.org/officeDocument/2006/relationships/hyperlink" Target="https://www.procyclingstats.com/rider/francisco-galvan" TargetMode="External"/><Relationship Id="rId858" Type="http://schemas.openxmlformats.org/officeDocument/2006/relationships/hyperlink" Target="https://www.procyclingstats.com/rider/daniel-dias" TargetMode="External"/><Relationship Id="rId1043" Type="http://schemas.openxmlformats.org/officeDocument/2006/relationships/hyperlink" Target="https://www.procyclingstats.com/rider/pawel-bernas" TargetMode="External"/><Relationship Id="rId620" Type="http://schemas.openxmlformats.org/officeDocument/2006/relationships/hyperlink" Target="https://www.procyclingstats.com/rider/davide-de-cassan" TargetMode="External"/><Relationship Id="rId718" Type="http://schemas.openxmlformats.org/officeDocument/2006/relationships/hyperlink" Target="https://www.procyclingstats.com/rider/tilen-finkst" TargetMode="External"/><Relationship Id="rId925" Type="http://schemas.openxmlformats.org/officeDocument/2006/relationships/hyperlink" Target="https://www.procyclingstats.com/rider/jasper-schoofs" TargetMode="External"/><Relationship Id="rId54" Type="http://schemas.openxmlformats.org/officeDocument/2006/relationships/hyperlink" Target="https://www.procyclingstats.com/rider/filippo-zana" TargetMode="External"/><Relationship Id="rId270" Type="http://schemas.openxmlformats.org/officeDocument/2006/relationships/hyperlink" Target="https://www.procyclingstats.com/rider/yevgeniy-fedorov" TargetMode="External"/><Relationship Id="rId130" Type="http://schemas.openxmlformats.org/officeDocument/2006/relationships/hyperlink" Target="https://www.procyclingstats.com/rider/oliver-naesen" TargetMode="External"/><Relationship Id="rId368" Type="http://schemas.openxmlformats.org/officeDocument/2006/relationships/hyperlink" Target="https://www.procyclingstats.com/rider/kevin-geniets" TargetMode="External"/><Relationship Id="rId575" Type="http://schemas.openxmlformats.org/officeDocument/2006/relationships/hyperlink" Target="https://www.procyclingstats.com/rider/luca-vergallito" TargetMode="External"/><Relationship Id="rId782" Type="http://schemas.openxmlformats.org/officeDocument/2006/relationships/hyperlink" Target="https://www.procyclingstats.com/rider/tim-marsma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procyclingstats.com/race/giro-di-sardegna/2026/overview" TargetMode="External"/><Relationship Id="rId21" Type="http://schemas.openxmlformats.org/officeDocument/2006/relationships/hyperlink" Target="https://www.procyclingstats.com/race/oxyclean-classic-brugge-de-panne/2024/overview" TargetMode="External"/><Relationship Id="rId42" Type="http://schemas.openxmlformats.org/officeDocument/2006/relationships/hyperlink" Target="https://www.procyclingstats.com/race/gran-camino/2026/overview" TargetMode="External"/><Relationship Id="rId47" Type="http://schemas.openxmlformats.org/officeDocument/2006/relationships/hyperlink" Target="https://www.procyclingstats.com/race/tour-of-hainan/2026/overview" TargetMode="External"/><Relationship Id="rId63" Type="http://schemas.openxmlformats.org/officeDocument/2006/relationships/hyperlink" Target="https://www.procyclingstats.com/race/tour-de-hongrie/2025/overview" TargetMode="External"/><Relationship Id="rId68" Type="http://schemas.openxmlformats.org/officeDocument/2006/relationships/hyperlink" Target="https://www.procyclingstats.com/race/boucles-de-l-aulne/2026/overview" TargetMode="External"/><Relationship Id="rId7" Type="http://schemas.openxmlformats.org/officeDocument/2006/relationships/hyperlink" Target="https://www.procyclingstats.com/race/la-drome-classic/2024/overview" TargetMode="External"/><Relationship Id="rId2" Type="http://schemas.openxmlformats.org/officeDocument/2006/relationships/hyperlink" Target="https://www.procyclingstats.com/race/asian-cycling-championships-itt/2025/overview" TargetMode="External"/><Relationship Id="rId16" Type="http://schemas.openxmlformats.org/officeDocument/2006/relationships/hyperlink" Target="https://www.procyclingstats.com/race/gp-de-denain/2024/overview" TargetMode="External"/><Relationship Id="rId29" Type="http://schemas.openxmlformats.org/officeDocument/2006/relationships/hyperlink" Target="https://www.procyclingstats.com/race/grote-prijs-jean-pierre-monsere/2026/overview" TargetMode="External"/><Relationship Id="rId11" Type="http://schemas.openxmlformats.org/officeDocument/2006/relationships/hyperlink" Target="https://www.procyclingstats.com/race/strade-bianche/2024/overview" TargetMode="External"/><Relationship Id="rId24" Type="http://schemas.openxmlformats.org/officeDocument/2006/relationships/hyperlink" Target="https://www.procyclingstats.com/race/visit-south-aegean-gp/2026/overview" TargetMode="External"/><Relationship Id="rId32" Type="http://schemas.openxmlformats.org/officeDocument/2006/relationships/hyperlink" Target="https://www.procyclingstats.com/race/route-adelie-de-vitre/2024/overview" TargetMode="External"/><Relationship Id="rId37" Type="http://schemas.openxmlformats.org/officeDocument/2006/relationships/hyperlink" Target="https://www.procyclingstats.com/race/scheldeprijs/2025/overview" TargetMode="External"/><Relationship Id="rId40" Type="http://schemas.openxmlformats.org/officeDocument/2006/relationships/hyperlink" Target="https://www.procyclingstats.com/race/paris-roubaix/2025/overview" TargetMode="External"/><Relationship Id="rId45" Type="http://schemas.openxmlformats.org/officeDocument/2006/relationships/hyperlink" Target="https://www.procyclingstats.com/race/brabantse-pijl/2025/overview" TargetMode="External"/><Relationship Id="rId53" Type="http://schemas.openxmlformats.org/officeDocument/2006/relationships/hyperlink" Target="https://www.procyclingstats.com/race/giro-dell-appennino/2026/overview" TargetMode="External"/><Relationship Id="rId58" Type="http://schemas.openxmlformats.org/officeDocument/2006/relationships/hyperlink" Target="https://www.procyclingstats.com/race/tour-de-romandie/2025/overview" TargetMode="External"/><Relationship Id="rId66" Type="http://schemas.openxmlformats.org/officeDocument/2006/relationships/hyperlink" Target="https://www.procyclingstats.com/race/circuit-de-wallonie/2026/overview" TargetMode="External"/><Relationship Id="rId5" Type="http://schemas.openxmlformats.org/officeDocument/2006/relationships/hyperlink" Target="https://www.procyclingstats.com/race/classic-var/2024/overview" TargetMode="External"/><Relationship Id="rId61" Type="http://schemas.openxmlformats.org/officeDocument/2006/relationships/hyperlink" Target="https://www.procyclingstats.com/race/tro-bro-leon/2025/overview" TargetMode="External"/><Relationship Id="rId19" Type="http://schemas.openxmlformats.org/officeDocument/2006/relationships/hyperlink" Target="https://www.procyclingstats.com/race/settimana-internazionale-coppi-e-bartali/2024/overview" TargetMode="External"/><Relationship Id="rId14" Type="http://schemas.openxmlformats.org/officeDocument/2006/relationships/hyperlink" Target="https://www.procyclingstats.com/race/nokere-koers/2024/overview" TargetMode="External"/><Relationship Id="rId22" Type="http://schemas.openxmlformats.org/officeDocument/2006/relationships/hyperlink" Target="https://www.procyclingstats.com/race/gent-wevelgem/2024/overview" TargetMode="External"/><Relationship Id="rId27" Type="http://schemas.openxmlformats.org/officeDocument/2006/relationships/hyperlink" Target="https://www.procyclingstats.com/race/tour-de-taiwan/2024/overview" TargetMode="External"/><Relationship Id="rId30" Type="http://schemas.openxmlformats.org/officeDocument/2006/relationships/hyperlink" Target="https://www.procyclingstats.com/race/gp-emilia/2026/overview" TargetMode="External"/><Relationship Id="rId35" Type="http://schemas.openxmlformats.org/officeDocument/2006/relationships/hyperlink" Target="https://www.procyclingstats.com/race/ronde-van-vlaanderen/2024/overview" TargetMode="External"/><Relationship Id="rId43" Type="http://schemas.openxmlformats.org/officeDocument/2006/relationships/hyperlink" Target="https://www.procyclingstats.com/race/ronde-van-limburg/2025/overview" TargetMode="External"/><Relationship Id="rId48" Type="http://schemas.openxmlformats.org/officeDocument/2006/relationships/hyperlink" Target="https://www.procyclingstats.com/race/amstel-gold-race/2025/overview" TargetMode="External"/><Relationship Id="rId56" Type="http://schemas.openxmlformats.org/officeDocument/2006/relationships/hyperlink" Target="https://www.procyclingstats.com/race/famenne-ardenne-classic/2025/overview" TargetMode="External"/><Relationship Id="rId64" Type="http://schemas.openxmlformats.org/officeDocument/2006/relationships/hyperlink" Target="https://www.procyclingstats.com/race/fleche-du-sud/2026/overview" TargetMode="External"/><Relationship Id="rId69" Type="http://schemas.openxmlformats.org/officeDocument/2006/relationships/printerSettings" Target="../printerSettings/printerSettings2.bin"/><Relationship Id="rId8" Type="http://schemas.openxmlformats.org/officeDocument/2006/relationships/hyperlink" Target="https://www.procyclingstats.com/race/kuurne-brussel-kuurne/2024/overview" TargetMode="External"/><Relationship Id="rId51" Type="http://schemas.openxmlformats.org/officeDocument/2006/relationships/hyperlink" Target="https://www.procyclingstats.com/race/la-fleche-wallone/2025/overview" TargetMode="External"/><Relationship Id="rId3" Type="http://schemas.openxmlformats.org/officeDocument/2006/relationships/hyperlink" Target="https://www.procyclingstats.com/race/tour-of-oman/2024/overview" TargetMode="External"/><Relationship Id="rId12" Type="http://schemas.openxmlformats.org/officeDocument/2006/relationships/hyperlink" Target="https://www.procyclingstats.com/race/paris-nice/2024/overview" TargetMode="External"/><Relationship Id="rId17" Type="http://schemas.openxmlformats.org/officeDocument/2006/relationships/hyperlink" Target="https://www.procyclingstats.com/race/bredene-koksijde-classic/2024/overview" TargetMode="External"/><Relationship Id="rId25" Type="http://schemas.openxmlformats.org/officeDocument/2006/relationships/hyperlink" Target="https://www.procyclingstats.com/race/region-on-dodecanese-gp/2026/overview" TargetMode="External"/><Relationship Id="rId33" Type="http://schemas.openxmlformats.org/officeDocument/2006/relationships/hyperlink" Target="https://www.procyclingstats.com/race/volta-limburg-classic/2024/overview" TargetMode="External"/><Relationship Id="rId38" Type="http://schemas.openxmlformats.org/officeDocument/2006/relationships/hyperlink" Target="https://www.procyclingstats.com/race/giro-di-reggio-calabria/2025/overview" TargetMode="External"/><Relationship Id="rId46" Type="http://schemas.openxmlformats.org/officeDocument/2006/relationships/hyperlink" Target="https://www.procyclingstats.com/race/tour-du-jura-cycliste/2025/overview" TargetMode="External"/><Relationship Id="rId59" Type="http://schemas.openxmlformats.org/officeDocument/2006/relationships/hyperlink" Target="https://www.procyclingstats.com/race/international-tour-of-hellas/2026/overview" TargetMode="External"/><Relationship Id="rId67" Type="http://schemas.openxmlformats.org/officeDocument/2006/relationships/hyperlink" Target="https://www.procyclingstats.com/race/rund-um-koln/2025/overview" TargetMode="External"/><Relationship Id="rId20" Type="http://schemas.openxmlformats.org/officeDocument/2006/relationships/hyperlink" Target="https://www.procyclingstats.com/race/la-roue-tourangelle/2024/overview" TargetMode="External"/><Relationship Id="rId41" Type="http://schemas.openxmlformats.org/officeDocument/2006/relationships/hyperlink" Target="https://www.procyclingstats.com/race/giro-della-magna-grecia/2026/overview" TargetMode="External"/><Relationship Id="rId54" Type="http://schemas.openxmlformats.org/officeDocument/2006/relationships/hyperlink" Target="https://www.procyclingstats.com/race/tour-of-turkey/2025/overview" TargetMode="External"/><Relationship Id="rId62" Type="http://schemas.openxmlformats.org/officeDocument/2006/relationships/hyperlink" Target="https://www.procyclingstats.com/race/baku-khankendi-azerbaijan-cycling-race/2026/overview" TargetMode="External"/><Relationship Id="rId1" Type="http://schemas.openxmlformats.org/officeDocument/2006/relationships/hyperlink" Target="https://www.procyclingstats.com/race/classica-camp-de-morvedre/2026/overview" TargetMode="External"/><Relationship Id="rId6" Type="http://schemas.openxmlformats.org/officeDocument/2006/relationships/hyperlink" Target="https://www.procyclingstats.com/race/faun-ardeche-classic/2024/overview" TargetMode="External"/><Relationship Id="rId15" Type="http://schemas.openxmlformats.org/officeDocument/2006/relationships/hyperlink" Target="https://www.procyclingstats.com/race/milano-torino/2024/overview" TargetMode="External"/><Relationship Id="rId23" Type="http://schemas.openxmlformats.org/officeDocument/2006/relationships/hyperlink" Target="https://www.procyclingstats.com/race/tour-of-thailand/2025/overview" TargetMode="External"/><Relationship Id="rId28" Type="http://schemas.openxmlformats.org/officeDocument/2006/relationships/hyperlink" Target="https://www.procyclingstats.com/race/clasica-terres-de-l-ebre/2026/overview" TargetMode="External"/><Relationship Id="rId36" Type="http://schemas.openxmlformats.org/officeDocument/2006/relationships/hyperlink" Target="https://www.procyclingstats.com/race/region-pays-de-la-loire/2025/overview" TargetMode="External"/><Relationship Id="rId49" Type="http://schemas.openxmlformats.org/officeDocument/2006/relationships/hyperlink" Target="https://www.procyclingstats.com/race/tour-of-the-alps/2025/overview" TargetMode="External"/><Relationship Id="rId57" Type="http://schemas.openxmlformats.org/officeDocument/2006/relationships/hyperlink" Target="https://www.procyclingstats.com/race/eschborn-frankfurt/2025/overview" TargetMode="External"/><Relationship Id="rId10" Type="http://schemas.openxmlformats.org/officeDocument/2006/relationships/hyperlink" Target="https://www.procyclingstats.com/race/trofeo-laigueglia/2024/overview" TargetMode="External"/><Relationship Id="rId31" Type="http://schemas.openxmlformats.org/officeDocument/2006/relationships/hyperlink" Target="https://www.procyclingstats.com/race/paris-camembert/2024/overview" TargetMode="External"/><Relationship Id="rId44" Type="http://schemas.openxmlformats.org/officeDocument/2006/relationships/hyperlink" Target="https://www.procyclingstats.com/race/classic-grand-besancon-doubs/2025/overview" TargetMode="External"/><Relationship Id="rId52" Type="http://schemas.openxmlformats.org/officeDocument/2006/relationships/hyperlink" Target="https://www.procyclingstats.com/race/liege-bastogne-liege/2025/overview" TargetMode="External"/><Relationship Id="rId60" Type="http://schemas.openxmlformats.org/officeDocument/2006/relationships/hyperlink" Target="https://www.procyclingstats.com/race/gp-de-plumelec/2025/overview" TargetMode="External"/><Relationship Id="rId65" Type="http://schemas.openxmlformats.org/officeDocument/2006/relationships/hyperlink" Target="https://www.procyclingstats.com/race/tour-du-finistere/2025/overview" TargetMode="External"/><Relationship Id="rId4" Type="http://schemas.openxmlformats.org/officeDocument/2006/relationships/hyperlink" Target="https://www.procyclingstats.com/race/asian-championships-me/2025/overview" TargetMode="External"/><Relationship Id="rId9" Type="http://schemas.openxmlformats.org/officeDocument/2006/relationships/hyperlink" Target="https://www.procyclingstats.com/race/tour-of-rwanda/2024/overview" TargetMode="External"/><Relationship Id="rId13" Type="http://schemas.openxmlformats.org/officeDocument/2006/relationships/hyperlink" Target="https://www.procyclingstats.com/race/tirreno-adriatico/2024/overview" TargetMode="External"/><Relationship Id="rId18" Type="http://schemas.openxmlformats.org/officeDocument/2006/relationships/hyperlink" Target="https://www.procyclingstats.com/race/milano-sanremo/2024/overview" TargetMode="External"/><Relationship Id="rId39" Type="http://schemas.openxmlformats.org/officeDocument/2006/relationships/hyperlink" Target="https://www.procyclingstats.com/race/itzulia-basque-country/2025/overview" TargetMode="External"/><Relationship Id="rId34" Type="http://schemas.openxmlformats.org/officeDocument/2006/relationships/hyperlink" Target="https://www.procyclingstats.com/race/gp-miguel-indurain/2024/overview" TargetMode="External"/><Relationship Id="rId50" Type="http://schemas.openxmlformats.org/officeDocument/2006/relationships/hyperlink" Target="https://www.procyclingstats.com/race/vuelta-asturias/2025/overview" TargetMode="External"/><Relationship Id="rId55" Type="http://schemas.openxmlformats.org/officeDocument/2006/relationships/hyperlink" Target="https://www.procyclingstats.com/race/gp-anicolor/2026/overview"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E2664"/>
  <sheetViews>
    <sheetView tabSelected="1" zoomScale="80" zoomScaleNormal="80" workbookViewId="0"/>
  </sheetViews>
  <sheetFormatPr defaultColWidth="11.42578125" defaultRowHeight="12.75"/>
  <cols>
    <col min="1" max="1" width="5.7109375" style="1" customWidth="1"/>
    <col min="2" max="2" width="22.42578125" customWidth="1"/>
    <col min="3" max="3" width="12.140625" customWidth="1"/>
    <col min="4" max="4" width="15.42578125" customWidth="1"/>
    <col min="5" max="5" width="15.42578125" style="1" customWidth="1"/>
    <col min="6" max="6" width="19.7109375" style="1" customWidth="1"/>
    <col min="7" max="7" width="15.42578125" style="1" customWidth="1"/>
    <col min="8" max="8" width="18.42578125" style="1" customWidth="1"/>
    <col min="9" max="9" width="11.7109375" style="2" customWidth="1"/>
    <col min="10" max="10" width="10.7109375" style="1" customWidth="1"/>
    <col min="11" max="11" width="22.5703125" customWidth="1"/>
    <col min="12" max="12" width="13.5703125" customWidth="1"/>
    <col min="13" max="13" width="16.42578125" customWidth="1"/>
    <col min="14" max="14" width="15.5703125" style="1" customWidth="1"/>
    <col min="15" max="15" width="17.85546875" style="1" customWidth="1"/>
    <col min="16" max="16" width="15.7109375" style="1" customWidth="1"/>
    <col min="17" max="17" width="17.85546875" style="1" customWidth="1"/>
    <col min="18" max="18" width="14.7109375" style="2" customWidth="1"/>
    <col min="19" max="19" width="13.7109375" style="1" customWidth="1"/>
    <col min="20" max="20" width="17.42578125" customWidth="1"/>
    <col min="21" max="21" width="11.42578125"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11.42578125" style="1" customWidth="1"/>
    <col min="29" max="29" width="17.28515625" customWidth="1"/>
    <col min="30" max="30" width="14.5703125" customWidth="1"/>
    <col min="31" max="31" width="13" customWidth="1"/>
    <col min="32" max="32" width="15.28515625" style="1" customWidth="1"/>
    <col min="33" max="33" width="11.42578125" style="1"/>
    <col min="34" max="34" width="15.42578125" style="1" customWidth="1"/>
    <col min="35" max="35" width="17.85546875" style="1" customWidth="1"/>
    <col min="36" max="36" width="13.5703125" style="2" bestFit="1" customWidth="1"/>
    <col min="37" max="37" width="11.7109375" style="1" customWidth="1"/>
    <col min="38" max="38" width="22" customWidth="1"/>
    <col min="41" max="41" width="15.28515625" style="1" customWidth="1"/>
    <col min="42" max="42" width="11.42578125" style="1"/>
    <col min="43" max="43" width="15.42578125" style="1" customWidth="1"/>
    <col min="44" max="44" width="17.85546875" style="1" customWidth="1"/>
    <col min="45" max="45" width="11.42578125" style="2"/>
    <col min="46" max="46" width="5.85546875" style="1" customWidth="1"/>
    <col min="47" max="47" width="21"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5703125" customWidth="1"/>
    <col min="863" max="863" width="17.42578125" customWidth="1"/>
    <col min="865" max="865" width="6.7109375" customWidth="1"/>
    <col min="866" max="866" width="21.85546875" customWidth="1"/>
    <col min="871" max="871" width="15.7109375" customWidth="1"/>
    <col min="872" max="872" width="17.28515625" customWidth="1"/>
    <col min="874" max="874" width="6.85546875" customWidth="1"/>
    <col min="875" max="875" width="21.7109375" customWidth="1"/>
    <col min="880" max="880" width="15.7109375" customWidth="1"/>
    <col min="881" max="881" width="17.28515625" customWidth="1"/>
    <col min="883" max="883" width="6.85546875" customWidth="1"/>
    <col min="884" max="884" width="21.85546875" customWidth="1"/>
    <col min="889" max="889" width="15.7109375" customWidth="1"/>
    <col min="890" max="890" width="17.28515625" customWidth="1"/>
    <col min="892" max="892" width="6.85546875" customWidth="1"/>
    <col min="893" max="893" width="21.7109375" customWidth="1"/>
    <col min="898" max="898" width="15.7109375" customWidth="1"/>
    <col min="899" max="899" width="17.28515625" customWidth="1"/>
    <col min="901" max="901" width="6.28515625" customWidth="1"/>
    <col min="902" max="902" width="21.85546875" customWidth="1"/>
    <col min="907" max="907" width="15.7109375" customWidth="1"/>
    <col min="908" max="908" width="17.28515625" customWidth="1"/>
    <col min="910" max="910" width="6.28515625" customWidth="1"/>
    <col min="911" max="911" width="21.85546875" customWidth="1"/>
    <col min="916" max="916" width="15.7109375" customWidth="1"/>
    <col min="917" max="917" width="17.28515625" customWidth="1"/>
    <col min="919" max="919" width="6.28515625" customWidth="1"/>
    <col min="920" max="920" width="21.85546875" customWidth="1"/>
    <col min="925" max="925" width="15.7109375" customWidth="1"/>
    <col min="926" max="926" width="17.28515625" customWidth="1"/>
    <col min="928" max="928" width="6.140625" customWidth="1"/>
    <col min="929" max="929" width="21.85546875" customWidth="1"/>
    <col min="934" max="934" width="15.7109375" customWidth="1"/>
    <col min="935" max="935" width="17.28515625" customWidth="1"/>
    <col min="937" max="937" width="6.85546875" customWidth="1"/>
    <col min="938" max="938" width="21.85546875" customWidth="1"/>
    <col min="943" max="943" width="15.7109375" customWidth="1"/>
    <col min="944" max="944" width="17.28515625" customWidth="1"/>
    <col min="946" max="946" width="6.85546875" customWidth="1"/>
    <col min="947" max="947" width="21.85546875" customWidth="1"/>
    <col min="952" max="952" width="15.7109375" customWidth="1"/>
    <col min="953" max="953" width="17.28515625" customWidth="1"/>
    <col min="954" max="954" width="11.28515625" customWidth="1"/>
    <col min="955" max="955" width="6.85546875" customWidth="1"/>
    <col min="956" max="956" width="22.28515625" customWidth="1"/>
    <col min="961" max="961" width="15.7109375" customWidth="1"/>
    <col min="962" max="962" width="17.28515625" customWidth="1"/>
    <col min="964" max="964" width="6.5703125" customWidth="1"/>
    <col min="965" max="965" width="21.85546875" customWidth="1"/>
    <col min="970" max="970" width="15.7109375" customWidth="1"/>
    <col min="971" max="971" width="17.28515625" customWidth="1"/>
    <col min="973" max="973" width="6.7109375" customWidth="1"/>
    <col min="974" max="974" width="21.85546875" customWidth="1"/>
    <col min="979" max="979" width="15.7109375" customWidth="1"/>
    <col min="980" max="980" width="17.28515625" customWidth="1"/>
    <col min="982" max="982" width="6.7109375" customWidth="1"/>
    <col min="983" max="983" width="21.85546875" customWidth="1"/>
    <col min="988" max="988" width="15.7109375" customWidth="1"/>
    <col min="989" max="989" width="17.28515625" customWidth="1"/>
    <col min="991" max="991" width="6.7109375" customWidth="1"/>
    <col min="992" max="992" width="21.85546875" customWidth="1"/>
    <col min="997" max="997" width="15.7109375" customWidth="1"/>
    <col min="998" max="998" width="17.28515625" customWidth="1"/>
    <col min="1000" max="1000" width="6.7109375" customWidth="1"/>
    <col min="1001" max="1001" width="21.7109375" customWidth="1"/>
    <col min="1006" max="1006" width="15.5703125" customWidth="1"/>
    <col min="1007" max="1007" width="17.28515625" customWidth="1"/>
    <col min="1009" max="1009" width="6.7109375" customWidth="1"/>
    <col min="1010" max="1010" width="21.85546875" customWidth="1"/>
    <col min="1015" max="1015" width="15.7109375" customWidth="1"/>
    <col min="1016" max="1016" width="17.28515625" customWidth="1"/>
    <col min="1018" max="1018" width="6.7109375" customWidth="1"/>
    <col min="1019" max="1019" width="21.85546875" customWidth="1"/>
    <col min="1024" max="1024" width="15.7109375" customWidth="1"/>
    <col min="1025" max="1025" width="17.28515625" customWidth="1"/>
    <col min="1027" max="1027" width="6.7109375" customWidth="1"/>
    <col min="1028" max="1028" width="21.85546875" customWidth="1"/>
    <col min="1033" max="1033" width="15.7109375" customWidth="1"/>
    <col min="1034" max="1034" width="17.28515625" customWidth="1"/>
    <col min="1036" max="1036" width="6.7109375" customWidth="1"/>
    <col min="1037" max="1037" width="21.85546875" customWidth="1"/>
    <col min="1042" max="1042" width="15.7109375" customWidth="1"/>
    <col min="1043" max="1043" width="17.28515625" customWidth="1"/>
    <col min="1045" max="1045" width="6.7109375" customWidth="1"/>
    <col min="1046" max="1046" width="21.85546875" customWidth="1"/>
    <col min="1051" max="1051" width="15.7109375" customWidth="1"/>
    <col min="1052" max="1052" width="17.28515625" customWidth="1"/>
    <col min="1054" max="1054" width="6.7109375" customWidth="1"/>
    <col min="1055" max="1055" width="21.85546875" customWidth="1"/>
    <col min="1060" max="1060" width="15.7109375" customWidth="1"/>
    <col min="1061" max="1061" width="17.28515625" customWidth="1"/>
    <col min="1063" max="1063" width="6.7109375" customWidth="1"/>
    <col min="1064" max="1064" width="21.85546875" customWidth="1"/>
    <col min="1069" max="1069" width="15.7109375" customWidth="1"/>
    <col min="1070" max="1070" width="17.140625" customWidth="1"/>
    <col min="1072" max="1072" width="6.7109375" customWidth="1"/>
    <col min="1073" max="1073" width="21.85546875" customWidth="1"/>
    <col min="1078" max="1078" width="15.7109375" customWidth="1"/>
    <col min="1079" max="1079" width="17.28515625" customWidth="1"/>
    <col min="1081" max="1081" width="6.7109375" customWidth="1"/>
    <col min="1082" max="1082" width="21.85546875" customWidth="1"/>
    <col min="1087" max="1087" width="15.5703125" customWidth="1"/>
    <col min="1088" max="1088" width="17.28515625" customWidth="1"/>
    <col min="1090" max="1090" width="6.85546875" customWidth="1"/>
    <col min="1091" max="1091" width="21.85546875" customWidth="1"/>
    <col min="1096" max="1096" width="15.7109375" customWidth="1"/>
    <col min="1097" max="1097" width="17.28515625" customWidth="1"/>
    <col min="1099" max="1099" width="6.7109375" customWidth="1"/>
    <col min="1100" max="1100" width="21.85546875" customWidth="1"/>
    <col min="1105" max="1105" width="15.7109375" customWidth="1"/>
    <col min="1106" max="1106" width="17.28515625" customWidth="1"/>
    <col min="1108" max="1108" width="6.7109375" customWidth="1"/>
    <col min="1109" max="1109" width="21.85546875" customWidth="1"/>
    <col min="1114" max="1114" width="15.7109375" customWidth="1"/>
    <col min="1115" max="1115" width="17.28515625" customWidth="1"/>
    <col min="1117" max="1117" width="6.7109375" customWidth="1"/>
    <col min="1118" max="1118" width="21.85546875" customWidth="1"/>
    <col min="1123" max="1123" width="15.7109375" customWidth="1"/>
    <col min="1124" max="1124" width="17.28515625" customWidth="1"/>
    <col min="1126" max="1126" width="6.7109375" customWidth="1"/>
    <col min="1127" max="1127" width="21.85546875" customWidth="1"/>
    <col min="1131" max="1131" width="11.42578125" customWidth="1"/>
    <col min="1132" max="1132" width="15.7109375" customWidth="1"/>
    <col min="1133" max="1133" width="17.28515625" customWidth="1"/>
    <col min="1135" max="1135" width="6.7109375" customWidth="1"/>
    <col min="1136" max="1136" width="21.85546875" customWidth="1"/>
    <col min="1141" max="1141" width="15.7109375" customWidth="1"/>
    <col min="1142" max="1142" width="17.28515625" customWidth="1"/>
    <col min="1144" max="1144" width="6.7109375" customWidth="1"/>
    <col min="1145" max="1145" width="21.85546875" customWidth="1"/>
    <col min="1150" max="1150" width="15.7109375" customWidth="1"/>
    <col min="1151" max="1151" width="17.28515625" customWidth="1"/>
    <col min="1153" max="1153" width="6.7109375" customWidth="1"/>
    <col min="1154" max="1154" width="21.85546875" customWidth="1"/>
    <col min="1159" max="1159" width="15.7109375" customWidth="1"/>
    <col min="1160" max="1160" width="17.28515625" customWidth="1"/>
    <col min="1162" max="1162" width="6.7109375" customWidth="1"/>
    <col min="1163" max="1163" width="21.85546875" customWidth="1"/>
    <col min="1168" max="1168" width="15.7109375" customWidth="1"/>
    <col min="1169" max="1169" width="17.28515625" customWidth="1"/>
    <col min="1171" max="1171" width="6.7109375" customWidth="1"/>
    <col min="1172" max="1172" width="21.85546875" customWidth="1"/>
    <col min="1177" max="1177" width="15.7109375" customWidth="1"/>
    <col min="1178" max="1178" width="17.28515625" customWidth="1"/>
    <col min="1180" max="1180" width="6.7109375" customWidth="1"/>
    <col min="1181" max="1181" width="21.85546875" customWidth="1"/>
    <col min="1186" max="1186" width="15.7109375" customWidth="1"/>
    <col min="1187" max="1187" width="17.28515625" customWidth="1"/>
    <col min="1189" max="1189" width="6.7109375" customWidth="1"/>
    <col min="1190" max="1190" width="21.85546875" customWidth="1"/>
    <col min="1195" max="1195" width="15.7109375" customWidth="1"/>
    <col min="1196" max="1196" width="17.28515625" customWidth="1"/>
    <col min="1198" max="1198" width="6.7109375" customWidth="1"/>
    <col min="1199" max="1199" width="21.85546875" customWidth="1"/>
    <col min="1204" max="1204" width="15.7109375" customWidth="1"/>
    <col min="1205" max="1205" width="17.28515625" customWidth="1"/>
    <col min="1207" max="1207" width="6.7109375" customWidth="1"/>
    <col min="1208" max="1208" width="21.85546875" customWidth="1"/>
    <col min="1213" max="1213" width="15.7109375" customWidth="1"/>
    <col min="1214" max="1214" width="17.28515625" customWidth="1"/>
    <col min="1216" max="1216" width="6.7109375" customWidth="1"/>
    <col min="1217" max="1217" width="21.7109375" customWidth="1"/>
    <col min="1222" max="1222" width="15.7109375" customWidth="1"/>
    <col min="1223" max="1223" width="17.28515625" customWidth="1"/>
    <col min="1225" max="1225" width="6.7109375" customWidth="1"/>
    <col min="1226" max="1226" width="21.85546875" customWidth="1"/>
    <col min="1231" max="1231" width="15.7109375" customWidth="1"/>
    <col min="1232" max="1232" width="17.28515625" customWidth="1"/>
    <col min="1234" max="1234" width="6.7109375" customWidth="1"/>
    <col min="1235" max="1235" width="21.85546875" customWidth="1"/>
    <col min="1240" max="1240" width="15.7109375" customWidth="1"/>
    <col min="1241" max="1241" width="17.28515625" customWidth="1"/>
    <col min="1243" max="1243" width="6.7109375" customWidth="1"/>
    <col min="1244" max="1244" width="21.85546875" customWidth="1"/>
    <col min="1249" max="1249" width="15.7109375" customWidth="1"/>
    <col min="1250" max="1250" width="17.28515625" customWidth="1"/>
    <col min="1252" max="1252" width="6.7109375" customWidth="1"/>
    <col min="1253" max="1253" width="21.85546875" customWidth="1"/>
    <col min="1258" max="1258" width="15.7109375" customWidth="1"/>
    <col min="1259" max="1259" width="17.28515625" customWidth="1"/>
    <col min="1261" max="1261" width="6.7109375" customWidth="1"/>
    <col min="1262" max="1262" width="21.85546875" customWidth="1"/>
    <col min="1267" max="1267" width="15.7109375" customWidth="1"/>
    <col min="1268" max="1268" width="17.28515625" customWidth="1"/>
    <col min="1270" max="1270" width="6.7109375" customWidth="1"/>
    <col min="1271" max="1271" width="21.85546875" customWidth="1"/>
    <col min="1276" max="1276" width="15.7109375" customWidth="1"/>
    <col min="1277" max="1277" width="17.28515625" customWidth="1"/>
    <col min="1279" max="1279" width="6.7109375" customWidth="1"/>
    <col min="1280" max="1280" width="21.85546875" customWidth="1"/>
    <col min="1285" max="1285" width="15.7109375" customWidth="1"/>
    <col min="1286" max="1286" width="17.28515625" customWidth="1"/>
    <col min="1288" max="1288" width="6.7109375" customWidth="1"/>
    <col min="1289" max="1289" width="21.85546875" customWidth="1"/>
    <col min="1294" max="1294" width="15.7109375" customWidth="1"/>
    <col min="1295" max="1295" width="17.28515625" customWidth="1"/>
    <col min="1297" max="1297" width="6.7109375" customWidth="1"/>
    <col min="1298" max="1298" width="21.85546875" customWidth="1"/>
    <col min="1303" max="1303" width="15.7109375" customWidth="1"/>
    <col min="1304" max="1304" width="17.28515625" customWidth="1"/>
    <col min="1306" max="1306" width="6.7109375" customWidth="1"/>
    <col min="1307" max="1307" width="21.85546875" customWidth="1"/>
    <col min="1312" max="1312" width="15.7109375" customWidth="1"/>
    <col min="1313" max="1313" width="17.28515625" customWidth="1"/>
    <col min="1315" max="1315" width="6.7109375" customWidth="1"/>
    <col min="1316" max="1316" width="21.85546875" customWidth="1"/>
    <col min="1321" max="1321" width="15.7109375" customWidth="1"/>
    <col min="1322" max="1322" width="17.28515625" customWidth="1"/>
    <col min="1324" max="1324" width="6.7109375" customWidth="1"/>
    <col min="1325" max="1325" width="21.85546875" customWidth="1"/>
    <col min="1330" max="1330" width="15.7109375" customWidth="1"/>
    <col min="1331" max="1331" width="17.28515625" customWidth="1"/>
    <col min="1333" max="1333" width="6.7109375" customWidth="1"/>
    <col min="1334" max="1334" width="21.85546875" customWidth="1"/>
    <col min="1339" max="1339" width="15.7109375" customWidth="1"/>
    <col min="1340" max="1340" width="17.42578125" customWidth="1"/>
    <col min="1342" max="1342" width="6.7109375" customWidth="1"/>
    <col min="1343" max="1343" width="21.85546875" customWidth="1"/>
    <col min="1348" max="1348" width="15.7109375" customWidth="1"/>
    <col min="1349" max="1349" width="17.28515625" customWidth="1"/>
    <col min="1351" max="1351" width="6.7109375" customWidth="1"/>
    <col min="1352" max="1352" width="21.85546875" customWidth="1"/>
    <col min="1357" max="1357" width="15.7109375" customWidth="1"/>
    <col min="1358" max="1358" width="17.28515625" customWidth="1"/>
    <col min="1360" max="1360" width="6.7109375" customWidth="1"/>
    <col min="1361" max="1361" width="21.85546875" customWidth="1"/>
    <col min="1366" max="1366" width="15.7109375" customWidth="1"/>
    <col min="1367" max="1367" width="17.28515625" customWidth="1"/>
    <col min="1369" max="1369" width="6.7109375" customWidth="1"/>
    <col min="1370" max="1370" width="21.85546875" customWidth="1"/>
    <col min="1375" max="1375" width="15.7109375" customWidth="1"/>
    <col min="1376" max="1376" width="17.28515625" customWidth="1"/>
    <col min="1378" max="1378" width="6.7109375" customWidth="1"/>
    <col min="1379" max="1379" width="21.85546875" customWidth="1"/>
    <col min="1384" max="1384" width="15.7109375" customWidth="1"/>
    <col min="1385" max="1385" width="17.28515625" customWidth="1"/>
    <col min="1387" max="1387" width="6.7109375" customWidth="1"/>
    <col min="1388" max="1388" width="21.85546875" customWidth="1"/>
    <col min="1393" max="1393" width="15.7109375" customWidth="1"/>
    <col min="1394" max="1394" width="17.28515625" customWidth="1"/>
    <col min="1396" max="1396" width="6.7109375" customWidth="1"/>
    <col min="1397" max="1397" width="21.85546875" customWidth="1"/>
    <col min="1402" max="1402" width="15.5703125" customWidth="1"/>
    <col min="1403" max="1403" width="17.28515625" customWidth="1"/>
    <col min="1405" max="1405" width="6.7109375" customWidth="1"/>
    <col min="1406" max="1406" width="21.7109375" customWidth="1"/>
    <col min="1411" max="1411" width="15.7109375" customWidth="1"/>
    <col min="1412" max="1412" width="17.28515625" customWidth="1"/>
    <col min="1414" max="1414" width="6.7109375" customWidth="1"/>
    <col min="1415" max="1415" width="21.85546875" customWidth="1"/>
    <col min="1420" max="1420" width="15.7109375" customWidth="1"/>
    <col min="1421" max="1421" width="17.28515625" customWidth="1"/>
    <col min="1423" max="1423" width="6.7109375" customWidth="1"/>
    <col min="1424" max="1424" width="21.85546875" customWidth="1"/>
    <col min="1429" max="1429" width="15.7109375" customWidth="1"/>
    <col min="1430" max="1430" width="17.28515625" customWidth="1"/>
    <col min="1432" max="1432" width="6.7109375" customWidth="1"/>
    <col min="1433" max="1433" width="21.85546875" customWidth="1"/>
    <col min="1438" max="1438" width="15.7109375" customWidth="1"/>
    <col min="1439" max="1439" width="17.140625" customWidth="1"/>
    <col min="1441" max="1441" width="6.7109375" customWidth="1"/>
    <col min="1442" max="1442" width="21.85546875" customWidth="1"/>
    <col min="1447" max="1447" width="15.7109375" customWidth="1"/>
    <col min="1448" max="1448" width="17.28515625" customWidth="1"/>
    <col min="1450" max="1450" width="6.7109375" customWidth="1"/>
    <col min="1451" max="1451" width="21.85546875" customWidth="1"/>
    <col min="1456" max="1456" width="15.7109375" customWidth="1"/>
    <col min="1457" max="1457" width="17.28515625" customWidth="1"/>
    <col min="1459" max="1459" width="6.7109375" customWidth="1"/>
    <col min="1460" max="1460" width="21.85546875" customWidth="1"/>
    <col min="1465" max="1465" width="15.7109375" customWidth="1"/>
    <col min="1466" max="1466" width="17.28515625" customWidth="1"/>
    <col min="1468" max="1468" width="6.7109375" customWidth="1"/>
    <col min="1469" max="1469" width="21.85546875" customWidth="1"/>
    <col min="1474" max="1474" width="15.7109375" customWidth="1"/>
    <col min="1475" max="1475" width="17.28515625" customWidth="1"/>
    <col min="1477" max="1477" width="6.7109375" customWidth="1"/>
    <col min="1478" max="1478" width="21.85546875" customWidth="1"/>
    <col min="1483" max="1483" width="15.7109375" customWidth="1"/>
    <col min="1484" max="1484" width="17" customWidth="1"/>
    <col min="1486" max="1486" width="6.7109375" customWidth="1"/>
    <col min="1487" max="1487" width="21.85546875" customWidth="1"/>
    <col min="1492" max="1492" width="15.7109375" customWidth="1"/>
    <col min="1493" max="1493" width="17.28515625" customWidth="1"/>
    <col min="1495" max="1495" width="6.7109375" customWidth="1"/>
    <col min="1496" max="1496" width="21.85546875" customWidth="1"/>
    <col min="1501" max="1501" width="15.7109375" customWidth="1"/>
    <col min="1502" max="1502" width="17.28515625" customWidth="1"/>
    <col min="1504" max="1504" width="6.7109375" customWidth="1"/>
    <col min="1505" max="1505" width="21.85546875" customWidth="1"/>
    <col min="1510" max="1510" width="15.7109375" customWidth="1"/>
    <col min="1511" max="1511" width="17.28515625" customWidth="1"/>
    <col min="1513" max="1513" width="6.7109375" customWidth="1"/>
    <col min="1514" max="1514" width="21.85546875" customWidth="1"/>
    <col min="1519" max="1519" width="15.7109375" customWidth="1"/>
    <col min="1520" max="1520" width="17.28515625" customWidth="1"/>
    <col min="1522" max="1522" width="6.7109375" customWidth="1"/>
    <col min="1523" max="1523" width="21.7109375" customWidth="1"/>
    <col min="1528" max="1528" width="15.7109375" customWidth="1"/>
    <col min="1529" max="1529" width="17.28515625" customWidth="1"/>
    <col min="1531" max="1531" width="6.7109375" customWidth="1"/>
    <col min="1532" max="1532" width="21.85546875" customWidth="1"/>
    <col min="1537" max="1537" width="15.7109375" customWidth="1"/>
    <col min="1538" max="1538" width="17.28515625" customWidth="1"/>
    <col min="1540" max="1540" width="6.7109375" customWidth="1"/>
    <col min="1541" max="1541" width="21.85546875" customWidth="1"/>
    <col min="1546" max="1546" width="15.7109375" customWidth="1"/>
    <col min="1547" max="1547" width="17.28515625" customWidth="1"/>
    <col min="1549" max="1549" width="6.85546875" customWidth="1"/>
    <col min="1550" max="1550" width="21.85546875" customWidth="1"/>
    <col min="1555" max="1555" width="15.7109375" customWidth="1"/>
    <col min="1556" max="1556" width="17.28515625" customWidth="1"/>
    <col min="1558" max="1558" width="6.7109375" customWidth="1"/>
    <col min="1559" max="1559" width="21.7109375" customWidth="1"/>
    <col min="1564" max="1564" width="15.85546875" customWidth="1"/>
    <col min="1565" max="1565" width="17.28515625" customWidth="1"/>
  </cols>
  <sheetData>
    <row r="1" spans="1:17" s="3" customFormat="1" ht="23.25">
      <c r="A1" s="177" t="s">
        <v>4870</v>
      </c>
      <c r="G1" s="111"/>
      <c r="J1" s="177" t="s">
        <v>4871</v>
      </c>
      <c r="L1" s="193"/>
      <c r="M1" s="7"/>
      <c r="N1" s="7"/>
      <c r="O1" s="193"/>
    </row>
    <row r="2" spans="1:17" s="3" customFormat="1" ht="39.950000000000003" customHeight="1">
      <c r="A2" s="27"/>
      <c r="B2" s="171" t="s">
        <v>1307</v>
      </c>
      <c r="D2" s="171" t="s">
        <v>1246</v>
      </c>
      <c r="E2" s="27" t="s">
        <v>1573</v>
      </c>
      <c r="F2" s="27"/>
      <c r="G2" s="17" t="s">
        <v>40</v>
      </c>
      <c r="H2" s="171" t="s">
        <v>4638</v>
      </c>
      <c r="J2" s="27"/>
      <c r="K2" s="363" t="s">
        <v>1307</v>
      </c>
      <c r="M2" s="363" t="s">
        <v>1246</v>
      </c>
      <c r="N2" s="27" t="s">
        <v>1573</v>
      </c>
      <c r="O2" s="27"/>
      <c r="P2" s="17" t="s">
        <v>40</v>
      </c>
      <c r="Q2" s="363"/>
    </row>
    <row r="3" spans="1:17" s="61" customFormat="1" ht="15.75" customHeight="1">
      <c r="A3" s="366" t="s">
        <v>0</v>
      </c>
      <c r="B3" s="105" t="s">
        <v>629</v>
      </c>
      <c r="D3" t="s">
        <v>2540</v>
      </c>
      <c r="E3" s="249" t="s">
        <v>4552</v>
      </c>
      <c r="G3" s="65">
        <f>$HO$1204</f>
        <v>2606.7000000000003</v>
      </c>
      <c r="H3" s="419" t="s">
        <v>4724</v>
      </c>
      <c r="I3" s="319"/>
      <c r="J3" s="366" t="s">
        <v>0</v>
      </c>
      <c r="K3" s="261" t="s">
        <v>3855</v>
      </c>
      <c r="M3" t="s">
        <v>4108</v>
      </c>
      <c r="N3" s="249" t="s">
        <v>4554</v>
      </c>
      <c r="P3" s="65">
        <f>'Punten per wedstrijd'!P1480</f>
        <v>1447.9999999999995</v>
      </c>
      <c r="Q3" s="489" t="s">
        <v>4156</v>
      </c>
    </row>
    <row r="4" spans="1:17" s="61" customFormat="1" ht="15.75" customHeight="1">
      <c r="A4" s="366" t="s">
        <v>2</v>
      </c>
      <c r="B4" s="261" t="s">
        <v>3855</v>
      </c>
      <c r="D4" t="s">
        <v>4108</v>
      </c>
      <c r="E4" s="249" t="s">
        <v>4554</v>
      </c>
      <c r="G4" s="65">
        <f>$AZW$1204</f>
        <v>2546.9</v>
      </c>
      <c r="H4" s="419" t="s">
        <v>4882</v>
      </c>
      <c r="I4" s="319"/>
      <c r="J4" s="366" t="s">
        <v>2</v>
      </c>
      <c r="K4" s="260" t="s">
        <v>143</v>
      </c>
      <c r="M4" t="s">
        <v>2545</v>
      </c>
      <c r="N4" s="249" t="s">
        <v>4571</v>
      </c>
      <c r="P4" s="65">
        <f>'Punten per wedstrijd'!P1527</f>
        <v>1398.6</v>
      </c>
      <c r="Q4" s="419"/>
    </row>
    <row r="5" spans="1:17" s="61" customFormat="1" ht="15.75" customHeight="1">
      <c r="A5" s="366" t="s">
        <v>3</v>
      </c>
      <c r="B5" s="105" t="s">
        <v>3149</v>
      </c>
      <c r="D5" t="s">
        <v>4083</v>
      </c>
      <c r="E5" s="249" t="s">
        <v>4556</v>
      </c>
      <c r="G5" s="65">
        <f>$ANT$1204</f>
        <v>2542.2000000000003</v>
      </c>
      <c r="H5" s="419" t="s">
        <v>4697</v>
      </c>
      <c r="I5" s="319"/>
      <c r="J5" s="366" t="s">
        <v>3</v>
      </c>
      <c r="K5" s="261" t="s">
        <v>3847</v>
      </c>
      <c r="M5" t="s">
        <v>4112</v>
      </c>
      <c r="N5" s="249" t="s">
        <v>4582</v>
      </c>
      <c r="P5" s="65">
        <f>'Punten per wedstrijd'!P1541</f>
        <v>1357.3999999999992</v>
      </c>
      <c r="Q5" s="419"/>
    </row>
    <row r="6" spans="1:17" s="61" customFormat="1" ht="15.75" customHeight="1">
      <c r="A6" s="366" t="s">
        <v>5</v>
      </c>
      <c r="B6" s="261" t="s">
        <v>4145</v>
      </c>
      <c r="D6" t="s">
        <v>2549</v>
      </c>
      <c r="E6" s="249" t="s">
        <v>2147</v>
      </c>
      <c r="G6" s="65">
        <f>$CS$1204</f>
        <v>2525.1</v>
      </c>
      <c r="H6" s="419" t="s">
        <v>4820</v>
      </c>
      <c r="I6" s="319"/>
      <c r="J6" s="366" t="s">
        <v>5</v>
      </c>
      <c r="K6" s="105" t="s">
        <v>153</v>
      </c>
      <c r="M6" t="s">
        <v>2535</v>
      </c>
      <c r="N6" s="249" t="s">
        <v>4581</v>
      </c>
      <c r="P6" s="65">
        <f>'Punten per wedstrijd'!P1494</f>
        <v>1295.7</v>
      </c>
      <c r="Q6" s="419"/>
    </row>
    <row r="7" spans="1:17" s="61" customFormat="1" ht="15.75" customHeight="1">
      <c r="A7" s="366" t="s">
        <v>7</v>
      </c>
      <c r="B7" s="105" t="s">
        <v>2512</v>
      </c>
      <c r="D7" t="s">
        <v>2598</v>
      </c>
      <c r="E7" s="249" t="s">
        <v>3227</v>
      </c>
      <c r="G7" s="65">
        <f>$AFU$1204</f>
        <v>2447.9</v>
      </c>
      <c r="H7" s="419" t="s">
        <v>4697</v>
      </c>
      <c r="I7" s="319"/>
      <c r="J7" s="366" t="s">
        <v>7</v>
      </c>
      <c r="K7" s="261" t="s">
        <v>31</v>
      </c>
      <c r="M7" t="s">
        <v>2549</v>
      </c>
      <c r="N7" s="249" t="s">
        <v>2147</v>
      </c>
      <c r="P7" s="65">
        <f>'Punten per wedstrijd'!P1518</f>
        <v>1263.6000000000001</v>
      </c>
      <c r="Q7" s="419"/>
    </row>
    <row r="8" spans="1:17" s="61" customFormat="1" ht="15.75" customHeight="1">
      <c r="A8" s="366" t="s">
        <v>8</v>
      </c>
      <c r="B8" s="260" t="s">
        <v>4147</v>
      </c>
      <c r="D8" t="s">
        <v>2551</v>
      </c>
      <c r="E8" s="249" t="s">
        <v>4569</v>
      </c>
      <c r="G8" s="65">
        <f>$CA$1204</f>
        <v>2417.9500000000007</v>
      </c>
      <c r="H8" s="419" t="s">
        <v>4796</v>
      </c>
      <c r="I8" s="364"/>
      <c r="J8" s="366" t="s">
        <v>8</v>
      </c>
      <c r="K8" s="105" t="s">
        <v>629</v>
      </c>
      <c r="M8" t="s">
        <v>2540</v>
      </c>
      <c r="N8" s="249" t="s">
        <v>4552</v>
      </c>
      <c r="P8" s="65">
        <f>'Punten per wedstrijd'!P1466</f>
        <v>1261.5999999999997</v>
      </c>
      <c r="Q8" s="419"/>
    </row>
    <row r="9" spans="1:17" s="61" customFormat="1" ht="15.75" customHeight="1">
      <c r="A9" s="366" t="s">
        <v>10</v>
      </c>
      <c r="B9" s="261" t="s">
        <v>1596</v>
      </c>
      <c r="D9" t="s">
        <v>2588</v>
      </c>
      <c r="E9" s="249" t="s">
        <v>4551</v>
      </c>
      <c r="G9" s="65">
        <f>$OD$1204</f>
        <v>2356.1</v>
      </c>
      <c r="H9" s="419" t="s">
        <v>4820</v>
      </c>
      <c r="I9" s="319"/>
      <c r="J9" s="366" t="s">
        <v>10</v>
      </c>
      <c r="K9" s="261" t="s">
        <v>17</v>
      </c>
      <c r="M9" t="s">
        <v>2538</v>
      </c>
      <c r="N9" s="249" t="s">
        <v>4531</v>
      </c>
      <c r="P9" s="65">
        <f>'Punten per wedstrijd'!P1431</f>
        <v>1247.1999999999998</v>
      </c>
      <c r="Q9" s="419"/>
    </row>
    <row r="10" spans="1:17" s="61" customFormat="1" ht="15.75" customHeight="1">
      <c r="A10" s="366" t="s">
        <v>12</v>
      </c>
      <c r="B10" s="261" t="s">
        <v>3823</v>
      </c>
      <c r="D10" t="s">
        <v>4109</v>
      </c>
      <c r="E10" s="249" t="s">
        <v>4582</v>
      </c>
      <c r="G10" s="65">
        <f>$BAF$1204</f>
        <v>2347.6</v>
      </c>
      <c r="H10" s="419" t="s">
        <v>4692</v>
      </c>
      <c r="I10" s="319"/>
      <c r="J10" s="366" t="s">
        <v>12</v>
      </c>
      <c r="K10" s="260" t="s">
        <v>21</v>
      </c>
      <c r="M10" t="s">
        <v>2551</v>
      </c>
      <c r="N10" s="249" t="s">
        <v>4569</v>
      </c>
      <c r="P10" s="65">
        <f>'Punten per wedstrijd'!P1456</f>
        <v>1244.8000000000002</v>
      </c>
      <c r="Q10" s="419"/>
    </row>
    <row r="11" spans="1:17" s="61" customFormat="1" ht="15.75" customHeight="1">
      <c r="A11" s="366" t="s">
        <v>14</v>
      </c>
      <c r="B11" s="105" t="s">
        <v>2525</v>
      </c>
      <c r="D11" t="s">
        <v>4139</v>
      </c>
      <c r="E11" s="249" t="s">
        <v>4555</v>
      </c>
      <c r="G11" s="65">
        <f>$AET$1204</f>
        <v>2344.7999999999993</v>
      </c>
      <c r="H11" s="419" t="s">
        <v>4699</v>
      </c>
      <c r="I11" s="319"/>
      <c r="J11" s="366" t="s">
        <v>14</v>
      </c>
      <c r="K11" s="105" t="s">
        <v>2076</v>
      </c>
      <c r="M11" t="s">
        <v>2590</v>
      </c>
      <c r="N11" s="249" t="s">
        <v>4535</v>
      </c>
      <c r="P11" s="65">
        <f>'Punten per wedstrijd'!P1403</f>
        <v>1240.2</v>
      </c>
      <c r="Q11" s="419"/>
    </row>
    <row r="12" spans="1:17" s="61" customFormat="1" ht="15.75" customHeight="1">
      <c r="A12" s="366" t="s">
        <v>16</v>
      </c>
      <c r="B12" s="372" t="s">
        <v>3168</v>
      </c>
      <c r="D12" t="s">
        <v>2614</v>
      </c>
      <c r="E12" s="249" t="s">
        <v>3228</v>
      </c>
      <c r="G12" s="65">
        <f>$AQE$1204</f>
        <v>2338.2999999999993</v>
      </c>
      <c r="H12" s="419" t="s">
        <v>4708</v>
      </c>
      <c r="I12" s="319"/>
      <c r="J12" s="366" t="s">
        <v>16</v>
      </c>
      <c r="K12" s="105" t="s">
        <v>2515</v>
      </c>
      <c r="M12" t="s">
        <v>2586</v>
      </c>
      <c r="N12" s="249" t="s">
        <v>4537</v>
      </c>
      <c r="P12" s="65">
        <f>'Punten per wedstrijd'!P1437</f>
        <v>1219.1000000000001</v>
      </c>
      <c r="Q12" s="419"/>
    </row>
    <row r="13" spans="1:17" s="61" customFormat="1" ht="15.75" customHeight="1">
      <c r="A13" s="366" t="s">
        <v>18</v>
      </c>
      <c r="B13" s="260" t="s">
        <v>4144</v>
      </c>
      <c r="D13" t="s">
        <v>2545</v>
      </c>
      <c r="E13" s="249" t="s">
        <v>4571</v>
      </c>
      <c r="G13" s="65">
        <f>$IP$1204</f>
        <v>2337.9999999999995</v>
      </c>
      <c r="H13" s="419" t="s">
        <v>4883</v>
      </c>
      <c r="I13" s="319"/>
      <c r="J13" s="366" t="s">
        <v>18</v>
      </c>
      <c r="K13" s="261" t="s">
        <v>3853</v>
      </c>
      <c r="M13" t="s">
        <v>4098</v>
      </c>
      <c r="N13" s="249" t="s">
        <v>4560</v>
      </c>
      <c r="P13" s="65">
        <f>'Punten per wedstrijd'!P1448</f>
        <v>1204.7999999999997</v>
      </c>
      <c r="Q13" s="419"/>
    </row>
    <row r="14" spans="1:17" s="61" customFormat="1" ht="15.75" customHeight="1">
      <c r="A14" s="366" t="s">
        <v>20</v>
      </c>
      <c r="B14" s="261" t="s">
        <v>3847</v>
      </c>
      <c r="D14" t="s">
        <v>4112</v>
      </c>
      <c r="E14" s="249" t="s">
        <v>4582</v>
      </c>
      <c r="G14" s="65">
        <f>$BBG$1204</f>
        <v>2313.7000000000003</v>
      </c>
      <c r="H14" s="419" t="s">
        <v>4884</v>
      </c>
      <c r="I14" s="95"/>
      <c r="J14" s="366" t="s">
        <v>20</v>
      </c>
      <c r="K14" s="261" t="s">
        <v>3849</v>
      </c>
      <c r="M14" t="s">
        <v>4122</v>
      </c>
      <c r="N14" s="249" t="s">
        <v>4582</v>
      </c>
      <c r="P14" s="65">
        <f>'Punten per wedstrijd'!P1435</f>
        <v>1191</v>
      </c>
      <c r="Q14" s="419"/>
    </row>
    <row r="15" spans="1:17" s="61" customFormat="1" ht="15.75" customHeight="1">
      <c r="A15" s="366" t="s">
        <v>22</v>
      </c>
      <c r="B15" s="261" t="s">
        <v>1589</v>
      </c>
      <c r="D15" t="s">
        <v>3205</v>
      </c>
      <c r="E15" s="249" t="s">
        <v>4573</v>
      </c>
      <c r="G15" s="65">
        <f>$IG$1204</f>
        <v>2267.5000000000005</v>
      </c>
      <c r="H15" s="419" t="s">
        <v>4885</v>
      </c>
      <c r="I15" s="319"/>
      <c r="J15" s="366" t="s">
        <v>22</v>
      </c>
      <c r="K15" s="261" t="s">
        <v>1589</v>
      </c>
      <c r="M15" t="s">
        <v>3205</v>
      </c>
      <c r="N15" s="249" t="s">
        <v>4573</v>
      </c>
      <c r="P15" s="65">
        <f>'Punten per wedstrijd'!P1393</f>
        <v>1156.9000000000001</v>
      </c>
      <c r="Q15" s="419"/>
    </row>
    <row r="16" spans="1:17" s="61" customFormat="1" ht="15.75" customHeight="1">
      <c r="A16" s="366" t="s">
        <v>24</v>
      </c>
      <c r="B16" s="261" t="s">
        <v>3840</v>
      </c>
      <c r="D16" t="s">
        <v>4116</v>
      </c>
      <c r="E16" s="249" t="s">
        <v>4534</v>
      </c>
      <c r="G16" s="65">
        <f>$BCQ$1204</f>
        <v>2244.1</v>
      </c>
      <c r="H16" s="419" t="s">
        <v>4720</v>
      </c>
      <c r="I16" s="319"/>
      <c r="J16" s="366" t="s">
        <v>24</v>
      </c>
      <c r="K16" s="105" t="s">
        <v>161</v>
      </c>
      <c r="M16" t="s">
        <v>2543</v>
      </c>
      <c r="N16" s="249" t="s">
        <v>4542</v>
      </c>
      <c r="P16" s="65">
        <f>'Punten per wedstrijd'!P1433</f>
        <v>1150.9000000000003</v>
      </c>
      <c r="Q16" s="419"/>
    </row>
    <row r="17" spans="1:17" s="61" customFormat="1" ht="15.75" customHeight="1">
      <c r="A17" s="366" t="s">
        <v>26</v>
      </c>
      <c r="B17" s="260" t="s">
        <v>4149</v>
      </c>
      <c r="D17" t="s">
        <v>2533</v>
      </c>
      <c r="E17" s="249" t="s">
        <v>4539</v>
      </c>
      <c r="G17" s="65">
        <f>$Y$1204</f>
        <v>2226.6</v>
      </c>
      <c r="H17" s="419" t="s">
        <v>4694</v>
      </c>
      <c r="I17" s="319"/>
      <c r="J17" s="366" t="s">
        <v>26</v>
      </c>
      <c r="K17" s="261" t="s">
        <v>3831</v>
      </c>
      <c r="M17" t="s">
        <v>4110</v>
      </c>
      <c r="N17" s="249" t="s">
        <v>4558</v>
      </c>
      <c r="P17" s="65">
        <f>'Punten per wedstrijd'!P1473</f>
        <v>1121.3</v>
      </c>
      <c r="Q17" s="419"/>
    </row>
    <row r="18" spans="1:17" s="61" customFormat="1" ht="15.75" customHeight="1">
      <c r="A18" s="366" t="s">
        <v>28</v>
      </c>
      <c r="B18" s="105" t="s">
        <v>2523</v>
      </c>
      <c r="D18" t="s">
        <v>2124</v>
      </c>
      <c r="E18" s="249" t="s">
        <v>2608</v>
      </c>
      <c r="G18" s="65">
        <f>$AGV$1204</f>
        <v>2206.3000000000006</v>
      </c>
      <c r="H18" s="419" t="s">
        <v>4697</v>
      </c>
      <c r="I18" s="319"/>
      <c r="J18" s="366" t="s">
        <v>28</v>
      </c>
      <c r="K18" s="104" t="s">
        <v>1281</v>
      </c>
      <c r="M18" t="s">
        <v>2559</v>
      </c>
      <c r="N18" s="249" t="s">
        <v>4565</v>
      </c>
      <c r="P18" s="65">
        <f>'Punten per wedstrijd'!P1386</f>
        <v>1119.6999999999998</v>
      </c>
      <c r="Q18" s="419"/>
    </row>
    <row r="19" spans="1:17" s="61" customFormat="1" ht="15.75" customHeight="1">
      <c r="A19" s="366" t="s">
        <v>30</v>
      </c>
      <c r="B19" s="105" t="s">
        <v>3160</v>
      </c>
      <c r="D19" t="s">
        <v>2142</v>
      </c>
      <c r="E19" s="249" t="s">
        <v>3227</v>
      </c>
      <c r="G19" s="65">
        <f>$AIO$1204</f>
        <v>2206.2000000000003</v>
      </c>
      <c r="H19" s="419" t="s">
        <v>4710</v>
      </c>
      <c r="I19" s="319"/>
      <c r="J19" s="366" t="s">
        <v>30</v>
      </c>
      <c r="K19" s="261" t="s">
        <v>1596</v>
      </c>
      <c r="M19" t="s">
        <v>2588</v>
      </c>
      <c r="N19" s="249" t="s">
        <v>4551</v>
      </c>
      <c r="P19" s="65">
        <f>'Punten per wedstrijd'!P1538</f>
        <v>1109.3</v>
      </c>
      <c r="Q19" s="419"/>
    </row>
    <row r="20" spans="1:17" s="61" customFormat="1" ht="15.75" customHeight="1">
      <c r="A20" s="366" t="s">
        <v>32</v>
      </c>
      <c r="B20" s="105" t="s">
        <v>2090</v>
      </c>
      <c r="D20" t="s">
        <v>2576</v>
      </c>
      <c r="E20" s="249" t="s">
        <v>3226</v>
      </c>
      <c r="G20" s="65">
        <f>$RG$1204</f>
        <v>2198.1</v>
      </c>
      <c r="H20" s="419" t="s">
        <v>4712</v>
      </c>
      <c r="I20" s="319"/>
      <c r="J20" s="366" t="s">
        <v>32</v>
      </c>
      <c r="K20" s="104" t="s">
        <v>1272</v>
      </c>
      <c r="M20" t="s">
        <v>2541</v>
      </c>
      <c r="N20" s="249" t="s">
        <v>2604</v>
      </c>
      <c r="P20" s="65">
        <f>'Punten per wedstrijd'!P1390</f>
        <v>1096.25</v>
      </c>
      <c r="Q20" s="419"/>
    </row>
    <row r="21" spans="1:17" s="61" customFormat="1" ht="15.75" customHeight="1">
      <c r="A21" s="366" t="s">
        <v>34</v>
      </c>
      <c r="B21" s="105" t="s">
        <v>2504</v>
      </c>
      <c r="D21" t="s">
        <v>2563</v>
      </c>
      <c r="E21" s="249" t="s">
        <v>4553</v>
      </c>
      <c r="G21" s="65">
        <f>$XD$1204</f>
        <v>2192.6999999999998</v>
      </c>
      <c r="H21" s="419" t="s">
        <v>4695</v>
      </c>
      <c r="I21" s="319"/>
      <c r="J21" s="366" t="s">
        <v>34</v>
      </c>
      <c r="K21" s="105" t="s">
        <v>2507</v>
      </c>
      <c r="M21" t="s">
        <v>2581</v>
      </c>
      <c r="N21" s="249" t="s">
        <v>4551</v>
      </c>
      <c r="P21" s="65">
        <f>'Punten per wedstrijd'!P1441</f>
        <v>1089.7000000000003</v>
      </c>
      <c r="Q21" s="419"/>
    </row>
    <row r="22" spans="1:17" s="61" customFormat="1" ht="15.75" customHeight="1">
      <c r="A22" s="366" t="s">
        <v>36</v>
      </c>
      <c r="B22" s="105" t="s">
        <v>141</v>
      </c>
      <c r="D22" t="s">
        <v>2539</v>
      </c>
      <c r="E22" s="249" t="s">
        <v>2147</v>
      </c>
      <c r="G22" s="65">
        <f>$FM$1204</f>
        <v>2192.0000000000009</v>
      </c>
      <c r="H22" s="419" t="s">
        <v>4819</v>
      </c>
      <c r="I22" s="319"/>
      <c r="J22" s="366" t="s">
        <v>36</v>
      </c>
      <c r="K22" s="105" t="s">
        <v>141</v>
      </c>
      <c r="M22" t="s">
        <v>2539</v>
      </c>
      <c r="N22" s="249" t="s">
        <v>2147</v>
      </c>
      <c r="P22" s="65">
        <f>'Punten per wedstrijd'!P1457</f>
        <v>1084.9000000000001</v>
      </c>
      <c r="Q22" s="419"/>
    </row>
    <row r="23" spans="1:17" s="61" customFormat="1" ht="15.75" customHeight="1">
      <c r="A23" s="366" t="s">
        <v>38</v>
      </c>
      <c r="B23" s="105" t="s">
        <v>153</v>
      </c>
      <c r="D23" t="s">
        <v>2535</v>
      </c>
      <c r="E23" s="249" t="s">
        <v>4581</v>
      </c>
      <c r="G23" s="65">
        <f>$AQ$1204</f>
        <v>2175.5000000000009</v>
      </c>
      <c r="H23" s="419" t="s">
        <v>4886</v>
      </c>
      <c r="I23" s="319"/>
      <c r="J23" s="366" t="s">
        <v>38</v>
      </c>
      <c r="K23" s="261" t="s">
        <v>1587</v>
      </c>
      <c r="M23" t="s">
        <v>2548</v>
      </c>
      <c r="N23" s="249" t="s">
        <v>2605</v>
      </c>
      <c r="P23" s="65">
        <f>'Punten per wedstrijd'!P1411</f>
        <v>1071.7499999999998</v>
      </c>
      <c r="Q23" s="419"/>
    </row>
    <row r="24" spans="1:17" s="61" customFormat="1" ht="15.75" customHeight="1">
      <c r="A24" s="366" t="s">
        <v>145</v>
      </c>
      <c r="B24" s="261" t="s">
        <v>3829</v>
      </c>
      <c r="D24" t="s">
        <v>4100</v>
      </c>
      <c r="E24" s="249" t="s">
        <v>4554</v>
      </c>
      <c r="G24" s="65">
        <f>$AXC$1204</f>
        <v>2174.3999999999996</v>
      </c>
      <c r="H24" s="419" t="s">
        <v>4798</v>
      </c>
      <c r="I24" s="319"/>
      <c r="J24" s="366" t="s">
        <v>145</v>
      </c>
      <c r="K24" s="260" t="s">
        <v>3158</v>
      </c>
      <c r="M24" t="s">
        <v>4078</v>
      </c>
      <c r="N24" s="249" t="s">
        <v>4583</v>
      </c>
      <c r="P24" s="65">
        <f>'Punten per wedstrijd'!P1442</f>
        <v>1068.9000000000001</v>
      </c>
      <c r="Q24" s="419"/>
    </row>
    <row r="25" spans="1:17" s="61" customFormat="1" ht="15.75" customHeight="1">
      <c r="A25" s="366" t="s">
        <v>146</v>
      </c>
      <c r="B25" s="261" t="s">
        <v>17</v>
      </c>
      <c r="D25" t="s">
        <v>2538</v>
      </c>
      <c r="E25" s="249" t="s">
        <v>4531</v>
      </c>
      <c r="G25" s="65">
        <f>$FV$1204</f>
        <v>2164.9999999999995</v>
      </c>
      <c r="H25" s="419" t="s">
        <v>4887</v>
      </c>
      <c r="I25" s="95"/>
      <c r="J25" s="366" t="s">
        <v>146</v>
      </c>
      <c r="K25" s="261" t="s">
        <v>3829</v>
      </c>
      <c r="M25" t="s">
        <v>4100</v>
      </c>
      <c r="N25" s="249" t="s">
        <v>4554</v>
      </c>
      <c r="P25" s="65">
        <f>'Punten per wedstrijd'!P1490</f>
        <v>1053.8000000000002</v>
      </c>
      <c r="Q25" s="419"/>
    </row>
    <row r="26" spans="1:17" s="61" customFormat="1" ht="15.75" customHeight="1">
      <c r="A26" s="366" t="s">
        <v>147</v>
      </c>
      <c r="B26" s="261" t="s">
        <v>3849</v>
      </c>
      <c r="D26" t="s">
        <v>4122</v>
      </c>
      <c r="E26" s="249" t="s">
        <v>4582</v>
      </c>
      <c r="G26" s="65">
        <f>$BES$1204</f>
        <v>2152.8000000000002</v>
      </c>
      <c r="H26" s="419" t="s">
        <v>4888</v>
      </c>
      <c r="I26" s="319"/>
      <c r="J26" s="366" t="s">
        <v>147</v>
      </c>
      <c r="K26" s="105" t="s">
        <v>665</v>
      </c>
      <c r="M26" t="s">
        <v>2546</v>
      </c>
      <c r="N26" s="249" t="s">
        <v>2604</v>
      </c>
      <c r="P26" s="65">
        <f>'Punten per wedstrijd'!P1450</f>
        <v>1053.5</v>
      </c>
      <c r="Q26" s="419"/>
    </row>
    <row r="27" spans="1:17" s="61" customFormat="1" ht="15.75" customHeight="1">
      <c r="A27" s="366" t="s">
        <v>150</v>
      </c>
      <c r="B27" s="105" t="s">
        <v>2076</v>
      </c>
      <c r="D27" t="s">
        <v>2590</v>
      </c>
      <c r="E27" s="249" t="s">
        <v>4535</v>
      </c>
      <c r="G27" s="65">
        <f>$PW$1204</f>
        <v>2152.6999999999998</v>
      </c>
      <c r="H27" s="419" t="s">
        <v>4889</v>
      </c>
      <c r="I27" s="319"/>
      <c r="J27" s="366" t="s">
        <v>150</v>
      </c>
      <c r="K27" s="105" t="s">
        <v>2625</v>
      </c>
      <c r="M27" t="s">
        <v>4137</v>
      </c>
      <c r="N27" s="249" t="s">
        <v>3227</v>
      </c>
      <c r="P27" s="65">
        <f>'Punten per wedstrijd'!P1399</f>
        <v>1050.3000000000002</v>
      </c>
      <c r="Q27" s="419"/>
    </row>
    <row r="28" spans="1:17" s="61" customFormat="1" ht="15.75" customHeight="1">
      <c r="A28" s="366" t="s">
        <v>156</v>
      </c>
      <c r="B28" s="105" t="s">
        <v>2514</v>
      </c>
      <c r="D28" t="s">
        <v>4130</v>
      </c>
      <c r="E28" s="249" t="s">
        <v>4530</v>
      </c>
      <c r="G28" s="65">
        <f>$ZX$1204</f>
        <v>2144.9</v>
      </c>
      <c r="H28" s="419" t="s">
        <v>4718</v>
      </c>
      <c r="J28" s="366" t="s">
        <v>156</v>
      </c>
      <c r="K28" s="105" t="s">
        <v>645</v>
      </c>
      <c r="M28" t="s">
        <v>2560</v>
      </c>
      <c r="N28" s="249" t="s">
        <v>4576</v>
      </c>
      <c r="P28" s="65">
        <f>'Punten per wedstrijd'!P1502</f>
        <v>1048.9999999999995</v>
      </c>
      <c r="Q28" s="419"/>
    </row>
    <row r="29" spans="1:17" s="61" customFormat="1" ht="15.75" customHeight="1">
      <c r="A29" s="366" t="s">
        <v>158</v>
      </c>
      <c r="B29" s="105" t="s">
        <v>2507</v>
      </c>
      <c r="D29" t="s">
        <v>2581</v>
      </c>
      <c r="E29" s="249" t="s">
        <v>4551</v>
      </c>
      <c r="G29" s="65">
        <f>$AAG$1204</f>
        <v>2143.2999999999997</v>
      </c>
      <c r="H29" s="419" t="s">
        <v>4885</v>
      </c>
      <c r="I29" s="319"/>
      <c r="J29" s="366" t="s">
        <v>158</v>
      </c>
      <c r="K29" s="260" t="s">
        <v>3154</v>
      </c>
      <c r="M29" t="s">
        <v>4082</v>
      </c>
      <c r="N29" s="249" t="s">
        <v>4556</v>
      </c>
      <c r="P29" s="65">
        <f>'Punten per wedstrijd'!P1427</f>
        <v>1048.0999999999999</v>
      </c>
      <c r="Q29" s="419"/>
    </row>
    <row r="30" spans="1:17" s="61" customFormat="1" ht="15.75" customHeight="1">
      <c r="A30" s="366" t="s">
        <v>159</v>
      </c>
      <c r="B30" s="261" t="s">
        <v>3831</v>
      </c>
      <c r="D30" t="s">
        <v>4110</v>
      </c>
      <c r="E30" s="249" t="s">
        <v>4558</v>
      </c>
      <c r="G30" s="65">
        <f>$BAO$1204</f>
        <v>2143.1</v>
      </c>
      <c r="H30" s="419" t="s">
        <v>4823</v>
      </c>
      <c r="I30" s="319"/>
      <c r="J30" s="366" t="s">
        <v>159</v>
      </c>
      <c r="K30" s="261" t="s">
        <v>3839</v>
      </c>
      <c r="M30" t="s">
        <v>4111</v>
      </c>
      <c r="N30" s="249" t="s">
        <v>4586</v>
      </c>
      <c r="P30" s="65">
        <f>'Punten per wedstrijd'!P1513</f>
        <v>1038.0999999999999</v>
      </c>
      <c r="Q30" s="419"/>
    </row>
    <row r="31" spans="1:17" s="61" customFormat="1" ht="15.75" customHeight="1">
      <c r="A31" s="366" t="s">
        <v>160</v>
      </c>
      <c r="B31" s="261" t="s">
        <v>3819</v>
      </c>
      <c r="D31" t="s">
        <v>4089</v>
      </c>
      <c r="E31" s="249" t="s">
        <v>4575</v>
      </c>
      <c r="G31" s="65">
        <f>$ATH$1204</f>
        <v>2137.3999999999992</v>
      </c>
      <c r="H31" s="419" t="s">
        <v>4727</v>
      </c>
      <c r="I31" s="319"/>
      <c r="J31" s="366" t="s">
        <v>160</v>
      </c>
      <c r="K31" s="105" t="s">
        <v>154</v>
      </c>
      <c r="M31" t="s">
        <v>2547</v>
      </c>
      <c r="N31" s="249" t="s">
        <v>2605</v>
      </c>
      <c r="P31" s="65">
        <f>'Punten per wedstrijd'!P1545</f>
        <v>1038.0000000000002</v>
      </c>
      <c r="Q31" s="419"/>
    </row>
    <row r="32" spans="1:17" s="61" customFormat="1" ht="15.75" customHeight="1">
      <c r="A32" s="366" t="s">
        <v>162</v>
      </c>
      <c r="B32" s="104" t="s">
        <v>1281</v>
      </c>
      <c r="D32" t="s">
        <v>2559</v>
      </c>
      <c r="E32" s="249" t="s">
        <v>4565</v>
      </c>
      <c r="G32" s="65">
        <f>$QX$1204</f>
        <v>2134.1000000000008</v>
      </c>
      <c r="H32" s="419" t="s">
        <v>4890</v>
      </c>
      <c r="I32" s="95"/>
      <c r="J32" s="366" t="s">
        <v>162</v>
      </c>
      <c r="K32" s="260" t="s">
        <v>142</v>
      </c>
      <c r="M32" t="s">
        <v>2533</v>
      </c>
      <c r="N32" s="249" t="s">
        <v>4539</v>
      </c>
      <c r="P32" s="65">
        <f>'Punten per wedstrijd'!P1498</f>
        <v>1037.3</v>
      </c>
      <c r="Q32" s="419"/>
    </row>
    <row r="33" spans="1:17" s="61" customFormat="1" ht="15.75" customHeight="1">
      <c r="A33" s="366" t="s">
        <v>273</v>
      </c>
      <c r="B33" s="105" t="s">
        <v>161</v>
      </c>
      <c r="D33" t="s">
        <v>2543</v>
      </c>
      <c r="E33" s="249" t="s">
        <v>4542</v>
      </c>
      <c r="G33" s="65">
        <f>$LS$1204</f>
        <v>2130.8000000000006</v>
      </c>
      <c r="H33" s="419" t="s">
        <v>4891</v>
      </c>
      <c r="I33" s="319"/>
      <c r="J33" s="366" t="s">
        <v>273</v>
      </c>
      <c r="K33" s="105" t="s">
        <v>2520</v>
      </c>
      <c r="M33" t="s">
        <v>4136</v>
      </c>
      <c r="N33" s="249" t="s">
        <v>2606</v>
      </c>
      <c r="P33" s="65">
        <f>'Punten per wedstrijd'!P1503</f>
        <v>1027.0999999999999</v>
      </c>
      <c r="Q33" s="419"/>
    </row>
    <row r="34" spans="1:17" s="61" customFormat="1" ht="15.75" customHeight="1">
      <c r="A34" s="366" t="s">
        <v>274</v>
      </c>
      <c r="B34" s="260" t="s">
        <v>3166</v>
      </c>
      <c r="D34" t="s">
        <v>2139</v>
      </c>
      <c r="E34" s="249" t="s">
        <v>4585</v>
      </c>
      <c r="G34" s="65">
        <f>$AIF$1204</f>
        <v>2113.5</v>
      </c>
      <c r="H34" s="419" t="s">
        <v>4708</v>
      </c>
      <c r="I34" s="319"/>
      <c r="J34" s="366" t="s">
        <v>274</v>
      </c>
      <c r="K34" s="105" t="s">
        <v>2506</v>
      </c>
      <c r="M34" t="s">
        <v>2583</v>
      </c>
      <c r="N34" s="249" t="s">
        <v>4573</v>
      </c>
      <c r="P34" s="65">
        <f>'Punten per wedstrijd'!P1540</f>
        <v>1022.6000000000001</v>
      </c>
      <c r="Q34" s="419"/>
    </row>
    <row r="35" spans="1:17" s="61" customFormat="1" ht="15.75" customHeight="1">
      <c r="A35" s="366" t="s">
        <v>275</v>
      </c>
      <c r="B35" s="104" t="s">
        <v>1272</v>
      </c>
      <c r="D35" t="s">
        <v>2541</v>
      </c>
      <c r="E35" s="249" t="s">
        <v>2604</v>
      </c>
      <c r="G35" s="65">
        <f>$AH$1204</f>
        <v>2110.8999999999996</v>
      </c>
      <c r="H35" s="419" t="s">
        <v>4823</v>
      </c>
      <c r="I35" s="319"/>
      <c r="J35" s="366" t="s">
        <v>275</v>
      </c>
      <c r="K35" s="260" t="s">
        <v>3181</v>
      </c>
      <c r="M35" t="s">
        <v>4084</v>
      </c>
      <c r="N35" s="249" t="s">
        <v>4585</v>
      </c>
      <c r="P35" s="65">
        <f>'Punten per wedstrijd'!P1424</f>
        <v>1017.6000000000003</v>
      </c>
      <c r="Q35" s="419"/>
    </row>
    <row r="36" spans="1:17" s="61" customFormat="1" ht="15.75" customHeight="1">
      <c r="A36" s="366" t="s">
        <v>276</v>
      </c>
      <c r="B36" s="261" t="s">
        <v>4148</v>
      </c>
      <c r="D36" t="s">
        <v>2537</v>
      </c>
      <c r="E36" s="249" t="s">
        <v>4581</v>
      </c>
      <c r="G36" s="65">
        <f>$CJ$1204</f>
        <v>2109.2000000000003</v>
      </c>
      <c r="H36" s="419" t="s">
        <v>4704</v>
      </c>
      <c r="I36" s="319"/>
      <c r="J36" s="366" t="s">
        <v>276</v>
      </c>
      <c r="K36" s="261" t="s">
        <v>3840</v>
      </c>
      <c r="M36" t="s">
        <v>4116</v>
      </c>
      <c r="N36" s="249" t="s">
        <v>4534</v>
      </c>
      <c r="P36" s="65">
        <f>'Punten per wedstrijd'!P1476</f>
        <v>1013</v>
      </c>
      <c r="Q36" s="419"/>
    </row>
    <row r="37" spans="1:17" s="61" customFormat="1" ht="15.75" customHeight="1">
      <c r="A37" s="366" t="s">
        <v>602</v>
      </c>
      <c r="B37" s="261" t="s">
        <v>1584</v>
      </c>
      <c r="D37" t="s">
        <v>3207</v>
      </c>
      <c r="E37" s="249" t="s">
        <v>4549</v>
      </c>
      <c r="G37" s="65">
        <f>$PN$1204</f>
        <v>2104.0000000000005</v>
      </c>
      <c r="H37" s="419" t="s">
        <v>4711</v>
      </c>
      <c r="J37" s="366" t="s">
        <v>602</v>
      </c>
      <c r="K37" s="105" t="s">
        <v>2529</v>
      </c>
      <c r="M37" t="s">
        <v>2597</v>
      </c>
      <c r="N37" s="249" t="s">
        <v>4546</v>
      </c>
      <c r="P37" s="65">
        <f>'Punten per wedstrijd'!P1447</f>
        <v>1012.8</v>
      </c>
      <c r="Q37" s="419"/>
    </row>
    <row r="38" spans="1:17" s="61" customFormat="1" ht="15.75" customHeight="1">
      <c r="A38" s="366" t="s">
        <v>603</v>
      </c>
      <c r="B38" s="260" t="s">
        <v>3158</v>
      </c>
      <c r="D38" t="s">
        <v>4078</v>
      </c>
      <c r="E38" s="249" t="s">
        <v>4583</v>
      </c>
      <c r="G38" s="65">
        <f>$ALR$1204</f>
        <v>2103.8999999999996</v>
      </c>
      <c r="H38" s="419" t="s">
        <v>4833</v>
      </c>
      <c r="I38" s="319"/>
      <c r="J38" s="366" t="s">
        <v>603</v>
      </c>
      <c r="K38" s="105" t="s">
        <v>2530</v>
      </c>
      <c r="M38" t="s">
        <v>4140</v>
      </c>
      <c r="N38" s="249" t="s">
        <v>2610</v>
      </c>
      <c r="P38" s="65">
        <f>'Punten per wedstrijd'!P1491</f>
        <v>1002.8000000000002</v>
      </c>
      <c r="Q38" s="419"/>
    </row>
    <row r="39" spans="1:17" s="61" customFormat="1" ht="15.75" customHeight="1">
      <c r="A39" s="366" t="s">
        <v>604</v>
      </c>
      <c r="B39" s="105" t="s">
        <v>2520</v>
      </c>
      <c r="D39" t="s">
        <v>4136</v>
      </c>
      <c r="E39" s="249" t="s">
        <v>2606</v>
      </c>
      <c r="G39" s="65">
        <f>$ADS$1204</f>
        <v>2095.3000000000002</v>
      </c>
      <c r="H39" s="419" t="s">
        <v>4717</v>
      </c>
      <c r="I39" s="319"/>
      <c r="J39" s="366" t="s">
        <v>604</v>
      </c>
      <c r="K39" s="261" t="s">
        <v>4071</v>
      </c>
      <c r="M39" t="s">
        <v>4123</v>
      </c>
      <c r="N39" s="249" t="s">
        <v>3228</v>
      </c>
      <c r="P39" s="65">
        <f>'Punten per wedstrijd'!P1475</f>
        <v>996.29999999999984</v>
      </c>
      <c r="Q39" s="419"/>
    </row>
    <row r="40" spans="1:17" s="61" customFormat="1" ht="15.75" customHeight="1">
      <c r="A40" s="366" t="s">
        <v>606</v>
      </c>
      <c r="B40" s="261" t="s">
        <v>1587</v>
      </c>
      <c r="D40" t="s">
        <v>2548</v>
      </c>
      <c r="E40" s="249" t="s">
        <v>2605</v>
      </c>
      <c r="G40" s="65">
        <f>$DK$1204</f>
        <v>2095.1999999999998</v>
      </c>
      <c r="H40" s="419" t="s">
        <v>4892</v>
      </c>
      <c r="I40" s="319"/>
      <c r="J40" s="366" t="s">
        <v>606</v>
      </c>
      <c r="K40" s="261" t="s">
        <v>15</v>
      </c>
      <c r="M40" t="s">
        <v>4126</v>
      </c>
      <c r="N40" s="249" t="s">
        <v>4536</v>
      </c>
      <c r="P40" s="65">
        <f>'Punten per wedstrijd'!P1425</f>
        <v>994.39999999999986</v>
      </c>
      <c r="Q40" s="419"/>
    </row>
    <row r="41" spans="1:17" s="61" customFormat="1" ht="15.75" customHeight="1">
      <c r="A41" s="366" t="s">
        <v>612</v>
      </c>
      <c r="B41" s="261" t="s">
        <v>3824</v>
      </c>
      <c r="D41" t="s">
        <v>4114</v>
      </c>
      <c r="E41" s="249" t="s">
        <v>4534</v>
      </c>
      <c r="G41" s="65">
        <f>$BBY$1204</f>
        <v>2086.2999999999997</v>
      </c>
      <c r="H41" s="419" t="s">
        <v>4696</v>
      </c>
      <c r="I41" s="319"/>
      <c r="J41" s="366" t="s">
        <v>612</v>
      </c>
      <c r="K41" s="261" t="s">
        <v>1591</v>
      </c>
      <c r="M41" t="s">
        <v>2553</v>
      </c>
      <c r="N41" s="249" t="s">
        <v>4527</v>
      </c>
      <c r="P41" s="65">
        <f>'Punten per wedstrijd'!P1414</f>
        <v>994.20000000000016</v>
      </c>
      <c r="Q41" s="419"/>
    </row>
    <row r="42" spans="1:17" s="61" customFormat="1" ht="15.75" customHeight="1">
      <c r="A42" s="366" t="s">
        <v>614</v>
      </c>
      <c r="B42" s="105" t="s">
        <v>645</v>
      </c>
      <c r="D42" t="s">
        <v>2560</v>
      </c>
      <c r="E42" s="249" t="s">
        <v>4576</v>
      </c>
      <c r="G42" s="65">
        <f>$AZ$1204</f>
        <v>2073.1</v>
      </c>
      <c r="H42" s="419" t="s">
        <v>4725</v>
      </c>
      <c r="I42" s="319"/>
      <c r="J42" s="366" t="s">
        <v>614</v>
      </c>
      <c r="K42" s="260" t="s">
        <v>3171</v>
      </c>
      <c r="M42" t="s">
        <v>4076</v>
      </c>
      <c r="N42" s="249" t="s">
        <v>4556</v>
      </c>
      <c r="P42" s="65">
        <f>'Punten per wedstrijd'!P1517</f>
        <v>992.8</v>
      </c>
      <c r="Q42" s="419"/>
    </row>
    <row r="43" spans="1:17" s="61" customFormat="1" ht="15.75" customHeight="1">
      <c r="A43" s="366" t="s">
        <v>617</v>
      </c>
      <c r="B43" s="105" t="s">
        <v>616</v>
      </c>
      <c r="D43" t="s">
        <v>2544</v>
      </c>
      <c r="E43" s="249" t="s">
        <v>3223</v>
      </c>
      <c r="G43" s="65">
        <f>$HF$1204</f>
        <v>2051.3999999999996</v>
      </c>
      <c r="H43" s="419" t="s">
        <v>4703</v>
      </c>
      <c r="I43" s="319"/>
      <c r="J43" s="366" t="s">
        <v>617</v>
      </c>
      <c r="K43" s="260" t="s">
        <v>3169</v>
      </c>
      <c r="M43" t="s">
        <v>2602</v>
      </c>
      <c r="N43" s="249" t="s">
        <v>2610</v>
      </c>
      <c r="P43" s="65">
        <f>'Punten per wedstrijd'!P1504</f>
        <v>985.79999999999984</v>
      </c>
      <c r="Q43" s="419"/>
    </row>
    <row r="44" spans="1:17" s="61" customFormat="1" ht="15.75" customHeight="1">
      <c r="A44" s="366" t="s">
        <v>618</v>
      </c>
      <c r="B44" s="261" t="s">
        <v>4143</v>
      </c>
      <c r="D44" t="s">
        <v>2571</v>
      </c>
      <c r="E44" s="249" t="s">
        <v>4541</v>
      </c>
      <c r="G44" s="65">
        <f>$EL$1204</f>
        <v>2048.2000000000003</v>
      </c>
      <c r="H44" s="419" t="s">
        <v>4714</v>
      </c>
      <c r="I44" s="319"/>
      <c r="J44" s="366" t="s">
        <v>618</v>
      </c>
      <c r="K44" s="105" t="s">
        <v>644</v>
      </c>
      <c r="M44" t="s">
        <v>2573</v>
      </c>
      <c r="N44" s="249" t="s">
        <v>3223</v>
      </c>
      <c r="P44" s="65">
        <f>'Punten per wedstrijd'!P1487</f>
        <v>985.40000000000009</v>
      </c>
      <c r="Q44" s="419"/>
    </row>
    <row r="45" spans="1:17" s="61" customFormat="1" ht="15.75" customHeight="1">
      <c r="A45" s="366" t="s">
        <v>621</v>
      </c>
      <c r="B45" s="105" t="s">
        <v>2530</v>
      </c>
      <c r="D45" t="s">
        <v>4140</v>
      </c>
      <c r="E45" s="249" t="s">
        <v>2610</v>
      </c>
      <c r="G45" s="65">
        <f>$AFC$1204</f>
        <v>2046.4999999999998</v>
      </c>
      <c r="H45" s="419" t="s">
        <v>4795</v>
      </c>
      <c r="I45" s="319"/>
      <c r="J45" s="366" t="s">
        <v>621</v>
      </c>
      <c r="K45" s="260" t="s">
        <v>3173</v>
      </c>
      <c r="M45" t="s">
        <v>4087</v>
      </c>
      <c r="N45" s="249" t="s">
        <v>2611</v>
      </c>
      <c r="P45" s="65">
        <f>'Punten per wedstrijd'!P1528</f>
        <v>985.30000000000007</v>
      </c>
      <c r="Q45" s="419"/>
    </row>
    <row r="46" spans="1:17" s="61" customFormat="1" ht="15.75" customHeight="1">
      <c r="A46" s="366" t="s">
        <v>623</v>
      </c>
      <c r="B46" s="105" t="s">
        <v>644</v>
      </c>
      <c r="D46" t="s">
        <v>2573</v>
      </c>
      <c r="E46" s="249" t="s">
        <v>3223</v>
      </c>
      <c r="G46" s="65">
        <f>$JZ$1204</f>
        <v>2040.6000000000001</v>
      </c>
      <c r="H46" s="419" t="s">
        <v>4830</v>
      </c>
      <c r="J46" s="366" t="s">
        <v>623</v>
      </c>
      <c r="K46" s="105" t="s">
        <v>600</v>
      </c>
      <c r="M46" t="s">
        <v>2561</v>
      </c>
      <c r="N46" s="249" t="s">
        <v>4542</v>
      </c>
      <c r="P46" s="65">
        <f>'Punten per wedstrijd'!P1511</f>
        <v>983.4</v>
      </c>
      <c r="Q46" s="419"/>
    </row>
    <row r="47" spans="1:17" s="61" customFormat="1" ht="15.75" customHeight="1">
      <c r="A47" s="366" t="s">
        <v>628</v>
      </c>
      <c r="B47" s="105" t="s">
        <v>2526</v>
      </c>
      <c r="D47" t="s">
        <v>2048</v>
      </c>
      <c r="E47" s="249" t="s">
        <v>4548</v>
      </c>
      <c r="G47" s="65">
        <f>$AGM$1204</f>
        <v>2036.9999999999998</v>
      </c>
      <c r="H47" s="419" t="s">
        <v>4821</v>
      </c>
      <c r="I47" s="95"/>
      <c r="J47" s="366" t="s">
        <v>628</v>
      </c>
      <c r="K47" s="105" t="s">
        <v>2524</v>
      </c>
      <c r="M47" t="s">
        <v>2594</v>
      </c>
      <c r="N47" s="249" t="s">
        <v>4587</v>
      </c>
      <c r="P47" s="65">
        <f>'Punten per wedstrijd'!P1549</f>
        <v>980.59999999999991</v>
      </c>
      <c r="Q47" s="419"/>
    </row>
    <row r="48" spans="1:17" s="61" customFormat="1" ht="15.75" customHeight="1">
      <c r="A48" s="366" t="s">
        <v>632</v>
      </c>
      <c r="B48" s="105" t="s">
        <v>2529</v>
      </c>
      <c r="D48" t="s">
        <v>2597</v>
      </c>
      <c r="E48" s="249" t="s">
        <v>4546</v>
      </c>
      <c r="G48" s="65">
        <f>$AFL$1204</f>
        <v>2033.1000000000004</v>
      </c>
      <c r="H48" s="419" t="s">
        <v>4831</v>
      </c>
      <c r="J48" s="366" t="s">
        <v>632</v>
      </c>
      <c r="K48" s="105" t="s">
        <v>2511</v>
      </c>
      <c r="M48" t="s">
        <v>4135</v>
      </c>
      <c r="N48" s="249" t="s">
        <v>4533</v>
      </c>
      <c r="P48" s="65">
        <f>'Punten per wedstrijd'!P1454</f>
        <v>979.79999999999984</v>
      </c>
      <c r="Q48" s="419"/>
    </row>
    <row r="49" spans="1:17" s="61" customFormat="1" ht="15.75" customHeight="1">
      <c r="A49" s="366" t="s">
        <v>633</v>
      </c>
      <c r="B49" s="105" t="s">
        <v>2625</v>
      </c>
      <c r="D49" t="s">
        <v>4137</v>
      </c>
      <c r="E49" s="249" t="s">
        <v>3227</v>
      </c>
      <c r="G49" s="65">
        <f>$AEB$1204</f>
        <v>2023.8</v>
      </c>
      <c r="H49" s="419" t="s">
        <v>4823</v>
      </c>
      <c r="J49" s="366" t="s">
        <v>633</v>
      </c>
      <c r="K49" s="261" t="s">
        <v>3823</v>
      </c>
      <c r="M49" t="s">
        <v>4109</v>
      </c>
      <c r="N49" s="249" t="s">
        <v>4582</v>
      </c>
      <c r="P49" s="65">
        <f>'Punten per wedstrijd'!P1394</f>
        <v>976.40000000000055</v>
      </c>
      <c r="Q49" s="419"/>
    </row>
    <row r="50" spans="1:17" s="61" customFormat="1" ht="15.75" customHeight="1">
      <c r="A50" s="366" t="s">
        <v>634</v>
      </c>
      <c r="B50" s="261" t="s">
        <v>3848</v>
      </c>
      <c r="D50" t="s">
        <v>4117</v>
      </c>
      <c r="E50" s="249" t="s">
        <v>4545</v>
      </c>
      <c r="G50" s="65">
        <f>$BCZ$1204</f>
        <v>2023.1999999999996</v>
      </c>
      <c r="H50" s="419" t="s">
        <v>4826</v>
      </c>
      <c r="J50" s="366" t="s">
        <v>634</v>
      </c>
      <c r="K50" s="105" t="s">
        <v>2505</v>
      </c>
      <c r="M50" t="s">
        <v>4134</v>
      </c>
      <c r="N50" s="249" t="s">
        <v>4584</v>
      </c>
      <c r="P50" s="65">
        <f>'Punten per wedstrijd'!P1550</f>
        <v>975.5999999999998</v>
      </c>
      <c r="Q50" s="419"/>
    </row>
    <row r="51" spans="1:17" s="61" customFormat="1" ht="15.75" customHeight="1">
      <c r="A51" s="366" t="s">
        <v>639</v>
      </c>
      <c r="B51" s="105" t="s">
        <v>4146</v>
      </c>
      <c r="D51" t="s">
        <v>2547</v>
      </c>
      <c r="E51" s="249" t="s">
        <v>2605</v>
      </c>
      <c r="G51" s="65">
        <f>$BI$1204</f>
        <v>2020.1999999999996</v>
      </c>
      <c r="H51" s="419" t="s">
        <v>4893</v>
      </c>
      <c r="J51" s="366" t="s">
        <v>639</v>
      </c>
      <c r="K51" s="105" t="s">
        <v>2516</v>
      </c>
      <c r="M51" t="s">
        <v>4131</v>
      </c>
      <c r="N51" s="249" t="s">
        <v>4557</v>
      </c>
      <c r="P51" s="65">
        <f>'Punten per wedstrijd'!P1409</f>
        <v>972.49999999999989</v>
      </c>
      <c r="Q51" s="419"/>
    </row>
    <row r="52" spans="1:17" s="61" customFormat="1" ht="15.75" customHeight="1">
      <c r="A52" s="366" t="s">
        <v>647</v>
      </c>
      <c r="B52" s="261" t="s">
        <v>3846</v>
      </c>
      <c r="D52" t="s">
        <v>4107</v>
      </c>
      <c r="E52" s="249" t="s">
        <v>2615</v>
      </c>
      <c r="G52" s="65">
        <f>$AZN$1204</f>
        <v>2019.9999999999998</v>
      </c>
      <c r="H52" s="419" t="s">
        <v>4722</v>
      </c>
      <c r="J52" s="366" t="s">
        <v>647</v>
      </c>
      <c r="K52" s="105" t="s">
        <v>3160</v>
      </c>
      <c r="M52" t="s">
        <v>2142</v>
      </c>
      <c r="N52" s="249" t="s">
        <v>3227</v>
      </c>
      <c r="P52" s="65">
        <f>'Punten per wedstrijd'!P1453</f>
        <v>963.49999999999955</v>
      </c>
      <c r="Q52" s="419"/>
    </row>
    <row r="53" spans="1:17" s="61" customFormat="1" ht="15.75" customHeight="1">
      <c r="A53" s="366" t="s">
        <v>651</v>
      </c>
      <c r="B53" s="261" t="s">
        <v>3853</v>
      </c>
      <c r="D53" t="s">
        <v>4098</v>
      </c>
      <c r="E53" s="249" t="s">
        <v>4560</v>
      </c>
      <c r="G53" s="65">
        <f>$AWK$1204</f>
        <v>2008.0000000000005</v>
      </c>
      <c r="H53" s="419" t="s">
        <v>4894</v>
      </c>
      <c r="J53" s="366" t="s">
        <v>651</v>
      </c>
      <c r="K53" s="261" t="s">
        <v>25</v>
      </c>
      <c r="M53" t="s">
        <v>2537</v>
      </c>
      <c r="N53" s="249" t="s">
        <v>4581</v>
      </c>
      <c r="P53" s="65">
        <f>'Punten per wedstrijd'!P1471</f>
        <v>960.60000000000014</v>
      </c>
      <c r="Q53" s="419"/>
    </row>
    <row r="54" spans="1:17" s="61" customFormat="1" ht="15.75" customHeight="1">
      <c r="A54" s="366" t="s">
        <v>652</v>
      </c>
      <c r="B54" s="260" t="s">
        <v>3157</v>
      </c>
      <c r="D54" t="s">
        <v>4074</v>
      </c>
      <c r="E54" s="249" t="s">
        <v>4532</v>
      </c>
      <c r="G54" s="65">
        <f>$AJP$1204</f>
        <v>2007.3000000000004</v>
      </c>
      <c r="H54" s="419" t="s">
        <v>4701</v>
      </c>
      <c r="J54" s="366" t="s">
        <v>652</v>
      </c>
      <c r="K54" s="105" t="s">
        <v>2512</v>
      </c>
      <c r="M54" t="s">
        <v>2598</v>
      </c>
      <c r="N54" s="249" t="s">
        <v>3227</v>
      </c>
      <c r="P54" s="65">
        <f>'Punten per wedstrijd'!P1418</f>
        <v>958.2</v>
      </c>
      <c r="Q54" s="419"/>
    </row>
    <row r="55" spans="1:17" s="61" customFormat="1" ht="15.75" customHeight="1">
      <c r="A55" s="366" t="s">
        <v>653</v>
      </c>
      <c r="B55" s="105" t="s">
        <v>2511</v>
      </c>
      <c r="D55" t="s">
        <v>4135</v>
      </c>
      <c r="E55" s="249" t="s">
        <v>4533</v>
      </c>
      <c r="G55" s="65">
        <f>$ADA$1204</f>
        <v>1998.7500000000002</v>
      </c>
      <c r="H55" s="419" t="s">
        <v>4723</v>
      </c>
      <c r="J55" s="366" t="s">
        <v>653</v>
      </c>
      <c r="K55" s="260" t="s">
        <v>3157</v>
      </c>
      <c r="M55" t="s">
        <v>4074</v>
      </c>
      <c r="N55" s="249" t="s">
        <v>4532</v>
      </c>
      <c r="P55" s="65">
        <f>'Punten per wedstrijd'!P1436</f>
        <v>957.45</v>
      </c>
      <c r="Q55" s="419"/>
    </row>
    <row r="56" spans="1:17" s="61" customFormat="1" ht="15.75" customHeight="1">
      <c r="A56" s="366" t="s">
        <v>658</v>
      </c>
      <c r="B56" s="104" t="s">
        <v>3826</v>
      </c>
      <c r="D56" t="s">
        <v>3220</v>
      </c>
      <c r="E56" s="249" t="s">
        <v>4567</v>
      </c>
      <c r="G56" s="65">
        <f>$ARX$1204</f>
        <v>1992.9</v>
      </c>
      <c r="H56" s="419" t="s">
        <v>4696</v>
      </c>
      <c r="J56" s="366" t="s">
        <v>658</v>
      </c>
      <c r="K56" s="260" t="s">
        <v>3172</v>
      </c>
      <c r="M56" t="s">
        <v>4085</v>
      </c>
      <c r="N56" s="249" t="s">
        <v>4559</v>
      </c>
      <c r="P56" s="65">
        <f>'Punten per wedstrijd'!P1521</f>
        <v>956.20000000000016</v>
      </c>
      <c r="Q56" s="419"/>
    </row>
    <row r="57" spans="1:17" s="61" customFormat="1" ht="15.75" customHeight="1">
      <c r="A57" s="366" t="s">
        <v>659</v>
      </c>
      <c r="B57" s="260" t="s">
        <v>3154</v>
      </c>
      <c r="D57" t="s">
        <v>4082</v>
      </c>
      <c r="E57" s="249" t="s">
        <v>4556</v>
      </c>
      <c r="G57" s="65">
        <f>$ANK$1204</f>
        <v>1992.8</v>
      </c>
      <c r="H57" s="419" t="s">
        <v>4895</v>
      </c>
      <c r="J57" s="366" t="s">
        <v>659</v>
      </c>
      <c r="K57" s="261" t="s">
        <v>2171</v>
      </c>
      <c r="M57" t="s">
        <v>2567</v>
      </c>
      <c r="N57" s="249" t="s">
        <v>3226</v>
      </c>
      <c r="P57" s="65">
        <f>'Punten per wedstrijd'!P1452</f>
        <v>951.89999999999986</v>
      </c>
      <c r="Q57" s="419"/>
    </row>
    <row r="58" spans="1:17" s="61" customFormat="1" ht="15.75" customHeight="1">
      <c r="A58" s="366" t="s">
        <v>660</v>
      </c>
      <c r="B58" s="105" t="s">
        <v>655</v>
      </c>
      <c r="D58" t="s">
        <v>2587</v>
      </c>
      <c r="E58" s="249" t="s">
        <v>4564</v>
      </c>
      <c r="G58" s="65">
        <f>$VB$1204</f>
        <v>1991.7000000000003</v>
      </c>
      <c r="H58" s="419" t="s">
        <v>4719</v>
      </c>
      <c r="J58" s="366" t="s">
        <v>660</v>
      </c>
      <c r="K58" s="105" t="s">
        <v>2073</v>
      </c>
      <c r="M58" t="s">
        <v>4080</v>
      </c>
      <c r="N58" s="249" t="s">
        <v>4544</v>
      </c>
      <c r="P58" s="65">
        <f>'Punten per wedstrijd'!P1458</f>
        <v>951.80000000000007</v>
      </c>
      <c r="Q58" s="419"/>
    </row>
    <row r="59" spans="1:17" s="61" customFormat="1" ht="15.75" customHeight="1">
      <c r="A59" s="366" t="s">
        <v>662</v>
      </c>
      <c r="B59" s="261" t="s">
        <v>3838</v>
      </c>
      <c r="D59" t="s">
        <v>4106</v>
      </c>
      <c r="E59" s="249" t="s">
        <v>4545</v>
      </c>
      <c r="G59" s="65">
        <f>$AZE$1204</f>
        <v>1979.7000000000003</v>
      </c>
      <c r="H59" s="419" t="s">
        <v>4827</v>
      </c>
      <c r="J59" s="366" t="s">
        <v>662</v>
      </c>
      <c r="K59" s="105" t="s">
        <v>2082</v>
      </c>
      <c r="M59" t="s">
        <v>4128</v>
      </c>
      <c r="N59" s="249" t="s">
        <v>4551</v>
      </c>
      <c r="P59" s="65">
        <f>'Punten per wedstrijd'!P1467</f>
        <v>945.79999999999984</v>
      </c>
      <c r="Q59" s="419"/>
    </row>
    <row r="60" spans="1:17" s="61" customFormat="1" ht="15.75" customHeight="1">
      <c r="A60" s="366" t="s">
        <v>663</v>
      </c>
      <c r="B60" s="104" t="s">
        <v>1286</v>
      </c>
      <c r="D60" t="s">
        <v>2542</v>
      </c>
      <c r="E60" s="249" t="s">
        <v>4526</v>
      </c>
      <c r="G60" s="65">
        <f>$G$1204</f>
        <v>1959.4999999999998</v>
      </c>
      <c r="H60" s="419" t="s">
        <v>4708</v>
      </c>
      <c r="J60" s="366" t="s">
        <v>663</v>
      </c>
      <c r="K60" s="261" t="s">
        <v>3854</v>
      </c>
      <c r="M60" t="s">
        <v>4103</v>
      </c>
      <c r="N60" s="249" t="s">
        <v>4534</v>
      </c>
      <c r="P60" s="65">
        <f>'Punten per wedstrijd'!P1429</f>
        <v>935.49999999999989</v>
      </c>
      <c r="Q60" s="419"/>
    </row>
    <row r="61" spans="1:17" s="61" customFormat="1" ht="15.75" customHeight="1">
      <c r="A61" s="366" t="s">
        <v>664</v>
      </c>
      <c r="B61" s="261" t="s">
        <v>3856</v>
      </c>
      <c r="D61" t="s">
        <v>4113</v>
      </c>
      <c r="E61" s="249" t="s">
        <v>4560</v>
      </c>
      <c r="G61" s="65">
        <f>$BBP$1204</f>
        <v>1959.2999999999997</v>
      </c>
      <c r="H61" s="419" t="s">
        <v>4698</v>
      </c>
      <c r="J61" s="366" t="s">
        <v>664</v>
      </c>
      <c r="K61" s="105" t="s">
        <v>2523</v>
      </c>
      <c r="M61" t="s">
        <v>2124</v>
      </c>
      <c r="N61" s="249" t="s">
        <v>2608</v>
      </c>
      <c r="P61" s="65">
        <f>'Punten per wedstrijd'!P1537</f>
        <v>934.69999999999959</v>
      </c>
      <c r="Q61" s="419"/>
    </row>
    <row r="62" spans="1:17" s="61" customFormat="1" ht="15.75" customHeight="1">
      <c r="A62" s="366" t="s">
        <v>667</v>
      </c>
      <c r="B62" s="260" t="s">
        <v>3173</v>
      </c>
      <c r="D62" t="s">
        <v>4087</v>
      </c>
      <c r="E62" s="249" t="s">
        <v>2611</v>
      </c>
      <c r="G62" s="65">
        <f>$APD$1204</f>
        <v>1957.1000000000004</v>
      </c>
      <c r="H62" s="419" t="s">
        <v>4896</v>
      </c>
      <c r="J62" s="366" t="s">
        <v>667</v>
      </c>
      <c r="K62" s="105" t="s">
        <v>2504</v>
      </c>
      <c r="M62" t="s">
        <v>2563</v>
      </c>
      <c r="N62" s="249" t="s">
        <v>4553</v>
      </c>
      <c r="P62" s="65">
        <f>'Punten per wedstrijd'!P1489</f>
        <v>929.29999999999973</v>
      </c>
      <c r="Q62" s="419"/>
    </row>
    <row r="63" spans="1:17" s="61" customFormat="1" ht="15.75" customHeight="1">
      <c r="A63" s="366" t="s">
        <v>726</v>
      </c>
      <c r="B63" s="105" t="s">
        <v>2524</v>
      </c>
      <c r="D63" t="s">
        <v>2594</v>
      </c>
      <c r="E63" s="249" t="s">
        <v>4587</v>
      </c>
      <c r="G63" s="65">
        <f>$WL$1204</f>
        <v>1954.1999999999998</v>
      </c>
      <c r="H63" s="419" t="s">
        <v>4833</v>
      </c>
      <c r="J63" s="366" t="s">
        <v>726</v>
      </c>
      <c r="K63" s="261" t="s">
        <v>11</v>
      </c>
      <c r="M63" t="s">
        <v>2571</v>
      </c>
      <c r="N63" s="249" t="s">
        <v>4541</v>
      </c>
      <c r="P63" s="65">
        <f>'Punten per wedstrijd'!P1412</f>
        <v>922.7</v>
      </c>
      <c r="Q63" s="419"/>
    </row>
    <row r="64" spans="1:17" s="61" customFormat="1" ht="15.75" customHeight="1">
      <c r="A64" s="366" t="s">
        <v>727</v>
      </c>
      <c r="B64" s="261" t="s">
        <v>3845</v>
      </c>
      <c r="D64" t="s">
        <v>4102</v>
      </c>
      <c r="E64" s="249" t="s">
        <v>4586</v>
      </c>
      <c r="G64" s="65">
        <f>$AXU$1204</f>
        <v>1953.6000000000008</v>
      </c>
      <c r="H64" s="419" t="s">
        <v>4722</v>
      </c>
      <c r="J64" s="366" t="s">
        <v>727</v>
      </c>
      <c r="K64" s="105" t="s">
        <v>615</v>
      </c>
      <c r="M64" t="s">
        <v>4124</v>
      </c>
      <c r="N64" s="249" t="s">
        <v>4539</v>
      </c>
      <c r="P64" s="65">
        <f>'Punten per wedstrijd'!P1508</f>
        <v>917.50000000000011</v>
      </c>
      <c r="Q64" s="419"/>
    </row>
    <row r="65" spans="1:17" s="61" customFormat="1" ht="15.75" customHeight="1">
      <c r="A65" s="366" t="s">
        <v>728</v>
      </c>
      <c r="B65" s="261" t="s">
        <v>1666</v>
      </c>
      <c r="D65" t="s">
        <v>2558</v>
      </c>
      <c r="E65" s="249" t="s">
        <v>3225</v>
      </c>
      <c r="G65" s="65">
        <f>$MK$1204</f>
        <v>1949.9999999999995</v>
      </c>
      <c r="H65" s="419" t="s">
        <v>4709</v>
      </c>
      <c r="J65" s="366" t="s">
        <v>728</v>
      </c>
      <c r="K65" s="105" t="s">
        <v>3149</v>
      </c>
      <c r="M65" t="s">
        <v>4083</v>
      </c>
      <c r="N65" s="249" t="s">
        <v>4556</v>
      </c>
      <c r="P65" s="65">
        <f>'Punten per wedstrijd'!P1397</f>
        <v>914.80000000000018</v>
      </c>
      <c r="Q65" s="419"/>
    </row>
    <row r="66" spans="1:17" s="61" customFormat="1" ht="15.75" customHeight="1">
      <c r="A66" s="366" t="s">
        <v>729</v>
      </c>
      <c r="B66" s="261" t="s">
        <v>4071</v>
      </c>
      <c r="D66" t="s">
        <v>4123</v>
      </c>
      <c r="E66" s="249" t="s">
        <v>3228</v>
      </c>
      <c r="G66" s="65">
        <f>$BFB$1204</f>
        <v>1948.2999999999997</v>
      </c>
      <c r="H66" s="419" t="s">
        <v>4893</v>
      </c>
      <c r="J66" s="366" t="s">
        <v>729</v>
      </c>
      <c r="K66" s="261" t="s">
        <v>1590</v>
      </c>
      <c r="M66" t="s">
        <v>2585</v>
      </c>
      <c r="N66" s="249" t="s">
        <v>4575</v>
      </c>
      <c r="P66" s="65">
        <f>'Punten per wedstrijd'!P1405</f>
        <v>914.4</v>
      </c>
      <c r="Q66" s="419"/>
    </row>
    <row r="67" spans="1:17" s="61" customFormat="1" ht="15.75" customHeight="1">
      <c r="A67" s="366" t="s">
        <v>730</v>
      </c>
      <c r="B67" s="260" t="s">
        <v>3172</v>
      </c>
      <c r="D67" t="s">
        <v>4085</v>
      </c>
      <c r="E67" s="249" t="s">
        <v>4559</v>
      </c>
      <c r="G67" s="65">
        <f>$AOL$1204</f>
        <v>1941.75</v>
      </c>
      <c r="H67" s="419" t="s">
        <v>4702</v>
      </c>
      <c r="J67" s="366" t="s">
        <v>730</v>
      </c>
      <c r="K67" s="261" t="s">
        <v>3856</v>
      </c>
      <c r="M67" t="s">
        <v>4113</v>
      </c>
      <c r="N67" s="249" t="s">
        <v>4560</v>
      </c>
      <c r="P67" s="65">
        <f>'Punten per wedstrijd'!P1512</f>
        <v>914.19999999999982</v>
      </c>
      <c r="Q67" s="419"/>
    </row>
    <row r="68" spans="1:17" s="61" customFormat="1" ht="15.75" customHeight="1">
      <c r="A68" s="366" t="s">
        <v>731</v>
      </c>
      <c r="B68" s="105" t="s">
        <v>2505</v>
      </c>
      <c r="D68" t="s">
        <v>4134</v>
      </c>
      <c r="E68" s="249" t="s">
        <v>4584</v>
      </c>
      <c r="G68" s="65">
        <f>$ACI$1204</f>
        <v>1933.7</v>
      </c>
      <c r="H68" s="419" t="s">
        <v>4833</v>
      </c>
      <c r="J68" s="366" t="s">
        <v>731</v>
      </c>
      <c r="K68" s="261" t="s">
        <v>3824</v>
      </c>
      <c r="M68" t="s">
        <v>4114</v>
      </c>
      <c r="N68" s="249" t="s">
        <v>4534</v>
      </c>
      <c r="P68" s="65">
        <f>'Punten per wedstrijd'!P1440</f>
        <v>905.19999999999959</v>
      </c>
      <c r="Q68" s="419"/>
    </row>
    <row r="69" spans="1:17" s="61" customFormat="1" ht="15.75" customHeight="1">
      <c r="A69" s="366" t="s">
        <v>732</v>
      </c>
      <c r="B69" s="105" t="s">
        <v>2506</v>
      </c>
      <c r="D69" t="s">
        <v>2583</v>
      </c>
      <c r="E69" s="249" t="s">
        <v>4573</v>
      </c>
      <c r="G69" s="65">
        <f>$ZO$1204</f>
        <v>1929.4</v>
      </c>
      <c r="H69" s="419" t="s">
        <v>4895</v>
      </c>
      <c r="J69" s="366" t="s">
        <v>732</v>
      </c>
      <c r="K69" s="260" t="s">
        <v>3166</v>
      </c>
      <c r="M69" t="s">
        <v>2139</v>
      </c>
      <c r="N69" s="249" t="s">
        <v>4585</v>
      </c>
      <c r="P69" s="65">
        <f>'Punten per wedstrijd'!P1482</f>
        <v>898.89999999999986</v>
      </c>
      <c r="Q69" s="419"/>
    </row>
    <row r="70" spans="1:17" s="61" customFormat="1" ht="15.75" customHeight="1">
      <c r="A70" s="366" t="s">
        <v>733</v>
      </c>
      <c r="B70" s="261" t="s">
        <v>3839</v>
      </c>
      <c r="D70" t="s">
        <v>4111</v>
      </c>
      <c r="E70" s="249" t="s">
        <v>4586</v>
      </c>
      <c r="G70" s="65">
        <f>$BAX$1204</f>
        <v>1923</v>
      </c>
      <c r="H70" s="419" t="s">
        <v>4832</v>
      </c>
      <c r="J70" s="366" t="s">
        <v>733</v>
      </c>
      <c r="K70" s="104" t="s">
        <v>3826</v>
      </c>
      <c r="M70" t="s">
        <v>3220</v>
      </c>
      <c r="N70" s="249" t="s">
        <v>4567</v>
      </c>
      <c r="P70" s="65">
        <f>'Punten per wedstrijd'!P1445</f>
        <v>894.19999999999959</v>
      </c>
      <c r="Q70" s="419"/>
    </row>
    <row r="71" spans="1:17" s="61" customFormat="1" ht="15.75" customHeight="1">
      <c r="A71" s="366" t="s">
        <v>734</v>
      </c>
      <c r="B71" s="261" t="s">
        <v>4142</v>
      </c>
      <c r="D71" t="s">
        <v>4126</v>
      </c>
      <c r="E71" s="249" t="s">
        <v>4536</v>
      </c>
      <c r="G71" s="65">
        <f>$LJ$1204</f>
        <v>1920.8999999999999</v>
      </c>
      <c r="H71" s="419" t="s">
        <v>4897</v>
      </c>
      <c r="J71" s="366" t="s">
        <v>734</v>
      </c>
      <c r="K71" s="105" t="s">
        <v>2080</v>
      </c>
      <c r="M71" t="s">
        <v>2580</v>
      </c>
      <c r="N71" s="249" t="s">
        <v>2611</v>
      </c>
      <c r="P71" s="65">
        <f>'Punten per wedstrijd'!P1444</f>
        <v>890.9</v>
      </c>
      <c r="Q71" s="419"/>
    </row>
    <row r="72" spans="1:17" s="61" customFormat="1" ht="15.75" customHeight="1">
      <c r="A72" s="366" t="s">
        <v>735</v>
      </c>
      <c r="B72" s="105" t="s">
        <v>2092</v>
      </c>
      <c r="D72" t="s">
        <v>3209</v>
      </c>
      <c r="E72" s="249" t="s">
        <v>2609</v>
      </c>
      <c r="G72" s="65">
        <f>$SQ$1204</f>
        <v>1920.8999999999996</v>
      </c>
      <c r="H72" s="419" t="s">
        <v>4898</v>
      </c>
      <c r="J72" s="366" t="s">
        <v>735</v>
      </c>
      <c r="K72" s="261" t="s">
        <v>1666</v>
      </c>
      <c r="M72" t="s">
        <v>2558</v>
      </c>
      <c r="N72" s="249" t="s">
        <v>3225</v>
      </c>
      <c r="P72" s="65">
        <f>'Punten per wedstrijd'!P1509</f>
        <v>888.90000000000009</v>
      </c>
      <c r="Q72" s="419"/>
    </row>
    <row r="73" spans="1:17" s="61" customFormat="1" ht="15.75" customHeight="1">
      <c r="A73" s="366" t="s">
        <v>736</v>
      </c>
      <c r="B73" s="105" t="s">
        <v>2515</v>
      </c>
      <c r="D73" t="s">
        <v>2586</v>
      </c>
      <c r="E73" s="249" t="s">
        <v>4537</v>
      </c>
      <c r="G73" s="65">
        <f>$VT$1204</f>
        <v>1917.1000000000004</v>
      </c>
      <c r="H73" s="419" t="s">
        <v>4899</v>
      </c>
      <c r="J73" s="366" t="s">
        <v>736</v>
      </c>
      <c r="K73" s="105" t="s">
        <v>2522</v>
      </c>
      <c r="M73" t="s">
        <v>2568</v>
      </c>
      <c r="N73" s="249" t="s">
        <v>4551</v>
      </c>
      <c r="P73" s="65">
        <f>'Punten per wedstrijd'!P1461</f>
        <v>884.40000000000032</v>
      </c>
      <c r="Q73" s="419"/>
    </row>
    <row r="74" spans="1:17" s="61" customFormat="1" ht="15.75" customHeight="1">
      <c r="A74" s="366" t="s">
        <v>737</v>
      </c>
      <c r="B74" s="260" t="s">
        <v>3169</v>
      </c>
      <c r="D74" t="s">
        <v>2602</v>
      </c>
      <c r="E74" s="249" t="s">
        <v>2610</v>
      </c>
      <c r="G74" s="65">
        <f>$APM$1204</f>
        <v>1915.9999999999998</v>
      </c>
      <c r="H74" s="419" t="s">
        <v>4893</v>
      </c>
      <c r="J74" s="366" t="s">
        <v>737</v>
      </c>
      <c r="K74" s="104" t="s">
        <v>1286</v>
      </c>
      <c r="M74" t="s">
        <v>2542</v>
      </c>
      <c r="N74" s="249" t="s">
        <v>4526</v>
      </c>
      <c r="P74" s="65">
        <f>'Punten per wedstrijd'!P1534</f>
        <v>882.60000000000014</v>
      </c>
      <c r="Q74" s="419"/>
    </row>
    <row r="75" spans="1:17" s="61" customFormat="1" ht="15.75" customHeight="1">
      <c r="A75" s="366" t="s">
        <v>738</v>
      </c>
      <c r="B75" s="260" t="s">
        <v>3181</v>
      </c>
      <c r="D75" t="s">
        <v>4084</v>
      </c>
      <c r="E75" s="249" t="s">
        <v>4585</v>
      </c>
      <c r="G75" s="65">
        <f>$AOC$1204</f>
        <v>1915.5999999999995</v>
      </c>
      <c r="H75" s="419" t="s">
        <v>4882</v>
      </c>
      <c r="J75" s="366" t="s">
        <v>738</v>
      </c>
      <c r="K75" s="105" t="s">
        <v>2525</v>
      </c>
      <c r="M75" t="s">
        <v>4139</v>
      </c>
      <c r="N75" s="249" t="s">
        <v>4555</v>
      </c>
      <c r="P75" s="65">
        <f>'Punten per wedstrijd'!P1544</f>
        <v>876.30000000000018</v>
      </c>
      <c r="Q75" s="419"/>
    </row>
    <row r="76" spans="1:17" s="61" customFormat="1" ht="15.75" customHeight="1">
      <c r="A76" s="366" t="s">
        <v>739</v>
      </c>
      <c r="B76" s="260" t="s">
        <v>3175</v>
      </c>
      <c r="D76" t="s">
        <v>2601</v>
      </c>
      <c r="E76" s="249" t="s">
        <v>4555</v>
      </c>
      <c r="G76" s="65">
        <f>$AMA$1204</f>
        <v>1910.1999999999998</v>
      </c>
      <c r="H76" s="419" t="s">
        <v>4835</v>
      </c>
      <c r="J76" s="366" t="s">
        <v>739</v>
      </c>
      <c r="K76" s="105" t="s">
        <v>2521</v>
      </c>
      <c r="M76" t="s">
        <v>2596</v>
      </c>
      <c r="N76" s="249" t="s">
        <v>4530</v>
      </c>
      <c r="P76" s="65">
        <f>'Punten per wedstrijd'!P1426</f>
        <v>874.15000000000009</v>
      </c>
      <c r="Q76" s="419"/>
    </row>
    <row r="77" spans="1:17" s="61" customFormat="1" ht="15.75" customHeight="1">
      <c r="A77" s="366" t="s">
        <v>740</v>
      </c>
      <c r="B77" s="105" t="s">
        <v>2521</v>
      </c>
      <c r="D77" t="s">
        <v>2596</v>
      </c>
      <c r="E77" s="249" t="s">
        <v>4530</v>
      </c>
      <c r="G77" s="65">
        <f>$ACR$1204</f>
        <v>1902.3999999999999</v>
      </c>
      <c r="H77" s="419" t="s">
        <v>4715</v>
      </c>
      <c r="J77" s="366" t="s">
        <v>740</v>
      </c>
      <c r="K77" s="261" t="s">
        <v>3830</v>
      </c>
      <c r="M77" t="s">
        <v>4105</v>
      </c>
      <c r="N77" s="249" t="s">
        <v>4538</v>
      </c>
      <c r="P77" s="65">
        <f>'Punten per wedstrijd'!P1387</f>
        <v>871.60000000000025</v>
      </c>
      <c r="Q77" s="419"/>
    </row>
    <row r="78" spans="1:17" s="61" customFormat="1" ht="15.75" customHeight="1">
      <c r="A78" s="366" t="s">
        <v>741</v>
      </c>
      <c r="B78" s="104" t="s">
        <v>1277</v>
      </c>
      <c r="D78" t="s">
        <v>4125</v>
      </c>
      <c r="E78" s="249" t="s">
        <v>4574</v>
      </c>
      <c r="G78" s="65">
        <f>$KI$1204</f>
        <v>1901.3999999999999</v>
      </c>
      <c r="H78" s="419" t="s">
        <v>4705</v>
      </c>
      <c r="J78" s="366" t="s">
        <v>741</v>
      </c>
      <c r="K78" s="372" t="s">
        <v>3168</v>
      </c>
      <c r="M78" t="s">
        <v>2614</v>
      </c>
      <c r="N78" s="249" t="s">
        <v>3228</v>
      </c>
      <c r="P78" s="65">
        <f>'Punten per wedstrijd'!P1493</f>
        <v>865.50000000000023</v>
      </c>
      <c r="Q78" s="419"/>
    </row>
    <row r="79" spans="1:17" s="61" customFormat="1" ht="15.75" customHeight="1">
      <c r="A79" s="366" t="s">
        <v>742</v>
      </c>
      <c r="B79" s="260" t="s">
        <v>3151</v>
      </c>
      <c r="D79" t="s">
        <v>2144</v>
      </c>
      <c r="E79" s="249" t="s">
        <v>2608</v>
      </c>
      <c r="G79" s="65">
        <f>$AIX$1204</f>
        <v>1899.1999999999998</v>
      </c>
      <c r="H79" s="419" t="s">
        <v>4730</v>
      </c>
      <c r="J79" s="366" t="s">
        <v>742</v>
      </c>
      <c r="K79" s="105" t="s">
        <v>179</v>
      </c>
      <c r="M79" t="s">
        <v>2579</v>
      </c>
      <c r="N79" s="249" t="s">
        <v>4537</v>
      </c>
      <c r="P79" s="65">
        <f>'Punten per wedstrijd'!P1539</f>
        <v>861.1</v>
      </c>
      <c r="Q79" s="419"/>
    </row>
    <row r="80" spans="1:17" s="61" customFormat="1" ht="15.75" customHeight="1">
      <c r="A80" s="366" t="s">
        <v>743</v>
      </c>
      <c r="B80" s="261" t="s">
        <v>1590</v>
      </c>
      <c r="D80" t="s">
        <v>2585</v>
      </c>
      <c r="E80" s="249" t="s">
        <v>4575</v>
      </c>
      <c r="G80" s="65">
        <f>$AAY$1204</f>
        <v>1894.4</v>
      </c>
      <c r="H80" s="419" t="s">
        <v>4720</v>
      </c>
      <c r="J80" s="366" t="s">
        <v>743</v>
      </c>
      <c r="K80" s="104" t="s">
        <v>1277</v>
      </c>
      <c r="M80" t="s">
        <v>4125</v>
      </c>
      <c r="N80" s="249" t="s">
        <v>4574</v>
      </c>
      <c r="P80" s="65">
        <f>'Punten per wedstrijd'!P1398</f>
        <v>860.5</v>
      </c>
      <c r="Q80" s="419"/>
    </row>
    <row r="81" spans="1:17" s="61" customFormat="1" ht="15.75" customHeight="1">
      <c r="A81" s="366" t="s">
        <v>744</v>
      </c>
      <c r="B81" s="261" t="s">
        <v>1579</v>
      </c>
      <c r="D81" t="s">
        <v>2562</v>
      </c>
      <c r="E81" s="249" t="s">
        <v>4562</v>
      </c>
      <c r="G81" s="65">
        <f>$GN$1204</f>
        <v>1885.9000000000003</v>
      </c>
      <c r="H81" s="419" t="s">
        <v>4713</v>
      </c>
      <c r="J81" s="366" t="s">
        <v>744</v>
      </c>
      <c r="K81" s="261" t="s">
        <v>1579</v>
      </c>
      <c r="M81" t="s">
        <v>2562</v>
      </c>
      <c r="N81" s="249" t="s">
        <v>4562</v>
      </c>
      <c r="P81" s="65">
        <f>'Punten per wedstrijd'!P1402</f>
        <v>859.19999999999959</v>
      </c>
      <c r="Q81" s="419"/>
    </row>
    <row r="82" spans="1:17" s="61" customFormat="1" ht="15.75" customHeight="1">
      <c r="A82" s="366" t="s">
        <v>745</v>
      </c>
      <c r="B82" s="105" t="s">
        <v>2516</v>
      </c>
      <c r="D82" t="s">
        <v>4131</v>
      </c>
      <c r="E82" s="249" t="s">
        <v>4557</v>
      </c>
      <c r="G82" s="65">
        <f>$ABH$1204</f>
        <v>1879.4</v>
      </c>
      <c r="H82" s="419" t="s">
        <v>4892</v>
      </c>
      <c r="J82" s="366" t="s">
        <v>745</v>
      </c>
      <c r="K82" s="105" t="s">
        <v>2508</v>
      </c>
      <c r="M82" t="s">
        <v>4073</v>
      </c>
      <c r="N82" s="249" t="s">
        <v>4557</v>
      </c>
      <c r="P82" s="65">
        <f>'Punten per wedstrijd'!P1472</f>
        <v>847.1999999999997</v>
      </c>
      <c r="Q82" s="419"/>
    </row>
    <row r="83" spans="1:17" s="61" customFormat="1" ht="15.75" customHeight="1">
      <c r="A83" s="366" t="s">
        <v>746</v>
      </c>
      <c r="B83" s="261" t="s">
        <v>1</v>
      </c>
      <c r="D83" t="s">
        <v>2575</v>
      </c>
      <c r="E83" s="249" t="s">
        <v>4579</v>
      </c>
      <c r="G83" s="65">
        <f>$WU$1204</f>
        <v>1868.6999999999996</v>
      </c>
      <c r="H83" s="419" t="s">
        <v>4825</v>
      </c>
      <c r="J83" s="366" t="s">
        <v>746</v>
      </c>
      <c r="K83" s="105" t="s">
        <v>616</v>
      </c>
      <c r="M83" t="s">
        <v>2544</v>
      </c>
      <c r="N83" s="249" t="s">
        <v>3223</v>
      </c>
      <c r="P83" s="65">
        <f>'Punten per wedstrijd'!P1506</f>
        <v>846.55000000000018</v>
      </c>
      <c r="Q83" s="419"/>
    </row>
    <row r="84" spans="1:17" s="61" customFormat="1" ht="15.75" customHeight="1">
      <c r="A84" s="366" t="s">
        <v>747</v>
      </c>
      <c r="B84" s="105" t="s">
        <v>665</v>
      </c>
      <c r="D84" t="s">
        <v>2546</v>
      </c>
      <c r="E84" s="249" t="s">
        <v>2604</v>
      </c>
      <c r="G84" s="65">
        <f>$P$1204</f>
        <v>1863.2999999999997</v>
      </c>
      <c r="H84" s="419" t="s">
        <v>4822</v>
      </c>
      <c r="J84" s="366" t="s">
        <v>747</v>
      </c>
      <c r="K84" s="260" t="s">
        <v>3151</v>
      </c>
      <c r="M84" t="s">
        <v>2144</v>
      </c>
      <c r="N84" s="249" t="s">
        <v>2608</v>
      </c>
      <c r="P84" s="65">
        <f>'Punten per wedstrijd'!P1406</f>
        <v>844.40000000000055</v>
      </c>
      <c r="Q84" s="419"/>
    </row>
    <row r="85" spans="1:17" s="61" customFormat="1" ht="15.75" customHeight="1">
      <c r="A85" s="366" t="s">
        <v>748</v>
      </c>
      <c r="B85" s="105" t="s">
        <v>2519</v>
      </c>
      <c r="D85" t="s">
        <v>2574</v>
      </c>
      <c r="E85" s="249" t="s">
        <v>4572</v>
      </c>
      <c r="G85" s="65">
        <f>$US$1204</f>
        <v>1861.0999999999995</v>
      </c>
      <c r="H85" s="419" t="s">
        <v>4900</v>
      </c>
      <c r="J85" s="366" t="s">
        <v>748</v>
      </c>
      <c r="K85" s="261" t="s">
        <v>1575</v>
      </c>
      <c r="M85" t="s">
        <v>4127</v>
      </c>
      <c r="N85" s="249" t="s">
        <v>2607</v>
      </c>
      <c r="P85" s="65">
        <f>'Punten per wedstrijd'!P1514</f>
        <v>832.10000000000025</v>
      </c>
      <c r="Q85" s="419"/>
    </row>
    <row r="86" spans="1:17" s="61" customFormat="1" ht="15.75" customHeight="1">
      <c r="A86" s="366" t="s">
        <v>749</v>
      </c>
      <c r="B86" s="105" t="s">
        <v>649</v>
      </c>
      <c r="C86" s="84"/>
      <c r="D86" t="s">
        <v>2550</v>
      </c>
      <c r="E86" s="249" t="s">
        <v>4563</v>
      </c>
      <c r="G86" s="65">
        <f>$EU$1204</f>
        <v>1859.5500000000002</v>
      </c>
      <c r="H86" s="419" t="s">
        <v>4827</v>
      </c>
      <c r="J86" s="366" t="s">
        <v>749</v>
      </c>
      <c r="K86" s="261" t="s">
        <v>3837</v>
      </c>
      <c r="M86" t="s">
        <v>4101</v>
      </c>
      <c r="N86" s="249" t="s">
        <v>4560</v>
      </c>
      <c r="P86" s="65">
        <f>'Punten per wedstrijd'!P1423</f>
        <v>831.29999999999984</v>
      </c>
      <c r="Q86" s="419"/>
    </row>
    <row r="87" spans="1:17" s="61" customFormat="1" ht="15.75" customHeight="1">
      <c r="A87" s="366" t="s">
        <v>750</v>
      </c>
      <c r="B87" s="105" t="s">
        <v>2508</v>
      </c>
      <c r="D87" t="s">
        <v>4073</v>
      </c>
      <c r="E87" s="249" t="s">
        <v>4557</v>
      </c>
      <c r="G87" s="65">
        <f>$VK$1204</f>
        <v>1852.0999999999997</v>
      </c>
      <c r="H87" s="419" t="s">
        <v>4699</v>
      </c>
      <c r="J87" s="366" t="s">
        <v>750</v>
      </c>
      <c r="K87" s="261" t="s">
        <v>1581</v>
      </c>
      <c r="M87" t="s">
        <v>2536</v>
      </c>
      <c r="N87" s="249" t="s">
        <v>4561</v>
      </c>
      <c r="P87" s="65">
        <f>'Punten per wedstrijd'!P1552</f>
        <v>829.49999999999966</v>
      </c>
      <c r="Q87" s="419"/>
    </row>
    <row r="88" spans="1:17" s="61" customFormat="1" ht="15.75" customHeight="1">
      <c r="A88" s="366" t="s">
        <v>751</v>
      </c>
      <c r="B88" s="105" t="s">
        <v>2073</v>
      </c>
      <c r="D88" t="s">
        <v>4080</v>
      </c>
      <c r="E88" s="249" t="s">
        <v>4544</v>
      </c>
      <c r="G88" s="65">
        <f>$AMS$1204</f>
        <v>1847.8000000000002</v>
      </c>
      <c r="H88" s="419" t="s">
        <v>4892</v>
      </c>
      <c r="J88" s="366" t="s">
        <v>751</v>
      </c>
      <c r="K88" s="105" t="s">
        <v>2514</v>
      </c>
      <c r="M88" t="s">
        <v>4130</v>
      </c>
      <c r="N88" s="249" t="s">
        <v>4530</v>
      </c>
      <c r="P88" s="65">
        <f>'Punten per wedstrijd'!P1519</f>
        <v>823.30000000000018</v>
      </c>
      <c r="Q88" s="419"/>
    </row>
    <row r="89" spans="1:17" s="61" customFormat="1" ht="15.75" customHeight="1">
      <c r="A89" s="366" t="s">
        <v>752</v>
      </c>
      <c r="B89" s="261" t="s">
        <v>1591</v>
      </c>
      <c r="D89" t="s">
        <v>2553</v>
      </c>
      <c r="E89" s="249" t="s">
        <v>4527</v>
      </c>
      <c r="G89" s="65">
        <f>$DT$1204</f>
        <v>1844.5999999999995</v>
      </c>
      <c r="H89" s="419" t="s">
        <v>4897</v>
      </c>
      <c r="J89" s="366" t="s">
        <v>752</v>
      </c>
      <c r="K89" s="105" t="s">
        <v>2078</v>
      </c>
      <c r="M89" t="s">
        <v>4072</v>
      </c>
      <c r="N89" s="249" t="s">
        <v>4585</v>
      </c>
      <c r="P89" s="65">
        <f>'Punten per wedstrijd'!P1483</f>
        <v>823.0999999999998</v>
      </c>
      <c r="Q89" s="419"/>
    </row>
    <row r="90" spans="1:17" s="61" customFormat="1" ht="15.75" customHeight="1">
      <c r="A90" s="366" t="s">
        <v>753</v>
      </c>
      <c r="B90" s="105" t="s">
        <v>3156</v>
      </c>
      <c r="D90" t="s">
        <v>4075</v>
      </c>
      <c r="E90" s="249" t="s">
        <v>4580</v>
      </c>
      <c r="G90" s="65">
        <f>$AKH$1204</f>
        <v>1841.5999999999997</v>
      </c>
      <c r="H90" s="419" t="s">
        <v>4721</v>
      </c>
      <c r="J90" s="366" t="s">
        <v>753</v>
      </c>
      <c r="K90" s="105" t="s">
        <v>2526</v>
      </c>
      <c r="M90" t="s">
        <v>2048</v>
      </c>
      <c r="N90" s="249" t="s">
        <v>4548</v>
      </c>
      <c r="P90" s="65">
        <f>'Punten per wedstrijd'!P1548</f>
        <v>820</v>
      </c>
      <c r="Q90" s="419"/>
    </row>
    <row r="91" spans="1:17" s="61" customFormat="1" ht="15.75" customHeight="1">
      <c r="A91" s="366" t="s">
        <v>754</v>
      </c>
      <c r="B91" s="105" t="s">
        <v>152</v>
      </c>
      <c r="D91" t="s">
        <v>2582</v>
      </c>
      <c r="E91" s="249" t="s">
        <v>4578</v>
      </c>
      <c r="G91" s="65">
        <f>$SZ$1204</f>
        <v>1835.6000000000006</v>
      </c>
      <c r="H91" s="419" t="s">
        <v>4901</v>
      </c>
      <c r="J91" s="366" t="s">
        <v>754</v>
      </c>
      <c r="K91" s="105" t="s">
        <v>3156</v>
      </c>
      <c r="M91" t="s">
        <v>4075</v>
      </c>
      <c r="N91" s="249" t="s">
        <v>4580</v>
      </c>
      <c r="P91" s="65">
        <f>'Punten per wedstrijd'!P1432</f>
        <v>816.90000000000009</v>
      </c>
      <c r="Q91" s="419"/>
    </row>
    <row r="92" spans="1:17" s="61" customFormat="1" ht="15.75" customHeight="1">
      <c r="A92" s="366" t="s">
        <v>755</v>
      </c>
      <c r="B92" s="105" t="s">
        <v>2509</v>
      </c>
      <c r="D92" t="s">
        <v>4133</v>
      </c>
      <c r="E92" s="249" t="s">
        <v>4537</v>
      </c>
      <c r="G92" s="65">
        <f>$ABZ$1204</f>
        <v>1834.85</v>
      </c>
      <c r="H92" s="419" t="s">
        <v>4902</v>
      </c>
      <c r="J92" s="366" t="s">
        <v>755</v>
      </c>
      <c r="K92" s="260" t="s">
        <v>3148</v>
      </c>
      <c r="M92" t="s">
        <v>4077</v>
      </c>
      <c r="N92" s="249" t="s">
        <v>4549</v>
      </c>
      <c r="P92" s="65">
        <f>'Punten per wedstrijd'!P1395</f>
        <v>814.10000000000025</v>
      </c>
      <c r="Q92" s="419"/>
    </row>
    <row r="93" spans="1:17" s="61" customFormat="1" ht="15.75" customHeight="1">
      <c r="A93" s="366" t="s">
        <v>756</v>
      </c>
      <c r="B93" s="261" t="s">
        <v>2171</v>
      </c>
      <c r="D93" t="s">
        <v>2567</v>
      </c>
      <c r="E93" s="249" t="s">
        <v>3226</v>
      </c>
      <c r="G93" s="65">
        <f>$IY$1204</f>
        <v>1833.3</v>
      </c>
      <c r="H93" s="419" t="s">
        <v>4725</v>
      </c>
      <c r="J93" s="366" t="s">
        <v>756</v>
      </c>
      <c r="K93" s="105" t="s">
        <v>2090</v>
      </c>
      <c r="M93" t="s">
        <v>2576</v>
      </c>
      <c r="N93" s="249" t="s">
        <v>3226</v>
      </c>
      <c r="P93" s="65">
        <f>'Punten per wedstrijd'!P1495</f>
        <v>808</v>
      </c>
      <c r="Q93" s="419"/>
    </row>
    <row r="94" spans="1:17" s="61" customFormat="1" ht="15.75" customHeight="1">
      <c r="A94" s="366" t="s">
        <v>757</v>
      </c>
      <c r="B94" s="105" t="s">
        <v>600</v>
      </c>
      <c r="D94" t="s">
        <v>2561</v>
      </c>
      <c r="E94" s="249" t="s">
        <v>4542</v>
      </c>
      <c r="G94" s="65">
        <f>$HX$1204</f>
        <v>1828.1999999999998</v>
      </c>
      <c r="H94" s="419" t="s">
        <v>4834</v>
      </c>
      <c r="J94" s="366" t="s">
        <v>757</v>
      </c>
      <c r="K94" s="105" t="s">
        <v>2510</v>
      </c>
      <c r="M94" t="s">
        <v>2125</v>
      </c>
      <c r="N94" s="249" t="s">
        <v>2610</v>
      </c>
      <c r="P94" s="65">
        <f>'Punten per wedstrijd'!P1515</f>
        <v>798.99999999999977</v>
      </c>
      <c r="Q94" s="419"/>
    </row>
    <row r="95" spans="1:17" s="61" customFormat="1" ht="15.75" customHeight="1">
      <c r="A95" s="366" t="s">
        <v>758</v>
      </c>
      <c r="B95" s="261" t="s">
        <v>37</v>
      </c>
      <c r="D95" t="s">
        <v>2565</v>
      </c>
      <c r="E95" s="249" t="s">
        <v>4542</v>
      </c>
      <c r="G95" s="65">
        <f>$FD$1204</f>
        <v>1827.6000000000004</v>
      </c>
      <c r="H95" s="419" t="s">
        <v>4827</v>
      </c>
      <c r="J95" s="366" t="s">
        <v>758</v>
      </c>
      <c r="K95" s="260" t="s">
        <v>3165</v>
      </c>
      <c r="M95" t="s">
        <v>4086</v>
      </c>
      <c r="N95" s="249" t="s">
        <v>2608</v>
      </c>
      <c r="P95" s="65">
        <f>'Punten per wedstrijd'!P1481</f>
        <v>795.39999999999975</v>
      </c>
      <c r="Q95" s="419"/>
    </row>
    <row r="96" spans="1:17" s="61" customFormat="1" ht="15.75" customHeight="1">
      <c r="A96" s="366" t="s">
        <v>759</v>
      </c>
      <c r="B96" s="105" t="s">
        <v>613</v>
      </c>
      <c r="D96" t="s">
        <v>2534</v>
      </c>
      <c r="E96" s="249" t="s">
        <v>4569</v>
      </c>
      <c r="G96" s="65">
        <f>$BR$1204</f>
        <v>1817.7999999999995</v>
      </c>
      <c r="H96" s="419" t="s">
        <v>4903</v>
      </c>
      <c r="J96" s="366" t="s">
        <v>759</v>
      </c>
      <c r="K96" s="105" t="s">
        <v>631</v>
      </c>
      <c r="M96" t="s">
        <v>3206</v>
      </c>
      <c r="N96" s="249" t="s">
        <v>3224</v>
      </c>
      <c r="P96" s="65">
        <f>'Punten per wedstrijd'!P1496</f>
        <v>794.99999999999955</v>
      </c>
      <c r="Q96" s="419"/>
    </row>
    <row r="97" spans="1:17" s="61" customFormat="1" ht="15.75" customHeight="1">
      <c r="A97" s="366" t="s">
        <v>760</v>
      </c>
      <c r="B97" s="260" t="s">
        <v>3163</v>
      </c>
      <c r="D97" t="s">
        <v>4081</v>
      </c>
      <c r="E97" s="249" t="s">
        <v>4556</v>
      </c>
      <c r="G97" s="65">
        <f>$ANB$1204</f>
        <v>1811.6999999999996</v>
      </c>
      <c r="H97" s="419" t="s">
        <v>4904</v>
      </c>
      <c r="J97" s="366" t="s">
        <v>760</v>
      </c>
      <c r="K97" s="261" t="s">
        <v>3848</v>
      </c>
      <c r="M97" t="s">
        <v>4117</v>
      </c>
      <c r="N97" s="249" t="s">
        <v>4545</v>
      </c>
      <c r="P97" s="65">
        <f>'Punten per wedstrijd'!P1547</f>
        <v>786.90000000000032</v>
      </c>
      <c r="Q97" s="419"/>
    </row>
    <row r="98" spans="1:17" s="61" customFormat="1" ht="15.75" customHeight="1">
      <c r="A98" s="366" t="s">
        <v>761</v>
      </c>
      <c r="B98" s="261" t="s">
        <v>3843</v>
      </c>
      <c r="D98" t="s">
        <v>4092</v>
      </c>
      <c r="E98" s="249" t="s">
        <v>4575</v>
      </c>
      <c r="G98" s="65">
        <f>$AUI$1204</f>
        <v>1807.9999999999998</v>
      </c>
      <c r="H98" s="419" t="s">
        <v>4905</v>
      </c>
      <c r="J98" s="366" t="s">
        <v>761</v>
      </c>
      <c r="K98" s="260" t="s">
        <v>3175</v>
      </c>
      <c r="M98" t="s">
        <v>2601</v>
      </c>
      <c r="N98" s="249" t="s">
        <v>4555</v>
      </c>
      <c r="P98" s="65">
        <f>'Punten per wedstrijd'!P1546</f>
        <v>782.80000000000018</v>
      </c>
      <c r="Q98" s="419"/>
    </row>
    <row r="99" spans="1:17" s="61" customFormat="1" ht="15.75" customHeight="1">
      <c r="A99" s="366" t="s">
        <v>762</v>
      </c>
      <c r="B99" s="105" t="s">
        <v>2080</v>
      </c>
      <c r="D99" t="s">
        <v>2580</v>
      </c>
      <c r="E99" s="249" t="s">
        <v>2611</v>
      </c>
      <c r="G99" s="65">
        <f>$TI$1204</f>
        <v>1795.2</v>
      </c>
      <c r="H99" s="419" t="s">
        <v>4798</v>
      </c>
      <c r="J99" s="366" t="s">
        <v>762</v>
      </c>
      <c r="K99" s="105" t="s">
        <v>655</v>
      </c>
      <c r="M99" t="s">
        <v>2587</v>
      </c>
      <c r="N99" s="249" t="s">
        <v>4564</v>
      </c>
      <c r="P99" s="65">
        <f>'Punten per wedstrijd'!P1520</f>
        <v>778.99999999999977</v>
      </c>
      <c r="Q99" s="419"/>
    </row>
    <row r="100" spans="1:17" s="61" customFormat="1" ht="15.75" customHeight="1">
      <c r="A100" s="366" t="s">
        <v>763</v>
      </c>
      <c r="B100" s="105" t="s">
        <v>2082</v>
      </c>
      <c r="D100" t="s">
        <v>4128</v>
      </c>
      <c r="E100" s="249" t="s">
        <v>4551</v>
      </c>
      <c r="G100" s="65">
        <f>$QO$1204</f>
        <v>1782.7</v>
      </c>
      <c r="H100" s="419" t="s">
        <v>4885</v>
      </c>
      <c r="J100" s="366" t="s">
        <v>763</v>
      </c>
      <c r="K100" s="261" t="s">
        <v>37</v>
      </c>
      <c r="M100" t="s">
        <v>2565</v>
      </c>
      <c r="N100" s="249" t="s">
        <v>4542</v>
      </c>
      <c r="P100" s="65">
        <f>'Punten per wedstrijd'!P1526</f>
        <v>769.80000000000018</v>
      </c>
      <c r="Q100" s="419"/>
    </row>
    <row r="101" spans="1:17" s="61" customFormat="1" ht="15.75" customHeight="1">
      <c r="A101" s="366" t="s">
        <v>764</v>
      </c>
      <c r="B101" s="105" t="s">
        <v>2510</v>
      </c>
      <c r="D101" t="s">
        <v>2125</v>
      </c>
      <c r="E101" s="249" t="s">
        <v>2610</v>
      </c>
      <c r="G101" s="65">
        <f>$AHE$1204</f>
        <v>1780.5</v>
      </c>
      <c r="H101" s="419" t="s">
        <v>4703</v>
      </c>
      <c r="J101" s="366" t="s">
        <v>764</v>
      </c>
      <c r="K101" s="261" t="s">
        <v>3827</v>
      </c>
      <c r="M101" t="s">
        <v>4090</v>
      </c>
      <c r="N101" s="249" t="s">
        <v>2615</v>
      </c>
      <c r="P101" s="65">
        <f>'Punten per wedstrijd'!P1543</f>
        <v>762.19999999999993</v>
      </c>
      <c r="Q101" s="419"/>
    </row>
    <row r="102" spans="1:17" s="61" customFormat="1" ht="15.75" customHeight="1">
      <c r="A102" s="366" t="s">
        <v>765</v>
      </c>
      <c r="B102" s="261" t="s">
        <v>3842</v>
      </c>
      <c r="D102" t="s">
        <v>3222</v>
      </c>
      <c r="E102" s="249" t="s">
        <v>4554</v>
      </c>
      <c r="G102" s="65">
        <f>$ASP$1204</f>
        <v>1778.9</v>
      </c>
      <c r="H102" s="419" t="s">
        <v>4726</v>
      </c>
      <c r="J102" s="366" t="s">
        <v>765</v>
      </c>
      <c r="K102" s="105" t="s">
        <v>3164</v>
      </c>
      <c r="M102" t="s">
        <v>2600</v>
      </c>
      <c r="N102" s="249" t="s">
        <v>4556</v>
      </c>
      <c r="P102" s="65">
        <f>'Punten per wedstrijd'!P1469</f>
        <v>761.75000000000011</v>
      </c>
      <c r="Q102" s="419"/>
    </row>
    <row r="103" spans="1:17" s="61" customFormat="1" ht="15.75" customHeight="1">
      <c r="A103" s="366" t="s">
        <v>1857</v>
      </c>
      <c r="B103" s="260" t="s">
        <v>3165</v>
      </c>
      <c r="D103" t="s">
        <v>4086</v>
      </c>
      <c r="E103" s="249" t="s">
        <v>2608</v>
      </c>
      <c r="G103" s="65">
        <f>$AOU$1204</f>
        <v>1776.1999999999994</v>
      </c>
      <c r="H103" s="419" t="s">
        <v>4718</v>
      </c>
      <c r="J103" s="366" t="s">
        <v>1857</v>
      </c>
      <c r="K103" s="261" t="s">
        <v>3828</v>
      </c>
      <c r="M103" t="s">
        <v>4095</v>
      </c>
      <c r="N103" s="249" t="s">
        <v>4579</v>
      </c>
      <c r="P103" s="65">
        <f>'Punten per wedstrijd'!P1536</f>
        <v>759.6</v>
      </c>
      <c r="Q103" s="419"/>
    </row>
    <row r="104" spans="1:17" s="61" customFormat="1" ht="15.75" customHeight="1">
      <c r="A104" s="366" t="s">
        <v>2049</v>
      </c>
      <c r="B104" s="105" t="s">
        <v>3164</v>
      </c>
      <c r="D104" t="s">
        <v>2600</v>
      </c>
      <c r="E104" s="249" t="s">
        <v>4556</v>
      </c>
      <c r="G104" s="65">
        <f>$ALI$1204</f>
        <v>1773.7499999999998</v>
      </c>
      <c r="H104" s="419" t="s">
        <v>4729</v>
      </c>
      <c r="J104" s="366" t="s">
        <v>2049</v>
      </c>
      <c r="K104" s="261" t="s">
        <v>33</v>
      </c>
      <c r="M104" t="s">
        <v>2589</v>
      </c>
      <c r="N104" s="249" t="s">
        <v>4541</v>
      </c>
      <c r="P104" s="65">
        <f>'Punten per wedstrijd'!P1525</f>
        <v>759.39999999999986</v>
      </c>
      <c r="Q104" s="419"/>
    </row>
    <row r="105" spans="1:17" s="61" customFormat="1" ht="15.75" customHeight="1">
      <c r="A105" s="366" t="s">
        <v>2050</v>
      </c>
      <c r="B105" s="105" t="s">
        <v>2094</v>
      </c>
      <c r="D105" t="s">
        <v>2577</v>
      </c>
      <c r="E105" s="249" t="s">
        <v>4528</v>
      </c>
      <c r="G105" s="65">
        <f>$JQ$1204</f>
        <v>1767.4</v>
      </c>
      <c r="H105" s="419" t="s">
        <v>4906</v>
      </c>
      <c r="J105" s="366" t="s">
        <v>2050</v>
      </c>
      <c r="K105" s="104" t="s">
        <v>1278</v>
      </c>
      <c r="M105" t="s">
        <v>2566</v>
      </c>
      <c r="N105" s="249" t="s">
        <v>4563</v>
      </c>
      <c r="P105" s="65">
        <f>'Punten per wedstrijd'!P1474</f>
        <v>758.70000000000016</v>
      </c>
      <c r="Q105" s="419"/>
    </row>
    <row r="106" spans="1:17" s="61" customFormat="1" ht="15.75" customHeight="1">
      <c r="A106" s="366" t="s">
        <v>2051</v>
      </c>
      <c r="B106" s="261" t="s">
        <v>1575</v>
      </c>
      <c r="D106" t="s">
        <v>4127</v>
      </c>
      <c r="E106" s="249" t="s">
        <v>2607</v>
      </c>
      <c r="G106" s="65">
        <f>$MT$1204</f>
        <v>1766.9999999999995</v>
      </c>
      <c r="H106" s="419" t="s">
        <v>4698</v>
      </c>
      <c r="J106" s="366" t="s">
        <v>2051</v>
      </c>
      <c r="K106" s="261" t="s">
        <v>3846</v>
      </c>
      <c r="M106" t="s">
        <v>4107</v>
      </c>
      <c r="N106" s="249" t="s">
        <v>2615</v>
      </c>
      <c r="P106" s="65">
        <f>'Punten per wedstrijd'!P1530</f>
        <v>757.59999999999991</v>
      </c>
      <c r="Q106" s="419"/>
    </row>
    <row r="107" spans="1:17" s="61" customFormat="1" ht="15.75" customHeight="1">
      <c r="A107" s="366" t="s">
        <v>2052</v>
      </c>
      <c r="B107" s="105" t="s">
        <v>3161</v>
      </c>
      <c r="D107" t="s">
        <v>2599</v>
      </c>
      <c r="E107" s="249" t="s">
        <v>3227</v>
      </c>
      <c r="G107" s="65">
        <f>$AJY$1204</f>
        <v>1766.6999999999998</v>
      </c>
      <c r="H107" s="419" t="s">
        <v>4907</v>
      </c>
      <c r="J107" s="366" t="s">
        <v>2052</v>
      </c>
      <c r="K107" s="105" t="s">
        <v>649</v>
      </c>
      <c r="L107" s="84"/>
      <c r="M107" t="s">
        <v>2550</v>
      </c>
      <c r="N107" s="249" t="s">
        <v>4563</v>
      </c>
      <c r="P107" s="65">
        <f>'Punten per wedstrijd'!P1420</f>
        <v>752.84999999999991</v>
      </c>
      <c r="Q107" s="419"/>
    </row>
    <row r="108" spans="1:17" s="61" customFormat="1" ht="15.75" customHeight="1">
      <c r="A108" s="366" t="s">
        <v>2053</v>
      </c>
      <c r="B108" s="260" t="s">
        <v>3171</v>
      </c>
      <c r="D108" t="s">
        <v>4076</v>
      </c>
      <c r="E108" s="249" t="s">
        <v>4556</v>
      </c>
      <c r="G108" s="65">
        <f>$AKQ$1204</f>
        <v>1765.6999999999996</v>
      </c>
      <c r="H108" s="419" t="s">
        <v>4885</v>
      </c>
      <c r="J108" s="366" t="s">
        <v>2053</v>
      </c>
      <c r="K108" s="261" t="s">
        <v>3845</v>
      </c>
      <c r="M108" t="s">
        <v>4102</v>
      </c>
      <c r="N108" s="249" t="s">
        <v>4586</v>
      </c>
      <c r="P108" s="65">
        <f>'Punten per wedstrijd'!P1523</f>
        <v>749.60000000000036</v>
      </c>
      <c r="Q108" s="419"/>
    </row>
    <row r="109" spans="1:17" s="61" customFormat="1" ht="15.75" customHeight="1">
      <c r="A109" s="366" t="s">
        <v>2054</v>
      </c>
      <c r="B109" s="260" t="s">
        <v>3148</v>
      </c>
      <c r="D109" t="s">
        <v>4077</v>
      </c>
      <c r="E109" s="249" t="s">
        <v>4549</v>
      </c>
      <c r="G109" s="65">
        <f>$AKZ$1204</f>
        <v>1757.1000000000001</v>
      </c>
      <c r="H109" s="419" t="s">
        <v>4697</v>
      </c>
      <c r="J109" s="366" t="s">
        <v>2054</v>
      </c>
      <c r="K109" s="261" t="s">
        <v>1</v>
      </c>
      <c r="M109" t="s">
        <v>2575</v>
      </c>
      <c r="N109" s="249" t="s">
        <v>4579</v>
      </c>
      <c r="P109" s="65">
        <f>'Punten per wedstrijd'!P1392</f>
        <v>747.49999999999977</v>
      </c>
      <c r="Q109" s="419"/>
    </row>
    <row r="110" spans="1:17" s="61" customFormat="1" ht="15.75" customHeight="1">
      <c r="A110" s="366" t="s">
        <v>2055</v>
      </c>
      <c r="B110" s="105" t="s">
        <v>2503</v>
      </c>
      <c r="D110" t="s">
        <v>3214</v>
      </c>
      <c r="E110" s="249" t="s">
        <v>4533</v>
      </c>
      <c r="G110" s="65">
        <f>$ADJ$1204</f>
        <v>1736.8000000000002</v>
      </c>
      <c r="H110" s="419" t="s">
        <v>4908</v>
      </c>
      <c r="J110" s="366" t="s">
        <v>2055</v>
      </c>
      <c r="K110" s="104" t="s">
        <v>1279</v>
      </c>
      <c r="M110" t="s">
        <v>2552</v>
      </c>
      <c r="N110" s="249" t="s">
        <v>4547</v>
      </c>
      <c r="P110" s="65">
        <f>'Punten per wedstrijd'!P1415</f>
        <v>747</v>
      </c>
      <c r="Q110" s="419"/>
    </row>
    <row r="111" spans="1:17" s="61" customFormat="1" ht="15.75" customHeight="1">
      <c r="A111" s="366" t="s">
        <v>2056</v>
      </c>
      <c r="B111" s="105" t="s">
        <v>2522</v>
      </c>
      <c r="D111" t="s">
        <v>2568</v>
      </c>
      <c r="E111" s="249" t="s">
        <v>4551</v>
      </c>
      <c r="G111" s="65">
        <f>$XM$1204</f>
        <v>1736.3000000000002</v>
      </c>
      <c r="H111" s="419" t="s">
        <v>4694</v>
      </c>
      <c r="J111" s="366" t="s">
        <v>2056</v>
      </c>
      <c r="K111" s="260" t="s">
        <v>3163</v>
      </c>
      <c r="M111" t="s">
        <v>4081</v>
      </c>
      <c r="N111" s="249" t="s">
        <v>4556</v>
      </c>
      <c r="P111" s="65">
        <f>'Punten per wedstrijd'!P1465</f>
        <v>744.2000000000005</v>
      </c>
      <c r="Q111" s="419"/>
    </row>
    <row r="112" spans="1:17" s="61" customFormat="1" ht="15.75" customHeight="1">
      <c r="A112" s="366" t="s">
        <v>2057</v>
      </c>
      <c r="B112" s="105" t="s">
        <v>615</v>
      </c>
      <c r="D112" t="s">
        <v>4124</v>
      </c>
      <c r="E112" s="249" t="s">
        <v>4539</v>
      </c>
      <c r="G112" s="65">
        <f>$GE$1204</f>
        <v>1733.6999999999998</v>
      </c>
      <c r="H112" s="419" t="s">
        <v>4723</v>
      </c>
      <c r="J112" s="366" t="s">
        <v>2057</v>
      </c>
      <c r="K112" s="104" t="s">
        <v>1280</v>
      </c>
      <c r="M112" t="s">
        <v>2578</v>
      </c>
      <c r="N112" s="249" t="s">
        <v>4564</v>
      </c>
      <c r="P112" s="65">
        <f>'Punten per wedstrijd'!P1477</f>
        <v>736.8</v>
      </c>
      <c r="Q112" s="419"/>
    </row>
    <row r="113" spans="1:17" s="61" customFormat="1" ht="15.75" customHeight="1">
      <c r="A113" s="366" t="s">
        <v>2058</v>
      </c>
      <c r="B113" s="261" t="s">
        <v>3854</v>
      </c>
      <c r="D113" t="s">
        <v>4103</v>
      </c>
      <c r="E113" s="249" t="s">
        <v>4534</v>
      </c>
      <c r="G113" s="65">
        <f>$AYD$1204</f>
        <v>1720.5</v>
      </c>
      <c r="H113" s="419" t="s">
        <v>4819</v>
      </c>
      <c r="J113" s="366" t="s">
        <v>2058</v>
      </c>
      <c r="K113" s="261" t="s">
        <v>3820</v>
      </c>
      <c r="M113" t="s">
        <v>4094</v>
      </c>
      <c r="N113" s="249" t="s">
        <v>4579</v>
      </c>
      <c r="P113" s="65">
        <f>'Punten per wedstrijd'!P1510</f>
        <v>735.80000000000007</v>
      </c>
      <c r="Q113" s="419"/>
    </row>
    <row r="114" spans="1:17" s="61" customFormat="1" ht="15.75" customHeight="1">
      <c r="A114" s="366" t="s">
        <v>2059</v>
      </c>
      <c r="B114" s="105" t="s">
        <v>2513</v>
      </c>
      <c r="D114" t="s">
        <v>3215</v>
      </c>
      <c r="E114" s="249" t="s">
        <v>4570</v>
      </c>
      <c r="G114" s="65">
        <f>$AGD$1204</f>
        <v>1714.7999999999993</v>
      </c>
      <c r="H114" s="419" t="s">
        <v>4909</v>
      </c>
      <c r="J114" s="366" t="s">
        <v>2059</v>
      </c>
      <c r="K114" s="372" t="s">
        <v>27</v>
      </c>
      <c r="M114" t="s">
        <v>3216</v>
      </c>
      <c r="N114" s="249" t="s">
        <v>2616</v>
      </c>
      <c r="P114" s="65">
        <f>'Punten per wedstrijd'!P1485</f>
        <v>725.50000000000011</v>
      </c>
      <c r="Q114" s="419"/>
    </row>
    <row r="115" spans="1:17" s="61" customFormat="1" ht="15.75" customHeight="1">
      <c r="A115" s="366" t="s">
        <v>2060</v>
      </c>
      <c r="B115" s="104" t="s">
        <v>1280</v>
      </c>
      <c r="D115" t="s">
        <v>2578</v>
      </c>
      <c r="E115" s="249" t="s">
        <v>4564</v>
      </c>
      <c r="G115" s="65">
        <f>$NU$1204</f>
        <v>1701.1000000000001</v>
      </c>
      <c r="H115" s="419" t="s">
        <v>4730</v>
      </c>
      <c r="J115" s="366" t="s">
        <v>2060</v>
      </c>
      <c r="K115" s="261" t="s">
        <v>3838</v>
      </c>
      <c r="M115" t="s">
        <v>4106</v>
      </c>
      <c r="N115" s="249" t="s">
        <v>4545</v>
      </c>
      <c r="P115" s="65">
        <f>'Punten per wedstrijd'!P1389</f>
        <v>725.5</v>
      </c>
      <c r="Q115" s="419"/>
    </row>
    <row r="116" spans="1:17" s="61" customFormat="1" ht="15.75" customHeight="1">
      <c r="A116" s="366" t="s">
        <v>2061</v>
      </c>
      <c r="B116" s="261" t="s">
        <v>3857</v>
      </c>
      <c r="D116" t="s">
        <v>4118</v>
      </c>
      <c r="E116" s="249" t="s">
        <v>4534</v>
      </c>
      <c r="G116" s="65">
        <f>$BDI$1204</f>
        <v>1690</v>
      </c>
      <c r="H116" s="419" t="s">
        <v>4910</v>
      </c>
      <c r="J116" s="366" t="s">
        <v>2061</v>
      </c>
      <c r="K116" s="261" t="s">
        <v>3833</v>
      </c>
      <c r="M116" t="s">
        <v>4120</v>
      </c>
      <c r="N116" s="249" t="s">
        <v>4545</v>
      </c>
      <c r="P116" s="65">
        <f>'Punten per wedstrijd'!P1462</f>
        <v>721.5999999999998</v>
      </c>
      <c r="Q116" s="419"/>
    </row>
    <row r="117" spans="1:17" s="61" customFormat="1" ht="15.75" customHeight="1">
      <c r="A117" s="366" t="s">
        <v>2062</v>
      </c>
      <c r="B117" s="105" t="s">
        <v>601</v>
      </c>
      <c r="D117" t="s">
        <v>2131</v>
      </c>
      <c r="E117" s="249" t="s">
        <v>4543</v>
      </c>
      <c r="G117" s="65">
        <f>$AHW$1204</f>
        <v>1685.3000000000004</v>
      </c>
      <c r="H117" s="419" t="s">
        <v>4800</v>
      </c>
      <c r="J117" s="366" t="s">
        <v>2062</v>
      </c>
      <c r="K117" s="260" t="s">
        <v>3159</v>
      </c>
      <c r="M117" t="s">
        <v>4079</v>
      </c>
      <c r="N117" s="249" t="s">
        <v>4559</v>
      </c>
      <c r="P117" s="65">
        <f>'Punten per wedstrijd'!P1446</f>
        <v>720.60000000000014</v>
      </c>
      <c r="Q117" s="419"/>
    </row>
    <row r="118" spans="1:17" s="61" customFormat="1" ht="15.75" customHeight="1">
      <c r="A118" s="366" t="s">
        <v>2063</v>
      </c>
      <c r="B118" s="260" t="s">
        <v>3159</v>
      </c>
      <c r="D118" t="s">
        <v>4079</v>
      </c>
      <c r="E118" s="249" t="s">
        <v>4559</v>
      </c>
      <c r="G118" s="65">
        <f>$AMJ$1204</f>
        <v>1675.2000000000005</v>
      </c>
      <c r="H118" s="419" t="s">
        <v>4721</v>
      </c>
      <c r="J118" s="366" t="s">
        <v>2063</v>
      </c>
      <c r="K118" s="261" t="s">
        <v>1584</v>
      </c>
      <c r="M118" t="s">
        <v>3207</v>
      </c>
      <c r="N118" s="249" t="s">
        <v>4549</v>
      </c>
      <c r="P118" s="65">
        <f>'Punten per wedstrijd'!P1417</f>
        <v>720.20000000000027</v>
      </c>
      <c r="Q118" s="419"/>
    </row>
    <row r="119" spans="1:17" s="61" customFormat="1" ht="15.75" customHeight="1">
      <c r="A119" s="366" t="s">
        <v>2064</v>
      </c>
      <c r="B119" s="105" t="s">
        <v>2518</v>
      </c>
      <c r="D119" t="s">
        <v>3210</v>
      </c>
      <c r="E119" s="249" t="s">
        <v>4572</v>
      </c>
      <c r="G119" s="65">
        <f>$XV$1204</f>
        <v>1660.6999999999998</v>
      </c>
      <c r="H119" s="419" t="s">
        <v>4911</v>
      </c>
      <c r="J119" s="366" t="s">
        <v>2064</v>
      </c>
      <c r="K119" s="261" t="s">
        <v>3835</v>
      </c>
      <c r="M119" t="s">
        <v>4091</v>
      </c>
      <c r="N119" s="249" t="s">
        <v>4529</v>
      </c>
      <c r="P119" s="65">
        <f>'Punten per wedstrijd'!P1449</f>
        <v>703.49999999999989</v>
      </c>
      <c r="Q119" s="419"/>
    </row>
    <row r="120" spans="1:17" s="61" customFormat="1" ht="15.75" customHeight="1">
      <c r="A120" s="366" t="s">
        <v>2065</v>
      </c>
      <c r="B120" s="105" t="s">
        <v>630</v>
      </c>
      <c r="D120" t="s">
        <v>2592</v>
      </c>
      <c r="E120" s="249" t="s">
        <v>2148</v>
      </c>
      <c r="G120" s="65">
        <f>$UA$1204</f>
        <v>1658.0000000000002</v>
      </c>
      <c r="H120" s="419" t="s">
        <v>4912</v>
      </c>
      <c r="J120" s="366" t="s">
        <v>2065</v>
      </c>
      <c r="K120" s="261" t="s">
        <v>3819</v>
      </c>
      <c r="M120" t="s">
        <v>4089</v>
      </c>
      <c r="N120" s="249" t="s">
        <v>4575</v>
      </c>
      <c r="P120" s="65">
        <f>'Punten per wedstrijd'!P1408</f>
        <v>698.99999999999955</v>
      </c>
      <c r="Q120" s="419"/>
    </row>
    <row r="121" spans="1:17" s="61" customFormat="1" ht="15.75" customHeight="1">
      <c r="A121" s="366" t="s">
        <v>2066</v>
      </c>
      <c r="B121" s="105" t="s">
        <v>179</v>
      </c>
      <c r="D121" t="s">
        <v>2579</v>
      </c>
      <c r="E121" s="249" t="s">
        <v>4537</v>
      </c>
      <c r="G121" s="65">
        <f>$NL$1204</f>
        <v>1654.1999999999996</v>
      </c>
      <c r="H121" s="419" t="s">
        <v>4694</v>
      </c>
      <c r="J121" s="366" t="s">
        <v>2066</v>
      </c>
      <c r="K121" s="105" t="s">
        <v>620</v>
      </c>
      <c r="M121" t="s">
        <v>2556</v>
      </c>
      <c r="N121" s="249" t="s">
        <v>4527</v>
      </c>
      <c r="P121" s="65">
        <f>'Punten per wedstrijd'!P1551</f>
        <v>696.80000000000018</v>
      </c>
      <c r="Q121" s="419"/>
    </row>
    <row r="122" spans="1:17" s="61" customFormat="1" ht="15.75" customHeight="1">
      <c r="A122" s="366" t="s">
        <v>2067</v>
      </c>
      <c r="B122" s="105" t="s">
        <v>2517</v>
      </c>
      <c r="D122" t="s">
        <v>4138</v>
      </c>
      <c r="E122" s="249" t="s">
        <v>4585</v>
      </c>
      <c r="G122" s="65">
        <f>$AEK$1204</f>
        <v>1635.3999999999999</v>
      </c>
      <c r="H122" s="419" t="s">
        <v>4913</v>
      </c>
      <c r="J122" s="366" t="s">
        <v>2067</v>
      </c>
      <c r="K122" s="261" t="s">
        <v>23</v>
      </c>
      <c r="M122" t="s">
        <v>2591</v>
      </c>
      <c r="N122" s="249" t="s">
        <v>4577</v>
      </c>
      <c r="P122" s="65">
        <f>'Punten per wedstrijd'!P1470</f>
        <v>695.39999999999986</v>
      </c>
      <c r="Q122" s="419"/>
    </row>
    <row r="123" spans="1:17" s="61" customFormat="1" ht="15.75" customHeight="1">
      <c r="A123" s="366" t="s">
        <v>2068</v>
      </c>
      <c r="B123" s="261" t="s">
        <v>1581</v>
      </c>
      <c r="D123" t="s">
        <v>2536</v>
      </c>
      <c r="E123" s="249" t="s">
        <v>4561</v>
      </c>
      <c r="G123" s="65">
        <f>$DB$1204</f>
        <v>1633.7</v>
      </c>
      <c r="H123" s="419" t="s">
        <v>4830</v>
      </c>
      <c r="J123" s="366" t="s">
        <v>2068</v>
      </c>
      <c r="K123" s="105" t="s">
        <v>2503</v>
      </c>
      <c r="M123" t="s">
        <v>3214</v>
      </c>
      <c r="N123" s="249" t="s">
        <v>4533</v>
      </c>
      <c r="P123" s="65">
        <f>'Punten per wedstrijd'!P1401</f>
        <v>690.8</v>
      </c>
      <c r="Q123" s="419"/>
    </row>
    <row r="124" spans="1:17" s="61" customFormat="1" ht="15.75" customHeight="1">
      <c r="A124" s="366" t="s">
        <v>2069</v>
      </c>
      <c r="B124" s="261" t="s">
        <v>3828</v>
      </c>
      <c r="D124" t="s">
        <v>4095</v>
      </c>
      <c r="E124" s="249" t="s">
        <v>4579</v>
      </c>
      <c r="G124" s="65">
        <f>$AVJ$1204</f>
        <v>1633.6000000000001</v>
      </c>
      <c r="H124" s="419" t="s">
        <v>4698</v>
      </c>
      <c r="J124" s="366" t="s">
        <v>2069</v>
      </c>
      <c r="K124" s="261" t="s">
        <v>3842</v>
      </c>
      <c r="M124" t="s">
        <v>3222</v>
      </c>
      <c r="N124" s="249" t="s">
        <v>4554</v>
      </c>
      <c r="P124" s="65">
        <f>'Punten per wedstrijd'!P1532</f>
        <v>688.59999999999991</v>
      </c>
      <c r="Q124" s="419"/>
    </row>
    <row r="125" spans="1:17" s="61" customFormat="1" ht="15.75" customHeight="1">
      <c r="A125" s="366" t="s">
        <v>2070</v>
      </c>
      <c r="B125" s="261" t="s">
        <v>3822</v>
      </c>
      <c r="D125" t="s">
        <v>4104</v>
      </c>
      <c r="E125" s="249" t="s">
        <v>4554</v>
      </c>
      <c r="G125" s="65">
        <f>$AYM$1204</f>
        <v>1617.9999999999998</v>
      </c>
      <c r="H125" s="419" t="s">
        <v>4730</v>
      </c>
      <c r="J125" s="366" t="s">
        <v>2070</v>
      </c>
      <c r="K125" s="261" t="s">
        <v>3818</v>
      </c>
      <c r="M125" t="s">
        <v>3219</v>
      </c>
      <c r="N125" s="249" t="s">
        <v>2615</v>
      </c>
      <c r="P125" s="65">
        <f>'Punten per wedstrijd'!P1434</f>
        <v>683.29999999999984</v>
      </c>
      <c r="Q125" s="419"/>
    </row>
    <row r="126" spans="1:17" s="61" customFormat="1" ht="15.75" customHeight="1">
      <c r="A126" s="366" t="s">
        <v>2071</v>
      </c>
      <c r="B126" s="105" t="s">
        <v>2097</v>
      </c>
      <c r="D126" t="s">
        <v>3208</v>
      </c>
      <c r="E126" s="249" t="s">
        <v>2606</v>
      </c>
      <c r="G126" s="65">
        <f>$QF$1204</f>
        <v>1614.2999999999997</v>
      </c>
      <c r="H126" s="419" t="s">
        <v>4729</v>
      </c>
      <c r="J126" s="366" t="s">
        <v>2071</v>
      </c>
      <c r="K126" s="261" t="s">
        <v>3822</v>
      </c>
      <c r="M126" t="s">
        <v>4104</v>
      </c>
      <c r="N126" s="249" t="s">
        <v>4554</v>
      </c>
      <c r="P126" s="65">
        <f>'Punten per wedstrijd'!P1522</f>
        <v>674.19999999999993</v>
      </c>
      <c r="Q126" s="419"/>
    </row>
    <row r="127" spans="1:17" s="61" customFormat="1" ht="15.75" customHeight="1">
      <c r="A127" s="366" t="s">
        <v>2072</v>
      </c>
      <c r="B127" s="261" t="s">
        <v>3834</v>
      </c>
      <c r="D127" t="s">
        <v>3221</v>
      </c>
      <c r="E127" s="249" t="s">
        <v>3229</v>
      </c>
      <c r="G127" s="65">
        <f>$ASG$1204</f>
        <v>1607.8999999999999</v>
      </c>
      <c r="H127" s="419" t="s">
        <v>4914</v>
      </c>
      <c r="J127" s="366" t="s">
        <v>2072</v>
      </c>
      <c r="K127" s="105" t="s">
        <v>3161</v>
      </c>
      <c r="M127" t="s">
        <v>2599</v>
      </c>
      <c r="N127" s="249" t="s">
        <v>3227</v>
      </c>
      <c r="P127" s="65">
        <f>'Punten per wedstrijd'!P1460</f>
        <v>672.50000000000023</v>
      </c>
      <c r="Q127" s="419"/>
    </row>
    <row r="128" spans="1:17" s="61" customFormat="1" ht="15.75" customHeight="1">
      <c r="A128" s="366" t="s">
        <v>2149</v>
      </c>
      <c r="B128" s="105" t="s">
        <v>2078</v>
      </c>
      <c r="D128" t="s">
        <v>4072</v>
      </c>
      <c r="E128" s="249" t="s">
        <v>4585</v>
      </c>
      <c r="G128" s="65">
        <f>$UJ$1204</f>
        <v>1589.6999999999998</v>
      </c>
      <c r="H128" s="419" t="s">
        <v>4830</v>
      </c>
      <c r="J128" s="366" t="s">
        <v>2149</v>
      </c>
      <c r="K128" s="105" t="s">
        <v>2519</v>
      </c>
      <c r="M128" t="s">
        <v>2574</v>
      </c>
      <c r="N128" s="249" t="s">
        <v>4572</v>
      </c>
      <c r="P128" s="65">
        <f>'Punten per wedstrijd'!P1497</f>
        <v>671.59999999999991</v>
      </c>
      <c r="Q128" s="419"/>
    </row>
    <row r="129" spans="1:17" s="61" customFormat="1" ht="15.75" customHeight="1">
      <c r="A129" s="366" t="s">
        <v>2150</v>
      </c>
      <c r="B129" s="261" t="s">
        <v>3825</v>
      </c>
      <c r="D129" t="s">
        <v>4119</v>
      </c>
      <c r="E129" s="249" t="s">
        <v>4529</v>
      </c>
      <c r="G129" s="65">
        <f>$BDR$1204</f>
        <v>1589.1999999999998</v>
      </c>
      <c r="H129" s="419" t="s">
        <v>4707</v>
      </c>
      <c r="J129" s="366" t="s">
        <v>2150</v>
      </c>
      <c r="K129" s="105" t="s">
        <v>601</v>
      </c>
      <c r="M129" t="s">
        <v>2131</v>
      </c>
      <c r="N129" s="249" t="s">
        <v>4543</v>
      </c>
      <c r="P129" s="65">
        <f>'Punten per wedstrijd'!P1422</f>
        <v>670.39999999999986</v>
      </c>
      <c r="Q129" s="419"/>
    </row>
    <row r="130" spans="1:17" s="61" customFormat="1" ht="15.75" customHeight="1">
      <c r="A130" s="366" t="s">
        <v>2151</v>
      </c>
      <c r="B130" s="105" t="s">
        <v>2612</v>
      </c>
      <c r="D130" t="s">
        <v>4132</v>
      </c>
      <c r="E130" s="249" t="s">
        <v>4570</v>
      </c>
      <c r="G130" s="65">
        <f>$ABQ$1204</f>
        <v>1585.3000000000004</v>
      </c>
      <c r="H130" s="419" t="s">
        <v>4915</v>
      </c>
      <c r="J130" s="366" t="s">
        <v>2151</v>
      </c>
      <c r="K130" s="105" t="s">
        <v>2097</v>
      </c>
      <c r="M130" t="s">
        <v>3208</v>
      </c>
      <c r="N130" s="249" t="s">
        <v>2606</v>
      </c>
      <c r="P130" s="65">
        <f>'Punten per wedstrijd'!P1439</f>
        <v>668.6</v>
      </c>
      <c r="Q130" s="419"/>
    </row>
    <row r="131" spans="1:17" s="61" customFormat="1" ht="15.75" customHeight="1">
      <c r="A131" s="366" t="s">
        <v>2480</v>
      </c>
      <c r="B131" s="261" t="s">
        <v>3827</v>
      </c>
      <c r="D131" t="s">
        <v>4090</v>
      </c>
      <c r="E131" s="249" t="s">
        <v>2615</v>
      </c>
      <c r="G131" s="65">
        <f>$ATQ$1204</f>
        <v>1583.8</v>
      </c>
      <c r="H131" s="419" t="s">
        <v>4700</v>
      </c>
      <c r="J131" s="366" t="s">
        <v>2480</v>
      </c>
      <c r="K131" s="105" t="s">
        <v>2083</v>
      </c>
      <c r="M131" t="s">
        <v>2584</v>
      </c>
      <c r="N131" s="249" t="s">
        <v>4547</v>
      </c>
      <c r="P131" s="65">
        <f>'Punten per wedstrijd'!P1463</f>
        <v>662.89999999999986</v>
      </c>
      <c r="Q131" s="419"/>
    </row>
    <row r="132" spans="1:17" s="61" customFormat="1" ht="15.75" customHeight="1">
      <c r="A132" s="366" t="s">
        <v>2481</v>
      </c>
      <c r="B132" s="372" t="s">
        <v>27</v>
      </c>
      <c r="D132" t="s">
        <v>3216</v>
      </c>
      <c r="E132" s="249" t="s">
        <v>2616</v>
      </c>
      <c r="G132" s="65">
        <f>$AQN$1204</f>
        <v>1577</v>
      </c>
      <c r="H132" s="419" t="s">
        <v>4695</v>
      </c>
      <c r="J132" s="366" t="s">
        <v>2481</v>
      </c>
      <c r="K132" s="105" t="s">
        <v>2075</v>
      </c>
      <c r="M132" t="s">
        <v>4129</v>
      </c>
      <c r="N132" s="249" t="s">
        <v>3225</v>
      </c>
      <c r="P132" s="65">
        <f>'Punten per wedstrijd'!P1391</f>
        <v>658.60000000000014</v>
      </c>
      <c r="Q132" s="419"/>
    </row>
    <row r="133" spans="1:17" s="61" customFormat="1" ht="15.75" customHeight="1">
      <c r="A133" s="366" t="s">
        <v>2482</v>
      </c>
      <c r="B133" s="105" t="s">
        <v>648</v>
      </c>
      <c r="D133" t="s">
        <v>2557</v>
      </c>
      <c r="E133" s="249" t="s">
        <v>4527</v>
      </c>
      <c r="G133" s="65">
        <f>$PE$1204</f>
        <v>1573.9000000000003</v>
      </c>
      <c r="H133" s="419" t="s">
        <v>4726</v>
      </c>
      <c r="J133" s="366" t="s">
        <v>2482</v>
      </c>
      <c r="K133" s="105" t="s">
        <v>596</v>
      </c>
      <c r="M133" t="s">
        <v>2593</v>
      </c>
      <c r="N133" s="249" t="s">
        <v>4543</v>
      </c>
      <c r="P133" s="65">
        <f>'Punten per wedstrijd'!P1416</f>
        <v>657.8</v>
      </c>
      <c r="Q133" s="419"/>
    </row>
    <row r="134" spans="1:17" s="61" customFormat="1" ht="15.75" customHeight="1">
      <c r="A134" s="366" t="s">
        <v>2483</v>
      </c>
      <c r="B134" s="261" t="s">
        <v>1580</v>
      </c>
      <c r="D134" t="s">
        <v>3211</v>
      </c>
      <c r="E134" s="249" t="s">
        <v>4565</v>
      </c>
      <c r="G134" s="65">
        <f>$YE$1204</f>
        <v>1573.6999999999998</v>
      </c>
      <c r="H134" s="419" t="s">
        <v>4914</v>
      </c>
      <c r="J134" s="366" t="s">
        <v>2483</v>
      </c>
      <c r="K134" s="105" t="s">
        <v>2094</v>
      </c>
      <c r="M134" t="s">
        <v>2577</v>
      </c>
      <c r="N134" s="249" t="s">
        <v>4528</v>
      </c>
      <c r="P134" s="65">
        <f>'Punten per wedstrijd'!P1428</f>
        <v>649.19999999999982</v>
      </c>
      <c r="Q134" s="419"/>
    </row>
    <row r="135" spans="1:17" s="61" customFormat="1" ht="15.75" customHeight="1">
      <c r="A135" s="366" t="s">
        <v>2484</v>
      </c>
      <c r="B135" s="260" t="s">
        <v>3147</v>
      </c>
      <c r="D135" t="s">
        <v>2145</v>
      </c>
      <c r="E135" s="249" t="s">
        <v>4585</v>
      </c>
      <c r="G135" s="65">
        <f>$AJG$1204</f>
        <v>1569.1000000000004</v>
      </c>
      <c r="H135" s="419" t="s">
        <v>4898</v>
      </c>
      <c r="J135" s="366" t="s">
        <v>2484</v>
      </c>
      <c r="K135" s="261" t="s">
        <v>3841</v>
      </c>
      <c r="M135" t="s">
        <v>4121</v>
      </c>
      <c r="N135" s="249" t="s">
        <v>2615</v>
      </c>
      <c r="P135" s="65">
        <f>'Punten per wedstrijd'!P1531</f>
        <v>644.69999999999982</v>
      </c>
      <c r="Q135" s="419"/>
    </row>
    <row r="136" spans="1:17" s="61" customFormat="1" ht="15.75" customHeight="1">
      <c r="A136" s="366" t="s">
        <v>2485</v>
      </c>
      <c r="B136" s="105" t="s">
        <v>2075</v>
      </c>
      <c r="D136" t="s">
        <v>4129</v>
      </c>
      <c r="E136" s="249" t="s">
        <v>3225</v>
      </c>
      <c r="G136" s="65">
        <f>$RY$1204</f>
        <v>1563.5000000000002</v>
      </c>
      <c r="H136" s="419" t="s">
        <v>4801</v>
      </c>
      <c r="J136" s="366" t="s">
        <v>2485</v>
      </c>
      <c r="K136" s="261" t="s">
        <v>3825</v>
      </c>
      <c r="M136" t="s">
        <v>4119</v>
      </c>
      <c r="N136" s="249" t="s">
        <v>4529</v>
      </c>
      <c r="P136" s="65">
        <f>'Punten per wedstrijd'!P1488</f>
        <v>637.4</v>
      </c>
      <c r="Q136" s="419"/>
    </row>
    <row r="137" spans="1:17" s="61" customFormat="1" ht="15.75" customHeight="1">
      <c r="A137" s="366" t="s">
        <v>2486</v>
      </c>
      <c r="B137" s="261" t="s">
        <v>3850</v>
      </c>
      <c r="D137" t="s">
        <v>3218</v>
      </c>
      <c r="E137" s="249" t="s">
        <v>4554</v>
      </c>
      <c r="G137" s="65">
        <f>$ARF$1204</f>
        <v>1557.5999999999997</v>
      </c>
      <c r="H137" s="419" t="s">
        <v>4716</v>
      </c>
      <c r="J137" s="366" t="s">
        <v>2486</v>
      </c>
      <c r="K137" s="261" t="s">
        <v>3850</v>
      </c>
      <c r="M137" t="s">
        <v>3218</v>
      </c>
      <c r="N137" s="249" t="s">
        <v>4554</v>
      </c>
      <c r="P137" s="65">
        <f>'Punten per wedstrijd'!P1501</f>
        <v>632.99999999999966</v>
      </c>
      <c r="Q137" s="419"/>
    </row>
    <row r="138" spans="1:17" s="61" customFormat="1" ht="15.75" customHeight="1">
      <c r="A138" s="366" t="s">
        <v>2487</v>
      </c>
      <c r="B138" s="261" t="s">
        <v>3851</v>
      </c>
      <c r="D138" t="s">
        <v>4088</v>
      </c>
      <c r="E138" s="249" t="s">
        <v>4575</v>
      </c>
      <c r="G138" s="65">
        <f>$ASY$1204</f>
        <v>1551.3</v>
      </c>
      <c r="H138" s="419" t="s">
        <v>4916</v>
      </c>
      <c r="J138" s="366" t="s">
        <v>2487</v>
      </c>
      <c r="K138" s="261" t="s">
        <v>3834</v>
      </c>
      <c r="M138" t="s">
        <v>3221</v>
      </c>
      <c r="N138" s="249" t="s">
        <v>3229</v>
      </c>
      <c r="P138" s="65">
        <f>'Punten per wedstrijd'!P1507</f>
        <v>621.60000000000014</v>
      </c>
      <c r="Q138" s="419"/>
    </row>
    <row r="139" spans="1:17" s="61" customFormat="1" ht="15.75" customHeight="1">
      <c r="A139" s="366" t="s">
        <v>2488</v>
      </c>
      <c r="B139" s="261" t="s">
        <v>3832</v>
      </c>
      <c r="D139" t="s">
        <v>4115</v>
      </c>
      <c r="E139" s="249" t="s">
        <v>4582</v>
      </c>
      <c r="G139" s="65">
        <f>$BCH$1204</f>
        <v>1531.8999999999999</v>
      </c>
      <c r="H139" s="419" t="s">
        <v>4799</v>
      </c>
      <c r="J139" s="366" t="s">
        <v>2488</v>
      </c>
      <c r="K139" s="261" t="s">
        <v>3843</v>
      </c>
      <c r="M139" t="s">
        <v>4092</v>
      </c>
      <c r="N139" s="249" t="s">
        <v>4575</v>
      </c>
      <c r="P139" s="65">
        <f>'Punten per wedstrijd'!P1410</f>
        <v>621.10000000000036</v>
      </c>
      <c r="Q139" s="419"/>
    </row>
    <row r="140" spans="1:17" s="61" customFormat="1" ht="15.75" customHeight="1">
      <c r="A140" s="366" t="s">
        <v>2489</v>
      </c>
      <c r="B140" s="261" t="s">
        <v>33</v>
      </c>
      <c r="D140" t="s">
        <v>2589</v>
      </c>
      <c r="E140" s="249" t="s">
        <v>4541</v>
      </c>
      <c r="G140" s="65">
        <f>$EC$1204</f>
        <v>1523.9</v>
      </c>
      <c r="H140" s="419" t="s">
        <v>4698</v>
      </c>
      <c r="J140" s="366" t="s">
        <v>2489</v>
      </c>
      <c r="K140" s="105" t="s">
        <v>2092</v>
      </c>
      <c r="M140" t="s">
        <v>3209</v>
      </c>
      <c r="N140" s="249" t="s">
        <v>2609</v>
      </c>
      <c r="P140" s="65">
        <f>'Punten per wedstrijd'!P1407</f>
        <v>616.20000000000027</v>
      </c>
      <c r="Q140" s="419"/>
    </row>
    <row r="141" spans="1:17" s="61" customFormat="1" ht="15.75" customHeight="1">
      <c r="A141" s="366" t="s">
        <v>2490</v>
      </c>
      <c r="B141" s="261" t="s">
        <v>3837</v>
      </c>
      <c r="D141" t="s">
        <v>4101</v>
      </c>
      <c r="E141" s="249" t="s">
        <v>4560</v>
      </c>
      <c r="G141" s="65">
        <f>$AXL$1204</f>
        <v>1492.1000000000004</v>
      </c>
      <c r="H141" s="419" t="s">
        <v>4820</v>
      </c>
      <c r="J141" s="366" t="s">
        <v>2490</v>
      </c>
      <c r="K141" s="261" t="s">
        <v>3832</v>
      </c>
      <c r="M141" t="s">
        <v>4115</v>
      </c>
      <c r="N141" s="249" t="s">
        <v>4582</v>
      </c>
      <c r="P141" s="65">
        <f>'Punten per wedstrijd'!P1443</f>
        <v>604.80000000000007</v>
      </c>
      <c r="Q141" s="419"/>
    </row>
    <row r="142" spans="1:17" s="61" customFormat="1" ht="15.75" customHeight="1">
      <c r="A142" s="366" t="s">
        <v>2491</v>
      </c>
      <c r="B142" s="261" t="s">
        <v>3820</v>
      </c>
      <c r="D142" t="s">
        <v>4094</v>
      </c>
      <c r="E142" s="249" t="s">
        <v>4579</v>
      </c>
      <c r="G142" s="65">
        <f>$AVA$1204</f>
        <v>1485.5</v>
      </c>
      <c r="H142" s="419" t="s">
        <v>4700</v>
      </c>
      <c r="J142" s="366" t="s">
        <v>2491</v>
      </c>
      <c r="K142" s="105" t="s">
        <v>2517</v>
      </c>
      <c r="M142" t="s">
        <v>4138</v>
      </c>
      <c r="N142" s="249" t="s">
        <v>4585</v>
      </c>
      <c r="P142" s="65">
        <f>'Punten per wedstrijd'!P1533</f>
        <v>602.39999999999986</v>
      </c>
      <c r="Q142" s="419"/>
    </row>
    <row r="143" spans="1:17" s="61" customFormat="1" ht="15.75" customHeight="1">
      <c r="A143" s="366" t="s">
        <v>2492</v>
      </c>
      <c r="B143" s="261" t="s">
        <v>3836</v>
      </c>
      <c r="D143" t="s">
        <v>4096</v>
      </c>
      <c r="E143" s="249" t="s">
        <v>4582</v>
      </c>
      <c r="G143" s="65">
        <f>$AVS$1204</f>
        <v>1483.6000000000001</v>
      </c>
      <c r="H143" s="419" t="s">
        <v>4914</v>
      </c>
      <c r="J143" s="366" t="s">
        <v>2492</v>
      </c>
      <c r="K143" s="261" t="s">
        <v>1580</v>
      </c>
      <c r="M143" t="s">
        <v>3211</v>
      </c>
      <c r="N143" s="249" t="s">
        <v>4565</v>
      </c>
      <c r="P143" s="65">
        <f>'Punten per wedstrijd'!P1430</f>
        <v>594.20000000000005</v>
      </c>
      <c r="Q143" s="419"/>
    </row>
    <row r="144" spans="1:17" s="61" customFormat="1" ht="15.75" customHeight="1">
      <c r="A144" s="366" t="s">
        <v>2493</v>
      </c>
      <c r="B144" s="261" t="s">
        <v>3830</v>
      </c>
      <c r="D144" t="s">
        <v>4105</v>
      </c>
      <c r="E144" s="249" t="s">
        <v>4538</v>
      </c>
      <c r="G144" s="65">
        <f>$AYV$1204</f>
        <v>1482.8</v>
      </c>
      <c r="H144" s="419" t="s">
        <v>4717</v>
      </c>
      <c r="J144" s="366" t="s">
        <v>2493</v>
      </c>
      <c r="K144" s="104" t="s">
        <v>1284</v>
      </c>
      <c r="M144" t="s">
        <v>2570</v>
      </c>
      <c r="N144" s="249" t="s">
        <v>3223</v>
      </c>
      <c r="P144" s="65">
        <f>'Punten per wedstrijd'!P1499</f>
        <v>589.5999999999998</v>
      </c>
      <c r="Q144" s="419"/>
    </row>
    <row r="145" spans="1:17" s="61" customFormat="1" ht="15.75" customHeight="1">
      <c r="A145" s="366" t="s">
        <v>2494</v>
      </c>
      <c r="B145" s="104" t="s">
        <v>1278</v>
      </c>
      <c r="D145" t="s">
        <v>2566</v>
      </c>
      <c r="E145" s="249" t="s">
        <v>4563</v>
      </c>
      <c r="G145" s="65">
        <f>$JH$1204</f>
        <v>1460.4499999999998</v>
      </c>
      <c r="H145" s="419" t="s">
        <v>4728</v>
      </c>
      <c r="J145" s="366" t="s">
        <v>2494</v>
      </c>
      <c r="K145" s="105" t="s">
        <v>2095</v>
      </c>
      <c r="M145" t="s">
        <v>2569</v>
      </c>
      <c r="N145" s="249" t="s">
        <v>4540</v>
      </c>
      <c r="P145" s="65">
        <f>'Punten per wedstrijd'!P1542</f>
        <v>580.4</v>
      </c>
      <c r="Q145" s="419"/>
    </row>
    <row r="146" spans="1:17" s="61" customFormat="1" ht="15.75" customHeight="1">
      <c r="A146" s="366" t="s">
        <v>2495</v>
      </c>
      <c r="B146" s="104" t="s">
        <v>1279</v>
      </c>
      <c r="D146" t="s">
        <v>2552</v>
      </c>
      <c r="E146" s="249" t="s">
        <v>4547</v>
      </c>
      <c r="G146" s="65">
        <f>$GW$1204</f>
        <v>1452.1</v>
      </c>
      <c r="H146" s="419" t="s">
        <v>4704</v>
      </c>
      <c r="J146" s="366" t="s">
        <v>2495</v>
      </c>
      <c r="K146" s="105" t="s">
        <v>648</v>
      </c>
      <c r="M146" t="s">
        <v>2557</v>
      </c>
      <c r="N146" s="249" t="s">
        <v>4527</v>
      </c>
      <c r="P146" s="65">
        <f>'Punten per wedstrijd'!P1524</f>
        <v>575.60000000000014</v>
      </c>
      <c r="Q146" s="419"/>
    </row>
    <row r="147" spans="1:17" s="61" customFormat="1" ht="15.75" customHeight="1">
      <c r="A147" s="366" t="s">
        <v>2496</v>
      </c>
      <c r="B147" s="105" t="s">
        <v>620</v>
      </c>
      <c r="D147" t="s">
        <v>2556</v>
      </c>
      <c r="E147" s="249" t="s">
        <v>4527</v>
      </c>
      <c r="G147" s="65">
        <f>$NC$1204</f>
        <v>1431.2</v>
      </c>
      <c r="H147" s="419" t="s">
        <v>4714</v>
      </c>
      <c r="J147" s="366" t="s">
        <v>2496</v>
      </c>
      <c r="K147" s="105" t="s">
        <v>2509</v>
      </c>
      <c r="M147" t="s">
        <v>4133</v>
      </c>
      <c r="N147" s="249" t="s">
        <v>4537</v>
      </c>
      <c r="P147" s="65">
        <f>'Punten per wedstrijd'!P1479</f>
        <v>571.40000000000032</v>
      </c>
      <c r="Q147" s="419"/>
    </row>
    <row r="148" spans="1:17" s="61" customFormat="1" ht="15.75" customHeight="1">
      <c r="A148" s="366" t="s">
        <v>2497</v>
      </c>
      <c r="B148" s="105" t="s">
        <v>2083</v>
      </c>
      <c r="D148" t="s">
        <v>2584</v>
      </c>
      <c r="E148" s="249" t="s">
        <v>4547</v>
      </c>
      <c r="G148" s="65">
        <f>$OV$1204</f>
        <v>1427.4</v>
      </c>
      <c r="H148" s="419" t="s">
        <v>4708</v>
      </c>
      <c r="J148" s="366" t="s">
        <v>2497</v>
      </c>
      <c r="K148" s="105" t="s">
        <v>637</v>
      </c>
      <c r="M148" t="s">
        <v>2555</v>
      </c>
      <c r="N148" s="249" t="s">
        <v>4564</v>
      </c>
      <c r="P148" s="65">
        <f>'Punten per wedstrijd'!P1400</f>
        <v>569.59999999999991</v>
      </c>
      <c r="Q148" s="419"/>
    </row>
    <row r="149" spans="1:17" s="61" customFormat="1" ht="15.75" customHeight="1">
      <c r="A149" s="366" t="s">
        <v>2498</v>
      </c>
      <c r="B149" s="105" t="s">
        <v>631</v>
      </c>
      <c r="D149" t="s">
        <v>3206</v>
      </c>
      <c r="E149" s="249" t="s">
        <v>3224</v>
      </c>
      <c r="G149" s="65">
        <f>$MB$1204</f>
        <v>1425.8999999999996</v>
      </c>
      <c r="H149" s="419" t="s">
        <v>4724</v>
      </c>
      <c r="J149" s="366" t="s">
        <v>2498</v>
      </c>
      <c r="K149" s="260" t="s">
        <v>3147</v>
      </c>
      <c r="M149" t="s">
        <v>2145</v>
      </c>
      <c r="N149" s="249" t="s">
        <v>4585</v>
      </c>
      <c r="P149" s="65">
        <f>'Punten per wedstrijd'!P1388</f>
        <v>553.4000000000002</v>
      </c>
      <c r="Q149" s="419"/>
    </row>
    <row r="150" spans="1:17" s="61" customFormat="1" ht="15.75" customHeight="1">
      <c r="A150" s="366" t="s">
        <v>2499</v>
      </c>
      <c r="B150" s="261" t="s">
        <v>3844</v>
      </c>
      <c r="D150" t="s">
        <v>4097</v>
      </c>
      <c r="E150" s="249" t="s">
        <v>2616</v>
      </c>
      <c r="G150" s="65">
        <f>$AWB$1204</f>
        <v>1418.6</v>
      </c>
      <c r="H150" s="419" t="s">
        <v>4826</v>
      </c>
      <c r="J150" s="366" t="s">
        <v>2499</v>
      </c>
      <c r="K150" s="105" t="s">
        <v>2528</v>
      </c>
      <c r="M150" t="s">
        <v>2126</v>
      </c>
      <c r="N150" s="249" t="s">
        <v>3229</v>
      </c>
      <c r="P150" s="65">
        <f>'Punten per wedstrijd'!P1451</f>
        <v>546.80000000000007</v>
      </c>
      <c r="Q150" s="419"/>
    </row>
    <row r="151" spans="1:17" s="61" customFormat="1" ht="15.75" customHeight="1">
      <c r="A151" s="366" t="s">
        <v>2500</v>
      </c>
      <c r="B151" s="261" t="s">
        <v>3833</v>
      </c>
      <c r="D151" t="s">
        <v>4120</v>
      </c>
      <c r="E151" s="249" t="s">
        <v>4545</v>
      </c>
      <c r="G151" s="65">
        <f>$BEA$1204</f>
        <v>1396.9499999999998</v>
      </c>
      <c r="H151" s="419" t="s">
        <v>4700</v>
      </c>
      <c r="J151" s="366" t="s">
        <v>2500</v>
      </c>
      <c r="K151" s="105" t="s">
        <v>661</v>
      </c>
      <c r="M151" t="s">
        <v>2554</v>
      </c>
      <c r="N151" s="249" t="s">
        <v>3223</v>
      </c>
      <c r="P151" s="65">
        <f>'Punten per wedstrijd'!P1455</f>
        <v>544.1999999999997</v>
      </c>
      <c r="Q151" s="419"/>
    </row>
    <row r="152" spans="1:17" s="61" customFormat="1" ht="15.75" customHeight="1">
      <c r="A152" s="366" t="s">
        <v>2501</v>
      </c>
      <c r="B152" s="105" t="s">
        <v>2095</v>
      </c>
      <c r="D152" t="s">
        <v>2569</v>
      </c>
      <c r="E152" s="249" t="s">
        <v>4540</v>
      </c>
      <c r="G152" s="65">
        <f>$TR$1204</f>
        <v>1317.6000000000001</v>
      </c>
      <c r="H152" s="419" t="s">
        <v>4715</v>
      </c>
      <c r="J152" s="366" t="s">
        <v>2501</v>
      </c>
      <c r="K152" s="261" t="s">
        <v>3844</v>
      </c>
      <c r="M152" t="s">
        <v>4097</v>
      </c>
      <c r="N152" s="249" t="s">
        <v>2616</v>
      </c>
      <c r="P152" s="65">
        <f>'Punten per wedstrijd'!P1486</f>
        <v>537.50000000000011</v>
      </c>
      <c r="Q152" s="419"/>
    </row>
    <row r="153" spans="1:17" s="61" customFormat="1" ht="15.75" customHeight="1">
      <c r="A153" s="366" t="s">
        <v>2502</v>
      </c>
      <c r="B153" s="105" t="s">
        <v>2077</v>
      </c>
      <c r="D153" t="s">
        <v>3212</v>
      </c>
      <c r="E153" s="249" t="s">
        <v>4545</v>
      </c>
      <c r="G153" s="65">
        <f>$YN$1204</f>
        <v>1304.6000000000001</v>
      </c>
      <c r="H153" s="419" t="s">
        <v>4824</v>
      </c>
      <c r="J153" s="366" t="s">
        <v>2502</v>
      </c>
      <c r="K153" s="105" t="s">
        <v>2518</v>
      </c>
      <c r="M153" t="s">
        <v>3210</v>
      </c>
      <c r="N153" s="249" t="s">
        <v>4572</v>
      </c>
      <c r="P153" s="65">
        <f>'Punten per wedstrijd'!P1535</f>
        <v>533</v>
      </c>
      <c r="Q153" s="419"/>
    </row>
    <row r="154" spans="1:17" s="61" customFormat="1" ht="15.75" customHeight="1">
      <c r="A154" s="366" t="s">
        <v>2531</v>
      </c>
      <c r="B154" s="261" t="s">
        <v>23</v>
      </c>
      <c r="D154" t="s">
        <v>2591</v>
      </c>
      <c r="E154" s="249" t="s">
        <v>4577</v>
      </c>
      <c r="G154" s="65">
        <f>$RP$1204</f>
        <v>1259.6000000000004</v>
      </c>
      <c r="H154" s="419" t="s">
        <v>4701</v>
      </c>
      <c r="J154" s="366" t="s">
        <v>2531</v>
      </c>
      <c r="K154" s="261" t="s">
        <v>3836</v>
      </c>
      <c r="M154" t="s">
        <v>4096</v>
      </c>
      <c r="N154" s="249" t="s">
        <v>4582</v>
      </c>
      <c r="P154" s="65">
        <f>'Punten per wedstrijd'!P1529</f>
        <v>530.30000000000007</v>
      </c>
      <c r="Q154" s="419"/>
    </row>
    <row r="155" spans="1:17" s="61" customFormat="1" ht="15.75" customHeight="1">
      <c r="A155" s="366" t="s">
        <v>2613</v>
      </c>
      <c r="B155" s="261" t="s">
        <v>1592</v>
      </c>
      <c r="D155" t="s">
        <v>2572</v>
      </c>
      <c r="E155" s="249" t="s">
        <v>4550</v>
      </c>
      <c r="G155" s="65">
        <f>$ZF$1204</f>
        <v>1214.5500000000002</v>
      </c>
      <c r="H155" s="419" t="s">
        <v>4709</v>
      </c>
      <c r="J155" s="366" t="s">
        <v>2613</v>
      </c>
      <c r="K155" s="261" t="s">
        <v>3857</v>
      </c>
      <c r="M155" t="s">
        <v>4118</v>
      </c>
      <c r="N155" s="249" t="s">
        <v>4534</v>
      </c>
      <c r="P155" s="65">
        <f>'Punten per wedstrijd'!P1419</f>
        <v>524.89999999999986</v>
      </c>
      <c r="Q155" s="419"/>
    </row>
    <row r="156" spans="1:17" s="61" customFormat="1" ht="15.75" customHeight="1">
      <c r="A156" s="366" t="s">
        <v>2626</v>
      </c>
      <c r="B156" s="105" t="s">
        <v>2528</v>
      </c>
      <c r="D156" t="s">
        <v>2126</v>
      </c>
      <c r="E156" s="249" t="s">
        <v>3229</v>
      </c>
      <c r="G156" s="65">
        <f>$AHN$1204</f>
        <v>1202.9000000000001</v>
      </c>
      <c r="H156" s="419" t="s">
        <v>4679</v>
      </c>
      <c r="J156" s="366" t="s">
        <v>2626</v>
      </c>
      <c r="K156" s="105" t="s">
        <v>2513</v>
      </c>
      <c r="M156" t="s">
        <v>3215</v>
      </c>
      <c r="N156" s="249" t="s">
        <v>4570</v>
      </c>
      <c r="P156" s="65">
        <f>'Punten per wedstrijd'!P1396</f>
        <v>524.5</v>
      </c>
      <c r="Q156" s="419"/>
    </row>
    <row r="157" spans="1:17" s="61" customFormat="1" ht="15.75" customHeight="1">
      <c r="A157" s="366" t="s">
        <v>2662</v>
      </c>
      <c r="B157" s="105" t="s">
        <v>661</v>
      </c>
      <c r="D157" t="s">
        <v>2554</v>
      </c>
      <c r="E157" s="249" t="s">
        <v>3223</v>
      </c>
      <c r="G157" s="65">
        <f>$SH$1204</f>
        <v>1190.5999999999997</v>
      </c>
      <c r="H157" s="419" t="s">
        <v>4679</v>
      </c>
      <c r="J157" s="366" t="s">
        <v>2662</v>
      </c>
      <c r="K157" s="372" t="s">
        <v>3167</v>
      </c>
      <c r="M157" t="s">
        <v>2603</v>
      </c>
      <c r="N157" s="249" t="s">
        <v>3229</v>
      </c>
      <c r="P157" s="65">
        <f>'Punten per wedstrijd'!P1492</f>
        <v>517.10000000000014</v>
      </c>
      <c r="Q157" s="419"/>
    </row>
    <row r="158" spans="1:17" s="61" customFormat="1" ht="15.75" customHeight="1">
      <c r="A158" s="366" t="s">
        <v>2663</v>
      </c>
      <c r="B158" s="104" t="s">
        <v>1284</v>
      </c>
      <c r="D158" t="s">
        <v>2570</v>
      </c>
      <c r="E158" s="249" t="s">
        <v>3223</v>
      </c>
      <c r="G158" s="65">
        <f>$KR$1204</f>
        <v>1165.2000000000003</v>
      </c>
      <c r="H158" s="419" t="s">
        <v>4698</v>
      </c>
      <c r="J158" s="366" t="s">
        <v>2663</v>
      </c>
      <c r="K158" s="261" t="s">
        <v>3851</v>
      </c>
      <c r="M158" t="s">
        <v>4088</v>
      </c>
      <c r="N158" s="249" t="s">
        <v>4575</v>
      </c>
      <c r="P158" s="65">
        <f>'Punten per wedstrijd'!P1421</f>
        <v>514.99999999999955</v>
      </c>
      <c r="Q158" s="419"/>
    </row>
    <row r="159" spans="1:17" s="61" customFormat="1" ht="15.75" customHeight="1">
      <c r="A159" s="366" t="s">
        <v>2664</v>
      </c>
      <c r="B159" s="261" t="s">
        <v>1583</v>
      </c>
      <c r="D159" t="s">
        <v>2595</v>
      </c>
      <c r="E159" s="249" t="s">
        <v>4568</v>
      </c>
      <c r="G159" s="65">
        <f>$AAP$1204</f>
        <v>1158.1999999999998</v>
      </c>
      <c r="H159" s="419" t="s">
        <v>4696</v>
      </c>
      <c r="J159" s="366" t="s">
        <v>2664</v>
      </c>
      <c r="K159" s="105" t="s">
        <v>613</v>
      </c>
      <c r="M159" t="s">
        <v>2534</v>
      </c>
      <c r="N159" s="249" t="s">
        <v>4569</v>
      </c>
      <c r="P159" s="65">
        <f>'Punten per wedstrijd'!P1484</f>
        <v>493.69999999999982</v>
      </c>
      <c r="Q159" s="419"/>
    </row>
    <row r="160" spans="1:17" s="61" customFormat="1" ht="15.75" customHeight="1">
      <c r="A160" s="366" t="s">
        <v>2665</v>
      </c>
      <c r="B160" s="105" t="s">
        <v>596</v>
      </c>
      <c r="D160" t="s">
        <v>2593</v>
      </c>
      <c r="E160" s="249" t="s">
        <v>4543</v>
      </c>
      <c r="G160" s="65">
        <f>$WC$1204</f>
        <v>1123.4999999999998</v>
      </c>
      <c r="H160" s="419" t="s">
        <v>4698</v>
      </c>
      <c r="J160" s="366" t="s">
        <v>2665</v>
      </c>
      <c r="K160" s="261" t="s">
        <v>1583</v>
      </c>
      <c r="M160" t="s">
        <v>2595</v>
      </c>
      <c r="N160" s="249" t="s">
        <v>4568</v>
      </c>
      <c r="P160" s="65">
        <f>'Punten per wedstrijd'!P1385</f>
        <v>485.50000000000011</v>
      </c>
      <c r="Q160" s="419"/>
    </row>
    <row r="161" spans="1:17" s="61" customFormat="1" ht="15.75" customHeight="1">
      <c r="A161" s="366" t="s">
        <v>2666</v>
      </c>
      <c r="B161" s="261" t="s">
        <v>3835</v>
      </c>
      <c r="D161" t="s">
        <v>4091</v>
      </c>
      <c r="E161" s="249" t="s">
        <v>4529</v>
      </c>
      <c r="G161" s="65">
        <f>$ATZ$1204</f>
        <v>1103.3</v>
      </c>
      <c r="H161" s="419" t="s">
        <v>4693</v>
      </c>
      <c r="J161" s="366" t="s">
        <v>2666</v>
      </c>
      <c r="K161" s="261" t="s">
        <v>1592</v>
      </c>
      <c r="M161" t="s">
        <v>2572</v>
      </c>
      <c r="N161" s="249" t="s">
        <v>4550</v>
      </c>
      <c r="P161" s="65">
        <f>'Punten per wedstrijd'!P1459</f>
        <v>484.89999999999975</v>
      </c>
      <c r="Q161" s="419"/>
    </row>
    <row r="162" spans="1:17" s="61" customFormat="1" ht="15.75" customHeight="1">
      <c r="A162" s="366" t="s">
        <v>3127</v>
      </c>
      <c r="B162" s="261" t="s">
        <v>3841</v>
      </c>
      <c r="D162" t="s">
        <v>4121</v>
      </c>
      <c r="E162" s="249" t="s">
        <v>2615</v>
      </c>
      <c r="G162" s="65">
        <f>$BEJ$1204</f>
        <v>1066.7</v>
      </c>
      <c r="H162" s="419" t="s">
        <v>4710</v>
      </c>
      <c r="J162" s="366" t="s">
        <v>3127</v>
      </c>
      <c r="K162" s="261" t="s">
        <v>1593</v>
      </c>
      <c r="M162" t="s">
        <v>2564</v>
      </c>
      <c r="N162" s="249" t="s">
        <v>3223</v>
      </c>
      <c r="P162" s="65">
        <f>'Punten per wedstrijd'!P1464</f>
        <v>432.80000000000007</v>
      </c>
      <c r="Q162" s="419"/>
    </row>
    <row r="163" spans="1:17" s="61" customFormat="1" ht="15.75" customHeight="1">
      <c r="A163" s="366" t="s">
        <v>3128</v>
      </c>
      <c r="B163" s="261" t="s">
        <v>3821</v>
      </c>
      <c r="D163" t="s">
        <v>4099</v>
      </c>
      <c r="E163" s="249" t="s">
        <v>4529</v>
      </c>
      <c r="G163" s="65">
        <f>$AWT$1204</f>
        <v>1063.7</v>
      </c>
      <c r="H163" s="419" t="s">
        <v>4718</v>
      </c>
      <c r="J163" s="366" t="s">
        <v>3128</v>
      </c>
      <c r="K163" s="105" t="s">
        <v>2612</v>
      </c>
      <c r="M163" t="s">
        <v>4132</v>
      </c>
      <c r="N163" s="249" t="s">
        <v>4570</v>
      </c>
      <c r="P163" s="65">
        <f>'Punten per wedstrijd'!P1516</f>
        <v>417.29999999999973</v>
      </c>
      <c r="Q163" s="419"/>
    </row>
    <row r="164" spans="1:17" s="61" customFormat="1" ht="15.75" customHeight="1">
      <c r="A164" s="366" t="s">
        <v>3129</v>
      </c>
      <c r="B164" s="261" t="s">
        <v>3852</v>
      </c>
      <c r="D164" t="s">
        <v>4093</v>
      </c>
      <c r="E164" s="249" t="s">
        <v>2616</v>
      </c>
      <c r="G164" s="65">
        <f>$AUR$1204</f>
        <v>991.60000000000014</v>
      </c>
      <c r="H164" s="419" t="s">
        <v>4797</v>
      </c>
      <c r="J164" s="366" t="s">
        <v>3129</v>
      </c>
      <c r="K164" s="105" t="s">
        <v>630</v>
      </c>
      <c r="M164" t="s">
        <v>2592</v>
      </c>
      <c r="N164" s="249" t="s">
        <v>2148</v>
      </c>
      <c r="P164" s="65">
        <f>'Punten per wedstrijd'!P1468</f>
        <v>399.69999999999959</v>
      </c>
      <c r="Q164" s="419"/>
    </row>
    <row r="165" spans="1:17" s="61" customFormat="1" ht="15.75" customHeight="1">
      <c r="A165" s="366" t="s">
        <v>3130</v>
      </c>
      <c r="B165" s="372" t="s">
        <v>3167</v>
      </c>
      <c r="D165" t="s">
        <v>2603</v>
      </c>
      <c r="E165" s="249" t="s">
        <v>3229</v>
      </c>
      <c r="G165" s="65">
        <f>$APV$1204</f>
        <v>973.29999999999984</v>
      </c>
      <c r="H165" s="419" t="s">
        <v>4714</v>
      </c>
      <c r="J165" s="366" t="s">
        <v>3130</v>
      </c>
      <c r="K165" s="105" t="s">
        <v>2077</v>
      </c>
      <c r="M165" t="s">
        <v>3212</v>
      </c>
      <c r="N165" s="249" t="s">
        <v>4545</v>
      </c>
      <c r="P165" s="65">
        <f>'Punten per wedstrijd'!P1413</f>
        <v>397.89999999999975</v>
      </c>
      <c r="Q165" s="419"/>
    </row>
    <row r="166" spans="1:17" s="61" customFormat="1" ht="15.75" customHeight="1">
      <c r="A166" s="366" t="s">
        <v>3131</v>
      </c>
      <c r="B166" s="105" t="s">
        <v>637</v>
      </c>
      <c r="D166" t="s">
        <v>2555</v>
      </c>
      <c r="E166" s="249" t="s">
        <v>4564</v>
      </c>
      <c r="G166" s="65">
        <f>$OM$1204</f>
        <v>942.5</v>
      </c>
      <c r="H166" s="419" t="s">
        <v>4698</v>
      </c>
      <c r="J166" s="366" t="s">
        <v>3131</v>
      </c>
      <c r="K166" s="261" t="s">
        <v>1614</v>
      </c>
      <c r="M166" t="s">
        <v>3213</v>
      </c>
      <c r="N166" s="249" t="s">
        <v>4560</v>
      </c>
      <c r="P166" s="65">
        <f>'Punten per wedstrijd'!P1505</f>
        <v>371.5</v>
      </c>
      <c r="Q166" s="419"/>
    </row>
    <row r="167" spans="1:17" s="61" customFormat="1" ht="15.75" customHeight="1">
      <c r="A167" s="366" t="s">
        <v>3132</v>
      </c>
      <c r="B167" s="261" t="s">
        <v>3818</v>
      </c>
      <c r="D167" t="s">
        <v>3219</v>
      </c>
      <c r="E167" s="249" t="s">
        <v>2615</v>
      </c>
      <c r="G167" s="65">
        <f>$ARO$1204</f>
        <v>940.9</v>
      </c>
      <c r="H167" s="419" t="s">
        <v>4698</v>
      </c>
      <c r="J167" s="366" t="s">
        <v>3132</v>
      </c>
      <c r="K167" s="261" t="s">
        <v>3821</v>
      </c>
      <c r="M167" t="s">
        <v>4099</v>
      </c>
      <c r="N167" s="249" t="s">
        <v>4529</v>
      </c>
      <c r="P167" s="65">
        <f>'Punten per wedstrijd'!P1438</f>
        <v>349.20000000000016</v>
      </c>
      <c r="Q167" s="419"/>
    </row>
    <row r="168" spans="1:17" s="61" customFormat="1" ht="15.75" customHeight="1">
      <c r="A168" s="366" t="s">
        <v>3133</v>
      </c>
      <c r="B168" s="261" t="s">
        <v>1594</v>
      </c>
      <c r="D168" t="s">
        <v>3217</v>
      </c>
      <c r="E168" s="249" t="s">
        <v>4582</v>
      </c>
      <c r="G168" s="65">
        <f>$AQW$1204</f>
        <v>879.4</v>
      </c>
      <c r="H168" s="419" t="s">
        <v>4706</v>
      </c>
      <c r="J168" s="366" t="s">
        <v>3133</v>
      </c>
      <c r="K168" s="105" t="s">
        <v>152</v>
      </c>
      <c r="M168" t="s">
        <v>2582</v>
      </c>
      <c r="N168" s="249" t="s">
        <v>4578</v>
      </c>
      <c r="P168" s="65">
        <f>'Punten per wedstrijd'!P1404</f>
        <v>340.39999999999941</v>
      </c>
      <c r="Q168" s="419"/>
    </row>
    <row r="169" spans="1:17" s="61" customFormat="1" ht="15.75" customHeight="1">
      <c r="A169" s="366" t="s">
        <v>3134</v>
      </c>
      <c r="B169" s="261" t="s">
        <v>1593</v>
      </c>
      <c r="D169" t="s">
        <v>2564</v>
      </c>
      <c r="E169" s="249" t="s">
        <v>3223</v>
      </c>
      <c r="G169" s="65">
        <f>$LA$1204</f>
        <v>860.19999999999993</v>
      </c>
      <c r="H169" s="419" t="s">
        <v>4695</v>
      </c>
      <c r="J169" s="366" t="s">
        <v>3134</v>
      </c>
      <c r="K169" s="261" t="s">
        <v>3852</v>
      </c>
      <c r="M169" t="s">
        <v>4093</v>
      </c>
      <c r="N169" s="249" t="s">
        <v>2616</v>
      </c>
      <c r="P169" s="65">
        <f>'Punten per wedstrijd'!P1500</f>
        <v>267.39999999999998</v>
      </c>
      <c r="Q169" s="419"/>
    </row>
    <row r="170" spans="1:17" s="61" customFormat="1" ht="15.75" customHeight="1">
      <c r="A170" s="366" t="s">
        <v>3135</v>
      </c>
      <c r="B170" s="261" t="s">
        <v>1614</v>
      </c>
      <c r="D170" t="s">
        <v>3213</v>
      </c>
      <c r="E170" s="249" t="s">
        <v>4560</v>
      </c>
      <c r="G170" s="65">
        <f>$YW$1204</f>
        <v>824</v>
      </c>
      <c r="H170" s="419" t="s">
        <v>4696</v>
      </c>
      <c r="J170" s="366" t="s">
        <v>3135</v>
      </c>
      <c r="K170" s="261" t="s">
        <v>1594</v>
      </c>
      <c r="M170" t="s">
        <v>3217</v>
      </c>
      <c r="N170" s="249" t="s">
        <v>4582</v>
      </c>
      <c r="P170" s="65">
        <f>'Punten per wedstrijd'!P1478</f>
        <v>265.90000000000009</v>
      </c>
      <c r="Q170" s="419"/>
    </row>
    <row r="171" spans="1:17" s="39" customFormat="1" ht="15">
      <c r="A171" s="5"/>
      <c r="G171" s="521"/>
    </row>
    <row r="172" spans="1:17" s="39" customFormat="1" ht="15.75">
      <c r="A172" s="81" t="s">
        <v>4224</v>
      </c>
      <c r="B172" s="157"/>
      <c r="C172" s="61"/>
      <c r="D172" s="84"/>
      <c r="E172" s="76"/>
      <c r="F172" s="72"/>
      <c r="G172" s="233"/>
      <c r="H172" s="99"/>
    </row>
    <row r="173" spans="1:17" s="39" customFormat="1" ht="15.75">
      <c r="A173" s="39" t="s">
        <v>4223</v>
      </c>
      <c r="B173" s="157"/>
      <c r="C173" s="61"/>
      <c r="D173" s="84"/>
      <c r="E173" s="76"/>
      <c r="F173" s="72"/>
      <c r="G173" s="84"/>
      <c r="H173" s="99"/>
    </row>
    <row r="174" spans="1:17" s="39" customFormat="1" ht="15.75">
      <c r="A174" s="322" t="s">
        <v>4141</v>
      </c>
      <c r="B174" s="157"/>
      <c r="C174" s="61"/>
      <c r="D174" s="84"/>
      <c r="E174" s="76"/>
      <c r="F174" s="72"/>
      <c r="G174" s="154"/>
      <c r="H174" s="99"/>
    </row>
    <row r="177" spans="1:16" s="7" customFormat="1" ht="23.25">
      <c r="A177" s="74" t="s">
        <v>592</v>
      </c>
      <c r="B177" s="63"/>
      <c r="C177" s="63"/>
      <c r="G177" s="64"/>
      <c r="H177"/>
      <c r="I177" s="63"/>
      <c r="K177" s="74" t="s">
        <v>593</v>
      </c>
      <c r="L177" s="63"/>
      <c r="M177" s="63"/>
      <c r="N177" s="63"/>
    </row>
    <row r="178" spans="1:16" s="3" customFormat="1" ht="27">
      <c r="A178" s="82" t="s">
        <v>597</v>
      </c>
      <c r="B178" s="7"/>
      <c r="C178" s="7"/>
      <c r="D178" s="171" t="s">
        <v>1246</v>
      </c>
      <c r="E178" s="27" t="s">
        <v>1573</v>
      </c>
      <c r="G178" s="11" t="s">
        <v>53</v>
      </c>
      <c r="H178" s="12" t="s">
        <v>54</v>
      </c>
      <c r="I178" s="12" t="s">
        <v>55</v>
      </c>
      <c r="J178" s="8"/>
      <c r="K178" s="82" t="s">
        <v>4225</v>
      </c>
      <c r="M178" s="171" t="s">
        <v>1246</v>
      </c>
      <c r="N178" s="27" t="s">
        <v>1573</v>
      </c>
      <c r="P178" s="19" t="s">
        <v>40</v>
      </c>
    </row>
    <row r="179" spans="1:16" s="95" customFormat="1" ht="15.75" customHeight="1">
      <c r="A179" s="365" t="s">
        <v>0</v>
      </c>
      <c r="B179" s="105" t="s">
        <v>4221</v>
      </c>
      <c r="C179" s="61"/>
      <c r="D179" t="s">
        <v>2592</v>
      </c>
      <c r="E179" s="249" t="s">
        <v>2148</v>
      </c>
      <c r="F179" s="61"/>
      <c r="G179" s="354">
        <f>'Punten per wedstrijd'!C1641</f>
        <v>7</v>
      </c>
      <c r="H179" s="355">
        <f>'Punten per wedstrijd'!D1641</f>
        <v>2</v>
      </c>
      <c r="I179" s="356">
        <f>'Punten per wedstrijd'!E1641</f>
        <v>4</v>
      </c>
      <c r="J179" s="365" t="s">
        <v>0</v>
      </c>
      <c r="K179" s="261" t="s">
        <v>3840</v>
      </c>
      <c r="L179" s="61"/>
      <c r="M179" t="s">
        <v>4116</v>
      </c>
      <c r="N179" s="249" t="s">
        <v>4534</v>
      </c>
      <c r="O179" s="61"/>
      <c r="P179" s="9">
        <f>SUM(Puntenklassement!D94)</f>
        <v>2958</v>
      </c>
    </row>
    <row r="180" spans="1:16" s="3" customFormat="1" ht="15.75" customHeight="1">
      <c r="A180" s="365" t="s">
        <v>2</v>
      </c>
      <c r="B180" s="372" t="s">
        <v>3168</v>
      </c>
      <c r="C180" s="61"/>
      <c r="D180" t="s">
        <v>2614</v>
      </c>
      <c r="E180" s="249" t="s">
        <v>3228</v>
      </c>
      <c r="F180" s="61"/>
      <c r="G180" s="354">
        <f>'Punten per wedstrijd'!C1666</f>
        <v>4</v>
      </c>
      <c r="H180" s="355">
        <f>'Punten per wedstrijd'!D1666</f>
        <v>2</v>
      </c>
      <c r="I180" s="356">
        <f>'Punten per wedstrijd'!E1666</f>
        <v>0</v>
      </c>
      <c r="J180" s="365" t="s">
        <v>2</v>
      </c>
      <c r="K180" s="261" t="s">
        <v>1</v>
      </c>
      <c r="L180" s="61"/>
      <c r="M180" t="s">
        <v>2575</v>
      </c>
      <c r="N180" s="249" t="s">
        <v>4579</v>
      </c>
      <c r="O180" s="61"/>
      <c r="P180" s="9">
        <f>SUM(Puntenklassement!D10)</f>
        <v>2792</v>
      </c>
    </row>
    <row r="181" spans="1:16" s="3" customFormat="1" ht="15.75" customHeight="1">
      <c r="A181" s="365" t="s">
        <v>3</v>
      </c>
      <c r="B181" s="261" t="s">
        <v>2171</v>
      </c>
      <c r="C181" s="61"/>
      <c r="D181" t="s">
        <v>2567</v>
      </c>
      <c r="E181" s="249" t="s">
        <v>3226</v>
      </c>
      <c r="F181" s="61"/>
      <c r="G181" s="354">
        <f>'Punten per wedstrijd'!C1625</f>
        <v>4</v>
      </c>
      <c r="H181" s="355">
        <f>'Punten per wedstrijd'!D1625</f>
        <v>1</v>
      </c>
      <c r="I181" s="356">
        <f>'Punten per wedstrijd'!E1625</f>
        <v>1</v>
      </c>
      <c r="J181" s="365" t="s">
        <v>3</v>
      </c>
      <c r="K181" s="105" t="s">
        <v>2512</v>
      </c>
      <c r="L181" s="61"/>
      <c r="M181" t="s">
        <v>2598</v>
      </c>
      <c r="N181" s="249" t="s">
        <v>3227</v>
      </c>
      <c r="O181" s="61"/>
      <c r="P181" s="9">
        <f>SUM(Puntenklassement!D36)</f>
        <v>2729</v>
      </c>
    </row>
    <row r="182" spans="1:16" s="3" customFormat="1" ht="15.75" customHeight="1">
      <c r="A182" s="365" t="s">
        <v>5</v>
      </c>
      <c r="B182" s="105" t="s">
        <v>601</v>
      </c>
      <c r="C182" s="61"/>
      <c r="D182" t="s">
        <v>2131</v>
      </c>
      <c r="E182" s="249" t="s">
        <v>4543</v>
      </c>
      <c r="F182" s="61"/>
      <c r="G182" s="354">
        <f>'Punten per wedstrijd'!C1595</f>
        <v>4</v>
      </c>
      <c r="H182" s="355">
        <f>'Punten per wedstrijd'!D1595</f>
        <v>0</v>
      </c>
      <c r="I182" s="356">
        <f>'Punten per wedstrijd'!E1595</f>
        <v>0</v>
      </c>
      <c r="J182" s="365" t="s">
        <v>5</v>
      </c>
      <c r="K182" s="105" t="s">
        <v>3149</v>
      </c>
      <c r="L182" s="61"/>
      <c r="M182" t="s">
        <v>4083</v>
      </c>
      <c r="N182" s="249" t="s">
        <v>4556</v>
      </c>
      <c r="O182" s="61"/>
      <c r="P182" s="9">
        <f>SUM(Puntenklassement!D15)</f>
        <v>2677</v>
      </c>
    </row>
    <row r="183" spans="1:16" s="3" customFormat="1" ht="15.75" customHeight="1">
      <c r="A183" s="365" t="s">
        <v>7</v>
      </c>
      <c r="B183" s="105" t="s">
        <v>3156</v>
      </c>
      <c r="C183" s="61"/>
      <c r="D183" t="s">
        <v>4075</v>
      </c>
      <c r="E183" s="249" t="s">
        <v>4580</v>
      </c>
      <c r="F183" s="61"/>
      <c r="G183" s="354">
        <f>'Punten per wedstrijd'!C1605</f>
        <v>3</v>
      </c>
      <c r="H183" s="355">
        <f>'Punten per wedstrijd'!D1605</f>
        <v>3</v>
      </c>
      <c r="I183" s="356">
        <f>'Punten per wedstrijd'!E1605</f>
        <v>0</v>
      </c>
      <c r="J183" s="365" t="s">
        <v>7</v>
      </c>
      <c r="K183" s="105" t="s">
        <v>2514</v>
      </c>
      <c r="L183" s="61"/>
      <c r="M183" t="s">
        <v>4130</v>
      </c>
      <c r="N183" s="249" t="s">
        <v>4530</v>
      </c>
      <c r="O183" s="61"/>
      <c r="P183" s="9">
        <f>SUM(Puntenklassement!D137)</f>
        <v>2677</v>
      </c>
    </row>
    <row r="184" spans="1:16" s="3" customFormat="1" ht="15.75" customHeight="1">
      <c r="A184" s="365" t="s">
        <v>8</v>
      </c>
      <c r="B184" s="104" t="s">
        <v>1281</v>
      </c>
      <c r="C184" s="61"/>
      <c r="D184" t="s">
        <v>2559</v>
      </c>
      <c r="E184" s="249" t="s">
        <v>4565</v>
      </c>
      <c r="F184" s="61"/>
      <c r="G184" s="354">
        <f>'Punten per wedstrijd'!C1559</f>
        <v>3</v>
      </c>
      <c r="H184" s="355">
        <f>'Punten per wedstrijd'!D1559</f>
        <v>1</v>
      </c>
      <c r="I184" s="356">
        <f>'Punten per wedstrijd'!E1559</f>
        <v>1</v>
      </c>
      <c r="J184" s="365" t="s">
        <v>8</v>
      </c>
      <c r="K184" s="105" t="s">
        <v>4652</v>
      </c>
      <c r="L184" s="61"/>
      <c r="M184" t="s">
        <v>2587</v>
      </c>
      <c r="N184" s="249" t="s">
        <v>4564</v>
      </c>
      <c r="O184" s="61"/>
      <c r="P184" s="9">
        <f>SUM(Puntenklassement!D138)</f>
        <v>2673</v>
      </c>
    </row>
    <row r="185" spans="1:16" s="3" customFormat="1" ht="15.75" customHeight="1">
      <c r="A185" s="365" t="s">
        <v>10</v>
      </c>
      <c r="B185" s="105" t="s">
        <v>2073</v>
      </c>
      <c r="C185" s="61"/>
      <c r="D185" t="s">
        <v>4080</v>
      </c>
      <c r="E185" s="249" t="s">
        <v>4544</v>
      </c>
      <c r="F185" s="61"/>
      <c r="G185" s="354">
        <f>'Punten per wedstrijd'!C1631</f>
        <v>3</v>
      </c>
      <c r="H185" s="355">
        <f>'Punten per wedstrijd'!D1631</f>
        <v>1</v>
      </c>
      <c r="I185" s="356">
        <f>'Punten per wedstrijd'!E1631</f>
        <v>1</v>
      </c>
      <c r="J185" s="365" t="s">
        <v>10</v>
      </c>
      <c r="K185" s="105" t="s">
        <v>629</v>
      </c>
      <c r="L185" s="61"/>
      <c r="M185" t="s">
        <v>2540</v>
      </c>
      <c r="N185" s="249" t="s">
        <v>4552</v>
      </c>
      <c r="O185" s="61"/>
      <c r="P185" s="9">
        <f>SUM(Puntenklassement!D84)</f>
        <v>2642</v>
      </c>
    </row>
    <row r="186" spans="1:16" s="3" customFormat="1" ht="15.75" customHeight="1">
      <c r="A186" s="365" t="s">
        <v>12</v>
      </c>
      <c r="B186" s="260" t="s">
        <v>143</v>
      </c>
      <c r="C186" s="61"/>
      <c r="D186" t="s">
        <v>2545</v>
      </c>
      <c r="E186" s="249" t="s">
        <v>4571</v>
      </c>
      <c r="F186" s="61"/>
      <c r="G186" s="354">
        <f>'Punten per wedstrijd'!C1700</f>
        <v>3</v>
      </c>
      <c r="H186" s="355">
        <f>'Punten per wedstrijd'!D1700</f>
        <v>1</v>
      </c>
      <c r="I186" s="356">
        <f>'Punten per wedstrijd'!E1700</f>
        <v>1</v>
      </c>
      <c r="J186" s="365" t="s">
        <v>12</v>
      </c>
      <c r="K186" s="105" t="s">
        <v>2092</v>
      </c>
      <c r="L186" s="61"/>
      <c r="M186" t="s">
        <v>3209</v>
      </c>
      <c r="N186" s="249" t="s">
        <v>2609</v>
      </c>
      <c r="O186" s="61"/>
      <c r="P186" s="9">
        <f>SUM(Puntenklassement!D25)</f>
        <v>2617</v>
      </c>
    </row>
    <row r="187" spans="1:16" s="61" customFormat="1" ht="15.75" customHeight="1">
      <c r="A187" s="365" t="s">
        <v>14</v>
      </c>
      <c r="B187" s="260" t="s">
        <v>3173</v>
      </c>
      <c r="D187" t="s">
        <v>4087</v>
      </c>
      <c r="E187" s="249" t="s">
        <v>2611</v>
      </c>
      <c r="G187" s="354">
        <f>'Punten per wedstrijd'!C1701</f>
        <v>3</v>
      </c>
      <c r="H187" s="355">
        <f>'Punten per wedstrijd'!D1701</f>
        <v>1</v>
      </c>
      <c r="I187" s="356">
        <f>'Punten per wedstrijd'!E1701</f>
        <v>0</v>
      </c>
      <c r="J187" s="365" t="s">
        <v>14</v>
      </c>
      <c r="K187" s="105" t="s">
        <v>154</v>
      </c>
      <c r="M187" t="s">
        <v>2547</v>
      </c>
      <c r="N187" s="249" t="s">
        <v>2605</v>
      </c>
      <c r="P187" s="9">
        <f>SUM(Puntenklassement!D163)</f>
        <v>2488</v>
      </c>
    </row>
    <row r="188" spans="1:16" s="3" customFormat="1" ht="15.75" customHeight="1">
      <c r="A188" s="365" t="s">
        <v>16</v>
      </c>
      <c r="B188" s="105" t="s">
        <v>4220</v>
      </c>
      <c r="C188" s="61"/>
      <c r="D188" t="s">
        <v>2582</v>
      </c>
      <c r="E188" s="249" t="s">
        <v>4578</v>
      </c>
      <c r="F188" s="61"/>
      <c r="G188" s="354">
        <f>'Punten per wedstrijd'!C1577</f>
        <v>2</v>
      </c>
      <c r="H188" s="355">
        <f>'Punten per wedstrijd'!D1577</f>
        <v>4</v>
      </c>
      <c r="I188" s="356">
        <f>'Punten per wedstrijd'!E1577</f>
        <v>4</v>
      </c>
      <c r="J188" s="365" t="s">
        <v>16</v>
      </c>
      <c r="K188" s="105" t="s">
        <v>2513</v>
      </c>
      <c r="L188" s="61"/>
      <c r="M188" t="s">
        <v>3215</v>
      </c>
      <c r="N188" s="249" t="s">
        <v>4570</v>
      </c>
      <c r="O188" s="61"/>
      <c r="P188" s="9">
        <f>SUM(Puntenklassement!D14)</f>
        <v>2465</v>
      </c>
    </row>
    <row r="189" spans="1:16" s="3" customFormat="1" ht="15.75" customHeight="1">
      <c r="A189" s="365" t="s">
        <v>18</v>
      </c>
      <c r="B189" s="105" t="s">
        <v>2092</v>
      </c>
      <c r="C189" s="61"/>
      <c r="D189" t="s">
        <v>3209</v>
      </c>
      <c r="E189" s="249" t="s">
        <v>2609</v>
      </c>
      <c r="F189" s="61"/>
      <c r="G189" s="354">
        <f>'Punten per wedstrijd'!C1580</f>
        <v>2</v>
      </c>
      <c r="H189" s="355">
        <f>'Punten per wedstrijd'!D1580</f>
        <v>2</v>
      </c>
      <c r="I189" s="356">
        <f>'Punten per wedstrijd'!E1580</f>
        <v>0</v>
      </c>
      <c r="J189" s="365" t="s">
        <v>18</v>
      </c>
      <c r="K189" s="105" t="s">
        <v>3160</v>
      </c>
      <c r="L189" s="61"/>
      <c r="M189" t="s">
        <v>2142</v>
      </c>
      <c r="N189" s="249" t="s">
        <v>3227</v>
      </c>
      <c r="O189" s="61"/>
      <c r="P189" s="9">
        <f>SUM(Puntenklassement!D71)</f>
        <v>2456</v>
      </c>
    </row>
    <row r="190" spans="1:16" s="3" customFormat="1" ht="15.75" customHeight="1">
      <c r="A190" s="365" t="s">
        <v>20</v>
      </c>
      <c r="B190" s="105" t="s">
        <v>3149</v>
      </c>
      <c r="C190" s="61"/>
      <c r="D190" t="s">
        <v>4083</v>
      </c>
      <c r="E190" s="249" t="s">
        <v>4556</v>
      </c>
      <c r="F190" s="61"/>
      <c r="G190" s="354">
        <f>'Punten per wedstrijd'!C1570</f>
        <v>2</v>
      </c>
      <c r="H190" s="355">
        <f>'Punten per wedstrijd'!D1570</f>
        <v>1</v>
      </c>
      <c r="I190" s="356">
        <f>'Punten per wedstrijd'!E1570</f>
        <v>1</v>
      </c>
      <c r="J190" s="365" t="s">
        <v>20</v>
      </c>
      <c r="K190" s="261" t="s">
        <v>3851</v>
      </c>
      <c r="L190" s="61"/>
      <c r="M190" t="s">
        <v>4088</v>
      </c>
      <c r="N190" s="249" t="s">
        <v>4575</v>
      </c>
      <c r="O190" s="61"/>
      <c r="P190" s="9">
        <f>SUM(Puntenklassement!D39)</f>
        <v>2455</v>
      </c>
    </row>
    <row r="191" spans="1:16" s="3" customFormat="1" ht="15.75" customHeight="1">
      <c r="A191" s="365" t="s">
        <v>22</v>
      </c>
      <c r="B191" s="261" t="s">
        <v>1</v>
      </c>
      <c r="C191" s="61"/>
      <c r="D191" t="s">
        <v>2575</v>
      </c>
      <c r="E191" s="249" t="s">
        <v>4579</v>
      </c>
      <c r="F191" s="61"/>
      <c r="G191" s="354">
        <f>'Punten per wedstrijd'!C1565</f>
        <v>2</v>
      </c>
      <c r="H191" s="355">
        <f>'Punten per wedstrijd'!D1565</f>
        <v>1</v>
      </c>
      <c r="I191" s="356">
        <f>'Punten per wedstrijd'!E1565</f>
        <v>0</v>
      </c>
      <c r="J191" s="365" t="s">
        <v>22</v>
      </c>
      <c r="K191" s="260" t="s">
        <v>3173</v>
      </c>
      <c r="L191" s="61"/>
      <c r="M191" t="s">
        <v>4087</v>
      </c>
      <c r="N191" s="249" t="s">
        <v>2611</v>
      </c>
      <c r="O191" s="61"/>
      <c r="P191" s="9">
        <f>SUM(Puntenklassement!D146)</f>
        <v>2408</v>
      </c>
    </row>
    <row r="192" spans="1:16" s="3" customFormat="1" ht="15.75" customHeight="1">
      <c r="A192" s="365" t="s">
        <v>24</v>
      </c>
      <c r="B192" s="261" t="s">
        <v>3828</v>
      </c>
      <c r="C192" s="61"/>
      <c r="D192" t="s">
        <v>4095</v>
      </c>
      <c r="E192" s="249" t="s">
        <v>4579</v>
      </c>
      <c r="F192" s="61"/>
      <c r="G192" s="354">
        <f>'Punten per wedstrijd'!C1709</f>
        <v>2</v>
      </c>
      <c r="H192" s="355">
        <f>'Punten per wedstrijd'!D1709</f>
        <v>1</v>
      </c>
      <c r="I192" s="356">
        <f>'Punten per wedstrijd'!E1709</f>
        <v>0</v>
      </c>
      <c r="J192" s="365" t="s">
        <v>24</v>
      </c>
      <c r="K192" s="261" t="s">
        <v>3824</v>
      </c>
      <c r="L192" s="61"/>
      <c r="M192" t="s">
        <v>4114</v>
      </c>
      <c r="N192" s="249" t="s">
        <v>4534</v>
      </c>
      <c r="O192" s="61"/>
      <c r="P192" s="9">
        <f>SUM(Puntenklassement!D58)</f>
        <v>2384</v>
      </c>
    </row>
    <row r="193" spans="1:16" s="3" customFormat="1" ht="15.75" customHeight="1">
      <c r="A193" s="365" t="s">
        <v>26</v>
      </c>
      <c r="B193" s="105" t="s">
        <v>2095</v>
      </c>
      <c r="C193" s="61"/>
      <c r="D193" t="s">
        <v>2569</v>
      </c>
      <c r="E193" s="249" t="s">
        <v>4540</v>
      </c>
      <c r="F193" s="61"/>
      <c r="G193" s="354">
        <f>'Punten per wedstrijd'!C1715</f>
        <v>2</v>
      </c>
      <c r="H193" s="355">
        <f>'Punten per wedstrijd'!D1715</f>
        <v>1</v>
      </c>
      <c r="I193" s="356">
        <f>'Punten per wedstrijd'!E1715</f>
        <v>0</v>
      </c>
      <c r="J193" s="365" t="s">
        <v>26</v>
      </c>
      <c r="K193" s="105" t="s">
        <v>4654</v>
      </c>
      <c r="L193" s="61"/>
      <c r="M193" t="s">
        <v>2534</v>
      </c>
      <c r="N193" s="249" t="s">
        <v>4569</v>
      </c>
      <c r="O193" s="61"/>
      <c r="P193" s="9">
        <f>SUM(Puntenklassement!D102)</f>
        <v>2384</v>
      </c>
    </row>
    <row r="194" spans="1:16" s="3" customFormat="1" ht="15.75" customHeight="1">
      <c r="A194" s="365" t="s">
        <v>28</v>
      </c>
      <c r="B194" s="261" t="s">
        <v>4142</v>
      </c>
      <c r="C194" s="61"/>
      <c r="D194" t="s">
        <v>4126</v>
      </c>
      <c r="E194" s="249" t="s">
        <v>4536</v>
      </c>
      <c r="F194" s="61"/>
      <c r="G194" s="354">
        <f>'Punten per wedstrijd'!C1598</f>
        <v>2</v>
      </c>
      <c r="H194" s="355">
        <f>'Punten per wedstrijd'!D1598</f>
        <v>0</v>
      </c>
      <c r="I194" s="356">
        <f>'Punten per wedstrijd'!E1598</f>
        <v>0</v>
      </c>
      <c r="J194" s="365" t="s">
        <v>28</v>
      </c>
      <c r="K194" s="372" t="s">
        <v>3168</v>
      </c>
      <c r="L194" s="61"/>
      <c r="M194" t="s">
        <v>2614</v>
      </c>
      <c r="N194" s="249" t="s">
        <v>3228</v>
      </c>
      <c r="O194" s="61"/>
      <c r="P194" s="9">
        <f>SUM(Puntenklassement!D111)</f>
        <v>2376</v>
      </c>
    </row>
    <row r="195" spans="1:16" s="3" customFormat="1" ht="15.75" customHeight="1">
      <c r="A195" s="365" t="s">
        <v>30</v>
      </c>
      <c r="B195" s="261" t="s">
        <v>3855</v>
      </c>
      <c r="C195" s="61"/>
      <c r="D195" t="s">
        <v>4108</v>
      </c>
      <c r="E195" s="249" t="s">
        <v>4554</v>
      </c>
      <c r="F195" s="61"/>
      <c r="G195" s="354">
        <f>'Punten per wedstrijd'!C1653</f>
        <v>1</v>
      </c>
      <c r="H195" s="355">
        <f>'Punten per wedstrijd'!D1653</f>
        <v>3</v>
      </c>
      <c r="I195" s="356">
        <f>'Punten per wedstrijd'!E1653</f>
        <v>1</v>
      </c>
      <c r="J195" s="365" t="s">
        <v>30</v>
      </c>
      <c r="K195" s="105" t="s">
        <v>644</v>
      </c>
      <c r="L195" s="61"/>
      <c r="M195" t="s">
        <v>2573</v>
      </c>
      <c r="N195" s="249" t="s">
        <v>3223</v>
      </c>
      <c r="O195" s="61"/>
      <c r="P195" s="9">
        <f>SUM(Puntenklassement!D105)</f>
        <v>2368</v>
      </c>
    </row>
    <row r="196" spans="1:16" s="3" customFormat="1" ht="15.75" customHeight="1">
      <c r="A196" s="365" t="s">
        <v>32</v>
      </c>
      <c r="B196" s="105" t="s">
        <v>2521</v>
      </c>
      <c r="C196" s="61"/>
      <c r="D196" t="s">
        <v>2596</v>
      </c>
      <c r="E196" s="249" t="s">
        <v>4530</v>
      </c>
      <c r="F196" s="61"/>
      <c r="G196" s="354">
        <f>'Punten per wedstrijd'!C1599</f>
        <v>1</v>
      </c>
      <c r="H196" s="355">
        <f>'Punten per wedstrijd'!D1599</f>
        <v>2</v>
      </c>
      <c r="I196" s="356">
        <f>'Punten per wedstrijd'!E1599</f>
        <v>0</v>
      </c>
      <c r="J196" s="365" t="s">
        <v>32</v>
      </c>
      <c r="K196" s="260" t="s">
        <v>3166</v>
      </c>
      <c r="L196" s="61"/>
      <c r="M196" t="s">
        <v>2139</v>
      </c>
      <c r="N196" s="249" t="s">
        <v>4585</v>
      </c>
      <c r="O196" s="61"/>
      <c r="P196" s="9">
        <f>SUM(Puntenklassement!D100)</f>
        <v>2354</v>
      </c>
    </row>
    <row r="197" spans="1:16" s="3" customFormat="1" ht="15.75" customHeight="1">
      <c r="A197" s="365" t="s">
        <v>34</v>
      </c>
      <c r="B197" s="261" t="s">
        <v>3835</v>
      </c>
      <c r="C197" s="61"/>
      <c r="D197" t="s">
        <v>4091</v>
      </c>
      <c r="E197" s="249" t="s">
        <v>4529</v>
      </c>
      <c r="F197" s="61"/>
      <c r="G197" s="354">
        <f>'Punten per wedstrijd'!C1622</f>
        <v>1</v>
      </c>
      <c r="H197" s="355">
        <f>'Punten per wedstrijd'!D1622</f>
        <v>2</v>
      </c>
      <c r="I197" s="356">
        <f>'Punten per wedstrijd'!E1622</f>
        <v>0</v>
      </c>
      <c r="J197" s="365" t="s">
        <v>34</v>
      </c>
      <c r="K197" s="261" t="s">
        <v>3823</v>
      </c>
      <c r="L197" s="61"/>
      <c r="M197" t="s">
        <v>4109</v>
      </c>
      <c r="N197" s="249" t="s">
        <v>4582</v>
      </c>
      <c r="O197" s="61"/>
      <c r="P197" s="9">
        <f>SUM(Puntenklassement!D12)</f>
        <v>2335</v>
      </c>
    </row>
    <row r="198" spans="1:16" s="3" customFormat="1" ht="15.75" customHeight="1">
      <c r="A198" s="365" t="s">
        <v>36</v>
      </c>
      <c r="B198" s="105" t="s">
        <v>616</v>
      </c>
      <c r="C198" s="61"/>
      <c r="D198" t="s">
        <v>2544</v>
      </c>
      <c r="E198" s="249" t="s">
        <v>3223</v>
      </c>
      <c r="F198" s="61"/>
      <c r="G198" s="354">
        <f>'Punten per wedstrijd'!C1679</f>
        <v>1</v>
      </c>
      <c r="H198" s="355">
        <f>'Punten per wedstrijd'!D1679</f>
        <v>1</v>
      </c>
      <c r="I198" s="356">
        <f>'Punten per wedstrijd'!E1679</f>
        <v>1</v>
      </c>
      <c r="J198" s="365" t="s">
        <v>36</v>
      </c>
      <c r="K198" s="261" t="s">
        <v>3857</v>
      </c>
      <c r="L198" s="61"/>
      <c r="M198" t="s">
        <v>4118</v>
      </c>
      <c r="N198" s="249" t="s">
        <v>4534</v>
      </c>
      <c r="O198" s="61"/>
      <c r="P198" s="9">
        <f>SUM(Puntenklassement!D37)</f>
        <v>2325</v>
      </c>
    </row>
    <row r="199" spans="1:16" s="3" customFormat="1" ht="15.75" customHeight="1">
      <c r="A199" s="365" t="s">
        <v>38</v>
      </c>
      <c r="B199" s="261" t="s">
        <v>33</v>
      </c>
      <c r="C199" s="61"/>
      <c r="D199" t="s">
        <v>2589</v>
      </c>
      <c r="E199" s="249" t="s">
        <v>4541</v>
      </c>
      <c r="F199" s="61"/>
      <c r="G199" s="354">
        <f>'Punten per wedstrijd'!C1698</f>
        <v>1</v>
      </c>
      <c r="H199" s="355">
        <f>'Punten per wedstrijd'!D1698</f>
        <v>1</v>
      </c>
      <c r="I199" s="356">
        <f>'Punten per wedstrijd'!E1698</f>
        <v>1</v>
      </c>
      <c r="J199" s="365" t="s">
        <v>38</v>
      </c>
      <c r="K199" s="261" t="s">
        <v>1587</v>
      </c>
      <c r="L199" s="61"/>
      <c r="M199" t="s">
        <v>2548</v>
      </c>
      <c r="N199" s="249" t="s">
        <v>2605</v>
      </c>
      <c r="O199" s="61"/>
      <c r="P199" s="9">
        <f>SUM(Puntenklassement!D29)</f>
        <v>2321</v>
      </c>
    </row>
    <row r="200" spans="1:16" s="3" customFormat="1" ht="15.75" customHeight="1">
      <c r="A200" s="365" t="s">
        <v>145</v>
      </c>
      <c r="B200" s="261" t="s">
        <v>17</v>
      </c>
      <c r="C200" s="61"/>
      <c r="D200" t="s">
        <v>2538</v>
      </c>
      <c r="E200" s="249" t="s">
        <v>4531</v>
      </c>
      <c r="F200" s="61"/>
      <c r="G200" s="354">
        <f>'Punten per wedstrijd'!C1604</f>
        <v>1</v>
      </c>
      <c r="H200" s="355">
        <f>'Punten per wedstrijd'!D1604</f>
        <v>1</v>
      </c>
      <c r="I200" s="356">
        <f>'Punten per wedstrijd'!E1604</f>
        <v>0</v>
      </c>
      <c r="J200" s="365" t="s">
        <v>145</v>
      </c>
      <c r="K200" s="260" t="s">
        <v>3172</v>
      </c>
      <c r="L200" s="61"/>
      <c r="M200" t="s">
        <v>4085</v>
      </c>
      <c r="N200" s="249" t="s">
        <v>4559</v>
      </c>
      <c r="O200" s="61"/>
      <c r="P200" s="9">
        <f>SUM(Puntenklassement!D139)</f>
        <v>2312</v>
      </c>
    </row>
    <row r="201" spans="1:16" s="3" customFormat="1" ht="15.75" customHeight="1">
      <c r="A201" s="365" t="s">
        <v>146</v>
      </c>
      <c r="B201" s="261" t="s">
        <v>3832</v>
      </c>
      <c r="C201" s="61"/>
      <c r="D201" t="s">
        <v>4115</v>
      </c>
      <c r="E201" s="249" t="s">
        <v>4582</v>
      </c>
      <c r="F201" s="61"/>
      <c r="G201" s="354">
        <f>'Punten per wedstrijd'!C1616</f>
        <v>1</v>
      </c>
      <c r="H201" s="355">
        <f>'Punten per wedstrijd'!D1616</f>
        <v>1</v>
      </c>
      <c r="I201" s="356">
        <f>'Punten per wedstrijd'!E1616</f>
        <v>0</v>
      </c>
      <c r="J201" s="365" t="s">
        <v>146</v>
      </c>
      <c r="K201" s="105" t="s">
        <v>2090</v>
      </c>
      <c r="L201" s="61"/>
      <c r="M201" t="s">
        <v>2576</v>
      </c>
      <c r="N201" s="249" t="s">
        <v>3226</v>
      </c>
      <c r="O201" s="61"/>
      <c r="P201" s="9">
        <f>SUM(Puntenklassement!D113)</f>
        <v>2297</v>
      </c>
    </row>
    <row r="202" spans="1:16" s="3" customFormat="1" ht="15.75" customHeight="1">
      <c r="A202" s="365" t="s">
        <v>147</v>
      </c>
      <c r="B202" s="104" t="s">
        <v>3826</v>
      </c>
      <c r="C202" s="61"/>
      <c r="D202" t="s">
        <v>3220</v>
      </c>
      <c r="E202" s="249" t="s">
        <v>4567</v>
      </c>
      <c r="F202" s="61"/>
      <c r="G202" s="354">
        <f>'Punten per wedstrijd'!C1618</f>
        <v>1</v>
      </c>
      <c r="H202" s="355">
        <f>'Punten per wedstrijd'!D1618</f>
        <v>1</v>
      </c>
      <c r="I202" s="356">
        <f>'Punten per wedstrijd'!E1618</f>
        <v>0</v>
      </c>
      <c r="J202" s="365" t="s">
        <v>147</v>
      </c>
      <c r="K202" s="260" t="s">
        <v>4653</v>
      </c>
      <c r="L202" s="61"/>
      <c r="M202" t="s">
        <v>2551</v>
      </c>
      <c r="N202" s="249" t="s">
        <v>4569</v>
      </c>
      <c r="O202" s="61"/>
      <c r="P202" s="9">
        <f>SUM(Puntenklassement!D74)</f>
        <v>2287</v>
      </c>
    </row>
    <row r="203" spans="1:16" s="3" customFormat="1" ht="15.75" customHeight="1">
      <c r="A203" s="365" t="s">
        <v>150</v>
      </c>
      <c r="B203" s="261" t="s">
        <v>3840</v>
      </c>
      <c r="C203" s="61"/>
      <c r="D203" t="s">
        <v>4116</v>
      </c>
      <c r="E203" s="249" t="s">
        <v>4534</v>
      </c>
      <c r="F203" s="61"/>
      <c r="G203" s="354">
        <f>'Punten per wedstrijd'!C1649</f>
        <v>1</v>
      </c>
      <c r="H203" s="355">
        <f>'Punten per wedstrijd'!D1649</f>
        <v>1</v>
      </c>
      <c r="I203" s="356">
        <f>'Punten per wedstrijd'!E1649</f>
        <v>0</v>
      </c>
      <c r="J203" s="365" t="s">
        <v>150</v>
      </c>
      <c r="K203" s="261" t="s">
        <v>4148</v>
      </c>
      <c r="L203" s="61"/>
      <c r="M203" t="s">
        <v>2537</v>
      </c>
      <c r="N203" s="249" t="s">
        <v>4581</v>
      </c>
      <c r="O203" s="61"/>
      <c r="P203" s="9">
        <f>SUM(Puntenklassement!D89)</f>
        <v>2277</v>
      </c>
    </row>
    <row r="204" spans="1:16" s="3" customFormat="1" ht="15.75" customHeight="1">
      <c r="A204" s="365" t="s">
        <v>156</v>
      </c>
      <c r="B204" s="105" t="s">
        <v>2530</v>
      </c>
      <c r="C204" s="61"/>
      <c r="D204" t="s">
        <v>4140</v>
      </c>
      <c r="E204" s="249" t="s">
        <v>2610</v>
      </c>
      <c r="F204" s="61"/>
      <c r="G204" s="354">
        <f>'Punten per wedstrijd'!C1664</f>
        <v>1</v>
      </c>
      <c r="H204" s="355">
        <f>'Punten per wedstrijd'!D1664</f>
        <v>1</v>
      </c>
      <c r="I204" s="356">
        <f>'Punten per wedstrijd'!E1664</f>
        <v>0</v>
      </c>
      <c r="J204" s="365" t="s">
        <v>156</v>
      </c>
      <c r="K204" s="261" t="s">
        <v>1579</v>
      </c>
      <c r="L204" s="61"/>
      <c r="M204" t="s">
        <v>2562</v>
      </c>
      <c r="N204" s="249" t="s">
        <v>4562</v>
      </c>
      <c r="O204" s="61"/>
      <c r="P204" s="9">
        <f>SUM(Puntenklassement!D20)</f>
        <v>2258</v>
      </c>
    </row>
    <row r="205" spans="1:16" s="3" customFormat="1" ht="15.75" customHeight="1">
      <c r="A205" s="365" t="s">
        <v>158</v>
      </c>
      <c r="B205" s="260" t="s">
        <v>3172</v>
      </c>
      <c r="C205" s="61"/>
      <c r="D205" t="s">
        <v>4085</v>
      </c>
      <c r="E205" s="249" t="s">
        <v>4559</v>
      </c>
      <c r="F205" s="61"/>
      <c r="G205" s="354">
        <f>'Punten per wedstrijd'!C1694</f>
        <v>1</v>
      </c>
      <c r="H205" s="355">
        <f>'Punten per wedstrijd'!D1694</f>
        <v>1</v>
      </c>
      <c r="I205" s="356">
        <f>'Punten per wedstrijd'!E1694</f>
        <v>0</v>
      </c>
      <c r="J205" s="365" t="s">
        <v>158</v>
      </c>
      <c r="K205" s="261" t="s">
        <v>3842</v>
      </c>
      <c r="L205" s="61"/>
      <c r="M205" t="s">
        <v>3222</v>
      </c>
      <c r="N205" s="249" t="s">
        <v>4554</v>
      </c>
      <c r="O205" s="61"/>
      <c r="P205" s="9">
        <f>SUM(Puntenklassement!D150)</f>
        <v>2258</v>
      </c>
    </row>
    <row r="206" spans="1:16" s="3" customFormat="1" ht="15.75" customHeight="1">
      <c r="A206" s="365" t="s">
        <v>159</v>
      </c>
      <c r="B206" s="105" t="s">
        <v>2523</v>
      </c>
      <c r="C206" s="61"/>
      <c r="D206" t="s">
        <v>2124</v>
      </c>
      <c r="E206" s="249" t="s">
        <v>2608</v>
      </c>
      <c r="F206" s="61"/>
      <c r="G206" s="354">
        <f>'Punten per wedstrijd'!C1710</f>
        <v>1</v>
      </c>
      <c r="H206" s="355">
        <f>'Punten per wedstrijd'!D1710</f>
        <v>1</v>
      </c>
      <c r="I206" s="356">
        <f>'Punten per wedstrijd'!E1710</f>
        <v>0</v>
      </c>
      <c r="J206" s="365" t="s">
        <v>159</v>
      </c>
      <c r="K206" s="105" t="s">
        <v>2510</v>
      </c>
      <c r="L206" s="61"/>
      <c r="M206" t="s">
        <v>2125</v>
      </c>
      <c r="N206" s="249" t="s">
        <v>2610</v>
      </c>
      <c r="O206" s="61"/>
      <c r="P206" s="9">
        <f>SUM(Puntenklassement!D133)</f>
        <v>2255</v>
      </c>
    </row>
    <row r="207" spans="1:16" s="3" customFormat="1" ht="15.75" customHeight="1">
      <c r="A207" s="365" t="s">
        <v>160</v>
      </c>
      <c r="B207" s="105" t="s">
        <v>649</v>
      </c>
      <c r="C207" s="84"/>
      <c r="D207" t="s">
        <v>2550</v>
      </c>
      <c r="E207" s="249" t="s">
        <v>4563</v>
      </c>
      <c r="F207" s="61"/>
      <c r="G207" s="354">
        <f>'Punten per wedstrijd'!C1593</f>
        <v>1</v>
      </c>
      <c r="H207" s="355">
        <f>'Punten per wedstrijd'!D1593</f>
        <v>0</v>
      </c>
      <c r="I207" s="356">
        <f>'Punten per wedstrijd'!E1593</f>
        <v>3</v>
      </c>
      <c r="J207" s="365" t="s">
        <v>160</v>
      </c>
      <c r="K207" s="261" t="s">
        <v>3819</v>
      </c>
      <c r="L207" s="61"/>
      <c r="M207" t="s">
        <v>4089</v>
      </c>
      <c r="N207" s="249" t="s">
        <v>4575</v>
      </c>
      <c r="O207" s="61"/>
      <c r="P207" s="9">
        <f>SUM(Puntenklassement!D26)</f>
        <v>2250</v>
      </c>
    </row>
    <row r="208" spans="1:16" s="3" customFormat="1" ht="15.75" customHeight="1">
      <c r="A208" s="365" t="s">
        <v>162</v>
      </c>
      <c r="B208" s="261" t="s">
        <v>1587</v>
      </c>
      <c r="C208" s="61"/>
      <c r="D208" t="s">
        <v>2548</v>
      </c>
      <c r="E208" s="249" t="s">
        <v>2605</v>
      </c>
      <c r="F208" s="61"/>
      <c r="G208" s="354">
        <f>'Punten per wedstrijd'!C1584</f>
        <v>1</v>
      </c>
      <c r="H208" s="355">
        <f>'Punten per wedstrijd'!D1584</f>
        <v>0</v>
      </c>
      <c r="I208" s="356">
        <f>'Punten per wedstrijd'!E1584</f>
        <v>2</v>
      </c>
      <c r="J208" s="365" t="s">
        <v>162</v>
      </c>
      <c r="K208" s="261" t="s">
        <v>4655</v>
      </c>
      <c r="L208" s="61"/>
      <c r="M208" t="s">
        <v>2549</v>
      </c>
      <c r="N208" s="249" t="s">
        <v>2147</v>
      </c>
      <c r="O208" s="61"/>
      <c r="P208" s="9">
        <f>SUM(Puntenklassement!D136)</f>
        <v>2247</v>
      </c>
    </row>
    <row r="209" spans="1:16" s="3" customFormat="1" ht="15.75" customHeight="1">
      <c r="A209" s="365" t="s">
        <v>273</v>
      </c>
      <c r="B209" s="105" t="s">
        <v>3160</v>
      </c>
      <c r="C209" s="61"/>
      <c r="D209" t="s">
        <v>2142</v>
      </c>
      <c r="E209" s="249" t="s">
        <v>3227</v>
      </c>
      <c r="F209" s="61"/>
      <c r="G209" s="354">
        <f>'Punten per wedstrijd'!C1626</f>
        <v>1</v>
      </c>
      <c r="H209" s="355">
        <f>'Punten per wedstrijd'!D1626</f>
        <v>0</v>
      </c>
      <c r="I209" s="356">
        <f>'Punten per wedstrijd'!E1626</f>
        <v>2</v>
      </c>
      <c r="J209" s="365" t="s">
        <v>273</v>
      </c>
      <c r="K209" s="105" t="s">
        <v>2525</v>
      </c>
      <c r="L209" s="61"/>
      <c r="M209" t="s">
        <v>4139</v>
      </c>
      <c r="N209" s="249" t="s">
        <v>4555</v>
      </c>
      <c r="O209" s="61"/>
      <c r="P209" s="9">
        <f>SUM(Puntenklassement!D162)</f>
        <v>2222</v>
      </c>
    </row>
    <row r="210" spans="1:16" s="3" customFormat="1" ht="15.75" customHeight="1">
      <c r="A210" s="365" t="s">
        <v>274</v>
      </c>
      <c r="B210" s="105" t="s">
        <v>596</v>
      </c>
      <c r="C210" s="61"/>
      <c r="D210" t="s">
        <v>2593</v>
      </c>
      <c r="E210" s="249" t="s">
        <v>4543</v>
      </c>
      <c r="F210" s="61"/>
      <c r="G210" s="354">
        <f>'Punten per wedstrijd'!C1589</f>
        <v>1</v>
      </c>
      <c r="H210" s="355">
        <f>'Punten per wedstrijd'!D1589</f>
        <v>0</v>
      </c>
      <c r="I210" s="356">
        <f>'Punten per wedstrijd'!E1589</f>
        <v>1</v>
      </c>
      <c r="J210" s="365" t="s">
        <v>274</v>
      </c>
      <c r="K210" s="105" t="s">
        <v>3164</v>
      </c>
      <c r="L210" s="61"/>
      <c r="M210" t="s">
        <v>2600</v>
      </c>
      <c r="N210" s="249" t="s">
        <v>4556</v>
      </c>
      <c r="O210" s="61"/>
      <c r="P210" s="9">
        <f>SUM(Puntenklassement!D87)</f>
        <v>2183</v>
      </c>
    </row>
    <row r="211" spans="1:16" s="3" customFormat="1" ht="15.75" customHeight="1">
      <c r="A211" s="365" t="s">
        <v>275</v>
      </c>
      <c r="B211" s="261" t="s">
        <v>3857</v>
      </c>
      <c r="C211" s="61"/>
      <c r="D211" t="s">
        <v>4118</v>
      </c>
      <c r="E211" s="249" t="s">
        <v>4534</v>
      </c>
      <c r="F211" s="61"/>
      <c r="G211" s="354">
        <f>'Punten per wedstrijd'!C1592</f>
        <v>1</v>
      </c>
      <c r="H211" s="355">
        <f>'Punten per wedstrijd'!D1592</f>
        <v>0</v>
      </c>
      <c r="I211" s="356">
        <f>'Punten per wedstrijd'!E1592</f>
        <v>1</v>
      </c>
      <c r="J211" s="365" t="s">
        <v>275</v>
      </c>
      <c r="K211" s="105" t="s">
        <v>2523</v>
      </c>
      <c r="L211" s="61"/>
      <c r="M211" t="s">
        <v>2124</v>
      </c>
      <c r="N211" s="249" t="s">
        <v>2608</v>
      </c>
      <c r="O211" s="61"/>
      <c r="P211" s="9">
        <f>SUM(Puntenklassement!D155)</f>
        <v>2140</v>
      </c>
    </row>
    <row r="212" spans="1:16" s="3" customFormat="1" ht="15.75" customHeight="1">
      <c r="A212" s="365" t="s">
        <v>276</v>
      </c>
      <c r="B212" s="105" t="s">
        <v>4216</v>
      </c>
      <c r="C212" s="61"/>
      <c r="D212" t="s">
        <v>2539</v>
      </c>
      <c r="E212" s="249" t="s">
        <v>2147</v>
      </c>
      <c r="F212" s="61"/>
      <c r="G212" s="354">
        <f>'Punten per wedstrijd'!C1630</f>
        <v>1</v>
      </c>
      <c r="H212" s="355">
        <f>'Punten per wedstrijd'!D1630</f>
        <v>0</v>
      </c>
      <c r="I212" s="356">
        <f>'Punten per wedstrijd'!E1630</f>
        <v>1</v>
      </c>
      <c r="J212" s="365" t="s">
        <v>276</v>
      </c>
      <c r="K212" s="105" t="s">
        <v>2076</v>
      </c>
      <c r="L212" s="61"/>
      <c r="M212" t="s">
        <v>2590</v>
      </c>
      <c r="N212" s="249" t="s">
        <v>4535</v>
      </c>
      <c r="O212" s="61"/>
      <c r="P212" s="9">
        <f>SUM(Puntenklassement!D21)</f>
        <v>2133</v>
      </c>
    </row>
    <row r="213" spans="1:16" s="3" customFormat="1" ht="15.75" customHeight="1">
      <c r="A213" s="365" t="s">
        <v>602</v>
      </c>
      <c r="B213" s="105" t="s">
        <v>4219</v>
      </c>
      <c r="C213" s="61"/>
      <c r="D213" t="s">
        <v>2584</v>
      </c>
      <c r="E213" s="249" t="s">
        <v>4547</v>
      </c>
      <c r="F213" s="61"/>
      <c r="G213" s="354">
        <f>'Punten per wedstrijd'!C1636</f>
        <v>1</v>
      </c>
      <c r="H213" s="355">
        <f>'Punten per wedstrijd'!D1636</f>
        <v>0</v>
      </c>
      <c r="I213" s="356">
        <f>'Punten per wedstrijd'!E1636</f>
        <v>1</v>
      </c>
      <c r="J213" s="365" t="s">
        <v>602</v>
      </c>
      <c r="K213" s="261" t="s">
        <v>1596</v>
      </c>
      <c r="L213" s="61"/>
      <c r="M213" t="s">
        <v>2588</v>
      </c>
      <c r="N213" s="249" t="s">
        <v>4551</v>
      </c>
      <c r="O213" s="61"/>
      <c r="P213" s="9">
        <f>SUM(Puntenklassement!D156)</f>
        <v>2130</v>
      </c>
    </row>
    <row r="214" spans="1:16" s="3" customFormat="1" ht="15.75" customHeight="1">
      <c r="A214" s="365" t="s">
        <v>603</v>
      </c>
      <c r="B214" s="261" t="s">
        <v>3829</v>
      </c>
      <c r="C214" s="61"/>
      <c r="D214" t="s">
        <v>4100</v>
      </c>
      <c r="E214" s="249" t="s">
        <v>4554</v>
      </c>
      <c r="F214" s="61"/>
      <c r="G214" s="354">
        <f>'Punten per wedstrijd'!C1663</f>
        <v>1</v>
      </c>
      <c r="H214" s="355">
        <f>'Punten per wedstrijd'!D1663</f>
        <v>0</v>
      </c>
      <c r="I214" s="356">
        <f>'Punten per wedstrijd'!E1663</f>
        <v>1</v>
      </c>
      <c r="J214" s="365" t="s">
        <v>603</v>
      </c>
      <c r="K214" s="105" t="s">
        <v>161</v>
      </c>
      <c r="L214" s="61"/>
      <c r="M214" t="s">
        <v>2543</v>
      </c>
      <c r="N214" s="249" t="s">
        <v>4542</v>
      </c>
      <c r="O214" s="61"/>
      <c r="P214" s="9">
        <f>SUM(Puntenklassement!D51)</f>
        <v>2124</v>
      </c>
    </row>
    <row r="215" spans="1:16" s="3" customFormat="1" ht="15.75" customHeight="1">
      <c r="A215" s="365" t="s">
        <v>604</v>
      </c>
      <c r="B215" s="105" t="s">
        <v>631</v>
      </c>
      <c r="C215" s="61"/>
      <c r="D215" t="s">
        <v>3206</v>
      </c>
      <c r="E215" s="249" t="s">
        <v>3224</v>
      </c>
      <c r="F215" s="61"/>
      <c r="G215" s="354">
        <f>'Punten per wedstrijd'!C1669</f>
        <v>1</v>
      </c>
      <c r="H215" s="355">
        <f>'Punten per wedstrijd'!D1669</f>
        <v>0</v>
      </c>
      <c r="I215" s="356">
        <f>'Punten per wedstrijd'!E1669</f>
        <v>1</v>
      </c>
      <c r="J215" s="365" t="s">
        <v>604</v>
      </c>
      <c r="K215" s="261" t="s">
        <v>3834</v>
      </c>
      <c r="L215" s="61"/>
      <c r="M215" t="s">
        <v>3221</v>
      </c>
      <c r="N215" s="249" t="s">
        <v>3229</v>
      </c>
      <c r="O215" s="61"/>
      <c r="P215" s="9">
        <f>SUM(Puntenklassement!D125)</f>
        <v>2124</v>
      </c>
    </row>
    <row r="216" spans="1:16" s="3" customFormat="1" ht="15.75" customHeight="1">
      <c r="A216" s="365" t="s">
        <v>606</v>
      </c>
      <c r="B216" s="261" t="s">
        <v>3839</v>
      </c>
      <c r="C216" s="61"/>
      <c r="D216" t="s">
        <v>4111</v>
      </c>
      <c r="E216" s="249" t="s">
        <v>4586</v>
      </c>
      <c r="F216" s="61"/>
      <c r="G216" s="354">
        <f>'Punten per wedstrijd'!C1686</f>
        <v>1</v>
      </c>
      <c r="H216" s="355">
        <f>'Punten per wedstrijd'!D1686</f>
        <v>0</v>
      </c>
      <c r="I216" s="356">
        <f>'Punten per wedstrijd'!E1686</f>
        <v>1</v>
      </c>
      <c r="J216" s="365" t="s">
        <v>606</v>
      </c>
      <c r="K216" s="105" t="s">
        <v>2504</v>
      </c>
      <c r="L216" s="61"/>
      <c r="M216" t="s">
        <v>2563</v>
      </c>
      <c r="N216" s="249" t="s">
        <v>4553</v>
      </c>
      <c r="O216" s="61"/>
      <c r="P216" s="9">
        <f>SUM(Puntenklassement!D107)</f>
        <v>2118</v>
      </c>
    </row>
    <row r="217" spans="1:16" s="3" customFormat="1" ht="15.75" customHeight="1">
      <c r="A217" s="365" t="s">
        <v>612</v>
      </c>
      <c r="B217" s="261" t="s">
        <v>31</v>
      </c>
      <c r="C217" s="61"/>
      <c r="D217" t="s">
        <v>2549</v>
      </c>
      <c r="E217" s="249" t="s">
        <v>2147</v>
      </c>
      <c r="F217" s="61"/>
      <c r="G217" s="354">
        <f>'Punten per wedstrijd'!C1691</f>
        <v>1</v>
      </c>
      <c r="H217" s="355">
        <f>'Punten per wedstrijd'!D1691</f>
        <v>0</v>
      </c>
      <c r="I217" s="356">
        <f>'Punten per wedstrijd'!E1691</f>
        <v>1</v>
      </c>
      <c r="J217" s="365" t="s">
        <v>612</v>
      </c>
      <c r="K217" s="261" t="s">
        <v>1666</v>
      </c>
      <c r="L217" s="61"/>
      <c r="M217" t="s">
        <v>2558</v>
      </c>
      <c r="N217" s="249" t="s">
        <v>3225</v>
      </c>
      <c r="O217" s="61"/>
      <c r="P217" s="9">
        <f>SUM(Puntenklassement!D127)</f>
        <v>2117</v>
      </c>
    </row>
    <row r="218" spans="1:16" s="3" customFormat="1" ht="15.75" customHeight="1">
      <c r="A218" s="365" t="s">
        <v>614</v>
      </c>
      <c r="B218" s="261" t="s">
        <v>3836</v>
      </c>
      <c r="C218" s="61"/>
      <c r="D218" t="s">
        <v>4096</v>
      </c>
      <c r="E218" s="249" t="s">
        <v>4582</v>
      </c>
      <c r="F218" s="61"/>
      <c r="G218" s="354">
        <f>'Punten per wedstrijd'!C1702</f>
        <v>1</v>
      </c>
      <c r="H218" s="355">
        <f>'Punten per wedstrijd'!D1702</f>
        <v>0</v>
      </c>
      <c r="I218" s="356">
        <f>'Punten per wedstrijd'!E1702</f>
        <v>1</v>
      </c>
      <c r="J218" s="365" t="s">
        <v>614</v>
      </c>
      <c r="K218" s="105" t="s">
        <v>3161</v>
      </c>
      <c r="L218" s="61"/>
      <c r="M218" t="s">
        <v>2599</v>
      </c>
      <c r="N218" s="249" t="s">
        <v>3227</v>
      </c>
      <c r="O218" s="61"/>
      <c r="P218" s="9">
        <f>SUM(Puntenklassement!D78)</f>
        <v>2105</v>
      </c>
    </row>
    <row r="219" spans="1:16" s="3" customFormat="1" ht="15.75" customHeight="1">
      <c r="A219" s="365" t="s">
        <v>617</v>
      </c>
      <c r="B219" s="261" t="s">
        <v>1583</v>
      </c>
      <c r="C219" s="61"/>
      <c r="D219" t="s">
        <v>2595</v>
      </c>
      <c r="E219" s="249" t="s">
        <v>4568</v>
      </c>
      <c r="F219" s="61"/>
      <c r="G219" s="354">
        <f>'Punten per wedstrijd'!C1558</f>
        <v>1</v>
      </c>
      <c r="H219" s="355">
        <f>'Punten per wedstrijd'!D1558</f>
        <v>0</v>
      </c>
      <c r="I219" s="356">
        <f>'Punten per wedstrijd'!E1558</f>
        <v>0</v>
      </c>
      <c r="J219" s="365" t="s">
        <v>617</v>
      </c>
      <c r="K219" s="105" t="s">
        <v>649</v>
      </c>
      <c r="L219" s="84"/>
      <c r="M219" t="s">
        <v>2550</v>
      </c>
      <c r="N219" s="249" t="s">
        <v>4563</v>
      </c>
      <c r="O219" s="61"/>
      <c r="P219" s="9">
        <f>SUM(Puntenklassement!D38)</f>
        <v>2101</v>
      </c>
    </row>
    <row r="220" spans="1:16" s="3" customFormat="1" ht="15.75" customHeight="1">
      <c r="A220" s="365" t="s">
        <v>618</v>
      </c>
      <c r="B220" s="261" t="s">
        <v>3830</v>
      </c>
      <c r="C220" s="61"/>
      <c r="D220" t="s">
        <v>4105</v>
      </c>
      <c r="E220" s="249" t="s">
        <v>4538</v>
      </c>
      <c r="F220" s="61"/>
      <c r="G220" s="354">
        <f>'Punten per wedstrijd'!C1560</f>
        <v>1</v>
      </c>
      <c r="H220" s="355">
        <f>'Punten per wedstrijd'!D1560</f>
        <v>0</v>
      </c>
      <c r="I220" s="356">
        <f>'Punten per wedstrijd'!E1560</f>
        <v>0</v>
      </c>
      <c r="J220" s="365" t="s">
        <v>618</v>
      </c>
      <c r="K220" s="105" t="s">
        <v>2625</v>
      </c>
      <c r="L220" s="61"/>
      <c r="M220" t="s">
        <v>4137</v>
      </c>
      <c r="N220" s="249" t="s">
        <v>3227</v>
      </c>
      <c r="O220" s="61"/>
      <c r="P220" s="9">
        <f>SUM(Puntenklassement!D17)</f>
        <v>2096</v>
      </c>
    </row>
    <row r="221" spans="1:16" s="3" customFormat="1" ht="15.75" customHeight="1">
      <c r="A221" s="365" t="s">
        <v>621</v>
      </c>
      <c r="B221" s="105" t="s">
        <v>2075</v>
      </c>
      <c r="C221" s="61"/>
      <c r="D221" t="s">
        <v>4129</v>
      </c>
      <c r="E221" s="249" t="s">
        <v>3225</v>
      </c>
      <c r="F221" s="61"/>
      <c r="G221" s="354">
        <f>'Punten per wedstrijd'!C1564</f>
        <v>1</v>
      </c>
      <c r="H221" s="355">
        <f>'Punten per wedstrijd'!D1564</f>
        <v>0</v>
      </c>
      <c r="I221" s="356">
        <f>'Punten per wedstrijd'!E1564</f>
        <v>0</v>
      </c>
      <c r="J221" s="365" t="s">
        <v>621</v>
      </c>
      <c r="K221" s="105" t="s">
        <v>2519</v>
      </c>
      <c r="L221" s="61"/>
      <c r="M221" t="s">
        <v>2574</v>
      </c>
      <c r="N221" s="249" t="s">
        <v>4572</v>
      </c>
      <c r="O221" s="61"/>
      <c r="P221" s="9">
        <f>SUM(Puntenklassement!D115)</f>
        <v>2093</v>
      </c>
    </row>
    <row r="222" spans="1:16" s="3" customFormat="1" ht="15.75" customHeight="1">
      <c r="A222" s="365" t="s">
        <v>623</v>
      </c>
      <c r="B222" s="104" t="s">
        <v>1277</v>
      </c>
      <c r="C222" s="61"/>
      <c r="D222" t="s">
        <v>4125</v>
      </c>
      <c r="E222" s="249" t="s">
        <v>4574</v>
      </c>
      <c r="F222" s="61"/>
      <c r="G222" s="354">
        <f>'Punten per wedstrijd'!C1571</f>
        <v>1</v>
      </c>
      <c r="H222" s="355">
        <f>'Punten per wedstrijd'!D1571</f>
        <v>0</v>
      </c>
      <c r="I222" s="356">
        <f>'Punten per wedstrijd'!E1571</f>
        <v>0</v>
      </c>
      <c r="J222" s="365" t="s">
        <v>623</v>
      </c>
      <c r="K222" s="105" t="s">
        <v>2518</v>
      </c>
      <c r="L222" s="61"/>
      <c r="M222" t="s">
        <v>3210</v>
      </c>
      <c r="N222" s="249" t="s">
        <v>4572</v>
      </c>
      <c r="O222" s="61"/>
      <c r="P222" s="9">
        <f>SUM(Puntenklassement!D153)</f>
        <v>2092</v>
      </c>
    </row>
    <row r="223" spans="1:16" s="3" customFormat="1" ht="15.75" customHeight="1">
      <c r="A223" s="365" t="s">
        <v>628</v>
      </c>
      <c r="B223" s="105" t="s">
        <v>637</v>
      </c>
      <c r="C223" s="61"/>
      <c r="D223" t="s">
        <v>2555</v>
      </c>
      <c r="E223" s="249" t="s">
        <v>4564</v>
      </c>
      <c r="F223" s="61"/>
      <c r="G223" s="354">
        <f>'Punten per wedstrijd'!C1573</f>
        <v>1</v>
      </c>
      <c r="H223" s="355">
        <f>'Punten per wedstrijd'!D1573</f>
        <v>0</v>
      </c>
      <c r="I223" s="356">
        <f>'Punten per wedstrijd'!E1573</f>
        <v>0</v>
      </c>
      <c r="J223" s="365" t="s">
        <v>628</v>
      </c>
      <c r="K223" s="261" t="s">
        <v>11</v>
      </c>
      <c r="L223" s="61"/>
      <c r="M223" t="s">
        <v>2571</v>
      </c>
      <c r="N223" s="249" t="s">
        <v>4541</v>
      </c>
      <c r="O223" s="61"/>
      <c r="P223" s="9">
        <f>SUM(Puntenklassement!D30)</f>
        <v>2091</v>
      </c>
    </row>
    <row r="224" spans="1:16" s="3" customFormat="1" ht="15.75" customHeight="1">
      <c r="A224" s="365" t="s">
        <v>632</v>
      </c>
      <c r="B224" s="260" t="s">
        <v>3151</v>
      </c>
      <c r="C224" s="61"/>
      <c r="D224" t="s">
        <v>2144</v>
      </c>
      <c r="E224" s="249" t="s">
        <v>2608</v>
      </c>
      <c r="F224" s="61"/>
      <c r="G224" s="354">
        <f>'Punten per wedstrijd'!C1579</f>
        <v>1</v>
      </c>
      <c r="H224" s="355">
        <f>'Punten per wedstrijd'!D1579</f>
        <v>0</v>
      </c>
      <c r="I224" s="356">
        <f>'Punten per wedstrijd'!E1579</f>
        <v>0</v>
      </c>
      <c r="J224" s="365" t="s">
        <v>632</v>
      </c>
      <c r="K224" s="105" t="s">
        <v>2077</v>
      </c>
      <c r="L224" s="61"/>
      <c r="M224" t="s">
        <v>3212</v>
      </c>
      <c r="N224" s="249" t="s">
        <v>4545</v>
      </c>
      <c r="O224" s="61"/>
      <c r="P224" s="9">
        <f>SUM(Puntenklassement!D31)</f>
        <v>2090</v>
      </c>
    </row>
    <row r="225" spans="1:16" s="3" customFormat="1" ht="15.75" customHeight="1">
      <c r="A225" s="365" t="s">
        <v>633</v>
      </c>
      <c r="B225" s="105" t="s">
        <v>2529</v>
      </c>
      <c r="C225" s="61"/>
      <c r="D225" t="s">
        <v>2597</v>
      </c>
      <c r="E225" s="249" t="s">
        <v>4546</v>
      </c>
      <c r="F225" s="61"/>
      <c r="G225" s="354">
        <f>'Punten per wedstrijd'!C1620</f>
        <v>1</v>
      </c>
      <c r="H225" s="355">
        <f>'Punten per wedstrijd'!D1620</f>
        <v>0</v>
      </c>
      <c r="I225" s="356">
        <f>'Punten per wedstrijd'!E1620</f>
        <v>0</v>
      </c>
      <c r="J225" s="365" t="s">
        <v>633</v>
      </c>
      <c r="K225" s="105" t="s">
        <v>601</v>
      </c>
      <c r="L225" s="61"/>
      <c r="M225" t="s">
        <v>2131</v>
      </c>
      <c r="N225" s="249" t="s">
        <v>4543</v>
      </c>
      <c r="O225" s="61"/>
      <c r="P225" s="9">
        <f>SUM(Puntenklassement!D40)</f>
        <v>2088</v>
      </c>
    </row>
    <row r="226" spans="1:16" s="3" customFormat="1" ht="15.75" customHeight="1">
      <c r="A226" s="365" t="s">
        <v>634</v>
      </c>
      <c r="B226" s="260" t="s">
        <v>3163</v>
      </c>
      <c r="C226" s="61"/>
      <c r="D226" t="s">
        <v>4081</v>
      </c>
      <c r="E226" s="249" t="s">
        <v>4556</v>
      </c>
      <c r="F226" s="61"/>
      <c r="G226" s="354">
        <f>'Punten per wedstrijd'!C1638</f>
        <v>1</v>
      </c>
      <c r="H226" s="355">
        <f>'Punten per wedstrijd'!D1638</f>
        <v>0</v>
      </c>
      <c r="I226" s="356">
        <f>'Punten per wedstrijd'!E1638</f>
        <v>0</v>
      </c>
      <c r="J226" s="365" t="s">
        <v>634</v>
      </c>
      <c r="K226" s="261" t="s">
        <v>2171</v>
      </c>
      <c r="L226" s="61"/>
      <c r="M226" t="s">
        <v>2567</v>
      </c>
      <c r="N226" s="249" t="s">
        <v>3226</v>
      </c>
      <c r="O226" s="61"/>
      <c r="P226" s="9">
        <f>SUM(Puntenklassement!D70)</f>
        <v>2070</v>
      </c>
    </row>
    <row r="227" spans="1:16" s="3" customFormat="1" ht="15.75" customHeight="1">
      <c r="A227" s="365" t="s">
        <v>639</v>
      </c>
      <c r="B227" s="105" t="s">
        <v>2508</v>
      </c>
      <c r="C227" s="61"/>
      <c r="D227" t="s">
        <v>4073</v>
      </c>
      <c r="E227" s="249" t="s">
        <v>4557</v>
      </c>
      <c r="F227" s="61"/>
      <c r="G227" s="354">
        <f>'Punten per wedstrijd'!C1645</f>
        <v>1</v>
      </c>
      <c r="H227" s="355">
        <f>'Punten per wedstrijd'!D1645</f>
        <v>0</v>
      </c>
      <c r="I227" s="356">
        <f>'Punten per wedstrijd'!E1645</f>
        <v>0</v>
      </c>
      <c r="J227" s="365" t="s">
        <v>639</v>
      </c>
      <c r="K227" s="261" t="s">
        <v>3848</v>
      </c>
      <c r="L227" s="61"/>
      <c r="M227" t="s">
        <v>4117</v>
      </c>
      <c r="N227" s="249" t="s">
        <v>4545</v>
      </c>
      <c r="O227" s="61"/>
      <c r="P227" s="9">
        <f>SUM(Puntenklassement!D165)</f>
        <v>2070</v>
      </c>
    </row>
    <row r="228" spans="1:16" s="3" customFormat="1" ht="15.75" customHeight="1">
      <c r="A228" s="365" t="s">
        <v>647</v>
      </c>
      <c r="B228" s="104" t="s">
        <v>1278</v>
      </c>
      <c r="C228" s="61"/>
      <c r="D228" t="s">
        <v>2566</v>
      </c>
      <c r="E228" s="249" t="s">
        <v>4563</v>
      </c>
      <c r="F228" s="61"/>
      <c r="G228" s="354">
        <f>'Punten per wedstrijd'!C1647</f>
        <v>1</v>
      </c>
      <c r="H228" s="355">
        <f>'Punten per wedstrijd'!D1647</f>
        <v>0</v>
      </c>
      <c r="I228" s="356">
        <f>'Punten per wedstrijd'!E1647</f>
        <v>0</v>
      </c>
      <c r="J228" s="365" t="s">
        <v>647</v>
      </c>
      <c r="K228" s="105" t="s">
        <v>630</v>
      </c>
      <c r="L228" s="61"/>
      <c r="M228" t="s">
        <v>2592</v>
      </c>
      <c r="N228" s="249" t="s">
        <v>2148</v>
      </c>
      <c r="O228" s="61"/>
      <c r="P228" s="9">
        <f>SUM(Puntenklassement!D86)</f>
        <v>2060</v>
      </c>
    </row>
    <row r="229" spans="1:16" s="3" customFormat="1" ht="15.75" customHeight="1">
      <c r="A229" s="365" t="s">
        <v>651</v>
      </c>
      <c r="B229" s="105" t="s">
        <v>2090</v>
      </c>
      <c r="C229" s="61"/>
      <c r="D229" t="s">
        <v>2576</v>
      </c>
      <c r="E229" s="249" t="s">
        <v>3226</v>
      </c>
      <c r="F229" s="61"/>
      <c r="G229" s="354">
        <f>'Punten per wedstrijd'!C1668</f>
        <v>1</v>
      </c>
      <c r="H229" s="355">
        <f>'Punten per wedstrijd'!D1668</f>
        <v>0</v>
      </c>
      <c r="I229" s="356">
        <f>'Punten per wedstrijd'!E1668</f>
        <v>0</v>
      </c>
      <c r="J229" s="365" t="s">
        <v>651</v>
      </c>
      <c r="K229" s="260" t="s">
        <v>3148</v>
      </c>
      <c r="L229" s="61"/>
      <c r="M229" t="s">
        <v>4077</v>
      </c>
      <c r="N229" s="249" t="s">
        <v>4549</v>
      </c>
      <c r="O229" s="61"/>
      <c r="P229" s="9">
        <f>SUM(Puntenklassement!D13)</f>
        <v>2057</v>
      </c>
    </row>
    <row r="230" spans="1:16" s="3" customFormat="1" ht="15.75" customHeight="1">
      <c r="A230" s="365" t="s">
        <v>652</v>
      </c>
      <c r="B230" s="105" t="s">
        <v>645</v>
      </c>
      <c r="C230" s="61"/>
      <c r="D230" t="s">
        <v>2560</v>
      </c>
      <c r="E230" s="249" t="s">
        <v>4576</v>
      </c>
      <c r="F230" s="61"/>
      <c r="G230" s="354">
        <f>'Punten per wedstrijd'!C1675</f>
        <v>1</v>
      </c>
      <c r="H230" s="355">
        <f>'Punten per wedstrijd'!D1675</f>
        <v>0</v>
      </c>
      <c r="I230" s="356">
        <f>'Punten per wedstrijd'!E1675</f>
        <v>0</v>
      </c>
      <c r="J230" s="365" t="s">
        <v>652</v>
      </c>
      <c r="K230" s="105" t="s">
        <v>2520</v>
      </c>
      <c r="L230" s="61"/>
      <c r="M230" t="s">
        <v>4136</v>
      </c>
      <c r="N230" s="249" t="s">
        <v>2606</v>
      </c>
      <c r="O230" s="61"/>
      <c r="P230" s="9">
        <f>SUM(Puntenklassement!D121)</f>
        <v>2052</v>
      </c>
    </row>
    <row r="231" spans="1:16" s="3" customFormat="1" ht="15.75" customHeight="1">
      <c r="A231" s="365" t="s">
        <v>653</v>
      </c>
      <c r="B231" s="105" t="s">
        <v>4218</v>
      </c>
      <c r="C231" s="61"/>
      <c r="D231" t="s">
        <v>2587</v>
      </c>
      <c r="E231" s="249" t="s">
        <v>4564</v>
      </c>
      <c r="F231" s="61"/>
      <c r="G231" s="354">
        <f>'Punten per wedstrijd'!C1693</f>
        <v>0</v>
      </c>
      <c r="H231" s="355">
        <f>'Punten per wedstrijd'!D1693</f>
        <v>5</v>
      </c>
      <c r="I231" s="356">
        <f>'Punten per wedstrijd'!E1693</f>
        <v>3</v>
      </c>
      <c r="J231" s="365" t="s">
        <v>653</v>
      </c>
      <c r="K231" s="104" t="s">
        <v>1277</v>
      </c>
      <c r="L231" s="61"/>
      <c r="M231" t="s">
        <v>4125</v>
      </c>
      <c r="N231" s="249" t="s">
        <v>4574</v>
      </c>
      <c r="O231" s="61"/>
      <c r="P231" s="9">
        <f>SUM(Puntenklassement!D16)</f>
        <v>2050</v>
      </c>
    </row>
    <row r="232" spans="1:16" s="3" customFormat="1" ht="15.75" customHeight="1">
      <c r="A232" s="365" t="s">
        <v>658</v>
      </c>
      <c r="B232" s="261" t="s">
        <v>1593</v>
      </c>
      <c r="C232" s="61"/>
      <c r="D232" t="s">
        <v>2564</v>
      </c>
      <c r="E232" s="249" t="s">
        <v>3223</v>
      </c>
      <c r="F232" s="61"/>
      <c r="G232" s="354">
        <f>'Punten per wedstrijd'!C1637</f>
        <v>0</v>
      </c>
      <c r="H232" s="355">
        <f>'Punten per wedstrijd'!D1637</f>
        <v>3</v>
      </c>
      <c r="I232" s="356">
        <f>'Punten per wedstrijd'!E1637</f>
        <v>0</v>
      </c>
      <c r="J232" s="365" t="s">
        <v>658</v>
      </c>
      <c r="K232" s="105" t="s">
        <v>648</v>
      </c>
      <c r="L232" s="61"/>
      <c r="M232" t="s">
        <v>2557</v>
      </c>
      <c r="N232" s="249" t="s">
        <v>4527</v>
      </c>
      <c r="O232" s="61"/>
      <c r="P232" s="9">
        <f>SUM(Puntenklassement!D142)</f>
        <v>2049</v>
      </c>
    </row>
    <row r="233" spans="1:16" s="3" customFormat="1" ht="15.75" customHeight="1">
      <c r="A233" s="365" t="s">
        <v>659</v>
      </c>
      <c r="B233" s="372" t="s">
        <v>4217</v>
      </c>
      <c r="C233" s="61"/>
      <c r="D233" t="s">
        <v>3216</v>
      </c>
      <c r="E233" s="249" t="s">
        <v>2616</v>
      </c>
      <c r="F233" s="61"/>
      <c r="G233" s="354">
        <f>'Punten per wedstrijd'!C1658</f>
        <v>0</v>
      </c>
      <c r="H233" s="355">
        <f>'Punten per wedstrijd'!D1658</f>
        <v>3</v>
      </c>
      <c r="I233" s="356">
        <f>'Punten per wedstrijd'!E1658</f>
        <v>0</v>
      </c>
      <c r="J233" s="365" t="s">
        <v>659</v>
      </c>
      <c r="K233" s="261" t="s">
        <v>3855</v>
      </c>
      <c r="L233" s="61"/>
      <c r="M233" t="s">
        <v>4108</v>
      </c>
      <c r="N233" s="249" t="s">
        <v>4554</v>
      </c>
      <c r="O233" s="61"/>
      <c r="P233" s="9">
        <f>SUM(Puntenklassement!D98)</f>
        <v>2043</v>
      </c>
    </row>
    <row r="234" spans="1:16" s="3" customFormat="1" ht="15.75" customHeight="1">
      <c r="A234" s="365" t="s">
        <v>660</v>
      </c>
      <c r="B234" s="261" t="s">
        <v>3847</v>
      </c>
      <c r="C234" s="61"/>
      <c r="D234" t="s">
        <v>4112</v>
      </c>
      <c r="E234" s="249" t="s">
        <v>4582</v>
      </c>
      <c r="F234" s="61"/>
      <c r="G234" s="354">
        <f>'Punten per wedstrijd'!C1714</f>
        <v>0</v>
      </c>
      <c r="H234" s="355">
        <f>'Punten per wedstrijd'!D1714</f>
        <v>2</v>
      </c>
      <c r="I234" s="356">
        <f>'Punten per wedstrijd'!E1714</f>
        <v>3</v>
      </c>
      <c r="J234" s="365" t="s">
        <v>660</v>
      </c>
      <c r="K234" s="105" t="s">
        <v>4656</v>
      </c>
      <c r="L234" s="61"/>
      <c r="M234" t="s">
        <v>2539</v>
      </c>
      <c r="N234" s="249" t="s">
        <v>2147</v>
      </c>
      <c r="O234" s="61"/>
      <c r="P234" s="9">
        <f>SUM(Puntenklassement!D75)</f>
        <v>2037</v>
      </c>
    </row>
    <row r="235" spans="1:16" s="3" customFormat="1" ht="15.75" customHeight="1">
      <c r="A235" s="365" t="s">
        <v>662</v>
      </c>
      <c r="B235" s="260" t="s">
        <v>3158</v>
      </c>
      <c r="C235" s="61"/>
      <c r="D235" t="s">
        <v>4078</v>
      </c>
      <c r="E235" s="249" t="s">
        <v>4583</v>
      </c>
      <c r="F235" s="61"/>
      <c r="G235" s="354">
        <f>'Punten per wedstrijd'!C1615</f>
        <v>0</v>
      </c>
      <c r="H235" s="355">
        <f>'Punten per wedstrijd'!D1615</f>
        <v>2</v>
      </c>
      <c r="I235" s="356">
        <f>'Punten per wedstrijd'!E1615</f>
        <v>2</v>
      </c>
      <c r="J235" s="365" t="s">
        <v>662</v>
      </c>
      <c r="K235" s="261" t="s">
        <v>3825</v>
      </c>
      <c r="L235" s="61"/>
      <c r="M235" t="s">
        <v>4119</v>
      </c>
      <c r="N235" s="249" t="s">
        <v>4529</v>
      </c>
      <c r="O235" s="61"/>
      <c r="P235" s="9">
        <f>SUM(Puntenklassement!D106)</f>
        <v>2035</v>
      </c>
    </row>
    <row r="236" spans="1:16" s="3" customFormat="1" ht="15.75" customHeight="1">
      <c r="A236" s="365" t="s">
        <v>663</v>
      </c>
      <c r="B236" s="105" t="s">
        <v>2511</v>
      </c>
      <c r="C236" s="61"/>
      <c r="D236" t="s">
        <v>4135</v>
      </c>
      <c r="E236" s="249" t="s">
        <v>4533</v>
      </c>
      <c r="F236" s="61"/>
      <c r="G236" s="354">
        <f>'Punten per wedstrijd'!C1627</f>
        <v>0</v>
      </c>
      <c r="H236" s="355">
        <f>'Punten per wedstrijd'!D1627</f>
        <v>2</v>
      </c>
      <c r="I236" s="356">
        <f>'Punten per wedstrijd'!E1627</f>
        <v>1</v>
      </c>
      <c r="J236" s="365" t="s">
        <v>663</v>
      </c>
      <c r="K236" s="104" t="s">
        <v>1286</v>
      </c>
      <c r="L236" s="61"/>
      <c r="M236" t="s">
        <v>2542</v>
      </c>
      <c r="N236" s="249" t="s">
        <v>4526</v>
      </c>
      <c r="O236" s="61"/>
      <c r="P236" s="9">
        <f>SUM(Puntenklassement!D152)</f>
        <v>2035</v>
      </c>
    </row>
    <row r="237" spans="1:16" s="3" customFormat="1" ht="15.75" customHeight="1">
      <c r="A237" s="365" t="s">
        <v>664</v>
      </c>
      <c r="B237" s="105" t="s">
        <v>2515</v>
      </c>
      <c r="C237" s="61"/>
      <c r="D237" t="s">
        <v>2586</v>
      </c>
      <c r="E237" s="249" t="s">
        <v>4537</v>
      </c>
      <c r="F237" s="61"/>
      <c r="G237" s="354">
        <f>'Punten per wedstrijd'!C1610</f>
        <v>0</v>
      </c>
      <c r="H237" s="355">
        <f>'Punten per wedstrijd'!D1610</f>
        <v>2</v>
      </c>
      <c r="I237" s="356">
        <f>'Punten per wedstrijd'!E1610</f>
        <v>0</v>
      </c>
      <c r="J237" s="365" t="s">
        <v>664</v>
      </c>
      <c r="K237" s="105" t="s">
        <v>645</v>
      </c>
      <c r="L237" s="61"/>
      <c r="M237" t="s">
        <v>2560</v>
      </c>
      <c r="N237" s="249" t="s">
        <v>4576</v>
      </c>
      <c r="O237" s="61"/>
      <c r="P237" s="9">
        <f>SUM(Puntenklassement!D120)</f>
        <v>2029</v>
      </c>
    </row>
    <row r="238" spans="1:16" s="3" customFormat="1" ht="15.75" customHeight="1">
      <c r="A238" s="365" t="s">
        <v>667</v>
      </c>
      <c r="B238" s="261" t="s">
        <v>1614</v>
      </c>
      <c r="C238" s="61"/>
      <c r="D238" t="s">
        <v>3213</v>
      </c>
      <c r="E238" s="249" t="s">
        <v>4560</v>
      </c>
      <c r="F238" s="61"/>
      <c r="G238" s="354">
        <f>'Punten per wedstrijd'!C1678</f>
        <v>0</v>
      </c>
      <c r="H238" s="355">
        <f>'Punten per wedstrijd'!D1678</f>
        <v>2</v>
      </c>
      <c r="I238" s="356">
        <f>'Punten per wedstrijd'!E1678</f>
        <v>0</v>
      </c>
      <c r="J238" s="365" t="s">
        <v>667</v>
      </c>
      <c r="K238" s="260" t="s">
        <v>3158</v>
      </c>
      <c r="L238" s="61"/>
      <c r="M238" t="s">
        <v>4078</v>
      </c>
      <c r="N238" s="249" t="s">
        <v>4583</v>
      </c>
      <c r="O238" s="61"/>
      <c r="P238" s="9">
        <f>SUM(Puntenklassement!D60)</f>
        <v>2028</v>
      </c>
    </row>
    <row r="239" spans="1:16" s="3" customFormat="1" ht="15.75" customHeight="1">
      <c r="A239" s="365" t="s">
        <v>726</v>
      </c>
      <c r="B239" s="105" t="s">
        <v>648</v>
      </c>
      <c r="C239" s="61"/>
      <c r="D239" t="s">
        <v>2557</v>
      </c>
      <c r="E239" s="249" t="s">
        <v>4527</v>
      </c>
      <c r="F239" s="61"/>
      <c r="G239" s="354">
        <f>'Punten per wedstrijd'!C1697</f>
        <v>0</v>
      </c>
      <c r="H239" s="355">
        <f>'Punten per wedstrijd'!D1697</f>
        <v>2</v>
      </c>
      <c r="I239" s="356">
        <f>'Punten per wedstrijd'!E1697</f>
        <v>0</v>
      </c>
      <c r="J239" s="365" t="s">
        <v>726</v>
      </c>
      <c r="K239" s="261" t="s">
        <v>3832</v>
      </c>
      <c r="L239" s="61"/>
      <c r="M239" t="s">
        <v>4115</v>
      </c>
      <c r="N239" s="249" t="s">
        <v>4582</v>
      </c>
      <c r="O239" s="61"/>
      <c r="P239" s="9">
        <f>SUM(Puntenklassement!D61)</f>
        <v>2015</v>
      </c>
    </row>
    <row r="240" spans="1:16" s="3" customFormat="1" ht="15.75" customHeight="1">
      <c r="A240" s="365" t="s">
        <v>727</v>
      </c>
      <c r="B240" s="105" t="s">
        <v>2524</v>
      </c>
      <c r="C240" s="61"/>
      <c r="D240" t="s">
        <v>2594</v>
      </c>
      <c r="E240" s="249" t="s">
        <v>4587</v>
      </c>
      <c r="F240" s="61"/>
      <c r="G240" s="354">
        <f>'Punten per wedstrijd'!C1722</f>
        <v>0</v>
      </c>
      <c r="H240" s="355">
        <f>'Punten per wedstrijd'!D1722</f>
        <v>2</v>
      </c>
      <c r="I240" s="356">
        <f>'Punten per wedstrijd'!E1722</f>
        <v>0</v>
      </c>
      <c r="J240" s="365" t="s">
        <v>727</v>
      </c>
      <c r="K240" s="261" t="s">
        <v>3829</v>
      </c>
      <c r="L240" s="61"/>
      <c r="M240" t="s">
        <v>4100</v>
      </c>
      <c r="N240" s="249" t="s">
        <v>4554</v>
      </c>
      <c r="O240" s="61"/>
      <c r="P240" s="9">
        <f>SUM(Puntenklassement!D108)</f>
        <v>2015</v>
      </c>
    </row>
    <row r="241" spans="1:16" s="3" customFormat="1" ht="15.75" customHeight="1">
      <c r="A241" s="365" t="s">
        <v>728</v>
      </c>
      <c r="B241" s="261" t="s">
        <v>1596</v>
      </c>
      <c r="C241" s="61"/>
      <c r="D241" t="s">
        <v>2588</v>
      </c>
      <c r="E241" s="249" t="s">
        <v>4551</v>
      </c>
      <c r="F241" s="61"/>
      <c r="G241" s="354">
        <f>'Punten per wedstrijd'!C1711</f>
        <v>0</v>
      </c>
      <c r="H241" s="355">
        <f>'Punten per wedstrijd'!D1711</f>
        <v>1</v>
      </c>
      <c r="I241" s="356">
        <f>'Punten per wedstrijd'!E1711</f>
        <v>2</v>
      </c>
      <c r="J241" s="365" t="s">
        <v>728</v>
      </c>
      <c r="K241" s="260" t="s">
        <v>3175</v>
      </c>
      <c r="L241" s="61"/>
      <c r="M241" t="s">
        <v>2601</v>
      </c>
      <c r="N241" s="249" t="s">
        <v>4555</v>
      </c>
      <c r="O241" s="61"/>
      <c r="P241" s="9">
        <f>SUM(Puntenklassement!D164)</f>
        <v>2010</v>
      </c>
    </row>
    <row r="242" spans="1:16" s="3" customFormat="1" ht="15.75" customHeight="1">
      <c r="A242" s="365" t="s">
        <v>729</v>
      </c>
      <c r="B242" s="105" t="s">
        <v>4146</v>
      </c>
      <c r="C242" s="61"/>
      <c r="D242" t="s">
        <v>2547</v>
      </c>
      <c r="E242" s="249" t="s">
        <v>2605</v>
      </c>
      <c r="F242" s="61"/>
      <c r="G242" s="354">
        <f>'Punten per wedstrijd'!C1718</f>
        <v>0</v>
      </c>
      <c r="H242" s="355">
        <f>'Punten per wedstrijd'!D1718</f>
        <v>1</v>
      </c>
      <c r="I242" s="356">
        <f>'Punten per wedstrijd'!E1718</f>
        <v>2</v>
      </c>
      <c r="J242" s="365" t="s">
        <v>729</v>
      </c>
      <c r="K242" s="105" t="s">
        <v>3156</v>
      </c>
      <c r="L242" s="61"/>
      <c r="M242" t="s">
        <v>4075</v>
      </c>
      <c r="N242" s="249" t="s">
        <v>4580</v>
      </c>
      <c r="O242" s="61"/>
      <c r="P242" s="9">
        <f>SUM(Puntenklassement!D50)</f>
        <v>2008</v>
      </c>
    </row>
    <row r="243" spans="1:16" s="3" customFormat="1" ht="15.75" customHeight="1">
      <c r="A243" s="365" t="s">
        <v>730</v>
      </c>
      <c r="B243" s="260" t="s">
        <v>3147</v>
      </c>
      <c r="C243" s="61"/>
      <c r="D243" t="s">
        <v>2145</v>
      </c>
      <c r="E243" s="249" t="s">
        <v>4585</v>
      </c>
      <c r="F243" s="61"/>
      <c r="G243" s="354">
        <f>'Punten per wedstrijd'!C1561</f>
        <v>0</v>
      </c>
      <c r="H243" s="355">
        <f>'Punten per wedstrijd'!D1561</f>
        <v>1</v>
      </c>
      <c r="I243" s="356">
        <f>'Punten per wedstrijd'!E1561</f>
        <v>1</v>
      </c>
      <c r="J243" s="365" t="s">
        <v>730</v>
      </c>
      <c r="K243" s="105" t="s">
        <v>2507</v>
      </c>
      <c r="L243" s="61"/>
      <c r="M243" t="s">
        <v>2581</v>
      </c>
      <c r="N243" s="249" t="s">
        <v>4551</v>
      </c>
      <c r="O243" s="61"/>
      <c r="P243" s="9">
        <f>SUM(Puntenklassement!D59)</f>
        <v>2008</v>
      </c>
    </row>
    <row r="244" spans="1:16" s="3" customFormat="1" ht="15.75" customHeight="1">
      <c r="A244" s="365" t="s">
        <v>731</v>
      </c>
      <c r="B244" s="261" t="s">
        <v>1584</v>
      </c>
      <c r="C244" s="61"/>
      <c r="D244" t="s">
        <v>3207</v>
      </c>
      <c r="E244" s="249" t="s">
        <v>4549</v>
      </c>
      <c r="F244" s="61"/>
      <c r="G244" s="354">
        <f>'Punten per wedstrijd'!C1590</f>
        <v>0</v>
      </c>
      <c r="H244" s="355">
        <f>'Punten per wedstrijd'!D1590</f>
        <v>1</v>
      </c>
      <c r="I244" s="356">
        <f>'Punten per wedstrijd'!E1590</f>
        <v>1</v>
      </c>
      <c r="J244" s="365" t="s">
        <v>731</v>
      </c>
      <c r="K244" s="105" t="s">
        <v>616</v>
      </c>
      <c r="L244" s="61"/>
      <c r="M244" t="s">
        <v>2544</v>
      </c>
      <c r="N244" s="249" t="s">
        <v>3223</v>
      </c>
      <c r="O244" s="61"/>
      <c r="P244" s="9">
        <f>SUM(Puntenklassement!D124)</f>
        <v>2005</v>
      </c>
    </row>
    <row r="245" spans="1:16" s="3" customFormat="1" ht="15.75" customHeight="1">
      <c r="A245" s="365" t="s">
        <v>732</v>
      </c>
      <c r="B245" s="260" t="s">
        <v>3181</v>
      </c>
      <c r="C245" s="61"/>
      <c r="D245" t="s">
        <v>4084</v>
      </c>
      <c r="E245" s="249" t="s">
        <v>4585</v>
      </c>
      <c r="F245" s="61"/>
      <c r="G245" s="354">
        <f>'Punten per wedstrijd'!C1597</f>
        <v>0</v>
      </c>
      <c r="H245" s="355">
        <f>'Punten per wedstrijd'!D1597</f>
        <v>1</v>
      </c>
      <c r="I245" s="356">
        <f>'Punten per wedstrijd'!E1597</f>
        <v>1</v>
      </c>
      <c r="J245" s="365" t="s">
        <v>732</v>
      </c>
      <c r="K245" s="261" t="s">
        <v>1589</v>
      </c>
      <c r="L245" s="61"/>
      <c r="M245" t="s">
        <v>3205</v>
      </c>
      <c r="N245" s="249" t="s">
        <v>4573</v>
      </c>
      <c r="O245" s="61"/>
      <c r="P245" s="9">
        <f>SUM(Puntenklassement!D11)</f>
        <v>2001</v>
      </c>
    </row>
    <row r="246" spans="1:16" s="3" customFormat="1" ht="15.75" customHeight="1">
      <c r="A246" s="365" t="s">
        <v>733</v>
      </c>
      <c r="B246" s="260" t="s">
        <v>3154</v>
      </c>
      <c r="C246" s="61"/>
      <c r="D246" t="s">
        <v>4082</v>
      </c>
      <c r="E246" s="249" t="s">
        <v>4556</v>
      </c>
      <c r="F246" s="61"/>
      <c r="G246" s="354">
        <f>'Punten per wedstrijd'!C1600</f>
        <v>0</v>
      </c>
      <c r="H246" s="355">
        <f>'Punten per wedstrijd'!D1600</f>
        <v>1</v>
      </c>
      <c r="I246" s="356">
        <f>'Punten per wedstrijd'!E1600</f>
        <v>1</v>
      </c>
      <c r="J246" s="365" t="s">
        <v>733</v>
      </c>
      <c r="K246" s="261" t="s">
        <v>3846</v>
      </c>
      <c r="L246" s="61"/>
      <c r="M246" t="s">
        <v>4107</v>
      </c>
      <c r="N246" s="249" t="s">
        <v>2615</v>
      </c>
      <c r="O246" s="61"/>
      <c r="P246" s="9">
        <f>SUM(Puntenklassement!D148)</f>
        <v>1996</v>
      </c>
    </row>
    <row r="247" spans="1:16" s="3" customFormat="1" ht="15.75" customHeight="1">
      <c r="A247" s="365" t="s">
        <v>734</v>
      </c>
      <c r="B247" s="105" t="s">
        <v>2526</v>
      </c>
      <c r="C247" s="61"/>
      <c r="D247" t="s">
        <v>2048</v>
      </c>
      <c r="E247" s="249" t="s">
        <v>4548</v>
      </c>
      <c r="F247" s="61"/>
      <c r="G247" s="354">
        <f>'Punten per wedstrijd'!C1721</f>
        <v>0</v>
      </c>
      <c r="H247" s="355">
        <f>'Punten per wedstrijd'!D1721</f>
        <v>1</v>
      </c>
      <c r="I247" s="356">
        <f>'Punten per wedstrijd'!E1721</f>
        <v>1</v>
      </c>
      <c r="J247" s="365" t="s">
        <v>734</v>
      </c>
      <c r="K247" s="105" t="s">
        <v>2508</v>
      </c>
      <c r="L247" s="61"/>
      <c r="M247" t="s">
        <v>4073</v>
      </c>
      <c r="N247" s="249" t="s">
        <v>4557</v>
      </c>
      <c r="O247" s="61"/>
      <c r="P247" s="9">
        <f>SUM(Puntenklassement!D90)</f>
        <v>1980</v>
      </c>
    </row>
    <row r="248" spans="1:16" s="3" customFormat="1" ht="15.75" customHeight="1">
      <c r="A248" s="365" t="s">
        <v>735</v>
      </c>
      <c r="B248" s="105" t="s">
        <v>2505</v>
      </c>
      <c r="C248" s="61"/>
      <c r="D248" t="s">
        <v>4134</v>
      </c>
      <c r="E248" s="249" t="s">
        <v>4584</v>
      </c>
      <c r="F248" s="61"/>
      <c r="G248" s="354">
        <f>'Punten per wedstrijd'!C1723</f>
        <v>0</v>
      </c>
      <c r="H248" s="355">
        <f>'Punten per wedstrijd'!D1723</f>
        <v>1</v>
      </c>
      <c r="I248" s="356">
        <f>'Punten per wedstrijd'!E1723</f>
        <v>1</v>
      </c>
      <c r="J248" s="365" t="s">
        <v>735</v>
      </c>
      <c r="K248" s="105" t="s">
        <v>2530</v>
      </c>
      <c r="L248" s="61"/>
      <c r="M248" t="s">
        <v>4140</v>
      </c>
      <c r="N248" s="249" t="s">
        <v>2610</v>
      </c>
      <c r="O248" s="61"/>
      <c r="P248" s="9">
        <f>SUM(Puntenklassement!D109)</f>
        <v>1976</v>
      </c>
    </row>
    <row r="249" spans="1:16" s="3" customFormat="1" ht="15.75" customHeight="1">
      <c r="A249" s="365" t="s">
        <v>736</v>
      </c>
      <c r="B249" s="260" t="s">
        <v>3148</v>
      </c>
      <c r="C249" s="61"/>
      <c r="D249" t="s">
        <v>4077</v>
      </c>
      <c r="E249" s="249" t="s">
        <v>4549</v>
      </c>
      <c r="F249" s="61"/>
      <c r="G249" s="354">
        <f>'Punten per wedstrijd'!C1568</f>
        <v>0</v>
      </c>
      <c r="H249" s="355">
        <f>'Punten per wedstrijd'!D1568</f>
        <v>1</v>
      </c>
      <c r="I249" s="356">
        <f>'Punten per wedstrijd'!E1568</f>
        <v>0</v>
      </c>
      <c r="J249" s="365" t="s">
        <v>736</v>
      </c>
      <c r="K249" s="261" t="s">
        <v>1575</v>
      </c>
      <c r="L249" s="61"/>
      <c r="M249" t="s">
        <v>4127</v>
      </c>
      <c r="N249" s="249" t="s">
        <v>2607</v>
      </c>
      <c r="O249" s="61"/>
      <c r="P249" s="9">
        <f>SUM(Puntenklassement!D132)</f>
        <v>1975</v>
      </c>
    </row>
    <row r="250" spans="1:16" s="3" customFormat="1" ht="15.75" customHeight="1">
      <c r="A250" s="365" t="s">
        <v>737</v>
      </c>
      <c r="B250" s="261" t="s">
        <v>1590</v>
      </c>
      <c r="C250" s="61"/>
      <c r="D250" t="s">
        <v>2585</v>
      </c>
      <c r="E250" s="249" t="s">
        <v>4575</v>
      </c>
      <c r="F250" s="61"/>
      <c r="G250" s="354">
        <f>'Punten per wedstrijd'!C1578</f>
        <v>0</v>
      </c>
      <c r="H250" s="355">
        <f>'Punten per wedstrijd'!D1578</f>
        <v>1</v>
      </c>
      <c r="I250" s="356">
        <f>'Punten per wedstrijd'!E1578</f>
        <v>0</v>
      </c>
      <c r="J250" s="365" t="s">
        <v>737</v>
      </c>
      <c r="K250" s="105" t="s">
        <v>2075</v>
      </c>
      <c r="L250" s="61"/>
      <c r="M250" t="s">
        <v>4129</v>
      </c>
      <c r="N250" s="249" t="s">
        <v>3225</v>
      </c>
      <c r="O250" s="61"/>
      <c r="P250" s="9">
        <f>SUM(Puntenklassement!D9)</f>
        <v>1961</v>
      </c>
    </row>
    <row r="251" spans="1:16" s="3" customFormat="1" ht="15.75" customHeight="1">
      <c r="A251" s="365" t="s">
        <v>738</v>
      </c>
      <c r="B251" s="105" t="s">
        <v>2516</v>
      </c>
      <c r="C251" s="61"/>
      <c r="D251" t="s">
        <v>4131</v>
      </c>
      <c r="E251" s="249" t="s">
        <v>4557</v>
      </c>
      <c r="F251" s="61"/>
      <c r="G251" s="354">
        <f>'Punten per wedstrijd'!C1582</f>
        <v>0</v>
      </c>
      <c r="H251" s="355">
        <f>'Punten per wedstrijd'!D1582</f>
        <v>1</v>
      </c>
      <c r="I251" s="356">
        <f>'Punten per wedstrijd'!E1582</f>
        <v>0</v>
      </c>
      <c r="J251" s="365" t="s">
        <v>738</v>
      </c>
      <c r="K251" s="105" t="s">
        <v>2082</v>
      </c>
      <c r="L251" s="61"/>
      <c r="M251" t="s">
        <v>4128</v>
      </c>
      <c r="N251" s="249" t="s">
        <v>4551</v>
      </c>
      <c r="O251" s="61"/>
      <c r="P251" s="9">
        <f>SUM(Puntenklassement!D85)</f>
        <v>1951</v>
      </c>
    </row>
    <row r="252" spans="1:16" s="3" customFormat="1" ht="15.75" customHeight="1">
      <c r="A252" s="365" t="s">
        <v>739</v>
      </c>
      <c r="B252" s="261" t="s">
        <v>3843</v>
      </c>
      <c r="C252" s="61"/>
      <c r="D252" t="s">
        <v>4092</v>
      </c>
      <c r="E252" s="249" t="s">
        <v>4575</v>
      </c>
      <c r="F252" s="61"/>
      <c r="G252" s="354">
        <f>'Punten per wedstrijd'!C1583</f>
        <v>0</v>
      </c>
      <c r="H252" s="355">
        <f>'Punten per wedstrijd'!D1583</f>
        <v>1</v>
      </c>
      <c r="I252" s="356">
        <f>'Punten per wedstrijd'!E1583</f>
        <v>0</v>
      </c>
      <c r="J252" s="365" t="s">
        <v>739</v>
      </c>
      <c r="K252" s="105" t="s">
        <v>2612</v>
      </c>
      <c r="L252" s="61"/>
      <c r="M252" t="s">
        <v>4132</v>
      </c>
      <c r="N252" s="249" t="s">
        <v>4570</v>
      </c>
      <c r="O252" s="61"/>
      <c r="P252" s="9">
        <f>SUM(Puntenklassement!D134)</f>
        <v>1951</v>
      </c>
    </row>
    <row r="253" spans="1:16" s="3" customFormat="1" ht="15.75" customHeight="1">
      <c r="A253" s="365" t="s">
        <v>740</v>
      </c>
      <c r="B253" s="261" t="s">
        <v>1591</v>
      </c>
      <c r="C253" s="61"/>
      <c r="D253" t="s">
        <v>2553</v>
      </c>
      <c r="E253" s="249" t="s">
        <v>4527</v>
      </c>
      <c r="F253" s="61"/>
      <c r="G253" s="354">
        <f>'Punten per wedstrijd'!C1587</f>
        <v>0</v>
      </c>
      <c r="H253" s="355">
        <f>'Punten per wedstrijd'!D1587</f>
        <v>1</v>
      </c>
      <c r="I253" s="356">
        <f>'Punten per wedstrijd'!E1587</f>
        <v>0</v>
      </c>
      <c r="J253" s="365" t="s">
        <v>740</v>
      </c>
      <c r="K253" s="261" t="s">
        <v>17</v>
      </c>
      <c r="L253" s="61"/>
      <c r="M253" t="s">
        <v>2538</v>
      </c>
      <c r="N253" s="249" t="s">
        <v>4531</v>
      </c>
      <c r="O253" s="61"/>
      <c r="P253" s="9">
        <f>SUM(Puntenklassement!D49)</f>
        <v>1938</v>
      </c>
    </row>
    <row r="254" spans="1:16" s="3" customFormat="1" ht="15.75" customHeight="1">
      <c r="A254" s="365" t="s">
        <v>741</v>
      </c>
      <c r="B254" s="260" t="s">
        <v>3157</v>
      </c>
      <c r="C254" s="61"/>
      <c r="D254" t="s">
        <v>4074</v>
      </c>
      <c r="E254" s="249" t="s">
        <v>4532</v>
      </c>
      <c r="F254" s="61"/>
      <c r="G254" s="354">
        <f>'Punten per wedstrijd'!C1609</f>
        <v>0</v>
      </c>
      <c r="H254" s="355">
        <f>'Punten per wedstrijd'!D1609</f>
        <v>1</v>
      </c>
      <c r="I254" s="356">
        <f>'Punten per wedstrijd'!E1609</f>
        <v>0</v>
      </c>
      <c r="J254" s="365" t="s">
        <v>741</v>
      </c>
      <c r="K254" s="261" t="s">
        <v>3836</v>
      </c>
      <c r="L254" s="61"/>
      <c r="M254" t="s">
        <v>4096</v>
      </c>
      <c r="N254" s="249" t="s">
        <v>4582</v>
      </c>
      <c r="O254" s="61"/>
      <c r="P254" s="9">
        <f>SUM(Puntenklassement!D147)</f>
        <v>1929</v>
      </c>
    </row>
    <row r="255" spans="1:16" s="3" customFormat="1" ht="15.75" customHeight="1">
      <c r="A255" s="365" t="s">
        <v>742</v>
      </c>
      <c r="B255" s="261" t="s">
        <v>3824</v>
      </c>
      <c r="C255" s="61"/>
      <c r="D255" t="s">
        <v>4114</v>
      </c>
      <c r="E255" s="249" t="s">
        <v>4534</v>
      </c>
      <c r="F255" s="61"/>
      <c r="G255" s="354">
        <f>'Punten per wedstrijd'!C1613</f>
        <v>0</v>
      </c>
      <c r="H255" s="355">
        <f>'Punten per wedstrijd'!D1613</f>
        <v>1</v>
      </c>
      <c r="I255" s="356">
        <f>'Punten per wedstrijd'!E1613</f>
        <v>0</v>
      </c>
      <c r="J255" s="365" t="s">
        <v>742</v>
      </c>
      <c r="K255" s="261" t="s">
        <v>4071</v>
      </c>
      <c r="L255" s="61"/>
      <c r="M255" t="s">
        <v>4123</v>
      </c>
      <c r="N255" s="249" t="s">
        <v>3228</v>
      </c>
      <c r="O255" s="61"/>
      <c r="P255" s="9">
        <f>SUM(Puntenklassement!D93)</f>
        <v>1918</v>
      </c>
    </row>
    <row r="256" spans="1:16" s="3" customFormat="1" ht="15.75" customHeight="1">
      <c r="A256" s="365" t="s">
        <v>743</v>
      </c>
      <c r="B256" s="261" t="s">
        <v>3833</v>
      </c>
      <c r="C256" s="61"/>
      <c r="D256" t="s">
        <v>4120</v>
      </c>
      <c r="E256" s="249" t="s">
        <v>4545</v>
      </c>
      <c r="F256" s="61"/>
      <c r="G256" s="354">
        <f>'Punten per wedstrijd'!C1635</f>
        <v>0</v>
      </c>
      <c r="H256" s="355">
        <f>'Punten per wedstrijd'!D1635</f>
        <v>1</v>
      </c>
      <c r="I256" s="356">
        <f>'Punten per wedstrijd'!E1635</f>
        <v>0</v>
      </c>
      <c r="J256" s="365" t="s">
        <v>743</v>
      </c>
      <c r="K256" s="105" t="s">
        <v>2505</v>
      </c>
      <c r="L256" s="61"/>
      <c r="M256" t="s">
        <v>4134</v>
      </c>
      <c r="N256" s="249" t="s">
        <v>4584</v>
      </c>
      <c r="O256" s="61"/>
      <c r="P256" s="9">
        <f>SUM(Puntenklassement!D168)</f>
        <v>1915</v>
      </c>
    </row>
    <row r="257" spans="1:16" s="3" customFormat="1" ht="15.75" customHeight="1">
      <c r="A257" s="365" t="s">
        <v>744</v>
      </c>
      <c r="B257" s="105" t="s">
        <v>2082</v>
      </c>
      <c r="C257" s="61"/>
      <c r="D257" t="s">
        <v>4128</v>
      </c>
      <c r="E257" s="249" t="s">
        <v>4551</v>
      </c>
      <c r="F257" s="61"/>
      <c r="G257" s="354">
        <f>'Punten per wedstrijd'!C1640</f>
        <v>0</v>
      </c>
      <c r="H257" s="355">
        <f>'Punten per wedstrijd'!D1640</f>
        <v>1</v>
      </c>
      <c r="I257" s="356">
        <f>'Punten per wedstrijd'!E1640</f>
        <v>0</v>
      </c>
      <c r="J257" s="365" t="s">
        <v>744</v>
      </c>
      <c r="K257" s="261" t="s">
        <v>3856</v>
      </c>
      <c r="L257" s="61"/>
      <c r="M257" t="s">
        <v>4113</v>
      </c>
      <c r="N257" s="249" t="s">
        <v>4560</v>
      </c>
      <c r="O257" s="61"/>
      <c r="P257" s="9">
        <f>SUM(Puntenklassement!D130)</f>
        <v>1912</v>
      </c>
    </row>
    <row r="258" spans="1:16" s="3" customFormat="1" ht="15.75" customHeight="1">
      <c r="A258" s="365" t="s">
        <v>745</v>
      </c>
      <c r="B258" s="261" t="s">
        <v>25</v>
      </c>
      <c r="C258" s="61"/>
      <c r="D258" t="s">
        <v>2537</v>
      </c>
      <c r="E258" s="249" t="s">
        <v>4581</v>
      </c>
      <c r="F258" s="61"/>
      <c r="G258" s="354">
        <f>'Punten per wedstrijd'!C1644</f>
        <v>0</v>
      </c>
      <c r="H258" s="355">
        <f>'Punten per wedstrijd'!D1644</f>
        <v>1</v>
      </c>
      <c r="I258" s="356">
        <f>'Punten per wedstrijd'!E1644</f>
        <v>0</v>
      </c>
      <c r="J258" s="365" t="s">
        <v>745</v>
      </c>
      <c r="K258" s="105" t="s">
        <v>2511</v>
      </c>
      <c r="L258" s="61"/>
      <c r="M258" t="s">
        <v>4135</v>
      </c>
      <c r="N258" s="249" t="s">
        <v>4533</v>
      </c>
      <c r="O258" s="61"/>
      <c r="P258" s="9">
        <f>SUM(Puntenklassement!D72)</f>
        <v>1910</v>
      </c>
    </row>
    <row r="259" spans="1:16" s="3" customFormat="1" ht="15.75" customHeight="1">
      <c r="A259" s="365" t="s">
        <v>746</v>
      </c>
      <c r="B259" s="105" t="s">
        <v>2509</v>
      </c>
      <c r="C259" s="61"/>
      <c r="D259" t="s">
        <v>4133</v>
      </c>
      <c r="E259" s="249" t="s">
        <v>4537</v>
      </c>
      <c r="F259" s="61"/>
      <c r="G259" s="354">
        <f>'Punten per wedstrijd'!C1652</f>
        <v>0</v>
      </c>
      <c r="H259" s="355">
        <f>'Punten per wedstrijd'!D1652</f>
        <v>1</v>
      </c>
      <c r="I259" s="356">
        <f>'Punten per wedstrijd'!E1652</f>
        <v>0</v>
      </c>
      <c r="J259" s="365" t="s">
        <v>746</v>
      </c>
      <c r="K259" s="261" t="s">
        <v>37</v>
      </c>
      <c r="L259" s="61"/>
      <c r="M259" t="s">
        <v>2565</v>
      </c>
      <c r="N259" s="249" t="s">
        <v>4542</v>
      </c>
      <c r="O259" s="61"/>
      <c r="P259" s="9">
        <f>SUM(Puntenklassement!D144)</f>
        <v>1906</v>
      </c>
    </row>
    <row r="260" spans="1:16" s="3" customFormat="1" ht="15.75" customHeight="1">
      <c r="A260" s="365" t="s">
        <v>747</v>
      </c>
      <c r="B260" s="260" t="s">
        <v>3165</v>
      </c>
      <c r="C260" s="61"/>
      <c r="D260" t="s">
        <v>4086</v>
      </c>
      <c r="E260" s="249" t="s">
        <v>2608</v>
      </c>
      <c r="F260" s="61"/>
      <c r="G260" s="354">
        <f>'Punten per wedstrijd'!C1654</f>
        <v>0</v>
      </c>
      <c r="H260" s="355">
        <f>'Punten per wedstrijd'!D1654</f>
        <v>1</v>
      </c>
      <c r="I260" s="356">
        <f>'Punten per wedstrijd'!E1654</f>
        <v>0</v>
      </c>
      <c r="J260" s="365" t="s">
        <v>747</v>
      </c>
      <c r="K260" s="104" t="s">
        <v>1284</v>
      </c>
      <c r="L260" s="61"/>
      <c r="M260" t="s">
        <v>2570</v>
      </c>
      <c r="N260" s="249" t="s">
        <v>3223</v>
      </c>
      <c r="O260" s="61"/>
      <c r="P260" s="9">
        <f>SUM(Puntenklassement!D117)</f>
        <v>1895</v>
      </c>
    </row>
    <row r="261" spans="1:16" s="3" customFormat="1" ht="15.75" customHeight="1">
      <c r="A261" s="365" t="s">
        <v>748</v>
      </c>
      <c r="B261" s="105" t="s">
        <v>613</v>
      </c>
      <c r="C261" s="61"/>
      <c r="D261" t="s">
        <v>2534</v>
      </c>
      <c r="E261" s="249" t="s">
        <v>4569</v>
      </c>
      <c r="F261" s="61"/>
      <c r="G261" s="354">
        <f>'Punten per wedstrijd'!C1657</f>
        <v>0</v>
      </c>
      <c r="H261" s="355">
        <f>'Punten per wedstrijd'!D1657</f>
        <v>1</v>
      </c>
      <c r="I261" s="356">
        <f>'Punten per wedstrijd'!E1657</f>
        <v>0</v>
      </c>
      <c r="J261" s="365" t="s">
        <v>748</v>
      </c>
      <c r="K261" s="260" t="s">
        <v>143</v>
      </c>
      <c r="L261" s="61"/>
      <c r="M261" t="s">
        <v>2545</v>
      </c>
      <c r="N261" s="249" t="s">
        <v>4571</v>
      </c>
      <c r="O261" s="61"/>
      <c r="P261" s="9">
        <f>SUM(Puntenklassement!D145)</f>
        <v>1894</v>
      </c>
    </row>
    <row r="262" spans="1:16" s="3" customFormat="1" ht="15.75" customHeight="1">
      <c r="A262" s="365" t="s">
        <v>749</v>
      </c>
      <c r="B262" s="260" t="s">
        <v>142</v>
      </c>
      <c r="C262" s="61"/>
      <c r="D262" t="s">
        <v>2533</v>
      </c>
      <c r="E262" s="249" t="s">
        <v>4539</v>
      </c>
      <c r="F262" s="61"/>
      <c r="G262" s="354">
        <f>'Punten per wedstrijd'!C1671</f>
        <v>0</v>
      </c>
      <c r="H262" s="355">
        <f>'Punten per wedstrijd'!D1671</f>
        <v>1</v>
      </c>
      <c r="I262" s="356">
        <f>'Punten per wedstrijd'!E1671</f>
        <v>0</v>
      </c>
      <c r="J262" s="365" t="s">
        <v>749</v>
      </c>
      <c r="K262" s="105" t="s">
        <v>4657</v>
      </c>
      <c r="L262" s="61"/>
      <c r="M262" t="s">
        <v>2582</v>
      </c>
      <c r="N262" s="249" t="s">
        <v>4578</v>
      </c>
      <c r="O262" s="61"/>
      <c r="P262" s="9">
        <f>SUM(Puntenklassement!D22)</f>
        <v>1892</v>
      </c>
    </row>
    <row r="263" spans="1:16" s="3" customFormat="1" ht="15.75" customHeight="1">
      <c r="A263" s="365" t="s">
        <v>750</v>
      </c>
      <c r="B263" s="261" t="s">
        <v>3850</v>
      </c>
      <c r="C263" s="61"/>
      <c r="D263" t="s">
        <v>3218</v>
      </c>
      <c r="E263" s="249" t="s">
        <v>4554</v>
      </c>
      <c r="F263" s="61"/>
      <c r="G263" s="354">
        <f>'Punten per wedstrijd'!C1674</f>
        <v>0</v>
      </c>
      <c r="H263" s="355">
        <f>'Punten per wedstrijd'!D1674</f>
        <v>1</v>
      </c>
      <c r="I263" s="356">
        <f>'Punten per wedstrijd'!E1674</f>
        <v>0</v>
      </c>
      <c r="J263" s="365" t="s">
        <v>750</v>
      </c>
      <c r="K263" s="105" t="s">
        <v>2529</v>
      </c>
      <c r="L263" s="61"/>
      <c r="M263" t="s">
        <v>2597</v>
      </c>
      <c r="N263" s="249" t="s">
        <v>4546</v>
      </c>
      <c r="O263" s="61"/>
      <c r="P263" s="9">
        <f>SUM(Puntenklassement!D65)</f>
        <v>1890</v>
      </c>
    </row>
    <row r="264" spans="1:16" s="3" customFormat="1" ht="15.75" customHeight="1">
      <c r="A264" s="365" t="s">
        <v>751</v>
      </c>
      <c r="B264" s="105" t="s">
        <v>600</v>
      </c>
      <c r="C264" s="61"/>
      <c r="D264" t="s">
        <v>2561</v>
      </c>
      <c r="E264" s="249" t="s">
        <v>4542</v>
      </c>
      <c r="F264" s="61"/>
      <c r="G264" s="354">
        <f>'Punten per wedstrijd'!C1684</f>
        <v>0</v>
      </c>
      <c r="H264" s="355">
        <f>'Punten per wedstrijd'!D1684</f>
        <v>1</v>
      </c>
      <c r="I264" s="356">
        <f>'Punten per wedstrijd'!E1684</f>
        <v>0</v>
      </c>
      <c r="J264" s="365" t="s">
        <v>751</v>
      </c>
      <c r="K264" s="261" t="s">
        <v>3843</v>
      </c>
      <c r="L264" s="61"/>
      <c r="M264" t="s">
        <v>4092</v>
      </c>
      <c r="N264" s="249" t="s">
        <v>4575</v>
      </c>
      <c r="O264" s="61"/>
      <c r="P264" s="9">
        <f>SUM(Puntenklassement!D28)</f>
        <v>1884</v>
      </c>
    </row>
    <row r="265" spans="1:16" s="3" customFormat="1" ht="15.75" customHeight="1">
      <c r="A265" s="365" t="s">
        <v>752</v>
      </c>
      <c r="B265" s="105" t="s">
        <v>2612</v>
      </c>
      <c r="C265" s="61"/>
      <c r="D265" t="s">
        <v>4132</v>
      </c>
      <c r="E265" s="249" t="s">
        <v>4570</v>
      </c>
      <c r="F265" s="61"/>
      <c r="G265" s="354">
        <f>'Punten per wedstrijd'!C1689</f>
        <v>0</v>
      </c>
      <c r="H265" s="355">
        <f>'Punten per wedstrijd'!D1689</f>
        <v>1</v>
      </c>
      <c r="I265" s="356">
        <f>'Punten per wedstrijd'!E1689</f>
        <v>0</v>
      </c>
      <c r="J265" s="365" t="s">
        <v>752</v>
      </c>
      <c r="K265" s="260" t="s">
        <v>3163</v>
      </c>
      <c r="L265" s="61"/>
      <c r="M265" t="s">
        <v>4081</v>
      </c>
      <c r="N265" s="249" t="s">
        <v>4556</v>
      </c>
      <c r="O265" s="61"/>
      <c r="P265" s="9">
        <f>SUM(Puntenklassement!D83)</f>
        <v>1875</v>
      </c>
    </row>
    <row r="266" spans="1:16" s="3" customFormat="1" ht="15.75" customHeight="1">
      <c r="A266" s="365" t="s">
        <v>753</v>
      </c>
      <c r="B266" s="261" t="s">
        <v>3822</v>
      </c>
      <c r="C266" s="61"/>
      <c r="D266" t="s">
        <v>4104</v>
      </c>
      <c r="E266" s="249" t="s">
        <v>4554</v>
      </c>
      <c r="F266" s="61"/>
      <c r="G266" s="354">
        <f>'Punten per wedstrijd'!C1695</f>
        <v>0</v>
      </c>
      <c r="H266" s="355">
        <f>'Punten per wedstrijd'!D1695</f>
        <v>1</v>
      </c>
      <c r="I266" s="356">
        <f>'Punten per wedstrijd'!E1695</f>
        <v>0</v>
      </c>
      <c r="J266" s="365" t="s">
        <v>753</v>
      </c>
      <c r="K266" s="260" t="s">
        <v>3154</v>
      </c>
      <c r="L266" s="61"/>
      <c r="M266" t="s">
        <v>4082</v>
      </c>
      <c r="N266" s="249" t="s">
        <v>4556</v>
      </c>
      <c r="O266" s="61"/>
      <c r="P266" s="9">
        <f>SUM(Puntenklassement!D45)</f>
        <v>1874</v>
      </c>
    </row>
    <row r="267" spans="1:16" s="3" customFormat="1" ht="15.75" customHeight="1">
      <c r="A267" s="365" t="s">
        <v>754</v>
      </c>
      <c r="B267" s="105" t="s">
        <v>2518</v>
      </c>
      <c r="C267" s="61"/>
      <c r="D267" t="s">
        <v>3210</v>
      </c>
      <c r="E267" s="249" t="s">
        <v>4572</v>
      </c>
      <c r="F267" s="61"/>
      <c r="G267" s="354">
        <f>'Punten per wedstrijd'!C1708</f>
        <v>0</v>
      </c>
      <c r="H267" s="355">
        <f>'Punten per wedstrijd'!D1708</f>
        <v>1</v>
      </c>
      <c r="I267" s="356">
        <f>'Punten per wedstrijd'!E1708</f>
        <v>0</v>
      </c>
      <c r="J267" s="365" t="s">
        <v>754</v>
      </c>
      <c r="K267" s="105" t="s">
        <v>153</v>
      </c>
      <c r="L267" s="61"/>
      <c r="M267" t="s">
        <v>2535</v>
      </c>
      <c r="N267" s="249" t="s">
        <v>4581</v>
      </c>
      <c r="O267" s="61"/>
      <c r="P267" s="9">
        <f>SUM(Puntenklassement!D112)</f>
        <v>1844</v>
      </c>
    </row>
    <row r="268" spans="1:16" s="3" customFormat="1" ht="15.75" customHeight="1">
      <c r="A268" s="365" t="s">
        <v>755</v>
      </c>
      <c r="B268" s="260" t="s">
        <v>3175</v>
      </c>
      <c r="C268" s="61"/>
      <c r="D268" t="s">
        <v>2601</v>
      </c>
      <c r="E268" s="249" t="s">
        <v>4555</v>
      </c>
      <c r="F268" s="61"/>
      <c r="G268" s="354">
        <f>'Punten per wedstrijd'!C1719</f>
        <v>0</v>
      </c>
      <c r="H268" s="355">
        <f>'Punten per wedstrijd'!D1719</f>
        <v>1</v>
      </c>
      <c r="I268" s="356">
        <f>'Punten per wedstrijd'!E1719</f>
        <v>0</v>
      </c>
      <c r="J268" s="365" t="s">
        <v>755</v>
      </c>
      <c r="K268" s="104" t="s">
        <v>1281</v>
      </c>
      <c r="L268" s="61"/>
      <c r="M268" t="s">
        <v>2559</v>
      </c>
      <c r="N268" s="249" t="s">
        <v>4565</v>
      </c>
      <c r="O268" s="61"/>
      <c r="P268" s="9">
        <f>SUM(Puntenklassement!D4)</f>
        <v>1815</v>
      </c>
    </row>
    <row r="269" spans="1:16" s="3" customFormat="1" ht="15.75" customHeight="1">
      <c r="A269" s="365" t="s">
        <v>756</v>
      </c>
      <c r="B269" s="261" t="s">
        <v>1581</v>
      </c>
      <c r="C269" s="61"/>
      <c r="D269" t="s">
        <v>2536</v>
      </c>
      <c r="E269" s="249" t="s">
        <v>4561</v>
      </c>
      <c r="F269" s="61"/>
      <c r="G269" s="354">
        <f>'Punten per wedstrijd'!C1725</f>
        <v>0</v>
      </c>
      <c r="H269" s="355">
        <f>'Punten per wedstrijd'!D1725</f>
        <v>1</v>
      </c>
      <c r="I269" s="356">
        <f>'Punten per wedstrijd'!E1725</f>
        <v>0</v>
      </c>
      <c r="J269" s="365" t="s">
        <v>756</v>
      </c>
      <c r="K269" s="260" t="s">
        <v>3181</v>
      </c>
      <c r="L269" s="61"/>
      <c r="M269" t="s">
        <v>4084</v>
      </c>
      <c r="N269" s="249" t="s">
        <v>4585</v>
      </c>
      <c r="O269" s="61"/>
      <c r="P269" s="9">
        <f>SUM(Puntenklassement!D42)</f>
        <v>1815</v>
      </c>
    </row>
    <row r="270" spans="1:16" s="3" customFormat="1" ht="15.75" customHeight="1">
      <c r="A270" s="365" t="s">
        <v>757</v>
      </c>
      <c r="B270" s="105" t="s">
        <v>2097</v>
      </c>
      <c r="C270" s="61"/>
      <c r="D270" t="s">
        <v>3208</v>
      </c>
      <c r="E270" s="249" t="s">
        <v>2606</v>
      </c>
      <c r="F270" s="61"/>
      <c r="G270" s="354">
        <f>'Punten per wedstrijd'!C1612</f>
        <v>0</v>
      </c>
      <c r="H270" s="355">
        <f>'Punten per wedstrijd'!D1612</f>
        <v>0</v>
      </c>
      <c r="I270" s="356">
        <f>'Punten per wedstrijd'!E1612</f>
        <v>3</v>
      </c>
      <c r="J270" s="365" t="s">
        <v>757</v>
      </c>
      <c r="K270" s="261" t="s">
        <v>1584</v>
      </c>
      <c r="L270" s="61"/>
      <c r="M270" t="s">
        <v>3207</v>
      </c>
      <c r="N270" s="249" t="s">
        <v>4549</v>
      </c>
      <c r="O270" s="61"/>
      <c r="P270" s="9">
        <f>SUM(Puntenklassement!D35)</f>
        <v>1812</v>
      </c>
    </row>
    <row r="271" spans="1:16" s="3" customFormat="1" ht="15.75" customHeight="1">
      <c r="A271" s="365" t="s">
        <v>758</v>
      </c>
      <c r="B271" s="261" t="s">
        <v>3852</v>
      </c>
      <c r="C271" s="61"/>
      <c r="D271" t="s">
        <v>4093</v>
      </c>
      <c r="E271" s="249" t="s">
        <v>2616</v>
      </c>
      <c r="F271" s="61"/>
      <c r="G271" s="354">
        <f>'Punten per wedstrijd'!C1673</f>
        <v>0</v>
      </c>
      <c r="H271" s="355">
        <f>'Punten per wedstrijd'!D1673</f>
        <v>0</v>
      </c>
      <c r="I271" s="356">
        <f>'Punten per wedstrijd'!E1673</f>
        <v>3</v>
      </c>
      <c r="J271" s="365" t="s">
        <v>758</v>
      </c>
      <c r="K271" s="261" t="s">
        <v>3850</v>
      </c>
      <c r="L271" s="61"/>
      <c r="M271" t="s">
        <v>3218</v>
      </c>
      <c r="N271" s="249" t="s">
        <v>4554</v>
      </c>
      <c r="O271" s="61"/>
      <c r="P271" s="9">
        <f>SUM(Puntenklassement!D119)</f>
        <v>1809</v>
      </c>
    </row>
    <row r="272" spans="1:16" s="3" customFormat="1" ht="15.75" customHeight="1">
      <c r="A272" s="365" t="s">
        <v>759</v>
      </c>
      <c r="B272" s="261" t="s">
        <v>1592</v>
      </c>
      <c r="C272" s="61"/>
      <c r="D272" t="s">
        <v>2572</v>
      </c>
      <c r="E272" s="249" t="s">
        <v>4550</v>
      </c>
      <c r="F272" s="61"/>
      <c r="G272" s="354">
        <f>'Punten per wedstrijd'!C1632</f>
        <v>0</v>
      </c>
      <c r="H272" s="355">
        <f>'Punten per wedstrijd'!D1632</f>
        <v>0</v>
      </c>
      <c r="I272" s="356">
        <f>'Punten per wedstrijd'!E1632</f>
        <v>2</v>
      </c>
      <c r="J272" s="365" t="s">
        <v>759</v>
      </c>
      <c r="K272" s="105" t="s">
        <v>2517</v>
      </c>
      <c r="L272" s="61"/>
      <c r="M272" t="s">
        <v>4138</v>
      </c>
      <c r="N272" s="249" t="s">
        <v>4585</v>
      </c>
      <c r="O272" s="61"/>
      <c r="P272" s="9">
        <f>SUM(Puntenklassement!D151)</f>
        <v>1809</v>
      </c>
    </row>
    <row r="273" spans="1:16" s="3" customFormat="1" ht="15.75" customHeight="1">
      <c r="A273" s="365" t="s">
        <v>760</v>
      </c>
      <c r="B273" s="261" t="s">
        <v>4071</v>
      </c>
      <c r="C273" s="61"/>
      <c r="D273" t="s">
        <v>4123</v>
      </c>
      <c r="E273" s="249" t="s">
        <v>3228</v>
      </c>
      <c r="F273" s="61"/>
      <c r="G273" s="354">
        <f>'Punten per wedstrijd'!C1648</f>
        <v>0</v>
      </c>
      <c r="H273" s="355">
        <f>'Punten per wedstrijd'!D1648</f>
        <v>0</v>
      </c>
      <c r="I273" s="356">
        <f>'Punten per wedstrijd'!E1648</f>
        <v>2</v>
      </c>
      <c r="J273" s="365" t="s">
        <v>760</v>
      </c>
      <c r="K273" s="104" t="s">
        <v>1278</v>
      </c>
      <c r="L273" s="61"/>
      <c r="M273" t="s">
        <v>2566</v>
      </c>
      <c r="N273" s="249" t="s">
        <v>4563</v>
      </c>
      <c r="O273" s="61"/>
      <c r="P273" s="9">
        <f>SUM(Puntenklassement!D92)</f>
        <v>1804</v>
      </c>
    </row>
    <row r="274" spans="1:16" s="3" customFormat="1" ht="15.75" customHeight="1">
      <c r="A274" s="365" t="s">
        <v>761</v>
      </c>
      <c r="B274" s="105" t="s">
        <v>153</v>
      </c>
      <c r="C274" s="61"/>
      <c r="D274" t="s">
        <v>2535</v>
      </c>
      <c r="E274" s="249" t="s">
        <v>4581</v>
      </c>
      <c r="F274" s="61"/>
      <c r="G274" s="354">
        <f>'Punten per wedstrijd'!C1667</f>
        <v>0</v>
      </c>
      <c r="H274" s="355">
        <f>'Punten per wedstrijd'!D1667</f>
        <v>0</v>
      </c>
      <c r="I274" s="356">
        <f>'Punten per wedstrijd'!E1667</f>
        <v>2</v>
      </c>
      <c r="J274" s="365" t="s">
        <v>761</v>
      </c>
      <c r="K274" s="105" t="s">
        <v>2522</v>
      </c>
      <c r="L274" s="61"/>
      <c r="M274" t="s">
        <v>2568</v>
      </c>
      <c r="N274" s="249" t="s">
        <v>4551</v>
      </c>
      <c r="O274" s="61"/>
      <c r="P274" s="9">
        <f>SUM(Puntenklassement!D79)</f>
        <v>1801</v>
      </c>
    </row>
    <row r="275" spans="1:16" s="3" customFormat="1" ht="15.75" customHeight="1">
      <c r="A275" s="365" t="s">
        <v>762</v>
      </c>
      <c r="B275" s="105" t="s">
        <v>2514</v>
      </c>
      <c r="C275" s="61"/>
      <c r="D275" t="s">
        <v>4130</v>
      </c>
      <c r="E275" s="249" t="s">
        <v>4530</v>
      </c>
      <c r="F275" s="61"/>
      <c r="G275" s="354">
        <f>'Punten per wedstrijd'!C1692</f>
        <v>0</v>
      </c>
      <c r="H275" s="355">
        <f>'Punten per wedstrijd'!D1692</f>
        <v>0</v>
      </c>
      <c r="I275" s="356">
        <f>'Punten per wedstrijd'!E1692</f>
        <v>2</v>
      </c>
      <c r="J275" s="365" t="s">
        <v>762</v>
      </c>
      <c r="K275" s="261" t="s">
        <v>15</v>
      </c>
      <c r="L275" s="61"/>
      <c r="M275" t="s">
        <v>4126</v>
      </c>
      <c r="N275" s="249" t="s">
        <v>4536</v>
      </c>
      <c r="O275" s="61"/>
      <c r="P275" s="9">
        <f>SUM(Puntenklassement!D43)</f>
        <v>1800</v>
      </c>
    </row>
    <row r="276" spans="1:16" s="3" customFormat="1" ht="15.75" customHeight="1">
      <c r="A276" s="365" t="s">
        <v>763</v>
      </c>
      <c r="B276" s="105" t="s">
        <v>2512</v>
      </c>
      <c r="C276" s="61"/>
      <c r="D276" t="s">
        <v>2598</v>
      </c>
      <c r="E276" s="249" t="s">
        <v>3227</v>
      </c>
      <c r="F276" s="61"/>
      <c r="G276" s="354">
        <f>'Punten per wedstrijd'!C1591</f>
        <v>0</v>
      </c>
      <c r="H276" s="355">
        <f>'Punten per wedstrijd'!D1591</f>
        <v>0</v>
      </c>
      <c r="I276" s="356">
        <f>'Punten per wedstrijd'!E1591</f>
        <v>1</v>
      </c>
      <c r="J276" s="365" t="s">
        <v>763</v>
      </c>
      <c r="K276" s="261" t="s">
        <v>3849</v>
      </c>
      <c r="L276" s="61"/>
      <c r="M276" t="s">
        <v>4122</v>
      </c>
      <c r="N276" s="249" t="s">
        <v>4582</v>
      </c>
      <c r="O276" s="61"/>
      <c r="P276" s="9">
        <f>SUM(Puntenklassement!D53)</f>
        <v>1800</v>
      </c>
    </row>
    <row r="277" spans="1:16" s="3" customFormat="1" ht="15.75" customHeight="1">
      <c r="A277" s="365" t="s">
        <v>764</v>
      </c>
      <c r="B277" s="261" t="s">
        <v>3821</v>
      </c>
      <c r="C277" s="61"/>
      <c r="D277" t="s">
        <v>4099</v>
      </c>
      <c r="E277" s="249" t="s">
        <v>4529</v>
      </c>
      <c r="F277" s="61"/>
      <c r="G277" s="354">
        <f>'Punten per wedstrijd'!C1611</f>
        <v>0</v>
      </c>
      <c r="H277" s="355">
        <f>'Punten per wedstrijd'!D1611</f>
        <v>0</v>
      </c>
      <c r="I277" s="356">
        <f>'Punten per wedstrijd'!E1611</f>
        <v>1</v>
      </c>
      <c r="J277" s="365" t="s">
        <v>764</v>
      </c>
      <c r="K277" s="260" t="s">
        <v>3159</v>
      </c>
      <c r="L277" s="61"/>
      <c r="M277" t="s">
        <v>4079</v>
      </c>
      <c r="N277" s="249" t="s">
        <v>4559</v>
      </c>
      <c r="O277" s="61"/>
      <c r="P277" s="9">
        <f>SUM(Puntenklassement!D64)</f>
        <v>1789</v>
      </c>
    </row>
    <row r="278" spans="1:16" s="3" customFormat="1" ht="15.75" customHeight="1">
      <c r="A278" s="365" t="s">
        <v>765</v>
      </c>
      <c r="B278" s="105" t="s">
        <v>2507</v>
      </c>
      <c r="C278" s="61"/>
      <c r="D278" t="s">
        <v>2581</v>
      </c>
      <c r="E278" s="249" t="s">
        <v>4551</v>
      </c>
      <c r="F278" s="61"/>
      <c r="G278" s="354">
        <f>'Punten per wedstrijd'!C1614</f>
        <v>0</v>
      </c>
      <c r="H278" s="355">
        <f>'Punten per wedstrijd'!D1614</f>
        <v>0</v>
      </c>
      <c r="I278" s="356">
        <f>'Punten per wedstrijd'!E1614</f>
        <v>1</v>
      </c>
      <c r="J278" s="365" t="s">
        <v>765</v>
      </c>
      <c r="K278" s="260" t="s">
        <v>3147</v>
      </c>
      <c r="L278" s="61"/>
      <c r="M278" t="s">
        <v>2145</v>
      </c>
      <c r="N278" s="249" t="s">
        <v>4585</v>
      </c>
      <c r="O278" s="61"/>
      <c r="P278" s="9">
        <f>SUM(Puntenklassement!D6)</f>
        <v>1786</v>
      </c>
    </row>
    <row r="279" spans="1:16" s="3" customFormat="1" ht="15.75" customHeight="1">
      <c r="A279" s="366" t="s">
        <v>1857</v>
      </c>
      <c r="B279" s="105" t="s">
        <v>2528</v>
      </c>
      <c r="C279" s="61"/>
      <c r="D279" t="s">
        <v>2126</v>
      </c>
      <c r="E279" s="249" t="s">
        <v>3229</v>
      </c>
      <c r="F279" s="61"/>
      <c r="G279" s="354">
        <f>'Punten per wedstrijd'!C1624</f>
        <v>0</v>
      </c>
      <c r="H279" s="355">
        <f>'Punten per wedstrijd'!D1624</f>
        <v>0</v>
      </c>
      <c r="I279" s="356">
        <f>'Punten per wedstrijd'!E1624</f>
        <v>1</v>
      </c>
      <c r="J279" s="366" t="s">
        <v>1857</v>
      </c>
      <c r="K279" s="105" t="s">
        <v>2521</v>
      </c>
      <c r="L279" s="61"/>
      <c r="M279" t="s">
        <v>2596</v>
      </c>
      <c r="N279" s="249" t="s">
        <v>4530</v>
      </c>
      <c r="O279" s="61"/>
      <c r="P279" s="9">
        <f>SUM(Puntenklassement!D44)</f>
        <v>1783</v>
      </c>
    </row>
    <row r="280" spans="1:16" s="3" customFormat="1" ht="15.75" customHeight="1">
      <c r="A280" s="366" t="s">
        <v>2049</v>
      </c>
      <c r="B280" s="105" t="s">
        <v>629</v>
      </c>
      <c r="C280" s="61"/>
      <c r="D280" t="s">
        <v>2540</v>
      </c>
      <c r="E280" s="249" t="s">
        <v>4552</v>
      </c>
      <c r="F280" s="61"/>
      <c r="G280" s="354">
        <f>'Punten per wedstrijd'!C1639</f>
        <v>0</v>
      </c>
      <c r="H280" s="355">
        <f>'Punten per wedstrijd'!D1639</f>
        <v>0</v>
      </c>
      <c r="I280" s="356">
        <f>'Punten per wedstrijd'!E1639</f>
        <v>1</v>
      </c>
      <c r="J280" s="366" t="s">
        <v>2049</v>
      </c>
      <c r="K280" s="260" t="s">
        <v>142</v>
      </c>
      <c r="L280" s="61"/>
      <c r="M280" t="s">
        <v>2533</v>
      </c>
      <c r="N280" s="249" t="s">
        <v>4539</v>
      </c>
      <c r="O280" s="61"/>
      <c r="P280" s="9">
        <f>SUM(Puntenklassement!D116)</f>
        <v>1776</v>
      </c>
    </row>
    <row r="281" spans="1:16" s="3" customFormat="1" ht="15.75" customHeight="1">
      <c r="A281" s="366" t="s">
        <v>2050</v>
      </c>
      <c r="B281" s="105" t="s">
        <v>3164</v>
      </c>
      <c r="C281" s="61"/>
      <c r="D281" t="s">
        <v>2600</v>
      </c>
      <c r="E281" s="249" t="s">
        <v>4556</v>
      </c>
      <c r="F281" s="61"/>
      <c r="G281" s="354">
        <f>'Punten per wedstrijd'!C1642</f>
        <v>0</v>
      </c>
      <c r="H281" s="355">
        <f>'Punten per wedstrijd'!D1642</f>
        <v>0</v>
      </c>
      <c r="I281" s="356">
        <f>'Punten per wedstrijd'!E1642</f>
        <v>1</v>
      </c>
      <c r="J281" s="366" t="s">
        <v>2050</v>
      </c>
      <c r="K281" s="261" t="s">
        <v>1594</v>
      </c>
      <c r="L281" s="61"/>
      <c r="M281" t="s">
        <v>3217</v>
      </c>
      <c r="N281" s="249" t="s">
        <v>4582</v>
      </c>
      <c r="O281" s="61"/>
      <c r="P281" s="9">
        <f>SUM(Puntenklassement!D96)</f>
        <v>1770</v>
      </c>
    </row>
    <row r="282" spans="1:16" s="3" customFormat="1" ht="15.75" customHeight="1">
      <c r="A282" s="366" t="s">
        <v>2051</v>
      </c>
      <c r="B282" s="105" t="s">
        <v>2504</v>
      </c>
      <c r="C282" s="61"/>
      <c r="D282" t="s">
        <v>2563</v>
      </c>
      <c r="E282" s="249" t="s">
        <v>4553</v>
      </c>
      <c r="F282" s="61"/>
      <c r="G282" s="354">
        <f>'Punten per wedstrijd'!C1662</f>
        <v>0</v>
      </c>
      <c r="H282" s="355">
        <f>'Punten per wedstrijd'!D1662</f>
        <v>0</v>
      </c>
      <c r="I282" s="356">
        <f>'Punten per wedstrijd'!E1662</f>
        <v>1</v>
      </c>
      <c r="J282" s="366" t="s">
        <v>2051</v>
      </c>
      <c r="K282" s="261" t="s">
        <v>3833</v>
      </c>
      <c r="L282" s="61"/>
      <c r="M282" t="s">
        <v>4120</v>
      </c>
      <c r="N282" s="249" t="s">
        <v>4545</v>
      </c>
      <c r="O282" s="61"/>
      <c r="P282" s="9">
        <f>SUM(Puntenklassement!D80)</f>
        <v>1757</v>
      </c>
    </row>
    <row r="283" spans="1:16" s="3" customFormat="1" ht="15.75" customHeight="1">
      <c r="A283" s="366" t="s">
        <v>2052</v>
      </c>
      <c r="B283" s="105" t="s">
        <v>2520</v>
      </c>
      <c r="C283" s="61"/>
      <c r="D283" t="s">
        <v>4136</v>
      </c>
      <c r="E283" s="249" t="s">
        <v>2606</v>
      </c>
      <c r="F283" s="61"/>
      <c r="G283" s="354">
        <f>'Punten per wedstrijd'!C1676</f>
        <v>0</v>
      </c>
      <c r="H283" s="355">
        <f>'Punten per wedstrijd'!D1676</f>
        <v>0</v>
      </c>
      <c r="I283" s="356">
        <f>'Punten per wedstrijd'!E1676</f>
        <v>1</v>
      </c>
      <c r="J283" s="366" t="s">
        <v>2052</v>
      </c>
      <c r="K283" s="104" t="s">
        <v>1280</v>
      </c>
      <c r="L283" s="61"/>
      <c r="M283" t="s">
        <v>2578</v>
      </c>
      <c r="N283" s="249" t="s">
        <v>4564</v>
      </c>
      <c r="O283" s="61"/>
      <c r="P283" s="9">
        <f>SUM(Puntenklassement!D95)</f>
        <v>1756</v>
      </c>
    </row>
    <row r="284" spans="1:16" s="3" customFormat="1" ht="15.75" customHeight="1">
      <c r="A284" s="366" t="s">
        <v>2053</v>
      </c>
      <c r="B284" s="261" t="s">
        <v>1575</v>
      </c>
      <c r="C284" s="61"/>
      <c r="D284" t="s">
        <v>4127</v>
      </c>
      <c r="E284" s="249" t="s">
        <v>2607</v>
      </c>
      <c r="F284" s="61"/>
      <c r="G284" s="354">
        <f>'Punten per wedstrijd'!C1687</f>
        <v>0</v>
      </c>
      <c r="H284" s="355">
        <f>'Punten per wedstrijd'!D1687</f>
        <v>0</v>
      </c>
      <c r="I284" s="356">
        <f>'Punten per wedstrijd'!E1687</f>
        <v>1</v>
      </c>
      <c r="J284" s="366" t="s">
        <v>2053</v>
      </c>
      <c r="K284" s="261" t="s">
        <v>3831</v>
      </c>
      <c r="L284" s="61"/>
      <c r="M284" t="s">
        <v>4110</v>
      </c>
      <c r="N284" s="249" t="s">
        <v>4558</v>
      </c>
      <c r="O284" s="61"/>
      <c r="P284" s="9">
        <f>SUM(Puntenklassement!D91)</f>
        <v>1752</v>
      </c>
    </row>
    <row r="285" spans="1:16" s="3" customFormat="1" ht="15.75" customHeight="1">
      <c r="A285" s="366" t="s">
        <v>2054</v>
      </c>
      <c r="B285" s="261" t="s">
        <v>3846</v>
      </c>
      <c r="C285" s="61"/>
      <c r="D285" t="s">
        <v>4107</v>
      </c>
      <c r="E285" s="249" t="s">
        <v>2615</v>
      </c>
      <c r="F285" s="61"/>
      <c r="G285" s="354">
        <f>'Punten per wedstrijd'!C1703</f>
        <v>0</v>
      </c>
      <c r="H285" s="355">
        <f>'Punten per wedstrijd'!D1703</f>
        <v>0</v>
      </c>
      <c r="I285" s="356">
        <f>'Punten per wedstrijd'!E1703</f>
        <v>1</v>
      </c>
      <c r="J285" s="366" t="s">
        <v>2054</v>
      </c>
      <c r="K285" s="261" t="s">
        <v>3847</v>
      </c>
      <c r="L285" s="61"/>
      <c r="M285" t="s">
        <v>4112</v>
      </c>
      <c r="N285" s="249" t="s">
        <v>4582</v>
      </c>
      <c r="O285" s="61"/>
      <c r="P285" s="9">
        <f>SUM(Puntenklassement!D159)</f>
        <v>1748</v>
      </c>
    </row>
    <row r="286" spans="1:16" s="3" customFormat="1" ht="15.75" customHeight="1">
      <c r="A286" s="366" t="s">
        <v>2055</v>
      </c>
      <c r="B286" s="105" t="s">
        <v>179</v>
      </c>
      <c r="C286" s="61"/>
      <c r="D286" t="s">
        <v>2579</v>
      </c>
      <c r="E286" s="249" t="s">
        <v>4537</v>
      </c>
      <c r="F286" s="61"/>
      <c r="G286" s="354">
        <f>'Punten per wedstrijd'!C1712</f>
        <v>0</v>
      </c>
      <c r="H286" s="355">
        <f>'Punten per wedstrijd'!D1712</f>
        <v>0</v>
      </c>
      <c r="I286" s="356">
        <f>'Punten per wedstrijd'!E1712</f>
        <v>1</v>
      </c>
      <c r="J286" s="366" t="s">
        <v>2055</v>
      </c>
      <c r="K286" s="261" t="s">
        <v>1592</v>
      </c>
      <c r="L286" s="61"/>
      <c r="M286" t="s">
        <v>2572</v>
      </c>
      <c r="N286" s="249" t="s">
        <v>4550</v>
      </c>
      <c r="O286" s="61"/>
      <c r="P286" s="9">
        <f>SUM(Puntenklassement!D77)</f>
        <v>1731</v>
      </c>
    </row>
    <row r="287" spans="1:16" s="3" customFormat="1" ht="15.75" customHeight="1">
      <c r="A287" s="366" t="s">
        <v>2056</v>
      </c>
      <c r="B287" s="105" t="s">
        <v>2525</v>
      </c>
      <c r="C287" s="61"/>
      <c r="D287" t="s">
        <v>4139</v>
      </c>
      <c r="E287" s="249" t="s">
        <v>4555</v>
      </c>
      <c r="F287" s="61"/>
      <c r="G287" s="354">
        <f>'Punten per wedstrijd'!C1717</f>
        <v>0</v>
      </c>
      <c r="H287" s="355">
        <f>'Punten per wedstrijd'!D1717</f>
        <v>0</v>
      </c>
      <c r="I287" s="356">
        <f>'Punten per wedstrijd'!E1717</f>
        <v>1</v>
      </c>
      <c r="J287" s="366" t="s">
        <v>2056</v>
      </c>
      <c r="K287" s="261" t="s">
        <v>1590</v>
      </c>
      <c r="L287" s="61"/>
      <c r="M287" t="s">
        <v>2585</v>
      </c>
      <c r="N287" s="249" t="s">
        <v>4575</v>
      </c>
      <c r="O287" s="61"/>
      <c r="P287" s="9">
        <f>SUM(Puntenklassement!D23)</f>
        <v>1728</v>
      </c>
    </row>
    <row r="288" spans="1:16" s="3" customFormat="1" ht="15.75" customHeight="1">
      <c r="A288" s="366" t="s">
        <v>2057</v>
      </c>
      <c r="B288" s="261" t="s">
        <v>3838</v>
      </c>
      <c r="C288" s="61"/>
      <c r="D288" t="s">
        <v>4106</v>
      </c>
      <c r="E288" s="249" t="s">
        <v>4545</v>
      </c>
      <c r="F288" s="61"/>
      <c r="G288" s="354">
        <f>'Punten per wedstrijd'!C1562</f>
        <v>0</v>
      </c>
      <c r="H288" s="355">
        <f>'Punten per wedstrijd'!D1562</f>
        <v>0</v>
      </c>
      <c r="I288" s="356">
        <f>'Punten per wedstrijd'!E1562</f>
        <v>0</v>
      </c>
      <c r="J288" s="366" t="s">
        <v>2057</v>
      </c>
      <c r="K288" s="261" t="s">
        <v>3845</v>
      </c>
      <c r="L288" s="61"/>
      <c r="M288" t="s">
        <v>4102</v>
      </c>
      <c r="N288" s="249" t="s">
        <v>4586</v>
      </c>
      <c r="O288" s="61"/>
      <c r="P288" s="9">
        <f>SUM(Puntenklassement!D141)</f>
        <v>1720</v>
      </c>
    </row>
    <row r="289" spans="1:16" s="3" customFormat="1" ht="15.75" customHeight="1">
      <c r="A289" s="366" t="s">
        <v>2058</v>
      </c>
      <c r="B289" s="104" t="s">
        <v>1272</v>
      </c>
      <c r="C289" s="61"/>
      <c r="D289" t="s">
        <v>2541</v>
      </c>
      <c r="E289" s="249" t="s">
        <v>2604</v>
      </c>
      <c r="F289" s="61"/>
      <c r="G289" s="354">
        <f>'Punten per wedstrijd'!C1563</f>
        <v>0</v>
      </c>
      <c r="H289" s="355">
        <f>'Punten per wedstrijd'!D1563</f>
        <v>0</v>
      </c>
      <c r="I289" s="356">
        <f>'Punten per wedstrijd'!E1563</f>
        <v>0</v>
      </c>
      <c r="J289" s="366" t="s">
        <v>2058</v>
      </c>
      <c r="K289" s="261" t="s">
        <v>3844</v>
      </c>
      <c r="L289" s="61"/>
      <c r="M289" t="s">
        <v>4097</v>
      </c>
      <c r="N289" s="249" t="s">
        <v>2616</v>
      </c>
      <c r="O289" s="61"/>
      <c r="P289" s="9">
        <f>SUM(Puntenklassement!D104)</f>
        <v>1719</v>
      </c>
    </row>
    <row r="290" spans="1:16" s="3" customFormat="1" ht="15.75" customHeight="1">
      <c r="A290" s="366" t="s">
        <v>2059</v>
      </c>
      <c r="B290" s="261" t="s">
        <v>1589</v>
      </c>
      <c r="C290" s="61"/>
      <c r="D290" t="s">
        <v>3205</v>
      </c>
      <c r="E290" s="249" t="s">
        <v>4573</v>
      </c>
      <c r="F290" s="61"/>
      <c r="G290" s="354">
        <f>'Punten per wedstrijd'!C1566</f>
        <v>0</v>
      </c>
      <c r="H290" s="355">
        <f>'Punten per wedstrijd'!D1566</f>
        <v>0</v>
      </c>
      <c r="I290" s="356">
        <f>'Punten per wedstrijd'!E1566</f>
        <v>0</v>
      </c>
      <c r="J290" s="366" t="s">
        <v>2059</v>
      </c>
      <c r="K290" s="105" t="s">
        <v>2509</v>
      </c>
      <c r="L290" s="61"/>
      <c r="M290" t="s">
        <v>4133</v>
      </c>
      <c r="N290" s="249" t="s">
        <v>4537</v>
      </c>
      <c r="O290" s="61"/>
      <c r="P290" s="9">
        <f>SUM(Puntenklassement!D97)</f>
        <v>1718</v>
      </c>
    </row>
    <row r="291" spans="1:16" s="3" customFormat="1" ht="15.75" customHeight="1">
      <c r="A291" s="366" t="s">
        <v>2060</v>
      </c>
      <c r="B291" s="261" t="s">
        <v>3823</v>
      </c>
      <c r="C291" s="61"/>
      <c r="D291" t="s">
        <v>4109</v>
      </c>
      <c r="E291" s="249" t="s">
        <v>4582</v>
      </c>
      <c r="F291" s="61"/>
      <c r="G291" s="354">
        <f>'Punten per wedstrijd'!C1567</f>
        <v>0</v>
      </c>
      <c r="H291" s="355">
        <f>'Punten per wedstrijd'!D1567</f>
        <v>0</v>
      </c>
      <c r="I291" s="356">
        <f>'Punten per wedstrijd'!E1567</f>
        <v>0</v>
      </c>
      <c r="J291" s="366" t="s">
        <v>2060</v>
      </c>
      <c r="K291" s="260" t="s">
        <v>3157</v>
      </c>
      <c r="L291" s="61"/>
      <c r="M291" t="s">
        <v>4074</v>
      </c>
      <c r="N291" s="249" t="s">
        <v>4532</v>
      </c>
      <c r="O291" s="61"/>
      <c r="P291" s="9">
        <f>SUM(Puntenklassement!D54)</f>
        <v>1716</v>
      </c>
    </row>
    <row r="292" spans="1:16" s="3" customFormat="1" ht="15.75" customHeight="1">
      <c r="A292" s="366" t="s">
        <v>2061</v>
      </c>
      <c r="B292" s="105" t="s">
        <v>2513</v>
      </c>
      <c r="C292" s="61"/>
      <c r="D292" t="s">
        <v>3215</v>
      </c>
      <c r="E292" s="249" t="s">
        <v>4570</v>
      </c>
      <c r="F292" s="61"/>
      <c r="G292" s="354">
        <f>'Punten per wedstrijd'!C1569</f>
        <v>0</v>
      </c>
      <c r="H292" s="355">
        <f>'Punten per wedstrijd'!D1569</f>
        <v>0</v>
      </c>
      <c r="I292" s="356">
        <f>'Punten per wedstrijd'!E1569</f>
        <v>0</v>
      </c>
      <c r="J292" s="366" t="s">
        <v>2061</v>
      </c>
      <c r="K292" s="104" t="s">
        <v>1272</v>
      </c>
      <c r="L292" s="61"/>
      <c r="M292" t="s">
        <v>2541</v>
      </c>
      <c r="N292" s="249" t="s">
        <v>2604</v>
      </c>
      <c r="O292" s="61"/>
      <c r="P292" s="9">
        <f>SUM(Puntenklassement!D8)</f>
        <v>1681</v>
      </c>
    </row>
    <row r="293" spans="1:16" s="3" customFormat="1" ht="15.75" customHeight="1">
      <c r="A293" s="366" t="s">
        <v>2062</v>
      </c>
      <c r="B293" s="105" t="s">
        <v>2625</v>
      </c>
      <c r="C293" s="61"/>
      <c r="D293" t="s">
        <v>4137</v>
      </c>
      <c r="E293" s="249" t="s">
        <v>3227</v>
      </c>
      <c r="F293" s="61"/>
      <c r="G293" s="354">
        <f>'Punten per wedstrijd'!C1572</f>
        <v>0</v>
      </c>
      <c r="H293" s="355">
        <f>'Punten per wedstrijd'!D1572</f>
        <v>0</v>
      </c>
      <c r="I293" s="356">
        <f>'Punten per wedstrijd'!E1572</f>
        <v>0</v>
      </c>
      <c r="J293" s="366" t="s">
        <v>2062</v>
      </c>
      <c r="K293" s="261" t="s">
        <v>3821</v>
      </c>
      <c r="L293" s="61"/>
      <c r="M293" t="s">
        <v>4099</v>
      </c>
      <c r="N293" s="249" t="s">
        <v>4529</v>
      </c>
      <c r="O293" s="61"/>
      <c r="P293" s="9">
        <f>SUM(Puntenklassement!D56)</f>
        <v>1658</v>
      </c>
    </row>
    <row r="294" spans="1:16" s="3" customFormat="1" ht="15.75" customHeight="1">
      <c r="A294" s="366" t="s">
        <v>2063</v>
      </c>
      <c r="B294" s="105" t="s">
        <v>2503</v>
      </c>
      <c r="C294" s="61"/>
      <c r="D294" t="s">
        <v>3214</v>
      </c>
      <c r="E294" s="249" t="s">
        <v>4533</v>
      </c>
      <c r="F294" s="61"/>
      <c r="G294" s="354">
        <f>'Punten per wedstrijd'!C1574</f>
        <v>0</v>
      </c>
      <c r="H294" s="355">
        <f>'Punten per wedstrijd'!D1574</f>
        <v>0</v>
      </c>
      <c r="I294" s="356">
        <f>'Punten per wedstrijd'!E1574</f>
        <v>0</v>
      </c>
      <c r="J294" s="366" t="s">
        <v>2063</v>
      </c>
      <c r="K294" s="105" t="s">
        <v>2080</v>
      </c>
      <c r="L294" s="61"/>
      <c r="M294" t="s">
        <v>2580</v>
      </c>
      <c r="N294" s="249" t="s">
        <v>2611</v>
      </c>
      <c r="O294" s="61"/>
      <c r="P294" s="9">
        <f>SUM(Puntenklassement!D62)</f>
        <v>1655</v>
      </c>
    </row>
    <row r="295" spans="1:16" s="3" customFormat="1" ht="15.75" customHeight="1">
      <c r="A295" s="366" t="s">
        <v>2064</v>
      </c>
      <c r="B295" s="261" t="s">
        <v>1579</v>
      </c>
      <c r="C295" s="61"/>
      <c r="D295" t="s">
        <v>2562</v>
      </c>
      <c r="E295" s="249" t="s">
        <v>4562</v>
      </c>
      <c r="F295" s="61"/>
      <c r="G295" s="354">
        <f>'Punten per wedstrijd'!C1575</f>
        <v>0</v>
      </c>
      <c r="H295" s="355">
        <f>'Punten per wedstrijd'!D1575</f>
        <v>0</v>
      </c>
      <c r="I295" s="356">
        <f>'Punten per wedstrijd'!E1575</f>
        <v>0</v>
      </c>
      <c r="J295" s="366" t="s">
        <v>2064</v>
      </c>
      <c r="K295" s="105" t="s">
        <v>2503</v>
      </c>
      <c r="L295" s="61"/>
      <c r="M295" t="s">
        <v>3214</v>
      </c>
      <c r="N295" s="249" t="s">
        <v>4533</v>
      </c>
      <c r="O295" s="61"/>
      <c r="P295" s="9">
        <f>SUM(Puntenklassement!D19)</f>
        <v>1642</v>
      </c>
    </row>
    <row r="296" spans="1:16" s="3" customFormat="1" ht="15.75" customHeight="1">
      <c r="A296" s="366" t="s">
        <v>2065</v>
      </c>
      <c r="B296" s="105" t="s">
        <v>2076</v>
      </c>
      <c r="C296" s="61"/>
      <c r="D296" t="s">
        <v>2590</v>
      </c>
      <c r="E296" s="249" t="s">
        <v>4535</v>
      </c>
      <c r="F296" s="61"/>
      <c r="G296" s="354">
        <f>'Punten per wedstrijd'!C1576</f>
        <v>0</v>
      </c>
      <c r="H296" s="355">
        <f>'Punten per wedstrijd'!D1576</f>
        <v>0</v>
      </c>
      <c r="I296" s="356">
        <f>'Punten per wedstrijd'!E1576</f>
        <v>0</v>
      </c>
      <c r="J296" s="366" t="s">
        <v>2065</v>
      </c>
      <c r="K296" s="105" t="s">
        <v>2516</v>
      </c>
      <c r="L296" s="61"/>
      <c r="M296" t="s">
        <v>4131</v>
      </c>
      <c r="N296" s="249" t="s">
        <v>4557</v>
      </c>
      <c r="O296" s="61"/>
      <c r="P296" s="9">
        <f>SUM(Puntenklassement!D27)</f>
        <v>1626</v>
      </c>
    </row>
    <row r="297" spans="1:16" s="3" customFormat="1" ht="15.75" customHeight="1">
      <c r="A297" s="366" t="s">
        <v>2066</v>
      </c>
      <c r="B297" s="261" t="s">
        <v>3819</v>
      </c>
      <c r="C297" s="61"/>
      <c r="D297" t="s">
        <v>4089</v>
      </c>
      <c r="E297" s="249" t="s">
        <v>4575</v>
      </c>
      <c r="F297" s="61"/>
      <c r="G297" s="354">
        <f>'Punten per wedstrijd'!C1581</f>
        <v>0</v>
      </c>
      <c r="H297" s="355">
        <f>'Punten per wedstrijd'!D1581</f>
        <v>0</v>
      </c>
      <c r="I297" s="356">
        <f>'Punten per wedstrijd'!E1581</f>
        <v>0</v>
      </c>
      <c r="J297" s="366" t="s">
        <v>2066</v>
      </c>
      <c r="K297" s="105" t="s">
        <v>2526</v>
      </c>
      <c r="L297" s="61"/>
      <c r="M297" t="s">
        <v>2048</v>
      </c>
      <c r="N297" s="249" t="s">
        <v>4548</v>
      </c>
      <c r="O297" s="61"/>
      <c r="P297" s="9">
        <f>SUM(Puntenklassement!D166)</f>
        <v>1624</v>
      </c>
    </row>
    <row r="298" spans="1:16" s="3" customFormat="1" ht="15.75" customHeight="1">
      <c r="A298" s="366" t="s">
        <v>2067</v>
      </c>
      <c r="B298" s="261" t="s">
        <v>11</v>
      </c>
      <c r="C298" s="61"/>
      <c r="D298" t="s">
        <v>2571</v>
      </c>
      <c r="E298" s="249" t="s">
        <v>4541</v>
      </c>
      <c r="F298" s="61"/>
      <c r="G298" s="354">
        <f>'Punten per wedstrijd'!C1585</f>
        <v>0</v>
      </c>
      <c r="H298" s="355">
        <f>'Punten per wedstrijd'!D1585</f>
        <v>0</v>
      </c>
      <c r="I298" s="356">
        <f>'Punten per wedstrijd'!E1585</f>
        <v>0</v>
      </c>
      <c r="J298" s="366" t="s">
        <v>2067</v>
      </c>
      <c r="K298" s="105" t="s">
        <v>2097</v>
      </c>
      <c r="L298" s="61"/>
      <c r="M298" t="s">
        <v>3208</v>
      </c>
      <c r="N298" s="249" t="s">
        <v>2606</v>
      </c>
      <c r="O298" s="61"/>
      <c r="P298" s="9">
        <f>SUM(Puntenklassement!D57)</f>
        <v>1612</v>
      </c>
    </row>
    <row r="299" spans="1:16" s="3" customFormat="1" ht="15.75" customHeight="1">
      <c r="A299" s="366" t="s">
        <v>2068</v>
      </c>
      <c r="B299" s="105" t="s">
        <v>2077</v>
      </c>
      <c r="C299" s="61"/>
      <c r="D299" t="s">
        <v>3212</v>
      </c>
      <c r="E299" s="249" t="s">
        <v>4545</v>
      </c>
      <c r="F299" s="61"/>
      <c r="G299" s="354">
        <f>'Punten per wedstrijd'!C1586</f>
        <v>0</v>
      </c>
      <c r="H299" s="355">
        <f>'Punten per wedstrijd'!D1586</f>
        <v>0</v>
      </c>
      <c r="I299" s="356">
        <f>'Punten per wedstrijd'!E1586</f>
        <v>0</v>
      </c>
      <c r="J299" s="366" t="s">
        <v>2068</v>
      </c>
      <c r="K299" s="105" t="s">
        <v>2083</v>
      </c>
      <c r="L299" s="61"/>
      <c r="M299" t="s">
        <v>2584</v>
      </c>
      <c r="N299" s="249" t="s">
        <v>4547</v>
      </c>
      <c r="O299" s="61"/>
      <c r="P299" s="9">
        <f>SUM(Puntenklassement!D81)</f>
        <v>1598</v>
      </c>
    </row>
    <row r="300" spans="1:16" s="3" customFormat="1" ht="15.75" customHeight="1">
      <c r="A300" s="366" t="s">
        <v>2069</v>
      </c>
      <c r="B300" s="104" t="s">
        <v>1279</v>
      </c>
      <c r="C300" s="61"/>
      <c r="D300" t="s">
        <v>2552</v>
      </c>
      <c r="E300" s="249" t="s">
        <v>4547</v>
      </c>
      <c r="F300" s="61"/>
      <c r="G300" s="354">
        <f>'Punten per wedstrijd'!C1588</f>
        <v>0</v>
      </c>
      <c r="H300" s="355">
        <f>'Punten per wedstrijd'!D1588</f>
        <v>0</v>
      </c>
      <c r="I300" s="356">
        <f>'Punten per wedstrijd'!E1588</f>
        <v>0</v>
      </c>
      <c r="J300" s="366" t="s">
        <v>2069</v>
      </c>
      <c r="K300" s="261" t="s">
        <v>3828</v>
      </c>
      <c r="L300" s="61"/>
      <c r="M300" t="s">
        <v>4095</v>
      </c>
      <c r="N300" s="249" t="s">
        <v>4579</v>
      </c>
      <c r="O300" s="61"/>
      <c r="P300" s="9">
        <f>SUM(Puntenklassement!D154)</f>
        <v>1596</v>
      </c>
    </row>
    <row r="301" spans="1:16" s="3" customFormat="1" ht="15.75" customHeight="1">
      <c r="A301" s="366" t="s">
        <v>2070</v>
      </c>
      <c r="B301" s="261" t="s">
        <v>3851</v>
      </c>
      <c r="C301" s="61"/>
      <c r="D301" t="s">
        <v>4088</v>
      </c>
      <c r="E301" s="249" t="s">
        <v>4575</v>
      </c>
      <c r="F301" s="61"/>
      <c r="G301" s="354">
        <f>'Punten per wedstrijd'!C1594</f>
        <v>0</v>
      </c>
      <c r="H301" s="355">
        <f>'Punten per wedstrijd'!D1594</f>
        <v>0</v>
      </c>
      <c r="I301" s="356">
        <f>'Punten per wedstrijd'!E1594</f>
        <v>0</v>
      </c>
      <c r="J301" s="366" t="s">
        <v>2070</v>
      </c>
      <c r="K301" s="261" t="s">
        <v>1591</v>
      </c>
      <c r="L301" s="61"/>
      <c r="M301" t="s">
        <v>2553</v>
      </c>
      <c r="N301" s="249" t="s">
        <v>4527</v>
      </c>
      <c r="O301" s="61"/>
      <c r="P301" s="9">
        <f>SUM(Puntenklassement!D32)</f>
        <v>1594</v>
      </c>
    </row>
    <row r="302" spans="1:16" s="3" customFormat="1" ht="15.75" customHeight="1">
      <c r="A302" s="366" t="s">
        <v>2071</v>
      </c>
      <c r="B302" s="261" t="s">
        <v>3837</v>
      </c>
      <c r="C302" s="61"/>
      <c r="D302" t="s">
        <v>4101</v>
      </c>
      <c r="E302" s="249" t="s">
        <v>4560</v>
      </c>
      <c r="F302" s="61"/>
      <c r="G302" s="354">
        <f>'Punten per wedstrijd'!C1596</f>
        <v>0</v>
      </c>
      <c r="H302" s="355">
        <f>'Punten per wedstrijd'!D1596</f>
        <v>0</v>
      </c>
      <c r="I302" s="356">
        <f>'Punten per wedstrijd'!E1596</f>
        <v>0</v>
      </c>
      <c r="J302" s="366" t="s">
        <v>2071</v>
      </c>
      <c r="K302" s="260" t="s">
        <v>3151</v>
      </c>
      <c r="L302" s="61"/>
      <c r="M302" t="s">
        <v>2144</v>
      </c>
      <c r="N302" s="249" t="s">
        <v>2608</v>
      </c>
      <c r="O302" s="61"/>
      <c r="P302" s="9">
        <f>SUM(Puntenklassement!D24)</f>
        <v>1588</v>
      </c>
    </row>
    <row r="303" spans="1:16" s="3" customFormat="1" ht="15.75" customHeight="1">
      <c r="A303" s="366" t="s">
        <v>2072</v>
      </c>
      <c r="B303" s="105" t="s">
        <v>2094</v>
      </c>
      <c r="C303" s="61"/>
      <c r="D303" t="s">
        <v>2577</v>
      </c>
      <c r="E303" s="249" t="s">
        <v>4528</v>
      </c>
      <c r="F303" s="61"/>
      <c r="G303" s="354">
        <f>'Punten per wedstrijd'!C1601</f>
        <v>0</v>
      </c>
      <c r="H303" s="355">
        <f>'Punten per wedstrijd'!D1601</f>
        <v>0</v>
      </c>
      <c r="I303" s="356">
        <f>'Punten per wedstrijd'!E1601</f>
        <v>0</v>
      </c>
      <c r="J303" s="366" t="s">
        <v>2072</v>
      </c>
      <c r="K303" s="261" t="s">
        <v>3822</v>
      </c>
      <c r="L303" s="61"/>
      <c r="M303" t="s">
        <v>4104</v>
      </c>
      <c r="N303" s="249" t="s">
        <v>4554</v>
      </c>
      <c r="O303" s="61"/>
      <c r="P303" s="9">
        <f>SUM(Puntenklassement!D140)</f>
        <v>1587</v>
      </c>
    </row>
    <row r="304" spans="1:16" s="3" customFormat="1" ht="15.75" customHeight="1">
      <c r="A304" s="366" t="s">
        <v>2149</v>
      </c>
      <c r="B304" s="261" t="s">
        <v>3854</v>
      </c>
      <c r="C304" s="61"/>
      <c r="D304" t="s">
        <v>4103</v>
      </c>
      <c r="E304" s="249" t="s">
        <v>4534</v>
      </c>
      <c r="F304" s="61"/>
      <c r="G304" s="354">
        <f>'Punten per wedstrijd'!C1602</f>
        <v>0</v>
      </c>
      <c r="H304" s="355">
        <f>'Punten per wedstrijd'!D1602</f>
        <v>0</v>
      </c>
      <c r="I304" s="356">
        <f>'Punten per wedstrijd'!E1602</f>
        <v>0</v>
      </c>
      <c r="J304" s="366" t="s">
        <v>2149</v>
      </c>
      <c r="K304" s="105" t="s">
        <v>631</v>
      </c>
      <c r="L304" s="61"/>
      <c r="M304" t="s">
        <v>3206</v>
      </c>
      <c r="N304" s="249" t="s">
        <v>3224</v>
      </c>
      <c r="O304" s="61"/>
      <c r="P304" s="9">
        <f>SUM(Puntenklassement!D114)</f>
        <v>1585</v>
      </c>
    </row>
    <row r="305" spans="1:16" s="3" customFormat="1" ht="15.75" customHeight="1">
      <c r="A305" s="366" t="s">
        <v>2150</v>
      </c>
      <c r="B305" s="261" t="s">
        <v>1580</v>
      </c>
      <c r="C305" s="61"/>
      <c r="D305" t="s">
        <v>3211</v>
      </c>
      <c r="E305" s="249" t="s">
        <v>4565</v>
      </c>
      <c r="F305" s="61"/>
      <c r="G305" s="354">
        <f>'Punten per wedstrijd'!C1603</f>
        <v>0</v>
      </c>
      <c r="H305" s="355">
        <f>'Punten per wedstrijd'!D1603</f>
        <v>0</v>
      </c>
      <c r="I305" s="356">
        <f>'Punten per wedstrijd'!E1603</f>
        <v>0</v>
      </c>
      <c r="J305" s="366" t="s">
        <v>2150</v>
      </c>
      <c r="K305" s="105" t="s">
        <v>2094</v>
      </c>
      <c r="L305" s="61"/>
      <c r="M305" t="s">
        <v>2577</v>
      </c>
      <c r="N305" s="249" t="s">
        <v>4528</v>
      </c>
      <c r="O305" s="61"/>
      <c r="P305" s="9">
        <f>SUM(Puntenklassement!D46)</f>
        <v>1561</v>
      </c>
    </row>
    <row r="306" spans="1:16" s="3" customFormat="1" ht="15.75" customHeight="1">
      <c r="A306" s="366" t="s">
        <v>2151</v>
      </c>
      <c r="B306" s="105" t="s">
        <v>161</v>
      </c>
      <c r="C306" s="61"/>
      <c r="D306" t="s">
        <v>2543</v>
      </c>
      <c r="E306" s="249" t="s">
        <v>4542</v>
      </c>
      <c r="F306" s="61"/>
      <c r="G306" s="354">
        <f>'Punten per wedstrijd'!C1606</f>
        <v>0</v>
      </c>
      <c r="H306" s="355">
        <f>'Punten per wedstrijd'!D1606</f>
        <v>0</v>
      </c>
      <c r="I306" s="356">
        <f>'Punten per wedstrijd'!E1606</f>
        <v>0</v>
      </c>
      <c r="J306" s="366" t="s">
        <v>2151</v>
      </c>
      <c r="K306" s="105" t="s">
        <v>637</v>
      </c>
      <c r="L306" s="61"/>
      <c r="M306" t="s">
        <v>2555</v>
      </c>
      <c r="N306" s="249" t="s">
        <v>4564</v>
      </c>
      <c r="O306" s="61"/>
      <c r="P306" s="9">
        <f>SUM(Puntenklassement!D18)</f>
        <v>1558</v>
      </c>
    </row>
    <row r="307" spans="1:16" s="3" customFormat="1" ht="15.75" customHeight="1">
      <c r="A307" s="366" t="s">
        <v>2480</v>
      </c>
      <c r="B307" s="261" t="s">
        <v>3818</v>
      </c>
      <c r="C307" s="61"/>
      <c r="D307" t="s">
        <v>3219</v>
      </c>
      <c r="E307" s="249" t="s">
        <v>2615</v>
      </c>
      <c r="F307" s="61"/>
      <c r="G307" s="354">
        <f>'Punten per wedstrijd'!C1607</f>
        <v>0</v>
      </c>
      <c r="H307" s="355">
        <f>'Punten per wedstrijd'!D1607</f>
        <v>0</v>
      </c>
      <c r="I307" s="356">
        <f>'Punten per wedstrijd'!E1607</f>
        <v>0</v>
      </c>
      <c r="J307" s="366" t="s">
        <v>2480</v>
      </c>
      <c r="K307" s="372" t="s">
        <v>27</v>
      </c>
      <c r="L307" s="61"/>
      <c r="M307" t="s">
        <v>3216</v>
      </c>
      <c r="N307" s="249" t="s">
        <v>2616</v>
      </c>
      <c r="O307" s="61"/>
      <c r="P307" s="9">
        <f>SUM(Puntenklassement!D103)</f>
        <v>1558</v>
      </c>
    </row>
    <row r="308" spans="1:16" s="3" customFormat="1" ht="15.75" customHeight="1">
      <c r="A308" s="366" t="s">
        <v>2481</v>
      </c>
      <c r="B308" s="261" t="s">
        <v>3849</v>
      </c>
      <c r="C308" s="61"/>
      <c r="D308" t="s">
        <v>4122</v>
      </c>
      <c r="E308" s="249" t="s">
        <v>4582</v>
      </c>
      <c r="F308" s="61"/>
      <c r="G308" s="354">
        <f>'Punten per wedstrijd'!C1608</f>
        <v>0</v>
      </c>
      <c r="H308" s="355">
        <f>'Punten per wedstrijd'!D1608</f>
        <v>0</v>
      </c>
      <c r="I308" s="356">
        <f>'Punten per wedstrijd'!E1608</f>
        <v>0</v>
      </c>
      <c r="J308" s="366" t="s">
        <v>2481</v>
      </c>
      <c r="K308" s="261" t="s">
        <v>3838</v>
      </c>
      <c r="L308" s="61"/>
      <c r="M308" t="s">
        <v>4106</v>
      </c>
      <c r="N308" s="249" t="s">
        <v>4545</v>
      </c>
      <c r="O308" s="61"/>
      <c r="P308" s="9">
        <f>SUM(Puntenklassement!D7)</f>
        <v>1552</v>
      </c>
    </row>
    <row r="309" spans="1:16" s="3" customFormat="1" ht="15.75" customHeight="1">
      <c r="A309" s="366" t="s">
        <v>2482</v>
      </c>
      <c r="B309" s="105" t="s">
        <v>2080</v>
      </c>
      <c r="C309" s="61"/>
      <c r="D309" t="s">
        <v>2580</v>
      </c>
      <c r="E309" s="249" t="s">
        <v>2611</v>
      </c>
      <c r="F309" s="61"/>
      <c r="G309" s="354">
        <f>'Punten per wedstrijd'!C1617</f>
        <v>0</v>
      </c>
      <c r="H309" s="355">
        <f>'Punten per wedstrijd'!D1617</f>
        <v>0</v>
      </c>
      <c r="I309" s="356">
        <f>'Punten per wedstrijd'!E1617</f>
        <v>0</v>
      </c>
      <c r="J309" s="366" t="s">
        <v>2482</v>
      </c>
      <c r="K309" s="261" t="s">
        <v>3852</v>
      </c>
      <c r="L309" s="61"/>
      <c r="M309" t="s">
        <v>4093</v>
      </c>
      <c r="N309" s="249" t="s">
        <v>2616</v>
      </c>
      <c r="O309" s="61"/>
      <c r="P309" s="9">
        <f>SUM(Puntenklassement!D118)</f>
        <v>1550</v>
      </c>
    </row>
    <row r="310" spans="1:16" s="3" customFormat="1" ht="15.75" customHeight="1">
      <c r="A310" s="366" t="s">
        <v>2483</v>
      </c>
      <c r="B310" s="260" t="s">
        <v>3159</v>
      </c>
      <c r="C310" s="61"/>
      <c r="D310" t="s">
        <v>4079</v>
      </c>
      <c r="E310" s="249" t="s">
        <v>4559</v>
      </c>
      <c r="F310" s="61"/>
      <c r="G310" s="354">
        <f>'Punten per wedstrijd'!C1619</f>
        <v>0</v>
      </c>
      <c r="H310" s="355">
        <f>'Punten per wedstrijd'!D1619</f>
        <v>0</v>
      </c>
      <c r="I310" s="356">
        <f>'Punten per wedstrijd'!E1619</f>
        <v>0</v>
      </c>
      <c r="J310" s="366" t="s">
        <v>2483</v>
      </c>
      <c r="K310" s="104" t="s">
        <v>3826</v>
      </c>
      <c r="L310" s="61"/>
      <c r="M310" t="s">
        <v>3220</v>
      </c>
      <c r="N310" s="249" t="s">
        <v>4567</v>
      </c>
      <c r="O310" s="61"/>
      <c r="P310" s="9">
        <f>SUM(Puntenklassement!D63)</f>
        <v>1528</v>
      </c>
    </row>
    <row r="311" spans="1:16" s="3" customFormat="1" ht="15.75" customHeight="1">
      <c r="A311" s="366" t="s">
        <v>2484</v>
      </c>
      <c r="B311" s="261" t="s">
        <v>3853</v>
      </c>
      <c r="C311" s="61"/>
      <c r="D311" t="s">
        <v>4098</v>
      </c>
      <c r="E311" s="249" t="s">
        <v>4560</v>
      </c>
      <c r="F311" s="61"/>
      <c r="G311" s="354">
        <f>'Punten per wedstrijd'!C1621</f>
        <v>0</v>
      </c>
      <c r="H311" s="355">
        <f>'Punten per wedstrijd'!D1621</f>
        <v>0</v>
      </c>
      <c r="I311" s="356">
        <f>'Punten per wedstrijd'!E1621</f>
        <v>0</v>
      </c>
      <c r="J311" s="366" t="s">
        <v>2484</v>
      </c>
      <c r="K311" s="261" t="s">
        <v>3853</v>
      </c>
      <c r="L311" s="61"/>
      <c r="M311" t="s">
        <v>4098</v>
      </c>
      <c r="N311" s="249" t="s">
        <v>4560</v>
      </c>
      <c r="O311" s="61"/>
      <c r="P311" s="9">
        <f>SUM(Puntenklassement!D66)</f>
        <v>1521</v>
      </c>
    </row>
    <row r="312" spans="1:16" s="3" customFormat="1" ht="15.75" customHeight="1">
      <c r="A312" s="366" t="s">
        <v>2485</v>
      </c>
      <c r="B312" s="105" t="s">
        <v>665</v>
      </c>
      <c r="C312" s="61"/>
      <c r="D312" t="s">
        <v>2546</v>
      </c>
      <c r="E312" s="249" t="s">
        <v>2604</v>
      </c>
      <c r="F312" s="61"/>
      <c r="G312" s="354">
        <f>'Punten per wedstrijd'!C1623</f>
        <v>0</v>
      </c>
      <c r="H312" s="355">
        <f>'Punten per wedstrijd'!D1623</f>
        <v>0</v>
      </c>
      <c r="I312" s="356">
        <f>'Punten per wedstrijd'!E1623</f>
        <v>0</v>
      </c>
      <c r="J312" s="366" t="s">
        <v>2485</v>
      </c>
      <c r="K312" s="261" t="s">
        <v>1580</v>
      </c>
      <c r="L312" s="61"/>
      <c r="M312" t="s">
        <v>3211</v>
      </c>
      <c r="N312" s="249" t="s">
        <v>4565</v>
      </c>
      <c r="O312" s="61"/>
      <c r="P312" s="9">
        <f>SUM(Puntenklassement!D48)</f>
        <v>1519</v>
      </c>
    </row>
    <row r="313" spans="1:16" s="3" customFormat="1" ht="15.75" customHeight="1">
      <c r="A313" s="366" t="s">
        <v>2486</v>
      </c>
      <c r="B313" s="105" t="s">
        <v>661</v>
      </c>
      <c r="C313" s="61"/>
      <c r="D313" t="s">
        <v>2554</v>
      </c>
      <c r="E313" s="249" t="s">
        <v>3223</v>
      </c>
      <c r="F313" s="61"/>
      <c r="G313" s="354">
        <f>'Punten per wedstrijd'!C1628</f>
        <v>0</v>
      </c>
      <c r="H313" s="355">
        <f>'Punten per wedstrijd'!D1628</f>
        <v>0</v>
      </c>
      <c r="I313" s="356">
        <f>'Punten per wedstrijd'!E1628</f>
        <v>0</v>
      </c>
      <c r="J313" s="366" t="s">
        <v>2486</v>
      </c>
      <c r="K313" s="261" t="s">
        <v>3820</v>
      </c>
      <c r="L313" s="61"/>
      <c r="M313" t="s">
        <v>4094</v>
      </c>
      <c r="N313" s="249" t="s">
        <v>4579</v>
      </c>
      <c r="O313" s="61"/>
      <c r="P313" s="9">
        <f>SUM(Puntenklassement!D128)</f>
        <v>1519</v>
      </c>
    </row>
    <row r="314" spans="1:16" s="3" customFormat="1" ht="15.75" customHeight="1">
      <c r="A314" s="366" t="s">
        <v>2487</v>
      </c>
      <c r="B314" s="260" t="s">
        <v>21</v>
      </c>
      <c r="C314" s="61"/>
      <c r="D314" t="s">
        <v>2551</v>
      </c>
      <c r="E314" s="249" t="s">
        <v>4569</v>
      </c>
      <c r="F314" s="61"/>
      <c r="G314" s="354">
        <f>'Punten per wedstrijd'!C1629</f>
        <v>0</v>
      </c>
      <c r="H314" s="355">
        <f>'Punten per wedstrijd'!D1629</f>
        <v>0</v>
      </c>
      <c r="I314" s="356">
        <f>'Punten per wedstrijd'!E1629</f>
        <v>0</v>
      </c>
      <c r="J314" s="366" t="s">
        <v>2487</v>
      </c>
      <c r="K314" s="105" t="s">
        <v>179</v>
      </c>
      <c r="L314" s="61"/>
      <c r="M314" t="s">
        <v>2579</v>
      </c>
      <c r="N314" s="249" t="s">
        <v>4537</v>
      </c>
      <c r="O314" s="61"/>
      <c r="P314" s="9">
        <f>SUM(Puntenklassement!D157)</f>
        <v>1502</v>
      </c>
    </row>
    <row r="315" spans="1:16" s="3" customFormat="1" ht="15.75" customHeight="1">
      <c r="A315" s="366" t="s">
        <v>2488</v>
      </c>
      <c r="B315" s="105" t="s">
        <v>3161</v>
      </c>
      <c r="C315" s="61"/>
      <c r="D315" t="s">
        <v>2599</v>
      </c>
      <c r="E315" s="249" t="s">
        <v>3227</v>
      </c>
      <c r="F315" s="61"/>
      <c r="G315" s="354">
        <f>'Punten per wedstrijd'!C1633</f>
        <v>0</v>
      </c>
      <c r="H315" s="355">
        <f>'Punten per wedstrijd'!D1633</f>
        <v>0</v>
      </c>
      <c r="I315" s="356">
        <f>'Punten per wedstrijd'!E1633</f>
        <v>0</v>
      </c>
      <c r="J315" s="366" t="s">
        <v>2488</v>
      </c>
      <c r="K315" s="105" t="s">
        <v>600</v>
      </c>
      <c r="L315" s="61"/>
      <c r="M315" t="s">
        <v>2561</v>
      </c>
      <c r="N315" s="249" t="s">
        <v>4542</v>
      </c>
      <c r="O315" s="61"/>
      <c r="P315" s="9">
        <f>SUM(Puntenklassement!D129)</f>
        <v>1501</v>
      </c>
    </row>
    <row r="316" spans="1:16" s="3" customFormat="1" ht="15.75" customHeight="1">
      <c r="A316" s="366" t="s">
        <v>2489</v>
      </c>
      <c r="B316" s="105" t="s">
        <v>2522</v>
      </c>
      <c r="C316" s="61"/>
      <c r="D316" t="s">
        <v>2568</v>
      </c>
      <c r="E316" s="249" t="s">
        <v>4551</v>
      </c>
      <c r="F316" s="61"/>
      <c r="G316" s="354">
        <f>'Punten per wedstrijd'!C1634</f>
        <v>0</v>
      </c>
      <c r="H316" s="355">
        <f>'Punten per wedstrijd'!D1634</f>
        <v>0</v>
      </c>
      <c r="I316" s="356">
        <f>'Punten per wedstrijd'!E1634</f>
        <v>0</v>
      </c>
      <c r="J316" s="366" t="s">
        <v>2489</v>
      </c>
      <c r="K316" s="105" t="s">
        <v>2524</v>
      </c>
      <c r="L316" s="61"/>
      <c r="M316" t="s">
        <v>2594</v>
      </c>
      <c r="N316" s="249" t="s">
        <v>4587</v>
      </c>
      <c r="O316" s="61"/>
      <c r="P316" s="9">
        <f>SUM(Puntenklassement!D167)</f>
        <v>1500</v>
      </c>
    </row>
    <row r="317" spans="1:16" s="3" customFormat="1" ht="15.75" customHeight="1">
      <c r="A317" s="366" t="s">
        <v>2490</v>
      </c>
      <c r="B317" s="261" t="s">
        <v>23</v>
      </c>
      <c r="C317" s="61"/>
      <c r="D317" t="s">
        <v>2591</v>
      </c>
      <c r="E317" s="249" t="s">
        <v>4577</v>
      </c>
      <c r="F317" s="61"/>
      <c r="G317" s="354">
        <f>'Punten per wedstrijd'!C1643</f>
        <v>0</v>
      </c>
      <c r="H317" s="355">
        <f>'Punten per wedstrijd'!D1643</f>
        <v>0</v>
      </c>
      <c r="I317" s="356">
        <f>'Punten per wedstrijd'!E1643</f>
        <v>0</v>
      </c>
      <c r="J317" s="366" t="s">
        <v>2490</v>
      </c>
      <c r="K317" s="105" t="s">
        <v>2073</v>
      </c>
      <c r="L317" s="61"/>
      <c r="M317" t="s">
        <v>4080</v>
      </c>
      <c r="N317" s="249" t="s">
        <v>4544</v>
      </c>
      <c r="O317" s="61"/>
      <c r="P317" s="9">
        <f>SUM(Puntenklassement!D76)</f>
        <v>1498</v>
      </c>
    </row>
    <row r="318" spans="1:16" s="3" customFormat="1" ht="15.75" customHeight="1">
      <c r="A318" s="366" t="s">
        <v>2491</v>
      </c>
      <c r="B318" s="261" t="s">
        <v>3831</v>
      </c>
      <c r="C318" s="61"/>
      <c r="D318" t="s">
        <v>4110</v>
      </c>
      <c r="E318" s="249" t="s">
        <v>4558</v>
      </c>
      <c r="F318" s="61"/>
      <c r="G318" s="354">
        <f>'Punten per wedstrijd'!C1646</f>
        <v>0</v>
      </c>
      <c r="H318" s="355">
        <f>'Punten per wedstrijd'!D1646</f>
        <v>0</v>
      </c>
      <c r="I318" s="356">
        <f>'Punten per wedstrijd'!E1646</f>
        <v>0</v>
      </c>
      <c r="J318" s="366" t="s">
        <v>2491</v>
      </c>
      <c r="K318" s="261" t="s">
        <v>1581</v>
      </c>
      <c r="L318" s="61"/>
      <c r="M318" t="s">
        <v>2536</v>
      </c>
      <c r="N318" s="249" t="s">
        <v>4561</v>
      </c>
      <c r="O318" s="61"/>
      <c r="P318" s="9">
        <f>SUM(Puntenklassement!D170)</f>
        <v>1496</v>
      </c>
    </row>
    <row r="319" spans="1:16" s="3" customFormat="1" ht="15.75" customHeight="1">
      <c r="A319" s="366" t="s">
        <v>2492</v>
      </c>
      <c r="B319" s="104" t="s">
        <v>1280</v>
      </c>
      <c r="C319" s="61"/>
      <c r="D319" t="s">
        <v>2578</v>
      </c>
      <c r="E319" s="249" t="s">
        <v>4564</v>
      </c>
      <c r="F319" s="61"/>
      <c r="G319" s="354">
        <f>'Punten per wedstrijd'!C1650</f>
        <v>0</v>
      </c>
      <c r="H319" s="355">
        <f>'Punten per wedstrijd'!D1650</f>
        <v>0</v>
      </c>
      <c r="I319" s="356">
        <f>'Punten per wedstrijd'!E1650</f>
        <v>0</v>
      </c>
      <c r="J319" s="366" t="s">
        <v>2492</v>
      </c>
      <c r="K319" s="105" t="s">
        <v>2078</v>
      </c>
      <c r="L319" s="61"/>
      <c r="M319" t="s">
        <v>4072</v>
      </c>
      <c r="N319" s="249" t="s">
        <v>4585</v>
      </c>
      <c r="O319" s="61"/>
      <c r="P319" s="9">
        <f>SUM(Puntenklassement!D101)</f>
        <v>1489</v>
      </c>
    </row>
    <row r="320" spans="1:16" s="3" customFormat="1" ht="15.75" customHeight="1">
      <c r="A320" s="366" t="s">
        <v>2493</v>
      </c>
      <c r="B320" s="261" t="s">
        <v>1594</v>
      </c>
      <c r="C320" s="61"/>
      <c r="D320" t="s">
        <v>3217</v>
      </c>
      <c r="E320" s="249" t="s">
        <v>4582</v>
      </c>
      <c r="F320" s="61"/>
      <c r="G320" s="354">
        <f>'Punten per wedstrijd'!C1651</f>
        <v>0</v>
      </c>
      <c r="H320" s="355">
        <f>'Punten per wedstrijd'!D1651</f>
        <v>0</v>
      </c>
      <c r="I320" s="356">
        <f>'Punten per wedstrijd'!E1651</f>
        <v>0</v>
      </c>
      <c r="J320" s="366" t="s">
        <v>2493</v>
      </c>
      <c r="K320" s="261" t="s">
        <v>1583</v>
      </c>
      <c r="L320" s="61"/>
      <c r="M320" t="s">
        <v>2595</v>
      </c>
      <c r="N320" s="249" t="s">
        <v>4568</v>
      </c>
      <c r="O320" s="61"/>
      <c r="P320" s="9">
        <f>SUM(Puntenklassement!D3)</f>
        <v>1488</v>
      </c>
    </row>
    <row r="321" spans="1:16" s="3" customFormat="1" ht="15.75" customHeight="1">
      <c r="A321" s="366" t="s">
        <v>2494</v>
      </c>
      <c r="B321" s="260" t="s">
        <v>3166</v>
      </c>
      <c r="C321" s="61"/>
      <c r="D321" t="s">
        <v>2139</v>
      </c>
      <c r="E321" s="249" t="s">
        <v>4585</v>
      </c>
      <c r="F321" s="61"/>
      <c r="G321" s="354">
        <f>'Punten per wedstrijd'!C1655</f>
        <v>0</v>
      </c>
      <c r="H321" s="355">
        <f>'Punten per wedstrijd'!D1655</f>
        <v>0</v>
      </c>
      <c r="I321" s="356">
        <f>'Punten per wedstrijd'!E1655</f>
        <v>0</v>
      </c>
      <c r="J321" s="366" t="s">
        <v>2494</v>
      </c>
      <c r="K321" s="261" t="s">
        <v>3839</v>
      </c>
      <c r="L321" s="61"/>
      <c r="M321" t="s">
        <v>4111</v>
      </c>
      <c r="N321" s="249" t="s">
        <v>4586</v>
      </c>
      <c r="O321" s="61"/>
      <c r="P321" s="9">
        <f>SUM(Puntenklassement!D131)</f>
        <v>1486</v>
      </c>
    </row>
    <row r="322" spans="1:16" s="3" customFormat="1" ht="15.75" customHeight="1">
      <c r="A322" s="366" t="s">
        <v>2495</v>
      </c>
      <c r="B322" s="105" t="s">
        <v>2078</v>
      </c>
      <c r="C322" s="61"/>
      <c r="D322" t="s">
        <v>4072</v>
      </c>
      <c r="E322" s="249" t="s">
        <v>4585</v>
      </c>
      <c r="F322" s="61"/>
      <c r="G322" s="354">
        <f>'Punten per wedstrijd'!C1656</f>
        <v>0</v>
      </c>
      <c r="H322" s="355">
        <f>'Punten per wedstrijd'!D1656</f>
        <v>0</v>
      </c>
      <c r="I322" s="356">
        <f>'Punten per wedstrijd'!E1656</f>
        <v>0</v>
      </c>
      <c r="J322" s="366" t="s">
        <v>2495</v>
      </c>
      <c r="K322" s="105" t="s">
        <v>2515</v>
      </c>
      <c r="L322" s="61"/>
      <c r="M322" t="s">
        <v>2586</v>
      </c>
      <c r="N322" s="249" t="s">
        <v>4537</v>
      </c>
      <c r="O322" s="61"/>
      <c r="P322" s="9">
        <f>SUM(Puntenklassement!D55)</f>
        <v>1476</v>
      </c>
    </row>
    <row r="323" spans="1:16" s="3" customFormat="1" ht="15.75" customHeight="1">
      <c r="A323" s="366" t="s">
        <v>2496</v>
      </c>
      <c r="B323" s="261" t="s">
        <v>3844</v>
      </c>
      <c r="C323" s="61"/>
      <c r="D323" t="s">
        <v>4097</v>
      </c>
      <c r="E323" s="249" t="s">
        <v>2616</v>
      </c>
      <c r="F323" s="61"/>
      <c r="G323" s="354">
        <f>'Punten per wedstrijd'!C1659</f>
        <v>0</v>
      </c>
      <c r="H323" s="355">
        <f>'Punten per wedstrijd'!D1659</f>
        <v>0</v>
      </c>
      <c r="I323" s="356">
        <f>'Punten per wedstrijd'!E1659</f>
        <v>0</v>
      </c>
      <c r="J323" s="366" t="s">
        <v>2496</v>
      </c>
      <c r="K323" s="105" t="s">
        <v>2506</v>
      </c>
      <c r="L323" s="61"/>
      <c r="M323" t="s">
        <v>2583</v>
      </c>
      <c r="N323" s="249" t="s">
        <v>4573</v>
      </c>
      <c r="O323" s="61"/>
      <c r="P323" s="9">
        <f>SUM(Puntenklassement!D158)</f>
        <v>1469</v>
      </c>
    </row>
    <row r="324" spans="1:16" s="3" customFormat="1" ht="15.75" customHeight="1">
      <c r="A324" s="366" t="s">
        <v>2497</v>
      </c>
      <c r="B324" s="105" t="s">
        <v>644</v>
      </c>
      <c r="C324" s="61"/>
      <c r="D324" t="s">
        <v>2573</v>
      </c>
      <c r="E324" s="249" t="s">
        <v>3223</v>
      </c>
      <c r="F324" s="61"/>
      <c r="G324" s="354">
        <f>'Punten per wedstrijd'!C1660</f>
        <v>0</v>
      </c>
      <c r="H324" s="355">
        <f>'Punten per wedstrijd'!D1660</f>
        <v>0</v>
      </c>
      <c r="I324" s="356">
        <f>'Punten per wedstrijd'!E1660</f>
        <v>0</v>
      </c>
      <c r="J324" s="366" t="s">
        <v>2497</v>
      </c>
      <c r="K324" s="261" t="s">
        <v>3841</v>
      </c>
      <c r="L324" s="61"/>
      <c r="M324" t="s">
        <v>4121</v>
      </c>
      <c r="N324" s="249" t="s">
        <v>2615</v>
      </c>
      <c r="O324" s="61"/>
      <c r="P324" s="9">
        <f>SUM(Puntenklassement!D149)</f>
        <v>1466</v>
      </c>
    </row>
    <row r="325" spans="1:16" s="3" customFormat="1" ht="15.75" customHeight="1">
      <c r="A325" s="366" t="s">
        <v>2498</v>
      </c>
      <c r="B325" s="261" t="s">
        <v>3825</v>
      </c>
      <c r="C325" s="61"/>
      <c r="D325" t="s">
        <v>4119</v>
      </c>
      <c r="E325" s="249" t="s">
        <v>4529</v>
      </c>
      <c r="F325" s="61"/>
      <c r="G325" s="354">
        <f>'Punten per wedstrijd'!C1661</f>
        <v>0</v>
      </c>
      <c r="H325" s="355">
        <f>'Punten per wedstrijd'!D1661</f>
        <v>0</v>
      </c>
      <c r="I325" s="356">
        <f>'Punten per wedstrijd'!E1661</f>
        <v>0</v>
      </c>
      <c r="J325" s="366" t="s">
        <v>2498</v>
      </c>
      <c r="K325" s="261" t="s">
        <v>3830</v>
      </c>
      <c r="L325" s="61"/>
      <c r="M325" t="s">
        <v>4105</v>
      </c>
      <c r="N325" s="249" t="s">
        <v>4538</v>
      </c>
      <c r="O325" s="61"/>
      <c r="P325" s="9">
        <f>SUM(Puntenklassement!D5)</f>
        <v>1437</v>
      </c>
    </row>
    <row r="326" spans="1:16" s="3" customFormat="1" ht="15.75" customHeight="1">
      <c r="A326" s="366" t="s">
        <v>2499</v>
      </c>
      <c r="B326" s="372" t="s">
        <v>3167</v>
      </c>
      <c r="C326" s="61"/>
      <c r="D326" t="s">
        <v>2603</v>
      </c>
      <c r="E326" s="249" t="s">
        <v>3229</v>
      </c>
      <c r="F326" s="61"/>
      <c r="G326" s="354">
        <f>'Punten per wedstrijd'!C1665</f>
        <v>0</v>
      </c>
      <c r="H326" s="355">
        <f>'Punten per wedstrijd'!D1665</f>
        <v>0</v>
      </c>
      <c r="I326" s="356">
        <f>'Punten per wedstrijd'!E1665</f>
        <v>0</v>
      </c>
      <c r="J326" s="366" t="s">
        <v>2499</v>
      </c>
      <c r="K326" s="105" t="s">
        <v>2095</v>
      </c>
      <c r="L326" s="61"/>
      <c r="M326" t="s">
        <v>2569</v>
      </c>
      <c r="N326" s="249" t="s">
        <v>4540</v>
      </c>
      <c r="O326" s="61"/>
      <c r="P326" s="9">
        <f>SUM(Puntenklassement!D160)</f>
        <v>1433</v>
      </c>
    </row>
    <row r="327" spans="1:16" s="3" customFormat="1" ht="15.75" customHeight="1">
      <c r="A327" s="366" t="s">
        <v>2500</v>
      </c>
      <c r="B327" s="105" t="s">
        <v>2519</v>
      </c>
      <c r="C327" s="61"/>
      <c r="D327" t="s">
        <v>2574</v>
      </c>
      <c r="E327" s="249" t="s">
        <v>4572</v>
      </c>
      <c r="F327" s="61"/>
      <c r="G327" s="354">
        <f>'Punten per wedstrijd'!C1670</f>
        <v>0</v>
      </c>
      <c r="H327" s="355">
        <f>'Punten per wedstrijd'!D1670</f>
        <v>0</v>
      </c>
      <c r="I327" s="356">
        <f>'Punten per wedstrijd'!E1670</f>
        <v>0</v>
      </c>
      <c r="J327" s="366" t="s">
        <v>2500</v>
      </c>
      <c r="K327" s="261" t="s">
        <v>3835</v>
      </c>
      <c r="L327" s="61"/>
      <c r="M327" t="s">
        <v>4091</v>
      </c>
      <c r="N327" s="249" t="s">
        <v>4529</v>
      </c>
      <c r="O327" s="61"/>
      <c r="P327" s="9">
        <f>SUM(Puntenklassement!D67)</f>
        <v>1424</v>
      </c>
    </row>
    <row r="328" spans="1:16" s="3" customFormat="1" ht="15.75" customHeight="1">
      <c r="A328" s="366" t="s">
        <v>2501</v>
      </c>
      <c r="B328" s="104" t="s">
        <v>1284</v>
      </c>
      <c r="C328" s="61"/>
      <c r="D328" t="s">
        <v>2570</v>
      </c>
      <c r="E328" s="249" t="s">
        <v>3223</v>
      </c>
      <c r="F328" s="61"/>
      <c r="G328" s="354">
        <f>'Punten per wedstrijd'!C1672</f>
        <v>0</v>
      </c>
      <c r="H328" s="355">
        <f>'Punten per wedstrijd'!D1672</f>
        <v>0</v>
      </c>
      <c r="I328" s="356">
        <f>'Punten per wedstrijd'!E1672</f>
        <v>0</v>
      </c>
      <c r="J328" s="366" t="s">
        <v>2501</v>
      </c>
      <c r="K328" s="105" t="s">
        <v>661</v>
      </c>
      <c r="L328" s="61"/>
      <c r="M328" t="s">
        <v>2554</v>
      </c>
      <c r="N328" s="249" t="s">
        <v>3223</v>
      </c>
      <c r="O328" s="61"/>
      <c r="P328" s="9">
        <f>SUM(Puntenklassement!D73)</f>
        <v>1423</v>
      </c>
    </row>
    <row r="329" spans="1:16" s="3" customFormat="1" ht="15.75" customHeight="1">
      <c r="A329" s="366" t="s">
        <v>2502</v>
      </c>
      <c r="B329" s="260" t="s">
        <v>3169</v>
      </c>
      <c r="C329" s="61"/>
      <c r="D329" t="s">
        <v>2602</v>
      </c>
      <c r="E329" s="249" t="s">
        <v>2610</v>
      </c>
      <c r="F329" s="61"/>
      <c r="G329" s="354">
        <f>'Punten per wedstrijd'!C1677</f>
        <v>0</v>
      </c>
      <c r="H329" s="355">
        <f>'Punten per wedstrijd'!D1677</f>
        <v>0</v>
      </c>
      <c r="I329" s="356">
        <f>'Punten per wedstrijd'!E1677</f>
        <v>0</v>
      </c>
      <c r="J329" s="366" t="s">
        <v>2502</v>
      </c>
      <c r="K329" s="261" t="s">
        <v>1593</v>
      </c>
      <c r="L329" s="61"/>
      <c r="M329" t="s">
        <v>2564</v>
      </c>
      <c r="N329" s="249" t="s">
        <v>3223</v>
      </c>
      <c r="O329" s="61"/>
      <c r="P329" s="9">
        <f>SUM(Puntenklassement!D82)</f>
        <v>1423</v>
      </c>
    </row>
    <row r="330" spans="1:16" s="3" customFormat="1" ht="15.75" customHeight="1">
      <c r="A330" s="366" t="s">
        <v>2531</v>
      </c>
      <c r="B330" s="261" t="s">
        <v>3834</v>
      </c>
      <c r="C330" s="61"/>
      <c r="D330" t="s">
        <v>3221</v>
      </c>
      <c r="E330" s="249" t="s">
        <v>3229</v>
      </c>
      <c r="F330" s="61"/>
      <c r="G330" s="354">
        <f>'Punten per wedstrijd'!C1680</f>
        <v>0</v>
      </c>
      <c r="H330" s="355">
        <f>'Punten per wedstrijd'!D1680</f>
        <v>0</v>
      </c>
      <c r="I330" s="356">
        <f>'Punten per wedstrijd'!E1680</f>
        <v>0</v>
      </c>
      <c r="J330" s="366" t="s">
        <v>2531</v>
      </c>
      <c r="K330" s="261" t="s">
        <v>1614</v>
      </c>
      <c r="L330" s="61"/>
      <c r="M330" t="s">
        <v>3213</v>
      </c>
      <c r="N330" s="249" t="s">
        <v>4560</v>
      </c>
      <c r="O330" s="61"/>
      <c r="P330" s="9">
        <f>SUM(Puntenklassement!D123)</f>
        <v>1422</v>
      </c>
    </row>
    <row r="331" spans="1:16" s="3" customFormat="1" ht="15.75" customHeight="1">
      <c r="A331" s="366" t="s">
        <v>2613</v>
      </c>
      <c r="B331" s="105" t="s">
        <v>615</v>
      </c>
      <c r="C331" s="61"/>
      <c r="D331" t="s">
        <v>4124</v>
      </c>
      <c r="E331" s="249" t="s">
        <v>4539</v>
      </c>
      <c r="F331" s="61"/>
      <c r="G331" s="354">
        <f>'Punten per wedstrijd'!C1681</f>
        <v>0</v>
      </c>
      <c r="H331" s="355">
        <f>'Punten per wedstrijd'!D1681</f>
        <v>0</v>
      </c>
      <c r="I331" s="356">
        <f>'Punten per wedstrijd'!E1681</f>
        <v>0</v>
      </c>
      <c r="J331" s="366" t="s">
        <v>2613</v>
      </c>
      <c r="K331" s="261" t="s">
        <v>3827</v>
      </c>
      <c r="L331" s="61"/>
      <c r="M331" t="s">
        <v>4090</v>
      </c>
      <c r="N331" s="249" t="s">
        <v>2615</v>
      </c>
      <c r="O331" s="61"/>
      <c r="P331" s="9">
        <f>SUM(Puntenklassement!D161)</f>
        <v>1409</v>
      </c>
    </row>
    <row r="332" spans="1:16" s="3" customFormat="1" ht="15.75" customHeight="1">
      <c r="A332" s="366" t="s">
        <v>2626</v>
      </c>
      <c r="B332" s="261" t="s">
        <v>1666</v>
      </c>
      <c r="C332" s="61"/>
      <c r="D332" t="s">
        <v>2558</v>
      </c>
      <c r="E332" s="249" t="s">
        <v>3225</v>
      </c>
      <c r="F332" s="61"/>
      <c r="G332" s="354">
        <f>'Punten per wedstrijd'!C1682</f>
        <v>0</v>
      </c>
      <c r="H332" s="355">
        <f>'Punten per wedstrijd'!D1682</f>
        <v>0</v>
      </c>
      <c r="I332" s="356">
        <f>'Punten per wedstrijd'!E1682</f>
        <v>0</v>
      </c>
      <c r="J332" s="366" t="s">
        <v>2626</v>
      </c>
      <c r="K332" s="105" t="s">
        <v>615</v>
      </c>
      <c r="L332" s="61"/>
      <c r="M332" t="s">
        <v>4124</v>
      </c>
      <c r="N332" s="249" t="s">
        <v>4539</v>
      </c>
      <c r="O332" s="61"/>
      <c r="P332" s="9">
        <f>SUM(Puntenklassement!D126)</f>
        <v>1406</v>
      </c>
    </row>
    <row r="333" spans="1:16" s="3" customFormat="1" ht="15.75" customHeight="1">
      <c r="A333" s="366" t="s">
        <v>2662</v>
      </c>
      <c r="B333" s="261" t="s">
        <v>3820</v>
      </c>
      <c r="C333" s="61"/>
      <c r="D333" t="s">
        <v>4094</v>
      </c>
      <c r="E333" s="249" t="s">
        <v>4579</v>
      </c>
      <c r="F333" s="61"/>
      <c r="G333" s="354">
        <f>'Punten per wedstrijd'!C1683</f>
        <v>0</v>
      </c>
      <c r="H333" s="355">
        <f>'Punten per wedstrijd'!D1683</f>
        <v>0</v>
      </c>
      <c r="I333" s="356">
        <f>'Punten per wedstrijd'!E1683</f>
        <v>0</v>
      </c>
      <c r="J333" s="366" t="s">
        <v>2662</v>
      </c>
      <c r="K333" s="261" t="s">
        <v>3854</v>
      </c>
      <c r="L333" s="61"/>
      <c r="M333" t="s">
        <v>4103</v>
      </c>
      <c r="N333" s="249" t="s">
        <v>4534</v>
      </c>
      <c r="O333" s="61"/>
      <c r="P333" s="9">
        <f>SUM(Puntenklassement!D47)</f>
        <v>1382</v>
      </c>
    </row>
    <row r="334" spans="1:16" s="3" customFormat="1" ht="15.75" customHeight="1">
      <c r="A334" s="366" t="s">
        <v>2663</v>
      </c>
      <c r="B334" s="261" t="s">
        <v>3856</v>
      </c>
      <c r="C334" s="61"/>
      <c r="D334" t="s">
        <v>4113</v>
      </c>
      <c r="E334" s="249" t="s">
        <v>4560</v>
      </c>
      <c r="F334" s="61"/>
      <c r="G334" s="354">
        <f>'Punten per wedstrijd'!C1685</f>
        <v>0</v>
      </c>
      <c r="H334" s="355">
        <f>'Punten per wedstrijd'!D1685</f>
        <v>0</v>
      </c>
      <c r="I334" s="356">
        <f>'Punten per wedstrijd'!E1685</f>
        <v>0</v>
      </c>
      <c r="J334" s="366" t="s">
        <v>2663</v>
      </c>
      <c r="K334" s="105" t="s">
        <v>620</v>
      </c>
      <c r="L334" s="61"/>
      <c r="M334" t="s">
        <v>2556</v>
      </c>
      <c r="N334" s="249" t="s">
        <v>4527</v>
      </c>
      <c r="O334" s="61"/>
      <c r="P334" s="9">
        <f>SUM(Puntenklassement!D169)</f>
        <v>1340</v>
      </c>
    </row>
    <row r="335" spans="1:16" s="3" customFormat="1" ht="15.75" customHeight="1">
      <c r="A335" s="366" t="s">
        <v>2664</v>
      </c>
      <c r="B335" s="105" t="s">
        <v>2510</v>
      </c>
      <c r="C335" s="61"/>
      <c r="D335" t="s">
        <v>2125</v>
      </c>
      <c r="E335" s="249" t="s">
        <v>2610</v>
      </c>
      <c r="F335" s="61"/>
      <c r="G335" s="354">
        <f>'Punten per wedstrijd'!C1688</f>
        <v>0</v>
      </c>
      <c r="H335" s="355">
        <f>'Punten per wedstrijd'!D1688</f>
        <v>0</v>
      </c>
      <c r="I335" s="356">
        <f>'Punten per wedstrijd'!E1688</f>
        <v>0</v>
      </c>
      <c r="J335" s="366" t="s">
        <v>2664</v>
      </c>
      <c r="K335" s="261" t="s">
        <v>33</v>
      </c>
      <c r="L335" s="61"/>
      <c r="M335" t="s">
        <v>2589</v>
      </c>
      <c r="N335" s="249" t="s">
        <v>4541</v>
      </c>
      <c r="O335" s="61"/>
      <c r="P335" s="9">
        <f>SUM(Puntenklassement!D143)</f>
        <v>1313</v>
      </c>
    </row>
    <row r="336" spans="1:16" s="3" customFormat="1" ht="15.75" customHeight="1">
      <c r="A336" s="366" t="s">
        <v>2665</v>
      </c>
      <c r="B336" s="260" t="s">
        <v>3171</v>
      </c>
      <c r="C336" s="61"/>
      <c r="D336" t="s">
        <v>4076</v>
      </c>
      <c r="E336" s="249" t="s">
        <v>4556</v>
      </c>
      <c r="F336" s="61"/>
      <c r="G336" s="354">
        <f>'Punten per wedstrijd'!C1690</f>
        <v>0</v>
      </c>
      <c r="H336" s="355">
        <f>'Punten per wedstrijd'!D1690</f>
        <v>0</v>
      </c>
      <c r="I336" s="356">
        <f>'Punten per wedstrijd'!E1690</f>
        <v>0</v>
      </c>
      <c r="J336" s="366" t="s">
        <v>2665</v>
      </c>
      <c r="K336" s="260" t="s">
        <v>3171</v>
      </c>
      <c r="L336" s="61"/>
      <c r="M336" t="s">
        <v>4076</v>
      </c>
      <c r="N336" s="249" t="s">
        <v>4556</v>
      </c>
      <c r="O336" s="61"/>
      <c r="P336" s="9">
        <f>SUM(Puntenklassement!D135)</f>
        <v>1311</v>
      </c>
    </row>
    <row r="337" spans="1:16" s="3" customFormat="1" ht="15.75" customHeight="1">
      <c r="A337" s="366" t="s">
        <v>2666</v>
      </c>
      <c r="B337" s="261" t="s">
        <v>3845</v>
      </c>
      <c r="C337" s="61"/>
      <c r="D337" t="s">
        <v>4102</v>
      </c>
      <c r="E337" s="249" t="s">
        <v>4586</v>
      </c>
      <c r="F337" s="61"/>
      <c r="G337" s="354">
        <f>'Punten per wedstrijd'!C1696</f>
        <v>0</v>
      </c>
      <c r="H337" s="355">
        <f>'Punten per wedstrijd'!D1696</f>
        <v>0</v>
      </c>
      <c r="I337" s="356">
        <f>'Punten per wedstrijd'!E1696</f>
        <v>0</v>
      </c>
      <c r="J337" s="366" t="s">
        <v>2666</v>
      </c>
      <c r="K337" s="105" t="s">
        <v>596</v>
      </c>
      <c r="L337" s="61"/>
      <c r="M337" t="s">
        <v>2593</v>
      </c>
      <c r="N337" s="249" t="s">
        <v>4543</v>
      </c>
      <c r="O337" s="61"/>
      <c r="P337" s="9">
        <f>SUM(Puntenklassement!D34)</f>
        <v>1285</v>
      </c>
    </row>
    <row r="338" spans="1:16" s="3" customFormat="1" ht="15.75" customHeight="1">
      <c r="A338" s="366" t="s">
        <v>3127</v>
      </c>
      <c r="B338" s="261" t="s">
        <v>37</v>
      </c>
      <c r="C338" s="61"/>
      <c r="D338" t="s">
        <v>2565</v>
      </c>
      <c r="E338" s="249" t="s">
        <v>4542</v>
      </c>
      <c r="F338" s="61"/>
      <c r="G338" s="354">
        <f>'Punten per wedstrijd'!C1699</f>
        <v>0</v>
      </c>
      <c r="H338" s="355">
        <f>'Punten per wedstrijd'!D1699</f>
        <v>0</v>
      </c>
      <c r="I338" s="356">
        <f>'Punten per wedstrijd'!E1699</f>
        <v>0</v>
      </c>
      <c r="J338" s="366" t="s">
        <v>3127</v>
      </c>
      <c r="K338" s="260" t="s">
        <v>3165</v>
      </c>
      <c r="L338" s="61"/>
      <c r="M338" t="s">
        <v>4086</v>
      </c>
      <c r="N338" s="249" t="s">
        <v>2608</v>
      </c>
      <c r="O338" s="61"/>
      <c r="P338" s="9">
        <f>SUM(Puntenklassement!D99)</f>
        <v>1275</v>
      </c>
    </row>
    <row r="339" spans="1:16" s="3" customFormat="1" ht="15.75" customHeight="1">
      <c r="A339" s="366" t="s">
        <v>3128</v>
      </c>
      <c r="B339" s="261" t="s">
        <v>3841</v>
      </c>
      <c r="C339" s="61"/>
      <c r="D339" t="s">
        <v>4121</v>
      </c>
      <c r="E339" s="249" t="s">
        <v>2615</v>
      </c>
      <c r="F339" s="61"/>
      <c r="G339" s="354">
        <f>'Punten per wedstrijd'!C1704</f>
        <v>0</v>
      </c>
      <c r="H339" s="355">
        <f>'Punten per wedstrijd'!D1704</f>
        <v>0</v>
      </c>
      <c r="I339" s="356">
        <f>'Punten per wedstrijd'!E1704</f>
        <v>0</v>
      </c>
      <c r="J339" s="366" t="s">
        <v>3128</v>
      </c>
      <c r="K339" s="261" t="s">
        <v>3837</v>
      </c>
      <c r="L339" s="61"/>
      <c r="M339" t="s">
        <v>4101</v>
      </c>
      <c r="N339" s="249" t="s">
        <v>4560</v>
      </c>
      <c r="O339" s="61"/>
      <c r="P339" s="9">
        <f>SUM(Puntenklassement!D41)</f>
        <v>1223</v>
      </c>
    </row>
    <row r="340" spans="1:16" s="3" customFormat="1" ht="15.75" customHeight="1">
      <c r="A340" s="366" t="s">
        <v>3129</v>
      </c>
      <c r="B340" s="261" t="s">
        <v>3842</v>
      </c>
      <c r="C340" s="61"/>
      <c r="D340" t="s">
        <v>3222</v>
      </c>
      <c r="E340" s="249" t="s">
        <v>4554</v>
      </c>
      <c r="F340" s="61"/>
      <c r="G340" s="354">
        <f>'Punten per wedstrijd'!C1705</f>
        <v>0</v>
      </c>
      <c r="H340" s="355">
        <f>'Punten per wedstrijd'!D1705</f>
        <v>0</v>
      </c>
      <c r="I340" s="356">
        <f>'Punten per wedstrijd'!E1705</f>
        <v>0</v>
      </c>
      <c r="J340" s="366" t="s">
        <v>3129</v>
      </c>
      <c r="K340" s="260" t="s">
        <v>3169</v>
      </c>
      <c r="L340" s="61"/>
      <c r="M340" t="s">
        <v>2602</v>
      </c>
      <c r="N340" s="249" t="s">
        <v>2610</v>
      </c>
      <c r="O340" s="61"/>
      <c r="P340" s="9">
        <f>SUM(Puntenklassement!D122)</f>
        <v>1216</v>
      </c>
    </row>
    <row r="341" spans="1:16" s="3" customFormat="1" ht="15.75" customHeight="1">
      <c r="A341" s="366" t="s">
        <v>3130</v>
      </c>
      <c r="B341" s="105" t="s">
        <v>2517</v>
      </c>
      <c r="C341" s="61"/>
      <c r="D341" t="s">
        <v>4138</v>
      </c>
      <c r="E341" s="249" t="s">
        <v>4585</v>
      </c>
      <c r="F341" s="61"/>
      <c r="G341" s="354">
        <f>'Punten per wedstrijd'!C1706</f>
        <v>0</v>
      </c>
      <c r="H341" s="355">
        <f>'Punten per wedstrijd'!D1706</f>
        <v>0</v>
      </c>
      <c r="I341" s="356">
        <f>'Punten per wedstrijd'!E1706</f>
        <v>0</v>
      </c>
      <c r="J341" s="366" t="s">
        <v>3130</v>
      </c>
      <c r="K341" s="104" t="s">
        <v>1279</v>
      </c>
      <c r="L341" s="61"/>
      <c r="M341" t="s">
        <v>2552</v>
      </c>
      <c r="N341" s="249" t="s">
        <v>4547</v>
      </c>
      <c r="O341" s="61"/>
      <c r="P341" s="9">
        <f>SUM(Puntenklassement!D33)</f>
        <v>1212</v>
      </c>
    </row>
    <row r="342" spans="1:16" s="3" customFormat="1" ht="15.75" customHeight="1">
      <c r="A342" s="366" t="s">
        <v>3131</v>
      </c>
      <c r="B342" s="104" t="s">
        <v>1286</v>
      </c>
      <c r="C342" s="61"/>
      <c r="D342" t="s">
        <v>2542</v>
      </c>
      <c r="E342" s="249" t="s">
        <v>4526</v>
      </c>
      <c r="F342" s="61"/>
      <c r="G342" s="354">
        <f>'Punten per wedstrijd'!C1707</f>
        <v>0</v>
      </c>
      <c r="H342" s="355">
        <f>'Punten per wedstrijd'!D1707</f>
        <v>0</v>
      </c>
      <c r="I342" s="356">
        <f>'Punten per wedstrijd'!E1707</f>
        <v>0</v>
      </c>
      <c r="J342" s="366" t="s">
        <v>3131</v>
      </c>
      <c r="K342" s="105" t="s">
        <v>665</v>
      </c>
      <c r="L342" s="61"/>
      <c r="M342" t="s">
        <v>2546</v>
      </c>
      <c r="N342" s="249" t="s">
        <v>2604</v>
      </c>
      <c r="O342" s="61"/>
      <c r="P342" s="9">
        <f>SUM(Puntenklassement!D68)</f>
        <v>1201</v>
      </c>
    </row>
    <row r="343" spans="1:16" s="3" customFormat="1" ht="15.75" customHeight="1">
      <c r="A343" s="366" t="s">
        <v>3132</v>
      </c>
      <c r="B343" s="105" t="s">
        <v>2506</v>
      </c>
      <c r="C343" s="61"/>
      <c r="D343" t="s">
        <v>2583</v>
      </c>
      <c r="E343" s="249" t="s">
        <v>4573</v>
      </c>
      <c r="F343" s="61"/>
      <c r="G343" s="354">
        <f>'Punten per wedstrijd'!C1713</f>
        <v>0</v>
      </c>
      <c r="H343" s="355">
        <f>'Punten per wedstrijd'!D1713</f>
        <v>0</v>
      </c>
      <c r="I343" s="356">
        <f>'Punten per wedstrijd'!E1713</f>
        <v>0</v>
      </c>
      <c r="J343" s="366" t="s">
        <v>3132</v>
      </c>
      <c r="K343" s="105" t="s">
        <v>2528</v>
      </c>
      <c r="L343" s="61"/>
      <c r="M343" t="s">
        <v>2126</v>
      </c>
      <c r="N343" s="249" t="s">
        <v>3229</v>
      </c>
      <c r="O343" s="61"/>
      <c r="P343" s="9">
        <f>SUM(Puntenklassement!D69)</f>
        <v>1139</v>
      </c>
    </row>
    <row r="344" spans="1:16" s="3" customFormat="1" ht="15.75" customHeight="1">
      <c r="A344" s="366" t="s">
        <v>3133</v>
      </c>
      <c r="B344" s="261" t="s">
        <v>3827</v>
      </c>
      <c r="C344" s="61"/>
      <c r="D344" t="s">
        <v>4090</v>
      </c>
      <c r="E344" s="249" t="s">
        <v>2615</v>
      </c>
      <c r="F344" s="61"/>
      <c r="G344" s="354">
        <f>'Punten per wedstrijd'!C1716</f>
        <v>0</v>
      </c>
      <c r="H344" s="355">
        <f>'Punten per wedstrijd'!D1716</f>
        <v>0</v>
      </c>
      <c r="I344" s="356">
        <f>'Punten per wedstrijd'!E1716</f>
        <v>0</v>
      </c>
      <c r="J344" s="366" t="s">
        <v>3133</v>
      </c>
      <c r="K344" s="261" t="s">
        <v>23</v>
      </c>
      <c r="L344" s="61"/>
      <c r="M344" t="s">
        <v>2591</v>
      </c>
      <c r="N344" s="249" t="s">
        <v>4577</v>
      </c>
      <c r="O344" s="61"/>
      <c r="P344" s="9">
        <f>SUM(Puntenklassement!D88)</f>
        <v>1091</v>
      </c>
    </row>
    <row r="345" spans="1:16" s="3" customFormat="1" ht="15.75" customHeight="1">
      <c r="A345" s="366" t="s">
        <v>3134</v>
      </c>
      <c r="B345" s="261" t="s">
        <v>3848</v>
      </c>
      <c r="C345" s="61"/>
      <c r="D345" t="s">
        <v>4117</v>
      </c>
      <c r="E345" s="249" t="s">
        <v>4545</v>
      </c>
      <c r="F345" s="61"/>
      <c r="G345" s="354">
        <f>'Punten per wedstrijd'!C1720</f>
        <v>0</v>
      </c>
      <c r="H345" s="355">
        <f>'Punten per wedstrijd'!D1720</f>
        <v>0</v>
      </c>
      <c r="I345" s="356">
        <f>'Punten per wedstrijd'!E1720</f>
        <v>0</v>
      </c>
      <c r="J345" s="366" t="s">
        <v>3134</v>
      </c>
      <c r="K345" s="372" t="s">
        <v>3167</v>
      </c>
      <c r="L345" s="61"/>
      <c r="M345" t="s">
        <v>2603</v>
      </c>
      <c r="N345" s="249" t="s">
        <v>3229</v>
      </c>
      <c r="O345" s="61"/>
      <c r="P345" s="9">
        <f>SUM(Puntenklassement!D110)</f>
        <v>973</v>
      </c>
    </row>
    <row r="346" spans="1:16" s="3" customFormat="1" ht="15.75" customHeight="1">
      <c r="A346" s="366" t="s">
        <v>3135</v>
      </c>
      <c r="B346" s="105" t="s">
        <v>620</v>
      </c>
      <c r="C346" s="61"/>
      <c r="D346" t="s">
        <v>2556</v>
      </c>
      <c r="E346" s="249" t="s">
        <v>4527</v>
      </c>
      <c r="F346" s="61"/>
      <c r="G346" s="354">
        <f>'Punten per wedstrijd'!C1724</f>
        <v>0</v>
      </c>
      <c r="H346" s="355">
        <f>'Punten per wedstrijd'!D1724</f>
        <v>0</v>
      </c>
      <c r="I346" s="356">
        <f>'Punten per wedstrijd'!E1724</f>
        <v>0</v>
      </c>
      <c r="J346" s="366" t="s">
        <v>3135</v>
      </c>
      <c r="K346" s="261" t="s">
        <v>3818</v>
      </c>
      <c r="L346" s="61"/>
      <c r="M346" t="s">
        <v>3219</v>
      </c>
      <c r="N346" s="249" t="s">
        <v>2615</v>
      </c>
      <c r="O346" s="61"/>
      <c r="P346" s="9">
        <f>SUM(Puntenklassement!D52)</f>
        <v>832</v>
      </c>
    </row>
    <row r="347" spans="1:16" s="3" customFormat="1" ht="15.75" customHeight="1">
      <c r="A347" s="244"/>
      <c r="B347" s="61"/>
      <c r="C347" s="61"/>
      <c r="D347" s="232"/>
      <c r="E347" s="249"/>
      <c r="F347" s="61"/>
      <c r="J347" s="244"/>
      <c r="K347" s="61"/>
      <c r="L347" s="61"/>
      <c r="M347" s="232"/>
      <c r="N347" s="249"/>
      <c r="O347" s="61"/>
      <c r="P347" s="1"/>
    </row>
    <row r="348" spans="1:16" s="3" customFormat="1" ht="15.75" customHeight="1">
      <c r="A348" s="244"/>
      <c r="B348" s="61" t="s">
        <v>4222</v>
      </c>
      <c r="C348" s="61"/>
      <c r="D348" s="232"/>
      <c r="E348" s="249"/>
      <c r="F348" s="61"/>
      <c r="G348" s="1">
        <f>SUM(G179:G346)</f>
        <v>84</v>
      </c>
      <c r="H348" s="1">
        <f>SUM(H179:H346)</f>
        <v>92</v>
      </c>
      <c r="I348" s="1">
        <f>SUM(I179:I346)</f>
        <v>77</v>
      </c>
      <c r="J348" s="244"/>
      <c r="K348" s="61"/>
      <c r="L348" s="61"/>
      <c r="M348" s="232"/>
      <c r="N348" s="249"/>
      <c r="O348" s="61"/>
      <c r="P348" s="1"/>
    </row>
    <row r="349" spans="1:16" s="7" customFormat="1" ht="18.75"/>
    <row r="350" spans="1:16" s="3" customFormat="1" ht="23.25">
      <c r="A350" s="74" t="s">
        <v>176</v>
      </c>
      <c r="B350" s="7"/>
      <c r="C350" s="8"/>
      <c r="E350" s="7"/>
      <c r="J350" s="30" t="s">
        <v>594</v>
      </c>
      <c r="K350" s="7"/>
      <c r="L350" s="7"/>
      <c r="M350" s="7"/>
      <c r="N350" s="64"/>
    </row>
    <row r="351" spans="1:16" s="3" customFormat="1" ht="51">
      <c r="A351" s="83" t="s">
        <v>4210</v>
      </c>
      <c r="D351" s="446" t="s">
        <v>1569</v>
      </c>
      <c r="E351" s="259" t="s">
        <v>4963</v>
      </c>
      <c r="F351" s="259" t="s">
        <v>4761</v>
      </c>
      <c r="G351" s="33" t="s">
        <v>672</v>
      </c>
      <c r="L351" s="171" t="s">
        <v>1246</v>
      </c>
      <c r="M351" s="171" t="s">
        <v>1586</v>
      </c>
      <c r="O351" s="19" t="s">
        <v>40</v>
      </c>
    </row>
    <row r="352" spans="1:16" s="61" customFormat="1" ht="15.75" customHeight="1">
      <c r="A352" s="366" t="s">
        <v>0</v>
      </c>
      <c r="B352" s="104" t="s">
        <v>1286</v>
      </c>
      <c r="C352" s="9"/>
      <c r="D352" s="321" t="s">
        <v>3865</v>
      </c>
      <c r="E352" s="204">
        <f>UCIRanking!B155</f>
        <v>67902.262500000012</v>
      </c>
      <c r="F352" s="204">
        <v>67695.012500000012</v>
      </c>
      <c r="G352" s="57">
        <f>SUM(E352-F352)</f>
        <v>207.25</v>
      </c>
      <c r="H352" s="3"/>
      <c r="I352" s="366" t="s">
        <v>0</v>
      </c>
      <c r="J352" s="261" t="s">
        <v>3855</v>
      </c>
      <c r="L352" t="s">
        <v>4108</v>
      </c>
      <c r="M352" s="249" t="s">
        <v>4554</v>
      </c>
      <c r="O352" s="65">
        <f>$AZW$1204</f>
        <v>2546.9</v>
      </c>
    </row>
    <row r="353" spans="1:15" s="61" customFormat="1" ht="15.75" customHeight="1">
      <c r="A353" s="366" t="s">
        <v>2</v>
      </c>
      <c r="B353" s="260" t="s">
        <v>142</v>
      </c>
      <c r="C353" s="9"/>
      <c r="D353" s="321" t="s">
        <v>3867</v>
      </c>
      <c r="E353" s="204">
        <f>UCIRanking!B119</f>
        <v>67052.325000000012</v>
      </c>
      <c r="F353" s="204">
        <v>66732.825000000012</v>
      </c>
      <c r="G353" s="57">
        <f>SUM(E353-F353)</f>
        <v>319.5</v>
      </c>
      <c r="H353" s="3"/>
      <c r="I353" s="366" t="s">
        <v>2</v>
      </c>
      <c r="J353" s="261" t="s">
        <v>3823</v>
      </c>
      <c r="L353" t="s">
        <v>4109</v>
      </c>
      <c r="M353" s="249" t="s">
        <v>4582</v>
      </c>
      <c r="O353" s="65">
        <f>$BAF$1204</f>
        <v>2347.6</v>
      </c>
    </row>
    <row r="354" spans="1:15" s="61" customFormat="1" ht="15.75" customHeight="1">
      <c r="A354" s="366" t="s">
        <v>3</v>
      </c>
      <c r="B354" s="105" t="s">
        <v>665</v>
      </c>
      <c r="C354" s="373"/>
      <c r="D354" s="321" t="s">
        <v>3866</v>
      </c>
      <c r="E354" s="204">
        <f>UCIRanking!B71</f>
        <v>66922.524999999994</v>
      </c>
      <c r="F354" s="204">
        <v>66573.600000000006</v>
      </c>
      <c r="G354" s="57">
        <f>SUM(E354-F354)</f>
        <v>348.92499999998836</v>
      </c>
      <c r="H354" s="313"/>
      <c r="I354" s="366" t="s">
        <v>3</v>
      </c>
      <c r="J354" s="261" t="s">
        <v>3847</v>
      </c>
      <c r="L354" t="s">
        <v>4112</v>
      </c>
      <c r="M354" s="249" t="s">
        <v>4582</v>
      </c>
      <c r="O354" s="65">
        <f>$BBG$1204</f>
        <v>2313.7000000000003</v>
      </c>
    </row>
    <row r="355" spans="1:15" s="61" customFormat="1" ht="15.75" customHeight="1">
      <c r="A355" s="366" t="s">
        <v>5</v>
      </c>
      <c r="B355" s="104" t="s">
        <v>1272</v>
      </c>
      <c r="C355" s="9"/>
      <c r="D355" s="321" t="s">
        <v>3868</v>
      </c>
      <c r="E355" s="204">
        <f>UCIRanking!B11</f>
        <v>66314.237500000032</v>
      </c>
      <c r="F355" s="204">
        <v>66015.562500000029</v>
      </c>
      <c r="G355" s="57">
        <f>SUM(E355-F355)</f>
        <v>298.67500000000291</v>
      </c>
      <c r="H355" s="313"/>
      <c r="I355" s="366" t="s">
        <v>5</v>
      </c>
      <c r="J355" s="261" t="s">
        <v>3840</v>
      </c>
      <c r="L355" t="s">
        <v>4116</v>
      </c>
      <c r="M355" s="249" t="s">
        <v>4534</v>
      </c>
      <c r="O355" s="65">
        <f>$BCQ$1204</f>
        <v>2244.1</v>
      </c>
    </row>
    <row r="356" spans="1:15" s="61" customFormat="1" ht="15.75" customHeight="1">
      <c r="A356" s="366" t="s">
        <v>7</v>
      </c>
      <c r="B356" s="105" t="s">
        <v>153</v>
      </c>
      <c r="C356" s="9"/>
      <c r="D356" s="321" t="s">
        <v>3869</v>
      </c>
      <c r="E356" s="204">
        <f>UCIRanking!B115</f>
        <v>65716.049999999974</v>
      </c>
      <c r="F356" s="204">
        <v>65338.399999999972</v>
      </c>
      <c r="G356" s="57">
        <f>SUM(E356-F356)</f>
        <v>377.65000000000146</v>
      </c>
      <c r="H356" s="313"/>
      <c r="I356" s="366" t="s">
        <v>7</v>
      </c>
      <c r="J356" s="261" t="s">
        <v>3829</v>
      </c>
      <c r="L356" t="s">
        <v>4100</v>
      </c>
      <c r="M356" s="249" t="s">
        <v>4554</v>
      </c>
      <c r="O356" s="65">
        <f>$AXC$1204</f>
        <v>2174.3999999999996</v>
      </c>
    </row>
    <row r="357" spans="1:15" s="61" customFormat="1" ht="15.75" customHeight="1">
      <c r="A357" s="366" t="s">
        <v>8</v>
      </c>
      <c r="B357" s="105" t="s">
        <v>645</v>
      </c>
      <c r="C357" s="373"/>
      <c r="D357" s="321" t="s">
        <v>3870</v>
      </c>
      <c r="E357" s="204">
        <f>UCIRanking!B123</f>
        <v>65166.412500000064</v>
      </c>
      <c r="F357" s="204">
        <v>65089.537500000064</v>
      </c>
      <c r="G357" s="57">
        <f>SUM(E357-F357)</f>
        <v>76.875</v>
      </c>
      <c r="H357" s="313"/>
      <c r="I357" s="366" t="s">
        <v>8</v>
      </c>
      <c r="J357" s="261" t="s">
        <v>3849</v>
      </c>
      <c r="L357" t="s">
        <v>4122</v>
      </c>
      <c r="M357" s="249" t="s">
        <v>4582</v>
      </c>
      <c r="O357" s="65">
        <f>$BES$1204</f>
        <v>2152.8000000000002</v>
      </c>
    </row>
    <row r="358" spans="1:15" s="61" customFormat="1" ht="15.75" customHeight="1">
      <c r="A358" s="366" t="s">
        <v>10</v>
      </c>
      <c r="B358" s="105" t="s">
        <v>154</v>
      </c>
      <c r="C358" s="9"/>
      <c r="D358" s="321" t="s">
        <v>3871</v>
      </c>
      <c r="E358" s="204">
        <f>UCIRanking!B166</f>
        <v>65036.287499999955</v>
      </c>
      <c r="F358" s="204">
        <v>65034.449999999961</v>
      </c>
      <c r="G358" s="57">
        <f>SUM(E358-F358)</f>
        <v>1.8374999999941792</v>
      </c>
      <c r="H358" s="313"/>
      <c r="I358" s="366" t="s">
        <v>10</v>
      </c>
      <c r="J358" s="261" t="s">
        <v>3831</v>
      </c>
      <c r="L358" t="s">
        <v>4110</v>
      </c>
      <c r="M358" s="249" t="s">
        <v>4558</v>
      </c>
      <c r="O358" s="65">
        <f>$BAO$1204</f>
        <v>2143.1</v>
      </c>
    </row>
    <row r="359" spans="1:15" s="61" customFormat="1" ht="15.75" customHeight="1">
      <c r="A359" s="366" t="s">
        <v>12</v>
      </c>
      <c r="B359" s="261" t="s">
        <v>31</v>
      </c>
      <c r="C359" s="9"/>
      <c r="D359" s="321" t="s">
        <v>3875</v>
      </c>
      <c r="E359" s="204">
        <f>UCIRanking!B139</f>
        <v>64777.687500000007</v>
      </c>
      <c r="F359" s="204">
        <v>64394.262500000004</v>
      </c>
      <c r="G359" s="57">
        <f>SUM(E359-F359)</f>
        <v>383.42500000000291</v>
      </c>
      <c r="H359" s="313"/>
      <c r="I359" s="371" t="s">
        <v>12</v>
      </c>
      <c r="J359" s="261" t="s">
        <v>3819</v>
      </c>
      <c r="L359" t="s">
        <v>4089</v>
      </c>
      <c r="M359" s="249" t="s">
        <v>4575</v>
      </c>
      <c r="O359" s="65">
        <f>$ATH$1204</f>
        <v>2137.3999999999992</v>
      </c>
    </row>
    <row r="360" spans="1:15" s="61" customFormat="1" ht="15.75" customHeight="1">
      <c r="A360" s="366" t="s">
        <v>14</v>
      </c>
      <c r="B360" s="260" t="s">
        <v>21</v>
      </c>
      <c r="C360" s="9"/>
      <c r="D360" s="321" t="s">
        <v>3873</v>
      </c>
      <c r="E360" s="204">
        <f>UCIRanking!B77</f>
        <v>64764.937499999949</v>
      </c>
      <c r="F360" s="204">
        <v>64495.137499999961</v>
      </c>
      <c r="G360" s="57">
        <f>SUM(E360-F360)</f>
        <v>269.79999999998836</v>
      </c>
      <c r="H360" s="313"/>
      <c r="I360" s="371" t="s">
        <v>14</v>
      </c>
      <c r="J360" s="261" t="s">
        <v>3824</v>
      </c>
      <c r="L360" t="s">
        <v>4114</v>
      </c>
      <c r="M360" s="249" t="s">
        <v>4534</v>
      </c>
      <c r="O360" s="65">
        <f>$BBY$1204</f>
        <v>2086.2999999999997</v>
      </c>
    </row>
    <row r="361" spans="1:15" s="61" customFormat="1" ht="15.75" customHeight="1">
      <c r="A361" s="366" t="s">
        <v>16</v>
      </c>
      <c r="B361" s="105" t="s">
        <v>613</v>
      </c>
      <c r="C361" s="9"/>
      <c r="D361" s="321" t="s">
        <v>3872</v>
      </c>
      <c r="E361" s="204">
        <f>UCIRanking!B105</f>
        <v>64634.462500000016</v>
      </c>
      <c r="F361" s="204">
        <v>64835.075000000019</v>
      </c>
      <c r="G361" s="57">
        <f>SUM(E361-F361)</f>
        <v>-200.61250000000291</v>
      </c>
      <c r="H361" s="313"/>
      <c r="I361" s="371" t="s">
        <v>16</v>
      </c>
      <c r="J361" s="261" t="s">
        <v>3848</v>
      </c>
      <c r="L361" t="s">
        <v>4117</v>
      </c>
      <c r="M361" s="249" t="s">
        <v>4545</v>
      </c>
      <c r="O361" s="65">
        <f>$BCZ$1204</f>
        <v>2023.1999999999996</v>
      </c>
    </row>
    <row r="362" spans="1:15" s="61" customFormat="1" ht="15.75" customHeight="1">
      <c r="A362" s="366" t="s">
        <v>18</v>
      </c>
      <c r="B362" s="261" t="s">
        <v>25</v>
      </c>
      <c r="C362" s="9"/>
      <c r="D362" s="321" t="s">
        <v>3874</v>
      </c>
      <c r="E362" s="204">
        <f>UCIRanking!B92</f>
        <v>64376.800000000054</v>
      </c>
      <c r="F362" s="204">
        <v>64344.900000000045</v>
      </c>
      <c r="G362" s="57">
        <f>SUM(E362-F362)</f>
        <v>31.900000000008731</v>
      </c>
      <c r="H362" s="313"/>
      <c r="I362" s="371" t="s">
        <v>18</v>
      </c>
      <c r="J362" s="261" t="s">
        <v>3846</v>
      </c>
      <c r="L362" t="s">
        <v>4107</v>
      </c>
      <c r="M362" s="249" t="s">
        <v>2615</v>
      </c>
      <c r="O362" s="65">
        <f>$AZN$1204</f>
        <v>2019.9999999999998</v>
      </c>
    </row>
    <row r="363" spans="1:15" s="61" customFormat="1" ht="15.75" customHeight="1">
      <c r="A363" s="366" t="s">
        <v>20</v>
      </c>
      <c r="B363" s="261" t="s">
        <v>1581</v>
      </c>
      <c r="C363" s="373"/>
      <c r="D363" s="321" t="s">
        <v>3876</v>
      </c>
      <c r="E363" s="204">
        <f>UCIRanking!B173</f>
        <v>64225.212500000001</v>
      </c>
      <c r="F363" s="204">
        <v>64240.087500000001</v>
      </c>
      <c r="G363" s="57">
        <f>SUM(E363-F363)</f>
        <v>-14.875</v>
      </c>
      <c r="H363" s="313"/>
      <c r="I363" s="371" t="s">
        <v>20</v>
      </c>
      <c r="J363" s="261" t="s">
        <v>3853</v>
      </c>
      <c r="L363" t="s">
        <v>4098</v>
      </c>
      <c r="M363" s="249" t="s">
        <v>4560</v>
      </c>
      <c r="O363" s="65">
        <f>$AWK$1204</f>
        <v>2008.0000000000005</v>
      </c>
    </row>
    <row r="364" spans="1:15" s="61" customFormat="1" ht="15.75" customHeight="1">
      <c r="A364" s="366" t="s">
        <v>22</v>
      </c>
      <c r="B364" s="261" t="s">
        <v>1587</v>
      </c>
      <c r="C364" s="373"/>
      <c r="D364" s="321" t="s">
        <v>3877</v>
      </c>
      <c r="E364" s="204">
        <f>UCIRanking!B32</f>
        <v>63925.987499999981</v>
      </c>
      <c r="F364" s="204">
        <v>63856.637499999975</v>
      </c>
      <c r="G364" s="57">
        <f>SUM(E364-F364)</f>
        <v>69.350000000005821</v>
      </c>
      <c r="H364" s="313"/>
      <c r="I364" s="371" t="s">
        <v>22</v>
      </c>
      <c r="J364" s="104" t="s">
        <v>3826</v>
      </c>
      <c r="L364" t="s">
        <v>3220</v>
      </c>
      <c r="M364" s="249" t="s">
        <v>4567</v>
      </c>
      <c r="O364" s="65">
        <f>$ARX$1204</f>
        <v>1992.9</v>
      </c>
    </row>
    <row r="365" spans="1:15" s="61" customFormat="1" ht="15.75" customHeight="1">
      <c r="A365" s="366" t="s">
        <v>24</v>
      </c>
      <c r="B365" s="261" t="s">
        <v>1591</v>
      </c>
      <c r="C365" s="105"/>
      <c r="D365" s="321" t="s">
        <v>3878</v>
      </c>
      <c r="E365" s="204">
        <f>UCIRanking!B35</f>
        <v>63671.712500000009</v>
      </c>
      <c r="F365" s="204">
        <v>63534.825000000012</v>
      </c>
      <c r="G365" s="57">
        <f>SUM(E365-F365)</f>
        <v>136.88749999999709</v>
      </c>
      <c r="H365" s="313"/>
      <c r="I365" s="371" t="s">
        <v>24</v>
      </c>
      <c r="J365" s="261" t="s">
        <v>3838</v>
      </c>
      <c r="L365" t="s">
        <v>4106</v>
      </c>
      <c r="M365" s="249" t="s">
        <v>4545</v>
      </c>
      <c r="O365" s="65">
        <f>$AZE$1204</f>
        <v>1979.7000000000003</v>
      </c>
    </row>
    <row r="366" spans="1:15" s="61" customFormat="1" ht="15.75" customHeight="1">
      <c r="A366" s="366" t="s">
        <v>26</v>
      </c>
      <c r="B366" s="261" t="s">
        <v>11</v>
      </c>
      <c r="C366" s="9"/>
      <c r="D366" s="321" t="s">
        <v>3880</v>
      </c>
      <c r="E366" s="204">
        <f>UCIRanking!B33</f>
        <v>63349.4</v>
      </c>
      <c r="F366" s="204">
        <v>63230.450000000004</v>
      </c>
      <c r="G366" s="57">
        <f>SUM(E366-F366)</f>
        <v>118.94999999999709</v>
      </c>
      <c r="H366" s="313"/>
      <c r="I366" s="371" t="s">
        <v>26</v>
      </c>
      <c r="J366" s="261" t="s">
        <v>3856</v>
      </c>
      <c r="L366" t="s">
        <v>4113</v>
      </c>
      <c r="M366" s="249" t="s">
        <v>4560</v>
      </c>
      <c r="O366" s="65">
        <f>$BBP$1204</f>
        <v>1959.2999999999997</v>
      </c>
    </row>
    <row r="367" spans="1:15" s="61" customFormat="1" ht="15.75" customHeight="1">
      <c r="A367" s="366" t="s">
        <v>28</v>
      </c>
      <c r="B367" s="105" t="s">
        <v>141</v>
      </c>
      <c r="C367" s="9"/>
      <c r="D367" s="321" t="s">
        <v>3883</v>
      </c>
      <c r="E367" s="204">
        <f>UCIRanking!B78</f>
        <v>63036.062499999993</v>
      </c>
      <c r="F367" s="204">
        <v>62662.075000000004</v>
      </c>
      <c r="G367" s="57">
        <f>SUM(E367-F367)</f>
        <v>373.98749999998836</v>
      </c>
      <c r="H367" s="313"/>
      <c r="I367" s="371" t="s">
        <v>28</v>
      </c>
      <c r="J367" s="261" t="s">
        <v>3845</v>
      </c>
      <c r="L367" t="s">
        <v>4102</v>
      </c>
      <c r="M367" s="249" t="s">
        <v>4586</v>
      </c>
      <c r="O367" s="65">
        <f>$AXU$1204</f>
        <v>1953.6000000000008</v>
      </c>
    </row>
    <row r="368" spans="1:15" s="61" customFormat="1" ht="15.75" customHeight="1">
      <c r="A368" s="366" t="s">
        <v>30</v>
      </c>
      <c r="B368" s="261" t="s">
        <v>33</v>
      </c>
      <c r="C368" s="9"/>
      <c r="D368" s="321" t="s">
        <v>3879</v>
      </c>
      <c r="E368" s="204">
        <f>UCIRanking!B146</f>
        <v>62942.049999999981</v>
      </c>
      <c r="F368" s="204">
        <v>63236.424999999981</v>
      </c>
      <c r="G368" s="57">
        <f>SUM(E368-F368)</f>
        <v>-294.375</v>
      </c>
      <c r="H368" s="313"/>
      <c r="I368" s="371" t="s">
        <v>30</v>
      </c>
      <c r="J368" s="261" t="s">
        <v>4071</v>
      </c>
      <c r="L368" t="s">
        <v>4123</v>
      </c>
      <c r="M368" s="249" t="s">
        <v>3228</v>
      </c>
      <c r="O368" s="65">
        <f>$BFB$1204</f>
        <v>1948.2999999999997</v>
      </c>
    </row>
    <row r="369" spans="1:15" s="61" customFormat="1" ht="15.75" customHeight="1">
      <c r="A369" s="366" t="s">
        <v>32</v>
      </c>
      <c r="B369" s="261" t="s">
        <v>17</v>
      </c>
      <c r="C369" s="9"/>
      <c r="D369" s="321" t="s">
        <v>3884</v>
      </c>
      <c r="E369" s="204">
        <f>UCIRanking!B52</f>
        <v>62763.600000000013</v>
      </c>
      <c r="F369" s="204">
        <v>62436.275000000016</v>
      </c>
      <c r="G369" s="57">
        <f>SUM(E369-F369)</f>
        <v>327.32499999999709</v>
      </c>
      <c r="H369" s="313"/>
      <c r="I369" s="371" t="s">
        <v>32</v>
      </c>
      <c r="J369" s="261" t="s">
        <v>3839</v>
      </c>
      <c r="L369" t="s">
        <v>4111</v>
      </c>
      <c r="M369" s="249" t="s">
        <v>4586</v>
      </c>
      <c r="O369" s="65">
        <f>$BAX$1204</f>
        <v>1923</v>
      </c>
    </row>
    <row r="370" spans="1:15" s="61" customFormat="1" ht="15.75" customHeight="1">
      <c r="A370" s="366" t="s">
        <v>34</v>
      </c>
      <c r="B370" s="261" t="s">
        <v>37</v>
      </c>
      <c r="C370" s="9"/>
      <c r="D370" s="321" t="s">
        <v>3882</v>
      </c>
      <c r="E370" s="204">
        <f>UCIRanking!B147</f>
        <v>62677.525000000009</v>
      </c>
      <c r="F370" s="204">
        <v>62870.8</v>
      </c>
      <c r="G370" s="57">
        <f>SUM(E370-F370)</f>
        <v>-193.27499999999418</v>
      </c>
      <c r="H370" s="313"/>
      <c r="I370" s="371" t="s">
        <v>34</v>
      </c>
      <c r="J370" s="261" t="s">
        <v>3843</v>
      </c>
      <c r="L370" t="s">
        <v>4092</v>
      </c>
      <c r="M370" s="249" t="s">
        <v>4575</v>
      </c>
      <c r="O370" s="65">
        <f>$AUI$1204</f>
        <v>1807.9999999999998</v>
      </c>
    </row>
    <row r="371" spans="1:15" s="61" customFormat="1" ht="15.75" customHeight="1">
      <c r="A371" s="366" t="s">
        <v>36</v>
      </c>
      <c r="B371" s="105" t="s">
        <v>649</v>
      </c>
      <c r="C371" s="9"/>
      <c r="D371" s="321" t="s">
        <v>3881</v>
      </c>
      <c r="E371" s="204">
        <f>UCIRanking!B41</f>
        <v>62553.837500000001</v>
      </c>
      <c r="F371" s="204">
        <v>62652.912500000013</v>
      </c>
      <c r="G371" s="57">
        <f>SUM(E371-F371)</f>
        <v>-99.075000000011642</v>
      </c>
      <c r="H371" s="313"/>
      <c r="I371" s="371" t="s">
        <v>36</v>
      </c>
      <c r="J371" s="261" t="s">
        <v>3842</v>
      </c>
      <c r="L371" t="s">
        <v>3222</v>
      </c>
      <c r="M371" s="249" t="s">
        <v>4554</v>
      </c>
      <c r="O371" s="65">
        <f>$ASP$1204</f>
        <v>1778.9</v>
      </c>
    </row>
    <row r="372" spans="1:15" s="61" customFormat="1" ht="15.75" customHeight="1">
      <c r="A372" s="366" t="s">
        <v>38</v>
      </c>
      <c r="B372" s="105" t="s">
        <v>615</v>
      </c>
      <c r="C372" s="9"/>
      <c r="D372" s="321" t="s">
        <v>3885</v>
      </c>
      <c r="E372" s="204">
        <f>UCIRanking!B129</f>
        <v>62477.999999999993</v>
      </c>
      <c r="F372" s="204">
        <v>62366.474999999999</v>
      </c>
      <c r="G372" s="57">
        <f>SUM(E372-F372)</f>
        <v>111.52499999999418</v>
      </c>
      <c r="H372" s="313"/>
      <c r="I372" s="371" t="s">
        <v>38</v>
      </c>
      <c r="J372" s="261" t="s">
        <v>3854</v>
      </c>
      <c r="L372" t="s">
        <v>4103</v>
      </c>
      <c r="M372" s="249" t="s">
        <v>4534</v>
      </c>
      <c r="O372" s="65">
        <f>$AYD$1204</f>
        <v>1720.5</v>
      </c>
    </row>
    <row r="373" spans="1:15" s="61" customFormat="1" ht="15.75" customHeight="1">
      <c r="A373" s="366" t="s">
        <v>145</v>
      </c>
      <c r="B373" s="261" t="s">
        <v>1579</v>
      </c>
      <c r="C373" s="373"/>
      <c r="D373" s="321" t="s">
        <v>3886</v>
      </c>
      <c r="E373" s="204">
        <f>UCIRanking!B23</f>
        <v>62212.587499999951</v>
      </c>
      <c r="F373" s="204">
        <v>62221.174999999959</v>
      </c>
      <c r="G373" s="57">
        <f>SUM(E373-F373)</f>
        <v>-8.5875000000087311</v>
      </c>
      <c r="H373" s="313"/>
      <c r="I373" s="371" t="s">
        <v>145</v>
      </c>
      <c r="J373" s="261" t="s">
        <v>3857</v>
      </c>
      <c r="L373" t="s">
        <v>4118</v>
      </c>
      <c r="M373" s="249" t="s">
        <v>4534</v>
      </c>
      <c r="O373" s="65">
        <f>$BDI$1204</f>
        <v>1690</v>
      </c>
    </row>
    <row r="374" spans="1:15" s="61" customFormat="1" ht="15.75" customHeight="1">
      <c r="A374" s="366" t="s">
        <v>146</v>
      </c>
      <c r="B374" s="104" t="s">
        <v>1279</v>
      </c>
      <c r="C374" s="373"/>
      <c r="D374" s="321" t="s">
        <v>3887</v>
      </c>
      <c r="E374" s="204">
        <f>UCIRanking!B36</f>
        <v>61848.087500000031</v>
      </c>
      <c r="F374" s="204">
        <v>61811.400000000031</v>
      </c>
      <c r="G374" s="57">
        <f>SUM(E374-F374)</f>
        <v>36.6875</v>
      </c>
      <c r="H374" s="313"/>
      <c r="I374" s="371" t="s">
        <v>146</v>
      </c>
      <c r="J374" s="261" t="s">
        <v>3828</v>
      </c>
      <c r="L374" t="s">
        <v>4095</v>
      </c>
      <c r="M374" s="249" t="s">
        <v>4579</v>
      </c>
      <c r="O374" s="65">
        <f>$AVJ$1204</f>
        <v>1633.6000000000001</v>
      </c>
    </row>
    <row r="375" spans="1:15" s="61" customFormat="1" ht="15.75" customHeight="1">
      <c r="A375" s="371" t="s">
        <v>147</v>
      </c>
      <c r="B375" s="105" t="s">
        <v>629</v>
      </c>
      <c r="C375" s="105"/>
      <c r="D375" s="321" t="s">
        <v>3889</v>
      </c>
      <c r="E375" s="204">
        <f>UCIRanking!B87</f>
        <v>61215.15</v>
      </c>
      <c r="F375" s="204">
        <v>60789.262500000004</v>
      </c>
      <c r="G375" s="57">
        <f>SUM(E375-F375)</f>
        <v>425.88749999999709</v>
      </c>
      <c r="H375" s="313"/>
      <c r="I375" s="371" t="s">
        <v>147</v>
      </c>
      <c r="J375" s="261" t="s">
        <v>3822</v>
      </c>
      <c r="L375" t="s">
        <v>4104</v>
      </c>
      <c r="M375" s="249" t="s">
        <v>4554</v>
      </c>
      <c r="O375" s="65">
        <f>$AYM$1204</f>
        <v>1617.9999999999998</v>
      </c>
    </row>
    <row r="376" spans="1:15" s="61" customFormat="1" ht="15.75" customHeight="1">
      <c r="A376" s="366" t="s">
        <v>150</v>
      </c>
      <c r="B376" s="105" t="s">
        <v>616</v>
      </c>
      <c r="C376" s="9"/>
      <c r="D376" s="321" t="s">
        <v>3888</v>
      </c>
      <c r="E376" s="204">
        <f>UCIRanking!B127</f>
        <v>61187.337500000009</v>
      </c>
      <c r="F376" s="204">
        <v>61415.687500000015</v>
      </c>
      <c r="G376" s="57">
        <f>SUM(E376-F376)</f>
        <v>-228.35000000000582</v>
      </c>
      <c r="H376" s="313"/>
      <c r="I376" s="371" t="s">
        <v>150</v>
      </c>
      <c r="J376" s="261" t="s">
        <v>3834</v>
      </c>
      <c r="L376" t="s">
        <v>3221</v>
      </c>
      <c r="M376" s="249" t="s">
        <v>3229</v>
      </c>
      <c r="O376" s="65">
        <f>$ASG$1204</f>
        <v>1607.8999999999999</v>
      </c>
    </row>
    <row r="377" spans="1:15" s="61" customFormat="1" ht="15.75" customHeight="1">
      <c r="A377" s="366" t="s">
        <v>156</v>
      </c>
      <c r="B377" s="261" t="s">
        <v>1589</v>
      </c>
      <c r="C377" s="105"/>
      <c r="D377" s="321" t="s">
        <v>3891</v>
      </c>
      <c r="E377" s="204">
        <f>UCIRanking!B14</f>
        <v>60710.225000000035</v>
      </c>
      <c r="F377" s="204">
        <v>60383.025000000023</v>
      </c>
      <c r="G377" s="57">
        <f>SUM(E377-F377)</f>
        <v>327.20000000001164</v>
      </c>
      <c r="H377" s="313"/>
      <c r="I377" s="371" t="s">
        <v>156</v>
      </c>
      <c r="J377" s="261" t="s">
        <v>3825</v>
      </c>
      <c r="L377" t="s">
        <v>4119</v>
      </c>
      <c r="M377" s="249" t="s">
        <v>4529</v>
      </c>
      <c r="O377" s="65">
        <f>$BDR$1204</f>
        <v>1589.1999999999998</v>
      </c>
    </row>
    <row r="378" spans="1:15" s="61" customFormat="1" ht="15.75" customHeight="1">
      <c r="A378" s="366" t="s">
        <v>158</v>
      </c>
      <c r="B378" s="260" t="s">
        <v>143</v>
      </c>
      <c r="C378" s="9"/>
      <c r="D378" s="321" t="s">
        <v>3892</v>
      </c>
      <c r="E378" s="204">
        <f>UCIRanking!B148</f>
        <v>60690.487500000032</v>
      </c>
      <c r="F378" s="204">
        <v>59912.162500000035</v>
      </c>
      <c r="G378" s="57">
        <f>SUM(E378-F378)</f>
        <v>778.32499999999709</v>
      </c>
      <c r="H378" s="313"/>
      <c r="I378" s="371" t="s">
        <v>158</v>
      </c>
      <c r="J378" s="261" t="s">
        <v>3827</v>
      </c>
      <c r="L378" t="s">
        <v>4090</v>
      </c>
      <c r="M378" s="249" t="s">
        <v>2615</v>
      </c>
      <c r="O378" s="65">
        <f>$ATQ$1204</f>
        <v>1583.8</v>
      </c>
    </row>
    <row r="379" spans="1:15" s="61" customFormat="1" ht="15.75" customHeight="1">
      <c r="A379" s="366" t="s">
        <v>159</v>
      </c>
      <c r="B379" s="105" t="s">
        <v>600</v>
      </c>
      <c r="C379" s="105"/>
      <c r="D379" s="321" t="s">
        <v>3890</v>
      </c>
      <c r="E379" s="204">
        <f>UCIRanking!B132</f>
        <v>60624.687499999956</v>
      </c>
      <c r="F379" s="204">
        <v>60473.387499999953</v>
      </c>
      <c r="G379" s="57">
        <f>SUM(E379-F379)</f>
        <v>151.30000000000291</v>
      </c>
      <c r="H379" s="313"/>
      <c r="I379" s="371" t="s">
        <v>159</v>
      </c>
      <c r="J379" s="261" t="s">
        <v>3850</v>
      </c>
      <c r="L379" t="s">
        <v>3218</v>
      </c>
      <c r="M379" s="249" t="s">
        <v>4554</v>
      </c>
      <c r="O379" s="65">
        <f>$ARF$1204</f>
        <v>1557.5999999999997</v>
      </c>
    </row>
    <row r="380" spans="1:15" s="61" customFormat="1" ht="15.75" customHeight="1">
      <c r="A380" s="366" t="s">
        <v>160</v>
      </c>
      <c r="B380" s="105" t="s">
        <v>2094</v>
      </c>
      <c r="C380" s="105"/>
      <c r="D380" s="321" t="s">
        <v>3895</v>
      </c>
      <c r="E380" s="204">
        <f>UCIRanking!B49</f>
        <v>59951.299999999952</v>
      </c>
      <c r="F380" s="204">
        <v>59899.424999999952</v>
      </c>
      <c r="G380" s="57">
        <f>SUM(E380-F380)</f>
        <v>51.875</v>
      </c>
      <c r="H380" s="313"/>
      <c r="I380" s="371" t="s">
        <v>160</v>
      </c>
      <c r="J380" s="261" t="s">
        <v>3851</v>
      </c>
      <c r="L380" t="s">
        <v>4088</v>
      </c>
      <c r="M380" s="249" t="s">
        <v>4575</v>
      </c>
      <c r="O380" s="65">
        <f>$ASY$1204</f>
        <v>1551.3</v>
      </c>
    </row>
    <row r="381" spans="1:15" s="61" customFormat="1" ht="15.75" customHeight="1">
      <c r="A381" s="366" t="s">
        <v>162</v>
      </c>
      <c r="B381" s="104" t="s">
        <v>1278</v>
      </c>
      <c r="C381" s="105"/>
      <c r="D381" s="321" t="s">
        <v>3894</v>
      </c>
      <c r="E381" s="204">
        <f>UCIRanking!B95</f>
        <v>59772.024999999994</v>
      </c>
      <c r="F381" s="204">
        <v>59672.674999999988</v>
      </c>
      <c r="G381" s="57">
        <f>SUM(E381-F381)</f>
        <v>99.350000000005821</v>
      </c>
      <c r="H381" s="313"/>
      <c r="I381" s="366" t="s">
        <v>162</v>
      </c>
      <c r="J381" s="261" t="s">
        <v>3832</v>
      </c>
      <c r="L381" t="s">
        <v>4115</v>
      </c>
      <c r="M381" s="249" t="s">
        <v>4582</v>
      </c>
      <c r="O381" s="65">
        <f>$BCH$1204</f>
        <v>1531.8999999999999</v>
      </c>
    </row>
    <row r="382" spans="1:15" s="61" customFormat="1" ht="15.75" customHeight="1">
      <c r="A382" s="371" t="s">
        <v>273</v>
      </c>
      <c r="B382" s="261" t="s">
        <v>2171</v>
      </c>
      <c r="C382" s="105"/>
      <c r="D382" s="321" t="s">
        <v>3893</v>
      </c>
      <c r="E382" s="204">
        <f>UCIRanking!B73</f>
        <v>59666.125000000058</v>
      </c>
      <c r="F382" s="204">
        <v>59796.937500000058</v>
      </c>
      <c r="G382" s="57">
        <f>SUM(E382-F382)</f>
        <v>-130.8125</v>
      </c>
      <c r="H382" s="313"/>
      <c r="I382" s="371" t="s">
        <v>273</v>
      </c>
      <c r="J382" s="261" t="s">
        <v>3837</v>
      </c>
      <c r="L382" t="s">
        <v>4101</v>
      </c>
      <c r="M382" s="249" t="s">
        <v>4560</v>
      </c>
      <c r="O382" s="65">
        <f>$AXL$1204</f>
        <v>1492.1000000000004</v>
      </c>
    </row>
    <row r="383" spans="1:15" s="61" customFormat="1" ht="15.75" customHeight="1">
      <c r="A383" s="371" t="s">
        <v>274</v>
      </c>
      <c r="B383" s="105" t="s">
        <v>644</v>
      </c>
      <c r="C383" s="9"/>
      <c r="D383" s="321" t="s">
        <v>3896</v>
      </c>
      <c r="E383" s="204">
        <f>UCIRanking!B108</f>
        <v>59579.274999999951</v>
      </c>
      <c r="F383" s="204">
        <v>59504.424999999952</v>
      </c>
      <c r="G383" s="57">
        <f>SUM(E383-F383)</f>
        <v>74.849999999998545</v>
      </c>
      <c r="H383" s="313"/>
      <c r="I383" s="371" t="s">
        <v>274</v>
      </c>
      <c r="J383" s="261" t="s">
        <v>3820</v>
      </c>
      <c r="L383" t="s">
        <v>4094</v>
      </c>
      <c r="M383" s="249" t="s">
        <v>4579</v>
      </c>
      <c r="O383" s="65">
        <f>$AVA$1204</f>
        <v>1485.5</v>
      </c>
    </row>
    <row r="384" spans="1:15" s="61" customFormat="1" ht="15.75" customHeight="1">
      <c r="A384" s="371" t="s">
        <v>275</v>
      </c>
      <c r="B384" s="104" t="s">
        <v>1277</v>
      </c>
      <c r="C384" s="105"/>
      <c r="D384" s="321" t="s">
        <v>3897</v>
      </c>
      <c r="E384" s="204">
        <f>UCIRanking!B19</f>
        <v>59575.424999999981</v>
      </c>
      <c r="F384" s="204">
        <v>59446.987499999981</v>
      </c>
      <c r="G384" s="57">
        <f>SUM(E384-F384)</f>
        <v>128.4375</v>
      </c>
      <c r="H384" s="313"/>
      <c r="I384" s="371" t="s">
        <v>275</v>
      </c>
      <c r="J384" s="261" t="s">
        <v>3836</v>
      </c>
      <c r="L384" t="s">
        <v>4096</v>
      </c>
      <c r="M384" s="249" t="s">
        <v>4582</v>
      </c>
      <c r="O384" s="65">
        <f>$AVS$1204</f>
        <v>1483.6000000000001</v>
      </c>
    </row>
    <row r="385" spans="1:41" s="61" customFormat="1" ht="15.75" customHeight="1">
      <c r="A385" s="371" t="s">
        <v>276</v>
      </c>
      <c r="B385" s="261" t="s">
        <v>15</v>
      </c>
      <c r="C385" s="9"/>
      <c r="D385" s="321" t="s">
        <v>3900</v>
      </c>
      <c r="E385" s="204">
        <f>UCIRanking!B46</f>
        <v>59095.48750000001</v>
      </c>
      <c r="F385" s="204">
        <v>58860.087500000001</v>
      </c>
      <c r="G385" s="57">
        <f>SUM(E385-F385)</f>
        <v>235.40000000000873</v>
      </c>
      <c r="H385" s="313"/>
      <c r="I385" s="371" t="s">
        <v>276</v>
      </c>
      <c r="J385" s="261" t="s">
        <v>3830</v>
      </c>
      <c r="L385" t="s">
        <v>4105</v>
      </c>
      <c r="M385" s="249" t="s">
        <v>4538</v>
      </c>
      <c r="O385" s="65">
        <f>$AYV$1204</f>
        <v>1482.8</v>
      </c>
    </row>
    <row r="386" spans="1:41" s="61" customFormat="1" ht="15.75" customHeight="1">
      <c r="A386" s="371" t="s">
        <v>602</v>
      </c>
      <c r="B386" s="105" t="s">
        <v>161</v>
      </c>
      <c r="C386" s="9"/>
      <c r="D386" s="321" t="s">
        <v>3901</v>
      </c>
      <c r="E386" s="204">
        <f>UCIRanking!B54</f>
        <v>59067.799999999981</v>
      </c>
      <c r="F386" s="204">
        <v>58713.874999999978</v>
      </c>
      <c r="G386" s="57">
        <f>SUM(E386-F386)</f>
        <v>353.92500000000291</v>
      </c>
      <c r="H386" s="313"/>
      <c r="I386" s="371" t="s">
        <v>602</v>
      </c>
      <c r="J386" s="261" t="s">
        <v>3844</v>
      </c>
      <c r="L386" t="s">
        <v>4097</v>
      </c>
      <c r="M386" s="249" t="s">
        <v>2616</v>
      </c>
      <c r="O386" s="65">
        <f>$AWB$1204</f>
        <v>1418.6</v>
      </c>
    </row>
    <row r="387" spans="1:41" s="61" customFormat="1" ht="15.75" customHeight="1">
      <c r="A387" s="371" t="s">
        <v>603</v>
      </c>
      <c r="B387" s="104" t="s">
        <v>1284</v>
      </c>
      <c r="C387" s="373"/>
      <c r="D387" s="321" t="s">
        <v>3898</v>
      </c>
      <c r="E387" s="204">
        <f>UCIRanking!B120</f>
        <v>58620.987499999996</v>
      </c>
      <c r="F387" s="204">
        <v>58775.124999999993</v>
      </c>
      <c r="G387" s="57">
        <f>SUM(E387-F387)</f>
        <v>-154.13749999999709</v>
      </c>
      <c r="H387" s="313"/>
      <c r="I387" s="371" t="s">
        <v>603</v>
      </c>
      <c r="J387" s="261" t="s">
        <v>3833</v>
      </c>
      <c r="L387" t="s">
        <v>4120</v>
      </c>
      <c r="M387" s="249" t="s">
        <v>4545</v>
      </c>
      <c r="O387" s="65">
        <f>$BEA$1204</f>
        <v>1396.9499999999998</v>
      </c>
    </row>
    <row r="388" spans="1:41" s="61" customFormat="1" ht="15.75" customHeight="1">
      <c r="A388" s="371" t="s">
        <v>604</v>
      </c>
      <c r="B388" s="261" t="s">
        <v>1593</v>
      </c>
      <c r="C388" s="105"/>
      <c r="D388" s="321" t="s">
        <v>3899</v>
      </c>
      <c r="E388" s="204">
        <f>UCIRanking!B85</f>
        <v>57662.150000000031</v>
      </c>
      <c r="F388" s="204">
        <v>58120.925000000025</v>
      </c>
      <c r="G388" s="57">
        <f>SUM(E388-F388)</f>
        <v>-458.77499999999418</v>
      </c>
      <c r="H388" s="313"/>
      <c r="I388" s="371" t="s">
        <v>604</v>
      </c>
      <c r="J388" s="261" t="s">
        <v>3835</v>
      </c>
      <c r="L388" t="s">
        <v>4091</v>
      </c>
      <c r="M388" s="249" t="s">
        <v>4529</v>
      </c>
      <c r="O388" s="65">
        <f>$ATZ$1204</f>
        <v>1103.3</v>
      </c>
    </row>
    <row r="389" spans="1:41" s="61" customFormat="1" ht="15.75" customHeight="1">
      <c r="A389" s="371" t="s">
        <v>606</v>
      </c>
      <c r="B389" s="105" t="s">
        <v>631</v>
      </c>
      <c r="C389" s="9"/>
      <c r="D389" s="321" t="s">
        <v>3902</v>
      </c>
      <c r="E389" s="204">
        <f>UCIRanking!B117</f>
        <v>57006.199999999961</v>
      </c>
      <c r="F389" s="204">
        <v>57023.387499999961</v>
      </c>
      <c r="G389" s="57">
        <f>SUM(E389-F389)</f>
        <v>-17.1875</v>
      </c>
      <c r="H389" s="313"/>
      <c r="I389" s="371" t="s">
        <v>606</v>
      </c>
      <c r="J389" s="261" t="s">
        <v>3841</v>
      </c>
      <c r="L389" t="s">
        <v>4121</v>
      </c>
      <c r="M389" s="249" t="s">
        <v>2615</v>
      </c>
      <c r="O389" s="65">
        <f>$BEJ$1204</f>
        <v>1066.7</v>
      </c>
    </row>
    <row r="390" spans="1:41" s="61" customFormat="1" ht="15.75" customHeight="1">
      <c r="A390" s="371" t="s">
        <v>612</v>
      </c>
      <c r="B390" s="261" t="s">
        <v>1666</v>
      </c>
      <c r="C390" s="105"/>
      <c r="D390" s="321" t="s">
        <v>3903</v>
      </c>
      <c r="E390" s="204">
        <f>UCIRanking!B130</f>
        <v>56811.900000000038</v>
      </c>
      <c r="F390" s="204">
        <v>56713.175000000047</v>
      </c>
      <c r="G390" s="57">
        <f>SUM(E390-F390)</f>
        <v>98.724999999991269</v>
      </c>
      <c r="I390" s="371" t="s">
        <v>612</v>
      </c>
      <c r="J390" s="261" t="s">
        <v>3821</v>
      </c>
      <c r="L390" t="s">
        <v>4099</v>
      </c>
      <c r="M390" s="249" t="s">
        <v>4529</v>
      </c>
      <c r="O390" s="65">
        <f>$AWT$1204</f>
        <v>1063.7</v>
      </c>
    </row>
    <row r="391" spans="1:41" s="61" customFormat="1" ht="15.75" customHeight="1">
      <c r="A391" s="371" t="s">
        <v>614</v>
      </c>
      <c r="B391" s="261" t="s">
        <v>1575</v>
      </c>
      <c r="C391" s="105"/>
      <c r="D391" s="321" t="s">
        <v>3904</v>
      </c>
      <c r="E391" s="204">
        <f>UCIRanking!B135</f>
        <v>56350.400000000009</v>
      </c>
      <c r="F391" s="204">
        <v>56373.825000000012</v>
      </c>
      <c r="G391" s="57">
        <f>SUM(E391-F391)</f>
        <v>-23.42500000000291</v>
      </c>
      <c r="H391" s="313"/>
      <c r="I391" s="371" t="s">
        <v>614</v>
      </c>
      <c r="J391" s="261" t="s">
        <v>3852</v>
      </c>
      <c r="L391" t="s">
        <v>4093</v>
      </c>
      <c r="M391" s="249" t="s">
        <v>2616</v>
      </c>
      <c r="O391" s="65">
        <f>$AUR$1204</f>
        <v>991.60000000000014</v>
      </c>
    </row>
    <row r="392" spans="1:41" s="61" customFormat="1" ht="15.75" customHeight="1">
      <c r="A392" s="371" t="s">
        <v>617</v>
      </c>
      <c r="B392" s="105" t="s">
        <v>620</v>
      </c>
      <c r="C392" s="9"/>
      <c r="D392" s="321" t="s">
        <v>3905</v>
      </c>
      <c r="E392" s="204">
        <f>UCIRanking!B172</f>
        <v>55896.737499999959</v>
      </c>
      <c r="F392" s="204">
        <v>55755.262499999968</v>
      </c>
      <c r="G392" s="57">
        <f>SUM(E392-F392)</f>
        <v>141.47499999999127</v>
      </c>
      <c r="H392" s="313"/>
      <c r="I392" s="371" t="s">
        <v>617</v>
      </c>
      <c r="J392" s="261" t="s">
        <v>3818</v>
      </c>
      <c r="L392" t="s">
        <v>3219</v>
      </c>
      <c r="M392" s="249" t="s">
        <v>2615</v>
      </c>
      <c r="O392" s="65">
        <f>$ARO$1204</f>
        <v>940.9</v>
      </c>
    </row>
    <row r="393" spans="1:41" s="61" customFormat="1" ht="15.75" customHeight="1">
      <c r="A393" s="371" t="s">
        <v>618</v>
      </c>
      <c r="B393" s="544" t="s">
        <v>1596</v>
      </c>
      <c r="C393" s="485"/>
      <c r="D393" s="543" t="s">
        <v>3908</v>
      </c>
      <c r="E393" s="204">
        <f>UCIRanking!B159</f>
        <v>55268.974999999991</v>
      </c>
      <c r="F393" s="204">
        <v>55103.562499999993</v>
      </c>
      <c r="G393" s="57">
        <f>SUM(E393-F393)</f>
        <v>165.41249999999854</v>
      </c>
      <c r="H393" s="313"/>
    </row>
    <row r="394" spans="1:41" s="61" customFormat="1" ht="15.75" customHeight="1">
      <c r="A394" s="371" t="s">
        <v>621</v>
      </c>
      <c r="B394" s="104" t="s">
        <v>1280</v>
      </c>
      <c r="C394" s="9"/>
      <c r="D394" s="321" t="s">
        <v>3907</v>
      </c>
      <c r="E394" s="204">
        <f>UCIRanking!B98</f>
        <v>55117.549999999996</v>
      </c>
      <c r="F394" s="204">
        <v>55103.19999999999</v>
      </c>
      <c r="G394" s="57">
        <f>SUM(E394-F394)</f>
        <v>14.350000000005821</v>
      </c>
      <c r="H394" s="313"/>
    </row>
    <row r="395" spans="1:41" s="61" customFormat="1" ht="15.75" customHeight="1">
      <c r="A395" s="488" t="s">
        <v>623</v>
      </c>
      <c r="B395" s="105" t="s">
        <v>179</v>
      </c>
      <c r="C395" s="105"/>
      <c r="D395" s="321" t="s">
        <v>3906</v>
      </c>
      <c r="E395" s="204">
        <f>UCIRanking!B160</f>
        <v>55080.225000000035</v>
      </c>
      <c r="F395" s="204">
        <v>54840.962500000023</v>
      </c>
      <c r="G395" s="57">
        <f>SUM(E395-F395)</f>
        <v>239.26250000001164</v>
      </c>
      <c r="H395" s="313"/>
      <c r="J395" s="121" t="s">
        <v>4151</v>
      </c>
      <c r="K395" s="7"/>
      <c r="L395" s="7"/>
      <c r="M395" s="7"/>
      <c r="N395" s="64"/>
      <c r="O395" s="3"/>
    </row>
    <row r="396" spans="1:41" s="61" customFormat="1" ht="15.75" customHeight="1">
      <c r="A396" s="371" t="s">
        <v>628</v>
      </c>
      <c r="B396" s="105" t="s">
        <v>637</v>
      </c>
      <c r="C396" s="105"/>
      <c r="D396" s="321" t="s">
        <v>3909</v>
      </c>
      <c r="E396" s="204">
        <f>UCIRanking!B21</f>
        <v>54339.737500000017</v>
      </c>
      <c r="F396" s="204">
        <v>54442.200000000012</v>
      </c>
      <c r="G396" s="57">
        <f>SUM(E396-F396)</f>
        <v>-102.46249999999418</v>
      </c>
      <c r="H396" s="313"/>
      <c r="J396" s="3"/>
      <c r="K396" s="3"/>
      <c r="L396" s="171" t="s">
        <v>4150</v>
      </c>
      <c r="M396" s="171" t="s">
        <v>1586</v>
      </c>
      <c r="N396" s="3"/>
      <c r="O396" s="19" t="s">
        <v>40</v>
      </c>
      <c r="P396" s="280" t="s">
        <v>4152</v>
      </c>
      <c r="Q396" s="280" t="s">
        <v>4153</v>
      </c>
      <c r="R396" s="280" t="s">
        <v>149</v>
      </c>
      <c r="S396" s="280" t="s">
        <v>4154</v>
      </c>
    </row>
    <row r="397" spans="1:41" s="61" customFormat="1" ht="15.75" customHeight="1">
      <c r="A397" s="371" t="s">
        <v>632</v>
      </c>
      <c r="B397" s="261" t="s">
        <v>1584</v>
      </c>
      <c r="C397" s="373"/>
      <c r="D397" s="321" t="s">
        <v>3912</v>
      </c>
      <c r="E397" s="204">
        <f>UCIRanking!B38</f>
        <v>54041.77499999998</v>
      </c>
      <c r="F397" s="204">
        <v>54007.499999999985</v>
      </c>
      <c r="G397" s="57">
        <f>SUM(E397-F397)</f>
        <v>34.274999999994179</v>
      </c>
      <c r="H397" s="313"/>
      <c r="I397" s="365" t="s">
        <v>0</v>
      </c>
      <c r="J397" s="105" t="s">
        <v>3149</v>
      </c>
      <c r="L397" t="s">
        <v>4083</v>
      </c>
      <c r="M397" s="76" t="s">
        <v>4556</v>
      </c>
      <c r="O397" s="9">
        <f>SUM(P397:S397)</f>
        <v>84</v>
      </c>
      <c r="P397" s="1">
        <v>3</v>
      </c>
      <c r="Q397" s="1">
        <v>12</v>
      </c>
      <c r="R397" s="1">
        <v>4</v>
      </c>
      <c r="S397" s="1">
        <v>65</v>
      </c>
      <c r="U397" s="366"/>
      <c r="W397" s="1">
        <v>1</v>
      </c>
      <c r="X397" s="1"/>
      <c r="Y397" s="261"/>
      <c r="AA397"/>
      <c r="AB397" s="249"/>
      <c r="AD397" s="9"/>
      <c r="AE397" s="355"/>
      <c r="AF397" s="356"/>
      <c r="AG397" s="356"/>
      <c r="AH397" s="1"/>
      <c r="AI397" s="261"/>
      <c r="AK397"/>
      <c r="AL397" s="249"/>
      <c r="AN397" s="9"/>
      <c r="AO397" s="1"/>
    </row>
    <row r="398" spans="1:41" s="61" customFormat="1" ht="15.75" customHeight="1">
      <c r="A398" s="371" t="s">
        <v>633</v>
      </c>
      <c r="B398" s="105" t="s">
        <v>2083</v>
      </c>
      <c r="C398" s="105"/>
      <c r="D398" s="321" t="s">
        <v>3910</v>
      </c>
      <c r="E398" s="204">
        <f>UCIRanking!B84</f>
        <v>53976.912500000013</v>
      </c>
      <c r="F398" s="204">
        <v>53927.48750000001</v>
      </c>
      <c r="G398" s="57">
        <f>SUM(E398-F398)</f>
        <v>49.42500000000291</v>
      </c>
      <c r="H398" s="313"/>
      <c r="I398" s="365" t="s">
        <v>2</v>
      </c>
      <c r="J398" s="372" t="s">
        <v>3168</v>
      </c>
      <c r="L398" t="s">
        <v>2614</v>
      </c>
      <c r="M398" s="76" t="s">
        <v>3228</v>
      </c>
      <c r="O398" s="9">
        <f>SUM(P398:S398)</f>
        <v>93</v>
      </c>
      <c r="P398" s="1">
        <v>10</v>
      </c>
      <c r="Q398" s="1">
        <v>2</v>
      </c>
      <c r="R398" s="1">
        <v>16</v>
      </c>
      <c r="S398" s="1">
        <v>65</v>
      </c>
      <c r="U398" s="366"/>
      <c r="W398" s="1">
        <v>2</v>
      </c>
      <c r="X398" s="1"/>
      <c r="Y398" s="104"/>
      <c r="AA398"/>
      <c r="AB398" s="249"/>
      <c r="AD398" s="9"/>
      <c r="AE398" s="355"/>
      <c r="AF398" s="356"/>
      <c r="AG398" s="356"/>
      <c r="AH398" s="1"/>
      <c r="AI398" s="104"/>
      <c r="AK398"/>
      <c r="AL398" s="249"/>
      <c r="AN398" s="9"/>
      <c r="AO398" s="1"/>
    </row>
    <row r="399" spans="1:41" s="61" customFormat="1" ht="15.75" customHeight="1">
      <c r="A399" s="371" t="s">
        <v>634</v>
      </c>
      <c r="B399" s="105" t="s">
        <v>2076</v>
      </c>
      <c r="C399" s="105"/>
      <c r="D399" s="321" t="s">
        <v>3913</v>
      </c>
      <c r="E399" s="204">
        <f>UCIRanking!B24</f>
        <v>53819.850000000006</v>
      </c>
      <c r="F399" s="204">
        <v>53204.325000000012</v>
      </c>
      <c r="G399" s="57">
        <f>SUM(E399-F399)</f>
        <v>615.52499999999418</v>
      </c>
      <c r="H399" s="313"/>
      <c r="I399" s="365" t="s">
        <v>3</v>
      </c>
      <c r="J399" s="261" t="s">
        <v>3840</v>
      </c>
      <c r="L399" t="s">
        <v>4116</v>
      </c>
      <c r="M399" s="76" t="s">
        <v>4534</v>
      </c>
      <c r="O399" s="9">
        <f>SUM(P399:S399)</f>
        <v>102</v>
      </c>
      <c r="P399" s="1">
        <v>14</v>
      </c>
      <c r="Q399" s="1">
        <v>22</v>
      </c>
      <c r="R399" s="1">
        <v>1</v>
      </c>
      <c r="S399" s="1">
        <v>65</v>
      </c>
      <c r="U399" s="366"/>
      <c r="W399" s="1">
        <v>3</v>
      </c>
      <c r="X399" s="1"/>
      <c r="Y399" s="261"/>
      <c r="AA399"/>
      <c r="AB399" s="249"/>
      <c r="AD399" s="9"/>
      <c r="AE399" s="355"/>
      <c r="AF399" s="356"/>
      <c r="AG399" s="356"/>
      <c r="AH399" s="1"/>
      <c r="AI399" s="261"/>
      <c r="AK399"/>
      <c r="AL399" s="249"/>
      <c r="AN399" s="9"/>
      <c r="AO399" s="1"/>
    </row>
    <row r="400" spans="1:41" s="61" customFormat="1" ht="15.75" customHeight="1">
      <c r="A400" s="371" t="s">
        <v>639</v>
      </c>
      <c r="B400" s="105" t="s">
        <v>648</v>
      </c>
      <c r="C400" s="105"/>
      <c r="D400" s="321" t="s">
        <v>3911</v>
      </c>
      <c r="E400" s="204">
        <f>UCIRanking!B145</f>
        <v>53741.200000000019</v>
      </c>
      <c r="F400" s="204">
        <v>53850.400000000016</v>
      </c>
      <c r="G400" s="57">
        <f>SUM(E400-F400)</f>
        <v>-109.19999999999709</v>
      </c>
      <c r="H400" s="313"/>
      <c r="I400" s="365" t="s">
        <v>5</v>
      </c>
      <c r="J400" s="105" t="s">
        <v>3160</v>
      </c>
      <c r="L400" t="s">
        <v>2142</v>
      </c>
      <c r="M400" s="76" t="s">
        <v>3227</v>
      </c>
      <c r="O400" s="9">
        <f>SUM(P400:S400)</f>
        <v>123</v>
      </c>
      <c r="P400" s="1">
        <v>17</v>
      </c>
      <c r="Q400" s="1">
        <v>30</v>
      </c>
      <c r="R400" s="1">
        <v>11</v>
      </c>
      <c r="S400" s="1">
        <v>65</v>
      </c>
      <c r="U400" s="366"/>
      <c r="W400" s="1">
        <v>4</v>
      </c>
      <c r="X400" s="1"/>
      <c r="Y400" s="260"/>
      <c r="AA400"/>
      <c r="AB400" s="249"/>
      <c r="AD400" s="9"/>
      <c r="AE400" s="355"/>
      <c r="AF400" s="356"/>
      <c r="AG400" s="356"/>
      <c r="AH400" s="1"/>
      <c r="AI400" s="260"/>
      <c r="AK400"/>
      <c r="AL400" s="249"/>
      <c r="AN400" s="9"/>
      <c r="AO400" s="1"/>
    </row>
    <row r="401" spans="1:41" s="61" customFormat="1" ht="15.75" customHeight="1">
      <c r="A401" s="371" t="s">
        <v>647</v>
      </c>
      <c r="B401" s="105" t="s">
        <v>2097</v>
      </c>
      <c r="C401" s="105"/>
      <c r="D401" s="321" t="s">
        <v>3914</v>
      </c>
      <c r="E401" s="204">
        <f>UCIRanking!B60</f>
        <v>52863.60000000002</v>
      </c>
      <c r="F401" s="204">
        <v>52733.375000000029</v>
      </c>
      <c r="G401" s="57">
        <f>SUM(E401-F401)</f>
        <v>130.22499999999127</v>
      </c>
      <c r="H401" s="313"/>
      <c r="I401" s="365" t="s">
        <v>7</v>
      </c>
      <c r="J401" s="261" t="s">
        <v>31</v>
      </c>
      <c r="L401" t="s">
        <v>2549</v>
      </c>
      <c r="M401" s="76" t="s">
        <v>2147</v>
      </c>
      <c r="O401" s="9">
        <f>SUM(P401:S401)</f>
        <v>131</v>
      </c>
      <c r="P401" s="1">
        <v>4</v>
      </c>
      <c r="Q401" s="1">
        <v>32</v>
      </c>
      <c r="R401" s="1">
        <v>30</v>
      </c>
      <c r="S401" s="1">
        <v>65</v>
      </c>
      <c r="U401" s="366"/>
      <c r="W401" s="1">
        <v>5</v>
      </c>
      <c r="X401" s="1"/>
      <c r="Y401" s="261"/>
      <c r="AA401"/>
      <c r="AB401" s="249"/>
      <c r="AD401" s="9"/>
      <c r="AE401" s="355"/>
      <c r="AF401" s="356"/>
      <c r="AG401" s="356"/>
      <c r="AH401" s="1"/>
      <c r="AI401" s="261"/>
      <c r="AK401"/>
      <c r="AL401" s="249"/>
      <c r="AN401" s="9"/>
      <c r="AO401" s="1"/>
    </row>
    <row r="402" spans="1:41" s="61" customFormat="1" ht="15.75" customHeight="1">
      <c r="A402" s="371" t="s">
        <v>651</v>
      </c>
      <c r="B402" s="105" t="s">
        <v>2082</v>
      </c>
      <c r="C402" s="105"/>
      <c r="D402" s="321" t="s">
        <v>3915</v>
      </c>
      <c r="E402" s="204">
        <f>UCIRanking!B88</f>
        <v>52547.362499999996</v>
      </c>
      <c r="F402" s="204">
        <v>52155.737499999996</v>
      </c>
      <c r="G402" s="57">
        <f>SUM(E402-F402)</f>
        <v>391.625</v>
      </c>
      <c r="H402" s="313"/>
      <c r="I402" s="365" t="s">
        <v>8</v>
      </c>
      <c r="J402" s="105" t="s">
        <v>2523</v>
      </c>
      <c r="L402" t="s">
        <v>2124</v>
      </c>
      <c r="M402" s="76" t="s">
        <v>2608</v>
      </c>
      <c r="O402" s="9">
        <f>SUM(P402:S402)</f>
        <v>136</v>
      </c>
      <c r="P402" s="1">
        <v>16</v>
      </c>
      <c r="Q402" s="1">
        <v>22</v>
      </c>
      <c r="R402" s="1">
        <v>33</v>
      </c>
      <c r="S402" s="1">
        <v>65</v>
      </c>
      <c r="U402" s="366"/>
      <c r="W402" s="1">
        <v>6</v>
      </c>
      <c r="X402" s="1"/>
      <c r="Y402" s="104"/>
      <c r="AA402"/>
      <c r="AB402" s="249"/>
      <c r="AD402" s="9"/>
      <c r="AE402" s="355"/>
      <c r="AF402" s="356"/>
      <c r="AG402" s="356"/>
      <c r="AH402" s="1"/>
      <c r="AI402" s="104"/>
      <c r="AK402"/>
      <c r="AL402" s="249"/>
      <c r="AN402" s="9"/>
      <c r="AO402" s="1"/>
    </row>
    <row r="403" spans="1:41" s="61" customFormat="1" ht="15.75" customHeight="1">
      <c r="A403" s="371" t="s">
        <v>652</v>
      </c>
      <c r="B403" s="104" t="s">
        <v>1281</v>
      </c>
      <c r="C403" s="373"/>
      <c r="D403" s="321" t="s">
        <v>3916</v>
      </c>
      <c r="E403" s="204">
        <f>UCIRanking!B7</f>
        <v>52298.987499999996</v>
      </c>
      <c r="F403" s="204">
        <v>51978.112499999996</v>
      </c>
      <c r="G403" s="57">
        <f>SUM(E403-F403)</f>
        <v>320.875</v>
      </c>
      <c r="H403" s="313"/>
      <c r="I403" s="365" t="s">
        <v>10</v>
      </c>
      <c r="J403" s="261" t="s">
        <v>3855</v>
      </c>
      <c r="L403" t="s">
        <v>4108</v>
      </c>
      <c r="M403" s="76" t="s">
        <v>4554</v>
      </c>
      <c r="O403" s="9">
        <f>SUM(P403:S403)</f>
        <v>139</v>
      </c>
      <c r="P403" s="1">
        <v>2</v>
      </c>
      <c r="Q403" s="1">
        <v>17</v>
      </c>
      <c r="R403" s="1">
        <v>55</v>
      </c>
      <c r="S403" s="1">
        <v>65</v>
      </c>
      <c r="U403" s="366"/>
      <c r="W403" s="1">
        <v>7</v>
      </c>
      <c r="X403" s="1"/>
      <c r="Y403" s="105"/>
      <c r="AA403"/>
      <c r="AB403" s="249"/>
      <c r="AD403" s="9"/>
      <c r="AE403" s="355"/>
      <c r="AF403" s="356"/>
      <c r="AG403" s="356"/>
      <c r="AH403" s="1"/>
      <c r="AI403" s="105"/>
      <c r="AK403"/>
      <c r="AL403" s="249"/>
      <c r="AN403" s="9"/>
      <c r="AO403" s="1"/>
    </row>
    <row r="404" spans="1:41" s="61" customFormat="1" ht="15.75" customHeight="1">
      <c r="A404" s="371" t="s">
        <v>653</v>
      </c>
      <c r="B404" s="105" t="s">
        <v>2090</v>
      </c>
      <c r="C404" s="105"/>
      <c r="D404" s="321" t="s">
        <v>3917</v>
      </c>
      <c r="E404" s="204">
        <f>UCIRanking!B116</f>
        <v>52265.162499999991</v>
      </c>
      <c r="F404" s="204">
        <v>52136.712499999994</v>
      </c>
      <c r="G404" s="57">
        <f>SUM(E404-F404)</f>
        <v>128.44999999999709</v>
      </c>
      <c r="H404" s="313"/>
      <c r="I404" s="365" t="s">
        <v>12</v>
      </c>
      <c r="J404" s="105" t="s">
        <v>2090</v>
      </c>
      <c r="L404" t="s">
        <v>2576</v>
      </c>
      <c r="M404" s="76" t="s">
        <v>3226</v>
      </c>
      <c r="O404" s="9">
        <f>SUM(P404:S404)</f>
        <v>147</v>
      </c>
      <c r="P404" s="1">
        <v>18</v>
      </c>
      <c r="Q404" s="1">
        <v>41</v>
      </c>
      <c r="R404" s="1">
        <v>23</v>
      </c>
      <c r="S404" s="1">
        <v>65</v>
      </c>
      <c r="U404" s="366"/>
      <c r="W404" s="1">
        <v>8</v>
      </c>
      <c r="X404" s="1"/>
      <c r="Y404" s="261"/>
      <c r="AA404"/>
      <c r="AB404" s="249"/>
      <c r="AD404" s="9"/>
      <c r="AE404" s="355"/>
      <c r="AF404" s="356"/>
      <c r="AG404" s="356"/>
      <c r="AH404" s="1"/>
      <c r="AI404" s="261"/>
      <c r="AK404"/>
      <c r="AL404" s="249"/>
      <c r="AN404" s="9"/>
      <c r="AO404" s="1"/>
    </row>
    <row r="405" spans="1:41" s="61" customFormat="1" ht="15.75" customHeight="1">
      <c r="A405" s="371" t="s">
        <v>658</v>
      </c>
      <c r="B405" s="261" t="s">
        <v>23</v>
      </c>
      <c r="C405" s="176"/>
      <c r="D405" s="321" t="s">
        <v>3918</v>
      </c>
      <c r="E405" s="204">
        <f>UCIRanking!B91</f>
        <v>51837.13749999999</v>
      </c>
      <c r="F405" s="204">
        <v>51734.19999999999</v>
      </c>
      <c r="G405" s="57">
        <f>SUM(E405-F405)</f>
        <v>102.9375</v>
      </c>
      <c r="H405" s="313"/>
      <c r="I405" s="365" t="s">
        <v>14</v>
      </c>
      <c r="J405" s="260" t="s">
        <v>3173</v>
      </c>
      <c r="L405" t="s">
        <v>4087</v>
      </c>
      <c r="M405" s="76" t="s">
        <v>2611</v>
      </c>
      <c r="O405" s="9">
        <f>SUM(P405:S405)</f>
        <v>147</v>
      </c>
      <c r="P405" s="1">
        <v>60</v>
      </c>
      <c r="Q405" s="1">
        <v>9</v>
      </c>
      <c r="R405" s="1">
        <v>13</v>
      </c>
      <c r="S405" s="1">
        <v>65</v>
      </c>
      <c r="U405" s="366"/>
      <c r="W405" s="1">
        <v>9</v>
      </c>
      <c r="X405" s="1"/>
      <c r="Y405" s="261"/>
      <c r="AA405"/>
      <c r="AB405" s="249"/>
      <c r="AD405" s="9"/>
      <c r="AE405" s="355"/>
      <c r="AF405" s="356"/>
      <c r="AG405" s="356"/>
      <c r="AH405" s="1"/>
      <c r="AI405" s="261"/>
      <c r="AK405"/>
      <c r="AL405" s="249"/>
      <c r="AN405" s="9"/>
      <c r="AO405" s="1"/>
    </row>
    <row r="406" spans="1:41" s="61" customFormat="1" ht="15.75" customHeight="1">
      <c r="A406" s="371" t="s">
        <v>659</v>
      </c>
      <c r="B406" s="105" t="s">
        <v>2075</v>
      </c>
      <c r="C406" s="105"/>
      <c r="D406" s="321" t="s">
        <v>3919</v>
      </c>
      <c r="E406" s="204">
        <f>UCIRanking!B12</f>
        <v>50832.187500000015</v>
      </c>
      <c r="F406" s="204">
        <v>50797.862500000017</v>
      </c>
      <c r="G406" s="57">
        <f>SUM(E406-F406)</f>
        <v>34.32499999999709</v>
      </c>
      <c r="H406" s="313"/>
      <c r="I406" s="365" t="s">
        <v>16</v>
      </c>
      <c r="J406" s="105" t="s">
        <v>2092</v>
      </c>
      <c r="L406" t="s">
        <v>3209</v>
      </c>
      <c r="M406" s="76" t="s">
        <v>2609</v>
      </c>
      <c r="O406" s="9">
        <f>SUM(P406:S406)</f>
        <v>153</v>
      </c>
      <c r="P406" s="1">
        <v>69</v>
      </c>
      <c r="Q406" s="1">
        <v>11</v>
      </c>
      <c r="R406" s="1">
        <v>8</v>
      </c>
      <c r="S406" s="1">
        <v>65</v>
      </c>
      <c r="U406" s="366"/>
      <c r="W406" s="1">
        <v>10</v>
      </c>
      <c r="X406" s="1"/>
      <c r="Y406" s="261"/>
      <c r="AA406"/>
      <c r="AB406" s="249"/>
      <c r="AD406" s="9"/>
      <c r="AE406" s="355"/>
      <c r="AF406" s="356"/>
      <c r="AG406" s="356"/>
      <c r="AH406" s="1"/>
      <c r="AI406" s="261"/>
      <c r="AK406"/>
      <c r="AL406" s="249"/>
      <c r="AN406" s="9"/>
      <c r="AO406" s="1"/>
    </row>
    <row r="407" spans="1:41" s="61" customFormat="1" ht="15.75" customHeight="1">
      <c r="A407" s="371" t="s">
        <v>660</v>
      </c>
      <c r="B407" s="105" t="s">
        <v>661</v>
      </c>
      <c r="C407" s="9"/>
      <c r="D407" s="321" t="s">
        <v>3920</v>
      </c>
      <c r="E407" s="204">
        <f>UCIRanking!B76</f>
        <v>50803.387499999997</v>
      </c>
      <c r="F407" s="204">
        <v>50816.25</v>
      </c>
      <c r="G407" s="57">
        <f>SUM(E407-F407)</f>
        <v>-12.86250000000291</v>
      </c>
      <c r="H407" s="313"/>
      <c r="I407" s="365" t="s">
        <v>18</v>
      </c>
      <c r="J407" s="261" t="s">
        <v>1587</v>
      </c>
      <c r="L407" t="s">
        <v>2548</v>
      </c>
      <c r="M407" s="76" t="s">
        <v>2605</v>
      </c>
      <c r="O407" s="9">
        <f>SUM(P407:S407)</f>
        <v>154</v>
      </c>
      <c r="P407" s="1">
        <v>38</v>
      </c>
      <c r="Q407" s="1">
        <v>30</v>
      </c>
      <c r="R407" s="1">
        <v>21</v>
      </c>
      <c r="S407" s="1">
        <v>65</v>
      </c>
      <c r="U407" s="366"/>
      <c r="W407" s="1">
        <v>11</v>
      </c>
      <c r="X407" s="1"/>
      <c r="Y407" s="260"/>
      <c r="AA407"/>
      <c r="AB407" s="249"/>
      <c r="AD407" s="9"/>
      <c r="AE407" s="355"/>
      <c r="AF407" s="356"/>
      <c r="AG407" s="356"/>
      <c r="AH407" s="1"/>
      <c r="AI407" s="260"/>
      <c r="AK407"/>
      <c r="AL407" s="249"/>
      <c r="AN407" s="9"/>
      <c r="AO407" s="1"/>
    </row>
    <row r="408" spans="1:41" s="61" customFormat="1" ht="15.75" customHeight="1">
      <c r="A408" s="371" t="s">
        <v>662</v>
      </c>
      <c r="B408" s="105" t="s">
        <v>152</v>
      </c>
      <c r="C408" s="9"/>
      <c r="D408" s="321" t="s">
        <v>3922</v>
      </c>
      <c r="E408" s="204">
        <f>UCIRanking!B25</f>
        <v>50475.612500000039</v>
      </c>
      <c r="F408" s="204">
        <v>50704.737500000039</v>
      </c>
      <c r="G408" s="57">
        <f>SUM(E408-F408)</f>
        <v>-229.125</v>
      </c>
      <c r="H408" s="313"/>
      <c r="I408" s="365" t="s">
        <v>20</v>
      </c>
      <c r="J408" s="261" t="s">
        <v>1</v>
      </c>
      <c r="L408" t="s">
        <v>2575</v>
      </c>
      <c r="M408" s="76" t="s">
        <v>4579</v>
      </c>
      <c r="O408" s="9">
        <f>SUM(P408:S408)</f>
        <v>161</v>
      </c>
      <c r="P408" s="1">
        <v>81</v>
      </c>
      <c r="Q408" s="1">
        <v>13</v>
      </c>
      <c r="R408" s="1">
        <v>2</v>
      </c>
      <c r="S408" s="1">
        <v>65</v>
      </c>
      <c r="U408" s="366"/>
      <c r="W408" s="1">
        <v>12</v>
      </c>
      <c r="X408" s="1"/>
      <c r="Y408" s="105"/>
      <c r="AA408"/>
      <c r="AB408" s="249"/>
      <c r="AD408" s="9"/>
      <c r="AE408" s="355"/>
      <c r="AF408" s="356"/>
      <c r="AG408" s="356"/>
      <c r="AH408" s="1"/>
      <c r="AI408" s="105"/>
      <c r="AK408"/>
      <c r="AL408" s="249"/>
      <c r="AN408" s="9"/>
      <c r="AO408" s="1"/>
    </row>
    <row r="409" spans="1:41" s="61" customFormat="1" ht="15.75" customHeight="1">
      <c r="A409" s="371" t="s">
        <v>663</v>
      </c>
      <c r="B409" s="105" t="s">
        <v>2092</v>
      </c>
      <c r="C409" s="105"/>
      <c r="D409" s="321" t="s">
        <v>3921</v>
      </c>
      <c r="E409" s="204">
        <f>UCIRanking!B28</f>
        <v>50455.375000000007</v>
      </c>
      <c r="F409" s="204">
        <v>50467.500000000007</v>
      </c>
      <c r="G409" s="57">
        <f>SUM(E409-F409)</f>
        <v>-12.125</v>
      </c>
      <c r="H409" s="313"/>
      <c r="I409" s="365" t="s">
        <v>22</v>
      </c>
      <c r="J409" s="260" t="s">
        <v>143</v>
      </c>
      <c r="L409" t="s">
        <v>2545</v>
      </c>
      <c r="M409" s="76" t="s">
        <v>4571</v>
      </c>
      <c r="O409" s="9">
        <f>SUM(P409:S409)</f>
        <v>165</v>
      </c>
      <c r="P409" s="1">
        <v>11</v>
      </c>
      <c r="Q409" s="1">
        <v>6</v>
      </c>
      <c r="R409" s="1">
        <v>83</v>
      </c>
      <c r="S409" s="1">
        <v>65</v>
      </c>
      <c r="U409" s="366"/>
      <c r="W409" s="1">
        <v>13</v>
      </c>
      <c r="X409" s="1"/>
      <c r="Y409" s="105"/>
      <c r="AA409"/>
      <c r="AB409" s="249"/>
      <c r="AD409" s="9"/>
      <c r="AE409" s="355"/>
      <c r="AF409" s="356"/>
      <c r="AG409" s="356"/>
      <c r="AH409" s="1"/>
      <c r="AI409" s="105"/>
      <c r="AK409"/>
      <c r="AL409" s="249"/>
      <c r="AN409" s="9"/>
      <c r="AO409" s="1"/>
    </row>
    <row r="410" spans="1:41" s="61" customFormat="1" ht="15.75" customHeight="1">
      <c r="A410" s="371" t="s">
        <v>664</v>
      </c>
      <c r="B410" s="105" t="s">
        <v>2080</v>
      </c>
      <c r="C410" s="105"/>
      <c r="D410" s="321" t="s">
        <v>3924</v>
      </c>
      <c r="E410" s="204">
        <f>UCIRanking!B65</f>
        <v>48949.250000000007</v>
      </c>
      <c r="F410" s="204">
        <v>48746.61250000001</v>
      </c>
      <c r="G410" s="57">
        <f>SUM(E410-F410)</f>
        <v>202.63749999999709</v>
      </c>
      <c r="H410" s="313"/>
      <c r="I410" s="365" t="s">
        <v>24</v>
      </c>
      <c r="J410" s="261" t="s">
        <v>1596</v>
      </c>
      <c r="L410" t="s">
        <v>2588</v>
      </c>
      <c r="M410" s="76" t="s">
        <v>4551</v>
      </c>
      <c r="O410" s="9">
        <f>SUM(P410:S410)</f>
        <v>170</v>
      </c>
      <c r="P410" s="1">
        <v>7</v>
      </c>
      <c r="Q410" s="1">
        <v>63</v>
      </c>
      <c r="R410" s="1">
        <v>35</v>
      </c>
      <c r="S410" s="1">
        <v>65</v>
      </c>
      <c r="U410" s="366"/>
      <c r="W410" s="1">
        <v>14</v>
      </c>
      <c r="X410" s="1"/>
      <c r="Y410" s="104"/>
      <c r="AA410"/>
      <c r="AB410" s="249"/>
      <c r="AD410" s="9"/>
      <c r="AE410" s="355"/>
      <c r="AF410" s="356"/>
      <c r="AG410" s="356"/>
      <c r="AH410" s="1"/>
      <c r="AI410" s="104"/>
      <c r="AK410"/>
      <c r="AL410" s="249"/>
      <c r="AN410" s="9"/>
      <c r="AO410" s="1"/>
    </row>
    <row r="411" spans="1:41" s="61" customFormat="1" ht="15.75" customHeight="1">
      <c r="A411" s="371" t="s">
        <v>667</v>
      </c>
      <c r="B411" s="105" t="s">
        <v>2095</v>
      </c>
      <c r="C411" s="105"/>
      <c r="D411" s="321" t="s">
        <v>3925</v>
      </c>
      <c r="E411" s="204">
        <f>UCIRanking!B163</f>
        <v>48621.712500000038</v>
      </c>
      <c r="F411" s="204">
        <v>48594.425000000039</v>
      </c>
      <c r="G411" s="57">
        <f>SUM(E411-F411)</f>
        <v>27.287499999998545</v>
      </c>
      <c r="H411" s="313"/>
      <c r="I411" s="365" t="s">
        <v>26</v>
      </c>
      <c r="J411" s="105" t="s">
        <v>629</v>
      </c>
      <c r="L411" t="s">
        <v>2540</v>
      </c>
      <c r="M411" s="76" t="s">
        <v>4552</v>
      </c>
      <c r="O411" s="9">
        <f>SUM(P411:S411)</f>
        <v>171</v>
      </c>
      <c r="P411" s="1">
        <v>1</v>
      </c>
      <c r="Q411" s="1">
        <v>98</v>
      </c>
      <c r="R411" s="1">
        <v>7</v>
      </c>
      <c r="S411" s="1">
        <v>65</v>
      </c>
      <c r="U411" s="366"/>
      <c r="W411" s="1">
        <v>15</v>
      </c>
      <c r="X411" s="1"/>
      <c r="Y411" s="105"/>
      <c r="AA411"/>
      <c r="AB411" s="249"/>
      <c r="AD411" s="9"/>
      <c r="AE411" s="355"/>
      <c r="AF411" s="356"/>
      <c r="AG411" s="356"/>
      <c r="AH411" s="1"/>
      <c r="AI411" s="105"/>
      <c r="AK411"/>
      <c r="AL411" s="249"/>
      <c r="AN411" s="9"/>
      <c r="AO411" s="1"/>
    </row>
    <row r="412" spans="1:41" s="61" customFormat="1" ht="15.75" customHeight="1">
      <c r="A412" s="366" t="s">
        <v>726</v>
      </c>
      <c r="B412" s="105" t="s">
        <v>630</v>
      </c>
      <c r="C412" s="9"/>
      <c r="D412" s="321" t="s">
        <v>3926</v>
      </c>
      <c r="E412" s="204">
        <f>UCIRanking!B89</f>
        <v>48574.062500000029</v>
      </c>
      <c r="F412" s="204">
        <v>48978.987500000032</v>
      </c>
      <c r="G412" s="57">
        <f>SUM(E412-F412)</f>
        <v>-404.92500000000291</v>
      </c>
      <c r="H412" s="313"/>
      <c r="I412" s="365" t="s">
        <v>28</v>
      </c>
      <c r="J412" s="105" t="s">
        <v>2512</v>
      </c>
      <c r="L412" t="s">
        <v>2598</v>
      </c>
      <c r="M412" s="76" t="s">
        <v>3227</v>
      </c>
      <c r="O412" s="9">
        <f>SUM(P412:S412)</f>
        <v>171</v>
      </c>
      <c r="P412" s="1">
        <v>5</v>
      </c>
      <c r="Q412" s="1">
        <v>98</v>
      </c>
      <c r="R412" s="1">
        <v>3</v>
      </c>
      <c r="S412" s="1">
        <v>65</v>
      </c>
      <c r="U412" s="366"/>
      <c r="W412" s="1">
        <v>16</v>
      </c>
      <c r="X412" s="1"/>
      <c r="Y412" s="105"/>
      <c r="AA412"/>
      <c r="AB412" s="249"/>
      <c r="AD412" s="9"/>
      <c r="AE412" s="355"/>
      <c r="AF412" s="356"/>
      <c r="AG412" s="356"/>
      <c r="AH412" s="1"/>
      <c r="AI412" s="105"/>
      <c r="AK412"/>
      <c r="AL412" s="249"/>
      <c r="AN412" s="9"/>
      <c r="AO412" s="1"/>
    </row>
    <row r="413" spans="1:41" s="61" customFormat="1" ht="15.75" customHeight="1">
      <c r="A413" s="366" t="s">
        <v>727</v>
      </c>
      <c r="B413" s="105" t="s">
        <v>2078</v>
      </c>
      <c r="C413" s="105"/>
      <c r="D413" s="321" t="s">
        <v>3927</v>
      </c>
      <c r="E413" s="204">
        <f>UCIRanking!B104</f>
        <v>48473.875000000029</v>
      </c>
      <c r="F413" s="204">
        <v>48352.487500000032</v>
      </c>
      <c r="G413" s="57">
        <f>SUM(E413-F413)</f>
        <v>121.38749999999709</v>
      </c>
      <c r="H413" s="313"/>
      <c r="I413" s="365" t="s">
        <v>30</v>
      </c>
      <c r="J413" s="105" t="s">
        <v>141</v>
      </c>
      <c r="L413" t="s">
        <v>2539</v>
      </c>
      <c r="M413" s="76" t="s">
        <v>2147</v>
      </c>
      <c r="O413" s="9">
        <f>SUM(P413:S413)</f>
        <v>173</v>
      </c>
      <c r="P413" s="1">
        <v>20</v>
      </c>
      <c r="Q413" s="1">
        <v>32</v>
      </c>
      <c r="R413" s="1">
        <v>56</v>
      </c>
      <c r="S413" s="1">
        <v>65</v>
      </c>
      <c r="U413" s="366"/>
      <c r="W413" s="1">
        <v>17</v>
      </c>
      <c r="X413" s="1"/>
      <c r="Y413" s="105"/>
      <c r="AA413"/>
      <c r="AB413" s="249"/>
      <c r="AD413" s="9"/>
      <c r="AE413" s="355"/>
      <c r="AF413" s="356"/>
      <c r="AG413" s="356"/>
      <c r="AH413" s="1"/>
      <c r="AI413" s="105"/>
      <c r="AK413"/>
      <c r="AL413" s="249"/>
      <c r="AN413" s="9"/>
      <c r="AO413" s="1"/>
    </row>
    <row r="414" spans="1:41" s="61" customFormat="1" ht="15.75" customHeight="1">
      <c r="A414" s="366" t="s">
        <v>728</v>
      </c>
      <c r="B414" s="105" t="s">
        <v>2089</v>
      </c>
      <c r="C414" s="105"/>
      <c r="D414" s="321" t="s">
        <v>3923</v>
      </c>
      <c r="E414" s="204">
        <f>UCIRanking!B199</f>
        <v>48311.575000000033</v>
      </c>
      <c r="F414" s="204">
        <v>48677.275000000031</v>
      </c>
      <c r="G414" s="57">
        <f>SUM(E414-F414)</f>
        <v>-365.69999999999709</v>
      </c>
      <c r="H414" s="313"/>
      <c r="I414" s="365" t="s">
        <v>32</v>
      </c>
      <c r="J414" s="260" t="s">
        <v>3172</v>
      </c>
      <c r="L414" t="s">
        <v>4085</v>
      </c>
      <c r="M414" s="76" t="s">
        <v>4559</v>
      </c>
      <c r="O414" s="9">
        <f>SUM(P414:S414)</f>
        <v>174</v>
      </c>
      <c r="P414" s="1">
        <v>65</v>
      </c>
      <c r="Q414" s="1">
        <v>22</v>
      </c>
      <c r="R414" s="1">
        <v>22</v>
      </c>
      <c r="S414" s="1">
        <v>65</v>
      </c>
      <c r="U414" s="366"/>
      <c r="W414" s="1">
        <v>18</v>
      </c>
      <c r="X414" s="1"/>
      <c r="Y414" s="261"/>
      <c r="AA414"/>
      <c r="AB414" s="249"/>
      <c r="AD414" s="9"/>
      <c r="AE414" s="355"/>
      <c r="AF414" s="356"/>
      <c r="AG414" s="356"/>
      <c r="AH414" s="1"/>
      <c r="AI414" s="261"/>
      <c r="AK414"/>
      <c r="AL414" s="249"/>
      <c r="AN414" s="9"/>
      <c r="AO414" s="1"/>
    </row>
    <row r="415" spans="1:41" s="61" customFormat="1" ht="15.75" customHeight="1">
      <c r="A415" s="366" t="s">
        <v>729</v>
      </c>
      <c r="B415" s="105" t="s">
        <v>2519</v>
      </c>
      <c r="C415" s="105"/>
      <c r="D415" s="321" t="s">
        <v>3928</v>
      </c>
      <c r="E415" s="204">
        <f>UCIRanking!B118</f>
        <v>47258.212500000016</v>
      </c>
      <c r="F415" s="204">
        <v>46903.687500000015</v>
      </c>
      <c r="G415" s="57">
        <f>SUM(E415-F415)</f>
        <v>354.52500000000146</v>
      </c>
      <c r="H415" s="313"/>
      <c r="I415" s="365" t="s">
        <v>34</v>
      </c>
      <c r="J415" s="261" t="s">
        <v>3829</v>
      </c>
      <c r="L415" t="s">
        <v>4100</v>
      </c>
      <c r="M415" s="76" t="s">
        <v>4554</v>
      </c>
      <c r="O415" s="9">
        <f>SUM(P415:S415)</f>
        <v>180</v>
      </c>
      <c r="P415" s="1">
        <v>22</v>
      </c>
      <c r="Q415" s="1">
        <v>32</v>
      </c>
      <c r="R415" s="1">
        <v>61</v>
      </c>
      <c r="S415" s="1">
        <v>65</v>
      </c>
      <c r="U415" s="366"/>
      <c r="W415" s="1">
        <v>19</v>
      </c>
      <c r="X415" s="1"/>
      <c r="Y415" s="105"/>
      <c r="AA415"/>
      <c r="AB415" s="249"/>
      <c r="AD415" s="9"/>
      <c r="AE415" s="355"/>
      <c r="AF415" s="356"/>
      <c r="AG415" s="356"/>
      <c r="AH415" s="1"/>
      <c r="AI415" s="105"/>
      <c r="AK415"/>
      <c r="AL415" s="249"/>
      <c r="AN415" s="9"/>
      <c r="AO415" s="1"/>
    </row>
    <row r="416" spans="1:41" s="61" customFormat="1" ht="15.75" customHeight="1">
      <c r="A416" s="366" t="s">
        <v>730</v>
      </c>
      <c r="B416" s="105" t="s">
        <v>655</v>
      </c>
      <c r="C416" s="105"/>
      <c r="D416" s="321" t="s">
        <v>3930</v>
      </c>
      <c r="E416" s="204">
        <f>UCIRanking!B141</f>
        <v>46738.499999999978</v>
      </c>
      <c r="F416" s="204">
        <v>46682.149999999987</v>
      </c>
      <c r="G416" s="57">
        <f>SUM(E416-F416)</f>
        <v>56.349999999991269</v>
      </c>
      <c r="H416" s="313"/>
      <c r="I416" s="365" t="s">
        <v>36</v>
      </c>
      <c r="J416" s="105" t="s">
        <v>655</v>
      </c>
      <c r="L416" t="s">
        <v>2587</v>
      </c>
      <c r="M416" s="76" t="s">
        <v>4564</v>
      </c>
      <c r="O416" s="9">
        <f>SUM(P416:S416)</f>
        <v>180</v>
      </c>
      <c r="P416" s="1">
        <v>56</v>
      </c>
      <c r="Q416" s="1">
        <v>53</v>
      </c>
      <c r="R416" s="1">
        <v>6</v>
      </c>
      <c r="S416" s="1">
        <v>65</v>
      </c>
      <c r="U416" s="366"/>
      <c r="W416" s="1">
        <v>20</v>
      </c>
      <c r="X416" s="1"/>
      <c r="Y416" s="105"/>
      <c r="AA416"/>
      <c r="AB416" s="249"/>
      <c r="AD416" s="9"/>
      <c r="AE416" s="355"/>
      <c r="AF416" s="356"/>
      <c r="AG416" s="356"/>
      <c r="AH416" s="1"/>
      <c r="AI416" s="105"/>
      <c r="AK416"/>
      <c r="AL416" s="249"/>
      <c r="AN416" s="9"/>
      <c r="AO416" s="1"/>
    </row>
    <row r="417" spans="1:41" s="61" customFormat="1" ht="15.75" customHeight="1">
      <c r="A417" s="366" t="s">
        <v>731</v>
      </c>
      <c r="B417" s="105" t="s">
        <v>2508</v>
      </c>
      <c r="C417" s="105"/>
      <c r="D417" s="321" t="s">
        <v>3931</v>
      </c>
      <c r="E417" s="204">
        <f>UCIRanking!B93</f>
        <v>46337.025000000001</v>
      </c>
      <c r="F417" s="204">
        <v>45930.612500000003</v>
      </c>
      <c r="G417" s="57">
        <f>SUM(E417-F417)</f>
        <v>406.41249999999854</v>
      </c>
      <c r="I417" s="365" t="s">
        <v>38</v>
      </c>
      <c r="J417" s="261" t="s">
        <v>17</v>
      </c>
      <c r="L417" t="s">
        <v>2538</v>
      </c>
      <c r="M417" s="76" t="s">
        <v>4531</v>
      </c>
      <c r="O417" s="9">
        <f>SUM(P417:S417)</f>
        <v>185</v>
      </c>
      <c r="P417" s="1">
        <v>23</v>
      </c>
      <c r="Q417" s="1">
        <v>22</v>
      </c>
      <c r="R417" s="1">
        <v>75</v>
      </c>
      <c r="S417" s="1">
        <v>65</v>
      </c>
      <c r="U417" s="366"/>
      <c r="W417" s="1">
        <v>21</v>
      </c>
      <c r="X417" s="1"/>
      <c r="Y417" s="261"/>
      <c r="AA417"/>
      <c r="AB417" s="249"/>
      <c r="AD417" s="9"/>
      <c r="AE417" s="355"/>
      <c r="AF417" s="356"/>
      <c r="AG417" s="356"/>
      <c r="AH417" s="1"/>
      <c r="AI417" s="261"/>
      <c r="AK417"/>
      <c r="AL417" s="249"/>
      <c r="AN417" s="9"/>
      <c r="AO417" s="1"/>
    </row>
    <row r="418" spans="1:41" s="61" customFormat="1" ht="15.75" customHeight="1">
      <c r="A418" s="366" t="s">
        <v>732</v>
      </c>
      <c r="B418" s="105" t="s">
        <v>2515</v>
      </c>
      <c r="C418" s="105"/>
      <c r="D418" s="321" t="s">
        <v>3932</v>
      </c>
      <c r="E418" s="204">
        <f>UCIRanking!B58</f>
        <v>46196.98750000001</v>
      </c>
      <c r="F418" s="204">
        <v>45596.987500000003</v>
      </c>
      <c r="G418" s="57">
        <f>SUM(E418-F418)</f>
        <v>600.00000000000728</v>
      </c>
      <c r="I418" s="365" t="s">
        <v>145</v>
      </c>
      <c r="J418" s="105" t="s">
        <v>154</v>
      </c>
      <c r="L418" t="s">
        <v>2547</v>
      </c>
      <c r="M418" s="76" t="s">
        <v>2605</v>
      </c>
      <c r="O418" s="9">
        <f>SUM(P418:S418)</f>
        <v>186</v>
      </c>
      <c r="P418" s="1">
        <v>49</v>
      </c>
      <c r="Q418" s="1">
        <v>63</v>
      </c>
      <c r="R418" s="1">
        <v>9</v>
      </c>
      <c r="S418" s="1">
        <v>65</v>
      </c>
      <c r="U418" s="366"/>
      <c r="W418" s="1">
        <v>22</v>
      </c>
      <c r="X418" s="1"/>
      <c r="Y418" s="260"/>
      <c r="AA418"/>
      <c r="AB418" s="249"/>
      <c r="AD418" s="9"/>
      <c r="AE418" s="355"/>
      <c r="AF418" s="356"/>
      <c r="AG418" s="356"/>
      <c r="AH418" s="1"/>
      <c r="AI418" s="260"/>
      <c r="AK418"/>
      <c r="AL418" s="249"/>
      <c r="AN418" s="9"/>
      <c r="AO418" s="1"/>
    </row>
    <row r="419" spans="1:41" s="61" customFormat="1" ht="15.75" customHeight="1">
      <c r="A419" s="366" t="s">
        <v>733</v>
      </c>
      <c r="B419" s="105" t="s">
        <v>2524</v>
      </c>
      <c r="C419" s="105"/>
      <c r="D419" s="321" t="s">
        <v>3934</v>
      </c>
      <c r="E419" s="204">
        <f>UCIRanking!B170</f>
        <v>45890.499999999985</v>
      </c>
      <c r="F419" s="204">
        <v>45451.82499999999</v>
      </c>
      <c r="G419" s="57">
        <f>SUM(E419-F419)</f>
        <v>438.67499999999563</v>
      </c>
      <c r="H419" s="313"/>
      <c r="I419" s="365" t="s">
        <v>146</v>
      </c>
      <c r="J419" s="105" t="s">
        <v>2514</v>
      </c>
      <c r="L419" t="s">
        <v>4130</v>
      </c>
      <c r="M419" s="76" t="s">
        <v>4530</v>
      </c>
      <c r="O419" s="9">
        <f>SUM(P419:S419)</f>
        <v>189</v>
      </c>
      <c r="P419" s="1">
        <v>26</v>
      </c>
      <c r="Q419" s="1">
        <v>94</v>
      </c>
      <c r="R419" s="1">
        <v>4</v>
      </c>
      <c r="S419" s="1">
        <v>65</v>
      </c>
      <c r="U419" s="366"/>
      <c r="W419" s="1">
        <v>23</v>
      </c>
      <c r="X419" s="1"/>
      <c r="Y419" s="105"/>
      <c r="AA419"/>
      <c r="AB419" s="249"/>
      <c r="AD419" s="9"/>
      <c r="AE419" s="355"/>
      <c r="AF419" s="356"/>
      <c r="AG419" s="356"/>
      <c r="AH419" s="1"/>
      <c r="AI419" s="105"/>
      <c r="AK419"/>
      <c r="AL419" s="249"/>
      <c r="AN419" s="9"/>
      <c r="AO419" s="1"/>
    </row>
    <row r="420" spans="1:41" s="61" customFormat="1" ht="15.75" customHeight="1">
      <c r="A420" s="366" t="s">
        <v>734</v>
      </c>
      <c r="B420" s="105" t="s">
        <v>2504</v>
      </c>
      <c r="C420" s="105"/>
      <c r="D420" s="321" t="s">
        <v>3936</v>
      </c>
      <c r="E420" s="204">
        <f>UCIRanking!B110</f>
        <v>45825.937499999985</v>
      </c>
      <c r="F420" s="204">
        <v>45306.474999999999</v>
      </c>
      <c r="G420" s="57">
        <f>SUM(E420-F420)</f>
        <v>519.4624999999869</v>
      </c>
      <c r="H420" s="313"/>
      <c r="I420" s="365" t="s">
        <v>147</v>
      </c>
      <c r="J420" s="261" t="s">
        <v>3824</v>
      </c>
      <c r="L420" t="s">
        <v>4114</v>
      </c>
      <c r="M420" s="76" t="s">
        <v>4534</v>
      </c>
      <c r="O420" s="9">
        <f>SUM(P420:S420)</f>
        <v>189</v>
      </c>
      <c r="P420" s="1">
        <v>39</v>
      </c>
      <c r="Q420" s="1">
        <v>71</v>
      </c>
      <c r="R420" s="1">
        <v>14</v>
      </c>
      <c r="S420" s="1">
        <v>65</v>
      </c>
      <c r="U420" s="366"/>
      <c r="W420" s="1">
        <v>24</v>
      </c>
      <c r="X420" s="1"/>
      <c r="Y420" s="261"/>
      <c r="AA420"/>
      <c r="AB420" s="249"/>
      <c r="AD420" s="9"/>
      <c r="AE420" s="355"/>
      <c r="AF420" s="356"/>
      <c r="AG420" s="356"/>
      <c r="AH420" s="1"/>
      <c r="AI420" s="261"/>
      <c r="AK420"/>
      <c r="AL420" s="249"/>
      <c r="AN420" s="9"/>
      <c r="AO420" s="1"/>
    </row>
    <row r="421" spans="1:41" s="61" customFormat="1" ht="15.75" customHeight="1">
      <c r="A421" s="366" t="s">
        <v>735</v>
      </c>
      <c r="B421" s="105" t="s">
        <v>2081</v>
      </c>
      <c r="C421" s="105"/>
      <c r="D421" s="321" t="s">
        <v>3929</v>
      </c>
      <c r="E421" s="204">
        <f>UCIRanking!B193</f>
        <v>45722.549999999988</v>
      </c>
      <c r="F421" s="204">
        <v>46035.924999999988</v>
      </c>
      <c r="G421" s="57">
        <f>SUM(E421-F421)</f>
        <v>-313.375</v>
      </c>
      <c r="H421" s="313"/>
      <c r="I421" s="365" t="s">
        <v>150</v>
      </c>
      <c r="J421" s="104" t="s">
        <v>1281</v>
      </c>
      <c r="L421" t="s">
        <v>2559</v>
      </c>
      <c r="M421" s="76" t="s">
        <v>4565</v>
      </c>
      <c r="O421" s="9">
        <f>SUM(P421:S421)</f>
        <v>191</v>
      </c>
      <c r="P421" s="1">
        <v>30</v>
      </c>
      <c r="Q421" s="1">
        <v>6</v>
      </c>
      <c r="R421" s="1">
        <v>90</v>
      </c>
      <c r="S421" s="1">
        <v>65</v>
      </c>
      <c r="U421" s="366"/>
      <c r="W421" s="1">
        <v>25</v>
      </c>
      <c r="X421" s="1"/>
      <c r="Y421" s="105"/>
      <c r="AA421"/>
      <c r="AB421" s="249"/>
      <c r="AD421" s="9"/>
      <c r="AE421" s="355"/>
      <c r="AF421" s="356"/>
      <c r="AG421" s="356"/>
      <c r="AH421" s="1"/>
      <c r="AI421" s="105"/>
      <c r="AK421"/>
      <c r="AL421" s="249"/>
      <c r="AN421" s="9"/>
      <c r="AO421" s="1"/>
    </row>
    <row r="422" spans="1:41" s="61" customFormat="1" ht="15.75" customHeight="1">
      <c r="A422" s="366" t="s">
        <v>736</v>
      </c>
      <c r="B422" s="105" t="s">
        <v>2522</v>
      </c>
      <c r="C422" s="105"/>
      <c r="D422" s="321" t="s">
        <v>3937</v>
      </c>
      <c r="E422" s="204">
        <f>UCIRanking!B82</f>
        <v>45406.762499999983</v>
      </c>
      <c r="F422" s="204">
        <v>44996.399999999987</v>
      </c>
      <c r="G422" s="57">
        <f>SUM(E422-F422)</f>
        <v>410.36249999999563</v>
      </c>
      <c r="H422" s="313"/>
      <c r="I422" s="365" t="s">
        <v>156</v>
      </c>
      <c r="J422" s="105" t="s">
        <v>616</v>
      </c>
      <c r="L422" t="s">
        <v>2544</v>
      </c>
      <c r="M422" s="76" t="s">
        <v>3223</v>
      </c>
      <c r="O422" s="9">
        <f>SUM(P422:S422)</f>
        <v>192</v>
      </c>
      <c r="P422" s="1">
        <v>41</v>
      </c>
      <c r="Q422" s="1">
        <v>20</v>
      </c>
      <c r="R422" s="1">
        <v>66</v>
      </c>
      <c r="S422" s="1">
        <v>65</v>
      </c>
      <c r="U422" s="366"/>
      <c r="W422" s="1">
        <v>26</v>
      </c>
      <c r="X422" s="1"/>
      <c r="Y422" s="261"/>
      <c r="AA422"/>
      <c r="AB422" s="249"/>
      <c r="AD422" s="9"/>
      <c r="AE422" s="355"/>
      <c r="AF422" s="356"/>
      <c r="AG422" s="356"/>
      <c r="AH422" s="1"/>
      <c r="AI422" s="261"/>
      <c r="AK422"/>
      <c r="AL422" s="249"/>
      <c r="AN422" s="9"/>
      <c r="AO422" s="1"/>
    </row>
    <row r="423" spans="1:41" s="61" customFormat="1" ht="15.75" customHeight="1">
      <c r="A423" s="366" t="s">
        <v>737</v>
      </c>
      <c r="B423" s="261" t="s">
        <v>1</v>
      </c>
      <c r="C423" s="9"/>
      <c r="D423" s="321" t="s">
        <v>3935</v>
      </c>
      <c r="E423" s="204">
        <f>UCIRanking!B13</f>
        <v>45344.074999999939</v>
      </c>
      <c r="F423" s="204">
        <v>45229.499999999942</v>
      </c>
      <c r="G423" s="57">
        <f>SUM(E423-F423)</f>
        <v>114.57499999999709</v>
      </c>
      <c r="H423" s="313"/>
      <c r="I423" s="365" t="s">
        <v>158</v>
      </c>
      <c r="J423" s="261" t="s">
        <v>25</v>
      </c>
      <c r="L423" t="s">
        <v>2537</v>
      </c>
      <c r="M423" s="76" t="s">
        <v>4581</v>
      </c>
      <c r="O423" s="9">
        <f>SUM(P423:S423)</f>
        <v>195</v>
      </c>
      <c r="P423" s="1">
        <v>34</v>
      </c>
      <c r="Q423" s="1">
        <v>71</v>
      </c>
      <c r="R423" s="1">
        <v>25</v>
      </c>
      <c r="S423" s="1">
        <v>65</v>
      </c>
      <c r="U423" s="366"/>
      <c r="W423" s="1">
        <v>27</v>
      </c>
      <c r="X423" s="1"/>
      <c r="Y423" s="261"/>
      <c r="AA423"/>
      <c r="AB423" s="249"/>
      <c r="AD423" s="9"/>
      <c r="AE423" s="355"/>
      <c r="AF423" s="356"/>
      <c r="AG423" s="356"/>
      <c r="AH423" s="1"/>
      <c r="AI423" s="261"/>
      <c r="AK423"/>
      <c r="AL423" s="249"/>
      <c r="AN423" s="9"/>
      <c r="AO423" s="1"/>
    </row>
    <row r="424" spans="1:41" s="61" customFormat="1" ht="15.75" customHeight="1">
      <c r="A424" s="366" t="s">
        <v>738</v>
      </c>
      <c r="B424" s="105" t="s">
        <v>596</v>
      </c>
      <c r="C424" s="105"/>
      <c r="D424" s="321" t="s">
        <v>3933</v>
      </c>
      <c r="E424" s="204">
        <f>UCIRanking!B37</f>
        <v>44971.362499999988</v>
      </c>
      <c r="F424" s="204">
        <v>45049.462499999994</v>
      </c>
      <c r="G424" s="57">
        <f>SUM(E424-F424)</f>
        <v>-78.100000000005821</v>
      </c>
      <c r="H424" s="313"/>
      <c r="I424" s="365" t="s">
        <v>159</v>
      </c>
      <c r="J424" s="105" t="s">
        <v>2530</v>
      </c>
      <c r="L424" t="s">
        <v>4140</v>
      </c>
      <c r="M424" s="76" t="s">
        <v>2610</v>
      </c>
      <c r="O424" s="9">
        <f>SUM(P424:S424)</f>
        <v>200</v>
      </c>
      <c r="P424" s="1">
        <v>43</v>
      </c>
      <c r="Q424" s="1">
        <v>22</v>
      </c>
      <c r="R424" s="1">
        <v>70</v>
      </c>
      <c r="S424" s="1">
        <v>65</v>
      </c>
      <c r="U424" s="366"/>
      <c r="W424" s="1">
        <v>28</v>
      </c>
      <c r="X424" s="1"/>
      <c r="Y424" s="261"/>
      <c r="AA424"/>
      <c r="AB424" s="249"/>
      <c r="AD424" s="9"/>
      <c r="AE424" s="355"/>
      <c r="AF424" s="356"/>
      <c r="AG424" s="356"/>
      <c r="AH424" s="1"/>
      <c r="AI424" s="261"/>
      <c r="AK424"/>
      <c r="AL424" s="249"/>
      <c r="AN424" s="9"/>
      <c r="AO424" s="1"/>
    </row>
    <row r="425" spans="1:41" s="61" customFormat="1" ht="15.75" customHeight="1">
      <c r="A425" s="366" t="s">
        <v>739</v>
      </c>
      <c r="B425" s="105" t="s">
        <v>2506</v>
      </c>
      <c r="C425" s="105"/>
      <c r="D425" s="321" t="s">
        <v>3943</v>
      </c>
      <c r="E425" s="204">
        <f>UCIRanking!B161</f>
        <v>44760.274999999994</v>
      </c>
      <c r="F425" s="204">
        <v>44242.624999999993</v>
      </c>
      <c r="G425" s="57">
        <f>SUM(E425-F425)</f>
        <v>517.65000000000146</v>
      </c>
      <c r="H425" s="313"/>
      <c r="I425" s="365" t="s">
        <v>160</v>
      </c>
      <c r="J425" s="261" t="s">
        <v>3823</v>
      </c>
      <c r="L425" t="s">
        <v>4109</v>
      </c>
      <c r="M425" s="76" t="s">
        <v>4582</v>
      </c>
      <c r="O425" s="9">
        <f>SUM(P425:S425)</f>
        <v>202</v>
      </c>
      <c r="P425" s="1">
        <v>8</v>
      </c>
      <c r="Q425" s="1">
        <v>110</v>
      </c>
      <c r="R425" s="1">
        <v>19</v>
      </c>
      <c r="S425" s="1">
        <v>65</v>
      </c>
      <c r="U425" s="366"/>
      <c r="W425" s="1">
        <v>29</v>
      </c>
      <c r="X425" s="1"/>
      <c r="Y425" s="105"/>
      <c r="AA425"/>
      <c r="AB425" s="249"/>
      <c r="AD425" s="9"/>
      <c r="AE425" s="355"/>
      <c r="AF425" s="356"/>
      <c r="AG425" s="356"/>
      <c r="AH425" s="1"/>
      <c r="AI425" s="105"/>
      <c r="AK425"/>
      <c r="AL425" s="249"/>
      <c r="AN425" s="9"/>
      <c r="AO425" s="1"/>
    </row>
    <row r="426" spans="1:41" s="61" customFormat="1" ht="15.75" customHeight="1">
      <c r="A426" s="366" t="s">
        <v>740</v>
      </c>
      <c r="B426" s="105" t="s">
        <v>2518</v>
      </c>
      <c r="C426" s="105"/>
      <c r="D426" s="321" t="s">
        <v>3938</v>
      </c>
      <c r="E426" s="204">
        <f>UCIRanking!B156</f>
        <v>44745.825000000004</v>
      </c>
      <c r="F426" s="204">
        <v>44774.875000000007</v>
      </c>
      <c r="G426" s="57">
        <f>SUM(E426-F426)</f>
        <v>-29.05000000000291</v>
      </c>
      <c r="H426" s="313"/>
      <c r="I426" s="365" t="s">
        <v>162</v>
      </c>
      <c r="J426" s="105" t="s">
        <v>2525</v>
      </c>
      <c r="L426" t="s">
        <v>4139</v>
      </c>
      <c r="M426" s="76" t="s">
        <v>4555</v>
      </c>
      <c r="O426" s="9">
        <f>SUM(P426:S426)</f>
        <v>203</v>
      </c>
      <c r="P426" s="1">
        <v>9</v>
      </c>
      <c r="Q426" s="1">
        <v>98</v>
      </c>
      <c r="R426" s="1">
        <v>31</v>
      </c>
      <c r="S426" s="1">
        <v>65</v>
      </c>
      <c r="U426" s="366"/>
      <c r="W426" s="1">
        <v>30</v>
      </c>
      <c r="X426" s="1"/>
      <c r="Y426" s="261"/>
      <c r="AA426"/>
      <c r="AB426" s="249"/>
      <c r="AD426" s="9"/>
      <c r="AE426" s="355"/>
      <c r="AF426" s="356"/>
      <c r="AG426" s="356"/>
      <c r="AH426" s="1"/>
      <c r="AI426" s="261"/>
      <c r="AK426"/>
      <c r="AL426" s="249"/>
      <c r="AN426" s="9"/>
      <c r="AO426" s="1"/>
    </row>
    <row r="427" spans="1:41" s="61" customFormat="1" ht="15.75" customHeight="1">
      <c r="A427" s="366" t="s">
        <v>741</v>
      </c>
      <c r="B427" s="105" t="s">
        <v>2507</v>
      </c>
      <c r="C427" s="105"/>
      <c r="D427" s="321" t="s">
        <v>3945</v>
      </c>
      <c r="E427" s="204">
        <f>UCIRanking!B62</f>
        <v>44608.250000000007</v>
      </c>
      <c r="F427" s="204">
        <v>44057.05000000001</v>
      </c>
      <c r="G427" s="57">
        <f>SUM(E427-F427)</f>
        <v>551.19999999999709</v>
      </c>
      <c r="H427" s="313"/>
      <c r="I427" s="365" t="s">
        <v>273</v>
      </c>
      <c r="J427" s="260" t="s">
        <v>21</v>
      </c>
      <c r="L427" t="s">
        <v>2551</v>
      </c>
      <c r="M427" s="76" t="s">
        <v>4569</v>
      </c>
      <c r="O427" s="9">
        <f>SUM(P427:S427)</f>
        <v>205</v>
      </c>
      <c r="P427" s="1">
        <v>6</v>
      </c>
      <c r="Q427" s="1">
        <v>110</v>
      </c>
      <c r="R427" s="1">
        <v>24</v>
      </c>
      <c r="S427" s="1">
        <v>65</v>
      </c>
      <c r="U427" s="366"/>
      <c r="W427" s="1">
        <v>31</v>
      </c>
      <c r="X427" s="1"/>
      <c r="Y427" s="104"/>
      <c r="AA427"/>
      <c r="AB427" s="249"/>
      <c r="AD427" s="9"/>
      <c r="AE427" s="355"/>
      <c r="AF427" s="356"/>
      <c r="AG427" s="356"/>
      <c r="AH427" s="1"/>
      <c r="AI427" s="104"/>
      <c r="AK427"/>
      <c r="AL427" s="249"/>
      <c r="AN427" s="9"/>
      <c r="AO427" s="1"/>
    </row>
    <row r="428" spans="1:41" s="61" customFormat="1" ht="15.75" customHeight="1">
      <c r="A428" s="366" t="s">
        <v>742</v>
      </c>
      <c r="B428" s="261" t="s">
        <v>1580</v>
      </c>
      <c r="C428" s="373"/>
      <c r="D428" s="321" t="s">
        <v>3939</v>
      </c>
      <c r="E428" s="204">
        <f>UCIRanking!B51</f>
        <v>44605.624999999993</v>
      </c>
      <c r="F428" s="204">
        <v>44585.612499999981</v>
      </c>
      <c r="G428" s="57">
        <f>SUM(E428-F428)</f>
        <v>20.012500000011642</v>
      </c>
      <c r="H428" s="313"/>
      <c r="I428" s="365" t="s">
        <v>274</v>
      </c>
      <c r="J428" s="105" t="s">
        <v>645</v>
      </c>
      <c r="L428" t="s">
        <v>2560</v>
      </c>
      <c r="M428" s="76" t="s">
        <v>4576</v>
      </c>
      <c r="O428" s="9">
        <f>SUM(P428:S428)</f>
        <v>205</v>
      </c>
      <c r="P428" s="1">
        <v>40</v>
      </c>
      <c r="Q428" s="1">
        <v>41</v>
      </c>
      <c r="R428" s="1">
        <v>59</v>
      </c>
      <c r="S428" s="1">
        <v>65</v>
      </c>
      <c r="U428" s="366"/>
      <c r="W428" s="1">
        <v>32</v>
      </c>
      <c r="X428" s="1"/>
      <c r="Y428" s="105"/>
      <c r="AA428"/>
      <c r="AB428" s="249"/>
      <c r="AD428" s="9"/>
      <c r="AE428" s="355"/>
      <c r="AF428" s="356"/>
      <c r="AG428" s="356"/>
      <c r="AH428" s="1"/>
      <c r="AI428" s="105"/>
      <c r="AK428"/>
      <c r="AL428" s="249"/>
      <c r="AN428" s="9"/>
      <c r="AO428" s="1"/>
    </row>
    <row r="429" spans="1:41" s="61" customFormat="1" ht="15.75" customHeight="1">
      <c r="A429" s="366" t="s">
        <v>743</v>
      </c>
      <c r="B429" s="105" t="s">
        <v>2077</v>
      </c>
      <c r="C429" s="105"/>
      <c r="D429" s="321" t="s">
        <v>3940</v>
      </c>
      <c r="E429" s="204">
        <f>UCIRanking!B34</f>
        <v>44485.387500000019</v>
      </c>
      <c r="F429" s="204">
        <v>44602.375000000022</v>
      </c>
      <c r="G429" s="57">
        <f>SUM(E429-F429)</f>
        <v>-116.98750000000291</v>
      </c>
      <c r="H429" s="313"/>
      <c r="I429" s="365" t="s">
        <v>275</v>
      </c>
      <c r="J429" s="261" t="s">
        <v>2171</v>
      </c>
      <c r="L429" t="s">
        <v>2567</v>
      </c>
      <c r="M429" s="76" t="s">
        <v>3226</v>
      </c>
      <c r="O429" s="9">
        <f>SUM(P429:S429)</f>
        <v>207</v>
      </c>
      <c r="P429" s="1">
        <v>91</v>
      </c>
      <c r="Q429" s="1">
        <v>3</v>
      </c>
      <c r="R429" s="1">
        <v>48</v>
      </c>
      <c r="S429" s="1">
        <v>65</v>
      </c>
      <c r="U429" s="366"/>
      <c r="W429" s="1">
        <v>33</v>
      </c>
      <c r="X429" s="1"/>
      <c r="Y429" s="261"/>
      <c r="AA429"/>
      <c r="AB429" s="249"/>
      <c r="AD429" s="9"/>
      <c r="AE429" s="355"/>
      <c r="AF429" s="356"/>
      <c r="AG429" s="356"/>
      <c r="AH429" s="1"/>
      <c r="AI429" s="261"/>
      <c r="AK429"/>
      <c r="AL429" s="249"/>
      <c r="AN429" s="9"/>
      <c r="AO429" s="1"/>
    </row>
    <row r="430" spans="1:41" s="61" customFormat="1" ht="15.75" customHeight="1">
      <c r="A430" s="366" t="s">
        <v>744</v>
      </c>
      <c r="B430" s="105" t="s">
        <v>2514</v>
      </c>
      <c r="C430" s="105"/>
      <c r="D430" s="321" t="s">
        <v>3944</v>
      </c>
      <c r="E430" s="204">
        <f>UCIRanking!B140</f>
        <v>44448.212500000009</v>
      </c>
      <c r="F430" s="204">
        <v>44117.137500000004</v>
      </c>
      <c r="G430" s="57">
        <f>SUM(E430-F430)</f>
        <v>331.07500000000437</v>
      </c>
      <c r="H430" s="313"/>
      <c r="I430" s="365" t="s">
        <v>276</v>
      </c>
      <c r="J430" s="260" t="s">
        <v>3158</v>
      </c>
      <c r="L430" t="s">
        <v>4078</v>
      </c>
      <c r="M430" s="76" t="s">
        <v>4583</v>
      </c>
      <c r="O430" s="9">
        <f>SUM(P430:S430)</f>
        <v>218</v>
      </c>
      <c r="P430" s="1">
        <v>36</v>
      </c>
      <c r="Q430" s="1">
        <v>57</v>
      </c>
      <c r="R430" s="1">
        <v>60</v>
      </c>
      <c r="S430" s="1">
        <v>65</v>
      </c>
      <c r="U430" s="366"/>
      <c r="W430" s="1">
        <v>34</v>
      </c>
      <c r="X430" s="1"/>
      <c r="Y430" s="105"/>
      <c r="AA430"/>
      <c r="AB430" s="249"/>
      <c r="AD430" s="9"/>
      <c r="AE430" s="355"/>
      <c r="AF430" s="356"/>
      <c r="AG430" s="356"/>
      <c r="AH430" s="1"/>
      <c r="AI430" s="105"/>
      <c r="AK430"/>
      <c r="AL430" s="249"/>
      <c r="AN430" s="9"/>
      <c r="AO430" s="1"/>
    </row>
    <row r="431" spans="1:41" s="61" customFormat="1" ht="15.75" customHeight="1">
      <c r="A431" s="366" t="s">
        <v>745</v>
      </c>
      <c r="B431" s="261" t="s">
        <v>1614</v>
      </c>
      <c r="C431" s="105"/>
      <c r="D431" s="321" t="s">
        <v>3941</v>
      </c>
      <c r="E431" s="204">
        <f>UCIRanking!B126</f>
        <v>43845.200000000012</v>
      </c>
      <c r="F431" s="204">
        <v>44085.325000000012</v>
      </c>
      <c r="G431" s="57">
        <f>SUM(E431-F431)</f>
        <v>-240.125</v>
      </c>
      <c r="H431" s="313"/>
      <c r="I431" s="365" t="s">
        <v>602</v>
      </c>
      <c r="J431" s="105" t="s">
        <v>649</v>
      </c>
      <c r="K431" s="84"/>
      <c r="L431" t="s">
        <v>2550</v>
      </c>
      <c r="M431" s="76" t="s">
        <v>4563</v>
      </c>
      <c r="O431" s="9">
        <f>SUM(P431:S431)</f>
        <v>219</v>
      </c>
      <c r="P431" s="1">
        <v>84</v>
      </c>
      <c r="Q431" s="1">
        <v>29</v>
      </c>
      <c r="R431" s="1">
        <v>41</v>
      </c>
      <c r="S431" s="1">
        <v>65</v>
      </c>
      <c r="U431" s="366"/>
      <c r="W431" s="1">
        <v>35</v>
      </c>
      <c r="X431" s="1"/>
      <c r="Y431" s="261"/>
      <c r="AA431"/>
      <c r="AB431" s="249"/>
      <c r="AD431" s="9"/>
      <c r="AE431" s="355"/>
      <c r="AF431" s="356"/>
      <c r="AG431" s="356"/>
      <c r="AH431" s="1"/>
      <c r="AI431" s="261"/>
      <c r="AK431"/>
      <c r="AL431" s="249"/>
      <c r="AN431" s="9"/>
      <c r="AO431" s="1"/>
    </row>
    <row r="432" spans="1:41" s="61" customFormat="1" ht="15.75" customHeight="1">
      <c r="A432" s="366" t="s">
        <v>746</v>
      </c>
      <c r="B432" s="261" t="s">
        <v>1592</v>
      </c>
      <c r="C432" s="105"/>
      <c r="D432" s="321" t="s">
        <v>3942</v>
      </c>
      <c r="E432" s="204">
        <f>UCIRanking!B80</f>
        <v>43836.774999999987</v>
      </c>
      <c r="F432" s="204">
        <v>44179.750000000007</v>
      </c>
      <c r="G432" s="57">
        <f>SUM(E432-F432)</f>
        <v>-342.97500000002037</v>
      </c>
      <c r="H432" s="313"/>
      <c r="I432" s="365" t="s">
        <v>603</v>
      </c>
      <c r="J432" s="105" t="s">
        <v>2504</v>
      </c>
      <c r="L432" t="s">
        <v>2563</v>
      </c>
      <c r="M432" s="76" t="s">
        <v>4553</v>
      </c>
      <c r="O432" s="9">
        <f>SUM(P432:S432)</f>
        <v>220</v>
      </c>
      <c r="P432" s="1">
        <v>19</v>
      </c>
      <c r="Q432" s="1">
        <v>98</v>
      </c>
      <c r="R432" s="1">
        <v>38</v>
      </c>
      <c r="S432" s="1">
        <v>65</v>
      </c>
      <c r="U432" s="366"/>
      <c r="W432" s="1">
        <v>36</v>
      </c>
      <c r="X432" s="1"/>
      <c r="Y432" s="105"/>
      <c r="Z432" s="84"/>
      <c r="AA432"/>
      <c r="AB432" s="249"/>
      <c r="AD432" s="9"/>
      <c r="AE432" s="355"/>
      <c r="AF432" s="356"/>
      <c r="AG432" s="356"/>
      <c r="AH432" s="1"/>
      <c r="AI432" s="105"/>
      <c r="AJ432" s="84"/>
      <c r="AK432"/>
      <c r="AL432" s="249"/>
      <c r="AN432" s="9"/>
      <c r="AO432" s="1"/>
    </row>
    <row r="433" spans="1:41" s="61" customFormat="1" ht="15.75" customHeight="1">
      <c r="A433" s="366" t="s">
        <v>747</v>
      </c>
      <c r="B433" s="261" t="s">
        <v>1590</v>
      </c>
      <c r="C433" s="105"/>
      <c r="D433" s="321" t="s">
        <v>3947</v>
      </c>
      <c r="E433" s="204">
        <f>UCIRanking!B26</f>
        <v>43799.599999999984</v>
      </c>
      <c r="F433" s="204">
        <v>43481.474999999984</v>
      </c>
      <c r="G433" s="57">
        <f>SUM(E433-F433)</f>
        <v>318.125</v>
      </c>
      <c r="H433" s="313"/>
      <c r="I433" s="365" t="s">
        <v>604</v>
      </c>
      <c r="J433" s="105" t="s">
        <v>3156</v>
      </c>
      <c r="L433" t="s">
        <v>4075</v>
      </c>
      <c r="M433" s="76" t="s">
        <v>4580</v>
      </c>
      <c r="O433" s="9">
        <f>SUM(P433:S433)</f>
        <v>222</v>
      </c>
      <c r="P433" s="1">
        <v>88</v>
      </c>
      <c r="Q433" s="1">
        <v>5</v>
      </c>
      <c r="R433" s="1">
        <v>64</v>
      </c>
      <c r="S433" s="1">
        <v>65</v>
      </c>
      <c r="U433" s="366"/>
      <c r="W433" s="1">
        <v>37</v>
      </c>
      <c r="X433" s="1"/>
      <c r="Y433" s="261"/>
      <c r="AA433"/>
      <c r="AB433" s="249"/>
      <c r="AD433" s="9"/>
      <c r="AE433" s="355"/>
      <c r="AF433" s="356"/>
      <c r="AG433" s="356"/>
      <c r="AH433" s="1"/>
      <c r="AI433" s="261"/>
      <c r="AK433"/>
      <c r="AL433" s="249"/>
      <c r="AN433" s="9"/>
      <c r="AO433" s="1"/>
    </row>
    <row r="434" spans="1:41" s="61" customFormat="1" ht="15.75" customHeight="1">
      <c r="A434" s="366" t="s">
        <v>748</v>
      </c>
      <c r="B434" s="105" t="s">
        <v>2516</v>
      </c>
      <c r="C434" s="105"/>
      <c r="D434" s="321" t="s">
        <v>3948</v>
      </c>
      <c r="E434" s="204">
        <f>UCIRanking!B30</f>
        <v>43746.524999999987</v>
      </c>
      <c r="F434" s="204">
        <v>43402.987499999988</v>
      </c>
      <c r="G434" s="57">
        <f>SUM(E434-F434)</f>
        <v>343.53749999999854</v>
      </c>
      <c r="H434" s="313"/>
      <c r="I434" s="365" t="s">
        <v>606</v>
      </c>
      <c r="J434" s="260" t="s">
        <v>3166</v>
      </c>
      <c r="L434" t="s">
        <v>2139</v>
      </c>
      <c r="M434" s="76" t="s">
        <v>4585</v>
      </c>
      <c r="O434" s="9">
        <f>SUM(P434:S434)</f>
        <v>225</v>
      </c>
      <c r="P434" s="1">
        <v>32</v>
      </c>
      <c r="Q434" s="1">
        <v>110</v>
      </c>
      <c r="R434" s="1">
        <v>18</v>
      </c>
      <c r="S434" s="1">
        <v>65</v>
      </c>
      <c r="U434" s="366"/>
      <c r="W434" s="1">
        <v>38</v>
      </c>
      <c r="X434" s="1"/>
      <c r="Y434" s="105"/>
      <c r="AA434"/>
      <c r="AB434" s="249"/>
      <c r="AD434" s="9"/>
      <c r="AE434" s="355"/>
      <c r="AF434" s="356"/>
      <c r="AG434" s="356"/>
      <c r="AH434" s="1"/>
      <c r="AI434" s="105"/>
      <c r="AK434"/>
      <c r="AL434" s="249"/>
      <c r="AN434" s="9"/>
      <c r="AO434" s="1"/>
    </row>
    <row r="435" spans="1:41" s="61" customFormat="1" ht="15.75" customHeight="1">
      <c r="A435" s="366" t="s">
        <v>749</v>
      </c>
      <c r="B435" s="261" t="s">
        <v>1583</v>
      </c>
      <c r="C435" s="373"/>
      <c r="D435" s="321" t="s">
        <v>3946</v>
      </c>
      <c r="E435" s="204">
        <f>UCIRanking!B6</f>
        <v>43286.324999999997</v>
      </c>
      <c r="F435" s="204">
        <v>43569.799999999988</v>
      </c>
      <c r="G435" s="57">
        <f>SUM(E435-F435)</f>
        <v>-283.47499999999127</v>
      </c>
      <c r="H435" s="313"/>
      <c r="I435" s="365" t="s">
        <v>612</v>
      </c>
      <c r="J435" s="261" t="s">
        <v>3857</v>
      </c>
      <c r="L435" t="s">
        <v>4118</v>
      </c>
      <c r="M435" s="76" t="s">
        <v>4534</v>
      </c>
      <c r="O435" s="9">
        <f>SUM(P435:S435)</f>
        <v>231</v>
      </c>
      <c r="P435" s="1">
        <v>114</v>
      </c>
      <c r="Q435" s="1">
        <v>32</v>
      </c>
      <c r="R435" s="1">
        <v>20</v>
      </c>
      <c r="S435" s="1">
        <v>65</v>
      </c>
      <c r="U435" s="366"/>
      <c r="W435" s="1">
        <v>39</v>
      </c>
      <c r="X435" s="1"/>
      <c r="Y435" s="261"/>
      <c r="AA435"/>
      <c r="AB435" s="249"/>
      <c r="AD435" s="9"/>
      <c r="AE435" s="355"/>
      <c r="AF435" s="356"/>
      <c r="AG435" s="356"/>
      <c r="AH435" s="1"/>
      <c r="AI435" s="261"/>
      <c r="AK435"/>
      <c r="AL435" s="249"/>
      <c r="AN435" s="9"/>
      <c r="AO435" s="1"/>
    </row>
    <row r="436" spans="1:41" s="61" customFormat="1" ht="15.75" customHeight="1">
      <c r="A436" s="366" t="s">
        <v>750</v>
      </c>
      <c r="B436" s="105" t="s">
        <v>2612</v>
      </c>
      <c r="C436" s="105"/>
      <c r="D436" s="321" t="s">
        <v>3949</v>
      </c>
      <c r="E436" s="204">
        <f>UCIRanking!B137</f>
        <v>43113.099999999991</v>
      </c>
      <c r="F436" s="204">
        <v>43097.924999999996</v>
      </c>
      <c r="G436" s="57">
        <f>SUM(E436-F436)</f>
        <v>15.174999999995634</v>
      </c>
      <c r="H436" s="313"/>
      <c r="I436" s="365" t="s">
        <v>614</v>
      </c>
      <c r="J436" s="105" t="s">
        <v>601</v>
      </c>
      <c r="L436" t="s">
        <v>2131</v>
      </c>
      <c r="M436" s="76" t="s">
        <v>4543</v>
      </c>
      <c r="O436" s="9">
        <f>SUM(P436:S436)</f>
        <v>231</v>
      </c>
      <c r="P436" s="1">
        <v>115</v>
      </c>
      <c r="Q436" s="1">
        <v>4</v>
      </c>
      <c r="R436" s="1">
        <v>47</v>
      </c>
      <c r="S436" s="1">
        <v>65</v>
      </c>
      <c r="U436" s="366"/>
      <c r="W436" s="1">
        <v>40</v>
      </c>
      <c r="X436" s="1"/>
      <c r="Y436" s="260"/>
      <c r="AA436"/>
      <c r="AB436" s="249"/>
      <c r="AD436" s="9"/>
      <c r="AE436" s="355"/>
      <c r="AF436" s="356"/>
      <c r="AG436" s="356"/>
      <c r="AH436" s="1"/>
      <c r="AI436" s="260"/>
      <c r="AK436"/>
      <c r="AL436" s="249"/>
      <c r="AN436" s="9"/>
      <c r="AO436" s="1"/>
    </row>
    <row r="437" spans="1:41" s="61" customFormat="1" ht="15.75" customHeight="1">
      <c r="A437" s="366" t="s">
        <v>751</v>
      </c>
      <c r="B437" s="105" t="s">
        <v>2509</v>
      </c>
      <c r="C437" s="105"/>
      <c r="D437" s="321" t="s">
        <v>3950</v>
      </c>
      <c r="E437" s="204">
        <f>UCIRanking!B100</f>
        <v>42587.724999999999</v>
      </c>
      <c r="F437" s="204">
        <v>42530.837499999994</v>
      </c>
      <c r="G437" s="57">
        <f>SUM(E437-F437)</f>
        <v>56.887500000004366</v>
      </c>
      <c r="H437" s="313"/>
      <c r="I437" s="365" t="s">
        <v>617</v>
      </c>
      <c r="J437" s="261" t="s">
        <v>3819</v>
      </c>
      <c r="L437" t="s">
        <v>4089</v>
      </c>
      <c r="M437" s="76" t="s">
        <v>4575</v>
      </c>
      <c r="O437" s="9">
        <f>SUM(P437:S437)</f>
        <v>233</v>
      </c>
      <c r="P437" s="1">
        <v>29</v>
      </c>
      <c r="Q437" s="1">
        <v>110</v>
      </c>
      <c r="R437" s="1">
        <v>29</v>
      </c>
      <c r="S437" s="1">
        <v>65</v>
      </c>
      <c r="U437" s="366"/>
      <c r="W437" s="1">
        <v>41</v>
      </c>
      <c r="X437" s="1"/>
      <c r="Y437" s="261"/>
      <c r="AA437"/>
      <c r="AB437" s="249"/>
      <c r="AD437" s="9"/>
      <c r="AE437" s="355"/>
      <c r="AF437" s="356"/>
      <c r="AG437" s="356"/>
      <c r="AH437" s="1"/>
      <c r="AI437" s="261"/>
      <c r="AK437"/>
      <c r="AL437" s="249"/>
      <c r="AN437" s="9"/>
      <c r="AO437" s="1"/>
    </row>
    <row r="438" spans="1:41" s="61" customFormat="1" ht="15.75" customHeight="1">
      <c r="A438" s="366" t="s">
        <v>752</v>
      </c>
      <c r="B438" s="105" t="s">
        <v>2505</v>
      </c>
      <c r="C438" s="105"/>
      <c r="D438" s="321" t="s">
        <v>3951</v>
      </c>
      <c r="E438" s="204">
        <f>UCIRanking!B171</f>
        <v>42440.325000000004</v>
      </c>
      <c r="F438" s="204">
        <v>42073.912500000006</v>
      </c>
      <c r="G438" s="57">
        <f>SUM(E438-F438)</f>
        <v>366.41249999999854</v>
      </c>
      <c r="H438" s="313"/>
      <c r="I438" s="365" t="s">
        <v>618</v>
      </c>
      <c r="J438" s="105" t="s">
        <v>2076</v>
      </c>
      <c r="L438" t="s">
        <v>2590</v>
      </c>
      <c r="M438" s="76" t="s">
        <v>4535</v>
      </c>
      <c r="O438" s="9">
        <f>SUM(P438:S438)</f>
        <v>234</v>
      </c>
      <c r="P438" s="1">
        <v>25</v>
      </c>
      <c r="Q438" s="1">
        <v>110</v>
      </c>
      <c r="R438" s="1">
        <v>34</v>
      </c>
      <c r="S438" s="1">
        <v>65</v>
      </c>
      <c r="U438" s="366"/>
      <c r="W438" s="1">
        <v>42</v>
      </c>
      <c r="X438" s="1"/>
      <c r="Y438" s="105"/>
      <c r="AA438"/>
      <c r="AB438" s="249"/>
      <c r="AD438" s="9"/>
      <c r="AE438" s="355"/>
      <c r="AF438" s="356"/>
      <c r="AG438" s="356"/>
      <c r="AH438" s="1"/>
      <c r="AI438" s="105"/>
      <c r="AK438"/>
      <c r="AL438" s="249"/>
      <c r="AN438" s="9"/>
      <c r="AO438" s="1"/>
    </row>
    <row r="439" spans="1:41" s="61" customFormat="1" ht="15.75" customHeight="1">
      <c r="A439" s="366" t="s">
        <v>753</v>
      </c>
      <c r="B439" s="105" t="s">
        <v>2521</v>
      </c>
      <c r="C439" s="105"/>
      <c r="D439" s="321" t="s">
        <v>3952</v>
      </c>
      <c r="E439" s="204">
        <f>UCIRanking!B47</f>
        <v>42405.125</v>
      </c>
      <c r="F439" s="204">
        <v>42018.712500000001</v>
      </c>
      <c r="G439" s="57">
        <f>SUM(E439-F439)</f>
        <v>386.41249999999854</v>
      </c>
      <c r="H439" s="313"/>
      <c r="I439" s="365" t="s">
        <v>621</v>
      </c>
      <c r="J439" s="105" t="s">
        <v>630</v>
      </c>
      <c r="L439" t="s">
        <v>2592</v>
      </c>
      <c r="M439" s="76" t="s">
        <v>2148</v>
      </c>
      <c r="O439" s="9">
        <f>SUM(P439:S439)</f>
        <v>234</v>
      </c>
      <c r="P439" s="1">
        <v>118</v>
      </c>
      <c r="Q439" s="1">
        <v>1</v>
      </c>
      <c r="R439" s="1">
        <v>50</v>
      </c>
      <c r="S439" s="1">
        <v>65</v>
      </c>
      <c r="U439" s="366"/>
      <c r="W439" s="1">
        <v>43</v>
      </c>
      <c r="X439" s="1"/>
      <c r="Y439" s="260"/>
      <c r="AA439"/>
      <c r="AB439" s="249"/>
      <c r="AD439" s="9"/>
      <c r="AE439" s="355"/>
      <c r="AF439" s="356"/>
      <c r="AG439" s="356"/>
      <c r="AH439" s="1"/>
      <c r="AI439" s="260"/>
      <c r="AK439"/>
      <c r="AL439" s="249"/>
      <c r="AN439" s="9"/>
      <c r="AO439" s="1"/>
    </row>
    <row r="440" spans="1:41" s="61" customFormat="1" ht="15.75" customHeight="1">
      <c r="A440" s="366" t="s">
        <v>754</v>
      </c>
      <c r="B440" s="105" t="s">
        <v>2511</v>
      </c>
      <c r="C440" s="105"/>
      <c r="D440" s="321" t="s">
        <v>3953</v>
      </c>
      <c r="E440" s="204">
        <f>UCIRanking!B75</f>
        <v>42334.737499999996</v>
      </c>
      <c r="F440" s="204">
        <v>41846.212500000001</v>
      </c>
      <c r="G440" s="57">
        <f>SUM(E440-F440)</f>
        <v>488.52499999999418</v>
      </c>
      <c r="H440" s="313"/>
      <c r="I440" s="365" t="s">
        <v>623</v>
      </c>
      <c r="J440" s="104" t="s">
        <v>1277</v>
      </c>
      <c r="L440" t="s">
        <v>4125</v>
      </c>
      <c r="M440" s="76" t="s">
        <v>4574</v>
      </c>
      <c r="O440" s="9">
        <f>SUM(P440:S440)</f>
        <v>235</v>
      </c>
      <c r="P440" s="1">
        <v>76</v>
      </c>
      <c r="Q440" s="1">
        <v>41</v>
      </c>
      <c r="R440" s="1">
        <v>53</v>
      </c>
      <c r="S440" s="1">
        <v>65</v>
      </c>
      <c r="U440" s="366"/>
      <c r="W440" s="1">
        <v>44</v>
      </c>
      <c r="X440" s="1"/>
      <c r="Y440" s="105"/>
      <c r="AA440"/>
      <c r="AB440" s="249"/>
      <c r="AD440" s="9"/>
      <c r="AE440" s="355"/>
      <c r="AF440" s="356"/>
      <c r="AG440" s="356"/>
      <c r="AH440" s="1"/>
      <c r="AI440" s="105"/>
      <c r="AK440"/>
      <c r="AL440" s="249"/>
      <c r="AN440" s="9"/>
      <c r="AO440" s="1"/>
    </row>
    <row r="441" spans="1:41" s="61" customFormat="1" ht="15.75" customHeight="1">
      <c r="A441" s="366" t="s">
        <v>755</v>
      </c>
      <c r="B441" s="105" t="s">
        <v>2520</v>
      </c>
      <c r="C441" s="105"/>
      <c r="D441" s="321" t="s">
        <v>3955</v>
      </c>
      <c r="E441" s="204">
        <f>UCIRanking!B124</f>
        <v>41659.300000000003</v>
      </c>
      <c r="F441" s="204">
        <v>41175.325000000004</v>
      </c>
      <c r="G441" s="57">
        <f>SUM(E441-F441)</f>
        <v>483.97499999999854</v>
      </c>
      <c r="H441" s="313"/>
      <c r="I441" s="365" t="s">
        <v>628</v>
      </c>
      <c r="J441" s="105" t="s">
        <v>644</v>
      </c>
      <c r="L441" t="s">
        <v>2573</v>
      </c>
      <c r="M441" s="76" t="s">
        <v>3223</v>
      </c>
      <c r="O441" s="9">
        <f>SUM(P441:S441)</f>
        <v>236</v>
      </c>
      <c r="P441" s="1">
        <v>44</v>
      </c>
      <c r="Q441" s="1">
        <v>110</v>
      </c>
      <c r="R441" s="1">
        <v>17</v>
      </c>
      <c r="S441" s="1">
        <v>65</v>
      </c>
      <c r="U441" s="366"/>
      <c r="W441" s="1">
        <v>45</v>
      </c>
      <c r="X441" s="1"/>
      <c r="Y441" s="261"/>
      <c r="AA441"/>
      <c r="AB441" s="249"/>
      <c r="AD441" s="9"/>
      <c r="AE441" s="355"/>
      <c r="AF441" s="356"/>
      <c r="AG441" s="356"/>
      <c r="AH441" s="1"/>
      <c r="AI441" s="261"/>
      <c r="AK441"/>
      <c r="AL441" s="249"/>
      <c r="AN441" s="9"/>
      <c r="AO441" s="1"/>
    </row>
    <row r="442" spans="1:41" s="61" customFormat="1" ht="15.75" customHeight="1">
      <c r="A442" s="366" t="s">
        <v>756</v>
      </c>
      <c r="B442" s="105" t="s">
        <v>2503</v>
      </c>
      <c r="C442" s="105"/>
      <c r="D442" s="321" t="s">
        <v>3954</v>
      </c>
      <c r="E442" s="204">
        <f>UCIRanking!B22</f>
        <v>41470.799999999996</v>
      </c>
      <c r="F442" s="204">
        <v>41130.349999999991</v>
      </c>
      <c r="G442" s="57">
        <f>SUM(E442-F442)</f>
        <v>340.45000000000437</v>
      </c>
      <c r="H442" s="313"/>
      <c r="I442" s="365" t="s">
        <v>632</v>
      </c>
      <c r="J442" s="105" t="s">
        <v>2529</v>
      </c>
      <c r="L442" t="s">
        <v>2597</v>
      </c>
      <c r="M442" s="76" t="s">
        <v>4546</v>
      </c>
      <c r="O442" s="9">
        <f>SUM(P442:S442)</f>
        <v>237</v>
      </c>
      <c r="P442" s="1">
        <v>46</v>
      </c>
      <c r="Q442" s="1">
        <v>41</v>
      </c>
      <c r="R442" s="1">
        <v>85</v>
      </c>
      <c r="S442" s="1">
        <v>65</v>
      </c>
      <c r="U442" s="366"/>
      <c r="W442" s="1">
        <v>46</v>
      </c>
      <c r="X442" s="1"/>
      <c r="Y442" s="261"/>
      <c r="AA442"/>
      <c r="AB442" s="249"/>
      <c r="AD442" s="9"/>
      <c r="AE442" s="355"/>
      <c r="AF442" s="356"/>
      <c r="AG442" s="356"/>
      <c r="AH442" s="1"/>
      <c r="AI442" s="261"/>
      <c r="AK442"/>
      <c r="AL442" s="249"/>
      <c r="AN442" s="9"/>
      <c r="AO442" s="1"/>
    </row>
    <row r="443" spans="1:41" s="61" customFormat="1" ht="15.75" customHeight="1">
      <c r="A443" s="366" t="s">
        <v>757</v>
      </c>
      <c r="B443" s="105" t="s">
        <v>2625</v>
      </c>
      <c r="C443" s="105"/>
      <c r="D443" s="321" t="s">
        <v>3956</v>
      </c>
      <c r="E443" s="204">
        <f>UCIRanking!B20</f>
        <v>40667.274999999994</v>
      </c>
      <c r="F443" s="204">
        <v>40175.374999999993</v>
      </c>
      <c r="G443" s="57">
        <f>SUM(E443-F443)</f>
        <v>491.90000000000146</v>
      </c>
      <c r="H443" s="313"/>
      <c r="I443" s="365" t="s">
        <v>633</v>
      </c>
      <c r="J443" s="261" t="s">
        <v>3847</v>
      </c>
      <c r="L443" t="s">
        <v>4112</v>
      </c>
      <c r="M443" s="76" t="s">
        <v>4582</v>
      </c>
      <c r="O443" s="9">
        <f>SUM(P443:S443)</f>
        <v>240</v>
      </c>
      <c r="P443" s="1">
        <v>12</v>
      </c>
      <c r="Q443" s="1">
        <v>56</v>
      </c>
      <c r="R443" s="1">
        <v>107</v>
      </c>
      <c r="S443" s="1">
        <v>65</v>
      </c>
      <c r="U443" s="366"/>
      <c r="W443" s="1">
        <v>47</v>
      </c>
      <c r="X443" s="1"/>
      <c r="Y443" s="261"/>
      <c r="AA443"/>
      <c r="AB443" s="249"/>
      <c r="AD443" s="9"/>
      <c r="AE443" s="355"/>
      <c r="AF443" s="356"/>
      <c r="AG443" s="356"/>
      <c r="AH443" s="1"/>
      <c r="AI443" s="261"/>
      <c r="AK443"/>
      <c r="AL443" s="249"/>
      <c r="AN443" s="9"/>
      <c r="AO443" s="1"/>
    </row>
    <row r="444" spans="1:41" s="61" customFormat="1" ht="15.75" customHeight="1">
      <c r="A444" s="366" t="s">
        <v>758</v>
      </c>
      <c r="B444" s="105" t="s">
        <v>2517</v>
      </c>
      <c r="C444" s="105"/>
      <c r="D444" s="321" t="s">
        <v>3957</v>
      </c>
      <c r="E444" s="204">
        <f>UCIRanking!B154</f>
        <v>40209.899999999994</v>
      </c>
      <c r="F444" s="204">
        <v>40133.537499999991</v>
      </c>
      <c r="G444" s="57">
        <f>SUM(E444-F444)</f>
        <v>76.36250000000291</v>
      </c>
      <c r="H444" s="313"/>
      <c r="I444" s="365" t="s">
        <v>634</v>
      </c>
      <c r="J444" s="105" t="s">
        <v>161</v>
      </c>
      <c r="L444" t="s">
        <v>2543</v>
      </c>
      <c r="M444" s="76" t="s">
        <v>4542</v>
      </c>
      <c r="O444" s="9">
        <f>SUM(P444:S444)</f>
        <v>242</v>
      </c>
      <c r="P444" s="1">
        <v>31</v>
      </c>
      <c r="Q444" s="1">
        <v>110</v>
      </c>
      <c r="R444" s="1">
        <v>36</v>
      </c>
      <c r="S444" s="1">
        <v>65</v>
      </c>
      <c r="U444" s="366"/>
      <c r="W444" s="1">
        <v>48</v>
      </c>
      <c r="X444" s="1"/>
      <c r="Y444" s="105"/>
      <c r="AA444"/>
      <c r="AB444" s="249"/>
      <c r="AD444" s="9"/>
      <c r="AE444" s="355"/>
      <c r="AF444" s="356"/>
      <c r="AG444" s="356"/>
      <c r="AH444" s="1"/>
      <c r="AI444" s="105"/>
      <c r="AK444"/>
      <c r="AL444" s="249"/>
      <c r="AN444" s="9"/>
      <c r="AO444" s="1"/>
    </row>
    <row r="445" spans="1:41" s="61" customFormat="1" ht="15.75" customHeight="1">
      <c r="A445" s="366" t="s">
        <v>759</v>
      </c>
      <c r="B445" s="105" t="s">
        <v>2525</v>
      </c>
      <c r="C445" s="105"/>
      <c r="D445" s="321" t="s">
        <v>3958</v>
      </c>
      <c r="E445" s="204">
        <f>UCIRanking!B165</f>
        <v>40208.274999999994</v>
      </c>
      <c r="F445" s="204">
        <v>39855.324999999997</v>
      </c>
      <c r="G445" s="57">
        <f>SUM(E445-F445)</f>
        <v>352.94999999999709</v>
      </c>
      <c r="H445" s="313"/>
      <c r="I445" s="365" t="s">
        <v>639</v>
      </c>
      <c r="J445" s="105" t="s">
        <v>613</v>
      </c>
      <c r="L445" t="s">
        <v>2534</v>
      </c>
      <c r="M445" s="76" t="s">
        <v>4569</v>
      </c>
      <c r="O445" s="9">
        <f>SUM(P445:S445)</f>
        <v>244</v>
      </c>
      <c r="P445" s="1">
        <v>94</v>
      </c>
      <c r="Q445" s="1">
        <v>71</v>
      </c>
      <c r="R445" s="1">
        <v>14</v>
      </c>
      <c r="S445" s="1">
        <v>65</v>
      </c>
      <c r="U445" s="366"/>
      <c r="W445" s="1">
        <v>49</v>
      </c>
      <c r="X445" s="1"/>
      <c r="Y445" s="105"/>
      <c r="AA445"/>
      <c r="AB445" s="249"/>
      <c r="AD445" s="9"/>
      <c r="AE445" s="355"/>
      <c r="AF445" s="356"/>
      <c r="AG445" s="356"/>
      <c r="AH445" s="1"/>
      <c r="AI445" s="105"/>
      <c r="AK445"/>
      <c r="AL445" s="249"/>
      <c r="AN445" s="9"/>
      <c r="AO445" s="1"/>
    </row>
    <row r="446" spans="1:41" s="61" customFormat="1" ht="15.75" customHeight="1">
      <c r="A446" s="366" t="s">
        <v>760</v>
      </c>
      <c r="B446" s="105" t="s">
        <v>2530</v>
      </c>
      <c r="C446" s="105"/>
      <c r="D446" s="321" t="s">
        <v>3959</v>
      </c>
      <c r="E446" s="204">
        <f>UCIRanking!B112</f>
        <v>39647.999999999993</v>
      </c>
      <c r="F446" s="204">
        <v>39251.749999999993</v>
      </c>
      <c r="G446" s="57">
        <f>SUM(E446-F446)</f>
        <v>396.25</v>
      </c>
      <c r="H446" s="313"/>
      <c r="I446" s="365" t="s">
        <v>647</v>
      </c>
      <c r="J446" s="261" t="s">
        <v>15</v>
      </c>
      <c r="L446" t="s">
        <v>4126</v>
      </c>
      <c r="M446" s="76" t="s">
        <v>4536</v>
      </c>
      <c r="O446" s="9">
        <f>SUM(P446:S446)</f>
        <v>247</v>
      </c>
      <c r="P446" s="1">
        <v>69</v>
      </c>
      <c r="Q446" s="1">
        <v>16</v>
      </c>
      <c r="R446" s="1">
        <v>97</v>
      </c>
      <c r="S446" s="1">
        <v>65</v>
      </c>
      <c r="U446" s="366"/>
      <c r="W446" s="1">
        <v>50</v>
      </c>
      <c r="X446" s="1"/>
      <c r="Y446" s="261"/>
      <c r="AA446"/>
      <c r="AB446" s="249"/>
      <c r="AD446" s="9"/>
      <c r="AE446" s="355"/>
      <c r="AF446" s="356"/>
      <c r="AG446" s="356"/>
      <c r="AH446" s="1"/>
      <c r="AI446" s="261"/>
      <c r="AK446"/>
      <c r="AL446" s="249"/>
      <c r="AN446" s="9"/>
      <c r="AO446" s="1"/>
    </row>
    <row r="447" spans="1:41" s="61" customFormat="1" ht="15.75" customHeight="1">
      <c r="A447" s="366" t="s">
        <v>761</v>
      </c>
      <c r="B447" s="105" t="s">
        <v>2529</v>
      </c>
      <c r="C447" s="105"/>
      <c r="D447" s="321" t="s">
        <v>3960</v>
      </c>
      <c r="E447" s="204">
        <f>UCIRanking!B68</f>
        <v>39409.200000000004</v>
      </c>
      <c r="F447" s="204">
        <v>38990.05000000001</v>
      </c>
      <c r="G447" s="57">
        <f>SUM(E447-F447)</f>
        <v>419.14999999999418</v>
      </c>
      <c r="H447" s="313"/>
      <c r="I447" s="365" t="s">
        <v>651</v>
      </c>
      <c r="J447" s="105" t="s">
        <v>152</v>
      </c>
      <c r="L447" t="s">
        <v>2582</v>
      </c>
      <c r="M447" s="76" t="s">
        <v>4578</v>
      </c>
      <c r="O447" s="9">
        <f>SUM(P447:S447)</f>
        <v>248</v>
      </c>
      <c r="P447" s="1">
        <v>89</v>
      </c>
      <c r="Q447" s="1">
        <v>10</v>
      </c>
      <c r="R447" s="1">
        <v>84</v>
      </c>
      <c r="S447" s="1">
        <v>65</v>
      </c>
      <c r="U447" s="366"/>
      <c r="W447" s="1">
        <v>51</v>
      </c>
      <c r="X447" s="1"/>
      <c r="Y447" s="261"/>
      <c r="AA447"/>
      <c r="AB447" s="249"/>
      <c r="AD447" s="9"/>
      <c r="AE447" s="355"/>
      <c r="AF447" s="356"/>
      <c r="AG447" s="356"/>
      <c r="AH447" s="1"/>
      <c r="AI447" s="261"/>
      <c r="AK447"/>
      <c r="AL447" s="249"/>
      <c r="AN447" s="9"/>
      <c r="AO447" s="1"/>
    </row>
    <row r="448" spans="1:41" s="61" customFormat="1" ht="15.75" customHeight="1">
      <c r="A448" s="366" t="s">
        <v>762</v>
      </c>
      <c r="B448" s="105" t="s">
        <v>2512</v>
      </c>
      <c r="C448" s="105"/>
      <c r="D448" s="321" t="s">
        <v>3961</v>
      </c>
      <c r="E448" s="204">
        <f>UCIRanking!B39</f>
        <v>39307.512500000004</v>
      </c>
      <c r="F448" s="204">
        <v>38989.462500000009</v>
      </c>
      <c r="G448" s="57">
        <f>SUM(E448-F448)</f>
        <v>318.04999999999563</v>
      </c>
      <c r="H448" s="313"/>
      <c r="I448" s="365" t="s">
        <v>652</v>
      </c>
      <c r="J448" s="105" t="s">
        <v>2520</v>
      </c>
      <c r="L448" t="s">
        <v>4136</v>
      </c>
      <c r="M448" s="76" t="s">
        <v>2606</v>
      </c>
      <c r="O448" s="9">
        <f>SUM(P448:S448)</f>
        <v>252</v>
      </c>
      <c r="P448" s="1">
        <v>37</v>
      </c>
      <c r="Q448" s="1">
        <v>98</v>
      </c>
      <c r="R448" s="1">
        <v>52</v>
      </c>
      <c r="S448" s="1">
        <v>65</v>
      </c>
      <c r="U448" s="366"/>
      <c r="W448" s="1">
        <v>52</v>
      </c>
      <c r="X448" s="1"/>
      <c r="Y448" s="260"/>
      <c r="AA448"/>
      <c r="AB448" s="249"/>
      <c r="AD448" s="9"/>
      <c r="AE448" s="355"/>
      <c r="AF448" s="356"/>
      <c r="AG448" s="356"/>
      <c r="AH448" s="1"/>
      <c r="AI448" s="260"/>
      <c r="AK448"/>
      <c r="AL448" s="249"/>
      <c r="AN448" s="9"/>
      <c r="AO448" s="1"/>
    </row>
    <row r="449" spans="1:41" s="61" customFormat="1" ht="15.75" customHeight="1">
      <c r="A449" s="366" t="s">
        <v>763</v>
      </c>
      <c r="B449" s="105" t="s">
        <v>2526</v>
      </c>
      <c r="C449" s="105"/>
      <c r="D449" s="321" t="s">
        <v>3964</v>
      </c>
      <c r="E449" s="204">
        <f>UCIRanking!B169</f>
        <v>38925.224999999999</v>
      </c>
      <c r="F449" s="204">
        <v>38583.1875</v>
      </c>
      <c r="G449" s="57">
        <f>SUM(E449-F449)</f>
        <v>342.03749999999854</v>
      </c>
      <c r="H449" s="313"/>
      <c r="I449" s="365" t="s">
        <v>653</v>
      </c>
      <c r="J449" s="260" t="s">
        <v>142</v>
      </c>
      <c r="L449" t="s">
        <v>2533</v>
      </c>
      <c r="M449" s="76" t="s">
        <v>4539</v>
      </c>
      <c r="O449" s="9">
        <f>SUM(P449:S449)</f>
        <v>253</v>
      </c>
      <c r="P449" s="1">
        <v>15</v>
      </c>
      <c r="Q449" s="1">
        <v>71</v>
      </c>
      <c r="R449" s="1">
        <v>102</v>
      </c>
      <c r="S449" s="1">
        <v>65</v>
      </c>
      <c r="U449" s="366"/>
      <c r="W449" s="1">
        <v>53</v>
      </c>
      <c r="X449" s="1"/>
      <c r="Y449" s="105"/>
      <c r="AA449"/>
      <c r="AB449" s="249"/>
      <c r="AD449" s="9"/>
      <c r="AE449" s="355"/>
      <c r="AF449" s="356"/>
      <c r="AG449" s="356"/>
      <c r="AH449" s="1"/>
      <c r="AI449" s="105"/>
      <c r="AK449"/>
      <c r="AL449" s="249"/>
      <c r="AN449" s="9"/>
      <c r="AO449" s="1"/>
    </row>
    <row r="450" spans="1:41" s="61" customFormat="1" ht="15.75" customHeight="1">
      <c r="A450" s="366" t="s">
        <v>764</v>
      </c>
      <c r="B450" s="105" t="s">
        <v>2523</v>
      </c>
      <c r="C450" s="105"/>
      <c r="D450" s="321" t="s">
        <v>3965</v>
      </c>
      <c r="E450" s="204">
        <f>UCIRanking!B158</f>
        <v>38652.774999999994</v>
      </c>
      <c r="F450" s="204">
        <v>38051.699999999997</v>
      </c>
      <c r="G450" s="57">
        <f>SUM(E450-F450)</f>
        <v>601.07499999999709</v>
      </c>
      <c r="H450" s="313"/>
      <c r="I450" s="365" t="s">
        <v>658</v>
      </c>
      <c r="J450" s="105" t="s">
        <v>2507</v>
      </c>
      <c r="L450" t="s">
        <v>2581</v>
      </c>
      <c r="M450" s="76" t="s">
        <v>4551</v>
      </c>
      <c r="O450" s="9">
        <f>SUM(P450:S450)</f>
        <v>254</v>
      </c>
      <c r="P450" s="1">
        <v>27</v>
      </c>
      <c r="Q450" s="1">
        <v>98</v>
      </c>
      <c r="R450" s="1">
        <v>64</v>
      </c>
      <c r="S450" s="1">
        <v>65</v>
      </c>
      <c r="U450" s="366"/>
      <c r="W450" s="1">
        <v>54</v>
      </c>
      <c r="X450" s="1"/>
      <c r="Y450" s="261"/>
      <c r="AA450"/>
      <c r="AB450" s="249"/>
      <c r="AD450" s="9"/>
      <c r="AE450" s="355"/>
      <c r="AF450" s="356"/>
      <c r="AG450" s="356"/>
      <c r="AH450" s="1"/>
      <c r="AI450" s="261"/>
      <c r="AK450"/>
      <c r="AL450" s="249"/>
      <c r="AN450" s="9"/>
      <c r="AO450" s="1"/>
    </row>
    <row r="451" spans="1:41" s="61" customFormat="1" ht="15.75" customHeight="1">
      <c r="A451" s="366" t="s">
        <v>765</v>
      </c>
      <c r="B451" s="105" t="s">
        <v>2513</v>
      </c>
      <c r="C451" s="105"/>
      <c r="D451" s="321" t="s">
        <v>3963</v>
      </c>
      <c r="E451" s="204">
        <f>UCIRanking!B17</f>
        <v>38552.012500000004</v>
      </c>
      <c r="F451" s="204">
        <v>38482.787500000006</v>
      </c>
      <c r="G451" s="57">
        <f>SUM(E451-F451)</f>
        <v>69.224999999998545</v>
      </c>
      <c r="H451" s="313"/>
      <c r="I451" s="365" t="s">
        <v>659</v>
      </c>
      <c r="J451" s="261" t="s">
        <v>1589</v>
      </c>
      <c r="L451" t="s">
        <v>3205</v>
      </c>
      <c r="M451" s="76" t="s">
        <v>4573</v>
      </c>
      <c r="O451" s="9">
        <f>SUM(P451:S451)</f>
        <v>255</v>
      </c>
      <c r="P451" s="1">
        <v>13</v>
      </c>
      <c r="Q451" s="1">
        <v>110</v>
      </c>
      <c r="R451" s="1">
        <v>67</v>
      </c>
      <c r="S451" s="1">
        <v>65</v>
      </c>
      <c r="U451" s="366"/>
      <c r="W451" s="1">
        <v>55</v>
      </c>
      <c r="X451" s="1"/>
      <c r="Y451" s="105"/>
      <c r="AA451"/>
      <c r="AB451" s="249"/>
      <c r="AD451" s="9"/>
      <c r="AE451" s="355"/>
      <c r="AF451" s="356"/>
      <c r="AG451" s="356"/>
      <c r="AH451" s="1"/>
      <c r="AI451" s="105"/>
      <c r="AK451"/>
      <c r="AL451" s="249"/>
      <c r="AN451" s="9"/>
      <c r="AO451" s="1"/>
    </row>
    <row r="452" spans="1:41" s="61" customFormat="1" ht="15.75" customHeight="1">
      <c r="A452" s="366" t="s">
        <v>1857</v>
      </c>
      <c r="B452" s="261" t="s">
        <v>9</v>
      </c>
      <c r="C452" s="9"/>
      <c r="D452" s="321" t="s">
        <v>3962</v>
      </c>
      <c r="E452" s="204">
        <f>UCIRanking!B186</f>
        <v>37706.687500000007</v>
      </c>
      <c r="F452" s="204">
        <v>38115.674999999996</v>
      </c>
      <c r="G452" s="57">
        <f>SUM(E452-F452)</f>
        <v>-408.98749999998836</v>
      </c>
      <c r="H452" s="313"/>
      <c r="I452" s="365" t="s">
        <v>660</v>
      </c>
      <c r="J452" s="105" t="s">
        <v>2511</v>
      </c>
      <c r="L452" t="s">
        <v>4135</v>
      </c>
      <c r="M452" s="76" t="s">
        <v>4533</v>
      </c>
      <c r="O452" s="9">
        <f>SUM(P452:S452)</f>
        <v>256</v>
      </c>
      <c r="P452" s="1">
        <v>53</v>
      </c>
      <c r="Q452" s="1">
        <v>58</v>
      </c>
      <c r="R452" s="1">
        <v>80</v>
      </c>
      <c r="S452" s="1">
        <v>65</v>
      </c>
      <c r="U452" s="366"/>
      <c r="W452" s="1">
        <v>56</v>
      </c>
      <c r="X452" s="1"/>
      <c r="Y452" s="261"/>
      <c r="AA452"/>
      <c r="AB452" s="249"/>
      <c r="AD452" s="9"/>
      <c r="AE452" s="355"/>
      <c r="AF452" s="356"/>
      <c r="AG452" s="356"/>
      <c r="AH452" s="1"/>
      <c r="AI452" s="261"/>
      <c r="AK452"/>
      <c r="AL452" s="249"/>
      <c r="AN452" s="9"/>
      <c r="AO452" s="1"/>
    </row>
    <row r="453" spans="1:41" s="61" customFormat="1" ht="15.75" customHeight="1">
      <c r="A453" s="366" t="s">
        <v>2049</v>
      </c>
      <c r="B453" s="105" t="s">
        <v>2510</v>
      </c>
      <c r="C453" s="105"/>
      <c r="D453" s="321" t="s">
        <v>3966</v>
      </c>
      <c r="E453" s="204">
        <f>UCIRanking!B136</f>
        <v>37124.487500000003</v>
      </c>
      <c r="F453" s="204">
        <v>36640.237500000003</v>
      </c>
      <c r="G453" s="57">
        <f>SUM(E453-F453)</f>
        <v>484.25</v>
      </c>
      <c r="H453" s="313"/>
      <c r="I453" s="365" t="s">
        <v>662</v>
      </c>
      <c r="J453" s="261" t="s">
        <v>1584</v>
      </c>
      <c r="L453" t="s">
        <v>3207</v>
      </c>
      <c r="M453" s="76" t="s">
        <v>4549</v>
      </c>
      <c r="O453" s="9">
        <f>SUM(P453:S453)</f>
        <v>257</v>
      </c>
      <c r="P453" s="1">
        <v>35</v>
      </c>
      <c r="Q453" s="1">
        <v>65</v>
      </c>
      <c r="R453" s="1">
        <v>92</v>
      </c>
      <c r="S453" s="1">
        <v>65</v>
      </c>
      <c r="U453" s="366"/>
      <c r="W453" s="1">
        <v>57</v>
      </c>
      <c r="X453" s="1"/>
      <c r="Y453" s="105"/>
      <c r="AA453"/>
      <c r="AB453" s="249"/>
      <c r="AD453" s="9"/>
      <c r="AE453" s="355"/>
      <c r="AF453" s="356"/>
      <c r="AG453" s="356"/>
      <c r="AH453" s="1"/>
      <c r="AI453" s="105"/>
      <c r="AK453"/>
      <c r="AL453" s="249"/>
      <c r="AN453" s="9"/>
      <c r="AO453" s="1"/>
    </row>
    <row r="454" spans="1:41" s="61" customFormat="1" ht="15.75" customHeight="1">
      <c r="A454" s="366" t="s">
        <v>2050</v>
      </c>
      <c r="B454" s="105" t="s">
        <v>2528</v>
      </c>
      <c r="C454" s="105"/>
      <c r="D454" s="321" t="s">
        <v>3967</v>
      </c>
      <c r="E454" s="204">
        <f>UCIRanking!B72</f>
        <v>36041.962500000001</v>
      </c>
      <c r="F454" s="204">
        <v>35881.362500000003</v>
      </c>
      <c r="G454" s="57">
        <f>SUM(E454-F454)</f>
        <v>160.59999999999854</v>
      </c>
      <c r="H454" s="313"/>
      <c r="I454" s="365" t="s">
        <v>663</v>
      </c>
      <c r="J454" s="105" t="s">
        <v>2521</v>
      </c>
      <c r="L454" t="s">
        <v>2596</v>
      </c>
      <c r="M454" s="76" t="s">
        <v>4530</v>
      </c>
      <c r="O454" s="9">
        <f>SUM(P454:S454)</f>
        <v>259</v>
      </c>
      <c r="P454" s="1">
        <v>75</v>
      </c>
      <c r="Q454" s="1">
        <v>18</v>
      </c>
      <c r="R454" s="1">
        <v>101</v>
      </c>
      <c r="S454" s="1">
        <v>65</v>
      </c>
      <c r="U454" s="366"/>
      <c r="W454" s="1">
        <v>58</v>
      </c>
      <c r="X454" s="1"/>
      <c r="Y454" s="260"/>
      <c r="AA454"/>
      <c r="AB454" s="249"/>
      <c r="AD454" s="9"/>
      <c r="AE454" s="355"/>
      <c r="AF454" s="356"/>
      <c r="AG454" s="356"/>
      <c r="AH454" s="1"/>
      <c r="AI454" s="260"/>
      <c r="AK454"/>
      <c r="AL454" s="249"/>
      <c r="AN454" s="9"/>
      <c r="AO454" s="1"/>
    </row>
    <row r="455" spans="1:41" s="61" customFormat="1" ht="15.75" customHeight="1">
      <c r="A455" s="366" t="s">
        <v>2051</v>
      </c>
      <c r="B455" s="104" t="s">
        <v>1283</v>
      </c>
      <c r="C455" s="105"/>
      <c r="D455" s="321" t="s">
        <v>3968</v>
      </c>
      <c r="E455" s="204">
        <f>UCIRanking!B215</f>
        <v>34043.037499999948</v>
      </c>
      <c r="F455" s="204">
        <v>34368.537499999948</v>
      </c>
      <c r="G455" s="57">
        <f>SUM(E455-F455)</f>
        <v>-325.5</v>
      </c>
      <c r="H455" s="313"/>
      <c r="I455" s="365" t="s">
        <v>664</v>
      </c>
      <c r="J455" s="105" t="s">
        <v>2508</v>
      </c>
      <c r="L455" t="s">
        <v>4073</v>
      </c>
      <c r="M455" s="76" t="s">
        <v>4557</v>
      </c>
      <c r="O455" s="9">
        <f>SUM(P455:S455)</f>
        <v>260</v>
      </c>
      <c r="P455" s="1">
        <v>85</v>
      </c>
      <c r="Q455" s="1">
        <v>41</v>
      </c>
      <c r="R455" s="1">
        <v>69</v>
      </c>
      <c r="S455" s="1">
        <v>65</v>
      </c>
      <c r="U455" s="366"/>
      <c r="W455" s="1">
        <v>59</v>
      </c>
      <c r="X455" s="1"/>
      <c r="Y455" s="261"/>
      <c r="AA455"/>
      <c r="AB455" s="249"/>
      <c r="AD455" s="9"/>
      <c r="AE455" s="355"/>
      <c r="AF455" s="356"/>
      <c r="AG455" s="356"/>
      <c r="AH455" s="1"/>
      <c r="AI455" s="261"/>
      <c r="AK455"/>
      <c r="AL455" s="249"/>
      <c r="AN455" s="9"/>
      <c r="AO455" s="1"/>
    </row>
    <row r="456" spans="1:41" s="61" customFormat="1" ht="15.75" customHeight="1">
      <c r="A456" s="366" t="s">
        <v>2052</v>
      </c>
      <c r="B456" s="105" t="s">
        <v>605</v>
      </c>
      <c r="C456" s="105"/>
      <c r="D456" s="321" t="s">
        <v>3969</v>
      </c>
      <c r="E456" s="204">
        <f>UCIRanking!B201</f>
        <v>33656.525000000001</v>
      </c>
      <c r="F456" s="204">
        <v>33956.175000000003</v>
      </c>
      <c r="G456" s="57">
        <f>SUM(E456-F456)</f>
        <v>-299.65000000000146</v>
      </c>
      <c r="H456" s="313"/>
      <c r="I456" s="365" t="s">
        <v>667</v>
      </c>
      <c r="J456" s="261" t="s">
        <v>11</v>
      </c>
      <c r="L456" t="s">
        <v>2571</v>
      </c>
      <c r="M456" s="76" t="s">
        <v>4541</v>
      </c>
      <c r="O456" s="9">
        <f>SUM(P456:S456)</f>
        <v>262</v>
      </c>
      <c r="P456" s="1">
        <v>42</v>
      </c>
      <c r="Q456" s="1">
        <v>110</v>
      </c>
      <c r="R456" s="1">
        <v>45</v>
      </c>
      <c r="S456" s="1">
        <v>65</v>
      </c>
      <c r="U456" s="366"/>
      <c r="W456" s="1">
        <v>60</v>
      </c>
      <c r="X456" s="1"/>
      <c r="Y456" s="105"/>
      <c r="AA456"/>
      <c r="AB456" s="249"/>
      <c r="AD456" s="9"/>
      <c r="AE456" s="355"/>
      <c r="AF456" s="356"/>
      <c r="AG456" s="356"/>
      <c r="AH456" s="1"/>
      <c r="AI456" s="105"/>
      <c r="AK456"/>
      <c r="AL456" s="249"/>
      <c r="AN456" s="9"/>
      <c r="AO456" s="1"/>
    </row>
    <row r="457" spans="1:41" s="61" customFormat="1" ht="15.75" customHeight="1">
      <c r="A457" s="366" t="s">
        <v>2053</v>
      </c>
      <c r="B457" s="105" t="s">
        <v>601</v>
      </c>
      <c r="C457" s="105"/>
      <c r="D457" s="321" t="s">
        <v>3972</v>
      </c>
      <c r="E457" s="204">
        <f>UCIRanking!B43</f>
        <v>32589.225000000017</v>
      </c>
      <c r="F457" s="204">
        <v>32433.700000000015</v>
      </c>
      <c r="G457" s="57">
        <f>SUM(E457-F457)</f>
        <v>155.52500000000146</v>
      </c>
      <c r="H457" s="313"/>
      <c r="I457" s="365" t="s">
        <v>726</v>
      </c>
      <c r="J457" s="105" t="s">
        <v>2625</v>
      </c>
      <c r="L457" t="s">
        <v>4137</v>
      </c>
      <c r="M457" s="76" t="s">
        <v>3227</v>
      </c>
      <c r="O457" s="9">
        <f>SUM(P457:S457)</f>
        <v>264</v>
      </c>
      <c r="P457" s="1">
        <v>47</v>
      </c>
      <c r="Q457" s="1">
        <v>110</v>
      </c>
      <c r="R457" s="1">
        <v>42</v>
      </c>
      <c r="S457" s="1">
        <v>65</v>
      </c>
      <c r="U457" s="366"/>
      <c r="W457" s="1">
        <v>61</v>
      </c>
      <c r="X457" s="1"/>
      <c r="Y457" s="104"/>
      <c r="AA457"/>
      <c r="AB457" s="249"/>
      <c r="AD457" s="9"/>
      <c r="AE457" s="355"/>
      <c r="AF457" s="356"/>
      <c r="AG457" s="356"/>
      <c r="AH457" s="1"/>
      <c r="AI457" s="104"/>
      <c r="AK457"/>
      <c r="AL457" s="249"/>
      <c r="AN457" s="9"/>
      <c r="AO457" s="1"/>
    </row>
    <row r="458" spans="1:41" s="61" customFormat="1" ht="15.75" customHeight="1">
      <c r="A458" s="366" t="s">
        <v>2054</v>
      </c>
      <c r="B458" s="104" t="s">
        <v>1269</v>
      </c>
      <c r="C458" s="373"/>
      <c r="D458" s="321" t="s">
        <v>3971</v>
      </c>
      <c r="E458" s="204">
        <f>UCIRanking!B198</f>
        <v>32014.387499999993</v>
      </c>
      <c r="F458" s="204">
        <v>32382.187499999989</v>
      </c>
      <c r="G458" s="57">
        <f>SUM(E458-F458)</f>
        <v>-367.79999999999563</v>
      </c>
      <c r="H458" s="313"/>
      <c r="I458" s="365" t="s">
        <v>727</v>
      </c>
      <c r="J458" s="105" t="s">
        <v>153</v>
      </c>
      <c r="L458" t="s">
        <v>2535</v>
      </c>
      <c r="M458" s="76" t="s">
        <v>4581</v>
      </c>
      <c r="O458" s="9">
        <f>SUM(P458:S458)</f>
        <v>269</v>
      </c>
      <c r="P458" s="1">
        <v>21</v>
      </c>
      <c r="Q458" s="1">
        <v>94</v>
      </c>
      <c r="R458" s="1">
        <v>89</v>
      </c>
      <c r="S458" s="1">
        <v>65</v>
      </c>
      <c r="U458" s="366"/>
      <c r="W458" s="1">
        <v>62</v>
      </c>
      <c r="X458" s="1"/>
      <c r="Y458" s="260"/>
      <c r="AA458"/>
      <c r="AB458" s="249"/>
      <c r="AD458" s="9"/>
      <c r="AE458" s="355"/>
      <c r="AF458" s="356"/>
      <c r="AG458" s="356"/>
      <c r="AH458" s="1"/>
      <c r="AI458" s="260"/>
      <c r="AK458"/>
      <c r="AL458" s="249"/>
      <c r="AN458" s="9"/>
      <c r="AO458" s="1"/>
    </row>
    <row r="459" spans="1:41" s="61" customFormat="1" ht="15.75" customHeight="1">
      <c r="A459" s="366" t="s">
        <v>2055</v>
      </c>
      <c r="B459" s="105" t="s">
        <v>624</v>
      </c>
      <c r="C459" s="105"/>
      <c r="D459" s="321" t="s">
        <v>3970</v>
      </c>
      <c r="E459" s="204">
        <f>UCIRanking!B192</f>
        <v>31967.675000000003</v>
      </c>
      <c r="F459" s="204">
        <v>32407.537500000006</v>
      </c>
      <c r="G459" s="57">
        <f>SUM(E459-F459)</f>
        <v>-439.86250000000291</v>
      </c>
      <c r="H459" s="313"/>
      <c r="I459" s="365" t="s">
        <v>728</v>
      </c>
      <c r="J459" s="261" t="s">
        <v>3848</v>
      </c>
      <c r="L459" t="s">
        <v>4117</v>
      </c>
      <c r="M459" s="76" t="s">
        <v>4545</v>
      </c>
      <c r="O459" s="9">
        <f>SUM(P459:S459)</f>
        <v>271</v>
      </c>
      <c r="P459" s="1">
        <v>48</v>
      </c>
      <c r="Q459" s="1">
        <v>110</v>
      </c>
      <c r="R459" s="1">
        <v>48</v>
      </c>
      <c r="S459" s="1">
        <v>65</v>
      </c>
      <c r="U459" s="366"/>
      <c r="W459" s="1">
        <v>63</v>
      </c>
      <c r="X459" s="1"/>
      <c r="Y459" s="105"/>
      <c r="AA459"/>
      <c r="AB459" s="249"/>
      <c r="AD459" s="9"/>
      <c r="AE459" s="355"/>
      <c r="AF459" s="356"/>
      <c r="AG459" s="356"/>
      <c r="AH459" s="1"/>
      <c r="AI459" s="105"/>
      <c r="AK459"/>
      <c r="AL459" s="249"/>
      <c r="AN459" s="9"/>
      <c r="AO459" s="1"/>
    </row>
    <row r="460" spans="1:41" s="61" customFormat="1" ht="15.75" customHeight="1">
      <c r="A460" s="366" t="s">
        <v>2056</v>
      </c>
      <c r="B460" s="105" t="s">
        <v>2093</v>
      </c>
      <c r="C460" s="105"/>
      <c r="D460" s="321" t="s">
        <v>3973</v>
      </c>
      <c r="E460" s="204">
        <f>UCIRanking!B181</f>
        <v>29098.312500000015</v>
      </c>
      <c r="F460" s="204">
        <v>29396.437500000015</v>
      </c>
      <c r="G460" s="57">
        <f>SUM(E460-F460)</f>
        <v>-298.125</v>
      </c>
      <c r="H460" s="313"/>
      <c r="I460" s="365" t="s">
        <v>729</v>
      </c>
      <c r="J460" s="104" t="s">
        <v>3826</v>
      </c>
      <c r="L460" t="s">
        <v>3220</v>
      </c>
      <c r="M460" s="76" t="s">
        <v>4567</v>
      </c>
      <c r="O460" s="9">
        <f>SUM(P460:S460)</f>
        <v>273</v>
      </c>
      <c r="P460" s="1">
        <v>54</v>
      </c>
      <c r="Q460" s="1">
        <v>22</v>
      </c>
      <c r="R460" s="1">
        <v>132</v>
      </c>
      <c r="S460" s="1">
        <v>65</v>
      </c>
      <c r="U460" s="366"/>
      <c r="W460" s="1">
        <v>64</v>
      </c>
      <c r="X460" s="1"/>
      <c r="Y460" s="261"/>
      <c r="AA460"/>
      <c r="AB460" s="249"/>
      <c r="AD460" s="9"/>
      <c r="AE460" s="355"/>
      <c r="AF460" s="356"/>
      <c r="AG460" s="356"/>
      <c r="AH460" s="1"/>
      <c r="AI460" s="261"/>
      <c r="AK460"/>
      <c r="AL460" s="249"/>
      <c r="AN460" s="9"/>
      <c r="AO460" s="1"/>
    </row>
    <row r="461" spans="1:41" s="61" customFormat="1" ht="15.75" customHeight="1">
      <c r="A461" s="366" t="s">
        <v>2057</v>
      </c>
      <c r="B461" s="104" t="s">
        <v>1268</v>
      </c>
      <c r="C461" s="373"/>
      <c r="D461" s="321" t="s">
        <v>3974</v>
      </c>
      <c r="E461" s="204">
        <f>UCIRanking!B195</f>
        <v>28797.450000000012</v>
      </c>
      <c r="F461" s="204">
        <v>29156.225000000006</v>
      </c>
      <c r="G461" s="57">
        <f>SUM(E461-F461)</f>
        <v>-358.77499999999418</v>
      </c>
      <c r="H461" s="313"/>
      <c r="I461" s="365" t="s">
        <v>730</v>
      </c>
      <c r="J461" s="260" t="s">
        <v>3154</v>
      </c>
      <c r="L461" t="s">
        <v>4082</v>
      </c>
      <c r="M461" s="76" t="s">
        <v>4556</v>
      </c>
      <c r="O461" s="9">
        <f>SUM(P461:S461)</f>
        <v>273</v>
      </c>
      <c r="P461" s="1">
        <v>55</v>
      </c>
      <c r="Q461" s="1">
        <v>65</v>
      </c>
      <c r="R461" s="1">
        <v>88</v>
      </c>
      <c r="S461" s="1">
        <v>65</v>
      </c>
      <c r="U461" s="366"/>
      <c r="W461" s="1">
        <v>65</v>
      </c>
      <c r="X461" s="1"/>
      <c r="Y461" s="261"/>
      <c r="AA461"/>
      <c r="AB461" s="249"/>
      <c r="AD461" s="9"/>
      <c r="AE461" s="355"/>
      <c r="AF461" s="356"/>
      <c r="AG461" s="356"/>
      <c r="AH461" s="1"/>
      <c r="AI461" s="261"/>
      <c r="AK461"/>
      <c r="AL461" s="249"/>
      <c r="AN461" s="9"/>
      <c r="AO461" s="1"/>
    </row>
    <row r="462" spans="1:41" s="61" customFormat="1" ht="15.75" customHeight="1">
      <c r="A462" s="366" t="s">
        <v>2058</v>
      </c>
      <c r="B462" s="261" t="s">
        <v>1617</v>
      </c>
      <c r="C462" s="105"/>
      <c r="D462" s="321" t="s">
        <v>3975</v>
      </c>
      <c r="E462" s="204">
        <f>UCIRanking!B183</f>
        <v>27678.07500000003</v>
      </c>
      <c r="F462" s="204">
        <v>27960.375000000025</v>
      </c>
      <c r="G462" s="57">
        <f>SUM(E462-F462)</f>
        <v>-282.29999999999563</v>
      </c>
      <c r="H462" s="313"/>
      <c r="I462" s="365" t="s">
        <v>731</v>
      </c>
      <c r="J462" s="260" t="s">
        <v>3175</v>
      </c>
      <c r="L462" t="s">
        <v>2601</v>
      </c>
      <c r="M462" s="76" t="s">
        <v>4555</v>
      </c>
      <c r="O462" s="9">
        <f>SUM(P462:S462)</f>
        <v>273</v>
      </c>
      <c r="P462" s="1">
        <v>74</v>
      </c>
      <c r="Q462" s="1">
        <v>71</v>
      </c>
      <c r="R462" s="1">
        <v>63</v>
      </c>
      <c r="S462" s="1">
        <v>65</v>
      </c>
      <c r="U462" s="366"/>
      <c r="W462" s="1">
        <v>66</v>
      </c>
      <c r="X462" s="1"/>
      <c r="Y462" s="105"/>
      <c r="AA462"/>
      <c r="AB462" s="249"/>
      <c r="AD462" s="9"/>
      <c r="AE462" s="355"/>
      <c r="AF462" s="356"/>
      <c r="AG462" s="356"/>
      <c r="AH462" s="1"/>
      <c r="AI462" s="105"/>
      <c r="AK462"/>
      <c r="AL462" s="249"/>
      <c r="AN462" s="9"/>
      <c r="AO462" s="1"/>
    </row>
    <row r="463" spans="1:41" s="61" customFormat="1" ht="15.75" customHeight="1">
      <c r="A463" s="366" t="s">
        <v>2059</v>
      </c>
      <c r="B463" s="261" t="s">
        <v>1582</v>
      </c>
      <c r="C463" s="373"/>
      <c r="D463" s="321" t="s">
        <v>3976</v>
      </c>
      <c r="E463" s="204">
        <f>UCIRanking!B180</f>
        <v>27397.32499999995</v>
      </c>
      <c r="F463" s="204">
        <v>27659.849999999944</v>
      </c>
      <c r="G463" s="57">
        <f>SUM(E463-F463)</f>
        <v>-262.52499999999418</v>
      </c>
      <c r="H463" s="313"/>
      <c r="I463" s="365" t="s">
        <v>732</v>
      </c>
      <c r="J463" s="105" t="s">
        <v>2505</v>
      </c>
      <c r="L463" t="s">
        <v>4134</v>
      </c>
      <c r="M463" s="76" t="s">
        <v>4584</v>
      </c>
      <c r="N463" s="1"/>
      <c r="O463" s="9">
        <f>SUM(P463:S463)</f>
        <v>274</v>
      </c>
      <c r="P463" s="1">
        <v>66</v>
      </c>
      <c r="Q463" s="1">
        <v>65</v>
      </c>
      <c r="R463" s="1">
        <v>78</v>
      </c>
      <c r="S463" s="1">
        <v>65</v>
      </c>
      <c r="U463" s="366"/>
      <c r="W463" s="1">
        <v>67</v>
      </c>
      <c r="X463" s="1"/>
      <c r="Y463" s="105"/>
      <c r="AA463"/>
      <c r="AB463" s="249"/>
      <c r="AD463" s="9"/>
      <c r="AE463" s="355"/>
      <c r="AF463" s="356"/>
      <c r="AG463" s="356"/>
      <c r="AH463" s="1"/>
      <c r="AI463" s="105"/>
      <c r="AK463"/>
      <c r="AL463" s="249"/>
      <c r="AN463" s="9"/>
      <c r="AO463" s="1"/>
    </row>
    <row r="464" spans="1:41" s="61" customFormat="1" ht="15.75" customHeight="1">
      <c r="A464" s="366" t="s">
        <v>2060</v>
      </c>
      <c r="B464" s="260" t="s">
        <v>3166</v>
      </c>
      <c r="C464" s="105"/>
      <c r="D464" s="321" t="s">
        <v>3980</v>
      </c>
      <c r="E464" s="204">
        <f>UCIRanking!B103</f>
        <v>27045.487499999996</v>
      </c>
      <c r="F464" s="204">
        <v>26599.724999999999</v>
      </c>
      <c r="G464" s="57">
        <f>SUM(E464-F464)</f>
        <v>445.76249999999709</v>
      </c>
      <c r="H464" s="313"/>
      <c r="I464" s="365" t="s">
        <v>733</v>
      </c>
      <c r="J464" s="261" t="s">
        <v>1666</v>
      </c>
      <c r="L464" t="s">
        <v>2558</v>
      </c>
      <c r="M464" s="76" t="s">
        <v>3225</v>
      </c>
      <c r="O464" s="9">
        <f>SUM(P464:S464)</f>
        <v>277</v>
      </c>
      <c r="P464" s="1">
        <v>63</v>
      </c>
      <c r="Q464" s="1">
        <v>110</v>
      </c>
      <c r="R464" s="1">
        <v>39</v>
      </c>
      <c r="S464" s="1">
        <v>65</v>
      </c>
      <c r="U464" s="366"/>
      <c r="W464" s="1">
        <v>68</v>
      </c>
      <c r="X464" s="1"/>
      <c r="Y464" s="261"/>
      <c r="AA464"/>
      <c r="AB464" s="249"/>
      <c r="AD464" s="9"/>
      <c r="AE464" s="355"/>
      <c r="AF464" s="356"/>
      <c r="AG464" s="356"/>
      <c r="AH464" s="1"/>
      <c r="AI464" s="261"/>
      <c r="AK464"/>
      <c r="AL464" s="249"/>
      <c r="AN464" s="9"/>
      <c r="AO464" s="1"/>
    </row>
    <row r="465" spans="1:41" s="61" customFormat="1" ht="15.75" customHeight="1">
      <c r="A465" s="366" t="s">
        <v>2061</v>
      </c>
      <c r="B465" s="105" t="s">
        <v>654</v>
      </c>
      <c r="C465" s="105"/>
      <c r="D465" s="321" t="s">
        <v>3977</v>
      </c>
      <c r="E465" s="204">
        <f>UCIRanking!B184</f>
        <v>26724.350000000002</v>
      </c>
      <c r="F465" s="204">
        <v>27013.375000000004</v>
      </c>
      <c r="G465" s="57">
        <f>SUM(E465-F465)</f>
        <v>-289.02500000000146</v>
      </c>
      <c r="H465" s="313"/>
      <c r="I465" s="365" t="s">
        <v>734</v>
      </c>
      <c r="J465" s="261" t="s">
        <v>1579</v>
      </c>
      <c r="L465" t="s">
        <v>2562</v>
      </c>
      <c r="M465" s="76" t="s">
        <v>4562</v>
      </c>
      <c r="O465" s="9">
        <f>SUM(P465:S465)</f>
        <v>280</v>
      </c>
      <c r="P465" s="1">
        <v>79</v>
      </c>
      <c r="Q465" s="1">
        <v>110</v>
      </c>
      <c r="R465" s="1">
        <v>26</v>
      </c>
      <c r="S465" s="1">
        <v>65</v>
      </c>
      <c r="U465" s="366"/>
      <c r="W465" s="1">
        <v>69</v>
      </c>
      <c r="X465" s="1"/>
      <c r="Y465" s="105"/>
      <c r="AA465"/>
      <c r="AB465" s="249"/>
      <c r="AD465" s="9"/>
      <c r="AE465" s="355"/>
      <c r="AF465" s="356"/>
      <c r="AG465" s="356"/>
      <c r="AH465" s="1"/>
      <c r="AI465" s="105"/>
      <c r="AK465"/>
      <c r="AL465" s="249"/>
      <c r="AN465" s="9"/>
      <c r="AO465" s="1"/>
    </row>
    <row r="466" spans="1:41" s="61" customFormat="1" ht="15.75" customHeight="1">
      <c r="A466" s="366" t="s">
        <v>2062</v>
      </c>
      <c r="B466" s="105" t="s">
        <v>2079</v>
      </c>
      <c r="C466" s="105"/>
      <c r="D466" s="321" t="s">
        <v>3978</v>
      </c>
      <c r="E466" s="204">
        <f>UCIRanking!B185</f>
        <v>26533.200000000019</v>
      </c>
      <c r="F466" s="204">
        <v>26703.450000000019</v>
      </c>
      <c r="G466" s="57">
        <f>SUM(E466-F466)</f>
        <v>-170.25</v>
      </c>
      <c r="H466" s="313"/>
      <c r="I466" s="365" t="s">
        <v>735</v>
      </c>
      <c r="J466" s="261" t="s">
        <v>3846</v>
      </c>
      <c r="L466" t="s">
        <v>4107</v>
      </c>
      <c r="M466" s="76" t="s">
        <v>2615</v>
      </c>
      <c r="O466" s="9">
        <f>SUM(P466:S466)</f>
        <v>281</v>
      </c>
      <c r="P466" s="1">
        <v>50</v>
      </c>
      <c r="Q466" s="1">
        <v>98</v>
      </c>
      <c r="R466" s="1">
        <v>68</v>
      </c>
      <c r="S466" s="1">
        <v>65</v>
      </c>
      <c r="U466" s="366"/>
      <c r="W466" s="1">
        <v>70</v>
      </c>
      <c r="X466" s="1"/>
      <c r="Y466" s="105"/>
      <c r="AA466"/>
      <c r="AB466" s="249"/>
      <c r="AD466" s="9"/>
      <c r="AE466" s="355"/>
      <c r="AF466" s="356"/>
      <c r="AG466" s="356"/>
      <c r="AH466" s="1"/>
      <c r="AI466" s="105"/>
      <c r="AK466"/>
      <c r="AL466" s="249"/>
      <c r="AN466" s="9"/>
      <c r="AO466" s="1"/>
    </row>
    <row r="467" spans="1:41" s="61" customFormat="1" ht="15.75" customHeight="1">
      <c r="A467" s="366" t="s">
        <v>2063</v>
      </c>
      <c r="B467" s="105" t="s">
        <v>3160</v>
      </c>
      <c r="C467" s="105"/>
      <c r="D467" s="321" t="s">
        <v>3983</v>
      </c>
      <c r="E467" s="204">
        <f>UCIRanking!B74</f>
        <v>25957.624999999989</v>
      </c>
      <c r="F467" s="204">
        <v>25664.849999999991</v>
      </c>
      <c r="G467" s="57">
        <f>SUM(E467-F467)</f>
        <v>292.77499999999782</v>
      </c>
      <c r="H467" s="313"/>
      <c r="I467" s="365" t="s">
        <v>736</v>
      </c>
      <c r="J467" s="261" t="s">
        <v>3832</v>
      </c>
      <c r="L467" t="s">
        <v>4115</v>
      </c>
      <c r="M467" s="76" t="s">
        <v>4582</v>
      </c>
      <c r="O467" s="9">
        <f>SUM(P467:S467)</f>
        <v>285</v>
      </c>
      <c r="P467" s="1">
        <v>137</v>
      </c>
      <c r="Q467" s="1">
        <v>22</v>
      </c>
      <c r="R467" s="1">
        <v>61</v>
      </c>
      <c r="S467" s="1">
        <v>65</v>
      </c>
      <c r="U467" s="366"/>
      <c r="W467" s="1">
        <v>71</v>
      </c>
      <c r="X467" s="1"/>
      <c r="Y467" s="105"/>
      <c r="AA467"/>
      <c r="AB467" s="249"/>
      <c r="AD467" s="9"/>
      <c r="AE467" s="355"/>
      <c r="AF467" s="356"/>
      <c r="AG467" s="356"/>
      <c r="AH467" s="1"/>
      <c r="AI467" s="105"/>
      <c r="AK467"/>
      <c r="AL467" s="249"/>
      <c r="AN467" s="9"/>
      <c r="AO467" s="1"/>
    </row>
    <row r="468" spans="1:41" s="61" customFormat="1" ht="15.75" customHeight="1">
      <c r="A468" s="366" t="s">
        <v>2064</v>
      </c>
      <c r="B468" s="105" t="s">
        <v>2074</v>
      </c>
      <c r="C468" s="105"/>
      <c r="D468" s="321" t="s">
        <v>3979</v>
      </c>
      <c r="E468" s="204">
        <f>UCIRanking!B216</f>
        <v>25943.937500000011</v>
      </c>
      <c r="F468" s="204">
        <v>26043.162500000009</v>
      </c>
      <c r="G468" s="57">
        <f>SUM(E468-F468)</f>
        <v>-99.224999999998545</v>
      </c>
      <c r="H468" s="313"/>
      <c r="I468" s="365" t="s">
        <v>737</v>
      </c>
      <c r="J468" s="260" t="s">
        <v>3163</v>
      </c>
      <c r="L468" t="s">
        <v>4081</v>
      </c>
      <c r="M468" s="76" t="s">
        <v>4556</v>
      </c>
      <c r="O468" s="9">
        <f>SUM(P468:S468)</f>
        <v>288</v>
      </c>
      <c r="P468" s="1">
        <v>95</v>
      </c>
      <c r="Q468" s="1">
        <v>41</v>
      </c>
      <c r="R468" s="1">
        <v>87</v>
      </c>
      <c r="S468" s="1">
        <v>65</v>
      </c>
      <c r="U468" s="366"/>
      <c r="W468" s="1">
        <v>72</v>
      </c>
      <c r="X468" s="1"/>
      <c r="Y468" s="260"/>
      <c r="AA468"/>
      <c r="AB468" s="249"/>
      <c r="AD468" s="9"/>
      <c r="AE468" s="355"/>
      <c r="AF468" s="356"/>
      <c r="AG468" s="356"/>
      <c r="AH468" s="1"/>
      <c r="AI468" s="260"/>
      <c r="AK468"/>
      <c r="AL468" s="249"/>
      <c r="AN468" s="9"/>
      <c r="AO468" s="1"/>
    </row>
    <row r="469" spans="1:41" s="61" customFormat="1" ht="15.75" customHeight="1">
      <c r="A469" s="366" t="s">
        <v>2065</v>
      </c>
      <c r="B469" s="260" t="s">
        <v>3151</v>
      </c>
      <c r="C469" s="105"/>
      <c r="D469" s="321" t="s">
        <v>3985</v>
      </c>
      <c r="E469" s="204">
        <f>UCIRanking!B27</f>
        <v>25932.537499999999</v>
      </c>
      <c r="F469" s="204">
        <v>25507.85</v>
      </c>
      <c r="G469" s="57">
        <f>SUM(E469-F469)</f>
        <v>424.6875</v>
      </c>
      <c r="H469" s="313"/>
      <c r="I469" s="365" t="s">
        <v>738</v>
      </c>
      <c r="J469" s="104" t="s">
        <v>1286</v>
      </c>
      <c r="L469" t="s">
        <v>2542</v>
      </c>
      <c r="M469" s="76" t="s">
        <v>4526</v>
      </c>
      <c r="O469" s="9">
        <f>SUM(P469:S469)</f>
        <v>290</v>
      </c>
      <c r="P469" s="1">
        <v>58</v>
      </c>
      <c r="Q469" s="1">
        <v>110</v>
      </c>
      <c r="R469" s="1">
        <v>57</v>
      </c>
      <c r="S469" s="1">
        <v>65</v>
      </c>
      <c r="U469" s="366"/>
      <c r="W469" s="1">
        <v>73</v>
      </c>
      <c r="X469" s="1"/>
      <c r="Y469" s="105"/>
      <c r="AA469"/>
      <c r="AB469" s="249"/>
      <c r="AD469" s="9"/>
      <c r="AE469" s="355"/>
      <c r="AF469" s="356"/>
      <c r="AG469" s="356"/>
      <c r="AH469" s="1"/>
      <c r="AI469" s="105"/>
      <c r="AK469"/>
      <c r="AL469" s="249"/>
      <c r="AN469" s="9"/>
      <c r="AO469" s="1"/>
    </row>
    <row r="470" spans="1:41" s="61" customFormat="1" ht="15.75" customHeight="1">
      <c r="A470" s="366" t="s">
        <v>2066</v>
      </c>
      <c r="B470" s="261" t="s">
        <v>1576</v>
      </c>
      <c r="C470" s="9"/>
      <c r="D470" s="321" t="s">
        <v>3981</v>
      </c>
      <c r="E470" s="204">
        <f>UCIRanking!B177</f>
        <v>25599.299999999985</v>
      </c>
      <c r="F470" s="204">
        <v>25795.424999999985</v>
      </c>
      <c r="G470" s="57">
        <f>SUM(E470-F470)</f>
        <v>-196.125</v>
      </c>
      <c r="H470" s="313"/>
      <c r="I470" s="365" t="s">
        <v>739</v>
      </c>
      <c r="J470" s="260" t="s">
        <v>3181</v>
      </c>
      <c r="L470" t="s">
        <v>4084</v>
      </c>
      <c r="M470" s="76" t="s">
        <v>4585</v>
      </c>
      <c r="O470" s="9">
        <f>SUM(P470:S470)</f>
        <v>293</v>
      </c>
      <c r="P470" s="1">
        <v>73</v>
      </c>
      <c r="Q470" s="1">
        <v>65</v>
      </c>
      <c r="R470" s="1">
        <v>90</v>
      </c>
      <c r="S470" s="1">
        <v>65</v>
      </c>
      <c r="U470" s="366"/>
      <c r="W470" s="1">
        <v>74</v>
      </c>
      <c r="X470" s="1"/>
      <c r="Y470" s="105"/>
      <c r="AA470"/>
      <c r="AB470" s="249"/>
      <c r="AD470" s="9"/>
      <c r="AE470" s="355"/>
      <c r="AF470" s="356"/>
      <c r="AG470" s="356"/>
      <c r="AH470" s="1"/>
      <c r="AI470" s="105"/>
      <c r="AK470"/>
      <c r="AL470" s="249"/>
      <c r="AN470" s="9"/>
      <c r="AO470" s="1"/>
    </row>
    <row r="471" spans="1:41" s="61" customFormat="1" ht="15.75" customHeight="1">
      <c r="A471" s="366" t="s">
        <v>2067</v>
      </c>
      <c r="B471" s="105" t="s">
        <v>2096</v>
      </c>
      <c r="C471" s="105"/>
      <c r="D471" s="321" t="s">
        <v>3982</v>
      </c>
      <c r="E471" s="204">
        <f>UCIRanking!B202</f>
        <v>25261.850000000002</v>
      </c>
      <c r="F471" s="204">
        <v>25477.600000000002</v>
      </c>
      <c r="G471" s="57">
        <f>SUM(E471-F471)</f>
        <v>-215.75</v>
      </c>
      <c r="H471" s="313"/>
      <c r="I471" s="365" t="s">
        <v>740</v>
      </c>
      <c r="J471" s="105" t="s">
        <v>2526</v>
      </c>
      <c r="L471" t="s">
        <v>2048</v>
      </c>
      <c r="M471" s="76" t="s">
        <v>4548</v>
      </c>
      <c r="O471" s="9">
        <f>SUM(P471:S471)</f>
        <v>294</v>
      </c>
      <c r="P471" s="1">
        <v>45</v>
      </c>
      <c r="Q471" s="1">
        <v>65</v>
      </c>
      <c r="R471" s="1">
        <v>119</v>
      </c>
      <c r="S471" s="1">
        <v>65</v>
      </c>
      <c r="U471" s="366"/>
      <c r="W471" s="1">
        <v>75</v>
      </c>
      <c r="X471" s="1"/>
      <c r="Y471" s="261"/>
      <c r="AA471"/>
      <c r="AB471" s="249"/>
      <c r="AD471" s="9"/>
      <c r="AE471" s="355"/>
      <c r="AF471" s="356"/>
      <c r="AG471" s="356"/>
      <c r="AH471" s="1"/>
      <c r="AI471" s="261"/>
      <c r="AK471"/>
      <c r="AL471" s="249"/>
      <c r="AN471" s="9"/>
      <c r="AO471" s="1"/>
    </row>
    <row r="472" spans="1:41" s="61" customFormat="1" ht="15.75" customHeight="1">
      <c r="A472" s="366" t="s">
        <v>2068</v>
      </c>
      <c r="B472" s="260" t="s">
        <v>3147</v>
      </c>
      <c r="C472" s="373"/>
      <c r="D472" s="321" t="s">
        <v>3986</v>
      </c>
      <c r="E472" s="204">
        <f>UCIRanking!B9</f>
        <v>24981.362499999999</v>
      </c>
      <c r="F472" s="204">
        <v>24645.874999999996</v>
      </c>
      <c r="G472" s="57">
        <f>SUM(E472-F472)</f>
        <v>335.48750000000291</v>
      </c>
      <c r="H472" s="313"/>
      <c r="I472" s="365" t="s">
        <v>741</v>
      </c>
      <c r="J472" s="260" t="s">
        <v>3148</v>
      </c>
      <c r="L472" t="s">
        <v>4077</v>
      </c>
      <c r="M472" s="76" t="s">
        <v>4549</v>
      </c>
      <c r="O472" s="9">
        <f>SUM(P472:S472)</f>
        <v>294</v>
      </c>
      <c r="P472" s="1">
        <v>107</v>
      </c>
      <c r="Q472" s="1">
        <v>71</v>
      </c>
      <c r="R472" s="1">
        <v>51</v>
      </c>
      <c r="S472" s="1">
        <v>65</v>
      </c>
      <c r="U472" s="366"/>
      <c r="W472" s="1">
        <v>76</v>
      </c>
      <c r="X472" s="1"/>
      <c r="Y472" s="105"/>
      <c r="AA472"/>
      <c r="AB472" s="249"/>
      <c r="AD472" s="9"/>
      <c r="AE472" s="355"/>
      <c r="AF472" s="356"/>
      <c r="AG472" s="356"/>
      <c r="AH472" s="1"/>
      <c r="AI472" s="105"/>
      <c r="AK472"/>
      <c r="AL472" s="249"/>
      <c r="AN472" s="9"/>
      <c r="AO472" s="1"/>
    </row>
    <row r="473" spans="1:41" s="61" customFormat="1" ht="15.75" customHeight="1">
      <c r="A473" s="366" t="s">
        <v>2069</v>
      </c>
      <c r="B473" s="260" t="s">
        <v>3157</v>
      </c>
      <c r="C473" s="105"/>
      <c r="D473" s="321" t="s">
        <v>3988</v>
      </c>
      <c r="E473" s="204">
        <f>UCIRanking!B57</f>
        <v>24696.649999999998</v>
      </c>
      <c r="F473" s="204">
        <v>24082.049999999996</v>
      </c>
      <c r="G473" s="57">
        <f>SUM(E473-F473)</f>
        <v>614.60000000000218</v>
      </c>
      <c r="H473" s="313"/>
      <c r="I473" s="365" t="s">
        <v>742</v>
      </c>
      <c r="J473" s="261" t="s">
        <v>3849</v>
      </c>
      <c r="L473" t="s">
        <v>4122</v>
      </c>
      <c r="M473" s="76" t="s">
        <v>4582</v>
      </c>
      <c r="O473" s="9">
        <f>SUM(P473:S473)</f>
        <v>296</v>
      </c>
      <c r="P473" s="1">
        <v>24</v>
      </c>
      <c r="Q473" s="1">
        <v>110</v>
      </c>
      <c r="R473" s="1">
        <v>97</v>
      </c>
      <c r="S473" s="1">
        <v>65</v>
      </c>
      <c r="U473" s="366"/>
      <c r="W473" s="1">
        <v>77</v>
      </c>
      <c r="X473" s="1"/>
      <c r="Y473" s="105"/>
      <c r="AA473"/>
      <c r="AB473" s="249"/>
      <c r="AD473" s="9"/>
      <c r="AE473" s="355"/>
      <c r="AF473" s="356"/>
      <c r="AG473" s="356"/>
      <c r="AH473" s="1"/>
      <c r="AI473" s="105"/>
      <c r="AK473"/>
      <c r="AL473" s="249"/>
      <c r="AN473" s="9"/>
      <c r="AO473" s="1"/>
    </row>
    <row r="474" spans="1:41" s="61" customFormat="1" ht="15.75" customHeight="1">
      <c r="A474" s="366" t="s">
        <v>2070</v>
      </c>
      <c r="B474" s="105" t="s">
        <v>2085</v>
      </c>
      <c r="C474" s="105"/>
      <c r="D474" s="321" t="s">
        <v>3984</v>
      </c>
      <c r="E474" s="204">
        <f>UCIRanking!B204</f>
        <v>24528.275000000001</v>
      </c>
      <c r="F474" s="204">
        <v>24694.474999999999</v>
      </c>
      <c r="G474" s="57">
        <f>SUM(E474-F474)</f>
        <v>-166.19999999999709</v>
      </c>
      <c r="H474" s="313"/>
      <c r="I474" s="365" t="s">
        <v>743</v>
      </c>
      <c r="J474" s="105" t="s">
        <v>2073</v>
      </c>
      <c r="L474" t="s">
        <v>4080</v>
      </c>
      <c r="M474" s="76" t="s">
        <v>4544</v>
      </c>
      <c r="O474" s="9">
        <f>SUM(P474:S474)</f>
        <v>296</v>
      </c>
      <c r="P474" s="1">
        <v>86</v>
      </c>
      <c r="Q474" s="1">
        <v>6</v>
      </c>
      <c r="R474" s="1">
        <v>139</v>
      </c>
      <c r="S474" s="1">
        <v>65</v>
      </c>
      <c r="U474" s="366"/>
      <c r="W474" s="1">
        <v>78</v>
      </c>
      <c r="X474" s="1"/>
      <c r="Y474" s="261"/>
      <c r="AA474"/>
      <c r="AB474" s="249"/>
      <c r="AD474" s="9"/>
      <c r="AE474" s="355"/>
      <c r="AF474" s="356"/>
      <c r="AG474" s="356"/>
      <c r="AH474" s="1"/>
      <c r="AI474" s="261"/>
      <c r="AK474"/>
      <c r="AL474" s="249"/>
      <c r="AN474" s="9"/>
      <c r="AO474" s="1"/>
    </row>
    <row r="475" spans="1:41" s="61" customFormat="1" ht="15.75" customHeight="1">
      <c r="A475" s="366" t="s">
        <v>2071</v>
      </c>
      <c r="B475" s="260" t="s">
        <v>3171</v>
      </c>
      <c r="C475" s="105"/>
      <c r="D475" s="321" t="s">
        <v>3993</v>
      </c>
      <c r="E475" s="204">
        <f>UCIRanking!B138</f>
        <v>24392.587500000001</v>
      </c>
      <c r="F475" s="204">
        <v>23613.974999999999</v>
      </c>
      <c r="G475" s="57">
        <f>SUM(E475-F475)</f>
        <v>778.61250000000291</v>
      </c>
      <c r="H475" s="313"/>
      <c r="I475" s="365" t="s">
        <v>744</v>
      </c>
      <c r="J475" s="105" t="s">
        <v>3164</v>
      </c>
      <c r="L475" t="s">
        <v>2600</v>
      </c>
      <c r="M475" s="76" t="s">
        <v>4556</v>
      </c>
      <c r="O475" s="9">
        <f>SUM(P475:S475)</f>
        <v>297</v>
      </c>
      <c r="P475" s="1">
        <v>102</v>
      </c>
      <c r="Q475" s="1">
        <v>98</v>
      </c>
      <c r="R475" s="1">
        <v>32</v>
      </c>
      <c r="S475" s="1">
        <v>65</v>
      </c>
      <c r="U475" s="366"/>
      <c r="W475" s="1">
        <v>79</v>
      </c>
      <c r="X475" s="1"/>
      <c r="Y475" s="105"/>
      <c r="AA475"/>
      <c r="AB475" s="249"/>
      <c r="AD475" s="9"/>
      <c r="AE475" s="355"/>
      <c r="AF475" s="356"/>
      <c r="AG475" s="356"/>
      <c r="AH475" s="1"/>
      <c r="AI475" s="105"/>
      <c r="AK475"/>
      <c r="AL475" s="249"/>
      <c r="AN475" s="9"/>
      <c r="AO475" s="1"/>
    </row>
    <row r="476" spans="1:41" s="61" customFormat="1" ht="15.75" customHeight="1">
      <c r="A476" s="366" t="s">
        <v>2072</v>
      </c>
      <c r="B476" s="260" t="s">
        <v>3161</v>
      </c>
      <c r="C476" s="105"/>
      <c r="D476" s="321" t="s">
        <v>3990</v>
      </c>
      <c r="E476" s="204">
        <f>UCIRanking!B81</f>
        <v>24264.424999999996</v>
      </c>
      <c r="F476" s="204">
        <v>24028.774999999994</v>
      </c>
      <c r="G476" s="57">
        <f>SUM(E476-F476)</f>
        <v>235.65000000000146</v>
      </c>
      <c r="H476" s="313"/>
      <c r="I476" s="365" t="s">
        <v>745</v>
      </c>
      <c r="J476" s="105" t="s">
        <v>2513</v>
      </c>
      <c r="L476" t="s">
        <v>3215</v>
      </c>
      <c r="M476" s="76" t="s">
        <v>4570</v>
      </c>
      <c r="O476" s="9">
        <f>SUM(P476:S476)</f>
        <v>297</v>
      </c>
      <c r="P476" s="1">
        <v>112</v>
      </c>
      <c r="Q476" s="1">
        <v>110</v>
      </c>
      <c r="R476" s="1">
        <v>10</v>
      </c>
      <c r="S476" s="1">
        <v>65</v>
      </c>
      <c r="U476" s="366"/>
      <c r="W476" s="1">
        <v>80</v>
      </c>
      <c r="X476" s="1"/>
      <c r="Y476" s="261"/>
      <c r="AA476"/>
      <c r="AB476" s="249"/>
      <c r="AD476" s="9"/>
      <c r="AE476" s="355"/>
      <c r="AF476" s="356"/>
      <c r="AG476" s="356"/>
      <c r="AH476" s="1"/>
      <c r="AI476" s="261"/>
      <c r="AK476"/>
      <c r="AL476" s="249"/>
      <c r="AN476" s="9"/>
      <c r="AO476" s="1"/>
    </row>
    <row r="477" spans="1:41" s="61" customFormat="1" ht="15.75" customHeight="1">
      <c r="A477" s="366" t="s">
        <v>2149</v>
      </c>
      <c r="B477" s="260" t="s">
        <v>3156</v>
      </c>
      <c r="C477" s="105"/>
      <c r="D477" s="321" t="s">
        <v>3991</v>
      </c>
      <c r="E477" s="204">
        <f>UCIRanking!B53</f>
        <v>24196.65</v>
      </c>
      <c r="F477" s="204">
        <v>23862.174999999999</v>
      </c>
      <c r="G477" s="57">
        <f>SUM(E477-F477)</f>
        <v>334.47500000000218</v>
      </c>
      <c r="H477" s="313"/>
      <c r="I477" s="365" t="s">
        <v>746</v>
      </c>
      <c r="J477" s="105" t="s">
        <v>2518</v>
      </c>
      <c r="L477" t="s">
        <v>3210</v>
      </c>
      <c r="M477" s="76" t="s">
        <v>4572</v>
      </c>
      <c r="O477" s="9">
        <f>SUM(P477:S477)</f>
        <v>297</v>
      </c>
      <c r="P477" s="1">
        <v>117</v>
      </c>
      <c r="Q477" s="1">
        <v>71</v>
      </c>
      <c r="R477" s="1">
        <v>44</v>
      </c>
      <c r="S477" s="1">
        <v>65</v>
      </c>
      <c r="U477" s="366"/>
      <c r="W477" s="1">
        <v>81</v>
      </c>
      <c r="X477" s="1"/>
      <c r="Y477" s="260"/>
      <c r="AA477"/>
      <c r="AB477" s="249"/>
      <c r="AD477" s="9"/>
      <c r="AE477" s="355"/>
      <c r="AF477" s="356"/>
      <c r="AG477" s="356"/>
      <c r="AH477" s="1"/>
      <c r="AI477" s="260"/>
      <c r="AK477"/>
      <c r="AL477" s="249"/>
      <c r="AN477" s="9"/>
      <c r="AO477" s="1"/>
    </row>
    <row r="478" spans="1:41" s="61" customFormat="1" ht="15.75" customHeight="1">
      <c r="A478" s="366" t="s">
        <v>2150</v>
      </c>
      <c r="B478" s="260" t="s">
        <v>3158</v>
      </c>
      <c r="C478" s="105"/>
      <c r="D478" s="321" t="s">
        <v>3996</v>
      </c>
      <c r="E478" s="204">
        <f>UCIRanking!B63</f>
        <v>24178.762500000001</v>
      </c>
      <c r="F478" s="204">
        <v>23555.350000000002</v>
      </c>
      <c r="G478" s="57">
        <f>SUM(E478-F478)</f>
        <v>623.41249999999854</v>
      </c>
      <c r="H478" s="313"/>
      <c r="I478" s="365" t="s">
        <v>747</v>
      </c>
      <c r="J478" s="261" t="s">
        <v>4071</v>
      </c>
      <c r="L478" t="s">
        <v>4123</v>
      </c>
      <c r="M478" s="76" t="s">
        <v>3228</v>
      </c>
      <c r="O478" s="9">
        <f>SUM(P478:S478)</f>
        <v>300</v>
      </c>
      <c r="P478" s="1">
        <v>64</v>
      </c>
      <c r="Q478" s="1">
        <v>94</v>
      </c>
      <c r="R478" s="1">
        <v>77</v>
      </c>
      <c r="S478" s="1">
        <v>65</v>
      </c>
      <c r="U478" s="366"/>
      <c r="W478" s="1">
        <v>82</v>
      </c>
      <c r="X478" s="1"/>
      <c r="Y478" s="105"/>
      <c r="AA478"/>
      <c r="AB478" s="249"/>
      <c r="AD478" s="9"/>
      <c r="AE478" s="355"/>
      <c r="AF478" s="356"/>
      <c r="AG478" s="356"/>
      <c r="AH478" s="1"/>
      <c r="AI478" s="105"/>
      <c r="AK478"/>
      <c r="AL478" s="249"/>
      <c r="AN478" s="9"/>
      <c r="AO478" s="1"/>
    </row>
    <row r="479" spans="1:41" s="61" customFormat="1" ht="15.75" customHeight="1">
      <c r="A479" s="366" t="s">
        <v>2151</v>
      </c>
      <c r="B479" s="105" t="s">
        <v>3149</v>
      </c>
      <c r="C479" s="373"/>
      <c r="D479" s="321" t="s">
        <v>4002</v>
      </c>
      <c r="E479" s="204">
        <f>UCIRanking!B18</f>
        <v>24150.55</v>
      </c>
      <c r="F479" s="204">
        <v>23593.775000000001</v>
      </c>
      <c r="G479" s="57">
        <f>SUM(E479-F479)</f>
        <v>556.77499999999782</v>
      </c>
      <c r="H479" s="313"/>
      <c r="I479" s="365" t="s">
        <v>748</v>
      </c>
      <c r="J479" s="260" t="s">
        <v>3157</v>
      </c>
      <c r="L479" t="s">
        <v>4074</v>
      </c>
      <c r="M479" s="76" t="s">
        <v>4532</v>
      </c>
      <c r="O479" s="9">
        <f>SUM(P479:S479)</f>
        <v>301</v>
      </c>
      <c r="P479" s="1">
        <v>52</v>
      </c>
      <c r="Q479" s="1">
        <v>71</v>
      </c>
      <c r="R479" s="1">
        <v>113</v>
      </c>
      <c r="S479" s="1">
        <v>65</v>
      </c>
      <c r="U479" s="366"/>
      <c r="W479" s="1">
        <v>83</v>
      </c>
      <c r="X479" s="1"/>
      <c r="Y479" s="105"/>
      <c r="AA479"/>
      <c r="AB479" s="249"/>
      <c r="AD479" s="9"/>
      <c r="AE479" s="355"/>
      <c r="AF479" s="356"/>
      <c r="AG479" s="356"/>
      <c r="AH479" s="1"/>
      <c r="AI479" s="105"/>
      <c r="AK479"/>
      <c r="AL479" s="249"/>
      <c r="AN479" s="9"/>
      <c r="AO479" s="1"/>
    </row>
    <row r="480" spans="1:41" s="61" customFormat="1" ht="15.75" customHeight="1">
      <c r="A480" s="366" t="s">
        <v>2480</v>
      </c>
      <c r="B480" s="260" t="s">
        <v>3154</v>
      </c>
      <c r="C480" s="105"/>
      <c r="D480" s="321" t="s">
        <v>4001</v>
      </c>
      <c r="E480" s="204">
        <f>UCIRanking!B48</f>
        <v>24049.375</v>
      </c>
      <c r="F480" s="204">
        <v>23355.475000000002</v>
      </c>
      <c r="G480" s="486">
        <f>SUM(E480-F480)</f>
        <v>693.89999999999782</v>
      </c>
      <c r="H480" s="313"/>
      <c r="I480" s="365" t="s">
        <v>749</v>
      </c>
      <c r="J480" s="105" t="s">
        <v>2519</v>
      </c>
      <c r="L480" t="s">
        <v>2574</v>
      </c>
      <c r="M480" s="76" t="s">
        <v>4572</v>
      </c>
      <c r="O480" s="9">
        <f>SUM(P480:S480)</f>
        <v>301</v>
      </c>
      <c r="P480" s="1">
        <v>83</v>
      </c>
      <c r="Q480" s="1">
        <v>110</v>
      </c>
      <c r="R480" s="1">
        <v>43</v>
      </c>
      <c r="S480" s="1">
        <v>65</v>
      </c>
      <c r="U480" s="366"/>
      <c r="W480" s="1">
        <v>84</v>
      </c>
      <c r="X480" s="1"/>
      <c r="Y480" s="105"/>
      <c r="AA480"/>
      <c r="AB480" s="249"/>
      <c r="AD480" s="9"/>
      <c r="AE480" s="355"/>
      <c r="AF480" s="356"/>
      <c r="AG480" s="356"/>
      <c r="AH480" s="1"/>
      <c r="AI480" s="105"/>
      <c r="AK480"/>
      <c r="AL480" s="249"/>
      <c r="AN480" s="9"/>
      <c r="AO480" s="1"/>
    </row>
    <row r="481" spans="1:41" s="61" customFormat="1" ht="15.75" customHeight="1">
      <c r="A481" s="366" t="s">
        <v>2481</v>
      </c>
      <c r="B481" s="105" t="s">
        <v>2091</v>
      </c>
      <c r="C481" s="105"/>
      <c r="D481" s="321" t="s">
        <v>3987</v>
      </c>
      <c r="E481" s="204">
        <f>UCIRanking!B209</f>
        <v>24043.074999999997</v>
      </c>
      <c r="F481" s="204">
        <v>24137.1</v>
      </c>
      <c r="G481" s="57">
        <f>SUM(E481-F481)</f>
        <v>-94.025000000001455</v>
      </c>
      <c r="H481" s="313"/>
      <c r="I481" s="365" t="s">
        <v>750</v>
      </c>
      <c r="J481" s="261" t="s">
        <v>3842</v>
      </c>
      <c r="L481" t="s">
        <v>3222</v>
      </c>
      <c r="M481" s="76" t="s">
        <v>4554</v>
      </c>
      <c r="O481" s="9">
        <f>SUM(P481:S481)</f>
        <v>301</v>
      </c>
      <c r="P481" s="1">
        <v>100</v>
      </c>
      <c r="Q481" s="1">
        <v>110</v>
      </c>
      <c r="R481" s="1">
        <v>26</v>
      </c>
      <c r="S481" s="1">
        <v>65</v>
      </c>
      <c r="U481" s="366"/>
      <c r="W481" s="1">
        <v>85</v>
      </c>
      <c r="X481" s="1"/>
      <c r="Y481" s="105"/>
      <c r="AA481"/>
      <c r="AB481" s="249"/>
      <c r="AD481" s="9"/>
      <c r="AE481" s="355"/>
      <c r="AF481" s="356"/>
      <c r="AG481" s="356"/>
      <c r="AH481" s="1"/>
      <c r="AI481" s="105"/>
      <c r="AK481"/>
      <c r="AL481" s="249"/>
      <c r="AN481" s="9"/>
      <c r="AO481" s="1"/>
    </row>
    <row r="482" spans="1:41" s="61" customFormat="1" ht="15.75" customHeight="1">
      <c r="A482" s="366" t="s">
        <v>2482</v>
      </c>
      <c r="B482" s="105" t="s">
        <v>2073</v>
      </c>
      <c r="C482" s="105"/>
      <c r="D482" s="321" t="s">
        <v>3999</v>
      </c>
      <c r="E482" s="204">
        <f>UCIRanking!B79</f>
        <v>24018.774999999994</v>
      </c>
      <c r="F482" s="204">
        <v>23354.149999999994</v>
      </c>
      <c r="G482" s="57">
        <f>SUM(E482-F482)</f>
        <v>664.625</v>
      </c>
      <c r="H482" s="313"/>
      <c r="I482" s="365" t="s">
        <v>751</v>
      </c>
      <c r="J482" s="105" t="s">
        <v>2510</v>
      </c>
      <c r="L482" t="s">
        <v>2125</v>
      </c>
      <c r="M482" s="76" t="s">
        <v>2610</v>
      </c>
      <c r="O482" s="9">
        <f>SUM(P482:S482)</f>
        <v>302</v>
      </c>
      <c r="P482" s="1">
        <v>99</v>
      </c>
      <c r="Q482" s="1">
        <v>110</v>
      </c>
      <c r="R482" s="1">
        <v>28</v>
      </c>
      <c r="S482" s="1">
        <v>65</v>
      </c>
      <c r="U482" s="366"/>
      <c r="W482" s="1">
        <v>86</v>
      </c>
      <c r="X482" s="1"/>
      <c r="Y482" s="261"/>
      <c r="AA482"/>
      <c r="AB482" s="249"/>
      <c r="AD482" s="9"/>
      <c r="AE482" s="355"/>
      <c r="AF482" s="356"/>
      <c r="AG482" s="356"/>
      <c r="AH482" s="1"/>
      <c r="AI482" s="261"/>
      <c r="AK482"/>
      <c r="AL482" s="249"/>
      <c r="AN482" s="9"/>
      <c r="AO482" s="1"/>
    </row>
    <row r="483" spans="1:41" s="61" customFormat="1" ht="15.75" customHeight="1">
      <c r="A483" s="366" t="s">
        <v>2483</v>
      </c>
      <c r="B483" s="260" t="s">
        <v>3148</v>
      </c>
      <c r="C483" s="373"/>
      <c r="D483" s="321" t="s">
        <v>3994</v>
      </c>
      <c r="E483" s="204">
        <f>UCIRanking!B16</f>
        <v>23948.575000000001</v>
      </c>
      <c r="F483" s="204">
        <v>23609.150000000005</v>
      </c>
      <c r="G483" s="57">
        <f>SUM(E483-F483)</f>
        <v>339.42499999999563</v>
      </c>
      <c r="H483" s="313"/>
      <c r="I483" s="365" t="s">
        <v>752</v>
      </c>
      <c r="J483" s="260" t="s">
        <v>3151</v>
      </c>
      <c r="L483" t="s">
        <v>2144</v>
      </c>
      <c r="M483" s="76" t="s">
        <v>2608</v>
      </c>
      <c r="O483" s="9">
        <f>SUM(P483:S483)</f>
        <v>307</v>
      </c>
      <c r="P483" s="1">
        <v>77</v>
      </c>
      <c r="Q483" s="1">
        <v>41</v>
      </c>
      <c r="R483" s="1">
        <v>124</v>
      </c>
      <c r="S483" s="1">
        <v>65</v>
      </c>
      <c r="U483" s="366"/>
      <c r="W483" s="1">
        <v>87</v>
      </c>
      <c r="X483" s="1"/>
      <c r="Y483" s="261"/>
      <c r="AA483"/>
      <c r="AB483" s="249"/>
      <c r="AD483" s="9"/>
      <c r="AE483" s="355"/>
      <c r="AF483" s="356"/>
      <c r="AG483" s="356"/>
      <c r="AH483" s="1"/>
      <c r="AI483" s="261"/>
      <c r="AK483"/>
      <c r="AL483" s="249"/>
      <c r="AN483" s="9"/>
      <c r="AO483" s="1"/>
    </row>
    <row r="484" spans="1:41" s="61" customFormat="1" ht="15.75" customHeight="1">
      <c r="A484" s="366" t="s">
        <v>2484</v>
      </c>
      <c r="B484" s="260" t="s">
        <v>3175</v>
      </c>
      <c r="C484" s="105"/>
      <c r="D484" s="321" t="s">
        <v>3997</v>
      </c>
      <c r="E484" s="204">
        <f>UCIRanking!B167</f>
        <v>23909.825000000001</v>
      </c>
      <c r="F484" s="204">
        <v>23630.600000000002</v>
      </c>
      <c r="G484" s="486">
        <f>SUM(E484-F484)</f>
        <v>279.22499999999854</v>
      </c>
      <c r="H484" s="313"/>
      <c r="I484" s="365" t="s">
        <v>753</v>
      </c>
      <c r="J484" s="105" t="s">
        <v>2082</v>
      </c>
      <c r="L484" t="s">
        <v>4128</v>
      </c>
      <c r="M484" s="76" t="s">
        <v>4551</v>
      </c>
      <c r="O484" s="9">
        <f>SUM(P484:S484)</f>
        <v>307</v>
      </c>
      <c r="P484" s="1">
        <v>98</v>
      </c>
      <c r="Q484" s="1">
        <v>71</v>
      </c>
      <c r="R484" s="1">
        <v>73</v>
      </c>
      <c r="S484" s="1">
        <v>65</v>
      </c>
      <c r="U484" s="366"/>
      <c r="W484" s="1">
        <v>88</v>
      </c>
      <c r="X484" s="1"/>
      <c r="Y484" s="105"/>
      <c r="AA484"/>
      <c r="AB484" s="249"/>
      <c r="AD484" s="9"/>
      <c r="AE484" s="355"/>
      <c r="AF484" s="356"/>
      <c r="AG484" s="356"/>
      <c r="AH484" s="1"/>
      <c r="AI484" s="105"/>
      <c r="AK484"/>
      <c r="AL484" s="249"/>
      <c r="AN484" s="9"/>
      <c r="AO484" s="1"/>
    </row>
    <row r="485" spans="1:41" s="61" customFormat="1" ht="15.75" customHeight="1">
      <c r="A485" s="366" t="s">
        <v>2485</v>
      </c>
      <c r="B485" s="105" t="s">
        <v>3164</v>
      </c>
      <c r="C485" s="105"/>
      <c r="D485" s="321" t="s">
        <v>3995</v>
      </c>
      <c r="E485" s="204">
        <f>UCIRanking!B90</f>
        <v>23773.099999999995</v>
      </c>
      <c r="F485" s="204">
        <v>23382.049999999996</v>
      </c>
      <c r="G485" s="57">
        <f>SUM(E485-F485)</f>
        <v>391.04999999999927</v>
      </c>
      <c r="H485" s="313"/>
      <c r="I485" s="365" t="s">
        <v>754</v>
      </c>
      <c r="J485" s="261" t="s">
        <v>3839</v>
      </c>
      <c r="L485" t="s">
        <v>4111</v>
      </c>
      <c r="M485" s="76" t="s">
        <v>4586</v>
      </c>
      <c r="O485" s="9">
        <f>SUM(P485:S485)</f>
        <v>308</v>
      </c>
      <c r="P485" s="1">
        <v>68</v>
      </c>
      <c r="Q485" s="1">
        <v>32</v>
      </c>
      <c r="R485" s="1">
        <v>143</v>
      </c>
      <c r="S485" s="1">
        <v>65</v>
      </c>
      <c r="U485" s="366"/>
      <c r="W485" s="1">
        <v>89</v>
      </c>
      <c r="X485" s="1"/>
      <c r="Y485" s="261"/>
      <c r="AA485"/>
      <c r="AB485" s="249"/>
      <c r="AD485" s="9"/>
      <c r="AE485" s="355"/>
      <c r="AF485" s="356"/>
      <c r="AG485" s="356"/>
      <c r="AH485" s="1"/>
      <c r="AI485" s="261"/>
      <c r="AK485"/>
      <c r="AL485" s="249"/>
      <c r="AN485" s="9"/>
      <c r="AO485" s="1"/>
    </row>
    <row r="486" spans="1:41" s="61" customFormat="1" ht="15.75" customHeight="1">
      <c r="A486" s="366" t="s">
        <v>2486</v>
      </c>
      <c r="B486" s="260" t="s">
        <v>3159</v>
      </c>
      <c r="C486" s="105"/>
      <c r="D486" s="543" t="s">
        <v>3998</v>
      </c>
      <c r="E486" s="204">
        <f>UCIRanking!B67</f>
        <v>23714.562500000004</v>
      </c>
      <c r="F486" s="204">
        <v>23397.750000000004</v>
      </c>
      <c r="G486" s="57">
        <f>SUM(E486-F486)</f>
        <v>316.8125</v>
      </c>
      <c r="H486" s="313"/>
      <c r="I486" s="365" t="s">
        <v>755</v>
      </c>
      <c r="J486" s="261" t="s">
        <v>3831</v>
      </c>
      <c r="L486" t="s">
        <v>4110</v>
      </c>
      <c r="M486" s="76" t="s">
        <v>4558</v>
      </c>
      <c r="O486" s="9">
        <f>SUM(P486:S486)</f>
        <v>309</v>
      </c>
      <c r="P486" s="1">
        <v>28</v>
      </c>
      <c r="Q486" s="1">
        <v>110</v>
      </c>
      <c r="R486" s="1">
        <v>106</v>
      </c>
      <c r="S486" s="1">
        <v>65</v>
      </c>
      <c r="U486" s="366"/>
      <c r="W486" s="1">
        <v>90</v>
      </c>
      <c r="X486" s="1"/>
      <c r="Y486" s="104"/>
      <c r="AA486"/>
      <c r="AB486" s="249"/>
      <c r="AD486" s="9"/>
      <c r="AE486" s="355"/>
      <c r="AF486" s="356"/>
      <c r="AG486" s="356"/>
      <c r="AH486" s="1"/>
      <c r="AI486" s="104"/>
      <c r="AK486"/>
      <c r="AL486" s="249"/>
      <c r="AN486" s="9"/>
      <c r="AO486" s="1"/>
    </row>
    <row r="487" spans="1:41" s="61" customFormat="1" ht="15.75" customHeight="1">
      <c r="A487" s="366" t="s">
        <v>2487</v>
      </c>
      <c r="B487" s="260" t="s">
        <v>3163</v>
      </c>
      <c r="C487" s="105"/>
      <c r="D487" s="321" t="s">
        <v>4000</v>
      </c>
      <c r="E487" s="204">
        <f>UCIRanking!B86</f>
        <v>23703.412499999999</v>
      </c>
      <c r="F487" s="204">
        <v>23379.924999999996</v>
      </c>
      <c r="G487" s="57">
        <f>SUM(E487-F487)</f>
        <v>323.48750000000291</v>
      </c>
      <c r="H487" s="313"/>
      <c r="I487" s="365" t="s">
        <v>756</v>
      </c>
      <c r="J487" s="105" t="s">
        <v>648</v>
      </c>
      <c r="L487" t="s">
        <v>2557</v>
      </c>
      <c r="M487" s="76" t="s">
        <v>4527</v>
      </c>
      <c r="O487" s="9">
        <f>SUM(P487:S487)</f>
        <v>309</v>
      </c>
      <c r="P487" s="1">
        <v>131</v>
      </c>
      <c r="Q487" s="1">
        <v>59</v>
      </c>
      <c r="R487" s="1">
        <v>54</v>
      </c>
      <c r="S487" s="1">
        <v>65</v>
      </c>
      <c r="U487" s="366"/>
      <c r="W487" s="1">
        <v>91</v>
      </c>
      <c r="X487" s="1"/>
      <c r="Y487" s="261"/>
      <c r="AA487"/>
      <c r="AB487" s="249"/>
      <c r="AD487" s="9"/>
      <c r="AE487" s="355"/>
      <c r="AF487" s="356"/>
      <c r="AG487" s="356"/>
      <c r="AH487" s="1"/>
      <c r="AI487" s="261"/>
      <c r="AK487"/>
      <c r="AL487" s="249"/>
      <c r="AN487" s="9"/>
      <c r="AO487" s="1"/>
    </row>
    <row r="488" spans="1:41" s="61" customFormat="1" ht="15.75" customHeight="1">
      <c r="A488" s="366" t="s">
        <v>2488</v>
      </c>
      <c r="B488" s="260" t="s">
        <v>3181</v>
      </c>
      <c r="C488" s="373"/>
      <c r="D488" s="321" t="s">
        <v>4003</v>
      </c>
      <c r="E488" s="204">
        <f>UCIRanking!B45</f>
        <v>23673.825000000001</v>
      </c>
      <c r="F488" s="204">
        <v>23097.475000000002</v>
      </c>
      <c r="G488" s="57">
        <f>SUM(E488-F488)</f>
        <v>576.34999999999854</v>
      </c>
      <c r="H488" s="313"/>
      <c r="I488" s="365" t="s">
        <v>757</v>
      </c>
      <c r="J488" s="105" t="s">
        <v>2075</v>
      </c>
      <c r="L488" t="s">
        <v>4129</v>
      </c>
      <c r="M488" s="76" t="s">
        <v>3225</v>
      </c>
      <c r="O488" s="9">
        <f>SUM(P488:S488)</f>
        <v>312</v>
      </c>
      <c r="P488" s="1">
        <v>134</v>
      </c>
      <c r="Q488" s="1">
        <v>41</v>
      </c>
      <c r="R488" s="1">
        <v>72</v>
      </c>
      <c r="S488" s="1">
        <v>65</v>
      </c>
      <c r="U488" s="366"/>
      <c r="W488" s="1">
        <v>92</v>
      </c>
      <c r="X488" s="1"/>
      <c r="Y488" s="261"/>
      <c r="AA488"/>
      <c r="AB488" s="249"/>
      <c r="AD488" s="9"/>
      <c r="AE488" s="355"/>
      <c r="AF488" s="356"/>
      <c r="AG488" s="356"/>
      <c r="AH488" s="1"/>
      <c r="AI488" s="261"/>
      <c r="AK488"/>
      <c r="AL488" s="249"/>
      <c r="AN488" s="9"/>
      <c r="AO488" s="1"/>
    </row>
    <row r="489" spans="1:41" s="61" customFormat="1" ht="15.75" customHeight="1">
      <c r="A489" s="366" t="s">
        <v>2489</v>
      </c>
      <c r="B489" s="105" t="s">
        <v>2084</v>
      </c>
      <c r="C489" s="105"/>
      <c r="D489" s="321" t="s">
        <v>3992</v>
      </c>
      <c r="E489" s="204">
        <f>UCIRanking!B194</f>
        <v>23322.437499999989</v>
      </c>
      <c r="F489" s="204">
        <v>23434.787499999988</v>
      </c>
      <c r="G489" s="57">
        <f>SUM(E489-F489)</f>
        <v>-112.34999999999854</v>
      </c>
      <c r="H489" s="313"/>
      <c r="I489" s="365" t="s">
        <v>758</v>
      </c>
      <c r="J489" s="261" t="s">
        <v>3856</v>
      </c>
      <c r="L489" t="s">
        <v>4113</v>
      </c>
      <c r="M489" s="76" t="s">
        <v>4560</v>
      </c>
      <c r="O489" s="9">
        <f>SUM(P489:S489)</f>
        <v>313</v>
      </c>
      <c r="P489" s="1">
        <v>59</v>
      </c>
      <c r="Q489" s="1">
        <v>110</v>
      </c>
      <c r="R489" s="1">
        <v>79</v>
      </c>
      <c r="S489" s="1">
        <v>65</v>
      </c>
      <c r="U489" s="366"/>
      <c r="W489" s="1">
        <v>93</v>
      </c>
      <c r="X489" s="1"/>
      <c r="Y489" s="104"/>
      <c r="AA489"/>
      <c r="AB489" s="249"/>
      <c r="AD489" s="9"/>
      <c r="AE489" s="355"/>
      <c r="AF489" s="356"/>
      <c r="AG489" s="356"/>
      <c r="AH489" s="1"/>
      <c r="AI489" s="104"/>
      <c r="AK489"/>
      <c r="AL489" s="249"/>
      <c r="AN489" s="9"/>
      <c r="AO489" s="1"/>
    </row>
    <row r="490" spans="1:41" s="61" customFormat="1" ht="15.75" customHeight="1">
      <c r="A490" s="366" t="s">
        <v>2490</v>
      </c>
      <c r="B490" s="105" t="s">
        <v>2086</v>
      </c>
      <c r="C490" s="105"/>
      <c r="D490" s="321" t="s">
        <v>3989</v>
      </c>
      <c r="E490" s="204">
        <f>UCIRanking!B175</f>
        <v>23177.375</v>
      </c>
      <c r="F490" s="204">
        <v>23521.200000000001</v>
      </c>
      <c r="G490" s="57">
        <f>SUM(E490-F490)</f>
        <v>-343.82500000000073</v>
      </c>
      <c r="H490" s="313"/>
      <c r="I490" s="365" t="s">
        <v>759</v>
      </c>
      <c r="J490" s="261" t="s">
        <v>3836</v>
      </c>
      <c r="L490" t="s">
        <v>4096</v>
      </c>
      <c r="M490" s="76" t="s">
        <v>4582</v>
      </c>
      <c r="O490" s="9">
        <f>SUM(P490:S490)</f>
        <v>314</v>
      </c>
      <c r="P490" s="1">
        <v>141</v>
      </c>
      <c r="Q490" s="1">
        <v>32</v>
      </c>
      <c r="R490" s="1">
        <v>76</v>
      </c>
      <c r="S490" s="1">
        <v>65</v>
      </c>
      <c r="U490" s="366"/>
      <c r="W490" s="1">
        <v>94</v>
      </c>
      <c r="X490" s="1"/>
      <c r="Y490" s="261"/>
      <c r="AA490"/>
      <c r="AB490" s="249"/>
      <c r="AD490" s="9"/>
      <c r="AE490" s="355"/>
      <c r="AF490" s="356"/>
      <c r="AG490" s="356"/>
      <c r="AH490" s="1"/>
      <c r="AI490" s="261"/>
      <c r="AK490"/>
      <c r="AL490" s="249"/>
      <c r="AN490" s="9"/>
      <c r="AO490" s="1"/>
    </row>
    <row r="491" spans="1:41" s="61" customFormat="1" ht="15.75" customHeight="1">
      <c r="A491" s="366" t="s">
        <v>2491</v>
      </c>
      <c r="B491" s="260" t="s">
        <v>3165</v>
      </c>
      <c r="C491" s="105"/>
      <c r="D491" s="321" t="s">
        <v>4006</v>
      </c>
      <c r="E491" s="204">
        <f>UCIRanking!B102</f>
        <v>23129.187500000004</v>
      </c>
      <c r="F491" s="204">
        <v>22711.425000000003</v>
      </c>
      <c r="G491" s="57">
        <f>SUM(E491-F491)</f>
        <v>417.76250000000073</v>
      </c>
      <c r="H491" s="313"/>
      <c r="I491" s="365" t="s">
        <v>760</v>
      </c>
      <c r="J491" s="261" t="s">
        <v>3843</v>
      </c>
      <c r="L491" t="s">
        <v>4092</v>
      </c>
      <c r="M491" s="76" t="s">
        <v>4575</v>
      </c>
      <c r="O491" s="9">
        <f>SUM(P491:S491)</f>
        <v>318</v>
      </c>
      <c r="P491" s="1">
        <v>96</v>
      </c>
      <c r="Q491" s="1">
        <v>71</v>
      </c>
      <c r="R491" s="1">
        <v>86</v>
      </c>
      <c r="S491" s="1">
        <v>65</v>
      </c>
      <c r="U491" s="366"/>
      <c r="W491" s="1">
        <v>95</v>
      </c>
      <c r="X491" s="1"/>
      <c r="Y491" s="105"/>
      <c r="AA491"/>
      <c r="AB491" s="249"/>
      <c r="AD491" s="9"/>
      <c r="AE491" s="355"/>
      <c r="AF491" s="356"/>
      <c r="AG491" s="356"/>
      <c r="AH491" s="1"/>
      <c r="AI491" s="105"/>
      <c r="AK491"/>
      <c r="AL491" s="249"/>
      <c r="AN491" s="9"/>
      <c r="AO491" s="1"/>
    </row>
    <row r="492" spans="1:41" s="61" customFormat="1" ht="15.75" customHeight="1">
      <c r="A492" s="366" t="s">
        <v>2492</v>
      </c>
      <c r="B492" s="260" t="s">
        <v>3172</v>
      </c>
      <c r="C492" s="105"/>
      <c r="D492" s="321" t="s">
        <v>4005</v>
      </c>
      <c r="E492" s="204">
        <f>UCIRanking!B142</f>
        <v>23102.662500000002</v>
      </c>
      <c r="F492" s="204">
        <v>22582.050000000003</v>
      </c>
      <c r="G492" s="57">
        <f>SUM(E492-F492)</f>
        <v>520.61249999999927</v>
      </c>
      <c r="H492" s="313"/>
      <c r="I492" s="365" t="s">
        <v>761</v>
      </c>
      <c r="J492" s="105" t="s">
        <v>3161</v>
      </c>
      <c r="L492" t="s">
        <v>2599</v>
      </c>
      <c r="M492" s="76" t="s">
        <v>3227</v>
      </c>
      <c r="O492" s="9">
        <f>SUM(P492:S492)</f>
        <v>320</v>
      </c>
      <c r="P492" s="1">
        <v>105</v>
      </c>
      <c r="Q492" s="1">
        <v>110</v>
      </c>
      <c r="R492" s="1">
        <v>40</v>
      </c>
      <c r="S492" s="1">
        <v>65</v>
      </c>
      <c r="U492" s="366"/>
      <c r="W492" s="1">
        <v>96</v>
      </c>
      <c r="X492" s="1"/>
      <c r="Y492" s="261"/>
      <c r="AA492"/>
      <c r="AB492" s="249"/>
      <c r="AD492" s="9"/>
      <c r="AE492" s="355"/>
      <c r="AF492" s="356"/>
      <c r="AG492" s="356"/>
      <c r="AH492" s="1"/>
      <c r="AI492" s="261"/>
      <c r="AK492"/>
      <c r="AL492" s="249"/>
      <c r="AN492" s="9"/>
      <c r="AO492" s="1"/>
    </row>
    <row r="493" spans="1:41" s="61" customFormat="1" ht="15.75" customHeight="1">
      <c r="A493" s="366" t="s">
        <v>2493</v>
      </c>
      <c r="B493" s="260" t="s">
        <v>3173</v>
      </c>
      <c r="C493" s="105"/>
      <c r="D493" s="321" t="s">
        <v>4007</v>
      </c>
      <c r="E493" s="204">
        <f>UCIRanking!B149</f>
        <v>22720.624999999996</v>
      </c>
      <c r="F493" s="204">
        <v>22376.724999999995</v>
      </c>
      <c r="G493" s="57">
        <f>SUM(E493-F493)</f>
        <v>343.90000000000146</v>
      </c>
      <c r="H493" s="313"/>
      <c r="I493" s="365" t="s">
        <v>762</v>
      </c>
      <c r="J493" s="104" t="s">
        <v>1272</v>
      </c>
      <c r="L493" t="s">
        <v>2541</v>
      </c>
      <c r="M493" s="76" t="s">
        <v>2604</v>
      </c>
      <c r="O493" s="9">
        <f>SUM(P493:S493)</f>
        <v>322</v>
      </c>
      <c r="P493" s="1">
        <v>33</v>
      </c>
      <c r="Q493" s="1">
        <v>110</v>
      </c>
      <c r="R493" s="1">
        <v>114</v>
      </c>
      <c r="S493" s="1">
        <v>65</v>
      </c>
      <c r="U493" s="366"/>
      <c r="W493" s="1">
        <v>97</v>
      </c>
      <c r="X493" s="1"/>
      <c r="Y493" s="260"/>
      <c r="AA493"/>
      <c r="AB493" s="249"/>
      <c r="AD493" s="9"/>
      <c r="AE493" s="355"/>
      <c r="AF493" s="356"/>
      <c r="AG493" s="356"/>
      <c r="AH493" s="1"/>
      <c r="AI493" s="260"/>
      <c r="AK493"/>
      <c r="AL493" s="249"/>
      <c r="AN493" s="9"/>
      <c r="AO493" s="1"/>
    </row>
    <row r="494" spans="1:41" s="61" customFormat="1" ht="15.75" customHeight="1">
      <c r="A494" s="366" t="s">
        <v>2494</v>
      </c>
      <c r="B494" s="260" t="s">
        <v>3162</v>
      </c>
      <c r="C494" s="105"/>
      <c r="D494" s="321" t="s">
        <v>4004</v>
      </c>
      <c r="E494" s="204">
        <f>UCIRanking!B197</f>
        <v>22436.437500000004</v>
      </c>
      <c r="F494" s="204">
        <v>22555.725000000002</v>
      </c>
      <c r="G494" s="57">
        <f>SUM(E494-F494)</f>
        <v>-119.28749999999854</v>
      </c>
      <c r="H494" s="313"/>
      <c r="I494" s="365" t="s">
        <v>763</v>
      </c>
      <c r="J494" s="261" t="s">
        <v>3828</v>
      </c>
      <c r="L494" t="s">
        <v>4095</v>
      </c>
      <c r="M494" s="76" t="s">
        <v>4579</v>
      </c>
      <c r="O494" s="9">
        <f>SUM(P494:S494)</f>
        <v>322</v>
      </c>
      <c r="P494" s="1">
        <v>122</v>
      </c>
      <c r="Q494" s="1">
        <v>13</v>
      </c>
      <c r="R494" s="1">
        <v>122</v>
      </c>
      <c r="S494" s="1">
        <v>65</v>
      </c>
      <c r="U494" s="366"/>
      <c r="W494" s="1">
        <v>98</v>
      </c>
      <c r="X494" s="1"/>
      <c r="Y494" s="260"/>
      <c r="AA494"/>
      <c r="AB494" s="249"/>
      <c r="AD494" s="9"/>
      <c r="AE494" s="355"/>
      <c r="AF494" s="356"/>
      <c r="AG494" s="356"/>
      <c r="AH494" s="1"/>
      <c r="AI494" s="260"/>
      <c r="AK494"/>
      <c r="AL494" s="249"/>
      <c r="AN494" s="9"/>
      <c r="AO494" s="1"/>
    </row>
    <row r="495" spans="1:41" s="61" customFormat="1" ht="15.75" customHeight="1">
      <c r="A495" s="366" t="s">
        <v>2495</v>
      </c>
      <c r="B495" s="260" t="s">
        <v>3169</v>
      </c>
      <c r="C495" s="105"/>
      <c r="D495" s="321" t="s">
        <v>4011</v>
      </c>
      <c r="E495" s="204">
        <f>UCIRanking!B125</f>
        <v>22426.724999999999</v>
      </c>
      <c r="F495" s="204">
        <v>21838.449999999997</v>
      </c>
      <c r="G495" s="57">
        <f>SUM(E495-F495)</f>
        <v>588.27500000000146</v>
      </c>
      <c r="H495" s="313"/>
      <c r="I495" s="365" t="s">
        <v>764</v>
      </c>
      <c r="J495" s="105" t="s">
        <v>2524</v>
      </c>
      <c r="L495" t="s">
        <v>2594</v>
      </c>
      <c r="M495" s="76" t="s">
        <v>4587</v>
      </c>
      <c r="O495" s="9">
        <f>SUM(P495:S495)</f>
        <v>323</v>
      </c>
      <c r="P495" s="1">
        <v>61</v>
      </c>
      <c r="Q495" s="1">
        <v>59</v>
      </c>
      <c r="R495" s="1">
        <v>138</v>
      </c>
      <c r="S495" s="1">
        <v>65</v>
      </c>
      <c r="U495" s="366"/>
      <c r="W495" s="1">
        <v>99</v>
      </c>
      <c r="X495" s="1"/>
      <c r="Y495" s="105"/>
      <c r="AA495"/>
      <c r="AB495" s="249"/>
      <c r="AD495" s="9"/>
      <c r="AE495" s="355"/>
      <c r="AF495" s="356"/>
      <c r="AG495" s="356"/>
      <c r="AH495" s="1"/>
      <c r="AI495" s="105"/>
      <c r="AK495"/>
      <c r="AL495" s="249"/>
      <c r="AN495" s="9"/>
      <c r="AO495" s="1"/>
    </row>
    <row r="496" spans="1:41" s="61" customFormat="1" ht="15.75" customHeight="1">
      <c r="A496" s="366" t="s">
        <v>2496</v>
      </c>
      <c r="B496" s="260" t="s">
        <v>3152</v>
      </c>
      <c r="C496" s="105"/>
      <c r="D496" s="321" t="s">
        <v>4008</v>
      </c>
      <c r="E496" s="204">
        <f>UCIRanking!B187</f>
        <v>21649.837500000005</v>
      </c>
      <c r="F496" s="204">
        <v>21731.650000000005</v>
      </c>
      <c r="G496" s="57">
        <f>SUM(E496-F496)</f>
        <v>-81.8125</v>
      </c>
      <c r="H496" s="313"/>
      <c r="I496" s="365" t="s">
        <v>765</v>
      </c>
      <c r="J496" s="261" t="s">
        <v>1590</v>
      </c>
      <c r="L496" t="s">
        <v>2585</v>
      </c>
      <c r="M496" s="76" t="s">
        <v>4575</v>
      </c>
      <c r="O496" s="9">
        <f>SUM(P496:S496)</f>
        <v>323</v>
      </c>
      <c r="P496" s="1">
        <v>78</v>
      </c>
      <c r="Q496" s="1">
        <v>71</v>
      </c>
      <c r="R496" s="1">
        <v>109</v>
      </c>
      <c r="S496" s="1">
        <v>65</v>
      </c>
      <c r="U496" s="366"/>
      <c r="W496" s="1">
        <v>100</v>
      </c>
      <c r="X496" s="1"/>
      <c r="Y496" s="105"/>
      <c r="AA496"/>
      <c r="AB496" s="249"/>
      <c r="AD496" s="9"/>
      <c r="AE496" s="355"/>
      <c r="AF496" s="356"/>
      <c r="AG496" s="356"/>
      <c r="AH496" s="1"/>
      <c r="AI496" s="105"/>
      <c r="AK496"/>
      <c r="AL496" s="249"/>
      <c r="AN496" s="9"/>
      <c r="AO496" s="1"/>
    </row>
    <row r="497" spans="1:41" s="61" customFormat="1" ht="15.75" customHeight="1">
      <c r="A497" s="366" t="s">
        <v>2497</v>
      </c>
      <c r="B497" s="105" t="s">
        <v>3194</v>
      </c>
      <c r="C497" s="105"/>
      <c r="D497" s="321" t="s">
        <v>4009</v>
      </c>
      <c r="E497" s="204">
        <f>UCIRanking!B211</f>
        <v>21282.899999999998</v>
      </c>
      <c r="F497" s="204">
        <v>21414.55</v>
      </c>
      <c r="G497" s="57">
        <f>SUM(E497-F497)</f>
        <v>-131.65000000000146</v>
      </c>
      <c r="H497" s="313"/>
      <c r="I497" s="366" t="s">
        <v>1857</v>
      </c>
      <c r="J497" s="261" t="s">
        <v>3851</v>
      </c>
      <c r="L497" t="s">
        <v>4088</v>
      </c>
      <c r="M497" s="76" t="s">
        <v>4575</v>
      </c>
      <c r="O497" s="9">
        <f>SUM(P497:S497)</f>
        <v>323</v>
      </c>
      <c r="P497" s="1">
        <v>136</v>
      </c>
      <c r="Q497" s="1">
        <v>110</v>
      </c>
      <c r="R497" s="1">
        <v>12</v>
      </c>
      <c r="S497" s="1">
        <v>65</v>
      </c>
      <c r="U497" s="366"/>
      <c r="W497" s="1">
        <v>101</v>
      </c>
      <c r="X497" s="1"/>
      <c r="Y497" s="372"/>
      <c r="AA497"/>
      <c r="AB497" s="249"/>
      <c r="AD497" s="9"/>
      <c r="AE497" s="355"/>
      <c r="AF497" s="356"/>
      <c r="AG497" s="356"/>
      <c r="AH497" s="1"/>
      <c r="AI497" s="372"/>
      <c r="AK497"/>
      <c r="AL497" s="249"/>
      <c r="AN497" s="9"/>
      <c r="AO497" s="1"/>
    </row>
    <row r="498" spans="1:41" s="61" customFormat="1" ht="15.75" customHeight="1">
      <c r="A498" s="366" t="s">
        <v>2498</v>
      </c>
      <c r="B498" s="260" t="s">
        <v>3150</v>
      </c>
      <c r="C498" s="105"/>
      <c r="D498" s="321" t="s">
        <v>4010</v>
      </c>
      <c r="E498" s="204">
        <f>UCIRanking!B182</f>
        <v>21246.25</v>
      </c>
      <c r="F498" s="204">
        <v>21333.424999999999</v>
      </c>
      <c r="G498" s="57">
        <f>SUM(E498-F498)</f>
        <v>-87.174999999999272</v>
      </c>
      <c r="H498" s="313"/>
      <c r="I498" s="366" t="s">
        <v>2049</v>
      </c>
      <c r="J498" s="105" t="s">
        <v>2516</v>
      </c>
      <c r="L498" t="s">
        <v>4131</v>
      </c>
      <c r="M498" s="76" t="s">
        <v>4557</v>
      </c>
      <c r="O498" s="9">
        <f>SUM(P498:S498)</f>
        <v>334</v>
      </c>
      <c r="P498" s="1">
        <v>80</v>
      </c>
      <c r="Q498" s="1">
        <v>71</v>
      </c>
      <c r="R498" s="1">
        <v>118</v>
      </c>
      <c r="S498" s="1">
        <v>65</v>
      </c>
      <c r="U498" s="366"/>
      <c r="W498" s="1">
        <v>102</v>
      </c>
      <c r="X498" s="1"/>
      <c r="Y498" s="261"/>
      <c r="AA498"/>
      <c r="AB498" s="249"/>
      <c r="AD498" s="9"/>
      <c r="AE498" s="355"/>
      <c r="AF498" s="356"/>
      <c r="AG498" s="356"/>
      <c r="AH498" s="1"/>
      <c r="AI498" s="261"/>
      <c r="AK498"/>
      <c r="AL498" s="249"/>
      <c r="AN498" s="9"/>
      <c r="AO498" s="1"/>
    </row>
    <row r="499" spans="1:41" s="61" customFormat="1" ht="15.75" customHeight="1">
      <c r="A499" s="366" t="s">
        <v>2499</v>
      </c>
      <c r="B499" s="260" t="s">
        <v>3174</v>
      </c>
      <c r="C499" s="105"/>
      <c r="D499" s="321" t="s">
        <v>4012</v>
      </c>
      <c r="E499" s="204">
        <f>UCIRanking!B212</f>
        <v>20799.787500000002</v>
      </c>
      <c r="F499" s="204">
        <v>20957.325000000004</v>
      </c>
      <c r="G499" s="57">
        <f>SUM(E499-F499)</f>
        <v>-157.53750000000218</v>
      </c>
      <c r="H499" s="313"/>
      <c r="I499" s="366" t="s">
        <v>2050</v>
      </c>
      <c r="J499" s="261" t="s">
        <v>3834</v>
      </c>
      <c r="L499" t="s">
        <v>3221</v>
      </c>
      <c r="M499" s="76" t="s">
        <v>3229</v>
      </c>
      <c r="O499" s="9">
        <f>SUM(P499:S499)</f>
        <v>336</v>
      </c>
      <c r="P499" s="1">
        <v>125</v>
      </c>
      <c r="Q499" s="1">
        <v>110</v>
      </c>
      <c r="R499" s="1">
        <v>36</v>
      </c>
      <c r="S499" s="1">
        <v>65</v>
      </c>
      <c r="U499" s="366"/>
      <c r="W499" s="1">
        <v>103</v>
      </c>
      <c r="X499" s="1"/>
      <c r="Y499" s="105"/>
      <c r="AA499"/>
      <c r="AB499" s="249"/>
      <c r="AD499" s="9"/>
      <c r="AE499" s="355"/>
      <c r="AF499" s="356"/>
      <c r="AG499" s="356"/>
      <c r="AH499" s="1"/>
      <c r="AI499" s="105"/>
      <c r="AK499"/>
      <c r="AL499" s="249"/>
      <c r="AN499" s="9"/>
      <c r="AO499" s="1"/>
    </row>
    <row r="500" spans="1:41" s="61" customFormat="1" ht="15.75" customHeight="1">
      <c r="A500" s="366" t="s">
        <v>2500</v>
      </c>
      <c r="B500" s="260" t="s">
        <v>3170</v>
      </c>
      <c r="C500" s="105"/>
      <c r="D500" s="321" t="s">
        <v>4013</v>
      </c>
      <c r="E500" s="204">
        <f>UCIRanking!B208</f>
        <v>20134.612499999999</v>
      </c>
      <c r="F500" s="204">
        <v>20245.224999999999</v>
      </c>
      <c r="G500" s="57">
        <f>SUM(E500-F500)</f>
        <v>-110.61249999999927</v>
      </c>
      <c r="H500" s="313"/>
      <c r="I500" s="366" t="s">
        <v>2051</v>
      </c>
      <c r="J500" s="105" t="s">
        <v>2612</v>
      </c>
      <c r="L500" t="s">
        <v>4132</v>
      </c>
      <c r="M500" s="76" t="s">
        <v>4570</v>
      </c>
      <c r="O500" s="9">
        <f>SUM(P500:S500)</f>
        <v>337</v>
      </c>
      <c r="P500" s="1">
        <v>128</v>
      </c>
      <c r="Q500" s="1">
        <v>71</v>
      </c>
      <c r="R500" s="1">
        <v>73</v>
      </c>
      <c r="S500" s="1">
        <v>65</v>
      </c>
      <c r="U500" s="366"/>
      <c r="W500" s="1">
        <v>104</v>
      </c>
      <c r="X500" s="1"/>
      <c r="Y500" s="261"/>
      <c r="AA500"/>
      <c r="AB500" s="249"/>
      <c r="AD500" s="9"/>
      <c r="AE500" s="355"/>
      <c r="AF500" s="356"/>
      <c r="AG500" s="356"/>
      <c r="AH500" s="1"/>
      <c r="AI500" s="261"/>
      <c r="AK500"/>
      <c r="AL500" s="249"/>
      <c r="AN500" s="9"/>
      <c r="AO500" s="1"/>
    </row>
    <row r="501" spans="1:41" s="61" customFormat="1" ht="15.75" customHeight="1">
      <c r="A501" s="366" t="s">
        <v>2501</v>
      </c>
      <c r="B501" s="260" t="s">
        <v>3168</v>
      </c>
      <c r="C501" s="105"/>
      <c r="D501" s="321" t="s">
        <v>4017</v>
      </c>
      <c r="E501" s="204">
        <f>UCIRanking!B114</f>
        <v>20093.312500000011</v>
      </c>
      <c r="F501" s="204">
        <v>19576.337500000009</v>
      </c>
      <c r="G501" s="57">
        <f>SUM(E501-F501)</f>
        <v>516.97500000000218</v>
      </c>
      <c r="I501" s="366" t="s">
        <v>2052</v>
      </c>
      <c r="J501" s="105" t="s">
        <v>2509</v>
      </c>
      <c r="L501" t="s">
        <v>4133</v>
      </c>
      <c r="M501" s="76" t="s">
        <v>4537</v>
      </c>
      <c r="O501" s="9">
        <f>SUM(P501:S501)</f>
        <v>338</v>
      </c>
      <c r="P501" s="1">
        <v>90</v>
      </c>
      <c r="Q501" s="1">
        <v>71</v>
      </c>
      <c r="R501" s="1">
        <v>112</v>
      </c>
      <c r="S501" s="1">
        <v>65</v>
      </c>
      <c r="U501" s="366"/>
      <c r="W501" s="1">
        <v>105</v>
      </c>
      <c r="X501" s="1"/>
      <c r="Y501" s="105"/>
      <c r="AA501"/>
      <c r="AB501" s="249"/>
      <c r="AD501" s="9"/>
      <c r="AE501" s="355"/>
      <c r="AF501" s="356"/>
      <c r="AG501" s="356"/>
      <c r="AH501" s="1"/>
      <c r="AI501" s="105"/>
      <c r="AK501"/>
      <c r="AL501" s="249"/>
      <c r="AN501" s="9"/>
      <c r="AO501" s="1"/>
    </row>
    <row r="502" spans="1:41" s="61" customFormat="1" ht="15.75" customHeight="1">
      <c r="A502" s="366" t="s">
        <v>2502</v>
      </c>
      <c r="B502" s="260" t="s">
        <v>3167</v>
      </c>
      <c r="C502" s="105"/>
      <c r="D502" s="321" t="s">
        <v>4015</v>
      </c>
      <c r="E502" s="204">
        <f>UCIRanking!B113</f>
        <v>19978.650000000001</v>
      </c>
      <c r="F502" s="204">
        <v>19754.850000000002</v>
      </c>
      <c r="G502" s="57">
        <f>SUM(E502-F502)</f>
        <v>223.79999999999927</v>
      </c>
      <c r="H502" s="313"/>
      <c r="I502" s="366" t="s">
        <v>2053</v>
      </c>
      <c r="J502" s="261" t="s">
        <v>1575</v>
      </c>
      <c r="L502" t="s">
        <v>4127</v>
      </c>
      <c r="M502" s="76" t="s">
        <v>2607</v>
      </c>
      <c r="O502" s="9">
        <f>SUM(P502:S502)</f>
        <v>338</v>
      </c>
      <c r="P502" s="1">
        <v>104</v>
      </c>
      <c r="Q502" s="1">
        <v>98</v>
      </c>
      <c r="R502" s="1">
        <v>71</v>
      </c>
      <c r="S502" s="1">
        <v>65</v>
      </c>
      <c r="U502" s="366"/>
      <c r="W502" s="1">
        <v>106</v>
      </c>
      <c r="X502" s="1"/>
      <c r="Y502" s="261"/>
      <c r="AA502"/>
      <c r="AB502" s="249"/>
      <c r="AD502" s="9"/>
      <c r="AE502" s="355"/>
      <c r="AF502" s="356"/>
      <c r="AG502" s="356"/>
      <c r="AH502" s="1"/>
      <c r="AI502" s="261"/>
      <c r="AK502"/>
      <c r="AL502" s="249"/>
      <c r="AN502" s="9"/>
      <c r="AO502" s="1"/>
    </row>
    <row r="503" spans="1:41" s="61" customFormat="1" ht="15.75" customHeight="1">
      <c r="A503" s="366" t="s">
        <v>2531</v>
      </c>
      <c r="B503" s="260" t="s">
        <v>3155</v>
      </c>
      <c r="D503" s="321" t="s">
        <v>4014</v>
      </c>
      <c r="E503" s="204">
        <f>UCIRanking!B191</f>
        <v>19847.874999999996</v>
      </c>
      <c r="F503" s="204">
        <v>19964.649999999998</v>
      </c>
      <c r="G503" s="57">
        <f>SUM(E503-F503)</f>
        <v>-116.77500000000146</v>
      </c>
      <c r="I503" s="366" t="s">
        <v>2054</v>
      </c>
      <c r="J503" s="105" t="s">
        <v>2515</v>
      </c>
      <c r="L503" t="s">
        <v>2586</v>
      </c>
      <c r="M503" s="76" t="s">
        <v>4537</v>
      </c>
      <c r="O503" s="9">
        <f>SUM(P503:S503)</f>
        <v>339</v>
      </c>
      <c r="P503" s="1">
        <v>71</v>
      </c>
      <c r="Q503" s="1">
        <v>59</v>
      </c>
      <c r="R503" s="1">
        <v>144</v>
      </c>
      <c r="S503" s="1">
        <v>65</v>
      </c>
      <c r="U503" s="366"/>
      <c r="W503" s="1">
        <v>107</v>
      </c>
      <c r="X503" s="1"/>
      <c r="Y503" s="105"/>
      <c r="AA503"/>
      <c r="AB503" s="249"/>
      <c r="AD503" s="9"/>
      <c r="AE503" s="355"/>
      <c r="AF503" s="356"/>
      <c r="AG503" s="356"/>
      <c r="AH503" s="1"/>
      <c r="AI503" s="105"/>
      <c r="AK503"/>
      <c r="AL503" s="249"/>
      <c r="AN503" s="9"/>
      <c r="AO503" s="1"/>
    </row>
    <row r="504" spans="1:41" s="61" customFormat="1" ht="15.75" customHeight="1">
      <c r="A504" s="366" t="s">
        <v>2613</v>
      </c>
      <c r="B504" s="260" t="s">
        <v>3153</v>
      </c>
      <c r="C504" s="105"/>
      <c r="D504" s="321" t="s">
        <v>4016</v>
      </c>
      <c r="E504" s="204">
        <f>UCIRanking!B189</f>
        <v>19192.05</v>
      </c>
      <c r="F504" s="204">
        <v>19343.174999999999</v>
      </c>
      <c r="G504" s="57">
        <f>SUM(E504-F504)</f>
        <v>-151.125</v>
      </c>
      <c r="H504" s="313"/>
      <c r="I504" s="366" t="s">
        <v>2055</v>
      </c>
      <c r="J504" s="104" t="s">
        <v>1278</v>
      </c>
      <c r="L504" t="s">
        <v>2566</v>
      </c>
      <c r="M504" s="76" t="s">
        <v>4563</v>
      </c>
      <c r="O504" s="9">
        <f>SUM(P504:S504)</f>
        <v>344</v>
      </c>
      <c r="P504" s="1">
        <v>143</v>
      </c>
      <c r="Q504" s="1">
        <v>41</v>
      </c>
      <c r="R504" s="1">
        <v>95</v>
      </c>
      <c r="S504" s="1">
        <v>65</v>
      </c>
      <c r="U504" s="366"/>
      <c r="W504" s="1">
        <v>108</v>
      </c>
      <c r="X504" s="1"/>
      <c r="Y504" s="372"/>
      <c r="AA504"/>
      <c r="AB504" s="249"/>
      <c r="AD504" s="9"/>
      <c r="AE504" s="355"/>
      <c r="AF504" s="356"/>
      <c r="AG504" s="356"/>
      <c r="AH504" s="1"/>
      <c r="AI504" s="372"/>
      <c r="AK504"/>
      <c r="AL504" s="249"/>
      <c r="AN504" s="9"/>
      <c r="AO504" s="1"/>
    </row>
    <row r="505" spans="1:41" s="61" customFormat="1" ht="15.75" customHeight="1">
      <c r="A505" s="366" t="s">
        <v>2626</v>
      </c>
      <c r="B505" s="104" t="s">
        <v>1276</v>
      </c>
      <c r="C505" s="373"/>
      <c r="D505" s="321" t="s">
        <v>4018</v>
      </c>
      <c r="E505" s="204">
        <f>UCIRanking!B179</f>
        <v>17539.624999999949</v>
      </c>
      <c r="F505" s="204">
        <v>17849.624999999949</v>
      </c>
      <c r="G505" s="57">
        <f>SUM(E505-F505)</f>
        <v>-310</v>
      </c>
      <c r="H505" s="313"/>
      <c r="I505" s="366" t="s">
        <v>2056</v>
      </c>
      <c r="J505" s="261" t="s">
        <v>1591</v>
      </c>
      <c r="L505" t="s">
        <v>2553</v>
      </c>
      <c r="M505" s="76" t="s">
        <v>4527</v>
      </c>
      <c r="O505" s="9">
        <f>SUM(P505:S505)</f>
        <v>346</v>
      </c>
      <c r="P505" s="1">
        <v>87</v>
      </c>
      <c r="Q505" s="1">
        <v>71</v>
      </c>
      <c r="R505" s="1">
        <v>123</v>
      </c>
      <c r="S505" s="1">
        <v>65</v>
      </c>
      <c r="U505" s="366"/>
      <c r="W505" s="1">
        <v>109</v>
      </c>
      <c r="X505" s="1"/>
      <c r="Y505" s="372"/>
      <c r="AA505"/>
      <c r="AB505" s="249"/>
      <c r="AD505" s="9"/>
      <c r="AE505" s="355"/>
      <c r="AF505" s="356"/>
      <c r="AG505" s="356"/>
      <c r="AH505" s="1"/>
      <c r="AI505" s="372"/>
      <c r="AK505"/>
      <c r="AL505" s="249"/>
      <c r="AN505" s="9"/>
      <c r="AO505" s="1"/>
    </row>
    <row r="506" spans="1:41" s="61" customFormat="1" ht="15.75" customHeight="1">
      <c r="A506" s="366" t="s">
        <v>2662</v>
      </c>
      <c r="B506" s="105" t="s">
        <v>2527</v>
      </c>
      <c r="C506" s="105"/>
      <c r="D506" s="321" t="s">
        <v>4019</v>
      </c>
      <c r="E506" s="204">
        <f>UCIRanking!B196</f>
        <v>16315.574999999999</v>
      </c>
      <c r="F506" s="204">
        <v>16398.924999999999</v>
      </c>
      <c r="G506" s="57">
        <f>SUM(E506-F506)</f>
        <v>-83.350000000000364</v>
      </c>
      <c r="H506" s="313"/>
      <c r="I506" s="366" t="s">
        <v>2057</v>
      </c>
      <c r="J506" s="261" t="s">
        <v>3845</v>
      </c>
      <c r="L506" t="s">
        <v>4102</v>
      </c>
      <c r="M506" s="76" t="s">
        <v>4586</v>
      </c>
      <c r="O506" s="9">
        <f>SUM(P506:S506)</f>
        <v>347</v>
      </c>
      <c r="P506" s="1">
        <v>62</v>
      </c>
      <c r="Q506" s="1">
        <v>110</v>
      </c>
      <c r="R506" s="1">
        <v>110</v>
      </c>
      <c r="S506" s="1">
        <v>65</v>
      </c>
      <c r="U506" s="366"/>
      <c r="W506" s="1">
        <v>110</v>
      </c>
      <c r="X506" s="1"/>
      <c r="Y506" s="105"/>
      <c r="AA506"/>
      <c r="AB506" s="249"/>
      <c r="AD506" s="9"/>
      <c r="AE506" s="355"/>
      <c r="AF506" s="356"/>
      <c r="AG506" s="356"/>
      <c r="AH506" s="1"/>
      <c r="AI506" s="105"/>
      <c r="AK506"/>
      <c r="AL506" s="249"/>
      <c r="AN506" s="9"/>
      <c r="AO506" s="1"/>
    </row>
    <row r="507" spans="1:41" s="61" customFormat="1" ht="15.75" customHeight="1">
      <c r="A507" s="366" t="s">
        <v>2663</v>
      </c>
      <c r="B507" s="261" t="s">
        <v>27</v>
      </c>
      <c r="C507" s="9"/>
      <c r="D507" s="321" t="s">
        <v>4021</v>
      </c>
      <c r="E507" s="204">
        <f>UCIRanking!B106</f>
        <v>15836.562499999985</v>
      </c>
      <c r="F507" s="204">
        <v>15614.137499999986</v>
      </c>
      <c r="G507" s="57">
        <f>SUM(E507-F507)</f>
        <v>222.42499999999927</v>
      </c>
      <c r="H507" s="313"/>
      <c r="I507" s="366" t="s">
        <v>2058</v>
      </c>
      <c r="J507" s="261" t="s">
        <v>37</v>
      </c>
      <c r="L507" t="s">
        <v>2565</v>
      </c>
      <c r="M507" s="76" t="s">
        <v>4542</v>
      </c>
      <c r="O507" s="9">
        <f>SUM(P507:S507)</f>
        <v>349</v>
      </c>
      <c r="P507" s="1">
        <v>93</v>
      </c>
      <c r="Q507" s="1">
        <v>110</v>
      </c>
      <c r="R507" s="1">
        <v>81</v>
      </c>
      <c r="S507" s="1">
        <v>65</v>
      </c>
      <c r="U507" s="366"/>
      <c r="W507" s="1">
        <v>111</v>
      </c>
      <c r="X507" s="1"/>
      <c r="Y507" s="105"/>
      <c r="AA507"/>
      <c r="AB507" s="249"/>
      <c r="AD507" s="9"/>
      <c r="AE507" s="355"/>
      <c r="AF507" s="356"/>
      <c r="AG507" s="356"/>
      <c r="AH507" s="1"/>
      <c r="AI507" s="105"/>
      <c r="AK507"/>
      <c r="AL507" s="249"/>
      <c r="AN507" s="9"/>
      <c r="AO507" s="1"/>
    </row>
    <row r="508" spans="1:41" s="61" customFormat="1" ht="15.75" customHeight="1">
      <c r="A508" s="366" t="s">
        <v>2664</v>
      </c>
      <c r="B508" s="105" t="s">
        <v>2532</v>
      </c>
      <c r="C508" s="105"/>
      <c r="D508" s="321" t="s">
        <v>4020</v>
      </c>
      <c r="E508" s="204">
        <f>UCIRanking!B178</f>
        <v>15253.212500000001</v>
      </c>
      <c r="F508" s="204">
        <v>15338.037500000002</v>
      </c>
      <c r="G508" s="57">
        <f>SUM(E508-F508)</f>
        <v>-84.825000000000728</v>
      </c>
      <c r="H508" s="313"/>
      <c r="I508" s="366" t="s">
        <v>2059</v>
      </c>
      <c r="J508" s="261" t="s">
        <v>3853</v>
      </c>
      <c r="L508" t="s">
        <v>4098</v>
      </c>
      <c r="M508" s="76" t="s">
        <v>4560</v>
      </c>
      <c r="O508" s="9">
        <f>SUM(P508:S508)</f>
        <v>359</v>
      </c>
      <c r="P508" s="1">
        <v>51</v>
      </c>
      <c r="Q508" s="1">
        <v>110</v>
      </c>
      <c r="R508" s="1">
        <v>133</v>
      </c>
      <c r="S508" s="1">
        <v>65</v>
      </c>
      <c r="U508" s="366"/>
      <c r="W508" s="1">
        <v>112</v>
      </c>
      <c r="X508" s="1"/>
      <c r="Y508" s="105"/>
      <c r="AA508"/>
      <c r="AB508" s="249"/>
      <c r="AD508" s="9"/>
      <c r="AE508" s="355"/>
      <c r="AF508" s="356"/>
      <c r="AG508" s="356"/>
      <c r="AH508" s="1"/>
      <c r="AI508" s="105"/>
      <c r="AK508"/>
      <c r="AL508" s="249"/>
      <c r="AN508" s="9"/>
      <c r="AO508" s="1"/>
    </row>
    <row r="509" spans="1:41" s="61" customFormat="1" ht="15.75" customHeight="1">
      <c r="A509" s="366" t="s">
        <v>2665</v>
      </c>
      <c r="B509" s="261" t="s">
        <v>13</v>
      </c>
      <c r="D509" s="321" t="s">
        <v>4022</v>
      </c>
      <c r="E509" s="204">
        <f>UCIRanking!B190</f>
        <v>14719.612499999996</v>
      </c>
      <c r="F509" s="204">
        <v>14966.512499999993</v>
      </c>
      <c r="G509" s="57">
        <f>SUM(E509-F509)</f>
        <v>-246.89999999999782</v>
      </c>
      <c r="H509" s="313"/>
      <c r="I509" s="366" t="s">
        <v>2060</v>
      </c>
      <c r="J509" s="261" t="s">
        <v>3825</v>
      </c>
      <c r="L509" t="s">
        <v>4119</v>
      </c>
      <c r="M509" s="76" t="s">
        <v>4529</v>
      </c>
      <c r="O509" s="9">
        <f>SUM(P509:S509)</f>
        <v>359</v>
      </c>
      <c r="P509" s="1">
        <v>127</v>
      </c>
      <c r="Q509" s="1">
        <v>110</v>
      </c>
      <c r="R509" s="1">
        <v>57</v>
      </c>
      <c r="S509" s="1">
        <v>65</v>
      </c>
      <c r="U509" s="366"/>
      <c r="W509" s="1">
        <v>113</v>
      </c>
      <c r="X509" s="1"/>
      <c r="Y509" s="105"/>
      <c r="AA509"/>
      <c r="AB509" s="249"/>
      <c r="AD509" s="9"/>
      <c r="AE509" s="355"/>
      <c r="AF509" s="356"/>
      <c r="AG509" s="356"/>
      <c r="AH509" s="1"/>
      <c r="AI509" s="105"/>
      <c r="AK509"/>
      <c r="AL509" s="249"/>
      <c r="AN509" s="9"/>
      <c r="AO509" s="1"/>
    </row>
    <row r="510" spans="1:41" s="61" customFormat="1" ht="15.75" customHeight="1">
      <c r="A510" s="366" t="s">
        <v>2666</v>
      </c>
      <c r="B510" s="105" t="s">
        <v>622</v>
      </c>
      <c r="C510" s="105"/>
      <c r="D510" s="321" t="s">
        <v>4023</v>
      </c>
      <c r="E510" s="204">
        <f>UCIRanking!B210</f>
        <v>13141.662499999999</v>
      </c>
      <c r="F510" s="204">
        <v>13460.449999999997</v>
      </c>
      <c r="G510" s="57">
        <f>SUM(E510-F510)</f>
        <v>-318.78749999999854</v>
      </c>
      <c r="H510" s="313"/>
      <c r="I510" s="366" t="s">
        <v>2061</v>
      </c>
      <c r="J510" s="261" t="s">
        <v>3838</v>
      </c>
      <c r="L510" t="s">
        <v>4106</v>
      </c>
      <c r="M510" s="76" t="s">
        <v>4545</v>
      </c>
      <c r="O510" s="9">
        <f>SUM(P510:S510)</f>
        <v>362</v>
      </c>
      <c r="P510" s="1">
        <v>57</v>
      </c>
      <c r="Q510" s="1">
        <v>110</v>
      </c>
      <c r="R510" s="1">
        <v>130</v>
      </c>
      <c r="S510" s="1">
        <v>65</v>
      </c>
      <c r="U510" s="366"/>
      <c r="W510" s="1">
        <v>114</v>
      </c>
      <c r="X510" s="1"/>
      <c r="Y510" s="260"/>
      <c r="AA510"/>
      <c r="AB510" s="249"/>
      <c r="AD510" s="9"/>
      <c r="AE510" s="355"/>
      <c r="AF510" s="356"/>
      <c r="AG510" s="356"/>
      <c r="AH510" s="1"/>
      <c r="AI510" s="260"/>
      <c r="AK510"/>
      <c r="AL510" s="249"/>
      <c r="AN510" s="9"/>
      <c r="AO510" s="1"/>
    </row>
    <row r="511" spans="1:41" s="61" customFormat="1" ht="15.75" customHeight="1">
      <c r="A511" s="366" t="s">
        <v>3127</v>
      </c>
      <c r="B511" s="261" t="s">
        <v>1616</v>
      </c>
      <c r="C511" s="105"/>
      <c r="D511" s="321" t="s">
        <v>4024</v>
      </c>
      <c r="E511" s="204">
        <f>UCIRanking!B203</f>
        <v>11624.562500000033</v>
      </c>
      <c r="F511" s="204">
        <v>11789.962500000031</v>
      </c>
      <c r="G511" s="57">
        <f>SUM(E511-F511)</f>
        <v>-165.39999999999782</v>
      </c>
      <c r="H511" s="313"/>
      <c r="I511" s="366" t="s">
        <v>2062</v>
      </c>
      <c r="J511" s="260" t="s">
        <v>3147</v>
      </c>
      <c r="L511" t="s">
        <v>2145</v>
      </c>
      <c r="M511" s="76" t="s">
        <v>4585</v>
      </c>
      <c r="O511" s="9">
        <f>SUM(P511:S511)</f>
        <v>363</v>
      </c>
      <c r="P511" s="1">
        <v>133</v>
      </c>
      <c r="Q511" s="1">
        <v>65</v>
      </c>
      <c r="R511" s="1">
        <v>100</v>
      </c>
      <c r="S511" s="1">
        <v>65</v>
      </c>
      <c r="U511" s="366"/>
      <c r="W511" s="1">
        <v>115</v>
      </c>
      <c r="X511" s="1"/>
      <c r="Y511" s="104"/>
      <c r="AA511"/>
      <c r="AB511" s="249"/>
      <c r="AD511" s="9"/>
      <c r="AE511" s="355"/>
      <c r="AF511" s="356"/>
      <c r="AG511" s="356"/>
      <c r="AH511" s="1"/>
      <c r="AI511" s="104"/>
      <c r="AK511"/>
      <c r="AL511" s="249"/>
      <c r="AN511" s="9"/>
      <c r="AO511" s="1"/>
    </row>
    <row r="512" spans="1:41" s="61" customFormat="1" ht="15.75" customHeight="1">
      <c r="A512" s="366" t="s">
        <v>3128</v>
      </c>
      <c r="B512" s="105" t="s">
        <v>2087</v>
      </c>
      <c r="C512" s="105"/>
      <c r="D512" s="321" t="s">
        <v>4025</v>
      </c>
      <c r="E512" s="204">
        <f>UCIRanking!B188</f>
        <v>10745.624999999991</v>
      </c>
      <c r="F512" s="204">
        <v>10920.599999999989</v>
      </c>
      <c r="G512" s="57">
        <f>SUM(E512-F512)</f>
        <v>-174.97499999999854</v>
      </c>
      <c r="H512" s="313"/>
      <c r="I512" s="366" t="s">
        <v>2063</v>
      </c>
      <c r="J512" s="261" t="s">
        <v>3850</v>
      </c>
      <c r="L512" t="s">
        <v>3218</v>
      </c>
      <c r="M512" s="76" t="s">
        <v>4554</v>
      </c>
      <c r="O512" s="9">
        <f>SUM(P512:S512)</f>
        <v>364</v>
      </c>
      <c r="P512" s="1">
        <v>135</v>
      </c>
      <c r="Q512" s="1">
        <v>71</v>
      </c>
      <c r="R512" s="1">
        <v>93</v>
      </c>
      <c r="S512" s="1">
        <v>65</v>
      </c>
      <c r="U512" s="366"/>
      <c r="W512" s="1">
        <v>116</v>
      </c>
      <c r="X512" s="1"/>
      <c r="Y512" s="261"/>
      <c r="AA512"/>
      <c r="AB512" s="249"/>
      <c r="AD512" s="9"/>
      <c r="AE512" s="355"/>
      <c r="AF512" s="356"/>
      <c r="AG512" s="356"/>
      <c r="AH512" s="1"/>
      <c r="AI512" s="261"/>
      <c r="AK512"/>
      <c r="AL512" s="249"/>
      <c r="AN512" s="9"/>
      <c r="AO512" s="1"/>
    </row>
    <row r="513" spans="1:41" s="61" customFormat="1" ht="15.75" customHeight="1">
      <c r="A513" s="366" t="s">
        <v>3129</v>
      </c>
      <c r="B513" s="105" t="s">
        <v>2088</v>
      </c>
      <c r="C513" s="105"/>
      <c r="D513" s="321" t="s">
        <v>4026</v>
      </c>
      <c r="E513" s="204">
        <f>UCIRanking!B206</f>
        <v>10469.674999999996</v>
      </c>
      <c r="F513" s="204">
        <v>10633.649999999996</v>
      </c>
      <c r="G513" s="57">
        <f>SUM(E513-F513)</f>
        <v>-163.97500000000036</v>
      </c>
      <c r="H513" s="313"/>
      <c r="I513" s="366" t="s">
        <v>2064</v>
      </c>
      <c r="J513" s="105" t="s">
        <v>2083</v>
      </c>
      <c r="L513" t="s">
        <v>2584</v>
      </c>
      <c r="M513" s="76" t="s">
        <v>4547</v>
      </c>
      <c r="O513" s="9">
        <f>SUM(P513:S513)</f>
        <v>364</v>
      </c>
      <c r="P513" s="1">
        <v>146</v>
      </c>
      <c r="Q513" s="1">
        <v>32</v>
      </c>
      <c r="R513" s="1">
        <v>121</v>
      </c>
      <c r="S513" s="1">
        <v>65</v>
      </c>
      <c r="U513" s="366"/>
      <c r="W513" s="1">
        <v>117</v>
      </c>
      <c r="X513" s="1"/>
      <c r="Y513" s="261"/>
      <c r="AA513"/>
      <c r="AB513" s="249"/>
      <c r="AD513" s="9"/>
      <c r="AE513" s="355"/>
      <c r="AF513" s="356"/>
      <c r="AG513" s="356"/>
      <c r="AH513" s="1"/>
      <c r="AI513" s="261"/>
      <c r="AK513"/>
      <c r="AL513" s="249"/>
      <c r="AN513" s="9"/>
      <c r="AO513" s="1"/>
    </row>
    <row r="514" spans="1:41" s="61" customFormat="1" ht="15.75" customHeight="1">
      <c r="A514" s="484" t="s">
        <v>3130</v>
      </c>
      <c r="B514" s="485" t="s">
        <v>2098</v>
      </c>
      <c r="C514" s="485"/>
      <c r="D514" s="321" t="s">
        <v>4027</v>
      </c>
      <c r="E514" s="204">
        <f>UCIRanking!B207</f>
        <v>9603.6750000000047</v>
      </c>
      <c r="F514" s="204">
        <v>9694.3250000000062</v>
      </c>
      <c r="G514" s="57">
        <f>SUM(E514-F514)</f>
        <v>-90.650000000001455</v>
      </c>
      <c r="H514" s="313"/>
      <c r="I514" s="366" t="s">
        <v>2065</v>
      </c>
      <c r="J514" s="105" t="s">
        <v>600</v>
      </c>
      <c r="L514" t="s">
        <v>2561</v>
      </c>
      <c r="M514" s="76" t="s">
        <v>4542</v>
      </c>
      <c r="O514" s="9">
        <f>SUM(P514:S514)</f>
        <v>365</v>
      </c>
      <c r="P514" s="1">
        <v>92</v>
      </c>
      <c r="Q514" s="1">
        <v>71</v>
      </c>
      <c r="R514" s="1">
        <v>137</v>
      </c>
      <c r="S514" s="1">
        <v>65</v>
      </c>
      <c r="U514" s="366"/>
      <c r="W514" s="1">
        <v>118</v>
      </c>
      <c r="X514" s="1"/>
      <c r="Y514" s="105"/>
      <c r="AA514"/>
      <c r="AB514" s="249"/>
      <c r="AD514" s="9"/>
      <c r="AE514" s="355"/>
      <c r="AF514" s="356"/>
      <c r="AG514" s="356"/>
      <c r="AH514" s="1"/>
      <c r="AI514" s="105"/>
      <c r="AK514"/>
      <c r="AL514" s="249"/>
      <c r="AN514" s="9"/>
      <c r="AO514" s="1"/>
    </row>
    <row r="515" spans="1:41" s="61" customFormat="1" ht="15.75" customHeight="1">
      <c r="A515" s="366" t="s">
        <v>3131</v>
      </c>
      <c r="B515" s="104" t="s">
        <v>1285</v>
      </c>
      <c r="C515" s="105"/>
      <c r="D515" s="321" t="s">
        <v>4028</v>
      </c>
      <c r="E515" s="204">
        <f>UCIRanking!B200</f>
        <v>6635.43750000001</v>
      </c>
      <c r="F515" s="204">
        <v>6808.81250000001</v>
      </c>
      <c r="G515" s="57">
        <f>SUM(E515-F515)</f>
        <v>-173.375</v>
      </c>
      <c r="H515" s="313"/>
      <c r="I515" s="366" t="s">
        <v>2066</v>
      </c>
      <c r="J515" s="105" t="s">
        <v>631</v>
      </c>
      <c r="L515" t="s">
        <v>3206</v>
      </c>
      <c r="M515" s="76" t="s">
        <v>3224</v>
      </c>
      <c r="O515" s="9">
        <f>SUM(P515:S515)</f>
        <v>370</v>
      </c>
      <c r="P515" s="1">
        <v>147</v>
      </c>
      <c r="Q515" s="1">
        <v>32</v>
      </c>
      <c r="R515" s="1">
        <v>126</v>
      </c>
      <c r="S515" s="1">
        <v>65</v>
      </c>
      <c r="U515" s="366"/>
      <c r="W515" s="1">
        <v>119</v>
      </c>
      <c r="X515" s="1"/>
      <c r="Y515" s="105"/>
      <c r="AA515"/>
      <c r="AB515" s="249"/>
      <c r="AD515" s="9"/>
      <c r="AE515" s="355"/>
      <c r="AF515" s="356"/>
      <c r="AG515" s="356"/>
      <c r="AH515" s="1"/>
      <c r="AI515" s="105"/>
      <c r="AK515"/>
      <c r="AL515" s="249"/>
      <c r="AN515" s="9"/>
      <c r="AO515" s="1"/>
    </row>
    <row r="516" spans="1:41" s="61" customFormat="1" ht="15.75" customHeight="1">
      <c r="A516" s="366" t="s">
        <v>3132</v>
      </c>
      <c r="B516" s="261" t="s">
        <v>1594</v>
      </c>
      <c r="C516" s="105"/>
      <c r="D516" s="321" t="s">
        <v>4030</v>
      </c>
      <c r="E516" s="204">
        <f>UCIRanking!B99</f>
        <v>5139.0624999999736</v>
      </c>
      <c r="F516" s="204">
        <v>5091.2749999999733</v>
      </c>
      <c r="G516" s="57">
        <f>SUM(E516-F516)</f>
        <v>47.787500000000364</v>
      </c>
      <c r="H516" s="313"/>
      <c r="I516" s="366" t="s">
        <v>2067</v>
      </c>
      <c r="J516" s="105" t="s">
        <v>2077</v>
      </c>
      <c r="L516" t="s">
        <v>3212</v>
      </c>
      <c r="M516" s="76" t="s">
        <v>4545</v>
      </c>
      <c r="O516" s="9">
        <f>SUM(P516:S516)</f>
        <v>372</v>
      </c>
      <c r="P516" s="1">
        <v>151</v>
      </c>
      <c r="Q516" s="1">
        <v>110</v>
      </c>
      <c r="R516" s="1">
        <v>46</v>
      </c>
      <c r="S516" s="1">
        <v>65</v>
      </c>
      <c r="U516" s="366"/>
      <c r="W516" s="1">
        <v>120</v>
      </c>
      <c r="X516" s="1"/>
      <c r="Y516" s="260"/>
      <c r="AA516"/>
      <c r="AB516" s="249"/>
      <c r="AD516" s="9"/>
      <c r="AE516" s="355"/>
      <c r="AF516" s="356"/>
      <c r="AG516" s="356"/>
      <c r="AH516" s="1"/>
      <c r="AI516" s="260"/>
      <c r="AK516"/>
      <c r="AL516" s="249"/>
      <c r="AN516" s="9"/>
      <c r="AO516" s="1"/>
    </row>
    <row r="517" spans="1:41" s="61" customFormat="1" ht="15.75" customHeight="1">
      <c r="A517" s="366" t="s">
        <v>3133</v>
      </c>
      <c r="B517" s="261" t="s">
        <v>1595</v>
      </c>
      <c r="C517" s="105"/>
      <c r="D517" s="321" t="s">
        <v>4029</v>
      </c>
      <c r="E517" s="204">
        <f>UCIRanking!B205</f>
        <v>4894.9500000000016</v>
      </c>
      <c r="F517" s="204">
        <v>5095.8250000000016</v>
      </c>
      <c r="G517" s="57">
        <f>SUM(E517-F517)</f>
        <v>-200.875</v>
      </c>
      <c r="H517" s="313"/>
      <c r="I517" s="366" t="s">
        <v>2068</v>
      </c>
      <c r="J517" s="105" t="s">
        <v>2095</v>
      </c>
      <c r="L517" t="s">
        <v>2569</v>
      </c>
      <c r="M517" s="76" t="s">
        <v>4540</v>
      </c>
      <c r="O517" s="9">
        <f>SUM(P517:S517)</f>
        <v>376</v>
      </c>
      <c r="P517" s="1">
        <v>150</v>
      </c>
      <c r="Q517" s="1">
        <v>13</v>
      </c>
      <c r="R517" s="1">
        <v>148</v>
      </c>
      <c r="S517" s="1">
        <v>65</v>
      </c>
      <c r="U517" s="366"/>
      <c r="W517" s="1">
        <v>121</v>
      </c>
      <c r="X517" s="1"/>
      <c r="Y517" s="261"/>
      <c r="AA517"/>
      <c r="AB517" s="249"/>
      <c r="AD517" s="9"/>
      <c r="AE517" s="355"/>
      <c r="AF517" s="356"/>
      <c r="AG517" s="356"/>
      <c r="AH517" s="1"/>
      <c r="AI517" s="261"/>
      <c r="AK517"/>
      <c r="AL517" s="249"/>
      <c r="AN517" s="9"/>
      <c r="AO517" s="1"/>
    </row>
    <row r="518" spans="1:41" s="61" customFormat="1" ht="15.75" customHeight="1">
      <c r="A518" s="366" t="s">
        <v>3134</v>
      </c>
      <c r="B518" s="261" t="s">
        <v>39</v>
      </c>
      <c r="C518" s="373"/>
      <c r="D518" s="321" t="s">
        <v>4031</v>
      </c>
      <c r="E518" s="204">
        <f>UCIRanking!B213</f>
        <v>4644.9875000000466</v>
      </c>
      <c r="F518" s="204">
        <v>4779.1375000000462</v>
      </c>
      <c r="G518" s="57">
        <f>SUM(E518-F518)</f>
        <v>-134.14999999999964</v>
      </c>
      <c r="H518" s="313"/>
      <c r="I518" s="366" t="s">
        <v>2069</v>
      </c>
      <c r="J518" s="372" t="s">
        <v>27</v>
      </c>
      <c r="L518" t="s">
        <v>3216</v>
      </c>
      <c r="M518" s="76" t="s">
        <v>2616</v>
      </c>
      <c r="O518" s="9">
        <f>SUM(P518:S518)</f>
        <v>377</v>
      </c>
      <c r="P518" s="1">
        <v>130</v>
      </c>
      <c r="Q518" s="1">
        <v>54</v>
      </c>
      <c r="R518" s="1">
        <v>128</v>
      </c>
      <c r="S518" s="1">
        <v>65</v>
      </c>
      <c r="U518" s="366"/>
      <c r="W518" s="1">
        <v>122</v>
      </c>
      <c r="X518" s="1"/>
      <c r="Y518" s="105"/>
      <c r="AA518"/>
      <c r="AB518" s="249"/>
      <c r="AD518" s="9"/>
      <c r="AE518" s="355"/>
      <c r="AF518" s="356"/>
      <c r="AG518" s="356"/>
      <c r="AH518" s="1"/>
      <c r="AI518" s="105"/>
      <c r="AK518"/>
      <c r="AL518" s="249"/>
      <c r="AN518" s="9"/>
      <c r="AO518" s="1"/>
    </row>
    <row r="519" spans="1:41" s="61" customFormat="1" ht="15.75" customHeight="1">
      <c r="A519" s="366" t="s">
        <v>3135</v>
      </c>
      <c r="B519" s="260" t="s">
        <v>144</v>
      </c>
      <c r="C519" s="105"/>
      <c r="D519" s="321" t="s">
        <v>4032</v>
      </c>
      <c r="E519" s="204">
        <f>UCIRanking!B214</f>
        <v>4387.1125000000084</v>
      </c>
      <c r="F519" s="204">
        <v>4516.4250000000084</v>
      </c>
      <c r="G519" s="57">
        <f>SUM(E519-F519)</f>
        <v>-129.3125</v>
      </c>
      <c r="H519" s="313"/>
      <c r="I519" s="366" t="s">
        <v>2070</v>
      </c>
      <c r="J519" s="105" t="s">
        <v>2522</v>
      </c>
      <c r="L519" t="s">
        <v>2568</v>
      </c>
      <c r="M519" s="76" t="s">
        <v>4551</v>
      </c>
      <c r="O519" s="9">
        <f>SUM(P519:S519)</f>
        <v>380</v>
      </c>
      <c r="P519" s="1">
        <v>109</v>
      </c>
      <c r="Q519" s="1">
        <v>110</v>
      </c>
      <c r="R519" s="1">
        <v>96</v>
      </c>
      <c r="S519" s="1">
        <v>65</v>
      </c>
      <c r="U519" s="366"/>
      <c r="W519" s="1">
        <v>123</v>
      </c>
      <c r="X519" s="1"/>
      <c r="Y519" s="261"/>
      <c r="AA519"/>
      <c r="AB519" s="249"/>
      <c r="AD519" s="9"/>
      <c r="AE519" s="355"/>
      <c r="AF519" s="356"/>
      <c r="AG519" s="356"/>
      <c r="AH519" s="1"/>
      <c r="AI519" s="261"/>
      <c r="AK519"/>
      <c r="AL519" s="249"/>
      <c r="AN519" s="9"/>
      <c r="AO519" s="1"/>
    </row>
    <row r="520" spans="1:41" s="61" customFormat="1" ht="15.75" customHeight="1">
      <c r="A520" s="366" t="s">
        <v>3136</v>
      </c>
      <c r="B520" s="105" t="s">
        <v>155</v>
      </c>
      <c r="C520" s="105"/>
      <c r="D520" s="321" t="s">
        <v>4033</v>
      </c>
      <c r="E520" s="204">
        <f>UCIRanking!B176</f>
        <v>3959.4999999999927</v>
      </c>
      <c r="F520" s="204">
        <v>4132.7749999999924</v>
      </c>
      <c r="G520" s="57">
        <f>SUM(E520-F520)</f>
        <v>-173.27499999999964</v>
      </c>
      <c r="H520" s="313"/>
      <c r="I520" s="366" t="s">
        <v>2071</v>
      </c>
      <c r="J520" s="261" t="s">
        <v>33</v>
      </c>
      <c r="L520" t="s">
        <v>2589</v>
      </c>
      <c r="M520" s="76" t="s">
        <v>4541</v>
      </c>
      <c r="O520" s="9">
        <f>SUM(P520:S520)</f>
        <v>380</v>
      </c>
      <c r="P520" s="1">
        <v>138</v>
      </c>
      <c r="Q520" s="1">
        <v>20</v>
      </c>
      <c r="R520" s="1">
        <v>157</v>
      </c>
      <c r="S520" s="1">
        <v>65</v>
      </c>
      <c r="U520" s="366"/>
      <c r="W520" s="1">
        <v>124</v>
      </c>
      <c r="X520" s="1"/>
      <c r="Y520" s="105"/>
      <c r="AA520"/>
      <c r="AB520" s="249"/>
      <c r="AD520" s="9"/>
      <c r="AE520" s="355"/>
      <c r="AF520" s="356"/>
      <c r="AG520" s="356"/>
      <c r="AH520" s="1"/>
      <c r="AI520" s="105"/>
      <c r="AK520"/>
      <c r="AL520" s="249"/>
      <c r="AN520" s="9"/>
      <c r="AO520" s="1"/>
    </row>
    <row r="521" spans="1:41" s="61" customFormat="1" ht="15.75" customHeight="1">
      <c r="A521" s="366" t="s">
        <v>3137</v>
      </c>
      <c r="B521" s="261" t="s">
        <v>3855</v>
      </c>
      <c r="C521" s="373"/>
      <c r="D521" s="321" t="s">
        <v>4054</v>
      </c>
      <c r="E521" s="204">
        <f>UCIRanking!B101</f>
        <v>1652.7000000000003</v>
      </c>
      <c r="F521" s="204">
        <v>531.4</v>
      </c>
      <c r="G521" s="57">
        <f>SUM(E521-F521)</f>
        <v>1121.3000000000002</v>
      </c>
      <c r="H521" s="313"/>
      <c r="I521" s="366" t="s">
        <v>2072</v>
      </c>
      <c r="J521" s="261" t="s">
        <v>3822</v>
      </c>
      <c r="L521" t="s">
        <v>4104</v>
      </c>
      <c r="M521" s="76" t="s">
        <v>4554</v>
      </c>
      <c r="O521" s="9">
        <f>SUM(P521:S521)</f>
        <v>384</v>
      </c>
      <c r="P521" s="1">
        <v>123</v>
      </c>
      <c r="Q521" s="1">
        <v>71</v>
      </c>
      <c r="R521" s="1">
        <v>125</v>
      </c>
      <c r="S521" s="1">
        <v>65</v>
      </c>
      <c r="U521" s="366"/>
      <c r="W521" s="1">
        <v>125</v>
      </c>
      <c r="X521" s="1"/>
      <c r="Y521" s="261"/>
      <c r="AA521"/>
      <c r="AB521" s="249"/>
      <c r="AD521" s="9"/>
      <c r="AE521" s="355"/>
      <c r="AF521" s="356"/>
      <c r="AG521" s="356"/>
      <c r="AH521" s="1"/>
      <c r="AI521" s="261"/>
      <c r="AK521"/>
      <c r="AL521" s="249"/>
      <c r="AN521" s="9"/>
      <c r="AO521" s="1"/>
    </row>
    <row r="522" spans="1:41" s="61" customFormat="1" ht="15.75" customHeight="1">
      <c r="A522" s="366" t="s">
        <v>3138</v>
      </c>
      <c r="B522" s="261" t="s">
        <v>3823</v>
      </c>
      <c r="C522" s="373"/>
      <c r="D522" s="321" t="s">
        <v>4055</v>
      </c>
      <c r="E522" s="204">
        <f>UCIRanking!B15</f>
        <v>1504.3000000000002</v>
      </c>
      <c r="F522" s="204">
        <v>777.7</v>
      </c>
      <c r="G522" s="57">
        <f>SUM(E522-F522)</f>
        <v>726.60000000000014</v>
      </c>
      <c r="H522" s="313"/>
      <c r="I522" s="366" t="s">
        <v>2149</v>
      </c>
      <c r="J522" s="105" t="s">
        <v>2506</v>
      </c>
      <c r="L522" t="s">
        <v>2583</v>
      </c>
      <c r="M522" s="76" t="s">
        <v>4573</v>
      </c>
      <c r="O522" s="9">
        <f>SUM(P522:S522)</f>
        <v>387</v>
      </c>
      <c r="P522" s="1">
        <v>67</v>
      </c>
      <c r="Q522" s="1">
        <v>110</v>
      </c>
      <c r="R522" s="1">
        <v>145</v>
      </c>
      <c r="S522" s="1">
        <v>65</v>
      </c>
      <c r="U522" s="366"/>
      <c r="W522" s="1">
        <v>126</v>
      </c>
      <c r="X522" s="1"/>
      <c r="Y522" s="261"/>
      <c r="AA522"/>
      <c r="AB522" s="249"/>
      <c r="AD522" s="9"/>
      <c r="AE522" s="355"/>
      <c r="AF522" s="356"/>
      <c r="AG522" s="356"/>
      <c r="AH522" s="1"/>
      <c r="AI522" s="261"/>
      <c r="AK522"/>
      <c r="AL522" s="249"/>
      <c r="AN522" s="9"/>
      <c r="AO522" s="1"/>
    </row>
    <row r="523" spans="1:41" s="61" customFormat="1" ht="15.75" customHeight="1">
      <c r="A523" s="366" t="s">
        <v>3139</v>
      </c>
      <c r="B523" s="261" t="s">
        <v>3829</v>
      </c>
      <c r="C523" s="373"/>
      <c r="D523" s="321" t="s">
        <v>4046</v>
      </c>
      <c r="E523" s="204">
        <f>UCIRanking!B111</f>
        <v>1455.4</v>
      </c>
      <c r="F523" s="204">
        <v>662.8</v>
      </c>
      <c r="G523" s="57">
        <f>SUM(E523-F523)</f>
        <v>792.60000000000014</v>
      </c>
      <c r="H523" s="313"/>
      <c r="I523" s="366" t="s">
        <v>2150</v>
      </c>
      <c r="J523" s="105" t="s">
        <v>2080</v>
      </c>
      <c r="L523" t="s">
        <v>2580</v>
      </c>
      <c r="M523" s="76" t="s">
        <v>2611</v>
      </c>
      <c r="O523" s="9">
        <f>SUM(P523:S523)</f>
        <v>388</v>
      </c>
      <c r="P523" s="1">
        <v>97</v>
      </c>
      <c r="Q523" s="1">
        <v>110</v>
      </c>
      <c r="R523" s="1">
        <v>116</v>
      </c>
      <c r="S523" s="1">
        <v>65</v>
      </c>
      <c r="U523" s="366"/>
      <c r="W523" s="1">
        <v>127</v>
      </c>
      <c r="X523" s="1"/>
      <c r="Y523" s="105"/>
      <c r="AA523"/>
      <c r="AB523" s="249"/>
      <c r="AD523" s="9"/>
      <c r="AE523" s="355"/>
      <c r="AF523" s="356"/>
      <c r="AG523" s="356"/>
      <c r="AH523" s="1"/>
      <c r="AI523" s="105"/>
      <c r="AK523"/>
      <c r="AL523" s="249"/>
      <c r="AN523" s="9"/>
      <c r="AO523" s="1"/>
    </row>
    <row r="524" spans="1:41" s="61" customFormat="1" ht="15.75" customHeight="1">
      <c r="A524" s="366" t="s">
        <v>3144</v>
      </c>
      <c r="B524" s="261" t="s">
        <v>4215</v>
      </c>
      <c r="C524" s="373"/>
      <c r="D524" s="321" t="s">
        <v>4058</v>
      </c>
      <c r="E524" s="204">
        <f>UCIRanking!B162</f>
        <v>1436.3</v>
      </c>
      <c r="F524" s="204">
        <v>451.2</v>
      </c>
      <c r="G524" s="57">
        <f>SUM(E524-F524)</f>
        <v>985.09999999999991</v>
      </c>
      <c r="H524" s="313"/>
      <c r="I524" s="366" t="s">
        <v>2151</v>
      </c>
      <c r="J524" s="105" t="s">
        <v>2517</v>
      </c>
      <c r="L524" t="s">
        <v>4138</v>
      </c>
      <c r="M524" s="76" t="s">
        <v>4585</v>
      </c>
      <c r="O524" s="9">
        <f>SUM(P524:S524)</f>
        <v>388</v>
      </c>
      <c r="P524" s="1">
        <v>120</v>
      </c>
      <c r="Q524" s="1">
        <v>110</v>
      </c>
      <c r="R524" s="1">
        <v>93</v>
      </c>
      <c r="S524" s="1">
        <v>65</v>
      </c>
      <c r="U524" s="366"/>
      <c r="W524" s="1">
        <v>128</v>
      </c>
      <c r="X524" s="1"/>
      <c r="Y524" s="261"/>
      <c r="AA524"/>
      <c r="AB524" s="249"/>
      <c r="AD524" s="9"/>
      <c r="AE524" s="355"/>
      <c r="AF524" s="356"/>
      <c r="AG524" s="356"/>
      <c r="AH524" s="1"/>
      <c r="AI524" s="261"/>
      <c r="AK524"/>
      <c r="AL524" s="249"/>
      <c r="AN524" s="9"/>
      <c r="AO524" s="1"/>
    </row>
    <row r="525" spans="1:41" s="61" customFormat="1" ht="15.75" customHeight="1">
      <c r="A525" s="366" t="s">
        <v>3198</v>
      </c>
      <c r="B525" s="261" t="s">
        <v>3831</v>
      </c>
      <c r="C525" s="373"/>
      <c r="D525" s="321" t="s">
        <v>4056</v>
      </c>
      <c r="E525" s="204">
        <f>UCIRanking!B94</f>
        <v>1436</v>
      </c>
      <c r="F525" s="204">
        <v>553.9</v>
      </c>
      <c r="G525" s="57">
        <f>SUM(E525-F525)</f>
        <v>882.1</v>
      </c>
      <c r="H525" s="313"/>
      <c r="I525" s="366" t="s">
        <v>2480</v>
      </c>
      <c r="J525" s="261" t="s">
        <v>3833</v>
      </c>
      <c r="L525" t="s">
        <v>4120</v>
      </c>
      <c r="M525" s="76" t="s">
        <v>4545</v>
      </c>
      <c r="O525" s="9">
        <f>SUM(P525:S525)</f>
        <v>389</v>
      </c>
      <c r="P525" s="1">
        <v>149</v>
      </c>
      <c r="Q525" s="1">
        <v>71</v>
      </c>
      <c r="R525" s="1">
        <v>104</v>
      </c>
      <c r="S525" s="1">
        <v>65</v>
      </c>
      <c r="U525" s="366"/>
      <c r="W525" s="1">
        <v>129</v>
      </c>
      <c r="X525" s="1"/>
      <c r="Y525" s="261"/>
      <c r="AA525"/>
      <c r="AB525" s="249"/>
      <c r="AD525" s="9"/>
      <c r="AE525" s="355"/>
      <c r="AF525" s="356"/>
      <c r="AG525" s="356"/>
      <c r="AH525" s="1"/>
      <c r="AI525" s="261"/>
      <c r="AK525"/>
      <c r="AL525" s="249"/>
      <c r="AN525" s="9"/>
      <c r="AO525" s="1"/>
    </row>
    <row r="526" spans="1:41" s="61" customFormat="1" ht="15.75" customHeight="1">
      <c r="A526" s="366" t="s">
        <v>3296</v>
      </c>
      <c r="B526" s="261" t="s">
        <v>3839</v>
      </c>
      <c r="C526" s="373"/>
      <c r="D526" s="321" t="s">
        <v>4057</v>
      </c>
      <c r="E526" s="204">
        <f>UCIRanking!B134</f>
        <v>1355</v>
      </c>
      <c r="F526" s="204">
        <v>498.2</v>
      </c>
      <c r="G526" s="57">
        <f>SUM(E526-F526)</f>
        <v>856.8</v>
      </c>
      <c r="H526" s="313"/>
      <c r="I526" s="366" t="s">
        <v>2481</v>
      </c>
      <c r="J526" s="260" t="s">
        <v>3159</v>
      </c>
      <c r="L526" t="s">
        <v>4079</v>
      </c>
      <c r="M526" s="76" t="s">
        <v>4559</v>
      </c>
      <c r="O526" s="9">
        <f>SUM(P526:S526)</f>
        <v>390</v>
      </c>
      <c r="P526" s="1">
        <v>116</v>
      </c>
      <c r="Q526" s="1">
        <v>110</v>
      </c>
      <c r="R526" s="1">
        <v>99</v>
      </c>
      <c r="S526" s="1">
        <v>65</v>
      </c>
      <c r="U526" s="366"/>
      <c r="W526" s="1">
        <v>130</v>
      </c>
      <c r="X526" s="1"/>
      <c r="Y526" s="261"/>
      <c r="AA526"/>
      <c r="AB526" s="249"/>
      <c r="AD526" s="9"/>
      <c r="AE526" s="355"/>
      <c r="AF526" s="356"/>
      <c r="AG526" s="356"/>
      <c r="AH526" s="1"/>
      <c r="AI526" s="261"/>
      <c r="AK526"/>
      <c r="AL526" s="249"/>
      <c r="AN526" s="9"/>
      <c r="AO526" s="1"/>
    </row>
    <row r="527" spans="1:41" s="61" customFormat="1" ht="15.75" customHeight="1">
      <c r="A527" s="366" t="s">
        <v>3297</v>
      </c>
      <c r="B527" s="261" t="s">
        <v>3849</v>
      </c>
      <c r="C527" s="373"/>
      <c r="D527" s="321" t="s">
        <v>4068</v>
      </c>
      <c r="E527" s="204">
        <f>UCIRanking!B56</f>
        <v>1339.1</v>
      </c>
      <c r="F527" s="204">
        <v>471.2</v>
      </c>
      <c r="G527" s="57">
        <f>SUM(E527-F527)</f>
        <v>867.89999999999986</v>
      </c>
      <c r="H527" s="313"/>
      <c r="I527" s="366" t="s">
        <v>2482</v>
      </c>
      <c r="J527" s="261" t="s">
        <v>3835</v>
      </c>
      <c r="L527" t="s">
        <v>4091</v>
      </c>
      <c r="M527" s="76" t="s">
        <v>4529</v>
      </c>
      <c r="O527" s="9">
        <f>SUM(P527:S527)</f>
        <v>391</v>
      </c>
      <c r="P527" s="1">
        <v>159</v>
      </c>
      <c r="Q527" s="1">
        <v>18</v>
      </c>
      <c r="R527" s="1">
        <v>149</v>
      </c>
      <c r="S527" s="1">
        <v>65</v>
      </c>
      <c r="U527" s="366"/>
      <c r="W527" s="1">
        <v>131</v>
      </c>
      <c r="X527" s="1"/>
      <c r="Y527" s="105"/>
      <c r="AA527"/>
      <c r="AB527" s="249"/>
      <c r="AD527" s="9"/>
      <c r="AE527" s="355"/>
      <c r="AF527" s="356"/>
      <c r="AG527" s="356"/>
      <c r="AH527" s="1"/>
      <c r="AI527" s="105"/>
      <c r="AK527"/>
      <c r="AL527" s="249"/>
      <c r="AN527" s="9"/>
      <c r="AO527" s="1"/>
    </row>
    <row r="528" spans="1:41" s="61" customFormat="1" ht="15.75" customHeight="1">
      <c r="A528" s="366" t="s">
        <v>3298</v>
      </c>
      <c r="B528" s="104" t="s">
        <v>3826</v>
      </c>
      <c r="C528" s="9"/>
      <c r="D528" s="321" t="s">
        <v>3201</v>
      </c>
      <c r="E528" s="204">
        <f>UCIRanking!B66</f>
        <v>1305.0999999999999</v>
      </c>
      <c r="F528" s="204">
        <v>735.2</v>
      </c>
      <c r="G528" s="57">
        <f>SUM(E528-F528)</f>
        <v>569.89999999999986</v>
      </c>
      <c r="H528" s="313"/>
      <c r="I528" s="366" t="s">
        <v>2483</v>
      </c>
      <c r="J528" s="104" t="s">
        <v>1280</v>
      </c>
      <c r="L528" t="s">
        <v>2578</v>
      </c>
      <c r="M528" s="76" t="s">
        <v>4564</v>
      </c>
      <c r="O528" s="9">
        <f>SUM(P528:S528)</f>
        <v>393</v>
      </c>
      <c r="P528" s="1">
        <v>113</v>
      </c>
      <c r="Q528" s="1">
        <v>110</v>
      </c>
      <c r="R528" s="1">
        <v>105</v>
      </c>
      <c r="S528" s="1">
        <v>65</v>
      </c>
      <c r="U528" s="366"/>
      <c r="W528" s="1">
        <v>132</v>
      </c>
      <c r="X528" s="1"/>
      <c r="Y528" s="105"/>
      <c r="AA528"/>
      <c r="AB528" s="249"/>
      <c r="AD528" s="9"/>
      <c r="AE528" s="355"/>
      <c r="AF528" s="356"/>
      <c r="AG528" s="356"/>
      <c r="AH528" s="1"/>
      <c r="AI528" s="105"/>
      <c r="AK528"/>
      <c r="AL528" s="249"/>
      <c r="AN528" s="9"/>
      <c r="AO528" s="1"/>
    </row>
    <row r="529" spans="1:41" s="61" customFormat="1" ht="15.75" customHeight="1">
      <c r="A529" s="366" t="s">
        <v>3299</v>
      </c>
      <c r="B529" s="261" t="s">
        <v>3853</v>
      </c>
      <c r="C529" s="373"/>
      <c r="D529" s="321" t="s">
        <v>4044</v>
      </c>
      <c r="E529" s="204">
        <f>UCIRanking!B69</f>
        <v>1282.0999999999999</v>
      </c>
      <c r="F529" s="204">
        <v>395.8</v>
      </c>
      <c r="G529" s="57">
        <f>SUM(E529-F529)</f>
        <v>886.3</v>
      </c>
      <c r="H529" s="313"/>
      <c r="I529" s="366" t="s">
        <v>2484</v>
      </c>
      <c r="J529" s="261" t="s">
        <v>3830</v>
      </c>
      <c r="L529" t="s">
        <v>4105</v>
      </c>
      <c r="M529" s="76" t="s">
        <v>4538</v>
      </c>
      <c r="O529" s="9">
        <f>SUM(P529:S529)</f>
        <v>395</v>
      </c>
      <c r="P529" s="1">
        <v>142</v>
      </c>
      <c r="Q529" s="1">
        <v>41</v>
      </c>
      <c r="R529" s="1">
        <v>147</v>
      </c>
      <c r="S529" s="1">
        <v>65</v>
      </c>
      <c r="U529" s="366"/>
      <c r="W529" s="1">
        <v>133</v>
      </c>
      <c r="X529" s="1"/>
      <c r="Y529" s="260"/>
      <c r="AA529"/>
      <c r="AB529" s="249"/>
      <c r="AD529" s="9"/>
      <c r="AE529" s="355"/>
      <c r="AF529" s="356"/>
      <c r="AG529" s="356"/>
      <c r="AH529" s="1"/>
      <c r="AI529" s="260"/>
      <c r="AK529"/>
      <c r="AL529" s="249"/>
      <c r="AN529" s="9"/>
      <c r="AO529" s="1"/>
    </row>
    <row r="530" spans="1:41" s="61" customFormat="1" ht="15.75" customHeight="1">
      <c r="A530" s="366" t="s">
        <v>3300</v>
      </c>
      <c r="B530" s="261" t="s">
        <v>3848</v>
      </c>
      <c r="C530" s="373"/>
      <c r="D530" s="321" t="s">
        <v>4063</v>
      </c>
      <c r="E530" s="204">
        <f>UCIRanking!B168</f>
        <v>1242.8</v>
      </c>
      <c r="F530" s="204">
        <v>791.09999999999991</v>
      </c>
      <c r="G530" s="57">
        <f>SUM(E530-F530)</f>
        <v>451.70000000000005</v>
      </c>
      <c r="H530" s="313"/>
      <c r="I530" s="366" t="s">
        <v>2485</v>
      </c>
      <c r="J530" s="260" t="s">
        <v>3165</v>
      </c>
      <c r="L530" t="s">
        <v>4086</v>
      </c>
      <c r="M530" s="76" t="s">
        <v>2608</v>
      </c>
      <c r="O530" s="9">
        <f>SUM(P530:S530)</f>
        <v>397</v>
      </c>
      <c r="P530" s="1">
        <v>101</v>
      </c>
      <c r="Q530" s="1">
        <v>71</v>
      </c>
      <c r="R530" s="1">
        <v>160</v>
      </c>
      <c r="S530" s="1">
        <v>65</v>
      </c>
      <c r="U530" s="366"/>
      <c r="W530" s="1">
        <v>134</v>
      </c>
      <c r="X530" s="1"/>
      <c r="Y530" s="261"/>
      <c r="AA530"/>
      <c r="AB530" s="249"/>
      <c r="AD530" s="9"/>
      <c r="AE530" s="355"/>
      <c r="AF530" s="356"/>
      <c r="AG530" s="356"/>
      <c r="AH530" s="1"/>
      <c r="AI530" s="261"/>
      <c r="AK530"/>
      <c r="AL530" s="249"/>
      <c r="AN530" s="9"/>
      <c r="AO530" s="1"/>
    </row>
    <row r="531" spans="1:41" s="61" customFormat="1" ht="15.75" customHeight="1">
      <c r="A531" s="366" t="s">
        <v>3301</v>
      </c>
      <c r="B531" s="261" t="s">
        <v>3838</v>
      </c>
      <c r="C531" s="373"/>
      <c r="D531" s="321" t="s">
        <v>4052</v>
      </c>
      <c r="E531" s="204">
        <f>UCIRanking!B10</f>
        <v>1234.8999999999999</v>
      </c>
      <c r="F531" s="204">
        <v>685.3</v>
      </c>
      <c r="G531" s="57">
        <f>SUM(E531-F531)</f>
        <v>549.59999999999991</v>
      </c>
      <c r="H531" s="313"/>
      <c r="I531" s="366" t="s">
        <v>2486</v>
      </c>
      <c r="J531" s="261" t="s">
        <v>1581</v>
      </c>
      <c r="L531" t="s">
        <v>2536</v>
      </c>
      <c r="M531" s="76" t="s">
        <v>4561</v>
      </c>
      <c r="N531" s="1"/>
      <c r="O531" s="9">
        <f>SUM(P531:S531)</f>
        <v>397</v>
      </c>
      <c r="P531" s="1">
        <v>121</v>
      </c>
      <c r="Q531" s="1">
        <v>71</v>
      </c>
      <c r="R531" s="1">
        <v>140</v>
      </c>
      <c r="S531" s="1">
        <v>65</v>
      </c>
      <c r="U531" s="366"/>
      <c r="W531" s="1">
        <v>135</v>
      </c>
      <c r="X531" s="1"/>
      <c r="Y531" s="105"/>
      <c r="AA531"/>
      <c r="AB531" s="249"/>
      <c r="AD531" s="9"/>
      <c r="AE531" s="355"/>
      <c r="AF531" s="356"/>
      <c r="AG531" s="356"/>
      <c r="AH531" s="1"/>
      <c r="AI531" s="105"/>
      <c r="AK531"/>
      <c r="AL531" s="249"/>
      <c r="AN531" s="9"/>
      <c r="AO531" s="1"/>
    </row>
    <row r="532" spans="1:41" s="61" customFormat="1" ht="15.75" customHeight="1">
      <c r="A532" s="366" t="s">
        <v>3302</v>
      </c>
      <c r="B532" s="261" t="s">
        <v>3819</v>
      </c>
      <c r="C532" s="373"/>
      <c r="D532" s="321" t="s">
        <v>4035</v>
      </c>
      <c r="E532" s="204">
        <f>UCIRanking!B29</f>
        <v>1226.5999999999999</v>
      </c>
      <c r="F532" s="204">
        <v>802.3</v>
      </c>
      <c r="G532" s="57">
        <f>SUM(E532-F532)</f>
        <v>424.29999999999995</v>
      </c>
      <c r="H532" s="313"/>
      <c r="I532" s="366" t="s">
        <v>2487</v>
      </c>
      <c r="J532" s="105" t="s">
        <v>637</v>
      </c>
      <c r="L532" t="s">
        <v>2555</v>
      </c>
      <c r="M532" s="76" t="s">
        <v>4564</v>
      </c>
      <c r="O532" s="9">
        <f>SUM(P532:S532)</f>
        <v>398</v>
      </c>
      <c r="P532" s="1">
        <v>164</v>
      </c>
      <c r="Q532" s="1">
        <v>41</v>
      </c>
      <c r="R532" s="1">
        <v>128</v>
      </c>
      <c r="S532" s="1">
        <v>65</v>
      </c>
      <c r="U532" s="366"/>
      <c r="W532" s="1">
        <v>136</v>
      </c>
      <c r="X532" s="1"/>
      <c r="Y532" s="105"/>
      <c r="AA532"/>
      <c r="AB532" s="249"/>
      <c r="AD532" s="9"/>
      <c r="AE532" s="355"/>
      <c r="AF532" s="356"/>
      <c r="AG532" s="356"/>
      <c r="AH532" s="1"/>
      <c r="AI532" s="105"/>
      <c r="AK532"/>
      <c r="AL532" s="249"/>
      <c r="AN532" s="9"/>
      <c r="AO532" s="1"/>
    </row>
    <row r="533" spans="1:41" s="61" customFormat="1" ht="15.75" customHeight="1">
      <c r="A533" s="366" t="s">
        <v>3303</v>
      </c>
      <c r="B533" s="261" t="s">
        <v>3846</v>
      </c>
      <c r="C533" s="373"/>
      <c r="D533" s="321" t="s">
        <v>4053</v>
      </c>
      <c r="E533" s="204">
        <f>UCIRanking!B151</f>
        <v>1184.5</v>
      </c>
      <c r="F533" s="204">
        <v>699.2</v>
      </c>
      <c r="G533" s="57">
        <f>SUM(E533-F533)</f>
        <v>485.29999999999995</v>
      </c>
      <c r="H533" s="313"/>
      <c r="I533" s="366" t="s">
        <v>2488</v>
      </c>
      <c r="J533" s="105" t="s">
        <v>2503</v>
      </c>
      <c r="L533" t="s">
        <v>3214</v>
      </c>
      <c r="M533" s="76" t="s">
        <v>4533</v>
      </c>
      <c r="O533" s="9">
        <f>SUM(P533:S533)</f>
        <v>400</v>
      </c>
      <c r="P533" s="1">
        <v>108</v>
      </c>
      <c r="Q533" s="1">
        <v>110</v>
      </c>
      <c r="R533" s="1">
        <v>117</v>
      </c>
      <c r="S533" s="1">
        <v>65</v>
      </c>
      <c r="U533" s="366"/>
      <c r="W533" s="1">
        <v>137</v>
      </c>
      <c r="X533" s="1"/>
      <c r="Y533" s="260"/>
      <c r="AA533"/>
      <c r="AB533" s="249"/>
      <c r="AD533" s="9"/>
      <c r="AE533" s="355"/>
      <c r="AF533" s="356"/>
      <c r="AG533" s="356"/>
      <c r="AH533" s="1"/>
      <c r="AI533" s="260"/>
      <c r="AK533"/>
      <c r="AL533" s="249"/>
      <c r="AN533" s="9"/>
      <c r="AO533" s="1"/>
    </row>
    <row r="534" spans="1:41" s="61" customFormat="1" ht="15.75" customHeight="1">
      <c r="A534" s="366" t="s">
        <v>3304</v>
      </c>
      <c r="B534" s="261" t="s">
        <v>3856</v>
      </c>
      <c r="C534" s="373"/>
      <c r="D534" s="321" t="s">
        <v>4059</v>
      </c>
      <c r="E534" s="204">
        <f>UCIRanking!B133</f>
        <v>1160.5999999999999</v>
      </c>
      <c r="F534" s="204">
        <v>461.5</v>
      </c>
      <c r="G534" s="57">
        <f>SUM(E534-F534)</f>
        <v>699.09999999999991</v>
      </c>
      <c r="H534" s="313"/>
      <c r="I534" s="366" t="s">
        <v>2489</v>
      </c>
      <c r="J534" s="105" t="s">
        <v>2097</v>
      </c>
      <c r="L534" t="s">
        <v>3208</v>
      </c>
      <c r="M534" s="76" t="s">
        <v>2606</v>
      </c>
      <c r="O534" s="9">
        <f>SUM(P534:S534)</f>
        <v>401</v>
      </c>
      <c r="P534" s="1">
        <v>124</v>
      </c>
      <c r="Q534" s="1">
        <v>92</v>
      </c>
      <c r="R534" s="1">
        <v>120</v>
      </c>
      <c r="S534" s="1">
        <v>65</v>
      </c>
      <c r="U534" s="366"/>
      <c r="W534" s="1">
        <v>138</v>
      </c>
      <c r="X534" s="1"/>
      <c r="Y534" s="261"/>
      <c r="AA534"/>
      <c r="AB534" s="249"/>
      <c r="AD534" s="9"/>
      <c r="AE534" s="355"/>
      <c r="AF534" s="356"/>
      <c r="AG534" s="356"/>
      <c r="AH534" s="1"/>
      <c r="AI534" s="261"/>
      <c r="AK534"/>
      <c r="AL534" s="249"/>
      <c r="AN534" s="9"/>
      <c r="AO534" s="1"/>
    </row>
    <row r="535" spans="1:41" s="61" customFormat="1" ht="15.75" customHeight="1">
      <c r="A535" s="366" t="s">
        <v>3305</v>
      </c>
      <c r="B535" s="261" t="s">
        <v>3845</v>
      </c>
      <c r="C535" s="373"/>
      <c r="D535" s="321" t="s">
        <v>4048</v>
      </c>
      <c r="E535" s="204">
        <f>UCIRanking!B144</f>
        <v>1137.9000000000001</v>
      </c>
      <c r="F535" s="204">
        <v>674.3</v>
      </c>
      <c r="G535" s="57">
        <f>SUM(E535-F535)</f>
        <v>463.60000000000014</v>
      </c>
      <c r="H535" s="313"/>
      <c r="I535" s="366" t="s">
        <v>2490</v>
      </c>
      <c r="J535" s="105" t="s">
        <v>2094</v>
      </c>
      <c r="L535" t="s">
        <v>2577</v>
      </c>
      <c r="M535" s="76" t="s">
        <v>4528</v>
      </c>
      <c r="O535" s="9">
        <f>SUM(P535:S535)</f>
        <v>405</v>
      </c>
      <c r="P535" s="1">
        <v>103</v>
      </c>
      <c r="Q535" s="1">
        <v>110</v>
      </c>
      <c r="R535" s="1">
        <v>127</v>
      </c>
      <c r="S535" s="1">
        <v>65</v>
      </c>
      <c r="U535" s="366"/>
      <c r="W535" s="1">
        <v>139</v>
      </c>
      <c r="X535" s="1"/>
      <c r="Y535" s="261"/>
      <c r="AA535"/>
      <c r="AB535" s="249"/>
      <c r="AD535" s="9"/>
      <c r="AE535" s="355"/>
      <c r="AF535" s="356"/>
      <c r="AG535" s="356"/>
      <c r="AH535" s="1"/>
      <c r="AI535" s="261"/>
      <c r="AK535"/>
      <c r="AL535" s="249"/>
      <c r="AN535" s="9"/>
      <c r="AO535" s="1"/>
    </row>
    <row r="536" spans="1:41" s="61" customFormat="1" ht="15.75" customHeight="1">
      <c r="A536" s="366" t="s">
        <v>3306</v>
      </c>
      <c r="B536" s="261" t="s">
        <v>4071</v>
      </c>
      <c r="C536" s="373"/>
      <c r="D536" s="321" t="s">
        <v>4069</v>
      </c>
      <c r="E536" s="204">
        <f>UCIRanking!B96</f>
        <v>1070.2</v>
      </c>
      <c r="F536" s="204">
        <v>478.6</v>
      </c>
      <c r="G536" s="57">
        <f>SUM(E536-F536)</f>
        <v>591.6</v>
      </c>
      <c r="H536" s="313"/>
      <c r="I536" s="366" t="s">
        <v>2491</v>
      </c>
      <c r="J536" s="261" t="s">
        <v>1583</v>
      </c>
      <c r="L536" t="s">
        <v>2595</v>
      </c>
      <c r="M536" s="76" t="s">
        <v>4568</v>
      </c>
      <c r="O536" s="9">
        <f>SUM(P536:S536)</f>
        <v>405</v>
      </c>
      <c r="P536" s="1">
        <v>157</v>
      </c>
      <c r="Q536" s="1">
        <v>41</v>
      </c>
      <c r="R536" s="1">
        <v>142</v>
      </c>
      <c r="S536" s="1">
        <v>65</v>
      </c>
      <c r="U536" s="366"/>
      <c r="W536" s="1">
        <v>140</v>
      </c>
      <c r="X536" s="1"/>
      <c r="Y536" s="105"/>
      <c r="AA536"/>
      <c r="AB536" s="249"/>
      <c r="AD536" s="9"/>
      <c r="AE536" s="355"/>
      <c r="AF536" s="356"/>
      <c r="AG536" s="356"/>
      <c r="AH536" s="1"/>
      <c r="AI536" s="105"/>
      <c r="AK536"/>
      <c r="AL536" s="249"/>
      <c r="AN536" s="9"/>
      <c r="AO536" s="1"/>
    </row>
    <row r="537" spans="1:41" s="61" customFormat="1" ht="15.75" customHeight="1">
      <c r="A537" s="366" t="s">
        <v>3307</v>
      </c>
      <c r="B537" s="261" t="s">
        <v>3824</v>
      </c>
      <c r="C537" s="373"/>
      <c r="D537" s="321" t="s">
        <v>4060</v>
      </c>
      <c r="E537" s="204">
        <f>UCIRanking!B61</f>
        <v>1005.3</v>
      </c>
      <c r="F537" s="204">
        <v>548</v>
      </c>
      <c r="G537" s="57">
        <f>SUM(E537-F537)</f>
        <v>457.29999999999995</v>
      </c>
      <c r="H537" s="313"/>
      <c r="I537" s="366" t="s">
        <v>2492</v>
      </c>
      <c r="J537" s="260" t="s">
        <v>3169</v>
      </c>
      <c r="L537" t="s">
        <v>2602</v>
      </c>
      <c r="M537" s="76" t="s">
        <v>2610</v>
      </c>
      <c r="O537" s="9">
        <f>SUM(P537:S537)</f>
        <v>409</v>
      </c>
      <c r="P537" s="1">
        <v>72</v>
      </c>
      <c r="Q537" s="1">
        <v>110</v>
      </c>
      <c r="R537" s="1">
        <v>162</v>
      </c>
      <c r="S537" s="1">
        <v>65</v>
      </c>
      <c r="U537" s="366"/>
      <c r="W537" s="1">
        <v>141</v>
      </c>
      <c r="X537" s="1"/>
      <c r="Y537" s="261"/>
      <c r="AA537"/>
      <c r="AB537" s="249"/>
      <c r="AD537" s="9"/>
      <c r="AE537" s="355"/>
      <c r="AF537" s="356"/>
      <c r="AG537" s="356"/>
      <c r="AH537" s="1"/>
      <c r="AI537" s="261"/>
      <c r="AK537"/>
      <c r="AL537" s="249"/>
      <c r="AN537" s="9"/>
      <c r="AO537" s="1"/>
    </row>
    <row r="538" spans="1:41" s="61" customFormat="1" ht="15.75" customHeight="1">
      <c r="A538" s="366" t="s">
        <v>3308</v>
      </c>
      <c r="B538" s="261" t="s">
        <v>3837</v>
      </c>
      <c r="C538" s="373"/>
      <c r="D538" s="321" t="s">
        <v>4047</v>
      </c>
      <c r="E538" s="204">
        <f>UCIRanking!B44</f>
        <v>968.30000000000007</v>
      </c>
      <c r="F538" s="204">
        <v>387.5</v>
      </c>
      <c r="G538" s="57">
        <f>SUM(E538-F538)</f>
        <v>580.80000000000007</v>
      </c>
      <c r="H538" s="313"/>
      <c r="I538" s="366" t="s">
        <v>2493</v>
      </c>
      <c r="J538" s="104" t="s">
        <v>1284</v>
      </c>
      <c r="L538" t="s">
        <v>2570</v>
      </c>
      <c r="M538" s="76" t="s">
        <v>3223</v>
      </c>
      <c r="O538" s="9">
        <f>SUM(P538:S538)</f>
        <v>413</v>
      </c>
      <c r="P538" s="1">
        <v>156</v>
      </c>
      <c r="Q538" s="1">
        <v>110</v>
      </c>
      <c r="R538" s="1">
        <v>82</v>
      </c>
      <c r="S538" s="1">
        <v>65</v>
      </c>
      <c r="U538" s="366"/>
      <c r="W538" s="1">
        <v>142</v>
      </c>
      <c r="X538" s="1"/>
      <c r="Y538" s="261"/>
      <c r="AA538"/>
      <c r="AB538" s="249"/>
      <c r="AD538" s="9"/>
      <c r="AE538" s="355"/>
      <c r="AF538" s="356"/>
      <c r="AG538" s="356"/>
      <c r="AH538" s="1"/>
      <c r="AI538" s="261"/>
      <c r="AK538"/>
      <c r="AL538" s="249"/>
      <c r="AN538" s="9"/>
      <c r="AO538" s="1"/>
    </row>
    <row r="539" spans="1:41" s="61" customFormat="1" ht="15.75" customHeight="1">
      <c r="A539" s="366" t="s">
        <v>3309</v>
      </c>
      <c r="B539" s="261" t="s">
        <v>3854</v>
      </c>
      <c r="C539" s="373"/>
      <c r="D539" s="321" t="s">
        <v>4049</v>
      </c>
      <c r="E539" s="204">
        <f>UCIRanking!B50</f>
        <v>968.09999999999991</v>
      </c>
      <c r="F539" s="204">
        <v>305.89999999999998</v>
      </c>
      <c r="G539" s="57">
        <f>SUM(E539-F539)</f>
        <v>662.19999999999993</v>
      </c>
      <c r="H539" s="313"/>
      <c r="I539" s="366" t="s">
        <v>2494</v>
      </c>
      <c r="J539" s="105" t="s">
        <v>596</v>
      </c>
      <c r="L539" t="s">
        <v>2593</v>
      </c>
      <c r="M539" s="76" t="s">
        <v>4543</v>
      </c>
      <c r="O539" s="9">
        <f>SUM(P539:S539)</f>
        <v>414</v>
      </c>
      <c r="P539" s="1">
        <v>158</v>
      </c>
      <c r="Q539" s="1">
        <v>32</v>
      </c>
      <c r="R539" s="1">
        <v>159</v>
      </c>
      <c r="S539" s="1">
        <v>65</v>
      </c>
      <c r="U539" s="366"/>
      <c r="W539" s="1">
        <v>143</v>
      </c>
      <c r="X539" s="1"/>
      <c r="Y539" s="260"/>
      <c r="AA539"/>
      <c r="AB539" s="249"/>
      <c r="AD539" s="9"/>
      <c r="AE539" s="355"/>
      <c r="AF539" s="356"/>
      <c r="AG539" s="356"/>
      <c r="AH539" s="1"/>
      <c r="AI539" s="260"/>
      <c r="AK539"/>
      <c r="AL539" s="249"/>
      <c r="AN539" s="9"/>
      <c r="AO539" s="1"/>
    </row>
    <row r="540" spans="1:41" s="61" customFormat="1" ht="15.75" customHeight="1">
      <c r="A540" s="366" t="s">
        <v>3310</v>
      </c>
      <c r="B540" s="261" t="s">
        <v>3827</v>
      </c>
      <c r="C540" s="373"/>
      <c r="D540" s="321" t="s">
        <v>4036</v>
      </c>
      <c r="E540" s="204">
        <f>UCIRanking!B164</f>
        <v>951.3</v>
      </c>
      <c r="F540" s="204">
        <v>471.8</v>
      </c>
      <c r="G540" s="57">
        <f>SUM(E540-F540)</f>
        <v>479.49999999999994</v>
      </c>
      <c r="H540" s="313"/>
      <c r="I540" s="366" t="s">
        <v>2495</v>
      </c>
      <c r="J540" s="105" t="s">
        <v>179</v>
      </c>
      <c r="L540" t="s">
        <v>2579</v>
      </c>
      <c r="M540" s="76" t="s">
        <v>4537</v>
      </c>
      <c r="O540" s="9">
        <f>SUM(P540:S540)</f>
        <v>418</v>
      </c>
      <c r="P540" s="1">
        <v>119</v>
      </c>
      <c r="Q540" s="1">
        <v>98</v>
      </c>
      <c r="R540" s="1">
        <v>136</v>
      </c>
      <c r="S540" s="1">
        <v>65</v>
      </c>
      <c r="U540" s="366"/>
      <c r="W540" s="1">
        <v>144</v>
      </c>
      <c r="X540" s="1"/>
      <c r="Y540" s="260"/>
      <c r="AA540"/>
      <c r="AB540" s="249"/>
      <c r="AD540" s="9"/>
      <c r="AE540" s="355"/>
      <c r="AF540" s="356"/>
      <c r="AG540" s="356"/>
      <c r="AH540" s="1"/>
      <c r="AI540" s="260"/>
      <c r="AK540"/>
      <c r="AL540" s="249"/>
      <c r="AN540" s="9"/>
      <c r="AO540" s="1"/>
    </row>
    <row r="541" spans="1:41" s="61" customFormat="1" ht="15.75" customHeight="1">
      <c r="A541" s="366" t="s">
        <v>3311</v>
      </c>
      <c r="B541" s="261" t="s">
        <v>3840</v>
      </c>
      <c r="C541" s="373"/>
      <c r="D541" s="321" t="s">
        <v>4062</v>
      </c>
      <c r="E541" s="204">
        <f>UCIRanking!B97</f>
        <v>908.4</v>
      </c>
      <c r="F541" s="204">
        <v>286.5</v>
      </c>
      <c r="G541" s="57">
        <f>SUM(E541-F541)</f>
        <v>621.9</v>
      </c>
      <c r="H541" s="313"/>
      <c r="I541" s="366" t="s">
        <v>2496</v>
      </c>
      <c r="J541" s="261" t="s">
        <v>1592</v>
      </c>
      <c r="L541" t="s">
        <v>2572</v>
      </c>
      <c r="M541" s="76" t="s">
        <v>4550</v>
      </c>
      <c r="O541" s="9">
        <f>SUM(P541:S541)</f>
        <v>420</v>
      </c>
      <c r="P541" s="1">
        <v>153</v>
      </c>
      <c r="Q541" s="1">
        <v>94</v>
      </c>
      <c r="R541" s="1">
        <v>108</v>
      </c>
      <c r="S541" s="1">
        <v>65</v>
      </c>
      <c r="U541" s="366"/>
      <c r="W541" s="1">
        <v>145</v>
      </c>
      <c r="X541" s="1"/>
      <c r="Y541" s="261"/>
      <c r="AA541"/>
      <c r="AB541" s="249"/>
      <c r="AD541" s="9"/>
      <c r="AE541" s="355"/>
      <c r="AF541" s="356"/>
      <c r="AG541" s="356"/>
      <c r="AH541" s="1"/>
      <c r="AI541" s="261"/>
      <c r="AK541"/>
      <c r="AL541" s="249"/>
      <c r="AN541" s="9"/>
      <c r="AO541" s="1"/>
    </row>
    <row r="542" spans="1:41" s="61" customFormat="1" ht="15.75" customHeight="1">
      <c r="A542" s="366" t="s">
        <v>3729</v>
      </c>
      <c r="B542" s="261" t="s">
        <v>3822</v>
      </c>
      <c r="C542" s="373"/>
      <c r="D542" s="321" t="s">
        <v>4050</v>
      </c>
      <c r="E542" s="204">
        <f>UCIRanking!B143</f>
        <v>862.3</v>
      </c>
      <c r="F542" s="204">
        <v>483.3</v>
      </c>
      <c r="G542" s="57">
        <f>SUM(E542-F542)</f>
        <v>378.99999999999994</v>
      </c>
      <c r="H542" s="313"/>
      <c r="I542" s="366" t="s">
        <v>2497</v>
      </c>
      <c r="J542" s="105" t="s">
        <v>665</v>
      </c>
      <c r="L542" t="s">
        <v>2546</v>
      </c>
      <c r="M542" s="76" t="s">
        <v>2604</v>
      </c>
      <c r="O542" s="9">
        <f>SUM(P542:S542)</f>
        <v>421</v>
      </c>
      <c r="P542" s="1">
        <v>82</v>
      </c>
      <c r="Q542" s="1">
        <v>110</v>
      </c>
      <c r="R542" s="1">
        <v>164</v>
      </c>
      <c r="S542" s="1">
        <v>65</v>
      </c>
      <c r="U542" s="366"/>
      <c r="W542" s="1">
        <v>146</v>
      </c>
      <c r="X542" s="1"/>
      <c r="Y542" s="261"/>
      <c r="AA542"/>
      <c r="AB542" s="249"/>
      <c r="AD542" s="9"/>
      <c r="AE542" s="355"/>
      <c r="AF542" s="356"/>
      <c r="AG542" s="356"/>
      <c r="AH542" s="1"/>
      <c r="AI542" s="261"/>
      <c r="AK542"/>
      <c r="AL542" s="249"/>
      <c r="AN542" s="9"/>
      <c r="AO542" s="1"/>
    </row>
    <row r="543" spans="1:41" s="61" customFormat="1" ht="15.75" customHeight="1">
      <c r="A543" s="366" t="s">
        <v>3730</v>
      </c>
      <c r="B543" s="261" t="s">
        <v>3828</v>
      </c>
      <c r="C543" s="373"/>
      <c r="D543" s="321" t="s">
        <v>4041</v>
      </c>
      <c r="E543" s="204">
        <f>UCIRanking!B157</f>
        <v>855.59999999999991</v>
      </c>
      <c r="F543" s="204">
        <v>228.39999999999998</v>
      </c>
      <c r="G543" s="57">
        <f>SUM(E543-F543)</f>
        <v>627.19999999999993</v>
      </c>
      <c r="H543" s="313"/>
      <c r="I543" s="366" t="s">
        <v>2498</v>
      </c>
      <c r="J543" s="261" t="s">
        <v>3844</v>
      </c>
      <c r="L543" t="s">
        <v>4097</v>
      </c>
      <c r="M543" s="76" t="s">
        <v>2616</v>
      </c>
      <c r="O543" s="9">
        <f>SUM(P543:S543)</f>
        <v>434</v>
      </c>
      <c r="P543" s="1">
        <v>148</v>
      </c>
      <c r="Q543" s="1">
        <v>110</v>
      </c>
      <c r="R543" s="1">
        <v>111</v>
      </c>
      <c r="S543" s="1">
        <v>65</v>
      </c>
      <c r="U543" s="366"/>
      <c r="W543" s="1">
        <v>147</v>
      </c>
      <c r="X543" s="1"/>
      <c r="Y543" s="261"/>
      <c r="AA543"/>
      <c r="AB543" s="249"/>
      <c r="AD543" s="9"/>
      <c r="AE543" s="355"/>
      <c r="AF543" s="356"/>
      <c r="AG543" s="356"/>
      <c r="AH543" s="1"/>
      <c r="AI543" s="261"/>
      <c r="AK543"/>
      <c r="AL543" s="249"/>
      <c r="AN543" s="9"/>
      <c r="AO543" s="1"/>
    </row>
    <row r="544" spans="1:41" s="61" customFormat="1" ht="15.75" customHeight="1">
      <c r="A544" s="366" t="s">
        <v>3731</v>
      </c>
      <c r="B544" s="261" t="s">
        <v>3834</v>
      </c>
      <c r="C544" s="9"/>
      <c r="D544" s="321" t="s">
        <v>3202</v>
      </c>
      <c r="E544" s="204">
        <f>UCIRanking!B128</f>
        <v>841</v>
      </c>
      <c r="F544" s="204">
        <v>326</v>
      </c>
      <c r="G544" s="57">
        <f>SUM(E544-F544)</f>
        <v>515</v>
      </c>
      <c r="H544" s="313"/>
      <c r="I544" s="366" t="s">
        <v>2499</v>
      </c>
      <c r="J544" s="261" t="s">
        <v>1593</v>
      </c>
      <c r="L544" t="s">
        <v>2564</v>
      </c>
      <c r="M544" s="76" t="s">
        <v>3223</v>
      </c>
      <c r="O544" s="9">
        <f>SUM(P544:S544)</f>
        <v>436</v>
      </c>
      <c r="P544" s="1">
        <v>167</v>
      </c>
      <c r="Q544" s="1">
        <v>54</v>
      </c>
      <c r="R544" s="1">
        <v>150</v>
      </c>
      <c r="S544" s="1">
        <v>65</v>
      </c>
      <c r="U544" s="366"/>
      <c r="W544" s="1">
        <v>148</v>
      </c>
      <c r="X544" s="1"/>
      <c r="Y544" s="261"/>
      <c r="AA544"/>
      <c r="AB544" s="249"/>
      <c r="AD544" s="9"/>
      <c r="AE544" s="355"/>
      <c r="AF544" s="356"/>
      <c r="AG544" s="356"/>
      <c r="AH544" s="1"/>
      <c r="AI544" s="261"/>
      <c r="AK544"/>
      <c r="AL544" s="249"/>
      <c r="AN544" s="9"/>
      <c r="AO544" s="1"/>
    </row>
    <row r="545" spans="1:41" s="61" customFormat="1" ht="15.75" customHeight="1">
      <c r="A545" s="366" t="s">
        <v>3732</v>
      </c>
      <c r="B545" s="261" t="s">
        <v>3820</v>
      </c>
      <c r="C545" s="373"/>
      <c r="D545" s="321" t="s">
        <v>4040</v>
      </c>
      <c r="E545" s="204">
        <f>UCIRanking!B131</f>
        <v>829.39999999999986</v>
      </c>
      <c r="F545" s="204">
        <v>362.2</v>
      </c>
      <c r="G545" s="57">
        <f>SUM(E545-F545)</f>
        <v>467.19999999999987</v>
      </c>
      <c r="H545" s="313"/>
      <c r="I545" s="366" t="s">
        <v>2500</v>
      </c>
      <c r="J545" s="260" t="s">
        <v>3171</v>
      </c>
      <c r="L545" t="s">
        <v>4076</v>
      </c>
      <c r="M545" s="76" t="s">
        <v>4556</v>
      </c>
      <c r="O545" s="9">
        <f>SUM(P545:S545)</f>
        <v>439</v>
      </c>
      <c r="P545" s="1">
        <v>106</v>
      </c>
      <c r="Q545" s="1">
        <v>110</v>
      </c>
      <c r="R545" s="1">
        <v>158</v>
      </c>
      <c r="S545" s="1">
        <v>65</v>
      </c>
      <c r="U545" s="366"/>
      <c r="W545" s="1">
        <v>149</v>
      </c>
      <c r="X545" s="1"/>
      <c r="Y545" s="105"/>
      <c r="AA545"/>
      <c r="AB545" s="249"/>
      <c r="AD545" s="9"/>
      <c r="AE545" s="355"/>
      <c r="AF545" s="356"/>
      <c r="AG545" s="356"/>
      <c r="AH545" s="1"/>
      <c r="AI545" s="105"/>
      <c r="AK545"/>
      <c r="AL545" s="249"/>
      <c r="AN545" s="9"/>
      <c r="AO545" s="1"/>
    </row>
    <row r="546" spans="1:41" s="61" customFormat="1" ht="15.75" customHeight="1">
      <c r="A546" s="366" t="s">
        <v>3733</v>
      </c>
      <c r="B546" s="261" t="s">
        <v>3830</v>
      </c>
      <c r="C546" s="373"/>
      <c r="D546" s="321" t="s">
        <v>4051</v>
      </c>
      <c r="E546" s="204">
        <f>UCIRanking!B8</f>
        <v>811.4</v>
      </c>
      <c r="F546" s="204">
        <v>219.5</v>
      </c>
      <c r="G546" s="57">
        <f>SUM(E546-F546)</f>
        <v>591.9</v>
      </c>
      <c r="H546" s="313"/>
      <c r="I546" s="366" t="s">
        <v>2501</v>
      </c>
      <c r="J546" s="105" t="s">
        <v>615</v>
      </c>
      <c r="L546" t="s">
        <v>4124</v>
      </c>
      <c r="M546" s="76" t="s">
        <v>4539</v>
      </c>
      <c r="O546" s="9">
        <f>SUM(P546:S546)</f>
        <v>439</v>
      </c>
      <c r="P546" s="1">
        <v>110</v>
      </c>
      <c r="Q546" s="1">
        <v>110</v>
      </c>
      <c r="R546" s="1">
        <v>154</v>
      </c>
      <c r="S546" s="1">
        <v>65</v>
      </c>
      <c r="U546" s="366"/>
      <c r="W546" s="1">
        <v>150</v>
      </c>
      <c r="X546" s="1"/>
      <c r="Y546" s="104"/>
      <c r="AA546"/>
      <c r="AB546" s="249"/>
      <c r="AD546" s="9"/>
      <c r="AE546" s="355"/>
      <c r="AF546" s="356"/>
      <c r="AG546" s="356"/>
      <c r="AH546" s="1"/>
      <c r="AI546" s="104"/>
      <c r="AK546"/>
      <c r="AL546" s="249"/>
      <c r="AN546" s="9"/>
      <c r="AO546" s="1"/>
    </row>
    <row r="547" spans="1:41" s="61" customFormat="1" ht="15.75" customHeight="1">
      <c r="A547" s="366" t="s">
        <v>3734</v>
      </c>
      <c r="B547" s="261" t="s">
        <v>3825</v>
      </c>
      <c r="C547" s="373"/>
      <c r="D547" s="321" t="s">
        <v>4065</v>
      </c>
      <c r="E547" s="204">
        <f>UCIRanking!B109</f>
        <v>794.5</v>
      </c>
      <c r="F547" s="204">
        <v>482.9</v>
      </c>
      <c r="G547" s="57">
        <f>SUM(E547-F547)</f>
        <v>311.60000000000002</v>
      </c>
      <c r="H547" s="313"/>
      <c r="I547" s="366" t="s">
        <v>2502</v>
      </c>
      <c r="J547" s="261" t="s">
        <v>3821</v>
      </c>
      <c r="L547" t="s">
        <v>4099</v>
      </c>
      <c r="M547" s="76" t="s">
        <v>4529</v>
      </c>
      <c r="O547" s="9">
        <f>SUM(P547:S547)</f>
        <v>439</v>
      </c>
      <c r="P547" s="1">
        <v>161</v>
      </c>
      <c r="Q547" s="1">
        <v>98</v>
      </c>
      <c r="R547" s="1">
        <v>115</v>
      </c>
      <c r="S547" s="1">
        <v>65</v>
      </c>
      <c r="U547" s="366"/>
      <c r="W547" s="1">
        <v>151</v>
      </c>
      <c r="X547" s="1"/>
      <c r="Y547" s="105"/>
      <c r="AA547"/>
      <c r="AB547" s="249"/>
      <c r="AD547" s="9"/>
      <c r="AE547" s="355"/>
      <c r="AF547" s="356"/>
      <c r="AG547" s="356"/>
      <c r="AH547" s="1"/>
      <c r="AI547" s="105"/>
      <c r="AK547"/>
      <c r="AL547" s="249"/>
      <c r="AN547" s="9"/>
      <c r="AO547" s="1"/>
    </row>
    <row r="548" spans="1:41" s="61" customFormat="1" ht="15.75" customHeight="1">
      <c r="A548" s="366" t="s">
        <v>3735</v>
      </c>
      <c r="B548" s="261" t="s">
        <v>3836</v>
      </c>
      <c r="C548" s="373"/>
      <c r="D548" s="321" t="s">
        <v>4042</v>
      </c>
      <c r="E548" s="204">
        <f>UCIRanking!B150</f>
        <v>793.2</v>
      </c>
      <c r="F548" s="204">
        <v>478.30000000000007</v>
      </c>
      <c r="G548" s="57">
        <f>SUM(E548-F548)</f>
        <v>314.89999999999998</v>
      </c>
      <c r="H548" s="313"/>
      <c r="I548" s="366" t="s">
        <v>2531</v>
      </c>
      <c r="J548" s="261" t="s">
        <v>3854</v>
      </c>
      <c r="L548" t="s">
        <v>4103</v>
      </c>
      <c r="M548" s="76" t="s">
        <v>4534</v>
      </c>
      <c r="O548" s="9">
        <f>SUM(P548:S548)</f>
        <v>441</v>
      </c>
      <c r="P548" s="1">
        <v>111</v>
      </c>
      <c r="Q548" s="1">
        <v>110</v>
      </c>
      <c r="R548" s="1">
        <v>155</v>
      </c>
      <c r="S548" s="1">
        <v>65</v>
      </c>
      <c r="U548" s="366"/>
      <c r="W548" s="1">
        <v>152</v>
      </c>
      <c r="X548" s="1"/>
      <c r="Y548" s="261"/>
      <c r="AA548"/>
      <c r="AB548" s="249"/>
      <c r="AD548" s="9"/>
      <c r="AE548" s="355"/>
      <c r="AF548" s="356"/>
      <c r="AG548" s="356"/>
      <c r="AH548" s="1"/>
      <c r="AI548" s="261"/>
      <c r="AK548"/>
      <c r="AL548" s="249"/>
      <c r="AN548" s="9"/>
      <c r="AO548" s="1"/>
    </row>
    <row r="549" spans="1:41" s="61" customFormat="1" ht="15.75" customHeight="1">
      <c r="A549" s="366" t="s">
        <v>3736</v>
      </c>
      <c r="B549" s="261" t="s">
        <v>3842</v>
      </c>
      <c r="C549" s="373"/>
      <c r="D549" s="321" t="s">
        <v>3203</v>
      </c>
      <c r="E549" s="204">
        <f>UCIRanking!B153</f>
        <v>786.5</v>
      </c>
      <c r="F549" s="204">
        <v>358</v>
      </c>
      <c r="G549" s="57">
        <f>SUM(E549-F549)</f>
        <v>428.5</v>
      </c>
      <c r="H549" s="313"/>
      <c r="I549" s="366" t="s">
        <v>2613</v>
      </c>
      <c r="J549" s="261" t="s">
        <v>1580</v>
      </c>
      <c r="L549" t="s">
        <v>3211</v>
      </c>
      <c r="M549" s="76" t="s">
        <v>4565</v>
      </c>
      <c r="O549" s="9">
        <f>SUM(P549:S549)</f>
        <v>441</v>
      </c>
      <c r="P549" s="1">
        <v>132</v>
      </c>
      <c r="Q549" s="1">
        <v>110</v>
      </c>
      <c r="R549" s="1">
        <v>134</v>
      </c>
      <c r="S549" s="1">
        <v>65</v>
      </c>
      <c r="U549" s="366"/>
      <c r="W549" s="1">
        <v>153</v>
      </c>
      <c r="X549" s="1"/>
      <c r="Y549" s="105"/>
      <c r="AA549"/>
      <c r="AB549" s="249"/>
      <c r="AD549" s="9"/>
      <c r="AE549" s="355"/>
      <c r="AF549" s="356"/>
      <c r="AG549" s="356"/>
      <c r="AH549" s="1"/>
      <c r="AI549" s="105"/>
      <c r="AK549"/>
      <c r="AL549" s="249"/>
      <c r="AN549" s="9"/>
      <c r="AO549" s="1"/>
    </row>
    <row r="550" spans="1:41" s="61" customFormat="1" ht="15.75" customHeight="1">
      <c r="A550" s="366" t="s">
        <v>3805</v>
      </c>
      <c r="B550" s="261" t="s">
        <v>3843</v>
      </c>
      <c r="C550" s="373"/>
      <c r="D550" s="321" t="s">
        <v>4038</v>
      </c>
      <c r="E550" s="204">
        <f>UCIRanking!B31</f>
        <v>768.2</v>
      </c>
      <c r="F550" s="204">
        <v>425.5</v>
      </c>
      <c r="G550" s="57">
        <f>SUM(E550-F550)</f>
        <v>342.70000000000005</v>
      </c>
      <c r="H550" s="313"/>
      <c r="I550" s="366" t="s">
        <v>2626</v>
      </c>
      <c r="J550" s="105" t="s">
        <v>2078</v>
      </c>
      <c r="L550" t="s">
        <v>4072</v>
      </c>
      <c r="M550" s="76" t="s">
        <v>4585</v>
      </c>
      <c r="O550" s="9">
        <f>SUM(P550:S550)</f>
        <v>442</v>
      </c>
      <c r="P550" s="1">
        <v>126</v>
      </c>
      <c r="Q550" s="1">
        <v>110</v>
      </c>
      <c r="R550" s="1">
        <v>141</v>
      </c>
      <c r="S550" s="1">
        <v>65</v>
      </c>
      <c r="U550" s="366"/>
      <c r="W550" s="1">
        <v>154</v>
      </c>
      <c r="X550" s="1"/>
      <c r="Y550" s="261"/>
      <c r="AA550"/>
      <c r="AB550" s="249"/>
      <c r="AD550" s="9"/>
      <c r="AE550" s="355"/>
      <c r="AF550" s="356"/>
      <c r="AG550" s="356"/>
      <c r="AH550" s="1"/>
      <c r="AI550" s="261"/>
      <c r="AK550"/>
      <c r="AL550" s="249"/>
      <c r="AN550" s="9"/>
      <c r="AO550" s="1"/>
    </row>
    <row r="551" spans="1:41" s="61" customFormat="1" ht="15.75" customHeight="1">
      <c r="A551" s="366" t="s">
        <v>3806</v>
      </c>
      <c r="B551" s="261" t="s">
        <v>3833</v>
      </c>
      <c r="C551" s="373"/>
      <c r="D551" s="321" t="s">
        <v>4066</v>
      </c>
      <c r="E551" s="204">
        <f>UCIRanking!B83</f>
        <v>699.19999999999993</v>
      </c>
      <c r="F551" s="204">
        <v>117.10000000000002</v>
      </c>
      <c r="G551" s="57">
        <f>SUM(E551-F551)</f>
        <v>582.09999999999991</v>
      </c>
      <c r="H551" s="313"/>
      <c r="I551" s="366" t="s">
        <v>2662</v>
      </c>
      <c r="J551" s="261" t="s">
        <v>1594</v>
      </c>
      <c r="L551" t="s">
        <v>3217</v>
      </c>
      <c r="M551" s="76" t="s">
        <v>4582</v>
      </c>
      <c r="O551" s="9">
        <f>SUM(P551:S551)</f>
        <v>444</v>
      </c>
      <c r="P551" s="1">
        <v>166</v>
      </c>
      <c r="Q551" s="1">
        <v>110</v>
      </c>
      <c r="R551" s="1">
        <v>103</v>
      </c>
      <c r="S551" s="1">
        <v>65</v>
      </c>
      <c r="U551" s="366"/>
      <c r="W551" s="1">
        <v>155</v>
      </c>
      <c r="X551" s="1"/>
      <c r="Y551" s="105"/>
      <c r="AA551"/>
      <c r="AB551" s="249"/>
      <c r="AD551" s="9"/>
      <c r="AE551" s="355"/>
      <c r="AF551" s="356"/>
      <c r="AG551" s="356"/>
      <c r="AH551" s="1"/>
      <c r="AI551" s="105"/>
      <c r="AK551"/>
      <c r="AL551" s="249"/>
      <c r="AN551" s="9"/>
      <c r="AO551" s="1"/>
    </row>
    <row r="552" spans="1:41" s="61" customFormat="1" ht="15.75" customHeight="1">
      <c r="A552" s="366" t="s">
        <v>3807</v>
      </c>
      <c r="B552" s="261" t="s">
        <v>3850</v>
      </c>
      <c r="C552" s="9"/>
      <c r="D552" s="321" t="s">
        <v>3199</v>
      </c>
      <c r="E552" s="204">
        <f>UCIRanking!B122</f>
        <v>674.3</v>
      </c>
      <c r="F552" s="204">
        <v>341.1</v>
      </c>
      <c r="G552" s="57">
        <f>SUM(E552-F552)</f>
        <v>333.19999999999993</v>
      </c>
      <c r="H552" s="313"/>
      <c r="I552" s="366" t="s">
        <v>2663</v>
      </c>
      <c r="J552" s="261" t="s">
        <v>1614</v>
      </c>
      <c r="L552" t="s">
        <v>3213</v>
      </c>
      <c r="M552" s="76" t="s">
        <v>4560</v>
      </c>
      <c r="O552" s="9">
        <f>SUM(P552:S552)</f>
        <v>444</v>
      </c>
      <c r="P552" s="1">
        <v>168</v>
      </c>
      <c r="Q552" s="1">
        <v>59</v>
      </c>
      <c r="R552" s="1">
        <v>152</v>
      </c>
      <c r="S552" s="1">
        <v>65</v>
      </c>
      <c r="U552" s="366"/>
      <c r="W552" s="1">
        <v>156</v>
      </c>
      <c r="X552" s="1"/>
      <c r="Y552" s="105"/>
      <c r="AA552"/>
      <c r="AB552" s="249"/>
      <c r="AD552" s="9"/>
      <c r="AE552" s="355"/>
      <c r="AF552" s="356"/>
      <c r="AG552" s="356"/>
      <c r="AH552" s="1"/>
      <c r="AI552" s="105"/>
      <c r="AK552"/>
      <c r="AL552" s="249"/>
      <c r="AN552" s="9"/>
      <c r="AO552" s="1"/>
    </row>
    <row r="553" spans="1:41" s="61" customFormat="1" ht="15.75" customHeight="1">
      <c r="A553" s="366" t="s">
        <v>3808</v>
      </c>
      <c r="B553" s="261" t="s">
        <v>3857</v>
      </c>
      <c r="C553" s="373"/>
      <c r="D553" s="321" t="s">
        <v>4064</v>
      </c>
      <c r="E553" s="204">
        <f>UCIRanking!B40</f>
        <v>639.70000000000005</v>
      </c>
      <c r="F553" s="204">
        <v>478.8</v>
      </c>
      <c r="G553" s="57">
        <f>SUM(E553-F553)</f>
        <v>160.90000000000003</v>
      </c>
      <c r="H553" s="313"/>
      <c r="I553" s="366" t="s">
        <v>2664</v>
      </c>
      <c r="J553" s="261" t="s">
        <v>3820</v>
      </c>
      <c r="L553" t="s">
        <v>4094</v>
      </c>
      <c r="M553" s="76" t="s">
        <v>4579</v>
      </c>
      <c r="O553" s="9">
        <f>SUM(P553:S553)</f>
        <v>449</v>
      </c>
      <c r="P553" s="1">
        <v>140</v>
      </c>
      <c r="Q553" s="1">
        <v>110</v>
      </c>
      <c r="R553" s="1">
        <v>134</v>
      </c>
      <c r="S553" s="1">
        <v>65</v>
      </c>
      <c r="U553" s="366"/>
      <c r="W553" s="1">
        <v>157</v>
      </c>
      <c r="X553" s="1"/>
      <c r="Y553" s="261"/>
      <c r="AA553"/>
      <c r="AB553" s="249"/>
      <c r="AD553" s="9"/>
      <c r="AE553" s="355"/>
      <c r="AF553" s="356"/>
      <c r="AG553" s="356"/>
      <c r="AH553" s="1"/>
      <c r="AI553" s="261"/>
      <c r="AK553"/>
      <c r="AL553" s="249"/>
      <c r="AN553" s="9"/>
      <c r="AO553" s="1"/>
    </row>
    <row r="554" spans="1:41" s="61" customFormat="1" ht="15.75" customHeight="1">
      <c r="A554" s="366" t="s">
        <v>3809</v>
      </c>
      <c r="B554" s="261" t="s">
        <v>3844</v>
      </c>
      <c r="C554" s="373"/>
      <c r="D554" s="321" t="s">
        <v>4043</v>
      </c>
      <c r="E554" s="204">
        <f>UCIRanking!B107</f>
        <v>597.6</v>
      </c>
      <c r="F554" s="204">
        <v>370.7</v>
      </c>
      <c r="G554" s="57">
        <f>SUM(E554-F554)</f>
        <v>226.90000000000003</v>
      </c>
      <c r="H554" s="313"/>
      <c r="I554" s="366" t="s">
        <v>2665</v>
      </c>
      <c r="J554" s="261" t="s">
        <v>3852</v>
      </c>
      <c r="L554" t="s">
        <v>4093</v>
      </c>
      <c r="M554" s="76" t="s">
        <v>2616</v>
      </c>
      <c r="O554" s="9">
        <f>SUM(P554:S554)</f>
        <v>450</v>
      </c>
      <c r="P554" s="1">
        <v>162</v>
      </c>
      <c r="Q554" s="1">
        <v>92</v>
      </c>
      <c r="R554" s="1">
        <v>131</v>
      </c>
      <c r="S554" s="1">
        <v>65</v>
      </c>
      <c r="U554" s="366"/>
      <c r="W554" s="1">
        <v>158</v>
      </c>
      <c r="X554" s="1"/>
      <c r="Y554" s="105"/>
      <c r="AA554"/>
      <c r="AB554" s="249"/>
      <c r="AD554" s="9"/>
      <c r="AE554" s="355"/>
      <c r="AF554" s="356"/>
      <c r="AG554" s="356"/>
      <c r="AH554" s="1"/>
      <c r="AI554" s="105"/>
      <c r="AK554"/>
      <c r="AL554" s="249"/>
      <c r="AN554" s="9"/>
      <c r="AO554" s="1"/>
    </row>
    <row r="555" spans="1:41" s="61" customFormat="1" ht="15.75" customHeight="1">
      <c r="A555" s="366" t="s">
        <v>3810</v>
      </c>
      <c r="B555" s="261" t="s">
        <v>3851</v>
      </c>
      <c r="C555" s="373"/>
      <c r="D555" s="321" t="s">
        <v>4034</v>
      </c>
      <c r="E555" s="204">
        <f>UCIRanking!B42</f>
        <v>595.79999999999995</v>
      </c>
      <c r="F555" s="204">
        <v>351.79999999999995</v>
      </c>
      <c r="G555" s="57">
        <f>SUM(E555-F555)</f>
        <v>244</v>
      </c>
      <c r="H555" s="313"/>
      <c r="I555" s="366" t="s">
        <v>2666</v>
      </c>
      <c r="J555" s="261" t="s">
        <v>3827</v>
      </c>
      <c r="L555" t="s">
        <v>4090</v>
      </c>
      <c r="M555" s="76" t="s">
        <v>2615</v>
      </c>
      <c r="O555" s="9">
        <f>SUM(P555:S555)</f>
        <v>457</v>
      </c>
      <c r="P555" s="1">
        <v>129</v>
      </c>
      <c r="Q555" s="1">
        <v>110</v>
      </c>
      <c r="R555" s="1">
        <v>153</v>
      </c>
      <c r="S555" s="1">
        <v>65</v>
      </c>
      <c r="U555" s="366"/>
      <c r="W555" s="1">
        <v>159</v>
      </c>
      <c r="X555" s="1"/>
      <c r="Y555" s="261"/>
      <c r="AA555"/>
      <c r="AB555" s="249"/>
      <c r="AD555" s="9"/>
      <c r="AE555" s="355"/>
      <c r="AF555" s="356"/>
      <c r="AG555" s="356"/>
      <c r="AH555" s="1"/>
      <c r="AI555" s="261"/>
      <c r="AK555"/>
      <c r="AL555" s="249"/>
      <c r="AN555" s="9"/>
      <c r="AO555" s="1"/>
    </row>
    <row r="556" spans="1:41" s="61" customFormat="1" ht="15.75" customHeight="1">
      <c r="A556" s="366" t="s">
        <v>3811</v>
      </c>
      <c r="B556" s="261" t="s">
        <v>3818</v>
      </c>
      <c r="C556" s="175"/>
      <c r="D556" s="321" t="s">
        <v>3200</v>
      </c>
      <c r="E556" s="204">
        <f>UCIRanking!B55</f>
        <v>577.69999999999993</v>
      </c>
      <c r="F556" s="204">
        <v>60.3</v>
      </c>
      <c r="G556" s="57">
        <f>SUM(E556-F556)</f>
        <v>517.4</v>
      </c>
      <c r="H556" s="313"/>
      <c r="I556" s="366" t="s">
        <v>3127</v>
      </c>
      <c r="J556" s="261" t="s">
        <v>3837</v>
      </c>
      <c r="L556" t="s">
        <v>4101</v>
      </c>
      <c r="M556" s="76" t="s">
        <v>4560</v>
      </c>
      <c r="O556" s="9">
        <f>SUM(P556:S556)</f>
        <v>475</v>
      </c>
      <c r="P556" s="1">
        <v>139</v>
      </c>
      <c r="Q556" s="1">
        <v>110</v>
      </c>
      <c r="R556" s="1">
        <v>161</v>
      </c>
      <c r="S556" s="1">
        <v>65</v>
      </c>
      <c r="U556" s="366"/>
      <c r="W556" s="1">
        <v>160</v>
      </c>
      <c r="X556" s="1"/>
      <c r="Y556" s="105"/>
      <c r="AA556"/>
      <c r="AB556" s="249"/>
      <c r="AD556" s="9"/>
      <c r="AE556" s="355"/>
      <c r="AF556" s="356"/>
      <c r="AG556" s="356"/>
      <c r="AH556" s="1"/>
      <c r="AI556" s="105"/>
      <c r="AK556"/>
      <c r="AL556" s="249"/>
      <c r="AN556" s="9"/>
      <c r="AO556" s="1"/>
    </row>
    <row r="557" spans="1:41" s="61" customFormat="1" ht="15.75" customHeight="1">
      <c r="A557" s="366" t="s">
        <v>3812</v>
      </c>
      <c r="B557" s="261" t="s">
        <v>3832</v>
      </c>
      <c r="C557" s="373"/>
      <c r="D557" s="321" t="s">
        <v>4061</v>
      </c>
      <c r="E557" s="204">
        <f>UCIRanking!B64</f>
        <v>566.20000000000005</v>
      </c>
      <c r="F557" s="204">
        <v>276.29999999999995</v>
      </c>
      <c r="G557" s="57">
        <f>SUM(E557-F557)</f>
        <v>289.90000000000009</v>
      </c>
      <c r="H557" s="313"/>
      <c r="I557" s="366" t="s">
        <v>3128</v>
      </c>
      <c r="J557" s="105" t="s">
        <v>620</v>
      </c>
      <c r="L557" t="s">
        <v>2556</v>
      </c>
      <c r="M557" s="76" t="s">
        <v>4527</v>
      </c>
      <c r="N557" s="1"/>
      <c r="O557" s="9">
        <f>SUM(P557:S557)</f>
        <v>476</v>
      </c>
      <c r="P557" s="1">
        <v>145</v>
      </c>
      <c r="Q557" s="1">
        <v>110</v>
      </c>
      <c r="R557" s="1">
        <v>156</v>
      </c>
      <c r="S557" s="1">
        <v>65</v>
      </c>
      <c r="U557" s="366"/>
      <c r="W557" s="1">
        <v>161</v>
      </c>
      <c r="X557" s="1"/>
      <c r="Y557" s="105"/>
      <c r="AA557"/>
      <c r="AB557" s="249"/>
      <c r="AD557" s="9"/>
      <c r="AE557" s="355"/>
      <c r="AF557" s="356"/>
      <c r="AG557" s="356"/>
      <c r="AH557" s="1"/>
      <c r="AI557" s="105"/>
      <c r="AK557"/>
      <c r="AL557" s="249"/>
      <c r="AN557" s="9"/>
      <c r="AO557" s="1"/>
    </row>
    <row r="558" spans="1:41" s="61" customFormat="1" ht="15.75" customHeight="1">
      <c r="A558" s="366" t="s">
        <v>3813</v>
      </c>
      <c r="B558" s="261" t="s">
        <v>3841</v>
      </c>
      <c r="C558" s="373"/>
      <c r="D558" s="321" t="s">
        <v>4067</v>
      </c>
      <c r="E558" s="204">
        <f>UCIRanking!B152</f>
        <v>565.5</v>
      </c>
      <c r="F558" s="204">
        <v>84.000000000000014</v>
      </c>
      <c r="G558" s="57">
        <f>SUM(E558-F558)</f>
        <v>481.5</v>
      </c>
      <c r="H558" s="313"/>
      <c r="I558" s="366" t="s">
        <v>3129</v>
      </c>
      <c r="J558" s="105" t="s">
        <v>661</v>
      </c>
      <c r="L558" t="s">
        <v>2554</v>
      </c>
      <c r="M558" s="76" t="s">
        <v>3223</v>
      </c>
      <c r="O558" s="9">
        <f>SUM(P558:S558)</f>
        <v>480</v>
      </c>
      <c r="P558" s="1">
        <v>155</v>
      </c>
      <c r="Q558" s="1">
        <v>110</v>
      </c>
      <c r="R558" s="1">
        <v>150</v>
      </c>
      <c r="S558" s="1">
        <v>65</v>
      </c>
      <c r="U558" s="366"/>
      <c r="W558" s="1">
        <v>162</v>
      </c>
      <c r="X558" s="1"/>
      <c r="Y558" s="260"/>
      <c r="AA558"/>
      <c r="AB558" s="249"/>
      <c r="AD558" s="9"/>
      <c r="AE558" s="355"/>
      <c r="AF558" s="356"/>
      <c r="AG558" s="356"/>
      <c r="AH558" s="1"/>
      <c r="AI558" s="260"/>
      <c r="AK558"/>
      <c r="AL558" s="249"/>
      <c r="AN558" s="9"/>
      <c r="AO558" s="1"/>
    </row>
    <row r="559" spans="1:41" s="61" customFormat="1" ht="15.75" customHeight="1">
      <c r="A559" s="366" t="s">
        <v>3814</v>
      </c>
      <c r="B559" s="261" t="s">
        <v>3835</v>
      </c>
      <c r="C559" s="373"/>
      <c r="D559" s="321" t="s">
        <v>4037</v>
      </c>
      <c r="E559" s="204">
        <f>UCIRanking!B70</f>
        <v>499.99999999999989</v>
      </c>
      <c r="F559" s="204">
        <v>81.199999999999989</v>
      </c>
      <c r="G559" s="57">
        <f>SUM(E559-F559)</f>
        <v>418.7999999999999</v>
      </c>
      <c r="H559" s="313"/>
      <c r="I559" s="366" t="s">
        <v>3130</v>
      </c>
      <c r="J559" s="261" t="s">
        <v>3841</v>
      </c>
      <c r="L559" t="s">
        <v>4121</v>
      </c>
      <c r="M559" s="76" t="s">
        <v>2615</v>
      </c>
      <c r="O559" s="9">
        <f>SUM(P559:S559)</f>
        <v>481</v>
      </c>
      <c r="P559" s="1">
        <v>160</v>
      </c>
      <c r="Q559" s="1">
        <v>110</v>
      </c>
      <c r="R559" s="1">
        <v>146</v>
      </c>
      <c r="S559" s="1">
        <v>65</v>
      </c>
      <c r="U559" s="366"/>
      <c r="W559" s="1">
        <v>163</v>
      </c>
      <c r="X559" s="1"/>
      <c r="Y559" s="261"/>
      <c r="AA559"/>
      <c r="AB559" s="249"/>
      <c r="AD559" s="9"/>
      <c r="AE559" s="355"/>
      <c r="AF559" s="356"/>
      <c r="AG559" s="356"/>
      <c r="AH559" s="1"/>
      <c r="AI559" s="261"/>
      <c r="AK559"/>
      <c r="AL559" s="249"/>
      <c r="AN559" s="9"/>
      <c r="AO559" s="1"/>
    </row>
    <row r="560" spans="1:41" s="61" customFormat="1" ht="15.75" customHeight="1">
      <c r="A560" s="366" t="s">
        <v>3815</v>
      </c>
      <c r="B560" s="261" t="s">
        <v>3852</v>
      </c>
      <c r="C560" s="373"/>
      <c r="D560" s="321" t="s">
        <v>4039</v>
      </c>
      <c r="E560" s="204">
        <f>UCIRanking!B121</f>
        <v>357.5</v>
      </c>
      <c r="F560" s="204">
        <v>241.4</v>
      </c>
      <c r="G560" s="57">
        <f>SUM(E560-F560)</f>
        <v>116.1</v>
      </c>
      <c r="H560" s="313"/>
      <c r="I560" s="366" t="s">
        <v>3131</v>
      </c>
      <c r="J560" s="104" t="s">
        <v>1279</v>
      </c>
      <c r="L560" t="s">
        <v>2552</v>
      </c>
      <c r="M560" s="76" t="s">
        <v>4547</v>
      </c>
      <c r="O560" s="9">
        <f>SUM(P560:S560)</f>
        <v>482</v>
      </c>
      <c r="P560" s="1">
        <v>144</v>
      </c>
      <c r="Q560" s="1">
        <v>110</v>
      </c>
      <c r="R560" s="1">
        <v>163</v>
      </c>
      <c r="S560" s="1">
        <v>65</v>
      </c>
      <c r="U560" s="366"/>
      <c r="W560" s="1">
        <v>164</v>
      </c>
      <c r="X560" s="1"/>
      <c r="Y560" s="105"/>
      <c r="AA560"/>
      <c r="AB560" s="249"/>
      <c r="AD560" s="9"/>
      <c r="AE560" s="355"/>
      <c r="AF560" s="356"/>
      <c r="AG560" s="356"/>
      <c r="AH560" s="1"/>
      <c r="AI560" s="105"/>
      <c r="AK560"/>
      <c r="AL560" s="249"/>
      <c r="AN560" s="9"/>
      <c r="AO560" s="1"/>
    </row>
    <row r="561" spans="1:41" s="61" customFormat="1" ht="15.75" customHeight="1">
      <c r="A561" s="366" t="s">
        <v>3816</v>
      </c>
      <c r="B561" s="261" t="s">
        <v>3821</v>
      </c>
      <c r="C561" s="373"/>
      <c r="D561" s="321" t="s">
        <v>4045</v>
      </c>
      <c r="E561" s="204">
        <f>UCIRanking!B59</f>
        <v>290.8</v>
      </c>
      <c r="F561" s="204">
        <v>187.3</v>
      </c>
      <c r="G561" s="57">
        <f>SUM(E561-F561)</f>
        <v>103.5</v>
      </c>
      <c r="H561" s="313"/>
      <c r="I561" s="366" t="s">
        <v>3132</v>
      </c>
      <c r="J561" s="105" t="s">
        <v>2528</v>
      </c>
      <c r="L561" t="s">
        <v>2126</v>
      </c>
      <c r="M561" s="76" t="s">
        <v>3229</v>
      </c>
      <c r="O561" s="9">
        <f>SUM(P561:S561)</f>
        <v>482</v>
      </c>
      <c r="P561" s="1">
        <v>154</v>
      </c>
      <c r="Q561" s="1">
        <v>98</v>
      </c>
      <c r="R561" s="1">
        <v>165</v>
      </c>
      <c r="S561" s="1">
        <v>65</v>
      </c>
      <c r="U561" s="366"/>
      <c r="W561" s="1">
        <v>165</v>
      </c>
      <c r="X561" s="1"/>
      <c r="Y561" s="105"/>
      <c r="AA561"/>
      <c r="AB561" s="249"/>
      <c r="AD561" s="9"/>
      <c r="AE561" s="355"/>
      <c r="AF561" s="356"/>
      <c r="AG561" s="356"/>
      <c r="AH561" s="1"/>
      <c r="AI561" s="105"/>
      <c r="AK561"/>
      <c r="AL561" s="249"/>
      <c r="AN561" s="9"/>
      <c r="AO561" s="1"/>
    </row>
    <row r="562" spans="1:41" ht="15">
      <c r="I562" s="366" t="s">
        <v>3133</v>
      </c>
      <c r="J562" s="261" t="s">
        <v>23</v>
      </c>
      <c r="K562" s="61"/>
      <c r="L562" t="s">
        <v>2591</v>
      </c>
      <c r="M562" s="76" t="s">
        <v>4577</v>
      </c>
      <c r="N562" s="61"/>
      <c r="O562" s="9">
        <f>SUM(P562:S562)</f>
        <v>493</v>
      </c>
      <c r="P562" s="1">
        <v>152</v>
      </c>
      <c r="Q562" s="1">
        <v>110</v>
      </c>
      <c r="R562" s="1">
        <v>166</v>
      </c>
      <c r="S562" s="1">
        <v>65</v>
      </c>
      <c r="U562" s="366"/>
      <c r="W562" s="1">
        <v>166</v>
      </c>
      <c r="Y562" s="105"/>
      <c r="Z562" s="61"/>
      <c r="AA562"/>
      <c r="AB562" s="249"/>
      <c r="AC562" s="61"/>
      <c r="AD562" s="9"/>
      <c r="AE562" s="355"/>
      <c r="AF562" s="356"/>
      <c r="AG562" s="356"/>
      <c r="AI562" s="105"/>
      <c r="AJ562" s="61"/>
      <c r="AK562"/>
      <c r="AL562" s="249"/>
      <c r="AM562" s="61"/>
      <c r="AN562" s="9"/>
    </row>
    <row r="563" spans="1:41" ht="15">
      <c r="I563" s="366" t="s">
        <v>3134</v>
      </c>
      <c r="J563" s="372" t="s">
        <v>3167</v>
      </c>
      <c r="K563" s="61"/>
      <c r="L563" t="s">
        <v>2603</v>
      </c>
      <c r="M563" s="76" t="s">
        <v>3229</v>
      </c>
      <c r="N563" s="61"/>
      <c r="O563" s="9">
        <f>SUM(P563:S563)</f>
        <v>505</v>
      </c>
      <c r="P563" s="1">
        <v>163</v>
      </c>
      <c r="Q563" s="1">
        <v>110</v>
      </c>
      <c r="R563" s="1">
        <v>167</v>
      </c>
      <c r="S563" s="1">
        <v>65</v>
      </c>
      <c r="U563" s="366"/>
      <c r="W563" s="1">
        <v>167</v>
      </c>
      <c r="Y563" s="105"/>
      <c r="Z563" s="61"/>
      <c r="AA563"/>
      <c r="AB563" s="249"/>
      <c r="AC563" s="61"/>
      <c r="AD563" s="9"/>
      <c r="AE563" s="355"/>
      <c r="AF563" s="356"/>
      <c r="AG563" s="356"/>
      <c r="AI563" s="105"/>
      <c r="AJ563" s="61"/>
      <c r="AK563"/>
      <c r="AL563" s="249"/>
      <c r="AM563" s="61"/>
      <c r="AN563" s="9"/>
    </row>
    <row r="564" spans="1:41" ht="15">
      <c r="I564" s="366" t="s">
        <v>3135</v>
      </c>
      <c r="J564" s="261" t="s">
        <v>3818</v>
      </c>
      <c r="K564" s="61"/>
      <c r="L564" t="s">
        <v>3219</v>
      </c>
      <c r="M564" s="76" t="s">
        <v>2615</v>
      </c>
      <c r="N564" s="61"/>
      <c r="O564" s="9">
        <f>SUM(P564:S564)</f>
        <v>508</v>
      </c>
      <c r="P564" s="1">
        <v>165</v>
      </c>
      <c r="Q564" s="1">
        <v>110</v>
      </c>
      <c r="R564" s="1">
        <v>168</v>
      </c>
      <c r="S564" s="1">
        <v>65</v>
      </c>
      <c r="U564" s="366"/>
      <c r="W564" s="1">
        <v>168</v>
      </c>
      <c r="Y564" s="261"/>
      <c r="Z564" s="61"/>
      <c r="AA564"/>
      <c r="AB564" s="249"/>
      <c r="AC564" s="61"/>
      <c r="AD564" s="9"/>
      <c r="AE564" s="355"/>
      <c r="AF564" s="356"/>
      <c r="AG564" s="356"/>
      <c r="AI564" s="261"/>
      <c r="AJ564" s="61"/>
      <c r="AK564"/>
      <c r="AL564" s="249"/>
      <c r="AM564" s="61"/>
      <c r="AN564" s="9"/>
    </row>
    <row r="565" spans="1:41" ht="15">
      <c r="I565" s="366"/>
      <c r="J565" s="261"/>
      <c r="K565" s="61"/>
      <c r="O565" s="61"/>
    </row>
    <row r="566" spans="1:41" ht="20.25">
      <c r="A566" s="30" t="s">
        <v>4155</v>
      </c>
      <c r="I566" s="366"/>
      <c r="J566" s="261"/>
      <c r="K566" s="61"/>
      <c r="O566" s="61"/>
    </row>
    <row r="567" spans="1:41" ht="15">
      <c r="I567" s="366"/>
      <c r="J567" s="261"/>
      <c r="K567" s="61"/>
      <c r="O567" s="61"/>
    </row>
    <row r="568" spans="1:41" ht="15">
      <c r="A568" s="61"/>
      <c r="B568" s="107" t="s">
        <v>1570</v>
      </c>
      <c r="C568" s="61"/>
      <c r="D568" s="61"/>
      <c r="E568" s="61"/>
      <c r="F568" s="61"/>
      <c r="G568" s="49"/>
      <c r="H568" s="61"/>
      <c r="I568" s="61"/>
      <c r="J568" s="261"/>
      <c r="K568" s="61"/>
      <c r="O568" s="61"/>
    </row>
    <row r="569" spans="1:41" ht="15">
      <c r="A569" s="61"/>
      <c r="B569" s="61"/>
      <c r="C569" s="61"/>
      <c r="D569" s="247"/>
      <c r="E569" s="247" t="s">
        <v>40</v>
      </c>
      <c r="F569" s="49"/>
      <c r="H569" s="61"/>
      <c r="I569" s="61"/>
      <c r="J569" s="261"/>
      <c r="K569" s="61"/>
      <c r="O569" s="61"/>
    </row>
    <row r="570" spans="1:41" ht="15">
      <c r="A570" s="366" t="s">
        <v>0</v>
      </c>
      <c r="B570" s="105" t="s">
        <v>3231</v>
      </c>
      <c r="C570" s="61"/>
      <c r="D570" s="61"/>
      <c r="E570" s="65">
        <f>SUM($AEB$1204+$AFU$1204+$IY$1204+$AIO$1204+$AJY$1204+$BFB$1204+$AQE$1204+$RG$1204)</f>
        <v>16762.599999999999</v>
      </c>
      <c r="F570" t="s">
        <v>4509</v>
      </c>
      <c r="H570" s="61"/>
      <c r="I570" s="61"/>
      <c r="J570" s="261"/>
      <c r="K570" s="61"/>
      <c r="O570" s="61"/>
    </row>
    <row r="571" spans="1:41" ht="15">
      <c r="A571" s="366" t="s">
        <v>2</v>
      </c>
      <c r="B571" s="105" t="s">
        <v>4354</v>
      </c>
      <c r="C571" s="61"/>
      <c r="D571" s="49"/>
      <c r="E571" s="65">
        <f>SUM($AZW$1204+$XD$1204+$AXC$1204+$ARF$1204+$AYM$1204+$ASP$1204+$AMA$1204+$AET$1204)</f>
        <v>16123.5</v>
      </c>
      <c r="F571" t="s">
        <v>4515</v>
      </c>
      <c r="H571" s="61"/>
      <c r="I571" s="61"/>
      <c r="J571" s="261"/>
      <c r="K571" s="61"/>
      <c r="O571" s="61"/>
    </row>
    <row r="572" spans="1:41" ht="15">
      <c r="A572" s="366" t="s">
        <v>3</v>
      </c>
      <c r="B572" s="105" t="s">
        <v>4363</v>
      </c>
      <c r="C572" s="61"/>
      <c r="D572" s="61"/>
      <c r="E572" s="65">
        <f>SUM($ANT$1204+$ABH$1204+$ANK$1204+$ANB$1204+$ALI$1204+$VK$1204+$BAO$1204+$AKQ$1204)</f>
        <v>15760.75</v>
      </c>
      <c r="F572" t="s">
        <v>4516</v>
      </c>
      <c r="H572" s="61"/>
      <c r="I572" s="61"/>
      <c r="J572" s="261"/>
      <c r="K572" s="61"/>
      <c r="O572" s="61"/>
    </row>
    <row r="573" spans="1:41" ht="15">
      <c r="A573" s="366" t="s">
        <v>5</v>
      </c>
      <c r="B573" s="105" t="s">
        <v>4358</v>
      </c>
      <c r="C573" s="61"/>
      <c r="D573" s="49"/>
      <c r="E573" s="65">
        <f>SUM($AKZ$1204+$PN$1204+$AAG$1204+$ZF$1204+$XM$1204+$HO$1204+$QO$1204+$OD$1204)</f>
        <v>15700.750000000002</v>
      </c>
      <c r="F573" t="s">
        <v>4514</v>
      </c>
      <c r="H573" s="61"/>
      <c r="I573" s="61"/>
      <c r="J573" s="261"/>
      <c r="K573" s="61"/>
      <c r="O573" s="61"/>
    </row>
    <row r="574" spans="1:41" ht="15">
      <c r="A574" s="366" t="s">
        <v>7</v>
      </c>
      <c r="B574" s="105" t="s">
        <v>4360</v>
      </c>
      <c r="C574" s="61"/>
      <c r="D574" s="61"/>
      <c r="E574" s="65">
        <f>SUM($ADJ$1204+$BDI$1204+$AYD$1204+$FV$1204+$AJP$1204+$BBY$1204+$ADA$1204+$BCQ$1204)</f>
        <v>15648.75</v>
      </c>
      <c r="F574" t="s">
        <v>4508</v>
      </c>
      <c r="H574" s="61"/>
      <c r="I574" s="61"/>
      <c r="J574" s="261"/>
      <c r="K574" s="61"/>
      <c r="O574" s="61"/>
    </row>
    <row r="575" spans="1:41" ht="15">
      <c r="A575" s="366" t="s">
        <v>8</v>
      </c>
      <c r="B575" s="105" t="s">
        <v>4362</v>
      </c>
      <c r="C575" s="61"/>
      <c r="D575" s="61"/>
      <c r="E575" s="65">
        <f>SUM($IG$1204+$KI$1204+$AAY$1204+$ATH$1204+$AUI$1204+$ASY$1204+$AZ$1204+$ZO$1204)</f>
        <v>15562.5</v>
      </c>
      <c r="F575" t="s">
        <v>4522</v>
      </c>
      <c r="H575" s="61"/>
      <c r="I575" s="61"/>
      <c r="J575" s="261"/>
      <c r="K575" s="61"/>
      <c r="O575" s="61"/>
    </row>
    <row r="576" spans="1:41" ht="15">
      <c r="A576" s="366" t="s">
        <v>10</v>
      </c>
      <c r="B576" s="105" t="s">
        <v>2623</v>
      </c>
      <c r="C576" s="61"/>
      <c r="D576" s="49"/>
      <c r="E576" s="65">
        <f>SUM($AH$1204+$RY$1204+$PW$1204+$AIX$1204+$P$1204+$AOU$1204+$MK$1204+$AGV$1204)</f>
        <v>15522.099999999999</v>
      </c>
      <c r="F576" t="s">
        <v>4510</v>
      </c>
      <c r="H576" s="61"/>
      <c r="I576" s="61"/>
      <c r="J576" s="261"/>
      <c r="K576" s="61"/>
      <c r="O576" s="61"/>
    </row>
    <row r="577" spans="1:15" ht="15">
      <c r="A577" s="366" t="s">
        <v>12</v>
      </c>
      <c r="B577" s="105" t="s">
        <v>4393</v>
      </c>
      <c r="C577" s="61"/>
      <c r="D577" s="61"/>
      <c r="E577" s="65">
        <f>SUM($BAF$1204+$BES$1204+$BCH$1204+$ALR$1204+$AQW$1204+$AVS$1204+$BBG$1204+$ACI$1204)</f>
        <v>14746.6</v>
      </c>
      <c r="F577" t="s">
        <v>4524</v>
      </c>
      <c r="H577" s="61"/>
      <c r="I577" s="61"/>
      <c r="J577" s="261"/>
      <c r="K577" s="61"/>
      <c r="O577" s="61"/>
    </row>
    <row r="578" spans="1:15" ht="15">
      <c r="A578" s="371" t="s">
        <v>14</v>
      </c>
      <c r="B578" s="105" t="s">
        <v>4359</v>
      </c>
      <c r="C578" s="61"/>
      <c r="D578" s="61"/>
      <c r="E578" s="65">
        <f>SUM($AJG$1204+$AOC$1204+$AIF$1204+$UJ$1204+$BAX$1204+$AXU$1204+$AEK$1204+$WL$1204)</f>
        <v>14654.099999999999</v>
      </c>
      <c r="F578" t="s">
        <v>4525</v>
      </c>
      <c r="H578" s="61"/>
      <c r="I578" s="61"/>
      <c r="J578" s="261"/>
      <c r="K578" s="61"/>
      <c r="O578" s="61"/>
    </row>
    <row r="579" spans="1:15" ht="15">
      <c r="A579" s="371" t="s">
        <v>16</v>
      </c>
      <c r="B579" s="105" t="s">
        <v>4357</v>
      </c>
      <c r="C579" s="61"/>
      <c r="D579" s="49"/>
      <c r="E579" s="65">
        <f>SUM($AAP$1204+$AGD$1204+$CA$1204+$BR$1204+$US$1204+$ABQ$1204+$IP$1204+$XV$1204)</f>
        <v>14553.849999999999</v>
      </c>
      <c r="F579" t="s">
        <v>4521</v>
      </c>
      <c r="H579" s="61"/>
      <c r="I579" s="61"/>
      <c r="J579" s="261"/>
      <c r="K579" s="61"/>
      <c r="O579" s="61"/>
    </row>
    <row r="580" spans="1:15" ht="15">
      <c r="A580" s="371" t="s">
        <v>18</v>
      </c>
      <c r="B580" s="105" t="s">
        <v>4356</v>
      </c>
      <c r="C580" s="61"/>
      <c r="D580" s="61"/>
      <c r="E580" s="65">
        <f>SUM($WU$1204+$SZ$1204+$AKH$1204+$RP$1204+$CJ$1204+$AQ$1204+$AVA$1204+$AVJ$1204)</f>
        <v>14209.300000000001</v>
      </c>
      <c r="F580" t="s">
        <v>4523</v>
      </c>
      <c r="H580" s="61"/>
      <c r="I580" s="61"/>
      <c r="J580" s="261"/>
      <c r="K580" s="61"/>
      <c r="O580" s="61"/>
    </row>
    <row r="581" spans="1:15" ht="15">
      <c r="A581" s="371" t="s">
        <v>20</v>
      </c>
      <c r="B581" s="105" t="s">
        <v>4352</v>
      </c>
      <c r="C581" s="61"/>
      <c r="D581" s="61"/>
      <c r="E581" s="65">
        <f>SUM($AYV$1204+$LJ$1204+$VT$1204+$ABZ$1204+$Y$1204+$GE$1204+$NL$1204+$TR$1204)</f>
        <v>14087.75</v>
      </c>
      <c r="F581" t="s">
        <v>4511</v>
      </c>
      <c r="H581" s="61"/>
      <c r="I581" s="61"/>
      <c r="J581" s="261"/>
      <c r="K581" s="61"/>
      <c r="O581" s="61"/>
    </row>
    <row r="582" spans="1:15" ht="15">
      <c r="A582" s="371" t="s">
        <v>22</v>
      </c>
      <c r="B582" s="105" t="s">
        <v>4351</v>
      </c>
      <c r="C582" s="61"/>
      <c r="D582" s="61"/>
      <c r="E582" s="65">
        <f>SUM($EL$1204+$WC$1204+$AHW$1204+$LS$1204+$AMS$1204+$HX$1204+$EC$1204+$FD$1204)</f>
        <v>14015.300000000003</v>
      </c>
      <c r="F582" t="s">
        <v>4512</v>
      </c>
      <c r="H582" s="61"/>
      <c r="I582" s="61"/>
      <c r="J582" s="261"/>
      <c r="K582" s="61"/>
      <c r="O582" s="61"/>
    </row>
    <row r="583" spans="1:15" ht="15">
      <c r="A583" s="371" t="s">
        <v>24</v>
      </c>
      <c r="B583" s="105" t="s">
        <v>2624</v>
      </c>
      <c r="C583" s="61"/>
      <c r="D583" s="61"/>
      <c r="E583" s="65">
        <f>SUM($ACR$1204+$AQN$1204+$AWB$1204+$AFC$1204+$AUR$1204+$APM$1204+$AHE$1204+$ZX$1204)</f>
        <v>13777.5</v>
      </c>
      <c r="F583" t="s">
        <v>4507</v>
      </c>
      <c r="H583" s="61"/>
      <c r="I583" s="61"/>
      <c r="J583" s="261"/>
      <c r="K583" s="61"/>
      <c r="O583" s="61"/>
    </row>
    <row r="584" spans="1:15" ht="15">
      <c r="A584" s="371" t="s">
        <v>26</v>
      </c>
      <c r="B584" s="105" t="s">
        <v>4566</v>
      </c>
      <c r="C584" s="61"/>
      <c r="D584" s="61"/>
      <c r="E584" s="65">
        <f>SUM($QX$1204+$OM$1204+$EU$1204+$YE$1204+$ARX$1204+$JH$1204+$NU$1204+$VB$1204)</f>
        <v>13656.000000000002</v>
      </c>
      <c r="F584" t="s">
        <v>4520</v>
      </c>
      <c r="H584" s="61"/>
      <c r="I584" s="61"/>
      <c r="J584" s="261"/>
      <c r="K584" s="61"/>
      <c r="O584" s="61"/>
    </row>
    <row r="585" spans="1:15" ht="15">
      <c r="A585" s="371" t="s">
        <v>28</v>
      </c>
      <c r="B585" s="105" t="s">
        <v>4355</v>
      </c>
      <c r="C585" s="61"/>
      <c r="D585" s="49"/>
      <c r="E585" s="65">
        <f>SUM($AZE$1204+$YN$1204+$GW$1204+$AFL$1204+$BEA$1204+$OV$1204+$BCZ$1204+$AGM$1204)</f>
        <v>13654.05</v>
      </c>
      <c r="F585" t="s">
        <v>4513</v>
      </c>
      <c r="H585" s="61"/>
      <c r="I585" s="61"/>
      <c r="J585" s="261"/>
      <c r="K585" s="61"/>
      <c r="O585" s="61"/>
    </row>
    <row r="586" spans="1:15" ht="15">
      <c r="A586" s="371" t="s">
        <v>30</v>
      </c>
      <c r="B586" s="105" t="s">
        <v>1293</v>
      </c>
      <c r="C586" s="61"/>
      <c r="D586" s="49"/>
      <c r="E586" s="65">
        <f>SUM($SQ$1204+$AHN$1204+$FM$1204+$UA$1204+$APV$1204+$MB$1204+$ASG$1204+$CS$1204)</f>
        <v>13506</v>
      </c>
      <c r="F586" t="s">
        <v>4518</v>
      </c>
      <c r="H586" s="61"/>
      <c r="I586" s="61"/>
      <c r="J586" s="261"/>
      <c r="K586" s="61"/>
      <c r="O586" s="61"/>
    </row>
    <row r="587" spans="1:15" ht="15">
      <c r="A587" s="366" t="s">
        <v>32</v>
      </c>
      <c r="B587" s="105" t="s">
        <v>4353</v>
      </c>
      <c r="C587" s="61"/>
      <c r="D587" s="61"/>
      <c r="E587" s="65">
        <f>SUM($GN$1204+$AXL$1204+$AMJ$1204+$AWK$1204+$YW$1204+$BBP$1204+$AOL$1204+$DB$1204)</f>
        <v>13419.950000000003</v>
      </c>
      <c r="F587" t="s">
        <v>4517</v>
      </c>
      <c r="G587" s="61"/>
      <c r="H587" s="61"/>
      <c r="I587" s="61"/>
      <c r="J587" s="261"/>
      <c r="K587" s="61"/>
      <c r="O587" s="61"/>
    </row>
    <row r="588" spans="1:15" ht="15">
      <c r="A588" s="366" t="s">
        <v>34</v>
      </c>
      <c r="B588" s="105" t="s">
        <v>2621</v>
      </c>
      <c r="C588" s="61"/>
      <c r="D588" s="49"/>
      <c r="E588" s="65">
        <f>SUM($DK$1204+$SH$1204+$LA$1204+$JZ$1204+$KR$1204+$MT$1204+$HF$1204+$BI$1204)</f>
        <v>13190.399999999998</v>
      </c>
      <c r="F588" t="s">
        <v>4519</v>
      </c>
      <c r="G588" s="61"/>
      <c r="H588" s="61"/>
      <c r="I588" s="61"/>
      <c r="J588" s="261"/>
      <c r="K588" s="61"/>
      <c r="O588" s="61"/>
    </row>
    <row r="589" spans="1:15" ht="15">
      <c r="A589" s="366" t="s">
        <v>36</v>
      </c>
      <c r="B589" s="105" t="s">
        <v>2622</v>
      </c>
      <c r="C589" s="61"/>
      <c r="D589" s="49"/>
      <c r="E589" s="65">
        <f>SUM($ARO$1204+$QF$1204+$TI$1204+$ADS$1204+$APD$1204+$AZN$1204+$BEJ$1204+$ATQ$1204)</f>
        <v>13073.3</v>
      </c>
      <c r="F589" t="s">
        <v>4506</v>
      </c>
      <c r="G589" s="61"/>
      <c r="H589" s="61"/>
      <c r="I589" s="61"/>
      <c r="J589" s="261"/>
      <c r="K589" s="61"/>
      <c r="O589" s="61"/>
    </row>
    <row r="590" spans="1:15" ht="15">
      <c r="A590" s="366" t="s">
        <v>38</v>
      </c>
      <c r="B590" s="105" t="s">
        <v>4361</v>
      </c>
      <c r="C590" s="61"/>
      <c r="D590" s="49"/>
      <c r="E590" s="65">
        <f>SUM($DT$1204+$JQ$1204+$AWT$1204+$ATZ$1204+$BDR$1204+$PE$1204+$G$1204+$NC$1204)</f>
        <v>12332.800000000001</v>
      </c>
      <c r="F590" t="s">
        <v>4505</v>
      </c>
      <c r="G590" s="61"/>
      <c r="H590" s="61"/>
      <c r="I590" s="61"/>
      <c r="J590" s="261"/>
      <c r="K590" s="61"/>
      <c r="O590" s="61"/>
    </row>
    <row r="591" spans="1:15" ht="15">
      <c r="A591" s="61"/>
      <c r="B591" s="61"/>
      <c r="C591" s="61"/>
      <c r="D591" s="61"/>
      <c r="E591" s="521"/>
      <c r="F591" s="61"/>
      <c r="G591" s="61"/>
      <c r="H591" s="61"/>
      <c r="I591" s="61"/>
      <c r="J591" s="261"/>
      <c r="K591" s="61"/>
      <c r="O591" s="61"/>
    </row>
    <row r="592" spans="1:15" ht="15">
      <c r="A592" s="61"/>
      <c r="B592" s="107" t="s">
        <v>1571</v>
      </c>
      <c r="C592" s="61"/>
      <c r="D592" s="61"/>
      <c r="E592" s="61"/>
      <c r="F592" s="49"/>
      <c r="G592" s="226"/>
      <c r="H592" s="61"/>
      <c r="I592" s="61"/>
      <c r="J592" s="261"/>
      <c r="K592" s="61"/>
      <c r="O592" s="61"/>
    </row>
    <row r="593" spans="1:15" ht="15">
      <c r="A593" s="61"/>
      <c r="B593" s="61"/>
      <c r="C593" s="61"/>
      <c r="D593" s="247" t="s">
        <v>53</v>
      </c>
      <c r="E593" s="247" t="s">
        <v>54</v>
      </c>
      <c r="F593" s="247" t="s">
        <v>55</v>
      </c>
      <c r="G593" s="61"/>
      <c r="H593" s="61"/>
      <c r="I593" s="61"/>
      <c r="J593" s="261"/>
      <c r="K593" s="61"/>
      <c r="O593" s="61"/>
    </row>
    <row r="594" spans="1:15" ht="15">
      <c r="A594" s="366" t="s">
        <v>0</v>
      </c>
      <c r="B594" s="105" t="s">
        <v>1293</v>
      </c>
      <c r="C594" s="61"/>
      <c r="D594" s="349">
        <f>'Punten per wedstrijd'!I1571</f>
        <v>12</v>
      </c>
      <c r="E594" s="350">
        <f>'Punten per wedstrijd'!J1571</f>
        <v>4</v>
      </c>
      <c r="F594" s="351">
        <f>'Punten per wedstrijd'!K1571</f>
        <v>8</v>
      </c>
      <c r="G594" t="s">
        <v>4518</v>
      </c>
      <c r="H594" s="61"/>
      <c r="I594" s="61"/>
      <c r="J594" s="261"/>
      <c r="K594" s="61"/>
      <c r="O594" s="61"/>
    </row>
    <row r="595" spans="1:15" ht="15">
      <c r="A595" s="366" t="s">
        <v>2</v>
      </c>
      <c r="B595" s="105" t="s">
        <v>3231</v>
      </c>
      <c r="C595" s="61"/>
      <c r="D595" s="349">
        <f>'Punten per wedstrijd'!I1562</f>
        <v>10</v>
      </c>
      <c r="E595" s="350">
        <f>'Punten per wedstrijd'!J1562</f>
        <v>3</v>
      </c>
      <c r="F595" s="351">
        <f>'Punten per wedstrijd'!K1562</f>
        <v>6</v>
      </c>
      <c r="G595" t="s">
        <v>4509</v>
      </c>
      <c r="H595" s="61"/>
      <c r="I595" s="61"/>
      <c r="J595" s="261"/>
      <c r="K595" s="61"/>
      <c r="O595" s="61"/>
    </row>
    <row r="596" spans="1:15" ht="15">
      <c r="A596" s="366" t="s">
        <v>3</v>
      </c>
      <c r="B596" s="105" t="s">
        <v>4356</v>
      </c>
      <c r="C596" s="61"/>
      <c r="D596" s="349">
        <f>'Punten per wedstrijd'!I1576</f>
        <v>9</v>
      </c>
      <c r="E596" s="350">
        <f>'Punten per wedstrijd'!J1576</f>
        <v>10</v>
      </c>
      <c r="F596" s="351">
        <f>'Punten per wedstrijd'!K1576</f>
        <v>6</v>
      </c>
      <c r="G596" t="s">
        <v>4523</v>
      </c>
      <c r="H596" s="61"/>
      <c r="I596" s="61"/>
      <c r="J596" s="261"/>
      <c r="K596" s="61"/>
      <c r="O596" s="61"/>
    </row>
    <row r="597" spans="1:15" ht="15">
      <c r="A597" s="366" t="s">
        <v>5</v>
      </c>
      <c r="B597" s="105" t="s">
        <v>4351</v>
      </c>
      <c r="C597" s="61"/>
      <c r="D597" s="349">
        <f>'Punten per wedstrijd'!I1565</f>
        <v>9</v>
      </c>
      <c r="E597" s="350">
        <f>'Punten per wedstrijd'!J1565</f>
        <v>3</v>
      </c>
      <c r="F597" s="351">
        <f>'Punten per wedstrijd'!K1565</f>
        <v>3</v>
      </c>
      <c r="G597" t="s">
        <v>4512</v>
      </c>
      <c r="H597" s="61"/>
      <c r="I597" s="61"/>
      <c r="J597" s="261"/>
      <c r="K597" s="61"/>
      <c r="O597" s="61"/>
    </row>
    <row r="598" spans="1:15" ht="15">
      <c r="A598" s="366" t="s">
        <v>7</v>
      </c>
      <c r="B598" s="105" t="s">
        <v>4566</v>
      </c>
      <c r="C598" s="61"/>
      <c r="D598" s="349">
        <f>'Punten per wedstrijd'!I1573</f>
        <v>7</v>
      </c>
      <c r="E598" s="350">
        <f>'Punten per wedstrijd'!J1573</f>
        <v>7</v>
      </c>
      <c r="F598" s="351">
        <f>'Punten per wedstrijd'!K1573</f>
        <v>7</v>
      </c>
      <c r="G598" t="s">
        <v>4520</v>
      </c>
      <c r="H598" s="61"/>
      <c r="I598" s="61"/>
      <c r="J598" s="261"/>
      <c r="K598" s="61"/>
      <c r="O598" s="61"/>
    </row>
    <row r="599" spans="1:15" ht="15">
      <c r="A599" s="366" t="s">
        <v>8</v>
      </c>
      <c r="B599" s="105" t="s">
        <v>4352</v>
      </c>
      <c r="C599" s="352"/>
      <c r="D599" s="349">
        <f>'Punten per wedstrijd'!I1564</f>
        <v>5</v>
      </c>
      <c r="E599" s="350">
        <f>'Punten per wedstrijd'!J1564</f>
        <v>5</v>
      </c>
      <c r="F599" s="351">
        <f>'Punten per wedstrijd'!K1564</f>
        <v>1</v>
      </c>
      <c r="G599" t="s">
        <v>4511</v>
      </c>
      <c r="H599" s="61"/>
      <c r="I599" s="61"/>
      <c r="J599" s="261"/>
      <c r="K599" s="61"/>
      <c r="O599" s="61"/>
    </row>
    <row r="600" spans="1:15" ht="15">
      <c r="A600" s="366" t="s">
        <v>10</v>
      </c>
      <c r="B600" s="105" t="s">
        <v>4357</v>
      </c>
      <c r="C600" s="61"/>
      <c r="D600" s="349">
        <f>'Punten per wedstrijd'!I1574</f>
        <v>4</v>
      </c>
      <c r="E600" s="350">
        <f>'Punten per wedstrijd'!J1574</f>
        <v>4</v>
      </c>
      <c r="F600" s="351">
        <f>'Punten per wedstrijd'!K1574</f>
        <v>1</v>
      </c>
      <c r="G600" t="s">
        <v>4521</v>
      </c>
      <c r="H600" s="61"/>
      <c r="I600" s="61"/>
      <c r="J600" s="261"/>
      <c r="K600" s="61"/>
      <c r="O600" s="61"/>
    </row>
    <row r="601" spans="1:15" ht="15">
      <c r="A601" s="366" t="s">
        <v>12</v>
      </c>
      <c r="B601" s="105" t="s">
        <v>4363</v>
      </c>
      <c r="C601" s="61"/>
      <c r="D601" s="349">
        <f>'Punten per wedstrijd'!I1569</f>
        <v>4</v>
      </c>
      <c r="E601" s="350">
        <f>'Punten per wedstrijd'!J1569</f>
        <v>3</v>
      </c>
      <c r="F601" s="351">
        <f>'Punten per wedstrijd'!K1569</f>
        <v>3</v>
      </c>
      <c r="G601" t="s">
        <v>4516</v>
      </c>
      <c r="H601" s="61"/>
      <c r="I601" s="61"/>
      <c r="J601" s="261"/>
      <c r="K601" s="61"/>
      <c r="O601" s="61"/>
    </row>
    <row r="602" spans="1:15" ht="15">
      <c r="A602" s="371" t="s">
        <v>14</v>
      </c>
      <c r="B602" s="105" t="s">
        <v>4360</v>
      </c>
      <c r="C602" s="61"/>
      <c r="D602" s="349">
        <f>'Punten per wedstrijd'!I1561</f>
        <v>3</v>
      </c>
      <c r="E602" s="350">
        <f>'Punten per wedstrijd'!J1561</f>
        <v>6</v>
      </c>
      <c r="F602" s="351">
        <f>'Punten per wedstrijd'!K1561</f>
        <v>2</v>
      </c>
      <c r="G602" t="s">
        <v>4508</v>
      </c>
      <c r="H602" s="61"/>
      <c r="I602" s="61"/>
      <c r="J602" s="261"/>
      <c r="K602" s="61"/>
      <c r="O602" s="61"/>
    </row>
    <row r="603" spans="1:15" ht="15">
      <c r="A603" s="371" t="s">
        <v>16</v>
      </c>
      <c r="B603" s="105" t="s">
        <v>2623</v>
      </c>
      <c r="C603" s="61"/>
      <c r="D603" s="349">
        <f>'Punten per wedstrijd'!I1563</f>
        <v>3</v>
      </c>
      <c r="E603" s="350">
        <f>'Punten per wedstrijd'!J1563</f>
        <v>2</v>
      </c>
      <c r="F603" s="351">
        <f>'Punten per wedstrijd'!K1563</f>
        <v>0</v>
      </c>
      <c r="G603" t="s">
        <v>4510</v>
      </c>
      <c r="H603" s="61"/>
      <c r="I603" s="61"/>
      <c r="J603" s="261"/>
      <c r="K603" s="61"/>
      <c r="O603" s="61"/>
    </row>
    <row r="604" spans="1:15" ht="15">
      <c r="A604" s="371" t="s">
        <v>18</v>
      </c>
      <c r="B604" s="105" t="s">
        <v>2622</v>
      </c>
      <c r="C604" s="61"/>
      <c r="D604" s="349">
        <f>'Punten per wedstrijd'!I1559</f>
        <v>3</v>
      </c>
      <c r="E604" s="350">
        <f>'Punten per wedstrijd'!J1559</f>
        <v>1</v>
      </c>
      <c r="F604" s="351">
        <f>'Punten per wedstrijd'!K1559</f>
        <v>5</v>
      </c>
      <c r="G604" t="s">
        <v>4506</v>
      </c>
      <c r="H604" s="61"/>
      <c r="I604" s="61"/>
      <c r="J604" s="261"/>
      <c r="K604" s="61"/>
      <c r="O604" s="61"/>
    </row>
    <row r="605" spans="1:15" ht="15">
      <c r="A605" s="371" t="s">
        <v>20</v>
      </c>
      <c r="B605" s="105" t="s">
        <v>4393</v>
      </c>
      <c r="C605" s="61"/>
      <c r="D605" s="349">
        <f>'Punten per wedstrijd'!I1577</f>
        <v>2</v>
      </c>
      <c r="E605" s="350">
        <f>'Punten per wedstrijd'!J1577</f>
        <v>6</v>
      </c>
      <c r="F605" s="351">
        <f>'Punten per wedstrijd'!K1577</f>
        <v>7</v>
      </c>
      <c r="G605" t="s">
        <v>4524</v>
      </c>
      <c r="H605" s="61"/>
      <c r="I605" s="61"/>
      <c r="J605" s="261"/>
      <c r="K605" s="61"/>
      <c r="O605" s="61"/>
    </row>
    <row r="606" spans="1:15" ht="15">
      <c r="A606" s="371" t="s">
        <v>22</v>
      </c>
      <c r="B606" s="105" t="s">
        <v>2624</v>
      </c>
      <c r="C606" s="61"/>
      <c r="D606" s="349">
        <f>'Punten per wedstrijd'!I1560</f>
        <v>2</v>
      </c>
      <c r="E606" s="350">
        <f>'Punten per wedstrijd'!J1560</f>
        <v>6</v>
      </c>
      <c r="F606" s="351">
        <f>'Punten per wedstrijd'!K1560</f>
        <v>5</v>
      </c>
      <c r="G606" t="s">
        <v>4507</v>
      </c>
      <c r="H606" s="61"/>
      <c r="I606" s="61"/>
      <c r="J606" s="261"/>
      <c r="K606" s="61"/>
      <c r="O606" s="61"/>
    </row>
    <row r="607" spans="1:15" ht="15">
      <c r="A607" s="371" t="s">
        <v>24</v>
      </c>
      <c r="B607" s="105" t="s">
        <v>4354</v>
      </c>
      <c r="C607" s="61"/>
      <c r="D607" s="349">
        <f>'Punten per wedstrijd'!I1568</f>
        <v>2</v>
      </c>
      <c r="E607" s="350">
        <f>'Punten per wedstrijd'!J1568</f>
        <v>6</v>
      </c>
      <c r="F607" s="351">
        <f>'Punten per wedstrijd'!K1568</f>
        <v>4</v>
      </c>
      <c r="G607" t="s">
        <v>4515</v>
      </c>
      <c r="H607" s="61"/>
      <c r="I607" s="61"/>
      <c r="J607" s="261"/>
      <c r="K607" s="61"/>
      <c r="O607" s="61"/>
    </row>
    <row r="608" spans="1:15" ht="15">
      <c r="A608" s="371" t="s">
        <v>26</v>
      </c>
      <c r="B608" s="105" t="s">
        <v>2621</v>
      </c>
      <c r="C608" s="61"/>
      <c r="D608" s="349">
        <f>'Punten per wedstrijd'!I1572</f>
        <v>2</v>
      </c>
      <c r="E608" s="350">
        <f>'Punten per wedstrijd'!J1572</f>
        <v>5</v>
      </c>
      <c r="F608" s="351">
        <f>'Punten per wedstrijd'!K1572</f>
        <v>6</v>
      </c>
      <c r="G608" t="s">
        <v>4519</v>
      </c>
      <c r="H608" s="61"/>
      <c r="I608" s="61"/>
      <c r="J608" s="261"/>
      <c r="K608" s="61"/>
      <c r="O608" s="61"/>
    </row>
    <row r="609" spans="1:15" ht="15">
      <c r="A609" s="371" t="s">
        <v>28</v>
      </c>
      <c r="B609" s="105" t="s">
        <v>4355</v>
      </c>
      <c r="C609" s="61"/>
      <c r="D609" s="349">
        <f>'Punten per wedstrijd'!I1566</f>
        <v>2</v>
      </c>
      <c r="E609" s="350">
        <f>'Punten per wedstrijd'!J1566</f>
        <v>2</v>
      </c>
      <c r="F609" s="351">
        <f>'Punten per wedstrijd'!K1566</f>
        <v>2</v>
      </c>
      <c r="G609" t="s">
        <v>4513</v>
      </c>
      <c r="H609" s="61"/>
      <c r="I609" s="61"/>
      <c r="J609" s="261"/>
      <c r="K609" s="61"/>
      <c r="O609" s="61"/>
    </row>
    <row r="610" spans="1:15" ht="15">
      <c r="A610" s="371" t="s">
        <v>30</v>
      </c>
      <c r="B610" s="105" t="s">
        <v>4362</v>
      </c>
      <c r="C610" s="61"/>
      <c r="D610" s="349">
        <f>'Punten per wedstrijd'!I1575</f>
        <v>2</v>
      </c>
      <c r="E610" s="350">
        <f>'Punten per wedstrijd'!J1575</f>
        <v>2</v>
      </c>
      <c r="F610" s="351">
        <f>'Punten per wedstrijd'!K1575</f>
        <v>0</v>
      </c>
      <c r="G610" t="s">
        <v>4522</v>
      </c>
      <c r="H610" s="61"/>
      <c r="I610" s="61"/>
      <c r="J610" s="261"/>
      <c r="K610" s="61"/>
      <c r="O610" s="61"/>
    </row>
    <row r="611" spans="1:15" ht="15">
      <c r="A611" s="366" t="s">
        <v>32</v>
      </c>
      <c r="B611" s="105" t="s">
        <v>4361</v>
      </c>
      <c r="C611" s="61"/>
      <c r="D611" s="349">
        <f>'Punten per wedstrijd'!I1558</f>
        <v>1</v>
      </c>
      <c r="E611" s="350">
        <f>'Punten per wedstrijd'!J1558</f>
        <v>5</v>
      </c>
      <c r="F611" s="351">
        <f>'Punten per wedstrijd'!K1558</f>
        <v>1</v>
      </c>
      <c r="G611" t="s">
        <v>4505</v>
      </c>
      <c r="H611" s="61"/>
      <c r="I611" s="61"/>
      <c r="J611" s="261"/>
      <c r="K611" s="61"/>
      <c r="O611" s="61"/>
    </row>
    <row r="612" spans="1:15" ht="15">
      <c r="A612" s="366" t="s">
        <v>34</v>
      </c>
      <c r="B612" s="105" t="s">
        <v>4359</v>
      </c>
      <c r="C612" s="61"/>
      <c r="D612" s="349">
        <f>'Punten per wedstrijd'!I1578</f>
        <v>1</v>
      </c>
      <c r="E612" s="350">
        <f>'Punten per wedstrijd'!J1578</f>
        <v>4</v>
      </c>
      <c r="F612" s="351">
        <f>'Punten per wedstrijd'!K1578</f>
        <v>3</v>
      </c>
      <c r="G612" t="s">
        <v>4525</v>
      </c>
      <c r="H612" s="61"/>
      <c r="I612" s="61"/>
      <c r="J612" s="261"/>
      <c r="K612" s="61"/>
      <c r="O612" s="61"/>
    </row>
    <row r="613" spans="1:15" ht="15">
      <c r="A613" s="366" t="s">
        <v>36</v>
      </c>
      <c r="B613" s="105" t="s">
        <v>4353</v>
      </c>
      <c r="C613" s="61"/>
      <c r="D613" s="349">
        <f>'Punten per wedstrijd'!I1570</f>
        <v>1</v>
      </c>
      <c r="E613" s="350">
        <f>'Punten per wedstrijd'!J1570</f>
        <v>4</v>
      </c>
      <c r="F613" s="351">
        <f>'Punten per wedstrijd'!K1570</f>
        <v>0</v>
      </c>
      <c r="G613" t="s">
        <v>4517</v>
      </c>
      <c r="H613" s="61"/>
      <c r="I613" s="61"/>
      <c r="J613" s="261"/>
      <c r="K613" s="61"/>
      <c r="O613" s="61"/>
    </row>
    <row r="614" spans="1:15" ht="15">
      <c r="A614" s="366" t="s">
        <v>38</v>
      </c>
      <c r="B614" s="105" t="s">
        <v>4358</v>
      </c>
      <c r="C614" s="61"/>
      <c r="D614" s="349">
        <f>'Punten per wedstrijd'!I1567</f>
        <v>0</v>
      </c>
      <c r="E614" s="350">
        <f>'Punten per wedstrijd'!J1567</f>
        <v>4</v>
      </c>
      <c r="F614" s="351">
        <f>'Punten per wedstrijd'!K1567</f>
        <v>7</v>
      </c>
      <c r="G614" t="s">
        <v>4514</v>
      </c>
      <c r="H614" s="61"/>
      <c r="I614" s="61"/>
      <c r="J614" s="261"/>
      <c r="K614" s="61"/>
      <c r="O614" s="61"/>
    </row>
    <row r="615" spans="1:15" ht="15">
      <c r="A615" s="61"/>
      <c r="B615" s="61"/>
      <c r="C615" s="61"/>
      <c r="D615" s="61"/>
      <c r="E615" s="61"/>
      <c r="F615" s="61"/>
      <c r="G615" s="61"/>
      <c r="H615" s="61"/>
      <c r="I615" s="61"/>
      <c r="J615" s="261"/>
      <c r="K615" s="61"/>
      <c r="O615" s="61"/>
    </row>
    <row r="616" spans="1:15" ht="15">
      <c r="A616" s="61"/>
      <c r="B616" s="61"/>
      <c r="C616" s="61"/>
      <c r="D616" s="253">
        <f>SUM(D594:D614)</f>
        <v>84</v>
      </c>
      <c r="E616" s="253">
        <f>SUM(E594:E614)</f>
        <v>92</v>
      </c>
      <c r="F616" s="253">
        <f>SUM(F594:F614)</f>
        <v>77</v>
      </c>
      <c r="G616" s="61"/>
      <c r="H616" s="61"/>
      <c r="I616" s="61"/>
      <c r="J616" s="261"/>
      <c r="K616" s="61"/>
      <c r="O616" s="61"/>
    </row>
    <row r="617" spans="1:15" ht="15">
      <c r="A617" s="61"/>
      <c r="B617" s="61"/>
      <c r="C617" s="61"/>
      <c r="D617" s="61"/>
      <c r="E617" s="61"/>
      <c r="F617" s="61"/>
      <c r="G617" s="61"/>
      <c r="H617" s="61"/>
      <c r="I617" s="61"/>
      <c r="J617" s="261"/>
      <c r="K617" s="61"/>
      <c r="O617" s="61"/>
    </row>
    <row r="618" spans="1:15" ht="15">
      <c r="A618" s="61"/>
      <c r="B618" s="107" t="s">
        <v>1572</v>
      </c>
      <c r="C618" s="61"/>
      <c r="D618" s="61"/>
      <c r="E618" s="61"/>
      <c r="F618" s="49"/>
      <c r="G618" s="61"/>
      <c r="H618" s="61"/>
      <c r="I618" s="61"/>
      <c r="J618" s="261"/>
      <c r="K618" s="61"/>
      <c r="O618" s="61"/>
    </row>
    <row r="619" spans="1:15" ht="15">
      <c r="A619" s="61"/>
      <c r="B619" s="61"/>
      <c r="C619" s="61"/>
      <c r="D619" s="247"/>
      <c r="E619" s="247" t="s">
        <v>40</v>
      </c>
      <c r="F619" s="49"/>
      <c r="H619" s="61"/>
      <c r="I619" s="61"/>
      <c r="J619" s="261"/>
      <c r="K619" s="61"/>
      <c r="O619" s="61"/>
    </row>
    <row r="620" spans="1:15" ht="15">
      <c r="A620" s="366" t="s">
        <v>0</v>
      </c>
      <c r="B620" s="105" t="s">
        <v>3231</v>
      </c>
      <c r="C620" s="61"/>
      <c r="D620" s="61"/>
      <c r="E620" s="248">
        <f>SUM(Puntenklassement!D17,Puntenklassement!D36,Puntenklassement!D70,Puntenklassement!D71,Puntenklassement!D78,Puntenklassement!D93,Puntenklassement!D111,Puntenklassement!D113)</f>
        <v>18047</v>
      </c>
      <c r="F620" t="s">
        <v>4509</v>
      </c>
      <c r="H620" s="61"/>
      <c r="I620" s="61"/>
      <c r="J620" s="261"/>
      <c r="K620" s="61"/>
      <c r="O620" s="61"/>
    </row>
    <row r="621" spans="1:15" ht="15">
      <c r="A621" s="366" t="s">
        <v>2</v>
      </c>
      <c r="B621" s="105" t="s">
        <v>4357</v>
      </c>
      <c r="C621" s="61"/>
      <c r="D621" s="49"/>
      <c r="E621" s="248">
        <f>SUM(Puntenklassement!D3,Puntenklassement!D14,Puntenklassement!D74,Puntenklassement!D102,Puntenklassement!D115,Puntenklassement!D134,Puntenklassement!D153,Puntenklassement!D145)</f>
        <v>16654</v>
      </c>
      <c r="F621" t="s">
        <v>4521</v>
      </c>
      <c r="H621" s="61"/>
      <c r="I621" s="61"/>
      <c r="J621" s="261"/>
      <c r="K621" s="61"/>
      <c r="O621" s="61"/>
    </row>
    <row r="622" spans="1:15" ht="15">
      <c r="A622" s="366" t="s">
        <v>3</v>
      </c>
      <c r="B622" s="105" t="s">
        <v>4360</v>
      </c>
      <c r="C622" s="61"/>
      <c r="D622" s="61"/>
      <c r="E622" s="248">
        <f>SUM(Puntenklassement!D19,Puntenklassement!D47,Puntenklassement!D49,Puntenklassement!D54,Puntenklassement!D58,Puntenklassement!D72,Puntenklassement!D37,Puntenklassement!D94)</f>
        <v>16255</v>
      </c>
      <c r="F622" t="s">
        <v>4508</v>
      </c>
      <c r="H622" s="61"/>
      <c r="I622" s="61"/>
      <c r="J622" s="261"/>
      <c r="K622" s="61"/>
      <c r="O622" s="61"/>
    </row>
    <row r="623" spans="1:15" ht="15">
      <c r="A623" s="366" t="s">
        <v>5</v>
      </c>
      <c r="B623" s="105" t="s">
        <v>4358</v>
      </c>
      <c r="C623" s="61"/>
      <c r="D623" s="49"/>
      <c r="E623" s="248">
        <f>SUM(Puntenklassement!D13,Puntenklassement!D59,Puntenklassement!D77,Puntenklassement!D79,Puntenklassement!D35,Puntenklassement!D84,Puntenklassement!D85,Puntenklassement!D156)</f>
        <v>16132</v>
      </c>
      <c r="F623" t="s">
        <v>4514</v>
      </c>
      <c r="H623" s="61"/>
      <c r="I623" s="61"/>
      <c r="J623" s="261"/>
      <c r="K623" s="61"/>
      <c r="O623" s="61"/>
    </row>
    <row r="624" spans="1:15" ht="15">
      <c r="A624" s="366" t="s">
        <v>7</v>
      </c>
      <c r="B624" s="105" t="s">
        <v>4354</v>
      </c>
      <c r="C624" s="61"/>
      <c r="D624" s="49"/>
      <c r="E624" s="248">
        <f>SUM(Puntenklassement!D98,Puntenklassement!D107,Puntenklassement!D108,Puntenklassement!D119,Puntenklassement!D140,Puntenklassement!D150,Puntenklassement!D162,Puntenklassement!D164)</f>
        <v>16062</v>
      </c>
      <c r="F624" t="s">
        <v>4515</v>
      </c>
      <c r="H624" s="61"/>
      <c r="I624" s="61"/>
      <c r="J624" s="261"/>
      <c r="K624" s="61"/>
      <c r="O624" s="61"/>
    </row>
    <row r="625" spans="1:15" ht="15">
      <c r="A625" s="366" t="s">
        <v>8</v>
      </c>
      <c r="B625" s="105" t="s">
        <v>2621</v>
      </c>
      <c r="C625" s="61"/>
      <c r="D625" s="49"/>
      <c r="E625" s="248">
        <f>SUM(Puntenklassement!D29,Puntenklassement!D73,Puntenklassement!D82,Puntenklassement!D105,Puntenklassement!D117,Puntenklassement!D132,Puntenklassement!D124,Puntenklassement!D163)</f>
        <v>15898</v>
      </c>
      <c r="F625" t="s">
        <v>4519</v>
      </c>
      <c r="H625" s="61"/>
      <c r="I625" s="61"/>
      <c r="J625" s="261"/>
      <c r="K625" s="61"/>
      <c r="O625" s="61"/>
    </row>
    <row r="626" spans="1:15" ht="15">
      <c r="A626" s="366" t="s">
        <v>10</v>
      </c>
      <c r="B626" s="105" t="s">
        <v>4362</v>
      </c>
      <c r="C626" s="61"/>
      <c r="D626" s="61"/>
      <c r="E626" s="248">
        <f>SUM(Puntenklassement!D11,Puntenklassement!D16,Puntenklassement!D23,Puntenklassement!D26,Puntenklassement!D28,Puntenklassement!D39,Puntenklassement!D120,Puntenklassement!D158)</f>
        <v>15866</v>
      </c>
      <c r="F626" t="s">
        <v>4522</v>
      </c>
      <c r="H626" s="61"/>
      <c r="I626" s="61"/>
      <c r="J626" s="261"/>
      <c r="K626" s="61"/>
      <c r="O626" s="61"/>
    </row>
    <row r="627" spans="1:15" ht="15">
      <c r="A627" s="366" t="s">
        <v>12</v>
      </c>
      <c r="B627" s="105" t="s">
        <v>4393</v>
      </c>
      <c r="C627" s="61"/>
      <c r="D627" s="61"/>
      <c r="E627" s="248">
        <f>SUM(Puntenklassement!D12,Puntenklassement!D53,Puntenklassement!D60,Puntenklassement!D61,Puntenklassement!D96,Puntenklassement!D147,Puntenklassement!D159,Puntenklassement!D168)</f>
        <v>15540</v>
      </c>
      <c r="F627" t="s">
        <v>4524</v>
      </c>
      <c r="H627" s="61"/>
      <c r="I627" s="61"/>
      <c r="J627" s="261"/>
      <c r="K627" s="61"/>
      <c r="O627" s="61"/>
    </row>
    <row r="628" spans="1:15" ht="15">
      <c r="A628" s="371" t="s">
        <v>14</v>
      </c>
      <c r="B628" s="105" t="s">
        <v>4363</v>
      </c>
      <c r="C628" s="61"/>
      <c r="D628" s="49"/>
      <c r="E628" s="248">
        <f>SUM(Puntenklassement!D15,Puntenklassement!D27,Puntenklassement!D45,Puntenklassement!D83,Puntenklassement!D87,Puntenklassement!D90,Puntenklassement!D91,Puntenklassement!D135)</f>
        <v>15278</v>
      </c>
      <c r="F628" t="s">
        <v>4516</v>
      </c>
      <c r="H628" s="61"/>
      <c r="I628" s="61"/>
      <c r="J628" s="261"/>
      <c r="K628" s="61"/>
      <c r="O628" s="61"/>
    </row>
    <row r="629" spans="1:15" ht="15">
      <c r="A629" s="371" t="s">
        <v>16</v>
      </c>
      <c r="B629" s="105" t="s">
        <v>4356</v>
      </c>
      <c r="C629" s="61"/>
      <c r="D629" s="61"/>
      <c r="E629" s="248">
        <f>SUM(Puntenklassement!D10,Puntenklassement!D22,Puntenklassement!D50,Puntenklassement!D88,Puntenklassement!D89,Puntenklassement!D112,Puntenklassement!D128,Puntenklassement!D154)</f>
        <v>15019</v>
      </c>
      <c r="F629" t="s">
        <v>4523</v>
      </c>
      <c r="H629" s="61"/>
      <c r="I629" s="61"/>
      <c r="J629" s="261"/>
      <c r="K629" s="61"/>
      <c r="O629" s="61"/>
    </row>
    <row r="630" spans="1:15" ht="15">
      <c r="A630" s="371" t="s">
        <v>18</v>
      </c>
      <c r="B630" s="105" t="s">
        <v>1293</v>
      </c>
      <c r="C630" s="227"/>
      <c r="D630" s="278"/>
      <c r="E630" s="248">
        <f>SUM(Puntenklassement!D25,Puntenklassement!D75,Puntenklassement!D69,Puntenklassement!D86,Puntenklassement!D110,Puntenklassement!D114,Puntenklassement!D136,Puntenklassement!D125)</f>
        <v>14782</v>
      </c>
      <c r="F630" t="s">
        <v>4518</v>
      </c>
      <c r="H630" s="61"/>
      <c r="I630" s="61"/>
      <c r="J630" s="261"/>
      <c r="K630" s="61"/>
      <c r="O630" s="61"/>
    </row>
    <row r="631" spans="1:15" ht="15">
      <c r="A631" s="371" t="s">
        <v>20</v>
      </c>
      <c r="B631" s="105" t="s">
        <v>4566</v>
      </c>
      <c r="C631" s="61"/>
      <c r="D631" s="61"/>
      <c r="E631" s="248">
        <f>SUM(Puntenklassement!D4,Puntenklassement!D18,Puntenklassement!D38,Puntenklassement!D48,Puntenklassement!D63,Puntenklassement!D92,Puntenklassement!D95,Puntenklassement!D138)</f>
        <v>14754</v>
      </c>
      <c r="F631" t="s">
        <v>4520</v>
      </c>
      <c r="H631" s="61"/>
      <c r="I631" s="61"/>
      <c r="J631" s="261"/>
      <c r="K631" s="61"/>
      <c r="O631" s="61"/>
    </row>
    <row r="632" spans="1:15" ht="15">
      <c r="A632" s="371" t="s">
        <v>22</v>
      </c>
      <c r="B632" s="105" t="s">
        <v>2624</v>
      </c>
      <c r="C632" s="61"/>
      <c r="D632" s="61"/>
      <c r="E632" s="248">
        <f>SUM(Puntenklassement!D44,Puntenklassement!D103,Puntenklassement!D104,Puntenklassement!D109,Puntenklassement!D118,Puntenklassement!D122,Puntenklassement!D133,Puntenklassement!D137)</f>
        <v>14734</v>
      </c>
      <c r="F632" t="s">
        <v>4507</v>
      </c>
      <c r="H632" s="61"/>
      <c r="I632" s="61"/>
      <c r="J632" s="261"/>
      <c r="K632" s="61"/>
      <c r="O632" s="61"/>
    </row>
    <row r="633" spans="1:15" ht="15">
      <c r="A633" s="371" t="s">
        <v>24</v>
      </c>
      <c r="B633" s="105" t="s">
        <v>2623</v>
      </c>
      <c r="C633" s="61"/>
      <c r="D633" s="49"/>
      <c r="E633" s="248">
        <f>SUM(Puntenklassement!D8,Puntenklassement!D9,Puntenklassement!D21,Puntenklassement!D24,Puntenklassement!D68,Puntenklassement!D99,Puntenklassement!D127,Puntenklassement!D155)</f>
        <v>14096</v>
      </c>
      <c r="F633" t="s">
        <v>4510</v>
      </c>
      <c r="H633" s="61"/>
      <c r="I633" s="61"/>
      <c r="J633" s="261"/>
      <c r="K633" s="61"/>
      <c r="O633" s="61"/>
    </row>
    <row r="634" spans="1:15" ht="15">
      <c r="A634" s="371" t="s">
        <v>26</v>
      </c>
      <c r="B634" s="105" t="s">
        <v>4359</v>
      </c>
      <c r="C634" s="61"/>
      <c r="D634" s="61"/>
      <c r="E634" s="248">
        <f>SUM(Puntenklassement!D6,Puntenklassement!D42,Puntenklassement!D100,Puntenklassement!D101,Puntenklassement!D131,Puntenklassement!D141,Puntenklassement!D151,Puntenklassement!D167)</f>
        <v>13959</v>
      </c>
      <c r="F634" t="s">
        <v>4525</v>
      </c>
      <c r="H634" s="61"/>
      <c r="I634" s="61"/>
      <c r="J634" s="261"/>
      <c r="K634" s="61"/>
      <c r="O634" s="61"/>
    </row>
    <row r="635" spans="1:15" ht="15">
      <c r="A635" s="371" t="s">
        <v>28</v>
      </c>
      <c r="B635" s="105" t="s">
        <v>4353</v>
      </c>
      <c r="C635" s="61"/>
      <c r="D635" s="49"/>
      <c r="E635" s="248">
        <f>SUM(Puntenklassement!D20,Puntenklassement!D41,Puntenklassement!D64,Puntenklassement!D66,Puntenklassement!D123,Puntenklassement!D130,Puntenklassement!D139,Puntenklassement!D170)</f>
        <v>13933</v>
      </c>
      <c r="F635" t="s">
        <v>4517</v>
      </c>
      <c r="H635" s="61"/>
      <c r="I635" s="61"/>
      <c r="J635" s="261"/>
      <c r="K635" s="61"/>
      <c r="O635" s="61"/>
    </row>
    <row r="636" spans="1:15" ht="15">
      <c r="A636" s="371" t="s">
        <v>30</v>
      </c>
      <c r="B636" s="105" t="s">
        <v>4351</v>
      </c>
      <c r="C636" s="61"/>
      <c r="D636" s="49"/>
      <c r="E636" s="248">
        <f>SUM(Puntenklassement!D30,Puntenklassement!D34,Puntenklassement!D40,Puntenklassement!D51,Puntenklassement!D76,Puntenklassement!D129,Puntenklassement!D143,Puntenklassement!D144)</f>
        <v>13806</v>
      </c>
      <c r="F636" t="s">
        <v>4512</v>
      </c>
      <c r="H636" s="61"/>
      <c r="I636" s="61"/>
      <c r="J636" s="261"/>
      <c r="K636" s="61"/>
      <c r="O636" s="61"/>
    </row>
    <row r="637" spans="1:15" ht="15">
      <c r="A637" s="366" t="s">
        <v>32</v>
      </c>
      <c r="B637" s="105" t="s">
        <v>4355</v>
      </c>
      <c r="C637" s="278"/>
      <c r="D637" s="278"/>
      <c r="E637" s="248">
        <f>SUM(Puntenklassement!D7,Puntenklassement!D31,Puntenklassement!D33,Puntenklassement!D65,Puntenklassement!D80,Puntenklassement!D81,Puntenklassement!D165,Puntenklassement!D166)</f>
        <v>13793</v>
      </c>
      <c r="F637" t="s">
        <v>4513</v>
      </c>
      <c r="G637" s="61"/>
      <c r="H637" s="61"/>
      <c r="I637" s="61"/>
      <c r="J637" s="261"/>
      <c r="K637" s="61"/>
      <c r="O637" s="61"/>
    </row>
    <row r="638" spans="1:15" ht="15">
      <c r="A638" s="366" t="s">
        <v>34</v>
      </c>
      <c r="B638" s="105" t="s">
        <v>4361</v>
      </c>
      <c r="C638" s="61"/>
      <c r="D638" s="61"/>
      <c r="E638" s="248">
        <f>SUM(Puntenklassement!D32,Puntenklassement!D46,Puntenklassement!D56,Puntenklassement!D67,Puntenklassement!D106,Puntenklassement!D142,Puntenklassement!D152,Puntenklassement!D169)</f>
        <v>13696</v>
      </c>
      <c r="F638" t="s">
        <v>4505</v>
      </c>
      <c r="G638" s="61"/>
      <c r="H638" s="61"/>
      <c r="I638" s="61"/>
      <c r="J638" s="261"/>
      <c r="K638" s="61"/>
      <c r="O638" s="61"/>
    </row>
    <row r="639" spans="1:15" ht="15">
      <c r="A639" s="366" t="s">
        <v>36</v>
      </c>
      <c r="B639" s="105" t="s">
        <v>2622</v>
      </c>
      <c r="C639" s="61"/>
      <c r="D639" s="49"/>
      <c r="E639" s="248">
        <f>SUM(Puntenklassement!D52,Puntenklassement!D57,Puntenklassement!D62,Puntenklassement!D121,Puntenklassement!D146,Puntenklassement!D148,Puntenklassement!D149,Puntenklassement!D161)</f>
        <v>13430</v>
      </c>
      <c r="F639" t="s">
        <v>4506</v>
      </c>
      <c r="G639" s="61"/>
      <c r="H639" s="61"/>
      <c r="I639" s="61"/>
      <c r="J639" s="261"/>
      <c r="K639" s="61"/>
      <c r="O639" s="61"/>
    </row>
    <row r="640" spans="1:15" ht="15">
      <c r="A640" s="366" t="s">
        <v>38</v>
      </c>
      <c r="B640" s="105" t="s">
        <v>4352</v>
      </c>
      <c r="C640" s="61"/>
      <c r="D640" s="61"/>
      <c r="E640" s="248">
        <f>SUM(Puntenklassement!D5,Puntenklassement!D43,Puntenklassement!D55,Puntenklassement!D97,Puntenklassement!D116,Puntenklassement!D126,Puntenklassement!D157,Puntenklassement!D160)</f>
        <v>12548</v>
      </c>
      <c r="F640" t="s">
        <v>4511</v>
      </c>
      <c r="G640" s="61"/>
      <c r="H640" s="61"/>
      <c r="I640" s="61"/>
      <c r="J640" s="261"/>
      <c r="K640" s="61"/>
      <c r="O640" s="61"/>
    </row>
    <row r="641" spans="1:15" ht="15">
      <c r="A641" s="61"/>
      <c r="B641" s="61"/>
      <c r="C641" s="61"/>
      <c r="D641" s="61"/>
      <c r="E641" s="61"/>
      <c r="F641" s="61"/>
      <c r="G641" s="61"/>
      <c r="H641" s="61"/>
      <c r="I641" s="61"/>
      <c r="J641" s="261"/>
      <c r="K641" s="61"/>
      <c r="O641" s="61"/>
    </row>
    <row r="642" spans="1:15" ht="15">
      <c r="A642" s="61"/>
      <c r="B642" s="61"/>
      <c r="C642" s="61"/>
      <c r="D642" s="61"/>
      <c r="E642" s="253"/>
      <c r="F642" s="61"/>
      <c r="G642" s="61"/>
      <c r="H642" s="61"/>
      <c r="I642" s="61"/>
      <c r="J642" s="261"/>
      <c r="K642" s="61"/>
      <c r="O642" s="61"/>
    </row>
    <row r="643" spans="1:15" ht="23.25">
      <c r="A643" s="244"/>
      <c r="B643" s="97" t="s">
        <v>3817</v>
      </c>
      <c r="C643" s="61"/>
      <c r="D643" s="61"/>
      <c r="E643" s="61"/>
      <c r="F643" s="61"/>
      <c r="G643" s="61"/>
      <c r="H643" s="177"/>
      <c r="I643" s="97" t="s">
        <v>3319</v>
      </c>
      <c r="J643" s="482"/>
      <c r="K643" s="482"/>
      <c r="L643" s="97" t="s">
        <v>3320</v>
      </c>
      <c r="M643" s="483"/>
      <c r="O643" s="61"/>
    </row>
    <row r="644" spans="1:15" ht="18.75" customHeight="1">
      <c r="A644" s="228"/>
      <c r="B644" s="61"/>
      <c r="C644" s="28"/>
      <c r="D644" s="61"/>
      <c r="E644" s="33" t="s">
        <v>148</v>
      </c>
      <c r="F644" s="33" t="s">
        <v>149</v>
      </c>
      <c r="G644" s="61"/>
      <c r="H644" s="413" t="s">
        <v>2165</v>
      </c>
      <c r="I644" s="260" t="s">
        <v>4658</v>
      </c>
      <c r="J644" s="61"/>
      <c r="K644" s="249"/>
      <c r="L644" s="105" t="s">
        <v>2090</v>
      </c>
      <c r="M644" s="3"/>
      <c r="O644" s="61"/>
    </row>
    <row r="645" spans="1:15" ht="18.75" customHeight="1">
      <c r="A645" s="366" t="s">
        <v>0</v>
      </c>
      <c r="B645" s="447" t="s">
        <v>1374</v>
      </c>
      <c r="C645" s="451"/>
      <c r="D645" s="451"/>
      <c r="E645" s="450" t="s">
        <v>140</v>
      </c>
      <c r="F645" s="231">
        <v>242</v>
      </c>
      <c r="H645" s="9" t="s">
        <v>2166</v>
      </c>
      <c r="I645" s="260" t="s">
        <v>4760</v>
      </c>
      <c r="J645" s="61"/>
      <c r="K645" s="249"/>
      <c r="L645" s="105" t="s">
        <v>3149</v>
      </c>
      <c r="M645" s="61"/>
      <c r="O645" s="61"/>
    </row>
    <row r="646" spans="1:15" ht="18.75" customHeight="1">
      <c r="A646" s="366" t="s">
        <v>2</v>
      </c>
      <c r="B646" s="447" t="s">
        <v>1631</v>
      </c>
      <c r="C646" s="453"/>
      <c r="D646" s="453"/>
      <c r="E646" s="450" t="s">
        <v>133</v>
      </c>
      <c r="F646" s="231">
        <v>220</v>
      </c>
      <c r="H646" s="9" t="s">
        <v>2167</v>
      </c>
      <c r="I646" s="260" t="s">
        <v>4828</v>
      </c>
      <c r="J646" s="61"/>
      <c r="K646" s="249"/>
      <c r="L646" s="105" t="s">
        <v>1</v>
      </c>
      <c r="M646" s="61"/>
      <c r="O646" s="61"/>
    </row>
    <row r="647" spans="1:15" ht="18.75" customHeight="1">
      <c r="A647" s="366" t="s">
        <v>3</v>
      </c>
      <c r="B647" s="447" t="s">
        <v>2397</v>
      </c>
      <c r="C647" s="448"/>
      <c r="D647" s="449"/>
      <c r="E647" s="450" t="s">
        <v>138</v>
      </c>
      <c r="F647" s="231">
        <v>214</v>
      </c>
      <c r="H647" s="413" t="s">
        <v>2168</v>
      </c>
      <c r="I647" s="260" t="s">
        <v>4829</v>
      </c>
      <c r="J647" s="61"/>
      <c r="K647" s="249"/>
      <c r="L647" s="105" t="s">
        <v>2092</v>
      </c>
      <c r="M647" s="61"/>
      <c r="O647" s="61"/>
    </row>
    <row r="648" spans="1:15" ht="18.75" customHeight="1">
      <c r="A648" s="366" t="s">
        <v>5</v>
      </c>
      <c r="B648" s="447" t="s">
        <v>2191</v>
      </c>
      <c r="C648" s="449"/>
      <c r="D648" s="449"/>
      <c r="E648" s="450" t="s">
        <v>140</v>
      </c>
      <c r="F648" s="231">
        <v>194</v>
      </c>
      <c r="H648" s="9" t="s">
        <v>2169</v>
      </c>
      <c r="I648" s="260" t="s">
        <v>4922</v>
      </c>
      <c r="J648" s="61"/>
      <c r="K648" s="249"/>
      <c r="L648" s="105" t="s">
        <v>3855</v>
      </c>
      <c r="M648" s="61"/>
      <c r="O648" s="61"/>
    </row>
    <row r="649" spans="1:15" ht="18.75" customHeight="1">
      <c r="A649" s="366" t="s">
        <v>7</v>
      </c>
      <c r="B649" s="447" t="s">
        <v>2931</v>
      </c>
      <c r="C649" s="448"/>
      <c r="D649" s="449"/>
      <c r="E649" s="450" t="s">
        <v>140</v>
      </c>
      <c r="F649" s="231">
        <v>156</v>
      </c>
      <c r="H649" s="414" t="s">
        <v>2170</v>
      </c>
      <c r="I649" s="260"/>
      <c r="J649" s="61"/>
      <c r="K649" s="249"/>
      <c r="L649" s="105"/>
      <c r="M649" s="61"/>
      <c r="O649" s="61"/>
    </row>
    <row r="650" spans="1:15" ht="18.75" customHeight="1">
      <c r="A650" s="366" t="s">
        <v>8</v>
      </c>
      <c r="B650" s="447" t="s">
        <v>1623</v>
      </c>
      <c r="C650" s="453"/>
      <c r="D650" s="453"/>
      <c r="E650" s="450" t="s">
        <v>136</v>
      </c>
      <c r="F650" s="231">
        <v>145</v>
      </c>
      <c r="H650" s="9" t="s">
        <v>2181</v>
      </c>
      <c r="I650" s="260"/>
      <c r="J650" s="61"/>
      <c r="K650" s="249"/>
      <c r="L650" s="105"/>
      <c r="M650" s="61"/>
      <c r="O650" s="61"/>
    </row>
    <row r="651" spans="1:15" ht="18.75" customHeight="1">
      <c r="A651" s="366" t="s">
        <v>10</v>
      </c>
      <c r="B651" s="447" t="s">
        <v>689</v>
      </c>
      <c r="C651" s="449"/>
      <c r="D651" s="449"/>
      <c r="E651" s="450" t="s">
        <v>138</v>
      </c>
      <c r="F651" s="231">
        <v>141</v>
      </c>
      <c r="H651" s="9" t="s">
        <v>2182</v>
      </c>
      <c r="I651" s="260"/>
      <c r="J651" s="61"/>
      <c r="K651" s="249"/>
      <c r="L651" s="105"/>
      <c r="M651" s="61"/>
      <c r="O651" s="61"/>
    </row>
    <row r="652" spans="1:15" ht="18.75" customHeight="1">
      <c r="A652" s="366" t="s">
        <v>12</v>
      </c>
      <c r="B652" s="447" t="s">
        <v>1663</v>
      </c>
      <c r="C652" s="449"/>
      <c r="D652" s="449"/>
      <c r="E652" s="450" t="s">
        <v>133</v>
      </c>
      <c r="F652" s="231">
        <v>130</v>
      </c>
      <c r="H652" s="414" t="s">
        <v>2183</v>
      </c>
      <c r="I652" s="260"/>
      <c r="J652" s="61"/>
      <c r="K652" s="249"/>
      <c r="L652" s="105"/>
      <c r="M652" s="61"/>
      <c r="O652" s="61"/>
    </row>
    <row r="653" spans="1:15" ht="18.75" customHeight="1">
      <c r="A653" s="366" t="s">
        <v>14</v>
      </c>
      <c r="B653" s="447" t="s">
        <v>1306</v>
      </c>
      <c r="C653" s="449"/>
      <c r="D653" s="449"/>
      <c r="E653" s="450" t="s">
        <v>139</v>
      </c>
      <c r="F653" s="231">
        <v>128</v>
      </c>
      <c r="H653" s="414" t="s">
        <v>2301</v>
      </c>
      <c r="I653" s="260"/>
      <c r="J653" s="61"/>
      <c r="K653" s="249"/>
      <c r="L653" s="105"/>
      <c r="M653" s="61"/>
      <c r="O653" s="61"/>
    </row>
    <row r="654" spans="1:15" ht="18.75" customHeight="1">
      <c r="A654" s="366" t="s">
        <v>16</v>
      </c>
      <c r="B654" s="447" t="s">
        <v>928</v>
      </c>
      <c r="C654" s="447"/>
      <c r="D654" s="452"/>
      <c r="E654" s="1" t="s">
        <v>131</v>
      </c>
      <c r="F654" s="231">
        <v>105</v>
      </c>
      <c r="H654" s="414" t="s">
        <v>2316</v>
      </c>
      <c r="I654" s="260"/>
      <c r="J654" s="61"/>
      <c r="K654" s="249"/>
      <c r="L654" s="105"/>
      <c r="M654" s="61"/>
      <c r="O654" s="61"/>
    </row>
    <row r="655" spans="1:15" ht="18.75" customHeight="1">
      <c r="A655" s="366" t="s">
        <v>18</v>
      </c>
      <c r="B655" s="447" t="s">
        <v>2349</v>
      </c>
      <c r="C655" s="451"/>
      <c r="D655" s="451"/>
      <c r="E655" s="450" t="s">
        <v>132</v>
      </c>
      <c r="F655" s="231">
        <v>104</v>
      </c>
      <c r="H655" s="9" t="s">
        <v>2846</v>
      </c>
      <c r="I655" s="260"/>
      <c r="J655" s="61"/>
      <c r="K655" s="249"/>
      <c r="L655" s="105"/>
      <c r="M655" s="61"/>
      <c r="O655" s="61"/>
    </row>
    <row r="656" spans="1:15" ht="18.75" customHeight="1">
      <c r="A656" s="366" t="s">
        <v>20</v>
      </c>
      <c r="B656" s="447" t="s">
        <v>959</v>
      </c>
      <c r="C656" s="451"/>
      <c r="D656" s="451"/>
      <c r="E656" s="450" t="s">
        <v>139</v>
      </c>
      <c r="F656" s="231">
        <v>101</v>
      </c>
      <c r="H656" s="9" t="s">
        <v>2847</v>
      </c>
      <c r="I656" s="260"/>
      <c r="J656" s="61"/>
      <c r="K656" s="249"/>
      <c r="L656" s="105"/>
      <c r="M656" s="61"/>
      <c r="O656" s="61"/>
    </row>
    <row r="657" spans="1:15" ht="18.75" customHeight="1">
      <c r="A657" s="366" t="s">
        <v>22</v>
      </c>
      <c r="B657" s="447" t="s">
        <v>1088</v>
      </c>
      <c r="C657" s="448"/>
      <c r="D657" s="449"/>
      <c r="E657" s="1" t="s">
        <v>131</v>
      </c>
      <c r="F657" s="231">
        <v>96</v>
      </c>
      <c r="H657" s="9" t="s">
        <v>2861</v>
      </c>
      <c r="I657" s="260"/>
      <c r="J657" s="61"/>
      <c r="K657" s="249"/>
      <c r="L657" s="105"/>
      <c r="M657" s="61"/>
      <c r="O657" s="61"/>
    </row>
    <row r="658" spans="1:15" ht="18.75" customHeight="1">
      <c r="A658" s="366" t="s">
        <v>24</v>
      </c>
      <c r="B658" s="447" t="s">
        <v>451</v>
      </c>
      <c r="C658" s="449"/>
      <c r="D658" s="449"/>
      <c r="E658" s="450" t="s">
        <v>140</v>
      </c>
      <c r="F658" s="231">
        <v>93</v>
      </c>
      <c r="H658" s="414" t="s">
        <v>2862</v>
      </c>
      <c r="I658" s="260"/>
      <c r="J658" s="61"/>
      <c r="K658" s="61"/>
      <c r="L658" s="105"/>
      <c r="M658" s="61"/>
      <c r="O658" s="61"/>
    </row>
    <row r="659" spans="1:15" ht="18.75" customHeight="1">
      <c r="A659" s="366" t="s">
        <v>26</v>
      </c>
      <c r="B659" s="447" t="s">
        <v>2451</v>
      </c>
      <c r="C659" s="452"/>
      <c r="D659" s="452"/>
      <c r="E659" s="450" t="s">
        <v>134</v>
      </c>
      <c r="F659" s="231">
        <v>91</v>
      </c>
      <c r="H659" s="414" t="s">
        <v>3321</v>
      </c>
      <c r="I659" s="260"/>
      <c r="J659" s="61"/>
      <c r="K659" s="61"/>
      <c r="L659" s="105"/>
      <c r="M659" s="61"/>
      <c r="O659" s="61"/>
    </row>
    <row r="660" spans="1:15" ht="18.75" customHeight="1">
      <c r="A660" s="366" t="s">
        <v>28</v>
      </c>
      <c r="B660" s="447" t="s">
        <v>1638</v>
      </c>
      <c r="C660" s="449"/>
      <c r="D660" s="449"/>
      <c r="E660" s="1" t="s">
        <v>131</v>
      </c>
      <c r="F660" s="231">
        <v>87</v>
      </c>
      <c r="H660" s="414" t="s">
        <v>3322</v>
      </c>
      <c r="I660" s="260"/>
      <c r="J660" s="61"/>
      <c r="K660" s="61"/>
      <c r="L660" s="105"/>
      <c r="M660" s="61"/>
      <c r="O660" s="61"/>
    </row>
    <row r="661" spans="1:15" ht="18.75" customHeight="1">
      <c r="A661" s="366" t="s">
        <v>30</v>
      </c>
      <c r="B661" s="447" t="s">
        <v>2436</v>
      </c>
      <c r="C661" s="449"/>
      <c r="D661" s="449"/>
      <c r="E661" s="450" t="s">
        <v>140</v>
      </c>
      <c r="F661" s="231">
        <v>87</v>
      </c>
      <c r="H661" s="414" t="s">
        <v>3323</v>
      </c>
      <c r="I661" s="260"/>
      <c r="J661" s="61"/>
      <c r="K661" s="61"/>
      <c r="L661" s="105"/>
      <c r="M661" s="61"/>
      <c r="O661" s="61"/>
    </row>
    <row r="662" spans="1:15" ht="18.75" customHeight="1">
      <c r="A662" s="366" t="s">
        <v>32</v>
      </c>
      <c r="B662" s="447" t="s">
        <v>2960</v>
      </c>
      <c r="C662" s="452"/>
      <c r="D662" s="452"/>
      <c r="E662" s="450" t="s">
        <v>132</v>
      </c>
      <c r="F662" s="231">
        <v>85</v>
      </c>
      <c r="H662" s="9" t="s">
        <v>3324</v>
      </c>
      <c r="I662" s="260"/>
      <c r="J662" s="61"/>
      <c r="K662" s="61"/>
      <c r="L662" s="105"/>
      <c r="M662" s="61"/>
      <c r="O662" s="61"/>
    </row>
    <row r="663" spans="1:15" ht="18.75" customHeight="1">
      <c r="A663" s="366" t="s">
        <v>34</v>
      </c>
      <c r="B663" s="447" t="s">
        <v>2014</v>
      </c>
      <c r="C663" s="448"/>
      <c r="D663" s="449"/>
      <c r="E663" s="450" t="s">
        <v>134</v>
      </c>
      <c r="F663" s="231">
        <v>85</v>
      </c>
      <c r="H663" s="414" t="s">
        <v>3325</v>
      </c>
      <c r="I663" s="260"/>
      <c r="J663" s="61"/>
      <c r="K663" s="61"/>
      <c r="L663" s="105"/>
      <c r="M663" s="61"/>
      <c r="O663" s="61"/>
    </row>
    <row r="664" spans="1:15" ht="18.75" customHeight="1">
      <c r="A664" s="366" t="s">
        <v>36</v>
      </c>
      <c r="B664" s="447" t="s">
        <v>2176</v>
      </c>
      <c r="C664" s="448"/>
      <c r="D664" s="449"/>
      <c r="E664" s="450" t="s">
        <v>140</v>
      </c>
      <c r="F664" s="231">
        <v>85</v>
      </c>
      <c r="H664" s="9" t="s">
        <v>3326</v>
      </c>
      <c r="I664" s="260"/>
      <c r="J664" s="61"/>
      <c r="K664" s="61"/>
      <c r="L664" s="105"/>
      <c r="M664" s="61"/>
      <c r="O664" s="61"/>
    </row>
    <row r="665" spans="1:15" ht="18.75" customHeight="1">
      <c r="A665" s="366" t="s">
        <v>38</v>
      </c>
      <c r="B665" s="447" t="s">
        <v>1649</v>
      </c>
      <c r="C665" s="453"/>
      <c r="D665" s="453"/>
      <c r="E665" s="1" t="s">
        <v>131</v>
      </c>
      <c r="F665" s="231">
        <v>82</v>
      </c>
      <c r="H665" s="413" t="s">
        <v>3327</v>
      </c>
      <c r="I665" s="260"/>
      <c r="J665" s="61"/>
      <c r="K665" s="61"/>
      <c r="L665" s="105"/>
      <c r="M665" s="61"/>
      <c r="O665" s="61"/>
    </row>
    <row r="666" spans="1:15" ht="18.75" customHeight="1">
      <c r="A666" s="366" t="s">
        <v>145</v>
      </c>
      <c r="B666" s="447" t="s">
        <v>919</v>
      </c>
      <c r="C666" s="451"/>
      <c r="D666" s="451"/>
      <c r="E666" s="287" t="s">
        <v>130</v>
      </c>
      <c r="F666" s="231">
        <v>79</v>
      </c>
      <c r="H666" s="9" t="s">
        <v>3328</v>
      </c>
      <c r="I666" s="260"/>
      <c r="J666" s="61"/>
      <c r="K666" s="61"/>
      <c r="L666" s="105"/>
      <c r="M666" s="61"/>
      <c r="O666" s="61"/>
    </row>
    <row r="667" spans="1:15" ht="18.75" customHeight="1">
      <c r="A667" s="366" t="s">
        <v>146</v>
      </c>
      <c r="B667" s="447" t="s">
        <v>944</v>
      </c>
      <c r="C667" s="449"/>
      <c r="D667" s="449"/>
      <c r="E667" s="450" t="s">
        <v>136</v>
      </c>
      <c r="F667" s="231">
        <v>77</v>
      </c>
      <c r="H667" s="9" t="s">
        <v>3329</v>
      </c>
      <c r="I667" s="260"/>
      <c r="J667" s="61"/>
      <c r="K667" s="61"/>
      <c r="L667" s="105"/>
      <c r="M667" s="61"/>
      <c r="O667" s="61"/>
    </row>
    <row r="668" spans="1:15" ht="18.75" customHeight="1">
      <c r="A668" s="371" t="s">
        <v>147</v>
      </c>
      <c r="B668" s="447" t="s">
        <v>3315</v>
      </c>
      <c r="C668" s="452"/>
      <c r="D668" s="451"/>
      <c r="E668" s="450" t="s">
        <v>140</v>
      </c>
      <c r="F668" s="231">
        <v>76</v>
      </c>
      <c r="H668" s="9" t="s">
        <v>3330</v>
      </c>
      <c r="I668" s="260"/>
      <c r="J668" s="61"/>
      <c r="K668" s="61"/>
      <c r="L668" s="105"/>
      <c r="M668" s="61"/>
      <c r="O668" s="61"/>
    </row>
    <row r="669" spans="1:15" ht="18.75" customHeight="1">
      <c r="A669" s="366" t="s">
        <v>150</v>
      </c>
      <c r="B669" s="447" t="s">
        <v>683</v>
      </c>
      <c r="C669" s="452"/>
      <c r="D669" s="452"/>
      <c r="E669" s="450" t="s">
        <v>133</v>
      </c>
      <c r="F669" s="231">
        <v>73</v>
      </c>
      <c r="H669" s="413" t="s">
        <v>3331</v>
      </c>
      <c r="I669" s="260"/>
      <c r="J669" s="61"/>
      <c r="K669" s="61"/>
      <c r="L669" s="105"/>
      <c r="M669" s="61"/>
      <c r="O669" s="61"/>
    </row>
    <row r="670" spans="1:15" ht="18.75" customHeight="1">
      <c r="A670" s="366" t="s">
        <v>156</v>
      </c>
      <c r="B670" s="447" t="s">
        <v>914</v>
      </c>
      <c r="C670" s="451"/>
      <c r="D670" s="451"/>
      <c r="E670" s="450" t="s">
        <v>129</v>
      </c>
      <c r="F670" s="231">
        <v>72</v>
      </c>
      <c r="H670" s="413" t="s">
        <v>3332</v>
      </c>
      <c r="I670" s="260"/>
      <c r="J670" s="61"/>
      <c r="K670" s="61"/>
      <c r="L670" s="105"/>
      <c r="M670" s="61"/>
      <c r="O670" s="61"/>
    </row>
    <row r="671" spans="1:15" ht="18.75" customHeight="1">
      <c r="A671" s="366" t="s">
        <v>158</v>
      </c>
      <c r="B671" s="447" t="s">
        <v>1660</v>
      </c>
      <c r="C671" s="449"/>
      <c r="D671" s="449"/>
      <c r="E671" s="450" t="s">
        <v>135</v>
      </c>
      <c r="F671" s="231">
        <v>71</v>
      </c>
      <c r="H671" s="9" t="s">
        <v>3333</v>
      </c>
      <c r="I671" s="260"/>
      <c r="J671" s="61"/>
      <c r="K671" s="61"/>
      <c r="L671" s="105"/>
      <c r="M671" s="61"/>
      <c r="O671" s="61"/>
    </row>
    <row r="672" spans="1:15" ht="18.75" customHeight="1">
      <c r="A672" s="366" t="s">
        <v>159</v>
      </c>
      <c r="B672" s="447" t="s">
        <v>532</v>
      </c>
      <c r="C672" s="453"/>
      <c r="D672" s="453"/>
      <c r="E672" s="450" t="s">
        <v>140</v>
      </c>
      <c r="F672" s="231">
        <v>69</v>
      </c>
      <c r="H672" s="9" t="s">
        <v>3334</v>
      </c>
      <c r="I672" s="260"/>
      <c r="J672" s="61"/>
      <c r="K672" s="61"/>
      <c r="L672" s="105"/>
      <c r="M672" s="61"/>
      <c r="O672" s="61"/>
    </row>
    <row r="673" spans="1:18" ht="18.75" customHeight="1">
      <c r="A673" s="366" t="s">
        <v>160</v>
      </c>
      <c r="B673" s="447" t="s">
        <v>1637</v>
      </c>
      <c r="C673" s="449"/>
      <c r="D673" s="449"/>
      <c r="E673" s="450" t="s">
        <v>136</v>
      </c>
      <c r="F673" s="231">
        <v>67</v>
      </c>
      <c r="H673" s="9" t="s">
        <v>3335</v>
      </c>
      <c r="I673" s="260"/>
      <c r="J673" s="61"/>
      <c r="K673" s="61"/>
      <c r="L673" s="105"/>
      <c r="M673" s="61"/>
      <c r="O673" s="61"/>
    </row>
    <row r="674" spans="1:18" ht="18.75" customHeight="1">
      <c r="A674" s="366" t="s">
        <v>162</v>
      </c>
      <c r="B674" s="447" t="s">
        <v>906</v>
      </c>
      <c r="C674" s="448"/>
      <c r="D674" s="449"/>
      <c r="E674" s="450" t="s">
        <v>133</v>
      </c>
      <c r="F674" s="231">
        <v>67</v>
      </c>
      <c r="H674" s="9" t="s">
        <v>3336</v>
      </c>
      <c r="I674" s="260"/>
      <c r="J674" s="61"/>
      <c r="K674" s="61"/>
      <c r="L674" s="105"/>
      <c r="M674" s="61"/>
      <c r="O674" s="61"/>
    </row>
    <row r="675" spans="1:18" ht="18.75" customHeight="1">
      <c r="A675" s="371" t="s">
        <v>273</v>
      </c>
      <c r="B675" s="447" t="s">
        <v>809</v>
      </c>
      <c r="C675" s="448"/>
      <c r="D675" s="449"/>
      <c r="E675" s="450" t="s">
        <v>138</v>
      </c>
      <c r="F675" s="231">
        <v>66</v>
      </c>
      <c r="H675" s="414" t="s">
        <v>3337</v>
      </c>
      <c r="I675" s="260"/>
      <c r="J675" s="61"/>
      <c r="K675" s="61"/>
      <c r="L675" s="105"/>
      <c r="M675" s="61"/>
      <c r="O675" s="61"/>
    </row>
    <row r="676" spans="1:18" ht="18.75" customHeight="1">
      <c r="A676" s="371" t="s">
        <v>274</v>
      </c>
      <c r="B676" s="447" t="s">
        <v>1627</v>
      </c>
      <c r="C676" s="448"/>
      <c r="D676" s="449"/>
      <c r="E676" s="450" t="s">
        <v>138</v>
      </c>
      <c r="F676" s="231">
        <v>66</v>
      </c>
      <c r="H676" s="414" t="s">
        <v>3338</v>
      </c>
      <c r="I676" s="260"/>
      <c r="J676" s="61"/>
      <c r="K676" s="61"/>
      <c r="L676" s="105"/>
      <c r="M676" s="61"/>
      <c r="O676" s="61"/>
    </row>
    <row r="677" spans="1:18" ht="18.75" customHeight="1">
      <c r="A677" s="371" t="s">
        <v>275</v>
      </c>
      <c r="B677" s="447" t="s">
        <v>2434</v>
      </c>
      <c r="C677" s="452"/>
      <c r="D677" s="449"/>
      <c r="E677" s="450" t="s">
        <v>137</v>
      </c>
      <c r="F677" s="231">
        <v>62</v>
      </c>
      <c r="H677" s="413" t="s">
        <v>3339</v>
      </c>
      <c r="I677" s="260"/>
      <c r="J677" s="61"/>
      <c r="K677" s="61"/>
      <c r="L677" s="105"/>
      <c r="M677" s="61"/>
      <c r="O677" s="61"/>
    </row>
    <row r="678" spans="1:18" ht="18.75" customHeight="1">
      <c r="A678" s="371" t="s">
        <v>276</v>
      </c>
      <c r="B678" s="447" t="s">
        <v>3052</v>
      </c>
      <c r="C678" s="452"/>
      <c r="D678" s="452"/>
      <c r="E678" s="450" t="s">
        <v>134</v>
      </c>
      <c r="F678" s="231">
        <v>61</v>
      </c>
      <c r="H678" s="9" t="s">
        <v>3340</v>
      </c>
      <c r="I678" s="260"/>
      <c r="J678" s="61"/>
      <c r="K678" s="61"/>
      <c r="L678" s="105"/>
      <c r="M678" s="61"/>
      <c r="O678" s="61"/>
    </row>
    <row r="679" spans="1:18" ht="18.75" customHeight="1">
      <c r="A679" s="371" t="s">
        <v>602</v>
      </c>
      <c r="B679" s="447" t="s">
        <v>1939</v>
      </c>
      <c r="C679" s="449"/>
      <c r="D679" s="449"/>
      <c r="E679" s="450" t="s">
        <v>134</v>
      </c>
      <c r="F679" s="231">
        <v>54</v>
      </c>
      <c r="H679" s="9" t="s">
        <v>3341</v>
      </c>
      <c r="I679" s="260"/>
      <c r="J679" s="61"/>
      <c r="K679" s="61"/>
      <c r="L679" s="105"/>
      <c r="M679" s="61"/>
      <c r="O679" s="61"/>
    </row>
    <row r="680" spans="1:18" ht="18.75" customHeight="1">
      <c r="A680" s="371" t="s">
        <v>603</v>
      </c>
      <c r="B680" s="447" t="s">
        <v>454</v>
      </c>
      <c r="C680" s="451"/>
      <c r="D680" s="451"/>
      <c r="E680" s="450" t="s">
        <v>134</v>
      </c>
      <c r="F680" s="231">
        <v>51</v>
      </c>
      <c r="H680" s="414" t="s">
        <v>3342</v>
      </c>
      <c r="I680" s="260"/>
      <c r="J680" s="61"/>
      <c r="K680" s="61"/>
      <c r="L680" s="105"/>
      <c r="M680" s="61"/>
      <c r="O680" s="61"/>
    </row>
    <row r="681" spans="1:18" ht="18.75" customHeight="1">
      <c r="A681" s="371" t="s">
        <v>604</v>
      </c>
      <c r="B681" s="447" t="s">
        <v>795</v>
      </c>
      <c r="C681" s="453"/>
      <c r="D681" s="453"/>
      <c r="E681" s="450" t="s">
        <v>134</v>
      </c>
      <c r="F681" s="231">
        <v>50</v>
      </c>
      <c r="H681" s="414" t="s">
        <v>3343</v>
      </c>
      <c r="I681" s="260"/>
      <c r="J681" s="61"/>
      <c r="K681" s="61"/>
      <c r="L681" s="105"/>
      <c r="M681" s="61"/>
      <c r="O681" s="61"/>
    </row>
    <row r="682" spans="1:18" ht="18.75" customHeight="1">
      <c r="A682" s="371" t="s">
        <v>606</v>
      </c>
      <c r="B682" s="447" t="s">
        <v>1963</v>
      </c>
      <c r="C682" s="448"/>
      <c r="D682" s="449"/>
      <c r="E682" s="450" t="s">
        <v>140</v>
      </c>
      <c r="F682" s="231">
        <v>50</v>
      </c>
      <c r="H682" s="9" t="s">
        <v>3344</v>
      </c>
      <c r="I682" s="260"/>
      <c r="J682" s="61"/>
      <c r="K682" s="61"/>
      <c r="L682" s="105"/>
      <c r="M682" s="61"/>
      <c r="O682" s="61"/>
    </row>
    <row r="683" spans="1:18" ht="18.75" customHeight="1">
      <c r="A683" s="371" t="s">
        <v>612</v>
      </c>
      <c r="B683" s="232" t="s">
        <v>4643</v>
      </c>
      <c r="E683"/>
      <c r="F683" s="231">
        <v>50</v>
      </c>
      <c r="H683" s="9" t="s">
        <v>3797</v>
      </c>
      <c r="I683" s="260"/>
      <c r="J683" s="61"/>
      <c r="K683" s="61"/>
      <c r="L683" s="105"/>
      <c r="M683" s="61"/>
      <c r="O683" s="61"/>
    </row>
    <row r="684" spans="1:18" ht="18.75" customHeight="1">
      <c r="A684" s="371" t="s">
        <v>614</v>
      </c>
      <c r="B684" s="447" t="s">
        <v>1894</v>
      </c>
      <c r="C684" s="449"/>
      <c r="D684" s="449"/>
      <c r="E684" s="450" t="s">
        <v>137</v>
      </c>
      <c r="F684" s="231">
        <v>46</v>
      </c>
      <c r="H684" s="414" t="s">
        <v>3675</v>
      </c>
      <c r="I684" s="260"/>
      <c r="J684" s="61"/>
      <c r="K684" s="61"/>
      <c r="L684" s="105"/>
      <c r="M684" s="61"/>
      <c r="O684" s="61"/>
    </row>
    <row r="685" spans="1:18" ht="15">
      <c r="A685" s="371"/>
      <c r="B685" s="243"/>
      <c r="C685" s="224"/>
      <c r="D685" s="224"/>
      <c r="E685" s="287"/>
      <c r="F685" s="9"/>
      <c r="G685" s="61"/>
      <c r="H685" s="61"/>
      <c r="I685" s="61"/>
      <c r="J685" s="261"/>
      <c r="K685" s="61"/>
      <c r="O685" s="61"/>
    </row>
    <row r="686" spans="1:18" ht="18">
      <c r="A686" s="371"/>
      <c r="B686" s="243"/>
      <c r="C686" s="224"/>
      <c r="D686" s="231"/>
      <c r="E686" s="287"/>
      <c r="F686" s="9"/>
      <c r="G686" s="61"/>
      <c r="H686" s="61"/>
      <c r="I686" s="61"/>
      <c r="J686" s="261"/>
      <c r="K686" s="61"/>
      <c r="O686" s="61"/>
    </row>
    <row r="687" spans="1:18" ht="15">
      <c r="G687" s="61"/>
      <c r="H687" s="61"/>
      <c r="I687" s="61"/>
      <c r="J687" s="261"/>
      <c r="K687" s="61"/>
      <c r="O687" s="61"/>
    </row>
    <row r="688" spans="1:18" s="3" customFormat="1" ht="20.25">
      <c r="A688" s="74" t="s">
        <v>1116</v>
      </c>
      <c r="B688" s="28"/>
      <c r="C688" s="84" t="s">
        <v>599</v>
      </c>
      <c r="F688" s="88"/>
      <c r="G688" s="88"/>
      <c r="O688" s="61"/>
      <c r="R688" s="4"/>
    </row>
    <row r="689" spans="1:20" s="3" customFormat="1" ht="15.75" customHeight="1">
      <c r="A689" s="5"/>
      <c r="B689" s="473" t="s">
        <v>1117</v>
      </c>
      <c r="C689" s="4"/>
      <c r="E689" s="57"/>
      <c r="F689" s="158"/>
      <c r="G689" s="88"/>
    </row>
    <row r="690" spans="1:20" s="61" customFormat="1" ht="15.75" customHeight="1">
      <c r="A690" s="244" t="s">
        <v>0</v>
      </c>
      <c r="B690" s="260" t="s">
        <v>629</v>
      </c>
      <c r="D690" s="65">
        <f>$HO$1204</f>
        <v>2606.7000000000003</v>
      </c>
      <c r="E690" s="244"/>
      <c r="F690" s="381" t="s">
        <v>3766</v>
      </c>
      <c r="G690" s="57"/>
      <c r="H690" s="65"/>
    </row>
    <row r="691" spans="1:20" s="61" customFormat="1" ht="15.75" customHeight="1">
      <c r="A691" s="244" t="s">
        <v>2</v>
      </c>
      <c r="B691" s="260" t="s">
        <v>3742</v>
      </c>
      <c r="D691" s="65">
        <f>$CS$1204</f>
        <v>2525.1</v>
      </c>
      <c r="E691" s="244"/>
      <c r="F691" s="28" t="s">
        <v>3749</v>
      </c>
      <c r="G691" s="57"/>
      <c r="H691" s="65"/>
    </row>
    <row r="692" spans="1:20" s="61" customFormat="1" ht="15.75" customHeight="1">
      <c r="A692" s="244" t="s">
        <v>3</v>
      </c>
      <c r="B692" s="260" t="s">
        <v>3743</v>
      </c>
      <c r="D692" s="65">
        <f>$CA$1204</f>
        <v>2417.9500000000007</v>
      </c>
      <c r="E692" s="244"/>
      <c r="F692" s="28" t="s">
        <v>3750</v>
      </c>
      <c r="G692" s="57"/>
      <c r="H692" s="65"/>
    </row>
    <row r="693" spans="1:20" s="61" customFormat="1" ht="15.75" customHeight="1">
      <c r="A693" s="244" t="s">
        <v>5</v>
      </c>
      <c r="B693" s="260" t="s">
        <v>3744</v>
      </c>
      <c r="D693" s="65">
        <f>$Y$1204</f>
        <v>2226.6</v>
      </c>
      <c r="E693" s="244"/>
      <c r="F693" s="28" t="s">
        <v>3751</v>
      </c>
      <c r="G693" s="57"/>
      <c r="H693" s="65"/>
    </row>
    <row r="694" spans="1:20" s="61" customFormat="1" ht="15.75" customHeight="1">
      <c r="A694" s="244" t="s">
        <v>7</v>
      </c>
      <c r="B694" s="260" t="s">
        <v>141</v>
      </c>
      <c r="D694" s="65">
        <f>$FM$1204</f>
        <v>2192.0000000000009</v>
      </c>
      <c r="E694" s="244"/>
      <c r="F694" s="28"/>
      <c r="G694" s="57"/>
      <c r="H694" s="65"/>
    </row>
    <row r="695" spans="1:20" s="61" customFormat="1" ht="15.75" customHeight="1">
      <c r="A695" s="244" t="s">
        <v>8</v>
      </c>
      <c r="B695" s="553" t="s">
        <v>3745</v>
      </c>
      <c r="C695" s="554"/>
      <c r="D695" s="555">
        <f>$AQ$1204</f>
        <v>2175.5000000000009</v>
      </c>
      <c r="E695" s="244"/>
      <c r="F695" s="28" t="s">
        <v>3777</v>
      </c>
      <c r="G695" s="57"/>
      <c r="H695" s="65"/>
    </row>
    <row r="696" spans="1:20" s="61" customFormat="1" ht="15.75" customHeight="1">
      <c r="A696" s="244" t="s">
        <v>10</v>
      </c>
      <c r="B696" s="260" t="s">
        <v>1272</v>
      </c>
      <c r="D696" s="65">
        <f>$AH$1204</f>
        <v>2110.8999999999996</v>
      </c>
      <c r="E696" s="244"/>
      <c r="F696" s="260"/>
      <c r="G696" s="57"/>
      <c r="H696" s="65"/>
    </row>
    <row r="697" spans="1:20" s="61" customFormat="1" ht="15.75" customHeight="1">
      <c r="A697" s="244" t="s">
        <v>12</v>
      </c>
      <c r="B697" s="260" t="s">
        <v>3747</v>
      </c>
      <c r="D697" s="65">
        <f>$CJ$1204</f>
        <v>2109.2000000000003</v>
      </c>
      <c r="E697" s="244"/>
      <c r="F697" s="260"/>
      <c r="G697" s="57"/>
      <c r="H697" s="65"/>
    </row>
    <row r="698" spans="1:20" s="61" customFormat="1" ht="15.75" customHeight="1">
      <c r="A698" s="244" t="s">
        <v>14</v>
      </c>
      <c r="B698" s="260" t="s">
        <v>1587</v>
      </c>
      <c r="D698" s="65">
        <f>$DK$1204</f>
        <v>2095.1999999999998</v>
      </c>
      <c r="E698" s="244"/>
      <c r="F698" s="260"/>
      <c r="G698" s="57"/>
      <c r="H698" s="65"/>
    </row>
    <row r="699" spans="1:20" s="61" customFormat="1" ht="15.75" customHeight="1">
      <c r="A699" s="244" t="s">
        <v>16</v>
      </c>
      <c r="B699" s="260" t="s">
        <v>645</v>
      </c>
      <c r="D699" s="65">
        <f>$AZ$1204</f>
        <v>2073.1</v>
      </c>
      <c r="E699" s="244"/>
      <c r="F699" s="260"/>
      <c r="G699" s="57"/>
      <c r="H699" s="65"/>
    </row>
    <row r="700" spans="1:20" s="61" customFormat="1" ht="15.75" customHeight="1">
      <c r="A700" s="244" t="s">
        <v>18</v>
      </c>
      <c r="B700" s="260" t="s">
        <v>3746</v>
      </c>
      <c r="D700" s="65">
        <f>$EL$1204</f>
        <v>2048.2000000000003</v>
      </c>
      <c r="E700" s="244"/>
      <c r="F700" s="462"/>
      <c r="G700" s="57"/>
      <c r="H700" s="65"/>
    </row>
    <row r="701" spans="1:20" s="61" customFormat="1" ht="15.75" customHeight="1">
      <c r="A701" s="244" t="s">
        <v>20</v>
      </c>
      <c r="B701" s="260" t="s">
        <v>154</v>
      </c>
      <c r="D701" s="65">
        <f>$BI$1204</f>
        <v>2020.1999999999996</v>
      </c>
      <c r="E701" s="244"/>
      <c r="F701" s="260"/>
      <c r="G701" s="57"/>
      <c r="H701" s="65"/>
    </row>
    <row r="702" spans="1:20" s="61" customFormat="1" ht="15.75" customHeight="1">
      <c r="A702" s="244" t="s">
        <v>22</v>
      </c>
      <c r="B702" s="260" t="s">
        <v>1286</v>
      </c>
      <c r="D702" s="65">
        <f>$G$1204</f>
        <v>1959.4999999999998</v>
      </c>
      <c r="E702" s="244"/>
      <c r="F702" s="260"/>
      <c r="G702" s="57"/>
      <c r="H702" s="65"/>
      <c r="Q702" s="244"/>
      <c r="R702" s="260"/>
      <c r="T702" s="65"/>
    </row>
    <row r="703" spans="1:20" s="61" customFormat="1" ht="15.75" customHeight="1">
      <c r="A703" s="244" t="s">
        <v>24</v>
      </c>
      <c r="B703" s="475" t="s">
        <v>665</v>
      </c>
      <c r="C703" s="467"/>
      <c r="D703" s="250">
        <f>$P$1204</f>
        <v>1863.2999999999997</v>
      </c>
      <c r="E703" s="244"/>
      <c r="F703" s="260"/>
      <c r="G703" s="57"/>
      <c r="H703" s="65"/>
      <c r="Q703" s="244"/>
      <c r="R703" s="260"/>
      <c r="T703" s="65"/>
    </row>
    <row r="704" spans="1:20" s="61" customFormat="1" ht="15.75" customHeight="1">
      <c r="A704" s="244" t="s">
        <v>26</v>
      </c>
      <c r="B704" s="476" t="s">
        <v>613</v>
      </c>
      <c r="C704" s="472"/>
      <c r="D704" s="468">
        <f>$BR$1204</f>
        <v>1817.7999999999995</v>
      </c>
      <c r="E704" s="244"/>
      <c r="F704" s="462"/>
      <c r="G704" s="57"/>
      <c r="H704" s="65"/>
      <c r="Q704" s="228"/>
      <c r="R704" s="260"/>
      <c r="T704" s="65"/>
    </row>
    <row r="705" spans="1:20" s="61" customFormat="1" ht="15.75" customHeight="1">
      <c r="A705" s="244" t="s">
        <v>28</v>
      </c>
      <c r="B705" s="553" t="s">
        <v>615</v>
      </c>
      <c r="C705" s="554"/>
      <c r="D705" s="555">
        <f>$GE$1204</f>
        <v>1733.6999999999998</v>
      </c>
      <c r="E705" s="244"/>
      <c r="F705" s="260"/>
      <c r="G705" s="57"/>
      <c r="H705" s="65"/>
      <c r="Q705" s="228"/>
      <c r="R705" s="105"/>
      <c r="T705" s="65"/>
    </row>
    <row r="706" spans="1:20" s="61" customFormat="1" ht="15.75" customHeight="1">
      <c r="A706" s="244" t="s">
        <v>30</v>
      </c>
      <c r="B706" s="260" t="s">
        <v>1581</v>
      </c>
      <c r="D706" s="65">
        <f>$DB$1204</f>
        <v>1633.7</v>
      </c>
      <c r="E706" s="244"/>
      <c r="F706" s="260"/>
      <c r="G706" s="57"/>
      <c r="H706" s="65"/>
      <c r="Q706" s="228"/>
      <c r="R706" s="260"/>
      <c r="S706" s="3"/>
      <c r="T706" s="65"/>
    </row>
    <row r="707" spans="1:20" s="61" customFormat="1" ht="15.75" customHeight="1">
      <c r="A707" s="244" t="s">
        <v>32</v>
      </c>
      <c r="B707" s="260" t="s">
        <v>33</v>
      </c>
      <c r="C707" s="242"/>
      <c r="D707" s="465">
        <f>$EC$1204</f>
        <v>1523.9</v>
      </c>
      <c r="E707" s="244"/>
      <c r="F707" s="260"/>
      <c r="G707" s="57"/>
      <c r="H707" s="65"/>
      <c r="Q707" s="228"/>
      <c r="R707" s="260"/>
      <c r="T707" s="65"/>
    </row>
    <row r="708" spans="1:20" s="3" customFormat="1" ht="15.75" customHeight="1">
      <c r="A708" s="5"/>
      <c r="B708" s="470"/>
      <c r="C708" s="471"/>
      <c r="D708" s="472"/>
      <c r="E708" s="5"/>
      <c r="F708" s="88"/>
      <c r="G708" s="88"/>
      <c r="H708" s="9"/>
      <c r="I708" s="5"/>
      <c r="L708" s="9"/>
      <c r="Q708" s="228"/>
      <c r="R708" s="260"/>
      <c r="S708" s="61"/>
      <c r="T708" s="65"/>
    </row>
    <row r="709" spans="1:20" s="3" customFormat="1" ht="15.75" customHeight="1">
      <c r="B709" s="15"/>
      <c r="C709" s="4"/>
      <c r="D709" s="61"/>
      <c r="E709" s="5"/>
      <c r="F709" s="15"/>
      <c r="G709" s="88"/>
      <c r="H709" s="9"/>
      <c r="I709" s="5"/>
      <c r="J709" s="15"/>
      <c r="L709" s="9"/>
      <c r="Q709" s="228"/>
      <c r="R709" s="105"/>
      <c r="S709" s="61"/>
      <c r="T709" s="65"/>
    </row>
    <row r="710" spans="1:20" s="61" customFormat="1" ht="15.75" customHeight="1">
      <c r="A710" s="57"/>
      <c r="B710" s="473" t="s">
        <v>1119</v>
      </c>
      <c r="C710" s="88"/>
      <c r="D710" s="3"/>
      <c r="E710" s="366"/>
      <c r="F710" s="105"/>
      <c r="G710" s="57"/>
      <c r="H710" s="65"/>
      <c r="I710" s="366"/>
      <c r="J710" s="105"/>
      <c r="K710" s="34"/>
      <c r="L710" s="72"/>
      <c r="Q710" s="228"/>
      <c r="R710" s="260"/>
      <c r="T710" s="65"/>
    </row>
    <row r="711" spans="1:20" s="61" customFormat="1" ht="15.75" customHeight="1">
      <c r="A711" s="57"/>
      <c r="B711" s="474" t="s">
        <v>3737</v>
      </c>
      <c r="C711" s="88"/>
      <c r="D711" s="3"/>
      <c r="E711" s="366"/>
      <c r="F711" s="474" t="s">
        <v>3738</v>
      </c>
      <c r="G711" s="57"/>
      <c r="H711" s="65"/>
      <c r="I711" s="366"/>
      <c r="J711" s="105"/>
      <c r="K711" s="34"/>
      <c r="L711" s="72"/>
      <c r="Q711" s="228"/>
      <c r="R711" s="260"/>
      <c r="T711" s="65"/>
    </row>
    <row r="712" spans="1:20" s="61" customFormat="1" ht="15.75" customHeight="1">
      <c r="A712" s="244" t="s">
        <v>0</v>
      </c>
      <c r="B712" s="558" t="s">
        <v>2090</v>
      </c>
      <c r="C712" s="556"/>
      <c r="D712" s="555">
        <f>$RG$1204</f>
        <v>2198.1</v>
      </c>
      <c r="E712" s="244" t="s">
        <v>0</v>
      </c>
      <c r="F712" s="260" t="s">
        <v>143</v>
      </c>
      <c r="G712" s="57"/>
      <c r="H712" s="65">
        <f>$IP$1204</f>
        <v>2337.9999999999995</v>
      </c>
      <c r="I712" s="366"/>
      <c r="J712" s="381" t="s">
        <v>3767</v>
      </c>
      <c r="K712" s="105"/>
      <c r="L712" s="236"/>
      <c r="Q712" s="228"/>
      <c r="R712" s="105"/>
      <c r="T712" s="65"/>
    </row>
    <row r="713" spans="1:20" s="61" customFormat="1" ht="15.75" customHeight="1">
      <c r="A713" s="244" t="s">
        <v>2</v>
      </c>
      <c r="B713" s="477" t="s">
        <v>17</v>
      </c>
      <c r="C713" s="478"/>
      <c r="D713" s="465">
        <f>$FV$1204</f>
        <v>2164.9999999999995</v>
      </c>
      <c r="E713" s="244" t="s">
        <v>2</v>
      </c>
      <c r="F713" s="464" t="s">
        <v>2076</v>
      </c>
      <c r="G713" s="478"/>
      <c r="H713" s="465">
        <f>$PW$1204</f>
        <v>2152.6999999999998</v>
      </c>
      <c r="I713" s="366"/>
      <c r="J713" s="28" t="s">
        <v>3753</v>
      </c>
      <c r="K713" s="105"/>
      <c r="L713" s="236"/>
      <c r="Q713" s="228"/>
      <c r="R713" s="260"/>
      <c r="S713" s="3"/>
      <c r="T713" s="65"/>
    </row>
    <row r="714" spans="1:20" s="61" customFormat="1" ht="15.75" customHeight="1">
      <c r="A714" s="244" t="s">
        <v>3</v>
      </c>
      <c r="B714" s="260" t="s">
        <v>616</v>
      </c>
      <c r="C714" s="57"/>
      <c r="D714" s="65">
        <f>$HF$1204</f>
        <v>2051.3999999999996</v>
      </c>
      <c r="E714" s="244" t="s">
        <v>3</v>
      </c>
      <c r="F714" s="462" t="s">
        <v>161</v>
      </c>
      <c r="G714" s="556"/>
      <c r="H714" s="555">
        <f>$LS$1204</f>
        <v>2130.8000000000006</v>
      </c>
      <c r="I714" s="366"/>
      <c r="J714" s="28" t="s">
        <v>3754</v>
      </c>
      <c r="K714" s="105"/>
      <c r="L714" s="236"/>
      <c r="Q714" s="228"/>
      <c r="R714" s="462"/>
      <c r="T714" s="65"/>
    </row>
    <row r="715" spans="1:20" s="61" customFormat="1" ht="15.75" customHeight="1">
      <c r="A715" s="244" t="s">
        <v>5</v>
      </c>
      <c r="B715" s="260" t="s">
        <v>1277</v>
      </c>
      <c r="C715" s="57"/>
      <c r="D715" s="65">
        <f>$KI$1204</f>
        <v>1901.3999999999999</v>
      </c>
      <c r="E715" s="244" t="s">
        <v>5</v>
      </c>
      <c r="F715" s="260" t="s">
        <v>644</v>
      </c>
      <c r="G715" s="57"/>
      <c r="H715" s="65">
        <f>$JZ$1204</f>
        <v>2040.6000000000001</v>
      </c>
      <c r="I715" s="366"/>
      <c r="J715" s="28" t="s">
        <v>3755</v>
      </c>
      <c r="K715" s="105"/>
      <c r="L715" s="236"/>
      <c r="Q715" s="228"/>
      <c r="R715" s="260"/>
      <c r="T715" s="65"/>
    </row>
    <row r="716" spans="1:20" s="61" customFormat="1" ht="15.75" customHeight="1">
      <c r="A716" s="244" t="s">
        <v>7</v>
      </c>
      <c r="B716" s="260" t="s">
        <v>1579</v>
      </c>
      <c r="C716" s="57"/>
      <c r="D716" s="65">
        <f>$GN$1204</f>
        <v>1885.9000000000003</v>
      </c>
      <c r="E716" s="244" t="s">
        <v>7</v>
      </c>
      <c r="F716" s="260" t="s">
        <v>3752</v>
      </c>
      <c r="G716" s="57"/>
      <c r="H716" s="65">
        <f>$LJ$1204</f>
        <v>1920.8999999999999</v>
      </c>
      <c r="I716" s="366"/>
      <c r="J716" s="28" t="s">
        <v>3756</v>
      </c>
      <c r="K716" s="105"/>
      <c r="L716" s="236"/>
      <c r="Q716" s="228"/>
      <c r="R716" s="105"/>
      <c r="T716" s="65"/>
    </row>
    <row r="717" spans="1:20" s="61" customFormat="1" ht="15.75" customHeight="1">
      <c r="A717" s="244" t="s">
        <v>8</v>
      </c>
      <c r="B717" s="260" t="s">
        <v>649</v>
      </c>
      <c r="C717" s="57"/>
      <c r="D717" s="65">
        <f>$EU$1204</f>
        <v>1859.5500000000002</v>
      </c>
      <c r="E717" s="244" t="s">
        <v>8</v>
      </c>
      <c r="F717" s="260" t="s">
        <v>2171</v>
      </c>
      <c r="G717" s="57"/>
      <c r="H717" s="65">
        <f>$IY$1204</f>
        <v>1833.3</v>
      </c>
      <c r="I717" s="366"/>
      <c r="J717" s="28"/>
      <c r="K717" s="105"/>
      <c r="L717" s="236"/>
      <c r="Q717" s="228"/>
      <c r="R717" s="260"/>
      <c r="T717" s="65"/>
    </row>
    <row r="718" spans="1:20" s="61" customFormat="1" ht="15.75" customHeight="1">
      <c r="A718" s="244" t="s">
        <v>10</v>
      </c>
      <c r="B718" s="462" t="s">
        <v>152</v>
      </c>
      <c r="C718" s="57"/>
      <c r="D718" s="65">
        <f>$SZ$1204</f>
        <v>1835.6000000000006</v>
      </c>
      <c r="E718" s="244" t="s">
        <v>10</v>
      </c>
      <c r="F718" s="260" t="s">
        <v>600</v>
      </c>
      <c r="G718" s="57"/>
      <c r="H718" s="65">
        <f>$HX$1204</f>
        <v>1828.1999999999998</v>
      </c>
      <c r="I718" s="366"/>
      <c r="J718" s="28" t="s">
        <v>3757</v>
      </c>
      <c r="K718" s="105"/>
      <c r="L718" s="236"/>
      <c r="Q718" s="228"/>
      <c r="R718" s="105"/>
      <c r="T718" s="65"/>
    </row>
    <row r="719" spans="1:20" s="61" customFormat="1" ht="15.75" customHeight="1">
      <c r="A719" s="244" t="s">
        <v>12</v>
      </c>
      <c r="B719" s="260" t="s">
        <v>37</v>
      </c>
      <c r="C719" s="57"/>
      <c r="D719" s="65">
        <f>$FD$1204</f>
        <v>1827.6000000000004</v>
      </c>
      <c r="E719" s="244" t="s">
        <v>12</v>
      </c>
      <c r="F719" s="553" t="s">
        <v>1278</v>
      </c>
      <c r="G719" s="556"/>
      <c r="H719" s="555">
        <f>$JH$1204</f>
        <v>1460.4499999999998</v>
      </c>
      <c r="I719" s="366"/>
      <c r="J719" s="28" t="s">
        <v>3758</v>
      </c>
      <c r="K719" s="105"/>
      <c r="L719" s="236"/>
      <c r="Q719" s="228"/>
      <c r="R719" s="105"/>
      <c r="S719" s="3"/>
      <c r="T719" s="65"/>
    </row>
    <row r="720" spans="1:20" s="61" customFormat="1" ht="15.75" customHeight="1">
      <c r="A720" s="244" t="s">
        <v>14</v>
      </c>
      <c r="B720" s="479" t="s">
        <v>2094</v>
      </c>
      <c r="C720" s="463"/>
      <c r="D720" s="250">
        <f>$JQ$1204</f>
        <v>1767.4</v>
      </c>
      <c r="E720" s="244" t="s">
        <v>14</v>
      </c>
      <c r="F720" s="572" t="s">
        <v>1279</v>
      </c>
      <c r="G720" s="463"/>
      <c r="H720" s="250">
        <f>$GW$1204</f>
        <v>1452.1</v>
      </c>
      <c r="I720" s="366"/>
      <c r="J720" s="28" t="s">
        <v>3759</v>
      </c>
      <c r="K720" s="105"/>
      <c r="L720" s="236"/>
      <c r="Q720" s="228"/>
      <c r="R720" s="260"/>
      <c r="T720" s="65"/>
    </row>
    <row r="721" spans="1:20" s="61" customFormat="1" ht="15.75" customHeight="1">
      <c r="A721" s="244" t="s">
        <v>16</v>
      </c>
      <c r="B721" s="462" t="s">
        <v>2083</v>
      </c>
      <c r="C721" s="57"/>
      <c r="D721" s="65">
        <f>$OV$1204</f>
        <v>1427.4</v>
      </c>
      <c r="E721" s="244" t="s">
        <v>16</v>
      </c>
      <c r="F721" s="260" t="s">
        <v>631</v>
      </c>
      <c r="G721" s="57"/>
      <c r="H721" s="65">
        <f>$MB$1204</f>
        <v>1425.8999999999996</v>
      </c>
      <c r="I721" s="366"/>
      <c r="J721" s="28"/>
      <c r="K721" s="105"/>
      <c r="L721" s="236"/>
      <c r="Q721" s="228"/>
      <c r="R721" s="260"/>
      <c r="T721" s="65"/>
    </row>
    <row r="722" spans="1:20" s="61" customFormat="1" ht="15.75" customHeight="1">
      <c r="A722" s="244" t="s">
        <v>18</v>
      </c>
      <c r="B722" s="260" t="s">
        <v>661</v>
      </c>
      <c r="C722" s="57"/>
      <c r="D722" s="65">
        <f>$SH$1204</f>
        <v>1190.5999999999997</v>
      </c>
      <c r="E722" s="244" t="s">
        <v>18</v>
      </c>
      <c r="F722" s="462" t="s">
        <v>1284</v>
      </c>
      <c r="G722" s="57"/>
      <c r="H722" s="65">
        <f>$KR$1204</f>
        <v>1165.2000000000003</v>
      </c>
      <c r="I722" s="366"/>
      <c r="J722" s="28" t="s">
        <v>3760</v>
      </c>
      <c r="K722" s="105"/>
      <c r="L722" s="236"/>
      <c r="Q722" s="228"/>
      <c r="R722" s="105"/>
      <c r="T722" s="65"/>
    </row>
    <row r="723" spans="1:20" s="61" customFormat="1" ht="15.75" customHeight="1">
      <c r="A723" s="244" t="s">
        <v>20</v>
      </c>
      <c r="B723" s="477" t="s">
        <v>3140</v>
      </c>
      <c r="C723" s="478"/>
      <c r="D723" s="465">
        <v>0</v>
      </c>
      <c r="E723" s="244" t="s">
        <v>20</v>
      </c>
      <c r="F723" s="477" t="s">
        <v>1593</v>
      </c>
      <c r="G723" s="478"/>
      <c r="H723" s="465">
        <f>$LA$1204</f>
        <v>860.19999999999993</v>
      </c>
      <c r="I723" s="366"/>
      <c r="J723" s="28" t="s">
        <v>3761</v>
      </c>
      <c r="K723" s="105"/>
      <c r="L723" s="236"/>
      <c r="Q723" s="228"/>
      <c r="R723" s="260"/>
      <c r="T723" s="65"/>
    </row>
    <row r="724" spans="1:20" s="61" customFormat="1" ht="15.75" customHeight="1">
      <c r="A724" s="244"/>
      <c r="B724" s="105"/>
      <c r="C724" s="105"/>
      <c r="D724" s="461"/>
      <c r="E724" s="366"/>
      <c r="F724" s="372"/>
      <c r="G724" s="57"/>
      <c r="H724" s="65"/>
      <c r="I724" s="366"/>
      <c r="J724" s="105"/>
      <c r="K724" s="105"/>
      <c r="L724" s="236"/>
      <c r="Q724" s="228"/>
      <c r="R724" s="261"/>
      <c r="T724" s="65"/>
    </row>
    <row r="725" spans="1:20" s="61" customFormat="1" ht="15.75" customHeight="1">
      <c r="A725" s="244"/>
      <c r="B725" s="105"/>
      <c r="C725" s="105"/>
      <c r="D725" s="461"/>
      <c r="E725" s="366"/>
      <c r="F725" s="372"/>
      <c r="G725" s="57"/>
      <c r="H725" s="65"/>
      <c r="I725" s="366"/>
      <c r="J725" s="105"/>
      <c r="K725" s="105"/>
      <c r="L725" s="236"/>
      <c r="Q725" s="228"/>
      <c r="R725" s="261"/>
      <c r="T725" s="65"/>
    </row>
    <row r="726" spans="1:20" s="61" customFormat="1" ht="15.75" customHeight="1">
      <c r="A726" s="3"/>
      <c r="B726" s="473" t="s">
        <v>1118</v>
      </c>
      <c r="C726" s="3"/>
      <c r="D726" s="3"/>
      <c r="E726" s="366"/>
      <c r="F726" s="372"/>
      <c r="G726" s="57"/>
      <c r="H726" s="65"/>
      <c r="I726" s="366"/>
      <c r="J726" s="105"/>
      <c r="K726" s="105"/>
      <c r="L726" s="236"/>
      <c r="Q726" s="228"/>
      <c r="R726" s="261"/>
      <c r="T726" s="65"/>
    </row>
    <row r="727" spans="1:20" s="61" customFormat="1" ht="15.75" customHeight="1">
      <c r="A727" s="3"/>
      <c r="B727" s="474" t="s">
        <v>3737</v>
      </c>
      <c r="C727" s="88"/>
      <c r="D727" s="3"/>
      <c r="E727" s="366"/>
      <c r="F727" s="474" t="s">
        <v>3738</v>
      </c>
      <c r="G727" s="57"/>
      <c r="H727" s="65"/>
      <c r="I727" s="366"/>
      <c r="J727" s="474" t="s">
        <v>3739</v>
      </c>
      <c r="K727" s="88"/>
      <c r="L727" s="3"/>
      <c r="M727" s="366"/>
      <c r="Q727" s="228"/>
      <c r="R727" s="261"/>
      <c r="T727" s="65"/>
    </row>
    <row r="728" spans="1:20" s="61" customFormat="1" ht="15.75" customHeight="1">
      <c r="A728" s="244" t="s">
        <v>0</v>
      </c>
      <c r="B728" s="105" t="s">
        <v>2511</v>
      </c>
      <c r="C728" s="57"/>
      <c r="D728" s="65">
        <f>$ADA$1204</f>
        <v>1998.7500000000002</v>
      </c>
      <c r="E728" s="244" t="s">
        <v>0</v>
      </c>
      <c r="F728" s="261" t="s">
        <v>1596</v>
      </c>
      <c r="G728" s="57"/>
      <c r="H728" s="65">
        <f>$OD$1204</f>
        <v>2356.1</v>
      </c>
      <c r="I728" s="244" t="s">
        <v>0</v>
      </c>
      <c r="J728" s="261" t="s">
        <v>1589</v>
      </c>
      <c r="K728" s="57"/>
      <c r="L728" s="65">
        <f>$IG$1204</f>
        <v>2267.5000000000005</v>
      </c>
      <c r="N728" s="381" t="s">
        <v>3768</v>
      </c>
      <c r="Q728" s="228"/>
      <c r="R728" s="105"/>
      <c r="T728" s="65"/>
    </row>
    <row r="729" spans="1:20" s="61" customFormat="1" ht="15.75" customHeight="1">
      <c r="A729" s="244" t="s">
        <v>2</v>
      </c>
      <c r="B729" s="464" t="s">
        <v>2524</v>
      </c>
      <c r="C729" s="478"/>
      <c r="D729" s="465">
        <f>$WL$1204</f>
        <v>1954.1999999999998</v>
      </c>
      <c r="E729" s="244" t="s">
        <v>2</v>
      </c>
      <c r="F729" s="464" t="s">
        <v>2504</v>
      </c>
      <c r="G729" s="478"/>
      <c r="H729" s="465">
        <f>$XD$1204</f>
        <v>2192.6999999999998</v>
      </c>
      <c r="I729" s="244" t="s">
        <v>2</v>
      </c>
      <c r="J729" s="464" t="s">
        <v>2520</v>
      </c>
      <c r="K729" s="478"/>
      <c r="L729" s="465">
        <f>$ADS$1204</f>
        <v>2095.3000000000002</v>
      </c>
      <c r="M729"/>
      <c r="N729" s="28" t="s">
        <v>3753</v>
      </c>
      <c r="O729" s="1"/>
      <c r="P729" s="1"/>
      <c r="Q729" s="1"/>
      <c r="R729" s="2"/>
      <c r="S729" s="1"/>
      <c r="T729"/>
    </row>
    <row r="730" spans="1:20" s="61" customFormat="1" ht="15.75" customHeight="1">
      <c r="A730" s="244" t="s">
        <v>3</v>
      </c>
      <c r="B730" s="105" t="s">
        <v>2515</v>
      </c>
      <c r="C730" s="57"/>
      <c r="D730" s="65">
        <f>$VT$1204</f>
        <v>1917.1000000000004</v>
      </c>
      <c r="E730" s="244" t="s">
        <v>3</v>
      </c>
      <c r="F730" s="105" t="s">
        <v>2514</v>
      </c>
      <c r="G730" s="57"/>
      <c r="H730" s="65">
        <f>$ZX$1204</f>
        <v>2144.9</v>
      </c>
      <c r="I730" s="244" t="s">
        <v>3</v>
      </c>
      <c r="J730" s="105" t="s">
        <v>2529</v>
      </c>
      <c r="K730" s="57"/>
      <c r="L730" s="65">
        <f>$AFL$1204</f>
        <v>2033.1000000000004</v>
      </c>
      <c r="M730" s="244"/>
      <c r="N730" s="28" t="s">
        <v>3762</v>
      </c>
      <c r="P730" s="65"/>
      <c r="Q730" s="228"/>
      <c r="R730" s="105"/>
      <c r="T730" s="65"/>
    </row>
    <row r="731" spans="1:20" s="61" customFormat="1" ht="15.75" customHeight="1">
      <c r="A731" s="244" t="s">
        <v>5</v>
      </c>
      <c r="B731" s="105" t="s">
        <v>2521</v>
      </c>
      <c r="C731" s="57"/>
      <c r="D731" s="65">
        <f>$ACR$1204</f>
        <v>1902.3999999999999</v>
      </c>
      <c r="E731" s="244" t="s">
        <v>5</v>
      </c>
      <c r="F731" s="105" t="s">
        <v>2507</v>
      </c>
      <c r="G731" s="57"/>
      <c r="H731" s="65">
        <f>$AAG$1204</f>
        <v>2143.2999999999997</v>
      </c>
      <c r="I731" s="244" t="s">
        <v>5</v>
      </c>
      <c r="J731" s="557" t="s">
        <v>2506</v>
      </c>
      <c r="K731" s="556"/>
      <c r="L731" s="555">
        <f>$ZO$1204</f>
        <v>1929.4</v>
      </c>
      <c r="M731" s="244"/>
      <c r="N731" s="28" t="s">
        <v>3763</v>
      </c>
      <c r="P731" s="65"/>
      <c r="Q731" s="228"/>
      <c r="R731" s="105"/>
      <c r="T731" s="65"/>
    </row>
    <row r="732" spans="1:20" s="61" customFormat="1" ht="15.75" customHeight="1">
      <c r="A732" s="244" t="s">
        <v>7</v>
      </c>
      <c r="B732" s="105" t="s">
        <v>2516</v>
      </c>
      <c r="C732" s="57"/>
      <c r="D732" s="65">
        <f>$ABH$1204</f>
        <v>1879.4</v>
      </c>
      <c r="E732" s="244" t="s">
        <v>7</v>
      </c>
      <c r="F732" s="260" t="s">
        <v>655</v>
      </c>
      <c r="G732" s="57"/>
      <c r="H732" s="65">
        <f>$VB$1204</f>
        <v>1991.7000000000003</v>
      </c>
      <c r="I732" s="244" t="s">
        <v>7</v>
      </c>
      <c r="J732" s="105" t="s">
        <v>2508</v>
      </c>
      <c r="K732" s="57"/>
      <c r="L732" s="65">
        <f>$VK$1204</f>
        <v>1852.0999999999997</v>
      </c>
      <c r="M732" s="244"/>
      <c r="N732" s="28" t="s">
        <v>3756</v>
      </c>
      <c r="P732" s="65"/>
      <c r="Q732" s="228"/>
      <c r="R732" s="105"/>
      <c r="T732" s="65"/>
    </row>
    <row r="733" spans="1:20" s="61" customFormat="1" ht="15.75" customHeight="1">
      <c r="A733" s="244" t="s">
        <v>8</v>
      </c>
      <c r="B733" s="105" t="s">
        <v>2519</v>
      </c>
      <c r="C733" s="57"/>
      <c r="D733" s="65">
        <f>$US$1204</f>
        <v>1861.0999999999995</v>
      </c>
      <c r="E733" s="244" t="s">
        <v>8</v>
      </c>
      <c r="F733" s="261" t="s">
        <v>1666</v>
      </c>
      <c r="G733" s="57"/>
      <c r="H733" s="65">
        <f>$MK$1204</f>
        <v>1949.9999999999995</v>
      </c>
      <c r="I733" s="244" t="s">
        <v>8</v>
      </c>
      <c r="J733" s="557" t="s">
        <v>2509</v>
      </c>
      <c r="K733" s="556"/>
      <c r="L733" s="555">
        <f>$ABZ$1204</f>
        <v>1834.85</v>
      </c>
      <c r="M733" s="244"/>
      <c r="N733" s="28"/>
      <c r="P733" s="65"/>
      <c r="Q733" s="228"/>
      <c r="R733" s="105"/>
      <c r="T733" s="65"/>
    </row>
    <row r="734" spans="1:20" s="61" customFormat="1" ht="15.75" customHeight="1">
      <c r="A734" s="244" t="s">
        <v>10</v>
      </c>
      <c r="B734" s="261" t="s">
        <v>1591</v>
      </c>
      <c r="C734" s="57"/>
      <c r="D734" s="65">
        <f>$DT$1204</f>
        <v>1844.5999999999995</v>
      </c>
      <c r="E734" s="244" t="s">
        <v>10</v>
      </c>
      <c r="F734" s="105" t="s">
        <v>2505</v>
      </c>
      <c r="G734" s="57"/>
      <c r="H734" s="65">
        <f>$ACI$1204</f>
        <v>1933.7</v>
      </c>
      <c r="I734" s="244" t="s">
        <v>10</v>
      </c>
      <c r="J734" s="462" t="s">
        <v>2082</v>
      </c>
      <c r="K734" s="57"/>
      <c r="L734" s="65">
        <f>$QO$1204</f>
        <v>1782.7</v>
      </c>
      <c r="M734" s="244"/>
      <c r="N734" s="28" t="s">
        <v>3757</v>
      </c>
      <c r="P734" s="65"/>
      <c r="Q734" s="228"/>
      <c r="R734" s="105"/>
      <c r="T734" s="65"/>
    </row>
    <row r="735" spans="1:20" s="61" customFormat="1" ht="15.75" customHeight="1">
      <c r="A735" s="244" t="s">
        <v>12</v>
      </c>
      <c r="B735" s="557" t="s">
        <v>2518</v>
      </c>
      <c r="C735" s="556"/>
      <c r="D735" s="555">
        <f>$XV$1204</f>
        <v>1660.6999999999998</v>
      </c>
      <c r="E735" s="244" t="s">
        <v>12</v>
      </c>
      <c r="F735" s="553" t="s">
        <v>1575</v>
      </c>
      <c r="G735" s="556"/>
      <c r="H735" s="555">
        <f>$MT$1204</f>
        <v>1766.9999999999995</v>
      </c>
      <c r="I735" s="244" t="s">
        <v>12</v>
      </c>
      <c r="J735" s="105" t="s">
        <v>2503</v>
      </c>
      <c r="K735" s="57"/>
      <c r="L735" s="65">
        <f>$ADJ$1204</f>
        <v>1736.8000000000002</v>
      </c>
      <c r="M735" s="244"/>
      <c r="N735" s="28" t="s">
        <v>3758</v>
      </c>
      <c r="P735" s="65"/>
      <c r="Q735" s="228"/>
      <c r="R735" s="105"/>
      <c r="T735" s="65"/>
    </row>
    <row r="736" spans="1:20" s="61" customFormat="1" ht="15.75" customHeight="1">
      <c r="A736" s="244" t="s">
        <v>14</v>
      </c>
      <c r="B736" s="469" t="s">
        <v>179</v>
      </c>
      <c r="C736" s="463"/>
      <c r="D736" s="250">
        <f>$NL$1204</f>
        <v>1654.1999999999996</v>
      </c>
      <c r="E736" s="244" t="s">
        <v>14</v>
      </c>
      <c r="F736" s="469" t="s">
        <v>2522</v>
      </c>
      <c r="G736" s="463"/>
      <c r="H736" s="250">
        <f>$XM$1204</f>
        <v>1736.3000000000002</v>
      </c>
      <c r="I736" s="244" t="s">
        <v>14</v>
      </c>
      <c r="J736" s="475" t="s">
        <v>630</v>
      </c>
      <c r="K736" s="463"/>
      <c r="L736" s="250">
        <f>$UA$1204</f>
        <v>1658.0000000000002</v>
      </c>
      <c r="M736" s="244"/>
      <c r="N736" s="28" t="s">
        <v>3759</v>
      </c>
      <c r="P736" s="65"/>
      <c r="Q736" s="228"/>
      <c r="R736" s="105"/>
      <c r="T736" s="65"/>
    </row>
    <row r="737" spans="1:20" s="61" customFormat="1" ht="15.75" customHeight="1">
      <c r="A737" s="244" t="s">
        <v>16</v>
      </c>
      <c r="B737" s="105" t="s">
        <v>648</v>
      </c>
      <c r="C737" s="57"/>
      <c r="D737" s="65">
        <f>$PE$1204</f>
        <v>1573.9000000000003</v>
      </c>
      <c r="E737" s="244" t="s">
        <v>16</v>
      </c>
      <c r="F737" s="462" t="s">
        <v>1280</v>
      </c>
      <c r="G737" s="57"/>
      <c r="H737" s="65">
        <f>$NU$1204</f>
        <v>1701.1000000000001</v>
      </c>
      <c r="I737" s="244" t="s">
        <v>16</v>
      </c>
      <c r="J737" s="557" t="s">
        <v>2097</v>
      </c>
      <c r="K737" s="556"/>
      <c r="L737" s="555">
        <f>$QF$1204</f>
        <v>1614.2999999999997</v>
      </c>
      <c r="M737" s="244"/>
      <c r="N737" s="28"/>
      <c r="P737" s="65"/>
      <c r="Q737" s="228"/>
      <c r="R737" s="105"/>
      <c r="T737" s="65"/>
    </row>
    <row r="738" spans="1:20" s="61" customFormat="1" ht="15.75" customHeight="1">
      <c r="A738" s="244" t="s">
        <v>18</v>
      </c>
      <c r="B738" s="260" t="s">
        <v>620</v>
      </c>
      <c r="C738" s="57"/>
      <c r="D738" s="65">
        <f>$NC$1204</f>
        <v>1431.2</v>
      </c>
      <c r="E738" s="244" t="s">
        <v>18</v>
      </c>
      <c r="F738" s="260" t="s">
        <v>2075</v>
      </c>
      <c r="G738" s="57"/>
      <c r="H738" s="65">
        <f>$RY$1204</f>
        <v>1563.5000000000002</v>
      </c>
      <c r="I738" s="244" t="s">
        <v>18</v>
      </c>
      <c r="J738" s="260" t="s">
        <v>23</v>
      </c>
      <c r="K738" s="57"/>
      <c r="L738" s="65">
        <f>$RP$1204</f>
        <v>1259.6000000000004</v>
      </c>
      <c r="M738" s="244"/>
      <c r="N738" s="28" t="s">
        <v>3764</v>
      </c>
      <c r="P738" s="65"/>
      <c r="Q738" s="228"/>
      <c r="R738" s="105"/>
      <c r="T738" s="65"/>
    </row>
    <row r="739" spans="1:20" s="61" customFormat="1" ht="15.75" customHeight="1">
      <c r="A739" s="244" t="s">
        <v>20</v>
      </c>
      <c r="B739" s="477" t="s">
        <v>3143</v>
      </c>
      <c r="C739" s="478"/>
      <c r="D739" s="465">
        <v>0</v>
      </c>
      <c r="E739" s="244" t="s">
        <v>20</v>
      </c>
      <c r="F739" s="477" t="s">
        <v>3141</v>
      </c>
      <c r="G739" s="478"/>
      <c r="H739" s="465">
        <v>0</v>
      </c>
      <c r="I739" s="244" t="s">
        <v>20</v>
      </c>
      <c r="J739" s="481" t="s">
        <v>637</v>
      </c>
      <c r="K739" s="478"/>
      <c r="L739" s="465">
        <f>$OM$1204</f>
        <v>942.5</v>
      </c>
      <c r="M739" s="244"/>
      <c r="N739" s="28" t="s">
        <v>3765</v>
      </c>
      <c r="P739" s="65"/>
      <c r="Q739" s="228"/>
      <c r="R739" s="105"/>
      <c r="T739" s="65"/>
    </row>
    <row r="740" spans="1:20" s="61" customFormat="1" ht="15.75" customHeight="1">
      <c r="A740" s="244"/>
      <c r="B740" s="105"/>
      <c r="C740" s="105"/>
      <c r="D740" s="461"/>
      <c r="E740" s="366"/>
      <c r="F740" s="372"/>
      <c r="G740" s="57"/>
      <c r="H740" s="65"/>
      <c r="I740" s="366"/>
      <c r="J740" s="105"/>
      <c r="K740" s="105"/>
      <c r="L740" s="236"/>
      <c r="M740" s="244"/>
      <c r="N740" s="462"/>
      <c r="P740" s="65"/>
      <c r="Q740" s="228"/>
      <c r="R740" s="105"/>
      <c r="T740" s="65"/>
    </row>
    <row r="741" spans="1:20" s="61" customFormat="1" ht="15.75" customHeight="1">
      <c r="A741" s="244"/>
      <c r="B741" s="105"/>
      <c r="C741" s="105"/>
      <c r="D741" s="461"/>
      <c r="E741" s="366"/>
      <c r="F741" s="372"/>
      <c r="G741" s="57"/>
      <c r="H741" s="65"/>
      <c r="I741" s="366"/>
      <c r="J741" s="105"/>
      <c r="K741" s="105"/>
      <c r="L741" s="236"/>
      <c r="M741" s="244"/>
      <c r="N741" s="462"/>
      <c r="P741" s="65"/>
      <c r="Q741" s="228"/>
      <c r="R741" s="105"/>
      <c r="T741" s="65"/>
    </row>
    <row r="742" spans="1:20" s="61" customFormat="1" ht="15.75" customHeight="1">
      <c r="A742" s="3"/>
      <c r="B742" s="473" t="s">
        <v>1120</v>
      </c>
      <c r="C742" s="3"/>
      <c r="D742" s="3"/>
      <c r="E742" s="366"/>
      <c r="F742" s="372"/>
      <c r="G742" s="57"/>
      <c r="H742" s="65"/>
      <c r="I742" s="366"/>
      <c r="J742" s="105"/>
      <c r="K742" s="105"/>
      <c r="L742" s="236"/>
      <c r="M742" s="244"/>
      <c r="N742" s="462"/>
      <c r="P742" s="65"/>
      <c r="Q742" s="228"/>
      <c r="R742" s="105"/>
      <c r="T742" s="65"/>
    </row>
    <row r="743" spans="1:20" s="61" customFormat="1" ht="15.75" customHeight="1">
      <c r="A743" s="3"/>
      <c r="B743" s="474" t="s">
        <v>3737</v>
      </c>
      <c r="C743" s="88"/>
      <c r="D743" s="3"/>
      <c r="E743" s="366"/>
      <c r="F743" s="474" t="s">
        <v>3738</v>
      </c>
      <c r="G743" s="57"/>
      <c r="H743" s="65"/>
      <c r="I743" s="366"/>
      <c r="J743" s="474" t="s">
        <v>3739</v>
      </c>
      <c r="K743" s="105"/>
      <c r="L743" s="236"/>
      <c r="M743" s="244"/>
      <c r="N743" s="474" t="s">
        <v>3740</v>
      </c>
      <c r="P743" s="65"/>
      <c r="Q743" s="228"/>
      <c r="R743" s="105"/>
      <c r="T743" s="65"/>
    </row>
    <row r="744" spans="1:20" s="61" customFormat="1" ht="15.75" customHeight="1">
      <c r="A744" s="244" t="s">
        <v>0</v>
      </c>
      <c r="B744" s="105" t="s">
        <v>2512</v>
      </c>
      <c r="D744" s="65">
        <f>$AFU$1204</f>
        <v>2447.9</v>
      </c>
      <c r="E744" s="244" t="s">
        <v>0</v>
      </c>
      <c r="F744" s="105" t="s">
        <v>3149</v>
      </c>
      <c r="G744" s="57"/>
      <c r="H744" s="65">
        <f>$ANT$1204</f>
        <v>2542.2000000000003</v>
      </c>
      <c r="I744" s="244" t="s">
        <v>0</v>
      </c>
      <c r="J744" s="105" t="s">
        <v>2525</v>
      </c>
      <c r="K744" s="105"/>
      <c r="L744" s="65">
        <f>$AET$1204</f>
        <v>2344.7999999999993</v>
      </c>
      <c r="M744" s="244" t="s">
        <v>0</v>
      </c>
      <c r="N744" s="260" t="s">
        <v>3166</v>
      </c>
      <c r="P744" s="65">
        <f>$AIF$1204</f>
        <v>2113.5</v>
      </c>
      <c r="Q744" s="228"/>
      <c r="R744" s="381" t="s">
        <v>3773</v>
      </c>
      <c r="T744" s="65"/>
    </row>
    <row r="745" spans="1:20" s="61" customFormat="1" ht="15.75" customHeight="1">
      <c r="A745" s="244" t="s">
        <v>2</v>
      </c>
      <c r="B745" s="464" t="s">
        <v>2523</v>
      </c>
      <c r="C745" s="242"/>
      <c r="D745" s="465">
        <f>$AGV$1204</f>
        <v>2206.3000000000006</v>
      </c>
      <c r="E745" s="244" t="s">
        <v>2</v>
      </c>
      <c r="F745" s="464" t="s">
        <v>3160</v>
      </c>
      <c r="G745" s="478"/>
      <c r="H745" s="465">
        <f>$AIO$1204</f>
        <v>2206.2000000000003</v>
      </c>
      <c r="I745" s="244" t="s">
        <v>2</v>
      </c>
      <c r="J745" s="480" t="s">
        <v>1584</v>
      </c>
      <c r="K745" s="464"/>
      <c r="L745" s="465">
        <f>$PN$1204</f>
        <v>2104.0000000000005</v>
      </c>
      <c r="M745" s="244" t="s">
        <v>2</v>
      </c>
      <c r="N745" s="477" t="s">
        <v>3158</v>
      </c>
      <c r="O745" s="242"/>
      <c r="P745" s="465">
        <f>$ALR$1204</f>
        <v>2103.8999999999996</v>
      </c>
      <c r="Q745" s="228"/>
      <c r="R745" s="28" t="s">
        <v>3753</v>
      </c>
      <c r="T745" s="65"/>
    </row>
    <row r="746" spans="1:20" s="61" customFormat="1" ht="15.75" customHeight="1">
      <c r="A746" s="244" t="s">
        <v>3</v>
      </c>
      <c r="B746" s="260" t="s">
        <v>3154</v>
      </c>
      <c r="D746" s="65">
        <f>$ANK$1204</f>
        <v>1992.8</v>
      </c>
      <c r="E746" s="244" t="s">
        <v>3</v>
      </c>
      <c r="F746" s="462" t="s">
        <v>1281</v>
      </c>
      <c r="G746" s="57"/>
      <c r="H746" s="65">
        <f>$QX$1204</f>
        <v>2134.1000000000008</v>
      </c>
      <c r="I746" s="244" t="s">
        <v>3</v>
      </c>
      <c r="J746" s="260" t="s">
        <v>3157</v>
      </c>
      <c r="K746" s="105"/>
      <c r="L746" s="65">
        <f>$AJP$1204</f>
        <v>2007.3000000000004</v>
      </c>
      <c r="M746" s="244" t="s">
        <v>3</v>
      </c>
      <c r="N746" s="105" t="s">
        <v>2530</v>
      </c>
      <c r="P746" s="65">
        <f>$AFC$1204</f>
        <v>2046.4999999999998</v>
      </c>
      <c r="Q746" s="228"/>
      <c r="R746" s="28" t="s">
        <v>3769</v>
      </c>
      <c r="T746" s="65"/>
    </row>
    <row r="747" spans="1:20" s="61" customFormat="1" ht="15.75" customHeight="1">
      <c r="A747" s="244" t="s">
        <v>5</v>
      </c>
      <c r="B747" s="260" t="s">
        <v>3172</v>
      </c>
      <c r="C747" s="3"/>
      <c r="D747" s="65">
        <f>$AOL$1204</f>
        <v>1941.75</v>
      </c>
      <c r="E747" s="244" t="s">
        <v>5</v>
      </c>
      <c r="F747" s="105" t="s">
        <v>2526</v>
      </c>
      <c r="G747" s="57"/>
      <c r="H747" s="65">
        <f>$AGM$1204</f>
        <v>2036.9999999999998</v>
      </c>
      <c r="I747" s="244" t="s">
        <v>5</v>
      </c>
      <c r="J747" s="553" t="s">
        <v>3169</v>
      </c>
      <c r="K747" s="557"/>
      <c r="L747" s="555">
        <f>$APM$1204</f>
        <v>1915.9999999999998</v>
      </c>
      <c r="M747" s="244" t="s">
        <v>5</v>
      </c>
      <c r="N747" s="105" t="s">
        <v>2625</v>
      </c>
      <c r="P747" s="65">
        <f>$AEB$1204</f>
        <v>2023.8</v>
      </c>
      <c r="Q747" s="228"/>
      <c r="R747" s="28" t="s">
        <v>3770</v>
      </c>
      <c r="T747" s="65"/>
    </row>
    <row r="748" spans="1:20" s="61" customFormat="1" ht="15.75" customHeight="1">
      <c r="A748" s="244" t="s">
        <v>7</v>
      </c>
      <c r="B748" s="260" t="s">
        <v>3156</v>
      </c>
      <c r="D748" s="65">
        <f>$AKH$1204</f>
        <v>1841.5999999999997</v>
      </c>
      <c r="E748" s="244" t="s">
        <v>7</v>
      </c>
      <c r="F748" s="558" t="s">
        <v>2092</v>
      </c>
      <c r="G748" s="556"/>
      <c r="H748" s="555">
        <f>$SQ$1204</f>
        <v>1920.8999999999996</v>
      </c>
      <c r="I748" s="244" t="s">
        <v>7</v>
      </c>
      <c r="J748" s="260" t="s">
        <v>3181</v>
      </c>
      <c r="K748" s="105"/>
      <c r="L748" s="65">
        <f>$AOC$1204</f>
        <v>1915.5999999999995</v>
      </c>
      <c r="M748" s="244" t="s">
        <v>7</v>
      </c>
      <c r="N748" s="553" t="s">
        <v>3173</v>
      </c>
      <c r="O748" s="554"/>
      <c r="P748" s="555">
        <f>$APD$1204</f>
        <v>1957.1000000000004</v>
      </c>
      <c r="Q748" s="228"/>
      <c r="R748" s="28" t="s">
        <v>3756</v>
      </c>
      <c r="T748" s="65"/>
    </row>
    <row r="749" spans="1:20" s="61" customFormat="1" ht="15.75" customHeight="1">
      <c r="A749" s="244" t="s">
        <v>8</v>
      </c>
      <c r="B749" s="260" t="s">
        <v>3165</v>
      </c>
      <c r="C749" s="105"/>
      <c r="D749" s="65">
        <f>$AOU$1204</f>
        <v>1776.1999999999994</v>
      </c>
      <c r="E749" s="244" t="s">
        <v>8</v>
      </c>
      <c r="F749" s="260" t="s">
        <v>3175</v>
      </c>
      <c r="G749" s="57"/>
      <c r="H749" s="65">
        <f>$AMA$1204</f>
        <v>1910.1999999999998</v>
      </c>
      <c r="I749" s="244" t="s">
        <v>8</v>
      </c>
      <c r="J749" s="557" t="s">
        <v>3164</v>
      </c>
      <c r="K749" s="557"/>
      <c r="L749" s="555">
        <f>$ALI$1204</f>
        <v>1773.7499999999998</v>
      </c>
      <c r="M749" s="244" t="s">
        <v>8</v>
      </c>
      <c r="N749" s="260" t="s">
        <v>3151</v>
      </c>
      <c r="P749" s="65">
        <f>$AIX$1204</f>
        <v>1899.1999999999998</v>
      </c>
      <c r="Q749" s="228"/>
      <c r="R749" s="28"/>
      <c r="T749" s="65"/>
    </row>
    <row r="750" spans="1:20" s="61" customFormat="1" ht="15.75" customHeight="1">
      <c r="A750" s="244" t="s">
        <v>10</v>
      </c>
      <c r="B750" s="105" t="s">
        <v>2078</v>
      </c>
      <c r="D750" s="65">
        <f>$UJ$1204</f>
        <v>1589.6999999999998</v>
      </c>
      <c r="E750" s="244" t="s">
        <v>10</v>
      </c>
      <c r="F750" s="260" t="s">
        <v>2510</v>
      </c>
      <c r="G750" s="57"/>
      <c r="H750" s="65">
        <f>$AHE$1204</f>
        <v>1780.5</v>
      </c>
      <c r="I750" s="244" t="s">
        <v>10</v>
      </c>
      <c r="J750" s="105" t="s">
        <v>3148</v>
      </c>
      <c r="K750" s="105"/>
      <c r="L750" s="65">
        <f>$AKZ$1204</f>
        <v>1757.1000000000001</v>
      </c>
      <c r="M750" s="244" t="s">
        <v>10</v>
      </c>
      <c r="N750" s="553" t="s">
        <v>3163</v>
      </c>
      <c r="O750" s="554"/>
      <c r="P750" s="555">
        <f>$ANB$1204</f>
        <v>1811.6999999999996</v>
      </c>
      <c r="Q750" s="228"/>
      <c r="R750" s="28" t="s">
        <v>3757</v>
      </c>
      <c r="T750" s="65"/>
    </row>
    <row r="751" spans="1:20" s="61" customFormat="1" ht="15.75" customHeight="1">
      <c r="A751" s="244" t="s">
        <v>12</v>
      </c>
      <c r="B751" s="105" t="s">
        <v>3147</v>
      </c>
      <c r="D751" s="65">
        <f>$AJG$1204</f>
        <v>1569.1000000000004</v>
      </c>
      <c r="E751" s="244" t="s">
        <v>12</v>
      </c>
      <c r="F751" s="260" t="s">
        <v>3171</v>
      </c>
      <c r="G751" s="57"/>
      <c r="H751" s="65">
        <f>$AKQ$1204</f>
        <v>1765.6999999999996</v>
      </c>
      <c r="I751" s="244" t="s">
        <v>12</v>
      </c>
      <c r="J751" s="105" t="s">
        <v>2513</v>
      </c>
      <c r="K751" s="105"/>
      <c r="L751" s="65">
        <f>$AGD$1204</f>
        <v>1714.7999999999993</v>
      </c>
      <c r="M751" s="244" t="s">
        <v>12</v>
      </c>
      <c r="N751" s="261" t="s">
        <v>2080</v>
      </c>
      <c r="P751" s="65">
        <f>$TI$1204</f>
        <v>1795.2</v>
      </c>
      <c r="Q751" s="228"/>
      <c r="R751" s="28" t="s">
        <v>3758</v>
      </c>
      <c r="T751" s="65"/>
    </row>
    <row r="752" spans="1:20" s="61" customFormat="1" ht="15.75" customHeight="1">
      <c r="A752" s="244" t="s">
        <v>14</v>
      </c>
      <c r="B752" s="469" t="s">
        <v>2095</v>
      </c>
      <c r="C752" s="467"/>
      <c r="D752" s="250">
        <f>$TR$1204</f>
        <v>1317.6000000000001</v>
      </c>
      <c r="E752" s="244" t="s">
        <v>14</v>
      </c>
      <c r="F752" s="475" t="s">
        <v>3159</v>
      </c>
      <c r="G752" s="463"/>
      <c r="H752" s="250">
        <f>$AMJ$1204</f>
        <v>1675.2000000000005</v>
      </c>
      <c r="I752" s="244" t="s">
        <v>14</v>
      </c>
      <c r="J752" s="475" t="s">
        <v>601</v>
      </c>
      <c r="K752" s="469"/>
      <c r="L752" s="250">
        <f>$AHW$1204</f>
        <v>1685.3000000000004</v>
      </c>
      <c r="M752" s="244" t="s">
        <v>14</v>
      </c>
      <c r="N752" s="475" t="s">
        <v>3161</v>
      </c>
      <c r="O752" s="467"/>
      <c r="P752" s="250">
        <f>$AJY$1204</f>
        <v>1766.6999999999998</v>
      </c>
      <c r="Q752" s="228"/>
      <c r="R752" s="28" t="s">
        <v>3759</v>
      </c>
      <c r="T752" s="65"/>
    </row>
    <row r="753" spans="1:22" s="61" customFormat="1" ht="15.75" customHeight="1">
      <c r="A753" s="244" t="s">
        <v>16</v>
      </c>
      <c r="B753" s="105" t="s">
        <v>3862</v>
      </c>
      <c r="D753" s="65">
        <v>0</v>
      </c>
      <c r="E753" s="244" t="s">
        <v>16</v>
      </c>
      <c r="F753" s="105" t="s">
        <v>1580</v>
      </c>
      <c r="G753" s="57"/>
      <c r="H753" s="65">
        <f>$YE$1204</f>
        <v>1573.6999999999998</v>
      </c>
      <c r="I753" s="244" t="s">
        <v>16</v>
      </c>
      <c r="J753" s="105" t="s">
        <v>2612</v>
      </c>
      <c r="K753" s="105"/>
      <c r="L753" s="65">
        <f>$ABQ$1204</f>
        <v>1585.3000000000004</v>
      </c>
      <c r="M753" s="244" t="s">
        <v>16</v>
      </c>
      <c r="N753" s="105" t="s">
        <v>2517</v>
      </c>
      <c r="P753" s="65">
        <f>$AEK$1204</f>
        <v>1635.3999999999999</v>
      </c>
      <c r="Q753" s="228"/>
      <c r="R753" s="28"/>
      <c r="T753" s="65"/>
    </row>
    <row r="754" spans="1:22" s="61" customFormat="1" ht="15.75" customHeight="1">
      <c r="A754" s="244" t="s">
        <v>18</v>
      </c>
      <c r="B754" s="105" t="s">
        <v>3858</v>
      </c>
      <c r="D754" s="65">
        <v>0</v>
      </c>
      <c r="E754" s="244" t="s">
        <v>18</v>
      </c>
      <c r="F754" s="260" t="s">
        <v>596</v>
      </c>
      <c r="G754" s="57"/>
      <c r="H754" s="65">
        <f>$WC$1204</f>
        <v>1123.4999999999998</v>
      </c>
      <c r="I754" s="244" t="s">
        <v>18</v>
      </c>
      <c r="J754" s="462" t="s">
        <v>3860</v>
      </c>
      <c r="K754" s="105"/>
      <c r="L754" s="65">
        <v>0</v>
      </c>
      <c r="M754" s="244" t="s">
        <v>18</v>
      </c>
      <c r="N754" s="105" t="s">
        <v>3863</v>
      </c>
      <c r="P754" s="65">
        <v>0</v>
      </c>
      <c r="Q754" s="228"/>
      <c r="R754" s="28" t="s">
        <v>3771</v>
      </c>
      <c r="T754" s="65"/>
    </row>
    <row r="755" spans="1:22" s="61" customFormat="1" ht="15.75" customHeight="1">
      <c r="A755" s="244" t="s">
        <v>20</v>
      </c>
      <c r="B755" s="477" t="s">
        <v>3142</v>
      </c>
      <c r="C755" s="242"/>
      <c r="D755" s="465">
        <v>0</v>
      </c>
      <c r="E755" s="244" t="s">
        <v>20</v>
      </c>
      <c r="F755" s="477" t="s">
        <v>3859</v>
      </c>
      <c r="G755" s="478"/>
      <c r="H755" s="465">
        <v>0</v>
      </c>
      <c r="I755" s="244" t="s">
        <v>20</v>
      </c>
      <c r="J755" s="477" t="s">
        <v>3861</v>
      </c>
      <c r="K755" s="464"/>
      <c r="L755" s="465">
        <v>0</v>
      </c>
      <c r="M755" s="244" t="s">
        <v>20</v>
      </c>
      <c r="N755" s="477" t="s">
        <v>3864</v>
      </c>
      <c r="O755" s="242"/>
      <c r="P755" s="465">
        <v>0</v>
      </c>
      <c r="Q755" s="228"/>
      <c r="R755" s="28" t="s">
        <v>3772</v>
      </c>
      <c r="T755" s="65"/>
    </row>
    <row r="756" spans="1:22" s="61" customFormat="1" ht="15.75" customHeight="1">
      <c r="A756" s="244"/>
      <c r="B756" s="105"/>
      <c r="D756" s="65"/>
      <c r="E756" s="366"/>
      <c r="F756" s="372"/>
      <c r="G756" s="57"/>
      <c r="H756" s="65"/>
      <c r="I756" s="366"/>
      <c r="J756" s="105"/>
      <c r="K756" s="105"/>
      <c r="L756" s="236"/>
      <c r="M756" s="244"/>
      <c r="N756" s="462"/>
      <c r="P756" s="65"/>
      <c r="Q756" s="228"/>
      <c r="R756" s="105"/>
      <c r="T756" s="65"/>
    </row>
    <row r="757" spans="1:22" s="61" customFormat="1" ht="15.75" customHeight="1">
      <c r="A757" s="244"/>
      <c r="B757" s="105"/>
      <c r="D757" s="65"/>
      <c r="E757" s="366"/>
      <c r="F757" s="372"/>
      <c r="G757" s="57"/>
      <c r="H757" s="65"/>
      <c r="I757" s="366"/>
      <c r="J757" s="105"/>
      <c r="K757" s="105"/>
      <c r="L757" s="236"/>
      <c r="M757" s="244"/>
      <c r="N757" s="462"/>
      <c r="P757" s="65"/>
      <c r="Q757" s="228"/>
      <c r="R757" s="105"/>
      <c r="T757" s="65"/>
    </row>
    <row r="758" spans="1:22" s="61" customFormat="1" ht="15.75" customHeight="1">
      <c r="A758" s="3"/>
      <c r="B758" s="473" t="s">
        <v>1410</v>
      </c>
      <c r="C758" s="3"/>
      <c r="D758" s="3"/>
      <c r="E758" s="366"/>
      <c r="F758" s="372"/>
      <c r="G758" s="57"/>
      <c r="H758" s="65"/>
      <c r="I758" s="366"/>
      <c r="J758" s="105"/>
      <c r="K758" s="105"/>
      <c r="L758" s="236"/>
      <c r="M758" s="244"/>
      <c r="N758" s="462"/>
      <c r="P758" s="65"/>
      <c r="Q758" s="228"/>
      <c r="R758" s="105"/>
      <c r="T758" s="65"/>
    </row>
    <row r="759" spans="1:22" s="61" customFormat="1" ht="15.75" customHeight="1">
      <c r="A759" s="3"/>
      <c r="B759" s="474" t="s">
        <v>3737</v>
      </c>
      <c r="C759" s="88"/>
      <c r="D759" s="3"/>
      <c r="E759" s="366"/>
      <c r="F759" s="474" t="s">
        <v>3738</v>
      </c>
      <c r="G759" s="57"/>
      <c r="H759" s="65"/>
      <c r="I759" s="366"/>
      <c r="J759" s="474" t="s">
        <v>3739</v>
      </c>
      <c r="K759" s="105"/>
      <c r="L759" s="236"/>
      <c r="M759" s="244"/>
      <c r="N759" s="474" t="s">
        <v>3740</v>
      </c>
      <c r="P759" s="65"/>
      <c r="Q759" s="228"/>
      <c r="R759" s="474" t="s">
        <v>3741</v>
      </c>
      <c r="T759" s="65"/>
    </row>
    <row r="760" spans="1:22" s="61" customFormat="1" ht="15.75" customHeight="1">
      <c r="A760" s="244" t="s">
        <v>0</v>
      </c>
      <c r="B760" s="559" t="s">
        <v>3823</v>
      </c>
      <c r="C760" s="554"/>
      <c r="D760" s="555">
        <f>$BAF$1204</f>
        <v>2347.6</v>
      </c>
      <c r="E760" s="244" t="s">
        <v>0</v>
      </c>
      <c r="F760" s="559" t="s">
        <v>3829</v>
      </c>
      <c r="G760" s="556"/>
      <c r="H760" s="555">
        <f>$AXC$1204</f>
        <v>2174.3999999999996</v>
      </c>
      <c r="I760" s="244" t="s">
        <v>0</v>
      </c>
      <c r="J760" s="559" t="s">
        <v>3840</v>
      </c>
      <c r="K760" s="557"/>
      <c r="L760" s="555">
        <f>$BCQ$1204</f>
        <v>2244.1</v>
      </c>
      <c r="M760" s="244" t="s">
        <v>0</v>
      </c>
      <c r="N760" s="372" t="s">
        <v>3847</v>
      </c>
      <c r="P760" s="65">
        <f>$BBG$1204</f>
        <v>2313.7000000000003</v>
      </c>
      <c r="Q760" s="244" t="s">
        <v>0</v>
      </c>
      <c r="R760" s="559" t="s">
        <v>3855</v>
      </c>
      <c r="S760" s="554"/>
      <c r="T760" s="555">
        <f>$AZW$1204</f>
        <v>2546.9</v>
      </c>
      <c r="V760" s="381" t="s">
        <v>3748</v>
      </c>
    </row>
    <row r="761" spans="1:22" s="61" customFormat="1" ht="15.75" customHeight="1">
      <c r="A761" s="244" t="s">
        <v>2</v>
      </c>
      <c r="B761" s="477" t="s">
        <v>3168</v>
      </c>
      <c r="C761" s="242"/>
      <c r="D761" s="465">
        <f>$AQE$1204</f>
        <v>2338.2999999999993</v>
      </c>
      <c r="E761" s="244" t="s">
        <v>2</v>
      </c>
      <c r="F761" s="487" t="s">
        <v>3831</v>
      </c>
      <c r="G761" s="478"/>
      <c r="H761" s="465">
        <f>$BAO$1204</f>
        <v>2143.1</v>
      </c>
      <c r="I761" s="244" t="s">
        <v>2</v>
      </c>
      <c r="J761" s="487" t="s">
        <v>3838</v>
      </c>
      <c r="K761" s="464"/>
      <c r="L761" s="465">
        <f>$AZE$1204</f>
        <v>1979.7000000000003</v>
      </c>
      <c r="M761" s="244" t="s">
        <v>2</v>
      </c>
      <c r="N761" s="487" t="s">
        <v>3849</v>
      </c>
      <c r="O761" s="242"/>
      <c r="P761" s="465">
        <f>$BES$1204</f>
        <v>2152.8000000000002</v>
      </c>
      <c r="Q761" s="244" t="s">
        <v>2</v>
      </c>
      <c r="R761" s="487" t="s">
        <v>3853</v>
      </c>
      <c r="S761" s="242"/>
      <c r="T761" s="465">
        <f>$AWK$1204</f>
        <v>2008.0000000000005</v>
      </c>
      <c r="V761" s="28" t="s">
        <v>3753</v>
      </c>
    </row>
    <row r="762" spans="1:22" s="61" customFormat="1" ht="15.75" customHeight="1">
      <c r="A762" s="244" t="s">
        <v>3</v>
      </c>
      <c r="B762" s="559" t="s">
        <v>3819</v>
      </c>
      <c r="C762" s="554"/>
      <c r="D762" s="555">
        <f>$ATH$1204</f>
        <v>2137.3999999999992</v>
      </c>
      <c r="E762" s="244" t="s">
        <v>3</v>
      </c>
      <c r="F762" s="559" t="s">
        <v>3826</v>
      </c>
      <c r="G762" s="556"/>
      <c r="H762" s="555">
        <f>$ARX$1204</f>
        <v>1992.9</v>
      </c>
      <c r="I762" s="244" t="s">
        <v>3</v>
      </c>
      <c r="J762" s="372" t="s">
        <v>3839</v>
      </c>
      <c r="K762" s="105"/>
      <c r="L762" s="65">
        <f>$BAX$1204</f>
        <v>1923</v>
      </c>
      <c r="M762" s="244" t="s">
        <v>3</v>
      </c>
      <c r="N762" s="559" t="s">
        <v>3848</v>
      </c>
      <c r="O762" s="554"/>
      <c r="P762" s="555">
        <f>$BCZ$1204</f>
        <v>2023.1999999999996</v>
      </c>
      <c r="Q762" s="244" t="s">
        <v>3</v>
      </c>
      <c r="R762" s="372" t="s">
        <v>3856</v>
      </c>
      <c r="T762" s="65">
        <f>$BBP$1204</f>
        <v>1959.2999999999997</v>
      </c>
      <c r="V762" s="28" t="s">
        <v>3774</v>
      </c>
    </row>
    <row r="763" spans="1:22" s="61" customFormat="1" ht="15.75" customHeight="1">
      <c r="A763" s="244" t="s">
        <v>5</v>
      </c>
      <c r="B763" s="372" t="s">
        <v>3824</v>
      </c>
      <c r="D763" s="65">
        <f>$BBY$1204</f>
        <v>2086.2999999999997</v>
      </c>
      <c r="E763" s="244" t="s">
        <v>5</v>
      </c>
      <c r="F763" s="372" t="s">
        <v>3828</v>
      </c>
      <c r="G763" s="57"/>
      <c r="H763" s="65">
        <f>$AVJ$1204</f>
        <v>1633.6000000000001</v>
      </c>
      <c r="I763" s="244" t="s">
        <v>5</v>
      </c>
      <c r="J763" s="261" t="s">
        <v>1590</v>
      </c>
      <c r="K763" s="105"/>
      <c r="L763" s="65">
        <f>$AAY$1204</f>
        <v>1894.4</v>
      </c>
      <c r="M763" s="244" t="s">
        <v>5</v>
      </c>
      <c r="N763" s="559" t="s">
        <v>3846</v>
      </c>
      <c r="O763" s="554"/>
      <c r="P763" s="555">
        <f>$AZN$1204</f>
        <v>2019.9999999999998</v>
      </c>
      <c r="Q763" s="244" t="s">
        <v>5</v>
      </c>
      <c r="R763" s="372" t="s">
        <v>4071</v>
      </c>
      <c r="T763" s="65">
        <f>$BFB$1204</f>
        <v>1948.2999999999997</v>
      </c>
      <c r="V763" s="28" t="s">
        <v>3775</v>
      </c>
    </row>
    <row r="764" spans="1:22" s="61" customFormat="1" ht="15.75" customHeight="1">
      <c r="A764" s="244" t="s">
        <v>7</v>
      </c>
      <c r="B764" s="462" t="s">
        <v>1</v>
      </c>
      <c r="D764" s="65">
        <f>$WU$1204</f>
        <v>1868.6999999999996</v>
      </c>
      <c r="E764" s="244" t="s">
        <v>7</v>
      </c>
      <c r="F764" s="372" t="s">
        <v>3827</v>
      </c>
      <c r="G764" s="57"/>
      <c r="H764" s="65">
        <f>$ATQ$1204</f>
        <v>1583.8</v>
      </c>
      <c r="I764" s="244" t="s">
        <v>7</v>
      </c>
      <c r="J764" s="372" t="s">
        <v>3834</v>
      </c>
      <c r="K764" s="105"/>
      <c r="L764" s="65">
        <f>$ASG$1204</f>
        <v>1607.8999999999999</v>
      </c>
      <c r="M764" s="244" t="s">
        <v>7</v>
      </c>
      <c r="N764" s="372" t="s">
        <v>3845</v>
      </c>
      <c r="P764" s="65">
        <f>$AXU$1204</f>
        <v>1953.6000000000008</v>
      </c>
      <c r="Q764" s="244" t="s">
        <v>7</v>
      </c>
      <c r="R764" s="372" t="s">
        <v>3854</v>
      </c>
      <c r="T764" s="65">
        <f>$AYD$1204</f>
        <v>1720.5</v>
      </c>
      <c r="V764" s="28"/>
    </row>
    <row r="765" spans="1:22" s="61" customFormat="1" ht="15.75" customHeight="1">
      <c r="A765" s="244" t="s">
        <v>8</v>
      </c>
      <c r="B765" s="372" t="s">
        <v>3822</v>
      </c>
      <c r="D765" s="65">
        <f>$AYM$1204</f>
        <v>1617.9999999999998</v>
      </c>
      <c r="E765" s="244" t="s">
        <v>8</v>
      </c>
      <c r="F765" s="372" t="s">
        <v>27</v>
      </c>
      <c r="G765" s="57"/>
      <c r="H765" s="65">
        <f>$AQN$1204</f>
        <v>1577</v>
      </c>
      <c r="I765" s="244" t="s">
        <v>8</v>
      </c>
      <c r="J765" s="372" t="s">
        <v>3837</v>
      </c>
      <c r="K765" s="105"/>
      <c r="L765" s="65">
        <f>$AXL$1204</f>
        <v>1492.1000000000004</v>
      </c>
      <c r="M765" s="244" t="s">
        <v>8</v>
      </c>
      <c r="N765" s="105" t="s">
        <v>2073</v>
      </c>
      <c r="P765" s="65">
        <f>$AMS$1204</f>
        <v>1847.8000000000002</v>
      </c>
      <c r="Q765" s="244" t="s">
        <v>8</v>
      </c>
      <c r="R765" s="559" t="s">
        <v>3857</v>
      </c>
      <c r="S765" s="554"/>
      <c r="T765" s="555">
        <f>$BDI$1204</f>
        <v>1690</v>
      </c>
      <c r="V765" s="28" t="s">
        <v>3757</v>
      </c>
    </row>
    <row r="766" spans="1:22" s="61" customFormat="1" ht="15.75" customHeight="1">
      <c r="A766" s="244" t="s">
        <v>10</v>
      </c>
      <c r="B766" s="372" t="s">
        <v>3825</v>
      </c>
      <c r="D766" s="65">
        <f>$BDR$1204</f>
        <v>1589.1999999999998</v>
      </c>
      <c r="E766" s="244" t="s">
        <v>10</v>
      </c>
      <c r="F766" s="372" t="s">
        <v>3832</v>
      </c>
      <c r="G766" s="57"/>
      <c r="H766" s="65">
        <f>$BCH$1204</f>
        <v>1531.8999999999999</v>
      </c>
      <c r="I766" s="244" t="s">
        <v>10</v>
      </c>
      <c r="J766" s="372" t="s">
        <v>3836</v>
      </c>
      <c r="K766" s="105"/>
      <c r="L766" s="65">
        <f>$AVS$1204</f>
        <v>1483.6000000000001</v>
      </c>
      <c r="M766" s="244" t="s">
        <v>10</v>
      </c>
      <c r="N766" s="372" t="s">
        <v>3843</v>
      </c>
      <c r="P766" s="65">
        <f>$AUI$1204</f>
        <v>1807.9999999999998</v>
      </c>
      <c r="Q766" s="244" t="s">
        <v>10</v>
      </c>
      <c r="R766" s="372" t="s">
        <v>3850</v>
      </c>
      <c r="T766" s="65">
        <f>$ARF$1204</f>
        <v>1557.5999999999997</v>
      </c>
      <c r="V766" s="28" t="s">
        <v>3758</v>
      </c>
    </row>
    <row r="767" spans="1:22" s="61" customFormat="1" ht="15.75" customHeight="1">
      <c r="A767" s="244" t="s">
        <v>12</v>
      </c>
      <c r="B767" s="372" t="s">
        <v>3820</v>
      </c>
      <c r="C767" s="466"/>
      <c r="D767" s="65">
        <f>$AVA$1204</f>
        <v>1485.5</v>
      </c>
      <c r="E767" s="244" t="s">
        <v>12</v>
      </c>
      <c r="F767" s="372" t="s">
        <v>3830</v>
      </c>
      <c r="G767" s="57"/>
      <c r="H767" s="65">
        <f>$AYV$1204</f>
        <v>1482.8</v>
      </c>
      <c r="I767" s="244" t="s">
        <v>12</v>
      </c>
      <c r="J767" s="372" t="s">
        <v>2528</v>
      </c>
      <c r="K767" s="105"/>
      <c r="L767" s="65">
        <f>$AHN$1204</f>
        <v>1202.9000000000001</v>
      </c>
      <c r="M767" s="244" t="s">
        <v>12</v>
      </c>
      <c r="N767" s="372" t="s">
        <v>3842</v>
      </c>
      <c r="P767" s="65">
        <f>$ASP$1204</f>
        <v>1778.9</v>
      </c>
      <c r="Q767" s="244" t="s">
        <v>12</v>
      </c>
      <c r="R767" s="372" t="s">
        <v>3851</v>
      </c>
      <c r="T767" s="65">
        <f>$ASY$1204</f>
        <v>1551.3</v>
      </c>
      <c r="V767" s="28"/>
    </row>
    <row r="768" spans="1:22" s="61" customFormat="1" ht="15.75" customHeight="1">
      <c r="A768" s="244" t="s">
        <v>14</v>
      </c>
      <c r="B768" s="372" t="s">
        <v>3821</v>
      </c>
      <c r="D768" s="65">
        <f>$AWT$1204</f>
        <v>1063.7</v>
      </c>
      <c r="E768" s="244" t="s">
        <v>14</v>
      </c>
      <c r="F768" s="372" t="s">
        <v>3833</v>
      </c>
      <c r="G768" s="57"/>
      <c r="H768" s="65">
        <f>$BEA$1204</f>
        <v>1396.9499999999998</v>
      </c>
      <c r="I768" s="244" t="s">
        <v>14</v>
      </c>
      <c r="J768" s="372" t="s">
        <v>3835</v>
      </c>
      <c r="K768" s="105"/>
      <c r="L768" s="65">
        <f>$ATZ$1204</f>
        <v>1103.3</v>
      </c>
      <c r="M768" s="244" t="s">
        <v>14</v>
      </c>
      <c r="N768" s="372" t="s">
        <v>3844</v>
      </c>
      <c r="P768" s="65">
        <f>$AWB$1204</f>
        <v>1418.6</v>
      </c>
      <c r="Q768" s="244" t="s">
        <v>14</v>
      </c>
      <c r="R768" s="105" t="s">
        <v>2077</v>
      </c>
      <c r="T768" s="65">
        <f>$YN$1204</f>
        <v>1304.6000000000001</v>
      </c>
      <c r="V768" s="28" t="s">
        <v>3776</v>
      </c>
    </row>
    <row r="769" spans="1:45" s="61" customFormat="1" ht="15.75" customHeight="1">
      <c r="A769" s="244" t="s">
        <v>16</v>
      </c>
      <c r="B769" s="372" t="s">
        <v>3818</v>
      </c>
      <c r="D769" s="65">
        <f>$ARO$1204</f>
        <v>940.9</v>
      </c>
      <c r="E769" s="244" t="s">
        <v>16</v>
      </c>
      <c r="F769" s="261" t="s">
        <v>1592</v>
      </c>
      <c r="G769" s="57"/>
      <c r="H769" s="65">
        <f>$ZF$1204</f>
        <v>1214.5500000000002</v>
      </c>
      <c r="I769" s="244" t="s">
        <v>16</v>
      </c>
      <c r="J769" s="372" t="s">
        <v>3841</v>
      </c>
      <c r="K769" s="105"/>
      <c r="L769" s="65">
        <f>$BEJ$1204</f>
        <v>1066.7</v>
      </c>
      <c r="M769" s="244" t="s">
        <v>16</v>
      </c>
      <c r="N769" s="260" t="s">
        <v>3167</v>
      </c>
      <c r="P769" s="65">
        <f>$APV$1204</f>
        <v>973.29999999999984</v>
      </c>
      <c r="Q769" s="244" t="s">
        <v>16</v>
      </c>
      <c r="R769" s="372" t="s">
        <v>3852</v>
      </c>
      <c r="T769" s="65">
        <f>$AUR$1204</f>
        <v>991.60000000000014</v>
      </c>
    </row>
    <row r="770" spans="1:45" s="61" customFormat="1" ht="15.75" customHeight="1">
      <c r="A770" s="244" t="s">
        <v>18</v>
      </c>
      <c r="B770" s="261" t="s">
        <v>1614</v>
      </c>
      <c r="D770" s="65">
        <f>$YW$1204</f>
        <v>824</v>
      </c>
      <c r="E770" s="244" t="s">
        <v>18</v>
      </c>
      <c r="F770" s="261" t="s">
        <v>1583</v>
      </c>
      <c r="G770" s="57"/>
      <c r="H770" s="65">
        <f>$AAP$1204</f>
        <v>1158.1999999999998</v>
      </c>
      <c r="I770" s="244" t="s">
        <v>18</v>
      </c>
      <c r="J770" s="372" t="s">
        <v>1594</v>
      </c>
      <c r="K770" s="105"/>
      <c r="L770" s="65">
        <f>$AQW$1204</f>
        <v>879.4</v>
      </c>
      <c r="M770" s="244"/>
      <c r="N770" s="462"/>
      <c r="P770" s="65"/>
      <c r="Q770" s="244"/>
      <c r="R770" s="105"/>
      <c r="T770" s="65"/>
    </row>
    <row r="771" spans="1:45" s="61" customFormat="1" ht="15.75" customHeight="1">
      <c r="A771" s="244"/>
      <c r="B771" s="260"/>
      <c r="C771" s="466"/>
      <c r="D771" s="65"/>
      <c r="E771" s="244"/>
      <c r="F771" s="372"/>
      <c r="G771" s="57"/>
      <c r="H771" s="65"/>
      <c r="I771" s="244"/>
      <c r="J771" s="105"/>
      <c r="K771" s="105"/>
      <c r="L771" s="65"/>
      <c r="M771" s="244"/>
      <c r="N771" s="462"/>
      <c r="P771" s="65"/>
      <c r="Q771" s="244"/>
      <c r="R771" s="105"/>
      <c r="T771" s="65"/>
    </row>
    <row r="772" spans="1:45" s="61" customFormat="1" ht="15.75" customHeight="1">
      <c r="L772" s="236"/>
    </row>
    <row r="773" spans="1:45" s="61" customFormat="1" ht="15.75" customHeight="1">
      <c r="A773" s="61" t="s">
        <v>3782</v>
      </c>
      <c r="L773" s="236"/>
    </row>
    <row r="774" spans="1:45" s="61" customFormat="1" ht="15.75" customHeight="1">
      <c r="A774" s="61" t="s">
        <v>3778</v>
      </c>
      <c r="L774" s="236"/>
    </row>
    <row r="775" spans="1:45" s="61" customFormat="1" ht="15.75" customHeight="1">
      <c r="A775" s="61" t="s">
        <v>3779</v>
      </c>
      <c r="L775" s="236"/>
    </row>
    <row r="776" spans="1:45" s="61" customFormat="1" ht="15.75" customHeight="1">
      <c r="A776" s="61" t="s">
        <v>3780</v>
      </c>
      <c r="L776" s="236"/>
    </row>
    <row r="777" spans="1:45" s="61" customFormat="1" ht="15.75" customHeight="1">
      <c r="A777" s="61" t="s">
        <v>3781</v>
      </c>
      <c r="L777" s="236"/>
    </row>
    <row r="778" spans="1:45" s="61" customFormat="1" ht="15.75" customHeight="1">
      <c r="A778" s="61" t="s">
        <v>3783</v>
      </c>
      <c r="L778" s="236"/>
    </row>
    <row r="779" spans="1:45" ht="14.25">
      <c r="A779" s="61" t="s">
        <v>4213</v>
      </c>
    </row>
    <row r="780" spans="1:45" ht="14.25">
      <c r="A780" s="61"/>
    </row>
    <row r="783" spans="1:45" s="3" customFormat="1" ht="20.25">
      <c r="A783" s="74" t="s">
        <v>595</v>
      </c>
      <c r="H783" s="39"/>
      <c r="R783" s="4"/>
      <c r="AA783" s="4"/>
      <c r="AJ783" s="4"/>
      <c r="AS783" s="4"/>
    </row>
    <row r="784" spans="1:45" s="3" customFormat="1" ht="20.25">
      <c r="A784" s="74"/>
      <c r="H784" s="39"/>
      <c r="R784" s="4"/>
      <c r="AA784" s="4"/>
      <c r="AJ784" s="4"/>
      <c r="AS784" s="4"/>
    </row>
    <row r="785" spans="1:49" s="3" customFormat="1" ht="15">
      <c r="A785" s="82" t="s">
        <v>598</v>
      </c>
      <c r="I785" s="4"/>
      <c r="R785" s="4"/>
      <c r="AA785" s="4"/>
      <c r="AJ785" s="4"/>
      <c r="AS785" s="4"/>
    </row>
    <row r="786" spans="1:49" s="3" customFormat="1" ht="19.5">
      <c r="A786" s="6"/>
      <c r="B786" s="22" t="s">
        <v>41</v>
      </c>
      <c r="F786" s="22" t="s">
        <v>42</v>
      </c>
      <c r="I786"/>
      <c r="J786" s="22" t="s">
        <v>43</v>
      </c>
      <c r="N786" s="22" t="s">
        <v>44</v>
      </c>
      <c r="Q786"/>
      <c r="R786" s="22" t="s">
        <v>45</v>
      </c>
      <c r="V786" s="22" t="s">
        <v>46</v>
      </c>
      <c r="Y786"/>
      <c r="Z786" s="22" t="s">
        <v>47</v>
      </c>
      <c r="AD786" s="22" t="s">
        <v>48</v>
      </c>
      <c r="AG786"/>
      <c r="AH786" s="22" t="s">
        <v>49</v>
      </c>
      <c r="AL786" s="22" t="s">
        <v>50</v>
      </c>
      <c r="AO786"/>
      <c r="AP786" s="22" t="s">
        <v>51</v>
      </c>
      <c r="AT786" s="22" t="s">
        <v>52</v>
      </c>
    </row>
    <row r="787" spans="1:49" s="34" customFormat="1" ht="15.75" customHeight="1">
      <c r="A787" s="365" t="s">
        <v>0</v>
      </c>
      <c r="B787" s="261" t="s">
        <v>1590</v>
      </c>
      <c r="D787" s="65">
        <f>$AAZ$1136</f>
        <v>638.79999999999995</v>
      </c>
      <c r="E787" s="365" t="s">
        <v>0</v>
      </c>
      <c r="F787" s="105" t="s">
        <v>2517</v>
      </c>
      <c r="H787" s="65">
        <f>$AEL$1142</f>
        <v>415.29999999999995</v>
      </c>
      <c r="I787" s="365" t="s">
        <v>0</v>
      </c>
      <c r="J787" s="545" t="s">
        <v>1281</v>
      </c>
      <c r="L787" s="65">
        <f>$QY$1148</f>
        <v>632.29999999999995</v>
      </c>
      <c r="M787" s="365" t="s">
        <v>0</v>
      </c>
      <c r="N787" s="545" t="s">
        <v>3826</v>
      </c>
      <c r="P787" s="65">
        <f>$ARY$1154</f>
        <v>775.80000000000007</v>
      </c>
      <c r="Q787" s="365" t="s">
        <v>0</v>
      </c>
      <c r="R787" s="261" t="s">
        <v>1</v>
      </c>
      <c r="T787" s="65">
        <f>$WV$1160</f>
        <v>368.3</v>
      </c>
      <c r="U787" s="365" t="s">
        <v>0</v>
      </c>
      <c r="V787" s="261" t="s">
        <v>3832</v>
      </c>
      <c r="X787" s="65">
        <f>$BCI$1166</f>
        <v>390.9</v>
      </c>
      <c r="Y787" s="365" t="s">
        <v>0</v>
      </c>
      <c r="Z787" s="105" t="s">
        <v>3149</v>
      </c>
      <c r="AB787" s="65">
        <f>$ANU$1172</f>
        <v>173.5</v>
      </c>
      <c r="AC787" s="365" t="s">
        <v>0</v>
      </c>
      <c r="AD787" s="261" t="s">
        <v>3843</v>
      </c>
      <c r="AF787" s="65">
        <f>$AUJ$1178</f>
        <v>188</v>
      </c>
      <c r="AG787" s="365" t="s">
        <v>0</v>
      </c>
      <c r="AH787" s="105" t="s">
        <v>2529</v>
      </c>
      <c r="AJ787" s="65">
        <f>$AFM$1184</f>
        <v>284.5</v>
      </c>
      <c r="AK787" s="365" t="s">
        <v>0</v>
      </c>
      <c r="AL787" s="105" t="s">
        <v>2509</v>
      </c>
      <c r="AN787" s="65">
        <f>$ACA$1190</f>
        <v>289.60000000000002</v>
      </c>
      <c r="AO787" s="365" t="s">
        <v>0</v>
      </c>
      <c r="AP787" s="260" t="s">
        <v>3151</v>
      </c>
      <c r="AR787" s="65">
        <f>$AIY$1196</f>
        <v>151.1</v>
      </c>
      <c r="AS787" s="365" t="s">
        <v>0</v>
      </c>
      <c r="AT787" s="261" t="s">
        <v>3823</v>
      </c>
      <c r="AW787" s="65">
        <f>$BAG$1202</f>
        <v>99.300000000000011</v>
      </c>
    </row>
    <row r="788" spans="1:49" s="34" customFormat="1" ht="15.75" customHeight="1">
      <c r="A788" s="365" t="s">
        <v>2</v>
      </c>
      <c r="B788" s="105" t="s">
        <v>601</v>
      </c>
      <c r="D788" s="65">
        <f>$AHX$1136</f>
        <v>619.70000000000005</v>
      </c>
      <c r="E788" s="365" t="s">
        <v>2</v>
      </c>
      <c r="F788" s="105" t="s">
        <v>2512</v>
      </c>
      <c r="H788" s="65">
        <f>$AFV$1142</f>
        <v>395.49999999999994</v>
      </c>
      <c r="I788" s="365" t="s">
        <v>2</v>
      </c>
      <c r="J788" s="261" t="s">
        <v>3855</v>
      </c>
      <c r="L788" s="65">
        <f>$AZX$1148</f>
        <v>494.4</v>
      </c>
      <c r="M788" s="365" t="s">
        <v>2</v>
      </c>
      <c r="N788" s="261" t="s">
        <v>3846</v>
      </c>
      <c r="P788" s="65">
        <f>$AZO$1154</f>
        <v>764.09999999999991</v>
      </c>
      <c r="Q788" s="365" t="s">
        <v>2</v>
      </c>
      <c r="R788" s="105" t="s">
        <v>2510</v>
      </c>
      <c r="T788" s="65">
        <f>$AHF$1160</f>
        <v>282.39999999999998</v>
      </c>
      <c r="U788" s="365" t="s">
        <v>2</v>
      </c>
      <c r="V788" s="105" t="s">
        <v>644</v>
      </c>
      <c r="X788" s="65">
        <f>$KA$1166</f>
        <v>378.9</v>
      </c>
      <c r="Y788" s="365" t="s">
        <v>2</v>
      </c>
      <c r="Z788" s="261" t="s">
        <v>3855</v>
      </c>
      <c r="AB788" s="65">
        <f>$AZX$1172</f>
        <v>164.4</v>
      </c>
      <c r="AC788" s="365" t="s">
        <v>2</v>
      </c>
      <c r="AD788" s="261" t="s">
        <v>1575</v>
      </c>
      <c r="AF788" s="65">
        <f>$MU$1178</f>
        <v>187.49999999999997</v>
      </c>
      <c r="AG788" s="365" t="s">
        <v>2</v>
      </c>
      <c r="AH788" s="105" t="s">
        <v>2525</v>
      </c>
      <c r="AJ788" s="65">
        <f>$AEU$1184</f>
        <v>267.10000000000002</v>
      </c>
      <c r="AK788" s="365" t="s">
        <v>2</v>
      </c>
      <c r="AL788" s="105" t="s">
        <v>3156</v>
      </c>
      <c r="AN788" s="65">
        <f>$AKI$1190</f>
        <v>267.39999999999998</v>
      </c>
      <c r="AO788" s="365" t="s">
        <v>2</v>
      </c>
      <c r="AP788" s="105" t="s">
        <v>665</v>
      </c>
      <c r="AR788" s="65">
        <f>$Q$1196</f>
        <v>149.6</v>
      </c>
      <c r="AS788" s="365" t="s">
        <v>2</v>
      </c>
      <c r="AT788" s="261" t="s">
        <v>3833</v>
      </c>
      <c r="AW788" s="65">
        <f>$BEB$1202</f>
        <v>94.7</v>
      </c>
    </row>
    <row r="789" spans="1:49" s="34" customFormat="1" ht="15.75" customHeight="1">
      <c r="A789" s="365" t="s">
        <v>3</v>
      </c>
      <c r="B789" s="105" t="s">
        <v>2078</v>
      </c>
      <c r="D789" s="65">
        <f>$UK$1136</f>
        <v>604.9</v>
      </c>
      <c r="E789" s="365" t="s">
        <v>3</v>
      </c>
      <c r="F789" s="261" t="s">
        <v>1584</v>
      </c>
      <c r="H789" s="65">
        <f>$PO$1142</f>
        <v>378.09999999999997</v>
      </c>
      <c r="I789" s="365" t="s">
        <v>3</v>
      </c>
      <c r="J789" s="105" t="s">
        <v>600</v>
      </c>
      <c r="L789" s="65">
        <f>$HY$1148</f>
        <v>487</v>
      </c>
      <c r="M789" s="365" t="s">
        <v>3</v>
      </c>
      <c r="N789" s="261" t="s">
        <v>3823</v>
      </c>
      <c r="P789" s="65">
        <f>$BAG$1154</f>
        <v>733.49999999999989</v>
      </c>
      <c r="Q789" s="365" t="s">
        <v>3</v>
      </c>
      <c r="R789" s="105" t="s">
        <v>2505</v>
      </c>
      <c r="T789" s="65">
        <f>$ACJ$1160</f>
        <v>280.3</v>
      </c>
      <c r="U789" s="365" t="s">
        <v>3</v>
      </c>
      <c r="V789" s="105" t="s">
        <v>154</v>
      </c>
      <c r="X789" s="65">
        <f>$BJ$1166</f>
        <v>375.8</v>
      </c>
      <c r="Y789" s="365" t="s">
        <v>3</v>
      </c>
      <c r="Z789" s="105" t="s">
        <v>153</v>
      </c>
      <c r="AB789" s="65">
        <f>$AR$1172</f>
        <v>163.19999999999999</v>
      </c>
      <c r="AC789" s="365" t="s">
        <v>3</v>
      </c>
      <c r="AD789" s="105" t="s">
        <v>2524</v>
      </c>
      <c r="AF789" s="65">
        <f>$WM$1178</f>
        <v>178.9</v>
      </c>
      <c r="AG789" s="365" t="s">
        <v>3</v>
      </c>
      <c r="AH789" s="105" t="s">
        <v>2092</v>
      </c>
      <c r="AJ789" s="65">
        <f>$SR$1184</f>
        <v>214.1</v>
      </c>
      <c r="AK789" s="365" t="s">
        <v>3</v>
      </c>
      <c r="AL789" s="260" t="s">
        <v>21</v>
      </c>
      <c r="AN789" s="65">
        <f>$CB$1190</f>
        <v>235.4</v>
      </c>
      <c r="AO789" s="365" t="s">
        <v>3</v>
      </c>
      <c r="AP789" s="105" t="s">
        <v>141</v>
      </c>
      <c r="AR789" s="65">
        <f>$FN$1196</f>
        <v>145.80000000000001</v>
      </c>
      <c r="AS789" s="365" t="s">
        <v>3</v>
      </c>
      <c r="AT789" s="105" t="s">
        <v>2512</v>
      </c>
      <c r="AW789" s="65">
        <f>$AFV$1202</f>
        <v>91.8</v>
      </c>
    </row>
    <row r="790" spans="1:49" s="34" customFormat="1" ht="15.75" customHeight="1">
      <c r="A790" s="365" t="s">
        <v>5</v>
      </c>
      <c r="B790" s="105" t="s">
        <v>2076</v>
      </c>
      <c r="D790" s="65">
        <f>$PX$1136</f>
        <v>562.79999999999995</v>
      </c>
      <c r="E790" s="365" t="s">
        <v>5</v>
      </c>
      <c r="F790" s="105" t="s">
        <v>2090</v>
      </c>
      <c r="H790" s="65">
        <f>$RH$1142</f>
        <v>367.9</v>
      </c>
      <c r="I790" s="365" t="s">
        <v>5</v>
      </c>
      <c r="J790" s="261" t="s">
        <v>1587</v>
      </c>
      <c r="L790" s="65">
        <f>$DL$1148</f>
        <v>474.1</v>
      </c>
      <c r="M790" s="365" t="s">
        <v>5</v>
      </c>
      <c r="N790" s="105" t="s">
        <v>2523</v>
      </c>
      <c r="P790" s="65">
        <f>$AGW$1154</f>
        <v>726.6</v>
      </c>
      <c r="Q790" s="365" t="s">
        <v>5</v>
      </c>
      <c r="R790" s="545" t="s">
        <v>1281</v>
      </c>
      <c r="T790" s="65">
        <f>$QY$1160</f>
        <v>278</v>
      </c>
      <c r="U790" s="365" t="s">
        <v>5</v>
      </c>
      <c r="V790" s="261" t="s">
        <v>3840</v>
      </c>
      <c r="X790" s="65">
        <f>$BCR$1166</f>
        <v>366.2</v>
      </c>
      <c r="Y790" s="365" t="s">
        <v>5</v>
      </c>
      <c r="Z790" s="260" t="s">
        <v>3157</v>
      </c>
      <c r="AB790" s="65">
        <f>$AJQ$1172</f>
        <v>162.79999999999998</v>
      </c>
      <c r="AC790" s="365" t="s">
        <v>5</v>
      </c>
      <c r="AD790" s="105" t="s">
        <v>2526</v>
      </c>
      <c r="AF790" s="65">
        <f>$AGN$1178</f>
        <v>177.6</v>
      </c>
      <c r="AG790" s="365" t="s">
        <v>5</v>
      </c>
      <c r="AH790" s="260" t="s">
        <v>3163</v>
      </c>
      <c r="AJ790" s="65">
        <f>$ANC$1184</f>
        <v>192.8</v>
      </c>
      <c r="AK790" s="365" t="s">
        <v>5</v>
      </c>
      <c r="AL790" s="105" t="s">
        <v>141</v>
      </c>
      <c r="AN790" s="65">
        <f>$FN$1190</f>
        <v>219.8</v>
      </c>
      <c r="AO790" s="365" t="s">
        <v>5</v>
      </c>
      <c r="AP790" s="105" t="s">
        <v>600</v>
      </c>
      <c r="AR790" s="65">
        <f>$HY$1196</f>
        <v>143.6</v>
      </c>
      <c r="AS790" s="365" t="s">
        <v>5</v>
      </c>
      <c r="AT790" s="261" t="s">
        <v>23</v>
      </c>
      <c r="AW790" s="65">
        <f>$RQ$1202</f>
        <v>82.4</v>
      </c>
    </row>
    <row r="791" spans="1:49" s="34" customFormat="1" ht="15.75" customHeight="1">
      <c r="A791" s="365" t="s">
        <v>7</v>
      </c>
      <c r="B791" s="261" t="s">
        <v>3834</v>
      </c>
      <c r="D791" s="65">
        <f>$ASH$1136</f>
        <v>562.1</v>
      </c>
      <c r="E791" s="365" t="s">
        <v>7</v>
      </c>
      <c r="F791" s="105" t="s">
        <v>3160</v>
      </c>
      <c r="H791" s="65">
        <f>$AIP$1142</f>
        <v>356.6</v>
      </c>
      <c r="I791" s="365" t="s">
        <v>7</v>
      </c>
      <c r="J791" s="105" t="s">
        <v>153</v>
      </c>
      <c r="L791" s="65">
        <f>$AR$1148</f>
        <v>457.7</v>
      </c>
      <c r="M791" s="365" t="s">
        <v>7</v>
      </c>
      <c r="N791" s="105" t="s">
        <v>3149</v>
      </c>
      <c r="P791" s="65">
        <f>$ANU$1154</f>
        <v>724.39999999999986</v>
      </c>
      <c r="Q791" s="365" t="s">
        <v>7</v>
      </c>
      <c r="R791" s="105" t="s">
        <v>629</v>
      </c>
      <c r="T791" s="65">
        <f>$HP$1160</f>
        <v>270.39999999999998</v>
      </c>
      <c r="U791" s="365" t="s">
        <v>7</v>
      </c>
      <c r="V791" s="105" t="s">
        <v>3161</v>
      </c>
      <c r="X791" s="65">
        <f>$AJZ$1166</f>
        <v>352.5</v>
      </c>
      <c r="Y791" s="365" t="s">
        <v>7</v>
      </c>
      <c r="Z791" s="261" t="s">
        <v>31</v>
      </c>
      <c r="AB791" s="65">
        <f>$CT$1172</f>
        <v>156.89999999999998</v>
      </c>
      <c r="AC791" s="365" t="s">
        <v>7</v>
      </c>
      <c r="AD791" s="261" t="s">
        <v>37</v>
      </c>
      <c r="AF791" s="65">
        <f>$FE$1178</f>
        <v>173.1</v>
      </c>
      <c r="AG791" s="365" t="s">
        <v>7</v>
      </c>
      <c r="AH791" s="260" t="s">
        <v>142</v>
      </c>
      <c r="AJ791" s="65">
        <f>$Z$1184</f>
        <v>190.8</v>
      </c>
      <c r="AK791" s="365" t="s">
        <v>7</v>
      </c>
      <c r="AL791" s="261" t="s">
        <v>1596</v>
      </c>
      <c r="AN791" s="65">
        <f>$OE$1190</f>
        <v>212.1</v>
      </c>
      <c r="AO791" s="365" t="s">
        <v>7</v>
      </c>
      <c r="AP791" s="105" t="s">
        <v>2094</v>
      </c>
      <c r="AR791" s="65">
        <f>$JR$1196</f>
        <v>141.19999999999999</v>
      </c>
      <c r="AS791" s="365" t="s">
        <v>7</v>
      </c>
      <c r="AT791" s="261" t="s">
        <v>31</v>
      </c>
      <c r="AW791" s="65">
        <f>$CT$1202</f>
        <v>80.599999999999994</v>
      </c>
    </row>
    <row r="792" spans="1:49" s="34" customFormat="1" ht="15.75" customHeight="1">
      <c r="A792" s="365" t="s">
        <v>8</v>
      </c>
      <c r="B792" s="261" t="s">
        <v>1596</v>
      </c>
      <c r="D792" s="65">
        <f>$OE$1136</f>
        <v>560.39999999999986</v>
      </c>
      <c r="E792" s="365" t="s">
        <v>8</v>
      </c>
      <c r="F792" s="260" t="s">
        <v>3172</v>
      </c>
      <c r="H792" s="65">
        <f>$AOM$1142</f>
        <v>342</v>
      </c>
      <c r="I792" s="365" t="s">
        <v>8</v>
      </c>
      <c r="J792" s="105" t="s">
        <v>629</v>
      </c>
      <c r="L792" s="65">
        <f>$HP$1148</f>
        <v>447.90000000000003</v>
      </c>
      <c r="M792" s="365" t="s">
        <v>8</v>
      </c>
      <c r="N792" s="260" t="s">
        <v>3151</v>
      </c>
      <c r="P792" s="65">
        <f>$AIY$1154</f>
        <v>704.5</v>
      </c>
      <c r="Q792" s="365" t="s">
        <v>8</v>
      </c>
      <c r="R792" s="261" t="s">
        <v>3828</v>
      </c>
      <c r="T792" s="65">
        <f>$AVK$1160</f>
        <v>264.3</v>
      </c>
      <c r="U792" s="365" t="s">
        <v>8</v>
      </c>
      <c r="V792" s="105" t="s">
        <v>2520</v>
      </c>
      <c r="X792" s="65">
        <f>$ADT$1166</f>
        <v>314.29999999999995</v>
      </c>
      <c r="Y792" s="365" t="s">
        <v>8</v>
      </c>
      <c r="Z792" s="260" t="s">
        <v>3171</v>
      </c>
      <c r="AB792" s="65">
        <f>$AKR$1172</f>
        <v>156.69999999999999</v>
      </c>
      <c r="AC792" s="365" t="s">
        <v>8</v>
      </c>
      <c r="AD792" s="261" t="s">
        <v>3827</v>
      </c>
      <c r="AF792" s="65">
        <f>$ATR$1178</f>
        <v>168.79999999999998</v>
      </c>
      <c r="AG792" s="365" t="s">
        <v>8</v>
      </c>
      <c r="AH792" s="105" t="s">
        <v>2090</v>
      </c>
      <c r="AJ792" s="65">
        <f>$RH$1184</f>
        <v>187.8</v>
      </c>
      <c r="AK792" s="365" t="s">
        <v>8</v>
      </c>
      <c r="AL792" s="105" t="s">
        <v>600</v>
      </c>
      <c r="AN792" s="65">
        <f>$HY$1190</f>
        <v>206.5</v>
      </c>
      <c r="AO792" s="365" t="s">
        <v>8</v>
      </c>
      <c r="AP792" s="261" t="s">
        <v>3845</v>
      </c>
      <c r="AR792" s="65">
        <f>$AXV$1196</f>
        <v>138.5</v>
      </c>
      <c r="AS792" s="365" t="s">
        <v>8</v>
      </c>
      <c r="AT792" s="105" t="s">
        <v>2529</v>
      </c>
      <c r="AW792" s="65">
        <f>$AFM$1202</f>
        <v>69.300000000000011</v>
      </c>
    </row>
    <row r="793" spans="1:49" s="34" customFormat="1" ht="15.75" customHeight="1">
      <c r="A793" s="365" t="s">
        <v>10</v>
      </c>
      <c r="B793" s="261" t="s">
        <v>2171</v>
      </c>
      <c r="D793" s="65">
        <f>$IZ$1136</f>
        <v>558.70000000000005</v>
      </c>
      <c r="E793" s="365" t="s">
        <v>10</v>
      </c>
      <c r="F793" s="105" t="s">
        <v>2525</v>
      </c>
      <c r="H793" s="65">
        <f>$AEU$1142</f>
        <v>294.30000000000007</v>
      </c>
      <c r="I793" s="365" t="s">
        <v>10</v>
      </c>
      <c r="J793" s="105" t="s">
        <v>2525</v>
      </c>
      <c r="L793" s="65">
        <f>$AEU$1148</f>
        <v>447.3</v>
      </c>
      <c r="M793" s="365" t="s">
        <v>10</v>
      </c>
      <c r="N793" s="372" t="s">
        <v>3168</v>
      </c>
      <c r="P793" s="65">
        <f>$AQF$1154</f>
        <v>702.69999999999993</v>
      </c>
      <c r="Q793" s="365" t="s">
        <v>10</v>
      </c>
      <c r="R793" s="261" t="s">
        <v>1596</v>
      </c>
      <c r="T793" s="65">
        <f>$OE$1160</f>
        <v>264</v>
      </c>
      <c r="U793" s="365" t="s">
        <v>10</v>
      </c>
      <c r="V793" s="261" t="s">
        <v>3819</v>
      </c>
      <c r="X793" s="65">
        <f>$ATI$1166</f>
        <v>313.89999999999998</v>
      </c>
      <c r="Y793" s="365" t="s">
        <v>10</v>
      </c>
      <c r="Z793" s="260" t="s">
        <v>21</v>
      </c>
      <c r="AB793" s="65">
        <f>$CB$1172</f>
        <v>148.74999999999997</v>
      </c>
      <c r="AC793" s="365" t="s">
        <v>10</v>
      </c>
      <c r="AD793" s="105" t="s">
        <v>645</v>
      </c>
      <c r="AF793" s="65">
        <f>$BA$1178</f>
        <v>168.29999999999998</v>
      </c>
      <c r="AG793" s="365" t="s">
        <v>10</v>
      </c>
      <c r="AH793" s="261" t="s">
        <v>3836</v>
      </c>
      <c r="AJ793" s="65">
        <f>$AVT$1184</f>
        <v>183.79999999999998</v>
      </c>
      <c r="AK793" s="365" t="s">
        <v>10</v>
      </c>
      <c r="AL793" s="261" t="s">
        <v>3855</v>
      </c>
      <c r="AN793" s="65">
        <f>$AZX$1190</f>
        <v>197.7</v>
      </c>
      <c r="AO793" s="365" t="s">
        <v>10</v>
      </c>
      <c r="AP793" s="105" t="s">
        <v>616</v>
      </c>
      <c r="AR793" s="65">
        <f>$HG$1196</f>
        <v>138.1</v>
      </c>
      <c r="AS793" s="365" t="s">
        <v>10</v>
      </c>
      <c r="AT793" s="105" t="s">
        <v>2073</v>
      </c>
      <c r="AW793" s="65">
        <f>$AMT$1202</f>
        <v>61.6</v>
      </c>
    </row>
    <row r="794" spans="1:49" s="34" customFormat="1" ht="15.75" customHeight="1">
      <c r="A794" s="365" t="s">
        <v>12</v>
      </c>
      <c r="B794" s="105" t="s">
        <v>2515</v>
      </c>
      <c r="D794" s="65">
        <f>$VU$1136</f>
        <v>555.5</v>
      </c>
      <c r="E794" s="365" t="s">
        <v>12</v>
      </c>
      <c r="F794" s="261" t="s">
        <v>3825</v>
      </c>
      <c r="H794" s="65">
        <f>$BDS$1142</f>
        <v>284.79999999999995</v>
      </c>
      <c r="I794" s="365" t="s">
        <v>12</v>
      </c>
      <c r="J794" s="261" t="s">
        <v>17</v>
      </c>
      <c r="L794" s="65">
        <f>$FW$1148</f>
        <v>446.7</v>
      </c>
      <c r="M794" s="365" t="s">
        <v>12</v>
      </c>
      <c r="N794" s="261" t="s">
        <v>3848</v>
      </c>
      <c r="P794" s="65">
        <f>$BDA$1154</f>
        <v>680.30000000000007</v>
      </c>
      <c r="Q794" s="365" t="s">
        <v>12</v>
      </c>
      <c r="R794" s="260" t="s">
        <v>3166</v>
      </c>
      <c r="T794" s="65">
        <f>$AIG$1160</f>
        <v>257.7</v>
      </c>
      <c r="U794" s="365" t="s">
        <v>12</v>
      </c>
      <c r="V794" s="261" t="s">
        <v>3833</v>
      </c>
      <c r="X794" s="65">
        <f>$BEB$1166</f>
        <v>303.2</v>
      </c>
      <c r="Y794" s="365" t="s">
        <v>12</v>
      </c>
      <c r="Z794" s="105" t="s">
        <v>2517</v>
      </c>
      <c r="AB794" s="65">
        <f>$AEL$1172</f>
        <v>147.5</v>
      </c>
      <c r="AC794" s="365" t="s">
        <v>12</v>
      </c>
      <c r="AD794" s="261" t="s">
        <v>1579</v>
      </c>
      <c r="AF794" s="65">
        <f>$GO$1178</f>
        <v>159.90000000000003</v>
      </c>
      <c r="AG794" s="365" t="s">
        <v>12</v>
      </c>
      <c r="AH794" s="105" t="s">
        <v>2530</v>
      </c>
      <c r="AJ794" s="65">
        <f>$AFD$1184</f>
        <v>176.5</v>
      </c>
      <c r="AK794" s="365" t="s">
        <v>12</v>
      </c>
      <c r="AL794" s="372" t="s">
        <v>3168</v>
      </c>
      <c r="AN794" s="65">
        <f>$AQF$1190</f>
        <v>178.79999999999998</v>
      </c>
      <c r="AO794" s="365" t="s">
        <v>12</v>
      </c>
      <c r="AP794" s="105" t="s">
        <v>645</v>
      </c>
      <c r="AR794" s="65">
        <f>$BA$1196</f>
        <v>137.5</v>
      </c>
      <c r="AS794" s="365" t="s">
        <v>12</v>
      </c>
      <c r="AT794" s="261" t="s">
        <v>3851</v>
      </c>
      <c r="AW794" s="65">
        <f>$ASZ$1202</f>
        <v>59.599999999999994</v>
      </c>
    </row>
    <row r="795" spans="1:49" s="34" customFormat="1" ht="15.75" customHeight="1">
      <c r="A795" s="365" t="s">
        <v>14</v>
      </c>
      <c r="B795" s="261" t="s">
        <v>3855</v>
      </c>
      <c r="D795" s="65">
        <f>$AZX$1136</f>
        <v>554.79999999999995</v>
      </c>
      <c r="E795" s="365" t="s">
        <v>14</v>
      </c>
      <c r="F795" s="261" t="s">
        <v>31</v>
      </c>
      <c r="H795" s="65">
        <f>$CT$1142</f>
        <v>275.10000000000002</v>
      </c>
      <c r="I795" s="365" t="s">
        <v>14</v>
      </c>
      <c r="J795" s="105" t="s">
        <v>2073</v>
      </c>
      <c r="L795" s="65">
        <f>$AMT$1148</f>
        <v>444.70000000000005</v>
      </c>
      <c r="M795" s="365" t="s">
        <v>14</v>
      </c>
      <c r="N795" s="105" t="s">
        <v>2504</v>
      </c>
      <c r="P795" s="65">
        <f>$XE$1154</f>
        <v>666.69999999999993</v>
      </c>
      <c r="Q795" s="365" t="s">
        <v>14</v>
      </c>
      <c r="R795" s="260" t="s">
        <v>3158</v>
      </c>
      <c r="T795" s="65">
        <f>$ALS$1160</f>
        <v>239.89999999999998</v>
      </c>
      <c r="U795" s="365" t="s">
        <v>14</v>
      </c>
      <c r="V795" s="105" t="s">
        <v>2504</v>
      </c>
      <c r="X795" s="65">
        <f>$XE$1166</f>
        <v>296.5</v>
      </c>
      <c r="Y795" s="365" t="s">
        <v>14</v>
      </c>
      <c r="Z795" s="261" t="s">
        <v>3822</v>
      </c>
      <c r="AB795" s="65">
        <f>$AYN$1172</f>
        <v>146.69999999999999</v>
      </c>
      <c r="AC795" s="365" t="s">
        <v>14</v>
      </c>
      <c r="AD795" s="261" t="s">
        <v>15</v>
      </c>
      <c r="AF795" s="65">
        <f>$LK$1178</f>
        <v>158.6</v>
      </c>
      <c r="AG795" s="365" t="s">
        <v>14</v>
      </c>
      <c r="AH795" s="545" t="s">
        <v>1280</v>
      </c>
      <c r="AJ795" s="65">
        <f>$NV$1184</f>
        <v>175.70000000000002</v>
      </c>
      <c r="AK795" s="365" t="s">
        <v>14</v>
      </c>
      <c r="AL795" s="105" t="s">
        <v>2507</v>
      </c>
      <c r="AN795" s="65">
        <f>$AAH$1190</f>
        <v>175.4</v>
      </c>
      <c r="AO795" s="365" t="s">
        <v>14</v>
      </c>
      <c r="AP795" s="261" t="s">
        <v>3831</v>
      </c>
      <c r="AR795" s="65">
        <f>$BAP$1196</f>
        <v>136.9</v>
      </c>
      <c r="AS795" s="365" t="s">
        <v>14</v>
      </c>
      <c r="AT795" s="105" t="s">
        <v>2523</v>
      </c>
      <c r="AW795" s="65">
        <f>$AGW$1202</f>
        <v>59.3</v>
      </c>
    </row>
    <row r="796" spans="1:49" s="34" customFormat="1" ht="15.75" customHeight="1">
      <c r="A796" s="365" t="s">
        <v>16</v>
      </c>
      <c r="B796" s="261" t="s">
        <v>3847</v>
      </c>
      <c r="D796" s="65">
        <f>$BBH$1136</f>
        <v>554.79999999999995</v>
      </c>
      <c r="E796" s="365" t="s">
        <v>16</v>
      </c>
      <c r="F796" s="105" t="s">
        <v>2075</v>
      </c>
      <c r="H796" s="65">
        <f>$RZ$1142</f>
        <v>272.5</v>
      </c>
      <c r="I796" s="365" t="s">
        <v>16</v>
      </c>
      <c r="J796" s="261" t="s">
        <v>1589</v>
      </c>
      <c r="L796" s="65">
        <f>$IH$1148</f>
        <v>439.8</v>
      </c>
      <c r="M796" s="365" t="s">
        <v>16</v>
      </c>
      <c r="N796" s="261" t="s">
        <v>1596</v>
      </c>
      <c r="P796" s="65">
        <f>$OE$1154</f>
        <v>660.80000000000007</v>
      </c>
      <c r="Q796" s="365" t="s">
        <v>16</v>
      </c>
      <c r="R796" s="105" t="s">
        <v>2095</v>
      </c>
      <c r="T796" s="65">
        <f>$TS$1160</f>
        <v>237.7</v>
      </c>
      <c r="U796" s="365" t="s">
        <v>16</v>
      </c>
      <c r="V796" s="261" t="s">
        <v>17</v>
      </c>
      <c r="X796" s="65">
        <f>$FW$1166</f>
        <v>292.3</v>
      </c>
      <c r="Y796" s="365" t="s">
        <v>16</v>
      </c>
      <c r="Z796" s="105" t="s">
        <v>152</v>
      </c>
      <c r="AB796" s="65">
        <f>$TA$1172</f>
        <v>143.30000000000001</v>
      </c>
      <c r="AC796" s="365" t="s">
        <v>16</v>
      </c>
      <c r="AD796" s="261" t="s">
        <v>3838</v>
      </c>
      <c r="AF796" s="65">
        <f>$AZF$1178</f>
        <v>158.39999999999998</v>
      </c>
      <c r="AG796" s="365" t="s">
        <v>16</v>
      </c>
      <c r="AH796" s="261" t="s">
        <v>3857</v>
      </c>
      <c r="AJ796" s="65">
        <f>$BDJ$1184</f>
        <v>174.1</v>
      </c>
      <c r="AK796" s="365" t="s">
        <v>16</v>
      </c>
      <c r="AL796" s="105" t="s">
        <v>616</v>
      </c>
      <c r="AN796" s="65">
        <f>$HG$1190</f>
        <v>172.79999999999998</v>
      </c>
      <c r="AO796" s="365" t="s">
        <v>16</v>
      </c>
      <c r="AP796" s="261" t="s">
        <v>1591</v>
      </c>
      <c r="AR796" s="65">
        <f>$DU$1196</f>
        <v>134.30000000000001</v>
      </c>
      <c r="AS796" s="365" t="s">
        <v>16</v>
      </c>
      <c r="AT796" s="105" t="s">
        <v>2524</v>
      </c>
      <c r="AW796" s="65">
        <f>$WM$1202</f>
        <v>56.9</v>
      </c>
    </row>
    <row r="797" spans="1:49" s="34" customFormat="1" ht="15.75" customHeight="1">
      <c r="A797" s="365" t="s">
        <v>18</v>
      </c>
      <c r="B797" s="261" t="s">
        <v>4071</v>
      </c>
      <c r="D797" s="65">
        <f>$BFC$1136</f>
        <v>554.79999999999995</v>
      </c>
      <c r="E797" s="365" t="s">
        <v>18</v>
      </c>
      <c r="F797" s="105" t="s">
        <v>2522</v>
      </c>
      <c r="H797" s="65">
        <f>$XN$1142</f>
        <v>268.89999999999998</v>
      </c>
      <c r="I797" s="365" t="s">
        <v>18</v>
      </c>
      <c r="J797" s="261" t="s">
        <v>3847</v>
      </c>
      <c r="L797" s="65">
        <f>$BBH$1148</f>
        <v>439.7</v>
      </c>
      <c r="M797" s="365" t="s">
        <v>18</v>
      </c>
      <c r="N797" s="261" t="s">
        <v>3819</v>
      </c>
      <c r="P797" s="65">
        <f>$ATI$1154</f>
        <v>657.80000000000007</v>
      </c>
      <c r="Q797" s="365" t="s">
        <v>18</v>
      </c>
      <c r="R797" s="260" t="s">
        <v>3172</v>
      </c>
      <c r="T797" s="65">
        <f>$AOM$1160</f>
        <v>234.8</v>
      </c>
      <c r="U797" s="365" t="s">
        <v>18</v>
      </c>
      <c r="V797" s="105" t="s">
        <v>2097</v>
      </c>
      <c r="X797" s="65">
        <f>$QG$1166</f>
        <v>287.39999999999998</v>
      </c>
      <c r="Y797" s="365" t="s">
        <v>18</v>
      </c>
      <c r="Z797" s="372" t="s">
        <v>27</v>
      </c>
      <c r="AB797" s="65">
        <f>$AQO$1172</f>
        <v>143.19999999999999</v>
      </c>
      <c r="AC797" s="365" t="s">
        <v>18</v>
      </c>
      <c r="AD797" s="261" t="s">
        <v>3829</v>
      </c>
      <c r="AF797" s="65">
        <f>$AXD$1178</f>
        <v>153</v>
      </c>
      <c r="AG797" s="365" t="s">
        <v>18</v>
      </c>
      <c r="AH797" s="260" t="s">
        <v>3158</v>
      </c>
      <c r="AJ797" s="65">
        <f>$ALS$1184</f>
        <v>172.5</v>
      </c>
      <c r="AK797" s="365" t="s">
        <v>18</v>
      </c>
      <c r="AL797" s="261" t="s">
        <v>3847</v>
      </c>
      <c r="AN797" s="65">
        <f>$BBH$1190</f>
        <v>169.7</v>
      </c>
      <c r="AO797" s="365" t="s">
        <v>18</v>
      </c>
      <c r="AP797" s="545" t="s">
        <v>1286</v>
      </c>
      <c r="AR797" s="65">
        <f>$H$1196</f>
        <v>132.89999999999998</v>
      </c>
      <c r="AS797" s="365" t="s">
        <v>18</v>
      </c>
      <c r="AT797" s="260" t="s">
        <v>3154</v>
      </c>
      <c r="AW797" s="65">
        <f>$ANL$1202</f>
        <v>56.8</v>
      </c>
    </row>
    <row r="798" spans="1:49" s="34" customFormat="1" ht="15.75" customHeight="1">
      <c r="A798" s="365" t="s">
        <v>20</v>
      </c>
      <c r="B798" s="105" t="s">
        <v>655</v>
      </c>
      <c r="D798" s="65">
        <f>$VC$1136</f>
        <v>553.80000000000007</v>
      </c>
      <c r="E798" s="365" t="s">
        <v>20</v>
      </c>
      <c r="F798" s="105" t="s">
        <v>2082</v>
      </c>
      <c r="H798" s="65">
        <f>$QP$1142</f>
        <v>257.90000000000003</v>
      </c>
      <c r="I798" s="365" t="s">
        <v>20</v>
      </c>
      <c r="J798" s="260" t="s">
        <v>143</v>
      </c>
      <c r="L798" s="65">
        <f>$IQ$1148</f>
        <v>435.90000000000003</v>
      </c>
      <c r="M798" s="365" t="s">
        <v>20</v>
      </c>
      <c r="N798" s="105" t="s">
        <v>629</v>
      </c>
      <c r="P798" s="65">
        <f>$HP$1154</f>
        <v>649.1</v>
      </c>
      <c r="Q798" s="365" t="s">
        <v>20</v>
      </c>
      <c r="R798" s="105" t="s">
        <v>2076</v>
      </c>
      <c r="T798" s="65">
        <f>$PX$1160</f>
        <v>229.3</v>
      </c>
      <c r="U798" s="365" t="s">
        <v>20</v>
      </c>
      <c r="V798" s="261" t="s">
        <v>31</v>
      </c>
      <c r="X798" s="65">
        <f>$CT$1166</f>
        <v>281.40000000000003</v>
      </c>
      <c r="Y798" s="365" t="s">
        <v>20</v>
      </c>
      <c r="Z798" s="261" t="s">
        <v>1575</v>
      </c>
      <c r="AB798" s="65">
        <f>$MU$1172</f>
        <v>142.5</v>
      </c>
      <c r="AC798" s="365" t="s">
        <v>20</v>
      </c>
      <c r="AD798" s="261" t="s">
        <v>3845</v>
      </c>
      <c r="AF798" s="65">
        <f>$AXV$1178</f>
        <v>152.70000000000002</v>
      </c>
      <c r="AG798" s="365" t="s">
        <v>20</v>
      </c>
      <c r="AH798" s="105" t="s">
        <v>2520</v>
      </c>
      <c r="AJ798" s="65">
        <f>$ADT$1184</f>
        <v>170.20000000000002</v>
      </c>
      <c r="AK798" s="365" t="s">
        <v>20</v>
      </c>
      <c r="AL798" s="105" t="s">
        <v>3149</v>
      </c>
      <c r="AN798" s="65">
        <f>$ANU$1190</f>
        <v>167.6</v>
      </c>
      <c r="AO798" s="365" t="s">
        <v>20</v>
      </c>
      <c r="AP798" s="261" t="s">
        <v>37</v>
      </c>
      <c r="AR798" s="65">
        <f>$FE$1196</f>
        <v>132.5</v>
      </c>
      <c r="AS798" s="365" t="s">
        <v>20</v>
      </c>
      <c r="AT798" s="105" t="s">
        <v>3156</v>
      </c>
      <c r="AW798" s="65">
        <f>$AKI$1202</f>
        <v>56.7</v>
      </c>
    </row>
    <row r="799" spans="1:49" s="34" customFormat="1" ht="15.75" customHeight="1">
      <c r="A799" s="365" t="s">
        <v>22</v>
      </c>
      <c r="B799" s="105" t="s">
        <v>2528</v>
      </c>
      <c r="D799" s="65">
        <f>$AHO$1136</f>
        <v>553.70000000000005</v>
      </c>
      <c r="E799" s="365" t="s">
        <v>22</v>
      </c>
      <c r="F799" s="105" t="s">
        <v>601</v>
      </c>
      <c r="H799" s="65">
        <f>$AHX$1142</f>
        <v>249.2</v>
      </c>
      <c r="I799" s="365" t="s">
        <v>22</v>
      </c>
      <c r="J799" s="260" t="s">
        <v>3173</v>
      </c>
      <c r="L799" s="65">
        <f>$APE$1148</f>
        <v>419.9</v>
      </c>
      <c r="M799" s="365" t="s">
        <v>22</v>
      </c>
      <c r="N799" s="105" t="s">
        <v>152</v>
      </c>
      <c r="P799" s="65">
        <f>$TA$1154</f>
        <v>623.39999999999986</v>
      </c>
      <c r="Q799" s="365" t="s">
        <v>22</v>
      </c>
      <c r="R799" s="261" t="s">
        <v>1666</v>
      </c>
      <c r="T799" s="65">
        <f>$ML$1160</f>
        <v>229.3</v>
      </c>
      <c r="U799" s="365" t="s">
        <v>22</v>
      </c>
      <c r="V799" s="261" t="s">
        <v>15</v>
      </c>
      <c r="X799" s="65">
        <f>$LK$1166</f>
        <v>279.60000000000002</v>
      </c>
      <c r="Y799" s="365" t="s">
        <v>22</v>
      </c>
      <c r="Z799" s="261" t="s">
        <v>1584</v>
      </c>
      <c r="AB799" s="65">
        <f>$PO$1172</f>
        <v>141.69999999999999</v>
      </c>
      <c r="AC799" s="365" t="s">
        <v>22</v>
      </c>
      <c r="AD799" s="105" t="s">
        <v>613</v>
      </c>
      <c r="AF799" s="65">
        <f>$BS$1178</f>
        <v>152.30000000000001</v>
      </c>
      <c r="AG799" s="365" t="s">
        <v>22</v>
      </c>
      <c r="AH799" s="260" t="s">
        <v>3173</v>
      </c>
      <c r="AJ799" s="65">
        <f>$APE$1184</f>
        <v>169.39999999999998</v>
      </c>
      <c r="AK799" s="365" t="s">
        <v>22</v>
      </c>
      <c r="AL799" s="261" t="s">
        <v>1584</v>
      </c>
      <c r="AN799" s="65">
        <f>$PO$1190</f>
        <v>159.5</v>
      </c>
      <c r="AO799" s="365" t="s">
        <v>22</v>
      </c>
      <c r="AP799" s="261" t="s">
        <v>3855</v>
      </c>
      <c r="AR799" s="65">
        <f>$AZX$1196</f>
        <v>130.6</v>
      </c>
      <c r="AS799" s="365" t="s">
        <v>22</v>
      </c>
      <c r="AT799" s="105" t="s">
        <v>2521</v>
      </c>
      <c r="AW799" s="65">
        <f>$ACS$1202</f>
        <v>55.400000000000006</v>
      </c>
    </row>
    <row r="800" spans="1:49" s="34" customFormat="1" ht="15.75" customHeight="1">
      <c r="A800" s="365" t="s">
        <v>24</v>
      </c>
      <c r="B800" s="261" t="s">
        <v>1589</v>
      </c>
      <c r="D800" s="65">
        <f>$IH$1136</f>
        <v>548.19999999999993</v>
      </c>
      <c r="E800" s="365" t="s">
        <v>24</v>
      </c>
      <c r="F800" s="260" t="s">
        <v>3158</v>
      </c>
      <c r="H800" s="65">
        <f>$ALS$1142</f>
        <v>246.69999999999996</v>
      </c>
      <c r="I800" s="365" t="s">
        <v>24</v>
      </c>
      <c r="J800" s="261" t="s">
        <v>3831</v>
      </c>
      <c r="L800" s="65">
        <f>$BAP$1148</f>
        <v>409.8</v>
      </c>
      <c r="M800" s="365" t="s">
        <v>24</v>
      </c>
      <c r="N800" s="105" t="s">
        <v>2514</v>
      </c>
      <c r="P800" s="65">
        <f>$ZY$1154</f>
        <v>609.6</v>
      </c>
      <c r="Q800" s="365" t="s">
        <v>24</v>
      </c>
      <c r="R800" s="261" t="s">
        <v>1580</v>
      </c>
      <c r="T800" s="65">
        <f>$YF$1160</f>
        <v>222.5</v>
      </c>
      <c r="U800" s="365" t="s">
        <v>24</v>
      </c>
      <c r="V800" s="261" t="s">
        <v>25</v>
      </c>
      <c r="X800" s="65">
        <f>$CK$1166</f>
        <v>277.09999999999997</v>
      </c>
      <c r="Y800" s="365" t="s">
        <v>24</v>
      </c>
      <c r="Z800" s="261" t="s">
        <v>3819</v>
      </c>
      <c r="AB800" s="65">
        <f>$ATI$1172</f>
        <v>139.30000000000001</v>
      </c>
      <c r="AC800" s="365" t="s">
        <v>24</v>
      </c>
      <c r="AD800" s="105" t="s">
        <v>2612</v>
      </c>
      <c r="AF800" s="65">
        <f>$ABR$1178</f>
        <v>150.70000000000002</v>
      </c>
      <c r="AG800" s="365" t="s">
        <v>24</v>
      </c>
      <c r="AH800" s="260" t="s">
        <v>3154</v>
      </c>
      <c r="AJ800" s="65">
        <f>$ANL$1184</f>
        <v>165.7</v>
      </c>
      <c r="AK800" s="365" t="s">
        <v>24</v>
      </c>
      <c r="AL800" s="261" t="s">
        <v>3824</v>
      </c>
      <c r="AN800" s="65">
        <f>$BBZ$1190</f>
        <v>152</v>
      </c>
      <c r="AO800" s="365" t="s">
        <v>24</v>
      </c>
      <c r="AP800" s="261" t="s">
        <v>4071</v>
      </c>
      <c r="AR800" s="65">
        <f>$BFC$1196</f>
        <v>129.5</v>
      </c>
      <c r="AS800" s="365" t="s">
        <v>24</v>
      </c>
      <c r="AT800" s="105" t="s">
        <v>2083</v>
      </c>
      <c r="AW800" s="65">
        <f>$OW$1202</f>
        <v>55.1</v>
      </c>
    </row>
    <row r="801" spans="1:49" s="34" customFormat="1" ht="15.75" customHeight="1">
      <c r="A801" s="365" t="s">
        <v>26</v>
      </c>
      <c r="B801" s="105" t="s">
        <v>616</v>
      </c>
      <c r="D801" s="65">
        <f>$HG$1136</f>
        <v>548.19999999999993</v>
      </c>
      <c r="E801" s="365" t="s">
        <v>26</v>
      </c>
      <c r="F801" s="105" t="s">
        <v>630</v>
      </c>
      <c r="H801" s="65">
        <f>$UB$1142</f>
        <v>234.10000000000002</v>
      </c>
      <c r="I801" s="365" t="s">
        <v>26</v>
      </c>
      <c r="J801" s="261" t="s">
        <v>3824</v>
      </c>
      <c r="L801" s="65">
        <f>$BBZ$1148</f>
        <v>406.2</v>
      </c>
      <c r="M801" s="365" t="s">
        <v>26</v>
      </c>
      <c r="N801" s="545" t="s">
        <v>1277</v>
      </c>
      <c r="P801" s="65">
        <f>$KJ$1154</f>
        <v>597.9</v>
      </c>
      <c r="Q801" s="365" t="s">
        <v>26</v>
      </c>
      <c r="R801" s="260" t="s">
        <v>3181</v>
      </c>
      <c r="T801" s="65">
        <f>$AOD$1160</f>
        <v>219.9</v>
      </c>
      <c r="U801" s="365" t="s">
        <v>26</v>
      </c>
      <c r="V801" s="105" t="s">
        <v>655</v>
      </c>
      <c r="X801" s="65">
        <f>$VC$1166</f>
        <v>275.89999999999998</v>
      </c>
      <c r="Y801" s="365" t="s">
        <v>26</v>
      </c>
      <c r="Z801" s="105" t="s">
        <v>2519</v>
      </c>
      <c r="AB801" s="65">
        <f>$UT$1172</f>
        <v>139.29999999999998</v>
      </c>
      <c r="AC801" s="365" t="s">
        <v>26</v>
      </c>
      <c r="AD801" s="260" t="s">
        <v>142</v>
      </c>
      <c r="AF801" s="65">
        <f>$Z$1178</f>
        <v>146</v>
      </c>
      <c r="AG801" s="365" t="s">
        <v>26</v>
      </c>
      <c r="AH801" s="261" t="s">
        <v>3837</v>
      </c>
      <c r="AJ801" s="65">
        <f>$AXM$1184</f>
        <v>165.2</v>
      </c>
      <c r="AK801" s="365" t="s">
        <v>26</v>
      </c>
      <c r="AL801" s="105" t="s">
        <v>2504</v>
      </c>
      <c r="AN801" s="65">
        <f>$XE$1190</f>
        <v>151.29999999999998</v>
      </c>
      <c r="AO801" s="365" t="s">
        <v>26</v>
      </c>
      <c r="AP801" s="105" t="s">
        <v>613</v>
      </c>
      <c r="AR801" s="65">
        <f>$BS$1196</f>
        <v>128.69999999999999</v>
      </c>
      <c r="AS801" s="365" t="s">
        <v>26</v>
      </c>
      <c r="AT801" s="261" t="s">
        <v>3829</v>
      </c>
      <c r="AW801" s="65">
        <f>$AXD$1202</f>
        <v>54</v>
      </c>
    </row>
    <row r="802" spans="1:49" s="34" customFormat="1" ht="15.75" customHeight="1">
      <c r="A802" s="365" t="s">
        <v>28</v>
      </c>
      <c r="B802" s="261" t="s">
        <v>31</v>
      </c>
      <c r="D802" s="65">
        <f>$CT$1136</f>
        <v>548.19999999999993</v>
      </c>
      <c r="E802" s="365" t="s">
        <v>28</v>
      </c>
      <c r="F802" s="105" t="s">
        <v>2514</v>
      </c>
      <c r="H802" s="65">
        <f>$ZY$1142</f>
        <v>233.7</v>
      </c>
      <c r="I802" s="365" t="s">
        <v>28</v>
      </c>
      <c r="J802" s="260" t="s">
        <v>21</v>
      </c>
      <c r="L802" s="65">
        <f>$CB$1148</f>
        <v>402.1</v>
      </c>
      <c r="M802" s="365" t="s">
        <v>28</v>
      </c>
      <c r="N802" s="105" t="s">
        <v>2512</v>
      </c>
      <c r="P802" s="65">
        <f>$AFV$1154</f>
        <v>596.59999999999991</v>
      </c>
      <c r="Q802" s="365" t="s">
        <v>28</v>
      </c>
      <c r="R802" s="105" t="s">
        <v>665</v>
      </c>
      <c r="T802" s="65">
        <f>$Q$1160</f>
        <v>219.70000000000002</v>
      </c>
      <c r="U802" s="365" t="s">
        <v>28</v>
      </c>
      <c r="V802" s="105" t="s">
        <v>2514</v>
      </c>
      <c r="X802" s="65">
        <f>$ZY$1166</f>
        <v>259.2</v>
      </c>
      <c r="Y802" s="365" t="s">
        <v>28</v>
      </c>
      <c r="Z802" s="545" t="s">
        <v>1279</v>
      </c>
      <c r="AB802" s="65">
        <f>$GX$1172</f>
        <v>138.19999999999999</v>
      </c>
      <c r="AC802" s="365" t="s">
        <v>28</v>
      </c>
      <c r="AD802" s="261" t="s">
        <v>1596</v>
      </c>
      <c r="AF802" s="65">
        <f>$OE$1178</f>
        <v>141.39999999999998</v>
      </c>
      <c r="AG802" s="365" t="s">
        <v>28</v>
      </c>
      <c r="AH802" s="105" t="s">
        <v>648</v>
      </c>
      <c r="AJ802" s="65">
        <f>$PF$1184</f>
        <v>165.2</v>
      </c>
      <c r="AK802" s="365" t="s">
        <v>28</v>
      </c>
      <c r="AL802" s="105" t="s">
        <v>2625</v>
      </c>
      <c r="AN802" s="65">
        <f>$AEC$1190</f>
        <v>149.5</v>
      </c>
      <c r="AO802" s="365" t="s">
        <v>28</v>
      </c>
      <c r="AP802" s="105" t="s">
        <v>2612</v>
      </c>
      <c r="AR802" s="65">
        <f>$ABR$1196</f>
        <v>128.69999999999999</v>
      </c>
      <c r="AS802" s="365" t="s">
        <v>28</v>
      </c>
      <c r="AT802" s="261" t="s">
        <v>3831</v>
      </c>
      <c r="AW802" s="65">
        <f>$BAP$1202</f>
        <v>46.3</v>
      </c>
    </row>
    <row r="803" spans="1:49" s="34" customFormat="1" ht="15.75" customHeight="1">
      <c r="A803" s="365" t="s">
        <v>30</v>
      </c>
      <c r="B803" s="105" t="s">
        <v>179</v>
      </c>
      <c r="D803" s="65">
        <f>$NM$1136</f>
        <v>548.19999999999993</v>
      </c>
      <c r="E803" s="365" t="s">
        <v>30</v>
      </c>
      <c r="F803" s="105" t="s">
        <v>3149</v>
      </c>
      <c r="H803" s="65">
        <f>$ANU$1142</f>
        <v>231.70000000000002</v>
      </c>
      <c r="I803" s="365" t="s">
        <v>30</v>
      </c>
      <c r="J803" s="105" t="s">
        <v>161</v>
      </c>
      <c r="L803" s="65">
        <f>$LT$1148</f>
        <v>393.59999999999997</v>
      </c>
      <c r="M803" s="365" t="s">
        <v>30</v>
      </c>
      <c r="N803" s="105" t="s">
        <v>2525</v>
      </c>
      <c r="P803" s="65">
        <f>$AEU$1154</f>
        <v>584.79999999999995</v>
      </c>
      <c r="Q803" s="365" t="s">
        <v>30</v>
      </c>
      <c r="R803" s="260" t="s">
        <v>143</v>
      </c>
      <c r="T803" s="65">
        <f>$IQ$1160</f>
        <v>210.4</v>
      </c>
      <c r="U803" s="365" t="s">
        <v>30</v>
      </c>
      <c r="V803" s="260" t="s">
        <v>142</v>
      </c>
      <c r="X803" s="65">
        <f>$Z$1166</f>
        <v>257.29999999999995</v>
      </c>
      <c r="Y803" s="365" t="s">
        <v>30</v>
      </c>
      <c r="Z803" s="105" t="s">
        <v>2092</v>
      </c>
      <c r="AB803" s="65">
        <f>$SR$1172</f>
        <v>136.70000000000002</v>
      </c>
      <c r="AC803" s="365" t="s">
        <v>30</v>
      </c>
      <c r="AD803" s="261" t="s">
        <v>2171</v>
      </c>
      <c r="AF803" s="65">
        <f>$IZ$1178</f>
        <v>141.19999999999999</v>
      </c>
      <c r="AG803" s="365" t="s">
        <v>30</v>
      </c>
      <c r="AH803" s="105" t="s">
        <v>2510</v>
      </c>
      <c r="AJ803" s="65">
        <f>$AHF$1184</f>
        <v>160.10000000000002</v>
      </c>
      <c r="AK803" s="365" t="s">
        <v>30</v>
      </c>
      <c r="AL803" s="105" t="s">
        <v>2520</v>
      </c>
      <c r="AN803" s="65">
        <f>$ADT$1190</f>
        <v>146.10000000000002</v>
      </c>
      <c r="AO803" s="365" t="s">
        <v>30</v>
      </c>
      <c r="AP803" s="105" t="s">
        <v>2513</v>
      </c>
      <c r="AR803" s="65">
        <f>$AGE$1196</f>
        <v>128.30000000000001</v>
      </c>
      <c r="AS803" s="365" t="s">
        <v>30</v>
      </c>
      <c r="AT803" s="261" t="s">
        <v>3830</v>
      </c>
      <c r="AW803" s="65">
        <f>$AYW$1202</f>
        <v>43.8</v>
      </c>
    </row>
    <row r="804" spans="1:49" s="34" customFormat="1" ht="15.75" customHeight="1">
      <c r="A804" s="365" t="s">
        <v>32</v>
      </c>
      <c r="B804" s="545" t="s">
        <v>1272</v>
      </c>
      <c r="D804" s="65">
        <f>$AI$1136</f>
        <v>548.19999999999993</v>
      </c>
      <c r="E804" s="365" t="s">
        <v>32</v>
      </c>
      <c r="F804" s="105" t="s">
        <v>2521</v>
      </c>
      <c r="H804" s="65">
        <f>$ACS$1142</f>
        <v>231.2</v>
      </c>
      <c r="I804" s="365" t="s">
        <v>32</v>
      </c>
      <c r="J804" s="261" t="s">
        <v>3849</v>
      </c>
      <c r="L804" s="65">
        <f>$BET$1148</f>
        <v>386.5</v>
      </c>
      <c r="M804" s="365" t="s">
        <v>32</v>
      </c>
      <c r="N804" s="260" t="s">
        <v>3163</v>
      </c>
      <c r="P804" s="65">
        <f>$ANC$1154</f>
        <v>576.9</v>
      </c>
      <c r="Q804" s="365" t="s">
        <v>32</v>
      </c>
      <c r="R804" s="105" t="s">
        <v>2073</v>
      </c>
      <c r="T804" s="65">
        <f>$AMT$1160</f>
        <v>207.6</v>
      </c>
      <c r="U804" s="365" t="s">
        <v>32</v>
      </c>
      <c r="V804" s="105" t="s">
        <v>620</v>
      </c>
      <c r="X804" s="65">
        <f>$ND$1166</f>
        <v>256.39999999999998</v>
      </c>
      <c r="Y804" s="365" t="s">
        <v>32</v>
      </c>
      <c r="Z804" s="105" t="s">
        <v>141</v>
      </c>
      <c r="AB804" s="65">
        <f>$FN$1172</f>
        <v>133.19999999999999</v>
      </c>
      <c r="AC804" s="365" t="s">
        <v>32</v>
      </c>
      <c r="AD804" s="261" t="s">
        <v>1589</v>
      </c>
      <c r="AF804" s="65">
        <f>$IH$1178</f>
        <v>139.39999999999998</v>
      </c>
      <c r="AG804" s="365" t="s">
        <v>32</v>
      </c>
      <c r="AH804" s="105" t="s">
        <v>645</v>
      </c>
      <c r="AJ804" s="65">
        <f>$BA$1184</f>
        <v>159.69999999999999</v>
      </c>
      <c r="AK804" s="365" t="s">
        <v>32</v>
      </c>
      <c r="AL804" s="261" t="s">
        <v>3819</v>
      </c>
      <c r="AN804" s="65">
        <f>$ATI$1190</f>
        <v>143</v>
      </c>
      <c r="AO804" s="365" t="s">
        <v>32</v>
      </c>
      <c r="AP804" s="105" t="s">
        <v>2519</v>
      </c>
      <c r="AR804" s="65">
        <f>$UT$1196</f>
        <v>128.30000000000001</v>
      </c>
      <c r="AS804" s="365" t="s">
        <v>32</v>
      </c>
      <c r="AT804" s="105" t="s">
        <v>2082</v>
      </c>
      <c r="AW804" s="65">
        <f>$QP$1202</f>
        <v>43.5</v>
      </c>
    </row>
    <row r="805" spans="1:49" s="34" customFormat="1" ht="15.75" customHeight="1">
      <c r="A805" s="365" t="s">
        <v>34</v>
      </c>
      <c r="B805" s="261" t="s">
        <v>17</v>
      </c>
      <c r="D805" s="65">
        <f>$FW$1136</f>
        <v>548.19999999999993</v>
      </c>
      <c r="E805" s="365" t="s">
        <v>34</v>
      </c>
      <c r="F805" s="105" t="s">
        <v>616</v>
      </c>
      <c r="H805" s="65">
        <f>$HG$1142</f>
        <v>230.59999999999997</v>
      </c>
      <c r="I805" s="365" t="s">
        <v>34</v>
      </c>
      <c r="J805" s="260" t="s">
        <v>3181</v>
      </c>
      <c r="L805" s="65">
        <f>$AOD$1148</f>
        <v>385.2</v>
      </c>
      <c r="M805" s="365" t="s">
        <v>34</v>
      </c>
      <c r="N805" s="105" t="s">
        <v>2526</v>
      </c>
      <c r="P805" s="65">
        <f>$AGN$1154</f>
        <v>573.4</v>
      </c>
      <c r="Q805" s="365" t="s">
        <v>34</v>
      </c>
      <c r="R805" s="105" t="s">
        <v>2503</v>
      </c>
      <c r="T805" s="65">
        <f>$ADK$1160</f>
        <v>197.5</v>
      </c>
      <c r="U805" s="365" t="s">
        <v>34</v>
      </c>
      <c r="V805" s="261" t="s">
        <v>1587</v>
      </c>
      <c r="X805" s="65">
        <f>$DL$1166</f>
        <v>255.5</v>
      </c>
      <c r="Y805" s="365" t="s">
        <v>34</v>
      </c>
      <c r="Z805" s="105" t="s">
        <v>630</v>
      </c>
      <c r="AB805" s="65">
        <f>$UB$1172</f>
        <v>132.70000000000002</v>
      </c>
      <c r="AC805" s="365" t="s">
        <v>34</v>
      </c>
      <c r="AD805" s="545" t="s">
        <v>1278</v>
      </c>
      <c r="AF805" s="65">
        <f>$JI$1178</f>
        <v>137</v>
      </c>
      <c r="AG805" s="365" t="s">
        <v>34</v>
      </c>
      <c r="AH805" s="105" t="s">
        <v>2094</v>
      </c>
      <c r="AJ805" s="65">
        <f>$JR$1184</f>
        <v>151</v>
      </c>
      <c r="AK805" s="365" t="s">
        <v>34</v>
      </c>
      <c r="AL805" s="105" t="s">
        <v>2090</v>
      </c>
      <c r="AN805" s="65">
        <f>$RH$1190</f>
        <v>140.5</v>
      </c>
      <c r="AO805" s="365" t="s">
        <v>34</v>
      </c>
      <c r="AP805" s="105" t="s">
        <v>2518</v>
      </c>
      <c r="AR805" s="65">
        <f>$XW$1196</f>
        <v>128.30000000000001</v>
      </c>
      <c r="AS805" s="365" t="s">
        <v>34</v>
      </c>
      <c r="AT805" s="261" t="s">
        <v>1579</v>
      </c>
      <c r="AW805" s="65">
        <f>$GO$1202</f>
        <v>43.1</v>
      </c>
    </row>
    <row r="806" spans="1:49" s="34" customFormat="1" ht="15.75" customHeight="1">
      <c r="A806" s="365" t="s">
        <v>36</v>
      </c>
      <c r="B806" s="105" t="s">
        <v>3149</v>
      </c>
      <c r="D806" s="65">
        <f>$ANU$1136</f>
        <v>541.4</v>
      </c>
      <c r="E806" s="365" t="s">
        <v>36</v>
      </c>
      <c r="F806" s="261" t="s">
        <v>3854</v>
      </c>
      <c r="H806" s="65">
        <f>$AYE$1142</f>
        <v>229.09999999999997</v>
      </c>
      <c r="I806" s="365" t="s">
        <v>36</v>
      </c>
      <c r="J806" s="105" t="s">
        <v>141</v>
      </c>
      <c r="L806" s="65">
        <f>$FN$1148</f>
        <v>381.6</v>
      </c>
      <c r="M806" s="365" t="s">
        <v>36</v>
      </c>
      <c r="N806" s="261" t="s">
        <v>3822</v>
      </c>
      <c r="P806" s="65">
        <f>$AYN$1154</f>
        <v>563</v>
      </c>
      <c r="Q806" s="365" t="s">
        <v>36</v>
      </c>
      <c r="R806" s="260" t="s">
        <v>3147</v>
      </c>
      <c r="T806" s="65">
        <f>$AJH$1160</f>
        <v>193.3</v>
      </c>
      <c r="U806" s="365" t="s">
        <v>36</v>
      </c>
      <c r="V806" s="105" t="s">
        <v>613</v>
      </c>
      <c r="X806" s="65">
        <f>$BS$1166</f>
        <v>254.20000000000002</v>
      </c>
      <c r="Y806" s="365" t="s">
        <v>36</v>
      </c>
      <c r="Z806" s="261" t="s">
        <v>3843</v>
      </c>
      <c r="AB806" s="65">
        <f>$AUJ$1172</f>
        <v>130.5</v>
      </c>
      <c r="AC806" s="365" t="s">
        <v>36</v>
      </c>
      <c r="AD806" s="261" t="s">
        <v>3822</v>
      </c>
      <c r="AF806" s="65">
        <f>$AYN$1178</f>
        <v>136.99999999999997</v>
      </c>
      <c r="AG806" s="365" t="s">
        <v>36</v>
      </c>
      <c r="AH806" s="261" t="s">
        <v>3845</v>
      </c>
      <c r="AJ806" s="65">
        <f>$AXV$1184</f>
        <v>151</v>
      </c>
      <c r="AK806" s="365" t="s">
        <v>36</v>
      </c>
      <c r="AL806" s="260" t="s">
        <v>3159</v>
      </c>
      <c r="AN806" s="65">
        <f>$AMK$1190</f>
        <v>139.4</v>
      </c>
      <c r="AO806" s="365" t="s">
        <v>36</v>
      </c>
      <c r="AP806" s="105" t="s">
        <v>3161</v>
      </c>
      <c r="AR806" s="65">
        <f>$AJZ$1196</f>
        <v>126.69999999999999</v>
      </c>
      <c r="AS806" s="365" t="s">
        <v>36</v>
      </c>
      <c r="AT806" s="260" t="s">
        <v>3148</v>
      </c>
      <c r="AW806" s="65">
        <f>$ALA$1202</f>
        <v>42.8</v>
      </c>
    </row>
    <row r="807" spans="1:49" s="34" customFormat="1" ht="15.75" customHeight="1">
      <c r="A807" s="365" t="s">
        <v>38</v>
      </c>
      <c r="B807" s="105" t="s">
        <v>161</v>
      </c>
      <c r="D807" s="65">
        <f>$LT$1136</f>
        <v>541.4</v>
      </c>
      <c r="E807" s="365" t="s">
        <v>38</v>
      </c>
      <c r="F807" s="261" t="s">
        <v>3855</v>
      </c>
      <c r="H807" s="65">
        <f>$AZX$1142</f>
        <v>226.7</v>
      </c>
      <c r="I807" s="365" t="s">
        <v>38</v>
      </c>
      <c r="J807" s="105" t="s">
        <v>2507</v>
      </c>
      <c r="L807" s="65">
        <f>$AAH$1148</f>
        <v>380.1</v>
      </c>
      <c r="M807" s="365" t="s">
        <v>38</v>
      </c>
      <c r="N807" s="261" t="s">
        <v>3856</v>
      </c>
      <c r="P807" s="65">
        <f>$BBQ$1154</f>
        <v>555.6</v>
      </c>
      <c r="Q807" s="365" t="s">
        <v>38</v>
      </c>
      <c r="R807" s="105" t="s">
        <v>630</v>
      </c>
      <c r="T807" s="65">
        <f>$UB$1160</f>
        <v>189.5</v>
      </c>
      <c r="U807" s="365" t="s">
        <v>38</v>
      </c>
      <c r="V807" s="105" t="s">
        <v>3149</v>
      </c>
      <c r="X807" s="65">
        <f>$ANU$1166</f>
        <v>253</v>
      </c>
      <c r="Y807" s="365" t="s">
        <v>38</v>
      </c>
      <c r="Z807" s="260" t="s">
        <v>3159</v>
      </c>
      <c r="AB807" s="65">
        <f>$AMK$1172</f>
        <v>129.30000000000001</v>
      </c>
      <c r="AC807" s="365" t="s">
        <v>38</v>
      </c>
      <c r="AD807" s="261" t="s">
        <v>3820</v>
      </c>
      <c r="AF807" s="65">
        <f>$AVB$1178</f>
        <v>132.1</v>
      </c>
      <c r="AG807" s="365" t="s">
        <v>38</v>
      </c>
      <c r="AH807" s="260" t="s">
        <v>3175</v>
      </c>
      <c r="AJ807" s="65">
        <f>$AMB$1184</f>
        <v>151</v>
      </c>
      <c r="AK807" s="365" t="s">
        <v>38</v>
      </c>
      <c r="AL807" s="261" t="s">
        <v>3829</v>
      </c>
      <c r="AN807" s="65">
        <f>$AXD$1190</f>
        <v>139.4</v>
      </c>
      <c r="AO807" s="365" t="s">
        <v>38</v>
      </c>
      <c r="AP807" s="105" t="s">
        <v>615</v>
      </c>
      <c r="AR807" s="65">
        <f>$GF$1196</f>
        <v>126.1</v>
      </c>
      <c r="AS807" s="365" t="s">
        <v>38</v>
      </c>
      <c r="AT807" s="261" t="s">
        <v>3835</v>
      </c>
      <c r="AW807" s="65">
        <f>$AUA$1202</f>
        <v>42.5</v>
      </c>
    </row>
    <row r="808" spans="1:49" s="34" customFormat="1" ht="15.75" customHeight="1">
      <c r="A808" s="365" t="s">
        <v>145</v>
      </c>
      <c r="B808" s="105" t="s">
        <v>2508</v>
      </c>
      <c r="D808" s="65">
        <f>$VL$1136</f>
        <v>541.4</v>
      </c>
      <c r="E808" s="365" t="s">
        <v>145</v>
      </c>
      <c r="F808" s="372" t="s">
        <v>27</v>
      </c>
      <c r="H808" s="65">
        <f>$AQO$1142</f>
        <v>223.2</v>
      </c>
      <c r="I808" s="365" t="s">
        <v>145</v>
      </c>
      <c r="J808" s="105" t="s">
        <v>3160</v>
      </c>
      <c r="L808" s="65">
        <f>$AIP$1148</f>
        <v>377.3</v>
      </c>
      <c r="M808" s="365" t="s">
        <v>145</v>
      </c>
      <c r="N808" s="105" t="s">
        <v>154</v>
      </c>
      <c r="P808" s="65">
        <f>$BJ$1154</f>
        <v>550.6</v>
      </c>
      <c r="Q808" s="365" t="s">
        <v>145</v>
      </c>
      <c r="R808" s="372" t="s">
        <v>3168</v>
      </c>
      <c r="T808" s="65">
        <f>$AQF$1160</f>
        <v>188.9</v>
      </c>
      <c r="U808" s="365" t="s">
        <v>145</v>
      </c>
      <c r="V808" s="105" t="s">
        <v>3164</v>
      </c>
      <c r="X808" s="65">
        <f>$ALJ$1166</f>
        <v>252.79999999999998</v>
      </c>
      <c r="Y808" s="365" t="s">
        <v>145</v>
      </c>
      <c r="Z808" s="261" t="s">
        <v>3825</v>
      </c>
      <c r="AB808" s="65">
        <f>$BDS$1172</f>
        <v>127.1</v>
      </c>
      <c r="AC808" s="365" t="s">
        <v>145</v>
      </c>
      <c r="AD808" s="105" t="s">
        <v>649</v>
      </c>
      <c r="AF808" s="65">
        <f>$EV$1178</f>
        <v>131.80000000000001</v>
      </c>
      <c r="AG808" s="365" t="s">
        <v>145</v>
      </c>
      <c r="AH808" s="261" t="s">
        <v>11</v>
      </c>
      <c r="AJ808" s="65">
        <f>$EM$1184</f>
        <v>149.9</v>
      </c>
      <c r="AK808" s="365" t="s">
        <v>145</v>
      </c>
      <c r="AL808" s="105" t="s">
        <v>2524</v>
      </c>
      <c r="AN808" s="65">
        <f>$WM$1190</f>
        <v>135.4</v>
      </c>
      <c r="AO808" s="365" t="s">
        <v>145</v>
      </c>
      <c r="AP808" s="261" t="s">
        <v>11</v>
      </c>
      <c r="AR808" s="65">
        <f>$EM$1196</f>
        <v>125.6</v>
      </c>
      <c r="AS808" s="365" t="s">
        <v>145</v>
      </c>
      <c r="AT808" s="105" t="s">
        <v>2510</v>
      </c>
      <c r="AW808" s="65">
        <f>$AHF$1202</f>
        <v>42.199999999999996</v>
      </c>
    </row>
    <row r="809" spans="1:49" s="34" customFormat="1" ht="15.75" customHeight="1">
      <c r="A809" s="365" t="s">
        <v>146</v>
      </c>
      <c r="B809" s="105" t="s">
        <v>2511</v>
      </c>
      <c r="D809" s="65">
        <f>$ADB$1136</f>
        <v>541.4</v>
      </c>
      <c r="E809" s="365" t="s">
        <v>146</v>
      </c>
      <c r="F809" s="105" t="s">
        <v>655</v>
      </c>
      <c r="H809" s="65">
        <f>$VC$1142</f>
        <v>221.7</v>
      </c>
      <c r="I809" s="365" t="s">
        <v>146</v>
      </c>
      <c r="J809" s="261" t="s">
        <v>3840</v>
      </c>
      <c r="L809" s="65">
        <f>$BCR$1148</f>
        <v>371.7</v>
      </c>
      <c r="M809" s="365" t="s">
        <v>146</v>
      </c>
      <c r="N809" s="261" t="s">
        <v>3839</v>
      </c>
      <c r="P809" s="65">
        <f>$BAY$1154</f>
        <v>550.20000000000005</v>
      </c>
      <c r="Q809" s="365" t="s">
        <v>146</v>
      </c>
      <c r="R809" s="545" t="s">
        <v>1278</v>
      </c>
      <c r="T809" s="65">
        <f>$JI$1160</f>
        <v>185.7</v>
      </c>
      <c r="U809" s="365" t="s">
        <v>146</v>
      </c>
      <c r="V809" s="105" t="s">
        <v>2513</v>
      </c>
      <c r="X809" s="65">
        <f>$AGE$1166</f>
        <v>250.9</v>
      </c>
      <c r="Y809" s="365" t="s">
        <v>146</v>
      </c>
      <c r="Z809" s="105" t="s">
        <v>616</v>
      </c>
      <c r="AB809" s="65">
        <f>$HG$1172</f>
        <v>126.3</v>
      </c>
      <c r="AC809" s="365" t="s">
        <v>146</v>
      </c>
      <c r="AD809" s="105" t="s">
        <v>2506</v>
      </c>
      <c r="AF809" s="65">
        <f>$ZP$1178</f>
        <v>130.69999999999999</v>
      </c>
      <c r="AG809" s="365" t="s">
        <v>146</v>
      </c>
      <c r="AH809" s="105" t="s">
        <v>2507</v>
      </c>
      <c r="AJ809" s="65">
        <f>$AAH$1184</f>
        <v>149.9</v>
      </c>
      <c r="AK809" s="365" t="s">
        <v>146</v>
      </c>
      <c r="AL809" s="260" t="s">
        <v>3165</v>
      </c>
      <c r="AN809" s="65">
        <f>$AOV$1190</f>
        <v>129.30000000000001</v>
      </c>
      <c r="AO809" s="365" t="s">
        <v>146</v>
      </c>
      <c r="AP809" s="261" t="s">
        <v>3851</v>
      </c>
      <c r="AR809" s="65">
        <f>$ASZ$1196</f>
        <v>124.8</v>
      </c>
      <c r="AS809" s="365" t="s">
        <v>146</v>
      </c>
      <c r="AT809" s="105" t="s">
        <v>616</v>
      </c>
      <c r="AW809" s="65">
        <f>$HG$1202</f>
        <v>42</v>
      </c>
    </row>
    <row r="810" spans="1:49" s="34" customFormat="1" ht="15.75" customHeight="1">
      <c r="A810" s="365" t="s">
        <v>147</v>
      </c>
      <c r="B810" s="105" t="s">
        <v>629</v>
      </c>
      <c r="D810" s="65">
        <f>$HP$1136</f>
        <v>541.4</v>
      </c>
      <c r="E810" s="365" t="s">
        <v>147</v>
      </c>
      <c r="F810" s="105" t="s">
        <v>2529</v>
      </c>
      <c r="H810" s="65">
        <f>$AFM$1142</f>
        <v>217.19999999999996</v>
      </c>
      <c r="I810" s="365" t="s">
        <v>147</v>
      </c>
      <c r="J810" s="105" t="s">
        <v>2523</v>
      </c>
      <c r="L810" s="65">
        <f>$AGW$1148</f>
        <v>365.5</v>
      </c>
      <c r="M810" s="365" t="s">
        <v>147</v>
      </c>
      <c r="N810" s="261" t="s">
        <v>4071</v>
      </c>
      <c r="P810" s="65">
        <f>$BFC$1154</f>
        <v>549.79999999999995</v>
      </c>
      <c r="Q810" s="365" t="s">
        <v>147</v>
      </c>
      <c r="R810" s="261" t="s">
        <v>3839</v>
      </c>
      <c r="T810" s="65">
        <f>$BAY$1160</f>
        <v>180</v>
      </c>
      <c r="U810" s="365" t="s">
        <v>147</v>
      </c>
      <c r="V810" s="105" t="s">
        <v>3156</v>
      </c>
      <c r="X810" s="65">
        <f>$AKI$1166</f>
        <v>250</v>
      </c>
      <c r="Y810" s="365" t="s">
        <v>147</v>
      </c>
      <c r="Z810" s="545" t="s">
        <v>1272</v>
      </c>
      <c r="AB810" s="65">
        <f>$AI$1172</f>
        <v>125.69999999999999</v>
      </c>
      <c r="AC810" s="365" t="s">
        <v>147</v>
      </c>
      <c r="AD810" s="105" t="s">
        <v>631</v>
      </c>
      <c r="AF810" s="65">
        <f>$MC$1178</f>
        <v>130.1</v>
      </c>
      <c r="AG810" s="365" t="s">
        <v>147</v>
      </c>
      <c r="AH810" s="261" t="s">
        <v>3824</v>
      </c>
      <c r="AJ810" s="65">
        <f>$BBZ$1184</f>
        <v>147.1</v>
      </c>
      <c r="AK810" s="365" t="s">
        <v>147</v>
      </c>
      <c r="AL810" s="105" t="s">
        <v>2521</v>
      </c>
      <c r="AN810" s="65">
        <f>$ACS$1190</f>
        <v>124.8</v>
      </c>
      <c r="AO810" s="365" t="s">
        <v>147</v>
      </c>
      <c r="AP810" s="105" t="s">
        <v>161</v>
      </c>
      <c r="AR810" s="65">
        <f>$LT$1196</f>
        <v>122.6</v>
      </c>
      <c r="AS810" s="365" t="s">
        <v>147</v>
      </c>
      <c r="AT810" s="261" t="s">
        <v>1593</v>
      </c>
      <c r="AW810" s="65">
        <f>$LB$1202</f>
        <v>41.3</v>
      </c>
    </row>
    <row r="811" spans="1:49" s="34" customFormat="1" ht="15.75" customHeight="1">
      <c r="A811" s="365" t="s">
        <v>150</v>
      </c>
      <c r="B811" s="260" t="s">
        <v>3169</v>
      </c>
      <c r="D811" s="65">
        <f>$APN$1136</f>
        <v>541.4</v>
      </c>
      <c r="E811" s="365" t="s">
        <v>150</v>
      </c>
      <c r="F811" s="261" t="s">
        <v>3840</v>
      </c>
      <c r="H811" s="65">
        <f>$BCR$1142</f>
        <v>217</v>
      </c>
      <c r="I811" s="365" t="s">
        <v>150</v>
      </c>
      <c r="J811" s="261" t="s">
        <v>3839</v>
      </c>
      <c r="L811" s="65">
        <f>$BAY$1148</f>
        <v>364.5</v>
      </c>
      <c r="M811" s="365" t="s">
        <v>150</v>
      </c>
      <c r="N811" s="260" t="s">
        <v>3166</v>
      </c>
      <c r="P811" s="65">
        <f>$AIG$1154</f>
        <v>547.09999999999991</v>
      </c>
      <c r="Q811" s="365" t="s">
        <v>150</v>
      </c>
      <c r="R811" s="105" t="s">
        <v>631</v>
      </c>
      <c r="T811" s="65">
        <f>$MC$1160</f>
        <v>179</v>
      </c>
      <c r="U811" s="365" t="s">
        <v>150</v>
      </c>
      <c r="V811" s="260" t="s">
        <v>143</v>
      </c>
      <c r="X811" s="65">
        <f>$IQ$1166</f>
        <v>247.7</v>
      </c>
      <c r="Y811" s="365" t="s">
        <v>150</v>
      </c>
      <c r="Z811" s="261" t="s">
        <v>3852</v>
      </c>
      <c r="AB811" s="65">
        <f>$AUS$1172</f>
        <v>125.4</v>
      </c>
      <c r="AC811" s="365" t="s">
        <v>150</v>
      </c>
      <c r="AD811" s="260" t="s">
        <v>3151</v>
      </c>
      <c r="AF811" s="65">
        <f>$AIY$1178</f>
        <v>127.6</v>
      </c>
      <c r="AG811" s="365" t="s">
        <v>150</v>
      </c>
      <c r="AH811" s="261" t="s">
        <v>3848</v>
      </c>
      <c r="AJ811" s="65">
        <f>$BDA$1184</f>
        <v>145.1</v>
      </c>
      <c r="AK811" s="365" t="s">
        <v>150</v>
      </c>
      <c r="AL811" s="105" t="s">
        <v>2517</v>
      </c>
      <c r="AN811" s="65">
        <f>$AEL$1190</f>
        <v>124.2</v>
      </c>
      <c r="AO811" s="365" t="s">
        <v>150</v>
      </c>
      <c r="AP811" s="261" t="s">
        <v>3823</v>
      </c>
      <c r="AR811" s="65">
        <f>$BAG$1196</f>
        <v>121.69999999999999</v>
      </c>
      <c r="AS811" s="365" t="s">
        <v>150</v>
      </c>
      <c r="AT811" s="105" t="s">
        <v>645</v>
      </c>
      <c r="AW811" s="65">
        <f>$BA$1202</f>
        <v>40.799999999999997</v>
      </c>
    </row>
    <row r="812" spans="1:49" s="34" customFormat="1" ht="15.75" customHeight="1">
      <c r="A812" s="365" t="s">
        <v>156</v>
      </c>
      <c r="B812" s="105" t="s">
        <v>2529</v>
      </c>
      <c r="D812" s="65">
        <f>$AFM$1136</f>
        <v>540.5</v>
      </c>
      <c r="E812" s="365" t="s">
        <v>156</v>
      </c>
      <c r="F812" s="261" t="s">
        <v>15</v>
      </c>
      <c r="H812" s="65">
        <f>$LK$1142</f>
        <v>216.9</v>
      </c>
      <c r="I812" s="365" t="s">
        <v>156</v>
      </c>
      <c r="J812" s="261" t="s">
        <v>3845</v>
      </c>
      <c r="L812" s="65">
        <f>$AXV$1148</f>
        <v>358.9</v>
      </c>
      <c r="M812" s="365" t="s">
        <v>156</v>
      </c>
      <c r="N812" s="105" t="s">
        <v>2073</v>
      </c>
      <c r="P812" s="65">
        <f>$AMT$1154</f>
        <v>544.59999999999991</v>
      </c>
      <c r="Q812" s="365" t="s">
        <v>156</v>
      </c>
      <c r="R812" s="105" t="s">
        <v>2526</v>
      </c>
      <c r="T812" s="65">
        <f>$AGN$1160</f>
        <v>170.3</v>
      </c>
      <c r="U812" s="365" t="s">
        <v>156</v>
      </c>
      <c r="V812" s="105" t="s">
        <v>2516</v>
      </c>
      <c r="X812" s="65">
        <f>$ABI$1166</f>
        <v>242.1</v>
      </c>
      <c r="Y812" s="365" t="s">
        <v>156</v>
      </c>
      <c r="Z812" s="261" t="s">
        <v>1579</v>
      </c>
      <c r="AB812" s="65">
        <f>$GO$1172</f>
        <v>123.9</v>
      </c>
      <c r="AC812" s="365" t="s">
        <v>156</v>
      </c>
      <c r="AD812" s="261" t="s">
        <v>1666</v>
      </c>
      <c r="AF812" s="65">
        <f>$ML$1178</f>
        <v>126.4</v>
      </c>
      <c r="AG812" s="365" t="s">
        <v>156</v>
      </c>
      <c r="AH812" s="261" t="s">
        <v>1580</v>
      </c>
      <c r="AJ812" s="65">
        <f>$YF$1184</f>
        <v>142.10000000000002</v>
      </c>
      <c r="AK812" s="365" t="s">
        <v>156</v>
      </c>
      <c r="AL812" s="105" t="s">
        <v>2516</v>
      </c>
      <c r="AN812" s="65">
        <f>$ABI$1190</f>
        <v>123.79999999999998</v>
      </c>
      <c r="AO812" s="365" t="s">
        <v>156</v>
      </c>
      <c r="AP812" s="260" t="s">
        <v>142</v>
      </c>
      <c r="AR812" s="65">
        <f>$Z$1196</f>
        <v>121.2</v>
      </c>
      <c r="AS812" s="365" t="s">
        <v>156</v>
      </c>
      <c r="AT812" s="105" t="s">
        <v>2526</v>
      </c>
      <c r="AW812" s="65">
        <f>$AGN$1202</f>
        <v>40.200000000000003</v>
      </c>
    </row>
    <row r="813" spans="1:49" s="34" customFormat="1" ht="15.75" customHeight="1">
      <c r="A813" s="365" t="s">
        <v>158</v>
      </c>
      <c r="B813" s="105" t="s">
        <v>2506</v>
      </c>
      <c r="D813" s="65">
        <f>$ZP$1136</f>
        <v>540</v>
      </c>
      <c r="E813" s="365" t="s">
        <v>158</v>
      </c>
      <c r="F813" s="105" t="s">
        <v>2080</v>
      </c>
      <c r="H813" s="65">
        <f>$TJ$1142</f>
        <v>215.89999999999998</v>
      </c>
      <c r="I813" s="365" t="s">
        <v>158</v>
      </c>
      <c r="J813" s="105" t="s">
        <v>2530</v>
      </c>
      <c r="L813" s="65">
        <f>$AFD$1148</f>
        <v>358.1</v>
      </c>
      <c r="M813" s="365" t="s">
        <v>158</v>
      </c>
      <c r="N813" s="261" t="s">
        <v>3831</v>
      </c>
      <c r="P813" s="65">
        <f>$BAP$1154</f>
        <v>535.29999999999995</v>
      </c>
      <c r="Q813" s="365" t="s">
        <v>158</v>
      </c>
      <c r="R813" s="260" t="s">
        <v>3175</v>
      </c>
      <c r="T813" s="65">
        <f>$AMB$1160</f>
        <v>166.9</v>
      </c>
      <c r="U813" s="365" t="s">
        <v>158</v>
      </c>
      <c r="V813" s="105" t="s">
        <v>2522</v>
      </c>
      <c r="X813" s="65">
        <f>$XN$1166</f>
        <v>238.89999999999998</v>
      </c>
      <c r="Y813" s="365" t="s">
        <v>158</v>
      </c>
      <c r="Z813" s="261" t="s">
        <v>1581</v>
      </c>
      <c r="AB813" s="65">
        <f>$DC$1172</f>
        <v>123.9</v>
      </c>
      <c r="AC813" s="365" t="s">
        <v>158</v>
      </c>
      <c r="AD813" s="105" t="s">
        <v>2625</v>
      </c>
      <c r="AF813" s="65">
        <f>$AEC$1178</f>
        <v>116.6</v>
      </c>
      <c r="AG813" s="365" t="s">
        <v>158</v>
      </c>
      <c r="AH813" s="261" t="s">
        <v>1575</v>
      </c>
      <c r="AJ813" s="65">
        <f>$MU$1184</f>
        <v>141.1</v>
      </c>
      <c r="AK813" s="365" t="s">
        <v>158</v>
      </c>
      <c r="AL813" s="105" t="s">
        <v>649</v>
      </c>
      <c r="AN813" s="65">
        <f>$EV$1190</f>
        <v>123.50000000000001</v>
      </c>
      <c r="AO813" s="365" t="s">
        <v>158</v>
      </c>
      <c r="AP813" s="261" t="s">
        <v>25</v>
      </c>
      <c r="AR813" s="65">
        <f>$CK$1196</f>
        <v>120.10000000000001</v>
      </c>
      <c r="AS813" s="365" t="s">
        <v>158</v>
      </c>
      <c r="AT813" s="260" t="s">
        <v>3172</v>
      </c>
      <c r="AW813" s="65">
        <f>$AOM$1202</f>
        <v>40</v>
      </c>
    </row>
    <row r="814" spans="1:49" s="34" customFormat="1" ht="15.75" customHeight="1">
      <c r="A814" s="365" t="s">
        <v>159</v>
      </c>
      <c r="B814" s="261" t="s">
        <v>3853</v>
      </c>
      <c r="D814" s="65">
        <f>$AWL$1136</f>
        <v>533.9</v>
      </c>
      <c r="E814" s="365" t="s">
        <v>159</v>
      </c>
      <c r="F814" s="105" t="s">
        <v>2078</v>
      </c>
      <c r="H814" s="65">
        <f>$UK$1142</f>
        <v>215.2</v>
      </c>
      <c r="I814" s="365" t="s">
        <v>159</v>
      </c>
      <c r="J814" s="105" t="s">
        <v>2515</v>
      </c>
      <c r="L814" s="65">
        <f>$VU$1148</f>
        <v>357.8</v>
      </c>
      <c r="M814" s="365" t="s">
        <v>159</v>
      </c>
      <c r="N814" s="261" t="s">
        <v>3849</v>
      </c>
      <c r="P814" s="65">
        <f>$BET$1154</f>
        <v>529.69999999999993</v>
      </c>
      <c r="Q814" s="365" t="s">
        <v>159</v>
      </c>
      <c r="R814" s="105" t="s">
        <v>152</v>
      </c>
      <c r="T814" s="65">
        <f>$TA$1160</f>
        <v>164.39999999999998</v>
      </c>
      <c r="U814" s="365" t="s">
        <v>159</v>
      </c>
      <c r="V814" s="105" t="s">
        <v>2503</v>
      </c>
      <c r="X814" s="65">
        <f>$ADK$1166</f>
        <v>235.89999999999998</v>
      </c>
      <c r="Y814" s="365" t="s">
        <v>159</v>
      </c>
      <c r="Z814" s="105" t="s">
        <v>629</v>
      </c>
      <c r="AB814" s="65">
        <f>$HP$1172</f>
        <v>123.5</v>
      </c>
      <c r="AC814" s="365" t="s">
        <v>159</v>
      </c>
      <c r="AD814" s="261" t="s">
        <v>3834</v>
      </c>
      <c r="AF814" s="65">
        <f>$ASH$1178</f>
        <v>115.5</v>
      </c>
      <c r="AG814" s="365" t="s">
        <v>159</v>
      </c>
      <c r="AH814" s="372" t="s">
        <v>3167</v>
      </c>
      <c r="AJ814" s="65">
        <f>$APW$1184</f>
        <v>140.20000000000002</v>
      </c>
      <c r="AK814" s="365" t="s">
        <v>159</v>
      </c>
      <c r="AL814" s="105" t="s">
        <v>3160</v>
      </c>
      <c r="AN814" s="65">
        <f>$AIP$1190</f>
        <v>120</v>
      </c>
      <c r="AO814" s="365" t="s">
        <v>159</v>
      </c>
      <c r="AP814" s="261" t="s">
        <v>3848</v>
      </c>
      <c r="AR814" s="65">
        <f>$BDA$1196</f>
        <v>119.7</v>
      </c>
      <c r="AS814" s="365" t="s">
        <v>159</v>
      </c>
      <c r="AT814" s="372" t="s">
        <v>3168</v>
      </c>
      <c r="AW814" s="65">
        <f>$AQF$1202</f>
        <v>39</v>
      </c>
    </row>
    <row r="815" spans="1:49" s="34" customFormat="1" ht="15.75" customHeight="1">
      <c r="A815" s="365" t="s">
        <v>160</v>
      </c>
      <c r="B815" s="105" t="s">
        <v>2080</v>
      </c>
      <c r="D815" s="65">
        <f>$TJ$1136</f>
        <v>533.9</v>
      </c>
      <c r="E815" s="365" t="s">
        <v>160</v>
      </c>
      <c r="F815" s="105" t="s">
        <v>2530</v>
      </c>
      <c r="H815" s="65">
        <f>$AFD$1142</f>
        <v>214.39999999999998</v>
      </c>
      <c r="I815" s="365" t="s">
        <v>160</v>
      </c>
      <c r="J815" s="261" t="s">
        <v>3853</v>
      </c>
      <c r="L815" s="65">
        <f>$AWL$1148</f>
        <v>357.8</v>
      </c>
      <c r="M815" s="365" t="s">
        <v>160</v>
      </c>
      <c r="N815" s="105" t="s">
        <v>3160</v>
      </c>
      <c r="P815" s="65">
        <f>$AIP$1154</f>
        <v>522.4</v>
      </c>
      <c r="Q815" s="365" t="s">
        <v>160</v>
      </c>
      <c r="R815" s="105" t="s">
        <v>2523</v>
      </c>
      <c r="T815" s="65">
        <f>$AGW$1160</f>
        <v>163.9</v>
      </c>
      <c r="U815" s="365" t="s">
        <v>160</v>
      </c>
      <c r="V815" s="260" t="s">
        <v>3148</v>
      </c>
      <c r="X815" s="65">
        <f>$ALA$1166</f>
        <v>234.1</v>
      </c>
      <c r="Y815" s="365" t="s">
        <v>160</v>
      </c>
      <c r="Z815" s="105" t="s">
        <v>2094</v>
      </c>
      <c r="AB815" s="65">
        <f>$JR$1172</f>
        <v>122</v>
      </c>
      <c r="AC815" s="365" t="s">
        <v>160</v>
      </c>
      <c r="AD815" s="105" t="s">
        <v>2076</v>
      </c>
      <c r="AF815" s="65">
        <f>$PX$1178</f>
        <v>112.19999999999999</v>
      </c>
      <c r="AG815" s="365" t="s">
        <v>160</v>
      </c>
      <c r="AH815" s="260" t="s">
        <v>3166</v>
      </c>
      <c r="AJ815" s="65">
        <f>$AIG$1184</f>
        <v>137.4</v>
      </c>
      <c r="AK815" s="365" t="s">
        <v>160</v>
      </c>
      <c r="AL815" s="372" t="s">
        <v>27</v>
      </c>
      <c r="AN815" s="65">
        <f>$AQO$1190</f>
        <v>119.30000000000001</v>
      </c>
      <c r="AO815" s="365" t="s">
        <v>160</v>
      </c>
      <c r="AP815" s="260" t="s">
        <v>3157</v>
      </c>
      <c r="AR815" s="65">
        <f>$AJQ$1196</f>
        <v>119.4</v>
      </c>
      <c r="AS815" s="365" t="s">
        <v>160</v>
      </c>
      <c r="AT815" s="105" t="s">
        <v>2503</v>
      </c>
      <c r="AW815" s="65">
        <f>$ADK$1202</f>
        <v>38.300000000000004</v>
      </c>
    </row>
    <row r="816" spans="1:49" s="34" customFormat="1" ht="15.75" customHeight="1">
      <c r="A816" s="365" t="s">
        <v>162</v>
      </c>
      <c r="B816" s="261" t="s">
        <v>3848</v>
      </c>
      <c r="D816" s="65">
        <f>$BDA$1136</f>
        <v>532.4</v>
      </c>
      <c r="E816" s="365" t="s">
        <v>162</v>
      </c>
      <c r="F816" s="105" t="s">
        <v>154</v>
      </c>
      <c r="H816" s="65">
        <f>$BJ$1142</f>
        <v>213.29999999999998</v>
      </c>
      <c r="I816" s="365" t="s">
        <v>162</v>
      </c>
      <c r="J816" s="261" t="s">
        <v>31</v>
      </c>
      <c r="L816" s="65">
        <f>$CT$1148</f>
        <v>351.1</v>
      </c>
      <c r="M816" s="365" t="s">
        <v>162</v>
      </c>
      <c r="N816" s="261" t="s">
        <v>15</v>
      </c>
      <c r="P816" s="65">
        <f>$LK$1154</f>
        <v>516.69999999999993</v>
      </c>
      <c r="Q816" s="365" t="s">
        <v>162</v>
      </c>
      <c r="R816" s="105" t="s">
        <v>179</v>
      </c>
      <c r="T816" s="65">
        <f>$NM$1160</f>
        <v>159.5</v>
      </c>
      <c r="U816" s="365" t="s">
        <v>162</v>
      </c>
      <c r="V816" s="105" t="s">
        <v>2511</v>
      </c>
      <c r="X816" s="65">
        <f>$ADB$1166</f>
        <v>233.79999999999998</v>
      </c>
      <c r="Y816" s="365" t="s">
        <v>162</v>
      </c>
      <c r="Z816" s="261" t="s">
        <v>3824</v>
      </c>
      <c r="AB816" s="65">
        <f>$BBZ$1172</f>
        <v>121</v>
      </c>
      <c r="AC816" s="365" t="s">
        <v>162</v>
      </c>
      <c r="AD816" s="261" t="s">
        <v>3846</v>
      </c>
      <c r="AF816" s="65">
        <f>$AZO$1178</f>
        <v>111.9</v>
      </c>
      <c r="AG816" s="365" t="s">
        <v>162</v>
      </c>
      <c r="AH816" s="105" t="s">
        <v>2509</v>
      </c>
      <c r="AJ816" s="65">
        <f>$ACA$1184</f>
        <v>136.9</v>
      </c>
      <c r="AK816" s="365" t="s">
        <v>162</v>
      </c>
      <c r="AL816" s="261" t="s">
        <v>1589</v>
      </c>
      <c r="AN816" s="65">
        <f>$IH$1190</f>
        <v>114.4</v>
      </c>
      <c r="AO816" s="365" t="s">
        <v>162</v>
      </c>
      <c r="AP816" s="261" t="s">
        <v>3827</v>
      </c>
      <c r="AR816" s="65">
        <f>$ATR$1196</f>
        <v>119.3</v>
      </c>
      <c r="AS816" s="365" t="s">
        <v>162</v>
      </c>
      <c r="AT816" s="105" t="s">
        <v>2504</v>
      </c>
      <c r="AW816" s="65">
        <f>$XE$1202</f>
        <v>37.200000000000003</v>
      </c>
    </row>
    <row r="817" spans="1:49" s="34" customFormat="1" ht="15.75" customHeight="1">
      <c r="A817" s="365" t="s">
        <v>273</v>
      </c>
      <c r="B817" s="105" t="s">
        <v>644</v>
      </c>
      <c r="D817" s="65">
        <f>$KA$1136</f>
        <v>528</v>
      </c>
      <c r="E817" s="365" t="s">
        <v>273</v>
      </c>
      <c r="F817" s="372" t="s">
        <v>3168</v>
      </c>
      <c r="H817" s="65">
        <f>$AQF$1142</f>
        <v>211.29999999999995</v>
      </c>
      <c r="I817" s="365" t="s">
        <v>273</v>
      </c>
      <c r="J817" s="105" t="s">
        <v>645</v>
      </c>
      <c r="L817" s="65">
        <f>$BA$1148</f>
        <v>350.70000000000005</v>
      </c>
      <c r="M817" s="365" t="s">
        <v>273</v>
      </c>
      <c r="N817" s="261" t="s">
        <v>3843</v>
      </c>
      <c r="P817" s="65">
        <f>$AUJ$1154</f>
        <v>516.5</v>
      </c>
      <c r="Q817" s="365" t="s">
        <v>273</v>
      </c>
      <c r="R817" s="261" t="s">
        <v>3856</v>
      </c>
      <c r="T817" s="65">
        <f>$BBQ$1160</f>
        <v>150.9</v>
      </c>
      <c r="U817" s="365" t="s">
        <v>273</v>
      </c>
      <c r="V817" s="261" t="s">
        <v>11</v>
      </c>
      <c r="X817" s="65">
        <f>$EM$1166</f>
        <v>233.7</v>
      </c>
      <c r="Y817" s="365" t="s">
        <v>273</v>
      </c>
      <c r="Z817" s="261" t="s">
        <v>1587</v>
      </c>
      <c r="AB817" s="65">
        <f>$DL$1172</f>
        <v>120.69999999999999</v>
      </c>
      <c r="AC817" s="365" t="s">
        <v>273</v>
      </c>
      <c r="AD817" s="105" t="s">
        <v>615</v>
      </c>
      <c r="AF817" s="65">
        <f>$GF$1178</f>
        <v>111.4</v>
      </c>
      <c r="AG817" s="365" t="s">
        <v>273</v>
      </c>
      <c r="AH817" s="260" t="s">
        <v>3169</v>
      </c>
      <c r="AJ817" s="65">
        <f>$APN$1184</f>
        <v>135.60000000000002</v>
      </c>
      <c r="AK817" s="365" t="s">
        <v>273</v>
      </c>
      <c r="AL817" s="545" t="s">
        <v>1272</v>
      </c>
      <c r="AN817" s="65">
        <f>$AI$1190</f>
        <v>111.19999999999999</v>
      </c>
      <c r="AO817" s="365" t="s">
        <v>273</v>
      </c>
      <c r="AP817" s="260" t="s">
        <v>3169</v>
      </c>
      <c r="AR817" s="65">
        <f>$APN$1196</f>
        <v>119.2</v>
      </c>
      <c r="AS817" s="365" t="s">
        <v>273</v>
      </c>
      <c r="AT817" s="105" t="s">
        <v>141</v>
      </c>
      <c r="AW817" s="65">
        <f>$FN$1202</f>
        <v>36.099999999999994</v>
      </c>
    </row>
    <row r="818" spans="1:49" s="34" customFormat="1" ht="15.75" customHeight="1">
      <c r="A818" s="365" t="s">
        <v>274</v>
      </c>
      <c r="B818" s="260" t="s">
        <v>21</v>
      </c>
      <c r="D818" s="65">
        <f>$CB$1136</f>
        <v>526.79999999999995</v>
      </c>
      <c r="E818" s="365" t="s">
        <v>274</v>
      </c>
      <c r="F818" s="261" t="s">
        <v>3847</v>
      </c>
      <c r="H818" s="65">
        <f>$BBH$1142</f>
        <v>208.7</v>
      </c>
      <c r="I818" s="365" t="s">
        <v>274</v>
      </c>
      <c r="J818" s="261" t="s">
        <v>3829</v>
      </c>
      <c r="L818" s="65">
        <f>$AXD$1148</f>
        <v>346.2</v>
      </c>
      <c r="M818" s="365" t="s">
        <v>274</v>
      </c>
      <c r="N818" s="105" t="s">
        <v>630</v>
      </c>
      <c r="P818" s="65">
        <f>$UB$1154</f>
        <v>515</v>
      </c>
      <c r="Q818" s="365" t="s">
        <v>274</v>
      </c>
      <c r="R818" s="261" t="s">
        <v>37</v>
      </c>
      <c r="T818" s="65">
        <f>$FE$1160</f>
        <v>149.19999999999999</v>
      </c>
      <c r="U818" s="365" t="s">
        <v>274</v>
      </c>
      <c r="V818" s="105" t="s">
        <v>2075</v>
      </c>
      <c r="X818" s="65">
        <f>$RZ$1166</f>
        <v>232.20000000000002</v>
      </c>
      <c r="Y818" s="365" t="s">
        <v>274</v>
      </c>
      <c r="Z818" s="105" t="s">
        <v>2506</v>
      </c>
      <c r="AB818" s="65">
        <f>$ZP$1172</f>
        <v>119.8</v>
      </c>
      <c r="AC818" s="365" t="s">
        <v>274</v>
      </c>
      <c r="AD818" s="260" t="s">
        <v>3173</v>
      </c>
      <c r="AF818" s="65">
        <f>$APE$1178</f>
        <v>111.1</v>
      </c>
      <c r="AG818" s="365" t="s">
        <v>274</v>
      </c>
      <c r="AH818" s="261" t="s">
        <v>1589</v>
      </c>
      <c r="AJ818" s="65">
        <f>$IH$1184</f>
        <v>127.4</v>
      </c>
      <c r="AK818" s="365" t="s">
        <v>274</v>
      </c>
      <c r="AL818" s="261" t="s">
        <v>3831</v>
      </c>
      <c r="AN818" s="65">
        <f>$BAP$1190</f>
        <v>109.3</v>
      </c>
      <c r="AO818" s="365" t="s">
        <v>274</v>
      </c>
      <c r="AP818" s="545" t="s">
        <v>1272</v>
      </c>
      <c r="AR818" s="65">
        <f>$AI$1196</f>
        <v>118.5</v>
      </c>
      <c r="AS818" s="365" t="s">
        <v>274</v>
      </c>
      <c r="AT818" s="261" t="s">
        <v>1581</v>
      </c>
      <c r="AW818" s="65">
        <f>$DC$1202</f>
        <v>35.4</v>
      </c>
    </row>
    <row r="819" spans="1:49" s="34" customFormat="1" ht="15.75" customHeight="1">
      <c r="A819" s="365" t="s">
        <v>275</v>
      </c>
      <c r="B819" s="261" t="s">
        <v>3840</v>
      </c>
      <c r="D819" s="65">
        <f>$BCR$1136</f>
        <v>526.79999999999995</v>
      </c>
      <c r="E819" s="365" t="s">
        <v>275</v>
      </c>
      <c r="F819" s="261" t="s">
        <v>3849</v>
      </c>
      <c r="H819" s="65">
        <f>$BET$1142</f>
        <v>207.79999999999998</v>
      </c>
      <c r="I819" s="365" t="s">
        <v>275</v>
      </c>
      <c r="J819" s="545" t="s">
        <v>1279</v>
      </c>
      <c r="L819" s="65">
        <f>$GX$1148</f>
        <v>344.7</v>
      </c>
      <c r="M819" s="365" t="s">
        <v>275</v>
      </c>
      <c r="N819" s="260" t="s">
        <v>3175</v>
      </c>
      <c r="P819" s="65">
        <f>$AMB$1154</f>
        <v>514.29999999999995</v>
      </c>
      <c r="Q819" s="365" t="s">
        <v>275</v>
      </c>
      <c r="R819" s="105" t="s">
        <v>2522</v>
      </c>
      <c r="T819" s="65">
        <f>$XN$1160</f>
        <v>148.30000000000001</v>
      </c>
      <c r="U819" s="365" t="s">
        <v>275</v>
      </c>
      <c r="V819" s="105" t="s">
        <v>161</v>
      </c>
      <c r="X819" s="65">
        <f>$LT$1166</f>
        <v>232</v>
      </c>
      <c r="Y819" s="365" t="s">
        <v>275</v>
      </c>
      <c r="Z819" s="260" t="s">
        <v>3154</v>
      </c>
      <c r="AB819" s="65">
        <f>$ANL$1172</f>
        <v>119.6</v>
      </c>
      <c r="AC819" s="365" t="s">
        <v>275</v>
      </c>
      <c r="AD819" s="545" t="s">
        <v>3826</v>
      </c>
      <c r="AF819" s="65">
        <f>$ARY$1178</f>
        <v>111</v>
      </c>
      <c r="AG819" s="365" t="s">
        <v>275</v>
      </c>
      <c r="AH819" s="105" t="s">
        <v>596</v>
      </c>
      <c r="AJ819" s="65">
        <f>$WD$1184</f>
        <v>118.60000000000001</v>
      </c>
      <c r="AK819" s="365" t="s">
        <v>275</v>
      </c>
      <c r="AL819" s="261" t="s">
        <v>2171</v>
      </c>
      <c r="AN819" s="65">
        <f>$IZ$1190</f>
        <v>104.2</v>
      </c>
      <c r="AO819" s="365" t="s">
        <v>275</v>
      </c>
      <c r="AP819" s="261" t="s">
        <v>3828</v>
      </c>
      <c r="AR819" s="65">
        <f>$AVK$1196</f>
        <v>118.4</v>
      </c>
      <c r="AS819" s="365" t="s">
        <v>275</v>
      </c>
      <c r="AT819" s="261" t="s">
        <v>1594</v>
      </c>
      <c r="AW819" s="65">
        <f>$AQX$1202</f>
        <v>35</v>
      </c>
    </row>
    <row r="820" spans="1:49" s="34" customFormat="1" ht="15.75" customHeight="1">
      <c r="A820" s="365" t="s">
        <v>276</v>
      </c>
      <c r="B820" s="105" t="s">
        <v>153</v>
      </c>
      <c r="D820" s="65">
        <f>$AR$1136</f>
        <v>526.79999999999995</v>
      </c>
      <c r="E820" s="365" t="s">
        <v>276</v>
      </c>
      <c r="F820" s="261" t="s">
        <v>1575</v>
      </c>
      <c r="H820" s="65">
        <f>$MU$1142</f>
        <v>206.9</v>
      </c>
      <c r="I820" s="365" t="s">
        <v>276</v>
      </c>
      <c r="J820" s="260" t="s">
        <v>3159</v>
      </c>
      <c r="L820" s="65">
        <f>$AMK$1148</f>
        <v>343.5</v>
      </c>
      <c r="M820" s="365" t="s">
        <v>276</v>
      </c>
      <c r="N820" s="105" t="s">
        <v>2516</v>
      </c>
      <c r="P820" s="65">
        <f>$ABI$1154</f>
        <v>510.5</v>
      </c>
      <c r="Q820" s="365" t="s">
        <v>276</v>
      </c>
      <c r="R820" s="105" t="s">
        <v>2092</v>
      </c>
      <c r="T820" s="65">
        <f>$SR$1160</f>
        <v>143.69999999999999</v>
      </c>
      <c r="U820" s="365" t="s">
        <v>276</v>
      </c>
      <c r="V820" s="260" t="s">
        <v>3166</v>
      </c>
      <c r="X820" s="65">
        <f>$AIG$1166</f>
        <v>226.6</v>
      </c>
      <c r="Y820" s="365" t="s">
        <v>276</v>
      </c>
      <c r="Z820" s="105" t="s">
        <v>648</v>
      </c>
      <c r="AB820" s="65">
        <f>$PF$1172</f>
        <v>119.2</v>
      </c>
      <c r="AC820" s="365" t="s">
        <v>276</v>
      </c>
      <c r="AD820" s="545" t="s">
        <v>1277</v>
      </c>
      <c r="AF820" s="65">
        <f>$KJ$1178</f>
        <v>110</v>
      </c>
      <c r="AG820" s="365" t="s">
        <v>276</v>
      </c>
      <c r="AH820" s="261" t="s">
        <v>1587</v>
      </c>
      <c r="AJ820" s="65">
        <f>$DL$1184</f>
        <v>111.3</v>
      </c>
      <c r="AK820" s="365" t="s">
        <v>276</v>
      </c>
      <c r="AL820" s="105" t="s">
        <v>154</v>
      </c>
      <c r="AN820" s="65">
        <f>$BJ$1190</f>
        <v>100.3</v>
      </c>
      <c r="AO820" s="365" t="s">
        <v>276</v>
      </c>
      <c r="AP820" s="105" t="s">
        <v>648</v>
      </c>
      <c r="AR820" s="65">
        <f>$PF$1196</f>
        <v>118.1</v>
      </c>
      <c r="AS820" s="365" t="s">
        <v>276</v>
      </c>
      <c r="AT820" s="261" t="s">
        <v>1596</v>
      </c>
      <c r="AW820" s="65">
        <f>$OE$1202</f>
        <v>34.1</v>
      </c>
    </row>
    <row r="821" spans="1:49" s="34" customFormat="1" ht="15.75" customHeight="1">
      <c r="A821" s="365" t="s">
        <v>602</v>
      </c>
      <c r="B821" s="260" t="s">
        <v>142</v>
      </c>
      <c r="D821" s="65">
        <f>$Z$1136</f>
        <v>526.79999999999995</v>
      </c>
      <c r="E821" s="365" t="s">
        <v>602</v>
      </c>
      <c r="F821" s="105" t="s">
        <v>644</v>
      </c>
      <c r="H821" s="65">
        <f>$KA$1142</f>
        <v>204.4</v>
      </c>
      <c r="I821" s="365" t="s">
        <v>602</v>
      </c>
      <c r="J821" s="261" t="s">
        <v>3856</v>
      </c>
      <c r="L821" s="65">
        <f>$BBQ$1148</f>
        <v>341.8</v>
      </c>
      <c r="M821" s="365" t="s">
        <v>602</v>
      </c>
      <c r="N821" s="261" t="s">
        <v>3857</v>
      </c>
      <c r="P821" s="65">
        <f>$BDJ$1154</f>
        <v>509.6</v>
      </c>
      <c r="Q821" s="365" t="s">
        <v>602</v>
      </c>
      <c r="R821" s="105" t="s">
        <v>2521</v>
      </c>
      <c r="T821" s="65">
        <f>$ACS$1160</f>
        <v>133.9</v>
      </c>
      <c r="U821" s="365" t="s">
        <v>602</v>
      </c>
      <c r="V821" s="105" t="s">
        <v>2507</v>
      </c>
      <c r="X821" s="65">
        <f>$AAH$1166</f>
        <v>225.2</v>
      </c>
      <c r="Y821" s="365" t="s">
        <v>602</v>
      </c>
      <c r="Z821" s="260" t="s">
        <v>3151</v>
      </c>
      <c r="AB821" s="65">
        <f>$AIY$1172</f>
        <v>117.89999999999999</v>
      </c>
      <c r="AC821" s="365" t="s">
        <v>602</v>
      </c>
      <c r="AD821" s="261" t="s">
        <v>1581</v>
      </c>
      <c r="AF821" s="65">
        <f>$DC$1178</f>
        <v>109.2</v>
      </c>
      <c r="AG821" s="365" t="s">
        <v>602</v>
      </c>
      <c r="AH821" s="105" t="s">
        <v>2097</v>
      </c>
      <c r="AJ821" s="65">
        <f>$QG$1184</f>
        <v>105.8</v>
      </c>
      <c r="AK821" s="365" t="s">
        <v>602</v>
      </c>
      <c r="AL821" s="261" t="s">
        <v>1592</v>
      </c>
      <c r="AN821" s="65">
        <f>$ZG$1190</f>
        <v>97.700000000000017</v>
      </c>
      <c r="AO821" s="365" t="s">
        <v>602</v>
      </c>
      <c r="AP821" s="105" t="s">
        <v>2509</v>
      </c>
      <c r="AR821" s="65">
        <f>$ACA$1196</f>
        <v>117.9</v>
      </c>
      <c r="AS821" s="365" t="s">
        <v>602</v>
      </c>
      <c r="AT821" s="261" t="s">
        <v>3840</v>
      </c>
      <c r="AW821" s="65">
        <f>$BCR$1202</f>
        <v>34</v>
      </c>
    </row>
    <row r="822" spans="1:49" s="34" customFormat="1" ht="15.75" customHeight="1">
      <c r="A822" s="365" t="s">
        <v>603</v>
      </c>
      <c r="B822" s="261" t="s">
        <v>3824</v>
      </c>
      <c r="D822" s="65">
        <f>$BBZ$1136</f>
        <v>525.70000000000005</v>
      </c>
      <c r="E822" s="365" t="s">
        <v>603</v>
      </c>
      <c r="F822" s="260" t="s">
        <v>3169</v>
      </c>
      <c r="H822" s="65">
        <f>$APN$1142</f>
        <v>203.9</v>
      </c>
      <c r="I822" s="365" t="s">
        <v>603</v>
      </c>
      <c r="J822" s="260" t="s">
        <v>3171</v>
      </c>
      <c r="L822" s="65">
        <f>$AKR$1148</f>
        <v>337.7</v>
      </c>
      <c r="M822" s="365" t="s">
        <v>603</v>
      </c>
      <c r="N822" s="545" t="s">
        <v>1272</v>
      </c>
      <c r="P822" s="65">
        <f>$AI$1154</f>
        <v>508.9</v>
      </c>
      <c r="Q822" s="365" t="s">
        <v>603</v>
      </c>
      <c r="R822" s="261" t="s">
        <v>3846</v>
      </c>
      <c r="T822" s="65">
        <f>$AZO$1160</f>
        <v>132.5</v>
      </c>
      <c r="U822" s="365" t="s">
        <v>603</v>
      </c>
      <c r="V822" s="261" t="s">
        <v>3856</v>
      </c>
      <c r="X822" s="65">
        <f>$BBQ$1166</f>
        <v>223.9</v>
      </c>
      <c r="Y822" s="365" t="s">
        <v>603</v>
      </c>
      <c r="Z822" s="105" t="s">
        <v>2521</v>
      </c>
      <c r="AB822" s="65">
        <f>$ACS$1172</f>
        <v>117.69999999999999</v>
      </c>
      <c r="AC822" s="365" t="s">
        <v>603</v>
      </c>
      <c r="AD822" s="260" t="s">
        <v>3157</v>
      </c>
      <c r="AF822" s="65">
        <f>$AJQ$1178</f>
        <v>108.89999999999999</v>
      </c>
      <c r="AG822" s="365" t="s">
        <v>603</v>
      </c>
      <c r="AH822" s="105" t="s">
        <v>2512</v>
      </c>
      <c r="AJ822" s="65">
        <f>$AFV$1184</f>
        <v>103.10000000000001</v>
      </c>
      <c r="AK822" s="365" t="s">
        <v>603</v>
      </c>
      <c r="AL822" s="260" t="s">
        <v>3154</v>
      </c>
      <c r="AN822" s="65">
        <f>$ANL$1190</f>
        <v>96.9</v>
      </c>
      <c r="AO822" s="365" t="s">
        <v>603</v>
      </c>
      <c r="AP822" s="105" t="s">
        <v>2503</v>
      </c>
      <c r="AR822" s="65">
        <f>$ADK$1196</f>
        <v>117.7</v>
      </c>
      <c r="AS822" s="365" t="s">
        <v>603</v>
      </c>
      <c r="AT822" s="105" t="s">
        <v>620</v>
      </c>
      <c r="AW822" s="65">
        <f>$ND$1202</f>
        <v>33</v>
      </c>
    </row>
    <row r="823" spans="1:49" s="34" customFormat="1" ht="15.75" customHeight="1">
      <c r="A823" s="365" t="s">
        <v>604</v>
      </c>
      <c r="B823" s="261" t="s">
        <v>3823</v>
      </c>
      <c r="D823" s="65">
        <f>$BAG$1136</f>
        <v>525.1</v>
      </c>
      <c r="E823" s="365" t="s">
        <v>604</v>
      </c>
      <c r="F823" s="105" t="s">
        <v>629</v>
      </c>
      <c r="H823" s="65">
        <f>$HP$1142</f>
        <v>202.89999999999998</v>
      </c>
      <c r="I823" s="365" t="s">
        <v>604</v>
      </c>
      <c r="J823" s="261" t="s">
        <v>11</v>
      </c>
      <c r="L823" s="65">
        <f>$EM$1148</f>
        <v>335.8</v>
      </c>
      <c r="M823" s="365" t="s">
        <v>604</v>
      </c>
      <c r="N823" s="261" t="s">
        <v>3838</v>
      </c>
      <c r="P823" s="65">
        <f>$AZF$1154</f>
        <v>508.8</v>
      </c>
      <c r="Q823" s="365" t="s">
        <v>604</v>
      </c>
      <c r="R823" s="261" t="s">
        <v>3829</v>
      </c>
      <c r="T823" s="65">
        <f>$AXD$1160</f>
        <v>127.6</v>
      </c>
      <c r="U823" s="365" t="s">
        <v>604</v>
      </c>
      <c r="V823" s="261" t="s">
        <v>3823</v>
      </c>
      <c r="X823" s="65">
        <f>$BAG$1166</f>
        <v>220.6</v>
      </c>
      <c r="Y823" s="365" t="s">
        <v>604</v>
      </c>
      <c r="Z823" s="105" t="s">
        <v>2514</v>
      </c>
      <c r="AB823" s="65">
        <f>$ZY$1172</f>
        <v>117.4</v>
      </c>
      <c r="AC823" s="365" t="s">
        <v>604</v>
      </c>
      <c r="AD823" s="105" t="s">
        <v>2511</v>
      </c>
      <c r="AF823" s="65">
        <f>$ADB$1178</f>
        <v>108.89999999999999</v>
      </c>
      <c r="AG823" s="365" t="s">
        <v>604</v>
      </c>
      <c r="AH823" s="261" t="s">
        <v>2171</v>
      </c>
      <c r="AJ823" s="65">
        <f>$IZ$1184</f>
        <v>100.6</v>
      </c>
      <c r="AK823" s="365" t="s">
        <v>604</v>
      </c>
      <c r="AL823" s="105" t="s">
        <v>2515</v>
      </c>
      <c r="AN823" s="65">
        <f>$VU$1190</f>
        <v>94.4</v>
      </c>
      <c r="AO823" s="365" t="s">
        <v>604</v>
      </c>
      <c r="AP823" s="261" t="s">
        <v>3829</v>
      </c>
      <c r="AR823" s="65">
        <f>$AXD$1196</f>
        <v>115.1</v>
      </c>
      <c r="AS823" s="365" t="s">
        <v>604</v>
      </c>
      <c r="AT823" s="105" t="s">
        <v>2625</v>
      </c>
      <c r="AW823" s="65">
        <f>$AEC$1202</f>
        <v>32.699999999999996</v>
      </c>
    </row>
    <row r="824" spans="1:49" s="34" customFormat="1" ht="15.75" customHeight="1">
      <c r="A824" s="365" t="s">
        <v>606</v>
      </c>
      <c r="B824" s="261" t="s">
        <v>25</v>
      </c>
      <c r="D824" s="65">
        <f>$CK$1136</f>
        <v>520</v>
      </c>
      <c r="E824" s="365" t="s">
        <v>606</v>
      </c>
      <c r="F824" s="261" t="s">
        <v>3853</v>
      </c>
      <c r="H824" s="65">
        <f>$AWL$1142</f>
        <v>200.3</v>
      </c>
      <c r="I824" s="365" t="s">
        <v>606</v>
      </c>
      <c r="J824" s="545" t="s">
        <v>1286</v>
      </c>
      <c r="L824" s="65">
        <f>$H$1148</f>
        <v>335.8</v>
      </c>
      <c r="M824" s="365" t="s">
        <v>606</v>
      </c>
      <c r="N824" s="261" t="s">
        <v>1579</v>
      </c>
      <c r="P824" s="65">
        <f>$GO$1154</f>
        <v>508.39999999999992</v>
      </c>
      <c r="Q824" s="365" t="s">
        <v>606</v>
      </c>
      <c r="R824" s="105" t="s">
        <v>2504</v>
      </c>
      <c r="T824" s="65">
        <f>$XE$1160</f>
        <v>126.7</v>
      </c>
      <c r="U824" s="365" t="s">
        <v>606</v>
      </c>
      <c r="V824" s="105" t="s">
        <v>2521</v>
      </c>
      <c r="X824" s="65">
        <f>$ACS$1166</f>
        <v>220.20000000000002</v>
      </c>
      <c r="Y824" s="365" t="s">
        <v>606</v>
      </c>
      <c r="Z824" s="260" t="s">
        <v>3165</v>
      </c>
      <c r="AB824" s="65">
        <f>$AOV$1172</f>
        <v>116.7</v>
      </c>
      <c r="AC824" s="365" t="s">
        <v>606</v>
      </c>
      <c r="AD824" s="105" t="s">
        <v>2094</v>
      </c>
      <c r="AF824" s="65">
        <f>$JR$1178</f>
        <v>108.89999999999999</v>
      </c>
      <c r="AG824" s="365" t="s">
        <v>606</v>
      </c>
      <c r="AH824" s="105" t="s">
        <v>179</v>
      </c>
      <c r="AJ824" s="65">
        <f>$NM$1184</f>
        <v>99.3</v>
      </c>
      <c r="AK824" s="365" t="s">
        <v>606</v>
      </c>
      <c r="AL824" s="261" t="s">
        <v>3838</v>
      </c>
      <c r="AN824" s="65">
        <f>$AZF$1190</f>
        <v>93.6</v>
      </c>
      <c r="AO824" s="365" t="s">
        <v>606</v>
      </c>
      <c r="AP824" s="261" t="s">
        <v>3850</v>
      </c>
      <c r="AR824" s="65">
        <f>$ARG$1196</f>
        <v>115</v>
      </c>
      <c r="AS824" s="365" t="s">
        <v>606</v>
      </c>
      <c r="AT824" s="261" t="s">
        <v>3848</v>
      </c>
      <c r="AW824" s="65">
        <f>$BDA$1202</f>
        <v>32.6</v>
      </c>
    </row>
    <row r="825" spans="1:49" s="34" customFormat="1" ht="15.75" customHeight="1">
      <c r="A825" s="365" t="s">
        <v>612</v>
      </c>
      <c r="B825" s="545" t="s">
        <v>1280</v>
      </c>
      <c r="D825" s="65">
        <f>$NV$1136</f>
        <v>520</v>
      </c>
      <c r="E825" s="365" t="s">
        <v>612</v>
      </c>
      <c r="F825" s="105" t="s">
        <v>2520</v>
      </c>
      <c r="H825" s="65">
        <f>$ADT$1142</f>
        <v>200.10000000000002</v>
      </c>
      <c r="I825" s="365" t="s">
        <v>612</v>
      </c>
      <c r="J825" s="261" t="s">
        <v>1590</v>
      </c>
      <c r="L825" s="65">
        <f>$AAZ$1148</f>
        <v>322.40000000000003</v>
      </c>
      <c r="M825" s="365" t="s">
        <v>612</v>
      </c>
      <c r="N825" s="545" t="s">
        <v>1286</v>
      </c>
      <c r="P825" s="65">
        <f>$H$1154</f>
        <v>507</v>
      </c>
      <c r="Q825" s="365" t="s">
        <v>612</v>
      </c>
      <c r="R825" s="372" t="s">
        <v>27</v>
      </c>
      <c r="T825" s="65">
        <f>$AQO$1160</f>
        <v>124.10000000000001</v>
      </c>
      <c r="U825" s="365" t="s">
        <v>612</v>
      </c>
      <c r="V825" s="260" t="s">
        <v>21</v>
      </c>
      <c r="X825" s="65">
        <f>$CB$1166</f>
        <v>219.7</v>
      </c>
      <c r="Y825" s="365" t="s">
        <v>612</v>
      </c>
      <c r="Z825" s="105" t="s">
        <v>2529</v>
      </c>
      <c r="AB825" s="65">
        <f>$AFM$1172</f>
        <v>115.39999999999999</v>
      </c>
      <c r="AC825" s="365" t="s">
        <v>612</v>
      </c>
      <c r="AD825" s="261" t="s">
        <v>3848</v>
      </c>
      <c r="AF825" s="65">
        <f>$BDA$1178</f>
        <v>108.59999999999998</v>
      </c>
      <c r="AG825" s="365" t="s">
        <v>612</v>
      </c>
      <c r="AH825" s="105" t="s">
        <v>655</v>
      </c>
      <c r="AJ825" s="65">
        <f>$VC$1184</f>
        <v>98.5</v>
      </c>
      <c r="AK825" s="365" t="s">
        <v>612</v>
      </c>
      <c r="AL825" s="105" t="s">
        <v>644</v>
      </c>
      <c r="AN825" s="65">
        <f>$KA$1190</f>
        <v>92.3</v>
      </c>
      <c r="AO825" s="365" t="s">
        <v>612</v>
      </c>
      <c r="AP825" s="105" t="s">
        <v>2511</v>
      </c>
      <c r="AR825" s="65">
        <f>$ADB$1196</f>
        <v>114.9</v>
      </c>
      <c r="AS825" s="365" t="s">
        <v>612</v>
      </c>
      <c r="AT825" s="260" t="s">
        <v>3175</v>
      </c>
      <c r="AW825" s="65">
        <f>$AMB$1202</f>
        <v>32.6</v>
      </c>
    </row>
    <row r="826" spans="1:49" s="34" customFormat="1" ht="15.75" customHeight="1">
      <c r="A826" s="365" t="s">
        <v>614</v>
      </c>
      <c r="B826" s="105" t="s">
        <v>615</v>
      </c>
      <c r="D826" s="65">
        <f>$GF$1136</f>
        <v>520</v>
      </c>
      <c r="E826" s="365" t="s">
        <v>614</v>
      </c>
      <c r="F826" s="261" t="s">
        <v>3835</v>
      </c>
      <c r="H826" s="65">
        <f>$AUA$1142</f>
        <v>199.89999999999998</v>
      </c>
      <c r="I826" s="365" t="s">
        <v>614</v>
      </c>
      <c r="J826" s="261" t="s">
        <v>1596</v>
      </c>
      <c r="L826" s="65">
        <f>$OE$1148</f>
        <v>322.20000000000005</v>
      </c>
      <c r="M826" s="365" t="s">
        <v>614</v>
      </c>
      <c r="N826" s="260" t="s">
        <v>3165</v>
      </c>
      <c r="P826" s="65">
        <f>$AOV$1154</f>
        <v>504.6</v>
      </c>
      <c r="Q826" s="365" t="s">
        <v>614</v>
      </c>
      <c r="R826" s="545" t="s">
        <v>1277</v>
      </c>
      <c r="T826" s="65">
        <f>$KJ$1160</f>
        <v>120.1</v>
      </c>
      <c r="U826" s="365" t="s">
        <v>614</v>
      </c>
      <c r="V826" s="261" t="s">
        <v>3857</v>
      </c>
      <c r="X826" s="65">
        <f>$BDJ$1166</f>
        <v>219.2</v>
      </c>
      <c r="Y826" s="365" t="s">
        <v>614</v>
      </c>
      <c r="Z826" s="261" t="s">
        <v>11</v>
      </c>
      <c r="AB826" s="65">
        <f>$EM$1172</f>
        <v>115.1</v>
      </c>
      <c r="AC826" s="365" t="s">
        <v>614</v>
      </c>
      <c r="AD826" s="261" t="s">
        <v>3849</v>
      </c>
      <c r="AF826" s="65">
        <f>$BET$1178</f>
        <v>107.8</v>
      </c>
      <c r="AG826" s="365" t="s">
        <v>614</v>
      </c>
      <c r="AH826" s="261" t="s">
        <v>3854</v>
      </c>
      <c r="AJ826" s="65">
        <f>$AYE$1184</f>
        <v>92.4</v>
      </c>
      <c r="AK826" s="365" t="s">
        <v>614</v>
      </c>
      <c r="AL826" s="261" t="s">
        <v>33</v>
      </c>
      <c r="AN826" s="65">
        <f>$ED$1190</f>
        <v>92.299999999999983</v>
      </c>
      <c r="AO826" s="365" t="s">
        <v>614</v>
      </c>
      <c r="AP826" s="105" t="s">
        <v>2077</v>
      </c>
      <c r="AR826" s="65">
        <f>$YO$1196</f>
        <v>113.60000000000001</v>
      </c>
      <c r="AS826" s="365" t="s">
        <v>614</v>
      </c>
      <c r="AT826" s="261" t="s">
        <v>3825</v>
      </c>
      <c r="AW826" s="65">
        <f>$BDS$1202</f>
        <v>31.5</v>
      </c>
    </row>
    <row r="827" spans="1:49" s="34" customFormat="1" ht="15.75" customHeight="1">
      <c r="A827" s="365" t="s">
        <v>617</v>
      </c>
      <c r="B827" s="260" t="s">
        <v>3166</v>
      </c>
      <c r="D827" s="65">
        <f>$AIG$1136</f>
        <v>518.6</v>
      </c>
      <c r="E827" s="365" t="s">
        <v>617</v>
      </c>
      <c r="F827" s="260" t="s">
        <v>21</v>
      </c>
      <c r="H827" s="65">
        <f>$CB$1142</f>
        <v>199.59999999999997</v>
      </c>
      <c r="I827" s="365" t="s">
        <v>617</v>
      </c>
      <c r="J827" s="105" t="s">
        <v>649</v>
      </c>
      <c r="L827" s="65">
        <f>$EV$1148</f>
        <v>317.10000000000002</v>
      </c>
      <c r="M827" s="365" t="s">
        <v>617</v>
      </c>
      <c r="N827" s="105" t="s">
        <v>616</v>
      </c>
      <c r="P827" s="65">
        <f>$HG$1154</f>
        <v>504.1</v>
      </c>
      <c r="Q827" s="365" t="s">
        <v>617</v>
      </c>
      <c r="R827" s="105" t="s">
        <v>2512</v>
      </c>
      <c r="T827" s="65">
        <f>$AFV$1160</f>
        <v>119</v>
      </c>
      <c r="U827" s="365" t="s">
        <v>617</v>
      </c>
      <c r="V827" s="545" t="s">
        <v>1286</v>
      </c>
      <c r="X827" s="65">
        <f>$H$1166</f>
        <v>219.1</v>
      </c>
      <c r="Y827" s="365" t="s">
        <v>617</v>
      </c>
      <c r="Z827" s="105" t="s">
        <v>3160</v>
      </c>
      <c r="AB827" s="65">
        <f>$AIP$1172</f>
        <v>113.69999999999999</v>
      </c>
      <c r="AC827" s="365" t="s">
        <v>617</v>
      </c>
      <c r="AD827" s="105" t="s">
        <v>2097</v>
      </c>
      <c r="AF827" s="65">
        <f>$QG$1178</f>
        <v>107.49999999999999</v>
      </c>
      <c r="AG827" s="365" t="s">
        <v>617</v>
      </c>
      <c r="AH827" s="261" t="s">
        <v>3825</v>
      </c>
      <c r="AJ827" s="65">
        <f>$BDS$1184</f>
        <v>90.4</v>
      </c>
      <c r="AK827" s="365" t="s">
        <v>617</v>
      </c>
      <c r="AL827" s="261" t="s">
        <v>1587</v>
      </c>
      <c r="AN827" s="65">
        <f>$DL$1190</f>
        <v>92.199999999999989</v>
      </c>
      <c r="AO827" s="365" t="s">
        <v>617</v>
      </c>
      <c r="AP827" s="261" t="s">
        <v>3842</v>
      </c>
      <c r="AR827" s="65">
        <f>$ASQ$1196</f>
        <v>110.6</v>
      </c>
      <c r="AS827" s="365" t="s">
        <v>617</v>
      </c>
      <c r="AT827" s="261" t="s">
        <v>3842</v>
      </c>
      <c r="AW827" s="65">
        <f>$ASQ$1202</f>
        <v>31.5</v>
      </c>
    </row>
    <row r="828" spans="1:49" s="34" customFormat="1" ht="15.75" customHeight="1">
      <c r="A828" s="365" t="s">
        <v>618</v>
      </c>
      <c r="B828" s="261" t="s">
        <v>3850</v>
      </c>
      <c r="D828" s="65">
        <f>$ARG$1136</f>
        <v>517.70000000000005</v>
      </c>
      <c r="E828" s="365" t="s">
        <v>618</v>
      </c>
      <c r="F828" s="105" t="s">
        <v>3164</v>
      </c>
      <c r="H828" s="65">
        <f>$ALJ$1142</f>
        <v>199.59999999999997</v>
      </c>
      <c r="I828" s="365" t="s">
        <v>618</v>
      </c>
      <c r="J828" s="261" t="s">
        <v>1575</v>
      </c>
      <c r="L828" s="65">
        <f>$MU$1148</f>
        <v>315.8</v>
      </c>
      <c r="M828" s="365" t="s">
        <v>618</v>
      </c>
      <c r="N828" s="261" t="s">
        <v>37</v>
      </c>
      <c r="P828" s="65">
        <f>$FE$1154</f>
        <v>502.1</v>
      </c>
      <c r="Q828" s="365" t="s">
        <v>618</v>
      </c>
      <c r="R828" s="260" t="s">
        <v>3163</v>
      </c>
      <c r="T828" s="65">
        <f>$ANC$1160</f>
        <v>114.9</v>
      </c>
      <c r="U828" s="365" t="s">
        <v>618</v>
      </c>
      <c r="V828" s="372" t="s">
        <v>3168</v>
      </c>
      <c r="X828" s="65">
        <f>$AQF$1166</f>
        <v>216.2</v>
      </c>
      <c r="Y828" s="365" t="s">
        <v>618</v>
      </c>
      <c r="Z828" s="545" t="s">
        <v>1286</v>
      </c>
      <c r="AB828" s="65">
        <f>$H$1172</f>
        <v>113.5</v>
      </c>
      <c r="AC828" s="365" t="s">
        <v>618</v>
      </c>
      <c r="AD828" s="105" t="s">
        <v>2523</v>
      </c>
      <c r="AF828" s="65">
        <f>$AGW$1178</f>
        <v>106.5</v>
      </c>
      <c r="AG828" s="365" t="s">
        <v>618</v>
      </c>
      <c r="AH828" s="260" t="s">
        <v>3148</v>
      </c>
      <c r="AJ828" s="65">
        <f>$ALA$1184</f>
        <v>88.9</v>
      </c>
      <c r="AK828" s="365" t="s">
        <v>618</v>
      </c>
      <c r="AL828" s="105" t="s">
        <v>153</v>
      </c>
      <c r="AN828" s="65">
        <f>$AR$1190</f>
        <v>91.300000000000011</v>
      </c>
      <c r="AO828" s="365" t="s">
        <v>618</v>
      </c>
      <c r="AP828" s="261" t="s">
        <v>31</v>
      </c>
      <c r="AR828" s="65">
        <f>$CT$1196</f>
        <v>110.4</v>
      </c>
      <c r="AS828" s="365" t="s">
        <v>618</v>
      </c>
      <c r="AT828" s="261" t="s">
        <v>37</v>
      </c>
      <c r="AW828" s="65">
        <f>$FE$1202</f>
        <v>30.9</v>
      </c>
    </row>
    <row r="829" spans="1:49" s="34" customFormat="1" ht="15.75" customHeight="1">
      <c r="A829" s="365" t="s">
        <v>621</v>
      </c>
      <c r="B829" s="260" t="s">
        <v>3154</v>
      </c>
      <c r="D829" s="65">
        <f>$ANL$1136</f>
        <v>513.69999999999993</v>
      </c>
      <c r="E829" s="365" t="s">
        <v>621</v>
      </c>
      <c r="F829" s="261" t="s">
        <v>3829</v>
      </c>
      <c r="H829" s="65">
        <f>$AXD$1142</f>
        <v>197.89999999999998</v>
      </c>
      <c r="I829" s="365" t="s">
        <v>621</v>
      </c>
      <c r="J829" s="260" t="s">
        <v>3163</v>
      </c>
      <c r="L829" s="65">
        <f>$ANC$1148</f>
        <v>311.3</v>
      </c>
      <c r="M829" s="365" t="s">
        <v>621</v>
      </c>
      <c r="N829" s="105" t="s">
        <v>2094</v>
      </c>
      <c r="P829" s="65">
        <f>$JR$1154</f>
        <v>495.49999999999994</v>
      </c>
      <c r="Q829" s="365" t="s">
        <v>621</v>
      </c>
      <c r="R829" s="261" t="s">
        <v>3819</v>
      </c>
      <c r="T829" s="65">
        <f>$ATI$1160</f>
        <v>113.6</v>
      </c>
      <c r="U829" s="365" t="s">
        <v>621</v>
      </c>
      <c r="V829" s="260" t="s">
        <v>3172</v>
      </c>
      <c r="X829" s="65">
        <f>$AOM$1166</f>
        <v>215.2</v>
      </c>
      <c r="Y829" s="365" t="s">
        <v>621</v>
      </c>
      <c r="Z829" s="260" t="s">
        <v>3175</v>
      </c>
      <c r="AB829" s="65">
        <f>$AMB$1172</f>
        <v>112.39999999999999</v>
      </c>
      <c r="AC829" s="365" t="s">
        <v>621</v>
      </c>
      <c r="AD829" s="545" t="s">
        <v>1286</v>
      </c>
      <c r="AF829" s="65">
        <f>$H$1178</f>
        <v>105.9</v>
      </c>
      <c r="AG829" s="365" t="s">
        <v>621</v>
      </c>
      <c r="AH829" s="261" t="s">
        <v>25</v>
      </c>
      <c r="AJ829" s="65">
        <f>$CK$1184</f>
        <v>87</v>
      </c>
      <c r="AK829" s="365" t="s">
        <v>621</v>
      </c>
      <c r="AL829" s="105" t="s">
        <v>2511</v>
      </c>
      <c r="AN829" s="65">
        <f>$ADB$1190</f>
        <v>88.9</v>
      </c>
      <c r="AO829" s="365" t="s">
        <v>621</v>
      </c>
      <c r="AP829" s="261" t="s">
        <v>3836</v>
      </c>
      <c r="AR829" s="65">
        <f>$AVT$1196</f>
        <v>108.4</v>
      </c>
      <c r="AS829" s="365" t="s">
        <v>621</v>
      </c>
      <c r="AT829" s="260" t="s">
        <v>143</v>
      </c>
      <c r="AW829" s="65">
        <f>$IQ$1202</f>
        <v>30.799999999999997</v>
      </c>
    </row>
    <row r="830" spans="1:49" s="34" customFormat="1" ht="15.75" customHeight="1">
      <c r="A830" s="365" t="s">
        <v>623</v>
      </c>
      <c r="B830" s="260" t="s">
        <v>3181</v>
      </c>
      <c r="D830" s="65">
        <f>$AOD$1136</f>
        <v>512.70000000000005</v>
      </c>
      <c r="E830" s="365" t="s">
        <v>623</v>
      </c>
      <c r="F830" s="105" t="s">
        <v>3156</v>
      </c>
      <c r="H830" s="65">
        <f>$AKI$1142</f>
        <v>196.5</v>
      </c>
      <c r="I830" s="365" t="s">
        <v>623</v>
      </c>
      <c r="J830" s="105" t="s">
        <v>2514</v>
      </c>
      <c r="L830" s="65">
        <f>$ZY$1148</f>
        <v>309.7</v>
      </c>
      <c r="M830" s="365" t="s">
        <v>623</v>
      </c>
      <c r="N830" s="545" t="s">
        <v>1280</v>
      </c>
      <c r="P830" s="65">
        <f>$NV$1154</f>
        <v>494.29999999999995</v>
      </c>
      <c r="Q830" s="365" t="s">
        <v>623</v>
      </c>
      <c r="R830" s="105" t="s">
        <v>600</v>
      </c>
      <c r="T830" s="65">
        <f>$HY$1160</f>
        <v>113.10000000000001</v>
      </c>
      <c r="U830" s="365" t="s">
        <v>623</v>
      </c>
      <c r="V830" s="261" t="s">
        <v>3827</v>
      </c>
      <c r="X830" s="65">
        <f>$ATR$1166</f>
        <v>213.6</v>
      </c>
      <c r="Y830" s="365" t="s">
        <v>623</v>
      </c>
      <c r="Z830" s="105" t="s">
        <v>154</v>
      </c>
      <c r="AB830" s="65">
        <f>$BJ$1172</f>
        <v>111.9</v>
      </c>
      <c r="AC830" s="365" t="s">
        <v>623</v>
      </c>
      <c r="AD830" s="105" t="s">
        <v>161</v>
      </c>
      <c r="AF830" s="65">
        <f>$LT$1178</f>
        <v>105.6</v>
      </c>
      <c r="AG830" s="365" t="s">
        <v>623</v>
      </c>
      <c r="AH830" s="105" t="s">
        <v>2508</v>
      </c>
      <c r="AJ830" s="65">
        <f>$VL$1184</f>
        <v>83.8</v>
      </c>
      <c r="AK830" s="365" t="s">
        <v>623</v>
      </c>
      <c r="AL830" s="260" t="s">
        <v>143</v>
      </c>
      <c r="AN830" s="65">
        <f>$IQ$1190</f>
        <v>83.600000000000009</v>
      </c>
      <c r="AO830" s="365" t="s">
        <v>623</v>
      </c>
      <c r="AP830" s="261" t="s">
        <v>3819</v>
      </c>
      <c r="AR830" s="65">
        <f>$ATI$1196</f>
        <v>106.9</v>
      </c>
      <c r="AS830" s="365" t="s">
        <v>623</v>
      </c>
      <c r="AT830" s="261" t="s">
        <v>3847</v>
      </c>
      <c r="AW830" s="65">
        <f>$BBH$1202</f>
        <v>30.599999999999998</v>
      </c>
    </row>
    <row r="831" spans="1:49" s="34" customFormat="1" ht="15.75" customHeight="1">
      <c r="A831" s="365" t="s">
        <v>628</v>
      </c>
      <c r="B831" s="105" t="s">
        <v>141</v>
      </c>
      <c r="D831" s="65">
        <f>$FN$1136</f>
        <v>512.70000000000005</v>
      </c>
      <c r="E831" s="365" t="s">
        <v>628</v>
      </c>
      <c r="F831" s="105" t="s">
        <v>152</v>
      </c>
      <c r="H831" s="65">
        <f>$TA$1142</f>
        <v>194.59999999999997</v>
      </c>
      <c r="I831" s="365" t="s">
        <v>628</v>
      </c>
      <c r="J831" s="105" t="s">
        <v>2512</v>
      </c>
      <c r="L831" s="65">
        <f>$AFV$1148</f>
        <v>308.5</v>
      </c>
      <c r="M831" s="365" t="s">
        <v>628</v>
      </c>
      <c r="N831" s="260" t="s">
        <v>143</v>
      </c>
      <c r="P831" s="65">
        <f>$IQ$1154</f>
        <v>493.5</v>
      </c>
      <c r="Q831" s="365" t="s">
        <v>628</v>
      </c>
      <c r="R831" s="105" t="s">
        <v>2508</v>
      </c>
      <c r="T831" s="65">
        <f>$VL$1160</f>
        <v>112.8</v>
      </c>
      <c r="U831" s="365" t="s">
        <v>628</v>
      </c>
      <c r="V831" s="105" t="s">
        <v>2076</v>
      </c>
      <c r="X831" s="65">
        <f>$PX$1166</f>
        <v>212.2</v>
      </c>
      <c r="Y831" s="365" t="s">
        <v>628</v>
      </c>
      <c r="Z831" s="105" t="s">
        <v>645</v>
      </c>
      <c r="AB831" s="65">
        <f>$BA$1172</f>
        <v>111.1</v>
      </c>
      <c r="AC831" s="365" t="s">
        <v>628</v>
      </c>
      <c r="AD831" s="261" t="s">
        <v>3844</v>
      </c>
      <c r="AF831" s="65">
        <f>$AWC$1178</f>
        <v>105.5</v>
      </c>
      <c r="AG831" s="365" t="s">
        <v>628</v>
      </c>
      <c r="AH831" s="261" t="s">
        <v>17</v>
      </c>
      <c r="AJ831" s="65">
        <f>$FW$1184</f>
        <v>82</v>
      </c>
      <c r="AK831" s="365" t="s">
        <v>628</v>
      </c>
      <c r="AL831" s="261" t="s">
        <v>4071</v>
      </c>
      <c r="AN831" s="65">
        <f>$BFC$1190</f>
        <v>82.6</v>
      </c>
      <c r="AO831" s="365" t="s">
        <v>628</v>
      </c>
      <c r="AP831" s="261" t="s">
        <v>1580</v>
      </c>
      <c r="AR831" s="65">
        <f>$YF$1196</f>
        <v>106.9</v>
      </c>
      <c r="AS831" s="365" t="s">
        <v>628</v>
      </c>
      <c r="AT831" s="105" t="s">
        <v>2507</v>
      </c>
      <c r="AW831" s="65">
        <f>$AAH$1202</f>
        <v>30.5</v>
      </c>
    </row>
    <row r="832" spans="1:49" s="34" customFormat="1" ht="15.75" customHeight="1">
      <c r="A832" s="365" t="s">
        <v>632</v>
      </c>
      <c r="B832" s="261" t="s">
        <v>1591</v>
      </c>
      <c r="D832" s="65">
        <f>$DU$1136</f>
        <v>512</v>
      </c>
      <c r="E832" s="365" t="s">
        <v>632</v>
      </c>
      <c r="F832" s="105" t="s">
        <v>2076</v>
      </c>
      <c r="H832" s="65">
        <f>$PX$1142</f>
        <v>193.39999999999998</v>
      </c>
      <c r="I832" s="365" t="s">
        <v>632</v>
      </c>
      <c r="J832" s="105" t="s">
        <v>2625</v>
      </c>
      <c r="L832" s="65">
        <f>$AEC$1148</f>
        <v>308</v>
      </c>
      <c r="M832" s="365" t="s">
        <v>632</v>
      </c>
      <c r="N832" s="261" t="s">
        <v>1583</v>
      </c>
      <c r="P832" s="65">
        <f>$AAQ$1154</f>
        <v>487.59999999999997</v>
      </c>
      <c r="Q832" s="365" t="s">
        <v>632</v>
      </c>
      <c r="R832" s="261" t="s">
        <v>31</v>
      </c>
      <c r="T832" s="65">
        <f>$CT$1160</f>
        <v>112</v>
      </c>
      <c r="U832" s="365" t="s">
        <v>632</v>
      </c>
      <c r="V832" s="261" t="s">
        <v>1666</v>
      </c>
      <c r="X832" s="65">
        <f>$ML$1166</f>
        <v>212.2</v>
      </c>
      <c r="Y832" s="365" t="s">
        <v>632</v>
      </c>
      <c r="Z832" s="105" t="s">
        <v>161</v>
      </c>
      <c r="AB832" s="65">
        <f>$LT$1172</f>
        <v>110.7</v>
      </c>
      <c r="AC832" s="365" t="s">
        <v>632</v>
      </c>
      <c r="AD832" s="105" t="s">
        <v>2503</v>
      </c>
      <c r="AF832" s="65">
        <f>$ADK$1178</f>
        <v>104.5</v>
      </c>
      <c r="AG832" s="365" t="s">
        <v>632</v>
      </c>
      <c r="AH832" s="372" t="s">
        <v>3168</v>
      </c>
      <c r="AJ832" s="65">
        <f>$AQF$1184</f>
        <v>81.800000000000011</v>
      </c>
      <c r="AK832" s="365" t="s">
        <v>632</v>
      </c>
      <c r="AL832" s="105" t="s">
        <v>3161</v>
      </c>
      <c r="AN832" s="65">
        <f>$AJZ$1190</f>
        <v>81.400000000000006</v>
      </c>
      <c r="AO832" s="365" t="s">
        <v>632</v>
      </c>
      <c r="AP832" s="260" t="s">
        <v>3148</v>
      </c>
      <c r="AR832" s="65">
        <f>$ALA$1196</f>
        <v>105.7</v>
      </c>
      <c r="AS832" s="365" t="s">
        <v>632</v>
      </c>
      <c r="AT832" s="260" t="s">
        <v>3151</v>
      </c>
      <c r="AW832" s="65">
        <f>$AIY$1202</f>
        <v>29.800000000000004</v>
      </c>
    </row>
    <row r="833" spans="1:49" s="34" customFormat="1" ht="15.75" customHeight="1">
      <c r="A833" s="365" t="s">
        <v>633</v>
      </c>
      <c r="B833" s="261" t="s">
        <v>3831</v>
      </c>
      <c r="D833" s="65">
        <f>$BAP$1136</f>
        <v>512</v>
      </c>
      <c r="E833" s="365" t="s">
        <v>633</v>
      </c>
      <c r="F833" s="105" t="s">
        <v>3161</v>
      </c>
      <c r="H833" s="65">
        <f>$AJZ$1142</f>
        <v>192.79999999999998</v>
      </c>
      <c r="I833" s="365" t="s">
        <v>633</v>
      </c>
      <c r="J833" s="105" t="s">
        <v>2092</v>
      </c>
      <c r="L833" s="65">
        <f>$SR$1148</f>
        <v>304.10000000000002</v>
      </c>
      <c r="M833" s="365" t="s">
        <v>633</v>
      </c>
      <c r="N833" s="105" t="s">
        <v>2520</v>
      </c>
      <c r="P833" s="65">
        <f>$ADT$1154</f>
        <v>486.7</v>
      </c>
      <c r="Q833" s="365" t="s">
        <v>633</v>
      </c>
      <c r="R833" s="261" t="s">
        <v>3857</v>
      </c>
      <c r="T833" s="65">
        <f>$BDJ$1160</f>
        <v>108.6</v>
      </c>
      <c r="U833" s="365" t="s">
        <v>633</v>
      </c>
      <c r="V833" s="261" t="s">
        <v>3825</v>
      </c>
      <c r="X833" s="65">
        <f>$BDS$1166</f>
        <v>211.60000000000002</v>
      </c>
      <c r="Y833" s="365" t="s">
        <v>633</v>
      </c>
      <c r="Z833" s="105" t="s">
        <v>2512</v>
      </c>
      <c r="AB833" s="65">
        <f>$AFV$1172</f>
        <v>110.30000000000001</v>
      </c>
      <c r="AC833" s="365" t="s">
        <v>633</v>
      </c>
      <c r="AD833" s="260" t="s">
        <v>3166</v>
      </c>
      <c r="AF833" s="65">
        <f>$AIG$1178</f>
        <v>104.5</v>
      </c>
      <c r="AG833" s="365" t="s">
        <v>633</v>
      </c>
      <c r="AH833" s="105" t="s">
        <v>2521</v>
      </c>
      <c r="AJ833" s="65">
        <f>$ACS$1184</f>
        <v>81.400000000000006</v>
      </c>
      <c r="AK833" s="365" t="s">
        <v>633</v>
      </c>
      <c r="AL833" s="261" t="s">
        <v>1579</v>
      </c>
      <c r="AN833" s="65">
        <f>$GO$1190</f>
        <v>80.699999999999989</v>
      </c>
      <c r="AO833" s="365" t="s">
        <v>633</v>
      </c>
      <c r="AP833" s="105" t="s">
        <v>2530</v>
      </c>
      <c r="AR833" s="65">
        <f>$AFD$1196</f>
        <v>102.7</v>
      </c>
      <c r="AS833" s="365" t="s">
        <v>633</v>
      </c>
      <c r="AT833" s="105" t="s">
        <v>2513</v>
      </c>
      <c r="AW833" s="65">
        <f>$AGE$1202</f>
        <v>29.8</v>
      </c>
    </row>
    <row r="834" spans="1:49" s="34" customFormat="1" ht="15.75" customHeight="1">
      <c r="A834" s="365" t="s">
        <v>634</v>
      </c>
      <c r="B834" s="261" t="s">
        <v>3839</v>
      </c>
      <c r="D834" s="65">
        <f>$BAY$1136</f>
        <v>512</v>
      </c>
      <c r="E834" s="365" t="s">
        <v>634</v>
      </c>
      <c r="F834" s="105" t="s">
        <v>2504</v>
      </c>
      <c r="H834" s="65">
        <f>$XE$1142</f>
        <v>192.2</v>
      </c>
      <c r="I834" s="365" t="s">
        <v>634</v>
      </c>
      <c r="J834" s="105" t="s">
        <v>2082</v>
      </c>
      <c r="L834" s="65">
        <f>$QP$1148</f>
        <v>297.39999999999998</v>
      </c>
      <c r="M834" s="365" t="s">
        <v>634</v>
      </c>
      <c r="N834" s="261" t="s">
        <v>3847</v>
      </c>
      <c r="P834" s="65">
        <f>$BBH$1154</f>
        <v>481.09999999999997</v>
      </c>
      <c r="Q834" s="365" t="s">
        <v>634</v>
      </c>
      <c r="R834" s="261" t="s">
        <v>3851</v>
      </c>
      <c r="T834" s="65">
        <f>$ASZ$1160</f>
        <v>105.8</v>
      </c>
      <c r="U834" s="365" t="s">
        <v>634</v>
      </c>
      <c r="V834" s="261" t="s">
        <v>3843</v>
      </c>
      <c r="X834" s="65">
        <f>$AUJ$1166</f>
        <v>210.7</v>
      </c>
      <c r="Y834" s="365" t="s">
        <v>634</v>
      </c>
      <c r="Z834" s="105" t="s">
        <v>655</v>
      </c>
      <c r="AB834" s="65">
        <f>$VC$1172</f>
        <v>110.2</v>
      </c>
      <c r="AC834" s="365" t="s">
        <v>634</v>
      </c>
      <c r="AD834" s="105" t="s">
        <v>2090</v>
      </c>
      <c r="AF834" s="65">
        <f>$RH$1178</f>
        <v>101.19999999999999</v>
      </c>
      <c r="AG834" s="365" t="s">
        <v>634</v>
      </c>
      <c r="AH834" s="105" t="s">
        <v>3164</v>
      </c>
      <c r="AJ834" s="65">
        <f>$ALJ$1184</f>
        <v>80.25</v>
      </c>
      <c r="AK834" s="365" t="s">
        <v>634</v>
      </c>
      <c r="AL834" s="261" t="s">
        <v>25</v>
      </c>
      <c r="AN834" s="65">
        <f>$CK$1190</f>
        <v>78.599999999999994</v>
      </c>
      <c r="AO834" s="365" t="s">
        <v>634</v>
      </c>
      <c r="AP834" s="105" t="s">
        <v>179</v>
      </c>
      <c r="AR834" s="65">
        <f>$NM$1196</f>
        <v>94.8</v>
      </c>
      <c r="AS834" s="365" t="s">
        <v>634</v>
      </c>
      <c r="AT834" s="105" t="s">
        <v>613</v>
      </c>
      <c r="AW834" s="65">
        <f>$BS$1202</f>
        <v>29.8</v>
      </c>
    </row>
    <row r="835" spans="1:49" s="34" customFormat="1" ht="15.75" customHeight="1">
      <c r="A835" s="365" t="s">
        <v>639</v>
      </c>
      <c r="B835" s="261" t="s">
        <v>3854</v>
      </c>
      <c r="D835" s="65">
        <f>$AYE$1136</f>
        <v>511.1</v>
      </c>
      <c r="E835" s="365" t="s">
        <v>639</v>
      </c>
      <c r="F835" s="261" t="s">
        <v>1590</v>
      </c>
      <c r="H835" s="65">
        <f>$AAZ$1142</f>
        <v>191.8</v>
      </c>
      <c r="I835" s="365" t="s">
        <v>639</v>
      </c>
      <c r="J835" s="105" t="s">
        <v>2076</v>
      </c>
      <c r="L835" s="65">
        <f>$PX$1148</f>
        <v>293</v>
      </c>
      <c r="M835" s="365" t="s">
        <v>639</v>
      </c>
      <c r="N835" s="105" t="s">
        <v>2530</v>
      </c>
      <c r="P835" s="65">
        <f>$AFD$1154</f>
        <v>476.90000000000003</v>
      </c>
      <c r="Q835" s="365" t="s">
        <v>639</v>
      </c>
      <c r="R835" s="261" t="s">
        <v>3835</v>
      </c>
      <c r="T835" s="65">
        <f>$AUA$1160</f>
        <v>102.9</v>
      </c>
      <c r="U835" s="365" t="s">
        <v>639</v>
      </c>
      <c r="V835" s="105" t="s">
        <v>141</v>
      </c>
      <c r="X835" s="65">
        <f>$FN$1166</f>
        <v>208.2</v>
      </c>
      <c r="Y835" s="365" t="s">
        <v>639</v>
      </c>
      <c r="Z835" s="105" t="s">
        <v>2077</v>
      </c>
      <c r="AB835" s="65">
        <f>$YO$1172</f>
        <v>108.69999999999999</v>
      </c>
      <c r="AC835" s="365" t="s">
        <v>639</v>
      </c>
      <c r="AD835" s="260" t="s">
        <v>3175</v>
      </c>
      <c r="AF835" s="65">
        <f>$AMB$1178</f>
        <v>100.39999999999999</v>
      </c>
      <c r="AG835" s="365" t="s">
        <v>639</v>
      </c>
      <c r="AH835" s="105" t="s">
        <v>630</v>
      </c>
      <c r="AJ835" s="65">
        <f>$UB$1184</f>
        <v>79.199999999999989</v>
      </c>
      <c r="AK835" s="365" t="s">
        <v>639</v>
      </c>
      <c r="AL835" s="260" t="s">
        <v>3173</v>
      </c>
      <c r="AN835" s="65">
        <f>$APE$1190</f>
        <v>78.500000000000014</v>
      </c>
      <c r="AO835" s="365" t="s">
        <v>639</v>
      </c>
      <c r="AP835" s="261" t="s">
        <v>15</v>
      </c>
      <c r="AR835" s="65">
        <f>$LK$1196</f>
        <v>71.8</v>
      </c>
      <c r="AS835" s="365" t="s">
        <v>639</v>
      </c>
      <c r="AT835" s="105" t="s">
        <v>2519</v>
      </c>
      <c r="AW835" s="65">
        <f>$UT$1202</f>
        <v>29.8</v>
      </c>
    </row>
    <row r="836" spans="1:49" s="34" customFormat="1" ht="15.75" customHeight="1">
      <c r="A836" s="365" t="s">
        <v>647</v>
      </c>
      <c r="B836" s="545" t="s">
        <v>1281</v>
      </c>
      <c r="D836" s="65">
        <f>$QY$1136</f>
        <v>504.3</v>
      </c>
      <c r="E836" s="365" t="s">
        <v>647</v>
      </c>
      <c r="F836" s="105" t="s">
        <v>665</v>
      </c>
      <c r="H836" s="65">
        <f>$Q$1142</f>
        <v>190.5</v>
      </c>
      <c r="I836" s="365" t="s">
        <v>647</v>
      </c>
      <c r="J836" s="261" t="s">
        <v>1666</v>
      </c>
      <c r="L836" s="65">
        <f>$ML$1148</f>
        <v>293</v>
      </c>
      <c r="M836" s="365" t="s">
        <v>647</v>
      </c>
      <c r="N836" s="261" t="s">
        <v>1590</v>
      </c>
      <c r="P836" s="65">
        <f>$AAZ$1154</f>
        <v>475.59999999999997</v>
      </c>
      <c r="Q836" s="365" t="s">
        <v>647</v>
      </c>
      <c r="R836" s="105" t="s">
        <v>2083</v>
      </c>
      <c r="T836" s="65">
        <f>$OW$1160</f>
        <v>101.2</v>
      </c>
      <c r="U836" s="365" t="s">
        <v>647</v>
      </c>
      <c r="V836" s="105" t="s">
        <v>2090</v>
      </c>
      <c r="X836" s="65">
        <f>$RH$1166</f>
        <v>207.89999999999998</v>
      </c>
      <c r="Y836" s="365" t="s">
        <v>647</v>
      </c>
      <c r="Z836" s="105" t="s">
        <v>2510</v>
      </c>
      <c r="AB836" s="65">
        <f>$AHF$1172</f>
        <v>108.3</v>
      </c>
      <c r="AC836" s="365" t="s">
        <v>647</v>
      </c>
      <c r="AD836" s="105" t="s">
        <v>648</v>
      </c>
      <c r="AF836" s="65">
        <f>$PF$1178</f>
        <v>99</v>
      </c>
      <c r="AG836" s="365" t="s">
        <v>647</v>
      </c>
      <c r="AH836" s="105" t="s">
        <v>2076</v>
      </c>
      <c r="AJ836" s="65">
        <f>$PX$1184</f>
        <v>78.5</v>
      </c>
      <c r="AK836" s="365" t="s">
        <v>647</v>
      </c>
      <c r="AL836" s="261" t="s">
        <v>31</v>
      </c>
      <c r="AN836" s="65">
        <f>$CT$1190</f>
        <v>78.400000000000006</v>
      </c>
      <c r="AO836" s="365" t="s">
        <v>647</v>
      </c>
      <c r="AP836" s="105" t="s">
        <v>596</v>
      </c>
      <c r="AR836" s="65">
        <f>$WD$1196</f>
        <v>70</v>
      </c>
      <c r="AS836" s="365" t="s">
        <v>647</v>
      </c>
      <c r="AT836" s="105" t="s">
        <v>2612</v>
      </c>
      <c r="AW836" s="65">
        <f>$ABR$1202</f>
        <v>29.8</v>
      </c>
    </row>
    <row r="837" spans="1:49" s="34" customFormat="1" ht="15.75" customHeight="1">
      <c r="A837" s="365" t="s">
        <v>651</v>
      </c>
      <c r="B837" s="105" t="s">
        <v>2090</v>
      </c>
      <c r="D837" s="65">
        <f>$RH$1136</f>
        <v>499.59999999999997</v>
      </c>
      <c r="E837" s="365" t="s">
        <v>651</v>
      </c>
      <c r="F837" s="261" t="s">
        <v>1587</v>
      </c>
      <c r="H837" s="65">
        <f>$DL$1142</f>
        <v>189.5</v>
      </c>
      <c r="I837" s="365" t="s">
        <v>651</v>
      </c>
      <c r="J837" s="105" t="s">
        <v>2506</v>
      </c>
      <c r="L837" s="65">
        <f>$ZP$1148</f>
        <v>290.39999999999998</v>
      </c>
      <c r="M837" s="365" t="s">
        <v>651</v>
      </c>
      <c r="N837" s="261" t="s">
        <v>3824</v>
      </c>
      <c r="P837" s="65">
        <f>$BBZ$1154</f>
        <v>472.6</v>
      </c>
      <c r="Q837" s="365" t="s">
        <v>651</v>
      </c>
      <c r="R837" s="260" t="s">
        <v>142</v>
      </c>
      <c r="T837" s="65">
        <f>$Z$1160</f>
        <v>100.4</v>
      </c>
      <c r="U837" s="365" t="s">
        <v>651</v>
      </c>
      <c r="V837" s="105" t="s">
        <v>152</v>
      </c>
      <c r="X837" s="65">
        <f>$TA$1166</f>
        <v>205.7</v>
      </c>
      <c r="Y837" s="365" t="s">
        <v>651</v>
      </c>
      <c r="Z837" s="105" t="s">
        <v>2511</v>
      </c>
      <c r="AB837" s="65">
        <f>$ADB$1172</f>
        <v>108.14999999999999</v>
      </c>
      <c r="AC837" s="365" t="s">
        <v>651</v>
      </c>
      <c r="AD837" s="261" t="s">
        <v>4071</v>
      </c>
      <c r="AF837" s="65">
        <f>$BFC$1178</f>
        <v>98.699999999999989</v>
      </c>
      <c r="AG837" s="365" t="s">
        <v>651</v>
      </c>
      <c r="AH837" s="261" t="s">
        <v>1666</v>
      </c>
      <c r="AJ837" s="65">
        <f>$ML$1184</f>
        <v>78.5</v>
      </c>
      <c r="AK837" s="365" t="s">
        <v>651</v>
      </c>
      <c r="AL837" s="261" t="s">
        <v>3822</v>
      </c>
      <c r="AN837" s="65">
        <f>$AYN$1190</f>
        <v>77.800000000000011</v>
      </c>
      <c r="AO837" s="365" t="s">
        <v>651</v>
      </c>
      <c r="AP837" s="260" t="s">
        <v>3175</v>
      </c>
      <c r="AR837" s="65">
        <f>$AMB$1196</f>
        <v>62.099999999999994</v>
      </c>
      <c r="AS837" s="365" t="s">
        <v>651</v>
      </c>
      <c r="AT837" s="105" t="s">
        <v>2518</v>
      </c>
      <c r="AW837" s="65">
        <f>$XW$1202</f>
        <v>29.8</v>
      </c>
    </row>
    <row r="838" spans="1:49" s="34" customFormat="1" ht="15.75" customHeight="1">
      <c r="A838" s="365" t="s">
        <v>652</v>
      </c>
      <c r="B838" s="261" t="s">
        <v>3849</v>
      </c>
      <c r="D838" s="65">
        <f>$BET$1136</f>
        <v>497.70000000000005</v>
      </c>
      <c r="E838" s="365" t="s">
        <v>652</v>
      </c>
      <c r="F838" s="260" t="s">
        <v>3157</v>
      </c>
      <c r="H838" s="65">
        <f>$AJQ$1142</f>
        <v>188.7</v>
      </c>
      <c r="I838" s="365" t="s">
        <v>652</v>
      </c>
      <c r="J838" s="105" t="s">
        <v>2517</v>
      </c>
      <c r="L838" s="65">
        <f>$AEL$1148</f>
        <v>287.7</v>
      </c>
      <c r="M838" s="365" t="s">
        <v>652</v>
      </c>
      <c r="N838" s="105" t="s">
        <v>179</v>
      </c>
      <c r="P838" s="65">
        <f>$NM$1154</f>
        <v>470.7</v>
      </c>
      <c r="Q838" s="365" t="s">
        <v>652</v>
      </c>
      <c r="R838" s="105" t="s">
        <v>655</v>
      </c>
      <c r="T838" s="65">
        <f>$VC$1160</f>
        <v>100.3</v>
      </c>
      <c r="U838" s="365" t="s">
        <v>652</v>
      </c>
      <c r="V838" s="105" t="s">
        <v>665</v>
      </c>
      <c r="X838" s="65">
        <f>$Q$1166</f>
        <v>204</v>
      </c>
      <c r="Y838" s="365" t="s">
        <v>652</v>
      </c>
      <c r="Z838" s="260" t="s">
        <v>3147</v>
      </c>
      <c r="AB838" s="65">
        <f>$AJH$1172</f>
        <v>108.1</v>
      </c>
      <c r="AC838" s="365" t="s">
        <v>652</v>
      </c>
      <c r="AD838" s="545" t="s">
        <v>1284</v>
      </c>
      <c r="AF838" s="65">
        <f>$KS$1178</f>
        <v>98</v>
      </c>
      <c r="AG838" s="365" t="s">
        <v>652</v>
      </c>
      <c r="AH838" s="105" t="s">
        <v>2518</v>
      </c>
      <c r="AJ838" s="65">
        <f>$XW$1184</f>
        <v>78.3</v>
      </c>
      <c r="AK838" s="365" t="s">
        <v>652</v>
      </c>
      <c r="AL838" s="105" t="s">
        <v>2092</v>
      </c>
      <c r="AN838" s="65">
        <f>$SR$1190</f>
        <v>77.3</v>
      </c>
      <c r="AO838" s="365" t="s">
        <v>652</v>
      </c>
      <c r="AP838" s="261" t="s">
        <v>3832</v>
      </c>
      <c r="AR838" s="65">
        <f>$BCI$1196</f>
        <v>60.1</v>
      </c>
      <c r="AS838" s="365" t="s">
        <v>652</v>
      </c>
      <c r="AT838" s="545" t="s">
        <v>1272</v>
      </c>
      <c r="AW838" s="65">
        <f>$AI$1202</f>
        <v>29.700000000000003</v>
      </c>
    </row>
    <row r="839" spans="1:49" s="34" customFormat="1" ht="15.75" customHeight="1">
      <c r="A839" s="365" t="s">
        <v>653</v>
      </c>
      <c r="B839" s="105" t="s">
        <v>2512</v>
      </c>
      <c r="D839" s="65">
        <f>$AFV$1136</f>
        <v>497</v>
      </c>
      <c r="E839" s="365" t="s">
        <v>653</v>
      </c>
      <c r="F839" s="260" t="s">
        <v>3171</v>
      </c>
      <c r="H839" s="65">
        <f>$AKR$1142</f>
        <v>188.39999999999998</v>
      </c>
      <c r="I839" s="365" t="s">
        <v>653</v>
      </c>
      <c r="J839" s="105" t="s">
        <v>615</v>
      </c>
      <c r="L839" s="65">
        <f>$GF$1148</f>
        <v>264</v>
      </c>
      <c r="M839" s="365" t="s">
        <v>653</v>
      </c>
      <c r="N839" s="261" t="s">
        <v>1589</v>
      </c>
      <c r="P839" s="65">
        <f>$IH$1154</f>
        <v>470.09999999999997</v>
      </c>
      <c r="Q839" s="365" t="s">
        <v>653</v>
      </c>
      <c r="R839" s="105" t="s">
        <v>2075</v>
      </c>
      <c r="T839" s="65">
        <f>$RZ$1160</f>
        <v>99.8</v>
      </c>
      <c r="U839" s="365" t="s">
        <v>653</v>
      </c>
      <c r="V839" s="105" t="s">
        <v>2083</v>
      </c>
      <c r="X839" s="65">
        <f>$OW$1166</f>
        <v>203.7</v>
      </c>
      <c r="Y839" s="365" t="s">
        <v>653</v>
      </c>
      <c r="Z839" s="105" t="s">
        <v>3164</v>
      </c>
      <c r="AB839" s="65">
        <f>$ALJ$1172</f>
        <v>108</v>
      </c>
      <c r="AC839" s="365" t="s">
        <v>653</v>
      </c>
      <c r="AD839" s="261" t="s">
        <v>3853</v>
      </c>
      <c r="AF839" s="65">
        <f>$AWL$1178</f>
        <v>97.8</v>
      </c>
      <c r="AG839" s="365" t="s">
        <v>653</v>
      </c>
      <c r="AH839" s="261" t="s">
        <v>3838</v>
      </c>
      <c r="AJ839" s="65">
        <f>$AZF$1184</f>
        <v>77.5</v>
      </c>
      <c r="AK839" s="365" t="s">
        <v>653</v>
      </c>
      <c r="AL839" s="260" t="s">
        <v>3157</v>
      </c>
      <c r="AN839" s="65">
        <f>$AJQ$1190</f>
        <v>75.5</v>
      </c>
      <c r="AO839" s="365" t="s">
        <v>653</v>
      </c>
      <c r="AP839" s="260" t="s">
        <v>143</v>
      </c>
      <c r="AR839" s="65">
        <f>$IQ$1196</f>
        <v>54.6</v>
      </c>
      <c r="AS839" s="365" t="s">
        <v>653</v>
      </c>
      <c r="AT839" s="260" t="s">
        <v>3158</v>
      </c>
      <c r="AW839" s="65">
        <f>$ALS$1202</f>
        <v>29.4</v>
      </c>
    </row>
    <row r="840" spans="1:49" s="34" customFormat="1" ht="15.75" customHeight="1">
      <c r="A840" s="365" t="s">
        <v>658</v>
      </c>
      <c r="B840" s="261" t="s">
        <v>3838</v>
      </c>
      <c r="D840" s="65">
        <f>$AZF$1136</f>
        <v>490.4</v>
      </c>
      <c r="E840" s="365" t="s">
        <v>658</v>
      </c>
      <c r="F840" s="261" t="s">
        <v>33</v>
      </c>
      <c r="H840" s="65">
        <f>$ED$1142</f>
        <v>187.79999999999998</v>
      </c>
      <c r="I840" s="365" t="s">
        <v>658</v>
      </c>
      <c r="J840" s="261" t="s">
        <v>1584</v>
      </c>
      <c r="L840" s="65">
        <f>$PO$1148</f>
        <v>257.39999999999998</v>
      </c>
      <c r="M840" s="365" t="s">
        <v>658</v>
      </c>
      <c r="N840" s="261" t="s">
        <v>25</v>
      </c>
      <c r="P840" s="65">
        <f>$CK$1154</f>
        <v>468.8</v>
      </c>
      <c r="Q840" s="365" t="s">
        <v>658</v>
      </c>
      <c r="R840" s="261" t="s">
        <v>25</v>
      </c>
      <c r="T840" s="65">
        <f>$CK$1160</f>
        <v>97.300000000000011</v>
      </c>
      <c r="U840" s="365" t="s">
        <v>658</v>
      </c>
      <c r="V840" s="105" t="s">
        <v>629</v>
      </c>
      <c r="X840" s="65">
        <f>$HP$1166</f>
        <v>203.7</v>
      </c>
      <c r="Y840" s="365" t="s">
        <v>658</v>
      </c>
      <c r="Z840" s="545" t="s">
        <v>1278</v>
      </c>
      <c r="AB840" s="65">
        <f>$JI$1172</f>
        <v>107.04999999999998</v>
      </c>
      <c r="AC840" s="365" t="s">
        <v>658</v>
      </c>
      <c r="AD840" s="261" t="s">
        <v>1580</v>
      </c>
      <c r="AF840" s="65">
        <f>$YF$1178</f>
        <v>96.8</v>
      </c>
      <c r="AG840" s="365" t="s">
        <v>658</v>
      </c>
      <c r="AH840" s="105" t="s">
        <v>2612</v>
      </c>
      <c r="AJ840" s="65">
        <f>$ABR$1184</f>
        <v>75.599999999999994</v>
      </c>
      <c r="AK840" s="365" t="s">
        <v>658</v>
      </c>
      <c r="AL840" s="261" t="s">
        <v>3849</v>
      </c>
      <c r="AN840" s="65">
        <f>$BET$1190</f>
        <v>74.8</v>
      </c>
      <c r="AO840" s="365" t="s">
        <v>658</v>
      </c>
      <c r="AP840" s="105" t="s">
        <v>2514</v>
      </c>
      <c r="AR840" s="65">
        <f>$ZY$1196</f>
        <v>54.500000000000007</v>
      </c>
      <c r="AS840" s="365" t="s">
        <v>658</v>
      </c>
      <c r="AT840" s="261" t="s">
        <v>11</v>
      </c>
      <c r="AW840" s="65">
        <f>$EM$1202</f>
        <v>28.8</v>
      </c>
    </row>
    <row r="841" spans="1:49" s="34" customFormat="1" ht="15.75" customHeight="1">
      <c r="A841" s="365" t="s">
        <v>659</v>
      </c>
      <c r="B841" s="105" t="s">
        <v>2625</v>
      </c>
      <c r="D841" s="65">
        <f>$AEC$1136</f>
        <v>490.4</v>
      </c>
      <c r="E841" s="365" t="s">
        <v>659</v>
      </c>
      <c r="F841" s="545" t="s">
        <v>1277</v>
      </c>
      <c r="H841" s="65">
        <f>$KJ$1142</f>
        <v>184.9</v>
      </c>
      <c r="I841" s="365" t="s">
        <v>659</v>
      </c>
      <c r="J841" s="261" t="s">
        <v>3834</v>
      </c>
      <c r="L841" s="65">
        <f>$ASH$1148</f>
        <v>256.60000000000002</v>
      </c>
      <c r="M841" s="365" t="s">
        <v>659</v>
      </c>
      <c r="N841" s="105" t="s">
        <v>2078</v>
      </c>
      <c r="P841" s="65">
        <f>$UK$1154</f>
        <v>468</v>
      </c>
      <c r="Q841" s="365" t="s">
        <v>659</v>
      </c>
      <c r="R841" s="261" t="s">
        <v>3844</v>
      </c>
      <c r="T841" s="65">
        <f>$AWC$1160</f>
        <v>95</v>
      </c>
      <c r="U841" s="365" t="s">
        <v>659</v>
      </c>
      <c r="V841" s="105" t="s">
        <v>2505</v>
      </c>
      <c r="X841" s="65">
        <f>$ACJ$1166</f>
        <v>203.3</v>
      </c>
      <c r="Y841" s="365" t="s">
        <v>659</v>
      </c>
      <c r="Z841" s="105" t="s">
        <v>631</v>
      </c>
      <c r="AB841" s="65">
        <f>$MC$1172</f>
        <v>106.89999999999998</v>
      </c>
      <c r="AC841" s="365" t="s">
        <v>659</v>
      </c>
      <c r="AD841" s="261" t="s">
        <v>1</v>
      </c>
      <c r="AF841" s="65">
        <f>$WV$1178</f>
        <v>96.5</v>
      </c>
      <c r="AG841" s="365" t="s">
        <v>659</v>
      </c>
      <c r="AH841" s="261" t="s">
        <v>1583</v>
      </c>
      <c r="AJ841" s="65">
        <f>$AAQ$1184</f>
        <v>74.599999999999994</v>
      </c>
      <c r="AK841" s="365" t="s">
        <v>659</v>
      </c>
      <c r="AL841" s="261" t="s">
        <v>3853</v>
      </c>
      <c r="AN841" s="65">
        <f>$AWL$1190</f>
        <v>74.699999999999989</v>
      </c>
      <c r="AO841" s="365" t="s">
        <v>659</v>
      </c>
      <c r="AP841" s="261" t="s">
        <v>1592</v>
      </c>
      <c r="AR841" s="65">
        <f>$ZG$1196</f>
        <v>54.2</v>
      </c>
      <c r="AS841" s="365" t="s">
        <v>659</v>
      </c>
      <c r="AT841" s="261" t="s">
        <v>3850</v>
      </c>
      <c r="AW841" s="65">
        <f>$ARG$1202</f>
        <v>28.6</v>
      </c>
    </row>
    <row r="842" spans="1:49" s="34" customFormat="1" ht="15.75" customHeight="1">
      <c r="A842" s="365" t="s">
        <v>660</v>
      </c>
      <c r="B842" s="261" t="s">
        <v>3833</v>
      </c>
      <c r="D842" s="65">
        <f>$BEB$1136</f>
        <v>490.4</v>
      </c>
      <c r="E842" s="365" t="s">
        <v>660</v>
      </c>
      <c r="F842" s="105" t="s">
        <v>2513</v>
      </c>
      <c r="H842" s="65">
        <f>$AGE$1142</f>
        <v>184.70000000000002</v>
      </c>
      <c r="I842" s="365" t="s">
        <v>660</v>
      </c>
      <c r="J842" s="261" t="s">
        <v>3828</v>
      </c>
      <c r="L842" s="65">
        <f>$AVK$1148</f>
        <v>251.7</v>
      </c>
      <c r="M842" s="365" t="s">
        <v>660</v>
      </c>
      <c r="N842" s="105" t="s">
        <v>2506</v>
      </c>
      <c r="P842" s="65">
        <f>$ZP$1154</f>
        <v>466.19999999999993</v>
      </c>
      <c r="Q842" s="365" t="s">
        <v>660</v>
      </c>
      <c r="R842" s="105" t="s">
        <v>596</v>
      </c>
      <c r="T842" s="65">
        <f>$WD$1160</f>
        <v>93.2</v>
      </c>
      <c r="U842" s="365" t="s">
        <v>660</v>
      </c>
      <c r="V842" s="105" t="s">
        <v>2519</v>
      </c>
      <c r="X842" s="65">
        <f>$UT$1166</f>
        <v>202.4</v>
      </c>
      <c r="Y842" s="365" t="s">
        <v>660</v>
      </c>
      <c r="Z842" s="260" t="s">
        <v>3158</v>
      </c>
      <c r="AB842" s="65">
        <f>$ALS$1172</f>
        <v>105.1</v>
      </c>
      <c r="AC842" s="365" t="s">
        <v>660</v>
      </c>
      <c r="AD842" s="261" t="s">
        <v>25</v>
      </c>
      <c r="AF842" s="65">
        <f>$CK$1178</f>
        <v>90.8</v>
      </c>
      <c r="AG842" s="365" t="s">
        <v>660</v>
      </c>
      <c r="AH842" s="261" t="s">
        <v>3842</v>
      </c>
      <c r="AJ842" s="65">
        <f>$ASQ$1184</f>
        <v>72.8</v>
      </c>
      <c r="AK842" s="365" t="s">
        <v>660</v>
      </c>
      <c r="AL842" s="105" t="s">
        <v>2094</v>
      </c>
      <c r="AN842" s="65">
        <f>$JR$1190</f>
        <v>73.399999999999991</v>
      </c>
      <c r="AO842" s="365" t="s">
        <v>660</v>
      </c>
      <c r="AP842" s="545" t="s">
        <v>1281</v>
      </c>
      <c r="AR842" s="65">
        <f>$QY$1196</f>
        <v>51.500000000000007</v>
      </c>
      <c r="AS842" s="365" t="s">
        <v>660</v>
      </c>
      <c r="AT842" s="261" t="s">
        <v>1587</v>
      </c>
      <c r="AW842" s="65">
        <f>$DL$1202</f>
        <v>28.6</v>
      </c>
    </row>
    <row r="843" spans="1:49" s="34" customFormat="1" ht="15.75" customHeight="1">
      <c r="A843" s="365" t="s">
        <v>662</v>
      </c>
      <c r="B843" s="105" t="s">
        <v>2526</v>
      </c>
      <c r="D843" s="65">
        <f>$AGN$1136</f>
        <v>490.4</v>
      </c>
      <c r="E843" s="365" t="s">
        <v>662</v>
      </c>
      <c r="F843" s="105" t="s">
        <v>2509</v>
      </c>
      <c r="H843" s="65">
        <f>$ACA$1142</f>
        <v>184.70000000000002</v>
      </c>
      <c r="I843" s="365" t="s">
        <v>662</v>
      </c>
      <c r="J843" s="261" t="s">
        <v>3837</v>
      </c>
      <c r="L843" s="65">
        <f>$AXM$1148</f>
        <v>249.00000000000003</v>
      </c>
      <c r="M843" s="365" t="s">
        <v>662</v>
      </c>
      <c r="N843" s="261" t="s">
        <v>3853</v>
      </c>
      <c r="P843" s="65">
        <f>$AWL$1154</f>
        <v>465.59999999999997</v>
      </c>
      <c r="Q843" s="365" t="s">
        <v>662</v>
      </c>
      <c r="R843" s="105" t="s">
        <v>2513</v>
      </c>
      <c r="T843" s="65">
        <f>$AGE$1160</f>
        <v>91.3</v>
      </c>
      <c r="U843" s="365" t="s">
        <v>662</v>
      </c>
      <c r="V843" s="105" t="s">
        <v>2518</v>
      </c>
      <c r="X843" s="65">
        <f>$XW$1166</f>
        <v>202.4</v>
      </c>
      <c r="Y843" s="365" t="s">
        <v>662</v>
      </c>
      <c r="Z843" s="105" t="s">
        <v>637</v>
      </c>
      <c r="AB843" s="65">
        <f>$ON$1172</f>
        <v>104.4</v>
      </c>
      <c r="AC843" s="365" t="s">
        <v>662</v>
      </c>
      <c r="AD843" s="105" t="s">
        <v>629</v>
      </c>
      <c r="AF843" s="65">
        <f>$HP$1178</f>
        <v>90.7</v>
      </c>
      <c r="AG843" s="365" t="s">
        <v>662</v>
      </c>
      <c r="AH843" s="105" t="s">
        <v>2515</v>
      </c>
      <c r="AJ843" s="65">
        <f>$VU$1184</f>
        <v>72.400000000000006</v>
      </c>
      <c r="AK843" s="365" t="s">
        <v>662</v>
      </c>
      <c r="AL843" s="105" t="s">
        <v>2513</v>
      </c>
      <c r="AN843" s="65">
        <f>$AGE$1190</f>
        <v>73.3</v>
      </c>
      <c r="AO843" s="365" t="s">
        <v>662</v>
      </c>
      <c r="AP843" s="105" t="s">
        <v>153</v>
      </c>
      <c r="AR843" s="65">
        <f>$AR$1196</f>
        <v>49.8</v>
      </c>
      <c r="AS843" s="365" t="s">
        <v>662</v>
      </c>
      <c r="AT843" s="105" t="s">
        <v>2525</v>
      </c>
      <c r="AW843" s="65">
        <f>$AEU$1202</f>
        <v>28.6</v>
      </c>
    </row>
    <row r="844" spans="1:49" s="34" customFormat="1" ht="15.75" customHeight="1">
      <c r="A844" s="365" t="s">
        <v>663</v>
      </c>
      <c r="B844" s="261" t="s">
        <v>3830</v>
      </c>
      <c r="D844" s="65">
        <f>$AYW$1136</f>
        <v>488.3</v>
      </c>
      <c r="E844" s="365" t="s">
        <v>663</v>
      </c>
      <c r="F844" s="261" t="s">
        <v>3820</v>
      </c>
      <c r="H844" s="65">
        <f>$AVB$1142</f>
        <v>183.79999999999998</v>
      </c>
      <c r="I844" s="365" t="s">
        <v>663</v>
      </c>
      <c r="J844" s="105" t="s">
        <v>3149</v>
      </c>
      <c r="L844" s="65">
        <f>$ANU$1148</f>
        <v>248.60000000000002</v>
      </c>
      <c r="M844" s="365" t="s">
        <v>663</v>
      </c>
      <c r="N844" s="261" t="s">
        <v>1591</v>
      </c>
      <c r="P844" s="65">
        <f>$DU$1154</f>
        <v>462.4</v>
      </c>
      <c r="Q844" s="365" t="s">
        <v>663</v>
      </c>
      <c r="R844" s="261" t="s">
        <v>3827</v>
      </c>
      <c r="T844" s="65">
        <f>$ATR$1160</f>
        <v>90.199999999999989</v>
      </c>
      <c r="U844" s="365" t="s">
        <v>663</v>
      </c>
      <c r="V844" s="105" t="s">
        <v>2082</v>
      </c>
      <c r="X844" s="65">
        <f>$QP$1166</f>
        <v>201.3</v>
      </c>
      <c r="Y844" s="365" t="s">
        <v>663</v>
      </c>
      <c r="Z844" s="105" t="s">
        <v>620</v>
      </c>
      <c r="AB844" s="65">
        <f>$ND$1172</f>
        <v>104.39999999999998</v>
      </c>
      <c r="AC844" s="365" t="s">
        <v>663</v>
      </c>
      <c r="AD844" s="260" t="s">
        <v>143</v>
      </c>
      <c r="AF844" s="65">
        <f>$IQ$1178</f>
        <v>90.2</v>
      </c>
      <c r="AG844" s="365" t="s">
        <v>663</v>
      </c>
      <c r="AH844" s="261" t="s">
        <v>3855</v>
      </c>
      <c r="AJ844" s="65">
        <f>$AZX$1184</f>
        <v>72.400000000000006</v>
      </c>
      <c r="AK844" s="365" t="s">
        <v>663</v>
      </c>
      <c r="AL844" s="105" t="s">
        <v>2519</v>
      </c>
      <c r="AN844" s="65">
        <f>$UT$1190</f>
        <v>73.3</v>
      </c>
      <c r="AO844" s="365" t="s">
        <v>663</v>
      </c>
      <c r="AP844" s="545" t="s">
        <v>1277</v>
      </c>
      <c r="AR844" s="65">
        <f>$KJ$1196</f>
        <v>49.400000000000006</v>
      </c>
      <c r="AS844" s="365" t="s">
        <v>663</v>
      </c>
      <c r="AT844" s="105" t="s">
        <v>3164</v>
      </c>
      <c r="AW844" s="65">
        <f>$ALJ$1202</f>
        <v>28.400000000000002</v>
      </c>
    </row>
    <row r="845" spans="1:49" s="34" customFormat="1" ht="15.75" customHeight="1">
      <c r="A845" s="365" t="s">
        <v>664</v>
      </c>
      <c r="B845" s="105" t="s">
        <v>2510</v>
      </c>
      <c r="D845" s="65">
        <f>$AHF$1136</f>
        <v>486.79999999999995</v>
      </c>
      <c r="E845" s="365" t="s">
        <v>664</v>
      </c>
      <c r="F845" s="545" t="s">
        <v>3826</v>
      </c>
      <c r="H845" s="65">
        <f>$ARY$1142</f>
        <v>181.3</v>
      </c>
      <c r="I845" s="365" t="s">
        <v>664</v>
      </c>
      <c r="J845" s="261" t="s">
        <v>1</v>
      </c>
      <c r="L845" s="65">
        <f>$WV$1148</f>
        <v>248.50000000000003</v>
      </c>
      <c r="M845" s="365" t="s">
        <v>664</v>
      </c>
      <c r="N845" s="261" t="s">
        <v>3854</v>
      </c>
      <c r="P845" s="65">
        <f>$AYE$1154</f>
        <v>462.2</v>
      </c>
      <c r="Q845" s="365" t="s">
        <v>664</v>
      </c>
      <c r="R845" s="545" t="s">
        <v>1272</v>
      </c>
      <c r="T845" s="65">
        <f>$AI$1160</f>
        <v>89.9</v>
      </c>
      <c r="U845" s="365" t="s">
        <v>664</v>
      </c>
      <c r="V845" s="545" t="s">
        <v>1278</v>
      </c>
      <c r="X845" s="65">
        <f>$JI$1166</f>
        <v>198.2</v>
      </c>
      <c r="Y845" s="365" t="s">
        <v>664</v>
      </c>
      <c r="Z845" s="105" t="s">
        <v>2515</v>
      </c>
      <c r="AB845" s="65">
        <f>$VU$1172</f>
        <v>103.39999999999999</v>
      </c>
      <c r="AC845" s="365" t="s">
        <v>664</v>
      </c>
      <c r="AD845" s="105" t="s">
        <v>2505</v>
      </c>
      <c r="AF845" s="65">
        <f>$ACJ$1178</f>
        <v>89.7</v>
      </c>
      <c r="AG845" s="365" t="s">
        <v>664</v>
      </c>
      <c r="AH845" s="261" t="s">
        <v>3847</v>
      </c>
      <c r="AJ845" s="65">
        <f>$BBH$1184</f>
        <v>72.400000000000006</v>
      </c>
      <c r="AK845" s="365" t="s">
        <v>664</v>
      </c>
      <c r="AL845" s="105" t="s">
        <v>2518</v>
      </c>
      <c r="AN845" s="65">
        <f>$XW$1190</f>
        <v>73.3</v>
      </c>
      <c r="AO845" s="365" t="s">
        <v>664</v>
      </c>
      <c r="AP845" s="261" t="s">
        <v>1614</v>
      </c>
      <c r="AR845" s="65">
        <f>$YX$1196</f>
        <v>49.1</v>
      </c>
      <c r="AS845" s="365" t="s">
        <v>664</v>
      </c>
      <c r="AT845" s="105" t="s">
        <v>637</v>
      </c>
      <c r="AW845" s="65">
        <f>$ON$1202</f>
        <v>27.3</v>
      </c>
    </row>
    <row r="846" spans="1:49" s="34" customFormat="1" ht="15.75" customHeight="1">
      <c r="A846" s="365" t="s">
        <v>667</v>
      </c>
      <c r="B846" s="105" t="s">
        <v>2523</v>
      </c>
      <c r="D846" s="65">
        <f>$AGW$1136</f>
        <v>486.59999999999997</v>
      </c>
      <c r="E846" s="365" t="s">
        <v>667</v>
      </c>
      <c r="F846" s="545" t="s">
        <v>1278</v>
      </c>
      <c r="H846" s="65">
        <f>$JI$1142</f>
        <v>178.2</v>
      </c>
      <c r="I846" s="365" t="s">
        <v>667</v>
      </c>
      <c r="J846" s="260" t="s">
        <v>142</v>
      </c>
      <c r="L846" s="65">
        <f>$Z$1148</f>
        <v>248.00000000000003</v>
      </c>
      <c r="M846" s="365" t="s">
        <v>667</v>
      </c>
      <c r="N846" s="261" t="s">
        <v>3832</v>
      </c>
      <c r="P846" s="65">
        <f>$BCI$1154</f>
        <v>461.9</v>
      </c>
      <c r="Q846" s="365" t="s">
        <v>667</v>
      </c>
      <c r="R846" s="105" t="s">
        <v>2518</v>
      </c>
      <c r="T846" s="65">
        <f>$XW$1160</f>
        <v>88.9</v>
      </c>
      <c r="U846" s="365" t="s">
        <v>667</v>
      </c>
      <c r="V846" s="261" t="s">
        <v>1</v>
      </c>
      <c r="X846" s="65">
        <f>$WV$1166</f>
        <v>197.9</v>
      </c>
      <c r="Y846" s="365" t="s">
        <v>667</v>
      </c>
      <c r="Z846" s="105" t="s">
        <v>2625</v>
      </c>
      <c r="AB846" s="65">
        <f>$AEC$1172</f>
        <v>102.69999999999999</v>
      </c>
      <c r="AC846" s="365" t="s">
        <v>667</v>
      </c>
      <c r="AD846" s="105" t="s">
        <v>2525</v>
      </c>
      <c r="AF846" s="65">
        <f>$AEU$1178</f>
        <v>89.600000000000009</v>
      </c>
      <c r="AG846" s="365" t="s">
        <v>667</v>
      </c>
      <c r="AH846" s="372" t="s">
        <v>27</v>
      </c>
      <c r="AJ846" s="65">
        <f>$AQO$1184</f>
        <v>71.400000000000006</v>
      </c>
      <c r="AK846" s="365" t="s">
        <v>667</v>
      </c>
      <c r="AL846" s="261" t="s">
        <v>11</v>
      </c>
      <c r="AN846" s="65">
        <f>$EM$1190</f>
        <v>72.599999999999994</v>
      </c>
      <c r="AO846" s="365" t="s">
        <v>667</v>
      </c>
      <c r="AP846" s="105" t="s">
        <v>2625</v>
      </c>
      <c r="AR846" s="65">
        <f>$AEC$1196</f>
        <v>47.599999999999994</v>
      </c>
      <c r="AS846" s="365" t="s">
        <v>667</v>
      </c>
      <c r="AT846" s="261" t="s">
        <v>3857</v>
      </c>
      <c r="AW846" s="65">
        <f>$BDJ$1202</f>
        <v>27</v>
      </c>
    </row>
    <row r="847" spans="1:49" s="34" customFormat="1" ht="15.75" customHeight="1">
      <c r="A847" s="365" t="s">
        <v>726</v>
      </c>
      <c r="B847" s="105" t="s">
        <v>631</v>
      </c>
      <c r="D847" s="65">
        <f>$MC$1136</f>
        <v>485</v>
      </c>
      <c r="E847" s="365" t="s">
        <v>726</v>
      </c>
      <c r="F847" s="105" t="s">
        <v>2503</v>
      </c>
      <c r="H847" s="65">
        <f>$ADK$1142</f>
        <v>178.10000000000002</v>
      </c>
      <c r="I847" s="365" t="s">
        <v>726</v>
      </c>
      <c r="J847" s="261" t="s">
        <v>3823</v>
      </c>
      <c r="L847" s="65">
        <f>$BAG$1148</f>
        <v>244</v>
      </c>
      <c r="M847" s="365" t="s">
        <v>726</v>
      </c>
      <c r="N847" s="261" t="s">
        <v>1666</v>
      </c>
      <c r="P847" s="65">
        <f>$ML$1154</f>
        <v>460.9</v>
      </c>
      <c r="Q847" s="365" t="s">
        <v>726</v>
      </c>
      <c r="R847" s="105" t="s">
        <v>613</v>
      </c>
      <c r="T847" s="65">
        <f>$BS$1160</f>
        <v>86.5</v>
      </c>
      <c r="U847" s="365" t="s">
        <v>726</v>
      </c>
      <c r="V847" s="105" t="s">
        <v>2526</v>
      </c>
      <c r="X847" s="65">
        <f>$AGN$1166</f>
        <v>197.8</v>
      </c>
      <c r="Y847" s="365" t="s">
        <v>726</v>
      </c>
      <c r="Z847" s="372" t="s">
        <v>3167</v>
      </c>
      <c r="AB847" s="65">
        <f>$APW$1172</f>
        <v>101.6</v>
      </c>
      <c r="AC847" s="365" t="s">
        <v>726</v>
      </c>
      <c r="AD847" s="261" t="s">
        <v>3847</v>
      </c>
      <c r="AF847" s="65">
        <f>$BBH$1178</f>
        <v>89.4</v>
      </c>
      <c r="AG847" s="365" t="s">
        <v>726</v>
      </c>
      <c r="AH847" s="105" t="s">
        <v>2516</v>
      </c>
      <c r="AJ847" s="65">
        <f>$ABI$1184</f>
        <v>71.3</v>
      </c>
      <c r="AK847" s="365" t="s">
        <v>726</v>
      </c>
      <c r="AL847" s="105" t="s">
        <v>2612</v>
      </c>
      <c r="AN847" s="65">
        <f>$ABR$1190</f>
        <v>71.8</v>
      </c>
      <c r="AO847" s="365" t="s">
        <v>726</v>
      </c>
      <c r="AP847" s="260" t="s">
        <v>21</v>
      </c>
      <c r="AR847" s="65">
        <f>$CB$1196</f>
        <v>47.1</v>
      </c>
      <c r="AS847" s="365" t="s">
        <v>726</v>
      </c>
      <c r="AT847" s="105" t="s">
        <v>2520</v>
      </c>
      <c r="AW847" s="65">
        <f>$ADT$1202</f>
        <v>26.7</v>
      </c>
    </row>
    <row r="848" spans="1:49" s="34" customFormat="1" ht="15.75" customHeight="1">
      <c r="A848" s="365" t="s">
        <v>727</v>
      </c>
      <c r="B848" s="260" t="s">
        <v>3157</v>
      </c>
      <c r="D848" s="65">
        <f>$AJQ$1136</f>
        <v>482.9</v>
      </c>
      <c r="E848" s="365" t="s">
        <v>727</v>
      </c>
      <c r="F848" s="261" t="s">
        <v>3848</v>
      </c>
      <c r="H848" s="65">
        <f>$BDA$1142</f>
        <v>177.9</v>
      </c>
      <c r="I848" s="365" t="s">
        <v>727</v>
      </c>
      <c r="J848" s="261" t="s">
        <v>1592</v>
      </c>
      <c r="L848" s="65">
        <f>$ZG$1148</f>
        <v>241.7</v>
      </c>
      <c r="M848" s="365" t="s">
        <v>727</v>
      </c>
      <c r="N848" s="261" t="s">
        <v>2171</v>
      </c>
      <c r="P848" s="65">
        <f>$IZ$1154</f>
        <v>456.8</v>
      </c>
      <c r="Q848" s="365" t="s">
        <v>727</v>
      </c>
      <c r="R848" s="105" t="s">
        <v>153</v>
      </c>
      <c r="T848" s="65">
        <f>$AR$1160</f>
        <v>86.5</v>
      </c>
      <c r="U848" s="365" t="s">
        <v>727</v>
      </c>
      <c r="V848" s="260" t="s">
        <v>3157</v>
      </c>
      <c r="X848" s="65">
        <f>$AJQ$1166</f>
        <v>195.9</v>
      </c>
      <c r="Y848" s="365" t="s">
        <v>727</v>
      </c>
      <c r="Z848" s="261" t="s">
        <v>25</v>
      </c>
      <c r="AB848" s="65">
        <f>$CK$1172</f>
        <v>101.1</v>
      </c>
      <c r="AC848" s="365" t="s">
        <v>727</v>
      </c>
      <c r="AD848" s="372" t="s">
        <v>27</v>
      </c>
      <c r="AF848" s="65">
        <f>$AQO$1178</f>
        <v>88</v>
      </c>
      <c r="AG848" s="365" t="s">
        <v>727</v>
      </c>
      <c r="AH848" s="261" t="s">
        <v>1591</v>
      </c>
      <c r="AJ848" s="65">
        <f>$DU$1184</f>
        <v>71.3</v>
      </c>
      <c r="AK848" s="365" t="s">
        <v>727</v>
      </c>
      <c r="AL848" s="261" t="s">
        <v>1591</v>
      </c>
      <c r="AN848" s="65">
        <f>$DU$1190</f>
        <v>71.2</v>
      </c>
      <c r="AO848" s="365" t="s">
        <v>727</v>
      </c>
      <c r="AP848" s="260" t="s">
        <v>3158</v>
      </c>
      <c r="AR848" s="65">
        <f>$ALS$1196</f>
        <v>46.8</v>
      </c>
      <c r="AS848" s="365" t="s">
        <v>727</v>
      </c>
      <c r="AT848" s="105" t="s">
        <v>2075</v>
      </c>
      <c r="AW848" s="65">
        <f>$RZ$1202</f>
        <v>26.6</v>
      </c>
    </row>
    <row r="849" spans="1:49" s="34" customFormat="1" ht="15.75" customHeight="1">
      <c r="A849" s="365" t="s">
        <v>728</v>
      </c>
      <c r="B849" s="260" t="s">
        <v>3165</v>
      </c>
      <c r="D849" s="65">
        <f>$AOV$1136</f>
        <v>482.9</v>
      </c>
      <c r="E849" s="365" t="s">
        <v>728</v>
      </c>
      <c r="F849" s="545" t="s">
        <v>1272</v>
      </c>
      <c r="H849" s="65">
        <f>$AI$1142</f>
        <v>175.8</v>
      </c>
      <c r="I849" s="365" t="s">
        <v>728</v>
      </c>
      <c r="J849" s="261" t="s">
        <v>3843</v>
      </c>
      <c r="L849" s="65">
        <f>$AUJ$1148</f>
        <v>228.7</v>
      </c>
      <c r="M849" s="365" t="s">
        <v>728</v>
      </c>
      <c r="N849" s="261" t="s">
        <v>1587</v>
      </c>
      <c r="P849" s="65">
        <f>$DL$1154</f>
        <v>456.2</v>
      </c>
      <c r="Q849" s="365" t="s">
        <v>728</v>
      </c>
      <c r="R849" s="105" t="s">
        <v>2519</v>
      </c>
      <c r="T849" s="65">
        <f>$UT$1160</f>
        <v>86.5</v>
      </c>
      <c r="U849" s="365" t="s">
        <v>728</v>
      </c>
      <c r="V849" s="105" t="s">
        <v>648</v>
      </c>
      <c r="X849" s="65">
        <f>$PF$1166</f>
        <v>195.5</v>
      </c>
      <c r="Y849" s="365" t="s">
        <v>728</v>
      </c>
      <c r="Z849" s="261" t="s">
        <v>1592</v>
      </c>
      <c r="AB849" s="65">
        <f>$ZG$1172</f>
        <v>98.6</v>
      </c>
      <c r="AC849" s="365" t="s">
        <v>728</v>
      </c>
      <c r="AD849" s="260" t="s">
        <v>3181</v>
      </c>
      <c r="AF849" s="65">
        <f>$AOD$1178</f>
        <v>86.3</v>
      </c>
      <c r="AG849" s="365" t="s">
        <v>728</v>
      </c>
      <c r="AH849" s="105" t="s">
        <v>613</v>
      </c>
      <c r="AJ849" s="65">
        <f>$BS$1184</f>
        <v>71.3</v>
      </c>
      <c r="AK849" s="365" t="s">
        <v>728</v>
      </c>
      <c r="AL849" s="545" t="s">
        <v>1286</v>
      </c>
      <c r="AN849" s="65">
        <f>$H$1190</f>
        <v>71.2</v>
      </c>
      <c r="AO849" s="365" t="s">
        <v>728</v>
      </c>
      <c r="AP849" s="105" t="s">
        <v>649</v>
      </c>
      <c r="AR849" s="65">
        <f>$EV$1196</f>
        <v>44.5</v>
      </c>
      <c r="AS849" s="365" t="s">
        <v>728</v>
      </c>
      <c r="AT849" s="261" t="s">
        <v>3822</v>
      </c>
      <c r="AW849" s="65">
        <f>$AYN$1202</f>
        <v>25.6</v>
      </c>
    </row>
    <row r="850" spans="1:49" s="34" customFormat="1" ht="15.75" customHeight="1">
      <c r="A850" s="365" t="s">
        <v>729</v>
      </c>
      <c r="B850" s="105" t="s">
        <v>2504</v>
      </c>
      <c r="D850" s="65">
        <f>$XE$1136</f>
        <v>482.9</v>
      </c>
      <c r="E850" s="365" t="s">
        <v>729</v>
      </c>
      <c r="F850" s="261" t="s">
        <v>11</v>
      </c>
      <c r="H850" s="65">
        <f>$EM$1142</f>
        <v>174.39999999999998</v>
      </c>
      <c r="I850" s="365" t="s">
        <v>729</v>
      </c>
      <c r="J850" s="260" t="s">
        <v>3158</v>
      </c>
      <c r="L850" s="65">
        <f>$ALS$1148</f>
        <v>225.6</v>
      </c>
      <c r="M850" s="365" t="s">
        <v>729</v>
      </c>
      <c r="N850" s="105" t="s">
        <v>665</v>
      </c>
      <c r="P850" s="65">
        <f>$Q$1154</f>
        <v>456.1</v>
      </c>
      <c r="Q850" s="365" t="s">
        <v>729</v>
      </c>
      <c r="R850" s="261" t="s">
        <v>1575</v>
      </c>
      <c r="T850" s="65">
        <f>$MU$1160</f>
        <v>82.6</v>
      </c>
      <c r="U850" s="365" t="s">
        <v>729</v>
      </c>
      <c r="V850" s="105" t="s">
        <v>2512</v>
      </c>
      <c r="X850" s="65">
        <f>$AFV$1166</f>
        <v>195.2</v>
      </c>
      <c r="Y850" s="365" t="s">
        <v>729</v>
      </c>
      <c r="Z850" s="105" t="s">
        <v>2080</v>
      </c>
      <c r="AB850" s="65">
        <f>$TJ$1172</f>
        <v>98.399999999999991</v>
      </c>
      <c r="AC850" s="365" t="s">
        <v>729</v>
      </c>
      <c r="AD850" s="105" t="s">
        <v>3160</v>
      </c>
      <c r="AF850" s="65">
        <f>$AIP$1178</f>
        <v>85.000000000000014</v>
      </c>
      <c r="AG850" s="365" t="s">
        <v>729</v>
      </c>
      <c r="AH850" s="261" t="s">
        <v>1581</v>
      </c>
      <c r="AJ850" s="65">
        <f>$DC$1184</f>
        <v>71.3</v>
      </c>
      <c r="AK850" s="365" t="s">
        <v>729</v>
      </c>
      <c r="AL850" s="545" t="s">
        <v>1281</v>
      </c>
      <c r="AN850" s="65">
        <f>$QY$1190</f>
        <v>71.099999999999994</v>
      </c>
      <c r="AO850" s="365" t="s">
        <v>729</v>
      </c>
      <c r="AP850" s="105" t="s">
        <v>3149</v>
      </c>
      <c r="AR850" s="65">
        <f>$ANU$1196</f>
        <v>44.400000000000006</v>
      </c>
      <c r="AS850" s="365" t="s">
        <v>729</v>
      </c>
      <c r="AT850" s="261" t="s">
        <v>1575</v>
      </c>
      <c r="AW850" s="65">
        <f>$MU$1202</f>
        <v>25.4</v>
      </c>
    </row>
    <row r="851" spans="1:49" s="34" customFormat="1" ht="15.75" customHeight="1">
      <c r="A851" s="365" t="s">
        <v>730</v>
      </c>
      <c r="B851" s="105" t="s">
        <v>2505</v>
      </c>
      <c r="D851" s="65">
        <f>$ACJ$1136</f>
        <v>482.9</v>
      </c>
      <c r="E851" s="365" t="s">
        <v>730</v>
      </c>
      <c r="F851" s="261" t="s">
        <v>3851</v>
      </c>
      <c r="H851" s="65">
        <f>$ASZ$1142</f>
        <v>174.39999999999998</v>
      </c>
      <c r="I851" s="365" t="s">
        <v>730</v>
      </c>
      <c r="J851" s="261" t="s">
        <v>3842</v>
      </c>
      <c r="L851" s="65">
        <f>$ASQ$1148</f>
        <v>224.6</v>
      </c>
      <c r="M851" s="365" t="s">
        <v>730</v>
      </c>
      <c r="N851" s="105" t="s">
        <v>2080</v>
      </c>
      <c r="P851" s="65">
        <f>$TJ$1154</f>
        <v>454.3</v>
      </c>
      <c r="Q851" s="365" t="s">
        <v>730</v>
      </c>
      <c r="R851" s="105" t="s">
        <v>2612</v>
      </c>
      <c r="T851" s="65">
        <f>$ABR$1160</f>
        <v>81.800000000000011</v>
      </c>
      <c r="U851" s="365" t="s">
        <v>730</v>
      </c>
      <c r="V851" s="261" t="s">
        <v>3846</v>
      </c>
      <c r="X851" s="65">
        <f>$AZO$1166</f>
        <v>195.09999999999997</v>
      </c>
      <c r="Y851" s="365" t="s">
        <v>730</v>
      </c>
      <c r="Z851" s="260" t="s">
        <v>3163</v>
      </c>
      <c r="AB851" s="65">
        <f>$ANC$1172</f>
        <v>97.8</v>
      </c>
      <c r="AC851" s="365" t="s">
        <v>730</v>
      </c>
      <c r="AD851" s="545" t="s">
        <v>1280</v>
      </c>
      <c r="AF851" s="65">
        <f>$NV$1178</f>
        <v>83.500000000000014</v>
      </c>
      <c r="AG851" s="365" t="s">
        <v>730</v>
      </c>
      <c r="AH851" s="261" t="s">
        <v>3832</v>
      </c>
      <c r="AJ851" s="65">
        <f>$BCI$1184</f>
        <v>69</v>
      </c>
      <c r="AK851" s="365" t="s">
        <v>730</v>
      </c>
      <c r="AL851" s="105" t="s">
        <v>613</v>
      </c>
      <c r="AN851" s="65">
        <f>$BS$1190</f>
        <v>71.099999999999994</v>
      </c>
      <c r="AO851" s="365" t="s">
        <v>730</v>
      </c>
      <c r="AP851" s="261" t="s">
        <v>3857</v>
      </c>
      <c r="AR851" s="65">
        <f>$BDJ$1196</f>
        <v>41.1</v>
      </c>
      <c r="AS851" s="365" t="s">
        <v>730</v>
      </c>
      <c r="AT851" s="105" t="s">
        <v>2528</v>
      </c>
      <c r="AW851" s="65">
        <f>$AHO$1202</f>
        <v>25.2</v>
      </c>
    </row>
    <row r="852" spans="1:49" s="34" customFormat="1" ht="15.75" customHeight="1">
      <c r="A852" s="365" t="s">
        <v>731</v>
      </c>
      <c r="B852" s="261" t="s">
        <v>3827</v>
      </c>
      <c r="D852" s="65">
        <f>$ATR$1136</f>
        <v>478.2</v>
      </c>
      <c r="E852" s="365" t="s">
        <v>731</v>
      </c>
      <c r="F852" s="261" t="s">
        <v>25</v>
      </c>
      <c r="H852" s="65">
        <f>$CK$1142</f>
        <v>174.39999999999998</v>
      </c>
      <c r="I852" s="365" t="s">
        <v>731</v>
      </c>
      <c r="J852" s="260" t="s">
        <v>3154</v>
      </c>
      <c r="L852" s="65">
        <f>$ANL$1148</f>
        <v>224.50000000000003</v>
      </c>
      <c r="M852" s="365" t="s">
        <v>731</v>
      </c>
      <c r="N852" s="261" t="s">
        <v>17</v>
      </c>
      <c r="P852" s="65">
        <f>$FW$1154</f>
        <v>453.5</v>
      </c>
      <c r="Q852" s="365" t="s">
        <v>731</v>
      </c>
      <c r="R852" s="105" t="s">
        <v>2520</v>
      </c>
      <c r="T852" s="65">
        <f>$ADT$1160</f>
        <v>81.8</v>
      </c>
      <c r="U852" s="365" t="s">
        <v>731</v>
      </c>
      <c r="V852" s="105" t="s">
        <v>2524</v>
      </c>
      <c r="X852" s="65">
        <f>$WM$1166</f>
        <v>194.60000000000002</v>
      </c>
      <c r="Y852" s="365" t="s">
        <v>731</v>
      </c>
      <c r="Z852" s="105" t="s">
        <v>3156</v>
      </c>
      <c r="AB852" s="65">
        <f>$AKI$1172</f>
        <v>97.799999999999983</v>
      </c>
      <c r="AC852" s="365" t="s">
        <v>731</v>
      </c>
      <c r="AD852" s="260" t="s">
        <v>3169</v>
      </c>
      <c r="AF852" s="65">
        <f>$APN$1178</f>
        <v>82.600000000000009</v>
      </c>
      <c r="AG852" s="365" t="s">
        <v>731</v>
      </c>
      <c r="AH852" s="261" t="s">
        <v>3856</v>
      </c>
      <c r="AJ852" s="65">
        <f>$BBQ$1184</f>
        <v>67.099999999999994</v>
      </c>
      <c r="AK852" s="365" t="s">
        <v>731</v>
      </c>
      <c r="AL852" s="105" t="s">
        <v>665</v>
      </c>
      <c r="AN852" s="65">
        <f>$Q$1190</f>
        <v>65.5</v>
      </c>
      <c r="AO852" s="365" t="s">
        <v>731</v>
      </c>
      <c r="AP852" s="545" t="s">
        <v>3826</v>
      </c>
      <c r="AR852" s="65">
        <f>$ARY$1196</f>
        <v>38.5</v>
      </c>
      <c r="AS852" s="365" t="s">
        <v>731</v>
      </c>
      <c r="AT852" s="105" t="s">
        <v>644</v>
      </c>
      <c r="AW852" s="65">
        <f>$KA$1202</f>
        <v>25.2</v>
      </c>
    </row>
    <row r="853" spans="1:49" s="34" customFormat="1" ht="15.75" customHeight="1">
      <c r="A853" s="365" t="s">
        <v>732</v>
      </c>
      <c r="B853" s="105" t="s">
        <v>620</v>
      </c>
      <c r="D853" s="65">
        <f>$ND$1136</f>
        <v>478.2</v>
      </c>
      <c r="E853" s="365" t="s">
        <v>732</v>
      </c>
      <c r="F853" s="261" t="s">
        <v>1591</v>
      </c>
      <c r="H853" s="65">
        <f>$DU$1142</f>
        <v>173.9</v>
      </c>
      <c r="I853" s="365" t="s">
        <v>732</v>
      </c>
      <c r="J853" s="105" t="s">
        <v>2521</v>
      </c>
      <c r="L853" s="65">
        <f>$ACS$1148</f>
        <v>224</v>
      </c>
      <c r="M853" s="365" t="s">
        <v>732</v>
      </c>
      <c r="N853" s="261" t="s">
        <v>3840</v>
      </c>
      <c r="P853" s="65">
        <f>$BCR$1154</f>
        <v>453.5</v>
      </c>
      <c r="Q853" s="365" t="s">
        <v>732</v>
      </c>
      <c r="R853" s="261" t="s">
        <v>3838</v>
      </c>
      <c r="T853" s="65">
        <f>$AZF$1160</f>
        <v>81.600000000000009</v>
      </c>
      <c r="U853" s="365" t="s">
        <v>732</v>
      </c>
      <c r="V853" s="105" t="s">
        <v>2508</v>
      </c>
      <c r="X853" s="65">
        <f>$VL$1166</f>
        <v>194.39999999999998</v>
      </c>
      <c r="Y853" s="365" t="s">
        <v>732</v>
      </c>
      <c r="Z853" s="105" t="s">
        <v>2520</v>
      </c>
      <c r="AB853" s="65">
        <f>$ADT$1172</f>
        <v>97.699999999999989</v>
      </c>
      <c r="AC853" s="365" t="s">
        <v>732</v>
      </c>
      <c r="AD853" s="105" t="s">
        <v>3164</v>
      </c>
      <c r="AF853" s="65">
        <f>$ALJ$1178</f>
        <v>81.7</v>
      </c>
      <c r="AG853" s="365" t="s">
        <v>732</v>
      </c>
      <c r="AH853" s="261" t="s">
        <v>3846</v>
      </c>
      <c r="AJ853" s="65">
        <f>$AZO$1184</f>
        <v>66.7</v>
      </c>
      <c r="AK853" s="365" t="s">
        <v>732</v>
      </c>
      <c r="AL853" s="105" t="s">
        <v>2503</v>
      </c>
      <c r="AN853" s="65">
        <f>$ADK$1190</f>
        <v>65.5</v>
      </c>
      <c r="AO853" s="365" t="s">
        <v>732</v>
      </c>
      <c r="AP853" s="105" t="s">
        <v>620</v>
      </c>
      <c r="AR853" s="65">
        <f>$ND$1196</f>
        <v>37.799999999999997</v>
      </c>
      <c r="AS853" s="365" t="s">
        <v>732</v>
      </c>
      <c r="AT853" s="261" t="s">
        <v>3836</v>
      </c>
      <c r="AW853" s="65">
        <f>$AVT$1202</f>
        <v>25</v>
      </c>
    </row>
    <row r="854" spans="1:49" s="34" customFormat="1" ht="15.75" customHeight="1">
      <c r="A854" s="365" t="s">
        <v>733</v>
      </c>
      <c r="B854" s="261" t="s">
        <v>1579</v>
      </c>
      <c r="D854" s="65">
        <f>$GO$1136</f>
        <v>475.59999999999997</v>
      </c>
      <c r="E854" s="365" t="s">
        <v>733</v>
      </c>
      <c r="F854" s="261" t="s">
        <v>3846</v>
      </c>
      <c r="H854" s="65">
        <f>$AZO$1142</f>
        <v>173.70000000000002</v>
      </c>
      <c r="I854" s="365" t="s">
        <v>733</v>
      </c>
      <c r="J854" s="105" t="s">
        <v>613</v>
      </c>
      <c r="L854" s="65">
        <f>$BS$1148</f>
        <v>209.39999999999998</v>
      </c>
      <c r="M854" s="365" t="s">
        <v>733</v>
      </c>
      <c r="N854" s="105" t="s">
        <v>2090</v>
      </c>
      <c r="P854" s="65">
        <f>$RH$1154</f>
        <v>453.5</v>
      </c>
      <c r="Q854" s="365" t="s">
        <v>733</v>
      </c>
      <c r="R854" s="105" t="s">
        <v>2511</v>
      </c>
      <c r="T854" s="65">
        <f>$ADB$1160</f>
        <v>81.2</v>
      </c>
      <c r="U854" s="365" t="s">
        <v>733</v>
      </c>
      <c r="V854" s="260" t="s">
        <v>3154</v>
      </c>
      <c r="X854" s="65">
        <f>$ANL$1166</f>
        <v>187.39999999999998</v>
      </c>
      <c r="Y854" s="365" t="s">
        <v>733</v>
      </c>
      <c r="Z854" s="261" t="s">
        <v>3849</v>
      </c>
      <c r="AB854" s="65">
        <f>$BET$1172</f>
        <v>97.600000000000009</v>
      </c>
      <c r="AC854" s="365" t="s">
        <v>733</v>
      </c>
      <c r="AD854" s="261" t="s">
        <v>1583</v>
      </c>
      <c r="AF854" s="65">
        <f>$AAQ$1178</f>
        <v>77.900000000000006</v>
      </c>
      <c r="AG854" s="365" t="s">
        <v>733</v>
      </c>
      <c r="AH854" s="261" t="s">
        <v>3851</v>
      </c>
      <c r="AJ854" s="65">
        <f>$ASZ$1184</f>
        <v>66.599999999999994</v>
      </c>
      <c r="AK854" s="365" t="s">
        <v>733</v>
      </c>
      <c r="AL854" s="261" t="s">
        <v>1</v>
      </c>
      <c r="AN854" s="65">
        <f>$WV$1190</f>
        <v>65.3</v>
      </c>
      <c r="AO854" s="365" t="s">
        <v>733</v>
      </c>
      <c r="AP854" s="261" t="s">
        <v>1590</v>
      </c>
      <c r="AR854" s="65">
        <f>$AAZ$1196</f>
        <v>36.6</v>
      </c>
      <c r="AS854" s="365" t="s">
        <v>733</v>
      </c>
      <c r="AT854" s="260" t="s">
        <v>3147</v>
      </c>
      <c r="AW854" s="65">
        <f>$AJH$1202</f>
        <v>24.9</v>
      </c>
    </row>
    <row r="855" spans="1:49" s="34" customFormat="1" ht="15.75" customHeight="1">
      <c r="A855" s="365" t="s">
        <v>734</v>
      </c>
      <c r="B855" s="105" t="s">
        <v>2516</v>
      </c>
      <c r="D855" s="65">
        <f>$ABI$1136</f>
        <v>475.59999999999997</v>
      </c>
      <c r="E855" s="365" t="s">
        <v>734</v>
      </c>
      <c r="F855" s="105" t="s">
        <v>2524</v>
      </c>
      <c r="H855" s="65">
        <f>$WM$1142</f>
        <v>169.3</v>
      </c>
      <c r="I855" s="365" t="s">
        <v>734</v>
      </c>
      <c r="J855" s="260" t="s">
        <v>3148</v>
      </c>
      <c r="L855" s="65">
        <f>$ALA$1148</f>
        <v>202.20000000000002</v>
      </c>
      <c r="M855" s="365" t="s">
        <v>734</v>
      </c>
      <c r="N855" s="261" t="s">
        <v>3842</v>
      </c>
      <c r="P855" s="65">
        <f>$ASQ$1154</f>
        <v>453.5</v>
      </c>
      <c r="Q855" s="365" t="s">
        <v>734</v>
      </c>
      <c r="R855" s="261" t="s">
        <v>1583</v>
      </c>
      <c r="T855" s="65">
        <f>$AAQ$1160</f>
        <v>81.199999999999989</v>
      </c>
      <c r="U855" s="365" t="s">
        <v>734</v>
      </c>
      <c r="V855" s="105" t="s">
        <v>2080</v>
      </c>
      <c r="X855" s="65">
        <f>$TJ$1166</f>
        <v>187.3</v>
      </c>
      <c r="Y855" s="365" t="s">
        <v>734</v>
      </c>
      <c r="Z855" s="261" t="s">
        <v>3847</v>
      </c>
      <c r="AB855" s="65">
        <f>$BBH$1172</f>
        <v>97.100000000000009</v>
      </c>
      <c r="AC855" s="365" t="s">
        <v>734</v>
      </c>
      <c r="AD855" s="105" t="s">
        <v>2080</v>
      </c>
      <c r="AF855" s="65">
        <f>$TJ$1178</f>
        <v>76.599999999999994</v>
      </c>
      <c r="AG855" s="365" t="s">
        <v>734</v>
      </c>
      <c r="AH855" s="105" t="s">
        <v>601</v>
      </c>
      <c r="AJ855" s="65">
        <f>$AHX$1184</f>
        <v>65.900000000000006</v>
      </c>
      <c r="AK855" s="365" t="s">
        <v>734</v>
      </c>
      <c r="AL855" s="261" t="s">
        <v>3845</v>
      </c>
      <c r="AN855" s="65">
        <f>$AXV$1190</f>
        <v>65.2</v>
      </c>
      <c r="AO855" s="365" t="s">
        <v>734</v>
      </c>
      <c r="AP855" s="105" t="s">
        <v>2521</v>
      </c>
      <c r="AR855" s="65">
        <f>$ACS$1196</f>
        <v>36.200000000000003</v>
      </c>
      <c r="AS855" s="365" t="s">
        <v>734</v>
      </c>
      <c r="AT855" s="105" t="s">
        <v>661</v>
      </c>
      <c r="AW855" s="65">
        <f>$SI$1202</f>
        <v>24.799999999999997</v>
      </c>
    </row>
    <row r="856" spans="1:49" s="34" customFormat="1" ht="15.75" customHeight="1">
      <c r="A856" s="365" t="s">
        <v>735</v>
      </c>
      <c r="B856" s="105" t="s">
        <v>600</v>
      </c>
      <c r="D856" s="65">
        <f>$HY$1136</f>
        <v>475.59999999999997</v>
      </c>
      <c r="E856" s="365" t="s">
        <v>735</v>
      </c>
      <c r="F856" s="105" t="s">
        <v>2528</v>
      </c>
      <c r="H856" s="65">
        <f>$AHO$1142</f>
        <v>169.20000000000002</v>
      </c>
      <c r="I856" s="365" t="s">
        <v>735</v>
      </c>
      <c r="J856" s="545" t="s">
        <v>3826</v>
      </c>
      <c r="L856" s="65">
        <f>$ARY$1148</f>
        <v>197.39999999999998</v>
      </c>
      <c r="M856" s="365" t="s">
        <v>735</v>
      </c>
      <c r="N856" s="105" t="s">
        <v>644</v>
      </c>
      <c r="P856" s="65">
        <f>$KA$1154</f>
        <v>449.1</v>
      </c>
      <c r="Q856" s="365" t="s">
        <v>735</v>
      </c>
      <c r="R856" s="105" t="s">
        <v>615</v>
      </c>
      <c r="T856" s="65">
        <f>$GF$1160</f>
        <v>80.599999999999994</v>
      </c>
      <c r="U856" s="365" t="s">
        <v>735</v>
      </c>
      <c r="V856" s="261" t="s">
        <v>3838</v>
      </c>
      <c r="X856" s="65">
        <f>$AZF$1166</f>
        <v>185.99999999999997</v>
      </c>
      <c r="Y856" s="365" t="s">
        <v>735</v>
      </c>
      <c r="Z856" s="105" t="s">
        <v>2524</v>
      </c>
      <c r="AB856" s="65">
        <f>$WM$1172</f>
        <v>97</v>
      </c>
      <c r="AC856" s="365" t="s">
        <v>735</v>
      </c>
      <c r="AD856" s="260" t="s">
        <v>3147</v>
      </c>
      <c r="AF856" s="65">
        <f>$AJH$1178</f>
        <v>76.5</v>
      </c>
      <c r="AG856" s="365" t="s">
        <v>735</v>
      </c>
      <c r="AH856" s="105" t="s">
        <v>631</v>
      </c>
      <c r="AJ856" s="65">
        <f>$MC$1184</f>
        <v>64.599999999999994</v>
      </c>
      <c r="AK856" s="365" t="s">
        <v>735</v>
      </c>
      <c r="AL856" s="260" t="s">
        <v>3171</v>
      </c>
      <c r="AN856" s="65">
        <f>$AKR$1190</f>
        <v>65.2</v>
      </c>
      <c r="AO856" s="365" t="s">
        <v>735</v>
      </c>
      <c r="AP856" s="105" t="s">
        <v>2505</v>
      </c>
      <c r="AR856" s="65">
        <f>$ACJ$1196</f>
        <v>36.200000000000003</v>
      </c>
      <c r="AS856" s="365" t="s">
        <v>735</v>
      </c>
      <c r="AT856" s="261" t="s">
        <v>3824</v>
      </c>
      <c r="AW856" s="65">
        <f>$BBZ$1202</f>
        <v>24.6</v>
      </c>
    </row>
    <row r="857" spans="1:49" s="34" customFormat="1" ht="15.75" customHeight="1">
      <c r="A857" s="365" t="s">
        <v>736</v>
      </c>
      <c r="B857" s="105" t="s">
        <v>2524</v>
      </c>
      <c r="D857" s="65">
        <f>$WM$1136</f>
        <v>475.59999999999997</v>
      </c>
      <c r="E857" s="365" t="s">
        <v>736</v>
      </c>
      <c r="F857" s="105" t="s">
        <v>2077</v>
      </c>
      <c r="H857" s="65">
        <f>$YO$1142</f>
        <v>168.9</v>
      </c>
      <c r="I857" s="365" t="s">
        <v>736</v>
      </c>
      <c r="J857" s="260" t="s">
        <v>3175</v>
      </c>
      <c r="L857" s="65">
        <f>$AMB$1148</f>
        <v>188.7</v>
      </c>
      <c r="M857" s="365" t="s">
        <v>736</v>
      </c>
      <c r="N857" s="261" t="s">
        <v>33</v>
      </c>
      <c r="P857" s="65">
        <f>$ED$1154</f>
        <v>449.1</v>
      </c>
      <c r="Q857" s="365" t="s">
        <v>736</v>
      </c>
      <c r="R857" s="105" t="s">
        <v>2524</v>
      </c>
      <c r="T857" s="65">
        <f>$WM$1160</f>
        <v>80.2</v>
      </c>
      <c r="U857" s="365" t="s">
        <v>736</v>
      </c>
      <c r="V857" s="105" t="s">
        <v>2510</v>
      </c>
      <c r="X857" s="65">
        <f>$AHF$1166</f>
        <v>184.29999999999998</v>
      </c>
      <c r="Y857" s="365" t="s">
        <v>736</v>
      </c>
      <c r="Z857" s="260" t="s">
        <v>142</v>
      </c>
      <c r="AB857" s="65">
        <f>$Z$1172</f>
        <v>96.9</v>
      </c>
      <c r="AC857" s="365" t="s">
        <v>736</v>
      </c>
      <c r="AD857" s="261" t="s">
        <v>3830</v>
      </c>
      <c r="AF857" s="65">
        <f>$AYW$1178</f>
        <v>76.5</v>
      </c>
      <c r="AG857" s="365" t="s">
        <v>736</v>
      </c>
      <c r="AH857" s="260" t="s">
        <v>3165</v>
      </c>
      <c r="AJ857" s="65">
        <f>$AOV$1184</f>
        <v>64.599999999999994</v>
      </c>
      <c r="AK857" s="365" t="s">
        <v>736</v>
      </c>
      <c r="AL857" s="545" t="s">
        <v>1279</v>
      </c>
      <c r="AN857" s="65">
        <f>$GX$1190</f>
        <v>64.5</v>
      </c>
      <c r="AO857" s="365" t="s">
        <v>736</v>
      </c>
      <c r="AP857" s="261" t="s">
        <v>3839</v>
      </c>
      <c r="AR857" s="65">
        <f>$BAY$1196</f>
        <v>36.1</v>
      </c>
      <c r="AS857" s="365" t="s">
        <v>736</v>
      </c>
      <c r="AT857" s="105" t="s">
        <v>2517</v>
      </c>
      <c r="AW857" s="65">
        <f>$AEL$1202</f>
        <v>24.3</v>
      </c>
    </row>
    <row r="858" spans="1:49" s="34" customFormat="1" ht="15.75" customHeight="1">
      <c r="A858" s="365" t="s">
        <v>737</v>
      </c>
      <c r="B858" s="105" t="s">
        <v>661</v>
      </c>
      <c r="D858" s="65">
        <f>$SI$1136</f>
        <v>470.40000000000003</v>
      </c>
      <c r="E858" s="365" t="s">
        <v>737</v>
      </c>
      <c r="F858" s="105" t="s">
        <v>153</v>
      </c>
      <c r="H858" s="65">
        <f>$AR$1142</f>
        <v>168.9</v>
      </c>
      <c r="I858" s="365" t="s">
        <v>737</v>
      </c>
      <c r="J858" s="260" t="s">
        <v>3151</v>
      </c>
      <c r="L858" s="65">
        <f>$AIY$1148</f>
        <v>188</v>
      </c>
      <c r="M858" s="365" t="s">
        <v>737</v>
      </c>
      <c r="N858" s="105" t="s">
        <v>2529</v>
      </c>
      <c r="P858" s="65">
        <f>$AFM$1154</f>
        <v>448.2</v>
      </c>
      <c r="Q858" s="365" t="s">
        <v>737</v>
      </c>
      <c r="R858" s="105" t="s">
        <v>2078</v>
      </c>
      <c r="T858" s="65">
        <f>$UK$1160</f>
        <v>79.099999999999994</v>
      </c>
      <c r="U858" s="365" t="s">
        <v>737</v>
      </c>
      <c r="V858" s="261" t="s">
        <v>33</v>
      </c>
      <c r="X858" s="65">
        <f>$ED$1166</f>
        <v>183.7</v>
      </c>
      <c r="Y858" s="365" t="s">
        <v>737</v>
      </c>
      <c r="Z858" s="261" t="s">
        <v>1591</v>
      </c>
      <c r="AB858" s="65">
        <f>$DU$1172</f>
        <v>96.7</v>
      </c>
      <c r="AC858" s="365" t="s">
        <v>737</v>
      </c>
      <c r="AD858" s="105" t="s">
        <v>2513</v>
      </c>
      <c r="AF858" s="65">
        <f>$AGE$1178</f>
        <v>75.299999999999983</v>
      </c>
      <c r="AG858" s="365" t="s">
        <v>737</v>
      </c>
      <c r="AH858" s="105" t="s">
        <v>2514</v>
      </c>
      <c r="AJ858" s="65">
        <f>$ZY$1184</f>
        <v>64</v>
      </c>
      <c r="AK858" s="365" t="s">
        <v>737</v>
      </c>
      <c r="AL858" s="545" t="s">
        <v>1284</v>
      </c>
      <c r="AN858" s="65">
        <f>$KS$1190</f>
        <v>63.8</v>
      </c>
      <c r="AO858" s="365" t="s">
        <v>737</v>
      </c>
      <c r="AP858" s="261" t="s">
        <v>3844</v>
      </c>
      <c r="AR858" s="65">
        <f>$AWC$1196</f>
        <v>35.799999999999997</v>
      </c>
      <c r="AS858" s="365" t="s">
        <v>737</v>
      </c>
      <c r="AT858" s="105" t="s">
        <v>3160</v>
      </c>
      <c r="AW858" s="65">
        <f>$AIP$1202</f>
        <v>23.9</v>
      </c>
    </row>
    <row r="859" spans="1:49" s="34" customFormat="1" ht="15.75" customHeight="1">
      <c r="A859" s="365" t="s">
        <v>738</v>
      </c>
      <c r="B859" s="545" t="s">
        <v>1277</v>
      </c>
      <c r="D859" s="65">
        <f>$KJ$1136</f>
        <v>468.79999999999995</v>
      </c>
      <c r="E859" s="365" t="s">
        <v>738</v>
      </c>
      <c r="F859" s="105" t="s">
        <v>2508</v>
      </c>
      <c r="H859" s="65">
        <f>$VL$1142</f>
        <v>165.29999999999998</v>
      </c>
      <c r="I859" s="365" t="s">
        <v>738</v>
      </c>
      <c r="J859" s="261" t="s">
        <v>3819</v>
      </c>
      <c r="L859" s="65">
        <f>$ATI$1148</f>
        <v>187.5</v>
      </c>
      <c r="M859" s="365" t="s">
        <v>738</v>
      </c>
      <c r="N859" s="105" t="s">
        <v>2505</v>
      </c>
      <c r="P859" s="65">
        <f>$ACJ$1154</f>
        <v>444.79999999999995</v>
      </c>
      <c r="Q859" s="365" t="s">
        <v>738</v>
      </c>
      <c r="R859" s="105" t="s">
        <v>2529</v>
      </c>
      <c r="T859" s="65">
        <f>$AFM$1160</f>
        <v>79.099999999999994</v>
      </c>
      <c r="U859" s="365" t="s">
        <v>738</v>
      </c>
      <c r="V859" s="261" t="s">
        <v>3842</v>
      </c>
      <c r="X859" s="65">
        <f>$ASQ$1166</f>
        <v>183.1</v>
      </c>
      <c r="Y859" s="365" t="s">
        <v>738</v>
      </c>
      <c r="Z859" s="261" t="s">
        <v>1589</v>
      </c>
      <c r="AB859" s="65">
        <f>$IH$1172</f>
        <v>96.600000000000009</v>
      </c>
      <c r="AC859" s="365" t="s">
        <v>738</v>
      </c>
      <c r="AD859" s="105" t="s">
        <v>2519</v>
      </c>
      <c r="AF859" s="65">
        <f>$UT$1178</f>
        <v>75.299999999999983</v>
      </c>
      <c r="AG859" s="365" t="s">
        <v>738</v>
      </c>
      <c r="AH859" s="105" t="s">
        <v>2505</v>
      </c>
      <c r="AJ859" s="65">
        <f>$ACJ$1184</f>
        <v>64</v>
      </c>
      <c r="AK859" s="365" t="s">
        <v>738</v>
      </c>
      <c r="AL859" s="105" t="s">
        <v>615</v>
      </c>
      <c r="AN859" s="65">
        <f>$GF$1190</f>
        <v>62.099999999999994</v>
      </c>
      <c r="AO859" s="365" t="s">
        <v>738</v>
      </c>
      <c r="AP859" s="260" t="s">
        <v>3173</v>
      </c>
      <c r="AR859" s="65">
        <f>$APE$1196</f>
        <v>34.400000000000006</v>
      </c>
      <c r="AS859" s="365" t="s">
        <v>738</v>
      </c>
      <c r="AT859" s="261" t="s">
        <v>3834</v>
      </c>
      <c r="AW859" s="65">
        <f>$ASH$1202</f>
        <v>23.799999999999997</v>
      </c>
    </row>
    <row r="860" spans="1:49" s="34" customFormat="1" ht="15.75" customHeight="1">
      <c r="A860" s="365" t="s">
        <v>739</v>
      </c>
      <c r="B860" s="105" t="s">
        <v>649</v>
      </c>
      <c r="D860" s="65">
        <f>$EV$1136</f>
        <v>468.79999999999995</v>
      </c>
      <c r="E860" s="365" t="s">
        <v>739</v>
      </c>
      <c r="F860" s="261" t="s">
        <v>3833</v>
      </c>
      <c r="H860" s="65">
        <f>$BEB$1142</f>
        <v>163.59999999999997</v>
      </c>
      <c r="I860" s="365" t="s">
        <v>739</v>
      </c>
      <c r="J860" s="261" t="s">
        <v>37</v>
      </c>
      <c r="L860" s="65">
        <f>$FE$1148</f>
        <v>183.4</v>
      </c>
      <c r="M860" s="365" t="s">
        <v>739</v>
      </c>
      <c r="N860" s="260" t="s">
        <v>21</v>
      </c>
      <c r="P860" s="65">
        <f>$CB$1154</f>
        <v>443.29999999999995</v>
      </c>
      <c r="Q860" s="365" t="s">
        <v>739</v>
      </c>
      <c r="R860" s="261" t="s">
        <v>1584</v>
      </c>
      <c r="T860" s="65">
        <f>$PO$1160</f>
        <v>78.300000000000011</v>
      </c>
      <c r="U860" s="365" t="s">
        <v>739</v>
      </c>
      <c r="V860" s="545" t="s">
        <v>1277</v>
      </c>
      <c r="X860" s="65">
        <f>$KJ$1166</f>
        <v>182.89999999999998</v>
      </c>
      <c r="Y860" s="365" t="s">
        <v>739</v>
      </c>
      <c r="Z860" s="260" t="s">
        <v>3166</v>
      </c>
      <c r="AB860" s="65">
        <f>$AIG$1172</f>
        <v>96.4</v>
      </c>
      <c r="AC860" s="365" t="s">
        <v>739</v>
      </c>
      <c r="AD860" s="105" t="s">
        <v>2518</v>
      </c>
      <c r="AF860" s="65">
        <f>$XW$1178</f>
        <v>75.299999999999983</v>
      </c>
      <c r="AG860" s="365" t="s">
        <v>739</v>
      </c>
      <c r="AH860" s="261" t="s">
        <v>31</v>
      </c>
      <c r="AJ860" s="65">
        <f>$CT$1184</f>
        <v>63.8</v>
      </c>
      <c r="AK860" s="365" t="s">
        <v>739</v>
      </c>
      <c r="AL860" s="261" t="s">
        <v>15</v>
      </c>
      <c r="AN860" s="65">
        <f>$LK$1190</f>
        <v>59.4</v>
      </c>
      <c r="AO860" s="365" t="s">
        <v>739</v>
      </c>
      <c r="AP860" s="105" t="s">
        <v>2516</v>
      </c>
      <c r="AR860" s="65">
        <f>$ABI$1196</f>
        <v>33</v>
      </c>
      <c r="AS860" s="365" t="s">
        <v>739</v>
      </c>
      <c r="AT860" s="261" t="s">
        <v>3843</v>
      </c>
      <c r="AW860" s="65">
        <f>$AUJ$1202</f>
        <v>23.5</v>
      </c>
    </row>
    <row r="861" spans="1:49" s="34" customFormat="1" ht="15.75" customHeight="1">
      <c r="A861" s="365" t="s">
        <v>740</v>
      </c>
      <c r="B861" s="105" t="s">
        <v>2507</v>
      </c>
      <c r="D861" s="65">
        <f>$AAH$1136</f>
        <v>468.79999999999995</v>
      </c>
      <c r="E861" s="365" t="s">
        <v>740</v>
      </c>
      <c r="F861" s="261" t="s">
        <v>3828</v>
      </c>
      <c r="H861" s="65">
        <f>$AVK$1142</f>
        <v>161.19999999999999</v>
      </c>
      <c r="I861" s="365" t="s">
        <v>740</v>
      </c>
      <c r="J861" s="105" t="s">
        <v>648</v>
      </c>
      <c r="L861" s="65">
        <f>$PF$1148</f>
        <v>183.3</v>
      </c>
      <c r="M861" s="365" t="s">
        <v>740</v>
      </c>
      <c r="N861" s="261" t="s">
        <v>3830</v>
      </c>
      <c r="P861" s="65">
        <f>$AYW$1154</f>
        <v>441.9</v>
      </c>
      <c r="Q861" s="365" t="s">
        <v>740</v>
      </c>
      <c r="R861" s="261" t="s">
        <v>3821</v>
      </c>
      <c r="T861" s="65">
        <f>$AWU$1160</f>
        <v>77.800000000000011</v>
      </c>
      <c r="U861" s="365" t="s">
        <v>740</v>
      </c>
      <c r="V861" s="260" t="s">
        <v>3159</v>
      </c>
      <c r="X861" s="65">
        <f>$AMK$1166</f>
        <v>182.1</v>
      </c>
      <c r="Y861" s="365" t="s">
        <v>740</v>
      </c>
      <c r="Z861" s="105" t="s">
        <v>644</v>
      </c>
      <c r="AB861" s="65">
        <f>$KA$1172</f>
        <v>96.300000000000011</v>
      </c>
      <c r="AC861" s="365" t="s">
        <v>740</v>
      </c>
      <c r="AD861" s="105" t="s">
        <v>2507</v>
      </c>
      <c r="AF861" s="65">
        <f>$AAH$1178</f>
        <v>74.5</v>
      </c>
      <c r="AG861" s="365" t="s">
        <v>740</v>
      </c>
      <c r="AH861" s="105" t="s">
        <v>2625</v>
      </c>
      <c r="AJ861" s="65">
        <f>$AEC$1184</f>
        <v>63.4</v>
      </c>
      <c r="AK861" s="365" t="s">
        <v>740</v>
      </c>
      <c r="AL861" s="545" t="s">
        <v>1277</v>
      </c>
      <c r="AN861" s="65">
        <f>$KJ$1190</f>
        <v>57.1</v>
      </c>
      <c r="AO861" s="365" t="s">
        <v>740</v>
      </c>
      <c r="AP861" s="260" t="s">
        <v>3172</v>
      </c>
      <c r="AR861" s="65">
        <f>$AOM$1196</f>
        <v>32.799999999999997</v>
      </c>
      <c r="AS861" s="365" t="s">
        <v>740</v>
      </c>
      <c r="AT861" s="105" t="s">
        <v>3149</v>
      </c>
      <c r="AW861" s="65">
        <f>$ANU$1202</f>
        <v>21.999999999999996</v>
      </c>
    </row>
    <row r="862" spans="1:49" s="34" customFormat="1" ht="15.75" customHeight="1">
      <c r="A862" s="365" t="s">
        <v>741</v>
      </c>
      <c r="B862" s="372" t="s">
        <v>3168</v>
      </c>
      <c r="D862" s="65">
        <f>$AQF$1136</f>
        <v>468.79999999999995</v>
      </c>
      <c r="E862" s="365" t="s">
        <v>741</v>
      </c>
      <c r="F862" s="105" t="s">
        <v>2612</v>
      </c>
      <c r="H862" s="65">
        <f>$ABR$1142</f>
        <v>156.89999999999998</v>
      </c>
      <c r="I862" s="365" t="s">
        <v>741</v>
      </c>
      <c r="J862" s="261" t="s">
        <v>3832</v>
      </c>
      <c r="L862" s="65">
        <f>$BCI$1148</f>
        <v>181.9</v>
      </c>
      <c r="M862" s="365" t="s">
        <v>741</v>
      </c>
      <c r="N862" s="105" t="s">
        <v>161</v>
      </c>
      <c r="P862" s="65">
        <f>$LT$1154</f>
        <v>440.69999999999993</v>
      </c>
      <c r="Q862" s="365" t="s">
        <v>741</v>
      </c>
      <c r="R862" s="261" t="s">
        <v>23</v>
      </c>
      <c r="T862" s="65">
        <f>$RQ$1160</f>
        <v>76.199999999999989</v>
      </c>
      <c r="U862" s="365" t="s">
        <v>741</v>
      </c>
      <c r="V862" s="261" t="s">
        <v>1575</v>
      </c>
      <c r="X862" s="65">
        <f>$MU$1166</f>
        <v>181.7</v>
      </c>
      <c r="Y862" s="365" t="s">
        <v>741</v>
      </c>
      <c r="Z862" s="545" t="s">
        <v>1280</v>
      </c>
      <c r="AB862" s="65">
        <f>$NV$1172</f>
        <v>96</v>
      </c>
      <c r="AC862" s="365" t="s">
        <v>741</v>
      </c>
      <c r="AD862" s="261" t="s">
        <v>3857</v>
      </c>
      <c r="AF862" s="65">
        <f>$BDJ$1178</f>
        <v>73.599999999999994</v>
      </c>
      <c r="AG862" s="365" t="s">
        <v>741</v>
      </c>
      <c r="AH862" s="261" t="s">
        <v>37</v>
      </c>
      <c r="AJ862" s="65">
        <f>$FE$1184</f>
        <v>63</v>
      </c>
      <c r="AK862" s="365" t="s">
        <v>741</v>
      </c>
      <c r="AL862" s="260" t="s">
        <v>3181</v>
      </c>
      <c r="AN862" s="65">
        <f>$AOD$1190</f>
        <v>56.4</v>
      </c>
      <c r="AO862" s="365" t="s">
        <v>741</v>
      </c>
      <c r="AP862" s="105" t="s">
        <v>655</v>
      </c>
      <c r="AR862" s="65">
        <f>$VC$1196</f>
        <v>32.799999999999997</v>
      </c>
      <c r="AS862" s="365" t="s">
        <v>741</v>
      </c>
      <c r="AT862" s="105" t="s">
        <v>2508</v>
      </c>
      <c r="AW862" s="65">
        <f>$VL$1202</f>
        <v>21.5</v>
      </c>
    </row>
    <row r="863" spans="1:49" s="34" customFormat="1" ht="15.75" customHeight="1">
      <c r="A863" s="365" t="s">
        <v>742</v>
      </c>
      <c r="B863" s="105" t="s">
        <v>2519</v>
      </c>
      <c r="D863" s="65">
        <f>$UT$1136</f>
        <v>468.79999999999995</v>
      </c>
      <c r="E863" s="365" t="s">
        <v>742</v>
      </c>
      <c r="F863" s="261" t="s">
        <v>3822</v>
      </c>
      <c r="H863" s="65">
        <f>$AYN$1142</f>
        <v>154.59999999999997</v>
      </c>
      <c r="I863" s="365" t="s">
        <v>742</v>
      </c>
      <c r="J863" s="105" t="s">
        <v>655</v>
      </c>
      <c r="L863" s="65">
        <f>$VC$1148</f>
        <v>181.7</v>
      </c>
      <c r="M863" s="365" t="s">
        <v>742</v>
      </c>
      <c r="N863" s="261" t="s">
        <v>1584</v>
      </c>
      <c r="P863" s="65">
        <f>$PO$1154</f>
        <v>439.09999999999997</v>
      </c>
      <c r="Q863" s="365" t="s">
        <v>742</v>
      </c>
      <c r="R863" s="260" t="s">
        <v>3171</v>
      </c>
      <c r="T863" s="65">
        <f>$AKR$1160</f>
        <v>75.400000000000006</v>
      </c>
      <c r="U863" s="365" t="s">
        <v>742</v>
      </c>
      <c r="V863" s="260" t="s">
        <v>3147</v>
      </c>
      <c r="X863" s="65">
        <f>$AJH$1166</f>
        <v>181.4</v>
      </c>
      <c r="Y863" s="365" t="s">
        <v>742</v>
      </c>
      <c r="Z863" s="105" t="s">
        <v>2612</v>
      </c>
      <c r="AB863" s="65">
        <f>$ABR$1172</f>
        <v>95.9</v>
      </c>
      <c r="AC863" s="365" t="s">
        <v>742</v>
      </c>
      <c r="AD863" s="261" t="s">
        <v>3828</v>
      </c>
      <c r="AF863" s="65">
        <f>$AVK$1178</f>
        <v>71.099999999999994</v>
      </c>
      <c r="AG863" s="365" t="s">
        <v>742</v>
      </c>
      <c r="AH863" s="260" t="s">
        <v>3181</v>
      </c>
      <c r="AJ863" s="65">
        <f>$AOD$1184</f>
        <v>62.7</v>
      </c>
      <c r="AK863" s="365" t="s">
        <v>742</v>
      </c>
      <c r="AL863" s="105" t="s">
        <v>2528</v>
      </c>
      <c r="AN863" s="65">
        <f>$AHO$1190</f>
        <v>56.4</v>
      </c>
      <c r="AO863" s="365" t="s">
        <v>742</v>
      </c>
      <c r="AP863" s="105" t="s">
        <v>2508</v>
      </c>
      <c r="AR863" s="65">
        <f>$VL$1196</f>
        <v>31.8</v>
      </c>
      <c r="AS863" s="365" t="s">
        <v>742</v>
      </c>
      <c r="AT863" s="105" t="s">
        <v>615</v>
      </c>
      <c r="AW863" s="65">
        <f>$GF$1202</f>
        <v>21</v>
      </c>
    </row>
    <row r="864" spans="1:49" s="34" customFormat="1" ht="15.75" customHeight="1">
      <c r="A864" s="365" t="s">
        <v>743</v>
      </c>
      <c r="B864" s="261" t="s">
        <v>15</v>
      </c>
      <c r="D864" s="65">
        <f>$LK$1136</f>
        <v>463.1</v>
      </c>
      <c r="E864" s="365" t="s">
        <v>743</v>
      </c>
      <c r="F864" s="105" t="s">
        <v>648</v>
      </c>
      <c r="H864" s="65">
        <f>$PF$1142</f>
        <v>153.5</v>
      </c>
      <c r="I864" s="365" t="s">
        <v>743</v>
      </c>
      <c r="J864" s="372" t="s">
        <v>3168</v>
      </c>
      <c r="L864" s="65">
        <f>$AQF$1148</f>
        <v>179.3</v>
      </c>
      <c r="M864" s="365" t="s">
        <v>743</v>
      </c>
      <c r="N864" s="105" t="s">
        <v>3164</v>
      </c>
      <c r="P864" s="65">
        <f>$ALJ$1154</f>
        <v>437.3</v>
      </c>
      <c r="Q864" s="365" t="s">
        <v>743</v>
      </c>
      <c r="R864" s="105" t="s">
        <v>2625</v>
      </c>
      <c r="T864" s="65">
        <f>$AEC$1160</f>
        <v>74.900000000000006</v>
      </c>
      <c r="U864" s="365" t="s">
        <v>743</v>
      </c>
      <c r="V864" s="105" t="s">
        <v>2092</v>
      </c>
      <c r="X864" s="65">
        <f>$SR$1166</f>
        <v>175.89999999999998</v>
      </c>
      <c r="Y864" s="365" t="s">
        <v>743</v>
      </c>
      <c r="Z864" s="261" t="s">
        <v>3844</v>
      </c>
      <c r="AB864" s="65">
        <f>$AWC$1172</f>
        <v>95.4</v>
      </c>
      <c r="AC864" s="365" t="s">
        <v>743</v>
      </c>
      <c r="AD864" s="105" t="s">
        <v>2516</v>
      </c>
      <c r="AF864" s="65">
        <f>$ABI$1178</f>
        <v>67.5</v>
      </c>
      <c r="AG864" s="365" t="s">
        <v>743</v>
      </c>
      <c r="AH864" s="260" t="s">
        <v>21</v>
      </c>
      <c r="AJ864" s="65">
        <f>$CB$1184</f>
        <v>62.5</v>
      </c>
      <c r="AK864" s="365" t="s">
        <v>743</v>
      </c>
      <c r="AL864" s="261" t="s">
        <v>23</v>
      </c>
      <c r="AN864" s="65">
        <f>$RQ$1190</f>
        <v>55.8</v>
      </c>
      <c r="AO864" s="365" t="s">
        <v>743</v>
      </c>
      <c r="AP864" s="260" t="s">
        <v>3165</v>
      </c>
      <c r="AR864" s="65">
        <f>$AOV$1196</f>
        <v>31.599999999999998</v>
      </c>
      <c r="AS864" s="365" t="s">
        <v>743</v>
      </c>
      <c r="AT864" s="260" t="s">
        <v>21</v>
      </c>
      <c r="AW864" s="65">
        <f>$CB$1202</f>
        <v>19.7</v>
      </c>
    </row>
    <row r="865" spans="1:49" s="34" customFormat="1" ht="15.75" customHeight="1">
      <c r="A865" s="365" t="s">
        <v>744</v>
      </c>
      <c r="B865" s="260" t="s">
        <v>3151</v>
      </c>
      <c r="D865" s="65">
        <f>$AIY$1136</f>
        <v>454.7</v>
      </c>
      <c r="E865" s="365" t="s">
        <v>744</v>
      </c>
      <c r="F865" s="260" t="s">
        <v>3148</v>
      </c>
      <c r="H865" s="65">
        <f>$ALA$1142</f>
        <v>149.10000000000002</v>
      </c>
      <c r="I865" s="365" t="s">
        <v>744</v>
      </c>
      <c r="J865" s="105" t="s">
        <v>2519</v>
      </c>
      <c r="L865" s="65">
        <f>$UT$1148</f>
        <v>175.89999999999998</v>
      </c>
      <c r="M865" s="365" t="s">
        <v>744</v>
      </c>
      <c r="N865" s="261" t="s">
        <v>3845</v>
      </c>
      <c r="P865" s="65">
        <f>$AXV$1154</f>
        <v>433.99999999999994</v>
      </c>
      <c r="Q865" s="365" t="s">
        <v>744</v>
      </c>
      <c r="R865" s="261" t="s">
        <v>3848</v>
      </c>
      <c r="T865" s="65">
        <f>$BDA$1160</f>
        <v>74.099999999999994</v>
      </c>
      <c r="U865" s="365" t="s">
        <v>744</v>
      </c>
      <c r="V865" s="261" t="s">
        <v>3818</v>
      </c>
      <c r="X865" s="65">
        <f>$ARP$1166</f>
        <v>175.3</v>
      </c>
      <c r="Y865" s="365" t="s">
        <v>744</v>
      </c>
      <c r="Z865" s="105" t="s">
        <v>665</v>
      </c>
      <c r="AB865" s="65">
        <f>$Q$1172</f>
        <v>95.1</v>
      </c>
      <c r="AC865" s="365" t="s">
        <v>744</v>
      </c>
      <c r="AD865" s="260" t="s">
        <v>3171</v>
      </c>
      <c r="AF865" s="65">
        <f>$AKR$1178</f>
        <v>67.199999999999989</v>
      </c>
      <c r="AG865" s="365" t="s">
        <v>744</v>
      </c>
      <c r="AH865" s="545" t="s">
        <v>1279</v>
      </c>
      <c r="AJ865" s="65">
        <f>$GX$1184</f>
        <v>61.9</v>
      </c>
      <c r="AK865" s="365" t="s">
        <v>744</v>
      </c>
      <c r="AL865" s="105" t="s">
        <v>2508</v>
      </c>
      <c r="AN865" s="65">
        <f>$VL$1190</f>
        <v>55.4</v>
      </c>
      <c r="AO865" s="365" t="s">
        <v>744</v>
      </c>
      <c r="AP865" s="261" t="s">
        <v>33</v>
      </c>
      <c r="AR865" s="65">
        <f>$ED$1196</f>
        <v>30.9</v>
      </c>
      <c r="AS865" s="365" t="s">
        <v>744</v>
      </c>
      <c r="AT865" s="105" t="s">
        <v>2516</v>
      </c>
      <c r="AW865" s="65">
        <f>$ABI$1202</f>
        <v>19.599999999999998</v>
      </c>
    </row>
    <row r="866" spans="1:49" s="34" customFormat="1" ht="15.75" customHeight="1">
      <c r="A866" s="365" t="s">
        <v>745</v>
      </c>
      <c r="B866" s="105" t="s">
        <v>2522</v>
      </c>
      <c r="D866" s="65">
        <f>$XN$1136</f>
        <v>454.7</v>
      </c>
      <c r="E866" s="365" t="s">
        <v>745</v>
      </c>
      <c r="F866" s="261" t="s">
        <v>3838</v>
      </c>
      <c r="H866" s="65">
        <f>$AZF$1142</f>
        <v>144.60000000000002</v>
      </c>
      <c r="I866" s="365" t="s">
        <v>745</v>
      </c>
      <c r="J866" s="105" t="s">
        <v>2094</v>
      </c>
      <c r="L866" s="65">
        <f>$JR$1148</f>
        <v>174.10000000000002</v>
      </c>
      <c r="M866" s="365" t="s">
        <v>745</v>
      </c>
      <c r="N866" s="260" t="s">
        <v>3154</v>
      </c>
      <c r="P866" s="65">
        <f>$ANL$1154</f>
        <v>433.4</v>
      </c>
      <c r="Q866" s="365" t="s">
        <v>745</v>
      </c>
      <c r="R866" s="105" t="s">
        <v>2507</v>
      </c>
      <c r="T866" s="65">
        <f>$AAH$1160</f>
        <v>73.800000000000011</v>
      </c>
      <c r="U866" s="365" t="s">
        <v>745</v>
      </c>
      <c r="V866" s="105" t="s">
        <v>601</v>
      </c>
      <c r="X866" s="65">
        <f>$AHX$1166</f>
        <v>173.3</v>
      </c>
      <c r="Y866" s="365" t="s">
        <v>745</v>
      </c>
      <c r="Z866" s="261" t="s">
        <v>3845</v>
      </c>
      <c r="AB866" s="65">
        <f>$AXV$1172</f>
        <v>95</v>
      </c>
      <c r="AC866" s="365" t="s">
        <v>745</v>
      </c>
      <c r="AD866" s="105" t="s">
        <v>2528</v>
      </c>
      <c r="AF866" s="65">
        <f>$AHO$1178</f>
        <v>65.7</v>
      </c>
      <c r="AG866" s="365" t="s">
        <v>745</v>
      </c>
      <c r="AH866" s="261" t="s">
        <v>3850</v>
      </c>
      <c r="AJ866" s="65">
        <f>$ARG$1184</f>
        <v>61.8</v>
      </c>
      <c r="AK866" s="365" t="s">
        <v>745</v>
      </c>
      <c r="AL866" s="261" t="s">
        <v>17</v>
      </c>
      <c r="AN866" s="65">
        <f>$FW$1190</f>
        <v>54.8</v>
      </c>
      <c r="AO866" s="365" t="s">
        <v>745</v>
      </c>
      <c r="AP866" s="261" t="s">
        <v>3849</v>
      </c>
      <c r="AR866" s="65">
        <f>$BET$1196</f>
        <v>30.5</v>
      </c>
      <c r="AS866" s="365" t="s">
        <v>745</v>
      </c>
      <c r="AT866" s="260" t="s">
        <v>3165</v>
      </c>
      <c r="AW866" s="65">
        <f>$AOV$1202</f>
        <v>19.399999999999999</v>
      </c>
    </row>
    <row r="867" spans="1:49" s="34" customFormat="1" ht="15.75" customHeight="1">
      <c r="A867" s="366" t="s">
        <v>746</v>
      </c>
      <c r="B867" s="105" t="s">
        <v>2092</v>
      </c>
      <c r="D867" s="65">
        <f>$SR$1136</f>
        <v>454.2</v>
      </c>
      <c r="E867" s="366" t="s">
        <v>746</v>
      </c>
      <c r="F867" s="261" t="s">
        <v>3823</v>
      </c>
      <c r="H867" s="65">
        <f>$BAG$1142</f>
        <v>144.5</v>
      </c>
      <c r="I867" s="366" t="s">
        <v>746</v>
      </c>
      <c r="J867" s="545" t="s">
        <v>1272</v>
      </c>
      <c r="L867" s="65">
        <f>$AI$1148</f>
        <v>173.40000000000003</v>
      </c>
      <c r="M867" s="366" t="s">
        <v>746</v>
      </c>
      <c r="N867" s="261" t="s">
        <v>3825</v>
      </c>
      <c r="P867" s="65">
        <f>$BDS$1154</f>
        <v>433.3</v>
      </c>
      <c r="Q867" s="366" t="s">
        <v>746</v>
      </c>
      <c r="R867" s="261" t="s">
        <v>1581</v>
      </c>
      <c r="T867" s="65">
        <f>$DC$1160</f>
        <v>73.599999999999994</v>
      </c>
      <c r="U867" s="366" t="s">
        <v>746</v>
      </c>
      <c r="V867" s="261" t="s">
        <v>3855</v>
      </c>
      <c r="X867" s="65">
        <f>$AZX$1166</f>
        <v>171.9</v>
      </c>
      <c r="Y867" s="366" t="s">
        <v>746</v>
      </c>
      <c r="Z867" s="261" t="s">
        <v>3839</v>
      </c>
      <c r="AB867" s="65">
        <f>$BAY$1172</f>
        <v>94.9</v>
      </c>
      <c r="AC867" s="366" t="s">
        <v>746</v>
      </c>
      <c r="AD867" s="105" t="s">
        <v>2509</v>
      </c>
      <c r="AF867" s="65">
        <f>$ACA$1178</f>
        <v>65</v>
      </c>
      <c r="AG867" s="366" t="s">
        <v>746</v>
      </c>
      <c r="AH867" s="261" t="s">
        <v>1596</v>
      </c>
      <c r="AJ867" s="65">
        <f>$OE$1184</f>
        <v>60.900000000000006</v>
      </c>
      <c r="AK867" s="366" t="s">
        <v>746</v>
      </c>
      <c r="AL867" s="261" t="s">
        <v>1581</v>
      </c>
      <c r="AN867" s="65">
        <f>$DC$1190</f>
        <v>53.4</v>
      </c>
      <c r="AO867" s="366" t="s">
        <v>746</v>
      </c>
      <c r="AP867" s="261" t="s">
        <v>3854</v>
      </c>
      <c r="AR867" s="65">
        <f>$AYE$1196</f>
        <v>29.8</v>
      </c>
      <c r="AS867" s="366" t="s">
        <v>746</v>
      </c>
      <c r="AT867" s="261" t="s">
        <v>3819</v>
      </c>
      <c r="AW867" s="65">
        <f>$ATI$1202</f>
        <v>19.3</v>
      </c>
    </row>
    <row r="868" spans="1:49" s="34" customFormat="1" ht="15.75" customHeight="1">
      <c r="A868" s="366" t="s">
        <v>747</v>
      </c>
      <c r="B868" s="260" t="s">
        <v>143</v>
      </c>
      <c r="D868" s="65">
        <f>$IQ$1136</f>
        <v>454.2</v>
      </c>
      <c r="E868" s="366" t="s">
        <v>747</v>
      </c>
      <c r="F868" s="105" t="s">
        <v>2516</v>
      </c>
      <c r="H868" s="65">
        <f>$ABI$1142</f>
        <v>144.39999999999998</v>
      </c>
      <c r="I868" s="366" t="s">
        <v>747</v>
      </c>
      <c r="J868" s="105" t="s">
        <v>2508</v>
      </c>
      <c r="L868" s="65">
        <f>$VL$1148</f>
        <v>172.1</v>
      </c>
      <c r="M868" s="366" t="s">
        <v>747</v>
      </c>
      <c r="N868" s="105" t="s">
        <v>2518</v>
      </c>
      <c r="P868" s="65">
        <f>$XW$1154</f>
        <v>431.2</v>
      </c>
      <c r="Q868" s="366" t="s">
        <v>747</v>
      </c>
      <c r="R868" s="261" t="s">
        <v>3849</v>
      </c>
      <c r="T868" s="65">
        <f>$BET$1160</f>
        <v>72.600000000000009</v>
      </c>
      <c r="U868" s="366" t="s">
        <v>747</v>
      </c>
      <c r="V868" s="105" t="s">
        <v>3160</v>
      </c>
      <c r="X868" s="65">
        <f>$AIP$1166</f>
        <v>168.1</v>
      </c>
      <c r="Y868" s="366" t="s">
        <v>747</v>
      </c>
      <c r="Z868" s="261" t="s">
        <v>3857</v>
      </c>
      <c r="AB868" s="65">
        <f>$BDJ$1172</f>
        <v>94.299999999999983</v>
      </c>
      <c r="AC868" s="366" t="s">
        <v>747</v>
      </c>
      <c r="AD868" s="260" t="s">
        <v>3163</v>
      </c>
      <c r="AF868" s="65">
        <f>$ANC$1178</f>
        <v>63.2</v>
      </c>
      <c r="AG868" s="366" t="s">
        <v>747</v>
      </c>
      <c r="AH868" s="261" t="s">
        <v>3843</v>
      </c>
      <c r="AJ868" s="65">
        <f>$AUJ$1184</f>
        <v>60.6</v>
      </c>
      <c r="AK868" s="366" t="s">
        <v>747</v>
      </c>
      <c r="AL868" s="105" t="s">
        <v>2526</v>
      </c>
      <c r="AN868" s="65">
        <f>$AGN$1190</f>
        <v>52.9</v>
      </c>
      <c r="AO868" s="366" t="s">
        <v>747</v>
      </c>
      <c r="AP868" s="105" t="s">
        <v>3164</v>
      </c>
      <c r="AR868" s="65">
        <f>$ALJ$1196</f>
        <v>29.8</v>
      </c>
      <c r="AS868" s="366" t="s">
        <v>747</v>
      </c>
      <c r="AT868" s="261" t="s">
        <v>17</v>
      </c>
      <c r="AW868" s="65">
        <f>$FW$1202</f>
        <v>19</v>
      </c>
    </row>
    <row r="869" spans="1:49" s="34" customFormat="1" ht="15.75" customHeight="1">
      <c r="A869" s="366" t="s">
        <v>748</v>
      </c>
      <c r="B869" s="261" t="s">
        <v>3846</v>
      </c>
      <c r="D869" s="65">
        <f>$AZO$1136</f>
        <v>454.2</v>
      </c>
      <c r="E869" s="366" t="s">
        <v>748</v>
      </c>
      <c r="F869" s="261" t="s">
        <v>3852</v>
      </c>
      <c r="H869" s="65">
        <f>$AUS$1142</f>
        <v>143.60000000000002</v>
      </c>
      <c r="I869" s="366" t="s">
        <v>748</v>
      </c>
      <c r="J869" s="261" t="s">
        <v>1579</v>
      </c>
      <c r="L869" s="65">
        <f>$GO$1148</f>
        <v>169</v>
      </c>
      <c r="M869" s="366" t="s">
        <v>748</v>
      </c>
      <c r="N869" s="261" t="s">
        <v>3855</v>
      </c>
      <c r="P869" s="65">
        <f>$AZX$1154</f>
        <v>430.7</v>
      </c>
      <c r="Q869" s="366" t="s">
        <v>748</v>
      </c>
      <c r="R869" s="545" t="s">
        <v>1286</v>
      </c>
      <c r="T869" s="65">
        <f>$H$1160</f>
        <v>72.300000000000011</v>
      </c>
      <c r="U869" s="366" t="s">
        <v>748</v>
      </c>
      <c r="V869" s="545" t="s">
        <v>1272</v>
      </c>
      <c r="X869" s="65">
        <f>$AI$1166</f>
        <v>167.9</v>
      </c>
      <c r="Y869" s="366" t="s">
        <v>748</v>
      </c>
      <c r="Z869" s="260" t="s">
        <v>3169</v>
      </c>
      <c r="AB869" s="65">
        <f>$APN$1172</f>
        <v>93.6</v>
      </c>
      <c r="AC869" s="366" t="s">
        <v>748</v>
      </c>
      <c r="AD869" s="105" t="s">
        <v>141</v>
      </c>
      <c r="AF869" s="65">
        <f>$FN$1178</f>
        <v>62.800000000000004</v>
      </c>
      <c r="AG869" s="366" t="s">
        <v>748</v>
      </c>
      <c r="AH869" s="105" t="s">
        <v>2511</v>
      </c>
      <c r="AJ869" s="65">
        <f>$ADB$1184</f>
        <v>60.1</v>
      </c>
      <c r="AK869" s="366" t="s">
        <v>748</v>
      </c>
      <c r="AL869" s="105" t="s">
        <v>2506</v>
      </c>
      <c r="AN869" s="65">
        <f>$ZP$1190</f>
        <v>52.599999999999994</v>
      </c>
      <c r="AO869" s="366" t="s">
        <v>748</v>
      </c>
      <c r="AP869" s="105" t="s">
        <v>2526</v>
      </c>
      <c r="AR869" s="65">
        <f>$AGN$1196</f>
        <v>29.8</v>
      </c>
      <c r="AS869" s="366" t="s">
        <v>748</v>
      </c>
      <c r="AT869" s="105" t="s">
        <v>2509</v>
      </c>
      <c r="AW869" s="65">
        <f>$ACA$1202</f>
        <v>17</v>
      </c>
    </row>
    <row r="870" spans="1:49" s="34" customFormat="1" ht="15.75" customHeight="1">
      <c r="A870" s="366" t="s">
        <v>749</v>
      </c>
      <c r="B870" s="261" t="s">
        <v>3841</v>
      </c>
      <c r="D870" s="65">
        <f>$BEK$1136</f>
        <v>454.2</v>
      </c>
      <c r="E870" s="366" t="s">
        <v>749</v>
      </c>
      <c r="F870" s="260" t="s">
        <v>3154</v>
      </c>
      <c r="H870" s="65">
        <f>$ANL$1142</f>
        <v>139.30000000000001</v>
      </c>
      <c r="I870" s="366" t="s">
        <v>749</v>
      </c>
      <c r="J870" s="105" t="s">
        <v>2526</v>
      </c>
      <c r="L870" s="65">
        <f>$AGN$1148</f>
        <v>168.60000000000002</v>
      </c>
      <c r="M870" s="366" t="s">
        <v>749</v>
      </c>
      <c r="N870" s="261" t="s">
        <v>3836</v>
      </c>
      <c r="P870" s="65">
        <f>$AVT$1154</f>
        <v>427.70000000000005</v>
      </c>
      <c r="Q870" s="366" t="s">
        <v>749</v>
      </c>
      <c r="R870" s="261" t="s">
        <v>11</v>
      </c>
      <c r="T870" s="65">
        <f>$EM$1160</f>
        <v>71.600000000000009</v>
      </c>
      <c r="U870" s="366" t="s">
        <v>749</v>
      </c>
      <c r="V870" s="261" t="s">
        <v>3821</v>
      </c>
      <c r="X870" s="65">
        <f>$AWU$1166</f>
        <v>167.2</v>
      </c>
      <c r="Y870" s="366" t="s">
        <v>749</v>
      </c>
      <c r="Z870" s="261" t="s">
        <v>3818</v>
      </c>
      <c r="AB870" s="65">
        <f>$ARP$1172</f>
        <v>93.59999999999998</v>
      </c>
      <c r="AC870" s="366" t="s">
        <v>749</v>
      </c>
      <c r="AD870" s="261" t="s">
        <v>1593</v>
      </c>
      <c r="AF870" s="65">
        <f>$LB$1178</f>
        <v>62.2</v>
      </c>
      <c r="AG870" s="366" t="s">
        <v>749</v>
      </c>
      <c r="AH870" s="105" t="s">
        <v>141</v>
      </c>
      <c r="AJ870" s="65">
        <f>$FN$1184</f>
        <v>60.1</v>
      </c>
      <c r="AK870" s="366" t="s">
        <v>749</v>
      </c>
      <c r="AL870" s="261" t="s">
        <v>3851</v>
      </c>
      <c r="AN870" s="65">
        <f>$ASZ$1190</f>
        <v>51.5</v>
      </c>
      <c r="AO870" s="366" t="s">
        <v>749</v>
      </c>
      <c r="AP870" s="261" t="s">
        <v>3838</v>
      </c>
      <c r="AR870" s="65">
        <f>$AZF$1196</f>
        <v>29.3</v>
      </c>
      <c r="AS870" s="366" t="s">
        <v>749</v>
      </c>
      <c r="AT870" s="261" t="s">
        <v>1589</v>
      </c>
      <c r="AW870" s="65">
        <f>$IH$1202</f>
        <v>16.899999999999999</v>
      </c>
    </row>
    <row r="871" spans="1:49" s="34" customFormat="1" ht="15.75" customHeight="1">
      <c r="A871" s="366" t="s">
        <v>750</v>
      </c>
      <c r="B871" s="105" t="s">
        <v>154</v>
      </c>
      <c r="D871" s="65">
        <f>$BJ$1136</f>
        <v>454.2</v>
      </c>
      <c r="E871" s="366" t="s">
        <v>750</v>
      </c>
      <c r="F871" s="261" t="s">
        <v>2171</v>
      </c>
      <c r="H871" s="65">
        <f>$IZ$1142</f>
        <v>136.60000000000002</v>
      </c>
      <c r="I871" s="366" t="s">
        <v>750</v>
      </c>
      <c r="J871" s="260" t="s">
        <v>3147</v>
      </c>
      <c r="L871" s="65">
        <f>$AJH$1148</f>
        <v>167.8</v>
      </c>
      <c r="M871" s="366" t="s">
        <v>750</v>
      </c>
      <c r="N871" s="260" t="s">
        <v>3173</v>
      </c>
      <c r="P871" s="65">
        <f>$APE$1154</f>
        <v>427.6</v>
      </c>
      <c r="Q871" s="366" t="s">
        <v>750</v>
      </c>
      <c r="R871" s="105" t="s">
        <v>2515</v>
      </c>
      <c r="T871" s="65">
        <f>$VU$1160</f>
        <v>70.2</v>
      </c>
      <c r="U871" s="366" t="s">
        <v>750</v>
      </c>
      <c r="V871" s="105" t="s">
        <v>645</v>
      </c>
      <c r="X871" s="65">
        <f>$BA$1166</f>
        <v>167.1</v>
      </c>
      <c r="Y871" s="366" t="s">
        <v>750</v>
      </c>
      <c r="Z871" s="105" t="s">
        <v>2522</v>
      </c>
      <c r="AB871" s="65">
        <f>$XN$1172</f>
        <v>92.3</v>
      </c>
      <c r="AC871" s="366" t="s">
        <v>750</v>
      </c>
      <c r="AD871" s="261" t="s">
        <v>3831</v>
      </c>
      <c r="AF871" s="65">
        <f>$BAP$1178</f>
        <v>60.699999999999996</v>
      </c>
      <c r="AG871" s="366" t="s">
        <v>750</v>
      </c>
      <c r="AH871" s="105" t="s">
        <v>153</v>
      </c>
      <c r="AJ871" s="65">
        <f>$AR$1184</f>
        <v>59.7</v>
      </c>
      <c r="AK871" s="366" t="s">
        <v>750</v>
      </c>
      <c r="AL871" s="261" t="s">
        <v>1666</v>
      </c>
      <c r="AN871" s="65">
        <f>$ML$1190</f>
        <v>51.2</v>
      </c>
      <c r="AO871" s="366" t="s">
        <v>750</v>
      </c>
      <c r="AP871" s="261" t="s">
        <v>3834</v>
      </c>
      <c r="AR871" s="65">
        <f>$ASH$1196</f>
        <v>28.900000000000002</v>
      </c>
      <c r="AS871" s="366" t="s">
        <v>750</v>
      </c>
      <c r="AT871" s="105" t="s">
        <v>655</v>
      </c>
      <c r="AW871" s="65">
        <f>$VC$1202</f>
        <v>15.400000000000002</v>
      </c>
    </row>
    <row r="872" spans="1:49" s="34" customFormat="1" ht="15.75" customHeight="1">
      <c r="A872" s="366" t="s">
        <v>751</v>
      </c>
      <c r="B872" s="105" t="s">
        <v>2097</v>
      </c>
      <c r="D872" s="65">
        <f>$QG$1136</f>
        <v>452.3</v>
      </c>
      <c r="E872" s="366" t="s">
        <v>751</v>
      </c>
      <c r="F872" s="260" t="s">
        <v>3173</v>
      </c>
      <c r="H872" s="65">
        <f>$APE$1142</f>
        <v>136.4</v>
      </c>
      <c r="I872" s="366" t="s">
        <v>751</v>
      </c>
      <c r="J872" s="261" t="s">
        <v>3820</v>
      </c>
      <c r="L872" s="65">
        <f>$AVB$1148</f>
        <v>167.2</v>
      </c>
      <c r="M872" s="366" t="s">
        <v>751</v>
      </c>
      <c r="N872" s="260" t="s">
        <v>3169</v>
      </c>
      <c r="P872" s="65">
        <f>$APN$1154</f>
        <v>425.9</v>
      </c>
      <c r="Q872" s="366" t="s">
        <v>751</v>
      </c>
      <c r="R872" s="260" t="s">
        <v>3157</v>
      </c>
      <c r="T872" s="65">
        <f>$AJQ$1160</f>
        <v>69.800000000000011</v>
      </c>
      <c r="U872" s="366" t="s">
        <v>751</v>
      </c>
      <c r="V872" s="261" t="s">
        <v>3830</v>
      </c>
      <c r="X872" s="65">
        <f>$AYW$1166</f>
        <v>166.6</v>
      </c>
      <c r="Y872" s="366" t="s">
        <v>751</v>
      </c>
      <c r="Z872" s="261" t="s">
        <v>23</v>
      </c>
      <c r="AB872" s="65">
        <f>$RQ$1172</f>
        <v>92</v>
      </c>
      <c r="AC872" s="366" t="s">
        <v>751</v>
      </c>
      <c r="AD872" s="105" t="s">
        <v>2515</v>
      </c>
      <c r="AF872" s="65">
        <f>$VU$1178</f>
        <v>60.600000000000009</v>
      </c>
      <c r="AG872" s="366" t="s">
        <v>751</v>
      </c>
      <c r="AH872" s="261" t="s">
        <v>1579</v>
      </c>
      <c r="AJ872" s="65">
        <f>$GO$1184</f>
        <v>58.599999999999994</v>
      </c>
      <c r="AK872" s="366" t="s">
        <v>751</v>
      </c>
      <c r="AL872" s="261" t="s">
        <v>3844</v>
      </c>
      <c r="AN872" s="65">
        <f>$AWC$1190</f>
        <v>49.8</v>
      </c>
      <c r="AO872" s="366" t="s">
        <v>751</v>
      </c>
      <c r="AP872" s="261" t="s">
        <v>3843</v>
      </c>
      <c r="AR872" s="65">
        <f>$AUJ$1196</f>
        <v>28.6</v>
      </c>
      <c r="AS872" s="366" t="s">
        <v>751</v>
      </c>
      <c r="AT872" s="105" t="s">
        <v>601</v>
      </c>
      <c r="AW872" s="65">
        <f>$AHX$1202</f>
        <v>14.1</v>
      </c>
    </row>
    <row r="873" spans="1:49" s="34" customFormat="1" ht="15.75" customHeight="1">
      <c r="A873" s="366" t="s">
        <v>752</v>
      </c>
      <c r="B873" s="260" t="s">
        <v>3158</v>
      </c>
      <c r="D873" s="65">
        <f>$ALS$1136</f>
        <v>447.4</v>
      </c>
      <c r="E873" s="366" t="s">
        <v>752</v>
      </c>
      <c r="F873" s="105" t="s">
        <v>2511</v>
      </c>
      <c r="H873" s="65">
        <f>$ADB$1142</f>
        <v>135.60000000000002</v>
      </c>
      <c r="I873" s="366" t="s">
        <v>752</v>
      </c>
      <c r="J873" s="261" t="s">
        <v>3854</v>
      </c>
      <c r="L873" s="65">
        <f>$AYE$1148</f>
        <v>162.6</v>
      </c>
      <c r="M873" s="366" t="s">
        <v>752</v>
      </c>
      <c r="N873" s="260" t="s">
        <v>3181</v>
      </c>
      <c r="P873" s="65">
        <f>$AOD$1154</f>
        <v>422.3</v>
      </c>
      <c r="Q873" s="366" t="s">
        <v>752</v>
      </c>
      <c r="R873" s="261" t="s">
        <v>3842</v>
      </c>
      <c r="T873" s="65">
        <f>$ASQ$1160</f>
        <v>69.8</v>
      </c>
      <c r="U873" s="366" t="s">
        <v>752</v>
      </c>
      <c r="V873" s="261" t="s">
        <v>2171</v>
      </c>
      <c r="X873" s="65">
        <f>$IZ$1166</f>
        <v>164.70000000000002</v>
      </c>
      <c r="Y873" s="366" t="s">
        <v>752</v>
      </c>
      <c r="Z873" s="105" t="s">
        <v>2097</v>
      </c>
      <c r="AB873" s="65">
        <f>$QG$1172</f>
        <v>90.4</v>
      </c>
      <c r="AC873" s="366" t="s">
        <v>752</v>
      </c>
      <c r="AD873" s="105" t="s">
        <v>2083</v>
      </c>
      <c r="AF873" s="65">
        <f>$OW$1178</f>
        <v>60.4</v>
      </c>
      <c r="AG873" s="366" t="s">
        <v>752</v>
      </c>
      <c r="AH873" s="105" t="s">
        <v>3149</v>
      </c>
      <c r="AJ873" s="65">
        <f>$ANU$1184</f>
        <v>58.4</v>
      </c>
      <c r="AK873" s="366" t="s">
        <v>752</v>
      </c>
      <c r="AL873" s="260" t="s">
        <v>3175</v>
      </c>
      <c r="AN873" s="65">
        <f>$AMB$1190</f>
        <v>49.600000000000009</v>
      </c>
      <c r="AO873" s="366" t="s">
        <v>752</v>
      </c>
      <c r="AP873" s="105" t="s">
        <v>152</v>
      </c>
      <c r="AR873" s="65">
        <f>$TA$1196</f>
        <v>28.5</v>
      </c>
      <c r="AS873" s="366" t="s">
        <v>752</v>
      </c>
      <c r="AT873" s="105" t="s">
        <v>161</v>
      </c>
      <c r="AW873" s="65">
        <f>$LT$1202</f>
        <v>11.8</v>
      </c>
    </row>
    <row r="874" spans="1:49" s="34" customFormat="1" ht="15.75" customHeight="1">
      <c r="A874" s="366" t="s">
        <v>753</v>
      </c>
      <c r="B874" s="545" t="s">
        <v>3826</v>
      </c>
      <c r="D874" s="65">
        <f>$ARY$1136</f>
        <v>447.4</v>
      </c>
      <c r="E874" s="366" t="s">
        <v>753</v>
      </c>
      <c r="F874" s="261" t="s">
        <v>1589</v>
      </c>
      <c r="H874" s="65">
        <f>$IH$1142</f>
        <v>135.5</v>
      </c>
      <c r="I874" s="366" t="s">
        <v>753</v>
      </c>
      <c r="J874" s="105" t="s">
        <v>2509</v>
      </c>
      <c r="L874" s="65">
        <f>$ACA$1148</f>
        <v>162.10000000000002</v>
      </c>
      <c r="M874" s="366" t="s">
        <v>753</v>
      </c>
      <c r="N874" s="261" t="s">
        <v>3844</v>
      </c>
      <c r="P874" s="65">
        <f>$AWC$1154</f>
        <v>422</v>
      </c>
      <c r="Q874" s="366" t="s">
        <v>753</v>
      </c>
      <c r="R874" s="105" t="s">
        <v>3149</v>
      </c>
      <c r="T874" s="65">
        <f>$ANU$1160</f>
        <v>69.7</v>
      </c>
      <c r="U874" s="366" t="s">
        <v>753</v>
      </c>
      <c r="V874" s="261" t="s">
        <v>4071</v>
      </c>
      <c r="X874" s="65">
        <f>$BFC$1166</f>
        <v>164.5</v>
      </c>
      <c r="Y874" s="366" t="s">
        <v>753</v>
      </c>
      <c r="Z874" s="105" t="s">
        <v>2073</v>
      </c>
      <c r="AB874" s="65">
        <f>$AMT$1172</f>
        <v>89.9</v>
      </c>
      <c r="AC874" s="366" t="s">
        <v>753</v>
      </c>
      <c r="AD874" s="260" t="s">
        <v>21</v>
      </c>
      <c r="AF874" s="65">
        <f>$CB$1178</f>
        <v>60.4</v>
      </c>
      <c r="AG874" s="366" t="s">
        <v>753</v>
      </c>
      <c r="AH874" s="260" t="s">
        <v>3172</v>
      </c>
      <c r="AJ874" s="65">
        <f>$AOM$1184</f>
        <v>57.5</v>
      </c>
      <c r="AK874" s="366" t="s">
        <v>753</v>
      </c>
      <c r="AL874" s="105" t="s">
        <v>161</v>
      </c>
      <c r="AN874" s="65">
        <f>$LT$1190</f>
        <v>49.400000000000006</v>
      </c>
      <c r="AO874" s="366" t="s">
        <v>753</v>
      </c>
      <c r="AP874" s="545" t="s">
        <v>1279</v>
      </c>
      <c r="AR874" s="65">
        <f>$GX$1196</f>
        <v>28.5</v>
      </c>
      <c r="AS874" s="366" t="s">
        <v>753</v>
      </c>
      <c r="AT874" s="105" t="s">
        <v>649</v>
      </c>
      <c r="AW874" s="65">
        <f>$EV$1202</f>
        <v>10.5</v>
      </c>
    </row>
    <row r="875" spans="1:49" s="34" customFormat="1" ht="15.75" customHeight="1">
      <c r="A875" s="366" t="s">
        <v>754</v>
      </c>
      <c r="B875" s="261" t="s">
        <v>1581</v>
      </c>
      <c r="D875" s="65">
        <f>$DC$1136</f>
        <v>447.4</v>
      </c>
      <c r="E875" s="366" t="s">
        <v>754</v>
      </c>
      <c r="F875" s="105" t="s">
        <v>2095</v>
      </c>
      <c r="H875" s="65">
        <f>$TS$1142</f>
        <v>134.30000000000001</v>
      </c>
      <c r="I875" s="366" t="s">
        <v>754</v>
      </c>
      <c r="J875" s="261" t="s">
        <v>4071</v>
      </c>
      <c r="L875" s="65">
        <f>$BFC$1148</f>
        <v>161.5</v>
      </c>
      <c r="M875" s="366" t="s">
        <v>754</v>
      </c>
      <c r="N875" s="261" t="s">
        <v>31</v>
      </c>
      <c r="P875" s="65">
        <f>$CT$1154</f>
        <v>416.2</v>
      </c>
      <c r="Q875" s="366" t="s">
        <v>754</v>
      </c>
      <c r="R875" s="105" t="s">
        <v>2509</v>
      </c>
      <c r="T875" s="65">
        <f>$ACA$1160</f>
        <v>69.25</v>
      </c>
      <c r="U875" s="366" t="s">
        <v>754</v>
      </c>
      <c r="V875" s="261" t="s">
        <v>3836</v>
      </c>
      <c r="X875" s="65">
        <f>$AVT$1166</f>
        <v>163.10000000000002</v>
      </c>
      <c r="Y875" s="366" t="s">
        <v>754</v>
      </c>
      <c r="Z875" s="105" t="s">
        <v>2513</v>
      </c>
      <c r="AB875" s="65">
        <f>$AGE$1172</f>
        <v>89.5</v>
      </c>
      <c r="AC875" s="366" t="s">
        <v>754</v>
      </c>
      <c r="AD875" s="261" t="s">
        <v>3855</v>
      </c>
      <c r="AF875" s="65">
        <f>$AZX$1178</f>
        <v>59.699999999999996</v>
      </c>
      <c r="AG875" s="366" t="s">
        <v>754</v>
      </c>
      <c r="AH875" s="261" t="s">
        <v>33</v>
      </c>
      <c r="AJ875" s="65">
        <f>$ED$1184</f>
        <v>57</v>
      </c>
      <c r="AK875" s="366" t="s">
        <v>754</v>
      </c>
      <c r="AL875" s="105" t="s">
        <v>2505</v>
      </c>
      <c r="AN875" s="65">
        <f>$ACJ$1190</f>
        <v>48.300000000000004</v>
      </c>
      <c r="AO875" s="366" t="s">
        <v>754</v>
      </c>
      <c r="AP875" s="261" t="s">
        <v>1</v>
      </c>
      <c r="AR875" s="65">
        <f>$WV$1196</f>
        <v>28.3</v>
      </c>
      <c r="AS875" s="366" t="s">
        <v>754</v>
      </c>
      <c r="AT875" s="260" t="s">
        <v>3157</v>
      </c>
      <c r="AW875" s="65">
        <f>$AJQ$1202</f>
        <v>9.8000000000000007</v>
      </c>
    </row>
    <row r="876" spans="1:49" s="34" customFormat="1" ht="15.75" customHeight="1">
      <c r="A876" s="366" t="s">
        <v>755</v>
      </c>
      <c r="B876" s="261" t="s">
        <v>1584</v>
      </c>
      <c r="D876" s="65">
        <f>$PO$1136</f>
        <v>440.1</v>
      </c>
      <c r="E876" s="366" t="s">
        <v>755</v>
      </c>
      <c r="F876" s="105" t="s">
        <v>661</v>
      </c>
      <c r="H876" s="65">
        <f>$SI$1142</f>
        <v>134.10000000000002</v>
      </c>
      <c r="I876" s="366" t="s">
        <v>755</v>
      </c>
      <c r="J876" s="261" t="s">
        <v>1614</v>
      </c>
      <c r="L876" s="65">
        <f>$YX$1148</f>
        <v>160.80000000000001</v>
      </c>
      <c r="M876" s="366" t="s">
        <v>755</v>
      </c>
      <c r="N876" s="105" t="s">
        <v>2625</v>
      </c>
      <c r="P876" s="65">
        <f>$AEC$1154</f>
        <v>412.5</v>
      </c>
      <c r="Q876" s="366" t="s">
        <v>755</v>
      </c>
      <c r="R876" s="105" t="s">
        <v>644</v>
      </c>
      <c r="T876" s="65">
        <f>$KA$1160</f>
        <v>69.2</v>
      </c>
      <c r="U876" s="366" t="s">
        <v>755</v>
      </c>
      <c r="V876" s="261" t="s">
        <v>3829</v>
      </c>
      <c r="X876" s="65">
        <f>$AXD$1166</f>
        <v>163</v>
      </c>
      <c r="Y876" s="366" t="s">
        <v>755</v>
      </c>
      <c r="Z876" s="105" t="s">
        <v>613</v>
      </c>
      <c r="AB876" s="65">
        <f>$BS$1172</f>
        <v>89.5</v>
      </c>
      <c r="AC876" s="366" t="s">
        <v>755</v>
      </c>
      <c r="AD876" s="261" t="s">
        <v>3839</v>
      </c>
      <c r="AF876" s="65">
        <f>$BAY$1178</f>
        <v>59.599999999999994</v>
      </c>
      <c r="AG876" s="366" t="s">
        <v>755</v>
      </c>
      <c r="AH876" s="105" t="s">
        <v>2524</v>
      </c>
      <c r="AJ876" s="65">
        <f>$WM$1184</f>
        <v>57</v>
      </c>
      <c r="AK876" s="366" t="s">
        <v>755</v>
      </c>
      <c r="AL876" s="261" t="s">
        <v>3820</v>
      </c>
      <c r="AN876" s="65">
        <f>$AVB$1190</f>
        <v>48.3</v>
      </c>
      <c r="AO876" s="366" t="s">
        <v>755</v>
      </c>
      <c r="AP876" s="261" t="s">
        <v>1583</v>
      </c>
      <c r="AR876" s="65">
        <f>$AAQ$1196</f>
        <v>28</v>
      </c>
      <c r="AS876" s="366" t="s">
        <v>755</v>
      </c>
      <c r="AT876" s="261" t="s">
        <v>3820</v>
      </c>
      <c r="AW876" s="65">
        <f>$AVB$1202</f>
        <v>9.7999999999999989</v>
      </c>
    </row>
    <row r="877" spans="1:49" s="34" customFormat="1" ht="15.75" customHeight="1">
      <c r="A877" s="366" t="s">
        <v>756</v>
      </c>
      <c r="B877" s="105" t="s">
        <v>3164</v>
      </c>
      <c r="D877" s="65">
        <f>$ALJ$1136</f>
        <v>440.1</v>
      </c>
      <c r="E877" s="366" t="s">
        <v>756</v>
      </c>
      <c r="F877" s="261" t="s">
        <v>3834</v>
      </c>
      <c r="H877" s="65">
        <f>$ASH$1142</f>
        <v>134.10000000000002</v>
      </c>
      <c r="I877" s="366" t="s">
        <v>756</v>
      </c>
      <c r="J877" s="261" t="s">
        <v>3838</v>
      </c>
      <c r="L877" s="65">
        <f>$AZF$1148</f>
        <v>156.19999999999999</v>
      </c>
      <c r="M877" s="366" t="s">
        <v>756</v>
      </c>
      <c r="N877" s="260" t="s">
        <v>142</v>
      </c>
      <c r="P877" s="65">
        <f>$Z$1154</f>
        <v>412</v>
      </c>
      <c r="Q877" s="366" t="s">
        <v>756</v>
      </c>
      <c r="R877" s="105" t="s">
        <v>2090</v>
      </c>
      <c r="T877" s="65">
        <f>$RH$1160</f>
        <v>68.599999999999994</v>
      </c>
      <c r="U877" s="366" t="s">
        <v>756</v>
      </c>
      <c r="V877" s="105" t="s">
        <v>630</v>
      </c>
      <c r="X877" s="65">
        <f>$UB$1166</f>
        <v>160.1</v>
      </c>
      <c r="Y877" s="366" t="s">
        <v>756</v>
      </c>
      <c r="Z877" s="105" t="s">
        <v>2518</v>
      </c>
      <c r="AB877" s="65">
        <f>$XW$1172</f>
        <v>89.5</v>
      </c>
      <c r="AC877" s="366" t="s">
        <v>756</v>
      </c>
      <c r="AD877" s="105" t="s">
        <v>2082</v>
      </c>
      <c r="AF877" s="65">
        <f>$QP$1178</f>
        <v>59.599999999999994</v>
      </c>
      <c r="AG877" s="366" t="s">
        <v>756</v>
      </c>
      <c r="AH877" s="261" t="s">
        <v>3830</v>
      </c>
      <c r="AJ877" s="65">
        <f>$AYW$1184</f>
        <v>56.900000000000006</v>
      </c>
      <c r="AK877" s="366" t="s">
        <v>756</v>
      </c>
      <c r="AL877" s="260" t="s">
        <v>3166</v>
      </c>
      <c r="AN877" s="65">
        <f>$AIG$1190</f>
        <v>47.7</v>
      </c>
      <c r="AO877" s="366" t="s">
        <v>756</v>
      </c>
      <c r="AP877" s="105" t="s">
        <v>2517</v>
      </c>
      <c r="AR877" s="65">
        <f>$AEL$1196</f>
        <v>27.6</v>
      </c>
      <c r="AS877" s="366" t="s">
        <v>756</v>
      </c>
      <c r="AT877" s="105" t="s">
        <v>154</v>
      </c>
      <c r="AW877" s="65">
        <f>$BJ$1202</f>
        <v>9.1</v>
      </c>
    </row>
    <row r="878" spans="1:49" s="34" customFormat="1" ht="15.75" customHeight="1">
      <c r="A878" s="366" t="s">
        <v>757</v>
      </c>
      <c r="B878" s="260" t="s">
        <v>3171</v>
      </c>
      <c r="D878" s="65">
        <f>$AKR$1136</f>
        <v>440.1</v>
      </c>
      <c r="E878" s="366" t="s">
        <v>757</v>
      </c>
      <c r="F878" s="260" t="s">
        <v>3147</v>
      </c>
      <c r="H878" s="65">
        <f>$AJH$1142</f>
        <v>133.70000000000002</v>
      </c>
      <c r="I878" s="366" t="s">
        <v>757</v>
      </c>
      <c r="J878" s="261" t="s">
        <v>23</v>
      </c>
      <c r="L878" s="65">
        <f>$RQ$1148</f>
        <v>153.6</v>
      </c>
      <c r="M878" s="366" t="s">
        <v>757</v>
      </c>
      <c r="N878" s="105" t="s">
        <v>2075</v>
      </c>
      <c r="P878" s="65">
        <f>$RZ$1154</f>
        <v>410.8</v>
      </c>
      <c r="Q878" s="366" t="s">
        <v>757</v>
      </c>
      <c r="R878" s="260" t="s">
        <v>3159</v>
      </c>
      <c r="T878" s="65">
        <f>$AMK$1160</f>
        <v>68.300000000000011</v>
      </c>
      <c r="U878" s="366" t="s">
        <v>757</v>
      </c>
      <c r="V878" s="261" t="s">
        <v>1584</v>
      </c>
      <c r="X878" s="65">
        <f>$PO$1166</f>
        <v>159.1</v>
      </c>
      <c r="Y878" s="366" t="s">
        <v>757</v>
      </c>
      <c r="Z878" s="105" t="s">
        <v>2507</v>
      </c>
      <c r="AB878" s="65">
        <f>$AAH$1172</f>
        <v>89.4</v>
      </c>
      <c r="AC878" s="366" t="s">
        <v>757</v>
      </c>
      <c r="AD878" s="105" t="s">
        <v>601</v>
      </c>
      <c r="AF878" s="65">
        <f>$AHX$1178</f>
        <v>58.199999999999996</v>
      </c>
      <c r="AG878" s="366" t="s">
        <v>757</v>
      </c>
      <c r="AH878" s="261" t="s">
        <v>1590</v>
      </c>
      <c r="AJ878" s="65">
        <f>$AAZ$1184</f>
        <v>56.899999999999991</v>
      </c>
      <c r="AK878" s="366" t="s">
        <v>757</v>
      </c>
      <c r="AL878" s="105" t="s">
        <v>596</v>
      </c>
      <c r="AN878" s="65">
        <f>$WD$1190</f>
        <v>45.3</v>
      </c>
      <c r="AO878" s="366" t="s">
        <v>757</v>
      </c>
      <c r="AP878" s="105" t="s">
        <v>2073</v>
      </c>
      <c r="AR878" s="65">
        <f>$AMT$1196</f>
        <v>26.6</v>
      </c>
      <c r="AS878" s="366" t="s">
        <v>757</v>
      </c>
      <c r="AT878" s="105" t="s">
        <v>2514</v>
      </c>
      <c r="AW878" s="65">
        <f>$ZY$1202</f>
        <v>8.6999999999999993</v>
      </c>
    </row>
    <row r="879" spans="1:49" s="34" customFormat="1" ht="15.75" customHeight="1">
      <c r="A879" s="366" t="s">
        <v>758</v>
      </c>
      <c r="B879" s="372" t="s">
        <v>27</v>
      </c>
      <c r="D879" s="65">
        <f>$AQO$1136</f>
        <v>436.79999999999995</v>
      </c>
      <c r="E879" s="366" t="s">
        <v>758</v>
      </c>
      <c r="F879" s="260" t="s">
        <v>3175</v>
      </c>
      <c r="H879" s="65">
        <f>$AMB$1142</f>
        <v>133.10000000000002</v>
      </c>
      <c r="I879" s="366" t="s">
        <v>758</v>
      </c>
      <c r="J879" s="261" t="s">
        <v>1580</v>
      </c>
      <c r="L879" s="65">
        <f>$YF$1148</f>
        <v>150.5</v>
      </c>
      <c r="M879" s="366" t="s">
        <v>758</v>
      </c>
      <c r="N879" s="105" t="s">
        <v>2503</v>
      </c>
      <c r="P879" s="65">
        <f>$ADK$1154</f>
        <v>410.3</v>
      </c>
      <c r="Q879" s="366" t="s">
        <v>758</v>
      </c>
      <c r="R879" s="105" t="s">
        <v>2094</v>
      </c>
      <c r="T879" s="65">
        <f>$JR$1160</f>
        <v>67.900000000000006</v>
      </c>
      <c r="U879" s="366" t="s">
        <v>758</v>
      </c>
      <c r="V879" s="105" t="s">
        <v>2625</v>
      </c>
      <c r="X879" s="65">
        <f>$AEC$1166</f>
        <v>151.19999999999999</v>
      </c>
      <c r="Y879" s="366" t="s">
        <v>758</v>
      </c>
      <c r="Z879" s="105" t="s">
        <v>2095</v>
      </c>
      <c r="AB879" s="65">
        <f>$TS$1172</f>
        <v>87.4</v>
      </c>
      <c r="AC879" s="366" t="s">
        <v>758</v>
      </c>
      <c r="AD879" s="105" t="s">
        <v>153</v>
      </c>
      <c r="AF879" s="65">
        <f>$AR$1178</f>
        <v>57.099999999999994</v>
      </c>
      <c r="AG879" s="366" t="s">
        <v>758</v>
      </c>
      <c r="AH879" s="105" t="s">
        <v>2522</v>
      </c>
      <c r="AJ879" s="65">
        <f>$XN$1184</f>
        <v>55.7</v>
      </c>
      <c r="AK879" s="366" t="s">
        <v>758</v>
      </c>
      <c r="AL879" s="261" t="s">
        <v>3846</v>
      </c>
      <c r="AN879" s="65">
        <f>$AZO$1190</f>
        <v>45.2</v>
      </c>
      <c r="AO879" s="366" t="s">
        <v>758</v>
      </c>
      <c r="AP879" s="261" t="s">
        <v>3840</v>
      </c>
      <c r="AR879" s="65">
        <f>$BCR$1196</f>
        <v>25</v>
      </c>
      <c r="AS879" s="366" t="s">
        <v>758</v>
      </c>
      <c r="AT879" s="105" t="s">
        <v>648</v>
      </c>
      <c r="AW879" s="65">
        <f>$PF$1202</f>
        <v>8.4</v>
      </c>
    </row>
    <row r="880" spans="1:49" s="34" customFormat="1" ht="15.75" customHeight="1">
      <c r="A880" s="366" t="s">
        <v>759</v>
      </c>
      <c r="B880" s="261" t="s">
        <v>3856</v>
      </c>
      <c r="D880" s="65">
        <f>$BBQ$1136</f>
        <v>433.3</v>
      </c>
      <c r="E880" s="366" t="s">
        <v>759</v>
      </c>
      <c r="F880" s="261" t="s">
        <v>3844</v>
      </c>
      <c r="H880" s="65">
        <f>$AWC$1142</f>
        <v>132.9</v>
      </c>
      <c r="I880" s="366" t="s">
        <v>759</v>
      </c>
      <c r="J880" s="260" t="s">
        <v>3169</v>
      </c>
      <c r="L880" s="65">
        <f>$APN$1148</f>
        <v>148.5</v>
      </c>
      <c r="M880" s="366" t="s">
        <v>759</v>
      </c>
      <c r="N880" s="261" t="s">
        <v>1592</v>
      </c>
      <c r="P880" s="65">
        <f>$ZG$1154</f>
        <v>404.70000000000005</v>
      </c>
      <c r="Q880" s="366" t="s">
        <v>759</v>
      </c>
      <c r="R880" s="261" t="s">
        <v>1591</v>
      </c>
      <c r="T880" s="65">
        <f>$DU$1160</f>
        <v>67.099999999999994</v>
      </c>
      <c r="U880" s="366" t="s">
        <v>759</v>
      </c>
      <c r="V880" s="105" t="s">
        <v>616</v>
      </c>
      <c r="X880" s="65">
        <f>$HG$1166</f>
        <v>151.1</v>
      </c>
      <c r="Y880" s="366" t="s">
        <v>759</v>
      </c>
      <c r="Z880" s="105" t="s">
        <v>179</v>
      </c>
      <c r="AB880" s="65">
        <f>$NM$1172</f>
        <v>87.4</v>
      </c>
      <c r="AC880" s="366" t="s">
        <v>759</v>
      </c>
      <c r="AD880" s="105" t="s">
        <v>2510</v>
      </c>
      <c r="AF880" s="65">
        <f>$AHF$1178</f>
        <v>56.7</v>
      </c>
      <c r="AG880" s="366" t="s">
        <v>759</v>
      </c>
      <c r="AH880" s="260" t="s">
        <v>3157</v>
      </c>
      <c r="AJ880" s="65">
        <f>$AJQ$1184</f>
        <v>55.7</v>
      </c>
      <c r="AK880" s="366" t="s">
        <v>759</v>
      </c>
      <c r="AL880" s="105" t="s">
        <v>2530</v>
      </c>
      <c r="AN880" s="65">
        <f>$AFD$1190</f>
        <v>44.3</v>
      </c>
      <c r="AO880" s="366" t="s">
        <v>759</v>
      </c>
      <c r="AP880" s="105" t="s">
        <v>2075</v>
      </c>
      <c r="AR880" s="65">
        <f>$RZ$1196</f>
        <v>24.6</v>
      </c>
      <c r="AS880" s="366" t="s">
        <v>759</v>
      </c>
      <c r="AT880" s="105" t="s">
        <v>2530</v>
      </c>
      <c r="AW880" s="65">
        <f>$AFD$1202</f>
        <v>7.8999999999999986</v>
      </c>
    </row>
    <row r="881" spans="1:49" s="34" customFormat="1" ht="15.75" customHeight="1">
      <c r="A881" s="366" t="s">
        <v>760</v>
      </c>
      <c r="B881" s="260" t="s">
        <v>3172</v>
      </c>
      <c r="D881" s="65">
        <f>$AOM$1136</f>
        <v>433.3</v>
      </c>
      <c r="E881" s="366" t="s">
        <v>760</v>
      </c>
      <c r="F881" s="261" t="s">
        <v>1666</v>
      </c>
      <c r="H881" s="65">
        <f>$ML$1142</f>
        <v>131.79999999999998</v>
      </c>
      <c r="I881" s="366" t="s">
        <v>760</v>
      </c>
      <c r="J881" s="260" t="s">
        <v>3165</v>
      </c>
      <c r="L881" s="65">
        <f>$AOV$1148</f>
        <v>146.69999999999999</v>
      </c>
      <c r="M881" s="366" t="s">
        <v>760</v>
      </c>
      <c r="N881" s="105" t="s">
        <v>615</v>
      </c>
      <c r="P881" s="65">
        <f>$GF$1154</f>
        <v>403.8</v>
      </c>
      <c r="Q881" s="366" t="s">
        <v>760</v>
      </c>
      <c r="R881" s="261" t="s">
        <v>1579</v>
      </c>
      <c r="T881" s="65">
        <f>$GO$1160</f>
        <v>66.7</v>
      </c>
      <c r="U881" s="366" t="s">
        <v>760</v>
      </c>
      <c r="V881" s="105" t="s">
        <v>2523</v>
      </c>
      <c r="X881" s="65">
        <f>$AGW$1166</f>
        <v>147.5</v>
      </c>
      <c r="Y881" s="366" t="s">
        <v>760</v>
      </c>
      <c r="Z881" s="261" t="s">
        <v>3835</v>
      </c>
      <c r="AB881" s="65">
        <f>$AUA$1172</f>
        <v>86.699999999999989</v>
      </c>
      <c r="AC881" s="366" t="s">
        <v>760</v>
      </c>
      <c r="AD881" s="105" t="s">
        <v>616</v>
      </c>
      <c r="AF881" s="65">
        <f>$HG$1178</f>
        <v>56.1</v>
      </c>
      <c r="AG881" s="366" t="s">
        <v>760</v>
      </c>
      <c r="AH881" s="105" t="s">
        <v>649</v>
      </c>
      <c r="AJ881" s="65">
        <f>$EV$1184</f>
        <v>53.349999999999994</v>
      </c>
      <c r="AK881" s="366" t="s">
        <v>760</v>
      </c>
      <c r="AL881" s="261" t="s">
        <v>3830</v>
      </c>
      <c r="AN881" s="65">
        <f>$AYW$1190</f>
        <v>43.5</v>
      </c>
      <c r="AO881" s="366" t="s">
        <v>760</v>
      </c>
      <c r="AP881" s="545" t="s">
        <v>1280</v>
      </c>
      <c r="AR881" s="65">
        <f>$NV$1196</f>
        <v>24.4</v>
      </c>
      <c r="AS881" s="366" t="s">
        <v>760</v>
      </c>
      <c r="AT881" s="105" t="s">
        <v>630</v>
      </c>
      <c r="AW881" s="65">
        <f>$UB$1202</f>
        <v>7.7000000000000011</v>
      </c>
    </row>
    <row r="882" spans="1:49" s="34" customFormat="1" ht="15.75" customHeight="1">
      <c r="A882" s="366" t="s">
        <v>761</v>
      </c>
      <c r="B882" s="105" t="s">
        <v>2520</v>
      </c>
      <c r="D882" s="65">
        <f>$ADT$1136</f>
        <v>430</v>
      </c>
      <c r="E882" s="366" t="s">
        <v>761</v>
      </c>
      <c r="F882" s="261" t="s">
        <v>3843</v>
      </c>
      <c r="H882" s="65">
        <f>$AUJ$1142</f>
        <v>128.79999999999998</v>
      </c>
      <c r="I882" s="366" t="s">
        <v>761</v>
      </c>
      <c r="J882" s="260" t="s">
        <v>3157</v>
      </c>
      <c r="L882" s="65">
        <f>$AJQ$1148</f>
        <v>145.5</v>
      </c>
      <c r="M882" s="366" t="s">
        <v>761</v>
      </c>
      <c r="N882" s="105" t="s">
        <v>3161</v>
      </c>
      <c r="P882" s="65">
        <f>$AJZ$1154</f>
        <v>402.5</v>
      </c>
      <c r="Q882" s="366" t="s">
        <v>761</v>
      </c>
      <c r="R882" s="105" t="s">
        <v>2530</v>
      </c>
      <c r="T882" s="65">
        <f>$AFD$1160</f>
        <v>65.5</v>
      </c>
      <c r="U882" s="366" t="s">
        <v>761</v>
      </c>
      <c r="V882" s="261" t="s">
        <v>3851</v>
      </c>
      <c r="X882" s="65">
        <f>$ASZ$1166</f>
        <v>144.69999999999999</v>
      </c>
      <c r="Y882" s="366" t="s">
        <v>761</v>
      </c>
      <c r="Z882" s="261" t="s">
        <v>3830</v>
      </c>
      <c r="AB882" s="65">
        <f>$AYW$1172</f>
        <v>86</v>
      </c>
      <c r="AC882" s="366" t="s">
        <v>761</v>
      </c>
      <c r="AD882" s="105" t="s">
        <v>630</v>
      </c>
      <c r="AF882" s="65">
        <f>$UB$1178</f>
        <v>55.5</v>
      </c>
      <c r="AG882" s="366" t="s">
        <v>761</v>
      </c>
      <c r="AH882" s="261" t="s">
        <v>3823</v>
      </c>
      <c r="AJ882" s="65">
        <f>$BAG$1184</f>
        <v>51.9</v>
      </c>
      <c r="AK882" s="366" t="s">
        <v>761</v>
      </c>
      <c r="AL882" s="545" t="s">
        <v>3826</v>
      </c>
      <c r="AN882" s="65">
        <f>$ARY$1190</f>
        <v>43.400000000000006</v>
      </c>
      <c r="AO882" s="366" t="s">
        <v>761</v>
      </c>
      <c r="AP882" s="261" t="s">
        <v>3830</v>
      </c>
      <c r="AR882" s="65">
        <f>$AYW$1196</f>
        <v>24.3</v>
      </c>
      <c r="AS882" s="366" t="s">
        <v>761</v>
      </c>
      <c r="AT882" s="260" t="s">
        <v>142</v>
      </c>
      <c r="AW882" s="65">
        <f>$Z$1202</f>
        <v>7.4</v>
      </c>
    </row>
    <row r="883" spans="1:49" s="34" customFormat="1" ht="15.75" customHeight="1">
      <c r="A883" s="366" t="s">
        <v>762</v>
      </c>
      <c r="B883" s="261" t="s">
        <v>3837</v>
      </c>
      <c r="D883" s="65">
        <f>$AXM$1136</f>
        <v>418.70000000000005</v>
      </c>
      <c r="E883" s="366" t="s">
        <v>762</v>
      </c>
      <c r="F883" s="261" t="s">
        <v>3842</v>
      </c>
      <c r="H883" s="65">
        <f>$ASQ$1142</f>
        <v>126.9</v>
      </c>
      <c r="I883" s="366" t="s">
        <v>762</v>
      </c>
      <c r="J883" s="105" t="s">
        <v>2505</v>
      </c>
      <c r="L883" s="65">
        <f>$ACJ$1148</f>
        <v>142.20000000000002</v>
      </c>
      <c r="M883" s="366" t="s">
        <v>762</v>
      </c>
      <c r="N883" s="260" t="s">
        <v>3172</v>
      </c>
      <c r="P883" s="65">
        <f>$AOM$1154</f>
        <v>401.5</v>
      </c>
      <c r="Q883" s="366" t="s">
        <v>762</v>
      </c>
      <c r="R883" s="261" t="s">
        <v>3850</v>
      </c>
      <c r="T883" s="65">
        <f>$ARG$1160</f>
        <v>64.8</v>
      </c>
      <c r="U883" s="366" t="s">
        <v>762</v>
      </c>
      <c r="V883" s="105" t="s">
        <v>2525</v>
      </c>
      <c r="X883" s="65">
        <f>$AEU$1166</f>
        <v>142.19999999999999</v>
      </c>
      <c r="Y883" s="366" t="s">
        <v>762</v>
      </c>
      <c r="Z883" s="261" t="s">
        <v>1590</v>
      </c>
      <c r="AB883" s="65">
        <f>$AAZ$1172</f>
        <v>85.8</v>
      </c>
      <c r="AC883" s="366" t="s">
        <v>762</v>
      </c>
      <c r="AD883" s="261" t="s">
        <v>11</v>
      </c>
      <c r="AF883" s="65">
        <f>$EM$1178</f>
        <v>55.4</v>
      </c>
      <c r="AG883" s="366" t="s">
        <v>762</v>
      </c>
      <c r="AH883" s="260" t="s">
        <v>143</v>
      </c>
      <c r="AJ883" s="65">
        <f>$IQ$1184</f>
        <v>51.3</v>
      </c>
      <c r="AK883" s="366" t="s">
        <v>762</v>
      </c>
      <c r="AL883" s="261" t="s">
        <v>1594</v>
      </c>
      <c r="AN883" s="65">
        <f>$AQX$1190</f>
        <v>42.9</v>
      </c>
      <c r="AO883" s="366" t="s">
        <v>762</v>
      </c>
      <c r="AP883" s="261" t="s">
        <v>3847</v>
      </c>
      <c r="AR883" s="65">
        <f>$BBH$1196</f>
        <v>24.099999999999998</v>
      </c>
      <c r="AS883" s="366" t="s">
        <v>762</v>
      </c>
      <c r="AT883" s="545" t="s">
        <v>1277</v>
      </c>
      <c r="AW883" s="65">
        <f>$KJ$1202</f>
        <v>6.6</v>
      </c>
    </row>
    <row r="884" spans="1:49" s="34" customFormat="1" ht="15.75" customHeight="1">
      <c r="A884" s="366" t="s">
        <v>763</v>
      </c>
      <c r="B884" s="545" t="s">
        <v>1284</v>
      </c>
      <c r="D884" s="65">
        <f>$KS$1136</f>
        <v>418.70000000000005</v>
      </c>
      <c r="E884" s="366" t="s">
        <v>763</v>
      </c>
      <c r="F884" s="545" t="s">
        <v>1279</v>
      </c>
      <c r="H884" s="65">
        <f>$GX$1142</f>
        <v>126.5</v>
      </c>
      <c r="I884" s="366" t="s">
        <v>763</v>
      </c>
      <c r="J884" s="105" t="s">
        <v>154</v>
      </c>
      <c r="L884" s="65">
        <f>$BJ$1148</f>
        <v>141.1</v>
      </c>
      <c r="M884" s="366" t="s">
        <v>763</v>
      </c>
      <c r="N884" s="261" t="s">
        <v>1</v>
      </c>
      <c r="P884" s="65">
        <f>$WV$1154</f>
        <v>401.09999999999997</v>
      </c>
      <c r="Q884" s="366" t="s">
        <v>763</v>
      </c>
      <c r="R884" s="105" t="s">
        <v>3161</v>
      </c>
      <c r="T884" s="65">
        <f>$AJZ$1160</f>
        <v>64.2</v>
      </c>
      <c r="U884" s="366" t="s">
        <v>763</v>
      </c>
      <c r="V884" s="261" t="s">
        <v>1594</v>
      </c>
      <c r="X884" s="65">
        <f>$AQX$1166</f>
        <v>141.89999999999998</v>
      </c>
      <c r="Y884" s="366" t="s">
        <v>763</v>
      </c>
      <c r="Z884" s="105" t="s">
        <v>2090</v>
      </c>
      <c r="AB884" s="65">
        <f>$RH$1172</f>
        <v>85.4</v>
      </c>
      <c r="AC884" s="366" t="s">
        <v>763</v>
      </c>
      <c r="AD884" s="261" t="s">
        <v>33</v>
      </c>
      <c r="AF884" s="65">
        <f>$ED$1178</f>
        <v>55.1</v>
      </c>
      <c r="AG884" s="366" t="s">
        <v>763</v>
      </c>
      <c r="AH884" s="261" t="s">
        <v>3822</v>
      </c>
      <c r="AJ884" s="65">
        <f>$AYN$1184</f>
        <v>51.3</v>
      </c>
      <c r="AK884" s="366" t="s">
        <v>763</v>
      </c>
      <c r="AL884" s="261" t="s">
        <v>1575</v>
      </c>
      <c r="AN884" s="65">
        <f>$MU$1190</f>
        <v>42.7</v>
      </c>
      <c r="AO884" s="366" t="s">
        <v>763</v>
      </c>
      <c r="AP884" s="105" t="s">
        <v>2520</v>
      </c>
      <c r="AR884" s="65">
        <f>$ADT$1196</f>
        <v>23.4</v>
      </c>
      <c r="AS884" s="366" t="s">
        <v>763</v>
      </c>
      <c r="AT884" s="261" t="s">
        <v>1580</v>
      </c>
      <c r="AW884" s="65">
        <f>$YF$1202</f>
        <v>6.1</v>
      </c>
    </row>
    <row r="885" spans="1:49" s="34" customFormat="1" ht="15.75" customHeight="1">
      <c r="A885" s="366" t="s">
        <v>764</v>
      </c>
      <c r="B885" s="261" t="s">
        <v>3842</v>
      </c>
      <c r="D885" s="65">
        <f>$ASQ$1136</f>
        <v>411.90000000000003</v>
      </c>
      <c r="E885" s="366" t="s">
        <v>764</v>
      </c>
      <c r="F885" s="261" t="s">
        <v>1580</v>
      </c>
      <c r="H885" s="65">
        <f>$YF$1142</f>
        <v>124.19999999999999</v>
      </c>
      <c r="I885" s="366" t="s">
        <v>764</v>
      </c>
      <c r="J885" s="105" t="s">
        <v>2077</v>
      </c>
      <c r="L885" s="65">
        <f>$YO$1148</f>
        <v>138.19999999999999</v>
      </c>
      <c r="M885" s="366" t="s">
        <v>764</v>
      </c>
      <c r="N885" s="105" t="s">
        <v>2511</v>
      </c>
      <c r="P885" s="65">
        <f>$ADB$1154</f>
        <v>400.4</v>
      </c>
      <c r="Q885" s="366" t="s">
        <v>764</v>
      </c>
      <c r="R885" s="261" t="s">
        <v>17</v>
      </c>
      <c r="T885" s="65">
        <f>$FW$1160</f>
        <v>64.100000000000009</v>
      </c>
      <c r="U885" s="366" t="s">
        <v>764</v>
      </c>
      <c r="V885" s="260" t="s">
        <v>3158</v>
      </c>
      <c r="X885" s="65">
        <f>$ALS$1166</f>
        <v>141.19999999999999</v>
      </c>
      <c r="Y885" s="366" t="s">
        <v>764</v>
      </c>
      <c r="Z885" s="261" t="s">
        <v>1</v>
      </c>
      <c r="AB885" s="65">
        <f>$WV$1172</f>
        <v>85.1</v>
      </c>
      <c r="AC885" s="366" t="s">
        <v>764</v>
      </c>
      <c r="AD885" s="105" t="s">
        <v>644</v>
      </c>
      <c r="AF885" s="65">
        <f>$KA$1178</f>
        <v>54.900000000000006</v>
      </c>
      <c r="AG885" s="366" t="s">
        <v>764</v>
      </c>
      <c r="AH885" s="261" t="s">
        <v>3829</v>
      </c>
      <c r="AJ885" s="65">
        <f>$AXD$1184</f>
        <v>51.1</v>
      </c>
      <c r="AK885" s="366" t="s">
        <v>764</v>
      </c>
      <c r="AL885" s="105" t="s">
        <v>2076</v>
      </c>
      <c r="AN885" s="65">
        <f>$PX$1190</f>
        <v>42.400000000000006</v>
      </c>
      <c r="AO885" s="366" t="s">
        <v>764</v>
      </c>
      <c r="AP885" s="105" t="s">
        <v>2524</v>
      </c>
      <c r="AR885" s="65">
        <f>$WM$1196</f>
        <v>23.2</v>
      </c>
      <c r="AS885" s="366" t="s">
        <v>764</v>
      </c>
      <c r="AT885" s="105" t="s">
        <v>2515</v>
      </c>
      <c r="AW885" s="65">
        <f>$VU$1202</f>
        <v>5.0999999999999996</v>
      </c>
    </row>
    <row r="886" spans="1:49" s="34" customFormat="1" ht="15.75" customHeight="1">
      <c r="A886" s="366" t="s">
        <v>765</v>
      </c>
      <c r="B886" s="105" t="s">
        <v>665</v>
      </c>
      <c r="D886" s="65">
        <f>$Q$1136</f>
        <v>404.6</v>
      </c>
      <c r="E886" s="366" t="s">
        <v>765</v>
      </c>
      <c r="F886" s="105" t="s">
        <v>645</v>
      </c>
      <c r="H886" s="65">
        <f>$BA$1142</f>
        <v>123.99999999999999</v>
      </c>
      <c r="I886" s="366" t="s">
        <v>765</v>
      </c>
      <c r="J886" s="261" t="s">
        <v>3850</v>
      </c>
      <c r="L886" s="65">
        <f>$ARG$1148</f>
        <v>136.20000000000002</v>
      </c>
      <c r="M886" s="366" t="s">
        <v>765</v>
      </c>
      <c r="N886" s="261" t="s">
        <v>1581</v>
      </c>
      <c r="P886" s="65">
        <f>$DC$1154</f>
        <v>399.29999999999995</v>
      </c>
      <c r="Q886" s="366" t="s">
        <v>765</v>
      </c>
      <c r="R886" s="105" t="s">
        <v>2517</v>
      </c>
      <c r="T886" s="65">
        <f>$AEL$1160</f>
        <v>63.7</v>
      </c>
      <c r="U886" s="366" t="s">
        <v>765</v>
      </c>
      <c r="V886" s="261" t="s">
        <v>1589</v>
      </c>
      <c r="X886" s="65">
        <f>$IH$1166</f>
        <v>139.39999999999998</v>
      </c>
      <c r="Y886" s="366" t="s">
        <v>765</v>
      </c>
      <c r="Z886" s="261" t="s">
        <v>1593</v>
      </c>
      <c r="AB886" s="65">
        <f>$LB$1172</f>
        <v>85</v>
      </c>
      <c r="AC886" s="366" t="s">
        <v>765</v>
      </c>
      <c r="AD886" s="105" t="s">
        <v>2504</v>
      </c>
      <c r="AF886" s="65">
        <f>$XE$1178</f>
        <v>53.4</v>
      </c>
      <c r="AG886" s="366" t="s">
        <v>765</v>
      </c>
      <c r="AH886" s="105" t="s">
        <v>3161</v>
      </c>
      <c r="AJ886" s="65">
        <f>$AJZ$1184</f>
        <v>50.9</v>
      </c>
      <c r="AK886" s="366" t="s">
        <v>765</v>
      </c>
      <c r="AL886" s="261" t="s">
        <v>1580</v>
      </c>
      <c r="AN886" s="65">
        <f>$YF$1190</f>
        <v>41.8</v>
      </c>
      <c r="AO886" s="366" t="s">
        <v>765</v>
      </c>
      <c r="AP886" s="261" t="s">
        <v>3841</v>
      </c>
      <c r="AR886" s="65">
        <f>$BEK$1196</f>
        <v>22.9</v>
      </c>
      <c r="AS886" s="366" t="s">
        <v>765</v>
      </c>
      <c r="AT886" s="105" t="s">
        <v>629</v>
      </c>
      <c r="AW886" s="65">
        <f>$HP$1202</f>
        <v>5</v>
      </c>
    </row>
    <row r="887" spans="1:49" s="34" customFormat="1" ht="15.75" customHeight="1">
      <c r="A887" s="366" t="s">
        <v>1857</v>
      </c>
      <c r="B887" s="261" t="s">
        <v>3829</v>
      </c>
      <c r="D887" s="65">
        <f>$AXD$1136</f>
        <v>404.6</v>
      </c>
      <c r="E887" s="366" t="s">
        <v>1857</v>
      </c>
      <c r="F887" s="260" t="s">
        <v>3165</v>
      </c>
      <c r="H887" s="65">
        <f>$AOV$1142</f>
        <v>123.39999999999999</v>
      </c>
      <c r="I887" s="366" t="s">
        <v>1857</v>
      </c>
      <c r="J887" s="105" t="s">
        <v>2524</v>
      </c>
      <c r="L887" s="65">
        <f>$WM$1148</f>
        <v>134.69999999999999</v>
      </c>
      <c r="M887" s="366" t="s">
        <v>1857</v>
      </c>
      <c r="N887" s="105" t="s">
        <v>2082</v>
      </c>
      <c r="P887" s="65">
        <f>$QP$1154</f>
        <v>398.2</v>
      </c>
      <c r="Q887" s="366" t="s">
        <v>1857</v>
      </c>
      <c r="R887" s="261" t="s">
        <v>3840</v>
      </c>
      <c r="T887" s="65">
        <f>$BCR$1160</f>
        <v>63.199999999999996</v>
      </c>
      <c r="U887" s="366" t="s">
        <v>1857</v>
      </c>
      <c r="V887" s="105" t="s">
        <v>153</v>
      </c>
      <c r="X887" s="65">
        <f>$AR$1166</f>
        <v>137.9</v>
      </c>
      <c r="Y887" s="366" t="s">
        <v>1857</v>
      </c>
      <c r="Z887" s="105" t="s">
        <v>2516</v>
      </c>
      <c r="AB887" s="65">
        <f>$ABI$1172</f>
        <v>83.1</v>
      </c>
      <c r="AC887" s="366" t="s">
        <v>1857</v>
      </c>
      <c r="AD887" s="105" t="s">
        <v>2530</v>
      </c>
      <c r="AF887" s="65">
        <f>$AFD$1178</f>
        <v>52.7</v>
      </c>
      <c r="AG887" s="366" t="s">
        <v>1857</v>
      </c>
      <c r="AH887" s="105" t="s">
        <v>2526</v>
      </c>
      <c r="AJ887" s="65">
        <f>$AGN$1184</f>
        <v>50.9</v>
      </c>
      <c r="AK887" s="366" t="s">
        <v>1857</v>
      </c>
      <c r="AL887" s="105" t="s">
        <v>2082</v>
      </c>
      <c r="AN887" s="65">
        <f>$QP$1190</f>
        <v>41.400000000000006</v>
      </c>
      <c r="AO887" s="366" t="s">
        <v>1857</v>
      </c>
      <c r="AP887" s="261" t="s">
        <v>1579</v>
      </c>
      <c r="AR887" s="65">
        <f>$GO$1196</f>
        <v>22.8</v>
      </c>
      <c r="AS887" s="366" t="s">
        <v>1857</v>
      </c>
      <c r="AT887" s="261" t="s">
        <v>3856</v>
      </c>
      <c r="AW887" s="65">
        <f>$BBQ$1202</f>
        <v>5</v>
      </c>
    </row>
    <row r="888" spans="1:49" s="34" customFormat="1" ht="15.75" customHeight="1">
      <c r="A888" s="366" t="s">
        <v>2049</v>
      </c>
      <c r="B888" s="105" t="s">
        <v>2514</v>
      </c>
      <c r="D888" s="65">
        <f>$ZY$1136</f>
        <v>398.7</v>
      </c>
      <c r="E888" s="366" t="s">
        <v>2049</v>
      </c>
      <c r="F888" s="105" t="s">
        <v>649</v>
      </c>
      <c r="H888" s="65">
        <f>$EV$1142</f>
        <v>123.2</v>
      </c>
      <c r="I888" s="366" t="s">
        <v>2049</v>
      </c>
      <c r="J888" s="105" t="s">
        <v>2518</v>
      </c>
      <c r="L888" s="65">
        <f>$XW$1148</f>
        <v>133.69999999999999</v>
      </c>
      <c r="M888" s="366" t="s">
        <v>2049</v>
      </c>
      <c r="N888" s="105" t="s">
        <v>2095</v>
      </c>
      <c r="P888" s="65">
        <f>$TS$1154</f>
        <v>397.7</v>
      </c>
      <c r="Q888" s="366" t="s">
        <v>2049</v>
      </c>
      <c r="R888" s="545" t="s">
        <v>1280</v>
      </c>
      <c r="T888" s="65">
        <f>$NV$1160</f>
        <v>63.199999999999996</v>
      </c>
      <c r="U888" s="366" t="s">
        <v>2049</v>
      </c>
      <c r="V888" s="260" t="s">
        <v>3175</v>
      </c>
      <c r="X888" s="65">
        <f>$AMB$1166</f>
        <v>136.6</v>
      </c>
      <c r="Y888" s="366" t="s">
        <v>2049</v>
      </c>
      <c r="Z888" s="261" t="s">
        <v>3841</v>
      </c>
      <c r="AB888" s="65">
        <f>$BEK$1172</f>
        <v>82.300000000000011</v>
      </c>
      <c r="AC888" s="366" t="s">
        <v>2049</v>
      </c>
      <c r="AD888" s="261" t="s">
        <v>31</v>
      </c>
      <c r="AF888" s="65">
        <f>$CT$1178</f>
        <v>51.000000000000007</v>
      </c>
      <c r="AG888" s="366" t="s">
        <v>2049</v>
      </c>
      <c r="AH888" s="261" t="s">
        <v>3840</v>
      </c>
      <c r="AJ888" s="65">
        <f>$BCR$1184</f>
        <v>50</v>
      </c>
      <c r="AK888" s="366" t="s">
        <v>2049</v>
      </c>
      <c r="AL888" s="105" t="s">
        <v>648</v>
      </c>
      <c r="AN888" s="65">
        <f>$PF$1190</f>
        <v>41.4</v>
      </c>
      <c r="AO888" s="366" t="s">
        <v>2049</v>
      </c>
      <c r="AP888" s="105" t="s">
        <v>3160</v>
      </c>
      <c r="AR888" s="65">
        <f>$AIP$1196</f>
        <v>22.4</v>
      </c>
      <c r="AS888" s="366" t="s">
        <v>2049</v>
      </c>
      <c r="AT888" s="261" t="s">
        <v>1591</v>
      </c>
      <c r="AW888" s="65">
        <f>$DU$1202</f>
        <v>4.8999999999999995</v>
      </c>
    </row>
    <row r="889" spans="1:49" s="34" customFormat="1" ht="15.75" customHeight="1">
      <c r="A889" s="366" t="s">
        <v>2050</v>
      </c>
      <c r="B889" s="105" t="s">
        <v>2073</v>
      </c>
      <c r="D889" s="65">
        <f>$AMT$1136</f>
        <v>393.8</v>
      </c>
      <c r="E889" s="366" t="s">
        <v>2050</v>
      </c>
      <c r="F889" s="260" t="s">
        <v>143</v>
      </c>
      <c r="H889" s="65">
        <f>$IQ$1142</f>
        <v>121.9</v>
      </c>
      <c r="I889" s="366" t="s">
        <v>2050</v>
      </c>
      <c r="J889" s="105" t="s">
        <v>620</v>
      </c>
      <c r="L889" s="65">
        <f>$ND$1148</f>
        <v>133.5</v>
      </c>
      <c r="M889" s="366" t="s">
        <v>2050</v>
      </c>
      <c r="N889" s="105" t="s">
        <v>2522</v>
      </c>
      <c r="P889" s="65">
        <f>$XN$1154</f>
        <v>397.4</v>
      </c>
      <c r="Q889" s="366" t="s">
        <v>2050</v>
      </c>
      <c r="R889" s="261" t="s">
        <v>3837</v>
      </c>
      <c r="T889" s="65">
        <f>$AXM$1160</f>
        <v>63</v>
      </c>
      <c r="U889" s="366" t="s">
        <v>2050</v>
      </c>
      <c r="V889" s="105" t="s">
        <v>2530</v>
      </c>
      <c r="X889" s="65">
        <f>$AFD$1166</f>
        <v>136.5</v>
      </c>
      <c r="Y889" s="366" t="s">
        <v>2050</v>
      </c>
      <c r="Z889" s="261" t="s">
        <v>3842</v>
      </c>
      <c r="AB889" s="65">
        <f>$ASQ$1172</f>
        <v>81.900000000000006</v>
      </c>
      <c r="AC889" s="366" t="s">
        <v>2050</v>
      </c>
      <c r="AD889" s="261" t="s">
        <v>3836</v>
      </c>
      <c r="AF889" s="65">
        <f>$AVT$1178</f>
        <v>50.7</v>
      </c>
      <c r="AG889" s="366" t="s">
        <v>2050</v>
      </c>
      <c r="AH889" s="261" t="s">
        <v>3831</v>
      </c>
      <c r="AJ889" s="65">
        <f>$BAP$1184</f>
        <v>49.8</v>
      </c>
      <c r="AK889" s="366" t="s">
        <v>2050</v>
      </c>
      <c r="AL889" s="261" t="s">
        <v>3821</v>
      </c>
      <c r="AN889" s="65">
        <f>$AWU$1190</f>
        <v>40.700000000000003</v>
      </c>
      <c r="AO889" s="366" t="s">
        <v>2050</v>
      </c>
      <c r="AP889" s="261" t="s">
        <v>1587</v>
      </c>
      <c r="AR889" s="65">
        <f>$DL$1196</f>
        <v>22</v>
      </c>
      <c r="AS889" s="366" t="s">
        <v>2050</v>
      </c>
      <c r="AT889" s="545" t="s">
        <v>1286</v>
      </c>
      <c r="AW889" s="65">
        <f>$H$1202</f>
        <v>4.8999999999999995</v>
      </c>
    </row>
    <row r="890" spans="1:49" s="34" customFormat="1" ht="15.75" customHeight="1">
      <c r="A890" s="366" t="s">
        <v>2051</v>
      </c>
      <c r="B890" s="105" t="s">
        <v>3156</v>
      </c>
      <c r="D890" s="65">
        <f>$AKI$1136</f>
        <v>378.79999999999995</v>
      </c>
      <c r="E890" s="366" t="s">
        <v>2051</v>
      </c>
      <c r="F890" s="372" t="s">
        <v>3167</v>
      </c>
      <c r="H890" s="65">
        <f>$APW$1142</f>
        <v>113.7</v>
      </c>
      <c r="I890" s="366" t="s">
        <v>2051</v>
      </c>
      <c r="J890" s="105" t="s">
        <v>152</v>
      </c>
      <c r="L890" s="65">
        <f>$TA$1148</f>
        <v>131.39999999999998</v>
      </c>
      <c r="M890" s="366" t="s">
        <v>2051</v>
      </c>
      <c r="N890" s="105" t="s">
        <v>2515</v>
      </c>
      <c r="P890" s="65">
        <f>$VU$1154</f>
        <v>396.29999999999995</v>
      </c>
      <c r="Q890" s="366" t="s">
        <v>2051</v>
      </c>
      <c r="R890" s="261" t="s">
        <v>1594</v>
      </c>
      <c r="T890" s="65">
        <f>$AQX$1160</f>
        <v>63</v>
      </c>
      <c r="U890" s="366" t="s">
        <v>2051</v>
      </c>
      <c r="V890" s="260" t="s">
        <v>3163</v>
      </c>
      <c r="X890" s="65">
        <f>$ANC$1166</f>
        <v>133.5</v>
      </c>
      <c r="Y890" s="366" t="s">
        <v>2051</v>
      </c>
      <c r="Z890" s="261" t="s">
        <v>3836</v>
      </c>
      <c r="AB890" s="65">
        <f>$AVT$1172</f>
        <v>81.7</v>
      </c>
      <c r="AC890" s="366" t="s">
        <v>2051</v>
      </c>
      <c r="AD890" s="261" t="s">
        <v>3825</v>
      </c>
      <c r="AF890" s="65">
        <f>$BDS$1178</f>
        <v>48.7</v>
      </c>
      <c r="AG890" s="366" t="s">
        <v>2051</v>
      </c>
      <c r="AH890" s="105" t="s">
        <v>2075</v>
      </c>
      <c r="AJ890" s="65">
        <f>$RZ$1184</f>
        <v>49.5</v>
      </c>
      <c r="AK890" s="366" t="s">
        <v>2051</v>
      </c>
      <c r="AL890" s="261" t="s">
        <v>3839</v>
      </c>
      <c r="AN890" s="65">
        <f>$BAY$1190</f>
        <v>40.1</v>
      </c>
      <c r="AO890" s="366" t="s">
        <v>2051</v>
      </c>
      <c r="AP890" s="105" t="s">
        <v>2507</v>
      </c>
      <c r="AR890" s="65">
        <f>$AAH$1196</f>
        <v>22</v>
      </c>
      <c r="AS890" s="366" t="s">
        <v>2051</v>
      </c>
      <c r="AT890" s="261" t="s">
        <v>3846</v>
      </c>
      <c r="AW890" s="65">
        <f>$AZO$1202</f>
        <v>4.8</v>
      </c>
    </row>
    <row r="891" spans="1:49" s="34" customFormat="1" ht="15.75" customHeight="1">
      <c r="A891" s="366" t="s">
        <v>2052</v>
      </c>
      <c r="B891" s="261" t="s">
        <v>3828</v>
      </c>
      <c r="D891" s="65">
        <f>$AVK$1136</f>
        <v>378.79999999999995</v>
      </c>
      <c r="E891" s="366" t="s">
        <v>2052</v>
      </c>
      <c r="F891" s="105" t="s">
        <v>2523</v>
      </c>
      <c r="H891" s="65">
        <f>$AGW$1142</f>
        <v>99.4</v>
      </c>
      <c r="I891" s="366" t="s">
        <v>2052</v>
      </c>
      <c r="J891" s="261" t="s">
        <v>1594</v>
      </c>
      <c r="L891" s="65">
        <f>$AQX$1148</f>
        <v>128.19999999999999</v>
      </c>
      <c r="M891" s="366" t="s">
        <v>2052</v>
      </c>
      <c r="N891" s="260" t="s">
        <v>3148</v>
      </c>
      <c r="P891" s="65">
        <f>$ALA$1154</f>
        <v>396.1</v>
      </c>
      <c r="Q891" s="366" t="s">
        <v>2052</v>
      </c>
      <c r="R891" s="261" t="s">
        <v>3845</v>
      </c>
      <c r="T891" s="65">
        <f>$AXV$1160</f>
        <v>62.100000000000009</v>
      </c>
      <c r="U891" s="366" t="s">
        <v>2052</v>
      </c>
      <c r="V891" s="105" t="s">
        <v>2515</v>
      </c>
      <c r="X891" s="65">
        <f>$VU$1166</f>
        <v>133</v>
      </c>
      <c r="Y891" s="366" t="s">
        <v>2052</v>
      </c>
      <c r="Z891" s="105" t="s">
        <v>2530</v>
      </c>
      <c r="AB891" s="65">
        <f>$AFD$1172</f>
        <v>81.599999999999994</v>
      </c>
      <c r="AC891" s="366" t="s">
        <v>2052</v>
      </c>
      <c r="AD891" s="105" t="s">
        <v>600</v>
      </c>
      <c r="AF891" s="65">
        <f>$HY$1178</f>
        <v>47.300000000000004</v>
      </c>
      <c r="AG891" s="366" t="s">
        <v>2052</v>
      </c>
      <c r="AH891" s="105" t="s">
        <v>161</v>
      </c>
      <c r="AJ891" s="65">
        <f>$LT$1184</f>
        <v>48.2</v>
      </c>
      <c r="AK891" s="366" t="s">
        <v>2052</v>
      </c>
      <c r="AL891" s="260" t="s">
        <v>3169</v>
      </c>
      <c r="AN891" s="65">
        <f>$APN$1190</f>
        <v>40</v>
      </c>
      <c r="AO891" s="366" t="s">
        <v>2052</v>
      </c>
      <c r="AP891" s="261" t="s">
        <v>3822</v>
      </c>
      <c r="AR891" s="65">
        <f>$AYN$1196</f>
        <v>21.5</v>
      </c>
      <c r="AS891" s="366" t="s">
        <v>2052</v>
      </c>
      <c r="AT891" s="261" t="s">
        <v>3828</v>
      </c>
      <c r="AW891" s="65">
        <f>$AVK$1202</f>
        <v>4.8</v>
      </c>
    </row>
    <row r="892" spans="1:49" s="34" customFormat="1" ht="15.75" customHeight="1">
      <c r="A892" s="366" t="s">
        <v>2053</v>
      </c>
      <c r="B892" s="105" t="s">
        <v>2095</v>
      </c>
      <c r="D892" s="65">
        <f>$TS$1136</f>
        <v>375.20000000000005</v>
      </c>
      <c r="E892" s="366" t="s">
        <v>2053</v>
      </c>
      <c r="F892" s="105" t="s">
        <v>2083</v>
      </c>
      <c r="H892" s="65">
        <f>$OW$1142</f>
        <v>98.6</v>
      </c>
      <c r="I892" s="366" t="s">
        <v>2053</v>
      </c>
      <c r="J892" s="105" t="s">
        <v>661</v>
      </c>
      <c r="L892" s="65">
        <f>$SI$1148</f>
        <v>125.9</v>
      </c>
      <c r="M892" s="366" t="s">
        <v>2053</v>
      </c>
      <c r="N892" s="260" t="s">
        <v>3158</v>
      </c>
      <c r="P892" s="65">
        <f>$ALS$1154</f>
        <v>395.2</v>
      </c>
      <c r="Q892" s="366" t="s">
        <v>2053</v>
      </c>
      <c r="R892" s="261" t="s">
        <v>3820</v>
      </c>
      <c r="T892" s="65">
        <f>$AVB$1160</f>
        <v>61.8</v>
      </c>
      <c r="U892" s="366" t="s">
        <v>2053</v>
      </c>
      <c r="V892" s="105" t="s">
        <v>596</v>
      </c>
      <c r="X892" s="65">
        <f>$WD$1166</f>
        <v>130.80000000000001</v>
      </c>
      <c r="Y892" s="366" t="s">
        <v>2053</v>
      </c>
      <c r="Z892" s="260" t="s">
        <v>3173</v>
      </c>
      <c r="AB892" s="65">
        <f>$APE$1172</f>
        <v>81.5</v>
      </c>
      <c r="AC892" s="366" t="s">
        <v>2053</v>
      </c>
      <c r="AD892" s="105" t="s">
        <v>3156</v>
      </c>
      <c r="AF892" s="65">
        <f>$AKI$1178</f>
        <v>45.9</v>
      </c>
      <c r="AG892" s="366" t="s">
        <v>2053</v>
      </c>
      <c r="AH892" s="105" t="s">
        <v>665</v>
      </c>
      <c r="AJ892" s="65">
        <f>$Q$1184</f>
        <v>46.6</v>
      </c>
      <c r="AK892" s="366" t="s">
        <v>2053</v>
      </c>
      <c r="AL892" s="105" t="s">
        <v>630</v>
      </c>
      <c r="AN892" s="65">
        <f>$UB$1190</f>
        <v>39.5</v>
      </c>
      <c r="AO892" s="366" t="s">
        <v>2053</v>
      </c>
      <c r="AP892" s="261" t="s">
        <v>3835</v>
      </c>
      <c r="AR892" s="65">
        <f>$AUA$1196</f>
        <v>21.1</v>
      </c>
      <c r="AS892" s="366" t="s">
        <v>2053</v>
      </c>
      <c r="AT892" s="105" t="s">
        <v>2076</v>
      </c>
      <c r="AW892" s="65">
        <f>$PX$1202</f>
        <v>4.6000000000000005</v>
      </c>
    </row>
    <row r="893" spans="1:49" s="34" customFormat="1" ht="15.75" customHeight="1">
      <c r="A893" s="366" t="s">
        <v>2054</v>
      </c>
      <c r="B893" s="105" t="s">
        <v>637</v>
      </c>
      <c r="D893" s="65">
        <f>$ON$1136</f>
        <v>373.4</v>
      </c>
      <c r="E893" s="366" t="s">
        <v>2054</v>
      </c>
      <c r="F893" s="261" t="s">
        <v>3845</v>
      </c>
      <c r="H893" s="65">
        <f>$AXV$1142</f>
        <v>90.8</v>
      </c>
      <c r="I893" s="366" t="s">
        <v>2054</v>
      </c>
      <c r="J893" s="105" t="s">
        <v>2511</v>
      </c>
      <c r="L893" s="65">
        <f>$ADB$1148</f>
        <v>125.4</v>
      </c>
      <c r="M893" s="366" t="s">
        <v>2054</v>
      </c>
      <c r="N893" s="545" t="s">
        <v>1279</v>
      </c>
      <c r="P893" s="65">
        <f>$GX$1154</f>
        <v>394.5</v>
      </c>
      <c r="Q893" s="366" t="s">
        <v>2054</v>
      </c>
      <c r="R893" s="260" t="s">
        <v>3165</v>
      </c>
      <c r="T893" s="65">
        <f>$AOV$1160</f>
        <v>61.600000000000009</v>
      </c>
      <c r="U893" s="366" t="s">
        <v>2054</v>
      </c>
      <c r="V893" s="105" t="s">
        <v>637</v>
      </c>
      <c r="X893" s="65">
        <f>$ON$1166</f>
        <v>130.1</v>
      </c>
      <c r="Y893" s="366" t="s">
        <v>2054</v>
      </c>
      <c r="Z893" s="105" t="s">
        <v>2525</v>
      </c>
      <c r="AB893" s="65">
        <f>$AEU$1172</f>
        <v>80.900000000000006</v>
      </c>
      <c r="AC893" s="366" t="s">
        <v>2054</v>
      </c>
      <c r="AD893" s="261" t="s">
        <v>3840</v>
      </c>
      <c r="AF893" s="65">
        <f>$BCR$1178</f>
        <v>45.3</v>
      </c>
      <c r="AG893" s="366" t="s">
        <v>2054</v>
      </c>
      <c r="AH893" s="260" t="s">
        <v>3171</v>
      </c>
      <c r="AJ893" s="65">
        <f>$AKR$1184</f>
        <v>46.1</v>
      </c>
      <c r="AK893" s="366" t="s">
        <v>2054</v>
      </c>
      <c r="AL893" s="260" t="s">
        <v>142</v>
      </c>
      <c r="AN893" s="65">
        <f>$Z$1190</f>
        <v>38.200000000000003</v>
      </c>
      <c r="AO893" s="366" t="s">
        <v>2054</v>
      </c>
      <c r="AP893" s="105" t="s">
        <v>2076</v>
      </c>
      <c r="AR893" s="65">
        <f>$PX$1196</f>
        <v>21</v>
      </c>
      <c r="AS893" s="366" t="s">
        <v>2054</v>
      </c>
      <c r="AT893" s="261" t="s">
        <v>1666</v>
      </c>
      <c r="AW893" s="65">
        <f>$ML$1202</f>
        <v>4.6000000000000005</v>
      </c>
    </row>
    <row r="894" spans="1:49" s="34" customFormat="1" ht="15.75" customHeight="1">
      <c r="A894" s="366" t="s">
        <v>2055</v>
      </c>
      <c r="B894" s="260" t="s">
        <v>3159</v>
      </c>
      <c r="D894" s="65">
        <f>$AMK$1136</f>
        <v>372.2</v>
      </c>
      <c r="E894" s="366" t="s">
        <v>2055</v>
      </c>
      <c r="F894" s="105" t="s">
        <v>2507</v>
      </c>
      <c r="H894" s="65">
        <f>$AAH$1142</f>
        <v>88.199999999999989</v>
      </c>
      <c r="I894" s="366" t="s">
        <v>2055</v>
      </c>
      <c r="J894" s="105" t="s">
        <v>2075</v>
      </c>
      <c r="L894" s="65">
        <f>$RZ$1148</f>
        <v>125.10000000000001</v>
      </c>
      <c r="M894" s="366" t="s">
        <v>2055</v>
      </c>
      <c r="N894" s="261" t="s">
        <v>3837</v>
      </c>
      <c r="P894" s="65">
        <f>$AXM$1154</f>
        <v>394.29999999999995</v>
      </c>
      <c r="Q894" s="366" t="s">
        <v>2055</v>
      </c>
      <c r="R894" s="260" t="s">
        <v>3148</v>
      </c>
      <c r="T894" s="65">
        <f>$ALA$1160</f>
        <v>61.5</v>
      </c>
      <c r="U894" s="366" t="s">
        <v>2055</v>
      </c>
      <c r="V894" s="261" t="s">
        <v>37</v>
      </c>
      <c r="X894" s="65">
        <f>$FE$1166</f>
        <v>130.1</v>
      </c>
      <c r="Y894" s="366" t="s">
        <v>2055</v>
      </c>
      <c r="Z894" s="261" t="s">
        <v>3823</v>
      </c>
      <c r="AB894" s="65">
        <f>$BAG$1172</f>
        <v>80.700000000000017</v>
      </c>
      <c r="AC894" s="366" t="s">
        <v>2055</v>
      </c>
      <c r="AD894" s="105" t="s">
        <v>655</v>
      </c>
      <c r="AF894" s="65">
        <f>$VC$1178</f>
        <v>44.999999999999993</v>
      </c>
      <c r="AG894" s="366" t="s">
        <v>2055</v>
      </c>
      <c r="AH894" s="545" t="s">
        <v>1272</v>
      </c>
      <c r="AJ894" s="65">
        <f>$AI$1184</f>
        <v>45.4</v>
      </c>
      <c r="AK894" s="366" t="s">
        <v>2055</v>
      </c>
      <c r="AL894" s="261" t="s">
        <v>37</v>
      </c>
      <c r="AN894" s="65">
        <f>$FE$1190</f>
        <v>38.200000000000003</v>
      </c>
      <c r="AO894" s="366" t="s">
        <v>2055</v>
      </c>
      <c r="AP894" s="261" t="s">
        <v>1666</v>
      </c>
      <c r="AR894" s="65">
        <f>$ML$1196</f>
        <v>21</v>
      </c>
      <c r="AS894" s="366" t="s">
        <v>2055</v>
      </c>
      <c r="AT894" s="261" t="s">
        <v>3827</v>
      </c>
      <c r="AW894" s="65">
        <f>$ATR$1202</f>
        <v>4.4000000000000004</v>
      </c>
    </row>
    <row r="895" spans="1:49" s="34" customFormat="1" ht="15.75" customHeight="1">
      <c r="A895" s="366" t="s">
        <v>2056</v>
      </c>
      <c r="B895" s="261" t="s">
        <v>23</v>
      </c>
      <c r="D895" s="65">
        <f>$RQ$1136</f>
        <v>372.2</v>
      </c>
      <c r="E895" s="366" t="s">
        <v>2056</v>
      </c>
      <c r="F895" s="261" t="s">
        <v>1614</v>
      </c>
      <c r="H895" s="65">
        <f>$YX$1142</f>
        <v>86.199999999999989</v>
      </c>
      <c r="I895" s="366" t="s">
        <v>2056</v>
      </c>
      <c r="J895" s="105" t="s">
        <v>2080</v>
      </c>
      <c r="L895" s="65">
        <f>$TJ$1148</f>
        <v>124.6</v>
      </c>
      <c r="M895" s="366" t="s">
        <v>2056</v>
      </c>
      <c r="N895" s="105" t="s">
        <v>2508</v>
      </c>
      <c r="P895" s="65">
        <f>$VL$1154</f>
        <v>393.5</v>
      </c>
      <c r="Q895" s="366" t="s">
        <v>2056</v>
      </c>
      <c r="R895" s="261" t="s">
        <v>3852</v>
      </c>
      <c r="T895" s="65">
        <f>$AUS$1160</f>
        <v>59.4</v>
      </c>
      <c r="U895" s="366" t="s">
        <v>2056</v>
      </c>
      <c r="V895" s="105" t="s">
        <v>2529</v>
      </c>
      <c r="X895" s="65">
        <f>$AFM$1166</f>
        <v>127.69999999999999</v>
      </c>
      <c r="Y895" s="366" t="s">
        <v>2056</v>
      </c>
      <c r="Z895" s="261" t="s">
        <v>37</v>
      </c>
      <c r="AB895" s="65">
        <f>$FE$1172</f>
        <v>80.599999999999994</v>
      </c>
      <c r="AC895" s="366" t="s">
        <v>2056</v>
      </c>
      <c r="AD895" s="105" t="s">
        <v>2520</v>
      </c>
      <c r="AF895" s="65">
        <f>$ADT$1178</f>
        <v>44.6</v>
      </c>
      <c r="AG895" s="366" t="s">
        <v>2056</v>
      </c>
      <c r="AH895" s="545" t="s">
        <v>1284</v>
      </c>
      <c r="AJ895" s="65">
        <f>$KS$1184</f>
        <v>45.4</v>
      </c>
      <c r="AK895" s="366" t="s">
        <v>2056</v>
      </c>
      <c r="AL895" s="545" t="s">
        <v>1278</v>
      </c>
      <c r="AN895" s="65">
        <f>$JI$1190</f>
        <v>37.700000000000003</v>
      </c>
      <c r="AO895" s="366" t="s">
        <v>2056</v>
      </c>
      <c r="AP895" s="261" t="s">
        <v>3837</v>
      </c>
      <c r="AR895" s="65">
        <f>$AXM$1196</f>
        <v>20.5</v>
      </c>
      <c r="AS895" s="366" t="s">
        <v>2056</v>
      </c>
      <c r="AT895" s="545" t="s">
        <v>1284</v>
      </c>
      <c r="AW895" s="65">
        <f>$KS$1202</f>
        <v>4.1999999999999993</v>
      </c>
    </row>
    <row r="896" spans="1:49" s="34" customFormat="1" ht="15.75" customHeight="1">
      <c r="A896" s="366" t="s">
        <v>2057</v>
      </c>
      <c r="B896" s="105" t="s">
        <v>3160</v>
      </c>
      <c r="D896" s="65">
        <f>$AIP$1136</f>
        <v>363.3</v>
      </c>
      <c r="E896" s="366" t="s">
        <v>2057</v>
      </c>
      <c r="F896" s="105" t="s">
        <v>2506</v>
      </c>
      <c r="H896" s="65">
        <f>$ZP$1142</f>
        <v>85</v>
      </c>
      <c r="I896" s="366" t="s">
        <v>2057</v>
      </c>
      <c r="J896" s="261" t="s">
        <v>1581</v>
      </c>
      <c r="L896" s="65">
        <f>$DC$1148</f>
        <v>124.50000000000001</v>
      </c>
      <c r="M896" s="366" t="s">
        <v>2057</v>
      </c>
      <c r="N896" s="260" t="s">
        <v>3157</v>
      </c>
      <c r="P896" s="65">
        <f>$AJQ$1154</f>
        <v>392.4</v>
      </c>
      <c r="Q896" s="366" t="s">
        <v>2057</v>
      </c>
      <c r="R896" s="545" t="s">
        <v>3826</v>
      </c>
      <c r="T896" s="65">
        <f>$ARY$1160</f>
        <v>59</v>
      </c>
      <c r="U896" s="366" t="s">
        <v>2057</v>
      </c>
      <c r="V896" s="261" t="s">
        <v>1591</v>
      </c>
      <c r="X896" s="65">
        <f>$DU$1166</f>
        <v>127.5</v>
      </c>
      <c r="Y896" s="366" t="s">
        <v>2057</v>
      </c>
      <c r="Z896" s="105" t="s">
        <v>2528</v>
      </c>
      <c r="AB896" s="65">
        <f>$AHO$1172</f>
        <v>80.2</v>
      </c>
      <c r="AC896" s="366" t="s">
        <v>2057</v>
      </c>
      <c r="AD896" s="260" t="s">
        <v>3148</v>
      </c>
      <c r="AF896" s="65">
        <f>$ALA$1178</f>
        <v>44.3</v>
      </c>
      <c r="AG896" s="366" t="s">
        <v>2057</v>
      </c>
      <c r="AH896" s="545" t="s">
        <v>1286</v>
      </c>
      <c r="AJ896" s="65">
        <f>$H$1184</f>
        <v>45.4</v>
      </c>
      <c r="AK896" s="366" t="s">
        <v>2057</v>
      </c>
      <c r="AL896" s="105" t="s">
        <v>2078</v>
      </c>
      <c r="AN896" s="65">
        <f>$UK$1190</f>
        <v>37.299999999999997</v>
      </c>
      <c r="AO896" s="366" t="s">
        <v>2057</v>
      </c>
      <c r="AP896" s="105" t="s">
        <v>2506</v>
      </c>
      <c r="AR896" s="65">
        <f>$ZP$1196</f>
        <v>19.599999999999998</v>
      </c>
      <c r="AS896" s="366" t="s">
        <v>2057</v>
      </c>
      <c r="AT896" s="261" t="s">
        <v>3837</v>
      </c>
      <c r="AW896" s="65">
        <f>$AXM$1202</f>
        <v>3.9000000000000004</v>
      </c>
    </row>
    <row r="897" spans="1:49" s="34" customFormat="1" ht="15.75" customHeight="1">
      <c r="A897" s="366" t="s">
        <v>2058</v>
      </c>
      <c r="B897" s="105" t="s">
        <v>2083</v>
      </c>
      <c r="D897" s="65">
        <f>$OW$1136</f>
        <v>357.4</v>
      </c>
      <c r="E897" s="366" t="s">
        <v>2058</v>
      </c>
      <c r="F897" s="261" t="s">
        <v>4071</v>
      </c>
      <c r="H897" s="65">
        <f>$BFC$1142</f>
        <v>85</v>
      </c>
      <c r="I897" s="366" t="s">
        <v>2058</v>
      </c>
      <c r="J897" s="105" t="s">
        <v>644</v>
      </c>
      <c r="L897" s="65">
        <f>$KA$1148</f>
        <v>124.50000000000001</v>
      </c>
      <c r="M897" s="366" t="s">
        <v>2058</v>
      </c>
      <c r="N897" s="105" t="s">
        <v>2077</v>
      </c>
      <c r="P897" s="65">
        <f>$YO$1154</f>
        <v>389.70000000000005</v>
      </c>
      <c r="Q897" s="366" t="s">
        <v>2058</v>
      </c>
      <c r="R897" s="261" t="s">
        <v>2171</v>
      </c>
      <c r="T897" s="65">
        <f>$IZ$1160</f>
        <v>58.6</v>
      </c>
      <c r="U897" s="366" t="s">
        <v>2058</v>
      </c>
      <c r="V897" s="261" t="s">
        <v>3845</v>
      </c>
      <c r="X897" s="65">
        <f>$AXV$1166</f>
        <v>127.5</v>
      </c>
      <c r="Y897" s="366" t="s">
        <v>2058</v>
      </c>
      <c r="Z897" s="261" t="s">
        <v>1666</v>
      </c>
      <c r="AB897" s="65">
        <f>$ML$1172</f>
        <v>79.5</v>
      </c>
      <c r="AC897" s="366" t="s">
        <v>2058</v>
      </c>
      <c r="AD897" s="105" t="s">
        <v>2077</v>
      </c>
      <c r="AF897" s="65">
        <f>$YO$1178</f>
        <v>43.6</v>
      </c>
      <c r="AG897" s="366" t="s">
        <v>2058</v>
      </c>
      <c r="AH897" s="261" t="s">
        <v>4071</v>
      </c>
      <c r="AJ897" s="65">
        <f>$BFC$1184</f>
        <v>44.5</v>
      </c>
      <c r="AK897" s="366" t="s">
        <v>2058</v>
      </c>
      <c r="AL897" s="261" t="s">
        <v>3848</v>
      </c>
      <c r="AN897" s="65">
        <f>$BDA$1190</f>
        <v>37.299999999999997</v>
      </c>
      <c r="AO897" s="366" t="s">
        <v>2058</v>
      </c>
      <c r="AP897" s="105" t="s">
        <v>601</v>
      </c>
      <c r="AR897" s="65">
        <f>$AHX$1196</f>
        <v>19.5</v>
      </c>
      <c r="AS897" s="366" t="s">
        <v>2058</v>
      </c>
      <c r="AT897" s="105" t="s">
        <v>3161</v>
      </c>
      <c r="AW897" s="65">
        <f>$AJZ$1202</f>
        <v>3.7</v>
      </c>
    </row>
    <row r="898" spans="1:49" s="34" customFormat="1" ht="15.75" customHeight="1">
      <c r="A898" s="366" t="s">
        <v>2059</v>
      </c>
      <c r="B898" s="105" t="s">
        <v>2525</v>
      </c>
      <c r="D898" s="65">
        <f>$AEU$1136</f>
        <v>357</v>
      </c>
      <c r="E898" s="366" t="s">
        <v>2059</v>
      </c>
      <c r="F898" s="261" t="s">
        <v>3819</v>
      </c>
      <c r="H898" s="65">
        <f>$ATI$1142</f>
        <v>84.4</v>
      </c>
      <c r="I898" s="366" t="s">
        <v>2059</v>
      </c>
      <c r="J898" s="105" t="s">
        <v>630</v>
      </c>
      <c r="L898" s="65">
        <f>$UB$1148</f>
        <v>119.8</v>
      </c>
      <c r="M898" s="366" t="s">
        <v>2059</v>
      </c>
      <c r="N898" s="105" t="s">
        <v>649</v>
      </c>
      <c r="P898" s="65">
        <f>$EV$1154</f>
        <v>385.8</v>
      </c>
      <c r="Q898" s="366" t="s">
        <v>2059</v>
      </c>
      <c r="R898" s="261" t="s">
        <v>3836</v>
      </c>
      <c r="T898" s="65">
        <f>$AVT$1160</f>
        <v>58.4</v>
      </c>
      <c r="U898" s="366" t="s">
        <v>2059</v>
      </c>
      <c r="V898" s="105" t="s">
        <v>2506</v>
      </c>
      <c r="X898" s="65">
        <f>$ZP$1166</f>
        <v>127.5</v>
      </c>
      <c r="Y898" s="366" t="s">
        <v>2059</v>
      </c>
      <c r="Z898" s="105" t="s">
        <v>2505</v>
      </c>
      <c r="AB898" s="65">
        <f>$ACJ$1172</f>
        <v>79.399999999999991</v>
      </c>
      <c r="AC898" s="366" t="s">
        <v>2059</v>
      </c>
      <c r="AD898" s="105" t="s">
        <v>152</v>
      </c>
      <c r="AF898" s="65">
        <f>$TA$1178</f>
        <v>42.3</v>
      </c>
      <c r="AG898" s="366" t="s">
        <v>2059</v>
      </c>
      <c r="AH898" s="105" t="s">
        <v>2513</v>
      </c>
      <c r="AJ898" s="65">
        <f>$AGE$1184</f>
        <v>44.3</v>
      </c>
      <c r="AK898" s="366" t="s">
        <v>2059</v>
      </c>
      <c r="AL898" s="261" t="s">
        <v>3823</v>
      </c>
      <c r="AN898" s="65">
        <f>$BAG$1190</f>
        <v>36.299999999999997</v>
      </c>
      <c r="AO898" s="366" t="s">
        <v>2059</v>
      </c>
      <c r="AP898" s="372" t="s">
        <v>27</v>
      </c>
      <c r="AR898" s="65">
        <f>$AQO$1196</f>
        <v>19.399999999999999</v>
      </c>
      <c r="AS898" s="366" t="s">
        <v>2059</v>
      </c>
      <c r="AT898" s="261" t="s">
        <v>3838</v>
      </c>
      <c r="AW898" s="65">
        <f>$AZF$1202</f>
        <v>3.6</v>
      </c>
    </row>
    <row r="899" spans="1:49" s="34" customFormat="1" ht="15.75" customHeight="1">
      <c r="A899" s="366" t="s">
        <v>2060</v>
      </c>
      <c r="B899" s="105" t="s">
        <v>645</v>
      </c>
      <c r="D899" s="65">
        <f>$BA$1136</f>
        <v>355.8</v>
      </c>
      <c r="E899" s="366" t="s">
        <v>2060</v>
      </c>
      <c r="F899" s="261" t="s">
        <v>3824</v>
      </c>
      <c r="H899" s="65">
        <f>$BBZ$1142</f>
        <v>83.5</v>
      </c>
      <c r="I899" s="366" t="s">
        <v>2060</v>
      </c>
      <c r="J899" s="261" t="s">
        <v>3841</v>
      </c>
      <c r="L899" s="65">
        <f>$BEK$1148</f>
        <v>119.5</v>
      </c>
      <c r="M899" s="366" t="s">
        <v>2060</v>
      </c>
      <c r="N899" s="105" t="s">
        <v>645</v>
      </c>
      <c r="P899" s="65">
        <f>$BA$1154</f>
        <v>384.8</v>
      </c>
      <c r="Q899" s="366" t="s">
        <v>2060</v>
      </c>
      <c r="R899" s="261" t="s">
        <v>3831</v>
      </c>
      <c r="T899" s="65">
        <f>$BAP$1160</f>
        <v>58</v>
      </c>
      <c r="U899" s="366" t="s">
        <v>2060</v>
      </c>
      <c r="V899" s="260" t="s">
        <v>3169</v>
      </c>
      <c r="X899" s="65">
        <f>$APN$1166</f>
        <v>122.89999999999999</v>
      </c>
      <c r="Y899" s="366" t="s">
        <v>2060</v>
      </c>
      <c r="Z899" s="105" t="s">
        <v>2504</v>
      </c>
      <c r="AB899" s="65">
        <f>$XE$1172</f>
        <v>79.2</v>
      </c>
      <c r="AC899" s="366" t="s">
        <v>2060</v>
      </c>
      <c r="AD899" s="261" t="s">
        <v>17</v>
      </c>
      <c r="AF899" s="65">
        <f>$FW$1178</f>
        <v>41.5</v>
      </c>
      <c r="AG899" s="366" t="s">
        <v>2060</v>
      </c>
      <c r="AH899" s="261" t="s">
        <v>3853</v>
      </c>
      <c r="AJ899" s="65">
        <f>$AWL$1184</f>
        <v>44.3</v>
      </c>
      <c r="AK899" s="366" t="s">
        <v>2060</v>
      </c>
      <c r="AL899" s="261" t="s">
        <v>3835</v>
      </c>
      <c r="AN899" s="65">
        <f>$AUA$1190</f>
        <v>34.799999999999997</v>
      </c>
      <c r="AO899" s="366" t="s">
        <v>2060</v>
      </c>
      <c r="AP899" s="261" t="s">
        <v>3818</v>
      </c>
      <c r="AR899" s="65">
        <f>$ARP$1196</f>
        <v>19.100000000000001</v>
      </c>
      <c r="AS899" s="366" t="s">
        <v>2060</v>
      </c>
      <c r="AT899" s="260" t="s">
        <v>3166</v>
      </c>
      <c r="AW899" s="65">
        <f>$AIG$1202</f>
        <v>3.6</v>
      </c>
    </row>
    <row r="900" spans="1:49" s="34" customFormat="1" ht="15.75" customHeight="1">
      <c r="A900" s="366" t="s">
        <v>2061</v>
      </c>
      <c r="B900" s="105" t="s">
        <v>2082</v>
      </c>
      <c r="D900" s="65">
        <f>$QP$1136</f>
        <v>350.8</v>
      </c>
      <c r="E900" s="366" t="s">
        <v>2061</v>
      </c>
      <c r="F900" s="261" t="s">
        <v>3850</v>
      </c>
      <c r="H900" s="65">
        <f>$ARG$1142</f>
        <v>82.2</v>
      </c>
      <c r="I900" s="366" t="s">
        <v>2061</v>
      </c>
      <c r="J900" s="105" t="s">
        <v>2510</v>
      </c>
      <c r="L900" s="65">
        <f>$AHF$1148</f>
        <v>115</v>
      </c>
      <c r="M900" s="366" t="s">
        <v>2061</v>
      </c>
      <c r="N900" s="105" t="s">
        <v>613</v>
      </c>
      <c r="P900" s="65">
        <f>$BS$1154</f>
        <v>383.8</v>
      </c>
      <c r="Q900" s="366" t="s">
        <v>2061</v>
      </c>
      <c r="R900" s="105" t="s">
        <v>161</v>
      </c>
      <c r="T900" s="65">
        <f>$LT$1160</f>
        <v>57.7</v>
      </c>
      <c r="U900" s="366" t="s">
        <v>2061</v>
      </c>
      <c r="V900" s="105" t="s">
        <v>2094</v>
      </c>
      <c r="X900" s="65">
        <f>$JR$1166</f>
        <v>120.09999999999998</v>
      </c>
      <c r="Y900" s="366" t="s">
        <v>2061</v>
      </c>
      <c r="Z900" s="105" t="s">
        <v>615</v>
      </c>
      <c r="AB900" s="65">
        <f>$GF$1172</f>
        <v>79.099999999999994</v>
      </c>
      <c r="AC900" s="366" t="s">
        <v>2061</v>
      </c>
      <c r="AD900" s="260" t="s">
        <v>3158</v>
      </c>
      <c r="AF900" s="65">
        <f>$ALS$1178</f>
        <v>41.2</v>
      </c>
      <c r="AG900" s="366" t="s">
        <v>2061</v>
      </c>
      <c r="AH900" s="105" t="s">
        <v>2083</v>
      </c>
      <c r="AJ900" s="65">
        <f>$OW$1184</f>
        <v>44.3</v>
      </c>
      <c r="AK900" s="366" t="s">
        <v>2061</v>
      </c>
      <c r="AL900" s="261" t="s">
        <v>1583</v>
      </c>
      <c r="AN900" s="65">
        <f>$AAQ$1190</f>
        <v>34.099999999999994</v>
      </c>
      <c r="AO900" s="366" t="s">
        <v>2061</v>
      </c>
      <c r="AP900" s="105" t="s">
        <v>2529</v>
      </c>
      <c r="AR900" s="65">
        <f>$AFM$1196</f>
        <v>19</v>
      </c>
      <c r="AS900" s="366" t="s">
        <v>2061</v>
      </c>
      <c r="AT900" s="261" t="s">
        <v>1584</v>
      </c>
      <c r="AW900" s="65">
        <f>$PO$1202</f>
        <v>3.5999999999999996</v>
      </c>
    </row>
    <row r="901" spans="1:49" s="34" customFormat="1" ht="15.75" customHeight="1">
      <c r="A901" s="366" t="s">
        <v>2062</v>
      </c>
      <c r="B901" s="545" t="s">
        <v>1278</v>
      </c>
      <c r="D901" s="65">
        <f>$JI$1136</f>
        <v>350.8</v>
      </c>
      <c r="E901" s="366" t="s">
        <v>2062</v>
      </c>
      <c r="F901" s="261" t="s">
        <v>37</v>
      </c>
      <c r="H901" s="65">
        <f>$FE$1142</f>
        <v>82</v>
      </c>
      <c r="I901" s="366" t="s">
        <v>2062</v>
      </c>
      <c r="J901" s="261" t="s">
        <v>3851</v>
      </c>
      <c r="L901" s="65">
        <f>$ASZ$1148</f>
        <v>114.5</v>
      </c>
      <c r="M901" s="366" t="s">
        <v>2062</v>
      </c>
      <c r="N901" s="105" t="s">
        <v>2519</v>
      </c>
      <c r="P901" s="65">
        <f>$UT$1154</f>
        <v>383.8</v>
      </c>
      <c r="Q901" s="366" t="s">
        <v>2062</v>
      </c>
      <c r="R901" s="261" t="s">
        <v>3854</v>
      </c>
      <c r="T901" s="65">
        <f>$AYE$1160</f>
        <v>55.4</v>
      </c>
      <c r="U901" s="366" t="s">
        <v>2062</v>
      </c>
      <c r="V901" s="261" t="s">
        <v>3844</v>
      </c>
      <c r="X901" s="65">
        <f>$AWC$1166</f>
        <v>120</v>
      </c>
      <c r="Y901" s="366" t="s">
        <v>2062</v>
      </c>
      <c r="Z901" s="261" t="s">
        <v>3827</v>
      </c>
      <c r="AB901" s="65">
        <f>$ATR$1172</f>
        <v>78.600000000000009</v>
      </c>
      <c r="AC901" s="366" t="s">
        <v>2062</v>
      </c>
      <c r="AD901" s="261" t="s">
        <v>3824</v>
      </c>
      <c r="AF901" s="65">
        <f>$BBZ$1178</f>
        <v>40.799999999999997</v>
      </c>
      <c r="AG901" s="366" t="s">
        <v>2062</v>
      </c>
      <c r="AH901" s="105" t="s">
        <v>2519</v>
      </c>
      <c r="AJ901" s="65">
        <f>$UT$1184</f>
        <v>44.3</v>
      </c>
      <c r="AK901" s="366" t="s">
        <v>2062</v>
      </c>
      <c r="AL901" s="261" t="s">
        <v>3837</v>
      </c>
      <c r="AN901" s="65">
        <f>$AXM$1190</f>
        <v>33.299999999999997</v>
      </c>
      <c r="AO901" s="366" t="s">
        <v>2062</v>
      </c>
      <c r="AP901" s="105" t="s">
        <v>2092</v>
      </c>
      <c r="AR901" s="65">
        <f>$SR$1196</f>
        <v>18.899999999999999</v>
      </c>
      <c r="AS901" s="366" t="s">
        <v>2062</v>
      </c>
      <c r="AT901" s="105" t="s">
        <v>2077</v>
      </c>
      <c r="AW901" s="65">
        <f>$YO$1202</f>
        <v>3</v>
      </c>
    </row>
    <row r="902" spans="1:49" s="34" customFormat="1" ht="15.75" customHeight="1">
      <c r="A902" s="366" t="s">
        <v>2063</v>
      </c>
      <c r="B902" s="261" t="s">
        <v>11</v>
      </c>
      <c r="D902" s="65">
        <f>$EM$1136</f>
        <v>349.2</v>
      </c>
      <c r="E902" s="366" t="s">
        <v>2063</v>
      </c>
      <c r="F902" s="105" t="s">
        <v>2097</v>
      </c>
      <c r="H902" s="65">
        <f>$QG$1142</f>
        <v>81.8</v>
      </c>
      <c r="I902" s="366" t="s">
        <v>2063</v>
      </c>
      <c r="J902" s="105" t="s">
        <v>3161</v>
      </c>
      <c r="L902" s="65">
        <f>$AJZ$1148</f>
        <v>114.10000000000001</v>
      </c>
      <c r="M902" s="366" t="s">
        <v>2063</v>
      </c>
      <c r="N902" s="105" t="s">
        <v>153</v>
      </c>
      <c r="P902" s="65">
        <f>$AR$1154</f>
        <v>375.29999999999995</v>
      </c>
      <c r="Q902" s="366" t="s">
        <v>2063</v>
      </c>
      <c r="R902" s="261" t="s">
        <v>3841</v>
      </c>
      <c r="T902" s="65">
        <f>$BEK$1160</f>
        <v>54.300000000000011</v>
      </c>
      <c r="U902" s="366" t="s">
        <v>2063</v>
      </c>
      <c r="V902" s="261" t="s">
        <v>3831</v>
      </c>
      <c r="X902" s="65">
        <f>$BAP$1166</f>
        <v>118.99999999999999</v>
      </c>
      <c r="Y902" s="366" t="s">
        <v>2063</v>
      </c>
      <c r="Z902" s="545" t="s">
        <v>1281</v>
      </c>
      <c r="AB902" s="65">
        <f>$QY$1172</f>
        <v>78.600000000000009</v>
      </c>
      <c r="AC902" s="366" t="s">
        <v>2063</v>
      </c>
      <c r="AD902" s="261" t="s">
        <v>1592</v>
      </c>
      <c r="AF902" s="65">
        <f>$ZG$1178</f>
        <v>38.1</v>
      </c>
      <c r="AG902" s="366" t="s">
        <v>2063</v>
      </c>
      <c r="AH902" s="105" t="s">
        <v>2506</v>
      </c>
      <c r="AJ902" s="65">
        <f>$ZP$1184</f>
        <v>44.3</v>
      </c>
      <c r="AK902" s="366" t="s">
        <v>2063</v>
      </c>
      <c r="AL902" s="260" t="s">
        <v>3147</v>
      </c>
      <c r="AN902" s="65">
        <f>$AJH$1190</f>
        <v>33.299999999999997</v>
      </c>
      <c r="AO902" s="366" t="s">
        <v>2063</v>
      </c>
      <c r="AP902" s="261" t="s">
        <v>3824</v>
      </c>
      <c r="AR902" s="65">
        <f>$BBZ$1196</f>
        <v>18.5</v>
      </c>
      <c r="AS902" s="366" t="s">
        <v>2063</v>
      </c>
      <c r="AT902" s="261" t="s">
        <v>3854</v>
      </c>
      <c r="AW902" s="65">
        <f>$AYE$1202</f>
        <v>2.6</v>
      </c>
    </row>
    <row r="903" spans="1:49" s="34" customFormat="1" ht="15.75" customHeight="1">
      <c r="A903" s="366" t="s">
        <v>2064</v>
      </c>
      <c r="B903" s="260" t="s">
        <v>3173</v>
      </c>
      <c r="D903" s="65">
        <f>$APE$1136</f>
        <v>347.4</v>
      </c>
      <c r="E903" s="366" t="s">
        <v>2064</v>
      </c>
      <c r="F903" s="260" t="s">
        <v>142</v>
      </c>
      <c r="H903" s="65">
        <f>$Z$1142</f>
        <v>81.599999999999994</v>
      </c>
      <c r="I903" s="366" t="s">
        <v>2064</v>
      </c>
      <c r="J903" s="261" t="s">
        <v>3835</v>
      </c>
      <c r="L903" s="65">
        <f>$AUA$1148</f>
        <v>112.20000000000002</v>
      </c>
      <c r="M903" s="366" t="s">
        <v>2064</v>
      </c>
      <c r="N903" s="261" t="s">
        <v>3820</v>
      </c>
      <c r="P903" s="65">
        <f>$AVB$1154</f>
        <v>371.8</v>
      </c>
      <c r="Q903" s="366" t="s">
        <v>2064</v>
      </c>
      <c r="R903" s="261" t="s">
        <v>3824</v>
      </c>
      <c r="T903" s="65">
        <f>$BBZ$1160</f>
        <v>53.599999999999994</v>
      </c>
      <c r="U903" s="366" t="s">
        <v>2064</v>
      </c>
      <c r="V903" s="261" t="s">
        <v>3847</v>
      </c>
      <c r="X903" s="65">
        <f>$BBH$1166</f>
        <v>118.99999999999999</v>
      </c>
      <c r="Y903" s="366" t="s">
        <v>2064</v>
      </c>
      <c r="Z903" s="105" t="s">
        <v>3161</v>
      </c>
      <c r="AB903" s="65">
        <f>$AJZ$1172</f>
        <v>78.2</v>
      </c>
      <c r="AC903" s="366" t="s">
        <v>2064</v>
      </c>
      <c r="AD903" s="261" t="s">
        <v>3823</v>
      </c>
      <c r="AF903" s="65">
        <f>$BAG$1178</f>
        <v>37.799999999999997</v>
      </c>
      <c r="AG903" s="366" t="s">
        <v>2064</v>
      </c>
      <c r="AH903" s="545" t="s">
        <v>1277</v>
      </c>
      <c r="AJ903" s="65">
        <f>$KJ$1184</f>
        <v>43.5</v>
      </c>
      <c r="AK903" s="366" t="s">
        <v>2064</v>
      </c>
      <c r="AL903" s="105" t="s">
        <v>2529</v>
      </c>
      <c r="AN903" s="65">
        <f>$AFM$1190</f>
        <v>33</v>
      </c>
      <c r="AO903" s="366" t="s">
        <v>2064</v>
      </c>
      <c r="AP903" s="105" t="s">
        <v>2095</v>
      </c>
      <c r="AR903" s="65">
        <f>$TS$1196</f>
        <v>18.400000000000002</v>
      </c>
      <c r="AS903" s="366" t="s">
        <v>2064</v>
      </c>
      <c r="AT903" s="261" t="s">
        <v>3849</v>
      </c>
      <c r="AW903" s="65">
        <f>$BET$1202</f>
        <v>2.6</v>
      </c>
    </row>
    <row r="904" spans="1:49" s="34" customFormat="1" ht="15.75" customHeight="1">
      <c r="A904" s="366" t="s">
        <v>2065</v>
      </c>
      <c r="B904" s="105" t="s">
        <v>596</v>
      </c>
      <c r="D904" s="65">
        <f>$WD$1136</f>
        <v>343.7</v>
      </c>
      <c r="E904" s="366" t="s">
        <v>2065</v>
      </c>
      <c r="F904" s="260" t="s">
        <v>3159</v>
      </c>
      <c r="H904" s="65">
        <f>$AMK$1142</f>
        <v>80.899999999999991</v>
      </c>
      <c r="I904" s="366" t="s">
        <v>2065</v>
      </c>
      <c r="J904" s="372" t="s">
        <v>3167</v>
      </c>
      <c r="L904" s="65">
        <f>$APW$1148</f>
        <v>109.69999999999999</v>
      </c>
      <c r="M904" s="366" t="s">
        <v>2065</v>
      </c>
      <c r="N904" s="105" t="s">
        <v>2509</v>
      </c>
      <c r="P904" s="65">
        <f>$ACA$1154</f>
        <v>371.4</v>
      </c>
      <c r="Q904" s="366" t="s">
        <v>2065</v>
      </c>
      <c r="R904" s="261" t="s">
        <v>3822</v>
      </c>
      <c r="T904" s="65">
        <f>$AYN$1160</f>
        <v>53.599999999999994</v>
      </c>
      <c r="U904" s="366" t="s">
        <v>2065</v>
      </c>
      <c r="V904" s="261" t="s">
        <v>3850</v>
      </c>
      <c r="X904" s="65">
        <f>$ARG$1166</f>
        <v>116.7</v>
      </c>
      <c r="Y904" s="366" t="s">
        <v>2065</v>
      </c>
      <c r="Z904" s="261" t="s">
        <v>1580</v>
      </c>
      <c r="AB904" s="65">
        <f>$YF$1172</f>
        <v>77.3</v>
      </c>
      <c r="AC904" s="366" t="s">
        <v>2065</v>
      </c>
      <c r="AD904" s="105" t="s">
        <v>3161</v>
      </c>
      <c r="AF904" s="65">
        <f>$AJZ$1178</f>
        <v>37.200000000000003</v>
      </c>
      <c r="AG904" s="366" t="s">
        <v>2065</v>
      </c>
      <c r="AH904" s="105" t="s">
        <v>2077</v>
      </c>
      <c r="AJ904" s="65">
        <f>$YO$1184</f>
        <v>43.2</v>
      </c>
      <c r="AK904" s="366" t="s">
        <v>2065</v>
      </c>
      <c r="AL904" s="105" t="s">
        <v>2083</v>
      </c>
      <c r="AN904" s="65">
        <f>$OW$1190</f>
        <v>32.200000000000003</v>
      </c>
      <c r="AO904" s="366" t="s">
        <v>2065</v>
      </c>
      <c r="AP904" s="105" t="s">
        <v>2525</v>
      </c>
      <c r="AR904" s="65">
        <f>$AEU$1196</f>
        <v>17.8</v>
      </c>
      <c r="AS904" s="366" t="s">
        <v>2065</v>
      </c>
      <c r="AT904" s="260" t="s">
        <v>3169</v>
      </c>
      <c r="AW904" s="65">
        <f>$APN$1202</f>
        <v>2.4000000000000004</v>
      </c>
    </row>
    <row r="905" spans="1:49" s="34" customFormat="1" ht="15.75" customHeight="1">
      <c r="A905" s="366" t="s">
        <v>2066</v>
      </c>
      <c r="B905" s="261" t="s">
        <v>3820</v>
      </c>
      <c r="D905" s="65">
        <f>$AVB$1136</f>
        <v>342.6</v>
      </c>
      <c r="E905" s="366" t="s">
        <v>2066</v>
      </c>
      <c r="F905" s="261" t="s">
        <v>3857</v>
      </c>
      <c r="H905" s="65">
        <f>$BDJ$1142</f>
        <v>78.699999999999989</v>
      </c>
      <c r="I905" s="366" t="s">
        <v>2066</v>
      </c>
      <c r="J905" s="261" t="s">
        <v>3852</v>
      </c>
      <c r="L905" s="65">
        <f>$AUS$1148</f>
        <v>109.6</v>
      </c>
      <c r="M905" s="366" t="s">
        <v>2066</v>
      </c>
      <c r="N905" s="261" t="s">
        <v>3851</v>
      </c>
      <c r="P905" s="65">
        <f>$ASZ$1154</f>
        <v>369.9</v>
      </c>
      <c r="Q905" s="366" t="s">
        <v>2066</v>
      </c>
      <c r="R905" s="261" t="s">
        <v>3853</v>
      </c>
      <c r="T905" s="65">
        <f>$AWL$1160</f>
        <v>52.8</v>
      </c>
      <c r="U905" s="366" t="s">
        <v>2066</v>
      </c>
      <c r="V905" s="545" t="s">
        <v>1280</v>
      </c>
      <c r="X905" s="65">
        <f>$NV$1166</f>
        <v>115.7</v>
      </c>
      <c r="Y905" s="366" t="s">
        <v>2066</v>
      </c>
      <c r="Z905" s="105" t="s">
        <v>2075</v>
      </c>
      <c r="AB905" s="65">
        <f>$RZ$1172</f>
        <v>76.600000000000009</v>
      </c>
      <c r="AC905" s="366" t="s">
        <v>2066</v>
      </c>
      <c r="AD905" s="105" t="s">
        <v>2514</v>
      </c>
      <c r="AF905" s="65">
        <f>$ZY$1178</f>
        <v>35.4</v>
      </c>
      <c r="AG905" s="366" t="s">
        <v>2066</v>
      </c>
      <c r="AH905" s="261" t="s">
        <v>3849</v>
      </c>
      <c r="AJ905" s="65">
        <f>$BET$1184</f>
        <v>43.2</v>
      </c>
      <c r="AK905" s="366" t="s">
        <v>2066</v>
      </c>
      <c r="AL905" s="261" t="s">
        <v>3832</v>
      </c>
      <c r="AN905" s="65">
        <f>$BCI$1190</f>
        <v>30.9</v>
      </c>
      <c r="AO905" s="366" t="s">
        <v>2066</v>
      </c>
      <c r="AP905" s="105" t="s">
        <v>3156</v>
      </c>
      <c r="AR905" s="65">
        <f>$AKI$1196</f>
        <v>17.600000000000001</v>
      </c>
      <c r="AS905" s="366" t="s">
        <v>2066</v>
      </c>
      <c r="AT905" s="261" t="s">
        <v>3853</v>
      </c>
      <c r="AW905" s="65">
        <f>$AWL$1202</f>
        <v>2.4</v>
      </c>
    </row>
    <row r="906" spans="1:49" s="34" customFormat="1" ht="15.75" customHeight="1">
      <c r="A906" s="366" t="s">
        <v>2067</v>
      </c>
      <c r="B906" s="261" t="s">
        <v>33</v>
      </c>
      <c r="D906" s="65">
        <f>$ED$1136</f>
        <v>335.1</v>
      </c>
      <c r="E906" s="366" t="s">
        <v>2067</v>
      </c>
      <c r="F906" s="545" t="s">
        <v>1281</v>
      </c>
      <c r="H906" s="65">
        <f>$QY$1142</f>
        <v>77.600000000000009</v>
      </c>
      <c r="I906" s="366" t="s">
        <v>2067</v>
      </c>
      <c r="J906" s="105" t="s">
        <v>637</v>
      </c>
      <c r="L906" s="65">
        <f>$ON$1148</f>
        <v>107.39999999999999</v>
      </c>
      <c r="M906" s="366" t="s">
        <v>2067</v>
      </c>
      <c r="N906" s="105" t="s">
        <v>2513</v>
      </c>
      <c r="P906" s="65">
        <f>$AGE$1154</f>
        <v>368.6</v>
      </c>
      <c r="Q906" s="366" t="s">
        <v>2067</v>
      </c>
      <c r="R906" s="260" t="s">
        <v>21</v>
      </c>
      <c r="T906" s="65">
        <f>$CB$1160</f>
        <v>52.6</v>
      </c>
      <c r="U906" s="366" t="s">
        <v>2067</v>
      </c>
      <c r="V906" s="260" t="s">
        <v>3173</v>
      </c>
      <c r="X906" s="65">
        <f>$APE$1166</f>
        <v>112.7</v>
      </c>
      <c r="Y906" s="366" t="s">
        <v>2067</v>
      </c>
      <c r="Z906" s="261" t="s">
        <v>3829</v>
      </c>
      <c r="AB906" s="65">
        <f>$AXD$1172</f>
        <v>76.599999999999994</v>
      </c>
      <c r="AC906" s="366" t="s">
        <v>2067</v>
      </c>
      <c r="AD906" s="261" t="s">
        <v>3832</v>
      </c>
      <c r="AF906" s="65">
        <f>$BCI$1178</f>
        <v>33.800000000000004</v>
      </c>
      <c r="AG906" s="366" t="s">
        <v>2067</v>
      </c>
      <c r="AH906" s="105" t="s">
        <v>2528</v>
      </c>
      <c r="AJ906" s="65">
        <f>$AHO$1184</f>
        <v>42.5</v>
      </c>
      <c r="AK906" s="366" t="s">
        <v>2067</v>
      </c>
      <c r="AL906" s="260" t="s">
        <v>3148</v>
      </c>
      <c r="AN906" s="65">
        <f>$ALA$1190</f>
        <v>30.799999999999997</v>
      </c>
      <c r="AO906" s="366" t="s">
        <v>2067</v>
      </c>
      <c r="AP906" s="261" t="s">
        <v>3825</v>
      </c>
      <c r="AR906" s="65">
        <f>$BDS$1196</f>
        <v>17.600000000000001</v>
      </c>
      <c r="AS906" s="366" t="s">
        <v>2067</v>
      </c>
      <c r="AT906" s="105" t="s">
        <v>2095</v>
      </c>
      <c r="AW906" s="65">
        <f>$TS$1202</f>
        <v>2.2000000000000002</v>
      </c>
    </row>
    <row r="907" spans="1:49" s="34" customFormat="1" ht="15.75" customHeight="1">
      <c r="A907" s="366" t="s">
        <v>2068</v>
      </c>
      <c r="B907" s="261" t="s">
        <v>3818</v>
      </c>
      <c r="D907" s="65">
        <f>$ARP$1136</f>
        <v>334.4</v>
      </c>
      <c r="E907" s="366" t="s">
        <v>2068</v>
      </c>
      <c r="F907" s="261" t="s">
        <v>3837</v>
      </c>
      <c r="H907" s="65">
        <f>$AXM$1142</f>
        <v>77.599999999999994</v>
      </c>
      <c r="I907" s="366" t="s">
        <v>2068</v>
      </c>
      <c r="J907" s="105" t="s">
        <v>2504</v>
      </c>
      <c r="L907" s="65">
        <f>$XE$1148</f>
        <v>104.4</v>
      </c>
      <c r="M907" s="366" t="s">
        <v>2068</v>
      </c>
      <c r="N907" s="105" t="s">
        <v>2507</v>
      </c>
      <c r="P907" s="65">
        <f>$AAH$1154</f>
        <v>365.5</v>
      </c>
      <c r="Q907" s="366" t="s">
        <v>2068</v>
      </c>
      <c r="R907" s="105" t="s">
        <v>2080</v>
      </c>
      <c r="T907" s="65">
        <f>$TJ$1160</f>
        <v>52.4</v>
      </c>
      <c r="U907" s="366" t="s">
        <v>2068</v>
      </c>
      <c r="V907" s="261" t="s">
        <v>3841</v>
      </c>
      <c r="X907" s="65">
        <f>$BEK$1166</f>
        <v>109.8</v>
      </c>
      <c r="Y907" s="366" t="s">
        <v>2068</v>
      </c>
      <c r="Z907" s="261" t="s">
        <v>17</v>
      </c>
      <c r="AB907" s="65">
        <f>$FW$1172</f>
        <v>76.5</v>
      </c>
      <c r="AC907" s="366" t="s">
        <v>2068</v>
      </c>
      <c r="AD907" s="545" t="s">
        <v>1281</v>
      </c>
      <c r="AF907" s="65">
        <f>$QY$1178</f>
        <v>28.599999999999998</v>
      </c>
      <c r="AG907" s="366" t="s">
        <v>2068</v>
      </c>
      <c r="AH907" s="105" t="s">
        <v>620</v>
      </c>
      <c r="AJ907" s="65">
        <f>$ND$1184</f>
        <v>42.3</v>
      </c>
      <c r="AK907" s="366" t="s">
        <v>2068</v>
      </c>
      <c r="AL907" s="105" t="s">
        <v>631</v>
      </c>
      <c r="AN907" s="65">
        <f>$MC$1190</f>
        <v>29.8</v>
      </c>
      <c r="AO907" s="366" t="s">
        <v>2068</v>
      </c>
      <c r="AP907" s="105" t="s">
        <v>629</v>
      </c>
      <c r="AR907" s="65">
        <f>$HP$1196</f>
        <v>16.399999999999999</v>
      </c>
      <c r="AS907" s="366" t="s">
        <v>2068</v>
      </c>
      <c r="AT907" s="260" t="s">
        <v>3163</v>
      </c>
      <c r="AW907" s="65">
        <f>$ANC$1202</f>
        <v>1.5</v>
      </c>
    </row>
    <row r="908" spans="1:49" s="34" customFormat="1" ht="15.75" customHeight="1">
      <c r="A908" s="366" t="s">
        <v>2069</v>
      </c>
      <c r="B908" s="105" t="s">
        <v>2530</v>
      </c>
      <c r="D908" s="65">
        <f>$AFD$1136</f>
        <v>329.40000000000003</v>
      </c>
      <c r="E908" s="366" t="s">
        <v>2069</v>
      </c>
      <c r="F908" s="261" t="s">
        <v>1581</v>
      </c>
      <c r="H908" s="65">
        <f>$DC$1142</f>
        <v>77.599999999999994</v>
      </c>
      <c r="I908" s="366" t="s">
        <v>2069</v>
      </c>
      <c r="J908" s="105" t="s">
        <v>2513</v>
      </c>
      <c r="L908" s="65">
        <f>$AGE$1148</f>
        <v>102.19999999999999</v>
      </c>
      <c r="M908" s="366" t="s">
        <v>2069</v>
      </c>
      <c r="N908" s="105" t="s">
        <v>141</v>
      </c>
      <c r="P908" s="65">
        <f>$FN$1154</f>
        <v>364.3</v>
      </c>
      <c r="Q908" s="366" t="s">
        <v>2069</v>
      </c>
      <c r="R908" s="105" t="s">
        <v>2528</v>
      </c>
      <c r="T908" s="65">
        <f>$AHO$1160</f>
        <v>52.399999999999991</v>
      </c>
      <c r="U908" s="366" t="s">
        <v>2069</v>
      </c>
      <c r="V908" s="261" t="s">
        <v>1579</v>
      </c>
      <c r="X908" s="65">
        <f>$GO$1166</f>
        <v>104.6</v>
      </c>
      <c r="Y908" s="366" t="s">
        <v>2069</v>
      </c>
      <c r="Z908" s="105" t="s">
        <v>649</v>
      </c>
      <c r="AB908" s="65">
        <f>$EV$1172</f>
        <v>76.5</v>
      </c>
      <c r="AC908" s="366" t="s">
        <v>2069</v>
      </c>
      <c r="AD908" s="105" t="s">
        <v>620</v>
      </c>
      <c r="AF908" s="65">
        <f>$ND$1178</f>
        <v>28.599999999999998</v>
      </c>
      <c r="AG908" s="366" t="s">
        <v>2069</v>
      </c>
      <c r="AH908" s="105" t="s">
        <v>2082</v>
      </c>
      <c r="AJ908" s="65">
        <f>$QP$1184</f>
        <v>42.3</v>
      </c>
      <c r="AK908" s="366" t="s">
        <v>2069</v>
      </c>
      <c r="AL908" s="260" t="s">
        <v>3163</v>
      </c>
      <c r="AN908" s="65">
        <f>$ANC$1190</f>
        <v>29.199999999999996</v>
      </c>
      <c r="AO908" s="366" t="s">
        <v>2069</v>
      </c>
      <c r="AP908" s="260" t="s">
        <v>3181</v>
      </c>
      <c r="AR908" s="65">
        <f>$AOD$1196</f>
        <v>16.3</v>
      </c>
      <c r="AS908" s="366" t="s">
        <v>2069</v>
      </c>
      <c r="AT908" s="105" t="s">
        <v>152</v>
      </c>
      <c r="AW908" s="65">
        <f>$TA$1202</f>
        <v>1.4</v>
      </c>
    </row>
    <row r="909" spans="1:49" s="34" customFormat="1" ht="15.75" customHeight="1">
      <c r="A909" s="366" t="s">
        <v>2070</v>
      </c>
      <c r="B909" s="260" t="s">
        <v>3148</v>
      </c>
      <c r="D909" s="65">
        <f>$ALA$1136</f>
        <v>327.8</v>
      </c>
      <c r="E909" s="366" t="s">
        <v>2070</v>
      </c>
      <c r="F909" s="545" t="s">
        <v>1286</v>
      </c>
      <c r="H909" s="65">
        <f>$H$1142</f>
        <v>74.900000000000006</v>
      </c>
      <c r="I909" s="366" t="s">
        <v>2070</v>
      </c>
      <c r="J909" s="260" t="s">
        <v>3166</v>
      </c>
      <c r="L909" s="65">
        <f>$AIG$1148</f>
        <v>101.10000000000001</v>
      </c>
      <c r="M909" s="366" t="s">
        <v>2070</v>
      </c>
      <c r="N909" s="260" t="s">
        <v>3147</v>
      </c>
      <c r="P909" s="65">
        <f>$AJH$1154</f>
        <v>364.20000000000005</v>
      </c>
      <c r="Q909" s="366" t="s">
        <v>2070</v>
      </c>
      <c r="R909" s="261" t="s">
        <v>3823</v>
      </c>
      <c r="T909" s="65">
        <f>$BAG$1160</f>
        <v>52.2</v>
      </c>
      <c r="U909" s="366" t="s">
        <v>2070</v>
      </c>
      <c r="V909" s="261" t="s">
        <v>1581</v>
      </c>
      <c r="X909" s="65">
        <f>$DC$1166</f>
        <v>103.1</v>
      </c>
      <c r="Y909" s="366" t="s">
        <v>2070</v>
      </c>
      <c r="Z909" s="261" t="s">
        <v>3851</v>
      </c>
      <c r="AB909" s="65">
        <f>$ASZ$1172</f>
        <v>76.2</v>
      </c>
      <c r="AC909" s="366" t="s">
        <v>2070</v>
      </c>
      <c r="AD909" s="105" t="s">
        <v>637</v>
      </c>
      <c r="AF909" s="65">
        <f>$ON$1178</f>
        <v>26.299999999999997</v>
      </c>
      <c r="AG909" s="366" t="s">
        <v>2070</v>
      </c>
      <c r="AH909" s="105" t="s">
        <v>3156</v>
      </c>
      <c r="AJ909" s="65">
        <f>$AKI$1184</f>
        <v>42.1</v>
      </c>
      <c r="AK909" s="366" t="s">
        <v>2070</v>
      </c>
      <c r="AL909" s="105" t="s">
        <v>645</v>
      </c>
      <c r="AN909" s="65">
        <f>$BA$1190</f>
        <v>28.599999999999998</v>
      </c>
      <c r="AO909" s="366" t="s">
        <v>2070</v>
      </c>
      <c r="AP909" s="105" t="s">
        <v>2097</v>
      </c>
      <c r="AR909" s="65">
        <f>$QG$1196</f>
        <v>16.299999999999997</v>
      </c>
      <c r="AS909" s="366" t="s">
        <v>2070</v>
      </c>
      <c r="AT909" s="261" t="s">
        <v>25</v>
      </c>
      <c r="AW909" s="65">
        <f>$CK$1202</f>
        <v>1.4</v>
      </c>
    </row>
    <row r="910" spans="1:49" s="34" customFormat="1" ht="15.75" customHeight="1">
      <c r="A910" s="366" t="s">
        <v>2071</v>
      </c>
      <c r="B910" s="261" t="s">
        <v>3819</v>
      </c>
      <c r="D910" s="65">
        <f>$ATI$1136</f>
        <v>327.8</v>
      </c>
      <c r="E910" s="366" t="s">
        <v>2071</v>
      </c>
      <c r="F910" s="105" t="s">
        <v>2625</v>
      </c>
      <c r="H910" s="65">
        <f>$AEC$1142</f>
        <v>74.3</v>
      </c>
      <c r="I910" s="366" t="s">
        <v>2071</v>
      </c>
      <c r="J910" s="105" t="s">
        <v>2612</v>
      </c>
      <c r="L910" s="65">
        <f>$ABR$1148</f>
        <v>100.9</v>
      </c>
      <c r="M910" s="366" t="s">
        <v>2071</v>
      </c>
      <c r="N910" s="105" t="s">
        <v>2097</v>
      </c>
      <c r="P910" s="65">
        <f>$QG$1154</f>
        <v>360.5</v>
      </c>
      <c r="Q910" s="366" t="s">
        <v>2071</v>
      </c>
      <c r="R910" s="105" t="s">
        <v>2506</v>
      </c>
      <c r="T910" s="65">
        <f>$ZP$1160</f>
        <v>52.000000000000007</v>
      </c>
      <c r="U910" s="366" t="s">
        <v>2071</v>
      </c>
      <c r="V910" s="261" t="s">
        <v>3849</v>
      </c>
      <c r="X910" s="65">
        <f>$BET$1166</f>
        <v>102</v>
      </c>
      <c r="Y910" s="366" t="s">
        <v>2071</v>
      </c>
      <c r="Z910" s="105" t="s">
        <v>2083</v>
      </c>
      <c r="AB910" s="65">
        <f>$OW$1172</f>
        <v>75.8</v>
      </c>
      <c r="AC910" s="366" t="s">
        <v>2071</v>
      </c>
      <c r="AD910" s="105" t="s">
        <v>2529</v>
      </c>
      <c r="AF910" s="65">
        <f>$AFM$1178</f>
        <v>25.5</v>
      </c>
      <c r="AG910" s="366" t="s">
        <v>2071</v>
      </c>
      <c r="AH910" s="105" t="s">
        <v>615</v>
      </c>
      <c r="AJ910" s="65">
        <f>$GF$1184</f>
        <v>41.2</v>
      </c>
      <c r="AK910" s="366" t="s">
        <v>2071</v>
      </c>
      <c r="AL910" s="105" t="s">
        <v>629</v>
      </c>
      <c r="AN910" s="65">
        <f>$HP$1190</f>
        <v>28</v>
      </c>
      <c r="AO910" s="366" t="s">
        <v>2071</v>
      </c>
      <c r="AP910" s="372" t="s">
        <v>3167</v>
      </c>
      <c r="AR910" s="65">
        <f>$APW$1196</f>
        <v>16.299999999999997</v>
      </c>
      <c r="AS910" s="366" t="s">
        <v>2071</v>
      </c>
      <c r="AT910" s="261" t="s">
        <v>1592</v>
      </c>
      <c r="AW910" s="65">
        <f>$ZG$1202</f>
        <v>1.3</v>
      </c>
    </row>
    <row r="911" spans="1:49" s="34" customFormat="1" ht="15.75" customHeight="1">
      <c r="A911" s="366" t="s">
        <v>2072</v>
      </c>
      <c r="B911" s="105" t="s">
        <v>2521</v>
      </c>
      <c r="D911" s="65">
        <f>$ACS$1136</f>
        <v>327.8</v>
      </c>
      <c r="E911" s="366" t="s">
        <v>2072</v>
      </c>
      <c r="F911" s="261" t="s">
        <v>1579</v>
      </c>
      <c r="H911" s="65">
        <f>$GO$1142</f>
        <v>72.599999999999994</v>
      </c>
      <c r="I911" s="366" t="s">
        <v>2072</v>
      </c>
      <c r="J911" s="261" t="s">
        <v>3818</v>
      </c>
      <c r="L911" s="65">
        <f>$ARP$1148</f>
        <v>100.3</v>
      </c>
      <c r="M911" s="366" t="s">
        <v>2072</v>
      </c>
      <c r="N911" s="261" t="s">
        <v>3850</v>
      </c>
      <c r="P911" s="65">
        <f>$ARG$1154</f>
        <v>359.3</v>
      </c>
      <c r="Q911" s="366" t="s">
        <v>2072</v>
      </c>
      <c r="R911" s="261" t="s">
        <v>3833</v>
      </c>
      <c r="T911" s="65">
        <f>$BEB$1160</f>
        <v>51.800000000000004</v>
      </c>
      <c r="U911" s="366" t="s">
        <v>2072</v>
      </c>
      <c r="V911" s="261" t="s">
        <v>3853</v>
      </c>
      <c r="X911" s="65">
        <f>$AWL$1166</f>
        <v>102</v>
      </c>
      <c r="Y911" s="366" t="s">
        <v>2072</v>
      </c>
      <c r="Z911" s="105" t="s">
        <v>2508</v>
      </c>
      <c r="AB911" s="65">
        <f>$VL$1172</f>
        <v>75.599999999999994</v>
      </c>
      <c r="AC911" s="366" t="s">
        <v>2072</v>
      </c>
      <c r="AD911" s="105" t="s">
        <v>665</v>
      </c>
      <c r="AF911" s="65">
        <f>$Q$1178</f>
        <v>24.9</v>
      </c>
      <c r="AG911" s="366" t="s">
        <v>2072</v>
      </c>
      <c r="AH911" s="105" t="s">
        <v>2517</v>
      </c>
      <c r="AJ911" s="65">
        <f>$AEL$1184</f>
        <v>41.2</v>
      </c>
      <c r="AK911" s="366" t="s">
        <v>2072</v>
      </c>
      <c r="AL911" s="261" t="s">
        <v>1593</v>
      </c>
      <c r="AN911" s="65">
        <f>$LB$1190</f>
        <v>28</v>
      </c>
      <c r="AO911" s="366" t="s">
        <v>2072</v>
      </c>
      <c r="AP911" s="261" t="s">
        <v>1589</v>
      </c>
      <c r="AR911" s="65">
        <f>$IH$1196</f>
        <v>16.100000000000001</v>
      </c>
      <c r="AS911" s="366" t="s">
        <v>2072</v>
      </c>
      <c r="AT911" s="545" t="s">
        <v>1279</v>
      </c>
      <c r="AW911" s="65">
        <f>$GX$1202</f>
        <v>1.3</v>
      </c>
    </row>
    <row r="912" spans="1:49" s="34" customFormat="1" ht="15.75" customHeight="1">
      <c r="A912" s="366" t="s">
        <v>2149</v>
      </c>
      <c r="B912" s="261" t="s">
        <v>1</v>
      </c>
      <c r="D912" s="65">
        <f>$WV$1136</f>
        <v>311.09999999999997</v>
      </c>
      <c r="E912" s="366" t="s">
        <v>2149</v>
      </c>
      <c r="F912" s="261" t="s">
        <v>17</v>
      </c>
      <c r="H912" s="65">
        <f>$FW$1142</f>
        <v>71.7</v>
      </c>
      <c r="I912" s="366" t="s">
        <v>2149</v>
      </c>
      <c r="J912" s="261" t="s">
        <v>1583</v>
      </c>
      <c r="L912" s="65">
        <f>$AAQ$1148</f>
        <v>99.7</v>
      </c>
      <c r="M912" s="366" t="s">
        <v>2149</v>
      </c>
      <c r="N912" s="105" t="s">
        <v>2092</v>
      </c>
      <c r="P912" s="65">
        <f>$SR$1154</f>
        <v>355.9</v>
      </c>
      <c r="Q912" s="366" t="s">
        <v>2149</v>
      </c>
      <c r="R912" s="261" t="s">
        <v>1614</v>
      </c>
      <c r="T912" s="65">
        <f>$YX$1160</f>
        <v>51.699999999999996</v>
      </c>
      <c r="U912" s="366" t="s">
        <v>2149</v>
      </c>
      <c r="V912" s="105" t="s">
        <v>631</v>
      </c>
      <c r="X912" s="65">
        <f>$MC$1166</f>
        <v>97.6</v>
      </c>
      <c r="Y912" s="366" t="s">
        <v>2149</v>
      </c>
      <c r="Z912" s="261" t="s">
        <v>3834</v>
      </c>
      <c r="AB912" s="65">
        <f>$ASH$1172</f>
        <v>75.400000000000006</v>
      </c>
      <c r="AC912" s="366" t="s">
        <v>2149</v>
      </c>
      <c r="AD912" s="545" t="s">
        <v>1279</v>
      </c>
      <c r="AF912" s="65">
        <f>$GX$1178</f>
        <v>24</v>
      </c>
      <c r="AG912" s="366" t="s">
        <v>2149</v>
      </c>
      <c r="AH912" s="261" t="s">
        <v>3819</v>
      </c>
      <c r="AJ912" s="65">
        <f>$ATI$1184</f>
        <v>40.299999999999997</v>
      </c>
      <c r="AK912" s="366" t="s">
        <v>2149</v>
      </c>
      <c r="AL912" s="261" t="s">
        <v>3841</v>
      </c>
      <c r="AN912" s="65">
        <f>$BEK$1190</f>
        <v>27.6</v>
      </c>
      <c r="AO912" s="366" t="s">
        <v>2149</v>
      </c>
      <c r="AP912" s="261" t="s">
        <v>3820</v>
      </c>
      <c r="AR912" s="65">
        <f>$AVB$1196</f>
        <v>15.799999999999999</v>
      </c>
      <c r="AS912" s="366" t="s">
        <v>2149</v>
      </c>
      <c r="AT912" s="545" t="s">
        <v>1278</v>
      </c>
      <c r="AW912" s="65">
        <f>$JI$1202</f>
        <v>1.3</v>
      </c>
    </row>
    <row r="913" spans="1:49" s="34" customFormat="1" ht="15.75" customHeight="1">
      <c r="A913" s="366" t="s">
        <v>2150</v>
      </c>
      <c r="B913" s="261" t="s">
        <v>1587</v>
      </c>
      <c r="D913" s="65">
        <f>$DL$1136</f>
        <v>304.8</v>
      </c>
      <c r="E913" s="366" t="s">
        <v>2150</v>
      </c>
      <c r="F913" s="105" t="s">
        <v>600</v>
      </c>
      <c r="H913" s="65">
        <f>$HY$1142</f>
        <v>70.7</v>
      </c>
      <c r="I913" s="366" t="s">
        <v>2150</v>
      </c>
      <c r="J913" s="261" t="s">
        <v>1591</v>
      </c>
      <c r="L913" s="65">
        <f>$DU$1148</f>
        <v>99.3</v>
      </c>
      <c r="M913" s="366" t="s">
        <v>2150</v>
      </c>
      <c r="N913" s="105" t="s">
        <v>3156</v>
      </c>
      <c r="P913" s="65">
        <f>$AKI$1154</f>
        <v>352.8</v>
      </c>
      <c r="Q913" s="366" t="s">
        <v>2150</v>
      </c>
      <c r="R913" s="105" t="s">
        <v>3156</v>
      </c>
      <c r="T913" s="65">
        <f>$AKI$1160</f>
        <v>48.6</v>
      </c>
      <c r="U913" s="366" t="s">
        <v>2150</v>
      </c>
      <c r="V913" s="372" t="s">
        <v>3167</v>
      </c>
      <c r="X913" s="65">
        <f>$APW$1166</f>
        <v>97.1</v>
      </c>
      <c r="Y913" s="366" t="s">
        <v>2150</v>
      </c>
      <c r="Z913" s="261" t="s">
        <v>3833</v>
      </c>
      <c r="AB913" s="65">
        <f>$BEB$1172</f>
        <v>74.75</v>
      </c>
      <c r="AC913" s="366" t="s">
        <v>2150</v>
      </c>
      <c r="AD913" s="261" t="s">
        <v>1591</v>
      </c>
      <c r="AF913" s="65">
        <f>$DU$1178</f>
        <v>24</v>
      </c>
      <c r="AG913" s="366" t="s">
        <v>2150</v>
      </c>
      <c r="AH913" s="261" t="s">
        <v>1614</v>
      </c>
      <c r="AJ913" s="65">
        <f>$YX$1184</f>
        <v>39.9</v>
      </c>
      <c r="AK913" s="366" t="s">
        <v>2150</v>
      </c>
      <c r="AL913" s="260" t="s">
        <v>3172</v>
      </c>
      <c r="AN913" s="65">
        <f>$AOM$1190</f>
        <v>27.099999999999998</v>
      </c>
      <c r="AO913" s="366" t="s">
        <v>2150</v>
      </c>
      <c r="AP913" s="105" t="s">
        <v>2522</v>
      </c>
      <c r="AR913" s="65">
        <f>$XN$1196</f>
        <v>15.6</v>
      </c>
      <c r="AS913" s="366" t="s">
        <v>2150</v>
      </c>
      <c r="AT913" s="105" t="s">
        <v>153</v>
      </c>
      <c r="AW913" s="65">
        <f>$AR$1202</f>
        <v>1.3</v>
      </c>
    </row>
    <row r="914" spans="1:49" s="34" customFormat="1" ht="15.75" customHeight="1">
      <c r="A914" s="366" t="s">
        <v>2151</v>
      </c>
      <c r="B914" s="261" t="s">
        <v>3821</v>
      </c>
      <c r="D914" s="65">
        <f>$AWU$1136</f>
        <v>304.5</v>
      </c>
      <c r="E914" s="366" t="s">
        <v>2151</v>
      </c>
      <c r="F914" s="261" t="s">
        <v>3856</v>
      </c>
      <c r="H914" s="65">
        <f>$BBQ$1142</f>
        <v>70.3</v>
      </c>
      <c r="I914" s="366" t="s">
        <v>2151</v>
      </c>
      <c r="J914" s="261" t="s">
        <v>3822</v>
      </c>
      <c r="L914" s="65">
        <f>$AYN$1148</f>
        <v>98</v>
      </c>
      <c r="M914" s="366" t="s">
        <v>2151</v>
      </c>
      <c r="N914" s="260" t="s">
        <v>3171</v>
      </c>
      <c r="P914" s="65">
        <f>$AKR$1154</f>
        <v>351.9</v>
      </c>
      <c r="Q914" s="366" t="s">
        <v>2151</v>
      </c>
      <c r="R914" s="260" t="s">
        <v>3154</v>
      </c>
      <c r="T914" s="65">
        <f>$ANL$1160</f>
        <v>47.5</v>
      </c>
      <c r="U914" s="366" t="s">
        <v>2151</v>
      </c>
      <c r="V914" s="545" t="s">
        <v>1284</v>
      </c>
      <c r="X914" s="65">
        <f>$KS$1166</f>
        <v>96</v>
      </c>
      <c r="Y914" s="366" t="s">
        <v>2151</v>
      </c>
      <c r="Z914" s="545" t="s">
        <v>3826</v>
      </c>
      <c r="AB914" s="65">
        <f>$ARY$1172</f>
        <v>74.600000000000009</v>
      </c>
      <c r="AC914" s="366" t="s">
        <v>2151</v>
      </c>
      <c r="AD914" s="261" t="s">
        <v>3850</v>
      </c>
      <c r="AF914" s="65">
        <f>$ARG$1178</f>
        <v>23.5</v>
      </c>
      <c r="AG914" s="366" t="s">
        <v>2151</v>
      </c>
      <c r="AH914" s="261" t="s">
        <v>1593</v>
      </c>
      <c r="AJ914" s="65">
        <f>$LB$1184</f>
        <v>38.5</v>
      </c>
      <c r="AK914" s="366" t="s">
        <v>2151</v>
      </c>
      <c r="AL914" s="261" t="s">
        <v>3843</v>
      </c>
      <c r="AN914" s="65">
        <f>$AUJ$1190</f>
        <v>26.1</v>
      </c>
      <c r="AO914" s="366" t="s">
        <v>2151</v>
      </c>
      <c r="AP914" s="260" t="s">
        <v>3166</v>
      </c>
      <c r="AR914" s="65">
        <f>$AIG$1196</f>
        <v>15</v>
      </c>
      <c r="AS914" s="366" t="s">
        <v>2151</v>
      </c>
      <c r="AT914" s="261" t="s">
        <v>3845</v>
      </c>
      <c r="AW914" s="65">
        <f>$AXV$1202</f>
        <v>1.3</v>
      </c>
    </row>
    <row r="915" spans="1:49" s="34" customFormat="1" ht="15.75" customHeight="1">
      <c r="A915" s="366" t="s">
        <v>2480</v>
      </c>
      <c r="B915" s="261" t="s">
        <v>1594</v>
      </c>
      <c r="D915" s="65">
        <f>$AQX$1136</f>
        <v>300.2</v>
      </c>
      <c r="E915" s="366" t="s">
        <v>2480</v>
      </c>
      <c r="F915" s="261" t="s">
        <v>3841</v>
      </c>
      <c r="H915" s="65">
        <f>$BEK$1142</f>
        <v>69.2</v>
      </c>
      <c r="I915" s="366" t="s">
        <v>2480</v>
      </c>
      <c r="J915" s="261" t="s">
        <v>3836</v>
      </c>
      <c r="L915" s="65">
        <f>$AVT$1148</f>
        <v>94.9</v>
      </c>
      <c r="M915" s="366" t="s">
        <v>2480</v>
      </c>
      <c r="N915" s="105" t="s">
        <v>655</v>
      </c>
      <c r="P915" s="65">
        <f>$VC$1154</f>
        <v>351.6</v>
      </c>
      <c r="Q915" s="366" t="s">
        <v>2480</v>
      </c>
      <c r="R915" s="261" t="s">
        <v>3825</v>
      </c>
      <c r="T915" s="65">
        <f>$BDS$1160</f>
        <v>46.8</v>
      </c>
      <c r="U915" s="366" t="s">
        <v>2480</v>
      </c>
      <c r="V915" s="261" t="s">
        <v>3848</v>
      </c>
      <c r="X915" s="65">
        <f>$BDA$1166</f>
        <v>88.3</v>
      </c>
      <c r="Y915" s="366" t="s">
        <v>2480</v>
      </c>
      <c r="Z915" s="105" t="s">
        <v>2509</v>
      </c>
      <c r="AB915" s="65">
        <f>$ACA$1172</f>
        <v>73.900000000000006</v>
      </c>
      <c r="AC915" s="366" t="s">
        <v>2480</v>
      </c>
      <c r="AD915" s="261" t="s">
        <v>23</v>
      </c>
      <c r="AF915" s="65">
        <f>$RQ$1178</f>
        <v>23.4</v>
      </c>
      <c r="AG915" s="366" t="s">
        <v>2480</v>
      </c>
      <c r="AH915" s="105" t="s">
        <v>152</v>
      </c>
      <c r="AJ915" s="65">
        <f>$TA$1184</f>
        <v>36.799999999999997</v>
      </c>
      <c r="AK915" s="366" t="s">
        <v>2480</v>
      </c>
      <c r="AL915" s="261" t="s">
        <v>1590</v>
      </c>
      <c r="AN915" s="65">
        <f>$AAZ$1190</f>
        <v>25.4</v>
      </c>
      <c r="AO915" s="366" t="s">
        <v>2480</v>
      </c>
      <c r="AP915" s="261" t="s">
        <v>1581</v>
      </c>
      <c r="AR915" s="65">
        <f>$DC$1196</f>
        <v>15</v>
      </c>
      <c r="AS915" s="366" t="s">
        <v>2480</v>
      </c>
      <c r="AT915" s="261" t="s">
        <v>3841</v>
      </c>
      <c r="AW915" s="65">
        <f>$BEK$1202</f>
        <v>1.3</v>
      </c>
    </row>
    <row r="916" spans="1:49" s="34" customFormat="1" ht="15.75" customHeight="1">
      <c r="A916" s="366" t="s">
        <v>2481</v>
      </c>
      <c r="B916" s="105" t="s">
        <v>613</v>
      </c>
      <c r="D916" s="65">
        <f>$BS$1136</f>
        <v>283.2</v>
      </c>
      <c r="E916" s="366" t="s">
        <v>2481</v>
      </c>
      <c r="F916" s="105" t="s">
        <v>2515</v>
      </c>
      <c r="H916" s="65">
        <f>$VU$1142</f>
        <v>67.099999999999994</v>
      </c>
      <c r="I916" s="366" t="s">
        <v>2481</v>
      </c>
      <c r="J916" s="261" t="s">
        <v>25</v>
      </c>
      <c r="L916" s="65">
        <f>$CK$1148</f>
        <v>92.600000000000009</v>
      </c>
      <c r="M916" s="366" t="s">
        <v>2481</v>
      </c>
      <c r="N916" s="105" t="s">
        <v>2524</v>
      </c>
      <c r="P916" s="65">
        <f>$WM$1154</f>
        <v>351.4</v>
      </c>
      <c r="Q916" s="366" t="s">
        <v>2481</v>
      </c>
      <c r="R916" s="260" t="s">
        <v>3151</v>
      </c>
      <c r="T916" s="65">
        <f>$AIY$1160</f>
        <v>46.2</v>
      </c>
      <c r="U916" s="366" t="s">
        <v>2481</v>
      </c>
      <c r="V916" s="260" t="s">
        <v>3165</v>
      </c>
      <c r="X916" s="65">
        <f>$AOV$1166</f>
        <v>88.1</v>
      </c>
      <c r="Y916" s="366" t="s">
        <v>2481</v>
      </c>
      <c r="Z916" s="260" t="s">
        <v>3148</v>
      </c>
      <c r="AB916" s="65">
        <f>$ALA$1172</f>
        <v>73.800000000000011</v>
      </c>
      <c r="AC916" s="366" t="s">
        <v>2481</v>
      </c>
      <c r="AD916" s="261" t="s">
        <v>3851</v>
      </c>
      <c r="AF916" s="65">
        <f>$ASZ$1178</f>
        <v>22.400000000000002</v>
      </c>
      <c r="AG916" s="366" t="s">
        <v>2481</v>
      </c>
      <c r="AH916" s="261" t="s">
        <v>3844</v>
      </c>
      <c r="AJ916" s="65">
        <f>$AWC$1184</f>
        <v>35.5</v>
      </c>
      <c r="AK916" s="366" t="s">
        <v>2481</v>
      </c>
      <c r="AL916" s="261" t="s">
        <v>3833</v>
      </c>
      <c r="AN916" s="65">
        <f>$BEB$1190</f>
        <v>25.4</v>
      </c>
      <c r="AO916" s="366" t="s">
        <v>2481</v>
      </c>
      <c r="AP916" s="261" t="s">
        <v>17</v>
      </c>
      <c r="AR916" s="65">
        <f>$FW$1196</f>
        <v>14.700000000000001</v>
      </c>
      <c r="AS916" s="366" t="s">
        <v>2481</v>
      </c>
      <c r="AT916" s="105" t="s">
        <v>2506</v>
      </c>
      <c r="AW916" s="65">
        <f>$ZP$1202</f>
        <v>1.3</v>
      </c>
    </row>
    <row r="917" spans="1:49" s="34" customFormat="1" ht="15.75" customHeight="1">
      <c r="A917" s="366" t="s">
        <v>2482</v>
      </c>
      <c r="B917" s="261" t="s">
        <v>3825</v>
      </c>
      <c r="D917" s="65">
        <f>$BDS$1136</f>
        <v>283.2</v>
      </c>
      <c r="E917" s="366" t="s">
        <v>2482</v>
      </c>
      <c r="F917" s="261" t="s">
        <v>23</v>
      </c>
      <c r="H917" s="65">
        <f>$RQ$1142</f>
        <v>64.900000000000006</v>
      </c>
      <c r="I917" s="366" t="s">
        <v>2482</v>
      </c>
      <c r="J917" s="261" t="s">
        <v>3821</v>
      </c>
      <c r="L917" s="65">
        <f>$AWU$1148</f>
        <v>87.6</v>
      </c>
      <c r="M917" s="366" t="s">
        <v>2482</v>
      </c>
      <c r="N917" s="261" t="s">
        <v>3829</v>
      </c>
      <c r="P917" s="65">
        <f>$AXD$1154</f>
        <v>345.9</v>
      </c>
      <c r="Q917" s="366" t="s">
        <v>2482</v>
      </c>
      <c r="R917" s="105" t="s">
        <v>648</v>
      </c>
      <c r="T917" s="65">
        <f>$PF$1160</f>
        <v>45.199999999999996</v>
      </c>
      <c r="U917" s="366" t="s">
        <v>2482</v>
      </c>
      <c r="V917" s="261" t="s">
        <v>1580</v>
      </c>
      <c r="X917" s="65">
        <f>$YF$1166</f>
        <v>86.6</v>
      </c>
      <c r="Y917" s="366" t="s">
        <v>2482</v>
      </c>
      <c r="Z917" s="261" t="s">
        <v>3854</v>
      </c>
      <c r="AB917" s="65">
        <f>$AYE$1172</f>
        <v>73.800000000000011</v>
      </c>
      <c r="AC917" s="366" t="s">
        <v>2482</v>
      </c>
      <c r="AD917" s="260" t="s">
        <v>3172</v>
      </c>
      <c r="AF917" s="65">
        <f>$AOM$1178</f>
        <v>21.5</v>
      </c>
      <c r="AG917" s="366" t="s">
        <v>2482</v>
      </c>
      <c r="AH917" s="261" t="s">
        <v>1</v>
      </c>
      <c r="AJ917" s="65">
        <f>$WV$1184</f>
        <v>35.200000000000003</v>
      </c>
      <c r="AK917" s="366" t="s">
        <v>2482</v>
      </c>
      <c r="AL917" s="105" t="s">
        <v>3164</v>
      </c>
      <c r="AN917" s="65">
        <f>$ALJ$1190</f>
        <v>25.3</v>
      </c>
      <c r="AO917" s="366" t="s">
        <v>2482</v>
      </c>
      <c r="AP917" s="260" t="s">
        <v>3159</v>
      </c>
      <c r="AR917" s="65">
        <f>$AMK$1196</f>
        <v>14.5</v>
      </c>
      <c r="AS917" s="366" t="s">
        <v>2482</v>
      </c>
      <c r="AT917" s="105" t="s">
        <v>665</v>
      </c>
      <c r="AW917" s="65">
        <f>$Q$1202</f>
        <v>1.2</v>
      </c>
    </row>
    <row r="918" spans="1:49" s="34" customFormat="1" ht="15.75" customHeight="1">
      <c r="A918" s="366" t="s">
        <v>2483</v>
      </c>
      <c r="B918" s="105" t="s">
        <v>2503</v>
      </c>
      <c r="D918" s="65">
        <f>$ADK$1136</f>
        <v>283.2</v>
      </c>
      <c r="E918" s="366" t="s">
        <v>2483</v>
      </c>
      <c r="F918" s="261" t="s">
        <v>1593</v>
      </c>
      <c r="H918" s="65">
        <f>$LB$1142</f>
        <v>62.800000000000004</v>
      </c>
      <c r="I918" s="366" t="s">
        <v>2483</v>
      </c>
      <c r="J918" s="105" t="s">
        <v>3156</v>
      </c>
      <c r="L918" s="65">
        <f>$AKI$1148</f>
        <v>87.399999999999991</v>
      </c>
      <c r="M918" s="366" t="s">
        <v>2483</v>
      </c>
      <c r="N918" s="105" t="s">
        <v>2521</v>
      </c>
      <c r="P918" s="65">
        <f>$ACS$1154</f>
        <v>345.6</v>
      </c>
      <c r="Q918" s="366" t="s">
        <v>2483</v>
      </c>
      <c r="R918" s="105" t="s">
        <v>645</v>
      </c>
      <c r="T918" s="65">
        <f>$BA$1160</f>
        <v>44.7</v>
      </c>
      <c r="U918" s="366" t="s">
        <v>2483</v>
      </c>
      <c r="V918" s="261" t="s">
        <v>3834</v>
      </c>
      <c r="X918" s="65">
        <f>$ASH$1166</f>
        <v>83.199999999999989</v>
      </c>
      <c r="Y918" s="366" t="s">
        <v>2483</v>
      </c>
      <c r="Z918" s="261" t="s">
        <v>1596</v>
      </c>
      <c r="AB918" s="65">
        <f>$OE$1172</f>
        <v>73.400000000000006</v>
      </c>
      <c r="AC918" s="366" t="s">
        <v>2483</v>
      </c>
      <c r="AD918" s="261" t="s">
        <v>1590</v>
      </c>
      <c r="AF918" s="65">
        <f>$AAZ$1178</f>
        <v>21</v>
      </c>
      <c r="AG918" s="366" t="s">
        <v>2483</v>
      </c>
      <c r="AH918" s="261" t="s">
        <v>3839</v>
      </c>
      <c r="AJ918" s="65">
        <f>$BAY$1184</f>
        <v>35.200000000000003</v>
      </c>
      <c r="AK918" s="366" t="s">
        <v>2483</v>
      </c>
      <c r="AL918" s="105" t="s">
        <v>179</v>
      </c>
      <c r="AN918" s="65">
        <f>$NM$1190</f>
        <v>24.3</v>
      </c>
      <c r="AO918" s="366" t="s">
        <v>2483</v>
      </c>
      <c r="AP918" s="105" t="s">
        <v>637</v>
      </c>
      <c r="AR918" s="65">
        <f>$ON$1196</f>
        <v>14</v>
      </c>
      <c r="AS918" s="366" t="s">
        <v>2483</v>
      </c>
      <c r="AT918" s="105" t="s">
        <v>2522</v>
      </c>
      <c r="AW918" s="65">
        <f>$XN$1202</f>
        <v>1.2</v>
      </c>
    </row>
    <row r="919" spans="1:49" s="34" customFormat="1" ht="15.75" customHeight="1">
      <c r="A919" s="366" t="s">
        <v>2484</v>
      </c>
      <c r="B919" s="105" t="s">
        <v>2509</v>
      </c>
      <c r="D919" s="65">
        <f>$ACA$1136</f>
        <v>282.3</v>
      </c>
      <c r="E919" s="366" t="s">
        <v>2484</v>
      </c>
      <c r="F919" s="105" t="s">
        <v>2505</v>
      </c>
      <c r="H919" s="65">
        <f>$ACJ$1142</f>
        <v>62.6</v>
      </c>
      <c r="I919" s="366" t="s">
        <v>2484</v>
      </c>
      <c r="J919" s="261" t="s">
        <v>3857</v>
      </c>
      <c r="L919" s="65">
        <f>$BDJ$1148</f>
        <v>86.9</v>
      </c>
      <c r="M919" s="366" t="s">
        <v>2484</v>
      </c>
      <c r="N919" s="260" t="s">
        <v>3159</v>
      </c>
      <c r="P919" s="65">
        <f>$AMK$1154</f>
        <v>345</v>
      </c>
      <c r="Q919" s="366" t="s">
        <v>2484</v>
      </c>
      <c r="R919" s="105" t="s">
        <v>649</v>
      </c>
      <c r="T919" s="65">
        <f>$EV$1160</f>
        <v>44.300000000000004</v>
      </c>
      <c r="U919" s="366" t="s">
        <v>2484</v>
      </c>
      <c r="V919" s="105" t="s">
        <v>661</v>
      </c>
      <c r="X919" s="65">
        <f>$SI$1166</f>
        <v>82</v>
      </c>
      <c r="Y919" s="366" t="s">
        <v>2484</v>
      </c>
      <c r="Z919" s="261" t="s">
        <v>3831</v>
      </c>
      <c r="AB919" s="65">
        <f>$BAP$1172</f>
        <v>73</v>
      </c>
      <c r="AC919" s="366" t="s">
        <v>2484</v>
      </c>
      <c r="AD919" s="261" t="s">
        <v>3841</v>
      </c>
      <c r="AF919" s="65">
        <f>$BEK$1178</f>
        <v>20.7</v>
      </c>
      <c r="AG919" s="366" t="s">
        <v>2484</v>
      </c>
      <c r="AH919" s="261" t="s">
        <v>15</v>
      </c>
      <c r="AJ919" s="65">
        <f>$LK$1184</f>
        <v>33.5</v>
      </c>
      <c r="AK919" s="366" t="s">
        <v>2484</v>
      </c>
      <c r="AL919" s="261" t="s">
        <v>3840</v>
      </c>
      <c r="AN919" s="65">
        <f>$BCR$1190</f>
        <v>24.200000000000003</v>
      </c>
      <c r="AO919" s="366" t="s">
        <v>2484</v>
      </c>
      <c r="AP919" s="105" t="s">
        <v>630</v>
      </c>
      <c r="AR919" s="65">
        <f>$UB$1196</f>
        <v>14</v>
      </c>
      <c r="AS919" s="366" t="s">
        <v>2484</v>
      </c>
      <c r="AT919" s="105" t="s">
        <v>631</v>
      </c>
      <c r="AW919" s="65">
        <f>$MC$1202</f>
        <v>1.1000000000000001</v>
      </c>
    </row>
    <row r="920" spans="1:49" s="34" customFormat="1" ht="15.75" customHeight="1">
      <c r="A920" s="366" t="s">
        <v>2485</v>
      </c>
      <c r="B920" s="261" t="s">
        <v>3844</v>
      </c>
      <c r="D920" s="65">
        <f>$AWC$1136</f>
        <v>282.3</v>
      </c>
      <c r="E920" s="366" t="s">
        <v>2485</v>
      </c>
      <c r="F920" s="105" t="s">
        <v>637</v>
      </c>
      <c r="H920" s="65">
        <f>$ON$1142</f>
        <v>62.000000000000007</v>
      </c>
      <c r="I920" s="366" t="s">
        <v>2485</v>
      </c>
      <c r="J920" s="260" t="s">
        <v>3172</v>
      </c>
      <c r="L920" s="65">
        <f>$AOM$1148</f>
        <v>86.899999999999991</v>
      </c>
      <c r="M920" s="366" t="s">
        <v>2485</v>
      </c>
      <c r="N920" s="105" t="s">
        <v>2083</v>
      </c>
      <c r="P920" s="65">
        <f>$OW$1154</f>
        <v>344.4</v>
      </c>
      <c r="Q920" s="366" t="s">
        <v>2485</v>
      </c>
      <c r="R920" s="261" t="s">
        <v>3855</v>
      </c>
      <c r="T920" s="65">
        <f>$AZX$1160</f>
        <v>43.599999999999994</v>
      </c>
      <c r="U920" s="366" t="s">
        <v>2485</v>
      </c>
      <c r="V920" s="105" t="s">
        <v>649</v>
      </c>
      <c r="X920" s="65">
        <f>$EV$1166</f>
        <v>80.2</v>
      </c>
      <c r="Y920" s="366" t="s">
        <v>2485</v>
      </c>
      <c r="Z920" s="105" t="s">
        <v>2078</v>
      </c>
      <c r="AB920" s="65">
        <f>$UK$1172</f>
        <v>72.100000000000009</v>
      </c>
      <c r="AC920" s="366" t="s">
        <v>2485</v>
      </c>
      <c r="AD920" s="105" t="s">
        <v>2512</v>
      </c>
      <c r="AF920" s="65">
        <f>$AFV$1178</f>
        <v>17.899999999999999</v>
      </c>
      <c r="AG920" s="366" t="s">
        <v>2485</v>
      </c>
      <c r="AH920" s="105" t="s">
        <v>2503</v>
      </c>
      <c r="AJ920" s="65">
        <f>$ADK$1184</f>
        <v>33.4</v>
      </c>
      <c r="AK920" s="366" t="s">
        <v>2485</v>
      </c>
      <c r="AL920" s="545" t="s">
        <v>1280</v>
      </c>
      <c r="AN920" s="65">
        <f>$NV$1190</f>
        <v>24.200000000000003</v>
      </c>
      <c r="AO920" s="366" t="s">
        <v>2485</v>
      </c>
      <c r="AP920" s="261" t="s">
        <v>2171</v>
      </c>
      <c r="AR920" s="65">
        <f>$IZ$1196</f>
        <v>13.200000000000001</v>
      </c>
      <c r="AS920" s="366" t="s">
        <v>2485</v>
      </c>
      <c r="AT920" s="261" t="s">
        <v>1583</v>
      </c>
      <c r="AW920" s="65">
        <f>$AAQ$1202</f>
        <v>0</v>
      </c>
    </row>
    <row r="921" spans="1:49" s="34" customFormat="1" ht="15.75" customHeight="1">
      <c r="A921" s="366" t="s">
        <v>2486</v>
      </c>
      <c r="B921" s="105" t="s">
        <v>2094</v>
      </c>
      <c r="D921" s="65">
        <f>$JR$1136</f>
        <v>276.59999999999997</v>
      </c>
      <c r="E921" s="366" t="s">
        <v>2486</v>
      </c>
      <c r="F921" s="105" t="s">
        <v>141</v>
      </c>
      <c r="H921" s="65">
        <f>$FN$1142</f>
        <v>61.1</v>
      </c>
      <c r="I921" s="366" t="s">
        <v>2486</v>
      </c>
      <c r="J921" s="105" t="s">
        <v>2097</v>
      </c>
      <c r="L921" s="65">
        <f>$QG$1148</f>
        <v>86.800000000000011</v>
      </c>
      <c r="M921" s="366" t="s">
        <v>2486</v>
      </c>
      <c r="N921" s="105" t="s">
        <v>2612</v>
      </c>
      <c r="P921" s="65">
        <f>$ABR$1154</f>
        <v>344.3</v>
      </c>
      <c r="Q921" s="366" t="s">
        <v>2486</v>
      </c>
      <c r="R921" s="105" t="s">
        <v>2516</v>
      </c>
      <c r="T921" s="65">
        <f>$ABI$1160</f>
        <v>42.2</v>
      </c>
      <c r="U921" s="366" t="s">
        <v>2486</v>
      </c>
      <c r="V921" s="105" t="s">
        <v>2612</v>
      </c>
      <c r="X921" s="65">
        <f>$ABR$1166</f>
        <v>78.899999999999991</v>
      </c>
      <c r="Y921" s="366" t="s">
        <v>2486</v>
      </c>
      <c r="Z921" s="261" t="s">
        <v>33</v>
      </c>
      <c r="AB921" s="65">
        <f>$ED$1172</f>
        <v>71.7</v>
      </c>
      <c r="AC921" s="366" t="s">
        <v>2486</v>
      </c>
      <c r="AD921" s="105" t="s">
        <v>2078</v>
      </c>
      <c r="AF921" s="65">
        <f>$UK$1178</f>
        <v>17.899999999999999</v>
      </c>
      <c r="AG921" s="366" t="s">
        <v>2486</v>
      </c>
      <c r="AH921" s="105" t="s">
        <v>2073</v>
      </c>
      <c r="AJ921" s="65">
        <f>$AMT$1184</f>
        <v>32.099999999999994</v>
      </c>
      <c r="AK921" s="366" t="s">
        <v>2486</v>
      </c>
      <c r="AL921" s="261" t="s">
        <v>3836</v>
      </c>
      <c r="AN921" s="65">
        <f>$AVT$1190</f>
        <v>24</v>
      </c>
      <c r="AO921" s="366" t="s">
        <v>2486</v>
      </c>
      <c r="AP921" s="260" t="s">
        <v>3163</v>
      </c>
      <c r="AR921" s="65">
        <f>$ANC$1196</f>
        <v>13</v>
      </c>
      <c r="AS921" s="366" t="s">
        <v>2486</v>
      </c>
      <c r="AT921" s="545" t="s">
        <v>1281</v>
      </c>
      <c r="AW921" s="65">
        <f>$QY$1202</f>
        <v>0</v>
      </c>
    </row>
    <row r="922" spans="1:49" s="34" customFormat="1" ht="15.75" customHeight="1">
      <c r="A922" s="366" t="s">
        <v>2487</v>
      </c>
      <c r="B922" s="261" t="s">
        <v>3845</v>
      </c>
      <c r="D922" s="65">
        <f>$AXV$1136</f>
        <v>276.59999999999997</v>
      </c>
      <c r="E922" s="366" t="s">
        <v>2487</v>
      </c>
      <c r="F922" s="105" t="s">
        <v>613</v>
      </c>
      <c r="H922" s="65">
        <f>$BS$1142</f>
        <v>57.999999999999993</v>
      </c>
      <c r="I922" s="366" t="s">
        <v>2487</v>
      </c>
      <c r="J922" s="105" t="s">
        <v>631</v>
      </c>
      <c r="L922" s="65">
        <f>$MC$1148</f>
        <v>81.2</v>
      </c>
      <c r="M922" s="366" t="s">
        <v>2487</v>
      </c>
      <c r="N922" s="105" t="s">
        <v>2517</v>
      </c>
      <c r="P922" s="65">
        <f>$AEL$1154</f>
        <v>342.2</v>
      </c>
      <c r="Q922" s="366" t="s">
        <v>2487</v>
      </c>
      <c r="R922" s="261" t="s">
        <v>3818</v>
      </c>
      <c r="T922" s="65">
        <f>$ARP$1160</f>
        <v>40.799999999999997</v>
      </c>
      <c r="U922" s="366" t="s">
        <v>2487</v>
      </c>
      <c r="V922" s="261" t="s">
        <v>3854</v>
      </c>
      <c r="X922" s="65">
        <f>$AYE$1166</f>
        <v>76.899999999999991</v>
      </c>
      <c r="Y922" s="366" t="s">
        <v>2487</v>
      </c>
      <c r="Z922" s="261" t="s">
        <v>3856</v>
      </c>
      <c r="AB922" s="65">
        <f>$BBQ$1172</f>
        <v>71.400000000000006</v>
      </c>
      <c r="AC922" s="366" t="s">
        <v>2487</v>
      </c>
      <c r="AD922" s="105" t="s">
        <v>179</v>
      </c>
      <c r="AF922" s="65">
        <f>$NM$1178</f>
        <v>17.600000000000001</v>
      </c>
      <c r="AG922" s="366" t="s">
        <v>2487</v>
      </c>
      <c r="AH922" s="261" t="s">
        <v>3852</v>
      </c>
      <c r="AJ922" s="65">
        <f>$AUS$1184</f>
        <v>31.700000000000003</v>
      </c>
      <c r="AK922" s="366" t="s">
        <v>2487</v>
      </c>
      <c r="AL922" s="105" t="s">
        <v>152</v>
      </c>
      <c r="AN922" s="65">
        <f>$TA$1190</f>
        <v>22</v>
      </c>
      <c r="AO922" s="366" t="s">
        <v>2487</v>
      </c>
      <c r="AP922" s="105" t="s">
        <v>2510</v>
      </c>
      <c r="AR922" s="65">
        <f>$AHF$1196</f>
        <v>13</v>
      </c>
      <c r="AS922" s="366" t="s">
        <v>2487</v>
      </c>
      <c r="AT922" s="261" t="s">
        <v>1</v>
      </c>
      <c r="AW922" s="65">
        <f>$WV$1202</f>
        <v>0</v>
      </c>
    </row>
    <row r="923" spans="1:49" s="34" customFormat="1" ht="15.75" customHeight="1">
      <c r="A923" s="366" t="s">
        <v>2488</v>
      </c>
      <c r="B923" s="545" t="s">
        <v>1286</v>
      </c>
      <c r="D923" s="65">
        <f>$H$1136</f>
        <v>276.59999999999997</v>
      </c>
      <c r="E923" s="366" t="s">
        <v>2488</v>
      </c>
      <c r="F923" s="545" t="s">
        <v>1280</v>
      </c>
      <c r="H923" s="65">
        <f>$NV$1142</f>
        <v>57.8</v>
      </c>
      <c r="I923" s="366" t="s">
        <v>2488</v>
      </c>
      <c r="J923" s="105" t="s">
        <v>2090</v>
      </c>
      <c r="L923" s="65">
        <f>$RH$1148</f>
        <v>77.3</v>
      </c>
      <c r="M923" s="366" t="s">
        <v>2488</v>
      </c>
      <c r="N923" s="545" t="s">
        <v>1281</v>
      </c>
      <c r="P923" s="65">
        <f>$QY$1154</f>
        <v>339.20000000000005</v>
      </c>
      <c r="Q923" s="366" t="s">
        <v>2488</v>
      </c>
      <c r="R923" s="260" t="s">
        <v>3173</v>
      </c>
      <c r="T923" s="65">
        <f>$APE$1160</f>
        <v>38.199999999999996</v>
      </c>
      <c r="U923" s="366" t="s">
        <v>2488</v>
      </c>
      <c r="V923" s="261" t="s">
        <v>3822</v>
      </c>
      <c r="X923" s="65">
        <f>$AYN$1166</f>
        <v>70.2</v>
      </c>
      <c r="Y923" s="366" t="s">
        <v>2488</v>
      </c>
      <c r="Z923" s="261" t="s">
        <v>3828</v>
      </c>
      <c r="AB923" s="65">
        <f>$AVK$1172</f>
        <v>71.400000000000006</v>
      </c>
      <c r="AC923" s="366" t="s">
        <v>2488</v>
      </c>
      <c r="AD923" s="261" t="s">
        <v>3856</v>
      </c>
      <c r="AF923" s="65">
        <f>$BBQ$1178</f>
        <v>17.399999999999999</v>
      </c>
      <c r="AG923" s="366" t="s">
        <v>2488</v>
      </c>
      <c r="AH923" s="261" t="s">
        <v>3820</v>
      </c>
      <c r="AJ923" s="65">
        <f>$AVB$1184</f>
        <v>31.1</v>
      </c>
      <c r="AK923" s="366" t="s">
        <v>2488</v>
      </c>
      <c r="AL923" s="261" t="s">
        <v>3856</v>
      </c>
      <c r="AN923" s="65">
        <f>$BBQ$1190</f>
        <v>21.400000000000002</v>
      </c>
      <c r="AO923" s="366" t="s">
        <v>2488</v>
      </c>
      <c r="AP923" s="545" t="s">
        <v>1278</v>
      </c>
      <c r="AR923" s="65">
        <f>$JI$1196</f>
        <v>12</v>
      </c>
      <c r="AS923" s="366" t="s">
        <v>2488</v>
      </c>
      <c r="AT923" s="261" t="s">
        <v>1590</v>
      </c>
      <c r="AW923" s="65">
        <f>$AAZ$1202</f>
        <v>0</v>
      </c>
    </row>
    <row r="924" spans="1:49" s="34" customFormat="1" ht="15.75" customHeight="1">
      <c r="A924" s="366" t="s">
        <v>2489</v>
      </c>
      <c r="B924" s="105" t="s">
        <v>2518</v>
      </c>
      <c r="D924" s="65">
        <f>$XW$1136</f>
        <v>276.59999999999997</v>
      </c>
      <c r="E924" s="366" t="s">
        <v>2489</v>
      </c>
      <c r="F924" s="260" t="s">
        <v>3166</v>
      </c>
      <c r="H924" s="65">
        <f>$AIG$1142</f>
        <v>57.8</v>
      </c>
      <c r="I924" s="366" t="s">
        <v>2489</v>
      </c>
      <c r="J924" s="105" t="s">
        <v>2078</v>
      </c>
      <c r="L924" s="65">
        <f>$UK$1148</f>
        <v>74</v>
      </c>
      <c r="M924" s="366" t="s">
        <v>2489</v>
      </c>
      <c r="N924" s="261" t="s">
        <v>11</v>
      </c>
      <c r="P924" s="65">
        <f>$EM$1154</f>
        <v>336.1</v>
      </c>
      <c r="Q924" s="366" t="s">
        <v>2489</v>
      </c>
      <c r="R924" s="261" t="s">
        <v>1593</v>
      </c>
      <c r="T924" s="65">
        <f>$LB$1160</f>
        <v>37.400000000000006</v>
      </c>
      <c r="U924" s="366" t="s">
        <v>2489</v>
      </c>
      <c r="V924" s="261" t="s">
        <v>3852</v>
      </c>
      <c r="X924" s="65">
        <f>$AUS$1166</f>
        <v>68.599999999999994</v>
      </c>
      <c r="Y924" s="366" t="s">
        <v>2489</v>
      </c>
      <c r="Z924" s="105" t="s">
        <v>601</v>
      </c>
      <c r="AB924" s="65">
        <f>$AHX$1172</f>
        <v>70.300000000000011</v>
      </c>
      <c r="AC924" s="366" t="s">
        <v>2489</v>
      </c>
      <c r="AD924" s="261" t="s">
        <v>1584</v>
      </c>
      <c r="AF924" s="65">
        <f>$PO$1178</f>
        <v>17.100000000000001</v>
      </c>
      <c r="AG924" s="366" t="s">
        <v>2489</v>
      </c>
      <c r="AH924" s="105" t="s">
        <v>2523</v>
      </c>
      <c r="AJ924" s="65">
        <f>$AGW$1184</f>
        <v>30.8</v>
      </c>
      <c r="AK924" s="366" t="s">
        <v>2489</v>
      </c>
      <c r="AL924" s="261" t="s">
        <v>3828</v>
      </c>
      <c r="AN924" s="65">
        <f>$AVK$1190</f>
        <v>21.299999999999997</v>
      </c>
      <c r="AO924" s="366" t="s">
        <v>2489</v>
      </c>
      <c r="AP924" s="261" t="s">
        <v>3846</v>
      </c>
      <c r="AR924" s="65">
        <f>$AZO$1196</f>
        <v>9.3000000000000007</v>
      </c>
      <c r="AS924" s="366" t="s">
        <v>2489</v>
      </c>
      <c r="AT924" s="105" t="s">
        <v>2092</v>
      </c>
      <c r="AW924" s="65">
        <f>$SR$1202</f>
        <v>0</v>
      </c>
    </row>
    <row r="925" spans="1:49" s="34" customFormat="1" ht="15.75" customHeight="1">
      <c r="A925" s="366" t="s">
        <v>2490</v>
      </c>
      <c r="B925" s="105" t="s">
        <v>2513</v>
      </c>
      <c r="D925" s="65">
        <f>$AGE$1136</f>
        <v>276.59999999999997</v>
      </c>
      <c r="E925" s="366" t="s">
        <v>2490</v>
      </c>
      <c r="F925" s="105" t="s">
        <v>2519</v>
      </c>
      <c r="H925" s="65">
        <f>$UT$1142</f>
        <v>53.4</v>
      </c>
      <c r="I925" s="366" t="s">
        <v>2490</v>
      </c>
      <c r="J925" s="105" t="s">
        <v>2529</v>
      </c>
      <c r="L925" s="65">
        <f>$AFM$1148</f>
        <v>73.7</v>
      </c>
      <c r="M925" s="366" t="s">
        <v>2490</v>
      </c>
      <c r="N925" s="105" t="s">
        <v>2076</v>
      </c>
      <c r="P925" s="65">
        <f>$PX$1154</f>
        <v>333.7</v>
      </c>
      <c r="Q925" s="366" t="s">
        <v>2490</v>
      </c>
      <c r="R925" s="261" t="s">
        <v>4071</v>
      </c>
      <c r="T925" s="65">
        <f>$BFC$1160</f>
        <v>36.6</v>
      </c>
      <c r="U925" s="366" t="s">
        <v>2490</v>
      </c>
      <c r="V925" s="261" t="s">
        <v>3820</v>
      </c>
      <c r="X925" s="65">
        <f>$AVB$1166</f>
        <v>65.400000000000006</v>
      </c>
      <c r="Y925" s="366" t="s">
        <v>2490</v>
      </c>
      <c r="Z925" s="261" t="s">
        <v>1583</v>
      </c>
      <c r="AB925" s="65">
        <f>$AAQ$1172</f>
        <v>69.7</v>
      </c>
      <c r="AC925" s="366" t="s">
        <v>2490</v>
      </c>
      <c r="AD925" s="261" t="s">
        <v>3833</v>
      </c>
      <c r="AF925" s="65">
        <f>$BEB$1178</f>
        <v>16.899999999999999</v>
      </c>
      <c r="AG925" s="366" t="s">
        <v>2490</v>
      </c>
      <c r="AH925" s="105" t="s">
        <v>2080</v>
      </c>
      <c r="AJ925" s="65">
        <f>$TJ$1184</f>
        <v>30.8</v>
      </c>
      <c r="AK925" s="366" t="s">
        <v>2490</v>
      </c>
      <c r="AL925" s="261" t="s">
        <v>3857</v>
      </c>
      <c r="AN925" s="65">
        <f>$BDJ$1190</f>
        <v>21</v>
      </c>
      <c r="AO925" s="366" t="s">
        <v>2490</v>
      </c>
      <c r="AP925" s="105" t="s">
        <v>2512</v>
      </c>
      <c r="AR925" s="65">
        <f>$AFV$1196</f>
        <v>9.1</v>
      </c>
      <c r="AS925" s="366" t="s">
        <v>2490</v>
      </c>
      <c r="AT925" s="105" t="s">
        <v>596</v>
      </c>
      <c r="AW925" s="65">
        <f>$WD$1202</f>
        <v>0</v>
      </c>
    </row>
    <row r="926" spans="1:49" s="34" customFormat="1" ht="15.75" customHeight="1">
      <c r="A926" s="366" t="s">
        <v>2491</v>
      </c>
      <c r="B926" s="105" t="s">
        <v>2612</v>
      </c>
      <c r="D926" s="65">
        <f>$ABR$1136</f>
        <v>270</v>
      </c>
      <c r="E926" s="366" t="s">
        <v>2491</v>
      </c>
      <c r="F926" s="545" t="s">
        <v>1284</v>
      </c>
      <c r="H926" s="65">
        <f>$KS$1142</f>
        <v>53.4</v>
      </c>
      <c r="I926" s="366" t="s">
        <v>2491</v>
      </c>
      <c r="J926" s="105" t="s">
        <v>2520</v>
      </c>
      <c r="L926" s="65">
        <f>$ADT$1148</f>
        <v>73.7</v>
      </c>
      <c r="M926" s="366" t="s">
        <v>2491</v>
      </c>
      <c r="N926" s="105" t="s">
        <v>601</v>
      </c>
      <c r="P926" s="65">
        <f>$AHX$1154</f>
        <v>316</v>
      </c>
      <c r="Q926" s="366" t="s">
        <v>2491</v>
      </c>
      <c r="R926" s="105" t="s">
        <v>154</v>
      </c>
      <c r="T926" s="65">
        <f>$BJ$1160</f>
        <v>36.000000000000007</v>
      </c>
      <c r="U926" s="366" t="s">
        <v>2491</v>
      </c>
      <c r="V926" s="105" t="s">
        <v>2509</v>
      </c>
      <c r="X926" s="65">
        <f>$ACA$1166</f>
        <v>64.8</v>
      </c>
      <c r="Y926" s="366" t="s">
        <v>2491</v>
      </c>
      <c r="Z926" s="105" t="s">
        <v>2076</v>
      </c>
      <c r="AB926" s="65">
        <f>$PX$1172</f>
        <v>69.600000000000009</v>
      </c>
      <c r="AC926" s="366" t="s">
        <v>2491</v>
      </c>
      <c r="AD926" s="545" t="s">
        <v>1272</v>
      </c>
      <c r="AF926" s="65">
        <f>$AI$1178</f>
        <v>16.3</v>
      </c>
      <c r="AG926" s="366" t="s">
        <v>2491</v>
      </c>
      <c r="AH926" s="260" t="s">
        <v>3147</v>
      </c>
      <c r="AJ926" s="65">
        <f>$AJH$1184</f>
        <v>30</v>
      </c>
      <c r="AK926" s="366" t="s">
        <v>2491</v>
      </c>
      <c r="AL926" s="105" t="s">
        <v>2073</v>
      </c>
      <c r="AN926" s="65">
        <f>$AMT$1190</f>
        <v>21</v>
      </c>
      <c r="AO926" s="366" t="s">
        <v>2491</v>
      </c>
      <c r="AP926" s="261" t="s">
        <v>1594</v>
      </c>
      <c r="AR926" s="65">
        <f>$AQX$1196</f>
        <v>9.1</v>
      </c>
      <c r="AS926" s="366" t="s">
        <v>2491</v>
      </c>
      <c r="AT926" s="260" t="s">
        <v>3181</v>
      </c>
      <c r="AW926" s="65">
        <f>$AOD$1202</f>
        <v>0</v>
      </c>
    </row>
    <row r="927" spans="1:49" s="34" customFormat="1" ht="15.75" customHeight="1">
      <c r="A927" s="366" t="s">
        <v>2492</v>
      </c>
      <c r="B927" s="105" t="s">
        <v>648</v>
      </c>
      <c r="D927" s="65">
        <f>$PF$1136</f>
        <v>270</v>
      </c>
      <c r="E927" s="366" t="s">
        <v>2492</v>
      </c>
      <c r="F927" s="105" t="s">
        <v>2510</v>
      </c>
      <c r="H927" s="65">
        <f>$AHF$1142</f>
        <v>53.4</v>
      </c>
      <c r="I927" s="366" t="s">
        <v>2492</v>
      </c>
      <c r="J927" s="105" t="s">
        <v>601</v>
      </c>
      <c r="L927" s="65">
        <f>$AHX$1148</f>
        <v>73.400000000000006</v>
      </c>
      <c r="M927" s="366" t="s">
        <v>2492</v>
      </c>
      <c r="N927" s="261" t="s">
        <v>23</v>
      </c>
      <c r="P927" s="65">
        <f>$RQ$1154</f>
        <v>304.3</v>
      </c>
      <c r="Q927" s="366" t="s">
        <v>2492</v>
      </c>
      <c r="R927" s="261" t="s">
        <v>1590</v>
      </c>
      <c r="T927" s="65">
        <f>$AAZ$1160</f>
        <v>36.000000000000007</v>
      </c>
      <c r="U927" s="366" t="s">
        <v>2492</v>
      </c>
      <c r="V927" s="261" t="s">
        <v>3828</v>
      </c>
      <c r="X927" s="65">
        <f>$AVK$1166</f>
        <v>64.5</v>
      </c>
      <c r="Y927" s="366" t="s">
        <v>2492</v>
      </c>
      <c r="Z927" s="261" t="s">
        <v>1614</v>
      </c>
      <c r="AB927" s="65">
        <f>$YX$1172</f>
        <v>69.099999999999994</v>
      </c>
      <c r="AC927" s="366" t="s">
        <v>2492</v>
      </c>
      <c r="AD927" s="105" t="s">
        <v>2517</v>
      </c>
      <c r="AF927" s="65">
        <f>$AEL$1178</f>
        <v>15.4</v>
      </c>
      <c r="AG927" s="366" t="s">
        <v>2492</v>
      </c>
      <c r="AH927" s="261" t="s">
        <v>1584</v>
      </c>
      <c r="AJ927" s="65">
        <f>$PO$1184</f>
        <v>30</v>
      </c>
      <c r="AK927" s="366" t="s">
        <v>2492</v>
      </c>
      <c r="AL927" s="105" t="s">
        <v>2514</v>
      </c>
      <c r="AN927" s="65">
        <f>$ZY$1190</f>
        <v>20.8</v>
      </c>
      <c r="AO927" s="366" t="s">
        <v>2492</v>
      </c>
      <c r="AP927" s="261" t="s">
        <v>1575</v>
      </c>
      <c r="AR927" s="65">
        <f>$MU$1196</f>
        <v>8.8000000000000007</v>
      </c>
      <c r="AS927" s="366" t="s">
        <v>2492</v>
      </c>
      <c r="AT927" s="261" t="s">
        <v>15</v>
      </c>
      <c r="AW927" s="65">
        <f>$LK$1202</f>
        <v>0</v>
      </c>
    </row>
    <row r="928" spans="1:49" s="34" customFormat="1" ht="15.75" customHeight="1">
      <c r="A928" s="366" t="s">
        <v>2493</v>
      </c>
      <c r="B928" s="545" t="s">
        <v>1279</v>
      </c>
      <c r="D928" s="65">
        <f>$GX$1136</f>
        <v>262.5</v>
      </c>
      <c r="E928" s="366" t="s">
        <v>2493</v>
      </c>
      <c r="F928" s="105" t="s">
        <v>2518</v>
      </c>
      <c r="H928" s="65">
        <f>$XW$1142</f>
        <v>53.4</v>
      </c>
      <c r="I928" s="366" t="s">
        <v>2493</v>
      </c>
      <c r="J928" s="545" t="s">
        <v>1278</v>
      </c>
      <c r="L928" s="65">
        <f>$JI$1148</f>
        <v>71.300000000000011</v>
      </c>
      <c r="M928" s="366" t="s">
        <v>2493</v>
      </c>
      <c r="N928" s="261" t="s">
        <v>3834</v>
      </c>
      <c r="P928" s="65">
        <f>$ASH$1154</f>
        <v>302.70000000000005</v>
      </c>
      <c r="Q928" s="366" t="s">
        <v>2493</v>
      </c>
      <c r="R928" s="261" t="s">
        <v>1592</v>
      </c>
      <c r="T928" s="65">
        <f>$ZG$1160</f>
        <v>35.15</v>
      </c>
      <c r="U928" s="366" t="s">
        <v>2493</v>
      </c>
      <c r="V928" s="261" t="s">
        <v>1592</v>
      </c>
      <c r="X928" s="65">
        <f>$ZG$1166</f>
        <v>62.1</v>
      </c>
      <c r="Y928" s="366" t="s">
        <v>2493</v>
      </c>
      <c r="Z928" s="261" t="s">
        <v>3853</v>
      </c>
      <c r="AB928" s="65">
        <f>$AWL$1172</f>
        <v>68.2</v>
      </c>
      <c r="AC928" s="366" t="s">
        <v>2493</v>
      </c>
      <c r="AD928" s="261" t="s">
        <v>1614</v>
      </c>
      <c r="AF928" s="65">
        <f>$YX$1178</f>
        <v>15.3</v>
      </c>
      <c r="AG928" s="366" t="s">
        <v>2493</v>
      </c>
      <c r="AH928" s="261" t="s">
        <v>3821</v>
      </c>
      <c r="AJ928" s="65">
        <f>$AWU$1184</f>
        <v>30</v>
      </c>
      <c r="AK928" s="366" t="s">
        <v>2493</v>
      </c>
      <c r="AL928" s="105" t="s">
        <v>2095</v>
      </c>
      <c r="AN928" s="65">
        <f>$TS$1190</f>
        <v>20.700000000000003</v>
      </c>
      <c r="AO928" s="366" t="s">
        <v>2493</v>
      </c>
      <c r="AP928" s="261" t="s">
        <v>1596</v>
      </c>
      <c r="AR928" s="65">
        <f>$OE$1196</f>
        <v>8.8000000000000007</v>
      </c>
      <c r="AS928" s="366" t="s">
        <v>2493</v>
      </c>
      <c r="AT928" s="105" t="s">
        <v>2094</v>
      </c>
      <c r="AW928" s="65">
        <f>$JR$1102</f>
        <v>0</v>
      </c>
    </row>
    <row r="929" spans="1:49" s="34" customFormat="1" ht="15.75" customHeight="1">
      <c r="A929" s="366" t="s">
        <v>2494</v>
      </c>
      <c r="B929" s="105" t="s">
        <v>3161</v>
      </c>
      <c r="D929" s="65">
        <f>$AJZ$1136</f>
        <v>262.5</v>
      </c>
      <c r="E929" s="366" t="s">
        <v>2494</v>
      </c>
      <c r="F929" s="105" t="s">
        <v>179</v>
      </c>
      <c r="H929" s="65">
        <f>$NM$1142</f>
        <v>53</v>
      </c>
      <c r="I929" s="366" t="s">
        <v>2494</v>
      </c>
      <c r="J929" s="105" t="s">
        <v>2516</v>
      </c>
      <c r="L929" s="65">
        <f>$ABI$1148</f>
        <v>66.3</v>
      </c>
      <c r="M929" s="366" t="s">
        <v>2494</v>
      </c>
      <c r="N929" s="261" t="s">
        <v>3827</v>
      </c>
      <c r="P929" s="65">
        <f>$ATR$1154</f>
        <v>298.60000000000002</v>
      </c>
      <c r="Q929" s="366" t="s">
        <v>2494</v>
      </c>
      <c r="R929" s="105" t="s">
        <v>2514</v>
      </c>
      <c r="T929" s="65">
        <f>$ZY$1160</f>
        <v>33.200000000000003</v>
      </c>
      <c r="U929" s="366" t="s">
        <v>2494</v>
      </c>
      <c r="V929" s="372" t="s">
        <v>27</v>
      </c>
      <c r="X929" s="65">
        <f>$AQO$1166</f>
        <v>59.9</v>
      </c>
      <c r="Y929" s="366" t="s">
        <v>2494</v>
      </c>
      <c r="Z929" s="261" t="s">
        <v>3840</v>
      </c>
      <c r="AB929" s="65">
        <f>$BCR$1172</f>
        <v>67.2</v>
      </c>
      <c r="AC929" s="366" t="s">
        <v>2494</v>
      </c>
      <c r="AD929" s="105" t="s">
        <v>596</v>
      </c>
      <c r="AF929" s="65">
        <f>$WD$1178</f>
        <v>15.1</v>
      </c>
      <c r="AG929" s="366" t="s">
        <v>2494</v>
      </c>
      <c r="AH929" s="261" t="s">
        <v>3835</v>
      </c>
      <c r="AJ929" s="65">
        <f>$AUA$1184</f>
        <v>30</v>
      </c>
      <c r="AK929" s="366" t="s">
        <v>2494</v>
      </c>
      <c r="AL929" s="260" t="s">
        <v>3151</v>
      </c>
      <c r="AN929" s="65">
        <f>$AIY$1190</f>
        <v>20.599999999999998</v>
      </c>
      <c r="AO929" s="366" t="s">
        <v>2494</v>
      </c>
      <c r="AP929" s="105" t="s">
        <v>2080</v>
      </c>
      <c r="AR929" s="65">
        <f>$TJ$1196</f>
        <v>8.4</v>
      </c>
      <c r="AS929" s="366" t="s">
        <v>2494</v>
      </c>
      <c r="AT929" s="261" t="s">
        <v>3818</v>
      </c>
      <c r="AW929" s="65">
        <f>$ARP$1202</f>
        <v>0</v>
      </c>
    </row>
    <row r="930" spans="1:49" s="34" customFormat="1" ht="15.75" customHeight="1">
      <c r="A930" s="366" t="s">
        <v>2495</v>
      </c>
      <c r="B930" s="260" t="s">
        <v>3163</v>
      </c>
      <c r="D930" s="65">
        <f>$ANC$1136</f>
        <v>262.5</v>
      </c>
      <c r="E930" s="366" t="s">
        <v>2495</v>
      </c>
      <c r="F930" s="260" t="s">
        <v>3181</v>
      </c>
      <c r="H930" s="65">
        <f>$AOD$1142</f>
        <v>47.499999999999993</v>
      </c>
      <c r="I930" s="366" t="s">
        <v>2495</v>
      </c>
      <c r="J930" s="105" t="s">
        <v>3164</v>
      </c>
      <c r="L930" s="65">
        <f>$ALJ$1148</f>
        <v>64.900000000000006</v>
      </c>
      <c r="M930" s="366" t="s">
        <v>2495</v>
      </c>
      <c r="N930" s="261" t="s">
        <v>3821</v>
      </c>
      <c r="P930" s="65">
        <f>$AWU$1154</f>
        <v>292.59999999999997</v>
      </c>
      <c r="Q930" s="366" t="s">
        <v>2495</v>
      </c>
      <c r="R930" s="261" t="s">
        <v>1587</v>
      </c>
      <c r="T930" s="65">
        <f>$DL$1160</f>
        <v>32.200000000000003</v>
      </c>
      <c r="U930" s="366" t="s">
        <v>2495</v>
      </c>
      <c r="V930" s="105" t="s">
        <v>179</v>
      </c>
      <c r="X930" s="65">
        <f>$NM$1166</f>
        <v>51.8</v>
      </c>
      <c r="Y930" s="366" t="s">
        <v>2495</v>
      </c>
      <c r="Z930" s="105" t="s">
        <v>2503</v>
      </c>
      <c r="AB930" s="65">
        <f>$ADK$1172</f>
        <v>66.900000000000006</v>
      </c>
      <c r="AC930" s="366" t="s">
        <v>2495</v>
      </c>
      <c r="AD930" s="105" t="s">
        <v>661</v>
      </c>
      <c r="AF930" s="65">
        <f>$SI$1178</f>
        <v>14.299999999999999</v>
      </c>
      <c r="AG930" s="366" t="s">
        <v>2495</v>
      </c>
      <c r="AH930" s="545" t="s">
        <v>1278</v>
      </c>
      <c r="AJ930" s="65">
        <f>$JI$1184</f>
        <v>29.5</v>
      </c>
      <c r="AK930" s="366" t="s">
        <v>2495</v>
      </c>
      <c r="AL930" s="105" t="s">
        <v>637</v>
      </c>
      <c r="AN930" s="65">
        <f>$ON$1190</f>
        <v>20.5</v>
      </c>
      <c r="AO930" s="366" t="s">
        <v>2495</v>
      </c>
      <c r="AP930" s="105" t="s">
        <v>2090</v>
      </c>
      <c r="AR930" s="65">
        <f>$RH$1196</f>
        <v>8.4</v>
      </c>
      <c r="AS930" s="366" t="s">
        <v>2495</v>
      </c>
      <c r="AT930" s="261" t="s">
        <v>3821</v>
      </c>
      <c r="AW930" s="65">
        <f>$AWU$1202</f>
        <v>0</v>
      </c>
    </row>
    <row r="931" spans="1:49" s="34" customFormat="1" ht="15.75" customHeight="1">
      <c r="A931" s="366" t="s">
        <v>2496</v>
      </c>
      <c r="B931" s="261" t="s">
        <v>37</v>
      </c>
      <c r="D931" s="65">
        <f>$FE$1136</f>
        <v>262.5</v>
      </c>
      <c r="E931" s="366" t="s">
        <v>2496</v>
      </c>
      <c r="F931" s="261" t="s">
        <v>1583</v>
      </c>
      <c r="H931" s="65">
        <f>$AAQ$1142</f>
        <v>44</v>
      </c>
      <c r="I931" s="366" t="s">
        <v>2496</v>
      </c>
      <c r="J931" s="372" t="s">
        <v>27</v>
      </c>
      <c r="L931" s="65">
        <f>$AQO$1148</f>
        <v>61.599999999999994</v>
      </c>
      <c r="M931" s="366" t="s">
        <v>2496</v>
      </c>
      <c r="N931" s="105" t="s">
        <v>661</v>
      </c>
      <c r="P931" s="65">
        <f>$SI$1154</f>
        <v>286.3</v>
      </c>
      <c r="Q931" s="366" t="s">
        <v>2496</v>
      </c>
      <c r="R931" s="105" t="s">
        <v>620</v>
      </c>
      <c r="T931" s="65">
        <f>$ND$1160</f>
        <v>31.200000000000003</v>
      </c>
      <c r="U931" s="366" t="s">
        <v>2496</v>
      </c>
      <c r="V931" s="261" t="s">
        <v>1583</v>
      </c>
      <c r="X931" s="65">
        <f>$AAQ$1166</f>
        <v>49.6</v>
      </c>
      <c r="Y931" s="366" t="s">
        <v>2496</v>
      </c>
      <c r="Z931" s="105" t="s">
        <v>2082</v>
      </c>
      <c r="AB931" s="65">
        <f>$QP$1172</f>
        <v>65.099999999999994</v>
      </c>
      <c r="AC931" s="366" t="s">
        <v>2496</v>
      </c>
      <c r="AD931" s="261" t="s">
        <v>3852</v>
      </c>
      <c r="AF931" s="65">
        <f>$AUS$1178</f>
        <v>13.2</v>
      </c>
      <c r="AG931" s="366" t="s">
        <v>2496</v>
      </c>
      <c r="AH931" s="545" t="s">
        <v>1281</v>
      </c>
      <c r="AJ931" s="65">
        <f>$QY$1184</f>
        <v>29.1</v>
      </c>
      <c r="AK931" s="366" t="s">
        <v>2496</v>
      </c>
      <c r="AL931" s="261" t="s">
        <v>3834</v>
      </c>
      <c r="AN931" s="65">
        <f>$ASH$1190</f>
        <v>19</v>
      </c>
      <c r="AO931" s="366" t="s">
        <v>2496</v>
      </c>
      <c r="AP931" s="261" t="s">
        <v>3853</v>
      </c>
      <c r="AR931" s="65">
        <f>$AWL$1196</f>
        <v>8.1999999999999993</v>
      </c>
      <c r="AS931" s="366" t="s">
        <v>2496</v>
      </c>
      <c r="AT931" s="105" t="s">
        <v>2097</v>
      </c>
      <c r="AW931" s="65">
        <f>$QG$1202</f>
        <v>0</v>
      </c>
    </row>
    <row r="932" spans="1:49" s="34" customFormat="1" ht="15.75" customHeight="1">
      <c r="A932" s="366" t="s">
        <v>2497</v>
      </c>
      <c r="B932" s="260" t="s">
        <v>3175</v>
      </c>
      <c r="D932" s="65">
        <f>$AMB$1136</f>
        <v>262.5</v>
      </c>
      <c r="E932" s="366" t="s">
        <v>2497</v>
      </c>
      <c r="F932" s="261" t="s">
        <v>3830</v>
      </c>
      <c r="H932" s="65">
        <f>$AYW$1142</f>
        <v>39.1</v>
      </c>
      <c r="I932" s="366" t="s">
        <v>2497</v>
      </c>
      <c r="J932" s="261" t="s">
        <v>3827</v>
      </c>
      <c r="L932" s="65">
        <f>$ATR$1148</f>
        <v>58.1</v>
      </c>
      <c r="M932" s="366" t="s">
        <v>2497</v>
      </c>
      <c r="N932" s="105" t="s">
        <v>2510</v>
      </c>
      <c r="P932" s="65">
        <f>$AHF$1154</f>
        <v>275.7</v>
      </c>
      <c r="Q932" s="366" t="s">
        <v>2497</v>
      </c>
      <c r="R932" s="105" t="s">
        <v>3160</v>
      </c>
      <c r="T932" s="65">
        <f>$AIP$1160</f>
        <v>30.800000000000004</v>
      </c>
      <c r="U932" s="366" t="s">
        <v>2497</v>
      </c>
      <c r="V932" s="260" t="s">
        <v>3181</v>
      </c>
      <c r="X932" s="65">
        <f>$AOD$1166</f>
        <v>45.199999999999996</v>
      </c>
      <c r="Y932" s="366" t="s">
        <v>2497</v>
      </c>
      <c r="Z932" s="105" t="s">
        <v>600</v>
      </c>
      <c r="AB932" s="65">
        <f>$HY$1172</f>
        <v>64.599999999999994</v>
      </c>
      <c r="AC932" s="366" t="s">
        <v>2497</v>
      </c>
      <c r="AD932" s="261" t="s">
        <v>3854</v>
      </c>
      <c r="AF932" s="65">
        <f>$AYE$1178</f>
        <v>10.6</v>
      </c>
      <c r="AG932" s="366" t="s">
        <v>2497</v>
      </c>
      <c r="AH932" s="105" t="s">
        <v>616</v>
      </c>
      <c r="AJ932" s="65">
        <f>$HG$1184</f>
        <v>28</v>
      </c>
      <c r="AK932" s="366" t="s">
        <v>2497</v>
      </c>
      <c r="AL932" s="105" t="s">
        <v>620</v>
      </c>
      <c r="AN932" s="65">
        <f>$ND$1190</f>
        <v>17.299999999999997</v>
      </c>
      <c r="AO932" s="366" t="s">
        <v>2497</v>
      </c>
      <c r="AP932" s="260" t="s">
        <v>3154</v>
      </c>
      <c r="AR932" s="65">
        <f>$ANL$1196</f>
        <v>8</v>
      </c>
      <c r="AS932" s="366" t="s">
        <v>2497</v>
      </c>
      <c r="AT932" s="261" t="s">
        <v>3832</v>
      </c>
      <c r="AW932" s="65">
        <f>$BCI$1202</f>
        <v>0</v>
      </c>
    </row>
    <row r="933" spans="1:49" s="34" customFormat="1" ht="15.75" customHeight="1">
      <c r="A933" s="366" t="s">
        <v>2498</v>
      </c>
      <c r="B933" s="261" t="s">
        <v>1580</v>
      </c>
      <c r="D933" s="65">
        <f>$YF$1136</f>
        <v>262.5</v>
      </c>
      <c r="E933" s="366" t="s">
        <v>2498</v>
      </c>
      <c r="F933" s="105" t="s">
        <v>2526</v>
      </c>
      <c r="H933" s="65">
        <f>$AGN$1142</f>
        <v>35.700000000000003</v>
      </c>
      <c r="I933" s="366" t="s">
        <v>2498</v>
      </c>
      <c r="J933" s="105" t="s">
        <v>2083</v>
      </c>
      <c r="L933" s="65">
        <f>$OW$1148</f>
        <v>54.300000000000004</v>
      </c>
      <c r="M933" s="366" t="s">
        <v>2498</v>
      </c>
      <c r="N933" s="545" t="s">
        <v>1284</v>
      </c>
      <c r="P933" s="65">
        <f>$KS$1154</f>
        <v>267</v>
      </c>
      <c r="Q933" s="366" t="s">
        <v>2498</v>
      </c>
      <c r="R933" s="105" t="s">
        <v>637</v>
      </c>
      <c r="T933" s="65">
        <f>$ON$1160</f>
        <v>27.9</v>
      </c>
      <c r="U933" s="366" t="s">
        <v>2498</v>
      </c>
      <c r="V933" s="545" t="s">
        <v>1281</v>
      </c>
      <c r="X933" s="65">
        <f>$QY$1166</f>
        <v>43.8</v>
      </c>
      <c r="Y933" s="366" t="s">
        <v>2498</v>
      </c>
      <c r="Z933" s="261" t="s">
        <v>2171</v>
      </c>
      <c r="AB933" s="65">
        <f>$IZ$1172</f>
        <v>64.400000000000006</v>
      </c>
      <c r="AC933" s="366" t="s">
        <v>2498</v>
      </c>
      <c r="AD933" s="105" t="s">
        <v>2092</v>
      </c>
      <c r="AF933" s="65">
        <f>$SR$1178</f>
        <v>10.3</v>
      </c>
      <c r="AG933" s="366" t="s">
        <v>2498</v>
      </c>
      <c r="AH933" s="105" t="s">
        <v>629</v>
      </c>
      <c r="AJ933" s="65">
        <f>$HP$1184</f>
        <v>27.7</v>
      </c>
      <c r="AK933" s="366" t="s">
        <v>2498</v>
      </c>
      <c r="AL933" s="105" t="s">
        <v>2522</v>
      </c>
      <c r="AN933" s="65">
        <f>$XN$1190</f>
        <v>17.099999999999998</v>
      </c>
      <c r="AO933" s="366" t="s">
        <v>2498</v>
      </c>
      <c r="AP933" s="545" t="s">
        <v>1284</v>
      </c>
      <c r="AR933" s="65">
        <f>$KS$1196</f>
        <v>7.1999999999999993</v>
      </c>
      <c r="AS933" s="366" t="s">
        <v>2498</v>
      </c>
      <c r="AT933" s="105" t="s">
        <v>2080</v>
      </c>
      <c r="AW933" s="65">
        <f>$TJ$1202</f>
        <v>0</v>
      </c>
    </row>
    <row r="934" spans="1:49" s="34" customFormat="1" ht="15.75" customHeight="1">
      <c r="A934" s="366" t="s">
        <v>2499</v>
      </c>
      <c r="B934" s="261" t="s">
        <v>1666</v>
      </c>
      <c r="D934" s="65">
        <f>$ML$1136</f>
        <v>261.59999999999997</v>
      </c>
      <c r="E934" s="366" t="s">
        <v>2499</v>
      </c>
      <c r="F934" s="261" t="s">
        <v>3827</v>
      </c>
      <c r="H934" s="65">
        <f>$ATR$1142</f>
        <v>35.4</v>
      </c>
      <c r="I934" s="366" t="s">
        <v>2499</v>
      </c>
      <c r="J934" s="261" t="s">
        <v>15</v>
      </c>
      <c r="L934" s="65">
        <f>$LK$1148</f>
        <v>53.300000000000004</v>
      </c>
      <c r="M934" s="366" t="s">
        <v>2499</v>
      </c>
      <c r="N934" s="261" t="s">
        <v>1580</v>
      </c>
      <c r="P934" s="65">
        <f>$YF$1154</f>
        <v>256.40000000000003</v>
      </c>
      <c r="Q934" s="366" t="s">
        <v>2499</v>
      </c>
      <c r="R934" s="261" t="s">
        <v>3847</v>
      </c>
      <c r="T934" s="65">
        <f>$BBH$1160</f>
        <v>27.099999999999998</v>
      </c>
      <c r="U934" s="366" t="s">
        <v>2499</v>
      </c>
      <c r="V934" s="261" t="s">
        <v>3824</v>
      </c>
      <c r="X934" s="65">
        <f>$BBZ$1166</f>
        <v>40.700000000000003</v>
      </c>
      <c r="Y934" s="366" t="s">
        <v>2499</v>
      </c>
      <c r="Z934" s="545" t="s">
        <v>1284</v>
      </c>
      <c r="AB934" s="65">
        <f>$KS$1172</f>
        <v>64</v>
      </c>
      <c r="AC934" s="366" t="s">
        <v>2499</v>
      </c>
      <c r="AD934" s="372" t="s">
        <v>3167</v>
      </c>
      <c r="AF934" s="65">
        <f>$APW$1178</f>
        <v>9.8000000000000007</v>
      </c>
      <c r="AG934" s="366" t="s">
        <v>2499</v>
      </c>
      <c r="AH934" s="545" t="s">
        <v>3826</v>
      </c>
      <c r="AJ934" s="65">
        <f>$ARY$1184</f>
        <v>26.9</v>
      </c>
      <c r="AK934" s="366" t="s">
        <v>2499</v>
      </c>
      <c r="AL934" s="105" t="s">
        <v>2097</v>
      </c>
      <c r="AN934" s="65">
        <f>$QG$1190</f>
        <v>15.6</v>
      </c>
      <c r="AO934" s="366" t="s">
        <v>2499</v>
      </c>
      <c r="AP934" s="105" t="s">
        <v>661</v>
      </c>
      <c r="AR934" s="65">
        <f>$SI$1196</f>
        <v>7</v>
      </c>
      <c r="AS934" s="366" t="s">
        <v>2499</v>
      </c>
      <c r="AT934" s="545" t="s">
        <v>3826</v>
      </c>
      <c r="AW934" s="65">
        <f>$ARY$1202</f>
        <v>0</v>
      </c>
    </row>
    <row r="935" spans="1:49" s="34" customFormat="1" ht="15.75" customHeight="1">
      <c r="A935" s="366" t="s">
        <v>2500</v>
      </c>
      <c r="B935" s="260" t="s">
        <v>3147</v>
      </c>
      <c r="D935" s="65">
        <f>$AJH$1136</f>
        <v>255.90000000000003</v>
      </c>
      <c r="E935" s="366" t="s">
        <v>2500</v>
      </c>
      <c r="F935" s="261" t="s">
        <v>3831</v>
      </c>
      <c r="H935" s="65">
        <f>$BAP$1142</f>
        <v>33</v>
      </c>
      <c r="I935" s="366" t="s">
        <v>2500</v>
      </c>
      <c r="J935" s="261" t="s">
        <v>33</v>
      </c>
      <c r="L935" s="65">
        <f>$ED$1148</f>
        <v>51.6</v>
      </c>
      <c r="M935" s="366" t="s">
        <v>2500</v>
      </c>
      <c r="N935" s="105" t="s">
        <v>620</v>
      </c>
      <c r="P935" s="65">
        <f>$ND$1154</f>
        <v>249.3</v>
      </c>
      <c r="Q935" s="366" t="s">
        <v>2500</v>
      </c>
      <c r="R935" s="372" t="s">
        <v>3167</v>
      </c>
      <c r="T935" s="65">
        <f>$APW$1160</f>
        <v>25.700000000000003</v>
      </c>
      <c r="U935" s="366" t="s">
        <v>2500</v>
      </c>
      <c r="V935" s="545" t="s">
        <v>3826</v>
      </c>
      <c r="X935" s="65">
        <f>$ARY$1166</f>
        <v>37.6</v>
      </c>
      <c r="Y935" s="366" t="s">
        <v>2500</v>
      </c>
      <c r="Z935" s="260" t="s">
        <v>143</v>
      </c>
      <c r="AB935" s="65">
        <f>$IQ$1172</f>
        <v>63.9</v>
      </c>
      <c r="AC935" s="366" t="s">
        <v>2500</v>
      </c>
      <c r="AD935" s="372" t="s">
        <v>3168</v>
      </c>
      <c r="AF935" s="65">
        <f>$AQF$1178</f>
        <v>8.6999999999999993</v>
      </c>
      <c r="AG935" s="366" t="s">
        <v>2500</v>
      </c>
      <c r="AH935" s="260" t="s">
        <v>3151</v>
      </c>
      <c r="AJ935" s="65">
        <f>$AIY$1184</f>
        <v>26.5</v>
      </c>
      <c r="AK935" s="366" t="s">
        <v>2500</v>
      </c>
      <c r="AL935" s="105" t="s">
        <v>661</v>
      </c>
      <c r="AN935" s="65">
        <f>$SI$1190</f>
        <v>15.6</v>
      </c>
      <c r="AO935" s="366" t="s">
        <v>2500</v>
      </c>
      <c r="AP935" s="261" t="s">
        <v>3833</v>
      </c>
      <c r="AR935" s="65">
        <f>$BEB$1196</f>
        <v>7</v>
      </c>
      <c r="AS935" s="366" t="s">
        <v>2500</v>
      </c>
      <c r="AT935" s="260" t="s">
        <v>3159</v>
      </c>
      <c r="AW935" s="65">
        <f>$AMK$1202</f>
        <v>0</v>
      </c>
    </row>
    <row r="936" spans="1:49" s="34" customFormat="1" ht="15.75" customHeight="1">
      <c r="A936" s="366" t="s">
        <v>2501</v>
      </c>
      <c r="B936" s="261" t="s">
        <v>3857</v>
      </c>
      <c r="D936" s="65">
        <f>$BDJ$1136</f>
        <v>255.90000000000003</v>
      </c>
      <c r="E936" s="366" t="s">
        <v>2501</v>
      </c>
      <c r="F936" s="261" t="s">
        <v>1</v>
      </c>
      <c r="H936" s="65">
        <f>$WV$1142</f>
        <v>31.400000000000002</v>
      </c>
      <c r="I936" s="366" t="s">
        <v>2501</v>
      </c>
      <c r="J936" s="105" t="s">
        <v>179</v>
      </c>
      <c r="L936" s="65">
        <f>$NM$1148</f>
        <v>47.599999999999994</v>
      </c>
      <c r="M936" s="366" t="s">
        <v>2501</v>
      </c>
      <c r="N936" s="105" t="s">
        <v>631</v>
      </c>
      <c r="P936" s="65">
        <f>$MC$1154</f>
        <v>242.09999999999997</v>
      </c>
      <c r="Q936" s="366" t="s">
        <v>2501</v>
      </c>
      <c r="R936" s="105" t="s">
        <v>2525</v>
      </c>
      <c r="T936" s="65">
        <f>$AEU$1160</f>
        <v>25.6</v>
      </c>
      <c r="U936" s="366" t="s">
        <v>2501</v>
      </c>
      <c r="V936" s="261" t="s">
        <v>3839</v>
      </c>
      <c r="X936" s="65">
        <f>$BAY$1166</f>
        <v>34.6</v>
      </c>
      <c r="Y936" s="366" t="s">
        <v>2501</v>
      </c>
      <c r="Z936" s="372" t="s">
        <v>3168</v>
      </c>
      <c r="AB936" s="65">
        <f>$AQF$1172</f>
        <v>62.800000000000004</v>
      </c>
      <c r="AC936" s="366" t="s">
        <v>2501</v>
      </c>
      <c r="AD936" s="261" t="s">
        <v>1587</v>
      </c>
      <c r="AF936" s="65">
        <f>$DL$1178</f>
        <v>8.1</v>
      </c>
      <c r="AG936" s="366" t="s">
        <v>2501</v>
      </c>
      <c r="AH936" s="105" t="s">
        <v>600</v>
      </c>
      <c r="AJ936" s="65">
        <f>$HY$1184</f>
        <v>26.4</v>
      </c>
      <c r="AK936" s="366" t="s">
        <v>2501</v>
      </c>
      <c r="AL936" s="261" t="s">
        <v>3852</v>
      </c>
      <c r="AN936" s="65">
        <f>$AUS$1190</f>
        <v>14.9</v>
      </c>
      <c r="AO936" s="366" t="s">
        <v>2501</v>
      </c>
      <c r="AP936" s="260" t="s">
        <v>3171</v>
      </c>
      <c r="AR936" s="65">
        <f>$AKR$1196</f>
        <v>7</v>
      </c>
      <c r="AS936" s="366" t="s">
        <v>2501</v>
      </c>
      <c r="AT936" s="261" t="s">
        <v>2171</v>
      </c>
      <c r="AW936" s="65">
        <f>$IZ$1202</f>
        <v>0</v>
      </c>
    </row>
    <row r="937" spans="1:49" s="34" customFormat="1" ht="15.75" customHeight="1">
      <c r="A937" s="366" t="s">
        <v>2502</v>
      </c>
      <c r="B937" s="261" t="s">
        <v>3836</v>
      </c>
      <c r="D937" s="65">
        <f>$AVT$1136</f>
        <v>255.90000000000003</v>
      </c>
      <c r="E937" s="366" t="s">
        <v>2502</v>
      </c>
      <c r="F937" s="261" t="s">
        <v>1592</v>
      </c>
      <c r="H937" s="65">
        <f>$ZG$1142</f>
        <v>30.799999999999997</v>
      </c>
      <c r="I937" s="366" t="s">
        <v>2502</v>
      </c>
      <c r="J937" s="545" t="s">
        <v>1280</v>
      </c>
      <c r="L937" s="65">
        <f>$NV$1148</f>
        <v>46.3</v>
      </c>
      <c r="M937" s="366" t="s">
        <v>2502</v>
      </c>
      <c r="N937" s="372" t="s">
        <v>27</v>
      </c>
      <c r="P937" s="65">
        <f>$AQO$1154</f>
        <v>230.1</v>
      </c>
      <c r="Q937" s="366" t="s">
        <v>2502</v>
      </c>
      <c r="R937" s="105" t="s">
        <v>3164</v>
      </c>
      <c r="T937" s="65">
        <f>$ALJ$1160</f>
        <v>25.6</v>
      </c>
      <c r="U937" s="366" t="s">
        <v>2502</v>
      </c>
      <c r="V937" s="260" t="s">
        <v>3171</v>
      </c>
      <c r="X937" s="65">
        <f>$AKR$1166</f>
        <v>30</v>
      </c>
      <c r="Y937" s="366" t="s">
        <v>2502</v>
      </c>
      <c r="Z937" s="260" t="s">
        <v>3181</v>
      </c>
      <c r="AB937" s="65">
        <f>$AOD$1172</f>
        <v>61.1</v>
      </c>
      <c r="AC937" s="366" t="s">
        <v>2502</v>
      </c>
      <c r="AD937" s="261" t="s">
        <v>3835</v>
      </c>
      <c r="AF937" s="65">
        <f>$AUA$1178</f>
        <v>7.7999999999999989</v>
      </c>
      <c r="AG937" s="366" t="s">
        <v>2502</v>
      </c>
      <c r="AH937" s="261" t="s">
        <v>3818</v>
      </c>
      <c r="AJ937" s="65">
        <f>$ARP$1184</f>
        <v>26</v>
      </c>
      <c r="AK937" s="366" t="s">
        <v>2502</v>
      </c>
      <c r="AL937" s="105" t="s">
        <v>2077</v>
      </c>
      <c r="AN937" s="65">
        <f>$YO$1190</f>
        <v>14.8</v>
      </c>
      <c r="AO937" s="366" t="s">
        <v>2502</v>
      </c>
      <c r="AP937" s="261" t="s">
        <v>23</v>
      </c>
      <c r="AR937" s="65">
        <f>$RQ$1196</f>
        <v>6</v>
      </c>
      <c r="AS937" s="366" t="s">
        <v>2502</v>
      </c>
      <c r="AT937" s="105" t="s">
        <v>2511</v>
      </c>
      <c r="AW937" s="65">
        <f>$ADB$1202</f>
        <v>0</v>
      </c>
    </row>
    <row r="938" spans="1:49" s="34" customFormat="1" ht="15.75" customHeight="1">
      <c r="A938" s="366" t="s">
        <v>2531</v>
      </c>
      <c r="B938" s="261" t="s">
        <v>1575</v>
      </c>
      <c r="D938" s="65">
        <f>$MU$1136</f>
        <v>255.90000000000003</v>
      </c>
      <c r="E938" s="366" t="s">
        <v>2531</v>
      </c>
      <c r="F938" s="105" t="s">
        <v>2092</v>
      </c>
      <c r="H938" s="65">
        <f>$SR$1142</f>
        <v>29.8</v>
      </c>
      <c r="I938" s="366" t="s">
        <v>2531</v>
      </c>
      <c r="J938" s="261" t="s">
        <v>1593</v>
      </c>
      <c r="L938" s="65">
        <f>$LB$1148</f>
        <v>44.400000000000006</v>
      </c>
      <c r="M938" s="366" t="s">
        <v>2531</v>
      </c>
      <c r="N938" s="105" t="s">
        <v>596</v>
      </c>
      <c r="P938" s="65">
        <f>$WD$1154</f>
        <v>221.6</v>
      </c>
      <c r="Q938" s="366" t="s">
        <v>2531</v>
      </c>
      <c r="R938" s="105" t="s">
        <v>616</v>
      </c>
      <c r="T938" s="65">
        <f>$HG$1160</f>
        <v>25.6</v>
      </c>
      <c r="U938" s="366" t="s">
        <v>2531</v>
      </c>
      <c r="V938" s="261" t="s">
        <v>1614</v>
      </c>
      <c r="X938" s="65">
        <f>$YX$1166</f>
        <v>28</v>
      </c>
      <c r="Y938" s="366" t="s">
        <v>2531</v>
      </c>
      <c r="Z938" s="261" t="s">
        <v>3846</v>
      </c>
      <c r="AB938" s="65">
        <f>$AZO$1172</f>
        <v>56.5</v>
      </c>
      <c r="AC938" s="366" t="s">
        <v>2531</v>
      </c>
      <c r="AD938" s="105" t="s">
        <v>3149</v>
      </c>
      <c r="AF938" s="65">
        <f>$ANU$1178</f>
        <v>7.5</v>
      </c>
      <c r="AG938" s="366" t="s">
        <v>2531</v>
      </c>
      <c r="AH938" s="261" t="s">
        <v>3827</v>
      </c>
      <c r="AJ938" s="65">
        <f>$ATR$1184</f>
        <v>25.1</v>
      </c>
      <c r="AK938" s="366" t="s">
        <v>2531</v>
      </c>
      <c r="AL938" s="261" t="s">
        <v>3818</v>
      </c>
      <c r="AN938" s="65">
        <f>$ARP$1190</f>
        <v>14.700000000000001</v>
      </c>
      <c r="AO938" s="366" t="s">
        <v>2531</v>
      </c>
      <c r="AP938" s="261" t="s">
        <v>3852</v>
      </c>
      <c r="AR938" s="65">
        <f>$AUS$1196</f>
        <v>6</v>
      </c>
      <c r="AS938" s="366" t="s">
        <v>2531</v>
      </c>
      <c r="AT938" s="261" t="s">
        <v>4071</v>
      </c>
      <c r="AW938" s="65">
        <f>$BFC$1202</f>
        <v>0</v>
      </c>
    </row>
    <row r="939" spans="1:49" s="34" customFormat="1" ht="15.75" customHeight="1">
      <c r="A939" s="366" t="s">
        <v>2613</v>
      </c>
      <c r="B939" s="105" t="s">
        <v>2077</v>
      </c>
      <c r="D939" s="65">
        <f>$YO$1136</f>
        <v>255</v>
      </c>
      <c r="E939" s="366" t="s">
        <v>2613</v>
      </c>
      <c r="F939" s="261" t="s">
        <v>1594</v>
      </c>
      <c r="H939" s="65">
        <f>$AQX$1142</f>
        <v>26.6</v>
      </c>
      <c r="I939" s="366" t="s">
        <v>2613</v>
      </c>
      <c r="J939" s="261" t="s">
        <v>3844</v>
      </c>
      <c r="L939" s="65">
        <f>$AWC$1148</f>
        <v>44.400000000000006</v>
      </c>
      <c r="M939" s="366" t="s">
        <v>2613</v>
      </c>
      <c r="N939" s="261" t="s">
        <v>3828</v>
      </c>
      <c r="P939" s="65">
        <f>$AVK$1154</f>
        <v>220.1</v>
      </c>
      <c r="Q939" s="366" t="s">
        <v>2613</v>
      </c>
      <c r="R939" s="105" t="s">
        <v>2082</v>
      </c>
      <c r="T939" s="65">
        <f>$QP$1160</f>
        <v>25.2</v>
      </c>
      <c r="U939" s="366" t="s">
        <v>2613</v>
      </c>
      <c r="V939" s="105" t="s">
        <v>2077</v>
      </c>
      <c r="X939" s="65">
        <f>$YO$1166</f>
        <v>25.900000000000002</v>
      </c>
      <c r="Y939" s="366" t="s">
        <v>2613</v>
      </c>
      <c r="Z939" s="261" t="s">
        <v>1594</v>
      </c>
      <c r="AB939" s="65">
        <f>$AQX$1172</f>
        <v>56.3</v>
      </c>
      <c r="AC939" s="366" t="s">
        <v>2613</v>
      </c>
      <c r="AD939" s="260" t="s">
        <v>3165</v>
      </c>
      <c r="AF939" s="65">
        <f>$AOV$1178</f>
        <v>7.3</v>
      </c>
      <c r="AG939" s="366" t="s">
        <v>2613</v>
      </c>
      <c r="AH939" s="105" t="s">
        <v>637</v>
      </c>
      <c r="AJ939" s="65">
        <f>$ON$1184</f>
        <v>24</v>
      </c>
      <c r="AK939" s="366" t="s">
        <v>2613</v>
      </c>
      <c r="AL939" s="261" t="s">
        <v>3854</v>
      </c>
      <c r="AN939" s="65">
        <f>$AYE$1190</f>
        <v>14</v>
      </c>
      <c r="AO939" s="366" t="s">
        <v>2613</v>
      </c>
      <c r="AP939" s="261" t="s">
        <v>3821</v>
      </c>
      <c r="AR939" s="65">
        <f>$AWU$1196</f>
        <v>6</v>
      </c>
      <c r="AS939" s="366" t="s">
        <v>2613</v>
      </c>
      <c r="AT939" s="545" t="s">
        <v>1280</v>
      </c>
      <c r="AW939" s="65">
        <f>$NV$1202</f>
        <v>0</v>
      </c>
    </row>
    <row r="940" spans="1:49" s="34" customFormat="1" ht="15.75" customHeight="1">
      <c r="A940" s="366" t="s">
        <v>2626</v>
      </c>
      <c r="B940" s="261" t="s">
        <v>1593</v>
      </c>
      <c r="D940" s="65">
        <f>$LB$1136</f>
        <v>246.3</v>
      </c>
      <c r="E940" s="366" t="s">
        <v>2626</v>
      </c>
      <c r="F940" s="260" t="s">
        <v>3151</v>
      </c>
      <c r="H940" s="65">
        <f>$AIY$1142</f>
        <v>25.700000000000003</v>
      </c>
      <c r="I940" s="366" t="s">
        <v>2626</v>
      </c>
      <c r="J940" s="105" t="s">
        <v>2522</v>
      </c>
      <c r="L940" s="65">
        <f>$XN$1148</f>
        <v>42.600000000000009</v>
      </c>
      <c r="M940" s="366" t="s">
        <v>2626</v>
      </c>
      <c r="N940" s="261" t="s">
        <v>3835</v>
      </c>
      <c r="P940" s="65">
        <f>$AUA$1154</f>
        <v>217.10000000000002</v>
      </c>
      <c r="Q940" s="366" t="s">
        <v>2626</v>
      </c>
      <c r="R940" s="261" t="s">
        <v>3843</v>
      </c>
      <c r="T940" s="65">
        <f>$AUJ$1160</f>
        <v>24.2</v>
      </c>
      <c r="U940" s="366" t="s">
        <v>2626</v>
      </c>
      <c r="V940" s="261" t="s">
        <v>1593</v>
      </c>
      <c r="X940" s="65">
        <f>$LB$1166</f>
        <v>21.5</v>
      </c>
      <c r="Y940" s="366" t="s">
        <v>2626</v>
      </c>
      <c r="Z940" s="261" t="s">
        <v>3820</v>
      </c>
      <c r="AB940" s="65">
        <f>$AVB$1172</f>
        <v>55.800000000000004</v>
      </c>
      <c r="AC940" s="366" t="s">
        <v>2626</v>
      </c>
      <c r="AD940" s="261" t="s">
        <v>1594</v>
      </c>
      <c r="AF940" s="65">
        <f>$AQX$1178</f>
        <v>7</v>
      </c>
      <c r="AG940" s="366" t="s">
        <v>2626</v>
      </c>
      <c r="AH940" s="105" t="s">
        <v>3160</v>
      </c>
      <c r="AJ940" s="65">
        <f>$AIP$1184</f>
        <v>22.7</v>
      </c>
      <c r="AK940" s="366" t="s">
        <v>2626</v>
      </c>
      <c r="AL940" s="261" t="s">
        <v>3827</v>
      </c>
      <c r="AN940" s="65">
        <f>$ATR$1190</f>
        <v>13.5</v>
      </c>
      <c r="AO940" s="366" t="s">
        <v>2626</v>
      </c>
      <c r="AP940" s="105" t="s">
        <v>2528</v>
      </c>
      <c r="AR940" s="65">
        <f>$AHO$1196</f>
        <v>5.6</v>
      </c>
      <c r="AS940" s="366" t="s">
        <v>2626</v>
      </c>
      <c r="AT940" s="261" t="s">
        <v>3855</v>
      </c>
      <c r="AW940" s="65">
        <f>$AZX$1202</f>
        <v>0</v>
      </c>
    </row>
    <row r="941" spans="1:49" s="34" customFormat="1" ht="15.75" customHeight="1">
      <c r="A941" s="366" t="s">
        <v>2662</v>
      </c>
      <c r="B941" s="105" t="s">
        <v>152</v>
      </c>
      <c r="D941" s="65">
        <f>$TA$1136</f>
        <v>241.8</v>
      </c>
      <c r="E941" s="366" t="s">
        <v>2662</v>
      </c>
      <c r="F941" s="105" t="s">
        <v>620</v>
      </c>
      <c r="H941" s="65">
        <f>$ND$1142</f>
        <v>19.2</v>
      </c>
      <c r="I941" s="366" t="s">
        <v>2662</v>
      </c>
      <c r="J941" s="261" t="s">
        <v>2171</v>
      </c>
      <c r="L941" s="65">
        <f>$IZ$1148</f>
        <v>34.299999999999997</v>
      </c>
      <c r="M941" s="366" t="s">
        <v>2662</v>
      </c>
      <c r="N941" s="105" t="s">
        <v>600</v>
      </c>
      <c r="P941" s="65">
        <f>$HY$1154</f>
        <v>193.4</v>
      </c>
      <c r="Q941" s="366" t="s">
        <v>2662</v>
      </c>
      <c r="R941" s="261" t="s">
        <v>1589</v>
      </c>
      <c r="T941" s="65">
        <f>$IH$1160</f>
        <v>23.7</v>
      </c>
      <c r="U941" s="366" t="s">
        <v>2662</v>
      </c>
      <c r="V941" s="105" t="s">
        <v>2078</v>
      </c>
      <c r="X941" s="65">
        <f>$UK$1166</f>
        <v>14.2</v>
      </c>
      <c r="Y941" s="366" t="s">
        <v>2662</v>
      </c>
      <c r="Z941" s="261" t="s">
        <v>3821</v>
      </c>
      <c r="AB941" s="65">
        <f>$AWU$1172</f>
        <v>54.7</v>
      </c>
      <c r="AC941" s="366" t="s">
        <v>2662</v>
      </c>
      <c r="AD941" s="261" t="s">
        <v>3842</v>
      </c>
      <c r="AF941" s="65">
        <f>$ASQ$1178</f>
        <v>6.7</v>
      </c>
      <c r="AG941" s="366" t="s">
        <v>2662</v>
      </c>
      <c r="AH941" s="261" t="s">
        <v>23</v>
      </c>
      <c r="AJ941" s="65">
        <f>$RQ$1184</f>
        <v>21.1</v>
      </c>
      <c r="AK941" s="366" t="s">
        <v>2662</v>
      </c>
      <c r="AL941" s="260" t="s">
        <v>3158</v>
      </c>
      <c r="AN941" s="65">
        <f>$ALS$1190</f>
        <v>12.9</v>
      </c>
      <c r="AO941" s="366" t="s">
        <v>2662</v>
      </c>
      <c r="AP941" s="105" t="s">
        <v>631</v>
      </c>
      <c r="AR941" s="65">
        <f>$MC$1196</f>
        <v>5.5</v>
      </c>
      <c r="AS941" s="366" t="s">
        <v>2662</v>
      </c>
      <c r="AT941" s="105" t="s">
        <v>2078</v>
      </c>
      <c r="AW941" s="65">
        <f>$UK$1202</f>
        <v>0</v>
      </c>
    </row>
    <row r="942" spans="1:49" s="34" customFormat="1" ht="15.75" customHeight="1">
      <c r="A942" s="366" t="s">
        <v>2663</v>
      </c>
      <c r="B942" s="261" t="s">
        <v>3843</v>
      </c>
      <c r="D942" s="65">
        <f>$AUJ$1136</f>
        <v>241.8</v>
      </c>
      <c r="E942" s="366" t="s">
        <v>2663</v>
      </c>
      <c r="F942" s="261" t="s">
        <v>3818</v>
      </c>
      <c r="H942" s="65">
        <f>$ARP$1142</f>
        <v>19.100000000000001</v>
      </c>
      <c r="I942" s="366" t="s">
        <v>2663</v>
      </c>
      <c r="J942" s="105" t="s">
        <v>616</v>
      </c>
      <c r="L942" s="65">
        <f>$HG$1148</f>
        <v>28.5</v>
      </c>
      <c r="M942" s="366" t="s">
        <v>2663</v>
      </c>
      <c r="N942" s="261" t="s">
        <v>1593</v>
      </c>
      <c r="P942" s="65">
        <f>$LB$1154</f>
        <v>192.8</v>
      </c>
      <c r="Q942" s="366" t="s">
        <v>2663</v>
      </c>
      <c r="R942" s="261" t="s">
        <v>15</v>
      </c>
      <c r="T942" s="65">
        <f>$LK$1160</f>
        <v>21.300000000000004</v>
      </c>
      <c r="U942" s="366" t="s">
        <v>2663</v>
      </c>
      <c r="V942" s="105" t="s">
        <v>2073</v>
      </c>
      <c r="X942" s="65">
        <f>$AMT$1166</f>
        <v>12.6</v>
      </c>
      <c r="Y942" s="366" t="s">
        <v>2663</v>
      </c>
      <c r="Z942" s="261" t="s">
        <v>3837</v>
      </c>
      <c r="AB942" s="65">
        <f>$AXM$1172</f>
        <v>54.199999999999996</v>
      </c>
      <c r="AC942" s="366" t="s">
        <v>2663</v>
      </c>
      <c r="AD942" s="261" t="s">
        <v>3837</v>
      </c>
      <c r="AF942" s="65">
        <f>$AXM$1178</f>
        <v>5.9</v>
      </c>
      <c r="AG942" s="366" t="s">
        <v>2663</v>
      </c>
      <c r="AH942" s="261" t="s">
        <v>3833</v>
      </c>
      <c r="AJ942" s="65">
        <f>$BEB$1184</f>
        <v>21</v>
      </c>
      <c r="AK942" s="366" t="s">
        <v>2663</v>
      </c>
      <c r="AL942" s="105" t="s">
        <v>601</v>
      </c>
      <c r="AN942" s="65">
        <f>$AHX$1190</f>
        <v>12.6</v>
      </c>
      <c r="AO942" s="366" t="s">
        <v>2663</v>
      </c>
      <c r="AP942" s="105" t="s">
        <v>644</v>
      </c>
      <c r="AR942" s="65">
        <f>$KA$1196</f>
        <v>4.5999999999999996</v>
      </c>
      <c r="AS942" s="366" t="s">
        <v>2663</v>
      </c>
      <c r="AT942" s="372" t="s">
        <v>27</v>
      </c>
      <c r="AW942" s="65">
        <f>$AQO$1202</f>
        <v>0</v>
      </c>
    </row>
    <row r="943" spans="1:49" s="34" customFormat="1" ht="15.75" customHeight="1">
      <c r="A943" s="366" t="s">
        <v>2664</v>
      </c>
      <c r="B943" s="261" t="s">
        <v>3835</v>
      </c>
      <c r="D943" s="65">
        <f>$AUA$1136</f>
        <v>241.8</v>
      </c>
      <c r="E943" s="366" t="s">
        <v>2664</v>
      </c>
      <c r="F943" s="105" t="s">
        <v>615</v>
      </c>
      <c r="H943" s="65">
        <f>$GF$1142</f>
        <v>18.899999999999999</v>
      </c>
      <c r="I943" s="366" t="s">
        <v>2664</v>
      </c>
      <c r="J943" s="545" t="s">
        <v>1284</v>
      </c>
      <c r="L943" s="65">
        <f>$KS$1148</f>
        <v>28</v>
      </c>
      <c r="M943" s="366" t="s">
        <v>2664</v>
      </c>
      <c r="N943" s="261" t="s">
        <v>3852</v>
      </c>
      <c r="P943" s="65">
        <f>$AUS$1154</f>
        <v>181.9</v>
      </c>
      <c r="Q943" s="366" t="s">
        <v>2664</v>
      </c>
      <c r="R943" s="545" t="s">
        <v>1284</v>
      </c>
      <c r="T943" s="65">
        <f>$KS$1160</f>
        <v>19.5</v>
      </c>
      <c r="U943" s="366" t="s">
        <v>2664</v>
      </c>
      <c r="V943" s="105" t="s">
        <v>2528</v>
      </c>
      <c r="X943" s="65">
        <f>$AHO$1166</f>
        <v>10.599999999999998</v>
      </c>
      <c r="Y943" s="366" t="s">
        <v>2664</v>
      </c>
      <c r="Z943" s="545" t="s">
        <v>1277</v>
      </c>
      <c r="AB943" s="65">
        <f>$KJ$1172</f>
        <v>53.399999999999991</v>
      </c>
      <c r="AC943" s="366" t="s">
        <v>2664</v>
      </c>
      <c r="AD943" s="105" t="s">
        <v>2073</v>
      </c>
      <c r="AF943" s="65">
        <f>$AMT$1178</f>
        <v>5.5</v>
      </c>
      <c r="AG943" s="366" t="s">
        <v>2664</v>
      </c>
      <c r="AH943" s="105" t="s">
        <v>154</v>
      </c>
      <c r="AJ943" s="65">
        <f>$BJ$1184</f>
        <v>20.900000000000002</v>
      </c>
      <c r="AK943" s="366" t="s">
        <v>2664</v>
      </c>
      <c r="AL943" s="105" t="s">
        <v>2080</v>
      </c>
      <c r="AN943" s="65">
        <f>$TJ$1190</f>
        <v>12.6</v>
      </c>
      <c r="AO943" s="366" t="s">
        <v>2664</v>
      </c>
      <c r="AP943" s="105" t="s">
        <v>154</v>
      </c>
      <c r="AR943" s="65">
        <f>$BJ$1196</f>
        <v>2.8</v>
      </c>
      <c r="AS943" s="366" t="s">
        <v>2664</v>
      </c>
      <c r="AT943" s="261" t="s">
        <v>3844</v>
      </c>
      <c r="AW943" s="65">
        <f>$AWC$1202</f>
        <v>0</v>
      </c>
    </row>
    <row r="944" spans="1:49" s="34" customFormat="1" ht="15.75" customHeight="1">
      <c r="A944" s="366" t="s">
        <v>2665</v>
      </c>
      <c r="B944" s="261" t="s">
        <v>1614</v>
      </c>
      <c r="D944" s="65">
        <f>$YX$1136</f>
        <v>241.10000000000002</v>
      </c>
      <c r="E944" s="366" t="s">
        <v>2665</v>
      </c>
      <c r="F944" s="105" t="s">
        <v>161</v>
      </c>
      <c r="H944" s="65">
        <f>$LT$1142</f>
        <v>17.100000000000001</v>
      </c>
      <c r="I944" s="366" t="s">
        <v>2665</v>
      </c>
      <c r="J944" s="545" t="s">
        <v>1277</v>
      </c>
      <c r="L944" s="65">
        <f>$KJ$1148</f>
        <v>26.8</v>
      </c>
      <c r="M944" s="366" t="s">
        <v>2665</v>
      </c>
      <c r="N944" s="261" t="s">
        <v>1575</v>
      </c>
      <c r="P944" s="65">
        <f>$MU$1154</f>
        <v>176.1</v>
      </c>
      <c r="Q944" s="366" t="s">
        <v>2665</v>
      </c>
      <c r="R944" s="261" t="s">
        <v>3832</v>
      </c>
      <c r="T944" s="65">
        <f>$BCI$1160</f>
        <v>15.400000000000002</v>
      </c>
      <c r="U944" s="366" t="s">
        <v>2665</v>
      </c>
      <c r="V944" s="261" t="s">
        <v>23</v>
      </c>
      <c r="X944" s="65">
        <f>$RQ$1166</f>
        <v>7.7000000000000011</v>
      </c>
      <c r="Y944" s="366" t="s">
        <v>2665</v>
      </c>
      <c r="Z944" s="261" t="s">
        <v>3850</v>
      </c>
      <c r="AB944" s="65">
        <f>$ARG$1172</f>
        <v>51.8</v>
      </c>
      <c r="AC944" s="366" t="s">
        <v>2665</v>
      </c>
      <c r="AD944" s="105" t="s">
        <v>2075</v>
      </c>
      <c r="AF944" s="65">
        <f>$RZ$1178</f>
        <v>4.5</v>
      </c>
      <c r="AG944" s="366" t="s">
        <v>2665</v>
      </c>
      <c r="AH944" s="261" t="s">
        <v>3841</v>
      </c>
      <c r="AJ944" s="65">
        <f>$BEK$1184</f>
        <v>16.5</v>
      </c>
      <c r="AK944" s="366" t="s">
        <v>2665</v>
      </c>
      <c r="AL944" s="261" t="s">
        <v>3825</v>
      </c>
      <c r="AN944" s="65">
        <f>$BDS$1190</f>
        <v>9.7999999999999989</v>
      </c>
      <c r="AO944" s="366" t="s">
        <v>2665</v>
      </c>
      <c r="AP944" s="105" t="s">
        <v>2504</v>
      </c>
      <c r="AR944" s="65">
        <f>$XE$1196</f>
        <v>2.2000000000000002</v>
      </c>
      <c r="AS944" s="366" t="s">
        <v>2665</v>
      </c>
      <c r="AT944" s="372" t="s">
        <v>3167</v>
      </c>
      <c r="AW944" s="65">
        <f>$APW$1202</f>
        <v>0</v>
      </c>
    </row>
    <row r="945" spans="1:49" s="34" customFormat="1" ht="15.75" customHeight="1">
      <c r="A945" s="366" t="s">
        <v>2666</v>
      </c>
      <c r="B945" s="261" t="s">
        <v>3851</v>
      </c>
      <c r="D945" s="65">
        <f>$ASZ$1136</f>
        <v>240.90000000000003</v>
      </c>
      <c r="E945" s="366" t="s">
        <v>2666</v>
      </c>
      <c r="F945" s="105" t="s">
        <v>2094</v>
      </c>
      <c r="H945" s="65">
        <f>$JR$1142</f>
        <v>16.2</v>
      </c>
      <c r="I945" s="366" t="s">
        <v>2666</v>
      </c>
      <c r="J945" s="105" t="s">
        <v>2095</v>
      </c>
      <c r="L945" s="65">
        <f>$TS$1148</f>
        <v>26.2</v>
      </c>
      <c r="M945" s="366" t="s">
        <v>2666</v>
      </c>
      <c r="N945" s="105" t="s">
        <v>648</v>
      </c>
      <c r="P945" s="65">
        <f>$PF$1154</f>
        <v>175.10000000000002</v>
      </c>
      <c r="Q945" s="366" t="s">
        <v>2666</v>
      </c>
      <c r="R945" s="105" t="s">
        <v>601</v>
      </c>
      <c r="T945" s="65">
        <f>$AHX$1160</f>
        <v>13.099999999999998</v>
      </c>
      <c r="U945" s="366" t="s">
        <v>2666</v>
      </c>
      <c r="V945" s="105" t="s">
        <v>2095</v>
      </c>
      <c r="X945" s="65">
        <f>$TS$1166</f>
        <v>7</v>
      </c>
      <c r="Y945" s="366" t="s">
        <v>2666</v>
      </c>
      <c r="Z945" s="105" t="s">
        <v>596</v>
      </c>
      <c r="AB945" s="65">
        <f>$WD$1172</f>
        <v>50.599999999999994</v>
      </c>
      <c r="AC945" s="366" t="s">
        <v>2666</v>
      </c>
      <c r="AD945" s="105" t="s">
        <v>2508</v>
      </c>
      <c r="AF945" s="65">
        <f>$VL$1178</f>
        <v>4.5</v>
      </c>
      <c r="AG945" s="366" t="s">
        <v>2666</v>
      </c>
      <c r="AH945" s="261" t="s">
        <v>1594</v>
      </c>
      <c r="AJ945" s="65">
        <f>$AQX$1184</f>
        <v>14.3</v>
      </c>
      <c r="AK945" s="366" t="s">
        <v>2666</v>
      </c>
      <c r="AL945" s="105" t="s">
        <v>2525</v>
      </c>
      <c r="AN945" s="65">
        <f>$AEU$1190</f>
        <v>9.6</v>
      </c>
      <c r="AO945" s="366" t="s">
        <v>2666</v>
      </c>
      <c r="AP945" s="105" t="s">
        <v>2515</v>
      </c>
      <c r="AR945" s="65">
        <f>$VU$1196</f>
        <v>1.3</v>
      </c>
      <c r="AS945" s="366" t="s">
        <v>2666</v>
      </c>
      <c r="AT945" s="105" t="s">
        <v>2090</v>
      </c>
      <c r="AW945" s="65">
        <f>$RH$1202</f>
        <v>0</v>
      </c>
    </row>
    <row r="946" spans="1:49" s="34" customFormat="1" ht="15.75" customHeight="1">
      <c r="A946" s="366" t="s">
        <v>3127</v>
      </c>
      <c r="B946" s="372" t="s">
        <v>3167</v>
      </c>
      <c r="D946" s="65">
        <f>$APW$1136</f>
        <v>237.3</v>
      </c>
      <c r="E946" s="366" t="s">
        <v>3127</v>
      </c>
      <c r="F946" s="261" t="s">
        <v>3839</v>
      </c>
      <c r="H946" s="65">
        <f>$BAY$1142</f>
        <v>15.799999999999999</v>
      </c>
      <c r="I946" s="366" t="s">
        <v>3127</v>
      </c>
      <c r="J946" s="105" t="s">
        <v>596</v>
      </c>
      <c r="L946" s="65">
        <f>$WD$1148</f>
        <v>24</v>
      </c>
      <c r="M946" s="366" t="s">
        <v>3127</v>
      </c>
      <c r="N946" s="545" t="s">
        <v>1278</v>
      </c>
      <c r="P946" s="65">
        <f>$JI$1154</f>
        <v>151.70000000000002</v>
      </c>
      <c r="Q946" s="366" t="s">
        <v>3127</v>
      </c>
      <c r="R946" s="105" t="s">
        <v>2097</v>
      </c>
      <c r="T946" s="65">
        <f>$QG$1160</f>
        <v>9.8999999999999986</v>
      </c>
      <c r="U946" s="366" t="s">
        <v>3127</v>
      </c>
      <c r="V946" s="260" t="s">
        <v>3151</v>
      </c>
      <c r="X946" s="65">
        <f>$AIY$1166</f>
        <v>6.6</v>
      </c>
      <c r="Y946" s="366" t="s">
        <v>3127</v>
      </c>
      <c r="Z946" s="261" t="s">
        <v>3838</v>
      </c>
      <c r="AB946" s="65">
        <f>$AZF$1172</f>
        <v>49.7</v>
      </c>
      <c r="AC946" s="366" t="s">
        <v>3127</v>
      </c>
      <c r="AD946" s="105" t="s">
        <v>2521</v>
      </c>
      <c r="AF946" s="65">
        <f>$ACS$1178</f>
        <v>4.1999999999999993</v>
      </c>
      <c r="AG946" s="366" t="s">
        <v>3127</v>
      </c>
      <c r="AH946" s="105" t="s">
        <v>644</v>
      </c>
      <c r="AJ946" s="65">
        <f>$KA$1184</f>
        <v>13.2</v>
      </c>
      <c r="AK946" s="366" t="s">
        <v>3127</v>
      </c>
      <c r="AL946" s="105" t="s">
        <v>2075</v>
      </c>
      <c r="AN946" s="65">
        <f>$RZ$1190</f>
        <v>7</v>
      </c>
      <c r="AO946" s="366" t="s">
        <v>3127</v>
      </c>
      <c r="AP946" s="261" t="s">
        <v>3856</v>
      </c>
      <c r="AR946" s="65">
        <f>$BBQ$1196</f>
        <v>1.2</v>
      </c>
      <c r="AS946" s="366" t="s">
        <v>3127</v>
      </c>
      <c r="AT946" s="261" t="s">
        <v>3852</v>
      </c>
      <c r="AW946" s="65">
        <f>$AUS$1202</f>
        <v>0</v>
      </c>
    </row>
    <row r="947" spans="1:49" s="34" customFormat="1" ht="15.75" customHeight="1">
      <c r="A947" s="366" t="s">
        <v>3128</v>
      </c>
      <c r="B947" s="261" t="s">
        <v>3852</v>
      </c>
      <c r="D947" s="65">
        <f>$AUS$1136</f>
        <v>237.3</v>
      </c>
      <c r="E947" s="366" t="s">
        <v>3128</v>
      </c>
      <c r="F947" s="261" t="s">
        <v>3832</v>
      </c>
      <c r="H947" s="65">
        <f>$BCI$1142</f>
        <v>15.100000000000001</v>
      </c>
      <c r="I947" s="366" t="s">
        <v>3128</v>
      </c>
      <c r="J947" s="261" t="s">
        <v>3848</v>
      </c>
      <c r="L947" s="65">
        <f>$BDA$1148</f>
        <v>12.2</v>
      </c>
      <c r="M947" s="366" t="s">
        <v>3128</v>
      </c>
      <c r="N947" s="261" t="s">
        <v>3833</v>
      </c>
      <c r="P947" s="65">
        <f>$BEB$1154</f>
        <v>141.19999999999999</v>
      </c>
      <c r="Q947" s="366" t="s">
        <v>3128</v>
      </c>
      <c r="R947" s="261" t="s">
        <v>33</v>
      </c>
      <c r="T947" s="65">
        <f>$ED$1160</f>
        <v>9.6</v>
      </c>
      <c r="U947" s="366" t="s">
        <v>3128</v>
      </c>
      <c r="V947" s="261" t="s">
        <v>3837</v>
      </c>
      <c r="X947" s="65">
        <f>$AXM$1166</f>
        <v>6.5</v>
      </c>
      <c r="Y947" s="366" t="s">
        <v>3128</v>
      </c>
      <c r="Z947" s="105" t="s">
        <v>2526</v>
      </c>
      <c r="AB947" s="65">
        <f>$AGN$1172</f>
        <v>49.4</v>
      </c>
      <c r="AC947" s="366" t="s">
        <v>3128</v>
      </c>
      <c r="AD947" s="105" t="s">
        <v>154</v>
      </c>
      <c r="AF947" s="65">
        <f>$BJ$1178</f>
        <v>4.1999999999999993</v>
      </c>
      <c r="AG947" s="366" t="s">
        <v>3128</v>
      </c>
      <c r="AH947" s="105" t="s">
        <v>2095</v>
      </c>
      <c r="AJ947" s="65">
        <f>$TS$1184</f>
        <v>7.1999999999999993</v>
      </c>
      <c r="AK947" s="366" t="s">
        <v>3128</v>
      </c>
      <c r="AL947" s="372" t="s">
        <v>3167</v>
      </c>
      <c r="AN947" s="65">
        <f>$APW$1190</f>
        <v>7</v>
      </c>
      <c r="AO947" s="366" t="s">
        <v>3128</v>
      </c>
      <c r="AP947" s="260" t="s">
        <v>3147</v>
      </c>
      <c r="AR947" s="65">
        <f>$AJH$1196</f>
        <v>0</v>
      </c>
      <c r="AS947" s="366" t="s">
        <v>3128</v>
      </c>
      <c r="AT947" s="261" t="s">
        <v>1614</v>
      </c>
      <c r="AW947" s="65">
        <f>$YX$1202</f>
        <v>0</v>
      </c>
    </row>
    <row r="948" spans="1:49" s="34" customFormat="1" ht="15.75" customHeight="1">
      <c r="A948" s="366" t="s">
        <v>3129</v>
      </c>
      <c r="B948" s="105" t="s">
        <v>2075</v>
      </c>
      <c r="D948" s="65">
        <f>$RZ$1136</f>
        <v>234.3</v>
      </c>
      <c r="E948" s="366" t="s">
        <v>3129</v>
      </c>
      <c r="F948" s="260" t="s">
        <v>3163</v>
      </c>
      <c r="H948" s="65">
        <f>$ANC$1142</f>
        <v>15.100000000000001</v>
      </c>
      <c r="I948" s="366" t="s">
        <v>3129</v>
      </c>
      <c r="J948" s="261" t="s">
        <v>3830</v>
      </c>
      <c r="L948" s="65">
        <f>$AYW$1148</f>
        <v>7.5</v>
      </c>
      <c r="M948" s="366" t="s">
        <v>3129</v>
      </c>
      <c r="N948" s="105" t="s">
        <v>2528</v>
      </c>
      <c r="P948" s="65">
        <f>$AHO$1154</f>
        <v>135.9</v>
      </c>
      <c r="Q948" s="366" t="s">
        <v>3129</v>
      </c>
      <c r="R948" s="261" t="s">
        <v>3830</v>
      </c>
      <c r="T948" s="65">
        <f>$AYW$1160</f>
        <v>8.3999999999999986</v>
      </c>
      <c r="U948" s="366" t="s">
        <v>3129</v>
      </c>
      <c r="V948" s="261" t="s">
        <v>3835</v>
      </c>
      <c r="X948" s="65">
        <f>$AUA$1166</f>
        <v>6.5</v>
      </c>
      <c r="Y948" s="366" t="s">
        <v>3129</v>
      </c>
      <c r="Z948" s="260" t="s">
        <v>3172</v>
      </c>
      <c r="AB948" s="65">
        <f>$AOM$1172</f>
        <v>49.15</v>
      </c>
      <c r="AC948" s="366" t="s">
        <v>3129</v>
      </c>
      <c r="AD948" s="261" t="s">
        <v>3819</v>
      </c>
      <c r="AF948" s="65">
        <f>$ATI$1178</f>
        <v>3.5999999999999996</v>
      </c>
      <c r="AG948" s="366" t="s">
        <v>3129</v>
      </c>
      <c r="AH948" s="105" t="s">
        <v>2078</v>
      </c>
      <c r="AJ948" s="65">
        <f>$UK$1184</f>
        <v>7</v>
      </c>
      <c r="AK948" s="366" t="s">
        <v>3129</v>
      </c>
      <c r="AL948" s="261" t="s">
        <v>3842</v>
      </c>
      <c r="AN948" s="65">
        <f>$ASQ$1190</f>
        <v>5.6</v>
      </c>
      <c r="AO948" s="366" t="s">
        <v>3129</v>
      </c>
      <c r="AP948" s="261" t="s">
        <v>1584</v>
      </c>
      <c r="AR948" s="65">
        <f>$PO$1196</f>
        <v>0</v>
      </c>
      <c r="AS948" s="366" t="s">
        <v>3129</v>
      </c>
      <c r="AT948" s="105" t="s">
        <v>600</v>
      </c>
      <c r="AW948" s="65">
        <f>$HY$1202</f>
        <v>0</v>
      </c>
    </row>
    <row r="949" spans="1:49" s="34" customFormat="1" ht="15.75" customHeight="1">
      <c r="A949" s="484" t="s">
        <v>3130</v>
      </c>
      <c r="B949" s="261" t="s">
        <v>3832</v>
      </c>
      <c r="D949" s="65">
        <f>$BCI$1136</f>
        <v>234.3</v>
      </c>
      <c r="E949" s="484" t="s">
        <v>3130</v>
      </c>
      <c r="F949" s="261" t="s">
        <v>1596</v>
      </c>
      <c r="H949" s="65">
        <f>$OE$1142</f>
        <v>13.2</v>
      </c>
      <c r="I949" s="484" t="s">
        <v>3130</v>
      </c>
      <c r="J949" s="261" t="s">
        <v>3833</v>
      </c>
      <c r="L949" s="65">
        <f>$BEB$1148</f>
        <v>7</v>
      </c>
      <c r="M949" s="484" t="s">
        <v>3130</v>
      </c>
      <c r="N949" s="372" t="s">
        <v>3167</v>
      </c>
      <c r="P949" s="65">
        <f>$APW$1154</f>
        <v>114.9</v>
      </c>
      <c r="Q949" s="484" t="s">
        <v>3130</v>
      </c>
      <c r="R949" s="261" t="s">
        <v>3834</v>
      </c>
      <c r="T949" s="65">
        <f>$ASH$1160</f>
        <v>6.6000000000000005</v>
      </c>
      <c r="U949" s="484" t="s">
        <v>3130</v>
      </c>
      <c r="V949" s="105" t="s">
        <v>2517</v>
      </c>
      <c r="X949" s="65">
        <f>$AEL$1166</f>
        <v>6.5</v>
      </c>
      <c r="Y949" s="484" t="s">
        <v>3130</v>
      </c>
      <c r="Z949" s="261" t="s">
        <v>15</v>
      </c>
      <c r="AB949" s="65">
        <f>$LK$1172</f>
        <v>46.699999999999996</v>
      </c>
      <c r="AC949" s="484" t="s">
        <v>3130</v>
      </c>
      <c r="AD949" s="105" t="s">
        <v>2522</v>
      </c>
      <c r="AF949" s="65">
        <f>$XN$1178</f>
        <v>3.5999999999999996</v>
      </c>
      <c r="AG949" s="484" t="s">
        <v>3130</v>
      </c>
      <c r="AH949" s="261" t="s">
        <v>3828</v>
      </c>
      <c r="AJ949" s="65">
        <f>$AVK$1184</f>
        <v>6</v>
      </c>
      <c r="AK949" s="484" t="s">
        <v>3130</v>
      </c>
      <c r="AL949" s="105" t="s">
        <v>655</v>
      </c>
      <c r="AN949" s="65">
        <f>$VC$1190</f>
        <v>4.8</v>
      </c>
      <c r="AO949" s="484" t="s">
        <v>3130</v>
      </c>
      <c r="AP949" s="105" t="s">
        <v>2083</v>
      </c>
      <c r="AR949" s="65">
        <f>$OW$1196</f>
        <v>0</v>
      </c>
      <c r="AS949" s="484" t="s">
        <v>3130</v>
      </c>
      <c r="AT949" s="261" t="s">
        <v>3839</v>
      </c>
      <c r="AW949" s="65">
        <f>$BAY$1202</f>
        <v>0</v>
      </c>
    </row>
    <row r="950" spans="1:49" s="34" customFormat="1" ht="15.75" customHeight="1">
      <c r="A950" s="366" t="s">
        <v>3131</v>
      </c>
      <c r="B950" s="261" t="s">
        <v>3822</v>
      </c>
      <c r="D950" s="65">
        <f>$AYN$1136</f>
        <v>218.7</v>
      </c>
      <c r="E950" s="366" t="s">
        <v>3131</v>
      </c>
      <c r="F950" s="105" t="s">
        <v>596</v>
      </c>
      <c r="H950" s="65">
        <f>$WD$1142</f>
        <v>10.599999999999998</v>
      </c>
      <c r="I950" s="366" t="s">
        <v>3131</v>
      </c>
      <c r="J950" s="261" t="s">
        <v>3846</v>
      </c>
      <c r="L950" s="65">
        <f>$AZO$1148</f>
        <v>6</v>
      </c>
      <c r="M950" s="366" t="s">
        <v>3131</v>
      </c>
      <c r="N950" s="261" t="s">
        <v>3818</v>
      </c>
      <c r="P950" s="65">
        <f>$ARP$1154</f>
        <v>114.3</v>
      </c>
      <c r="Q950" s="366" t="s">
        <v>3131</v>
      </c>
      <c r="R950" s="105" t="s">
        <v>141</v>
      </c>
      <c r="T950" s="65">
        <f>$FN$1160</f>
        <v>6.3000000000000007</v>
      </c>
      <c r="U950" s="366" t="s">
        <v>3131</v>
      </c>
      <c r="V950" s="545" t="s">
        <v>1279</v>
      </c>
      <c r="X950" s="65">
        <f>$GX$1166</f>
        <v>5.5</v>
      </c>
      <c r="Y950" s="366" t="s">
        <v>3131</v>
      </c>
      <c r="Z950" s="261" t="s">
        <v>4071</v>
      </c>
      <c r="AB950" s="65">
        <f>$BFC$1172</f>
        <v>40.800000000000004</v>
      </c>
      <c r="AC950" s="366" t="s">
        <v>3131</v>
      </c>
      <c r="AD950" s="105" t="s">
        <v>2095</v>
      </c>
      <c r="AF950" s="65">
        <f>$TS$1178</f>
        <v>3.5999999999999996</v>
      </c>
      <c r="AG950" s="366" t="s">
        <v>3131</v>
      </c>
      <c r="AH950" s="260" t="s">
        <v>3159</v>
      </c>
      <c r="AJ950" s="65">
        <f>$AMK$1184</f>
        <v>0</v>
      </c>
      <c r="AK950" s="366" t="s">
        <v>3131</v>
      </c>
      <c r="AL950" s="105" t="s">
        <v>2512</v>
      </c>
      <c r="AN950" s="65">
        <f>$AFV$1190</f>
        <v>3.9000000000000004</v>
      </c>
      <c r="AO950" s="366" t="s">
        <v>3131</v>
      </c>
      <c r="AP950" s="261" t="s">
        <v>1593</v>
      </c>
      <c r="AR950" s="65">
        <f>$LB$1196</f>
        <v>0</v>
      </c>
      <c r="AS950" s="366" t="s">
        <v>3131</v>
      </c>
      <c r="AT950" s="260" t="s">
        <v>3171</v>
      </c>
      <c r="AW950" s="65">
        <f>$AKR$1202</f>
        <v>0</v>
      </c>
    </row>
    <row r="951" spans="1:49" s="34" customFormat="1" ht="15.75" customHeight="1">
      <c r="A951" s="366" t="s">
        <v>3132</v>
      </c>
      <c r="B951" s="261" t="s">
        <v>1592</v>
      </c>
      <c r="D951" s="65">
        <f>$ZG$1136</f>
        <v>150.19999999999999</v>
      </c>
      <c r="E951" s="366" t="s">
        <v>3132</v>
      </c>
      <c r="F951" s="261" t="s">
        <v>3836</v>
      </c>
      <c r="H951" s="65">
        <f>$AVT$1142</f>
        <v>10</v>
      </c>
      <c r="I951" s="366" t="s">
        <v>3132</v>
      </c>
      <c r="J951" s="105" t="s">
        <v>2503</v>
      </c>
      <c r="L951" s="65">
        <f>$ADK$1148</f>
        <v>5.5</v>
      </c>
      <c r="M951" s="366" t="s">
        <v>3132</v>
      </c>
      <c r="N951" s="261" t="s">
        <v>3841</v>
      </c>
      <c r="P951" s="65">
        <f>$BEK$1154</f>
        <v>88.4</v>
      </c>
      <c r="Q951" s="366" t="s">
        <v>3132</v>
      </c>
      <c r="R951" s="105" t="s">
        <v>661</v>
      </c>
      <c r="T951" s="65">
        <f>$SI$1160</f>
        <v>2.2000000000000002</v>
      </c>
      <c r="U951" s="366" t="s">
        <v>3132</v>
      </c>
      <c r="V951" s="105" t="s">
        <v>615</v>
      </c>
      <c r="X951" s="65">
        <f>$GF$1166</f>
        <v>5.5</v>
      </c>
      <c r="Y951" s="366" t="s">
        <v>3132</v>
      </c>
      <c r="Z951" s="261" t="s">
        <v>3832</v>
      </c>
      <c r="AB951" s="65">
        <f>$BCI$1172</f>
        <v>38.6</v>
      </c>
      <c r="AC951" s="366" t="s">
        <v>3132</v>
      </c>
      <c r="AD951" s="261" t="s">
        <v>3818</v>
      </c>
      <c r="AF951" s="65">
        <f>$ARP$1178</f>
        <v>3.3000000000000003</v>
      </c>
      <c r="AG951" s="366" t="s">
        <v>3132</v>
      </c>
      <c r="AH951" s="105" t="s">
        <v>661</v>
      </c>
      <c r="AJ951" s="65">
        <f>$SI$1184</f>
        <v>0</v>
      </c>
      <c r="AK951" s="366" t="s">
        <v>3132</v>
      </c>
      <c r="AL951" s="105" t="s">
        <v>2510</v>
      </c>
      <c r="AN951" s="65">
        <f>$AHF$1190</f>
        <v>2.6</v>
      </c>
      <c r="AO951" s="366" t="s">
        <v>3132</v>
      </c>
      <c r="AP951" s="105" t="s">
        <v>2082</v>
      </c>
      <c r="AR951" s="65">
        <f>$QP$1196</f>
        <v>0</v>
      </c>
      <c r="AS951" s="366" t="s">
        <v>3132</v>
      </c>
      <c r="AT951" s="261" t="s">
        <v>33</v>
      </c>
      <c r="AW951" s="65">
        <f>$ED$1202</f>
        <v>0</v>
      </c>
    </row>
    <row r="952" spans="1:49" s="34" customFormat="1" ht="15.75" customHeight="1">
      <c r="A952" s="366" t="s">
        <v>3133</v>
      </c>
      <c r="B952" s="105" t="s">
        <v>2517</v>
      </c>
      <c r="D952" s="65">
        <f>$AEL$1136</f>
        <v>139.80000000000001</v>
      </c>
      <c r="E952" s="366" t="s">
        <v>3133</v>
      </c>
      <c r="F952" s="105" t="s">
        <v>2073</v>
      </c>
      <c r="H952" s="65">
        <f>$AMT$1142</f>
        <v>7.8000000000000007</v>
      </c>
      <c r="I952" s="366" t="s">
        <v>3133</v>
      </c>
      <c r="J952" s="105" t="s">
        <v>665</v>
      </c>
      <c r="L952" s="65">
        <f>$Q$1148</f>
        <v>5.5</v>
      </c>
      <c r="M952" s="366" t="s">
        <v>3133</v>
      </c>
      <c r="N952" s="261" t="s">
        <v>1614</v>
      </c>
      <c r="P952" s="65">
        <f>$YX$1154</f>
        <v>82.8</v>
      </c>
      <c r="Q952" s="366" t="s">
        <v>3133</v>
      </c>
      <c r="R952" s="105" t="s">
        <v>2077</v>
      </c>
      <c r="T952" s="65">
        <f>$YO$1160</f>
        <v>0</v>
      </c>
      <c r="U952" s="366" t="s">
        <v>3133</v>
      </c>
      <c r="V952" s="261" t="s">
        <v>1596</v>
      </c>
      <c r="X952" s="65">
        <f>$OE$1166</f>
        <v>4.8</v>
      </c>
      <c r="Y952" s="366" t="s">
        <v>3133</v>
      </c>
      <c r="Z952" s="105" t="s">
        <v>661</v>
      </c>
      <c r="AB952" s="65">
        <f>$SI$1172</f>
        <v>28</v>
      </c>
      <c r="AC952" s="366" t="s">
        <v>3133</v>
      </c>
      <c r="AD952" s="260" t="s">
        <v>3154</v>
      </c>
      <c r="AF952" s="65">
        <f>$ANL$1178</f>
        <v>0</v>
      </c>
      <c r="AG952" s="366" t="s">
        <v>3133</v>
      </c>
      <c r="AH952" s="261" t="s">
        <v>1592</v>
      </c>
      <c r="AJ952" s="65">
        <f>$ZG$1184</f>
        <v>0</v>
      </c>
      <c r="AK952" s="366" t="s">
        <v>3133</v>
      </c>
      <c r="AL952" s="261" t="s">
        <v>3850</v>
      </c>
      <c r="AN952" s="65">
        <f>$ARG$1190</f>
        <v>0</v>
      </c>
      <c r="AO952" s="366" t="s">
        <v>3133</v>
      </c>
      <c r="AP952" s="105" t="s">
        <v>2078</v>
      </c>
      <c r="AR952" s="65">
        <f>$UK$1196</f>
        <v>0</v>
      </c>
      <c r="AS952" s="366" t="s">
        <v>3133</v>
      </c>
      <c r="AT952" s="260" t="s">
        <v>3173</v>
      </c>
      <c r="AW952" s="65">
        <f>$APE$1202</f>
        <v>0</v>
      </c>
    </row>
    <row r="953" spans="1:49" s="34" customFormat="1" ht="15.75" customHeight="1">
      <c r="A953" s="366" t="s">
        <v>3134</v>
      </c>
      <c r="B953" s="261" t="s">
        <v>1583</v>
      </c>
      <c r="D953" s="65">
        <f>$AAQ$1136</f>
        <v>111.80000000000001</v>
      </c>
      <c r="E953" s="366" t="s">
        <v>3134</v>
      </c>
      <c r="F953" s="105" t="s">
        <v>631</v>
      </c>
      <c r="H953" s="65">
        <f>$MC$1142</f>
        <v>3</v>
      </c>
      <c r="I953" s="366" t="s">
        <v>3134</v>
      </c>
      <c r="J953" s="105" t="s">
        <v>2528</v>
      </c>
      <c r="L953" s="65">
        <f>$AHO$1148</f>
        <v>5.5</v>
      </c>
      <c r="M953" s="366" t="s">
        <v>3134</v>
      </c>
      <c r="N953" s="261" t="s">
        <v>1594</v>
      </c>
      <c r="P953" s="65">
        <f>$AQX$1154</f>
        <v>54.900000000000006</v>
      </c>
      <c r="Q953" s="366" t="s">
        <v>3134</v>
      </c>
      <c r="R953" s="545" t="s">
        <v>1279</v>
      </c>
      <c r="T953" s="65">
        <f>$GX$1160</f>
        <v>0</v>
      </c>
      <c r="U953" s="366" t="s">
        <v>3134</v>
      </c>
      <c r="V953" s="261" t="s">
        <v>1590</v>
      </c>
      <c r="X953" s="65">
        <f>$AAZ$1166</f>
        <v>4.0999999999999996</v>
      </c>
      <c r="Y953" s="366" t="s">
        <v>3134</v>
      </c>
      <c r="Z953" s="105" t="s">
        <v>2523</v>
      </c>
      <c r="AB953" s="65">
        <f>$AGW$1172</f>
        <v>20.2</v>
      </c>
      <c r="AC953" s="366" t="s">
        <v>3134</v>
      </c>
      <c r="AD953" s="261" t="s">
        <v>3821</v>
      </c>
      <c r="AF953" s="65">
        <f>$AWU$1178</f>
        <v>0</v>
      </c>
      <c r="AG953" s="366" t="s">
        <v>3134</v>
      </c>
      <c r="AH953" s="105" t="s">
        <v>2504</v>
      </c>
      <c r="AJ953" s="65">
        <f>$XE$1184</f>
        <v>0</v>
      </c>
      <c r="AK953" s="366" t="s">
        <v>3134</v>
      </c>
      <c r="AL953" s="261" t="s">
        <v>1614</v>
      </c>
      <c r="AN953" s="65">
        <f>$YX$1190</f>
        <v>0</v>
      </c>
      <c r="AO953" s="366" t="s">
        <v>3134</v>
      </c>
      <c r="AP953" s="372" t="s">
        <v>3168</v>
      </c>
      <c r="AR953" s="65">
        <f>$AQF$1196</f>
        <v>0</v>
      </c>
      <c r="AS953" s="366" t="s">
        <v>3134</v>
      </c>
      <c r="AT953" s="105" t="s">
        <v>179</v>
      </c>
      <c r="AW953" s="65">
        <f>$NM$1202</f>
        <v>0</v>
      </c>
    </row>
    <row r="954" spans="1:49" s="34" customFormat="1" ht="15.75" customHeight="1">
      <c r="A954" s="366" t="s">
        <v>3135</v>
      </c>
      <c r="B954" s="105" t="s">
        <v>630</v>
      </c>
      <c r="D954" s="65">
        <f>$UB$1136</f>
        <v>110.9</v>
      </c>
      <c r="E954" s="366" t="s">
        <v>3135</v>
      </c>
      <c r="F954" s="261" t="s">
        <v>3821</v>
      </c>
      <c r="H954" s="65">
        <f>$AWU$1142</f>
        <v>2.6</v>
      </c>
      <c r="I954" s="366" t="s">
        <v>3135</v>
      </c>
      <c r="J954" s="261" t="s">
        <v>3825</v>
      </c>
      <c r="L954" s="65">
        <f>$BDS$1148</f>
        <v>4.4000000000000004</v>
      </c>
      <c r="M954" s="366" t="s">
        <v>3135</v>
      </c>
      <c r="N954" s="105" t="s">
        <v>637</v>
      </c>
      <c r="P954" s="65">
        <f>$ON$1154</f>
        <v>25.2</v>
      </c>
      <c r="Q954" s="366" t="s">
        <v>3135</v>
      </c>
      <c r="R954" s="260" t="s">
        <v>3169</v>
      </c>
      <c r="T954" s="65">
        <f>$APN$1160</f>
        <v>0</v>
      </c>
      <c r="U954" s="366" t="s">
        <v>3135</v>
      </c>
      <c r="V954" s="105" t="s">
        <v>600</v>
      </c>
      <c r="X954" s="65">
        <f>$HY$1166</f>
        <v>0</v>
      </c>
      <c r="Y954" s="366" t="s">
        <v>3135</v>
      </c>
      <c r="Z954" s="261" t="s">
        <v>3848</v>
      </c>
      <c r="AB954" s="65">
        <f>$BDA$1172</f>
        <v>14.7</v>
      </c>
      <c r="AC954" s="366" t="s">
        <v>3135</v>
      </c>
      <c r="AD954" s="260" t="s">
        <v>3159</v>
      </c>
      <c r="AF954" s="65">
        <f>$AMK$1178</f>
        <v>0</v>
      </c>
      <c r="AG954" s="366" t="s">
        <v>3135</v>
      </c>
      <c r="AH954" s="261" t="s">
        <v>3834</v>
      </c>
      <c r="AJ954" s="65">
        <f>$ASH$1184</f>
        <v>0</v>
      </c>
      <c r="AK954" s="366" t="s">
        <v>3135</v>
      </c>
      <c r="AL954" s="105" t="s">
        <v>2523</v>
      </c>
      <c r="AN954" s="65">
        <f>$AGW$1190</f>
        <v>0</v>
      </c>
      <c r="AO954" s="366" t="s">
        <v>3135</v>
      </c>
      <c r="AP954" s="105" t="s">
        <v>2523</v>
      </c>
      <c r="AR954" s="65">
        <f>$AGW$1196</f>
        <v>0</v>
      </c>
      <c r="AS954" s="366" t="s">
        <v>3135</v>
      </c>
      <c r="AT954" s="105" t="s">
        <v>2505</v>
      </c>
      <c r="AW954" s="65">
        <f>$ACJ$1202</f>
        <v>0</v>
      </c>
    </row>
    <row r="955" spans="1:49" s="3" customFormat="1">
      <c r="A955" s="5"/>
      <c r="B955" s="491"/>
      <c r="D955" s="78"/>
      <c r="E955" s="5"/>
      <c r="F955" s="491"/>
      <c r="H955" s="78"/>
      <c r="I955" s="4"/>
      <c r="J955" s="5"/>
      <c r="K955" s="491"/>
      <c r="M955" s="78"/>
      <c r="N955" s="5"/>
      <c r="O955" s="491"/>
      <c r="Q955" s="78"/>
      <c r="R955" s="4"/>
      <c r="S955" s="5"/>
      <c r="T955" s="491"/>
      <c r="V955" s="78"/>
      <c r="W955" s="5"/>
      <c r="X955" s="491"/>
      <c r="Z955" s="78"/>
      <c r="AA955" s="4"/>
      <c r="AB955" s="5"/>
      <c r="AC955" s="491"/>
      <c r="AE955" s="78"/>
      <c r="AF955" s="5"/>
      <c r="AG955" s="491"/>
      <c r="AI955" s="78"/>
      <c r="AJ955" s="4"/>
      <c r="AK955" s="5"/>
      <c r="AL955" s="491"/>
      <c r="AN955" s="78"/>
      <c r="AO955" s="5"/>
      <c r="AP955" s="491"/>
      <c r="AR955" s="78"/>
      <c r="AS955" s="4"/>
      <c r="AT955" s="5"/>
      <c r="AU955" s="491"/>
      <c r="AW955" s="78"/>
    </row>
    <row r="956" spans="1:49" s="3" customFormat="1">
      <c r="A956" s="5"/>
      <c r="B956" s="79"/>
      <c r="D956" s="78"/>
      <c r="E956" s="5"/>
      <c r="F956" s="79"/>
      <c r="H956" s="78"/>
      <c r="I956" s="4"/>
      <c r="J956" s="5"/>
      <c r="K956" s="79"/>
      <c r="M956" s="78"/>
      <c r="N956" s="5"/>
      <c r="O956" s="79"/>
      <c r="Q956" s="78"/>
      <c r="R956" s="4"/>
      <c r="S956" s="5"/>
      <c r="T956" s="79"/>
      <c r="V956" s="78"/>
      <c r="W956" s="5"/>
      <c r="X956" s="79"/>
      <c r="Z956" s="78"/>
      <c r="AA956" s="4"/>
      <c r="AB956" s="5"/>
      <c r="AC956" s="79"/>
      <c r="AE956" s="78"/>
      <c r="AF956" s="5"/>
      <c r="AG956" s="79"/>
      <c r="AI956" s="78"/>
      <c r="AJ956" s="4"/>
      <c r="AK956" s="5"/>
      <c r="AL956" s="79"/>
      <c r="AN956" s="78"/>
      <c r="AO956" s="5"/>
      <c r="AP956" s="79"/>
      <c r="AR956" s="78"/>
      <c r="AS956" s="4"/>
      <c r="AT956" s="5"/>
      <c r="AU956" s="79"/>
      <c r="AW956" s="78"/>
    </row>
    <row r="957" spans="1:49" s="3" customFormat="1" ht="19.5">
      <c r="A957" s="6"/>
      <c r="B957" s="22" t="s">
        <v>151</v>
      </c>
      <c r="E957" s="5"/>
      <c r="F957" s="22" t="s">
        <v>164</v>
      </c>
      <c r="H957" s="4"/>
      <c r="I957" s="5"/>
      <c r="J957" s="22" t="s">
        <v>1182</v>
      </c>
      <c r="M957" s="5"/>
      <c r="N957" s="22" t="s">
        <v>167</v>
      </c>
      <c r="O957" s="4"/>
      <c r="Q957" s="5"/>
      <c r="R957" s="22" t="s">
        <v>1183</v>
      </c>
      <c r="S957" s="5"/>
      <c r="U957" s="5"/>
      <c r="V957" s="22" t="s">
        <v>165</v>
      </c>
      <c r="X957" s="4"/>
      <c r="Y957" s="5"/>
      <c r="Z957" s="22" t="s">
        <v>1184</v>
      </c>
      <c r="AB957" s="10"/>
      <c r="AC957" s="5"/>
      <c r="AD957" s="22" t="s">
        <v>166</v>
      </c>
      <c r="AF957" s="10"/>
      <c r="AN957" s="10"/>
      <c r="AO957" s="5"/>
      <c r="AR957" s="10"/>
      <c r="AS957" s="4"/>
      <c r="AT957" s="5"/>
      <c r="AW957" s="10"/>
    </row>
    <row r="958" spans="1:49" s="3" customFormat="1" ht="15.75" customHeight="1">
      <c r="A958" s="365" t="s">
        <v>0</v>
      </c>
      <c r="B958" s="261" t="s">
        <v>1583</v>
      </c>
      <c r="C958" s="105"/>
      <c r="D958" s="299">
        <f>'Punten per wedstrijd'!D1209</f>
        <v>0</v>
      </c>
      <c r="E958" s="366" t="s">
        <v>0</v>
      </c>
      <c r="F958" s="261" t="s">
        <v>3855</v>
      </c>
      <c r="G958" s="105"/>
      <c r="H958" s="299">
        <f>'Punten per wedstrijd'!D272</f>
        <v>1475.7000000000003</v>
      </c>
      <c r="I958" s="366" t="s">
        <v>0</v>
      </c>
      <c r="J958" s="105" t="s">
        <v>3160</v>
      </c>
      <c r="K958" s="105"/>
      <c r="L958" s="299">
        <f>'Punten per wedstrijd'!D589</f>
        <v>724</v>
      </c>
      <c r="M958" s="366" t="s">
        <v>0</v>
      </c>
      <c r="N958" s="105" t="s">
        <v>2505</v>
      </c>
      <c r="O958" s="105"/>
      <c r="P958" s="299">
        <f>'Punten per wedstrijd'!D1030</f>
        <v>144.1</v>
      </c>
      <c r="Q958" s="366" t="s">
        <v>0</v>
      </c>
      <c r="R958" s="105" t="s">
        <v>2095</v>
      </c>
      <c r="S958" s="366"/>
      <c r="T958" s="299">
        <f>'Punten per wedstrijd'!D1194</f>
        <v>45</v>
      </c>
      <c r="U958" s="366" t="s">
        <v>0</v>
      </c>
      <c r="V958" s="105" t="s">
        <v>3149</v>
      </c>
      <c r="W958" s="105"/>
      <c r="X958" s="299">
        <f>'Punten per wedstrijd'!D17</f>
        <v>512.4</v>
      </c>
      <c r="Y958" s="366" t="s">
        <v>0</v>
      </c>
      <c r="Z958" s="105" t="s">
        <v>613</v>
      </c>
      <c r="AA958" s="105"/>
      <c r="AB958" s="299">
        <f>'Punten per wedstrijd'!D448</f>
        <v>304</v>
      </c>
      <c r="AC958" s="366" t="s">
        <v>0</v>
      </c>
      <c r="AD958" s="261" t="s">
        <v>3840</v>
      </c>
      <c r="AE958" s="105"/>
      <c r="AF958" s="299">
        <f>'Punten per wedstrijd'!D784</f>
        <v>329.09999999999997</v>
      </c>
      <c r="AN958" s="10"/>
      <c r="AO958" s="5"/>
      <c r="AR958" s="10"/>
      <c r="AT958" s="5"/>
      <c r="AW958" s="10"/>
    </row>
    <row r="959" spans="1:49" s="3" customFormat="1" ht="15.75" customHeight="1">
      <c r="A959" s="365" t="s">
        <v>2</v>
      </c>
      <c r="B959" s="104" t="s">
        <v>1281</v>
      </c>
      <c r="C959" s="105"/>
      <c r="D959" s="299">
        <f>'Punten per wedstrijd'!D1210</f>
        <v>0</v>
      </c>
      <c r="E959" s="366" t="s">
        <v>2</v>
      </c>
      <c r="F959" s="261" t="s">
        <v>31</v>
      </c>
      <c r="G959" s="105"/>
      <c r="H959" s="299">
        <f>'Punten per wedstrijd'!D310</f>
        <v>1383.6</v>
      </c>
      <c r="I959" s="366" t="s">
        <v>2</v>
      </c>
      <c r="J959" s="260" t="s">
        <v>3173</v>
      </c>
      <c r="K959" s="105"/>
      <c r="L959" s="299">
        <f>'Punten per wedstrijd'!D664</f>
        <v>702.3</v>
      </c>
      <c r="M959" s="366" t="s">
        <v>2</v>
      </c>
      <c r="N959" s="105" t="s">
        <v>2092</v>
      </c>
      <c r="O959" s="105"/>
      <c r="P959" s="299">
        <f>'Punten per wedstrijd'!D887</f>
        <v>131.25</v>
      </c>
      <c r="Q959" s="366" t="s">
        <v>2</v>
      </c>
      <c r="R959" s="261" t="s">
        <v>1614</v>
      </c>
      <c r="S959" s="366"/>
      <c r="T959" s="299">
        <f>'Punten per wedstrijd'!D1157</f>
        <v>39</v>
      </c>
      <c r="U959" s="366" t="s">
        <v>2</v>
      </c>
      <c r="V959" s="372" t="s">
        <v>3168</v>
      </c>
      <c r="W959" s="105"/>
      <c r="X959" s="299">
        <f>'Punten per wedstrijd'!D113</f>
        <v>491</v>
      </c>
      <c r="Y959" s="366" t="s">
        <v>2</v>
      </c>
      <c r="Z959" s="105" t="s">
        <v>2519</v>
      </c>
      <c r="AA959" s="105"/>
      <c r="AB959" s="299">
        <f>'Punten per wedstrijd'!D461</f>
        <v>290.89999999999998</v>
      </c>
      <c r="AC959" s="366" t="s">
        <v>2</v>
      </c>
      <c r="AD959" s="105" t="s">
        <v>655</v>
      </c>
      <c r="AE959" s="105"/>
      <c r="AF959" s="299">
        <f>'Punten per wedstrijd'!D828</f>
        <v>325</v>
      </c>
    </row>
    <row r="960" spans="1:49" s="3" customFormat="1" ht="15.75" customHeight="1">
      <c r="A960" s="365" t="s">
        <v>3</v>
      </c>
      <c r="B960" s="261" t="s">
        <v>3830</v>
      </c>
      <c r="C960" s="105"/>
      <c r="D960" s="299">
        <f>'Punten per wedstrijd'!D1211</f>
        <v>0</v>
      </c>
      <c r="E960" s="366" t="s">
        <v>3</v>
      </c>
      <c r="F960" s="260" t="s">
        <v>143</v>
      </c>
      <c r="G960" s="105"/>
      <c r="H960" s="299">
        <f>'Punten per wedstrijd'!D319</f>
        <v>1282.5</v>
      </c>
      <c r="I960" s="366" t="s">
        <v>3</v>
      </c>
      <c r="J960" s="261" t="s">
        <v>3840</v>
      </c>
      <c r="K960" s="105"/>
      <c r="L960" s="299">
        <f>'Punten per wedstrijd'!D612</f>
        <v>670.6</v>
      </c>
      <c r="M960" s="366" t="s">
        <v>3</v>
      </c>
      <c r="N960" s="105" t="s">
        <v>2504</v>
      </c>
      <c r="O960" s="105"/>
      <c r="P960" s="299">
        <f>'Punten per wedstrijd'!D969</f>
        <v>127.19999999999999</v>
      </c>
      <c r="Q960" s="366" t="s">
        <v>3</v>
      </c>
      <c r="R960" s="261" t="s">
        <v>1587</v>
      </c>
      <c r="S960" s="366"/>
      <c r="T960" s="299">
        <f>'Punten per wedstrijd'!D1063</f>
        <v>18.2</v>
      </c>
      <c r="U960" s="366" t="s">
        <v>3</v>
      </c>
      <c r="V960" s="261" t="s">
        <v>1596</v>
      </c>
      <c r="W960" s="105"/>
      <c r="X960" s="299">
        <f>'Punten per wedstrijd'!D158</f>
        <v>477.3</v>
      </c>
      <c r="Y960" s="366" t="s">
        <v>3</v>
      </c>
      <c r="Z960" s="105" t="s">
        <v>655</v>
      </c>
      <c r="AA960" s="105"/>
      <c r="AB960" s="299">
        <f>'Punten per wedstrijd'!D484</f>
        <v>285.79999999999995</v>
      </c>
      <c r="AC960" s="366" t="s">
        <v>3</v>
      </c>
      <c r="AD960" s="105" t="s">
        <v>2512</v>
      </c>
      <c r="AE960" s="105"/>
      <c r="AF960" s="299">
        <f>'Punten per wedstrijd'!D726</f>
        <v>279.29999999999995</v>
      </c>
    </row>
    <row r="961" spans="1:32" s="3" customFormat="1" ht="15.75" customHeight="1">
      <c r="A961" s="365" t="s">
        <v>5</v>
      </c>
      <c r="B961" s="260" t="s">
        <v>3147</v>
      </c>
      <c r="C961" s="105"/>
      <c r="D961" s="299">
        <f>'Punten per wedstrijd'!D1212</f>
        <v>0</v>
      </c>
      <c r="E961" s="366" t="s">
        <v>5</v>
      </c>
      <c r="F961" s="105" t="s">
        <v>629</v>
      </c>
      <c r="G961" s="105"/>
      <c r="H961" s="299">
        <f>'Punten per wedstrijd'!D258</f>
        <v>1227.3</v>
      </c>
      <c r="I961" s="366" t="s">
        <v>5</v>
      </c>
      <c r="J961" s="261" t="s">
        <v>33</v>
      </c>
      <c r="K961" s="105"/>
      <c r="L961" s="299">
        <f>'Punten per wedstrijd'!D661</f>
        <v>664</v>
      </c>
      <c r="M961" s="366" t="s">
        <v>5</v>
      </c>
      <c r="N961" s="261" t="s">
        <v>2171</v>
      </c>
      <c r="O961" s="105"/>
      <c r="P961" s="299">
        <f>'Punten per wedstrijd'!D932</f>
        <v>121.19999999999999</v>
      </c>
      <c r="Q961" s="366" t="s">
        <v>5</v>
      </c>
      <c r="R961" s="105" t="s">
        <v>154</v>
      </c>
      <c r="S961" s="366"/>
      <c r="T961" s="299">
        <f>'Punten per wedstrijd'!D1197</f>
        <v>18.2</v>
      </c>
      <c r="U961" s="366" t="s">
        <v>5</v>
      </c>
      <c r="V961" s="261" t="s">
        <v>3819</v>
      </c>
      <c r="W961" s="105"/>
      <c r="X961" s="299">
        <f>'Punten per wedstrijd'!D28</f>
        <v>436.3</v>
      </c>
      <c r="Y961" s="366" t="s">
        <v>5</v>
      </c>
      <c r="Z961" s="105" t="s">
        <v>2513</v>
      </c>
      <c r="AA961" s="105"/>
      <c r="AB961" s="299">
        <f>'Punten per wedstrijd'!D360</f>
        <v>272.89999999999998</v>
      </c>
      <c r="AC961" s="366" t="s">
        <v>5</v>
      </c>
      <c r="AD961" s="105" t="s">
        <v>2514</v>
      </c>
      <c r="AE961" s="105"/>
      <c r="AF961" s="299">
        <f>'Punten per wedstrijd'!D827</f>
        <v>263.70000000000005</v>
      </c>
    </row>
    <row r="962" spans="1:32" s="3" customFormat="1" ht="15.75" customHeight="1">
      <c r="A962" s="365" t="s">
        <v>7</v>
      </c>
      <c r="B962" s="261" t="s">
        <v>3838</v>
      </c>
      <c r="C962" s="105"/>
      <c r="D962" s="299">
        <f>'Punten per wedstrijd'!D1213</f>
        <v>0</v>
      </c>
      <c r="E962" s="366" t="s">
        <v>7</v>
      </c>
      <c r="F962" s="261" t="s">
        <v>3847</v>
      </c>
      <c r="G962" s="105"/>
      <c r="H962" s="299">
        <f>'Punten per wedstrijd'!D333</f>
        <v>1215.8</v>
      </c>
      <c r="I962" s="366" t="s">
        <v>7</v>
      </c>
      <c r="J962" s="105" t="s">
        <v>2512</v>
      </c>
      <c r="K962" s="105"/>
      <c r="L962" s="299">
        <f>'Punten per wedstrijd'!D554</f>
        <v>659.9</v>
      </c>
      <c r="M962" s="366" t="s">
        <v>7</v>
      </c>
      <c r="N962" s="105" t="s">
        <v>2083</v>
      </c>
      <c r="O962" s="105"/>
      <c r="P962" s="299">
        <f>'Punten per wedstrijd'!D943</f>
        <v>113.9</v>
      </c>
      <c r="Q962" s="366" t="s">
        <v>7</v>
      </c>
      <c r="R962" s="104" t="s">
        <v>1278</v>
      </c>
      <c r="S962" s="366"/>
      <c r="T962" s="299">
        <f>'Punten per wedstrijd'!D1126</f>
        <v>16.899999999999999</v>
      </c>
      <c r="U962" s="366" t="s">
        <v>7</v>
      </c>
      <c r="V962" s="105" t="s">
        <v>2525</v>
      </c>
      <c r="W962" s="105"/>
      <c r="X962" s="299">
        <f>'Punten per wedstrijd'!D164</f>
        <v>433.2</v>
      </c>
      <c r="Y962" s="366" t="s">
        <v>7</v>
      </c>
      <c r="Z962" s="261" t="s">
        <v>3840</v>
      </c>
      <c r="AA962" s="105"/>
      <c r="AB962" s="299">
        <f>'Punten per wedstrijd'!D440</f>
        <v>268.3</v>
      </c>
      <c r="AC962" s="366" t="s">
        <v>7</v>
      </c>
      <c r="AD962" s="261" t="s">
        <v>25</v>
      </c>
      <c r="AE962" s="105"/>
      <c r="AF962" s="299">
        <f>'Punten per wedstrijd'!D779</f>
        <v>255.4</v>
      </c>
    </row>
    <row r="963" spans="1:32" s="3" customFormat="1" ht="15.75" customHeight="1">
      <c r="A963" s="365" t="s">
        <v>8</v>
      </c>
      <c r="B963" s="104" t="s">
        <v>1272</v>
      </c>
      <c r="C963" s="105"/>
      <c r="D963" s="299">
        <f>'Punten per wedstrijd'!D1214</f>
        <v>0</v>
      </c>
      <c r="E963" s="366" t="s">
        <v>8</v>
      </c>
      <c r="F963" s="261" t="s">
        <v>3829</v>
      </c>
      <c r="G963" s="105"/>
      <c r="H963" s="299">
        <f>'Punten per wedstrijd'!D282</f>
        <v>1193.2</v>
      </c>
      <c r="I963" s="366" t="s">
        <v>8</v>
      </c>
      <c r="J963" s="261" t="s">
        <v>2171</v>
      </c>
      <c r="K963" s="105"/>
      <c r="L963" s="299">
        <f>'Punten per wedstrijd'!D588</f>
        <v>648.79999999999995</v>
      </c>
      <c r="M963" s="366" t="s">
        <v>8</v>
      </c>
      <c r="N963" s="105" t="s">
        <v>153</v>
      </c>
      <c r="O963" s="105"/>
      <c r="P963" s="299">
        <f>'Punten per wedstrijd'!D974</f>
        <v>112.80000000000001</v>
      </c>
      <c r="Q963" s="366" t="s">
        <v>8</v>
      </c>
      <c r="R963" s="260" t="s">
        <v>3173</v>
      </c>
      <c r="S963" s="366"/>
      <c r="T963" s="299">
        <f>'Punten per wedstrijd'!D1180</f>
        <v>16.899999999999999</v>
      </c>
      <c r="U963" s="366" t="s">
        <v>8</v>
      </c>
      <c r="V963" s="261" t="s">
        <v>3838</v>
      </c>
      <c r="W963" s="105"/>
      <c r="X963" s="299">
        <f>'Punten per wedstrijd'!D9</f>
        <v>427.6</v>
      </c>
      <c r="Y963" s="366" t="s">
        <v>8</v>
      </c>
      <c r="Z963" s="105" t="s">
        <v>2092</v>
      </c>
      <c r="AA963" s="105"/>
      <c r="AB963" s="299">
        <f>'Punten per wedstrijd'!D371</f>
        <v>253.70000000000002</v>
      </c>
      <c r="AC963" s="366" t="s">
        <v>8</v>
      </c>
      <c r="AD963" s="105" t="s">
        <v>2513</v>
      </c>
      <c r="AE963" s="105"/>
      <c r="AF963" s="299">
        <f>'Punten per wedstrijd'!D704</f>
        <v>253.7</v>
      </c>
    </row>
    <row r="964" spans="1:32" s="3" customFormat="1" ht="15.75" customHeight="1">
      <c r="A964" s="365" t="s">
        <v>10</v>
      </c>
      <c r="B964" s="105" t="s">
        <v>2075</v>
      </c>
      <c r="C964" s="105"/>
      <c r="D964" s="299">
        <f>'Punten per wedstrijd'!D1215</f>
        <v>0</v>
      </c>
      <c r="E964" s="366" t="s">
        <v>10</v>
      </c>
      <c r="F964" s="261" t="s">
        <v>3831</v>
      </c>
      <c r="G964" s="105"/>
      <c r="H964" s="299">
        <f>'Punten per wedstrijd'!D265</f>
        <v>1163.3</v>
      </c>
      <c r="I964" s="366" t="s">
        <v>10</v>
      </c>
      <c r="J964" s="261" t="s">
        <v>3824</v>
      </c>
      <c r="K964" s="105"/>
      <c r="L964" s="299">
        <f>'Punten per wedstrijd'!D576</f>
        <v>648.20000000000005</v>
      </c>
      <c r="M964" s="366" t="s">
        <v>10</v>
      </c>
      <c r="N964" s="260" t="s">
        <v>3154</v>
      </c>
      <c r="O964" s="105"/>
      <c r="P964" s="299">
        <f>'Punten per wedstrijd'!D907</f>
        <v>109.2</v>
      </c>
      <c r="Q964" s="366" t="s">
        <v>10</v>
      </c>
      <c r="R964" s="105" t="s">
        <v>2092</v>
      </c>
      <c r="S964" s="366"/>
      <c r="T964" s="299">
        <f>'Punten per wedstrijd'!D1059</f>
        <v>15.6</v>
      </c>
      <c r="U964" s="366" t="s">
        <v>10</v>
      </c>
      <c r="V964" s="261" t="s">
        <v>3848</v>
      </c>
      <c r="W964" s="105"/>
      <c r="X964" s="299">
        <f>'Punten per wedstrijd'!D167</f>
        <v>422.59999999999997</v>
      </c>
      <c r="Y964" s="366" t="s">
        <v>10</v>
      </c>
      <c r="Z964" s="261" t="s">
        <v>3843</v>
      </c>
      <c r="AA964" s="105"/>
      <c r="AB964" s="299">
        <f>'Punten per wedstrijd'!D374</f>
        <v>244.39999999999998</v>
      </c>
      <c r="AC964" s="366" t="s">
        <v>10</v>
      </c>
      <c r="AD964" s="105" t="s">
        <v>3164</v>
      </c>
      <c r="AE964" s="105"/>
      <c r="AF964" s="299">
        <f>'Punten per wedstrijd'!D777</f>
        <v>250.95</v>
      </c>
    </row>
    <row r="965" spans="1:32" s="3" customFormat="1" ht="15.75" customHeight="1">
      <c r="A965" s="365" t="s">
        <v>12</v>
      </c>
      <c r="B965" s="261" t="s">
        <v>1</v>
      </c>
      <c r="C965" s="105"/>
      <c r="D965" s="299">
        <f>'Punten per wedstrijd'!D1216</f>
        <v>0</v>
      </c>
      <c r="E965" s="366" t="s">
        <v>12</v>
      </c>
      <c r="F965" s="260" t="s">
        <v>21</v>
      </c>
      <c r="G965" s="105"/>
      <c r="H965" s="299">
        <f>'Punten per wedstrijd'!D248</f>
        <v>1140.2</v>
      </c>
      <c r="I965" s="366" t="s">
        <v>12</v>
      </c>
      <c r="J965" s="105" t="s">
        <v>645</v>
      </c>
      <c r="K965" s="105"/>
      <c r="L965" s="299">
        <f>'Punten per wedstrijd'!D638</f>
        <v>646.19999999999993</v>
      </c>
      <c r="M965" s="366" t="s">
        <v>12</v>
      </c>
      <c r="N965" s="261" t="s">
        <v>1</v>
      </c>
      <c r="O965" s="105"/>
      <c r="P965" s="299">
        <f>'Punten per wedstrijd'!D872</f>
        <v>106.1</v>
      </c>
      <c r="Q965" s="366" t="s">
        <v>12</v>
      </c>
      <c r="R965" s="261" t="s">
        <v>3835</v>
      </c>
      <c r="S965" s="366"/>
      <c r="T965" s="299">
        <f>'Punten per wedstrijd'!D1101</f>
        <v>15.6</v>
      </c>
      <c r="U965" s="366" t="s">
        <v>12</v>
      </c>
      <c r="V965" s="105" t="s">
        <v>152</v>
      </c>
      <c r="W965" s="105"/>
      <c r="X965" s="299">
        <f>'Punten per wedstrijd'!D24</f>
        <v>412.3</v>
      </c>
      <c r="Y965" s="366" t="s">
        <v>12</v>
      </c>
      <c r="Z965" s="105" t="s">
        <v>2612</v>
      </c>
      <c r="AA965" s="105"/>
      <c r="AB965" s="299">
        <f>'Punten per wedstrijd'!D480</f>
        <v>243.6</v>
      </c>
      <c r="AC965" s="366" t="s">
        <v>12</v>
      </c>
      <c r="AD965" s="105" t="s">
        <v>152</v>
      </c>
      <c r="AE965" s="105"/>
      <c r="AF965" s="299">
        <f>'Punten per wedstrijd'!D712</f>
        <v>249.4</v>
      </c>
    </row>
    <row r="966" spans="1:32" s="3" customFormat="1" ht="15.75" customHeight="1">
      <c r="A966" s="365" t="s">
        <v>14</v>
      </c>
      <c r="B966" s="261" t="s">
        <v>1589</v>
      </c>
      <c r="C966" s="105"/>
      <c r="D966" s="299">
        <f>'Punten per wedstrijd'!D1217</f>
        <v>0</v>
      </c>
      <c r="E966" s="366" t="s">
        <v>14</v>
      </c>
      <c r="F966" s="261" t="s">
        <v>3823</v>
      </c>
      <c r="G966" s="105"/>
      <c r="H966" s="299">
        <f>'Punten per wedstrijd'!D186</f>
        <v>1133.5</v>
      </c>
      <c r="I966" s="366" t="s">
        <v>14</v>
      </c>
      <c r="J966" s="105" t="s">
        <v>616</v>
      </c>
      <c r="K966" s="105"/>
      <c r="L966" s="299">
        <f>'Punten per wedstrijd'!D642</f>
        <v>641.54999999999995</v>
      </c>
      <c r="M966" s="366" t="s">
        <v>14</v>
      </c>
      <c r="N966" s="261" t="s">
        <v>3857</v>
      </c>
      <c r="O966" s="105"/>
      <c r="P966" s="299">
        <f>'Punten per wedstrijd'!D899</f>
        <v>103.80000000000001</v>
      </c>
      <c r="Q966" s="366" t="s">
        <v>14</v>
      </c>
      <c r="R966" s="261" t="s">
        <v>23</v>
      </c>
      <c r="S966" s="366"/>
      <c r="T966" s="299">
        <f>'Punten per wedstrijd'!D1122</f>
        <v>15.6</v>
      </c>
      <c r="U966" s="366" t="s">
        <v>14</v>
      </c>
      <c r="V966" s="261" t="s">
        <v>3846</v>
      </c>
      <c r="W966" s="105"/>
      <c r="X966" s="299">
        <f>'Punten per wedstrijd'!D150</f>
        <v>405.8</v>
      </c>
      <c r="Y966" s="366" t="s">
        <v>14</v>
      </c>
      <c r="Z966" s="260" t="s">
        <v>3166</v>
      </c>
      <c r="AA966" s="105"/>
      <c r="AB966" s="299">
        <f>'Punten per wedstrijd'!D446</f>
        <v>242.9</v>
      </c>
      <c r="AC966" s="366" t="s">
        <v>14</v>
      </c>
      <c r="AD966" s="105" t="s">
        <v>3149</v>
      </c>
      <c r="AE966" s="105"/>
      <c r="AF966" s="299">
        <f>'Punten per wedstrijd'!D705</f>
        <v>243.5</v>
      </c>
    </row>
    <row r="967" spans="1:32" s="3" customFormat="1" ht="15.75" customHeight="1">
      <c r="A967" s="365" t="s">
        <v>16</v>
      </c>
      <c r="B967" s="261" t="s">
        <v>3823</v>
      </c>
      <c r="C967" s="105"/>
      <c r="D967" s="299">
        <f>'Punten per wedstrijd'!D1218</f>
        <v>0</v>
      </c>
      <c r="E967" s="366" t="s">
        <v>16</v>
      </c>
      <c r="F967" s="105" t="s">
        <v>153</v>
      </c>
      <c r="G967" s="105"/>
      <c r="H967" s="299">
        <f>'Punten per wedstrijd'!D286</f>
        <v>1132.2</v>
      </c>
      <c r="I967" s="366" t="s">
        <v>16</v>
      </c>
      <c r="J967" s="261" t="s">
        <v>37</v>
      </c>
      <c r="K967" s="105"/>
      <c r="L967" s="299">
        <f>'Punten per wedstrijd'!D662</f>
        <v>623.69999999999993</v>
      </c>
      <c r="M967" s="366" t="s">
        <v>16</v>
      </c>
      <c r="N967" s="261" t="s">
        <v>31</v>
      </c>
      <c r="O967" s="105"/>
      <c r="P967" s="299">
        <f>'Punten per wedstrijd'!D998</f>
        <v>100.8</v>
      </c>
      <c r="Q967" s="366" t="s">
        <v>16</v>
      </c>
      <c r="R967" s="105" t="s">
        <v>2530</v>
      </c>
      <c r="S967" s="366"/>
      <c r="T967" s="299">
        <f>'Punten per wedstrijd'!D1143</f>
        <v>15.6</v>
      </c>
      <c r="U967" s="366" t="s">
        <v>16</v>
      </c>
      <c r="V967" s="105" t="s">
        <v>2526</v>
      </c>
      <c r="W967" s="105"/>
      <c r="X967" s="299">
        <f>'Punten per wedstrijd'!D168</f>
        <v>391.7</v>
      </c>
      <c r="Y967" s="366" t="s">
        <v>16</v>
      </c>
      <c r="Z967" s="105" t="s">
        <v>648</v>
      </c>
      <c r="AA967" s="105"/>
      <c r="AB967" s="299">
        <f>'Punten per wedstrijd'!D488</f>
        <v>240</v>
      </c>
      <c r="AC967" s="366" t="s">
        <v>16</v>
      </c>
      <c r="AD967" s="261" t="s">
        <v>1</v>
      </c>
      <c r="AE967" s="105"/>
      <c r="AF967" s="299">
        <f>'Punten per wedstrijd'!D700</f>
        <v>240.6</v>
      </c>
    </row>
    <row r="968" spans="1:32" s="3" customFormat="1" ht="15.75" customHeight="1">
      <c r="A968" s="365" t="s">
        <v>18</v>
      </c>
      <c r="B968" s="260" t="s">
        <v>3148</v>
      </c>
      <c r="C968" s="105"/>
      <c r="D968" s="299">
        <f>'Punten per wedstrijd'!D1219</f>
        <v>0</v>
      </c>
      <c r="E968" s="366" t="s">
        <v>18</v>
      </c>
      <c r="F968" s="105" t="s">
        <v>2525</v>
      </c>
      <c r="G968" s="105"/>
      <c r="H968" s="299">
        <f>'Punten per wedstrijd'!D336</f>
        <v>1131.5</v>
      </c>
      <c r="I968" s="366" t="s">
        <v>18</v>
      </c>
      <c r="J968" s="105" t="s">
        <v>2518</v>
      </c>
      <c r="K968" s="105"/>
      <c r="L968" s="299">
        <f>'Punten per wedstrijd'!D671</f>
        <v>620.5</v>
      </c>
      <c r="M968" s="366" t="s">
        <v>18</v>
      </c>
      <c r="N968" s="261" t="s">
        <v>33</v>
      </c>
      <c r="O968" s="105"/>
      <c r="P968" s="299">
        <f>'Punten per wedstrijd'!D1005</f>
        <v>98.699999999999989</v>
      </c>
      <c r="Q968" s="366" t="s">
        <v>18</v>
      </c>
      <c r="R968" s="104" t="s">
        <v>1284</v>
      </c>
      <c r="S968" s="366"/>
      <c r="T968" s="299">
        <f>'Punten per wedstrijd'!D1151</f>
        <v>15.6</v>
      </c>
      <c r="U968" s="366" t="s">
        <v>18</v>
      </c>
      <c r="V968" s="261" t="s">
        <v>1584</v>
      </c>
      <c r="W968" s="105"/>
      <c r="X968" s="299">
        <f>'Punten per wedstrijd'!D37</f>
        <v>388.79999999999995</v>
      </c>
      <c r="Y968" s="366" t="s">
        <v>18</v>
      </c>
      <c r="Z968" s="261" t="s">
        <v>1594</v>
      </c>
      <c r="AA968" s="105"/>
      <c r="AB968" s="299">
        <f>'Punten per wedstrijd'!D442</f>
        <v>239.2</v>
      </c>
      <c r="AC968" s="366" t="s">
        <v>18</v>
      </c>
      <c r="AD968" s="261" t="s">
        <v>3824</v>
      </c>
      <c r="AE968" s="105"/>
      <c r="AF968" s="299">
        <f>'Punten per wedstrijd'!D748</f>
        <v>239.89999999999998</v>
      </c>
    </row>
    <row r="969" spans="1:32" s="3" customFormat="1" ht="15.75" customHeight="1">
      <c r="A969" s="365" t="s">
        <v>20</v>
      </c>
      <c r="B969" s="105" t="s">
        <v>2513</v>
      </c>
      <c r="C969" s="105"/>
      <c r="D969" s="299">
        <f>'Punten per wedstrijd'!D1220</f>
        <v>0</v>
      </c>
      <c r="E969" s="366" t="s">
        <v>20</v>
      </c>
      <c r="F969" s="260" t="s">
        <v>142</v>
      </c>
      <c r="G969" s="105"/>
      <c r="H969" s="299">
        <f>'Punten per wedstrijd'!D290</f>
        <v>1130.7000000000003</v>
      </c>
      <c r="I969" s="366" t="s">
        <v>20</v>
      </c>
      <c r="J969" s="261" t="s">
        <v>1589</v>
      </c>
      <c r="K969" s="105"/>
      <c r="L969" s="299">
        <f>'Punten per wedstrijd'!D529</f>
        <v>618.09999999999991</v>
      </c>
      <c r="M969" s="366" t="s">
        <v>20</v>
      </c>
      <c r="N969" s="105" t="s">
        <v>141</v>
      </c>
      <c r="O969" s="105"/>
      <c r="P969" s="299">
        <f>'Punten per wedstrijd'!D937</f>
        <v>96.6</v>
      </c>
      <c r="Q969" s="366" t="s">
        <v>20</v>
      </c>
      <c r="R969" s="261" t="s">
        <v>1</v>
      </c>
      <c r="S969" s="366"/>
      <c r="T969" s="299">
        <f>'Punten per wedstrijd'!D1044</f>
        <v>14.3</v>
      </c>
      <c r="U969" s="366" t="s">
        <v>20</v>
      </c>
      <c r="V969" s="261" t="s">
        <v>3823</v>
      </c>
      <c r="W969" s="105"/>
      <c r="X969" s="299">
        <f>'Punten per wedstrijd'!D14</f>
        <v>370.8</v>
      </c>
      <c r="Y969" s="366" t="s">
        <v>20</v>
      </c>
      <c r="Z969" s="261" t="s">
        <v>1580</v>
      </c>
      <c r="AA969" s="105"/>
      <c r="AB969" s="299">
        <f>'Punten per wedstrijd'!D394</f>
        <v>238.4</v>
      </c>
      <c r="AC969" s="366" t="s">
        <v>20</v>
      </c>
      <c r="AD969" s="261" t="s">
        <v>3842</v>
      </c>
      <c r="AE969" s="105"/>
      <c r="AF969" s="299">
        <f>'Punten per wedstrijd'!D840</f>
        <v>237.59999999999997</v>
      </c>
    </row>
    <row r="970" spans="1:32" s="3" customFormat="1" ht="15.75" customHeight="1">
      <c r="A970" s="365" t="s">
        <v>22</v>
      </c>
      <c r="B970" s="105" t="s">
        <v>3149</v>
      </c>
      <c r="C970" s="105"/>
      <c r="D970" s="299">
        <f>'Punten per wedstrijd'!D1221</f>
        <v>0</v>
      </c>
      <c r="E970" s="366" t="s">
        <v>22</v>
      </c>
      <c r="F970" s="104" t="s">
        <v>1281</v>
      </c>
      <c r="G970" s="105"/>
      <c r="H970" s="299">
        <f>'Punten per wedstrijd'!D178</f>
        <v>1115</v>
      </c>
      <c r="I970" s="366" t="s">
        <v>22</v>
      </c>
      <c r="J970" s="261" t="s">
        <v>3847</v>
      </c>
      <c r="K970" s="105"/>
      <c r="L970" s="299">
        <f>'Punten per wedstrijd'!D677</f>
        <v>617</v>
      </c>
      <c r="M970" s="366" t="s">
        <v>22</v>
      </c>
      <c r="N970" s="105" t="s">
        <v>154</v>
      </c>
      <c r="O970" s="105"/>
      <c r="P970" s="299">
        <f>'Punten per wedstrijd'!D1025</f>
        <v>93.9</v>
      </c>
      <c r="Q970" s="366" t="s">
        <v>22</v>
      </c>
      <c r="R970" s="261" t="s">
        <v>3851</v>
      </c>
      <c r="S970" s="366"/>
      <c r="T970" s="299">
        <f>'Punten per wedstrijd'!D1073</f>
        <v>14.3</v>
      </c>
      <c r="U970" s="366" t="s">
        <v>22</v>
      </c>
      <c r="V970" s="105" t="s">
        <v>2504</v>
      </c>
      <c r="W970" s="105"/>
      <c r="X970" s="299">
        <f>'Punten per wedstrijd'!D109</f>
        <v>368.09999999999997</v>
      </c>
      <c r="Y970" s="366" t="s">
        <v>22</v>
      </c>
      <c r="Z970" s="105" t="s">
        <v>2518</v>
      </c>
      <c r="AA970" s="105"/>
      <c r="AB970" s="299">
        <f>'Punten per wedstrijd'!D499</f>
        <v>238.4</v>
      </c>
      <c r="AC970" s="366" t="s">
        <v>22</v>
      </c>
      <c r="AD970" s="261" t="s">
        <v>3823</v>
      </c>
      <c r="AE970" s="105"/>
      <c r="AF970" s="299">
        <f>'Punten per wedstrijd'!D702</f>
        <v>232.3</v>
      </c>
    </row>
    <row r="971" spans="1:32" s="3" customFormat="1" ht="15.75" customHeight="1">
      <c r="A971" s="365" t="s">
        <v>24</v>
      </c>
      <c r="B971" s="104" t="s">
        <v>1277</v>
      </c>
      <c r="C971" s="105"/>
      <c r="D971" s="299">
        <f>'Punten per wedstrijd'!D1222</f>
        <v>0</v>
      </c>
      <c r="E971" s="366" t="s">
        <v>24</v>
      </c>
      <c r="F971" s="260" t="s">
        <v>3171</v>
      </c>
      <c r="G971" s="105"/>
      <c r="H971" s="299">
        <f>'Punten per wedstrijd'!D309</f>
        <v>1106.6000000000001</v>
      </c>
      <c r="I971" s="366" t="s">
        <v>24</v>
      </c>
      <c r="J971" s="105" t="s">
        <v>2625</v>
      </c>
      <c r="K971" s="105"/>
      <c r="L971" s="299">
        <f>'Punten per wedstrijd'!D535</f>
        <v>611.70000000000005</v>
      </c>
      <c r="M971" s="366" t="s">
        <v>24</v>
      </c>
      <c r="N971" s="261" t="s">
        <v>3827</v>
      </c>
      <c r="O971" s="105"/>
      <c r="P971" s="299">
        <f>'Punten per wedstrijd'!D1023</f>
        <v>89</v>
      </c>
      <c r="Q971" s="366" t="s">
        <v>24</v>
      </c>
      <c r="R971" s="105" t="s">
        <v>644</v>
      </c>
      <c r="S971" s="366"/>
      <c r="T971" s="299">
        <f>'Punten per wedstrijd'!D1139</f>
        <v>14.3</v>
      </c>
      <c r="U971" s="366" t="s">
        <v>24</v>
      </c>
      <c r="V971" s="105" t="s">
        <v>629</v>
      </c>
      <c r="W971" s="105"/>
      <c r="X971" s="299">
        <f>'Punten per wedstrijd'!D86</f>
        <v>362.6</v>
      </c>
      <c r="Y971" s="366" t="s">
        <v>24</v>
      </c>
      <c r="Z971" s="261" t="s">
        <v>3819</v>
      </c>
      <c r="AA971" s="105"/>
      <c r="AB971" s="299">
        <f>'Punten per wedstrijd'!D372</f>
        <v>235.59999999999997</v>
      </c>
      <c r="AC971" s="366" t="s">
        <v>24</v>
      </c>
      <c r="AD971" s="261" t="s">
        <v>3851</v>
      </c>
      <c r="AE971" s="105"/>
      <c r="AF971" s="299">
        <f>'Punten per wedstrijd'!D729</f>
        <v>231.60000000000002</v>
      </c>
    </row>
    <row r="972" spans="1:32" s="3" customFormat="1" ht="15.75" customHeight="1">
      <c r="A972" s="365" t="s">
        <v>26</v>
      </c>
      <c r="B972" s="105" t="s">
        <v>2625</v>
      </c>
      <c r="C972" s="105"/>
      <c r="D972" s="299">
        <f>'Punten per wedstrijd'!D1223</f>
        <v>0</v>
      </c>
      <c r="E972" s="366" t="s">
        <v>26</v>
      </c>
      <c r="F972" s="261" t="s">
        <v>1596</v>
      </c>
      <c r="G972" s="105"/>
      <c r="H972" s="299">
        <f>'Punten per wedstrijd'!D330</f>
        <v>1096.5999999999999</v>
      </c>
      <c r="I972" s="366" t="s">
        <v>26</v>
      </c>
      <c r="J972" s="105" t="s">
        <v>2520</v>
      </c>
      <c r="K972" s="105"/>
      <c r="L972" s="299">
        <f>'Punten per wedstrijd'!D639</f>
        <v>605.09999999999991</v>
      </c>
      <c r="M972" s="366" t="s">
        <v>26</v>
      </c>
      <c r="N972" s="105" t="s">
        <v>2516</v>
      </c>
      <c r="O972" s="105"/>
      <c r="P972" s="299">
        <f>'Punten per wedstrijd'!D889</f>
        <v>88.300000000000011</v>
      </c>
      <c r="Q972" s="366" t="s">
        <v>26</v>
      </c>
      <c r="R972" s="105" t="s">
        <v>629</v>
      </c>
      <c r="S972" s="366"/>
      <c r="T972" s="299">
        <f>'Punten per wedstrijd'!D1118</f>
        <v>1.1000000000000001</v>
      </c>
      <c r="U972" s="366" t="s">
        <v>26</v>
      </c>
      <c r="V972" s="261" t="s">
        <v>3845</v>
      </c>
      <c r="W972" s="105"/>
      <c r="X972" s="299">
        <f>'Punten per wedstrijd'!D143</f>
        <v>358</v>
      </c>
      <c r="Y972" s="366" t="s">
        <v>26</v>
      </c>
      <c r="Z972" s="105" t="s">
        <v>2521</v>
      </c>
      <c r="AA972" s="105"/>
      <c r="AB972" s="299">
        <f>'Punten per wedstrijd'!D390</f>
        <v>231.85</v>
      </c>
      <c r="AC972" s="366" t="s">
        <v>26</v>
      </c>
      <c r="AD972" s="261" t="s">
        <v>3832</v>
      </c>
      <c r="AE972" s="105"/>
      <c r="AF972" s="299">
        <f>'Punten per wedstrijd'!D751</f>
        <v>231.20000000000002</v>
      </c>
    </row>
    <row r="973" spans="1:32" s="3" customFormat="1" ht="15.75" customHeight="1">
      <c r="A973" s="365" t="s">
        <v>28</v>
      </c>
      <c r="B973" s="105" t="s">
        <v>637</v>
      </c>
      <c r="C973" s="105"/>
      <c r="D973" s="299">
        <f>'Punten per wedstrijd'!D1224</f>
        <v>0</v>
      </c>
      <c r="E973" s="366" t="s">
        <v>28</v>
      </c>
      <c r="F973" s="105" t="s">
        <v>2076</v>
      </c>
      <c r="G973" s="105"/>
      <c r="H973" s="299">
        <f>'Punten per wedstrijd'!D195</f>
        <v>1087</v>
      </c>
      <c r="I973" s="366" t="s">
        <v>28</v>
      </c>
      <c r="J973" s="261" t="s">
        <v>17</v>
      </c>
      <c r="K973" s="105"/>
      <c r="L973" s="299">
        <f>'Punten per wedstrijd'!D567</f>
        <v>599.5</v>
      </c>
      <c r="M973" s="366" t="s">
        <v>28</v>
      </c>
      <c r="N973" s="104" t="s">
        <v>1278</v>
      </c>
      <c r="O973" s="105"/>
      <c r="P973" s="299">
        <f>'Punten per wedstrijd'!D954</f>
        <v>87.9</v>
      </c>
      <c r="Q973" s="366" t="s">
        <v>28</v>
      </c>
      <c r="R973" s="105" t="s">
        <v>631</v>
      </c>
      <c r="S973" s="366"/>
      <c r="T973" s="299">
        <f>'Punten per wedstrijd'!D1148</f>
        <v>1.1000000000000001</v>
      </c>
      <c r="U973" s="366" t="s">
        <v>28</v>
      </c>
      <c r="V973" s="105" t="s">
        <v>2094</v>
      </c>
      <c r="W973" s="105"/>
      <c r="X973" s="299">
        <f>'Punten per wedstrijd'!D48</f>
        <v>354.4</v>
      </c>
      <c r="Y973" s="366" t="s">
        <v>28</v>
      </c>
      <c r="Z973" s="105" t="s">
        <v>3164</v>
      </c>
      <c r="AA973" s="105"/>
      <c r="AB973" s="299">
        <f>'Punten per wedstrijd'!D433</f>
        <v>225.5</v>
      </c>
      <c r="AC973" s="366" t="s">
        <v>28</v>
      </c>
      <c r="AD973" s="105" t="s">
        <v>2508</v>
      </c>
      <c r="AE973" s="105"/>
      <c r="AF973" s="299">
        <f>'Punten per wedstrijd'!D780</f>
        <v>229.6</v>
      </c>
    </row>
    <row r="974" spans="1:32" s="3" customFormat="1" ht="15.75" customHeight="1">
      <c r="A974" s="365" t="s">
        <v>30</v>
      </c>
      <c r="B974" s="105" t="s">
        <v>2503</v>
      </c>
      <c r="C974" s="105"/>
      <c r="D974" s="299">
        <f>'Punten per wedstrijd'!D1225</f>
        <v>0</v>
      </c>
      <c r="E974" s="366" t="s">
        <v>30</v>
      </c>
      <c r="F974" s="105" t="s">
        <v>665</v>
      </c>
      <c r="G974" s="105"/>
      <c r="H974" s="299">
        <f>'Punten per wedstrijd'!D242</f>
        <v>1085.8000000000002</v>
      </c>
      <c r="I974" s="366" t="s">
        <v>30</v>
      </c>
      <c r="J974" s="261" t="s">
        <v>3857</v>
      </c>
      <c r="K974" s="105"/>
      <c r="L974" s="299">
        <f>'Punten per wedstrijd'!D555</f>
        <v>594.40000000000009</v>
      </c>
      <c r="M974" s="366" t="s">
        <v>30</v>
      </c>
      <c r="N974" s="260" t="s">
        <v>3158</v>
      </c>
      <c r="O974" s="105"/>
      <c r="P974" s="299">
        <f>'Punten per wedstrijd'!D922</f>
        <v>86.1</v>
      </c>
      <c r="Q974" s="366" t="s">
        <v>30</v>
      </c>
      <c r="R974" s="261" t="s">
        <v>1583</v>
      </c>
      <c r="S974" s="366"/>
      <c r="T974" s="299">
        <f>'Punten per wedstrijd'!D1037</f>
        <v>0</v>
      </c>
      <c r="U974" s="366" t="s">
        <v>30</v>
      </c>
      <c r="V974" s="105" t="s">
        <v>630</v>
      </c>
      <c r="W974" s="105"/>
      <c r="X974" s="299">
        <f>'Punten per wedstrijd'!D88</f>
        <v>353.5</v>
      </c>
      <c r="Y974" s="366" t="s">
        <v>30</v>
      </c>
      <c r="Z974" s="261" t="s">
        <v>1592</v>
      </c>
      <c r="AA974" s="105"/>
      <c r="AB974" s="299">
        <f>'Punten per wedstrijd'!D423</f>
        <v>224.65</v>
      </c>
      <c r="AC974" s="366" t="s">
        <v>30</v>
      </c>
      <c r="AD974" s="105" t="s">
        <v>3160</v>
      </c>
      <c r="AE974" s="105"/>
      <c r="AF974" s="299">
        <f>'Punten per wedstrijd'!D761</f>
        <v>228.90000000000003</v>
      </c>
    </row>
    <row r="975" spans="1:32" s="3" customFormat="1" ht="15.75" customHeight="1">
      <c r="A975" s="365" t="s">
        <v>32</v>
      </c>
      <c r="B975" s="261" t="s">
        <v>1579</v>
      </c>
      <c r="C975" s="105"/>
      <c r="D975" s="299">
        <f>'Punten per wedstrijd'!D1226</f>
        <v>0</v>
      </c>
      <c r="E975" s="366" t="s">
        <v>32</v>
      </c>
      <c r="F975" s="105" t="s">
        <v>2512</v>
      </c>
      <c r="G975" s="105"/>
      <c r="H975" s="299">
        <f>'Punten per wedstrijd'!D210</f>
        <v>1081.8</v>
      </c>
      <c r="I975" s="366" t="s">
        <v>32</v>
      </c>
      <c r="J975" s="261" t="s">
        <v>25</v>
      </c>
      <c r="K975" s="105"/>
      <c r="L975" s="299">
        <f>'Punten per wedstrijd'!D607</f>
        <v>590.70000000000005</v>
      </c>
      <c r="M975" s="366" t="s">
        <v>32</v>
      </c>
      <c r="N975" s="261" t="s">
        <v>4071</v>
      </c>
      <c r="O975" s="105"/>
      <c r="P975" s="299">
        <f>'Punten per wedstrijd'!D955</f>
        <v>85.3</v>
      </c>
      <c r="Q975" s="366" t="s">
        <v>32</v>
      </c>
      <c r="R975" s="104" t="s">
        <v>1281</v>
      </c>
      <c r="S975" s="366"/>
      <c r="T975" s="299">
        <f>'Punten per wedstrijd'!D1038</f>
        <v>0</v>
      </c>
      <c r="U975" s="366" t="s">
        <v>32</v>
      </c>
      <c r="V975" s="105" t="s">
        <v>2509</v>
      </c>
      <c r="W975" s="105"/>
      <c r="X975" s="299">
        <f>'Punten per wedstrijd'!D99</f>
        <v>350.70000000000005</v>
      </c>
      <c r="Y975" s="366" t="s">
        <v>32</v>
      </c>
      <c r="Z975" s="105" t="s">
        <v>631</v>
      </c>
      <c r="AA975" s="105"/>
      <c r="AB975" s="299">
        <f>'Punten per wedstrijd'!D460</f>
        <v>224</v>
      </c>
      <c r="AC975" s="366" t="s">
        <v>32</v>
      </c>
      <c r="AD975" s="105" t="s">
        <v>613</v>
      </c>
      <c r="AE975" s="105"/>
      <c r="AF975" s="299">
        <f>'Punten per wedstrijd'!D792</f>
        <v>228.79999999999998</v>
      </c>
    </row>
    <row r="976" spans="1:32" s="3" customFormat="1" ht="15.75" customHeight="1">
      <c r="A976" s="365" t="s">
        <v>34</v>
      </c>
      <c r="B976" s="105" t="s">
        <v>2076</v>
      </c>
      <c r="C976" s="105"/>
      <c r="D976" s="299">
        <f>'Punten per wedstrijd'!D1227</f>
        <v>0</v>
      </c>
      <c r="E976" s="366" t="s">
        <v>34</v>
      </c>
      <c r="F976" s="105" t="s">
        <v>161</v>
      </c>
      <c r="G976" s="105"/>
      <c r="H976" s="299">
        <f>'Punten per wedstrijd'!D225</f>
        <v>1075.6999999999998</v>
      </c>
      <c r="I976" s="366" t="s">
        <v>34</v>
      </c>
      <c r="J976" s="261" t="s">
        <v>3843</v>
      </c>
      <c r="K976" s="105"/>
      <c r="L976" s="299">
        <f>'Punten per wedstrijd'!D546</f>
        <v>588.29999999999995</v>
      </c>
      <c r="M976" s="366" t="s">
        <v>34</v>
      </c>
      <c r="N976" s="261" t="s">
        <v>3829</v>
      </c>
      <c r="O976" s="105"/>
      <c r="P976" s="299">
        <f>'Punten per wedstrijd'!D970</f>
        <v>83.5</v>
      </c>
      <c r="Q976" s="366" t="s">
        <v>34</v>
      </c>
      <c r="R976" s="261" t="s">
        <v>3830</v>
      </c>
      <c r="S976" s="366"/>
      <c r="T976" s="299">
        <f>'Punten per wedstrijd'!D1039</f>
        <v>0</v>
      </c>
      <c r="U976" s="366" t="s">
        <v>34</v>
      </c>
      <c r="V976" s="260" t="s">
        <v>3151</v>
      </c>
      <c r="W976" s="105"/>
      <c r="X976" s="299">
        <f>'Punten per wedstrijd'!D26</f>
        <v>348.09999999999997</v>
      </c>
      <c r="Y976" s="366" t="s">
        <v>34</v>
      </c>
      <c r="Z976" s="105" t="s">
        <v>2514</v>
      </c>
      <c r="AA976" s="105"/>
      <c r="AB976" s="299">
        <f>'Punten per wedstrijd'!D483</f>
        <v>223</v>
      </c>
      <c r="AC976" s="366" t="s">
        <v>34</v>
      </c>
      <c r="AD976" s="260" t="s">
        <v>3172</v>
      </c>
      <c r="AE976" s="105"/>
      <c r="AF976" s="299">
        <f>'Punten per wedstrijd'!D829</f>
        <v>228.25</v>
      </c>
    </row>
    <row r="977" spans="1:32" s="3" customFormat="1" ht="15.75" customHeight="1">
      <c r="A977" s="365" t="s">
        <v>36</v>
      </c>
      <c r="B977" s="105" t="s">
        <v>152</v>
      </c>
      <c r="C977" s="105"/>
      <c r="D977" s="299">
        <f>'Punten per wedstrijd'!D1228</f>
        <v>0</v>
      </c>
      <c r="E977" s="366" t="s">
        <v>36</v>
      </c>
      <c r="F977" s="104" t="s">
        <v>3826</v>
      </c>
      <c r="G977" s="105"/>
      <c r="H977" s="299">
        <f>'Punten per wedstrijd'!D237</f>
        <v>1066.5999999999999</v>
      </c>
      <c r="I977" s="366" t="s">
        <v>36</v>
      </c>
      <c r="J977" s="105" t="s">
        <v>601</v>
      </c>
      <c r="K977" s="105"/>
      <c r="L977" s="299">
        <f>'Punten per wedstrijd'!D558</f>
        <v>580.20000000000005</v>
      </c>
      <c r="M977" s="366" t="s">
        <v>36</v>
      </c>
      <c r="N977" s="105" t="s">
        <v>2625</v>
      </c>
      <c r="O977" s="105"/>
      <c r="P977" s="299">
        <f>'Punten per wedstrijd'!D879</f>
        <v>80.400000000000006</v>
      </c>
      <c r="Q977" s="366" t="s">
        <v>36</v>
      </c>
      <c r="R977" s="260" t="s">
        <v>3147</v>
      </c>
      <c r="S977" s="366"/>
      <c r="T977" s="299">
        <f>'Punten per wedstrijd'!D1040</f>
        <v>0</v>
      </c>
      <c r="U977" s="366" t="s">
        <v>36</v>
      </c>
      <c r="V977" s="105" t="s">
        <v>2523</v>
      </c>
      <c r="W977" s="105"/>
      <c r="X977" s="299">
        <f>'Punten per wedstrijd'!D157</f>
        <v>345</v>
      </c>
      <c r="Y977" s="366" t="s">
        <v>36</v>
      </c>
      <c r="Z977" s="105" t="s">
        <v>629</v>
      </c>
      <c r="AA977" s="105"/>
      <c r="AB977" s="299">
        <f>'Punten per wedstrijd'!D430</f>
        <v>213.8</v>
      </c>
      <c r="AC977" s="366" t="s">
        <v>36</v>
      </c>
      <c r="AD977" s="105" t="s">
        <v>629</v>
      </c>
      <c r="AE977" s="105"/>
      <c r="AF977" s="299">
        <f>'Punten per wedstrijd'!D774</f>
        <v>226.6</v>
      </c>
    </row>
    <row r="978" spans="1:32" s="3" customFormat="1" ht="15.75" customHeight="1">
      <c r="A978" s="365" t="s">
        <v>38</v>
      </c>
      <c r="B978" s="261" t="s">
        <v>1590</v>
      </c>
      <c r="C978" s="105"/>
      <c r="D978" s="299">
        <f>'Punten per wedstrijd'!D1229</f>
        <v>0</v>
      </c>
      <c r="E978" s="366" t="s">
        <v>38</v>
      </c>
      <c r="F978" s="105" t="s">
        <v>2515</v>
      </c>
      <c r="G978" s="105"/>
      <c r="H978" s="299">
        <f>'Punten per wedstrijd'!D229</f>
        <v>1054.9000000000001</v>
      </c>
      <c r="I978" s="366" t="s">
        <v>38</v>
      </c>
      <c r="J978" s="261" t="s">
        <v>3849</v>
      </c>
      <c r="K978" s="105"/>
      <c r="L978" s="299">
        <f>'Punten per wedstrijd'!D571</f>
        <v>578.4</v>
      </c>
      <c r="M978" s="366" t="s">
        <v>38</v>
      </c>
      <c r="N978" s="104" t="s">
        <v>1286</v>
      </c>
      <c r="O978" s="105"/>
      <c r="P978" s="299">
        <f>'Punten per wedstrijd'!D1014</f>
        <v>79.099999999999994</v>
      </c>
      <c r="Q978" s="366" t="s">
        <v>38</v>
      </c>
      <c r="R978" s="261" t="s">
        <v>3838</v>
      </c>
      <c r="S978" s="366"/>
      <c r="T978" s="299">
        <f>'Punten per wedstrijd'!D1041</f>
        <v>0</v>
      </c>
      <c r="U978" s="366" t="s">
        <v>38</v>
      </c>
      <c r="V978" s="105" t="s">
        <v>2514</v>
      </c>
      <c r="W978" s="105"/>
      <c r="X978" s="299">
        <f>'Punten per wedstrijd'!D139</f>
        <v>343.1</v>
      </c>
      <c r="Y978" s="366" t="s">
        <v>38</v>
      </c>
      <c r="Z978" s="260" t="s">
        <v>3147</v>
      </c>
      <c r="AA978" s="105"/>
      <c r="AB978" s="299">
        <f>'Punten per wedstrijd'!D352</f>
        <v>213.5</v>
      </c>
      <c r="AC978" s="366" t="s">
        <v>38</v>
      </c>
      <c r="AD978" s="372" t="s">
        <v>3168</v>
      </c>
      <c r="AE978" s="105"/>
      <c r="AF978" s="299">
        <f>'Punten per wedstrijd'!D801</f>
        <v>225.5</v>
      </c>
    </row>
    <row r="979" spans="1:32" s="3" customFormat="1" ht="15.75" customHeight="1">
      <c r="A979" s="365" t="s">
        <v>145</v>
      </c>
      <c r="B979" s="260" t="s">
        <v>3151</v>
      </c>
      <c r="C979" s="105"/>
      <c r="D979" s="299">
        <f>'Punten per wedstrijd'!D1230</f>
        <v>0</v>
      </c>
      <c r="E979" s="366" t="s">
        <v>145</v>
      </c>
      <c r="F979" s="105" t="s">
        <v>2523</v>
      </c>
      <c r="G979" s="105"/>
      <c r="H979" s="299">
        <f>'Punten per wedstrijd'!D329</f>
        <v>1051.5</v>
      </c>
      <c r="I979" s="366" t="s">
        <v>145</v>
      </c>
      <c r="J979" s="105" t="s">
        <v>644</v>
      </c>
      <c r="K979" s="105"/>
      <c r="L979" s="299">
        <f>'Punten per wedstrijd'!D623</f>
        <v>578.4</v>
      </c>
      <c r="M979" s="366" t="s">
        <v>145</v>
      </c>
      <c r="N979" s="105" t="s">
        <v>161</v>
      </c>
      <c r="O979" s="105"/>
      <c r="P979" s="299">
        <f>'Punten per wedstrijd'!D913</f>
        <v>78.3</v>
      </c>
      <c r="Q979" s="366" t="s">
        <v>145</v>
      </c>
      <c r="R979" s="104" t="s">
        <v>1272</v>
      </c>
      <c r="S979" s="366"/>
      <c r="T979" s="299">
        <f>'Punten per wedstrijd'!D1042</f>
        <v>0</v>
      </c>
      <c r="U979" s="366" t="s">
        <v>145</v>
      </c>
      <c r="V979" s="260" t="s">
        <v>3165</v>
      </c>
      <c r="W979" s="105"/>
      <c r="X979" s="299">
        <f>'Punten per wedstrijd'!D101</f>
        <v>324.10000000000002</v>
      </c>
      <c r="Y979" s="366" t="s">
        <v>145</v>
      </c>
      <c r="Z979" s="261" t="s">
        <v>3828</v>
      </c>
      <c r="AA979" s="105"/>
      <c r="AB979" s="299">
        <f>'Punten per wedstrijd'!D500</f>
        <v>212.9</v>
      </c>
      <c r="AC979" s="366" t="s">
        <v>145</v>
      </c>
      <c r="AD979" s="105" t="s">
        <v>2518</v>
      </c>
      <c r="AE979" s="105"/>
      <c r="AF979" s="299">
        <f>'Punten per wedstrijd'!D843</f>
        <v>225.29999999999998</v>
      </c>
    </row>
    <row r="980" spans="1:32" s="3" customFormat="1" ht="15.75" customHeight="1">
      <c r="A980" s="365" t="s">
        <v>146</v>
      </c>
      <c r="B980" s="105" t="s">
        <v>2092</v>
      </c>
      <c r="C980" s="105"/>
      <c r="D980" s="299">
        <f>'Punten per wedstrijd'!D1231</f>
        <v>0</v>
      </c>
      <c r="E980" s="366" t="s">
        <v>146</v>
      </c>
      <c r="F980" s="261" t="s">
        <v>3839</v>
      </c>
      <c r="G980" s="105"/>
      <c r="H980" s="299">
        <f>'Punten per wedstrijd'!D305</f>
        <v>1050.3</v>
      </c>
      <c r="I980" s="366" t="s">
        <v>146</v>
      </c>
      <c r="J980" s="260" t="s">
        <v>3175</v>
      </c>
      <c r="K980" s="105"/>
      <c r="L980" s="299">
        <f>'Punten per wedstrijd'!D682</f>
        <v>576.29999999999995</v>
      </c>
      <c r="M980" s="366" t="s">
        <v>146</v>
      </c>
      <c r="N980" s="260" t="s">
        <v>3173</v>
      </c>
      <c r="O980" s="105"/>
      <c r="P980" s="299">
        <f>'Punten per wedstrijd'!D1008</f>
        <v>78</v>
      </c>
      <c r="Q980" s="366" t="s">
        <v>146</v>
      </c>
      <c r="R980" s="105" t="s">
        <v>2075</v>
      </c>
      <c r="S980" s="366"/>
      <c r="T980" s="299">
        <f>'Punten per wedstrijd'!D1043</f>
        <v>0</v>
      </c>
      <c r="U980" s="366" t="s">
        <v>146</v>
      </c>
      <c r="V980" s="260" t="s">
        <v>142</v>
      </c>
      <c r="W980" s="105"/>
      <c r="X980" s="299">
        <f>'Punten per wedstrijd'!D118</f>
        <v>316.5</v>
      </c>
      <c r="Y980" s="366" t="s">
        <v>146</v>
      </c>
      <c r="Z980" s="105" t="s">
        <v>3161</v>
      </c>
      <c r="AA980" s="105"/>
      <c r="AB980" s="299">
        <f>'Punten per wedstrijd'!D424</f>
        <v>212.2</v>
      </c>
      <c r="AC980" s="366" t="s">
        <v>146</v>
      </c>
      <c r="AD980" s="261" t="s">
        <v>1579</v>
      </c>
      <c r="AE980" s="105"/>
      <c r="AF980" s="299">
        <f>'Punten per wedstrijd'!D710</f>
        <v>225.10000000000002</v>
      </c>
    </row>
    <row r="981" spans="1:32" s="3" customFormat="1" ht="15.75" customHeight="1">
      <c r="A981" s="365" t="s">
        <v>147</v>
      </c>
      <c r="B981" s="261" t="s">
        <v>3819</v>
      </c>
      <c r="C981" s="105"/>
      <c r="D981" s="299">
        <f>'Punten per wedstrijd'!D1232</f>
        <v>0</v>
      </c>
      <c r="E981" s="366" t="s">
        <v>147</v>
      </c>
      <c r="F981" s="261" t="s">
        <v>3849</v>
      </c>
      <c r="G981" s="105"/>
      <c r="H981" s="299">
        <f>'Punten per wedstrijd'!D227</f>
        <v>1047.9000000000001</v>
      </c>
      <c r="I981" s="366" t="s">
        <v>147</v>
      </c>
      <c r="J981" s="261" t="s">
        <v>4071</v>
      </c>
      <c r="K981" s="105"/>
      <c r="L981" s="299">
        <f>'Punten per wedstrijd'!D611</f>
        <v>576.29999999999995</v>
      </c>
      <c r="M981" s="366" t="s">
        <v>147</v>
      </c>
      <c r="N981" s="261" t="s">
        <v>1583</v>
      </c>
      <c r="O981" s="105"/>
      <c r="P981" s="299">
        <f>'Punten per wedstrijd'!D865</f>
        <v>76.5</v>
      </c>
      <c r="Q981" s="366" t="s">
        <v>147</v>
      </c>
      <c r="R981" s="261" t="s">
        <v>1589</v>
      </c>
      <c r="S981" s="366"/>
      <c r="T981" s="299">
        <f>'Punten per wedstrijd'!D1045</f>
        <v>0</v>
      </c>
      <c r="U981" s="366" t="s">
        <v>147</v>
      </c>
      <c r="V981" s="261" t="s">
        <v>1589</v>
      </c>
      <c r="W981" s="105"/>
      <c r="X981" s="299">
        <f>'Punten per wedstrijd'!D13</f>
        <v>315</v>
      </c>
      <c r="Y981" s="366" t="s">
        <v>147</v>
      </c>
      <c r="Z981" s="261" t="s">
        <v>1666</v>
      </c>
      <c r="AA981" s="105"/>
      <c r="AB981" s="299">
        <f>'Punten per wedstrijd'!D473</f>
        <v>202.3</v>
      </c>
      <c r="AC981" s="366" t="s">
        <v>147</v>
      </c>
      <c r="AD981" s="105" t="s">
        <v>649</v>
      </c>
      <c r="AE981" s="105"/>
      <c r="AF981" s="299">
        <f>'Punten per wedstrijd'!D728</f>
        <v>224.95</v>
      </c>
    </row>
    <row r="982" spans="1:32" s="3" customFormat="1" ht="15.75" customHeight="1">
      <c r="A982" s="365" t="s">
        <v>150</v>
      </c>
      <c r="B982" s="105" t="s">
        <v>2516</v>
      </c>
      <c r="C982" s="105"/>
      <c r="D982" s="299">
        <f>'Punten per wedstrijd'!D1233</f>
        <v>0</v>
      </c>
      <c r="E982" s="366" t="s">
        <v>150</v>
      </c>
      <c r="F982" s="261" t="s">
        <v>3853</v>
      </c>
      <c r="G982" s="105"/>
      <c r="H982" s="299">
        <f>'Punten per wedstrijd'!D240</f>
        <v>1047.3</v>
      </c>
      <c r="I982" s="366" t="s">
        <v>150</v>
      </c>
      <c r="J982" s="105" t="s">
        <v>2530</v>
      </c>
      <c r="K982" s="105"/>
      <c r="L982" s="299">
        <f>'Punten per wedstrijd'!D627</f>
        <v>574</v>
      </c>
      <c r="M982" s="366" t="s">
        <v>150</v>
      </c>
      <c r="N982" s="261" t="s">
        <v>3847</v>
      </c>
      <c r="O982" s="105"/>
      <c r="P982" s="299">
        <f>'Punten per wedstrijd'!D1021</f>
        <v>74.099999999999994</v>
      </c>
      <c r="Q982" s="366" t="s">
        <v>150</v>
      </c>
      <c r="R982" s="261" t="s">
        <v>3823</v>
      </c>
      <c r="S982" s="366"/>
      <c r="T982" s="299">
        <f>'Punten per wedstrijd'!D1046</f>
        <v>0</v>
      </c>
      <c r="U982" s="366" t="s">
        <v>150</v>
      </c>
      <c r="V982" s="105" t="s">
        <v>3156</v>
      </c>
      <c r="W982" s="105"/>
      <c r="X982" s="299">
        <f>'Punten per wedstrijd'!D52</f>
        <v>313.10000000000002</v>
      </c>
      <c r="Y982" s="366" t="s">
        <v>150</v>
      </c>
      <c r="Z982" s="261" t="s">
        <v>3856</v>
      </c>
      <c r="AA982" s="105"/>
      <c r="AB982" s="299">
        <f>'Punten per wedstrijd'!D476</f>
        <v>201.39999999999998</v>
      </c>
      <c r="AC982" s="366" t="s">
        <v>150</v>
      </c>
      <c r="AD982" s="105" t="s">
        <v>2076</v>
      </c>
      <c r="AE982" s="105"/>
      <c r="AF982" s="299">
        <f>'Punten per wedstrijd'!D711</f>
        <v>222.70000000000002</v>
      </c>
    </row>
    <row r="983" spans="1:32" s="3" customFormat="1" ht="15.75" customHeight="1">
      <c r="A983" s="365" t="s">
        <v>156</v>
      </c>
      <c r="B983" s="261" t="s">
        <v>3843</v>
      </c>
      <c r="C983" s="105"/>
      <c r="D983" s="299">
        <f>'Punten per wedstrijd'!D1234</f>
        <v>0</v>
      </c>
      <c r="E983" s="366" t="s">
        <v>156</v>
      </c>
      <c r="F983" s="260" t="s">
        <v>3158</v>
      </c>
      <c r="G983" s="105"/>
      <c r="H983" s="299">
        <f>'Punten per wedstrijd'!D234</f>
        <v>1042.5999999999999</v>
      </c>
      <c r="I983" s="366" t="s">
        <v>156</v>
      </c>
      <c r="J983" s="105" t="s">
        <v>629</v>
      </c>
      <c r="K983" s="105"/>
      <c r="L983" s="299">
        <f>'Punten per wedstrijd'!D602</f>
        <v>571.4</v>
      </c>
      <c r="M983" s="366" t="s">
        <v>156</v>
      </c>
      <c r="N983" s="261" t="s">
        <v>3844</v>
      </c>
      <c r="O983" s="105"/>
      <c r="P983" s="299">
        <f>'Punten per wedstrijd'!D966</f>
        <v>72.099999999999994</v>
      </c>
      <c r="Q983" s="366" t="s">
        <v>156</v>
      </c>
      <c r="R983" s="260" t="s">
        <v>3148</v>
      </c>
      <c r="S983" s="366"/>
      <c r="T983" s="299">
        <f>'Punten per wedstrijd'!D1047</f>
        <v>0</v>
      </c>
      <c r="U983" s="366" t="s">
        <v>156</v>
      </c>
      <c r="V983" s="260" t="s">
        <v>21</v>
      </c>
      <c r="W983" s="105"/>
      <c r="X983" s="299">
        <f>'Punten per wedstrijd'!D76</f>
        <v>311</v>
      </c>
      <c r="Y983" s="366" t="s">
        <v>156</v>
      </c>
      <c r="Z983" s="105" t="s">
        <v>2508</v>
      </c>
      <c r="AA983" s="105"/>
      <c r="AB983" s="299">
        <f>'Punten per wedstrijd'!D436</f>
        <v>198.1</v>
      </c>
      <c r="AC983" s="366" t="s">
        <v>156</v>
      </c>
      <c r="AD983" s="105" t="s">
        <v>2510</v>
      </c>
      <c r="AE983" s="105"/>
      <c r="AF983" s="299">
        <f>'Punten per wedstrijd'!D823</f>
        <v>220.7</v>
      </c>
    </row>
    <row r="984" spans="1:32" s="3" customFormat="1" ht="15.75" customHeight="1">
      <c r="A984" s="365" t="s">
        <v>158</v>
      </c>
      <c r="B984" s="261" t="s">
        <v>1587</v>
      </c>
      <c r="C984" s="105"/>
      <c r="D984" s="299">
        <f>'Punten per wedstrijd'!D1235</f>
        <v>0</v>
      </c>
      <c r="E984" s="366" t="s">
        <v>158</v>
      </c>
      <c r="F984" s="105" t="s">
        <v>600</v>
      </c>
      <c r="G984" s="105"/>
      <c r="H984" s="299">
        <f>'Punten per wedstrijd'!D303</f>
        <v>1032.8</v>
      </c>
      <c r="I984" s="366" t="s">
        <v>158</v>
      </c>
      <c r="J984" s="260" t="s">
        <v>3166</v>
      </c>
      <c r="K984" s="105"/>
      <c r="L984" s="299">
        <f>'Punten per wedstrijd'!D618</f>
        <v>568.29999999999995</v>
      </c>
      <c r="M984" s="366" t="s">
        <v>158</v>
      </c>
      <c r="N984" s="105" t="s">
        <v>645</v>
      </c>
      <c r="O984" s="105"/>
      <c r="P984" s="299">
        <f>'Punten per wedstrijd'!D982</f>
        <v>69.900000000000006</v>
      </c>
      <c r="Q984" s="366" t="s">
        <v>158</v>
      </c>
      <c r="R984" s="105" t="s">
        <v>2513</v>
      </c>
      <c r="S984" s="366"/>
      <c r="T984" s="299">
        <f>'Punten per wedstrijd'!D1048</f>
        <v>0</v>
      </c>
      <c r="U984" s="366" t="s">
        <v>158</v>
      </c>
      <c r="V984" s="105" t="s">
        <v>2506</v>
      </c>
      <c r="W984" s="105"/>
      <c r="X984" s="299">
        <f>'Punten per wedstrijd'!D160</f>
        <v>310.10000000000002</v>
      </c>
      <c r="Y984" s="366" t="s">
        <v>158</v>
      </c>
      <c r="Z984" s="105" t="s">
        <v>2503</v>
      </c>
      <c r="AA984" s="105"/>
      <c r="AB984" s="299">
        <f>'Punten per wedstrijd'!D365</f>
        <v>195</v>
      </c>
      <c r="AC984" s="366" t="s">
        <v>158</v>
      </c>
      <c r="AD984" s="261" t="s">
        <v>3819</v>
      </c>
      <c r="AE984" s="105"/>
      <c r="AF984" s="299">
        <f>'Punten per wedstrijd'!D716</f>
        <v>219.10000000000002</v>
      </c>
    </row>
    <row r="985" spans="1:32" s="3" customFormat="1" ht="15.75" customHeight="1">
      <c r="A985" s="365" t="s">
        <v>159</v>
      </c>
      <c r="B985" s="261" t="s">
        <v>11</v>
      </c>
      <c r="C985" s="105"/>
      <c r="D985" s="299">
        <f>'Punten per wedstrijd'!D1236</f>
        <v>0</v>
      </c>
      <c r="E985" s="366" t="s">
        <v>159</v>
      </c>
      <c r="F985" s="105" t="s">
        <v>3149</v>
      </c>
      <c r="G985" s="105"/>
      <c r="H985" s="299">
        <f>'Punten per wedstrijd'!D189</f>
        <v>1027.8</v>
      </c>
      <c r="I985" s="366" t="s">
        <v>159</v>
      </c>
      <c r="J985" s="104" t="s">
        <v>1272</v>
      </c>
      <c r="K985" s="105"/>
      <c r="L985" s="299">
        <f>'Punten per wedstrijd'!D526</f>
        <v>568.15</v>
      </c>
      <c r="M985" s="366" t="s">
        <v>159</v>
      </c>
      <c r="N985" s="105" t="s">
        <v>2508</v>
      </c>
      <c r="O985" s="105"/>
      <c r="P985" s="299">
        <f>'Punten per wedstrijd'!D952</f>
        <v>69.5</v>
      </c>
      <c r="Q985" s="366" t="s">
        <v>159</v>
      </c>
      <c r="R985" s="105" t="s">
        <v>3149</v>
      </c>
      <c r="S985" s="366"/>
      <c r="T985" s="299">
        <f>'Punten per wedstrijd'!D1049</f>
        <v>0</v>
      </c>
      <c r="U985" s="366" t="s">
        <v>159</v>
      </c>
      <c r="V985" s="261" t="s">
        <v>3839</v>
      </c>
      <c r="W985" s="105"/>
      <c r="X985" s="299">
        <f>'Punten per wedstrijd'!D133</f>
        <v>304.7</v>
      </c>
      <c r="Y985" s="366" t="s">
        <v>159</v>
      </c>
      <c r="Z985" s="105" t="s">
        <v>630</v>
      </c>
      <c r="AA985" s="105"/>
      <c r="AB985" s="299">
        <f>'Punten per wedstrijd'!D432</f>
        <v>194.1</v>
      </c>
      <c r="AC985" s="366" t="s">
        <v>159</v>
      </c>
      <c r="AD985" s="261" t="s">
        <v>31</v>
      </c>
      <c r="AE985" s="105"/>
      <c r="AF985" s="299">
        <f>'Punten per wedstrijd'!D826</f>
        <v>214.10000000000002</v>
      </c>
    </row>
    <row r="986" spans="1:32" s="3" customFormat="1" ht="15.75" customHeight="1">
      <c r="A986" s="365" t="s">
        <v>160</v>
      </c>
      <c r="B986" s="105" t="s">
        <v>2077</v>
      </c>
      <c r="C986" s="105"/>
      <c r="D986" s="299">
        <f>'Punten per wedstrijd'!D1237</f>
        <v>0</v>
      </c>
      <c r="E986" s="366" t="s">
        <v>160</v>
      </c>
      <c r="F986" s="261" t="s">
        <v>17</v>
      </c>
      <c r="G986" s="105"/>
      <c r="H986" s="299">
        <f>'Punten per wedstrijd'!D223</f>
        <v>1023.5</v>
      </c>
      <c r="I986" s="366" t="s">
        <v>160</v>
      </c>
      <c r="J986" s="261" t="s">
        <v>3855</v>
      </c>
      <c r="K986" s="105"/>
      <c r="L986" s="299">
        <f>'Punten per wedstrijd'!D616</f>
        <v>568.09999999999991</v>
      </c>
      <c r="M986" s="366" t="s">
        <v>160</v>
      </c>
      <c r="N986" s="105" t="s">
        <v>2523</v>
      </c>
      <c r="O986" s="105"/>
      <c r="P986" s="299">
        <f>'Punten per wedstrijd'!D1017</f>
        <v>69.45</v>
      </c>
      <c r="Q986" s="366" t="s">
        <v>160</v>
      </c>
      <c r="R986" s="104" t="s">
        <v>1277</v>
      </c>
      <c r="S986" s="366"/>
      <c r="T986" s="299">
        <f>'Punten per wedstrijd'!D1050</f>
        <v>0</v>
      </c>
      <c r="U986" s="366" t="s">
        <v>160</v>
      </c>
      <c r="V986" s="261" t="s">
        <v>3849</v>
      </c>
      <c r="W986" s="105"/>
      <c r="X986" s="299">
        <f>'Punten per wedstrijd'!D55</f>
        <v>291.2</v>
      </c>
      <c r="Y986" s="366" t="s">
        <v>160</v>
      </c>
      <c r="Z986" s="105" t="s">
        <v>3149</v>
      </c>
      <c r="AA986" s="105"/>
      <c r="AB986" s="299">
        <f>'Punten per wedstrijd'!D361</f>
        <v>193.5</v>
      </c>
      <c r="AC986" s="366" t="s">
        <v>160</v>
      </c>
      <c r="AD986" s="105" t="s">
        <v>2090</v>
      </c>
      <c r="AE986" s="105"/>
      <c r="AF986" s="299">
        <f>'Punten per wedstrijd'!D803</f>
        <v>212.7</v>
      </c>
    </row>
    <row r="987" spans="1:32" s="3" customFormat="1" ht="15.75" customHeight="1">
      <c r="A987" s="365" t="s">
        <v>162</v>
      </c>
      <c r="B987" s="261" t="s">
        <v>1591</v>
      </c>
      <c r="C987" s="105"/>
      <c r="D987" s="299">
        <f>'Punten per wedstrijd'!D1238</f>
        <v>0</v>
      </c>
      <c r="E987" s="366" t="s">
        <v>162</v>
      </c>
      <c r="F987" s="105" t="s">
        <v>2507</v>
      </c>
      <c r="G987" s="105"/>
      <c r="H987" s="299">
        <f>'Punten per wedstrijd'!D233</f>
        <v>1020.8000000000001</v>
      </c>
      <c r="I987" s="366" t="s">
        <v>162</v>
      </c>
      <c r="J987" s="372" t="s">
        <v>27</v>
      </c>
      <c r="K987" s="105"/>
      <c r="L987" s="299">
        <f>'Punten per wedstrijd'!D621</f>
        <v>567.70000000000005</v>
      </c>
      <c r="M987" s="366" t="s">
        <v>162</v>
      </c>
      <c r="N987" s="260" t="s">
        <v>3163</v>
      </c>
      <c r="O987" s="105"/>
      <c r="P987" s="299">
        <f>'Punten per wedstrijd'!D945</f>
        <v>69</v>
      </c>
      <c r="Q987" s="366" t="s">
        <v>162</v>
      </c>
      <c r="R987" s="105" t="s">
        <v>2625</v>
      </c>
      <c r="S987" s="366"/>
      <c r="T987" s="299">
        <f>'Punten per wedstrijd'!D1051</f>
        <v>0</v>
      </c>
      <c r="U987" s="366" t="s">
        <v>162</v>
      </c>
      <c r="V987" s="105" t="s">
        <v>2507</v>
      </c>
      <c r="W987" s="105"/>
      <c r="X987" s="299">
        <f>'Punten per wedstrijd'!D61</f>
        <v>288.5</v>
      </c>
      <c r="Y987" s="366" t="s">
        <v>162</v>
      </c>
      <c r="Z987" s="260" t="s">
        <v>3175</v>
      </c>
      <c r="AA987" s="105"/>
      <c r="AB987" s="299">
        <f>'Punten per wedstrijd'!D510</f>
        <v>190.8</v>
      </c>
      <c r="AC987" s="366" t="s">
        <v>162</v>
      </c>
      <c r="AD987" s="261" t="s">
        <v>3825</v>
      </c>
      <c r="AE987" s="105"/>
      <c r="AF987" s="299">
        <f>'Punten per wedstrijd'!D796</f>
        <v>211.10000000000002</v>
      </c>
    </row>
    <row r="988" spans="1:32" s="3" customFormat="1" ht="15.75" customHeight="1">
      <c r="A988" s="365" t="s">
        <v>273</v>
      </c>
      <c r="B988" s="104" t="s">
        <v>1279</v>
      </c>
      <c r="C988" s="105"/>
      <c r="D988" s="299">
        <f>'Punten per wedstrijd'!D1239</f>
        <v>0</v>
      </c>
      <c r="E988" s="366" t="s">
        <v>273</v>
      </c>
      <c r="F988" s="260" t="s">
        <v>3154</v>
      </c>
      <c r="G988" s="105"/>
      <c r="H988" s="299">
        <f>'Punten per wedstrijd'!D219</f>
        <v>1015.1999999999999</v>
      </c>
      <c r="I988" s="366" t="s">
        <v>273</v>
      </c>
      <c r="J988" s="105" t="s">
        <v>2080</v>
      </c>
      <c r="K988" s="105"/>
      <c r="L988" s="299">
        <f>'Punten per wedstrijd'!D580</f>
        <v>565.9</v>
      </c>
      <c r="M988" s="366" t="s">
        <v>273</v>
      </c>
      <c r="N988" s="261" t="s">
        <v>3836</v>
      </c>
      <c r="O988" s="105"/>
      <c r="P988" s="299">
        <f>'Punten per wedstrijd'!D1009</f>
        <v>68.8</v>
      </c>
      <c r="Q988" s="366" t="s">
        <v>273</v>
      </c>
      <c r="R988" s="105" t="s">
        <v>637</v>
      </c>
      <c r="S988" s="366"/>
      <c r="T988" s="299">
        <f>'Punten per wedstrijd'!D1052</f>
        <v>0</v>
      </c>
      <c r="U988" s="366" t="s">
        <v>273</v>
      </c>
      <c r="V988" s="104" t="s">
        <v>1277</v>
      </c>
      <c r="W988" s="105"/>
      <c r="X988" s="299">
        <f>'Punten per wedstrijd'!D18</f>
        <v>285.7</v>
      </c>
      <c r="Y988" s="366" t="s">
        <v>273</v>
      </c>
      <c r="Z988" s="105" t="s">
        <v>2073</v>
      </c>
      <c r="AA988" s="105"/>
      <c r="AB988" s="299">
        <f>'Punten per wedstrijd'!D422</f>
        <v>190.7</v>
      </c>
      <c r="AC988" s="366" t="s">
        <v>273</v>
      </c>
      <c r="AD988" s="261" t="s">
        <v>3850</v>
      </c>
      <c r="AE988" s="105"/>
      <c r="AF988" s="299">
        <f>'Punten per wedstrijd'!D809</f>
        <v>211.1</v>
      </c>
    </row>
    <row r="989" spans="1:32" s="3" customFormat="1" ht="15.75" customHeight="1">
      <c r="A989" s="365" t="s">
        <v>274</v>
      </c>
      <c r="B989" s="105" t="s">
        <v>596</v>
      </c>
      <c r="C989" s="105"/>
      <c r="D989" s="299">
        <f>'Punten per wedstrijd'!D1240</f>
        <v>0</v>
      </c>
      <c r="E989" s="366" t="s">
        <v>274</v>
      </c>
      <c r="F989" s="105" t="s">
        <v>141</v>
      </c>
      <c r="G989" s="105"/>
      <c r="H989" s="299">
        <f>'Punten per wedstrijd'!D249</f>
        <v>1008.5999999999999</v>
      </c>
      <c r="I989" s="366" t="s">
        <v>274</v>
      </c>
      <c r="J989" s="260" t="s">
        <v>143</v>
      </c>
      <c r="K989" s="105"/>
      <c r="L989" s="299">
        <f>'Punten per wedstrijd'!D663</f>
        <v>565.4</v>
      </c>
      <c r="M989" s="366" t="s">
        <v>274</v>
      </c>
      <c r="N989" s="105" t="s">
        <v>3149</v>
      </c>
      <c r="O989" s="105"/>
      <c r="P989" s="299">
        <f>'Punten per wedstrijd'!D877</f>
        <v>68.599999999999994</v>
      </c>
      <c r="Q989" s="366" t="s">
        <v>274</v>
      </c>
      <c r="R989" s="105" t="s">
        <v>2503</v>
      </c>
      <c r="S989" s="366"/>
      <c r="T989" s="299">
        <f>'Punten per wedstrijd'!D1053</f>
        <v>0</v>
      </c>
      <c r="U989" s="366" t="s">
        <v>274</v>
      </c>
      <c r="V989" s="104" t="s">
        <v>1280</v>
      </c>
      <c r="W989" s="105"/>
      <c r="X989" s="299">
        <f>'Punten per wedstrijd'!D97</f>
        <v>279.39999999999998</v>
      </c>
      <c r="Y989" s="366" t="s">
        <v>274</v>
      </c>
      <c r="Z989" s="261" t="s">
        <v>3842</v>
      </c>
      <c r="AA989" s="105"/>
      <c r="AB989" s="299">
        <f>'Punten per wedstrijd'!D496</f>
        <v>189.5</v>
      </c>
      <c r="AC989" s="366" t="s">
        <v>274</v>
      </c>
      <c r="AD989" s="105" t="s">
        <v>630</v>
      </c>
      <c r="AE989" s="105"/>
      <c r="AF989" s="299">
        <f>'Punten per wedstrijd'!D776</f>
        <v>210.70000000000002</v>
      </c>
    </row>
    <row r="990" spans="1:32" s="3" customFormat="1" ht="15.75" customHeight="1">
      <c r="A990" s="365" t="s">
        <v>275</v>
      </c>
      <c r="B990" s="261" t="s">
        <v>1584</v>
      </c>
      <c r="C990" s="105"/>
      <c r="D990" s="299">
        <f>'Punten per wedstrijd'!D1241</f>
        <v>0</v>
      </c>
      <c r="E990" s="366" t="s">
        <v>275</v>
      </c>
      <c r="F990" s="104" t="s">
        <v>1272</v>
      </c>
      <c r="G990" s="105"/>
      <c r="H990" s="299">
        <f>'Punten per wedstrijd'!D182</f>
        <v>1006.3</v>
      </c>
      <c r="I990" s="366" t="s">
        <v>275</v>
      </c>
      <c r="J990" s="261" t="s">
        <v>3832</v>
      </c>
      <c r="K990" s="105"/>
      <c r="L990" s="299">
        <f>'Punten per wedstrijd'!D579</f>
        <v>562.90000000000009</v>
      </c>
      <c r="M990" s="366" t="s">
        <v>275</v>
      </c>
      <c r="N990" s="261" t="s">
        <v>3835</v>
      </c>
      <c r="O990" s="105"/>
      <c r="P990" s="299">
        <f>'Punten per wedstrijd'!D929</f>
        <v>68.55</v>
      </c>
      <c r="Q990" s="366" t="s">
        <v>275</v>
      </c>
      <c r="R990" s="261" t="s">
        <v>1579</v>
      </c>
      <c r="S990" s="366"/>
      <c r="T990" s="299">
        <f>'Punten per wedstrijd'!D1054</f>
        <v>0</v>
      </c>
      <c r="U990" s="366" t="s">
        <v>275</v>
      </c>
      <c r="V990" s="260" t="s">
        <v>3169</v>
      </c>
      <c r="W990" s="105"/>
      <c r="X990" s="299">
        <f>'Punten per wedstrijd'!D124</f>
        <v>278.89999999999998</v>
      </c>
      <c r="Y990" s="366" t="s">
        <v>275</v>
      </c>
      <c r="Z990" s="105" t="s">
        <v>2090</v>
      </c>
      <c r="AA990" s="105"/>
      <c r="AB990" s="299">
        <f>'Punten per wedstrijd'!D459</f>
        <v>187.89999999999998</v>
      </c>
      <c r="AC990" s="366" t="s">
        <v>275</v>
      </c>
      <c r="AD990" s="105" t="s">
        <v>648</v>
      </c>
      <c r="AE990" s="105"/>
      <c r="AF990" s="299">
        <f>'Punten per wedstrijd'!D832</f>
        <v>209.60000000000002</v>
      </c>
    </row>
    <row r="991" spans="1:32" s="3" customFormat="1" ht="15.75" customHeight="1">
      <c r="A991" s="365" t="s">
        <v>276</v>
      </c>
      <c r="B991" s="105" t="s">
        <v>2512</v>
      </c>
      <c r="C991" s="105"/>
      <c r="D991" s="299">
        <f>'Punten per wedstrijd'!D1242</f>
        <v>0</v>
      </c>
      <c r="E991" s="366" t="s">
        <v>276</v>
      </c>
      <c r="F991" s="105" t="s">
        <v>2524</v>
      </c>
      <c r="G991" s="105"/>
      <c r="H991" s="299">
        <f>'Punten per wedstrijd'!D341</f>
        <v>1005.2</v>
      </c>
      <c r="I991" s="366" t="s">
        <v>276</v>
      </c>
      <c r="J991" s="105" t="s">
        <v>2529</v>
      </c>
      <c r="K991" s="105"/>
      <c r="L991" s="299">
        <f>'Punten per wedstrijd'!D583</f>
        <v>555.29999999999995</v>
      </c>
      <c r="M991" s="366" t="s">
        <v>276</v>
      </c>
      <c r="N991" s="105" t="s">
        <v>2521</v>
      </c>
      <c r="O991" s="105"/>
      <c r="P991" s="299">
        <f>'Punten per wedstrijd'!D906</f>
        <v>68.5</v>
      </c>
      <c r="Q991" s="366" t="s">
        <v>276</v>
      </c>
      <c r="R991" s="105" t="s">
        <v>2076</v>
      </c>
      <c r="S991" s="366"/>
      <c r="T991" s="299">
        <f>'Punten per wedstrijd'!D1055</f>
        <v>0</v>
      </c>
      <c r="U991" s="366" t="s">
        <v>276</v>
      </c>
      <c r="V991" s="105" t="s">
        <v>3160</v>
      </c>
      <c r="W991" s="105"/>
      <c r="X991" s="299">
        <f>'Punten per wedstrijd'!D73</f>
        <v>276.20000000000005</v>
      </c>
      <c r="Y991" s="366" t="s">
        <v>276</v>
      </c>
      <c r="Z991" s="105" t="s">
        <v>2080</v>
      </c>
      <c r="AA991" s="105"/>
      <c r="AB991" s="299">
        <f>'Punten per wedstrijd'!D408</f>
        <v>187.3</v>
      </c>
      <c r="AC991" s="366" t="s">
        <v>276</v>
      </c>
      <c r="AD991" s="105" t="s">
        <v>2077</v>
      </c>
      <c r="AE991" s="105"/>
      <c r="AF991" s="299">
        <f>'Punten per wedstrijd'!D721</f>
        <v>209.29999999999998</v>
      </c>
    </row>
    <row r="992" spans="1:32" s="3" customFormat="1" ht="15.75" customHeight="1">
      <c r="A992" s="365" t="s">
        <v>602</v>
      </c>
      <c r="B992" s="261" t="s">
        <v>3857</v>
      </c>
      <c r="C992" s="105"/>
      <c r="D992" s="299">
        <f>'Punten per wedstrijd'!D1243</f>
        <v>0</v>
      </c>
      <c r="E992" s="366" t="s">
        <v>602</v>
      </c>
      <c r="F992" s="260" t="s">
        <v>3157</v>
      </c>
      <c r="G992" s="105"/>
      <c r="H992" s="299">
        <f>'Punten per wedstrijd'!D228</f>
        <v>1003.5</v>
      </c>
      <c r="I992" s="366" t="s">
        <v>602</v>
      </c>
      <c r="J992" s="105" t="s">
        <v>154</v>
      </c>
      <c r="K992" s="105"/>
      <c r="L992" s="299">
        <f>'Punten per wedstrijd'!D681</f>
        <v>551.69999999999993</v>
      </c>
      <c r="M992" s="366" t="s">
        <v>602</v>
      </c>
      <c r="N992" s="261" t="s">
        <v>3855</v>
      </c>
      <c r="O992" s="105"/>
      <c r="P992" s="299">
        <f>'Punten per wedstrijd'!D960</f>
        <v>68.2</v>
      </c>
      <c r="Q992" s="366" t="s">
        <v>602</v>
      </c>
      <c r="R992" s="105" t="s">
        <v>152</v>
      </c>
      <c r="S992" s="366"/>
      <c r="T992" s="299">
        <f>'Punten per wedstrijd'!D1056</f>
        <v>0</v>
      </c>
      <c r="U992" s="366" t="s">
        <v>602</v>
      </c>
      <c r="V992" s="261" t="s">
        <v>1579</v>
      </c>
      <c r="W992" s="105"/>
      <c r="X992" s="299">
        <f>'Punten per wedstrijd'!D22</f>
        <v>276</v>
      </c>
      <c r="Y992" s="366" t="s">
        <v>602</v>
      </c>
      <c r="Z992" s="105" t="s">
        <v>2520</v>
      </c>
      <c r="AA992" s="105"/>
      <c r="AB992" s="299">
        <f>'Punten per wedstrijd'!D467</f>
        <v>184.9</v>
      </c>
      <c r="AC992" s="366" t="s">
        <v>602</v>
      </c>
      <c r="AD992" s="105" t="s">
        <v>2511</v>
      </c>
      <c r="AE992" s="105"/>
      <c r="AF992" s="299">
        <f>'Punten per wedstrijd'!D762</f>
        <v>208.85</v>
      </c>
    </row>
    <row r="993" spans="1:32" s="3" customFormat="1" ht="15.75" customHeight="1">
      <c r="A993" s="365" t="s">
        <v>603</v>
      </c>
      <c r="B993" s="105" t="s">
        <v>649</v>
      </c>
      <c r="C993" s="105"/>
      <c r="D993" s="299">
        <f>'Punten per wedstrijd'!D1244</f>
        <v>0</v>
      </c>
      <c r="E993" s="366" t="s">
        <v>603</v>
      </c>
      <c r="F993" s="105" t="s">
        <v>2073</v>
      </c>
      <c r="G993" s="105"/>
      <c r="H993" s="299">
        <f>'Punten per wedstrijd'!D250</f>
        <v>1001.1999999999999</v>
      </c>
      <c r="I993" s="366" t="s">
        <v>603</v>
      </c>
      <c r="J993" s="261" t="s">
        <v>1591</v>
      </c>
      <c r="K993" s="105"/>
      <c r="L993" s="299">
        <f>'Punten per wedstrijd'!D550</f>
        <v>549.9</v>
      </c>
      <c r="M993" s="366" t="s">
        <v>603</v>
      </c>
      <c r="N993" s="105" t="s">
        <v>3156</v>
      </c>
      <c r="O993" s="105"/>
      <c r="P993" s="299">
        <f>'Punten per wedstrijd'!D912</f>
        <v>68</v>
      </c>
      <c r="Q993" s="366" t="s">
        <v>603</v>
      </c>
      <c r="R993" s="261" t="s">
        <v>1590</v>
      </c>
      <c r="S993" s="366"/>
      <c r="T993" s="299">
        <f>'Punten per wedstrijd'!D1057</f>
        <v>0</v>
      </c>
      <c r="U993" s="366" t="s">
        <v>603</v>
      </c>
      <c r="V993" s="261" t="s">
        <v>3831</v>
      </c>
      <c r="W993" s="105"/>
      <c r="X993" s="299">
        <f>'Punten per wedstrijd'!D93</f>
        <v>272.7</v>
      </c>
      <c r="Y993" s="366" t="s">
        <v>603</v>
      </c>
      <c r="Z993" s="105" t="s">
        <v>2504</v>
      </c>
      <c r="AA993" s="105"/>
      <c r="AB993" s="299">
        <f>'Punten per wedstrijd'!D453</f>
        <v>184.4</v>
      </c>
      <c r="AC993" s="366" t="s">
        <v>603</v>
      </c>
      <c r="AD993" s="261" t="s">
        <v>3833</v>
      </c>
      <c r="AE993" s="105"/>
      <c r="AF993" s="299">
        <f>'Punten per wedstrijd'!D770</f>
        <v>208.65</v>
      </c>
    </row>
    <row r="994" spans="1:32" s="3" customFormat="1" ht="15.75" customHeight="1">
      <c r="A994" s="365" t="s">
        <v>604</v>
      </c>
      <c r="B994" s="261" t="s">
        <v>3851</v>
      </c>
      <c r="C994" s="105"/>
      <c r="D994" s="299">
        <f>'Punten per wedstrijd'!D1245</f>
        <v>0</v>
      </c>
      <c r="E994" s="366" t="s">
        <v>604</v>
      </c>
      <c r="F994" s="261" t="s">
        <v>1589</v>
      </c>
      <c r="G994" s="105"/>
      <c r="H994" s="299">
        <f>'Punten per wedstrijd'!D185</f>
        <v>996.3</v>
      </c>
      <c r="I994" s="366" t="s">
        <v>604</v>
      </c>
      <c r="J994" s="260" t="s">
        <v>21</v>
      </c>
      <c r="K994" s="105"/>
      <c r="L994" s="299">
        <f>'Punten per wedstrijd'!D592</f>
        <v>548.5</v>
      </c>
      <c r="M994" s="366" t="s">
        <v>604</v>
      </c>
      <c r="N994" s="261" t="s">
        <v>3840</v>
      </c>
      <c r="O994" s="105"/>
      <c r="P994" s="299">
        <f>'Punten per wedstrijd'!D956</f>
        <v>67.699999999999989</v>
      </c>
      <c r="Q994" s="366" t="s">
        <v>604</v>
      </c>
      <c r="R994" s="260" t="s">
        <v>3151</v>
      </c>
      <c r="S994" s="366"/>
      <c r="T994" s="299">
        <f>'Punten per wedstrijd'!D1058</f>
        <v>0</v>
      </c>
      <c r="U994" s="366" t="s">
        <v>604</v>
      </c>
      <c r="V994" s="260" t="s">
        <v>3175</v>
      </c>
      <c r="W994" s="105"/>
      <c r="X994" s="299">
        <f>'Punten per wedstrijd'!D166</f>
        <v>267.3</v>
      </c>
      <c r="Y994" s="366" t="s">
        <v>604</v>
      </c>
      <c r="Z994" s="105" t="s">
        <v>2512</v>
      </c>
      <c r="AA994" s="105"/>
      <c r="AB994" s="299">
        <f>'Punten per wedstrijd'!D382</f>
        <v>182.5</v>
      </c>
      <c r="AC994" s="366" t="s">
        <v>604</v>
      </c>
      <c r="AD994" s="260" t="s">
        <v>21</v>
      </c>
      <c r="AE994" s="105"/>
      <c r="AF994" s="299">
        <f>'Punten per wedstrijd'!D764</f>
        <v>206.25</v>
      </c>
    </row>
    <row r="995" spans="1:32" s="3" customFormat="1" ht="15.75" customHeight="1">
      <c r="A995" s="365" t="s">
        <v>606</v>
      </c>
      <c r="B995" s="105" t="s">
        <v>601</v>
      </c>
      <c r="C995" s="105"/>
      <c r="D995" s="299">
        <f>'Punten per wedstrijd'!D1246</f>
        <v>0</v>
      </c>
      <c r="E995" s="366" t="s">
        <v>606</v>
      </c>
      <c r="F995" s="261" t="s">
        <v>1587</v>
      </c>
      <c r="G995" s="105"/>
      <c r="H995" s="299">
        <f>'Punten per wedstrijd'!D203</f>
        <v>982.80000000000007</v>
      </c>
      <c r="I995" s="366" t="s">
        <v>606</v>
      </c>
      <c r="J995" s="260" t="s">
        <v>3163</v>
      </c>
      <c r="K995" s="105"/>
      <c r="L995" s="299">
        <f>'Punten per wedstrijd'!D601</f>
        <v>546.29999999999995</v>
      </c>
      <c r="M995" s="366" t="s">
        <v>606</v>
      </c>
      <c r="N995" s="372" t="s">
        <v>3168</v>
      </c>
      <c r="O995" s="105"/>
      <c r="P995" s="299">
        <f>'Punten per wedstrijd'!D973</f>
        <v>67.599999999999994</v>
      </c>
      <c r="Q995" s="366" t="s">
        <v>606</v>
      </c>
      <c r="R995" s="261" t="s">
        <v>3819</v>
      </c>
      <c r="S995" s="366"/>
      <c r="T995" s="299">
        <f>'Punten per wedstrijd'!D1060</f>
        <v>0</v>
      </c>
      <c r="U995" s="366" t="s">
        <v>606</v>
      </c>
      <c r="V995" s="105" t="s">
        <v>141</v>
      </c>
      <c r="W995" s="105"/>
      <c r="X995" s="299">
        <f>'Punten per wedstrijd'!D77</f>
        <v>267.29999999999995</v>
      </c>
      <c r="Y995" s="366" t="s">
        <v>606</v>
      </c>
      <c r="Z995" s="261" t="s">
        <v>1587</v>
      </c>
      <c r="AA995" s="105"/>
      <c r="AB995" s="299">
        <f>'Punten per wedstrijd'!D375</f>
        <v>181.25</v>
      </c>
      <c r="AC995" s="366" t="s">
        <v>606</v>
      </c>
      <c r="AD995" s="105" t="s">
        <v>154</v>
      </c>
      <c r="AE995" s="105"/>
      <c r="AF995" s="299">
        <f>'Punten per wedstrijd'!D853</f>
        <v>205.89999999999998</v>
      </c>
    </row>
    <row r="996" spans="1:32" s="3" customFormat="1" ht="15.75" customHeight="1">
      <c r="A996" s="365" t="s">
        <v>612</v>
      </c>
      <c r="B996" s="261" t="s">
        <v>3837</v>
      </c>
      <c r="C996" s="105"/>
      <c r="D996" s="299">
        <f>'Punten per wedstrijd'!D1247</f>
        <v>0</v>
      </c>
      <c r="E996" s="366" t="s">
        <v>612</v>
      </c>
      <c r="F996" s="105" t="s">
        <v>2530</v>
      </c>
      <c r="G996" s="105"/>
      <c r="H996" s="299">
        <f>'Punten per wedstrijd'!D283</f>
        <v>979.60000000000014</v>
      </c>
      <c r="I996" s="366" t="s">
        <v>612</v>
      </c>
      <c r="J996" s="105" t="s">
        <v>2090</v>
      </c>
      <c r="K996" s="105"/>
      <c r="L996" s="299">
        <f>'Punten per wedstrijd'!D631</f>
        <v>545.09999999999991</v>
      </c>
      <c r="M996" s="366" t="s">
        <v>612</v>
      </c>
      <c r="N996" s="105" t="s">
        <v>2075</v>
      </c>
      <c r="O996" s="105"/>
      <c r="P996" s="299">
        <f>'Punten per wedstrijd'!D871</f>
        <v>66.099999999999994</v>
      </c>
      <c r="Q996" s="366" t="s">
        <v>612</v>
      </c>
      <c r="R996" s="105" t="s">
        <v>2516</v>
      </c>
      <c r="S996" s="366"/>
      <c r="T996" s="299">
        <f>'Punten per wedstrijd'!D1061</f>
        <v>0</v>
      </c>
      <c r="U996" s="366" t="s">
        <v>612</v>
      </c>
      <c r="V996" s="261" t="s">
        <v>4071</v>
      </c>
      <c r="W996" s="105"/>
      <c r="X996" s="299">
        <f>'Punten per wedstrijd'!D95</f>
        <v>266.8</v>
      </c>
      <c r="Y996" s="366" t="s">
        <v>612</v>
      </c>
      <c r="Z996" s="105" t="s">
        <v>2097</v>
      </c>
      <c r="AA996" s="105"/>
      <c r="AB996" s="299">
        <f>'Punten per wedstrijd'!D403</f>
        <v>181</v>
      </c>
      <c r="AC996" s="366" t="s">
        <v>612</v>
      </c>
      <c r="AD996" s="105" t="s">
        <v>3161</v>
      </c>
      <c r="AE996" s="105"/>
      <c r="AF996" s="299">
        <f>'Punten per wedstrijd'!D768</f>
        <v>205.8</v>
      </c>
    </row>
    <row r="997" spans="1:32" s="3" customFormat="1" ht="15.75" customHeight="1">
      <c r="A997" s="365" t="s">
        <v>614</v>
      </c>
      <c r="B997" s="260" t="s">
        <v>3181</v>
      </c>
      <c r="C997" s="105"/>
      <c r="D997" s="299">
        <f>'Punten per wedstrijd'!D1248</f>
        <v>0</v>
      </c>
      <c r="E997" s="366" t="s">
        <v>614</v>
      </c>
      <c r="F997" s="105" t="s">
        <v>2090</v>
      </c>
      <c r="G997" s="105"/>
      <c r="H997" s="299">
        <f>'Punten per wedstrijd'!D287</f>
        <v>975.09999999999991</v>
      </c>
      <c r="I997" s="366" t="s">
        <v>614</v>
      </c>
      <c r="J997" s="261" t="s">
        <v>3853</v>
      </c>
      <c r="K997" s="105"/>
      <c r="L997" s="299">
        <f>'Punten per wedstrijd'!D584</f>
        <v>540.5</v>
      </c>
      <c r="M997" s="366" t="s">
        <v>614</v>
      </c>
      <c r="N997" s="261" t="s">
        <v>3823</v>
      </c>
      <c r="O997" s="105"/>
      <c r="P997" s="299">
        <f>'Punten per wedstrijd'!D874</f>
        <v>64.5</v>
      </c>
      <c r="Q997" s="366" t="s">
        <v>614</v>
      </c>
      <c r="R997" s="261" t="s">
        <v>3843</v>
      </c>
      <c r="S997" s="366"/>
      <c r="T997" s="299">
        <f>'Punten per wedstrijd'!D1062</f>
        <v>0</v>
      </c>
      <c r="U997" s="366" t="s">
        <v>614</v>
      </c>
      <c r="V997" s="261" t="s">
        <v>11</v>
      </c>
      <c r="W997" s="105"/>
      <c r="X997" s="299">
        <f>'Punten per wedstrijd'!D32</f>
        <v>265.3</v>
      </c>
      <c r="Y997" s="366" t="s">
        <v>614</v>
      </c>
      <c r="Z997" s="105" t="s">
        <v>644</v>
      </c>
      <c r="AA997" s="105"/>
      <c r="AB997" s="299">
        <f>'Punten per wedstrijd'!D451</f>
        <v>178.4</v>
      </c>
      <c r="AC997" s="366" t="s">
        <v>614</v>
      </c>
      <c r="AD997" s="105" t="s">
        <v>2092</v>
      </c>
      <c r="AE997" s="105"/>
      <c r="AF997" s="299">
        <f>'Punten per wedstrijd'!D715</f>
        <v>205.54999999999998</v>
      </c>
    </row>
    <row r="998" spans="1:32" s="3" customFormat="1" ht="15.75" customHeight="1">
      <c r="A998" s="365" t="s">
        <v>617</v>
      </c>
      <c r="B998" s="261" t="s">
        <v>15</v>
      </c>
      <c r="C998" s="105"/>
      <c r="D998" s="299">
        <f>'Punten per wedstrijd'!D1249</f>
        <v>0</v>
      </c>
      <c r="E998" s="366" t="s">
        <v>617</v>
      </c>
      <c r="F998" s="261" t="s">
        <v>1590</v>
      </c>
      <c r="G998" s="105"/>
      <c r="H998" s="299">
        <f>'Punten per wedstrijd'!D197</f>
        <v>974.69999999999982</v>
      </c>
      <c r="I998" s="366" t="s">
        <v>617</v>
      </c>
      <c r="J998" s="261" t="s">
        <v>15</v>
      </c>
      <c r="K998" s="105"/>
      <c r="L998" s="299">
        <f>'Punten per wedstrijd'!D561</f>
        <v>537.6</v>
      </c>
      <c r="M998" s="366" t="s">
        <v>617</v>
      </c>
      <c r="N998" s="261" t="s">
        <v>3851</v>
      </c>
      <c r="O998" s="105"/>
      <c r="P998" s="299">
        <f>'Punten per wedstrijd'!D901</f>
        <v>64.3</v>
      </c>
      <c r="Q998" s="366" t="s">
        <v>617</v>
      </c>
      <c r="R998" s="261" t="s">
        <v>11</v>
      </c>
      <c r="S998" s="366"/>
      <c r="T998" s="299">
        <f>'Punten per wedstrijd'!D1064</f>
        <v>0</v>
      </c>
      <c r="U998" s="366" t="s">
        <v>617</v>
      </c>
      <c r="V998" s="260" t="s">
        <v>3163</v>
      </c>
      <c r="W998" s="105"/>
      <c r="X998" s="299">
        <f>'Punten per wedstrijd'!D85</f>
        <v>265</v>
      </c>
      <c r="Y998" s="366" t="s">
        <v>617</v>
      </c>
      <c r="Z998" s="105" t="s">
        <v>2526</v>
      </c>
      <c r="AA998" s="105"/>
      <c r="AB998" s="299">
        <f>'Punten per wedstrijd'!D512</f>
        <v>175.40000000000003</v>
      </c>
      <c r="AC998" s="366" t="s">
        <v>617</v>
      </c>
      <c r="AD998" s="104" t="s">
        <v>1277</v>
      </c>
      <c r="AE998" s="105"/>
      <c r="AF998" s="299">
        <f>'Punten per wedstrijd'!D706</f>
        <v>203.9</v>
      </c>
    </row>
    <row r="999" spans="1:32" s="3" customFormat="1" ht="15.75" customHeight="1">
      <c r="A999" s="365" t="s">
        <v>618</v>
      </c>
      <c r="B999" s="105" t="s">
        <v>2521</v>
      </c>
      <c r="C999" s="105"/>
      <c r="D999" s="299">
        <f>'Punten per wedstrijd'!D1250</f>
        <v>0</v>
      </c>
      <c r="E999" s="366" t="s">
        <v>618</v>
      </c>
      <c r="F999" s="260" t="s">
        <v>3172</v>
      </c>
      <c r="G999" s="105"/>
      <c r="H999" s="299">
        <f>'Punten per wedstrijd'!D313</f>
        <v>972.4</v>
      </c>
      <c r="I999" s="366" t="s">
        <v>618</v>
      </c>
      <c r="J999" s="105" t="s">
        <v>141</v>
      </c>
      <c r="K999" s="105"/>
      <c r="L999" s="299">
        <f>'Punten per wedstrijd'!D593</f>
        <v>531.69999999999993</v>
      </c>
      <c r="M999" s="366" t="s">
        <v>618</v>
      </c>
      <c r="N999" s="261" t="s">
        <v>25</v>
      </c>
      <c r="O999" s="105"/>
      <c r="P999" s="299">
        <f>'Punten per wedstrijd'!D951</f>
        <v>64.099999999999994</v>
      </c>
      <c r="Q999" s="366" t="s">
        <v>618</v>
      </c>
      <c r="R999" s="105" t="s">
        <v>2077</v>
      </c>
      <c r="S999" s="366"/>
      <c r="T999" s="299">
        <f>'Punten per wedstrijd'!D1065</f>
        <v>0</v>
      </c>
      <c r="U999" s="366" t="s">
        <v>618</v>
      </c>
      <c r="V999" s="105" t="s">
        <v>2524</v>
      </c>
      <c r="W999" s="105"/>
      <c r="X999" s="299">
        <f>'Punten per wedstrijd'!D169</f>
        <v>263.5</v>
      </c>
      <c r="Y999" s="366" t="s">
        <v>618</v>
      </c>
      <c r="Z999" s="260" t="s">
        <v>3159</v>
      </c>
      <c r="AA999" s="105"/>
      <c r="AB999" s="299">
        <f>'Punten per wedstrijd'!D410</f>
        <v>175.1</v>
      </c>
      <c r="AC999" s="366" t="s">
        <v>618</v>
      </c>
      <c r="AD999" s="261" t="s">
        <v>1666</v>
      </c>
      <c r="AE999" s="105"/>
      <c r="AF999" s="299">
        <f>'Punten per wedstrijd'!D817</f>
        <v>201.70000000000002</v>
      </c>
    </row>
    <row r="1000" spans="1:32" s="3" customFormat="1" ht="15.75" customHeight="1">
      <c r="A1000" s="365" t="s">
        <v>621</v>
      </c>
      <c r="B1000" s="260" t="s">
        <v>3154</v>
      </c>
      <c r="C1000" s="105"/>
      <c r="D1000" s="299">
        <f>'Punten per wedstrijd'!D1251</f>
        <v>0</v>
      </c>
      <c r="E1000" s="366" t="s">
        <v>621</v>
      </c>
      <c r="F1000" s="260" t="s">
        <v>3169</v>
      </c>
      <c r="G1000" s="105"/>
      <c r="H1000" s="299">
        <f>'Punten per wedstrijd'!D296</f>
        <v>956.59999999999991</v>
      </c>
      <c r="I1000" s="366" t="s">
        <v>621</v>
      </c>
      <c r="J1000" s="261" t="s">
        <v>3842</v>
      </c>
      <c r="K1000" s="105"/>
      <c r="L1000" s="299">
        <f>'Punten per wedstrijd'!D668</f>
        <v>524.70000000000005</v>
      </c>
      <c r="M1000" s="366" t="s">
        <v>621</v>
      </c>
      <c r="N1000" s="261" t="s">
        <v>1591</v>
      </c>
      <c r="O1000" s="105"/>
      <c r="P1000" s="299">
        <f>'Punten per wedstrijd'!D894</f>
        <v>63.099999999999994</v>
      </c>
      <c r="Q1000" s="366" t="s">
        <v>621</v>
      </c>
      <c r="R1000" s="261" t="s">
        <v>1591</v>
      </c>
      <c r="S1000" s="366"/>
      <c r="T1000" s="299">
        <f>'Punten per wedstrijd'!D1066</f>
        <v>0</v>
      </c>
      <c r="U1000" s="366" t="s">
        <v>621</v>
      </c>
      <c r="V1000" s="261" t="s">
        <v>3829</v>
      </c>
      <c r="W1000" s="105"/>
      <c r="X1000" s="299">
        <f>'Punten per wedstrijd'!D110</f>
        <v>262.2</v>
      </c>
      <c r="Y1000" s="366" t="s">
        <v>621</v>
      </c>
      <c r="Z1000" s="105" t="s">
        <v>152</v>
      </c>
      <c r="AA1000" s="105"/>
      <c r="AB1000" s="299">
        <f>'Punten per wedstrijd'!D368</f>
        <v>174.1</v>
      </c>
      <c r="AC1000" s="366" t="s">
        <v>621</v>
      </c>
      <c r="AD1000" s="261" t="s">
        <v>11</v>
      </c>
      <c r="AE1000" s="105"/>
      <c r="AF1000" s="299">
        <f>'Punten per wedstrijd'!D720</f>
        <v>201.29999999999998</v>
      </c>
    </row>
    <row r="1001" spans="1:32" s="3" customFormat="1" ht="15.75" customHeight="1">
      <c r="A1001" s="365" t="s">
        <v>623</v>
      </c>
      <c r="B1001" s="105" t="s">
        <v>2094</v>
      </c>
      <c r="C1001" s="105"/>
      <c r="D1001" s="299">
        <f>'Punten per wedstrijd'!D1252</f>
        <v>0</v>
      </c>
      <c r="E1001" s="366" t="s">
        <v>623</v>
      </c>
      <c r="F1001" s="105" t="s">
        <v>2516</v>
      </c>
      <c r="G1001" s="105"/>
      <c r="H1001" s="299">
        <f>'Punten per wedstrijd'!D201</f>
        <v>951.90000000000009</v>
      </c>
      <c r="I1001" s="366" t="s">
        <v>623</v>
      </c>
      <c r="J1001" s="261" t="s">
        <v>31</v>
      </c>
      <c r="K1001" s="105"/>
      <c r="L1001" s="299">
        <f>'Punten per wedstrijd'!D654</f>
        <v>521.5</v>
      </c>
      <c r="M1001" s="366" t="s">
        <v>623</v>
      </c>
      <c r="N1001" s="105" t="s">
        <v>2094</v>
      </c>
      <c r="O1001" s="105"/>
      <c r="P1001" s="299">
        <f>'Punten per wedstrijd'!D908</f>
        <v>63.099999999999994</v>
      </c>
      <c r="Q1001" s="366" t="s">
        <v>623</v>
      </c>
      <c r="R1001" s="104" t="s">
        <v>1279</v>
      </c>
      <c r="S1001" s="366"/>
      <c r="T1001" s="299">
        <f>'Punten per wedstrijd'!D1067</f>
        <v>0</v>
      </c>
      <c r="U1001" s="366" t="s">
        <v>623</v>
      </c>
      <c r="V1001" s="261" t="s">
        <v>3822</v>
      </c>
      <c r="W1001" s="105"/>
      <c r="X1001" s="299">
        <f>'Punten per wedstrijd'!D142</f>
        <v>262.10000000000002</v>
      </c>
      <c r="Y1001" s="366" t="s">
        <v>623</v>
      </c>
      <c r="Z1001" s="105" t="s">
        <v>645</v>
      </c>
      <c r="AA1001" s="105"/>
      <c r="AB1001" s="299">
        <f>'Punten per wedstrijd'!D466</f>
        <v>173.5</v>
      </c>
      <c r="AC1001" s="366" t="s">
        <v>623</v>
      </c>
      <c r="AD1001" s="105" t="s">
        <v>616</v>
      </c>
      <c r="AE1001" s="105"/>
      <c r="AF1001" s="299">
        <f>'Punten per wedstrijd'!D814</f>
        <v>200.10000000000002</v>
      </c>
    </row>
    <row r="1002" spans="1:32" s="3" customFormat="1" ht="15.75" customHeight="1">
      <c r="A1002" s="365" t="s">
        <v>628</v>
      </c>
      <c r="B1002" s="261" t="s">
        <v>3854</v>
      </c>
      <c r="C1002" s="105"/>
      <c r="D1002" s="299">
        <f>'Punten per wedstrijd'!D1253</f>
        <v>0</v>
      </c>
      <c r="E1002" s="366" t="s">
        <v>628</v>
      </c>
      <c r="F1002" s="372" t="s">
        <v>3168</v>
      </c>
      <c r="G1002" s="105"/>
      <c r="H1002" s="299">
        <f>'Punten per wedstrijd'!D285</f>
        <v>951.8</v>
      </c>
      <c r="I1002" s="366" t="s">
        <v>628</v>
      </c>
      <c r="J1002" s="105" t="s">
        <v>649</v>
      </c>
      <c r="K1002" s="105"/>
      <c r="L1002" s="299">
        <f>'Punten per wedstrijd'!D556</f>
        <v>521.1</v>
      </c>
      <c r="M1002" s="366" t="s">
        <v>628</v>
      </c>
      <c r="N1002" s="105" t="s">
        <v>649</v>
      </c>
      <c r="O1002" s="105"/>
      <c r="P1002" s="299">
        <f>'Punten per wedstrijd'!D900</f>
        <v>62.900000000000006</v>
      </c>
      <c r="Q1002" s="366" t="s">
        <v>628</v>
      </c>
      <c r="R1002" s="105" t="s">
        <v>596</v>
      </c>
      <c r="S1002" s="366"/>
      <c r="T1002" s="299">
        <f>'Punten per wedstrijd'!D1068</f>
        <v>0</v>
      </c>
      <c r="U1002" s="366" t="s">
        <v>628</v>
      </c>
      <c r="V1002" s="261" t="s">
        <v>3843</v>
      </c>
      <c r="W1002" s="105"/>
      <c r="X1002" s="299">
        <f>'Punten per wedstrijd'!D30</f>
        <v>261.10000000000002</v>
      </c>
      <c r="Y1002" s="366" t="s">
        <v>628</v>
      </c>
      <c r="Z1002" s="260" t="s">
        <v>3148</v>
      </c>
      <c r="AA1002" s="105"/>
      <c r="AB1002" s="299">
        <f>'Punten per wedstrijd'!D359</f>
        <v>173.2</v>
      </c>
      <c r="AC1002" s="366" t="s">
        <v>628</v>
      </c>
      <c r="AD1002" s="261" t="s">
        <v>3834</v>
      </c>
      <c r="AE1002" s="105"/>
      <c r="AF1002" s="299">
        <f>'Punten per wedstrijd'!D815</f>
        <v>198.70000000000002</v>
      </c>
    </row>
    <row r="1003" spans="1:32" s="3" customFormat="1" ht="15.75" customHeight="1">
      <c r="A1003" s="365" t="s">
        <v>632</v>
      </c>
      <c r="B1003" s="261" t="s">
        <v>1580</v>
      </c>
      <c r="C1003" s="105"/>
      <c r="D1003" s="299">
        <f>'Punten per wedstrijd'!D1254</f>
        <v>0</v>
      </c>
      <c r="E1003" s="366" t="s">
        <v>632</v>
      </c>
      <c r="F1003" s="105" t="s">
        <v>2510</v>
      </c>
      <c r="G1003" s="105"/>
      <c r="H1003" s="299">
        <f>'Punten per wedstrijd'!D307</f>
        <v>932.89999999999986</v>
      </c>
      <c r="I1003" s="366" t="s">
        <v>632</v>
      </c>
      <c r="J1003" s="261" t="s">
        <v>1587</v>
      </c>
      <c r="K1003" s="105"/>
      <c r="L1003" s="299">
        <f>'Punten per wedstrijd'!D547</f>
        <v>521.04999999999995</v>
      </c>
      <c r="M1003" s="366" t="s">
        <v>632</v>
      </c>
      <c r="N1003" s="105" t="s">
        <v>2520</v>
      </c>
      <c r="O1003" s="105"/>
      <c r="P1003" s="299">
        <f>'Punten per wedstrijd'!D983</f>
        <v>62.900000000000006</v>
      </c>
      <c r="Q1003" s="366" t="s">
        <v>632</v>
      </c>
      <c r="R1003" s="261" t="s">
        <v>1584</v>
      </c>
      <c r="S1003" s="366"/>
      <c r="T1003" s="299">
        <f>'Punten per wedstrijd'!D1069</f>
        <v>0</v>
      </c>
      <c r="U1003" s="366" t="s">
        <v>632</v>
      </c>
      <c r="V1003" s="105" t="s">
        <v>2521</v>
      </c>
      <c r="W1003" s="105"/>
      <c r="X1003" s="299">
        <f>'Punten per wedstrijd'!D46</f>
        <v>257.2</v>
      </c>
      <c r="Y1003" s="366" t="s">
        <v>632</v>
      </c>
      <c r="Z1003" s="105" t="s">
        <v>601</v>
      </c>
      <c r="AA1003" s="105"/>
      <c r="AB1003" s="299">
        <f>'Punten per wedstrijd'!D386</f>
        <v>172.7</v>
      </c>
      <c r="AC1003" s="366" t="s">
        <v>632</v>
      </c>
      <c r="AD1003" s="105" t="s">
        <v>2075</v>
      </c>
      <c r="AE1003" s="105"/>
      <c r="AF1003" s="299">
        <f>'Punten per wedstrijd'!D699</f>
        <v>198.4</v>
      </c>
    </row>
    <row r="1004" spans="1:32" s="3" customFormat="1" ht="15.75" customHeight="1">
      <c r="A1004" s="365" t="s">
        <v>633</v>
      </c>
      <c r="B1004" s="261" t="s">
        <v>17</v>
      </c>
      <c r="C1004" s="105"/>
      <c r="D1004" s="299">
        <f>'Punten per wedstrijd'!D1255</f>
        <v>0</v>
      </c>
      <c r="E1004" s="366" t="s">
        <v>633</v>
      </c>
      <c r="F1004" s="261" t="s">
        <v>3856</v>
      </c>
      <c r="G1004" s="105"/>
      <c r="H1004" s="299">
        <f>'Punten per wedstrijd'!D304</f>
        <v>927.7</v>
      </c>
      <c r="I1004" s="366" t="s">
        <v>633</v>
      </c>
      <c r="J1004" s="104" t="s">
        <v>1281</v>
      </c>
      <c r="K1004" s="105"/>
      <c r="L1004" s="299">
        <f>'Punten per wedstrijd'!D522</f>
        <v>520.95000000000005</v>
      </c>
      <c r="M1004" s="366" t="s">
        <v>633</v>
      </c>
      <c r="N1004" s="261" t="s">
        <v>11</v>
      </c>
      <c r="O1004" s="105"/>
      <c r="P1004" s="299">
        <f>'Punten per wedstrijd'!D892</f>
        <v>61.899999999999991</v>
      </c>
      <c r="Q1004" s="366" t="s">
        <v>633</v>
      </c>
      <c r="R1004" s="105" t="s">
        <v>2512</v>
      </c>
      <c r="S1004" s="366"/>
      <c r="T1004" s="299">
        <f>'Punten per wedstrijd'!D1070</f>
        <v>0</v>
      </c>
      <c r="U1004" s="366" t="s">
        <v>633</v>
      </c>
      <c r="V1004" s="260" t="s">
        <v>3173</v>
      </c>
      <c r="W1004" s="105"/>
      <c r="X1004" s="299">
        <f>'Punten per wedstrijd'!D148</f>
        <v>257</v>
      </c>
      <c r="Y1004" s="366" t="s">
        <v>633</v>
      </c>
      <c r="Z1004" s="105" t="s">
        <v>616</v>
      </c>
      <c r="AA1004" s="105"/>
      <c r="AB1004" s="299">
        <f>'Punten per wedstrijd'!D470</f>
        <v>171.95</v>
      </c>
      <c r="AC1004" s="366" t="s">
        <v>633</v>
      </c>
      <c r="AD1004" s="261" t="s">
        <v>3829</v>
      </c>
      <c r="AE1004" s="105"/>
      <c r="AF1004" s="299">
        <f>'Punten per wedstrijd'!D798</f>
        <v>197.5</v>
      </c>
    </row>
    <row r="1005" spans="1:32" s="3" customFormat="1" ht="15.75" customHeight="1">
      <c r="A1005" s="365" t="s">
        <v>634</v>
      </c>
      <c r="B1005" s="105" t="s">
        <v>3156</v>
      </c>
      <c r="C1005" s="105"/>
      <c r="D1005" s="299">
        <f>'Punten per wedstrijd'!D1256</f>
        <v>0</v>
      </c>
      <c r="E1005" s="366" t="s">
        <v>634</v>
      </c>
      <c r="F1005" s="105" t="s">
        <v>2504</v>
      </c>
      <c r="G1005" s="105"/>
      <c r="H1005" s="299">
        <f>'Punten per wedstrijd'!D281</f>
        <v>921.5</v>
      </c>
      <c r="I1005" s="366" t="s">
        <v>634</v>
      </c>
      <c r="J1005" s="261" t="s">
        <v>1583</v>
      </c>
      <c r="K1005" s="105"/>
      <c r="L1005" s="299">
        <f>'Punten per wedstrijd'!D521</f>
        <v>518</v>
      </c>
      <c r="M1005" s="366" t="s">
        <v>634</v>
      </c>
      <c r="N1005" s="104" t="s">
        <v>1277</v>
      </c>
      <c r="O1005" s="105"/>
      <c r="P1005" s="299">
        <f>'Punten per wedstrijd'!D878</f>
        <v>61.2</v>
      </c>
      <c r="Q1005" s="366" t="s">
        <v>634</v>
      </c>
      <c r="R1005" s="261" t="s">
        <v>3857</v>
      </c>
      <c r="S1005" s="366"/>
      <c r="T1005" s="299">
        <f>'Punten per wedstrijd'!D1071</f>
        <v>0</v>
      </c>
      <c r="U1005" s="366" t="s">
        <v>634</v>
      </c>
      <c r="V1005" s="105" t="s">
        <v>2503</v>
      </c>
      <c r="W1005" s="105"/>
      <c r="X1005" s="299">
        <f>'Punten per wedstrijd'!D21</f>
        <v>253</v>
      </c>
      <c r="Y1005" s="366" t="s">
        <v>634</v>
      </c>
      <c r="Z1005" s="261" t="s">
        <v>3850</v>
      </c>
      <c r="AA1005" s="105"/>
      <c r="AB1005" s="299">
        <f>'Punten per wedstrijd'!D465</f>
        <v>171.9</v>
      </c>
      <c r="AC1005" s="366" t="s">
        <v>634</v>
      </c>
      <c r="AD1005" s="261" t="s">
        <v>3856</v>
      </c>
      <c r="AE1005" s="105"/>
      <c r="AF1005" s="299">
        <f>'Punten per wedstrijd'!D820</f>
        <v>196</v>
      </c>
    </row>
    <row r="1006" spans="1:32" s="3" customFormat="1" ht="15.75" customHeight="1">
      <c r="A1006" s="365" t="s">
        <v>639</v>
      </c>
      <c r="B1006" s="105" t="s">
        <v>161</v>
      </c>
      <c r="C1006" s="105"/>
      <c r="D1006" s="299">
        <f>'Punten per wedstrijd'!D1257</f>
        <v>0</v>
      </c>
      <c r="E1006" s="366" t="s">
        <v>639</v>
      </c>
      <c r="F1006" s="105" t="s">
        <v>2506</v>
      </c>
      <c r="G1006" s="105"/>
      <c r="H1006" s="299">
        <f>'Punten per wedstrijd'!D332</f>
        <v>920.2</v>
      </c>
      <c r="I1006" s="366" t="s">
        <v>639</v>
      </c>
      <c r="J1006" s="105" t="s">
        <v>179</v>
      </c>
      <c r="K1006" s="105"/>
      <c r="L1006" s="299">
        <f>'Punten per wedstrijd'!D675</f>
        <v>516.40000000000009</v>
      </c>
      <c r="M1006" s="366" t="s">
        <v>639</v>
      </c>
      <c r="N1006" s="105" t="s">
        <v>2509</v>
      </c>
      <c r="O1006" s="105"/>
      <c r="P1006" s="299">
        <f>'Punten per wedstrijd'!D959</f>
        <v>60.800000000000004</v>
      </c>
      <c r="Q1006" s="366" t="s">
        <v>639</v>
      </c>
      <c r="R1006" s="105" t="s">
        <v>649</v>
      </c>
      <c r="S1006" s="366"/>
      <c r="T1006" s="299">
        <f>'Punten per wedstrijd'!D1072</f>
        <v>0</v>
      </c>
      <c r="U1006" s="366" t="s">
        <v>639</v>
      </c>
      <c r="V1006" s="261" t="s">
        <v>1666</v>
      </c>
      <c r="W1006" s="105"/>
      <c r="X1006" s="299">
        <f>'Punten per wedstrijd'!D129</f>
        <v>252.4</v>
      </c>
      <c r="Y1006" s="366" t="s">
        <v>639</v>
      </c>
      <c r="Z1006" s="261" t="s">
        <v>17</v>
      </c>
      <c r="AA1006" s="105"/>
      <c r="AB1006" s="299">
        <f>'Punten per wedstrijd'!D395</f>
        <v>169.1</v>
      </c>
      <c r="AC1006" s="366" t="s">
        <v>639</v>
      </c>
      <c r="AD1006" s="261" t="s">
        <v>3857</v>
      </c>
      <c r="AE1006" s="105"/>
      <c r="AF1006" s="299">
        <f>'Punten per wedstrijd'!D727</f>
        <v>193.9</v>
      </c>
    </row>
    <row r="1007" spans="1:32" s="3" customFormat="1" ht="15.75" customHeight="1">
      <c r="A1007" s="365" t="s">
        <v>647</v>
      </c>
      <c r="B1007" s="261" t="s">
        <v>3818</v>
      </c>
      <c r="C1007" s="105"/>
      <c r="D1007" s="299">
        <f>'Punten per wedstrijd'!D1258</f>
        <v>0</v>
      </c>
      <c r="E1007" s="366" t="s">
        <v>647</v>
      </c>
      <c r="F1007" s="105" t="s">
        <v>615</v>
      </c>
      <c r="G1007" s="105"/>
      <c r="H1007" s="299">
        <f>'Punten per wedstrijd'!D300</f>
        <v>904.39999999999986</v>
      </c>
      <c r="I1007" s="366" t="s">
        <v>647</v>
      </c>
      <c r="J1007" s="261" t="s">
        <v>1584</v>
      </c>
      <c r="K1007" s="105"/>
      <c r="L1007" s="299">
        <f>'Punten per wedstrijd'!D553</f>
        <v>513.70000000000005</v>
      </c>
      <c r="M1007" s="366" t="s">
        <v>647</v>
      </c>
      <c r="N1007" s="261" t="s">
        <v>3843</v>
      </c>
      <c r="O1007" s="105"/>
      <c r="P1007" s="299">
        <f>'Punten per wedstrijd'!D890</f>
        <v>60.7</v>
      </c>
      <c r="Q1007" s="366" t="s">
        <v>647</v>
      </c>
      <c r="R1007" s="105" t="s">
        <v>601</v>
      </c>
      <c r="S1007" s="366"/>
      <c r="T1007" s="299">
        <f>'Punten per wedstrijd'!D1074</f>
        <v>0</v>
      </c>
      <c r="U1007" s="366" t="s">
        <v>647</v>
      </c>
      <c r="V1007" s="260" t="s">
        <v>3159</v>
      </c>
      <c r="W1007" s="105"/>
      <c r="X1007" s="299">
        <f>'Punten per wedstrijd'!D66</f>
        <v>251.8</v>
      </c>
      <c r="Y1007" s="366" t="s">
        <v>647</v>
      </c>
      <c r="Z1007" s="261" t="s">
        <v>3838</v>
      </c>
      <c r="AA1007" s="105"/>
      <c r="AB1007" s="299">
        <f>'Punten per wedstrijd'!D353</f>
        <v>168.3</v>
      </c>
      <c r="AC1007" s="366" t="s">
        <v>647</v>
      </c>
      <c r="AD1007" s="105" t="s">
        <v>2504</v>
      </c>
      <c r="AE1007" s="105"/>
      <c r="AF1007" s="299">
        <f>'Punten per wedstrijd'!D797</f>
        <v>192.2</v>
      </c>
    </row>
    <row r="1008" spans="1:32" s="3" customFormat="1" ht="15.75" customHeight="1">
      <c r="A1008" s="365" t="s">
        <v>651</v>
      </c>
      <c r="B1008" s="261" t="s">
        <v>3849</v>
      </c>
      <c r="C1008" s="105"/>
      <c r="D1008" s="299">
        <f>'Punten per wedstrijd'!D1259</f>
        <v>0</v>
      </c>
      <c r="E1008" s="366" t="s">
        <v>651</v>
      </c>
      <c r="F1008" s="105" t="s">
        <v>644</v>
      </c>
      <c r="G1008" s="105"/>
      <c r="H1008" s="299">
        <f>'Punten per wedstrijd'!D279</f>
        <v>903.90000000000009</v>
      </c>
      <c r="I1008" s="366" t="s">
        <v>651</v>
      </c>
      <c r="J1008" s="105" t="s">
        <v>2078</v>
      </c>
      <c r="K1008" s="105"/>
      <c r="L1008" s="299">
        <f>'Punten per wedstrijd'!D619</f>
        <v>512.70000000000005</v>
      </c>
      <c r="M1008" s="366" t="s">
        <v>651</v>
      </c>
      <c r="N1008" s="104" t="s">
        <v>1272</v>
      </c>
      <c r="O1008" s="105"/>
      <c r="P1008" s="299">
        <f>'Punten per wedstrijd'!D870</f>
        <v>60.599999999999994</v>
      </c>
      <c r="Q1008" s="366" t="s">
        <v>651</v>
      </c>
      <c r="R1008" s="261" t="s">
        <v>3837</v>
      </c>
      <c r="S1008" s="366"/>
      <c r="T1008" s="299">
        <f>'Punten per wedstrijd'!D1075</f>
        <v>0</v>
      </c>
      <c r="U1008" s="366" t="s">
        <v>651</v>
      </c>
      <c r="V1008" s="105" t="s">
        <v>2529</v>
      </c>
      <c r="W1008" s="105"/>
      <c r="X1008" s="299">
        <f>'Punten per wedstrijd'!D67</f>
        <v>250.5</v>
      </c>
      <c r="Y1008" s="366" t="s">
        <v>651</v>
      </c>
      <c r="Z1008" s="104" t="s">
        <v>1286</v>
      </c>
      <c r="AA1008" s="105"/>
      <c r="AB1008" s="299">
        <f>'Punten per wedstrijd'!D498</f>
        <v>166.10000000000002</v>
      </c>
      <c r="AC1008" s="366" t="s">
        <v>651</v>
      </c>
      <c r="AD1008" s="105" t="s">
        <v>3156</v>
      </c>
      <c r="AE1008" s="105"/>
      <c r="AF1008" s="299">
        <f>'Punten per wedstrijd'!D740</f>
        <v>192.10000000000002</v>
      </c>
    </row>
    <row r="1009" spans="1:32" s="3" customFormat="1" ht="15.75" customHeight="1">
      <c r="A1009" s="365" t="s">
        <v>652</v>
      </c>
      <c r="B1009" s="260" t="s">
        <v>3157</v>
      </c>
      <c r="C1009" s="105"/>
      <c r="D1009" s="299">
        <f>'Punten per wedstrijd'!D1260</f>
        <v>0</v>
      </c>
      <c r="E1009" s="366" t="s">
        <v>652</v>
      </c>
      <c r="F1009" s="261" t="s">
        <v>1584</v>
      </c>
      <c r="G1009" s="105"/>
      <c r="H1009" s="299">
        <f>'Punten per wedstrijd'!D209</f>
        <v>898.7</v>
      </c>
      <c r="I1009" s="366" t="s">
        <v>652</v>
      </c>
      <c r="J1009" s="105" t="s">
        <v>2075</v>
      </c>
      <c r="K1009" s="105"/>
      <c r="L1009" s="299">
        <f>'Punten per wedstrijd'!D527</f>
        <v>512.4</v>
      </c>
      <c r="M1009" s="366" t="s">
        <v>652</v>
      </c>
      <c r="N1009" s="105" t="s">
        <v>2524</v>
      </c>
      <c r="O1009" s="105"/>
      <c r="P1009" s="299">
        <f>'Punten per wedstrijd'!D1029</f>
        <v>56.599999999999994</v>
      </c>
      <c r="Q1009" s="366" t="s">
        <v>652</v>
      </c>
      <c r="R1009" s="260" t="s">
        <v>3181</v>
      </c>
      <c r="S1009" s="366"/>
      <c r="T1009" s="299">
        <f>'Punten per wedstrijd'!D1076</f>
        <v>0</v>
      </c>
      <c r="U1009" s="366" t="s">
        <v>652</v>
      </c>
      <c r="V1009" s="105" t="s">
        <v>2625</v>
      </c>
      <c r="W1009" s="105"/>
      <c r="X1009" s="299">
        <f>'Punten per wedstrijd'!D19</f>
        <v>249</v>
      </c>
      <c r="Y1009" s="366" t="s">
        <v>652</v>
      </c>
      <c r="Z1009" s="105" t="s">
        <v>637</v>
      </c>
      <c r="AA1009" s="105"/>
      <c r="AB1009" s="299">
        <f>'Punten per wedstrijd'!D364</f>
        <v>164.9</v>
      </c>
      <c r="AC1009" s="366" t="s">
        <v>652</v>
      </c>
      <c r="AD1009" s="105" t="s">
        <v>601</v>
      </c>
      <c r="AE1009" s="105"/>
      <c r="AF1009" s="299">
        <f>'Punten per wedstrijd'!D730</f>
        <v>191.99999999999997</v>
      </c>
    </row>
    <row r="1010" spans="1:32" s="3" customFormat="1" ht="15.75" customHeight="1">
      <c r="A1010" s="365" t="s">
        <v>653</v>
      </c>
      <c r="B1010" s="105" t="s">
        <v>2515</v>
      </c>
      <c r="C1010" s="105"/>
      <c r="D1010" s="299">
        <f>'Punten per wedstrijd'!D1261</f>
        <v>0</v>
      </c>
      <c r="E1010" s="366" t="s">
        <v>653</v>
      </c>
      <c r="F1010" s="260" t="s">
        <v>3181</v>
      </c>
      <c r="G1010" s="105"/>
      <c r="H1010" s="299">
        <f>'Punten per wedstrijd'!D216</f>
        <v>895.99999999999989</v>
      </c>
      <c r="I1010" s="366" t="s">
        <v>653</v>
      </c>
      <c r="J1010" s="261" t="s">
        <v>11</v>
      </c>
      <c r="K1010" s="105"/>
      <c r="L1010" s="299">
        <f>'Punten per wedstrijd'!D548</f>
        <v>512.20000000000005</v>
      </c>
      <c r="M1010" s="366" t="s">
        <v>653</v>
      </c>
      <c r="N1010" s="105" t="s">
        <v>2513</v>
      </c>
      <c r="O1010" s="105"/>
      <c r="P1010" s="299">
        <f>'Punten per wedstrijd'!D876</f>
        <v>56.5</v>
      </c>
      <c r="Q1010" s="366" t="s">
        <v>653</v>
      </c>
      <c r="R1010" s="261" t="s">
        <v>15</v>
      </c>
      <c r="S1010" s="366"/>
      <c r="T1010" s="299">
        <f>'Punten per wedstrijd'!D1077</f>
        <v>0</v>
      </c>
      <c r="U1010" s="366" t="s">
        <v>653</v>
      </c>
      <c r="V1010" s="104" t="s">
        <v>1286</v>
      </c>
      <c r="W1010" s="105"/>
      <c r="X1010" s="299">
        <f>'Punten per wedstrijd'!D154</f>
        <v>248.4</v>
      </c>
      <c r="Y1010" s="366" t="s">
        <v>653</v>
      </c>
      <c r="Z1010" s="261" t="s">
        <v>3851</v>
      </c>
      <c r="AA1010" s="105"/>
      <c r="AB1010" s="299">
        <f>'Punten per wedstrijd'!D385</f>
        <v>163.5</v>
      </c>
      <c r="AC1010" s="366" t="s">
        <v>653</v>
      </c>
      <c r="AD1010" s="105" t="s">
        <v>2519</v>
      </c>
      <c r="AE1010" s="105"/>
      <c r="AF1010" s="299">
        <f>'Punten per wedstrijd'!D805</f>
        <v>191.29999999999998</v>
      </c>
    </row>
    <row r="1011" spans="1:32" s="3" customFormat="1" ht="15.75" customHeight="1">
      <c r="A1011" s="365" t="s">
        <v>658</v>
      </c>
      <c r="B1011" s="261" t="s">
        <v>3821</v>
      </c>
      <c r="C1011" s="105"/>
      <c r="D1011" s="299">
        <f>'Punten per wedstrijd'!D1262</f>
        <v>0</v>
      </c>
      <c r="E1011" s="366" t="s">
        <v>658</v>
      </c>
      <c r="F1011" s="105" t="s">
        <v>2511</v>
      </c>
      <c r="G1011" s="105"/>
      <c r="H1011" s="299">
        <f>'Punten per wedstrijd'!D246</f>
        <v>894.6</v>
      </c>
      <c r="I1011" s="366" t="s">
        <v>658</v>
      </c>
      <c r="J1011" s="105" t="s">
        <v>2517</v>
      </c>
      <c r="K1011" s="105"/>
      <c r="L1011" s="299">
        <f>'Punten per wedstrijd'!D669</f>
        <v>510.79999999999995</v>
      </c>
      <c r="M1011" s="366" t="s">
        <v>658</v>
      </c>
      <c r="N1011" s="105" t="s">
        <v>655</v>
      </c>
      <c r="O1011" s="105"/>
      <c r="P1011" s="299">
        <f>'Punten per wedstrijd'!D1000</f>
        <v>56.3</v>
      </c>
      <c r="Q1011" s="366" t="s">
        <v>658</v>
      </c>
      <c r="R1011" s="105" t="s">
        <v>2521</v>
      </c>
      <c r="S1011" s="366"/>
      <c r="T1011" s="299">
        <f>'Punten per wedstrijd'!D1078</f>
        <v>0</v>
      </c>
      <c r="U1011" s="366" t="s">
        <v>658</v>
      </c>
      <c r="V1011" s="105" t="s">
        <v>2520</v>
      </c>
      <c r="W1011" s="105"/>
      <c r="X1011" s="299">
        <f>'Punten per wedstrijd'!D123</f>
        <v>247.4</v>
      </c>
      <c r="Y1011" s="366" t="s">
        <v>658</v>
      </c>
      <c r="Z1011" s="104" t="s">
        <v>1272</v>
      </c>
      <c r="AA1011" s="105"/>
      <c r="AB1011" s="299">
        <f>'Punten per wedstrijd'!D354</f>
        <v>163.15</v>
      </c>
      <c r="AC1011" s="366" t="s">
        <v>658</v>
      </c>
      <c r="AD1011" s="260" t="s">
        <v>3173</v>
      </c>
      <c r="AE1011" s="105"/>
      <c r="AF1011" s="299">
        <f>'Punten per wedstrijd'!D836</f>
        <v>191.29999999999998</v>
      </c>
    </row>
    <row r="1012" spans="1:32" s="3" customFormat="1" ht="15.75" customHeight="1">
      <c r="A1012" s="365" t="s">
        <v>659</v>
      </c>
      <c r="B1012" s="105" t="s">
        <v>2097</v>
      </c>
      <c r="C1012" s="105"/>
      <c r="D1012" s="299">
        <f>'Punten per wedstrijd'!D1263</f>
        <v>0</v>
      </c>
      <c r="E1012" s="366" t="s">
        <v>659</v>
      </c>
      <c r="F1012" s="261" t="s">
        <v>11</v>
      </c>
      <c r="G1012" s="105"/>
      <c r="H1012" s="299">
        <f>'Punten per wedstrijd'!D204</f>
        <v>883.09999999999991</v>
      </c>
      <c r="I1012" s="366" t="s">
        <v>659</v>
      </c>
      <c r="J1012" s="105" t="s">
        <v>2505</v>
      </c>
      <c r="K1012" s="105"/>
      <c r="L1012" s="299">
        <f>'Punten per wedstrijd'!D686</f>
        <v>508.69999999999993</v>
      </c>
      <c r="M1012" s="366" t="s">
        <v>659</v>
      </c>
      <c r="N1012" s="260" t="s">
        <v>3181</v>
      </c>
      <c r="O1012" s="105"/>
      <c r="P1012" s="299">
        <f>'Punten per wedstrijd'!D904</f>
        <v>55.9</v>
      </c>
      <c r="Q1012" s="366" t="s">
        <v>659</v>
      </c>
      <c r="R1012" s="260" t="s">
        <v>3154</v>
      </c>
      <c r="S1012" s="366"/>
      <c r="T1012" s="299">
        <f>'Punten per wedstrijd'!D1079</f>
        <v>0</v>
      </c>
      <c r="U1012" s="366" t="s">
        <v>659</v>
      </c>
      <c r="V1012" s="261" t="s">
        <v>37</v>
      </c>
      <c r="W1012" s="105"/>
      <c r="X1012" s="299">
        <f>'Punten per wedstrijd'!D146</f>
        <v>246.6</v>
      </c>
      <c r="Y1012" s="366" t="s">
        <v>659</v>
      </c>
      <c r="Z1012" s="261" t="s">
        <v>1575</v>
      </c>
      <c r="AA1012" s="105"/>
      <c r="AB1012" s="299">
        <f>'Punten per wedstrijd'!D478</f>
        <v>162.30000000000001</v>
      </c>
      <c r="AC1012" s="366" t="s">
        <v>659</v>
      </c>
      <c r="AD1012" s="105" t="s">
        <v>2625</v>
      </c>
      <c r="AE1012" s="105"/>
      <c r="AF1012" s="299">
        <f>'Punten per wedstrijd'!D707</f>
        <v>190.2</v>
      </c>
    </row>
    <row r="1013" spans="1:32" s="3" customFormat="1" ht="15.75" customHeight="1">
      <c r="A1013" s="365" t="s">
        <v>660</v>
      </c>
      <c r="B1013" s="261" t="s">
        <v>3824</v>
      </c>
      <c r="C1013" s="105"/>
      <c r="D1013" s="299">
        <f>'Punten per wedstrijd'!D1264</f>
        <v>0</v>
      </c>
      <c r="E1013" s="366" t="s">
        <v>660</v>
      </c>
      <c r="F1013" s="105" t="s">
        <v>2526</v>
      </c>
      <c r="G1013" s="105"/>
      <c r="H1013" s="299">
        <f>'Punten per wedstrijd'!D340</f>
        <v>876.99999999999989</v>
      </c>
      <c r="I1013" s="366" t="s">
        <v>660</v>
      </c>
      <c r="J1013" s="261" t="s">
        <v>1596</v>
      </c>
      <c r="K1013" s="105"/>
      <c r="L1013" s="299">
        <f>'Punten per wedstrijd'!D674</f>
        <v>502.8</v>
      </c>
      <c r="M1013" s="366" t="s">
        <v>660</v>
      </c>
      <c r="N1013" s="261" t="s">
        <v>15</v>
      </c>
      <c r="O1013" s="105"/>
      <c r="P1013" s="299">
        <f>'Punten per wedstrijd'!D905</f>
        <v>55</v>
      </c>
      <c r="Q1013" s="366" t="s">
        <v>660</v>
      </c>
      <c r="R1013" s="105" t="s">
        <v>2094</v>
      </c>
      <c r="S1013" s="366"/>
      <c r="T1013" s="299">
        <f>'Punten per wedstrijd'!D1080</f>
        <v>0</v>
      </c>
      <c r="U1013" s="366" t="s">
        <v>660</v>
      </c>
      <c r="V1013" s="105" t="s">
        <v>2517</v>
      </c>
      <c r="W1013" s="105"/>
      <c r="X1013" s="299">
        <f>'Punten per wedstrijd'!D153</f>
        <v>245.60000000000002</v>
      </c>
      <c r="Y1013" s="366" t="s">
        <v>660</v>
      </c>
      <c r="Z1013" s="260" t="s">
        <v>3172</v>
      </c>
      <c r="AA1013" s="105"/>
      <c r="AB1013" s="299">
        <f>'Punten per wedstrijd'!D485</f>
        <v>161.5</v>
      </c>
      <c r="AC1013" s="366" t="s">
        <v>660</v>
      </c>
      <c r="AD1013" s="261" t="s">
        <v>3855</v>
      </c>
      <c r="AE1013" s="105"/>
      <c r="AF1013" s="299">
        <f>'Punten per wedstrijd'!D788</f>
        <v>189.2</v>
      </c>
    </row>
    <row r="1014" spans="1:32" s="3" customFormat="1" ht="15.75" customHeight="1">
      <c r="A1014" s="365" t="s">
        <v>662</v>
      </c>
      <c r="B1014" s="105" t="s">
        <v>2507</v>
      </c>
      <c r="C1014" s="105"/>
      <c r="D1014" s="299">
        <f>'Punten per wedstrijd'!D1265</f>
        <v>0</v>
      </c>
      <c r="E1014" s="366" t="s">
        <v>662</v>
      </c>
      <c r="F1014" s="261" t="s">
        <v>15</v>
      </c>
      <c r="G1014" s="105"/>
      <c r="H1014" s="299">
        <f>'Punten per wedstrijd'!D217</f>
        <v>870.39999999999986</v>
      </c>
      <c r="I1014" s="366" t="s">
        <v>662</v>
      </c>
      <c r="J1014" s="105" t="s">
        <v>153</v>
      </c>
      <c r="K1014" s="105"/>
      <c r="L1014" s="299">
        <f>'Punten per wedstrijd'!D630</f>
        <v>500.6</v>
      </c>
      <c r="M1014" s="366" t="s">
        <v>662</v>
      </c>
      <c r="N1014" s="261" t="s">
        <v>3832</v>
      </c>
      <c r="O1014" s="105"/>
      <c r="P1014" s="299">
        <f>'Punten per wedstrijd'!D923</f>
        <v>54.6</v>
      </c>
      <c r="Q1014" s="366" t="s">
        <v>662</v>
      </c>
      <c r="R1014" s="261" t="s">
        <v>3854</v>
      </c>
      <c r="S1014" s="366"/>
      <c r="T1014" s="299">
        <f>'Punten per wedstrijd'!D1081</f>
        <v>0</v>
      </c>
      <c r="U1014" s="366" t="s">
        <v>662</v>
      </c>
      <c r="V1014" s="105" t="s">
        <v>2090</v>
      </c>
      <c r="W1014" s="105"/>
      <c r="X1014" s="299">
        <f>'Punten per wedstrijd'!D115</f>
        <v>242.5</v>
      </c>
      <c r="Y1014" s="366" t="s">
        <v>662</v>
      </c>
      <c r="Z1014" s="260" t="s">
        <v>21</v>
      </c>
      <c r="AA1014" s="105"/>
      <c r="AB1014" s="299">
        <f>'Punten per wedstrijd'!D420</f>
        <v>160.9</v>
      </c>
      <c r="AC1014" s="366" t="s">
        <v>662</v>
      </c>
      <c r="AD1014" s="260" t="s">
        <v>3166</v>
      </c>
      <c r="AE1014" s="105"/>
      <c r="AF1014" s="299">
        <f>'Punten per wedstrijd'!D790</f>
        <v>188.8</v>
      </c>
    </row>
    <row r="1015" spans="1:32" s="3" customFormat="1" ht="15.75" customHeight="1">
      <c r="A1015" s="365" t="s">
        <v>663</v>
      </c>
      <c r="B1015" s="260" t="s">
        <v>3158</v>
      </c>
      <c r="C1015" s="105"/>
      <c r="D1015" s="299">
        <f>'Punten per wedstrijd'!D1266</f>
        <v>0</v>
      </c>
      <c r="E1015" s="366" t="s">
        <v>663</v>
      </c>
      <c r="F1015" s="260" t="s">
        <v>3166</v>
      </c>
      <c r="G1015" s="105"/>
      <c r="H1015" s="299">
        <f>'Punten per wedstrijd'!D274</f>
        <v>864.8</v>
      </c>
      <c r="I1015" s="366" t="s">
        <v>663</v>
      </c>
      <c r="J1015" s="261" t="s">
        <v>3822</v>
      </c>
      <c r="K1015" s="105"/>
      <c r="L1015" s="299">
        <f>'Punten per wedstrijd'!D658</f>
        <v>498.59999999999991</v>
      </c>
      <c r="M1015" s="366" t="s">
        <v>663</v>
      </c>
      <c r="N1015" s="261" t="s">
        <v>3819</v>
      </c>
      <c r="O1015" s="105"/>
      <c r="P1015" s="299">
        <f>'Punten per wedstrijd'!D888</f>
        <v>54.5</v>
      </c>
      <c r="Q1015" s="366" t="s">
        <v>663</v>
      </c>
      <c r="R1015" s="261" t="s">
        <v>1580</v>
      </c>
      <c r="S1015" s="366"/>
      <c r="T1015" s="299">
        <f>'Punten per wedstrijd'!D1082</f>
        <v>0</v>
      </c>
      <c r="U1015" s="366" t="s">
        <v>663</v>
      </c>
      <c r="V1015" s="105" t="s">
        <v>161</v>
      </c>
      <c r="W1015" s="105"/>
      <c r="X1015" s="299">
        <f>'Punten per wedstrijd'!D53</f>
        <v>241.89999999999998</v>
      </c>
      <c r="Y1015" s="366" t="s">
        <v>663</v>
      </c>
      <c r="Z1015" s="105" t="s">
        <v>620</v>
      </c>
      <c r="AA1015" s="105"/>
      <c r="AB1015" s="299">
        <f>'Punten per wedstrijd'!D515</f>
        <v>160.5</v>
      </c>
      <c r="AC1015" s="366" t="s">
        <v>663</v>
      </c>
      <c r="AD1015" s="105" t="s">
        <v>2523</v>
      </c>
      <c r="AE1015" s="105"/>
      <c r="AF1015" s="299">
        <f>'Punten per wedstrijd'!D845</f>
        <v>186.65</v>
      </c>
    </row>
    <row r="1016" spans="1:32" s="3" customFormat="1" ht="15.75" customHeight="1">
      <c r="A1016" s="365" t="s">
        <v>664</v>
      </c>
      <c r="B1016" s="261" t="s">
        <v>3832</v>
      </c>
      <c r="C1016" s="105"/>
      <c r="D1016" s="299">
        <f>'Punten per wedstrijd'!D1267</f>
        <v>0</v>
      </c>
      <c r="E1016" s="366" t="s">
        <v>664</v>
      </c>
      <c r="F1016" s="261" t="s">
        <v>25</v>
      </c>
      <c r="G1016" s="105"/>
      <c r="H1016" s="299">
        <f>'Punten per wedstrijd'!D263</f>
        <v>862.7</v>
      </c>
      <c r="I1016" s="366" t="s">
        <v>664</v>
      </c>
      <c r="J1016" s="105" t="s">
        <v>2508</v>
      </c>
      <c r="K1016" s="105"/>
      <c r="L1016" s="299">
        <f>'Punten per wedstrijd'!D608</f>
        <v>498</v>
      </c>
      <c r="M1016" s="366" t="s">
        <v>664</v>
      </c>
      <c r="N1016" s="104" t="s">
        <v>3826</v>
      </c>
      <c r="O1016" s="105"/>
      <c r="P1016" s="299">
        <f>'Punten per wedstrijd'!D925</f>
        <v>54.3</v>
      </c>
      <c r="Q1016" s="366" t="s">
        <v>664</v>
      </c>
      <c r="R1016" s="261" t="s">
        <v>17</v>
      </c>
      <c r="S1016" s="366"/>
      <c r="T1016" s="299">
        <f>'Punten per wedstrijd'!D1083</f>
        <v>0</v>
      </c>
      <c r="U1016" s="366" t="s">
        <v>664</v>
      </c>
      <c r="V1016" s="261" t="s">
        <v>2171</v>
      </c>
      <c r="W1016" s="105"/>
      <c r="X1016" s="299">
        <f>'Punten per wedstrijd'!D72</f>
        <v>239.8</v>
      </c>
      <c r="Y1016" s="366" t="s">
        <v>664</v>
      </c>
      <c r="Z1016" s="261" t="s">
        <v>3857</v>
      </c>
      <c r="AA1016" s="105"/>
      <c r="AB1016" s="299">
        <f>'Punten per wedstrijd'!D383</f>
        <v>158.19999999999999</v>
      </c>
      <c r="AC1016" s="366" t="s">
        <v>664</v>
      </c>
      <c r="AD1016" s="261" t="s">
        <v>3846</v>
      </c>
      <c r="AE1016" s="105"/>
      <c r="AF1016" s="299">
        <f>'Punten per wedstrijd'!D838</f>
        <v>186.5</v>
      </c>
    </row>
    <row r="1017" spans="1:32" s="3" customFormat="1" ht="15.75" customHeight="1">
      <c r="A1017" s="365" t="s">
        <v>667</v>
      </c>
      <c r="B1017" s="105" t="s">
        <v>2080</v>
      </c>
      <c r="C1017" s="105"/>
      <c r="D1017" s="299">
        <f>'Punten per wedstrijd'!D1268</f>
        <v>0</v>
      </c>
      <c r="E1017" s="366" t="s">
        <v>667</v>
      </c>
      <c r="F1017" s="105" t="s">
        <v>2625</v>
      </c>
      <c r="G1017" s="105"/>
      <c r="H1017" s="299">
        <f>'Punten per wedstrijd'!D191</f>
        <v>861.69999999999993</v>
      </c>
      <c r="I1017" s="366" t="s">
        <v>667</v>
      </c>
      <c r="J1017" s="261" t="s">
        <v>3854</v>
      </c>
      <c r="K1017" s="105"/>
      <c r="L1017" s="299">
        <f>'Punten per wedstrijd'!D565</f>
        <v>497.4</v>
      </c>
      <c r="M1017" s="366" t="s">
        <v>667</v>
      </c>
      <c r="N1017" s="105" t="s">
        <v>613</v>
      </c>
      <c r="O1017" s="105"/>
      <c r="P1017" s="299">
        <f>'Punten per wedstrijd'!D964</f>
        <v>53.8</v>
      </c>
      <c r="Q1017" s="366" t="s">
        <v>667</v>
      </c>
      <c r="R1017" s="105" t="s">
        <v>3156</v>
      </c>
      <c r="S1017" s="366"/>
      <c r="T1017" s="299">
        <f>'Punten per wedstrijd'!D1084</f>
        <v>0</v>
      </c>
      <c r="U1017" s="366" t="s">
        <v>667</v>
      </c>
      <c r="V1017" s="105" t="s">
        <v>2073</v>
      </c>
      <c r="W1017" s="105"/>
      <c r="X1017" s="299">
        <f>'Punten per wedstrijd'!D78</f>
        <v>239.8</v>
      </c>
      <c r="Y1017" s="366" t="s">
        <v>667</v>
      </c>
      <c r="Z1017" s="372" t="s">
        <v>3168</v>
      </c>
      <c r="AA1017" s="105"/>
      <c r="AB1017" s="299">
        <f>'Punten per wedstrijd'!D457</f>
        <v>157.1</v>
      </c>
      <c r="AC1017" s="366" t="s">
        <v>667</v>
      </c>
      <c r="AD1017" s="105" t="s">
        <v>2097</v>
      </c>
      <c r="AE1017" s="105"/>
      <c r="AF1017" s="299">
        <f>'Punten per wedstrijd'!D747</f>
        <v>186.2</v>
      </c>
    </row>
    <row r="1018" spans="1:32" s="3" customFormat="1" ht="15.75" customHeight="1">
      <c r="A1018" s="365" t="s">
        <v>726</v>
      </c>
      <c r="B1018" s="104" t="s">
        <v>3826</v>
      </c>
      <c r="C1018" s="105"/>
      <c r="D1018" s="299">
        <f>'Punten per wedstrijd'!D1269</f>
        <v>0</v>
      </c>
      <c r="E1018" s="366" t="s">
        <v>726</v>
      </c>
      <c r="F1018" s="105" t="s">
        <v>2529</v>
      </c>
      <c r="G1018" s="105"/>
      <c r="H1018" s="299">
        <f>'Punten per wedstrijd'!D239</f>
        <v>859.2</v>
      </c>
      <c r="I1018" s="366" t="s">
        <v>726</v>
      </c>
      <c r="J1018" s="105" t="s">
        <v>3149</v>
      </c>
      <c r="K1018" s="105"/>
      <c r="L1018" s="299">
        <f>'Punten per wedstrijd'!D533</f>
        <v>496.4</v>
      </c>
      <c r="M1018" s="366" t="s">
        <v>726</v>
      </c>
      <c r="N1018" s="261" t="s">
        <v>1587</v>
      </c>
      <c r="O1018" s="105"/>
      <c r="P1018" s="299">
        <f>'Punten per wedstrijd'!D891</f>
        <v>53.599999999999994</v>
      </c>
      <c r="Q1018" s="366" t="s">
        <v>726</v>
      </c>
      <c r="R1018" s="105" t="s">
        <v>161</v>
      </c>
      <c r="S1018" s="366"/>
      <c r="T1018" s="299">
        <f>'Punten per wedstrijd'!D1085</f>
        <v>0</v>
      </c>
      <c r="U1018" s="366" t="s">
        <v>726</v>
      </c>
      <c r="V1018" s="105" t="s">
        <v>613</v>
      </c>
      <c r="W1018" s="105"/>
      <c r="X1018" s="299">
        <f>'Punten per wedstrijd'!D104</f>
        <v>239.5</v>
      </c>
      <c r="Y1018" s="366" t="s">
        <v>726</v>
      </c>
      <c r="Z1018" s="105" t="s">
        <v>2076</v>
      </c>
      <c r="AA1018" s="105"/>
      <c r="AB1018" s="299">
        <f>'Punten per wedstrijd'!D367</f>
        <v>156.70000000000002</v>
      </c>
      <c r="AC1018" s="366" t="s">
        <v>726</v>
      </c>
      <c r="AD1018" s="261" t="s">
        <v>4071</v>
      </c>
      <c r="AE1018" s="105"/>
      <c r="AF1018" s="299">
        <f>'Punten per wedstrijd'!D783</f>
        <v>185.4</v>
      </c>
    </row>
    <row r="1019" spans="1:32" s="3" customFormat="1" ht="15.75" customHeight="1">
      <c r="A1019" s="365" t="s">
        <v>727</v>
      </c>
      <c r="B1019" s="260" t="s">
        <v>3159</v>
      </c>
      <c r="C1019" s="105"/>
      <c r="D1019" s="299">
        <f>'Punten per wedstrijd'!D1270</f>
        <v>0</v>
      </c>
      <c r="E1019" s="366" t="s">
        <v>727</v>
      </c>
      <c r="F1019" s="261" t="s">
        <v>1591</v>
      </c>
      <c r="G1019" s="105"/>
      <c r="H1019" s="299">
        <f>'Punten per wedstrijd'!D206</f>
        <v>858.10000000000014</v>
      </c>
      <c r="I1019" s="366" t="s">
        <v>727</v>
      </c>
      <c r="J1019" s="260" t="s">
        <v>3151</v>
      </c>
      <c r="K1019" s="105"/>
      <c r="L1019" s="299">
        <f>'Punten per wedstrijd'!D542</f>
        <v>495.4</v>
      </c>
      <c r="M1019" s="366" t="s">
        <v>727</v>
      </c>
      <c r="N1019" s="261" t="s">
        <v>3845</v>
      </c>
      <c r="O1019" s="105"/>
      <c r="P1019" s="299">
        <f>'Punten per wedstrijd'!D1003</f>
        <v>53.400000000000006</v>
      </c>
      <c r="Q1019" s="366" t="s">
        <v>727</v>
      </c>
      <c r="R1019" s="261" t="s">
        <v>3818</v>
      </c>
      <c r="S1019" s="366"/>
      <c r="T1019" s="299">
        <f>'Punten per wedstrijd'!D1086</f>
        <v>0</v>
      </c>
      <c r="U1019" s="366" t="s">
        <v>727</v>
      </c>
      <c r="V1019" s="105" t="s">
        <v>2511</v>
      </c>
      <c r="W1019" s="105"/>
      <c r="X1019" s="299">
        <f>'Punten per wedstrijd'!D74</f>
        <v>239.4</v>
      </c>
      <c r="Y1019" s="366" t="s">
        <v>727</v>
      </c>
      <c r="Z1019" s="261" t="s">
        <v>3823</v>
      </c>
      <c r="AA1019" s="105"/>
      <c r="AB1019" s="299">
        <f>'Punten per wedstrijd'!D358</f>
        <v>156</v>
      </c>
      <c r="AC1019" s="366" t="s">
        <v>727</v>
      </c>
      <c r="AD1019" s="105" t="s">
        <v>153</v>
      </c>
      <c r="AE1019" s="105"/>
      <c r="AF1019" s="299">
        <f>'Punten per wedstrijd'!D802</f>
        <v>185.09999999999997</v>
      </c>
    </row>
    <row r="1020" spans="1:32" s="3" customFormat="1" ht="15.75" customHeight="1">
      <c r="A1020" s="365" t="s">
        <v>728</v>
      </c>
      <c r="B1020" s="105" t="s">
        <v>2529</v>
      </c>
      <c r="C1020" s="105"/>
      <c r="D1020" s="299">
        <f>'Punten per wedstrijd'!D1271</f>
        <v>0</v>
      </c>
      <c r="E1020" s="366" t="s">
        <v>728</v>
      </c>
      <c r="F1020" s="105" t="s">
        <v>154</v>
      </c>
      <c r="G1020" s="105"/>
      <c r="H1020" s="299">
        <f>'Punten per wedstrijd'!D337</f>
        <v>857.8</v>
      </c>
      <c r="I1020" s="366" t="s">
        <v>728</v>
      </c>
      <c r="J1020" s="260" t="s">
        <v>3181</v>
      </c>
      <c r="K1020" s="105"/>
      <c r="L1020" s="299">
        <f>'Punten per wedstrijd'!D560</f>
        <v>492.90000000000009</v>
      </c>
      <c r="M1020" s="366" t="s">
        <v>728</v>
      </c>
      <c r="N1020" s="261" t="s">
        <v>3850</v>
      </c>
      <c r="O1020" s="105"/>
      <c r="P1020" s="299">
        <f>'Punten per wedstrijd'!D981</f>
        <v>53.300000000000004</v>
      </c>
      <c r="Q1020" s="366" t="s">
        <v>728</v>
      </c>
      <c r="R1020" s="261" t="s">
        <v>3849</v>
      </c>
      <c r="S1020" s="366"/>
      <c r="T1020" s="299">
        <f>'Punten per wedstrijd'!D1087</f>
        <v>0</v>
      </c>
      <c r="U1020" s="366" t="s">
        <v>728</v>
      </c>
      <c r="V1020" s="104" t="s">
        <v>3826</v>
      </c>
      <c r="W1020" s="105"/>
      <c r="X1020" s="299">
        <f>'Punten per wedstrijd'!D65</f>
        <v>238.5</v>
      </c>
      <c r="Y1020" s="366" t="s">
        <v>728</v>
      </c>
      <c r="Z1020" s="261" t="s">
        <v>1</v>
      </c>
      <c r="AA1020" s="105"/>
      <c r="AB1020" s="299">
        <f>'Punten per wedstrijd'!D356</f>
        <v>155.39999999999998</v>
      </c>
      <c r="AC1020" s="366" t="s">
        <v>728</v>
      </c>
      <c r="AD1020" s="261" t="s">
        <v>1593</v>
      </c>
      <c r="AE1020" s="105"/>
      <c r="AF1020" s="299">
        <f>'Punten per wedstrijd'!D772</f>
        <v>183.4</v>
      </c>
    </row>
    <row r="1021" spans="1:32" s="3" customFormat="1" ht="15.75" customHeight="1">
      <c r="A1021" s="365" t="s">
        <v>729</v>
      </c>
      <c r="B1021" s="261" t="s">
        <v>3853</v>
      </c>
      <c r="C1021" s="105"/>
      <c r="D1021" s="299">
        <f>'Punten per wedstrijd'!D1272</f>
        <v>0</v>
      </c>
      <c r="E1021" s="366" t="s">
        <v>729</v>
      </c>
      <c r="F1021" s="104" t="s">
        <v>1277</v>
      </c>
      <c r="G1021" s="105"/>
      <c r="H1021" s="299">
        <f>'Punten per wedstrijd'!D190</f>
        <v>857.09999999999991</v>
      </c>
      <c r="I1021" s="366" t="s">
        <v>729</v>
      </c>
      <c r="J1021" s="261" t="s">
        <v>3845</v>
      </c>
      <c r="K1021" s="105"/>
      <c r="L1021" s="299">
        <f>'Punten per wedstrijd'!D659</f>
        <v>489.4</v>
      </c>
      <c r="M1021" s="366" t="s">
        <v>729</v>
      </c>
      <c r="N1021" s="261" t="s">
        <v>3825</v>
      </c>
      <c r="O1021" s="105"/>
      <c r="P1021" s="299">
        <f>'Punten per wedstrijd'!D968</f>
        <v>52.4</v>
      </c>
      <c r="Q1021" s="366" t="s">
        <v>729</v>
      </c>
      <c r="R1021" s="260" t="s">
        <v>3157</v>
      </c>
      <c r="S1021" s="366"/>
      <c r="T1021" s="299">
        <f>'Punten per wedstrijd'!D1088</f>
        <v>0</v>
      </c>
      <c r="U1021" s="366" t="s">
        <v>729</v>
      </c>
      <c r="V1021" s="105" t="s">
        <v>2530</v>
      </c>
      <c r="W1021" s="105"/>
      <c r="X1021" s="299">
        <f>'Punten per wedstrijd'!D111</f>
        <v>237.70000000000002</v>
      </c>
      <c r="Y1021" s="366" t="s">
        <v>729</v>
      </c>
      <c r="Z1021" s="260" t="s">
        <v>3158</v>
      </c>
      <c r="AA1021" s="105"/>
      <c r="AB1021" s="299">
        <f>'Punten per wedstrijd'!D406</f>
        <v>154</v>
      </c>
      <c r="AC1021" s="366" t="s">
        <v>729</v>
      </c>
      <c r="AD1021" s="260" t="s">
        <v>3157</v>
      </c>
      <c r="AE1021" s="105"/>
      <c r="AF1021" s="299">
        <f>'Punten per wedstrijd'!D744</f>
        <v>183.1</v>
      </c>
    </row>
    <row r="1022" spans="1:32" s="3" customFormat="1" ht="15.75" customHeight="1">
      <c r="A1022" s="365" t="s">
        <v>730</v>
      </c>
      <c r="B1022" s="261" t="s">
        <v>3835</v>
      </c>
      <c r="C1022" s="105"/>
      <c r="D1022" s="299">
        <f>'Punten per wedstrijd'!D1273</f>
        <v>0</v>
      </c>
      <c r="E1022" s="366" t="s">
        <v>730</v>
      </c>
      <c r="F1022" s="260" t="s">
        <v>3151</v>
      </c>
      <c r="G1022" s="105"/>
      <c r="H1022" s="299">
        <f>'Punten per wedstrijd'!D198</f>
        <v>856.50000000000011</v>
      </c>
      <c r="I1022" s="366" t="s">
        <v>730</v>
      </c>
      <c r="J1022" s="105" t="s">
        <v>613</v>
      </c>
      <c r="K1022" s="105"/>
      <c r="L1022" s="299">
        <f>'Punten per wedstrijd'!D620</f>
        <v>487.4</v>
      </c>
      <c r="M1022" s="366" t="s">
        <v>730</v>
      </c>
      <c r="N1022" s="105" t="s">
        <v>596</v>
      </c>
      <c r="O1022" s="105"/>
      <c r="P1022" s="299">
        <f>'Punten per wedstrijd'!D896</f>
        <v>51.7</v>
      </c>
      <c r="Q1022" s="366" t="s">
        <v>730</v>
      </c>
      <c r="R1022" s="105" t="s">
        <v>2515</v>
      </c>
      <c r="S1022" s="366"/>
      <c r="T1022" s="299">
        <f>'Punten per wedstrijd'!D1089</f>
        <v>0</v>
      </c>
      <c r="U1022" s="366" t="s">
        <v>730</v>
      </c>
      <c r="V1022" s="261" t="s">
        <v>1</v>
      </c>
      <c r="W1022" s="105"/>
      <c r="X1022" s="299">
        <f>'Punten per wedstrijd'!D12</f>
        <v>234.8</v>
      </c>
      <c r="Y1022" s="366" t="s">
        <v>730</v>
      </c>
      <c r="Z1022" s="261" t="s">
        <v>1584</v>
      </c>
      <c r="AA1022" s="105"/>
      <c r="AB1022" s="299">
        <f>'Punten per wedstrijd'!D381</f>
        <v>150.19999999999999</v>
      </c>
      <c r="AC1022" s="366" t="s">
        <v>730</v>
      </c>
      <c r="AD1022" s="105" t="s">
        <v>2522</v>
      </c>
      <c r="AE1022" s="105"/>
      <c r="AF1022" s="299">
        <f>'Punten per wedstrijd'!D769</f>
        <v>181.6</v>
      </c>
    </row>
    <row r="1023" spans="1:32" s="3" customFormat="1" ht="15.75" customHeight="1">
      <c r="A1023" s="365" t="s">
        <v>731</v>
      </c>
      <c r="B1023" s="105" t="s">
        <v>665</v>
      </c>
      <c r="C1023" s="105"/>
      <c r="D1023" s="299">
        <f>'Punten per wedstrijd'!D1274</f>
        <v>0</v>
      </c>
      <c r="E1023" s="366" t="s">
        <v>731</v>
      </c>
      <c r="F1023" s="105" t="s">
        <v>2520</v>
      </c>
      <c r="G1023" s="105"/>
      <c r="H1023" s="299">
        <f>'Punten per wedstrijd'!D295</f>
        <v>854</v>
      </c>
      <c r="I1023" s="366" t="s">
        <v>731</v>
      </c>
      <c r="J1023" s="261" t="s">
        <v>1590</v>
      </c>
      <c r="K1023" s="105"/>
      <c r="L1023" s="299">
        <f>'Punten per wedstrijd'!D541</f>
        <v>486</v>
      </c>
      <c r="M1023" s="366" t="s">
        <v>731</v>
      </c>
      <c r="N1023" s="261" t="s">
        <v>3833</v>
      </c>
      <c r="O1023" s="105"/>
      <c r="P1023" s="299">
        <f>'Punten per wedstrijd'!D942</f>
        <v>51.500000000000007</v>
      </c>
      <c r="Q1023" s="366" t="s">
        <v>731</v>
      </c>
      <c r="R1023" s="261" t="s">
        <v>3821</v>
      </c>
      <c r="S1023" s="366"/>
      <c r="T1023" s="299">
        <f>'Punten per wedstrijd'!D1090</f>
        <v>0</v>
      </c>
      <c r="U1023" s="366" t="s">
        <v>731</v>
      </c>
      <c r="V1023" s="261" t="s">
        <v>3853</v>
      </c>
      <c r="W1023" s="105"/>
      <c r="X1023" s="299">
        <f>'Punten per wedstrijd'!D68</f>
        <v>234.8</v>
      </c>
      <c r="Y1023" s="366" t="s">
        <v>731</v>
      </c>
      <c r="Z1023" s="105" t="s">
        <v>2523</v>
      </c>
      <c r="AA1023" s="105"/>
      <c r="AB1023" s="299">
        <f>'Punten per wedstrijd'!D501</f>
        <v>150.19999999999999</v>
      </c>
      <c r="AC1023" s="366" t="s">
        <v>731</v>
      </c>
      <c r="AD1023" s="105" t="s">
        <v>2503</v>
      </c>
      <c r="AE1023" s="105"/>
      <c r="AF1023" s="299">
        <f>'Punten per wedstrijd'!D709</f>
        <v>180.7</v>
      </c>
    </row>
    <row r="1024" spans="1:32" s="3" customFormat="1" ht="15.75" customHeight="1">
      <c r="A1024" s="365" t="s">
        <v>732</v>
      </c>
      <c r="B1024" s="105" t="s">
        <v>2528</v>
      </c>
      <c r="C1024" s="105"/>
      <c r="D1024" s="299">
        <f>'Punten per wedstrijd'!D1275</f>
        <v>0</v>
      </c>
      <c r="E1024" s="366" t="s">
        <v>732</v>
      </c>
      <c r="F1024" s="104" t="s">
        <v>1286</v>
      </c>
      <c r="G1024" s="105"/>
      <c r="H1024" s="299">
        <f>'Punten per wedstrijd'!D326</f>
        <v>840.40000000000009</v>
      </c>
      <c r="I1024" s="366" t="s">
        <v>732</v>
      </c>
      <c r="J1024" s="105" t="s">
        <v>2514</v>
      </c>
      <c r="K1024" s="105"/>
      <c r="L1024" s="299">
        <f>'Punten per wedstrijd'!D655</f>
        <v>484.79999999999995</v>
      </c>
      <c r="M1024" s="366" t="s">
        <v>732</v>
      </c>
      <c r="N1024" s="260" t="s">
        <v>143</v>
      </c>
      <c r="O1024" s="105"/>
      <c r="P1024" s="299">
        <f>'Punten per wedstrijd'!D1007</f>
        <v>51.5</v>
      </c>
      <c r="Q1024" s="366" t="s">
        <v>732</v>
      </c>
      <c r="R1024" s="105" t="s">
        <v>2097</v>
      </c>
      <c r="S1024" s="366"/>
      <c r="T1024" s="299">
        <f>'Punten per wedstrijd'!D1091</f>
        <v>0</v>
      </c>
      <c r="U1024" s="366" t="s">
        <v>732</v>
      </c>
      <c r="V1024" s="261" t="s">
        <v>3856</v>
      </c>
      <c r="W1024" s="105"/>
      <c r="X1024" s="299">
        <f>'Punten per wedstrijd'!D132</f>
        <v>232.9</v>
      </c>
      <c r="Y1024" s="366" t="s">
        <v>732</v>
      </c>
      <c r="Z1024" s="104" t="s">
        <v>1284</v>
      </c>
      <c r="AA1024" s="105"/>
      <c r="AB1024" s="299">
        <f>'Punten per wedstrijd'!D463</f>
        <v>149</v>
      </c>
      <c r="AC1024" s="366" t="s">
        <v>732</v>
      </c>
      <c r="AD1024" s="105" t="s">
        <v>2507</v>
      </c>
      <c r="AE1024" s="105"/>
      <c r="AF1024" s="299">
        <f>'Punten per wedstrijd'!D749</f>
        <v>179.8</v>
      </c>
    </row>
    <row r="1025" spans="1:32" s="3" customFormat="1" ht="15.75" customHeight="1">
      <c r="A1025" s="365" t="s">
        <v>733</v>
      </c>
      <c r="B1025" s="261" t="s">
        <v>2171</v>
      </c>
      <c r="C1025" s="105"/>
      <c r="D1025" s="299">
        <f>'Punten per wedstrijd'!D1276</f>
        <v>0</v>
      </c>
      <c r="E1025" s="366" t="s">
        <v>733</v>
      </c>
      <c r="F1025" s="105" t="s">
        <v>645</v>
      </c>
      <c r="G1025" s="105"/>
      <c r="H1025" s="299">
        <f>'Punten per wedstrijd'!D294</f>
        <v>838.69999999999993</v>
      </c>
      <c r="I1025" s="366" t="s">
        <v>733</v>
      </c>
      <c r="J1025" s="105" t="s">
        <v>3161</v>
      </c>
      <c r="K1025" s="105"/>
      <c r="L1025" s="299">
        <f>'Punten per wedstrijd'!D596</f>
        <v>484.5</v>
      </c>
      <c r="M1025" s="366" t="s">
        <v>733</v>
      </c>
      <c r="N1025" s="260" t="s">
        <v>21</v>
      </c>
      <c r="O1025" s="105"/>
      <c r="P1025" s="299">
        <f>'Punten per wedstrijd'!D936</f>
        <v>51.099999999999994</v>
      </c>
      <c r="Q1025" s="366" t="s">
        <v>733</v>
      </c>
      <c r="R1025" s="261" t="s">
        <v>3824</v>
      </c>
      <c r="S1025" s="366"/>
      <c r="T1025" s="299">
        <f>'Punten per wedstrijd'!D1092</f>
        <v>0</v>
      </c>
      <c r="U1025" s="366" t="s">
        <v>733</v>
      </c>
      <c r="V1025" s="261" t="s">
        <v>3820</v>
      </c>
      <c r="W1025" s="105"/>
      <c r="X1025" s="299">
        <f>'Punten per wedstrijd'!D130</f>
        <v>232.5</v>
      </c>
      <c r="Y1025" s="366" t="s">
        <v>733</v>
      </c>
      <c r="Z1025" s="261" t="s">
        <v>1589</v>
      </c>
      <c r="AA1025" s="105"/>
      <c r="AB1025" s="299">
        <f>'Punten per wedstrijd'!D357</f>
        <v>148.30000000000001</v>
      </c>
      <c r="AC1025" s="366" t="s">
        <v>733</v>
      </c>
      <c r="AD1025" s="105" t="s">
        <v>2525</v>
      </c>
      <c r="AE1025" s="105"/>
      <c r="AF1025" s="299">
        <f>'Punten per wedstrijd'!D852</f>
        <v>179.29999999999998</v>
      </c>
    </row>
    <row r="1026" spans="1:32" s="3" customFormat="1" ht="15.75" customHeight="1">
      <c r="A1026" s="365" t="s">
        <v>734</v>
      </c>
      <c r="B1026" s="105" t="s">
        <v>3160</v>
      </c>
      <c r="C1026" s="105"/>
      <c r="D1026" s="299">
        <f>'Punten per wedstrijd'!D1277</f>
        <v>0</v>
      </c>
      <c r="E1026" s="366" t="s">
        <v>734</v>
      </c>
      <c r="F1026" s="105" t="s">
        <v>3160</v>
      </c>
      <c r="G1026" s="105"/>
      <c r="H1026" s="299">
        <f>'Punten per wedstrijd'!D245</f>
        <v>838</v>
      </c>
      <c r="I1026" s="366" t="s">
        <v>734</v>
      </c>
      <c r="J1026" s="261" t="s">
        <v>3851</v>
      </c>
      <c r="K1026" s="105"/>
      <c r="L1026" s="299">
        <f>'Punten per wedstrijd'!D557</f>
        <v>481.8</v>
      </c>
      <c r="M1026" s="366" t="s">
        <v>734</v>
      </c>
      <c r="N1026" s="260" t="s">
        <v>142</v>
      </c>
      <c r="O1026" s="105"/>
      <c r="P1026" s="299">
        <f>'Punten per wedstrijd'!D978</f>
        <v>51.099999999999994</v>
      </c>
      <c r="Q1026" s="366" t="s">
        <v>734</v>
      </c>
      <c r="R1026" s="105" t="s">
        <v>2507</v>
      </c>
      <c r="S1026" s="366"/>
      <c r="T1026" s="299">
        <f>'Punten per wedstrijd'!D1093</f>
        <v>0</v>
      </c>
      <c r="U1026" s="366" t="s">
        <v>734</v>
      </c>
      <c r="V1026" s="105" t="s">
        <v>2092</v>
      </c>
      <c r="W1026" s="105"/>
      <c r="X1026" s="299">
        <f>'Punten per wedstrijd'!D27</f>
        <v>231.8</v>
      </c>
      <c r="Y1026" s="366" t="s">
        <v>734</v>
      </c>
      <c r="Z1026" s="260" t="s">
        <v>3165</v>
      </c>
      <c r="AA1026" s="105"/>
      <c r="AB1026" s="299">
        <f>'Punten per wedstrijd'!D445</f>
        <v>148.30000000000001</v>
      </c>
      <c r="AC1026" s="366" t="s">
        <v>734</v>
      </c>
      <c r="AD1026" s="261" t="s">
        <v>1594</v>
      </c>
      <c r="AE1026" s="105"/>
      <c r="AF1026" s="299">
        <f>'Punten per wedstrijd'!D786</f>
        <v>179.2</v>
      </c>
    </row>
    <row r="1027" spans="1:32" s="3" customFormat="1" ht="15.75" customHeight="1">
      <c r="A1027" s="365" t="s">
        <v>735</v>
      </c>
      <c r="B1027" s="105" t="s">
        <v>2511</v>
      </c>
      <c r="C1027" s="105"/>
      <c r="D1027" s="299">
        <f>'Punten per wedstrijd'!D1278</f>
        <v>0</v>
      </c>
      <c r="E1027" s="366" t="s">
        <v>735</v>
      </c>
      <c r="F1027" s="261" t="s">
        <v>3848</v>
      </c>
      <c r="G1027" s="105"/>
      <c r="H1027" s="299">
        <f>'Punten per wedstrijd'!D339</f>
        <v>820.2</v>
      </c>
      <c r="I1027" s="366" t="s">
        <v>735</v>
      </c>
      <c r="J1027" s="105" t="s">
        <v>2515</v>
      </c>
      <c r="K1027" s="105"/>
      <c r="L1027" s="299">
        <f>'Punten per wedstrijd'!D573</f>
        <v>481.70000000000005</v>
      </c>
      <c r="M1027" s="366" t="s">
        <v>735</v>
      </c>
      <c r="N1027" s="261" t="s">
        <v>1579</v>
      </c>
      <c r="O1027" s="105"/>
      <c r="P1027" s="299">
        <f>'Punten per wedstrijd'!D882</f>
        <v>51</v>
      </c>
      <c r="Q1027" s="366" t="s">
        <v>735</v>
      </c>
      <c r="R1027" s="260" t="s">
        <v>3158</v>
      </c>
      <c r="S1027" s="366"/>
      <c r="T1027" s="299">
        <f>'Punten per wedstrijd'!D1094</f>
        <v>0</v>
      </c>
      <c r="U1027" s="366" t="s">
        <v>735</v>
      </c>
      <c r="V1027" s="260" t="s">
        <v>3157</v>
      </c>
      <c r="W1027" s="105"/>
      <c r="X1027" s="299">
        <f>'Punten per wedstrijd'!D56</f>
        <v>229.4</v>
      </c>
      <c r="Y1027" s="366" t="s">
        <v>735</v>
      </c>
      <c r="Z1027" s="261" t="s">
        <v>3821</v>
      </c>
      <c r="AA1027" s="105"/>
      <c r="AB1027" s="299">
        <f>'Punten per wedstrijd'!D402</f>
        <v>147.9</v>
      </c>
      <c r="AC1027" s="366" t="s">
        <v>735</v>
      </c>
      <c r="AD1027" s="261" t="s">
        <v>2171</v>
      </c>
      <c r="AE1027" s="105"/>
      <c r="AF1027" s="299">
        <f>'Punten per wedstrijd'!D760</f>
        <v>178.90000000000003</v>
      </c>
    </row>
    <row r="1028" spans="1:32" s="3" customFormat="1" ht="15.75" customHeight="1">
      <c r="A1028" s="365" t="s">
        <v>736</v>
      </c>
      <c r="B1028" s="105" t="s">
        <v>661</v>
      </c>
      <c r="C1028" s="105"/>
      <c r="D1028" s="299">
        <f>'Punten per wedstrijd'!D1279</f>
        <v>0</v>
      </c>
      <c r="E1028" s="366" t="s">
        <v>736</v>
      </c>
      <c r="F1028" s="105" t="s">
        <v>2522</v>
      </c>
      <c r="G1028" s="105"/>
      <c r="H1028" s="299">
        <f>'Punten per wedstrijd'!D253</f>
        <v>818.20000000000027</v>
      </c>
      <c r="I1028" s="366" t="s">
        <v>736</v>
      </c>
      <c r="J1028" s="105" t="s">
        <v>2507</v>
      </c>
      <c r="K1028" s="105"/>
      <c r="L1028" s="299">
        <f>'Punten per wedstrijd'!D577</f>
        <v>479.1</v>
      </c>
      <c r="M1028" s="366" t="s">
        <v>736</v>
      </c>
      <c r="N1028" s="261" t="s">
        <v>1581</v>
      </c>
      <c r="O1028" s="105"/>
      <c r="P1028" s="299">
        <f>'Punten per wedstrijd'!D1032</f>
        <v>51</v>
      </c>
      <c r="Q1028" s="366" t="s">
        <v>736</v>
      </c>
      <c r="R1028" s="261" t="s">
        <v>3832</v>
      </c>
      <c r="S1028" s="366"/>
      <c r="T1028" s="299">
        <f>'Punten per wedstrijd'!D1095</f>
        <v>0</v>
      </c>
      <c r="U1028" s="366" t="s">
        <v>736</v>
      </c>
      <c r="V1028" s="105" t="s">
        <v>2505</v>
      </c>
      <c r="W1028" s="105"/>
      <c r="X1028" s="299">
        <f>'Punten per wedstrijd'!D170</f>
        <v>229</v>
      </c>
      <c r="Y1028" s="366" t="s">
        <v>736</v>
      </c>
      <c r="Z1028" s="260" t="s">
        <v>3157</v>
      </c>
      <c r="AA1028" s="105"/>
      <c r="AB1028" s="299">
        <f>'Punten per wedstrijd'!D400</f>
        <v>147.44999999999999</v>
      </c>
      <c r="AC1028" s="366" t="s">
        <v>736</v>
      </c>
      <c r="AD1028" s="260" t="s">
        <v>3148</v>
      </c>
      <c r="AE1028" s="105"/>
      <c r="AF1028" s="299">
        <f>'Punten per wedstrijd'!D703</f>
        <v>178.79999999999998</v>
      </c>
    </row>
    <row r="1029" spans="1:32" s="3" customFormat="1" ht="15.75" customHeight="1">
      <c r="A1029" s="365" t="s">
        <v>737</v>
      </c>
      <c r="B1029" s="260" t="s">
        <v>21</v>
      </c>
      <c r="C1029" s="105"/>
      <c r="D1029" s="299">
        <f>'Punten per wedstrijd'!D1280</f>
        <v>0</v>
      </c>
      <c r="E1029" s="366" t="s">
        <v>737</v>
      </c>
      <c r="F1029" s="105" t="s">
        <v>616</v>
      </c>
      <c r="G1029" s="105"/>
      <c r="H1029" s="299">
        <f>'Punten per wedstrijd'!D298</f>
        <v>816.7</v>
      </c>
      <c r="I1029" s="366" t="s">
        <v>737</v>
      </c>
      <c r="J1029" s="261" t="s">
        <v>3846</v>
      </c>
      <c r="K1029" s="105"/>
      <c r="L1029" s="299">
        <f>'Punten per wedstrijd'!D666</f>
        <v>478.79999999999995</v>
      </c>
      <c r="M1029" s="366" t="s">
        <v>737</v>
      </c>
      <c r="N1029" s="261" t="s">
        <v>1575</v>
      </c>
      <c r="O1029" s="105"/>
      <c r="P1029" s="299">
        <f>'Punten per wedstrijd'!D994</f>
        <v>50.5</v>
      </c>
      <c r="Q1029" s="366" t="s">
        <v>737</v>
      </c>
      <c r="R1029" s="105" t="s">
        <v>2080</v>
      </c>
      <c r="S1029" s="366"/>
      <c r="T1029" s="299">
        <f>'Punten per wedstrijd'!D1096</f>
        <v>0</v>
      </c>
      <c r="U1029" s="366" t="s">
        <v>737</v>
      </c>
      <c r="V1029" s="105" t="s">
        <v>2612</v>
      </c>
      <c r="W1029" s="105"/>
      <c r="X1029" s="299">
        <f>'Punten per wedstrijd'!D136</f>
        <v>228.4</v>
      </c>
      <c r="Y1029" s="366" t="s">
        <v>737</v>
      </c>
      <c r="Z1029" s="261" t="s">
        <v>3833</v>
      </c>
      <c r="AA1029" s="105"/>
      <c r="AB1029" s="299">
        <f>'Punten per wedstrijd'!D426</f>
        <v>147.19999999999999</v>
      </c>
      <c r="AC1029" s="366" t="s">
        <v>737</v>
      </c>
      <c r="AD1029" s="261" t="s">
        <v>1575</v>
      </c>
      <c r="AE1029" s="105"/>
      <c r="AF1029" s="299">
        <f>'Punten per wedstrijd'!D822</f>
        <v>178.29999999999998</v>
      </c>
    </row>
    <row r="1030" spans="1:32" s="3" customFormat="1" ht="15.75" customHeight="1">
      <c r="A1030" s="365" t="s">
        <v>738</v>
      </c>
      <c r="B1030" s="105" t="s">
        <v>141</v>
      </c>
      <c r="C1030" s="105"/>
      <c r="D1030" s="299">
        <f>'Punten per wedstrijd'!D1281</f>
        <v>0</v>
      </c>
      <c r="E1030" s="366" t="s">
        <v>738</v>
      </c>
      <c r="F1030" s="261" t="s">
        <v>3854</v>
      </c>
      <c r="G1030" s="105"/>
      <c r="H1030" s="299">
        <f>'Punten per wedstrijd'!D221</f>
        <v>813.8</v>
      </c>
      <c r="I1030" s="366" t="s">
        <v>738</v>
      </c>
      <c r="J1030" s="260" t="s">
        <v>3169</v>
      </c>
      <c r="K1030" s="105"/>
      <c r="L1030" s="299">
        <f>'Punten per wedstrijd'!D640</f>
        <v>477.5</v>
      </c>
      <c r="M1030" s="366" t="s">
        <v>738</v>
      </c>
      <c r="N1030" s="261" t="s">
        <v>1589</v>
      </c>
      <c r="O1030" s="105"/>
      <c r="P1030" s="299">
        <f>'Punten per wedstrijd'!D873</f>
        <v>49.8</v>
      </c>
      <c r="Q1030" s="366" t="s">
        <v>738</v>
      </c>
      <c r="R1030" s="104" t="s">
        <v>3826</v>
      </c>
      <c r="S1030" s="366"/>
      <c r="T1030" s="299">
        <f>'Punten per wedstrijd'!D1097</f>
        <v>0</v>
      </c>
      <c r="U1030" s="366" t="s">
        <v>738</v>
      </c>
      <c r="V1030" s="105" t="s">
        <v>2097</v>
      </c>
      <c r="W1030" s="105"/>
      <c r="X1030" s="299">
        <f>'Punten per wedstrijd'!D59</f>
        <v>227.8</v>
      </c>
      <c r="Y1030" s="366" t="s">
        <v>738</v>
      </c>
      <c r="Z1030" s="261" t="s">
        <v>3846</v>
      </c>
      <c r="AA1030" s="105"/>
      <c r="AB1030" s="299">
        <f>'Punten per wedstrijd'!D494</f>
        <v>146.60000000000002</v>
      </c>
      <c r="AC1030" s="366" t="s">
        <v>738</v>
      </c>
      <c r="AD1030" s="260" t="s">
        <v>3159</v>
      </c>
      <c r="AE1030" s="105"/>
      <c r="AF1030" s="299">
        <f>'Punten per wedstrijd'!D754</f>
        <v>177.10000000000002</v>
      </c>
    </row>
    <row r="1031" spans="1:32" s="3" customFormat="1" ht="15.75" customHeight="1">
      <c r="A1031" s="365" t="s">
        <v>739</v>
      </c>
      <c r="B1031" s="105" t="s">
        <v>2073</v>
      </c>
      <c r="C1031" s="105"/>
      <c r="D1031" s="299">
        <f>'Punten per wedstrijd'!D1282</f>
        <v>0</v>
      </c>
      <c r="E1031" s="366" t="s">
        <v>739</v>
      </c>
      <c r="F1031" s="261" t="s">
        <v>3828</v>
      </c>
      <c r="G1031" s="105"/>
      <c r="H1031" s="299">
        <f>'Punten per wedstrijd'!D328</f>
        <v>812.8</v>
      </c>
      <c r="I1031" s="366" t="s">
        <v>739</v>
      </c>
      <c r="J1031" s="105" t="s">
        <v>2511</v>
      </c>
      <c r="K1031" s="105"/>
      <c r="L1031" s="299">
        <f>'Punten per wedstrijd'!D590</f>
        <v>476.9</v>
      </c>
      <c r="M1031" s="366" t="s">
        <v>739</v>
      </c>
      <c r="N1031" s="261" t="s">
        <v>3824</v>
      </c>
      <c r="O1031" s="105"/>
      <c r="P1031" s="299">
        <f>'Punten per wedstrijd'!D920</f>
        <v>49.600000000000009</v>
      </c>
      <c r="Q1031" s="366" t="s">
        <v>739</v>
      </c>
      <c r="R1031" s="260" t="s">
        <v>3159</v>
      </c>
      <c r="S1031" s="366"/>
      <c r="T1031" s="299">
        <f>'Punten per wedstrijd'!D1098</f>
        <v>0</v>
      </c>
      <c r="U1031" s="366" t="s">
        <v>739</v>
      </c>
      <c r="V1031" s="261" t="s">
        <v>3836</v>
      </c>
      <c r="W1031" s="105"/>
      <c r="X1031" s="299">
        <f>'Punten per wedstrijd'!D149</f>
        <v>225.20000000000002</v>
      </c>
      <c r="Y1031" s="366" t="s">
        <v>739</v>
      </c>
      <c r="Z1031" s="105" t="s">
        <v>2530</v>
      </c>
      <c r="AA1031" s="105"/>
      <c r="AB1031" s="299">
        <f>'Punten per wedstrijd'!D455</f>
        <v>146.30000000000001</v>
      </c>
      <c r="AC1031" s="366" t="s">
        <v>739</v>
      </c>
      <c r="AD1031" s="104" t="s">
        <v>1286</v>
      </c>
      <c r="AE1031" s="105"/>
      <c r="AF1031" s="299">
        <f>'Punten per wedstrijd'!D842</f>
        <v>176.1</v>
      </c>
    </row>
    <row r="1032" spans="1:32" s="3" customFormat="1" ht="15.75" customHeight="1">
      <c r="A1032" s="365" t="s">
        <v>740</v>
      </c>
      <c r="B1032" s="261" t="s">
        <v>1592</v>
      </c>
      <c r="C1032" s="105"/>
      <c r="D1032" s="299">
        <f>'Punten per wedstrijd'!D1283</f>
        <v>0</v>
      </c>
      <c r="E1032" s="366" t="s">
        <v>740</v>
      </c>
      <c r="F1032" s="261" t="s">
        <v>1666</v>
      </c>
      <c r="G1032" s="105"/>
      <c r="H1032" s="299">
        <f>'Punten per wedstrijd'!D301</f>
        <v>812.30000000000007</v>
      </c>
      <c r="I1032" s="366" t="s">
        <v>740</v>
      </c>
      <c r="J1032" s="261" t="s">
        <v>1666</v>
      </c>
      <c r="K1032" s="105"/>
      <c r="L1032" s="299">
        <f>'Punten per wedstrijd'!D645</f>
        <v>475.29999999999995</v>
      </c>
      <c r="M1032" s="366" t="s">
        <v>740</v>
      </c>
      <c r="N1032" s="105" t="s">
        <v>2529</v>
      </c>
      <c r="O1032" s="105"/>
      <c r="P1032" s="299">
        <f>'Punten per wedstrijd'!D927</f>
        <v>49.499999999999993</v>
      </c>
      <c r="Q1032" s="366" t="s">
        <v>740</v>
      </c>
      <c r="R1032" s="105" t="s">
        <v>2529</v>
      </c>
      <c r="S1032" s="366"/>
      <c r="T1032" s="299">
        <f>'Punten per wedstrijd'!D1099</f>
        <v>0</v>
      </c>
      <c r="U1032" s="366" t="s">
        <v>740</v>
      </c>
      <c r="V1032" s="260" t="s">
        <v>3166</v>
      </c>
      <c r="W1032" s="105"/>
      <c r="X1032" s="299">
        <f>'Punten per wedstrijd'!D102</f>
        <v>223.3</v>
      </c>
      <c r="Y1032" s="366" t="s">
        <v>740</v>
      </c>
      <c r="Z1032" s="105" t="s">
        <v>2525</v>
      </c>
      <c r="AA1032" s="105"/>
      <c r="AB1032" s="299">
        <f>'Punten per wedstrijd'!D508</f>
        <v>145.80000000000001</v>
      </c>
      <c r="AC1032" s="366" t="s">
        <v>740</v>
      </c>
      <c r="AD1032" s="105" t="s">
        <v>2529</v>
      </c>
      <c r="AE1032" s="105"/>
      <c r="AF1032" s="299">
        <f>'Punten per wedstrijd'!D755</f>
        <v>175.79999999999998</v>
      </c>
    </row>
    <row r="1033" spans="1:32" s="3" customFormat="1" ht="15.75" customHeight="1">
      <c r="A1033" s="365" t="s">
        <v>741</v>
      </c>
      <c r="B1033" s="105" t="s">
        <v>3161</v>
      </c>
      <c r="C1033" s="105"/>
      <c r="D1033" s="299">
        <f>'Punten per wedstrijd'!D1284</f>
        <v>0</v>
      </c>
      <c r="E1033" s="366" t="s">
        <v>741</v>
      </c>
      <c r="F1033" s="105" t="s">
        <v>2082</v>
      </c>
      <c r="G1033" s="105"/>
      <c r="H1033" s="299">
        <f>'Punten per wedstrijd'!D259</f>
        <v>810.3</v>
      </c>
      <c r="I1033" s="366" t="s">
        <v>741</v>
      </c>
      <c r="J1033" s="261" t="s">
        <v>3848</v>
      </c>
      <c r="K1033" s="105"/>
      <c r="L1033" s="299">
        <f>'Punten per wedstrijd'!D683</f>
        <v>473.90000000000003</v>
      </c>
      <c r="M1033" s="366" t="s">
        <v>741</v>
      </c>
      <c r="N1033" s="105" t="s">
        <v>644</v>
      </c>
      <c r="O1033" s="105"/>
      <c r="P1033" s="299">
        <f>'Punten per wedstrijd'!D967</f>
        <v>49.4</v>
      </c>
      <c r="Q1033" s="366" t="s">
        <v>741</v>
      </c>
      <c r="R1033" s="261" t="s">
        <v>3853</v>
      </c>
      <c r="S1033" s="366"/>
      <c r="T1033" s="299">
        <f>'Punten per wedstrijd'!D1100</f>
        <v>0</v>
      </c>
      <c r="U1033" s="366" t="s">
        <v>741</v>
      </c>
      <c r="V1033" s="105" t="s">
        <v>3161</v>
      </c>
      <c r="W1033" s="105"/>
      <c r="X1033" s="299">
        <f>'Punten per wedstrijd'!D80</f>
        <v>223.2</v>
      </c>
      <c r="Y1033" s="366" t="s">
        <v>741</v>
      </c>
      <c r="Z1033" s="261" t="s">
        <v>3845</v>
      </c>
      <c r="AA1033" s="105"/>
      <c r="AB1033" s="299">
        <f>'Punten per wedstrijd'!D487</f>
        <v>144.89999999999998</v>
      </c>
      <c r="AC1033" s="366" t="s">
        <v>741</v>
      </c>
      <c r="AD1033" s="104" t="s">
        <v>1280</v>
      </c>
      <c r="AE1033" s="105"/>
      <c r="AF1033" s="299">
        <f>'Punten per wedstrijd'!D785</f>
        <v>173.8</v>
      </c>
    </row>
    <row r="1034" spans="1:32" s="3" customFormat="1" ht="15.75" customHeight="1">
      <c r="A1034" s="365" t="s">
        <v>742</v>
      </c>
      <c r="B1034" s="105" t="s">
        <v>2522</v>
      </c>
      <c r="C1034" s="105"/>
      <c r="D1034" s="299">
        <f>'Punten per wedstrijd'!D1285</f>
        <v>0</v>
      </c>
      <c r="E1034" s="366" t="s">
        <v>742</v>
      </c>
      <c r="F1034" s="105" t="s">
        <v>2519</v>
      </c>
      <c r="G1034" s="105"/>
      <c r="H1034" s="299">
        <f>'Punten per wedstrijd'!D289</f>
        <v>809.40000000000009</v>
      </c>
      <c r="I1034" s="366" t="s">
        <v>742</v>
      </c>
      <c r="J1034" s="104" t="s">
        <v>1280</v>
      </c>
      <c r="K1034" s="105"/>
      <c r="L1034" s="299">
        <f>'Punten per wedstrijd'!D613</f>
        <v>472.9</v>
      </c>
      <c r="M1034" s="366" t="s">
        <v>742</v>
      </c>
      <c r="N1034" s="105" t="s">
        <v>2515</v>
      </c>
      <c r="O1034" s="105"/>
      <c r="P1034" s="299">
        <f>'Punten per wedstrijd'!D917</f>
        <v>49.2</v>
      </c>
      <c r="Q1034" s="366" t="s">
        <v>742</v>
      </c>
      <c r="R1034" s="105" t="s">
        <v>665</v>
      </c>
      <c r="S1034" s="366"/>
      <c r="T1034" s="299">
        <f>'Punten per wedstrijd'!D1102</f>
        <v>0</v>
      </c>
      <c r="U1034" s="366" t="s">
        <v>742</v>
      </c>
      <c r="V1034" s="105" t="s">
        <v>2076</v>
      </c>
      <c r="W1034" s="105"/>
      <c r="X1034" s="299">
        <f>'Punten per wedstrijd'!D23</f>
        <v>220.6</v>
      </c>
      <c r="Y1034" s="366" t="s">
        <v>742</v>
      </c>
      <c r="Z1034" s="105" t="s">
        <v>2507</v>
      </c>
      <c r="AA1034" s="105"/>
      <c r="AB1034" s="299">
        <f>'Punten per wedstrijd'!D405</f>
        <v>144.1</v>
      </c>
      <c r="AC1034" s="366" t="s">
        <v>742</v>
      </c>
      <c r="AD1034" s="105" t="s">
        <v>644</v>
      </c>
      <c r="AE1034" s="105"/>
      <c r="AF1034" s="299">
        <f>'Punten per wedstrijd'!D795</f>
        <v>173.6</v>
      </c>
    </row>
    <row r="1035" spans="1:32" s="3" customFormat="1" ht="15.75" customHeight="1">
      <c r="A1035" s="365" t="s">
        <v>743</v>
      </c>
      <c r="B1035" s="261" t="s">
        <v>3833</v>
      </c>
      <c r="C1035" s="105"/>
      <c r="D1035" s="299">
        <f>'Punten per wedstrijd'!D1286</f>
        <v>0</v>
      </c>
      <c r="E1035" s="366" t="s">
        <v>743</v>
      </c>
      <c r="F1035" s="261" t="s">
        <v>3838</v>
      </c>
      <c r="G1035" s="105"/>
      <c r="H1035" s="299">
        <f>'Punten per wedstrijd'!D181</f>
        <v>807.3</v>
      </c>
      <c r="I1035" s="366" t="s">
        <v>743</v>
      </c>
      <c r="J1035" s="260" t="s">
        <v>142</v>
      </c>
      <c r="K1035" s="105"/>
      <c r="L1035" s="299">
        <f>'Punten per wedstrijd'!D634</f>
        <v>472</v>
      </c>
      <c r="M1035" s="366" t="s">
        <v>743</v>
      </c>
      <c r="N1035" s="260" t="s">
        <v>3148</v>
      </c>
      <c r="O1035" s="105"/>
      <c r="P1035" s="299">
        <f>'Punten per wedstrijd'!D875</f>
        <v>48.9</v>
      </c>
      <c r="Q1035" s="366" t="s">
        <v>743</v>
      </c>
      <c r="R1035" s="105" t="s">
        <v>2528</v>
      </c>
      <c r="S1035" s="366"/>
      <c r="T1035" s="299">
        <f>'Punten per wedstrijd'!D1103</f>
        <v>0</v>
      </c>
      <c r="U1035" s="366" t="s">
        <v>743</v>
      </c>
      <c r="V1035" s="261" t="s">
        <v>3847</v>
      </c>
      <c r="W1035" s="105"/>
      <c r="X1035" s="299">
        <f>'Punten per wedstrijd'!D161</f>
        <v>220.5</v>
      </c>
      <c r="Y1035" s="366" t="s">
        <v>743</v>
      </c>
      <c r="Z1035" s="261" t="s">
        <v>3824</v>
      </c>
      <c r="AA1035" s="105"/>
      <c r="AB1035" s="299">
        <f>'Punten per wedstrijd'!D404</f>
        <v>143.30000000000001</v>
      </c>
      <c r="AC1035" s="366" t="s">
        <v>743</v>
      </c>
      <c r="AD1035" s="105" t="s">
        <v>645</v>
      </c>
      <c r="AE1035" s="105"/>
      <c r="AF1035" s="299">
        <f>'Punten per wedstrijd'!D810</f>
        <v>172.8</v>
      </c>
    </row>
    <row r="1036" spans="1:32" s="3" customFormat="1" ht="15.75" customHeight="1">
      <c r="A1036" s="365" t="s">
        <v>744</v>
      </c>
      <c r="B1036" s="105" t="s">
        <v>2083</v>
      </c>
      <c r="C1036" s="105"/>
      <c r="D1036" s="299">
        <f>'Punten per wedstrijd'!D1287</f>
        <v>0</v>
      </c>
      <c r="E1036" s="366" t="s">
        <v>744</v>
      </c>
      <c r="F1036" s="261" t="s">
        <v>4071</v>
      </c>
      <c r="G1036" s="105"/>
      <c r="H1036" s="299">
        <f>'Punten per wedstrijd'!D267</f>
        <v>803.40000000000009</v>
      </c>
      <c r="I1036" s="366" t="s">
        <v>744</v>
      </c>
      <c r="J1036" s="105" t="s">
        <v>2513</v>
      </c>
      <c r="K1036" s="105"/>
      <c r="L1036" s="299">
        <f>'Punten per wedstrijd'!D532</f>
        <v>471.59999999999997</v>
      </c>
      <c r="M1036" s="366" t="s">
        <v>744</v>
      </c>
      <c r="N1036" s="105" t="s">
        <v>2082</v>
      </c>
      <c r="O1036" s="105"/>
      <c r="P1036" s="299">
        <f>'Punten per wedstrijd'!D947</f>
        <v>48.800000000000004</v>
      </c>
      <c r="Q1036" s="366" t="s">
        <v>744</v>
      </c>
      <c r="R1036" s="261" t="s">
        <v>2171</v>
      </c>
      <c r="S1036" s="366"/>
      <c r="T1036" s="299">
        <f>'Punten per wedstrijd'!D1104</f>
        <v>0</v>
      </c>
      <c r="U1036" s="366" t="s">
        <v>744</v>
      </c>
      <c r="V1036" s="260" t="s">
        <v>3148</v>
      </c>
      <c r="W1036" s="105"/>
      <c r="X1036" s="299">
        <f>'Punten per wedstrijd'!D15</f>
        <v>219.2</v>
      </c>
      <c r="Y1036" s="366" t="s">
        <v>744</v>
      </c>
      <c r="Z1036" s="105" t="s">
        <v>2510</v>
      </c>
      <c r="AA1036" s="105"/>
      <c r="AB1036" s="299">
        <f>'Punten per wedstrijd'!D479</f>
        <v>143.1</v>
      </c>
      <c r="AC1036" s="366" t="s">
        <v>744</v>
      </c>
      <c r="AD1036" s="105" t="s">
        <v>2082</v>
      </c>
      <c r="AE1036" s="105"/>
      <c r="AF1036" s="299">
        <f>'Punten per wedstrijd'!D775</f>
        <v>172.50000000000003</v>
      </c>
    </row>
    <row r="1037" spans="1:32" s="3" customFormat="1" ht="15.75" customHeight="1">
      <c r="A1037" s="365" t="s">
        <v>745</v>
      </c>
      <c r="B1037" s="261" t="s">
        <v>1593</v>
      </c>
      <c r="C1037" s="105"/>
      <c r="D1037" s="299">
        <f>'Punten per wedstrijd'!D1288</f>
        <v>0</v>
      </c>
      <c r="E1037" s="366" t="s">
        <v>745</v>
      </c>
      <c r="F1037" s="260" t="s">
        <v>3165</v>
      </c>
      <c r="G1037" s="105"/>
      <c r="H1037" s="299">
        <f>'Punten per wedstrijd'!D273</f>
        <v>803.09999999999991</v>
      </c>
      <c r="I1037" s="366" t="s">
        <v>745</v>
      </c>
      <c r="J1037" s="105" t="s">
        <v>161</v>
      </c>
      <c r="K1037" s="105"/>
      <c r="L1037" s="299">
        <f>'Punten per wedstrijd'!D569</f>
        <v>468.4</v>
      </c>
      <c r="M1037" s="366" t="s">
        <v>745</v>
      </c>
      <c r="N1037" s="261" t="s">
        <v>3831</v>
      </c>
      <c r="O1037" s="105"/>
      <c r="P1037" s="299">
        <f>'Punten per wedstrijd'!D953</f>
        <v>48.7</v>
      </c>
      <c r="Q1037" s="366" t="s">
        <v>745</v>
      </c>
      <c r="R1037" s="105" t="s">
        <v>3160</v>
      </c>
      <c r="S1037" s="366"/>
      <c r="T1037" s="299">
        <f>'Punten per wedstrijd'!D1105</f>
        <v>0</v>
      </c>
      <c r="U1037" s="366" t="s">
        <v>745</v>
      </c>
      <c r="V1037" s="104" t="s">
        <v>1272</v>
      </c>
      <c r="W1037" s="105"/>
      <c r="X1037" s="299">
        <f>'Punten per wedstrijd'!D10</f>
        <v>218.10000000000002</v>
      </c>
      <c r="Y1037" s="366" t="s">
        <v>745</v>
      </c>
      <c r="Z1037" s="105" t="s">
        <v>2522</v>
      </c>
      <c r="AA1037" s="105"/>
      <c r="AB1037" s="299">
        <f>'Punten per wedstrijd'!D425</f>
        <v>142.80000000000001</v>
      </c>
      <c r="AC1037" s="366" t="s">
        <v>745</v>
      </c>
      <c r="AD1037" s="261" t="s">
        <v>1587</v>
      </c>
      <c r="AE1037" s="105"/>
      <c r="AF1037" s="299">
        <f>'Punten per wedstrijd'!D719</f>
        <v>170.60000000000002</v>
      </c>
    </row>
    <row r="1038" spans="1:32" s="3" customFormat="1" ht="15.75" customHeight="1">
      <c r="A1038" s="366" t="s">
        <v>746</v>
      </c>
      <c r="B1038" s="260" t="s">
        <v>3163</v>
      </c>
      <c r="C1038" s="105"/>
      <c r="D1038" s="299">
        <f>'Punten per wedstrijd'!D1289</f>
        <v>0</v>
      </c>
      <c r="E1038" s="366" t="s">
        <v>746</v>
      </c>
      <c r="F1038" s="261" t="s">
        <v>3824</v>
      </c>
      <c r="G1038" s="105"/>
      <c r="H1038" s="299">
        <f>'Punten per wedstrijd'!D232</f>
        <v>801.89999999999986</v>
      </c>
      <c r="I1038" s="366" t="s">
        <v>746</v>
      </c>
      <c r="J1038" s="261" t="s">
        <v>1575</v>
      </c>
      <c r="K1038" s="105"/>
      <c r="L1038" s="299">
        <f>'Punten per wedstrijd'!D650</f>
        <v>467.9</v>
      </c>
      <c r="M1038" s="366" t="s">
        <v>746</v>
      </c>
      <c r="N1038" s="260" t="s">
        <v>3157</v>
      </c>
      <c r="O1038" s="105"/>
      <c r="P1038" s="299">
        <f>'Punten per wedstrijd'!D916</f>
        <v>47.9</v>
      </c>
      <c r="Q1038" s="366" t="s">
        <v>746</v>
      </c>
      <c r="R1038" s="105" t="s">
        <v>2511</v>
      </c>
      <c r="S1038" s="366"/>
      <c r="T1038" s="299">
        <f>'Punten per wedstrijd'!D1106</f>
        <v>0</v>
      </c>
      <c r="U1038" s="366" t="s">
        <v>746</v>
      </c>
      <c r="V1038" s="105" t="s">
        <v>2510</v>
      </c>
      <c r="W1038" s="105"/>
      <c r="X1038" s="299">
        <f>'Punten per wedstrijd'!D135</f>
        <v>216.5</v>
      </c>
      <c r="Y1038" s="366" t="s">
        <v>746</v>
      </c>
      <c r="Z1038" s="105" t="s">
        <v>2529</v>
      </c>
      <c r="AA1038" s="105"/>
      <c r="AB1038" s="299">
        <f>'Punten per wedstrijd'!D411</f>
        <v>142.79999999999998</v>
      </c>
      <c r="AC1038" s="366" t="s">
        <v>746</v>
      </c>
      <c r="AD1038" s="105" t="s">
        <v>2080</v>
      </c>
      <c r="AE1038" s="105"/>
      <c r="AF1038" s="299">
        <f>'Punten per wedstrijd'!D752</f>
        <v>166</v>
      </c>
    </row>
    <row r="1039" spans="1:32" s="3" customFormat="1" ht="15.75" customHeight="1">
      <c r="A1039" s="366" t="s">
        <v>747</v>
      </c>
      <c r="B1039" s="105" t="s">
        <v>629</v>
      </c>
      <c r="C1039" s="105"/>
      <c r="D1039" s="299">
        <f>'Punten per wedstrijd'!D1290</f>
        <v>0</v>
      </c>
      <c r="E1039" s="366" t="s">
        <v>747</v>
      </c>
      <c r="F1039" s="372" t="s">
        <v>27</v>
      </c>
      <c r="G1039" s="105"/>
      <c r="H1039" s="299">
        <f>'Punten per wedstrijd'!D277</f>
        <v>801.3</v>
      </c>
      <c r="I1039" s="366" t="s">
        <v>747</v>
      </c>
      <c r="J1039" s="261" t="s">
        <v>3844</v>
      </c>
      <c r="K1039" s="105"/>
      <c r="L1039" s="299">
        <f>'Punten per wedstrijd'!D622</f>
        <v>467.80000000000007</v>
      </c>
      <c r="M1039" s="366" t="s">
        <v>747</v>
      </c>
      <c r="N1039" s="105" t="s">
        <v>152</v>
      </c>
      <c r="O1039" s="105"/>
      <c r="P1039" s="299">
        <f>'Punten per wedstrijd'!D884</f>
        <v>47.599999999999994</v>
      </c>
      <c r="Q1039" s="366" t="s">
        <v>747</v>
      </c>
      <c r="R1039" s="105" t="s">
        <v>661</v>
      </c>
      <c r="S1039" s="366"/>
      <c r="T1039" s="299">
        <f>'Punten per wedstrijd'!D1107</f>
        <v>0</v>
      </c>
      <c r="U1039" s="366" t="s">
        <v>747</v>
      </c>
      <c r="V1039" s="261" t="s">
        <v>1581</v>
      </c>
      <c r="W1039" s="105"/>
      <c r="X1039" s="299">
        <f>'Punten per wedstrijd'!D172</f>
        <v>216</v>
      </c>
      <c r="Y1039" s="366" t="s">
        <v>747</v>
      </c>
      <c r="Z1039" s="105" t="s">
        <v>154</v>
      </c>
      <c r="AA1039" s="105"/>
      <c r="AB1039" s="299">
        <f>'Punten per wedstrijd'!D509</f>
        <v>140.5</v>
      </c>
      <c r="AC1039" s="366" t="s">
        <v>747</v>
      </c>
      <c r="AD1039" s="105" t="s">
        <v>141</v>
      </c>
      <c r="AE1039" s="105"/>
      <c r="AF1039" s="299">
        <f>'Punten per wedstrijd'!D765</f>
        <v>165.4</v>
      </c>
    </row>
    <row r="1040" spans="1:32" s="3" customFormat="1" ht="15.75" customHeight="1">
      <c r="A1040" s="366" t="s">
        <v>748</v>
      </c>
      <c r="B1040" s="105" t="s">
        <v>2082</v>
      </c>
      <c r="C1040" s="105"/>
      <c r="D1040" s="299">
        <f>'Punten per wedstrijd'!D1291</f>
        <v>0</v>
      </c>
      <c r="E1040" s="366" t="s">
        <v>748</v>
      </c>
      <c r="F1040" s="105" t="s">
        <v>2505</v>
      </c>
      <c r="G1040" s="105"/>
      <c r="H1040" s="299">
        <f>'Punten per wedstrijd'!D342</f>
        <v>801.2</v>
      </c>
      <c r="I1040" s="366" t="s">
        <v>748</v>
      </c>
      <c r="J1040" s="105" t="s">
        <v>2612</v>
      </c>
      <c r="K1040" s="105"/>
      <c r="L1040" s="299">
        <f>'Punten per wedstrijd'!D652</f>
        <v>466.29999999999995</v>
      </c>
      <c r="M1040" s="366" t="s">
        <v>748</v>
      </c>
      <c r="N1040" s="261" t="s">
        <v>3848</v>
      </c>
      <c r="O1040" s="105"/>
      <c r="P1040" s="299">
        <f>'Punten per wedstrijd'!D1027</f>
        <v>47.400000000000006</v>
      </c>
      <c r="Q1040" s="366" t="s">
        <v>748</v>
      </c>
      <c r="R1040" s="260" t="s">
        <v>21</v>
      </c>
      <c r="S1040" s="366"/>
      <c r="T1040" s="299">
        <f>'Punten per wedstrijd'!D1108</f>
        <v>0</v>
      </c>
      <c r="U1040" s="366" t="s">
        <v>748</v>
      </c>
      <c r="V1040" s="260" t="s">
        <v>3181</v>
      </c>
      <c r="W1040" s="105"/>
      <c r="X1040" s="299">
        <f>'Punten per wedstrijd'!D44</f>
        <v>215.8</v>
      </c>
      <c r="Y1040" s="366" t="s">
        <v>748</v>
      </c>
      <c r="Z1040" s="261" t="s">
        <v>1590</v>
      </c>
      <c r="AA1040" s="105"/>
      <c r="AB1040" s="299">
        <f>'Punten per wedstrijd'!D369</f>
        <v>140.1</v>
      </c>
      <c r="AC1040" s="366" t="s">
        <v>748</v>
      </c>
      <c r="AD1040" s="104" t="s">
        <v>1281</v>
      </c>
      <c r="AE1040" s="105"/>
      <c r="AF1040" s="299">
        <f>'Punten per wedstrijd'!D694</f>
        <v>163.55000000000001</v>
      </c>
    </row>
    <row r="1041" spans="1:32" s="3" customFormat="1" ht="15.75" customHeight="1">
      <c r="A1041" s="366" t="s">
        <v>749</v>
      </c>
      <c r="B1041" s="105" t="s">
        <v>630</v>
      </c>
      <c r="C1041" s="105"/>
      <c r="D1041" s="299">
        <f>'Punten per wedstrijd'!D1292</f>
        <v>0</v>
      </c>
      <c r="E1041" s="366" t="s">
        <v>749</v>
      </c>
      <c r="F1041" s="261" t="s">
        <v>1575</v>
      </c>
      <c r="G1041" s="105"/>
      <c r="H1041" s="299">
        <f>'Punten per wedstrijd'!D306</f>
        <v>794.40000000000009</v>
      </c>
      <c r="I1041" s="366" t="s">
        <v>749</v>
      </c>
      <c r="J1041" s="260" t="s">
        <v>3148</v>
      </c>
      <c r="K1041" s="105"/>
      <c r="L1041" s="299">
        <f>'Punten per wedstrijd'!D531</f>
        <v>463.8</v>
      </c>
      <c r="M1041" s="366" t="s">
        <v>749</v>
      </c>
      <c r="N1041" s="105" t="s">
        <v>2519</v>
      </c>
      <c r="O1041" s="105"/>
      <c r="P1041" s="299">
        <f>'Punten per wedstrijd'!D977</f>
        <v>47.3</v>
      </c>
      <c r="Q1041" s="366" t="s">
        <v>749</v>
      </c>
      <c r="R1041" s="105" t="s">
        <v>141</v>
      </c>
      <c r="S1041" s="366"/>
      <c r="T1041" s="299">
        <f>'Punten per wedstrijd'!D1109</f>
        <v>0</v>
      </c>
      <c r="U1041" s="366" t="s">
        <v>749</v>
      </c>
      <c r="V1041" s="261" t="s">
        <v>3827</v>
      </c>
      <c r="W1041" s="105"/>
      <c r="X1041" s="299">
        <f>'Punten per wedstrijd'!D163</f>
        <v>215</v>
      </c>
      <c r="Y1041" s="366" t="s">
        <v>749</v>
      </c>
      <c r="Z1041" s="105" t="s">
        <v>3156</v>
      </c>
      <c r="AA1041" s="105"/>
      <c r="AB1041" s="299">
        <f>'Punten per wedstrijd'!D396</f>
        <v>139.69999999999999</v>
      </c>
      <c r="AC1041" s="366" t="s">
        <v>749</v>
      </c>
      <c r="AD1041" s="260" t="s">
        <v>3181</v>
      </c>
      <c r="AE1041" s="105"/>
      <c r="AF1041" s="299">
        <f>'Punten per wedstrijd'!D732</f>
        <v>162.5</v>
      </c>
    </row>
    <row r="1042" spans="1:32" s="3" customFormat="1" ht="15.75" customHeight="1">
      <c r="A1042" s="366" t="s">
        <v>750</v>
      </c>
      <c r="B1042" s="105" t="s">
        <v>3164</v>
      </c>
      <c r="C1042" s="105"/>
      <c r="D1042" s="299">
        <f>'Punten per wedstrijd'!D1293</f>
        <v>0</v>
      </c>
      <c r="E1042" s="366" t="s">
        <v>750</v>
      </c>
      <c r="F1042" s="105" t="s">
        <v>2521</v>
      </c>
      <c r="G1042" s="105"/>
      <c r="H1042" s="299">
        <f>'Punten per wedstrijd'!D218</f>
        <v>794.2</v>
      </c>
      <c r="I1042" s="366" t="s">
        <v>750</v>
      </c>
      <c r="J1042" s="105" t="s">
        <v>2524</v>
      </c>
      <c r="K1042" s="105"/>
      <c r="L1042" s="299">
        <f>'Punten per wedstrijd'!D685</f>
        <v>463.40000000000003</v>
      </c>
      <c r="M1042" s="366" t="s">
        <v>750</v>
      </c>
      <c r="N1042" s="104" t="s">
        <v>1280</v>
      </c>
      <c r="O1042" s="105"/>
      <c r="P1042" s="299">
        <f>'Punten per wedstrijd'!D957</f>
        <v>46.099999999999994</v>
      </c>
      <c r="Q1042" s="366" t="s">
        <v>750</v>
      </c>
      <c r="R1042" s="105" t="s">
        <v>2073</v>
      </c>
      <c r="S1042" s="366"/>
      <c r="T1042" s="299">
        <f>'Punten per wedstrijd'!D1110</f>
        <v>0</v>
      </c>
      <c r="U1042" s="366" t="s">
        <v>750</v>
      </c>
      <c r="V1042" s="105" t="s">
        <v>2512</v>
      </c>
      <c r="W1042" s="105"/>
      <c r="X1042" s="299">
        <f>'Punten per wedstrijd'!D38</f>
        <v>211.5</v>
      </c>
      <c r="Y1042" s="366" t="s">
        <v>750</v>
      </c>
      <c r="Z1042" s="260" t="s">
        <v>143</v>
      </c>
      <c r="AA1042" s="105"/>
      <c r="AB1042" s="299">
        <f>'Punten per wedstrijd'!D491</f>
        <v>139.69999999999999</v>
      </c>
      <c r="AC1042" s="366" t="s">
        <v>750</v>
      </c>
      <c r="AD1042" s="105" t="s">
        <v>161</v>
      </c>
      <c r="AE1042" s="105"/>
      <c r="AF1042" s="299">
        <f>'Punten per wedstrijd'!D741</f>
        <v>162.4</v>
      </c>
    </row>
    <row r="1043" spans="1:32" s="3" customFormat="1" ht="15.75" customHeight="1">
      <c r="A1043" s="366" t="s">
        <v>751</v>
      </c>
      <c r="B1043" s="261" t="s">
        <v>23</v>
      </c>
      <c r="C1043" s="105"/>
      <c r="D1043" s="299">
        <f>'Punten per wedstrijd'!D1294</f>
        <v>0</v>
      </c>
      <c r="E1043" s="366" t="s">
        <v>751</v>
      </c>
      <c r="F1043" s="105" t="s">
        <v>2514</v>
      </c>
      <c r="G1043" s="105"/>
      <c r="H1043" s="299">
        <f>'Punten per wedstrijd'!D311</f>
        <v>791.4</v>
      </c>
      <c r="I1043" s="366" t="s">
        <v>751</v>
      </c>
      <c r="J1043" s="105" t="s">
        <v>2082</v>
      </c>
      <c r="K1043" s="105"/>
      <c r="L1043" s="299">
        <f>'Punten per wedstrijd'!D603</f>
        <v>461.3</v>
      </c>
      <c r="M1043" s="366" t="s">
        <v>751</v>
      </c>
      <c r="N1043" s="105" t="s">
        <v>630</v>
      </c>
      <c r="O1043" s="105"/>
      <c r="P1043" s="299">
        <f>'Punten per wedstrijd'!D948</f>
        <v>45.599999999999994</v>
      </c>
      <c r="Q1043" s="366" t="s">
        <v>751</v>
      </c>
      <c r="R1043" s="261" t="s">
        <v>1592</v>
      </c>
      <c r="S1043" s="366"/>
      <c r="T1043" s="299">
        <f>'Punten per wedstrijd'!D1111</f>
        <v>0</v>
      </c>
      <c r="U1043" s="366" t="s">
        <v>751</v>
      </c>
      <c r="V1043" s="261" t="s">
        <v>15</v>
      </c>
      <c r="W1043" s="105"/>
      <c r="X1043" s="299">
        <f>'Punten per wedstrijd'!D45</f>
        <v>211.5</v>
      </c>
      <c r="Y1043" s="366" t="s">
        <v>751</v>
      </c>
      <c r="Z1043" s="105" t="s">
        <v>2075</v>
      </c>
      <c r="AA1043" s="105"/>
      <c r="AB1043" s="299">
        <f>'Punten per wedstrijd'!D355</f>
        <v>139.30000000000001</v>
      </c>
      <c r="AC1043" s="366" t="s">
        <v>751</v>
      </c>
      <c r="AD1043" s="261" t="s">
        <v>3852</v>
      </c>
      <c r="AE1043" s="105"/>
      <c r="AF1043" s="299">
        <f>'Punten per wedstrijd'!D808</f>
        <v>162.19999999999999</v>
      </c>
    </row>
    <row r="1044" spans="1:32" s="3" customFormat="1" ht="15.75" customHeight="1">
      <c r="A1044" s="366" t="s">
        <v>752</v>
      </c>
      <c r="B1044" s="261" t="s">
        <v>25</v>
      </c>
      <c r="C1044" s="105"/>
      <c r="D1044" s="299">
        <f>'Punten per wedstrijd'!D1295</f>
        <v>0</v>
      </c>
      <c r="E1044" s="366" t="s">
        <v>752</v>
      </c>
      <c r="F1044" s="261" t="s">
        <v>3819</v>
      </c>
      <c r="G1044" s="105"/>
      <c r="H1044" s="299">
        <f>'Punten per wedstrijd'!D200</f>
        <v>790.3</v>
      </c>
      <c r="I1044" s="366" t="s">
        <v>752</v>
      </c>
      <c r="J1044" s="261" t="s">
        <v>3821</v>
      </c>
      <c r="K1044" s="105"/>
      <c r="L1044" s="299">
        <f>'Punten per wedstrijd'!D574</f>
        <v>460.59999999999997</v>
      </c>
      <c r="M1044" s="366" t="s">
        <v>752</v>
      </c>
      <c r="N1044" s="261" t="s">
        <v>3837</v>
      </c>
      <c r="O1044" s="105"/>
      <c r="P1044" s="299">
        <f>'Punten per wedstrijd'!D903</f>
        <v>45.3</v>
      </c>
      <c r="Q1044" s="366" t="s">
        <v>752</v>
      </c>
      <c r="R1044" s="105" t="s">
        <v>3161</v>
      </c>
      <c r="S1044" s="366"/>
      <c r="T1044" s="299">
        <f>'Punten per wedstrijd'!D1112</f>
        <v>0</v>
      </c>
      <c r="U1044" s="366" t="s">
        <v>752</v>
      </c>
      <c r="V1044" s="261" t="s">
        <v>3844</v>
      </c>
      <c r="W1044" s="105"/>
      <c r="X1044" s="299">
        <f>'Punten per wedstrijd'!D106</f>
        <v>211.5</v>
      </c>
      <c r="Y1044" s="366" t="s">
        <v>752</v>
      </c>
      <c r="Z1044" s="261" t="s">
        <v>1579</v>
      </c>
      <c r="AA1044" s="105"/>
      <c r="AB1044" s="299">
        <f>'Punten per wedstrijd'!D366</f>
        <v>138.80000000000001</v>
      </c>
      <c r="AC1044" s="366" t="s">
        <v>752</v>
      </c>
      <c r="AD1044" s="105" t="s">
        <v>661</v>
      </c>
      <c r="AE1044" s="105"/>
      <c r="AF1044" s="299">
        <f>'Punten per wedstrijd'!D763</f>
        <v>157.6</v>
      </c>
    </row>
    <row r="1045" spans="1:32" s="3" customFormat="1" ht="15.75" customHeight="1">
      <c r="A1045" s="366" t="s">
        <v>753</v>
      </c>
      <c r="B1045" s="105" t="s">
        <v>2508</v>
      </c>
      <c r="C1045" s="105"/>
      <c r="D1045" s="299">
        <f>'Punten per wedstrijd'!D1296</f>
        <v>0</v>
      </c>
      <c r="E1045" s="366" t="s">
        <v>753</v>
      </c>
      <c r="F1045" s="261" t="s">
        <v>3845</v>
      </c>
      <c r="G1045" s="105"/>
      <c r="H1045" s="299">
        <f>'Punten per wedstrijd'!D315</f>
        <v>779.9</v>
      </c>
      <c r="I1045" s="366" t="s">
        <v>753</v>
      </c>
      <c r="J1045" s="260" t="s">
        <v>3158</v>
      </c>
      <c r="K1045" s="105"/>
      <c r="L1045" s="299">
        <f>'Punten per wedstrijd'!D578</f>
        <v>460.1</v>
      </c>
      <c r="M1045" s="366" t="s">
        <v>753</v>
      </c>
      <c r="N1045" s="104" t="s">
        <v>1284</v>
      </c>
      <c r="O1045" s="105"/>
      <c r="P1045" s="299">
        <f>'Punten per wedstrijd'!D979</f>
        <v>44.599999999999994</v>
      </c>
      <c r="Q1045" s="366" t="s">
        <v>753</v>
      </c>
      <c r="R1045" s="105" t="s">
        <v>2522</v>
      </c>
      <c r="S1045" s="366"/>
      <c r="T1045" s="299">
        <f>'Punten per wedstrijd'!D1113</f>
        <v>0</v>
      </c>
      <c r="U1045" s="366" t="s">
        <v>753</v>
      </c>
      <c r="V1045" s="105" t="s">
        <v>3164</v>
      </c>
      <c r="W1045" s="105"/>
      <c r="X1045" s="299">
        <f>'Punten per wedstrijd'!D89</f>
        <v>210.5</v>
      </c>
      <c r="Y1045" s="366" t="s">
        <v>753</v>
      </c>
      <c r="Z1045" s="261" t="s">
        <v>3834</v>
      </c>
      <c r="AA1045" s="105"/>
      <c r="AB1045" s="299">
        <f>'Punten per wedstrijd'!D471</f>
        <v>136.1</v>
      </c>
      <c r="AC1045" s="366" t="s">
        <v>753</v>
      </c>
      <c r="AD1045" s="105" t="s">
        <v>600</v>
      </c>
      <c r="AE1045" s="105"/>
      <c r="AF1045" s="299">
        <f>'Punten per wedstrijd'!D819</f>
        <v>157.19999999999999</v>
      </c>
    </row>
    <row r="1046" spans="1:32" s="3" customFormat="1" ht="15.75" customHeight="1">
      <c r="A1046" s="366" t="s">
        <v>754</v>
      </c>
      <c r="B1046" s="261" t="s">
        <v>3831</v>
      </c>
      <c r="C1046" s="105"/>
      <c r="D1046" s="299">
        <f>'Punten per wedstrijd'!D1297</f>
        <v>0</v>
      </c>
      <c r="E1046" s="366" t="s">
        <v>754</v>
      </c>
      <c r="F1046" s="261" t="s">
        <v>3846</v>
      </c>
      <c r="G1046" s="105"/>
      <c r="H1046" s="299">
        <f>'Punten per wedstrijd'!D322</f>
        <v>778.7</v>
      </c>
      <c r="I1046" s="366" t="s">
        <v>754</v>
      </c>
      <c r="J1046" s="105" t="s">
        <v>2076</v>
      </c>
      <c r="K1046" s="105"/>
      <c r="L1046" s="299">
        <f>'Punten per wedstrijd'!D539</f>
        <v>459.70000000000005</v>
      </c>
      <c r="M1046" s="366" t="s">
        <v>754</v>
      </c>
      <c r="N1046" s="105" t="s">
        <v>179</v>
      </c>
      <c r="O1046" s="105"/>
      <c r="P1046" s="299">
        <f>'Punten per wedstrijd'!D1019</f>
        <v>44.599999999999994</v>
      </c>
      <c r="Q1046" s="366" t="s">
        <v>754</v>
      </c>
      <c r="R1046" s="261" t="s">
        <v>3833</v>
      </c>
      <c r="S1046" s="366"/>
      <c r="T1046" s="299">
        <f>'Punten per wedstrijd'!D1114</f>
        <v>0</v>
      </c>
      <c r="U1046" s="366" t="s">
        <v>754</v>
      </c>
      <c r="V1046" s="261" t="s">
        <v>25</v>
      </c>
      <c r="W1046" s="105"/>
      <c r="X1046" s="299">
        <f>'Punten per wedstrijd'!D91</f>
        <v>210.3</v>
      </c>
      <c r="Y1046" s="366" t="s">
        <v>754</v>
      </c>
      <c r="Z1046" s="105" t="s">
        <v>2511</v>
      </c>
      <c r="AA1046" s="105"/>
      <c r="AB1046" s="299">
        <f>'Punten per wedstrijd'!D418</f>
        <v>134.80000000000001</v>
      </c>
      <c r="AC1046" s="366" t="s">
        <v>754</v>
      </c>
      <c r="AD1046" s="261" t="s">
        <v>17</v>
      </c>
      <c r="AE1046" s="105"/>
      <c r="AF1046" s="299">
        <f>'Punten per wedstrijd'!D739</f>
        <v>155.4</v>
      </c>
    </row>
    <row r="1047" spans="1:32" s="3" customFormat="1" ht="15.75" customHeight="1">
      <c r="A1047" s="366" t="s">
        <v>755</v>
      </c>
      <c r="B1047" s="104" t="s">
        <v>1278</v>
      </c>
      <c r="C1047" s="105"/>
      <c r="D1047" s="299">
        <f>'Punten per wedstrijd'!D1298</f>
        <v>0</v>
      </c>
      <c r="E1047" s="366" t="s">
        <v>755</v>
      </c>
      <c r="F1047" s="105" t="s">
        <v>620</v>
      </c>
      <c r="G1047" s="105"/>
      <c r="H1047" s="299">
        <f>'Punten per wedstrijd'!D343</f>
        <v>764</v>
      </c>
      <c r="I1047" s="366" t="s">
        <v>755</v>
      </c>
      <c r="J1047" s="104" t="s">
        <v>1279</v>
      </c>
      <c r="K1047" s="105"/>
      <c r="L1047" s="299">
        <f>'Punten per wedstrijd'!D551</f>
        <v>459.5</v>
      </c>
      <c r="M1047" s="366" t="s">
        <v>755</v>
      </c>
      <c r="N1047" s="105" t="s">
        <v>2511</v>
      </c>
      <c r="O1047" s="105"/>
      <c r="P1047" s="299">
        <f>'Punten per wedstrijd'!D934</f>
        <v>44.2</v>
      </c>
      <c r="Q1047" s="366" t="s">
        <v>755</v>
      </c>
      <c r="R1047" s="105" t="s">
        <v>2083</v>
      </c>
      <c r="S1047" s="366"/>
      <c r="T1047" s="299">
        <f>'Punten per wedstrijd'!D1115</f>
        <v>0</v>
      </c>
      <c r="U1047" s="366" t="s">
        <v>755</v>
      </c>
      <c r="V1047" s="261" t="s">
        <v>3837</v>
      </c>
      <c r="W1047" s="105"/>
      <c r="X1047" s="299">
        <f>'Punten per wedstrijd'!D43</f>
        <v>210</v>
      </c>
      <c r="Y1047" s="366" t="s">
        <v>755</v>
      </c>
      <c r="Z1047" s="105" t="s">
        <v>2077</v>
      </c>
      <c r="AA1047" s="105"/>
      <c r="AB1047" s="299">
        <f>'Punten per wedstrijd'!D377</f>
        <v>134.19999999999999</v>
      </c>
      <c r="AC1047" s="366" t="s">
        <v>755</v>
      </c>
      <c r="AD1047" s="261" t="s">
        <v>3841</v>
      </c>
      <c r="AE1047" s="105"/>
      <c r="AF1047" s="299">
        <f>'Punten per wedstrijd'!D839</f>
        <v>155.4</v>
      </c>
    </row>
    <row r="1048" spans="1:32" s="3" customFormat="1" ht="15.75" customHeight="1">
      <c r="A1048" s="366" t="s">
        <v>756</v>
      </c>
      <c r="B1048" s="261" t="s">
        <v>4071</v>
      </c>
      <c r="C1048" s="105"/>
      <c r="D1048" s="299">
        <f>'Punten per wedstrijd'!D1299</f>
        <v>0</v>
      </c>
      <c r="E1048" s="366" t="s">
        <v>756</v>
      </c>
      <c r="F1048" s="261" t="s">
        <v>3837</v>
      </c>
      <c r="G1048" s="105"/>
      <c r="H1048" s="299">
        <f>'Punten per wedstrijd'!D215</f>
        <v>758.30000000000007</v>
      </c>
      <c r="I1048" s="366" t="s">
        <v>756</v>
      </c>
      <c r="J1048" s="105" t="s">
        <v>2526</v>
      </c>
      <c r="K1048" s="105"/>
      <c r="L1048" s="299">
        <f>'Punten per wedstrijd'!D684</f>
        <v>458.6</v>
      </c>
      <c r="M1048" s="366" t="s">
        <v>756</v>
      </c>
      <c r="N1048" s="105" t="s">
        <v>616</v>
      </c>
      <c r="O1048" s="105"/>
      <c r="P1048" s="299">
        <f>'Punten per wedstrijd'!D986</f>
        <v>44.099999999999994</v>
      </c>
      <c r="Q1048" s="366" t="s">
        <v>756</v>
      </c>
      <c r="R1048" s="261" t="s">
        <v>1593</v>
      </c>
      <c r="S1048" s="366"/>
      <c r="T1048" s="299">
        <f>'Punten per wedstrijd'!D1116</f>
        <v>0</v>
      </c>
      <c r="U1048" s="366" t="s">
        <v>756</v>
      </c>
      <c r="V1048" s="105" t="s">
        <v>615</v>
      </c>
      <c r="W1048" s="105"/>
      <c r="X1048" s="299">
        <f>'Punten per wedstrijd'!D128</f>
        <v>208.8</v>
      </c>
      <c r="Y1048" s="366" t="s">
        <v>756</v>
      </c>
      <c r="Z1048" s="105" t="s">
        <v>2094</v>
      </c>
      <c r="AA1048" s="105"/>
      <c r="AB1048" s="299">
        <f>'Punten per wedstrijd'!D392</f>
        <v>133.80000000000001</v>
      </c>
      <c r="AC1048" s="366" t="s">
        <v>756</v>
      </c>
      <c r="AD1048" s="260" t="s">
        <v>3158</v>
      </c>
      <c r="AE1048" s="105"/>
      <c r="AF1048" s="299">
        <f>'Punten per wedstrijd'!D750</f>
        <v>154.19999999999999</v>
      </c>
    </row>
    <row r="1049" spans="1:32" s="3" customFormat="1" ht="15.75" customHeight="1">
      <c r="A1049" s="366" t="s">
        <v>757</v>
      </c>
      <c r="B1049" s="261" t="s">
        <v>3840</v>
      </c>
      <c r="C1049" s="105"/>
      <c r="D1049" s="299">
        <f>'Punten per wedstrijd'!D1300</f>
        <v>0</v>
      </c>
      <c r="E1049" s="366" t="s">
        <v>757</v>
      </c>
      <c r="F1049" s="105" t="s">
        <v>2509</v>
      </c>
      <c r="G1049" s="105"/>
      <c r="H1049" s="299">
        <f>'Punten per wedstrijd'!D271</f>
        <v>758</v>
      </c>
      <c r="I1049" s="366" t="s">
        <v>757</v>
      </c>
      <c r="J1049" s="261" t="s">
        <v>3825</v>
      </c>
      <c r="K1049" s="105"/>
      <c r="L1049" s="299">
        <f>'Punten per wedstrijd'!D624</f>
        <v>457.69999999999993</v>
      </c>
      <c r="M1049" s="366" t="s">
        <v>757</v>
      </c>
      <c r="N1049" s="104" t="s">
        <v>1279</v>
      </c>
      <c r="O1049" s="105"/>
      <c r="P1049" s="299">
        <f>'Punten per wedstrijd'!D895</f>
        <v>43.8</v>
      </c>
      <c r="Q1049" s="366" t="s">
        <v>757</v>
      </c>
      <c r="R1049" s="260" t="s">
        <v>3163</v>
      </c>
      <c r="S1049" s="366"/>
      <c r="T1049" s="299">
        <f>'Punten per wedstrijd'!D1117</f>
        <v>0</v>
      </c>
      <c r="U1049" s="366" t="s">
        <v>757</v>
      </c>
      <c r="V1049" s="260" t="s">
        <v>3158</v>
      </c>
      <c r="W1049" s="105"/>
      <c r="X1049" s="299">
        <f>'Punten per wedstrijd'!D62</f>
        <v>206.89999999999998</v>
      </c>
      <c r="Y1049" s="366" t="s">
        <v>757</v>
      </c>
      <c r="Z1049" s="261" t="s">
        <v>3852</v>
      </c>
      <c r="AA1049" s="105"/>
      <c r="AB1049" s="299">
        <f>'Punten per wedstrijd'!D464</f>
        <v>133.4</v>
      </c>
      <c r="AC1049" s="366" t="s">
        <v>757</v>
      </c>
      <c r="AD1049" s="261" t="s">
        <v>3848</v>
      </c>
      <c r="AE1049" s="105"/>
      <c r="AF1049" s="299">
        <f>'Punten per wedstrijd'!D855</f>
        <v>153.5</v>
      </c>
    </row>
    <row r="1050" spans="1:32" s="3" customFormat="1" ht="15.75" customHeight="1">
      <c r="A1050" s="366" t="s">
        <v>758</v>
      </c>
      <c r="B1050" s="104" t="s">
        <v>1280</v>
      </c>
      <c r="C1050" s="105"/>
      <c r="D1050" s="299">
        <f>'Punten per wedstrijd'!D1301</f>
        <v>0</v>
      </c>
      <c r="E1050" s="366" t="s">
        <v>758</v>
      </c>
      <c r="F1050" s="261" t="s">
        <v>1579</v>
      </c>
      <c r="G1050" s="105"/>
      <c r="H1050" s="299">
        <f>'Punten per wedstrijd'!D194</f>
        <v>758</v>
      </c>
      <c r="I1050" s="366" t="s">
        <v>758</v>
      </c>
      <c r="J1050" s="105" t="s">
        <v>2521</v>
      </c>
      <c r="K1050" s="105"/>
      <c r="L1050" s="299">
        <f>'Punten per wedstrijd'!D562</f>
        <v>455.35</v>
      </c>
      <c r="M1050" s="366" t="s">
        <v>758</v>
      </c>
      <c r="N1050" s="261" t="s">
        <v>3820</v>
      </c>
      <c r="O1050" s="105"/>
      <c r="P1050" s="299">
        <f>'Punten per wedstrijd'!D990</f>
        <v>43.7</v>
      </c>
      <c r="Q1050" s="366" t="s">
        <v>758</v>
      </c>
      <c r="R1050" s="105" t="s">
        <v>2082</v>
      </c>
      <c r="S1050" s="366"/>
      <c r="T1050" s="299">
        <f>'Punten per wedstrijd'!D1119</f>
        <v>0</v>
      </c>
      <c r="U1050" s="366" t="s">
        <v>758</v>
      </c>
      <c r="V1050" s="261" t="s">
        <v>3824</v>
      </c>
      <c r="W1050" s="105"/>
      <c r="X1050" s="299">
        <f>'Punten per wedstrijd'!D60</f>
        <v>203.4</v>
      </c>
      <c r="Y1050" s="366" t="s">
        <v>758</v>
      </c>
      <c r="Z1050" s="261" t="s">
        <v>3830</v>
      </c>
      <c r="AA1050" s="105"/>
      <c r="AB1050" s="299">
        <f>'Punten per wedstrijd'!D351</f>
        <v>132.1</v>
      </c>
      <c r="AC1050" s="366" t="s">
        <v>758</v>
      </c>
      <c r="AD1050" s="261" t="s">
        <v>3844</v>
      </c>
      <c r="AE1050" s="105"/>
      <c r="AF1050" s="299">
        <f>'Punten per wedstrijd'!D794</f>
        <v>152.79999999999998</v>
      </c>
    </row>
    <row r="1051" spans="1:32" s="3" customFormat="1" ht="15.75" customHeight="1">
      <c r="A1051" s="366" t="s">
        <v>759</v>
      </c>
      <c r="B1051" s="261" t="s">
        <v>1594</v>
      </c>
      <c r="C1051" s="105"/>
      <c r="D1051" s="299">
        <f>'Punten per wedstrijd'!D1302</f>
        <v>0</v>
      </c>
      <c r="E1051" s="366" t="s">
        <v>759</v>
      </c>
      <c r="F1051" s="105" t="s">
        <v>2503</v>
      </c>
      <c r="G1051" s="105"/>
      <c r="H1051" s="299">
        <f>'Punten per wedstrijd'!D193</f>
        <v>752</v>
      </c>
      <c r="I1051" s="366" t="s">
        <v>759</v>
      </c>
      <c r="J1051" s="105" t="s">
        <v>655</v>
      </c>
      <c r="K1051" s="105"/>
      <c r="L1051" s="299">
        <f>'Punten per wedstrijd'!D656</f>
        <v>454.40000000000009</v>
      </c>
      <c r="M1051" s="366" t="s">
        <v>759</v>
      </c>
      <c r="N1051" s="105" t="s">
        <v>3161</v>
      </c>
      <c r="O1051" s="105"/>
      <c r="P1051" s="299">
        <f>'Punten per wedstrijd'!D940</f>
        <v>42.7</v>
      </c>
      <c r="Q1051" s="366" t="s">
        <v>759</v>
      </c>
      <c r="R1051" s="105" t="s">
        <v>630</v>
      </c>
      <c r="S1051" s="366"/>
      <c r="T1051" s="299">
        <f>'Punten per wedstrijd'!D1120</f>
        <v>0</v>
      </c>
      <c r="U1051" s="366" t="s">
        <v>759</v>
      </c>
      <c r="V1051" s="261" t="s">
        <v>3840</v>
      </c>
      <c r="W1051" s="105"/>
      <c r="X1051" s="299">
        <f>'Punten per wedstrijd'!D96</f>
        <v>202.5</v>
      </c>
      <c r="Y1051" s="366" t="s">
        <v>759</v>
      </c>
      <c r="Z1051" s="104" t="s">
        <v>1281</v>
      </c>
      <c r="AA1051" s="105"/>
      <c r="AB1051" s="299">
        <f>'Punten per wedstrijd'!D350</f>
        <v>128.30000000000001</v>
      </c>
      <c r="AC1051" s="366" t="s">
        <v>759</v>
      </c>
      <c r="AD1051" s="261" t="s">
        <v>1584</v>
      </c>
      <c r="AE1051" s="105"/>
      <c r="AF1051" s="299">
        <f>'Punten per wedstrijd'!D725</f>
        <v>151.20000000000002</v>
      </c>
    </row>
    <row r="1052" spans="1:32" s="3" customFormat="1" ht="15.75" customHeight="1">
      <c r="A1052" s="366" t="s">
        <v>760</v>
      </c>
      <c r="B1052" s="105" t="s">
        <v>2509</v>
      </c>
      <c r="C1052" s="105"/>
      <c r="D1052" s="299">
        <f>'Punten per wedstrijd'!D1303</f>
        <v>0</v>
      </c>
      <c r="E1052" s="366" t="s">
        <v>760</v>
      </c>
      <c r="F1052" s="105" t="s">
        <v>3156</v>
      </c>
      <c r="G1052" s="105"/>
      <c r="H1052" s="299">
        <f>'Punten per wedstrijd'!D224</f>
        <v>747.09999999999991</v>
      </c>
      <c r="I1052" s="366" t="s">
        <v>760</v>
      </c>
      <c r="J1052" s="105" t="s">
        <v>2506</v>
      </c>
      <c r="K1052" s="105"/>
      <c r="L1052" s="299">
        <f>'Punten per wedstrijd'!D676</f>
        <v>454.29999999999995</v>
      </c>
      <c r="M1052" s="366" t="s">
        <v>760</v>
      </c>
      <c r="N1052" s="105" t="s">
        <v>615</v>
      </c>
      <c r="O1052" s="105"/>
      <c r="P1052" s="299">
        <f>'Punten per wedstrijd'!D988</f>
        <v>41.9</v>
      </c>
      <c r="Q1052" s="366" t="s">
        <v>760</v>
      </c>
      <c r="R1052" s="105" t="s">
        <v>3164</v>
      </c>
      <c r="S1052" s="366"/>
      <c r="T1052" s="299">
        <f>'Punten per wedstrijd'!D1121</f>
        <v>0</v>
      </c>
      <c r="U1052" s="366" t="s">
        <v>760</v>
      </c>
      <c r="V1052" s="105" t="s">
        <v>649</v>
      </c>
      <c r="W1052" s="105"/>
      <c r="X1052" s="299">
        <f>'Punten per wedstrijd'!D40</f>
        <v>202.10000000000002</v>
      </c>
      <c r="Y1052" s="366" t="s">
        <v>760</v>
      </c>
      <c r="Z1052" s="261" t="s">
        <v>3844</v>
      </c>
      <c r="AA1052" s="105"/>
      <c r="AB1052" s="299">
        <f>'Punten per wedstrijd'!D450</f>
        <v>128.30000000000001</v>
      </c>
      <c r="AC1052" s="366" t="s">
        <v>760</v>
      </c>
      <c r="AD1052" s="261" t="s">
        <v>3836</v>
      </c>
      <c r="AE1052" s="105"/>
      <c r="AF1052" s="299">
        <f>'Punten per wedstrijd'!D837</f>
        <v>150.70000000000002</v>
      </c>
    </row>
    <row r="1053" spans="1:32" s="3" customFormat="1" ht="15.75" customHeight="1">
      <c r="A1053" s="366" t="s">
        <v>761</v>
      </c>
      <c r="B1053" s="261" t="s">
        <v>3855</v>
      </c>
      <c r="C1053" s="105"/>
      <c r="D1053" s="299">
        <f>'Punten per wedstrijd'!D1304</f>
        <v>0</v>
      </c>
      <c r="E1053" s="366" t="s">
        <v>761</v>
      </c>
      <c r="F1053" s="261" t="s">
        <v>3827</v>
      </c>
      <c r="G1053" s="105"/>
      <c r="H1053" s="299">
        <f>'Punten per wedstrijd'!D335</f>
        <v>736.3</v>
      </c>
      <c r="I1053" s="366" t="s">
        <v>761</v>
      </c>
      <c r="J1053" s="261" t="s">
        <v>1592</v>
      </c>
      <c r="K1053" s="105"/>
      <c r="L1053" s="299">
        <f>'Punten per wedstrijd'!D595</f>
        <v>454.19999999999993</v>
      </c>
      <c r="M1053" s="366" t="s">
        <v>761</v>
      </c>
      <c r="N1053" s="261" t="s">
        <v>1594</v>
      </c>
      <c r="O1053" s="105"/>
      <c r="P1053" s="299">
        <f>'Punten per wedstrijd'!D958</f>
        <v>41.400000000000006</v>
      </c>
      <c r="Q1053" s="366" t="s">
        <v>761</v>
      </c>
      <c r="R1053" s="261" t="s">
        <v>25</v>
      </c>
      <c r="S1053" s="366"/>
      <c r="T1053" s="299">
        <f>'Punten per wedstrijd'!D1123</f>
        <v>0</v>
      </c>
      <c r="U1053" s="366" t="s">
        <v>761</v>
      </c>
      <c r="V1053" s="260" t="s">
        <v>3154</v>
      </c>
      <c r="W1053" s="105"/>
      <c r="X1053" s="299">
        <f>'Punten per wedstrijd'!D47</f>
        <v>196.1</v>
      </c>
      <c r="Y1053" s="366" t="s">
        <v>761</v>
      </c>
      <c r="Z1053" s="105" t="s">
        <v>649</v>
      </c>
      <c r="AA1053" s="105"/>
      <c r="AB1053" s="299">
        <f>'Punten per wedstrijd'!D384</f>
        <v>127</v>
      </c>
      <c r="AC1053" s="366" t="s">
        <v>761</v>
      </c>
      <c r="AD1053" s="260" t="s">
        <v>3163</v>
      </c>
      <c r="AE1053" s="105"/>
      <c r="AF1053" s="299">
        <f>'Punten per wedstrijd'!D773</f>
        <v>149.5</v>
      </c>
    </row>
    <row r="1054" spans="1:32" s="3" customFormat="1" ht="15.75" customHeight="1">
      <c r="A1054" s="366" t="s">
        <v>762</v>
      </c>
      <c r="B1054" s="260" t="s">
        <v>3165</v>
      </c>
      <c r="C1054" s="105"/>
      <c r="D1054" s="299">
        <f>'Punten per wedstrijd'!D1305</f>
        <v>0</v>
      </c>
      <c r="E1054" s="366" t="s">
        <v>762</v>
      </c>
      <c r="F1054" s="105" t="s">
        <v>649</v>
      </c>
      <c r="G1054" s="105"/>
      <c r="H1054" s="299">
        <f>'Punten per wedstrijd'!D212</f>
        <v>721.5</v>
      </c>
      <c r="I1054" s="366" t="s">
        <v>762</v>
      </c>
      <c r="J1054" s="105" t="s">
        <v>596</v>
      </c>
      <c r="K1054" s="105"/>
      <c r="L1054" s="299">
        <f>'Punten per wedstrijd'!D552</f>
        <v>453.2</v>
      </c>
      <c r="M1054" s="366" t="s">
        <v>762</v>
      </c>
      <c r="N1054" s="261" t="s">
        <v>3842</v>
      </c>
      <c r="O1054" s="105"/>
      <c r="P1054" s="299">
        <f>'Punten per wedstrijd'!D1012</f>
        <v>40.599999999999994</v>
      </c>
      <c r="Q1054" s="366" t="s">
        <v>762</v>
      </c>
      <c r="R1054" s="105" t="s">
        <v>2508</v>
      </c>
      <c r="S1054" s="366"/>
      <c r="T1054" s="299">
        <f>'Punten per wedstrijd'!D1124</f>
        <v>0</v>
      </c>
      <c r="U1054" s="366" t="s">
        <v>762</v>
      </c>
      <c r="V1054" s="260" t="s">
        <v>143</v>
      </c>
      <c r="W1054" s="105"/>
      <c r="X1054" s="299">
        <f>'Punten per wedstrijd'!D147</f>
        <v>195.8</v>
      </c>
      <c r="Y1054" s="366" t="s">
        <v>762</v>
      </c>
      <c r="Z1054" s="105" t="s">
        <v>2082</v>
      </c>
      <c r="AA1054" s="105"/>
      <c r="AB1054" s="299">
        <f>'Punten per wedstrijd'!D431</f>
        <v>126.7</v>
      </c>
      <c r="AC1054" s="366" t="s">
        <v>762</v>
      </c>
      <c r="AD1054" s="260" t="s">
        <v>3147</v>
      </c>
      <c r="AE1054" s="105"/>
      <c r="AF1054" s="299">
        <f>'Punten per wedstrijd'!D696</f>
        <v>149.20000000000002</v>
      </c>
    </row>
    <row r="1055" spans="1:32" s="3" customFormat="1" ht="15.75" customHeight="1">
      <c r="A1055" s="366" t="s">
        <v>763</v>
      </c>
      <c r="B1055" s="260" t="s">
        <v>3166</v>
      </c>
      <c r="C1055" s="105"/>
      <c r="D1055" s="299">
        <f>'Punten per wedstrijd'!D1306</f>
        <v>0</v>
      </c>
      <c r="E1055" s="366" t="s">
        <v>763</v>
      </c>
      <c r="F1055" s="105" t="s">
        <v>2080</v>
      </c>
      <c r="G1055" s="105"/>
      <c r="H1055" s="299">
        <f>'Punten per wedstrijd'!D236</f>
        <v>720</v>
      </c>
      <c r="I1055" s="366" t="s">
        <v>763</v>
      </c>
      <c r="J1055" s="261" t="s">
        <v>3828</v>
      </c>
      <c r="K1055" s="105"/>
      <c r="L1055" s="299">
        <f>'Punten per wedstrijd'!D672</f>
        <v>452.70000000000005</v>
      </c>
      <c r="M1055" s="366" t="s">
        <v>763</v>
      </c>
      <c r="N1055" s="104" t="s">
        <v>1281</v>
      </c>
      <c r="O1055" s="105"/>
      <c r="P1055" s="299">
        <f>'Punten per wedstrijd'!D866</f>
        <v>40.5</v>
      </c>
      <c r="Q1055" s="366" t="s">
        <v>763</v>
      </c>
      <c r="R1055" s="261" t="s">
        <v>3831</v>
      </c>
      <c r="S1055" s="366"/>
      <c r="T1055" s="299">
        <f>'Punten per wedstrijd'!D1125</f>
        <v>0</v>
      </c>
      <c r="U1055" s="366" t="s">
        <v>763</v>
      </c>
      <c r="V1055" s="105" t="s">
        <v>665</v>
      </c>
      <c r="W1055" s="105"/>
      <c r="X1055" s="299">
        <f>'Punten per wedstrijd'!D70</f>
        <v>194.6</v>
      </c>
      <c r="Y1055" s="366" t="s">
        <v>763</v>
      </c>
      <c r="Z1055" s="261" t="s">
        <v>25</v>
      </c>
      <c r="AA1055" s="105"/>
      <c r="AB1055" s="299">
        <f>'Punten per wedstrijd'!D435</f>
        <v>126</v>
      </c>
      <c r="AC1055" s="366" t="s">
        <v>763</v>
      </c>
      <c r="AD1055" s="261" t="s">
        <v>15</v>
      </c>
      <c r="AE1055" s="105"/>
      <c r="AF1055" s="299">
        <f>'Punten per wedstrijd'!D733</f>
        <v>148.80000000000001</v>
      </c>
    </row>
    <row r="1056" spans="1:32" s="3" customFormat="1" ht="15.75" customHeight="1">
      <c r="A1056" s="366" t="s">
        <v>764</v>
      </c>
      <c r="B1056" s="105" t="s">
        <v>2078</v>
      </c>
      <c r="C1056" s="105"/>
      <c r="D1056" s="299">
        <f>'Punten per wedstrijd'!D1307</f>
        <v>0</v>
      </c>
      <c r="E1056" s="366" t="s">
        <v>764</v>
      </c>
      <c r="F1056" s="105" t="s">
        <v>2508</v>
      </c>
      <c r="G1056" s="105"/>
      <c r="H1056" s="299">
        <f>'Punten per wedstrijd'!D264</f>
        <v>706.89999999999986</v>
      </c>
      <c r="I1056" s="366" t="s">
        <v>764</v>
      </c>
      <c r="J1056" s="105" t="s">
        <v>2516</v>
      </c>
      <c r="K1056" s="105"/>
      <c r="L1056" s="299">
        <f>'Punten per wedstrijd'!D545</f>
        <v>450.69999999999993</v>
      </c>
      <c r="M1056" s="366" t="s">
        <v>764</v>
      </c>
      <c r="N1056" s="261" t="s">
        <v>3834</v>
      </c>
      <c r="O1056" s="105"/>
      <c r="P1056" s="299">
        <f>'Punten per wedstrijd'!D987</f>
        <v>40.400000000000006</v>
      </c>
      <c r="Q1056" s="366" t="s">
        <v>764</v>
      </c>
      <c r="R1056" s="261" t="s">
        <v>4071</v>
      </c>
      <c r="S1056" s="366"/>
      <c r="T1056" s="299">
        <f>'Punten per wedstrijd'!D1127</f>
        <v>0</v>
      </c>
      <c r="U1056" s="366" t="s">
        <v>764</v>
      </c>
      <c r="V1056" s="105" t="s">
        <v>655</v>
      </c>
      <c r="W1056" s="105"/>
      <c r="X1056" s="299">
        <f>'Punten per wedstrijd'!D140</f>
        <v>192.3</v>
      </c>
      <c r="Y1056" s="366" t="s">
        <v>764</v>
      </c>
      <c r="Z1056" s="105" t="s">
        <v>2516</v>
      </c>
      <c r="AA1056" s="105"/>
      <c r="AB1056" s="299">
        <f>'Punten per wedstrijd'!D373</f>
        <v>124.8</v>
      </c>
      <c r="AC1056" s="366" t="s">
        <v>764</v>
      </c>
      <c r="AD1056" s="261" t="s">
        <v>3843</v>
      </c>
      <c r="AE1056" s="105"/>
      <c r="AF1056" s="299">
        <f>'Punten per wedstrijd'!D718</f>
        <v>146.4</v>
      </c>
    </row>
    <row r="1057" spans="1:32" s="3" customFormat="1" ht="15.75" customHeight="1">
      <c r="A1057" s="366" t="s">
        <v>765</v>
      </c>
      <c r="B1057" s="105" t="s">
        <v>613</v>
      </c>
      <c r="C1057" s="105"/>
      <c r="D1057" s="299">
        <f>'Punten per wedstrijd'!D1308</f>
        <v>0</v>
      </c>
      <c r="E1057" s="366" t="s">
        <v>765</v>
      </c>
      <c r="F1057" s="260" t="s">
        <v>3175</v>
      </c>
      <c r="G1057" s="105"/>
      <c r="H1057" s="299">
        <f>'Punten per wedstrijd'!D338</f>
        <v>706.40000000000009</v>
      </c>
      <c r="I1057" s="366" t="s">
        <v>765</v>
      </c>
      <c r="J1057" s="104" t="s">
        <v>1286</v>
      </c>
      <c r="K1057" s="105"/>
      <c r="L1057" s="299">
        <f>'Punten per wedstrijd'!D670</f>
        <v>449.4</v>
      </c>
      <c r="M1057" s="366" t="s">
        <v>765</v>
      </c>
      <c r="N1057" s="105" t="s">
        <v>2078</v>
      </c>
      <c r="O1057" s="105"/>
      <c r="P1057" s="299">
        <f>'Punten per wedstrijd'!D963</f>
        <v>39.599999999999994</v>
      </c>
      <c r="Q1057" s="366" t="s">
        <v>765</v>
      </c>
      <c r="R1057" s="261" t="s">
        <v>3840</v>
      </c>
      <c r="S1057" s="366"/>
      <c r="T1057" s="299">
        <f>'Punten per wedstrijd'!D1128</f>
        <v>0</v>
      </c>
      <c r="U1057" s="366" t="s">
        <v>765</v>
      </c>
      <c r="V1057" s="261" t="s">
        <v>31</v>
      </c>
      <c r="W1057" s="105"/>
      <c r="X1057" s="299">
        <f>'Punten per wedstrijd'!D138</f>
        <v>185.9</v>
      </c>
      <c r="Y1057" s="366" t="s">
        <v>765</v>
      </c>
      <c r="Z1057" s="261" t="s">
        <v>11</v>
      </c>
      <c r="AA1057" s="105"/>
      <c r="AB1057" s="299">
        <f>'Punten per wedstrijd'!D376</f>
        <v>124.4</v>
      </c>
      <c r="AC1057" s="366" t="s">
        <v>765</v>
      </c>
      <c r="AD1057" s="105" t="s">
        <v>2083</v>
      </c>
      <c r="AE1057" s="105"/>
      <c r="AF1057" s="299">
        <f>'Punten per wedstrijd'!D771</f>
        <v>146.30000000000001</v>
      </c>
    </row>
    <row r="1058" spans="1:32" s="3" customFormat="1" ht="15.75" customHeight="1">
      <c r="A1058" s="366" t="s">
        <v>1857</v>
      </c>
      <c r="B1058" s="372" t="s">
        <v>27</v>
      </c>
      <c r="C1058" s="105"/>
      <c r="D1058" s="299">
        <f>'Punten per wedstrijd'!D1309</f>
        <v>0</v>
      </c>
      <c r="E1058" s="366" t="s">
        <v>1857</v>
      </c>
      <c r="F1058" s="261" t="s">
        <v>3840</v>
      </c>
      <c r="G1058" s="105"/>
      <c r="H1058" s="299">
        <f>'Punten per wedstrijd'!D268</f>
        <v>705.9</v>
      </c>
      <c r="I1058" s="366" t="s">
        <v>1857</v>
      </c>
      <c r="J1058" s="105" t="s">
        <v>2092</v>
      </c>
      <c r="K1058" s="105"/>
      <c r="L1058" s="299">
        <f>'Punten per wedstrijd'!D543</f>
        <v>448.6</v>
      </c>
      <c r="M1058" s="366" t="s">
        <v>1857</v>
      </c>
      <c r="N1058" s="105" t="s">
        <v>2517</v>
      </c>
      <c r="O1058" s="105"/>
      <c r="P1058" s="299">
        <f>'Punten per wedstrijd'!D1013</f>
        <v>39.200000000000003</v>
      </c>
      <c r="Q1058" s="366" t="s">
        <v>1857</v>
      </c>
      <c r="R1058" s="104" t="s">
        <v>1280</v>
      </c>
      <c r="S1058" s="366"/>
      <c r="T1058" s="299">
        <f>'Punten per wedstrijd'!D1129</f>
        <v>0</v>
      </c>
      <c r="U1058" s="366" t="s">
        <v>1857</v>
      </c>
      <c r="V1058" s="261" t="s">
        <v>3832</v>
      </c>
      <c r="W1058" s="105"/>
      <c r="X1058" s="299">
        <f>'Punten per wedstrijd'!D63</f>
        <v>183.89999999999998</v>
      </c>
      <c r="Y1058" s="366" t="s">
        <v>1857</v>
      </c>
      <c r="Z1058" s="261" t="s">
        <v>1581</v>
      </c>
      <c r="AA1058" s="105"/>
      <c r="AB1058" s="299">
        <f>'Punten per wedstrijd'!D516</f>
        <v>123.9</v>
      </c>
      <c r="AC1058" s="366" t="s">
        <v>1857</v>
      </c>
      <c r="AD1058" s="260" t="s">
        <v>3175</v>
      </c>
      <c r="AE1058" s="105"/>
      <c r="AF1058" s="299">
        <f>'Punten per wedstrijd'!D854</f>
        <v>145.4</v>
      </c>
    </row>
    <row r="1059" spans="1:32" s="3" customFormat="1" ht="15.75" customHeight="1">
      <c r="A1059" s="366" t="s">
        <v>2049</v>
      </c>
      <c r="B1059" s="261" t="s">
        <v>3844</v>
      </c>
      <c r="C1059" s="105"/>
      <c r="D1059" s="299">
        <f>'Punten per wedstrijd'!D1310</f>
        <v>0</v>
      </c>
      <c r="E1059" s="366" t="s">
        <v>2049</v>
      </c>
      <c r="F1059" s="105" t="s">
        <v>2094</v>
      </c>
      <c r="G1059" s="105"/>
      <c r="H1059" s="299">
        <f>'Punten per wedstrijd'!D220</f>
        <v>701.09999999999991</v>
      </c>
      <c r="I1059" s="366" t="s">
        <v>2049</v>
      </c>
      <c r="J1059" s="260" t="s">
        <v>3154</v>
      </c>
      <c r="K1059" s="105"/>
      <c r="L1059" s="299">
        <f>'Punten per wedstrijd'!D563</f>
        <v>448.40000000000003</v>
      </c>
      <c r="M1059" s="366" t="s">
        <v>2049</v>
      </c>
      <c r="N1059" s="105" t="s">
        <v>2514</v>
      </c>
      <c r="O1059" s="105"/>
      <c r="P1059" s="299">
        <f>'Punten per wedstrijd'!D999</f>
        <v>38.9</v>
      </c>
      <c r="Q1059" s="366" t="s">
        <v>2049</v>
      </c>
      <c r="R1059" s="261" t="s">
        <v>1594</v>
      </c>
      <c r="S1059" s="366"/>
      <c r="T1059" s="299">
        <f>'Punten per wedstrijd'!D1130</f>
        <v>0</v>
      </c>
      <c r="U1059" s="366" t="s">
        <v>2049</v>
      </c>
      <c r="V1059" s="261" t="s">
        <v>1591</v>
      </c>
      <c r="W1059" s="105"/>
      <c r="X1059" s="299">
        <f>'Punten per wedstrijd'!D34</f>
        <v>183.7</v>
      </c>
      <c r="Y1059" s="366" t="s">
        <v>2049</v>
      </c>
      <c r="Z1059" s="105" t="s">
        <v>141</v>
      </c>
      <c r="AA1059" s="105"/>
      <c r="AB1059" s="299">
        <f>'Punten per wedstrijd'!D421</f>
        <v>122.4</v>
      </c>
      <c r="AC1059" s="366" t="s">
        <v>2049</v>
      </c>
      <c r="AD1059" s="105" t="s">
        <v>2505</v>
      </c>
      <c r="AE1059" s="105"/>
      <c r="AF1059" s="299">
        <f>'Punten per wedstrijd'!D858</f>
        <v>144.10000000000002</v>
      </c>
    </row>
    <row r="1060" spans="1:32" s="3" customFormat="1" ht="15.75" customHeight="1">
      <c r="A1060" s="366" t="s">
        <v>2050</v>
      </c>
      <c r="B1060" s="105" t="s">
        <v>644</v>
      </c>
      <c r="C1060" s="105"/>
      <c r="D1060" s="299">
        <f>'Punten per wedstrijd'!D1311</f>
        <v>0</v>
      </c>
      <c r="E1060" s="366" t="s">
        <v>2050</v>
      </c>
      <c r="F1060" s="261" t="s">
        <v>1581</v>
      </c>
      <c r="G1060" s="105"/>
      <c r="H1060" s="299">
        <f>'Punten per wedstrijd'!D344</f>
        <v>700.49999999999989</v>
      </c>
      <c r="I1060" s="366" t="s">
        <v>2050</v>
      </c>
      <c r="J1060" s="104" t="s">
        <v>3826</v>
      </c>
      <c r="K1060" s="105"/>
      <c r="L1060" s="299">
        <f>'Punten per wedstrijd'!D581</f>
        <v>447.7</v>
      </c>
      <c r="M1060" s="366" t="s">
        <v>2050</v>
      </c>
      <c r="N1060" s="261" t="s">
        <v>3830</v>
      </c>
      <c r="O1060" s="105"/>
      <c r="P1060" s="299">
        <f>'Punten per wedstrijd'!D867</f>
        <v>38.5</v>
      </c>
      <c r="Q1060" s="366" t="s">
        <v>2050</v>
      </c>
      <c r="R1060" s="105" t="s">
        <v>2509</v>
      </c>
      <c r="S1060" s="366"/>
      <c r="T1060" s="299">
        <f>'Punten per wedstrijd'!D1131</f>
        <v>0</v>
      </c>
      <c r="U1060" s="366" t="s">
        <v>2050</v>
      </c>
      <c r="V1060" s="261" t="s">
        <v>17</v>
      </c>
      <c r="W1060" s="105"/>
      <c r="X1060" s="299">
        <f>'Punten per wedstrijd'!D51</f>
        <v>182.4</v>
      </c>
      <c r="Y1060" s="366" t="s">
        <v>2050</v>
      </c>
      <c r="Z1060" s="261" t="s">
        <v>1596</v>
      </c>
      <c r="AA1060" s="105"/>
      <c r="AB1060" s="299">
        <f>'Punten per wedstrijd'!D502</f>
        <v>120.7</v>
      </c>
      <c r="AC1060" s="366" t="s">
        <v>2050</v>
      </c>
      <c r="AD1060" s="105" t="s">
        <v>2612</v>
      </c>
      <c r="AE1060" s="105"/>
      <c r="AF1060" s="299">
        <f>'Punten per wedstrijd'!D824</f>
        <v>142.69999999999999</v>
      </c>
    </row>
    <row r="1061" spans="1:32" s="3" customFormat="1" ht="15.75" customHeight="1">
      <c r="A1061" s="366" t="s">
        <v>2051</v>
      </c>
      <c r="B1061" s="261" t="s">
        <v>3825</v>
      </c>
      <c r="C1061" s="105"/>
      <c r="D1061" s="299">
        <f>'Punten per wedstrijd'!D1312</f>
        <v>0</v>
      </c>
      <c r="E1061" s="366" t="s">
        <v>2051</v>
      </c>
      <c r="F1061" s="105" t="s">
        <v>2078</v>
      </c>
      <c r="G1061" s="105"/>
      <c r="H1061" s="299">
        <f>'Punten per wedstrijd'!D275</f>
        <v>699.3</v>
      </c>
      <c r="I1061" s="366" t="s">
        <v>2051</v>
      </c>
      <c r="J1061" s="261" t="s">
        <v>3850</v>
      </c>
      <c r="K1061" s="105"/>
      <c r="L1061" s="299">
        <f>'Punten per wedstrijd'!D637</f>
        <v>447</v>
      </c>
      <c r="M1061" s="366" t="s">
        <v>2051</v>
      </c>
      <c r="N1061" s="261" t="s">
        <v>3821</v>
      </c>
      <c r="O1061" s="105"/>
      <c r="P1061" s="299">
        <f>'Punten per wedstrijd'!D918</f>
        <v>37.9</v>
      </c>
      <c r="Q1061" s="366" t="s">
        <v>2051</v>
      </c>
      <c r="R1061" s="261" t="s">
        <v>3855</v>
      </c>
      <c r="S1061" s="366"/>
      <c r="T1061" s="299">
        <f>'Punten per wedstrijd'!D1132</f>
        <v>0</v>
      </c>
      <c r="U1061" s="366" t="s">
        <v>2051</v>
      </c>
      <c r="V1061" s="261" t="s">
        <v>3857</v>
      </c>
      <c r="W1061" s="105"/>
      <c r="X1061" s="299">
        <f>'Punten per wedstrijd'!D39</f>
        <v>180</v>
      </c>
      <c r="Y1061" s="366" t="s">
        <v>2051</v>
      </c>
      <c r="Z1061" s="261" t="s">
        <v>3820</v>
      </c>
      <c r="AA1061" s="105"/>
      <c r="AB1061" s="299">
        <f>'Punten per wedstrijd'!D474</f>
        <v>120.4</v>
      </c>
      <c r="AC1061" s="366" t="s">
        <v>2051</v>
      </c>
      <c r="AD1061" s="261" t="s">
        <v>37</v>
      </c>
      <c r="AE1061" s="105"/>
      <c r="AF1061" s="299">
        <f>'Punten per wedstrijd'!D834</f>
        <v>142.69999999999999</v>
      </c>
    </row>
    <row r="1062" spans="1:32" s="3" customFormat="1" ht="15.75" customHeight="1">
      <c r="A1062" s="366" t="s">
        <v>2052</v>
      </c>
      <c r="B1062" s="105" t="s">
        <v>2504</v>
      </c>
      <c r="C1062" s="105"/>
      <c r="D1062" s="299">
        <f>'Punten per wedstrijd'!D1313</f>
        <v>0</v>
      </c>
      <c r="E1062" s="366" t="s">
        <v>2052</v>
      </c>
      <c r="F1062" s="260" t="s">
        <v>3163</v>
      </c>
      <c r="G1062" s="105"/>
      <c r="H1062" s="299">
        <f>'Punten per wedstrijd'!D257</f>
        <v>699.2</v>
      </c>
      <c r="I1062" s="366" t="s">
        <v>2052</v>
      </c>
      <c r="J1062" s="372" t="s">
        <v>3168</v>
      </c>
      <c r="K1062" s="105"/>
      <c r="L1062" s="299">
        <f>'Punten per wedstrijd'!D629</f>
        <v>445.2999999999999</v>
      </c>
      <c r="M1062" s="366" t="s">
        <v>2052</v>
      </c>
      <c r="N1062" s="261" t="s">
        <v>1592</v>
      </c>
      <c r="O1062" s="105"/>
      <c r="P1062" s="299">
        <f>'Punten per wedstrijd'!D939</f>
        <v>36.700000000000003</v>
      </c>
      <c r="Q1062" s="366" t="s">
        <v>2052</v>
      </c>
      <c r="R1062" s="260" t="s">
        <v>3165</v>
      </c>
      <c r="S1062" s="366"/>
      <c r="T1062" s="299">
        <f>'Punten per wedstrijd'!D1133</f>
        <v>0</v>
      </c>
      <c r="U1062" s="366" t="s">
        <v>2052</v>
      </c>
      <c r="V1062" s="261" t="s">
        <v>3850</v>
      </c>
      <c r="W1062" s="105"/>
      <c r="X1062" s="299">
        <f>'Punten per wedstrijd'!D121</f>
        <v>178.70000000000002</v>
      </c>
      <c r="Y1062" s="366" t="s">
        <v>2052</v>
      </c>
      <c r="Z1062" s="105" t="s">
        <v>2095</v>
      </c>
      <c r="AA1062" s="105"/>
      <c r="AB1062" s="299">
        <f>'Punten per wedstrijd'!D506</f>
        <v>120.2</v>
      </c>
      <c r="AC1062" s="366" t="s">
        <v>2052</v>
      </c>
      <c r="AD1062" s="105" t="s">
        <v>2520</v>
      </c>
      <c r="AE1062" s="105"/>
      <c r="AF1062" s="299">
        <f>'Punten per wedstrijd'!D811</f>
        <v>141</v>
      </c>
    </row>
    <row r="1063" spans="1:32" s="3" customFormat="1" ht="15.75" customHeight="1">
      <c r="A1063" s="366" t="s">
        <v>2053</v>
      </c>
      <c r="B1063" s="261" t="s">
        <v>3829</v>
      </c>
      <c r="C1063" s="105"/>
      <c r="D1063" s="299">
        <f>'Punten per wedstrijd'!D1314</f>
        <v>0</v>
      </c>
      <c r="E1063" s="366" t="s">
        <v>2053</v>
      </c>
      <c r="F1063" s="105" t="s">
        <v>179</v>
      </c>
      <c r="G1063" s="105"/>
      <c r="H1063" s="299">
        <f>'Punten per wedstrijd'!D331</f>
        <v>698.09999999999991</v>
      </c>
      <c r="I1063" s="366" t="s">
        <v>2053</v>
      </c>
      <c r="J1063" s="261" t="s">
        <v>3838</v>
      </c>
      <c r="K1063" s="105"/>
      <c r="L1063" s="299">
        <f>'Punten per wedstrijd'!D525</f>
        <v>442.3</v>
      </c>
      <c r="M1063" s="366" t="s">
        <v>2053</v>
      </c>
      <c r="N1063" s="260" t="s">
        <v>3165</v>
      </c>
      <c r="O1063" s="105"/>
      <c r="P1063" s="299">
        <f>'Punten per wedstrijd'!D961</f>
        <v>36.400000000000006</v>
      </c>
      <c r="Q1063" s="366" t="s">
        <v>2053</v>
      </c>
      <c r="R1063" s="260" t="s">
        <v>3166</v>
      </c>
      <c r="S1063" s="366"/>
      <c r="T1063" s="299">
        <f>'Punten per wedstrijd'!D1134</f>
        <v>0</v>
      </c>
      <c r="U1063" s="366" t="s">
        <v>2053</v>
      </c>
      <c r="V1063" s="105" t="s">
        <v>2519</v>
      </c>
      <c r="W1063" s="105"/>
      <c r="X1063" s="299">
        <f>'Punten per wedstrijd'!D117</f>
        <v>178.10000000000002</v>
      </c>
      <c r="Y1063" s="366" t="s">
        <v>2053</v>
      </c>
      <c r="Z1063" s="261" t="s">
        <v>37</v>
      </c>
      <c r="AA1063" s="105"/>
      <c r="AB1063" s="299">
        <f>'Punten per wedstrijd'!D490</f>
        <v>119.69999999999999</v>
      </c>
      <c r="AC1063" s="366" t="s">
        <v>2053</v>
      </c>
      <c r="AD1063" s="261" t="s">
        <v>1589</v>
      </c>
      <c r="AE1063" s="105"/>
      <c r="AF1063" s="299">
        <f>'Punten per wedstrijd'!D701</f>
        <v>140</v>
      </c>
    </row>
    <row r="1064" spans="1:32" s="3" customFormat="1" ht="15.75" customHeight="1">
      <c r="A1064" s="366" t="s">
        <v>2054</v>
      </c>
      <c r="B1064" s="105" t="s">
        <v>2530</v>
      </c>
      <c r="C1064" s="105"/>
      <c r="D1064" s="299">
        <f>'Punten per wedstrijd'!D1315</f>
        <v>0</v>
      </c>
      <c r="E1064" s="366" t="s">
        <v>2054</v>
      </c>
      <c r="F1064" s="261" t="s">
        <v>3833</v>
      </c>
      <c r="G1064" s="105"/>
      <c r="H1064" s="299">
        <f>'Punten per wedstrijd'!D254</f>
        <v>687.09999999999991</v>
      </c>
      <c r="I1064" s="366" t="s">
        <v>2054</v>
      </c>
      <c r="J1064" s="105" t="s">
        <v>2083</v>
      </c>
      <c r="K1064" s="105"/>
      <c r="L1064" s="299">
        <f>'Punten per wedstrijd'!D599</f>
        <v>439.79999999999995</v>
      </c>
      <c r="M1064" s="366" t="s">
        <v>2054</v>
      </c>
      <c r="N1064" s="105" t="s">
        <v>665</v>
      </c>
      <c r="O1064" s="105"/>
      <c r="P1064" s="299">
        <f>'Punten per wedstrijd'!D930</f>
        <v>36.1</v>
      </c>
      <c r="Q1064" s="366" t="s">
        <v>2054</v>
      </c>
      <c r="R1064" s="105" t="s">
        <v>2078</v>
      </c>
      <c r="S1064" s="366"/>
      <c r="T1064" s="299">
        <f>'Punten per wedstrijd'!D1135</f>
        <v>0</v>
      </c>
      <c r="U1064" s="366" t="s">
        <v>2054</v>
      </c>
      <c r="V1064" s="261" t="s">
        <v>1590</v>
      </c>
      <c r="W1064" s="105"/>
      <c r="X1064" s="299">
        <f>'Punten per wedstrijd'!D25</f>
        <v>177.9</v>
      </c>
      <c r="Y1064" s="366" t="s">
        <v>2054</v>
      </c>
      <c r="Z1064" s="261" t="s">
        <v>31</v>
      </c>
      <c r="AA1064" s="105"/>
      <c r="AB1064" s="299">
        <f>'Punten per wedstrijd'!D482</f>
        <v>119.2</v>
      </c>
      <c r="AC1064" s="366" t="s">
        <v>2054</v>
      </c>
      <c r="AD1064" s="260" t="s">
        <v>142</v>
      </c>
      <c r="AE1064" s="105"/>
      <c r="AF1064" s="299">
        <f>'Punten per wedstrijd'!D806</f>
        <v>139.19999999999999</v>
      </c>
    </row>
    <row r="1065" spans="1:32" s="3" customFormat="1" ht="15.75" customHeight="1">
      <c r="A1065" s="366" t="s">
        <v>2055</v>
      </c>
      <c r="B1065" s="372" t="s">
        <v>3167</v>
      </c>
      <c r="C1065" s="105"/>
      <c r="D1065" s="299">
        <f>'Punten per wedstrijd'!D1316</f>
        <v>0</v>
      </c>
      <c r="E1065" s="366" t="s">
        <v>2055</v>
      </c>
      <c r="F1065" s="261" t="s">
        <v>3834</v>
      </c>
      <c r="G1065" s="105"/>
      <c r="H1065" s="299">
        <f>'Punten per wedstrijd'!D299</f>
        <v>685</v>
      </c>
      <c r="I1065" s="366" t="s">
        <v>2055</v>
      </c>
      <c r="J1065" s="261" t="s">
        <v>1</v>
      </c>
      <c r="K1065" s="105"/>
      <c r="L1065" s="299">
        <f>'Punten per wedstrijd'!D528</f>
        <v>438.20000000000005</v>
      </c>
      <c r="M1065" s="366" t="s">
        <v>2055</v>
      </c>
      <c r="N1065" s="105" t="s">
        <v>600</v>
      </c>
      <c r="O1065" s="105"/>
      <c r="P1065" s="299">
        <f>'Punten per wedstrijd'!D991</f>
        <v>36</v>
      </c>
      <c r="Q1065" s="366" t="s">
        <v>2055</v>
      </c>
      <c r="R1065" s="105" t="s">
        <v>613</v>
      </c>
      <c r="S1065" s="366"/>
      <c r="T1065" s="299">
        <f>'Punten per wedstrijd'!D1136</f>
        <v>0</v>
      </c>
      <c r="U1065" s="366" t="s">
        <v>2055</v>
      </c>
      <c r="V1065" s="261" t="s">
        <v>3855</v>
      </c>
      <c r="W1065" s="105"/>
      <c r="X1065" s="299">
        <f>'Punten per wedstrijd'!D100</f>
        <v>177</v>
      </c>
      <c r="Y1065" s="366" t="s">
        <v>2055</v>
      </c>
      <c r="Z1065" s="261" t="s">
        <v>1614</v>
      </c>
      <c r="AA1065" s="105"/>
      <c r="AB1065" s="299">
        <f>'Punten per wedstrijd'!D469</f>
        <v>118.8</v>
      </c>
      <c r="AC1065" s="366" t="s">
        <v>2055</v>
      </c>
      <c r="AD1065" s="104" t="s">
        <v>1284</v>
      </c>
      <c r="AE1065" s="105"/>
      <c r="AF1065" s="299">
        <f>'Punten per wedstrijd'!D807</f>
        <v>137.80000000000001</v>
      </c>
    </row>
    <row r="1066" spans="1:32" s="3" customFormat="1" ht="15.75" customHeight="1">
      <c r="A1066" s="366" t="s">
        <v>2056</v>
      </c>
      <c r="B1066" s="372" t="s">
        <v>3168</v>
      </c>
      <c r="C1066" s="105"/>
      <c r="D1066" s="299">
        <f>'Punten per wedstrijd'!D1317</f>
        <v>0</v>
      </c>
      <c r="E1066" s="366" t="s">
        <v>2056</v>
      </c>
      <c r="F1066" s="105" t="s">
        <v>2095</v>
      </c>
      <c r="G1066" s="105"/>
      <c r="H1066" s="299">
        <f>'Punten per wedstrijd'!D334</f>
        <v>684.09999999999991</v>
      </c>
      <c r="I1066" s="366" t="s">
        <v>2056</v>
      </c>
      <c r="J1066" s="260" t="s">
        <v>3159</v>
      </c>
      <c r="K1066" s="105"/>
      <c r="L1066" s="299">
        <f>'Punten per wedstrijd'!D582</f>
        <v>437</v>
      </c>
      <c r="M1066" s="366" t="s">
        <v>2056</v>
      </c>
      <c r="N1066" s="261" t="s">
        <v>17</v>
      </c>
      <c r="O1066" s="105"/>
      <c r="P1066" s="299">
        <f>'Punten per wedstrijd'!D911</f>
        <v>35.099999999999994</v>
      </c>
      <c r="Q1066" s="366" t="s">
        <v>2056</v>
      </c>
      <c r="R1066" s="372" t="s">
        <v>27</v>
      </c>
      <c r="S1066" s="366"/>
      <c r="T1066" s="299">
        <f>'Punten per wedstrijd'!D1137</f>
        <v>0</v>
      </c>
      <c r="U1066" s="366" t="s">
        <v>2056</v>
      </c>
      <c r="V1066" s="105" t="s">
        <v>616</v>
      </c>
      <c r="W1066" s="105"/>
      <c r="X1066" s="299">
        <f>'Punten per wedstrijd'!D126</f>
        <v>177</v>
      </c>
      <c r="Y1066" s="366" t="s">
        <v>2056</v>
      </c>
      <c r="Z1066" s="260" t="s">
        <v>142</v>
      </c>
      <c r="AA1066" s="105"/>
      <c r="AB1066" s="299">
        <f>'Punten per wedstrijd'!D462</f>
        <v>117.1</v>
      </c>
      <c r="AC1066" s="366" t="s">
        <v>2056</v>
      </c>
      <c r="AD1066" s="261" t="s">
        <v>3837</v>
      </c>
      <c r="AE1066" s="105"/>
      <c r="AF1066" s="299">
        <f>'Punten per wedstrijd'!D731</f>
        <v>136.69999999999999</v>
      </c>
    </row>
    <row r="1067" spans="1:32" s="3" customFormat="1" ht="15.75" customHeight="1">
      <c r="A1067" s="366" t="s">
        <v>2057</v>
      </c>
      <c r="B1067" s="105" t="s">
        <v>153</v>
      </c>
      <c r="C1067" s="105"/>
      <c r="D1067" s="299">
        <f>'Punten per wedstrijd'!D1318</f>
        <v>0</v>
      </c>
      <c r="E1067" s="366" t="s">
        <v>2057</v>
      </c>
      <c r="F1067" s="105" t="s">
        <v>601</v>
      </c>
      <c r="G1067" s="105"/>
      <c r="H1067" s="299">
        <f>'Punten per wedstrijd'!D214</f>
        <v>683.09999999999991</v>
      </c>
      <c r="I1067" s="366" t="s">
        <v>2057</v>
      </c>
      <c r="J1067" s="261" t="s">
        <v>1579</v>
      </c>
      <c r="K1067" s="105"/>
      <c r="L1067" s="299">
        <f>'Punten per wedstrijd'!D538</f>
        <v>436.99999999999989</v>
      </c>
      <c r="M1067" s="366" t="s">
        <v>2057</v>
      </c>
      <c r="N1067" s="105" t="s">
        <v>2090</v>
      </c>
      <c r="O1067" s="105"/>
      <c r="P1067" s="299">
        <f>'Punten per wedstrijd'!D975</f>
        <v>34.799999999999997</v>
      </c>
      <c r="Q1067" s="366" t="s">
        <v>2057</v>
      </c>
      <c r="R1067" s="261" t="s">
        <v>3844</v>
      </c>
      <c r="S1067" s="366"/>
      <c r="T1067" s="299">
        <f>'Punten per wedstrijd'!D1138</f>
        <v>0</v>
      </c>
      <c r="U1067" s="366" t="s">
        <v>2057</v>
      </c>
      <c r="V1067" s="261" t="s">
        <v>3851</v>
      </c>
      <c r="W1067" s="105"/>
      <c r="X1067" s="299">
        <f>'Punten per wedstrijd'!D41</f>
        <v>175.2</v>
      </c>
      <c r="Y1067" s="366" t="s">
        <v>2057</v>
      </c>
      <c r="Z1067" s="261" t="s">
        <v>3832</v>
      </c>
      <c r="AA1067" s="105"/>
      <c r="AB1067" s="299">
        <f>'Punten per wedstrijd'!D407</f>
        <v>117</v>
      </c>
      <c r="AC1067" s="366" t="s">
        <v>2057</v>
      </c>
      <c r="AD1067" s="261" t="s">
        <v>3831</v>
      </c>
      <c r="AE1067" s="105"/>
      <c r="AF1067" s="299">
        <f>'Punten per wedstrijd'!D781</f>
        <v>135.69999999999999</v>
      </c>
    </row>
    <row r="1068" spans="1:32" s="3" customFormat="1" ht="15.75" customHeight="1">
      <c r="A1068" s="366" t="s">
        <v>2058</v>
      </c>
      <c r="B1068" s="105" t="s">
        <v>2090</v>
      </c>
      <c r="C1068" s="105"/>
      <c r="D1068" s="299">
        <f>'Punten per wedstrijd'!D1319</f>
        <v>0</v>
      </c>
      <c r="E1068" s="366" t="s">
        <v>2058</v>
      </c>
      <c r="F1068" s="260" t="s">
        <v>3173</v>
      </c>
      <c r="G1068" s="105"/>
      <c r="H1068" s="299">
        <f>'Punten per wedstrijd'!D320</f>
        <v>681.2</v>
      </c>
      <c r="I1068" s="366" t="s">
        <v>2058</v>
      </c>
      <c r="J1068" s="260" t="s">
        <v>3147</v>
      </c>
      <c r="K1068" s="105"/>
      <c r="L1068" s="299">
        <f>'Punten per wedstrijd'!D524</f>
        <v>436.8</v>
      </c>
      <c r="M1068" s="366" t="s">
        <v>2058</v>
      </c>
      <c r="N1068" s="261" t="s">
        <v>1614</v>
      </c>
      <c r="O1068" s="105"/>
      <c r="P1068" s="299">
        <f>'Punten per wedstrijd'!D985</f>
        <v>34.799999999999997</v>
      </c>
      <c r="Q1068" s="366" t="s">
        <v>2058</v>
      </c>
      <c r="R1068" s="261" t="s">
        <v>3825</v>
      </c>
      <c r="S1068" s="366"/>
      <c r="T1068" s="299">
        <f>'Punten per wedstrijd'!D1140</f>
        <v>0</v>
      </c>
      <c r="U1068" s="366" t="s">
        <v>2058</v>
      </c>
      <c r="V1068" s="261" t="s">
        <v>3842</v>
      </c>
      <c r="W1068" s="105"/>
      <c r="X1068" s="299">
        <f>'Punten per wedstrijd'!D152</f>
        <v>175.2</v>
      </c>
      <c r="Y1068" s="366" t="s">
        <v>2058</v>
      </c>
      <c r="Z1068" s="105" t="s">
        <v>2509</v>
      </c>
      <c r="AA1068" s="105"/>
      <c r="AB1068" s="299">
        <f>'Punten per wedstrijd'!D443</f>
        <v>116.25</v>
      </c>
      <c r="AC1068" s="366" t="s">
        <v>2058</v>
      </c>
      <c r="AD1068" s="105" t="s">
        <v>620</v>
      </c>
      <c r="AE1068" s="105"/>
      <c r="AF1068" s="299">
        <f>'Punten per wedstrijd'!D859</f>
        <v>135.29999999999998</v>
      </c>
    </row>
    <row r="1069" spans="1:32" s="3" customFormat="1" ht="15.75" customHeight="1">
      <c r="A1069" s="366" t="s">
        <v>2059</v>
      </c>
      <c r="B1069" s="105" t="s">
        <v>631</v>
      </c>
      <c r="C1069" s="105"/>
      <c r="D1069" s="299">
        <f>'Punten per wedstrijd'!D1320</f>
        <v>0</v>
      </c>
      <c r="E1069" s="366" t="s">
        <v>2059</v>
      </c>
      <c r="F1069" s="261" t="s">
        <v>1</v>
      </c>
      <c r="G1069" s="105"/>
      <c r="H1069" s="299">
        <f>'Punten per wedstrijd'!D184</f>
        <v>679.30000000000007</v>
      </c>
      <c r="I1069" s="366" t="s">
        <v>2059</v>
      </c>
      <c r="J1069" s="105" t="s">
        <v>2525</v>
      </c>
      <c r="K1069" s="105"/>
      <c r="L1069" s="299">
        <f>'Punten per wedstrijd'!D680</f>
        <v>435.79999999999995</v>
      </c>
      <c r="M1069" s="366" t="s">
        <v>2059</v>
      </c>
      <c r="N1069" s="105" t="s">
        <v>648</v>
      </c>
      <c r="O1069" s="105"/>
      <c r="P1069" s="299">
        <f>'Punten per wedstrijd'!D1004</f>
        <v>34.5</v>
      </c>
      <c r="Q1069" s="366" t="s">
        <v>2059</v>
      </c>
      <c r="R1069" s="105" t="s">
        <v>2504</v>
      </c>
      <c r="S1069" s="366"/>
      <c r="T1069" s="299">
        <f>'Punten per wedstrijd'!D1141</f>
        <v>0</v>
      </c>
      <c r="U1069" s="366" t="s">
        <v>2059</v>
      </c>
      <c r="V1069" s="105" t="s">
        <v>153</v>
      </c>
      <c r="W1069" s="105"/>
      <c r="X1069" s="299">
        <f>'Punten per wedstrijd'!D114</f>
        <v>175.1</v>
      </c>
      <c r="Y1069" s="366" t="s">
        <v>2059</v>
      </c>
      <c r="Z1069" s="261" t="s">
        <v>3854</v>
      </c>
      <c r="AA1069" s="105"/>
      <c r="AB1069" s="299">
        <f>'Punten per wedstrijd'!D393</f>
        <v>115.8</v>
      </c>
      <c r="AC1069" s="366" t="s">
        <v>2059</v>
      </c>
      <c r="AD1069" s="261" t="s">
        <v>1596</v>
      </c>
      <c r="AE1069" s="105"/>
      <c r="AF1069" s="299">
        <f>'Punten per wedstrijd'!D846</f>
        <v>134.6</v>
      </c>
    </row>
    <row r="1070" spans="1:32" s="3" customFormat="1" ht="15.75" customHeight="1">
      <c r="A1070" s="366" t="s">
        <v>2060</v>
      </c>
      <c r="B1070" s="105" t="s">
        <v>2519</v>
      </c>
      <c r="C1070" s="105"/>
      <c r="D1070" s="299">
        <f>'Punten per wedstrijd'!D1321</f>
        <v>0</v>
      </c>
      <c r="E1070" s="366" t="s">
        <v>2060</v>
      </c>
      <c r="F1070" s="105" t="s">
        <v>655</v>
      </c>
      <c r="G1070" s="105"/>
      <c r="H1070" s="299">
        <f>'Punten per wedstrijd'!D312</f>
        <v>677.90000000000009</v>
      </c>
      <c r="I1070" s="366" t="s">
        <v>2060</v>
      </c>
      <c r="J1070" s="105" t="s">
        <v>648</v>
      </c>
      <c r="K1070" s="105"/>
      <c r="L1070" s="299">
        <f>'Punten per wedstrijd'!D660</f>
        <v>435.1</v>
      </c>
      <c r="M1070" s="366" t="s">
        <v>2060</v>
      </c>
      <c r="N1070" s="105" t="s">
        <v>2506</v>
      </c>
      <c r="O1070" s="105"/>
      <c r="P1070" s="299">
        <f>'Punten per wedstrijd'!D1020</f>
        <v>33.599999999999994</v>
      </c>
      <c r="Q1070" s="366" t="s">
        <v>2060</v>
      </c>
      <c r="R1070" s="261" t="s">
        <v>3829</v>
      </c>
      <c r="S1070" s="366"/>
      <c r="T1070" s="299">
        <f>'Punten per wedstrijd'!D1142</f>
        <v>0</v>
      </c>
      <c r="U1070" s="366" t="s">
        <v>2060</v>
      </c>
      <c r="V1070" s="105" t="s">
        <v>645</v>
      </c>
      <c r="W1070" s="105"/>
      <c r="X1070" s="299">
        <f>'Punten per wedstrijd'!D122</f>
        <v>172</v>
      </c>
      <c r="Y1070" s="366" t="s">
        <v>2060</v>
      </c>
      <c r="Z1070" s="261" t="s">
        <v>3841</v>
      </c>
      <c r="AA1070" s="105"/>
      <c r="AB1070" s="299">
        <f>'Punten per wedstrijd'!D495</f>
        <v>113.4</v>
      </c>
      <c r="AC1070" s="366" t="s">
        <v>2060</v>
      </c>
      <c r="AD1070" s="105" t="s">
        <v>2509</v>
      </c>
      <c r="AE1070" s="105"/>
      <c r="AF1070" s="299">
        <f>'Punten per wedstrijd'!D787</f>
        <v>133.5</v>
      </c>
    </row>
    <row r="1071" spans="1:32" s="3" customFormat="1" ht="15.75" customHeight="1">
      <c r="A1071" s="366" t="s">
        <v>2061</v>
      </c>
      <c r="B1071" s="260" t="s">
        <v>142</v>
      </c>
      <c r="C1071" s="105"/>
      <c r="D1071" s="299">
        <f>'Punten per wedstrijd'!D1322</f>
        <v>0</v>
      </c>
      <c r="E1071" s="366" t="s">
        <v>2061</v>
      </c>
      <c r="F1071" s="260" t="s">
        <v>3148</v>
      </c>
      <c r="G1071" s="105"/>
      <c r="H1071" s="299">
        <f>'Punten per wedstrijd'!D187</f>
        <v>673.2</v>
      </c>
      <c r="I1071" s="366" t="s">
        <v>2061</v>
      </c>
      <c r="J1071" s="105" t="s">
        <v>2077</v>
      </c>
      <c r="K1071" s="105"/>
      <c r="L1071" s="299">
        <f>'Punten per wedstrijd'!D549</f>
        <v>430.2</v>
      </c>
      <c r="M1071" s="366" t="s">
        <v>2061</v>
      </c>
      <c r="N1071" s="105" t="s">
        <v>2512</v>
      </c>
      <c r="O1071" s="105"/>
      <c r="P1071" s="299">
        <f>'Punten per wedstrijd'!D898</f>
        <v>32.9</v>
      </c>
      <c r="Q1071" s="366" t="s">
        <v>2061</v>
      </c>
      <c r="R1071" s="372" t="s">
        <v>3167</v>
      </c>
      <c r="S1071" s="366"/>
      <c r="T1071" s="299">
        <f>'Punten per wedstrijd'!D1144</f>
        <v>0</v>
      </c>
      <c r="U1071" s="366" t="s">
        <v>2061</v>
      </c>
      <c r="V1071" s="261" t="s">
        <v>23</v>
      </c>
      <c r="W1071" s="105"/>
      <c r="X1071" s="299">
        <f>'Punten per wedstrijd'!D90</f>
        <v>171.7</v>
      </c>
      <c r="Y1071" s="366" t="s">
        <v>2061</v>
      </c>
      <c r="Z1071" s="261" t="s">
        <v>3822</v>
      </c>
      <c r="AA1071" s="105"/>
      <c r="AB1071" s="299">
        <f>'Punten per wedstrijd'!D486</f>
        <v>113.10000000000001</v>
      </c>
      <c r="AC1071" s="366" t="s">
        <v>2061</v>
      </c>
      <c r="AD1071" s="105" t="s">
        <v>637</v>
      </c>
      <c r="AE1071" s="105"/>
      <c r="AF1071" s="299">
        <f>'Punten per wedstrijd'!D708</f>
        <v>133.4</v>
      </c>
    </row>
    <row r="1072" spans="1:32" s="3" customFormat="1" ht="15.75" customHeight="1">
      <c r="A1072" s="366" t="s">
        <v>2062</v>
      </c>
      <c r="B1072" s="104" t="s">
        <v>1284</v>
      </c>
      <c r="C1072" s="105"/>
      <c r="D1072" s="299">
        <f>'Punten per wedstrijd'!D1323</f>
        <v>0</v>
      </c>
      <c r="E1072" s="366" t="s">
        <v>2062</v>
      </c>
      <c r="F1072" s="261" t="s">
        <v>1580</v>
      </c>
      <c r="G1072" s="105"/>
      <c r="H1072" s="299">
        <f>'Punten per wedstrijd'!D222</f>
        <v>672.1</v>
      </c>
      <c r="I1072" s="366" t="s">
        <v>2062</v>
      </c>
      <c r="J1072" s="105" t="s">
        <v>2522</v>
      </c>
      <c r="K1072" s="105"/>
      <c r="L1072" s="299">
        <f>'Punten per wedstrijd'!D597</f>
        <v>428.1</v>
      </c>
      <c r="M1072" s="366" t="s">
        <v>2062</v>
      </c>
      <c r="N1072" s="105" t="s">
        <v>2612</v>
      </c>
      <c r="O1072" s="105"/>
      <c r="P1072" s="299">
        <f>'Punten per wedstrijd'!D996</f>
        <v>32.799999999999997</v>
      </c>
      <c r="Q1072" s="366" t="s">
        <v>2062</v>
      </c>
      <c r="R1072" s="372" t="s">
        <v>3168</v>
      </c>
      <c r="S1072" s="366"/>
      <c r="T1072" s="299">
        <f>'Punten per wedstrijd'!D1145</f>
        <v>0</v>
      </c>
      <c r="U1072" s="366" t="s">
        <v>2062</v>
      </c>
      <c r="V1072" s="260" t="s">
        <v>3172</v>
      </c>
      <c r="W1072" s="105"/>
      <c r="X1072" s="299">
        <f>'Punten per wedstrijd'!D141</f>
        <v>170.5</v>
      </c>
      <c r="Y1072" s="366" t="s">
        <v>2062</v>
      </c>
      <c r="Z1072" s="105" t="s">
        <v>179</v>
      </c>
      <c r="AA1072" s="105"/>
      <c r="AB1072" s="299">
        <f>'Punten per wedstrijd'!D503</f>
        <v>111.7</v>
      </c>
      <c r="AC1072" s="366" t="s">
        <v>2062</v>
      </c>
      <c r="AD1072" s="105" t="s">
        <v>2506</v>
      </c>
      <c r="AE1072" s="105"/>
      <c r="AF1072" s="299">
        <f>'Punten per wedstrijd'!D848</f>
        <v>133.29999999999998</v>
      </c>
    </row>
    <row r="1073" spans="1:216" s="3" customFormat="1" ht="15.75" customHeight="1">
      <c r="A1073" s="366" t="s">
        <v>2063</v>
      </c>
      <c r="B1073" s="261" t="s">
        <v>3852</v>
      </c>
      <c r="C1073" s="105"/>
      <c r="D1073" s="299">
        <f>'Punten per wedstrijd'!D1324</f>
        <v>0</v>
      </c>
      <c r="E1073" s="366" t="s">
        <v>2063</v>
      </c>
      <c r="F1073" s="261" t="s">
        <v>3830</v>
      </c>
      <c r="G1073" s="105"/>
      <c r="H1073" s="299">
        <f>'Punten per wedstrijd'!D179</f>
        <v>671.4</v>
      </c>
      <c r="I1073" s="366" t="s">
        <v>2063</v>
      </c>
      <c r="J1073" s="261" t="s">
        <v>3831</v>
      </c>
      <c r="K1073" s="105"/>
      <c r="L1073" s="299">
        <f>'Punten per wedstrijd'!D609</f>
        <v>427</v>
      </c>
      <c r="M1073" s="366" t="s">
        <v>2063</v>
      </c>
      <c r="N1073" s="261" t="s">
        <v>3849</v>
      </c>
      <c r="O1073" s="105"/>
      <c r="P1073" s="299">
        <f>'Punten per wedstrijd'!D915</f>
        <v>32.200000000000003</v>
      </c>
      <c r="Q1073" s="366" t="s">
        <v>2063</v>
      </c>
      <c r="R1073" s="105" t="s">
        <v>153</v>
      </c>
      <c r="S1073" s="366"/>
      <c r="T1073" s="299">
        <f>'Punten per wedstrijd'!D1146</f>
        <v>0</v>
      </c>
      <c r="U1073" s="366" t="s">
        <v>2063</v>
      </c>
      <c r="V1073" s="261" t="s">
        <v>33</v>
      </c>
      <c r="W1073" s="105"/>
      <c r="X1073" s="299">
        <f>'Punten per wedstrijd'!D145</f>
        <v>169.7</v>
      </c>
      <c r="Y1073" s="366" t="s">
        <v>2063</v>
      </c>
      <c r="Z1073" s="104" t="s">
        <v>3826</v>
      </c>
      <c r="AA1073" s="105"/>
      <c r="AB1073" s="299">
        <f>'Punten per wedstrijd'!D409</f>
        <v>110.2</v>
      </c>
      <c r="AC1073" s="366" t="s">
        <v>2063</v>
      </c>
      <c r="AD1073" s="261" t="s">
        <v>3849</v>
      </c>
      <c r="AE1073" s="105"/>
      <c r="AF1073" s="299">
        <f>'Punten per wedstrijd'!D743</f>
        <v>130.6</v>
      </c>
    </row>
    <row r="1074" spans="1:216" s="3" customFormat="1" ht="15.75" customHeight="1">
      <c r="A1074" s="366" t="s">
        <v>2064</v>
      </c>
      <c r="B1074" s="261" t="s">
        <v>3850</v>
      </c>
      <c r="C1074" s="105"/>
      <c r="D1074" s="299">
        <f>'Punten per wedstrijd'!D1325</f>
        <v>0</v>
      </c>
      <c r="E1074" s="366" t="s">
        <v>2064</v>
      </c>
      <c r="F1074" s="261" t="s">
        <v>37</v>
      </c>
      <c r="G1074" s="105"/>
      <c r="H1074" s="299">
        <f>'Punten per wedstrijd'!D318</f>
        <v>663</v>
      </c>
      <c r="I1074" s="366" t="s">
        <v>2064</v>
      </c>
      <c r="J1074" s="261" t="s">
        <v>1581</v>
      </c>
      <c r="K1074" s="105"/>
      <c r="L1074" s="299">
        <f>'Punten per wedstrijd'!D688</f>
        <v>426.9</v>
      </c>
      <c r="M1074" s="366" t="s">
        <v>2064</v>
      </c>
      <c r="N1074" s="261" t="s">
        <v>37</v>
      </c>
      <c r="O1074" s="105"/>
      <c r="P1074" s="299">
        <f>'Punten per wedstrijd'!D1006</f>
        <v>31.900000000000002</v>
      </c>
      <c r="Q1074" s="366" t="s">
        <v>2064</v>
      </c>
      <c r="R1074" s="105" t="s">
        <v>2090</v>
      </c>
      <c r="S1074" s="366"/>
      <c r="T1074" s="299">
        <f>'Punten per wedstrijd'!D1147</f>
        <v>0</v>
      </c>
      <c r="U1074" s="366" t="s">
        <v>2064</v>
      </c>
      <c r="V1074" s="261" t="s">
        <v>1580</v>
      </c>
      <c r="W1074" s="105"/>
      <c r="X1074" s="299">
        <f>'Punten per wedstrijd'!D50</f>
        <v>169.60000000000002</v>
      </c>
      <c r="Y1074" s="366" t="s">
        <v>2064</v>
      </c>
      <c r="Z1074" s="105" t="s">
        <v>3160</v>
      </c>
      <c r="AA1074" s="105"/>
      <c r="AB1074" s="299">
        <f>'Punten per wedstrijd'!D417</f>
        <v>108.4</v>
      </c>
      <c r="AC1074" s="366" t="s">
        <v>2064</v>
      </c>
      <c r="AD1074" s="261" t="s">
        <v>3853</v>
      </c>
      <c r="AE1074" s="105"/>
      <c r="AF1074" s="299">
        <f>'Punten per wedstrijd'!D756</f>
        <v>130.5</v>
      </c>
    </row>
    <row r="1075" spans="1:216" s="3" customFormat="1" ht="15.75" customHeight="1">
      <c r="A1075" s="366" t="s">
        <v>2065</v>
      </c>
      <c r="B1075" s="105" t="s">
        <v>645</v>
      </c>
      <c r="C1075" s="105"/>
      <c r="D1075" s="299">
        <f>'Punten per wedstrijd'!D1326</f>
        <v>0</v>
      </c>
      <c r="E1075" s="366" t="s">
        <v>2065</v>
      </c>
      <c r="F1075" s="260" t="s">
        <v>3147</v>
      </c>
      <c r="G1075" s="105"/>
      <c r="H1075" s="299">
        <f>'Punten per wedstrijd'!D180</f>
        <v>660.1</v>
      </c>
      <c r="I1075" s="366" t="s">
        <v>2065</v>
      </c>
      <c r="J1075" s="105" t="s">
        <v>615</v>
      </c>
      <c r="K1075" s="105"/>
      <c r="L1075" s="299">
        <f>'Punten per wedstrijd'!D644</f>
        <v>425</v>
      </c>
      <c r="M1075" s="366" t="s">
        <v>2065</v>
      </c>
      <c r="N1075" s="105" t="s">
        <v>3164</v>
      </c>
      <c r="O1075" s="105"/>
      <c r="P1075" s="299">
        <f>'Punten per wedstrijd'!D949</f>
        <v>31.599999999999998</v>
      </c>
      <c r="Q1075" s="366" t="s">
        <v>2065</v>
      </c>
      <c r="R1075" s="105" t="s">
        <v>2519</v>
      </c>
      <c r="S1075" s="366"/>
      <c r="T1075" s="299">
        <f>'Punten per wedstrijd'!D1149</f>
        <v>0</v>
      </c>
      <c r="U1075" s="366" t="s">
        <v>2065</v>
      </c>
      <c r="V1075" s="261" t="s">
        <v>1583</v>
      </c>
      <c r="W1075" s="105"/>
      <c r="X1075" s="299">
        <f>'Punten per wedstrijd'!D5</f>
        <v>168</v>
      </c>
      <c r="Y1075" s="366" t="s">
        <v>2065</v>
      </c>
      <c r="Z1075" s="104" t="s">
        <v>1278</v>
      </c>
      <c r="AA1075" s="105"/>
      <c r="AB1075" s="299">
        <f>'Punten per wedstrijd'!D438</f>
        <v>107.35</v>
      </c>
      <c r="AC1075" s="366" t="s">
        <v>2065</v>
      </c>
      <c r="AD1075" s="105" t="s">
        <v>2515</v>
      </c>
      <c r="AE1075" s="105"/>
      <c r="AF1075" s="299">
        <f>'Punten per wedstrijd'!D745</f>
        <v>129.70000000000002</v>
      </c>
    </row>
    <row r="1076" spans="1:216" s="3" customFormat="1" ht="15.75" customHeight="1">
      <c r="A1076" s="366" t="s">
        <v>2066</v>
      </c>
      <c r="B1076" s="105" t="s">
        <v>2520</v>
      </c>
      <c r="C1076" s="105"/>
      <c r="D1076" s="299">
        <f>'Punten per wedstrijd'!D1327</f>
        <v>0</v>
      </c>
      <c r="E1076" s="366" t="s">
        <v>2066</v>
      </c>
      <c r="F1076" s="104" t="s">
        <v>1279</v>
      </c>
      <c r="G1076" s="105"/>
      <c r="H1076" s="299">
        <f>'Punten per wedstrijd'!D207</f>
        <v>655.59999999999991</v>
      </c>
      <c r="I1076" s="366" t="s">
        <v>2066</v>
      </c>
      <c r="J1076" s="105" t="s">
        <v>600</v>
      </c>
      <c r="K1076" s="105"/>
      <c r="L1076" s="299">
        <f>'Punten per wedstrijd'!D647</f>
        <v>415.6</v>
      </c>
      <c r="M1076" s="366" t="s">
        <v>2066</v>
      </c>
      <c r="N1076" s="105" t="s">
        <v>601</v>
      </c>
      <c r="O1076" s="105"/>
      <c r="P1076" s="299">
        <f>'Punten per wedstrijd'!D902</f>
        <v>31.4</v>
      </c>
      <c r="Q1076" s="366" t="s">
        <v>2066</v>
      </c>
      <c r="R1076" s="260" t="s">
        <v>142</v>
      </c>
      <c r="S1076" s="366"/>
      <c r="T1076" s="299">
        <f>'Punten per wedstrijd'!D1150</f>
        <v>0</v>
      </c>
      <c r="U1076" s="366" t="s">
        <v>2066</v>
      </c>
      <c r="V1076" s="261" t="s">
        <v>1587</v>
      </c>
      <c r="W1076" s="105"/>
      <c r="X1076" s="299">
        <f>'Punten per wedstrijd'!D31</f>
        <v>167.7</v>
      </c>
      <c r="Y1076" s="366" t="s">
        <v>2066</v>
      </c>
      <c r="Z1076" s="105" t="s">
        <v>2505</v>
      </c>
      <c r="AA1076" s="105"/>
      <c r="AB1076" s="299">
        <f>'Punten per wedstrijd'!D514</f>
        <v>106.6</v>
      </c>
      <c r="AC1076" s="366" t="s">
        <v>2066</v>
      </c>
      <c r="AD1076" s="105" t="s">
        <v>596</v>
      </c>
      <c r="AE1076" s="105"/>
      <c r="AF1076" s="299">
        <f>'Punten per wedstrijd'!D724</f>
        <v>128.5</v>
      </c>
    </row>
    <row r="1077" spans="1:216" s="3" customFormat="1" ht="15.75" customHeight="1">
      <c r="A1077" s="366" t="s">
        <v>2067</v>
      </c>
      <c r="B1077" s="260" t="s">
        <v>3169</v>
      </c>
      <c r="C1077" s="105"/>
      <c r="D1077" s="299">
        <f>'Punten per wedstrijd'!D1328</f>
        <v>0</v>
      </c>
      <c r="E1077" s="366" t="s">
        <v>2067</v>
      </c>
      <c r="F1077" s="104" t="s">
        <v>1278</v>
      </c>
      <c r="G1077" s="105"/>
      <c r="H1077" s="299">
        <f>'Punten per wedstrijd'!D266</f>
        <v>655.5</v>
      </c>
      <c r="I1077" s="366" t="s">
        <v>2067</v>
      </c>
      <c r="J1077" s="105" t="s">
        <v>2509</v>
      </c>
      <c r="K1077" s="105"/>
      <c r="L1077" s="299">
        <f>'Punten per wedstrijd'!D615</f>
        <v>415.6</v>
      </c>
      <c r="M1077" s="366" t="s">
        <v>2067</v>
      </c>
      <c r="N1077" s="105" t="s">
        <v>2507</v>
      </c>
      <c r="O1077" s="105"/>
      <c r="P1077" s="299">
        <f>'Punten per wedstrijd'!D921</f>
        <v>31</v>
      </c>
      <c r="Q1077" s="366" t="s">
        <v>2067</v>
      </c>
      <c r="R1077" s="261" t="s">
        <v>3852</v>
      </c>
      <c r="S1077" s="366"/>
      <c r="T1077" s="299">
        <f>'Punten per wedstrijd'!D1152</f>
        <v>0</v>
      </c>
      <c r="U1077" s="366" t="s">
        <v>2067</v>
      </c>
      <c r="V1077" s="104" t="s">
        <v>1281</v>
      </c>
      <c r="W1077" s="105"/>
      <c r="X1077" s="299">
        <f>'Punten per wedstrijd'!D6</f>
        <v>165.8</v>
      </c>
      <c r="Y1077" s="366" t="s">
        <v>2067</v>
      </c>
      <c r="Z1077" s="261" t="s">
        <v>3848</v>
      </c>
      <c r="AA1077" s="105"/>
      <c r="AB1077" s="299">
        <f>'Punten per wedstrijd'!D511</f>
        <v>105.6</v>
      </c>
      <c r="AC1077" s="366" t="s">
        <v>2067</v>
      </c>
      <c r="AD1077" s="261" t="s">
        <v>3845</v>
      </c>
      <c r="AE1077" s="105"/>
      <c r="AF1077" s="299">
        <f>'Punten per wedstrijd'!D831</f>
        <v>128</v>
      </c>
    </row>
    <row r="1078" spans="1:216" s="3" customFormat="1" ht="15.75" customHeight="1">
      <c r="A1078" s="366" t="s">
        <v>2068</v>
      </c>
      <c r="B1078" s="261" t="s">
        <v>1614</v>
      </c>
      <c r="C1078" s="105"/>
      <c r="D1078" s="299">
        <f>'Punten per wedstrijd'!D1329</f>
        <v>0</v>
      </c>
      <c r="E1078" s="366" t="s">
        <v>2068</v>
      </c>
      <c r="F1078" s="104" t="s">
        <v>1280</v>
      </c>
      <c r="G1078" s="105"/>
      <c r="H1078" s="299">
        <f>'Punten per wedstrijd'!D269</f>
        <v>653</v>
      </c>
      <c r="I1078" s="366" t="s">
        <v>2068</v>
      </c>
      <c r="J1078" s="105" t="s">
        <v>3164</v>
      </c>
      <c r="K1078" s="105"/>
      <c r="L1078" s="299">
        <f>'Punten per wedstrijd'!D605</f>
        <v>414.3</v>
      </c>
      <c r="M1078" s="366" t="s">
        <v>2068</v>
      </c>
      <c r="N1078" s="105" t="s">
        <v>2526</v>
      </c>
      <c r="O1078" s="105"/>
      <c r="P1078" s="299">
        <f>'Punten per wedstrijd'!D1028</f>
        <v>31</v>
      </c>
      <c r="Q1078" s="366" t="s">
        <v>2068</v>
      </c>
      <c r="R1078" s="261" t="s">
        <v>3850</v>
      </c>
      <c r="S1078" s="366"/>
      <c r="T1078" s="299">
        <f>'Punten per wedstrijd'!D1153</f>
        <v>0</v>
      </c>
      <c r="U1078" s="366" t="s">
        <v>2068</v>
      </c>
      <c r="V1078" s="105" t="s">
        <v>2516</v>
      </c>
      <c r="W1078" s="105"/>
      <c r="X1078" s="299">
        <f>'Punten per wedstrijd'!D29</f>
        <v>165.20000000000002</v>
      </c>
      <c r="Y1078" s="366" t="s">
        <v>2068</v>
      </c>
      <c r="Z1078" s="105" t="s">
        <v>661</v>
      </c>
      <c r="AA1078" s="105"/>
      <c r="AB1078" s="299">
        <f>'Punten per wedstrijd'!D419</f>
        <v>104.89999999999999</v>
      </c>
      <c r="AC1078" s="366" t="s">
        <v>2068</v>
      </c>
      <c r="AD1078" s="105" t="s">
        <v>2517</v>
      </c>
      <c r="AE1078" s="105"/>
      <c r="AF1078" s="299">
        <f>'Punten per wedstrijd'!D841</f>
        <v>126.60000000000001</v>
      </c>
    </row>
    <row r="1079" spans="1:216" s="3" customFormat="1" ht="15.75" customHeight="1">
      <c r="A1079" s="366" t="s">
        <v>2069</v>
      </c>
      <c r="B1079" s="105" t="s">
        <v>616</v>
      </c>
      <c r="C1079" s="105"/>
      <c r="D1079" s="299">
        <f>'Punten per wedstrijd'!D1330</f>
        <v>0</v>
      </c>
      <c r="E1079" s="366" t="s">
        <v>2069</v>
      </c>
      <c r="F1079" s="105" t="s">
        <v>2097</v>
      </c>
      <c r="G1079" s="105"/>
      <c r="H1079" s="299">
        <f>'Punten per wedstrijd'!D231</f>
        <v>649.79999999999995</v>
      </c>
      <c r="I1079" s="366" t="s">
        <v>2069</v>
      </c>
      <c r="J1079" s="105" t="s">
        <v>2094</v>
      </c>
      <c r="K1079" s="105"/>
      <c r="L1079" s="299">
        <f>'Punten per wedstrijd'!D564</f>
        <v>411</v>
      </c>
      <c r="M1079" s="366" t="s">
        <v>2069</v>
      </c>
      <c r="N1079" s="260" t="s">
        <v>3151</v>
      </c>
      <c r="O1079" s="105"/>
      <c r="P1079" s="299">
        <f>'Punten per wedstrijd'!D886</f>
        <v>30.800000000000004</v>
      </c>
      <c r="Q1079" s="366" t="s">
        <v>2069</v>
      </c>
      <c r="R1079" s="105" t="s">
        <v>645</v>
      </c>
      <c r="S1079" s="366"/>
      <c r="T1079" s="299">
        <f>'Punten per wedstrijd'!D1154</f>
        <v>0</v>
      </c>
      <c r="U1079" s="366" t="s">
        <v>2069</v>
      </c>
      <c r="V1079" s="105" t="s">
        <v>2082</v>
      </c>
      <c r="W1079" s="105"/>
      <c r="X1079" s="299">
        <f>'Punten per wedstrijd'!D87</f>
        <v>163.1</v>
      </c>
      <c r="Y1079" s="366" t="s">
        <v>2069</v>
      </c>
      <c r="Z1079" s="105" t="s">
        <v>161</v>
      </c>
      <c r="AA1079" s="105"/>
      <c r="AB1079" s="299">
        <f>'Punten per wedstrijd'!D397</f>
        <v>104.10000000000001</v>
      </c>
      <c r="AC1079" s="366" t="s">
        <v>2069</v>
      </c>
      <c r="AD1079" s="261" t="s">
        <v>3821</v>
      </c>
      <c r="AE1079" s="105"/>
      <c r="AF1079" s="299">
        <f>'Punten per wedstrijd'!D746</f>
        <v>126.5</v>
      </c>
    </row>
    <row r="1080" spans="1:216" s="3" customFormat="1" ht="15.75" customHeight="1">
      <c r="A1080" s="366" t="s">
        <v>2070</v>
      </c>
      <c r="B1080" s="261" t="s">
        <v>3834</v>
      </c>
      <c r="C1080" s="105"/>
      <c r="D1080" s="299">
        <f>'Punten per wedstrijd'!D1331</f>
        <v>0</v>
      </c>
      <c r="E1080" s="366" t="s">
        <v>2070</v>
      </c>
      <c r="F1080" s="105" t="s">
        <v>3164</v>
      </c>
      <c r="G1080" s="105"/>
      <c r="H1080" s="299">
        <f>'Punten per wedstrijd'!D261</f>
        <v>640.9</v>
      </c>
      <c r="I1080" s="366" t="s">
        <v>2070</v>
      </c>
      <c r="J1080" s="261" t="s">
        <v>3835</v>
      </c>
      <c r="K1080" s="105"/>
      <c r="L1080" s="299">
        <f>'Punten per wedstrijd'!D585</f>
        <v>410.70000000000005</v>
      </c>
      <c r="M1080" s="366" t="s">
        <v>2070</v>
      </c>
      <c r="N1080" s="105" t="s">
        <v>3160</v>
      </c>
      <c r="O1080" s="105"/>
      <c r="P1080" s="299">
        <f>'Punten per wedstrijd'!D933</f>
        <v>30.700000000000003</v>
      </c>
      <c r="Q1080" s="366" t="s">
        <v>2070</v>
      </c>
      <c r="R1080" s="105" t="s">
        <v>2520</v>
      </c>
      <c r="S1080" s="366"/>
      <c r="T1080" s="299">
        <f>'Punten per wedstrijd'!D1155</f>
        <v>0</v>
      </c>
      <c r="U1080" s="366" t="s">
        <v>2070</v>
      </c>
      <c r="V1080" s="105" t="s">
        <v>2513</v>
      </c>
      <c r="W1080" s="105"/>
      <c r="X1080" s="299">
        <f>'Punten per wedstrijd'!D16</f>
        <v>162</v>
      </c>
      <c r="Y1080" s="366" t="s">
        <v>2070</v>
      </c>
      <c r="Z1080" s="260" t="s">
        <v>3169</v>
      </c>
      <c r="AA1080" s="105"/>
      <c r="AB1080" s="299">
        <f>'Punten per wedstrijd'!D468</f>
        <v>102.7</v>
      </c>
      <c r="AC1080" s="366" t="s">
        <v>2070</v>
      </c>
      <c r="AD1080" s="261" t="s">
        <v>3830</v>
      </c>
      <c r="AE1080" s="105"/>
      <c r="AF1080" s="299">
        <f>'Punten per wedstrijd'!D695</f>
        <v>125.9</v>
      </c>
    </row>
    <row r="1081" spans="1:216" s="3" customFormat="1" ht="15.75" customHeight="1">
      <c r="A1081" s="366" t="s">
        <v>2071</v>
      </c>
      <c r="B1081" s="105" t="s">
        <v>615</v>
      </c>
      <c r="C1081" s="105"/>
      <c r="D1081" s="299">
        <f>'Punten per wedstrijd'!D1332</f>
        <v>0</v>
      </c>
      <c r="E1081" s="366" t="s">
        <v>2071</v>
      </c>
      <c r="F1081" s="105" t="s">
        <v>631</v>
      </c>
      <c r="G1081" s="105"/>
      <c r="H1081" s="299">
        <f>'Punten per wedstrijd'!D288</f>
        <v>638.19999999999993</v>
      </c>
      <c r="I1081" s="366" t="s">
        <v>2071</v>
      </c>
      <c r="J1081" s="104" t="s">
        <v>1278</v>
      </c>
      <c r="K1081" s="105"/>
      <c r="L1081" s="299">
        <f>'Punten per wedstrijd'!D610</f>
        <v>407.70000000000005</v>
      </c>
      <c r="M1081" s="366" t="s">
        <v>2071</v>
      </c>
      <c r="N1081" s="105" t="s">
        <v>2518</v>
      </c>
      <c r="O1081" s="105"/>
      <c r="P1081" s="299">
        <f>'Punten per wedstrijd'!D1015</f>
        <v>30.5</v>
      </c>
      <c r="Q1081" s="366" t="s">
        <v>2071</v>
      </c>
      <c r="R1081" s="260" t="s">
        <v>3169</v>
      </c>
      <c r="S1081" s="366"/>
      <c r="T1081" s="299">
        <f>'Punten per wedstrijd'!D1156</f>
        <v>0</v>
      </c>
      <c r="U1081" s="366" t="s">
        <v>2071</v>
      </c>
      <c r="V1081" s="105" t="s">
        <v>2078</v>
      </c>
      <c r="W1081" s="105"/>
      <c r="X1081" s="299">
        <f>'Punten per wedstrijd'!D103</f>
        <v>161.4</v>
      </c>
      <c r="Y1081" s="366" t="s">
        <v>2071</v>
      </c>
      <c r="Z1081" s="261" t="s">
        <v>3839</v>
      </c>
      <c r="AA1081" s="105"/>
      <c r="AB1081" s="299">
        <f>'Punten per wedstrijd'!D477</f>
        <v>101.7</v>
      </c>
      <c r="AC1081" s="366" t="s">
        <v>2071</v>
      </c>
      <c r="AD1081" s="261" t="s">
        <v>3847</v>
      </c>
      <c r="AE1081" s="105"/>
      <c r="AF1081" s="299">
        <f>'Punten per wedstrijd'!D849</f>
        <v>124.70000000000002</v>
      </c>
    </row>
    <row r="1082" spans="1:216" s="3" customFormat="1" ht="15.75" customHeight="1">
      <c r="A1082" s="366" t="s">
        <v>2072</v>
      </c>
      <c r="B1082" s="261" t="s">
        <v>1666</v>
      </c>
      <c r="C1082" s="105"/>
      <c r="D1082" s="299">
        <f>'Punten per wedstrijd'!D1333</f>
        <v>0</v>
      </c>
      <c r="E1082" s="366" t="s">
        <v>2072</v>
      </c>
      <c r="F1082" s="261" t="s">
        <v>3825</v>
      </c>
      <c r="G1082" s="105"/>
      <c r="H1082" s="299">
        <f>'Punten per wedstrijd'!D280</f>
        <v>638</v>
      </c>
      <c r="I1082" s="366" t="s">
        <v>2072</v>
      </c>
      <c r="J1082" s="104" t="s">
        <v>1277</v>
      </c>
      <c r="K1082" s="105"/>
      <c r="L1082" s="299">
        <f>'Punten per wedstrijd'!D534</f>
        <v>406.70000000000005</v>
      </c>
      <c r="M1082" s="366" t="s">
        <v>2072</v>
      </c>
      <c r="N1082" s="260" t="s">
        <v>3169</v>
      </c>
      <c r="O1082" s="105"/>
      <c r="P1082" s="299">
        <f>'Punten per wedstrijd'!D984</f>
        <v>30</v>
      </c>
      <c r="Q1082" s="366" t="s">
        <v>2072</v>
      </c>
      <c r="R1082" s="105" t="s">
        <v>616</v>
      </c>
      <c r="S1082" s="366"/>
      <c r="T1082" s="299">
        <f>'Punten per wedstrijd'!D1158</f>
        <v>0</v>
      </c>
      <c r="U1082" s="366" t="s">
        <v>2072</v>
      </c>
      <c r="V1082" s="105" t="s">
        <v>179</v>
      </c>
      <c r="W1082" s="105"/>
      <c r="X1082" s="299">
        <f>'Punten per wedstrijd'!D159</f>
        <v>159.29999999999998</v>
      </c>
      <c r="Y1082" s="366" t="s">
        <v>2072</v>
      </c>
      <c r="Z1082" s="260" t="s">
        <v>3154</v>
      </c>
      <c r="AA1082" s="105"/>
      <c r="AB1082" s="299">
        <f>'Punten per wedstrijd'!D391</f>
        <v>101.6</v>
      </c>
      <c r="AC1082" s="366" t="s">
        <v>2072</v>
      </c>
      <c r="AD1082" s="105" t="s">
        <v>179</v>
      </c>
      <c r="AE1082" s="105"/>
      <c r="AF1082" s="299">
        <f>'Punten per wedstrijd'!D847</f>
        <v>124.1</v>
      </c>
    </row>
    <row r="1083" spans="1:216" s="3" customFormat="1" ht="15.75" customHeight="1">
      <c r="A1083" s="366" t="s">
        <v>2149</v>
      </c>
      <c r="B1083" s="261" t="s">
        <v>3820</v>
      </c>
      <c r="C1083" s="105"/>
      <c r="D1083" s="299">
        <f>'Punten per wedstrijd'!D1334</f>
        <v>0</v>
      </c>
      <c r="E1083" s="366" t="s">
        <v>2149</v>
      </c>
      <c r="F1083" s="105" t="s">
        <v>2092</v>
      </c>
      <c r="G1083" s="105"/>
      <c r="H1083" s="299">
        <f>'Punten per wedstrijd'!D199</f>
        <v>634.4</v>
      </c>
      <c r="I1083" s="366" t="s">
        <v>2149</v>
      </c>
      <c r="J1083" s="105" t="s">
        <v>2523</v>
      </c>
      <c r="K1083" s="105"/>
      <c r="L1083" s="299">
        <f>'Punten per wedstrijd'!D673</f>
        <v>403.50000000000006</v>
      </c>
      <c r="M1083" s="366" t="s">
        <v>2149</v>
      </c>
      <c r="N1083" s="261" t="s">
        <v>3838</v>
      </c>
      <c r="O1083" s="105"/>
      <c r="P1083" s="299">
        <f>'Punten per wedstrijd'!D869</f>
        <v>29.9</v>
      </c>
      <c r="Q1083" s="366" t="s">
        <v>2149</v>
      </c>
      <c r="R1083" s="261" t="s">
        <v>3834</v>
      </c>
      <c r="S1083" s="366"/>
      <c r="T1083" s="299">
        <f>'Punten per wedstrijd'!D1159</f>
        <v>0</v>
      </c>
      <c r="U1083" s="366" t="s">
        <v>2149</v>
      </c>
      <c r="V1083" s="105" t="s">
        <v>2075</v>
      </c>
      <c r="W1083" s="105"/>
      <c r="X1083" s="299">
        <f>'Punten per wedstrijd'!D11</f>
        <v>157</v>
      </c>
      <c r="Y1083" s="366" t="s">
        <v>2149</v>
      </c>
      <c r="Z1083" s="372" t="s">
        <v>27</v>
      </c>
      <c r="AA1083" s="105"/>
      <c r="AB1083" s="299">
        <f>'Punten per wedstrijd'!D449</f>
        <v>99.7</v>
      </c>
      <c r="AC1083" s="366" t="s">
        <v>2149</v>
      </c>
      <c r="AD1083" s="105" t="s">
        <v>2073</v>
      </c>
      <c r="AE1083" s="105"/>
      <c r="AF1083" s="299">
        <f>'Punten per wedstrijd'!D766</f>
        <v>122.8</v>
      </c>
    </row>
    <row r="1084" spans="1:216" s="3" customFormat="1" ht="15.75" customHeight="1">
      <c r="A1084" s="366" t="s">
        <v>2150</v>
      </c>
      <c r="B1084" s="105" t="s">
        <v>600</v>
      </c>
      <c r="C1084" s="105"/>
      <c r="D1084" s="299">
        <f>'Punten per wedstrijd'!D1335</f>
        <v>0</v>
      </c>
      <c r="E1084" s="366" t="s">
        <v>2150</v>
      </c>
      <c r="F1084" s="105" t="s">
        <v>2528</v>
      </c>
      <c r="G1084" s="105"/>
      <c r="H1084" s="299">
        <f>'Punten per wedstrijd'!D243</f>
        <v>633.59999999999991</v>
      </c>
      <c r="I1084" s="366" t="s">
        <v>2150</v>
      </c>
      <c r="J1084" s="261" t="s">
        <v>3819</v>
      </c>
      <c r="K1084" s="105"/>
      <c r="L1084" s="299">
        <f>'Punten per wedstrijd'!D544</f>
        <v>401.6</v>
      </c>
      <c r="M1084" s="366" t="s">
        <v>2150</v>
      </c>
      <c r="N1084" s="261" t="s">
        <v>3822</v>
      </c>
      <c r="O1084" s="105"/>
      <c r="P1084" s="299">
        <f>'Punten per wedstrijd'!D1002</f>
        <v>29.700000000000003</v>
      </c>
      <c r="Q1084" s="366" t="s">
        <v>2150</v>
      </c>
      <c r="R1084" s="105" t="s">
        <v>615</v>
      </c>
      <c r="S1084" s="366"/>
      <c r="T1084" s="299">
        <f>'Punten per wedstrijd'!D1160</f>
        <v>0</v>
      </c>
      <c r="U1084" s="366" t="s">
        <v>2150</v>
      </c>
      <c r="V1084" s="261" t="s">
        <v>3825</v>
      </c>
      <c r="W1084" s="105"/>
      <c r="X1084" s="299">
        <f>'Punten per wedstrijd'!D108</f>
        <v>156.5</v>
      </c>
      <c r="Y1084" s="366" t="s">
        <v>2150</v>
      </c>
      <c r="Z1084" s="261" t="s">
        <v>15</v>
      </c>
      <c r="AA1084" s="105"/>
      <c r="AB1084" s="299">
        <f>'Punten per wedstrijd'!D389</f>
        <v>97.600000000000009</v>
      </c>
      <c r="AC1084" s="366" t="s">
        <v>2150</v>
      </c>
      <c r="AD1084" s="260" t="s">
        <v>3154</v>
      </c>
      <c r="AE1084" s="105"/>
      <c r="AF1084" s="299">
        <f>'Punten per wedstrijd'!D735</f>
        <v>122.3</v>
      </c>
    </row>
    <row r="1085" spans="1:216" s="3" customFormat="1" ht="15.75" customHeight="1">
      <c r="A1085" s="366" t="s">
        <v>2151</v>
      </c>
      <c r="B1085" s="261" t="s">
        <v>3856</v>
      </c>
      <c r="C1085" s="105"/>
      <c r="D1085" s="299">
        <f>'Punten per wedstrijd'!D1336</f>
        <v>0</v>
      </c>
      <c r="E1085" s="366" t="s">
        <v>2151</v>
      </c>
      <c r="F1085" s="105" t="s">
        <v>2517</v>
      </c>
      <c r="G1085" s="105"/>
      <c r="H1085" s="299">
        <f>'Punten per wedstrijd'!D325</f>
        <v>625.70000000000005</v>
      </c>
      <c r="I1085" s="366" t="s">
        <v>2151</v>
      </c>
      <c r="J1085" s="105" t="s">
        <v>2528</v>
      </c>
      <c r="K1085" s="105"/>
      <c r="L1085" s="299">
        <f>'Punten per wedstrijd'!D587</f>
        <v>400.3</v>
      </c>
      <c r="M1085" s="366" t="s">
        <v>2151</v>
      </c>
      <c r="N1085" s="105" t="s">
        <v>2097</v>
      </c>
      <c r="O1085" s="105"/>
      <c r="P1085" s="299">
        <f>'Punten per wedstrijd'!D919</f>
        <v>28.000000000000004</v>
      </c>
      <c r="Q1085" s="366" t="s">
        <v>2151</v>
      </c>
      <c r="R1085" s="261" t="s">
        <v>1666</v>
      </c>
      <c r="S1085" s="366"/>
      <c r="T1085" s="299">
        <f>'Punten per wedstrijd'!D1161</f>
        <v>0</v>
      </c>
      <c r="U1085" s="366" t="s">
        <v>2151</v>
      </c>
      <c r="V1085" s="105" t="s">
        <v>2080</v>
      </c>
      <c r="W1085" s="105"/>
      <c r="X1085" s="299">
        <f>'Punten per wedstrijd'!D64</f>
        <v>156</v>
      </c>
      <c r="Y1085" s="366" t="s">
        <v>2151</v>
      </c>
      <c r="Z1085" s="261" t="s">
        <v>3831</v>
      </c>
      <c r="AA1085" s="105"/>
      <c r="AB1085" s="299">
        <f>'Punten per wedstrijd'!D437</f>
        <v>95.7</v>
      </c>
      <c r="AC1085" s="366" t="s">
        <v>2151</v>
      </c>
      <c r="AD1085" s="261" t="s">
        <v>3854</v>
      </c>
      <c r="AE1085" s="105"/>
      <c r="AF1085" s="299">
        <f>'Punten per wedstrijd'!D737</f>
        <v>118.4</v>
      </c>
    </row>
    <row r="1086" spans="1:216" s="3" customFormat="1" ht="15.75" customHeight="1">
      <c r="A1086" s="366" t="s">
        <v>2480</v>
      </c>
      <c r="B1086" s="261" t="s">
        <v>3839</v>
      </c>
      <c r="C1086" s="105"/>
      <c r="D1086" s="299">
        <f>'Punten per wedstrijd'!D1337</f>
        <v>0</v>
      </c>
      <c r="E1086" s="366" t="s">
        <v>2480</v>
      </c>
      <c r="F1086" s="261" t="s">
        <v>23</v>
      </c>
      <c r="G1086" s="105"/>
      <c r="H1086" s="299">
        <f>'Punten per wedstrijd'!D262</f>
        <v>622.20000000000005</v>
      </c>
      <c r="I1086" s="366" t="s">
        <v>2480</v>
      </c>
      <c r="J1086" s="105" t="s">
        <v>2504</v>
      </c>
      <c r="K1086" s="105"/>
      <c r="L1086" s="299">
        <f>'Punten per wedstrijd'!D625</f>
        <v>399.3</v>
      </c>
      <c r="M1086" s="366" t="s">
        <v>2480</v>
      </c>
      <c r="N1086" s="261" t="s">
        <v>3853</v>
      </c>
      <c r="O1086" s="105"/>
      <c r="P1086" s="299">
        <f>'Punten per wedstrijd'!D928</f>
        <v>27.6</v>
      </c>
      <c r="Q1086" s="366" t="s">
        <v>2480</v>
      </c>
      <c r="R1086" s="261" t="s">
        <v>3820</v>
      </c>
      <c r="S1086" s="366"/>
      <c r="T1086" s="299">
        <f>'Punten per wedstrijd'!D1162</f>
        <v>0</v>
      </c>
      <c r="U1086" s="366" t="s">
        <v>2480</v>
      </c>
      <c r="V1086" s="261" t="s">
        <v>3834</v>
      </c>
      <c r="W1086" s="105"/>
      <c r="X1086" s="299">
        <f>'Punten per wedstrijd'!D127</f>
        <v>156</v>
      </c>
      <c r="Y1086" s="366" t="s">
        <v>2480</v>
      </c>
      <c r="Z1086" s="105" t="s">
        <v>2083</v>
      </c>
      <c r="AA1086" s="105"/>
      <c r="AB1086" s="299">
        <f>'Punten per wedstrijd'!D427</f>
        <v>95.3</v>
      </c>
      <c r="AC1086" s="366" t="s">
        <v>2480</v>
      </c>
      <c r="AD1086" s="261" t="s">
        <v>1581</v>
      </c>
      <c r="AE1086" s="105"/>
      <c r="AF1086" s="299">
        <f>'Punten per wedstrijd'!D860</f>
        <v>115.4</v>
      </c>
    </row>
    <row r="1087" spans="1:216" s="3" customFormat="1" ht="15.75" customHeight="1">
      <c r="A1087" s="366" t="s">
        <v>2481</v>
      </c>
      <c r="B1087" s="261" t="s">
        <v>1575</v>
      </c>
      <c r="C1087" s="105"/>
      <c r="D1087" s="299">
        <f>'Punten per wedstrijd'!D1338</f>
        <v>0</v>
      </c>
      <c r="E1087" s="366" t="s">
        <v>2481</v>
      </c>
      <c r="F1087" s="261" t="s">
        <v>2171</v>
      </c>
      <c r="G1087" s="105"/>
      <c r="H1087" s="299">
        <f>'Punten per wedstrijd'!D244</f>
        <v>615.20000000000005</v>
      </c>
      <c r="I1087" s="366" t="s">
        <v>2481</v>
      </c>
      <c r="J1087" s="260" t="s">
        <v>3172</v>
      </c>
      <c r="K1087" s="105"/>
      <c r="L1087" s="299">
        <f>'Punten per wedstrijd'!D657</f>
        <v>399.20000000000005</v>
      </c>
      <c r="M1087" s="366" t="s">
        <v>2481</v>
      </c>
      <c r="N1087" s="105" t="s">
        <v>637</v>
      </c>
      <c r="O1087" s="105"/>
      <c r="P1087" s="299">
        <f>'Punten per wedstrijd'!D880</f>
        <v>27.5</v>
      </c>
      <c r="Q1087" s="366" t="s">
        <v>2481</v>
      </c>
      <c r="R1087" s="105" t="s">
        <v>600</v>
      </c>
      <c r="S1087" s="366"/>
      <c r="T1087" s="299">
        <f>'Punten per wedstrijd'!D1163</f>
        <v>0</v>
      </c>
      <c r="U1087" s="366" t="s">
        <v>2481</v>
      </c>
      <c r="V1087" s="261" t="s">
        <v>3854</v>
      </c>
      <c r="W1087" s="105"/>
      <c r="X1087" s="299">
        <f>'Punten per wedstrijd'!D49</f>
        <v>154.30000000000001</v>
      </c>
      <c r="Y1087" s="366" t="s">
        <v>2481</v>
      </c>
      <c r="Z1087" s="261" t="s">
        <v>3818</v>
      </c>
      <c r="AA1087" s="105"/>
      <c r="AB1087" s="299">
        <f>'Punten per wedstrijd'!D398</f>
        <v>93.9</v>
      </c>
      <c r="AC1087" s="366" t="s">
        <v>2481</v>
      </c>
      <c r="AD1087" s="261" t="s">
        <v>1580</v>
      </c>
      <c r="AE1087" s="105"/>
      <c r="AF1087" s="299">
        <f>'Punten per wedstrijd'!D738</f>
        <v>115</v>
      </c>
      <c r="AN1087" s="10"/>
      <c r="AO1087" s="5"/>
      <c r="AR1087" s="10"/>
      <c r="AS1087" s="4"/>
      <c r="AT1087" s="5"/>
      <c r="AW1087" s="10"/>
      <c r="AX1087" s="5"/>
      <c r="BA1087" s="10"/>
      <c r="BB1087" s="4"/>
      <c r="BK1087" s="4"/>
      <c r="BT1087" s="4"/>
      <c r="CC1087" s="4"/>
      <c r="CL1087" s="4"/>
      <c r="CU1087" s="4"/>
      <c r="DD1087" s="4"/>
      <c r="DM1087" s="4"/>
      <c r="DV1087" s="4"/>
      <c r="EE1087" s="4"/>
      <c r="EN1087" s="4"/>
      <c r="EW1087" s="4"/>
      <c r="FF1087" s="4"/>
      <c r="FO1087" s="4"/>
      <c r="FX1087" s="4"/>
      <c r="GG1087" s="4"/>
      <c r="GP1087" s="4"/>
      <c r="GY1087" s="4"/>
      <c r="HH1087" s="4"/>
    </row>
    <row r="1088" spans="1:216" s="3" customFormat="1" ht="15.75" customHeight="1">
      <c r="A1088" s="366" t="s">
        <v>2482</v>
      </c>
      <c r="B1088" s="105" t="s">
        <v>2510</v>
      </c>
      <c r="C1088" s="105"/>
      <c r="D1088" s="299">
        <f>'Punten per wedstrijd'!D1339</f>
        <v>0</v>
      </c>
      <c r="E1088" s="366" t="s">
        <v>2482</v>
      </c>
      <c r="F1088" s="260" t="s">
        <v>3159</v>
      </c>
      <c r="G1088" s="105"/>
      <c r="H1088" s="299">
        <f>'Punten per wedstrijd'!D238</f>
        <v>612.49999999999989</v>
      </c>
      <c r="I1088" s="366" t="s">
        <v>2482</v>
      </c>
      <c r="J1088" s="261" t="s">
        <v>3820</v>
      </c>
      <c r="K1088" s="105"/>
      <c r="L1088" s="299">
        <f>'Punten per wedstrijd'!D646</f>
        <v>397.70000000000005</v>
      </c>
      <c r="M1088" s="366" t="s">
        <v>2482</v>
      </c>
      <c r="N1088" s="261" t="s">
        <v>3828</v>
      </c>
      <c r="O1088" s="105"/>
      <c r="P1088" s="299">
        <f>'Punten per wedstrijd'!D1016</f>
        <v>26.4</v>
      </c>
      <c r="Q1088" s="366" t="s">
        <v>2482</v>
      </c>
      <c r="R1088" s="261" t="s">
        <v>3856</v>
      </c>
      <c r="S1088" s="366"/>
      <c r="T1088" s="299">
        <f>'Punten per wedstrijd'!D1164</f>
        <v>0</v>
      </c>
      <c r="U1088" s="366" t="s">
        <v>2482</v>
      </c>
      <c r="V1088" s="105" t="s">
        <v>154</v>
      </c>
      <c r="W1088" s="105"/>
      <c r="X1088" s="299">
        <f>'Punten per wedstrijd'!D165</f>
        <v>152.19999999999999</v>
      </c>
      <c r="Y1088" s="366" t="s">
        <v>2482</v>
      </c>
      <c r="Z1088" s="260" t="s">
        <v>3181</v>
      </c>
      <c r="AA1088" s="105"/>
      <c r="AB1088" s="299">
        <f>'Punten per wedstrijd'!D388</f>
        <v>92.5</v>
      </c>
      <c r="AC1088" s="366" t="s">
        <v>2482</v>
      </c>
      <c r="AD1088" s="261" t="s">
        <v>3822</v>
      </c>
      <c r="AE1088" s="105"/>
      <c r="AF1088" s="299">
        <f>'Punten per wedstrijd'!D830</f>
        <v>114.29999999999998</v>
      </c>
      <c r="AN1088" s="10"/>
      <c r="AO1088" s="5"/>
      <c r="AR1088" s="10"/>
      <c r="AS1088" s="4"/>
      <c r="AT1088" s="5"/>
      <c r="AW1088" s="10"/>
      <c r="AX1088" s="5"/>
      <c r="BA1088" s="10"/>
      <c r="BB1088" s="4"/>
      <c r="BK1088" s="4"/>
      <c r="BT1088" s="4"/>
      <c r="CC1088" s="4"/>
      <c r="CL1088" s="4"/>
      <c r="CU1088" s="4"/>
      <c r="DD1088" s="4"/>
      <c r="DM1088" s="4"/>
      <c r="DV1088" s="4"/>
      <c r="EE1088" s="4"/>
      <c r="EN1088" s="4"/>
      <c r="EW1088" s="4"/>
      <c r="FF1088" s="4"/>
      <c r="FO1088" s="4"/>
      <c r="FX1088" s="4"/>
      <c r="GG1088" s="4"/>
      <c r="GP1088" s="4"/>
      <c r="GY1088" s="4"/>
      <c r="HH1088" s="4"/>
    </row>
    <row r="1089" spans="1:216" s="3" customFormat="1" ht="15.75" customHeight="1">
      <c r="A1089" s="366" t="s">
        <v>2483</v>
      </c>
      <c r="B1089" s="105" t="s">
        <v>2612</v>
      </c>
      <c r="C1089" s="105"/>
      <c r="D1089" s="299">
        <f>'Punten per wedstrijd'!D1340</f>
        <v>0</v>
      </c>
      <c r="E1089" s="366" t="s">
        <v>2483</v>
      </c>
      <c r="F1089" s="261" t="s">
        <v>3842</v>
      </c>
      <c r="G1089" s="105"/>
      <c r="H1089" s="299">
        <f>'Punten per wedstrijd'!D324</f>
        <v>611.29999999999995</v>
      </c>
      <c r="I1089" s="366" t="s">
        <v>2483</v>
      </c>
      <c r="J1089" s="261" t="s">
        <v>3836</v>
      </c>
      <c r="K1089" s="105"/>
      <c r="L1089" s="299">
        <f>'Punten per wedstrijd'!D665</f>
        <v>396.8</v>
      </c>
      <c r="M1089" s="366" t="s">
        <v>2483</v>
      </c>
      <c r="N1089" s="260" t="s">
        <v>3166</v>
      </c>
      <c r="O1089" s="105"/>
      <c r="P1089" s="299">
        <f>'Punten per wedstrijd'!D962</f>
        <v>25.4</v>
      </c>
      <c r="Q1089" s="366" t="s">
        <v>2483</v>
      </c>
      <c r="R1089" s="261" t="s">
        <v>3839</v>
      </c>
      <c r="S1089" s="366"/>
      <c r="T1089" s="299">
        <f>'Punten per wedstrijd'!D1165</f>
        <v>0</v>
      </c>
      <c r="U1089" s="366" t="s">
        <v>2483</v>
      </c>
      <c r="V1089" s="105" t="s">
        <v>2518</v>
      </c>
      <c r="W1089" s="105"/>
      <c r="X1089" s="299">
        <f>'Punten per wedstrijd'!D155</f>
        <v>150.30000000000001</v>
      </c>
      <c r="Y1089" s="366" t="s">
        <v>2483</v>
      </c>
      <c r="Z1089" s="372" t="s">
        <v>3167</v>
      </c>
      <c r="AA1089" s="105"/>
      <c r="AB1089" s="299">
        <f>'Punten per wedstrijd'!D456</f>
        <v>92.4</v>
      </c>
      <c r="AC1089" s="366" t="s">
        <v>2483</v>
      </c>
      <c r="AD1089" s="104" t="s">
        <v>1279</v>
      </c>
      <c r="AE1089" s="105"/>
      <c r="AF1089" s="299">
        <f>'Punten per wedstrijd'!D723</f>
        <v>112.7</v>
      </c>
      <c r="AN1089" s="10"/>
      <c r="AO1089" s="5"/>
      <c r="AR1089" s="10"/>
      <c r="AS1089" s="4"/>
      <c r="AT1089" s="5"/>
      <c r="AW1089" s="10"/>
      <c r="AX1089" s="5"/>
      <c r="BA1089" s="10"/>
      <c r="BB1089" s="4"/>
      <c r="BK1089" s="4"/>
      <c r="BT1089" s="4"/>
      <c r="CC1089" s="4"/>
      <c r="CL1089" s="4"/>
      <c r="CU1089" s="4"/>
      <c r="DD1089" s="4"/>
      <c r="DM1089" s="4"/>
      <c r="DV1089" s="4"/>
      <c r="EE1089" s="4"/>
      <c r="EN1089" s="4"/>
      <c r="EW1089" s="4"/>
      <c r="FF1089" s="4"/>
      <c r="FO1089" s="4"/>
      <c r="FX1089" s="4"/>
      <c r="GG1089" s="4"/>
      <c r="GP1089" s="4"/>
      <c r="GY1089" s="4"/>
      <c r="HH1089" s="4"/>
    </row>
    <row r="1090" spans="1:216" s="3" customFormat="1" ht="15.75" customHeight="1">
      <c r="A1090" s="366" t="s">
        <v>2484</v>
      </c>
      <c r="B1090" s="260" t="s">
        <v>3171</v>
      </c>
      <c r="C1090" s="105"/>
      <c r="D1090" s="299">
        <f>'Punten per wedstrijd'!D1341</f>
        <v>0</v>
      </c>
      <c r="E1090" s="366" t="s">
        <v>2484</v>
      </c>
      <c r="F1090" s="261" t="s">
        <v>3822</v>
      </c>
      <c r="G1090" s="105"/>
      <c r="H1090" s="299">
        <f>'Punten per wedstrijd'!D314</f>
        <v>600.20000000000005</v>
      </c>
      <c r="I1090" s="366" t="s">
        <v>2484</v>
      </c>
      <c r="J1090" s="260" t="s">
        <v>3165</v>
      </c>
      <c r="K1090" s="105"/>
      <c r="L1090" s="299">
        <f>'Punten per wedstrijd'!D617</f>
        <v>396.79999999999995</v>
      </c>
      <c r="M1090" s="366" t="s">
        <v>2484</v>
      </c>
      <c r="N1090" s="105" t="s">
        <v>2095</v>
      </c>
      <c r="O1090" s="105"/>
      <c r="P1090" s="299">
        <f>'Punten per wedstrijd'!D1022</f>
        <v>24.999999999999996</v>
      </c>
      <c r="Q1090" s="366" t="s">
        <v>2484</v>
      </c>
      <c r="R1090" s="261" t="s">
        <v>1575</v>
      </c>
      <c r="S1090" s="366"/>
      <c r="T1090" s="299">
        <f>'Punten per wedstrijd'!D1166</f>
        <v>0</v>
      </c>
      <c r="U1090" s="366" t="s">
        <v>2484</v>
      </c>
      <c r="V1090" s="105" t="s">
        <v>661</v>
      </c>
      <c r="W1090" s="105"/>
      <c r="X1090" s="299">
        <f>'Punten per wedstrijd'!D75</f>
        <v>150</v>
      </c>
      <c r="Y1090" s="366" t="s">
        <v>2484</v>
      </c>
      <c r="Z1090" s="261" t="s">
        <v>3827</v>
      </c>
      <c r="AA1090" s="105"/>
      <c r="AB1090" s="299">
        <f>'Punten per wedstrijd'!D507</f>
        <v>91</v>
      </c>
      <c r="AC1090" s="366" t="s">
        <v>2484</v>
      </c>
      <c r="AD1090" s="260" t="s">
        <v>3171</v>
      </c>
      <c r="AE1090" s="105"/>
      <c r="AF1090" s="299">
        <f>'Punten per wedstrijd'!D825</f>
        <v>112.30000000000001</v>
      </c>
      <c r="AN1090" s="10"/>
      <c r="AO1090" s="5"/>
      <c r="AR1090" s="10"/>
      <c r="AS1090" s="4"/>
      <c r="AT1090" s="5"/>
      <c r="AW1090" s="10"/>
      <c r="AX1090" s="5"/>
      <c r="BA1090" s="10"/>
      <c r="BB1090" s="4"/>
      <c r="BK1090" s="4"/>
      <c r="BT1090" s="4"/>
      <c r="CC1090" s="4"/>
      <c r="CL1090" s="4"/>
      <c r="CU1090" s="4"/>
      <c r="DD1090" s="4"/>
      <c r="DM1090" s="4"/>
      <c r="DV1090" s="4"/>
      <c r="EE1090" s="4"/>
      <c r="EN1090" s="4"/>
      <c r="EW1090" s="4"/>
      <c r="FF1090" s="4"/>
      <c r="FO1090" s="4"/>
      <c r="FX1090" s="4"/>
      <c r="GG1090" s="4"/>
      <c r="GP1090" s="4"/>
      <c r="GY1090" s="4"/>
      <c r="HH1090" s="4"/>
    </row>
    <row r="1091" spans="1:216" s="3" customFormat="1" ht="15.75" customHeight="1">
      <c r="A1091" s="366" t="s">
        <v>2485</v>
      </c>
      <c r="B1091" s="261" t="s">
        <v>31</v>
      </c>
      <c r="C1091" s="105"/>
      <c r="D1091" s="299">
        <f>'Punten per wedstrijd'!D1342</f>
        <v>0</v>
      </c>
      <c r="E1091" s="366" t="s">
        <v>2485</v>
      </c>
      <c r="F1091" s="105" t="s">
        <v>3161</v>
      </c>
      <c r="G1091" s="105"/>
      <c r="H1091" s="299">
        <f>'Punten per wedstrijd'!D252</f>
        <v>598.29999999999995</v>
      </c>
      <c r="I1091" s="366" t="s">
        <v>2485</v>
      </c>
      <c r="J1091" s="260" t="s">
        <v>3157</v>
      </c>
      <c r="K1091" s="105"/>
      <c r="L1091" s="299">
        <f>'Punten per wedstrijd'!D572</f>
        <v>395.95</v>
      </c>
      <c r="M1091" s="366" t="s">
        <v>2485</v>
      </c>
      <c r="N1091" s="261" t="s">
        <v>1596</v>
      </c>
      <c r="O1091" s="105"/>
      <c r="P1091" s="299">
        <f>'Punten per wedstrijd'!D1018</f>
        <v>24.099999999999998</v>
      </c>
      <c r="Q1091" s="366" t="s">
        <v>2485</v>
      </c>
      <c r="R1091" s="105" t="s">
        <v>2510</v>
      </c>
      <c r="S1091" s="366"/>
      <c r="T1091" s="299">
        <f>'Punten per wedstrijd'!D1167</f>
        <v>0</v>
      </c>
      <c r="U1091" s="366" t="s">
        <v>2485</v>
      </c>
      <c r="V1091" s="105" t="s">
        <v>2508</v>
      </c>
      <c r="W1091" s="105"/>
      <c r="X1091" s="299">
        <f>'Punten per wedstrijd'!D92</f>
        <v>150</v>
      </c>
      <c r="Y1091" s="366" t="s">
        <v>2485</v>
      </c>
      <c r="Z1091" s="260" t="s">
        <v>3151</v>
      </c>
      <c r="AA1091" s="105"/>
      <c r="AB1091" s="299">
        <f>'Punten per wedstrijd'!D370</f>
        <v>90.8</v>
      </c>
      <c r="AC1091" s="366" t="s">
        <v>2485</v>
      </c>
      <c r="AD1091" s="105" t="s">
        <v>631</v>
      </c>
      <c r="AE1091" s="105"/>
      <c r="AF1091" s="299">
        <f>'Punten per wedstrijd'!D804</f>
        <v>112.30000000000001</v>
      </c>
      <c r="AN1091" s="10"/>
      <c r="AO1091" s="5"/>
      <c r="AR1091" s="10"/>
      <c r="AS1091" s="4"/>
      <c r="AT1091" s="5"/>
      <c r="AW1091" s="10"/>
      <c r="AX1091" s="5"/>
      <c r="BA1091" s="10"/>
      <c r="BB1091" s="4"/>
      <c r="BK1091" s="4"/>
      <c r="BT1091" s="4"/>
      <c r="CC1091" s="4"/>
      <c r="CL1091" s="4"/>
      <c r="CU1091" s="4"/>
      <c r="DD1091" s="4"/>
      <c r="DM1091" s="4"/>
      <c r="DV1091" s="4"/>
      <c r="EE1091" s="4"/>
      <c r="EN1091" s="4"/>
      <c r="EW1091" s="4"/>
      <c r="FF1091" s="4"/>
      <c r="FO1091" s="4"/>
      <c r="FX1091" s="4"/>
      <c r="GG1091" s="4"/>
      <c r="GP1091" s="4"/>
      <c r="GY1091" s="4"/>
      <c r="HH1091" s="4"/>
    </row>
    <row r="1092" spans="1:216" s="3" customFormat="1" ht="15.75" customHeight="1">
      <c r="A1092" s="366" t="s">
        <v>2486</v>
      </c>
      <c r="B1092" s="105" t="s">
        <v>2514</v>
      </c>
      <c r="C1092" s="105"/>
      <c r="D1092" s="299">
        <f>'Punten per wedstrijd'!D1343</f>
        <v>0</v>
      </c>
      <c r="E1092" s="366" t="s">
        <v>2486</v>
      </c>
      <c r="F1092" s="261" t="s">
        <v>3820</v>
      </c>
      <c r="G1092" s="105"/>
      <c r="H1092" s="299">
        <f>'Punten per wedstrijd'!D302</f>
        <v>596.89999999999986</v>
      </c>
      <c r="I1092" s="366" t="s">
        <v>2486</v>
      </c>
      <c r="J1092" s="261" t="s">
        <v>3834</v>
      </c>
      <c r="K1092" s="105"/>
      <c r="L1092" s="299">
        <f>'Punten per wedstrijd'!D643</f>
        <v>391.69999999999993</v>
      </c>
      <c r="M1092" s="366" t="s">
        <v>2486</v>
      </c>
      <c r="N1092" s="261" t="s">
        <v>3856</v>
      </c>
      <c r="O1092" s="105"/>
      <c r="P1092" s="299">
        <f>'Punten per wedstrijd'!D992</f>
        <v>24</v>
      </c>
      <c r="Q1092" s="366" t="s">
        <v>2486</v>
      </c>
      <c r="R1092" s="105" t="s">
        <v>2612</v>
      </c>
      <c r="S1092" s="366"/>
      <c r="T1092" s="299">
        <f>'Punten per wedstrijd'!D1168</f>
        <v>0</v>
      </c>
      <c r="U1092" s="366" t="s">
        <v>2486</v>
      </c>
      <c r="V1092" s="105" t="s">
        <v>620</v>
      </c>
      <c r="W1092" s="105"/>
      <c r="X1092" s="299">
        <f>'Punten per wedstrijd'!D171</f>
        <v>150</v>
      </c>
      <c r="Y1092" s="366" t="s">
        <v>2486</v>
      </c>
      <c r="Z1092" s="105" t="s">
        <v>2517</v>
      </c>
      <c r="AA1092" s="105"/>
      <c r="AB1092" s="299">
        <f>'Punten per wedstrijd'!D497</f>
        <v>87.5</v>
      </c>
      <c r="AC1092" s="366" t="s">
        <v>2486</v>
      </c>
      <c r="AD1092" s="261" t="s">
        <v>1591</v>
      </c>
      <c r="AE1092" s="105"/>
      <c r="AF1092" s="299">
        <f>'Punten per wedstrijd'!D722</f>
        <v>112.30000000000001</v>
      </c>
      <c r="AN1092" s="10"/>
      <c r="AO1092" s="5"/>
      <c r="AR1092" s="10"/>
      <c r="AS1092" s="4"/>
      <c r="AT1092" s="5"/>
      <c r="AW1092" s="10"/>
      <c r="AX1092" s="5"/>
      <c r="BA1092" s="10"/>
      <c r="BB1092" s="4"/>
      <c r="BK1092" s="4"/>
      <c r="BT1092" s="4"/>
      <c r="CC1092" s="4"/>
      <c r="CL1092" s="4"/>
      <c r="CU1092" s="4"/>
      <c r="DD1092" s="4"/>
      <c r="DM1092" s="4"/>
      <c r="DV1092" s="4"/>
      <c r="EE1092" s="4"/>
      <c r="EN1092" s="4"/>
      <c r="EW1092" s="4"/>
      <c r="FF1092" s="4"/>
      <c r="FO1092" s="4"/>
      <c r="FX1092" s="4"/>
      <c r="GG1092" s="4"/>
      <c r="GP1092" s="4"/>
      <c r="GY1092" s="4"/>
      <c r="HH1092" s="4"/>
    </row>
    <row r="1093" spans="1:216" s="3" customFormat="1" ht="15.75" customHeight="1">
      <c r="A1093" s="366" t="s">
        <v>2487</v>
      </c>
      <c r="B1093" s="105" t="s">
        <v>655</v>
      </c>
      <c r="C1093" s="105"/>
      <c r="D1093" s="299">
        <f>'Punten per wedstrijd'!D1344</f>
        <v>0</v>
      </c>
      <c r="E1093" s="366" t="s">
        <v>2487</v>
      </c>
      <c r="F1093" s="105" t="s">
        <v>152</v>
      </c>
      <c r="G1093" s="105"/>
      <c r="H1093" s="299">
        <f>'Punten per wedstrijd'!D196</f>
        <v>583.99999999999989</v>
      </c>
      <c r="I1093" s="366" t="s">
        <v>2487</v>
      </c>
      <c r="J1093" s="261" t="s">
        <v>3823</v>
      </c>
      <c r="K1093" s="105"/>
      <c r="L1093" s="299">
        <f>'Punten per wedstrijd'!D530</f>
        <v>390.50000000000006</v>
      </c>
      <c r="M1093" s="366" t="s">
        <v>2487</v>
      </c>
      <c r="N1093" s="260" t="s">
        <v>3175</v>
      </c>
      <c r="O1093" s="105"/>
      <c r="P1093" s="299">
        <f>'Punten per wedstrijd'!D1026</f>
        <v>24</v>
      </c>
      <c r="Q1093" s="366" t="s">
        <v>2487</v>
      </c>
      <c r="R1093" s="260" t="s">
        <v>3171</v>
      </c>
      <c r="S1093" s="366"/>
      <c r="T1093" s="299">
        <f>'Punten per wedstrijd'!D1169</f>
        <v>0</v>
      </c>
      <c r="U1093" s="366" t="s">
        <v>2487</v>
      </c>
      <c r="V1093" s="105" t="s">
        <v>2522</v>
      </c>
      <c r="W1093" s="105"/>
      <c r="X1093" s="299">
        <f>'Punten per wedstrijd'!D81</f>
        <v>145.19999999999999</v>
      </c>
      <c r="Y1093" s="366" t="s">
        <v>2487</v>
      </c>
      <c r="Z1093" s="104" t="s">
        <v>1277</v>
      </c>
      <c r="AA1093" s="105"/>
      <c r="AB1093" s="299">
        <f>'Punten per wedstrijd'!D362</f>
        <v>86.8</v>
      </c>
      <c r="AC1093" s="366" t="s">
        <v>2487</v>
      </c>
      <c r="AD1093" s="261" t="s">
        <v>1592</v>
      </c>
      <c r="AE1093" s="105"/>
      <c r="AF1093" s="299">
        <f>'Punten per wedstrijd'!D767</f>
        <v>111.60000000000001</v>
      </c>
      <c r="AN1093" s="10"/>
      <c r="AO1093" s="5"/>
      <c r="AR1093" s="10"/>
      <c r="AS1093" s="4"/>
      <c r="AT1093" s="5"/>
      <c r="AW1093" s="10"/>
      <c r="AX1093" s="5"/>
      <c r="BA1093" s="10"/>
      <c r="BB1093" s="4"/>
      <c r="BK1093" s="4"/>
      <c r="BT1093" s="4"/>
      <c r="CC1093" s="4"/>
      <c r="CL1093" s="4"/>
      <c r="CU1093" s="4"/>
      <c r="DD1093" s="4"/>
      <c r="DM1093" s="4"/>
      <c r="DV1093" s="4"/>
      <c r="EE1093" s="4"/>
      <c r="EN1093" s="4"/>
      <c r="EW1093" s="4"/>
      <c r="FF1093" s="4"/>
      <c r="FO1093" s="4"/>
      <c r="FX1093" s="4"/>
      <c r="GG1093" s="4"/>
      <c r="GP1093" s="4"/>
      <c r="GY1093" s="4"/>
      <c r="HH1093" s="4"/>
    </row>
    <row r="1094" spans="1:216" s="3" customFormat="1" ht="15.75" customHeight="1">
      <c r="A1094" s="366" t="s">
        <v>2488</v>
      </c>
      <c r="B1094" s="260" t="s">
        <v>3172</v>
      </c>
      <c r="C1094" s="105"/>
      <c r="D1094" s="299">
        <f>'Punten per wedstrijd'!D1345</f>
        <v>0</v>
      </c>
      <c r="E1094" s="366" t="s">
        <v>2488</v>
      </c>
      <c r="F1094" s="261" t="s">
        <v>3818</v>
      </c>
      <c r="G1094" s="105"/>
      <c r="H1094" s="299">
        <f>'Punten per wedstrijd'!D226</f>
        <v>577.69999999999993</v>
      </c>
      <c r="I1094" s="366" t="s">
        <v>2488</v>
      </c>
      <c r="J1094" s="260" t="s">
        <v>3171</v>
      </c>
      <c r="K1094" s="105"/>
      <c r="L1094" s="299">
        <f>'Punten per wedstrijd'!D653</f>
        <v>386.3</v>
      </c>
      <c r="M1094" s="366" t="s">
        <v>2488</v>
      </c>
      <c r="N1094" s="105" t="s">
        <v>631</v>
      </c>
      <c r="O1094" s="105"/>
      <c r="P1094" s="299">
        <f>'Punten per wedstrijd'!D976</f>
        <v>23.800000000000004</v>
      </c>
      <c r="Q1094" s="366" t="s">
        <v>2488</v>
      </c>
      <c r="R1094" s="261" t="s">
        <v>31</v>
      </c>
      <c r="S1094" s="366"/>
      <c r="T1094" s="299">
        <f>'Punten per wedstrijd'!D1170</f>
        <v>0</v>
      </c>
      <c r="U1094" s="366" t="s">
        <v>2488</v>
      </c>
      <c r="V1094" s="105" t="s">
        <v>600</v>
      </c>
      <c r="W1094" s="105"/>
      <c r="X1094" s="299">
        <f>'Punten per wedstrijd'!D131</f>
        <v>144.19999999999999</v>
      </c>
      <c r="Y1094" s="366" t="s">
        <v>2488</v>
      </c>
      <c r="Z1094" s="105" t="s">
        <v>665</v>
      </c>
      <c r="AA1094" s="105"/>
      <c r="AB1094" s="299">
        <f>'Punten per wedstrijd'!D414</f>
        <v>84.1</v>
      </c>
      <c r="AC1094" s="366" t="s">
        <v>2488</v>
      </c>
      <c r="AD1094" s="261" t="s">
        <v>3835</v>
      </c>
      <c r="AE1094" s="105"/>
      <c r="AF1094" s="299">
        <f>'Punten per wedstrijd'!D757</f>
        <v>108.45</v>
      </c>
      <c r="AN1094" s="10"/>
      <c r="AO1094" s="5"/>
      <c r="AR1094" s="10"/>
      <c r="AS1094" s="4"/>
      <c r="AT1094" s="5"/>
      <c r="AW1094" s="10"/>
      <c r="AX1094" s="5"/>
      <c r="BA1094" s="10"/>
      <c r="BB1094" s="4"/>
      <c r="BK1094" s="4"/>
      <c r="BT1094" s="4"/>
      <c r="CC1094" s="4"/>
      <c r="CL1094" s="4"/>
      <c r="CU1094" s="4"/>
      <c r="DD1094" s="4"/>
      <c r="DM1094" s="4"/>
      <c r="DV1094" s="4"/>
      <c r="EE1094" s="4"/>
      <c r="EN1094" s="4"/>
      <c r="EW1094" s="4"/>
      <c r="FF1094" s="4"/>
      <c r="FO1094" s="4"/>
      <c r="FX1094" s="4"/>
      <c r="GG1094" s="4"/>
      <c r="GP1094" s="4"/>
      <c r="GY1094" s="4"/>
      <c r="HH1094" s="4"/>
    </row>
    <row r="1095" spans="1:216" s="3" customFormat="1" ht="15.75" customHeight="1">
      <c r="A1095" s="366" t="s">
        <v>2489</v>
      </c>
      <c r="B1095" s="261" t="s">
        <v>3822</v>
      </c>
      <c r="C1095" s="105"/>
      <c r="D1095" s="299">
        <f>'Punten per wedstrijd'!D1346</f>
        <v>0</v>
      </c>
      <c r="E1095" s="366" t="s">
        <v>2489</v>
      </c>
      <c r="F1095" s="261" t="s">
        <v>3836</v>
      </c>
      <c r="G1095" s="105"/>
      <c r="H1095" s="299">
        <f>'Punten per wedstrijd'!D321</f>
        <v>568</v>
      </c>
      <c r="I1095" s="366" t="s">
        <v>2489</v>
      </c>
      <c r="J1095" s="261" t="s">
        <v>1593</v>
      </c>
      <c r="K1095" s="105"/>
      <c r="L1095" s="299">
        <f>'Punten per wedstrijd'!D600</f>
        <v>383.5</v>
      </c>
      <c r="M1095" s="366" t="s">
        <v>2489</v>
      </c>
      <c r="N1095" s="261" t="s">
        <v>3846</v>
      </c>
      <c r="O1095" s="105"/>
      <c r="P1095" s="299">
        <f>'Punten per wedstrijd'!D1010</f>
        <v>23.6</v>
      </c>
      <c r="Q1095" s="366" t="s">
        <v>2489</v>
      </c>
      <c r="R1095" s="105" t="s">
        <v>2514</v>
      </c>
      <c r="S1095" s="366"/>
      <c r="T1095" s="299">
        <f>'Punten per wedstrijd'!D1171</f>
        <v>0</v>
      </c>
      <c r="U1095" s="366" t="s">
        <v>2489</v>
      </c>
      <c r="V1095" s="105" t="s">
        <v>644</v>
      </c>
      <c r="W1095" s="105"/>
      <c r="X1095" s="299">
        <f>'Punten per wedstrijd'!D107</f>
        <v>142.6</v>
      </c>
      <c r="Y1095" s="366" t="s">
        <v>2489</v>
      </c>
      <c r="Z1095" s="260" t="s">
        <v>3163</v>
      </c>
      <c r="AA1095" s="105"/>
      <c r="AB1095" s="299">
        <f>'Punten per wedstrijd'!D429</f>
        <v>82.7</v>
      </c>
      <c r="AC1095" s="366" t="s">
        <v>2489</v>
      </c>
      <c r="AD1095" s="261" t="s">
        <v>3827</v>
      </c>
      <c r="AE1095" s="105"/>
      <c r="AF1095" s="299">
        <f>'Punten per wedstrijd'!D851</f>
        <v>108</v>
      </c>
      <c r="AN1095" s="10"/>
      <c r="AO1095" s="5"/>
      <c r="AR1095" s="10"/>
      <c r="AS1095" s="4"/>
      <c r="AT1095" s="5"/>
      <c r="AW1095" s="10"/>
      <c r="AX1095" s="5"/>
      <c r="BA1095" s="10"/>
      <c r="BB1095" s="4"/>
      <c r="BK1095" s="4"/>
      <c r="BT1095" s="4"/>
      <c r="CC1095" s="4"/>
      <c r="CL1095" s="4"/>
      <c r="CU1095" s="4"/>
      <c r="DD1095" s="4"/>
      <c r="DM1095" s="4"/>
      <c r="DV1095" s="4"/>
      <c r="EE1095" s="4"/>
      <c r="EN1095" s="4"/>
      <c r="EW1095" s="4"/>
      <c r="FF1095" s="4"/>
      <c r="FO1095" s="4"/>
      <c r="FX1095" s="4"/>
      <c r="GG1095" s="4"/>
      <c r="GP1095" s="4"/>
      <c r="GY1095" s="4"/>
      <c r="HH1095" s="4"/>
    </row>
    <row r="1096" spans="1:216" s="3" customFormat="1" ht="15.75" customHeight="1">
      <c r="A1096" s="366" t="s">
        <v>2490</v>
      </c>
      <c r="B1096" s="261" t="s">
        <v>3845</v>
      </c>
      <c r="C1096" s="105"/>
      <c r="D1096" s="299">
        <f>'Punten per wedstrijd'!D1347</f>
        <v>0</v>
      </c>
      <c r="E1096" s="366" t="s">
        <v>2490</v>
      </c>
      <c r="F1096" s="261" t="s">
        <v>3841</v>
      </c>
      <c r="G1096" s="105"/>
      <c r="H1096" s="299">
        <f>'Punten per wedstrijd'!D323</f>
        <v>552.29999999999995</v>
      </c>
      <c r="I1096" s="366" t="s">
        <v>2490</v>
      </c>
      <c r="J1096" s="105" t="s">
        <v>3156</v>
      </c>
      <c r="K1096" s="105"/>
      <c r="L1096" s="299">
        <f>'Punten per wedstrijd'!D568</f>
        <v>381.6</v>
      </c>
      <c r="M1096" s="366" t="s">
        <v>2490</v>
      </c>
      <c r="N1096" s="372" t="s">
        <v>27</v>
      </c>
      <c r="O1096" s="105"/>
      <c r="P1096" s="299">
        <f>'Punten per wedstrijd'!D965</f>
        <v>22.4</v>
      </c>
      <c r="Q1096" s="366" t="s">
        <v>2490</v>
      </c>
      <c r="R1096" s="105" t="s">
        <v>655</v>
      </c>
      <c r="S1096" s="366"/>
      <c r="T1096" s="299">
        <f>'Punten per wedstrijd'!D1172</f>
        <v>0</v>
      </c>
      <c r="U1096" s="366" t="s">
        <v>2490</v>
      </c>
      <c r="V1096" s="261" t="s">
        <v>3830</v>
      </c>
      <c r="W1096" s="105"/>
      <c r="X1096" s="299">
        <f>'Punten per wedstrijd'!D7</f>
        <v>140</v>
      </c>
      <c r="Y1096" s="366" t="s">
        <v>2490</v>
      </c>
      <c r="Z1096" s="105" t="s">
        <v>2078</v>
      </c>
      <c r="AA1096" s="105"/>
      <c r="AB1096" s="299">
        <f>'Punten per wedstrijd'!D447</f>
        <v>81.900000000000006</v>
      </c>
      <c r="AC1096" s="366" t="s">
        <v>2490</v>
      </c>
      <c r="AD1096" s="372" t="s">
        <v>3167</v>
      </c>
      <c r="AE1096" s="105"/>
      <c r="AF1096" s="299">
        <f>'Punten per wedstrijd'!D800</f>
        <v>107.5</v>
      </c>
      <c r="AN1096" s="10"/>
      <c r="AO1096" s="5"/>
      <c r="AR1096" s="10"/>
      <c r="AS1096" s="4"/>
      <c r="AT1096" s="5"/>
      <c r="AW1096" s="10"/>
      <c r="AX1096" s="5"/>
      <c r="BA1096" s="10"/>
      <c r="BB1096" s="4"/>
      <c r="BK1096" s="4"/>
      <c r="BT1096" s="4"/>
      <c r="CC1096" s="4"/>
      <c r="CL1096" s="4"/>
      <c r="CU1096" s="4"/>
      <c r="DD1096" s="4"/>
      <c r="DM1096" s="4"/>
      <c r="DV1096" s="4"/>
      <c r="EE1096" s="4"/>
      <c r="EN1096" s="4"/>
      <c r="EW1096" s="4"/>
      <c r="FF1096" s="4"/>
      <c r="FO1096" s="4"/>
      <c r="FX1096" s="4"/>
      <c r="GG1096" s="4"/>
      <c r="GP1096" s="4"/>
      <c r="GY1096" s="4"/>
      <c r="HH1096" s="4"/>
    </row>
    <row r="1097" spans="1:216" s="3" customFormat="1" ht="15.75" customHeight="1">
      <c r="A1097" s="366" t="s">
        <v>2491</v>
      </c>
      <c r="B1097" s="105" t="s">
        <v>648</v>
      </c>
      <c r="C1097" s="105"/>
      <c r="D1097" s="299">
        <f>'Punten per wedstrijd'!D1348</f>
        <v>0</v>
      </c>
      <c r="E1097" s="366" t="s">
        <v>2491</v>
      </c>
      <c r="F1097" s="105" t="s">
        <v>648</v>
      </c>
      <c r="G1097" s="105"/>
      <c r="H1097" s="299">
        <f>'Punten per wedstrijd'!D316</f>
        <v>546.4</v>
      </c>
      <c r="I1097" s="366" t="s">
        <v>2491</v>
      </c>
      <c r="J1097" s="105" t="s">
        <v>665</v>
      </c>
      <c r="K1097" s="105"/>
      <c r="L1097" s="299">
        <f>'Punten per wedstrijd'!D586</f>
        <v>381.29999999999995</v>
      </c>
      <c r="M1097" s="366" t="s">
        <v>2491</v>
      </c>
      <c r="N1097" s="260" t="s">
        <v>3159</v>
      </c>
      <c r="O1097" s="105"/>
      <c r="P1097" s="299">
        <f>'Punten per wedstrijd'!D926</f>
        <v>21.700000000000003</v>
      </c>
      <c r="Q1097" s="366" t="s">
        <v>2491</v>
      </c>
      <c r="R1097" s="260" t="s">
        <v>3172</v>
      </c>
      <c r="S1097" s="366"/>
      <c r="T1097" s="299">
        <f>'Punten per wedstrijd'!D1173</f>
        <v>0</v>
      </c>
      <c r="U1097" s="366" t="s">
        <v>2491</v>
      </c>
      <c r="V1097" s="104" t="s">
        <v>1279</v>
      </c>
      <c r="W1097" s="105"/>
      <c r="X1097" s="299">
        <f>'Punten per wedstrijd'!D35</f>
        <v>140</v>
      </c>
      <c r="Y1097" s="366" t="s">
        <v>2491</v>
      </c>
      <c r="Z1097" s="105" t="s">
        <v>2506</v>
      </c>
      <c r="AA1097" s="105"/>
      <c r="AB1097" s="299">
        <f>'Punten per wedstrijd'!D504</f>
        <v>77.900000000000006</v>
      </c>
      <c r="AC1097" s="366" t="s">
        <v>2491</v>
      </c>
      <c r="AD1097" s="261" t="s">
        <v>1583</v>
      </c>
      <c r="AE1097" s="105"/>
      <c r="AF1097" s="299">
        <f>'Punten per wedstrijd'!D693</f>
        <v>107</v>
      </c>
      <c r="AN1097" s="10"/>
      <c r="AO1097" s="5"/>
      <c r="AR1097" s="10"/>
      <c r="AS1097" s="4"/>
      <c r="AT1097" s="5"/>
      <c r="AW1097" s="10"/>
      <c r="AX1097" s="5"/>
      <c r="BA1097" s="10"/>
      <c r="BB1097" s="4"/>
      <c r="BK1097" s="4"/>
      <c r="BT1097" s="4"/>
      <c r="CC1097" s="4"/>
      <c r="CL1097" s="4"/>
      <c r="CU1097" s="4"/>
      <c r="DD1097" s="4"/>
      <c r="DM1097" s="4"/>
      <c r="DV1097" s="4"/>
      <c r="EE1097" s="4"/>
      <c r="EN1097" s="4"/>
      <c r="EW1097" s="4"/>
      <c r="FF1097" s="4"/>
      <c r="FO1097" s="4"/>
      <c r="FX1097" s="4"/>
      <c r="GG1097" s="4"/>
      <c r="GP1097" s="4"/>
      <c r="GY1097" s="4"/>
      <c r="HH1097" s="4"/>
    </row>
    <row r="1098" spans="1:216" s="3" customFormat="1" ht="15.75" customHeight="1">
      <c r="A1098" s="366" t="s">
        <v>2492</v>
      </c>
      <c r="B1098" s="261" t="s">
        <v>33</v>
      </c>
      <c r="C1098" s="105"/>
      <c r="D1098" s="299">
        <f>'Punten per wedstrijd'!D1349</f>
        <v>0</v>
      </c>
      <c r="E1098" s="366" t="s">
        <v>2492</v>
      </c>
      <c r="F1098" s="105" t="s">
        <v>661</v>
      </c>
      <c r="G1098" s="105"/>
      <c r="H1098" s="299">
        <f>'Punten per wedstrijd'!D247</f>
        <v>512.1</v>
      </c>
      <c r="I1098" s="366" t="s">
        <v>2492</v>
      </c>
      <c r="J1098" s="261" t="s">
        <v>3856</v>
      </c>
      <c r="K1098" s="105"/>
      <c r="L1098" s="299">
        <f>'Punten per wedstrijd'!D648</f>
        <v>377.29999999999995</v>
      </c>
      <c r="M1098" s="366" t="s">
        <v>2492</v>
      </c>
      <c r="N1098" s="261" t="s">
        <v>3854</v>
      </c>
      <c r="O1098" s="105"/>
      <c r="P1098" s="299">
        <f>'Punten per wedstrijd'!D909</f>
        <v>20.8</v>
      </c>
      <c r="Q1098" s="366" t="s">
        <v>2492</v>
      </c>
      <c r="R1098" s="261" t="s">
        <v>3822</v>
      </c>
      <c r="S1098" s="366"/>
      <c r="T1098" s="299">
        <f>'Punten per wedstrijd'!D1174</f>
        <v>0</v>
      </c>
      <c r="U1098" s="366" t="s">
        <v>2492</v>
      </c>
      <c r="V1098" s="105" t="s">
        <v>2515</v>
      </c>
      <c r="W1098" s="105"/>
      <c r="X1098" s="299">
        <f>'Punten per wedstrijd'!D57</f>
        <v>140</v>
      </c>
      <c r="Y1098" s="366" t="s">
        <v>2492</v>
      </c>
      <c r="Z1098" s="261" t="s">
        <v>1591</v>
      </c>
      <c r="AA1098" s="105"/>
      <c r="AB1098" s="299">
        <f>'Punten per wedstrijd'!D378</f>
        <v>77.5</v>
      </c>
      <c r="AC1098" s="366" t="s">
        <v>2492</v>
      </c>
      <c r="AD1098" s="261" t="s">
        <v>1590</v>
      </c>
      <c r="AE1098" s="105"/>
      <c r="AF1098" s="299">
        <f>'Punten per wedstrijd'!D713</f>
        <v>106.1</v>
      </c>
      <c r="AN1098" s="10"/>
      <c r="AO1098" s="5"/>
      <c r="AR1098" s="10"/>
      <c r="AS1098" s="4"/>
      <c r="AT1098" s="5"/>
      <c r="AW1098" s="10"/>
      <c r="AX1098" s="5"/>
      <c r="BA1098" s="10"/>
      <c r="BB1098" s="4"/>
      <c r="BK1098" s="4"/>
      <c r="BT1098" s="4"/>
      <c r="CC1098" s="4"/>
      <c r="CL1098" s="4"/>
      <c r="CU1098" s="4"/>
      <c r="DD1098" s="4"/>
      <c r="DM1098" s="4"/>
      <c r="DV1098" s="4"/>
      <c r="EE1098" s="4"/>
      <c r="EN1098" s="4"/>
      <c r="EW1098" s="4"/>
      <c r="FF1098" s="4"/>
      <c r="FO1098" s="4"/>
      <c r="FX1098" s="4"/>
      <c r="GG1098" s="4"/>
      <c r="GP1098" s="4"/>
      <c r="GY1098" s="4"/>
      <c r="HH1098" s="4"/>
    </row>
    <row r="1099" spans="1:216" s="3" customFormat="1" ht="15.75" customHeight="1">
      <c r="A1099" s="366" t="s">
        <v>2493</v>
      </c>
      <c r="B1099" s="261" t="s">
        <v>37</v>
      </c>
      <c r="C1099" s="105"/>
      <c r="D1099" s="299">
        <f>'Punten per wedstrijd'!D1350</f>
        <v>0</v>
      </c>
      <c r="E1099" s="366" t="s">
        <v>2493</v>
      </c>
      <c r="F1099" s="261" t="s">
        <v>3843</v>
      </c>
      <c r="G1099" s="105"/>
      <c r="H1099" s="299">
        <f>'Punten per wedstrijd'!D202</f>
        <v>507.1</v>
      </c>
      <c r="I1099" s="366" t="s">
        <v>2493</v>
      </c>
      <c r="J1099" s="261" t="s">
        <v>3830</v>
      </c>
      <c r="K1099" s="105"/>
      <c r="L1099" s="299">
        <f>'Punten per wedstrijd'!D523</f>
        <v>374.9</v>
      </c>
      <c r="M1099" s="366" t="s">
        <v>2493</v>
      </c>
      <c r="N1099" s="105" t="s">
        <v>620</v>
      </c>
      <c r="O1099" s="105"/>
      <c r="P1099" s="299">
        <f>'Punten per wedstrijd'!D1031</f>
        <v>20.400000000000002</v>
      </c>
      <c r="Q1099" s="366" t="s">
        <v>2493</v>
      </c>
      <c r="R1099" s="261" t="s">
        <v>3845</v>
      </c>
      <c r="S1099" s="366"/>
      <c r="T1099" s="299">
        <f>'Punten per wedstrijd'!D1175</f>
        <v>0</v>
      </c>
      <c r="U1099" s="366" t="s">
        <v>2493</v>
      </c>
      <c r="V1099" s="105" t="s">
        <v>2083</v>
      </c>
      <c r="W1099" s="105"/>
      <c r="X1099" s="299">
        <f>'Punten per wedstrijd'!D83</f>
        <v>140</v>
      </c>
      <c r="Y1099" s="366" t="s">
        <v>2493</v>
      </c>
      <c r="Z1099" s="261" t="s">
        <v>3829</v>
      </c>
      <c r="AA1099" s="105"/>
      <c r="AB1099" s="299">
        <f>'Punten per wedstrijd'!D454</f>
        <v>76.900000000000006</v>
      </c>
      <c r="AC1099" s="366" t="s">
        <v>2493</v>
      </c>
      <c r="AD1099" s="261" t="s">
        <v>3838</v>
      </c>
      <c r="AE1099" s="105"/>
      <c r="AF1099" s="299">
        <f>'Punten per wedstrijd'!D697</f>
        <v>104.3</v>
      </c>
      <c r="AN1099" s="10"/>
      <c r="AO1099" s="5"/>
      <c r="AR1099" s="10"/>
      <c r="AS1099" s="4"/>
      <c r="AT1099" s="5"/>
      <c r="AW1099" s="10"/>
      <c r="AX1099" s="5"/>
      <c r="BA1099" s="10"/>
      <c r="BB1099" s="4"/>
      <c r="BK1099" s="4"/>
      <c r="BT1099" s="4"/>
      <c r="CC1099" s="4"/>
      <c r="CL1099" s="4"/>
      <c r="CU1099" s="4"/>
      <c r="DD1099" s="4"/>
      <c r="DM1099" s="4"/>
      <c r="DV1099" s="4"/>
      <c r="EE1099" s="4"/>
      <c r="EN1099" s="4"/>
      <c r="EW1099" s="4"/>
      <c r="FF1099" s="4"/>
      <c r="FO1099" s="4"/>
      <c r="FX1099" s="4"/>
      <c r="GG1099" s="4"/>
      <c r="GP1099" s="4"/>
      <c r="GY1099" s="4"/>
      <c r="HH1099" s="4"/>
    </row>
    <row r="1100" spans="1:216" s="3" customFormat="1" ht="15.75" customHeight="1">
      <c r="A1100" s="366" t="s">
        <v>2494</v>
      </c>
      <c r="B1100" s="260" t="s">
        <v>143</v>
      </c>
      <c r="C1100" s="105"/>
      <c r="D1100" s="299">
        <f>'Punten per wedstrijd'!D1351</f>
        <v>0</v>
      </c>
      <c r="E1100" s="366" t="s">
        <v>2494</v>
      </c>
      <c r="F1100" s="105" t="s">
        <v>613</v>
      </c>
      <c r="G1100" s="105"/>
      <c r="H1100" s="299">
        <f>'Punten per wedstrijd'!D276</f>
        <v>504.29999999999995</v>
      </c>
      <c r="I1100" s="366" t="s">
        <v>2494</v>
      </c>
      <c r="J1100" s="261" t="s">
        <v>1580</v>
      </c>
      <c r="K1100" s="105"/>
      <c r="L1100" s="299">
        <f>'Punten per wedstrijd'!D566</f>
        <v>368.8</v>
      </c>
      <c r="M1100" s="366" t="s">
        <v>2494</v>
      </c>
      <c r="N1100" s="105" t="s">
        <v>2522</v>
      </c>
      <c r="O1100" s="105"/>
      <c r="P1100" s="299">
        <f>'Punten per wedstrijd'!D941</f>
        <v>20.399999999999999</v>
      </c>
      <c r="Q1100" s="366" t="s">
        <v>2494</v>
      </c>
      <c r="R1100" s="105" t="s">
        <v>648</v>
      </c>
      <c r="S1100" s="366"/>
      <c r="T1100" s="299">
        <f>'Punten per wedstrijd'!D1176</f>
        <v>0</v>
      </c>
      <c r="U1100" s="366" t="s">
        <v>2494</v>
      </c>
      <c r="V1100" s="260" t="s">
        <v>3171</v>
      </c>
      <c r="W1100" s="105"/>
      <c r="X1100" s="299">
        <f>'Punten per wedstrijd'!D137</f>
        <v>140</v>
      </c>
      <c r="Y1100" s="366" t="s">
        <v>2494</v>
      </c>
      <c r="Z1100" s="104" t="s">
        <v>1280</v>
      </c>
      <c r="AA1100" s="105"/>
      <c r="AB1100" s="299">
        <f>'Punten per wedstrijd'!D441</f>
        <v>75.900000000000006</v>
      </c>
      <c r="AC1100" s="366" t="s">
        <v>2494</v>
      </c>
      <c r="AD1100" s="105" t="s">
        <v>2094</v>
      </c>
      <c r="AE1100" s="105"/>
      <c r="AF1100" s="299">
        <f>'Punten per wedstrijd'!D736</f>
        <v>104</v>
      </c>
      <c r="AN1100" s="10"/>
      <c r="AO1100" s="5"/>
      <c r="AR1100" s="10"/>
      <c r="AS1100" s="4"/>
      <c r="AT1100" s="5"/>
      <c r="AW1100" s="10"/>
      <c r="AX1100" s="5"/>
      <c r="BA1100" s="10"/>
      <c r="BB1100" s="4"/>
      <c r="BK1100" s="4"/>
      <c r="BT1100" s="4"/>
      <c r="CC1100" s="4"/>
      <c r="CL1100" s="4"/>
      <c r="CU1100" s="4"/>
      <c r="DD1100" s="4"/>
      <c r="DM1100" s="4"/>
      <c r="DV1100" s="4"/>
      <c r="EE1100" s="4"/>
      <c r="EN1100" s="4"/>
      <c r="EW1100" s="4"/>
      <c r="FF1100" s="4"/>
      <c r="FO1100" s="4"/>
      <c r="FX1100" s="4"/>
      <c r="GG1100" s="4"/>
      <c r="GP1100" s="4"/>
      <c r="GY1100" s="4"/>
      <c r="HH1100" s="4"/>
    </row>
    <row r="1101" spans="1:216" s="3" customFormat="1" ht="15.75" customHeight="1">
      <c r="A1101" s="366" t="s">
        <v>2495</v>
      </c>
      <c r="B1101" s="260" t="s">
        <v>3173</v>
      </c>
      <c r="C1101" s="105"/>
      <c r="D1101" s="299">
        <f>'Punten per wedstrijd'!D1352</f>
        <v>0</v>
      </c>
      <c r="E1101" s="366" t="s">
        <v>2495</v>
      </c>
      <c r="F1101" s="261" t="s">
        <v>3835</v>
      </c>
      <c r="G1101" s="105"/>
      <c r="H1101" s="299">
        <f>'Punten per wedstrijd'!D241</f>
        <v>499.99999999999989</v>
      </c>
      <c r="I1101" s="366" t="s">
        <v>2495</v>
      </c>
      <c r="J1101" s="105" t="s">
        <v>152</v>
      </c>
      <c r="K1101" s="105"/>
      <c r="L1101" s="299">
        <f>'Punten per wedstrijd'!D540</f>
        <v>368.19999999999993</v>
      </c>
      <c r="M1101" s="366" t="s">
        <v>2495</v>
      </c>
      <c r="N1101" s="105" t="s">
        <v>2525</v>
      </c>
      <c r="O1101" s="105"/>
      <c r="P1101" s="299">
        <f>'Punten per wedstrijd'!D1024</f>
        <v>19.2</v>
      </c>
      <c r="Q1101" s="366" t="s">
        <v>2495</v>
      </c>
      <c r="R1101" s="261" t="s">
        <v>33</v>
      </c>
      <c r="S1101" s="366"/>
      <c r="T1101" s="299">
        <f>'Punten per wedstrijd'!D1177</f>
        <v>0</v>
      </c>
      <c r="U1101" s="366" t="s">
        <v>2495</v>
      </c>
      <c r="V1101" s="105" t="s">
        <v>2095</v>
      </c>
      <c r="W1101" s="105"/>
      <c r="X1101" s="299">
        <f>'Punten per wedstrijd'!D162</f>
        <v>125.5</v>
      </c>
      <c r="Y1101" s="366" t="s">
        <v>2495</v>
      </c>
      <c r="Z1101" s="261" t="s">
        <v>3836</v>
      </c>
      <c r="AA1101" s="105"/>
      <c r="AB1101" s="299">
        <f>'Punten per wedstrijd'!D493</f>
        <v>74.099999999999994</v>
      </c>
      <c r="AC1101" s="366" t="s">
        <v>2495</v>
      </c>
      <c r="AD1101" s="105" t="s">
        <v>2526</v>
      </c>
      <c r="AE1101" s="105"/>
      <c r="AF1101" s="299">
        <f>'Punten per wedstrijd'!D856</f>
        <v>103.30000000000001</v>
      </c>
      <c r="AN1101" s="10"/>
      <c r="AO1101" s="5"/>
      <c r="AR1101" s="10"/>
      <c r="AS1101" s="4"/>
      <c r="AT1101" s="5"/>
      <c r="AW1101" s="10"/>
      <c r="AX1101" s="5"/>
      <c r="BA1101" s="10"/>
      <c r="BB1101" s="4"/>
      <c r="BK1101" s="4"/>
      <c r="BT1101" s="4"/>
      <c r="CC1101" s="4"/>
      <c r="CL1101" s="4"/>
      <c r="CU1101" s="4"/>
      <c r="DD1101" s="4"/>
      <c r="DM1101" s="4"/>
      <c r="DV1101" s="4"/>
      <c r="EE1101" s="4"/>
      <c r="EN1101" s="4"/>
      <c r="EW1101" s="4"/>
      <c r="FF1101" s="4"/>
      <c r="FO1101" s="4"/>
      <c r="FX1101" s="4"/>
      <c r="GG1101" s="4"/>
      <c r="GP1101" s="4"/>
      <c r="GY1101" s="4"/>
      <c r="HH1101" s="4"/>
    </row>
    <row r="1102" spans="1:216" s="3" customFormat="1" ht="15.75" customHeight="1">
      <c r="A1102" s="366" t="s">
        <v>2496</v>
      </c>
      <c r="B1102" s="261" t="s">
        <v>3836</v>
      </c>
      <c r="C1102" s="105"/>
      <c r="D1102" s="299">
        <f>'Punten per wedstrijd'!D1353</f>
        <v>0</v>
      </c>
      <c r="E1102" s="366" t="s">
        <v>2496</v>
      </c>
      <c r="F1102" s="105" t="s">
        <v>2513</v>
      </c>
      <c r="G1102" s="105"/>
      <c r="H1102" s="299">
        <f>'Punten per wedstrijd'!D188</f>
        <v>498.1</v>
      </c>
      <c r="I1102" s="366" t="s">
        <v>2496</v>
      </c>
      <c r="J1102" s="261" t="s">
        <v>3839</v>
      </c>
      <c r="K1102" s="105"/>
      <c r="L1102" s="299">
        <f>'Punten per wedstrijd'!D649</f>
        <v>366.29999999999995</v>
      </c>
      <c r="M1102" s="366" t="s">
        <v>2496</v>
      </c>
      <c r="N1102" s="261" t="s">
        <v>3841</v>
      </c>
      <c r="O1102" s="105"/>
      <c r="P1102" s="299">
        <f>'Punten per wedstrijd'!D1011</f>
        <v>17.600000000000001</v>
      </c>
      <c r="Q1102" s="366" t="s">
        <v>2496</v>
      </c>
      <c r="R1102" s="261" t="s">
        <v>37</v>
      </c>
      <c r="S1102" s="366"/>
      <c r="T1102" s="299">
        <f>'Punten per wedstrijd'!D1178</f>
        <v>0</v>
      </c>
      <c r="U1102" s="366" t="s">
        <v>2496</v>
      </c>
      <c r="V1102" s="261" t="s">
        <v>1592</v>
      </c>
      <c r="W1102" s="105"/>
      <c r="X1102" s="299">
        <f>'Punten per wedstrijd'!D79</f>
        <v>115.60000000000001</v>
      </c>
      <c r="Y1102" s="366" t="s">
        <v>2496</v>
      </c>
      <c r="Z1102" s="261" t="s">
        <v>3825</v>
      </c>
      <c r="AA1102" s="105"/>
      <c r="AB1102" s="299">
        <f>'Punten per wedstrijd'!D452</f>
        <v>73.5</v>
      </c>
      <c r="AC1102" s="366" t="s">
        <v>2496</v>
      </c>
      <c r="AD1102" s="260" t="s">
        <v>143</v>
      </c>
      <c r="AE1102" s="105"/>
      <c r="AF1102" s="299">
        <f>'Punten per wedstrijd'!D835</f>
        <v>103.1</v>
      </c>
      <c r="AN1102" s="10"/>
      <c r="AO1102" s="5"/>
      <c r="AR1102" s="10"/>
      <c r="AS1102" s="4"/>
      <c r="AT1102" s="5"/>
      <c r="AW1102" s="10"/>
      <c r="AX1102" s="5"/>
      <c r="BA1102" s="10"/>
      <c r="BB1102" s="4"/>
      <c r="BK1102" s="4"/>
      <c r="BT1102" s="4"/>
      <c r="CC1102" s="4"/>
      <c r="CL1102" s="4"/>
      <c r="CU1102" s="4"/>
      <c r="DD1102" s="4"/>
      <c r="DM1102" s="4"/>
      <c r="DV1102" s="4"/>
      <c r="EE1102" s="4"/>
      <c r="EN1102" s="4"/>
      <c r="EW1102" s="4"/>
      <c r="FF1102" s="4"/>
      <c r="FO1102" s="4"/>
      <c r="FX1102" s="4"/>
      <c r="GG1102" s="4"/>
      <c r="GP1102" s="4"/>
      <c r="GY1102" s="4"/>
      <c r="HH1102" s="4"/>
    </row>
    <row r="1103" spans="1:216" s="3" customFormat="1" ht="15.75" customHeight="1">
      <c r="A1103" s="366" t="s">
        <v>2497</v>
      </c>
      <c r="B1103" s="261" t="s">
        <v>3846</v>
      </c>
      <c r="C1103" s="105"/>
      <c r="D1103" s="299">
        <f>'Punten per wedstrijd'!D1354</f>
        <v>0</v>
      </c>
      <c r="E1103" s="366" t="s">
        <v>2497</v>
      </c>
      <c r="F1103" s="105" t="s">
        <v>630</v>
      </c>
      <c r="G1103" s="105"/>
      <c r="H1103" s="299">
        <f>'Punten per wedstrijd'!D260</f>
        <v>496.59999999999997</v>
      </c>
      <c r="I1103" s="366" t="s">
        <v>2497</v>
      </c>
      <c r="J1103" s="261" t="s">
        <v>3829</v>
      </c>
      <c r="K1103" s="105"/>
      <c r="L1103" s="299">
        <f>'Punten per wedstrijd'!D626</f>
        <v>361.1</v>
      </c>
      <c r="M1103" s="366" t="s">
        <v>2497</v>
      </c>
      <c r="N1103" s="261" t="s">
        <v>3852</v>
      </c>
      <c r="O1103" s="105"/>
      <c r="P1103" s="299">
        <f>'Punten per wedstrijd'!D980</f>
        <v>14.399999999999999</v>
      </c>
      <c r="Q1103" s="366" t="s">
        <v>2497</v>
      </c>
      <c r="R1103" s="260" t="s">
        <v>143</v>
      </c>
      <c r="S1103" s="366"/>
      <c r="T1103" s="299">
        <f>'Punten per wedstrijd'!D1179</f>
        <v>0</v>
      </c>
      <c r="U1103" s="366" t="s">
        <v>2497</v>
      </c>
      <c r="V1103" s="261" t="s">
        <v>1575</v>
      </c>
      <c r="W1103" s="105"/>
      <c r="X1103" s="299">
        <f>'Punten per wedstrijd'!D134</f>
        <v>113.6</v>
      </c>
      <c r="Y1103" s="366" t="s">
        <v>2497</v>
      </c>
      <c r="Z1103" s="261" t="s">
        <v>3849</v>
      </c>
      <c r="AA1103" s="105"/>
      <c r="AB1103" s="299">
        <f>'Punten per wedstrijd'!D399</f>
        <v>72.5</v>
      </c>
      <c r="AC1103" s="366" t="s">
        <v>2497</v>
      </c>
      <c r="AD1103" s="261" t="s">
        <v>1614</v>
      </c>
      <c r="AE1103" s="105"/>
      <c r="AF1103" s="299">
        <f>'Punten per wedstrijd'!D813</f>
        <v>99.7</v>
      </c>
      <c r="AN1103" s="10"/>
      <c r="AO1103" s="5"/>
      <c r="AR1103" s="10"/>
      <c r="AS1103" s="4"/>
      <c r="AT1103" s="5"/>
      <c r="AW1103" s="10"/>
      <c r="AX1103" s="5"/>
      <c r="BA1103" s="10"/>
      <c r="BB1103" s="4"/>
      <c r="BK1103" s="4"/>
      <c r="BT1103" s="4"/>
      <c r="CC1103" s="4"/>
      <c r="CL1103" s="4"/>
      <c r="CU1103" s="4"/>
      <c r="DD1103" s="4"/>
      <c r="DM1103" s="4"/>
      <c r="DV1103" s="4"/>
      <c r="EE1103" s="4"/>
      <c r="EN1103" s="4"/>
      <c r="EW1103" s="4"/>
      <c r="FF1103" s="4"/>
      <c r="FO1103" s="4"/>
      <c r="FX1103" s="4"/>
      <c r="GG1103" s="4"/>
      <c r="GP1103" s="4"/>
      <c r="GY1103" s="4"/>
      <c r="HH1103" s="4"/>
    </row>
    <row r="1104" spans="1:216" s="3" customFormat="1" ht="15.75" customHeight="1">
      <c r="A1104" s="366" t="s">
        <v>2498</v>
      </c>
      <c r="B1104" s="261" t="s">
        <v>3841</v>
      </c>
      <c r="C1104" s="105"/>
      <c r="D1104" s="299">
        <f>'Punten per wedstrijd'!D1355</f>
        <v>0</v>
      </c>
      <c r="E1104" s="366" t="s">
        <v>2498</v>
      </c>
      <c r="F1104" s="261" t="s">
        <v>3850</v>
      </c>
      <c r="G1104" s="105"/>
      <c r="H1104" s="299">
        <f>'Punten per wedstrijd'!D293</f>
        <v>495.59999999999997</v>
      </c>
      <c r="I1104" s="366" t="s">
        <v>2498</v>
      </c>
      <c r="J1104" s="105" t="s">
        <v>630</v>
      </c>
      <c r="K1104" s="105"/>
      <c r="L1104" s="299">
        <f>'Punten per wedstrijd'!D604</f>
        <v>357.5</v>
      </c>
      <c r="M1104" s="366" t="s">
        <v>2498</v>
      </c>
      <c r="N1104" s="261" t="s">
        <v>3839</v>
      </c>
      <c r="O1104" s="105"/>
      <c r="P1104" s="299">
        <f>'Punten per wedstrijd'!D993</f>
        <v>14.3</v>
      </c>
      <c r="Q1104" s="366" t="s">
        <v>2498</v>
      </c>
      <c r="R1104" s="261" t="s">
        <v>3836</v>
      </c>
      <c r="S1104" s="366"/>
      <c r="T1104" s="299">
        <f>'Punten per wedstrijd'!D1181</f>
        <v>0</v>
      </c>
      <c r="U1104" s="366" t="s">
        <v>2498</v>
      </c>
      <c r="V1104" s="104" t="s">
        <v>1278</v>
      </c>
      <c r="W1104" s="105"/>
      <c r="X1104" s="299">
        <f>'Punten per wedstrijd'!D94</f>
        <v>111</v>
      </c>
      <c r="Y1104" s="366" t="s">
        <v>2498</v>
      </c>
      <c r="Z1104" s="105" t="s">
        <v>2524</v>
      </c>
      <c r="AA1104" s="105"/>
      <c r="AB1104" s="299">
        <f>'Punten per wedstrijd'!D513</f>
        <v>72.5</v>
      </c>
      <c r="AC1104" s="366" t="s">
        <v>2498</v>
      </c>
      <c r="AD1104" s="105" t="s">
        <v>2516</v>
      </c>
      <c r="AE1104" s="105"/>
      <c r="AF1104" s="299">
        <f>'Punten per wedstrijd'!D717</f>
        <v>98.5</v>
      </c>
      <c r="AN1104" s="10"/>
      <c r="AO1104" s="5"/>
      <c r="AR1104" s="10"/>
      <c r="AS1104" s="4"/>
      <c r="AT1104" s="5"/>
      <c r="AW1104" s="10"/>
      <c r="AX1104" s="5"/>
      <c r="BA1104" s="10"/>
      <c r="BB1104" s="4"/>
      <c r="BK1104" s="4"/>
      <c r="BT1104" s="4"/>
      <c r="CC1104" s="4"/>
      <c r="CL1104" s="4"/>
      <c r="CU1104" s="4"/>
      <c r="DD1104" s="4"/>
      <c r="DM1104" s="4"/>
      <c r="DV1104" s="4"/>
      <c r="EE1104" s="4"/>
      <c r="EN1104" s="4"/>
      <c r="EW1104" s="4"/>
      <c r="FF1104" s="4"/>
      <c r="FO1104" s="4"/>
      <c r="FX1104" s="4"/>
      <c r="GG1104" s="4"/>
      <c r="GP1104" s="4"/>
      <c r="GY1104" s="4"/>
      <c r="HH1104" s="4"/>
    </row>
    <row r="1105" spans="1:216" s="3" customFormat="1" ht="15.75" customHeight="1">
      <c r="A1105" s="366" t="s">
        <v>2499</v>
      </c>
      <c r="B1105" s="261" t="s">
        <v>3842</v>
      </c>
      <c r="C1105" s="105"/>
      <c r="D1105" s="299">
        <f>'Punten per wedstrijd'!D1356</f>
        <v>0</v>
      </c>
      <c r="E1105" s="366" t="s">
        <v>2499</v>
      </c>
      <c r="F1105" s="105" t="s">
        <v>2083</v>
      </c>
      <c r="G1105" s="105"/>
      <c r="H1105" s="299">
        <f>'Punten per wedstrijd'!D255</f>
        <v>492.09999999999997</v>
      </c>
      <c r="I1105" s="366" t="s">
        <v>2499</v>
      </c>
      <c r="J1105" s="105" t="s">
        <v>2503</v>
      </c>
      <c r="K1105" s="105"/>
      <c r="L1105" s="299">
        <f>'Punten per wedstrijd'!D537</f>
        <v>356.09999999999997</v>
      </c>
      <c r="M1105" s="366" t="s">
        <v>2499</v>
      </c>
      <c r="N1105" s="105" t="s">
        <v>2077</v>
      </c>
      <c r="O1105" s="105"/>
      <c r="P1105" s="299">
        <f>'Punten per wedstrijd'!D893</f>
        <v>13.599999999999998</v>
      </c>
      <c r="Q1105" s="366" t="s">
        <v>2499</v>
      </c>
      <c r="R1105" s="261" t="s">
        <v>3846</v>
      </c>
      <c r="S1105" s="366"/>
      <c r="T1105" s="299">
        <f>'Punten per wedstrijd'!D1182</f>
        <v>0</v>
      </c>
      <c r="U1105" s="366" t="s">
        <v>2499</v>
      </c>
      <c r="V1105" s="105" t="s">
        <v>648</v>
      </c>
      <c r="W1105" s="105"/>
      <c r="X1105" s="299">
        <f>'Punten per wedstrijd'!D144</f>
        <v>108.3</v>
      </c>
      <c r="Y1105" s="366" t="s">
        <v>2499</v>
      </c>
      <c r="Z1105" s="105" t="s">
        <v>153</v>
      </c>
      <c r="AA1105" s="105"/>
      <c r="AB1105" s="299">
        <f>'Punten per wedstrijd'!D458</f>
        <v>69.7</v>
      </c>
      <c r="AC1105" s="366" t="s">
        <v>2499</v>
      </c>
      <c r="AD1105" s="105" t="s">
        <v>615</v>
      </c>
      <c r="AE1105" s="105"/>
      <c r="AF1105" s="299">
        <f>'Punten per wedstrijd'!D816</f>
        <v>96.200000000000017</v>
      </c>
      <c r="AN1105" s="10"/>
      <c r="AO1105" s="5"/>
      <c r="AR1105" s="10"/>
      <c r="AS1105" s="4"/>
      <c r="AT1105" s="5"/>
      <c r="AW1105" s="10"/>
      <c r="AX1105" s="5"/>
      <c r="BA1105" s="10"/>
      <c r="BB1105" s="4"/>
      <c r="BK1105" s="4"/>
      <c r="BT1105" s="4"/>
      <c r="CC1105" s="4"/>
      <c r="CL1105" s="4"/>
      <c r="CU1105" s="4"/>
      <c r="DD1105" s="4"/>
      <c r="DM1105" s="4"/>
      <c r="DV1105" s="4"/>
      <c r="EE1105" s="4"/>
      <c r="EN1105" s="4"/>
      <c r="EW1105" s="4"/>
      <c r="FF1105" s="4"/>
      <c r="FO1105" s="4"/>
      <c r="FX1105" s="4"/>
      <c r="GG1105" s="4"/>
      <c r="GP1105" s="4"/>
      <c r="GY1105" s="4"/>
      <c r="HH1105" s="4"/>
    </row>
    <row r="1106" spans="1:216" s="3" customFormat="1" ht="15.75" customHeight="1">
      <c r="A1106" s="366" t="s">
        <v>2500</v>
      </c>
      <c r="B1106" s="105" t="s">
        <v>2517</v>
      </c>
      <c r="C1106" s="105"/>
      <c r="D1106" s="299">
        <f>'Punten per wedstrijd'!D1357</f>
        <v>0</v>
      </c>
      <c r="E1106" s="366" t="s">
        <v>2500</v>
      </c>
      <c r="F1106" s="105" t="s">
        <v>2075</v>
      </c>
      <c r="G1106" s="105"/>
      <c r="H1106" s="299">
        <f>'Punten per wedstrijd'!D183</f>
        <v>490.3</v>
      </c>
      <c r="I1106" s="366" t="s">
        <v>2500</v>
      </c>
      <c r="J1106" s="261" t="s">
        <v>3827</v>
      </c>
      <c r="K1106" s="105"/>
      <c r="L1106" s="299">
        <f>'Punten per wedstrijd'!D679</f>
        <v>344.5</v>
      </c>
      <c r="M1106" s="366" t="s">
        <v>2500</v>
      </c>
      <c r="N1106" s="105" t="s">
        <v>661</v>
      </c>
      <c r="O1106" s="105"/>
      <c r="P1106" s="299">
        <f>'Punten per wedstrijd'!D935</f>
        <v>11.3</v>
      </c>
      <c r="Q1106" s="366" t="s">
        <v>2500</v>
      </c>
      <c r="R1106" s="261" t="s">
        <v>3841</v>
      </c>
      <c r="S1106" s="366"/>
      <c r="T1106" s="299">
        <f>'Punten per wedstrijd'!D1183</f>
        <v>0</v>
      </c>
      <c r="U1106" s="366" t="s">
        <v>2500</v>
      </c>
      <c r="V1106" s="260" t="s">
        <v>3147</v>
      </c>
      <c r="W1106" s="105"/>
      <c r="X1106" s="299">
        <f>'Punten per wedstrijd'!D8</f>
        <v>106.7</v>
      </c>
      <c r="Y1106" s="366" t="s">
        <v>2500</v>
      </c>
      <c r="Z1106" s="261" t="s">
        <v>3855</v>
      </c>
      <c r="AA1106" s="105"/>
      <c r="AB1106" s="299">
        <f>'Punten per wedstrijd'!D444</f>
        <v>68.7</v>
      </c>
      <c r="AC1106" s="366" t="s">
        <v>2500</v>
      </c>
      <c r="AD1106" s="105" t="s">
        <v>2521</v>
      </c>
      <c r="AE1106" s="105"/>
      <c r="AF1106" s="299">
        <f>'Punten per wedstrijd'!D734</f>
        <v>95.3</v>
      </c>
      <c r="AN1106" s="10"/>
      <c r="AO1106" s="5"/>
      <c r="AR1106" s="10"/>
      <c r="AS1106" s="4"/>
      <c r="AT1106" s="5"/>
      <c r="AW1106" s="10"/>
      <c r="AX1106" s="5"/>
      <c r="BA1106" s="10"/>
      <c r="BB1106" s="4"/>
      <c r="BK1106" s="4"/>
      <c r="BT1106" s="4"/>
      <c r="CC1106" s="4"/>
      <c r="CL1106" s="4"/>
      <c r="CU1106" s="4"/>
      <c r="DD1106" s="4"/>
      <c r="DM1106" s="4"/>
      <c r="DV1106" s="4"/>
      <c r="EE1106" s="4"/>
      <c r="EN1106" s="4"/>
      <c r="EW1106" s="4"/>
      <c r="FF1106" s="4"/>
      <c r="FO1106" s="4"/>
      <c r="FX1106" s="4"/>
      <c r="GG1106" s="4"/>
      <c r="GP1106" s="4"/>
      <c r="GY1106" s="4"/>
      <c r="HH1106" s="4"/>
    </row>
    <row r="1107" spans="1:216" s="3" customFormat="1" ht="15.75" customHeight="1">
      <c r="A1107" s="366" t="s">
        <v>2501</v>
      </c>
      <c r="B1107" s="104" t="s">
        <v>1286</v>
      </c>
      <c r="C1107" s="105"/>
      <c r="D1107" s="299">
        <f>'Punten per wedstrijd'!D1358</f>
        <v>0</v>
      </c>
      <c r="E1107" s="366" t="s">
        <v>2501</v>
      </c>
      <c r="F1107" s="261" t="s">
        <v>33</v>
      </c>
      <c r="G1107" s="105"/>
      <c r="H1107" s="299">
        <f>'Punten per wedstrijd'!D317</f>
        <v>488</v>
      </c>
      <c r="I1107" s="366" t="s">
        <v>2501</v>
      </c>
      <c r="J1107" s="105" t="s">
        <v>2519</v>
      </c>
      <c r="K1107" s="105"/>
      <c r="L1107" s="299">
        <f>'Punten per wedstrijd'!D633</f>
        <v>344.09999999999997</v>
      </c>
      <c r="M1107" s="366" t="s">
        <v>2501</v>
      </c>
      <c r="N1107" s="260" t="s">
        <v>3172</v>
      </c>
      <c r="O1107" s="105"/>
      <c r="P1107" s="299">
        <f>'Punten per wedstrijd'!D1001</f>
        <v>9.9</v>
      </c>
      <c r="Q1107" s="366" t="s">
        <v>2501</v>
      </c>
      <c r="R1107" s="261" t="s">
        <v>3842</v>
      </c>
      <c r="S1107" s="366"/>
      <c r="T1107" s="299">
        <f>'Punten per wedstrijd'!D1184</f>
        <v>0</v>
      </c>
      <c r="U1107" s="366" t="s">
        <v>2501</v>
      </c>
      <c r="V1107" s="105" t="s">
        <v>631</v>
      </c>
      <c r="W1107" s="105"/>
      <c r="X1107" s="299">
        <f>'Punten per wedstrijd'!D116</f>
        <v>102.8</v>
      </c>
      <c r="Y1107" s="366" t="s">
        <v>2501</v>
      </c>
      <c r="Z1107" s="105" t="s">
        <v>2528</v>
      </c>
      <c r="AA1107" s="105"/>
      <c r="AB1107" s="299">
        <f>'Punten per wedstrijd'!D415</f>
        <v>66.2</v>
      </c>
      <c r="AC1107" s="366" t="s">
        <v>2501</v>
      </c>
      <c r="AD1107" s="105" t="s">
        <v>2078</v>
      </c>
      <c r="AE1107" s="105"/>
      <c r="AF1107" s="299">
        <f>'Punten per wedstrijd'!D791</f>
        <v>94.8</v>
      </c>
      <c r="AN1107" s="10"/>
      <c r="AO1107" s="5"/>
      <c r="AR1107" s="10"/>
      <c r="AS1107" s="4"/>
      <c r="AT1107" s="5"/>
      <c r="AW1107" s="10"/>
      <c r="AX1107" s="5"/>
      <c r="BA1107" s="10"/>
      <c r="BB1107" s="4"/>
      <c r="BK1107" s="4"/>
      <c r="BT1107" s="4"/>
      <c r="CC1107" s="4"/>
      <c r="CL1107" s="4"/>
      <c r="CU1107" s="4"/>
      <c r="DD1107" s="4"/>
      <c r="DM1107" s="4"/>
      <c r="DV1107" s="4"/>
      <c r="EE1107" s="4"/>
      <c r="EN1107" s="4"/>
      <c r="EW1107" s="4"/>
      <c r="FF1107" s="4"/>
      <c r="FO1107" s="4"/>
      <c r="FX1107" s="4"/>
      <c r="GG1107" s="4"/>
      <c r="GP1107" s="4"/>
      <c r="GY1107" s="4"/>
      <c r="HH1107" s="4"/>
    </row>
    <row r="1108" spans="1:216" s="3" customFormat="1" ht="15.75" customHeight="1">
      <c r="A1108" s="366" t="s">
        <v>2502</v>
      </c>
      <c r="B1108" s="105" t="s">
        <v>2518</v>
      </c>
      <c r="C1108" s="105"/>
      <c r="D1108" s="299">
        <f>'Punten per wedstrijd'!D1359</f>
        <v>0</v>
      </c>
      <c r="E1108" s="366" t="s">
        <v>2502</v>
      </c>
      <c r="F1108" s="105" t="s">
        <v>2612</v>
      </c>
      <c r="G1108" s="105"/>
      <c r="H1108" s="299">
        <f>'Punten per wedstrijd'!D308</f>
        <v>471.5</v>
      </c>
      <c r="I1108" s="366" t="s">
        <v>2502</v>
      </c>
      <c r="J1108" s="105" t="s">
        <v>2097</v>
      </c>
      <c r="K1108" s="105"/>
      <c r="L1108" s="299">
        <f>'Punten per wedstrijd'!D575</f>
        <v>341.5</v>
      </c>
      <c r="M1108" s="366" t="s">
        <v>2502</v>
      </c>
      <c r="N1108" s="261" t="s">
        <v>1580</v>
      </c>
      <c r="O1108" s="105"/>
      <c r="P1108" s="299">
        <f>'Punten per wedstrijd'!D910</f>
        <v>9.8000000000000007</v>
      </c>
      <c r="Q1108" s="366" t="s">
        <v>2502</v>
      </c>
      <c r="R1108" s="105" t="s">
        <v>2517</v>
      </c>
      <c r="S1108" s="366"/>
      <c r="T1108" s="299">
        <f>'Punten per wedstrijd'!D1185</f>
        <v>0</v>
      </c>
      <c r="U1108" s="366" t="s">
        <v>2502</v>
      </c>
      <c r="V1108" s="105" t="s">
        <v>2077</v>
      </c>
      <c r="W1108" s="105"/>
      <c r="X1108" s="299">
        <f>'Punten per wedstrijd'!D33</f>
        <v>102.3</v>
      </c>
      <c r="Y1108" s="366" t="s">
        <v>2502</v>
      </c>
      <c r="Z1108" s="105" t="s">
        <v>2515</v>
      </c>
      <c r="AA1108" s="105"/>
      <c r="AB1108" s="299">
        <f>'Punten per wedstrijd'!D401</f>
        <v>61.6</v>
      </c>
      <c r="AC1108" s="366" t="s">
        <v>2502</v>
      </c>
      <c r="AD1108" s="104" t="s">
        <v>1272</v>
      </c>
      <c r="AE1108" s="105"/>
      <c r="AF1108" s="299">
        <f>'Punten per wedstrijd'!D698</f>
        <v>94.6</v>
      </c>
      <c r="AN1108" s="10"/>
      <c r="AO1108" s="5"/>
      <c r="AR1108" s="10"/>
      <c r="AS1108" s="4"/>
      <c r="AT1108" s="5"/>
      <c r="AW1108" s="10"/>
      <c r="AX1108" s="5"/>
      <c r="BA1108" s="10"/>
      <c r="BB1108" s="4"/>
      <c r="BK1108" s="4"/>
      <c r="BT1108" s="4"/>
      <c r="CC1108" s="4"/>
      <c r="CL1108" s="4"/>
      <c r="CU1108" s="4"/>
      <c r="DD1108" s="4"/>
      <c r="DM1108" s="4"/>
      <c r="DV1108" s="4"/>
      <c r="EE1108" s="4"/>
      <c r="EN1108" s="4"/>
      <c r="EW1108" s="4"/>
      <c r="FF1108" s="4"/>
      <c r="FO1108" s="4"/>
      <c r="FX1108" s="4"/>
      <c r="GG1108" s="4"/>
      <c r="GP1108" s="4"/>
      <c r="GY1108" s="4"/>
      <c r="HH1108" s="4"/>
    </row>
    <row r="1109" spans="1:216" s="3" customFormat="1" ht="15.75" customHeight="1">
      <c r="A1109" s="366" t="s">
        <v>2531</v>
      </c>
      <c r="B1109" s="261" t="s">
        <v>3828</v>
      </c>
      <c r="C1109" s="105"/>
      <c r="D1109" s="299">
        <f>'Punten per wedstrijd'!D1360</f>
        <v>0</v>
      </c>
      <c r="E1109" s="366" t="s">
        <v>2531</v>
      </c>
      <c r="F1109" s="104" t="s">
        <v>1284</v>
      </c>
      <c r="G1109" s="105"/>
      <c r="H1109" s="299">
        <f>'Punten per wedstrijd'!D291</f>
        <v>465.79999999999995</v>
      </c>
      <c r="I1109" s="366" t="s">
        <v>2531</v>
      </c>
      <c r="J1109" s="261" t="s">
        <v>23</v>
      </c>
      <c r="K1109" s="105"/>
      <c r="L1109" s="299">
        <f>'Punten per wedstrijd'!D606</f>
        <v>339.79999999999995</v>
      </c>
      <c r="M1109" s="366" t="s">
        <v>2531</v>
      </c>
      <c r="N1109" s="105" t="s">
        <v>2073</v>
      </c>
      <c r="O1109" s="105"/>
      <c r="P1109" s="299">
        <f>'Punten per wedstrijd'!D938</f>
        <v>9.7999999999999989</v>
      </c>
      <c r="Q1109" s="366" t="s">
        <v>2531</v>
      </c>
      <c r="R1109" s="104" t="s">
        <v>1286</v>
      </c>
      <c r="S1109" s="366"/>
      <c r="T1109" s="299">
        <f>'Punten per wedstrijd'!D1186</f>
        <v>0</v>
      </c>
      <c r="U1109" s="366" t="s">
        <v>2531</v>
      </c>
      <c r="V1109" s="104" t="s">
        <v>1284</v>
      </c>
      <c r="W1109" s="105"/>
      <c r="X1109" s="299">
        <f>'Punten per wedstrijd'!D119</f>
        <v>88.700000000000017</v>
      </c>
      <c r="Y1109" s="366" t="s">
        <v>2531</v>
      </c>
      <c r="Z1109" s="261" t="s">
        <v>3847</v>
      </c>
      <c r="AA1109" s="105"/>
      <c r="AB1109" s="299">
        <f>'Punten per wedstrijd'!D505</f>
        <v>61.6</v>
      </c>
      <c r="AC1109" s="366" t="s">
        <v>2531</v>
      </c>
      <c r="AD1109" s="261" t="s">
        <v>3820</v>
      </c>
      <c r="AE1109" s="105"/>
      <c r="AF1109" s="299">
        <f>'Punten per wedstrijd'!D818</f>
        <v>94.3</v>
      </c>
      <c r="AN1109" s="10"/>
      <c r="AO1109" s="5"/>
      <c r="AR1109" s="10"/>
      <c r="AS1109" s="4"/>
      <c r="AT1109" s="5"/>
      <c r="AW1109" s="10"/>
      <c r="AX1109" s="5"/>
      <c r="BA1109" s="10"/>
      <c r="BB1109" s="4"/>
      <c r="BK1109" s="4"/>
      <c r="BT1109" s="4"/>
      <c r="CC1109" s="4"/>
      <c r="CL1109" s="4"/>
      <c r="CU1109" s="4"/>
      <c r="DD1109" s="4"/>
      <c r="DM1109" s="4"/>
      <c r="DV1109" s="4"/>
      <c r="EE1109" s="4"/>
      <c r="EN1109" s="4"/>
      <c r="EW1109" s="4"/>
      <c r="FF1109" s="4"/>
      <c r="FO1109" s="4"/>
      <c r="FX1109" s="4"/>
      <c r="GG1109" s="4"/>
      <c r="GP1109" s="4"/>
      <c r="GY1109" s="4"/>
      <c r="HH1109" s="4"/>
    </row>
    <row r="1110" spans="1:216" s="3" customFormat="1" ht="15.75" customHeight="1">
      <c r="A1110" s="366" t="s">
        <v>2613</v>
      </c>
      <c r="B1110" s="105" t="s">
        <v>2523</v>
      </c>
      <c r="C1110" s="105"/>
      <c r="D1110" s="299">
        <f>'Punten per wedstrijd'!D1361</f>
        <v>0</v>
      </c>
      <c r="E1110" s="366" t="s">
        <v>2613</v>
      </c>
      <c r="F1110" s="261" t="s">
        <v>3857</v>
      </c>
      <c r="G1110" s="105"/>
      <c r="H1110" s="299">
        <f>'Punten per wedstrijd'!D211</f>
        <v>459.7</v>
      </c>
      <c r="I1110" s="366" t="s">
        <v>2613</v>
      </c>
      <c r="J1110" s="261" t="s">
        <v>3837</v>
      </c>
      <c r="K1110" s="105"/>
      <c r="L1110" s="299">
        <f>'Punten per wedstrijd'!D559</f>
        <v>337</v>
      </c>
      <c r="M1110" s="366" t="s">
        <v>2613</v>
      </c>
      <c r="N1110" s="261" t="s">
        <v>1590</v>
      </c>
      <c r="O1110" s="105"/>
      <c r="P1110" s="299">
        <f>'Punten per wedstrijd'!D885</f>
        <v>9.6</v>
      </c>
      <c r="Q1110" s="366" t="s">
        <v>2613</v>
      </c>
      <c r="R1110" s="105" t="s">
        <v>2518</v>
      </c>
      <c r="S1110" s="366"/>
      <c r="T1110" s="299">
        <f>'Punten per wedstrijd'!D1187</f>
        <v>0</v>
      </c>
      <c r="U1110" s="366" t="s">
        <v>2613</v>
      </c>
      <c r="V1110" s="372" t="s">
        <v>3167</v>
      </c>
      <c r="W1110" s="105"/>
      <c r="X1110" s="299">
        <f>'Punten per wedstrijd'!D112</f>
        <v>65</v>
      </c>
      <c r="Y1110" s="366" t="s">
        <v>2613</v>
      </c>
      <c r="Z1110" s="105" t="s">
        <v>615</v>
      </c>
      <c r="AA1110" s="105"/>
      <c r="AB1110" s="299">
        <f>'Punten per wedstrijd'!D472</f>
        <v>57.400000000000006</v>
      </c>
      <c r="AC1110" s="366" t="s">
        <v>2613</v>
      </c>
      <c r="AD1110" s="105" t="s">
        <v>2524</v>
      </c>
      <c r="AE1110" s="105"/>
      <c r="AF1110" s="299">
        <f>'Punten per wedstrijd'!D857</f>
        <v>93</v>
      </c>
      <c r="AN1110" s="10"/>
      <c r="AO1110" s="5"/>
      <c r="AR1110" s="10"/>
      <c r="AS1110" s="4"/>
      <c r="AT1110" s="5"/>
      <c r="AW1110" s="10"/>
      <c r="AX1110" s="5"/>
      <c r="BA1110" s="10"/>
      <c r="BB1110" s="4"/>
      <c r="BK1110" s="4"/>
      <c r="BT1110" s="4"/>
      <c r="CC1110" s="4"/>
      <c r="CL1110" s="4"/>
      <c r="CU1110" s="4"/>
      <c r="DD1110" s="4"/>
      <c r="DM1110" s="4"/>
      <c r="DV1110" s="4"/>
      <c r="EE1110" s="4"/>
      <c r="EN1110" s="4"/>
      <c r="EW1110" s="4"/>
      <c r="FF1110" s="4"/>
      <c r="FO1110" s="4"/>
      <c r="FX1110" s="4"/>
      <c r="GG1110" s="4"/>
      <c r="GP1110" s="4"/>
      <c r="GY1110" s="4"/>
      <c r="HH1110" s="4"/>
    </row>
    <row r="1111" spans="1:216" s="3" customFormat="1" ht="15.75" customHeight="1">
      <c r="A1111" s="366" t="s">
        <v>2626</v>
      </c>
      <c r="B1111" s="261" t="s">
        <v>1596</v>
      </c>
      <c r="C1111" s="105"/>
      <c r="D1111" s="299">
        <f>'Punten per wedstrijd'!D1362</f>
        <v>0</v>
      </c>
      <c r="E1111" s="366" t="s">
        <v>2626</v>
      </c>
      <c r="F1111" s="261" t="s">
        <v>3851</v>
      </c>
      <c r="G1111" s="105"/>
      <c r="H1111" s="299">
        <f>'Punten per wedstrijd'!D213</f>
        <v>420.59999999999997</v>
      </c>
      <c r="I1111" s="366" t="s">
        <v>2626</v>
      </c>
      <c r="J1111" s="261" t="s">
        <v>3852</v>
      </c>
      <c r="K1111" s="105"/>
      <c r="L1111" s="299">
        <f>'Punten per wedstrijd'!D636</f>
        <v>324.10000000000002</v>
      </c>
      <c r="M1111" s="366" t="s">
        <v>2626</v>
      </c>
      <c r="N1111" s="261" t="s">
        <v>1593</v>
      </c>
      <c r="O1111" s="105"/>
      <c r="P1111" s="299">
        <f>'Punten per wedstrijd'!D944</f>
        <v>8.6</v>
      </c>
      <c r="Q1111" s="366" t="s">
        <v>2626</v>
      </c>
      <c r="R1111" s="261" t="s">
        <v>3828</v>
      </c>
      <c r="S1111" s="366"/>
      <c r="T1111" s="299">
        <f>'Punten per wedstrijd'!D1188</f>
        <v>0</v>
      </c>
      <c r="U1111" s="366" t="s">
        <v>2626</v>
      </c>
      <c r="V1111" s="261" t="s">
        <v>3821</v>
      </c>
      <c r="W1111" s="105"/>
      <c r="X1111" s="299">
        <f>'Punten per wedstrijd'!D58</f>
        <v>61.4</v>
      </c>
      <c r="Y1111" s="366" t="s">
        <v>2626</v>
      </c>
      <c r="Z1111" s="261" t="s">
        <v>1593</v>
      </c>
      <c r="AA1111" s="105"/>
      <c r="AB1111" s="299">
        <f>'Punten per wedstrijd'!D428</f>
        <v>52</v>
      </c>
      <c r="AC1111" s="366" t="s">
        <v>2626</v>
      </c>
      <c r="AD1111" s="105" t="s">
        <v>2530</v>
      </c>
      <c r="AE1111" s="105"/>
      <c r="AF1111" s="299">
        <f>'Punten per wedstrijd'!D799</f>
        <v>92.2</v>
      </c>
      <c r="AN1111" s="10"/>
      <c r="AO1111" s="5"/>
      <c r="AR1111" s="10"/>
      <c r="AS1111" s="4"/>
      <c r="AT1111" s="5"/>
      <c r="AW1111" s="10"/>
      <c r="AX1111" s="5"/>
      <c r="BA1111" s="10"/>
      <c r="BB1111" s="4"/>
      <c r="BK1111" s="4"/>
      <c r="BT1111" s="4"/>
      <c r="CC1111" s="4"/>
      <c r="CL1111" s="4"/>
      <c r="CU1111" s="4"/>
      <c r="DD1111" s="4"/>
      <c r="DM1111" s="4"/>
      <c r="DV1111" s="4"/>
      <c r="EE1111" s="4"/>
      <c r="EN1111" s="4"/>
      <c r="EW1111" s="4"/>
      <c r="FF1111" s="4"/>
      <c r="FO1111" s="4"/>
      <c r="FX1111" s="4"/>
      <c r="GG1111" s="4"/>
      <c r="GP1111" s="4"/>
      <c r="GY1111" s="4"/>
      <c r="HH1111" s="4"/>
    </row>
    <row r="1112" spans="1:216" s="3" customFormat="1" ht="15.75" customHeight="1">
      <c r="A1112" s="366" t="s">
        <v>2662</v>
      </c>
      <c r="B1112" s="105" t="s">
        <v>179</v>
      </c>
      <c r="C1112" s="105"/>
      <c r="D1112" s="299">
        <f>'Punten per wedstrijd'!D1363</f>
        <v>0</v>
      </c>
      <c r="E1112" s="366" t="s">
        <v>2662</v>
      </c>
      <c r="F1112" s="105" t="s">
        <v>596</v>
      </c>
      <c r="G1112" s="105"/>
      <c r="H1112" s="299">
        <f>'Punten per wedstrijd'!D208</f>
        <v>419.5</v>
      </c>
      <c r="I1112" s="366" t="s">
        <v>2662</v>
      </c>
      <c r="J1112" s="105" t="s">
        <v>631</v>
      </c>
      <c r="K1112" s="105"/>
      <c r="L1112" s="299">
        <f>'Punten per wedstrijd'!D632</f>
        <v>323.69999999999993</v>
      </c>
      <c r="M1112" s="366" t="s">
        <v>2662</v>
      </c>
      <c r="N1112" s="105" t="s">
        <v>2510</v>
      </c>
      <c r="O1112" s="105"/>
      <c r="P1112" s="299">
        <f>'Punten per wedstrijd'!D995</f>
        <v>8.5</v>
      </c>
      <c r="Q1112" s="366" t="s">
        <v>2662</v>
      </c>
      <c r="R1112" s="105" t="s">
        <v>2523</v>
      </c>
      <c r="S1112" s="366"/>
      <c r="T1112" s="299">
        <f>'Punten per wedstrijd'!D1189</f>
        <v>0</v>
      </c>
      <c r="U1112" s="366" t="s">
        <v>2662</v>
      </c>
      <c r="V1112" s="105" t="s">
        <v>596</v>
      </c>
      <c r="W1112" s="105"/>
      <c r="X1112" s="299">
        <f>'Punten per wedstrijd'!D36</f>
        <v>56.300000000000004</v>
      </c>
      <c r="Y1112" s="366" t="s">
        <v>2662</v>
      </c>
      <c r="Z1112" s="261" t="s">
        <v>23</v>
      </c>
      <c r="AA1112" s="105"/>
      <c r="AB1112" s="299">
        <f>'Punten per wedstrijd'!D434</f>
        <v>49</v>
      </c>
      <c r="AC1112" s="366" t="s">
        <v>2662</v>
      </c>
      <c r="AD1112" s="261" t="s">
        <v>3828</v>
      </c>
      <c r="AE1112" s="105"/>
      <c r="AF1112" s="299">
        <f>'Punten per wedstrijd'!D844</f>
        <v>86</v>
      </c>
      <c r="AN1112" s="10"/>
      <c r="AO1112" s="5"/>
      <c r="AR1112" s="10"/>
      <c r="AS1112" s="4"/>
      <c r="AT1112" s="5"/>
      <c r="AW1112" s="10"/>
      <c r="AX1112" s="5"/>
      <c r="BA1112" s="10"/>
      <c r="BB1112" s="4"/>
      <c r="BK1112" s="4"/>
      <c r="BT1112" s="4"/>
      <c r="CC1112" s="4"/>
      <c r="CL1112" s="4"/>
      <c r="CU1112" s="4"/>
      <c r="DD1112" s="4"/>
      <c r="DM1112" s="4"/>
      <c r="DV1112" s="4"/>
      <c r="EE1112" s="4"/>
      <c r="EN1112" s="4"/>
      <c r="EW1112" s="4"/>
      <c r="FF1112" s="4"/>
      <c r="FO1112" s="4"/>
      <c r="FX1112" s="4"/>
      <c r="GG1112" s="4"/>
      <c r="GP1112" s="4"/>
      <c r="GY1112" s="4"/>
      <c r="HH1112" s="4"/>
    </row>
    <row r="1113" spans="1:216" s="3" customFormat="1" ht="15.75" customHeight="1">
      <c r="A1113" s="366" t="s">
        <v>2663</v>
      </c>
      <c r="B1113" s="105" t="s">
        <v>2506</v>
      </c>
      <c r="C1113" s="105"/>
      <c r="D1113" s="299">
        <f>'Punten per wedstrijd'!D1364</f>
        <v>0</v>
      </c>
      <c r="E1113" s="366" t="s">
        <v>2663</v>
      </c>
      <c r="F1113" s="105" t="s">
        <v>2077</v>
      </c>
      <c r="G1113" s="105"/>
      <c r="H1113" s="299">
        <f>'Punten per wedstrijd'!D205</f>
        <v>415</v>
      </c>
      <c r="I1113" s="366" t="s">
        <v>2663</v>
      </c>
      <c r="J1113" s="372" t="s">
        <v>3167</v>
      </c>
      <c r="K1113" s="105"/>
      <c r="L1113" s="299">
        <f>'Punten per wedstrijd'!D628</f>
        <v>311.40000000000003</v>
      </c>
      <c r="M1113" s="366" t="s">
        <v>2663</v>
      </c>
      <c r="N1113" s="105" t="s">
        <v>2528</v>
      </c>
      <c r="O1113" s="105"/>
      <c r="P1113" s="299">
        <f>'Punten per wedstrijd'!D931</f>
        <v>8.3999999999999986</v>
      </c>
      <c r="Q1113" s="366" t="s">
        <v>2663</v>
      </c>
      <c r="R1113" s="261" t="s">
        <v>1596</v>
      </c>
      <c r="S1113" s="366"/>
      <c r="T1113" s="299">
        <f>'Punten per wedstrijd'!D1190</f>
        <v>0</v>
      </c>
      <c r="U1113" s="366" t="s">
        <v>2663</v>
      </c>
      <c r="V1113" s="261" t="s">
        <v>3828</v>
      </c>
      <c r="W1113" s="105"/>
      <c r="X1113" s="299">
        <f>'Punten per wedstrijd'!D156</f>
        <v>42.800000000000004</v>
      </c>
      <c r="Y1113" s="366" t="s">
        <v>2663</v>
      </c>
      <c r="Z1113" s="261" t="s">
        <v>33</v>
      </c>
      <c r="AA1113" s="105"/>
      <c r="AB1113" s="299">
        <f>'Punten per wedstrijd'!D489</f>
        <v>47.900000000000006</v>
      </c>
      <c r="AC1113" s="366" t="s">
        <v>2663</v>
      </c>
      <c r="AD1113" s="261" t="s">
        <v>3839</v>
      </c>
      <c r="AE1113" s="105"/>
      <c r="AF1113" s="299">
        <f>'Punten per wedstrijd'!D821</f>
        <v>85.7</v>
      </c>
      <c r="AN1113" s="10"/>
      <c r="AO1113" s="5"/>
      <c r="AR1113" s="10"/>
      <c r="AS1113" s="4"/>
      <c r="AT1113" s="5"/>
      <c r="AW1113" s="10"/>
      <c r="AX1113" s="5"/>
      <c r="BA1113" s="10"/>
      <c r="BB1113" s="4"/>
      <c r="BK1113" s="4"/>
      <c r="BT1113" s="4"/>
      <c r="CC1113" s="4"/>
      <c r="CL1113" s="4"/>
      <c r="CU1113" s="4"/>
      <c r="DD1113" s="4"/>
      <c r="DM1113" s="4"/>
      <c r="DV1113" s="4"/>
      <c r="EE1113" s="4"/>
      <c r="EN1113" s="4"/>
      <c r="EW1113" s="4"/>
      <c r="FF1113" s="4"/>
      <c r="FO1113" s="4"/>
      <c r="FX1113" s="4"/>
      <c r="GG1113" s="4"/>
      <c r="GP1113" s="4"/>
      <c r="GY1113" s="4"/>
      <c r="HH1113" s="4"/>
    </row>
    <row r="1114" spans="1:216" s="3" customFormat="1" ht="15.75" customHeight="1">
      <c r="A1114" s="366" t="s">
        <v>2664</v>
      </c>
      <c r="B1114" s="261" t="s">
        <v>3847</v>
      </c>
      <c r="C1114" s="105"/>
      <c r="D1114" s="299">
        <f>'Punten per wedstrijd'!D1365</f>
        <v>0</v>
      </c>
      <c r="E1114" s="366" t="s">
        <v>2664</v>
      </c>
      <c r="F1114" s="105" t="s">
        <v>2518</v>
      </c>
      <c r="G1114" s="105"/>
      <c r="H1114" s="299">
        <f>'Punten per wedstrijd'!D327</f>
        <v>395.7</v>
      </c>
      <c r="I1114" s="366" t="s">
        <v>2664</v>
      </c>
      <c r="J1114" s="261" t="s">
        <v>1614</v>
      </c>
      <c r="K1114" s="105"/>
      <c r="L1114" s="299">
        <f>'Punten per wedstrijd'!D641</f>
        <v>302.89999999999998</v>
      </c>
      <c r="M1114" s="366" t="s">
        <v>2664</v>
      </c>
      <c r="N1114" s="372" t="s">
        <v>3167</v>
      </c>
      <c r="O1114" s="105"/>
      <c r="P1114" s="299">
        <f>'Punten per wedstrijd'!D972</f>
        <v>7.7</v>
      </c>
      <c r="Q1114" s="366" t="s">
        <v>2664</v>
      </c>
      <c r="R1114" s="105" t="s">
        <v>179</v>
      </c>
      <c r="S1114" s="366"/>
      <c r="T1114" s="299">
        <f>'Punten per wedstrijd'!D1191</f>
        <v>0</v>
      </c>
      <c r="U1114" s="366" t="s">
        <v>2664</v>
      </c>
      <c r="V1114" s="105" t="s">
        <v>601</v>
      </c>
      <c r="W1114" s="105"/>
      <c r="X1114" s="299">
        <f>'Punten per wedstrijd'!D42</f>
        <v>25.900000000000002</v>
      </c>
      <c r="Y1114" s="366" t="s">
        <v>2664</v>
      </c>
      <c r="Z1114" s="105" t="s">
        <v>600</v>
      </c>
      <c r="AA1114" s="105"/>
      <c r="AB1114" s="299">
        <f>'Punten per wedstrijd'!D475</f>
        <v>42.400000000000006</v>
      </c>
      <c r="AC1114" s="366" t="s">
        <v>2664</v>
      </c>
      <c r="AD1114" s="105" t="s">
        <v>2528</v>
      </c>
      <c r="AE1114" s="105"/>
      <c r="AF1114" s="299">
        <f>'Punten per wedstrijd'!D759</f>
        <v>82.7</v>
      </c>
      <c r="AN1114" s="10"/>
      <c r="AO1114" s="5"/>
      <c r="AR1114" s="10"/>
      <c r="AS1114" s="4"/>
      <c r="AT1114" s="5"/>
      <c r="AW1114" s="10"/>
      <c r="AX1114" s="5"/>
      <c r="BA1114" s="10"/>
      <c r="BB1114" s="4"/>
      <c r="BK1114" s="4"/>
      <c r="BT1114" s="4"/>
      <c r="CC1114" s="4"/>
      <c r="CL1114" s="4"/>
      <c r="CU1114" s="4"/>
      <c r="DD1114" s="4"/>
      <c r="DM1114" s="4"/>
      <c r="DV1114" s="4"/>
      <c r="EE1114" s="4"/>
      <c r="EN1114" s="4"/>
      <c r="EW1114" s="4"/>
      <c r="FF1114" s="4"/>
      <c r="FO1114" s="4"/>
      <c r="FX1114" s="4"/>
      <c r="GG1114" s="4"/>
      <c r="GP1114" s="4"/>
      <c r="GY1114" s="4"/>
      <c r="HH1114" s="4"/>
    </row>
    <row r="1115" spans="1:216" s="3" customFormat="1" ht="15.75" customHeight="1">
      <c r="A1115" s="366" t="s">
        <v>2665</v>
      </c>
      <c r="B1115" s="105" t="s">
        <v>2095</v>
      </c>
      <c r="C1115" s="105"/>
      <c r="D1115" s="299">
        <f>'Punten per wedstrijd'!D1366</f>
        <v>0</v>
      </c>
      <c r="E1115" s="366" t="s">
        <v>2665</v>
      </c>
      <c r="F1115" s="372" t="s">
        <v>3167</v>
      </c>
      <c r="G1115" s="105"/>
      <c r="H1115" s="299">
        <f>'Punten per wedstrijd'!D284</f>
        <v>389.3</v>
      </c>
      <c r="I1115" s="366" t="s">
        <v>2665</v>
      </c>
      <c r="J1115" s="261" t="s">
        <v>3833</v>
      </c>
      <c r="K1115" s="105"/>
      <c r="L1115" s="299">
        <f>'Punten per wedstrijd'!D598</f>
        <v>290.39999999999998</v>
      </c>
      <c r="M1115" s="366" t="s">
        <v>2665</v>
      </c>
      <c r="N1115" s="260" t="s">
        <v>3171</v>
      </c>
      <c r="O1115" s="105"/>
      <c r="P1115" s="299">
        <f>'Punten per wedstrijd'!D997</f>
        <v>7</v>
      </c>
      <c r="Q1115" s="366" t="s">
        <v>2665</v>
      </c>
      <c r="R1115" s="105" t="s">
        <v>2506</v>
      </c>
      <c r="S1115" s="366"/>
      <c r="T1115" s="299">
        <f>'Punten per wedstrijd'!D1192</f>
        <v>0</v>
      </c>
      <c r="U1115" s="366" t="s">
        <v>2665</v>
      </c>
      <c r="V1115" s="261" t="s">
        <v>3852</v>
      </c>
      <c r="W1115" s="105"/>
      <c r="X1115" s="299">
        <f>'Punten per wedstrijd'!D120</f>
        <v>22.9</v>
      </c>
      <c r="Y1115" s="366" t="s">
        <v>2665</v>
      </c>
      <c r="Z1115" s="104" t="s">
        <v>1279</v>
      </c>
      <c r="AA1115" s="105"/>
      <c r="AB1115" s="299">
        <f>'Punten per wedstrijd'!D379</f>
        <v>40.5</v>
      </c>
      <c r="AC1115" s="366" t="s">
        <v>2665</v>
      </c>
      <c r="AD1115" s="105" t="s">
        <v>665</v>
      </c>
      <c r="AE1115" s="105"/>
      <c r="AF1115" s="299">
        <f>'Punten per wedstrijd'!D758</f>
        <v>81.400000000000006</v>
      </c>
      <c r="AN1115" s="10"/>
      <c r="AO1115" s="5"/>
      <c r="AR1115" s="10"/>
      <c r="AS1115" s="4"/>
      <c r="AT1115" s="5"/>
      <c r="AW1115" s="10"/>
      <c r="AX1115" s="5"/>
      <c r="BA1115" s="10"/>
      <c r="BB1115" s="4"/>
      <c r="BK1115" s="4"/>
      <c r="BT1115" s="4"/>
      <c r="CC1115" s="4"/>
      <c r="CL1115" s="4"/>
      <c r="CU1115" s="4"/>
      <c r="DD1115" s="4"/>
      <c r="DM1115" s="4"/>
      <c r="DV1115" s="4"/>
      <c r="EE1115" s="4"/>
      <c r="EN1115" s="4"/>
      <c r="EW1115" s="4"/>
      <c r="FF1115" s="4"/>
      <c r="FO1115" s="4"/>
      <c r="FX1115" s="4"/>
      <c r="GG1115" s="4"/>
      <c r="GP1115" s="4"/>
      <c r="GY1115" s="4"/>
      <c r="HH1115" s="4"/>
    </row>
    <row r="1116" spans="1:216" s="3" customFormat="1" ht="15.75" customHeight="1">
      <c r="A1116" s="366" t="s">
        <v>2666</v>
      </c>
      <c r="B1116" s="261" t="s">
        <v>3827</v>
      </c>
      <c r="C1116" s="105"/>
      <c r="D1116" s="299">
        <f>'Punten per wedstrijd'!D1367</f>
        <v>0</v>
      </c>
      <c r="E1116" s="366" t="s">
        <v>2666</v>
      </c>
      <c r="F1116" s="261" t="s">
        <v>3844</v>
      </c>
      <c r="G1116" s="105"/>
      <c r="H1116" s="299">
        <f>'Punten per wedstrijd'!D278</f>
        <v>386.1</v>
      </c>
      <c r="I1116" s="366" t="s">
        <v>2666</v>
      </c>
      <c r="J1116" s="105" t="s">
        <v>2073</v>
      </c>
      <c r="K1116" s="105"/>
      <c r="L1116" s="299">
        <f>'Punten per wedstrijd'!D594</f>
        <v>283.5</v>
      </c>
      <c r="M1116" s="366" t="s">
        <v>2666</v>
      </c>
      <c r="N1116" s="105" t="s">
        <v>2076</v>
      </c>
      <c r="O1116" s="105"/>
      <c r="P1116" s="299">
        <f>'Punten per wedstrijd'!D883</f>
        <v>6</v>
      </c>
      <c r="Q1116" s="366" t="s">
        <v>2666</v>
      </c>
      <c r="R1116" s="261" t="s">
        <v>3847</v>
      </c>
      <c r="S1116" s="366"/>
      <c r="T1116" s="299">
        <f>'Punten per wedstrijd'!D1193</f>
        <v>0</v>
      </c>
      <c r="U1116" s="366" t="s">
        <v>2666</v>
      </c>
      <c r="V1116" s="261" t="s">
        <v>1593</v>
      </c>
      <c r="W1116" s="105"/>
      <c r="X1116" s="299">
        <f>'Punten per wedstrijd'!D84</f>
        <v>14.3</v>
      </c>
      <c r="Y1116" s="366" t="s">
        <v>2666</v>
      </c>
      <c r="Z1116" s="261" t="s">
        <v>1583</v>
      </c>
      <c r="AA1116" s="105"/>
      <c r="AB1116" s="299">
        <f>'Punten per wedstrijd'!D349</f>
        <v>36.299999999999997</v>
      </c>
      <c r="AC1116" s="366" t="s">
        <v>2666</v>
      </c>
      <c r="AD1116" s="260" t="s">
        <v>3151</v>
      </c>
      <c r="AE1116" s="105"/>
      <c r="AF1116" s="299">
        <f>'Punten per wedstrijd'!D714</f>
        <v>77.599999999999994</v>
      </c>
      <c r="AN1116" s="10"/>
      <c r="AO1116" s="5"/>
      <c r="AR1116" s="10"/>
      <c r="AS1116" s="4"/>
      <c r="AT1116" s="5"/>
      <c r="AW1116" s="10"/>
      <c r="AX1116" s="5"/>
      <c r="BA1116" s="10"/>
      <c r="BB1116" s="4"/>
      <c r="BK1116" s="4"/>
      <c r="BT1116" s="4"/>
      <c r="CC1116" s="4"/>
      <c r="CL1116" s="4"/>
      <c r="CU1116" s="4"/>
      <c r="DD1116" s="4"/>
      <c r="DM1116" s="4"/>
      <c r="DV1116" s="4"/>
      <c r="EE1116" s="4"/>
      <c r="EN1116" s="4"/>
      <c r="EW1116" s="4"/>
      <c r="FF1116" s="4"/>
      <c r="FO1116" s="4"/>
      <c r="FX1116" s="4"/>
      <c r="GG1116" s="4"/>
      <c r="GP1116" s="4"/>
      <c r="GY1116" s="4"/>
      <c r="HH1116" s="4"/>
    </row>
    <row r="1117" spans="1:216" s="3" customFormat="1" ht="15.75" customHeight="1">
      <c r="A1117" s="366" t="s">
        <v>3127</v>
      </c>
      <c r="B1117" s="105" t="s">
        <v>2525</v>
      </c>
      <c r="C1117" s="105"/>
      <c r="D1117" s="299">
        <f>'Punten per wedstrijd'!D1368</f>
        <v>0</v>
      </c>
      <c r="E1117" s="366" t="s">
        <v>3127</v>
      </c>
      <c r="F1117" s="261" t="s">
        <v>3832</v>
      </c>
      <c r="G1117" s="105"/>
      <c r="H1117" s="299">
        <f>'Punten per wedstrijd'!D235</f>
        <v>382.30000000000007</v>
      </c>
      <c r="I1117" s="366" t="s">
        <v>3127</v>
      </c>
      <c r="J1117" s="105" t="s">
        <v>2095</v>
      </c>
      <c r="K1117" s="105"/>
      <c r="L1117" s="299">
        <f>'Punten per wedstrijd'!D678</f>
        <v>269.3</v>
      </c>
      <c r="M1117" s="366" t="s">
        <v>3127</v>
      </c>
      <c r="N1117" s="261" t="s">
        <v>23</v>
      </c>
      <c r="O1117" s="105"/>
      <c r="P1117" s="299">
        <f>'Punten per wedstrijd'!D950</f>
        <v>6</v>
      </c>
      <c r="Q1117" s="366" t="s">
        <v>3127</v>
      </c>
      <c r="R1117" s="261" t="s">
        <v>3827</v>
      </c>
      <c r="S1117" s="366"/>
      <c r="T1117" s="299">
        <f>'Punten per wedstrijd'!D1195</f>
        <v>0</v>
      </c>
      <c r="U1117" s="366" t="s">
        <v>3127</v>
      </c>
      <c r="V1117" s="261" t="s">
        <v>3841</v>
      </c>
      <c r="W1117" s="105"/>
      <c r="X1117" s="299">
        <f>'Punten per wedstrijd'!D151</f>
        <v>13.2</v>
      </c>
      <c r="Y1117" s="366" t="s">
        <v>3127</v>
      </c>
      <c r="Z1117" s="261" t="s">
        <v>4071</v>
      </c>
      <c r="AA1117" s="105"/>
      <c r="AB1117" s="299">
        <f>'Punten per wedstrijd'!D439</f>
        <v>31.1</v>
      </c>
      <c r="AC1117" s="366" t="s">
        <v>3127</v>
      </c>
      <c r="AD1117" s="104" t="s">
        <v>3826</v>
      </c>
      <c r="AE1117" s="105"/>
      <c r="AF1117" s="299">
        <f>'Punten per wedstrijd'!D753</f>
        <v>75.599999999999994</v>
      </c>
      <c r="AN1117" s="10"/>
      <c r="AO1117" s="5"/>
      <c r="AR1117" s="10"/>
      <c r="AS1117" s="4"/>
      <c r="AT1117" s="5"/>
      <c r="AW1117" s="10"/>
      <c r="AX1117" s="5"/>
      <c r="BA1117" s="10"/>
      <c r="BB1117" s="4"/>
      <c r="BK1117" s="4"/>
      <c r="BT1117" s="4"/>
      <c r="CC1117" s="4"/>
      <c r="CL1117" s="4"/>
      <c r="CU1117" s="4"/>
      <c r="DD1117" s="4"/>
      <c r="DM1117" s="4"/>
      <c r="DV1117" s="4"/>
      <c r="EE1117" s="4"/>
      <c r="EN1117" s="4"/>
      <c r="EW1117" s="4"/>
      <c r="FF1117" s="4"/>
      <c r="FO1117" s="4"/>
      <c r="FX1117" s="4"/>
      <c r="GG1117" s="4"/>
      <c r="GP1117" s="4"/>
      <c r="GY1117" s="4"/>
      <c r="HH1117" s="4"/>
    </row>
    <row r="1118" spans="1:216" s="3" customFormat="1" ht="15.75" customHeight="1">
      <c r="A1118" s="366" t="s">
        <v>3128</v>
      </c>
      <c r="B1118" s="105" t="s">
        <v>154</v>
      </c>
      <c r="C1118" s="105"/>
      <c r="D1118" s="299">
        <f>'Punten per wedstrijd'!D1369</f>
        <v>0</v>
      </c>
      <c r="E1118" s="366" t="s">
        <v>3128</v>
      </c>
      <c r="F1118" s="105" t="s">
        <v>637</v>
      </c>
      <c r="G1118" s="105"/>
      <c r="H1118" s="299">
        <f>'Punten per wedstrijd'!D192</f>
        <v>370.7999999999999</v>
      </c>
      <c r="I1118" s="366" t="s">
        <v>3128</v>
      </c>
      <c r="J1118" s="261" t="s">
        <v>1594</v>
      </c>
      <c r="K1118" s="105"/>
      <c r="L1118" s="299">
        <f>'Punten per wedstrijd'!D614</f>
        <v>264.8</v>
      </c>
      <c r="M1118" s="366" t="s">
        <v>3128</v>
      </c>
      <c r="N1118" s="261" t="s">
        <v>1666</v>
      </c>
      <c r="O1118" s="105"/>
      <c r="P1118" s="299">
        <f>'Punten per wedstrijd'!D989</f>
        <v>6</v>
      </c>
      <c r="Q1118" s="366" t="s">
        <v>3128</v>
      </c>
      <c r="R1118" s="105" t="s">
        <v>2525</v>
      </c>
      <c r="S1118" s="366"/>
      <c r="T1118" s="299">
        <f>'Punten per wedstrijd'!D1196</f>
        <v>0</v>
      </c>
      <c r="U1118" s="366" t="s">
        <v>3128</v>
      </c>
      <c r="V1118" s="261" t="s">
        <v>3833</v>
      </c>
      <c r="W1118" s="105"/>
      <c r="X1118" s="299">
        <f>'Punten per wedstrijd'!D82</f>
        <v>12.100000000000001</v>
      </c>
      <c r="Y1118" s="366" t="s">
        <v>3128</v>
      </c>
      <c r="Z1118" s="105" t="s">
        <v>2625</v>
      </c>
      <c r="AA1118" s="105"/>
      <c r="AB1118" s="299">
        <f>'Punten per wedstrijd'!D363</f>
        <v>30.8</v>
      </c>
      <c r="AC1118" s="366" t="s">
        <v>3128</v>
      </c>
      <c r="AD1118" s="104" t="s">
        <v>1278</v>
      </c>
      <c r="AE1118" s="105"/>
      <c r="AF1118" s="299">
        <f>'Punten per wedstrijd'!D782</f>
        <v>74.100000000000009</v>
      </c>
      <c r="AN1118" s="10"/>
      <c r="AO1118" s="5"/>
      <c r="AR1118" s="10"/>
      <c r="AS1118" s="4"/>
      <c r="AT1118" s="5"/>
      <c r="AW1118" s="10"/>
      <c r="AX1118" s="5"/>
      <c r="BA1118" s="10"/>
      <c r="BB1118" s="4"/>
      <c r="BK1118" s="4"/>
      <c r="BT1118" s="4"/>
      <c r="CC1118" s="4"/>
      <c r="CL1118" s="4"/>
      <c r="CU1118" s="4"/>
      <c r="DD1118" s="4"/>
      <c r="DM1118" s="4"/>
      <c r="DV1118" s="4"/>
      <c r="EE1118" s="4"/>
      <c r="EN1118" s="4"/>
      <c r="EW1118" s="4"/>
      <c r="FF1118" s="4"/>
      <c r="FO1118" s="4"/>
      <c r="FX1118" s="4"/>
      <c r="GG1118" s="4"/>
      <c r="GP1118" s="4"/>
      <c r="GY1118" s="4"/>
      <c r="HH1118" s="4"/>
    </row>
    <row r="1119" spans="1:216" s="3" customFormat="1" ht="15.75" customHeight="1">
      <c r="A1119" s="366" t="s">
        <v>3129</v>
      </c>
      <c r="B1119" s="260" t="s">
        <v>3175</v>
      </c>
      <c r="C1119" s="105"/>
      <c r="D1119" s="299">
        <f>'Punten per wedstrijd'!D1370</f>
        <v>0</v>
      </c>
      <c r="E1119" s="366" t="s">
        <v>3129</v>
      </c>
      <c r="F1119" s="261" t="s">
        <v>3852</v>
      </c>
      <c r="G1119" s="105"/>
      <c r="H1119" s="299">
        <f>'Punten per wedstrijd'!D292</f>
        <v>334.6</v>
      </c>
      <c r="I1119" s="366" t="s">
        <v>3129</v>
      </c>
      <c r="J1119" s="104" t="s">
        <v>1284</v>
      </c>
      <c r="K1119" s="105"/>
      <c r="L1119" s="299">
        <f>'Punten per wedstrijd'!D635</f>
        <v>263.7</v>
      </c>
      <c r="M1119" s="366" t="s">
        <v>3129</v>
      </c>
      <c r="N1119" s="105" t="s">
        <v>629</v>
      </c>
      <c r="O1119" s="105"/>
      <c r="P1119" s="299">
        <f>'Punten per wedstrijd'!D946</f>
        <v>3.9000000000000004</v>
      </c>
      <c r="Q1119" s="366" t="s">
        <v>3129</v>
      </c>
      <c r="R1119" s="260" t="s">
        <v>3175</v>
      </c>
      <c r="S1119" s="366"/>
      <c r="T1119" s="299">
        <f>'Punten per wedstrijd'!D1198</f>
        <v>0</v>
      </c>
      <c r="U1119" s="366" t="s">
        <v>3129</v>
      </c>
      <c r="V1119" s="372" t="s">
        <v>27</v>
      </c>
      <c r="W1119" s="105"/>
      <c r="X1119" s="299">
        <f>'Punten per wedstrijd'!D105</f>
        <v>12.100000000000001</v>
      </c>
      <c r="Y1119" s="366" t="s">
        <v>3129</v>
      </c>
      <c r="Z1119" s="260" t="s">
        <v>3173</v>
      </c>
      <c r="AA1119" s="105"/>
      <c r="AB1119" s="299">
        <f>'Punten per wedstrijd'!D492</f>
        <v>30.400000000000002</v>
      </c>
      <c r="AC1119" s="366" t="s">
        <v>3129</v>
      </c>
      <c r="AD1119" s="372" t="s">
        <v>27</v>
      </c>
      <c r="AE1119" s="105"/>
      <c r="AF1119" s="299">
        <f>'Punten per wedstrijd'!D793</f>
        <v>73.800000000000011</v>
      </c>
      <c r="AN1119" s="10"/>
      <c r="AO1119" s="5"/>
      <c r="AR1119" s="10"/>
      <c r="AS1119" s="4"/>
      <c r="AT1119" s="5"/>
      <c r="AW1119" s="10"/>
      <c r="AX1119" s="5"/>
      <c r="BA1119" s="10"/>
      <c r="BB1119" s="4"/>
      <c r="BK1119" s="4"/>
      <c r="BT1119" s="4"/>
      <c r="CC1119" s="4"/>
      <c r="CL1119" s="4"/>
      <c r="CU1119" s="4"/>
      <c r="DD1119" s="4"/>
      <c r="DM1119" s="4"/>
      <c r="DV1119" s="4"/>
      <c r="EE1119" s="4"/>
      <c r="EN1119" s="4"/>
      <c r="EW1119" s="4"/>
      <c r="FF1119" s="4"/>
      <c r="FO1119" s="4"/>
      <c r="FX1119" s="4"/>
      <c r="GG1119" s="4"/>
      <c r="GP1119" s="4"/>
      <c r="GY1119" s="4"/>
      <c r="HH1119" s="4"/>
    </row>
    <row r="1120" spans="1:216" s="3" customFormat="1" ht="15.75" customHeight="1">
      <c r="A1120" s="484" t="s">
        <v>3130</v>
      </c>
      <c r="B1120" s="261" t="s">
        <v>3848</v>
      </c>
      <c r="C1120" s="105"/>
      <c r="D1120" s="299">
        <f>'Punten per wedstrijd'!D1371</f>
        <v>0</v>
      </c>
      <c r="E1120" s="484" t="s">
        <v>3130</v>
      </c>
      <c r="F1120" s="261" t="s">
        <v>1592</v>
      </c>
      <c r="G1120" s="105"/>
      <c r="H1120" s="299">
        <f>'Punten per wedstrijd'!D251</f>
        <v>271.80000000000007</v>
      </c>
      <c r="I1120" s="484" t="s">
        <v>3130</v>
      </c>
      <c r="J1120" s="105" t="s">
        <v>2510</v>
      </c>
      <c r="K1120" s="105"/>
      <c r="L1120" s="299">
        <f>'Punten per wedstrijd'!D651</f>
        <v>258.79999999999995</v>
      </c>
      <c r="M1120" s="484" t="s">
        <v>3130</v>
      </c>
      <c r="N1120" s="261" t="s">
        <v>3818</v>
      </c>
      <c r="O1120" s="105"/>
      <c r="P1120" s="299">
        <f>'Punten per wedstrijd'!D914</f>
        <v>3.3000000000000003</v>
      </c>
      <c r="Q1120" s="484" t="s">
        <v>3130</v>
      </c>
      <c r="R1120" s="261" t="s">
        <v>3848</v>
      </c>
      <c r="S1120" s="366"/>
      <c r="T1120" s="299">
        <f>'Punten per wedstrijd'!D1199</f>
        <v>0</v>
      </c>
      <c r="U1120" s="484" t="s">
        <v>3130</v>
      </c>
      <c r="V1120" s="105" t="s">
        <v>2528</v>
      </c>
      <c r="W1120" s="105"/>
      <c r="X1120" s="299">
        <f>'Punten per wedstrijd'!D71</f>
        <v>11.700000000000001</v>
      </c>
      <c r="Y1120" s="484" t="s">
        <v>3130</v>
      </c>
      <c r="Z1120" s="261" t="s">
        <v>2171</v>
      </c>
      <c r="AA1120" s="105"/>
      <c r="AB1120" s="299">
        <f>'Punten per wedstrijd'!D416</f>
        <v>29.4</v>
      </c>
      <c r="AC1120" s="484" t="s">
        <v>3130</v>
      </c>
      <c r="AD1120" s="260" t="s">
        <v>3169</v>
      </c>
      <c r="AE1120" s="105"/>
      <c r="AF1120" s="299">
        <f>'Punten per wedstrijd'!D812</f>
        <v>70.3</v>
      </c>
      <c r="AN1120" s="10"/>
      <c r="AO1120" s="5"/>
      <c r="AR1120" s="10"/>
      <c r="AS1120" s="4"/>
      <c r="AT1120" s="5"/>
      <c r="AW1120" s="10"/>
      <c r="AX1120" s="5"/>
      <c r="BA1120" s="10"/>
      <c r="BB1120" s="4"/>
      <c r="BK1120" s="4"/>
      <c r="BT1120" s="4"/>
      <c r="CC1120" s="4"/>
      <c r="CL1120" s="4"/>
      <c r="CU1120" s="4"/>
      <c r="DD1120" s="4"/>
      <c r="DM1120" s="4"/>
      <c r="DV1120" s="4"/>
      <c r="EE1120" s="4"/>
      <c r="EN1120" s="4"/>
      <c r="EW1120" s="4"/>
      <c r="FF1120" s="4"/>
      <c r="FO1120" s="4"/>
      <c r="FX1120" s="4"/>
      <c r="GG1120" s="4"/>
      <c r="GP1120" s="4"/>
      <c r="GY1120" s="4"/>
      <c r="HH1120" s="4"/>
    </row>
    <row r="1121" spans="1:1565" s="3" customFormat="1" ht="15.75" customHeight="1">
      <c r="A1121" s="366" t="s">
        <v>3131</v>
      </c>
      <c r="B1121" s="105" t="s">
        <v>2526</v>
      </c>
      <c r="C1121" s="105"/>
      <c r="D1121" s="299">
        <f>'Punten per wedstrijd'!D1372</f>
        <v>0</v>
      </c>
      <c r="E1121" s="366" t="s">
        <v>3131</v>
      </c>
      <c r="F1121" s="261" t="s">
        <v>1583</v>
      </c>
      <c r="G1121" s="105"/>
      <c r="H1121" s="299">
        <f>'Punten per wedstrijd'!D177</f>
        <v>252.40000000000003</v>
      </c>
      <c r="I1121" s="366" t="s">
        <v>3131</v>
      </c>
      <c r="J1121" s="105" t="s">
        <v>661</v>
      </c>
      <c r="K1121" s="105"/>
      <c r="L1121" s="299">
        <f>'Punten per wedstrijd'!D591</f>
        <v>254.7</v>
      </c>
      <c r="M1121" s="366" t="s">
        <v>3131</v>
      </c>
      <c r="N1121" s="260" t="s">
        <v>3147</v>
      </c>
      <c r="O1121" s="105"/>
      <c r="P1121" s="299">
        <f>'Punten per wedstrijd'!D868</f>
        <v>2.8</v>
      </c>
      <c r="Q1121" s="366" t="s">
        <v>3131</v>
      </c>
      <c r="R1121" s="105" t="s">
        <v>2526</v>
      </c>
      <c r="S1121" s="366"/>
      <c r="T1121" s="299">
        <f>'Punten per wedstrijd'!D1200</f>
        <v>0</v>
      </c>
      <c r="U1121" s="366" t="s">
        <v>3131</v>
      </c>
      <c r="V1121" s="105" t="s">
        <v>637</v>
      </c>
      <c r="W1121" s="105"/>
      <c r="X1121" s="299">
        <f>'Punten per wedstrijd'!D20</f>
        <v>5.2</v>
      </c>
      <c r="Y1121" s="366" t="s">
        <v>3131</v>
      </c>
      <c r="Z1121" s="261" t="s">
        <v>3853</v>
      </c>
      <c r="AA1121" s="105"/>
      <c r="AB1121" s="299">
        <f>'Punten per wedstrijd'!D412</f>
        <v>27.299999999999997</v>
      </c>
      <c r="AC1121" s="366" t="s">
        <v>3131</v>
      </c>
      <c r="AD1121" s="260" t="s">
        <v>3165</v>
      </c>
      <c r="AE1121" s="105"/>
      <c r="AF1121" s="299">
        <f>'Punten per wedstrijd'!D789</f>
        <v>67.5</v>
      </c>
      <c r="AN1121" s="10"/>
      <c r="AO1121" s="5"/>
      <c r="AR1121" s="10"/>
      <c r="AS1121" s="4"/>
      <c r="AT1121" s="5"/>
      <c r="AW1121" s="10"/>
      <c r="AX1121" s="5"/>
      <c r="BA1121" s="10"/>
      <c r="BB1121" s="4"/>
      <c r="BK1121" s="4"/>
      <c r="BT1121" s="4"/>
      <c r="CC1121" s="4"/>
      <c r="CL1121" s="4"/>
      <c r="CU1121" s="4"/>
      <c r="DD1121" s="4"/>
      <c r="DM1121" s="4"/>
      <c r="DV1121" s="4"/>
      <c r="EE1121" s="4"/>
      <c r="EN1121" s="4"/>
      <c r="EW1121" s="4"/>
      <c r="FF1121" s="4"/>
      <c r="FO1121" s="4"/>
      <c r="FX1121" s="4"/>
      <c r="GG1121" s="4"/>
      <c r="GP1121" s="4"/>
      <c r="GY1121" s="4"/>
      <c r="HH1121" s="4"/>
    </row>
    <row r="1122" spans="1:1565" s="3" customFormat="1" ht="15.75" customHeight="1">
      <c r="A1122" s="366" t="s">
        <v>3132</v>
      </c>
      <c r="B1122" s="105" t="s">
        <v>2524</v>
      </c>
      <c r="C1122" s="105"/>
      <c r="D1122" s="299">
        <f>'Punten per wedstrijd'!D1373</f>
        <v>0</v>
      </c>
      <c r="E1122" s="366" t="s">
        <v>3132</v>
      </c>
      <c r="F1122" s="261" t="s">
        <v>3821</v>
      </c>
      <c r="G1122" s="105"/>
      <c r="H1122" s="299">
        <f>'Punten per wedstrijd'!D230</f>
        <v>229.4</v>
      </c>
      <c r="I1122" s="366" t="s">
        <v>3132</v>
      </c>
      <c r="J1122" s="105" t="s">
        <v>637</v>
      </c>
      <c r="K1122" s="105"/>
      <c r="L1122" s="299">
        <f>'Punten per wedstrijd'!D536</f>
        <v>240.7</v>
      </c>
      <c r="M1122" s="366" t="s">
        <v>3132</v>
      </c>
      <c r="N1122" s="261" t="s">
        <v>1584</v>
      </c>
      <c r="O1122" s="105"/>
      <c r="P1122" s="299">
        <f>'Punten per wedstrijd'!D897</f>
        <v>1.4</v>
      </c>
      <c r="Q1122" s="366" t="s">
        <v>3132</v>
      </c>
      <c r="R1122" s="105" t="s">
        <v>2524</v>
      </c>
      <c r="S1122" s="366"/>
      <c r="T1122" s="299">
        <f>'Punten per wedstrijd'!D1201</f>
        <v>0</v>
      </c>
      <c r="U1122" s="366" t="s">
        <v>3132</v>
      </c>
      <c r="V1122" s="261" t="s">
        <v>3818</v>
      </c>
      <c r="W1122" s="105"/>
      <c r="X1122" s="299">
        <f>'Punten per wedstrijd'!D54</f>
        <v>0</v>
      </c>
      <c r="Y1122" s="366" t="s">
        <v>3132</v>
      </c>
      <c r="Z1122" s="105" t="s">
        <v>596</v>
      </c>
      <c r="AA1122" s="105"/>
      <c r="AB1122" s="299">
        <f>'Punten per wedstrijd'!D380</f>
        <v>14.3</v>
      </c>
      <c r="AC1122" s="366" t="s">
        <v>3132</v>
      </c>
      <c r="AD1122" s="261" t="s">
        <v>33</v>
      </c>
      <c r="AE1122" s="105"/>
      <c r="AF1122" s="299">
        <f>'Punten per wedstrijd'!D833</f>
        <v>55.6</v>
      </c>
      <c r="AN1122" s="10"/>
      <c r="AO1122" s="5"/>
      <c r="AR1122" s="10"/>
      <c r="AS1122" s="4"/>
      <c r="AT1122" s="5"/>
      <c r="AW1122" s="10"/>
      <c r="AX1122" s="5"/>
      <c r="BA1122" s="10"/>
      <c r="BB1122" s="4"/>
      <c r="BK1122" s="4"/>
      <c r="BT1122" s="4"/>
      <c r="CC1122" s="4"/>
      <c r="CL1122" s="4"/>
      <c r="CU1122" s="4"/>
      <c r="DD1122" s="4"/>
      <c r="DM1122" s="4"/>
      <c r="DV1122" s="4"/>
      <c r="EE1122" s="4"/>
      <c r="EN1122" s="4"/>
      <c r="EW1122" s="4"/>
      <c r="FF1122" s="4"/>
      <c r="FO1122" s="4"/>
      <c r="FX1122" s="4"/>
      <c r="GG1122" s="4"/>
      <c r="GP1122" s="4"/>
      <c r="GY1122" s="4"/>
      <c r="HH1122" s="4"/>
    </row>
    <row r="1123" spans="1:1565" s="3" customFormat="1" ht="15.75" customHeight="1">
      <c r="A1123" s="366" t="s">
        <v>3133</v>
      </c>
      <c r="B1123" s="105" t="s">
        <v>2505</v>
      </c>
      <c r="C1123" s="105"/>
      <c r="D1123" s="299">
        <f>'Punten per wedstrijd'!D1374</f>
        <v>0</v>
      </c>
      <c r="E1123" s="366" t="s">
        <v>3133</v>
      </c>
      <c r="F1123" s="261" t="s">
        <v>1614</v>
      </c>
      <c r="G1123" s="105"/>
      <c r="H1123" s="299">
        <f>'Punten per wedstrijd'!D297</f>
        <v>228.8</v>
      </c>
      <c r="I1123" s="366" t="s">
        <v>3133</v>
      </c>
      <c r="J1123" s="261" t="s">
        <v>3841</v>
      </c>
      <c r="K1123" s="105"/>
      <c r="L1123" s="299">
        <f>'Punten per wedstrijd'!D667</f>
        <v>214.79999999999998</v>
      </c>
      <c r="M1123" s="366" t="s">
        <v>3133</v>
      </c>
      <c r="N1123" s="105" t="s">
        <v>2530</v>
      </c>
      <c r="O1123" s="105"/>
      <c r="P1123" s="299">
        <f>'Punten per wedstrijd'!D971</f>
        <v>1.1000000000000001</v>
      </c>
      <c r="Q1123" s="366" t="s">
        <v>3133</v>
      </c>
      <c r="R1123" s="105" t="s">
        <v>2505</v>
      </c>
      <c r="S1123" s="366"/>
      <c r="T1123" s="299">
        <f>'Punten per wedstrijd'!D1202</f>
        <v>0</v>
      </c>
      <c r="U1123" s="366" t="s">
        <v>3133</v>
      </c>
      <c r="V1123" s="261" t="s">
        <v>3835</v>
      </c>
      <c r="W1123" s="105"/>
      <c r="X1123" s="299">
        <f>'Punten per wedstrijd'!D69</f>
        <v>0</v>
      </c>
      <c r="Y1123" s="366" t="s">
        <v>3133</v>
      </c>
      <c r="Z1123" s="260" t="s">
        <v>3171</v>
      </c>
      <c r="AA1123" s="105"/>
      <c r="AB1123" s="299">
        <f>'Punten per wedstrijd'!D481</f>
        <v>13.5</v>
      </c>
      <c r="AC1123" s="366" t="s">
        <v>3133</v>
      </c>
      <c r="AD1123" s="261" t="s">
        <v>23</v>
      </c>
      <c r="AE1123" s="105"/>
      <c r="AF1123" s="299">
        <f>'Punten per wedstrijd'!D778</f>
        <v>55.3</v>
      </c>
      <c r="AN1123" s="10"/>
      <c r="AO1123" s="5"/>
      <c r="AR1123" s="10"/>
      <c r="AS1123" s="4"/>
      <c r="AT1123" s="5"/>
      <c r="AW1123" s="10"/>
      <c r="AX1123" s="5"/>
      <c r="BA1123" s="10"/>
      <c r="BB1123" s="4"/>
      <c r="BK1123" s="4"/>
      <c r="BT1123" s="4"/>
      <c r="CC1123" s="4"/>
      <c r="CL1123" s="4"/>
      <c r="CU1123" s="4"/>
      <c r="DD1123" s="4"/>
      <c r="DM1123" s="4"/>
      <c r="DV1123" s="4"/>
      <c r="EE1123" s="4"/>
      <c r="EN1123" s="4"/>
      <c r="EW1123" s="4"/>
      <c r="FF1123" s="4"/>
      <c r="FO1123" s="4"/>
      <c r="FX1123" s="4"/>
      <c r="GG1123" s="4"/>
      <c r="GP1123" s="4"/>
      <c r="GY1123" s="4"/>
      <c r="HH1123" s="4"/>
    </row>
    <row r="1124" spans="1:1565" s="3" customFormat="1" ht="15.75" customHeight="1">
      <c r="A1124" s="366" t="s">
        <v>3134</v>
      </c>
      <c r="B1124" s="105" t="s">
        <v>620</v>
      </c>
      <c r="C1124" s="105"/>
      <c r="D1124" s="299">
        <f>'Punten per wedstrijd'!D1375</f>
        <v>0</v>
      </c>
      <c r="E1124" s="366" t="s">
        <v>3134</v>
      </c>
      <c r="F1124" s="261" t="s">
        <v>1593</v>
      </c>
      <c r="G1124" s="105"/>
      <c r="H1124" s="299">
        <f>'Punten per wedstrijd'!D256</f>
        <v>218.4</v>
      </c>
      <c r="I1124" s="366" t="s">
        <v>3134</v>
      </c>
      <c r="J1124" s="261" t="s">
        <v>3818</v>
      </c>
      <c r="K1124" s="105"/>
      <c r="L1124" s="299">
        <f>'Punten per wedstrijd'!D570</f>
        <v>212.7</v>
      </c>
      <c r="M1124" s="366" t="s">
        <v>3134</v>
      </c>
      <c r="N1124" s="105" t="s">
        <v>2503</v>
      </c>
      <c r="O1124" s="105"/>
      <c r="P1124" s="299">
        <f>'Punten per wedstrijd'!D881</f>
        <v>0</v>
      </c>
      <c r="Q1124" s="366" t="s">
        <v>3134</v>
      </c>
      <c r="R1124" s="105" t="s">
        <v>620</v>
      </c>
      <c r="S1124" s="366"/>
      <c r="T1124" s="299">
        <f>'Punten per wedstrijd'!D1203</f>
        <v>0</v>
      </c>
      <c r="U1124" s="366" t="s">
        <v>3134</v>
      </c>
      <c r="V1124" s="261" t="s">
        <v>1594</v>
      </c>
      <c r="W1124" s="105"/>
      <c r="X1124" s="299">
        <f>'Punten per wedstrijd'!D98</f>
        <v>0</v>
      </c>
      <c r="Y1124" s="366" t="s">
        <v>3134</v>
      </c>
      <c r="Z1124" s="261" t="s">
        <v>3837</v>
      </c>
      <c r="AA1124" s="105"/>
      <c r="AB1124" s="299">
        <f>'Punten per wedstrijd'!D387</f>
        <v>4.8</v>
      </c>
      <c r="AC1124" s="366" t="s">
        <v>3134</v>
      </c>
      <c r="AD1124" s="261" t="s">
        <v>3818</v>
      </c>
      <c r="AE1124" s="105"/>
      <c r="AF1124" s="299">
        <f>'Punten per wedstrijd'!D742</f>
        <v>53.3</v>
      </c>
      <c r="AN1124" s="10"/>
      <c r="AO1124" s="5"/>
      <c r="AR1124" s="10"/>
      <c r="AS1124" s="4"/>
      <c r="AT1124" s="5"/>
      <c r="AW1124" s="10"/>
      <c r="AX1124" s="5"/>
      <c r="BA1124" s="10"/>
      <c r="BB1124" s="4"/>
      <c r="BK1124" s="4"/>
      <c r="BT1124" s="4"/>
      <c r="CC1124" s="4"/>
      <c r="CL1124" s="4"/>
      <c r="CU1124" s="4"/>
      <c r="DD1124" s="4"/>
      <c r="DM1124" s="4"/>
      <c r="DV1124" s="4"/>
      <c r="EE1124" s="4"/>
      <c r="EN1124" s="4"/>
      <c r="EW1124" s="4"/>
      <c r="FF1124" s="4"/>
      <c r="FO1124" s="4"/>
      <c r="FX1124" s="4"/>
      <c r="GG1124" s="4"/>
      <c r="GP1124" s="4"/>
      <c r="GY1124" s="4"/>
      <c r="HH1124" s="4"/>
    </row>
    <row r="1125" spans="1:1565" s="3" customFormat="1" ht="15.75" customHeight="1">
      <c r="A1125" s="366" t="s">
        <v>3135</v>
      </c>
      <c r="B1125" s="261" t="s">
        <v>1581</v>
      </c>
      <c r="C1125" s="105"/>
      <c r="D1125" s="299">
        <f>'Punten per wedstrijd'!D1376</f>
        <v>0</v>
      </c>
      <c r="E1125" s="366" t="s">
        <v>3135</v>
      </c>
      <c r="F1125" s="261" t="s">
        <v>1594</v>
      </c>
      <c r="G1125" s="105"/>
      <c r="H1125" s="299">
        <f>'Punten per wedstrijd'!D270</f>
        <v>154.80000000000001</v>
      </c>
      <c r="I1125" s="366" t="s">
        <v>3135</v>
      </c>
      <c r="J1125" s="105" t="s">
        <v>620</v>
      </c>
      <c r="K1125" s="105"/>
      <c r="L1125" s="299">
        <f>'Punten per wedstrijd'!D687</f>
        <v>201</v>
      </c>
      <c r="M1125" s="366" t="s">
        <v>3135</v>
      </c>
      <c r="N1125" s="105" t="s">
        <v>2080</v>
      </c>
      <c r="O1125" s="105"/>
      <c r="P1125" s="299">
        <f>'Punten per wedstrijd'!D924</f>
        <v>0</v>
      </c>
      <c r="Q1125" s="366" t="s">
        <v>3135</v>
      </c>
      <c r="R1125" s="261" t="s">
        <v>1581</v>
      </c>
      <c r="S1125" s="366"/>
      <c r="T1125" s="299">
        <f>'Punten per wedstrijd'!D1204</f>
        <v>0</v>
      </c>
      <c r="U1125" s="366" t="s">
        <v>3135</v>
      </c>
      <c r="V1125" s="261" t="s">
        <v>1614</v>
      </c>
      <c r="W1125" s="105"/>
      <c r="X1125" s="299">
        <f>'Punten per wedstrijd'!D125</f>
        <v>0</v>
      </c>
      <c r="Y1125" s="366" t="s">
        <v>3135</v>
      </c>
      <c r="Z1125" s="261" t="s">
        <v>3835</v>
      </c>
      <c r="AA1125" s="105"/>
      <c r="AB1125" s="299">
        <f>'Punten per wedstrijd'!D413</f>
        <v>0</v>
      </c>
      <c r="AC1125" s="366" t="s">
        <v>3135</v>
      </c>
      <c r="AD1125" s="105" t="s">
        <v>2095</v>
      </c>
      <c r="AE1125" s="105"/>
      <c r="AF1125" s="299">
        <f>'Punten per wedstrijd'!D850</f>
        <v>48.5</v>
      </c>
      <c r="AN1125" s="10"/>
      <c r="AO1125" s="5"/>
      <c r="AR1125" s="10"/>
      <c r="AS1125" s="4"/>
      <c r="AT1125" s="5"/>
      <c r="AW1125" s="10"/>
      <c r="AX1125" s="5"/>
      <c r="BA1125" s="10"/>
      <c r="BB1125" s="4"/>
      <c r="BK1125" s="4"/>
      <c r="BT1125" s="4"/>
      <c r="CC1125" s="4"/>
      <c r="CL1125" s="4"/>
      <c r="CU1125" s="4"/>
      <c r="DD1125" s="4"/>
      <c r="DM1125" s="4"/>
      <c r="DV1125" s="4"/>
      <c r="EE1125" s="4"/>
      <c r="EN1125" s="4"/>
      <c r="EW1125" s="4"/>
      <c r="FF1125" s="4"/>
      <c r="FO1125" s="4"/>
      <c r="FX1125" s="4"/>
      <c r="GG1125" s="4"/>
      <c r="GP1125" s="4"/>
      <c r="GY1125" s="4"/>
      <c r="HH1125" s="4"/>
    </row>
    <row r="1126" spans="1:1565" s="7" customFormat="1" ht="19.5">
      <c r="A1126" s="13"/>
      <c r="E1126" s="73"/>
      <c r="F1126" s="13"/>
      <c r="I1126" s="73"/>
      <c r="K1126" s="13"/>
      <c r="O1126" s="73"/>
      <c r="P1126" s="13"/>
      <c r="T1126" s="73"/>
      <c r="U1126" s="13"/>
      <c r="W1126" s="13"/>
      <c r="Y1126" s="73"/>
      <c r="AC1126" s="73"/>
      <c r="AG1126" s="73"/>
      <c r="AI1126" s="73"/>
      <c r="AJ1126" s="8"/>
      <c r="AK1126" s="13"/>
      <c r="AN1126" s="73"/>
      <c r="AO1126" s="13"/>
      <c r="AR1126" s="73"/>
      <c r="AS1126" s="8"/>
      <c r="AT1126" s="13"/>
      <c r="AW1126" s="73"/>
      <c r="AX1126" s="13"/>
      <c r="BA1126" s="73"/>
      <c r="BB1126" s="8"/>
      <c r="BK1126" s="8"/>
      <c r="BT1126" s="8"/>
      <c r="CC1126" s="8"/>
      <c r="CL1126" s="8"/>
      <c r="CU1126" s="8"/>
      <c r="DD1126" s="8"/>
      <c r="DM1126" s="8"/>
      <c r="DV1126" s="8"/>
      <c r="EE1126" s="8"/>
      <c r="EN1126" s="8"/>
      <c r="EW1126" s="8"/>
      <c r="FF1126" s="8"/>
      <c r="FO1126" s="8"/>
      <c r="FX1126" s="8"/>
      <c r="GG1126" s="8"/>
      <c r="GP1126" s="8"/>
      <c r="GY1126" s="8"/>
      <c r="HH1126" s="8"/>
    </row>
    <row r="1127" spans="1:1565" s="7" customFormat="1" ht="19.5">
      <c r="A1127" s="13"/>
      <c r="E1127" s="73"/>
      <c r="F1127" s="13"/>
      <c r="I1127" s="73"/>
      <c r="K1127" s="13"/>
      <c r="O1127" s="73"/>
      <c r="P1127" s="13"/>
      <c r="T1127" s="73"/>
      <c r="U1127" s="13"/>
      <c r="W1127" s="13"/>
      <c r="Y1127" s="73"/>
      <c r="AC1127" s="73"/>
      <c r="AG1127" s="73"/>
      <c r="AI1127" s="73"/>
      <c r="AJ1127" s="8"/>
      <c r="AK1127" s="13"/>
      <c r="AN1127" s="73"/>
      <c r="AO1127" s="13"/>
      <c r="AR1127" s="73"/>
      <c r="AS1127" s="8"/>
      <c r="AT1127" s="13"/>
      <c r="AW1127" s="73"/>
      <c r="AX1127" s="13"/>
      <c r="BA1127" s="73"/>
      <c r="BB1127" s="8"/>
      <c r="BK1127" s="8"/>
      <c r="BT1127" s="8"/>
      <c r="CC1127" s="8"/>
      <c r="CL1127" s="8"/>
      <c r="CU1127" s="8"/>
      <c r="DD1127" s="8"/>
      <c r="DM1127" s="8"/>
      <c r="DV1127" s="8"/>
      <c r="EE1127" s="8"/>
      <c r="EN1127" s="8"/>
      <c r="EW1127" s="8"/>
      <c r="FF1127" s="8"/>
      <c r="FO1127" s="8"/>
      <c r="FX1127" s="8"/>
      <c r="GG1127" s="8"/>
      <c r="GP1127" s="8"/>
      <c r="GY1127" s="8"/>
      <c r="HH1127" s="8"/>
    </row>
    <row r="1128" spans="1:1565" s="7" customFormat="1" ht="18.75">
      <c r="A1128" s="50" t="s">
        <v>1611</v>
      </c>
      <c r="D1128"/>
      <c r="I1128" s="8"/>
      <c r="J1128" s="50" t="s">
        <v>666</v>
      </c>
      <c r="R1128" s="8"/>
      <c r="S1128" s="50" t="s">
        <v>607</v>
      </c>
      <c r="AA1128" s="8"/>
      <c r="AB1128" s="50" t="s">
        <v>1271</v>
      </c>
      <c r="AJ1128" s="8"/>
      <c r="AK1128" s="50" t="s">
        <v>1287</v>
      </c>
      <c r="AS1128" s="8"/>
      <c r="AT1128" s="50" t="s">
        <v>646</v>
      </c>
      <c r="BB1128" s="8"/>
      <c r="BC1128" s="50" t="s">
        <v>609</v>
      </c>
      <c r="BK1128" s="8"/>
      <c r="BL1128" s="50" t="s">
        <v>626</v>
      </c>
      <c r="BT1128" s="8"/>
      <c r="BU1128" s="50" t="s">
        <v>610</v>
      </c>
      <c r="CC1128" s="8"/>
      <c r="CD1128" s="50" t="s">
        <v>610</v>
      </c>
      <c r="CL1128" s="8"/>
      <c r="CM1128" s="50" t="s">
        <v>608</v>
      </c>
      <c r="CU1128" s="8"/>
      <c r="CV1128" s="50" t="s">
        <v>1578</v>
      </c>
      <c r="DD1128" s="8"/>
      <c r="DE1128" s="50" t="s">
        <v>609</v>
      </c>
      <c r="DM1128" s="8"/>
      <c r="DN1128" s="50" t="s">
        <v>1611</v>
      </c>
      <c r="DV1128" s="8"/>
      <c r="DW1128" s="50" t="s">
        <v>607</v>
      </c>
      <c r="EE1128" s="8"/>
      <c r="EF1128" s="50" t="s">
        <v>607</v>
      </c>
      <c r="EN1128" s="8"/>
      <c r="EO1128" s="50" t="s">
        <v>638</v>
      </c>
      <c r="EW1128" s="8"/>
      <c r="EX1128" s="50" t="s">
        <v>607</v>
      </c>
      <c r="FF1128" s="8"/>
      <c r="FG1128" s="50" t="s">
        <v>643</v>
      </c>
      <c r="FO1128" s="8"/>
      <c r="FP1128" s="50" t="s">
        <v>657</v>
      </c>
      <c r="FX1128" s="8"/>
      <c r="FY1128" s="50" t="s">
        <v>619</v>
      </c>
      <c r="GG1128" s="8"/>
      <c r="GH1128" s="50" t="s">
        <v>1578</v>
      </c>
      <c r="GP1128" s="8"/>
      <c r="GQ1128" s="50" t="s">
        <v>1289</v>
      </c>
      <c r="GY1128" s="8"/>
      <c r="GZ1128" s="50" t="s">
        <v>609</v>
      </c>
      <c r="HH1128" s="8"/>
      <c r="HI1128" s="229" t="s">
        <v>2629</v>
      </c>
      <c r="HR1128" s="50" t="s">
        <v>607</v>
      </c>
      <c r="IA1128" s="50" t="s">
        <v>1604</v>
      </c>
      <c r="IJ1128" s="50" t="s">
        <v>610</v>
      </c>
      <c r="IS1128" s="50" t="s">
        <v>3784</v>
      </c>
      <c r="JB1128" s="50" t="s">
        <v>1288</v>
      </c>
      <c r="JK1128" s="229" t="s">
        <v>1611</v>
      </c>
      <c r="JT1128" s="50" t="s">
        <v>609</v>
      </c>
      <c r="KC1128" s="50" t="s">
        <v>3204</v>
      </c>
      <c r="KL1128" s="50" t="s">
        <v>1292</v>
      </c>
      <c r="KU1128" s="50" t="s">
        <v>609</v>
      </c>
      <c r="LD1128" s="50" t="s">
        <v>607</v>
      </c>
      <c r="LM1128" s="50" t="s">
        <v>607</v>
      </c>
      <c r="LV1128" s="50" t="s">
        <v>609</v>
      </c>
      <c r="ME1128" s="50" t="s">
        <v>1599</v>
      </c>
      <c r="MN1128" s="50" t="s">
        <v>609</v>
      </c>
      <c r="MW1128" s="50" t="s">
        <v>627</v>
      </c>
      <c r="NF1128" s="50" t="s">
        <v>607</v>
      </c>
      <c r="NO1128" s="50" t="s">
        <v>1290</v>
      </c>
      <c r="NX1128" s="50" t="s">
        <v>1601</v>
      </c>
      <c r="OG1128" s="229" t="s">
        <v>638</v>
      </c>
      <c r="OP1128" s="50" t="s">
        <v>2106</v>
      </c>
      <c r="OY1128" s="50" t="s">
        <v>625</v>
      </c>
      <c r="PH1128" s="229" t="s">
        <v>2629</v>
      </c>
      <c r="PQ1128" s="50" t="s">
        <v>1599</v>
      </c>
      <c r="PZ1128" s="50" t="s">
        <v>3785</v>
      </c>
      <c r="QI1128" s="50" t="s">
        <v>635</v>
      </c>
      <c r="QR1128" s="50" t="s">
        <v>656</v>
      </c>
      <c r="RA1128" s="229" t="s">
        <v>3784</v>
      </c>
      <c r="RJ1128" s="50" t="s">
        <v>608</v>
      </c>
      <c r="RS1128" s="229" t="s">
        <v>1599</v>
      </c>
      <c r="SB1128" s="50" t="s">
        <v>609</v>
      </c>
      <c r="SK1128" s="50" t="s">
        <v>2109</v>
      </c>
      <c r="ST1128" s="50" t="s">
        <v>608</v>
      </c>
      <c r="TC1128" s="50" t="s">
        <v>3787</v>
      </c>
      <c r="TL1128" s="50" t="s">
        <v>607</v>
      </c>
      <c r="TU1128" s="50" t="s">
        <v>1559</v>
      </c>
      <c r="UD1128" s="50" t="s">
        <v>2104</v>
      </c>
      <c r="UM1128" s="50" t="s">
        <v>626</v>
      </c>
      <c r="UV1128" s="50" t="s">
        <v>656</v>
      </c>
      <c r="VE1128" s="50" t="s">
        <v>3146</v>
      </c>
      <c r="VN1128" s="50" t="s">
        <v>607</v>
      </c>
      <c r="VW1128" s="50" t="s">
        <v>607</v>
      </c>
      <c r="WF1128" s="229" t="s">
        <v>2656</v>
      </c>
      <c r="WO1128" s="50" t="s">
        <v>608</v>
      </c>
      <c r="WX1128" s="50" t="s">
        <v>2631</v>
      </c>
      <c r="XG1128" s="50" t="s">
        <v>2654</v>
      </c>
      <c r="XP1128" s="50" t="s">
        <v>626</v>
      </c>
      <c r="XY1128" s="50" t="s">
        <v>1291</v>
      </c>
      <c r="YH1128" s="50" t="s">
        <v>2103</v>
      </c>
      <c r="YQ1128" s="50" t="s">
        <v>1613</v>
      </c>
      <c r="YZ1128" s="50" t="s">
        <v>4226</v>
      </c>
      <c r="ZI1128" s="50" t="s">
        <v>2635</v>
      </c>
      <c r="ZR1128" s="50" t="s">
        <v>641</v>
      </c>
      <c r="AAA1128" s="50" t="s">
        <v>3788</v>
      </c>
      <c r="AAJ1128" s="50" t="s">
        <v>610</v>
      </c>
      <c r="AAS1128" s="229" t="s">
        <v>3145</v>
      </c>
      <c r="ABB1128" s="50" t="s">
        <v>2647</v>
      </c>
      <c r="ABK1128" s="50" t="s">
        <v>2660</v>
      </c>
      <c r="ABT1128" s="50" t="s">
        <v>1585</v>
      </c>
      <c r="ACC1128" s="50" t="s">
        <v>2632</v>
      </c>
      <c r="ACL1128" s="50" t="s">
        <v>641</v>
      </c>
      <c r="ACU1128" s="50" t="s">
        <v>2640</v>
      </c>
      <c r="ADD1128" s="50" t="s">
        <v>2630</v>
      </c>
      <c r="ADM1128" s="50" t="s">
        <v>3789</v>
      </c>
      <c r="ADV1128" s="50" t="s">
        <v>3790</v>
      </c>
      <c r="AEE1128" s="50" t="s">
        <v>2649</v>
      </c>
      <c r="AEN1128" s="50" t="s">
        <v>2657</v>
      </c>
      <c r="AEW1128" s="50" t="s">
        <v>642</v>
      </c>
      <c r="AFF1128" s="50" t="s">
        <v>3791</v>
      </c>
      <c r="AFO1128" s="50" t="s">
        <v>3792</v>
      </c>
      <c r="AFX1128" s="50" t="s">
        <v>626</v>
      </c>
      <c r="AGG1128" s="50" t="s">
        <v>3793</v>
      </c>
      <c r="AGP1128" s="50" t="s">
        <v>2655</v>
      </c>
      <c r="AGY1128" s="50" t="s">
        <v>2638</v>
      </c>
      <c r="AHH1128" s="50" t="s">
        <v>627</v>
      </c>
      <c r="AHQ1128" s="50" t="s">
        <v>607</v>
      </c>
      <c r="AHZ1128" s="50" t="s">
        <v>3189</v>
      </c>
      <c r="AII1128" s="50" t="s">
        <v>3790</v>
      </c>
      <c r="AIR1128" s="50" t="s">
        <v>3178</v>
      </c>
      <c r="AJA1128" s="50" t="s">
        <v>3176</v>
      </c>
      <c r="AJJ1128" s="50" t="s">
        <v>2640</v>
      </c>
      <c r="AJS1128" s="50" t="s">
        <v>3790</v>
      </c>
      <c r="AKB1128" s="50" t="s">
        <v>608</v>
      </c>
      <c r="AKK1128" s="50" t="s">
        <v>3191</v>
      </c>
      <c r="AKT1128" s="50" t="s">
        <v>1611</v>
      </c>
      <c r="ALC1128" s="50" t="s">
        <v>3187</v>
      </c>
      <c r="ALL1128" s="50" t="s">
        <v>3183</v>
      </c>
      <c r="ALU1128" s="50" t="s">
        <v>3794</v>
      </c>
      <c r="AMD1128" s="50" t="s">
        <v>3184</v>
      </c>
      <c r="AMM1128" s="50" t="s">
        <v>607</v>
      </c>
      <c r="AMV1128" s="50" t="s">
        <v>3186</v>
      </c>
      <c r="ANE1128" s="50" t="s">
        <v>3182</v>
      </c>
      <c r="ANN1128" s="50" t="s">
        <v>3177</v>
      </c>
      <c r="ANW1128" s="50" t="s">
        <v>3180</v>
      </c>
      <c r="AOF1128" s="50" t="s">
        <v>3179</v>
      </c>
      <c r="AOO1128" s="50" t="s">
        <v>3188</v>
      </c>
      <c r="AOX1128" s="50" t="s">
        <v>3795</v>
      </c>
      <c r="APG1128" s="50" t="s">
        <v>641</v>
      </c>
      <c r="APP1128" s="50" t="s">
        <v>1292</v>
      </c>
      <c r="APY1128" s="50" t="s">
        <v>4392</v>
      </c>
      <c r="AQH1128" s="50" t="s">
        <v>642</v>
      </c>
      <c r="AQQ1128" s="50" t="s">
        <v>1607</v>
      </c>
      <c r="AQZ1128" s="50" t="s">
        <v>4157</v>
      </c>
      <c r="ARI1128" s="50" t="s">
        <v>3795</v>
      </c>
      <c r="ARR1128" s="50" t="s">
        <v>656</v>
      </c>
      <c r="ASA1128" s="50" t="s">
        <v>2109</v>
      </c>
      <c r="ASJ1128" s="50" t="s">
        <v>3794</v>
      </c>
      <c r="ASS1128" s="50" t="s">
        <v>4159</v>
      </c>
      <c r="ATB1128" s="50" t="s">
        <v>2635</v>
      </c>
      <c r="ATK1128" s="50" t="s">
        <v>3784</v>
      </c>
      <c r="ATT1128" s="50" t="s">
        <v>4162</v>
      </c>
      <c r="AUC1128" s="50" t="s">
        <v>3145</v>
      </c>
      <c r="AUL1128" s="50" t="s">
        <v>2638</v>
      </c>
      <c r="AUU1128" s="50" t="s">
        <v>608</v>
      </c>
      <c r="AVD1128" s="50" t="s">
        <v>608</v>
      </c>
      <c r="AVM1128" s="50" t="s">
        <v>4168</v>
      </c>
      <c r="AVV1128" s="50" t="s">
        <v>641</v>
      </c>
      <c r="AWE1128" s="50" t="s">
        <v>3179</v>
      </c>
      <c r="AWN1128" s="50" t="s">
        <v>627</v>
      </c>
      <c r="AWW1128" s="50" t="s">
        <v>4157</v>
      </c>
      <c r="AXF1128" s="50" t="s">
        <v>4174</v>
      </c>
      <c r="AXO1128" s="50" t="s">
        <v>4176</v>
      </c>
      <c r="AXX1128" s="50" t="s">
        <v>4178</v>
      </c>
      <c r="AYG1128" s="50" t="s">
        <v>4180</v>
      </c>
      <c r="AYP1128" s="50" t="s">
        <v>607</v>
      </c>
      <c r="AYY1128" s="50" t="s">
        <v>3793</v>
      </c>
      <c r="AZH1128" s="50" t="s">
        <v>4185</v>
      </c>
      <c r="AZQ1128" s="50" t="s">
        <v>3197</v>
      </c>
      <c r="AZZ1128" s="50" t="s">
        <v>4187</v>
      </c>
      <c r="BAI1128" s="50" t="s">
        <v>3186</v>
      </c>
      <c r="BAR1128" s="50" t="s">
        <v>4190</v>
      </c>
      <c r="BBA1128" s="50" t="s">
        <v>1607</v>
      </c>
      <c r="BBJ1128" s="50" t="s">
        <v>3179</v>
      </c>
      <c r="BBS1128" s="50" t="s">
        <v>4194</v>
      </c>
      <c r="BCB1128" s="50" t="s">
        <v>3183</v>
      </c>
      <c r="BCK1128" s="50" t="s">
        <v>4194</v>
      </c>
      <c r="BCT1128" s="50" t="s">
        <v>4198</v>
      </c>
      <c r="BDC1128" s="50" t="s">
        <v>4194</v>
      </c>
      <c r="BDL1128" s="50" t="s">
        <v>625</v>
      </c>
      <c r="BDU1128" s="50" t="s">
        <v>4202</v>
      </c>
      <c r="BED1128" s="50" t="s">
        <v>4204</v>
      </c>
      <c r="BEM1128" s="229" t="s">
        <v>4206</v>
      </c>
      <c r="BEV1128" s="50" t="s">
        <v>3784</v>
      </c>
    </row>
    <row r="1129" spans="1:1565" ht="15.75" customHeight="1">
      <c r="A1129" s="10" t="s">
        <v>1121</v>
      </c>
      <c r="B1129" s="165" t="s">
        <v>1286</v>
      </c>
      <c r="D1129" s="166"/>
      <c r="I1129" s="218"/>
      <c r="J1129" s="10" t="s">
        <v>1123</v>
      </c>
      <c r="K1129" s="165" t="s">
        <v>665</v>
      </c>
      <c r="R1129" s="218"/>
      <c r="S1129" s="10" t="s">
        <v>1124</v>
      </c>
      <c r="T1129" s="165" t="s">
        <v>142</v>
      </c>
      <c r="AA1129" s="218"/>
      <c r="AB1129" s="10" t="s">
        <v>1125</v>
      </c>
      <c r="AC1129" s="165" t="s">
        <v>1272</v>
      </c>
      <c r="AJ1129" s="218"/>
      <c r="AK1129" s="10" t="s">
        <v>1126</v>
      </c>
      <c r="AL1129" s="165" t="s">
        <v>153</v>
      </c>
      <c r="AS1129" s="218"/>
      <c r="AT1129" s="10" t="s">
        <v>1127</v>
      </c>
      <c r="AU1129" s="165" t="s">
        <v>645</v>
      </c>
      <c r="BB1129" s="218"/>
      <c r="BC1129" s="10" t="s">
        <v>1128</v>
      </c>
      <c r="BD1129" s="165" t="s">
        <v>154</v>
      </c>
      <c r="BK1129" s="218"/>
      <c r="BL1129" s="10" t="s">
        <v>1129</v>
      </c>
      <c r="BM1129" s="165" t="s">
        <v>613</v>
      </c>
      <c r="BT1129" s="218"/>
      <c r="BU1129" s="10" t="s">
        <v>1130</v>
      </c>
      <c r="BV1129" s="165" t="s">
        <v>21</v>
      </c>
      <c r="CC1129" s="218"/>
      <c r="CD1129" s="10" t="s">
        <v>1131</v>
      </c>
      <c r="CE1129" s="165" t="s">
        <v>25</v>
      </c>
      <c r="CL1129" s="218"/>
      <c r="CM1129" s="10" t="s">
        <v>1132</v>
      </c>
      <c r="CN1129" s="165" t="s">
        <v>31</v>
      </c>
      <c r="CU1129" s="218"/>
      <c r="CV1129" s="10" t="s">
        <v>1133</v>
      </c>
      <c r="CW1129" s="165" t="s">
        <v>1581</v>
      </c>
      <c r="DD1129" s="218"/>
      <c r="DE1129" s="10" t="s">
        <v>1134</v>
      </c>
      <c r="DF1129" s="165" t="s">
        <v>1587</v>
      </c>
      <c r="DM1129" s="218"/>
      <c r="DN1129" s="10" t="s">
        <v>1135</v>
      </c>
      <c r="DO1129" s="165" t="s">
        <v>1591</v>
      </c>
      <c r="DV1129" s="218"/>
      <c r="DW1129" s="10" t="s">
        <v>1136</v>
      </c>
      <c r="DX1129" s="165" t="s">
        <v>33</v>
      </c>
      <c r="EE1129" s="218"/>
      <c r="EF1129" s="10" t="s">
        <v>1137</v>
      </c>
      <c r="EG1129" s="165" t="s">
        <v>11</v>
      </c>
      <c r="EN1129" s="218"/>
      <c r="EO1129" s="10" t="s">
        <v>1138</v>
      </c>
      <c r="EP1129" s="165" t="s">
        <v>649</v>
      </c>
      <c r="EW1129" s="218"/>
      <c r="EX1129" s="10" t="s">
        <v>1139</v>
      </c>
      <c r="EY1129" s="165" t="s">
        <v>37</v>
      </c>
      <c r="FF1129" s="218"/>
      <c r="FG1129" s="10" t="s">
        <v>1140</v>
      </c>
      <c r="FH1129" s="165" t="s">
        <v>141</v>
      </c>
      <c r="FO1129" s="218"/>
      <c r="FP1129" s="10" t="s">
        <v>1141</v>
      </c>
      <c r="FQ1129" s="165" t="s">
        <v>17</v>
      </c>
      <c r="FX1129" s="218"/>
      <c r="FY1129" s="10" t="s">
        <v>1142</v>
      </c>
      <c r="FZ1129" s="165" t="s">
        <v>615</v>
      </c>
      <c r="GG1129" s="218"/>
      <c r="GH1129" s="10" t="s">
        <v>1143</v>
      </c>
      <c r="GI1129" s="165" t="s">
        <v>1579</v>
      </c>
      <c r="GP1129" s="218"/>
      <c r="GQ1129" s="10" t="s">
        <v>1144</v>
      </c>
      <c r="GR1129" s="165" t="s">
        <v>1279</v>
      </c>
      <c r="GY1129" s="218"/>
      <c r="GZ1129" s="10" t="s">
        <v>1145</v>
      </c>
      <c r="HA1129" s="165" t="s">
        <v>616</v>
      </c>
      <c r="HH1129" s="218"/>
      <c r="HI1129" s="10" t="s">
        <v>1146</v>
      </c>
      <c r="HJ1129" s="165" t="s">
        <v>629</v>
      </c>
      <c r="HQ1129" s="218"/>
      <c r="HR1129" s="10" t="s">
        <v>1147</v>
      </c>
      <c r="HS1129" s="165" t="s">
        <v>600</v>
      </c>
      <c r="HV1129" s="1"/>
      <c r="HW1129" s="1"/>
      <c r="HX1129" s="1"/>
      <c r="HY1129" s="1"/>
      <c r="HZ1129" s="218"/>
      <c r="IA1129" s="10" t="s">
        <v>1148</v>
      </c>
      <c r="IB1129" s="165" t="s">
        <v>1589</v>
      </c>
      <c r="IE1129" s="1"/>
      <c r="IF1129" s="1"/>
      <c r="IG1129" s="1"/>
      <c r="IH1129" s="1"/>
      <c r="II1129" s="218"/>
      <c r="IJ1129" s="10" t="s">
        <v>1149</v>
      </c>
      <c r="IK1129" s="165" t="s">
        <v>143</v>
      </c>
      <c r="IN1129" s="1"/>
      <c r="IO1129" s="1"/>
      <c r="IP1129" s="1"/>
      <c r="IQ1129" s="1"/>
      <c r="IR1129" s="218"/>
      <c r="IS1129" s="10" t="s">
        <v>1150</v>
      </c>
      <c r="IT1129" s="165" t="s">
        <v>2171</v>
      </c>
      <c r="IW1129" s="1"/>
      <c r="IX1129" s="1"/>
      <c r="IY1129" s="1"/>
      <c r="IZ1129" s="1"/>
      <c r="JA1129" s="218"/>
      <c r="JB1129" s="10" t="s">
        <v>1151</v>
      </c>
      <c r="JC1129" s="165" t="s">
        <v>1278</v>
      </c>
      <c r="JF1129" s="1"/>
      <c r="JG1129" s="1"/>
      <c r="JH1129" s="1"/>
      <c r="JI1129" s="1"/>
      <c r="JJ1129" s="218"/>
      <c r="JK1129" s="10" t="s">
        <v>1152</v>
      </c>
      <c r="JL1129" s="165" t="s">
        <v>2094</v>
      </c>
      <c r="JO1129" s="1"/>
      <c r="JP1129" s="1"/>
      <c r="JQ1129" s="1"/>
      <c r="JR1129" s="1"/>
      <c r="JS1129" s="218"/>
      <c r="JT1129" s="10" t="s">
        <v>1153</v>
      </c>
      <c r="JU1129" s="165" t="s">
        <v>644</v>
      </c>
      <c r="JX1129" s="1"/>
      <c r="JY1129" s="1"/>
      <c r="JZ1129" s="1"/>
      <c r="KA1129" s="1"/>
      <c r="KB1129" s="218"/>
      <c r="KC1129" s="10" t="s">
        <v>1154</v>
      </c>
      <c r="KD1129" s="165" t="s">
        <v>1277</v>
      </c>
      <c r="KG1129" s="1"/>
      <c r="KH1129" s="1"/>
      <c r="KI1129" s="1"/>
      <c r="KJ1129" s="1"/>
      <c r="KK1129" s="218"/>
      <c r="KL1129" s="10" t="s">
        <v>1155</v>
      </c>
      <c r="KM1129" s="165" t="s">
        <v>1284</v>
      </c>
      <c r="KP1129" s="1"/>
      <c r="KQ1129" s="1"/>
      <c r="KR1129" s="1"/>
      <c r="KS1129" s="1"/>
      <c r="KT1129" s="218"/>
      <c r="KU1129" s="10" t="s">
        <v>1156</v>
      </c>
      <c r="KV1129" s="165" t="s">
        <v>1593</v>
      </c>
      <c r="KY1129" s="1"/>
      <c r="KZ1129" s="1"/>
      <c r="LA1129" s="1"/>
      <c r="LB1129" s="1"/>
      <c r="LC1129" s="218"/>
      <c r="LD1129" s="10" t="s">
        <v>1157</v>
      </c>
      <c r="LE1129" s="165" t="s">
        <v>15</v>
      </c>
      <c r="LH1129" s="1"/>
      <c r="LI1129" s="1"/>
      <c r="LJ1129" s="1"/>
      <c r="LK1129" s="1"/>
      <c r="LL1129" s="218"/>
      <c r="LM1129" s="10" t="s">
        <v>1158</v>
      </c>
      <c r="LN1129" s="165" t="s">
        <v>161</v>
      </c>
      <c r="LQ1129" s="1"/>
      <c r="LR1129" s="1"/>
      <c r="LS1129" s="1"/>
      <c r="LT1129" s="1"/>
      <c r="LU1129" s="218"/>
      <c r="LV1129" s="10" t="s">
        <v>1159</v>
      </c>
      <c r="LW1129" s="165" t="s">
        <v>631</v>
      </c>
      <c r="LZ1129" s="1"/>
      <c r="MA1129" s="1"/>
      <c r="MB1129" s="1"/>
      <c r="MC1129" s="1"/>
      <c r="MD1129" s="218"/>
      <c r="ME1129" s="10" t="s">
        <v>1160</v>
      </c>
      <c r="MF1129" s="165" t="s">
        <v>1666</v>
      </c>
      <c r="MI1129" s="1"/>
      <c r="MJ1129" s="1"/>
      <c r="MK1129" s="1"/>
      <c r="ML1129" s="1"/>
      <c r="MM1129" s="218"/>
      <c r="MN1129" s="10" t="s">
        <v>1161</v>
      </c>
      <c r="MO1129" s="165" t="s">
        <v>1575</v>
      </c>
      <c r="MR1129" s="1"/>
      <c r="MS1129" s="1"/>
      <c r="MT1129" s="1"/>
      <c r="MU1129" s="1"/>
      <c r="MV1129" s="218"/>
      <c r="MW1129" s="10" t="s">
        <v>1162</v>
      </c>
      <c r="MX1129" s="165" t="s">
        <v>620</v>
      </c>
      <c r="NA1129" s="1"/>
      <c r="NB1129" s="1"/>
      <c r="NC1129" s="1"/>
      <c r="ND1129" s="1"/>
      <c r="NE1129" s="218"/>
      <c r="NF1129" s="10" t="s">
        <v>1163</v>
      </c>
      <c r="NG1129" s="165" t="s">
        <v>179</v>
      </c>
      <c r="NJ1129" s="1"/>
      <c r="NK1129" s="1"/>
      <c r="NL1129" s="1"/>
      <c r="NM1129" s="1"/>
      <c r="NN1129" s="218"/>
      <c r="NO1129" s="10" t="s">
        <v>1164</v>
      </c>
      <c r="NP1129" s="165" t="s">
        <v>1280</v>
      </c>
      <c r="NS1129" s="1"/>
      <c r="NT1129" s="1"/>
      <c r="NU1129" s="1"/>
      <c r="NV1129" s="1"/>
      <c r="NW1129" s="218"/>
      <c r="NX1129" s="10" t="s">
        <v>1122</v>
      </c>
      <c r="NY1129" s="165" t="s">
        <v>1596</v>
      </c>
      <c r="OB1129" s="1"/>
      <c r="OC1129" s="1"/>
      <c r="OD1129" s="1"/>
      <c r="OE1129" s="1"/>
      <c r="OF1129" s="218"/>
      <c r="OG1129" s="10" t="s">
        <v>1165</v>
      </c>
      <c r="OH1129" s="165" t="s">
        <v>637</v>
      </c>
      <c r="OK1129" s="1"/>
      <c r="OL1129" s="1"/>
      <c r="OM1129" s="1"/>
      <c r="ON1129" s="1"/>
      <c r="OO1129" s="218"/>
      <c r="OP1129" s="10" t="s">
        <v>1166</v>
      </c>
      <c r="OQ1129" s="165" t="s">
        <v>2083</v>
      </c>
      <c r="OT1129" s="1"/>
      <c r="OU1129" s="1"/>
      <c r="OV1129" s="1"/>
      <c r="OW1129" s="1"/>
      <c r="OX1129" s="218"/>
      <c r="OY1129" s="10" t="s">
        <v>1167</v>
      </c>
      <c r="OZ1129" s="165" t="s">
        <v>648</v>
      </c>
      <c r="PC1129" s="1"/>
      <c r="PD1129" s="1"/>
      <c r="PE1129" s="1"/>
      <c r="PF1129" s="1"/>
      <c r="PG1129" s="218"/>
      <c r="PH1129" s="10" t="s">
        <v>1168</v>
      </c>
      <c r="PI1129" s="165" t="s">
        <v>1584</v>
      </c>
      <c r="PL1129" s="1"/>
      <c r="PM1129" s="1"/>
      <c r="PN1129" s="1"/>
      <c r="PO1129" s="1"/>
      <c r="PP1129" s="218"/>
      <c r="PQ1129" s="10" t="s">
        <v>1169</v>
      </c>
      <c r="PR1129" s="165" t="s">
        <v>2076</v>
      </c>
      <c r="PU1129" s="1"/>
      <c r="PV1129" s="1"/>
      <c r="PW1129" s="1"/>
      <c r="PX1129" s="1"/>
      <c r="PY1129" s="218"/>
      <c r="PZ1129" s="10" t="s">
        <v>1170</v>
      </c>
      <c r="QA1129" s="165" t="s">
        <v>2097</v>
      </c>
      <c r="QD1129" s="1"/>
      <c r="QE1129" s="1"/>
      <c r="QF1129" s="1"/>
      <c r="QG1129" s="1"/>
      <c r="QH1129" s="218"/>
      <c r="QI1129" s="10" t="s">
        <v>1171</v>
      </c>
      <c r="QJ1129" s="165" t="s">
        <v>3786</v>
      </c>
      <c r="QM1129" s="1"/>
      <c r="QN1129" s="1"/>
      <c r="QO1129" s="1"/>
      <c r="QP1129" s="1"/>
      <c r="QQ1129" s="218"/>
      <c r="QR1129" s="10" t="s">
        <v>1172</v>
      </c>
      <c r="QS1129" s="165" t="s">
        <v>1281</v>
      </c>
      <c r="QV1129" s="1"/>
      <c r="QW1129" s="1"/>
      <c r="QX1129" s="1"/>
      <c r="QY1129" s="1"/>
      <c r="QZ1129" s="218"/>
      <c r="RA1129" s="10" t="s">
        <v>1173</v>
      </c>
      <c r="RB1129" s="165" t="s">
        <v>2090</v>
      </c>
      <c r="RE1129" s="1"/>
      <c r="RF1129" s="1"/>
      <c r="RG1129" s="1"/>
      <c r="RH1129" s="1"/>
      <c r="RI1129" s="218"/>
      <c r="RJ1129" s="10" t="s">
        <v>1174</v>
      </c>
      <c r="RK1129" s="165" t="s">
        <v>23</v>
      </c>
      <c r="RN1129" s="1"/>
      <c r="RO1129" s="1"/>
      <c r="RP1129" s="1"/>
      <c r="RQ1129" s="1"/>
      <c r="RR1129" s="218"/>
      <c r="RS1129" s="10" t="s">
        <v>1175</v>
      </c>
      <c r="RT1129" s="165" t="s">
        <v>2075</v>
      </c>
      <c r="SA1129" s="41"/>
      <c r="SB1129" s="10" t="s">
        <v>1176</v>
      </c>
      <c r="SC1129" s="165" t="s">
        <v>661</v>
      </c>
      <c r="SJ1129" s="41"/>
      <c r="SK1129" s="10" t="s">
        <v>1177</v>
      </c>
      <c r="SL1129" s="165" t="s">
        <v>2092</v>
      </c>
      <c r="SS1129" s="41"/>
      <c r="ST1129" s="10" t="s">
        <v>1178</v>
      </c>
      <c r="SU1129" s="165" t="s">
        <v>152</v>
      </c>
      <c r="TB1129" s="41"/>
      <c r="TC1129" s="10" t="s">
        <v>1248</v>
      </c>
      <c r="TD1129" s="165" t="s">
        <v>2080</v>
      </c>
      <c r="TK1129" s="41"/>
      <c r="TL1129" s="10" t="s">
        <v>1249</v>
      </c>
      <c r="TM1129" s="165" t="s">
        <v>2095</v>
      </c>
      <c r="TT1129" s="41"/>
      <c r="TU1129" s="10" t="s">
        <v>1250</v>
      </c>
      <c r="TV1129" s="165" t="s">
        <v>630</v>
      </c>
      <c r="UC1129" s="41"/>
      <c r="UD1129" s="10" t="s">
        <v>1251</v>
      </c>
      <c r="UE1129" s="165" t="s">
        <v>2078</v>
      </c>
      <c r="UL1129" s="41"/>
      <c r="UM1129" s="10" t="s">
        <v>1252</v>
      </c>
      <c r="UN1129" s="165" t="s">
        <v>2519</v>
      </c>
      <c r="UU1129" s="41"/>
      <c r="UV1129" s="10" t="s">
        <v>1253</v>
      </c>
      <c r="UW1129" s="165" t="s">
        <v>655</v>
      </c>
      <c r="VD1129" s="41"/>
      <c r="VE1129" s="10" t="s">
        <v>1254</v>
      </c>
      <c r="VF1129" s="165" t="s">
        <v>2508</v>
      </c>
      <c r="VM1129" s="41"/>
      <c r="VN1129" s="10" t="s">
        <v>1255</v>
      </c>
      <c r="VO1129" s="165" t="s">
        <v>2515</v>
      </c>
      <c r="VV1129" s="41"/>
      <c r="VW1129" s="10" t="s">
        <v>1256</v>
      </c>
      <c r="VX1129" s="165" t="s">
        <v>596</v>
      </c>
      <c r="WE1129" s="41"/>
      <c r="WF1129" s="10" t="s">
        <v>1257</v>
      </c>
      <c r="WG1129" s="165" t="s">
        <v>2524</v>
      </c>
      <c r="WN1129" s="41"/>
      <c r="WO1129" s="10" t="s">
        <v>1258</v>
      </c>
      <c r="WP1129" s="165" t="s">
        <v>1</v>
      </c>
      <c r="WW1129" s="41"/>
      <c r="WX1129" s="10" t="s">
        <v>1259</v>
      </c>
      <c r="WY1129" s="165" t="s">
        <v>2504</v>
      </c>
      <c r="XF1129" s="41"/>
      <c r="XG1129" s="10" t="s">
        <v>1260</v>
      </c>
      <c r="XH1129" s="165" t="s">
        <v>2522</v>
      </c>
      <c r="XO1129" s="41"/>
      <c r="XP1129" s="10" t="s">
        <v>1261</v>
      </c>
      <c r="XQ1129" s="165" t="s">
        <v>2518</v>
      </c>
      <c r="XX1129" s="41"/>
      <c r="XY1129" s="10" t="s">
        <v>1262</v>
      </c>
      <c r="XZ1129" s="165" t="s">
        <v>1580</v>
      </c>
      <c r="YG1129" s="41"/>
      <c r="YH1129" s="10" t="s">
        <v>1263</v>
      </c>
      <c r="YI1129" s="165" t="s">
        <v>2077</v>
      </c>
      <c r="YP1129" s="41"/>
      <c r="YQ1129" s="10" t="s">
        <v>1264</v>
      </c>
      <c r="YR1129" s="165" t="s">
        <v>1614</v>
      </c>
      <c r="YY1129" s="41"/>
      <c r="YZ1129" s="10" t="s">
        <v>1265</v>
      </c>
      <c r="ZA1129" s="165" t="s">
        <v>1592</v>
      </c>
      <c r="ZH1129" s="41"/>
      <c r="ZI1129" s="10" t="s">
        <v>1560</v>
      </c>
      <c r="ZJ1129" s="165" t="s">
        <v>2506</v>
      </c>
      <c r="ZQ1129" s="41"/>
      <c r="ZR1129" s="10" t="s">
        <v>1561</v>
      </c>
      <c r="ZS1129" s="165" t="s">
        <v>2514</v>
      </c>
      <c r="ZZ1129" s="41"/>
      <c r="AAA1129" s="10" t="s">
        <v>1562</v>
      </c>
      <c r="AAB1129" s="165" t="s">
        <v>2507</v>
      </c>
      <c r="AAI1129" s="41"/>
      <c r="AAJ1129" s="10" t="s">
        <v>1563</v>
      </c>
      <c r="AAK1129" s="165" t="s">
        <v>1583</v>
      </c>
      <c r="AAR1129" s="41"/>
      <c r="AAS1129" s="10" t="s">
        <v>1564</v>
      </c>
      <c r="AAT1129" s="165" t="s">
        <v>1590</v>
      </c>
      <c r="ABB1129" s="10" t="s">
        <v>1565</v>
      </c>
      <c r="ABC1129" s="165" t="s">
        <v>2516</v>
      </c>
      <c r="ABJ1129" s="41"/>
      <c r="ABK1129" s="10" t="s">
        <v>1566</v>
      </c>
      <c r="ABL1129" s="165" t="s">
        <v>2612</v>
      </c>
      <c r="ABS1129" s="41"/>
      <c r="ABT1129" s="10" t="s">
        <v>1567</v>
      </c>
      <c r="ABU1129" s="165" t="s">
        <v>2509</v>
      </c>
      <c r="ACB1129" s="41"/>
      <c r="ACC1129" s="10" t="s">
        <v>1568</v>
      </c>
      <c r="ACD1129" s="165" t="s">
        <v>2505</v>
      </c>
      <c r="ACK1129" s="41"/>
      <c r="ACL1129" s="10" t="s">
        <v>1598</v>
      </c>
      <c r="ACM1129" s="165" t="s">
        <v>2521</v>
      </c>
      <c r="ACT1129" s="41"/>
      <c r="ACU1129" s="10" t="s">
        <v>1600</v>
      </c>
      <c r="ACV1129" s="165" t="s">
        <v>2511</v>
      </c>
      <c r="ADC1129" s="41"/>
      <c r="ADD1129" s="10" t="s">
        <v>1602</v>
      </c>
      <c r="ADE1129" s="165" t="s">
        <v>2503</v>
      </c>
      <c r="ADL1129" s="41"/>
      <c r="ADM1129" s="10" t="s">
        <v>1603</v>
      </c>
      <c r="ADN1129" s="165" t="s">
        <v>2520</v>
      </c>
      <c r="ADU1129" s="41"/>
      <c r="ADV1129" s="10" t="s">
        <v>1605</v>
      </c>
      <c r="ADW1129" s="165" t="s">
        <v>2625</v>
      </c>
      <c r="AED1129" s="41"/>
      <c r="AEE1129" s="10" t="s">
        <v>1606</v>
      </c>
      <c r="AEF1129" s="165" t="s">
        <v>2517</v>
      </c>
      <c r="AEM1129" s="41"/>
      <c r="AEN1129" s="10" t="s">
        <v>1608</v>
      </c>
      <c r="AEO1129" s="165" t="s">
        <v>2525</v>
      </c>
      <c r="AEV1129" s="41"/>
      <c r="AEW1129" s="10" t="s">
        <v>1609</v>
      </c>
      <c r="AEX1129" s="165" t="s">
        <v>2530</v>
      </c>
      <c r="AFE1129" s="41"/>
      <c r="AFF1129" s="10" t="s">
        <v>1610</v>
      </c>
      <c r="AFG1129" s="165" t="s">
        <v>2529</v>
      </c>
      <c r="AFN1129" s="41"/>
      <c r="AFO1129" s="10" t="s">
        <v>1612</v>
      </c>
      <c r="AFP1129" s="165" t="s">
        <v>2512</v>
      </c>
      <c r="AFW1129" s="41"/>
      <c r="AFX1129" s="10" t="s">
        <v>1615</v>
      </c>
      <c r="AFY1129" s="165" t="s">
        <v>2513</v>
      </c>
      <c r="AGF1129" s="41"/>
      <c r="AGG1129" s="10" t="s">
        <v>2099</v>
      </c>
      <c r="AGH1129" s="165" t="s">
        <v>2526</v>
      </c>
      <c r="AGO1129" s="41"/>
      <c r="AGP1129" s="10" t="s">
        <v>2100</v>
      </c>
      <c r="AGQ1129" s="165" t="s">
        <v>2523</v>
      </c>
      <c r="AGX1129" s="41"/>
      <c r="AGY1129" s="10" t="s">
        <v>2101</v>
      </c>
      <c r="AGZ1129" s="165" t="s">
        <v>2510</v>
      </c>
      <c r="AHG1129" s="41"/>
      <c r="AHH1129" s="10" t="s">
        <v>2102</v>
      </c>
      <c r="AHI1129" s="165" t="s">
        <v>2528</v>
      </c>
      <c r="AHP1129" s="41"/>
      <c r="AHQ1129" s="10" t="s">
        <v>2105</v>
      </c>
      <c r="AHR1129" s="165" t="s">
        <v>601</v>
      </c>
      <c r="AHY1129" s="41"/>
      <c r="AHZ1129" s="10" t="s">
        <v>2107</v>
      </c>
      <c r="AIA1129" s="165" t="s">
        <v>3166</v>
      </c>
      <c r="AIH1129" s="41"/>
      <c r="AII1129" s="10" t="s">
        <v>2108</v>
      </c>
      <c r="AIJ1129" s="165" t="s">
        <v>3160</v>
      </c>
      <c r="AIQ1129" s="41"/>
      <c r="AIR1129" s="10" t="s">
        <v>2110</v>
      </c>
      <c r="AIS1129" s="165" t="s">
        <v>3151</v>
      </c>
      <c r="AIZ1129" s="41"/>
      <c r="AJA1129" s="10" t="s">
        <v>2111</v>
      </c>
      <c r="AJB1129" s="165" t="s">
        <v>3147</v>
      </c>
      <c r="AJI1129" s="41"/>
      <c r="AJJ1129" s="10" t="s">
        <v>2112</v>
      </c>
      <c r="AJK1129" s="165" t="s">
        <v>3157</v>
      </c>
      <c r="AJR1129" s="41"/>
      <c r="AJS1129" s="10" t="s">
        <v>2633</v>
      </c>
      <c r="AJT1129" s="165" t="s">
        <v>3161</v>
      </c>
      <c r="AKA1129" s="41"/>
      <c r="AKB1129" s="10" t="s">
        <v>2634</v>
      </c>
      <c r="AKC1129" s="165" t="s">
        <v>3156</v>
      </c>
      <c r="AKJ1129" s="41"/>
      <c r="AKK1129" s="10" t="s">
        <v>2636</v>
      </c>
      <c r="AKL1129" s="165" t="s">
        <v>3171</v>
      </c>
      <c r="AKS1129" s="41"/>
      <c r="AKT1129" s="10" t="s">
        <v>2637</v>
      </c>
      <c r="AKU1129" s="165" t="s">
        <v>3148</v>
      </c>
      <c r="ALB1129" s="41"/>
      <c r="ALC1129" s="10" t="s">
        <v>2639</v>
      </c>
      <c r="ALD1129" s="165" t="s">
        <v>3164</v>
      </c>
      <c r="ALK1129" s="41"/>
      <c r="ALL1129" s="10" t="s">
        <v>2641</v>
      </c>
      <c r="ALM1129" s="165" t="s">
        <v>3158</v>
      </c>
      <c r="ALT1129" s="41"/>
      <c r="ALU1129" s="10" t="s">
        <v>2642</v>
      </c>
      <c r="ALV1129" s="165" t="s">
        <v>3175</v>
      </c>
      <c r="AMC1129" s="41"/>
      <c r="AMD1129" s="10" t="s">
        <v>2643</v>
      </c>
      <c r="AME1129" s="165" t="s">
        <v>3159</v>
      </c>
      <c r="AML1129" s="41"/>
      <c r="AMM1129" s="10" t="s">
        <v>2644</v>
      </c>
      <c r="AMN1129" s="165" t="s">
        <v>2073</v>
      </c>
      <c r="AMU1129" s="41"/>
      <c r="AMV1129" s="10" t="s">
        <v>2645</v>
      </c>
      <c r="AMW1129" s="165" t="s">
        <v>3163</v>
      </c>
      <c r="AND1129" s="41"/>
      <c r="ANE1129" s="10" t="s">
        <v>2646</v>
      </c>
      <c r="ANF1129" s="165" t="s">
        <v>3154</v>
      </c>
      <c r="ANM1129" s="41"/>
      <c r="ANN1129" s="10" t="s">
        <v>2648</v>
      </c>
      <c r="ANO1129" s="165" t="s">
        <v>3149</v>
      </c>
      <c r="ANV1129" s="41"/>
      <c r="ANW1129" s="10" t="s">
        <v>2650</v>
      </c>
      <c r="ANX1129" s="165" t="s">
        <v>3181</v>
      </c>
      <c r="AOE1129" s="41"/>
      <c r="AOF1129" s="10" t="s">
        <v>2651</v>
      </c>
      <c r="AOG1129" s="165" t="s">
        <v>3172</v>
      </c>
      <c r="AON1129" s="41"/>
      <c r="AOO1129" s="10" t="s">
        <v>2652</v>
      </c>
      <c r="AOP1129" s="165" t="s">
        <v>3165</v>
      </c>
      <c r="AOW1129" s="41"/>
      <c r="AOX1129" s="10" t="s">
        <v>2653</v>
      </c>
      <c r="AOY1129" s="165" t="s">
        <v>3173</v>
      </c>
      <c r="APF1129" s="41"/>
      <c r="APG1129" s="10" t="s">
        <v>2658</v>
      </c>
      <c r="APH1129" s="165" t="s">
        <v>3169</v>
      </c>
      <c r="APO1129" s="41"/>
      <c r="APP1129" s="10" t="s">
        <v>2659</v>
      </c>
      <c r="APQ1129" s="165" t="s">
        <v>3167</v>
      </c>
      <c r="APX1129" s="41"/>
      <c r="APY1129" s="10" t="s">
        <v>2661</v>
      </c>
      <c r="APZ1129" s="165" t="s">
        <v>3168</v>
      </c>
      <c r="AQG1129" s="41"/>
      <c r="AQH1129" s="10" t="s">
        <v>3185</v>
      </c>
      <c r="AQI1129" s="165" t="s">
        <v>27</v>
      </c>
      <c r="AQP1129" s="41"/>
      <c r="AQQ1129" s="10" t="s">
        <v>3190</v>
      </c>
      <c r="AQR1129" s="165" t="s">
        <v>1594</v>
      </c>
      <c r="AQY1129" s="41"/>
      <c r="AQZ1129" s="10" t="s">
        <v>3192</v>
      </c>
      <c r="ARA1129" s="165" t="s">
        <v>3850</v>
      </c>
      <c r="ARH1129" s="41"/>
      <c r="ARI1129" s="10" t="s">
        <v>3193</v>
      </c>
      <c r="ARJ1129" s="165" t="s">
        <v>3818</v>
      </c>
      <c r="ARQ1129" s="41"/>
      <c r="ARR1129" s="10" t="s">
        <v>3195</v>
      </c>
      <c r="ARS1129" s="165" t="s">
        <v>3826</v>
      </c>
      <c r="ARZ1129" s="41"/>
      <c r="ASA1129" s="10" t="s">
        <v>3196</v>
      </c>
      <c r="ASB1129" s="165" t="s">
        <v>3834</v>
      </c>
      <c r="ASI1129" s="41"/>
      <c r="ASJ1129" s="10" t="s">
        <v>3796</v>
      </c>
      <c r="ASK1129" s="165" t="s">
        <v>3842</v>
      </c>
      <c r="ASR1129" s="41"/>
      <c r="ASS1129" s="10" t="s">
        <v>4158</v>
      </c>
      <c r="AST1129" s="165" t="s">
        <v>3851</v>
      </c>
      <c r="ATA1129" s="41"/>
      <c r="ATB1129" s="10" t="s">
        <v>4160</v>
      </c>
      <c r="ATC1129" s="165" t="s">
        <v>3819</v>
      </c>
      <c r="ATJ1129" s="41"/>
      <c r="ATK1129" s="10" t="s">
        <v>4161</v>
      </c>
      <c r="ATL1129" s="165" t="s">
        <v>3827</v>
      </c>
      <c r="ATS1129" s="41"/>
      <c r="ATT1129" s="10" t="s">
        <v>4163</v>
      </c>
      <c r="ATU1129" s="165" t="s">
        <v>3835</v>
      </c>
      <c r="AUB1129" s="41"/>
      <c r="AUC1129" s="10" t="s">
        <v>4164</v>
      </c>
      <c r="AUD1129" s="165" t="s">
        <v>3843</v>
      </c>
      <c r="AUK1129" s="41"/>
      <c r="AUL1129" s="10" t="s">
        <v>4165</v>
      </c>
      <c r="AUM1129" s="165" t="s">
        <v>3852</v>
      </c>
      <c r="AUT1129" s="41"/>
      <c r="AUU1129" s="10" t="s">
        <v>4166</v>
      </c>
      <c r="AUV1129" s="165" t="s">
        <v>3820</v>
      </c>
      <c r="AVC1129" s="41"/>
      <c r="AVD1129" s="10" t="s">
        <v>4167</v>
      </c>
      <c r="AVE1129" s="165" t="s">
        <v>3828</v>
      </c>
      <c r="AVL1129" s="41"/>
      <c r="AVM1129" s="10" t="s">
        <v>4169</v>
      </c>
      <c r="AVN1129" s="165" t="s">
        <v>3836</v>
      </c>
      <c r="AVU1129" s="41"/>
      <c r="AVV1129" s="10" t="s">
        <v>4170</v>
      </c>
      <c r="AVW1129" s="165" t="s">
        <v>3844</v>
      </c>
      <c r="AWD1129" s="41"/>
      <c r="AWE1129" s="10" t="s">
        <v>4171</v>
      </c>
      <c r="AWF1129" s="165" t="s">
        <v>3853</v>
      </c>
      <c r="AWM1129" s="41"/>
      <c r="AWN1129" s="10" t="s">
        <v>4172</v>
      </c>
      <c r="AWO1129" s="165" t="s">
        <v>3821</v>
      </c>
      <c r="AWV1129" s="41"/>
      <c r="AWW1129" s="10" t="s">
        <v>4173</v>
      </c>
      <c r="AWX1129" s="165" t="s">
        <v>3829</v>
      </c>
      <c r="AXE1129" s="41"/>
      <c r="AXF1129" s="10" t="s">
        <v>4175</v>
      </c>
      <c r="AXG1129" s="165" t="s">
        <v>3837</v>
      </c>
      <c r="AXN1129" s="41"/>
      <c r="AXO1129" s="10" t="s">
        <v>4177</v>
      </c>
      <c r="AXP1129" s="165" t="s">
        <v>3845</v>
      </c>
      <c r="AXW1129" s="41"/>
      <c r="AXX1129" s="10" t="s">
        <v>4179</v>
      </c>
      <c r="AXY1129" s="165" t="s">
        <v>3854</v>
      </c>
      <c r="AYF1129" s="41"/>
      <c r="AYG1129" s="10" t="s">
        <v>4181</v>
      </c>
      <c r="AYH1129" s="165" t="s">
        <v>3822</v>
      </c>
      <c r="AYO1129" s="41"/>
      <c r="AYP1129" s="10" t="s">
        <v>4182</v>
      </c>
      <c r="AYQ1129" s="165" t="s">
        <v>3830</v>
      </c>
      <c r="AYX1129" s="41"/>
      <c r="AYY1129" s="10" t="s">
        <v>4183</v>
      </c>
      <c r="AYZ1129" s="165" t="s">
        <v>3838</v>
      </c>
      <c r="AZG1129" s="41"/>
      <c r="AZH1129" s="10" t="s">
        <v>4184</v>
      </c>
      <c r="AZI1129" s="165" t="s">
        <v>3846</v>
      </c>
      <c r="AZP1129" s="41"/>
      <c r="AZQ1129" s="10" t="s">
        <v>4186</v>
      </c>
      <c r="AZR1129" s="165" t="s">
        <v>3855</v>
      </c>
      <c r="AZY1129" s="41"/>
      <c r="AZZ1129" s="10" t="s">
        <v>4188</v>
      </c>
      <c r="BAA1129" s="165" t="s">
        <v>3823</v>
      </c>
      <c r="BAH1129" s="41"/>
      <c r="BAI1129" s="10" t="s">
        <v>4189</v>
      </c>
      <c r="BAJ1129" s="165" t="s">
        <v>3831</v>
      </c>
      <c r="BAQ1129" s="41"/>
      <c r="BAR1129" s="10" t="s">
        <v>4191</v>
      </c>
      <c r="BAS1129" s="165" t="s">
        <v>3839</v>
      </c>
      <c r="BAZ1129" s="41"/>
      <c r="BBA1129" s="10" t="s">
        <v>4192</v>
      </c>
      <c r="BBB1129" s="165" t="s">
        <v>3847</v>
      </c>
      <c r="BBI1129" s="41"/>
      <c r="BBJ1129" s="10" t="s">
        <v>4193</v>
      </c>
      <c r="BBK1129" s="165" t="s">
        <v>3856</v>
      </c>
      <c r="BBR1129" s="41"/>
      <c r="BBS1129" s="10" t="s">
        <v>4195</v>
      </c>
      <c r="BBT1129" s="165" t="s">
        <v>3824</v>
      </c>
      <c r="BCA1129" s="41"/>
      <c r="BCB1129" s="10" t="s">
        <v>4196</v>
      </c>
      <c r="BCC1129" s="165" t="s">
        <v>3832</v>
      </c>
      <c r="BCJ1129" s="41"/>
      <c r="BCK1129" s="10" t="s">
        <v>4197</v>
      </c>
      <c r="BCL1129" s="165" t="s">
        <v>3840</v>
      </c>
      <c r="BCS1129" s="41"/>
      <c r="BCT1129" s="10" t="s">
        <v>4199</v>
      </c>
      <c r="BCU1129" s="165" t="s">
        <v>3848</v>
      </c>
      <c r="BDB1129" s="41"/>
      <c r="BDC1129" s="10" t="s">
        <v>4200</v>
      </c>
      <c r="BDD1129" s="165" t="s">
        <v>3857</v>
      </c>
      <c r="BDK1129" s="41"/>
      <c r="BDL1129" s="10" t="s">
        <v>4201</v>
      </c>
      <c r="BDM1129" s="165" t="s">
        <v>3825</v>
      </c>
      <c r="BDT1129" s="41"/>
      <c r="BDU1129" s="10" t="s">
        <v>4203</v>
      </c>
      <c r="BDV1129" s="165" t="s">
        <v>3833</v>
      </c>
      <c r="BEC1129" s="41"/>
      <c r="BED1129" s="10" t="s">
        <v>4205</v>
      </c>
      <c r="BEE1129" s="165" t="s">
        <v>3841</v>
      </c>
      <c r="BEL1129" s="41"/>
      <c r="BEM1129" s="10" t="s">
        <v>4207</v>
      </c>
      <c r="BEN1129" s="165" t="s">
        <v>3849</v>
      </c>
      <c r="BEU1129" s="41"/>
      <c r="BEV1129" s="10" t="s">
        <v>4208</v>
      </c>
      <c r="BEW1129" s="165" t="s">
        <v>4071</v>
      </c>
      <c r="BFD1129" s="41"/>
    </row>
    <row r="1130" spans="1:1565" ht="15.75">
      <c r="D1130" s="167"/>
      <c r="E1130" s="166" t="s">
        <v>56</v>
      </c>
      <c r="F1130" s="166" t="s">
        <v>57</v>
      </c>
      <c r="G1130" s="166" t="s">
        <v>58</v>
      </c>
      <c r="H1130" s="166" t="s">
        <v>59</v>
      </c>
      <c r="I1130" s="218"/>
      <c r="M1130" s="166"/>
      <c r="N1130" s="166" t="s">
        <v>56</v>
      </c>
      <c r="O1130" s="166" t="s">
        <v>57</v>
      </c>
      <c r="P1130" s="166" t="s">
        <v>58</v>
      </c>
      <c r="Q1130" s="166" t="s">
        <v>59</v>
      </c>
      <c r="R1130" s="218"/>
      <c r="V1130" s="166"/>
      <c r="W1130" s="166" t="s">
        <v>56</v>
      </c>
      <c r="X1130" s="166" t="s">
        <v>57</v>
      </c>
      <c r="Y1130" s="166" t="s">
        <v>58</v>
      </c>
      <c r="Z1130" s="166" t="s">
        <v>59</v>
      </c>
      <c r="AA1130" s="218"/>
      <c r="AE1130" s="166"/>
      <c r="AF1130" s="166" t="s">
        <v>56</v>
      </c>
      <c r="AG1130" s="166" t="s">
        <v>57</v>
      </c>
      <c r="AH1130" s="166" t="s">
        <v>58</v>
      </c>
      <c r="AI1130" s="166" t="s">
        <v>59</v>
      </c>
      <c r="AJ1130" s="218"/>
      <c r="AN1130" s="166"/>
      <c r="AO1130" s="166" t="s">
        <v>56</v>
      </c>
      <c r="AP1130" s="166" t="s">
        <v>57</v>
      </c>
      <c r="AQ1130" s="166" t="s">
        <v>58</v>
      </c>
      <c r="AR1130" s="166" t="s">
        <v>59</v>
      </c>
      <c r="AS1130" s="218"/>
      <c r="AW1130" s="166"/>
      <c r="AX1130" s="166" t="s">
        <v>56</v>
      </c>
      <c r="AY1130" s="166" t="s">
        <v>57</v>
      </c>
      <c r="AZ1130" s="166" t="s">
        <v>58</v>
      </c>
      <c r="BA1130" s="166" t="s">
        <v>59</v>
      </c>
      <c r="BB1130" s="218"/>
      <c r="BF1130" s="166"/>
      <c r="BG1130" s="166" t="s">
        <v>56</v>
      </c>
      <c r="BH1130" s="166" t="s">
        <v>57</v>
      </c>
      <c r="BI1130" s="166" t="s">
        <v>58</v>
      </c>
      <c r="BJ1130" s="166" t="s">
        <v>59</v>
      </c>
      <c r="BK1130" s="218"/>
      <c r="BO1130" s="166"/>
      <c r="BP1130" s="166" t="s">
        <v>56</v>
      </c>
      <c r="BQ1130" s="166" t="s">
        <v>57</v>
      </c>
      <c r="BR1130" s="166" t="s">
        <v>58</v>
      </c>
      <c r="BS1130" s="166" t="s">
        <v>59</v>
      </c>
      <c r="BT1130" s="218"/>
      <c r="BX1130" s="166"/>
      <c r="BY1130" s="166" t="s">
        <v>56</v>
      </c>
      <c r="BZ1130" s="166" t="s">
        <v>57</v>
      </c>
      <c r="CA1130" s="166" t="s">
        <v>58</v>
      </c>
      <c r="CB1130" s="166" t="s">
        <v>59</v>
      </c>
      <c r="CC1130" s="218"/>
      <c r="CG1130" s="166"/>
      <c r="CH1130" s="166" t="s">
        <v>56</v>
      </c>
      <c r="CI1130" s="166" t="s">
        <v>57</v>
      </c>
      <c r="CJ1130" s="166" t="s">
        <v>58</v>
      </c>
      <c r="CK1130" s="166" t="s">
        <v>59</v>
      </c>
      <c r="CL1130" s="218"/>
      <c r="CP1130" s="166"/>
      <c r="CQ1130" s="166" t="s">
        <v>56</v>
      </c>
      <c r="CR1130" s="166" t="s">
        <v>57</v>
      </c>
      <c r="CS1130" s="166" t="s">
        <v>58</v>
      </c>
      <c r="CT1130" s="166" t="s">
        <v>59</v>
      </c>
      <c r="CU1130" s="218"/>
      <c r="CY1130" s="166"/>
      <c r="CZ1130" s="166" t="s">
        <v>56</v>
      </c>
      <c r="DA1130" s="166" t="s">
        <v>57</v>
      </c>
      <c r="DB1130" s="166" t="s">
        <v>58</v>
      </c>
      <c r="DC1130" s="166" t="s">
        <v>59</v>
      </c>
      <c r="DD1130" s="218"/>
      <c r="DH1130" s="166"/>
      <c r="DI1130" s="166" t="s">
        <v>56</v>
      </c>
      <c r="DJ1130" s="166" t="s">
        <v>57</v>
      </c>
      <c r="DK1130" s="166" t="s">
        <v>58</v>
      </c>
      <c r="DL1130" s="166" t="s">
        <v>59</v>
      </c>
      <c r="DM1130" s="218"/>
      <c r="DQ1130" s="166"/>
      <c r="DR1130" s="166" t="s">
        <v>56</v>
      </c>
      <c r="DS1130" s="166" t="s">
        <v>57</v>
      </c>
      <c r="DT1130" s="166" t="s">
        <v>58</v>
      </c>
      <c r="DU1130" s="166" t="s">
        <v>59</v>
      </c>
      <c r="DV1130" s="218"/>
      <c r="DZ1130" s="166"/>
      <c r="EA1130" s="166" t="s">
        <v>56</v>
      </c>
      <c r="EB1130" s="166" t="s">
        <v>57</v>
      </c>
      <c r="EC1130" s="166" t="s">
        <v>58</v>
      </c>
      <c r="ED1130" s="166" t="s">
        <v>59</v>
      </c>
      <c r="EE1130" s="218"/>
      <c r="EI1130" s="166"/>
      <c r="EJ1130" s="166" t="s">
        <v>56</v>
      </c>
      <c r="EK1130" s="166" t="s">
        <v>57</v>
      </c>
      <c r="EL1130" s="166" t="s">
        <v>58</v>
      </c>
      <c r="EM1130" s="166" t="s">
        <v>59</v>
      </c>
      <c r="EN1130" s="218"/>
      <c r="ER1130" s="166"/>
      <c r="ES1130" s="166" t="s">
        <v>56</v>
      </c>
      <c r="ET1130" s="166" t="s">
        <v>57</v>
      </c>
      <c r="EU1130" s="166" t="s">
        <v>58</v>
      </c>
      <c r="EV1130" s="166" t="s">
        <v>59</v>
      </c>
      <c r="EW1130" s="218"/>
      <c r="FA1130" s="166"/>
      <c r="FB1130" s="166" t="s">
        <v>56</v>
      </c>
      <c r="FC1130" s="166" t="s">
        <v>57</v>
      </c>
      <c r="FD1130" s="166" t="s">
        <v>58</v>
      </c>
      <c r="FE1130" s="166" t="s">
        <v>59</v>
      </c>
      <c r="FF1130" s="218"/>
      <c r="FJ1130" s="166"/>
      <c r="FK1130" s="166" t="s">
        <v>56</v>
      </c>
      <c r="FL1130" s="166" t="s">
        <v>57</v>
      </c>
      <c r="FM1130" s="166" t="s">
        <v>58</v>
      </c>
      <c r="FN1130" s="166" t="s">
        <v>59</v>
      </c>
      <c r="FO1130" s="218"/>
      <c r="FS1130" s="166"/>
      <c r="FT1130" s="166" t="s">
        <v>56</v>
      </c>
      <c r="FU1130" s="166" t="s">
        <v>57</v>
      </c>
      <c r="FV1130" s="166" t="s">
        <v>58</v>
      </c>
      <c r="FW1130" s="166" t="s">
        <v>59</v>
      </c>
      <c r="FX1130" s="218"/>
      <c r="GB1130" s="166"/>
      <c r="GC1130" s="166" t="s">
        <v>56</v>
      </c>
      <c r="GD1130" s="166" t="s">
        <v>57</v>
      </c>
      <c r="GE1130" s="166" t="s">
        <v>58</v>
      </c>
      <c r="GF1130" s="166" t="s">
        <v>59</v>
      </c>
      <c r="GG1130" s="218"/>
      <c r="GK1130" s="166"/>
      <c r="GL1130" s="166" t="s">
        <v>56</v>
      </c>
      <c r="GM1130" s="166" t="s">
        <v>57</v>
      </c>
      <c r="GN1130" s="166" t="s">
        <v>58</v>
      </c>
      <c r="GO1130" s="166" t="s">
        <v>59</v>
      </c>
      <c r="GP1130" s="218"/>
      <c r="GT1130" s="166"/>
      <c r="GU1130" s="166" t="s">
        <v>56</v>
      </c>
      <c r="GV1130" s="166" t="s">
        <v>57</v>
      </c>
      <c r="GW1130" s="166" t="s">
        <v>58</v>
      </c>
      <c r="GX1130" s="166" t="s">
        <v>59</v>
      </c>
      <c r="GY1130" s="218"/>
      <c r="HC1130" s="166"/>
      <c r="HD1130" s="166" t="s">
        <v>56</v>
      </c>
      <c r="HE1130" s="166" t="s">
        <v>57</v>
      </c>
      <c r="HF1130" s="166" t="s">
        <v>58</v>
      </c>
      <c r="HG1130" s="166" t="s">
        <v>59</v>
      </c>
      <c r="HH1130" s="218"/>
      <c r="HL1130" s="166"/>
      <c r="HM1130" s="166" t="s">
        <v>56</v>
      </c>
      <c r="HN1130" s="166" t="s">
        <v>57</v>
      </c>
      <c r="HO1130" s="166" t="s">
        <v>58</v>
      </c>
      <c r="HP1130" s="166" t="s">
        <v>59</v>
      </c>
      <c r="HQ1130" s="218"/>
      <c r="HR1130" s="1"/>
      <c r="HU1130" s="166"/>
      <c r="HV1130" s="166" t="s">
        <v>56</v>
      </c>
      <c r="HW1130" s="166" t="s">
        <v>57</v>
      </c>
      <c r="HX1130" s="166" t="s">
        <v>58</v>
      </c>
      <c r="HY1130" s="166" t="s">
        <v>59</v>
      </c>
      <c r="HZ1130" s="218"/>
      <c r="IA1130" s="1"/>
      <c r="ID1130" s="166"/>
      <c r="IE1130" s="166" t="s">
        <v>56</v>
      </c>
      <c r="IF1130" s="166" t="s">
        <v>57</v>
      </c>
      <c r="IG1130" s="166" t="s">
        <v>58</v>
      </c>
      <c r="IH1130" s="166" t="s">
        <v>59</v>
      </c>
      <c r="II1130" s="218"/>
      <c r="IJ1130" s="1"/>
      <c r="IM1130" s="166"/>
      <c r="IN1130" s="166" t="s">
        <v>56</v>
      </c>
      <c r="IO1130" s="166" t="s">
        <v>57</v>
      </c>
      <c r="IP1130" s="166" t="s">
        <v>58</v>
      </c>
      <c r="IQ1130" s="166" t="s">
        <v>59</v>
      </c>
      <c r="IR1130" s="218"/>
      <c r="IS1130" s="1"/>
      <c r="IV1130" s="166"/>
      <c r="IW1130" s="166" t="s">
        <v>56</v>
      </c>
      <c r="IX1130" s="166" t="s">
        <v>57</v>
      </c>
      <c r="IY1130" s="166" t="s">
        <v>58</v>
      </c>
      <c r="IZ1130" s="166" t="s">
        <v>59</v>
      </c>
      <c r="JA1130" s="218"/>
      <c r="JB1130" s="1"/>
      <c r="JE1130" s="166"/>
      <c r="JF1130" s="166" t="s">
        <v>56</v>
      </c>
      <c r="JG1130" s="166" t="s">
        <v>57</v>
      </c>
      <c r="JH1130" s="166" t="s">
        <v>58</v>
      </c>
      <c r="JI1130" s="166" t="s">
        <v>59</v>
      </c>
      <c r="JJ1130" s="218"/>
      <c r="JK1130" s="1"/>
      <c r="JN1130" s="166"/>
      <c r="JO1130" s="166" t="s">
        <v>56</v>
      </c>
      <c r="JP1130" s="166" t="s">
        <v>57</v>
      </c>
      <c r="JQ1130" s="166" t="s">
        <v>58</v>
      </c>
      <c r="JR1130" s="166" t="s">
        <v>59</v>
      </c>
      <c r="JS1130" s="218"/>
      <c r="JT1130" s="1"/>
      <c r="JW1130" s="166"/>
      <c r="JX1130" s="166" t="s">
        <v>56</v>
      </c>
      <c r="JY1130" s="166" t="s">
        <v>57</v>
      </c>
      <c r="JZ1130" s="166" t="s">
        <v>58</v>
      </c>
      <c r="KA1130" s="166" t="s">
        <v>59</v>
      </c>
      <c r="KB1130" s="218"/>
      <c r="KC1130" s="1"/>
      <c r="KD1130" s="222"/>
      <c r="KF1130" s="166"/>
      <c r="KG1130" s="166" t="s">
        <v>56</v>
      </c>
      <c r="KH1130" s="166" t="s">
        <v>57</v>
      </c>
      <c r="KI1130" s="166" t="s">
        <v>58</v>
      </c>
      <c r="KJ1130" s="166" t="s">
        <v>59</v>
      </c>
      <c r="KK1130" s="218"/>
      <c r="KL1130" s="1"/>
      <c r="KO1130" s="166"/>
      <c r="KP1130" s="166" t="s">
        <v>56</v>
      </c>
      <c r="KQ1130" s="166" t="s">
        <v>57</v>
      </c>
      <c r="KR1130" s="166" t="s">
        <v>58</v>
      </c>
      <c r="KS1130" s="166" t="s">
        <v>59</v>
      </c>
      <c r="KT1130" s="218"/>
      <c r="KU1130" s="1"/>
      <c r="KX1130" s="166"/>
      <c r="KY1130" s="166" t="s">
        <v>56</v>
      </c>
      <c r="KZ1130" s="166" t="s">
        <v>57</v>
      </c>
      <c r="LA1130" s="166" t="s">
        <v>58</v>
      </c>
      <c r="LB1130" s="166" t="s">
        <v>59</v>
      </c>
      <c r="LC1130" s="218"/>
      <c r="LD1130" s="1"/>
      <c r="LG1130" s="166"/>
      <c r="LH1130" s="166" t="s">
        <v>56</v>
      </c>
      <c r="LI1130" s="166" t="s">
        <v>57</v>
      </c>
      <c r="LJ1130" s="166" t="s">
        <v>58</v>
      </c>
      <c r="LK1130" s="166" t="s">
        <v>59</v>
      </c>
      <c r="LL1130" s="218"/>
      <c r="LM1130" s="1"/>
      <c r="LP1130" s="166"/>
      <c r="LQ1130" s="166" t="s">
        <v>56</v>
      </c>
      <c r="LR1130" s="166" t="s">
        <v>57</v>
      </c>
      <c r="LS1130" s="166" t="s">
        <v>58</v>
      </c>
      <c r="LT1130" s="166" t="s">
        <v>59</v>
      </c>
      <c r="LU1130" s="218"/>
      <c r="LV1130" s="1"/>
      <c r="LW1130" s="225"/>
      <c r="LY1130" s="166"/>
      <c r="LZ1130" s="166" t="s">
        <v>56</v>
      </c>
      <c r="MA1130" s="166" t="s">
        <v>57</v>
      </c>
      <c r="MB1130" s="166" t="s">
        <v>58</v>
      </c>
      <c r="MC1130" s="166" t="s">
        <v>59</v>
      </c>
      <c r="MD1130" s="218"/>
      <c r="ME1130" s="1"/>
      <c r="MH1130" s="166"/>
      <c r="MI1130" s="166" t="s">
        <v>56</v>
      </c>
      <c r="MJ1130" s="166" t="s">
        <v>57</v>
      </c>
      <c r="MK1130" s="166" t="s">
        <v>58</v>
      </c>
      <c r="ML1130" s="166" t="s">
        <v>59</v>
      </c>
      <c r="MM1130" s="218"/>
      <c r="MN1130" s="1"/>
      <c r="MQ1130" s="166"/>
      <c r="MR1130" s="166" t="s">
        <v>56</v>
      </c>
      <c r="MS1130" s="166" t="s">
        <v>57</v>
      </c>
      <c r="MT1130" s="166" t="s">
        <v>58</v>
      </c>
      <c r="MU1130" s="166" t="s">
        <v>59</v>
      </c>
      <c r="MV1130" s="218"/>
      <c r="MW1130" s="1"/>
      <c r="MZ1130" s="166"/>
      <c r="NA1130" s="166" t="s">
        <v>56</v>
      </c>
      <c r="NB1130" s="166" t="s">
        <v>57</v>
      </c>
      <c r="NC1130" s="166" t="s">
        <v>58</v>
      </c>
      <c r="ND1130" s="166" t="s">
        <v>59</v>
      </c>
      <c r="NE1130" s="218"/>
      <c r="NF1130" s="1"/>
      <c r="NI1130" s="166"/>
      <c r="NJ1130" s="166" t="s">
        <v>56</v>
      </c>
      <c r="NK1130" s="166" t="s">
        <v>57</v>
      </c>
      <c r="NL1130" s="166" t="s">
        <v>58</v>
      </c>
      <c r="NM1130" s="166" t="s">
        <v>59</v>
      </c>
      <c r="NN1130" s="218"/>
      <c r="NO1130" s="1"/>
      <c r="NR1130" s="166"/>
      <c r="NS1130" s="166" t="s">
        <v>56</v>
      </c>
      <c r="NT1130" s="166" t="s">
        <v>57</v>
      </c>
      <c r="NU1130" s="166" t="s">
        <v>58</v>
      </c>
      <c r="NV1130" s="166" t="s">
        <v>59</v>
      </c>
      <c r="NW1130" s="218"/>
      <c r="NX1130" s="1"/>
      <c r="OA1130" s="166"/>
      <c r="OB1130" s="166" t="s">
        <v>56</v>
      </c>
      <c r="OC1130" s="166" t="s">
        <v>57</v>
      </c>
      <c r="OD1130" s="166" t="s">
        <v>58</v>
      </c>
      <c r="OE1130" s="166" t="s">
        <v>59</v>
      </c>
      <c r="OF1130" s="218"/>
      <c r="OG1130" s="1"/>
      <c r="OJ1130" s="166"/>
      <c r="OK1130" s="166" t="s">
        <v>56</v>
      </c>
      <c r="OL1130" s="166" t="s">
        <v>57</v>
      </c>
      <c r="OM1130" s="166" t="s">
        <v>58</v>
      </c>
      <c r="ON1130" s="166" t="s">
        <v>59</v>
      </c>
      <c r="OO1130" s="218"/>
      <c r="OP1130" s="1"/>
      <c r="OS1130" s="166"/>
      <c r="OT1130" s="166" t="s">
        <v>56</v>
      </c>
      <c r="OU1130" s="166" t="s">
        <v>57</v>
      </c>
      <c r="OV1130" s="166" t="s">
        <v>58</v>
      </c>
      <c r="OW1130" s="166" t="s">
        <v>59</v>
      </c>
      <c r="OX1130" s="218"/>
      <c r="OY1130" s="1"/>
      <c r="PB1130" s="166"/>
      <c r="PC1130" s="166" t="s">
        <v>56</v>
      </c>
      <c r="PD1130" s="166" t="s">
        <v>57</v>
      </c>
      <c r="PE1130" s="166" t="s">
        <v>58</v>
      </c>
      <c r="PF1130" s="166" t="s">
        <v>59</v>
      </c>
      <c r="PG1130" s="218"/>
      <c r="PH1130" s="1"/>
      <c r="PK1130" s="166"/>
      <c r="PL1130" s="166" t="s">
        <v>56</v>
      </c>
      <c r="PM1130" s="166" t="s">
        <v>57</v>
      </c>
      <c r="PN1130" s="166" t="s">
        <v>58</v>
      </c>
      <c r="PO1130" s="166" t="s">
        <v>59</v>
      </c>
      <c r="PP1130" s="218"/>
      <c r="PQ1130" s="1"/>
      <c r="PT1130" s="166"/>
      <c r="PU1130" s="166" t="s">
        <v>56</v>
      </c>
      <c r="PV1130" s="166" t="s">
        <v>57</v>
      </c>
      <c r="PW1130" s="166" t="s">
        <v>58</v>
      </c>
      <c r="PX1130" s="166" t="s">
        <v>59</v>
      </c>
      <c r="PY1130" s="218"/>
      <c r="PZ1130" s="1"/>
      <c r="QC1130" s="166"/>
      <c r="QD1130" s="166" t="s">
        <v>56</v>
      </c>
      <c r="QE1130" s="166" t="s">
        <v>57</v>
      </c>
      <c r="QF1130" s="166" t="s">
        <v>58</v>
      </c>
      <c r="QG1130" s="166" t="s">
        <v>59</v>
      </c>
      <c r="QH1130" s="218"/>
      <c r="QI1130" s="1"/>
      <c r="QL1130" s="166"/>
      <c r="QM1130" s="166" t="s">
        <v>56</v>
      </c>
      <c r="QN1130" s="166" t="s">
        <v>57</v>
      </c>
      <c r="QO1130" s="166" t="s">
        <v>58</v>
      </c>
      <c r="QP1130" s="166" t="s">
        <v>59</v>
      </c>
      <c r="QQ1130" s="218"/>
      <c r="QR1130" s="1"/>
      <c r="QU1130" s="166"/>
      <c r="QV1130" s="166" t="s">
        <v>56</v>
      </c>
      <c r="QW1130" s="166" t="s">
        <v>57</v>
      </c>
      <c r="QX1130" s="166" t="s">
        <v>58</v>
      </c>
      <c r="QY1130" s="166" t="s">
        <v>59</v>
      </c>
      <c r="QZ1130" s="218"/>
      <c r="RA1130" s="1"/>
      <c r="RD1130" s="166"/>
      <c r="RE1130" s="166" t="s">
        <v>56</v>
      </c>
      <c r="RF1130" s="166" t="s">
        <v>57</v>
      </c>
      <c r="RG1130" s="166" t="s">
        <v>58</v>
      </c>
      <c r="RH1130" s="166" t="s">
        <v>59</v>
      </c>
      <c r="RI1130" s="218"/>
      <c r="RJ1130" s="1"/>
      <c r="RM1130" s="166"/>
      <c r="RN1130" s="166" t="s">
        <v>56</v>
      </c>
      <c r="RO1130" s="166" t="s">
        <v>57</v>
      </c>
      <c r="RP1130" s="166" t="s">
        <v>58</v>
      </c>
      <c r="RQ1130" s="166" t="s">
        <v>59</v>
      </c>
      <c r="RR1130" s="218"/>
      <c r="RS1130" s="2"/>
      <c r="RW1130" s="166" t="s">
        <v>56</v>
      </c>
      <c r="RX1130" s="166" t="s">
        <v>57</v>
      </c>
      <c r="RY1130" s="166" t="s">
        <v>58</v>
      </c>
      <c r="RZ1130" s="166" t="s">
        <v>59</v>
      </c>
      <c r="SA1130" s="41"/>
      <c r="SB1130" s="2"/>
      <c r="SF1130" s="166" t="s">
        <v>56</v>
      </c>
      <c r="SG1130" s="166" t="s">
        <v>57</v>
      </c>
      <c r="SH1130" s="166" t="s">
        <v>58</v>
      </c>
      <c r="SI1130" s="166" t="s">
        <v>59</v>
      </c>
      <c r="SJ1130" s="41"/>
      <c r="SK1130" s="2"/>
      <c r="SO1130" s="166" t="s">
        <v>56</v>
      </c>
      <c r="SP1130" s="166" t="s">
        <v>57</v>
      </c>
      <c r="SQ1130" s="166" t="s">
        <v>58</v>
      </c>
      <c r="SR1130" s="166" t="s">
        <v>59</v>
      </c>
      <c r="SS1130" s="41"/>
      <c r="ST1130" s="2"/>
      <c r="SX1130" s="166" t="s">
        <v>56</v>
      </c>
      <c r="SY1130" s="166" t="s">
        <v>57</v>
      </c>
      <c r="SZ1130" s="166" t="s">
        <v>58</v>
      </c>
      <c r="TA1130" s="166" t="s">
        <v>59</v>
      </c>
      <c r="TB1130" s="41"/>
      <c r="TC1130" s="2"/>
      <c r="TG1130" s="166" t="s">
        <v>56</v>
      </c>
      <c r="TH1130" s="166" t="s">
        <v>57</v>
      </c>
      <c r="TI1130" s="166" t="s">
        <v>58</v>
      </c>
      <c r="TJ1130" s="166" t="s">
        <v>59</v>
      </c>
      <c r="TK1130" s="41"/>
      <c r="TL1130" s="2"/>
      <c r="TP1130" s="166" t="s">
        <v>56</v>
      </c>
      <c r="TQ1130" s="166" t="s">
        <v>57</v>
      </c>
      <c r="TR1130" s="166" t="s">
        <v>58</v>
      </c>
      <c r="TS1130" s="166" t="s">
        <v>59</v>
      </c>
      <c r="TT1130" s="41"/>
      <c r="TU1130" s="2"/>
      <c r="TY1130" s="166" t="s">
        <v>56</v>
      </c>
      <c r="TZ1130" s="166" t="s">
        <v>57</v>
      </c>
      <c r="UA1130" s="166" t="s">
        <v>58</v>
      </c>
      <c r="UB1130" s="166" t="s">
        <v>59</v>
      </c>
      <c r="UC1130" s="41"/>
      <c r="UD1130" s="2"/>
      <c r="UH1130" s="166" t="s">
        <v>56</v>
      </c>
      <c r="UI1130" s="166" t="s">
        <v>57</v>
      </c>
      <c r="UJ1130" s="166" t="s">
        <v>58</v>
      </c>
      <c r="UK1130" s="166" t="s">
        <v>59</v>
      </c>
      <c r="UL1130" s="41"/>
      <c r="UM1130" s="2"/>
      <c r="UQ1130" s="166" t="s">
        <v>56</v>
      </c>
      <c r="UR1130" s="166" t="s">
        <v>57</v>
      </c>
      <c r="US1130" s="166" t="s">
        <v>58</v>
      </c>
      <c r="UT1130" s="166" t="s">
        <v>59</v>
      </c>
      <c r="UU1130" s="41"/>
      <c r="UV1130" s="2"/>
      <c r="UZ1130" s="166" t="s">
        <v>56</v>
      </c>
      <c r="VA1130" s="166" t="s">
        <v>57</v>
      </c>
      <c r="VB1130" s="166" t="s">
        <v>58</v>
      </c>
      <c r="VC1130" s="166" t="s">
        <v>59</v>
      </c>
      <c r="VD1130" s="41"/>
      <c r="VE1130" s="2"/>
      <c r="VI1130" s="166" t="s">
        <v>56</v>
      </c>
      <c r="VJ1130" s="166" t="s">
        <v>57</v>
      </c>
      <c r="VK1130" s="166" t="s">
        <v>58</v>
      </c>
      <c r="VL1130" s="166" t="s">
        <v>59</v>
      </c>
      <c r="VM1130" s="41"/>
      <c r="VN1130" s="2"/>
      <c r="VR1130" s="166" t="s">
        <v>56</v>
      </c>
      <c r="VS1130" s="166" t="s">
        <v>57</v>
      </c>
      <c r="VT1130" s="166" t="s">
        <v>58</v>
      </c>
      <c r="VU1130" s="166" t="s">
        <v>59</v>
      </c>
      <c r="VV1130" s="41"/>
      <c r="VW1130" s="2"/>
      <c r="WA1130" s="166" t="s">
        <v>56</v>
      </c>
      <c r="WB1130" s="166" t="s">
        <v>57</v>
      </c>
      <c r="WC1130" s="166" t="s">
        <v>58</v>
      </c>
      <c r="WD1130" s="166" t="s">
        <v>59</v>
      </c>
      <c r="WE1130" s="41"/>
      <c r="WF1130" s="2"/>
      <c r="WJ1130" s="166" t="s">
        <v>56</v>
      </c>
      <c r="WK1130" s="166" t="s">
        <v>57</v>
      </c>
      <c r="WL1130" s="166" t="s">
        <v>58</v>
      </c>
      <c r="WM1130" s="166" t="s">
        <v>59</v>
      </c>
      <c r="WN1130" s="41"/>
      <c r="WO1130" s="2"/>
      <c r="WS1130" s="166" t="s">
        <v>56</v>
      </c>
      <c r="WT1130" s="166" t="s">
        <v>57</v>
      </c>
      <c r="WU1130" s="166" t="s">
        <v>58</v>
      </c>
      <c r="WV1130" s="166" t="s">
        <v>59</v>
      </c>
      <c r="WW1130" s="41"/>
      <c r="WX1130" s="2"/>
      <c r="XB1130" s="166" t="s">
        <v>56</v>
      </c>
      <c r="XC1130" s="166" t="s">
        <v>57</v>
      </c>
      <c r="XD1130" s="166" t="s">
        <v>58</v>
      </c>
      <c r="XE1130" s="166" t="s">
        <v>59</v>
      </c>
      <c r="XF1130" s="41"/>
      <c r="XG1130" s="2"/>
      <c r="XK1130" s="166" t="s">
        <v>56</v>
      </c>
      <c r="XL1130" s="166" t="s">
        <v>57</v>
      </c>
      <c r="XM1130" s="166" t="s">
        <v>58</v>
      </c>
      <c r="XN1130" s="166" t="s">
        <v>59</v>
      </c>
      <c r="XO1130" s="41"/>
      <c r="XP1130" s="2"/>
      <c r="XT1130" s="166" t="s">
        <v>56</v>
      </c>
      <c r="XU1130" s="166" t="s">
        <v>57</v>
      </c>
      <c r="XV1130" s="166" t="s">
        <v>58</v>
      </c>
      <c r="XW1130" s="166" t="s">
        <v>59</v>
      </c>
      <c r="XX1130" s="41"/>
      <c r="XY1130" s="2"/>
      <c r="YC1130" s="166" t="s">
        <v>56</v>
      </c>
      <c r="YD1130" s="166" t="s">
        <v>57</v>
      </c>
      <c r="YE1130" s="166" t="s">
        <v>58</v>
      </c>
      <c r="YF1130" s="166" t="s">
        <v>59</v>
      </c>
      <c r="YG1130" s="41"/>
      <c r="YH1130" s="2"/>
      <c r="YL1130" s="166" t="s">
        <v>56</v>
      </c>
      <c r="YM1130" s="166" t="s">
        <v>57</v>
      </c>
      <c r="YN1130" s="166" t="s">
        <v>58</v>
      </c>
      <c r="YO1130" s="166" t="s">
        <v>59</v>
      </c>
      <c r="YP1130" s="41"/>
      <c r="YQ1130" s="2"/>
      <c r="YU1130" s="166" t="s">
        <v>56</v>
      </c>
      <c r="YV1130" s="166" t="s">
        <v>57</v>
      </c>
      <c r="YW1130" s="166" t="s">
        <v>58</v>
      </c>
      <c r="YX1130" s="166" t="s">
        <v>59</v>
      </c>
      <c r="YY1130" s="41"/>
      <c r="YZ1130" s="2"/>
      <c r="ZD1130" s="166" t="s">
        <v>56</v>
      </c>
      <c r="ZE1130" s="166" t="s">
        <v>57</v>
      </c>
      <c r="ZF1130" s="166" t="s">
        <v>58</v>
      </c>
      <c r="ZG1130" s="166" t="s">
        <v>59</v>
      </c>
      <c r="ZH1130" s="41"/>
      <c r="ZI1130" s="2"/>
      <c r="ZM1130" s="166" t="s">
        <v>56</v>
      </c>
      <c r="ZN1130" s="166" t="s">
        <v>57</v>
      </c>
      <c r="ZO1130" s="166" t="s">
        <v>58</v>
      </c>
      <c r="ZP1130" s="166" t="s">
        <v>59</v>
      </c>
      <c r="ZQ1130" s="41"/>
      <c r="ZR1130" s="2"/>
      <c r="ZV1130" s="166" t="s">
        <v>56</v>
      </c>
      <c r="ZW1130" s="166" t="s">
        <v>57</v>
      </c>
      <c r="ZX1130" s="166" t="s">
        <v>58</v>
      </c>
      <c r="ZY1130" s="166" t="s">
        <v>59</v>
      </c>
      <c r="ZZ1130" s="41"/>
      <c r="AAA1130" s="2"/>
      <c r="AAE1130" s="166" t="s">
        <v>56</v>
      </c>
      <c r="AAF1130" s="166" t="s">
        <v>57</v>
      </c>
      <c r="AAG1130" s="166" t="s">
        <v>58</v>
      </c>
      <c r="AAH1130" s="166" t="s">
        <v>59</v>
      </c>
      <c r="AAI1130" s="41"/>
      <c r="AAJ1130" s="2"/>
      <c r="AAN1130" s="166" t="s">
        <v>56</v>
      </c>
      <c r="AAO1130" s="166" t="s">
        <v>57</v>
      </c>
      <c r="AAP1130" s="166" t="s">
        <v>58</v>
      </c>
      <c r="AAQ1130" s="166" t="s">
        <v>59</v>
      </c>
      <c r="AAR1130" s="41"/>
      <c r="AAS1130" s="2"/>
      <c r="AAW1130" s="166" t="s">
        <v>56</v>
      </c>
      <c r="AAX1130" s="166" t="s">
        <v>57</v>
      </c>
      <c r="AAY1130" s="166" t="s">
        <v>58</v>
      </c>
      <c r="AAZ1130" s="166" t="s">
        <v>59</v>
      </c>
      <c r="ABA1130" s="41"/>
      <c r="ABB1130" s="2"/>
      <c r="ABF1130" s="166" t="s">
        <v>56</v>
      </c>
      <c r="ABG1130" s="166" t="s">
        <v>57</v>
      </c>
      <c r="ABH1130" s="166" t="s">
        <v>58</v>
      </c>
      <c r="ABI1130" s="166" t="s">
        <v>59</v>
      </c>
      <c r="ABJ1130" s="41"/>
      <c r="ABK1130" s="2"/>
      <c r="ABO1130" s="166" t="s">
        <v>56</v>
      </c>
      <c r="ABP1130" s="166" t="s">
        <v>57</v>
      </c>
      <c r="ABQ1130" s="166" t="s">
        <v>58</v>
      </c>
      <c r="ABR1130" s="166" t="s">
        <v>59</v>
      </c>
      <c r="ABS1130" s="41"/>
      <c r="ABT1130" s="2"/>
      <c r="ABX1130" s="166" t="s">
        <v>56</v>
      </c>
      <c r="ABY1130" s="166" t="s">
        <v>57</v>
      </c>
      <c r="ABZ1130" s="166" t="s">
        <v>58</v>
      </c>
      <c r="ACA1130" s="166" t="s">
        <v>59</v>
      </c>
      <c r="ACB1130" s="41"/>
      <c r="ACC1130" s="2"/>
      <c r="ACG1130" s="166" t="s">
        <v>56</v>
      </c>
      <c r="ACH1130" s="166" t="s">
        <v>57</v>
      </c>
      <c r="ACI1130" s="166" t="s">
        <v>58</v>
      </c>
      <c r="ACJ1130" s="166" t="s">
        <v>59</v>
      </c>
      <c r="ACK1130" s="41"/>
      <c r="ACL1130" s="2"/>
      <c r="ACP1130" s="166" t="s">
        <v>56</v>
      </c>
      <c r="ACQ1130" s="166" t="s">
        <v>57</v>
      </c>
      <c r="ACR1130" s="166" t="s">
        <v>58</v>
      </c>
      <c r="ACS1130" s="166" t="s">
        <v>59</v>
      </c>
      <c r="ACT1130" s="41"/>
      <c r="ACU1130" s="2"/>
      <c r="ACY1130" s="166" t="s">
        <v>56</v>
      </c>
      <c r="ACZ1130" s="166" t="s">
        <v>57</v>
      </c>
      <c r="ADA1130" s="166" t="s">
        <v>58</v>
      </c>
      <c r="ADB1130" s="166" t="s">
        <v>59</v>
      </c>
      <c r="ADC1130" s="41"/>
      <c r="ADD1130" s="2"/>
      <c r="ADH1130" s="166" t="s">
        <v>56</v>
      </c>
      <c r="ADI1130" s="166" t="s">
        <v>57</v>
      </c>
      <c r="ADJ1130" s="166" t="s">
        <v>58</v>
      </c>
      <c r="ADK1130" s="166" t="s">
        <v>59</v>
      </c>
      <c r="ADL1130" s="41"/>
      <c r="ADM1130" s="2"/>
      <c r="ADQ1130" s="166" t="s">
        <v>56</v>
      </c>
      <c r="ADR1130" s="166" t="s">
        <v>57</v>
      </c>
      <c r="ADS1130" s="166" t="s">
        <v>58</v>
      </c>
      <c r="ADT1130" s="166" t="s">
        <v>59</v>
      </c>
      <c r="ADU1130" s="41"/>
      <c r="ADV1130" s="2"/>
      <c r="ADZ1130" s="166" t="s">
        <v>56</v>
      </c>
      <c r="AEA1130" s="166" t="s">
        <v>57</v>
      </c>
      <c r="AEB1130" s="166" t="s">
        <v>58</v>
      </c>
      <c r="AEC1130" s="166" t="s">
        <v>59</v>
      </c>
      <c r="AED1130" s="41"/>
      <c r="AEE1130" s="2"/>
      <c r="AEI1130" s="166" t="s">
        <v>56</v>
      </c>
      <c r="AEJ1130" s="166" t="s">
        <v>57</v>
      </c>
      <c r="AEK1130" s="166" t="s">
        <v>58</v>
      </c>
      <c r="AEL1130" s="166" t="s">
        <v>59</v>
      </c>
      <c r="AEM1130" s="41"/>
      <c r="AEN1130" s="2"/>
      <c r="AER1130" s="166" t="s">
        <v>56</v>
      </c>
      <c r="AES1130" s="166" t="s">
        <v>57</v>
      </c>
      <c r="AET1130" s="166" t="s">
        <v>58</v>
      </c>
      <c r="AEU1130" s="166" t="s">
        <v>59</v>
      </c>
      <c r="AEV1130" s="41"/>
      <c r="AEW1130" s="2"/>
      <c r="AFA1130" s="166" t="s">
        <v>56</v>
      </c>
      <c r="AFB1130" s="166" t="s">
        <v>57</v>
      </c>
      <c r="AFC1130" s="166" t="s">
        <v>58</v>
      </c>
      <c r="AFD1130" s="166" t="s">
        <v>59</v>
      </c>
      <c r="AFE1130" s="41"/>
      <c r="AFF1130" s="2"/>
      <c r="AFJ1130" s="166" t="s">
        <v>56</v>
      </c>
      <c r="AFK1130" s="166" t="s">
        <v>57</v>
      </c>
      <c r="AFL1130" s="166" t="s">
        <v>58</v>
      </c>
      <c r="AFM1130" s="166" t="s">
        <v>59</v>
      </c>
      <c r="AFN1130" s="41"/>
      <c r="AFO1130" s="2"/>
      <c r="AFS1130" s="166" t="s">
        <v>56</v>
      </c>
      <c r="AFT1130" s="166" t="s">
        <v>57</v>
      </c>
      <c r="AFU1130" s="166" t="s">
        <v>58</v>
      </c>
      <c r="AFV1130" s="166" t="s">
        <v>59</v>
      </c>
      <c r="AFW1130" s="41"/>
      <c r="AFX1130" s="2"/>
      <c r="AGB1130" s="166" t="s">
        <v>56</v>
      </c>
      <c r="AGC1130" s="166" t="s">
        <v>57</v>
      </c>
      <c r="AGD1130" s="166" t="s">
        <v>58</v>
      </c>
      <c r="AGE1130" s="166" t="s">
        <v>59</v>
      </c>
      <c r="AGF1130" s="41"/>
      <c r="AGG1130" s="2"/>
      <c r="AGK1130" s="166" t="s">
        <v>56</v>
      </c>
      <c r="AGL1130" s="166" t="s">
        <v>57</v>
      </c>
      <c r="AGM1130" s="166" t="s">
        <v>58</v>
      </c>
      <c r="AGN1130" s="166" t="s">
        <v>59</v>
      </c>
      <c r="AGO1130" s="41"/>
      <c r="AGP1130" s="2"/>
      <c r="AGT1130" s="166" t="s">
        <v>56</v>
      </c>
      <c r="AGU1130" s="166" t="s">
        <v>57</v>
      </c>
      <c r="AGV1130" s="166" t="s">
        <v>58</v>
      </c>
      <c r="AGW1130" s="166" t="s">
        <v>59</v>
      </c>
      <c r="AGX1130" s="41"/>
      <c r="AGY1130" s="2"/>
      <c r="AHC1130" s="166" t="s">
        <v>56</v>
      </c>
      <c r="AHD1130" s="166" t="s">
        <v>57</v>
      </c>
      <c r="AHE1130" s="166" t="s">
        <v>58</v>
      </c>
      <c r="AHF1130" s="166" t="s">
        <v>59</v>
      </c>
      <c r="AHG1130" s="41"/>
      <c r="AHH1130" s="2"/>
      <c r="AHL1130" s="166" t="s">
        <v>56</v>
      </c>
      <c r="AHM1130" s="166" t="s">
        <v>57</v>
      </c>
      <c r="AHN1130" s="166" t="s">
        <v>58</v>
      </c>
      <c r="AHO1130" s="166" t="s">
        <v>59</v>
      </c>
      <c r="AHP1130" s="41"/>
      <c r="AHQ1130" s="2"/>
      <c r="AHU1130" s="166" t="s">
        <v>56</v>
      </c>
      <c r="AHV1130" s="166" t="s">
        <v>57</v>
      </c>
      <c r="AHW1130" s="166" t="s">
        <v>58</v>
      </c>
      <c r="AHX1130" s="166" t="s">
        <v>59</v>
      </c>
      <c r="AHY1130" s="41"/>
      <c r="AHZ1130" s="2"/>
      <c r="AID1130" s="166" t="s">
        <v>56</v>
      </c>
      <c r="AIE1130" s="166" t="s">
        <v>57</v>
      </c>
      <c r="AIF1130" s="166" t="s">
        <v>58</v>
      </c>
      <c r="AIG1130" s="166" t="s">
        <v>59</v>
      </c>
      <c r="AIH1130" s="41"/>
      <c r="AII1130" s="2"/>
      <c r="AIM1130" s="166" t="s">
        <v>56</v>
      </c>
      <c r="AIN1130" s="166" t="s">
        <v>57</v>
      </c>
      <c r="AIO1130" s="166" t="s">
        <v>58</v>
      </c>
      <c r="AIP1130" s="166" t="s">
        <v>59</v>
      </c>
      <c r="AIQ1130" s="41"/>
      <c r="AIR1130" s="2"/>
      <c r="AIV1130" s="166" t="s">
        <v>56</v>
      </c>
      <c r="AIW1130" s="166" t="s">
        <v>57</v>
      </c>
      <c r="AIX1130" s="166" t="s">
        <v>58</v>
      </c>
      <c r="AIY1130" s="166" t="s">
        <v>59</v>
      </c>
      <c r="AIZ1130" s="41"/>
      <c r="AJA1130" s="2"/>
      <c r="AJE1130" s="166" t="s">
        <v>56</v>
      </c>
      <c r="AJF1130" s="166" t="s">
        <v>57</v>
      </c>
      <c r="AJG1130" s="166" t="s">
        <v>58</v>
      </c>
      <c r="AJH1130" s="166" t="s">
        <v>59</v>
      </c>
      <c r="AJI1130" s="41"/>
      <c r="AJJ1130" s="2"/>
      <c r="AJN1130" s="166" t="s">
        <v>56</v>
      </c>
      <c r="AJO1130" s="166" t="s">
        <v>57</v>
      </c>
      <c r="AJP1130" s="166" t="s">
        <v>58</v>
      </c>
      <c r="AJQ1130" s="166" t="s">
        <v>59</v>
      </c>
      <c r="AJR1130" s="41"/>
      <c r="AJW1130" s="166" t="s">
        <v>56</v>
      </c>
      <c r="AJX1130" s="166" t="s">
        <v>57</v>
      </c>
      <c r="AJY1130" s="166" t="s">
        <v>58</v>
      </c>
      <c r="AJZ1130" s="166" t="s">
        <v>59</v>
      </c>
      <c r="AKA1130" s="41"/>
      <c r="AKF1130" s="166" t="s">
        <v>56</v>
      </c>
      <c r="AKG1130" s="166" t="s">
        <v>57</v>
      </c>
      <c r="AKH1130" s="166" t="s">
        <v>58</v>
      </c>
      <c r="AKI1130" s="166" t="s">
        <v>59</v>
      </c>
      <c r="AKJ1130" s="41"/>
      <c r="AKO1130" s="166" t="s">
        <v>56</v>
      </c>
      <c r="AKP1130" s="166" t="s">
        <v>57</v>
      </c>
      <c r="AKQ1130" s="166" t="s">
        <v>58</v>
      </c>
      <c r="AKR1130" s="166" t="s">
        <v>59</v>
      </c>
      <c r="AKS1130" s="41"/>
      <c r="AKX1130" s="166" t="s">
        <v>56</v>
      </c>
      <c r="AKY1130" s="166" t="s">
        <v>57</v>
      </c>
      <c r="AKZ1130" s="166" t="s">
        <v>58</v>
      </c>
      <c r="ALA1130" s="166" t="s">
        <v>59</v>
      </c>
      <c r="ALB1130" s="41"/>
      <c r="ALG1130" s="166" t="s">
        <v>56</v>
      </c>
      <c r="ALH1130" s="166" t="s">
        <v>57</v>
      </c>
      <c r="ALI1130" s="166" t="s">
        <v>58</v>
      </c>
      <c r="ALJ1130" s="166" t="s">
        <v>59</v>
      </c>
      <c r="ALK1130" s="41"/>
      <c r="ALP1130" s="166" t="s">
        <v>56</v>
      </c>
      <c r="ALQ1130" s="166" t="s">
        <v>57</v>
      </c>
      <c r="ALR1130" s="166" t="s">
        <v>58</v>
      </c>
      <c r="ALS1130" s="166" t="s">
        <v>59</v>
      </c>
      <c r="ALT1130" s="41"/>
      <c r="ALY1130" s="166" t="s">
        <v>56</v>
      </c>
      <c r="ALZ1130" s="166" t="s">
        <v>57</v>
      </c>
      <c r="AMA1130" s="166" t="s">
        <v>58</v>
      </c>
      <c r="AMB1130" s="166" t="s">
        <v>59</v>
      </c>
      <c r="AMC1130" s="41"/>
      <c r="AMH1130" s="166" t="s">
        <v>56</v>
      </c>
      <c r="AMI1130" s="166" t="s">
        <v>57</v>
      </c>
      <c r="AMJ1130" s="166" t="s">
        <v>58</v>
      </c>
      <c r="AMK1130" s="166" t="s">
        <v>59</v>
      </c>
      <c r="AML1130" s="41"/>
      <c r="AMQ1130" s="166" t="s">
        <v>56</v>
      </c>
      <c r="AMR1130" s="166" t="s">
        <v>57</v>
      </c>
      <c r="AMS1130" s="166" t="s">
        <v>58</v>
      </c>
      <c r="AMT1130" s="166" t="s">
        <v>59</v>
      </c>
      <c r="AMU1130" s="41"/>
      <c r="AMZ1130" s="166" t="s">
        <v>56</v>
      </c>
      <c r="ANA1130" s="166" t="s">
        <v>57</v>
      </c>
      <c r="ANB1130" s="166" t="s">
        <v>58</v>
      </c>
      <c r="ANC1130" s="166" t="s">
        <v>59</v>
      </c>
      <c r="AND1130" s="41"/>
      <c r="ANI1130" s="166" t="s">
        <v>56</v>
      </c>
      <c r="ANJ1130" s="166" t="s">
        <v>57</v>
      </c>
      <c r="ANK1130" s="166" t="s">
        <v>58</v>
      </c>
      <c r="ANL1130" s="166" t="s">
        <v>59</v>
      </c>
      <c r="ANM1130" s="41"/>
      <c r="ANR1130" s="166" t="s">
        <v>56</v>
      </c>
      <c r="ANS1130" s="166" t="s">
        <v>57</v>
      </c>
      <c r="ANT1130" s="166" t="s">
        <v>58</v>
      </c>
      <c r="ANU1130" s="166" t="s">
        <v>59</v>
      </c>
      <c r="ANV1130" s="41"/>
      <c r="AOA1130" s="166" t="s">
        <v>56</v>
      </c>
      <c r="AOB1130" s="166" t="s">
        <v>57</v>
      </c>
      <c r="AOC1130" s="166" t="s">
        <v>58</v>
      </c>
      <c r="AOD1130" s="166" t="s">
        <v>59</v>
      </c>
      <c r="AOE1130" s="41"/>
      <c r="AOJ1130" s="166" t="s">
        <v>56</v>
      </c>
      <c r="AOK1130" s="166" t="s">
        <v>57</v>
      </c>
      <c r="AOL1130" s="166" t="s">
        <v>58</v>
      </c>
      <c r="AOM1130" s="166" t="s">
        <v>59</v>
      </c>
      <c r="AON1130" s="41"/>
      <c r="AOS1130" s="166" t="s">
        <v>56</v>
      </c>
      <c r="AOT1130" s="166" t="s">
        <v>57</v>
      </c>
      <c r="AOU1130" s="166" t="s">
        <v>58</v>
      </c>
      <c r="AOV1130" s="166" t="s">
        <v>59</v>
      </c>
      <c r="AOW1130" s="41"/>
      <c r="APB1130" s="166" t="s">
        <v>56</v>
      </c>
      <c r="APC1130" s="166" t="s">
        <v>57</v>
      </c>
      <c r="APD1130" s="166" t="s">
        <v>58</v>
      </c>
      <c r="APE1130" s="166" t="s">
        <v>59</v>
      </c>
      <c r="APF1130" s="41"/>
      <c r="APK1130" s="166" t="s">
        <v>56</v>
      </c>
      <c r="APL1130" s="166" t="s">
        <v>57</v>
      </c>
      <c r="APM1130" s="166" t="s">
        <v>58</v>
      </c>
      <c r="APN1130" s="166" t="s">
        <v>59</v>
      </c>
      <c r="APO1130" s="41"/>
      <c r="APT1130" s="166" t="s">
        <v>56</v>
      </c>
      <c r="APU1130" s="166" t="s">
        <v>57</v>
      </c>
      <c r="APV1130" s="166" t="s">
        <v>58</v>
      </c>
      <c r="APW1130" s="166" t="s">
        <v>59</v>
      </c>
      <c r="APX1130" s="41"/>
      <c r="AQC1130" s="166" t="s">
        <v>56</v>
      </c>
      <c r="AQD1130" s="166" t="s">
        <v>57</v>
      </c>
      <c r="AQE1130" s="166" t="s">
        <v>58</v>
      </c>
      <c r="AQF1130" s="166" t="s">
        <v>59</v>
      </c>
      <c r="AQG1130" s="41"/>
      <c r="AQL1130" s="166" t="s">
        <v>56</v>
      </c>
      <c r="AQM1130" s="166" t="s">
        <v>57</v>
      </c>
      <c r="AQN1130" s="166" t="s">
        <v>58</v>
      </c>
      <c r="AQO1130" s="166" t="s">
        <v>59</v>
      </c>
      <c r="AQP1130" s="41"/>
      <c r="AQU1130" s="166" t="s">
        <v>56</v>
      </c>
      <c r="AQV1130" s="166" t="s">
        <v>57</v>
      </c>
      <c r="AQW1130" s="166" t="s">
        <v>58</v>
      </c>
      <c r="AQX1130" s="166" t="s">
        <v>59</v>
      </c>
      <c r="AQY1130" s="41"/>
      <c r="ARD1130" s="166" t="s">
        <v>56</v>
      </c>
      <c r="ARE1130" s="166" t="s">
        <v>57</v>
      </c>
      <c r="ARF1130" s="166" t="s">
        <v>58</v>
      </c>
      <c r="ARG1130" s="166" t="s">
        <v>59</v>
      </c>
      <c r="ARH1130" s="41"/>
      <c r="ARM1130" s="166" t="s">
        <v>56</v>
      </c>
      <c r="ARN1130" s="166" t="s">
        <v>57</v>
      </c>
      <c r="ARO1130" s="166" t="s">
        <v>58</v>
      </c>
      <c r="ARP1130" s="166" t="s">
        <v>59</v>
      </c>
      <c r="ARQ1130" s="41"/>
      <c r="ARV1130" s="166" t="s">
        <v>56</v>
      </c>
      <c r="ARW1130" s="166" t="s">
        <v>57</v>
      </c>
      <c r="ARX1130" s="166" t="s">
        <v>58</v>
      </c>
      <c r="ARY1130" s="166" t="s">
        <v>59</v>
      </c>
      <c r="ARZ1130" s="41"/>
      <c r="ASE1130" s="166" t="s">
        <v>56</v>
      </c>
      <c r="ASF1130" s="166" t="s">
        <v>57</v>
      </c>
      <c r="ASG1130" s="166" t="s">
        <v>58</v>
      </c>
      <c r="ASH1130" s="166" t="s">
        <v>59</v>
      </c>
      <c r="ASI1130" s="41"/>
      <c r="ASN1130" s="166" t="s">
        <v>56</v>
      </c>
      <c r="ASO1130" s="166" t="s">
        <v>57</v>
      </c>
      <c r="ASP1130" s="166" t="s">
        <v>58</v>
      </c>
      <c r="ASQ1130" s="166" t="s">
        <v>59</v>
      </c>
      <c r="ASR1130" s="41"/>
      <c r="ASW1130" s="166" t="s">
        <v>56</v>
      </c>
      <c r="ASX1130" s="166" t="s">
        <v>57</v>
      </c>
      <c r="ASY1130" s="166" t="s">
        <v>58</v>
      </c>
      <c r="ASZ1130" s="166" t="s">
        <v>59</v>
      </c>
      <c r="ATA1130" s="41"/>
      <c r="ATF1130" s="166" t="s">
        <v>56</v>
      </c>
      <c r="ATG1130" s="166" t="s">
        <v>57</v>
      </c>
      <c r="ATH1130" s="166" t="s">
        <v>58</v>
      </c>
      <c r="ATI1130" s="166" t="s">
        <v>59</v>
      </c>
      <c r="ATJ1130" s="41"/>
      <c r="ATO1130" s="166" t="s">
        <v>56</v>
      </c>
      <c r="ATP1130" s="166" t="s">
        <v>57</v>
      </c>
      <c r="ATQ1130" s="166" t="s">
        <v>58</v>
      </c>
      <c r="ATR1130" s="166" t="s">
        <v>59</v>
      </c>
      <c r="ATS1130" s="41"/>
      <c r="ATX1130" s="166" t="s">
        <v>56</v>
      </c>
      <c r="ATY1130" s="166" t="s">
        <v>57</v>
      </c>
      <c r="ATZ1130" s="166" t="s">
        <v>58</v>
      </c>
      <c r="AUA1130" s="166" t="s">
        <v>59</v>
      </c>
      <c r="AUB1130" s="41"/>
      <c r="AUG1130" s="166" t="s">
        <v>56</v>
      </c>
      <c r="AUH1130" s="166" t="s">
        <v>57</v>
      </c>
      <c r="AUI1130" s="166" t="s">
        <v>58</v>
      </c>
      <c r="AUJ1130" s="166" t="s">
        <v>59</v>
      </c>
      <c r="AUK1130" s="41"/>
      <c r="AUP1130" s="166" t="s">
        <v>56</v>
      </c>
      <c r="AUQ1130" s="166" t="s">
        <v>57</v>
      </c>
      <c r="AUR1130" s="166" t="s">
        <v>58</v>
      </c>
      <c r="AUS1130" s="166" t="s">
        <v>59</v>
      </c>
      <c r="AUT1130" s="41"/>
      <c r="AUY1130" s="166" t="s">
        <v>56</v>
      </c>
      <c r="AUZ1130" s="166" t="s">
        <v>57</v>
      </c>
      <c r="AVA1130" s="166" t="s">
        <v>58</v>
      </c>
      <c r="AVB1130" s="166" t="s">
        <v>59</v>
      </c>
      <c r="AVC1130" s="41"/>
      <c r="AVH1130" s="166" t="s">
        <v>56</v>
      </c>
      <c r="AVI1130" s="166" t="s">
        <v>57</v>
      </c>
      <c r="AVJ1130" s="166" t="s">
        <v>58</v>
      </c>
      <c r="AVK1130" s="166" t="s">
        <v>59</v>
      </c>
      <c r="AVL1130" s="41"/>
      <c r="AVQ1130" s="166" t="s">
        <v>56</v>
      </c>
      <c r="AVR1130" s="166" t="s">
        <v>57</v>
      </c>
      <c r="AVS1130" s="166" t="s">
        <v>58</v>
      </c>
      <c r="AVT1130" s="166" t="s">
        <v>59</v>
      </c>
      <c r="AVU1130" s="41"/>
      <c r="AVZ1130" s="166" t="s">
        <v>56</v>
      </c>
      <c r="AWA1130" s="166" t="s">
        <v>57</v>
      </c>
      <c r="AWB1130" s="166" t="s">
        <v>58</v>
      </c>
      <c r="AWC1130" s="166" t="s">
        <v>59</v>
      </c>
      <c r="AWD1130" s="41"/>
      <c r="AWI1130" s="166" t="s">
        <v>56</v>
      </c>
      <c r="AWJ1130" s="166" t="s">
        <v>57</v>
      </c>
      <c r="AWK1130" s="166" t="s">
        <v>58</v>
      </c>
      <c r="AWL1130" s="166" t="s">
        <v>59</v>
      </c>
      <c r="AWM1130" s="41"/>
      <c r="AWR1130" s="166" t="s">
        <v>56</v>
      </c>
      <c r="AWS1130" s="166" t="s">
        <v>57</v>
      </c>
      <c r="AWT1130" s="166" t="s">
        <v>58</v>
      </c>
      <c r="AWU1130" s="166" t="s">
        <v>59</v>
      </c>
      <c r="AWV1130" s="41"/>
      <c r="AXA1130" s="166" t="s">
        <v>56</v>
      </c>
      <c r="AXB1130" s="166" t="s">
        <v>57</v>
      </c>
      <c r="AXC1130" s="166" t="s">
        <v>58</v>
      </c>
      <c r="AXD1130" s="166" t="s">
        <v>59</v>
      </c>
      <c r="AXE1130" s="41"/>
      <c r="AXJ1130" s="166" t="s">
        <v>56</v>
      </c>
      <c r="AXK1130" s="166" t="s">
        <v>57</v>
      </c>
      <c r="AXL1130" s="166" t="s">
        <v>58</v>
      </c>
      <c r="AXM1130" s="166" t="s">
        <v>59</v>
      </c>
      <c r="AXN1130" s="41"/>
      <c r="AXS1130" s="166" t="s">
        <v>56</v>
      </c>
      <c r="AXT1130" s="166" t="s">
        <v>57</v>
      </c>
      <c r="AXU1130" s="166" t="s">
        <v>58</v>
      </c>
      <c r="AXV1130" s="166" t="s">
        <v>59</v>
      </c>
      <c r="AXW1130" s="41"/>
      <c r="AYB1130" s="166" t="s">
        <v>56</v>
      </c>
      <c r="AYC1130" s="166" t="s">
        <v>57</v>
      </c>
      <c r="AYD1130" s="166" t="s">
        <v>58</v>
      </c>
      <c r="AYE1130" s="166" t="s">
        <v>59</v>
      </c>
      <c r="AYF1130" s="41"/>
      <c r="AYK1130" s="166" t="s">
        <v>56</v>
      </c>
      <c r="AYL1130" s="166" t="s">
        <v>57</v>
      </c>
      <c r="AYM1130" s="166" t="s">
        <v>58</v>
      </c>
      <c r="AYN1130" s="166" t="s">
        <v>59</v>
      </c>
      <c r="AYO1130" s="41"/>
      <c r="AYT1130" s="166" t="s">
        <v>56</v>
      </c>
      <c r="AYU1130" s="166" t="s">
        <v>57</v>
      </c>
      <c r="AYV1130" s="166" t="s">
        <v>58</v>
      </c>
      <c r="AYW1130" s="166" t="s">
        <v>59</v>
      </c>
      <c r="AYX1130" s="41"/>
      <c r="AZC1130" s="166" t="s">
        <v>56</v>
      </c>
      <c r="AZD1130" s="166" t="s">
        <v>57</v>
      </c>
      <c r="AZE1130" s="166" t="s">
        <v>58</v>
      </c>
      <c r="AZF1130" s="166" t="s">
        <v>59</v>
      </c>
      <c r="AZG1130" s="41"/>
      <c r="AZL1130" s="166" t="s">
        <v>56</v>
      </c>
      <c r="AZM1130" s="166" t="s">
        <v>57</v>
      </c>
      <c r="AZN1130" s="166" t="s">
        <v>58</v>
      </c>
      <c r="AZO1130" s="166" t="s">
        <v>59</v>
      </c>
      <c r="AZP1130" s="41"/>
      <c r="AZU1130" s="166" t="s">
        <v>56</v>
      </c>
      <c r="AZV1130" s="166" t="s">
        <v>57</v>
      </c>
      <c r="AZW1130" s="166" t="s">
        <v>58</v>
      </c>
      <c r="AZX1130" s="166" t="s">
        <v>59</v>
      </c>
      <c r="AZY1130" s="41"/>
      <c r="BAD1130" s="166" t="s">
        <v>56</v>
      </c>
      <c r="BAE1130" s="166" t="s">
        <v>57</v>
      </c>
      <c r="BAF1130" s="166" t="s">
        <v>58</v>
      </c>
      <c r="BAG1130" s="166" t="s">
        <v>59</v>
      </c>
      <c r="BAH1130" s="41"/>
      <c r="BAM1130" s="166" t="s">
        <v>56</v>
      </c>
      <c r="BAN1130" s="166" t="s">
        <v>57</v>
      </c>
      <c r="BAO1130" s="166" t="s">
        <v>58</v>
      </c>
      <c r="BAP1130" s="166" t="s">
        <v>59</v>
      </c>
      <c r="BAQ1130" s="41"/>
      <c r="BAV1130" s="166" t="s">
        <v>56</v>
      </c>
      <c r="BAW1130" s="166" t="s">
        <v>57</v>
      </c>
      <c r="BAX1130" s="166" t="s">
        <v>58</v>
      </c>
      <c r="BAY1130" s="166" t="s">
        <v>59</v>
      </c>
      <c r="BAZ1130" s="41"/>
      <c r="BBE1130" s="166" t="s">
        <v>56</v>
      </c>
      <c r="BBF1130" s="166" t="s">
        <v>57</v>
      </c>
      <c r="BBG1130" s="166" t="s">
        <v>58</v>
      </c>
      <c r="BBH1130" s="166" t="s">
        <v>59</v>
      </c>
      <c r="BBI1130" s="41"/>
      <c r="BBN1130" s="166" t="s">
        <v>56</v>
      </c>
      <c r="BBO1130" s="166" t="s">
        <v>57</v>
      </c>
      <c r="BBP1130" s="166" t="s">
        <v>58</v>
      </c>
      <c r="BBQ1130" s="166" t="s">
        <v>59</v>
      </c>
      <c r="BBR1130" s="41"/>
      <c r="BBW1130" s="166" t="s">
        <v>56</v>
      </c>
      <c r="BBX1130" s="166" t="s">
        <v>57</v>
      </c>
      <c r="BBY1130" s="166" t="s">
        <v>58</v>
      </c>
      <c r="BBZ1130" s="166" t="s">
        <v>59</v>
      </c>
      <c r="BCA1130" s="41"/>
      <c r="BCF1130" s="166" t="s">
        <v>56</v>
      </c>
      <c r="BCG1130" s="166" t="s">
        <v>57</v>
      </c>
      <c r="BCH1130" s="166" t="s">
        <v>58</v>
      </c>
      <c r="BCI1130" s="166" t="s">
        <v>59</v>
      </c>
      <c r="BCJ1130" s="41"/>
      <c r="BCO1130" s="166" t="s">
        <v>56</v>
      </c>
      <c r="BCP1130" s="166" t="s">
        <v>57</v>
      </c>
      <c r="BCQ1130" s="166" t="s">
        <v>58</v>
      </c>
      <c r="BCR1130" s="166" t="s">
        <v>59</v>
      </c>
      <c r="BCS1130" s="41"/>
      <c r="BCX1130" s="166" t="s">
        <v>56</v>
      </c>
      <c r="BCY1130" s="166" t="s">
        <v>57</v>
      </c>
      <c r="BCZ1130" s="166" t="s">
        <v>58</v>
      </c>
      <c r="BDA1130" s="166" t="s">
        <v>59</v>
      </c>
      <c r="BDB1130" s="41"/>
      <c r="BDG1130" s="166" t="s">
        <v>56</v>
      </c>
      <c r="BDH1130" s="166" t="s">
        <v>57</v>
      </c>
      <c r="BDI1130" s="166" t="s">
        <v>58</v>
      </c>
      <c r="BDJ1130" s="166" t="s">
        <v>59</v>
      </c>
      <c r="BDK1130" s="41"/>
      <c r="BDP1130" s="166" t="s">
        <v>56</v>
      </c>
      <c r="BDQ1130" s="166" t="s">
        <v>57</v>
      </c>
      <c r="BDR1130" s="166" t="s">
        <v>58</v>
      </c>
      <c r="BDS1130" s="166" t="s">
        <v>59</v>
      </c>
      <c r="BDT1130" s="41"/>
      <c r="BDY1130" s="166" t="s">
        <v>56</v>
      </c>
      <c r="BDZ1130" s="166" t="s">
        <v>57</v>
      </c>
      <c r="BEA1130" s="166" t="s">
        <v>58</v>
      </c>
      <c r="BEB1130" s="166" t="s">
        <v>59</v>
      </c>
      <c r="BEC1130" s="41"/>
      <c r="BEH1130" s="166" t="s">
        <v>56</v>
      </c>
      <c r="BEI1130" s="166" t="s">
        <v>57</v>
      </c>
      <c r="BEJ1130" s="166" t="s">
        <v>58</v>
      </c>
      <c r="BEK1130" s="166" t="s">
        <v>59</v>
      </c>
      <c r="BEL1130" s="41"/>
      <c r="BEQ1130" s="166" t="s">
        <v>56</v>
      </c>
      <c r="BER1130" s="166" t="s">
        <v>57</v>
      </c>
      <c r="BES1130" s="166" t="s">
        <v>58</v>
      </c>
      <c r="BET1130" s="166" t="s">
        <v>59</v>
      </c>
      <c r="BEU1130" s="41"/>
      <c r="BEZ1130" s="166" t="s">
        <v>56</v>
      </c>
      <c r="BFA1130" s="166" t="s">
        <v>57</v>
      </c>
      <c r="BFB1130" s="166" t="s">
        <v>58</v>
      </c>
      <c r="BFC1130" s="166" t="s">
        <v>59</v>
      </c>
      <c r="BFD1130" s="41"/>
    </row>
    <row r="1131" spans="1:1565" s="14" customFormat="1" ht="15">
      <c r="A1131" s="167" t="s">
        <v>60</v>
      </c>
      <c r="B1131" s="325" t="s">
        <v>518</v>
      </c>
      <c r="D1131" s="230">
        <f>IF(C1131="Kopman",1.1,1)</f>
        <v>1</v>
      </c>
      <c r="E1131" s="168">
        <f>VLOOKUP(B1131,$A$1213:$F$2274,6,FALSE)</f>
        <v>0</v>
      </c>
      <c r="F1131" s="167" t="s">
        <v>61</v>
      </c>
      <c r="G1131" s="10">
        <f>E1131*1.5*D1131</f>
        <v>0</v>
      </c>
      <c r="H1131" s="10"/>
      <c r="I1131" s="219"/>
      <c r="J1131" s="167" t="s">
        <v>60</v>
      </c>
      <c r="K1131" s="325" t="s">
        <v>518</v>
      </c>
      <c r="M1131" s="230">
        <f>IF(L1131="Kopman",1.1,1)</f>
        <v>1</v>
      </c>
      <c r="N1131" s="168">
        <f>VLOOKUP(K1131,$A$1213:$F$2274,6,FALSE)</f>
        <v>0</v>
      </c>
      <c r="O1131" s="167" t="s">
        <v>61</v>
      </c>
      <c r="P1131" s="10">
        <f>N1131*1.5*M1131</f>
        <v>0</v>
      </c>
      <c r="Q1131" s="10"/>
      <c r="R1131" s="219"/>
      <c r="S1131" s="167" t="s">
        <v>60</v>
      </c>
      <c r="T1131" s="325" t="s">
        <v>518</v>
      </c>
      <c r="V1131" s="230">
        <f t="shared" ref="V1131" si="0">IF(U1131="Kopman",1.1,1)</f>
        <v>1</v>
      </c>
      <c r="W1131" s="168">
        <f t="shared" ref="W1131:W1135" si="1">VLOOKUP(T1131,$A$1213:$F$2274,6,FALSE)</f>
        <v>0</v>
      </c>
      <c r="X1131" s="167" t="s">
        <v>61</v>
      </c>
      <c r="Y1131" s="10">
        <f t="shared" ref="Y1131" si="2">W1131*1.5*V1131</f>
        <v>0</v>
      </c>
      <c r="Z1131" s="10"/>
      <c r="AA1131" s="219"/>
      <c r="AB1131" s="167" t="s">
        <v>60</v>
      </c>
      <c r="AC1131" s="325" t="s">
        <v>518</v>
      </c>
      <c r="AE1131" s="230">
        <f t="shared" ref="AE1131" si="3">IF(AD1131="Kopman",1.1,1)</f>
        <v>1</v>
      </c>
      <c r="AF1131" s="168">
        <f t="shared" ref="AF1131:AF1135" si="4">VLOOKUP(AC1131,$A$1213:$F$2274,6,FALSE)</f>
        <v>0</v>
      </c>
      <c r="AG1131" s="167" t="s">
        <v>61</v>
      </c>
      <c r="AH1131" s="10">
        <f t="shared" ref="AH1131" si="5">AF1131*1.5*AE1131</f>
        <v>0</v>
      </c>
      <c r="AI1131" s="10"/>
      <c r="AJ1131" s="219" t="s">
        <v>4209</v>
      </c>
      <c r="AK1131" s="167" t="s">
        <v>60</v>
      </c>
      <c r="AL1131" s="498" t="s">
        <v>518</v>
      </c>
      <c r="AN1131" s="230">
        <f t="shared" ref="AN1131" si="6">IF(AM1131="Kopman",1.1,1)</f>
        <v>1</v>
      </c>
      <c r="AO1131" s="168">
        <f t="shared" ref="AO1131:AO1135" si="7">VLOOKUP(AL1131,$A$1213:$F$2274,6,FALSE)</f>
        <v>0</v>
      </c>
      <c r="AP1131" s="167" t="s">
        <v>61</v>
      </c>
      <c r="AQ1131" s="10">
        <f t="shared" ref="AQ1131" si="8">AO1131*1.5*AN1131</f>
        <v>0</v>
      </c>
      <c r="AR1131" s="10"/>
      <c r="AS1131" s="219" t="s">
        <v>4209</v>
      </c>
      <c r="AT1131" s="167" t="s">
        <v>60</v>
      </c>
      <c r="AU1131" s="325" t="s">
        <v>518</v>
      </c>
      <c r="AW1131" s="230">
        <f t="shared" ref="AW1131" si="9">IF(AV1131="Kopman",1.1,1)</f>
        <v>1</v>
      </c>
      <c r="AX1131" s="168">
        <f t="shared" ref="AX1131:AX1135" si="10">VLOOKUP(AU1131,$A$1213:$F$2274,6,FALSE)</f>
        <v>0</v>
      </c>
      <c r="AY1131" s="167" t="s">
        <v>61</v>
      </c>
      <c r="AZ1131" s="10">
        <f t="shared" ref="AZ1131" si="11">AX1131*1.5*AW1131</f>
        <v>0</v>
      </c>
      <c r="BA1131" s="10"/>
      <c r="BB1131" s="219" t="s">
        <v>4209</v>
      </c>
      <c r="BC1131" s="167" t="s">
        <v>60</v>
      </c>
      <c r="BD1131" s="325" t="s">
        <v>518</v>
      </c>
      <c r="BF1131" s="230">
        <f t="shared" ref="BF1131" si="12">IF(BE1131="Kopman",1.1,1)</f>
        <v>1</v>
      </c>
      <c r="BG1131" s="168">
        <f t="shared" ref="BG1131:BG1135" si="13">VLOOKUP(BD1131,$A$1213:$F$2274,6,FALSE)</f>
        <v>0</v>
      </c>
      <c r="BH1131" s="167" t="s">
        <v>61</v>
      </c>
      <c r="BI1131" s="10">
        <f t="shared" ref="BI1131" si="14">BG1131*1.5*BF1131</f>
        <v>0</v>
      </c>
      <c r="BJ1131" s="10"/>
      <c r="BK1131" s="219" t="s">
        <v>4209</v>
      </c>
      <c r="BL1131" s="167" t="s">
        <v>60</v>
      </c>
      <c r="BM1131" s="325" t="s">
        <v>518</v>
      </c>
      <c r="BO1131" s="230">
        <f t="shared" ref="BO1131" si="15">IF(BN1131="Kopman",1.1,1)</f>
        <v>1</v>
      </c>
      <c r="BP1131" s="168">
        <f t="shared" ref="BP1131:BP1135" si="16">VLOOKUP(BM1131,$A$1213:$F$2274,6,FALSE)</f>
        <v>0</v>
      </c>
      <c r="BQ1131" s="167" t="s">
        <v>61</v>
      </c>
      <c r="BR1131" s="10">
        <f t="shared" ref="BR1131" si="17">BP1131*1.5*BO1131</f>
        <v>0</v>
      </c>
      <c r="BS1131" s="10"/>
      <c r="BT1131" s="219" t="s">
        <v>4209</v>
      </c>
      <c r="BU1131" s="167" t="s">
        <v>60</v>
      </c>
      <c r="BV1131" s="325" t="s">
        <v>518</v>
      </c>
      <c r="BX1131" s="230">
        <f t="shared" ref="BX1131" si="18">IF(BW1131="Kopman",1.1,1)</f>
        <v>1</v>
      </c>
      <c r="BY1131" s="168">
        <f t="shared" ref="BY1131:BY1135" si="19">VLOOKUP(BV1131,$A$1213:$F$2274,6,FALSE)</f>
        <v>0</v>
      </c>
      <c r="BZ1131" s="167" t="s">
        <v>61</v>
      </c>
      <c r="CA1131" s="10">
        <f t="shared" ref="CA1131" si="20">BY1131*1.5*BX1131</f>
        <v>0</v>
      </c>
      <c r="CB1131" s="10"/>
      <c r="CC1131" s="219" t="s">
        <v>4209</v>
      </c>
      <c r="CD1131" s="167" t="s">
        <v>60</v>
      </c>
      <c r="CE1131" s="325" t="s">
        <v>518</v>
      </c>
      <c r="CF1131" s="14" t="s">
        <v>1588</v>
      </c>
      <c r="CG1131" s="230">
        <f t="shared" ref="CG1131" si="21">IF(CF1131="Kopman",1.1,1)</f>
        <v>1.1000000000000001</v>
      </c>
      <c r="CH1131" s="168">
        <f t="shared" ref="CH1131:CH1135" si="22">VLOOKUP(CE1131,$A$1213:$F$2274,6,FALSE)</f>
        <v>0</v>
      </c>
      <c r="CI1131" s="167" t="s">
        <v>61</v>
      </c>
      <c r="CJ1131" s="10">
        <f t="shared" ref="CJ1131" si="23">CH1131*1.5*CG1131</f>
        <v>0</v>
      </c>
      <c r="CK1131" s="10"/>
      <c r="CL1131" s="219" t="s">
        <v>4209</v>
      </c>
      <c r="CM1131" s="167" t="s">
        <v>60</v>
      </c>
      <c r="CN1131" s="325" t="s">
        <v>518</v>
      </c>
      <c r="CP1131" s="230">
        <f t="shared" ref="CP1131" si="24">IF(CO1131="Kopman",1.1,1)</f>
        <v>1</v>
      </c>
      <c r="CQ1131" s="168">
        <f t="shared" ref="CQ1131:CQ1135" si="25">VLOOKUP(CN1131,$A$1213:$F$2274,6,FALSE)</f>
        <v>0</v>
      </c>
      <c r="CR1131" s="167" t="s">
        <v>61</v>
      </c>
      <c r="CS1131" s="10">
        <f t="shared" ref="CS1131" si="26">CQ1131*1.5*CP1131</f>
        <v>0</v>
      </c>
      <c r="CT1131" s="10"/>
      <c r="CU1131" s="219" t="s">
        <v>4209</v>
      </c>
      <c r="CV1131" s="167" t="s">
        <v>60</v>
      </c>
      <c r="CW1131" s="325" t="s">
        <v>518</v>
      </c>
      <c r="CY1131" s="230">
        <f t="shared" ref="CY1131" si="27">IF(CX1131="Kopman",1.1,1)</f>
        <v>1</v>
      </c>
      <c r="CZ1131" s="168">
        <f t="shared" ref="CZ1131:CZ1135" si="28">VLOOKUP(CW1131,$A$1213:$F$2274,6,FALSE)</f>
        <v>0</v>
      </c>
      <c r="DA1131" s="167" t="s">
        <v>61</v>
      </c>
      <c r="DB1131" s="10">
        <f t="shared" ref="DB1131" si="29">CZ1131*1.5*CY1131</f>
        <v>0</v>
      </c>
      <c r="DC1131" s="10"/>
      <c r="DD1131" s="219" t="s">
        <v>4209</v>
      </c>
      <c r="DE1131" s="167" t="s">
        <v>60</v>
      </c>
      <c r="DF1131" s="325" t="s">
        <v>518</v>
      </c>
      <c r="DH1131" s="230">
        <f t="shared" ref="DH1131" si="30">IF(DG1131="Kopman",1.1,1)</f>
        <v>1</v>
      </c>
      <c r="DI1131" s="168">
        <f t="shared" ref="DI1131:DI1135" si="31">VLOOKUP(DF1131,$A$1213:$F$2274,6,FALSE)</f>
        <v>0</v>
      </c>
      <c r="DJ1131" s="167" t="s">
        <v>61</v>
      </c>
      <c r="DK1131" s="10">
        <f t="shared" ref="DK1131" si="32">DI1131*1.5*DH1131</f>
        <v>0</v>
      </c>
      <c r="DL1131" s="10"/>
      <c r="DM1131" s="219" t="s">
        <v>4209</v>
      </c>
      <c r="DN1131" s="167" t="s">
        <v>60</v>
      </c>
      <c r="DO1131" s="325" t="s">
        <v>518</v>
      </c>
      <c r="DQ1131" s="230">
        <f t="shared" ref="DQ1131" si="33">IF(DP1131="Kopman",1.1,1)</f>
        <v>1</v>
      </c>
      <c r="DR1131" s="168">
        <f t="shared" ref="DR1131:DR1135" si="34">VLOOKUP(DO1131,$A$1213:$F$2274,6,FALSE)</f>
        <v>0</v>
      </c>
      <c r="DS1131" s="167" t="s">
        <v>61</v>
      </c>
      <c r="DT1131" s="10">
        <f t="shared" ref="DT1131" si="35">DR1131*1.5*DQ1131</f>
        <v>0</v>
      </c>
      <c r="DU1131" s="10"/>
      <c r="DV1131" s="219" t="s">
        <v>4209</v>
      </c>
      <c r="DW1131" s="167" t="s">
        <v>60</v>
      </c>
      <c r="DX1131" s="325" t="s">
        <v>518</v>
      </c>
      <c r="DZ1131" s="230">
        <f t="shared" ref="DZ1131" si="36">IF(DY1131="Kopman",1.1,1)</f>
        <v>1</v>
      </c>
      <c r="EA1131" s="168">
        <f t="shared" ref="EA1131:EA1135" si="37">VLOOKUP(DX1131,$A$1213:$F$2274,6,FALSE)</f>
        <v>0</v>
      </c>
      <c r="EB1131" s="167" t="s">
        <v>61</v>
      </c>
      <c r="EC1131" s="10">
        <f t="shared" ref="EC1131" si="38">EA1131*1.5*DZ1131</f>
        <v>0</v>
      </c>
      <c r="ED1131" s="10"/>
      <c r="EE1131" s="219" t="s">
        <v>4209</v>
      </c>
      <c r="EF1131" s="167" t="s">
        <v>60</v>
      </c>
      <c r="EG1131" s="325" t="s">
        <v>518</v>
      </c>
      <c r="EI1131" s="230">
        <f t="shared" ref="EI1131" si="39">IF(EH1131="Kopman",1.1,1)</f>
        <v>1</v>
      </c>
      <c r="EJ1131" s="168">
        <f t="shared" ref="EJ1131:EJ1135" si="40">VLOOKUP(EG1131,$A$1213:$F$2274,6,FALSE)</f>
        <v>0</v>
      </c>
      <c r="EK1131" s="167" t="s">
        <v>61</v>
      </c>
      <c r="EL1131" s="10">
        <f t="shared" ref="EL1131" si="41">EJ1131*1.5*EI1131</f>
        <v>0</v>
      </c>
      <c r="EM1131" s="10"/>
      <c r="EN1131" s="219" t="s">
        <v>4209</v>
      </c>
      <c r="EO1131" s="167" t="s">
        <v>60</v>
      </c>
      <c r="EP1131" s="325" t="s">
        <v>518</v>
      </c>
      <c r="ER1131" s="230">
        <f t="shared" ref="ER1131" si="42">IF(EQ1131="Kopman",1.1,1)</f>
        <v>1</v>
      </c>
      <c r="ES1131" s="168">
        <f t="shared" ref="ES1131:ES1135" si="43">VLOOKUP(EP1131,$A$1213:$F$2274,6,FALSE)</f>
        <v>0</v>
      </c>
      <c r="ET1131" s="167" t="s">
        <v>61</v>
      </c>
      <c r="EU1131" s="10">
        <f t="shared" ref="EU1131" si="44">ES1131*1.5*ER1131</f>
        <v>0</v>
      </c>
      <c r="EV1131" s="10"/>
      <c r="EW1131" s="219" t="s">
        <v>4209</v>
      </c>
      <c r="EX1131" s="167" t="s">
        <v>60</v>
      </c>
      <c r="EY1131" s="325" t="s">
        <v>518</v>
      </c>
      <c r="FA1131" s="230">
        <f t="shared" ref="FA1131" si="45">IF(EZ1131="Kopman",1.1,1)</f>
        <v>1</v>
      </c>
      <c r="FB1131" s="168">
        <f t="shared" ref="FB1131:FB1135" si="46">VLOOKUP(EY1131,$A$1213:$F$2274,6,FALSE)</f>
        <v>0</v>
      </c>
      <c r="FC1131" s="167" t="s">
        <v>61</v>
      </c>
      <c r="FD1131" s="10">
        <f t="shared" ref="FD1131" si="47">FB1131*1.5*FA1131</f>
        <v>0</v>
      </c>
      <c r="FE1131" s="10"/>
      <c r="FF1131" s="219" t="s">
        <v>4209</v>
      </c>
      <c r="FG1131" s="167" t="s">
        <v>60</v>
      </c>
      <c r="FH1131" s="325" t="s">
        <v>518</v>
      </c>
      <c r="FJ1131" s="230">
        <f t="shared" ref="FJ1131" si="48">IF(FI1131="Kopman",1.1,1)</f>
        <v>1</v>
      </c>
      <c r="FK1131" s="168">
        <f t="shared" ref="FK1131:FK1135" si="49">VLOOKUP(FH1131,$A$1213:$F$2274,6,FALSE)</f>
        <v>0</v>
      </c>
      <c r="FL1131" s="167" t="s">
        <v>61</v>
      </c>
      <c r="FM1131" s="10">
        <f t="shared" ref="FM1131" si="50">FK1131*1.5*FJ1131</f>
        <v>0</v>
      </c>
      <c r="FN1131" s="10"/>
      <c r="FO1131" s="219" t="s">
        <v>4209</v>
      </c>
      <c r="FP1131" s="167" t="s">
        <v>60</v>
      </c>
      <c r="FQ1131" s="325" t="s">
        <v>518</v>
      </c>
      <c r="FS1131" s="230">
        <f t="shared" ref="FS1131" si="51">IF(FR1131="Kopman",1.1,1)</f>
        <v>1</v>
      </c>
      <c r="FT1131" s="168">
        <f t="shared" ref="FT1131:FT1135" si="52">VLOOKUP(FQ1131,$A$1213:$F$2274,6,FALSE)</f>
        <v>0</v>
      </c>
      <c r="FU1131" s="167" t="s">
        <v>61</v>
      </c>
      <c r="FV1131" s="10">
        <f t="shared" ref="FV1131" si="53">FT1131*1.5*FS1131</f>
        <v>0</v>
      </c>
      <c r="FW1131" s="10"/>
      <c r="FX1131" s="219" t="s">
        <v>4209</v>
      </c>
      <c r="FY1131" s="167" t="s">
        <v>60</v>
      </c>
      <c r="FZ1131" s="325" t="s">
        <v>518</v>
      </c>
      <c r="GB1131" s="230">
        <f t="shared" ref="GB1131" si="54">IF(GA1131="Kopman",1.1,1)</f>
        <v>1</v>
      </c>
      <c r="GC1131" s="168">
        <f t="shared" ref="GC1131:GC1135" si="55">VLOOKUP(FZ1131,$A$1213:$F$2274,6,FALSE)</f>
        <v>0</v>
      </c>
      <c r="GD1131" s="167" t="s">
        <v>61</v>
      </c>
      <c r="GE1131" s="10">
        <f t="shared" ref="GE1131" si="56">GC1131*1.5*GB1131</f>
        <v>0</v>
      </c>
      <c r="GF1131" s="10"/>
      <c r="GG1131" s="219" t="s">
        <v>4209</v>
      </c>
      <c r="GH1131" s="167" t="s">
        <v>60</v>
      </c>
      <c r="GI1131" s="325" t="s">
        <v>518</v>
      </c>
      <c r="GK1131" s="230">
        <f t="shared" ref="GK1131" si="57">IF(GJ1131="Kopman",1.1,1)</f>
        <v>1</v>
      </c>
      <c r="GL1131" s="168">
        <f t="shared" ref="GL1131:GL1135" si="58">VLOOKUP(GI1131,$A$1213:$F$2274,6,FALSE)</f>
        <v>0</v>
      </c>
      <c r="GM1131" s="167" t="s">
        <v>61</v>
      </c>
      <c r="GN1131" s="10">
        <f t="shared" ref="GN1131" si="59">GL1131*1.5*GK1131</f>
        <v>0</v>
      </c>
      <c r="GO1131" s="10"/>
      <c r="GP1131" s="219" t="s">
        <v>4209</v>
      </c>
      <c r="GQ1131" s="167" t="s">
        <v>60</v>
      </c>
      <c r="GR1131" s="325" t="s">
        <v>518</v>
      </c>
      <c r="GT1131" s="230">
        <f t="shared" ref="GT1131" si="60">IF(GS1131="Kopman",1.1,1)</f>
        <v>1</v>
      </c>
      <c r="GU1131" s="168">
        <f t="shared" ref="GU1131:GU1135" si="61">VLOOKUP(GR1131,$A$1213:$F$2274,6,FALSE)</f>
        <v>0</v>
      </c>
      <c r="GV1131" s="167" t="s">
        <v>61</v>
      </c>
      <c r="GW1131" s="10">
        <f t="shared" ref="GW1131" si="62">GU1131*1.5*GT1131</f>
        <v>0</v>
      </c>
      <c r="GX1131" s="10"/>
      <c r="GY1131" s="219" t="s">
        <v>4209</v>
      </c>
      <c r="GZ1131" s="167" t="s">
        <v>60</v>
      </c>
      <c r="HA1131" s="325" t="s">
        <v>518</v>
      </c>
      <c r="HC1131" s="230">
        <f t="shared" ref="HC1131" si="63">IF(HB1131="Kopman",1.1,1)</f>
        <v>1</v>
      </c>
      <c r="HD1131" s="168">
        <f t="shared" ref="HD1131:HD1135" si="64">VLOOKUP(HA1131,$A$1213:$F$2274,6,FALSE)</f>
        <v>0</v>
      </c>
      <c r="HE1131" s="167" t="s">
        <v>61</v>
      </c>
      <c r="HF1131" s="10">
        <f t="shared" ref="HF1131" si="65">HD1131*1.5*HC1131</f>
        <v>0</v>
      </c>
      <c r="HG1131" s="10"/>
      <c r="HH1131" s="219" t="s">
        <v>4209</v>
      </c>
      <c r="HI1131" s="167" t="s">
        <v>60</v>
      </c>
      <c r="HJ1131" s="325" t="s">
        <v>518</v>
      </c>
      <c r="HK1131" s="14" t="s">
        <v>1588</v>
      </c>
      <c r="HL1131" s="230">
        <f t="shared" ref="HL1131" si="66">IF(HK1131="Kopman",1.1,1)</f>
        <v>1.1000000000000001</v>
      </c>
      <c r="HM1131" s="168">
        <f t="shared" ref="HM1131:HM1135" si="67">VLOOKUP(HJ1131,$A$1213:$F$2274,6,FALSE)</f>
        <v>0</v>
      </c>
      <c r="HN1131" s="167" t="s">
        <v>61</v>
      </c>
      <c r="HO1131" s="10">
        <f t="shared" ref="HO1131" si="68">HM1131*1.5*HL1131</f>
        <v>0</v>
      </c>
      <c r="HP1131" s="10"/>
      <c r="HQ1131" s="219" t="s">
        <v>4209</v>
      </c>
      <c r="HR1131" s="167" t="s">
        <v>60</v>
      </c>
      <c r="HS1131" s="325" t="s">
        <v>518</v>
      </c>
      <c r="HU1131" s="230">
        <f t="shared" ref="HU1131" si="69">IF(HT1131="Kopman",1.1,1)</f>
        <v>1</v>
      </c>
      <c r="HV1131" s="168">
        <f t="shared" ref="HV1131:HV1135" si="70">VLOOKUP(HS1131,$A$1213:$F$2274,6,FALSE)</f>
        <v>0</v>
      </c>
      <c r="HW1131" s="167" t="s">
        <v>61</v>
      </c>
      <c r="HX1131" s="10">
        <f t="shared" ref="HX1131" si="71">HV1131*1.5*HU1131</f>
        <v>0</v>
      </c>
      <c r="HY1131" s="10"/>
      <c r="HZ1131" s="219" t="s">
        <v>4209</v>
      </c>
      <c r="IA1131" s="167" t="s">
        <v>60</v>
      </c>
      <c r="IB1131" s="325" t="s">
        <v>518</v>
      </c>
      <c r="ID1131" s="230">
        <f t="shared" ref="ID1131" si="72">IF(IC1131="Kopman",1.1,1)</f>
        <v>1</v>
      </c>
      <c r="IE1131" s="168">
        <f t="shared" ref="IE1131:IE1135" si="73">VLOOKUP(IB1131,$A$1213:$F$2274,6,FALSE)</f>
        <v>0</v>
      </c>
      <c r="IF1131" s="167" t="s">
        <v>61</v>
      </c>
      <c r="IG1131" s="10">
        <f t="shared" ref="IG1131" si="74">IE1131*1.5*ID1131</f>
        <v>0</v>
      </c>
      <c r="IH1131" s="10"/>
      <c r="II1131" s="219" t="s">
        <v>4209</v>
      </c>
      <c r="IJ1131" s="167" t="s">
        <v>60</v>
      </c>
      <c r="IK1131" s="325" t="s">
        <v>518</v>
      </c>
      <c r="IM1131" s="230">
        <f t="shared" ref="IM1131" si="75">IF(IL1131="Kopman",1.1,1)</f>
        <v>1</v>
      </c>
      <c r="IN1131" s="168">
        <f t="shared" ref="IN1131:IN1135" si="76">VLOOKUP(IK1131,$A$1213:$F$2274,6,FALSE)</f>
        <v>0</v>
      </c>
      <c r="IO1131" s="167" t="s">
        <v>61</v>
      </c>
      <c r="IP1131" s="10">
        <f t="shared" ref="IP1131" si="77">IN1131*1.5*IM1131</f>
        <v>0</v>
      </c>
      <c r="IQ1131" s="10"/>
      <c r="IR1131" s="219" t="s">
        <v>4209</v>
      </c>
      <c r="IS1131" s="167" t="s">
        <v>60</v>
      </c>
      <c r="IT1131" s="325" t="s">
        <v>518</v>
      </c>
      <c r="IV1131" s="230">
        <f t="shared" ref="IV1131" si="78">IF(IU1131="Kopman",1.1,1)</f>
        <v>1</v>
      </c>
      <c r="IW1131" s="168">
        <f t="shared" ref="IW1131:IW1135" si="79">VLOOKUP(IT1131,$A$1213:$F$2274,6,FALSE)</f>
        <v>0</v>
      </c>
      <c r="IX1131" s="167" t="s">
        <v>61</v>
      </c>
      <c r="IY1131" s="10">
        <f t="shared" ref="IY1131" si="80">IW1131*1.5*IV1131</f>
        <v>0</v>
      </c>
      <c r="IZ1131" s="10"/>
      <c r="JA1131" s="219" t="s">
        <v>4209</v>
      </c>
      <c r="JB1131" s="167" t="s">
        <v>60</v>
      </c>
      <c r="JC1131" s="500" t="s">
        <v>518</v>
      </c>
      <c r="JE1131" s="230">
        <f t="shared" ref="JE1131" si="81">IF(JD1131="Kopman",1.1,1)</f>
        <v>1</v>
      </c>
      <c r="JF1131" s="168">
        <f t="shared" ref="JF1131:JF1135" si="82">VLOOKUP(JC1131,$A$1213:$F$2274,6,FALSE)</f>
        <v>0</v>
      </c>
      <c r="JG1131" s="167" t="s">
        <v>61</v>
      </c>
      <c r="JH1131" s="10">
        <f t="shared" ref="JH1131" si="83">JF1131*1.5*JE1131</f>
        <v>0</v>
      </c>
      <c r="JI1131" s="10"/>
      <c r="JJ1131" s="219" t="s">
        <v>4209</v>
      </c>
      <c r="JK1131" s="167" t="s">
        <v>60</v>
      </c>
      <c r="JL1131" s="500" t="s">
        <v>518</v>
      </c>
      <c r="JN1131" s="230">
        <f t="shared" ref="JN1131" si="84">IF(JM1131="Kopman",1.1,1)</f>
        <v>1</v>
      </c>
      <c r="JO1131" s="168">
        <f t="shared" ref="JO1131:JO1135" si="85">VLOOKUP(JL1131,$A$1213:$F$2274,6,FALSE)</f>
        <v>0</v>
      </c>
      <c r="JP1131" s="167" t="s">
        <v>61</v>
      </c>
      <c r="JQ1131" s="10">
        <f t="shared" ref="JQ1131" si="86">JO1131*1.5*JN1131</f>
        <v>0</v>
      </c>
      <c r="JR1131" s="10"/>
      <c r="JS1131" s="219" t="s">
        <v>4209</v>
      </c>
      <c r="JT1131" s="167" t="s">
        <v>60</v>
      </c>
      <c r="JU1131" s="500" t="s">
        <v>518</v>
      </c>
      <c r="JW1131" s="230">
        <f t="shared" ref="JW1131" si="87">IF(JV1131="Kopman",1.1,1)</f>
        <v>1</v>
      </c>
      <c r="JX1131" s="168">
        <f t="shared" ref="JX1131:JX1135" si="88">VLOOKUP(JU1131,$A$1213:$F$2274,6,FALSE)</f>
        <v>0</v>
      </c>
      <c r="JY1131" s="167" t="s">
        <v>61</v>
      </c>
      <c r="JZ1131" s="10">
        <f t="shared" ref="JZ1131" si="89">JX1131*1.5*JW1131</f>
        <v>0</v>
      </c>
      <c r="KA1131" s="10"/>
      <c r="KB1131" s="219" t="s">
        <v>4209</v>
      </c>
      <c r="KC1131" s="167" t="s">
        <v>60</v>
      </c>
      <c r="KD1131" s="500" t="s">
        <v>518</v>
      </c>
      <c r="KF1131" s="230">
        <f t="shared" ref="KF1131" si="90">IF(KE1131="Kopman",1.1,1)</f>
        <v>1</v>
      </c>
      <c r="KG1131" s="168">
        <f t="shared" ref="KG1131:KG1135" si="91">VLOOKUP(KD1131,$A$1213:$F$2274,6,FALSE)</f>
        <v>0</v>
      </c>
      <c r="KH1131" s="167" t="s">
        <v>61</v>
      </c>
      <c r="KI1131" s="10">
        <f t="shared" ref="KI1131" si="92">KG1131*1.5*KF1131</f>
        <v>0</v>
      </c>
      <c r="KJ1131" s="10"/>
      <c r="KK1131" s="219" t="s">
        <v>4209</v>
      </c>
      <c r="KL1131" s="167" t="s">
        <v>60</v>
      </c>
      <c r="KM1131" s="500" t="s">
        <v>518</v>
      </c>
      <c r="KN1131" s="14" t="s">
        <v>1588</v>
      </c>
      <c r="KO1131" s="230">
        <f t="shared" ref="KO1131" si="93">IF(KN1131="Kopman",1.1,1)</f>
        <v>1.1000000000000001</v>
      </c>
      <c r="KP1131" s="168">
        <f t="shared" ref="KP1131:KP1135" si="94">VLOOKUP(KM1131,$A$1213:$F$2274,6,FALSE)</f>
        <v>0</v>
      </c>
      <c r="KQ1131" s="167" t="s">
        <v>61</v>
      </c>
      <c r="KR1131" s="10">
        <f t="shared" ref="KR1131" si="95">KP1131*1.5*KO1131</f>
        <v>0</v>
      </c>
      <c r="KS1131" s="10"/>
      <c r="KT1131" s="219" t="s">
        <v>4209</v>
      </c>
      <c r="KU1131" s="167" t="s">
        <v>60</v>
      </c>
      <c r="KV1131" s="328" t="s">
        <v>518</v>
      </c>
      <c r="KW1131" s="14" t="s">
        <v>1588</v>
      </c>
      <c r="KX1131" s="230">
        <f t="shared" ref="KX1131" si="96">IF(KW1131="Kopman",1.1,1)</f>
        <v>1.1000000000000001</v>
      </c>
      <c r="KY1131" s="168">
        <f t="shared" ref="KY1131:KY1135" si="97">VLOOKUP(KV1131,$A$1213:$F$2274,6,FALSE)</f>
        <v>0</v>
      </c>
      <c r="KZ1131" s="167" t="s">
        <v>61</v>
      </c>
      <c r="LA1131" s="10">
        <f t="shared" ref="LA1131" si="98">KY1131*1.5*KX1131</f>
        <v>0</v>
      </c>
      <c r="LB1131" s="10"/>
      <c r="LC1131" s="219" t="s">
        <v>4209</v>
      </c>
      <c r="LD1131" s="167" t="s">
        <v>60</v>
      </c>
      <c r="LE1131" s="500" t="s">
        <v>518</v>
      </c>
      <c r="LG1131" s="230">
        <f t="shared" ref="LG1131" si="99">IF(LF1131="Kopman",1.1,1)</f>
        <v>1</v>
      </c>
      <c r="LH1131" s="168">
        <f t="shared" ref="LH1131:LH1135" si="100">VLOOKUP(LE1131,$A$1213:$F$2274,6,FALSE)</f>
        <v>0</v>
      </c>
      <c r="LI1131" s="167" t="s">
        <v>61</v>
      </c>
      <c r="LJ1131" s="10">
        <f t="shared" ref="LJ1131" si="101">LH1131*1.5*LG1131</f>
        <v>0</v>
      </c>
      <c r="LK1131" s="10"/>
      <c r="LL1131" s="219" t="s">
        <v>4209</v>
      </c>
      <c r="LM1131" s="167" t="s">
        <v>60</v>
      </c>
      <c r="LN1131" s="500" t="s">
        <v>518</v>
      </c>
      <c r="LP1131" s="230">
        <f t="shared" ref="LP1131" si="102">IF(LO1131="Kopman",1.1,1)</f>
        <v>1</v>
      </c>
      <c r="LQ1131" s="168">
        <f t="shared" ref="LQ1131:LQ1135" si="103">VLOOKUP(LN1131,$A$1213:$F$2274,6,FALSE)</f>
        <v>0</v>
      </c>
      <c r="LR1131" s="167" t="s">
        <v>61</v>
      </c>
      <c r="LS1131" s="10">
        <f t="shared" ref="LS1131" si="104">LQ1131*1.5*LP1131</f>
        <v>0</v>
      </c>
      <c r="LT1131" s="10"/>
      <c r="LU1131" s="219" t="s">
        <v>4209</v>
      </c>
      <c r="LV1131" s="167" t="s">
        <v>60</v>
      </c>
      <c r="LW1131" s="500" t="s">
        <v>518</v>
      </c>
      <c r="LX1131" s="14" t="s">
        <v>1588</v>
      </c>
      <c r="LY1131" s="230">
        <f t="shared" ref="LY1131" si="105">IF(LX1131="Kopman",1.1,1)</f>
        <v>1.1000000000000001</v>
      </c>
      <c r="LZ1131" s="168">
        <f t="shared" ref="LZ1131:LZ1135" si="106">VLOOKUP(LW1131,$A$1213:$F$2274,6,FALSE)</f>
        <v>0</v>
      </c>
      <c r="MA1131" s="167" t="s">
        <v>61</v>
      </c>
      <c r="MB1131" s="10">
        <f t="shared" ref="MB1131" si="107">LZ1131*1.5*LY1131</f>
        <v>0</v>
      </c>
      <c r="MC1131" s="10"/>
      <c r="MD1131" s="219" t="s">
        <v>4209</v>
      </c>
      <c r="ME1131" s="167" t="s">
        <v>60</v>
      </c>
      <c r="MF1131" s="500" t="s">
        <v>518</v>
      </c>
      <c r="MH1131" s="230">
        <f t="shared" ref="MH1131" si="108">IF(MG1131="Kopman",1.1,1)</f>
        <v>1</v>
      </c>
      <c r="MI1131" s="168">
        <f t="shared" ref="MI1131:MI1135" si="109">VLOOKUP(MF1131,$A$1213:$F$2274,6,FALSE)</f>
        <v>0</v>
      </c>
      <c r="MJ1131" s="167" t="s">
        <v>61</v>
      </c>
      <c r="MK1131" s="10">
        <f t="shared" ref="MK1131" si="110">MI1131*1.5*MH1131</f>
        <v>0</v>
      </c>
      <c r="ML1131" s="10"/>
      <c r="MM1131" s="219" t="s">
        <v>4209</v>
      </c>
      <c r="MN1131" s="167" t="s">
        <v>60</v>
      </c>
      <c r="MO1131" s="328" t="s">
        <v>518</v>
      </c>
      <c r="MQ1131" s="230">
        <f t="shared" ref="MQ1131" si="111">IF(MP1131="Kopman",1.1,1)</f>
        <v>1</v>
      </c>
      <c r="MR1131" s="168">
        <f t="shared" ref="MR1131:MR1135" si="112">VLOOKUP(MO1131,$A$1213:$F$2274,6,FALSE)</f>
        <v>0</v>
      </c>
      <c r="MS1131" s="167" t="s">
        <v>61</v>
      </c>
      <c r="MT1131" s="10">
        <f t="shared" ref="MT1131" si="113">MR1131*1.5*MQ1131</f>
        <v>0</v>
      </c>
      <c r="MU1131" s="10"/>
      <c r="MV1131" s="219" t="s">
        <v>4209</v>
      </c>
      <c r="MW1131" s="167" t="s">
        <v>60</v>
      </c>
      <c r="MX1131" s="500" t="s">
        <v>785</v>
      </c>
      <c r="MZ1131" s="230">
        <f t="shared" ref="MZ1131" si="114">IF(MY1131="Kopman",1.1,1)</f>
        <v>1</v>
      </c>
      <c r="NA1131" s="168">
        <f t="shared" ref="NA1131:NA1135" si="115">VLOOKUP(MX1131,$A$1213:$F$2274,6,FALSE)</f>
        <v>0</v>
      </c>
      <c r="NB1131" s="167" t="s">
        <v>61</v>
      </c>
      <c r="NC1131" s="10">
        <f t="shared" ref="NC1131" si="116">NA1131*1.5*MZ1131</f>
        <v>0</v>
      </c>
      <c r="ND1131" s="10"/>
      <c r="NE1131" s="219" t="s">
        <v>4209</v>
      </c>
      <c r="NF1131" s="167" t="s">
        <v>60</v>
      </c>
      <c r="NG1131" s="500" t="s">
        <v>518</v>
      </c>
      <c r="NH1131" s="14" t="s">
        <v>1588</v>
      </c>
      <c r="NI1131" s="230">
        <f t="shared" ref="NI1131" si="117">IF(NH1131="Kopman",1.1,1)</f>
        <v>1.1000000000000001</v>
      </c>
      <c r="NJ1131" s="168">
        <f t="shared" ref="NJ1131:NJ1135" si="118">VLOOKUP(NG1131,$A$1213:$F$2274,6,FALSE)</f>
        <v>0</v>
      </c>
      <c r="NK1131" s="167" t="s">
        <v>61</v>
      </c>
      <c r="NL1131" s="10">
        <f t="shared" ref="NL1131" si="119">NJ1131*1.5*NI1131</f>
        <v>0</v>
      </c>
      <c r="NM1131" s="10"/>
      <c r="NN1131" s="219" t="s">
        <v>4209</v>
      </c>
      <c r="NO1131" s="167" t="s">
        <v>60</v>
      </c>
      <c r="NP1131" s="500" t="s">
        <v>518</v>
      </c>
      <c r="NQ1131" s="14" t="s">
        <v>1588</v>
      </c>
      <c r="NR1131" s="230">
        <f t="shared" ref="NR1131" si="120">IF(NQ1131="Kopman",1.1,1)</f>
        <v>1.1000000000000001</v>
      </c>
      <c r="NS1131" s="168">
        <f t="shared" ref="NS1131:NS1135" si="121">VLOOKUP(NP1131,$A$1213:$F$2274,6,FALSE)</f>
        <v>0</v>
      </c>
      <c r="NT1131" s="167" t="s">
        <v>61</v>
      </c>
      <c r="NU1131" s="10">
        <f t="shared" ref="NU1131" si="122">NS1131*1.5*NR1131</f>
        <v>0</v>
      </c>
      <c r="NV1131" s="10"/>
      <c r="NW1131" s="219" t="s">
        <v>4209</v>
      </c>
      <c r="NX1131" s="167" t="s">
        <v>60</v>
      </c>
      <c r="NY1131" s="500" t="s">
        <v>518</v>
      </c>
      <c r="OA1131" s="230">
        <f t="shared" ref="OA1131" si="123">IF(NZ1131="Kopman",1.1,1)</f>
        <v>1</v>
      </c>
      <c r="OB1131" s="168">
        <f t="shared" ref="OB1131:OB1135" si="124">VLOOKUP(NY1131,$A$1213:$F$2274,6,FALSE)</f>
        <v>0</v>
      </c>
      <c r="OC1131" s="167" t="s">
        <v>61</v>
      </c>
      <c r="OD1131" s="10">
        <f t="shared" ref="OD1131" si="125">OB1131*1.5*OA1131</f>
        <v>0</v>
      </c>
      <c r="OE1131" s="10"/>
      <c r="OF1131" s="219" t="s">
        <v>4209</v>
      </c>
      <c r="OG1131" s="167" t="s">
        <v>60</v>
      </c>
      <c r="OH1131" s="500" t="s">
        <v>518</v>
      </c>
      <c r="OJ1131" s="230">
        <f t="shared" ref="OJ1131" si="126">IF(OI1131="Kopman",1.1,1)</f>
        <v>1</v>
      </c>
      <c r="OK1131" s="168">
        <f t="shared" ref="OK1131:OK1135" si="127">VLOOKUP(OH1131,$A$1213:$F$2274,6,FALSE)</f>
        <v>0</v>
      </c>
      <c r="OL1131" s="167" t="s">
        <v>61</v>
      </c>
      <c r="OM1131" s="10">
        <f t="shared" ref="OM1131" si="128">OK1131*1.5*OJ1131</f>
        <v>0</v>
      </c>
      <c r="ON1131" s="10"/>
      <c r="OO1131" s="219" t="s">
        <v>4209</v>
      </c>
      <c r="OP1131" s="167" t="s">
        <v>60</v>
      </c>
      <c r="OQ1131" s="500" t="s">
        <v>518</v>
      </c>
      <c r="OS1131" s="230">
        <f t="shared" ref="OS1131" si="129">IF(OR1131="Kopman",1.1,1)</f>
        <v>1</v>
      </c>
      <c r="OT1131" s="168">
        <f t="shared" ref="OT1131:OT1135" si="130">VLOOKUP(OQ1131,$A$1213:$F$2274,6,FALSE)</f>
        <v>0</v>
      </c>
      <c r="OU1131" s="167" t="s">
        <v>61</v>
      </c>
      <c r="OV1131" s="10">
        <f t="shared" ref="OV1131" si="131">OT1131*1.5*OS1131</f>
        <v>0</v>
      </c>
      <c r="OW1131" s="10"/>
      <c r="OX1131" s="219" t="s">
        <v>4209</v>
      </c>
      <c r="OY1131" s="167" t="s">
        <v>60</v>
      </c>
      <c r="OZ1131" s="500" t="s">
        <v>518</v>
      </c>
      <c r="PA1131" s="14" t="s">
        <v>1588</v>
      </c>
      <c r="PB1131" s="230">
        <f t="shared" ref="PB1131" si="132">IF(PA1131="Kopman",1.1,1)</f>
        <v>1.1000000000000001</v>
      </c>
      <c r="PC1131" s="168">
        <f t="shared" ref="PC1131:PC1135" si="133">VLOOKUP(OZ1131,$A$1213:$F$2274,6,FALSE)</f>
        <v>0</v>
      </c>
      <c r="PD1131" s="167" t="s">
        <v>61</v>
      </c>
      <c r="PE1131" s="10">
        <f t="shared" ref="PE1131" si="134">PC1131*1.5*PB1131</f>
        <v>0</v>
      </c>
      <c r="PF1131" s="10"/>
      <c r="PG1131" s="219" t="s">
        <v>4209</v>
      </c>
      <c r="PH1131" s="167" t="s">
        <v>60</v>
      </c>
      <c r="PI1131" s="500" t="s">
        <v>518</v>
      </c>
      <c r="PK1131" s="230">
        <f t="shared" ref="PK1131" si="135">IF(PJ1131="Kopman",1.1,1)</f>
        <v>1</v>
      </c>
      <c r="PL1131" s="168">
        <f t="shared" ref="PL1131:PL1135" si="136">VLOOKUP(PI1131,$A$1213:$F$2274,6,FALSE)</f>
        <v>0</v>
      </c>
      <c r="PM1131" s="167" t="s">
        <v>61</v>
      </c>
      <c r="PN1131" s="10">
        <f t="shared" ref="PN1131" si="137">PL1131*1.5*PK1131</f>
        <v>0</v>
      </c>
      <c r="PO1131" s="10"/>
      <c r="PP1131" s="219" t="s">
        <v>4209</v>
      </c>
      <c r="PQ1131" s="167" t="s">
        <v>60</v>
      </c>
      <c r="PR1131" s="500" t="s">
        <v>2397</v>
      </c>
      <c r="PT1131" s="230">
        <f t="shared" ref="PT1131" si="138">IF(PS1131="Kopman",1.1,1)</f>
        <v>1</v>
      </c>
      <c r="PU1131" s="168">
        <f t="shared" ref="PU1131:PU1135" si="139">VLOOKUP(PR1131,$A$1213:$F$2274,6,FALSE)</f>
        <v>214</v>
      </c>
      <c r="PV1131" s="167" t="s">
        <v>61</v>
      </c>
      <c r="PW1131" s="10">
        <f t="shared" ref="PW1131" si="140">PU1131*1.5*PT1131</f>
        <v>321</v>
      </c>
      <c r="PX1131" s="10"/>
      <c r="PY1131" s="219" t="s">
        <v>4209</v>
      </c>
      <c r="PZ1131" s="167" t="s">
        <v>60</v>
      </c>
      <c r="QA1131" s="500" t="s">
        <v>518</v>
      </c>
      <c r="QC1131" s="230">
        <f t="shared" ref="QC1131" si="141">IF(QB1131="Kopman",1.1,1)</f>
        <v>1</v>
      </c>
      <c r="QD1131" s="168">
        <f t="shared" ref="QD1131:QD1135" si="142">VLOOKUP(QA1131,$A$1213:$F$2274,6,FALSE)</f>
        <v>0</v>
      </c>
      <c r="QE1131" s="167" t="s">
        <v>61</v>
      </c>
      <c r="QF1131" s="10">
        <f t="shared" ref="QF1131" si="143">QD1131*1.5*QC1131</f>
        <v>0</v>
      </c>
      <c r="QG1131" s="10"/>
      <c r="QH1131" s="219" t="s">
        <v>4209</v>
      </c>
      <c r="QI1131" s="167" t="s">
        <v>60</v>
      </c>
      <c r="QJ1131" s="500" t="s">
        <v>518</v>
      </c>
      <c r="QL1131" s="230">
        <f t="shared" ref="QL1131" si="144">IF(QK1131="Kopman",1.1,1)</f>
        <v>1</v>
      </c>
      <c r="QM1131" s="168">
        <f t="shared" ref="QM1131:QM1135" si="145">VLOOKUP(QJ1131,$A$1213:$F$2274,6,FALSE)</f>
        <v>0</v>
      </c>
      <c r="QN1131" s="167" t="s">
        <v>61</v>
      </c>
      <c r="QO1131" s="10">
        <f t="shared" ref="QO1131" si="146">QM1131*1.5*QL1131</f>
        <v>0</v>
      </c>
      <c r="QP1131" s="10"/>
      <c r="QQ1131" s="219" t="s">
        <v>4209</v>
      </c>
      <c r="QR1131" s="167" t="s">
        <v>60</v>
      </c>
      <c r="QS1131" s="500" t="s">
        <v>2397</v>
      </c>
      <c r="QU1131" s="230">
        <f t="shared" ref="QU1131" si="147">IF(QT1131="Kopman",1.1,1)</f>
        <v>1</v>
      </c>
      <c r="QV1131" s="168">
        <f t="shared" ref="QV1131:QV1135" si="148">VLOOKUP(QS1131,$A$1213:$F$2274,6,FALSE)</f>
        <v>214</v>
      </c>
      <c r="QW1131" s="167" t="s">
        <v>61</v>
      </c>
      <c r="QX1131" s="10">
        <f t="shared" ref="QX1131" si="149">QV1131*1.5*QU1131</f>
        <v>321</v>
      </c>
      <c r="QY1131" s="10"/>
      <c r="QZ1131" s="219" t="s">
        <v>4209</v>
      </c>
      <c r="RA1131" s="167" t="s">
        <v>60</v>
      </c>
      <c r="RB1131" s="500" t="s">
        <v>518</v>
      </c>
      <c r="RD1131" s="230">
        <f t="shared" ref="RD1131" si="150">IF(RC1131="Kopman",1.1,1)</f>
        <v>1</v>
      </c>
      <c r="RE1131" s="168">
        <f t="shared" ref="RE1131:RE1135" si="151">VLOOKUP(RB1131,$A$1213:$F$2274,6,FALSE)</f>
        <v>0</v>
      </c>
      <c r="RF1131" s="167" t="s">
        <v>61</v>
      </c>
      <c r="RG1131" s="10">
        <f t="shared" ref="RG1131" si="152">RE1131*1.5*RD1131</f>
        <v>0</v>
      </c>
      <c r="RH1131" s="10"/>
      <c r="RI1131" s="219" t="s">
        <v>4209</v>
      </c>
      <c r="RJ1131" s="167" t="s">
        <v>60</v>
      </c>
      <c r="RK1131" s="500" t="s">
        <v>518</v>
      </c>
      <c r="RM1131" s="230">
        <f t="shared" ref="RM1131" si="153">IF(RL1131="Kopman",1.1,1)</f>
        <v>1</v>
      </c>
      <c r="RN1131" s="168">
        <f t="shared" ref="RN1131:RN1135" si="154">VLOOKUP(RK1131,$A$1213:$F$2274,6,FALSE)</f>
        <v>0</v>
      </c>
      <c r="RO1131" s="167" t="s">
        <v>61</v>
      </c>
      <c r="RP1131" s="10">
        <f t="shared" ref="RP1131" si="155">RN1131*1.5*RM1131</f>
        <v>0</v>
      </c>
      <c r="RQ1131" s="10"/>
      <c r="RR1131" s="219" t="s">
        <v>4209</v>
      </c>
      <c r="RS1131" s="167" t="s">
        <v>60</v>
      </c>
      <c r="RT1131" s="500" t="s">
        <v>518</v>
      </c>
      <c r="RU1131" s="14" t="s">
        <v>1588</v>
      </c>
      <c r="RV1131" s="230">
        <f t="shared" ref="RV1131" si="156">IF(RU1131="Kopman",1.1,1)</f>
        <v>1.1000000000000001</v>
      </c>
      <c r="RW1131" s="168">
        <f t="shared" ref="RW1131:RW1135" si="157">VLOOKUP(RT1131,$A$1213:$F$2274,6,FALSE)</f>
        <v>0</v>
      </c>
      <c r="RX1131" s="167" t="s">
        <v>61</v>
      </c>
      <c r="RY1131" s="10">
        <f t="shared" ref="RY1131" si="158">RW1131*1.5*RV1131</f>
        <v>0</v>
      </c>
      <c r="RZ1131" s="10"/>
      <c r="SA1131" s="219" t="s">
        <v>4209</v>
      </c>
      <c r="SB1131" s="167" t="s">
        <v>60</v>
      </c>
      <c r="SC1131" s="500" t="s">
        <v>518</v>
      </c>
      <c r="SE1131" s="230">
        <f t="shared" ref="SE1131" si="159">IF(SD1131="Kopman",1.1,1)</f>
        <v>1</v>
      </c>
      <c r="SF1131" s="168">
        <f t="shared" ref="SF1131:SF1135" si="160">VLOOKUP(SC1131,$A$1213:$F$2274,6,FALSE)</f>
        <v>0</v>
      </c>
      <c r="SG1131" s="167" t="s">
        <v>61</v>
      </c>
      <c r="SH1131" s="10">
        <f t="shared" ref="SH1131" si="161">SF1131*1.5*SE1131</f>
        <v>0</v>
      </c>
      <c r="SI1131" s="10"/>
      <c r="SJ1131" s="219" t="s">
        <v>4209</v>
      </c>
      <c r="SK1131" s="167" t="s">
        <v>60</v>
      </c>
      <c r="SL1131" s="500" t="s">
        <v>518</v>
      </c>
      <c r="SN1131" s="230">
        <f t="shared" ref="SN1131" si="162">IF(SM1131="Kopman",1.1,1)</f>
        <v>1</v>
      </c>
      <c r="SO1131" s="168">
        <f t="shared" ref="SO1131:SO1135" si="163">VLOOKUP(SL1131,$A$1213:$F$2274,6,FALSE)</f>
        <v>0</v>
      </c>
      <c r="SP1131" s="167" t="s">
        <v>61</v>
      </c>
      <c r="SQ1131" s="10">
        <f t="shared" ref="SQ1131" si="164">SO1131*1.5*SN1131</f>
        <v>0</v>
      </c>
      <c r="SR1131" s="10"/>
      <c r="SS1131" s="219" t="s">
        <v>4209</v>
      </c>
      <c r="ST1131" s="167" t="s">
        <v>60</v>
      </c>
      <c r="SU1131" s="500" t="s">
        <v>518</v>
      </c>
      <c r="SW1131" s="230">
        <f t="shared" ref="SW1131" si="165">IF(SV1131="Kopman",1.1,1)</f>
        <v>1</v>
      </c>
      <c r="SX1131" s="168">
        <f t="shared" ref="SX1131:SX1135" si="166">VLOOKUP(SU1131,$A$1213:$F$2274,6,FALSE)</f>
        <v>0</v>
      </c>
      <c r="SY1131" s="167" t="s">
        <v>61</v>
      </c>
      <c r="SZ1131" s="10">
        <f t="shared" ref="SZ1131" si="167">SX1131*1.5*SW1131</f>
        <v>0</v>
      </c>
      <c r="TA1131" s="10"/>
      <c r="TB1131" s="219" t="s">
        <v>4209</v>
      </c>
      <c r="TC1131" s="167" t="s">
        <v>60</v>
      </c>
      <c r="TD1131" s="500" t="s">
        <v>518</v>
      </c>
      <c r="TE1131" s="14" t="s">
        <v>1588</v>
      </c>
      <c r="TF1131" s="230">
        <f t="shared" ref="TF1131" si="168">IF(TE1131="Kopman",1.1,1)</f>
        <v>1.1000000000000001</v>
      </c>
      <c r="TG1131" s="168">
        <f t="shared" ref="TG1131:TG1135" si="169">VLOOKUP(TD1131,$A$1213:$F$2274,6,FALSE)</f>
        <v>0</v>
      </c>
      <c r="TH1131" s="167" t="s">
        <v>61</v>
      </c>
      <c r="TI1131" s="10">
        <f t="shared" ref="TI1131" si="170">TG1131*1.5*TF1131</f>
        <v>0</v>
      </c>
      <c r="TJ1131" s="10"/>
      <c r="TK1131" s="219" t="s">
        <v>4209</v>
      </c>
      <c r="TL1131" s="167" t="s">
        <v>60</v>
      </c>
      <c r="TM1131" s="328" t="s">
        <v>785</v>
      </c>
      <c r="TN1131" s="14" t="s">
        <v>1588</v>
      </c>
      <c r="TO1131" s="230">
        <f t="shared" ref="TO1131" si="171">IF(TN1131="Kopman",1.1,1)</f>
        <v>1.1000000000000001</v>
      </c>
      <c r="TP1131" s="168">
        <f t="shared" ref="TP1131:TP1135" si="172">VLOOKUP(TM1131,$A$1213:$F$2274,6,FALSE)</f>
        <v>0</v>
      </c>
      <c r="TQ1131" s="167" t="s">
        <v>61</v>
      </c>
      <c r="TR1131" s="10">
        <f t="shared" ref="TR1131" si="173">TP1131*1.5*TO1131</f>
        <v>0</v>
      </c>
      <c r="TS1131" s="10"/>
      <c r="TT1131" s="219" t="s">
        <v>4209</v>
      </c>
      <c r="TU1131" s="167" t="s">
        <v>60</v>
      </c>
      <c r="TV1131" s="500" t="s">
        <v>470</v>
      </c>
      <c r="TX1131" s="230">
        <f t="shared" ref="TX1131" si="174">IF(TW1131="Kopman",1.1,1)</f>
        <v>1</v>
      </c>
      <c r="TY1131" s="168">
        <f t="shared" ref="TY1131:TY1135" si="175">VLOOKUP(TV1131,$A$1213:$F$2274,6,FALSE)</f>
        <v>0</v>
      </c>
      <c r="TZ1131" s="167" t="s">
        <v>61</v>
      </c>
      <c r="UA1131" s="10">
        <f t="shared" ref="UA1131" si="176">TY1131*1.5*TX1131</f>
        <v>0</v>
      </c>
      <c r="UB1131" s="10"/>
      <c r="UC1131" s="219" t="s">
        <v>4209</v>
      </c>
      <c r="UD1131" s="167" t="s">
        <v>60</v>
      </c>
      <c r="UE1131" s="328" t="s">
        <v>518</v>
      </c>
      <c r="UF1131" s="14" t="s">
        <v>1588</v>
      </c>
      <c r="UG1131" s="230">
        <f t="shared" ref="UG1131" si="177">IF(UF1131="Kopman",1.1,1)</f>
        <v>1.1000000000000001</v>
      </c>
      <c r="UH1131" s="168">
        <f t="shared" ref="UH1131:UH1135" si="178">VLOOKUP(UE1131,$A$1213:$F$2274,6,FALSE)</f>
        <v>0</v>
      </c>
      <c r="UI1131" s="167" t="s">
        <v>61</v>
      </c>
      <c r="UJ1131" s="10">
        <f t="shared" ref="UJ1131" si="179">UH1131*1.5*UG1131</f>
        <v>0</v>
      </c>
      <c r="UK1131" s="10"/>
      <c r="UL1131" s="219" t="s">
        <v>4209</v>
      </c>
      <c r="UM1131" s="167" t="s">
        <v>60</v>
      </c>
      <c r="UN1131" s="500" t="s">
        <v>518</v>
      </c>
      <c r="UP1131" s="230">
        <f t="shared" ref="UP1131" si="180">IF(UO1131="Kopman",1.1,1)</f>
        <v>1</v>
      </c>
      <c r="UQ1131" s="168">
        <f t="shared" ref="UQ1131:UQ1135" si="181">VLOOKUP(UN1131,$A$1213:$F$2274,6,FALSE)</f>
        <v>0</v>
      </c>
      <c r="UR1131" s="167" t="s">
        <v>61</v>
      </c>
      <c r="US1131" s="10">
        <f t="shared" ref="US1131" si="182">UQ1131*1.5*UP1131</f>
        <v>0</v>
      </c>
      <c r="UT1131" s="10"/>
      <c r="UU1131" s="219" t="s">
        <v>4209</v>
      </c>
      <c r="UV1131" s="167" t="s">
        <v>60</v>
      </c>
      <c r="UW1131" s="500" t="s">
        <v>2397</v>
      </c>
      <c r="UY1131" s="230">
        <f t="shared" ref="UY1131" si="183">IF(UX1131="Kopman",1.1,1)</f>
        <v>1</v>
      </c>
      <c r="UZ1131" s="168">
        <f t="shared" ref="UZ1131:UZ1135" si="184">VLOOKUP(UW1131,$A$1213:$F$2274,6,FALSE)</f>
        <v>214</v>
      </c>
      <c r="VA1131" s="167" t="s">
        <v>61</v>
      </c>
      <c r="VB1131" s="10">
        <f t="shared" ref="VB1131" si="185">UZ1131*1.5*UY1131</f>
        <v>321</v>
      </c>
      <c r="VC1131" s="10"/>
      <c r="VD1131" s="219" t="s">
        <v>4209</v>
      </c>
      <c r="VE1131" s="167" t="s">
        <v>60</v>
      </c>
      <c r="VF1131" s="500" t="s">
        <v>518</v>
      </c>
      <c r="VH1131" s="230">
        <f t="shared" ref="VH1131" si="186">IF(VG1131="Kopman",1.1,1)</f>
        <v>1</v>
      </c>
      <c r="VI1131" s="168">
        <f t="shared" ref="VI1131:VI1135" si="187">VLOOKUP(VF1131,$A$1213:$F$2274,6,FALSE)</f>
        <v>0</v>
      </c>
      <c r="VJ1131" s="167" t="s">
        <v>61</v>
      </c>
      <c r="VK1131" s="10">
        <f t="shared" ref="VK1131" si="188">VI1131*1.5*VH1131</f>
        <v>0</v>
      </c>
      <c r="VL1131" s="10"/>
      <c r="VM1131" s="219" t="s">
        <v>4209</v>
      </c>
      <c r="VN1131" s="167" t="s">
        <v>60</v>
      </c>
      <c r="VO1131" s="500" t="s">
        <v>518</v>
      </c>
      <c r="VQ1131" s="230">
        <f t="shared" ref="VQ1131" si="189">IF(VP1131="Kopman",1.1,1)</f>
        <v>1</v>
      </c>
      <c r="VR1131" s="168">
        <f t="shared" ref="VR1131:VR1135" si="190">VLOOKUP(VO1131,$A$1213:$F$2274,6,FALSE)</f>
        <v>0</v>
      </c>
      <c r="VS1131" s="167" t="s">
        <v>61</v>
      </c>
      <c r="VT1131" s="10">
        <f t="shared" ref="VT1131" si="191">VR1131*1.5*VQ1131</f>
        <v>0</v>
      </c>
      <c r="VU1131" s="10"/>
      <c r="VV1131" s="219" t="s">
        <v>4209</v>
      </c>
      <c r="VW1131" s="167" t="s">
        <v>60</v>
      </c>
      <c r="VX1131" s="500" t="s">
        <v>518</v>
      </c>
      <c r="VY1131" s="14" t="s">
        <v>1588</v>
      </c>
      <c r="VZ1131" s="230">
        <f t="shared" ref="VZ1131" si="192">IF(VY1131="Kopman",1.1,1)</f>
        <v>1.1000000000000001</v>
      </c>
      <c r="WA1131" s="168">
        <f t="shared" ref="WA1131:WA1135" si="193">VLOOKUP(VX1131,$A$1213:$F$2274,6,FALSE)</f>
        <v>0</v>
      </c>
      <c r="WB1131" s="167" t="s">
        <v>61</v>
      </c>
      <c r="WC1131" s="10">
        <f t="shared" ref="WC1131" si="194">WA1131*1.5*VZ1131</f>
        <v>0</v>
      </c>
      <c r="WD1131" s="10"/>
      <c r="WE1131" s="219" t="s">
        <v>4209</v>
      </c>
      <c r="WF1131" s="167" t="s">
        <v>60</v>
      </c>
      <c r="WG1131" s="500" t="s">
        <v>518</v>
      </c>
      <c r="WI1131" s="230">
        <f t="shared" ref="WI1131" si="195">IF(WH1131="Kopman",1.1,1)</f>
        <v>1</v>
      </c>
      <c r="WJ1131" s="168">
        <f t="shared" ref="WJ1131:WJ1135" si="196">VLOOKUP(WG1131,$A$1213:$F$2274,6,FALSE)</f>
        <v>0</v>
      </c>
      <c r="WK1131" s="167" t="s">
        <v>61</v>
      </c>
      <c r="WL1131" s="10">
        <f t="shared" ref="WL1131" si="197">WJ1131*1.5*WI1131</f>
        <v>0</v>
      </c>
      <c r="WM1131" s="10"/>
      <c r="WN1131" s="219" t="s">
        <v>4209</v>
      </c>
      <c r="WO1131" s="167" t="s">
        <v>60</v>
      </c>
      <c r="WP1131" s="500" t="s">
        <v>518</v>
      </c>
      <c r="WR1131" s="230">
        <f t="shared" ref="WR1131" si="198">IF(WQ1131="Kopman",1.1,1)</f>
        <v>1</v>
      </c>
      <c r="WS1131" s="168">
        <f t="shared" ref="WS1131:WS1135" si="199">VLOOKUP(WP1131,$A$1213:$F$2274,6,FALSE)</f>
        <v>0</v>
      </c>
      <c r="WT1131" s="167" t="s">
        <v>61</v>
      </c>
      <c r="WU1131" s="10">
        <f t="shared" ref="WU1131" si="200">WS1131*1.5*WR1131</f>
        <v>0</v>
      </c>
      <c r="WV1131" s="10"/>
      <c r="WW1131" s="219" t="s">
        <v>4209</v>
      </c>
      <c r="WX1131" s="167" t="s">
        <v>60</v>
      </c>
      <c r="WY1131" s="499" t="s">
        <v>518</v>
      </c>
      <c r="XA1131" s="230">
        <f t="shared" ref="XA1131" si="201">IF(WZ1131="Kopman",1.1,1)</f>
        <v>1</v>
      </c>
      <c r="XB1131" s="168">
        <f t="shared" ref="XB1131:XB1135" si="202">VLOOKUP(WY1131,$A$1213:$F$2274,6,FALSE)</f>
        <v>0</v>
      </c>
      <c r="XC1131" s="167" t="s">
        <v>61</v>
      </c>
      <c r="XD1131" s="10">
        <f t="shared" ref="XD1131" si="203">XB1131*1.5*XA1131</f>
        <v>0</v>
      </c>
      <c r="XE1131" s="10"/>
      <c r="XF1131" s="219" t="s">
        <v>4209</v>
      </c>
      <c r="XG1131" s="167" t="s">
        <v>60</v>
      </c>
      <c r="XH1131" s="500" t="s">
        <v>518</v>
      </c>
      <c r="XI1131" s="14" t="s">
        <v>1588</v>
      </c>
      <c r="XJ1131" s="230">
        <f t="shared" ref="XJ1131" si="204">IF(XI1131="Kopman",1.1,1)</f>
        <v>1.1000000000000001</v>
      </c>
      <c r="XK1131" s="168">
        <f t="shared" ref="XK1131:XK1135" si="205">VLOOKUP(XH1131,$A$1213:$F$2274,6,FALSE)</f>
        <v>0</v>
      </c>
      <c r="XL1131" s="167" t="s">
        <v>61</v>
      </c>
      <c r="XM1131" s="10">
        <f t="shared" ref="XM1131" si="206">XK1131*1.5*XJ1131</f>
        <v>0</v>
      </c>
      <c r="XN1131" s="10"/>
      <c r="XO1131" s="219" t="s">
        <v>4209</v>
      </c>
      <c r="XP1131" s="167" t="s">
        <v>60</v>
      </c>
      <c r="XQ1131" s="500" t="s">
        <v>518</v>
      </c>
      <c r="XS1131" s="230">
        <f t="shared" ref="XS1131" si="207">IF(XR1131="Kopman",1.1,1)</f>
        <v>1</v>
      </c>
      <c r="XT1131" s="168">
        <f t="shared" ref="XT1131:XT1135" si="208">VLOOKUP(XQ1131,$A$1213:$F$2274,6,FALSE)</f>
        <v>0</v>
      </c>
      <c r="XU1131" s="167" t="s">
        <v>61</v>
      </c>
      <c r="XV1131" s="10">
        <f t="shared" ref="XV1131" si="209">XT1131*1.5*XS1131</f>
        <v>0</v>
      </c>
      <c r="XW1131" s="10"/>
      <c r="XX1131" s="219" t="s">
        <v>4209</v>
      </c>
      <c r="XY1131" s="167" t="s">
        <v>60</v>
      </c>
      <c r="XZ1131" s="500" t="s">
        <v>518</v>
      </c>
      <c r="YA1131" s="14" t="s">
        <v>1588</v>
      </c>
      <c r="YB1131" s="230">
        <f t="shared" ref="YB1131" si="210">IF(YA1131="Kopman",1.1,1)</f>
        <v>1.1000000000000001</v>
      </c>
      <c r="YC1131" s="168">
        <f t="shared" ref="YC1131:YC1135" si="211">VLOOKUP(XZ1131,$A$1213:$F$2274,6,FALSE)</f>
        <v>0</v>
      </c>
      <c r="YD1131" s="167" t="s">
        <v>61</v>
      </c>
      <c r="YE1131" s="10">
        <f t="shared" ref="YE1131" si="212">YC1131*1.5*YB1131</f>
        <v>0</v>
      </c>
      <c r="YF1131" s="10"/>
      <c r="YG1131" s="219" t="s">
        <v>4209</v>
      </c>
      <c r="YH1131" s="167" t="s">
        <v>60</v>
      </c>
      <c r="YI1131" s="500" t="s">
        <v>518</v>
      </c>
      <c r="YK1131" s="230">
        <f t="shared" ref="YK1131" si="213">IF(YJ1131="Kopman",1.1,1)</f>
        <v>1</v>
      </c>
      <c r="YL1131" s="168">
        <f t="shared" ref="YL1131:YL1135" si="214">VLOOKUP(YI1131,$A$1213:$F$2274,6,FALSE)</f>
        <v>0</v>
      </c>
      <c r="YM1131" s="167" t="s">
        <v>61</v>
      </c>
      <c r="YN1131" s="10">
        <f t="shared" ref="YN1131" si="215">YL1131*1.5*YK1131</f>
        <v>0</v>
      </c>
      <c r="YO1131" s="10"/>
      <c r="YP1131" s="219" t="s">
        <v>4209</v>
      </c>
      <c r="YQ1131" s="167" t="s">
        <v>60</v>
      </c>
      <c r="YR1131" s="500" t="s">
        <v>1712</v>
      </c>
      <c r="YT1131" s="230">
        <f t="shared" ref="YT1131" si="216">IF(YS1131="Kopman",1.1,1)</f>
        <v>1</v>
      </c>
      <c r="YU1131" s="168">
        <f t="shared" ref="YU1131:YU1135" si="217">VLOOKUP(YR1131,$A$1213:$F$2274,6,FALSE)</f>
        <v>18</v>
      </c>
      <c r="YV1131" s="167" t="s">
        <v>61</v>
      </c>
      <c r="YW1131" s="10">
        <f t="shared" ref="YW1131" si="218">YU1131*1.5*YT1131</f>
        <v>27</v>
      </c>
      <c r="YX1131" s="10"/>
      <c r="YY1131" s="219" t="s">
        <v>4209</v>
      </c>
      <c r="YZ1131" s="167" t="s">
        <v>60</v>
      </c>
      <c r="ZA1131" s="500" t="s">
        <v>1712</v>
      </c>
      <c r="ZC1131" s="230">
        <f t="shared" ref="ZC1131" si="219">IF(ZB1131="Kopman",1.1,1)</f>
        <v>1</v>
      </c>
      <c r="ZD1131" s="168">
        <f t="shared" ref="ZD1131:ZD1135" si="220">VLOOKUP(ZA1131,$A$1213:$F$2274,6,FALSE)</f>
        <v>18</v>
      </c>
      <c r="ZE1131" s="167" t="s">
        <v>61</v>
      </c>
      <c r="ZF1131" s="10">
        <f t="shared" ref="ZF1131" si="221">ZD1131*1.5*ZC1131</f>
        <v>27</v>
      </c>
      <c r="ZG1131" s="10"/>
      <c r="ZH1131" s="219" t="s">
        <v>4209</v>
      </c>
      <c r="ZI1131" s="167" t="s">
        <v>60</v>
      </c>
      <c r="ZJ1131" s="500" t="s">
        <v>518</v>
      </c>
      <c r="ZL1131" s="230">
        <f t="shared" ref="ZL1131" si="222">IF(ZK1131="Kopman",1.1,1)</f>
        <v>1</v>
      </c>
      <c r="ZM1131" s="168">
        <f t="shared" ref="ZM1131:ZM1135" si="223">VLOOKUP(ZJ1131,$A$1213:$F$2274,6,FALSE)</f>
        <v>0</v>
      </c>
      <c r="ZN1131" s="167" t="s">
        <v>61</v>
      </c>
      <c r="ZO1131" s="10">
        <f t="shared" ref="ZO1131" si="224">ZM1131*1.5*ZL1131</f>
        <v>0</v>
      </c>
      <c r="ZP1131" s="10"/>
      <c r="ZQ1131" s="219" t="s">
        <v>4209</v>
      </c>
      <c r="ZR1131" s="167" t="s">
        <v>60</v>
      </c>
      <c r="ZS1131" s="498" t="s">
        <v>518</v>
      </c>
      <c r="ZU1131" s="230">
        <f t="shared" ref="ZU1131" si="225">IF(ZT1131="Kopman",1.1,1)</f>
        <v>1</v>
      </c>
      <c r="ZV1131" s="168">
        <f t="shared" ref="ZV1131:ZV1135" si="226">VLOOKUP(ZS1131,$A$1213:$F$2274,6,FALSE)</f>
        <v>0</v>
      </c>
      <c r="ZW1131" s="167" t="s">
        <v>61</v>
      </c>
      <c r="ZX1131" s="10">
        <f t="shared" ref="ZX1131" si="227">ZV1131*1.5*ZU1131</f>
        <v>0</v>
      </c>
      <c r="ZY1131" s="10"/>
      <c r="ZZ1131" s="219" t="s">
        <v>4209</v>
      </c>
      <c r="AAA1131" s="167" t="s">
        <v>60</v>
      </c>
      <c r="AAB1131" s="500" t="s">
        <v>518</v>
      </c>
      <c r="AAD1131" s="230">
        <f t="shared" ref="AAD1131" si="228">IF(AAC1131="Kopman",1.1,1)</f>
        <v>1</v>
      </c>
      <c r="AAE1131" s="168">
        <f t="shared" ref="AAE1131:AAE1135" si="229">VLOOKUP(AAB1131,$A$1213:$F$2274,6,FALSE)</f>
        <v>0</v>
      </c>
      <c r="AAF1131" s="167" t="s">
        <v>61</v>
      </c>
      <c r="AAG1131" s="10">
        <f t="shared" ref="AAG1131" si="230">AAE1131*1.5*AAD1131</f>
        <v>0</v>
      </c>
      <c r="AAH1131" s="10"/>
      <c r="AAI1131" s="219" t="s">
        <v>4209</v>
      </c>
      <c r="AAJ1131" s="167" t="s">
        <v>60</v>
      </c>
      <c r="AAK1131" s="500" t="s">
        <v>518</v>
      </c>
      <c r="AAM1131" s="230">
        <f t="shared" ref="AAM1131" si="231">IF(AAL1131="Kopman",1.1,1)</f>
        <v>1</v>
      </c>
      <c r="AAN1131" s="168">
        <f t="shared" ref="AAN1131:AAN1135" si="232">VLOOKUP(AAK1131,$A$1213:$F$2274,6,FALSE)</f>
        <v>0</v>
      </c>
      <c r="AAO1131" s="167" t="s">
        <v>61</v>
      </c>
      <c r="AAP1131" s="10">
        <f t="shared" ref="AAP1131" si="233">AAN1131*1.5*AAM1131</f>
        <v>0</v>
      </c>
      <c r="AAQ1131" s="10"/>
      <c r="AAR1131" s="219" t="s">
        <v>4209</v>
      </c>
      <c r="AAS1131" s="167" t="s">
        <v>60</v>
      </c>
      <c r="AAT1131" s="500" t="s">
        <v>809</v>
      </c>
      <c r="AAV1131" s="230">
        <f t="shared" ref="AAV1131" si="234">IF(AAU1131="Kopman",1.1,1)</f>
        <v>1</v>
      </c>
      <c r="AAW1131" s="168">
        <f t="shared" ref="AAW1131:AAW1135" si="235">VLOOKUP(AAT1131,$A$1213:$F$2274,6,FALSE)</f>
        <v>66</v>
      </c>
      <c r="AAX1131" s="167" t="s">
        <v>61</v>
      </c>
      <c r="AAY1131" s="10">
        <f t="shared" ref="AAY1131" si="236">AAW1131*1.5*AAV1131</f>
        <v>99</v>
      </c>
      <c r="AAZ1131" s="10"/>
      <c r="ABA1131" s="219" t="s">
        <v>4209</v>
      </c>
      <c r="ABB1131" s="167" t="s">
        <v>60</v>
      </c>
      <c r="ABC1131" s="500" t="s">
        <v>518</v>
      </c>
      <c r="ABE1131" s="230">
        <f t="shared" ref="ABE1131" si="237">IF(ABD1131="Kopman",1.1,1)</f>
        <v>1</v>
      </c>
      <c r="ABF1131" s="168">
        <f t="shared" ref="ABF1131:ABF1135" si="238">VLOOKUP(ABC1131,$A$1213:$F$2274,6,FALSE)</f>
        <v>0</v>
      </c>
      <c r="ABG1131" s="167" t="s">
        <v>61</v>
      </c>
      <c r="ABH1131" s="10">
        <f t="shared" ref="ABH1131" si="239">ABF1131*1.5*ABE1131</f>
        <v>0</v>
      </c>
      <c r="ABI1131" s="10"/>
      <c r="ABJ1131" s="219" t="s">
        <v>4209</v>
      </c>
      <c r="ABK1131" s="167" t="s">
        <v>60</v>
      </c>
      <c r="ABL1131" s="500" t="s">
        <v>518</v>
      </c>
      <c r="ABN1131" s="230">
        <f t="shared" ref="ABN1131" si="240">IF(ABM1131="Kopman",1.1,1)</f>
        <v>1</v>
      </c>
      <c r="ABO1131" s="168">
        <f t="shared" ref="ABO1131:ABO1135" si="241">VLOOKUP(ABL1131,$A$1213:$F$2274,6,FALSE)</f>
        <v>0</v>
      </c>
      <c r="ABP1131" s="167" t="s">
        <v>61</v>
      </c>
      <c r="ABQ1131" s="10">
        <f t="shared" ref="ABQ1131" si="242">ABO1131*1.5*ABN1131</f>
        <v>0</v>
      </c>
      <c r="ABR1131" s="10"/>
      <c r="ABS1131" s="219" t="s">
        <v>4209</v>
      </c>
      <c r="ABT1131" s="167" t="s">
        <v>60</v>
      </c>
      <c r="ABU1131" s="498" t="s">
        <v>809</v>
      </c>
      <c r="ABW1131" s="230">
        <f t="shared" ref="ABW1131" si="243">IF(ABV1131="Kopman",1.1,1)</f>
        <v>1</v>
      </c>
      <c r="ABX1131" s="168">
        <f t="shared" ref="ABX1131:ABX1135" si="244">VLOOKUP(ABU1131,$A$1213:$F$2274,6,FALSE)</f>
        <v>66</v>
      </c>
      <c r="ABY1131" s="167" t="s">
        <v>61</v>
      </c>
      <c r="ABZ1131" s="10">
        <f t="shared" ref="ABZ1131" si="245">ABX1131*1.5*ABW1131</f>
        <v>99</v>
      </c>
      <c r="ACA1131" s="10"/>
      <c r="ACB1131" s="219" t="s">
        <v>4209</v>
      </c>
      <c r="ACC1131" s="167" t="s">
        <v>60</v>
      </c>
      <c r="ACD1131" s="500" t="s">
        <v>518</v>
      </c>
      <c r="ACF1131" s="230">
        <f t="shared" ref="ACF1131" si="246">IF(ACE1131="Kopman",1.1,1)</f>
        <v>1</v>
      </c>
      <c r="ACG1131" s="168">
        <f t="shared" ref="ACG1131:ACG1135" si="247">VLOOKUP(ACD1131,$A$1213:$F$2274,6,FALSE)</f>
        <v>0</v>
      </c>
      <c r="ACH1131" s="167" t="s">
        <v>61</v>
      </c>
      <c r="ACI1131" s="10">
        <f t="shared" ref="ACI1131" si="248">ACG1131*1.5*ACF1131</f>
        <v>0</v>
      </c>
      <c r="ACJ1131" s="10"/>
      <c r="ACK1131" s="219" t="s">
        <v>4209</v>
      </c>
      <c r="ACL1131" s="167" t="s">
        <v>60</v>
      </c>
      <c r="ACM1131" s="500" t="s">
        <v>518</v>
      </c>
      <c r="ACO1131" s="230">
        <f t="shared" ref="ACO1131" si="249">IF(ACN1131="Kopman",1.1,1)</f>
        <v>1</v>
      </c>
      <c r="ACP1131" s="168">
        <f t="shared" ref="ACP1131:ACP1135" si="250">VLOOKUP(ACM1131,$A$1213:$F$2274,6,FALSE)</f>
        <v>0</v>
      </c>
      <c r="ACQ1131" s="167" t="s">
        <v>61</v>
      </c>
      <c r="ACR1131" s="10">
        <f t="shared" ref="ACR1131" si="251">ACP1131*1.5*ACO1131</f>
        <v>0</v>
      </c>
      <c r="ACS1131" s="10"/>
      <c r="ACT1131" s="219" t="s">
        <v>4209</v>
      </c>
      <c r="ACU1131" s="167" t="s">
        <v>60</v>
      </c>
      <c r="ACV1131" s="500" t="s">
        <v>518</v>
      </c>
      <c r="ACX1131" s="230">
        <f t="shared" ref="ACX1131" si="252">IF(ACW1131="Kopman",1.1,1)</f>
        <v>1</v>
      </c>
      <c r="ACY1131" s="168">
        <f t="shared" ref="ACY1131:ACY1135" si="253">VLOOKUP(ACV1131,$A$1213:$F$2274,6,FALSE)</f>
        <v>0</v>
      </c>
      <c r="ACZ1131" s="167" t="s">
        <v>61</v>
      </c>
      <c r="ADA1131" s="10">
        <f t="shared" ref="ADA1131" si="254">ACY1131*1.5*ACX1131</f>
        <v>0</v>
      </c>
      <c r="ADB1131" s="10"/>
      <c r="ADC1131" s="219" t="s">
        <v>4209</v>
      </c>
      <c r="ADD1131" s="167" t="s">
        <v>60</v>
      </c>
      <c r="ADE1131" s="500" t="s">
        <v>518</v>
      </c>
      <c r="ADG1131" s="230">
        <f t="shared" ref="ADG1131" si="255">IF(ADF1131="Kopman",1.1,1)</f>
        <v>1</v>
      </c>
      <c r="ADH1131" s="168">
        <f t="shared" ref="ADH1131:ADH1135" si="256">VLOOKUP(ADE1131,$A$1213:$F$2274,6,FALSE)</f>
        <v>0</v>
      </c>
      <c r="ADI1131" s="167" t="s">
        <v>61</v>
      </c>
      <c r="ADJ1131" s="10">
        <f t="shared" ref="ADJ1131" si="257">ADH1131*1.5*ADG1131</f>
        <v>0</v>
      </c>
      <c r="ADK1131" s="10"/>
      <c r="ADL1131" s="219" t="s">
        <v>4209</v>
      </c>
      <c r="ADM1131" s="167" t="s">
        <v>60</v>
      </c>
      <c r="ADN1131" s="500" t="s">
        <v>518</v>
      </c>
      <c r="ADP1131" s="230">
        <f t="shared" ref="ADP1131" si="258">IF(ADO1131="Kopman",1.1,1)</f>
        <v>1</v>
      </c>
      <c r="ADQ1131" s="168">
        <f t="shared" ref="ADQ1131:ADQ1135" si="259">VLOOKUP(ADN1131,$A$1213:$F$2274,6,FALSE)</f>
        <v>0</v>
      </c>
      <c r="ADR1131" s="167" t="s">
        <v>61</v>
      </c>
      <c r="ADS1131" s="10">
        <f t="shared" ref="ADS1131" si="260">ADQ1131*1.5*ADP1131</f>
        <v>0</v>
      </c>
      <c r="ADT1131" s="10"/>
      <c r="ADU1131" s="219" t="s">
        <v>4209</v>
      </c>
      <c r="ADV1131" s="167" t="s">
        <v>60</v>
      </c>
      <c r="ADW1131" s="328" t="s">
        <v>518</v>
      </c>
      <c r="ADY1131" s="230">
        <f t="shared" ref="ADY1131" si="261">IF(ADX1131="Kopman",1.1,1)</f>
        <v>1</v>
      </c>
      <c r="ADZ1131" s="168">
        <f t="shared" ref="ADZ1131:ADZ1135" si="262">VLOOKUP(ADW1131,$A$1213:$F$2274,6,FALSE)</f>
        <v>0</v>
      </c>
      <c r="AEA1131" s="167" t="s">
        <v>61</v>
      </c>
      <c r="AEB1131" s="10">
        <f t="shared" ref="AEB1131" si="263">ADZ1131*1.5*ADY1131</f>
        <v>0</v>
      </c>
      <c r="AEC1131" s="10"/>
      <c r="AED1131" s="219" t="s">
        <v>4209</v>
      </c>
      <c r="AEE1131" s="167" t="s">
        <v>60</v>
      </c>
      <c r="AEF1131" s="500" t="s">
        <v>518</v>
      </c>
      <c r="AEG1131" s="14" t="s">
        <v>1588</v>
      </c>
      <c r="AEH1131" s="230">
        <f t="shared" ref="AEH1131" si="264">IF(AEG1131="Kopman",1.1,1)</f>
        <v>1.1000000000000001</v>
      </c>
      <c r="AEI1131" s="168">
        <f t="shared" ref="AEI1131:AEI1135" si="265">VLOOKUP(AEF1131,$A$1213:$F$2274,6,FALSE)</f>
        <v>0</v>
      </c>
      <c r="AEJ1131" s="167" t="s">
        <v>61</v>
      </c>
      <c r="AEK1131" s="10">
        <f t="shared" ref="AEK1131" si="266">AEI1131*1.5*AEH1131</f>
        <v>0</v>
      </c>
      <c r="AEL1131" s="10"/>
      <c r="AEM1131" s="219" t="s">
        <v>4209</v>
      </c>
      <c r="AEN1131" s="167" t="s">
        <v>60</v>
      </c>
      <c r="AEO1131" s="500" t="s">
        <v>518</v>
      </c>
      <c r="AEQ1131" s="230">
        <f t="shared" ref="AEQ1131" si="267">IF(AEP1131="Kopman",1.1,1)</f>
        <v>1</v>
      </c>
      <c r="AER1131" s="168">
        <f t="shared" ref="AER1131:AER1135" si="268">VLOOKUP(AEO1131,$A$1213:$F$2274,6,FALSE)</f>
        <v>0</v>
      </c>
      <c r="AES1131" s="167" t="s">
        <v>61</v>
      </c>
      <c r="AET1131" s="10">
        <f t="shared" ref="AET1131" si="269">AER1131*1.5*AEQ1131</f>
        <v>0</v>
      </c>
      <c r="AEU1131" s="10"/>
      <c r="AEV1131" s="219" t="s">
        <v>4209</v>
      </c>
      <c r="AEW1131" s="167" t="s">
        <v>60</v>
      </c>
      <c r="AEX1131" s="500" t="s">
        <v>518</v>
      </c>
      <c r="AEZ1131" s="230">
        <f t="shared" ref="AEZ1131" si="270">IF(AEY1131="Kopman",1.1,1)</f>
        <v>1</v>
      </c>
      <c r="AFA1131" s="168">
        <f t="shared" ref="AFA1131:AFA1135" si="271">VLOOKUP(AEX1131,$A$1213:$F$2274,6,FALSE)</f>
        <v>0</v>
      </c>
      <c r="AFB1131" s="167" t="s">
        <v>61</v>
      </c>
      <c r="AFC1131" s="10">
        <f t="shared" ref="AFC1131" si="272">AFA1131*1.5*AEZ1131</f>
        <v>0</v>
      </c>
      <c r="AFD1131" s="10"/>
      <c r="AFE1131" s="219" t="s">
        <v>4209</v>
      </c>
      <c r="AFF1131" s="167" t="s">
        <v>60</v>
      </c>
      <c r="AFG1131" s="500" t="s">
        <v>518</v>
      </c>
      <c r="AFI1131" s="230">
        <f t="shared" ref="AFI1131" si="273">IF(AFH1131="Kopman",1.1,1)</f>
        <v>1</v>
      </c>
      <c r="AFJ1131" s="168">
        <f t="shared" ref="AFJ1131:AFJ1135" si="274">VLOOKUP(AFG1131,$A$1213:$F$2274,6,FALSE)</f>
        <v>0</v>
      </c>
      <c r="AFK1131" s="167" t="s">
        <v>61</v>
      </c>
      <c r="AFL1131" s="10">
        <f t="shared" ref="AFL1131" si="275">AFJ1131*1.5*AFI1131</f>
        <v>0</v>
      </c>
      <c r="AFM1131" s="10"/>
      <c r="AFN1131" s="219" t="s">
        <v>4209</v>
      </c>
      <c r="AFO1131" s="167" t="s">
        <v>60</v>
      </c>
      <c r="AFP1131" s="500" t="s">
        <v>518</v>
      </c>
      <c r="AFR1131" s="230">
        <f t="shared" ref="AFR1131" si="276">IF(AFQ1131="Kopman",1.1,1)</f>
        <v>1</v>
      </c>
      <c r="AFS1131" s="168">
        <f t="shared" ref="AFS1131:AFS1135" si="277">VLOOKUP(AFP1131,$A$1213:$F$2274,6,FALSE)</f>
        <v>0</v>
      </c>
      <c r="AFT1131" s="167" t="s">
        <v>61</v>
      </c>
      <c r="AFU1131" s="10">
        <f t="shared" ref="AFU1131" si="278">AFS1131*1.5*AFR1131</f>
        <v>0</v>
      </c>
      <c r="AFV1131" s="10"/>
      <c r="AFW1131" s="219" t="s">
        <v>4209</v>
      </c>
      <c r="AFX1131" s="167" t="s">
        <v>60</v>
      </c>
      <c r="AFY1131" s="500" t="s">
        <v>518</v>
      </c>
      <c r="AGA1131" s="230">
        <f t="shared" ref="AGA1131" si="279">IF(AFZ1131="Kopman",1.1,1)</f>
        <v>1</v>
      </c>
      <c r="AGB1131" s="168">
        <f t="shared" ref="AGB1131:AGB1135" si="280">VLOOKUP(AFY1131,$A$1213:$F$2274,6,FALSE)</f>
        <v>0</v>
      </c>
      <c r="AGC1131" s="167" t="s">
        <v>61</v>
      </c>
      <c r="AGD1131" s="10">
        <f t="shared" ref="AGD1131" si="281">AGB1131*1.5*AGA1131</f>
        <v>0</v>
      </c>
      <c r="AGE1131" s="10"/>
      <c r="AGF1131" s="219" t="s">
        <v>4209</v>
      </c>
      <c r="AGG1131" s="167" t="s">
        <v>60</v>
      </c>
      <c r="AGH1131" s="498" t="s">
        <v>518</v>
      </c>
      <c r="AGI1131" s="14" t="s">
        <v>1588</v>
      </c>
      <c r="AGJ1131" s="230">
        <f t="shared" ref="AGJ1131" si="282">IF(AGI1131="Kopman",1.1,1)</f>
        <v>1.1000000000000001</v>
      </c>
      <c r="AGK1131" s="168">
        <f t="shared" ref="AGK1131:AGK1135" si="283">VLOOKUP(AGH1131,$A$1213:$F$2274,6,FALSE)</f>
        <v>0</v>
      </c>
      <c r="AGL1131" s="167" t="s">
        <v>61</v>
      </c>
      <c r="AGM1131" s="10">
        <f t="shared" ref="AGM1131" si="284">AGK1131*1.5*AGJ1131</f>
        <v>0</v>
      </c>
      <c r="AGN1131" s="10"/>
      <c r="AGO1131" s="219" t="s">
        <v>4209</v>
      </c>
      <c r="AGP1131" s="167" t="s">
        <v>60</v>
      </c>
      <c r="AGQ1131" s="500" t="s">
        <v>518</v>
      </c>
      <c r="AGS1131" s="230">
        <f t="shared" ref="AGS1131" si="285">IF(AGR1131="Kopman",1.1,1)</f>
        <v>1</v>
      </c>
      <c r="AGT1131" s="168">
        <f t="shared" ref="AGT1131:AGT1135" si="286">VLOOKUP(AGQ1131,$A$1213:$F$2274,6,FALSE)</f>
        <v>0</v>
      </c>
      <c r="AGU1131" s="167" t="s">
        <v>61</v>
      </c>
      <c r="AGV1131" s="10">
        <f t="shared" ref="AGV1131" si="287">AGT1131*1.5*AGS1131</f>
        <v>0</v>
      </c>
      <c r="AGW1131" s="10"/>
      <c r="AGX1131" s="219" t="s">
        <v>4209</v>
      </c>
      <c r="AGY1131" s="167" t="s">
        <v>60</v>
      </c>
      <c r="AGZ1131" s="500" t="s">
        <v>518</v>
      </c>
      <c r="AHB1131" s="230">
        <f t="shared" ref="AHB1131" si="288">IF(AHA1131="Kopman",1.1,1)</f>
        <v>1</v>
      </c>
      <c r="AHC1131" s="168">
        <f t="shared" ref="AHC1131:AHC1135" si="289">VLOOKUP(AGZ1131,$A$1213:$F$2274,6,FALSE)</f>
        <v>0</v>
      </c>
      <c r="AHD1131" s="167" t="s">
        <v>61</v>
      </c>
      <c r="AHE1131" s="10">
        <f t="shared" ref="AHE1131" si="290">AHC1131*1.5*AHB1131</f>
        <v>0</v>
      </c>
      <c r="AHF1131" s="10"/>
      <c r="AHG1131" s="219" t="s">
        <v>4209</v>
      </c>
      <c r="AHH1131" s="167" t="s">
        <v>60</v>
      </c>
      <c r="AHI1131" s="500" t="s">
        <v>809</v>
      </c>
      <c r="AHK1131" s="230">
        <f t="shared" ref="AHK1131" si="291">IF(AHJ1131="Kopman",1.1,1)</f>
        <v>1</v>
      </c>
      <c r="AHL1131" s="168">
        <f t="shared" ref="AHL1131:AHL1135" si="292">VLOOKUP(AHI1131,$A$1213:$F$2274,6,FALSE)</f>
        <v>66</v>
      </c>
      <c r="AHM1131" s="167" t="s">
        <v>61</v>
      </c>
      <c r="AHN1131" s="10">
        <f t="shared" ref="AHN1131" si="293">AHL1131*1.5*AHK1131</f>
        <v>99</v>
      </c>
      <c r="AHO1131" s="10"/>
      <c r="AHP1131" s="219" t="s">
        <v>4209</v>
      </c>
      <c r="AHQ1131" s="167" t="s">
        <v>60</v>
      </c>
      <c r="AHR1131" s="500" t="s">
        <v>518</v>
      </c>
      <c r="AHT1131" s="230">
        <f t="shared" ref="AHT1131" si="294">IF(AHS1131="Kopman",1.1,1)</f>
        <v>1</v>
      </c>
      <c r="AHU1131" s="168">
        <f t="shared" ref="AHU1131:AHU1135" si="295">VLOOKUP(AHR1131,$A$1213:$F$2274,6,FALSE)</f>
        <v>0</v>
      </c>
      <c r="AHV1131" s="167" t="s">
        <v>61</v>
      </c>
      <c r="AHW1131" s="10">
        <f t="shared" ref="AHW1131" si="296">AHU1131*1.5*AHT1131</f>
        <v>0</v>
      </c>
      <c r="AHX1131" s="10"/>
      <c r="AHY1131" s="219" t="s">
        <v>4209</v>
      </c>
      <c r="AHZ1131" s="167" t="s">
        <v>60</v>
      </c>
      <c r="AIA1131" s="500" t="s">
        <v>518</v>
      </c>
      <c r="AIB1131" s="14" t="s">
        <v>1588</v>
      </c>
      <c r="AIC1131" s="230">
        <f t="shared" ref="AIC1131" si="297">IF(AIB1131="Kopman",1.1,1)</f>
        <v>1.1000000000000001</v>
      </c>
      <c r="AID1131" s="168">
        <f t="shared" ref="AID1131:AID1135" si="298">VLOOKUP(AIA1131,$A$1213:$F$2274,6,FALSE)</f>
        <v>0</v>
      </c>
      <c r="AIE1131" s="167" t="s">
        <v>61</v>
      </c>
      <c r="AIF1131" s="10">
        <f t="shared" ref="AIF1131" si="299">AID1131*1.5*AIC1131</f>
        <v>0</v>
      </c>
      <c r="AIG1131" s="10"/>
      <c r="AIH1131" s="219" t="s">
        <v>4209</v>
      </c>
      <c r="AII1131" s="167" t="s">
        <v>60</v>
      </c>
      <c r="AIJ1131" s="498" t="s">
        <v>689</v>
      </c>
      <c r="AIL1131" s="230">
        <f t="shared" ref="AIL1131" si="300">IF(AIK1131="Kopman",1.1,1)</f>
        <v>1</v>
      </c>
      <c r="AIM1131" s="168">
        <f t="shared" ref="AIM1131:AIM1135" si="301">VLOOKUP(AIJ1131,$A$1213:$F$2274,6,FALSE)</f>
        <v>141</v>
      </c>
      <c r="AIN1131" s="167" t="s">
        <v>61</v>
      </c>
      <c r="AIO1131" s="10">
        <f t="shared" ref="AIO1131" si="302">AIM1131*1.5*AIL1131</f>
        <v>211.5</v>
      </c>
      <c r="AIP1131" s="10"/>
      <c r="AIQ1131" s="219" t="s">
        <v>4209</v>
      </c>
      <c r="AIR1131" s="167" t="s">
        <v>60</v>
      </c>
      <c r="AIS1131" s="500" t="s">
        <v>518</v>
      </c>
      <c r="AIU1131" s="230">
        <f t="shared" ref="AIU1131" si="303">IF(AIT1131="Kopman",1.1,1)</f>
        <v>1</v>
      </c>
      <c r="AIV1131" s="168">
        <f t="shared" ref="AIV1131:AIV1135" si="304">VLOOKUP(AIS1131,$A$1213:$F$2274,6,FALSE)</f>
        <v>0</v>
      </c>
      <c r="AIW1131" s="167" t="s">
        <v>61</v>
      </c>
      <c r="AIX1131" s="10">
        <f t="shared" ref="AIX1131" si="305">AIV1131*1.5*AIU1131</f>
        <v>0</v>
      </c>
      <c r="AIY1131" s="10"/>
      <c r="AIZ1131" s="219" t="s">
        <v>4209</v>
      </c>
      <c r="AJA1131" s="167" t="s">
        <v>60</v>
      </c>
      <c r="AJB1131" s="500" t="s">
        <v>518</v>
      </c>
      <c r="AJD1131" s="230">
        <f t="shared" ref="AJD1131" si="306">IF(AJC1131="Kopman",1.1,1)</f>
        <v>1</v>
      </c>
      <c r="AJE1131" s="168">
        <f t="shared" ref="AJE1131:AJE1135" si="307">VLOOKUP(AJB1131,$A$1213:$F$2274,6,FALSE)</f>
        <v>0</v>
      </c>
      <c r="AJF1131" s="167" t="s">
        <v>61</v>
      </c>
      <c r="AJG1131" s="10">
        <f t="shared" ref="AJG1131" si="308">AJE1131*1.5*AJD1131</f>
        <v>0</v>
      </c>
      <c r="AJH1131" s="10"/>
      <c r="AJI1131" s="219" t="s">
        <v>4209</v>
      </c>
      <c r="AJJ1131" s="167" t="s">
        <v>60</v>
      </c>
      <c r="AJK1131" s="500" t="s">
        <v>518</v>
      </c>
      <c r="AJM1131" s="230">
        <f t="shared" ref="AJM1131" si="309">IF(AJL1131="Kopman",1.1,1)</f>
        <v>1</v>
      </c>
      <c r="AJN1131" s="168">
        <f t="shared" ref="AJN1131:AJN1135" si="310">VLOOKUP(AJK1131,$A$1213:$F$2274,6,FALSE)</f>
        <v>0</v>
      </c>
      <c r="AJO1131" s="167" t="s">
        <v>61</v>
      </c>
      <c r="AJP1131" s="10">
        <f t="shared" ref="AJP1131" si="311">AJN1131*1.5*AJM1131</f>
        <v>0</v>
      </c>
      <c r="AJQ1131" s="10"/>
      <c r="AJR1131" s="219" t="s">
        <v>4209</v>
      </c>
      <c r="AJS1131" s="167" t="s">
        <v>60</v>
      </c>
      <c r="AJT1131" s="500" t="s">
        <v>518</v>
      </c>
      <c r="AJV1131" s="230">
        <f t="shared" ref="AJV1131" si="312">IF(AJU1131="Kopman",1.1,1)</f>
        <v>1</v>
      </c>
      <c r="AJW1131" s="168">
        <f t="shared" ref="AJW1131:AJW1135" si="313">VLOOKUP(AJT1131,$A$1213:$F$2274,6,FALSE)</f>
        <v>0</v>
      </c>
      <c r="AJX1131" s="167" t="s">
        <v>61</v>
      </c>
      <c r="AJY1131" s="10">
        <f t="shared" ref="AJY1131" si="314">AJW1131*1.5*AJV1131</f>
        <v>0</v>
      </c>
      <c r="AJZ1131" s="10"/>
      <c r="AKA1131" s="219" t="s">
        <v>4209</v>
      </c>
      <c r="AKB1131" s="167" t="s">
        <v>60</v>
      </c>
      <c r="AKC1131" s="500" t="s">
        <v>518</v>
      </c>
      <c r="AKE1131" s="230">
        <f t="shared" ref="AKE1131" si="315">IF(AKD1131="Kopman",1.1,1)</f>
        <v>1</v>
      </c>
      <c r="AKF1131" s="168">
        <f t="shared" ref="AKF1131:AKF1135" si="316">VLOOKUP(AKC1131,$A$1213:$F$2274,6,FALSE)</f>
        <v>0</v>
      </c>
      <c r="AKG1131" s="167" t="s">
        <v>61</v>
      </c>
      <c r="AKH1131" s="10">
        <f t="shared" ref="AKH1131" si="317">AKF1131*1.5*AKE1131</f>
        <v>0</v>
      </c>
      <c r="AKI1131" s="10"/>
      <c r="AKJ1131" s="219" t="s">
        <v>4209</v>
      </c>
      <c r="AKK1131" s="167" t="s">
        <v>60</v>
      </c>
      <c r="AKL1131" s="500" t="s">
        <v>518</v>
      </c>
      <c r="AKM1131" s="14" t="s">
        <v>1588</v>
      </c>
      <c r="AKN1131" s="230">
        <f t="shared" ref="AKN1131" si="318">IF(AKM1131="Kopman",1.1,1)</f>
        <v>1.1000000000000001</v>
      </c>
      <c r="AKO1131" s="168">
        <f t="shared" ref="AKO1131:AKO1135" si="319">VLOOKUP(AKL1131,$A$1213:$F$2274,6,FALSE)</f>
        <v>0</v>
      </c>
      <c r="AKP1131" s="167" t="s">
        <v>61</v>
      </c>
      <c r="AKQ1131" s="10">
        <f t="shared" ref="AKQ1131" si="320">AKO1131*1.5*AKN1131</f>
        <v>0</v>
      </c>
      <c r="AKR1131" s="10"/>
      <c r="AKS1131" s="219" t="s">
        <v>4209</v>
      </c>
      <c r="AKT1131" s="167" t="s">
        <v>60</v>
      </c>
      <c r="AKU1131" s="500" t="s">
        <v>518</v>
      </c>
      <c r="AKW1131" s="230">
        <f t="shared" ref="AKW1131" si="321">IF(AKV1131="Kopman",1.1,1)</f>
        <v>1</v>
      </c>
      <c r="AKX1131" s="168">
        <f t="shared" ref="AKX1131:AKX1135" si="322">VLOOKUP(AKU1131,$A$1213:$F$2274,6,FALSE)</f>
        <v>0</v>
      </c>
      <c r="AKY1131" s="167" t="s">
        <v>61</v>
      </c>
      <c r="AKZ1131" s="10">
        <f t="shared" ref="AKZ1131" si="323">AKX1131*1.5*AKW1131</f>
        <v>0</v>
      </c>
      <c r="ALA1131" s="10"/>
      <c r="ALB1131" s="219" t="s">
        <v>4209</v>
      </c>
      <c r="ALC1131" s="167" t="s">
        <v>60</v>
      </c>
      <c r="ALD1131" s="328" t="s">
        <v>518</v>
      </c>
      <c r="ALF1131" s="230">
        <f t="shared" ref="ALF1131" si="324">IF(ALE1131="Kopman",1.1,1)</f>
        <v>1</v>
      </c>
      <c r="ALG1131" s="168">
        <f t="shared" ref="ALG1131:ALG1135" si="325">VLOOKUP(ALD1131,$A$1213:$F$2274,6,FALSE)</f>
        <v>0</v>
      </c>
      <c r="ALH1131" s="167" t="s">
        <v>61</v>
      </c>
      <c r="ALI1131" s="10">
        <f t="shared" ref="ALI1131" si="326">ALG1131*1.5*ALF1131</f>
        <v>0</v>
      </c>
      <c r="ALJ1131" s="10"/>
      <c r="ALK1131" s="219" t="s">
        <v>4209</v>
      </c>
      <c r="ALL1131" s="167" t="s">
        <v>60</v>
      </c>
      <c r="ALM1131" s="500" t="s">
        <v>518</v>
      </c>
      <c r="ALO1131" s="230">
        <f t="shared" ref="ALO1131" si="327">IF(ALN1131="Kopman",1.1,1)</f>
        <v>1</v>
      </c>
      <c r="ALP1131" s="168">
        <f t="shared" ref="ALP1131:ALP1135" si="328">VLOOKUP(ALM1131,$A$1213:$F$2274,6,FALSE)</f>
        <v>0</v>
      </c>
      <c r="ALQ1131" s="167" t="s">
        <v>61</v>
      </c>
      <c r="ALR1131" s="10">
        <f t="shared" ref="ALR1131" si="329">ALP1131*1.5*ALO1131</f>
        <v>0</v>
      </c>
      <c r="ALS1131" s="10"/>
      <c r="ALT1131" s="219" t="s">
        <v>4209</v>
      </c>
      <c r="ALU1131" s="167" t="s">
        <v>60</v>
      </c>
      <c r="ALV1131" s="500" t="s">
        <v>518</v>
      </c>
      <c r="ALW1131" s="14" t="s">
        <v>1588</v>
      </c>
      <c r="ALX1131" s="230">
        <f t="shared" ref="ALX1131" si="330">IF(ALW1131="Kopman",1.1,1)</f>
        <v>1.1000000000000001</v>
      </c>
      <c r="ALY1131" s="168">
        <f t="shared" ref="ALY1131:ALY1135" si="331">VLOOKUP(ALV1131,$A$1213:$F$2274,6,FALSE)</f>
        <v>0</v>
      </c>
      <c r="ALZ1131" s="167" t="s">
        <v>61</v>
      </c>
      <c r="AMA1131" s="10">
        <f t="shared" ref="AMA1131" si="332">ALY1131*1.5*ALX1131</f>
        <v>0</v>
      </c>
      <c r="AMB1131" s="10"/>
      <c r="AMC1131" s="219" t="s">
        <v>4209</v>
      </c>
      <c r="AMD1131" s="167" t="s">
        <v>60</v>
      </c>
      <c r="AME1131" s="500" t="s">
        <v>518</v>
      </c>
      <c r="AMF1131" s="14" t="s">
        <v>1588</v>
      </c>
      <c r="AMG1131" s="230">
        <f t="shared" ref="AMG1131" si="333">IF(AMF1131="Kopman",1.1,1)</f>
        <v>1.1000000000000001</v>
      </c>
      <c r="AMH1131" s="168">
        <f t="shared" ref="AMH1131:AMH1135" si="334">VLOOKUP(AME1131,$A$1213:$F$2274,6,FALSE)</f>
        <v>0</v>
      </c>
      <c r="AMI1131" s="167" t="s">
        <v>61</v>
      </c>
      <c r="AMJ1131" s="10">
        <f t="shared" ref="AMJ1131" si="335">AMH1131*1.5*AMG1131</f>
        <v>0</v>
      </c>
      <c r="AMK1131" s="10"/>
      <c r="AML1131" s="219" t="s">
        <v>4209</v>
      </c>
      <c r="AMM1131" s="167" t="s">
        <v>60</v>
      </c>
      <c r="AMN1131" s="500" t="s">
        <v>518</v>
      </c>
      <c r="AMP1131" s="230">
        <f t="shared" ref="AMP1131" si="336">IF(AMO1131="Kopman",1.1,1)</f>
        <v>1</v>
      </c>
      <c r="AMQ1131" s="168">
        <f t="shared" ref="AMQ1131:AMQ1135" si="337">VLOOKUP(AMN1131,$A$1213:$F$2274,6,FALSE)</f>
        <v>0</v>
      </c>
      <c r="AMR1131" s="167" t="s">
        <v>61</v>
      </c>
      <c r="AMS1131" s="10">
        <f t="shared" ref="AMS1131" si="338">AMQ1131*1.5*AMP1131</f>
        <v>0</v>
      </c>
      <c r="AMT1131" s="10"/>
      <c r="AMU1131" s="219" t="s">
        <v>4209</v>
      </c>
      <c r="AMV1131" s="167" t="s">
        <v>60</v>
      </c>
      <c r="AMW1131" s="500" t="s">
        <v>518</v>
      </c>
      <c r="AMY1131" s="230">
        <f t="shared" ref="AMY1131" si="339">IF(AMX1131="Kopman",1.1,1)</f>
        <v>1</v>
      </c>
      <c r="AMZ1131" s="168">
        <f t="shared" ref="AMZ1131:AMZ1135" si="340">VLOOKUP(AMW1131,$A$1213:$F$2274,6,FALSE)</f>
        <v>0</v>
      </c>
      <c r="ANA1131" s="167" t="s">
        <v>61</v>
      </c>
      <c r="ANB1131" s="10">
        <f t="shared" ref="ANB1131" si="341">AMZ1131*1.5*AMY1131</f>
        <v>0</v>
      </c>
      <c r="ANC1131" s="10"/>
      <c r="AND1131" s="219" t="s">
        <v>4209</v>
      </c>
      <c r="ANE1131" s="167" t="s">
        <v>60</v>
      </c>
      <c r="ANF1131" s="500" t="s">
        <v>518</v>
      </c>
      <c r="ANH1131" s="230">
        <f t="shared" ref="ANH1131" si="342">IF(ANG1131="Kopman",1.1,1)</f>
        <v>1</v>
      </c>
      <c r="ANI1131" s="168">
        <f t="shared" ref="ANI1131:ANI1135" si="343">VLOOKUP(ANF1131,$A$1213:$F$2274,6,FALSE)</f>
        <v>0</v>
      </c>
      <c r="ANJ1131" s="167" t="s">
        <v>61</v>
      </c>
      <c r="ANK1131" s="10">
        <f t="shared" ref="ANK1131" si="344">ANI1131*1.5*ANH1131</f>
        <v>0</v>
      </c>
      <c r="ANL1131" s="10"/>
      <c r="ANM1131" s="219" t="s">
        <v>4209</v>
      </c>
      <c r="ANN1131" s="167" t="s">
        <v>60</v>
      </c>
      <c r="ANO1131" s="500" t="s">
        <v>518</v>
      </c>
      <c r="ANQ1131" s="230">
        <f t="shared" ref="ANQ1131" si="345">IF(ANP1131="Kopman",1.1,1)</f>
        <v>1</v>
      </c>
      <c r="ANR1131" s="168">
        <f t="shared" ref="ANR1131:ANR1135" si="346">VLOOKUP(ANO1131,$A$1213:$F$2274,6,FALSE)</f>
        <v>0</v>
      </c>
      <c r="ANS1131" s="167" t="s">
        <v>61</v>
      </c>
      <c r="ANT1131" s="10">
        <f t="shared" ref="ANT1131" si="347">ANR1131*1.5*ANQ1131</f>
        <v>0</v>
      </c>
      <c r="ANU1131" s="10"/>
      <c r="ANV1131" s="219" t="s">
        <v>4209</v>
      </c>
      <c r="ANW1131" s="167" t="s">
        <v>60</v>
      </c>
      <c r="ANX1131" s="502" t="s">
        <v>518</v>
      </c>
      <c r="ANZ1131" s="230">
        <f t="shared" ref="ANZ1131" si="348">IF(ANY1131="Kopman",1.1,1)</f>
        <v>1</v>
      </c>
      <c r="AOA1131" s="168">
        <f t="shared" ref="AOA1131:AOA1135" si="349">VLOOKUP(ANX1131,$A$1213:$F$2274,6,FALSE)</f>
        <v>0</v>
      </c>
      <c r="AOB1131" s="167" t="s">
        <v>61</v>
      </c>
      <c r="AOC1131" s="10">
        <f t="shared" ref="AOC1131" si="350">AOA1131*1.5*ANZ1131</f>
        <v>0</v>
      </c>
      <c r="AOD1131" s="10"/>
      <c r="AOE1131" s="219" t="s">
        <v>4209</v>
      </c>
      <c r="AOF1131" s="167" t="s">
        <v>60</v>
      </c>
      <c r="AOG1131" s="500" t="s">
        <v>518</v>
      </c>
      <c r="AOI1131" s="230">
        <f t="shared" ref="AOI1131" si="351">IF(AOH1131="Kopman",1.1,1)</f>
        <v>1</v>
      </c>
      <c r="AOJ1131" s="168">
        <f t="shared" ref="AOJ1131:AOJ1135" si="352">VLOOKUP(AOG1131,$A$1213:$F$2274,6,FALSE)</f>
        <v>0</v>
      </c>
      <c r="AOK1131" s="167" t="s">
        <v>61</v>
      </c>
      <c r="AOL1131" s="10">
        <f t="shared" ref="AOL1131" si="353">AOJ1131*1.5*AOI1131</f>
        <v>0</v>
      </c>
      <c r="AOM1131" s="10"/>
      <c r="AON1131" s="219" t="s">
        <v>4209</v>
      </c>
      <c r="AOO1131" s="167" t="s">
        <v>60</v>
      </c>
      <c r="AOP1131" s="498" t="s">
        <v>518</v>
      </c>
      <c r="AOR1131" s="230">
        <f t="shared" ref="AOR1131" si="354">IF(AOQ1131="Kopman",1.1,1)</f>
        <v>1</v>
      </c>
      <c r="AOS1131" s="168">
        <f t="shared" ref="AOS1131:AOS1135" si="355">VLOOKUP(AOP1131,$A$1213:$F$2274,6,FALSE)</f>
        <v>0</v>
      </c>
      <c r="AOT1131" s="167" t="s">
        <v>61</v>
      </c>
      <c r="AOU1131" s="10">
        <f t="shared" ref="AOU1131" si="356">AOS1131*1.5*AOR1131</f>
        <v>0</v>
      </c>
      <c r="AOV1131" s="10"/>
      <c r="AOW1131" s="219" t="s">
        <v>4209</v>
      </c>
      <c r="AOX1131" s="167" t="s">
        <v>60</v>
      </c>
      <c r="AOY1131" s="500" t="s">
        <v>518</v>
      </c>
      <c r="APA1131" s="230">
        <f t="shared" ref="APA1131" si="357">IF(AOZ1131="Kopman",1.1,1)</f>
        <v>1</v>
      </c>
      <c r="APB1131" s="168">
        <f t="shared" ref="APB1131:APB1135" si="358">VLOOKUP(AOY1131,$A$1213:$F$2274,6,FALSE)</f>
        <v>0</v>
      </c>
      <c r="APC1131" s="167" t="s">
        <v>61</v>
      </c>
      <c r="APD1131" s="10">
        <f t="shared" ref="APD1131" si="359">APB1131*1.5*APA1131</f>
        <v>0</v>
      </c>
      <c r="APE1131" s="10"/>
      <c r="APF1131" s="219" t="s">
        <v>4209</v>
      </c>
      <c r="APG1131" s="167" t="s">
        <v>60</v>
      </c>
      <c r="APH1131" s="500" t="s">
        <v>518</v>
      </c>
      <c r="APJ1131" s="230">
        <f t="shared" ref="APJ1131" si="360">IF(API1131="Kopman",1.1,1)</f>
        <v>1</v>
      </c>
      <c r="APK1131" s="168">
        <f t="shared" ref="APK1131:APK1135" si="361">VLOOKUP(APH1131,$A$1213:$F$2274,6,FALSE)</f>
        <v>0</v>
      </c>
      <c r="APL1131" s="167" t="s">
        <v>61</v>
      </c>
      <c r="APM1131" s="10">
        <f t="shared" ref="APM1131" si="362">APK1131*1.5*APJ1131</f>
        <v>0</v>
      </c>
      <c r="APN1131" s="10"/>
      <c r="APO1131" s="219" t="s">
        <v>4209</v>
      </c>
      <c r="APP1131" s="167" t="s">
        <v>60</v>
      </c>
      <c r="APQ1131" s="500" t="s">
        <v>518</v>
      </c>
      <c r="APS1131" s="230">
        <f t="shared" ref="APS1131" si="363">IF(APR1131="Kopman",1.1,1)</f>
        <v>1</v>
      </c>
      <c r="APT1131" s="168">
        <f t="shared" ref="APT1131:APT1135" si="364">VLOOKUP(APQ1131,$A$1213:$F$2274,6,FALSE)</f>
        <v>0</v>
      </c>
      <c r="APU1131" s="167" t="s">
        <v>61</v>
      </c>
      <c r="APV1131" s="10">
        <f t="shared" ref="APV1131" si="365">APT1131*1.5*APS1131</f>
        <v>0</v>
      </c>
      <c r="APW1131" s="10"/>
      <c r="APX1131" s="219" t="s">
        <v>4209</v>
      </c>
      <c r="APY1131" s="167" t="s">
        <v>60</v>
      </c>
      <c r="APZ1131" s="500" t="s">
        <v>518</v>
      </c>
      <c r="AQB1131" s="230">
        <f t="shared" ref="AQB1131" si="366">IF(AQA1131="Kopman",1.1,1)</f>
        <v>1</v>
      </c>
      <c r="AQC1131" s="168">
        <f t="shared" ref="AQC1131:AQC1135" si="367">VLOOKUP(APZ1131,$A$1213:$F$2274,6,FALSE)</f>
        <v>0</v>
      </c>
      <c r="AQD1131" s="167" t="s">
        <v>61</v>
      </c>
      <c r="AQE1131" s="10">
        <f t="shared" ref="AQE1131" si="368">AQC1131*1.5*AQB1131</f>
        <v>0</v>
      </c>
      <c r="AQF1131" s="10"/>
      <c r="AQG1131" s="219" t="s">
        <v>4209</v>
      </c>
      <c r="AQH1131" s="167" t="s">
        <v>60</v>
      </c>
      <c r="AQI1131" s="500" t="s">
        <v>2397</v>
      </c>
      <c r="AQK1131" s="230">
        <f t="shared" ref="AQK1131" si="369">IF(AQJ1131="Kopman",1.1,1)</f>
        <v>1</v>
      </c>
      <c r="AQL1131" s="168">
        <f t="shared" ref="AQL1131:AQL1135" si="370">VLOOKUP(AQI1131,$A$1213:$F$2274,6,FALSE)</f>
        <v>214</v>
      </c>
      <c r="AQM1131" s="167" t="s">
        <v>61</v>
      </c>
      <c r="AQN1131" s="10">
        <f t="shared" ref="AQN1131" si="371">AQL1131*1.5*AQK1131</f>
        <v>321</v>
      </c>
      <c r="AQO1131" s="10"/>
      <c r="AQP1131" s="219" t="s">
        <v>4209</v>
      </c>
      <c r="AQQ1131" s="167" t="s">
        <v>60</v>
      </c>
      <c r="AQR1131" s="500" t="s">
        <v>689</v>
      </c>
      <c r="AQT1131" s="230">
        <f t="shared" ref="AQT1131" si="372">IF(AQS1131="Kopman",1.1,1)</f>
        <v>1</v>
      </c>
      <c r="AQU1131" s="168">
        <f t="shared" ref="AQU1131:AQU1135" si="373">VLOOKUP(AQR1131,$A$1213:$F$2274,6,FALSE)</f>
        <v>141</v>
      </c>
      <c r="AQV1131" s="167" t="s">
        <v>61</v>
      </c>
      <c r="AQW1131" s="10">
        <f t="shared" ref="AQW1131" si="374">AQU1131*1.5*AQT1131</f>
        <v>211.5</v>
      </c>
      <c r="AQX1131" s="10"/>
      <c r="AQY1131" s="219" t="s">
        <v>4209</v>
      </c>
      <c r="AQZ1131" s="167" t="s">
        <v>60</v>
      </c>
      <c r="ARA1131" s="500" t="s">
        <v>809</v>
      </c>
      <c r="ARC1131" s="230">
        <f t="shared" ref="ARC1131" si="375">IF(ARB1131="Kopman",1.1,1)</f>
        <v>1</v>
      </c>
      <c r="ARD1131" s="168">
        <f t="shared" ref="ARD1131:ARD1135" si="376">VLOOKUP(ARA1131,$A$1213:$F$2274,6,FALSE)</f>
        <v>66</v>
      </c>
      <c r="ARE1131" s="167" t="s">
        <v>61</v>
      </c>
      <c r="ARF1131" s="10">
        <f t="shared" ref="ARF1131" si="377">ARD1131*1.5*ARC1131</f>
        <v>99</v>
      </c>
      <c r="ARG1131" s="10"/>
      <c r="ARH1131" s="219" t="s">
        <v>4209</v>
      </c>
      <c r="ARI1131" s="167" t="s">
        <v>60</v>
      </c>
      <c r="ARJ1131" s="500" t="s">
        <v>809</v>
      </c>
      <c r="ARL1131" s="230">
        <f t="shared" ref="ARL1131" si="378">IF(ARK1131="Kopman",1.1,1)</f>
        <v>1</v>
      </c>
      <c r="ARM1131" s="168">
        <f t="shared" ref="ARM1131:ARM1135" si="379">VLOOKUP(ARJ1131,$A$1213:$F$2274,6,FALSE)</f>
        <v>66</v>
      </c>
      <c r="ARN1131" s="167" t="s">
        <v>61</v>
      </c>
      <c r="ARO1131" s="10">
        <f t="shared" ref="ARO1131" si="380">ARM1131*1.5*ARL1131</f>
        <v>99</v>
      </c>
      <c r="ARP1131" s="10"/>
      <c r="ARQ1131" s="219" t="s">
        <v>4209</v>
      </c>
      <c r="ARR1131" s="167" t="s">
        <v>60</v>
      </c>
      <c r="ARS1131" s="328" t="s">
        <v>518</v>
      </c>
      <c r="ARU1131" s="230">
        <f t="shared" ref="ARU1131" si="381">IF(ART1131="Kopman",1.1,1)</f>
        <v>1</v>
      </c>
      <c r="ARV1131" s="168">
        <f t="shared" ref="ARV1131:ARV1135" si="382">VLOOKUP(ARS1131,$A$1213:$F$2274,6,FALSE)</f>
        <v>0</v>
      </c>
      <c r="ARW1131" s="167" t="s">
        <v>61</v>
      </c>
      <c r="ARX1131" s="10">
        <f t="shared" ref="ARX1131" si="383">ARV1131*1.5*ARU1131</f>
        <v>0</v>
      </c>
      <c r="ARY1131" s="10"/>
      <c r="ARZ1131" s="219" t="s">
        <v>4209</v>
      </c>
      <c r="ASA1131" s="167" t="s">
        <v>60</v>
      </c>
      <c r="ASB1131" s="500" t="s">
        <v>518</v>
      </c>
      <c r="ASC1131" s="14" t="s">
        <v>1588</v>
      </c>
      <c r="ASD1131" s="230">
        <f t="shared" ref="ASD1131" si="384">IF(ASC1131="Kopman",1.1,1)</f>
        <v>1.1000000000000001</v>
      </c>
      <c r="ASE1131" s="168">
        <f t="shared" ref="ASE1131:ASE1135" si="385">VLOOKUP(ASB1131,$A$1213:$F$2274,6,FALSE)</f>
        <v>0</v>
      </c>
      <c r="ASF1131" s="167" t="s">
        <v>61</v>
      </c>
      <c r="ASG1131" s="10">
        <f t="shared" ref="ASG1131" si="386">ASE1131*1.5*ASD1131</f>
        <v>0</v>
      </c>
      <c r="ASH1131" s="10"/>
      <c r="ASI1131" s="219" t="s">
        <v>4209</v>
      </c>
      <c r="ASJ1131" s="167" t="s">
        <v>60</v>
      </c>
      <c r="ASK1131" s="500" t="s">
        <v>518</v>
      </c>
      <c r="ASL1131" s="14" t="s">
        <v>1588</v>
      </c>
      <c r="ASM1131" s="230">
        <f t="shared" ref="ASM1131" si="387">IF(ASL1131="Kopman",1.1,1)</f>
        <v>1.1000000000000001</v>
      </c>
      <c r="ASN1131" s="168">
        <f t="shared" ref="ASN1131:ASN1135" si="388">VLOOKUP(ASK1131,$A$1213:$F$2274,6,FALSE)</f>
        <v>0</v>
      </c>
      <c r="ASO1131" s="167" t="s">
        <v>61</v>
      </c>
      <c r="ASP1131" s="10">
        <f t="shared" ref="ASP1131" si="389">ASN1131*1.5*ASM1131</f>
        <v>0</v>
      </c>
      <c r="ASQ1131" s="10"/>
      <c r="ASR1131" s="219" t="s">
        <v>4209</v>
      </c>
      <c r="ASS1131" s="167" t="s">
        <v>60</v>
      </c>
      <c r="AST1131" s="500" t="s">
        <v>518</v>
      </c>
      <c r="ASU1131" s="14" t="s">
        <v>1588</v>
      </c>
      <c r="ASV1131" s="230">
        <f t="shared" ref="ASV1131" si="390">IF(ASU1131="Kopman",1.1,1)</f>
        <v>1.1000000000000001</v>
      </c>
      <c r="ASW1131" s="168">
        <f t="shared" ref="ASW1131:ASW1135" si="391">VLOOKUP(AST1131,$A$1213:$F$2274,6,FALSE)</f>
        <v>0</v>
      </c>
      <c r="ASX1131" s="167" t="s">
        <v>61</v>
      </c>
      <c r="ASY1131" s="10">
        <f t="shared" ref="ASY1131" si="392">ASW1131*1.5*ASV1131</f>
        <v>0</v>
      </c>
      <c r="ASZ1131" s="10"/>
      <c r="ATA1131" s="219" t="s">
        <v>4209</v>
      </c>
      <c r="ATB1131" s="167" t="s">
        <v>60</v>
      </c>
      <c r="ATC1131" s="500" t="s">
        <v>518</v>
      </c>
      <c r="ATD1131" s="14" t="s">
        <v>1588</v>
      </c>
      <c r="ATE1131" s="230">
        <f t="shared" ref="ATE1131" si="393">IF(ATD1131="Kopman",1.1,1)</f>
        <v>1.1000000000000001</v>
      </c>
      <c r="ATF1131" s="168">
        <f t="shared" ref="ATF1131:ATF1135" si="394">VLOOKUP(ATC1131,$A$1213:$F$2274,6,FALSE)</f>
        <v>0</v>
      </c>
      <c r="ATG1131" s="167" t="s">
        <v>61</v>
      </c>
      <c r="ATH1131" s="10">
        <f t="shared" ref="ATH1131" si="395">ATF1131*1.5*ATE1131</f>
        <v>0</v>
      </c>
      <c r="ATI1131" s="10"/>
      <c r="ATJ1131" s="219" t="s">
        <v>4209</v>
      </c>
      <c r="ATK1131" s="167" t="s">
        <v>60</v>
      </c>
      <c r="ATL1131" s="500" t="s">
        <v>518</v>
      </c>
      <c r="ATM1131" s="14" t="s">
        <v>1588</v>
      </c>
      <c r="ATN1131" s="230">
        <f t="shared" ref="ATN1131" si="396">IF(ATM1131="Kopman",1.1,1)</f>
        <v>1.1000000000000001</v>
      </c>
      <c r="ATO1131" s="168">
        <f t="shared" ref="ATO1131:ATO1135" si="397">VLOOKUP(ATL1131,$A$1213:$F$2274,6,FALSE)</f>
        <v>0</v>
      </c>
      <c r="ATP1131" s="167" t="s">
        <v>61</v>
      </c>
      <c r="ATQ1131" s="10">
        <f t="shared" ref="ATQ1131" si="398">ATO1131*1.5*ATN1131</f>
        <v>0</v>
      </c>
      <c r="ATR1131" s="10"/>
      <c r="ATS1131" s="219" t="s">
        <v>4209</v>
      </c>
      <c r="ATT1131" s="167" t="s">
        <v>60</v>
      </c>
      <c r="ATU1131" s="500" t="s">
        <v>518</v>
      </c>
      <c r="ATW1131" s="230">
        <f t="shared" ref="ATW1131" si="399">IF(ATV1131="Kopman",1.1,1)</f>
        <v>1</v>
      </c>
      <c r="ATX1131" s="168">
        <f t="shared" ref="ATX1131:ATX1135" si="400">VLOOKUP(ATU1131,$A$1213:$F$2274,6,FALSE)</f>
        <v>0</v>
      </c>
      <c r="ATY1131" s="167" t="s">
        <v>61</v>
      </c>
      <c r="ATZ1131" s="10">
        <f t="shared" ref="ATZ1131" si="401">ATX1131*1.5*ATW1131</f>
        <v>0</v>
      </c>
      <c r="AUA1131" s="10"/>
      <c r="AUB1131" s="219" t="s">
        <v>4209</v>
      </c>
      <c r="AUC1131" s="167" t="s">
        <v>60</v>
      </c>
      <c r="AUD1131" s="500" t="s">
        <v>518</v>
      </c>
      <c r="AUF1131" s="230">
        <f t="shared" ref="AUF1131" si="402">IF(AUE1131="Kopman",1.1,1)</f>
        <v>1</v>
      </c>
      <c r="AUG1131" s="168">
        <f t="shared" ref="AUG1131:AUG1135" si="403">VLOOKUP(AUD1131,$A$1213:$F$2274,6,FALSE)</f>
        <v>0</v>
      </c>
      <c r="AUH1131" s="167" t="s">
        <v>61</v>
      </c>
      <c r="AUI1131" s="10">
        <f t="shared" ref="AUI1131" si="404">AUG1131*1.5*AUF1131</f>
        <v>0</v>
      </c>
      <c r="AUJ1131" s="10"/>
      <c r="AUK1131" s="219" t="s">
        <v>4209</v>
      </c>
      <c r="AUL1131" s="167" t="s">
        <v>60</v>
      </c>
      <c r="AUM1131" s="500" t="s">
        <v>785</v>
      </c>
      <c r="AUO1131" s="230">
        <f t="shared" ref="AUO1131" si="405">IF(AUN1131="Kopman",1.1,1)</f>
        <v>1</v>
      </c>
      <c r="AUP1131" s="168">
        <f t="shared" ref="AUP1131:AUP1135" si="406">VLOOKUP(AUM1131,$A$1213:$F$2274,6,FALSE)</f>
        <v>0</v>
      </c>
      <c r="AUQ1131" s="167" t="s">
        <v>61</v>
      </c>
      <c r="AUR1131" s="10">
        <f t="shared" ref="AUR1131" si="407">AUP1131*1.5*AUO1131</f>
        <v>0</v>
      </c>
      <c r="AUS1131" s="10"/>
      <c r="AUT1131" s="219" t="s">
        <v>4209</v>
      </c>
      <c r="AUU1131" s="167" t="s">
        <v>60</v>
      </c>
      <c r="AUV1131" s="500" t="s">
        <v>518</v>
      </c>
      <c r="AUW1131" s="14" t="s">
        <v>1588</v>
      </c>
      <c r="AUX1131" s="230">
        <f t="shared" ref="AUX1131" si="408">IF(AUW1131="Kopman",1.1,1)</f>
        <v>1.1000000000000001</v>
      </c>
      <c r="AUY1131" s="168">
        <f t="shared" ref="AUY1131:AUY1135" si="409">VLOOKUP(AUV1131,$A$1213:$F$2274,6,FALSE)</f>
        <v>0</v>
      </c>
      <c r="AUZ1131" s="167" t="s">
        <v>61</v>
      </c>
      <c r="AVA1131" s="10">
        <f t="shared" ref="AVA1131" si="410">AUY1131*1.5*AUX1131</f>
        <v>0</v>
      </c>
      <c r="AVB1131" s="10"/>
      <c r="AVC1131" s="219" t="s">
        <v>4209</v>
      </c>
      <c r="AVD1131" s="167" t="s">
        <v>60</v>
      </c>
      <c r="AVE1131" s="500" t="s">
        <v>518</v>
      </c>
      <c r="AVG1131" s="230">
        <f t="shared" ref="AVG1131" si="411">IF(AVF1131="Kopman",1.1,1)</f>
        <v>1</v>
      </c>
      <c r="AVH1131" s="168">
        <f t="shared" ref="AVH1131:AVH1135" si="412">VLOOKUP(AVE1131,$A$1213:$F$2274,6,FALSE)</f>
        <v>0</v>
      </c>
      <c r="AVI1131" s="167" t="s">
        <v>61</v>
      </c>
      <c r="AVJ1131" s="10">
        <f t="shared" ref="AVJ1131" si="413">AVH1131*1.5*AVG1131</f>
        <v>0</v>
      </c>
      <c r="AVK1131" s="10"/>
      <c r="AVL1131" s="219" t="s">
        <v>4209</v>
      </c>
      <c r="AVM1131" s="167" t="s">
        <v>60</v>
      </c>
      <c r="AVN1131" s="328" t="s">
        <v>518</v>
      </c>
      <c r="AVO1131" s="14" t="s">
        <v>1588</v>
      </c>
      <c r="AVP1131" s="230">
        <f t="shared" ref="AVP1131" si="414">IF(AVO1131="Kopman",1.1,1)</f>
        <v>1.1000000000000001</v>
      </c>
      <c r="AVQ1131" s="168">
        <f t="shared" ref="AVQ1131:AVQ1135" si="415">VLOOKUP(AVN1131,$A$1213:$F$2274,6,FALSE)</f>
        <v>0</v>
      </c>
      <c r="AVR1131" s="167" t="s">
        <v>61</v>
      </c>
      <c r="AVS1131" s="10">
        <f t="shared" ref="AVS1131" si="416">AVQ1131*1.5*AVP1131</f>
        <v>0</v>
      </c>
      <c r="AVT1131" s="10"/>
      <c r="AVU1131" s="219" t="s">
        <v>4209</v>
      </c>
      <c r="AVV1131" s="167" t="s">
        <v>60</v>
      </c>
      <c r="AVW1131" s="500" t="s">
        <v>518</v>
      </c>
      <c r="AVY1131" s="230">
        <f t="shared" ref="AVY1131" si="417">IF(AVX1131="Kopman",1.1,1)</f>
        <v>1</v>
      </c>
      <c r="AVZ1131" s="168">
        <f t="shared" ref="AVZ1131:AVZ1135" si="418">VLOOKUP(AVW1131,$A$1213:$F$2274,6,FALSE)</f>
        <v>0</v>
      </c>
      <c r="AWA1131" s="167" t="s">
        <v>61</v>
      </c>
      <c r="AWB1131" s="10">
        <f t="shared" ref="AWB1131" si="419">AVZ1131*1.5*AVY1131</f>
        <v>0</v>
      </c>
      <c r="AWC1131" s="10"/>
      <c r="AWD1131" s="219" t="s">
        <v>4209</v>
      </c>
      <c r="AWE1131" s="167" t="s">
        <v>60</v>
      </c>
      <c r="AWF1131" s="500" t="s">
        <v>518</v>
      </c>
      <c r="AWG1131" s="14" t="s">
        <v>1588</v>
      </c>
      <c r="AWH1131" s="230">
        <f t="shared" ref="AWH1131" si="420">IF(AWG1131="Kopman",1.1,1)</f>
        <v>1.1000000000000001</v>
      </c>
      <c r="AWI1131" s="168">
        <f t="shared" ref="AWI1131:AWI1135" si="421">VLOOKUP(AWF1131,$A$1213:$F$2274,6,FALSE)</f>
        <v>0</v>
      </c>
      <c r="AWJ1131" s="167" t="s">
        <v>61</v>
      </c>
      <c r="AWK1131" s="10">
        <f t="shared" ref="AWK1131" si="422">AWI1131*1.5*AWH1131</f>
        <v>0</v>
      </c>
      <c r="AWL1131" s="10"/>
      <c r="AWM1131" s="219" t="s">
        <v>4209</v>
      </c>
      <c r="AWN1131" s="167" t="s">
        <v>60</v>
      </c>
      <c r="AWO1131" s="500" t="s">
        <v>518</v>
      </c>
      <c r="AWP1131" s="14" t="s">
        <v>1588</v>
      </c>
      <c r="AWQ1131" s="230">
        <f t="shared" ref="AWQ1131" si="423">IF(AWP1131="Kopman",1.1,1)</f>
        <v>1.1000000000000001</v>
      </c>
      <c r="AWR1131" s="168">
        <f t="shared" ref="AWR1131:AWR1135" si="424">VLOOKUP(AWO1131,$A$1213:$F$2274,6,FALSE)</f>
        <v>0</v>
      </c>
      <c r="AWS1131" s="167" t="s">
        <v>61</v>
      </c>
      <c r="AWT1131" s="10">
        <f t="shared" ref="AWT1131" si="425">AWR1131*1.5*AWQ1131</f>
        <v>0</v>
      </c>
      <c r="AWU1131" s="10"/>
      <c r="AWV1131" s="219" t="s">
        <v>4209</v>
      </c>
      <c r="AWW1131" s="167" t="s">
        <v>60</v>
      </c>
      <c r="AWX1131" s="500" t="s">
        <v>518</v>
      </c>
      <c r="AWY1131" s="14" t="s">
        <v>1588</v>
      </c>
      <c r="AWZ1131" s="230">
        <f t="shared" ref="AWZ1131" si="426">IF(AWY1131="Kopman",1.1,1)</f>
        <v>1.1000000000000001</v>
      </c>
      <c r="AXA1131" s="168">
        <f t="shared" ref="AXA1131:AXA1135" si="427">VLOOKUP(AWX1131,$A$1213:$F$2274,6,FALSE)</f>
        <v>0</v>
      </c>
      <c r="AXB1131" s="167" t="s">
        <v>61</v>
      </c>
      <c r="AXC1131" s="10">
        <f t="shared" ref="AXC1131" si="428">AXA1131*1.5*AWZ1131</f>
        <v>0</v>
      </c>
      <c r="AXD1131" s="10"/>
      <c r="AXE1131" s="219" t="s">
        <v>4209</v>
      </c>
      <c r="AXF1131" s="167" t="s">
        <v>60</v>
      </c>
      <c r="AXG1131" s="498" t="s">
        <v>518</v>
      </c>
      <c r="AXI1131" s="230">
        <f t="shared" ref="AXI1131" si="429">IF(AXH1131="Kopman",1.1,1)</f>
        <v>1</v>
      </c>
      <c r="AXJ1131" s="168">
        <f t="shared" ref="AXJ1131:AXJ1135" si="430">VLOOKUP(AXG1131,$A$1213:$F$2274,6,FALSE)</f>
        <v>0</v>
      </c>
      <c r="AXK1131" s="167" t="s">
        <v>61</v>
      </c>
      <c r="AXL1131" s="10">
        <f t="shared" ref="AXL1131" si="431">AXJ1131*1.5*AXI1131</f>
        <v>0</v>
      </c>
      <c r="AXM1131" s="10"/>
      <c r="AXN1131" s="219" t="s">
        <v>4209</v>
      </c>
      <c r="AXO1131" s="167" t="s">
        <v>60</v>
      </c>
      <c r="AXP1131" s="500" t="s">
        <v>518</v>
      </c>
      <c r="AXR1131" s="230">
        <f t="shared" ref="AXR1131" si="432">IF(AXQ1131="Kopman",1.1,1)</f>
        <v>1</v>
      </c>
      <c r="AXS1131" s="168">
        <f t="shared" ref="AXS1131:AXS1135" si="433">VLOOKUP(AXP1131,$A$1213:$F$2274,6,FALSE)</f>
        <v>0</v>
      </c>
      <c r="AXT1131" s="167" t="s">
        <v>61</v>
      </c>
      <c r="AXU1131" s="10">
        <f t="shared" ref="AXU1131" si="434">AXS1131*1.5*AXR1131</f>
        <v>0</v>
      </c>
      <c r="AXV1131" s="10"/>
      <c r="AXW1131" s="219" t="s">
        <v>4209</v>
      </c>
      <c r="AXX1131" s="167" t="s">
        <v>60</v>
      </c>
      <c r="AXY1131" s="500" t="s">
        <v>518</v>
      </c>
      <c r="AXZ1131" s="14" t="s">
        <v>1588</v>
      </c>
      <c r="AYA1131" s="230">
        <f t="shared" ref="AYA1131" si="435">IF(AXZ1131="Kopman",1.1,1)</f>
        <v>1.1000000000000001</v>
      </c>
      <c r="AYB1131" s="168">
        <f t="shared" ref="AYB1131:AYB1135" si="436">VLOOKUP(AXY1131,$A$1213:$F$2274,6,FALSE)</f>
        <v>0</v>
      </c>
      <c r="AYC1131" s="167" t="s">
        <v>61</v>
      </c>
      <c r="AYD1131" s="10">
        <f t="shared" ref="AYD1131" si="437">AYB1131*1.5*AYA1131</f>
        <v>0</v>
      </c>
      <c r="AYE1131" s="10"/>
      <c r="AYF1131" s="219" t="s">
        <v>4209</v>
      </c>
      <c r="AYG1131" s="167" t="s">
        <v>60</v>
      </c>
      <c r="AYH1131" s="500" t="s">
        <v>518</v>
      </c>
      <c r="AYI1131" s="14" t="s">
        <v>1588</v>
      </c>
      <c r="AYJ1131" s="230">
        <f t="shared" ref="AYJ1131" si="438">IF(AYI1131="Kopman",1.1,1)</f>
        <v>1.1000000000000001</v>
      </c>
      <c r="AYK1131" s="168">
        <f t="shared" ref="AYK1131:AYK1135" si="439">VLOOKUP(AYH1131,$A$1213:$F$2274,6,FALSE)</f>
        <v>0</v>
      </c>
      <c r="AYL1131" s="167" t="s">
        <v>61</v>
      </c>
      <c r="AYM1131" s="10">
        <f t="shared" ref="AYM1131" si="440">AYK1131*1.5*AYJ1131</f>
        <v>0</v>
      </c>
      <c r="AYN1131" s="10"/>
      <c r="AYO1131" s="219" t="s">
        <v>4209</v>
      </c>
      <c r="AYP1131" s="167" t="s">
        <v>60</v>
      </c>
      <c r="AYQ1131" s="500" t="s">
        <v>518</v>
      </c>
      <c r="AYR1131" s="14" t="s">
        <v>1588</v>
      </c>
      <c r="AYS1131" s="230">
        <f t="shared" ref="AYS1131" si="441">IF(AYR1131="Kopman",1.1,1)</f>
        <v>1.1000000000000001</v>
      </c>
      <c r="AYT1131" s="168">
        <f t="shared" ref="AYT1131:AYT1135" si="442">VLOOKUP(AYQ1131,$A$1213:$F$2274,6,FALSE)</f>
        <v>0</v>
      </c>
      <c r="AYU1131" s="167" t="s">
        <v>61</v>
      </c>
      <c r="AYV1131" s="10">
        <f t="shared" ref="AYV1131" si="443">AYT1131*1.5*AYS1131</f>
        <v>0</v>
      </c>
      <c r="AYW1131" s="10"/>
      <c r="AYX1131" s="219" t="s">
        <v>4209</v>
      </c>
      <c r="AYY1131" s="167" t="s">
        <v>60</v>
      </c>
      <c r="AYZ1131" s="498" t="s">
        <v>518</v>
      </c>
      <c r="AZA1131" s="14" t="s">
        <v>1588</v>
      </c>
      <c r="AZB1131" s="230">
        <f t="shared" ref="AZB1131" si="444">IF(AZA1131="Kopman",1.1,1)</f>
        <v>1.1000000000000001</v>
      </c>
      <c r="AZC1131" s="168">
        <f t="shared" ref="AZC1131:AZC1135" si="445">VLOOKUP(AYZ1131,$A$1213:$F$2274,6,FALSE)</f>
        <v>0</v>
      </c>
      <c r="AZD1131" s="167" t="s">
        <v>61</v>
      </c>
      <c r="AZE1131" s="10">
        <f t="shared" ref="AZE1131" si="446">AZC1131*1.5*AZB1131</f>
        <v>0</v>
      </c>
      <c r="AZF1131" s="10"/>
      <c r="AZG1131" s="219" t="s">
        <v>4209</v>
      </c>
      <c r="AZH1131" s="167" t="s">
        <v>60</v>
      </c>
      <c r="AZI1131" s="500" t="s">
        <v>518</v>
      </c>
      <c r="AZJ1131" s="14" t="s">
        <v>1588</v>
      </c>
      <c r="AZK1131" s="230">
        <f t="shared" ref="AZK1131" si="447">IF(AZJ1131="Kopman",1.1,1)</f>
        <v>1.1000000000000001</v>
      </c>
      <c r="AZL1131" s="168">
        <f t="shared" ref="AZL1131:AZL1135" si="448">VLOOKUP(AZI1131,$A$1213:$F$2274,6,FALSE)</f>
        <v>0</v>
      </c>
      <c r="AZM1131" s="167" t="s">
        <v>61</v>
      </c>
      <c r="AZN1131" s="10">
        <f t="shared" ref="AZN1131" si="449">AZL1131*1.5*AZK1131</f>
        <v>0</v>
      </c>
      <c r="AZO1131" s="10"/>
      <c r="AZP1131" s="219" t="s">
        <v>4209</v>
      </c>
      <c r="AZQ1131" s="167" t="s">
        <v>60</v>
      </c>
      <c r="AZR1131" s="500" t="s">
        <v>518</v>
      </c>
      <c r="AZT1131" s="230">
        <f t="shared" ref="AZT1131" si="450">IF(AZS1131="Kopman",1.1,1)</f>
        <v>1</v>
      </c>
      <c r="AZU1131" s="168">
        <f t="shared" ref="AZU1131:AZU1135" si="451">VLOOKUP(AZR1131,$A$1213:$F$2274,6,FALSE)</f>
        <v>0</v>
      </c>
      <c r="AZV1131" s="167" t="s">
        <v>61</v>
      </c>
      <c r="AZW1131" s="10">
        <f t="shared" ref="AZW1131" si="452">AZU1131*1.5*AZT1131</f>
        <v>0</v>
      </c>
      <c r="AZX1131" s="10"/>
      <c r="AZY1131" s="219" t="s">
        <v>4209</v>
      </c>
      <c r="AZZ1131" s="167" t="s">
        <v>60</v>
      </c>
      <c r="BAA1131" s="500" t="s">
        <v>518</v>
      </c>
      <c r="BAC1131" s="230">
        <f t="shared" ref="BAC1131" si="453">IF(BAB1131="Kopman",1.1,1)</f>
        <v>1</v>
      </c>
      <c r="BAD1131" s="168">
        <f t="shared" ref="BAD1131:BAD1135" si="454">VLOOKUP(BAA1131,$A$1213:$F$2274,6,FALSE)</f>
        <v>0</v>
      </c>
      <c r="BAE1131" s="167" t="s">
        <v>61</v>
      </c>
      <c r="BAF1131" s="10">
        <f t="shared" ref="BAF1131" si="455">BAD1131*1.5*BAC1131</f>
        <v>0</v>
      </c>
      <c r="BAG1131" s="10"/>
      <c r="BAH1131" s="219" t="s">
        <v>4209</v>
      </c>
      <c r="BAI1131" s="167" t="s">
        <v>60</v>
      </c>
      <c r="BAJ1131" s="500" t="s">
        <v>518</v>
      </c>
      <c r="BAL1131" s="230">
        <f t="shared" ref="BAL1131" si="456">IF(BAK1131="Kopman",1.1,1)</f>
        <v>1</v>
      </c>
      <c r="BAM1131" s="168">
        <f t="shared" ref="BAM1131:BAM1135" si="457">VLOOKUP(BAJ1131,$A$1213:$F$2274,6,FALSE)</f>
        <v>0</v>
      </c>
      <c r="BAN1131" s="167" t="s">
        <v>61</v>
      </c>
      <c r="BAO1131" s="10">
        <f t="shared" ref="BAO1131" si="458">BAM1131*1.5*BAL1131</f>
        <v>0</v>
      </c>
      <c r="BAP1131" s="10"/>
      <c r="BAQ1131" s="219" t="s">
        <v>4209</v>
      </c>
      <c r="BAR1131" s="167" t="s">
        <v>60</v>
      </c>
      <c r="BAS1131" s="500" t="s">
        <v>518</v>
      </c>
      <c r="BAT1131" s="14" t="s">
        <v>1588</v>
      </c>
      <c r="BAU1131" s="230">
        <f t="shared" ref="BAU1131" si="459">IF(BAT1131="Kopman",1.1,1)</f>
        <v>1.1000000000000001</v>
      </c>
      <c r="BAV1131" s="168">
        <f t="shared" ref="BAV1131:BAV1135" si="460">VLOOKUP(BAS1131,$A$1213:$F$2274,6,FALSE)</f>
        <v>0</v>
      </c>
      <c r="BAW1131" s="167" t="s">
        <v>61</v>
      </c>
      <c r="BAX1131" s="10">
        <f t="shared" ref="BAX1131" si="461">BAV1131*1.5*BAU1131</f>
        <v>0</v>
      </c>
      <c r="BAY1131" s="10"/>
      <c r="BAZ1131" s="219" t="s">
        <v>4209</v>
      </c>
      <c r="BBA1131" s="167" t="s">
        <v>60</v>
      </c>
      <c r="BBB1131" s="500" t="s">
        <v>518</v>
      </c>
      <c r="BBD1131" s="230">
        <f t="shared" ref="BBD1131" si="462">IF(BBC1131="Kopman",1.1,1)</f>
        <v>1</v>
      </c>
      <c r="BBE1131" s="168">
        <f t="shared" ref="BBE1131:BBE1135" si="463">VLOOKUP(BBB1131,$A$1213:$F$2274,6,FALSE)</f>
        <v>0</v>
      </c>
      <c r="BBF1131" s="167" t="s">
        <v>61</v>
      </c>
      <c r="BBG1131" s="10">
        <f t="shared" ref="BBG1131" si="464">BBE1131*1.5*BBD1131</f>
        <v>0</v>
      </c>
      <c r="BBH1131" s="10"/>
      <c r="BBI1131" s="219" t="s">
        <v>4209</v>
      </c>
      <c r="BBJ1131" s="167" t="s">
        <v>60</v>
      </c>
      <c r="BBK1131" s="500" t="s">
        <v>518</v>
      </c>
      <c r="BBM1131" s="230">
        <f t="shared" ref="BBM1131" si="465">IF(BBL1131="Kopman",1.1,1)</f>
        <v>1</v>
      </c>
      <c r="BBN1131" s="168">
        <f t="shared" ref="BBN1131:BBN1135" si="466">VLOOKUP(BBK1131,$A$1213:$F$2274,6,FALSE)</f>
        <v>0</v>
      </c>
      <c r="BBO1131" s="167" t="s">
        <v>61</v>
      </c>
      <c r="BBP1131" s="10">
        <f t="shared" ref="BBP1131" si="467">BBN1131*1.5*BBM1131</f>
        <v>0</v>
      </c>
      <c r="BBQ1131" s="10"/>
      <c r="BBR1131" s="219" t="s">
        <v>4209</v>
      </c>
      <c r="BBS1131" s="167" t="s">
        <v>60</v>
      </c>
      <c r="BBT1131" s="500" t="s">
        <v>518</v>
      </c>
      <c r="BBU1131" s="14" t="s">
        <v>1588</v>
      </c>
      <c r="BBV1131" s="230">
        <f t="shared" ref="BBV1131" si="468">IF(BBU1131="Kopman",1.1,1)</f>
        <v>1.1000000000000001</v>
      </c>
      <c r="BBW1131" s="168">
        <f t="shared" ref="BBW1131:BBW1135" si="469">VLOOKUP(BBT1131,$A$1213:$F$2274,6,FALSE)</f>
        <v>0</v>
      </c>
      <c r="BBX1131" s="167" t="s">
        <v>61</v>
      </c>
      <c r="BBY1131" s="10">
        <f t="shared" ref="BBY1131" si="470">BBW1131*1.5*BBV1131</f>
        <v>0</v>
      </c>
      <c r="BBZ1131" s="10"/>
      <c r="BCA1131" s="219" t="s">
        <v>4209</v>
      </c>
      <c r="BCB1131" s="167" t="s">
        <v>60</v>
      </c>
      <c r="BCC1131" s="500" t="s">
        <v>518</v>
      </c>
      <c r="BCE1131" s="230">
        <f t="shared" ref="BCE1131" si="471">IF(BCD1131="Kopman",1.1,1)</f>
        <v>1</v>
      </c>
      <c r="BCF1131" s="168">
        <f t="shared" ref="BCF1131:BCF1135" si="472">VLOOKUP(BCC1131,$A$1213:$F$2274,6,FALSE)</f>
        <v>0</v>
      </c>
      <c r="BCG1131" s="167" t="s">
        <v>61</v>
      </c>
      <c r="BCH1131" s="10">
        <f t="shared" ref="BCH1131" si="473">BCF1131*1.5*BCE1131</f>
        <v>0</v>
      </c>
      <c r="BCI1131" s="10"/>
      <c r="BCJ1131" s="219" t="s">
        <v>4209</v>
      </c>
      <c r="BCK1131" s="167" t="s">
        <v>60</v>
      </c>
      <c r="BCL1131" s="500" t="s">
        <v>518</v>
      </c>
      <c r="BCM1131" s="14" t="s">
        <v>1588</v>
      </c>
      <c r="BCN1131" s="230">
        <f t="shared" ref="BCN1131" si="474">IF(BCM1131="Kopman",1.1,1)</f>
        <v>1.1000000000000001</v>
      </c>
      <c r="BCO1131" s="168">
        <f t="shared" ref="BCO1131:BCO1135" si="475">VLOOKUP(BCL1131,$A$1213:$F$2274,6,FALSE)</f>
        <v>0</v>
      </c>
      <c r="BCP1131" s="167" t="s">
        <v>61</v>
      </c>
      <c r="BCQ1131" s="10">
        <f t="shared" ref="BCQ1131" si="476">BCO1131*1.5*BCN1131</f>
        <v>0</v>
      </c>
      <c r="BCR1131" s="10"/>
      <c r="BCS1131" s="219" t="s">
        <v>4209</v>
      </c>
      <c r="BCT1131" s="167" t="s">
        <v>60</v>
      </c>
      <c r="BCU1131" s="500" t="s">
        <v>518</v>
      </c>
      <c r="BCW1131" s="230">
        <f t="shared" ref="BCW1131" si="477">IF(BCV1131="Kopman",1.1,1)</f>
        <v>1</v>
      </c>
      <c r="BCX1131" s="168">
        <f t="shared" ref="BCX1131:BCX1135" si="478">VLOOKUP(BCU1131,$A$1213:$F$2274,6,FALSE)</f>
        <v>0</v>
      </c>
      <c r="BCY1131" s="167" t="s">
        <v>61</v>
      </c>
      <c r="BCZ1131" s="10">
        <f t="shared" ref="BCZ1131" si="479">BCX1131*1.5*BCW1131</f>
        <v>0</v>
      </c>
      <c r="BDA1131" s="10"/>
      <c r="BDB1131" s="219" t="s">
        <v>4209</v>
      </c>
      <c r="BDC1131" s="167" t="s">
        <v>60</v>
      </c>
      <c r="BDD1131" s="500" t="s">
        <v>518</v>
      </c>
      <c r="BDE1131" s="14" t="s">
        <v>1588</v>
      </c>
      <c r="BDF1131" s="230">
        <f t="shared" ref="BDF1131" si="480">IF(BDE1131="Kopman",1.1,1)</f>
        <v>1.1000000000000001</v>
      </c>
      <c r="BDG1131" s="168">
        <f t="shared" ref="BDG1131:BDG1135" si="481">VLOOKUP(BDD1131,$A$1213:$F$2274,6,FALSE)</f>
        <v>0</v>
      </c>
      <c r="BDH1131" s="167" t="s">
        <v>61</v>
      </c>
      <c r="BDI1131" s="10">
        <f t="shared" ref="BDI1131" si="482">BDG1131*1.5*BDF1131</f>
        <v>0</v>
      </c>
      <c r="BDJ1131" s="10"/>
      <c r="BDK1131" s="219" t="s">
        <v>4209</v>
      </c>
      <c r="BDL1131" s="167" t="s">
        <v>60</v>
      </c>
      <c r="BDM1131" s="328" t="s">
        <v>518</v>
      </c>
      <c r="BDO1131" s="230">
        <f t="shared" ref="BDO1131" si="483">IF(BDN1131="Kopman",1.1,1)</f>
        <v>1</v>
      </c>
      <c r="BDP1131" s="168">
        <f t="shared" ref="BDP1131:BDP1135" si="484">VLOOKUP(BDM1131,$A$1213:$F$2274,6,FALSE)</f>
        <v>0</v>
      </c>
      <c r="BDQ1131" s="167" t="s">
        <v>61</v>
      </c>
      <c r="BDR1131" s="10">
        <f t="shared" ref="BDR1131" si="485">BDP1131*1.5*BDO1131</f>
        <v>0</v>
      </c>
      <c r="BDS1131" s="10"/>
      <c r="BDT1131" s="219" t="s">
        <v>4209</v>
      </c>
      <c r="BDU1131" s="167" t="s">
        <v>60</v>
      </c>
      <c r="BDV1131" s="500" t="s">
        <v>518</v>
      </c>
      <c r="BDX1131" s="230">
        <f t="shared" ref="BDX1131" si="486">IF(BDW1131="Kopman",1.1,1)</f>
        <v>1</v>
      </c>
      <c r="BDY1131" s="168">
        <f t="shared" ref="BDY1131:BDY1135" si="487">VLOOKUP(BDV1131,$A$1213:$F$2274,6,FALSE)</f>
        <v>0</v>
      </c>
      <c r="BDZ1131" s="167" t="s">
        <v>61</v>
      </c>
      <c r="BEA1131" s="10">
        <f t="shared" ref="BEA1131" si="488">BDY1131*1.5*BDX1131</f>
        <v>0</v>
      </c>
      <c r="BEB1131" s="10"/>
      <c r="BEC1131" s="219" t="s">
        <v>4209</v>
      </c>
      <c r="BED1131" s="167" t="s">
        <v>60</v>
      </c>
      <c r="BEE1131" s="498" t="s">
        <v>518</v>
      </c>
      <c r="BEF1131" s="14" t="s">
        <v>1588</v>
      </c>
      <c r="BEG1131" s="230">
        <f t="shared" ref="BEG1131" si="489">IF(BEF1131="Kopman",1.1,1)</f>
        <v>1.1000000000000001</v>
      </c>
      <c r="BEH1131" s="168">
        <f t="shared" ref="BEH1131:BEH1135" si="490">VLOOKUP(BEE1131,$A$1213:$F$2274,6,FALSE)</f>
        <v>0</v>
      </c>
      <c r="BEI1131" s="167" t="s">
        <v>61</v>
      </c>
      <c r="BEJ1131" s="10">
        <f t="shared" ref="BEJ1131" si="491">BEH1131*1.5*BEG1131</f>
        <v>0</v>
      </c>
      <c r="BEK1131" s="10"/>
      <c r="BEL1131" s="219" t="s">
        <v>4209</v>
      </c>
      <c r="BEM1131" s="167" t="s">
        <v>60</v>
      </c>
      <c r="BEN1131" s="498" t="s">
        <v>518</v>
      </c>
      <c r="BEP1131" s="230">
        <f t="shared" ref="BEP1131" si="492">IF(BEO1131="Kopman",1.1,1)</f>
        <v>1</v>
      </c>
      <c r="BEQ1131" s="168">
        <f t="shared" ref="BEQ1131:BEQ1135" si="493">VLOOKUP(BEN1131,$A$1213:$F$2274,6,FALSE)</f>
        <v>0</v>
      </c>
      <c r="BER1131" s="167" t="s">
        <v>61</v>
      </c>
      <c r="BES1131" s="10">
        <f t="shared" ref="BES1131" si="494">BEQ1131*1.5*BEP1131</f>
        <v>0</v>
      </c>
      <c r="BET1131" s="10"/>
      <c r="BEU1131" s="219" t="s">
        <v>4209</v>
      </c>
      <c r="BEV1131" s="167" t="s">
        <v>60</v>
      </c>
      <c r="BEW1131" s="500" t="s">
        <v>518</v>
      </c>
      <c r="BEY1131" s="230">
        <f t="shared" ref="BEY1131" si="495">IF(BEX1131="Kopman",1.1,1)</f>
        <v>1</v>
      </c>
      <c r="BEZ1131" s="168">
        <f t="shared" ref="BEZ1131:BEZ1135" si="496">VLOOKUP(BEW1131,$A$1213:$F$2274,6,FALSE)</f>
        <v>0</v>
      </c>
      <c r="BFA1131" s="167" t="s">
        <v>61</v>
      </c>
      <c r="BFB1131" s="10">
        <f t="shared" ref="BFB1131" si="497">BEZ1131*1.5*BEY1131</f>
        <v>0</v>
      </c>
      <c r="BFC1131" s="10"/>
      <c r="BFD1131" s="219" t="s">
        <v>4209</v>
      </c>
      <c r="BFE1131" s="167"/>
      <c r="BFF1131" s="327"/>
      <c r="BFH1131" s="230"/>
      <c r="BFI1131" s="168"/>
      <c r="BFJ1131" s="167"/>
      <c r="BFK1131" s="10"/>
      <c r="BFL1131" s="10"/>
      <c r="BFN1131" s="167"/>
      <c r="BFO1131" s="327"/>
      <c r="BFQ1131" s="230"/>
      <c r="BFR1131" s="168"/>
      <c r="BFS1131" s="167"/>
      <c r="BFT1131" s="10"/>
      <c r="BFU1131" s="10"/>
      <c r="BFW1131" s="167"/>
      <c r="BFX1131" s="328"/>
      <c r="BFZ1131" s="230"/>
      <c r="BGA1131" s="168"/>
      <c r="BGB1131" s="167"/>
      <c r="BGC1131" s="10"/>
      <c r="BGD1131" s="10"/>
      <c r="BGF1131" s="167"/>
      <c r="BGG1131" s="327"/>
      <c r="BGI1131" s="230"/>
      <c r="BGJ1131" s="168"/>
      <c r="BGK1131" s="167"/>
      <c r="BGL1131" s="10"/>
      <c r="BGM1131" s="10"/>
      <c r="BGO1131" s="167"/>
      <c r="BGP1131" s="328"/>
      <c r="BGR1131" s="230"/>
      <c r="BGS1131" s="168"/>
      <c r="BGT1131" s="167"/>
      <c r="BGU1131" s="10"/>
      <c r="BGV1131" s="10"/>
      <c r="BGX1131" s="167"/>
      <c r="BGY1131" s="327"/>
      <c r="BHA1131" s="230"/>
      <c r="BHB1131" s="168"/>
      <c r="BHC1131" s="167"/>
      <c r="BHD1131" s="10"/>
      <c r="BHE1131" s="10"/>
    </row>
    <row r="1132" spans="1:1565" s="14" customFormat="1" ht="15">
      <c r="A1132" s="167" t="s">
        <v>62</v>
      </c>
      <c r="B1132" s="325" t="s">
        <v>689</v>
      </c>
      <c r="D1132" s="168"/>
      <c r="E1132" s="168">
        <f>VLOOKUP(B1132,$A$1213:$F$2274,6,FALSE)</f>
        <v>141</v>
      </c>
      <c r="F1132" s="167" t="s">
        <v>63</v>
      </c>
      <c r="G1132" s="10">
        <f>E1132*1.4</f>
        <v>197.39999999999998</v>
      </c>
      <c r="H1132" s="10"/>
      <c r="I1132" s="219"/>
      <c r="J1132" s="167" t="s">
        <v>62</v>
      </c>
      <c r="K1132" s="325" t="s">
        <v>785</v>
      </c>
      <c r="M1132" s="168"/>
      <c r="N1132" s="168">
        <f>VLOOKUP(K1132,$A$1213:$F$2274,6,FALSE)</f>
        <v>0</v>
      </c>
      <c r="O1132" s="167" t="s">
        <v>63</v>
      </c>
      <c r="P1132" s="10">
        <f>N1132*1.4</f>
        <v>0</v>
      </c>
      <c r="Q1132" s="10"/>
      <c r="R1132" s="219"/>
      <c r="S1132" s="167" t="s">
        <v>62</v>
      </c>
      <c r="T1132" s="325" t="s">
        <v>689</v>
      </c>
      <c r="V1132" s="168"/>
      <c r="W1132" s="168">
        <f t="shared" si="1"/>
        <v>141</v>
      </c>
      <c r="X1132" s="167" t="s">
        <v>63</v>
      </c>
      <c r="Y1132" s="10">
        <f t="shared" ref="Y1132" si="498">W1132*1.4</f>
        <v>197.39999999999998</v>
      </c>
      <c r="Z1132" s="10"/>
      <c r="AA1132" s="219"/>
      <c r="AB1132" s="167" t="s">
        <v>62</v>
      </c>
      <c r="AC1132" s="325" t="s">
        <v>689</v>
      </c>
      <c r="AE1132" s="168"/>
      <c r="AF1132" s="168">
        <f t="shared" si="4"/>
        <v>141</v>
      </c>
      <c r="AG1132" s="167" t="s">
        <v>63</v>
      </c>
      <c r="AH1132" s="10">
        <f t="shared" ref="AH1132" si="499">AF1132*1.4</f>
        <v>197.39999999999998</v>
      </c>
      <c r="AI1132" s="10"/>
      <c r="AJ1132" s="219"/>
      <c r="AK1132" s="167" t="s">
        <v>62</v>
      </c>
      <c r="AL1132" s="498" t="s">
        <v>689</v>
      </c>
      <c r="AN1132" s="168"/>
      <c r="AO1132" s="168">
        <f t="shared" si="7"/>
        <v>141</v>
      </c>
      <c r="AP1132" s="167" t="s">
        <v>63</v>
      </c>
      <c r="AQ1132" s="10">
        <f t="shared" ref="AQ1132" si="500">AO1132*1.4</f>
        <v>197.39999999999998</v>
      </c>
      <c r="AR1132" s="10"/>
      <c r="AS1132" s="219"/>
      <c r="AT1132" s="167" t="s">
        <v>62</v>
      </c>
      <c r="AU1132" s="325" t="s">
        <v>689</v>
      </c>
      <c r="AW1132" s="168"/>
      <c r="AX1132" s="168">
        <f t="shared" si="10"/>
        <v>141</v>
      </c>
      <c r="AY1132" s="167" t="s">
        <v>63</v>
      </c>
      <c r="AZ1132" s="10">
        <f t="shared" ref="AZ1132" si="501">AX1132*1.4</f>
        <v>197.39999999999998</v>
      </c>
      <c r="BA1132" s="10"/>
      <c r="BB1132" s="219"/>
      <c r="BC1132" s="167" t="s">
        <v>62</v>
      </c>
      <c r="BD1132" s="325" t="s">
        <v>689</v>
      </c>
      <c r="BF1132" s="168"/>
      <c r="BG1132" s="168">
        <f t="shared" si="13"/>
        <v>141</v>
      </c>
      <c r="BH1132" s="167" t="s">
        <v>63</v>
      </c>
      <c r="BI1132" s="10">
        <f t="shared" ref="BI1132" si="502">BG1132*1.4</f>
        <v>197.39999999999998</v>
      </c>
      <c r="BJ1132" s="10"/>
      <c r="BK1132" s="219"/>
      <c r="BL1132" s="167" t="s">
        <v>62</v>
      </c>
      <c r="BM1132" s="325" t="s">
        <v>689</v>
      </c>
      <c r="BO1132" s="168"/>
      <c r="BP1132" s="168">
        <f t="shared" si="16"/>
        <v>141</v>
      </c>
      <c r="BQ1132" s="167" t="s">
        <v>63</v>
      </c>
      <c r="BR1132" s="10">
        <f t="shared" ref="BR1132" si="503">BP1132*1.4</f>
        <v>197.39999999999998</v>
      </c>
      <c r="BS1132" s="10"/>
      <c r="BT1132" s="219"/>
      <c r="BU1132" s="167" t="s">
        <v>62</v>
      </c>
      <c r="BV1132" s="325" t="s">
        <v>689</v>
      </c>
      <c r="BX1132" s="168"/>
      <c r="BY1132" s="168">
        <f t="shared" si="19"/>
        <v>141</v>
      </c>
      <c r="BZ1132" s="167" t="s">
        <v>63</v>
      </c>
      <c r="CA1132" s="10">
        <f t="shared" ref="CA1132" si="504">BY1132*1.4</f>
        <v>197.39999999999998</v>
      </c>
      <c r="CB1132" s="10"/>
      <c r="CC1132" s="219"/>
      <c r="CD1132" s="167" t="s">
        <v>62</v>
      </c>
      <c r="CE1132" s="325" t="s">
        <v>785</v>
      </c>
      <c r="CG1132" s="168"/>
      <c r="CH1132" s="168">
        <f t="shared" si="22"/>
        <v>0</v>
      </c>
      <c r="CI1132" s="167" t="s">
        <v>63</v>
      </c>
      <c r="CJ1132" s="10">
        <f t="shared" ref="CJ1132" si="505">CH1132*1.4</f>
        <v>0</v>
      </c>
      <c r="CK1132" s="10"/>
      <c r="CL1132" s="219"/>
      <c r="CM1132" s="167" t="s">
        <v>62</v>
      </c>
      <c r="CN1132" s="325" t="s">
        <v>689</v>
      </c>
      <c r="CP1132" s="168"/>
      <c r="CQ1132" s="168">
        <f t="shared" si="25"/>
        <v>141</v>
      </c>
      <c r="CR1132" s="167" t="s">
        <v>63</v>
      </c>
      <c r="CS1132" s="10">
        <f t="shared" ref="CS1132" si="506">CQ1132*1.4</f>
        <v>197.39999999999998</v>
      </c>
      <c r="CT1132" s="10"/>
      <c r="CU1132" s="219"/>
      <c r="CV1132" s="167" t="s">
        <v>62</v>
      </c>
      <c r="CW1132" s="325" t="s">
        <v>785</v>
      </c>
      <c r="CY1132" s="168"/>
      <c r="CZ1132" s="168">
        <f t="shared" si="28"/>
        <v>0</v>
      </c>
      <c r="DA1132" s="167" t="s">
        <v>63</v>
      </c>
      <c r="DB1132" s="10">
        <f t="shared" ref="DB1132" si="507">CZ1132*1.4</f>
        <v>0</v>
      </c>
      <c r="DC1132" s="10"/>
      <c r="DD1132" s="219"/>
      <c r="DE1132" s="167" t="s">
        <v>62</v>
      </c>
      <c r="DF1132" s="325" t="s">
        <v>689</v>
      </c>
      <c r="DH1132" s="168"/>
      <c r="DI1132" s="168">
        <f t="shared" si="31"/>
        <v>141</v>
      </c>
      <c r="DJ1132" s="167" t="s">
        <v>63</v>
      </c>
      <c r="DK1132" s="10">
        <f t="shared" ref="DK1132" si="508">DI1132*1.4</f>
        <v>197.39999999999998</v>
      </c>
      <c r="DL1132" s="10"/>
      <c r="DM1132" s="219"/>
      <c r="DN1132" s="167" t="s">
        <v>62</v>
      </c>
      <c r="DO1132" s="325" t="s">
        <v>689</v>
      </c>
      <c r="DQ1132" s="168"/>
      <c r="DR1132" s="168">
        <f t="shared" si="34"/>
        <v>141</v>
      </c>
      <c r="DS1132" s="167" t="s">
        <v>63</v>
      </c>
      <c r="DT1132" s="10">
        <f t="shared" ref="DT1132" si="509">DR1132*1.4</f>
        <v>197.39999999999998</v>
      </c>
      <c r="DU1132" s="10"/>
      <c r="DV1132" s="219"/>
      <c r="DW1132" s="167" t="s">
        <v>62</v>
      </c>
      <c r="DX1132" s="325" t="s">
        <v>785</v>
      </c>
      <c r="DZ1132" s="168"/>
      <c r="EA1132" s="168">
        <f t="shared" si="37"/>
        <v>0</v>
      </c>
      <c r="EB1132" s="167" t="s">
        <v>63</v>
      </c>
      <c r="EC1132" s="10">
        <f t="shared" ref="EC1132" si="510">EA1132*1.4</f>
        <v>0</v>
      </c>
      <c r="ED1132" s="10"/>
      <c r="EE1132" s="219"/>
      <c r="EF1132" s="167" t="s">
        <v>62</v>
      </c>
      <c r="EG1132" s="325" t="s">
        <v>689</v>
      </c>
      <c r="EI1132" s="168"/>
      <c r="EJ1132" s="168">
        <f t="shared" si="40"/>
        <v>141</v>
      </c>
      <c r="EK1132" s="167" t="s">
        <v>63</v>
      </c>
      <c r="EL1132" s="10">
        <f t="shared" ref="EL1132" si="511">EJ1132*1.4</f>
        <v>197.39999999999998</v>
      </c>
      <c r="EM1132" s="10"/>
      <c r="EN1132" s="219"/>
      <c r="EO1132" s="167" t="s">
        <v>62</v>
      </c>
      <c r="EP1132" s="325" t="s">
        <v>2397</v>
      </c>
      <c r="ER1132" s="168"/>
      <c r="ES1132" s="168">
        <f t="shared" si="43"/>
        <v>214</v>
      </c>
      <c r="ET1132" s="167" t="s">
        <v>63</v>
      </c>
      <c r="EU1132" s="10">
        <f t="shared" ref="EU1132" si="512">ES1132*1.4</f>
        <v>299.59999999999997</v>
      </c>
      <c r="EV1132" s="10"/>
      <c r="EW1132" s="219"/>
      <c r="EX1132" s="167" t="s">
        <v>62</v>
      </c>
      <c r="EY1132" s="325" t="s">
        <v>785</v>
      </c>
      <c r="FA1132" s="168"/>
      <c r="FB1132" s="168">
        <f t="shared" si="46"/>
        <v>0</v>
      </c>
      <c r="FC1132" s="167" t="s">
        <v>63</v>
      </c>
      <c r="FD1132" s="10">
        <f t="shared" ref="FD1132" si="513">FB1132*1.4</f>
        <v>0</v>
      </c>
      <c r="FE1132" s="10"/>
      <c r="FF1132" s="219"/>
      <c r="FG1132" s="167" t="s">
        <v>62</v>
      </c>
      <c r="FH1132" s="325" t="s">
        <v>785</v>
      </c>
      <c r="FJ1132" s="168"/>
      <c r="FK1132" s="168">
        <f t="shared" si="49"/>
        <v>0</v>
      </c>
      <c r="FL1132" s="167" t="s">
        <v>63</v>
      </c>
      <c r="FM1132" s="10">
        <f t="shared" ref="FM1132" si="514">FK1132*1.4</f>
        <v>0</v>
      </c>
      <c r="FN1132" s="10"/>
      <c r="FO1132" s="219"/>
      <c r="FP1132" s="167" t="s">
        <v>62</v>
      </c>
      <c r="FQ1132" s="325" t="s">
        <v>689</v>
      </c>
      <c r="FS1132" s="168"/>
      <c r="FT1132" s="168">
        <f t="shared" si="52"/>
        <v>141</v>
      </c>
      <c r="FU1132" s="167" t="s">
        <v>63</v>
      </c>
      <c r="FV1132" s="10">
        <f t="shared" ref="FV1132" si="515">FT1132*1.4</f>
        <v>197.39999999999998</v>
      </c>
      <c r="FW1132" s="10"/>
      <c r="FX1132" s="219"/>
      <c r="FY1132" s="167" t="s">
        <v>62</v>
      </c>
      <c r="FZ1132" s="325" t="s">
        <v>785</v>
      </c>
      <c r="GB1132" s="168"/>
      <c r="GC1132" s="168">
        <f t="shared" si="55"/>
        <v>0</v>
      </c>
      <c r="GD1132" s="167" t="s">
        <v>63</v>
      </c>
      <c r="GE1132" s="10">
        <f t="shared" ref="GE1132" si="516">GC1132*1.4</f>
        <v>0</v>
      </c>
      <c r="GF1132" s="10"/>
      <c r="GG1132" s="219"/>
      <c r="GH1132" s="167" t="s">
        <v>62</v>
      </c>
      <c r="GI1132" s="325" t="s">
        <v>689</v>
      </c>
      <c r="GK1132" s="168"/>
      <c r="GL1132" s="168">
        <f t="shared" si="58"/>
        <v>141</v>
      </c>
      <c r="GM1132" s="167" t="s">
        <v>63</v>
      </c>
      <c r="GN1132" s="10">
        <f t="shared" ref="GN1132" si="517">GL1132*1.4</f>
        <v>197.39999999999998</v>
      </c>
      <c r="GO1132" s="10"/>
      <c r="GP1132" s="219"/>
      <c r="GQ1132" s="167" t="s">
        <v>62</v>
      </c>
      <c r="GR1132" s="325" t="s">
        <v>785</v>
      </c>
      <c r="GT1132" s="168"/>
      <c r="GU1132" s="168">
        <f t="shared" si="61"/>
        <v>0</v>
      </c>
      <c r="GV1132" s="167" t="s">
        <v>63</v>
      </c>
      <c r="GW1132" s="10">
        <f t="shared" ref="GW1132" si="518">GU1132*1.4</f>
        <v>0</v>
      </c>
      <c r="GX1132" s="10"/>
      <c r="GY1132" s="219"/>
      <c r="GZ1132" s="167" t="s">
        <v>62</v>
      </c>
      <c r="HA1132" s="325" t="s">
        <v>689</v>
      </c>
      <c r="HC1132" s="168"/>
      <c r="HD1132" s="168">
        <f t="shared" si="64"/>
        <v>141</v>
      </c>
      <c r="HE1132" s="167" t="s">
        <v>63</v>
      </c>
      <c r="HF1132" s="10">
        <f t="shared" ref="HF1132" si="519">HD1132*1.4</f>
        <v>197.39999999999998</v>
      </c>
      <c r="HG1132" s="10"/>
      <c r="HH1132" s="219"/>
      <c r="HI1132" s="167" t="s">
        <v>62</v>
      </c>
      <c r="HJ1132" s="325" t="s">
        <v>2397</v>
      </c>
      <c r="HL1132" s="168"/>
      <c r="HM1132" s="168">
        <f t="shared" si="67"/>
        <v>214</v>
      </c>
      <c r="HN1132" s="167" t="s">
        <v>63</v>
      </c>
      <c r="HO1132" s="10">
        <f t="shared" ref="HO1132" si="520">HM1132*1.4</f>
        <v>299.59999999999997</v>
      </c>
      <c r="HP1132" s="10"/>
      <c r="HQ1132" s="219"/>
      <c r="HR1132" s="167" t="s">
        <v>62</v>
      </c>
      <c r="HS1132" s="325" t="s">
        <v>689</v>
      </c>
      <c r="HU1132" s="168"/>
      <c r="HV1132" s="168">
        <f t="shared" si="70"/>
        <v>141</v>
      </c>
      <c r="HW1132" s="167" t="s">
        <v>63</v>
      </c>
      <c r="HX1132" s="10">
        <f t="shared" ref="HX1132" si="521">HV1132*1.4</f>
        <v>197.39999999999998</v>
      </c>
      <c r="HY1132" s="10"/>
      <c r="HZ1132" s="219"/>
      <c r="IA1132" s="167" t="s">
        <v>62</v>
      </c>
      <c r="IB1132" s="325" t="s">
        <v>689</v>
      </c>
      <c r="ID1132" s="168"/>
      <c r="IE1132" s="168">
        <f t="shared" si="73"/>
        <v>141</v>
      </c>
      <c r="IF1132" s="167" t="s">
        <v>63</v>
      </c>
      <c r="IG1132" s="10">
        <f t="shared" ref="IG1132" si="522">IE1132*1.4</f>
        <v>197.39999999999998</v>
      </c>
      <c r="IH1132" s="10"/>
      <c r="II1132" s="219"/>
      <c r="IJ1132" s="167" t="s">
        <v>62</v>
      </c>
      <c r="IK1132" s="325" t="s">
        <v>689</v>
      </c>
      <c r="IM1132" s="168"/>
      <c r="IN1132" s="168">
        <f t="shared" si="76"/>
        <v>141</v>
      </c>
      <c r="IO1132" s="167" t="s">
        <v>63</v>
      </c>
      <c r="IP1132" s="10">
        <f t="shared" ref="IP1132" si="523">IN1132*1.4</f>
        <v>197.39999999999998</v>
      </c>
      <c r="IQ1132" s="10"/>
      <c r="IR1132" s="219"/>
      <c r="IS1132" s="167" t="s">
        <v>62</v>
      </c>
      <c r="IT1132" s="325" t="s">
        <v>689</v>
      </c>
      <c r="IV1132" s="168"/>
      <c r="IW1132" s="168">
        <f t="shared" si="79"/>
        <v>141</v>
      </c>
      <c r="IX1132" s="167" t="s">
        <v>63</v>
      </c>
      <c r="IY1132" s="10">
        <f t="shared" ref="IY1132" si="524">IW1132*1.4</f>
        <v>197.39999999999998</v>
      </c>
      <c r="IZ1132" s="10"/>
      <c r="JA1132" s="219"/>
      <c r="JB1132" s="167" t="s">
        <v>62</v>
      </c>
      <c r="JC1132" s="500" t="s">
        <v>470</v>
      </c>
      <c r="JE1132" s="168"/>
      <c r="JF1132" s="168">
        <f t="shared" si="82"/>
        <v>0</v>
      </c>
      <c r="JG1132" s="167" t="s">
        <v>63</v>
      </c>
      <c r="JH1132" s="10">
        <f t="shared" ref="JH1132" si="525">JF1132*1.4</f>
        <v>0</v>
      </c>
      <c r="JI1132" s="10"/>
      <c r="JJ1132" s="219"/>
      <c r="JK1132" s="167" t="s">
        <v>62</v>
      </c>
      <c r="JL1132" s="500" t="s">
        <v>689</v>
      </c>
      <c r="JN1132" s="168"/>
      <c r="JO1132" s="168">
        <f t="shared" si="85"/>
        <v>141</v>
      </c>
      <c r="JP1132" s="167" t="s">
        <v>63</v>
      </c>
      <c r="JQ1132" s="10">
        <f t="shared" ref="JQ1132" si="526">JO1132*1.4</f>
        <v>197.39999999999998</v>
      </c>
      <c r="JR1132" s="10"/>
      <c r="JS1132" s="219"/>
      <c r="JT1132" s="167" t="s">
        <v>62</v>
      </c>
      <c r="JU1132" s="500" t="s">
        <v>689</v>
      </c>
      <c r="JW1132" s="168"/>
      <c r="JX1132" s="168">
        <f t="shared" si="88"/>
        <v>141</v>
      </c>
      <c r="JY1132" s="167" t="s">
        <v>63</v>
      </c>
      <c r="JZ1132" s="10">
        <f t="shared" ref="JZ1132" si="527">JX1132*1.4</f>
        <v>197.39999999999998</v>
      </c>
      <c r="KA1132" s="10"/>
      <c r="KB1132" s="219"/>
      <c r="KC1132" s="167" t="s">
        <v>62</v>
      </c>
      <c r="KD1132" s="500" t="s">
        <v>2397</v>
      </c>
      <c r="KF1132" s="168"/>
      <c r="KG1132" s="168">
        <f t="shared" si="91"/>
        <v>214</v>
      </c>
      <c r="KH1132" s="167" t="s">
        <v>63</v>
      </c>
      <c r="KI1132" s="10">
        <f t="shared" ref="KI1132" si="528">KG1132*1.4</f>
        <v>299.59999999999997</v>
      </c>
      <c r="KJ1132" s="10"/>
      <c r="KK1132" s="219"/>
      <c r="KL1132" s="167" t="s">
        <v>62</v>
      </c>
      <c r="KM1132" s="500" t="s">
        <v>785</v>
      </c>
      <c r="KO1132" s="168"/>
      <c r="KP1132" s="168">
        <f t="shared" si="94"/>
        <v>0</v>
      </c>
      <c r="KQ1132" s="167" t="s">
        <v>63</v>
      </c>
      <c r="KR1132" s="10">
        <f t="shared" ref="KR1132" si="529">KP1132*1.4</f>
        <v>0</v>
      </c>
      <c r="KS1132" s="10"/>
      <c r="KT1132" s="219"/>
      <c r="KU1132" s="167" t="s">
        <v>62</v>
      </c>
      <c r="KV1132" s="328" t="s">
        <v>943</v>
      </c>
      <c r="KX1132" s="168"/>
      <c r="KY1132" s="168">
        <f t="shared" si="97"/>
        <v>45</v>
      </c>
      <c r="KZ1132" s="167" t="s">
        <v>63</v>
      </c>
      <c r="LA1132" s="10">
        <f t="shared" ref="LA1132" si="530">KY1132*1.4</f>
        <v>62.999999999999993</v>
      </c>
      <c r="LB1132" s="10"/>
      <c r="LC1132" s="219"/>
      <c r="LD1132" s="167" t="s">
        <v>62</v>
      </c>
      <c r="LE1132" s="500" t="s">
        <v>470</v>
      </c>
      <c r="LG1132" s="168"/>
      <c r="LH1132" s="168">
        <f t="shared" si="100"/>
        <v>0</v>
      </c>
      <c r="LI1132" s="167" t="s">
        <v>63</v>
      </c>
      <c r="LJ1132" s="10">
        <f t="shared" ref="LJ1132" si="531">LH1132*1.4</f>
        <v>0</v>
      </c>
      <c r="LK1132" s="10"/>
      <c r="LL1132" s="219"/>
      <c r="LM1132" s="167" t="s">
        <v>62</v>
      </c>
      <c r="LN1132" s="500" t="s">
        <v>2397</v>
      </c>
      <c r="LP1132" s="168"/>
      <c r="LQ1132" s="168">
        <f t="shared" si="103"/>
        <v>214</v>
      </c>
      <c r="LR1132" s="167" t="s">
        <v>63</v>
      </c>
      <c r="LS1132" s="10">
        <f t="shared" ref="LS1132" si="532">LQ1132*1.4</f>
        <v>299.59999999999997</v>
      </c>
      <c r="LT1132" s="10"/>
      <c r="LU1132" s="219"/>
      <c r="LV1132" s="167" t="s">
        <v>62</v>
      </c>
      <c r="LW1132" s="500" t="s">
        <v>689</v>
      </c>
      <c r="LY1132" s="168"/>
      <c r="LZ1132" s="168">
        <f t="shared" si="106"/>
        <v>141</v>
      </c>
      <c r="MA1132" s="167" t="s">
        <v>63</v>
      </c>
      <c r="MB1132" s="10">
        <f t="shared" ref="MB1132" si="533">LZ1132*1.4</f>
        <v>197.39999999999998</v>
      </c>
      <c r="MC1132" s="10"/>
      <c r="MD1132" s="219"/>
      <c r="ME1132" s="167" t="s">
        <v>62</v>
      </c>
      <c r="MF1132" s="500" t="s">
        <v>809</v>
      </c>
      <c r="MH1132" s="168"/>
      <c r="MI1132" s="168">
        <f t="shared" si="109"/>
        <v>66</v>
      </c>
      <c r="MJ1132" s="167" t="s">
        <v>63</v>
      </c>
      <c r="MK1132" s="10">
        <f t="shared" ref="MK1132" si="534">MI1132*1.4</f>
        <v>92.399999999999991</v>
      </c>
      <c r="ML1132" s="10"/>
      <c r="MM1132" s="219"/>
      <c r="MN1132" s="167" t="s">
        <v>62</v>
      </c>
      <c r="MO1132" s="328" t="s">
        <v>785</v>
      </c>
      <c r="MQ1132" s="168"/>
      <c r="MR1132" s="168">
        <f t="shared" si="112"/>
        <v>0</v>
      </c>
      <c r="MS1132" s="167" t="s">
        <v>63</v>
      </c>
      <c r="MT1132" s="10">
        <f t="shared" ref="MT1132" si="535">MR1132*1.4</f>
        <v>0</v>
      </c>
      <c r="MU1132" s="10"/>
      <c r="MV1132" s="219"/>
      <c r="MW1132" s="167" t="s">
        <v>62</v>
      </c>
      <c r="MX1132" s="500" t="s">
        <v>518</v>
      </c>
      <c r="MZ1132" s="168"/>
      <c r="NA1132" s="168">
        <f t="shared" si="115"/>
        <v>0</v>
      </c>
      <c r="NB1132" s="167" t="s">
        <v>63</v>
      </c>
      <c r="NC1132" s="10">
        <f t="shared" ref="NC1132" si="536">NA1132*1.4</f>
        <v>0</v>
      </c>
      <c r="ND1132" s="10"/>
      <c r="NE1132" s="219"/>
      <c r="NF1132" s="167" t="s">
        <v>62</v>
      </c>
      <c r="NG1132" s="500" t="s">
        <v>689</v>
      </c>
      <c r="NI1132" s="168"/>
      <c r="NJ1132" s="168">
        <f t="shared" si="118"/>
        <v>141</v>
      </c>
      <c r="NK1132" s="167" t="s">
        <v>63</v>
      </c>
      <c r="NL1132" s="10">
        <f t="shared" ref="NL1132" si="537">NJ1132*1.4</f>
        <v>197.39999999999998</v>
      </c>
      <c r="NM1132" s="10"/>
      <c r="NN1132" s="219"/>
      <c r="NO1132" s="167" t="s">
        <v>62</v>
      </c>
      <c r="NP1132" s="500" t="s">
        <v>785</v>
      </c>
      <c r="NR1132" s="168"/>
      <c r="NS1132" s="168">
        <f t="shared" si="121"/>
        <v>0</v>
      </c>
      <c r="NT1132" s="167" t="s">
        <v>63</v>
      </c>
      <c r="NU1132" s="10">
        <f t="shared" ref="NU1132" si="538">NS1132*1.4</f>
        <v>0</v>
      </c>
      <c r="NV1132" s="10"/>
      <c r="NW1132" s="219"/>
      <c r="NX1132" s="167" t="s">
        <v>62</v>
      </c>
      <c r="NY1132" s="500" t="s">
        <v>689</v>
      </c>
      <c r="OA1132" s="168"/>
      <c r="OB1132" s="168">
        <f t="shared" si="124"/>
        <v>141</v>
      </c>
      <c r="OC1132" s="167" t="s">
        <v>63</v>
      </c>
      <c r="OD1132" s="10">
        <f t="shared" ref="OD1132" si="539">OB1132*1.4</f>
        <v>197.39999999999998</v>
      </c>
      <c r="OE1132" s="10"/>
      <c r="OF1132" s="219"/>
      <c r="OG1132" s="167" t="s">
        <v>62</v>
      </c>
      <c r="OH1132" s="500" t="s">
        <v>2397</v>
      </c>
      <c r="OJ1132" s="168"/>
      <c r="OK1132" s="168">
        <f t="shared" si="127"/>
        <v>214</v>
      </c>
      <c r="OL1132" s="167" t="s">
        <v>63</v>
      </c>
      <c r="OM1132" s="10">
        <f t="shared" ref="OM1132" si="540">OK1132*1.4</f>
        <v>299.59999999999997</v>
      </c>
      <c r="ON1132" s="10"/>
      <c r="OO1132" s="219"/>
      <c r="OP1132" s="167" t="s">
        <v>62</v>
      </c>
      <c r="OQ1132" s="500" t="s">
        <v>785</v>
      </c>
      <c r="OS1132" s="168"/>
      <c r="OT1132" s="168">
        <f t="shared" si="130"/>
        <v>0</v>
      </c>
      <c r="OU1132" s="167" t="s">
        <v>63</v>
      </c>
      <c r="OV1132" s="10">
        <f t="shared" ref="OV1132" si="541">OT1132*1.4</f>
        <v>0</v>
      </c>
      <c r="OW1132" s="10"/>
      <c r="OX1132" s="219"/>
      <c r="OY1132" s="167" t="s">
        <v>62</v>
      </c>
      <c r="OZ1132" s="500" t="s">
        <v>689</v>
      </c>
      <c r="PB1132" s="168"/>
      <c r="PC1132" s="168">
        <f t="shared" si="133"/>
        <v>141</v>
      </c>
      <c r="PD1132" s="167" t="s">
        <v>63</v>
      </c>
      <c r="PE1132" s="10">
        <f t="shared" ref="PE1132" si="542">PC1132*1.4</f>
        <v>197.39999999999998</v>
      </c>
      <c r="PF1132" s="10"/>
      <c r="PG1132" s="219"/>
      <c r="PH1132" s="167" t="s">
        <v>62</v>
      </c>
      <c r="PI1132" s="500" t="s">
        <v>470</v>
      </c>
      <c r="PK1132" s="168"/>
      <c r="PL1132" s="168">
        <f t="shared" si="136"/>
        <v>0</v>
      </c>
      <c r="PM1132" s="167" t="s">
        <v>63</v>
      </c>
      <c r="PN1132" s="10">
        <f t="shared" ref="PN1132" si="543">PL1132*1.4</f>
        <v>0</v>
      </c>
      <c r="PO1132" s="10"/>
      <c r="PP1132" s="219"/>
      <c r="PQ1132" s="167" t="s">
        <v>62</v>
      </c>
      <c r="PR1132" s="500" t="s">
        <v>785</v>
      </c>
      <c r="PT1132" s="168"/>
      <c r="PU1132" s="168">
        <f t="shared" si="139"/>
        <v>0</v>
      </c>
      <c r="PV1132" s="167" t="s">
        <v>63</v>
      </c>
      <c r="PW1132" s="10">
        <f t="shared" ref="PW1132" si="544">PU1132*1.4</f>
        <v>0</v>
      </c>
      <c r="PX1132" s="10"/>
      <c r="PY1132" s="219"/>
      <c r="PZ1132" s="167" t="s">
        <v>62</v>
      </c>
      <c r="QA1132" s="500" t="s">
        <v>470</v>
      </c>
      <c r="QC1132" s="168"/>
      <c r="QD1132" s="168">
        <f t="shared" si="142"/>
        <v>0</v>
      </c>
      <c r="QE1132" s="167" t="s">
        <v>63</v>
      </c>
      <c r="QF1132" s="10">
        <f t="shared" ref="QF1132" si="545">QD1132*1.4</f>
        <v>0</v>
      </c>
      <c r="QG1132" s="10"/>
      <c r="QH1132" s="219"/>
      <c r="QI1132" s="167" t="s">
        <v>62</v>
      </c>
      <c r="QJ1132" s="500" t="s">
        <v>785</v>
      </c>
      <c r="QL1132" s="168"/>
      <c r="QM1132" s="168">
        <f t="shared" si="145"/>
        <v>0</v>
      </c>
      <c r="QN1132" s="167" t="s">
        <v>63</v>
      </c>
      <c r="QO1132" s="10">
        <f t="shared" ref="QO1132" si="546">QM1132*1.4</f>
        <v>0</v>
      </c>
      <c r="QP1132" s="10"/>
      <c r="QQ1132" s="219"/>
      <c r="QR1132" s="167" t="s">
        <v>62</v>
      </c>
      <c r="QS1132" s="500" t="s">
        <v>518</v>
      </c>
      <c r="QU1132" s="168"/>
      <c r="QV1132" s="168">
        <f t="shared" si="148"/>
        <v>0</v>
      </c>
      <c r="QW1132" s="167" t="s">
        <v>63</v>
      </c>
      <c r="QX1132" s="10">
        <f t="shared" ref="QX1132" si="547">QV1132*1.4</f>
        <v>0</v>
      </c>
      <c r="QY1132" s="10"/>
      <c r="QZ1132" s="219"/>
      <c r="RA1132" s="167" t="s">
        <v>62</v>
      </c>
      <c r="RB1132" s="500" t="s">
        <v>2397</v>
      </c>
      <c r="RD1132" s="168"/>
      <c r="RE1132" s="168">
        <f t="shared" si="151"/>
        <v>214</v>
      </c>
      <c r="RF1132" s="167" t="s">
        <v>63</v>
      </c>
      <c r="RG1132" s="10">
        <f t="shared" ref="RG1132" si="548">RE1132*1.4</f>
        <v>299.59999999999997</v>
      </c>
      <c r="RH1132" s="10"/>
      <c r="RI1132" s="219"/>
      <c r="RJ1132" s="167" t="s">
        <v>62</v>
      </c>
      <c r="RK1132" s="500" t="s">
        <v>2397</v>
      </c>
      <c r="RM1132" s="168"/>
      <c r="RN1132" s="168">
        <f t="shared" si="154"/>
        <v>214</v>
      </c>
      <c r="RO1132" s="167" t="s">
        <v>63</v>
      </c>
      <c r="RP1132" s="10">
        <f t="shared" ref="RP1132" si="549">RN1132*1.4</f>
        <v>299.59999999999997</v>
      </c>
      <c r="RQ1132" s="10"/>
      <c r="RR1132" s="219"/>
      <c r="RS1132" s="167" t="s">
        <v>62</v>
      </c>
      <c r="RT1132" s="500" t="s">
        <v>785</v>
      </c>
      <c r="RV1132" s="168"/>
      <c r="RW1132" s="168">
        <f t="shared" si="157"/>
        <v>0</v>
      </c>
      <c r="RX1132" s="167" t="s">
        <v>63</v>
      </c>
      <c r="RY1132" s="10">
        <f t="shared" ref="RY1132" si="550">RW1132*1.4</f>
        <v>0</v>
      </c>
      <c r="RZ1132" s="10"/>
      <c r="SA1132" s="219"/>
      <c r="SB1132" s="167" t="s">
        <v>62</v>
      </c>
      <c r="SC1132" s="500" t="s">
        <v>470</v>
      </c>
      <c r="SE1132" s="168"/>
      <c r="SF1132" s="168">
        <f t="shared" si="160"/>
        <v>0</v>
      </c>
      <c r="SG1132" s="167" t="s">
        <v>63</v>
      </c>
      <c r="SH1132" s="10">
        <f t="shared" ref="SH1132" si="551">SF1132*1.4</f>
        <v>0</v>
      </c>
      <c r="SI1132" s="10"/>
      <c r="SJ1132" s="219"/>
      <c r="SK1132" s="167" t="s">
        <v>62</v>
      </c>
      <c r="SL1132" s="500" t="s">
        <v>689</v>
      </c>
      <c r="SN1132" s="168"/>
      <c r="SO1132" s="168">
        <f t="shared" si="163"/>
        <v>141</v>
      </c>
      <c r="SP1132" s="167" t="s">
        <v>63</v>
      </c>
      <c r="SQ1132" s="10">
        <f t="shared" ref="SQ1132" si="552">SO1132*1.4</f>
        <v>197.39999999999998</v>
      </c>
      <c r="SR1132" s="10"/>
      <c r="SS1132" s="219"/>
      <c r="ST1132" s="167" t="s">
        <v>62</v>
      </c>
      <c r="SU1132" s="500" t="s">
        <v>470</v>
      </c>
      <c r="SW1132" s="168"/>
      <c r="SX1132" s="168">
        <f t="shared" si="166"/>
        <v>0</v>
      </c>
      <c r="SY1132" s="167" t="s">
        <v>63</v>
      </c>
      <c r="SZ1132" s="10">
        <f t="shared" ref="SZ1132" si="553">SX1132*1.4</f>
        <v>0</v>
      </c>
      <c r="TA1132" s="10"/>
      <c r="TB1132" s="219"/>
      <c r="TC1132" s="167" t="s">
        <v>62</v>
      </c>
      <c r="TD1132" s="500" t="s">
        <v>2397</v>
      </c>
      <c r="TF1132" s="168"/>
      <c r="TG1132" s="168">
        <f t="shared" si="169"/>
        <v>214</v>
      </c>
      <c r="TH1132" s="167" t="s">
        <v>63</v>
      </c>
      <c r="TI1132" s="10">
        <f t="shared" ref="TI1132" si="554">TG1132*1.4</f>
        <v>299.59999999999997</v>
      </c>
      <c r="TJ1132" s="10"/>
      <c r="TK1132" s="219"/>
      <c r="TL1132" s="167" t="s">
        <v>62</v>
      </c>
      <c r="TM1132" s="328" t="s">
        <v>518</v>
      </c>
      <c r="TO1132" s="168"/>
      <c r="TP1132" s="168">
        <f t="shared" si="172"/>
        <v>0</v>
      </c>
      <c r="TQ1132" s="167" t="s">
        <v>63</v>
      </c>
      <c r="TR1132" s="10">
        <f t="shared" ref="TR1132" si="555">TP1132*1.4</f>
        <v>0</v>
      </c>
      <c r="TS1132" s="10"/>
      <c r="TT1132" s="219"/>
      <c r="TU1132" s="167" t="s">
        <v>62</v>
      </c>
      <c r="TV1132" s="500" t="s">
        <v>518</v>
      </c>
      <c r="TX1132" s="168"/>
      <c r="TY1132" s="168">
        <f t="shared" si="175"/>
        <v>0</v>
      </c>
      <c r="TZ1132" s="167" t="s">
        <v>63</v>
      </c>
      <c r="UA1132" s="10">
        <f t="shared" ref="UA1132" si="556">TY1132*1.4</f>
        <v>0</v>
      </c>
      <c r="UB1132" s="10"/>
      <c r="UC1132" s="219"/>
      <c r="UD1132" s="167" t="s">
        <v>62</v>
      </c>
      <c r="UE1132" s="328" t="s">
        <v>809</v>
      </c>
      <c r="UG1132" s="168"/>
      <c r="UH1132" s="168">
        <f t="shared" si="178"/>
        <v>66</v>
      </c>
      <c r="UI1132" s="167" t="s">
        <v>63</v>
      </c>
      <c r="UJ1132" s="10">
        <f t="shared" ref="UJ1132" si="557">UH1132*1.4</f>
        <v>92.399999999999991</v>
      </c>
      <c r="UK1132" s="10"/>
      <c r="UL1132" s="219"/>
      <c r="UM1132" s="167" t="s">
        <v>62</v>
      </c>
      <c r="UN1132" s="500" t="s">
        <v>2397</v>
      </c>
      <c r="UP1132" s="168"/>
      <c r="UQ1132" s="168">
        <f t="shared" si="181"/>
        <v>214</v>
      </c>
      <c r="UR1132" s="167" t="s">
        <v>63</v>
      </c>
      <c r="US1132" s="10">
        <f t="shared" ref="US1132" si="558">UQ1132*1.4</f>
        <v>299.59999999999997</v>
      </c>
      <c r="UT1132" s="10"/>
      <c r="UU1132" s="219"/>
      <c r="UV1132" s="167" t="s">
        <v>62</v>
      </c>
      <c r="UW1132" s="500" t="s">
        <v>518</v>
      </c>
      <c r="UY1132" s="168"/>
      <c r="UZ1132" s="168">
        <f t="shared" si="184"/>
        <v>0</v>
      </c>
      <c r="VA1132" s="167" t="s">
        <v>63</v>
      </c>
      <c r="VB1132" s="10">
        <f t="shared" ref="VB1132" si="559">UZ1132*1.4</f>
        <v>0</v>
      </c>
      <c r="VC1132" s="10"/>
      <c r="VD1132" s="219"/>
      <c r="VE1132" s="167" t="s">
        <v>62</v>
      </c>
      <c r="VF1132" s="500" t="s">
        <v>2397</v>
      </c>
      <c r="VH1132" s="168"/>
      <c r="VI1132" s="168">
        <f t="shared" si="187"/>
        <v>214</v>
      </c>
      <c r="VJ1132" s="167" t="s">
        <v>63</v>
      </c>
      <c r="VK1132" s="10">
        <f t="shared" ref="VK1132" si="560">VI1132*1.4</f>
        <v>299.59999999999997</v>
      </c>
      <c r="VL1132" s="10"/>
      <c r="VM1132" s="219"/>
      <c r="VN1132" s="167" t="s">
        <v>62</v>
      </c>
      <c r="VO1132" s="500" t="s">
        <v>2397</v>
      </c>
      <c r="VQ1132" s="168"/>
      <c r="VR1132" s="168">
        <f t="shared" si="190"/>
        <v>214</v>
      </c>
      <c r="VS1132" s="167" t="s">
        <v>63</v>
      </c>
      <c r="VT1132" s="10">
        <f t="shared" ref="VT1132" si="561">VR1132*1.4</f>
        <v>299.59999999999997</v>
      </c>
      <c r="VU1132" s="10"/>
      <c r="VV1132" s="219"/>
      <c r="VW1132" s="167" t="s">
        <v>62</v>
      </c>
      <c r="VX1132" s="500" t="s">
        <v>1983</v>
      </c>
      <c r="VZ1132" s="168"/>
      <c r="WA1132" s="168">
        <f t="shared" si="193"/>
        <v>28</v>
      </c>
      <c r="WB1132" s="167" t="s">
        <v>63</v>
      </c>
      <c r="WC1132" s="10">
        <f t="shared" ref="WC1132" si="562">WA1132*1.4</f>
        <v>39.199999999999996</v>
      </c>
      <c r="WD1132" s="10"/>
      <c r="WE1132" s="219"/>
      <c r="WF1132" s="167" t="s">
        <v>62</v>
      </c>
      <c r="WG1132" s="500" t="s">
        <v>689</v>
      </c>
      <c r="WI1132" s="168"/>
      <c r="WJ1132" s="168">
        <f t="shared" si="196"/>
        <v>141</v>
      </c>
      <c r="WK1132" s="167" t="s">
        <v>63</v>
      </c>
      <c r="WL1132" s="10">
        <f t="shared" ref="WL1132" si="563">WJ1132*1.4</f>
        <v>197.39999999999998</v>
      </c>
      <c r="WM1132" s="10"/>
      <c r="WN1132" s="219"/>
      <c r="WO1132" s="167" t="s">
        <v>62</v>
      </c>
      <c r="WP1132" s="500" t="s">
        <v>809</v>
      </c>
      <c r="WR1132" s="168"/>
      <c r="WS1132" s="168">
        <f t="shared" si="199"/>
        <v>66</v>
      </c>
      <c r="WT1132" s="167" t="s">
        <v>63</v>
      </c>
      <c r="WU1132" s="10">
        <f t="shared" ref="WU1132" si="564">WS1132*1.4</f>
        <v>92.399999999999991</v>
      </c>
      <c r="WV1132" s="10"/>
      <c r="WW1132" s="219"/>
      <c r="WX1132" s="167" t="s">
        <v>62</v>
      </c>
      <c r="WY1132" s="499" t="s">
        <v>2397</v>
      </c>
      <c r="XA1132" s="168"/>
      <c r="XB1132" s="168">
        <f t="shared" si="202"/>
        <v>214</v>
      </c>
      <c r="XC1132" s="167" t="s">
        <v>63</v>
      </c>
      <c r="XD1132" s="10">
        <f t="shared" ref="XD1132" si="565">XB1132*1.4</f>
        <v>299.59999999999997</v>
      </c>
      <c r="XE1132" s="10"/>
      <c r="XF1132" s="219"/>
      <c r="XG1132" s="167" t="s">
        <v>62</v>
      </c>
      <c r="XH1132" s="500" t="s">
        <v>2397</v>
      </c>
      <c r="XJ1132" s="168"/>
      <c r="XK1132" s="168">
        <f t="shared" si="205"/>
        <v>214</v>
      </c>
      <c r="XL1132" s="167" t="s">
        <v>63</v>
      </c>
      <c r="XM1132" s="10">
        <f t="shared" ref="XM1132" si="566">XK1132*1.4</f>
        <v>299.59999999999997</v>
      </c>
      <c r="XN1132" s="10"/>
      <c r="XO1132" s="219"/>
      <c r="XP1132" s="167" t="s">
        <v>62</v>
      </c>
      <c r="XQ1132" s="500" t="s">
        <v>689</v>
      </c>
      <c r="XS1132" s="168"/>
      <c r="XT1132" s="168">
        <f t="shared" si="208"/>
        <v>141</v>
      </c>
      <c r="XU1132" s="167" t="s">
        <v>63</v>
      </c>
      <c r="XV1132" s="10">
        <f t="shared" ref="XV1132" si="567">XT1132*1.4</f>
        <v>197.39999999999998</v>
      </c>
      <c r="XW1132" s="10"/>
      <c r="XX1132" s="219"/>
      <c r="XY1132" s="167" t="s">
        <v>62</v>
      </c>
      <c r="XZ1132" s="500" t="s">
        <v>785</v>
      </c>
      <c r="YB1132" s="168"/>
      <c r="YC1132" s="168">
        <f t="shared" si="211"/>
        <v>0</v>
      </c>
      <c r="YD1132" s="167" t="s">
        <v>63</v>
      </c>
      <c r="YE1132" s="10">
        <f t="shared" ref="YE1132" si="568">YC1132*1.4</f>
        <v>0</v>
      </c>
      <c r="YF1132" s="10"/>
      <c r="YG1132" s="219"/>
      <c r="YH1132" s="167" t="s">
        <v>62</v>
      </c>
      <c r="YI1132" s="500" t="s">
        <v>785</v>
      </c>
      <c r="YK1132" s="168"/>
      <c r="YL1132" s="168">
        <f t="shared" si="214"/>
        <v>0</v>
      </c>
      <c r="YM1132" s="167" t="s">
        <v>63</v>
      </c>
      <c r="YN1132" s="10">
        <f t="shared" ref="YN1132" si="569">YL1132*1.4</f>
        <v>0</v>
      </c>
      <c r="YO1132" s="10"/>
      <c r="YP1132" s="219"/>
      <c r="YQ1132" s="167" t="s">
        <v>62</v>
      </c>
      <c r="YR1132" s="500" t="s">
        <v>470</v>
      </c>
      <c r="YT1132" s="168"/>
      <c r="YU1132" s="168">
        <f t="shared" si="217"/>
        <v>0</v>
      </c>
      <c r="YV1132" s="167" t="s">
        <v>63</v>
      </c>
      <c r="YW1132" s="10">
        <f t="shared" ref="YW1132" si="570">YU1132*1.4</f>
        <v>0</v>
      </c>
      <c r="YX1132" s="10"/>
      <c r="YY1132" s="219"/>
      <c r="YZ1132" s="167" t="s">
        <v>62</v>
      </c>
      <c r="ZA1132" s="500" t="s">
        <v>1627</v>
      </c>
      <c r="ZC1132" s="168"/>
      <c r="ZD1132" s="168">
        <f t="shared" si="220"/>
        <v>66</v>
      </c>
      <c r="ZE1132" s="167" t="s">
        <v>63</v>
      </c>
      <c r="ZF1132" s="10">
        <f t="shared" ref="ZF1132" si="571">ZD1132*1.4</f>
        <v>92.399999999999991</v>
      </c>
      <c r="ZG1132" s="10"/>
      <c r="ZH1132" s="219"/>
      <c r="ZI1132" s="167" t="s">
        <v>62</v>
      </c>
      <c r="ZJ1132" s="500" t="s">
        <v>689</v>
      </c>
      <c r="ZL1132" s="168"/>
      <c r="ZM1132" s="168">
        <f t="shared" si="223"/>
        <v>141</v>
      </c>
      <c r="ZN1132" s="167" t="s">
        <v>63</v>
      </c>
      <c r="ZO1132" s="10">
        <f t="shared" ref="ZO1132" si="572">ZM1132*1.4</f>
        <v>197.39999999999998</v>
      </c>
      <c r="ZP1132" s="10"/>
      <c r="ZQ1132" s="219"/>
      <c r="ZR1132" s="167" t="s">
        <v>62</v>
      </c>
      <c r="ZS1132" s="498" t="s">
        <v>809</v>
      </c>
      <c r="ZU1132" s="168"/>
      <c r="ZV1132" s="168">
        <f t="shared" si="226"/>
        <v>66</v>
      </c>
      <c r="ZW1132" s="167" t="s">
        <v>63</v>
      </c>
      <c r="ZX1132" s="10">
        <f t="shared" ref="ZX1132" si="573">ZV1132*1.4</f>
        <v>92.399999999999991</v>
      </c>
      <c r="ZY1132" s="10"/>
      <c r="ZZ1132" s="219"/>
      <c r="AAA1132" s="167" t="s">
        <v>62</v>
      </c>
      <c r="AAB1132" s="500" t="s">
        <v>2397</v>
      </c>
      <c r="AAD1132" s="168"/>
      <c r="AAE1132" s="168">
        <f t="shared" si="229"/>
        <v>214</v>
      </c>
      <c r="AAF1132" s="167" t="s">
        <v>63</v>
      </c>
      <c r="AAG1132" s="10">
        <f t="shared" ref="AAG1132" si="574">AAE1132*1.4</f>
        <v>299.59999999999997</v>
      </c>
      <c r="AAH1132" s="10"/>
      <c r="AAI1132" s="219"/>
      <c r="AAJ1132" s="167" t="s">
        <v>62</v>
      </c>
      <c r="AAK1132" s="500" t="s">
        <v>1983</v>
      </c>
      <c r="AAM1132" s="168"/>
      <c r="AAN1132" s="168">
        <f t="shared" si="232"/>
        <v>28</v>
      </c>
      <c r="AAO1132" s="167" t="s">
        <v>63</v>
      </c>
      <c r="AAP1132" s="10">
        <f t="shared" ref="AAP1132" si="575">AAN1132*1.4</f>
        <v>39.199999999999996</v>
      </c>
      <c r="AAQ1132" s="10"/>
      <c r="AAR1132" s="219"/>
      <c r="AAS1132" s="167" t="s">
        <v>62</v>
      </c>
      <c r="AAT1132" s="500" t="s">
        <v>1627</v>
      </c>
      <c r="AAV1132" s="168"/>
      <c r="AAW1132" s="168">
        <f t="shared" si="235"/>
        <v>66</v>
      </c>
      <c r="AAX1132" s="167" t="s">
        <v>63</v>
      </c>
      <c r="AAY1132" s="10">
        <f t="shared" ref="AAY1132" si="576">AAW1132*1.4</f>
        <v>92.399999999999991</v>
      </c>
      <c r="AAZ1132" s="10"/>
      <c r="ABA1132" s="219"/>
      <c r="ABB1132" s="167" t="s">
        <v>62</v>
      </c>
      <c r="ABC1132" s="500" t="s">
        <v>689</v>
      </c>
      <c r="ABE1132" s="168"/>
      <c r="ABF1132" s="168">
        <f t="shared" si="238"/>
        <v>141</v>
      </c>
      <c r="ABG1132" s="167" t="s">
        <v>63</v>
      </c>
      <c r="ABH1132" s="10">
        <f t="shared" ref="ABH1132" si="577">ABF1132*1.4</f>
        <v>197.39999999999998</v>
      </c>
      <c r="ABI1132" s="10"/>
      <c r="ABJ1132" s="219"/>
      <c r="ABK1132" s="167" t="s">
        <v>62</v>
      </c>
      <c r="ABL1132" s="500" t="s">
        <v>689</v>
      </c>
      <c r="ABN1132" s="168"/>
      <c r="ABO1132" s="168">
        <f t="shared" si="241"/>
        <v>141</v>
      </c>
      <c r="ABP1132" s="167" t="s">
        <v>63</v>
      </c>
      <c r="ABQ1132" s="10">
        <f t="shared" ref="ABQ1132" si="578">ABO1132*1.4</f>
        <v>197.39999999999998</v>
      </c>
      <c r="ABR1132" s="10"/>
      <c r="ABS1132" s="219"/>
      <c r="ABT1132" s="167" t="s">
        <v>62</v>
      </c>
      <c r="ABU1132" s="498" t="s">
        <v>518</v>
      </c>
      <c r="ABW1132" s="168"/>
      <c r="ABX1132" s="168">
        <f t="shared" si="244"/>
        <v>0</v>
      </c>
      <c r="ABY1132" s="167" t="s">
        <v>63</v>
      </c>
      <c r="ABZ1132" s="10">
        <f t="shared" ref="ABZ1132" si="579">ABX1132*1.4</f>
        <v>0</v>
      </c>
      <c r="ACA1132" s="10"/>
      <c r="ACB1132" s="219"/>
      <c r="ACC1132" s="167" t="s">
        <v>62</v>
      </c>
      <c r="ACD1132" s="500" t="s">
        <v>2397</v>
      </c>
      <c r="ACF1132" s="168"/>
      <c r="ACG1132" s="168">
        <f t="shared" si="247"/>
        <v>214</v>
      </c>
      <c r="ACH1132" s="167" t="s">
        <v>63</v>
      </c>
      <c r="ACI1132" s="10">
        <f t="shared" ref="ACI1132" si="580">ACG1132*1.4</f>
        <v>299.59999999999997</v>
      </c>
      <c r="ACJ1132" s="10"/>
      <c r="ACK1132" s="219"/>
      <c r="ACL1132" s="167" t="s">
        <v>62</v>
      </c>
      <c r="ACM1132" s="500" t="s">
        <v>809</v>
      </c>
      <c r="ACO1132" s="168"/>
      <c r="ACP1132" s="168">
        <f t="shared" si="250"/>
        <v>66</v>
      </c>
      <c r="ACQ1132" s="167" t="s">
        <v>63</v>
      </c>
      <c r="ACR1132" s="10">
        <f t="shared" ref="ACR1132" si="581">ACP1132*1.4</f>
        <v>92.399999999999991</v>
      </c>
      <c r="ACS1132" s="10"/>
      <c r="ACT1132" s="219"/>
      <c r="ACU1132" s="167" t="s">
        <v>62</v>
      </c>
      <c r="ACV1132" s="500" t="s">
        <v>2397</v>
      </c>
      <c r="ACX1132" s="168"/>
      <c r="ACY1132" s="168">
        <f t="shared" si="253"/>
        <v>214</v>
      </c>
      <c r="ACZ1132" s="167" t="s">
        <v>63</v>
      </c>
      <c r="ADA1132" s="10">
        <f t="shared" ref="ADA1132" si="582">ACY1132*1.4</f>
        <v>299.59999999999997</v>
      </c>
      <c r="ADB1132" s="10"/>
      <c r="ADC1132" s="219"/>
      <c r="ADD1132" s="167" t="s">
        <v>62</v>
      </c>
      <c r="ADE1132" s="500" t="s">
        <v>689</v>
      </c>
      <c r="ADG1132" s="168"/>
      <c r="ADH1132" s="168">
        <f t="shared" si="256"/>
        <v>141</v>
      </c>
      <c r="ADI1132" s="167" t="s">
        <v>63</v>
      </c>
      <c r="ADJ1132" s="10">
        <f t="shared" ref="ADJ1132" si="583">ADH1132*1.4</f>
        <v>197.39999999999998</v>
      </c>
      <c r="ADK1132" s="10"/>
      <c r="ADL1132" s="219"/>
      <c r="ADM1132" s="167" t="s">
        <v>62</v>
      </c>
      <c r="ADN1132" s="500" t="s">
        <v>470</v>
      </c>
      <c r="ADP1132" s="168"/>
      <c r="ADQ1132" s="168">
        <f t="shared" si="259"/>
        <v>0</v>
      </c>
      <c r="ADR1132" s="167" t="s">
        <v>63</v>
      </c>
      <c r="ADS1132" s="10">
        <f t="shared" ref="ADS1132" si="584">ADQ1132*1.4</f>
        <v>0</v>
      </c>
      <c r="ADT1132" s="10"/>
      <c r="ADU1132" s="219"/>
      <c r="ADV1132" s="167" t="s">
        <v>62</v>
      </c>
      <c r="ADW1132" s="328" t="s">
        <v>785</v>
      </c>
      <c r="ADY1132" s="168"/>
      <c r="ADZ1132" s="168">
        <f t="shared" si="262"/>
        <v>0</v>
      </c>
      <c r="AEA1132" s="167" t="s">
        <v>63</v>
      </c>
      <c r="AEB1132" s="10">
        <f t="shared" ref="AEB1132" si="585">ADZ1132*1.4</f>
        <v>0</v>
      </c>
      <c r="AEC1132" s="10"/>
      <c r="AED1132" s="219"/>
      <c r="AEE1132" s="167" t="s">
        <v>62</v>
      </c>
      <c r="AEF1132" s="500" t="s">
        <v>470</v>
      </c>
      <c r="AEH1132" s="168"/>
      <c r="AEI1132" s="168">
        <f t="shared" si="265"/>
        <v>0</v>
      </c>
      <c r="AEJ1132" s="167" t="s">
        <v>63</v>
      </c>
      <c r="AEK1132" s="10">
        <f t="shared" ref="AEK1132" si="586">AEI1132*1.4</f>
        <v>0</v>
      </c>
      <c r="AEL1132" s="10"/>
      <c r="AEM1132" s="219"/>
      <c r="AEN1132" s="167" t="s">
        <v>62</v>
      </c>
      <c r="AEO1132" s="500" t="s">
        <v>689</v>
      </c>
      <c r="AEQ1132" s="168"/>
      <c r="AER1132" s="168">
        <f t="shared" si="268"/>
        <v>141</v>
      </c>
      <c r="AES1132" s="167" t="s">
        <v>63</v>
      </c>
      <c r="AET1132" s="10">
        <f t="shared" ref="AET1132" si="587">AER1132*1.4</f>
        <v>197.39999999999998</v>
      </c>
      <c r="AEU1132" s="10"/>
      <c r="AEV1132" s="219"/>
      <c r="AEW1132" s="167" t="s">
        <v>62</v>
      </c>
      <c r="AEX1132" s="500" t="s">
        <v>785</v>
      </c>
      <c r="AEZ1132" s="168"/>
      <c r="AFA1132" s="168">
        <f t="shared" si="271"/>
        <v>0</v>
      </c>
      <c r="AFB1132" s="167" t="s">
        <v>63</v>
      </c>
      <c r="AFC1132" s="10">
        <f t="shared" ref="AFC1132" si="588">AFA1132*1.4</f>
        <v>0</v>
      </c>
      <c r="AFD1132" s="10"/>
      <c r="AFE1132" s="219"/>
      <c r="AFF1132" s="167" t="s">
        <v>62</v>
      </c>
      <c r="AFG1132" s="500" t="s">
        <v>2397</v>
      </c>
      <c r="AFI1132" s="168"/>
      <c r="AFJ1132" s="168">
        <f t="shared" si="274"/>
        <v>214</v>
      </c>
      <c r="AFK1132" s="167" t="s">
        <v>63</v>
      </c>
      <c r="AFL1132" s="10">
        <f t="shared" ref="AFL1132" si="589">AFJ1132*1.4</f>
        <v>299.59999999999997</v>
      </c>
      <c r="AFM1132" s="10"/>
      <c r="AFN1132" s="219"/>
      <c r="AFO1132" s="167" t="s">
        <v>62</v>
      </c>
      <c r="AFP1132" s="500" t="s">
        <v>809</v>
      </c>
      <c r="AFR1132" s="168"/>
      <c r="AFS1132" s="168">
        <f t="shared" si="277"/>
        <v>66</v>
      </c>
      <c r="AFT1132" s="167" t="s">
        <v>63</v>
      </c>
      <c r="AFU1132" s="10">
        <f t="shared" ref="AFU1132" si="590">AFS1132*1.4</f>
        <v>92.399999999999991</v>
      </c>
      <c r="AFV1132" s="10"/>
      <c r="AFW1132" s="219"/>
      <c r="AFX1132" s="167" t="s">
        <v>62</v>
      </c>
      <c r="AFY1132" s="500" t="s">
        <v>689</v>
      </c>
      <c r="AGA1132" s="168"/>
      <c r="AGB1132" s="168">
        <f t="shared" si="280"/>
        <v>141</v>
      </c>
      <c r="AGC1132" s="167" t="s">
        <v>63</v>
      </c>
      <c r="AGD1132" s="10">
        <f t="shared" ref="AGD1132" si="591">AGB1132*1.4</f>
        <v>197.39999999999998</v>
      </c>
      <c r="AGE1132" s="10"/>
      <c r="AGF1132" s="219"/>
      <c r="AGG1132" s="167" t="s">
        <v>62</v>
      </c>
      <c r="AGH1132" s="498" t="s">
        <v>785</v>
      </c>
      <c r="AGJ1132" s="168"/>
      <c r="AGK1132" s="168">
        <f t="shared" si="283"/>
        <v>0</v>
      </c>
      <c r="AGL1132" s="167" t="s">
        <v>63</v>
      </c>
      <c r="AGM1132" s="10">
        <f t="shared" ref="AGM1132" si="592">AGK1132*1.4</f>
        <v>0</v>
      </c>
      <c r="AGN1132" s="10"/>
      <c r="AGO1132" s="219"/>
      <c r="AGP1132" s="167" t="s">
        <v>62</v>
      </c>
      <c r="AGQ1132" s="500" t="s">
        <v>1983</v>
      </c>
      <c r="AGS1132" s="168"/>
      <c r="AGT1132" s="168">
        <f t="shared" si="286"/>
        <v>28</v>
      </c>
      <c r="AGU1132" s="167" t="s">
        <v>63</v>
      </c>
      <c r="AGV1132" s="10">
        <f t="shared" ref="AGV1132" si="593">AGT1132*1.4</f>
        <v>39.199999999999996</v>
      </c>
      <c r="AGW1132" s="10"/>
      <c r="AGX1132" s="219"/>
      <c r="AGY1132" s="167" t="s">
        <v>62</v>
      </c>
      <c r="AGZ1132" s="500" t="s">
        <v>689</v>
      </c>
      <c r="AHB1132" s="168"/>
      <c r="AHC1132" s="168">
        <f t="shared" si="289"/>
        <v>141</v>
      </c>
      <c r="AHD1132" s="167" t="s">
        <v>63</v>
      </c>
      <c r="AHE1132" s="10">
        <f t="shared" ref="AHE1132" si="594">AHC1132*1.4</f>
        <v>197.39999999999998</v>
      </c>
      <c r="AHF1132" s="10"/>
      <c r="AHG1132" s="219"/>
      <c r="AHH1132" s="167" t="s">
        <v>62</v>
      </c>
      <c r="AHI1132" s="500" t="s">
        <v>2397</v>
      </c>
      <c r="AHK1132" s="168"/>
      <c r="AHL1132" s="168">
        <f t="shared" si="292"/>
        <v>214</v>
      </c>
      <c r="AHM1132" s="167" t="s">
        <v>63</v>
      </c>
      <c r="AHN1132" s="10">
        <f t="shared" ref="AHN1132" si="595">AHL1132*1.4</f>
        <v>299.59999999999997</v>
      </c>
      <c r="AHO1132" s="10"/>
      <c r="AHP1132" s="219"/>
      <c r="AHQ1132" s="167" t="s">
        <v>62</v>
      </c>
      <c r="AHR1132" s="500" t="s">
        <v>2397</v>
      </c>
      <c r="AHT1132" s="168"/>
      <c r="AHU1132" s="168">
        <f t="shared" si="295"/>
        <v>214</v>
      </c>
      <c r="AHV1132" s="167" t="s">
        <v>63</v>
      </c>
      <c r="AHW1132" s="10">
        <f t="shared" ref="AHW1132" si="596">AHU1132*1.4</f>
        <v>299.59999999999997</v>
      </c>
      <c r="AHX1132" s="10"/>
      <c r="AHY1132" s="219"/>
      <c r="AHZ1132" s="167" t="s">
        <v>62</v>
      </c>
      <c r="AIA1132" s="500" t="s">
        <v>689</v>
      </c>
      <c r="AIC1132" s="168"/>
      <c r="AID1132" s="168">
        <f t="shared" si="298"/>
        <v>141</v>
      </c>
      <c r="AIE1132" s="167" t="s">
        <v>63</v>
      </c>
      <c r="AIF1132" s="10">
        <f t="shared" ref="AIF1132" si="597">AID1132*1.4</f>
        <v>197.39999999999998</v>
      </c>
      <c r="AIG1132" s="10"/>
      <c r="AIH1132" s="219"/>
      <c r="AII1132" s="167" t="s">
        <v>62</v>
      </c>
      <c r="AIJ1132" s="498" t="s">
        <v>518</v>
      </c>
      <c r="AIL1132" s="168"/>
      <c r="AIM1132" s="168">
        <f t="shared" si="301"/>
        <v>0</v>
      </c>
      <c r="AIN1132" s="167" t="s">
        <v>63</v>
      </c>
      <c r="AIO1132" s="10">
        <f t="shared" ref="AIO1132" si="598">AIM1132*1.4</f>
        <v>0</v>
      </c>
      <c r="AIP1132" s="10"/>
      <c r="AIQ1132" s="219"/>
      <c r="AIR1132" s="167" t="s">
        <v>62</v>
      </c>
      <c r="AIS1132" s="500" t="s">
        <v>2397</v>
      </c>
      <c r="AIU1132" s="168"/>
      <c r="AIV1132" s="168">
        <f t="shared" si="304"/>
        <v>214</v>
      </c>
      <c r="AIW1132" s="167" t="s">
        <v>63</v>
      </c>
      <c r="AIX1132" s="10">
        <f t="shared" ref="AIX1132" si="599">AIV1132*1.4</f>
        <v>299.59999999999997</v>
      </c>
      <c r="AIY1132" s="10"/>
      <c r="AIZ1132" s="219"/>
      <c r="AJA1132" s="167" t="s">
        <v>62</v>
      </c>
      <c r="AJB1132" s="500" t="s">
        <v>470</v>
      </c>
      <c r="AJD1132" s="168"/>
      <c r="AJE1132" s="168">
        <f t="shared" si="307"/>
        <v>0</v>
      </c>
      <c r="AJF1132" s="167" t="s">
        <v>63</v>
      </c>
      <c r="AJG1132" s="10">
        <f t="shared" ref="AJG1132" si="600">AJE1132*1.4</f>
        <v>0</v>
      </c>
      <c r="AJH1132" s="10"/>
      <c r="AJI1132" s="219"/>
      <c r="AJJ1132" s="167" t="s">
        <v>62</v>
      </c>
      <c r="AJK1132" s="500" t="s">
        <v>2397</v>
      </c>
      <c r="AJM1132" s="168"/>
      <c r="AJN1132" s="168">
        <f t="shared" si="310"/>
        <v>214</v>
      </c>
      <c r="AJO1132" s="167" t="s">
        <v>63</v>
      </c>
      <c r="AJP1132" s="10">
        <f t="shared" ref="AJP1132" si="601">AJN1132*1.4</f>
        <v>299.59999999999997</v>
      </c>
      <c r="AJQ1132" s="10"/>
      <c r="AJR1132" s="219"/>
      <c r="AJS1132" s="167" t="s">
        <v>62</v>
      </c>
      <c r="AJT1132" s="500" t="s">
        <v>785</v>
      </c>
      <c r="AJV1132" s="168"/>
      <c r="AJW1132" s="168">
        <f t="shared" si="313"/>
        <v>0</v>
      </c>
      <c r="AJX1132" s="167" t="s">
        <v>63</v>
      </c>
      <c r="AJY1132" s="10">
        <f t="shared" ref="AJY1132" si="602">AJW1132*1.4</f>
        <v>0</v>
      </c>
      <c r="AJZ1132" s="10"/>
      <c r="AKA1132" s="219"/>
      <c r="AKB1132" s="167" t="s">
        <v>62</v>
      </c>
      <c r="AKC1132" s="500" t="s">
        <v>2397</v>
      </c>
      <c r="AKE1132" s="168"/>
      <c r="AKF1132" s="168">
        <f t="shared" si="316"/>
        <v>214</v>
      </c>
      <c r="AKG1132" s="167" t="s">
        <v>63</v>
      </c>
      <c r="AKH1132" s="10">
        <f t="shared" ref="AKH1132" si="603">AKF1132*1.4</f>
        <v>299.59999999999997</v>
      </c>
      <c r="AKI1132" s="10"/>
      <c r="AKJ1132" s="219"/>
      <c r="AKK1132" s="167" t="s">
        <v>62</v>
      </c>
      <c r="AKL1132" s="500" t="s">
        <v>785</v>
      </c>
      <c r="AKN1132" s="168"/>
      <c r="AKO1132" s="168">
        <f t="shared" si="319"/>
        <v>0</v>
      </c>
      <c r="AKP1132" s="167" t="s">
        <v>63</v>
      </c>
      <c r="AKQ1132" s="10">
        <f t="shared" ref="AKQ1132" si="604">AKO1132*1.4</f>
        <v>0</v>
      </c>
      <c r="AKR1132" s="10"/>
      <c r="AKS1132" s="219"/>
      <c r="AKT1132" s="167" t="s">
        <v>62</v>
      </c>
      <c r="AKU1132" s="500" t="s">
        <v>809</v>
      </c>
      <c r="AKW1132" s="168"/>
      <c r="AKX1132" s="168">
        <f t="shared" si="322"/>
        <v>66</v>
      </c>
      <c r="AKY1132" s="167" t="s">
        <v>63</v>
      </c>
      <c r="AKZ1132" s="10">
        <f t="shared" ref="AKZ1132" si="605">AKX1132*1.4</f>
        <v>92.399999999999991</v>
      </c>
      <c r="ALA1132" s="10"/>
      <c r="ALB1132" s="219"/>
      <c r="ALC1132" s="167" t="s">
        <v>62</v>
      </c>
      <c r="ALD1132" s="328" t="s">
        <v>470</v>
      </c>
      <c r="ALF1132" s="168"/>
      <c r="ALG1132" s="168">
        <f t="shared" si="325"/>
        <v>0</v>
      </c>
      <c r="ALH1132" s="167" t="s">
        <v>63</v>
      </c>
      <c r="ALI1132" s="10">
        <f t="shared" ref="ALI1132" si="606">ALG1132*1.4</f>
        <v>0</v>
      </c>
      <c r="ALJ1132" s="10"/>
      <c r="ALK1132" s="219"/>
      <c r="ALL1132" s="167" t="s">
        <v>62</v>
      </c>
      <c r="ALM1132" s="500" t="s">
        <v>470</v>
      </c>
      <c r="ALO1132" s="168"/>
      <c r="ALP1132" s="168">
        <f t="shared" si="328"/>
        <v>0</v>
      </c>
      <c r="ALQ1132" s="167" t="s">
        <v>63</v>
      </c>
      <c r="ALR1132" s="10">
        <f t="shared" ref="ALR1132" si="607">ALP1132*1.4</f>
        <v>0</v>
      </c>
      <c r="ALS1132" s="10"/>
      <c r="ALT1132" s="219"/>
      <c r="ALU1132" s="167" t="s">
        <v>62</v>
      </c>
      <c r="ALV1132" s="500" t="s">
        <v>785</v>
      </c>
      <c r="ALX1132" s="168"/>
      <c r="ALY1132" s="168">
        <f t="shared" si="331"/>
        <v>0</v>
      </c>
      <c r="ALZ1132" s="167" t="s">
        <v>63</v>
      </c>
      <c r="AMA1132" s="10">
        <f t="shared" ref="AMA1132" si="608">ALY1132*1.4</f>
        <v>0</v>
      </c>
      <c r="AMB1132" s="10"/>
      <c r="AMC1132" s="219"/>
      <c r="AMD1132" s="167" t="s">
        <v>62</v>
      </c>
      <c r="AME1132" s="500" t="s">
        <v>2397</v>
      </c>
      <c r="AMG1132" s="168"/>
      <c r="AMH1132" s="168">
        <f t="shared" si="334"/>
        <v>214</v>
      </c>
      <c r="AMI1132" s="167" t="s">
        <v>63</v>
      </c>
      <c r="AMJ1132" s="10">
        <f t="shared" ref="AMJ1132" si="609">AMH1132*1.4</f>
        <v>299.59999999999997</v>
      </c>
      <c r="AMK1132" s="10"/>
      <c r="AML1132" s="219"/>
      <c r="AMM1132" s="167" t="s">
        <v>62</v>
      </c>
      <c r="AMN1132" s="500" t="s">
        <v>2397</v>
      </c>
      <c r="AMP1132" s="168"/>
      <c r="AMQ1132" s="168">
        <f t="shared" si="337"/>
        <v>214</v>
      </c>
      <c r="AMR1132" s="167" t="s">
        <v>63</v>
      </c>
      <c r="AMS1132" s="10">
        <f t="shared" ref="AMS1132" si="610">AMQ1132*1.4</f>
        <v>299.59999999999997</v>
      </c>
      <c r="AMT1132" s="10"/>
      <c r="AMU1132" s="219"/>
      <c r="AMV1132" s="167" t="s">
        <v>62</v>
      </c>
      <c r="AMW1132" s="500" t="s">
        <v>470</v>
      </c>
      <c r="AMY1132" s="168"/>
      <c r="AMZ1132" s="168">
        <f t="shared" si="340"/>
        <v>0</v>
      </c>
      <c r="ANA1132" s="167" t="s">
        <v>63</v>
      </c>
      <c r="ANB1132" s="10">
        <f t="shared" ref="ANB1132" si="611">AMZ1132*1.4</f>
        <v>0</v>
      </c>
      <c r="ANC1132" s="10"/>
      <c r="AND1132" s="219"/>
      <c r="ANE1132" s="167" t="s">
        <v>62</v>
      </c>
      <c r="ANF1132" s="500" t="s">
        <v>2397</v>
      </c>
      <c r="ANH1132" s="168"/>
      <c r="ANI1132" s="168">
        <f t="shared" si="343"/>
        <v>214</v>
      </c>
      <c r="ANJ1132" s="167" t="s">
        <v>63</v>
      </c>
      <c r="ANK1132" s="10">
        <f t="shared" ref="ANK1132" si="612">ANI1132*1.4</f>
        <v>299.59999999999997</v>
      </c>
      <c r="ANL1132" s="10"/>
      <c r="ANM1132" s="219"/>
      <c r="ANN1132" s="167" t="s">
        <v>62</v>
      </c>
      <c r="ANO1132" s="500" t="s">
        <v>2397</v>
      </c>
      <c r="ANQ1132" s="168"/>
      <c r="ANR1132" s="168">
        <f t="shared" si="346"/>
        <v>214</v>
      </c>
      <c r="ANS1132" s="167" t="s">
        <v>63</v>
      </c>
      <c r="ANT1132" s="10">
        <f t="shared" ref="ANT1132" si="613">ANR1132*1.4</f>
        <v>299.59999999999997</v>
      </c>
      <c r="ANU1132" s="10"/>
      <c r="ANV1132" s="219"/>
      <c r="ANW1132" s="167" t="s">
        <v>62</v>
      </c>
      <c r="ANX1132" s="502" t="s">
        <v>470</v>
      </c>
      <c r="ANZ1132" s="168"/>
      <c r="AOA1132" s="168">
        <f t="shared" si="349"/>
        <v>0</v>
      </c>
      <c r="AOB1132" s="167" t="s">
        <v>63</v>
      </c>
      <c r="AOC1132" s="10">
        <f t="shared" ref="AOC1132" si="614">AOA1132*1.4</f>
        <v>0</v>
      </c>
      <c r="AOD1132" s="10"/>
      <c r="AOE1132" s="219"/>
      <c r="AOF1132" s="167" t="s">
        <v>62</v>
      </c>
      <c r="AOG1132" s="500" t="s">
        <v>785</v>
      </c>
      <c r="AOI1132" s="168"/>
      <c r="AOJ1132" s="168">
        <f t="shared" si="352"/>
        <v>0</v>
      </c>
      <c r="AOK1132" s="167" t="s">
        <v>63</v>
      </c>
      <c r="AOL1132" s="10">
        <f t="shared" ref="AOL1132" si="615">AOJ1132*1.4</f>
        <v>0</v>
      </c>
      <c r="AOM1132" s="10"/>
      <c r="AON1132" s="219"/>
      <c r="AOO1132" s="167" t="s">
        <v>62</v>
      </c>
      <c r="AOP1132" s="498" t="s">
        <v>2397</v>
      </c>
      <c r="AOR1132" s="168"/>
      <c r="AOS1132" s="168">
        <f t="shared" si="355"/>
        <v>214</v>
      </c>
      <c r="AOT1132" s="167" t="s">
        <v>63</v>
      </c>
      <c r="AOU1132" s="10">
        <f t="shared" ref="AOU1132" si="616">AOS1132*1.4</f>
        <v>299.59999999999997</v>
      </c>
      <c r="AOV1132" s="10"/>
      <c r="AOW1132" s="219"/>
      <c r="AOX1132" s="167" t="s">
        <v>62</v>
      </c>
      <c r="AOY1132" s="500" t="s">
        <v>1627</v>
      </c>
      <c r="APA1132" s="168"/>
      <c r="APB1132" s="168">
        <f t="shared" si="358"/>
        <v>66</v>
      </c>
      <c r="APC1132" s="167" t="s">
        <v>63</v>
      </c>
      <c r="APD1132" s="10">
        <f t="shared" ref="APD1132" si="617">APB1132*1.4</f>
        <v>92.399999999999991</v>
      </c>
      <c r="APE1132" s="10"/>
      <c r="APF1132" s="219"/>
      <c r="APG1132" s="167" t="s">
        <v>62</v>
      </c>
      <c r="APH1132" s="500" t="s">
        <v>2397</v>
      </c>
      <c r="APJ1132" s="168"/>
      <c r="APK1132" s="168">
        <f t="shared" si="361"/>
        <v>214</v>
      </c>
      <c r="APL1132" s="167" t="s">
        <v>63</v>
      </c>
      <c r="APM1132" s="10">
        <f t="shared" ref="APM1132" si="618">APK1132*1.4</f>
        <v>299.59999999999997</v>
      </c>
      <c r="APN1132" s="10"/>
      <c r="APO1132" s="219"/>
      <c r="APP1132" s="167" t="s">
        <v>62</v>
      </c>
      <c r="APQ1132" s="500" t="s">
        <v>470</v>
      </c>
      <c r="APS1132" s="168"/>
      <c r="APT1132" s="168">
        <f t="shared" si="364"/>
        <v>0</v>
      </c>
      <c r="APU1132" s="167" t="s">
        <v>63</v>
      </c>
      <c r="APV1132" s="10">
        <f t="shared" ref="APV1132" si="619">APT1132*1.4</f>
        <v>0</v>
      </c>
      <c r="APW1132" s="10"/>
      <c r="APX1132" s="219"/>
      <c r="APY1132" s="167" t="s">
        <v>62</v>
      </c>
      <c r="APZ1132" s="500" t="s">
        <v>2397</v>
      </c>
      <c r="AQB1132" s="168"/>
      <c r="AQC1132" s="168">
        <f t="shared" si="367"/>
        <v>214</v>
      </c>
      <c r="AQD1132" s="167" t="s">
        <v>63</v>
      </c>
      <c r="AQE1132" s="10">
        <f t="shared" ref="AQE1132" si="620">AQC1132*1.4</f>
        <v>299.59999999999997</v>
      </c>
      <c r="AQF1132" s="10"/>
      <c r="AQG1132" s="219"/>
      <c r="AQH1132" s="167" t="s">
        <v>62</v>
      </c>
      <c r="AQI1132" s="500" t="s">
        <v>1627</v>
      </c>
      <c r="AQK1132" s="168"/>
      <c r="AQL1132" s="168">
        <f t="shared" si="370"/>
        <v>66</v>
      </c>
      <c r="AQM1132" s="167" t="s">
        <v>63</v>
      </c>
      <c r="AQN1132" s="10">
        <f t="shared" ref="AQN1132" si="621">AQL1132*1.4</f>
        <v>92.399999999999991</v>
      </c>
      <c r="AQO1132" s="10"/>
      <c r="AQP1132" s="219"/>
      <c r="AQQ1132" s="167" t="s">
        <v>62</v>
      </c>
      <c r="AQR1132" s="500" t="s">
        <v>1983</v>
      </c>
      <c r="AQT1132" s="168"/>
      <c r="AQU1132" s="168">
        <f t="shared" si="373"/>
        <v>28</v>
      </c>
      <c r="AQV1132" s="167" t="s">
        <v>63</v>
      </c>
      <c r="AQW1132" s="10">
        <f t="shared" ref="AQW1132" si="622">AQU1132*1.4</f>
        <v>39.199999999999996</v>
      </c>
      <c r="AQX1132" s="10"/>
      <c r="AQY1132" s="219"/>
      <c r="AQZ1132" s="167" t="s">
        <v>62</v>
      </c>
      <c r="ARA1132" s="500" t="s">
        <v>518</v>
      </c>
      <c r="ARC1132" s="168"/>
      <c r="ARD1132" s="168">
        <f t="shared" si="376"/>
        <v>0</v>
      </c>
      <c r="ARE1132" s="167" t="s">
        <v>63</v>
      </c>
      <c r="ARF1132" s="10">
        <f t="shared" ref="ARF1132" si="623">ARD1132*1.4</f>
        <v>0</v>
      </c>
      <c r="ARG1132" s="10"/>
      <c r="ARH1132" s="219"/>
      <c r="ARI1132" s="167" t="s">
        <v>62</v>
      </c>
      <c r="ARJ1132" s="500" t="s">
        <v>470</v>
      </c>
      <c r="ARL1132" s="168"/>
      <c r="ARM1132" s="168">
        <f t="shared" si="379"/>
        <v>0</v>
      </c>
      <c r="ARN1132" s="167" t="s">
        <v>63</v>
      </c>
      <c r="ARO1132" s="10">
        <f t="shared" ref="ARO1132" si="624">ARM1132*1.4</f>
        <v>0</v>
      </c>
      <c r="ARP1132" s="10"/>
      <c r="ARQ1132" s="219"/>
      <c r="ARR1132" s="167" t="s">
        <v>62</v>
      </c>
      <c r="ARS1132" s="328" t="s">
        <v>785</v>
      </c>
      <c r="ARU1132" s="168"/>
      <c r="ARV1132" s="168">
        <f t="shared" si="382"/>
        <v>0</v>
      </c>
      <c r="ARW1132" s="167" t="s">
        <v>63</v>
      </c>
      <c r="ARX1132" s="10">
        <f t="shared" ref="ARX1132" si="625">ARV1132*1.4</f>
        <v>0</v>
      </c>
      <c r="ARY1132" s="10"/>
      <c r="ARZ1132" s="219"/>
      <c r="ASA1132" s="167" t="s">
        <v>62</v>
      </c>
      <c r="ASB1132" s="500" t="s">
        <v>2397</v>
      </c>
      <c r="ASD1132" s="168"/>
      <c r="ASE1132" s="168">
        <f t="shared" si="385"/>
        <v>214</v>
      </c>
      <c r="ASF1132" s="167" t="s">
        <v>63</v>
      </c>
      <c r="ASG1132" s="10">
        <f t="shared" ref="ASG1132" si="626">ASE1132*1.4</f>
        <v>299.59999999999997</v>
      </c>
      <c r="ASH1132" s="10"/>
      <c r="ASI1132" s="219"/>
      <c r="ASJ1132" s="167" t="s">
        <v>62</v>
      </c>
      <c r="ASK1132" s="500" t="s">
        <v>470</v>
      </c>
      <c r="ASM1132" s="168"/>
      <c r="ASN1132" s="168">
        <f t="shared" si="388"/>
        <v>0</v>
      </c>
      <c r="ASO1132" s="167" t="s">
        <v>63</v>
      </c>
      <c r="ASP1132" s="10">
        <f t="shared" ref="ASP1132" si="627">ASN1132*1.4</f>
        <v>0</v>
      </c>
      <c r="ASQ1132" s="10"/>
      <c r="ASR1132" s="219"/>
      <c r="ASS1132" s="167" t="s">
        <v>62</v>
      </c>
      <c r="AST1132" s="500" t="s">
        <v>785</v>
      </c>
      <c r="ASV1132" s="168"/>
      <c r="ASW1132" s="168">
        <f t="shared" si="391"/>
        <v>0</v>
      </c>
      <c r="ASX1132" s="167" t="s">
        <v>63</v>
      </c>
      <c r="ASY1132" s="10">
        <f t="shared" ref="ASY1132" si="628">ASW1132*1.4</f>
        <v>0</v>
      </c>
      <c r="ASZ1132" s="10"/>
      <c r="ATA1132" s="219"/>
      <c r="ATB1132" s="167" t="s">
        <v>62</v>
      </c>
      <c r="ATC1132" s="500" t="s">
        <v>809</v>
      </c>
      <c r="ATE1132" s="168"/>
      <c r="ATF1132" s="168">
        <f t="shared" si="394"/>
        <v>66</v>
      </c>
      <c r="ATG1132" s="167" t="s">
        <v>63</v>
      </c>
      <c r="ATH1132" s="10">
        <f t="shared" ref="ATH1132" si="629">ATF1132*1.4</f>
        <v>92.399999999999991</v>
      </c>
      <c r="ATI1132" s="10"/>
      <c r="ATJ1132" s="219"/>
      <c r="ATK1132" s="167" t="s">
        <v>62</v>
      </c>
      <c r="ATL1132" s="500" t="s">
        <v>785</v>
      </c>
      <c r="ATN1132" s="168"/>
      <c r="ATO1132" s="168">
        <f t="shared" si="397"/>
        <v>0</v>
      </c>
      <c r="ATP1132" s="167" t="s">
        <v>63</v>
      </c>
      <c r="ATQ1132" s="10">
        <f t="shared" ref="ATQ1132" si="630">ATO1132*1.4</f>
        <v>0</v>
      </c>
      <c r="ATR1132" s="10"/>
      <c r="ATS1132" s="219"/>
      <c r="ATT1132" s="167" t="s">
        <v>62</v>
      </c>
      <c r="ATU1132" s="500" t="s">
        <v>470</v>
      </c>
      <c r="ATW1132" s="168"/>
      <c r="ATX1132" s="168">
        <f t="shared" si="400"/>
        <v>0</v>
      </c>
      <c r="ATY1132" s="167" t="s">
        <v>63</v>
      </c>
      <c r="ATZ1132" s="10">
        <f t="shared" ref="ATZ1132" si="631">ATX1132*1.4</f>
        <v>0</v>
      </c>
      <c r="AUA1132" s="10"/>
      <c r="AUB1132" s="219"/>
      <c r="AUC1132" s="167" t="s">
        <v>62</v>
      </c>
      <c r="AUD1132" s="500" t="s">
        <v>785</v>
      </c>
      <c r="AUF1132" s="168"/>
      <c r="AUG1132" s="168">
        <f t="shared" si="403"/>
        <v>0</v>
      </c>
      <c r="AUH1132" s="167" t="s">
        <v>63</v>
      </c>
      <c r="AUI1132" s="10">
        <f t="shared" ref="AUI1132" si="632">AUG1132*1.4</f>
        <v>0</v>
      </c>
      <c r="AUJ1132" s="10"/>
      <c r="AUK1132" s="219"/>
      <c r="AUL1132" s="167" t="s">
        <v>62</v>
      </c>
      <c r="AUM1132" s="500" t="s">
        <v>518</v>
      </c>
      <c r="AUO1132" s="168"/>
      <c r="AUP1132" s="168">
        <f t="shared" si="406"/>
        <v>0</v>
      </c>
      <c r="AUQ1132" s="167" t="s">
        <v>63</v>
      </c>
      <c r="AUR1132" s="10">
        <f t="shared" ref="AUR1132" si="633">AUP1132*1.4</f>
        <v>0</v>
      </c>
      <c r="AUS1132" s="10"/>
      <c r="AUT1132" s="219"/>
      <c r="AUU1132" s="167" t="s">
        <v>62</v>
      </c>
      <c r="AUV1132" s="500" t="s">
        <v>785</v>
      </c>
      <c r="AUX1132" s="168"/>
      <c r="AUY1132" s="168">
        <f t="shared" si="409"/>
        <v>0</v>
      </c>
      <c r="AUZ1132" s="167" t="s">
        <v>63</v>
      </c>
      <c r="AVA1132" s="10">
        <f t="shared" ref="AVA1132" si="634">AUY1132*1.4</f>
        <v>0</v>
      </c>
      <c r="AVB1132" s="10"/>
      <c r="AVC1132" s="219"/>
      <c r="AVD1132" s="167" t="s">
        <v>62</v>
      </c>
      <c r="AVE1132" s="500" t="s">
        <v>2397</v>
      </c>
      <c r="AVG1132" s="168"/>
      <c r="AVH1132" s="168">
        <f t="shared" si="412"/>
        <v>214</v>
      </c>
      <c r="AVI1132" s="167" t="s">
        <v>63</v>
      </c>
      <c r="AVJ1132" s="10">
        <f t="shared" ref="AVJ1132" si="635">AVH1132*1.4</f>
        <v>299.59999999999997</v>
      </c>
      <c r="AVK1132" s="10"/>
      <c r="AVL1132" s="219"/>
      <c r="AVM1132" s="167" t="s">
        <v>62</v>
      </c>
      <c r="AVN1132" s="328" t="s">
        <v>785</v>
      </c>
      <c r="AVP1132" s="168"/>
      <c r="AVQ1132" s="168">
        <f t="shared" si="415"/>
        <v>0</v>
      </c>
      <c r="AVR1132" s="167" t="s">
        <v>63</v>
      </c>
      <c r="AVS1132" s="10">
        <f t="shared" ref="AVS1132" si="636">AVQ1132*1.4</f>
        <v>0</v>
      </c>
      <c r="AVT1132" s="10"/>
      <c r="AVU1132" s="219"/>
      <c r="AVV1132" s="167" t="s">
        <v>62</v>
      </c>
      <c r="AVW1132" s="500" t="s">
        <v>470</v>
      </c>
      <c r="AVY1132" s="168"/>
      <c r="AVZ1132" s="168">
        <f t="shared" si="418"/>
        <v>0</v>
      </c>
      <c r="AWA1132" s="167" t="s">
        <v>63</v>
      </c>
      <c r="AWB1132" s="10">
        <f t="shared" ref="AWB1132" si="637">AVZ1132*1.4</f>
        <v>0</v>
      </c>
      <c r="AWC1132" s="10"/>
      <c r="AWD1132" s="219"/>
      <c r="AWE1132" s="167" t="s">
        <v>62</v>
      </c>
      <c r="AWF1132" s="500" t="s">
        <v>2397</v>
      </c>
      <c r="AWH1132" s="168"/>
      <c r="AWI1132" s="168">
        <f t="shared" si="421"/>
        <v>214</v>
      </c>
      <c r="AWJ1132" s="167" t="s">
        <v>63</v>
      </c>
      <c r="AWK1132" s="10">
        <f t="shared" ref="AWK1132" si="638">AWI1132*1.4</f>
        <v>299.59999999999997</v>
      </c>
      <c r="AWL1132" s="10"/>
      <c r="AWM1132" s="219"/>
      <c r="AWN1132" s="167" t="s">
        <v>62</v>
      </c>
      <c r="AWO1132" s="500" t="s">
        <v>785</v>
      </c>
      <c r="AWQ1132" s="168"/>
      <c r="AWR1132" s="168">
        <f t="shared" si="424"/>
        <v>0</v>
      </c>
      <c r="AWS1132" s="167" t="s">
        <v>63</v>
      </c>
      <c r="AWT1132" s="10">
        <f t="shared" ref="AWT1132" si="639">AWR1132*1.4</f>
        <v>0</v>
      </c>
      <c r="AWU1132" s="10"/>
      <c r="AWV1132" s="219"/>
      <c r="AWW1132" s="167" t="s">
        <v>62</v>
      </c>
      <c r="AWX1132" s="500" t="s">
        <v>785</v>
      </c>
      <c r="AWZ1132" s="168"/>
      <c r="AXA1132" s="168">
        <f t="shared" si="427"/>
        <v>0</v>
      </c>
      <c r="AXB1132" s="167" t="s">
        <v>63</v>
      </c>
      <c r="AXC1132" s="10">
        <f t="shared" ref="AXC1132" si="640">AXA1132*1.4</f>
        <v>0</v>
      </c>
      <c r="AXD1132" s="10"/>
      <c r="AXE1132" s="219"/>
      <c r="AXF1132" s="167" t="s">
        <v>62</v>
      </c>
      <c r="AXG1132" s="498" t="s">
        <v>470</v>
      </c>
      <c r="AXI1132" s="168"/>
      <c r="AXJ1132" s="168">
        <f t="shared" si="430"/>
        <v>0</v>
      </c>
      <c r="AXK1132" s="167" t="s">
        <v>63</v>
      </c>
      <c r="AXL1132" s="10">
        <f t="shared" ref="AXL1132" si="641">AXJ1132*1.4</f>
        <v>0</v>
      </c>
      <c r="AXM1132" s="10"/>
      <c r="AXN1132" s="219"/>
      <c r="AXO1132" s="167" t="s">
        <v>62</v>
      </c>
      <c r="AXP1132" s="500" t="s">
        <v>689</v>
      </c>
      <c r="AXR1132" s="168"/>
      <c r="AXS1132" s="168">
        <f t="shared" si="433"/>
        <v>141</v>
      </c>
      <c r="AXT1132" s="167" t="s">
        <v>63</v>
      </c>
      <c r="AXU1132" s="10">
        <f t="shared" ref="AXU1132" si="642">AXS1132*1.4</f>
        <v>197.39999999999998</v>
      </c>
      <c r="AXV1132" s="10"/>
      <c r="AXW1132" s="219"/>
      <c r="AXX1132" s="167" t="s">
        <v>62</v>
      </c>
      <c r="AXY1132" s="500" t="s">
        <v>809</v>
      </c>
      <c r="AYA1132" s="168"/>
      <c r="AYB1132" s="168">
        <f t="shared" si="436"/>
        <v>66</v>
      </c>
      <c r="AYC1132" s="167" t="s">
        <v>63</v>
      </c>
      <c r="AYD1132" s="10">
        <f t="shared" ref="AYD1132" si="643">AYB1132*1.4</f>
        <v>92.399999999999991</v>
      </c>
      <c r="AYE1132" s="10"/>
      <c r="AYF1132" s="219"/>
      <c r="AYG1132" s="167" t="s">
        <v>62</v>
      </c>
      <c r="AYH1132" s="500" t="s">
        <v>470</v>
      </c>
      <c r="AYJ1132" s="168"/>
      <c r="AYK1132" s="168">
        <f t="shared" si="439"/>
        <v>0</v>
      </c>
      <c r="AYL1132" s="167" t="s">
        <v>63</v>
      </c>
      <c r="AYM1132" s="10">
        <f t="shared" ref="AYM1132" si="644">AYK1132*1.4</f>
        <v>0</v>
      </c>
      <c r="AYN1132" s="10"/>
      <c r="AYO1132" s="219"/>
      <c r="AYP1132" s="167" t="s">
        <v>62</v>
      </c>
      <c r="AYQ1132" s="500" t="s">
        <v>2397</v>
      </c>
      <c r="AYS1132" s="168"/>
      <c r="AYT1132" s="168">
        <f t="shared" si="442"/>
        <v>214</v>
      </c>
      <c r="AYU1132" s="167" t="s">
        <v>63</v>
      </c>
      <c r="AYV1132" s="10">
        <f t="shared" ref="AYV1132" si="645">AYT1132*1.4</f>
        <v>299.59999999999997</v>
      </c>
      <c r="AYW1132" s="10"/>
      <c r="AYX1132" s="219"/>
      <c r="AYY1132" s="167" t="s">
        <v>62</v>
      </c>
      <c r="AYZ1132" s="498" t="s">
        <v>785</v>
      </c>
      <c r="AZB1132" s="168"/>
      <c r="AZC1132" s="168">
        <f t="shared" si="445"/>
        <v>0</v>
      </c>
      <c r="AZD1132" s="167" t="s">
        <v>63</v>
      </c>
      <c r="AZE1132" s="10">
        <f t="shared" ref="AZE1132" si="646">AZC1132*1.4</f>
        <v>0</v>
      </c>
      <c r="AZF1132" s="10"/>
      <c r="AZG1132" s="219"/>
      <c r="AZH1132" s="167" t="s">
        <v>62</v>
      </c>
      <c r="AZI1132" s="500" t="s">
        <v>689</v>
      </c>
      <c r="AZK1132" s="168"/>
      <c r="AZL1132" s="168">
        <f t="shared" si="448"/>
        <v>141</v>
      </c>
      <c r="AZM1132" s="167" t="s">
        <v>63</v>
      </c>
      <c r="AZN1132" s="10">
        <f t="shared" ref="AZN1132" si="647">AZL1132*1.4</f>
        <v>197.39999999999998</v>
      </c>
      <c r="AZO1132" s="10"/>
      <c r="AZP1132" s="219"/>
      <c r="AZQ1132" s="167" t="s">
        <v>62</v>
      </c>
      <c r="AZR1132" s="500" t="s">
        <v>689</v>
      </c>
      <c r="AZT1132" s="168"/>
      <c r="AZU1132" s="168">
        <f t="shared" si="451"/>
        <v>141</v>
      </c>
      <c r="AZV1132" s="167" t="s">
        <v>63</v>
      </c>
      <c r="AZW1132" s="10">
        <f t="shared" ref="AZW1132" si="648">AZU1132*1.4</f>
        <v>197.39999999999998</v>
      </c>
      <c r="AZX1132" s="10"/>
      <c r="AZY1132" s="219"/>
      <c r="AZZ1132" s="167" t="s">
        <v>62</v>
      </c>
      <c r="BAA1132" s="500" t="s">
        <v>689</v>
      </c>
      <c r="BAC1132" s="168"/>
      <c r="BAD1132" s="168">
        <f t="shared" si="454"/>
        <v>141</v>
      </c>
      <c r="BAE1132" s="167" t="s">
        <v>63</v>
      </c>
      <c r="BAF1132" s="10">
        <f t="shared" ref="BAF1132" si="649">BAD1132*1.4</f>
        <v>197.39999999999998</v>
      </c>
      <c r="BAG1132" s="10"/>
      <c r="BAH1132" s="219"/>
      <c r="BAI1132" s="167" t="s">
        <v>62</v>
      </c>
      <c r="BAJ1132" s="500" t="s">
        <v>689</v>
      </c>
      <c r="BAL1132" s="168"/>
      <c r="BAM1132" s="168">
        <f t="shared" si="457"/>
        <v>141</v>
      </c>
      <c r="BAN1132" s="167" t="s">
        <v>63</v>
      </c>
      <c r="BAO1132" s="10">
        <f t="shared" ref="BAO1132" si="650">BAM1132*1.4</f>
        <v>197.39999999999998</v>
      </c>
      <c r="BAP1132" s="10"/>
      <c r="BAQ1132" s="219"/>
      <c r="BAR1132" s="167" t="s">
        <v>62</v>
      </c>
      <c r="BAS1132" s="500" t="s">
        <v>689</v>
      </c>
      <c r="BAU1132" s="168"/>
      <c r="BAV1132" s="168">
        <f t="shared" si="460"/>
        <v>141</v>
      </c>
      <c r="BAW1132" s="167" t="s">
        <v>63</v>
      </c>
      <c r="BAX1132" s="10">
        <f t="shared" ref="BAX1132" si="651">BAV1132*1.4</f>
        <v>197.39999999999998</v>
      </c>
      <c r="BAY1132" s="10"/>
      <c r="BAZ1132" s="219"/>
      <c r="BBA1132" s="167" t="s">
        <v>62</v>
      </c>
      <c r="BBB1132" s="500" t="s">
        <v>689</v>
      </c>
      <c r="BBD1132" s="168"/>
      <c r="BBE1132" s="168">
        <f t="shared" si="463"/>
        <v>141</v>
      </c>
      <c r="BBF1132" s="167" t="s">
        <v>63</v>
      </c>
      <c r="BBG1132" s="10">
        <f t="shared" ref="BBG1132" si="652">BBE1132*1.4</f>
        <v>197.39999999999998</v>
      </c>
      <c r="BBH1132" s="10"/>
      <c r="BBI1132" s="219"/>
      <c r="BBJ1132" s="167" t="s">
        <v>62</v>
      </c>
      <c r="BBK1132" s="500" t="s">
        <v>785</v>
      </c>
      <c r="BBM1132" s="168"/>
      <c r="BBN1132" s="168">
        <f t="shared" si="466"/>
        <v>0</v>
      </c>
      <c r="BBO1132" s="167" t="s">
        <v>63</v>
      </c>
      <c r="BBP1132" s="10">
        <f t="shared" ref="BBP1132" si="653">BBN1132*1.4</f>
        <v>0</v>
      </c>
      <c r="BBQ1132" s="10"/>
      <c r="BBR1132" s="219"/>
      <c r="BBS1132" s="167" t="s">
        <v>62</v>
      </c>
      <c r="BBT1132" s="500" t="s">
        <v>809</v>
      </c>
      <c r="BBV1132" s="168"/>
      <c r="BBW1132" s="168">
        <f t="shared" si="469"/>
        <v>66</v>
      </c>
      <c r="BBX1132" s="167" t="s">
        <v>63</v>
      </c>
      <c r="BBY1132" s="10">
        <f t="shared" ref="BBY1132" si="654">BBW1132*1.4</f>
        <v>92.399999999999991</v>
      </c>
      <c r="BBZ1132" s="10"/>
      <c r="BCA1132" s="219"/>
      <c r="BCB1132" s="167" t="s">
        <v>62</v>
      </c>
      <c r="BCC1132" s="500" t="s">
        <v>470</v>
      </c>
      <c r="BCE1132" s="168"/>
      <c r="BCF1132" s="168">
        <f t="shared" si="472"/>
        <v>0</v>
      </c>
      <c r="BCG1132" s="167" t="s">
        <v>63</v>
      </c>
      <c r="BCH1132" s="10">
        <f t="shared" ref="BCH1132" si="655">BCF1132*1.4</f>
        <v>0</v>
      </c>
      <c r="BCI1132" s="10"/>
      <c r="BCJ1132" s="219"/>
      <c r="BCK1132" s="167" t="s">
        <v>62</v>
      </c>
      <c r="BCL1132" s="500" t="s">
        <v>689</v>
      </c>
      <c r="BCN1132" s="168"/>
      <c r="BCO1132" s="168">
        <f t="shared" si="475"/>
        <v>141</v>
      </c>
      <c r="BCP1132" s="167" t="s">
        <v>63</v>
      </c>
      <c r="BCQ1132" s="10">
        <f t="shared" ref="BCQ1132" si="656">BCO1132*1.4</f>
        <v>197.39999999999998</v>
      </c>
      <c r="BCR1132" s="10"/>
      <c r="BCS1132" s="219"/>
      <c r="BCT1132" s="167" t="s">
        <v>62</v>
      </c>
      <c r="BCU1132" s="500" t="s">
        <v>2397</v>
      </c>
      <c r="BCW1132" s="168"/>
      <c r="BCX1132" s="168">
        <f t="shared" si="478"/>
        <v>214</v>
      </c>
      <c r="BCY1132" s="167" t="s">
        <v>63</v>
      </c>
      <c r="BCZ1132" s="10">
        <f t="shared" ref="BCZ1132" si="657">BCX1132*1.4</f>
        <v>299.59999999999997</v>
      </c>
      <c r="BDA1132" s="10"/>
      <c r="BDB1132" s="219"/>
      <c r="BDC1132" s="167" t="s">
        <v>62</v>
      </c>
      <c r="BDD1132" s="500" t="s">
        <v>470</v>
      </c>
      <c r="BDF1132" s="168"/>
      <c r="BDG1132" s="168">
        <f t="shared" si="481"/>
        <v>0</v>
      </c>
      <c r="BDH1132" s="167" t="s">
        <v>63</v>
      </c>
      <c r="BDI1132" s="10">
        <f t="shared" ref="BDI1132" si="658">BDG1132*1.4</f>
        <v>0</v>
      </c>
      <c r="BDJ1132" s="10"/>
      <c r="BDK1132" s="219"/>
      <c r="BDL1132" s="167" t="s">
        <v>62</v>
      </c>
      <c r="BDM1132" s="328" t="s">
        <v>689</v>
      </c>
      <c r="BDO1132" s="168"/>
      <c r="BDP1132" s="168">
        <f t="shared" si="484"/>
        <v>141</v>
      </c>
      <c r="BDQ1132" s="167" t="s">
        <v>63</v>
      </c>
      <c r="BDR1132" s="10">
        <f t="shared" ref="BDR1132" si="659">BDP1132*1.4</f>
        <v>197.39999999999998</v>
      </c>
      <c r="BDS1132" s="10"/>
      <c r="BDT1132" s="219"/>
      <c r="BDU1132" s="167" t="s">
        <v>62</v>
      </c>
      <c r="BDV1132" s="500" t="s">
        <v>470</v>
      </c>
      <c r="BDX1132" s="168"/>
      <c r="BDY1132" s="168">
        <f t="shared" si="487"/>
        <v>0</v>
      </c>
      <c r="BDZ1132" s="167" t="s">
        <v>63</v>
      </c>
      <c r="BEA1132" s="10">
        <f t="shared" ref="BEA1132" si="660">BDY1132*1.4</f>
        <v>0</v>
      </c>
      <c r="BEB1132" s="10"/>
      <c r="BEC1132" s="219"/>
      <c r="BED1132" s="167" t="s">
        <v>62</v>
      </c>
      <c r="BEE1132" s="498" t="s">
        <v>689</v>
      </c>
      <c r="BEG1132" s="168"/>
      <c r="BEH1132" s="168">
        <f t="shared" si="490"/>
        <v>141</v>
      </c>
      <c r="BEI1132" s="167" t="s">
        <v>63</v>
      </c>
      <c r="BEJ1132" s="10">
        <f t="shared" ref="BEJ1132" si="661">BEH1132*1.4</f>
        <v>197.39999999999998</v>
      </c>
      <c r="BEK1132" s="10"/>
      <c r="BEL1132" s="219"/>
      <c r="BEM1132" s="167" t="s">
        <v>62</v>
      </c>
      <c r="BEN1132" s="498" t="s">
        <v>785</v>
      </c>
      <c r="BEP1132" s="168"/>
      <c r="BEQ1132" s="168">
        <f t="shared" si="493"/>
        <v>0</v>
      </c>
      <c r="BER1132" s="167" t="s">
        <v>63</v>
      </c>
      <c r="BES1132" s="10">
        <f t="shared" ref="BES1132" si="662">BEQ1132*1.4</f>
        <v>0</v>
      </c>
      <c r="BET1132" s="10"/>
      <c r="BEU1132" s="219"/>
      <c r="BEV1132" s="167" t="s">
        <v>62</v>
      </c>
      <c r="BEW1132" s="500" t="s">
        <v>689</v>
      </c>
      <c r="BEY1132" s="168"/>
      <c r="BEZ1132" s="168">
        <f t="shared" si="496"/>
        <v>141</v>
      </c>
      <c r="BFA1132" s="167" t="s">
        <v>63</v>
      </c>
      <c r="BFB1132" s="10">
        <f t="shared" ref="BFB1132" si="663">BEZ1132*1.4</f>
        <v>197.39999999999998</v>
      </c>
      <c r="BFC1132" s="10"/>
      <c r="BFD1132" s="219"/>
      <c r="BFE1132" s="167"/>
      <c r="BFF1132" s="327"/>
      <c r="BFH1132" s="168"/>
      <c r="BFI1132" s="168"/>
      <c r="BFJ1132" s="167"/>
      <c r="BFK1132" s="10"/>
      <c r="BFL1132" s="10"/>
      <c r="BFN1132" s="167"/>
      <c r="BFO1132" s="327"/>
      <c r="BFQ1132" s="168"/>
      <c r="BFR1132" s="168"/>
      <c r="BFS1132" s="167"/>
      <c r="BFT1132" s="10"/>
      <c r="BFU1132" s="10"/>
      <c r="BFW1132" s="167"/>
      <c r="BFX1132" s="328"/>
      <c r="BFZ1132" s="168"/>
      <c r="BGA1132" s="168"/>
      <c r="BGB1132" s="167"/>
      <c r="BGC1132" s="10"/>
      <c r="BGD1132" s="10"/>
      <c r="BGF1132" s="167"/>
      <c r="BGG1132" s="327"/>
      <c r="BGI1132" s="168"/>
      <c r="BGJ1132" s="168"/>
      <c r="BGK1132" s="167"/>
      <c r="BGL1132" s="10"/>
      <c r="BGM1132" s="10"/>
      <c r="BGO1132" s="167"/>
      <c r="BGP1132" s="328"/>
      <c r="BGR1132" s="168"/>
      <c r="BGS1132" s="168"/>
      <c r="BGT1132" s="167"/>
      <c r="BGU1132" s="10"/>
      <c r="BGV1132" s="10"/>
      <c r="BGX1132" s="167"/>
      <c r="BGY1132" s="327"/>
      <c r="BHA1132" s="168"/>
      <c r="BHB1132" s="168"/>
      <c r="BHC1132" s="167"/>
      <c r="BHD1132" s="10"/>
      <c r="BHE1132" s="10"/>
    </row>
    <row r="1133" spans="1:1565" s="14" customFormat="1" ht="15">
      <c r="A1133" s="167" t="s">
        <v>64</v>
      </c>
      <c r="B1133" s="325" t="s">
        <v>785</v>
      </c>
      <c r="D1133" s="168"/>
      <c r="E1133" s="168">
        <f>VLOOKUP(B1133,$A$1213:$F$2274,6,FALSE)</f>
        <v>0</v>
      </c>
      <c r="F1133" s="167" t="s">
        <v>65</v>
      </c>
      <c r="G1133" s="10">
        <f>E1133*1.3</f>
        <v>0</v>
      </c>
      <c r="H1133" s="10"/>
      <c r="I1133" s="219"/>
      <c r="J1133" s="167" t="s">
        <v>64</v>
      </c>
      <c r="K1133" s="325" t="s">
        <v>470</v>
      </c>
      <c r="M1133" s="168"/>
      <c r="N1133" s="168">
        <f>VLOOKUP(K1133,$A$1213:$F$2274,6,FALSE)</f>
        <v>0</v>
      </c>
      <c r="O1133" s="167" t="s">
        <v>65</v>
      </c>
      <c r="P1133" s="10">
        <f>N1133*1.3</f>
        <v>0</v>
      </c>
      <c r="Q1133" s="10"/>
      <c r="R1133" s="219"/>
      <c r="S1133" s="167" t="s">
        <v>64</v>
      </c>
      <c r="T1133" s="325" t="s">
        <v>785</v>
      </c>
      <c r="V1133" s="168"/>
      <c r="W1133" s="168">
        <f t="shared" si="1"/>
        <v>0</v>
      </c>
      <c r="X1133" s="167" t="s">
        <v>65</v>
      </c>
      <c r="Y1133" s="10">
        <f t="shared" ref="Y1133" si="664">W1133*1.3</f>
        <v>0</v>
      </c>
      <c r="Z1133" s="10"/>
      <c r="AA1133" s="219"/>
      <c r="AB1133" s="167" t="s">
        <v>64</v>
      </c>
      <c r="AC1133" s="325" t="s">
        <v>2397</v>
      </c>
      <c r="AE1133" s="168"/>
      <c r="AF1133" s="168">
        <f t="shared" si="4"/>
        <v>214</v>
      </c>
      <c r="AG1133" s="167" t="s">
        <v>65</v>
      </c>
      <c r="AH1133" s="10">
        <f t="shared" ref="AH1133" si="665">AF1133*1.3</f>
        <v>278.2</v>
      </c>
      <c r="AI1133" s="10"/>
      <c r="AJ1133" s="219"/>
      <c r="AK1133" s="167" t="s">
        <v>64</v>
      </c>
      <c r="AL1133" s="498" t="s">
        <v>785</v>
      </c>
      <c r="AN1133" s="168"/>
      <c r="AO1133" s="168">
        <f t="shared" si="7"/>
        <v>0</v>
      </c>
      <c r="AP1133" s="167" t="s">
        <v>65</v>
      </c>
      <c r="AQ1133" s="10">
        <f t="shared" ref="AQ1133" si="666">AO1133*1.3</f>
        <v>0</v>
      </c>
      <c r="AR1133" s="10"/>
      <c r="AS1133" s="219"/>
      <c r="AT1133" s="167" t="s">
        <v>64</v>
      </c>
      <c r="AU1133" s="325" t="s">
        <v>1627</v>
      </c>
      <c r="AW1133" s="168"/>
      <c r="AX1133" s="168">
        <f t="shared" si="10"/>
        <v>66</v>
      </c>
      <c r="AY1133" s="167" t="s">
        <v>65</v>
      </c>
      <c r="AZ1133" s="10">
        <f t="shared" ref="AZ1133" si="667">AX1133*1.3</f>
        <v>85.8</v>
      </c>
      <c r="BA1133" s="10"/>
      <c r="BB1133" s="219"/>
      <c r="BC1133" s="167" t="s">
        <v>64</v>
      </c>
      <c r="BD1133" s="325" t="s">
        <v>785</v>
      </c>
      <c r="BF1133" s="168"/>
      <c r="BG1133" s="168">
        <f t="shared" si="13"/>
        <v>0</v>
      </c>
      <c r="BH1133" s="167" t="s">
        <v>65</v>
      </c>
      <c r="BI1133" s="10">
        <f t="shared" ref="BI1133" si="668">BG1133*1.3</f>
        <v>0</v>
      </c>
      <c r="BJ1133" s="10"/>
      <c r="BK1133" s="219"/>
      <c r="BL1133" s="167" t="s">
        <v>64</v>
      </c>
      <c r="BM1133" s="325" t="s">
        <v>809</v>
      </c>
      <c r="BO1133" s="168"/>
      <c r="BP1133" s="168">
        <f t="shared" si="16"/>
        <v>66</v>
      </c>
      <c r="BQ1133" s="167" t="s">
        <v>65</v>
      </c>
      <c r="BR1133" s="10">
        <f t="shared" ref="BR1133" si="669">BP1133*1.3</f>
        <v>85.8</v>
      </c>
      <c r="BS1133" s="10"/>
      <c r="BT1133" s="219"/>
      <c r="BU1133" s="167" t="s">
        <v>64</v>
      </c>
      <c r="BV1133" s="325" t="s">
        <v>785</v>
      </c>
      <c r="BX1133" s="168"/>
      <c r="BY1133" s="168">
        <f t="shared" si="19"/>
        <v>0</v>
      </c>
      <c r="BZ1133" s="167" t="s">
        <v>65</v>
      </c>
      <c r="CA1133" s="10">
        <f t="shared" ref="CA1133" si="670">BY1133*1.3</f>
        <v>0</v>
      </c>
      <c r="CB1133" s="10"/>
      <c r="CC1133" s="219"/>
      <c r="CD1133" s="167" t="s">
        <v>64</v>
      </c>
      <c r="CE1133" s="325" t="s">
        <v>2397</v>
      </c>
      <c r="CG1133" s="168"/>
      <c r="CH1133" s="168">
        <f t="shared" si="22"/>
        <v>214</v>
      </c>
      <c r="CI1133" s="167" t="s">
        <v>65</v>
      </c>
      <c r="CJ1133" s="10">
        <f t="shared" ref="CJ1133" si="671">CH1133*1.3</f>
        <v>278.2</v>
      </c>
      <c r="CK1133" s="10"/>
      <c r="CL1133" s="219"/>
      <c r="CM1133" s="167" t="s">
        <v>64</v>
      </c>
      <c r="CN1133" s="325" t="s">
        <v>2397</v>
      </c>
      <c r="CP1133" s="168"/>
      <c r="CQ1133" s="168">
        <f t="shared" si="25"/>
        <v>214</v>
      </c>
      <c r="CR1133" s="167" t="s">
        <v>65</v>
      </c>
      <c r="CS1133" s="10">
        <f t="shared" ref="CS1133" si="672">CQ1133*1.3</f>
        <v>278.2</v>
      </c>
      <c r="CT1133" s="10"/>
      <c r="CU1133" s="219"/>
      <c r="CV1133" s="167" t="s">
        <v>64</v>
      </c>
      <c r="CW1133" s="325" t="s">
        <v>2397</v>
      </c>
      <c r="CY1133" s="168"/>
      <c r="CZ1133" s="168">
        <f t="shared" si="28"/>
        <v>214</v>
      </c>
      <c r="DA1133" s="167" t="s">
        <v>65</v>
      </c>
      <c r="DB1133" s="10">
        <f t="shared" ref="DB1133" si="673">CZ1133*1.3</f>
        <v>278.2</v>
      </c>
      <c r="DC1133" s="10"/>
      <c r="DD1133" s="219"/>
      <c r="DE1133" s="167" t="s">
        <v>64</v>
      </c>
      <c r="DF1133" s="325" t="s">
        <v>1627</v>
      </c>
      <c r="DH1133" s="168"/>
      <c r="DI1133" s="168">
        <f t="shared" si="31"/>
        <v>66</v>
      </c>
      <c r="DJ1133" s="167" t="s">
        <v>65</v>
      </c>
      <c r="DK1133" s="10">
        <f t="shared" ref="DK1133" si="674">DI1133*1.3</f>
        <v>85.8</v>
      </c>
      <c r="DL1133" s="10"/>
      <c r="DM1133" s="219"/>
      <c r="DN1133" s="167" t="s">
        <v>64</v>
      </c>
      <c r="DO1133" s="325" t="s">
        <v>785</v>
      </c>
      <c r="DQ1133" s="168"/>
      <c r="DR1133" s="168">
        <f t="shared" si="34"/>
        <v>0</v>
      </c>
      <c r="DS1133" s="167" t="s">
        <v>65</v>
      </c>
      <c r="DT1133" s="10">
        <f t="shared" ref="DT1133" si="675">DR1133*1.3</f>
        <v>0</v>
      </c>
      <c r="DU1133" s="10"/>
      <c r="DV1133" s="219"/>
      <c r="DW1133" s="167" t="s">
        <v>64</v>
      </c>
      <c r="DX1133" s="325" t="s">
        <v>689</v>
      </c>
      <c r="DZ1133" s="168"/>
      <c r="EA1133" s="168">
        <f t="shared" si="37"/>
        <v>141</v>
      </c>
      <c r="EB1133" s="167" t="s">
        <v>65</v>
      </c>
      <c r="EC1133" s="10">
        <f t="shared" ref="EC1133" si="676">EA1133*1.3</f>
        <v>183.3</v>
      </c>
      <c r="ED1133" s="10"/>
      <c r="EE1133" s="219"/>
      <c r="EF1133" s="167" t="s">
        <v>64</v>
      </c>
      <c r="EG1133" s="325" t="s">
        <v>785</v>
      </c>
      <c r="EI1133" s="168"/>
      <c r="EJ1133" s="168">
        <f t="shared" si="40"/>
        <v>0</v>
      </c>
      <c r="EK1133" s="167" t="s">
        <v>65</v>
      </c>
      <c r="EL1133" s="10">
        <f t="shared" ref="EL1133" si="677">EJ1133*1.3</f>
        <v>0</v>
      </c>
      <c r="EM1133" s="10"/>
      <c r="EN1133" s="219"/>
      <c r="EO1133" s="167" t="s">
        <v>64</v>
      </c>
      <c r="EP1133" s="325" t="s">
        <v>785</v>
      </c>
      <c r="ER1133" s="168"/>
      <c r="ES1133" s="168">
        <f t="shared" si="43"/>
        <v>0</v>
      </c>
      <c r="ET1133" s="167" t="s">
        <v>65</v>
      </c>
      <c r="EU1133" s="10">
        <f t="shared" ref="EU1133" si="678">ES1133*1.3</f>
        <v>0</v>
      </c>
      <c r="EV1133" s="10"/>
      <c r="EW1133" s="219"/>
      <c r="EX1133" s="167" t="s">
        <v>64</v>
      </c>
      <c r="EY1133" s="325" t="s">
        <v>689</v>
      </c>
      <c r="FA1133" s="168"/>
      <c r="FB1133" s="168">
        <f t="shared" si="46"/>
        <v>141</v>
      </c>
      <c r="FC1133" s="167" t="s">
        <v>65</v>
      </c>
      <c r="FD1133" s="10">
        <f t="shared" ref="FD1133" si="679">FB1133*1.3</f>
        <v>183.3</v>
      </c>
      <c r="FE1133" s="10"/>
      <c r="FF1133" s="219"/>
      <c r="FG1133" s="167" t="s">
        <v>64</v>
      </c>
      <c r="FH1133" s="325" t="s">
        <v>689</v>
      </c>
      <c r="FJ1133" s="168"/>
      <c r="FK1133" s="168">
        <f t="shared" si="49"/>
        <v>141</v>
      </c>
      <c r="FL1133" s="167" t="s">
        <v>65</v>
      </c>
      <c r="FM1133" s="10">
        <f t="shared" ref="FM1133" si="680">FK1133*1.3</f>
        <v>183.3</v>
      </c>
      <c r="FN1133" s="10"/>
      <c r="FO1133" s="219"/>
      <c r="FP1133" s="167" t="s">
        <v>64</v>
      </c>
      <c r="FQ1133" s="325" t="s">
        <v>2397</v>
      </c>
      <c r="FS1133" s="168"/>
      <c r="FT1133" s="168">
        <f t="shared" si="52"/>
        <v>214</v>
      </c>
      <c r="FU1133" s="167" t="s">
        <v>65</v>
      </c>
      <c r="FV1133" s="10">
        <f t="shared" ref="FV1133" si="681">FT1133*1.3</f>
        <v>278.2</v>
      </c>
      <c r="FW1133" s="10"/>
      <c r="FX1133" s="219"/>
      <c r="FY1133" s="167" t="s">
        <v>64</v>
      </c>
      <c r="FZ1133" s="325" t="s">
        <v>2397</v>
      </c>
      <c r="GB1133" s="168"/>
      <c r="GC1133" s="168">
        <f t="shared" si="55"/>
        <v>214</v>
      </c>
      <c r="GD1133" s="167" t="s">
        <v>65</v>
      </c>
      <c r="GE1133" s="10">
        <f t="shared" ref="GE1133" si="682">GC1133*1.3</f>
        <v>278.2</v>
      </c>
      <c r="GF1133" s="10"/>
      <c r="GG1133" s="219"/>
      <c r="GH1133" s="167" t="s">
        <v>64</v>
      </c>
      <c r="GI1133" s="325" t="s">
        <v>2397</v>
      </c>
      <c r="GK1133" s="168"/>
      <c r="GL1133" s="168">
        <f t="shared" si="58"/>
        <v>214</v>
      </c>
      <c r="GM1133" s="167" t="s">
        <v>65</v>
      </c>
      <c r="GN1133" s="10">
        <f t="shared" ref="GN1133" si="683">GL1133*1.3</f>
        <v>278.2</v>
      </c>
      <c r="GO1133" s="10"/>
      <c r="GP1133" s="219"/>
      <c r="GQ1133" s="167" t="s">
        <v>64</v>
      </c>
      <c r="GR1133" s="325" t="s">
        <v>689</v>
      </c>
      <c r="GT1133" s="168"/>
      <c r="GU1133" s="168">
        <f t="shared" si="61"/>
        <v>141</v>
      </c>
      <c r="GV1133" s="167" t="s">
        <v>65</v>
      </c>
      <c r="GW1133" s="10">
        <f t="shared" ref="GW1133" si="684">GU1133*1.3</f>
        <v>183.3</v>
      </c>
      <c r="GX1133" s="10"/>
      <c r="GY1133" s="219"/>
      <c r="GZ1133" s="167" t="s">
        <v>64</v>
      </c>
      <c r="HA1133" s="325" t="s">
        <v>2397</v>
      </c>
      <c r="HC1133" s="168"/>
      <c r="HD1133" s="168">
        <f t="shared" si="64"/>
        <v>214</v>
      </c>
      <c r="HE1133" s="167" t="s">
        <v>65</v>
      </c>
      <c r="HF1133" s="10">
        <f t="shared" ref="HF1133" si="685">HD1133*1.3</f>
        <v>278.2</v>
      </c>
      <c r="HG1133" s="10"/>
      <c r="HH1133" s="219"/>
      <c r="HI1133" s="167" t="s">
        <v>64</v>
      </c>
      <c r="HJ1133" s="325" t="s">
        <v>785</v>
      </c>
      <c r="HL1133" s="168"/>
      <c r="HM1133" s="168">
        <f t="shared" si="67"/>
        <v>0</v>
      </c>
      <c r="HN1133" s="167" t="s">
        <v>65</v>
      </c>
      <c r="HO1133" s="10">
        <f t="shared" ref="HO1133" si="686">HM1133*1.3</f>
        <v>0</v>
      </c>
      <c r="HP1133" s="10"/>
      <c r="HQ1133" s="219"/>
      <c r="HR1133" s="167" t="s">
        <v>64</v>
      </c>
      <c r="HS1133" s="325" t="s">
        <v>2397</v>
      </c>
      <c r="HU1133" s="168"/>
      <c r="HV1133" s="168">
        <f t="shared" si="70"/>
        <v>214</v>
      </c>
      <c r="HW1133" s="167" t="s">
        <v>65</v>
      </c>
      <c r="HX1133" s="10">
        <f t="shared" ref="HX1133" si="687">HV1133*1.3</f>
        <v>278.2</v>
      </c>
      <c r="HY1133" s="10"/>
      <c r="HZ1133" s="219"/>
      <c r="IA1133" s="167" t="s">
        <v>64</v>
      </c>
      <c r="IB1133" s="325" t="s">
        <v>2397</v>
      </c>
      <c r="ID1133" s="168"/>
      <c r="IE1133" s="168">
        <f t="shared" si="73"/>
        <v>214</v>
      </c>
      <c r="IF1133" s="167" t="s">
        <v>65</v>
      </c>
      <c r="IG1133" s="10">
        <f t="shared" ref="IG1133" si="688">IE1133*1.3</f>
        <v>278.2</v>
      </c>
      <c r="IH1133" s="10"/>
      <c r="II1133" s="219"/>
      <c r="IJ1133" s="167" t="s">
        <v>64</v>
      </c>
      <c r="IK1133" s="325" t="s">
        <v>785</v>
      </c>
      <c r="IM1133" s="168"/>
      <c r="IN1133" s="168">
        <f t="shared" si="76"/>
        <v>0</v>
      </c>
      <c r="IO1133" s="167" t="s">
        <v>65</v>
      </c>
      <c r="IP1133" s="10">
        <f t="shared" ref="IP1133" si="689">IN1133*1.3</f>
        <v>0</v>
      </c>
      <c r="IQ1133" s="10"/>
      <c r="IR1133" s="219"/>
      <c r="IS1133" s="167" t="s">
        <v>64</v>
      </c>
      <c r="IT1133" s="325" t="s">
        <v>2397</v>
      </c>
      <c r="IV1133" s="168"/>
      <c r="IW1133" s="168">
        <f t="shared" si="79"/>
        <v>214</v>
      </c>
      <c r="IX1133" s="167" t="s">
        <v>65</v>
      </c>
      <c r="IY1133" s="10">
        <f t="shared" ref="IY1133" si="690">IW1133*1.3</f>
        <v>278.2</v>
      </c>
      <c r="IZ1133" s="10"/>
      <c r="JA1133" s="219"/>
      <c r="JB1133" s="167" t="s">
        <v>64</v>
      </c>
      <c r="JC1133" s="500" t="s">
        <v>2397</v>
      </c>
      <c r="JE1133" s="168"/>
      <c r="JF1133" s="168">
        <f t="shared" si="82"/>
        <v>214</v>
      </c>
      <c r="JG1133" s="167" t="s">
        <v>65</v>
      </c>
      <c r="JH1133" s="10">
        <f t="shared" ref="JH1133" si="691">JF1133*1.3</f>
        <v>278.2</v>
      </c>
      <c r="JI1133" s="10"/>
      <c r="JJ1133" s="219"/>
      <c r="JK1133" s="167" t="s">
        <v>64</v>
      </c>
      <c r="JL1133" s="500" t="s">
        <v>785</v>
      </c>
      <c r="JN1133" s="168"/>
      <c r="JO1133" s="168">
        <f t="shared" si="85"/>
        <v>0</v>
      </c>
      <c r="JP1133" s="167" t="s">
        <v>65</v>
      </c>
      <c r="JQ1133" s="10">
        <f t="shared" ref="JQ1133" si="692">JO1133*1.3</f>
        <v>0</v>
      </c>
      <c r="JR1133" s="10"/>
      <c r="JS1133" s="219"/>
      <c r="JT1133" s="167" t="s">
        <v>64</v>
      </c>
      <c r="JU1133" s="500" t="s">
        <v>2397</v>
      </c>
      <c r="JW1133" s="168"/>
      <c r="JX1133" s="168">
        <f t="shared" si="88"/>
        <v>214</v>
      </c>
      <c r="JY1133" s="167" t="s">
        <v>65</v>
      </c>
      <c r="JZ1133" s="10">
        <f t="shared" ref="JZ1133" si="693">JX1133*1.3</f>
        <v>278.2</v>
      </c>
      <c r="KA1133" s="10"/>
      <c r="KB1133" s="219"/>
      <c r="KC1133" s="167" t="s">
        <v>64</v>
      </c>
      <c r="KD1133" s="500" t="s">
        <v>470</v>
      </c>
      <c r="KF1133" s="168"/>
      <c r="KG1133" s="168">
        <f t="shared" si="91"/>
        <v>0</v>
      </c>
      <c r="KH1133" s="167" t="s">
        <v>65</v>
      </c>
      <c r="KI1133" s="10">
        <f t="shared" ref="KI1133" si="694">KG1133*1.3</f>
        <v>0</v>
      </c>
      <c r="KJ1133" s="10"/>
      <c r="KK1133" s="219"/>
      <c r="KL1133" s="167" t="s">
        <v>64</v>
      </c>
      <c r="KM1133" s="500" t="s">
        <v>689</v>
      </c>
      <c r="KO1133" s="168"/>
      <c r="KP1133" s="168">
        <f t="shared" si="94"/>
        <v>141</v>
      </c>
      <c r="KQ1133" s="167" t="s">
        <v>65</v>
      </c>
      <c r="KR1133" s="10">
        <f t="shared" ref="KR1133" si="695">KP1133*1.3</f>
        <v>183.3</v>
      </c>
      <c r="KS1133" s="10"/>
      <c r="KT1133" s="219"/>
      <c r="KU1133" s="167" t="s">
        <v>64</v>
      </c>
      <c r="KV1133" s="328" t="s">
        <v>689</v>
      </c>
      <c r="KX1133" s="168"/>
      <c r="KY1133" s="168">
        <f t="shared" si="97"/>
        <v>141</v>
      </c>
      <c r="KZ1133" s="167" t="s">
        <v>65</v>
      </c>
      <c r="LA1133" s="10">
        <f t="shared" ref="LA1133" si="696">KY1133*1.3</f>
        <v>183.3</v>
      </c>
      <c r="LB1133" s="10"/>
      <c r="LC1133" s="219"/>
      <c r="LD1133" s="167" t="s">
        <v>64</v>
      </c>
      <c r="LE1133" s="500" t="s">
        <v>943</v>
      </c>
      <c r="LG1133" s="168"/>
      <c r="LH1133" s="168">
        <f t="shared" si="100"/>
        <v>45</v>
      </c>
      <c r="LI1133" s="167" t="s">
        <v>65</v>
      </c>
      <c r="LJ1133" s="10">
        <f t="shared" ref="LJ1133" si="697">LH1133*1.3</f>
        <v>58.5</v>
      </c>
      <c r="LK1133" s="10"/>
      <c r="LL1133" s="219"/>
      <c r="LM1133" s="167" t="s">
        <v>64</v>
      </c>
      <c r="LN1133" s="500" t="s">
        <v>785</v>
      </c>
      <c r="LP1133" s="168"/>
      <c r="LQ1133" s="168">
        <f t="shared" si="103"/>
        <v>0</v>
      </c>
      <c r="LR1133" s="167" t="s">
        <v>65</v>
      </c>
      <c r="LS1133" s="10">
        <f t="shared" ref="LS1133" si="698">LQ1133*1.3</f>
        <v>0</v>
      </c>
      <c r="LT1133" s="10"/>
      <c r="LU1133" s="219"/>
      <c r="LV1133" s="167" t="s">
        <v>64</v>
      </c>
      <c r="LW1133" s="500" t="s">
        <v>785</v>
      </c>
      <c r="LY1133" s="168"/>
      <c r="LZ1133" s="168">
        <f t="shared" si="106"/>
        <v>0</v>
      </c>
      <c r="MA1133" s="167" t="s">
        <v>65</v>
      </c>
      <c r="MB1133" s="10">
        <f t="shared" ref="MB1133" si="699">LZ1133*1.3</f>
        <v>0</v>
      </c>
      <c r="MC1133" s="10"/>
      <c r="MD1133" s="219"/>
      <c r="ME1133" s="167" t="s">
        <v>64</v>
      </c>
      <c r="MF1133" s="500" t="s">
        <v>785</v>
      </c>
      <c r="MH1133" s="168"/>
      <c r="MI1133" s="168">
        <f t="shared" si="109"/>
        <v>0</v>
      </c>
      <c r="MJ1133" s="167" t="s">
        <v>65</v>
      </c>
      <c r="MK1133" s="10">
        <f t="shared" ref="MK1133" si="700">MI1133*1.3</f>
        <v>0</v>
      </c>
      <c r="ML1133" s="10"/>
      <c r="MM1133" s="219"/>
      <c r="MN1133" s="167" t="s">
        <v>64</v>
      </c>
      <c r="MO1133" s="328" t="s">
        <v>689</v>
      </c>
      <c r="MQ1133" s="168"/>
      <c r="MR1133" s="168">
        <f t="shared" si="112"/>
        <v>141</v>
      </c>
      <c r="MS1133" s="167" t="s">
        <v>65</v>
      </c>
      <c r="MT1133" s="10">
        <f t="shared" ref="MT1133" si="701">MR1133*1.3</f>
        <v>183.3</v>
      </c>
      <c r="MU1133" s="10"/>
      <c r="MV1133" s="219"/>
      <c r="MW1133" s="167" t="s">
        <v>64</v>
      </c>
      <c r="MX1133" s="500" t="s">
        <v>2397</v>
      </c>
      <c r="MZ1133" s="168"/>
      <c r="NA1133" s="168">
        <f t="shared" si="115"/>
        <v>214</v>
      </c>
      <c r="NB1133" s="167" t="s">
        <v>65</v>
      </c>
      <c r="NC1133" s="10">
        <f t="shared" ref="NC1133" si="702">NA1133*1.3</f>
        <v>278.2</v>
      </c>
      <c r="ND1133" s="10"/>
      <c r="NE1133" s="219"/>
      <c r="NF1133" s="167" t="s">
        <v>64</v>
      </c>
      <c r="NG1133" s="500" t="s">
        <v>2397</v>
      </c>
      <c r="NI1133" s="168"/>
      <c r="NJ1133" s="168">
        <f t="shared" si="118"/>
        <v>214</v>
      </c>
      <c r="NK1133" s="167" t="s">
        <v>65</v>
      </c>
      <c r="NL1133" s="10">
        <f t="shared" ref="NL1133" si="703">NJ1133*1.3</f>
        <v>278.2</v>
      </c>
      <c r="NM1133" s="10"/>
      <c r="NN1133" s="219"/>
      <c r="NO1133" s="167" t="s">
        <v>64</v>
      </c>
      <c r="NP1133" s="500" t="s">
        <v>2397</v>
      </c>
      <c r="NR1133" s="168"/>
      <c r="NS1133" s="168">
        <f t="shared" si="121"/>
        <v>214</v>
      </c>
      <c r="NT1133" s="167" t="s">
        <v>65</v>
      </c>
      <c r="NU1133" s="10">
        <f t="shared" ref="NU1133" si="704">NS1133*1.3</f>
        <v>278.2</v>
      </c>
      <c r="NV1133" s="10"/>
      <c r="NW1133" s="219"/>
      <c r="NX1133" s="167" t="s">
        <v>64</v>
      </c>
      <c r="NY1133" s="500" t="s">
        <v>2397</v>
      </c>
      <c r="OA1133" s="168"/>
      <c r="OB1133" s="168">
        <f t="shared" si="124"/>
        <v>214</v>
      </c>
      <c r="OC1133" s="167" t="s">
        <v>65</v>
      </c>
      <c r="OD1133" s="10">
        <f t="shared" ref="OD1133" si="705">OB1133*1.3</f>
        <v>278.2</v>
      </c>
      <c r="OE1133" s="10"/>
      <c r="OF1133" s="219"/>
      <c r="OG1133" s="167" t="s">
        <v>64</v>
      </c>
      <c r="OH1133" s="500" t="s">
        <v>470</v>
      </c>
      <c r="OJ1133" s="168"/>
      <c r="OK1133" s="168">
        <f t="shared" si="127"/>
        <v>0</v>
      </c>
      <c r="OL1133" s="167" t="s">
        <v>65</v>
      </c>
      <c r="OM1133" s="10">
        <f t="shared" ref="OM1133" si="706">OK1133*1.3</f>
        <v>0</v>
      </c>
      <c r="ON1133" s="10"/>
      <c r="OO1133" s="219"/>
      <c r="OP1133" s="167" t="s">
        <v>64</v>
      </c>
      <c r="OQ1133" s="500" t="s">
        <v>2397</v>
      </c>
      <c r="OS1133" s="168"/>
      <c r="OT1133" s="168">
        <f t="shared" si="130"/>
        <v>214</v>
      </c>
      <c r="OU1133" s="167" t="s">
        <v>65</v>
      </c>
      <c r="OV1133" s="10">
        <f t="shared" ref="OV1133" si="707">OT1133*1.3</f>
        <v>278.2</v>
      </c>
      <c r="OW1133" s="10"/>
      <c r="OX1133" s="219"/>
      <c r="OY1133" s="167" t="s">
        <v>64</v>
      </c>
      <c r="OZ1133" s="500" t="s">
        <v>785</v>
      </c>
      <c r="PB1133" s="168"/>
      <c r="PC1133" s="168">
        <f t="shared" si="133"/>
        <v>0</v>
      </c>
      <c r="PD1133" s="167" t="s">
        <v>65</v>
      </c>
      <c r="PE1133" s="10">
        <f t="shared" ref="PE1133" si="708">PC1133*1.3</f>
        <v>0</v>
      </c>
      <c r="PF1133" s="10"/>
      <c r="PG1133" s="219"/>
      <c r="PH1133" s="167" t="s">
        <v>64</v>
      </c>
      <c r="PI1133" s="500" t="s">
        <v>689</v>
      </c>
      <c r="PK1133" s="168"/>
      <c r="PL1133" s="168">
        <f t="shared" si="136"/>
        <v>141</v>
      </c>
      <c r="PM1133" s="167" t="s">
        <v>65</v>
      </c>
      <c r="PN1133" s="10">
        <f t="shared" ref="PN1133" si="709">PL1133*1.3</f>
        <v>183.3</v>
      </c>
      <c r="PO1133" s="10"/>
      <c r="PP1133" s="219"/>
      <c r="PQ1133" s="167" t="s">
        <v>64</v>
      </c>
      <c r="PR1133" s="500" t="s">
        <v>518</v>
      </c>
      <c r="PT1133" s="168"/>
      <c r="PU1133" s="168">
        <f t="shared" si="139"/>
        <v>0</v>
      </c>
      <c r="PV1133" s="167" t="s">
        <v>65</v>
      </c>
      <c r="PW1133" s="10">
        <f t="shared" ref="PW1133" si="710">PU1133*1.3</f>
        <v>0</v>
      </c>
      <c r="PX1133" s="10"/>
      <c r="PY1133" s="219"/>
      <c r="PZ1133" s="167" t="s">
        <v>64</v>
      </c>
      <c r="QA1133" s="500" t="s">
        <v>689</v>
      </c>
      <c r="QC1133" s="168"/>
      <c r="QD1133" s="168">
        <f t="shared" si="142"/>
        <v>141</v>
      </c>
      <c r="QE1133" s="167" t="s">
        <v>65</v>
      </c>
      <c r="QF1133" s="10">
        <f t="shared" ref="QF1133" si="711">QD1133*1.3</f>
        <v>183.3</v>
      </c>
      <c r="QG1133" s="10"/>
      <c r="QH1133" s="219"/>
      <c r="QI1133" s="167" t="s">
        <v>64</v>
      </c>
      <c r="QJ1133" s="500" t="s">
        <v>2397</v>
      </c>
      <c r="QL1133" s="168"/>
      <c r="QM1133" s="168">
        <f t="shared" si="145"/>
        <v>214</v>
      </c>
      <c r="QN1133" s="167" t="s">
        <v>65</v>
      </c>
      <c r="QO1133" s="10">
        <f t="shared" ref="QO1133" si="712">QM1133*1.3</f>
        <v>278.2</v>
      </c>
      <c r="QP1133" s="10"/>
      <c r="QQ1133" s="219"/>
      <c r="QR1133" s="167" t="s">
        <v>64</v>
      </c>
      <c r="QS1133" s="500" t="s">
        <v>689</v>
      </c>
      <c r="QU1133" s="168"/>
      <c r="QV1133" s="168">
        <f t="shared" si="148"/>
        <v>141</v>
      </c>
      <c r="QW1133" s="167" t="s">
        <v>65</v>
      </c>
      <c r="QX1133" s="10">
        <f t="shared" ref="QX1133" si="713">QV1133*1.3</f>
        <v>183.3</v>
      </c>
      <c r="QY1133" s="10"/>
      <c r="QZ1133" s="219"/>
      <c r="RA1133" s="167" t="s">
        <v>64</v>
      </c>
      <c r="RB1133" s="500" t="s">
        <v>470</v>
      </c>
      <c r="RD1133" s="168"/>
      <c r="RE1133" s="168">
        <f t="shared" si="151"/>
        <v>0</v>
      </c>
      <c r="RF1133" s="167" t="s">
        <v>65</v>
      </c>
      <c r="RG1133" s="10">
        <f t="shared" ref="RG1133" si="714">RE1133*1.3</f>
        <v>0</v>
      </c>
      <c r="RH1133" s="10"/>
      <c r="RI1133" s="219"/>
      <c r="RJ1133" s="167" t="s">
        <v>64</v>
      </c>
      <c r="RK1133" s="500" t="s">
        <v>785</v>
      </c>
      <c r="RM1133" s="168"/>
      <c r="RN1133" s="168">
        <f t="shared" si="154"/>
        <v>0</v>
      </c>
      <c r="RO1133" s="167" t="s">
        <v>65</v>
      </c>
      <c r="RP1133" s="10">
        <f t="shared" ref="RP1133" si="715">RN1133*1.3</f>
        <v>0</v>
      </c>
      <c r="RQ1133" s="10"/>
      <c r="RR1133" s="219"/>
      <c r="RS1133" s="167" t="s">
        <v>64</v>
      </c>
      <c r="RT1133" s="500" t="s">
        <v>470</v>
      </c>
      <c r="RV1133" s="168"/>
      <c r="RW1133" s="168">
        <f t="shared" si="157"/>
        <v>0</v>
      </c>
      <c r="RX1133" s="167" t="s">
        <v>65</v>
      </c>
      <c r="RY1133" s="10">
        <f t="shared" ref="RY1133" si="716">RW1133*1.3</f>
        <v>0</v>
      </c>
      <c r="RZ1133" s="10"/>
      <c r="SA1133" s="219"/>
      <c r="SB1133" s="167" t="s">
        <v>64</v>
      </c>
      <c r="SC1133" s="500" t="s">
        <v>943</v>
      </c>
      <c r="SE1133" s="168"/>
      <c r="SF1133" s="168">
        <f t="shared" si="160"/>
        <v>45</v>
      </c>
      <c r="SG1133" s="167" t="s">
        <v>65</v>
      </c>
      <c r="SH1133" s="10">
        <f t="shared" ref="SH1133" si="717">SF1133*1.3</f>
        <v>58.5</v>
      </c>
      <c r="SI1133" s="10"/>
      <c r="SJ1133" s="219"/>
      <c r="SK1133" s="167" t="s">
        <v>64</v>
      </c>
      <c r="SL1133" s="500" t="s">
        <v>470</v>
      </c>
      <c r="SN1133" s="168"/>
      <c r="SO1133" s="168">
        <f t="shared" si="163"/>
        <v>0</v>
      </c>
      <c r="SP1133" s="167" t="s">
        <v>65</v>
      </c>
      <c r="SQ1133" s="10">
        <f t="shared" ref="SQ1133" si="718">SO1133*1.3</f>
        <v>0</v>
      </c>
      <c r="SR1133" s="10"/>
      <c r="SS1133" s="219"/>
      <c r="ST1133" s="167" t="s">
        <v>64</v>
      </c>
      <c r="SU1133" s="500" t="s">
        <v>785</v>
      </c>
      <c r="SW1133" s="168"/>
      <c r="SX1133" s="168">
        <f t="shared" si="166"/>
        <v>0</v>
      </c>
      <c r="SY1133" s="167" t="s">
        <v>65</v>
      </c>
      <c r="SZ1133" s="10">
        <f t="shared" ref="SZ1133" si="719">SX1133*1.3</f>
        <v>0</v>
      </c>
      <c r="TA1133" s="10"/>
      <c r="TB1133" s="219"/>
      <c r="TC1133" s="167" t="s">
        <v>64</v>
      </c>
      <c r="TD1133" s="500" t="s">
        <v>785</v>
      </c>
      <c r="TF1133" s="168"/>
      <c r="TG1133" s="168">
        <f t="shared" si="169"/>
        <v>0</v>
      </c>
      <c r="TH1133" s="167" t="s">
        <v>65</v>
      </c>
      <c r="TI1133" s="10">
        <f t="shared" ref="TI1133" si="720">TG1133*1.3</f>
        <v>0</v>
      </c>
      <c r="TJ1133" s="10"/>
      <c r="TK1133" s="219"/>
      <c r="TL1133" s="167" t="s">
        <v>64</v>
      </c>
      <c r="TM1133" s="328" t="s">
        <v>809</v>
      </c>
      <c r="TO1133" s="168"/>
      <c r="TP1133" s="168">
        <f t="shared" si="172"/>
        <v>66</v>
      </c>
      <c r="TQ1133" s="167" t="s">
        <v>65</v>
      </c>
      <c r="TR1133" s="10">
        <f t="shared" ref="TR1133" si="721">TP1133*1.3</f>
        <v>85.8</v>
      </c>
      <c r="TS1133" s="10"/>
      <c r="TT1133" s="219"/>
      <c r="TU1133" s="167" t="s">
        <v>64</v>
      </c>
      <c r="TV1133" s="500" t="s">
        <v>943</v>
      </c>
      <c r="TX1133" s="168"/>
      <c r="TY1133" s="168">
        <f t="shared" si="175"/>
        <v>45</v>
      </c>
      <c r="TZ1133" s="167" t="s">
        <v>65</v>
      </c>
      <c r="UA1133" s="10">
        <f t="shared" ref="UA1133" si="722">TY1133*1.3</f>
        <v>58.5</v>
      </c>
      <c r="UB1133" s="10"/>
      <c r="UC1133" s="219"/>
      <c r="UD1133" s="167" t="s">
        <v>64</v>
      </c>
      <c r="UE1133" s="328" t="s">
        <v>2397</v>
      </c>
      <c r="UG1133" s="168"/>
      <c r="UH1133" s="168">
        <f t="shared" si="178"/>
        <v>214</v>
      </c>
      <c r="UI1133" s="167" t="s">
        <v>65</v>
      </c>
      <c r="UJ1133" s="10">
        <f t="shared" ref="UJ1133" si="723">UH1133*1.3</f>
        <v>278.2</v>
      </c>
      <c r="UK1133" s="10"/>
      <c r="UL1133" s="219"/>
      <c r="UM1133" s="167" t="s">
        <v>64</v>
      </c>
      <c r="UN1133" s="500" t="s">
        <v>785</v>
      </c>
      <c r="UP1133" s="168"/>
      <c r="UQ1133" s="168">
        <f t="shared" si="181"/>
        <v>0</v>
      </c>
      <c r="UR1133" s="167" t="s">
        <v>65</v>
      </c>
      <c r="US1133" s="10">
        <f t="shared" ref="US1133" si="724">UQ1133*1.3</f>
        <v>0</v>
      </c>
      <c r="UT1133" s="10"/>
      <c r="UU1133" s="219"/>
      <c r="UV1133" s="167" t="s">
        <v>64</v>
      </c>
      <c r="UW1133" s="500" t="s">
        <v>689</v>
      </c>
      <c r="UY1133" s="168"/>
      <c r="UZ1133" s="168">
        <f t="shared" si="184"/>
        <v>141</v>
      </c>
      <c r="VA1133" s="167" t="s">
        <v>65</v>
      </c>
      <c r="VB1133" s="10">
        <f t="shared" ref="VB1133" si="725">UZ1133*1.3</f>
        <v>183.3</v>
      </c>
      <c r="VC1133" s="10"/>
      <c r="VD1133" s="219"/>
      <c r="VE1133" s="167" t="s">
        <v>64</v>
      </c>
      <c r="VF1133" s="500" t="s">
        <v>785</v>
      </c>
      <c r="VH1133" s="168"/>
      <c r="VI1133" s="168">
        <f t="shared" si="187"/>
        <v>0</v>
      </c>
      <c r="VJ1133" s="167" t="s">
        <v>65</v>
      </c>
      <c r="VK1133" s="10">
        <f t="shared" ref="VK1133" si="726">VI1133*1.3</f>
        <v>0</v>
      </c>
      <c r="VL1133" s="10"/>
      <c r="VM1133" s="219"/>
      <c r="VN1133" s="167" t="s">
        <v>64</v>
      </c>
      <c r="VO1133" s="500" t="s">
        <v>689</v>
      </c>
      <c r="VQ1133" s="168"/>
      <c r="VR1133" s="168">
        <f t="shared" si="190"/>
        <v>141</v>
      </c>
      <c r="VS1133" s="167" t="s">
        <v>65</v>
      </c>
      <c r="VT1133" s="10">
        <f t="shared" ref="VT1133" si="727">VR1133*1.3</f>
        <v>183.3</v>
      </c>
      <c r="VU1133" s="10"/>
      <c r="VV1133" s="219"/>
      <c r="VW1133" s="167" t="s">
        <v>64</v>
      </c>
      <c r="VX1133" s="500" t="s">
        <v>1627</v>
      </c>
      <c r="VZ1133" s="168"/>
      <c r="WA1133" s="168">
        <f t="shared" si="193"/>
        <v>66</v>
      </c>
      <c r="WB1133" s="167" t="s">
        <v>65</v>
      </c>
      <c r="WC1133" s="10">
        <f t="shared" ref="WC1133" si="728">WA1133*1.3</f>
        <v>85.8</v>
      </c>
      <c r="WD1133" s="10"/>
      <c r="WE1133" s="219"/>
      <c r="WF1133" s="167" t="s">
        <v>64</v>
      </c>
      <c r="WG1133" s="500" t="s">
        <v>2397</v>
      </c>
      <c r="WI1133" s="168"/>
      <c r="WJ1133" s="168">
        <f t="shared" si="196"/>
        <v>214</v>
      </c>
      <c r="WK1133" s="167" t="s">
        <v>65</v>
      </c>
      <c r="WL1133" s="10">
        <f t="shared" ref="WL1133" si="729">WJ1133*1.3</f>
        <v>278.2</v>
      </c>
      <c r="WM1133" s="10"/>
      <c r="WN1133" s="219"/>
      <c r="WO1133" s="167" t="s">
        <v>64</v>
      </c>
      <c r="WP1133" s="500" t="s">
        <v>470</v>
      </c>
      <c r="WR1133" s="168"/>
      <c r="WS1133" s="168">
        <f t="shared" si="199"/>
        <v>0</v>
      </c>
      <c r="WT1133" s="167" t="s">
        <v>65</v>
      </c>
      <c r="WU1133" s="10">
        <f t="shared" ref="WU1133" si="730">WS1133*1.3</f>
        <v>0</v>
      </c>
      <c r="WV1133" s="10"/>
      <c r="WW1133" s="219"/>
      <c r="WX1133" s="167" t="s">
        <v>64</v>
      </c>
      <c r="WY1133" s="499" t="s">
        <v>689</v>
      </c>
      <c r="XA1133" s="168"/>
      <c r="XB1133" s="168">
        <f t="shared" si="202"/>
        <v>141</v>
      </c>
      <c r="XC1133" s="167" t="s">
        <v>65</v>
      </c>
      <c r="XD1133" s="10">
        <f t="shared" ref="XD1133" si="731">XB1133*1.3</f>
        <v>183.3</v>
      </c>
      <c r="XE1133" s="10"/>
      <c r="XF1133" s="219"/>
      <c r="XG1133" s="167" t="s">
        <v>64</v>
      </c>
      <c r="XH1133" s="500" t="s">
        <v>470</v>
      </c>
      <c r="XJ1133" s="168"/>
      <c r="XK1133" s="168">
        <f t="shared" si="205"/>
        <v>0</v>
      </c>
      <c r="XL1133" s="167" t="s">
        <v>65</v>
      </c>
      <c r="XM1133" s="10">
        <f t="shared" ref="XM1133" si="732">XK1133*1.3</f>
        <v>0</v>
      </c>
      <c r="XN1133" s="10"/>
      <c r="XO1133" s="219"/>
      <c r="XP1133" s="167" t="s">
        <v>64</v>
      </c>
      <c r="XQ1133" s="500" t="s">
        <v>785</v>
      </c>
      <c r="XS1133" s="168"/>
      <c r="XT1133" s="168">
        <f t="shared" si="208"/>
        <v>0</v>
      </c>
      <c r="XU1133" s="167" t="s">
        <v>65</v>
      </c>
      <c r="XV1133" s="10">
        <f t="shared" ref="XV1133" si="733">XT1133*1.3</f>
        <v>0</v>
      </c>
      <c r="XW1133" s="10"/>
      <c r="XX1133" s="219"/>
      <c r="XY1133" s="167" t="s">
        <v>64</v>
      </c>
      <c r="XZ1133" s="500" t="s">
        <v>689</v>
      </c>
      <c r="YB1133" s="168"/>
      <c r="YC1133" s="168">
        <f t="shared" si="211"/>
        <v>141</v>
      </c>
      <c r="YD1133" s="167" t="s">
        <v>65</v>
      </c>
      <c r="YE1133" s="10">
        <f t="shared" ref="YE1133" si="734">YC1133*1.3</f>
        <v>183.3</v>
      </c>
      <c r="YF1133" s="10"/>
      <c r="YG1133" s="219"/>
      <c r="YH1133" s="167" t="s">
        <v>64</v>
      </c>
      <c r="YI1133" s="500" t="s">
        <v>809</v>
      </c>
      <c r="YK1133" s="168"/>
      <c r="YL1133" s="168">
        <f t="shared" si="214"/>
        <v>66</v>
      </c>
      <c r="YM1133" s="167" t="s">
        <v>65</v>
      </c>
      <c r="YN1133" s="10">
        <f t="shared" ref="YN1133" si="735">YL1133*1.3</f>
        <v>85.8</v>
      </c>
      <c r="YO1133" s="10"/>
      <c r="YP1133" s="219"/>
      <c r="YQ1133" s="167" t="s">
        <v>64</v>
      </c>
      <c r="YR1133" s="500" t="s">
        <v>689</v>
      </c>
      <c r="YT1133" s="168"/>
      <c r="YU1133" s="168">
        <f t="shared" si="217"/>
        <v>141</v>
      </c>
      <c r="YV1133" s="167" t="s">
        <v>65</v>
      </c>
      <c r="YW1133" s="10">
        <f t="shared" ref="YW1133" si="736">YU1133*1.3</f>
        <v>183.3</v>
      </c>
      <c r="YX1133" s="10"/>
      <c r="YY1133" s="219"/>
      <c r="YZ1133" s="167" t="s">
        <v>64</v>
      </c>
      <c r="ZA1133" s="500" t="s">
        <v>518</v>
      </c>
      <c r="ZC1133" s="168"/>
      <c r="ZD1133" s="168">
        <f t="shared" si="220"/>
        <v>0</v>
      </c>
      <c r="ZE1133" s="167" t="s">
        <v>65</v>
      </c>
      <c r="ZF1133" s="10">
        <f t="shared" ref="ZF1133" si="737">ZD1133*1.3</f>
        <v>0</v>
      </c>
      <c r="ZG1133" s="10"/>
      <c r="ZH1133" s="219"/>
      <c r="ZI1133" s="167" t="s">
        <v>64</v>
      </c>
      <c r="ZJ1133" s="500" t="s">
        <v>809</v>
      </c>
      <c r="ZL1133" s="168"/>
      <c r="ZM1133" s="168">
        <f t="shared" si="223"/>
        <v>66</v>
      </c>
      <c r="ZN1133" s="167" t="s">
        <v>65</v>
      </c>
      <c r="ZO1133" s="10">
        <f t="shared" ref="ZO1133" si="738">ZM1133*1.3</f>
        <v>85.8</v>
      </c>
      <c r="ZP1133" s="10"/>
      <c r="ZQ1133" s="219"/>
      <c r="ZR1133" s="167" t="s">
        <v>64</v>
      </c>
      <c r="ZS1133" s="498" t="s">
        <v>470</v>
      </c>
      <c r="ZU1133" s="168"/>
      <c r="ZV1133" s="168">
        <f t="shared" si="226"/>
        <v>0</v>
      </c>
      <c r="ZW1133" s="167" t="s">
        <v>65</v>
      </c>
      <c r="ZX1133" s="10">
        <f t="shared" ref="ZX1133" si="739">ZV1133*1.3</f>
        <v>0</v>
      </c>
      <c r="ZY1133" s="10"/>
      <c r="ZZ1133" s="219"/>
      <c r="AAA1133" s="167" t="s">
        <v>64</v>
      </c>
      <c r="AAB1133" s="500" t="s">
        <v>785</v>
      </c>
      <c r="AAD1133" s="168"/>
      <c r="AAE1133" s="168">
        <f t="shared" si="229"/>
        <v>0</v>
      </c>
      <c r="AAF1133" s="167" t="s">
        <v>65</v>
      </c>
      <c r="AAG1133" s="10">
        <f t="shared" ref="AAG1133" si="740">AAE1133*1.3</f>
        <v>0</v>
      </c>
      <c r="AAH1133" s="10"/>
      <c r="AAI1133" s="219"/>
      <c r="AAJ1133" s="167" t="s">
        <v>64</v>
      </c>
      <c r="AAK1133" s="500" t="s">
        <v>785</v>
      </c>
      <c r="AAM1133" s="168"/>
      <c r="AAN1133" s="168">
        <f t="shared" si="232"/>
        <v>0</v>
      </c>
      <c r="AAO1133" s="167" t="s">
        <v>65</v>
      </c>
      <c r="AAP1133" s="10">
        <f t="shared" ref="AAP1133" si="741">AAN1133*1.3</f>
        <v>0</v>
      </c>
      <c r="AAQ1133" s="10"/>
      <c r="AAR1133" s="219"/>
      <c r="AAS1133" s="167" t="s">
        <v>64</v>
      </c>
      <c r="AAT1133" s="500" t="s">
        <v>2397</v>
      </c>
      <c r="AAV1133" s="168"/>
      <c r="AAW1133" s="168">
        <f t="shared" si="235"/>
        <v>214</v>
      </c>
      <c r="AAX1133" s="167" t="s">
        <v>65</v>
      </c>
      <c r="AAY1133" s="10">
        <f t="shared" ref="AAY1133" si="742">AAW1133*1.3</f>
        <v>278.2</v>
      </c>
      <c r="AAZ1133" s="10"/>
      <c r="ABA1133" s="219"/>
      <c r="ABB1133" s="167" t="s">
        <v>64</v>
      </c>
      <c r="ABC1133" s="500" t="s">
        <v>2397</v>
      </c>
      <c r="ABE1133" s="168"/>
      <c r="ABF1133" s="168">
        <f t="shared" si="238"/>
        <v>214</v>
      </c>
      <c r="ABG1133" s="167" t="s">
        <v>65</v>
      </c>
      <c r="ABH1133" s="10">
        <f t="shared" ref="ABH1133" si="743">ABF1133*1.3</f>
        <v>278.2</v>
      </c>
      <c r="ABI1133" s="10"/>
      <c r="ABJ1133" s="219"/>
      <c r="ABK1133" s="167" t="s">
        <v>64</v>
      </c>
      <c r="ABL1133" s="500" t="s">
        <v>470</v>
      </c>
      <c r="ABN1133" s="168"/>
      <c r="ABO1133" s="168">
        <f t="shared" si="241"/>
        <v>0</v>
      </c>
      <c r="ABP1133" s="167" t="s">
        <v>65</v>
      </c>
      <c r="ABQ1133" s="10">
        <f t="shared" ref="ABQ1133" si="744">ABO1133*1.3</f>
        <v>0</v>
      </c>
      <c r="ABR1133" s="10"/>
      <c r="ABS1133" s="219"/>
      <c r="ABT1133" s="167" t="s">
        <v>64</v>
      </c>
      <c r="ABU1133" s="498" t="s">
        <v>689</v>
      </c>
      <c r="ABW1133" s="168"/>
      <c r="ABX1133" s="168">
        <f t="shared" si="244"/>
        <v>141</v>
      </c>
      <c r="ABY1133" s="167" t="s">
        <v>65</v>
      </c>
      <c r="ABZ1133" s="10">
        <f t="shared" ref="ABZ1133" si="745">ABX1133*1.3</f>
        <v>183.3</v>
      </c>
      <c r="ACA1133" s="10"/>
      <c r="ACB1133" s="219"/>
      <c r="ACC1133" s="167" t="s">
        <v>64</v>
      </c>
      <c r="ACD1133" s="500" t="s">
        <v>689</v>
      </c>
      <c r="ACF1133" s="168"/>
      <c r="ACG1133" s="168">
        <f t="shared" si="247"/>
        <v>141</v>
      </c>
      <c r="ACH1133" s="167" t="s">
        <v>65</v>
      </c>
      <c r="ACI1133" s="10">
        <f t="shared" ref="ACI1133" si="746">ACG1133*1.3</f>
        <v>183.3</v>
      </c>
      <c r="ACJ1133" s="10"/>
      <c r="ACK1133" s="219"/>
      <c r="ACL1133" s="167" t="s">
        <v>64</v>
      </c>
      <c r="ACM1133" s="500" t="s">
        <v>470</v>
      </c>
      <c r="ACO1133" s="168"/>
      <c r="ACP1133" s="168">
        <f t="shared" si="250"/>
        <v>0</v>
      </c>
      <c r="ACQ1133" s="167" t="s">
        <v>65</v>
      </c>
      <c r="ACR1133" s="10">
        <f t="shared" ref="ACR1133" si="747">ACP1133*1.3</f>
        <v>0</v>
      </c>
      <c r="ACS1133" s="10"/>
      <c r="ACT1133" s="219"/>
      <c r="ACU1133" s="167" t="s">
        <v>64</v>
      </c>
      <c r="ACV1133" s="500" t="s">
        <v>785</v>
      </c>
      <c r="ACX1133" s="168"/>
      <c r="ACY1133" s="168">
        <f t="shared" si="253"/>
        <v>0</v>
      </c>
      <c r="ACZ1133" s="167" t="s">
        <v>65</v>
      </c>
      <c r="ADA1133" s="10">
        <f t="shared" ref="ADA1133" si="748">ACY1133*1.3</f>
        <v>0</v>
      </c>
      <c r="ADB1133" s="10"/>
      <c r="ADC1133" s="219"/>
      <c r="ADD1133" s="167" t="s">
        <v>64</v>
      </c>
      <c r="ADE1133" s="500" t="s">
        <v>1627</v>
      </c>
      <c r="ADG1133" s="168"/>
      <c r="ADH1133" s="168">
        <f t="shared" si="256"/>
        <v>66</v>
      </c>
      <c r="ADI1133" s="167" t="s">
        <v>65</v>
      </c>
      <c r="ADJ1133" s="10">
        <f t="shared" ref="ADJ1133" si="749">ADH1133*1.3</f>
        <v>85.8</v>
      </c>
      <c r="ADK1133" s="10"/>
      <c r="ADL1133" s="219"/>
      <c r="ADM1133" s="167" t="s">
        <v>64</v>
      </c>
      <c r="ADN1133" s="500" t="s">
        <v>2397</v>
      </c>
      <c r="ADP1133" s="168"/>
      <c r="ADQ1133" s="168">
        <f t="shared" si="259"/>
        <v>214</v>
      </c>
      <c r="ADR1133" s="167" t="s">
        <v>65</v>
      </c>
      <c r="ADS1133" s="10">
        <f t="shared" ref="ADS1133" si="750">ADQ1133*1.3</f>
        <v>278.2</v>
      </c>
      <c r="ADT1133" s="10"/>
      <c r="ADU1133" s="219"/>
      <c r="ADV1133" s="167" t="s">
        <v>64</v>
      </c>
      <c r="ADW1133" s="328" t="s">
        <v>809</v>
      </c>
      <c r="ADY1133" s="168"/>
      <c r="ADZ1133" s="168">
        <f t="shared" si="262"/>
        <v>66</v>
      </c>
      <c r="AEA1133" s="167" t="s">
        <v>65</v>
      </c>
      <c r="AEB1133" s="10">
        <f t="shared" ref="AEB1133" si="751">ADZ1133*1.3</f>
        <v>85.8</v>
      </c>
      <c r="AEC1133" s="10"/>
      <c r="AED1133" s="219"/>
      <c r="AEE1133" s="167" t="s">
        <v>64</v>
      </c>
      <c r="AEF1133" s="500" t="s">
        <v>809</v>
      </c>
      <c r="AEH1133" s="168"/>
      <c r="AEI1133" s="168">
        <f t="shared" si="265"/>
        <v>66</v>
      </c>
      <c r="AEJ1133" s="167" t="s">
        <v>65</v>
      </c>
      <c r="AEK1133" s="10">
        <f t="shared" ref="AEK1133" si="752">AEI1133*1.3</f>
        <v>85.8</v>
      </c>
      <c r="AEL1133" s="10"/>
      <c r="AEM1133" s="219"/>
      <c r="AEN1133" s="167" t="s">
        <v>64</v>
      </c>
      <c r="AEO1133" s="500" t="s">
        <v>1627</v>
      </c>
      <c r="AEQ1133" s="168"/>
      <c r="AER1133" s="168">
        <f t="shared" si="268"/>
        <v>66</v>
      </c>
      <c r="AES1133" s="167" t="s">
        <v>65</v>
      </c>
      <c r="AET1133" s="10">
        <f t="shared" ref="AET1133" si="753">AER1133*1.3</f>
        <v>85.8</v>
      </c>
      <c r="AEU1133" s="10"/>
      <c r="AEV1133" s="219"/>
      <c r="AEW1133" s="167" t="s">
        <v>64</v>
      </c>
      <c r="AEX1133" s="500" t="s">
        <v>470</v>
      </c>
      <c r="AEZ1133" s="168"/>
      <c r="AFA1133" s="168">
        <f t="shared" si="271"/>
        <v>0</v>
      </c>
      <c r="AFB1133" s="167" t="s">
        <v>65</v>
      </c>
      <c r="AFC1133" s="10">
        <f t="shared" ref="AFC1133" si="754">AFA1133*1.3</f>
        <v>0</v>
      </c>
      <c r="AFD1133" s="10"/>
      <c r="AFE1133" s="219"/>
      <c r="AFF1133" s="167" t="s">
        <v>64</v>
      </c>
      <c r="AFG1133" s="500" t="s">
        <v>809</v>
      </c>
      <c r="AFI1133" s="168"/>
      <c r="AFJ1133" s="168">
        <f t="shared" si="274"/>
        <v>66</v>
      </c>
      <c r="AFK1133" s="167" t="s">
        <v>65</v>
      </c>
      <c r="AFL1133" s="10">
        <f t="shared" ref="AFL1133" si="755">AFJ1133*1.3</f>
        <v>85.8</v>
      </c>
      <c r="AFM1133" s="10"/>
      <c r="AFN1133" s="219"/>
      <c r="AFO1133" s="167" t="s">
        <v>64</v>
      </c>
      <c r="AFP1133" s="500" t="s">
        <v>470</v>
      </c>
      <c r="AFR1133" s="168"/>
      <c r="AFS1133" s="168">
        <f t="shared" si="277"/>
        <v>0</v>
      </c>
      <c r="AFT1133" s="167" t="s">
        <v>65</v>
      </c>
      <c r="AFU1133" s="10">
        <f t="shared" ref="AFU1133" si="756">AFS1133*1.3</f>
        <v>0</v>
      </c>
      <c r="AFV1133" s="10"/>
      <c r="AFW1133" s="219"/>
      <c r="AFX1133" s="167" t="s">
        <v>64</v>
      </c>
      <c r="AFY1133" s="500" t="s">
        <v>785</v>
      </c>
      <c r="AGA1133" s="168"/>
      <c r="AGB1133" s="168">
        <f t="shared" si="280"/>
        <v>0</v>
      </c>
      <c r="AGC1133" s="167" t="s">
        <v>65</v>
      </c>
      <c r="AGD1133" s="10">
        <f t="shared" ref="AGD1133" si="757">AGB1133*1.3</f>
        <v>0</v>
      </c>
      <c r="AGE1133" s="10"/>
      <c r="AGF1133" s="219"/>
      <c r="AGG1133" s="167" t="s">
        <v>64</v>
      </c>
      <c r="AGH1133" s="498" t="s">
        <v>809</v>
      </c>
      <c r="AGJ1133" s="168"/>
      <c r="AGK1133" s="168">
        <f t="shared" si="283"/>
        <v>66</v>
      </c>
      <c r="AGL1133" s="167" t="s">
        <v>65</v>
      </c>
      <c r="AGM1133" s="10">
        <f t="shared" ref="AGM1133" si="758">AGK1133*1.3</f>
        <v>85.8</v>
      </c>
      <c r="AGN1133" s="10"/>
      <c r="AGO1133" s="219"/>
      <c r="AGP1133" s="167" t="s">
        <v>64</v>
      </c>
      <c r="AGQ1133" s="500" t="s">
        <v>2397</v>
      </c>
      <c r="AGS1133" s="168"/>
      <c r="AGT1133" s="168">
        <f t="shared" si="286"/>
        <v>214</v>
      </c>
      <c r="AGU1133" s="167" t="s">
        <v>65</v>
      </c>
      <c r="AGV1133" s="10">
        <f t="shared" ref="AGV1133" si="759">AGT1133*1.3</f>
        <v>278.2</v>
      </c>
      <c r="AGW1133" s="10"/>
      <c r="AGX1133" s="219"/>
      <c r="AGY1133" s="167" t="s">
        <v>64</v>
      </c>
      <c r="AGZ1133" s="500" t="s">
        <v>470</v>
      </c>
      <c r="AHB1133" s="168"/>
      <c r="AHC1133" s="168">
        <f t="shared" si="289"/>
        <v>0</v>
      </c>
      <c r="AHD1133" s="167" t="s">
        <v>65</v>
      </c>
      <c r="AHE1133" s="10">
        <f t="shared" ref="AHE1133" si="760">AHC1133*1.3</f>
        <v>0</v>
      </c>
      <c r="AHF1133" s="10"/>
      <c r="AHG1133" s="219"/>
      <c r="AHH1133" s="167" t="s">
        <v>64</v>
      </c>
      <c r="AHI1133" s="500" t="s">
        <v>785</v>
      </c>
      <c r="AHK1133" s="168"/>
      <c r="AHL1133" s="168">
        <f t="shared" si="292"/>
        <v>0</v>
      </c>
      <c r="AHM1133" s="167" t="s">
        <v>65</v>
      </c>
      <c r="AHN1133" s="10">
        <f t="shared" ref="AHN1133" si="761">AHL1133*1.3</f>
        <v>0</v>
      </c>
      <c r="AHO1133" s="10"/>
      <c r="AHP1133" s="219"/>
      <c r="AHQ1133" s="167" t="s">
        <v>64</v>
      </c>
      <c r="AHR1133" s="500" t="s">
        <v>809</v>
      </c>
      <c r="AHT1133" s="168"/>
      <c r="AHU1133" s="168">
        <f t="shared" si="295"/>
        <v>66</v>
      </c>
      <c r="AHV1133" s="167" t="s">
        <v>65</v>
      </c>
      <c r="AHW1133" s="10">
        <f t="shared" ref="AHW1133" si="762">AHU1133*1.3</f>
        <v>85.8</v>
      </c>
      <c r="AHX1133" s="10"/>
      <c r="AHY1133" s="219"/>
      <c r="AHZ1133" s="167" t="s">
        <v>64</v>
      </c>
      <c r="AIA1133" s="500" t="s">
        <v>809</v>
      </c>
      <c r="AIC1133" s="168"/>
      <c r="AID1133" s="168">
        <f t="shared" si="298"/>
        <v>66</v>
      </c>
      <c r="AIE1133" s="167" t="s">
        <v>65</v>
      </c>
      <c r="AIF1133" s="10">
        <f t="shared" ref="AIF1133" si="763">AID1133*1.3</f>
        <v>85.8</v>
      </c>
      <c r="AIG1133" s="10"/>
      <c r="AIH1133" s="219"/>
      <c r="AII1133" s="167" t="s">
        <v>64</v>
      </c>
      <c r="AIJ1133" s="498" t="s">
        <v>470</v>
      </c>
      <c r="AIL1133" s="168"/>
      <c r="AIM1133" s="168">
        <f t="shared" si="301"/>
        <v>0</v>
      </c>
      <c r="AIN1133" s="167" t="s">
        <v>65</v>
      </c>
      <c r="AIO1133" s="10">
        <f t="shared" ref="AIO1133" si="764">AIM1133*1.3</f>
        <v>0</v>
      </c>
      <c r="AIP1133" s="10"/>
      <c r="AIQ1133" s="219"/>
      <c r="AIR1133" s="167" t="s">
        <v>64</v>
      </c>
      <c r="AIS1133" s="500" t="s">
        <v>470</v>
      </c>
      <c r="AIU1133" s="168"/>
      <c r="AIV1133" s="168">
        <f t="shared" si="304"/>
        <v>0</v>
      </c>
      <c r="AIW1133" s="167" t="s">
        <v>65</v>
      </c>
      <c r="AIX1133" s="10">
        <f t="shared" ref="AIX1133" si="765">AIV1133*1.3</f>
        <v>0</v>
      </c>
      <c r="AIY1133" s="10"/>
      <c r="AIZ1133" s="219"/>
      <c r="AJA1133" s="167" t="s">
        <v>64</v>
      </c>
      <c r="AJB1133" s="500" t="s">
        <v>689</v>
      </c>
      <c r="AJD1133" s="168"/>
      <c r="AJE1133" s="168">
        <f t="shared" si="307"/>
        <v>141</v>
      </c>
      <c r="AJF1133" s="167" t="s">
        <v>65</v>
      </c>
      <c r="AJG1133" s="10">
        <f t="shared" ref="AJG1133" si="766">AJE1133*1.3</f>
        <v>183.3</v>
      </c>
      <c r="AJH1133" s="10"/>
      <c r="AJI1133" s="219"/>
      <c r="AJJ1133" s="167" t="s">
        <v>64</v>
      </c>
      <c r="AJK1133" s="500" t="s">
        <v>689</v>
      </c>
      <c r="AJM1133" s="168"/>
      <c r="AJN1133" s="168">
        <f t="shared" si="310"/>
        <v>141</v>
      </c>
      <c r="AJO1133" s="167" t="s">
        <v>65</v>
      </c>
      <c r="AJP1133" s="10">
        <f t="shared" ref="AJP1133" si="767">AJN1133*1.3</f>
        <v>183.3</v>
      </c>
      <c r="AJQ1133" s="10"/>
      <c r="AJR1133" s="219"/>
      <c r="AJS1133" s="167" t="s">
        <v>64</v>
      </c>
      <c r="AJT1133" s="500" t="s">
        <v>689</v>
      </c>
      <c r="AJV1133" s="168"/>
      <c r="AJW1133" s="168">
        <f t="shared" si="313"/>
        <v>141</v>
      </c>
      <c r="AJX1133" s="167" t="s">
        <v>65</v>
      </c>
      <c r="AJY1133" s="10">
        <f t="shared" ref="AJY1133" si="768">AJW1133*1.3</f>
        <v>183.3</v>
      </c>
      <c r="AJZ1133" s="10"/>
      <c r="AKA1133" s="219"/>
      <c r="AKB1133" s="167" t="s">
        <v>64</v>
      </c>
      <c r="AKC1133" s="500" t="s">
        <v>470</v>
      </c>
      <c r="AKE1133" s="168"/>
      <c r="AKF1133" s="168">
        <f t="shared" si="316"/>
        <v>0</v>
      </c>
      <c r="AKG1133" s="167" t="s">
        <v>65</v>
      </c>
      <c r="AKH1133" s="10">
        <f t="shared" ref="AKH1133" si="769">AKF1133*1.3</f>
        <v>0</v>
      </c>
      <c r="AKI1133" s="10"/>
      <c r="AKJ1133" s="219"/>
      <c r="AKK1133" s="167" t="s">
        <v>64</v>
      </c>
      <c r="AKL1133" s="500" t="s">
        <v>689</v>
      </c>
      <c r="AKN1133" s="168"/>
      <c r="AKO1133" s="168">
        <f t="shared" si="319"/>
        <v>141</v>
      </c>
      <c r="AKP1133" s="167" t="s">
        <v>65</v>
      </c>
      <c r="AKQ1133" s="10">
        <f t="shared" ref="AKQ1133" si="770">AKO1133*1.3</f>
        <v>183.3</v>
      </c>
      <c r="AKR1133" s="10"/>
      <c r="AKS1133" s="219"/>
      <c r="AKT1133" s="167" t="s">
        <v>64</v>
      </c>
      <c r="AKU1133" s="500" t="s">
        <v>785</v>
      </c>
      <c r="AKW1133" s="168"/>
      <c r="AKX1133" s="168">
        <f t="shared" si="322"/>
        <v>0</v>
      </c>
      <c r="AKY1133" s="167" t="s">
        <v>65</v>
      </c>
      <c r="AKZ1133" s="10">
        <f t="shared" ref="AKZ1133" si="771">AKX1133*1.3</f>
        <v>0</v>
      </c>
      <c r="ALA1133" s="10"/>
      <c r="ALB1133" s="219"/>
      <c r="ALC1133" s="167" t="s">
        <v>64</v>
      </c>
      <c r="ALD1133" s="328" t="s">
        <v>689</v>
      </c>
      <c r="ALF1133" s="168"/>
      <c r="ALG1133" s="168">
        <f t="shared" si="325"/>
        <v>141</v>
      </c>
      <c r="ALH1133" s="167" t="s">
        <v>65</v>
      </c>
      <c r="ALI1133" s="10">
        <f t="shared" ref="ALI1133" si="772">ALG1133*1.3</f>
        <v>183.3</v>
      </c>
      <c r="ALJ1133" s="10"/>
      <c r="ALK1133" s="219"/>
      <c r="ALL1133" s="167" t="s">
        <v>64</v>
      </c>
      <c r="ALM1133" s="500" t="s">
        <v>2397</v>
      </c>
      <c r="ALO1133" s="168"/>
      <c r="ALP1133" s="168">
        <f t="shared" si="328"/>
        <v>214</v>
      </c>
      <c r="ALQ1133" s="167" t="s">
        <v>65</v>
      </c>
      <c r="ALR1133" s="10">
        <f t="shared" ref="ALR1133" si="773">ALP1133*1.3</f>
        <v>278.2</v>
      </c>
      <c r="ALS1133" s="10"/>
      <c r="ALT1133" s="219"/>
      <c r="ALU1133" s="167" t="s">
        <v>64</v>
      </c>
      <c r="ALV1133" s="500" t="s">
        <v>689</v>
      </c>
      <c r="ALX1133" s="168"/>
      <c r="ALY1133" s="168">
        <f t="shared" si="331"/>
        <v>141</v>
      </c>
      <c r="ALZ1133" s="167" t="s">
        <v>65</v>
      </c>
      <c r="AMA1133" s="10">
        <f t="shared" ref="AMA1133" si="774">ALY1133*1.3</f>
        <v>183.3</v>
      </c>
      <c r="AMB1133" s="10"/>
      <c r="AMC1133" s="219"/>
      <c r="AMD1133" s="167" t="s">
        <v>64</v>
      </c>
      <c r="AME1133" s="500" t="s">
        <v>785</v>
      </c>
      <c r="AMG1133" s="168"/>
      <c r="AMH1133" s="168">
        <f t="shared" si="334"/>
        <v>0</v>
      </c>
      <c r="AMI1133" s="167" t="s">
        <v>65</v>
      </c>
      <c r="AMJ1133" s="10">
        <f t="shared" ref="AMJ1133" si="775">AMH1133*1.3</f>
        <v>0</v>
      </c>
      <c r="AMK1133" s="10"/>
      <c r="AML1133" s="219"/>
      <c r="AMM1133" s="167" t="s">
        <v>64</v>
      </c>
      <c r="AMN1133" s="500" t="s">
        <v>785</v>
      </c>
      <c r="AMP1133" s="168"/>
      <c r="AMQ1133" s="168">
        <f t="shared" si="337"/>
        <v>0</v>
      </c>
      <c r="AMR1133" s="167" t="s">
        <v>65</v>
      </c>
      <c r="AMS1133" s="10">
        <f t="shared" ref="AMS1133" si="776">AMQ1133*1.3</f>
        <v>0</v>
      </c>
      <c r="AMT1133" s="10"/>
      <c r="AMU1133" s="219"/>
      <c r="AMV1133" s="167" t="s">
        <v>64</v>
      </c>
      <c r="AMW1133" s="500" t="s">
        <v>689</v>
      </c>
      <c r="AMY1133" s="168"/>
      <c r="AMZ1133" s="168">
        <f t="shared" si="340"/>
        <v>141</v>
      </c>
      <c r="ANA1133" s="167" t="s">
        <v>65</v>
      </c>
      <c r="ANB1133" s="10">
        <f t="shared" ref="ANB1133" si="777">AMZ1133*1.3</f>
        <v>183.3</v>
      </c>
      <c r="ANC1133" s="10"/>
      <c r="AND1133" s="219"/>
      <c r="ANE1133" s="167" t="s">
        <v>64</v>
      </c>
      <c r="ANF1133" s="500" t="s">
        <v>689</v>
      </c>
      <c r="ANH1133" s="168"/>
      <c r="ANI1133" s="168">
        <f t="shared" si="343"/>
        <v>141</v>
      </c>
      <c r="ANJ1133" s="167" t="s">
        <v>65</v>
      </c>
      <c r="ANK1133" s="10">
        <f t="shared" ref="ANK1133" si="778">ANI1133*1.3</f>
        <v>183.3</v>
      </c>
      <c r="ANL1133" s="10"/>
      <c r="ANM1133" s="219"/>
      <c r="ANN1133" s="167" t="s">
        <v>64</v>
      </c>
      <c r="ANO1133" s="500" t="s">
        <v>470</v>
      </c>
      <c r="ANQ1133" s="168"/>
      <c r="ANR1133" s="168">
        <f t="shared" si="346"/>
        <v>0</v>
      </c>
      <c r="ANS1133" s="167" t="s">
        <v>65</v>
      </c>
      <c r="ANT1133" s="10">
        <f t="shared" ref="ANT1133" si="779">ANR1133*1.3</f>
        <v>0</v>
      </c>
      <c r="ANU1133" s="10"/>
      <c r="ANV1133" s="219"/>
      <c r="ANW1133" s="167" t="s">
        <v>64</v>
      </c>
      <c r="ANX1133" s="502" t="s">
        <v>689</v>
      </c>
      <c r="ANZ1133" s="168"/>
      <c r="AOA1133" s="168">
        <f t="shared" si="349"/>
        <v>141</v>
      </c>
      <c r="AOB1133" s="167" t="s">
        <v>65</v>
      </c>
      <c r="AOC1133" s="10">
        <f t="shared" ref="AOC1133" si="780">AOA1133*1.3</f>
        <v>183.3</v>
      </c>
      <c r="AOD1133" s="10"/>
      <c r="AOE1133" s="219"/>
      <c r="AOF1133" s="167" t="s">
        <v>64</v>
      </c>
      <c r="AOG1133" s="500" t="s">
        <v>2397</v>
      </c>
      <c r="AOI1133" s="168"/>
      <c r="AOJ1133" s="168">
        <f t="shared" si="352"/>
        <v>214</v>
      </c>
      <c r="AOK1133" s="167" t="s">
        <v>65</v>
      </c>
      <c r="AOL1133" s="10">
        <f t="shared" ref="AOL1133" si="781">AOJ1133*1.3</f>
        <v>278.2</v>
      </c>
      <c r="AOM1133" s="10"/>
      <c r="AON1133" s="219"/>
      <c r="AOO1133" s="167" t="s">
        <v>64</v>
      </c>
      <c r="AOP1133" s="498" t="s">
        <v>689</v>
      </c>
      <c r="AOR1133" s="168"/>
      <c r="AOS1133" s="168">
        <f t="shared" si="355"/>
        <v>141</v>
      </c>
      <c r="AOT1133" s="167" t="s">
        <v>65</v>
      </c>
      <c r="AOU1133" s="10">
        <f t="shared" ref="AOU1133" si="782">AOS1133*1.3</f>
        <v>183.3</v>
      </c>
      <c r="AOV1133" s="10"/>
      <c r="AOW1133" s="219"/>
      <c r="AOX1133" s="167" t="s">
        <v>64</v>
      </c>
      <c r="AOY1133" s="500" t="s">
        <v>809</v>
      </c>
      <c r="APA1133" s="168"/>
      <c r="APB1133" s="168">
        <f t="shared" si="358"/>
        <v>66</v>
      </c>
      <c r="APC1133" s="167" t="s">
        <v>65</v>
      </c>
      <c r="APD1133" s="10">
        <f t="shared" ref="APD1133" si="783">APB1133*1.3</f>
        <v>85.8</v>
      </c>
      <c r="APE1133" s="10"/>
      <c r="APF1133" s="219"/>
      <c r="APG1133" s="167" t="s">
        <v>64</v>
      </c>
      <c r="APH1133" s="500" t="s">
        <v>470</v>
      </c>
      <c r="APJ1133" s="168"/>
      <c r="APK1133" s="168">
        <f t="shared" si="361"/>
        <v>0</v>
      </c>
      <c r="APL1133" s="167" t="s">
        <v>65</v>
      </c>
      <c r="APM1133" s="10">
        <f t="shared" ref="APM1133" si="784">APK1133*1.3</f>
        <v>0</v>
      </c>
      <c r="APN1133" s="10"/>
      <c r="APO1133" s="219"/>
      <c r="APP1133" s="167" t="s">
        <v>64</v>
      </c>
      <c r="APQ1133" s="500" t="s">
        <v>689</v>
      </c>
      <c r="APS1133" s="168"/>
      <c r="APT1133" s="168">
        <f t="shared" si="364"/>
        <v>141</v>
      </c>
      <c r="APU1133" s="167" t="s">
        <v>65</v>
      </c>
      <c r="APV1133" s="10">
        <f t="shared" ref="APV1133" si="785">APT1133*1.3</f>
        <v>183.3</v>
      </c>
      <c r="APW1133" s="10"/>
      <c r="APX1133" s="219"/>
      <c r="APY1133" s="167" t="s">
        <v>64</v>
      </c>
      <c r="APZ1133" s="500" t="s">
        <v>470</v>
      </c>
      <c r="AQB1133" s="168"/>
      <c r="AQC1133" s="168">
        <f t="shared" si="367"/>
        <v>0</v>
      </c>
      <c r="AQD1133" s="167" t="s">
        <v>65</v>
      </c>
      <c r="AQE1133" s="10">
        <f t="shared" ref="AQE1133" si="786">AQC1133*1.3</f>
        <v>0</v>
      </c>
      <c r="AQF1133" s="10"/>
      <c r="AQG1133" s="219"/>
      <c r="AQH1133" s="167" t="s">
        <v>64</v>
      </c>
      <c r="AQI1133" s="500" t="s">
        <v>1712</v>
      </c>
      <c r="AQK1133" s="168"/>
      <c r="AQL1133" s="168">
        <f t="shared" si="370"/>
        <v>18</v>
      </c>
      <c r="AQM1133" s="167" t="s">
        <v>65</v>
      </c>
      <c r="AQN1133" s="10">
        <f t="shared" ref="AQN1133" si="787">AQL1133*1.3</f>
        <v>23.400000000000002</v>
      </c>
      <c r="AQO1133" s="10"/>
      <c r="AQP1133" s="219"/>
      <c r="AQQ1133" s="167" t="s">
        <v>64</v>
      </c>
      <c r="AQR1133" s="500" t="s">
        <v>785</v>
      </c>
      <c r="AQT1133" s="168"/>
      <c r="AQU1133" s="168">
        <f t="shared" si="373"/>
        <v>0</v>
      </c>
      <c r="AQV1133" s="167" t="s">
        <v>65</v>
      </c>
      <c r="AQW1133" s="10">
        <f t="shared" ref="AQW1133" si="788">AQU1133*1.3</f>
        <v>0</v>
      </c>
      <c r="AQX1133" s="10"/>
      <c r="AQY1133" s="219"/>
      <c r="AQZ1133" s="167" t="s">
        <v>64</v>
      </c>
      <c r="ARA1133" s="500" t="s">
        <v>689</v>
      </c>
      <c r="ARC1133" s="168"/>
      <c r="ARD1133" s="168">
        <f t="shared" si="376"/>
        <v>141</v>
      </c>
      <c r="ARE1133" s="167" t="s">
        <v>65</v>
      </c>
      <c r="ARF1133" s="10">
        <f t="shared" ref="ARF1133" si="789">ARD1133*1.3</f>
        <v>183.3</v>
      </c>
      <c r="ARG1133" s="10"/>
      <c r="ARH1133" s="219"/>
      <c r="ARI1133" s="167" t="s">
        <v>64</v>
      </c>
      <c r="ARJ1133" s="500" t="s">
        <v>518</v>
      </c>
      <c r="ARL1133" s="168"/>
      <c r="ARM1133" s="168">
        <f t="shared" si="379"/>
        <v>0</v>
      </c>
      <c r="ARN1133" s="167" t="s">
        <v>65</v>
      </c>
      <c r="ARO1133" s="10">
        <f t="shared" ref="ARO1133" si="790">ARM1133*1.3</f>
        <v>0</v>
      </c>
      <c r="ARP1133" s="10"/>
      <c r="ARQ1133" s="219"/>
      <c r="ARR1133" s="167" t="s">
        <v>64</v>
      </c>
      <c r="ARS1133" s="328" t="s">
        <v>2397</v>
      </c>
      <c r="ARU1133" s="168"/>
      <c r="ARV1133" s="168">
        <f t="shared" si="382"/>
        <v>214</v>
      </c>
      <c r="ARW1133" s="167" t="s">
        <v>65</v>
      </c>
      <c r="ARX1133" s="10">
        <f t="shared" ref="ARX1133" si="791">ARV1133*1.3</f>
        <v>278.2</v>
      </c>
      <c r="ARY1133" s="10"/>
      <c r="ARZ1133" s="219"/>
      <c r="ASA1133" s="167" t="s">
        <v>64</v>
      </c>
      <c r="ASB1133" s="500" t="s">
        <v>689</v>
      </c>
      <c r="ASD1133" s="168"/>
      <c r="ASE1133" s="168">
        <f t="shared" si="385"/>
        <v>141</v>
      </c>
      <c r="ASF1133" s="167" t="s">
        <v>65</v>
      </c>
      <c r="ASG1133" s="10">
        <f t="shared" ref="ASG1133" si="792">ASE1133*1.3</f>
        <v>183.3</v>
      </c>
      <c r="ASH1133" s="10"/>
      <c r="ASI1133" s="219"/>
      <c r="ASJ1133" s="167" t="s">
        <v>64</v>
      </c>
      <c r="ASK1133" s="500" t="s">
        <v>785</v>
      </c>
      <c r="ASM1133" s="168"/>
      <c r="ASN1133" s="168">
        <f t="shared" si="388"/>
        <v>0</v>
      </c>
      <c r="ASO1133" s="167" t="s">
        <v>65</v>
      </c>
      <c r="ASP1133" s="10">
        <f t="shared" ref="ASP1133" si="793">ASN1133*1.3</f>
        <v>0</v>
      </c>
      <c r="ASQ1133" s="10"/>
      <c r="ASR1133" s="219"/>
      <c r="ASS1133" s="167" t="s">
        <v>64</v>
      </c>
      <c r="AST1133" s="500" t="s">
        <v>809</v>
      </c>
      <c r="ASV1133" s="168"/>
      <c r="ASW1133" s="168">
        <f t="shared" si="391"/>
        <v>66</v>
      </c>
      <c r="ASX1133" s="167" t="s">
        <v>65</v>
      </c>
      <c r="ASY1133" s="10">
        <f t="shared" ref="ASY1133" si="794">ASW1133*1.3</f>
        <v>85.8</v>
      </c>
      <c r="ASZ1133" s="10"/>
      <c r="ATA1133" s="219"/>
      <c r="ATB1133" s="167" t="s">
        <v>64</v>
      </c>
      <c r="ATC1133" s="500" t="s">
        <v>470</v>
      </c>
      <c r="ATE1133" s="168"/>
      <c r="ATF1133" s="168">
        <f t="shared" si="394"/>
        <v>0</v>
      </c>
      <c r="ATG1133" s="167" t="s">
        <v>65</v>
      </c>
      <c r="ATH1133" s="10">
        <f t="shared" ref="ATH1133" si="795">ATF1133*1.3</f>
        <v>0</v>
      </c>
      <c r="ATI1133" s="10"/>
      <c r="ATJ1133" s="219"/>
      <c r="ATK1133" s="167" t="s">
        <v>64</v>
      </c>
      <c r="ATL1133" s="500" t="s">
        <v>2397</v>
      </c>
      <c r="ATN1133" s="168"/>
      <c r="ATO1133" s="168">
        <f t="shared" si="397"/>
        <v>214</v>
      </c>
      <c r="ATP1133" s="167" t="s">
        <v>65</v>
      </c>
      <c r="ATQ1133" s="10">
        <f t="shared" ref="ATQ1133" si="796">ATO1133*1.3</f>
        <v>278.2</v>
      </c>
      <c r="ATR1133" s="10"/>
      <c r="ATS1133" s="219"/>
      <c r="ATT1133" s="167" t="s">
        <v>64</v>
      </c>
      <c r="ATU1133" s="500" t="s">
        <v>785</v>
      </c>
      <c r="ATW1133" s="168"/>
      <c r="ATX1133" s="168">
        <f t="shared" si="400"/>
        <v>0</v>
      </c>
      <c r="ATY1133" s="167" t="s">
        <v>65</v>
      </c>
      <c r="ATZ1133" s="10">
        <f t="shared" ref="ATZ1133" si="797">ATX1133*1.3</f>
        <v>0</v>
      </c>
      <c r="AUA1133" s="10"/>
      <c r="AUB1133" s="219"/>
      <c r="AUC1133" s="167" t="s">
        <v>64</v>
      </c>
      <c r="AUD1133" s="500" t="s">
        <v>470</v>
      </c>
      <c r="AUF1133" s="168"/>
      <c r="AUG1133" s="168">
        <f t="shared" si="403"/>
        <v>0</v>
      </c>
      <c r="AUH1133" s="167" t="s">
        <v>65</v>
      </c>
      <c r="AUI1133" s="10">
        <f t="shared" ref="AUI1133" si="798">AUG1133*1.3</f>
        <v>0</v>
      </c>
      <c r="AUJ1133" s="10"/>
      <c r="AUK1133" s="219"/>
      <c r="AUL1133" s="167" t="s">
        <v>64</v>
      </c>
      <c r="AUM1133" s="500" t="s">
        <v>689</v>
      </c>
      <c r="AUO1133" s="168"/>
      <c r="AUP1133" s="168">
        <f t="shared" si="406"/>
        <v>141</v>
      </c>
      <c r="AUQ1133" s="167" t="s">
        <v>65</v>
      </c>
      <c r="AUR1133" s="10">
        <f t="shared" ref="AUR1133" si="799">AUP1133*1.3</f>
        <v>183.3</v>
      </c>
      <c r="AUS1133" s="10"/>
      <c r="AUT1133" s="219"/>
      <c r="AUU1133" s="167" t="s">
        <v>64</v>
      </c>
      <c r="AUV1133" s="500" t="s">
        <v>809</v>
      </c>
      <c r="AUX1133" s="168"/>
      <c r="AUY1133" s="168">
        <f t="shared" si="409"/>
        <v>66</v>
      </c>
      <c r="AUZ1133" s="167" t="s">
        <v>65</v>
      </c>
      <c r="AVA1133" s="10">
        <f t="shared" ref="AVA1133" si="800">AUY1133*1.3</f>
        <v>85.8</v>
      </c>
      <c r="AVB1133" s="10"/>
      <c r="AVC1133" s="219"/>
      <c r="AVD1133" s="167" t="s">
        <v>64</v>
      </c>
      <c r="AVE1133" s="500" t="s">
        <v>785</v>
      </c>
      <c r="AVG1133" s="168"/>
      <c r="AVH1133" s="168">
        <f t="shared" si="412"/>
        <v>0</v>
      </c>
      <c r="AVI1133" s="167" t="s">
        <v>65</v>
      </c>
      <c r="AVJ1133" s="10">
        <f t="shared" ref="AVJ1133" si="801">AVH1133*1.3</f>
        <v>0</v>
      </c>
      <c r="AVK1133" s="10"/>
      <c r="AVL1133" s="219"/>
      <c r="AVM1133" s="167" t="s">
        <v>64</v>
      </c>
      <c r="AVN1133" s="328" t="s">
        <v>689</v>
      </c>
      <c r="AVP1133" s="168"/>
      <c r="AVQ1133" s="168">
        <f t="shared" si="415"/>
        <v>141</v>
      </c>
      <c r="AVR1133" s="167" t="s">
        <v>65</v>
      </c>
      <c r="AVS1133" s="10">
        <f t="shared" ref="AVS1133" si="802">AVQ1133*1.3</f>
        <v>183.3</v>
      </c>
      <c r="AVT1133" s="10"/>
      <c r="AVU1133" s="219"/>
      <c r="AVV1133" s="167" t="s">
        <v>64</v>
      </c>
      <c r="AVW1133" s="500" t="s">
        <v>689</v>
      </c>
      <c r="AVY1133" s="168"/>
      <c r="AVZ1133" s="168">
        <f t="shared" si="418"/>
        <v>141</v>
      </c>
      <c r="AWA1133" s="167" t="s">
        <v>65</v>
      </c>
      <c r="AWB1133" s="10">
        <f t="shared" ref="AWB1133" si="803">AVZ1133*1.3</f>
        <v>183.3</v>
      </c>
      <c r="AWC1133" s="10"/>
      <c r="AWD1133" s="219"/>
      <c r="AWE1133" s="167" t="s">
        <v>64</v>
      </c>
      <c r="AWF1133" s="500" t="s">
        <v>785</v>
      </c>
      <c r="AWH1133" s="168"/>
      <c r="AWI1133" s="168">
        <f t="shared" si="421"/>
        <v>0</v>
      </c>
      <c r="AWJ1133" s="167" t="s">
        <v>65</v>
      </c>
      <c r="AWK1133" s="10">
        <f t="shared" ref="AWK1133" si="804">AWI1133*1.3</f>
        <v>0</v>
      </c>
      <c r="AWL1133" s="10"/>
      <c r="AWM1133" s="219"/>
      <c r="AWN1133" s="167" t="s">
        <v>64</v>
      </c>
      <c r="AWO1133" s="500" t="s">
        <v>809</v>
      </c>
      <c r="AWQ1133" s="168"/>
      <c r="AWR1133" s="168">
        <f t="shared" si="424"/>
        <v>66</v>
      </c>
      <c r="AWS1133" s="167" t="s">
        <v>65</v>
      </c>
      <c r="AWT1133" s="10">
        <f t="shared" ref="AWT1133" si="805">AWR1133*1.3</f>
        <v>85.8</v>
      </c>
      <c r="AWU1133" s="10"/>
      <c r="AWV1133" s="219"/>
      <c r="AWW1133" s="167" t="s">
        <v>64</v>
      </c>
      <c r="AWX1133" s="500" t="s">
        <v>470</v>
      </c>
      <c r="AWZ1133" s="168"/>
      <c r="AXA1133" s="168">
        <f t="shared" si="427"/>
        <v>0</v>
      </c>
      <c r="AXB1133" s="167" t="s">
        <v>65</v>
      </c>
      <c r="AXC1133" s="10">
        <f t="shared" ref="AXC1133" si="806">AXA1133*1.3</f>
        <v>0</v>
      </c>
      <c r="AXD1133" s="10"/>
      <c r="AXE1133" s="219"/>
      <c r="AXF1133" s="167" t="s">
        <v>64</v>
      </c>
      <c r="AXG1133" s="498" t="s">
        <v>689</v>
      </c>
      <c r="AXI1133" s="168"/>
      <c r="AXJ1133" s="168">
        <f t="shared" si="430"/>
        <v>141</v>
      </c>
      <c r="AXK1133" s="167" t="s">
        <v>65</v>
      </c>
      <c r="AXL1133" s="10">
        <f t="shared" ref="AXL1133" si="807">AXJ1133*1.3</f>
        <v>183.3</v>
      </c>
      <c r="AXM1133" s="10"/>
      <c r="AXN1133" s="219"/>
      <c r="AXO1133" s="167" t="s">
        <v>64</v>
      </c>
      <c r="AXP1133" s="500" t="s">
        <v>785</v>
      </c>
      <c r="AXR1133" s="168"/>
      <c r="AXS1133" s="168">
        <f t="shared" si="433"/>
        <v>0</v>
      </c>
      <c r="AXT1133" s="167" t="s">
        <v>65</v>
      </c>
      <c r="AXU1133" s="10">
        <f t="shared" ref="AXU1133" si="808">AXS1133*1.3</f>
        <v>0</v>
      </c>
      <c r="AXV1133" s="10"/>
      <c r="AXW1133" s="219"/>
      <c r="AXX1133" s="167" t="s">
        <v>64</v>
      </c>
      <c r="AXY1133" s="500" t="s">
        <v>689</v>
      </c>
      <c r="AYA1133" s="168"/>
      <c r="AYB1133" s="168">
        <f t="shared" si="436"/>
        <v>141</v>
      </c>
      <c r="AYC1133" s="167" t="s">
        <v>65</v>
      </c>
      <c r="AYD1133" s="10">
        <f t="shared" ref="AYD1133" si="809">AYB1133*1.3</f>
        <v>183.3</v>
      </c>
      <c r="AYE1133" s="10"/>
      <c r="AYF1133" s="219"/>
      <c r="AYG1133" s="167" t="s">
        <v>64</v>
      </c>
      <c r="AYH1133" s="500" t="s">
        <v>785</v>
      </c>
      <c r="AYJ1133" s="168"/>
      <c r="AYK1133" s="168">
        <f t="shared" si="439"/>
        <v>0</v>
      </c>
      <c r="AYL1133" s="167" t="s">
        <v>65</v>
      </c>
      <c r="AYM1133" s="10">
        <f t="shared" ref="AYM1133" si="810">AYK1133*1.3</f>
        <v>0</v>
      </c>
      <c r="AYN1133" s="10"/>
      <c r="AYO1133" s="219"/>
      <c r="AYP1133" s="167" t="s">
        <v>64</v>
      </c>
      <c r="AYQ1133" s="500" t="s">
        <v>470</v>
      </c>
      <c r="AYS1133" s="168"/>
      <c r="AYT1133" s="168">
        <f t="shared" si="442"/>
        <v>0</v>
      </c>
      <c r="AYU1133" s="167" t="s">
        <v>65</v>
      </c>
      <c r="AYV1133" s="10">
        <f t="shared" ref="AYV1133" si="811">AYT1133*1.3</f>
        <v>0</v>
      </c>
      <c r="AYW1133" s="10"/>
      <c r="AYX1133" s="219"/>
      <c r="AYY1133" s="167" t="s">
        <v>64</v>
      </c>
      <c r="AYZ1133" s="498" t="s">
        <v>809</v>
      </c>
      <c r="AZB1133" s="168"/>
      <c r="AZC1133" s="168">
        <f t="shared" si="445"/>
        <v>66</v>
      </c>
      <c r="AZD1133" s="167" t="s">
        <v>65</v>
      </c>
      <c r="AZE1133" s="10">
        <f t="shared" ref="AZE1133" si="812">AZC1133*1.3</f>
        <v>85.8</v>
      </c>
      <c r="AZF1133" s="10"/>
      <c r="AZG1133" s="219"/>
      <c r="AZH1133" s="167" t="s">
        <v>64</v>
      </c>
      <c r="AZI1133" s="500" t="s">
        <v>470</v>
      </c>
      <c r="AZK1133" s="168"/>
      <c r="AZL1133" s="168">
        <f t="shared" si="448"/>
        <v>0</v>
      </c>
      <c r="AZM1133" s="167" t="s">
        <v>65</v>
      </c>
      <c r="AZN1133" s="10">
        <f t="shared" ref="AZN1133" si="813">AZL1133*1.3</f>
        <v>0</v>
      </c>
      <c r="AZO1133" s="10"/>
      <c r="AZP1133" s="219"/>
      <c r="AZQ1133" s="167" t="s">
        <v>64</v>
      </c>
      <c r="AZR1133" s="500" t="s">
        <v>2397</v>
      </c>
      <c r="AZT1133" s="168"/>
      <c r="AZU1133" s="168">
        <f t="shared" si="451"/>
        <v>214</v>
      </c>
      <c r="AZV1133" s="167" t="s">
        <v>65</v>
      </c>
      <c r="AZW1133" s="10">
        <f t="shared" ref="AZW1133" si="814">AZU1133*1.3</f>
        <v>278.2</v>
      </c>
      <c r="AZX1133" s="10"/>
      <c r="AZY1133" s="219"/>
      <c r="AZZ1133" s="167" t="s">
        <v>64</v>
      </c>
      <c r="BAA1133" s="500" t="s">
        <v>2397</v>
      </c>
      <c r="BAC1133" s="168"/>
      <c r="BAD1133" s="168">
        <f t="shared" si="454"/>
        <v>214</v>
      </c>
      <c r="BAE1133" s="167" t="s">
        <v>65</v>
      </c>
      <c r="BAF1133" s="10">
        <f t="shared" ref="BAF1133" si="815">BAD1133*1.3</f>
        <v>278.2</v>
      </c>
      <c r="BAG1133" s="10"/>
      <c r="BAH1133" s="219"/>
      <c r="BAI1133" s="167" t="s">
        <v>64</v>
      </c>
      <c r="BAJ1133" s="500" t="s">
        <v>785</v>
      </c>
      <c r="BAL1133" s="168"/>
      <c r="BAM1133" s="168">
        <f t="shared" si="457"/>
        <v>0</v>
      </c>
      <c r="BAN1133" s="167" t="s">
        <v>65</v>
      </c>
      <c r="BAO1133" s="10">
        <f t="shared" ref="BAO1133" si="816">BAM1133*1.3</f>
        <v>0</v>
      </c>
      <c r="BAP1133" s="10"/>
      <c r="BAQ1133" s="219"/>
      <c r="BAR1133" s="167" t="s">
        <v>64</v>
      </c>
      <c r="BAS1133" s="500" t="s">
        <v>785</v>
      </c>
      <c r="BAU1133" s="168"/>
      <c r="BAV1133" s="168">
        <f t="shared" si="460"/>
        <v>0</v>
      </c>
      <c r="BAW1133" s="167" t="s">
        <v>65</v>
      </c>
      <c r="BAX1133" s="10">
        <f t="shared" ref="BAX1133" si="817">BAV1133*1.3</f>
        <v>0</v>
      </c>
      <c r="BAY1133" s="10"/>
      <c r="BAZ1133" s="219"/>
      <c r="BBA1133" s="167" t="s">
        <v>64</v>
      </c>
      <c r="BBB1133" s="500" t="s">
        <v>2397</v>
      </c>
      <c r="BBD1133" s="168"/>
      <c r="BBE1133" s="168">
        <f t="shared" si="463"/>
        <v>214</v>
      </c>
      <c r="BBF1133" s="167" t="s">
        <v>65</v>
      </c>
      <c r="BBG1133" s="10">
        <f t="shared" ref="BBG1133" si="818">BBE1133*1.3</f>
        <v>278.2</v>
      </c>
      <c r="BBH1133" s="10"/>
      <c r="BBI1133" s="219"/>
      <c r="BBJ1133" s="167" t="s">
        <v>64</v>
      </c>
      <c r="BBK1133" s="500" t="s">
        <v>2397</v>
      </c>
      <c r="BBM1133" s="168"/>
      <c r="BBN1133" s="168">
        <f t="shared" si="466"/>
        <v>214</v>
      </c>
      <c r="BBO1133" s="167" t="s">
        <v>65</v>
      </c>
      <c r="BBP1133" s="10">
        <f t="shared" ref="BBP1133" si="819">BBN1133*1.3</f>
        <v>278.2</v>
      </c>
      <c r="BBQ1133" s="10"/>
      <c r="BBR1133" s="219"/>
      <c r="BBS1133" s="167" t="s">
        <v>64</v>
      </c>
      <c r="BBT1133" s="500" t="s">
        <v>2397</v>
      </c>
      <c r="BBV1133" s="168"/>
      <c r="BBW1133" s="168">
        <f t="shared" si="469"/>
        <v>214</v>
      </c>
      <c r="BBX1133" s="167" t="s">
        <v>65</v>
      </c>
      <c r="BBY1133" s="10">
        <f t="shared" ref="BBY1133" si="820">BBW1133*1.3</f>
        <v>278.2</v>
      </c>
      <c r="BBZ1133" s="10"/>
      <c r="BCA1133" s="219"/>
      <c r="BCB1133" s="167" t="s">
        <v>64</v>
      </c>
      <c r="BCC1133" s="500" t="s">
        <v>785</v>
      </c>
      <c r="BCE1133" s="168"/>
      <c r="BCF1133" s="168">
        <f t="shared" si="472"/>
        <v>0</v>
      </c>
      <c r="BCG1133" s="167" t="s">
        <v>65</v>
      </c>
      <c r="BCH1133" s="10">
        <f t="shared" ref="BCH1133" si="821">BCF1133*1.3</f>
        <v>0</v>
      </c>
      <c r="BCI1133" s="10"/>
      <c r="BCJ1133" s="219"/>
      <c r="BCK1133" s="167" t="s">
        <v>64</v>
      </c>
      <c r="BCL1133" s="500" t="s">
        <v>470</v>
      </c>
      <c r="BCN1133" s="168"/>
      <c r="BCO1133" s="168">
        <f t="shared" si="475"/>
        <v>0</v>
      </c>
      <c r="BCP1133" s="167" t="s">
        <v>65</v>
      </c>
      <c r="BCQ1133" s="10">
        <f t="shared" ref="BCQ1133" si="822">BCO1133*1.3</f>
        <v>0</v>
      </c>
      <c r="BCR1133" s="10"/>
      <c r="BCS1133" s="219"/>
      <c r="BCT1133" s="167" t="s">
        <v>64</v>
      </c>
      <c r="BCU1133" s="500" t="s">
        <v>689</v>
      </c>
      <c r="BCW1133" s="168"/>
      <c r="BCX1133" s="168">
        <f t="shared" si="478"/>
        <v>141</v>
      </c>
      <c r="BCY1133" s="167" t="s">
        <v>65</v>
      </c>
      <c r="BCZ1133" s="10">
        <f t="shared" ref="BCZ1133" si="823">BCX1133*1.3</f>
        <v>183.3</v>
      </c>
      <c r="BDA1133" s="10"/>
      <c r="BDB1133" s="219"/>
      <c r="BDC1133" s="167" t="s">
        <v>64</v>
      </c>
      <c r="BDD1133" s="500" t="s">
        <v>689</v>
      </c>
      <c r="BDF1133" s="168"/>
      <c r="BDG1133" s="168">
        <f t="shared" si="481"/>
        <v>141</v>
      </c>
      <c r="BDH1133" s="167" t="s">
        <v>65</v>
      </c>
      <c r="BDI1133" s="10">
        <f t="shared" ref="BDI1133" si="824">BDG1133*1.3</f>
        <v>183.3</v>
      </c>
      <c r="BDJ1133" s="10"/>
      <c r="BDK1133" s="219"/>
      <c r="BDL1133" s="167" t="s">
        <v>64</v>
      </c>
      <c r="BDM1133" s="328" t="s">
        <v>809</v>
      </c>
      <c r="BDO1133" s="168"/>
      <c r="BDP1133" s="168">
        <f t="shared" si="484"/>
        <v>66</v>
      </c>
      <c r="BDQ1133" s="167" t="s">
        <v>65</v>
      </c>
      <c r="BDR1133" s="10">
        <f t="shared" ref="BDR1133" si="825">BDP1133*1.3</f>
        <v>85.8</v>
      </c>
      <c r="BDS1133" s="10"/>
      <c r="BDT1133" s="219"/>
      <c r="BDU1133" s="167" t="s">
        <v>64</v>
      </c>
      <c r="BDV1133" s="500" t="s">
        <v>809</v>
      </c>
      <c r="BDX1133" s="168"/>
      <c r="BDY1133" s="168">
        <f t="shared" si="487"/>
        <v>66</v>
      </c>
      <c r="BDZ1133" s="167" t="s">
        <v>65</v>
      </c>
      <c r="BEA1133" s="10">
        <f t="shared" ref="BEA1133" si="826">BDY1133*1.3</f>
        <v>85.8</v>
      </c>
      <c r="BEB1133" s="10"/>
      <c r="BEC1133" s="219"/>
      <c r="BED1133" s="167" t="s">
        <v>64</v>
      </c>
      <c r="BEE1133" s="498" t="s">
        <v>470</v>
      </c>
      <c r="BEG1133" s="168"/>
      <c r="BEH1133" s="168">
        <f t="shared" si="490"/>
        <v>0</v>
      </c>
      <c r="BEI1133" s="167" t="s">
        <v>65</v>
      </c>
      <c r="BEJ1133" s="10">
        <f t="shared" ref="BEJ1133" si="827">BEH1133*1.3</f>
        <v>0</v>
      </c>
      <c r="BEK1133" s="10"/>
      <c r="BEL1133" s="219"/>
      <c r="BEM1133" s="167" t="s">
        <v>64</v>
      </c>
      <c r="BEN1133" s="498" t="s">
        <v>809</v>
      </c>
      <c r="BEP1133" s="168"/>
      <c r="BEQ1133" s="168">
        <f t="shared" si="493"/>
        <v>66</v>
      </c>
      <c r="BER1133" s="167" t="s">
        <v>65</v>
      </c>
      <c r="BES1133" s="10">
        <f t="shared" ref="BES1133" si="828">BEQ1133*1.3</f>
        <v>85.8</v>
      </c>
      <c r="BET1133" s="10"/>
      <c r="BEU1133" s="219"/>
      <c r="BEV1133" s="167" t="s">
        <v>64</v>
      </c>
      <c r="BEW1133" s="500" t="s">
        <v>2397</v>
      </c>
      <c r="BEY1133" s="168"/>
      <c r="BEZ1133" s="168">
        <f t="shared" si="496"/>
        <v>214</v>
      </c>
      <c r="BFA1133" s="167" t="s">
        <v>65</v>
      </c>
      <c r="BFB1133" s="10">
        <f t="shared" ref="BFB1133" si="829">BEZ1133*1.3</f>
        <v>278.2</v>
      </c>
      <c r="BFC1133" s="10"/>
      <c r="BFD1133" s="219"/>
      <c r="BFE1133" s="167"/>
      <c r="BFF1133" s="327"/>
      <c r="BFH1133" s="168"/>
      <c r="BFI1133" s="168"/>
      <c r="BFJ1133" s="167"/>
      <c r="BFK1133" s="10"/>
      <c r="BFL1133" s="10"/>
      <c r="BFN1133" s="167"/>
      <c r="BFO1133" s="327"/>
      <c r="BFQ1133" s="168"/>
      <c r="BFR1133" s="168"/>
      <c r="BFS1133" s="167"/>
      <c r="BFT1133" s="10"/>
      <c r="BFU1133" s="10"/>
      <c r="BFW1133" s="167"/>
      <c r="BFX1133" s="328"/>
      <c r="BFZ1133" s="168"/>
      <c r="BGA1133" s="168"/>
      <c r="BGB1133" s="167"/>
      <c r="BGC1133" s="10"/>
      <c r="BGD1133" s="10"/>
      <c r="BGF1133" s="167"/>
      <c r="BGG1133" s="327"/>
      <c r="BGI1133" s="168"/>
      <c r="BGJ1133" s="168"/>
      <c r="BGK1133" s="167"/>
      <c r="BGL1133" s="10"/>
      <c r="BGM1133" s="10"/>
      <c r="BGO1133" s="167"/>
      <c r="BGP1133" s="328"/>
      <c r="BGR1133" s="168"/>
      <c r="BGS1133" s="168"/>
      <c r="BGT1133" s="167"/>
      <c r="BGU1133" s="10"/>
      <c r="BGV1133" s="10"/>
      <c r="BGX1133" s="167"/>
      <c r="BGY1133" s="327"/>
      <c r="BHA1133" s="168"/>
      <c r="BHB1133" s="168"/>
      <c r="BHC1133" s="167"/>
      <c r="BHD1133" s="10"/>
      <c r="BHE1133" s="10"/>
    </row>
    <row r="1134" spans="1:1565" s="14" customFormat="1" ht="15">
      <c r="A1134" s="167" t="s">
        <v>66</v>
      </c>
      <c r="B1134" s="325" t="s">
        <v>809</v>
      </c>
      <c r="D1134" s="168"/>
      <c r="E1134" s="168">
        <f>VLOOKUP(B1134,$A$1213:$F$2274,6,FALSE)</f>
        <v>66</v>
      </c>
      <c r="F1134" s="167" t="s">
        <v>67</v>
      </c>
      <c r="G1134" s="10">
        <f>E1134*1.2</f>
        <v>79.2</v>
      </c>
      <c r="H1134" s="10"/>
      <c r="I1134" s="219"/>
      <c r="J1134" s="167" t="s">
        <v>66</v>
      </c>
      <c r="K1134" s="325" t="s">
        <v>689</v>
      </c>
      <c r="M1134" s="168"/>
      <c r="N1134" s="168">
        <f>VLOOKUP(K1134,$A$1213:$F$2274,6,FALSE)</f>
        <v>141</v>
      </c>
      <c r="O1134" s="167" t="s">
        <v>67</v>
      </c>
      <c r="P1134" s="10">
        <f>N1134*1.2</f>
        <v>169.2</v>
      </c>
      <c r="Q1134" s="10"/>
      <c r="R1134" s="219"/>
      <c r="S1134" s="167" t="s">
        <v>66</v>
      </c>
      <c r="T1134" s="325" t="s">
        <v>2397</v>
      </c>
      <c r="V1134" s="168"/>
      <c r="W1134" s="168">
        <f t="shared" si="1"/>
        <v>214</v>
      </c>
      <c r="X1134" s="167" t="s">
        <v>67</v>
      </c>
      <c r="Y1134" s="10">
        <f t="shared" ref="Y1134" si="830">W1134*1.2</f>
        <v>256.8</v>
      </c>
      <c r="Z1134" s="10"/>
      <c r="AA1134" s="219"/>
      <c r="AB1134" s="167" t="s">
        <v>66</v>
      </c>
      <c r="AC1134" s="325" t="s">
        <v>785</v>
      </c>
      <c r="AE1134" s="168"/>
      <c r="AF1134" s="168">
        <f t="shared" si="4"/>
        <v>0</v>
      </c>
      <c r="AG1134" s="167" t="s">
        <v>67</v>
      </c>
      <c r="AH1134" s="10">
        <f t="shared" ref="AH1134" si="831">AF1134*1.2</f>
        <v>0</v>
      </c>
      <c r="AI1134" s="10"/>
      <c r="AJ1134" s="219"/>
      <c r="AK1134" s="167" t="s">
        <v>66</v>
      </c>
      <c r="AL1134" s="498" t="s">
        <v>2397</v>
      </c>
      <c r="AN1134" s="168"/>
      <c r="AO1134" s="168">
        <f t="shared" si="7"/>
        <v>214</v>
      </c>
      <c r="AP1134" s="167" t="s">
        <v>67</v>
      </c>
      <c r="AQ1134" s="10">
        <f t="shared" ref="AQ1134" si="832">AO1134*1.2</f>
        <v>256.8</v>
      </c>
      <c r="AR1134" s="10"/>
      <c r="AS1134" s="219"/>
      <c r="AT1134" s="167" t="s">
        <v>66</v>
      </c>
      <c r="AU1134" s="325" t="s">
        <v>785</v>
      </c>
      <c r="AW1134" s="168"/>
      <c r="AX1134" s="168">
        <f t="shared" si="10"/>
        <v>0</v>
      </c>
      <c r="AY1134" s="167" t="s">
        <v>67</v>
      </c>
      <c r="AZ1134" s="10">
        <f t="shared" ref="AZ1134" si="833">AX1134*1.2</f>
        <v>0</v>
      </c>
      <c r="BA1134" s="10"/>
      <c r="BB1134" s="219"/>
      <c r="BC1134" s="167" t="s">
        <v>66</v>
      </c>
      <c r="BD1134" s="325" t="s">
        <v>2397</v>
      </c>
      <c r="BF1134" s="168"/>
      <c r="BG1134" s="168">
        <f t="shared" si="13"/>
        <v>214</v>
      </c>
      <c r="BH1134" s="167" t="s">
        <v>67</v>
      </c>
      <c r="BI1134" s="10">
        <f t="shared" ref="BI1134" si="834">BG1134*1.2</f>
        <v>256.8</v>
      </c>
      <c r="BJ1134" s="10"/>
      <c r="BK1134" s="219"/>
      <c r="BL1134" s="167" t="s">
        <v>66</v>
      </c>
      <c r="BM1134" s="325" t="s">
        <v>785</v>
      </c>
      <c r="BO1134" s="168"/>
      <c r="BP1134" s="168">
        <f t="shared" si="16"/>
        <v>0</v>
      </c>
      <c r="BQ1134" s="167" t="s">
        <v>67</v>
      </c>
      <c r="BR1134" s="10">
        <f t="shared" ref="BR1134" si="835">BP1134*1.2</f>
        <v>0</v>
      </c>
      <c r="BS1134" s="10"/>
      <c r="BT1134" s="219"/>
      <c r="BU1134" s="167" t="s">
        <v>66</v>
      </c>
      <c r="BV1134" s="325" t="s">
        <v>2397</v>
      </c>
      <c r="BX1134" s="168"/>
      <c r="BY1134" s="168">
        <f t="shared" si="19"/>
        <v>214</v>
      </c>
      <c r="BZ1134" s="167" t="s">
        <v>67</v>
      </c>
      <c r="CA1134" s="10">
        <f t="shared" ref="CA1134" si="836">BY1134*1.2</f>
        <v>256.8</v>
      </c>
      <c r="CB1134" s="10"/>
      <c r="CC1134" s="219"/>
      <c r="CD1134" s="167" t="s">
        <v>66</v>
      </c>
      <c r="CE1134" s="325" t="s">
        <v>689</v>
      </c>
      <c r="CG1134" s="168"/>
      <c r="CH1134" s="168">
        <f t="shared" si="22"/>
        <v>141</v>
      </c>
      <c r="CI1134" s="167" t="s">
        <v>67</v>
      </c>
      <c r="CJ1134" s="10">
        <f t="shared" ref="CJ1134" si="837">CH1134*1.2</f>
        <v>169.2</v>
      </c>
      <c r="CK1134" s="10"/>
      <c r="CL1134" s="219"/>
      <c r="CM1134" s="167" t="s">
        <v>66</v>
      </c>
      <c r="CN1134" s="325" t="s">
        <v>785</v>
      </c>
      <c r="CP1134" s="168"/>
      <c r="CQ1134" s="168">
        <f t="shared" si="25"/>
        <v>0</v>
      </c>
      <c r="CR1134" s="167" t="s">
        <v>67</v>
      </c>
      <c r="CS1134" s="10">
        <f t="shared" ref="CS1134" si="838">CQ1134*1.2</f>
        <v>0</v>
      </c>
      <c r="CT1134" s="10"/>
      <c r="CU1134" s="219"/>
      <c r="CV1134" s="167" t="s">
        <v>66</v>
      </c>
      <c r="CW1134" s="325" t="s">
        <v>689</v>
      </c>
      <c r="CY1134" s="168"/>
      <c r="CZ1134" s="168">
        <f t="shared" si="28"/>
        <v>141</v>
      </c>
      <c r="DA1134" s="167" t="s">
        <v>67</v>
      </c>
      <c r="DB1134" s="10">
        <f t="shared" ref="DB1134" si="839">CZ1134*1.2</f>
        <v>169.2</v>
      </c>
      <c r="DC1134" s="10"/>
      <c r="DD1134" s="219"/>
      <c r="DE1134" s="167" t="s">
        <v>66</v>
      </c>
      <c r="DF1134" s="325" t="s">
        <v>1712</v>
      </c>
      <c r="DH1134" s="168"/>
      <c r="DI1134" s="168">
        <f t="shared" si="31"/>
        <v>18</v>
      </c>
      <c r="DJ1134" s="167" t="s">
        <v>67</v>
      </c>
      <c r="DK1134" s="10">
        <f t="shared" ref="DK1134" si="840">DI1134*1.2</f>
        <v>21.599999999999998</v>
      </c>
      <c r="DL1134" s="10"/>
      <c r="DM1134" s="219"/>
      <c r="DN1134" s="167" t="s">
        <v>66</v>
      </c>
      <c r="DO1134" s="325" t="s">
        <v>809</v>
      </c>
      <c r="DQ1134" s="168"/>
      <c r="DR1134" s="168">
        <f t="shared" si="34"/>
        <v>66</v>
      </c>
      <c r="DS1134" s="167" t="s">
        <v>67</v>
      </c>
      <c r="DT1134" s="10">
        <f t="shared" ref="DT1134" si="841">DR1134*1.2</f>
        <v>79.2</v>
      </c>
      <c r="DU1134" s="10"/>
      <c r="DV1134" s="219"/>
      <c r="DW1134" s="167" t="s">
        <v>66</v>
      </c>
      <c r="DX1134" s="325" t="s">
        <v>809</v>
      </c>
      <c r="DZ1134" s="168"/>
      <c r="EA1134" s="168">
        <f t="shared" si="37"/>
        <v>66</v>
      </c>
      <c r="EB1134" s="167" t="s">
        <v>67</v>
      </c>
      <c r="EC1134" s="10">
        <f t="shared" ref="EC1134" si="842">EA1134*1.2</f>
        <v>79.2</v>
      </c>
      <c r="ED1134" s="10"/>
      <c r="EE1134" s="219"/>
      <c r="EF1134" s="167" t="s">
        <v>66</v>
      </c>
      <c r="EG1134" s="325" t="s">
        <v>809</v>
      </c>
      <c r="EI1134" s="168"/>
      <c r="EJ1134" s="168">
        <f t="shared" si="40"/>
        <v>66</v>
      </c>
      <c r="EK1134" s="167" t="s">
        <v>67</v>
      </c>
      <c r="EL1134" s="10">
        <f t="shared" ref="EL1134" si="843">EJ1134*1.2</f>
        <v>79.2</v>
      </c>
      <c r="EM1134" s="10"/>
      <c r="EN1134" s="219"/>
      <c r="EO1134" s="167" t="s">
        <v>66</v>
      </c>
      <c r="EP1134" s="325" t="s">
        <v>689</v>
      </c>
      <c r="ER1134" s="168"/>
      <c r="ES1134" s="168">
        <f t="shared" si="43"/>
        <v>141</v>
      </c>
      <c r="ET1134" s="167" t="s">
        <v>67</v>
      </c>
      <c r="EU1134" s="10">
        <f t="shared" ref="EU1134" si="844">ES1134*1.2</f>
        <v>169.2</v>
      </c>
      <c r="EV1134" s="10"/>
      <c r="EW1134" s="219"/>
      <c r="EX1134" s="167" t="s">
        <v>66</v>
      </c>
      <c r="EY1134" s="325" t="s">
        <v>809</v>
      </c>
      <c r="FA1134" s="168"/>
      <c r="FB1134" s="168">
        <f t="shared" si="46"/>
        <v>66</v>
      </c>
      <c r="FC1134" s="167" t="s">
        <v>67</v>
      </c>
      <c r="FD1134" s="10">
        <f t="shared" ref="FD1134" si="845">FB1134*1.2</f>
        <v>79.2</v>
      </c>
      <c r="FE1134" s="10"/>
      <c r="FF1134" s="219"/>
      <c r="FG1134" s="167" t="s">
        <v>66</v>
      </c>
      <c r="FH1134" s="325" t="s">
        <v>2397</v>
      </c>
      <c r="FJ1134" s="168"/>
      <c r="FK1134" s="168">
        <f t="shared" si="49"/>
        <v>214</v>
      </c>
      <c r="FL1134" s="167" t="s">
        <v>67</v>
      </c>
      <c r="FM1134" s="10">
        <f t="shared" ref="FM1134" si="846">FK1134*1.2</f>
        <v>256.8</v>
      </c>
      <c r="FN1134" s="10"/>
      <c r="FO1134" s="219"/>
      <c r="FP1134" s="167" t="s">
        <v>66</v>
      </c>
      <c r="FQ1134" s="325" t="s">
        <v>785</v>
      </c>
      <c r="FS1134" s="168"/>
      <c r="FT1134" s="168">
        <f t="shared" si="52"/>
        <v>0</v>
      </c>
      <c r="FU1134" s="167" t="s">
        <v>67</v>
      </c>
      <c r="FV1134" s="10">
        <f t="shared" ref="FV1134" si="847">FT1134*1.2</f>
        <v>0</v>
      </c>
      <c r="FW1134" s="10"/>
      <c r="FX1134" s="219"/>
      <c r="FY1134" s="167" t="s">
        <v>66</v>
      </c>
      <c r="FZ1134" s="325" t="s">
        <v>689</v>
      </c>
      <c r="GB1134" s="168"/>
      <c r="GC1134" s="168">
        <f t="shared" si="55"/>
        <v>141</v>
      </c>
      <c r="GD1134" s="167" t="s">
        <v>67</v>
      </c>
      <c r="GE1134" s="10">
        <f t="shared" ref="GE1134" si="848">GC1134*1.2</f>
        <v>169.2</v>
      </c>
      <c r="GF1134" s="10"/>
      <c r="GG1134" s="219"/>
      <c r="GH1134" s="167" t="s">
        <v>66</v>
      </c>
      <c r="GI1134" s="325" t="s">
        <v>470</v>
      </c>
      <c r="GK1134" s="168"/>
      <c r="GL1134" s="168">
        <f t="shared" si="58"/>
        <v>0</v>
      </c>
      <c r="GM1134" s="167" t="s">
        <v>67</v>
      </c>
      <c r="GN1134" s="10">
        <f t="shared" ref="GN1134" si="849">GL1134*1.2</f>
        <v>0</v>
      </c>
      <c r="GO1134" s="10"/>
      <c r="GP1134" s="219"/>
      <c r="GQ1134" s="167" t="s">
        <v>66</v>
      </c>
      <c r="GR1134" s="325" t="s">
        <v>809</v>
      </c>
      <c r="GT1134" s="168"/>
      <c r="GU1134" s="168">
        <f t="shared" si="61"/>
        <v>66</v>
      </c>
      <c r="GV1134" s="167" t="s">
        <v>67</v>
      </c>
      <c r="GW1134" s="10">
        <f t="shared" ref="GW1134" si="850">GU1134*1.2</f>
        <v>79.2</v>
      </c>
      <c r="GX1134" s="10"/>
      <c r="GY1134" s="219"/>
      <c r="GZ1134" s="167" t="s">
        <v>66</v>
      </c>
      <c r="HA1134" s="325" t="s">
        <v>470</v>
      </c>
      <c r="HC1134" s="168"/>
      <c r="HD1134" s="168">
        <f t="shared" si="64"/>
        <v>0</v>
      </c>
      <c r="HE1134" s="167" t="s">
        <v>67</v>
      </c>
      <c r="HF1134" s="10">
        <f t="shared" ref="HF1134" si="851">HD1134*1.2</f>
        <v>0</v>
      </c>
      <c r="HG1134" s="10"/>
      <c r="HH1134" s="219"/>
      <c r="HI1134" s="167" t="s">
        <v>66</v>
      </c>
      <c r="HJ1134" s="325" t="s">
        <v>689</v>
      </c>
      <c r="HL1134" s="168"/>
      <c r="HM1134" s="168">
        <f t="shared" si="67"/>
        <v>141</v>
      </c>
      <c r="HN1134" s="167" t="s">
        <v>67</v>
      </c>
      <c r="HO1134" s="10">
        <f t="shared" ref="HO1134" si="852">HM1134*1.2</f>
        <v>169.2</v>
      </c>
      <c r="HP1134" s="10"/>
      <c r="HQ1134" s="219"/>
      <c r="HR1134" s="167" t="s">
        <v>66</v>
      </c>
      <c r="HS1134" s="325" t="s">
        <v>785</v>
      </c>
      <c r="HU1134" s="168"/>
      <c r="HV1134" s="168">
        <f t="shared" si="70"/>
        <v>0</v>
      </c>
      <c r="HW1134" s="167" t="s">
        <v>67</v>
      </c>
      <c r="HX1134" s="10">
        <f t="shared" ref="HX1134" si="853">HV1134*1.2</f>
        <v>0</v>
      </c>
      <c r="HY1134" s="10"/>
      <c r="HZ1134" s="219"/>
      <c r="IA1134" s="167" t="s">
        <v>66</v>
      </c>
      <c r="IB1134" s="325" t="s">
        <v>470</v>
      </c>
      <c r="ID1134" s="168"/>
      <c r="IE1134" s="168">
        <f t="shared" si="73"/>
        <v>0</v>
      </c>
      <c r="IF1134" s="167" t="s">
        <v>67</v>
      </c>
      <c r="IG1134" s="10">
        <f t="shared" ref="IG1134" si="854">IE1134*1.2</f>
        <v>0</v>
      </c>
      <c r="IH1134" s="10"/>
      <c r="II1134" s="219"/>
      <c r="IJ1134" s="167" t="s">
        <v>66</v>
      </c>
      <c r="IK1134" s="325" t="s">
        <v>2397</v>
      </c>
      <c r="IM1134" s="168"/>
      <c r="IN1134" s="168">
        <f t="shared" si="76"/>
        <v>214</v>
      </c>
      <c r="IO1134" s="167" t="s">
        <v>67</v>
      </c>
      <c r="IP1134" s="10">
        <f t="shared" ref="IP1134" si="855">IN1134*1.2</f>
        <v>256.8</v>
      </c>
      <c r="IQ1134" s="10"/>
      <c r="IR1134" s="219"/>
      <c r="IS1134" s="167" t="s">
        <v>66</v>
      </c>
      <c r="IT1134" s="325" t="s">
        <v>1983</v>
      </c>
      <c r="IV1134" s="168"/>
      <c r="IW1134" s="168">
        <f t="shared" si="79"/>
        <v>28</v>
      </c>
      <c r="IX1134" s="167" t="s">
        <v>67</v>
      </c>
      <c r="IY1134" s="10">
        <f t="shared" ref="IY1134" si="856">IW1134*1.2</f>
        <v>33.6</v>
      </c>
      <c r="IZ1134" s="10"/>
      <c r="JA1134" s="219"/>
      <c r="JB1134" s="167" t="s">
        <v>66</v>
      </c>
      <c r="JC1134" s="500" t="s">
        <v>785</v>
      </c>
      <c r="JE1134" s="168"/>
      <c r="JF1134" s="168">
        <f t="shared" si="82"/>
        <v>0</v>
      </c>
      <c r="JG1134" s="167" t="s">
        <v>67</v>
      </c>
      <c r="JH1134" s="10">
        <f t="shared" ref="JH1134" si="857">JF1134*1.2</f>
        <v>0</v>
      </c>
      <c r="JI1134" s="10"/>
      <c r="JJ1134" s="219"/>
      <c r="JK1134" s="167" t="s">
        <v>66</v>
      </c>
      <c r="JL1134" s="500" t="s">
        <v>809</v>
      </c>
      <c r="JN1134" s="168"/>
      <c r="JO1134" s="168">
        <f t="shared" si="85"/>
        <v>66</v>
      </c>
      <c r="JP1134" s="167" t="s">
        <v>67</v>
      </c>
      <c r="JQ1134" s="10">
        <f t="shared" ref="JQ1134" si="858">JO1134*1.2</f>
        <v>79.2</v>
      </c>
      <c r="JR1134" s="10"/>
      <c r="JS1134" s="219"/>
      <c r="JT1134" s="167" t="s">
        <v>66</v>
      </c>
      <c r="JU1134" s="500" t="s">
        <v>1712</v>
      </c>
      <c r="JW1134" s="168"/>
      <c r="JX1134" s="168">
        <f t="shared" si="88"/>
        <v>18</v>
      </c>
      <c r="JY1134" s="167" t="s">
        <v>67</v>
      </c>
      <c r="JZ1134" s="10">
        <f t="shared" ref="JZ1134" si="859">JX1134*1.2</f>
        <v>21.599999999999998</v>
      </c>
      <c r="KA1134" s="10"/>
      <c r="KB1134" s="219"/>
      <c r="KC1134" s="167" t="s">
        <v>66</v>
      </c>
      <c r="KD1134" s="500" t="s">
        <v>689</v>
      </c>
      <c r="KF1134" s="168"/>
      <c r="KG1134" s="168">
        <f t="shared" si="91"/>
        <v>141</v>
      </c>
      <c r="KH1134" s="167" t="s">
        <v>67</v>
      </c>
      <c r="KI1134" s="10">
        <f t="shared" ref="KI1134" si="860">KG1134*1.2</f>
        <v>169.2</v>
      </c>
      <c r="KJ1134" s="10"/>
      <c r="KK1134" s="219"/>
      <c r="KL1134" s="167" t="s">
        <v>66</v>
      </c>
      <c r="KM1134" s="500" t="s">
        <v>470</v>
      </c>
      <c r="KO1134" s="168"/>
      <c r="KP1134" s="168">
        <f t="shared" si="94"/>
        <v>0</v>
      </c>
      <c r="KQ1134" s="167" t="s">
        <v>67</v>
      </c>
      <c r="KR1134" s="10">
        <f t="shared" ref="KR1134" si="861">KP1134*1.2</f>
        <v>0</v>
      </c>
      <c r="KS1134" s="10"/>
      <c r="KT1134" s="219"/>
      <c r="KU1134" s="167" t="s">
        <v>66</v>
      </c>
      <c r="KV1134" s="328" t="s">
        <v>785</v>
      </c>
      <c r="KX1134" s="168"/>
      <c r="KY1134" s="168">
        <f t="shared" si="97"/>
        <v>0</v>
      </c>
      <c r="KZ1134" s="167" t="s">
        <v>67</v>
      </c>
      <c r="LA1134" s="10">
        <f t="shared" ref="LA1134" si="862">KY1134*1.2</f>
        <v>0</v>
      </c>
      <c r="LB1134" s="10"/>
      <c r="LC1134" s="219"/>
      <c r="LD1134" s="167" t="s">
        <v>66</v>
      </c>
      <c r="LE1134" s="500" t="s">
        <v>689</v>
      </c>
      <c r="LG1134" s="168"/>
      <c r="LH1134" s="168">
        <f t="shared" si="100"/>
        <v>141</v>
      </c>
      <c r="LI1134" s="167" t="s">
        <v>67</v>
      </c>
      <c r="LJ1134" s="10">
        <f t="shared" ref="LJ1134" si="863">LH1134*1.2</f>
        <v>169.2</v>
      </c>
      <c r="LK1134" s="10"/>
      <c r="LL1134" s="219"/>
      <c r="LM1134" s="167" t="s">
        <v>66</v>
      </c>
      <c r="LN1134" s="500" t="s">
        <v>689</v>
      </c>
      <c r="LP1134" s="168"/>
      <c r="LQ1134" s="168">
        <f t="shared" si="103"/>
        <v>141</v>
      </c>
      <c r="LR1134" s="167" t="s">
        <v>67</v>
      </c>
      <c r="LS1134" s="10">
        <f t="shared" ref="LS1134" si="864">LQ1134*1.2</f>
        <v>169.2</v>
      </c>
      <c r="LT1134" s="10"/>
      <c r="LU1134" s="219"/>
      <c r="LV1134" s="167" t="s">
        <v>66</v>
      </c>
      <c r="LW1134" s="500" t="s">
        <v>2397</v>
      </c>
      <c r="LY1134" s="168"/>
      <c r="LZ1134" s="168">
        <f t="shared" si="106"/>
        <v>214</v>
      </c>
      <c r="MA1134" s="167" t="s">
        <v>67</v>
      </c>
      <c r="MB1134" s="10">
        <f t="shared" ref="MB1134" si="865">LZ1134*1.2</f>
        <v>256.8</v>
      </c>
      <c r="MC1134" s="10"/>
      <c r="MD1134" s="219"/>
      <c r="ME1134" s="167" t="s">
        <v>66</v>
      </c>
      <c r="MF1134" s="500" t="s">
        <v>689</v>
      </c>
      <c r="MH1134" s="168"/>
      <c r="MI1134" s="168">
        <f t="shared" si="109"/>
        <v>141</v>
      </c>
      <c r="MJ1134" s="167" t="s">
        <v>67</v>
      </c>
      <c r="MK1134" s="10">
        <f t="shared" ref="MK1134" si="866">MI1134*1.2</f>
        <v>169.2</v>
      </c>
      <c r="ML1134" s="10"/>
      <c r="MM1134" s="219"/>
      <c r="MN1134" s="167" t="s">
        <v>66</v>
      </c>
      <c r="MO1134" s="328" t="s">
        <v>470</v>
      </c>
      <c r="MQ1134" s="168"/>
      <c r="MR1134" s="168">
        <f t="shared" si="112"/>
        <v>0</v>
      </c>
      <c r="MS1134" s="167" t="s">
        <v>67</v>
      </c>
      <c r="MT1134" s="10">
        <f t="shared" ref="MT1134" si="867">MR1134*1.2</f>
        <v>0</v>
      </c>
      <c r="MU1134" s="10"/>
      <c r="MV1134" s="219"/>
      <c r="MW1134" s="167" t="s">
        <v>66</v>
      </c>
      <c r="MX1134" s="500" t="s">
        <v>689</v>
      </c>
      <c r="MZ1134" s="168"/>
      <c r="NA1134" s="168">
        <f t="shared" si="115"/>
        <v>141</v>
      </c>
      <c r="NB1134" s="167" t="s">
        <v>67</v>
      </c>
      <c r="NC1134" s="10">
        <f t="shared" ref="NC1134" si="868">NA1134*1.2</f>
        <v>169.2</v>
      </c>
      <c r="ND1134" s="10"/>
      <c r="NE1134" s="219"/>
      <c r="NF1134" s="167" t="s">
        <v>66</v>
      </c>
      <c r="NG1134" s="500" t="s">
        <v>785</v>
      </c>
      <c r="NI1134" s="168"/>
      <c r="NJ1134" s="168">
        <f t="shared" si="118"/>
        <v>0</v>
      </c>
      <c r="NK1134" s="167" t="s">
        <v>67</v>
      </c>
      <c r="NL1134" s="10">
        <f t="shared" ref="NL1134" si="869">NJ1134*1.2</f>
        <v>0</v>
      </c>
      <c r="NM1134" s="10"/>
      <c r="NN1134" s="219"/>
      <c r="NO1134" s="167" t="s">
        <v>66</v>
      </c>
      <c r="NP1134" s="500" t="s">
        <v>689</v>
      </c>
      <c r="NR1134" s="168"/>
      <c r="NS1134" s="168">
        <f t="shared" si="121"/>
        <v>141</v>
      </c>
      <c r="NT1134" s="167" t="s">
        <v>67</v>
      </c>
      <c r="NU1134" s="10">
        <f t="shared" ref="NU1134" si="870">NS1134*1.2</f>
        <v>169.2</v>
      </c>
      <c r="NV1134" s="10"/>
      <c r="NW1134" s="219"/>
      <c r="NX1134" s="167" t="s">
        <v>66</v>
      </c>
      <c r="NY1134" s="500" t="s">
        <v>943</v>
      </c>
      <c r="OA1134" s="168"/>
      <c r="OB1134" s="168">
        <f t="shared" si="124"/>
        <v>45</v>
      </c>
      <c r="OC1134" s="167" t="s">
        <v>67</v>
      </c>
      <c r="OD1134" s="10">
        <f t="shared" ref="OD1134" si="871">OB1134*1.2</f>
        <v>54</v>
      </c>
      <c r="OE1134" s="10"/>
      <c r="OF1134" s="219"/>
      <c r="OG1134" s="167" t="s">
        <v>66</v>
      </c>
      <c r="OH1134" s="500" t="s">
        <v>943</v>
      </c>
      <c r="OJ1134" s="168"/>
      <c r="OK1134" s="168">
        <f t="shared" si="127"/>
        <v>45</v>
      </c>
      <c r="OL1134" s="167" t="s">
        <v>67</v>
      </c>
      <c r="OM1134" s="10">
        <f t="shared" ref="OM1134" si="872">OK1134*1.2</f>
        <v>54</v>
      </c>
      <c r="ON1134" s="10"/>
      <c r="OO1134" s="219"/>
      <c r="OP1134" s="167" t="s">
        <v>66</v>
      </c>
      <c r="OQ1134" s="500" t="s">
        <v>809</v>
      </c>
      <c r="OS1134" s="168"/>
      <c r="OT1134" s="168">
        <f t="shared" si="130"/>
        <v>66</v>
      </c>
      <c r="OU1134" s="167" t="s">
        <v>67</v>
      </c>
      <c r="OV1134" s="10">
        <f t="shared" ref="OV1134" si="873">OT1134*1.2</f>
        <v>79.2</v>
      </c>
      <c r="OW1134" s="10"/>
      <c r="OX1134" s="219"/>
      <c r="OY1134" s="167" t="s">
        <v>66</v>
      </c>
      <c r="OZ1134" s="500" t="s">
        <v>470</v>
      </c>
      <c r="PB1134" s="168"/>
      <c r="PC1134" s="168">
        <f t="shared" si="133"/>
        <v>0</v>
      </c>
      <c r="PD1134" s="167" t="s">
        <v>67</v>
      </c>
      <c r="PE1134" s="10">
        <f t="shared" ref="PE1134" si="874">PC1134*1.2</f>
        <v>0</v>
      </c>
      <c r="PF1134" s="10"/>
      <c r="PG1134" s="219"/>
      <c r="PH1134" s="167" t="s">
        <v>66</v>
      </c>
      <c r="PI1134" s="500" t="s">
        <v>2397</v>
      </c>
      <c r="PK1134" s="168"/>
      <c r="PL1134" s="168">
        <f t="shared" si="136"/>
        <v>214</v>
      </c>
      <c r="PM1134" s="167" t="s">
        <v>67</v>
      </c>
      <c r="PN1134" s="10">
        <f t="shared" ref="PN1134" si="875">PL1134*1.2</f>
        <v>256.8</v>
      </c>
      <c r="PO1134" s="10"/>
      <c r="PP1134" s="219"/>
      <c r="PQ1134" s="167" t="s">
        <v>66</v>
      </c>
      <c r="PR1134" s="500" t="s">
        <v>689</v>
      </c>
      <c r="PT1134" s="168"/>
      <c r="PU1134" s="168">
        <f t="shared" si="139"/>
        <v>141</v>
      </c>
      <c r="PV1134" s="167" t="s">
        <v>67</v>
      </c>
      <c r="PW1134" s="10">
        <f t="shared" ref="PW1134" si="876">PU1134*1.2</f>
        <v>169.2</v>
      </c>
      <c r="PX1134" s="10"/>
      <c r="PY1134" s="219"/>
      <c r="PZ1134" s="167" t="s">
        <v>66</v>
      </c>
      <c r="QA1134" s="500" t="s">
        <v>1983</v>
      </c>
      <c r="QC1134" s="168"/>
      <c r="QD1134" s="168">
        <f t="shared" si="142"/>
        <v>28</v>
      </c>
      <c r="QE1134" s="167" t="s">
        <v>67</v>
      </c>
      <c r="QF1134" s="10">
        <f t="shared" ref="QF1134" si="877">QD1134*1.2</f>
        <v>33.6</v>
      </c>
      <c r="QG1134" s="10"/>
      <c r="QH1134" s="219"/>
      <c r="QI1134" s="167" t="s">
        <v>66</v>
      </c>
      <c r="QJ1134" s="500" t="s">
        <v>470</v>
      </c>
      <c r="QL1134" s="168"/>
      <c r="QM1134" s="168">
        <f t="shared" si="145"/>
        <v>0</v>
      </c>
      <c r="QN1134" s="167" t="s">
        <v>67</v>
      </c>
      <c r="QO1134" s="10">
        <f t="shared" ref="QO1134" si="878">QM1134*1.2</f>
        <v>0</v>
      </c>
      <c r="QP1134" s="10"/>
      <c r="QQ1134" s="219"/>
      <c r="QR1134" s="167" t="s">
        <v>66</v>
      </c>
      <c r="QS1134" s="500" t="s">
        <v>470</v>
      </c>
      <c r="QU1134" s="168"/>
      <c r="QV1134" s="168">
        <f t="shared" si="148"/>
        <v>0</v>
      </c>
      <c r="QW1134" s="167" t="s">
        <v>67</v>
      </c>
      <c r="QX1134" s="10">
        <f t="shared" ref="QX1134" si="879">QV1134*1.2</f>
        <v>0</v>
      </c>
      <c r="QY1134" s="10"/>
      <c r="QZ1134" s="219"/>
      <c r="RA1134" s="167" t="s">
        <v>66</v>
      </c>
      <c r="RB1134" s="500" t="s">
        <v>689</v>
      </c>
      <c r="RD1134" s="168"/>
      <c r="RE1134" s="168">
        <f t="shared" si="151"/>
        <v>141</v>
      </c>
      <c r="RF1134" s="167" t="s">
        <v>67</v>
      </c>
      <c r="RG1134" s="10">
        <f t="shared" ref="RG1134" si="880">RE1134*1.2</f>
        <v>169.2</v>
      </c>
      <c r="RH1134" s="10"/>
      <c r="RI1134" s="219"/>
      <c r="RJ1134" s="167" t="s">
        <v>66</v>
      </c>
      <c r="RK1134" s="500" t="s">
        <v>470</v>
      </c>
      <c r="RM1134" s="168"/>
      <c r="RN1134" s="168">
        <f t="shared" si="154"/>
        <v>0</v>
      </c>
      <c r="RO1134" s="167" t="s">
        <v>67</v>
      </c>
      <c r="RP1134" s="10">
        <f t="shared" ref="RP1134" si="881">RN1134*1.2</f>
        <v>0</v>
      </c>
      <c r="RQ1134" s="10"/>
      <c r="RR1134" s="219"/>
      <c r="RS1134" s="167" t="s">
        <v>66</v>
      </c>
      <c r="RT1134" s="500" t="s">
        <v>809</v>
      </c>
      <c r="RV1134" s="168"/>
      <c r="RW1134" s="168">
        <f t="shared" si="157"/>
        <v>66</v>
      </c>
      <c r="RX1134" s="167" t="s">
        <v>67</v>
      </c>
      <c r="RY1134" s="10">
        <f t="shared" ref="RY1134" si="882">RW1134*1.2</f>
        <v>79.2</v>
      </c>
      <c r="RZ1134" s="10"/>
      <c r="SA1134" s="219"/>
      <c r="SB1134" s="167" t="s">
        <v>66</v>
      </c>
      <c r="SC1134" s="500" t="s">
        <v>2397</v>
      </c>
      <c r="SE1134" s="168"/>
      <c r="SF1134" s="168">
        <f t="shared" si="160"/>
        <v>214</v>
      </c>
      <c r="SG1134" s="167" t="s">
        <v>67</v>
      </c>
      <c r="SH1134" s="10">
        <f t="shared" ref="SH1134" si="883">SF1134*1.2</f>
        <v>256.8</v>
      </c>
      <c r="SI1134" s="10"/>
      <c r="SJ1134" s="219"/>
      <c r="SK1134" s="167" t="s">
        <v>66</v>
      </c>
      <c r="SL1134" s="500" t="s">
        <v>2397</v>
      </c>
      <c r="SN1134" s="168"/>
      <c r="SO1134" s="168">
        <f t="shared" si="163"/>
        <v>214</v>
      </c>
      <c r="SP1134" s="167" t="s">
        <v>67</v>
      </c>
      <c r="SQ1134" s="10">
        <f t="shared" ref="SQ1134" si="884">SO1134*1.2</f>
        <v>256.8</v>
      </c>
      <c r="SR1134" s="10"/>
      <c r="SS1134" s="219"/>
      <c r="ST1134" s="167" t="s">
        <v>66</v>
      </c>
      <c r="SU1134" s="500" t="s">
        <v>689</v>
      </c>
      <c r="SW1134" s="168"/>
      <c r="SX1134" s="168">
        <f t="shared" si="166"/>
        <v>141</v>
      </c>
      <c r="SY1134" s="167" t="s">
        <v>67</v>
      </c>
      <c r="SZ1134" s="10">
        <f t="shared" ref="SZ1134" si="885">SX1134*1.2</f>
        <v>169.2</v>
      </c>
      <c r="TA1134" s="10"/>
      <c r="TB1134" s="219"/>
      <c r="TC1134" s="167" t="s">
        <v>66</v>
      </c>
      <c r="TD1134" s="500" t="s">
        <v>1627</v>
      </c>
      <c r="TF1134" s="168"/>
      <c r="TG1134" s="168">
        <f t="shared" si="169"/>
        <v>66</v>
      </c>
      <c r="TH1134" s="167" t="s">
        <v>67</v>
      </c>
      <c r="TI1134" s="10">
        <f t="shared" ref="TI1134" si="886">TG1134*1.2</f>
        <v>79.2</v>
      </c>
      <c r="TJ1134" s="10"/>
      <c r="TK1134" s="219"/>
      <c r="TL1134" s="167" t="s">
        <v>66</v>
      </c>
      <c r="TM1134" s="328" t="s">
        <v>943</v>
      </c>
      <c r="TO1134" s="168"/>
      <c r="TP1134" s="168">
        <f t="shared" si="172"/>
        <v>45</v>
      </c>
      <c r="TQ1134" s="167" t="s">
        <v>67</v>
      </c>
      <c r="TR1134" s="10">
        <f t="shared" ref="TR1134" si="887">TP1134*1.2</f>
        <v>54</v>
      </c>
      <c r="TS1134" s="10"/>
      <c r="TT1134" s="219"/>
      <c r="TU1134" s="167" t="s">
        <v>66</v>
      </c>
      <c r="TV1134" s="500" t="s">
        <v>1712</v>
      </c>
      <c r="TX1134" s="168"/>
      <c r="TY1134" s="168">
        <f t="shared" si="175"/>
        <v>18</v>
      </c>
      <c r="TZ1134" s="167" t="s">
        <v>67</v>
      </c>
      <c r="UA1134" s="10">
        <f t="shared" ref="UA1134" si="888">TY1134*1.2</f>
        <v>21.599999999999998</v>
      </c>
      <c r="UB1134" s="10"/>
      <c r="UC1134" s="219"/>
      <c r="UD1134" s="167" t="s">
        <v>66</v>
      </c>
      <c r="UE1134" s="328" t="s">
        <v>1627</v>
      </c>
      <c r="UG1134" s="168"/>
      <c r="UH1134" s="168">
        <f t="shared" si="178"/>
        <v>66</v>
      </c>
      <c r="UI1134" s="167" t="s">
        <v>67</v>
      </c>
      <c r="UJ1134" s="10">
        <f t="shared" ref="UJ1134" si="889">UH1134*1.2</f>
        <v>79.2</v>
      </c>
      <c r="UK1134" s="10"/>
      <c r="UL1134" s="219"/>
      <c r="UM1134" s="167" t="s">
        <v>66</v>
      </c>
      <c r="UN1134" s="500" t="s">
        <v>689</v>
      </c>
      <c r="UP1134" s="168"/>
      <c r="UQ1134" s="168">
        <f t="shared" si="181"/>
        <v>141</v>
      </c>
      <c r="UR1134" s="167" t="s">
        <v>67</v>
      </c>
      <c r="US1134" s="10">
        <f t="shared" ref="US1134" si="890">UQ1134*1.2</f>
        <v>169.2</v>
      </c>
      <c r="UT1134" s="10"/>
      <c r="UU1134" s="219"/>
      <c r="UV1134" s="167" t="s">
        <v>66</v>
      </c>
      <c r="UW1134" s="500" t="s">
        <v>470</v>
      </c>
      <c r="UY1134" s="168"/>
      <c r="UZ1134" s="168">
        <f t="shared" si="184"/>
        <v>0</v>
      </c>
      <c r="VA1134" s="167" t="s">
        <v>67</v>
      </c>
      <c r="VB1134" s="10">
        <f t="shared" ref="VB1134" si="891">UZ1134*1.2</f>
        <v>0</v>
      </c>
      <c r="VC1134" s="10"/>
      <c r="VD1134" s="219"/>
      <c r="VE1134" s="167" t="s">
        <v>66</v>
      </c>
      <c r="VF1134" s="500" t="s">
        <v>689</v>
      </c>
      <c r="VH1134" s="168"/>
      <c r="VI1134" s="168">
        <f t="shared" si="187"/>
        <v>141</v>
      </c>
      <c r="VJ1134" s="167" t="s">
        <v>67</v>
      </c>
      <c r="VK1134" s="10">
        <f t="shared" ref="VK1134" si="892">VI1134*1.2</f>
        <v>169.2</v>
      </c>
      <c r="VL1134" s="10"/>
      <c r="VM1134" s="219"/>
      <c r="VN1134" s="167" t="s">
        <v>66</v>
      </c>
      <c r="VO1134" s="500" t="s">
        <v>785</v>
      </c>
      <c r="VQ1134" s="168"/>
      <c r="VR1134" s="168">
        <f t="shared" si="190"/>
        <v>0</v>
      </c>
      <c r="VS1134" s="167" t="s">
        <v>67</v>
      </c>
      <c r="VT1134" s="10">
        <f t="shared" ref="VT1134" si="893">VR1134*1.2</f>
        <v>0</v>
      </c>
      <c r="VU1134" s="10"/>
      <c r="VV1134" s="219"/>
      <c r="VW1134" s="167" t="s">
        <v>66</v>
      </c>
      <c r="VX1134" s="500" t="s">
        <v>689</v>
      </c>
      <c r="VZ1134" s="168"/>
      <c r="WA1134" s="168">
        <f t="shared" si="193"/>
        <v>141</v>
      </c>
      <c r="WB1134" s="167" t="s">
        <v>67</v>
      </c>
      <c r="WC1134" s="10">
        <f t="shared" ref="WC1134" si="894">WA1134*1.2</f>
        <v>169.2</v>
      </c>
      <c r="WD1134" s="10"/>
      <c r="WE1134" s="219"/>
      <c r="WF1134" s="167" t="s">
        <v>66</v>
      </c>
      <c r="WG1134" s="500" t="s">
        <v>785</v>
      </c>
      <c r="WI1134" s="168"/>
      <c r="WJ1134" s="168">
        <f t="shared" si="196"/>
        <v>0</v>
      </c>
      <c r="WK1134" s="167" t="s">
        <v>67</v>
      </c>
      <c r="WL1134" s="10">
        <f t="shared" ref="WL1134" si="895">WJ1134*1.2</f>
        <v>0</v>
      </c>
      <c r="WM1134" s="10"/>
      <c r="WN1134" s="219"/>
      <c r="WO1134" s="167" t="s">
        <v>66</v>
      </c>
      <c r="WP1134" s="500" t="s">
        <v>689</v>
      </c>
      <c r="WR1134" s="168"/>
      <c r="WS1134" s="168">
        <f t="shared" si="199"/>
        <v>141</v>
      </c>
      <c r="WT1134" s="167" t="s">
        <v>67</v>
      </c>
      <c r="WU1134" s="10">
        <f t="shared" ref="WU1134" si="896">WS1134*1.2</f>
        <v>169.2</v>
      </c>
      <c r="WV1134" s="10"/>
      <c r="WW1134" s="219"/>
      <c r="WX1134" s="167" t="s">
        <v>66</v>
      </c>
      <c r="WY1134" s="499" t="s">
        <v>785</v>
      </c>
      <c r="XA1134" s="168"/>
      <c r="XB1134" s="168">
        <f t="shared" si="202"/>
        <v>0</v>
      </c>
      <c r="XC1134" s="167" t="s">
        <v>67</v>
      </c>
      <c r="XD1134" s="10">
        <f t="shared" ref="XD1134" si="897">XB1134*1.2</f>
        <v>0</v>
      </c>
      <c r="XE1134" s="10"/>
      <c r="XF1134" s="219"/>
      <c r="XG1134" s="167" t="s">
        <v>66</v>
      </c>
      <c r="XH1134" s="500" t="s">
        <v>785</v>
      </c>
      <c r="XJ1134" s="168"/>
      <c r="XK1134" s="168">
        <f t="shared" si="205"/>
        <v>0</v>
      </c>
      <c r="XL1134" s="167" t="s">
        <v>67</v>
      </c>
      <c r="XM1134" s="10">
        <f t="shared" ref="XM1134" si="898">XK1134*1.2</f>
        <v>0</v>
      </c>
      <c r="XN1134" s="10"/>
      <c r="XO1134" s="219"/>
      <c r="XP1134" s="167" t="s">
        <v>66</v>
      </c>
      <c r="XQ1134" s="500" t="s">
        <v>809</v>
      </c>
      <c r="XS1134" s="168"/>
      <c r="XT1134" s="168">
        <f t="shared" si="208"/>
        <v>66</v>
      </c>
      <c r="XU1134" s="167" t="s">
        <v>67</v>
      </c>
      <c r="XV1134" s="10">
        <f t="shared" ref="XV1134" si="899">XT1134*1.2</f>
        <v>79.2</v>
      </c>
      <c r="XW1134" s="10"/>
      <c r="XX1134" s="219"/>
      <c r="XY1134" s="167" t="s">
        <v>66</v>
      </c>
      <c r="XZ1134" s="500" t="s">
        <v>1627</v>
      </c>
      <c r="YB1134" s="168"/>
      <c r="YC1134" s="168">
        <f t="shared" si="211"/>
        <v>66</v>
      </c>
      <c r="YD1134" s="167" t="s">
        <v>67</v>
      </c>
      <c r="YE1134" s="10">
        <f t="shared" ref="YE1134" si="900">YC1134*1.2</f>
        <v>79.2</v>
      </c>
      <c r="YF1134" s="10"/>
      <c r="YG1134" s="219"/>
      <c r="YH1134" s="167" t="s">
        <v>66</v>
      </c>
      <c r="YI1134" s="500" t="s">
        <v>689</v>
      </c>
      <c r="YK1134" s="168"/>
      <c r="YL1134" s="168">
        <f t="shared" si="214"/>
        <v>141</v>
      </c>
      <c r="YM1134" s="167" t="s">
        <v>67</v>
      </c>
      <c r="YN1134" s="10">
        <f t="shared" ref="YN1134" si="901">YL1134*1.2</f>
        <v>169.2</v>
      </c>
      <c r="YO1134" s="10"/>
      <c r="YP1134" s="219"/>
      <c r="YQ1134" s="167" t="s">
        <v>66</v>
      </c>
      <c r="YR1134" s="500" t="s">
        <v>518</v>
      </c>
      <c r="YT1134" s="168"/>
      <c r="YU1134" s="168">
        <f t="shared" si="217"/>
        <v>0</v>
      </c>
      <c r="YV1134" s="167" t="s">
        <v>67</v>
      </c>
      <c r="YW1134" s="10">
        <f t="shared" ref="YW1134" si="902">YU1134*1.2</f>
        <v>0</v>
      </c>
      <c r="YX1134" s="10"/>
      <c r="YY1134" s="219"/>
      <c r="YZ1134" s="167" t="s">
        <v>66</v>
      </c>
      <c r="ZA1134" s="500" t="s">
        <v>470</v>
      </c>
      <c r="ZC1134" s="168"/>
      <c r="ZD1134" s="168">
        <f t="shared" si="220"/>
        <v>0</v>
      </c>
      <c r="ZE1134" s="167" t="s">
        <v>67</v>
      </c>
      <c r="ZF1134" s="10">
        <f t="shared" ref="ZF1134" si="903">ZD1134*1.2</f>
        <v>0</v>
      </c>
      <c r="ZG1134" s="10"/>
      <c r="ZH1134" s="219"/>
      <c r="ZI1134" s="167" t="s">
        <v>66</v>
      </c>
      <c r="ZJ1134" s="500" t="s">
        <v>2397</v>
      </c>
      <c r="ZL1134" s="168"/>
      <c r="ZM1134" s="168">
        <f t="shared" si="223"/>
        <v>214</v>
      </c>
      <c r="ZN1134" s="167" t="s">
        <v>67</v>
      </c>
      <c r="ZO1134" s="10">
        <f t="shared" ref="ZO1134" si="904">ZM1134*1.2</f>
        <v>256.8</v>
      </c>
      <c r="ZP1134" s="10"/>
      <c r="ZQ1134" s="219"/>
      <c r="ZR1134" s="167" t="s">
        <v>66</v>
      </c>
      <c r="ZS1134" s="498" t="s">
        <v>2397</v>
      </c>
      <c r="ZU1134" s="168"/>
      <c r="ZV1134" s="168">
        <f t="shared" si="226"/>
        <v>214</v>
      </c>
      <c r="ZW1134" s="167" t="s">
        <v>67</v>
      </c>
      <c r="ZX1134" s="10">
        <f t="shared" ref="ZX1134" si="905">ZV1134*1.2</f>
        <v>256.8</v>
      </c>
      <c r="ZY1134" s="10"/>
      <c r="ZZ1134" s="219"/>
      <c r="AAA1134" s="167" t="s">
        <v>66</v>
      </c>
      <c r="AAB1134" s="500" t="s">
        <v>689</v>
      </c>
      <c r="AAD1134" s="168"/>
      <c r="AAE1134" s="168">
        <f t="shared" si="229"/>
        <v>141</v>
      </c>
      <c r="AAF1134" s="167" t="s">
        <v>67</v>
      </c>
      <c r="AAG1134" s="10">
        <f t="shared" ref="AAG1134" si="906">AAE1134*1.2</f>
        <v>169.2</v>
      </c>
      <c r="AAH1134" s="10"/>
      <c r="AAI1134" s="219"/>
      <c r="AAJ1134" s="167" t="s">
        <v>66</v>
      </c>
      <c r="AAK1134" s="500" t="s">
        <v>470</v>
      </c>
      <c r="AAM1134" s="168"/>
      <c r="AAN1134" s="168">
        <f t="shared" si="232"/>
        <v>0</v>
      </c>
      <c r="AAO1134" s="167" t="s">
        <v>67</v>
      </c>
      <c r="AAP1134" s="10">
        <f t="shared" ref="AAP1134" si="907">AAN1134*1.2</f>
        <v>0</v>
      </c>
      <c r="AAQ1134" s="10"/>
      <c r="AAR1134" s="219"/>
      <c r="AAS1134" s="167" t="s">
        <v>66</v>
      </c>
      <c r="AAT1134" s="500" t="s">
        <v>689</v>
      </c>
      <c r="AAV1134" s="168"/>
      <c r="AAW1134" s="168">
        <f t="shared" si="235"/>
        <v>141</v>
      </c>
      <c r="AAX1134" s="167" t="s">
        <v>67</v>
      </c>
      <c r="AAY1134" s="10">
        <f t="shared" ref="AAY1134" si="908">AAW1134*1.2</f>
        <v>169.2</v>
      </c>
      <c r="AAZ1134" s="10"/>
      <c r="ABA1134" s="219"/>
      <c r="ABB1134" s="167" t="s">
        <v>66</v>
      </c>
      <c r="ABC1134" s="500" t="s">
        <v>470</v>
      </c>
      <c r="ABE1134" s="168"/>
      <c r="ABF1134" s="168">
        <f t="shared" si="238"/>
        <v>0</v>
      </c>
      <c r="ABG1134" s="167" t="s">
        <v>67</v>
      </c>
      <c r="ABH1134" s="10">
        <f t="shared" ref="ABH1134" si="909">ABF1134*1.2</f>
        <v>0</v>
      </c>
      <c r="ABI1134" s="10"/>
      <c r="ABJ1134" s="219"/>
      <c r="ABK1134" s="167" t="s">
        <v>66</v>
      </c>
      <c r="ABL1134" s="500" t="s">
        <v>785</v>
      </c>
      <c r="ABN1134" s="168"/>
      <c r="ABO1134" s="168">
        <f t="shared" si="241"/>
        <v>0</v>
      </c>
      <c r="ABP1134" s="167" t="s">
        <v>67</v>
      </c>
      <c r="ABQ1134" s="10">
        <f t="shared" ref="ABQ1134" si="910">ABO1134*1.2</f>
        <v>0</v>
      </c>
      <c r="ABR1134" s="10"/>
      <c r="ABS1134" s="219"/>
      <c r="ABT1134" s="167" t="s">
        <v>66</v>
      </c>
      <c r="ABU1134" s="498" t="s">
        <v>470</v>
      </c>
      <c r="ABW1134" s="168"/>
      <c r="ABX1134" s="168">
        <f t="shared" si="244"/>
        <v>0</v>
      </c>
      <c r="ABY1134" s="167" t="s">
        <v>67</v>
      </c>
      <c r="ABZ1134" s="10">
        <f t="shared" ref="ABZ1134" si="911">ABX1134*1.2</f>
        <v>0</v>
      </c>
      <c r="ACA1134" s="10"/>
      <c r="ACB1134" s="219"/>
      <c r="ACC1134" s="167" t="s">
        <v>66</v>
      </c>
      <c r="ACD1134" s="500" t="s">
        <v>470</v>
      </c>
      <c r="ACF1134" s="168"/>
      <c r="ACG1134" s="168">
        <f t="shared" si="247"/>
        <v>0</v>
      </c>
      <c r="ACH1134" s="167" t="s">
        <v>67</v>
      </c>
      <c r="ACI1134" s="10">
        <f t="shared" ref="ACI1134" si="912">ACG1134*1.2</f>
        <v>0</v>
      </c>
      <c r="ACJ1134" s="10"/>
      <c r="ACK1134" s="219"/>
      <c r="ACL1134" s="167" t="s">
        <v>66</v>
      </c>
      <c r="ACM1134" s="500" t="s">
        <v>785</v>
      </c>
      <c r="ACO1134" s="168"/>
      <c r="ACP1134" s="168">
        <f t="shared" si="250"/>
        <v>0</v>
      </c>
      <c r="ACQ1134" s="167" t="s">
        <v>67</v>
      </c>
      <c r="ACR1134" s="10">
        <f t="shared" ref="ACR1134" si="913">ACP1134*1.2</f>
        <v>0</v>
      </c>
      <c r="ACS1134" s="10"/>
      <c r="ACT1134" s="219"/>
      <c r="ACU1134" s="167" t="s">
        <v>66</v>
      </c>
      <c r="ACV1134" s="500" t="s">
        <v>689</v>
      </c>
      <c r="ACX1134" s="168"/>
      <c r="ACY1134" s="168">
        <f t="shared" si="253"/>
        <v>141</v>
      </c>
      <c r="ACZ1134" s="167" t="s">
        <v>67</v>
      </c>
      <c r="ADA1134" s="10">
        <f t="shared" ref="ADA1134" si="914">ACY1134*1.2</f>
        <v>169.2</v>
      </c>
      <c r="ADB1134" s="10"/>
      <c r="ADC1134" s="219"/>
      <c r="ADD1134" s="167" t="s">
        <v>66</v>
      </c>
      <c r="ADE1134" s="500" t="s">
        <v>785</v>
      </c>
      <c r="ADG1134" s="168"/>
      <c r="ADH1134" s="168">
        <f t="shared" si="256"/>
        <v>0</v>
      </c>
      <c r="ADI1134" s="167" t="s">
        <v>67</v>
      </c>
      <c r="ADJ1134" s="10">
        <f t="shared" ref="ADJ1134" si="915">ADH1134*1.2</f>
        <v>0</v>
      </c>
      <c r="ADK1134" s="10"/>
      <c r="ADL1134" s="219"/>
      <c r="ADM1134" s="167" t="s">
        <v>66</v>
      </c>
      <c r="ADN1134" s="500" t="s">
        <v>1627</v>
      </c>
      <c r="ADP1134" s="168"/>
      <c r="ADQ1134" s="168">
        <f t="shared" si="259"/>
        <v>66</v>
      </c>
      <c r="ADR1134" s="167" t="s">
        <v>67</v>
      </c>
      <c r="ADS1134" s="10">
        <f t="shared" ref="ADS1134" si="916">ADQ1134*1.2</f>
        <v>79.2</v>
      </c>
      <c r="ADT1134" s="10"/>
      <c r="ADU1134" s="219"/>
      <c r="ADV1134" s="167" t="s">
        <v>66</v>
      </c>
      <c r="ADW1134" s="328" t="s">
        <v>689</v>
      </c>
      <c r="ADY1134" s="168"/>
      <c r="ADZ1134" s="168">
        <f t="shared" si="262"/>
        <v>141</v>
      </c>
      <c r="AEA1134" s="167" t="s">
        <v>67</v>
      </c>
      <c r="AEB1134" s="10">
        <f t="shared" ref="AEB1134" si="917">ADZ1134*1.2</f>
        <v>169.2</v>
      </c>
      <c r="AEC1134" s="10"/>
      <c r="AED1134" s="219"/>
      <c r="AEE1134" s="167" t="s">
        <v>66</v>
      </c>
      <c r="AEF1134" s="500" t="s">
        <v>943</v>
      </c>
      <c r="AEH1134" s="168"/>
      <c r="AEI1134" s="168">
        <f t="shared" si="265"/>
        <v>45</v>
      </c>
      <c r="AEJ1134" s="167" t="s">
        <v>67</v>
      </c>
      <c r="AEK1134" s="10">
        <f t="shared" ref="AEK1134" si="918">AEI1134*1.2</f>
        <v>54</v>
      </c>
      <c r="AEL1134" s="10"/>
      <c r="AEM1134" s="219"/>
      <c r="AEN1134" s="167" t="s">
        <v>66</v>
      </c>
      <c r="AEO1134" s="500" t="s">
        <v>943</v>
      </c>
      <c r="AEQ1134" s="168"/>
      <c r="AER1134" s="168">
        <f t="shared" si="268"/>
        <v>45</v>
      </c>
      <c r="AES1134" s="167" t="s">
        <v>67</v>
      </c>
      <c r="AET1134" s="10">
        <f t="shared" ref="AET1134" si="919">AER1134*1.2</f>
        <v>54</v>
      </c>
      <c r="AEU1134" s="10"/>
      <c r="AEV1134" s="219"/>
      <c r="AEW1134" s="167" t="s">
        <v>66</v>
      </c>
      <c r="AEX1134" s="500" t="s">
        <v>2397</v>
      </c>
      <c r="AEZ1134" s="168"/>
      <c r="AFA1134" s="168">
        <f t="shared" si="271"/>
        <v>214</v>
      </c>
      <c r="AFB1134" s="167" t="s">
        <v>67</v>
      </c>
      <c r="AFC1134" s="10">
        <f t="shared" ref="AFC1134" si="920">AFA1134*1.2</f>
        <v>256.8</v>
      </c>
      <c r="AFD1134" s="10"/>
      <c r="AFE1134" s="219"/>
      <c r="AFF1134" s="167" t="s">
        <v>66</v>
      </c>
      <c r="AFG1134" s="500" t="s">
        <v>470</v>
      </c>
      <c r="AFI1134" s="168"/>
      <c r="AFJ1134" s="168">
        <f t="shared" si="274"/>
        <v>0</v>
      </c>
      <c r="AFK1134" s="167" t="s">
        <v>67</v>
      </c>
      <c r="AFL1134" s="10">
        <f t="shared" ref="AFL1134" si="921">AFJ1134*1.2</f>
        <v>0</v>
      </c>
      <c r="AFM1134" s="10"/>
      <c r="AFN1134" s="219"/>
      <c r="AFO1134" s="167" t="s">
        <v>66</v>
      </c>
      <c r="AFP1134" s="500" t="s">
        <v>689</v>
      </c>
      <c r="AFR1134" s="168"/>
      <c r="AFS1134" s="168">
        <f t="shared" si="277"/>
        <v>141</v>
      </c>
      <c r="AFT1134" s="167" t="s">
        <v>67</v>
      </c>
      <c r="AFU1134" s="10">
        <f t="shared" ref="AFU1134" si="922">AFS1134*1.2</f>
        <v>169.2</v>
      </c>
      <c r="AFV1134" s="10"/>
      <c r="AFW1134" s="219"/>
      <c r="AFX1134" s="167" t="s">
        <v>66</v>
      </c>
      <c r="AFY1134" s="500" t="s">
        <v>1627</v>
      </c>
      <c r="AGA1134" s="168"/>
      <c r="AGB1134" s="168">
        <f t="shared" si="280"/>
        <v>66</v>
      </c>
      <c r="AGC1134" s="167" t="s">
        <v>67</v>
      </c>
      <c r="AGD1134" s="10">
        <f t="shared" ref="AGD1134" si="923">AGB1134*1.2</f>
        <v>79.2</v>
      </c>
      <c r="AGE1134" s="10"/>
      <c r="AGF1134" s="219"/>
      <c r="AGG1134" s="167" t="s">
        <v>66</v>
      </c>
      <c r="AGH1134" s="498" t="s">
        <v>689</v>
      </c>
      <c r="AGJ1134" s="168"/>
      <c r="AGK1134" s="168">
        <f t="shared" si="283"/>
        <v>141</v>
      </c>
      <c r="AGL1134" s="167" t="s">
        <v>67</v>
      </c>
      <c r="AGM1134" s="10">
        <f t="shared" ref="AGM1134" si="924">AGK1134*1.2</f>
        <v>169.2</v>
      </c>
      <c r="AGN1134" s="10"/>
      <c r="AGO1134" s="219"/>
      <c r="AGP1134" s="167" t="s">
        <v>66</v>
      </c>
      <c r="AGQ1134" s="500" t="s">
        <v>689</v>
      </c>
      <c r="AGS1134" s="168"/>
      <c r="AGT1134" s="168">
        <f t="shared" si="286"/>
        <v>141</v>
      </c>
      <c r="AGU1134" s="167" t="s">
        <v>67</v>
      </c>
      <c r="AGV1134" s="10">
        <f t="shared" ref="AGV1134" si="925">AGT1134*1.2</f>
        <v>169.2</v>
      </c>
      <c r="AGW1134" s="10"/>
      <c r="AGX1134" s="219"/>
      <c r="AGY1134" s="167" t="s">
        <v>66</v>
      </c>
      <c r="AGZ1134" s="500" t="s">
        <v>943</v>
      </c>
      <c r="AHB1134" s="168"/>
      <c r="AHC1134" s="168">
        <f t="shared" si="289"/>
        <v>45</v>
      </c>
      <c r="AHD1134" s="167" t="s">
        <v>67</v>
      </c>
      <c r="AHE1134" s="10">
        <f t="shared" ref="AHE1134" si="926">AHC1134*1.2</f>
        <v>54</v>
      </c>
      <c r="AHF1134" s="10"/>
      <c r="AHG1134" s="219"/>
      <c r="AHH1134" s="167" t="s">
        <v>66</v>
      </c>
      <c r="AHI1134" s="500" t="s">
        <v>518</v>
      </c>
      <c r="AHK1134" s="168"/>
      <c r="AHL1134" s="168">
        <f t="shared" si="292"/>
        <v>0</v>
      </c>
      <c r="AHM1134" s="167" t="s">
        <v>67</v>
      </c>
      <c r="AHN1134" s="10">
        <f t="shared" ref="AHN1134" si="927">AHL1134*1.2</f>
        <v>0</v>
      </c>
      <c r="AHO1134" s="10"/>
      <c r="AHP1134" s="219"/>
      <c r="AHQ1134" s="167" t="s">
        <v>66</v>
      </c>
      <c r="AHR1134" s="500" t="s">
        <v>1627</v>
      </c>
      <c r="AHT1134" s="168"/>
      <c r="AHU1134" s="168">
        <f t="shared" si="295"/>
        <v>66</v>
      </c>
      <c r="AHV1134" s="167" t="s">
        <v>67</v>
      </c>
      <c r="AHW1134" s="10">
        <f t="shared" ref="AHW1134" si="928">AHU1134*1.2</f>
        <v>79.2</v>
      </c>
      <c r="AHX1134" s="10"/>
      <c r="AHY1134" s="219"/>
      <c r="AHZ1134" s="167" t="s">
        <v>66</v>
      </c>
      <c r="AIA1134" s="500" t="s">
        <v>785</v>
      </c>
      <c r="AIC1134" s="168"/>
      <c r="AID1134" s="168">
        <f t="shared" si="298"/>
        <v>0</v>
      </c>
      <c r="AIE1134" s="167" t="s">
        <v>67</v>
      </c>
      <c r="AIF1134" s="10">
        <f t="shared" ref="AIF1134" si="929">AID1134*1.2</f>
        <v>0</v>
      </c>
      <c r="AIG1134" s="10"/>
      <c r="AIH1134" s="219"/>
      <c r="AII1134" s="167" t="s">
        <v>66</v>
      </c>
      <c r="AIJ1134" s="498" t="s">
        <v>809</v>
      </c>
      <c r="AIL1134" s="168"/>
      <c r="AIM1134" s="168">
        <f t="shared" si="301"/>
        <v>66</v>
      </c>
      <c r="AIN1134" s="167" t="s">
        <v>67</v>
      </c>
      <c r="AIO1134" s="10">
        <f t="shared" ref="AIO1134" si="930">AIM1134*1.2</f>
        <v>79.2</v>
      </c>
      <c r="AIP1134" s="10"/>
      <c r="AIQ1134" s="219"/>
      <c r="AIR1134" s="167" t="s">
        <v>66</v>
      </c>
      <c r="AIS1134" s="500" t="s">
        <v>785</v>
      </c>
      <c r="AIU1134" s="168"/>
      <c r="AIV1134" s="168">
        <f t="shared" si="304"/>
        <v>0</v>
      </c>
      <c r="AIW1134" s="167" t="s">
        <v>67</v>
      </c>
      <c r="AIX1134" s="10">
        <f t="shared" ref="AIX1134" si="931">AIV1134*1.2</f>
        <v>0</v>
      </c>
      <c r="AIY1134" s="10"/>
      <c r="AIZ1134" s="219"/>
      <c r="AJA1134" s="167" t="s">
        <v>66</v>
      </c>
      <c r="AJB1134" s="500" t="s">
        <v>785</v>
      </c>
      <c r="AJD1134" s="168"/>
      <c r="AJE1134" s="168">
        <f t="shared" si="307"/>
        <v>0</v>
      </c>
      <c r="AJF1134" s="167" t="s">
        <v>67</v>
      </c>
      <c r="AJG1134" s="10">
        <f t="shared" ref="AJG1134" si="932">AJE1134*1.2</f>
        <v>0</v>
      </c>
      <c r="AJH1134" s="10"/>
      <c r="AJI1134" s="219"/>
      <c r="AJJ1134" s="167" t="s">
        <v>66</v>
      </c>
      <c r="AJK1134" s="500" t="s">
        <v>470</v>
      </c>
      <c r="AJM1134" s="168"/>
      <c r="AJN1134" s="168">
        <f t="shared" si="310"/>
        <v>0</v>
      </c>
      <c r="AJO1134" s="167" t="s">
        <v>67</v>
      </c>
      <c r="AJP1134" s="10">
        <f t="shared" ref="AJP1134" si="933">AJN1134*1.2</f>
        <v>0</v>
      </c>
      <c r="AJQ1134" s="10"/>
      <c r="AJR1134" s="219"/>
      <c r="AJS1134" s="167" t="s">
        <v>66</v>
      </c>
      <c r="AJT1134" s="500" t="s">
        <v>809</v>
      </c>
      <c r="AJV1134" s="168"/>
      <c r="AJW1134" s="168">
        <f t="shared" si="313"/>
        <v>66</v>
      </c>
      <c r="AJX1134" s="167" t="s">
        <v>67</v>
      </c>
      <c r="AJY1134" s="10">
        <f t="shared" ref="AJY1134" si="934">AJW1134*1.2</f>
        <v>79.2</v>
      </c>
      <c r="AJZ1134" s="10"/>
      <c r="AKA1134" s="219"/>
      <c r="AKB1134" s="167" t="s">
        <v>66</v>
      </c>
      <c r="AKC1134" s="500" t="s">
        <v>809</v>
      </c>
      <c r="AKE1134" s="168"/>
      <c r="AKF1134" s="168">
        <f t="shared" si="316"/>
        <v>66</v>
      </c>
      <c r="AKG1134" s="167" t="s">
        <v>67</v>
      </c>
      <c r="AKH1134" s="10">
        <f t="shared" ref="AKH1134" si="935">AKF1134*1.2</f>
        <v>79.2</v>
      </c>
      <c r="AKI1134" s="10"/>
      <c r="AKJ1134" s="219"/>
      <c r="AKK1134" s="167" t="s">
        <v>66</v>
      </c>
      <c r="AKL1134" s="500" t="s">
        <v>2397</v>
      </c>
      <c r="AKN1134" s="168"/>
      <c r="AKO1134" s="168">
        <f t="shared" si="319"/>
        <v>214</v>
      </c>
      <c r="AKP1134" s="167" t="s">
        <v>67</v>
      </c>
      <c r="AKQ1134" s="10">
        <f t="shared" ref="AKQ1134" si="936">AKO1134*1.2</f>
        <v>256.8</v>
      </c>
      <c r="AKR1134" s="10"/>
      <c r="AKS1134" s="219"/>
      <c r="AKT1134" s="167" t="s">
        <v>66</v>
      </c>
      <c r="AKU1134" s="500" t="s">
        <v>470</v>
      </c>
      <c r="AKW1134" s="168"/>
      <c r="AKX1134" s="168">
        <f t="shared" si="322"/>
        <v>0</v>
      </c>
      <c r="AKY1134" s="167" t="s">
        <v>67</v>
      </c>
      <c r="AKZ1134" s="10">
        <f t="shared" ref="AKZ1134" si="937">AKX1134*1.2</f>
        <v>0</v>
      </c>
      <c r="ALA1134" s="10"/>
      <c r="ALB1134" s="219"/>
      <c r="ALC1134" s="167" t="s">
        <v>66</v>
      </c>
      <c r="ALD1134" s="328" t="s">
        <v>2397</v>
      </c>
      <c r="ALF1134" s="168"/>
      <c r="ALG1134" s="168">
        <f t="shared" si="325"/>
        <v>214</v>
      </c>
      <c r="ALH1134" s="167" t="s">
        <v>67</v>
      </c>
      <c r="ALI1134" s="10">
        <f t="shared" ref="ALI1134" si="938">ALG1134*1.2</f>
        <v>256.8</v>
      </c>
      <c r="ALJ1134" s="10"/>
      <c r="ALK1134" s="219"/>
      <c r="ALL1134" s="167" t="s">
        <v>66</v>
      </c>
      <c r="ALM1134" s="500" t="s">
        <v>689</v>
      </c>
      <c r="ALO1134" s="168"/>
      <c r="ALP1134" s="168">
        <f t="shared" si="328"/>
        <v>141</v>
      </c>
      <c r="ALQ1134" s="167" t="s">
        <v>67</v>
      </c>
      <c r="ALR1134" s="10">
        <f t="shared" ref="ALR1134" si="939">ALP1134*1.2</f>
        <v>169.2</v>
      </c>
      <c r="ALS1134" s="10"/>
      <c r="ALT1134" s="219"/>
      <c r="ALU1134" s="167" t="s">
        <v>66</v>
      </c>
      <c r="ALV1134" s="500" t="s">
        <v>809</v>
      </c>
      <c r="ALX1134" s="168"/>
      <c r="ALY1134" s="168">
        <f t="shared" si="331"/>
        <v>66</v>
      </c>
      <c r="ALZ1134" s="167" t="s">
        <v>67</v>
      </c>
      <c r="AMA1134" s="10">
        <f t="shared" ref="AMA1134" si="940">ALY1134*1.2</f>
        <v>79.2</v>
      </c>
      <c r="AMB1134" s="10"/>
      <c r="AMC1134" s="219"/>
      <c r="AMD1134" s="167" t="s">
        <v>66</v>
      </c>
      <c r="AME1134" s="500" t="s">
        <v>470</v>
      </c>
      <c r="AMG1134" s="168"/>
      <c r="AMH1134" s="168">
        <f t="shared" si="334"/>
        <v>0</v>
      </c>
      <c r="AMI1134" s="167" t="s">
        <v>67</v>
      </c>
      <c r="AMJ1134" s="10">
        <f t="shared" ref="AMJ1134" si="941">AMH1134*1.2</f>
        <v>0</v>
      </c>
      <c r="AMK1134" s="10"/>
      <c r="AML1134" s="219"/>
      <c r="AMM1134" s="167" t="s">
        <v>66</v>
      </c>
      <c r="AMN1134" s="500" t="s">
        <v>1712</v>
      </c>
      <c r="AMP1134" s="168"/>
      <c r="AMQ1134" s="168">
        <f t="shared" si="337"/>
        <v>18</v>
      </c>
      <c r="AMR1134" s="167" t="s">
        <v>67</v>
      </c>
      <c r="AMS1134" s="10">
        <f t="shared" ref="AMS1134" si="942">AMQ1134*1.2</f>
        <v>21.599999999999998</v>
      </c>
      <c r="AMT1134" s="10"/>
      <c r="AMU1134" s="219"/>
      <c r="AMV1134" s="167" t="s">
        <v>66</v>
      </c>
      <c r="AMW1134" s="500" t="s">
        <v>809</v>
      </c>
      <c r="AMY1134" s="168"/>
      <c r="AMZ1134" s="168">
        <f t="shared" si="340"/>
        <v>66</v>
      </c>
      <c r="ANA1134" s="167" t="s">
        <v>67</v>
      </c>
      <c r="ANB1134" s="10">
        <f t="shared" ref="ANB1134" si="943">AMZ1134*1.2</f>
        <v>79.2</v>
      </c>
      <c r="ANC1134" s="10"/>
      <c r="AND1134" s="219"/>
      <c r="ANE1134" s="167" t="s">
        <v>66</v>
      </c>
      <c r="ANF1134" s="500" t="s">
        <v>785</v>
      </c>
      <c r="ANH1134" s="168"/>
      <c r="ANI1134" s="168">
        <f t="shared" si="343"/>
        <v>0</v>
      </c>
      <c r="ANJ1134" s="167" t="s">
        <v>67</v>
      </c>
      <c r="ANK1134" s="10">
        <f t="shared" ref="ANK1134" si="944">ANI1134*1.2</f>
        <v>0</v>
      </c>
      <c r="ANL1134" s="10"/>
      <c r="ANM1134" s="219"/>
      <c r="ANN1134" s="167" t="s">
        <v>66</v>
      </c>
      <c r="ANO1134" s="500" t="s">
        <v>689</v>
      </c>
      <c r="ANQ1134" s="168"/>
      <c r="ANR1134" s="168">
        <f t="shared" si="346"/>
        <v>141</v>
      </c>
      <c r="ANS1134" s="167" t="s">
        <v>67</v>
      </c>
      <c r="ANT1134" s="10">
        <f t="shared" ref="ANT1134" si="945">ANR1134*1.2</f>
        <v>169.2</v>
      </c>
      <c r="ANU1134" s="10"/>
      <c r="ANV1134" s="219"/>
      <c r="ANW1134" s="167" t="s">
        <v>66</v>
      </c>
      <c r="ANX1134" s="502" t="s">
        <v>2397</v>
      </c>
      <c r="ANZ1134" s="168"/>
      <c r="AOA1134" s="168">
        <f t="shared" si="349"/>
        <v>214</v>
      </c>
      <c r="AOB1134" s="167" t="s">
        <v>67</v>
      </c>
      <c r="AOC1134" s="10">
        <f t="shared" ref="AOC1134" si="946">AOA1134*1.2</f>
        <v>256.8</v>
      </c>
      <c r="AOD1134" s="10"/>
      <c r="AOE1134" s="219"/>
      <c r="AOF1134" s="167" t="s">
        <v>66</v>
      </c>
      <c r="AOG1134" s="500" t="s">
        <v>470</v>
      </c>
      <c r="AOI1134" s="168"/>
      <c r="AOJ1134" s="168">
        <f t="shared" si="352"/>
        <v>0</v>
      </c>
      <c r="AOK1134" s="167" t="s">
        <v>67</v>
      </c>
      <c r="AOL1134" s="10">
        <f t="shared" ref="AOL1134" si="947">AOJ1134*1.2</f>
        <v>0</v>
      </c>
      <c r="AOM1134" s="10"/>
      <c r="AON1134" s="219"/>
      <c r="AOO1134" s="167" t="s">
        <v>66</v>
      </c>
      <c r="AOP1134" s="498" t="s">
        <v>785</v>
      </c>
      <c r="AOR1134" s="168"/>
      <c r="AOS1134" s="168">
        <f t="shared" si="355"/>
        <v>0</v>
      </c>
      <c r="AOT1134" s="167" t="s">
        <v>67</v>
      </c>
      <c r="AOU1134" s="10">
        <f t="shared" ref="AOU1134" si="948">AOS1134*1.2</f>
        <v>0</v>
      </c>
      <c r="AOV1134" s="10"/>
      <c r="AOW1134" s="219"/>
      <c r="AOX1134" s="167" t="s">
        <v>66</v>
      </c>
      <c r="AOY1134" s="500" t="s">
        <v>689</v>
      </c>
      <c r="APA1134" s="168"/>
      <c r="APB1134" s="168">
        <f t="shared" si="358"/>
        <v>141</v>
      </c>
      <c r="APC1134" s="167" t="s">
        <v>67</v>
      </c>
      <c r="APD1134" s="10">
        <f t="shared" ref="APD1134" si="949">APB1134*1.2</f>
        <v>169.2</v>
      </c>
      <c r="APE1134" s="10"/>
      <c r="APF1134" s="219"/>
      <c r="APG1134" s="167" t="s">
        <v>66</v>
      </c>
      <c r="APH1134" s="500" t="s">
        <v>689</v>
      </c>
      <c r="APJ1134" s="168"/>
      <c r="APK1134" s="168">
        <f t="shared" si="361"/>
        <v>141</v>
      </c>
      <c r="APL1134" s="167" t="s">
        <v>67</v>
      </c>
      <c r="APM1134" s="10">
        <f t="shared" ref="APM1134" si="950">APK1134*1.2</f>
        <v>169.2</v>
      </c>
      <c r="APN1134" s="10"/>
      <c r="APO1134" s="219"/>
      <c r="APP1134" s="167" t="s">
        <v>66</v>
      </c>
      <c r="APQ1134" s="500" t="s">
        <v>943</v>
      </c>
      <c r="APS1134" s="168"/>
      <c r="APT1134" s="168">
        <f t="shared" si="364"/>
        <v>45</v>
      </c>
      <c r="APU1134" s="167" t="s">
        <v>67</v>
      </c>
      <c r="APV1134" s="10">
        <f t="shared" ref="APV1134" si="951">APT1134*1.2</f>
        <v>54</v>
      </c>
      <c r="APW1134" s="10"/>
      <c r="APX1134" s="219"/>
      <c r="APY1134" s="167" t="s">
        <v>66</v>
      </c>
      <c r="APZ1134" s="500" t="s">
        <v>689</v>
      </c>
      <c r="AQB1134" s="168"/>
      <c r="AQC1134" s="168">
        <f t="shared" si="367"/>
        <v>141</v>
      </c>
      <c r="AQD1134" s="167" t="s">
        <v>67</v>
      </c>
      <c r="AQE1134" s="10">
        <f t="shared" ref="AQE1134" si="952">AQC1134*1.2</f>
        <v>169.2</v>
      </c>
      <c r="AQF1134" s="10"/>
      <c r="AQG1134" s="219"/>
      <c r="AQH1134" s="167" t="s">
        <v>66</v>
      </c>
      <c r="AQI1134" s="500" t="s">
        <v>518</v>
      </c>
      <c r="AQK1134" s="168"/>
      <c r="AQL1134" s="168">
        <f t="shared" si="370"/>
        <v>0</v>
      </c>
      <c r="AQM1134" s="167" t="s">
        <v>67</v>
      </c>
      <c r="AQN1134" s="10">
        <f t="shared" ref="AQN1134" si="953">AQL1134*1.2</f>
        <v>0</v>
      </c>
      <c r="AQO1134" s="10"/>
      <c r="AQP1134" s="219"/>
      <c r="AQQ1134" s="167" t="s">
        <v>66</v>
      </c>
      <c r="AQR1134" s="500" t="s">
        <v>518</v>
      </c>
      <c r="AQT1134" s="168"/>
      <c r="AQU1134" s="168">
        <f t="shared" si="373"/>
        <v>0</v>
      </c>
      <c r="AQV1134" s="167" t="s">
        <v>67</v>
      </c>
      <c r="AQW1134" s="10">
        <f t="shared" ref="AQW1134" si="954">AQU1134*1.2</f>
        <v>0</v>
      </c>
      <c r="AQX1134" s="10"/>
      <c r="AQY1134" s="219"/>
      <c r="AQZ1134" s="167" t="s">
        <v>66</v>
      </c>
      <c r="ARA1134" s="500" t="s">
        <v>470</v>
      </c>
      <c r="ARC1134" s="168"/>
      <c r="ARD1134" s="168">
        <f t="shared" si="376"/>
        <v>0</v>
      </c>
      <c r="ARE1134" s="167" t="s">
        <v>67</v>
      </c>
      <c r="ARF1134" s="10">
        <f t="shared" ref="ARF1134" si="955">ARD1134*1.2</f>
        <v>0</v>
      </c>
      <c r="ARG1134" s="10"/>
      <c r="ARH1134" s="219"/>
      <c r="ARI1134" s="167" t="s">
        <v>66</v>
      </c>
      <c r="ARJ1134" s="500" t="s">
        <v>785</v>
      </c>
      <c r="ARL1134" s="168"/>
      <c r="ARM1134" s="168">
        <f t="shared" si="379"/>
        <v>0</v>
      </c>
      <c r="ARN1134" s="167" t="s">
        <v>67</v>
      </c>
      <c r="ARO1134" s="10">
        <f t="shared" ref="ARO1134" si="956">ARM1134*1.2</f>
        <v>0</v>
      </c>
      <c r="ARP1134" s="10"/>
      <c r="ARQ1134" s="219"/>
      <c r="ARR1134" s="167" t="s">
        <v>66</v>
      </c>
      <c r="ARS1134" s="328" t="s">
        <v>689</v>
      </c>
      <c r="ARU1134" s="168"/>
      <c r="ARV1134" s="168">
        <f t="shared" si="382"/>
        <v>141</v>
      </c>
      <c r="ARW1134" s="167" t="s">
        <v>67</v>
      </c>
      <c r="ARX1134" s="10">
        <f t="shared" ref="ARX1134" si="957">ARV1134*1.2</f>
        <v>169.2</v>
      </c>
      <c r="ARY1134" s="10"/>
      <c r="ARZ1134" s="219"/>
      <c r="ASA1134" s="167" t="s">
        <v>66</v>
      </c>
      <c r="ASB1134" s="500" t="s">
        <v>809</v>
      </c>
      <c r="ASD1134" s="168"/>
      <c r="ASE1134" s="168">
        <f t="shared" si="385"/>
        <v>66</v>
      </c>
      <c r="ASF1134" s="167" t="s">
        <v>67</v>
      </c>
      <c r="ASG1134" s="10">
        <f t="shared" ref="ASG1134" si="958">ASE1134*1.2</f>
        <v>79.2</v>
      </c>
      <c r="ASH1134" s="10"/>
      <c r="ASI1134" s="219"/>
      <c r="ASJ1134" s="167" t="s">
        <v>66</v>
      </c>
      <c r="ASK1134" s="500" t="s">
        <v>2397</v>
      </c>
      <c r="ASM1134" s="168"/>
      <c r="ASN1134" s="168">
        <f t="shared" si="388"/>
        <v>214</v>
      </c>
      <c r="ASO1134" s="167" t="s">
        <v>67</v>
      </c>
      <c r="ASP1134" s="10">
        <f t="shared" ref="ASP1134" si="959">ASN1134*1.2</f>
        <v>256.8</v>
      </c>
      <c r="ASQ1134" s="10"/>
      <c r="ASR1134" s="219"/>
      <c r="ASS1134" s="167" t="s">
        <v>66</v>
      </c>
      <c r="AST1134" s="500" t="s">
        <v>470</v>
      </c>
      <c r="ASV1134" s="168"/>
      <c r="ASW1134" s="168">
        <f t="shared" si="391"/>
        <v>0</v>
      </c>
      <c r="ASX1134" s="167" t="s">
        <v>67</v>
      </c>
      <c r="ASY1134" s="10">
        <f t="shared" ref="ASY1134" si="960">ASW1134*1.2</f>
        <v>0</v>
      </c>
      <c r="ASZ1134" s="10"/>
      <c r="ATA1134" s="219"/>
      <c r="ATB1134" s="167" t="s">
        <v>66</v>
      </c>
      <c r="ATC1134" s="500" t="s">
        <v>785</v>
      </c>
      <c r="ATE1134" s="168"/>
      <c r="ATF1134" s="168">
        <f t="shared" si="394"/>
        <v>0</v>
      </c>
      <c r="ATG1134" s="167" t="s">
        <v>67</v>
      </c>
      <c r="ATH1134" s="10">
        <f t="shared" ref="ATH1134" si="961">ATF1134*1.2</f>
        <v>0</v>
      </c>
      <c r="ATI1134" s="10"/>
      <c r="ATJ1134" s="219"/>
      <c r="ATK1134" s="167" t="s">
        <v>66</v>
      </c>
      <c r="ATL1134" s="500" t="s">
        <v>689</v>
      </c>
      <c r="ATN1134" s="168"/>
      <c r="ATO1134" s="168">
        <f t="shared" si="397"/>
        <v>141</v>
      </c>
      <c r="ATP1134" s="167" t="s">
        <v>67</v>
      </c>
      <c r="ATQ1134" s="10">
        <f t="shared" ref="ATQ1134" si="962">ATO1134*1.2</f>
        <v>169.2</v>
      </c>
      <c r="ATR1134" s="10"/>
      <c r="ATS1134" s="219"/>
      <c r="ATT1134" s="167" t="s">
        <v>66</v>
      </c>
      <c r="ATU1134" s="500" t="s">
        <v>689</v>
      </c>
      <c r="ATW1134" s="168"/>
      <c r="ATX1134" s="168">
        <f t="shared" si="400"/>
        <v>141</v>
      </c>
      <c r="ATY1134" s="167" t="s">
        <v>67</v>
      </c>
      <c r="ATZ1134" s="10">
        <f t="shared" ref="ATZ1134" si="963">ATX1134*1.2</f>
        <v>169.2</v>
      </c>
      <c r="AUA1134" s="10"/>
      <c r="AUB1134" s="219"/>
      <c r="AUC1134" s="167" t="s">
        <v>66</v>
      </c>
      <c r="AUD1134" s="500" t="s">
        <v>689</v>
      </c>
      <c r="AUF1134" s="168"/>
      <c r="AUG1134" s="168">
        <f t="shared" si="403"/>
        <v>141</v>
      </c>
      <c r="AUH1134" s="167" t="s">
        <v>67</v>
      </c>
      <c r="AUI1134" s="10">
        <f t="shared" ref="AUI1134" si="964">AUG1134*1.2</f>
        <v>169.2</v>
      </c>
      <c r="AUJ1134" s="10"/>
      <c r="AUK1134" s="219"/>
      <c r="AUL1134" s="167" t="s">
        <v>66</v>
      </c>
      <c r="AUM1134" s="500" t="s">
        <v>943</v>
      </c>
      <c r="AUO1134" s="168"/>
      <c r="AUP1134" s="168">
        <f t="shared" si="406"/>
        <v>45</v>
      </c>
      <c r="AUQ1134" s="167" t="s">
        <v>67</v>
      </c>
      <c r="AUR1134" s="10">
        <f t="shared" ref="AUR1134" si="965">AUP1134*1.2</f>
        <v>54</v>
      </c>
      <c r="AUS1134" s="10"/>
      <c r="AUT1134" s="219"/>
      <c r="AUU1134" s="167" t="s">
        <v>66</v>
      </c>
      <c r="AUV1134" s="500" t="s">
        <v>2397</v>
      </c>
      <c r="AUX1134" s="168"/>
      <c r="AUY1134" s="168">
        <f t="shared" si="409"/>
        <v>214</v>
      </c>
      <c r="AUZ1134" s="167" t="s">
        <v>67</v>
      </c>
      <c r="AVA1134" s="10">
        <f t="shared" ref="AVA1134" si="966">AUY1134*1.2</f>
        <v>256.8</v>
      </c>
      <c r="AVB1134" s="10"/>
      <c r="AVC1134" s="219"/>
      <c r="AVD1134" s="167" t="s">
        <v>66</v>
      </c>
      <c r="AVE1134" s="500" t="s">
        <v>809</v>
      </c>
      <c r="AVG1134" s="168"/>
      <c r="AVH1134" s="168">
        <f t="shared" si="412"/>
        <v>66</v>
      </c>
      <c r="AVI1134" s="167" t="s">
        <v>67</v>
      </c>
      <c r="AVJ1134" s="10">
        <f t="shared" ref="AVJ1134" si="967">AVH1134*1.2</f>
        <v>79.2</v>
      </c>
      <c r="AVK1134" s="10"/>
      <c r="AVL1134" s="219"/>
      <c r="AVM1134" s="167" t="s">
        <v>66</v>
      </c>
      <c r="AVN1134" s="328" t="s">
        <v>470</v>
      </c>
      <c r="AVP1134" s="168"/>
      <c r="AVQ1134" s="168">
        <f t="shared" si="415"/>
        <v>0</v>
      </c>
      <c r="AVR1134" s="167" t="s">
        <v>67</v>
      </c>
      <c r="AVS1134" s="10">
        <f t="shared" ref="AVS1134" si="968">AVQ1134*1.2</f>
        <v>0</v>
      </c>
      <c r="AVT1134" s="10"/>
      <c r="AVU1134" s="219"/>
      <c r="AVV1134" s="167" t="s">
        <v>66</v>
      </c>
      <c r="AVW1134" s="500" t="s">
        <v>809</v>
      </c>
      <c r="AVY1134" s="168"/>
      <c r="AVZ1134" s="168">
        <f t="shared" si="418"/>
        <v>66</v>
      </c>
      <c r="AWA1134" s="167" t="s">
        <v>67</v>
      </c>
      <c r="AWB1134" s="10">
        <f t="shared" ref="AWB1134" si="969">AVZ1134*1.2</f>
        <v>79.2</v>
      </c>
      <c r="AWC1134" s="10"/>
      <c r="AWD1134" s="219"/>
      <c r="AWE1134" s="167" t="s">
        <v>66</v>
      </c>
      <c r="AWF1134" s="500" t="s">
        <v>809</v>
      </c>
      <c r="AWH1134" s="168"/>
      <c r="AWI1134" s="168">
        <f t="shared" si="421"/>
        <v>66</v>
      </c>
      <c r="AWJ1134" s="167" t="s">
        <v>67</v>
      </c>
      <c r="AWK1134" s="10">
        <f t="shared" ref="AWK1134" si="970">AWI1134*1.2</f>
        <v>79.2</v>
      </c>
      <c r="AWL1134" s="10"/>
      <c r="AWM1134" s="219"/>
      <c r="AWN1134" s="167" t="s">
        <v>66</v>
      </c>
      <c r="AWO1134" s="500" t="s">
        <v>689</v>
      </c>
      <c r="AWQ1134" s="168"/>
      <c r="AWR1134" s="168">
        <f t="shared" si="424"/>
        <v>141</v>
      </c>
      <c r="AWS1134" s="167" t="s">
        <v>67</v>
      </c>
      <c r="AWT1134" s="10">
        <f t="shared" ref="AWT1134" si="971">AWR1134*1.2</f>
        <v>169.2</v>
      </c>
      <c r="AWU1134" s="10"/>
      <c r="AWV1134" s="219"/>
      <c r="AWW1134" s="167" t="s">
        <v>66</v>
      </c>
      <c r="AWX1134" s="500" t="s">
        <v>689</v>
      </c>
      <c r="AWZ1134" s="168"/>
      <c r="AXA1134" s="168">
        <f t="shared" si="427"/>
        <v>141</v>
      </c>
      <c r="AXB1134" s="167" t="s">
        <v>67</v>
      </c>
      <c r="AXC1134" s="10">
        <f t="shared" ref="AXC1134" si="972">AXA1134*1.2</f>
        <v>169.2</v>
      </c>
      <c r="AXD1134" s="10"/>
      <c r="AXE1134" s="219"/>
      <c r="AXF1134" s="167" t="s">
        <v>66</v>
      </c>
      <c r="AXG1134" s="498" t="s">
        <v>785</v>
      </c>
      <c r="AXI1134" s="168"/>
      <c r="AXJ1134" s="168">
        <f t="shared" si="430"/>
        <v>0</v>
      </c>
      <c r="AXK1134" s="167" t="s">
        <v>67</v>
      </c>
      <c r="AXL1134" s="10">
        <f t="shared" ref="AXL1134" si="973">AXJ1134*1.2</f>
        <v>0</v>
      </c>
      <c r="AXM1134" s="10"/>
      <c r="AXN1134" s="219"/>
      <c r="AXO1134" s="167" t="s">
        <v>66</v>
      </c>
      <c r="AXP1134" s="500" t="s">
        <v>809</v>
      </c>
      <c r="AXR1134" s="168"/>
      <c r="AXS1134" s="168">
        <f t="shared" si="433"/>
        <v>66</v>
      </c>
      <c r="AXT1134" s="167" t="s">
        <v>67</v>
      </c>
      <c r="AXU1134" s="10">
        <f t="shared" ref="AXU1134" si="974">AXS1134*1.2</f>
        <v>79.2</v>
      </c>
      <c r="AXV1134" s="10"/>
      <c r="AXW1134" s="219"/>
      <c r="AXX1134" s="167" t="s">
        <v>66</v>
      </c>
      <c r="AXY1134" s="500" t="s">
        <v>785</v>
      </c>
      <c r="AYA1134" s="168"/>
      <c r="AYB1134" s="168">
        <f t="shared" si="436"/>
        <v>0</v>
      </c>
      <c r="AYC1134" s="167" t="s">
        <v>67</v>
      </c>
      <c r="AYD1134" s="10">
        <f t="shared" ref="AYD1134" si="975">AYB1134*1.2</f>
        <v>0</v>
      </c>
      <c r="AYE1134" s="10"/>
      <c r="AYF1134" s="219"/>
      <c r="AYG1134" s="167" t="s">
        <v>66</v>
      </c>
      <c r="AYH1134" s="500" t="s">
        <v>689</v>
      </c>
      <c r="AYJ1134" s="168"/>
      <c r="AYK1134" s="168">
        <f t="shared" si="439"/>
        <v>141</v>
      </c>
      <c r="AYL1134" s="167" t="s">
        <v>67</v>
      </c>
      <c r="AYM1134" s="10">
        <f t="shared" ref="AYM1134" si="976">AYK1134*1.2</f>
        <v>169.2</v>
      </c>
      <c r="AYN1134" s="10"/>
      <c r="AYO1134" s="219"/>
      <c r="AYP1134" s="167" t="s">
        <v>66</v>
      </c>
      <c r="AYQ1134" s="500" t="s">
        <v>1983</v>
      </c>
      <c r="AYS1134" s="168"/>
      <c r="AYT1134" s="168">
        <f t="shared" si="442"/>
        <v>28</v>
      </c>
      <c r="AYU1134" s="167" t="s">
        <v>67</v>
      </c>
      <c r="AYV1134" s="10">
        <f t="shared" ref="AYV1134" si="977">AYT1134*1.2</f>
        <v>33.6</v>
      </c>
      <c r="AYW1134" s="10"/>
      <c r="AYX1134" s="219"/>
      <c r="AYY1134" s="167" t="s">
        <v>66</v>
      </c>
      <c r="AYZ1134" s="498" t="s">
        <v>689</v>
      </c>
      <c r="AZB1134" s="168"/>
      <c r="AZC1134" s="168">
        <f t="shared" si="445"/>
        <v>141</v>
      </c>
      <c r="AZD1134" s="167" t="s">
        <v>67</v>
      </c>
      <c r="AZE1134" s="10">
        <f t="shared" ref="AZE1134" si="978">AZC1134*1.2</f>
        <v>169.2</v>
      </c>
      <c r="AZF1134" s="10"/>
      <c r="AZG1134" s="219"/>
      <c r="AZH1134" s="167" t="s">
        <v>66</v>
      </c>
      <c r="AZI1134" s="500" t="s">
        <v>2397</v>
      </c>
      <c r="AZK1134" s="168"/>
      <c r="AZL1134" s="168">
        <f t="shared" si="448"/>
        <v>214</v>
      </c>
      <c r="AZM1134" s="167" t="s">
        <v>67</v>
      </c>
      <c r="AZN1134" s="10">
        <f t="shared" ref="AZN1134" si="979">AZL1134*1.2</f>
        <v>256.8</v>
      </c>
      <c r="AZO1134" s="10"/>
      <c r="AZP1134" s="219"/>
      <c r="AZQ1134" s="167" t="s">
        <v>66</v>
      </c>
      <c r="AZR1134" s="500" t="s">
        <v>809</v>
      </c>
      <c r="AZT1134" s="168"/>
      <c r="AZU1134" s="168">
        <f t="shared" si="451"/>
        <v>66</v>
      </c>
      <c r="AZV1134" s="167" t="s">
        <v>67</v>
      </c>
      <c r="AZW1134" s="10">
        <f t="shared" ref="AZW1134" si="980">AZU1134*1.2</f>
        <v>79.2</v>
      </c>
      <c r="AZX1134" s="10"/>
      <c r="AZY1134" s="219"/>
      <c r="AZZ1134" s="167" t="s">
        <v>66</v>
      </c>
      <c r="BAA1134" s="500" t="s">
        <v>470</v>
      </c>
      <c r="BAC1134" s="168"/>
      <c r="BAD1134" s="168">
        <f t="shared" si="454"/>
        <v>0</v>
      </c>
      <c r="BAE1134" s="167" t="s">
        <v>67</v>
      </c>
      <c r="BAF1134" s="10">
        <f t="shared" ref="BAF1134" si="981">BAD1134*1.2</f>
        <v>0</v>
      </c>
      <c r="BAG1134" s="10"/>
      <c r="BAH1134" s="219"/>
      <c r="BAI1134" s="167" t="s">
        <v>66</v>
      </c>
      <c r="BAJ1134" s="500" t="s">
        <v>809</v>
      </c>
      <c r="BAL1134" s="168"/>
      <c r="BAM1134" s="168">
        <f t="shared" si="457"/>
        <v>66</v>
      </c>
      <c r="BAN1134" s="167" t="s">
        <v>67</v>
      </c>
      <c r="BAO1134" s="10">
        <f t="shared" ref="BAO1134" si="982">BAM1134*1.2</f>
        <v>79.2</v>
      </c>
      <c r="BAP1134" s="10"/>
      <c r="BAQ1134" s="219"/>
      <c r="BAR1134" s="167" t="s">
        <v>66</v>
      </c>
      <c r="BAS1134" s="500" t="s">
        <v>809</v>
      </c>
      <c r="BAU1134" s="168"/>
      <c r="BAV1134" s="168">
        <f t="shared" si="460"/>
        <v>66</v>
      </c>
      <c r="BAW1134" s="167" t="s">
        <v>67</v>
      </c>
      <c r="BAX1134" s="10">
        <f t="shared" ref="BAX1134" si="983">BAV1134*1.2</f>
        <v>79.2</v>
      </c>
      <c r="BAY1134" s="10"/>
      <c r="BAZ1134" s="219"/>
      <c r="BBA1134" s="167" t="s">
        <v>66</v>
      </c>
      <c r="BBB1134" s="500" t="s">
        <v>809</v>
      </c>
      <c r="BBD1134" s="168"/>
      <c r="BBE1134" s="168">
        <f t="shared" si="463"/>
        <v>66</v>
      </c>
      <c r="BBF1134" s="167" t="s">
        <v>67</v>
      </c>
      <c r="BBG1134" s="10">
        <f t="shared" ref="BBG1134" si="984">BBE1134*1.2</f>
        <v>79.2</v>
      </c>
      <c r="BBH1134" s="10"/>
      <c r="BBI1134" s="219"/>
      <c r="BBJ1134" s="167" t="s">
        <v>66</v>
      </c>
      <c r="BBK1134" s="500" t="s">
        <v>470</v>
      </c>
      <c r="BBM1134" s="168"/>
      <c r="BBN1134" s="168">
        <f t="shared" si="466"/>
        <v>0</v>
      </c>
      <c r="BBO1134" s="167" t="s">
        <v>67</v>
      </c>
      <c r="BBP1134" s="10">
        <f t="shared" ref="BBP1134" si="985">BBN1134*1.2</f>
        <v>0</v>
      </c>
      <c r="BBQ1134" s="10"/>
      <c r="BBR1134" s="219"/>
      <c r="BBS1134" s="167" t="s">
        <v>66</v>
      </c>
      <c r="BBT1134" s="500" t="s">
        <v>470</v>
      </c>
      <c r="BBV1134" s="168"/>
      <c r="BBW1134" s="168">
        <f t="shared" si="469"/>
        <v>0</v>
      </c>
      <c r="BBX1134" s="167" t="s">
        <v>67</v>
      </c>
      <c r="BBY1134" s="10">
        <f t="shared" ref="BBY1134" si="986">BBW1134*1.2</f>
        <v>0</v>
      </c>
      <c r="BBZ1134" s="10"/>
      <c r="BCA1134" s="219"/>
      <c r="BCB1134" s="167" t="s">
        <v>66</v>
      </c>
      <c r="BCC1134" s="500" t="s">
        <v>809</v>
      </c>
      <c r="BCE1134" s="168"/>
      <c r="BCF1134" s="168">
        <f t="shared" si="472"/>
        <v>66</v>
      </c>
      <c r="BCG1134" s="167" t="s">
        <v>67</v>
      </c>
      <c r="BCH1134" s="10">
        <f t="shared" ref="BCH1134" si="987">BCF1134*1.2</f>
        <v>79.2</v>
      </c>
      <c r="BCI1134" s="10"/>
      <c r="BCJ1134" s="219"/>
      <c r="BCK1134" s="167" t="s">
        <v>66</v>
      </c>
      <c r="BCL1134" s="500" t="s">
        <v>2397</v>
      </c>
      <c r="BCN1134" s="168"/>
      <c r="BCO1134" s="168">
        <f t="shared" si="475"/>
        <v>214</v>
      </c>
      <c r="BCP1134" s="167" t="s">
        <v>67</v>
      </c>
      <c r="BCQ1134" s="10">
        <f t="shared" ref="BCQ1134" si="988">BCO1134*1.2</f>
        <v>256.8</v>
      </c>
      <c r="BCR1134" s="10"/>
      <c r="BCS1134" s="219"/>
      <c r="BCT1134" s="167" t="s">
        <v>66</v>
      </c>
      <c r="BCU1134" s="500" t="s">
        <v>470</v>
      </c>
      <c r="BCW1134" s="168"/>
      <c r="BCX1134" s="168">
        <f t="shared" si="478"/>
        <v>0</v>
      </c>
      <c r="BCY1134" s="167" t="s">
        <v>67</v>
      </c>
      <c r="BCZ1134" s="10">
        <f t="shared" ref="BCZ1134" si="989">BCX1134*1.2</f>
        <v>0</v>
      </c>
      <c r="BDA1134" s="10"/>
      <c r="BDB1134" s="219"/>
      <c r="BDC1134" s="167" t="s">
        <v>66</v>
      </c>
      <c r="BDD1134" s="500" t="s">
        <v>785</v>
      </c>
      <c r="BDF1134" s="168"/>
      <c r="BDG1134" s="168">
        <f t="shared" si="481"/>
        <v>0</v>
      </c>
      <c r="BDH1134" s="167" t="s">
        <v>67</v>
      </c>
      <c r="BDI1134" s="10">
        <f t="shared" ref="BDI1134" si="990">BDG1134*1.2</f>
        <v>0</v>
      </c>
      <c r="BDJ1134" s="10"/>
      <c r="BDK1134" s="219"/>
      <c r="BDL1134" s="167" t="s">
        <v>66</v>
      </c>
      <c r="BDM1134" s="328" t="s">
        <v>470</v>
      </c>
      <c r="BDO1134" s="168"/>
      <c r="BDP1134" s="168">
        <f t="shared" si="484"/>
        <v>0</v>
      </c>
      <c r="BDQ1134" s="167" t="s">
        <v>67</v>
      </c>
      <c r="BDR1134" s="10">
        <f t="shared" ref="BDR1134" si="991">BDP1134*1.2</f>
        <v>0</v>
      </c>
      <c r="BDS1134" s="10"/>
      <c r="BDT1134" s="219"/>
      <c r="BDU1134" s="167" t="s">
        <v>66</v>
      </c>
      <c r="BDV1134" s="500" t="s">
        <v>689</v>
      </c>
      <c r="BDX1134" s="168"/>
      <c r="BDY1134" s="168">
        <f t="shared" si="487"/>
        <v>141</v>
      </c>
      <c r="BDZ1134" s="167" t="s">
        <v>67</v>
      </c>
      <c r="BEA1134" s="10">
        <f t="shared" ref="BEA1134" si="992">BDY1134*1.2</f>
        <v>169.2</v>
      </c>
      <c r="BEB1134" s="10"/>
      <c r="BEC1134" s="219"/>
      <c r="BED1134" s="167" t="s">
        <v>66</v>
      </c>
      <c r="BEE1134" s="498" t="s">
        <v>2397</v>
      </c>
      <c r="BEG1134" s="168"/>
      <c r="BEH1134" s="168">
        <f t="shared" si="490"/>
        <v>214</v>
      </c>
      <c r="BEI1134" s="167" t="s">
        <v>67</v>
      </c>
      <c r="BEJ1134" s="10">
        <f t="shared" ref="BEJ1134" si="993">BEH1134*1.2</f>
        <v>256.8</v>
      </c>
      <c r="BEK1134" s="10"/>
      <c r="BEL1134" s="219"/>
      <c r="BEM1134" s="167" t="s">
        <v>66</v>
      </c>
      <c r="BEN1134" s="498" t="s">
        <v>2397</v>
      </c>
      <c r="BEP1134" s="168"/>
      <c r="BEQ1134" s="168">
        <f t="shared" si="493"/>
        <v>214</v>
      </c>
      <c r="BER1134" s="167" t="s">
        <v>67</v>
      </c>
      <c r="BES1134" s="10">
        <f t="shared" ref="BES1134" si="994">BEQ1134*1.2</f>
        <v>256.8</v>
      </c>
      <c r="BET1134" s="10"/>
      <c r="BEU1134" s="219"/>
      <c r="BEV1134" s="167" t="s">
        <v>66</v>
      </c>
      <c r="BEW1134" s="500" t="s">
        <v>1627</v>
      </c>
      <c r="BEY1134" s="168"/>
      <c r="BEZ1134" s="168">
        <f t="shared" si="496"/>
        <v>66</v>
      </c>
      <c r="BFA1134" s="167" t="s">
        <v>67</v>
      </c>
      <c r="BFB1134" s="10">
        <f t="shared" ref="BFB1134" si="995">BEZ1134*1.2</f>
        <v>79.2</v>
      </c>
      <c r="BFC1134" s="10"/>
      <c r="BFD1134" s="219"/>
      <c r="BFE1134" s="167"/>
      <c r="BFF1134" s="327"/>
      <c r="BFH1134" s="168"/>
      <c r="BFI1134" s="168"/>
      <c r="BFJ1134" s="167"/>
      <c r="BFK1134" s="10"/>
      <c r="BFL1134" s="10"/>
      <c r="BFN1134" s="167"/>
      <c r="BFO1134" s="327"/>
      <c r="BFQ1134" s="168"/>
      <c r="BFR1134" s="168"/>
      <c r="BFS1134" s="167"/>
      <c r="BFT1134" s="10"/>
      <c r="BFU1134" s="10"/>
      <c r="BFW1134" s="167"/>
      <c r="BFX1134" s="328"/>
      <c r="BFZ1134" s="168"/>
      <c r="BGA1134" s="168"/>
      <c r="BGB1134" s="167"/>
      <c r="BGC1134" s="10"/>
      <c r="BGD1134" s="10"/>
      <c r="BGF1134" s="167"/>
      <c r="BGG1134" s="327"/>
      <c r="BGI1134" s="168"/>
      <c r="BGJ1134" s="168"/>
      <c r="BGK1134" s="167"/>
      <c r="BGL1134" s="10"/>
      <c r="BGM1134" s="10"/>
      <c r="BGO1134" s="167"/>
      <c r="BGP1134" s="328"/>
      <c r="BGR1134" s="168"/>
      <c r="BGS1134" s="168"/>
      <c r="BGT1134" s="167"/>
      <c r="BGU1134" s="10"/>
      <c r="BGV1134" s="10"/>
      <c r="BGX1134" s="167"/>
      <c r="BGY1134" s="327"/>
      <c r="BHA1134" s="168"/>
      <c r="BHB1134" s="168"/>
      <c r="BHC1134" s="167"/>
      <c r="BHD1134" s="10"/>
      <c r="BHE1134" s="10"/>
    </row>
    <row r="1135" spans="1:1565" s="14" customFormat="1" ht="15">
      <c r="A1135" s="167" t="s">
        <v>68</v>
      </c>
      <c r="B1135" s="325" t="s">
        <v>470</v>
      </c>
      <c r="D1135" s="168"/>
      <c r="E1135" s="168">
        <f>VLOOKUP(B1135,$A$1213:$F$2274,6,FALSE)</f>
        <v>0</v>
      </c>
      <c r="F1135" s="167" t="s">
        <v>69</v>
      </c>
      <c r="G1135" s="10">
        <f>E1135*1.1</f>
        <v>0</v>
      </c>
      <c r="H1135" s="10"/>
      <c r="I1135" s="219"/>
      <c r="J1135" s="167" t="s">
        <v>68</v>
      </c>
      <c r="K1135" s="325" t="s">
        <v>2397</v>
      </c>
      <c r="M1135" s="168"/>
      <c r="N1135" s="168">
        <f>VLOOKUP(K1135,$A$1213:$F$2274,6,FALSE)</f>
        <v>214</v>
      </c>
      <c r="O1135" s="167" t="s">
        <v>69</v>
      </c>
      <c r="P1135" s="10">
        <f>N1135*1.1</f>
        <v>235.4</v>
      </c>
      <c r="Q1135" s="10"/>
      <c r="R1135" s="219"/>
      <c r="S1135" s="167" t="s">
        <v>68</v>
      </c>
      <c r="T1135" s="325" t="s">
        <v>809</v>
      </c>
      <c r="V1135" s="168"/>
      <c r="W1135" s="168">
        <f t="shared" si="1"/>
        <v>66</v>
      </c>
      <c r="X1135" s="167" t="s">
        <v>69</v>
      </c>
      <c r="Y1135" s="10">
        <f t="shared" ref="Y1135" si="996">W1135*1.1</f>
        <v>72.600000000000009</v>
      </c>
      <c r="Z1135" s="10"/>
      <c r="AA1135" s="219"/>
      <c r="AB1135" s="167" t="s">
        <v>68</v>
      </c>
      <c r="AC1135" s="325" t="s">
        <v>1627</v>
      </c>
      <c r="AE1135" s="168"/>
      <c r="AF1135" s="168">
        <f t="shared" si="4"/>
        <v>66</v>
      </c>
      <c r="AG1135" s="167" t="s">
        <v>69</v>
      </c>
      <c r="AH1135" s="10">
        <f t="shared" ref="AH1135" si="997">AF1135*1.1</f>
        <v>72.600000000000009</v>
      </c>
      <c r="AI1135" s="10"/>
      <c r="AJ1135" s="219"/>
      <c r="AK1135" s="167" t="s">
        <v>68</v>
      </c>
      <c r="AL1135" s="498" t="s">
        <v>809</v>
      </c>
      <c r="AN1135" s="168"/>
      <c r="AO1135" s="168">
        <f t="shared" si="7"/>
        <v>66</v>
      </c>
      <c r="AP1135" s="167" t="s">
        <v>69</v>
      </c>
      <c r="AQ1135" s="10">
        <f t="shared" ref="AQ1135" si="998">AO1135*1.1</f>
        <v>72.600000000000009</v>
      </c>
      <c r="AR1135" s="10"/>
      <c r="AS1135" s="219"/>
      <c r="AT1135" s="167" t="s">
        <v>68</v>
      </c>
      <c r="AU1135" s="325" t="s">
        <v>809</v>
      </c>
      <c r="AW1135" s="168"/>
      <c r="AX1135" s="168">
        <f t="shared" si="10"/>
        <v>66</v>
      </c>
      <c r="AY1135" s="167" t="s">
        <v>69</v>
      </c>
      <c r="AZ1135" s="10">
        <f t="shared" ref="AZ1135" si="999">AX1135*1.1</f>
        <v>72.600000000000009</v>
      </c>
      <c r="BA1135" s="10"/>
      <c r="BB1135" s="219"/>
      <c r="BC1135" s="167" t="s">
        <v>68</v>
      </c>
      <c r="BD1135" s="325" t="s">
        <v>470</v>
      </c>
      <c r="BF1135" s="168"/>
      <c r="BG1135" s="168">
        <f t="shared" si="13"/>
        <v>0</v>
      </c>
      <c r="BH1135" s="167" t="s">
        <v>69</v>
      </c>
      <c r="BI1135" s="10">
        <f t="shared" ref="BI1135" si="1000">BG1135*1.1</f>
        <v>0</v>
      </c>
      <c r="BJ1135" s="10"/>
      <c r="BK1135" s="219"/>
      <c r="BL1135" s="167" t="s">
        <v>68</v>
      </c>
      <c r="BM1135" s="325" t="s">
        <v>470</v>
      </c>
      <c r="BO1135" s="168"/>
      <c r="BP1135" s="168">
        <f t="shared" si="16"/>
        <v>0</v>
      </c>
      <c r="BQ1135" s="167" t="s">
        <v>69</v>
      </c>
      <c r="BR1135" s="10">
        <f t="shared" ref="BR1135" si="1001">BP1135*1.1</f>
        <v>0</v>
      </c>
      <c r="BS1135" s="10"/>
      <c r="BT1135" s="219"/>
      <c r="BU1135" s="167" t="s">
        <v>68</v>
      </c>
      <c r="BV1135" s="325" t="s">
        <v>809</v>
      </c>
      <c r="BX1135" s="168"/>
      <c r="BY1135" s="168">
        <f t="shared" si="19"/>
        <v>66</v>
      </c>
      <c r="BZ1135" s="167" t="s">
        <v>69</v>
      </c>
      <c r="CA1135" s="10">
        <f t="shared" ref="CA1135" si="1002">BY1135*1.1</f>
        <v>72.600000000000009</v>
      </c>
      <c r="CB1135" s="10"/>
      <c r="CC1135" s="219"/>
      <c r="CD1135" s="167" t="s">
        <v>68</v>
      </c>
      <c r="CE1135" s="325" t="s">
        <v>809</v>
      </c>
      <c r="CG1135" s="168"/>
      <c r="CH1135" s="168">
        <f t="shared" si="22"/>
        <v>66</v>
      </c>
      <c r="CI1135" s="167" t="s">
        <v>69</v>
      </c>
      <c r="CJ1135" s="10">
        <f t="shared" ref="CJ1135" si="1003">CH1135*1.1</f>
        <v>72.600000000000009</v>
      </c>
      <c r="CK1135" s="10"/>
      <c r="CL1135" s="219"/>
      <c r="CM1135" s="167" t="s">
        <v>68</v>
      </c>
      <c r="CN1135" s="325" t="s">
        <v>809</v>
      </c>
      <c r="CP1135" s="168"/>
      <c r="CQ1135" s="168">
        <f t="shared" si="25"/>
        <v>66</v>
      </c>
      <c r="CR1135" s="167" t="s">
        <v>69</v>
      </c>
      <c r="CS1135" s="10">
        <f t="shared" ref="CS1135" si="1004">CQ1135*1.1</f>
        <v>72.600000000000009</v>
      </c>
      <c r="CT1135" s="10"/>
      <c r="CU1135" s="219"/>
      <c r="CV1135" s="167" t="s">
        <v>68</v>
      </c>
      <c r="CW1135" s="325" t="s">
        <v>470</v>
      </c>
      <c r="CY1135" s="168"/>
      <c r="CZ1135" s="168">
        <f t="shared" si="28"/>
        <v>0</v>
      </c>
      <c r="DA1135" s="167" t="s">
        <v>69</v>
      </c>
      <c r="DB1135" s="10">
        <f t="shared" ref="DB1135" si="1005">CZ1135*1.1</f>
        <v>0</v>
      </c>
      <c r="DC1135" s="10"/>
      <c r="DD1135" s="219"/>
      <c r="DE1135" s="167" t="s">
        <v>68</v>
      </c>
      <c r="DF1135" s="325" t="s">
        <v>470</v>
      </c>
      <c r="DH1135" s="168"/>
      <c r="DI1135" s="168">
        <f t="shared" si="31"/>
        <v>0</v>
      </c>
      <c r="DJ1135" s="167" t="s">
        <v>69</v>
      </c>
      <c r="DK1135" s="10">
        <f t="shared" ref="DK1135" si="1006">DI1135*1.1</f>
        <v>0</v>
      </c>
      <c r="DL1135" s="10"/>
      <c r="DM1135" s="219"/>
      <c r="DN1135" s="167" t="s">
        <v>68</v>
      </c>
      <c r="DO1135" s="325" t="s">
        <v>2397</v>
      </c>
      <c r="DQ1135" s="168"/>
      <c r="DR1135" s="168">
        <f t="shared" si="34"/>
        <v>214</v>
      </c>
      <c r="DS1135" s="167" t="s">
        <v>69</v>
      </c>
      <c r="DT1135" s="10">
        <f t="shared" ref="DT1135" si="1007">DR1135*1.1</f>
        <v>235.4</v>
      </c>
      <c r="DU1135" s="10"/>
      <c r="DV1135" s="219"/>
      <c r="DW1135" s="167" t="s">
        <v>68</v>
      </c>
      <c r="DX1135" s="325" t="s">
        <v>1627</v>
      </c>
      <c r="DZ1135" s="168"/>
      <c r="EA1135" s="168">
        <f t="shared" si="37"/>
        <v>66</v>
      </c>
      <c r="EB1135" s="167" t="s">
        <v>69</v>
      </c>
      <c r="EC1135" s="10">
        <f t="shared" ref="EC1135" si="1008">EA1135*1.1</f>
        <v>72.600000000000009</v>
      </c>
      <c r="ED1135" s="10"/>
      <c r="EE1135" s="219"/>
      <c r="EF1135" s="167" t="s">
        <v>68</v>
      </c>
      <c r="EG1135" s="325" t="s">
        <v>1627</v>
      </c>
      <c r="EI1135" s="168"/>
      <c r="EJ1135" s="168">
        <f t="shared" si="40"/>
        <v>66</v>
      </c>
      <c r="EK1135" s="167" t="s">
        <v>69</v>
      </c>
      <c r="EL1135" s="10">
        <f t="shared" ref="EL1135" si="1009">EJ1135*1.1</f>
        <v>72.600000000000009</v>
      </c>
      <c r="EM1135" s="10"/>
      <c r="EN1135" s="219"/>
      <c r="EO1135" s="167" t="s">
        <v>68</v>
      </c>
      <c r="EP1135" s="325" t="s">
        <v>470</v>
      </c>
      <c r="ER1135" s="168"/>
      <c r="ES1135" s="168">
        <f t="shared" si="43"/>
        <v>0</v>
      </c>
      <c r="ET1135" s="167" t="s">
        <v>69</v>
      </c>
      <c r="EU1135" s="10">
        <f t="shared" ref="EU1135" si="1010">ES1135*1.1</f>
        <v>0</v>
      </c>
      <c r="EV1135" s="10"/>
      <c r="EW1135" s="219"/>
      <c r="EX1135" s="167" t="s">
        <v>68</v>
      </c>
      <c r="EY1135" s="325" t="s">
        <v>470</v>
      </c>
      <c r="FA1135" s="168"/>
      <c r="FB1135" s="168">
        <f t="shared" si="46"/>
        <v>0</v>
      </c>
      <c r="FC1135" s="167" t="s">
        <v>69</v>
      </c>
      <c r="FD1135" s="10">
        <f t="shared" ref="FD1135" si="1011">FB1135*1.1</f>
        <v>0</v>
      </c>
      <c r="FE1135" s="10"/>
      <c r="FF1135" s="219"/>
      <c r="FG1135" s="167" t="s">
        <v>68</v>
      </c>
      <c r="FH1135" s="325" t="s">
        <v>1627</v>
      </c>
      <c r="FJ1135" s="168"/>
      <c r="FK1135" s="168">
        <f t="shared" si="49"/>
        <v>66</v>
      </c>
      <c r="FL1135" s="167" t="s">
        <v>69</v>
      </c>
      <c r="FM1135" s="10">
        <f t="shared" ref="FM1135" si="1012">FK1135*1.1</f>
        <v>72.600000000000009</v>
      </c>
      <c r="FN1135" s="10"/>
      <c r="FO1135" s="219"/>
      <c r="FP1135" s="167" t="s">
        <v>68</v>
      </c>
      <c r="FQ1135" s="325" t="s">
        <v>1627</v>
      </c>
      <c r="FS1135" s="168"/>
      <c r="FT1135" s="168">
        <f t="shared" si="52"/>
        <v>66</v>
      </c>
      <c r="FU1135" s="167" t="s">
        <v>69</v>
      </c>
      <c r="FV1135" s="10">
        <f t="shared" ref="FV1135" si="1013">FT1135*1.1</f>
        <v>72.600000000000009</v>
      </c>
      <c r="FW1135" s="10"/>
      <c r="FX1135" s="219"/>
      <c r="FY1135" s="167" t="s">
        <v>68</v>
      </c>
      <c r="FZ1135" s="325" t="s">
        <v>809</v>
      </c>
      <c r="GB1135" s="168"/>
      <c r="GC1135" s="168">
        <f t="shared" si="55"/>
        <v>66</v>
      </c>
      <c r="GD1135" s="167" t="s">
        <v>69</v>
      </c>
      <c r="GE1135" s="10">
        <f t="shared" ref="GE1135" si="1014">GC1135*1.1</f>
        <v>72.600000000000009</v>
      </c>
      <c r="GF1135" s="10"/>
      <c r="GG1135" s="219"/>
      <c r="GH1135" s="167" t="s">
        <v>68</v>
      </c>
      <c r="GI1135" s="325" t="s">
        <v>785</v>
      </c>
      <c r="GK1135" s="168"/>
      <c r="GL1135" s="168">
        <f t="shared" si="58"/>
        <v>0</v>
      </c>
      <c r="GM1135" s="167" t="s">
        <v>69</v>
      </c>
      <c r="GN1135" s="10">
        <f t="shared" ref="GN1135" si="1015">GL1135*1.1</f>
        <v>0</v>
      </c>
      <c r="GO1135" s="10"/>
      <c r="GP1135" s="219"/>
      <c r="GQ1135" s="167" t="s">
        <v>68</v>
      </c>
      <c r="GR1135" s="325" t="s">
        <v>470</v>
      </c>
      <c r="GT1135" s="168"/>
      <c r="GU1135" s="168">
        <f t="shared" si="61"/>
        <v>0</v>
      </c>
      <c r="GV1135" s="167" t="s">
        <v>69</v>
      </c>
      <c r="GW1135" s="10">
        <f t="shared" ref="GW1135" si="1016">GU1135*1.1</f>
        <v>0</v>
      </c>
      <c r="GX1135" s="10"/>
      <c r="GY1135" s="219"/>
      <c r="GZ1135" s="167" t="s">
        <v>68</v>
      </c>
      <c r="HA1135" s="325" t="s">
        <v>809</v>
      </c>
      <c r="HC1135" s="168"/>
      <c r="HD1135" s="168">
        <f t="shared" si="64"/>
        <v>66</v>
      </c>
      <c r="HE1135" s="167" t="s">
        <v>69</v>
      </c>
      <c r="HF1135" s="10">
        <f t="shared" ref="HF1135" si="1017">HD1135*1.1</f>
        <v>72.600000000000009</v>
      </c>
      <c r="HG1135" s="10"/>
      <c r="HH1135" s="219"/>
      <c r="HI1135" s="167" t="s">
        <v>68</v>
      </c>
      <c r="HJ1135" s="325" t="s">
        <v>1627</v>
      </c>
      <c r="HL1135" s="168"/>
      <c r="HM1135" s="168">
        <f t="shared" si="67"/>
        <v>66</v>
      </c>
      <c r="HN1135" s="167" t="s">
        <v>69</v>
      </c>
      <c r="HO1135" s="10">
        <f t="shared" ref="HO1135" si="1018">HM1135*1.1</f>
        <v>72.600000000000009</v>
      </c>
      <c r="HP1135" s="10"/>
      <c r="HQ1135" s="219"/>
      <c r="HR1135" s="167" t="s">
        <v>68</v>
      </c>
      <c r="HS1135" s="325" t="s">
        <v>470</v>
      </c>
      <c r="HU1135" s="168"/>
      <c r="HV1135" s="168">
        <f t="shared" si="70"/>
        <v>0</v>
      </c>
      <c r="HW1135" s="167" t="s">
        <v>69</v>
      </c>
      <c r="HX1135" s="10">
        <f t="shared" ref="HX1135" si="1019">HV1135*1.1</f>
        <v>0</v>
      </c>
      <c r="HY1135" s="10"/>
      <c r="HZ1135" s="219"/>
      <c r="IA1135" s="167" t="s">
        <v>68</v>
      </c>
      <c r="IB1135" s="325" t="s">
        <v>809</v>
      </c>
      <c r="ID1135" s="168"/>
      <c r="IE1135" s="168">
        <f t="shared" si="73"/>
        <v>66</v>
      </c>
      <c r="IF1135" s="167" t="s">
        <v>69</v>
      </c>
      <c r="IG1135" s="10">
        <f t="shared" ref="IG1135" si="1020">IE1135*1.1</f>
        <v>72.600000000000009</v>
      </c>
      <c r="IH1135" s="10"/>
      <c r="II1135" s="219"/>
      <c r="IJ1135" s="167" t="s">
        <v>68</v>
      </c>
      <c r="IK1135" s="325" t="s">
        <v>470</v>
      </c>
      <c r="IM1135" s="168"/>
      <c r="IN1135" s="168">
        <f t="shared" si="76"/>
        <v>0</v>
      </c>
      <c r="IO1135" s="167" t="s">
        <v>69</v>
      </c>
      <c r="IP1135" s="10">
        <f t="shared" ref="IP1135" si="1021">IN1135*1.1</f>
        <v>0</v>
      </c>
      <c r="IQ1135" s="10"/>
      <c r="IR1135" s="219"/>
      <c r="IS1135" s="167" t="s">
        <v>68</v>
      </c>
      <c r="IT1135" s="325" t="s">
        <v>943</v>
      </c>
      <c r="IV1135" s="168"/>
      <c r="IW1135" s="168">
        <f t="shared" si="79"/>
        <v>45</v>
      </c>
      <c r="IX1135" s="167" t="s">
        <v>69</v>
      </c>
      <c r="IY1135" s="10">
        <f t="shared" ref="IY1135" si="1022">IW1135*1.1</f>
        <v>49.500000000000007</v>
      </c>
      <c r="IZ1135" s="10"/>
      <c r="JA1135" s="219"/>
      <c r="JB1135" s="167" t="s">
        <v>68</v>
      </c>
      <c r="JC1135" s="500" t="s">
        <v>1627</v>
      </c>
      <c r="JE1135" s="168"/>
      <c r="JF1135" s="168">
        <f t="shared" si="82"/>
        <v>66</v>
      </c>
      <c r="JG1135" s="167" t="s">
        <v>69</v>
      </c>
      <c r="JH1135" s="10">
        <f t="shared" ref="JH1135" si="1023">JF1135*1.1</f>
        <v>72.600000000000009</v>
      </c>
      <c r="JI1135" s="10"/>
      <c r="JJ1135" s="219"/>
      <c r="JK1135" s="167" t="s">
        <v>68</v>
      </c>
      <c r="JL1135" s="500" t="s">
        <v>470</v>
      </c>
      <c r="JN1135" s="168"/>
      <c r="JO1135" s="168">
        <f t="shared" si="85"/>
        <v>0</v>
      </c>
      <c r="JP1135" s="167" t="s">
        <v>69</v>
      </c>
      <c r="JQ1135" s="10">
        <f t="shared" ref="JQ1135" si="1024">JO1135*1.1</f>
        <v>0</v>
      </c>
      <c r="JR1135" s="10"/>
      <c r="JS1135" s="219"/>
      <c r="JT1135" s="167" t="s">
        <v>68</v>
      </c>
      <c r="JU1135" s="500" t="s">
        <v>1983</v>
      </c>
      <c r="JW1135" s="168"/>
      <c r="JX1135" s="168">
        <f t="shared" si="88"/>
        <v>28</v>
      </c>
      <c r="JY1135" s="167" t="s">
        <v>69</v>
      </c>
      <c r="JZ1135" s="10">
        <f t="shared" ref="JZ1135" si="1025">JX1135*1.1</f>
        <v>30.800000000000004</v>
      </c>
      <c r="KA1135" s="10"/>
      <c r="KB1135" s="219"/>
      <c r="KC1135" s="167" t="s">
        <v>68</v>
      </c>
      <c r="KD1135" s="500" t="s">
        <v>785</v>
      </c>
      <c r="KF1135" s="168"/>
      <c r="KG1135" s="168">
        <f t="shared" si="91"/>
        <v>0</v>
      </c>
      <c r="KH1135" s="167" t="s">
        <v>69</v>
      </c>
      <c r="KI1135" s="10">
        <f t="shared" ref="KI1135" si="1026">KG1135*1.1</f>
        <v>0</v>
      </c>
      <c r="KJ1135" s="10"/>
      <c r="KK1135" s="219"/>
      <c r="KL1135" s="167" t="s">
        <v>68</v>
      </c>
      <c r="KM1135" s="500" t="s">
        <v>2397</v>
      </c>
      <c r="KO1135" s="168"/>
      <c r="KP1135" s="168">
        <f t="shared" si="94"/>
        <v>214</v>
      </c>
      <c r="KQ1135" s="167" t="s">
        <v>69</v>
      </c>
      <c r="KR1135" s="10">
        <f t="shared" ref="KR1135" si="1027">KP1135*1.1</f>
        <v>235.4</v>
      </c>
      <c r="KS1135" s="10"/>
      <c r="KT1135" s="219"/>
      <c r="KU1135" s="167" t="s">
        <v>68</v>
      </c>
      <c r="KV1135" s="328" t="s">
        <v>470</v>
      </c>
      <c r="KX1135" s="168"/>
      <c r="KY1135" s="168">
        <f t="shared" si="97"/>
        <v>0</v>
      </c>
      <c r="KZ1135" s="167" t="s">
        <v>69</v>
      </c>
      <c r="LA1135" s="10">
        <f t="shared" ref="LA1135" si="1028">KY1135*1.1</f>
        <v>0</v>
      </c>
      <c r="LB1135" s="10"/>
      <c r="LC1135" s="219"/>
      <c r="LD1135" s="167" t="s">
        <v>68</v>
      </c>
      <c r="LE1135" s="500" t="s">
        <v>2397</v>
      </c>
      <c r="LG1135" s="168"/>
      <c r="LH1135" s="168">
        <f t="shared" si="100"/>
        <v>214</v>
      </c>
      <c r="LI1135" s="167" t="s">
        <v>69</v>
      </c>
      <c r="LJ1135" s="10">
        <f t="shared" ref="LJ1135" si="1029">LH1135*1.1</f>
        <v>235.4</v>
      </c>
      <c r="LK1135" s="10"/>
      <c r="LL1135" s="219"/>
      <c r="LM1135" s="167" t="s">
        <v>68</v>
      </c>
      <c r="LN1135" s="500" t="s">
        <v>809</v>
      </c>
      <c r="LP1135" s="168"/>
      <c r="LQ1135" s="168">
        <f t="shared" si="103"/>
        <v>66</v>
      </c>
      <c r="LR1135" s="167" t="s">
        <v>69</v>
      </c>
      <c r="LS1135" s="10">
        <f t="shared" ref="LS1135" si="1030">LQ1135*1.1</f>
        <v>72.600000000000009</v>
      </c>
      <c r="LT1135" s="10"/>
      <c r="LU1135" s="219"/>
      <c r="LV1135" s="167" t="s">
        <v>68</v>
      </c>
      <c r="LW1135" s="500" t="s">
        <v>1983</v>
      </c>
      <c r="LY1135" s="168"/>
      <c r="LZ1135" s="168">
        <f t="shared" si="106"/>
        <v>28</v>
      </c>
      <c r="MA1135" s="167" t="s">
        <v>69</v>
      </c>
      <c r="MB1135" s="10">
        <f t="shared" ref="MB1135" si="1031">LZ1135*1.1</f>
        <v>30.800000000000004</v>
      </c>
      <c r="MC1135" s="10"/>
      <c r="MD1135" s="219"/>
      <c r="ME1135" s="167" t="s">
        <v>68</v>
      </c>
      <c r="MF1135" s="500" t="s">
        <v>470</v>
      </c>
      <c r="MH1135" s="168"/>
      <c r="MI1135" s="168">
        <f t="shared" si="109"/>
        <v>0</v>
      </c>
      <c r="MJ1135" s="167" t="s">
        <v>69</v>
      </c>
      <c r="MK1135" s="10">
        <f t="shared" ref="MK1135" si="1032">MI1135*1.1</f>
        <v>0</v>
      </c>
      <c r="ML1135" s="10"/>
      <c r="MM1135" s="219"/>
      <c r="MN1135" s="167" t="s">
        <v>68</v>
      </c>
      <c r="MO1135" s="328" t="s">
        <v>1627</v>
      </c>
      <c r="MQ1135" s="168"/>
      <c r="MR1135" s="168">
        <f t="shared" si="112"/>
        <v>66</v>
      </c>
      <c r="MS1135" s="167" t="s">
        <v>69</v>
      </c>
      <c r="MT1135" s="10">
        <f t="shared" ref="MT1135" si="1033">MR1135*1.1</f>
        <v>72.600000000000009</v>
      </c>
      <c r="MU1135" s="10"/>
      <c r="MV1135" s="219"/>
      <c r="MW1135" s="167" t="s">
        <v>68</v>
      </c>
      <c r="MX1135" s="500" t="s">
        <v>1983</v>
      </c>
      <c r="MZ1135" s="168"/>
      <c r="NA1135" s="168">
        <f t="shared" si="115"/>
        <v>28</v>
      </c>
      <c r="NB1135" s="167" t="s">
        <v>69</v>
      </c>
      <c r="NC1135" s="10">
        <f t="shared" ref="NC1135" si="1034">NA1135*1.1</f>
        <v>30.800000000000004</v>
      </c>
      <c r="ND1135" s="10"/>
      <c r="NE1135" s="219"/>
      <c r="NF1135" s="167" t="s">
        <v>68</v>
      </c>
      <c r="NG1135" s="500" t="s">
        <v>809</v>
      </c>
      <c r="NI1135" s="168"/>
      <c r="NJ1135" s="168">
        <f t="shared" si="118"/>
        <v>66</v>
      </c>
      <c r="NK1135" s="167" t="s">
        <v>69</v>
      </c>
      <c r="NL1135" s="10">
        <f t="shared" ref="NL1135" si="1035">NJ1135*1.1</f>
        <v>72.600000000000009</v>
      </c>
      <c r="NM1135" s="10"/>
      <c r="NN1135" s="219"/>
      <c r="NO1135" s="167" t="s">
        <v>68</v>
      </c>
      <c r="NP1135" s="500" t="s">
        <v>809</v>
      </c>
      <c r="NR1135" s="168"/>
      <c r="NS1135" s="168">
        <f t="shared" si="121"/>
        <v>66</v>
      </c>
      <c r="NT1135" s="167" t="s">
        <v>69</v>
      </c>
      <c r="NU1135" s="10">
        <f t="shared" ref="NU1135" si="1036">NS1135*1.1</f>
        <v>72.600000000000009</v>
      </c>
      <c r="NV1135" s="10"/>
      <c r="NW1135" s="219"/>
      <c r="NX1135" s="167" t="s">
        <v>68</v>
      </c>
      <c r="NY1135" s="500" t="s">
        <v>1983</v>
      </c>
      <c r="OA1135" s="168"/>
      <c r="OB1135" s="168">
        <f t="shared" si="124"/>
        <v>28</v>
      </c>
      <c r="OC1135" s="167" t="s">
        <v>69</v>
      </c>
      <c r="OD1135" s="10">
        <f t="shared" ref="OD1135" si="1037">OB1135*1.1</f>
        <v>30.800000000000004</v>
      </c>
      <c r="OE1135" s="10"/>
      <c r="OF1135" s="219"/>
      <c r="OG1135" s="167" t="s">
        <v>68</v>
      </c>
      <c r="OH1135" s="500" t="s">
        <v>1712</v>
      </c>
      <c r="OJ1135" s="168"/>
      <c r="OK1135" s="168">
        <f t="shared" si="127"/>
        <v>18</v>
      </c>
      <c r="OL1135" s="167" t="s">
        <v>69</v>
      </c>
      <c r="OM1135" s="10">
        <f t="shared" ref="OM1135" si="1038">OK1135*1.1</f>
        <v>19.8</v>
      </c>
      <c r="ON1135" s="10"/>
      <c r="OO1135" s="219"/>
      <c r="OP1135" s="167" t="s">
        <v>68</v>
      </c>
      <c r="OQ1135" s="500" t="s">
        <v>470</v>
      </c>
      <c r="OS1135" s="168"/>
      <c r="OT1135" s="168">
        <f t="shared" si="130"/>
        <v>0</v>
      </c>
      <c r="OU1135" s="167" t="s">
        <v>69</v>
      </c>
      <c r="OV1135" s="10">
        <f t="shared" ref="OV1135" si="1039">OT1135*1.1</f>
        <v>0</v>
      </c>
      <c r="OW1135" s="10"/>
      <c r="OX1135" s="219"/>
      <c r="OY1135" s="167" t="s">
        <v>68</v>
      </c>
      <c r="OZ1135" s="500" t="s">
        <v>1627</v>
      </c>
      <c r="PB1135" s="168"/>
      <c r="PC1135" s="168">
        <f t="shared" si="133"/>
        <v>66</v>
      </c>
      <c r="PD1135" s="167" t="s">
        <v>69</v>
      </c>
      <c r="PE1135" s="10">
        <f t="shared" ref="PE1135" si="1040">PC1135*1.1</f>
        <v>72.600000000000009</v>
      </c>
      <c r="PF1135" s="10"/>
      <c r="PG1135" s="219"/>
      <c r="PH1135" s="167" t="s">
        <v>68</v>
      </c>
      <c r="PI1135" s="500" t="s">
        <v>785</v>
      </c>
      <c r="PK1135" s="168"/>
      <c r="PL1135" s="168">
        <f t="shared" si="136"/>
        <v>0</v>
      </c>
      <c r="PM1135" s="167" t="s">
        <v>69</v>
      </c>
      <c r="PN1135" s="10">
        <f t="shared" ref="PN1135" si="1041">PL1135*1.1</f>
        <v>0</v>
      </c>
      <c r="PO1135" s="10"/>
      <c r="PP1135" s="219"/>
      <c r="PQ1135" s="167" t="s">
        <v>68</v>
      </c>
      <c r="PR1135" s="500" t="s">
        <v>1627</v>
      </c>
      <c r="PT1135" s="168"/>
      <c r="PU1135" s="168">
        <f t="shared" si="139"/>
        <v>66</v>
      </c>
      <c r="PV1135" s="167" t="s">
        <v>69</v>
      </c>
      <c r="PW1135" s="10">
        <f t="shared" ref="PW1135" si="1042">PU1135*1.1</f>
        <v>72.600000000000009</v>
      </c>
      <c r="PX1135" s="10"/>
      <c r="PY1135" s="219"/>
      <c r="PZ1135" s="167" t="s">
        <v>68</v>
      </c>
      <c r="QA1135" s="500" t="s">
        <v>2397</v>
      </c>
      <c r="QC1135" s="168"/>
      <c r="QD1135" s="168">
        <f t="shared" si="142"/>
        <v>214</v>
      </c>
      <c r="QE1135" s="167" t="s">
        <v>69</v>
      </c>
      <c r="QF1135" s="10">
        <f t="shared" ref="QF1135" si="1043">QD1135*1.1</f>
        <v>235.4</v>
      </c>
      <c r="QG1135" s="10"/>
      <c r="QH1135" s="219"/>
      <c r="QI1135" s="167" t="s">
        <v>68</v>
      </c>
      <c r="QJ1135" s="500" t="s">
        <v>809</v>
      </c>
      <c r="QL1135" s="168"/>
      <c r="QM1135" s="168">
        <f t="shared" si="145"/>
        <v>66</v>
      </c>
      <c r="QN1135" s="167" t="s">
        <v>69</v>
      </c>
      <c r="QO1135" s="10">
        <f t="shared" ref="QO1135" si="1044">QM1135*1.1</f>
        <v>72.600000000000009</v>
      </c>
      <c r="QP1135" s="10"/>
      <c r="QQ1135" s="219"/>
      <c r="QR1135" s="167" t="s">
        <v>68</v>
      </c>
      <c r="QS1135" s="500" t="s">
        <v>785</v>
      </c>
      <c r="QU1135" s="168"/>
      <c r="QV1135" s="168">
        <f t="shared" si="148"/>
        <v>0</v>
      </c>
      <c r="QW1135" s="167" t="s">
        <v>69</v>
      </c>
      <c r="QX1135" s="10">
        <f t="shared" ref="QX1135" si="1045">QV1135*1.1</f>
        <v>0</v>
      </c>
      <c r="QY1135" s="10"/>
      <c r="QZ1135" s="219"/>
      <c r="RA1135" s="167" t="s">
        <v>68</v>
      </c>
      <c r="RB1135" s="500" t="s">
        <v>1983</v>
      </c>
      <c r="RD1135" s="168"/>
      <c r="RE1135" s="168">
        <f t="shared" si="151"/>
        <v>28</v>
      </c>
      <c r="RF1135" s="167" t="s">
        <v>69</v>
      </c>
      <c r="RG1135" s="10">
        <f t="shared" ref="RG1135" si="1046">RE1135*1.1</f>
        <v>30.800000000000004</v>
      </c>
      <c r="RH1135" s="10"/>
      <c r="RI1135" s="219"/>
      <c r="RJ1135" s="167" t="s">
        <v>68</v>
      </c>
      <c r="RK1135" s="500" t="s">
        <v>809</v>
      </c>
      <c r="RM1135" s="168"/>
      <c r="RN1135" s="168">
        <f t="shared" si="154"/>
        <v>66</v>
      </c>
      <c r="RO1135" s="167" t="s">
        <v>69</v>
      </c>
      <c r="RP1135" s="10">
        <f t="shared" ref="RP1135" si="1047">RN1135*1.1</f>
        <v>72.600000000000009</v>
      </c>
      <c r="RQ1135" s="10"/>
      <c r="RR1135" s="219"/>
      <c r="RS1135" s="167" t="s">
        <v>68</v>
      </c>
      <c r="RT1135" s="500" t="s">
        <v>689</v>
      </c>
      <c r="RV1135" s="168"/>
      <c r="RW1135" s="168">
        <f t="shared" si="157"/>
        <v>141</v>
      </c>
      <c r="RX1135" s="167" t="s">
        <v>69</v>
      </c>
      <c r="RY1135" s="10">
        <f t="shared" ref="RY1135" si="1048">RW1135*1.1</f>
        <v>155.10000000000002</v>
      </c>
      <c r="RZ1135" s="10"/>
      <c r="SA1135" s="219"/>
      <c r="SB1135" s="167" t="s">
        <v>68</v>
      </c>
      <c r="SC1135" s="500" t="s">
        <v>689</v>
      </c>
      <c r="SE1135" s="168"/>
      <c r="SF1135" s="168">
        <f t="shared" si="160"/>
        <v>141</v>
      </c>
      <c r="SG1135" s="167" t="s">
        <v>69</v>
      </c>
      <c r="SH1135" s="10">
        <f t="shared" ref="SH1135" si="1049">SF1135*1.1</f>
        <v>155.10000000000002</v>
      </c>
      <c r="SI1135" s="10"/>
      <c r="SJ1135" s="219"/>
      <c r="SK1135" s="167" t="s">
        <v>68</v>
      </c>
      <c r="SL1135" s="500" t="s">
        <v>785</v>
      </c>
      <c r="SN1135" s="168"/>
      <c r="SO1135" s="168">
        <f t="shared" si="163"/>
        <v>0</v>
      </c>
      <c r="SP1135" s="167" t="s">
        <v>69</v>
      </c>
      <c r="SQ1135" s="10">
        <f t="shared" ref="SQ1135" si="1050">SO1135*1.1</f>
        <v>0</v>
      </c>
      <c r="SR1135" s="10"/>
      <c r="SS1135" s="219"/>
      <c r="ST1135" s="167" t="s">
        <v>68</v>
      </c>
      <c r="SU1135" s="500" t="s">
        <v>809</v>
      </c>
      <c r="SW1135" s="168"/>
      <c r="SX1135" s="168">
        <f t="shared" si="166"/>
        <v>66</v>
      </c>
      <c r="SY1135" s="167" t="s">
        <v>69</v>
      </c>
      <c r="SZ1135" s="10">
        <f t="shared" ref="SZ1135" si="1051">SX1135*1.1</f>
        <v>72.600000000000009</v>
      </c>
      <c r="TA1135" s="10"/>
      <c r="TB1135" s="219"/>
      <c r="TC1135" s="167" t="s">
        <v>68</v>
      </c>
      <c r="TD1135" s="500" t="s">
        <v>689</v>
      </c>
      <c r="TF1135" s="168"/>
      <c r="TG1135" s="168">
        <f t="shared" si="169"/>
        <v>141</v>
      </c>
      <c r="TH1135" s="167" t="s">
        <v>69</v>
      </c>
      <c r="TI1135" s="10">
        <f t="shared" ref="TI1135" si="1052">TG1135*1.1</f>
        <v>155.10000000000002</v>
      </c>
      <c r="TJ1135" s="10"/>
      <c r="TK1135" s="219"/>
      <c r="TL1135" s="167" t="s">
        <v>68</v>
      </c>
      <c r="TM1135" s="328" t="s">
        <v>2397</v>
      </c>
      <c r="TO1135" s="168"/>
      <c r="TP1135" s="168">
        <f t="shared" si="172"/>
        <v>214</v>
      </c>
      <c r="TQ1135" s="167" t="s">
        <v>69</v>
      </c>
      <c r="TR1135" s="10">
        <f t="shared" ref="TR1135" si="1053">TP1135*1.1</f>
        <v>235.4</v>
      </c>
      <c r="TS1135" s="10"/>
      <c r="TT1135" s="219"/>
      <c r="TU1135" s="167" t="s">
        <v>68</v>
      </c>
      <c r="TV1135" s="500" t="s">
        <v>1983</v>
      </c>
      <c r="TX1135" s="168"/>
      <c r="TY1135" s="168">
        <f t="shared" si="175"/>
        <v>28</v>
      </c>
      <c r="TZ1135" s="167" t="s">
        <v>69</v>
      </c>
      <c r="UA1135" s="10">
        <f t="shared" ref="UA1135" si="1054">TY1135*1.1</f>
        <v>30.800000000000004</v>
      </c>
      <c r="UB1135" s="10"/>
      <c r="UC1135" s="219"/>
      <c r="UD1135" s="167" t="s">
        <v>68</v>
      </c>
      <c r="UE1135" s="328" t="s">
        <v>689</v>
      </c>
      <c r="UG1135" s="168"/>
      <c r="UH1135" s="168">
        <f t="shared" si="178"/>
        <v>141</v>
      </c>
      <c r="UI1135" s="167" t="s">
        <v>69</v>
      </c>
      <c r="UJ1135" s="10">
        <f t="shared" ref="UJ1135" si="1055">UH1135*1.1</f>
        <v>155.10000000000002</v>
      </c>
      <c r="UK1135" s="10"/>
      <c r="UL1135" s="219"/>
      <c r="UM1135" s="167" t="s">
        <v>68</v>
      </c>
      <c r="UN1135" s="500" t="s">
        <v>470</v>
      </c>
      <c r="UP1135" s="168"/>
      <c r="UQ1135" s="168">
        <f t="shared" si="181"/>
        <v>0</v>
      </c>
      <c r="UR1135" s="167" t="s">
        <v>69</v>
      </c>
      <c r="US1135" s="10">
        <f t="shared" ref="US1135" si="1056">UQ1135*1.1</f>
        <v>0</v>
      </c>
      <c r="UT1135" s="10"/>
      <c r="UU1135" s="219"/>
      <c r="UV1135" s="167" t="s">
        <v>68</v>
      </c>
      <c r="UW1135" s="500" t="s">
        <v>943</v>
      </c>
      <c r="UY1135" s="168"/>
      <c r="UZ1135" s="168">
        <f t="shared" si="184"/>
        <v>45</v>
      </c>
      <c r="VA1135" s="167" t="s">
        <v>69</v>
      </c>
      <c r="VB1135" s="10">
        <f t="shared" ref="VB1135" si="1057">UZ1135*1.1</f>
        <v>49.500000000000007</v>
      </c>
      <c r="VC1135" s="10"/>
      <c r="VD1135" s="219"/>
      <c r="VE1135" s="167" t="s">
        <v>68</v>
      </c>
      <c r="VF1135" s="500" t="s">
        <v>809</v>
      </c>
      <c r="VH1135" s="168"/>
      <c r="VI1135" s="168">
        <f t="shared" si="187"/>
        <v>66</v>
      </c>
      <c r="VJ1135" s="167" t="s">
        <v>69</v>
      </c>
      <c r="VK1135" s="10">
        <f t="shared" ref="VK1135" si="1058">VI1135*1.1</f>
        <v>72.600000000000009</v>
      </c>
      <c r="VL1135" s="10"/>
      <c r="VM1135" s="219"/>
      <c r="VN1135" s="167" t="s">
        <v>68</v>
      </c>
      <c r="VO1135" s="500" t="s">
        <v>809</v>
      </c>
      <c r="VQ1135" s="168"/>
      <c r="VR1135" s="168">
        <f t="shared" si="190"/>
        <v>66</v>
      </c>
      <c r="VS1135" s="167" t="s">
        <v>69</v>
      </c>
      <c r="VT1135" s="10">
        <f t="shared" ref="VT1135" si="1059">VR1135*1.1</f>
        <v>72.600000000000009</v>
      </c>
      <c r="VU1135" s="10"/>
      <c r="VV1135" s="219"/>
      <c r="VW1135" s="167" t="s">
        <v>68</v>
      </c>
      <c r="VX1135" s="500" t="s">
        <v>943</v>
      </c>
      <c r="VZ1135" s="168"/>
      <c r="WA1135" s="168">
        <f t="shared" si="193"/>
        <v>45</v>
      </c>
      <c r="WB1135" s="167" t="s">
        <v>69</v>
      </c>
      <c r="WC1135" s="10">
        <f t="shared" ref="WC1135" si="1060">WA1135*1.1</f>
        <v>49.500000000000007</v>
      </c>
      <c r="WD1135" s="10"/>
      <c r="WE1135" s="219"/>
      <c r="WF1135" s="167" t="s">
        <v>68</v>
      </c>
      <c r="WG1135" s="500" t="s">
        <v>470</v>
      </c>
      <c r="WI1135" s="168"/>
      <c r="WJ1135" s="168">
        <f t="shared" si="196"/>
        <v>0</v>
      </c>
      <c r="WK1135" s="167" t="s">
        <v>69</v>
      </c>
      <c r="WL1135" s="10">
        <f t="shared" ref="WL1135" si="1061">WJ1135*1.1</f>
        <v>0</v>
      </c>
      <c r="WM1135" s="10"/>
      <c r="WN1135" s="219"/>
      <c r="WO1135" s="167" t="s">
        <v>68</v>
      </c>
      <c r="WP1135" s="500" t="s">
        <v>943</v>
      </c>
      <c r="WR1135" s="168"/>
      <c r="WS1135" s="168">
        <f t="shared" si="199"/>
        <v>45</v>
      </c>
      <c r="WT1135" s="167" t="s">
        <v>69</v>
      </c>
      <c r="WU1135" s="10">
        <f t="shared" ref="WU1135" si="1062">WS1135*1.1</f>
        <v>49.500000000000007</v>
      </c>
      <c r="WV1135" s="10"/>
      <c r="WW1135" s="219"/>
      <c r="WX1135" s="167" t="s">
        <v>68</v>
      </c>
      <c r="WY1135" s="499" t="s">
        <v>470</v>
      </c>
      <c r="XA1135" s="168"/>
      <c r="XB1135" s="168">
        <f t="shared" si="202"/>
        <v>0</v>
      </c>
      <c r="XC1135" s="167" t="s">
        <v>69</v>
      </c>
      <c r="XD1135" s="10">
        <f t="shared" ref="XD1135" si="1063">XB1135*1.1</f>
        <v>0</v>
      </c>
      <c r="XE1135" s="10"/>
      <c r="XF1135" s="219"/>
      <c r="XG1135" s="167" t="s">
        <v>68</v>
      </c>
      <c r="XH1135" s="500" t="s">
        <v>689</v>
      </c>
      <c r="XJ1135" s="168"/>
      <c r="XK1135" s="168">
        <f t="shared" si="205"/>
        <v>141</v>
      </c>
      <c r="XL1135" s="167" t="s">
        <v>69</v>
      </c>
      <c r="XM1135" s="10">
        <f t="shared" ref="XM1135" si="1064">XK1135*1.1</f>
        <v>155.10000000000002</v>
      </c>
      <c r="XN1135" s="10"/>
      <c r="XO1135" s="219"/>
      <c r="XP1135" s="167" t="s">
        <v>68</v>
      </c>
      <c r="XQ1135" s="500" t="s">
        <v>470</v>
      </c>
      <c r="XS1135" s="168"/>
      <c r="XT1135" s="168">
        <f t="shared" si="208"/>
        <v>0</v>
      </c>
      <c r="XU1135" s="167" t="s">
        <v>69</v>
      </c>
      <c r="XV1135" s="10">
        <f t="shared" ref="XV1135" si="1065">XT1135*1.1</f>
        <v>0</v>
      </c>
      <c r="XW1135" s="10"/>
      <c r="XX1135" s="219"/>
      <c r="XY1135" s="167" t="s">
        <v>68</v>
      </c>
      <c r="XZ1135" s="500" t="s">
        <v>470</v>
      </c>
      <c r="YB1135" s="168"/>
      <c r="YC1135" s="168">
        <f t="shared" si="211"/>
        <v>0</v>
      </c>
      <c r="YD1135" s="167" t="s">
        <v>69</v>
      </c>
      <c r="YE1135" s="10">
        <f t="shared" ref="YE1135" si="1066">YC1135*1.1</f>
        <v>0</v>
      </c>
      <c r="YF1135" s="10"/>
      <c r="YG1135" s="219"/>
      <c r="YH1135" s="167" t="s">
        <v>68</v>
      </c>
      <c r="YI1135" s="500" t="s">
        <v>470</v>
      </c>
      <c r="YK1135" s="168"/>
      <c r="YL1135" s="168">
        <f t="shared" si="214"/>
        <v>0</v>
      </c>
      <c r="YM1135" s="167" t="s">
        <v>69</v>
      </c>
      <c r="YN1135" s="10">
        <f t="shared" ref="YN1135" si="1067">YL1135*1.1</f>
        <v>0</v>
      </c>
      <c r="YO1135" s="10"/>
      <c r="YP1135" s="219"/>
      <c r="YQ1135" s="167" t="s">
        <v>68</v>
      </c>
      <c r="YR1135" s="500" t="s">
        <v>1983</v>
      </c>
      <c r="YT1135" s="168"/>
      <c r="YU1135" s="168">
        <f t="shared" si="217"/>
        <v>28</v>
      </c>
      <c r="YV1135" s="167" t="s">
        <v>69</v>
      </c>
      <c r="YW1135" s="10">
        <f t="shared" ref="YW1135" si="1068">YU1135*1.1</f>
        <v>30.800000000000004</v>
      </c>
      <c r="YX1135" s="10"/>
      <c r="YY1135" s="219"/>
      <c r="YZ1135" s="167" t="s">
        <v>68</v>
      </c>
      <c r="ZA1135" s="500" t="s">
        <v>1983</v>
      </c>
      <c r="ZC1135" s="168"/>
      <c r="ZD1135" s="168">
        <f t="shared" si="220"/>
        <v>28</v>
      </c>
      <c r="ZE1135" s="167" t="s">
        <v>69</v>
      </c>
      <c r="ZF1135" s="10">
        <f t="shared" ref="ZF1135" si="1069">ZD1135*1.1</f>
        <v>30.800000000000004</v>
      </c>
      <c r="ZG1135" s="10"/>
      <c r="ZH1135" s="219"/>
      <c r="ZI1135" s="167" t="s">
        <v>68</v>
      </c>
      <c r="ZJ1135" s="500" t="s">
        <v>785</v>
      </c>
      <c r="ZL1135" s="168"/>
      <c r="ZM1135" s="168">
        <f t="shared" si="223"/>
        <v>0</v>
      </c>
      <c r="ZN1135" s="167" t="s">
        <v>69</v>
      </c>
      <c r="ZO1135" s="10">
        <f t="shared" ref="ZO1135" si="1070">ZM1135*1.1</f>
        <v>0</v>
      </c>
      <c r="ZP1135" s="10"/>
      <c r="ZQ1135" s="219"/>
      <c r="ZR1135" s="167" t="s">
        <v>68</v>
      </c>
      <c r="ZS1135" s="498" t="s">
        <v>943</v>
      </c>
      <c r="ZU1135" s="168"/>
      <c r="ZV1135" s="168">
        <f t="shared" si="226"/>
        <v>45</v>
      </c>
      <c r="ZW1135" s="167" t="s">
        <v>69</v>
      </c>
      <c r="ZX1135" s="10">
        <f t="shared" ref="ZX1135" si="1071">ZV1135*1.1</f>
        <v>49.500000000000007</v>
      </c>
      <c r="ZY1135" s="10"/>
      <c r="ZZ1135" s="219"/>
      <c r="AAA1135" s="167" t="s">
        <v>68</v>
      </c>
      <c r="AAB1135" s="500" t="s">
        <v>470</v>
      </c>
      <c r="AAD1135" s="168"/>
      <c r="AAE1135" s="168">
        <f t="shared" si="229"/>
        <v>0</v>
      </c>
      <c r="AAF1135" s="167" t="s">
        <v>69</v>
      </c>
      <c r="AAG1135" s="10">
        <f t="shared" ref="AAG1135" si="1072">AAE1135*1.1</f>
        <v>0</v>
      </c>
      <c r="AAH1135" s="10"/>
      <c r="AAI1135" s="219"/>
      <c r="AAJ1135" s="167" t="s">
        <v>68</v>
      </c>
      <c r="AAK1135" s="500" t="s">
        <v>809</v>
      </c>
      <c r="AAM1135" s="168"/>
      <c r="AAN1135" s="168">
        <f t="shared" si="232"/>
        <v>66</v>
      </c>
      <c r="AAO1135" s="167" t="s">
        <v>69</v>
      </c>
      <c r="AAP1135" s="10">
        <f t="shared" ref="AAP1135" si="1073">AAN1135*1.1</f>
        <v>72.600000000000009</v>
      </c>
      <c r="AAQ1135" s="10"/>
      <c r="AAR1135" s="219"/>
      <c r="AAS1135" s="167" t="s">
        <v>68</v>
      </c>
      <c r="AAT1135" s="500" t="s">
        <v>785</v>
      </c>
      <c r="AAV1135" s="168"/>
      <c r="AAW1135" s="168">
        <f t="shared" si="235"/>
        <v>0</v>
      </c>
      <c r="AAX1135" s="167" t="s">
        <v>69</v>
      </c>
      <c r="AAY1135" s="10">
        <f t="shared" ref="AAY1135" si="1074">AAW1135*1.1</f>
        <v>0</v>
      </c>
      <c r="AAZ1135" s="10"/>
      <c r="ABA1135" s="219"/>
      <c r="ABB1135" s="167" t="s">
        <v>68</v>
      </c>
      <c r="ABC1135" s="500" t="s">
        <v>785</v>
      </c>
      <c r="ABE1135" s="168"/>
      <c r="ABF1135" s="168">
        <f t="shared" si="238"/>
        <v>0</v>
      </c>
      <c r="ABG1135" s="167" t="s">
        <v>69</v>
      </c>
      <c r="ABH1135" s="10">
        <f t="shared" ref="ABH1135" si="1075">ABF1135*1.1</f>
        <v>0</v>
      </c>
      <c r="ABI1135" s="10"/>
      <c r="ABJ1135" s="219"/>
      <c r="ABK1135" s="167" t="s">
        <v>68</v>
      </c>
      <c r="ABL1135" s="500" t="s">
        <v>809</v>
      </c>
      <c r="ABN1135" s="168"/>
      <c r="ABO1135" s="168">
        <f t="shared" si="241"/>
        <v>66</v>
      </c>
      <c r="ABP1135" s="167" t="s">
        <v>69</v>
      </c>
      <c r="ABQ1135" s="10">
        <f t="shared" ref="ABQ1135" si="1076">ABO1135*1.1</f>
        <v>72.600000000000009</v>
      </c>
      <c r="ABR1135" s="10"/>
      <c r="ABS1135" s="219"/>
      <c r="ABT1135" s="167" t="s">
        <v>68</v>
      </c>
      <c r="ABU1135" s="498" t="s">
        <v>785</v>
      </c>
      <c r="ABW1135" s="168"/>
      <c r="ABX1135" s="168">
        <f t="shared" si="244"/>
        <v>0</v>
      </c>
      <c r="ABY1135" s="167" t="s">
        <v>69</v>
      </c>
      <c r="ABZ1135" s="10">
        <f t="shared" ref="ABZ1135" si="1077">ABX1135*1.1</f>
        <v>0</v>
      </c>
      <c r="ACA1135" s="10"/>
      <c r="ACB1135" s="219"/>
      <c r="ACC1135" s="167" t="s">
        <v>68</v>
      </c>
      <c r="ACD1135" s="500" t="s">
        <v>785</v>
      </c>
      <c r="ACF1135" s="168"/>
      <c r="ACG1135" s="168">
        <f t="shared" si="247"/>
        <v>0</v>
      </c>
      <c r="ACH1135" s="167" t="s">
        <v>69</v>
      </c>
      <c r="ACI1135" s="10">
        <f t="shared" ref="ACI1135" si="1078">ACG1135*1.1</f>
        <v>0</v>
      </c>
      <c r="ACJ1135" s="10"/>
      <c r="ACK1135" s="219"/>
      <c r="ACL1135" s="167" t="s">
        <v>68</v>
      </c>
      <c r="ACM1135" s="500" t="s">
        <v>2397</v>
      </c>
      <c r="ACO1135" s="168"/>
      <c r="ACP1135" s="168">
        <f t="shared" si="250"/>
        <v>214</v>
      </c>
      <c r="ACQ1135" s="167" t="s">
        <v>69</v>
      </c>
      <c r="ACR1135" s="10">
        <f t="shared" ref="ACR1135" si="1079">ACP1135*1.1</f>
        <v>235.4</v>
      </c>
      <c r="ACS1135" s="10"/>
      <c r="ACT1135" s="219"/>
      <c r="ACU1135" s="167" t="s">
        <v>68</v>
      </c>
      <c r="ACV1135" s="500" t="s">
        <v>1627</v>
      </c>
      <c r="ACX1135" s="168"/>
      <c r="ACY1135" s="168">
        <f t="shared" si="253"/>
        <v>66</v>
      </c>
      <c r="ACZ1135" s="167" t="s">
        <v>69</v>
      </c>
      <c r="ADA1135" s="10">
        <f t="shared" ref="ADA1135" si="1080">ACY1135*1.1</f>
        <v>72.600000000000009</v>
      </c>
      <c r="ADB1135" s="10"/>
      <c r="ADC1135" s="219"/>
      <c r="ADD1135" s="167" t="s">
        <v>68</v>
      </c>
      <c r="ADE1135" s="500" t="s">
        <v>470</v>
      </c>
      <c r="ADG1135" s="168"/>
      <c r="ADH1135" s="168">
        <f t="shared" si="256"/>
        <v>0</v>
      </c>
      <c r="ADI1135" s="167" t="s">
        <v>69</v>
      </c>
      <c r="ADJ1135" s="10">
        <f t="shared" ref="ADJ1135" si="1081">ADH1135*1.1</f>
        <v>0</v>
      </c>
      <c r="ADK1135" s="10"/>
      <c r="ADL1135" s="219"/>
      <c r="ADM1135" s="167" t="s">
        <v>68</v>
      </c>
      <c r="ADN1135" s="500" t="s">
        <v>809</v>
      </c>
      <c r="ADP1135" s="168"/>
      <c r="ADQ1135" s="168">
        <f t="shared" si="259"/>
        <v>66</v>
      </c>
      <c r="ADR1135" s="167" t="s">
        <v>69</v>
      </c>
      <c r="ADS1135" s="10">
        <f t="shared" ref="ADS1135" si="1082">ADQ1135*1.1</f>
        <v>72.600000000000009</v>
      </c>
      <c r="ADT1135" s="10"/>
      <c r="ADU1135" s="219"/>
      <c r="ADV1135" s="167" t="s">
        <v>68</v>
      </c>
      <c r="ADW1135" s="328" t="s">
        <v>2397</v>
      </c>
      <c r="ADY1135" s="168"/>
      <c r="ADZ1135" s="168">
        <f t="shared" si="262"/>
        <v>214</v>
      </c>
      <c r="AEA1135" s="167" t="s">
        <v>69</v>
      </c>
      <c r="AEB1135" s="10">
        <f t="shared" ref="AEB1135" si="1083">ADZ1135*1.1</f>
        <v>235.4</v>
      </c>
      <c r="AEC1135" s="10"/>
      <c r="AED1135" s="219"/>
      <c r="AEE1135" s="167" t="s">
        <v>68</v>
      </c>
      <c r="AEF1135" s="500" t="s">
        <v>785</v>
      </c>
      <c r="AEH1135" s="168"/>
      <c r="AEI1135" s="168">
        <f t="shared" si="265"/>
        <v>0</v>
      </c>
      <c r="AEJ1135" s="167" t="s">
        <v>69</v>
      </c>
      <c r="AEK1135" s="10">
        <f t="shared" ref="AEK1135" si="1084">AEI1135*1.1</f>
        <v>0</v>
      </c>
      <c r="AEL1135" s="10"/>
      <c r="AEM1135" s="219"/>
      <c r="AEN1135" s="167" t="s">
        <v>68</v>
      </c>
      <c r="AEO1135" s="500" t="s">
        <v>1712</v>
      </c>
      <c r="AEQ1135" s="168"/>
      <c r="AER1135" s="168">
        <f t="shared" si="268"/>
        <v>18</v>
      </c>
      <c r="AES1135" s="167" t="s">
        <v>69</v>
      </c>
      <c r="AET1135" s="10">
        <f t="shared" ref="AET1135" si="1085">AER1135*1.1</f>
        <v>19.8</v>
      </c>
      <c r="AEU1135" s="10"/>
      <c r="AEV1135" s="219"/>
      <c r="AEW1135" s="167" t="s">
        <v>68</v>
      </c>
      <c r="AEX1135" s="500" t="s">
        <v>809</v>
      </c>
      <c r="AEZ1135" s="168"/>
      <c r="AFA1135" s="168">
        <f t="shared" si="271"/>
        <v>66</v>
      </c>
      <c r="AFB1135" s="167" t="s">
        <v>69</v>
      </c>
      <c r="AFC1135" s="10">
        <f t="shared" ref="AFC1135" si="1086">AFA1135*1.1</f>
        <v>72.600000000000009</v>
      </c>
      <c r="AFD1135" s="10"/>
      <c r="AFE1135" s="219"/>
      <c r="AFF1135" s="167" t="s">
        <v>68</v>
      </c>
      <c r="AFG1135" s="500" t="s">
        <v>689</v>
      </c>
      <c r="AFI1135" s="168"/>
      <c r="AFJ1135" s="168">
        <f t="shared" si="274"/>
        <v>141</v>
      </c>
      <c r="AFK1135" s="167" t="s">
        <v>69</v>
      </c>
      <c r="AFL1135" s="10">
        <f t="shared" ref="AFL1135" si="1087">AFJ1135*1.1</f>
        <v>155.10000000000002</v>
      </c>
      <c r="AFM1135" s="10"/>
      <c r="AFN1135" s="219"/>
      <c r="AFO1135" s="167" t="s">
        <v>68</v>
      </c>
      <c r="AFP1135" s="500" t="s">
        <v>2397</v>
      </c>
      <c r="AFR1135" s="168"/>
      <c r="AFS1135" s="168">
        <f t="shared" si="277"/>
        <v>214</v>
      </c>
      <c r="AFT1135" s="167" t="s">
        <v>69</v>
      </c>
      <c r="AFU1135" s="10">
        <f t="shared" ref="AFU1135" si="1088">AFS1135*1.1</f>
        <v>235.4</v>
      </c>
      <c r="AFV1135" s="10"/>
      <c r="AFW1135" s="219"/>
      <c r="AFX1135" s="167" t="s">
        <v>68</v>
      </c>
      <c r="AFY1135" s="500" t="s">
        <v>470</v>
      </c>
      <c r="AGA1135" s="168"/>
      <c r="AGB1135" s="168">
        <f t="shared" si="280"/>
        <v>0</v>
      </c>
      <c r="AGC1135" s="167" t="s">
        <v>69</v>
      </c>
      <c r="AGD1135" s="10">
        <f t="shared" ref="AGD1135" si="1089">AGB1135*1.1</f>
        <v>0</v>
      </c>
      <c r="AGE1135" s="10"/>
      <c r="AGF1135" s="219"/>
      <c r="AGG1135" s="167" t="s">
        <v>68</v>
      </c>
      <c r="AGH1135" s="498" t="s">
        <v>2397</v>
      </c>
      <c r="AGJ1135" s="168"/>
      <c r="AGK1135" s="168">
        <f t="shared" si="283"/>
        <v>214</v>
      </c>
      <c r="AGL1135" s="167" t="s">
        <v>69</v>
      </c>
      <c r="AGM1135" s="10">
        <f t="shared" ref="AGM1135" si="1090">AGK1135*1.1</f>
        <v>235.4</v>
      </c>
      <c r="AGN1135" s="10"/>
      <c r="AGO1135" s="219"/>
      <c r="AGP1135" s="167" t="s">
        <v>68</v>
      </c>
      <c r="AGQ1135" s="500" t="s">
        <v>785</v>
      </c>
      <c r="AGS1135" s="168"/>
      <c r="AGT1135" s="168">
        <f t="shared" si="286"/>
        <v>0</v>
      </c>
      <c r="AGU1135" s="167" t="s">
        <v>69</v>
      </c>
      <c r="AGV1135" s="10">
        <f t="shared" ref="AGV1135" si="1091">AGT1135*1.1</f>
        <v>0</v>
      </c>
      <c r="AGW1135" s="10"/>
      <c r="AGX1135" s="219"/>
      <c r="AGY1135" s="167" t="s">
        <v>68</v>
      </c>
      <c r="AGZ1135" s="500" t="s">
        <v>2397</v>
      </c>
      <c r="AHB1135" s="168"/>
      <c r="AHC1135" s="168">
        <f t="shared" si="289"/>
        <v>214</v>
      </c>
      <c r="AHD1135" s="167" t="s">
        <v>69</v>
      </c>
      <c r="AHE1135" s="10">
        <f t="shared" ref="AHE1135" si="1092">AHC1135*1.1</f>
        <v>235.4</v>
      </c>
      <c r="AHF1135" s="10"/>
      <c r="AHG1135" s="219"/>
      <c r="AHH1135" s="167" t="s">
        <v>68</v>
      </c>
      <c r="AHI1135" s="500" t="s">
        <v>689</v>
      </c>
      <c r="AHK1135" s="168"/>
      <c r="AHL1135" s="168">
        <f t="shared" si="292"/>
        <v>141</v>
      </c>
      <c r="AHM1135" s="167" t="s">
        <v>69</v>
      </c>
      <c r="AHN1135" s="10">
        <f t="shared" ref="AHN1135" si="1093">AHL1135*1.1</f>
        <v>155.10000000000002</v>
      </c>
      <c r="AHO1135" s="10"/>
      <c r="AHP1135" s="219"/>
      <c r="AHQ1135" s="167" t="s">
        <v>68</v>
      </c>
      <c r="AHR1135" s="500" t="s">
        <v>689</v>
      </c>
      <c r="AHT1135" s="168"/>
      <c r="AHU1135" s="168">
        <f t="shared" si="295"/>
        <v>141</v>
      </c>
      <c r="AHV1135" s="167" t="s">
        <v>69</v>
      </c>
      <c r="AHW1135" s="10">
        <f t="shared" ref="AHW1135" si="1094">AHU1135*1.1</f>
        <v>155.10000000000002</v>
      </c>
      <c r="AHX1135" s="10"/>
      <c r="AHY1135" s="219"/>
      <c r="AHZ1135" s="167" t="s">
        <v>68</v>
      </c>
      <c r="AIA1135" s="500" t="s">
        <v>2397</v>
      </c>
      <c r="AIC1135" s="168"/>
      <c r="AID1135" s="168">
        <f t="shared" si="298"/>
        <v>214</v>
      </c>
      <c r="AIE1135" s="167" t="s">
        <v>69</v>
      </c>
      <c r="AIF1135" s="10">
        <f t="shared" ref="AIF1135" si="1095">AID1135*1.1</f>
        <v>235.4</v>
      </c>
      <c r="AIG1135" s="10"/>
      <c r="AIH1135" s="219"/>
      <c r="AII1135" s="167" t="s">
        <v>68</v>
      </c>
      <c r="AIJ1135" s="498" t="s">
        <v>1627</v>
      </c>
      <c r="AIL1135" s="168"/>
      <c r="AIM1135" s="168">
        <f t="shared" si="301"/>
        <v>66</v>
      </c>
      <c r="AIN1135" s="167" t="s">
        <v>69</v>
      </c>
      <c r="AIO1135" s="10">
        <f t="shared" ref="AIO1135" si="1096">AIM1135*1.1</f>
        <v>72.600000000000009</v>
      </c>
      <c r="AIP1135" s="10"/>
      <c r="AIQ1135" s="219"/>
      <c r="AIR1135" s="167" t="s">
        <v>68</v>
      </c>
      <c r="AIS1135" s="500" t="s">
        <v>689</v>
      </c>
      <c r="AIU1135" s="168"/>
      <c r="AIV1135" s="168">
        <f t="shared" si="304"/>
        <v>141</v>
      </c>
      <c r="AIW1135" s="167" t="s">
        <v>69</v>
      </c>
      <c r="AIX1135" s="10">
        <f t="shared" ref="AIX1135" si="1097">AIV1135*1.1</f>
        <v>155.10000000000002</v>
      </c>
      <c r="AIY1135" s="10"/>
      <c r="AIZ1135" s="219"/>
      <c r="AJA1135" s="167" t="s">
        <v>68</v>
      </c>
      <c r="AJB1135" s="500" t="s">
        <v>809</v>
      </c>
      <c r="AJD1135" s="168"/>
      <c r="AJE1135" s="168">
        <f t="shared" si="307"/>
        <v>66</v>
      </c>
      <c r="AJF1135" s="167" t="s">
        <v>69</v>
      </c>
      <c r="AJG1135" s="10">
        <f t="shared" ref="AJG1135" si="1098">AJE1135*1.1</f>
        <v>72.600000000000009</v>
      </c>
      <c r="AJH1135" s="10"/>
      <c r="AJI1135" s="219"/>
      <c r="AJJ1135" s="167" t="s">
        <v>68</v>
      </c>
      <c r="AJK1135" s="500" t="s">
        <v>785</v>
      </c>
      <c r="AJM1135" s="168"/>
      <c r="AJN1135" s="168">
        <f t="shared" si="310"/>
        <v>0</v>
      </c>
      <c r="AJO1135" s="167" t="s">
        <v>69</v>
      </c>
      <c r="AJP1135" s="10">
        <f t="shared" ref="AJP1135" si="1099">AJN1135*1.1</f>
        <v>0</v>
      </c>
      <c r="AJQ1135" s="10"/>
      <c r="AJR1135" s="219"/>
      <c r="AJS1135" s="167" t="s">
        <v>68</v>
      </c>
      <c r="AJT1135" s="500" t="s">
        <v>470</v>
      </c>
      <c r="AJV1135" s="168"/>
      <c r="AJW1135" s="168">
        <f t="shared" si="313"/>
        <v>0</v>
      </c>
      <c r="AJX1135" s="167" t="s">
        <v>69</v>
      </c>
      <c r="AJY1135" s="10">
        <f t="shared" ref="AJY1135" si="1100">AJW1135*1.1</f>
        <v>0</v>
      </c>
      <c r="AJZ1135" s="10"/>
      <c r="AKA1135" s="219"/>
      <c r="AKB1135" s="167" t="s">
        <v>68</v>
      </c>
      <c r="AKC1135" s="500" t="s">
        <v>785</v>
      </c>
      <c r="AKE1135" s="168"/>
      <c r="AKF1135" s="168">
        <f t="shared" si="316"/>
        <v>0</v>
      </c>
      <c r="AKG1135" s="167" t="s">
        <v>69</v>
      </c>
      <c r="AKH1135" s="10">
        <f t="shared" ref="AKH1135" si="1101">AKF1135*1.1</f>
        <v>0</v>
      </c>
      <c r="AKI1135" s="10"/>
      <c r="AKJ1135" s="219"/>
      <c r="AKK1135" s="167" t="s">
        <v>68</v>
      </c>
      <c r="AKL1135" s="500" t="s">
        <v>470</v>
      </c>
      <c r="AKN1135" s="168"/>
      <c r="AKO1135" s="168">
        <f t="shared" si="319"/>
        <v>0</v>
      </c>
      <c r="AKP1135" s="167" t="s">
        <v>69</v>
      </c>
      <c r="AKQ1135" s="10">
        <f t="shared" ref="AKQ1135" si="1102">AKO1135*1.1</f>
        <v>0</v>
      </c>
      <c r="AKR1135" s="10"/>
      <c r="AKS1135" s="219"/>
      <c r="AKT1135" s="167" t="s">
        <v>68</v>
      </c>
      <c r="AKU1135" s="500" t="s">
        <v>2397</v>
      </c>
      <c r="AKW1135" s="168"/>
      <c r="AKX1135" s="168">
        <f t="shared" si="322"/>
        <v>214</v>
      </c>
      <c r="AKY1135" s="167" t="s">
        <v>69</v>
      </c>
      <c r="AKZ1135" s="10">
        <f t="shared" ref="AKZ1135" si="1103">AKX1135*1.1</f>
        <v>235.4</v>
      </c>
      <c r="ALA1135" s="10"/>
      <c r="ALB1135" s="219"/>
      <c r="ALC1135" s="167" t="s">
        <v>68</v>
      </c>
      <c r="ALD1135" s="328" t="s">
        <v>785</v>
      </c>
      <c r="ALF1135" s="168"/>
      <c r="ALG1135" s="168">
        <f t="shared" si="325"/>
        <v>0</v>
      </c>
      <c r="ALH1135" s="167" t="s">
        <v>69</v>
      </c>
      <c r="ALI1135" s="10">
        <f t="shared" ref="ALI1135" si="1104">ALG1135*1.1</f>
        <v>0</v>
      </c>
      <c r="ALJ1135" s="10"/>
      <c r="ALK1135" s="219"/>
      <c r="ALL1135" s="167" t="s">
        <v>68</v>
      </c>
      <c r="ALM1135" s="500" t="s">
        <v>785</v>
      </c>
      <c r="ALO1135" s="168"/>
      <c r="ALP1135" s="168">
        <f t="shared" si="328"/>
        <v>0</v>
      </c>
      <c r="ALQ1135" s="167" t="s">
        <v>69</v>
      </c>
      <c r="ALR1135" s="10">
        <f t="shared" ref="ALR1135" si="1105">ALP1135*1.1</f>
        <v>0</v>
      </c>
      <c r="ALS1135" s="10"/>
      <c r="ALT1135" s="219"/>
      <c r="ALU1135" s="167" t="s">
        <v>68</v>
      </c>
      <c r="ALV1135" s="500" t="s">
        <v>470</v>
      </c>
      <c r="ALX1135" s="168"/>
      <c r="ALY1135" s="168">
        <f t="shared" si="331"/>
        <v>0</v>
      </c>
      <c r="ALZ1135" s="167" t="s">
        <v>69</v>
      </c>
      <c r="AMA1135" s="10">
        <f t="shared" ref="AMA1135" si="1106">ALY1135*1.1</f>
        <v>0</v>
      </c>
      <c r="AMB1135" s="10"/>
      <c r="AMC1135" s="219"/>
      <c r="AMD1135" s="167" t="s">
        <v>68</v>
      </c>
      <c r="AME1135" s="500" t="s">
        <v>809</v>
      </c>
      <c r="AMG1135" s="168"/>
      <c r="AMH1135" s="168">
        <f t="shared" si="334"/>
        <v>66</v>
      </c>
      <c r="AMI1135" s="167" t="s">
        <v>69</v>
      </c>
      <c r="AMJ1135" s="10">
        <f t="shared" ref="AMJ1135" si="1107">AMH1135*1.1</f>
        <v>72.600000000000009</v>
      </c>
      <c r="AMK1135" s="10"/>
      <c r="AML1135" s="219"/>
      <c r="AMM1135" s="167" t="s">
        <v>68</v>
      </c>
      <c r="AMN1135" s="500" t="s">
        <v>1627</v>
      </c>
      <c r="AMP1135" s="168"/>
      <c r="AMQ1135" s="168">
        <f t="shared" si="337"/>
        <v>66</v>
      </c>
      <c r="AMR1135" s="167" t="s">
        <v>69</v>
      </c>
      <c r="AMS1135" s="10">
        <f t="shared" ref="AMS1135" si="1108">AMQ1135*1.1</f>
        <v>72.600000000000009</v>
      </c>
      <c r="AMT1135" s="10"/>
      <c r="AMU1135" s="219"/>
      <c r="AMV1135" s="167" t="s">
        <v>68</v>
      </c>
      <c r="AMW1135" s="500" t="s">
        <v>785</v>
      </c>
      <c r="AMY1135" s="168"/>
      <c r="AMZ1135" s="168">
        <f t="shared" si="340"/>
        <v>0</v>
      </c>
      <c r="ANA1135" s="167" t="s">
        <v>69</v>
      </c>
      <c r="ANB1135" s="10">
        <f t="shared" ref="ANB1135" si="1109">AMZ1135*1.1</f>
        <v>0</v>
      </c>
      <c r="ANC1135" s="10"/>
      <c r="AND1135" s="219"/>
      <c r="ANE1135" s="167" t="s">
        <v>68</v>
      </c>
      <c r="ANF1135" s="500" t="s">
        <v>1983</v>
      </c>
      <c r="ANH1135" s="168"/>
      <c r="ANI1135" s="168">
        <f t="shared" si="343"/>
        <v>28</v>
      </c>
      <c r="ANJ1135" s="167" t="s">
        <v>69</v>
      </c>
      <c r="ANK1135" s="10">
        <f t="shared" ref="ANK1135" si="1110">ANI1135*1.1</f>
        <v>30.800000000000004</v>
      </c>
      <c r="ANL1135" s="10"/>
      <c r="ANM1135" s="219"/>
      <c r="ANN1135" s="167" t="s">
        <v>68</v>
      </c>
      <c r="ANO1135" s="500" t="s">
        <v>809</v>
      </c>
      <c r="ANQ1135" s="168"/>
      <c r="ANR1135" s="168">
        <f t="shared" si="346"/>
        <v>66</v>
      </c>
      <c r="ANS1135" s="167" t="s">
        <v>69</v>
      </c>
      <c r="ANT1135" s="10">
        <f t="shared" ref="ANT1135" si="1111">ANR1135*1.1</f>
        <v>72.600000000000009</v>
      </c>
      <c r="ANU1135" s="10"/>
      <c r="ANV1135" s="219"/>
      <c r="ANW1135" s="167" t="s">
        <v>68</v>
      </c>
      <c r="ANX1135" s="502" t="s">
        <v>809</v>
      </c>
      <c r="ANZ1135" s="168"/>
      <c r="AOA1135" s="168">
        <f t="shared" si="349"/>
        <v>66</v>
      </c>
      <c r="AOB1135" s="167" t="s">
        <v>69</v>
      </c>
      <c r="AOC1135" s="10">
        <f t="shared" ref="AOC1135" si="1112">AOA1135*1.1</f>
        <v>72.600000000000009</v>
      </c>
      <c r="AOD1135" s="10"/>
      <c r="AOE1135" s="219"/>
      <c r="AOF1135" s="167" t="s">
        <v>68</v>
      </c>
      <c r="AOG1135" s="500" t="s">
        <v>689</v>
      </c>
      <c r="AOI1135" s="168"/>
      <c r="AOJ1135" s="168">
        <f t="shared" si="352"/>
        <v>141</v>
      </c>
      <c r="AOK1135" s="167" t="s">
        <v>69</v>
      </c>
      <c r="AOL1135" s="10">
        <f t="shared" ref="AOL1135" si="1113">AOJ1135*1.1</f>
        <v>155.10000000000002</v>
      </c>
      <c r="AOM1135" s="10"/>
      <c r="AON1135" s="219"/>
      <c r="AOO1135" s="167" t="s">
        <v>68</v>
      </c>
      <c r="AOP1135" s="498" t="s">
        <v>470</v>
      </c>
      <c r="AOR1135" s="168"/>
      <c r="AOS1135" s="168">
        <f t="shared" si="355"/>
        <v>0</v>
      </c>
      <c r="AOT1135" s="167" t="s">
        <v>69</v>
      </c>
      <c r="AOU1135" s="10">
        <f t="shared" ref="AOU1135" si="1114">AOS1135*1.1</f>
        <v>0</v>
      </c>
      <c r="AOV1135" s="10"/>
      <c r="AOW1135" s="219"/>
      <c r="AOX1135" s="167" t="s">
        <v>68</v>
      </c>
      <c r="AOY1135" s="500" t="s">
        <v>470</v>
      </c>
      <c r="APA1135" s="168"/>
      <c r="APB1135" s="168">
        <f t="shared" si="358"/>
        <v>0</v>
      </c>
      <c r="APC1135" s="167" t="s">
        <v>69</v>
      </c>
      <c r="APD1135" s="10">
        <f t="shared" ref="APD1135" si="1115">APB1135*1.1</f>
        <v>0</v>
      </c>
      <c r="APE1135" s="10"/>
      <c r="APF1135" s="219"/>
      <c r="APG1135" s="167" t="s">
        <v>68</v>
      </c>
      <c r="APH1135" s="500" t="s">
        <v>1627</v>
      </c>
      <c r="APJ1135" s="168"/>
      <c r="APK1135" s="168">
        <f t="shared" si="361"/>
        <v>66</v>
      </c>
      <c r="APL1135" s="167" t="s">
        <v>69</v>
      </c>
      <c r="APM1135" s="10">
        <f t="shared" ref="APM1135" si="1116">APK1135*1.1</f>
        <v>72.600000000000009</v>
      </c>
      <c r="APN1135" s="10"/>
      <c r="APO1135" s="219"/>
      <c r="APP1135" s="167" t="s">
        <v>68</v>
      </c>
      <c r="APQ1135" s="500" t="s">
        <v>785</v>
      </c>
      <c r="APS1135" s="168"/>
      <c r="APT1135" s="168">
        <f t="shared" si="364"/>
        <v>0</v>
      </c>
      <c r="APU1135" s="167" t="s">
        <v>69</v>
      </c>
      <c r="APV1135" s="10">
        <f t="shared" ref="APV1135" si="1117">APT1135*1.1</f>
        <v>0</v>
      </c>
      <c r="APW1135" s="10"/>
      <c r="APX1135" s="219"/>
      <c r="APY1135" s="167" t="s">
        <v>68</v>
      </c>
      <c r="APZ1135" s="500" t="s">
        <v>785</v>
      </c>
      <c r="AQB1135" s="168"/>
      <c r="AQC1135" s="168">
        <f t="shared" si="367"/>
        <v>0</v>
      </c>
      <c r="AQD1135" s="167" t="s">
        <v>69</v>
      </c>
      <c r="AQE1135" s="10">
        <f t="shared" ref="AQE1135" si="1118">AQC1135*1.1</f>
        <v>0</v>
      </c>
      <c r="AQF1135" s="10"/>
      <c r="AQG1135" s="219"/>
      <c r="AQH1135" s="167" t="s">
        <v>68</v>
      </c>
      <c r="AQI1135" s="500" t="s">
        <v>785</v>
      </c>
      <c r="AQK1135" s="168"/>
      <c r="AQL1135" s="168">
        <f t="shared" si="370"/>
        <v>0</v>
      </c>
      <c r="AQM1135" s="167" t="s">
        <v>69</v>
      </c>
      <c r="AQN1135" s="10">
        <f t="shared" ref="AQN1135" si="1119">AQL1135*1.1</f>
        <v>0</v>
      </c>
      <c r="AQO1135" s="10"/>
      <c r="AQP1135" s="219"/>
      <c r="AQQ1135" s="167" t="s">
        <v>68</v>
      </c>
      <c r="AQR1135" s="500" t="s">
        <v>943</v>
      </c>
      <c r="AQT1135" s="168"/>
      <c r="AQU1135" s="168">
        <f t="shared" si="373"/>
        <v>45</v>
      </c>
      <c r="AQV1135" s="167" t="s">
        <v>69</v>
      </c>
      <c r="AQW1135" s="10">
        <f t="shared" ref="AQW1135" si="1120">AQU1135*1.1</f>
        <v>49.500000000000007</v>
      </c>
      <c r="AQX1135" s="10"/>
      <c r="AQY1135" s="219"/>
      <c r="AQZ1135" s="167" t="s">
        <v>68</v>
      </c>
      <c r="ARA1135" s="500" t="s">
        <v>2397</v>
      </c>
      <c r="ARC1135" s="168"/>
      <c r="ARD1135" s="168">
        <f t="shared" si="376"/>
        <v>214</v>
      </c>
      <c r="ARE1135" s="167" t="s">
        <v>69</v>
      </c>
      <c r="ARF1135" s="10">
        <f t="shared" ref="ARF1135" si="1121">ARD1135*1.1</f>
        <v>235.4</v>
      </c>
      <c r="ARG1135" s="10"/>
      <c r="ARH1135" s="219"/>
      <c r="ARI1135" s="167" t="s">
        <v>68</v>
      </c>
      <c r="ARJ1135" s="500" t="s">
        <v>2397</v>
      </c>
      <c r="ARL1135" s="168"/>
      <c r="ARM1135" s="168">
        <f t="shared" si="379"/>
        <v>214</v>
      </c>
      <c r="ARN1135" s="167" t="s">
        <v>69</v>
      </c>
      <c r="ARO1135" s="10">
        <f t="shared" ref="ARO1135" si="1122">ARM1135*1.1</f>
        <v>235.4</v>
      </c>
      <c r="ARP1135" s="10"/>
      <c r="ARQ1135" s="219"/>
      <c r="ARR1135" s="167" t="s">
        <v>68</v>
      </c>
      <c r="ARS1135" s="328" t="s">
        <v>470</v>
      </c>
      <c r="ARU1135" s="168"/>
      <c r="ARV1135" s="168">
        <f t="shared" si="382"/>
        <v>0</v>
      </c>
      <c r="ARW1135" s="167" t="s">
        <v>69</v>
      </c>
      <c r="ARX1135" s="10">
        <f t="shared" ref="ARX1135" si="1123">ARV1135*1.1</f>
        <v>0</v>
      </c>
      <c r="ARY1135" s="10"/>
      <c r="ARZ1135" s="219"/>
      <c r="ASA1135" s="167" t="s">
        <v>68</v>
      </c>
      <c r="ASB1135" s="500" t="s">
        <v>470</v>
      </c>
      <c r="ASD1135" s="168"/>
      <c r="ASE1135" s="168">
        <f t="shared" si="385"/>
        <v>0</v>
      </c>
      <c r="ASF1135" s="167" t="s">
        <v>69</v>
      </c>
      <c r="ASG1135" s="10">
        <f t="shared" ref="ASG1135" si="1124">ASE1135*1.1</f>
        <v>0</v>
      </c>
      <c r="ASH1135" s="10"/>
      <c r="ASI1135" s="219"/>
      <c r="ASJ1135" s="167" t="s">
        <v>68</v>
      </c>
      <c r="ASK1135" s="500" t="s">
        <v>689</v>
      </c>
      <c r="ASM1135" s="168"/>
      <c r="ASN1135" s="168">
        <f t="shared" si="388"/>
        <v>141</v>
      </c>
      <c r="ASO1135" s="167" t="s">
        <v>69</v>
      </c>
      <c r="ASP1135" s="10">
        <f t="shared" ref="ASP1135" si="1125">ASN1135*1.1</f>
        <v>155.10000000000002</v>
      </c>
      <c r="ASQ1135" s="10"/>
      <c r="ASR1135" s="219"/>
      <c r="ASS1135" s="167" t="s">
        <v>68</v>
      </c>
      <c r="AST1135" s="500" t="s">
        <v>689</v>
      </c>
      <c r="ASV1135" s="168"/>
      <c r="ASW1135" s="168">
        <f t="shared" si="391"/>
        <v>141</v>
      </c>
      <c r="ASX1135" s="167" t="s">
        <v>69</v>
      </c>
      <c r="ASY1135" s="10">
        <f t="shared" ref="ASY1135" si="1126">ASW1135*1.1</f>
        <v>155.10000000000002</v>
      </c>
      <c r="ASZ1135" s="10"/>
      <c r="ATA1135" s="219"/>
      <c r="ATB1135" s="167" t="s">
        <v>68</v>
      </c>
      <c r="ATC1135" s="500" t="s">
        <v>2397</v>
      </c>
      <c r="ATE1135" s="168"/>
      <c r="ATF1135" s="168">
        <f t="shared" si="394"/>
        <v>214</v>
      </c>
      <c r="ATG1135" s="167" t="s">
        <v>69</v>
      </c>
      <c r="ATH1135" s="10">
        <f t="shared" ref="ATH1135" si="1127">ATF1135*1.1</f>
        <v>235.4</v>
      </c>
      <c r="ATI1135" s="10"/>
      <c r="ATJ1135" s="219"/>
      <c r="ATK1135" s="167" t="s">
        <v>68</v>
      </c>
      <c r="ATL1135" s="500" t="s">
        <v>1983</v>
      </c>
      <c r="ATN1135" s="168"/>
      <c r="ATO1135" s="168">
        <f t="shared" si="397"/>
        <v>28</v>
      </c>
      <c r="ATP1135" s="167" t="s">
        <v>69</v>
      </c>
      <c r="ATQ1135" s="10">
        <f t="shared" ref="ATQ1135" si="1128">ATO1135*1.1</f>
        <v>30.800000000000004</v>
      </c>
      <c r="ATR1135" s="10"/>
      <c r="ATS1135" s="219"/>
      <c r="ATT1135" s="167" t="s">
        <v>68</v>
      </c>
      <c r="ATU1135" s="500" t="s">
        <v>1627</v>
      </c>
      <c r="ATW1135" s="168"/>
      <c r="ATX1135" s="168">
        <f t="shared" si="400"/>
        <v>66</v>
      </c>
      <c r="ATY1135" s="167" t="s">
        <v>69</v>
      </c>
      <c r="ATZ1135" s="10">
        <f t="shared" ref="ATZ1135" si="1129">ATX1135*1.1</f>
        <v>72.600000000000009</v>
      </c>
      <c r="AUA1135" s="10"/>
      <c r="AUB1135" s="219"/>
      <c r="AUC1135" s="167" t="s">
        <v>68</v>
      </c>
      <c r="AUD1135" s="500" t="s">
        <v>809</v>
      </c>
      <c r="AUF1135" s="168"/>
      <c r="AUG1135" s="168">
        <f t="shared" si="403"/>
        <v>66</v>
      </c>
      <c r="AUH1135" s="167" t="s">
        <v>69</v>
      </c>
      <c r="AUI1135" s="10">
        <f t="shared" ref="AUI1135" si="1130">AUG1135*1.1</f>
        <v>72.600000000000009</v>
      </c>
      <c r="AUJ1135" s="10"/>
      <c r="AUK1135" s="219"/>
      <c r="AUL1135" s="167" t="s">
        <v>68</v>
      </c>
      <c r="AUM1135" s="500" t="s">
        <v>470</v>
      </c>
      <c r="AUO1135" s="168"/>
      <c r="AUP1135" s="168">
        <f t="shared" si="406"/>
        <v>0</v>
      </c>
      <c r="AUQ1135" s="167" t="s">
        <v>69</v>
      </c>
      <c r="AUR1135" s="10">
        <f t="shared" ref="AUR1135" si="1131">AUP1135*1.1</f>
        <v>0</v>
      </c>
      <c r="AUS1135" s="10"/>
      <c r="AUT1135" s="219"/>
      <c r="AUU1135" s="167" t="s">
        <v>68</v>
      </c>
      <c r="AUV1135" s="500" t="s">
        <v>470</v>
      </c>
      <c r="AUX1135" s="168"/>
      <c r="AUY1135" s="168">
        <f t="shared" si="409"/>
        <v>0</v>
      </c>
      <c r="AUZ1135" s="167" t="s">
        <v>69</v>
      </c>
      <c r="AVA1135" s="10">
        <f t="shared" ref="AVA1135" si="1132">AUY1135*1.1</f>
        <v>0</v>
      </c>
      <c r="AVB1135" s="10"/>
      <c r="AVC1135" s="219"/>
      <c r="AVD1135" s="167" t="s">
        <v>68</v>
      </c>
      <c r="AVE1135" s="500" t="s">
        <v>470</v>
      </c>
      <c r="AVG1135" s="168"/>
      <c r="AVH1135" s="168">
        <f t="shared" si="412"/>
        <v>0</v>
      </c>
      <c r="AVI1135" s="167" t="s">
        <v>69</v>
      </c>
      <c r="AVJ1135" s="10">
        <f t="shared" ref="AVJ1135" si="1133">AVH1135*1.1</f>
        <v>0</v>
      </c>
      <c r="AVK1135" s="10"/>
      <c r="AVL1135" s="219"/>
      <c r="AVM1135" s="167" t="s">
        <v>68</v>
      </c>
      <c r="AVN1135" s="328" t="s">
        <v>809</v>
      </c>
      <c r="AVP1135" s="168"/>
      <c r="AVQ1135" s="168">
        <f t="shared" si="415"/>
        <v>66</v>
      </c>
      <c r="AVR1135" s="167" t="s">
        <v>69</v>
      </c>
      <c r="AVS1135" s="10">
        <f t="shared" ref="AVS1135" si="1134">AVQ1135*1.1</f>
        <v>72.600000000000009</v>
      </c>
      <c r="AVT1135" s="10"/>
      <c r="AVU1135" s="219"/>
      <c r="AVV1135" s="167" t="s">
        <v>68</v>
      </c>
      <c r="AVW1135" s="500" t="s">
        <v>1712</v>
      </c>
      <c r="AVY1135" s="168"/>
      <c r="AVZ1135" s="168">
        <f t="shared" si="418"/>
        <v>18</v>
      </c>
      <c r="AWA1135" s="167" t="s">
        <v>69</v>
      </c>
      <c r="AWB1135" s="10">
        <f t="shared" ref="AWB1135" si="1135">AVZ1135*1.1</f>
        <v>19.8</v>
      </c>
      <c r="AWC1135" s="10"/>
      <c r="AWD1135" s="219"/>
      <c r="AWE1135" s="167" t="s">
        <v>68</v>
      </c>
      <c r="AWF1135" s="500" t="s">
        <v>689</v>
      </c>
      <c r="AWH1135" s="168"/>
      <c r="AWI1135" s="168">
        <f t="shared" si="421"/>
        <v>141</v>
      </c>
      <c r="AWJ1135" s="167" t="s">
        <v>69</v>
      </c>
      <c r="AWK1135" s="10">
        <f t="shared" ref="AWK1135" si="1136">AWI1135*1.1</f>
        <v>155.10000000000002</v>
      </c>
      <c r="AWL1135" s="10"/>
      <c r="AWM1135" s="219"/>
      <c r="AWN1135" s="167" t="s">
        <v>68</v>
      </c>
      <c r="AWO1135" s="500" t="s">
        <v>943</v>
      </c>
      <c r="AWQ1135" s="168"/>
      <c r="AWR1135" s="168">
        <f t="shared" si="424"/>
        <v>45</v>
      </c>
      <c r="AWS1135" s="167" t="s">
        <v>69</v>
      </c>
      <c r="AWT1135" s="10">
        <f t="shared" ref="AWT1135" si="1137">AWR1135*1.1</f>
        <v>49.500000000000007</v>
      </c>
      <c r="AWU1135" s="10"/>
      <c r="AWV1135" s="219"/>
      <c r="AWW1135" s="167" t="s">
        <v>68</v>
      </c>
      <c r="AWX1135" s="500" t="s">
        <v>2397</v>
      </c>
      <c r="AWZ1135" s="168"/>
      <c r="AXA1135" s="168">
        <f t="shared" si="427"/>
        <v>214</v>
      </c>
      <c r="AXB1135" s="167" t="s">
        <v>69</v>
      </c>
      <c r="AXC1135" s="10">
        <f t="shared" ref="AXC1135" si="1138">AXA1135*1.1</f>
        <v>235.4</v>
      </c>
      <c r="AXD1135" s="10"/>
      <c r="AXE1135" s="219"/>
      <c r="AXF1135" s="167" t="s">
        <v>68</v>
      </c>
      <c r="AXG1135" s="498" t="s">
        <v>2397</v>
      </c>
      <c r="AXI1135" s="168"/>
      <c r="AXJ1135" s="168">
        <f t="shared" si="430"/>
        <v>214</v>
      </c>
      <c r="AXK1135" s="167" t="s">
        <v>69</v>
      </c>
      <c r="AXL1135" s="10">
        <f t="shared" ref="AXL1135" si="1139">AXJ1135*1.1</f>
        <v>235.4</v>
      </c>
      <c r="AXM1135" s="10"/>
      <c r="AXN1135" s="219"/>
      <c r="AXO1135" s="167" t="s">
        <v>68</v>
      </c>
      <c r="AXP1135" s="500" t="s">
        <v>470</v>
      </c>
      <c r="AXR1135" s="168"/>
      <c r="AXS1135" s="168">
        <f t="shared" si="433"/>
        <v>0</v>
      </c>
      <c r="AXT1135" s="167" t="s">
        <v>69</v>
      </c>
      <c r="AXU1135" s="10">
        <f t="shared" ref="AXU1135" si="1140">AXS1135*1.1</f>
        <v>0</v>
      </c>
      <c r="AXV1135" s="10"/>
      <c r="AXW1135" s="219"/>
      <c r="AXX1135" s="167" t="s">
        <v>68</v>
      </c>
      <c r="AXY1135" s="500" t="s">
        <v>2397</v>
      </c>
      <c r="AYA1135" s="168"/>
      <c r="AYB1135" s="168">
        <f t="shared" si="436"/>
        <v>214</v>
      </c>
      <c r="AYC1135" s="167" t="s">
        <v>69</v>
      </c>
      <c r="AYD1135" s="10">
        <f t="shared" ref="AYD1135" si="1141">AYB1135*1.1</f>
        <v>235.4</v>
      </c>
      <c r="AYE1135" s="10"/>
      <c r="AYF1135" s="219"/>
      <c r="AYG1135" s="167" t="s">
        <v>68</v>
      </c>
      <c r="AYH1135" s="500" t="s">
        <v>943</v>
      </c>
      <c r="AYJ1135" s="168"/>
      <c r="AYK1135" s="168">
        <f t="shared" si="439"/>
        <v>45</v>
      </c>
      <c r="AYL1135" s="167" t="s">
        <v>69</v>
      </c>
      <c r="AYM1135" s="10">
        <f t="shared" ref="AYM1135" si="1142">AYK1135*1.1</f>
        <v>49.500000000000007</v>
      </c>
      <c r="AYN1135" s="10"/>
      <c r="AYO1135" s="219"/>
      <c r="AYP1135" s="167" t="s">
        <v>68</v>
      </c>
      <c r="AYQ1135" s="500" t="s">
        <v>689</v>
      </c>
      <c r="AYS1135" s="168"/>
      <c r="AYT1135" s="168">
        <f t="shared" si="442"/>
        <v>141</v>
      </c>
      <c r="AYU1135" s="167" t="s">
        <v>69</v>
      </c>
      <c r="AYV1135" s="10">
        <f t="shared" ref="AYV1135" si="1143">AYT1135*1.1</f>
        <v>155.10000000000002</v>
      </c>
      <c r="AYW1135" s="10"/>
      <c r="AYX1135" s="219"/>
      <c r="AYY1135" s="167" t="s">
        <v>68</v>
      </c>
      <c r="AYZ1135" s="498" t="s">
        <v>2397</v>
      </c>
      <c r="AZB1135" s="168"/>
      <c r="AZC1135" s="168">
        <f t="shared" si="445"/>
        <v>214</v>
      </c>
      <c r="AZD1135" s="167" t="s">
        <v>69</v>
      </c>
      <c r="AZE1135" s="10">
        <f t="shared" ref="AZE1135" si="1144">AZC1135*1.1</f>
        <v>235.4</v>
      </c>
      <c r="AZF1135" s="10"/>
      <c r="AZG1135" s="219"/>
      <c r="AZH1135" s="167" t="s">
        <v>68</v>
      </c>
      <c r="AZI1135" s="500" t="s">
        <v>785</v>
      </c>
      <c r="AZK1135" s="168"/>
      <c r="AZL1135" s="168">
        <f t="shared" si="448"/>
        <v>0</v>
      </c>
      <c r="AZM1135" s="167" t="s">
        <v>69</v>
      </c>
      <c r="AZN1135" s="10">
        <f t="shared" ref="AZN1135" si="1145">AZL1135*1.1</f>
        <v>0</v>
      </c>
      <c r="AZO1135" s="10"/>
      <c r="AZP1135" s="219"/>
      <c r="AZQ1135" s="167" t="s">
        <v>68</v>
      </c>
      <c r="AZR1135" s="500" t="s">
        <v>785</v>
      </c>
      <c r="AZT1135" s="168"/>
      <c r="AZU1135" s="168">
        <f t="shared" si="451"/>
        <v>0</v>
      </c>
      <c r="AZV1135" s="167" t="s">
        <v>69</v>
      </c>
      <c r="AZW1135" s="10">
        <f t="shared" ref="AZW1135" si="1146">AZU1135*1.1</f>
        <v>0</v>
      </c>
      <c r="AZX1135" s="10"/>
      <c r="AZY1135" s="219"/>
      <c r="AZZ1135" s="167" t="s">
        <v>68</v>
      </c>
      <c r="BAA1135" s="500" t="s">
        <v>943</v>
      </c>
      <c r="BAC1135" s="168"/>
      <c r="BAD1135" s="168">
        <f t="shared" si="454"/>
        <v>45</v>
      </c>
      <c r="BAE1135" s="167" t="s">
        <v>69</v>
      </c>
      <c r="BAF1135" s="10">
        <f t="shared" ref="BAF1135" si="1147">BAD1135*1.1</f>
        <v>49.500000000000007</v>
      </c>
      <c r="BAG1135" s="10"/>
      <c r="BAH1135" s="219"/>
      <c r="BAI1135" s="167" t="s">
        <v>68</v>
      </c>
      <c r="BAJ1135" s="500" t="s">
        <v>2397</v>
      </c>
      <c r="BAL1135" s="168"/>
      <c r="BAM1135" s="168">
        <f t="shared" si="457"/>
        <v>214</v>
      </c>
      <c r="BAN1135" s="167" t="s">
        <v>69</v>
      </c>
      <c r="BAO1135" s="10">
        <f t="shared" ref="BAO1135" si="1148">BAM1135*1.1</f>
        <v>235.4</v>
      </c>
      <c r="BAP1135" s="10"/>
      <c r="BAQ1135" s="219"/>
      <c r="BAR1135" s="167" t="s">
        <v>68</v>
      </c>
      <c r="BAS1135" s="500" t="s">
        <v>2397</v>
      </c>
      <c r="BAU1135" s="168"/>
      <c r="BAV1135" s="168">
        <f t="shared" si="460"/>
        <v>214</v>
      </c>
      <c r="BAW1135" s="167" t="s">
        <v>69</v>
      </c>
      <c r="BAX1135" s="10">
        <f t="shared" ref="BAX1135" si="1149">BAV1135*1.1</f>
        <v>235.4</v>
      </c>
      <c r="BAY1135" s="10"/>
      <c r="BAZ1135" s="219"/>
      <c r="BBA1135" s="167" t="s">
        <v>68</v>
      </c>
      <c r="BBB1135" s="500" t="s">
        <v>785</v>
      </c>
      <c r="BBD1135" s="168"/>
      <c r="BBE1135" s="168">
        <f t="shared" si="463"/>
        <v>0</v>
      </c>
      <c r="BBF1135" s="167" t="s">
        <v>69</v>
      </c>
      <c r="BBG1135" s="10">
        <f t="shared" ref="BBG1135" si="1150">BBE1135*1.1</f>
        <v>0</v>
      </c>
      <c r="BBH1135" s="10"/>
      <c r="BBI1135" s="219"/>
      <c r="BBJ1135" s="167" t="s">
        <v>68</v>
      </c>
      <c r="BBK1135" s="500" t="s">
        <v>689</v>
      </c>
      <c r="BBM1135" s="168"/>
      <c r="BBN1135" s="168">
        <f t="shared" si="466"/>
        <v>141</v>
      </c>
      <c r="BBO1135" s="167" t="s">
        <v>69</v>
      </c>
      <c r="BBP1135" s="10">
        <f t="shared" ref="BBP1135" si="1151">BBN1135*1.1</f>
        <v>155.10000000000002</v>
      </c>
      <c r="BBQ1135" s="10"/>
      <c r="BBR1135" s="219"/>
      <c r="BBS1135" s="167" t="s">
        <v>68</v>
      </c>
      <c r="BBT1135" s="500" t="s">
        <v>689</v>
      </c>
      <c r="BBV1135" s="168"/>
      <c r="BBW1135" s="168">
        <f t="shared" si="469"/>
        <v>141</v>
      </c>
      <c r="BBX1135" s="167" t="s">
        <v>69</v>
      </c>
      <c r="BBY1135" s="10">
        <f t="shared" ref="BBY1135" si="1152">BBW1135*1.1</f>
        <v>155.10000000000002</v>
      </c>
      <c r="BBZ1135" s="10"/>
      <c r="BCA1135" s="219"/>
      <c r="BCB1135" s="167" t="s">
        <v>68</v>
      </c>
      <c r="BCC1135" s="500" t="s">
        <v>689</v>
      </c>
      <c r="BCE1135" s="168"/>
      <c r="BCF1135" s="168">
        <f t="shared" si="472"/>
        <v>141</v>
      </c>
      <c r="BCG1135" s="167" t="s">
        <v>69</v>
      </c>
      <c r="BCH1135" s="10">
        <f t="shared" ref="BCH1135" si="1153">BCF1135*1.1</f>
        <v>155.10000000000002</v>
      </c>
      <c r="BCI1135" s="10"/>
      <c r="BCJ1135" s="219"/>
      <c r="BCK1135" s="167" t="s">
        <v>68</v>
      </c>
      <c r="BCL1135" s="500" t="s">
        <v>809</v>
      </c>
      <c r="BCN1135" s="168"/>
      <c r="BCO1135" s="168">
        <f t="shared" si="475"/>
        <v>66</v>
      </c>
      <c r="BCP1135" s="167" t="s">
        <v>69</v>
      </c>
      <c r="BCQ1135" s="10">
        <f t="shared" ref="BCQ1135" si="1154">BCO1135*1.1</f>
        <v>72.600000000000009</v>
      </c>
      <c r="BCR1135" s="10"/>
      <c r="BCS1135" s="219"/>
      <c r="BCT1135" s="167" t="s">
        <v>68</v>
      </c>
      <c r="BCU1135" s="500" t="s">
        <v>943</v>
      </c>
      <c r="BCW1135" s="168"/>
      <c r="BCX1135" s="168">
        <f t="shared" si="478"/>
        <v>45</v>
      </c>
      <c r="BCY1135" s="167" t="s">
        <v>69</v>
      </c>
      <c r="BCZ1135" s="10">
        <f t="shared" ref="BCZ1135" si="1155">BCX1135*1.1</f>
        <v>49.500000000000007</v>
      </c>
      <c r="BDA1135" s="10"/>
      <c r="BDB1135" s="219"/>
      <c r="BDC1135" s="167" t="s">
        <v>68</v>
      </c>
      <c r="BDD1135" s="500" t="s">
        <v>809</v>
      </c>
      <c r="BDF1135" s="168"/>
      <c r="BDG1135" s="168">
        <f t="shared" si="481"/>
        <v>66</v>
      </c>
      <c r="BDH1135" s="167" t="s">
        <v>69</v>
      </c>
      <c r="BDI1135" s="10">
        <f t="shared" ref="BDI1135" si="1156">BDG1135*1.1</f>
        <v>72.600000000000009</v>
      </c>
      <c r="BDJ1135" s="10"/>
      <c r="BDK1135" s="219"/>
      <c r="BDL1135" s="167" t="s">
        <v>68</v>
      </c>
      <c r="BDM1135" s="328" t="s">
        <v>785</v>
      </c>
      <c r="BDO1135" s="168"/>
      <c r="BDP1135" s="168">
        <f t="shared" si="484"/>
        <v>0</v>
      </c>
      <c r="BDQ1135" s="167" t="s">
        <v>69</v>
      </c>
      <c r="BDR1135" s="10">
        <f t="shared" ref="BDR1135" si="1157">BDP1135*1.1</f>
        <v>0</v>
      </c>
      <c r="BDS1135" s="10"/>
      <c r="BDT1135" s="219"/>
      <c r="BDU1135" s="167" t="s">
        <v>68</v>
      </c>
      <c r="BDV1135" s="500" t="s">
        <v>2397</v>
      </c>
      <c r="BDX1135" s="168"/>
      <c r="BDY1135" s="168">
        <f t="shared" si="487"/>
        <v>214</v>
      </c>
      <c r="BDZ1135" s="167" t="s">
        <v>69</v>
      </c>
      <c r="BEA1135" s="10">
        <f t="shared" ref="BEA1135" si="1158">BDY1135*1.1</f>
        <v>235.4</v>
      </c>
      <c r="BEB1135" s="10"/>
      <c r="BEC1135" s="219"/>
      <c r="BED1135" s="167" t="s">
        <v>68</v>
      </c>
      <c r="BEE1135" s="498" t="s">
        <v>785</v>
      </c>
      <c r="BEG1135" s="168"/>
      <c r="BEH1135" s="168">
        <f t="shared" si="490"/>
        <v>0</v>
      </c>
      <c r="BEI1135" s="167" t="s">
        <v>69</v>
      </c>
      <c r="BEJ1135" s="10">
        <f t="shared" ref="BEJ1135" si="1159">BEH1135*1.1</f>
        <v>0</v>
      </c>
      <c r="BEK1135" s="10"/>
      <c r="BEL1135" s="219"/>
      <c r="BEM1135" s="167" t="s">
        <v>68</v>
      </c>
      <c r="BEN1135" s="498" t="s">
        <v>689</v>
      </c>
      <c r="BEP1135" s="168"/>
      <c r="BEQ1135" s="168">
        <f t="shared" si="493"/>
        <v>141</v>
      </c>
      <c r="BER1135" s="167" t="s">
        <v>69</v>
      </c>
      <c r="BES1135" s="10">
        <f t="shared" ref="BES1135" si="1160">BEQ1135*1.1</f>
        <v>155.10000000000002</v>
      </c>
      <c r="BET1135" s="10"/>
      <c r="BEU1135" s="219"/>
      <c r="BEV1135" s="167" t="s">
        <v>68</v>
      </c>
      <c r="BEW1135" s="500" t="s">
        <v>470</v>
      </c>
      <c r="BEY1135" s="168"/>
      <c r="BEZ1135" s="168">
        <f t="shared" si="496"/>
        <v>0</v>
      </c>
      <c r="BFA1135" s="167" t="s">
        <v>69</v>
      </c>
      <c r="BFB1135" s="10">
        <f t="shared" ref="BFB1135" si="1161">BEZ1135*1.1</f>
        <v>0</v>
      </c>
      <c r="BFC1135" s="10"/>
      <c r="BFD1135" s="219"/>
      <c r="BFE1135" s="167"/>
      <c r="BFF1135" s="327"/>
      <c r="BFH1135" s="168"/>
      <c r="BFI1135" s="168"/>
      <c r="BFJ1135" s="167"/>
      <c r="BFK1135" s="10"/>
      <c r="BFL1135" s="10"/>
      <c r="BFN1135" s="167"/>
      <c r="BFO1135" s="327"/>
      <c r="BFQ1135" s="168"/>
      <c r="BFR1135" s="168"/>
      <c r="BFS1135" s="167"/>
      <c r="BFT1135" s="10"/>
      <c r="BFU1135" s="10"/>
      <c r="BFW1135" s="167"/>
      <c r="BFX1135" s="328"/>
      <c r="BFZ1135" s="168"/>
      <c r="BGA1135" s="168"/>
      <c r="BGB1135" s="167"/>
      <c r="BGC1135" s="10"/>
      <c r="BGD1135" s="10"/>
      <c r="BGF1135" s="167"/>
      <c r="BGG1135" s="327"/>
      <c r="BGI1135" s="168"/>
      <c r="BGJ1135" s="168"/>
      <c r="BGK1135" s="167"/>
      <c r="BGL1135" s="10"/>
      <c r="BGM1135" s="10"/>
      <c r="BGO1135" s="167"/>
      <c r="BGP1135" s="328"/>
      <c r="BGR1135" s="168"/>
      <c r="BGS1135" s="168"/>
      <c r="BGT1135" s="167"/>
      <c r="BGU1135" s="10"/>
      <c r="BGV1135" s="10"/>
      <c r="BGX1135" s="167"/>
      <c r="BGY1135" s="327"/>
      <c r="BHA1135" s="168"/>
      <c r="BHB1135" s="168"/>
      <c r="BHC1135" s="167"/>
      <c r="BHD1135" s="10"/>
      <c r="BHE1135" s="10"/>
    </row>
    <row r="1136" spans="1:1565" s="14" customFormat="1" ht="15">
      <c r="A1136" s="167"/>
      <c r="B1136" s="326"/>
      <c r="D1136" s="167"/>
      <c r="E1136" s="167"/>
      <c r="F1136" s="167"/>
      <c r="G1136" s="10"/>
      <c r="H1136" s="10">
        <f>SUM(G1131:G1135)</f>
        <v>276.59999999999997</v>
      </c>
      <c r="I1136" s="219"/>
      <c r="J1136" s="167"/>
      <c r="K1136" s="326"/>
      <c r="M1136" s="167"/>
      <c r="N1136" s="167"/>
      <c r="O1136" s="167"/>
      <c r="P1136" s="10"/>
      <c r="Q1136" s="10">
        <f>SUM(P1131:P1135)</f>
        <v>404.6</v>
      </c>
      <c r="R1136" s="219"/>
      <c r="S1136" s="167"/>
      <c r="T1136" s="326"/>
      <c r="V1136" s="167"/>
      <c r="W1136" s="167"/>
      <c r="X1136" s="167"/>
      <c r="Y1136" s="10"/>
      <c r="Z1136" s="10">
        <f t="shared" ref="Z1136" si="1162">SUM(Y1131:Y1135)</f>
        <v>526.79999999999995</v>
      </c>
      <c r="AA1136" s="219"/>
      <c r="AB1136" s="167"/>
      <c r="AC1136" s="326"/>
      <c r="AE1136" s="167"/>
      <c r="AF1136" s="167"/>
      <c r="AG1136" s="167"/>
      <c r="AH1136" s="10"/>
      <c r="AI1136" s="10">
        <f t="shared" ref="AI1136" si="1163">SUM(AH1131:AH1135)</f>
        <v>548.19999999999993</v>
      </c>
      <c r="AJ1136" s="219"/>
      <c r="AK1136" s="167"/>
      <c r="AL1136" s="498"/>
      <c r="AN1136" s="167"/>
      <c r="AO1136" s="167"/>
      <c r="AP1136" s="167"/>
      <c r="AQ1136" s="10"/>
      <c r="AR1136" s="10">
        <f t="shared" ref="AR1136" si="1164">SUM(AQ1131:AQ1135)</f>
        <v>526.79999999999995</v>
      </c>
      <c r="AS1136" s="219"/>
      <c r="AT1136" s="167"/>
      <c r="AU1136" s="326"/>
      <c r="AW1136" s="167"/>
      <c r="AX1136" s="167"/>
      <c r="AY1136" s="167"/>
      <c r="AZ1136" s="10"/>
      <c r="BA1136" s="10">
        <f t="shared" ref="BA1136:CT1136" si="1165">SUM(AZ1131:AZ1135)</f>
        <v>355.8</v>
      </c>
      <c r="BB1136" s="219"/>
      <c r="BC1136" s="167"/>
      <c r="BD1136" s="326"/>
      <c r="BF1136" s="167"/>
      <c r="BG1136" s="167"/>
      <c r="BH1136" s="167"/>
      <c r="BI1136" s="10"/>
      <c r="BJ1136" s="10">
        <f t="shared" si="1165"/>
        <v>454.2</v>
      </c>
      <c r="BK1136" s="219"/>
      <c r="BL1136" s="167"/>
      <c r="BM1136" s="326"/>
      <c r="BO1136" s="167"/>
      <c r="BP1136" s="167"/>
      <c r="BQ1136" s="167"/>
      <c r="BR1136" s="10"/>
      <c r="BS1136" s="10">
        <f t="shared" si="1165"/>
        <v>283.2</v>
      </c>
      <c r="BT1136" s="219"/>
      <c r="BU1136" s="167"/>
      <c r="BV1136" s="326"/>
      <c r="BX1136" s="167"/>
      <c r="BY1136" s="167"/>
      <c r="BZ1136" s="167"/>
      <c r="CA1136" s="10"/>
      <c r="CB1136" s="10">
        <f t="shared" si="1165"/>
        <v>526.79999999999995</v>
      </c>
      <c r="CC1136" s="219"/>
      <c r="CD1136" s="167"/>
      <c r="CE1136" s="326"/>
      <c r="CG1136" s="167"/>
      <c r="CH1136" s="167"/>
      <c r="CI1136" s="167"/>
      <c r="CJ1136" s="10"/>
      <c r="CK1136" s="10">
        <f t="shared" si="1165"/>
        <v>520</v>
      </c>
      <c r="CL1136" s="219"/>
      <c r="CM1136" s="167"/>
      <c r="CN1136" s="326"/>
      <c r="CP1136" s="167"/>
      <c r="CQ1136" s="167"/>
      <c r="CR1136" s="167"/>
      <c r="CS1136" s="10"/>
      <c r="CT1136" s="10">
        <f t="shared" si="1165"/>
        <v>548.19999999999993</v>
      </c>
      <c r="CU1136" s="219"/>
      <c r="CV1136" s="167"/>
      <c r="CW1136" s="326"/>
      <c r="CY1136" s="167"/>
      <c r="CZ1136" s="167"/>
      <c r="DA1136" s="167"/>
      <c r="DB1136" s="10"/>
      <c r="DC1136" s="10">
        <f t="shared" ref="DC1136" si="1166">SUM(DB1131:DB1135)</f>
        <v>447.4</v>
      </c>
      <c r="DD1136" s="219"/>
      <c r="DE1136" s="167"/>
      <c r="DF1136" s="326"/>
      <c r="DH1136" s="167"/>
      <c r="DI1136" s="167"/>
      <c r="DJ1136" s="167"/>
      <c r="DK1136" s="10"/>
      <c r="DL1136" s="10">
        <f t="shared" ref="DL1136" si="1167">SUM(DK1131:DK1135)</f>
        <v>304.8</v>
      </c>
      <c r="DM1136" s="219"/>
      <c r="DN1136" s="167"/>
      <c r="DO1136" s="326"/>
      <c r="DQ1136" s="167"/>
      <c r="DR1136" s="167"/>
      <c r="DS1136" s="167"/>
      <c r="DT1136" s="10"/>
      <c r="DU1136" s="10">
        <f t="shared" ref="DU1136" si="1168">SUM(DT1131:DT1135)</f>
        <v>512</v>
      </c>
      <c r="DV1136" s="219"/>
      <c r="DW1136" s="167"/>
      <c r="DX1136" s="326"/>
      <c r="DZ1136" s="167"/>
      <c r="EA1136" s="167"/>
      <c r="EB1136" s="167"/>
      <c r="EC1136" s="10"/>
      <c r="ED1136" s="10">
        <f t="shared" ref="ED1136" si="1169">SUM(EC1131:EC1135)</f>
        <v>335.1</v>
      </c>
      <c r="EE1136" s="219"/>
      <c r="EF1136" s="167"/>
      <c r="EG1136" s="326"/>
      <c r="EI1136" s="167"/>
      <c r="EJ1136" s="167"/>
      <c r="EK1136" s="167"/>
      <c r="EL1136" s="10"/>
      <c r="EM1136" s="10">
        <f t="shared" ref="EM1136" si="1170">SUM(EL1131:EL1135)</f>
        <v>349.2</v>
      </c>
      <c r="EN1136" s="219"/>
      <c r="EO1136" s="167"/>
      <c r="EP1136" s="326"/>
      <c r="ER1136" s="167"/>
      <c r="ES1136" s="167"/>
      <c r="ET1136" s="167"/>
      <c r="EU1136" s="10"/>
      <c r="EV1136" s="10">
        <f t="shared" ref="EV1136" si="1171">SUM(EU1131:EU1135)</f>
        <v>468.79999999999995</v>
      </c>
      <c r="EW1136" s="219"/>
      <c r="EX1136" s="167"/>
      <c r="EY1136" s="326"/>
      <c r="FA1136" s="167"/>
      <c r="FB1136" s="167"/>
      <c r="FC1136" s="167"/>
      <c r="FD1136" s="10"/>
      <c r="FE1136" s="10">
        <f t="shared" ref="FE1136" si="1172">SUM(FD1131:FD1135)</f>
        <v>262.5</v>
      </c>
      <c r="FF1136" s="219"/>
      <c r="FG1136" s="167"/>
      <c r="FH1136" s="326"/>
      <c r="FJ1136" s="167"/>
      <c r="FK1136" s="167"/>
      <c r="FL1136" s="167"/>
      <c r="FM1136" s="10"/>
      <c r="FN1136" s="10">
        <f t="shared" ref="FN1136" si="1173">SUM(FM1131:FM1135)</f>
        <v>512.70000000000005</v>
      </c>
      <c r="FO1136" s="219"/>
      <c r="FP1136" s="167"/>
      <c r="FQ1136" s="326"/>
      <c r="FS1136" s="167"/>
      <c r="FT1136" s="167"/>
      <c r="FU1136" s="167"/>
      <c r="FV1136" s="10"/>
      <c r="FW1136" s="10">
        <f t="shared" ref="FW1136" si="1174">SUM(FV1131:FV1135)</f>
        <v>548.19999999999993</v>
      </c>
      <c r="FX1136" s="219"/>
      <c r="FY1136" s="167"/>
      <c r="FZ1136" s="326"/>
      <c r="GB1136" s="167"/>
      <c r="GC1136" s="167"/>
      <c r="GD1136" s="167"/>
      <c r="GE1136" s="10"/>
      <c r="GF1136" s="10">
        <f t="shared" ref="GF1136" si="1175">SUM(GE1131:GE1135)</f>
        <v>520</v>
      </c>
      <c r="GG1136" s="219"/>
      <c r="GH1136" s="167"/>
      <c r="GI1136" s="326"/>
      <c r="GK1136" s="167"/>
      <c r="GL1136" s="167"/>
      <c r="GM1136" s="167"/>
      <c r="GN1136" s="10"/>
      <c r="GO1136" s="10">
        <f t="shared" ref="GO1136" si="1176">SUM(GN1131:GN1135)</f>
        <v>475.59999999999997</v>
      </c>
      <c r="GP1136" s="219"/>
      <c r="GQ1136" s="167"/>
      <c r="GR1136" s="326"/>
      <c r="GT1136" s="167"/>
      <c r="GU1136" s="167"/>
      <c r="GV1136" s="167"/>
      <c r="GW1136" s="10"/>
      <c r="GX1136" s="10">
        <f t="shared" ref="GX1136" si="1177">SUM(GW1131:GW1135)</f>
        <v>262.5</v>
      </c>
      <c r="GY1136" s="219"/>
      <c r="GZ1136" s="167"/>
      <c r="HA1136" s="326"/>
      <c r="HC1136" s="167"/>
      <c r="HD1136" s="167"/>
      <c r="HE1136" s="167"/>
      <c r="HF1136" s="10"/>
      <c r="HG1136" s="10">
        <f t="shared" ref="HG1136" si="1178">SUM(HF1131:HF1135)</f>
        <v>548.19999999999993</v>
      </c>
      <c r="HH1136" s="219"/>
      <c r="HI1136" s="167"/>
      <c r="HJ1136" s="326"/>
      <c r="HL1136" s="167"/>
      <c r="HM1136" s="167"/>
      <c r="HN1136" s="167"/>
      <c r="HO1136" s="10"/>
      <c r="HP1136" s="10">
        <f t="shared" ref="HP1136" si="1179">SUM(HO1131:HO1135)</f>
        <v>541.4</v>
      </c>
      <c r="HQ1136" s="219"/>
      <c r="HR1136" s="167"/>
      <c r="HS1136" s="326"/>
      <c r="HU1136" s="167"/>
      <c r="HV1136" s="167"/>
      <c r="HW1136" s="167"/>
      <c r="HX1136" s="10"/>
      <c r="HY1136" s="10">
        <f t="shared" ref="HY1136" si="1180">SUM(HX1131:HX1135)</f>
        <v>475.59999999999997</v>
      </c>
      <c r="HZ1136" s="219"/>
      <c r="IA1136" s="167"/>
      <c r="IB1136" s="326"/>
      <c r="ID1136" s="167"/>
      <c r="IE1136" s="167"/>
      <c r="IF1136" s="167"/>
      <c r="IG1136" s="10"/>
      <c r="IH1136" s="10">
        <f t="shared" ref="IH1136" si="1181">SUM(IG1131:IG1135)</f>
        <v>548.19999999999993</v>
      </c>
      <c r="II1136" s="219"/>
      <c r="IJ1136" s="167"/>
      <c r="IK1136" s="326"/>
      <c r="IM1136" s="167"/>
      <c r="IN1136" s="167"/>
      <c r="IO1136" s="167"/>
      <c r="IP1136" s="10"/>
      <c r="IQ1136" s="10">
        <f t="shared" ref="IQ1136" si="1182">SUM(IP1131:IP1135)</f>
        <v>454.2</v>
      </c>
      <c r="IR1136" s="219"/>
      <c r="IS1136" s="167"/>
      <c r="IT1136" s="326"/>
      <c r="IV1136" s="167"/>
      <c r="IW1136" s="167"/>
      <c r="IX1136" s="167"/>
      <c r="IY1136" s="10"/>
      <c r="IZ1136" s="10">
        <f t="shared" ref="IZ1136:LK1136" si="1183">SUM(IY1131:IY1135)</f>
        <v>558.70000000000005</v>
      </c>
      <c r="JA1136" s="219"/>
      <c r="JB1136" s="167"/>
      <c r="JC1136" s="501"/>
      <c r="JE1136" s="167"/>
      <c r="JF1136" s="167"/>
      <c r="JG1136" s="167"/>
      <c r="JH1136" s="10"/>
      <c r="JI1136" s="10">
        <f t="shared" si="1183"/>
        <v>350.8</v>
      </c>
      <c r="JJ1136" s="219"/>
      <c r="JK1136" s="167"/>
      <c r="JL1136" s="326"/>
      <c r="JN1136" s="167"/>
      <c r="JO1136" s="167"/>
      <c r="JP1136" s="167"/>
      <c r="JQ1136" s="10"/>
      <c r="JR1136" s="10">
        <f t="shared" si="1183"/>
        <v>276.59999999999997</v>
      </c>
      <c r="JS1136" s="219"/>
      <c r="JT1136" s="167"/>
      <c r="JU1136" s="326"/>
      <c r="JW1136" s="167"/>
      <c r="JX1136" s="167"/>
      <c r="JY1136" s="167"/>
      <c r="JZ1136" s="10"/>
      <c r="KA1136" s="10">
        <f t="shared" si="1183"/>
        <v>528</v>
      </c>
      <c r="KB1136" s="219"/>
      <c r="KC1136" s="167"/>
      <c r="KD1136" s="326"/>
      <c r="KF1136" s="167"/>
      <c r="KG1136" s="167"/>
      <c r="KH1136" s="167"/>
      <c r="KI1136" s="10"/>
      <c r="KJ1136" s="10">
        <f t="shared" si="1183"/>
        <v>468.79999999999995</v>
      </c>
      <c r="KK1136" s="219"/>
      <c r="KL1136" s="167"/>
      <c r="KM1136" s="326"/>
      <c r="KO1136" s="167"/>
      <c r="KP1136" s="167"/>
      <c r="KQ1136" s="167"/>
      <c r="KR1136" s="10"/>
      <c r="KS1136" s="10">
        <f t="shared" si="1183"/>
        <v>418.70000000000005</v>
      </c>
      <c r="KT1136" s="219"/>
      <c r="KU1136" s="167"/>
      <c r="KV1136" s="329"/>
      <c r="KX1136" s="167"/>
      <c r="KY1136" s="167"/>
      <c r="KZ1136" s="167"/>
      <c r="LA1136" s="10"/>
      <c r="LB1136" s="10">
        <f t="shared" si="1183"/>
        <v>246.3</v>
      </c>
      <c r="LC1136" s="219"/>
      <c r="LD1136" s="167"/>
      <c r="LE1136" s="326"/>
      <c r="LG1136" s="167"/>
      <c r="LH1136" s="167"/>
      <c r="LI1136" s="167"/>
      <c r="LJ1136" s="10"/>
      <c r="LK1136" s="10">
        <f t="shared" si="1183"/>
        <v>463.1</v>
      </c>
      <c r="LL1136" s="219"/>
      <c r="LM1136" s="167"/>
      <c r="LN1136" s="326"/>
      <c r="LP1136" s="167"/>
      <c r="LQ1136" s="167"/>
      <c r="LR1136" s="167"/>
      <c r="LS1136" s="10"/>
      <c r="LT1136" s="10">
        <f t="shared" ref="LT1136:OE1136" si="1184">SUM(LS1131:LS1135)</f>
        <v>541.4</v>
      </c>
      <c r="LU1136" s="219"/>
      <c r="LV1136" s="167"/>
      <c r="LW1136" s="326"/>
      <c r="LY1136" s="167"/>
      <c r="LZ1136" s="167"/>
      <c r="MA1136" s="167"/>
      <c r="MB1136" s="10"/>
      <c r="MC1136" s="10">
        <f t="shared" si="1184"/>
        <v>485</v>
      </c>
      <c r="MD1136" s="219"/>
      <c r="ME1136" s="167"/>
      <c r="MF1136" s="326"/>
      <c r="MH1136" s="167"/>
      <c r="MI1136" s="167"/>
      <c r="MJ1136" s="167"/>
      <c r="MK1136" s="10"/>
      <c r="ML1136" s="10">
        <f t="shared" si="1184"/>
        <v>261.59999999999997</v>
      </c>
      <c r="MM1136" s="219"/>
      <c r="MN1136" s="167"/>
      <c r="MO1136" s="329"/>
      <c r="MQ1136" s="167"/>
      <c r="MR1136" s="167"/>
      <c r="MS1136" s="167"/>
      <c r="MT1136" s="10"/>
      <c r="MU1136" s="10">
        <f t="shared" si="1184"/>
        <v>255.90000000000003</v>
      </c>
      <c r="MV1136" s="219"/>
      <c r="MW1136" s="167"/>
      <c r="MX1136" s="326"/>
      <c r="MZ1136" s="167"/>
      <c r="NA1136" s="167"/>
      <c r="NB1136" s="167"/>
      <c r="NC1136" s="10"/>
      <c r="ND1136" s="10">
        <f t="shared" si="1184"/>
        <v>478.2</v>
      </c>
      <c r="NE1136" s="219"/>
      <c r="NF1136" s="167"/>
      <c r="NG1136" s="326"/>
      <c r="NI1136" s="167"/>
      <c r="NJ1136" s="167"/>
      <c r="NK1136" s="167"/>
      <c r="NL1136" s="10"/>
      <c r="NM1136" s="10">
        <f t="shared" si="1184"/>
        <v>548.19999999999993</v>
      </c>
      <c r="NN1136" s="219"/>
      <c r="NO1136" s="167"/>
      <c r="NP1136" s="326"/>
      <c r="NR1136" s="167"/>
      <c r="NS1136" s="167"/>
      <c r="NT1136" s="167"/>
      <c r="NU1136" s="10"/>
      <c r="NV1136" s="10">
        <f t="shared" si="1184"/>
        <v>520</v>
      </c>
      <c r="NW1136" s="219"/>
      <c r="NX1136" s="167"/>
      <c r="NY1136" s="326"/>
      <c r="OA1136" s="167"/>
      <c r="OB1136" s="167"/>
      <c r="OC1136" s="167"/>
      <c r="OD1136" s="10"/>
      <c r="OE1136" s="10">
        <f t="shared" si="1184"/>
        <v>560.39999999999986</v>
      </c>
      <c r="OF1136" s="219"/>
      <c r="OG1136" s="167"/>
      <c r="OH1136" s="326"/>
      <c r="OJ1136" s="167"/>
      <c r="OK1136" s="167"/>
      <c r="OL1136" s="167"/>
      <c r="OM1136" s="10"/>
      <c r="ON1136" s="10">
        <f t="shared" ref="ON1136:QY1136" si="1185">SUM(OM1131:OM1135)</f>
        <v>373.4</v>
      </c>
      <c r="OO1136" s="219"/>
      <c r="OP1136" s="167"/>
      <c r="OQ1136" s="326"/>
      <c r="OS1136" s="167"/>
      <c r="OT1136" s="167"/>
      <c r="OU1136" s="167"/>
      <c r="OV1136" s="10"/>
      <c r="OW1136" s="10">
        <f t="shared" si="1185"/>
        <v>357.4</v>
      </c>
      <c r="OX1136" s="219"/>
      <c r="OY1136" s="167"/>
      <c r="OZ1136" s="326"/>
      <c r="PB1136" s="167"/>
      <c r="PC1136" s="167"/>
      <c r="PD1136" s="167"/>
      <c r="PE1136" s="10"/>
      <c r="PF1136" s="10">
        <f t="shared" si="1185"/>
        <v>270</v>
      </c>
      <c r="PG1136" s="219"/>
      <c r="PH1136" s="167"/>
      <c r="PI1136" s="326"/>
      <c r="PK1136" s="167"/>
      <c r="PL1136" s="167"/>
      <c r="PM1136" s="167"/>
      <c r="PN1136" s="10"/>
      <c r="PO1136" s="10">
        <f t="shared" si="1185"/>
        <v>440.1</v>
      </c>
      <c r="PP1136" s="219"/>
      <c r="PQ1136" s="167"/>
      <c r="PR1136" s="326"/>
      <c r="PT1136" s="167"/>
      <c r="PU1136" s="167"/>
      <c r="PV1136" s="167"/>
      <c r="PW1136" s="10"/>
      <c r="PX1136" s="10">
        <f t="shared" si="1185"/>
        <v>562.79999999999995</v>
      </c>
      <c r="PY1136" s="219"/>
      <c r="PZ1136" s="167"/>
      <c r="QA1136" s="326"/>
      <c r="QC1136" s="167"/>
      <c r="QD1136" s="167"/>
      <c r="QE1136" s="167"/>
      <c r="QF1136" s="10"/>
      <c r="QG1136" s="10">
        <f t="shared" si="1185"/>
        <v>452.3</v>
      </c>
      <c r="QH1136" s="219"/>
      <c r="QI1136" s="167"/>
      <c r="QJ1136" s="326"/>
      <c r="QL1136" s="167"/>
      <c r="QM1136" s="167"/>
      <c r="QN1136" s="167"/>
      <c r="QO1136" s="10"/>
      <c r="QP1136" s="10">
        <f t="shared" si="1185"/>
        <v>350.8</v>
      </c>
      <c r="QQ1136" s="219"/>
      <c r="QR1136" s="167"/>
      <c r="QS1136" s="326"/>
      <c r="QU1136" s="167"/>
      <c r="QV1136" s="167"/>
      <c r="QW1136" s="167"/>
      <c r="QX1136" s="10"/>
      <c r="QY1136" s="10">
        <f t="shared" si="1185"/>
        <v>504.3</v>
      </c>
      <c r="QZ1136" s="219"/>
      <c r="RA1136" s="167"/>
      <c r="RB1136" s="326"/>
      <c r="RD1136" s="167"/>
      <c r="RE1136" s="167"/>
      <c r="RF1136" s="167"/>
      <c r="RG1136" s="10"/>
      <c r="RH1136" s="10">
        <f t="shared" ref="RH1136:TS1136" si="1186">SUM(RG1131:RG1135)</f>
        <v>499.59999999999997</v>
      </c>
      <c r="RI1136" s="219"/>
      <c r="RJ1136" s="167"/>
      <c r="RK1136" s="326"/>
      <c r="RM1136" s="167"/>
      <c r="RN1136" s="167"/>
      <c r="RO1136" s="167"/>
      <c r="RP1136" s="10"/>
      <c r="RQ1136" s="10">
        <f t="shared" si="1186"/>
        <v>372.2</v>
      </c>
      <c r="RR1136" s="219"/>
      <c r="RS1136" s="167"/>
      <c r="RT1136" s="326"/>
      <c r="RV1136" s="167"/>
      <c r="RW1136" s="167"/>
      <c r="RX1136" s="167"/>
      <c r="RY1136" s="10"/>
      <c r="RZ1136" s="10">
        <f t="shared" si="1186"/>
        <v>234.3</v>
      </c>
      <c r="SA1136" s="219"/>
      <c r="SB1136" s="167"/>
      <c r="SC1136" s="326"/>
      <c r="SE1136" s="167"/>
      <c r="SF1136" s="167"/>
      <c r="SG1136" s="167"/>
      <c r="SH1136" s="10"/>
      <c r="SI1136" s="10">
        <f t="shared" si="1186"/>
        <v>470.40000000000003</v>
      </c>
      <c r="SJ1136" s="219"/>
      <c r="SK1136" s="167"/>
      <c r="SL1136" s="326"/>
      <c r="SN1136" s="167"/>
      <c r="SO1136" s="167"/>
      <c r="SP1136" s="167"/>
      <c r="SQ1136" s="10"/>
      <c r="SR1136" s="10">
        <f t="shared" si="1186"/>
        <v>454.2</v>
      </c>
      <c r="SS1136" s="219"/>
      <c r="ST1136" s="167"/>
      <c r="SU1136" s="326"/>
      <c r="SW1136" s="167"/>
      <c r="SX1136" s="167"/>
      <c r="SY1136" s="167"/>
      <c r="SZ1136" s="10"/>
      <c r="TA1136" s="10">
        <f t="shared" si="1186"/>
        <v>241.8</v>
      </c>
      <c r="TB1136" s="219"/>
      <c r="TC1136" s="167"/>
      <c r="TD1136" s="326"/>
      <c r="TF1136" s="167"/>
      <c r="TG1136" s="167"/>
      <c r="TH1136" s="167"/>
      <c r="TI1136" s="10"/>
      <c r="TJ1136" s="10">
        <f t="shared" si="1186"/>
        <v>533.9</v>
      </c>
      <c r="TK1136" s="219"/>
      <c r="TL1136" s="167"/>
      <c r="TM1136" s="329"/>
      <c r="TO1136" s="167"/>
      <c r="TP1136" s="167"/>
      <c r="TQ1136" s="167"/>
      <c r="TR1136" s="10"/>
      <c r="TS1136" s="10">
        <f t="shared" si="1186"/>
        <v>375.20000000000005</v>
      </c>
      <c r="TT1136" s="219"/>
      <c r="TU1136" s="167"/>
      <c r="TV1136" s="326"/>
      <c r="TX1136" s="167"/>
      <c r="TY1136" s="167"/>
      <c r="TZ1136" s="167"/>
      <c r="UA1136" s="10"/>
      <c r="UB1136" s="10">
        <f t="shared" ref="UB1136:WM1136" si="1187">SUM(UA1131:UA1135)</f>
        <v>110.9</v>
      </c>
      <c r="UC1136" s="219"/>
      <c r="UD1136" s="167"/>
      <c r="UE1136" s="329"/>
      <c r="UG1136" s="167"/>
      <c r="UH1136" s="167"/>
      <c r="UI1136" s="167"/>
      <c r="UJ1136" s="10"/>
      <c r="UK1136" s="10">
        <f t="shared" si="1187"/>
        <v>604.9</v>
      </c>
      <c r="UL1136" s="219"/>
      <c r="UM1136" s="167"/>
      <c r="UN1136" s="326"/>
      <c r="UP1136" s="167"/>
      <c r="UQ1136" s="167"/>
      <c r="UR1136" s="167"/>
      <c r="US1136" s="10"/>
      <c r="UT1136" s="10">
        <f t="shared" si="1187"/>
        <v>468.79999999999995</v>
      </c>
      <c r="UU1136" s="219"/>
      <c r="UV1136" s="167"/>
      <c r="UW1136" s="326"/>
      <c r="UY1136" s="167"/>
      <c r="UZ1136" s="167"/>
      <c r="VA1136" s="167"/>
      <c r="VB1136" s="10"/>
      <c r="VC1136" s="10">
        <f t="shared" si="1187"/>
        <v>553.80000000000007</v>
      </c>
      <c r="VD1136" s="219"/>
      <c r="VE1136" s="167"/>
      <c r="VF1136" s="326"/>
      <c r="VH1136" s="167"/>
      <c r="VI1136" s="167"/>
      <c r="VJ1136" s="167"/>
      <c r="VK1136" s="10"/>
      <c r="VL1136" s="10">
        <f t="shared" si="1187"/>
        <v>541.4</v>
      </c>
      <c r="VM1136" s="219"/>
      <c r="VN1136" s="167"/>
      <c r="VO1136" s="326"/>
      <c r="VQ1136" s="167"/>
      <c r="VR1136" s="167"/>
      <c r="VS1136" s="167"/>
      <c r="VT1136" s="10"/>
      <c r="VU1136" s="10">
        <f t="shared" si="1187"/>
        <v>555.5</v>
      </c>
      <c r="VV1136" s="219"/>
      <c r="VW1136" s="167"/>
      <c r="VX1136" s="326"/>
      <c r="VZ1136" s="167"/>
      <c r="WA1136" s="167"/>
      <c r="WB1136" s="167"/>
      <c r="WC1136" s="10"/>
      <c r="WD1136" s="10">
        <f t="shared" si="1187"/>
        <v>343.7</v>
      </c>
      <c r="WE1136" s="219"/>
      <c r="WF1136" s="167"/>
      <c r="WG1136" s="326"/>
      <c r="WI1136" s="167"/>
      <c r="WJ1136" s="167"/>
      <c r="WK1136" s="167"/>
      <c r="WL1136" s="10"/>
      <c r="WM1136" s="10">
        <f t="shared" si="1187"/>
        <v>475.59999999999997</v>
      </c>
      <c r="WN1136" s="219"/>
      <c r="WO1136" s="167"/>
      <c r="WP1136" s="326"/>
      <c r="WR1136" s="167"/>
      <c r="WS1136" s="167"/>
      <c r="WT1136" s="167"/>
      <c r="WU1136" s="10"/>
      <c r="WV1136" s="10">
        <f t="shared" ref="WV1136:ZG1136" si="1188">SUM(WU1131:WU1135)</f>
        <v>311.09999999999997</v>
      </c>
      <c r="WW1136" s="219"/>
      <c r="WX1136" s="167"/>
      <c r="WY1136" s="326"/>
      <c r="XA1136" s="167"/>
      <c r="XB1136" s="167"/>
      <c r="XC1136" s="167"/>
      <c r="XD1136" s="10"/>
      <c r="XE1136" s="10">
        <f t="shared" si="1188"/>
        <v>482.9</v>
      </c>
      <c r="XF1136" s="219"/>
      <c r="XG1136" s="167"/>
      <c r="XH1136" s="326"/>
      <c r="XJ1136" s="167"/>
      <c r="XK1136" s="167"/>
      <c r="XL1136" s="167"/>
      <c r="XM1136" s="10"/>
      <c r="XN1136" s="10">
        <f t="shared" si="1188"/>
        <v>454.7</v>
      </c>
      <c r="XO1136" s="219"/>
      <c r="XP1136" s="167"/>
      <c r="XQ1136" s="326"/>
      <c r="XS1136" s="167"/>
      <c r="XT1136" s="167"/>
      <c r="XU1136" s="167"/>
      <c r="XV1136" s="10"/>
      <c r="XW1136" s="10">
        <f t="shared" si="1188"/>
        <v>276.59999999999997</v>
      </c>
      <c r="XX1136" s="219"/>
      <c r="XY1136" s="167"/>
      <c r="XZ1136" s="326"/>
      <c r="YB1136" s="167"/>
      <c r="YC1136" s="167"/>
      <c r="YD1136" s="167"/>
      <c r="YE1136" s="10"/>
      <c r="YF1136" s="10">
        <f t="shared" si="1188"/>
        <v>262.5</v>
      </c>
      <c r="YG1136" s="219"/>
      <c r="YH1136" s="167"/>
      <c r="YI1136" s="326"/>
      <c r="YK1136" s="167"/>
      <c r="YL1136" s="167"/>
      <c r="YM1136" s="167"/>
      <c r="YN1136" s="10"/>
      <c r="YO1136" s="10">
        <f t="shared" si="1188"/>
        <v>255</v>
      </c>
      <c r="YP1136" s="219"/>
      <c r="YQ1136" s="167"/>
      <c r="YR1136" s="326"/>
      <c r="YT1136" s="167"/>
      <c r="YU1136" s="167"/>
      <c r="YV1136" s="167"/>
      <c r="YW1136" s="10"/>
      <c r="YX1136" s="10">
        <f t="shared" si="1188"/>
        <v>241.10000000000002</v>
      </c>
      <c r="YY1136" s="219"/>
      <c r="YZ1136" s="167"/>
      <c r="ZA1136" s="326"/>
      <c r="ZC1136" s="167"/>
      <c r="ZD1136" s="167"/>
      <c r="ZE1136" s="167"/>
      <c r="ZF1136" s="10"/>
      <c r="ZG1136" s="10">
        <f t="shared" si="1188"/>
        <v>150.19999999999999</v>
      </c>
      <c r="ZH1136" s="219"/>
      <c r="ZI1136" s="167"/>
      <c r="ZJ1136" s="326"/>
      <c r="ZL1136" s="167"/>
      <c r="ZM1136" s="167"/>
      <c r="ZN1136" s="167"/>
      <c r="ZO1136" s="10"/>
      <c r="ZP1136" s="10">
        <f t="shared" ref="ZP1136:ACA1136" si="1189">SUM(ZO1131:ZO1135)</f>
        <v>540</v>
      </c>
      <c r="ZQ1136" s="219"/>
      <c r="ZR1136" s="167"/>
      <c r="ZS1136" s="498"/>
      <c r="ZU1136" s="167"/>
      <c r="ZV1136" s="167"/>
      <c r="ZW1136" s="167"/>
      <c r="ZX1136" s="10"/>
      <c r="ZY1136" s="10">
        <f t="shared" si="1189"/>
        <v>398.7</v>
      </c>
      <c r="ZZ1136" s="219"/>
      <c r="AAA1136" s="167"/>
      <c r="AAB1136" s="326"/>
      <c r="AAD1136" s="167"/>
      <c r="AAE1136" s="167"/>
      <c r="AAF1136" s="167"/>
      <c r="AAG1136" s="10"/>
      <c r="AAH1136" s="10">
        <f t="shared" si="1189"/>
        <v>468.79999999999995</v>
      </c>
      <c r="AAI1136" s="219"/>
      <c r="AAJ1136" s="167"/>
      <c r="AAK1136" s="326"/>
      <c r="AAM1136" s="167"/>
      <c r="AAN1136" s="167"/>
      <c r="AAO1136" s="167"/>
      <c r="AAP1136" s="10"/>
      <c r="AAQ1136" s="10">
        <f t="shared" si="1189"/>
        <v>111.80000000000001</v>
      </c>
      <c r="AAR1136" s="219"/>
      <c r="AAS1136" s="167"/>
      <c r="AAT1136" s="326"/>
      <c r="AAV1136" s="167"/>
      <c r="AAW1136" s="167"/>
      <c r="AAX1136" s="167"/>
      <c r="AAY1136" s="10"/>
      <c r="AAZ1136" s="10">
        <f t="shared" si="1189"/>
        <v>638.79999999999995</v>
      </c>
      <c r="ABA1136" s="219"/>
      <c r="ABB1136" s="167"/>
      <c r="ABC1136" s="326"/>
      <c r="ABE1136" s="167"/>
      <c r="ABF1136" s="167"/>
      <c r="ABG1136" s="167"/>
      <c r="ABH1136" s="10"/>
      <c r="ABI1136" s="10">
        <f t="shared" si="1189"/>
        <v>475.59999999999997</v>
      </c>
      <c r="ABJ1136" s="219"/>
      <c r="ABK1136" s="167"/>
      <c r="ABL1136" s="326"/>
      <c r="ABN1136" s="167"/>
      <c r="ABO1136" s="167"/>
      <c r="ABP1136" s="167"/>
      <c r="ABQ1136" s="10"/>
      <c r="ABR1136" s="10">
        <f t="shared" si="1189"/>
        <v>270</v>
      </c>
      <c r="ABS1136" s="219"/>
      <c r="ABT1136" s="167"/>
      <c r="ABU1136" s="498"/>
      <c r="ABW1136" s="167"/>
      <c r="ABX1136" s="167"/>
      <c r="ABY1136" s="167"/>
      <c r="ABZ1136" s="10"/>
      <c r="ACA1136" s="10">
        <f t="shared" si="1189"/>
        <v>282.3</v>
      </c>
      <c r="ACB1136" s="219"/>
      <c r="ACC1136" s="167"/>
      <c r="ACD1136" s="326"/>
      <c r="ACF1136" s="167"/>
      <c r="ACG1136" s="167"/>
      <c r="ACH1136" s="167"/>
      <c r="ACI1136" s="10"/>
      <c r="ACJ1136" s="10">
        <f t="shared" ref="ACJ1136" si="1190">SUM(ACI1131:ACI1135)</f>
        <v>482.9</v>
      </c>
      <c r="ACK1136" s="219"/>
      <c r="ACL1136" s="167"/>
      <c r="ACM1136" s="326"/>
      <c r="ACO1136" s="167"/>
      <c r="ACP1136" s="167"/>
      <c r="ACQ1136" s="167"/>
      <c r="ACR1136" s="10"/>
      <c r="ACS1136" s="10">
        <f t="shared" ref="ACS1136" si="1191">SUM(ACR1131:ACR1135)</f>
        <v>327.8</v>
      </c>
      <c r="ACT1136" s="219"/>
      <c r="ACU1136" s="167"/>
      <c r="ACV1136" s="326"/>
      <c r="ACX1136" s="167"/>
      <c r="ACY1136" s="167"/>
      <c r="ACZ1136" s="167"/>
      <c r="ADA1136" s="10"/>
      <c r="ADB1136" s="10">
        <f t="shared" ref="ADB1136" si="1192">SUM(ADA1131:ADA1135)</f>
        <v>541.4</v>
      </c>
      <c r="ADC1136" s="219"/>
      <c r="ADD1136" s="167"/>
      <c r="ADE1136" s="326"/>
      <c r="ADG1136" s="167"/>
      <c r="ADH1136" s="167"/>
      <c r="ADI1136" s="167"/>
      <c r="ADJ1136" s="10"/>
      <c r="ADK1136" s="10">
        <f t="shared" ref="ADK1136" si="1193">SUM(ADJ1131:ADJ1135)</f>
        <v>283.2</v>
      </c>
      <c r="ADL1136" s="219"/>
      <c r="ADM1136" s="167"/>
      <c r="ADN1136" s="326"/>
      <c r="ADP1136" s="167"/>
      <c r="ADQ1136" s="167"/>
      <c r="ADR1136" s="167"/>
      <c r="ADS1136" s="10"/>
      <c r="ADT1136" s="10">
        <f t="shared" ref="ADT1136" si="1194">SUM(ADS1131:ADS1135)</f>
        <v>430</v>
      </c>
      <c r="ADU1136" s="219"/>
      <c r="ADV1136" s="167"/>
      <c r="ADW1136" s="329"/>
      <c r="ADY1136" s="167"/>
      <c r="ADZ1136" s="167"/>
      <c r="AEA1136" s="167"/>
      <c r="AEB1136" s="10"/>
      <c r="AEC1136" s="10">
        <f t="shared" ref="AEC1136" si="1195">SUM(AEB1131:AEB1135)</f>
        <v>490.4</v>
      </c>
      <c r="AED1136" s="219"/>
      <c r="AEE1136" s="167"/>
      <c r="AEF1136" s="326"/>
      <c r="AEH1136" s="167"/>
      <c r="AEI1136" s="167"/>
      <c r="AEJ1136" s="167"/>
      <c r="AEK1136" s="10"/>
      <c r="AEL1136" s="10">
        <f t="shared" ref="AEL1136" si="1196">SUM(AEK1131:AEK1135)</f>
        <v>139.80000000000001</v>
      </c>
      <c r="AEM1136" s="219"/>
      <c r="AEN1136" s="167"/>
      <c r="AEO1136" s="326"/>
      <c r="AEQ1136" s="167"/>
      <c r="AER1136" s="167"/>
      <c r="AES1136" s="167"/>
      <c r="AET1136" s="10"/>
      <c r="AEU1136" s="10">
        <f t="shared" ref="AEU1136" si="1197">SUM(AET1131:AET1135)</f>
        <v>357</v>
      </c>
      <c r="AEV1136" s="219"/>
      <c r="AEW1136" s="167"/>
      <c r="AEX1136" s="326"/>
      <c r="AEZ1136" s="167"/>
      <c r="AFA1136" s="167"/>
      <c r="AFB1136" s="167"/>
      <c r="AFC1136" s="10"/>
      <c r="AFD1136" s="10">
        <f t="shared" ref="AFD1136" si="1198">SUM(AFC1131:AFC1135)</f>
        <v>329.40000000000003</v>
      </c>
      <c r="AFE1136" s="219"/>
      <c r="AFF1136" s="167"/>
      <c r="AFG1136" s="326"/>
      <c r="AFI1136" s="167"/>
      <c r="AFJ1136" s="167"/>
      <c r="AFK1136" s="167"/>
      <c r="AFL1136" s="10"/>
      <c r="AFM1136" s="10">
        <f t="shared" ref="AFM1136" si="1199">SUM(AFL1131:AFL1135)</f>
        <v>540.5</v>
      </c>
      <c r="AFN1136" s="219"/>
      <c r="AFO1136" s="167"/>
      <c r="AFP1136" s="326"/>
      <c r="AFR1136" s="167"/>
      <c r="AFS1136" s="167"/>
      <c r="AFT1136" s="167"/>
      <c r="AFU1136" s="10"/>
      <c r="AFV1136" s="10">
        <f t="shared" ref="AFV1136" si="1200">SUM(AFU1131:AFU1135)</f>
        <v>497</v>
      </c>
      <c r="AFW1136" s="219"/>
      <c r="AFX1136" s="167"/>
      <c r="AFY1136" s="326"/>
      <c r="AGA1136" s="167"/>
      <c r="AGB1136" s="167"/>
      <c r="AGC1136" s="167"/>
      <c r="AGD1136" s="10"/>
      <c r="AGE1136" s="10">
        <f t="shared" ref="AGE1136" si="1201">SUM(AGD1131:AGD1135)</f>
        <v>276.59999999999997</v>
      </c>
      <c r="AGF1136" s="219"/>
      <c r="AGG1136" s="167"/>
      <c r="AGH1136" s="498"/>
      <c r="AGJ1136" s="167"/>
      <c r="AGK1136" s="167"/>
      <c r="AGL1136" s="167"/>
      <c r="AGM1136" s="10"/>
      <c r="AGN1136" s="10">
        <f t="shared" ref="AGN1136" si="1202">SUM(AGM1131:AGM1135)</f>
        <v>490.4</v>
      </c>
      <c r="AGO1136" s="219"/>
      <c r="AGP1136" s="167"/>
      <c r="AGQ1136" s="326"/>
      <c r="AGS1136" s="167"/>
      <c r="AGT1136" s="167"/>
      <c r="AGU1136" s="167"/>
      <c r="AGV1136" s="10"/>
      <c r="AGW1136" s="10">
        <f t="shared" ref="AGW1136" si="1203">SUM(AGV1131:AGV1135)</f>
        <v>486.59999999999997</v>
      </c>
      <c r="AGX1136" s="219"/>
      <c r="AGY1136" s="167"/>
      <c r="AGZ1136" s="326"/>
      <c r="AHB1136" s="167"/>
      <c r="AHC1136" s="167"/>
      <c r="AHD1136" s="167"/>
      <c r="AHE1136" s="10"/>
      <c r="AHF1136" s="10">
        <f t="shared" ref="AHF1136" si="1204">SUM(AHE1131:AHE1135)</f>
        <v>486.79999999999995</v>
      </c>
      <c r="AHG1136" s="219"/>
      <c r="AHH1136" s="167"/>
      <c r="AHI1136" s="326"/>
      <c r="AHK1136" s="167"/>
      <c r="AHL1136" s="167"/>
      <c r="AHM1136" s="167"/>
      <c r="AHN1136" s="10"/>
      <c r="AHO1136" s="10">
        <f t="shared" ref="AHO1136" si="1205">SUM(AHN1131:AHN1135)</f>
        <v>553.70000000000005</v>
      </c>
      <c r="AHP1136" s="219"/>
      <c r="AHQ1136" s="167"/>
      <c r="AHR1136" s="326"/>
      <c r="AHT1136" s="167"/>
      <c r="AHU1136" s="167"/>
      <c r="AHV1136" s="167"/>
      <c r="AHW1136" s="10"/>
      <c r="AHX1136" s="10">
        <f t="shared" ref="AHX1136" si="1206">SUM(AHW1131:AHW1135)</f>
        <v>619.70000000000005</v>
      </c>
      <c r="AHY1136" s="219"/>
      <c r="AHZ1136" s="167"/>
      <c r="AIA1136" s="326"/>
      <c r="AIC1136" s="167"/>
      <c r="AID1136" s="167"/>
      <c r="AIE1136" s="167"/>
      <c r="AIF1136" s="10"/>
      <c r="AIG1136" s="10">
        <f t="shared" ref="AIG1136" si="1207">SUM(AIF1131:AIF1135)</f>
        <v>518.6</v>
      </c>
      <c r="AIH1136" s="219"/>
      <c r="AII1136" s="167"/>
      <c r="AIJ1136" s="498"/>
      <c r="AIL1136" s="167"/>
      <c r="AIM1136" s="167"/>
      <c r="AIN1136" s="167"/>
      <c r="AIO1136" s="10"/>
      <c r="AIP1136" s="10">
        <f t="shared" ref="AIP1136" si="1208">SUM(AIO1131:AIO1135)</f>
        <v>363.3</v>
      </c>
      <c r="AIQ1136" s="219"/>
      <c r="AIR1136" s="167"/>
      <c r="AIS1136" s="326"/>
      <c r="AIU1136" s="167"/>
      <c r="AIV1136" s="167"/>
      <c r="AIW1136" s="167"/>
      <c r="AIX1136" s="10"/>
      <c r="AIY1136" s="10">
        <f t="shared" ref="AIY1136" si="1209">SUM(AIX1131:AIX1135)</f>
        <v>454.7</v>
      </c>
      <c r="AIZ1136" s="219"/>
      <c r="AJA1136" s="167"/>
      <c r="AJB1136" s="326"/>
      <c r="AJD1136" s="167"/>
      <c r="AJE1136" s="167"/>
      <c r="AJF1136" s="167"/>
      <c r="AJG1136" s="10"/>
      <c r="AJH1136" s="10">
        <f t="shared" ref="AJH1136" si="1210">SUM(AJG1131:AJG1135)</f>
        <v>255.90000000000003</v>
      </c>
      <c r="AJI1136" s="219"/>
      <c r="AJJ1136" s="167"/>
      <c r="AJK1136" s="326"/>
      <c r="AJM1136" s="167"/>
      <c r="AJN1136" s="167"/>
      <c r="AJO1136" s="167"/>
      <c r="AJP1136" s="10"/>
      <c r="AJQ1136" s="10">
        <f t="shared" ref="AJQ1136" si="1211">SUM(AJP1131:AJP1135)</f>
        <v>482.9</v>
      </c>
      <c r="AJR1136" s="219"/>
      <c r="AJS1136" s="167"/>
      <c r="AJT1136" s="326"/>
      <c r="AJV1136" s="167"/>
      <c r="AJW1136" s="167"/>
      <c r="AJX1136" s="167"/>
      <c r="AJY1136" s="10"/>
      <c r="AJZ1136" s="10">
        <f t="shared" ref="AJZ1136" si="1212">SUM(AJY1131:AJY1135)</f>
        <v>262.5</v>
      </c>
      <c r="AKA1136" s="219"/>
      <c r="AKB1136" s="167"/>
      <c r="AKC1136" s="326"/>
      <c r="AKE1136" s="167"/>
      <c r="AKF1136" s="167"/>
      <c r="AKG1136" s="167"/>
      <c r="AKH1136" s="10"/>
      <c r="AKI1136" s="10">
        <f t="shared" ref="AKI1136" si="1213">SUM(AKH1131:AKH1135)</f>
        <v>378.79999999999995</v>
      </c>
      <c r="AKJ1136" s="219"/>
      <c r="AKK1136" s="167"/>
      <c r="AKL1136" s="326"/>
      <c r="AKN1136" s="167"/>
      <c r="AKO1136" s="167"/>
      <c r="AKP1136" s="167"/>
      <c r="AKQ1136" s="10"/>
      <c r="AKR1136" s="10">
        <f t="shared" ref="AKR1136" si="1214">SUM(AKQ1131:AKQ1135)</f>
        <v>440.1</v>
      </c>
      <c r="AKS1136" s="219"/>
      <c r="AKT1136" s="167"/>
      <c r="AKU1136" s="326"/>
      <c r="AKW1136" s="167"/>
      <c r="AKX1136" s="167"/>
      <c r="AKY1136" s="167"/>
      <c r="AKZ1136" s="10"/>
      <c r="ALA1136" s="10">
        <f t="shared" ref="ALA1136" si="1215">SUM(AKZ1131:AKZ1135)</f>
        <v>327.8</v>
      </c>
      <c r="ALB1136" s="219"/>
      <c r="ALC1136" s="167"/>
      <c r="ALD1136" s="329"/>
      <c r="ALF1136" s="167"/>
      <c r="ALG1136" s="167"/>
      <c r="ALH1136" s="167"/>
      <c r="ALI1136" s="10"/>
      <c r="ALJ1136" s="10">
        <f t="shared" ref="ALJ1136" si="1216">SUM(ALI1131:ALI1135)</f>
        <v>440.1</v>
      </c>
      <c r="ALK1136" s="219"/>
      <c r="ALL1136" s="167"/>
      <c r="ALM1136" s="326"/>
      <c r="ALO1136" s="167"/>
      <c r="ALP1136" s="167"/>
      <c r="ALQ1136" s="167"/>
      <c r="ALR1136" s="10"/>
      <c r="ALS1136" s="10">
        <f t="shared" ref="ALS1136" si="1217">SUM(ALR1131:ALR1135)</f>
        <v>447.4</v>
      </c>
      <c r="ALT1136" s="219"/>
      <c r="ALU1136" s="167"/>
      <c r="ALV1136" s="326"/>
      <c r="ALX1136" s="167"/>
      <c r="ALY1136" s="167"/>
      <c r="ALZ1136" s="167"/>
      <c r="AMA1136" s="10"/>
      <c r="AMB1136" s="10">
        <f t="shared" ref="AMB1136" si="1218">SUM(AMA1131:AMA1135)</f>
        <v>262.5</v>
      </c>
      <c r="AMC1136" s="219"/>
      <c r="AMD1136" s="167"/>
      <c r="AME1136" s="326"/>
      <c r="AMG1136" s="167"/>
      <c r="AMH1136" s="167"/>
      <c r="AMI1136" s="167"/>
      <c r="AMJ1136" s="10"/>
      <c r="AMK1136" s="10">
        <f t="shared" ref="AMK1136" si="1219">SUM(AMJ1131:AMJ1135)</f>
        <v>372.2</v>
      </c>
      <c r="AML1136" s="219"/>
      <c r="AMM1136" s="167"/>
      <c r="AMN1136" s="326"/>
      <c r="AMP1136" s="167"/>
      <c r="AMQ1136" s="167"/>
      <c r="AMR1136" s="167"/>
      <c r="AMS1136" s="10"/>
      <c r="AMT1136" s="10">
        <f t="shared" ref="AMT1136" si="1220">SUM(AMS1131:AMS1135)</f>
        <v>393.8</v>
      </c>
      <c r="AMU1136" s="219"/>
      <c r="AMV1136" s="167"/>
      <c r="AMW1136" s="326"/>
      <c r="AMY1136" s="167"/>
      <c r="AMZ1136" s="167"/>
      <c r="ANA1136" s="167"/>
      <c r="ANB1136" s="10"/>
      <c r="ANC1136" s="10">
        <f t="shared" ref="ANC1136" si="1221">SUM(ANB1131:ANB1135)</f>
        <v>262.5</v>
      </c>
      <c r="AND1136" s="219"/>
      <c r="ANE1136" s="167"/>
      <c r="ANF1136" s="326"/>
      <c r="ANH1136" s="167"/>
      <c r="ANI1136" s="167"/>
      <c r="ANJ1136" s="167"/>
      <c r="ANK1136" s="10"/>
      <c r="ANL1136" s="10">
        <f t="shared" ref="ANL1136" si="1222">SUM(ANK1131:ANK1135)</f>
        <v>513.69999999999993</v>
      </c>
      <c r="ANM1136" s="219"/>
      <c r="ANN1136" s="167"/>
      <c r="ANO1136" s="326"/>
      <c r="ANQ1136" s="167"/>
      <c r="ANR1136" s="167"/>
      <c r="ANS1136" s="167"/>
      <c r="ANT1136" s="10"/>
      <c r="ANU1136" s="10">
        <f t="shared" ref="ANU1136" si="1223">SUM(ANT1131:ANT1135)</f>
        <v>541.4</v>
      </c>
      <c r="ANV1136" s="219"/>
      <c r="ANW1136" s="167"/>
      <c r="ANX1136" s="326"/>
      <c r="ANZ1136" s="167"/>
      <c r="AOA1136" s="167"/>
      <c r="AOB1136" s="167"/>
      <c r="AOC1136" s="10"/>
      <c r="AOD1136" s="10">
        <f t="shared" ref="AOD1136" si="1224">SUM(AOC1131:AOC1135)</f>
        <v>512.70000000000005</v>
      </c>
      <c r="AOE1136" s="219"/>
      <c r="AOF1136" s="167"/>
      <c r="AOG1136" s="326"/>
      <c r="AOI1136" s="167"/>
      <c r="AOJ1136" s="167"/>
      <c r="AOK1136" s="167"/>
      <c r="AOL1136" s="10"/>
      <c r="AOM1136" s="10">
        <f t="shared" ref="AOM1136" si="1225">SUM(AOL1131:AOL1135)</f>
        <v>433.3</v>
      </c>
      <c r="AON1136" s="219"/>
      <c r="AOO1136" s="167"/>
      <c r="AOP1136" s="498"/>
      <c r="AOR1136" s="167"/>
      <c r="AOS1136" s="167"/>
      <c r="AOT1136" s="167"/>
      <c r="AOU1136" s="10"/>
      <c r="AOV1136" s="10">
        <f t="shared" ref="AOV1136" si="1226">SUM(AOU1131:AOU1135)</f>
        <v>482.9</v>
      </c>
      <c r="AOW1136" s="219"/>
      <c r="AOX1136" s="167"/>
      <c r="AOY1136" s="326"/>
      <c r="APA1136" s="167"/>
      <c r="APB1136" s="167"/>
      <c r="APC1136" s="167"/>
      <c r="APD1136" s="10"/>
      <c r="APE1136" s="10">
        <f t="shared" ref="APE1136" si="1227">SUM(APD1131:APD1135)</f>
        <v>347.4</v>
      </c>
      <c r="APF1136" s="219"/>
      <c r="APG1136" s="167"/>
      <c r="APH1136" s="326"/>
      <c r="APJ1136" s="167"/>
      <c r="APK1136" s="167"/>
      <c r="APL1136" s="167"/>
      <c r="APM1136" s="10"/>
      <c r="APN1136" s="10">
        <f t="shared" ref="APN1136" si="1228">SUM(APM1131:APM1135)</f>
        <v>541.4</v>
      </c>
      <c r="APO1136" s="219"/>
      <c r="APP1136" s="167"/>
      <c r="APQ1136" s="326"/>
      <c r="APS1136" s="167"/>
      <c r="APT1136" s="167"/>
      <c r="APU1136" s="167"/>
      <c r="APV1136" s="10"/>
      <c r="APW1136" s="10">
        <f t="shared" ref="APW1136" si="1229">SUM(APV1131:APV1135)</f>
        <v>237.3</v>
      </c>
      <c r="APX1136" s="219"/>
      <c r="APY1136" s="167"/>
      <c r="APZ1136" s="326"/>
      <c r="AQB1136" s="167"/>
      <c r="AQC1136" s="167"/>
      <c r="AQD1136" s="167"/>
      <c r="AQE1136" s="10"/>
      <c r="AQF1136" s="10">
        <f t="shared" ref="AQF1136" si="1230">SUM(AQE1131:AQE1135)</f>
        <v>468.79999999999995</v>
      </c>
      <c r="AQG1136" s="219"/>
      <c r="AQH1136" s="167"/>
      <c r="AQI1136" s="326"/>
      <c r="AQK1136" s="167"/>
      <c r="AQL1136" s="167"/>
      <c r="AQM1136" s="167"/>
      <c r="AQN1136" s="10"/>
      <c r="AQO1136" s="10">
        <f t="shared" ref="AQO1136" si="1231">SUM(AQN1131:AQN1135)</f>
        <v>436.79999999999995</v>
      </c>
      <c r="AQP1136" s="219"/>
      <c r="AQQ1136" s="167"/>
      <c r="AQR1136" s="326"/>
      <c r="AQT1136" s="167"/>
      <c r="AQU1136" s="167"/>
      <c r="AQV1136" s="167"/>
      <c r="AQW1136" s="10"/>
      <c r="AQX1136" s="10">
        <f t="shared" ref="AQX1136:ATI1136" si="1232">SUM(AQW1131:AQW1135)</f>
        <v>300.2</v>
      </c>
      <c r="AQY1136" s="219"/>
      <c r="AQZ1136" s="167"/>
      <c r="ARA1136" s="326"/>
      <c r="ARC1136" s="167"/>
      <c r="ARD1136" s="167"/>
      <c r="ARE1136" s="167"/>
      <c r="ARF1136" s="10"/>
      <c r="ARG1136" s="10">
        <f t="shared" si="1232"/>
        <v>517.70000000000005</v>
      </c>
      <c r="ARH1136" s="219"/>
      <c r="ARI1136" s="167"/>
      <c r="ARJ1136" s="326"/>
      <c r="ARL1136" s="167"/>
      <c r="ARM1136" s="167"/>
      <c r="ARN1136" s="167"/>
      <c r="ARO1136" s="10"/>
      <c r="ARP1136" s="10">
        <f t="shared" si="1232"/>
        <v>334.4</v>
      </c>
      <c r="ARQ1136" s="219"/>
      <c r="ARR1136" s="167"/>
      <c r="ARS1136" s="329"/>
      <c r="ARU1136" s="167"/>
      <c r="ARV1136" s="167"/>
      <c r="ARW1136" s="167"/>
      <c r="ARX1136" s="10"/>
      <c r="ARY1136" s="10">
        <f t="shared" si="1232"/>
        <v>447.4</v>
      </c>
      <c r="ARZ1136" s="219"/>
      <c r="ASA1136" s="167"/>
      <c r="ASB1136" s="326"/>
      <c r="ASD1136" s="167"/>
      <c r="ASE1136" s="167"/>
      <c r="ASF1136" s="167"/>
      <c r="ASG1136" s="10"/>
      <c r="ASH1136" s="10">
        <f t="shared" si="1232"/>
        <v>562.1</v>
      </c>
      <c r="ASI1136" s="219"/>
      <c r="ASJ1136" s="167"/>
      <c r="ASK1136" s="326"/>
      <c r="ASM1136" s="167"/>
      <c r="ASN1136" s="167"/>
      <c r="ASO1136" s="167"/>
      <c r="ASP1136" s="10"/>
      <c r="ASQ1136" s="10">
        <f t="shared" si="1232"/>
        <v>411.90000000000003</v>
      </c>
      <c r="ASR1136" s="219"/>
      <c r="ASS1136" s="167"/>
      <c r="AST1136" s="326"/>
      <c r="ASV1136" s="167"/>
      <c r="ASW1136" s="167"/>
      <c r="ASX1136" s="167"/>
      <c r="ASY1136" s="10"/>
      <c r="ASZ1136" s="10">
        <f t="shared" si="1232"/>
        <v>240.90000000000003</v>
      </c>
      <c r="ATA1136" s="219"/>
      <c r="ATB1136" s="167"/>
      <c r="ATC1136" s="326"/>
      <c r="ATE1136" s="167"/>
      <c r="ATF1136" s="167"/>
      <c r="ATG1136" s="167"/>
      <c r="ATH1136" s="10"/>
      <c r="ATI1136" s="10">
        <f t="shared" si="1232"/>
        <v>327.8</v>
      </c>
      <c r="ATJ1136" s="219"/>
      <c r="ATK1136" s="167"/>
      <c r="ATL1136" s="326"/>
      <c r="ATN1136" s="167"/>
      <c r="ATO1136" s="167"/>
      <c r="ATP1136" s="167"/>
      <c r="ATQ1136" s="10"/>
      <c r="ATR1136" s="10">
        <f t="shared" ref="ATR1136:AWC1136" si="1233">SUM(ATQ1131:ATQ1135)</f>
        <v>478.2</v>
      </c>
      <c r="ATS1136" s="219"/>
      <c r="ATT1136" s="167"/>
      <c r="ATU1136" s="326"/>
      <c r="ATW1136" s="167"/>
      <c r="ATX1136" s="167"/>
      <c r="ATY1136" s="167"/>
      <c r="ATZ1136" s="10"/>
      <c r="AUA1136" s="10">
        <f t="shared" si="1233"/>
        <v>241.8</v>
      </c>
      <c r="AUB1136" s="219"/>
      <c r="AUC1136" s="167"/>
      <c r="AUD1136" s="326"/>
      <c r="AUF1136" s="167"/>
      <c r="AUG1136" s="167"/>
      <c r="AUH1136" s="167"/>
      <c r="AUI1136" s="10"/>
      <c r="AUJ1136" s="10">
        <f t="shared" si="1233"/>
        <v>241.8</v>
      </c>
      <c r="AUK1136" s="219"/>
      <c r="AUL1136" s="167"/>
      <c r="AUM1136" s="326"/>
      <c r="AUO1136" s="167"/>
      <c r="AUP1136" s="167"/>
      <c r="AUQ1136" s="167"/>
      <c r="AUR1136" s="10"/>
      <c r="AUS1136" s="10">
        <f t="shared" si="1233"/>
        <v>237.3</v>
      </c>
      <c r="AUT1136" s="219"/>
      <c r="AUU1136" s="167"/>
      <c r="AUV1136" s="326"/>
      <c r="AUX1136" s="167"/>
      <c r="AUY1136" s="167"/>
      <c r="AUZ1136" s="167"/>
      <c r="AVA1136" s="10"/>
      <c r="AVB1136" s="10">
        <f t="shared" si="1233"/>
        <v>342.6</v>
      </c>
      <c r="AVC1136" s="219"/>
      <c r="AVD1136" s="167"/>
      <c r="AVE1136" s="326"/>
      <c r="AVG1136" s="167"/>
      <c r="AVH1136" s="167"/>
      <c r="AVI1136" s="167"/>
      <c r="AVJ1136" s="10"/>
      <c r="AVK1136" s="10">
        <f t="shared" si="1233"/>
        <v>378.79999999999995</v>
      </c>
      <c r="AVL1136" s="219"/>
      <c r="AVM1136" s="167"/>
      <c r="AVN1136" s="329"/>
      <c r="AVP1136" s="167"/>
      <c r="AVQ1136" s="167"/>
      <c r="AVR1136" s="167"/>
      <c r="AVS1136" s="10"/>
      <c r="AVT1136" s="10">
        <f t="shared" si="1233"/>
        <v>255.90000000000003</v>
      </c>
      <c r="AVU1136" s="219"/>
      <c r="AVV1136" s="167"/>
      <c r="AVW1136" s="326"/>
      <c r="AVY1136" s="167"/>
      <c r="AVZ1136" s="167"/>
      <c r="AWA1136" s="167"/>
      <c r="AWB1136" s="10"/>
      <c r="AWC1136" s="10">
        <f t="shared" si="1233"/>
        <v>282.3</v>
      </c>
      <c r="AWD1136" s="219"/>
      <c r="AWE1136" s="167"/>
      <c r="AWF1136" s="326"/>
      <c r="AWH1136" s="167"/>
      <c r="AWI1136" s="167"/>
      <c r="AWJ1136" s="167"/>
      <c r="AWK1136" s="10"/>
      <c r="AWL1136" s="10">
        <f t="shared" ref="AWL1136:AYW1136" si="1234">SUM(AWK1131:AWK1135)</f>
        <v>533.9</v>
      </c>
      <c r="AWM1136" s="219"/>
      <c r="AWN1136" s="167"/>
      <c r="AWO1136" s="326"/>
      <c r="AWQ1136" s="167"/>
      <c r="AWR1136" s="167"/>
      <c r="AWS1136" s="167"/>
      <c r="AWT1136" s="10"/>
      <c r="AWU1136" s="10">
        <f t="shared" si="1234"/>
        <v>304.5</v>
      </c>
      <c r="AWV1136" s="219"/>
      <c r="AWW1136" s="167"/>
      <c r="AWX1136" s="326"/>
      <c r="AWZ1136" s="167"/>
      <c r="AXA1136" s="167"/>
      <c r="AXB1136" s="167"/>
      <c r="AXC1136" s="10"/>
      <c r="AXD1136" s="10">
        <f t="shared" si="1234"/>
        <v>404.6</v>
      </c>
      <c r="AXE1136" s="219"/>
      <c r="AXF1136" s="167"/>
      <c r="AXG1136" s="498"/>
      <c r="AXI1136" s="167"/>
      <c r="AXJ1136" s="167"/>
      <c r="AXK1136" s="167"/>
      <c r="AXL1136" s="10"/>
      <c r="AXM1136" s="10">
        <f t="shared" si="1234"/>
        <v>418.70000000000005</v>
      </c>
      <c r="AXN1136" s="219"/>
      <c r="AXO1136" s="167"/>
      <c r="AXP1136" s="326"/>
      <c r="AXR1136" s="167"/>
      <c r="AXS1136" s="167"/>
      <c r="AXT1136" s="167"/>
      <c r="AXU1136" s="10"/>
      <c r="AXV1136" s="10">
        <f t="shared" si="1234"/>
        <v>276.59999999999997</v>
      </c>
      <c r="AXW1136" s="219"/>
      <c r="AXX1136" s="167"/>
      <c r="AXY1136" s="326"/>
      <c r="AYA1136" s="167"/>
      <c r="AYB1136" s="167"/>
      <c r="AYC1136" s="167"/>
      <c r="AYD1136" s="10"/>
      <c r="AYE1136" s="10">
        <f t="shared" si="1234"/>
        <v>511.1</v>
      </c>
      <c r="AYF1136" s="219"/>
      <c r="AYG1136" s="167"/>
      <c r="AYH1136" s="326"/>
      <c r="AYJ1136" s="167"/>
      <c r="AYK1136" s="167"/>
      <c r="AYL1136" s="167"/>
      <c r="AYM1136" s="10"/>
      <c r="AYN1136" s="10">
        <f t="shared" si="1234"/>
        <v>218.7</v>
      </c>
      <c r="AYO1136" s="219"/>
      <c r="AYP1136" s="167"/>
      <c r="AYQ1136" s="326"/>
      <c r="AYS1136" s="167"/>
      <c r="AYT1136" s="167"/>
      <c r="AYU1136" s="167"/>
      <c r="AYV1136" s="10"/>
      <c r="AYW1136" s="10">
        <f t="shared" si="1234"/>
        <v>488.3</v>
      </c>
      <c r="AYX1136" s="219"/>
      <c r="AYY1136" s="167"/>
      <c r="AYZ1136" s="498"/>
      <c r="AZB1136" s="167"/>
      <c r="AZC1136" s="167"/>
      <c r="AZD1136" s="167"/>
      <c r="AZE1136" s="10"/>
      <c r="AZF1136" s="10">
        <f t="shared" ref="AZF1136:BBQ1136" si="1235">SUM(AZE1131:AZE1135)</f>
        <v>490.4</v>
      </c>
      <c r="AZG1136" s="219"/>
      <c r="AZH1136" s="167"/>
      <c r="AZI1136" s="326"/>
      <c r="AZK1136" s="167"/>
      <c r="AZL1136" s="167"/>
      <c r="AZM1136" s="167"/>
      <c r="AZN1136" s="10"/>
      <c r="AZO1136" s="10">
        <f t="shared" si="1235"/>
        <v>454.2</v>
      </c>
      <c r="AZP1136" s="219"/>
      <c r="AZQ1136" s="167"/>
      <c r="AZR1136" s="326"/>
      <c r="AZT1136" s="167"/>
      <c r="AZU1136" s="167"/>
      <c r="AZV1136" s="167"/>
      <c r="AZW1136" s="10"/>
      <c r="AZX1136" s="10">
        <f t="shared" si="1235"/>
        <v>554.79999999999995</v>
      </c>
      <c r="AZY1136" s="219"/>
      <c r="AZZ1136" s="167"/>
      <c r="BAA1136" s="326"/>
      <c r="BAC1136" s="167"/>
      <c r="BAD1136" s="167"/>
      <c r="BAE1136" s="167"/>
      <c r="BAF1136" s="10"/>
      <c r="BAG1136" s="10">
        <f t="shared" si="1235"/>
        <v>525.1</v>
      </c>
      <c r="BAH1136" s="219"/>
      <c r="BAI1136" s="167"/>
      <c r="BAJ1136" s="326"/>
      <c r="BAL1136" s="167"/>
      <c r="BAM1136" s="167"/>
      <c r="BAN1136" s="167"/>
      <c r="BAO1136" s="10"/>
      <c r="BAP1136" s="10">
        <f t="shared" si="1235"/>
        <v>512</v>
      </c>
      <c r="BAQ1136" s="219"/>
      <c r="BAR1136" s="167"/>
      <c r="BAS1136" s="326"/>
      <c r="BAU1136" s="167"/>
      <c r="BAV1136" s="167"/>
      <c r="BAW1136" s="167"/>
      <c r="BAX1136" s="10"/>
      <c r="BAY1136" s="10">
        <f t="shared" si="1235"/>
        <v>512</v>
      </c>
      <c r="BAZ1136" s="219"/>
      <c r="BBA1136" s="167"/>
      <c r="BBB1136" s="326"/>
      <c r="BBD1136" s="167"/>
      <c r="BBE1136" s="167"/>
      <c r="BBF1136" s="167"/>
      <c r="BBG1136" s="10"/>
      <c r="BBH1136" s="10">
        <f t="shared" si="1235"/>
        <v>554.79999999999995</v>
      </c>
      <c r="BBI1136" s="219"/>
      <c r="BBJ1136" s="167"/>
      <c r="BBK1136" s="326"/>
      <c r="BBM1136" s="167"/>
      <c r="BBN1136" s="167"/>
      <c r="BBO1136" s="167"/>
      <c r="BBP1136" s="10"/>
      <c r="BBQ1136" s="10">
        <f t="shared" si="1235"/>
        <v>433.3</v>
      </c>
      <c r="BBR1136" s="219"/>
      <c r="BBS1136" s="167"/>
      <c r="BBT1136" s="326"/>
      <c r="BBV1136" s="167"/>
      <c r="BBW1136" s="167"/>
      <c r="BBX1136" s="167"/>
      <c r="BBY1136" s="10"/>
      <c r="BBZ1136" s="10">
        <f t="shared" ref="BBZ1136:BEK1136" si="1236">SUM(BBY1131:BBY1135)</f>
        <v>525.70000000000005</v>
      </c>
      <c r="BCA1136" s="219"/>
      <c r="BCB1136" s="167"/>
      <c r="BCC1136" s="329"/>
      <c r="BCE1136" s="167"/>
      <c r="BCF1136" s="167"/>
      <c r="BCG1136" s="167"/>
      <c r="BCH1136" s="10"/>
      <c r="BCI1136" s="10">
        <f t="shared" si="1236"/>
        <v>234.3</v>
      </c>
      <c r="BCJ1136" s="219"/>
      <c r="BCK1136" s="167"/>
      <c r="BCL1136" s="326"/>
      <c r="BCN1136" s="167"/>
      <c r="BCO1136" s="167"/>
      <c r="BCP1136" s="167"/>
      <c r="BCQ1136" s="10"/>
      <c r="BCR1136" s="10">
        <f t="shared" si="1236"/>
        <v>526.79999999999995</v>
      </c>
      <c r="BCS1136" s="219"/>
      <c r="BCT1136" s="167"/>
      <c r="BCU1136" s="326"/>
      <c r="BCW1136" s="167"/>
      <c r="BCX1136" s="167"/>
      <c r="BCY1136" s="167"/>
      <c r="BCZ1136" s="10"/>
      <c r="BDA1136" s="10">
        <f t="shared" si="1236"/>
        <v>532.4</v>
      </c>
      <c r="BDB1136" s="219"/>
      <c r="BDC1136" s="167"/>
      <c r="BDD1136" s="326"/>
      <c r="BDF1136" s="167"/>
      <c r="BDG1136" s="167"/>
      <c r="BDH1136" s="167"/>
      <c r="BDI1136" s="10"/>
      <c r="BDJ1136" s="10">
        <f t="shared" si="1236"/>
        <v>255.90000000000003</v>
      </c>
      <c r="BDK1136" s="219"/>
      <c r="BDL1136" s="167"/>
      <c r="BDM1136" s="329"/>
      <c r="BDO1136" s="167"/>
      <c r="BDP1136" s="167"/>
      <c r="BDQ1136" s="167"/>
      <c r="BDR1136" s="10"/>
      <c r="BDS1136" s="10">
        <f t="shared" si="1236"/>
        <v>283.2</v>
      </c>
      <c r="BDT1136" s="219"/>
      <c r="BDU1136" s="167"/>
      <c r="BDV1136" s="326"/>
      <c r="BDX1136" s="167"/>
      <c r="BDY1136" s="167"/>
      <c r="BDZ1136" s="167"/>
      <c r="BEA1136" s="10"/>
      <c r="BEB1136" s="10">
        <f t="shared" si="1236"/>
        <v>490.4</v>
      </c>
      <c r="BEC1136" s="219"/>
      <c r="BED1136" s="167"/>
      <c r="BEE1136" s="498"/>
      <c r="BEG1136" s="167"/>
      <c r="BEH1136" s="167"/>
      <c r="BEI1136" s="167"/>
      <c r="BEJ1136" s="10"/>
      <c r="BEK1136" s="10">
        <f t="shared" si="1236"/>
        <v>454.2</v>
      </c>
      <c r="BEL1136" s="219"/>
      <c r="BEM1136" s="167"/>
      <c r="BEN1136" s="498"/>
      <c r="BEP1136" s="167"/>
      <c r="BEQ1136" s="167"/>
      <c r="BER1136" s="167"/>
      <c r="BES1136" s="10"/>
      <c r="BET1136" s="10">
        <f t="shared" ref="BET1136:BFC1136" si="1237">SUM(BES1131:BES1135)</f>
        <v>497.70000000000005</v>
      </c>
      <c r="BEU1136" s="219"/>
      <c r="BEV1136" s="167"/>
      <c r="BEW1136" s="326"/>
      <c r="BEY1136" s="167"/>
      <c r="BEZ1136" s="167"/>
      <c r="BFA1136" s="167"/>
      <c r="BFB1136" s="10"/>
      <c r="BFC1136" s="10">
        <f t="shared" si="1237"/>
        <v>554.79999999999995</v>
      </c>
      <c r="BFD1136" s="219"/>
      <c r="BFE1136" s="167"/>
      <c r="BFF1136" s="362"/>
      <c r="BFH1136" s="167"/>
      <c r="BFI1136" s="167"/>
      <c r="BFJ1136" s="167"/>
      <c r="BFK1136" s="10"/>
      <c r="BFL1136" s="10"/>
      <c r="BFN1136" s="167"/>
      <c r="BFO1136" s="362"/>
      <c r="BFQ1136" s="167"/>
      <c r="BFR1136" s="167"/>
      <c r="BFS1136" s="167"/>
      <c r="BFT1136" s="10"/>
      <c r="BFU1136" s="10"/>
      <c r="BFW1136" s="167"/>
      <c r="BFX1136" s="329"/>
      <c r="BFZ1136" s="167"/>
      <c r="BGA1136" s="167"/>
      <c r="BGB1136" s="167"/>
      <c r="BGC1136" s="10"/>
      <c r="BGD1136" s="10"/>
      <c r="BGF1136" s="167"/>
      <c r="BGG1136" s="362"/>
      <c r="BGI1136" s="167"/>
      <c r="BGJ1136" s="167"/>
      <c r="BGK1136" s="167"/>
      <c r="BGL1136" s="10"/>
      <c r="BGM1136" s="10"/>
      <c r="BGO1136" s="167"/>
      <c r="BGP1136" s="329"/>
      <c r="BGR1136" s="167"/>
      <c r="BGS1136" s="167"/>
      <c r="BGT1136" s="167"/>
      <c r="BGU1136" s="10"/>
      <c r="BGV1136" s="10"/>
      <c r="BGX1136" s="167"/>
      <c r="BGY1136" s="362"/>
      <c r="BHA1136" s="167"/>
      <c r="BHB1136" s="167"/>
      <c r="BHC1136" s="167"/>
      <c r="BHD1136" s="10"/>
      <c r="BHE1136" s="10"/>
    </row>
    <row r="1137" spans="1:1565" s="14" customFormat="1" ht="15">
      <c r="A1137" s="167" t="s">
        <v>70</v>
      </c>
      <c r="B1137" s="325" t="s">
        <v>515</v>
      </c>
      <c r="D1137" s="230">
        <f>IF(C1137="Kopman",1.2,1)</f>
        <v>1</v>
      </c>
      <c r="E1137" s="168">
        <f>VLOOKUP(B1137,$A$1213:$F$2274,6,FALSE)</f>
        <v>2</v>
      </c>
      <c r="F1137" s="167" t="s">
        <v>61</v>
      </c>
      <c r="G1137" s="10">
        <f>E1137*1.5*D1137</f>
        <v>3</v>
      </c>
      <c r="H1137" s="10"/>
      <c r="I1137" s="219"/>
      <c r="J1137" s="167" t="s">
        <v>70</v>
      </c>
      <c r="K1137" s="325" t="s">
        <v>493</v>
      </c>
      <c r="M1137" s="230">
        <f>IF(L1137="Kopman",1.2,1)</f>
        <v>1</v>
      </c>
      <c r="N1137" s="168">
        <f>VLOOKUP(K1137,$A$1213:$F$2274,6,FALSE)</f>
        <v>0</v>
      </c>
      <c r="O1137" s="167" t="s">
        <v>61</v>
      </c>
      <c r="P1137" s="10">
        <f>N1137*1.5*M1137</f>
        <v>0</v>
      </c>
      <c r="Q1137" s="10"/>
      <c r="R1137" s="219"/>
      <c r="S1137" s="167" t="s">
        <v>70</v>
      </c>
      <c r="T1137" s="325" t="s">
        <v>515</v>
      </c>
      <c r="V1137" s="230">
        <f t="shared" ref="V1137" si="1238">IF(U1137="Kopman",1.2,1)</f>
        <v>1</v>
      </c>
      <c r="W1137" s="168">
        <f t="shared" ref="W1137:W1141" si="1239">VLOOKUP(T1137,$A$1213:$F$2274,6,FALSE)</f>
        <v>2</v>
      </c>
      <c r="X1137" s="167" t="s">
        <v>61</v>
      </c>
      <c r="Y1137" s="10">
        <f t="shared" ref="Y1137" si="1240">W1137*1.5*V1137</f>
        <v>3</v>
      </c>
      <c r="Z1137" s="10"/>
      <c r="AA1137" s="219"/>
      <c r="AB1137" s="167" t="s">
        <v>70</v>
      </c>
      <c r="AC1137" s="325" t="s">
        <v>493</v>
      </c>
      <c r="AE1137" s="230">
        <f t="shared" ref="AE1137" si="1241">IF(AD1137="Kopman",1.2,1)</f>
        <v>1</v>
      </c>
      <c r="AF1137" s="168">
        <f t="shared" ref="AF1137:AF1141" si="1242">VLOOKUP(AC1137,$A$1213:$F$2274,6,FALSE)</f>
        <v>0</v>
      </c>
      <c r="AG1137" s="167" t="s">
        <v>61</v>
      </c>
      <c r="AH1137" s="10">
        <f t="shared" ref="AH1137" si="1243">AF1137*1.5*AE1137</f>
        <v>0</v>
      </c>
      <c r="AI1137" s="10"/>
      <c r="AJ1137" s="219"/>
      <c r="AK1137" s="167" t="s">
        <v>70</v>
      </c>
      <c r="AL1137" s="498" t="s">
        <v>949</v>
      </c>
      <c r="AN1137" s="230">
        <f t="shared" ref="AN1137" si="1244">IF(AM1137="Kopman",1.2,1)</f>
        <v>1</v>
      </c>
      <c r="AO1137" s="168">
        <f t="shared" ref="AO1137:AO1141" si="1245">VLOOKUP(AL1137,$A$1213:$F$2274,6,FALSE)</f>
        <v>0</v>
      </c>
      <c r="AP1137" s="167" t="s">
        <v>61</v>
      </c>
      <c r="AQ1137" s="10">
        <f t="shared" ref="AQ1137" si="1246">AO1137*1.5*AN1137</f>
        <v>0</v>
      </c>
      <c r="AR1137" s="10"/>
      <c r="AS1137" s="219"/>
      <c r="AT1137" s="167" t="s">
        <v>70</v>
      </c>
      <c r="AU1137" s="325" t="s">
        <v>493</v>
      </c>
      <c r="AW1137" s="230">
        <f t="shared" ref="AW1137" si="1247">IF(AV1137="Kopman",1.2,1)</f>
        <v>1</v>
      </c>
      <c r="AX1137" s="168">
        <f t="shared" ref="AX1137:AX1141" si="1248">VLOOKUP(AU1137,$A$1213:$F$2274,6,FALSE)</f>
        <v>0</v>
      </c>
      <c r="AY1137" s="167" t="s">
        <v>61</v>
      </c>
      <c r="AZ1137" s="10">
        <f t="shared" ref="AZ1137" si="1249">AX1137*1.5*AW1137</f>
        <v>0</v>
      </c>
      <c r="BA1137" s="10"/>
      <c r="BB1137" s="219"/>
      <c r="BC1137" s="167" t="s">
        <v>70</v>
      </c>
      <c r="BD1137" s="325" t="s">
        <v>493</v>
      </c>
      <c r="BF1137" s="230">
        <f t="shared" ref="BF1137" si="1250">IF(BE1137="Kopman",1.2,1)</f>
        <v>1</v>
      </c>
      <c r="BG1137" s="168">
        <f t="shared" ref="BG1137:BG1141" si="1251">VLOOKUP(BD1137,$A$1213:$F$2274,6,FALSE)</f>
        <v>0</v>
      </c>
      <c r="BH1137" s="167" t="s">
        <v>61</v>
      </c>
      <c r="BI1137" s="10">
        <f t="shared" ref="BI1137" si="1252">BG1137*1.5*BF1137</f>
        <v>0</v>
      </c>
      <c r="BJ1137" s="10"/>
      <c r="BK1137" s="219"/>
      <c r="BL1137" s="167" t="s">
        <v>70</v>
      </c>
      <c r="BM1137" s="325" t="s">
        <v>493</v>
      </c>
      <c r="BO1137" s="230">
        <f t="shared" ref="BO1137" si="1253">IF(BN1137="Kopman",1.2,1)</f>
        <v>1</v>
      </c>
      <c r="BP1137" s="168">
        <f t="shared" ref="BP1137:BP1141" si="1254">VLOOKUP(BM1137,$A$1213:$F$2274,6,FALSE)</f>
        <v>0</v>
      </c>
      <c r="BQ1137" s="167" t="s">
        <v>61</v>
      </c>
      <c r="BR1137" s="10">
        <f t="shared" ref="BR1137" si="1255">BP1137*1.5*BO1137</f>
        <v>0</v>
      </c>
      <c r="BS1137" s="10"/>
      <c r="BT1137" s="219"/>
      <c r="BU1137" s="167" t="s">
        <v>70</v>
      </c>
      <c r="BV1137" s="325" t="s">
        <v>515</v>
      </c>
      <c r="BX1137" s="230">
        <f t="shared" ref="BX1137" si="1256">IF(BW1137="Kopman",1.2,1)</f>
        <v>1</v>
      </c>
      <c r="BY1137" s="168">
        <f t="shared" ref="BY1137:BY1141" si="1257">VLOOKUP(BV1137,$A$1213:$F$2274,6,FALSE)</f>
        <v>2</v>
      </c>
      <c r="BZ1137" s="167" t="s">
        <v>61</v>
      </c>
      <c r="CA1137" s="10">
        <f t="shared" ref="CA1137" si="1258">BY1137*1.5*BX1137</f>
        <v>3</v>
      </c>
      <c r="CB1137" s="10"/>
      <c r="CC1137" s="219"/>
      <c r="CD1137" s="167" t="s">
        <v>70</v>
      </c>
      <c r="CE1137" s="325" t="s">
        <v>1330</v>
      </c>
      <c r="CG1137" s="230">
        <f t="shared" ref="CG1137" si="1259">IF(CF1137="Kopman",1.2,1)</f>
        <v>1</v>
      </c>
      <c r="CH1137" s="168">
        <f t="shared" ref="CH1137:CH1141" si="1260">VLOOKUP(CE1137,$A$1213:$F$2274,6,FALSE)</f>
        <v>0</v>
      </c>
      <c r="CI1137" s="167" t="s">
        <v>61</v>
      </c>
      <c r="CJ1137" s="10">
        <f t="shared" ref="CJ1137" si="1261">CH1137*1.5*CG1137</f>
        <v>0</v>
      </c>
      <c r="CK1137" s="10"/>
      <c r="CL1137" s="219"/>
      <c r="CM1137" s="167" t="s">
        <v>70</v>
      </c>
      <c r="CN1137" s="325" t="s">
        <v>515</v>
      </c>
      <c r="CP1137" s="230">
        <f t="shared" ref="CP1137" si="1262">IF(CO1137="Kopman",1.2,1)</f>
        <v>1</v>
      </c>
      <c r="CQ1137" s="168">
        <f t="shared" ref="CQ1137:CQ1141" si="1263">VLOOKUP(CN1137,$A$1213:$F$2274,6,FALSE)</f>
        <v>2</v>
      </c>
      <c r="CR1137" s="167" t="s">
        <v>61</v>
      </c>
      <c r="CS1137" s="10">
        <f t="shared" ref="CS1137" si="1264">CQ1137*1.5*CP1137</f>
        <v>3</v>
      </c>
      <c r="CT1137" s="10"/>
      <c r="CU1137" s="219"/>
      <c r="CV1137" s="167" t="s">
        <v>70</v>
      </c>
      <c r="CW1137" s="325" t="s">
        <v>493</v>
      </c>
      <c r="CY1137" s="230">
        <f t="shared" ref="CY1137" si="1265">IF(CX1137="Kopman",1.2,1)</f>
        <v>1</v>
      </c>
      <c r="CZ1137" s="168">
        <f t="shared" ref="CZ1137:CZ1141" si="1266">VLOOKUP(CW1137,$A$1213:$F$2274,6,FALSE)</f>
        <v>0</v>
      </c>
      <c r="DA1137" s="167" t="s">
        <v>61</v>
      </c>
      <c r="DB1137" s="10">
        <f t="shared" ref="DB1137" si="1267">CZ1137*1.5*CY1137</f>
        <v>0</v>
      </c>
      <c r="DC1137" s="10"/>
      <c r="DD1137" s="219"/>
      <c r="DE1137" s="167" t="s">
        <v>70</v>
      </c>
      <c r="DF1137" s="325" t="s">
        <v>515</v>
      </c>
      <c r="DH1137" s="230">
        <f t="shared" ref="DH1137" si="1268">IF(DG1137="Kopman",1.2,1)</f>
        <v>1</v>
      </c>
      <c r="DI1137" s="168">
        <f t="shared" ref="DI1137:DI1141" si="1269">VLOOKUP(DF1137,$A$1213:$F$2274,6,FALSE)</f>
        <v>2</v>
      </c>
      <c r="DJ1137" s="167" t="s">
        <v>61</v>
      </c>
      <c r="DK1137" s="10">
        <f t="shared" ref="DK1137" si="1270">DI1137*1.5*DH1137</f>
        <v>3</v>
      </c>
      <c r="DL1137" s="10"/>
      <c r="DM1137" s="219"/>
      <c r="DN1137" s="167" t="s">
        <v>70</v>
      </c>
      <c r="DO1137" s="325" t="s">
        <v>515</v>
      </c>
      <c r="DQ1137" s="230">
        <f t="shared" ref="DQ1137" si="1271">IF(DP1137="Kopman",1.2,1)</f>
        <v>1</v>
      </c>
      <c r="DR1137" s="168">
        <f t="shared" ref="DR1137:DR1141" si="1272">VLOOKUP(DO1137,$A$1213:$F$2274,6,FALSE)</f>
        <v>2</v>
      </c>
      <c r="DS1137" s="167" t="s">
        <v>61</v>
      </c>
      <c r="DT1137" s="10">
        <f t="shared" ref="DT1137" si="1273">DR1137*1.5*DQ1137</f>
        <v>3</v>
      </c>
      <c r="DU1137" s="10"/>
      <c r="DV1137" s="219"/>
      <c r="DW1137" s="167" t="s">
        <v>70</v>
      </c>
      <c r="DX1137" s="325" t="s">
        <v>493</v>
      </c>
      <c r="DZ1137" s="230">
        <f t="shared" ref="DZ1137" si="1274">IF(DY1137="Kopman",1.2,1)</f>
        <v>1</v>
      </c>
      <c r="EA1137" s="168">
        <f t="shared" ref="EA1137:EA1141" si="1275">VLOOKUP(DX1137,$A$1213:$F$2274,6,FALSE)</f>
        <v>0</v>
      </c>
      <c r="EB1137" s="167" t="s">
        <v>61</v>
      </c>
      <c r="EC1137" s="10">
        <f t="shared" ref="EC1137" si="1276">EA1137*1.5*DZ1137</f>
        <v>0</v>
      </c>
      <c r="ED1137" s="10"/>
      <c r="EE1137" s="219"/>
      <c r="EF1137" s="167" t="s">
        <v>70</v>
      </c>
      <c r="EG1137" s="325" t="s">
        <v>493</v>
      </c>
      <c r="EI1137" s="230">
        <f t="shared" ref="EI1137" si="1277">IF(EH1137="Kopman",1.2,1)</f>
        <v>1</v>
      </c>
      <c r="EJ1137" s="168">
        <f t="shared" ref="EJ1137:EJ1141" si="1278">VLOOKUP(EG1137,$A$1213:$F$2274,6,FALSE)</f>
        <v>0</v>
      </c>
      <c r="EK1137" s="167" t="s">
        <v>61</v>
      </c>
      <c r="EL1137" s="10">
        <f t="shared" ref="EL1137" si="1279">EJ1137*1.5*EI1137</f>
        <v>0</v>
      </c>
      <c r="EM1137" s="10"/>
      <c r="EN1137" s="219"/>
      <c r="EO1137" s="167" t="s">
        <v>70</v>
      </c>
      <c r="EP1137" s="325" t="s">
        <v>493</v>
      </c>
      <c r="ER1137" s="230">
        <f t="shared" ref="ER1137" si="1280">IF(EQ1137="Kopman",1.2,1)</f>
        <v>1</v>
      </c>
      <c r="ES1137" s="168">
        <f t="shared" ref="ES1137:ES1141" si="1281">VLOOKUP(EP1137,$A$1213:$F$2274,6,FALSE)</f>
        <v>0</v>
      </c>
      <c r="ET1137" s="167" t="s">
        <v>61</v>
      </c>
      <c r="EU1137" s="10">
        <f t="shared" ref="EU1137" si="1282">ES1137*1.5*ER1137</f>
        <v>0</v>
      </c>
      <c r="EV1137" s="10"/>
      <c r="EW1137" s="219"/>
      <c r="EX1137" s="167" t="s">
        <v>70</v>
      </c>
      <c r="EY1137" s="325" t="s">
        <v>1699</v>
      </c>
      <c r="FA1137" s="230">
        <f t="shared" ref="FA1137" si="1283">IF(EZ1137="Kopman",1.2,1)</f>
        <v>1</v>
      </c>
      <c r="FB1137" s="168">
        <f t="shared" ref="FB1137:FB1141" si="1284">VLOOKUP(EY1137,$A$1213:$F$2274,6,FALSE)</f>
        <v>16</v>
      </c>
      <c r="FC1137" s="167" t="s">
        <v>61</v>
      </c>
      <c r="FD1137" s="10">
        <f t="shared" ref="FD1137" si="1285">FB1137*1.5*FA1137</f>
        <v>24</v>
      </c>
      <c r="FE1137" s="10"/>
      <c r="FF1137" s="219"/>
      <c r="FG1137" s="167" t="s">
        <v>70</v>
      </c>
      <c r="FH1137" s="325" t="s">
        <v>493</v>
      </c>
      <c r="FJ1137" s="230">
        <f t="shared" ref="FJ1137" si="1286">IF(FI1137="Kopman",1.2,1)</f>
        <v>1</v>
      </c>
      <c r="FK1137" s="168">
        <f t="shared" ref="FK1137:FK1141" si="1287">VLOOKUP(FH1137,$A$1213:$F$2274,6,FALSE)</f>
        <v>0</v>
      </c>
      <c r="FL1137" s="167" t="s">
        <v>61</v>
      </c>
      <c r="FM1137" s="10">
        <f t="shared" ref="FM1137" si="1288">FK1137*1.5*FJ1137</f>
        <v>0</v>
      </c>
      <c r="FN1137" s="10"/>
      <c r="FO1137" s="219"/>
      <c r="FP1137" s="167" t="s">
        <v>70</v>
      </c>
      <c r="FQ1137" s="325" t="s">
        <v>1330</v>
      </c>
      <c r="FS1137" s="230">
        <f t="shared" ref="FS1137" si="1289">IF(FR1137="Kopman",1.2,1)</f>
        <v>1</v>
      </c>
      <c r="FT1137" s="168">
        <f t="shared" ref="FT1137:FT1141" si="1290">VLOOKUP(FQ1137,$A$1213:$F$2274,6,FALSE)</f>
        <v>0</v>
      </c>
      <c r="FU1137" s="167" t="s">
        <v>61</v>
      </c>
      <c r="FV1137" s="10">
        <f t="shared" ref="FV1137" si="1291">FT1137*1.5*FS1137</f>
        <v>0</v>
      </c>
      <c r="FW1137" s="10"/>
      <c r="FX1137" s="219"/>
      <c r="FY1137" s="167" t="s">
        <v>70</v>
      </c>
      <c r="FZ1137" s="325" t="s">
        <v>2355</v>
      </c>
      <c r="GB1137" s="230">
        <f t="shared" ref="GB1137" si="1292">IF(GA1137="Kopman",1.2,1)</f>
        <v>1</v>
      </c>
      <c r="GC1137" s="168">
        <f t="shared" ref="GC1137:GC1141" si="1293">VLOOKUP(FZ1137,$A$1213:$F$2274,6,FALSE)</f>
        <v>11</v>
      </c>
      <c r="GD1137" s="167" t="s">
        <v>61</v>
      </c>
      <c r="GE1137" s="10">
        <f t="shared" ref="GE1137" si="1294">GC1137*1.5*GB1137</f>
        <v>16.5</v>
      </c>
      <c r="GF1137" s="10"/>
      <c r="GG1137" s="219"/>
      <c r="GH1137" s="167" t="s">
        <v>70</v>
      </c>
      <c r="GI1137" s="325" t="s">
        <v>493</v>
      </c>
      <c r="GK1137" s="230">
        <f t="shared" ref="GK1137" si="1295">IF(GJ1137="Kopman",1.2,1)</f>
        <v>1</v>
      </c>
      <c r="GL1137" s="168">
        <f t="shared" ref="GL1137:GL1141" si="1296">VLOOKUP(GI1137,$A$1213:$F$2274,6,FALSE)</f>
        <v>0</v>
      </c>
      <c r="GM1137" s="167" t="s">
        <v>61</v>
      </c>
      <c r="GN1137" s="10">
        <f t="shared" ref="GN1137" si="1297">GL1137*1.5*GK1137</f>
        <v>0</v>
      </c>
      <c r="GO1137" s="10"/>
      <c r="GP1137" s="219"/>
      <c r="GQ1137" s="167" t="s">
        <v>70</v>
      </c>
      <c r="GR1137" s="325" t="s">
        <v>493</v>
      </c>
      <c r="GT1137" s="230">
        <f t="shared" ref="GT1137" si="1298">IF(GS1137="Kopman",1.2,1)</f>
        <v>1</v>
      </c>
      <c r="GU1137" s="168">
        <f t="shared" ref="GU1137:GU1141" si="1299">VLOOKUP(GR1137,$A$1213:$F$2274,6,FALSE)</f>
        <v>0</v>
      </c>
      <c r="GV1137" s="167" t="s">
        <v>61</v>
      </c>
      <c r="GW1137" s="10">
        <f t="shared" ref="GW1137" si="1300">GU1137*1.5*GT1137</f>
        <v>0</v>
      </c>
      <c r="GX1137" s="10"/>
      <c r="GY1137" s="219"/>
      <c r="GZ1137" s="167" t="s">
        <v>70</v>
      </c>
      <c r="HA1137" s="325" t="s">
        <v>959</v>
      </c>
      <c r="HC1137" s="230">
        <f t="shared" ref="HC1137" si="1301">IF(HB1137="Kopman",1.2,1)</f>
        <v>1</v>
      </c>
      <c r="HD1137" s="168">
        <f t="shared" ref="HD1137:HD1141" si="1302">VLOOKUP(HA1137,$A$1213:$F$2274,6,FALSE)</f>
        <v>101</v>
      </c>
      <c r="HE1137" s="167" t="s">
        <v>61</v>
      </c>
      <c r="HF1137" s="10">
        <f t="shared" ref="HF1137" si="1303">HD1137*1.5*HC1137</f>
        <v>151.5</v>
      </c>
      <c r="HG1137" s="10"/>
      <c r="HH1137" s="219"/>
      <c r="HI1137" s="167" t="s">
        <v>70</v>
      </c>
      <c r="HJ1137" s="325" t="s">
        <v>1330</v>
      </c>
      <c r="HL1137" s="230">
        <f t="shared" ref="HL1137" si="1304">IF(HK1137="Kopman",1.2,1)</f>
        <v>1</v>
      </c>
      <c r="HM1137" s="168">
        <f t="shared" ref="HM1137:HM1141" si="1305">VLOOKUP(HJ1137,$A$1213:$F$2274,6,FALSE)</f>
        <v>0</v>
      </c>
      <c r="HN1137" s="167" t="s">
        <v>61</v>
      </c>
      <c r="HO1137" s="10">
        <f t="shared" ref="HO1137" si="1306">HM1137*1.5*HL1137</f>
        <v>0</v>
      </c>
      <c r="HP1137" s="10"/>
      <c r="HQ1137" s="219"/>
      <c r="HR1137" s="167" t="s">
        <v>70</v>
      </c>
      <c r="HS1137" s="325" t="s">
        <v>2355</v>
      </c>
      <c r="HU1137" s="230">
        <f t="shared" ref="HU1137" si="1307">IF(HT1137="Kopman",1.2,1)</f>
        <v>1</v>
      </c>
      <c r="HV1137" s="168">
        <f t="shared" ref="HV1137:HV1141" si="1308">VLOOKUP(HS1137,$A$1213:$F$2274,6,FALSE)</f>
        <v>11</v>
      </c>
      <c r="HW1137" s="167" t="s">
        <v>61</v>
      </c>
      <c r="HX1137" s="10">
        <f t="shared" ref="HX1137" si="1309">HV1137*1.5*HU1137</f>
        <v>16.5</v>
      </c>
      <c r="HY1137" s="10"/>
      <c r="HZ1137" s="219"/>
      <c r="IA1137" s="167" t="s">
        <v>70</v>
      </c>
      <c r="IB1137" s="325" t="s">
        <v>493</v>
      </c>
      <c r="ID1137" s="230">
        <f t="shared" ref="ID1137" si="1310">IF(IC1137="Kopman",1.2,1)</f>
        <v>1</v>
      </c>
      <c r="IE1137" s="168">
        <f t="shared" ref="IE1137:IE1141" si="1311">VLOOKUP(IB1137,$A$1213:$F$2274,6,FALSE)</f>
        <v>0</v>
      </c>
      <c r="IF1137" s="167" t="s">
        <v>61</v>
      </c>
      <c r="IG1137" s="10">
        <f t="shared" ref="IG1137" si="1312">IE1137*1.5*ID1137</f>
        <v>0</v>
      </c>
      <c r="IH1137" s="10"/>
      <c r="II1137" s="219"/>
      <c r="IJ1137" s="167" t="s">
        <v>70</v>
      </c>
      <c r="IK1137" s="325" t="s">
        <v>493</v>
      </c>
      <c r="IM1137" s="230">
        <f t="shared" ref="IM1137" si="1313">IF(IL1137="Kopman",1.2,1)</f>
        <v>1</v>
      </c>
      <c r="IN1137" s="168">
        <f t="shared" ref="IN1137:IN1141" si="1314">VLOOKUP(IK1137,$A$1213:$F$2274,6,FALSE)</f>
        <v>0</v>
      </c>
      <c r="IO1137" s="167" t="s">
        <v>61</v>
      </c>
      <c r="IP1137" s="10">
        <f t="shared" ref="IP1137" si="1315">IN1137*1.5*IM1137</f>
        <v>0</v>
      </c>
      <c r="IQ1137" s="10"/>
      <c r="IR1137" s="219"/>
      <c r="IS1137" s="167" t="s">
        <v>70</v>
      </c>
      <c r="IT1137" s="325" t="s">
        <v>2423</v>
      </c>
      <c r="IV1137" s="230">
        <f t="shared" ref="IV1137" si="1316">IF(IU1137="Kopman",1.2,1)</f>
        <v>1</v>
      </c>
      <c r="IW1137" s="168">
        <f t="shared" ref="IW1137:IW1141" si="1317">VLOOKUP(IT1137,$A$1213:$F$2274,6,FALSE)</f>
        <v>46</v>
      </c>
      <c r="IX1137" s="167" t="s">
        <v>61</v>
      </c>
      <c r="IY1137" s="10">
        <f t="shared" ref="IY1137" si="1318">IW1137*1.5*IV1137</f>
        <v>69</v>
      </c>
      <c r="IZ1137" s="10"/>
      <c r="JA1137" s="219"/>
      <c r="JB1137" s="167" t="s">
        <v>70</v>
      </c>
      <c r="JC1137" s="500" t="s">
        <v>2355</v>
      </c>
      <c r="JE1137" s="230">
        <f t="shared" ref="JE1137" si="1319">IF(JD1137="Kopman",1.2,1)</f>
        <v>1</v>
      </c>
      <c r="JF1137" s="168">
        <f t="shared" ref="JF1137:JF1141" si="1320">VLOOKUP(JC1137,$A$1213:$F$2274,6,FALSE)</f>
        <v>11</v>
      </c>
      <c r="JG1137" s="167" t="s">
        <v>61</v>
      </c>
      <c r="JH1137" s="10">
        <f t="shared" ref="JH1137" si="1321">JF1137*1.5*JE1137</f>
        <v>16.5</v>
      </c>
      <c r="JI1137" s="10"/>
      <c r="JJ1137" s="219"/>
      <c r="JK1137" s="167" t="s">
        <v>70</v>
      </c>
      <c r="JL1137" s="500" t="s">
        <v>515</v>
      </c>
      <c r="JN1137" s="230">
        <f t="shared" ref="JN1137" si="1322">IF(JM1137="Kopman",1.2,1)</f>
        <v>1</v>
      </c>
      <c r="JO1137" s="168">
        <f t="shared" ref="JO1137:JO1141" si="1323">VLOOKUP(JL1137,$A$1213:$F$2274,6,FALSE)</f>
        <v>2</v>
      </c>
      <c r="JP1137" s="167" t="s">
        <v>61</v>
      </c>
      <c r="JQ1137" s="10">
        <f t="shared" ref="JQ1137" si="1324">JO1137*1.5*JN1137</f>
        <v>3</v>
      </c>
      <c r="JR1137" s="10"/>
      <c r="JS1137" s="219"/>
      <c r="JT1137" s="167" t="s">
        <v>70</v>
      </c>
      <c r="JU1137" s="500" t="s">
        <v>493</v>
      </c>
      <c r="JW1137" s="230">
        <f t="shared" ref="JW1137" si="1325">IF(JV1137="Kopman",1.2,1)</f>
        <v>1</v>
      </c>
      <c r="JX1137" s="168">
        <f t="shared" ref="JX1137:JX1141" si="1326">VLOOKUP(JU1137,$A$1213:$F$2274,6,FALSE)</f>
        <v>0</v>
      </c>
      <c r="JY1137" s="167" t="s">
        <v>61</v>
      </c>
      <c r="JZ1137" s="10">
        <f t="shared" ref="JZ1137" si="1327">JX1137*1.5*JW1137</f>
        <v>0</v>
      </c>
      <c r="KA1137" s="10"/>
      <c r="KB1137" s="219"/>
      <c r="KC1137" s="167" t="s">
        <v>70</v>
      </c>
      <c r="KD1137" s="500" t="s">
        <v>515</v>
      </c>
      <c r="KF1137" s="230">
        <f t="shared" ref="KF1137" si="1328">IF(KE1137="Kopman",1.2,1)</f>
        <v>1</v>
      </c>
      <c r="KG1137" s="168">
        <f t="shared" ref="KG1137:KG1141" si="1329">VLOOKUP(KD1137,$A$1213:$F$2274,6,FALSE)</f>
        <v>2</v>
      </c>
      <c r="KH1137" s="167" t="s">
        <v>61</v>
      </c>
      <c r="KI1137" s="10">
        <f t="shared" ref="KI1137" si="1330">KG1137*1.5*KF1137</f>
        <v>3</v>
      </c>
      <c r="KJ1137" s="10"/>
      <c r="KK1137" s="219"/>
      <c r="KL1137" s="167" t="s">
        <v>70</v>
      </c>
      <c r="KM1137" s="500" t="s">
        <v>493</v>
      </c>
      <c r="KO1137" s="230">
        <f t="shared" ref="KO1137" si="1331">IF(KN1137="Kopman",1.2,1)</f>
        <v>1</v>
      </c>
      <c r="KP1137" s="168">
        <f t="shared" ref="KP1137:KP1141" si="1332">VLOOKUP(KM1137,$A$1213:$F$2274,6,FALSE)</f>
        <v>0</v>
      </c>
      <c r="KQ1137" s="167" t="s">
        <v>61</v>
      </c>
      <c r="KR1137" s="10">
        <f t="shared" ref="KR1137" si="1333">KP1137*1.5*KO1137</f>
        <v>0</v>
      </c>
      <c r="KS1137" s="10"/>
      <c r="KT1137" s="219"/>
      <c r="KU1137" s="167" t="s">
        <v>70</v>
      </c>
      <c r="KV1137" s="328" t="s">
        <v>515</v>
      </c>
      <c r="KX1137" s="230">
        <f t="shared" ref="KX1137" si="1334">IF(KW1137="Kopman",1.2,1)</f>
        <v>1</v>
      </c>
      <c r="KY1137" s="168">
        <f t="shared" ref="KY1137:KY1141" si="1335">VLOOKUP(KV1137,$A$1213:$F$2274,6,FALSE)</f>
        <v>2</v>
      </c>
      <c r="KZ1137" s="167" t="s">
        <v>61</v>
      </c>
      <c r="LA1137" s="10">
        <f t="shared" ref="LA1137" si="1336">KY1137*1.5*KX1137</f>
        <v>3</v>
      </c>
      <c r="LB1137" s="10"/>
      <c r="LC1137" s="219"/>
      <c r="LD1137" s="167" t="s">
        <v>70</v>
      </c>
      <c r="LE1137" s="500" t="s">
        <v>2355</v>
      </c>
      <c r="LG1137" s="230">
        <f t="shared" ref="LG1137" si="1337">IF(LF1137="Kopman",1.2,1)</f>
        <v>1</v>
      </c>
      <c r="LH1137" s="168">
        <f t="shared" ref="LH1137:LH1141" si="1338">VLOOKUP(LE1137,$A$1213:$F$2274,6,FALSE)</f>
        <v>11</v>
      </c>
      <c r="LI1137" s="167" t="s">
        <v>61</v>
      </c>
      <c r="LJ1137" s="10">
        <f t="shared" ref="LJ1137" si="1339">LH1137*1.5*LG1137</f>
        <v>16.5</v>
      </c>
      <c r="LK1137" s="10"/>
      <c r="LL1137" s="219"/>
      <c r="LM1137" s="167" t="s">
        <v>70</v>
      </c>
      <c r="LN1137" s="500" t="s">
        <v>492</v>
      </c>
      <c r="LP1137" s="230">
        <f t="shared" ref="LP1137" si="1340">IF(LO1137="Kopman",1.2,1)</f>
        <v>1</v>
      </c>
      <c r="LQ1137" s="168">
        <f t="shared" ref="LQ1137:LQ1141" si="1341">VLOOKUP(LN1137,$A$1213:$F$2274,6,FALSE)</f>
        <v>0</v>
      </c>
      <c r="LR1137" s="167" t="s">
        <v>61</v>
      </c>
      <c r="LS1137" s="10">
        <f t="shared" ref="LS1137" si="1342">LQ1137*1.5*LP1137</f>
        <v>0</v>
      </c>
      <c r="LT1137" s="10"/>
      <c r="LU1137" s="219"/>
      <c r="LV1137" s="167" t="s">
        <v>70</v>
      </c>
      <c r="LW1137" s="500" t="s">
        <v>515</v>
      </c>
      <c r="LY1137" s="230">
        <f t="shared" ref="LY1137" si="1343">IF(LX1137="Kopman",1.2,1)</f>
        <v>1</v>
      </c>
      <c r="LZ1137" s="168">
        <f t="shared" ref="LZ1137:LZ1141" si="1344">VLOOKUP(LW1137,$A$1213:$F$2274,6,FALSE)</f>
        <v>2</v>
      </c>
      <c r="MA1137" s="167" t="s">
        <v>61</v>
      </c>
      <c r="MB1137" s="10">
        <f t="shared" ref="MB1137" si="1345">LZ1137*1.5*LY1137</f>
        <v>3</v>
      </c>
      <c r="MC1137" s="10"/>
      <c r="MD1137" s="219"/>
      <c r="ME1137" s="167" t="s">
        <v>70</v>
      </c>
      <c r="MF1137" s="500" t="s">
        <v>493</v>
      </c>
      <c r="MH1137" s="230">
        <f t="shared" ref="MH1137" si="1346">IF(MG1137="Kopman",1.2,1)</f>
        <v>1</v>
      </c>
      <c r="MI1137" s="168">
        <f t="shared" ref="MI1137:MI1141" si="1347">VLOOKUP(MF1137,$A$1213:$F$2274,6,FALSE)</f>
        <v>0</v>
      </c>
      <c r="MJ1137" s="167" t="s">
        <v>61</v>
      </c>
      <c r="MK1137" s="10">
        <f t="shared" ref="MK1137" si="1348">MI1137*1.5*MH1137</f>
        <v>0</v>
      </c>
      <c r="ML1137" s="10"/>
      <c r="MM1137" s="219"/>
      <c r="MN1137" s="167" t="s">
        <v>70</v>
      </c>
      <c r="MO1137" s="328" t="s">
        <v>493</v>
      </c>
      <c r="MQ1137" s="230">
        <f t="shared" ref="MQ1137" si="1349">IF(MP1137="Kopman",1.2,1)</f>
        <v>1</v>
      </c>
      <c r="MR1137" s="168">
        <f t="shared" ref="MR1137:MR1141" si="1350">VLOOKUP(MO1137,$A$1213:$F$2274,6,FALSE)</f>
        <v>0</v>
      </c>
      <c r="MS1137" s="167" t="s">
        <v>61</v>
      </c>
      <c r="MT1137" s="10">
        <f t="shared" ref="MT1137" si="1351">MR1137*1.5*MQ1137</f>
        <v>0</v>
      </c>
      <c r="MU1137" s="10"/>
      <c r="MV1137" s="219"/>
      <c r="MW1137" s="167" t="s">
        <v>70</v>
      </c>
      <c r="MX1137" s="500" t="s">
        <v>949</v>
      </c>
      <c r="MZ1137" s="230">
        <f t="shared" ref="MZ1137" si="1352">IF(MY1137="Kopman",1.2,1)</f>
        <v>1</v>
      </c>
      <c r="NA1137" s="168">
        <f t="shared" ref="NA1137:NA1141" si="1353">VLOOKUP(MX1137,$A$1213:$F$2274,6,FALSE)</f>
        <v>0</v>
      </c>
      <c r="NB1137" s="167" t="s">
        <v>61</v>
      </c>
      <c r="NC1137" s="10">
        <f t="shared" ref="NC1137" si="1354">NA1137*1.5*MZ1137</f>
        <v>0</v>
      </c>
      <c r="ND1137" s="10"/>
      <c r="NE1137" s="219"/>
      <c r="NF1137" s="167" t="s">
        <v>70</v>
      </c>
      <c r="NG1137" s="500" t="s">
        <v>493</v>
      </c>
      <c r="NI1137" s="230">
        <f t="shared" ref="NI1137" si="1355">IF(NH1137="Kopman",1.2,1)</f>
        <v>1</v>
      </c>
      <c r="NJ1137" s="168">
        <f t="shared" ref="NJ1137:NJ1141" si="1356">VLOOKUP(NG1137,$A$1213:$F$2274,6,FALSE)</f>
        <v>0</v>
      </c>
      <c r="NK1137" s="167" t="s">
        <v>61</v>
      </c>
      <c r="NL1137" s="10">
        <f t="shared" ref="NL1137" si="1357">NJ1137*1.5*NI1137</f>
        <v>0</v>
      </c>
      <c r="NM1137" s="10"/>
      <c r="NN1137" s="219"/>
      <c r="NO1137" s="167" t="s">
        <v>70</v>
      </c>
      <c r="NP1137" s="500" t="s">
        <v>493</v>
      </c>
      <c r="NR1137" s="230">
        <f t="shared" ref="NR1137" si="1358">IF(NQ1137="Kopman",1.2,1)</f>
        <v>1</v>
      </c>
      <c r="NS1137" s="168">
        <f t="shared" ref="NS1137:NS1141" si="1359">VLOOKUP(NP1137,$A$1213:$F$2274,6,FALSE)</f>
        <v>0</v>
      </c>
      <c r="NT1137" s="167" t="s">
        <v>61</v>
      </c>
      <c r="NU1137" s="10">
        <f t="shared" ref="NU1137" si="1360">NS1137*1.5*NR1137</f>
        <v>0</v>
      </c>
      <c r="NV1137" s="10"/>
      <c r="NW1137" s="219"/>
      <c r="NX1137" s="167" t="s">
        <v>70</v>
      </c>
      <c r="NY1137" s="500" t="s">
        <v>493</v>
      </c>
      <c r="OA1137" s="230">
        <f t="shared" ref="OA1137" si="1361">IF(NZ1137="Kopman",1.2,1)</f>
        <v>1</v>
      </c>
      <c r="OB1137" s="168">
        <f t="shared" ref="OB1137:OB1141" si="1362">VLOOKUP(NY1137,$A$1213:$F$2274,6,FALSE)</f>
        <v>0</v>
      </c>
      <c r="OC1137" s="167" t="s">
        <v>61</v>
      </c>
      <c r="OD1137" s="10">
        <f t="shared" ref="OD1137" si="1363">OB1137*1.5*OA1137</f>
        <v>0</v>
      </c>
      <c r="OE1137" s="10"/>
      <c r="OF1137" s="219"/>
      <c r="OG1137" s="167" t="s">
        <v>70</v>
      </c>
      <c r="OH1137" s="500" t="s">
        <v>461</v>
      </c>
      <c r="OJ1137" s="230">
        <f t="shared" ref="OJ1137" si="1364">IF(OI1137="Kopman",1.2,1)</f>
        <v>1</v>
      </c>
      <c r="OK1137" s="168">
        <f t="shared" ref="OK1137:OK1141" si="1365">VLOOKUP(OH1137,$A$1213:$F$2274,6,FALSE)</f>
        <v>0</v>
      </c>
      <c r="OL1137" s="167" t="s">
        <v>61</v>
      </c>
      <c r="OM1137" s="10">
        <f t="shared" ref="OM1137" si="1366">OK1137*1.5*OJ1137</f>
        <v>0</v>
      </c>
      <c r="ON1137" s="10"/>
      <c r="OO1137" s="219"/>
      <c r="OP1137" s="167" t="s">
        <v>70</v>
      </c>
      <c r="OQ1137" s="500" t="s">
        <v>493</v>
      </c>
      <c r="OS1137" s="230">
        <f t="shared" ref="OS1137" si="1367">IF(OR1137="Kopman",1.2,1)</f>
        <v>1</v>
      </c>
      <c r="OT1137" s="168">
        <f t="shared" ref="OT1137:OT1141" si="1368">VLOOKUP(OQ1137,$A$1213:$F$2274,6,FALSE)</f>
        <v>0</v>
      </c>
      <c r="OU1137" s="167" t="s">
        <v>61</v>
      </c>
      <c r="OV1137" s="10">
        <f t="shared" ref="OV1137" si="1369">OT1137*1.5*OS1137</f>
        <v>0</v>
      </c>
      <c r="OW1137" s="10"/>
      <c r="OX1137" s="219"/>
      <c r="OY1137" s="167" t="s">
        <v>70</v>
      </c>
      <c r="OZ1137" s="500" t="s">
        <v>515</v>
      </c>
      <c r="PB1137" s="230">
        <f t="shared" ref="PB1137" si="1370">IF(PA1137="Kopman",1.2,1)</f>
        <v>1</v>
      </c>
      <c r="PC1137" s="168">
        <f t="shared" ref="PC1137:PC1141" si="1371">VLOOKUP(OZ1137,$A$1213:$F$2274,6,FALSE)</f>
        <v>2</v>
      </c>
      <c r="PD1137" s="167" t="s">
        <v>61</v>
      </c>
      <c r="PE1137" s="10">
        <f t="shared" ref="PE1137" si="1372">PC1137*1.5*PB1137</f>
        <v>3</v>
      </c>
      <c r="PF1137" s="10"/>
      <c r="PG1137" s="219"/>
      <c r="PH1137" s="167" t="s">
        <v>70</v>
      </c>
      <c r="PI1137" s="500" t="s">
        <v>2423</v>
      </c>
      <c r="PK1137" s="230">
        <f t="shared" ref="PK1137" si="1373">IF(PJ1137="Kopman",1.2,1)</f>
        <v>1</v>
      </c>
      <c r="PL1137" s="168">
        <f t="shared" ref="PL1137:PL1141" si="1374">VLOOKUP(PI1137,$A$1213:$F$2274,6,FALSE)</f>
        <v>46</v>
      </c>
      <c r="PM1137" s="167" t="s">
        <v>61</v>
      </c>
      <c r="PN1137" s="10">
        <f t="shared" ref="PN1137" si="1375">PL1137*1.5*PK1137</f>
        <v>69</v>
      </c>
      <c r="PO1137" s="10"/>
      <c r="PP1137" s="219"/>
      <c r="PQ1137" s="167" t="s">
        <v>70</v>
      </c>
      <c r="PR1137" s="500" t="s">
        <v>493</v>
      </c>
      <c r="PS1137" s="14" t="s">
        <v>1588</v>
      </c>
      <c r="PT1137" s="230">
        <f t="shared" ref="PT1137" si="1376">IF(PS1137="Kopman",1.2,1)</f>
        <v>1.2</v>
      </c>
      <c r="PU1137" s="168">
        <f t="shared" ref="PU1137:PU1141" si="1377">VLOOKUP(PR1137,$A$1213:$F$2274,6,FALSE)</f>
        <v>0</v>
      </c>
      <c r="PV1137" s="167" t="s">
        <v>61</v>
      </c>
      <c r="PW1137" s="10">
        <f t="shared" ref="PW1137" si="1378">PU1137*1.5*PT1137</f>
        <v>0</v>
      </c>
      <c r="PX1137" s="10"/>
      <c r="PY1137" s="219"/>
      <c r="PZ1137" s="167" t="s">
        <v>70</v>
      </c>
      <c r="QA1137" s="500" t="s">
        <v>493</v>
      </c>
      <c r="QC1137" s="230">
        <f t="shared" ref="QC1137" si="1379">IF(QB1137="Kopman",1.2,1)</f>
        <v>1</v>
      </c>
      <c r="QD1137" s="168">
        <f t="shared" ref="QD1137:QD1141" si="1380">VLOOKUP(QA1137,$A$1213:$F$2274,6,FALSE)</f>
        <v>0</v>
      </c>
      <c r="QE1137" s="167" t="s">
        <v>61</v>
      </c>
      <c r="QF1137" s="10">
        <f t="shared" ref="QF1137" si="1381">QD1137*1.5*QC1137</f>
        <v>0</v>
      </c>
      <c r="QG1137" s="10"/>
      <c r="QH1137" s="219"/>
      <c r="QI1137" s="167" t="s">
        <v>70</v>
      </c>
      <c r="QJ1137" s="500" t="s">
        <v>959</v>
      </c>
      <c r="QL1137" s="230">
        <f t="shared" ref="QL1137" si="1382">IF(QK1137="Kopman",1.2,1)</f>
        <v>1</v>
      </c>
      <c r="QM1137" s="168">
        <f t="shared" ref="QM1137:QM1141" si="1383">VLOOKUP(QJ1137,$A$1213:$F$2274,6,FALSE)</f>
        <v>101</v>
      </c>
      <c r="QN1137" s="167" t="s">
        <v>61</v>
      </c>
      <c r="QO1137" s="10">
        <f t="shared" ref="QO1137" si="1384">QM1137*1.5*QL1137</f>
        <v>151.5</v>
      </c>
      <c r="QP1137" s="10"/>
      <c r="QQ1137" s="219"/>
      <c r="QR1137" s="167" t="s">
        <v>70</v>
      </c>
      <c r="QS1137" s="500" t="s">
        <v>2342</v>
      </c>
      <c r="QU1137" s="230">
        <f t="shared" ref="QU1137" si="1385">IF(QT1137="Kopman",1.2,1)</f>
        <v>1</v>
      </c>
      <c r="QV1137" s="168">
        <f t="shared" ref="QV1137:QV1141" si="1386">VLOOKUP(QS1137,$A$1213:$F$2274,6,FALSE)</f>
        <v>40</v>
      </c>
      <c r="QW1137" s="167" t="s">
        <v>61</v>
      </c>
      <c r="QX1137" s="10">
        <f t="shared" ref="QX1137" si="1387">QV1137*1.5*QU1137</f>
        <v>60</v>
      </c>
      <c r="QY1137" s="10"/>
      <c r="QZ1137" s="219"/>
      <c r="RA1137" s="167" t="s">
        <v>70</v>
      </c>
      <c r="RB1137" s="500" t="s">
        <v>2423</v>
      </c>
      <c r="RD1137" s="230">
        <f t="shared" ref="RD1137" si="1388">IF(RC1137="Kopman",1.2,1)</f>
        <v>1</v>
      </c>
      <c r="RE1137" s="168">
        <f t="shared" ref="RE1137:RE1141" si="1389">VLOOKUP(RB1137,$A$1213:$F$2274,6,FALSE)</f>
        <v>46</v>
      </c>
      <c r="RF1137" s="167" t="s">
        <v>61</v>
      </c>
      <c r="RG1137" s="10">
        <f t="shared" ref="RG1137" si="1390">RE1137*1.5*RD1137</f>
        <v>69</v>
      </c>
      <c r="RH1137" s="10"/>
      <c r="RI1137" s="219"/>
      <c r="RJ1137" s="167" t="s">
        <v>70</v>
      </c>
      <c r="RK1137" s="500" t="s">
        <v>493</v>
      </c>
      <c r="RM1137" s="230">
        <f t="shared" ref="RM1137" si="1391">IF(RL1137="Kopman",1.2,1)</f>
        <v>1</v>
      </c>
      <c r="RN1137" s="168">
        <f t="shared" ref="RN1137:RN1141" si="1392">VLOOKUP(RK1137,$A$1213:$F$2274,6,FALSE)</f>
        <v>0</v>
      </c>
      <c r="RO1137" s="167" t="s">
        <v>61</v>
      </c>
      <c r="RP1137" s="10">
        <f t="shared" ref="RP1137" si="1393">RN1137*1.5*RM1137</f>
        <v>0</v>
      </c>
      <c r="RQ1137" s="10"/>
      <c r="RR1137" s="219"/>
      <c r="RS1137" s="167" t="s">
        <v>70</v>
      </c>
      <c r="RT1137" s="500" t="s">
        <v>2423</v>
      </c>
      <c r="RV1137" s="230">
        <f t="shared" ref="RV1137" si="1394">IF(RU1137="Kopman",1.2,1)</f>
        <v>1</v>
      </c>
      <c r="RW1137" s="168">
        <f t="shared" ref="RW1137:RW1141" si="1395">VLOOKUP(RT1137,$A$1213:$F$2274,6,FALSE)</f>
        <v>46</v>
      </c>
      <c r="RX1137" s="167" t="s">
        <v>61</v>
      </c>
      <c r="RY1137" s="10">
        <f t="shared" ref="RY1137" si="1396">RW1137*1.5*RV1137</f>
        <v>69</v>
      </c>
      <c r="RZ1137" s="10"/>
      <c r="SA1137" s="219"/>
      <c r="SB1137" s="167" t="s">
        <v>70</v>
      </c>
      <c r="SC1137" s="500" t="s">
        <v>493</v>
      </c>
      <c r="SD1137" s="14" t="s">
        <v>1588</v>
      </c>
      <c r="SE1137" s="230">
        <f t="shared" ref="SE1137" si="1397">IF(SD1137="Kopman",1.2,1)</f>
        <v>1.2</v>
      </c>
      <c r="SF1137" s="168">
        <f t="shared" ref="SF1137:SF1141" si="1398">VLOOKUP(SC1137,$A$1213:$F$2274,6,FALSE)</f>
        <v>0</v>
      </c>
      <c r="SG1137" s="167" t="s">
        <v>61</v>
      </c>
      <c r="SH1137" s="10">
        <f t="shared" ref="SH1137" si="1399">SF1137*1.5*SE1137</f>
        <v>0</v>
      </c>
      <c r="SI1137" s="10"/>
      <c r="SJ1137" s="219"/>
      <c r="SK1137" s="167" t="s">
        <v>70</v>
      </c>
      <c r="SL1137" s="500" t="s">
        <v>493</v>
      </c>
      <c r="SN1137" s="230">
        <f t="shared" ref="SN1137" si="1400">IF(SM1137="Kopman",1.2,1)</f>
        <v>1</v>
      </c>
      <c r="SO1137" s="168">
        <f t="shared" ref="SO1137:SO1141" si="1401">VLOOKUP(SL1137,$A$1213:$F$2274,6,FALSE)</f>
        <v>0</v>
      </c>
      <c r="SP1137" s="167" t="s">
        <v>61</v>
      </c>
      <c r="SQ1137" s="10">
        <f t="shared" ref="SQ1137" si="1402">SO1137*1.5*SN1137</f>
        <v>0</v>
      </c>
      <c r="SR1137" s="10"/>
      <c r="SS1137" s="219"/>
      <c r="ST1137" s="167" t="s">
        <v>70</v>
      </c>
      <c r="SU1137" s="500" t="s">
        <v>493</v>
      </c>
      <c r="SW1137" s="230">
        <f t="shared" ref="SW1137" si="1403">IF(SV1137="Kopman",1.2,1)</f>
        <v>1</v>
      </c>
      <c r="SX1137" s="168">
        <f t="shared" ref="SX1137:SX1141" si="1404">VLOOKUP(SU1137,$A$1213:$F$2274,6,FALSE)</f>
        <v>0</v>
      </c>
      <c r="SY1137" s="167" t="s">
        <v>61</v>
      </c>
      <c r="SZ1137" s="10">
        <f t="shared" ref="SZ1137" si="1405">SX1137*1.5*SW1137</f>
        <v>0</v>
      </c>
      <c r="TA1137" s="10"/>
      <c r="TB1137" s="219"/>
      <c r="TC1137" s="167" t="s">
        <v>70</v>
      </c>
      <c r="TD1137" s="500" t="s">
        <v>959</v>
      </c>
      <c r="TF1137" s="230">
        <f t="shared" ref="TF1137" si="1406">IF(TE1137="Kopman",1.2,1)</f>
        <v>1</v>
      </c>
      <c r="TG1137" s="168">
        <f t="shared" ref="TG1137:TG1141" si="1407">VLOOKUP(TD1137,$A$1213:$F$2274,6,FALSE)</f>
        <v>101</v>
      </c>
      <c r="TH1137" s="167" t="s">
        <v>61</v>
      </c>
      <c r="TI1137" s="10">
        <f t="shared" ref="TI1137" si="1408">TG1137*1.5*TF1137</f>
        <v>151.5</v>
      </c>
      <c r="TJ1137" s="10"/>
      <c r="TK1137" s="219"/>
      <c r="TL1137" s="167" t="s">
        <v>70</v>
      </c>
      <c r="TM1137" s="328" t="s">
        <v>515</v>
      </c>
      <c r="TO1137" s="230">
        <f t="shared" ref="TO1137" si="1409">IF(TN1137="Kopman",1.2,1)</f>
        <v>1</v>
      </c>
      <c r="TP1137" s="168">
        <f t="shared" ref="TP1137:TP1141" si="1410">VLOOKUP(TM1137,$A$1213:$F$2274,6,FALSE)</f>
        <v>2</v>
      </c>
      <c r="TQ1137" s="167" t="s">
        <v>61</v>
      </c>
      <c r="TR1137" s="10">
        <f t="shared" ref="TR1137" si="1411">TP1137*1.5*TO1137</f>
        <v>3</v>
      </c>
      <c r="TS1137" s="10"/>
      <c r="TT1137" s="219"/>
      <c r="TU1137" s="167" t="s">
        <v>70</v>
      </c>
      <c r="TV1137" s="500" t="s">
        <v>2423</v>
      </c>
      <c r="TW1137" s="14" t="s">
        <v>1588</v>
      </c>
      <c r="TX1137" s="230">
        <f t="shared" ref="TX1137" si="1412">IF(TW1137="Kopman",1.2,1)</f>
        <v>1.2</v>
      </c>
      <c r="TY1137" s="168">
        <f t="shared" ref="TY1137:TY1141" si="1413">VLOOKUP(TV1137,$A$1213:$F$2274,6,FALSE)</f>
        <v>46</v>
      </c>
      <c r="TZ1137" s="167" t="s">
        <v>61</v>
      </c>
      <c r="UA1137" s="10">
        <f t="shared" ref="UA1137" si="1414">TY1137*1.5*TX1137</f>
        <v>82.8</v>
      </c>
      <c r="UB1137" s="10"/>
      <c r="UC1137" s="219"/>
      <c r="UD1137" s="167" t="s">
        <v>70</v>
      </c>
      <c r="UE1137" s="328" t="s">
        <v>2423</v>
      </c>
      <c r="UG1137" s="230">
        <f t="shared" ref="UG1137" si="1415">IF(UF1137="Kopman",1.2,1)</f>
        <v>1</v>
      </c>
      <c r="UH1137" s="168">
        <f t="shared" ref="UH1137:UH1141" si="1416">VLOOKUP(UE1137,$A$1213:$F$2274,6,FALSE)</f>
        <v>46</v>
      </c>
      <c r="UI1137" s="167" t="s">
        <v>61</v>
      </c>
      <c r="UJ1137" s="10">
        <f t="shared" ref="UJ1137" si="1417">UH1137*1.5*UG1137</f>
        <v>69</v>
      </c>
      <c r="UK1137" s="10"/>
      <c r="UL1137" s="219"/>
      <c r="UM1137" s="167" t="s">
        <v>70</v>
      </c>
      <c r="UN1137" s="500" t="s">
        <v>493</v>
      </c>
      <c r="UP1137" s="230">
        <f t="shared" ref="UP1137" si="1418">IF(UO1137="Kopman",1.2,1)</f>
        <v>1</v>
      </c>
      <c r="UQ1137" s="168">
        <f t="shared" ref="UQ1137:UQ1141" si="1419">VLOOKUP(UN1137,$A$1213:$F$2274,6,FALSE)</f>
        <v>0</v>
      </c>
      <c r="UR1137" s="167" t="s">
        <v>61</v>
      </c>
      <c r="US1137" s="10">
        <f t="shared" ref="US1137" si="1420">UQ1137*1.5*UP1137</f>
        <v>0</v>
      </c>
      <c r="UT1137" s="10"/>
      <c r="UU1137" s="219"/>
      <c r="UV1137" s="167" t="s">
        <v>70</v>
      </c>
      <c r="UW1137" s="500" t="s">
        <v>2423</v>
      </c>
      <c r="UY1137" s="230">
        <f t="shared" ref="UY1137" si="1421">IF(UX1137="Kopman",1.2,1)</f>
        <v>1</v>
      </c>
      <c r="UZ1137" s="168">
        <f t="shared" ref="UZ1137:UZ1141" si="1422">VLOOKUP(UW1137,$A$1213:$F$2274,6,FALSE)</f>
        <v>46</v>
      </c>
      <c r="VA1137" s="167" t="s">
        <v>61</v>
      </c>
      <c r="VB1137" s="10">
        <f t="shared" ref="VB1137" si="1423">UZ1137*1.5*UY1137</f>
        <v>69</v>
      </c>
      <c r="VC1137" s="10"/>
      <c r="VD1137" s="219"/>
      <c r="VE1137" s="167" t="s">
        <v>70</v>
      </c>
      <c r="VF1137" s="500" t="s">
        <v>2423</v>
      </c>
      <c r="VG1137" s="14" t="s">
        <v>1588</v>
      </c>
      <c r="VH1137" s="230">
        <f t="shared" ref="VH1137" si="1424">IF(VG1137="Kopman",1.2,1)</f>
        <v>1.2</v>
      </c>
      <c r="VI1137" s="168">
        <f t="shared" ref="VI1137:VI1141" si="1425">VLOOKUP(VF1137,$A$1213:$F$2274,6,FALSE)</f>
        <v>46</v>
      </c>
      <c r="VJ1137" s="167" t="s">
        <v>61</v>
      </c>
      <c r="VK1137" s="10">
        <f t="shared" ref="VK1137" si="1426">VI1137*1.5*VH1137</f>
        <v>82.8</v>
      </c>
      <c r="VL1137" s="10"/>
      <c r="VM1137" s="219"/>
      <c r="VN1137" s="167" t="s">
        <v>70</v>
      </c>
      <c r="VO1137" s="500" t="s">
        <v>2355</v>
      </c>
      <c r="VQ1137" s="230">
        <f t="shared" ref="VQ1137" si="1427">IF(VP1137="Kopman",1.2,1)</f>
        <v>1</v>
      </c>
      <c r="VR1137" s="168">
        <f t="shared" ref="VR1137:VR1141" si="1428">VLOOKUP(VO1137,$A$1213:$F$2274,6,FALSE)</f>
        <v>11</v>
      </c>
      <c r="VS1137" s="167" t="s">
        <v>61</v>
      </c>
      <c r="VT1137" s="10">
        <f t="shared" ref="VT1137" si="1429">VR1137*1.5*VQ1137</f>
        <v>16.5</v>
      </c>
      <c r="VU1137" s="10"/>
      <c r="VV1137" s="219"/>
      <c r="VW1137" s="167" t="s">
        <v>70</v>
      </c>
      <c r="VX1137" s="500" t="s">
        <v>493</v>
      </c>
      <c r="VZ1137" s="230">
        <f t="shared" ref="VZ1137" si="1430">IF(VY1137="Kopman",1.2,1)</f>
        <v>1</v>
      </c>
      <c r="WA1137" s="168">
        <f t="shared" ref="WA1137:WA1141" si="1431">VLOOKUP(VX1137,$A$1213:$F$2274,6,FALSE)</f>
        <v>0</v>
      </c>
      <c r="WB1137" s="167" t="s">
        <v>61</v>
      </c>
      <c r="WC1137" s="10">
        <f t="shared" ref="WC1137" si="1432">WA1137*1.5*VZ1137</f>
        <v>0</v>
      </c>
      <c r="WD1137" s="10"/>
      <c r="WE1137" s="219"/>
      <c r="WF1137" s="167" t="s">
        <v>70</v>
      </c>
      <c r="WG1137" s="500" t="s">
        <v>515</v>
      </c>
      <c r="WI1137" s="230">
        <f t="shared" ref="WI1137" si="1433">IF(WH1137="Kopman",1.2,1)</f>
        <v>1</v>
      </c>
      <c r="WJ1137" s="168">
        <f t="shared" ref="WJ1137:WJ1141" si="1434">VLOOKUP(WG1137,$A$1213:$F$2274,6,FALSE)</f>
        <v>2</v>
      </c>
      <c r="WK1137" s="167" t="s">
        <v>61</v>
      </c>
      <c r="WL1137" s="10">
        <f t="shared" ref="WL1137" si="1435">WJ1137*1.5*WI1137</f>
        <v>3</v>
      </c>
      <c r="WM1137" s="10"/>
      <c r="WN1137" s="219"/>
      <c r="WO1137" s="167" t="s">
        <v>70</v>
      </c>
      <c r="WP1137" s="500" t="s">
        <v>949</v>
      </c>
      <c r="WQ1137" s="14" t="s">
        <v>1588</v>
      </c>
      <c r="WR1137" s="230">
        <f t="shared" ref="WR1137" si="1436">IF(WQ1137="Kopman",1.2,1)</f>
        <v>1.2</v>
      </c>
      <c r="WS1137" s="168">
        <f t="shared" ref="WS1137:WS1141" si="1437">VLOOKUP(WP1137,$A$1213:$F$2274,6,FALSE)</f>
        <v>0</v>
      </c>
      <c r="WT1137" s="167" t="s">
        <v>61</v>
      </c>
      <c r="WU1137" s="10">
        <f t="shared" ref="WU1137" si="1438">WS1137*1.5*WR1137</f>
        <v>0</v>
      </c>
      <c r="WV1137" s="10"/>
      <c r="WW1137" s="219"/>
      <c r="WX1137" s="167" t="s">
        <v>70</v>
      </c>
      <c r="WY1137" s="499" t="s">
        <v>461</v>
      </c>
      <c r="XA1137" s="230">
        <f t="shared" ref="XA1137" si="1439">IF(WZ1137="Kopman",1.2,1)</f>
        <v>1</v>
      </c>
      <c r="XB1137" s="168">
        <f t="shared" ref="XB1137:XB1141" si="1440">VLOOKUP(WY1137,$A$1213:$F$2274,6,FALSE)</f>
        <v>0</v>
      </c>
      <c r="XC1137" s="167" t="s">
        <v>61</v>
      </c>
      <c r="XD1137" s="10">
        <f t="shared" ref="XD1137" si="1441">XB1137*1.5*XA1137</f>
        <v>0</v>
      </c>
      <c r="XE1137" s="10"/>
      <c r="XF1137" s="219"/>
      <c r="XG1137" s="167" t="s">
        <v>70</v>
      </c>
      <c r="XH1137" s="500" t="s">
        <v>2342</v>
      </c>
      <c r="XJ1137" s="230">
        <f t="shared" ref="XJ1137" si="1442">IF(XI1137="Kopman",1.2,1)</f>
        <v>1</v>
      </c>
      <c r="XK1137" s="168">
        <f t="shared" ref="XK1137:XK1141" si="1443">VLOOKUP(XH1137,$A$1213:$F$2274,6,FALSE)</f>
        <v>40</v>
      </c>
      <c r="XL1137" s="167" t="s">
        <v>61</v>
      </c>
      <c r="XM1137" s="10">
        <f t="shared" ref="XM1137" si="1444">XK1137*1.5*XJ1137</f>
        <v>60</v>
      </c>
      <c r="XN1137" s="10"/>
      <c r="XO1137" s="219"/>
      <c r="XP1137" s="167" t="s">
        <v>70</v>
      </c>
      <c r="XQ1137" s="500" t="s">
        <v>493</v>
      </c>
      <c r="XS1137" s="230">
        <f t="shared" ref="XS1137" si="1445">IF(XR1137="Kopman",1.2,1)</f>
        <v>1</v>
      </c>
      <c r="XT1137" s="168">
        <f t="shared" ref="XT1137:XT1141" si="1446">VLOOKUP(XQ1137,$A$1213:$F$2274,6,FALSE)</f>
        <v>0</v>
      </c>
      <c r="XU1137" s="167" t="s">
        <v>61</v>
      </c>
      <c r="XV1137" s="10">
        <f t="shared" ref="XV1137" si="1447">XT1137*1.5*XS1137</f>
        <v>0</v>
      </c>
      <c r="XW1137" s="10"/>
      <c r="XX1137" s="219"/>
      <c r="XY1137" s="167" t="s">
        <v>70</v>
      </c>
      <c r="XZ1137" s="500" t="s">
        <v>515</v>
      </c>
      <c r="YB1137" s="230">
        <f t="shared" ref="YB1137" si="1448">IF(YA1137="Kopman",1.2,1)</f>
        <v>1</v>
      </c>
      <c r="YC1137" s="168">
        <f t="shared" ref="YC1137:YC1141" si="1449">VLOOKUP(XZ1137,$A$1213:$F$2274,6,FALSE)</f>
        <v>2</v>
      </c>
      <c r="YD1137" s="167" t="s">
        <v>61</v>
      </c>
      <c r="YE1137" s="10">
        <f t="shared" ref="YE1137" si="1450">YC1137*1.5*YB1137</f>
        <v>3</v>
      </c>
      <c r="YF1137" s="10"/>
      <c r="YG1137" s="219"/>
      <c r="YH1137" s="167" t="s">
        <v>70</v>
      </c>
      <c r="YI1137" s="500" t="s">
        <v>493</v>
      </c>
      <c r="YJ1137" s="14" t="s">
        <v>1588</v>
      </c>
      <c r="YK1137" s="230">
        <f t="shared" ref="YK1137" si="1451">IF(YJ1137="Kopman",1.2,1)</f>
        <v>1.2</v>
      </c>
      <c r="YL1137" s="168">
        <f t="shared" ref="YL1137:YL1141" si="1452">VLOOKUP(YI1137,$A$1213:$F$2274,6,FALSE)</f>
        <v>0</v>
      </c>
      <c r="YM1137" s="167" t="s">
        <v>61</v>
      </c>
      <c r="YN1137" s="10">
        <f t="shared" ref="YN1137" si="1453">YL1137*1.5*YK1137</f>
        <v>0</v>
      </c>
      <c r="YO1137" s="10"/>
      <c r="YP1137" s="219"/>
      <c r="YQ1137" s="167" t="s">
        <v>70</v>
      </c>
      <c r="YR1137" s="500" t="s">
        <v>1935</v>
      </c>
      <c r="YT1137" s="230">
        <f t="shared" ref="YT1137" si="1454">IF(YS1137="Kopman",1.2,1)</f>
        <v>1</v>
      </c>
      <c r="YU1137" s="168">
        <f t="shared" ref="YU1137:YU1141" si="1455">VLOOKUP(YR1137,$A$1213:$F$2274,6,FALSE)</f>
        <v>0</v>
      </c>
      <c r="YV1137" s="167" t="s">
        <v>61</v>
      </c>
      <c r="YW1137" s="10">
        <f t="shared" ref="YW1137" si="1456">YU1137*1.5*YT1137</f>
        <v>0</v>
      </c>
      <c r="YX1137" s="10"/>
      <c r="YY1137" s="219"/>
      <c r="YZ1137" s="167" t="s">
        <v>70</v>
      </c>
      <c r="ZA1137" s="500" t="s">
        <v>492</v>
      </c>
      <c r="ZC1137" s="230">
        <f t="shared" ref="ZC1137" si="1457">IF(ZB1137="Kopman",1.2,1)</f>
        <v>1</v>
      </c>
      <c r="ZD1137" s="168">
        <f t="shared" ref="ZD1137:ZD1141" si="1458">VLOOKUP(ZA1137,$A$1213:$F$2274,6,FALSE)</f>
        <v>0</v>
      </c>
      <c r="ZE1137" s="167" t="s">
        <v>61</v>
      </c>
      <c r="ZF1137" s="10">
        <f t="shared" ref="ZF1137" si="1459">ZD1137*1.5*ZC1137</f>
        <v>0</v>
      </c>
      <c r="ZG1137" s="10"/>
      <c r="ZH1137" s="219"/>
      <c r="ZI1137" s="167" t="s">
        <v>70</v>
      </c>
      <c r="ZJ1137" s="500" t="s">
        <v>515</v>
      </c>
      <c r="ZL1137" s="230">
        <f t="shared" ref="ZL1137" si="1460">IF(ZK1137="Kopman",1.2,1)</f>
        <v>1</v>
      </c>
      <c r="ZM1137" s="168">
        <f t="shared" ref="ZM1137:ZM1141" si="1461">VLOOKUP(ZJ1137,$A$1213:$F$2274,6,FALSE)</f>
        <v>2</v>
      </c>
      <c r="ZN1137" s="167" t="s">
        <v>61</v>
      </c>
      <c r="ZO1137" s="10">
        <f t="shared" ref="ZO1137" si="1462">ZM1137*1.5*ZL1137</f>
        <v>3</v>
      </c>
      <c r="ZP1137" s="10"/>
      <c r="ZQ1137" s="219"/>
      <c r="ZR1137" s="167" t="s">
        <v>70</v>
      </c>
      <c r="ZS1137" s="498" t="s">
        <v>1330</v>
      </c>
      <c r="ZU1137" s="230">
        <f t="shared" ref="ZU1137" si="1463">IF(ZT1137="Kopman",1.2,1)</f>
        <v>1</v>
      </c>
      <c r="ZV1137" s="168">
        <f t="shared" ref="ZV1137:ZV1141" si="1464">VLOOKUP(ZS1137,$A$1213:$F$2274,6,FALSE)</f>
        <v>0</v>
      </c>
      <c r="ZW1137" s="167" t="s">
        <v>61</v>
      </c>
      <c r="ZX1137" s="10">
        <f t="shared" ref="ZX1137" si="1465">ZV1137*1.5*ZU1137</f>
        <v>0</v>
      </c>
      <c r="ZY1137" s="10"/>
      <c r="ZZ1137" s="219"/>
      <c r="AAA1137" s="167" t="s">
        <v>70</v>
      </c>
      <c r="AAB1137" s="500" t="s">
        <v>493</v>
      </c>
      <c r="AAD1137" s="230">
        <f t="shared" ref="AAD1137" si="1466">IF(AAC1137="Kopman",1.2,1)</f>
        <v>1</v>
      </c>
      <c r="AAE1137" s="168">
        <f t="shared" ref="AAE1137:AAE1141" si="1467">VLOOKUP(AAB1137,$A$1213:$F$2274,6,FALSE)</f>
        <v>0</v>
      </c>
      <c r="AAF1137" s="167" t="s">
        <v>61</v>
      </c>
      <c r="AAG1137" s="10">
        <f t="shared" ref="AAG1137" si="1468">AAE1137*1.5*AAD1137</f>
        <v>0</v>
      </c>
      <c r="AAH1137" s="10"/>
      <c r="AAI1137" s="219"/>
      <c r="AAJ1137" s="167" t="s">
        <v>70</v>
      </c>
      <c r="AAK1137" s="500" t="s">
        <v>493</v>
      </c>
      <c r="AAM1137" s="230">
        <f t="shared" ref="AAM1137" si="1469">IF(AAL1137="Kopman",1.2,1)</f>
        <v>1</v>
      </c>
      <c r="AAN1137" s="168">
        <f t="shared" ref="AAN1137:AAN1141" si="1470">VLOOKUP(AAK1137,$A$1213:$F$2274,6,FALSE)</f>
        <v>0</v>
      </c>
      <c r="AAO1137" s="167" t="s">
        <v>61</v>
      </c>
      <c r="AAP1137" s="10">
        <f t="shared" ref="AAP1137" si="1471">AAN1137*1.5*AAM1137</f>
        <v>0</v>
      </c>
      <c r="AAQ1137" s="10"/>
      <c r="AAR1137" s="219"/>
      <c r="AAS1137" s="167" t="s">
        <v>70</v>
      </c>
      <c r="AAT1137" s="500" t="s">
        <v>492</v>
      </c>
      <c r="AAV1137" s="230">
        <f t="shared" ref="AAV1137" si="1472">IF(AAU1137="Kopman",1.2,1)</f>
        <v>1</v>
      </c>
      <c r="AAW1137" s="168">
        <f t="shared" ref="AAW1137:AAW1141" si="1473">VLOOKUP(AAT1137,$A$1213:$F$2274,6,FALSE)</f>
        <v>0</v>
      </c>
      <c r="AAX1137" s="167" t="s">
        <v>61</v>
      </c>
      <c r="AAY1137" s="10">
        <f t="shared" ref="AAY1137" si="1474">AAW1137*1.5*AAV1137</f>
        <v>0</v>
      </c>
      <c r="AAZ1137" s="10"/>
      <c r="ABA1137" s="219"/>
      <c r="ABB1137" s="167" t="s">
        <v>70</v>
      </c>
      <c r="ABC1137" s="500" t="s">
        <v>515</v>
      </c>
      <c r="ABE1137" s="230">
        <f t="shared" ref="ABE1137" si="1475">IF(ABD1137="Kopman",1.2,1)</f>
        <v>1</v>
      </c>
      <c r="ABF1137" s="168">
        <f t="shared" ref="ABF1137:ABF1141" si="1476">VLOOKUP(ABC1137,$A$1213:$F$2274,6,FALSE)</f>
        <v>2</v>
      </c>
      <c r="ABG1137" s="167" t="s">
        <v>61</v>
      </c>
      <c r="ABH1137" s="10">
        <f t="shared" ref="ABH1137" si="1477">ABF1137*1.5*ABE1137</f>
        <v>3</v>
      </c>
      <c r="ABI1137" s="10"/>
      <c r="ABJ1137" s="219"/>
      <c r="ABK1137" s="167" t="s">
        <v>70</v>
      </c>
      <c r="ABL1137" s="500" t="s">
        <v>493</v>
      </c>
      <c r="ABN1137" s="230">
        <f t="shared" ref="ABN1137" si="1478">IF(ABM1137="Kopman",1.2,1)</f>
        <v>1</v>
      </c>
      <c r="ABO1137" s="168">
        <f t="shared" ref="ABO1137:ABO1141" si="1479">VLOOKUP(ABL1137,$A$1213:$F$2274,6,FALSE)</f>
        <v>0</v>
      </c>
      <c r="ABP1137" s="167" t="s">
        <v>61</v>
      </c>
      <c r="ABQ1137" s="10">
        <f t="shared" ref="ABQ1137" si="1480">ABO1137*1.5*ABN1137</f>
        <v>0</v>
      </c>
      <c r="ABR1137" s="10"/>
      <c r="ABS1137" s="219"/>
      <c r="ABT1137" s="167" t="s">
        <v>70</v>
      </c>
      <c r="ABU1137" s="498" t="s">
        <v>2005</v>
      </c>
      <c r="ABW1137" s="230">
        <f t="shared" ref="ABW1137" si="1481">IF(ABV1137="Kopman",1.2,1)</f>
        <v>1</v>
      </c>
      <c r="ABX1137" s="168">
        <f t="shared" ref="ABX1137:ABX1141" si="1482">VLOOKUP(ABU1137,$A$1213:$F$2274,6,FALSE)</f>
        <v>22</v>
      </c>
      <c r="ABY1137" s="167" t="s">
        <v>61</v>
      </c>
      <c r="ABZ1137" s="10">
        <f t="shared" ref="ABZ1137" si="1483">ABX1137*1.5*ABW1137</f>
        <v>33</v>
      </c>
      <c r="ACA1137" s="10"/>
      <c r="ACB1137" s="219"/>
      <c r="ACC1137" s="167" t="s">
        <v>70</v>
      </c>
      <c r="ACD1137" s="500" t="s">
        <v>493</v>
      </c>
      <c r="ACF1137" s="230">
        <f t="shared" ref="ACF1137" si="1484">IF(ACE1137="Kopman",1.2,1)</f>
        <v>1</v>
      </c>
      <c r="ACG1137" s="168">
        <f t="shared" ref="ACG1137:ACG1141" si="1485">VLOOKUP(ACD1137,$A$1213:$F$2274,6,FALSE)</f>
        <v>0</v>
      </c>
      <c r="ACH1137" s="167" t="s">
        <v>61</v>
      </c>
      <c r="ACI1137" s="10">
        <f t="shared" ref="ACI1137" si="1486">ACG1137*1.5*ACF1137</f>
        <v>0</v>
      </c>
      <c r="ACJ1137" s="10"/>
      <c r="ACK1137" s="219"/>
      <c r="ACL1137" s="167" t="s">
        <v>70</v>
      </c>
      <c r="ACM1137" s="500" t="s">
        <v>2423</v>
      </c>
      <c r="ACO1137" s="230">
        <f t="shared" ref="ACO1137" si="1487">IF(ACN1137="Kopman",1.2,1)</f>
        <v>1</v>
      </c>
      <c r="ACP1137" s="168">
        <f t="shared" ref="ACP1137:ACP1141" si="1488">VLOOKUP(ACM1137,$A$1213:$F$2274,6,FALSE)</f>
        <v>46</v>
      </c>
      <c r="ACQ1137" s="167" t="s">
        <v>61</v>
      </c>
      <c r="ACR1137" s="10">
        <f t="shared" ref="ACR1137" si="1489">ACP1137*1.5*ACO1137</f>
        <v>69</v>
      </c>
      <c r="ACS1137" s="10"/>
      <c r="ACT1137" s="219"/>
      <c r="ACU1137" s="167" t="s">
        <v>70</v>
      </c>
      <c r="ACV1137" s="500" t="s">
        <v>2423</v>
      </c>
      <c r="ACX1137" s="230">
        <f t="shared" ref="ACX1137" si="1490">IF(ACW1137="Kopman",1.2,1)</f>
        <v>1</v>
      </c>
      <c r="ACY1137" s="168">
        <f t="shared" ref="ACY1137:ACY1141" si="1491">VLOOKUP(ACV1137,$A$1213:$F$2274,6,FALSE)</f>
        <v>46</v>
      </c>
      <c r="ACZ1137" s="167" t="s">
        <v>61</v>
      </c>
      <c r="ADA1137" s="10">
        <f t="shared" ref="ADA1137" si="1492">ACY1137*1.5*ACX1137</f>
        <v>69</v>
      </c>
      <c r="ADB1137" s="10"/>
      <c r="ADC1137" s="219"/>
      <c r="ADD1137" s="167" t="s">
        <v>70</v>
      </c>
      <c r="ADE1137" s="500" t="s">
        <v>493</v>
      </c>
      <c r="ADG1137" s="230">
        <f t="shared" ref="ADG1137" si="1493">IF(ADF1137="Kopman",1.2,1)</f>
        <v>1</v>
      </c>
      <c r="ADH1137" s="168">
        <f t="shared" ref="ADH1137:ADH1141" si="1494">VLOOKUP(ADE1137,$A$1213:$F$2274,6,FALSE)</f>
        <v>0</v>
      </c>
      <c r="ADI1137" s="167" t="s">
        <v>61</v>
      </c>
      <c r="ADJ1137" s="10">
        <f t="shared" ref="ADJ1137" si="1495">ADH1137*1.5*ADG1137</f>
        <v>0</v>
      </c>
      <c r="ADK1137" s="10"/>
      <c r="ADL1137" s="219"/>
      <c r="ADM1137" s="167" t="s">
        <v>70</v>
      </c>
      <c r="ADN1137" s="500" t="s">
        <v>1330</v>
      </c>
      <c r="ADP1137" s="230">
        <f t="shared" ref="ADP1137" si="1496">IF(ADO1137="Kopman",1.2,1)</f>
        <v>1</v>
      </c>
      <c r="ADQ1137" s="168">
        <f t="shared" ref="ADQ1137:ADQ1141" si="1497">VLOOKUP(ADN1137,$A$1213:$F$2274,6,FALSE)</f>
        <v>0</v>
      </c>
      <c r="ADR1137" s="167" t="s">
        <v>61</v>
      </c>
      <c r="ADS1137" s="10">
        <f t="shared" ref="ADS1137" si="1498">ADQ1137*1.5*ADP1137</f>
        <v>0</v>
      </c>
      <c r="ADT1137" s="10"/>
      <c r="ADU1137" s="219"/>
      <c r="ADV1137" s="167" t="s">
        <v>70</v>
      </c>
      <c r="ADW1137" s="328" t="s">
        <v>2355</v>
      </c>
      <c r="ADY1137" s="230">
        <f t="shared" ref="ADY1137" si="1499">IF(ADX1137="Kopman",1.2,1)</f>
        <v>1</v>
      </c>
      <c r="ADZ1137" s="168">
        <f t="shared" ref="ADZ1137:ADZ1141" si="1500">VLOOKUP(ADW1137,$A$1213:$F$2274,6,FALSE)</f>
        <v>11</v>
      </c>
      <c r="AEA1137" s="167" t="s">
        <v>61</v>
      </c>
      <c r="AEB1137" s="10">
        <f t="shared" ref="AEB1137" si="1501">ADZ1137*1.5*ADY1137</f>
        <v>16.5</v>
      </c>
      <c r="AEC1137" s="10"/>
      <c r="AED1137" s="219"/>
      <c r="AEE1137" s="167" t="s">
        <v>70</v>
      </c>
      <c r="AEF1137" s="500" t="s">
        <v>2355</v>
      </c>
      <c r="AEH1137" s="230">
        <f t="shared" ref="AEH1137" si="1502">IF(AEG1137="Kopman",1.2,1)</f>
        <v>1</v>
      </c>
      <c r="AEI1137" s="168">
        <f t="shared" ref="AEI1137:AEI1141" si="1503">VLOOKUP(AEF1137,$A$1213:$F$2274,6,FALSE)</f>
        <v>11</v>
      </c>
      <c r="AEJ1137" s="167" t="s">
        <v>61</v>
      </c>
      <c r="AEK1137" s="10">
        <f t="shared" ref="AEK1137" si="1504">AEI1137*1.5*AEH1137</f>
        <v>16.5</v>
      </c>
      <c r="AEL1137" s="10"/>
      <c r="AEM1137" s="219"/>
      <c r="AEN1137" s="167" t="s">
        <v>70</v>
      </c>
      <c r="AEO1137" s="500" t="s">
        <v>493</v>
      </c>
      <c r="AEP1137" s="14" t="s">
        <v>1588</v>
      </c>
      <c r="AEQ1137" s="230">
        <f t="shared" ref="AEQ1137" si="1505">IF(AEP1137="Kopman",1.2,1)</f>
        <v>1.2</v>
      </c>
      <c r="AER1137" s="168">
        <f t="shared" ref="AER1137:AER1141" si="1506">VLOOKUP(AEO1137,$A$1213:$F$2274,6,FALSE)</f>
        <v>0</v>
      </c>
      <c r="AES1137" s="167" t="s">
        <v>61</v>
      </c>
      <c r="AET1137" s="10">
        <f t="shared" ref="AET1137" si="1507">AER1137*1.5*AEQ1137</f>
        <v>0</v>
      </c>
      <c r="AEU1137" s="10"/>
      <c r="AEV1137" s="219"/>
      <c r="AEW1137" s="167" t="s">
        <v>70</v>
      </c>
      <c r="AEX1137" s="500" t="s">
        <v>493</v>
      </c>
      <c r="AEZ1137" s="230">
        <f t="shared" ref="AEZ1137" si="1508">IF(AEY1137="Kopman",1.2,1)</f>
        <v>1</v>
      </c>
      <c r="AFA1137" s="168">
        <f t="shared" ref="AFA1137:AFA1141" si="1509">VLOOKUP(AEX1137,$A$1213:$F$2274,6,FALSE)</f>
        <v>0</v>
      </c>
      <c r="AFB1137" s="167" t="s">
        <v>61</v>
      </c>
      <c r="AFC1137" s="10">
        <f t="shared" ref="AFC1137" si="1510">AFA1137*1.5*AEZ1137</f>
        <v>0</v>
      </c>
      <c r="AFD1137" s="10"/>
      <c r="AFE1137" s="219"/>
      <c r="AFF1137" s="167" t="s">
        <v>70</v>
      </c>
      <c r="AFG1137" s="500" t="s">
        <v>515</v>
      </c>
      <c r="AFI1137" s="230">
        <f t="shared" ref="AFI1137" si="1511">IF(AFH1137="Kopman",1.2,1)</f>
        <v>1</v>
      </c>
      <c r="AFJ1137" s="168">
        <f t="shared" ref="AFJ1137:AFJ1141" si="1512">VLOOKUP(AFG1137,$A$1213:$F$2274,6,FALSE)</f>
        <v>2</v>
      </c>
      <c r="AFK1137" s="167" t="s">
        <v>61</v>
      </c>
      <c r="AFL1137" s="10">
        <f t="shared" ref="AFL1137" si="1513">AFJ1137*1.5*AFI1137</f>
        <v>3</v>
      </c>
      <c r="AFM1137" s="10"/>
      <c r="AFN1137" s="219"/>
      <c r="AFO1137" s="167" t="s">
        <v>70</v>
      </c>
      <c r="AFP1137" s="500" t="s">
        <v>959</v>
      </c>
      <c r="AFR1137" s="230">
        <f t="shared" ref="AFR1137" si="1514">IF(AFQ1137="Kopman",1.2,1)</f>
        <v>1</v>
      </c>
      <c r="AFS1137" s="168">
        <f t="shared" ref="AFS1137:AFS1141" si="1515">VLOOKUP(AFP1137,$A$1213:$F$2274,6,FALSE)</f>
        <v>101</v>
      </c>
      <c r="AFT1137" s="167" t="s">
        <v>61</v>
      </c>
      <c r="AFU1137" s="10">
        <f t="shared" ref="AFU1137" si="1516">AFS1137*1.5*AFR1137</f>
        <v>151.5</v>
      </c>
      <c r="AFV1137" s="10"/>
      <c r="AFW1137" s="219"/>
      <c r="AFX1137" s="167" t="s">
        <v>70</v>
      </c>
      <c r="AFY1137" s="500" t="s">
        <v>493</v>
      </c>
      <c r="AGA1137" s="230">
        <f t="shared" ref="AGA1137" si="1517">IF(AFZ1137="Kopman",1.2,1)</f>
        <v>1</v>
      </c>
      <c r="AGB1137" s="168">
        <f t="shared" ref="AGB1137:AGB1141" si="1518">VLOOKUP(AFY1137,$A$1213:$F$2274,6,FALSE)</f>
        <v>0</v>
      </c>
      <c r="AGC1137" s="167" t="s">
        <v>61</v>
      </c>
      <c r="AGD1137" s="10">
        <f t="shared" ref="AGD1137" si="1519">AGB1137*1.5*AGA1137</f>
        <v>0</v>
      </c>
      <c r="AGE1137" s="10"/>
      <c r="AGF1137" s="219"/>
      <c r="AGG1137" s="167" t="s">
        <v>70</v>
      </c>
      <c r="AGH1137" s="498" t="s">
        <v>493</v>
      </c>
      <c r="AGJ1137" s="230">
        <f t="shared" ref="AGJ1137" si="1520">IF(AGI1137="Kopman",1.2,1)</f>
        <v>1</v>
      </c>
      <c r="AGK1137" s="168">
        <f t="shared" ref="AGK1137:AGK1141" si="1521">VLOOKUP(AGH1137,$A$1213:$F$2274,6,FALSE)</f>
        <v>0</v>
      </c>
      <c r="AGL1137" s="167" t="s">
        <v>61</v>
      </c>
      <c r="AGM1137" s="10">
        <f t="shared" ref="AGM1137" si="1522">AGK1137*1.5*AGJ1137</f>
        <v>0</v>
      </c>
      <c r="AGN1137" s="10"/>
      <c r="AGO1137" s="219"/>
      <c r="AGP1137" s="167" t="s">
        <v>70</v>
      </c>
      <c r="AGQ1137" s="500" t="s">
        <v>493</v>
      </c>
      <c r="AGS1137" s="230">
        <f t="shared" ref="AGS1137" si="1523">IF(AGR1137="Kopman",1.2,1)</f>
        <v>1</v>
      </c>
      <c r="AGT1137" s="168">
        <f t="shared" ref="AGT1137:AGT1141" si="1524">VLOOKUP(AGQ1137,$A$1213:$F$2274,6,FALSE)</f>
        <v>0</v>
      </c>
      <c r="AGU1137" s="167" t="s">
        <v>61</v>
      </c>
      <c r="AGV1137" s="10">
        <f t="shared" ref="AGV1137" si="1525">AGT1137*1.5*AGS1137</f>
        <v>0</v>
      </c>
      <c r="AGW1137" s="10"/>
      <c r="AGX1137" s="219"/>
      <c r="AGY1137" s="167" t="s">
        <v>70</v>
      </c>
      <c r="AGZ1137" s="500" t="s">
        <v>1330</v>
      </c>
      <c r="AHB1137" s="230">
        <f t="shared" ref="AHB1137" si="1526">IF(AHA1137="Kopman",1.2,1)</f>
        <v>1</v>
      </c>
      <c r="AHC1137" s="168">
        <f t="shared" ref="AHC1137:AHC1141" si="1527">VLOOKUP(AGZ1137,$A$1213:$F$2274,6,FALSE)</f>
        <v>0</v>
      </c>
      <c r="AHD1137" s="167" t="s">
        <v>61</v>
      </c>
      <c r="AHE1137" s="10">
        <f t="shared" ref="AHE1137" si="1528">AHC1137*1.5*AHB1137</f>
        <v>0</v>
      </c>
      <c r="AHF1137" s="10"/>
      <c r="AHG1137" s="219"/>
      <c r="AHH1137" s="167" t="s">
        <v>70</v>
      </c>
      <c r="AHI1137" s="500" t="s">
        <v>493</v>
      </c>
      <c r="AHJ1137" s="14" t="s">
        <v>1588</v>
      </c>
      <c r="AHK1137" s="230">
        <f t="shared" ref="AHK1137" si="1529">IF(AHJ1137="Kopman",1.2,1)</f>
        <v>1.2</v>
      </c>
      <c r="AHL1137" s="168">
        <f t="shared" ref="AHL1137:AHL1141" si="1530">VLOOKUP(AHI1137,$A$1213:$F$2274,6,FALSE)</f>
        <v>0</v>
      </c>
      <c r="AHM1137" s="167" t="s">
        <v>61</v>
      </c>
      <c r="AHN1137" s="10">
        <f t="shared" ref="AHN1137" si="1531">AHL1137*1.5*AHK1137</f>
        <v>0</v>
      </c>
      <c r="AHO1137" s="10"/>
      <c r="AHP1137" s="219"/>
      <c r="AHQ1137" s="167" t="s">
        <v>70</v>
      </c>
      <c r="AHR1137" s="500" t="s">
        <v>1306</v>
      </c>
      <c r="AHT1137" s="230">
        <f t="shared" ref="AHT1137" si="1532">IF(AHS1137="Kopman",1.2,1)</f>
        <v>1</v>
      </c>
      <c r="AHU1137" s="168">
        <f t="shared" ref="AHU1137:AHU1141" si="1533">VLOOKUP(AHR1137,$A$1213:$F$2274,6,FALSE)</f>
        <v>128</v>
      </c>
      <c r="AHV1137" s="167" t="s">
        <v>61</v>
      </c>
      <c r="AHW1137" s="10">
        <f t="shared" ref="AHW1137" si="1534">AHU1137*1.5*AHT1137</f>
        <v>192</v>
      </c>
      <c r="AHX1137" s="10"/>
      <c r="AHY1137" s="219"/>
      <c r="AHZ1137" s="167" t="s">
        <v>70</v>
      </c>
      <c r="AIA1137" s="500" t="s">
        <v>493</v>
      </c>
      <c r="AIC1137" s="230">
        <f t="shared" ref="AIC1137" si="1535">IF(AIB1137="Kopman",1.2,1)</f>
        <v>1</v>
      </c>
      <c r="AID1137" s="168">
        <f t="shared" ref="AID1137:AID1141" si="1536">VLOOKUP(AIA1137,$A$1213:$F$2274,6,FALSE)</f>
        <v>0</v>
      </c>
      <c r="AIE1137" s="167" t="s">
        <v>61</v>
      </c>
      <c r="AIF1137" s="10">
        <f t="shared" ref="AIF1137" si="1537">AID1137*1.5*AIC1137</f>
        <v>0</v>
      </c>
      <c r="AIG1137" s="10"/>
      <c r="AIH1137" s="219"/>
      <c r="AII1137" s="167" t="s">
        <v>70</v>
      </c>
      <c r="AIJ1137" s="498" t="s">
        <v>2423</v>
      </c>
      <c r="AIL1137" s="230">
        <f t="shared" ref="AIL1137" si="1538">IF(AIK1137="Kopman",1.2,1)</f>
        <v>1</v>
      </c>
      <c r="AIM1137" s="168">
        <f t="shared" ref="AIM1137:AIM1141" si="1539">VLOOKUP(AIJ1137,$A$1213:$F$2274,6,FALSE)</f>
        <v>46</v>
      </c>
      <c r="AIN1137" s="167" t="s">
        <v>61</v>
      </c>
      <c r="AIO1137" s="10">
        <f t="shared" ref="AIO1137" si="1540">AIM1137*1.5*AIL1137</f>
        <v>69</v>
      </c>
      <c r="AIP1137" s="10"/>
      <c r="AIQ1137" s="219"/>
      <c r="AIR1137" s="167" t="s">
        <v>70</v>
      </c>
      <c r="AIS1137" s="500" t="s">
        <v>2355</v>
      </c>
      <c r="AIU1137" s="230">
        <f t="shared" ref="AIU1137" si="1541">IF(AIT1137="Kopman",1.2,1)</f>
        <v>1</v>
      </c>
      <c r="AIV1137" s="168">
        <f t="shared" ref="AIV1137:AIV1141" si="1542">VLOOKUP(AIS1137,$A$1213:$F$2274,6,FALSE)</f>
        <v>11</v>
      </c>
      <c r="AIW1137" s="167" t="s">
        <v>61</v>
      </c>
      <c r="AIX1137" s="10">
        <f t="shared" ref="AIX1137" si="1543">AIV1137*1.5*AIU1137</f>
        <v>16.5</v>
      </c>
      <c r="AIY1137" s="10"/>
      <c r="AIZ1137" s="219"/>
      <c r="AJA1137" s="167" t="s">
        <v>70</v>
      </c>
      <c r="AJB1137" s="500" t="s">
        <v>461</v>
      </c>
      <c r="AJD1137" s="230">
        <f t="shared" ref="AJD1137" si="1544">IF(AJC1137="Kopman",1.2,1)</f>
        <v>1</v>
      </c>
      <c r="AJE1137" s="168">
        <f t="shared" ref="AJE1137:AJE1141" si="1545">VLOOKUP(AJB1137,$A$1213:$F$2274,6,FALSE)</f>
        <v>0</v>
      </c>
      <c r="AJF1137" s="167" t="s">
        <v>61</v>
      </c>
      <c r="AJG1137" s="10">
        <f t="shared" ref="AJG1137" si="1546">AJE1137*1.5*AJD1137</f>
        <v>0</v>
      </c>
      <c r="AJH1137" s="10"/>
      <c r="AJI1137" s="219"/>
      <c r="AJJ1137" s="167" t="s">
        <v>70</v>
      </c>
      <c r="AJK1137" s="500" t="s">
        <v>493</v>
      </c>
      <c r="AJM1137" s="230">
        <f t="shared" ref="AJM1137" si="1547">IF(AJL1137="Kopman",1.2,1)</f>
        <v>1</v>
      </c>
      <c r="AJN1137" s="168">
        <f t="shared" ref="AJN1137:AJN1141" si="1548">VLOOKUP(AJK1137,$A$1213:$F$2274,6,FALSE)</f>
        <v>0</v>
      </c>
      <c r="AJO1137" s="167" t="s">
        <v>61</v>
      </c>
      <c r="AJP1137" s="10">
        <f t="shared" ref="AJP1137" si="1549">AJN1137*1.5*AJM1137</f>
        <v>0</v>
      </c>
      <c r="AJQ1137" s="10"/>
      <c r="AJR1137" s="219"/>
      <c r="AJS1137" s="167" t="s">
        <v>70</v>
      </c>
      <c r="AJT1137" s="500" t="s">
        <v>2423</v>
      </c>
      <c r="AJV1137" s="230">
        <f t="shared" ref="AJV1137" si="1550">IF(AJU1137="Kopman",1.2,1)</f>
        <v>1</v>
      </c>
      <c r="AJW1137" s="168">
        <f t="shared" ref="AJW1137:AJW1141" si="1551">VLOOKUP(AJT1137,$A$1213:$F$2274,6,FALSE)</f>
        <v>46</v>
      </c>
      <c r="AJX1137" s="167" t="s">
        <v>61</v>
      </c>
      <c r="AJY1137" s="10">
        <f t="shared" ref="AJY1137" si="1552">AJW1137*1.5*AJV1137</f>
        <v>69</v>
      </c>
      <c r="AJZ1137" s="10"/>
      <c r="AKA1137" s="219"/>
      <c r="AKB1137" s="167" t="s">
        <v>70</v>
      </c>
      <c r="AKC1137" s="500" t="s">
        <v>2423</v>
      </c>
      <c r="AKD1137" s="14" t="s">
        <v>1588</v>
      </c>
      <c r="AKE1137" s="230">
        <f t="shared" ref="AKE1137" si="1553">IF(AKD1137="Kopman",1.2,1)</f>
        <v>1.2</v>
      </c>
      <c r="AKF1137" s="168">
        <f t="shared" ref="AKF1137:AKF1141" si="1554">VLOOKUP(AKC1137,$A$1213:$F$2274,6,FALSE)</f>
        <v>46</v>
      </c>
      <c r="AKG1137" s="167" t="s">
        <v>61</v>
      </c>
      <c r="AKH1137" s="10">
        <f t="shared" ref="AKH1137" si="1555">AKF1137*1.5*AKE1137</f>
        <v>82.8</v>
      </c>
      <c r="AKI1137" s="10"/>
      <c r="AKJ1137" s="219"/>
      <c r="AKK1137" s="167" t="s">
        <v>70</v>
      </c>
      <c r="AKL1137" s="500" t="s">
        <v>515</v>
      </c>
      <c r="AKN1137" s="230">
        <f t="shared" ref="AKN1137" si="1556">IF(AKM1137="Kopman",1.2,1)</f>
        <v>1</v>
      </c>
      <c r="AKO1137" s="168">
        <f t="shared" ref="AKO1137:AKO1141" si="1557">VLOOKUP(AKL1137,$A$1213:$F$2274,6,FALSE)</f>
        <v>2</v>
      </c>
      <c r="AKP1137" s="167" t="s">
        <v>61</v>
      </c>
      <c r="AKQ1137" s="10">
        <f t="shared" ref="AKQ1137" si="1558">AKO1137*1.5*AKN1137</f>
        <v>3</v>
      </c>
      <c r="AKR1137" s="10"/>
      <c r="AKS1137" s="219"/>
      <c r="AKT1137" s="167" t="s">
        <v>70</v>
      </c>
      <c r="AKU1137" s="500" t="s">
        <v>493</v>
      </c>
      <c r="AKW1137" s="230">
        <f t="shared" ref="AKW1137" si="1559">IF(AKV1137="Kopman",1.2,1)</f>
        <v>1</v>
      </c>
      <c r="AKX1137" s="168">
        <f t="shared" ref="AKX1137:AKX1141" si="1560">VLOOKUP(AKU1137,$A$1213:$F$2274,6,FALSE)</f>
        <v>0</v>
      </c>
      <c r="AKY1137" s="167" t="s">
        <v>61</v>
      </c>
      <c r="AKZ1137" s="10">
        <f t="shared" ref="AKZ1137" si="1561">AKX1137*1.5*AKW1137</f>
        <v>0</v>
      </c>
      <c r="ALA1137" s="10"/>
      <c r="ALB1137" s="219"/>
      <c r="ALC1137" s="167" t="s">
        <v>70</v>
      </c>
      <c r="ALD1137" s="328" t="s">
        <v>515</v>
      </c>
      <c r="ALF1137" s="230">
        <f t="shared" ref="ALF1137" si="1562">IF(ALE1137="Kopman",1.2,1)</f>
        <v>1</v>
      </c>
      <c r="ALG1137" s="168">
        <f t="shared" ref="ALG1137:ALG1141" si="1563">VLOOKUP(ALD1137,$A$1213:$F$2274,6,FALSE)</f>
        <v>2</v>
      </c>
      <c r="ALH1137" s="167" t="s">
        <v>61</v>
      </c>
      <c r="ALI1137" s="10">
        <f t="shared" ref="ALI1137" si="1564">ALG1137*1.5*ALF1137</f>
        <v>3</v>
      </c>
      <c r="ALJ1137" s="10"/>
      <c r="ALK1137" s="219"/>
      <c r="ALL1137" s="167" t="s">
        <v>70</v>
      </c>
      <c r="ALM1137" s="500" t="s">
        <v>959</v>
      </c>
      <c r="ALO1137" s="230">
        <f t="shared" ref="ALO1137" si="1565">IF(ALN1137="Kopman",1.2,1)</f>
        <v>1</v>
      </c>
      <c r="ALP1137" s="168">
        <f t="shared" ref="ALP1137:ALP1141" si="1566">VLOOKUP(ALM1137,$A$1213:$F$2274,6,FALSE)</f>
        <v>101</v>
      </c>
      <c r="ALQ1137" s="167" t="s">
        <v>61</v>
      </c>
      <c r="ALR1137" s="10">
        <f t="shared" ref="ALR1137" si="1567">ALP1137*1.5*ALO1137</f>
        <v>151.5</v>
      </c>
      <c r="ALS1137" s="10"/>
      <c r="ALT1137" s="219"/>
      <c r="ALU1137" s="167" t="s">
        <v>70</v>
      </c>
      <c r="ALV1137" s="500" t="s">
        <v>461</v>
      </c>
      <c r="ALX1137" s="230">
        <f t="shared" ref="ALX1137" si="1568">IF(ALW1137="Kopman",1.2,1)</f>
        <v>1</v>
      </c>
      <c r="ALY1137" s="168">
        <f t="shared" ref="ALY1137:ALY1141" si="1569">VLOOKUP(ALV1137,$A$1213:$F$2274,6,FALSE)</f>
        <v>0</v>
      </c>
      <c r="ALZ1137" s="167" t="s">
        <v>61</v>
      </c>
      <c r="AMA1137" s="10">
        <f t="shared" ref="AMA1137" si="1570">ALY1137*1.5*ALX1137</f>
        <v>0</v>
      </c>
      <c r="AMB1137" s="10"/>
      <c r="AMC1137" s="219"/>
      <c r="AMD1137" s="167" t="s">
        <v>70</v>
      </c>
      <c r="AME1137" s="500" t="s">
        <v>493</v>
      </c>
      <c r="AMG1137" s="230">
        <f t="shared" ref="AMG1137" si="1571">IF(AMF1137="Kopman",1.2,1)</f>
        <v>1</v>
      </c>
      <c r="AMH1137" s="168">
        <f t="shared" ref="AMH1137:AMH1141" si="1572">VLOOKUP(AME1137,$A$1213:$F$2274,6,FALSE)</f>
        <v>0</v>
      </c>
      <c r="AMI1137" s="167" t="s">
        <v>61</v>
      </c>
      <c r="AMJ1137" s="10">
        <f t="shared" ref="AMJ1137" si="1573">AMH1137*1.5*AMG1137</f>
        <v>0</v>
      </c>
      <c r="AMK1137" s="10"/>
      <c r="AML1137" s="219"/>
      <c r="AMM1137" s="167" t="s">
        <v>70</v>
      </c>
      <c r="AMN1137" s="500" t="s">
        <v>492</v>
      </c>
      <c r="AMP1137" s="230">
        <f t="shared" ref="AMP1137" si="1574">IF(AMO1137="Kopman",1.2,1)</f>
        <v>1</v>
      </c>
      <c r="AMQ1137" s="168">
        <f t="shared" ref="AMQ1137:AMQ1141" si="1575">VLOOKUP(AMN1137,$A$1213:$F$2274,6,FALSE)</f>
        <v>0</v>
      </c>
      <c r="AMR1137" s="167" t="s">
        <v>61</v>
      </c>
      <c r="AMS1137" s="10">
        <f t="shared" ref="AMS1137" si="1576">AMQ1137*1.5*AMP1137</f>
        <v>0</v>
      </c>
      <c r="AMT1137" s="10"/>
      <c r="AMU1137" s="219"/>
      <c r="AMV1137" s="167" t="s">
        <v>70</v>
      </c>
      <c r="AMW1137" s="500" t="s">
        <v>515</v>
      </c>
      <c r="AMY1137" s="230">
        <f t="shared" ref="AMY1137" si="1577">IF(AMX1137="Kopman",1.2,1)</f>
        <v>1</v>
      </c>
      <c r="AMZ1137" s="168">
        <f t="shared" ref="AMZ1137:AMZ1141" si="1578">VLOOKUP(AMW1137,$A$1213:$F$2274,6,FALSE)</f>
        <v>2</v>
      </c>
      <c r="ANA1137" s="167" t="s">
        <v>61</v>
      </c>
      <c r="ANB1137" s="10">
        <f t="shared" ref="ANB1137" si="1579">AMZ1137*1.5*AMY1137</f>
        <v>3</v>
      </c>
      <c r="ANC1137" s="10"/>
      <c r="AND1137" s="219"/>
      <c r="ANE1137" s="167" t="s">
        <v>70</v>
      </c>
      <c r="ANF1137" s="500" t="s">
        <v>2423</v>
      </c>
      <c r="ANH1137" s="230">
        <f t="shared" ref="ANH1137" si="1580">IF(ANG1137="Kopman",1.2,1)</f>
        <v>1</v>
      </c>
      <c r="ANI1137" s="168">
        <f t="shared" ref="ANI1137:ANI1141" si="1581">VLOOKUP(ANF1137,$A$1213:$F$2274,6,FALSE)</f>
        <v>46</v>
      </c>
      <c r="ANJ1137" s="167" t="s">
        <v>61</v>
      </c>
      <c r="ANK1137" s="10">
        <f t="shared" ref="ANK1137" si="1582">ANI1137*1.5*ANH1137</f>
        <v>69</v>
      </c>
      <c r="ANL1137" s="10"/>
      <c r="ANM1137" s="219"/>
      <c r="ANN1137" s="167" t="s">
        <v>70</v>
      </c>
      <c r="ANO1137" s="500" t="s">
        <v>959</v>
      </c>
      <c r="ANQ1137" s="230">
        <f t="shared" ref="ANQ1137" si="1583">IF(ANP1137="Kopman",1.2,1)</f>
        <v>1</v>
      </c>
      <c r="ANR1137" s="168">
        <f t="shared" ref="ANR1137:ANR1141" si="1584">VLOOKUP(ANO1137,$A$1213:$F$2274,6,FALSE)</f>
        <v>101</v>
      </c>
      <c r="ANS1137" s="167" t="s">
        <v>61</v>
      </c>
      <c r="ANT1137" s="10">
        <f t="shared" ref="ANT1137" si="1585">ANR1137*1.5*ANQ1137</f>
        <v>151.5</v>
      </c>
      <c r="ANU1137" s="10"/>
      <c r="ANV1137" s="219"/>
      <c r="ANW1137" s="167" t="s">
        <v>70</v>
      </c>
      <c r="ANX1137" s="502" t="s">
        <v>1330</v>
      </c>
      <c r="ANZ1137" s="230">
        <f t="shared" ref="ANZ1137" si="1586">IF(ANY1137="Kopman",1.2,1)</f>
        <v>1</v>
      </c>
      <c r="AOA1137" s="168">
        <f t="shared" ref="AOA1137:AOA1141" si="1587">VLOOKUP(ANX1137,$A$1213:$F$2274,6,FALSE)</f>
        <v>0</v>
      </c>
      <c r="AOB1137" s="167" t="s">
        <v>61</v>
      </c>
      <c r="AOC1137" s="10">
        <f t="shared" ref="AOC1137" si="1588">AOA1137*1.5*ANZ1137</f>
        <v>0</v>
      </c>
      <c r="AOD1137" s="10"/>
      <c r="AOE1137" s="219"/>
      <c r="AOF1137" s="167" t="s">
        <v>70</v>
      </c>
      <c r="AOG1137" s="500" t="s">
        <v>1330</v>
      </c>
      <c r="AOI1137" s="230">
        <f t="shared" ref="AOI1137" si="1589">IF(AOH1137="Kopman",1.2,1)</f>
        <v>1</v>
      </c>
      <c r="AOJ1137" s="168">
        <f t="shared" ref="AOJ1137:AOJ1141" si="1590">VLOOKUP(AOG1137,$A$1213:$F$2274,6,FALSE)</f>
        <v>0</v>
      </c>
      <c r="AOK1137" s="167" t="s">
        <v>61</v>
      </c>
      <c r="AOL1137" s="10">
        <f t="shared" ref="AOL1137" si="1591">AOJ1137*1.5*AOI1137</f>
        <v>0</v>
      </c>
      <c r="AOM1137" s="10"/>
      <c r="AON1137" s="219"/>
      <c r="AOO1137" s="167" t="s">
        <v>70</v>
      </c>
      <c r="AOP1137" s="498" t="s">
        <v>1330</v>
      </c>
      <c r="AOR1137" s="230">
        <f t="shared" ref="AOR1137" si="1592">IF(AOQ1137="Kopman",1.2,1)</f>
        <v>1</v>
      </c>
      <c r="AOS1137" s="168">
        <f t="shared" ref="AOS1137:AOS1141" si="1593">VLOOKUP(AOP1137,$A$1213:$F$2274,6,FALSE)</f>
        <v>0</v>
      </c>
      <c r="AOT1137" s="167" t="s">
        <v>61</v>
      </c>
      <c r="AOU1137" s="10">
        <f t="shared" ref="AOU1137" si="1594">AOS1137*1.5*AOR1137</f>
        <v>0</v>
      </c>
      <c r="AOV1137" s="10"/>
      <c r="AOW1137" s="219"/>
      <c r="AOX1137" s="167" t="s">
        <v>70</v>
      </c>
      <c r="AOY1137" s="500" t="s">
        <v>2423</v>
      </c>
      <c r="APA1137" s="230">
        <f t="shared" ref="APA1137" si="1595">IF(AOZ1137="Kopman",1.2,1)</f>
        <v>1</v>
      </c>
      <c r="APB1137" s="168">
        <f t="shared" ref="APB1137:APB1141" si="1596">VLOOKUP(AOY1137,$A$1213:$F$2274,6,FALSE)</f>
        <v>46</v>
      </c>
      <c r="APC1137" s="167" t="s">
        <v>61</v>
      </c>
      <c r="APD1137" s="10">
        <f t="shared" ref="APD1137" si="1597">APB1137*1.5*APA1137</f>
        <v>69</v>
      </c>
      <c r="APE1137" s="10"/>
      <c r="APF1137" s="219"/>
      <c r="APG1137" s="167" t="s">
        <v>70</v>
      </c>
      <c r="APH1137" s="500" t="s">
        <v>493</v>
      </c>
      <c r="APJ1137" s="230">
        <f t="shared" ref="APJ1137" si="1598">IF(API1137="Kopman",1.2,1)</f>
        <v>1</v>
      </c>
      <c r="APK1137" s="168">
        <f t="shared" ref="APK1137:APK1141" si="1599">VLOOKUP(APH1137,$A$1213:$F$2274,6,FALSE)</f>
        <v>0</v>
      </c>
      <c r="APL1137" s="167" t="s">
        <v>61</v>
      </c>
      <c r="APM1137" s="10">
        <f t="shared" ref="APM1137" si="1600">APK1137*1.5*APJ1137</f>
        <v>0</v>
      </c>
      <c r="APN1137" s="10"/>
      <c r="APO1137" s="219"/>
      <c r="APP1137" s="167" t="s">
        <v>70</v>
      </c>
      <c r="APQ1137" s="500" t="s">
        <v>493</v>
      </c>
      <c r="APR1137" s="14" t="s">
        <v>1588</v>
      </c>
      <c r="APS1137" s="230">
        <f t="shared" ref="APS1137" si="1601">IF(APR1137="Kopman",1.2,1)</f>
        <v>1.2</v>
      </c>
      <c r="APT1137" s="168">
        <f t="shared" ref="APT1137:APT1141" si="1602">VLOOKUP(APQ1137,$A$1213:$F$2274,6,FALSE)</f>
        <v>0</v>
      </c>
      <c r="APU1137" s="167" t="s">
        <v>61</v>
      </c>
      <c r="APV1137" s="10">
        <f t="shared" ref="APV1137" si="1603">APT1137*1.5*APS1137</f>
        <v>0</v>
      </c>
      <c r="APW1137" s="10"/>
      <c r="APX1137" s="219"/>
      <c r="APY1137" s="167" t="s">
        <v>70</v>
      </c>
      <c r="APZ1137" s="500" t="s">
        <v>1330</v>
      </c>
      <c r="AQB1137" s="230">
        <f t="shared" ref="AQB1137" si="1604">IF(AQA1137="Kopman",1.2,1)</f>
        <v>1</v>
      </c>
      <c r="AQC1137" s="168">
        <f t="shared" ref="AQC1137:AQC1141" si="1605">VLOOKUP(APZ1137,$A$1213:$F$2274,6,FALSE)</f>
        <v>0</v>
      </c>
      <c r="AQD1137" s="167" t="s">
        <v>61</v>
      </c>
      <c r="AQE1137" s="10">
        <f t="shared" ref="AQE1137" si="1606">AQC1137*1.5*AQB1137</f>
        <v>0</v>
      </c>
      <c r="AQF1137" s="10"/>
      <c r="AQG1137" s="219"/>
      <c r="AQH1137" s="167" t="s">
        <v>70</v>
      </c>
      <c r="AQI1137" s="500" t="s">
        <v>949</v>
      </c>
      <c r="AQK1137" s="230">
        <f t="shared" ref="AQK1137" si="1607">IF(AQJ1137="Kopman",1.2,1)</f>
        <v>1</v>
      </c>
      <c r="AQL1137" s="168">
        <f t="shared" ref="AQL1137:AQL1141" si="1608">VLOOKUP(AQI1137,$A$1213:$F$2274,6,FALSE)</f>
        <v>0</v>
      </c>
      <c r="AQM1137" s="167" t="s">
        <v>61</v>
      </c>
      <c r="AQN1137" s="10">
        <f t="shared" ref="AQN1137" si="1609">AQL1137*1.5*AQK1137</f>
        <v>0</v>
      </c>
      <c r="AQO1137" s="10"/>
      <c r="AQP1137" s="219"/>
      <c r="AQQ1137" s="167" t="s">
        <v>70</v>
      </c>
      <c r="AQR1137" s="500" t="s">
        <v>1699</v>
      </c>
      <c r="AQT1137" s="230">
        <f t="shared" ref="AQT1137" si="1610">IF(AQS1137="Kopman",1.2,1)</f>
        <v>1</v>
      </c>
      <c r="AQU1137" s="168">
        <f t="shared" ref="AQU1137:AQU1141" si="1611">VLOOKUP(AQR1137,$A$1213:$F$2274,6,FALSE)</f>
        <v>16</v>
      </c>
      <c r="AQV1137" s="167" t="s">
        <v>61</v>
      </c>
      <c r="AQW1137" s="10">
        <f t="shared" ref="AQW1137" si="1612">AQU1137*1.5*AQT1137</f>
        <v>24</v>
      </c>
      <c r="AQX1137" s="10"/>
      <c r="AQY1137" s="219"/>
      <c r="AQZ1137" s="167" t="s">
        <v>70</v>
      </c>
      <c r="ARA1137" s="500" t="s">
        <v>461</v>
      </c>
      <c r="ARC1137" s="230">
        <f t="shared" ref="ARC1137" si="1613">IF(ARB1137="Kopman",1.2,1)</f>
        <v>1</v>
      </c>
      <c r="ARD1137" s="168">
        <f t="shared" ref="ARD1137:ARD1141" si="1614">VLOOKUP(ARA1137,$A$1213:$F$2274,6,FALSE)</f>
        <v>0</v>
      </c>
      <c r="ARE1137" s="167" t="s">
        <v>61</v>
      </c>
      <c r="ARF1137" s="10">
        <f t="shared" ref="ARF1137" si="1615">ARD1137*1.5*ARC1137</f>
        <v>0</v>
      </c>
      <c r="ARG1137" s="10"/>
      <c r="ARH1137" s="219"/>
      <c r="ARI1137" s="167" t="s">
        <v>70</v>
      </c>
      <c r="ARJ1137" s="500" t="s">
        <v>2355</v>
      </c>
      <c r="ARL1137" s="230">
        <f t="shared" ref="ARL1137" si="1616">IF(ARK1137="Kopman",1.2,1)</f>
        <v>1</v>
      </c>
      <c r="ARM1137" s="168">
        <f t="shared" ref="ARM1137:ARM1141" si="1617">VLOOKUP(ARJ1137,$A$1213:$F$2274,6,FALSE)</f>
        <v>11</v>
      </c>
      <c r="ARN1137" s="167" t="s">
        <v>61</v>
      </c>
      <c r="ARO1137" s="10">
        <f t="shared" ref="ARO1137" si="1618">ARM1137*1.5*ARL1137</f>
        <v>16.5</v>
      </c>
      <c r="ARP1137" s="10"/>
      <c r="ARQ1137" s="219"/>
      <c r="ARR1137" s="167" t="s">
        <v>70</v>
      </c>
      <c r="ARS1137" s="328" t="s">
        <v>493</v>
      </c>
      <c r="ARU1137" s="230">
        <f t="shared" ref="ARU1137" si="1619">IF(ART1137="Kopman",1.2,1)</f>
        <v>1</v>
      </c>
      <c r="ARV1137" s="168">
        <f t="shared" ref="ARV1137:ARV1141" si="1620">VLOOKUP(ARS1137,$A$1213:$F$2274,6,FALSE)</f>
        <v>0</v>
      </c>
      <c r="ARW1137" s="167" t="s">
        <v>61</v>
      </c>
      <c r="ARX1137" s="10">
        <f t="shared" ref="ARX1137" si="1621">ARV1137*1.5*ARU1137</f>
        <v>0</v>
      </c>
      <c r="ARY1137" s="10"/>
      <c r="ARZ1137" s="219"/>
      <c r="ASA1137" s="167" t="s">
        <v>70</v>
      </c>
      <c r="ASB1137" s="500" t="s">
        <v>493</v>
      </c>
      <c r="ASD1137" s="230">
        <f t="shared" ref="ASD1137" si="1622">IF(ASC1137="Kopman",1.2,1)</f>
        <v>1</v>
      </c>
      <c r="ASE1137" s="168">
        <f t="shared" ref="ASE1137:ASE1141" si="1623">VLOOKUP(ASB1137,$A$1213:$F$2274,6,FALSE)</f>
        <v>0</v>
      </c>
      <c r="ASF1137" s="167" t="s">
        <v>61</v>
      </c>
      <c r="ASG1137" s="10">
        <f t="shared" ref="ASG1137" si="1624">ASE1137*1.5*ASD1137</f>
        <v>0</v>
      </c>
      <c r="ASH1137" s="10"/>
      <c r="ASI1137" s="219"/>
      <c r="ASJ1137" s="167" t="s">
        <v>70</v>
      </c>
      <c r="ASK1137" s="500" t="s">
        <v>949</v>
      </c>
      <c r="ASM1137" s="230">
        <f t="shared" ref="ASM1137" si="1625">IF(ASL1137="Kopman",1.2,1)</f>
        <v>1</v>
      </c>
      <c r="ASN1137" s="168">
        <f t="shared" ref="ASN1137:ASN1141" si="1626">VLOOKUP(ASK1137,$A$1213:$F$2274,6,FALSE)</f>
        <v>0</v>
      </c>
      <c r="ASO1137" s="167" t="s">
        <v>61</v>
      </c>
      <c r="ASP1137" s="10">
        <f t="shared" ref="ASP1137" si="1627">ASN1137*1.5*ASM1137</f>
        <v>0</v>
      </c>
      <c r="ASQ1137" s="10"/>
      <c r="ASR1137" s="219"/>
      <c r="ASS1137" s="167" t="s">
        <v>70</v>
      </c>
      <c r="AST1137" s="500" t="s">
        <v>493</v>
      </c>
      <c r="ASV1137" s="230">
        <f t="shared" ref="ASV1137" si="1628">IF(ASU1137="Kopman",1.2,1)</f>
        <v>1</v>
      </c>
      <c r="ASW1137" s="168">
        <f t="shared" ref="ASW1137:ASW1141" si="1629">VLOOKUP(AST1137,$A$1213:$F$2274,6,FALSE)</f>
        <v>0</v>
      </c>
      <c r="ASX1137" s="167" t="s">
        <v>61</v>
      </c>
      <c r="ASY1137" s="10">
        <f t="shared" ref="ASY1137" si="1630">ASW1137*1.5*ASV1137</f>
        <v>0</v>
      </c>
      <c r="ASZ1137" s="10"/>
      <c r="ATA1137" s="219"/>
      <c r="ATB1137" s="167" t="s">
        <v>70</v>
      </c>
      <c r="ATC1137" s="500" t="s">
        <v>493</v>
      </c>
      <c r="ATE1137" s="230">
        <f t="shared" ref="ATE1137" si="1631">IF(ATD1137="Kopman",1.2,1)</f>
        <v>1</v>
      </c>
      <c r="ATF1137" s="168">
        <f t="shared" ref="ATF1137:ATF1141" si="1632">VLOOKUP(ATC1137,$A$1213:$F$2274,6,FALSE)</f>
        <v>0</v>
      </c>
      <c r="ATG1137" s="167" t="s">
        <v>61</v>
      </c>
      <c r="ATH1137" s="10">
        <f t="shared" ref="ATH1137" si="1633">ATF1137*1.5*ATE1137</f>
        <v>0</v>
      </c>
      <c r="ATI1137" s="10"/>
      <c r="ATJ1137" s="219"/>
      <c r="ATK1137" s="167" t="s">
        <v>70</v>
      </c>
      <c r="ATL1137" s="500" t="s">
        <v>493</v>
      </c>
      <c r="ATN1137" s="230">
        <f t="shared" ref="ATN1137" si="1634">IF(ATM1137="Kopman",1.2,1)</f>
        <v>1</v>
      </c>
      <c r="ATO1137" s="168">
        <f t="shared" ref="ATO1137:ATO1141" si="1635">VLOOKUP(ATL1137,$A$1213:$F$2274,6,FALSE)</f>
        <v>0</v>
      </c>
      <c r="ATP1137" s="167" t="s">
        <v>61</v>
      </c>
      <c r="ATQ1137" s="10">
        <f t="shared" ref="ATQ1137" si="1636">ATO1137*1.5*ATN1137</f>
        <v>0</v>
      </c>
      <c r="ATR1137" s="10"/>
      <c r="ATS1137" s="219"/>
      <c r="ATT1137" s="167" t="s">
        <v>70</v>
      </c>
      <c r="ATU1137" s="500" t="s">
        <v>493</v>
      </c>
      <c r="ATW1137" s="230">
        <f t="shared" ref="ATW1137" si="1637">IF(ATV1137="Kopman",1.2,1)</f>
        <v>1</v>
      </c>
      <c r="ATX1137" s="168">
        <f t="shared" ref="ATX1137:ATX1141" si="1638">VLOOKUP(ATU1137,$A$1213:$F$2274,6,FALSE)</f>
        <v>0</v>
      </c>
      <c r="ATY1137" s="167" t="s">
        <v>61</v>
      </c>
      <c r="ATZ1137" s="10">
        <f t="shared" ref="ATZ1137" si="1639">ATX1137*1.5*ATW1137</f>
        <v>0</v>
      </c>
      <c r="AUA1137" s="10"/>
      <c r="AUB1137" s="219"/>
      <c r="AUC1137" s="167" t="s">
        <v>70</v>
      </c>
      <c r="AUD1137" s="500" t="s">
        <v>493</v>
      </c>
      <c r="AUF1137" s="230">
        <f t="shared" ref="AUF1137" si="1640">IF(AUE1137="Kopman",1.2,1)</f>
        <v>1</v>
      </c>
      <c r="AUG1137" s="168">
        <f t="shared" ref="AUG1137:AUG1141" si="1641">VLOOKUP(AUD1137,$A$1213:$F$2274,6,FALSE)</f>
        <v>0</v>
      </c>
      <c r="AUH1137" s="167" t="s">
        <v>61</v>
      </c>
      <c r="AUI1137" s="10">
        <f t="shared" ref="AUI1137" si="1642">AUG1137*1.5*AUF1137</f>
        <v>0</v>
      </c>
      <c r="AUJ1137" s="10"/>
      <c r="AUK1137" s="219"/>
      <c r="AUL1137" s="167" t="s">
        <v>70</v>
      </c>
      <c r="AUM1137" s="500" t="s">
        <v>493</v>
      </c>
      <c r="AUN1137" s="14" t="s">
        <v>1588</v>
      </c>
      <c r="AUO1137" s="230">
        <f t="shared" ref="AUO1137" si="1643">IF(AUN1137="Kopman",1.2,1)</f>
        <v>1.2</v>
      </c>
      <c r="AUP1137" s="168">
        <f t="shared" ref="AUP1137:AUP1141" si="1644">VLOOKUP(AUM1137,$A$1213:$F$2274,6,FALSE)</f>
        <v>0</v>
      </c>
      <c r="AUQ1137" s="167" t="s">
        <v>61</v>
      </c>
      <c r="AUR1137" s="10">
        <f t="shared" ref="AUR1137" si="1645">AUP1137*1.5*AUO1137</f>
        <v>0</v>
      </c>
      <c r="AUS1137" s="10"/>
      <c r="AUT1137" s="219"/>
      <c r="AUU1137" s="167" t="s">
        <v>70</v>
      </c>
      <c r="AUV1137" s="500" t="s">
        <v>493</v>
      </c>
      <c r="AUX1137" s="230">
        <f t="shared" ref="AUX1137" si="1646">IF(AUW1137="Kopman",1.2,1)</f>
        <v>1</v>
      </c>
      <c r="AUY1137" s="168">
        <f t="shared" ref="AUY1137:AUY1141" si="1647">VLOOKUP(AUV1137,$A$1213:$F$2274,6,FALSE)</f>
        <v>0</v>
      </c>
      <c r="AUZ1137" s="167" t="s">
        <v>61</v>
      </c>
      <c r="AVA1137" s="10">
        <f t="shared" ref="AVA1137" si="1648">AUY1137*1.5*AUX1137</f>
        <v>0</v>
      </c>
      <c r="AVB1137" s="10"/>
      <c r="AVC1137" s="219"/>
      <c r="AVD1137" s="167" t="s">
        <v>70</v>
      </c>
      <c r="AVE1137" s="500" t="s">
        <v>2355</v>
      </c>
      <c r="AVF1137" s="14" t="s">
        <v>1588</v>
      </c>
      <c r="AVG1137" s="230">
        <f t="shared" ref="AVG1137" si="1649">IF(AVF1137="Kopman",1.2,1)</f>
        <v>1.2</v>
      </c>
      <c r="AVH1137" s="168">
        <f t="shared" ref="AVH1137:AVH1141" si="1650">VLOOKUP(AVE1137,$A$1213:$F$2274,6,FALSE)</f>
        <v>11</v>
      </c>
      <c r="AVI1137" s="167" t="s">
        <v>61</v>
      </c>
      <c r="AVJ1137" s="10">
        <f t="shared" ref="AVJ1137" si="1651">AVH1137*1.5*AVG1137</f>
        <v>19.8</v>
      </c>
      <c r="AVK1137" s="10"/>
      <c r="AVL1137" s="219"/>
      <c r="AVM1137" s="167" t="s">
        <v>70</v>
      </c>
      <c r="AVN1137" s="328" t="s">
        <v>949</v>
      </c>
      <c r="AVP1137" s="230">
        <f t="shared" ref="AVP1137" si="1652">IF(AVO1137="Kopman",1.2,1)</f>
        <v>1</v>
      </c>
      <c r="AVQ1137" s="168">
        <f t="shared" ref="AVQ1137:AVQ1141" si="1653">VLOOKUP(AVN1137,$A$1213:$F$2274,6,FALSE)</f>
        <v>0</v>
      </c>
      <c r="AVR1137" s="167" t="s">
        <v>61</v>
      </c>
      <c r="AVS1137" s="10">
        <f t="shared" ref="AVS1137" si="1654">AVQ1137*1.5*AVP1137</f>
        <v>0</v>
      </c>
      <c r="AVT1137" s="10"/>
      <c r="AVU1137" s="219"/>
      <c r="AVV1137" s="167" t="s">
        <v>70</v>
      </c>
      <c r="AVW1137" s="500" t="s">
        <v>493</v>
      </c>
      <c r="AVY1137" s="230">
        <f t="shared" ref="AVY1137" si="1655">IF(AVX1137="Kopman",1.2,1)</f>
        <v>1</v>
      </c>
      <c r="AVZ1137" s="168">
        <f t="shared" ref="AVZ1137:AVZ1141" si="1656">VLOOKUP(AVW1137,$A$1213:$F$2274,6,FALSE)</f>
        <v>0</v>
      </c>
      <c r="AWA1137" s="167" t="s">
        <v>61</v>
      </c>
      <c r="AWB1137" s="10">
        <f t="shared" ref="AWB1137" si="1657">AVZ1137*1.5*AVY1137</f>
        <v>0</v>
      </c>
      <c r="AWC1137" s="10"/>
      <c r="AWD1137" s="219"/>
      <c r="AWE1137" s="167" t="s">
        <v>70</v>
      </c>
      <c r="AWF1137" s="500" t="s">
        <v>2423</v>
      </c>
      <c r="AWH1137" s="230">
        <f t="shared" ref="AWH1137" si="1658">IF(AWG1137="Kopman",1.2,1)</f>
        <v>1</v>
      </c>
      <c r="AWI1137" s="168">
        <f t="shared" ref="AWI1137:AWI1141" si="1659">VLOOKUP(AWF1137,$A$1213:$F$2274,6,FALSE)</f>
        <v>46</v>
      </c>
      <c r="AWJ1137" s="167" t="s">
        <v>61</v>
      </c>
      <c r="AWK1137" s="10">
        <f t="shared" ref="AWK1137" si="1660">AWI1137*1.5*AWH1137</f>
        <v>69</v>
      </c>
      <c r="AWL1137" s="10"/>
      <c r="AWM1137" s="219"/>
      <c r="AWN1137" s="167" t="s">
        <v>70</v>
      </c>
      <c r="AWO1137" s="500" t="s">
        <v>493</v>
      </c>
      <c r="AWQ1137" s="230">
        <f t="shared" ref="AWQ1137" si="1661">IF(AWP1137="Kopman",1.2,1)</f>
        <v>1</v>
      </c>
      <c r="AWR1137" s="168">
        <f t="shared" ref="AWR1137:AWR1141" si="1662">VLOOKUP(AWO1137,$A$1213:$F$2274,6,FALSE)</f>
        <v>0</v>
      </c>
      <c r="AWS1137" s="167" t="s">
        <v>61</v>
      </c>
      <c r="AWT1137" s="10">
        <f t="shared" ref="AWT1137" si="1663">AWR1137*1.5*AWQ1137</f>
        <v>0</v>
      </c>
      <c r="AWU1137" s="10"/>
      <c r="AWV1137" s="219"/>
      <c r="AWW1137" s="167" t="s">
        <v>70</v>
      </c>
      <c r="AWX1137" s="500" t="s">
        <v>1330</v>
      </c>
      <c r="AWZ1137" s="230">
        <f t="shared" ref="AWZ1137" si="1664">IF(AWY1137="Kopman",1.2,1)</f>
        <v>1</v>
      </c>
      <c r="AXA1137" s="168">
        <f t="shared" ref="AXA1137:AXA1141" si="1665">VLOOKUP(AWX1137,$A$1213:$F$2274,6,FALSE)</f>
        <v>0</v>
      </c>
      <c r="AXB1137" s="167" t="s">
        <v>61</v>
      </c>
      <c r="AXC1137" s="10">
        <f t="shared" ref="AXC1137" si="1666">AXA1137*1.5*AWZ1137</f>
        <v>0</v>
      </c>
      <c r="AXD1137" s="10"/>
      <c r="AXE1137" s="219"/>
      <c r="AXF1137" s="167" t="s">
        <v>70</v>
      </c>
      <c r="AXG1137" s="498" t="s">
        <v>1330</v>
      </c>
      <c r="AXH1137" s="14" t="s">
        <v>1588</v>
      </c>
      <c r="AXI1137" s="230">
        <f t="shared" ref="AXI1137" si="1667">IF(AXH1137="Kopman",1.2,1)</f>
        <v>1.2</v>
      </c>
      <c r="AXJ1137" s="168">
        <f t="shared" ref="AXJ1137:AXJ1141" si="1668">VLOOKUP(AXG1137,$A$1213:$F$2274,6,FALSE)</f>
        <v>0</v>
      </c>
      <c r="AXK1137" s="167" t="s">
        <v>61</v>
      </c>
      <c r="AXL1137" s="10">
        <f t="shared" ref="AXL1137" si="1669">AXJ1137*1.5*AXI1137</f>
        <v>0</v>
      </c>
      <c r="AXM1137" s="10"/>
      <c r="AXN1137" s="219"/>
      <c r="AXO1137" s="167" t="s">
        <v>70</v>
      </c>
      <c r="AXP1137" s="500" t="s">
        <v>2423</v>
      </c>
      <c r="AXR1137" s="230">
        <f t="shared" ref="AXR1137" si="1670">IF(AXQ1137="Kopman",1.2,1)</f>
        <v>1</v>
      </c>
      <c r="AXS1137" s="168">
        <f t="shared" ref="AXS1137:AXS1141" si="1671">VLOOKUP(AXP1137,$A$1213:$F$2274,6,FALSE)</f>
        <v>46</v>
      </c>
      <c r="AXT1137" s="167" t="s">
        <v>61</v>
      </c>
      <c r="AXU1137" s="10">
        <f t="shared" ref="AXU1137" si="1672">AXS1137*1.5*AXR1137</f>
        <v>69</v>
      </c>
      <c r="AXV1137" s="10"/>
      <c r="AXW1137" s="219"/>
      <c r="AXX1137" s="167" t="s">
        <v>70</v>
      </c>
      <c r="AXY1137" s="500" t="s">
        <v>959</v>
      </c>
      <c r="AYA1137" s="230">
        <f t="shared" ref="AYA1137" si="1673">IF(AXZ1137="Kopman",1.2,1)</f>
        <v>1</v>
      </c>
      <c r="AYB1137" s="168">
        <f t="shared" ref="AYB1137:AYB1141" si="1674">VLOOKUP(AXY1137,$A$1213:$F$2274,6,FALSE)</f>
        <v>101</v>
      </c>
      <c r="AYC1137" s="167" t="s">
        <v>61</v>
      </c>
      <c r="AYD1137" s="10">
        <f t="shared" ref="AYD1137" si="1675">AYB1137*1.5*AYA1137</f>
        <v>151.5</v>
      </c>
      <c r="AYE1137" s="10"/>
      <c r="AYF1137" s="219"/>
      <c r="AYG1137" s="167" t="s">
        <v>70</v>
      </c>
      <c r="AYH1137" s="500" t="s">
        <v>1330</v>
      </c>
      <c r="AYJ1137" s="230">
        <f t="shared" ref="AYJ1137" si="1676">IF(AYI1137="Kopman",1.2,1)</f>
        <v>1</v>
      </c>
      <c r="AYK1137" s="168">
        <f t="shared" ref="AYK1137:AYK1141" si="1677">VLOOKUP(AYH1137,$A$1213:$F$2274,6,FALSE)</f>
        <v>0</v>
      </c>
      <c r="AYL1137" s="167" t="s">
        <v>61</v>
      </c>
      <c r="AYM1137" s="10">
        <f t="shared" ref="AYM1137" si="1678">AYK1137*1.5*AYJ1137</f>
        <v>0</v>
      </c>
      <c r="AYN1137" s="10"/>
      <c r="AYO1137" s="219"/>
      <c r="AYP1137" s="167" t="s">
        <v>70</v>
      </c>
      <c r="AYQ1137" s="500" t="s">
        <v>493</v>
      </c>
      <c r="AYS1137" s="230">
        <f t="shared" ref="AYS1137" si="1679">IF(AYR1137="Kopman",1.2,1)</f>
        <v>1</v>
      </c>
      <c r="AYT1137" s="168">
        <f t="shared" ref="AYT1137:AYT1141" si="1680">VLOOKUP(AYQ1137,$A$1213:$F$2274,6,FALSE)</f>
        <v>0</v>
      </c>
      <c r="AYU1137" s="167" t="s">
        <v>61</v>
      </c>
      <c r="AYV1137" s="10">
        <f t="shared" ref="AYV1137" si="1681">AYT1137*1.5*AYS1137</f>
        <v>0</v>
      </c>
      <c r="AYW1137" s="10"/>
      <c r="AYX1137" s="219"/>
      <c r="AYY1137" s="167" t="s">
        <v>70</v>
      </c>
      <c r="AYZ1137" s="498" t="s">
        <v>493</v>
      </c>
      <c r="AZB1137" s="230">
        <f t="shared" ref="AZB1137" si="1682">IF(AZA1137="Kopman",1.2,1)</f>
        <v>1</v>
      </c>
      <c r="AZC1137" s="168">
        <f t="shared" ref="AZC1137:AZC1141" si="1683">VLOOKUP(AYZ1137,$A$1213:$F$2274,6,FALSE)</f>
        <v>0</v>
      </c>
      <c r="AZD1137" s="167" t="s">
        <v>61</v>
      </c>
      <c r="AZE1137" s="10">
        <f t="shared" ref="AZE1137" si="1684">AZC1137*1.5*AZB1137</f>
        <v>0</v>
      </c>
      <c r="AZF1137" s="10"/>
      <c r="AZG1137" s="219"/>
      <c r="AZH1137" s="167" t="s">
        <v>70</v>
      </c>
      <c r="AZI1137" s="500" t="s">
        <v>493</v>
      </c>
      <c r="AZK1137" s="230">
        <f t="shared" ref="AZK1137" si="1685">IF(AZJ1137="Kopman",1.2,1)</f>
        <v>1</v>
      </c>
      <c r="AZL1137" s="168">
        <f t="shared" ref="AZL1137:AZL1141" si="1686">VLOOKUP(AZI1137,$A$1213:$F$2274,6,FALSE)</f>
        <v>0</v>
      </c>
      <c r="AZM1137" s="167" t="s">
        <v>61</v>
      </c>
      <c r="AZN1137" s="10">
        <f t="shared" ref="AZN1137" si="1687">AZL1137*1.5*AZK1137</f>
        <v>0</v>
      </c>
      <c r="AZO1137" s="10"/>
      <c r="AZP1137" s="219"/>
      <c r="AZQ1137" s="167" t="s">
        <v>70</v>
      </c>
      <c r="AZR1137" s="500" t="s">
        <v>959</v>
      </c>
      <c r="AZT1137" s="230">
        <f t="shared" ref="AZT1137" si="1688">IF(AZS1137="Kopman",1.2,1)</f>
        <v>1</v>
      </c>
      <c r="AZU1137" s="168">
        <f t="shared" ref="AZU1137:AZU1141" si="1689">VLOOKUP(AZR1137,$A$1213:$F$2274,6,FALSE)</f>
        <v>101</v>
      </c>
      <c r="AZV1137" s="167" t="s">
        <v>61</v>
      </c>
      <c r="AZW1137" s="10">
        <f t="shared" ref="AZW1137" si="1690">AZU1137*1.5*AZT1137</f>
        <v>151.5</v>
      </c>
      <c r="AZX1137" s="10"/>
      <c r="AZY1137" s="219"/>
      <c r="AZZ1137" s="167" t="s">
        <v>70</v>
      </c>
      <c r="BAA1137" s="500" t="s">
        <v>493</v>
      </c>
      <c r="BAC1137" s="230">
        <f t="shared" ref="BAC1137" si="1691">IF(BAB1137="Kopman",1.2,1)</f>
        <v>1</v>
      </c>
      <c r="BAD1137" s="168">
        <f t="shared" ref="BAD1137:BAD1141" si="1692">VLOOKUP(BAA1137,$A$1213:$F$2274,6,FALSE)</f>
        <v>0</v>
      </c>
      <c r="BAE1137" s="167" t="s">
        <v>61</v>
      </c>
      <c r="BAF1137" s="10">
        <f t="shared" ref="BAF1137" si="1693">BAD1137*1.5*BAC1137</f>
        <v>0</v>
      </c>
      <c r="BAG1137" s="10"/>
      <c r="BAH1137" s="219"/>
      <c r="BAI1137" s="167" t="s">
        <v>70</v>
      </c>
      <c r="BAJ1137" s="500" t="s">
        <v>493</v>
      </c>
      <c r="BAL1137" s="230">
        <f t="shared" ref="BAL1137" si="1694">IF(BAK1137="Kopman",1.2,1)</f>
        <v>1</v>
      </c>
      <c r="BAM1137" s="168">
        <f t="shared" ref="BAM1137:BAM1141" si="1695">VLOOKUP(BAJ1137,$A$1213:$F$2274,6,FALSE)</f>
        <v>0</v>
      </c>
      <c r="BAN1137" s="167" t="s">
        <v>61</v>
      </c>
      <c r="BAO1137" s="10">
        <f t="shared" ref="BAO1137" si="1696">BAM1137*1.5*BAL1137</f>
        <v>0</v>
      </c>
      <c r="BAP1137" s="10"/>
      <c r="BAQ1137" s="219"/>
      <c r="BAR1137" s="167" t="s">
        <v>70</v>
      </c>
      <c r="BAS1137" s="500" t="s">
        <v>493</v>
      </c>
      <c r="BAU1137" s="230">
        <f t="shared" ref="BAU1137" si="1697">IF(BAT1137="Kopman",1.2,1)</f>
        <v>1</v>
      </c>
      <c r="BAV1137" s="168">
        <f t="shared" ref="BAV1137:BAV1141" si="1698">VLOOKUP(BAS1137,$A$1213:$F$2274,6,FALSE)</f>
        <v>0</v>
      </c>
      <c r="BAW1137" s="167" t="s">
        <v>61</v>
      </c>
      <c r="BAX1137" s="10">
        <f t="shared" ref="BAX1137" si="1699">BAV1137*1.5*BAU1137</f>
        <v>0</v>
      </c>
      <c r="BAY1137" s="10"/>
      <c r="BAZ1137" s="219"/>
      <c r="BBA1137" s="167" t="s">
        <v>70</v>
      </c>
      <c r="BBB1137" s="500" t="s">
        <v>2423</v>
      </c>
      <c r="BBD1137" s="230">
        <f t="shared" ref="BBD1137" si="1700">IF(BBC1137="Kopman",1.2,1)</f>
        <v>1</v>
      </c>
      <c r="BBE1137" s="168">
        <f t="shared" ref="BBE1137:BBE1141" si="1701">VLOOKUP(BBB1137,$A$1213:$F$2274,6,FALSE)</f>
        <v>46</v>
      </c>
      <c r="BBF1137" s="167" t="s">
        <v>61</v>
      </c>
      <c r="BBG1137" s="10">
        <f t="shared" ref="BBG1137" si="1702">BBE1137*1.5*BBD1137</f>
        <v>69</v>
      </c>
      <c r="BBH1137" s="10"/>
      <c r="BBI1137" s="219"/>
      <c r="BBJ1137" s="167" t="s">
        <v>70</v>
      </c>
      <c r="BBK1137" s="500" t="s">
        <v>515</v>
      </c>
      <c r="BBM1137" s="230">
        <f t="shared" ref="BBM1137" si="1703">IF(BBL1137="Kopman",1.2,1)</f>
        <v>1</v>
      </c>
      <c r="BBN1137" s="168">
        <f t="shared" ref="BBN1137:BBN1141" si="1704">VLOOKUP(BBK1137,$A$1213:$F$2274,6,FALSE)</f>
        <v>2</v>
      </c>
      <c r="BBO1137" s="167" t="s">
        <v>61</v>
      </c>
      <c r="BBP1137" s="10">
        <f t="shared" ref="BBP1137" si="1705">BBN1137*1.5*BBM1137</f>
        <v>3</v>
      </c>
      <c r="BBQ1137" s="10"/>
      <c r="BBR1137" s="219"/>
      <c r="BBS1137" s="167" t="s">
        <v>70</v>
      </c>
      <c r="BBT1137" s="500" t="s">
        <v>2423</v>
      </c>
      <c r="BBV1137" s="230">
        <f t="shared" ref="BBV1137" si="1706">IF(BBU1137="Kopman",1.2,1)</f>
        <v>1</v>
      </c>
      <c r="BBW1137" s="168">
        <f t="shared" ref="BBW1137:BBW1141" si="1707">VLOOKUP(BBT1137,$A$1213:$F$2274,6,FALSE)</f>
        <v>46</v>
      </c>
      <c r="BBX1137" s="167" t="s">
        <v>61</v>
      </c>
      <c r="BBY1137" s="10">
        <f t="shared" ref="BBY1137" si="1708">BBW1137*1.5*BBV1137</f>
        <v>69</v>
      </c>
      <c r="BBZ1137" s="10"/>
      <c r="BCA1137" s="219"/>
      <c r="BCB1137" s="167" t="s">
        <v>70</v>
      </c>
      <c r="BCC1137" s="500" t="s">
        <v>515</v>
      </c>
      <c r="BCE1137" s="230">
        <f t="shared" ref="BCE1137" si="1709">IF(BCD1137="Kopman",1.2,1)</f>
        <v>1</v>
      </c>
      <c r="BCF1137" s="168">
        <f t="shared" ref="BCF1137:BCF1141" si="1710">VLOOKUP(BCC1137,$A$1213:$F$2274,6,FALSE)</f>
        <v>2</v>
      </c>
      <c r="BCG1137" s="167" t="s">
        <v>61</v>
      </c>
      <c r="BCH1137" s="10">
        <f t="shared" ref="BCH1137" si="1711">BCF1137*1.5*BCE1137</f>
        <v>3</v>
      </c>
      <c r="BCI1137" s="10"/>
      <c r="BCJ1137" s="219"/>
      <c r="BCK1137" s="167" t="s">
        <v>70</v>
      </c>
      <c r="BCL1137" s="500" t="s">
        <v>2423</v>
      </c>
      <c r="BCN1137" s="230">
        <f t="shared" ref="BCN1137" si="1712">IF(BCM1137="Kopman",1.2,1)</f>
        <v>1</v>
      </c>
      <c r="BCO1137" s="168">
        <f t="shared" ref="BCO1137:BCO1141" si="1713">VLOOKUP(BCL1137,$A$1213:$F$2274,6,FALSE)</f>
        <v>46</v>
      </c>
      <c r="BCP1137" s="167" t="s">
        <v>61</v>
      </c>
      <c r="BCQ1137" s="10">
        <f t="shared" ref="BCQ1137" si="1714">BCO1137*1.5*BCN1137</f>
        <v>69</v>
      </c>
      <c r="BCR1137" s="10"/>
      <c r="BCS1137" s="219"/>
      <c r="BCT1137" s="167" t="s">
        <v>70</v>
      </c>
      <c r="BCU1137" s="500" t="s">
        <v>493</v>
      </c>
      <c r="BCW1137" s="230">
        <f t="shared" ref="BCW1137" si="1715">IF(BCV1137="Kopman",1.2,1)</f>
        <v>1</v>
      </c>
      <c r="BCX1137" s="168">
        <f t="shared" ref="BCX1137:BCX1141" si="1716">VLOOKUP(BCU1137,$A$1213:$F$2274,6,FALSE)</f>
        <v>0</v>
      </c>
      <c r="BCY1137" s="167" t="s">
        <v>61</v>
      </c>
      <c r="BCZ1137" s="10">
        <f t="shared" ref="BCZ1137" si="1717">BCX1137*1.5*BCW1137</f>
        <v>0</v>
      </c>
      <c r="BDA1137" s="10"/>
      <c r="BDB1137" s="219"/>
      <c r="BDC1137" s="167" t="s">
        <v>70</v>
      </c>
      <c r="BDD1137" s="500" t="s">
        <v>493</v>
      </c>
      <c r="BDF1137" s="230">
        <f t="shared" ref="BDF1137" si="1718">IF(BDE1137="Kopman",1.2,1)</f>
        <v>1</v>
      </c>
      <c r="BDG1137" s="168">
        <f t="shared" ref="BDG1137:BDG1141" si="1719">VLOOKUP(BDD1137,$A$1213:$F$2274,6,FALSE)</f>
        <v>0</v>
      </c>
      <c r="BDH1137" s="167" t="s">
        <v>61</v>
      </c>
      <c r="BDI1137" s="10">
        <f t="shared" ref="BDI1137" si="1720">BDG1137*1.5*BDF1137</f>
        <v>0</v>
      </c>
      <c r="BDJ1137" s="10"/>
      <c r="BDK1137" s="219"/>
      <c r="BDL1137" s="167" t="s">
        <v>70</v>
      </c>
      <c r="BDM1137" s="328" t="s">
        <v>493</v>
      </c>
      <c r="BDO1137" s="230">
        <f t="shared" ref="BDO1137" si="1721">IF(BDN1137="Kopman",1.2,1)</f>
        <v>1</v>
      </c>
      <c r="BDP1137" s="168">
        <f t="shared" ref="BDP1137:BDP1141" si="1722">VLOOKUP(BDM1137,$A$1213:$F$2274,6,FALSE)</f>
        <v>0</v>
      </c>
      <c r="BDQ1137" s="167" t="s">
        <v>61</v>
      </c>
      <c r="BDR1137" s="10">
        <f t="shared" ref="BDR1137" si="1723">BDP1137*1.5*BDO1137</f>
        <v>0</v>
      </c>
      <c r="BDS1137" s="10"/>
      <c r="BDT1137" s="219"/>
      <c r="BDU1137" s="167" t="s">
        <v>70</v>
      </c>
      <c r="BDV1137" s="500" t="s">
        <v>515</v>
      </c>
      <c r="BDX1137" s="230">
        <f t="shared" ref="BDX1137" si="1724">IF(BDW1137="Kopman",1.2,1)</f>
        <v>1</v>
      </c>
      <c r="BDY1137" s="168">
        <f t="shared" ref="BDY1137:BDY1141" si="1725">VLOOKUP(BDV1137,$A$1213:$F$2274,6,FALSE)</f>
        <v>2</v>
      </c>
      <c r="BDZ1137" s="167" t="s">
        <v>61</v>
      </c>
      <c r="BEA1137" s="10">
        <f t="shared" ref="BEA1137" si="1726">BDY1137*1.5*BDX1137</f>
        <v>3</v>
      </c>
      <c r="BEB1137" s="10"/>
      <c r="BEC1137" s="219"/>
      <c r="BED1137" s="167" t="s">
        <v>70</v>
      </c>
      <c r="BEE1137" s="498" t="s">
        <v>493</v>
      </c>
      <c r="BEG1137" s="230">
        <f t="shared" ref="BEG1137" si="1727">IF(BEF1137="Kopman",1.2,1)</f>
        <v>1</v>
      </c>
      <c r="BEH1137" s="168">
        <f t="shared" ref="BEH1137:BEH1141" si="1728">VLOOKUP(BEE1137,$A$1213:$F$2274,6,FALSE)</f>
        <v>0</v>
      </c>
      <c r="BEI1137" s="167" t="s">
        <v>61</v>
      </c>
      <c r="BEJ1137" s="10">
        <f t="shared" ref="BEJ1137" si="1729">BEH1137*1.5*BEG1137</f>
        <v>0</v>
      </c>
      <c r="BEK1137" s="10"/>
      <c r="BEL1137" s="219"/>
      <c r="BEM1137" s="167" t="s">
        <v>70</v>
      </c>
      <c r="BEN1137" s="498" t="s">
        <v>493</v>
      </c>
      <c r="BEP1137" s="230">
        <f t="shared" ref="BEP1137" si="1730">IF(BEO1137="Kopman",1.2,1)</f>
        <v>1</v>
      </c>
      <c r="BEQ1137" s="168">
        <f t="shared" ref="BEQ1137:BEQ1141" si="1731">VLOOKUP(BEN1137,$A$1213:$F$2274,6,FALSE)</f>
        <v>0</v>
      </c>
      <c r="BER1137" s="167" t="s">
        <v>61</v>
      </c>
      <c r="BES1137" s="10">
        <f t="shared" ref="BES1137" si="1732">BEQ1137*1.5*BEP1137</f>
        <v>0</v>
      </c>
      <c r="BET1137" s="10"/>
      <c r="BEU1137" s="219"/>
      <c r="BEV1137" s="167" t="s">
        <v>70</v>
      </c>
      <c r="BEW1137" s="500" t="s">
        <v>2423</v>
      </c>
      <c r="BEY1137" s="230">
        <f t="shared" ref="BEY1137" si="1733">IF(BEX1137="Kopman",1.2,1)</f>
        <v>1</v>
      </c>
      <c r="BEZ1137" s="168">
        <f t="shared" ref="BEZ1137:BEZ1141" si="1734">VLOOKUP(BEW1137,$A$1213:$F$2274,6,FALSE)</f>
        <v>46</v>
      </c>
      <c r="BFA1137" s="167" t="s">
        <v>61</v>
      </c>
      <c r="BFB1137" s="10">
        <f t="shared" ref="BFB1137" si="1735">BEZ1137*1.5*BEY1137</f>
        <v>69</v>
      </c>
      <c r="BFC1137" s="10"/>
      <c r="BFD1137" s="219"/>
      <c r="BFE1137" s="167"/>
      <c r="BFF1137" s="327"/>
      <c r="BFH1137" s="230"/>
      <c r="BFI1137" s="168"/>
      <c r="BFJ1137" s="167"/>
      <c r="BFK1137" s="10"/>
      <c r="BFL1137" s="10"/>
      <c r="BFN1137" s="167"/>
      <c r="BFO1137" s="327"/>
      <c r="BFQ1137" s="230"/>
      <c r="BFR1137" s="168"/>
      <c r="BFS1137" s="167"/>
      <c r="BFT1137" s="10"/>
      <c r="BFU1137" s="10"/>
      <c r="BFW1137" s="167"/>
      <c r="BFX1137" s="328"/>
      <c r="BFZ1137" s="230"/>
      <c r="BGA1137" s="168"/>
      <c r="BGB1137" s="167"/>
      <c r="BGC1137" s="10"/>
      <c r="BGD1137" s="10"/>
      <c r="BGF1137" s="167"/>
      <c r="BGG1137" s="327"/>
      <c r="BGI1137" s="230"/>
      <c r="BGJ1137" s="168"/>
      <c r="BGK1137" s="167"/>
      <c r="BGL1137" s="10"/>
      <c r="BGM1137" s="10"/>
      <c r="BGO1137" s="167"/>
      <c r="BGP1137" s="328"/>
      <c r="BGR1137" s="230"/>
      <c r="BGS1137" s="168"/>
      <c r="BGT1137" s="167"/>
      <c r="BGU1137" s="10"/>
      <c r="BGV1137" s="10"/>
      <c r="BGX1137" s="167"/>
      <c r="BGY1137" s="327"/>
      <c r="BHA1137" s="230"/>
      <c r="BHB1137" s="168"/>
      <c r="BHC1137" s="167"/>
      <c r="BHD1137" s="10"/>
      <c r="BHE1137" s="10"/>
    </row>
    <row r="1138" spans="1:1565" s="14" customFormat="1" ht="15">
      <c r="A1138" s="167" t="s">
        <v>71</v>
      </c>
      <c r="B1138" s="325" t="s">
        <v>493</v>
      </c>
      <c r="D1138" s="168"/>
      <c r="E1138" s="168">
        <f>VLOOKUP(B1138,$A$1213:$F$2274,6,FALSE)</f>
        <v>0</v>
      </c>
      <c r="F1138" s="167" t="s">
        <v>63</v>
      </c>
      <c r="G1138" s="10">
        <f>E1138*1.4</f>
        <v>0</v>
      </c>
      <c r="H1138" s="10"/>
      <c r="I1138" s="219"/>
      <c r="J1138" s="167" t="s">
        <v>71</v>
      </c>
      <c r="K1138" s="325" t="s">
        <v>515</v>
      </c>
      <c r="M1138" s="168"/>
      <c r="N1138" s="168">
        <f>VLOOKUP(K1138,$A$1213:$F$2274,6,FALSE)</f>
        <v>2</v>
      </c>
      <c r="O1138" s="167" t="s">
        <v>63</v>
      </c>
      <c r="P1138" s="10">
        <f>N1138*1.4</f>
        <v>2.8</v>
      </c>
      <c r="Q1138" s="10"/>
      <c r="R1138" s="219"/>
      <c r="S1138" s="167" t="s">
        <v>71</v>
      </c>
      <c r="T1138" s="325" t="s">
        <v>2355</v>
      </c>
      <c r="V1138" s="168"/>
      <c r="W1138" s="168">
        <f t="shared" si="1239"/>
        <v>11</v>
      </c>
      <c r="X1138" s="167" t="s">
        <v>63</v>
      </c>
      <c r="Y1138" s="10">
        <f t="shared" ref="Y1138" si="1736">W1138*1.4</f>
        <v>15.399999999999999</v>
      </c>
      <c r="Z1138" s="10"/>
      <c r="AA1138" s="219"/>
      <c r="AB1138" s="167" t="s">
        <v>71</v>
      </c>
      <c r="AC1138" s="325" t="s">
        <v>959</v>
      </c>
      <c r="AE1138" s="168"/>
      <c r="AF1138" s="168">
        <f t="shared" si="1242"/>
        <v>101</v>
      </c>
      <c r="AG1138" s="167" t="s">
        <v>63</v>
      </c>
      <c r="AH1138" s="10">
        <f t="shared" ref="AH1138" si="1737">AF1138*1.4</f>
        <v>141.39999999999998</v>
      </c>
      <c r="AI1138" s="10"/>
      <c r="AJ1138" s="219"/>
      <c r="AK1138" s="167" t="s">
        <v>71</v>
      </c>
      <c r="AL1138" s="498" t="s">
        <v>493</v>
      </c>
      <c r="AN1138" s="168"/>
      <c r="AO1138" s="168">
        <f t="shared" si="1245"/>
        <v>0</v>
      </c>
      <c r="AP1138" s="167" t="s">
        <v>63</v>
      </c>
      <c r="AQ1138" s="10">
        <f t="shared" ref="AQ1138" si="1738">AO1138*1.4</f>
        <v>0</v>
      </c>
      <c r="AR1138" s="10"/>
      <c r="AS1138" s="219"/>
      <c r="AT1138" s="167" t="s">
        <v>71</v>
      </c>
      <c r="AU1138" s="325" t="s">
        <v>515</v>
      </c>
      <c r="AW1138" s="168"/>
      <c r="AX1138" s="168">
        <f t="shared" si="1248"/>
        <v>2</v>
      </c>
      <c r="AY1138" s="167" t="s">
        <v>63</v>
      </c>
      <c r="AZ1138" s="10">
        <f t="shared" ref="AZ1138" si="1739">AX1138*1.4</f>
        <v>2.8</v>
      </c>
      <c r="BA1138" s="10"/>
      <c r="BB1138" s="219"/>
      <c r="BC1138" s="167" t="s">
        <v>71</v>
      </c>
      <c r="BD1138" s="325" t="s">
        <v>959</v>
      </c>
      <c r="BF1138" s="168"/>
      <c r="BG1138" s="168">
        <f t="shared" si="1251"/>
        <v>101</v>
      </c>
      <c r="BH1138" s="167" t="s">
        <v>63</v>
      </c>
      <c r="BI1138" s="10">
        <f t="shared" ref="BI1138" si="1740">BG1138*1.4</f>
        <v>141.39999999999998</v>
      </c>
      <c r="BJ1138" s="10"/>
      <c r="BK1138" s="219"/>
      <c r="BL1138" s="167" t="s">
        <v>71</v>
      </c>
      <c r="BM1138" s="325" t="s">
        <v>515</v>
      </c>
      <c r="BO1138" s="168"/>
      <c r="BP1138" s="168">
        <f t="shared" si="1254"/>
        <v>2</v>
      </c>
      <c r="BQ1138" s="167" t="s">
        <v>63</v>
      </c>
      <c r="BR1138" s="10">
        <f t="shared" ref="BR1138" si="1741">BP1138*1.4</f>
        <v>2.8</v>
      </c>
      <c r="BS1138" s="10"/>
      <c r="BT1138" s="219"/>
      <c r="BU1138" s="167" t="s">
        <v>71</v>
      </c>
      <c r="BV1138" s="325" t="s">
        <v>959</v>
      </c>
      <c r="BX1138" s="168"/>
      <c r="BY1138" s="168">
        <f t="shared" si="1257"/>
        <v>101</v>
      </c>
      <c r="BZ1138" s="167" t="s">
        <v>63</v>
      </c>
      <c r="CA1138" s="10">
        <f t="shared" ref="CA1138" si="1742">BY1138*1.4</f>
        <v>141.39999999999998</v>
      </c>
      <c r="CB1138" s="10"/>
      <c r="CC1138" s="219"/>
      <c r="CD1138" s="167" t="s">
        <v>71</v>
      </c>
      <c r="CE1138" s="325" t="s">
        <v>493</v>
      </c>
      <c r="CG1138" s="168"/>
      <c r="CH1138" s="168">
        <f t="shared" si="1260"/>
        <v>0</v>
      </c>
      <c r="CI1138" s="167" t="s">
        <v>63</v>
      </c>
      <c r="CJ1138" s="10">
        <f t="shared" ref="CJ1138" si="1743">CH1138*1.4</f>
        <v>0</v>
      </c>
      <c r="CK1138" s="10"/>
      <c r="CL1138" s="219"/>
      <c r="CM1138" s="167" t="s">
        <v>71</v>
      </c>
      <c r="CN1138" s="325" t="s">
        <v>493</v>
      </c>
      <c r="CP1138" s="168"/>
      <c r="CQ1138" s="168">
        <f t="shared" si="1263"/>
        <v>0</v>
      </c>
      <c r="CR1138" s="167" t="s">
        <v>63</v>
      </c>
      <c r="CS1138" s="10">
        <f t="shared" ref="CS1138" si="1744">CQ1138*1.4</f>
        <v>0</v>
      </c>
      <c r="CT1138" s="10"/>
      <c r="CU1138" s="219"/>
      <c r="CV1138" s="167" t="s">
        <v>71</v>
      </c>
      <c r="CW1138" s="325" t="s">
        <v>2423</v>
      </c>
      <c r="CY1138" s="168"/>
      <c r="CZ1138" s="168">
        <f t="shared" si="1266"/>
        <v>46</v>
      </c>
      <c r="DA1138" s="167" t="s">
        <v>63</v>
      </c>
      <c r="DB1138" s="10">
        <f t="shared" ref="DB1138" si="1745">CZ1138*1.4</f>
        <v>64.399999999999991</v>
      </c>
      <c r="DC1138" s="10"/>
      <c r="DD1138" s="219"/>
      <c r="DE1138" s="167" t="s">
        <v>71</v>
      </c>
      <c r="DF1138" s="325" t="s">
        <v>493</v>
      </c>
      <c r="DH1138" s="168"/>
      <c r="DI1138" s="168">
        <f t="shared" si="1269"/>
        <v>0</v>
      </c>
      <c r="DJ1138" s="167" t="s">
        <v>63</v>
      </c>
      <c r="DK1138" s="10">
        <f t="shared" ref="DK1138" si="1746">DI1138*1.4</f>
        <v>0</v>
      </c>
      <c r="DL1138" s="10"/>
      <c r="DM1138" s="219"/>
      <c r="DN1138" s="167" t="s">
        <v>71</v>
      </c>
      <c r="DO1138" s="325" t="s">
        <v>493</v>
      </c>
      <c r="DQ1138" s="168"/>
      <c r="DR1138" s="168">
        <f t="shared" si="1272"/>
        <v>0</v>
      </c>
      <c r="DS1138" s="167" t="s">
        <v>63</v>
      </c>
      <c r="DT1138" s="10">
        <f t="shared" ref="DT1138" si="1747">DR1138*1.4</f>
        <v>0</v>
      </c>
      <c r="DU1138" s="10"/>
      <c r="DV1138" s="219"/>
      <c r="DW1138" s="167" t="s">
        <v>71</v>
      </c>
      <c r="DX1138" s="325" t="s">
        <v>959</v>
      </c>
      <c r="DZ1138" s="168"/>
      <c r="EA1138" s="168">
        <f t="shared" si="1275"/>
        <v>101</v>
      </c>
      <c r="EB1138" s="167" t="s">
        <v>63</v>
      </c>
      <c r="EC1138" s="10">
        <f t="shared" ref="EC1138" si="1748">EA1138*1.4</f>
        <v>141.39999999999998</v>
      </c>
      <c r="ED1138" s="10"/>
      <c r="EE1138" s="219"/>
      <c r="EF1138" s="167" t="s">
        <v>71</v>
      </c>
      <c r="EG1138" s="325" t="s">
        <v>949</v>
      </c>
      <c r="EI1138" s="168"/>
      <c r="EJ1138" s="168">
        <f t="shared" si="1278"/>
        <v>0</v>
      </c>
      <c r="EK1138" s="167" t="s">
        <v>63</v>
      </c>
      <c r="EL1138" s="10">
        <f t="shared" ref="EL1138" si="1749">EJ1138*1.4</f>
        <v>0</v>
      </c>
      <c r="EM1138" s="10"/>
      <c r="EN1138" s="219"/>
      <c r="EO1138" s="167" t="s">
        <v>71</v>
      </c>
      <c r="EP1138" s="325" t="s">
        <v>2355</v>
      </c>
      <c r="ER1138" s="168"/>
      <c r="ES1138" s="168">
        <f t="shared" si="1281"/>
        <v>11</v>
      </c>
      <c r="ET1138" s="167" t="s">
        <v>63</v>
      </c>
      <c r="EU1138" s="10">
        <f t="shared" ref="EU1138" si="1750">ES1138*1.4</f>
        <v>15.399999999999999</v>
      </c>
      <c r="EV1138" s="10"/>
      <c r="EW1138" s="219"/>
      <c r="EX1138" s="167" t="s">
        <v>71</v>
      </c>
      <c r="EY1138" s="325" t="s">
        <v>515</v>
      </c>
      <c r="FA1138" s="168"/>
      <c r="FB1138" s="168">
        <f t="shared" si="1284"/>
        <v>2</v>
      </c>
      <c r="FC1138" s="167" t="s">
        <v>63</v>
      </c>
      <c r="FD1138" s="10">
        <f t="shared" ref="FD1138" si="1751">FB1138*1.4</f>
        <v>2.8</v>
      </c>
      <c r="FE1138" s="10"/>
      <c r="FF1138" s="219"/>
      <c r="FG1138" s="167" t="s">
        <v>71</v>
      </c>
      <c r="FH1138" s="325" t="s">
        <v>515</v>
      </c>
      <c r="FJ1138" s="168"/>
      <c r="FK1138" s="168">
        <f t="shared" si="1287"/>
        <v>2</v>
      </c>
      <c r="FL1138" s="167" t="s">
        <v>63</v>
      </c>
      <c r="FM1138" s="10">
        <f t="shared" ref="FM1138" si="1752">FK1138*1.4</f>
        <v>2.8</v>
      </c>
      <c r="FN1138" s="10"/>
      <c r="FO1138" s="219"/>
      <c r="FP1138" s="167" t="s">
        <v>71</v>
      </c>
      <c r="FQ1138" s="325" t="s">
        <v>493</v>
      </c>
      <c r="FS1138" s="168"/>
      <c r="FT1138" s="168">
        <f t="shared" si="1290"/>
        <v>0</v>
      </c>
      <c r="FU1138" s="167" t="s">
        <v>63</v>
      </c>
      <c r="FV1138" s="10">
        <f t="shared" ref="FV1138" si="1753">FT1138*1.4</f>
        <v>0</v>
      </c>
      <c r="FW1138" s="10"/>
      <c r="FX1138" s="219"/>
      <c r="FY1138" s="167" t="s">
        <v>71</v>
      </c>
      <c r="FZ1138" s="325" t="s">
        <v>949</v>
      </c>
      <c r="GB1138" s="168"/>
      <c r="GC1138" s="168">
        <f t="shared" si="1293"/>
        <v>0</v>
      </c>
      <c r="GD1138" s="167" t="s">
        <v>63</v>
      </c>
      <c r="GE1138" s="10">
        <f t="shared" ref="GE1138" si="1754">GC1138*1.4</f>
        <v>0</v>
      </c>
      <c r="GF1138" s="10"/>
      <c r="GG1138" s="219"/>
      <c r="GH1138" s="167" t="s">
        <v>71</v>
      </c>
      <c r="GI1138" s="325" t="s">
        <v>515</v>
      </c>
      <c r="GK1138" s="168"/>
      <c r="GL1138" s="168">
        <f t="shared" si="1296"/>
        <v>2</v>
      </c>
      <c r="GM1138" s="167" t="s">
        <v>63</v>
      </c>
      <c r="GN1138" s="10">
        <f t="shared" ref="GN1138" si="1755">GL1138*1.4</f>
        <v>2.8</v>
      </c>
      <c r="GO1138" s="10"/>
      <c r="GP1138" s="219"/>
      <c r="GQ1138" s="167" t="s">
        <v>71</v>
      </c>
      <c r="GR1138" s="325" t="s">
        <v>2355</v>
      </c>
      <c r="GT1138" s="168"/>
      <c r="GU1138" s="168">
        <f t="shared" si="1299"/>
        <v>11</v>
      </c>
      <c r="GV1138" s="167" t="s">
        <v>63</v>
      </c>
      <c r="GW1138" s="10">
        <f t="shared" ref="GW1138" si="1756">GU1138*1.4</f>
        <v>15.399999999999999</v>
      </c>
      <c r="GX1138" s="10"/>
      <c r="GY1138" s="219"/>
      <c r="GZ1138" s="167" t="s">
        <v>71</v>
      </c>
      <c r="HA1138" s="325" t="s">
        <v>2423</v>
      </c>
      <c r="HC1138" s="168"/>
      <c r="HD1138" s="168">
        <f t="shared" si="1302"/>
        <v>46</v>
      </c>
      <c r="HE1138" s="167" t="s">
        <v>63</v>
      </c>
      <c r="HF1138" s="10">
        <f t="shared" ref="HF1138" si="1757">HD1138*1.4</f>
        <v>64.399999999999991</v>
      </c>
      <c r="HG1138" s="10"/>
      <c r="HH1138" s="219"/>
      <c r="HI1138" s="167" t="s">
        <v>71</v>
      </c>
      <c r="HJ1138" s="325" t="s">
        <v>2423</v>
      </c>
      <c r="HL1138" s="168"/>
      <c r="HM1138" s="168">
        <f t="shared" si="1305"/>
        <v>46</v>
      </c>
      <c r="HN1138" s="167" t="s">
        <v>63</v>
      </c>
      <c r="HO1138" s="10">
        <f t="shared" ref="HO1138" si="1758">HM1138*1.4</f>
        <v>64.399999999999991</v>
      </c>
      <c r="HP1138" s="10"/>
      <c r="HQ1138" s="219"/>
      <c r="HR1138" s="167" t="s">
        <v>71</v>
      </c>
      <c r="HS1138" s="325" t="s">
        <v>461</v>
      </c>
      <c r="HU1138" s="168"/>
      <c r="HV1138" s="168">
        <f t="shared" si="1308"/>
        <v>0</v>
      </c>
      <c r="HW1138" s="167" t="s">
        <v>63</v>
      </c>
      <c r="HX1138" s="10">
        <f t="shared" ref="HX1138" si="1759">HV1138*1.4</f>
        <v>0</v>
      </c>
      <c r="HY1138" s="10"/>
      <c r="HZ1138" s="219"/>
      <c r="IA1138" s="167" t="s">
        <v>71</v>
      </c>
      <c r="IB1138" s="325" t="s">
        <v>949</v>
      </c>
      <c r="ID1138" s="168"/>
      <c r="IE1138" s="168">
        <f t="shared" si="1311"/>
        <v>0</v>
      </c>
      <c r="IF1138" s="167" t="s">
        <v>63</v>
      </c>
      <c r="IG1138" s="10">
        <f t="shared" ref="IG1138" si="1760">IE1138*1.4</f>
        <v>0</v>
      </c>
      <c r="IH1138" s="10"/>
      <c r="II1138" s="219"/>
      <c r="IJ1138" s="167" t="s">
        <v>71</v>
      </c>
      <c r="IK1138" s="325" t="s">
        <v>1928</v>
      </c>
      <c r="IM1138" s="168"/>
      <c r="IN1138" s="168">
        <f t="shared" si="1314"/>
        <v>6</v>
      </c>
      <c r="IO1138" s="167" t="s">
        <v>63</v>
      </c>
      <c r="IP1138" s="10">
        <f t="shared" ref="IP1138" si="1761">IN1138*1.4</f>
        <v>8.3999999999999986</v>
      </c>
      <c r="IQ1138" s="10"/>
      <c r="IR1138" s="219"/>
      <c r="IS1138" s="167" t="s">
        <v>71</v>
      </c>
      <c r="IT1138" s="325" t="s">
        <v>1699</v>
      </c>
      <c r="IV1138" s="168"/>
      <c r="IW1138" s="168">
        <f t="shared" si="1317"/>
        <v>16</v>
      </c>
      <c r="IX1138" s="167" t="s">
        <v>63</v>
      </c>
      <c r="IY1138" s="10">
        <f t="shared" ref="IY1138" si="1762">IW1138*1.4</f>
        <v>22.4</v>
      </c>
      <c r="IZ1138" s="10"/>
      <c r="JA1138" s="219"/>
      <c r="JB1138" s="167" t="s">
        <v>71</v>
      </c>
      <c r="JC1138" s="500" t="s">
        <v>493</v>
      </c>
      <c r="JE1138" s="168"/>
      <c r="JF1138" s="168">
        <f t="shared" si="1320"/>
        <v>0</v>
      </c>
      <c r="JG1138" s="167" t="s">
        <v>63</v>
      </c>
      <c r="JH1138" s="10">
        <f t="shared" ref="JH1138" si="1763">JF1138*1.4</f>
        <v>0</v>
      </c>
      <c r="JI1138" s="10"/>
      <c r="JJ1138" s="219"/>
      <c r="JK1138" s="167" t="s">
        <v>71</v>
      </c>
      <c r="JL1138" s="500" t="s">
        <v>493</v>
      </c>
      <c r="JN1138" s="168"/>
      <c r="JO1138" s="168">
        <f t="shared" si="1323"/>
        <v>0</v>
      </c>
      <c r="JP1138" s="167" t="s">
        <v>63</v>
      </c>
      <c r="JQ1138" s="10">
        <f t="shared" ref="JQ1138" si="1764">JO1138*1.4</f>
        <v>0</v>
      </c>
      <c r="JR1138" s="10"/>
      <c r="JS1138" s="219"/>
      <c r="JT1138" s="167" t="s">
        <v>71</v>
      </c>
      <c r="JU1138" s="500" t="s">
        <v>1928</v>
      </c>
      <c r="JW1138" s="168"/>
      <c r="JX1138" s="168">
        <f t="shared" si="1326"/>
        <v>6</v>
      </c>
      <c r="JY1138" s="167" t="s">
        <v>63</v>
      </c>
      <c r="JZ1138" s="10">
        <f t="shared" ref="JZ1138" si="1765">JX1138*1.4</f>
        <v>8.3999999999999986</v>
      </c>
      <c r="KA1138" s="10"/>
      <c r="KB1138" s="219"/>
      <c r="KC1138" s="167" t="s">
        <v>71</v>
      </c>
      <c r="KD1138" s="500" t="s">
        <v>493</v>
      </c>
      <c r="KF1138" s="168"/>
      <c r="KG1138" s="168">
        <f t="shared" si="1329"/>
        <v>0</v>
      </c>
      <c r="KH1138" s="167" t="s">
        <v>63</v>
      </c>
      <c r="KI1138" s="10">
        <f t="shared" ref="KI1138" si="1766">KG1138*1.4</f>
        <v>0</v>
      </c>
      <c r="KJ1138" s="10"/>
      <c r="KK1138" s="219"/>
      <c r="KL1138" s="167" t="s">
        <v>71</v>
      </c>
      <c r="KM1138" s="500" t="s">
        <v>515</v>
      </c>
      <c r="KO1138" s="168"/>
      <c r="KP1138" s="168">
        <f t="shared" si="1332"/>
        <v>2</v>
      </c>
      <c r="KQ1138" s="167" t="s">
        <v>63</v>
      </c>
      <c r="KR1138" s="10">
        <f t="shared" ref="KR1138" si="1767">KP1138*1.4</f>
        <v>2.8</v>
      </c>
      <c r="KS1138" s="10"/>
      <c r="KT1138" s="219"/>
      <c r="KU1138" s="167" t="s">
        <v>71</v>
      </c>
      <c r="KV1138" s="328" t="s">
        <v>1330</v>
      </c>
      <c r="KX1138" s="168"/>
      <c r="KY1138" s="168">
        <f t="shared" si="1335"/>
        <v>0</v>
      </c>
      <c r="KZ1138" s="167" t="s">
        <v>63</v>
      </c>
      <c r="LA1138" s="10">
        <f t="shared" ref="LA1138" si="1768">KY1138*1.4</f>
        <v>0</v>
      </c>
      <c r="LB1138" s="10"/>
      <c r="LC1138" s="219"/>
      <c r="LD1138" s="167" t="s">
        <v>71</v>
      </c>
      <c r="LE1138" s="500" t="s">
        <v>515</v>
      </c>
      <c r="LG1138" s="168"/>
      <c r="LH1138" s="168">
        <f t="shared" si="1338"/>
        <v>2</v>
      </c>
      <c r="LI1138" s="167" t="s">
        <v>63</v>
      </c>
      <c r="LJ1138" s="10">
        <f t="shared" ref="LJ1138" si="1769">LH1138*1.4</f>
        <v>2.8</v>
      </c>
      <c r="LK1138" s="10"/>
      <c r="LL1138" s="219"/>
      <c r="LM1138" s="167" t="s">
        <v>71</v>
      </c>
      <c r="LN1138" s="500" t="s">
        <v>515</v>
      </c>
      <c r="LP1138" s="168"/>
      <c r="LQ1138" s="168">
        <f t="shared" si="1341"/>
        <v>2</v>
      </c>
      <c r="LR1138" s="167" t="s">
        <v>63</v>
      </c>
      <c r="LS1138" s="10">
        <f t="shared" ref="LS1138" si="1770">LQ1138*1.4</f>
        <v>2.8</v>
      </c>
      <c r="LT1138" s="10"/>
      <c r="LU1138" s="219"/>
      <c r="LV1138" s="167" t="s">
        <v>71</v>
      </c>
      <c r="LW1138" s="500" t="s">
        <v>493</v>
      </c>
      <c r="LY1138" s="168"/>
      <c r="LZ1138" s="168">
        <f t="shared" si="1344"/>
        <v>0</v>
      </c>
      <c r="MA1138" s="167" t="s">
        <v>63</v>
      </c>
      <c r="MB1138" s="10">
        <f t="shared" ref="MB1138" si="1771">LZ1138*1.4</f>
        <v>0</v>
      </c>
      <c r="MC1138" s="10"/>
      <c r="MD1138" s="219"/>
      <c r="ME1138" s="167" t="s">
        <v>71</v>
      </c>
      <c r="MF1138" s="500" t="s">
        <v>515</v>
      </c>
      <c r="MH1138" s="168"/>
      <c r="MI1138" s="168">
        <f t="shared" si="1347"/>
        <v>2</v>
      </c>
      <c r="MJ1138" s="167" t="s">
        <v>63</v>
      </c>
      <c r="MK1138" s="10">
        <f t="shared" ref="MK1138" si="1772">MI1138*1.4</f>
        <v>2.8</v>
      </c>
      <c r="ML1138" s="10"/>
      <c r="MM1138" s="219"/>
      <c r="MN1138" s="167" t="s">
        <v>71</v>
      </c>
      <c r="MO1138" s="328" t="s">
        <v>515</v>
      </c>
      <c r="MQ1138" s="168"/>
      <c r="MR1138" s="168">
        <f t="shared" si="1350"/>
        <v>2</v>
      </c>
      <c r="MS1138" s="167" t="s">
        <v>63</v>
      </c>
      <c r="MT1138" s="10">
        <f t="shared" ref="MT1138" si="1773">MR1138*1.4</f>
        <v>2.8</v>
      </c>
      <c r="MU1138" s="10"/>
      <c r="MV1138" s="219"/>
      <c r="MW1138" s="167" t="s">
        <v>71</v>
      </c>
      <c r="MX1138" s="500" t="s">
        <v>461</v>
      </c>
      <c r="MZ1138" s="168"/>
      <c r="NA1138" s="168">
        <f t="shared" si="1353"/>
        <v>0</v>
      </c>
      <c r="NB1138" s="167" t="s">
        <v>63</v>
      </c>
      <c r="NC1138" s="10">
        <f t="shared" ref="NC1138" si="1774">NA1138*1.4</f>
        <v>0</v>
      </c>
      <c r="ND1138" s="10"/>
      <c r="NE1138" s="219"/>
      <c r="NF1138" s="167" t="s">
        <v>71</v>
      </c>
      <c r="NG1138" s="500" t="s">
        <v>1935</v>
      </c>
      <c r="NI1138" s="168"/>
      <c r="NJ1138" s="168">
        <f t="shared" si="1356"/>
        <v>0</v>
      </c>
      <c r="NK1138" s="167" t="s">
        <v>63</v>
      </c>
      <c r="NL1138" s="10">
        <f t="shared" ref="NL1138" si="1775">NJ1138*1.4</f>
        <v>0</v>
      </c>
      <c r="NM1138" s="10"/>
      <c r="NN1138" s="219"/>
      <c r="NO1138" s="167" t="s">
        <v>71</v>
      </c>
      <c r="NP1138" s="500" t="s">
        <v>1330</v>
      </c>
      <c r="NR1138" s="168"/>
      <c r="NS1138" s="168">
        <f t="shared" si="1359"/>
        <v>0</v>
      </c>
      <c r="NT1138" s="167" t="s">
        <v>63</v>
      </c>
      <c r="NU1138" s="10">
        <f t="shared" ref="NU1138" si="1776">NS1138*1.4</f>
        <v>0</v>
      </c>
      <c r="NV1138" s="10"/>
      <c r="NW1138" s="219"/>
      <c r="NX1138" s="167" t="s">
        <v>71</v>
      </c>
      <c r="NY1138" s="500" t="s">
        <v>1330</v>
      </c>
      <c r="OA1138" s="168"/>
      <c r="OB1138" s="168">
        <f t="shared" si="1362"/>
        <v>0</v>
      </c>
      <c r="OC1138" s="167" t="s">
        <v>63</v>
      </c>
      <c r="OD1138" s="10">
        <f t="shared" ref="OD1138" si="1777">OB1138*1.4</f>
        <v>0</v>
      </c>
      <c r="OE1138" s="10"/>
      <c r="OF1138" s="219"/>
      <c r="OG1138" s="167" t="s">
        <v>71</v>
      </c>
      <c r="OH1138" s="500" t="s">
        <v>493</v>
      </c>
      <c r="OJ1138" s="168"/>
      <c r="OK1138" s="168">
        <f t="shared" si="1365"/>
        <v>0</v>
      </c>
      <c r="OL1138" s="167" t="s">
        <v>63</v>
      </c>
      <c r="OM1138" s="10">
        <f t="shared" ref="OM1138" si="1778">OK1138*1.4</f>
        <v>0</v>
      </c>
      <c r="ON1138" s="10"/>
      <c r="OO1138" s="219"/>
      <c r="OP1138" s="167" t="s">
        <v>71</v>
      </c>
      <c r="OQ1138" s="500" t="s">
        <v>461</v>
      </c>
      <c r="OS1138" s="168"/>
      <c r="OT1138" s="168">
        <f t="shared" si="1368"/>
        <v>0</v>
      </c>
      <c r="OU1138" s="167" t="s">
        <v>63</v>
      </c>
      <c r="OV1138" s="10">
        <f t="shared" ref="OV1138" si="1779">OT1138*1.4</f>
        <v>0</v>
      </c>
      <c r="OW1138" s="10"/>
      <c r="OX1138" s="219"/>
      <c r="OY1138" s="167" t="s">
        <v>71</v>
      </c>
      <c r="OZ1138" s="500" t="s">
        <v>461</v>
      </c>
      <c r="PB1138" s="168"/>
      <c r="PC1138" s="168">
        <f t="shared" si="1371"/>
        <v>0</v>
      </c>
      <c r="PD1138" s="167" t="s">
        <v>63</v>
      </c>
      <c r="PE1138" s="10">
        <f t="shared" ref="PE1138" si="1780">PC1138*1.4</f>
        <v>0</v>
      </c>
      <c r="PF1138" s="10"/>
      <c r="PG1138" s="219"/>
      <c r="PH1138" s="167" t="s">
        <v>71</v>
      </c>
      <c r="PI1138" s="500" t="s">
        <v>1330</v>
      </c>
      <c r="PK1138" s="168"/>
      <c r="PL1138" s="168">
        <f t="shared" si="1374"/>
        <v>0</v>
      </c>
      <c r="PM1138" s="167" t="s">
        <v>63</v>
      </c>
      <c r="PN1138" s="10">
        <f t="shared" ref="PN1138" si="1781">PL1138*1.4</f>
        <v>0</v>
      </c>
      <c r="PO1138" s="10"/>
      <c r="PP1138" s="219"/>
      <c r="PQ1138" s="167" t="s">
        <v>71</v>
      </c>
      <c r="PR1138" s="500" t="s">
        <v>2423</v>
      </c>
      <c r="PT1138" s="168"/>
      <c r="PU1138" s="168">
        <f t="shared" si="1377"/>
        <v>46</v>
      </c>
      <c r="PV1138" s="167" t="s">
        <v>63</v>
      </c>
      <c r="PW1138" s="10">
        <f t="shared" ref="PW1138" si="1782">PU1138*1.4</f>
        <v>64.399999999999991</v>
      </c>
      <c r="PX1138" s="10"/>
      <c r="PY1138" s="219"/>
      <c r="PZ1138" s="167" t="s">
        <v>71</v>
      </c>
      <c r="QA1138" s="500" t="s">
        <v>515</v>
      </c>
      <c r="QC1138" s="168"/>
      <c r="QD1138" s="168">
        <f t="shared" si="1380"/>
        <v>2</v>
      </c>
      <c r="QE1138" s="167" t="s">
        <v>63</v>
      </c>
      <c r="QF1138" s="10">
        <f t="shared" ref="QF1138" si="1783">QD1138*1.4</f>
        <v>2.8</v>
      </c>
      <c r="QG1138" s="10"/>
      <c r="QH1138" s="219"/>
      <c r="QI1138" s="167" t="s">
        <v>71</v>
      </c>
      <c r="QJ1138" s="500" t="s">
        <v>461</v>
      </c>
      <c r="QL1138" s="168"/>
      <c r="QM1138" s="168">
        <f t="shared" si="1383"/>
        <v>0</v>
      </c>
      <c r="QN1138" s="167" t="s">
        <v>63</v>
      </c>
      <c r="QO1138" s="10">
        <f t="shared" ref="QO1138" si="1784">QM1138*1.4</f>
        <v>0</v>
      </c>
      <c r="QP1138" s="10"/>
      <c r="QQ1138" s="219"/>
      <c r="QR1138" s="167" t="s">
        <v>71</v>
      </c>
      <c r="QS1138" s="500" t="s">
        <v>2355</v>
      </c>
      <c r="QU1138" s="168"/>
      <c r="QV1138" s="168">
        <f t="shared" si="1386"/>
        <v>11</v>
      </c>
      <c r="QW1138" s="167" t="s">
        <v>63</v>
      </c>
      <c r="QX1138" s="10">
        <f t="shared" ref="QX1138" si="1785">QV1138*1.4</f>
        <v>15.399999999999999</v>
      </c>
      <c r="QY1138" s="10"/>
      <c r="QZ1138" s="219"/>
      <c r="RA1138" s="167" t="s">
        <v>71</v>
      </c>
      <c r="RB1138" s="500" t="s">
        <v>959</v>
      </c>
      <c r="RD1138" s="168"/>
      <c r="RE1138" s="168">
        <f t="shared" si="1389"/>
        <v>101</v>
      </c>
      <c r="RF1138" s="167" t="s">
        <v>63</v>
      </c>
      <c r="RG1138" s="10">
        <f t="shared" ref="RG1138" si="1786">RE1138*1.4</f>
        <v>141.39999999999998</v>
      </c>
      <c r="RH1138" s="10"/>
      <c r="RI1138" s="219"/>
      <c r="RJ1138" s="167" t="s">
        <v>71</v>
      </c>
      <c r="RK1138" s="500" t="s">
        <v>492</v>
      </c>
      <c r="RM1138" s="168"/>
      <c r="RN1138" s="168">
        <f t="shared" si="1392"/>
        <v>0</v>
      </c>
      <c r="RO1138" s="167" t="s">
        <v>63</v>
      </c>
      <c r="RP1138" s="10">
        <f t="shared" ref="RP1138" si="1787">RN1138*1.4</f>
        <v>0</v>
      </c>
      <c r="RQ1138" s="10"/>
      <c r="RR1138" s="219"/>
      <c r="RS1138" s="167" t="s">
        <v>71</v>
      </c>
      <c r="RT1138" s="500" t="s">
        <v>1330</v>
      </c>
      <c r="RV1138" s="168"/>
      <c r="RW1138" s="168">
        <f t="shared" si="1395"/>
        <v>0</v>
      </c>
      <c r="RX1138" s="167" t="s">
        <v>63</v>
      </c>
      <c r="RY1138" s="10">
        <f t="shared" ref="RY1138" si="1788">RW1138*1.4</f>
        <v>0</v>
      </c>
      <c r="RZ1138" s="10"/>
      <c r="SA1138" s="219"/>
      <c r="SB1138" s="167" t="s">
        <v>71</v>
      </c>
      <c r="SC1138" s="500" t="s">
        <v>515</v>
      </c>
      <c r="SE1138" s="168"/>
      <c r="SF1138" s="168">
        <f t="shared" si="1398"/>
        <v>2</v>
      </c>
      <c r="SG1138" s="167" t="s">
        <v>63</v>
      </c>
      <c r="SH1138" s="10">
        <f t="shared" ref="SH1138" si="1789">SF1138*1.4</f>
        <v>2.8</v>
      </c>
      <c r="SI1138" s="10"/>
      <c r="SJ1138" s="219"/>
      <c r="SK1138" s="167" t="s">
        <v>71</v>
      </c>
      <c r="SL1138" s="500" t="s">
        <v>515</v>
      </c>
      <c r="SN1138" s="168"/>
      <c r="SO1138" s="168">
        <f t="shared" si="1401"/>
        <v>2</v>
      </c>
      <c r="SP1138" s="167" t="s">
        <v>63</v>
      </c>
      <c r="SQ1138" s="10">
        <f t="shared" ref="SQ1138" si="1790">SO1138*1.4</f>
        <v>2.8</v>
      </c>
      <c r="SR1138" s="10"/>
      <c r="SS1138" s="219"/>
      <c r="ST1138" s="167" t="s">
        <v>71</v>
      </c>
      <c r="SU1138" s="500" t="s">
        <v>959</v>
      </c>
      <c r="SW1138" s="168"/>
      <c r="SX1138" s="168">
        <f t="shared" si="1404"/>
        <v>101</v>
      </c>
      <c r="SY1138" s="167" t="s">
        <v>63</v>
      </c>
      <c r="SZ1138" s="10">
        <f t="shared" ref="SZ1138" si="1791">SX1138*1.4</f>
        <v>141.39999999999998</v>
      </c>
      <c r="TA1138" s="10"/>
      <c r="TB1138" s="219"/>
      <c r="TC1138" s="167" t="s">
        <v>71</v>
      </c>
      <c r="TD1138" s="500" t="s">
        <v>2423</v>
      </c>
      <c r="TF1138" s="168"/>
      <c r="TG1138" s="168">
        <f t="shared" si="1407"/>
        <v>46</v>
      </c>
      <c r="TH1138" s="167" t="s">
        <v>63</v>
      </c>
      <c r="TI1138" s="10">
        <f t="shared" ref="TI1138" si="1792">TG1138*1.4</f>
        <v>64.399999999999991</v>
      </c>
      <c r="TJ1138" s="10"/>
      <c r="TK1138" s="219"/>
      <c r="TL1138" s="167" t="s">
        <v>71</v>
      </c>
      <c r="TM1138" s="328" t="s">
        <v>493</v>
      </c>
      <c r="TO1138" s="168"/>
      <c r="TP1138" s="168">
        <f t="shared" si="1410"/>
        <v>0</v>
      </c>
      <c r="TQ1138" s="167" t="s">
        <v>63</v>
      </c>
      <c r="TR1138" s="10">
        <f t="shared" ref="TR1138" si="1793">TP1138*1.4</f>
        <v>0</v>
      </c>
      <c r="TS1138" s="10"/>
      <c r="TT1138" s="219"/>
      <c r="TU1138" s="167" t="s">
        <v>71</v>
      </c>
      <c r="TV1138" s="500" t="s">
        <v>1330</v>
      </c>
      <c r="TX1138" s="168"/>
      <c r="TY1138" s="168">
        <f t="shared" si="1413"/>
        <v>0</v>
      </c>
      <c r="TZ1138" s="167" t="s">
        <v>63</v>
      </c>
      <c r="UA1138" s="10">
        <f t="shared" ref="UA1138" si="1794">TY1138*1.4</f>
        <v>0</v>
      </c>
      <c r="UB1138" s="10"/>
      <c r="UC1138" s="219"/>
      <c r="UD1138" s="167" t="s">
        <v>71</v>
      </c>
      <c r="UE1138" s="328" t="s">
        <v>1699</v>
      </c>
      <c r="UG1138" s="168"/>
      <c r="UH1138" s="168">
        <f t="shared" si="1416"/>
        <v>16</v>
      </c>
      <c r="UI1138" s="167" t="s">
        <v>63</v>
      </c>
      <c r="UJ1138" s="10">
        <f t="shared" ref="UJ1138" si="1795">UH1138*1.4</f>
        <v>22.4</v>
      </c>
      <c r="UK1138" s="10"/>
      <c r="UL1138" s="219"/>
      <c r="UM1138" s="167" t="s">
        <v>71</v>
      </c>
      <c r="UN1138" s="500" t="s">
        <v>515</v>
      </c>
      <c r="UP1138" s="168"/>
      <c r="UQ1138" s="168">
        <f t="shared" si="1419"/>
        <v>2</v>
      </c>
      <c r="UR1138" s="167" t="s">
        <v>63</v>
      </c>
      <c r="US1138" s="10">
        <f t="shared" ref="US1138" si="1796">UQ1138*1.4</f>
        <v>2.8</v>
      </c>
      <c r="UT1138" s="10"/>
      <c r="UU1138" s="219"/>
      <c r="UV1138" s="167" t="s">
        <v>71</v>
      </c>
      <c r="UW1138" s="500" t="s">
        <v>1330</v>
      </c>
      <c r="UY1138" s="168"/>
      <c r="UZ1138" s="168">
        <f t="shared" si="1422"/>
        <v>0</v>
      </c>
      <c r="VA1138" s="167" t="s">
        <v>63</v>
      </c>
      <c r="VB1138" s="10">
        <f t="shared" ref="VB1138" si="1797">UZ1138*1.4</f>
        <v>0</v>
      </c>
      <c r="VC1138" s="10"/>
      <c r="VD1138" s="219"/>
      <c r="VE1138" s="167" t="s">
        <v>71</v>
      </c>
      <c r="VF1138" s="500" t="s">
        <v>1699</v>
      </c>
      <c r="VH1138" s="168"/>
      <c r="VI1138" s="168">
        <f t="shared" si="1425"/>
        <v>16</v>
      </c>
      <c r="VJ1138" s="167" t="s">
        <v>63</v>
      </c>
      <c r="VK1138" s="10">
        <f t="shared" ref="VK1138" si="1798">VI1138*1.4</f>
        <v>22.4</v>
      </c>
      <c r="VL1138" s="10"/>
      <c r="VM1138" s="219"/>
      <c r="VN1138" s="167" t="s">
        <v>71</v>
      </c>
      <c r="VO1138" s="500" t="s">
        <v>493</v>
      </c>
      <c r="VQ1138" s="168"/>
      <c r="VR1138" s="168">
        <f t="shared" si="1428"/>
        <v>0</v>
      </c>
      <c r="VS1138" s="167" t="s">
        <v>63</v>
      </c>
      <c r="VT1138" s="10">
        <f t="shared" ref="VT1138" si="1799">VR1138*1.4</f>
        <v>0</v>
      </c>
      <c r="VU1138" s="10"/>
      <c r="VV1138" s="219"/>
      <c r="VW1138" s="167" t="s">
        <v>71</v>
      </c>
      <c r="VX1138" s="500" t="s">
        <v>1928</v>
      </c>
      <c r="VZ1138" s="168"/>
      <c r="WA1138" s="168">
        <f t="shared" si="1431"/>
        <v>6</v>
      </c>
      <c r="WB1138" s="167" t="s">
        <v>63</v>
      </c>
      <c r="WC1138" s="10">
        <f t="shared" ref="WC1138" si="1800">WA1138*1.4</f>
        <v>8.3999999999999986</v>
      </c>
      <c r="WD1138" s="10"/>
      <c r="WE1138" s="219"/>
      <c r="WF1138" s="167" t="s">
        <v>71</v>
      </c>
      <c r="WG1138" s="500" t="s">
        <v>493</v>
      </c>
      <c r="WI1138" s="168"/>
      <c r="WJ1138" s="168">
        <f t="shared" si="1434"/>
        <v>0</v>
      </c>
      <c r="WK1138" s="167" t="s">
        <v>63</v>
      </c>
      <c r="WL1138" s="10">
        <f t="shared" ref="WL1138" si="1801">WJ1138*1.4</f>
        <v>0</v>
      </c>
      <c r="WM1138" s="10"/>
      <c r="WN1138" s="219"/>
      <c r="WO1138" s="167" t="s">
        <v>71</v>
      </c>
      <c r="WP1138" s="500" t="s">
        <v>515</v>
      </c>
      <c r="WR1138" s="168"/>
      <c r="WS1138" s="168">
        <f t="shared" si="1437"/>
        <v>2</v>
      </c>
      <c r="WT1138" s="167" t="s">
        <v>63</v>
      </c>
      <c r="WU1138" s="10">
        <f t="shared" ref="WU1138" si="1802">WS1138*1.4</f>
        <v>2.8</v>
      </c>
      <c r="WV1138" s="10"/>
      <c r="WW1138" s="219"/>
      <c r="WX1138" s="167" t="s">
        <v>71</v>
      </c>
      <c r="WY1138" s="499" t="s">
        <v>2423</v>
      </c>
      <c r="XA1138" s="168"/>
      <c r="XB1138" s="168">
        <f t="shared" si="1440"/>
        <v>46</v>
      </c>
      <c r="XC1138" s="167" t="s">
        <v>63</v>
      </c>
      <c r="XD1138" s="10">
        <f t="shared" ref="XD1138" si="1803">XB1138*1.4</f>
        <v>64.399999999999991</v>
      </c>
      <c r="XE1138" s="10"/>
      <c r="XF1138" s="219"/>
      <c r="XG1138" s="167" t="s">
        <v>71</v>
      </c>
      <c r="XH1138" s="500" t="s">
        <v>2423</v>
      </c>
      <c r="XJ1138" s="168"/>
      <c r="XK1138" s="168">
        <f t="shared" si="1443"/>
        <v>46</v>
      </c>
      <c r="XL1138" s="167" t="s">
        <v>63</v>
      </c>
      <c r="XM1138" s="10">
        <f t="shared" ref="XM1138" si="1804">XK1138*1.4</f>
        <v>64.399999999999991</v>
      </c>
      <c r="XN1138" s="10"/>
      <c r="XO1138" s="219"/>
      <c r="XP1138" s="167" t="s">
        <v>71</v>
      </c>
      <c r="XQ1138" s="500" t="s">
        <v>515</v>
      </c>
      <c r="XS1138" s="168"/>
      <c r="XT1138" s="168">
        <f t="shared" si="1446"/>
        <v>2</v>
      </c>
      <c r="XU1138" s="167" t="s">
        <v>63</v>
      </c>
      <c r="XV1138" s="10">
        <f t="shared" ref="XV1138" si="1805">XT1138*1.4</f>
        <v>2.8</v>
      </c>
      <c r="XW1138" s="10"/>
      <c r="XX1138" s="219"/>
      <c r="XY1138" s="167" t="s">
        <v>71</v>
      </c>
      <c r="XZ1138" s="500" t="s">
        <v>461</v>
      </c>
      <c r="YB1138" s="168"/>
      <c r="YC1138" s="168">
        <f t="shared" si="1449"/>
        <v>0</v>
      </c>
      <c r="YD1138" s="167" t="s">
        <v>63</v>
      </c>
      <c r="YE1138" s="10">
        <f t="shared" ref="YE1138" si="1806">YC1138*1.4</f>
        <v>0</v>
      </c>
      <c r="YF1138" s="10"/>
      <c r="YG1138" s="219"/>
      <c r="YH1138" s="167" t="s">
        <v>71</v>
      </c>
      <c r="YI1138" s="500" t="s">
        <v>492</v>
      </c>
      <c r="YK1138" s="168"/>
      <c r="YL1138" s="168">
        <f t="shared" si="1452"/>
        <v>0</v>
      </c>
      <c r="YM1138" s="167" t="s">
        <v>63</v>
      </c>
      <c r="YN1138" s="10">
        <f t="shared" ref="YN1138" si="1807">YL1138*1.4</f>
        <v>0</v>
      </c>
      <c r="YO1138" s="10"/>
      <c r="YP1138" s="219"/>
      <c r="YQ1138" s="167" t="s">
        <v>71</v>
      </c>
      <c r="YR1138" s="500" t="s">
        <v>1699</v>
      </c>
      <c r="YT1138" s="168"/>
      <c r="YU1138" s="168">
        <f t="shared" si="1455"/>
        <v>16</v>
      </c>
      <c r="YV1138" s="167" t="s">
        <v>63</v>
      </c>
      <c r="YW1138" s="10">
        <f t="shared" ref="YW1138" si="1808">YU1138*1.4</f>
        <v>22.4</v>
      </c>
      <c r="YX1138" s="10"/>
      <c r="YY1138" s="219"/>
      <c r="YZ1138" s="167" t="s">
        <v>71</v>
      </c>
      <c r="ZA1138" s="500" t="s">
        <v>2005</v>
      </c>
      <c r="ZC1138" s="168"/>
      <c r="ZD1138" s="168">
        <f t="shared" si="1458"/>
        <v>22</v>
      </c>
      <c r="ZE1138" s="167" t="s">
        <v>63</v>
      </c>
      <c r="ZF1138" s="10">
        <f t="shared" ref="ZF1138" si="1809">ZD1138*1.4</f>
        <v>30.799999999999997</v>
      </c>
      <c r="ZG1138" s="10"/>
      <c r="ZH1138" s="219"/>
      <c r="ZI1138" s="167" t="s">
        <v>71</v>
      </c>
      <c r="ZJ1138" s="500" t="s">
        <v>2423</v>
      </c>
      <c r="ZL1138" s="168"/>
      <c r="ZM1138" s="168">
        <f t="shared" si="1461"/>
        <v>46</v>
      </c>
      <c r="ZN1138" s="167" t="s">
        <v>63</v>
      </c>
      <c r="ZO1138" s="10">
        <f t="shared" ref="ZO1138" si="1810">ZM1138*1.4</f>
        <v>64.399999999999991</v>
      </c>
      <c r="ZP1138" s="10"/>
      <c r="ZQ1138" s="219"/>
      <c r="ZR1138" s="167" t="s">
        <v>71</v>
      </c>
      <c r="ZS1138" s="498" t="s">
        <v>2355</v>
      </c>
      <c r="ZU1138" s="168"/>
      <c r="ZV1138" s="168">
        <f t="shared" si="1464"/>
        <v>11</v>
      </c>
      <c r="ZW1138" s="167" t="s">
        <v>63</v>
      </c>
      <c r="ZX1138" s="10">
        <f t="shared" ref="ZX1138" si="1811">ZV1138*1.4</f>
        <v>15.399999999999999</v>
      </c>
      <c r="ZY1138" s="10"/>
      <c r="ZZ1138" s="219"/>
      <c r="AAA1138" s="167" t="s">
        <v>71</v>
      </c>
      <c r="AAB1138" s="500" t="s">
        <v>2355</v>
      </c>
      <c r="AAD1138" s="168"/>
      <c r="AAE1138" s="168">
        <f t="shared" si="1467"/>
        <v>11</v>
      </c>
      <c r="AAF1138" s="167" t="s">
        <v>63</v>
      </c>
      <c r="AAG1138" s="10">
        <f t="shared" ref="AAG1138" si="1812">AAE1138*1.4</f>
        <v>15.399999999999999</v>
      </c>
      <c r="AAH1138" s="10"/>
      <c r="AAI1138" s="219"/>
      <c r="AAJ1138" s="167" t="s">
        <v>71</v>
      </c>
      <c r="AAK1138" s="500" t="s">
        <v>2005</v>
      </c>
      <c r="AAM1138" s="168"/>
      <c r="AAN1138" s="168">
        <f t="shared" si="1470"/>
        <v>22</v>
      </c>
      <c r="AAO1138" s="167" t="s">
        <v>63</v>
      </c>
      <c r="AAP1138" s="10">
        <f t="shared" ref="AAP1138" si="1813">AAN1138*1.4</f>
        <v>30.799999999999997</v>
      </c>
      <c r="AAQ1138" s="10"/>
      <c r="AAR1138" s="219"/>
      <c r="AAS1138" s="167" t="s">
        <v>71</v>
      </c>
      <c r="AAT1138" s="500" t="s">
        <v>1699</v>
      </c>
      <c r="AAV1138" s="168"/>
      <c r="AAW1138" s="168">
        <f t="shared" si="1473"/>
        <v>16</v>
      </c>
      <c r="AAX1138" s="167" t="s">
        <v>63</v>
      </c>
      <c r="AAY1138" s="10">
        <f t="shared" ref="AAY1138" si="1814">AAW1138*1.4</f>
        <v>22.4</v>
      </c>
      <c r="AAZ1138" s="10"/>
      <c r="ABA1138" s="219"/>
      <c r="ABB1138" s="167" t="s">
        <v>71</v>
      </c>
      <c r="ABC1138" s="500" t="s">
        <v>959</v>
      </c>
      <c r="ABE1138" s="168"/>
      <c r="ABF1138" s="168">
        <f t="shared" si="1476"/>
        <v>101</v>
      </c>
      <c r="ABG1138" s="167" t="s">
        <v>63</v>
      </c>
      <c r="ABH1138" s="10">
        <f t="shared" ref="ABH1138" si="1815">ABF1138*1.4</f>
        <v>141.39999999999998</v>
      </c>
      <c r="ABI1138" s="10"/>
      <c r="ABJ1138" s="219"/>
      <c r="ABK1138" s="167" t="s">
        <v>71</v>
      </c>
      <c r="ABL1138" s="500" t="s">
        <v>515</v>
      </c>
      <c r="ABN1138" s="168"/>
      <c r="ABO1138" s="168">
        <f t="shared" si="1479"/>
        <v>2</v>
      </c>
      <c r="ABP1138" s="167" t="s">
        <v>63</v>
      </c>
      <c r="ABQ1138" s="10">
        <f t="shared" ref="ABQ1138" si="1816">ABO1138*1.4</f>
        <v>2.8</v>
      </c>
      <c r="ABR1138" s="10"/>
      <c r="ABS1138" s="219"/>
      <c r="ABT1138" s="167" t="s">
        <v>71</v>
      </c>
      <c r="ABU1138" s="498" t="s">
        <v>515</v>
      </c>
      <c r="ABW1138" s="168"/>
      <c r="ABX1138" s="168">
        <f t="shared" si="1482"/>
        <v>2</v>
      </c>
      <c r="ABY1138" s="167" t="s">
        <v>63</v>
      </c>
      <c r="ABZ1138" s="10">
        <f t="shared" ref="ABZ1138" si="1817">ABX1138*1.4</f>
        <v>2.8</v>
      </c>
      <c r="ACA1138" s="10"/>
      <c r="ACB1138" s="219"/>
      <c r="ACC1138" s="167" t="s">
        <v>71</v>
      </c>
      <c r="ACD1138" s="500" t="s">
        <v>515</v>
      </c>
      <c r="ACF1138" s="168"/>
      <c r="ACG1138" s="168">
        <f t="shared" si="1485"/>
        <v>2</v>
      </c>
      <c r="ACH1138" s="167" t="s">
        <v>63</v>
      </c>
      <c r="ACI1138" s="10">
        <f t="shared" ref="ACI1138" si="1818">ACG1138*1.4</f>
        <v>2.8</v>
      </c>
      <c r="ACJ1138" s="10"/>
      <c r="ACK1138" s="219"/>
      <c r="ACL1138" s="167" t="s">
        <v>71</v>
      </c>
      <c r="ACM1138" s="500" t="s">
        <v>959</v>
      </c>
      <c r="ACO1138" s="168"/>
      <c r="ACP1138" s="168">
        <f t="shared" si="1488"/>
        <v>101</v>
      </c>
      <c r="ACQ1138" s="167" t="s">
        <v>63</v>
      </c>
      <c r="ACR1138" s="10">
        <f t="shared" ref="ACR1138" si="1819">ACP1138*1.4</f>
        <v>141.39999999999998</v>
      </c>
      <c r="ACS1138" s="10"/>
      <c r="ACT1138" s="219"/>
      <c r="ACU1138" s="167" t="s">
        <v>71</v>
      </c>
      <c r="ACV1138" s="500" t="s">
        <v>2355</v>
      </c>
      <c r="ACX1138" s="168"/>
      <c r="ACY1138" s="168">
        <f t="shared" si="1491"/>
        <v>11</v>
      </c>
      <c r="ACZ1138" s="167" t="s">
        <v>63</v>
      </c>
      <c r="ADA1138" s="10">
        <f t="shared" ref="ADA1138" si="1820">ACY1138*1.4</f>
        <v>15.399999999999999</v>
      </c>
      <c r="ADB1138" s="10"/>
      <c r="ADC1138" s="219"/>
      <c r="ADD1138" s="167" t="s">
        <v>71</v>
      </c>
      <c r="ADE1138" s="500" t="s">
        <v>515</v>
      </c>
      <c r="ADG1138" s="168"/>
      <c r="ADH1138" s="168">
        <f t="shared" si="1494"/>
        <v>2</v>
      </c>
      <c r="ADI1138" s="167" t="s">
        <v>63</v>
      </c>
      <c r="ADJ1138" s="10">
        <f t="shared" ref="ADJ1138" si="1821">ADH1138*1.4</f>
        <v>2.8</v>
      </c>
      <c r="ADK1138" s="10"/>
      <c r="ADL1138" s="219"/>
      <c r="ADM1138" s="167" t="s">
        <v>71</v>
      </c>
      <c r="ADN1138" s="500" t="s">
        <v>515</v>
      </c>
      <c r="ADP1138" s="168"/>
      <c r="ADQ1138" s="168">
        <f t="shared" si="1497"/>
        <v>2</v>
      </c>
      <c r="ADR1138" s="167" t="s">
        <v>63</v>
      </c>
      <c r="ADS1138" s="10">
        <f t="shared" ref="ADS1138" si="1822">ADQ1138*1.4</f>
        <v>2.8</v>
      </c>
      <c r="ADT1138" s="10"/>
      <c r="ADU1138" s="219"/>
      <c r="ADV1138" s="167" t="s">
        <v>71</v>
      </c>
      <c r="ADW1138" s="328" t="s">
        <v>461</v>
      </c>
      <c r="ADY1138" s="168"/>
      <c r="ADZ1138" s="168">
        <f t="shared" si="1500"/>
        <v>0</v>
      </c>
      <c r="AEA1138" s="167" t="s">
        <v>63</v>
      </c>
      <c r="AEB1138" s="10">
        <f t="shared" ref="AEB1138" si="1823">ADZ1138*1.4</f>
        <v>0</v>
      </c>
      <c r="AEC1138" s="10"/>
      <c r="AED1138" s="219"/>
      <c r="AEE1138" s="167" t="s">
        <v>71</v>
      </c>
      <c r="AEF1138" s="500" t="s">
        <v>959</v>
      </c>
      <c r="AEH1138" s="168"/>
      <c r="AEI1138" s="168">
        <f t="shared" si="1503"/>
        <v>101</v>
      </c>
      <c r="AEJ1138" s="167" t="s">
        <v>63</v>
      </c>
      <c r="AEK1138" s="10">
        <f t="shared" ref="AEK1138" si="1824">AEI1138*1.4</f>
        <v>141.39999999999998</v>
      </c>
      <c r="AEL1138" s="10"/>
      <c r="AEM1138" s="219"/>
      <c r="AEN1138" s="167" t="s">
        <v>71</v>
      </c>
      <c r="AEO1138" s="500" t="s">
        <v>515</v>
      </c>
      <c r="AEQ1138" s="168"/>
      <c r="AER1138" s="168">
        <f t="shared" si="1506"/>
        <v>2</v>
      </c>
      <c r="AES1138" s="167" t="s">
        <v>63</v>
      </c>
      <c r="AET1138" s="10">
        <f t="shared" ref="AET1138" si="1825">AER1138*1.4</f>
        <v>2.8</v>
      </c>
      <c r="AEU1138" s="10"/>
      <c r="AEV1138" s="219"/>
      <c r="AEW1138" s="167" t="s">
        <v>71</v>
      </c>
      <c r="AEX1138" s="500" t="s">
        <v>959</v>
      </c>
      <c r="AEZ1138" s="168"/>
      <c r="AFA1138" s="168">
        <f t="shared" si="1509"/>
        <v>101</v>
      </c>
      <c r="AFB1138" s="167" t="s">
        <v>63</v>
      </c>
      <c r="AFC1138" s="10">
        <f t="shared" ref="AFC1138" si="1826">AFA1138*1.4</f>
        <v>141.39999999999998</v>
      </c>
      <c r="AFD1138" s="10"/>
      <c r="AFE1138" s="219"/>
      <c r="AFF1138" s="167" t="s">
        <v>71</v>
      </c>
      <c r="AFG1138" s="500" t="s">
        <v>959</v>
      </c>
      <c r="AFI1138" s="168"/>
      <c r="AFJ1138" s="168">
        <f t="shared" si="1512"/>
        <v>101</v>
      </c>
      <c r="AFK1138" s="167" t="s">
        <v>63</v>
      </c>
      <c r="AFL1138" s="10">
        <f t="shared" ref="AFL1138" si="1827">AFJ1138*1.4</f>
        <v>141.39999999999998</v>
      </c>
      <c r="AFM1138" s="10"/>
      <c r="AFN1138" s="219"/>
      <c r="AFO1138" s="167" t="s">
        <v>71</v>
      </c>
      <c r="AFP1138" s="500" t="s">
        <v>2423</v>
      </c>
      <c r="AFR1138" s="168"/>
      <c r="AFS1138" s="168">
        <f t="shared" si="1515"/>
        <v>46</v>
      </c>
      <c r="AFT1138" s="167" t="s">
        <v>63</v>
      </c>
      <c r="AFU1138" s="10">
        <f t="shared" ref="AFU1138" si="1828">AFS1138*1.4</f>
        <v>64.399999999999991</v>
      </c>
      <c r="AFV1138" s="10"/>
      <c r="AFW1138" s="219"/>
      <c r="AFX1138" s="167" t="s">
        <v>71</v>
      </c>
      <c r="AFY1138" s="500" t="s">
        <v>515</v>
      </c>
      <c r="AGA1138" s="168"/>
      <c r="AGB1138" s="168">
        <f t="shared" si="1518"/>
        <v>2</v>
      </c>
      <c r="AGC1138" s="167" t="s">
        <v>63</v>
      </c>
      <c r="AGD1138" s="10">
        <f t="shared" ref="AGD1138" si="1829">AGB1138*1.4</f>
        <v>2.8</v>
      </c>
      <c r="AGE1138" s="10"/>
      <c r="AGF1138" s="219"/>
      <c r="AGG1138" s="167" t="s">
        <v>71</v>
      </c>
      <c r="AGH1138" s="498" t="s">
        <v>515</v>
      </c>
      <c r="AGJ1138" s="168"/>
      <c r="AGK1138" s="168">
        <f t="shared" si="1521"/>
        <v>2</v>
      </c>
      <c r="AGL1138" s="167" t="s">
        <v>63</v>
      </c>
      <c r="AGM1138" s="10">
        <f t="shared" ref="AGM1138" si="1830">AGK1138*1.4</f>
        <v>2.8</v>
      </c>
      <c r="AGN1138" s="10"/>
      <c r="AGO1138" s="219"/>
      <c r="AGP1138" s="167" t="s">
        <v>71</v>
      </c>
      <c r="AGQ1138" s="500" t="s">
        <v>2355</v>
      </c>
      <c r="AGS1138" s="168"/>
      <c r="AGT1138" s="168">
        <f t="shared" si="1524"/>
        <v>11</v>
      </c>
      <c r="AGU1138" s="167" t="s">
        <v>63</v>
      </c>
      <c r="AGV1138" s="10">
        <f t="shared" ref="AGV1138" si="1831">AGT1138*1.4</f>
        <v>15.399999999999999</v>
      </c>
      <c r="AGW1138" s="10"/>
      <c r="AGX1138" s="219"/>
      <c r="AGY1138" s="167" t="s">
        <v>71</v>
      </c>
      <c r="AGZ1138" s="500" t="s">
        <v>515</v>
      </c>
      <c r="AHB1138" s="168"/>
      <c r="AHC1138" s="168">
        <f t="shared" si="1527"/>
        <v>2</v>
      </c>
      <c r="AHD1138" s="167" t="s">
        <v>63</v>
      </c>
      <c r="AHE1138" s="10">
        <f t="shared" ref="AHE1138" si="1832">AHC1138*1.4</f>
        <v>2.8</v>
      </c>
      <c r="AHF1138" s="10"/>
      <c r="AHG1138" s="219"/>
      <c r="AHH1138" s="167" t="s">
        <v>71</v>
      </c>
      <c r="AHI1138" s="500" t="s">
        <v>515</v>
      </c>
      <c r="AHK1138" s="168"/>
      <c r="AHL1138" s="168">
        <f t="shared" si="1530"/>
        <v>2</v>
      </c>
      <c r="AHM1138" s="167" t="s">
        <v>63</v>
      </c>
      <c r="AHN1138" s="10">
        <f t="shared" ref="AHN1138" si="1833">AHL1138*1.4</f>
        <v>2.8</v>
      </c>
      <c r="AHO1138" s="10"/>
      <c r="AHP1138" s="219"/>
      <c r="AHQ1138" s="167" t="s">
        <v>71</v>
      </c>
      <c r="AHR1138" s="500" t="s">
        <v>493</v>
      </c>
      <c r="AHT1138" s="168"/>
      <c r="AHU1138" s="168">
        <f t="shared" si="1533"/>
        <v>0</v>
      </c>
      <c r="AHV1138" s="167" t="s">
        <v>63</v>
      </c>
      <c r="AHW1138" s="10">
        <f t="shared" ref="AHW1138" si="1834">AHU1138*1.4</f>
        <v>0</v>
      </c>
      <c r="AHX1138" s="10"/>
      <c r="AHY1138" s="219"/>
      <c r="AHZ1138" s="167" t="s">
        <v>71</v>
      </c>
      <c r="AIA1138" s="500" t="s">
        <v>1330</v>
      </c>
      <c r="AIC1138" s="168"/>
      <c r="AID1138" s="168">
        <f t="shared" si="1536"/>
        <v>0</v>
      </c>
      <c r="AIE1138" s="167" t="s">
        <v>63</v>
      </c>
      <c r="AIF1138" s="10">
        <f t="shared" ref="AIF1138" si="1835">AID1138*1.4</f>
        <v>0</v>
      </c>
      <c r="AIG1138" s="10"/>
      <c r="AIH1138" s="219"/>
      <c r="AII1138" s="167" t="s">
        <v>71</v>
      </c>
      <c r="AIJ1138" s="498" t="s">
        <v>1330</v>
      </c>
      <c r="AIL1138" s="168"/>
      <c r="AIM1138" s="168">
        <f t="shared" si="1539"/>
        <v>0</v>
      </c>
      <c r="AIN1138" s="167" t="s">
        <v>63</v>
      </c>
      <c r="AIO1138" s="10">
        <f t="shared" ref="AIO1138" si="1836">AIM1138*1.4</f>
        <v>0</v>
      </c>
      <c r="AIP1138" s="10"/>
      <c r="AIQ1138" s="219"/>
      <c r="AIR1138" s="167" t="s">
        <v>71</v>
      </c>
      <c r="AIS1138" s="500" t="s">
        <v>1330</v>
      </c>
      <c r="AIU1138" s="168"/>
      <c r="AIV1138" s="168">
        <f t="shared" si="1542"/>
        <v>0</v>
      </c>
      <c r="AIW1138" s="167" t="s">
        <v>63</v>
      </c>
      <c r="AIX1138" s="10">
        <f t="shared" ref="AIX1138" si="1837">AIV1138*1.4</f>
        <v>0</v>
      </c>
      <c r="AIY1138" s="10"/>
      <c r="AIZ1138" s="219"/>
      <c r="AJA1138" s="167" t="s">
        <v>71</v>
      </c>
      <c r="AJB1138" s="500" t="s">
        <v>493</v>
      </c>
      <c r="AJD1138" s="168"/>
      <c r="AJE1138" s="168">
        <f t="shared" si="1545"/>
        <v>0</v>
      </c>
      <c r="AJF1138" s="167" t="s">
        <v>63</v>
      </c>
      <c r="AJG1138" s="10">
        <f t="shared" ref="AJG1138" si="1838">AJE1138*1.4</f>
        <v>0</v>
      </c>
      <c r="AJH1138" s="10"/>
      <c r="AJI1138" s="219"/>
      <c r="AJJ1138" s="167" t="s">
        <v>71</v>
      </c>
      <c r="AJK1138" s="500" t="s">
        <v>2423</v>
      </c>
      <c r="AJM1138" s="168"/>
      <c r="AJN1138" s="168">
        <f t="shared" si="1548"/>
        <v>46</v>
      </c>
      <c r="AJO1138" s="167" t="s">
        <v>63</v>
      </c>
      <c r="AJP1138" s="10">
        <f t="shared" ref="AJP1138" si="1839">AJN1138*1.4</f>
        <v>64.399999999999991</v>
      </c>
      <c r="AJQ1138" s="10"/>
      <c r="AJR1138" s="219"/>
      <c r="AJS1138" s="167" t="s">
        <v>71</v>
      </c>
      <c r="AJT1138" s="500" t="s">
        <v>493</v>
      </c>
      <c r="AJV1138" s="168"/>
      <c r="AJW1138" s="168">
        <f t="shared" si="1551"/>
        <v>0</v>
      </c>
      <c r="AJX1138" s="167" t="s">
        <v>63</v>
      </c>
      <c r="AJY1138" s="10">
        <f t="shared" ref="AJY1138" si="1840">AJW1138*1.4</f>
        <v>0</v>
      </c>
      <c r="AJZ1138" s="10"/>
      <c r="AKA1138" s="219"/>
      <c r="AKB1138" s="167" t="s">
        <v>71</v>
      </c>
      <c r="AKC1138" s="500" t="s">
        <v>493</v>
      </c>
      <c r="AKE1138" s="168"/>
      <c r="AKF1138" s="168">
        <f t="shared" si="1554"/>
        <v>0</v>
      </c>
      <c r="AKG1138" s="167" t="s">
        <v>63</v>
      </c>
      <c r="AKH1138" s="10">
        <f t="shared" ref="AKH1138" si="1841">AKF1138*1.4</f>
        <v>0</v>
      </c>
      <c r="AKI1138" s="10"/>
      <c r="AKJ1138" s="219"/>
      <c r="AKK1138" s="167" t="s">
        <v>71</v>
      </c>
      <c r="AKL1138" s="500" t="s">
        <v>959</v>
      </c>
      <c r="AKN1138" s="168"/>
      <c r="AKO1138" s="168">
        <f t="shared" si="1557"/>
        <v>101</v>
      </c>
      <c r="AKP1138" s="167" t="s">
        <v>63</v>
      </c>
      <c r="AKQ1138" s="10">
        <f t="shared" ref="AKQ1138" si="1842">AKO1138*1.4</f>
        <v>141.39999999999998</v>
      </c>
      <c r="AKR1138" s="10"/>
      <c r="AKS1138" s="219"/>
      <c r="AKT1138" s="167" t="s">
        <v>71</v>
      </c>
      <c r="AKU1138" s="500" t="s">
        <v>2355</v>
      </c>
      <c r="AKW1138" s="168"/>
      <c r="AKX1138" s="168">
        <f t="shared" si="1560"/>
        <v>11</v>
      </c>
      <c r="AKY1138" s="167" t="s">
        <v>63</v>
      </c>
      <c r="AKZ1138" s="10">
        <f t="shared" ref="AKZ1138" si="1843">AKX1138*1.4</f>
        <v>15.399999999999999</v>
      </c>
      <c r="ALA1138" s="10"/>
      <c r="ALB1138" s="219"/>
      <c r="ALC1138" s="167" t="s">
        <v>71</v>
      </c>
      <c r="ALD1138" s="328" t="s">
        <v>959</v>
      </c>
      <c r="ALF1138" s="168"/>
      <c r="ALG1138" s="168">
        <f t="shared" si="1563"/>
        <v>101</v>
      </c>
      <c r="ALH1138" s="167" t="s">
        <v>63</v>
      </c>
      <c r="ALI1138" s="10">
        <f t="shared" ref="ALI1138" si="1844">ALG1138*1.4</f>
        <v>141.39999999999998</v>
      </c>
      <c r="ALJ1138" s="10"/>
      <c r="ALK1138" s="219"/>
      <c r="ALL1138" s="167" t="s">
        <v>71</v>
      </c>
      <c r="ALM1138" s="500" t="s">
        <v>2423</v>
      </c>
      <c r="ALO1138" s="168"/>
      <c r="ALP1138" s="168">
        <f t="shared" si="1566"/>
        <v>46</v>
      </c>
      <c r="ALQ1138" s="167" t="s">
        <v>63</v>
      </c>
      <c r="ALR1138" s="10">
        <f t="shared" ref="ALR1138" si="1845">ALP1138*1.4</f>
        <v>64.399999999999991</v>
      </c>
      <c r="ALS1138" s="10"/>
      <c r="ALT1138" s="219"/>
      <c r="ALU1138" s="167" t="s">
        <v>71</v>
      </c>
      <c r="ALV1138" s="500" t="s">
        <v>515</v>
      </c>
      <c r="ALX1138" s="168"/>
      <c r="ALY1138" s="168">
        <f t="shared" si="1569"/>
        <v>2</v>
      </c>
      <c r="ALZ1138" s="167" t="s">
        <v>63</v>
      </c>
      <c r="AMA1138" s="10">
        <f t="shared" ref="AMA1138" si="1846">ALY1138*1.4</f>
        <v>2.8</v>
      </c>
      <c r="AMB1138" s="10"/>
      <c r="AMC1138" s="219"/>
      <c r="AMD1138" s="167" t="s">
        <v>71</v>
      </c>
      <c r="AME1138" s="500" t="s">
        <v>2423</v>
      </c>
      <c r="AMG1138" s="168"/>
      <c r="AMH1138" s="168">
        <f t="shared" si="1572"/>
        <v>46</v>
      </c>
      <c r="AMI1138" s="167" t="s">
        <v>63</v>
      </c>
      <c r="AMJ1138" s="10">
        <f t="shared" ref="AMJ1138" si="1847">AMH1138*1.4</f>
        <v>64.399999999999991</v>
      </c>
      <c r="AMK1138" s="10"/>
      <c r="AML1138" s="219"/>
      <c r="AMM1138" s="167" t="s">
        <v>71</v>
      </c>
      <c r="AMN1138" s="500" t="s">
        <v>949</v>
      </c>
      <c r="AMP1138" s="168"/>
      <c r="AMQ1138" s="168">
        <f t="shared" si="1575"/>
        <v>0</v>
      </c>
      <c r="AMR1138" s="167" t="s">
        <v>63</v>
      </c>
      <c r="AMS1138" s="10">
        <f t="shared" ref="AMS1138" si="1848">AMQ1138*1.4</f>
        <v>0</v>
      </c>
      <c r="AMT1138" s="10"/>
      <c r="AMU1138" s="219"/>
      <c r="AMV1138" s="167" t="s">
        <v>71</v>
      </c>
      <c r="AMW1138" s="500" t="s">
        <v>1330</v>
      </c>
      <c r="AMY1138" s="168"/>
      <c r="AMZ1138" s="168">
        <f t="shared" si="1578"/>
        <v>0</v>
      </c>
      <c r="ANA1138" s="167" t="s">
        <v>63</v>
      </c>
      <c r="ANB1138" s="10">
        <f t="shared" ref="ANB1138" si="1849">AMZ1138*1.4</f>
        <v>0</v>
      </c>
      <c r="ANC1138" s="10"/>
      <c r="AND1138" s="219"/>
      <c r="ANE1138" s="167" t="s">
        <v>71</v>
      </c>
      <c r="ANF1138" s="500" t="s">
        <v>2342</v>
      </c>
      <c r="ANH1138" s="168"/>
      <c r="ANI1138" s="168">
        <f t="shared" si="1581"/>
        <v>40</v>
      </c>
      <c r="ANJ1138" s="167" t="s">
        <v>63</v>
      </c>
      <c r="ANK1138" s="10">
        <f t="shared" ref="ANK1138" si="1850">ANI1138*1.4</f>
        <v>56</v>
      </c>
      <c r="ANL1138" s="10"/>
      <c r="ANM1138" s="219"/>
      <c r="ANN1138" s="167" t="s">
        <v>71</v>
      </c>
      <c r="ANO1138" s="500" t="s">
        <v>515</v>
      </c>
      <c r="ANQ1138" s="168"/>
      <c r="ANR1138" s="168">
        <f t="shared" si="1584"/>
        <v>2</v>
      </c>
      <c r="ANS1138" s="167" t="s">
        <v>63</v>
      </c>
      <c r="ANT1138" s="10">
        <f t="shared" ref="ANT1138" si="1851">ANR1138*1.4</f>
        <v>2.8</v>
      </c>
      <c r="ANU1138" s="10"/>
      <c r="ANV1138" s="219"/>
      <c r="ANW1138" s="167" t="s">
        <v>71</v>
      </c>
      <c r="ANX1138" s="502" t="s">
        <v>2005</v>
      </c>
      <c r="ANZ1138" s="168"/>
      <c r="AOA1138" s="168">
        <f t="shared" si="1587"/>
        <v>22</v>
      </c>
      <c r="AOB1138" s="167" t="s">
        <v>63</v>
      </c>
      <c r="AOC1138" s="10">
        <f t="shared" ref="AOC1138" si="1852">AOA1138*1.4</f>
        <v>30.799999999999997</v>
      </c>
      <c r="AOD1138" s="10"/>
      <c r="AOE1138" s="219"/>
      <c r="AOF1138" s="167" t="s">
        <v>71</v>
      </c>
      <c r="AOG1138" s="500" t="s">
        <v>959</v>
      </c>
      <c r="AOI1138" s="168"/>
      <c r="AOJ1138" s="168">
        <f t="shared" si="1590"/>
        <v>101</v>
      </c>
      <c r="AOK1138" s="167" t="s">
        <v>63</v>
      </c>
      <c r="AOL1138" s="10">
        <f t="shared" ref="AOL1138" si="1853">AOJ1138*1.4</f>
        <v>141.39999999999998</v>
      </c>
      <c r="AOM1138" s="10"/>
      <c r="AON1138" s="219"/>
      <c r="AOO1138" s="167" t="s">
        <v>71</v>
      </c>
      <c r="AOP1138" s="498" t="s">
        <v>493</v>
      </c>
      <c r="AOR1138" s="168"/>
      <c r="AOS1138" s="168">
        <f t="shared" si="1593"/>
        <v>0</v>
      </c>
      <c r="AOT1138" s="167" t="s">
        <v>63</v>
      </c>
      <c r="AOU1138" s="10">
        <f t="shared" ref="AOU1138" si="1854">AOS1138*1.4</f>
        <v>0</v>
      </c>
      <c r="AOV1138" s="10"/>
      <c r="AOW1138" s="219"/>
      <c r="AOX1138" s="167" t="s">
        <v>71</v>
      </c>
      <c r="AOY1138" s="500" t="s">
        <v>2355</v>
      </c>
      <c r="APA1138" s="168"/>
      <c r="APB1138" s="168">
        <f t="shared" si="1596"/>
        <v>11</v>
      </c>
      <c r="APC1138" s="167" t="s">
        <v>63</v>
      </c>
      <c r="APD1138" s="10">
        <f t="shared" ref="APD1138" si="1855">APB1138*1.4</f>
        <v>15.399999999999999</v>
      </c>
      <c r="APE1138" s="10"/>
      <c r="APF1138" s="219"/>
      <c r="APG1138" s="167" t="s">
        <v>71</v>
      </c>
      <c r="APH1138" s="500" t="s">
        <v>515</v>
      </c>
      <c r="APJ1138" s="168"/>
      <c r="APK1138" s="168">
        <f t="shared" si="1599"/>
        <v>2</v>
      </c>
      <c r="APL1138" s="167" t="s">
        <v>63</v>
      </c>
      <c r="APM1138" s="10">
        <f t="shared" ref="APM1138" si="1856">APK1138*1.4</f>
        <v>2.8</v>
      </c>
      <c r="APN1138" s="10"/>
      <c r="APO1138" s="219"/>
      <c r="APP1138" s="167" t="s">
        <v>71</v>
      </c>
      <c r="APQ1138" s="500" t="s">
        <v>461</v>
      </c>
      <c r="APS1138" s="168"/>
      <c r="APT1138" s="168">
        <f t="shared" si="1602"/>
        <v>0</v>
      </c>
      <c r="APU1138" s="167" t="s">
        <v>63</v>
      </c>
      <c r="APV1138" s="10">
        <f t="shared" ref="APV1138" si="1857">APT1138*1.4</f>
        <v>0</v>
      </c>
      <c r="APW1138" s="10"/>
      <c r="APX1138" s="219"/>
      <c r="APY1138" s="167" t="s">
        <v>71</v>
      </c>
      <c r="APZ1138" s="500" t="s">
        <v>959</v>
      </c>
      <c r="AQB1138" s="168"/>
      <c r="AQC1138" s="168">
        <f t="shared" si="1605"/>
        <v>101</v>
      </c>
      <c r="AQD1138" s="167" t="s">
        <v>63</v>
      </c>
      <c r="AQE1138" s="10">
        <f t="shared" ref="AQE1138" si="1858">AQC1138*1.4</f>
        <v>141.39999999999998</v>
      </c>
      <c r="AQF1138" s="10"/>
      <c r="AQG1138" s="219"/>
      <c r="AQH1138" s="167" t="s">
        <v>71</v>
      </c>
      <c r="AQI1138" s="500" t="s">
        <v>1306</v>
      </c>
      <c r="AQK1138" s="168"/>
      <c r="AQL1138" s="168">
        <f t="shared" si="1608"/>
        <v>128</v>
      </c>
      <c r="AQM1138" s="167" t="s">
        <v>63</v>
      </c>
      <c r="AQN1138" s="10">
        <f t="shared" ref="AQN1138" si="1859">AQL1138*1.4</f>
        <v>179.2</v>
      </c>
      <c r="AQO1138" s="10"/>
      <c r="AQP1138" s="219"/>
      <c r="AQQ1138" s="167" t="s">
        <v>71</v>
      </c>
      <c r="AQR1138" s="500" t="s">
        <v>1330</v>
      </c>
      <c r="AQT1138" s="168"/>
      <c r="AQU1138" s="168">
        <f t="shared" si="1611"/>
        <v>0</v>
      </c>
      <c r="AQV1138" s="167" t="s">
        <v>63</v>
      </c>
      <c r="AQW1138" s="10">
        <f t="shared" ref="AQW1138" si="1860">AQU1138*1.4</f>
        <v>0</v>
      </c>
      <c r="AQX1138" s="10"/>
      <c r="AQY1138" s="219"/>
      <c r="AQZ1138" s="167" t="s">
        <v>71</v>
      </c>
      <c r="ARA1138" s="500" t="s">
        <v>1699</v>
      </c>
      <c r="ARC1138" s="168"/>
      <c r="ARD1138" s="168">
        <f t="shared" si="1614"/>
        <v>16</v>
      </c>
      <c r="ARE1138" s="167" t="s">
        <v>63</v>
      </c>
      <c r="ARF1138" s="10">
        <f t="shared" ref="ARF1138" si="1861">ARD1138*1.4</f>
        <v>22.4</v>
      </c>
      <c r="ARG1138" s="10"/>
      <c r="ARH1138" s="219"/>
      <c r="ARI1138" s="167" t="s">
        <v>71</v>
      </c>
      <c r="ARJ1138" s="500" t="s">
        <v>949</v>
      </c>
      <c r="ARL1138" s="168"/>
      <c r="ARM1138" s="168">
        <f t="shared" si="1617"/>
        <v>0</v>
      </c>
      <c r="ARN1138" s="167" t="s">
        <v>63</v>
      </c>
      <c r="ARO1138" s="10">
        <f t="shared" ref="ARO1138" si="1862">ARM1138*1.4</f>
        <v>0</v>
      </c>
      <c r="ARP1138" s="10"/>
      <c r="ARQ1138" s="219"/>
      <c r="ARR1138" s="167" t="s">
        <v>71</v>
      </c>
      <c r="ARS1138" s="328" t="s">
        <v>515</v>
      </c>
      <c r="ARU1138" s="168"/>
      <c r="ARV1138" s="168">
        <f t="shared" si="1620"/>
        <v>2</v>
      </c>
      <c r="ARW1138" s="167" t="s">
        <v>63</v>
      </c>
      <c r="ARX1138" s="10">
        <f t="shared" ref="ARX1138" si="1863">ARV1138*1.4</f>
        <v>2.8</v>
      </c>
      <c r="ARY1138" s="10"/>
      <c r="ARZ1138" s="219"/>
      <c r="ASA1138" s="167" t="s">
        <v>71</v>
      </c>
      <c r="ASB1138" s="500" t="s">
        <v>515</v>
      </c>
      <c r="ASD1138" s="168"/>
      <c r="ASE1138" s="168">
        <f t="shared" si="1623"/>
        <v>2</v>
      </c>
      <c r="ASF1138" s="167" t="s">
        <v>63</v>
      </c>
      <c r="ASG1138" s="10">
        <f t="shared" ref="ASG1138" si="1864">ASE1138*1.4</f>
        <v>2.8</v>
      </c>
      <c r="ASH1138" s="10"/>
      <c r="ASI1138" s="219"/>
      <c r="ASJ1138" s="167" t="s">
        <v>71</v>
      </c>
      <c r="ASK1138" s="500" t="s">
        <v>493</v>
      </c>
      <c r="ASM1138" s="168"/>
      <c r="ASN1138" s="168">
        <f t="shared" si="1626"/>
        <v>0</v>
      </c>
      <c r="ASO1138" s="167" t="s">
        <v>63</v>
      </c>
      <c r="ASP1138" s="10">
        <f t="shared" ref="ASP1138" si="1865">ASN1138*1.4</f>
        <v>0</v>
      </c>
      <c r="ASQ1138" s="10"/>
      <c r="ASR1138" s="219"/>
      <c r="ASS1138" s="167" t="s">
        <v>71</v>
      </c>
      <c r="AST1138" s="500" t="s">
        <v>1330</v>
      </c>
      <c r="ASV1138" s="168"/>
      <c r="ASW1138" s="168">
        <f t="shared" si="1629"/>
        <v>0</v>
      </c>
      <c r="ASX1138" s="167" t="s">
        <v>63</v>
      </c>
      <c r="ASY1138" s="10">
        <f t="shared" ref="ASY1138" si="1866">ASW1138*1.4</f>
        <v>0</v>
      </c>
      <c r="ASZ1138" s="10"/>
      <c r="ATA1138" s="219"/>
      <c r="ATB1138" s="167" t="s">
        <v>71</v>
      </c>
      <c r="ATC1138" s="500" t="s">
        <v>1699</v>
      </c>
      <c r="ATE1138" s="168"/>
      <c r="ATF1138" s="168">
        <f t="shared" si="1632"/>
        <v>16</v>
      </c>
      <c r="ATG1138" s="167" t="s">
        <v>63</v>
      </c>
      <c r="ATH1138" s="10">
        <f t="shared" ref="ATH1138" si="1867">ATF1138*1.4</f>
        <v>22.4</v>
      </c>
      <c r="ATI1138" s="10"/>
      <c r="ATJ1138" s="219"/>
      <c r="ATK1138" s="167" t="s">
        <v>71</v>
      </c>
      <c r="ATL1138" s="500" t="s">
        <v>2355</v>
      </c>
      <c r="ATN1138" s="168"/>
      <c r="ATO1138" s="168">
        <f t="shared" si="1635"/>
        <v>11</v>
      </c>
      <c r="ATP1138" s="167" t="s">
        <v>63</v>
      </c>
      <c r="ATQ1138" s="10">
        <f t="shared" ref="ATQ1138" si="1868">ATO1138*1.4</f>
        <v>15.399999999999999</v>
      </c>
      <c r="ATR1138" s="10"/>
      <c r="ATS1138" s="219"/>
      <c r="ATT1138" s="167" t="s">
        <v>71</v>
      </c>
      <c r="ATU1138" s="500" t="s">
        <v>2423</v>
      </c>
      <c r="ATW1138" s="168"/>
      <c r="ATX1138" s="168">
        <f t="shared" si="1638"/>
        <v>46</v>
      </c>
      <c r="ATY1138" s="167" t="s">
        <v>63</v>
      </c>
      <c r="ATZ1138" s="10">
        <f t="shared" ref="ATZ1138" si="1869">ATX1138*1.4</f>
        <v>64.399999999999991</v>
      </c>
      <c r="AUA1138" s="10"/>
      <c r="AUB1138" s="219"/>
      <c r="AUC1138" s="167" t="s">
        <v>71</v>
      </c>
      <c r="AUD1138" s="500" t="s">
        <v>2342</v>
      </c>
      <c r="AUF1138" s="168"/>
      <c r="AUG1138" s="168">
        <f t="shared" si="1641"/>
        <v>40</v>
      </c>
      <c r="AUH1138" s="167" t="s">
        <v>63</v>
      </c>
      <c r="AUI1138" s="10">
        <f t="shared" ref="AUI1138" si="1870">AUG1138*1.4</f>
        <v>56</v>
      </c>
      <c r="AUJ1138" s="10"/>
      <c r="AUK1138" s="219"/>
      <c r="AUL1138" s="167" t="s">
        <v>71</v>
      </c>
      <c r="AUM1138" s="500" t="s">
        <v>515</v>
      </c>
      <c r="AUO1138" s="168"/>
      <c r="AUP1138" s="168">
        <f t="shared" si="1644"/>
        <v>2</v>
      </c>
      <c r="AUQ1138" s="167" t="s">
        <v>63</v>
      </c>
      <c r="AUR1138" s="10">
        <f t="shared" ref="AUR1138" si="1871">AUP1138*1.4</f>
        <v>2.8</v>
      </c>
      <c r="AUS1138" s="10"/>
      <c r="AUT1138" s="219"/>
      <c r="AUU1138" s="167" t="s">
        <v>71</v>
      </c>
      <c r="AUV1138" s="500" t="s">
        <v>515</v>
      </c>
      <c r="AUX1138" s="168"/>
      <c r="AUY1138" s="168">
        <f t="shared" si="1647"/>
        <v>2</v>
      </c>
      <c r="AUZ1138" s="167" t="s">
        <v>63</v>
      </c>
      <c r="AVA1138" s="10">
        <f t="shared" ref="AVA1138" si="1872">AUY1138*1.4</f>
        <v>2.8</v>
      </c>
      <c r="AVB1138" s="10"/>
      <c r="AVC1138" s="219"/>
      <c r="AVD1138" s="167" t="s">
        <v>71</v>
      </c>
      <c r="AVE1138" s="500" t="s">
        <v>493</v>
      </c>
      <c r="AVG1138" s="168"/>
      <c r="AVH1138" s="168">
        <f t="shared" si="1650"/>
        <v>0</v>
      </c>
      <c r="AVI1138" s="167" t="s">
        <v>63</v>
      </c>
      <c r="AVJ1138" s="10">
        <f t="shared" ref="AVJ1138" si="1873">AVH1138*1.4</f>
        <v>0</v>
      </c>
      <c r="AVK1138" s="10"/>
      <c r="AVL1138" s="219"/>
      <c r="AVM1138" s="167" t="s">
        <v>71</v>
      </c>
      <c r="AVN1138" s="328" t="s">
        <v>461</v>
      </c>
      <c r="AVP1138" s="168"/>
      <c r="AVQ1138" s="168">
        <f t="shared" si="1653"/>
        <v>0</v>
      </c>
      <c r="AVR1138" s="167" t="s">
        <v>63</v>
      </c>
      <c r="AVS1138" s="10">
        <f t="shared" ref="AVS1138" si="1874">AVQ1138*1.4</f>
        <v>0</v>
      </c>
      <c r="AVT1138" s="10"/>
      <c r="AVU1138" s="219"/>
      <c r="AVV1138" s="167" t="s">
        <v>71</v>
      </c>
      <c r="AVW1138" s="500" t="s">
        <v>1330</v>
      </c>
      <c r="AVY1138" s="168"/>
      <c r="AVZ1138" s="168">
        <f t="shared" si="1656"/>
        <v>0</v>
      </c>
      <c r="AWA1138" s="167" t="s">
        <v>63</v>
      </c>
      <c r="AWB1138" s="10">
        <f t="shared" ref="AWB1138" si="1875">AVZ1138*1.4</f>
        <v>0</v>
      </c>
      <c r="AWC1138" s="10"/>
      <c r="AWD1138" s="219"/>
      <c r="AWE1138" s="167" t="s">
        <v>71</v>
      </c>
      <c r="AWF1138" s="500" t="s">
        <v>493</v>
      </c>
      <c r="AWH1138" s="168"/>
      <c r="AWI1138" s="168">
        <f t="shared" si="1659"/>
        <v>0</v>
      </c>
      <c r="AWJ1138" s="167" t="s">
        <v>63</v>
      </c>
      <c r="AWK1138" s="10">
        <f t="shared" ref="AWK1138" si="1876">AWI1138*1.4</f>
        <v>0</v>
      </c>
      <c r="AWL1138" s="10"/>
      <c r="AWM1138" s="219"/>
      <c r="AWN1138" s="167" t="s">
        <v>71</v>
      </c>
      <c r="AWO1138" s="500" t="s">
        <v>461</v>
      </c>
      <c r="AWQ1138" s="168"/>
      <c r="AWR1138" s="168">
        <f t="shared" si="1662"/>
        <v>0</v>
      </c>
      <c r="AWS1138" s="167" t="s">
        <v>63</v>
      </c>
      <c r="AWT1138" s="10">
        <f t="shared" ref="AWT1138" si="1877">AWR1138*1.4</f>
        <v>0</v>
      </c>
      <c r="AWU1138" s="10"/>
      <c r="AWV1138" s="219"/>
      <c r="AWW1138" s="167" t="s">
        <v>71</v>
      </c>
      <c r="AWX1138" s="500" t="s">
        <v>2423</v>
      </c>
      <c r="AWZ1138" s="168"/>
      <c r="AXA1138" s="168">
        <f t="shared" si="1665"/>
        <v>46</v>
      </c>
      <c r="AXB1138" s="167" t="s">
        <v>63</v>
      </c>
      <c r="AXC1138" s="10">
        <f t="shared" ref="AXC1138" si="1878">AXA1138*1.4</f>
        <v>64.399999999999991</v>
      </c>
      <c r="AXD1138" s="10"/>
      <c r="AXE1138" s="219"/>
      <c r="AXF1138" s="167" t="s">
        <v>71</v>
      </c>
      <c r="AXG1138" s="498" t="s">
        <v>2423</v>
      </c>
      <c r="AXI1138" s="168"/>
      <c r="AXJ1138" s="168">
        <f t="shared" si="1668"/>
        <v>46</v>
      </c>
      <c r="AXK1138" s="167" t="s">
        <v>63</v>
      </c>
      <c r="AXL1138" s="10">
        <f t="shared" ref="AXL1138" si="1879">AXJ1138*1.4</f>
        <v>64.399999999999991</v>
      </c>
      <c r="AXM1138" s="10"/>
      <c r="AXN1138" s="219"/>
      <c r="AXO1138" s="167" t="s">
        <v>71</v>
      </c>
      <c r="AXP1138" s="500" t="s">
        <v>493</v>
      </c>
      <c r="AXR1138" s="168"/>
      <c r="AXS1138" s="168">
        <f t="shared" si="1671"/>
        <v>0</v>
      </c>
      <c r="AXT1138" s="167" t="s">
        <v>63</v>
      </c>
      <c r="AXU1138" s="10">
        <f t="shared" ref="AXU1138" si="1880">AXS1138*1.4</f>
        <v>0</v>
      </c>
      <c r="AXV1138" s="10"/>
      <c r="AXW1138" s="219"/>
      <c r="AXX1138" s="167" t="s">
        <v>71</v>
      </c>
      <c r="AXY1138" s="500" t="s">
        <v>2423</v>
      </c>
      <c r="AYA1138" s="168"/>
      <c r="AYB1138" s="168">
        <f t="shared" si="1674"/>
        <v>46</v>
      </c>
      <c r="AYC1138" s="167" t="s">
        <v>63</v>
      </c>
      <c r="AYD1138" s="10">
        <f t="shared" ref="AYD1138" si="1881">AYB1138*1.4</f>
        <v>64.399999999999991</v>
      </c>
      <c r="AYE1138" s="10"/>
      <c r="AYF1138" s="219"/>
      <c r="AYG1138" s="167" t="s">
        <v>71</v>
      </c>
      <c r="AYH1138" s="500" t="s">
        <v>959</v>
      </c>
      <c r="AYJ1138" s="168"/>
      <c r="AYK1138" s="168">
        <f t="shared" si="1677"/>
        <v>101</v>
      </c>
      <c r="AYL1138" s="167" t="s">
        <v>63</v>
      </c>
      <c r="AYM1138" s="10">
        <f t="shared" ref="AYM1138" si="1882">AYK1138*1.4</f>
        <v>141.39999999999998</v>
      </c>
      <c r="AYN1138" s="10"/>
      <c r="AYO1138" s="219"/>
      <c r="AYP1138" s="167" t="s">
        <v>71</v>
      </c>
      <c r="AYQ1138" s="500" t="s">
        <v>1699</v>
      </c>
      <c r="AYS1138" s="168"/>
      <c r="AYT1138" s="168">
        <f t="shared" si="1680"/>
        <v>16</v>
      </c>
      <c r="AYU1138" s="167" t="s">
        <v>63</v>
      </c>
      <c r="AYV1138" s="10">
        <f t="shared" ref="AYV1138" si="1883">AYT1138*1.4</f>
        <v>22.4</v>
      </c>
      <c r="AYW1138" s="10"/>
      <c r="AYX1138" s="219"/>
      <c r="AYY1138" s="167" t="s">
        <v>71</v>
      </c>
      <c r="AYZ1138" s="498" t="s">
        <v>492</v>
      </c>
      <c r="AZB1138" s="168"/>
      <c r="AZC1138" s="168">
        <f t="shared" si="1683"/>
        <v>0</v>
      </c>
      <c r="AZD1138" s="167" t="s">
        <v>63</v>
      </c>
      <c r="AZE1138" s="10">
        <f t="shared" ref="AZE1138" si="1884">AZC1138*1.4</f>
        <v>0</v>
      </c>
      <c r="AZF1138" s="10"/>
      <c r="AZG1138" s="219"/>
      <c r="AZH1138" s="167" t="s">
        <v>71</v>
      </c>
      <c r="AZI1138" s="500" t="s">
        <v>515</v>
      </c>
      <c r="AZK1138" s="168"/>
      <c r="AZL1138" s="168">
        <f t="shared" si="1686"/>
        <v>2</v>
      </c>
      <c r="AZM1138" s="167" t="s">
        <v>63</v>
      </c>
      <c r="AZN1138" s="10">
        <f t="shared" ref="AZN1138" si="1885">AZL1138*1.4</f>
        <v>2.8</v>
      </c>
      <c r="AZO1138" s="10"/>
      <c r="AZP1138" s="219"/>
      <c r="AZQ1138" s="167" t="s">
        <v>71</v>
      </c>
      <c r="AZR1138" s="500" t="s">
        <v>493</v>
      </c>
      <c r="AZT1138" s="168"/>
      <c r="AZU1138" s="168">
        <f t="shared" si="1689"/>
        <v>0</v>
      </c>
      <c r="AZV1138" s="167" t="s">
        <v>63</v>
      </c>
      <c r="AZW1138" s="10">
        <f t="shared" ref="AZW1138" si="1886">AZU1138*1.4</f>
        <v>0</v>
      </c>
      <c r="AZX1138" s="10"/>
      <c r="AZY1138" s="219"/>
      <c r="AZZ1138" s="167" t="s">
        <v>71</v>
      </c>
      <c r="BAA1138" s="500" t="s">
        <v>1935</v>
      </c>
      <c r="BAC1138" s="168"/>
      <c r="BAD1138" s="168">
        <f t="shared" si="1692"/>
        <v>0</v>
      </c>
      <c r="BAE1138" s="167" t="s">
        <v>63</v>
      </c>
      <c r="BAF1138" s="10">
        <f t="shared" ref="BAF1138" si="1887">BAD1138*1.4</f>
        <v>0</v>
      </c>
      <c r="BAG1138" s="10"/>
      <c r="BAH1138" s="219"/>
      <c r="BAI1138" s="167" t="s">
        <v>71</v>
      </c>
      <c r="BAJ1138" s="500" t="s">
        <v>2355</v>
      </c>
      <c r="BAL1138" s="168"/>
      <c r="BAM1138" s="168">
        <f t="shared" si="1695"/>
        <v>11</v>
      </c>
      <c r="BAN1138" s="167" t="s">
        <v>63</v>
      </c>
      <c r="BAO1138" s="10">
        <f t="shared" ref="BAO1138" si="1888">BAM1138*1.4</f>
        <v>15.399999999999999</v>
      </c>
      <c r="BAP1138" s="10"/>
      <c r="BAQ1138" s="219"/>
      <c r="BAR1138" s="167" t="s">
        <v>71</v>
      </c>
      <c r="BAS1138" s="500" t="s">
        <v>949</v>
      </c>
      <c r="BAU1138" s="168"/>
      <c r="BAV1138" s="168">
        <f t="shared" si="1698"/>
        <v>0</v>
      </c>
      <c r="BAW1138" s="167" t="s">
        <v>63</v>
      </c>
      <c r="BAX1138" s="10">
        <f t="shared" ref="BAX1138" si="1889">BAV1138*1.4</f>
        <v>0</v>
      </c>
      <c r="BAY1138" s="10"/>
      <c r="BAZ1138" s="219"/>
      <c r="BBA1138" s="167" t="s">
        <v>71</v>
      </c>
      <c r="BBB1138" s="500" t="s">
        <v>493</v>
      </c>
      <c r="BBD1138" s="168"/>
      <c r="BBE1138" s="168">
        <f t="shared" si="1701"/>
        <v>0</v>
      </c>
      <c r="BBF1138" s="167" t="s">
        <v>63</v>
      </c>
      <c r="BBG1138" s="10">
        <f t="shared" ref="BBG1138" si="1890">BBE1138*1.4</f>
        <v>0</v>
      </c>
      <c r="BBH1138" s="10"/>
      <c r="BBI1138" s="219"/>
      <c r="BBJ1138" s="167" t="s">
        <v>71</v>
      </c>
      <c r="BBK1138" s="500" t="s">
        <v>1330</v>
      </c>
      <c r="BBM1138" s="168"/>
      <c r="BBN1138" s="168">
        <f t="shared" si="1704"/>
        <v>0</v>
      </c>
      <c r="BBO1138" s="167" t="s">
        <v>63</v>
      </c>
      <c r="BBP1138" s="10">
        <f t="shared" ref="BBP1138" si="1891">BBN1138*1.4</f>
        <v>0</v>
      </c>
      <c r="BBQ1138" s="10"/>
      <c r="BBR1138" s="219"/>
      <c r="BBS1138" s="167" t="s">
        <v>71</v>
      </c>
      <c r="BBT1138" s="500" t="s">
        <v>493</v>
      </c>
      <c r="BBV1138" s="168"/>
      <c r="BBW1138" s="168">
        <f t="shared" si="1707"/>
        <v>0</v>
      </c>
      <c r="BBX1138" s="167" t="s">
        <v>63</v>
      </c>
      <c r="BBY1138" s="10">
        <f t="shared" ref="BBY1138" si="1892">BBW1138*1.4</f>
        <v>0</v>
      </c>
      <c r="BBZ1138" s="10"/>
      <c r="BCA1138" s="219"/>
      <c r="BCB1138" s="167" t="s">
        <v>71</v>
      </c>
      <c r="BCC1138" s="500" t="s">
        <v>493</v>
      </c>
      <c r="BCE1138" s="168"/>
      <c r="BCF1138" s="168">
        <f t="shared" si="1710"/>
        <v>0</v>
      </c>
      <c r="BCG1138" s="167" t="s">
        <v>63</v>
      </c>
      <c r="BCH1138" s="10">
        <f t="shared" ref="BCH1138" si="1893">BCF1138*1.4</f>
        <v>0</v>
      </c>
      <c r="BCI1138" s="10"/>
      <c r="BCJ1138" s="219"/>
      <c r="BCK1138" s="167" t="s">
        <v>71</v>
      </c>
      <c r="BCL1138" s="500" t="s">
        <v>493</v>
      </c>
      <c r="BCN1138" s="168"/>
      <c r="BCO1138" s="168">
        <f t="shared" si="1713"/>
        <v>0</v>
      </c>
      <c r="BCP1138" s="167" t="s">
        <v>63</v>
      </c>
      <c r="BCQ1138" s="10">
        <f t="shared" ref="BCQ1138" si="1894">BCO1138*1.4</f>
        <v>0</v>
      </c>
      <c r="BCR1138" s="10"/>
      <c r="BCS1138" s="219"/>
      <c r="BCT1138" s="167" t="s">
        <v>71</v>
      </c>
      <c r="BCU1138" s="500" t="s">
        <v>2423</v>
      </c>
      <c r="BCW1138" s="168"/>
      <c r="BCX1138" s="168">
        <f t="shared" si="1716"/>
        <v>46</v>
      </c>
      <c r="BCY1138" s="167" t="s">
        <v>63</v>
      </c>
      <c r="BCZ1138" s="10">
        <f t="shared" ref="BCZ1138" si="1895">BCX1138*1.4</f>
        <v>64.399999999999991</v>
      </c>
      <c r="BDA1138" s="10"/>
      <c r="BDB1138" s="219"/>
      <c r="BDC1138" s="167" t="s">
        <v>71</v>
      </c>
      <c r="BDD1138" s="500" t="s">
        <v>2423</v>
      </c>
      <c r="BDF1138" s="168"/>
      <c r="BDG1138" s="168">
        <f t="shared" si="1719"/>
        <v>46</v>
      </c>
      <c r="BDH1138" s="167" t="s">
        <v>63</v>
      </c>
      <c r="BDI1138" s="10">
        <f t="shared" ref="BDI1138" si="1896">BDG1138*1.4</f>
        <v>64.399999999999991</v>
      </c>
      <c r="BDJ1138" s="10"/>
      <c r="BDK1138" s="219"/>
      <c r="BDL1138" s="167" t="s">
        <v>71</v>
      </c>
      <c r="BDM1138" s="328" t="s">
        <v>959</v>
      </c>
      <c r="BDO1138" s="168"/>
      <c r="BDP1138" s="168">
        <f t="shared" si="1722"/>
        <v>101</v>
      </c>
      <c r="BDQ1138" s="167" t="s">
        <v>63</v>
      </c>
      <c r="BDR1138" s="10">
        <f t="shared" ref="BDR1138" si="1897">BDP1138*1.4</f>
        <v>141.39999999999998</v>
      </c>
      <c r="BDS1138" s="10"/>
      <c r="BDT1138" s="219"/>
      <c r="BDU1138" s="167" t="s">
        <v>71</v>
      </c>
      <c r="BDV1138" s="500" t="s">
        <v>959</v>
      </c>
      <c r="BDX1138" s="168"/>
      <c r="BDY1138" s="168">
        <f t="shared" si="1725"/>
        <v>101</v>
      </c>
      <c r="BDZ1138" s="167" t="s">
        <v>63</v>
      </c>
      <c r="BEA1138" s="10">
        <f t="shared" ref="BEA1138" si="1898">BDY1138*1.4</f>
        <v>141.39999999999998</v>
      </c>
      <c r="BEB1138" s="10"/>
      <c r="BEC1138" s="219"/>
      <c r="BED1138" s="167" t="s">
        <v>71</v>
      </c>
      <c r="BEE1138" s="498" t="s">
        <v>515</v>
      </c>
      <c r="BEG1138" s="168"/>
      <c r="BEH1138" s="168">
        <f t="shared" si="1728"/>
        <v>2</v>
      </c>
      <c r="BEI1138" s="167" t="s">
        <v>63</v>
      </c>
      <c r="BEJ1138" s="10">
        <f t="shared" ref="BEJ1138" si="1899">BEH1138*1.4</f>
        <v>2.8</v>
      </c>
      <c r="BEK1138" s="10"/>
      <c r="BEL1138" s="219"/>
      <c r="BEM1138" s="167" t="s">
        <v>71</v>
      </c>
      <c r="BEN1138" s="498" t="s">
        <v>2423</v>
      </c>
      <c r="BEP1138" s="168"/>
      <c r="BEQ1138" s="168">
        <f t="shared" si="1731"/>
        <v>46</v>
      </c>
      <c r="BER1138" s="167" t="s">
        <v>63</v>
      </c>
      <c r="BES1138" s="10">
        <f t="shared" ref="BES1138" si="1900">BEQ1138*1.4</f>
        <v>64.399999999999991</v>
      </c>
      <c r="BET1138" s="10"/>
      <c r="BEU1138" s="219"/>
      <c r="BEV1138" s="167" t="s">
        <v>71</v>
      </c>
      <c r="BEW1138" s="500" t="s">
        <v>515</v>
      </c>
      <c r="BEY1138" s="168"/>
      <c r="BEZ1138" s="168">
        <f t="shared" si="1734"/>
        <v>2</v>
      </c>
      <c r="BFA1138" s="167" t="s">
        <v>63</v>
      </c>
      <c r="BFB1138" s="10">
        <f t="shared" ref="BFB1138" si="1901">BEZ1138*1.4</f>
        <v>2.8</v>
      </c>
      <c r="BFC1138" s="10"/>
      <c r="BFD1138" s="219"/>
      <c r="BFE1138" s="167"/>
      <c r="BFF1138" s="327"/>
      <c r="BFH1138" s="168"/>
      <c r="BFI1138" s="168"/>
      <c r="BFJ1138" s="167"/>
      <c r="BFK1138" s="10"/>
      <c r="BFL1138" s="10"/>
      <c r="BFN1138" s="167"/>
      <c r="BFO1138" s="327"/>
      <c r="BFQ1138" s="168"/>
      <c r="BFR1138" s="168"/>
      <c r="BFS1138" s="167"/>
      <c r="BFT1138" s="10"/>
      <c r="BFU1138" s="10"/>
      <c r="BFW1138" s="167"/>
      <c r="BFX1138" s="328"/>
      <c r="BFZ1138" s="168"/>
      <c r="BGA1138" s="168"/>
      <c r="BGB1138" s="167"/>
      <c r="BGC1138" s="10"/>
      <c r="BGD1138" s="10"/>
      <c r="BGF1138" s="167"/>
      <c r="BGG1138" s="327"/>
      <c r="BGI1138" s="168"/>
      <c r="BGJ1138" s="168"/>
      <c r="BGK1138" s="167"/>
      <c r="BGL1138" s="10"/>
      <c r="BGM1138" s="10"/>
      <c r="BGO1138" s="167"/>
      <c r="BGP1138" s="328"/>
      <c r="BGR1138" s="168"/>
      <c r="BGS1138" s="168"/>
      <c r="BGT1138" s="167"/>
      <c r="BGU1138" s="10"/>
      <c r="BGV1138" s="10"/>
      <c r="BGX1138" s="167"/>
      <c r="BGY1138" s="327"/>
      <c r="BHA1138" s="168"/>
      <c r="BHB1138" s="168"/>
      <c r="BHC1138" s="167"/>
      <c r="BHD1138" s="10"/>
      <c r="BHE1138" s="10"/>
    </row>
    <row r="1139" spans="1:1565" s="14" customFormat="1" ht="15">
      <c r="A1139" s="167" t="s">
        <v>72</v>
      </c>
      <c r="B1139" s="325" t="s">
        <v>2423</v>
      </c>
      <c r="D1139" s="168"/>
      <c r="E1139" s="168">
        <f>VLOOKUP(B1139,$A$1213:$F$2274,6,FALSE)</f>
        <v>46</v>
      </c>
      <c r="F1139" s="167" t="s">
        <v>65</v>
      </c>
      <c r="G1139" s="10">
        <f>E1139*1.3</f>
        <v>59.800000000000004</v>
      </c>
      <c r="H1139" s="10"/>
      <c r="I1139" s="219"/>
      <c r="J1139" s="167" t="s">
        <v>72</v>
      </c>
      <c r="K1139" s="325" t="s">
        <v>2005</v>
      </c>
      <c r="M1139" s="168"/>
      <c r="N1139" s="168">
        <f>VLOOKUP(K1139,$A$1213:$F$2274,6,FALSE)</f>
        <v>22</v>
      </c>
      <c r="O1139" s="167" t="s">
        <v>65</v>
      </c>
      <c r="P1139" s="10">
        <f>N1139*1.3</f>
        <v>28.6</v>
      </c>
      <c r="Q1139" s="10"/>
      <c r="R1139" s="219"/>
      <c r="S1139" s="167" t="s">
        <v>72</v>
      </c>
      <c r="T1139" s="325" t="s">
        <v>493</v>
      </c>
      <c r="V1139" s="168"/>
      <c r="W1139" s="168">
        <f t="shared" si="1239"/>
        <v>0</v>
      </c>
      <c r="X1139" s="167" t="s">
        <v>65</v>
      </c>
      <c r="Y1139" s="10">
        <f t="shared" ref="Y1139" si="1902">W1139*1.3</f>
        <v>0</v>
      </c>
      <c r="Z1139" s="10"/>
      <c r="AA1139" s="219"/>
      <c r="AB1139" s="167" t="s">
        <v>72</v>
      </c>
      <c r="AC1139" s="325" t="s">
        <v>1928</v>
      </c>
      <c r="AE1139" s="168"/>
      <c r="AF1139" s="168">
        <f t="shared" si="1242"/>
        <v>6</v>
      </c>
      <c r="AG1139" s="167" t="s">
        <v>65</v>
      </c>
      <c r="AH1139" s="10">
        <f t="shared" ref="AH1139" si="1903">AF1139*1.3</f>
        <v>7.8000000000000007</v>
      </c>
      <c r="AI1139" s="10"/>
      <c r="AJ1139" s="219"/>
      <c r="AK1139" s="167" t="s">
        <v>72</v>
      </c>
      <c r="AL1139" s="498" t="s">
        <v>515</v>
      </c>
      <c r="AN1139" s="168"/>
      <c r="AO1139" s="168">
        <f t="shared" si="1245"/>
        <v>2</v>
      </c>
      <c r="AP1139" s="167" t="s">
        <v>65</v>
      </c>
      <c r="AQ1139" s="10">
        <f t="shared" ref="AQ1139" si="1904">AO1139*1.3</f>
        <v>2.6</v>
      </c>
      <c r="AR1139" s="10"/>
      <c r="AS1139" s="219"/>
      <c r="AT1139" s="167" t="s">
        <v>72</v>
      </c>
      <c r="AU1139" s="325" t="s">
        <v>949</v>
      </c>
      <c r="AW1139" s="168"/>
      <c r="AX1139" s="168">
        <f t="shared" si="1248"/>
        <v>0</v>
      </c>
      <c r="AY1139" s="167" t="s">
        <v>65</v>
      </c>
      <c r="AZ1139" s="10">
        <f t="shared" ref="AZ1139" si="1905">AX1139*1.3</f>
        <v>0</v>
      </c>
      <c r="BA1139" s="10"/>
      <c r="BB1139" s="219"/>
      <c r="BC1139" s="167" t="s">
        <v>72</v>
      </c>
      <c r="BD1139" s="325" t="s">
        <v>2423</v>
      </c>
      <c r="BF1139" s="168"/>
      <c r="BG1139" s="168">
        <f t="shared" si="1251"/>
        <v>46</v>
      </c>
      <c r="BH1139" s="167" t="s">
        <v>65</v>
      </c>
      <c r="BI1139" s="10">
        <f t="shared" ref="BI1139" si="1906">BG1139*1.3</f>
        <v>59.800000000000004</v>
      </c>
      <c r="BJ1139" s="10"/>
      <c r="BK1139" s="219"/>
      <c r="BL1139" s="167" t="s">
        <v>72</v>
      </c>
      <c r="BM1139" s="325" t="s">
        <v>1330</v>
      </c>
      <c r="BO1139" s="168"/>
      <c r="BP1139" s="168">
        <f t="shared" si="1254"/>
        <v>0</v>
      </c>
      <c r="BQ1139" s="167" t="s">
        <v>65</v>
      </c>
      <c r="BR1139" s="10">
        <f t="shared" ref="BR1139" si="1907">BP1139*1.3</f>
        <v>0</v>
      </c>
      <c r="BS1139" s="10"/>
      <c r="BT1139" s="219"/>
      <c r="BU1139" s="167" t="s">
        <v>72</v>
      </c>
      <c r="BV1139" s="325" t="s">
        <v>493</v>
      </c>
      <c r="BX1139" s="168"/>
      <c r="BY1139" s="168">
        <f t="shared" si="1257"/>
        <v>0</v>
      </c>
      <c r="BZ1139" s="167" t="s">
        <v>65</v>
      </c>
      <c r="CA1139" s="10">
        <f t="shared" ref="CA1139" si="1908">BY1139*1.3</f>
        <v>0</v>
      </c>
      <c r="CB1139" s="10"/>
      <c r="CC1139" s="219"/>
      <c r="CD1139" s="167" t="s">
        <v>72</v>
      </c>
      <c r="CE1139" s="325" t="s">
        <v>515</v>
      </c>
      <c r="CG1139" s="168"/>
      <c r="CH1139" s="168">
        <f t="shared" si="1260"/>
        <v>2</v>
      </c>
      <c r="CI1139" s="167" t="s">
        <v>65</v>
      </c>
      <c r="CJ1139" s="10">
        <f t="shared" ref="CJ1139" si="1909">CH1139*1.3</f>
        <v>2.6</v>
      </c>
      <c r="CK1139" s="10"/>
      <c r="CL1139" s="219"/>
      <c r="CM1139" s="167" t="s">
        <v>72</v>
      </c>
      <c r="CN1139" s="325" t="s">
        <v>959</v>
      </c>
      <c r="CP1139" s="168"/>
      <c r="CQ1139" s="168">
        <f t="shared" si="1263"/>
        <v>101</v>
      </c>
      <c r="CR1139" s="167" t="s">
        <v>65</v>
      </c>
      <c r="CS1139" s="10">
        <f t="shared" ref="CS1139" si="1910">CQ1139*1.3</f>
        <v>131.30000000000001</v>
      </c>
      <c r="CT1139" s="10"/>
      <c r="CU1139" s="219"/>
      <c r="CV1139" s="167" t="s">
        <v>72</v>
      </c>
      <c r="CW1139" s="325" t="s">
        <v>1330</v>
      </c>
      <c r="CY1139" s="168"/>
      <c r="CZ1139" s="168">
        <f t="shared" si="1266"/>
        <v>0</v>
      </c>
      <c r="DA1139" s="167" t="s">
        <v>65</v>
      </c>
      <c r="DB1139" s="10">
        <f t="shared" ref="DB1139" si="1911">CZ1139*1.3</f>
        <v>0</v>
      </c>
      <c r="DC1139" s="10"/>
      <c r="DD1139" s="219"/>
      <c r="DE1139" s="167" t="s">
        <v>72</v>
      </c>
      <c r="DF1139" s="325" t="s">
        <v>959</v>
      </c>
      <c r="DH1139" s="168"/>
      <c r="DI1139" s="168">
        <f t="shared" si="1269"/>
        <v>101</v>
      </c>
      <c r="DJ1139" s="167" t="s">
        <v>65</v>
      </c>
      <c r="DK1139" s="10">
        <f t="shared" ref="DK1139" si="1912">DI1139*1.3</f>
        <v>131.30000000000001</v>
      </c>
      <c r="DL1139" s="10"/>
      <c r="DM1139" s="219"/>
      <c r="DN1139" s="167" t="s">
        <v>72</v>
      </c>
      <c r="DO1139" s="325" t="s">
        <v>2423</v>
      </c>
      <c r="DQ1139" s="168"/>
      <c r="DR1139" s="168">
        <f t="shared" si="1272"/>
        <v>46</v>
      </c>
      <c r="DS1139" s="167" t="s">
        <v>65</v>
      </c>
      <c r="DT1139" s="10">
        <f t="shared" ref="DT1139" si="1913">DR1139*1.3</f>
        <v>59.800000000000004</v>
      </c>
      <c r="DU1139" s="10"/>
      <c r="DV1139" s="219"/>
      <c r="DW1139" s="167" t="s">
        <v>72</v>
      </c>
      <c r="DX1139" s="325" t="s">
        <v>1330</v>
      </c>
      <c r="DZ1139" s="168"/>
      <c r="EA1139" s="168">
        <f t="shared" si="1275"/>
        <v>0</v>
      </c>
      <c r="EB1139" s="167" t="s">
        <v>65</v>
      </c>
      <c r="EC1139" s="10">
        <f t="shared" ref="EC1139" si="1914">EA1139*1.3</f>
        <v>0</v>
      </c>
      <c r="ED1139" s="10"/>
      <c r="EE1139" s="219"/>
      <c r="EF1139" s="167" t="s">
        <v>72</v>
      </c>
      <c r="EG1139" s="325" t="s">
        <v>515</v>
      </c>
      <c r="EI1139" s="168"/>
      <c r="EJ1139" s="168">
        <f t="shared" si="1278"/>
        <v>2</v>
      </c>
      <c r="EK1139" s="167" t="s">
        <v>65</v>
      </c>
      <c r="EL1139" s="10">
        <f t="shared" ref="EL1139" si="1915">EJ1139*1.3</f>
        <v>2.6</v>
      </c>
      <c r="EM1139" s="10"/>
      <c r="EN1139" s="219"/>
      <c r="EO1139" s="167" t="s">
        <v>72</v>
      </c>
      <c r="EP1139" s="325" t="s">
        <v>2423</v>
      </c>
      <c r="ER1139" s="168"/>
      <c r="ES1139" s="168">
        <f t="shared" si="1281"/>
        <v>46</v>
      </c>
      <c r="ET1139" s="167" t="s">
        <v>65</v>
      </c>
      <c r="EU1139" s="10">
        <f t="shared" ref="EU1139" si="1916">ES1139*1.3</f>
        <v>59.800000000000004</v>
      </c>
      <c r="EV1139" s="10"/>
      <c r="EW1139" s="219"/>
      <c r="EX1139" s="167" t="s">
        <v>72</v>
      </c>
      <c r="EY1139" s="325" t="s">
        <v>493</v>
      </c>
      <c r="FA1139" s="168"/>
      <c r="FB1139" s="168">
        <f t="shared" si="1284"/>
        <v>0</v>
      </c>
      <c r="FC1139" s="167" t="s">
        <v>65</v>
      </c>
      <c r="FD1139" s="10">
        <f t="shared" ref="FD1139" si="1917">FB1139*1.3</f>
        <v>0</v>
      </c>
      <c r="FE1139" s="10"/>
      <c r="FF1139" s="219"/>
      <c r="FG1139" s="167" t="s">
        <v>72</v>
      </c>
      <c r="FH1139" s="325" t="s">
        <v>2355</v>
      </c>
      <c r="FJ1139" s="168"/>
      <c r="FK1139" s="168">
        <f t="shared" si="1287"/>
        <v>11</v>
      </c>
      <c r="FL1139" s="167" t="s">
        <v>65</v>
      </c>
      <c r="FM1139" s="10">
        <f t="shared" ref="FM1139" si="1918">FK1139*1.3</f>
        <v>14.3</v>
      </c>
      <c r="FN1139" s="10"/>
      <c r="FO1139" s="219"/>
      <c r="FP1139" s="167" t="s">
        <v>72</v>
      </c>
      <c r="FQ1139" s="325" t="s">
        <v>2355</v>
      </c>
      <c r="FS1139" s="168"/>
      <c r="FT1139" s="168">
        <f t="shared" si="1290"/>
        <v>11</v>
      </c>
      <c r="FU1139" s="167" t="s">
        <v>65</v>
      </c>
      <c r="FV1139" s="10">
        <f t="shared" ref="FV1139" si="1919">FT1139*1.3</f>
        <v>14.3</v>
      </c>
      <c r="FW1139" s="10"/>
      <c r="FX1139" s="219"/>
      <c r="FY1139" s="167" t="s">
        <v>72</v>
      </c>
      <c r="FZ1139" s="325" t="s">
        <v>493</v>
      </c>
      <c r="GB1139" s="168"/>
      <c r="GC1139" s="168">
        <f t="shared" si="1293"/>
        <v>0</v>
      </c>
      <c r="GD1139" s="167" t="s">
        <v>65</v>
      </c>
      <c r="GE1139" s="10">
        <f t="shared" ref="GE1139" si="1920">GC1139*1.3</f>
        <v>0</v>
      </c>
      <c r="GF1139" s="10"/>
      <c r="GG1139" s="219"/>
      <c r="GH1139" s="167" t="s">
        <v>72</v>
      </c>
      <c r="GI1139" s="325" t="s">
        <v>1330</v>
      </c>
      <c r="GK1139" s="168"/>
      <c r="GL1139" s="168">
        <f t="shared" si="1296"/>
        <v>0</v>
      </c>
      <c r="GM1139" s="167" t="s">
        <v>65</v>
      </c>
      <c r="GN1139" s="10">
        <f t="shared" ref="GN1139" si="1921">GL1139*1.3</f>
        <v>0</v>
      </c>
      <c r="GO1139" s="10"/>
      <c r="GP1139" s="219"/>
      <c r="GQ1139" s="167" t="s">
        <v>72</v>
      </c>
      <c r="GR1139" s="325" t="s">
        <v>949</v>
      </c>
      <c r="GT1139" s="168"/>
      <c r="GU1139" s="168">
        <f t="shared" si="1299"/>
        <v>0</v>
      </c>
      <c r="GV1139" s="167" t="s">
        <v>65</v>
      </c>
      <c r="GW1139" s="10">
        <f t="shared" ref="GW1139" si="1922">GU1139*1.3</f>
        <v>0</v>
      </c>
      <c r="GX1139" s="10"/>
      <c r="GY1139" s="219"/>
      <c r="GZ1139" s="167" t="s">
        <v>72</v>
      </c>
      <c r="HA1139" s="325" t="s">
        <v>515</v>
      </c>
      <c r="HC1139" s="168"/>
      <c r="HD1139" s="168">
        <f t="shared" si="1302"/>
        <v>2</v>
      </c>
      <c r="HE1139" s="167" t="s">
        <v>65</v>
      </c>
      <c r="HF1139" s="10">
        <f t="shared" ref="HF1139" si="1923">HD1139*1.3</f>
        <v>2.6</v>
      </c>
      <c r="HG1139" s="10"/>
      <c r="HH1139" s="219"/>
      <c r="HI1139" s="167" t="s">
        <v>72</v>
      </c>
      <c r="HJ1139" s="325" t="s">
        <v>959</v>
      </c>
      <c r="HL1139" s="168"/>
      <c r="HM1139" s="168">
        <f t="shared" si="1305"/>
        <v>101</v>
      </c>
      <c r="HN1139" s="167" t="s">
        <v>65</v>
      </c>
      <c r="HO1139" s="10">
        <f t="shared" ref="HO1139" si="1924">HM1139*1.3</f>
        <v>131.30000000000001</v>
      </c>
      <c r="HP1139" s="10"/>
      <c r="HQ1139" s="219"/>
      <c r="HR1139" s="167" t="s">
        <v>72</v>
      </c>
      <c r="HS1139" s="325" t="s">
        <v>2342</v>
      </c>
      <c r="HU1139" s="168"/>
      <c r="HV1139" s="168">
        <f t="shared" si="1308"/>
        <v>40</v>
      </c>
      <c r="HW1139" s="167" t="s">
        <v>65</v>
      </c>
      <c r="HX1139" s="10">
        <f t="shared" ref="HX1139" si="1925">HV1139*1.3</f>
        <v>52</v>
      </c>
      <c r="HY1139" s="10"/>
      <c r="HZ1139" s="219"/>
      <c r="IA1139" s="167" t="s">
        <v>72</v>
      </c>
      <c r="IB1139" s="325" t="s">
        <v>2355</v>
      </c>
      <c r="ID1139" s="168"/>
      <c r="IE1139" s="168">
        <f t="shared" si="1311"/>
        <v>11</v>
      </c>
      <c r="IF1139" s="167" t="s">
        <v>65</v>
      </c>
      <c r="IG1139" s="10">
        <f t="shared" ref="IG1139" si="1926">IE1139*1.3</f>
        <v>14.3</v>
      </c>
      <c r="IH1139" s="10"/>
      <c r="II1139" s="219"/>
      <c r="IJ1139" s="167" t="s">
        <v>72</v>
      </c>
      <c r="IK1139" s="325" t="s">
        <v>492</v>
      </c>
      <c r="IM1139" s="168"/>
      <c r="IN1139" s="168">
        <f t="shared" si="1314"/>
        <v>0</v>
      </c>
      <c r="IO1139" s="167" t="s">
        <v>65</v>
      </c>
      <c r="IP1139" s="10">
        <f t="shared" ref="IP1139" si="1927">IN1139*1.3</f>
        <v>0</v>
      </c>
      <c r="IQ1139" s="10"/>
      <c r="IR1139" s="219"/>
      <c r="IS1139" s="167" t="s">
        <v>72</v>
      </c>
      <c r="IT1139" s="325" t="s">
        <v>1928</v>
      </c>
      <c r="IV1139" s="168"/>
      <c r="IW1139" s="168">
        <f t="shared" si="1317"/>
        <v>6</v>
      </c>
      <c r="IX1139" s="167" t="s">
        <v>65</v>
      </c>
      <c r="IY1139" s="10">
        <f t="shared" ref="IY1139" si="1928">IW1139*1.3</f>
        <v>7.8000000000000007</v>
      </c>
      <c r="IZ1139" s="10"/>
      <c r="JA1139" s="219"/>
      <c r="JB1139" s="167" t="s">
        <v>72</v>
      </c>
      <c r="JC1139" s="500" t="s">
        <v>515</v>
      </c>
      <c r="JE1139" s="168"/>
      <c r="JF1139" s="168">
        <f t="shared" si="1320"/>
        <v>2</v>
      </c>
      <c r="JG1139" s="167" t="s">
        <v>65</v>
      </c>
      <c r="JH1139" s="10">
        <f t="shared" ref="JH1139" si="1929">JF1139*1.3</f>
        <v>2.6</v>
      </c>
      <c r="JI1139" s="10"/>
      <c r="JJ1139" s="219"/>
      <c r="JK1139" s="167" t="s">
        <v>72</v>
      </c>
      <c r="JL1139" s="500" t="s">
        <v>461</v>
      </c>
      <c r="JN1139" s="168"/>
      <c r="JO1139" s="168">
        <f t="shared" si="1323"/>
        <v>0</v>
      </c>
      <c r="JP1139" s="167" t="s">
        <v>65</v>
      </c>
      <c r="JQ1139" s="10">
        <f t="shared" ref="JQ1139" si="1930">JO1139*1.3</f>
        <v>0</v>
      </c>
      <c r="JR1139" s="10"/>
      <c r="JS1139" s="219"/>
      <c r="JT1139" s="167" t="s">
        <v>72</v>
      </c>
      <c r="JU1139" s="500" t="s">
        <v>1330</v>
      </c>
      <c r="JW1139" s="168"/>
      <c r="JX1139" s="168">
        <f t="shared" si="1326"/>
        <v>0</v>
      </c>
      <c r="JY1139" s="167" t="s">
        <v>65</v>
      </c>
      <c r="JZ1139" s="10">
        <f t="shared" ref="JZ1139" si="1931">JX1139*1.3</f>
        <v>0</v>
      </c>
      <c r="KA1139" s="10"/>
      <c r="KB1139" s="219"/>
      <c r="KC1139" s="167" t="s">
        <v>72</v>
      </c>
      <c r="KD1139" s="500" t="s">
        <v>959</v>
      </c>
      <c r="KF1139" s="168"/>
      <c r="KG1139" s="168">
        <f t="shared" si="1329"/>
        <v>101</v>
      </c>
      <c r="KH1139" s="167" t="s">
        <v>65</v>
      </c>
      <c r="KI1139" s="10">
        <f t="shared" ref="KI1139" si="1932">KG1139*1.3</f>
        <v>131.30000000000001</v>
      </c>
      <c r="KJ1139" s="10"/>
      <c r="KK1139" s="219"/>
      <c r="KL1139" s="167" t="s">
        <v>72</v>
      </c>
      <c r="KM1139" s="500" t="s">
        <v>1935</v>
      </c>
      <c r="KO1139" s="168"/>
      <c r="KP1139" s="168">
        <f t="shared" si="1332"/>
        <v>0</v>
      </c>
      <c r="KQ1139" s="167" t="s">
        <v>65</v>
      </c>
      <c r="KR1139" s="10">
        <f t="shared" ref="KR1139" si="1933">KP1139*1.3</f>
        <v>0</v>
      </c>
      <c r="KS1139" s="10"/>
      <c r="KT1139" s="219"/>
      <c r="KU1139" s="167" t="s">
        <v>72</v>
      </c>
      <c r="KV1139" s="328" t="s">
        <v>2423</v>
      </c>
      <c r="KX1139" s="168"/>
      <c r="KY1139" s="168">
        <f t="shared" si="1335"/>
        <v>46</v>
      </c>
      <c r="KZ1139" s="167" t="s">
        <v>65</v>
      </c>
      <c r="LA1139" s="10">
        <f t="shared" ref="LA1139" si="1934">KY1139*1.3</f>
        <v>59.800000000000004</v>
      </c>
      <c r="LB1139" s="10"/>
      <c r="LC1139" s="219"/>
      <c r="LD1139" s="167" t="s">
        <v>72</v>
      </c>
      <c r="LE1139" s="500" t="s">
        <v>493</v>
      </c>
      <c r="LG1139" s="168"/>
      <c r="LH1139" s="168">
        <f t="shared" si="1338"/>
        <v>0</v>
      </c>
      <c r="LI1139" s="167" t="s">
        <v>65</v>
      </c>
      <c r="LJ1139" s="10">
        <f t="shared" ref="LJ1139" si="1935">LH1139*1.3</f>
        <v>0</v>
      </c>
      <c r="LK1139" s="10"/>
      <c r="LL1139" s="219"/>
      <c r="LM1139" s="167" t="s">
        <v>72</v>
      </c>
      <c r="LN1139" s="500" t="s">
        <v>2355</v>
      </c>
      <c r="LP1139" s="168"/>
      <c r="LQ1139" s="168">
        <f t="shared" si="1341"/>
        <v>11</v>
      </c>
      <c r="LR1139" s="167" t="s">
        <v>65</v>
      </c>
      <c r="LS1139" s="10">
        <f t="shared" ref="LS1139" si="1936">LQ1139*1.3</f>
        <v>14.3</v>
      </c>
      <c r="LT1139" s="10"/>
      <c r="LU1139" s="219"/>
      <c r="LV1139" s="167" t="s">
        <v>72</v>
      </c>
      <c r="LW1139" s="500" t="s">
        <v>461</v>
      </c>
      <c r="LY1139" s="168"/>
      <c r="LZ1139" s="168">
        <f t="shared" si="1344"/>
        <v>0</v>
      </c>
      <c r="MA1139" s="167" t="s">
        <v>65</v>
      </c>
      <c r="MB1139" s="10">
        <f t="shared" ref="MB1139" si="1937">LZ1139*1.3</f>
        <v>0</v>
      </c>
      <c r="MC1139" s="10"/>
      <c r="MD1139" s="219"/>
      <c r="ME1139" s="167" t="s">
        <v>72</v>
      </c>
      <c r="MF1139" s="500" t="s">
        <v>1928</v>
      </c>
      <c r="MH1139" s="168"/>
      <c r="MI1139" s="168">
        <f t="shared" si="1347"/>
        <v>6</v>
      </c>
      <c r="MJ1139" s="167" t="s">
        <v>65</v>
      </c>
      <c r="MK1139" s="10">
        <f t="shared" ref="MK1139" si="1938">MI1139*1.3</f>
        <v>7.8000000000000007</v>
      </c>
      <c r="ML1139" s="10"/>
      <c r="MM1139" s="219"/>
      <c r="MN1139" s="167" t="s">
        <v>72</v>
      </c>
      <c r="MO1139" s="328" t="s">
        <v>959</v>
      </c>
      <c r="MQ1139" s="168"/>
      <c r="MR1139" s="168">
        <f t="shared" si="1350"/>
        <v>101</v>
      </c>
      <c r="MS1139" s="167" t="s">
        <v>65</v>
      </c>
      <c r="MT1139" s="10">
        <f t="shared" ref="MT1139" si="1939">MR1139*1.3</f>
        <v>131.30000000000001</v>
      </c>
      <c r="MU1139" s="10"/>
      <c r="MV1139" s="219"/>
      <c r="MW1139" s="167" t="s">
        <v>72</v>
      </c>
      <c r="MX1139" s="500" t="s">
        <v>1330</v>
      </c>
      <c r="MZ1139" s="168"/>
      <c r="NA1139" s="168">
        <f t="shared" si="1353"/>
        <v>0</v>
      </c>
      <c r="NB1139" s="167" t="s">
        <v>65</v>
      </c>
      <c r="NC1139" s="10">
        <f t="shared" ref="NC1139" si="1940">NA1139*1.3</f>
        <v>0</v>
      </c>
      <c r="ND1139" s="10"/>
      <c r="NE1139" s="219"/>
      <c r="NF1139" s="167" t="s">
        <v>72</v>
      </c>
      <c r="NG1139" s="500" t="s">
        <v>949</v>
      </c>
      <c r="NI1139" s="168"/>
      <c r="NJ1139" s="168">
        <f t="shared" si="1356"/>
        <v>0</v>
      </c>
      <c r="NK1139" s="167" t="s">
        <v>65</v>
      </c>
      <c r="NL1139" s="10">
        <f t="shared" ref="NL1139" si="1941">NJ1139*1.3</f>
        <v>0</v>
      </c>
      <c r="NM1139" s="10"/>
      <c r="NN1139" s="219"/>
      <c r="NO1139" s="167" t="s">
        <v>72</v>
      </c>
      <c r="NP1139" s="500" t="s">
        <v>515</v>
      </c>
      <c r="NR1139" s="168"/>
      <c r="NS1139" s="168">
        <f t="shared" si="1359"/>
        <v>2</v>
      </c>
      <c r="NT1139" s="167" t="s">
        <v>65</v>
      </c>
      <c r="NU1139" s="10">
        <f t="shared" ref="NU1139" si="1942">NS1139*1.3</f>
        <v>2.6</v>
      </c>
      <c r="NV1139" s="10"/>
      <c r="NW1139" s="219"/>
      <c r="NX1139" s="167" t="s">
        <v>72</v>
      </c>
      <c r="NY1139" s="500" t="s">
        <v>461</v>
      </c>
      <c r="OA1139" s="168"/>
      <c r="OB1139" s="168">
        <f t="shared" si="1362"/>
        <v>0</v>
      </c>
      <c r="OC1139" s="167" t="s">
        <v>65</v>
      </c>
      <c r="OD1139" s="10">
        <f t="shared" ref="OD1139" si="1943">OB1139*1.3</f>
        <v>0</v>
      </c>
      <c r="OE1139" s="10"/>
      <c r="OF1139" s="219"/>
      <c r="OG1139" s="167" t="s">
        <v>72</v>
      </c>
      <c r="OH1139" s="500" t="s">
        <v>2423</v>
      </c>
      <c r="OJ1139" s="168"/>
      <c r="OK1139" s="168">
        <f t="shared" si="1365"/>
        <v>46</v>
      </c>
      <c r="OL1139" s="167" t="s">
        <v>65</v>
      </c>
      <c r="OM1139" s="10">
        <f t="shared" ref="OM1139" si="1944">OK1139*1.3</f>
        <v>59.800000000000004</v>
      </c>
      <c r="ON1139" s="10"/>
      <c r="OO1139" s="219"/>
      <c r="OP1139" s="167" t="s">
        <v>72</v>
      </c>
      <c r="OQ1139" s="500" t="s">
        <v>949</v>
      </c>
      <c r="OS1139" s="168"/>
      <c r="OT1139" s="168">
        <f t="shared" si="1368"/>
        <v>0</v>
      </c>
      <c r="OU1139" s="167" t="s">
        <v>65</v>
      </c>
      <c r="OV1139" s="10">
        <f t="shared" ref="OV1139" si="1945">OT1139*1.3</f>
        <v>0</v>
      </c>
      <c r="OW1139" s="10"/>
      <c r="OX1139" s="219"/>
      <c r="OY1139" s="167" t="s">
        <v>72</v>
      </c>
      <c r="OZ1139" s="500" t="s">
        <v>959</v>
      </c>
      <c r="PB1139" s="168"/>
      <c r="PC1139" s="168">
        <f t="shared" si="1371"/>
        <v>101</v>
      </c>
      <c r="PD1139" s="167" t="s">
        <v>65</v>
      </c>
      <c r="PE1139" s="10">
        <f t="shared" ref="PE1139" si="1946">PC1139*1.3</f>
        <v>131.30000000000001</v>
      </c>
      <c r="PF1139" s="10"/>
      <c r="PG1139" s="219"/>
      <c r="PH1139" s="167" t="s">
        <v>72</v>
      </c>
      <c r="PI1139" s="500" t="s">
        <v>959</v>
      </c>
      <c r="PK1139" s="168"/>
      <c r="PL1139" s="168">
        <f t="shared" si="1374"/>
        <v>101</v>
      </c>
      <c r="PM1139" s="167" t="s">
        <v>65</v>
      </c>
      <c r="PN1139" s="10">
        <f t="shared" ref="PN1139" si="1947">PL1139*1.3</f>
        <v>131.30000000000001</v>
      </c>
      <c r="PO1139" s="10"/>
      <c r="PP1139" s="219"/>
      <c r="PQ1139" s="167" t="s">
        <v>72</v>
      </c>
      <c r="PR1139" s="500" t="s">
        <v>1928</v>
      </c>
      <c r="PT1139" s="168"/>
      <c r="PU1139" s="168">
        <f t="shared" si="1377"/>
        <v>6</v>
      </c>
      <c r="PV1139" s="167" t="s">
        <v>65</v>
      </c>
      <c r="PW1139" s="10">
        <f t="shared" ref="PW1139" si="1948">PU1139*1.3</f>
        <v>7.8000000000000007</v>
      </c>
      <c r="PX1139" s="10"/>
      <c r="PY1139" s="219"/>
      <c r="PZ1139" s="167" t="s">
        <v>72</v>
      </c>
      <c r="QA1139" s="500" t="s">
        <v>2423</v>
      </c>
      <c r="QC1139" s="168"/>
      <c r="QD1139" s="168">
        <f t="shared" si="1380"/>
        <v>46</v>
      </c>
      <c r="QE1139" s="167" t="s">
        <v>65</v>
      </c>
      <c r="QF1139" s="10">
        <f t="shared" ref="QF1139" si="1949">QD1139*1.3</f>
        <v>59.800000000000004</v>
      </c>
      <c r="QG1139" s="10"/>
      <c r="QH1139" s="219"/>
      <c r="QI1139" s="167" t="s">
        <v>72</v>
      </c>
      <c r="QJ1139" s="500" t="s">
        <v>1928</v>
      </c>
      <c r="QL1139" s="168"/>
      <c r="QM1139" s="168">
        <f t="shared" si="1383"/>
        <v>6</v>
      </c>
      <c r="QN1139" s="167" t="s">
        <v>65</v>
      </c>
      <c r="QO1139" s="10">
        <f t="shared" ref="QO1139" si="1950">QM1139*1.3</f>
        <v>7.8000000000000007</v>
      </c>
      <c r="QP1139" s="10"/>
      <c r="QQ1139" s="219"/>
      <c r="QR1139" s="167" t="s">
        <v>72</v>
      </c>
      <c r="QS1139" s="500" t="s">
        <v>493</v>
      </c>
      <c r="QU1139" s="168"/>
      <c r="QV1139" s="168">
        <f t="shared" si="1386"/>
        <v>0</v>
      </c>
      <c r="QW1139" s="167" t="s">
        <v>65</v>
      </c>
      <c r="QX1139" s="10">
        <f t="shared" ref="QX1139" si="1951">QV1139*1.3</f>
        <v>0</v>
      </c>
      <c r="QY1139" s="10"/>
      <c r="QZ1139" s="219"/>
      <c r="RA1139" s="167" t="s">
        <v>72</v>
      </c>
      <c r="RB1139" s="500" t="s">
        <v>2355</v>
      </c>
      <c r="RD1139" s="168"/>
      <c r="RE1139" s="168">
        <f t="shared" si="1389"/>
        <v>11</v>
      </c>
      <c r="RF1139" s="167" t="s">
        <v>65</v>
      </c>
      <c r="RG1139" s="10">
        <f t="shared" ref="RG1139" si="1952">RE1139*1.3</f>
        <v>14.3</v>
      </c>
      <c r="RH1139" s="10"/>
      <c r="RI1139" s="219"/>
      <c r="RJ1139" s="167" t="s">
        <v>72</v>
      </c>
      <c r="RK1139" s="500" t="s">
        <v>2355</v>
      </c>
      <c r="RM1139" s="168"/>
      <c r="RN1139" s="168">
        <f t="shared" si="1392"/>
        <v>11</v>
      </c>
      <c r="RO1139" s="167" t="s">
        <v>65</v>
      </c>
      <c r="RP1139" s="10">
        <f t="shared" ref="RP1139" si="1953">RN1139*1.3</f>
        <v>14.3</v>
      </c>
      <c r="RQ1139" s="10"/>
      <c r="RR1139" s="219"/>
      <c r="RS1139" s="167" t="s">
        <v>72</v>
      </c>
      <c r="RT1139" s="500" t="s">
        <v>959</v>
      </c>
      <c r="RV1139" s="168"/>
      <c r="RW1139" s="168">
        <f t="shared" si="1395"/>
        <v>101</v>
      </c>
      <c r="RX1139" s="167" t="s">
        <v>65</v>
      </c>
      <c r="RY1139" s="10">
        <f t="shared" ref="RY1139" si="1954">RW1139*1.3</f>
        <v>131.30000000000001</v>
      </c>
      <c r="RZ1139" s="10"/>
      <c r="SA1139" s="219"/>
      <c r="SB1139" s="167" t="s">
        <v>72</v>
      </c>
      <c r="SC1139" s="500" t="s">
        <v>959</v>
      </c>
      <c r="SE1139" s="168"/>
      <c r="SF1139" s="168">
        <f t="shared" si="1398"/>
        <v>101</v>
      </c>
      <c r="SG1139" s="167" t="s">
        <v>65</v>
      </c>
      <c r="SH1139" s="10">
        <f t="shared" ref="SH1139" si="1955">SF1139*1.3</f>
        <v>131.30000000000001</v>
      </c>
      <c r="SI1139" s="10"/>
      <c r="SJ1139" s="219"/>
      <c r="SK1139" s="167" t="s">
        <v>72</v>
      </c>
      <c r="SL1139" s="500" t="s">
        <v>1928</v>
      </c>
      <c r="SN1139" s="168"/>
      <c r="SO1139" s="168">
        <f t="shared" si="1401"/>
        <v>6</v>
      </c>
      <c r="SP1139" s="167" t="s">
        <v>65</v>
      </c>
      <c r="SQ1139" s="10">
        <f t="shared" ref="SQ1139" si="1956">SO1139*1.3</f>
        <v>7.8000000000000007</v>
      </c>
      <c r="SR1139" s="10"/>
      <c r="SS1139" s="219"/>
      <c r="ST1139" s="167" t="s">
        <v>72</v>
      </c>
      <c r="SU1139" s="500" t="s">
        <v>515</v>
      </c>
      <c r="SW1139" s="168"/>
      <c r="SX1139" s="168">
        <f t="shared" si="1404"/>
        <v>2</v>
      </c>
      <c r="SY1139" s="167" t="s">
        <v>65</v>
      </c>
      <c r="SZ1139" s="10">
        <f t="shared" ref="SZ1139" si="1957">SX1139*1.3</f>
        <v>2.6</v>
      </c>
      <c r="TA1139" s="10"/>
      <c r="TB1139" s="219"/>
      <c r="TC1139" s="167" t="s">
        <v>72</v>
      </c>
      <c r="TD1139" s="500" t="s">
        <v>493</v>
      </c>
      <c r="TF1139" s="168"/>
      <c r="TG1139" s="168">
        <f t="shared" si="1407"/>
        <v>0</v>
      </c>
      <c r="TH1139" s="167" t="s">
        <v>65</v>
      </c>
      <c r="TI1139" s="10">
        <f t="shared" ref="TI1139" si="1958">TG1139*1.3</f>
        <v>0</v>
      </c>
      <c r="TJ1139" s="10"/>
      <c r="TK1139" s="219"/>
      <c r="TL1139" s="167" t="s">
        <v>72</v>
      </c>
      <c r="TM1139" s="328" t="s">
        <v>959</v>
      </c>
      <c r="TO1139" s="168"/>
      <c r="TP1139" s="168">
        <f t="shared" si="1410"/>
        <v>101</v>
      </c>
      <c r="TQ1139" s="167" t="s">
        <v>65</v>
      </c>
      <c r="TR1139" s="10">
        <f t="shared" ref="TR1139" si="1959">TP1139*1.3</f>
        <v>131.30000000000001</v>
      </c>
      <c r="TS1139" s="10"/>
      <c r="TT1139" s="219"/>
      <c r="TU1139" s="167" t="s">
        <v>72</v>
      </c>
      <c r="TV1139" s="500" t="s">
        <v>959</v>
      </c>
      <c r="TX1139" s="168"/>
      <c r="TY1139" s="168">
        <f t="shared" si="1413"/>
        <v>101</v>
      </c>
      <c r="TZ1139" s="167" t="s">
        <v>65</v>
      </c>
      <c r="UA1139" s="10">
        <f t="shared" ref="UA1139" si="1960">TY1139*1.3</f>
        <v>131.30000000000001</v>
      </c>
      <c r="UB1139" s="10"/>
      <c r="UC1139" s="219"/>
      <c r="UD1139" s="167" t="s">
        <v>72</v>
      </c>
      <c r="UE1139" s="328" t="s">
        <v>515</v>
      </c>
      <c r="UG1139" s="168"/>
      <c r="UH1139" s="168">
        <f t="shared" si="1416"/>
        <v>2</v>
      </c>
      <c r="UI1139" s="167" t="s">
        <v>65</v>
      </c>
      <c r="UJ1139" s="10">
        <f t="shared" ref="UJ1139" si="1961">UH1139*1.3</f>
        <v>2.6</v>
      </c>
      <c r="UK1139" s="10"/>
      <c r="UL1139" s="219"/>
      <c r="UM1139" s="167" t="s">
        <v>72</v>
      </c>
      <c r="UN1139" s="500" t="s">
        <v>461</v>
      </c>
      <c r="UP1139" s="168"/>
      <c r="UQ1139" s="168">
        <f t="shared" si="1419"/>
        <v>0</v>
      </c>
      <c r="UR1139" s="167" t="s">
        <v>65</v>
      </c>
      <c r="US1139" s="10">
        <f t="shared" ref="US1139" si="1962">UQ1139*1.3</f>
        <v>0</v>
      </c>
      <c r="UT1139" s="10"/>
      <c r="UU1139" s="219"/>
      <c r="UV1139" s="167" t="s">
        <v>72</v>
      </c>
      <c r="UW1139" s="500" t="s">
        <v>959</v>
      </c>
      <c r="UY1139" s="168"/>
      <c r="UZ1139" s="168">
        <f t="shared" si="1422"/>
        <v>101</v>
      </c>
      <c r="VA1139" s="167" t="s">
        <v>65</v>
      </c>
      <c r="VB1139" s="10">
        <f t="shared" ref="VB1139" si="1963">UZ1139*1.3</f>
        <v>131.30000000000001</v>
      </c>
      <c r="VC1139" s="10"/>
      <c r="VD1139" s="219"/>
      <c r="VE1139" s="167" t="s">
        <v>72</v>
      </c>
      <c r="VF1139" s="500" t="s">
        <v>1330</v>
      </c>
      <c r="VH1139" s="168"/>
      <c r="VI1139" s="168">
        <f t="shared" si="1425"/>
        <v>0</v>
      </c>
      <c r="VJ1139" s="167" t="s">
        <v>65</v>
      </c>
      <c r="VK1139" s="10">
        <f t="shared" ref="VK1139" si="1964">VI1139*1.3</f>
        <v>0</v>
      </c>
      <c r="VL1139" s="10"/>
      <c r="VM1139" s="219"/>
      <c r="VN1139" s="167" t="s">
        <v>72</v>
      </c>
      <c r="VO1139" s="500" t="s">
        <v>949</v>
      </c>
      <c r="VQ1139" s="168"/>
      <c r="VR1139" s="168">
        <f t="shared" si="1428"/>
        <v>0</v>
      </c>
      <c r="VS1139" s="167" t="s">
        <v>65</v>
      </c>
      <c r="VT1139" s="10">
        <f t="shared" ref="VT1139" si="1965">VR1139*1.3</f>
        <v>0</v>
      </c>
      <c r="VU1139" s="10"/>
      <c r="VV1139" s="219"/>
      <c r="VW1139" s="167" t="s">
        <v>72</v>
      </c>
      <c r="VX1139" s="500" t="s">
        <v>1330</v>
      </c>
      <c r="VZ1139" s="168"/>
      <c r="WA1139" s="168">
        <f t="shared" si="1431"/>
        <v>0</v>
      </c>
      <c r="WB1139" s="167" t="s">
        <v>65</v>
      </c>
      <c r="WC1139" s="10">
        <f t="shared" ref="WC1139" si="1966">WA1139*1.3</f>
        <v>0</v>
      </c>
      <c r="WD1139" s="10"/>
      <c r="WE1139" s="219"/>
      <c r="WF1139" s="167" t="s">
        <v>72</v>
      </c>
      <c r="WG1139" s="500" t="s">
        <v>461</v>
      </c>
      <c r="WI1139" s="168"/>
      <c r="WJ1139" s="168">
        <f t="shared" si="1434"/>
        <v>0</v>
      </c>
      <c r="WK1139" s="167" t="s">
        <v>65</v>
      </c>
      <c r="WL1139" s="10">
        <f t="shared" ref="WL1139" si="1967">WJ1139*1.3</f>
        <v>0</v>
      </c>
      <c r="WM1139" s="10"/>
      <c r="WN1139" s="219"/>
      <c r="WO1139" s="167" t="s">
        <v>72</v>
      </c>
      <c r="WP1139" s="500" t="s">
        <v>2005</v>
      </c>
      <c r="WR1139" s="168"/>
      <c r="WS1139" s="168">
        <f t="shared" si="1437"/>
        <v>22</v>
      </c>
      <c r="WT1139" s="167" t="s">
        <v>65</v>
      </c>
      <c r="WU1139" s="10">
        <f t="shared" ref="WU1139" si="1968">WS1139*1.3</f>
        <v>28.6</v>
      </c>
      <c r="WV1139" s="10"/>
      <c r="WW1139" s="219"/>
      <c r="WX1139" s="167" t="s">
        <v>72</v>
      </c>
      <c r="WY1139" s="499" t="s">
        <v>2355</v>
      </c>
      <c r="XA1139" s="168"/>
      <c r="XB1139" s="168">
        <f t="shared" si="1440"/>
        <v>11</v>
      </c>
      <c r="XC1139" s="167" t="s">
        <v>65</v>
      </c>
      <c r="XD1139" s="10">
        <f t="shared" ref="XD1139" si="1969">XB1139*1.3</f>
        <v>14.3</v>
      </c>
      <c r="XE1139" s="10"/>
      <c r="XF1139" s="219"/>
      <c r="XG1139" s="167" t="s">
        <v>72</v>
      </c>
      <c r="XH1139" s="500" t="s">
        <v>959</v>
      </c>
      <c r="XJ1139" s="168"/>
      <c r="XK1139" s="168">
        <f t="shared" si="1443"/>
        <v>101</v>
      </c>
      <c r="XL1139" s="167" t="s">
        <v>65</v>
      </c>
      <c r="XM1139" s="10">
        <f t="shared" ref="XM1139" si="1970">XK1139*1.3</f>
        <v>131.30000000000001</v>
      </c>
      <c r="XN1139" s="10"/>
      <c r="XO1139" s="219"/>
      <c r="XP1139" s="167" t="s">
        <v>72</v>
      </c>
      <c r="XQ1139" s="500" t="s">
        <v>461</v>
      </c>
      <c r="XS1139" s="168"/>
      <c r="XT1139" s="168">
        <f t="shared" si="1446"/>
        <v>0</v>
      </c>
      <c r="XU1139" s="167" t="s">
        <v>65</v>
      </c>
      <c r="XV1139" s="10">
        <f t="shared" ref="XV1139" si="1971">XT1139*1.3</f>
        <v>0</v>
      </c>
      <c r="XW1139" s="10"/>
      <c r="XX1139" s="219"/>
      <c r="XY1139" s="167" t="s">
        <v>72</v>
      </c>
      <c r="XZ1139" s="500" t="s">
        <v>949</v>
      </c>
      <c r="YB1139" s="168"/>
      <c r="YC1139" s="168">
        <f t="shared" si="1449"/>
        <v>0</v>
      </c>
      <c r="YD1139" s="167" t="s">
        <v>65</v>
      </c>
      <c r="YE1139" s="10">
        <f t="shared" ref="YE1139" si="1972">YC1139*1.3</f>
        <v>0</v>
      </c>
      <c r="YF1139" s="10"/>
      <c r="YG1139" s="219"/>
      <c r="YH1139" s="167" t="s">
        <v>72</v>
      </c>
      <c r="YI1139" s="500" t="s">
        <v>515</v>
      </c>
      <c r="YK1139" s="168"/>
      <c r="YL1139" s="168">
        <f t="shared" si="1452"/>
        <v>2</v>
      </c>
      <c r="YM1139" s="167" t="s">
        <v>65</v>
      </c>
      <c r="YN1139" s="10">
        <f t="shared" ref="YN1139" si="1973">YL1139*1.3</f>
        <v>2.6</v>
      </c>
      <c r="YO1139" s="10"/>
      <c r="YP1139" s="219"/>
      <c r="YQ1139" s="167" t="s">
        <v>72</v>
      </c>
      <c r="YR1139" s="500" t="s">
        <v>493</v>
      </c>
      <c r="YT1139" s="168"/>
      <c r="YU1139" s="168">
        <f t="shared" si="1455"/>
        <v>0</v>
      </c>
      <c r="YV1139" s="167" t="s">
        <v>65</v>
      </c>
      <c r="YW1139" s="10">
        <f t="shared" ref="YW1139" si="1974">YU1139*1.3</f>
        <v>0</v>
      </c>
      <c r="YX1139" s="10"/>
      <c r="YY1139" s="219"/>
      <c r="YZ1139" s="167" t="s">
        <v>72</v>
      </c>
      <c r="ZA1139" s="500" t="s">
        <v>1935</v>
      </c>
      <c r="ZC1139" s="168"/>
      <c r="ZD1139" s="168">
        <f t="shared" si="1458"/>
        <v>0</v>
      </c>
      <c r="ZE1139" s="167" t="s">
        <v>65</v>
      </c>
      <c r="ZF1139" s="10">
        <f t="shared" ref="ZF1139" si="1975">ZD1139*1.3</f>
        <v>0</v>
      </c>
      <c r="ZG1139" s="10"/>
      <c r="ZH1139" s="219"/>
      <c r="ZI1139" s="167" t="s">
        <v>72</v>
      </c>
      <c r="ZJ1139" s="500" t="s">
        <v>493</v>
      </c>
      <c r="ZL1139" s="168"/>
      <c r="ZM1139" s="168">
        <f t="shared" si="1461"/>
        <v>0</v>
      </c>
      <c r="ZN1139" s="167" t="s">
        <v>65</v>
      </c>
      <c r="ZO1139" s="10">
        <f t="shared" ref="ZO1139" si="1976">ZM1139*1.3</f>
        <v>0</v>
      </c>
      <c r="ZP1139" s="10"/>
      <c r="ZQ1139" s="219"/>
      <c r="ZR1139" s="167" t="s">
        <v>72</v>
      </c>
      <c r="ZS1139" s="498" t="s">
        <v>2342</v>
      </c>
      <c r="ZU1139" s="168"/>
      <c r="ZV1139" s="168">
        <f t="shared" si="1464"/>
        <v>40</v>
      </c>
      <c r="ZW1139" s="167" t="s">
        <v>65</v>
      </c>
      <c r="ZX1139" s="10">
        <f t="shared" ref="ZX1139" si="1977">ZV1139*1.3</f>
        <v>52</v>
      </c>
      <c r="ZY1139" s="10"/>
      <c r="ZZ1139" s="219"/>
      <c r="AAA1139" s="167" t="s">
        <v>72</v>
      </c>
      <c r="AAB1139" s="500" t="s">
        <v>461</v>
      </c>
      <c r="AAD1139" s="168"/>
      <c r="AAE1139" s="168">
        <f t="shared" si="1467"/>
        <v>0</v>
      </c>
      <c r="AAF1139" s="167" t="s">
        <v>65</v>
      </c>
      <c r="AAG1139" s="10">
        <f t="shared" ref="AAG1139" si="1978">AAE1139*1.3</f>
        <v>0</v>
      </c>
      <c r="AAH1139" s="10"/>
      <c r="AAI1139" s="219"/>
      <c r="AAJ1139" s="167" t="s">
        <v>72</v>
      </c>
      <c r="AAK1139" s="500" t="s">
        <v>1330</v>
      </c>
      <c r="AAM1139" s="168"/>
      <c r="AAN1139" s="168">
        <f t="shared" si="1470"/>
        <v>0</v>
      </c>
      <c r="AAO1139" s="167" t="s">
        <v>65</v>
      </c>
      <c r="AAP1139" s="10">
        <f t="shared" ref="AAP1139" si="1979">AAN1139*1.3</f>
        <v>0</v>
      </c>
      <c r="AAQ1139" s="10"/>
      <c r="AAR1139" s="219"/>
      <c r="AAS1139" s="167" t="s">
        <v>72</v>
      </c>
      <c r="AAT1139" s="500" t="s">
        <v>2005</v>
      </c>
      <c r="AAV1139" s="168"/>
      <c r="AAW1139" s="168">
        <f t="shared" si="1473"/>
        <v>22</v>
      </c>
      <c r="AAX1139" s="167" t="s">
        <v>65</v>
      </c>
      <c r="AAY1139" s="10">
        <f t="shared" ref="AAY1139" si="1980">AAW1139*1.3</f>
        <v>28.6</v>
      </c>
      <c r="AAZ1139" s="10"/>
      <c r="ABA1139" s="219"/>
      <c r="ABB1139" s="167" t="s">
        <v>72</v>
      </c>
      <c r="ABC1139" s="500" t="s">
        <v>1330</v>
      </c>
      <c r="ABE1139" s="168"/>
      <c r="ABF1139" s="168">
        <f t="shared" si="1476"/>
        <v>0</v>
      </c>
      <c r="ABG1139" s="167" t="s">
        <v>65</v>
      </c>
      <c r="ABH1139" s="10">
        <f t="shared" ref="ABH1139" si="1981">ABF1139*1.3</f>
        <v>0</v>
      </c>
      <c r="ABI1139" s="10"/>
      <c r="ABJ1139" s="219"/>
      <c r="ABK1139" s="167" t="s">
        <v>72</v>
      </c>
      <c r="ABL1139" s="500" t="s">
        <v>1699</v>
      </c>
      <c r="ABN1139" s="168"/>
      <c r="ABO1139" s="168">
        <f t="shared" si="1479"/>
        <v>16</v>
      </c>
      <c r="ABP1139" s="167" t="s">
        <v>65</v>
      </c>
      <c r="ABQ1139" s="10">
        <f t="shared" ref="ABQ1139" si="1982">ABO1139*1.3</f>
        <v>20.8</v>
      </c>
      <c r="ABR1139" s="10"/>
      <c r="ABS1139" s="219"/>
      <c r="ABT1139" s="167" t="s">
        <v>72</v>
      </c>
      <c r="ABU1139" s="498" t="s">
        <v>959</v>
      </c>
      <c r="ABW1139" s="168"/>
      <c r="ABX1139" s="168">
        <f t="shared" si="1482"/>
        <v>101</v>
      </c>
      <c r="ABY1139" s="167" t="s">
        <v>65</v>
      </c>
      <c r="ABZ1139" s="10">
        <f t="shared" ref="ABZ1139" si="1983">ABX1139*1.3</f>
        <v>131.30000000000001</v>
      </c>
      <c r="ACA1139" s="10"/>
      <c r="ACB1139" s="219"/>
      <c r="ACC1139" s="167" t="s">
        <v>72</v>
      </c>
      <c r="ACD1139" s="500" t="s">
        <v>2423</v>
      </c>
      <c r="ACF1139" s="168"/>
      <c r="ACG1139" s="168">
        <f t="shared" si="1485"/>
        <v>46</v>
      </c>
      <c r="ACH1139" s="167" t="s">
        <v>65</v>
      </c>
      <c r="ACI1139" s="10">
        <f t="shared" ref="ACI1139" si="1984">ACG1139*1.3</f>
        <v>59.800000000000004</v>
      </c>
      <c r="ACJ1139" s="10"/>
      <c r="ACK1139" s="219"/>
      <c r="ACL1139" s="167" t="s">
        <v>72</v>
      </c>
      <c r="ACM1139" s="500" t="s">
        <v>1699</v>
      </c>
      <c r="ACO1139" s="168"/>
      <c r="ACP1139" s="168">
        <f t="shared" si="1488"/>
        <v>16</v>
      </c>
      <c r="ACQ1139" s="167" t="s">
        <v>65</v>
      </c>
      <c r="ACR1139" s="10">
        <f t="shared" ref="ACR1139" si="1985">ACP1139*1.3</f>
        <v>20.8</v>
      </c>
      <c r="ACS1139" s="10"/>
      <c r="ACT1139" s="219"/>
      <c r="ACU1139" s="167" t="s">
        <v>72</v>
      </c>
      <c r="ACV1139" s="500" t="s">
        <v>493</v>
      </c>
      <c r="ACX1139" s="168"/>
      <c r="ACY1139" s="168">
        <f t="shared" si="1491"/>
        <v>0</v>
      </c>
      <c r="ACZ1139" s="167" t="s">
        <v>65</v>
      </c>
      <c r="ADA1139" s="10">
        <f t="shared" ref="ADA1139" si="1986">ACY1139*1.3</f>
        <v>0</v>
      </c>
      <c r="ADB1139" s="10"/>
      <c r="ADC1139" s="219"/>
      <c r="ADD1139" s="167" t="s">
        <v>72</v>
      </c>
      <c r="ADE1139" s="500" t="s">
        <v>959</v>
      </c>
      <c r="ADG1139" s="168"/>
      <c r="ADH1139" s="168">
        <f t="shared" si="1494"/>
        <v>101</v>
      </c>
      <c r="ADI1139" s="167" t="s">
        <v>65</v>
      </c>
      <c r="ADJ1139" s="10">
        <f t="shared" ref="ADJ1139" si="1987">ADH1139*1.3</f>
        <v>131.30000000000001</v>
      </c>
      <c r="ADK1139" s="10"/>
      <c r="ADL1139" s="219"/>
      <c r="ADM1139" s="167" t="s">
        <v>72</v>
      </c>
      <c r="ADN1139" s="500" t="s">
        <v>2423</v>
      </c>
      <c r="ADP1139" s="168"/>
      <c r="ADQ1139" s="168">
        <f t="shared" si="1497"/>
        <v>46</v>
      </c>
      <c r="ADR1139" s="167" t="s">
        <v>65</v>
      </c>
      <c r="ADS1139" s="10">
        <f t="shared" ref="ADS1139" si="1988">ADQ1139*1.3</f>
        <v>59.800000000000004</v>
      </c>
      <c r="ADT1139" s="10"/>
      <c r="ADU1139" s="219"/>
      <c r="ADV1139" s="167" t="s">
        <v>72</v>
      </c>
      <c r="ADW1139" s="328" t="s">
        <v>493</v>
      </c>
      <c r="ADY1139" s="168"/>
      <c r="ADZ1139" s="168">
        <f t="shared" si="1500"/>
        <v>0</v>
      </c>
      <c r="AEA1139" s="167" t="s">
        <v>65</v>
      </c>
      <c r="AEB1139" s="10">
        <f t="shared" ref="AEB1139" si="1989">ADZ1139*1.3</f>
        <v>0</v>
      </c>
      <c r="AEC1139" s="10"/>
      <c r="AED1139" s="219"/>
      <c r="AEE1139" s="167" t="s">
        <v>72</v>
      </c>
      <c r="AEF1139" s="500" t="s">
        <v>2423</v>
      </c>
      <c r="AEH1139" s="168"/>
      <c r="AEI1139" s="168">
        <f t="shared" si="1503"/>
        <v>46</v>
      </c>
      <c r="AEJ1139" s="167" t="s">
        <v>65</v>
      </c>
      <c r="AEK1139" s="10">
        <f t="shared" ref="AEK1139" si="1990">AEI1139*1.3</f>
        <v>59.800000000000004</v>
      </c>
      <c r="AEL1139" s="10"/>
      <c r="AEM1139" s="219"/>
      <c r="AEN1139" s="167" t="s">
        <v>72</v>
      </c>
      <c r="AEO1139" s="500" t="s">
        <v>959</v>
      </c>
      <c r="AEQ1139" s="168"/>
      <c r="AER1139" s="168">
        <f t="shared" si="1506"/>
        <v>101</v>
      </c>
      <c r="AES1139" s="167" t="s">
        <v>65</v>
      </c>
      <c r="AET1139" s="10">
        <f t="shared" ref="AET1139" si="1991">AER1139*1.3</f>
        <v>131.30000000000001</v>
      </c>
      <c r="AEU1139" s="10"/>
      <c r="AEV1139" s="219"/>
      <c r="AEW1139" s="167" t="s">
        <v>72</v>
      </c>
      <c r="AEX1139" s="500" t="s">
        <v>2423</v>
      </c>
      <c r="AEZ1139" s="168"/>
      <c r="AFA1139" s="168">
        <f t="shared" si="1509"/>
        <v>46</v>
      </c>
      <c r="AFB1139" s="167" t="s">
        <v>65</v>
      </c>
      <c r="AFC1139" s="10">
        <f t="shared" ref="AFC1139" si="1992">AFA1139*1.3</f>
        <v>59.800000000000004</v>
      </c>
      <c r="AFD1139" s="10"/>
      <c r="AFE1139" s="219"/>
      <c r="AFF1139" s="167" t="s">
        <v>72</v>
      </c>
      <c r="AFG1139" s="500" t="s">
        <v>493</v>
      </c>
      <c r="AFI1139" s="168"/>
      <c r="AFJ1139" s="168">
        <f t="shared" si="1512"/>
        <v>0</v>
      </c>
      <c r="AFK1139" s="167" t="s">
        <v>65</v>
      </c>
      <c r="AFL1139" s="10">
        <f t="shared" ref="AFL1139" si="1993">AFJ1139*1.3</f>
        <v>0</v>
      </c>
      <c r="AFM1139" s="10"/>
      <c r="AFN1139" s="219"/>
      <c r="AFO1139" s="167" t="s">
        <v>72</v>
      </c>
      <c r="AFP1139" s="500" t="s">
        <v>1306</v>
      </c>
      <c r="AFR1139" s="168"/>
      <c r="AFS1139" s="168">
        <f t="shared" si="1515"/>
        <v>128</v>
      </c>
      <c r="AFT1139" s="167" t="s">
        <v>65</v>
      </c>
      <c r="AFU1139" s="10">
        <f t="shared" ref="AFU1139" si="1994">AFS1139*1.3</f>
        <v>166.4</v>
      </c>
      <c r="AFV1139" s="10"/>
      <c r="AFW1139" s="219"/>
      <c r="AFX1139" s="167" t="s">
        <v>72</v>
      </c>
      <c r="AFY1139" s="500" t="s">
        <v>959</v>
      </c>
      <c r="AGA1139" s="168"/>
      <c r="AGB1139" s="168">
        <f t="shared" si="1518"/>
        <v>101</v>
      </c>
      <c r="AGC1139" s="167" t="s">
        <v>65</v>
      </c>
      <c r="AGD1139" s="10">
        <f t="shared" ref="AGD1139" si="1995">AGB1139*1.3</f>
        <v>131.30000000000001</v>
      </c>
      <c r="AGE1139" s="10"/>
      <c r="AGF1139" s="219"/>
      <c r="AGG1139" s="167" t="s">
        <v>72</v>
      </c>
      <c r="AGH1139" s="498" t="s">
        <v>1699</v>
      </c>
      <c r="AGJ1139" s="168"/>
      <c r="AGK1139" s="168">
        <f t="shared" si="1521"/>
        <v>16</v>
      </c>
      <c r="AGL1139" s="167" t="s">
        <v>65</v>
      </c>
      <c r="AGM1139" s="10">
        <f t="shared" ref="AGM1139" si="1996">AGK1139*1.3</f>
        <v>20.8</v>
      </c>
      <c r="AGN1139" s="10"/>
      <c r="AGO1139" s="219"/>
      <c r="AGP1139" s="167" t="s">
        <v>72</v>
      </c>
      <c r="AGQ1139" s="500" t="s">
        <v>2423</v>
      </c>
      <c r="AGS1139" s="168"/>
      <c r="AGT1139" s="168">
        <f t="shared" si="1524"/>
        <v>46</v>
      </c>
      <c r="AGU1139" s="167" t="s">
        <v>65</v>
      </c>
      <c r="AGV1139" s="10">
        <f t="shared" ref="AGV1139" si="1997">AGT1139*1.3</f>
        <v>59.800000000000004</v>
      </c>
      <c r="AGW1139" s="10"/>
      <c r="AGX1139" s="219"/>
      <c r="AGY1139" s="167" t="s">
        <v>72</v>
      </c>
      <c r="AGZ1139" s="500" t="s">
        <v>493</v>
      </c>
      <c r="AHB1139" s="168"/>
      <c r="AHC1139" s="168">
        <f t="shared" si="1527"/>
        <v>0</v>
      </c>
      <c r="AHD1139" s="167" t="s">
        <v>65</v>
      </c>
      <c r="AHE1139" s="10">
        <f t="shared" ref="AHE1139" si="1998">AHC1139*1.3</f>
        <v>0</v>
      </c>
      <c r="AHF1139" s="10"/>
      <c r="AHG1139" s="219"/>
      <c r="AHH1139" s="167" t="s">
        <v>72</v>
      </c>
      <c r="AHI1139" s="500" t="s">
        <v>1306</v>
      </c>
      <c r="AHK1139" s="168"/>
      <c r="AHL1139" s="168">
        <f t="shared" si="1530"/>
        <v>128</v>
      </c>
      <c r="AHM1139" s="167" t="s">
        <v>65</v>
      </c>
      <c r="AHN1139" s="10">
        <f t="shared" ref="AHN1139" si="1999">AHL1139*1.3</f>
        <v>166.4</v>
      </c>
      <c r="AHO1139" s="10"/>
      <c r="AHP1139" s="219"/>
      <c r="AHQ1139" s="167" t="s">
        <v>72</v>
      </c>
      <c r="AHR1139" s="500" t="s">
        <v>515</v>
      </c>
      <c r="AHT1139" s="168"/>
      <c r="AHU1139" s="168">
        <f t="shared" si="1533"/>
        <v>2</v>
      </c>
      <c r="AHV1139" s="167" t="s">
        <v>65</v>
      </c>
      <c r="AHW1139" s="10">
        <f t="shared" ref="AHW1139" si="2000">AHU1139*1.3</f>
        <v>2.6</v>
      </c>
      <c r="AHX1139" s="10"/>
      <c r="AHY1139" s="219"/>
      <c r="AHZ1139" s="167" t="s">
        <v>72</v>
      </c>
      <c r="AIA1139" s="500" t="s">
        <v>515</v>
      </c>
      <c r="AIC1139" s="168"/>
      <c r="AID1139" s="168">
        <f t="shared" si="1536"/>
        <v>2</v>
      </c>
      <c r="AIE1139" s="167" t="s">
        <v>65</v>
      </c>
      <c r="AIF1139" s="10">
        <f t="shared" ref="AIF1139" si="2001">AID1139*1.3</f>
        <v>2.6</v>
      </c>
      <c r="AIG1139" s="10"/>
      <c r="AIH1139" s="219"/>
      <c r="AII1139" s="167" t="s">
        <v>72</v>
      </c>
      <c r="AIJ1139" s="498" t="s">
        <v>1306</v>
      </c>
      <c r="AIL1139" s="168"/>
      <c r="AIM1139" s="168">
        <f t="shared" si="1539"/>
        <v>128</v>
      </c>
      <c r="AIN1139" s="167" t="s">
        <v>65</v>
      </c>
      <c r="AIO1139" s="10">
        <f t="shared" ref="AIO1139" si="2002">AIM1139*1.3</f>
        <v>166.4</v>
      </c>
      <c r="AIP1139" s="10"/>
      <c r="AIQ1139" s="219"/>
      <c r="AIR1139" s="167" t="s">
        <v>72</v>
      </c>
      <c r="AIS1139" s="500" t="s">
        <v>515</v>
      </c>
      <c r="AIU1139" s="168"/>
      <c r="AIV1139" s="168">
        <f t="shared" si="1542"/>
        <v>2</v>
      </c>
      <c r="AIW1139" s="167" t="s">
        <v>65</v>
      </c>
      <c r="AIX1139" s="10">
        <f t="shared" ref="AIX1139" si="2003">AIV1139*1.3</f>
        <v>2.6</v>
      </c>
      <c r="AIY1139" s="10"/>
      <c r="AIZ1139" s="219"/>
      <c r="AJA1139" s="167" t="s">
        <v>72</v>
      </c>
      <c r="AJB1139" s="500" t="s">
        <v>959</v>
      </c>
      <c r="AJD1139" s="168"/>
      <c r="AJE1139" s="168">
        <f t="shared" si="1545"/>
        <v>101</v>
      </c>
      <c r="AJF1139" s="167" t="s">
        <v>65</v>
      </c>
      <c r="AJG1139" s="10">
        <f t="shared" ref="AJG1139" si="2004">AJE1139*1.3</f>
        <v>131.30000000000001</v>
      </c>
      <c r="AJH1139" s="10"/>
      <c r="AJI1139" s="219"/>
      <c r="AJJ1139" s="167" t="s">
        <v>72</v>
      </c>
      <c r="AJK1139" s="500" t="s">
        <v>1330</v>
      </c>
      <c r="AJM1139" s="168"/>
      <c r="AJN1139" s="168">
        <f t="shared" si="1548"/>
        <v>0</v>
      </c>
      <c r="AJO1139" s="167" t="s">
        <v>65</v>
      </c>
      <c r="AJP1139" s="10">
        <f t="shared" ref="AJP1139" si="2005">AJN1139*1.3</f>
        <v>0</v>
      </c>
      <c r="AJQ1139" s="10"/>
      <c r="AJR1139" s="219"/>
      <c r="AJS1139" s="167" t="s">
        <v>72</v>
      </c>
      <c r="AJT1139" s="500" t="s">
        <v>515</v>
      </c>
      <c r="AJV1139" s="168"/>
      <c r="AJW1139" s="168">
        <f t="shared" si="1551"/>
        <v>2</v>
      </c>
      <c r="AJX1139" s="167" t="s">
        <v>65</v>
      </c>
      <c r="AJY1139" s="10">
        <f t="shared" ref="AJY1139" si="2006">AJW1139*1.3</f>
        <v>2.6</v>
      </c>
      <c r="AJZ1139" s="10"/>
      <c r="AKA1139" s="219"/>
      <c r="AKB1139" s="167" t="s">
        <v>72</v>
      </c>
      <c r="AKC1139" s="500" t="s">
        <v>515</v>
      </c>
      <c r="AKE1139" s="168"/>
      <c r="AKF1139" s="168">
        <f t="shared" si="1554"/>
        <v>2</v>
      </c>
      <c r="AKG1139" s="167" t="s">
        <v>65</v>
      </c>
      <c r="AKH1139" s="10">
        <f t="shared" ref="AKH1139" si="2007">AKF1139*1.3</f>
        <v>2.6</v>
      </c>
      <c r="AKI1139" s="10"/>
      <c r="AKJ1139" s="219"/>
      <c r="AKK1139" s="167" t="s">
        <v>72</v>
      </c>
      <c r="AKL1139" s="500" t="s">
        <v>493</v>
      </c>
      <c r="AKN1139" s="168"/>
      <c r="AKO1139" s="168">
        <f t="shared" si="1557"/>
        <v>0</v>
      </c>
      <c r="AKP1139" s="167" t="s">
        <v>65</v>
      </c>
      <c r="AKQ1139" s="10">
        <f t="shared" ref="AKQ1139" si="2008">AKO1139*1.3</f>
        <v>0</v>
      </c>
      <c r="AKR1139" s="10"/>
      <c r="AKS1139" s="219"/>
      <c r="AKT1139" s="167" t="s">
        <v>72</v>
      </c>
      <c r="AKU1139" s="500" t="s">
        <v>959</v>
      </c>
      <c r="AKW1139" s="168"/>
      <c r="AKX1139" s="168">
        <f t="shared" si="1560"/>
        <v>101</v>
      </c>
      <c r="AKY1139" s="167" t="s">
        <v>65</v>
      </c>
      <c r="AKZ1139" s="10">
        <f t="shared" ref="AKZ1139" si="2009">AKX1139*1.3</f>
        <v>131.30000000000001</v>
      </c>
      <c r="ALA1139" s="10"/>
      <c r="ALB1139" s="219"/>
      <c r="ALC1139" s="167" t="s">
        <v>72</v>
      </c>
      <c r="ALD1139" s="328" t="s">
        <v>493</v>
      </c>
      <c r="ALF1139" s="168"/>
      <c r="ALG1139" s="168">
        <f t="shared" si="1563"/>
        <v>0</v>
      </c>
      <c r="ALH1139" s="167" t="s">
        <v>65</v>
      </c>
      <c r="ALI1139" s="10">
        <f t="shared" ref="ALI1139" si="2010">ALG1139*1.3</f>
        <v>0</v>
      </c>
      <c r="ALJ1139" s="10"/>
      <c r="ALK1139" s="219"/>
      <c r="ALL1139" s="167" t="s">
        <v>72</v>
      </c>
      <c r="ALM1139" s="500" t="s">
        <v>1330</v>
      </c>
      <c r="ALO1139" s="168"/>
      <c r="ALP1139" s="168">
        <f t="shared" si="1566"/>
        <v>0</v>
      </c>
      <c r="ALQ1139" s="167" t="s">
        <v>65</v>
      </c>
      <c r="ALR1139" s="10">
        <f t="shared" ref="ALR1139" si="2011">ALP1139*1.3</f>
        <v>0</v>
      </c>
      <c r="ALS1139" s="10"/>
      <c r="ALT1139" s="219"/>
      <c r="ALU1139" s="167" t="s">
        <v>72</v>
      </c>
      <c r="ALV1139" s="500" t="s">
        <v>1330</v>
      </c>
      <c r="ALX1139" s="168"/>
      <c r="ALY1139" s="168">
        <f t="shared" si="1569"/>
        <v>0</v>
      </c>
      <c r="ALZ1139" s="167" t="s">
        <v>65</v>
      </c>
      <c r="AMA1139" s="10">
        <f t="shared" ref="AMA1139" si="2012">ALY1139*1.3</f>
        <v>0</v>
      </c>
      <c r="AMB1139" s="10"/>
      <c r="AMC1139" s="219"/>
      <c r="AMD1139" s="167" t="s">
        <v>72</v>
      </c>
      <c r="AME1139" s="500" t="s">
        <v>2355</v>
      </c>
      <c r="AMG1139" s="168"/>
      <c r="AMH1139" s="168">
        <f t="shared" si="1572"/>
        <v>11</v>
      </c>
      <c r="AMI1139" s="167" t="s">
        <v>65</v>
      </c>
      <c r="AMJ1139" s="10">
        <f t="shared" ref="AMJ1139" si="2013">AMH1139*1.3</f>
        <v>14.3</v>
      </c>
      <c r="AMK1139" s="10"/>
      <c r="AML1139" s="219"/>
      <c r="AMM1139" s="167" t="s">
        <v>72</v>
      </c>
      <c r="AMN1139" s="500" t="s">
        <v>1928</v>
      </c>
      <c r="AMP1139" s="168"/>
      <c r="AMQ1139" s="168">
        <f t="shared" si="1575"/>
        <v>6</v>
      </c>
      <c r="AMR1139" s="167" t="s">
        <v>65</v>
      </c>
      <c r="AMS1139" s="10">
        <f t="shared" ref="AMS1139" si="2014">AMQ1139*1.3</f>
        <v>7.8000000000000007</v>
      </c>
      <c r="AMT1139" s="10"/>
      <c r="AMU1139" s="219"/>
      <c r="AMV1139" s="167" t="s">
        <v>72</v>
      </c>
      <c r="AMW1139" s="500" t="s">
        <v>949</v>
      </c>
      <c r="AMY1139" s="168"/>
      <c r="AMZ1139" s="168">
        <f t="shared" si="1578"/>
        <v>0</v>
      </c>
      <c r="ANA1139" s="167" t="s">
        <v>65</v>
      </c>
      <c r="ANB1139" s="10">
        <f t="shared" ref="ANB1139" si="2015">AMZ1139*1.3</f>
        <v>0</v>
      </c>
      <c r="ANC1139" s="10"/>
      <c r="AND1139" s="219"/>
      <c r="ANE1139" s="167" t="s">
        <v>72</v>
      </c>
      <c r="ANF1139" s="500" t="s">
        <v>2355</v>
      </c>
      <c r="ANH1139" s="168"/>
      <c r="ANI1139" s="168">
        <f t="shared" si="1581"/>
        <v>11</v>
      </c>
      <c r="ANJ1139" s="167" t="s">
        <v>65</v>
      </c>
      <c r="ANK1139" s="10">
        <f t="shared" ref="ANK1139" si="2016">ANI1139*1.3</f>
        <v>14.3</v>
      </c>
      <c r="ANL1139" s="10"/>
      <c r="ANM1139" s="219"/>
      <c r="ANN1139" s="167" t="s">
        <v>72</v>
      </c>
      <c r="ANO1139" s="500" t="s">
        <v>2423</v>
      </c>
      <c r="ANQ1139" s="168"/>
      <c r="ANR1139" s="168">
        <f t="shared" si="1584"/>
        <v>46</v>
      </c>
      <c r="ANS1139" s="167" t="s">
        <v>65</v>
      </c>
      <c r="ANT1139" s="10">
        <f t="shared" ref="ANT1139" si="2017">ANR1139*1.3</f>
        <v>59.800000000000004</v>
      </c>
      <c r="ANU1139" s="10"/>
      <c r="ANV1139" s="219"/>
      <c r="ANW1139" s="167" t="s">
        <v>72</v>
      </c>
      <c r="ANX1139" s="502" t="s">
        <v>2355</v>
      </c>
      <c r="ANZ1139" s="168"/>
      <c r="AOA1139" s="168">
        <f t="shared" si="1587"/>
        <v>11</v>
      </c>
      <c r="AOB1139" s="167" t="s">
        <v>65</v>
      </c>
      <c r="AOC1139" s="10">
        <f t="shared" ref="AOC1139" si="2018">AOA1139*1.3</f>
        <v>14.3</v>
      </c>
      <c r="AOD1139" s="10"/>
      <c r="AOE1139" s="219"/>
      <c r="AOF1139" s="167" t="s">
        <v>72</v>
      </c>
      <c r="AOG1139" s="500" t="s">
        <v>2423</v>
      </c>
      <c r="AOI1139" s="168"/>
      <c r="AOJ1139" s="168">
        <f t="shared" si="1590"/>
        <v>46</v>
      </c>
      <c r="AOK1139" s="167" t="s">
        <v>65</v>
      </c>
      <c r="AOL1139" s="10">
        <f t="shared" ref="AOL1139" si="2019">AOJ1139*1.3</f>
        <v>59.800000000000004</v>
      </c>
      <c r="AOM1139" s="10"/>
      <c r="AON1139" s="219"/>
      <c r="AOO1139" s="167" t="s">
        <v>72</v>
      </c>
      <c r="AOP1139" s="498" t="s">
        <v>949</v>
      </c>
      <c r="AOR1139" s="168"/>
      <c r="AOS1139" s="168">
        <f t="shared" si="1593"/>
        <v>0</v>
      </c>
      <c r="AOT1139" s="167" t="s">
        <v>65</v>
      </c>
      <c r="AOU1139" s="10">
        <f t="shared" ref="AOU1139" si="2020">AOS1139*1.3</f>
        <v>0</v>
      </c>
      <c r="AOV1139" s="10"/>
      <c r="AOW1139" s="219"/>
      <c r="AOX1139" s="167" t="s">
        <v>72</v>
      </c>
      <c r="AOY1139" s="500" t="s">
        <v>2342</v>
      </c>
      <c r="APA1139" s="168"/>
      <c r="APB1139" s="168">
        <f t="shared" si="1596"/>
        <v>40</v>
      </c>
      <c r="APC1139" s="167" t="s">
        <v>65</v>
      </c>
      <c r="APD1139" s="10">
        <f t="shared" ref="APD1139" si="2021">APB1139*1.3</f>
        <v>52</v>
      </c>
      <c r="APE1139" s="10"/>
      <c r="APF1139" s="219"/>
      <c r="APG1139" s="167" t="s">
        <v>72</v>
      </c>
      <c r="APH1139" s="500" t="s">
        <v>959</v>
      </c>
      <c r="APJ1139" s="168"/>
      <c r="APK1139" s="168">
        <f t="shared" si="1599"/>
        <v>101</v>
      </c>
      <c r="APL1139" s="167" t="s">
        <v>65</v>
      </c>
      <c r="APM1139" s="10">
        <f t="shared" ref="APM1139" si="2022">APK1139*1.3</f>
        <v>131.30000000000001</v>
      </c>
      <c r="APN1139" s="10"/>
      <c r="APO1139" s="219"/>
      <c r="APP1139" s="167" t="s">
        <v>72</v>
      </c>
      <c r="APQ1139" s="500" t="s">
        <v>515</v>
      </c>
      <c r="APS1139" s="168"/>
      <c r="APT1139" s="168">
        <f t="shared" si="1602"/>
        <v>2</v>
      </c>
      <c r="APU1139" s="167" t="s">
        <v>65</v>
      </c>
      <c r="APV1139" s="10">
        <f t="shared" ref="APV1139" si="2023">APT1139*1.3</f>
        <v>2.6</v>
      </c>
      <c r="APW1139" s="10"/>
      <c r="APX1139" s="219"/>
      <c r="APY1139" s="167" t="s">
        <v>72</v>
      </c>
      <c r="APZ1139" s="500" t="s">
        <v>515</v>
      </c>
      <c r="AQB1139" s="168"/>
      <c r="AQC1139" s="168">
        <f t="shared" si="1605"/>
        <v>2</v>
      </c>
      <c r="AQD1139" s="167" t="s">
        <v>65</v>
      </c>
      <c r="AQE1139" s="10">
        <f t="shared" ref="AQE1139" si="2024">AQC1139*1.3</f>
        <v>2.6</v>
      </c>
      <c r="AQF1139" s="10"/>
      <c r="AQG1139" s="219"/>
      <c r="AQH1139" s="167" t="s">
        <v>72</v>
      </c>
      <c r="AQI1139" s="500" t="s">
        <v>1935</v>
      </c>
      <c r="AQK1139" s="168"/>
      <c r="AQL1139" s="168">
        <f t="shared" si="1608"/>
        <v>0</v>
      </c>
      <c r="AQM1139" s="167" t="s">
        <v>65</v>
      </c>
      <c r="AQN1139" s="10">
        <f t="shared" ref="AQN1139" si="2025">AQL1139*1.3</f>
        <v>0</v>
      </c>
      <c r="AQO1139" s="10"/>
      <c r="AQP1139" s="219"/>
      <c r="AQQ1139" s="167" t="s">
        <v>72</v>
      </c>
      <c r="AQR1139" s="500" t="s">
        <v>515</v>
      </c>
      <c r="AQT1139" s="168"/>
      <c r="AQU1139" s="168">
        <f t="shared" si="1611"/>
        <v>2</v>
      </c>
      <c r="AQV1139" s="167" t="s">
        <v>65</v>
      </c>
      <c r="AQW1139" s="10">
        <f t="shared" ref="AQW1139" si="2026">AQU1139*1.3</f>
        <v>2.6</v>
      </c>
      <c r="AQX1139" s="10"/>
      <c r="AQY1139" s="219"/>
      <c r="AQZ1139" s="167" t="s">
        <v>72</v>
      </c>
      <c r="ARA1139" s="500" t="s">
        <v>2423</v>
      </c>
      <c r="ARC1139" s="168"/>
      <c r="ARD1139" s="168">
        <f t="shared" si="1614"/>
        <v>46</v>
      </c>
      <c r="ARE1139" s="167" t="s">
        <v>65</v>
      </c>
      <c r="ARF1139" s="10">
        <f t="shared" ref="ARF1139" si="2027">ARD1139*1.3</f>
        <v>59.800000000000004</v>
      </c>
      <c r="ARG1139" s="10"/>
      <c r="ARH1139" s="219"/>
      <c r="ARI1139" s="167" t="s">
        <v>72</v>
      </c>
      <c r="ARJ1139" s="500" t="s">
        <v>515</v>
      </c>
      <c r="ARL1139" s="168"/>
      <c r="ARM1139" s="168">
        <f t="shared" si="1617"/>
        <v>2</v>
      </c>
      <c r="ARN1139" s="167" t="s">
        <v>65</v>
      </c>
      <c r="ARO1139" s="10">
        <f t="shared" ref="ARO1139" si="2028">ARM1139*1.3</f>
        <v>2.6</v>
      </c>
      <c r="ARP1139" s="10"/>
      <c r="ARQ1139" s="219"/>
      <c r="ARR1139" s="167" t="s">
        <v>72</v>
      </c>
      <c r="ARS1139" s="328" t="s">
        <v>1306</v>
      </c>
      <c r="ARU1139" s="168"/>
      <c r="ARV1139" s="168">
        <f t="shared" si="1620"/>
        <v>128</v>
      </c>
      <c r="ARW1139" s="167" t="s">
        <v>65</v>
      </c>
      <c r="ARX1139" s="10">
        <f t="shared" ref="ARX1139" si="2029">ARV1139*1.3</f>
        <v>166.4</v>
      </c>
      <c r="ARY1139" s="10"/>
      <c r="ARZ1139" s="219"/>
      <c r="ASA1139" s="167" t="s">
        <v>72</v>
      </c>
      <c r="ASB1139" s="500" t="s">
        <v>959</v>
      </c>
      <c r="ASD1139" s="168"/>
      <c r="ASE1139" s="168">
        <f t="shared" si="1623"/>
        <v>101</v>
      </c>
      <c r="ASF1139" s="167" t="s">
        <v>65</v>
      </c>
      <c r="ASG1139" s="10">
        <f t="shared" ref="ASG1139" si="2030">ASE1139*1.3</f>
        <v>131.30000000000001</v>
      </c>
      <c r="ASH1139" s="10"/>
      <c r="ASI1139" s="219"/>
      <c r="ASJ1139" s="167" t="s">
        <v>72</v>
      </c>
      <c r="ASK1139" s="500" t="s">
        <v>515</v>
      </c>
      <c r="ASM1139" s="168"/>
      <c r="ASN1139" s="168">
        <f t="shared" si="1626"/>
        <v>2</v>
      </c>
      <c r="ASO1139" s="167" t="s">
        <v>65</v>
      </c>
      <c r="ASP1139" s="10">
        <f t="shared" ref="ASP1139" si="2031">ASN1139*1.3</f>
        <v>2.6</v>
      </c>
      <c r="ASQ1139" s="10"/>
      <c r="ASR1139" s="219"/>
      <c r="ASS1139" s="167" t="s">
        <v>72</v>
      </c>
      <c r="AST1139" s="500" t="s">
        <v>515</v>
      </c>
      <c r="ASV1139" s="168"/>
      <c r="ASW1139" s="168">
        <f t="shared" si="1629"/>
        <v>2</v>
      </c>
      <c r="ASX1139" s="167" t="s">
        <v>65</v>
      </c>
      <c r="ASY1139" s="10">
        <f t="shared" ref="ASY1139" si="2032">ASW1139*1.3</f>
        <v>2.6</v>
      </c>
      <c r="ASZ1139" s="10"/>
      <c r="ATA1139" s="219"/>
      <c r="ATB1139" s="167" t="s">
        <v>72</v>
      </c>
      <c r="ATC1139" s="500" t="s">
        <v>2423</v>
      </c>
      <c r="ATE1139" s="168"/>
      <c r="ATF1139" s="168">
        <f t="shared" si="1632"/>
        <v>46</v>
      </c>
      <c r="ATG1139" s="167" t="s">
        <v>65</v>
      </c>
      <c r="ATH1139" s="10">
        <f t="shared" ref="ATH1139" si="2033">ATF1139*1.3</f>
        <v>59.800000000000004</v>
      </c>
      <c r="ATI1139" s="10"/>
      <c r="ATJ1139" s="219"/>
      <c r="ATK1139" s="167" t="s">
        <v>72</v>
      </c>
      <c r="ATL1139" s="500" t="s">
        <v>1935</v>
      </c>
      <c r="ATN1139" s="168"/>
      <c r="ATO1139" s="168">
        <f t="shared" si="1635"/>
        <v>0</v>
      </c>
      <c r="ATP1139" s="167" t="s">
        <v>65</v>
      </c>
      <c r="ATQ1139" s="10">
        <f t="shared" ref="ATQ1139" si="2034">ATO1139*1.3</f>
        <v>0</v>
      </c>
      <c r="ATR1139" s="10"/>
      <c r="ATS1139" s="219"/>
      <c r="ATT1139" s="167" t="s">
        <v>72</v>
      </c>
      <c r="ATU1139" s="500" t="s">
        <v>2355</v>
      </c>
      <c r="ATW1139" s="168"/>
      <c r="ATX1139" s="168">
        <f t="shared" si="1638"/>
        <v>11</v>
      </c>
      <c r="ATY1139" s="167" t="s">
        <v>65</v>
      </c>
      <c r="ATZ1139" s="10">
        <f t="shared" ref="ATZ1139" si="2035">ATX1139*1.3</f>
        <v>14.3</v>
      </c>
      <c r="AUA1139" s="10"/>
      <c r="AUB1139" s="219"/>
      <c r="AUC1139" s="167" t="s">
        <v>72</v>
      </c>
      <c r="AUD1139" s="500" t="s">
        <v>1330</v>
      </c>
      <c r="AUF1139" s="168"/>
      <c r="AUG1139" s="168">
        <f t="shared" si="1641"/>
        <v>0</v>
      </c>
      <c r="AUH1139" s="167" t="s">
        <v>65</v>
      </c>
      <c r="AUI1139" s="10">
        <f t="shared" ref="AUI1139" si="2036">AUG1139*1.3</f>
        <v>0</v>
      </c>
      <c r="AUJ1139" s="10"/>
      <c r="AUK1139" s="219"/>
      <c r="AUL1139" s="167" t="s">
        <v>72</v>
      </c>
      <c r="AUM1139" s="500" t="s">
        <v>1935</v>
      </c>
      <c r="AUO1139" s="168"/>
      <c r="AUP1139" s="168">
        <f t="shared" si="1644"/>
        <v>0</v>
      </c>
      <c r="AUQ1139" s="167" t="s">
        <v>65</v>
      </c>
      <c r="AUR1139" s="10">
        <f t="shared" ref="AUR1139" si="2037">AUP1139*1.3</f>
        <v>0</v>
      </c>
      <c r="AUS1139" s="10"/>
      <c r="AUT1139" s="219"/>
      <c r="AUU1139" s="167" t="s">
        <v>72</v>
      </c>
      <c r="AUV1139" s="500" t="s">
        <v>2423</v>
      </c>
      <c r="AUX1139" s="168"/>
      <c r="AUY1139" s="168">
        <f t="shared" si="1647"/>
        <v>46</v>
      </c>
      <c r="AUZ1139" s="167" t="s">
        <v>65</v>
      </c>
      <c r="AVA1139" s="10">
        <f t="shared" ref="AVA1139" si="2038">AUY1139*1.3</f>
        <v>59.800000000000004</v>
      </c>
      <c r="AVB1139" s="10"/>
      <c r="AVC1139" s="219"/>
      <c r="AVD1139" s="167" t="s">
        <v>72</v>
      </c>
      <c r="AVE1139" s="500" t="s">
        <v>515</v>
      </c>
      <c r="AVG1139" s="168"/>
      <c r="AVH1139" s="168">
        <f t="shared" si="1650"/>
        <v>2</v>
      </c>
      <c r="AVI1139" s="167" t="s">
        <v>65</v>
      </c>
      <c r="AVJ1139" s="10">
        <f t="shared" ref="AVJ1139" si="2039">AVH1139*1.3</f>
        <v>2.6</v>
      </c>
      <c r="AVK1139" s="10"/>
      <c r="AVL1139" s="219"/>
      <c r="AVM1139" s="167" t="s">
        <v>72</v>
      </c>
      <c r="AVN1139" s="328" t="s">
        <v>1928</v>
      </c>
      <c r="AVP1139" s="168"/>
      <c r="AVQ1139" s="168">
        <f t="shared" si="1653"/>
        <v>6</v>
      </c>
      <c r="AVR1139" s="167" t="s">
        <v>65</v>
      </c>
      <c r="AVS1139" s="10">
        <f t="shared" ref="AVS1139" si="2040">AVQ1139*1.3</f>
        <v>7.8000000000000007</v>
      </c>
      <c r="AVT1139" s="10"/>
      <c r="AVU1139" s="219"/>
      <c r="AVV1139" s="167" t="s">
        <v>72</v>
      </c>
      <c r="AVW1139" s="500" t="s">
        <v>515</v>
      </c>
      <c r="AVY1139" s="168"/>
      <c r="AVZ1139" s="168">
        <f t="shared" si="1656"/>
        <v>2</v>
      </c>
      <c r="AWA1139" s="167" t="s">
        <v>65</v>
      </c>
      <c r="AWB1139" s="10">
        <f t="shared" ref="AWB1139" si="2041">AVZ1139*1.3</f>
        <v>2.6</v>
      </c>
      <c r="AWC1139" s="10"/>
      <c r="AWD1139" s="219"/>
      <c r="AWE1139" s="167" t="s">
        <v>72</v>
      </c>
      <c r="AWF1139" s="500" t="s">
        <v>959</v>
      </c>
      <c r="AWH1139" s="168"/>
      <c r="AWI1139" s="168">
        <f t="shared" si="1659"/>
        <v>101</v>
      </c>
      <c r="AWJ1139" s="167" t="s">
        <v>65</v>
      </c>
      <c r="AWK1139" s="10">
        <f t="shared" ref="AWK1139" si="2042">AWI1139*1.3</f>
        <v>131.30000000000001</v>
      </c>
      <c r="AWL1139" s="10"/>
      <c r="AWM1139" s="219"/>
      <c r="AWN1139" s="167" t="s">
        <v>72</v>
      </c>
      <c r="AWO1139" s="500" t="s">
        <v>515</v>
      </c>
      <c r="AWQ1139" s="168"/>
      <c r="AWR1139" s="168">
        <f t="shared" si="1662"/>
        <v>2</v>
      </c>
      <c r="AWS1139" s="167" t="s">
        <v>65</v>
      </c>
      <c r="AWT1139" s="10">
        <f t="shared" ref="AWT1139" si="2043">AWR1139*1.3</f>
        <v>2.6</v>
      </c>
      <c r="AWU1139" s="10"/>
      <c r="AWV1139" s="219"/>
      <c r="AWW1139" s="167" t="s">
        <v>72</v>
      </c>
      <c r="AWX1139" s="500" t="s">
        <v>959</v>
      </c>
      <c r="AWZ1139" s="168"/>
      <c r="AXA1139" s="168">
        <f t="shared" si="1665"/>
        <v>101</v>
      </c>
      <c r="AXB1139" s="167" t="s">
        <v>65</v>
      </c>
      <c r="AXC1139" s="10">
        <f t="shared" ref="AXC1139" si="2044">AXA1139*1.3</f>
        <v>131.30000000000001</v>
      </c>
      <c r="AXD1139" s="10"/>
      <c r="AXE1139" s="219"/>
      <c r="AXF1139" s="167" t="s">
        <v>72</v>
      </c>
      <c r="AXG1139" s="498" t="s">
        <v>493</v>
      </c>
      <c r="AXI1139" s="168"/>
      <c r="AXJ1139" s="168">
        <f t="shared" si="1668"/>
        <v>0</v>
      </c>
      <c r="AXK1139" s="167" t="s">
        <v>65</v>
      </c>
      <c r="AXL1139" s="10">
        <f t="shared" ref="AXL1139" si="2045">AXJ1139*1.3</f>
        <v>0</v>
      </c>
      <c r="AXM1139" s="10"/>
      <c r="AXN1139" s="219"/>
      <c r="AXO1139" s="167" t="s">
        <v>72</v>
      </c>
      <c r="AXP1139" s="500" t="s">
        <v>515</v>
      </c>
      <c r="AXR1139" s="168"/>
      <c r="AXS1139" s="168">
        <f t="shared" si="1671"/>
        <v>2</v>
      </c>
      <c r="AXT1139" s="167" t="s">
        <v>65</v>
      </c>
      <c r="AXU1139" s="10">
        <f t="shared" ref="AXU1139" si="2046">AXS1139*1.3</f>
        <v>2.6</v>
      </c>
      <c r="AXV1139" s="10"/>
      <c r="AXW1139" s="219"/>
      <c r="AXX1139" s="167" t="s">
        <v>72</v>
      </c>
      <c r="AXY1139" s="500" t="s">
        <v>493</v>
      </c>
      <c r="AYA1139" s="168"/>
      <c r="AYB1139" s="168">
        <f t="shared" si="1674"/>
        <v>0</v>
      </c>
      <c r="AYC1139" s="167" t="s">
        <v>65</v>
      </c>
      <c r="AYD1139" s="10">
        <f t="shared" ref="AYD1139" si="2047">AYB1139*1.3</f>
        <v>0</v>
      </c>
      <c r="AYE1139" s="10"/>
      <c r="AYF1139" s="219"/>
      <c r="AYG1139" s="167" t="s">
        <v>72</v>
      </c>
      <c r="AYH1139" s="500" t="s">
        <v>493</v>
      </c>
      <c r="AYJ1139" s="168"/>
      <c r="AYK1139" s="168">
        <f t="shared" si="1677"/>
        <v>0</v>
      </c>
      <c r="AYL1139" s="167" t="s">
        <v>65</v>
      </c>
      <c r="AYM1139" s="10">
        <f t="shared" ref="AYM1139" si="2048">AYK1139*1.3</f>
        <v>0</v>
      </c>
      <c r="AYN1139" s="10"/>
      <c r="AYO1139" s="219"/>
      <c r="AYP1139" s="167" t="s">
        <v>72</v>
      </c>
      <c r="AYQ1139" s="500" t="s">
        <v>2355</v>
      </c>
      <c r="AYS1139" s="168"/>
      <c r="AYT1139" s="168">
        <f t="shared" si="1680"/>
        <v>11</v>
      </c>
      <c r="AYU1139" s="167" t="s">
        <v>65</v>
      </c>
      <c r="AYV1139" s="10">
        <f t="shared" ref="AYV1139" si="2049">AYT1139*1.3</f>
        <v>14.3</v>
      </c>
      <c r="AYW1139" s="10"/>
      <c r="AYX1139" s="219"/>
      <c r="AYY1139" s="167" t="s">
        <v>72</v>
      </c>
      <c r="AYZ1139" s="498" t="s">
        <v>2355</v>
      </c>
      <c r="AZB1139" s="168"/>
      <c r="AZC1139" s="168">
        <f t="shared" si="1683"/>
        <v>11</v>
      </c>
      <c r="AZD1139" s="167" t="s">
        <v>65</v>
      </c>
      <c r="AZE1139" s="10">
        <f t="shared" ref="AZE1139" si="2050">AZC1139*1.3</f>
        <v>14.3</v>
      </c>
      <c r="AZF1139" s="10"/>
      <c r="AZG1139" s="219"/>
      <c r="AZH1139" s="167" t="s">
        <v>72</v>
      </c>
      <c r="AZI1139" s="500" t="s">
        <v>2423</v>
      </c>
      <c r="AZK1139" s="168"/>
      <c r="AZL1139" s="168">
        <f t="shared" si="1686"/>
        <v>46</v>
      </c>
      <c r="AZM1139" s="167" t="s">
        <v>65</v>
      </c>
      <c r="AZN1139" s="10">
        <f t="shared" ref="AZN1139" si="2051">AZL1139*1.3</f>
        <v>59.800000000000004</v>
      </c>
      <c r="AZO1139" s="10"/>
      <c r="AZP1139" s="219"/>
      <c r="AZQ1139" s="167" t="s">
        <v>72</v>
      </c>
      <c r="AZR1139" s="500" t="s">
        <v>2423</v>
      </c>
      <c r="AZT1139" s="168"/>
      <c r="AZU1139" s="168">
        <f t="shared" si="1689"/>
        <v>46</v>
      </c>
      <c r="AZV1139" s="167" t="s">
        <v>65</v>
      </c>
      <c r="AZW1139" s="10">
        <f t="shared" ref="AZW1139" si="2052">AZU1139*1.3</f>
        <v>59.800000000000004</v>
      </c>
      <c r="AZX1139" s="10"/>
      <c r="AZY1139" s="219"/>
      <c r="AZZ1139" s="167" t="s">
        <v>72</v>
      </c>
      <c r="BAA1139" s="500" t="s">
        <v>959</v>
      </c>
      <c r="BAC1139" s="168"/>
      <c r="BAD1139" s="168">
        <f t="shared" si="1692"/>
        <v>101</v>
      </c>
      <c r="BAE1139" s="167" t="s">
        <v>65</v>
      </c>
      <c r="BAF1139" s="10">
        <f t="shared" ref="BAF1139" si="2053">BAD1139*1.3</f>
        <v>131.30000000000001</v>
      </c>
      <c r="BAG1139" s="10"/>
      <c r="BAH1139" s="219"/>
      <c r="BAI1139" s="167" t="s">
        <v>72</v>
      </c>
      <c r="BAJ1139" s="500" t="s">
        <v>1935</v>
      </c>
      <c r="BAL1139" s="168"/>
      <c r="BAM1139" s="168">
        <f t="shared" si="1695"/>
        <v>0</v>
      </c>
      <c r="BAN1139" s="167" t="s">
        <v>65</v>
      </c>
      <c r="BAO1139" s="10">
        <f t="shared" ref="BAO1139" si="2054">BAM1139*1.3</f>
        <v>0</v>
      </c>
      <c r="BAP1139" s="10"/>
      <c r="BAQ1139" s="219"/>
      <c r="BAR1139" s="167" t="s">
        <v>72</v>
      </c>
      <c r="BAS1139" s="500" t="s">
        <v>515</v>
      </c>
      <c r="BAU1139" s="168"/>
      <c r="BAV1139" s="168">
        <f t="shared" si="1698"/>
        <v>2</v>
      </c>
      <c r="BAW1139" s="167" t="s">
        <v>65</v>
      </c>
      <c r="BAX1139" s="10">
        <f t="shared" ref="BAX1139" si="2055">BAV1139*1.3</f>
        <v>2.6</v>
      </c>
      <c r="BAY1139" s="10"/>
      <c r="BAZ1139" s="219"/>
      <c r="BBA1139" s="167" t="s">
        <v>72</v>
      </c>
      <c r="BBB1139" s="500" t="s">
        <v>2005</v>
      </c>
      <c r="BBD1139" s="168"/>
      <c r="BBE1139" s="168">
        <f t="shared" si="1701"/>
        <v>22</v>
      </c>
      <c r="BBF1139" s="167" t="s">
        <v>65</v>
      </c>
      <c r="BBG1139" s="10">
        <f t="shared" ref="BBG1139" si="2056">BBE1139*1.3</f>
        <v>28.6</v>
      </c>
      <c r="BBH1139" s="10"/>
      <c r="BBI1139" s="219"/>
      <c r="BBJ1139" s="167" t="s">
        <v>72</v>
      </c>
      <c r="BBK1139" s="500" t="s">
        <v>461</v>
      </c>
      <c r="BBM1139" s="168"/>
      <c r="BBN1139" s="168">
        <f t="shared" si="1704"/>
        <v>0</v>
      </c>
      <c r="BBO1139" s="167" t="s">
        <v>65</v>
      </c>
      <c r="BBP1139" s="10">
        <f t="shared" ref="BBP1139" si="2057">BBN1139*1.3</f>
        <v>0</v>
      </c>
      <c r="BBQ1139" s="10"/>
      <c r="BBR1139" s="219"/>
      <c r="BBS1139" s="167" t="s">
        <v>72</v>
      </c>
      <c r="BBT1139" s="500" t="s">
        <v>949</v>
      </c>
      <c r="BBV1139" s="168"/>
      <c r="BBW1139" s="168">
        <f t="shared" si="1707"/>
        <v>0</v>
      </c>
      <c r="BBX1139" s="167" t="s">
        <v>65</v>
      </c>
      <c r="BBY1139" s="10">
        <f t="shared" ref="BBY1139" si="2058">BBW1139*1.3</f>
        <v>0</v>
      </c>
      <c r="BBZ1139" s="10"/>
      <c r="BCA1139" s="219"/>
      <c r="BCB1139" s="167" t="s">
        <v>72</v>
      </c>
      <c r="BCC1139" s="500" t="s">
        <v>1330</v>
      </c>
      <c r="BCE1139" s="168"/>
      <c r="BCF1139" s="168">
        <f t="shared" si="1710"/>
        <v>0</v>
      </c>
      <c r="BCG1139" s="167" t="s">
        <v>65</v>
      </c>
      <c r="BCH1139" s="10">
        <f t="shared" ref="BCH1139" si="2059">BCF1139*1.3</f>
        <v>0</v>
      </c>
      <c r="BCI1139" s="10"/>
      <c r="BCJ1139" s="219"/>
      <c r="BCK1139" s="167" t="s">
        <v>72</v>
      </c>
      <c r="BCL1139" s="500" t="s">
        <v>515</v>
      </c>
      <c r="BCN1139" s="168"/>
      <c r="BCO1139" s="168">
        <f t="shared" si="1713"/>
        <v>2</v>
      </c>
      <c r="BCP1139" s="167" t="s">
        <v>65</v>
      </c>
      <c r="BCQ1139" s="10">
        <f t="shared" ref="BCQ1139" si="2060">BCO1139*1.3</f>
        <v>2.6</v>
      </c>
      <c r="BCR1139" s="10"/>
      <c r="BCS1139" s="219"/>
      <c r="BCT1139" s="167" t="s">
        <v>72</v>
      </c>
      <c r="BCU1139" s="500" t="s">
        <v>1330</v>
      </c>
      <c r="BCW1139" s="168"/>
      <c r="BCX1139" s="168">
        <f t="shared" si="1716"/>
        <v>0</v>
      </c>
      <c r="BCY1139" s="167" t="s">
        <v>65</v>
      </c>
      <c r="BCZ1139" s="10">
        <f t="shared" ref="BCZ1139" si="2061">BCX1139*1.3</f>
        <v>0</v>
      </c>
      <c r="BDA1139" s="10"/>
      <c r="BDB1139" s="219"/>
      <c r="BDC1139" s="167" t="s">
        <v>72</v>
      </c>
      <c r="BDD1139" s="500" t="s">
        <v>2355</v>
      </c>
      <c r="BDF1139" s="168"/>
      <c r="BDG1139" s="168">
        <f t="shared" si="1719"/>
        <v>11</v>
      </c>
      <c r="BDH1139" s="167" t="s">
        <v>65</v>
      </c>
      <c r="BDI1139" s="10">
        <f t="shared" ref="BDI1139" si="2062">BDG1139*1.3</f>
        <v>14.3</v>
      </c>
      <c r="BDJ1139" s="10"/>
      <c r="BDK1139" s="219"/>
      <c r="BDL1139" s="167" t="s">
        <v>72</v>
      </c>
      <c r="BDM1139" s="328" t="s">
        <v>515</v>
      </c>
      <c r="BDO1139" s="168"/>
      <c r="BDP1139" s="168">
        <f t="shared" si="1722"/>
        <v>2</v>
      </c>
      <c r="BDQ1139" s="167" t="s">
        <v>65</v>
      </c>
      <c r="BDR1139" s="10">
        <f t="shared" ref="BDR1139" si="2063">BDP1139*1.3</f>
        <v>2.6</v>
      </c>
      <c r="BDS1139" s="10"/>
      <c r="BDT1139" s="219"/>
      <c r="BDU1139" s="167" t="s">
        <v>72</v>
      </c>
      <c r="BDV1139" s="500" t="s">
        <v>949</v>
      </c>
      <c r="BDX1139" s="168"/>
      <c r="BDY1139" s="168">
        <f t="shared" si="1725"/>
        <v>0</v>
      </c>
      <c r="BDZ1139" s="167" t="s">
        <v>65</v>
      </c>
      <c r="BEA1139" s="10">
        <f t="shared" ref="BEA1139" si="2064">BDY1139*1.3</f>
        <v>0</v>
      </c>
      <c r="BEB1139" s="10"/>
      <c r="BEC1139" s="219"/>
      <c r="BED1139" s="167" t="s">
        <v>72</v>
      </c>
      <c r="BEE1139" s="498" t="s">
        <v>2423</v>
      </c>
      <c r="BEG1139" s="168"/>
      <c r="BEH1139" s="168">
        <f t="shared" si="1728"/>
        <v>46</v>
      </c>
      <c r="BEI1139" s="167" t="s">
        <v>65</v>
      </c>
      <c r="BEJ1139" s="10">
        <f t="shared" ref="BEJ1139" si="2065">BEH1139*1.3</f>
        <v>59.800000000000004</v>
      </c>
      <c r="BEK1139" s="10"/>
      <c r="BEL1139" s="219"/>
      <c r="BEM1139" s="167" t="s">
        <v>72</v>
      </c>
      <c r="BEN1139" s="498" t="s">
        <v>959</v>
      </c>
      <c r="BEP1139" s="168"/>
      <c r="BEQ1139" s="168">
        <f t="shared" si="1731"/>
        <v>101</v>
      </c>
      <c r="BER1139" s="167" t="s">
        <v>65</v>
      </c>
      <c r="BES1139" s="10">
        <f t="shared" ref="BES1139" si="2066">BEQ1139*1.3</f>
        <v>131.30000000000001</v>
      </c>
      <c r="BET1139" s="10"/>
      <c r="BEU1139" s="219"/>
      <c r="BEV1139" s="167" t="s">
        <v>72</v>
      </c>
      <c r="BEW1139" s="500" t="s">
        <v>1330</v>
      </c>
      <c r="BEY1139" s="168"/>
      <c r="BEZ1139" s="168">
        <f t="shared" si="1734"/>
        <v>0</v>
      </c>
      <c r="BFA1139" s="167" t="s">
        <v>65</v>
      </c>
      <c r="BFB1139" s="10">
        <f t="shared" ref="BFB1139" si="2067">BEZ1139*1.3</f>
        <v>0</v>
      </c>
      <c r="BFC1139" s="10"/>
      <c r="BFD1139" s="219"/>
      <c r="BFE1139" s="167"/>
      <c r="BFF1139" s="327"/>
      <c r="BFH1139" s="168"/>
      <c r="BFI1139" s="168"/>
      <c r="BFJ1139" s="167"/>
      <c r="BFK1139" s="10"/>
      <c r="BFL1139" s="10"/>
      <c r="BFN1139" s="167"/>
      <c r="BFO1139" s="327"/>
      <c r="BFQ1139" s="168"/>
      <c r="BFR1139" s="168"/>
      <c r="BFS1139" s="167"/>
      <c r="BFT1139" s="10"/>
      <c r="BFU1139" s="10"/>
      <c r="BFW1139" s="167"/>
      <c r="BFX1139" s="328"/>
      <c r="BFZ1139" s="168"/>
      <c r="BGA1139" s="168"/>
      <c r="BGB1139" s="167"/>
      <c r="BGC1139" s="10"/>
      <c r="BGD1139" s="10"/>
      <c r="BGF1139" s="167"/>
      <c r="BGG1139" s="327"/>
      <c r="BGI1139" s="168"/>
      <c r="BGJ1139" s="168"/>
      <c r="BGK1139" s="167"/>
      <c r="BGL1139" s="10"/>
      <c r="BGM1139" s="10"/>
      <c r="BGO1139" s="167"/>
      <c r="BGP1139" s="328"/>
      <c r="BGR1139" s="168"/>
      <c r="BGS1139" s="168"/>
      <c r="BGT1139" s="167"/>
      <c r="BGU1139" s="10"/>
      <c r="BGV1139" s="10"/>
      <c r="BGX1139" s="167"/>
      <c r="BGY1139" s="327"/>
      <c r="BHA1139" s="168"/>
      <c r="BHB1139" s="168"/>
      <c r="BHC1139" s="167"/>
      <c r="BHD1139" s="10"/>
      <c r="BHE1139" s="10"/>
    </row>
    <row r="1140" spans="1:1565" s="14" customFormat="1" ht="15">
      <c r="A1140" s="167" t="s">
        <v>73</v>
      </c>
      <c r="B1140" s="325" t="s">
        <v>461</v>
      </c>
      <c r="D1140" s="168"/>
      <c r="E1140" s="168">
        <f>VLOOKUP(B1140,$A$1213:$F$2274,6,FALSE)</f>
        <v>0</v>
      </c>
      <c r="F1140" s="167" t="s">
        <v>67</v>
      </c>
      <c r="G1140" s="10">
        <f>E1140*1.2</f>
        <v>0</v>
      </c>
      <c r="H1140" s="10"/>
      <c r="I1140" s="219"/>
      <c r="J1140" s="167" t="s">
        <v>73</v>
      </c>
      <c r="K1140" s="325" t="s">
        <v>2342</v>
      </c>
      <c r="M1140" s="168"/>
      <c r="N1140" s="168">
        <f>VLOOKUP(K1140,$A$1213:$F$2274,6,FALSE)</f>
        <v>40</v>
      </c>
      <c r="O1140" s="167" t="s">
        <v>67</v>
      </c>
      <c r="P1140" s="10">
        <f>N1140*1.2</f>
        <v>48</v>
      </c>
      <c r="Q1140" s="10"/>
      <c r="R1140" s="219"/>
      <c r="S1140" s="167" t="s">
        <v>73</v>
      </c>
      <c r="T1140" s="325" t="s">
        <v>1699</v>
      </c>
      <c r="V1140" s="168"/>
      <c r="W1140" s="168">
        <f t="shared" si="1239"/>
        <v>16</v>
      </c>
      <c r="X1140" s="167" t="s">
        <v>67</v>
      </c>
      <c r="Y1140" s="10">
        <f t="shared" ref="Y1140" si="2068">W1140*1.2</f>
        <v>19.2</v>
      </c>
      <c r="Z1140" s="10"/>
      <c r="AA1140" s="219"/>
      <c r="AB1140" s="167" t="s">
        <v>73</v>
      </c>
      <c r="AC1140" s="325" t="s">
        <v>515</v>
      </c>
      <c r="AE1140" s="168"/>
      <c r="AF1140" s="168">
        <f t="shared" si="1242"/>
        <v>2</v>
      </c>
      <c r="AG1140" s="167" t="s">
        <v>67</v>
      </c>
      <c r="AH1140" s="10">
        <f t="shared" ref="AH1140" si="2069">AF1140*1.2</f>
        <v>2.4</v>
      </c>
      <c r="AI1140" s="10"/>
      <c r="AJ1140" s="219"/>
      <c r="AK1140" s="167" t="s">
        <v>73</v>
      </c>
      <c r="AL1140" s="498" t="s">
        <v>2423</v>
      </c>
      <c r="AN1140" s="168"/>
      <c r="AO1140" s="168">
        <f t="shared" si="1245"/>
        <v>46</v>
      </c>
      <c r="AP1140" s="167" t="s">
        <v>67</v>
      </c>
      <c r="AQ1140" s="10">
        <f t="shared" ref="AQ1140" si="2070">AO1140*1.2</f>
        <v>55.199999999999996</v>
      </c>
      <c r="AR1140" s="10"/>
      <c r="AS1140" s="219"/>
      <c r="AT1140" s="167" t="s">
        <v>73</v>
      </c>
      <c r="AU1140" s="325" t="s">
        <v>959</v>
      </c>
      <c r="AW1140" s="168"/>
      <c r="AX1140" s="168">
        <f t="shared" si="1248"/>
        <v>101</v>
      </c>
      <c r="AY1140" s="167" t="s">
        <v>67</v>
      </c>
      <c r="AZ1140" s="10">
        <f t="shared" ref="AZ1140" si="2071">AX1140*1.2</f>
        <v>121.19999999999999</v>
      </c>
      <c r="BA1140" s="10"/>
      <c r="BB1140" s="219"/>
      <c r="BC1140" s="167" t="s">
        <v>73</v>
      </c>
      <c r="BD1140" s="325" t="s">
        <v>1330</v>
      </c>
      <c r="BF1140" s="168"/>
      <c r="BG1140" s="168">
        <f t="shared" si="1251"/>
        <v>0</v>
      </c>
      <c r="BH1140" s="167" t="s">
        <v>67</v>
      </c>
      <c r="BI1140" s="10">
        <f t="shared" ref="BI1140" si="2072">BG1140*1.2</f>
        <v>0</v>
      </c>
      <c r="BJ1140" s="10"/>
      <c r="BK1140" s="219"/>
      <c r="BL1140" s="167" t="s">
        <v>73</v>
      </c>
      <c r="BM1140" s="325" t="s">
        <v>2423</v>
      </c>
      <c r="BO1140" s="168"/>
      <c r="BP1140" s="168">
        <f t="shared" si="1254"/>
        <v>46</v>
      </c>
      <c r="BQ1140" s="167" t="s">
        <v>67</v>
      </c>
      <c r="BR1140" s="10">
        <f t="shared" ref="BR1140" si="2073">BP1140*1.2</f>
        <v>55.199999999999996</v>
      </c>
      <c r="BS1140" s="10"/>
      <c r="BT1140" s="219"/>
      <c r="BU1140" s="167" t="s">
        <v>73</v>
      </c>
      <c r="BV1140" s="325" t="s">
        <v>2423</v>
      </c>
      <c r="BX1140" s="168"/>
      <c r="BY1140" s="168">
        <f t="shared" si="1257"/>
        <v>46</v>
      </c>
      <c r="BZ1140" s="167" t="s">
        <v>67</v>
      </c>
      <c r="CA1140" s="10">
        <f t="shared" ref="CA1140" si="2074">BY1140*1.2</f>
        <v>55.199999999999996</v>
      </c>
      <c r="CB1140" s="10"/>
      <c r="CC1140" s="219"/>
      <c r="CD1140" s="167" t="s">
        <v>73</v>
      </c>
      <c r="CE1140" s="325" t="s">
        <v>959</v>
      </c>
      <c r="CG1140" s="168"/>
      <c r="CH1140" s="168">
        <f t="shared" si="1260"/>
        <v>101</v>
      </c>
      <c r="CI1140" s="167" t="s">
        <v>67</v>
      </c>
      <c r="CJ1140" s="10">
        <f t="shared" ref="CJ1140" si="2075">CH1140*1.2</f>
        <v>121.19999999999999</v>
      </c>
      <c r="CK1140" s="10"/>
      <c r="CL1140" s="219"/>
      <c r="CM1140" s="167" t="s">
        <v>73</v>
      </c>
      <c r="CN1140" s="325" t="s">
        <v>1330</v>
      </c>
      <c r="CP1140" s="168"/>
      <c r="CQ1140" s="168">
        <f t="shared" si="1263"/>
        <v>0</v>
      </c>
      <c r="CR1140" s="167" t="s">
        <v>67</v>
      </c>
      <c r="CS1140" s="10">
        <f t="shared" ref="CS1140" si="2076">CQ1140*1.2</f>
        <v>0</v>
      </c>
      <c r="CT1140" s="10"/>
      <c r="CU1140" s="219"/>
      <c r="CV1140" s="167" t="s">
        <v>73</v>
      </c>
      <c r="CW1140" s="325" t="s">
        <v>2355</v>
      </c>
      <c r="CY1140" s="168"/>
      <c r="CZ1140" s="168">
        <f t="shared" si="1266"/>
        <v>11</v>
      </c>
      <c r="DA1140" s="167" t="s">
        <v>67</v>
      </c>
      <c r="DB1140" s="10">
        <f t="shared" ref="DB1140" si="2077">CZ1140*1.2</f>
        <v>13.2</v>
      </c>
      <c r="DC1140" s="10"/>
      <c r="DD1140" s="219"/>
      <c r="DE1140" s="167" t="s">
        <v>73</v>
      </c>
      <c r="DF1140" s="325" t="s">
        <v>2423</v>
      </c>
      <c r="DH1140" s="168"/>
      <c r="DI1140" s="168">
        <f t="shared" si="1269"/>
        <v>46</v>
      </c>
      <c r="DJ1140" s="167" t="s">
        <v>67</v>
      </c>
      <c r="DK1140" s="10">
        <f t="shared" ref="DK1140" si="2078">DI1140*1.2</f>
        <v>55.199999999999996</v>
      </c>
      <c r="DL1140" s="10"/>
      <c r="DM1140" s="219"/>
      <c r="DN1140" s="167" t="s">
        <v>73</v>
      </c>
      <c r="DO1140" s="325" t="s">
        <v>461</v>
      </c>
      <c r="DQ1140" s="168"/>
      <c r="DR1140" s="168">
        <f t="shared" si="1272"/>
        <v>0</v>
      </c>
      <c r="DS1140" s="167" t="s">
        <v>67</v>
      </c>
      <c r="DT1140" s="10">
        <f t="shared" ref="DT1140" si="2079">DR1140*1.2</f>
        <v>0</v>
      </c>
      <c r="DU1140" s="10"/>
      <c r="DV1140" s="219"/>
      <c r="DW1140" s="167" t="s">
        <v>73</v>
      </c>
      <c r="DX1140" s="325" t="s">
        <v>515</v>
      </c>
      <c r="DZ1140" s="168"/>
      <c r="EA1140" s="168">
        <f t="shared" si="1275"/>
        <v>2</v>
      </c>
      <c r="EB1140" s="167" t="s">
        <v>67</v>
      </c>
      <c r="EC1140" s="10">
        <f t="shared" ref="EC1140" si="2080">EA1140*1.2</f>
        <v>2.4</v>
      </c>
      <c r="ED1140" s="10"/>
      <c r="EE1140" s="219"/>
      <c r="EF1140" s="167" t="s">
        <v>73</v>
      </c>
      <c r="EG1140" s="325" t="s">
        <v>959</v>
      </c>
      <c r="EI1140" s="168"/>
      <c r="EJ1140" s="168">
        <f t="shared" si="1278"/>
        <v>101</v>
      </c>
      <c r="EK1140" s="167" t="s">
        <v>67</v>
      </c>
      <c r="EL1140" s="10">
        <f t="shared" ref="EL1140" si="2081">EJ1140*1.2</f>
        <v>121.19999999999999</v>
      </c>
      <c r="EM1140" s="10"/>
      <c r="EN1140" s="219"/>
      <c r="EO1140" s="167" t="s">
        <v>73</v>
      </c>
      <c r="EP1140" s="325" t="s">
        <v>2342</v>
      </c>
      <c r="ER1140" s="168"/>
      <c r="ES1140" s="168">
        <f t="shared" si="1281"/>
        <v>40</v>
      </c>
      <c r="ET1140" s="167" t="s">
        <v>67</v>
      </c>
      <c r="EU1140" s="10">
        <f t="shared" ref="EU1140" si="2082">ES1140*1.2</f>
        <v>48</v>
      </c>
      <c r="EV1140" s="10"/>
      <c r="EW1140" s="219"/>
      <c r="EX1140" s="167" t="s">
        <v>73</v>
      </c>
      <c r="EY1140" s="325" t="s">
        <v>2423</v>
      </c>
      <c r="FA1140" s="168"/>
      <c r="FB1140" s="168">
        <f t="shared" si="1284"/>
        <v>46</v>
      </c>
      <c r="FC1140" s="167" t="s">
        <v>67</v>
      </c>
      <c r="FD1140" s="10">
        <f t="shared" ref="FD1140" si="2083">FB1140*1.2</f>
        <v>55.199999999999996</v>
      </c>
      <c r="FE1140" s="10"/>
      <c r="FF1140" s="219"/>
      <c r="FG1140" s="167" t="s">
        <v>73</v>
      </c>
      <c r="FH1140" s="325" t="s">
        <v>1330</v>
      </c>
      <c r="FJ1140" s="168"/>
      <c r="FK1140" s="168">
        <f t="shared" si="1287"/>
        <v>0</v>
      </c>
      <c r="FL1140" s="167" t="s">
        <v>67</v>
      </c>
      <c r="FM1140" s="10">
        <f t="shared" ref="FM1140" si="2084">FK1140*1.2</f>
        <v>0</v>
      </c>
      <c r="FN1140" s="10"/>
      <c r="FO1140" s="219"/>
      <c r="FP1140" s="167" t="s">
        <v>73</v>
      </c>
      <c r="FQ1140" s="325" t="s">
        <v>2423</v>
      </c>
      <c r="FS1140" s="168"/>
      <c r="FT1140" s="168">
        <f t="shared" si="1290"/>
        <v>46</v>
      </c>
      <c r="FU1140" s="167" t="s">
        <v>67</v>
      </c>
      <c r="FV1140" s="10">
        <f t="shared" ref="FV1140" si="2085">FT1140*1.2</f>
        <v>55.199999999999996</v>
      </c>
      <c r="FW1140" s="10"/>
      <c r="FX1140" s="219"/>
      <c r="FY1140" s="167" t="s">
        <v>73</v>
      </c>
      <c r="FZ1140" s="325" t="s">
        <v>515</v>
      </c>
      <c r="GB1140" s="168"/>
      <c r="GC1140" s="168">
        <f t="shared" si="1293"/>
        <v>2</v>
      </c>
      <c r="GD1140" s="167" t="s">
        <v>67</v>
      </c>
      <c r="GE1140" s="10">
        <f t="shared" ref="GE1140" si="2086">GC1140*1.2</f>
        <v>2.4</v>
      </c>
      <c r="GF1140" s="10"/>
      <c r="GG1140" s="219"/>
      <c r="GH1140" s="167" t="s">
        <v>73</v>
      </c>
      <c r="GI1140" s="325" t="s">
        <v>1699</v>
      </c>
      <c r="GK1140" s="168"/>
      <c r="GL1140" s="168">
        <f t="shared" si="1296"/>
        <v>16</v>
      </c>
      <c r="GM1140" s="167" t="s">
        <v>67</v>
      </c>
      <c r="GN1140" s="10">
        <f t="shared" ref="GN1140" si="2087">GL1140*1.2</f>
        <v>19.2</v>
      </c>
      <c r="GO1140" s="10"/>
      <c r="GP1140" s="219"/>
      <c r="GQ1140" s="167" t="s">
        <v>73</v>
      </c>
      <c r="GR1140" s="325" t="s">
        <v>492</v>
      </c>
      <c r="GT1140" s="168"/>
      <c r="GU1140" s="168">
        <f t="shared" si="1299"/>
        <v>0</v>
      </c>
      <c r="GV1140" s="167" t="s">
        <v>67</v>
      </c>
      <c r="GW1140" s="10">
        <f t="shared" ref="GW1140" si="2088">GU1140*1.2</f>
        <v>0</v>
      </c>
      <c r="GX1140" s="10"/>
      <c r="GY1140" s="219"/>
      <c r="GZ1140" s="167" t="s">
        <v>73</v>
      </c>
      <c r="HA1140" s="325" t="s">
        <v>493</v>
      </c>
      <c r="HC1140" s="168"/>
      <c r="HD1140" s="168">
        <f t="shared" si="1302"/>
        <v>0</v>
      </c>
      <c r="HE1140" s="167" t="s">
        <v>67</v>
      </c>
      <c r="HF1140" s="10">
        <f t="shared" ref="HF1140" si="2089">HD1140*1.2</f>
        <v>0</v>
      </c>
      <c r="HG1140" s="10"/>
      <c r="HH1140" s="219"/>
      <c r="HI1140" s="167" t="s">
        <v>73</v>
      </c>
      <c r="HJ1140" s="325" t="s">
        <v>1928</v>
      </c>
      <c r="HL1140" s="168"/>
      <c r="HM1140" s="168">
        <f t="shared" si="1305"/>
        <v>6</v>
      </c>
      <c r="HN1140" s="167" t="s">
        <v>67</v>
      </c>
      <c r="HO1140" s="10">
        <f t="shared" ref="HO1140" si="2090">HM1140*1.2</f>
        <v>7.1999999999999993</v>
      </c>
      <c r="HP1140" s="10"/>
      <c r="HQ1140" s="219"/>
      <c r="HR1140" s="167" t="s">
        <v>73</v>
      </c>
      <c r="HS1140" s="325" t="s">
        <v>493</v>
      </c>
      <c r="HU1140" s="168"/>
      <c r="HV1140" s="168">
        <f t="shared" si="1308"/>
        <v>0</v>
      </c>
      <c r="HW1140" s="167" t="s">
        <v>67</v>
      </c>
      <c r="HX1140" s="10">
        <f t="shared" ref="HX1140" si="2091">HV1140*1.2</f>
        <v>0</v>
      </c>
      <c r="HY1140" s="10"/>
      <c r="HZ1140" s="219"/>
      <c r="IA1140" s="167" t="s">
        <v>73</v>
      </c>
      <c r="IB1140" s="325" t="s">
        <v>959</v>
      </c>
      <c r="ID1140" s="168"/>
      <c r="IE1140" s="168">
        <f t="shared" si="1311"/>
        <v>101</v>
      </c>
      <c r="IF1140" s="167" t="s">
        <v>67</v>
      </c>
      <c r="IG1140" s="10">
        <f t="shared" ref="IG1140" si="2092">IE1140*1.2</f>
        <v>121.19999999999999</v>
      </c>
      <c r="IH1140" s="10"/>
      <c r="II1140" s="219"/>
      <c r="IJ1140" s="167" t="s">
        <v>73</v>
      </c>
      <c r="IK1140" s="325" t="s">
        <v>515</v>
      </c>
      <c r="IM1140" s="168"/>
      <c r="IN1140" s="168">
        <f t="shared" si="1314"/>
        <v>2</v>
      </c>
      <c r="IO1140" s="167" t="s">
        <v>67</v>
      </c>
      <c r="IP1140" s="10">
        <f t="shared" ref="IP1140" si="2093">IN1140*1.2</f>
        <v>2.4</v>
      </c>
      <c r="IQ1140" s="10"/>
      <c r="IR1140" s="219"/>
      <c r="IS1140" s="167" t="s">
        <v>73</v>
      </c>
      <c r="IT1140" s="325" t="s">
        <v>2355</v>
      </c>
      <c r="IV1140" s="168"/>
      <c r="IW1140" s="168">
        <f t="shared" si="1317"/>
        <v>11</v>
      </c>
      <c r="IX1140" s="167" t="s">
        <v>67</v>
      </c>
      <c r="IY1140" s="10">
        <f t="shared" ref="IY1140" si="2094">IW1140*1.2</f>
        <v>13.2</v>
      </c>
      <c r="IZ1140" s="10"/>
      <c r="JA1140" s="219"/>
      <c r="JB1140" s="167" t="s">
        <v>73</v>
      </c>
      <c r="JC1140" s="500" t="s">
        <v>2342</v>
      </c>
      <c r="JE1140" s="168"/>
      <c r="JF1140" s="168">
        <f t="shared" si="1320"/>
        <v>40</v>
      </c>
      <c r="JG1140" s="167" t="s">
        <v>67</v>
      </c>
      <c r="JH1140" s="10">
        <f t="shared" ref="JH1140" si="2095">JF1140*1.2</f>
        <v>48</v>
      </c>
      <c r="JI1140" s="10"/>
      <c r="JJ1140" s="219"/>
      <c r="JK1140" s="167" t="s">
        <v>73</v>
      </c>
      <c r="JL1140" s="500" t="s">
        <v>2355</v>
      </c>
      <c r="JN1140" s="168"/>
      <c r="JO1140" s="168">
        <f t="shared" si="1323"/>
        <v>11</v>
      </c>
      <c r="JP1140" s="167" t="s">
        <v>67</v>
      </c>
      <c r="JQ1140" s="10">
        <f t="shared" ref="JQ1140" si="2096">JO1140*1.2</f>
        <v>13.2</v>
      </c>
      <c r="JR1140" s="10"/>
      <c r="JS1140" s="219"/>
      <c r="JT1140" s="167" t="s">
        <v>73</v>
      </c>
      <c r="JU1140" s="500" t="s">
        <v>2423</v>
      </c>
      <c r="JW1140" s="168"/>
      <c r="JX1140" s="168">
        <f t="shared" si="1326"/>
        <v>46</v>
      </c>
      <c r="JY1140" s="167" t="s">
        <v>67</v>
      </c>
      <c r="JZ1140" s="10">
        <f t="shared" ref="JZ1140" si="2097">JX1140*1.2</f>
        <v>55.199999999999996</v>
      </c>
      <c r="KA1140" s="10"/>
      <c r="KB1140" s="219"/>
      <c r="KC1140" s="167" t="s">
        <v>73</v>
      </c>
      <c r="KD1140" s="500" t="s">
        <v>1330</v>
      </c>
      <c r="KF1140" s="168"/>
      <c r="KG1140" s="168">
        <f t="shared" si="1329"/>
        <v>0</v>
      </c>
      <c r="KH1140" s="167" t="s">
        <v>67</v>
      </c>
      <c r="KI1140" s="10">
        <f t="shared" ref="KI1140" si="2098">KG1140*1.2</f>
        <v>0</v>
      </c>
      <c r="KJ1140" s="10"/>
      <c r="KK1140" s="219"/>
      <c r="KL1140" s="167" t="s">
        <v>73</v>
      </c>
      <c r="KM1140" s="500" t="s">
        <v>461</v>
      </c>
      <c r="KO1140" s="168"/>
      <c r="KP1140" s="168">
        <f t="shared" si="1332"/>
        <v>0</v>
      </c>
      <c r="KQ1140" s="167" t="s">
        <v>67</v>
      </c>
      <c r="KR1140" s="10">
        <f t="shared" ref="KR1140" si="2099">KP1140*1.2</f>
        <v>0</v>
      </c>
      <c r="KS1140" s="10"/>
      <c r="KT1140" s="219"/>
      <c r="KU1140" s="167" t="s">
        <v>73</v>
      </c>
      <c r="KV1140" s="328" t="s">
        <v>461</v>
      </c>
      <c r="KX1140" s="168"/>
      <c r="KY1140" s="168">
        <f t="shared" si="1335"/>
        <v>0</v>
      </c>
      <c r="KZ1140" s="167" t="s">
        <v>67</v>
      </c>
      <c r="LA1140" s="10">
        <f t="shared" ref="LA1140" si="2100">KY1140*1.2</f>
        <v>0</v>
      </c>
      <c r="LB1140" s="10"/>
      <c r="LC1140" s="219"/>
      <c r="LD1140" s="167" t="s">
        <v>73</v>
      </c>
      <c r="LE1140" s="500" t="s">
        <v>1306</v>
      </c>
      <c r="LG1140" s="168"/>
      <c r="LH1140" s="168">
        <f t="shared" si="1338"/>
        <v>128</v>
      </c>
      <c r="LI1140" s="167" t="s">
        <v>67</v>
      </c>
      <c r="LJ1140" s="10">
        <f t="shared" ref="LJ1140" si="2101">LH1140*1.2</f>
        <v>153.6</v>
      </c>
      <c r="LK1140" s="10"/>
      <c r="LL1140" s="219"/>
      <c r="LM1140" s="167" t="s">
        <v>73</v>
      </c>
      <c r="LN1140" s="500" t="s">
        <v>493</v>
      </c>
      <c r="LP1140" s="168"/>
      <c r="LQ1140" s="168">
        <f t="shared" si="1341"/>
        <v>0</v>
      </c>
      <c r="LR1140" s="167" t="s">
        <v>67</v>
      </c>
      <c r="LS1140" s="10">
        <f t="shared" ref="LS1140" si="2102">LQ1140*1.2</f>
        <v>0</v>
      </c>
      <c r="LT1140" s="10"/>
      <c r="LU1140" s="219"/>
      <c r="LV1140" s="167" t="s">
        <v>73</v>
      </c>
      <c r="LW1140" s="500" t="s">
        <v>1935</v>
      </c>
      <c r="LY1140" s="168"/>
      <c r="LZ1140" s="168">
        <f t="shared" si="1344"/>
        <v>0</v>
      </c>
      <c r="MA1140" s="167" t="s">
        <v>67</v>
      </c>
      <c r="MB1140" s="10">
        <f t="shared" ref="MB1140" si="2103">LZ1140*1.2</f>
        <v>0</v>
      </c>
      <c r="MC1140" s="10"/>
      <c r="MD1140" s="219"/>
      <c r="ME1140" s="167" t="s">
        <v>73</v>
      </c>
      <c r="MF1140" s="500" t="s">
        <v>959</v>
      </c>
      <c r="MH1140" s="168"/>
      <c r="MI1140" s="168">
        <f t="shared" si="1347"/>
        <v>101</v>
      </c>
      <c r="MJ1140" s="167" t="s">
        <v>67</v>
      </c>
      <c r="MK1140" s="10">
        <f t="shared" ref="MK1140" si="2104">MI1140*1.2</f>
        <v>121.19999999999999</v>
      </c>
      <c r="ML1140" s="10"/>
      <c r="MM1140" s="219"/>
      <c r="MN1140" s="167" t="s">
        <v>73</v>
      </c>
      <c r="MO1140" s="328" t="s">
        <v>2423</v>
      </c>
      <c r="MQ1140" s="168"/>
      <c r="MR1140" s="168">
        <f t="shared" si="1350"/>
        <v>46</v>
      </c>
      <c r="MS1140" s="167" t="s">
        <v>67</v>
      </c>
      <c r="MT1140" s="10">
        <f t="shared" ref="MT1140" si="2105">MR1140*1.2</f>
        <v>55.199999999999996</v>
      </c>
      <c r="MU1140" s="10"/>
      <c r="MV1140" s="219"/>
      <c r="MW1140" s="167" t="s">
        <v>73</v>
      </c>
      <c r="MX1140" s="500" t="s">
        <v>1699</v>
      </c>
      <c r="MZ1140" s="168"/>
      <c r="NA1140" s="168">
        <f t="shared" si="1353"/>
        <v>16</v>
      </c>
      <c r="NB1140" s="167" t="s">
        <v>67</v>
      </c>
      <c r="NC1140" s="10">
        <f t="shared" ref="NC1140" si="2106">NA1140*1.2</f>
        <v>19.2</v>
      </c>
      <c r="ND1140" s="10"/>
      <c r="NE1140" s="219"/>
      <c r="NF1140" s="167" t="s">
        <v>73</v>
      </c>
      <c r="NG1140" s="500" t="s">
        <v>515</v>
      </c>
      <c r="NI1140" s="168"/>
      <c r="NJ1140" s="168">
        <f t="shared" si="1356"/>
        <v>2</v>
      </c>
      <c r="NK1140" s="167" t="s">
        <v>67</v>
      </c>
      <c r="NL1140" s="10">
        <f t="shared" ref="NL1140" si="2107">NJ1140*1.2</f>
        <v>2.4</v>
      </c>
      <c r="NM1140" s="10"/>
      <c r="NN1140" s="219"/>
      <c r="NO1140" s="167" t="s">
        <v>73</v>
      </c>
      <c r="NP1140" s="500" t="s">
        <v>2423</v>
      </c>
      <c r="NR1140" s="168"/>
      <c r="NS1140" s="168">
        <f t="shared" si="1359"/>
        <v>46</v>
      </c>
      <c r="NT1140" s="167" t="s">
        <v>67</v>
      </c>
      <c r="NU1140" s="10">
        <f t="shared" ref="NU1140" si="2108">NS1140*1.2</f>
        <v>55.199999999999996</v>
      </c>
      <c r="NV1140" s="10"/>
      <c r="NW1140" s="219"/>
      <c r="NX1140" s="167" t="s">
        <v>73</v>
      </c>
      <c r="NY1140" s="500" t="s">
        <v>2355</v>
      </c>
      <c r="OA1140" s="168"/>
      <c r="OB1140" s="168">
        <f t="shared" si="1362"/>
        <v>11</v>
      </c>
      <c r="OC1140" s="167" t="s">
        <v>67</v>
      </c>
      <c r="OD1140" s="10">
        <f t="shared" ref="OD1140" si="2109">OB1140*1.2</f>
        <v>13.2</v>
      </c>
      <c r="OE1140" s="10"/>
      <c r="OF1140" s="219"/>
      <c r="OG1140" s="167" t="s">
        <v>73</v>
      </c>
      <c r="OH1140" s="500" t="s">
        <v>1330</v>
      </c>
      <c r="OJ1140" s="168"/>
      <c r="OK1140" s="168">
        <f t="shared" si="1365"/>
        <v>0</v>
      </c>
      <c r="OL1140" s="167" t="s">
        <v>67</v>
      </c>
      <c r="OM1140" s="10">
        <f t="shared" ref="OM1140" si="2110">OK1140*1.2</f>
        <v>0</v>
      </c>
      <c r="ON1140" s="10"/>
      <c r="OO1140" s="219"/>
      <c r="OP1140" s="167" t="s">
        <v>73</v>
      </c>
      <c r="OQ1140" s="500" t="s">
        <v>2342</v>
      </c>
      <c r="OS1140" s="168"/>
      <c r="OT1140" s="168">
        <f t="shared" si="1368"/>
        <v>40</v>
      </c>
      <c r="OU1140" s="167" t="s">
        <v>67</v>
      </c>
      <c r="OV1140" s="10">
        <f t="shared" ref="OV1140" si="2111">OT1140*1.2</f>
        <v>48</v>
      </c>
      <c r="OW1140" s="10"/>
      <c r="OX1140" s="219"/>
      <c r="OY1140" s="167" t="s">
        <v>73</v>
      </c>
      <c r="OZ1140" s="500" t="s">
        <v>1699</v>
      </c>
      <c r="PB1140" s="168"/>
      <c r="PC1140" s="168">
        <f t="shared" si="1371"/>
        <v>16</v>
      </c>
      <c r="PD1140" s="167" t="s">
        <v>67</v>
      </c>
      <c r="PE1140" s="10">
        <f t="shared" ref="PE1140" si="2112">PC1140*1.2</f>
        <v>19.2</v>
      </c>
      <c r="PF1140" s="10"/>
      <c r="PG1140" s="219"/>
      <c r="PH1140" s="167" t="s">
        <v>73</v>
      </c>
      <c r="PI1140" s="500" t="s">
        <v>1306</v>
      </c>
      <c r="PK1140" s="168"/>
      <c r="PL1140" s="168">
        <f t="shared" si="1374"/>
        <v>128</v>
      </c>
      <c r="PM1140" s="167" t="s">
        <v>67</v>
      </c>
      <c r="PN1140" s="10">
        <f t="shared" ref="PN1140" si="2113">PL1140*1.2</f>
        <v>153.6</v>
      </c>
      <c r="PO1140" s="10"/>
      <c r="PP1140" s="219"/>
      <c r="PQ1140" s="167" t="s">
        <v>73</v>
      </c>
      <c r="PR1140" s="500" t="s">
        <v>959</v>
      </c>
      <c r="PT1140" s="168"/>
      <c r="PU1140" s="168">
        <f t="shared" si="1377"/>
        <v>101</v>
      </c>
      <c r="PV1140" s="167" t="s">
        <v>67</v>
      </c>
      <c r="PW1140" s="10">
        <f t="shared" ref="PW1140" si="2114">PU1140*1.2</f>
        <v>121.19999999999999</v>
      </c>
      <c r="PX1140" s="10"/>
      <c r="PY1140" s="219"/>
      <c r="PZ1140" s="167" t="s">
        <v>73</v>
      </c>
      <c r="QA1140" s="500" t="s">
        <v>1699</v>
      </c>
      <c r="QC1140" s="168"/>
      <c r="QD1140" s="168">
        <f t="shared" si="1380"/>
        <v>16</v>
      </c>
      <c r="QE1140" s="167" t="s">
        <v>67</v>
      </c>
      <c r="QF1140" s="10">
        <f t="shared" ref="QF1140" si="2115">QD1140*1.2</f>
        <v>19.2</v>
      </c>
      <c r="QG1140" s="10"/>
      <c r="QH1140" s="219"/>
      <c r="QI1140" s="167" t="s">
        <v>73</v>
      </c>
      <c r="QJ1140" s="500" t="s">
        <v>2342</v>
      </c>
      <c r="QL1140" s="168"/>
      <c r="QM1140" s="168">
        <f t="shared" si="1383"/>
        <v>40</v>
      </c>
      <c r="QN1140" s="167" t="s">
        <v>67</v>
      </c>
      <c r="QO1140" s="10">
        <f t="shared" ref="QO1140" si="2116">QM1140*1.2</f>
        <v>48</v>
      </c>
      <c r="QP1140" s="10"/>
      <c r="QQ1140" s="219"/>
      <c r="QR1140" s="167" t="s">
        <v>73</v>
      </c>
      <c r="QS1140" s="500" t="s">
        <v>1330</v>
      </c>
      <c r="QU1140" s="168"/>
      <c r="QV1140" s="168">
        <f t="shared" si="1386"/>
        <v>0</v>
      </c>
      <c r="QW1140" s="167" t="s">
        <v>67</v>
      </c>
      <c r="QX1140" s="10">
        <f t="shared" ref="QX1140" si="2117">QV1140*1.2</f>
        <v>0</v>
      </c>
      <c r="QY1140" s="10"/>
      <c r="QZ1140" s="219"/>
      <c r="RA1140" s="167" t="s">
        <v>73</v>
      </c>
      <c r="RB1140" s="500" t="s">
        <v>515</v>
      </c>
      <c r="RD1140" s="168"/>
      <c r="RE1140" s="168">
        <f t="shared" si="1389"/>
        <v>2</v>
      </c>
      <c r="RF1140" s="167" t="s">
        <v>67</v>
      </c>
      <c r="RG1140" s="10">
        <f t="shared" ref="RG1140" si="2118">RE1140*1.2</f>
        <v>2.4</v>
      </c>
      <c r="RH1140" s="10"/>
      <c r="RI1140" s="219"/>
      <c r="RJ1140" s="167" t="s">
        <v>73</v>
      </c>
      <c r="RK1140" s="500" t="s">
        <v>1935</v>
      </c>
      <c r="RM1140" s="168"/>
      <c r="RN1140" s="168">
        <f t="shared" si="1392"/>
        <v>0</v>
      </c>
      <c r="RO1140" s="167" t="s">
        <v>67</v>
      </c>
      <c r="RP1140" s="10">
        <f t="shared" ref="RP1140" si="2119">RN1140*1.2</f>
        <v>0</v>
      </c>
      <c r="RQ1140" s="10"/>
      <c r="RR1140" s="219"/>
      <c r="RS1140" s="167" t="s">
        <v>73</v>
      </c>
      <c r="RT1140" s="500" t="s">
        <v>2342</v>
      </c>
      <c r="RV1140" s="168"/>
      <c r="RW1140" s="168">
        <f t="shared" si="1395"/>
        <v>40</v>
      </c>
      <c r="RX1140" s="167" t="s">
        <v>67</v>
      </c>
      <c r="RY1140" s="10">
        <f t="shared" ref="RY1140" si="2120">RW1140*1.2</f>
        <v>48</v>
      </c>
      <c r="RZ1140" s="10"/>
      <c r="SA1140" s="219"/>
      <c r="SB1140" s="167" t="s">
        <v>73</v>
      </c>
      <c r="SC1140" s="500" t="s">
        <v>461</v>
      </c>
      <c r="SE1140" s="168"/>
      <c r="SF1140" s="168">
        <f t="shared" si="1398"/>
        <v>0</v>
      </c>
      <c r="SG1140" s="167" t="s">
        <v>67</v>
      </c>
      <c r="SH1140" s="10">
        <f t="shared" ref="SH1140" si="2121">SF1140*1.2</f>
        <v>0</v>
      </c>
      <c r="SI1140" s="10"/>
      <c r="SJ1140" s="219"/>
      <c r="SK1140" s="167" t="s">
        <v>73</v>
      </c>
      <c r="SL1140" s="500" t="s">
        <v>1699</v>
      </c>
      <c r="SN1140" s="168"/>
      <c r="SO1140" s="168">
        <f t="shared" si="1401"/>
        <v>16</v>
      </c>
      <c r="SP1140" s="167" t="s">
        <v>67</v>
      </c>
      <c r="SQ1140" s="10">
        <f t="shared" ref="SQ1140" si="2122">SO1140*1.2</f>
        <v>19.2</v>
      </c>
      <c r="SR1140" s="10"/>
      <c r="SS1140" s="219"/>
      <c r="ST1140" s="167" t="s">
        <v>73</v>
      </c>
      <c r="SU1140" s="500" t="s">
        <v>1330</v>
      </c>
      <c r="SW1140" s="168"/>
      <c r="SX1140" s="168">
        <f t="shared" si="1404"/>
        <v>0</v>
      </c>
      <c r="SY1140" s="167" t="s">
        <v>67</v>
      </c>
      <c r="SZ1140" s="10">
        <f t="shared" ref="SZ1140" si="2123">SX1140*1.2</f>
        <v>0</v>
      </c>
      <c r="TA1140" s="10"/>
      <c r="TB1140" s="219"/>
      <c r="TC1140" s="167" t="s">
        <v>73</v>
      </c>
      <c r="TD1140" s="500" t="s">
        <v>949</v>
      </c>
      <c r="TF1140" s="168"/>
      <c r="TG1140" s="168">
        <f t="shared" si="1407"/>
        <v>0</v>
      </c>
      <c r="TH1140" s="167" t="s">
        <v>67</v>
      </c>
      <c r="TI1140" s="10">
        <f t="shared" ref="TI1140" si="2124">TG1140*1.2</f>
        <v>0</v>
      </c>
      <c r="TJ1140" s="10"/>
      <c r="TK1140" s="219"/>
      <c r="TL1140" s="167" t="s">
        <v>73</v>
      </c>
      <c r="TM1140" s="328" t="s">
        <v>949</v>
      </c>
      <c r="TO1140" s="168"/>
      <c r="TP1140" s="168">
        <f t="shared" si="1410"/>
        <v>0</v>
      </c>
      <c r="TQ1140" s="167" t="s">
        <v>67</v>
      </c>
      <c r="TR1140" s="10">
        <f t="shared" ref="TR1140" si="2125">TP1140*1.2</f>
        <v>0</v>
      </c>
      <c r="TS1140" s="10"/>
      <c r="TT1140" s="219"/>
      <c r="TU1140" s="167" t="s">
        <v>73</v>
      </c>
      <c r="TV1140" s="500" t="s">
        <v>515</v>
      </c>
      <c r="TX1140" s="168"/>
      <c r="TY1140" s="168">
        <f t="shared" si="1413"/>
        <v>2</v>
      </c>
      <c r="TZ1140" s="167" t="s">
        <v>67</v>
      </c>
      <c r="UA1140" s="10">
        <f t="shared" ref="UA1140" si="2126">TY1140*1.2</f>
        <v>2.4</v>
      </c>
      <c r="UB1140" s="10"/>
      <c r="UC1140" s="219"/>
      <c r="UD1140" s="167" t="s">
        <v>73</v>
      </c>
      <c r="UE1140" s="328" t="s">
        <v>959</v>
      </c>
      <c r="UG1140" s="168"/>
      <c r="UH1140" s="168">
        <f t="shared" si="1416"/>
        <v>101</v>
      </c>
      <c r="UI1140" s="167" t="s">
        <v>67</v>
      </c>
      <c r="UJ1140" s="10">
        <f t="shared" ref="UJ1140" si="2127">UH1140*1.2</f>
        <v>121.19999999999999</v>
      </c>
      <c r="UK1140" s="10"/>
      <c r="UL1140" s="219"/>
      <c r="UM1140" s="167" t="s">
        <v>73</v>
      </c>
      <c r="UN1140" s="500" t="s">
        <v>1330</v>
      </c>
      <c r="UP1140" s="168"/>
      <c r="UQ1140" s="168">
        <f t="shared" si="1419"/>
        <v>0</v>
      </c>
      <c r="UR1140" s="167" t="s">
        <v>67</v>
      </c>
      <c r="US1140" s="10">
        <f t="shared" ref="US1140" si="2128">UQ1140*1.2</f>
        <v>0</v>
      </c>
      <c r="UT1140" s="10"/>
      <c r="UU1140" s="219"/>
      <c r="UV1140" s="167" t="s">
        <v>73</v>
      </c>
      <c r="UW1140" s="500" t="s">
        <v>1699</v>
      </c>
      <c r="UY1140" s="168"/>
      <c r="UZ1140" s="168">
        <f t="shared" si="1422"/>
        <v>16</v>
      </c>
      <c r="VA1140" s="167" t="s">
        <v>67</v>
      </c>
      <c r="VB1140" s="10">
        <f t="shared" ref="VB1140" si="2129">UZ1140*1.2</f>
        <v>19.2</v>
      </c>
      <c r="VC1140" s="10"/>
      <c r="VD1140" s="219"/>
      <c r="VE1140" s="167" t="s">
        <v>73</v>
      </c>
      <c r="VF1140" s="500" t="s">
        <v>2342</v>
      </c>
      <c r="VH1140" s="168"/>
      <c r="VI1140" s="168">
        <f t="shared" si="1425"/>
        <v>40</v>
      </c>
      <c r="VJ1140" s="167" t="s">
        <v>67</v>
      </c>
      <c r="VK1140" s="10">
        <f t="shared" ref="VK1140" si="2130">VI1140*1.2</f>
        <v>48</v>
      </c>
      <c r="VL1140" s="10"/>
      <c r="VM1140" s="219"/>
      <c r="VN1140" s="167" t="s">
        <v>73</v>
      </c>
      <c r="VO1140" s="500" t="s">
        <v>1935</v>
      </c>
      <c r="VQ1140" s="168"/>
      <c r="VR1140" s="168">
        <f t="shared" si="1428"/>
        <v>0</v>
      </c>
      <c r="VS1140" s="167" t="s">
        <v>67</v>
      </c>
      <c r="VT1140" s="10">
        <f t="shared" ref="VT1140" si="2131">VR1140*1.2</f>
        <v>0</v>
      </c>
      <c r="VU1140" s="10"/>
      <c r="VV1140" s="219"/>
      <c r="VW1140" s="167" t="s">
        <v>73</v>
      </c>
      <c r="VX1140" s="500" t="s">
        <v>1935</v>
      </c>
      <c r="VZ1140" s="168"/>
      <c r="WA1140" s="168">
        <f t="shared" si="1431"/>
        <v>0</v>
      </c>
      <c r="WB1140" s="167" t="s">
        <v>67</v>
      </c>
      <c r="WC1140" s="10">
        <f t="shared" ref="WC1140" si="2132">WA1140*1.2</f>
        <v>0</v>
      </c>
      <c r="WD1140" s="10"/>
      <c r="WE1140" s="219"/>
      <c r="WF1140" s="167" t="s">
        <v>73</v>
      </c>
      <c r="WG1140" s="500" t="s">
        <v>2423</v>
      </c>
      <c r="WI1140" s="168"/>
      <c r="WJ1140" s="168">
        <f t="shared" si="1434"/>
        <v>46</v>
      </c>
      <c r="WK1140" s="167" t="s">
        <v>67</v>
      </c>
      <c r="WL1140" s="10">
        <f t="shared" ref="WL1140" si="2133">WJ1140*1.2</f>
        <v>55.199999999999996</v>
      </c>
      <c r="WM1140" s="10"/>
      <c r="WN1140" s="219"/>
      <c r="WO1140" s="167" t="s">
        <v>73</v>
      </c>
      <c r="WP1140" s="500" t="s">
        <v>461</v>
      </c>
      <c r="WR1140" s="168"/>
      <c r="WS1140" s="168">
        <f t="shared" si="1437"/>
        <v>0</v>
      </c>
      <c r="WT1140" s="167" t="s">
        <v>67</v>
      </c>
      <c r="WU1140" s="10">
        <f t="shared" ref="WU1140" si="2134">WS1140*1.2</f>
        <v>0</v>
      </c>
      <c r="WV1140" s="10"/>
      <c r="WW1140" s="219"/>
      <c r="WX1140" s="167" t="s">
        <v>73</v>
      </c>
      <c r="WY1140" s="499" t="s">
        <v>515</v>
      </c>
      <c r="XA1140" s="168"/>
      <c r="XB1140" s="168">
        <f t="shared" si="1440"/>
        <v>2</v>
      </c>
      <c r="XC1140" s="167" t="s">
        <v>67</v>
      </c>
      <c r="XD1140" s="10">
        <f t="shared" ref="XD1140" si="2135">XB1140*1.2</f>
        <v>2.4</v>
      </c>
      <c r="XE1140" s="10"/>
      <c r="XF1140" s="219"/>
      <c r="XG1140" s="167" t="s">
        <v>73</v>
      </c>
      <c r="XH1140" s="500" t="s">
        <v>2355</v>
      </c>
      <c r="XJ1140" s="168"/>
      <c r="XK1140" s="168">
        <f t="shared" si="1443"/>
        <v>11</v>
      </c>
      <c r="XL1140" s="167" t="s">
        <v>67</v>
      </c>
      <c r="XM1140" s="10">
        <f t="shared" ref="XM1140" si="2136">XK1140*1.2</f>
        <v>13.2</v>
      </c>
      <c r="XN1140" s="10"/>
      <c r="XO1140" s="219"/>
      <c r="XP1140" s="167" t="s">
        <v>73</v>
      </c>
      <c r="XQ1140" s="500" t="s">
        <v>1330</v>
      </c>
      <c r="XS1140" s="168"/>
      <c r="XT1140" s="168">
        <f t="shared" si="1446"/>
        <v>0</v>
      </c>
      <c r="XU1140" s="167" t="s">
        <v>67</v>
      </c>
      <c r="XV1140" s="10">
        <f t="shared" ref="XV1140" si="2137">XT1140*1.2</f>
        <v>0</v>
      </c>
      <c r="XW1140" s="10"/>
      <c r="XX1140" s="219"/>
      <c r="XY1140" s="167" t="s">
        <v>73</v>
      </c>
      <c r="XZ1140" s="500" t="s">
        <v>959</v>
      </c>
      <c r="YB1140" s="168"/>
      <c r="YC1140" s="168">
        <f t="shared" si="1449"/>
        <v>101</v>
      </c>
      <c r="YD1140" s="167" t="s">
        <v>67</v>
      </c>
      <c r="YE1140" s="10">
        <f t="shared" ref="YE1140" si="2138">YC1140*1.2</f>
        <v>121.19999999999999</v>
      </c>
      <c r="YF1140" s="10"/>
      <c r="YG1140" s="219"/>
      <c r="YH1140" s="167" t="s">
        <v>73</v>
      </c>
      <c r="YI1140" s="500" t="s">
        <v>2423</v>
      </c>
      <c r="YK1140" s="168"/>
      <c r="YL1140" s="168">
        <f t="shared" si="1452"/>
        <v>46</v>
      </c>
      <c r="YM1140" s="167" t="s">
        <v>67</v>
      </c>
      <c r="YN1140" s="10">
        <f t="shared" ref="YN1140" si="2139">YL1140*1.2</f>
        <v>55.199999999999996</v>
      </c>
      <c r="YO1140" s="10"/>
      <c r="YP1140" s="219"/>
      <c r="YQ1140" s="167" t="s">
        <v>73</v>
      </c>
      <c r="YR1140" s="500" t="s">
        <v>2355</v>
      </c>
      <c r="YT1140" s="168"/>
      <c r="YU1140" s="168">
        <f t="shared" si="1455"/>
        <v>11</v>
      </c>
      <c r="YV1140" s="167" t="s">
        <v>67</v>
      </c>
      <c r="YW1140" s="10">
        <f t="shared" ref="YW1140" si="2140">YU1140*1.2</f>
        <v>13.2</v>
      </c>
      <c r="YX1140" s="10"/>
      <c r="YY1140" s="219"/>
      <c r="YZ1140" s="167" t="s">
        <v>73</v>
      </c>
      <c r="ZA1140" s="500" t="s">
        <v>949</v>
      </c>
      <c r="ZC1140" s="168"/>
      <c r="ZD1140" s="168">
        <f t="shared" si="1458"/>
        <v>0</v>
      </c>
      <c r="ZE1140" s="167" t="s">
        <v>67</v>
      </c>
      <c r="ZF1140" s="10">
        <f t="shared" ref="ZF1140" si="2141">ZD1140*1.2</f>
        <v>0</v>
      </c>
      <c r="ZG1140" s="10"/>
      <c r="ZH1140" s="219"/>
      <c r="ZI1140" s="167" t="s">
        <v>73</v>
      </c>
      <c r="ZJ1140" s="500" t="s">
        <v>1330</v>
      </c>
      <c r="ZL1140" s="168"/>
      <c r="ZM1140" s="168">
        <f t="shared" si="1461"/>
        <v>0</v>
      </c>
      <c r="ZN1140" s="167" t="s">
        <v>67</v>
      </c>
      <c r="ZO1140" s="10">
        <f t="shared" ref="ZO1140" si="2142">ZM1140*1.2</f>
        <v>0</v>
      </c>
      <c r="ZP1140" s="10"/>
      <c r="ZQ1140" s="219"/>
      <c r="ZR1140" s="167" t="s">
        <v>73</v>
      </c>
      <c r="ZS1140" s="498" t="s">
        <v>2423</v>
      </c>
      <c r="ZU1140" s="168"/>
      <c r="ZV1140" s="168">
        <f t="shared" si="1464"/>
        <v>46</v>
      </c>
      <c r="ZW1140" s="167" t="s">
        <v>67</v>
      </c>
      <c r="ZX1140" s="10">
        <f t="shared" ref="ZX1140" si="2143">ZV1140*1.2</f>
        <v>55.199999999999996</v>
      </c>
      <c r="ZY1140" s="10"/>
      <c r="ZZ1140" s="219"/>
      <c r="AAA1140" s="167" t="s">
        <v>73</v>
      </c>
      <c r="AAB1140" s="500" t="s">
        <v>2423</v>
      </c>
      <c r="AAD1140" s="168"/>
      <c r="AAE1140" s="168">
        <f t="shared" si="1467"/>
        <v>46</v>
      </c>
      <c r="AAF1140" s="167" t="s">
        <v>67</v>
      </c>
      <c r="AAG1140" s="10">
        <f t="shared" ref="AAG1140" si="2144">AAE1140*1.2</f>
        <v>55.199999999999996</v>
      </c>
      <c r="AAH1140" s="10"/>
      <c r="AAI1140" s="219"/>
      <c r="AAJ1140" s="167" t="s">
        <v>73</v>
      </c>
      <c r="AAK1140" s="500" t="s">
        <v>2355</v>
      </c>
      <c r="AAM1140" s="168"/>
      <c r="AAN1140" s="168">
        <f t="shared" si="1470"/>
        <v>11</v>
      </c>
      <c r="AAO1140" s="167" t="s">
        <v>67</v>
      </c>
      <c r="AAP1140" s="10">
        <f t="shared" ref="AAP1140" si="2145">AAN1140*1.2</f>
        <v>13.2</v>
      </c>
      <c r="AAQ1140" s="10"/>
      <c r="AAR1140" s="219"/>
      <c r="AAS1140" s="167" t="s">
        <v>73</v>
      </c>
      <c r="AAT1140" s="500" t="s">
        <v>1935</v>
      </c>
      <c r="AAV1140" s="168"/>
      <c r="AAW1140" s="168">
        <f t="shared" si="1473"/>
        <v>0</v>
      </c>
      <c r="AAX1140" s="167" t="s">
        <v>67</v>
      </c>
      <c r="AAY1140" s="10">
        <f t="shared" ref="AAY1140" si="2146">AAW1140*1.2</f>
        <v>0</v>
      </c>
      <c r="AAZ1140" s="10"/>
      <c r="ABA1140" s="219"/>
      <c r="ABB1140" s="167" t="s">
        <v>73</v>
      </c>
      <c r="ABC1140" s="500" t="s">
        <v>493</v>
      </c>
      <c r="ABE1140" s="168"/>
      <c r="ABF1140" s="168">
        <f t="shared" si="1476"/>
        <v>0</v>
      </c>
      <c r="ABG1140" s="167" t="s">
        <v>67</v>
      </c>
      <c r="ABH1140" s="10">
        <f t="shared" ref="ABH1140" si="2147">ABF1140*1.2</f>
        <v>0</v>
      </c>
      <c r="ABI1140" s="10"/>
      <c r="ABJ1140" s="219"/>
      <c r="ABK1140" s="167" t="s">
        <v>73</v>
      </c>
      <c r="ABL1140" s="500" t="s">
        <v>959</v>
      </c>
      <c r="ABN1140" s="168"/>
      <c r="ABO1140" s="168">
        <f t="shared" si="1479"/>
        <v>101</v>
      </c>
      <c r="ABP1140" s="167" t="s">
        <v>67</v>
      </c>
      <c r="ABQ1140" s="10">
        <f t="shared" ref="ABQ1140" si="2148">ABO1140*1.2</f>
        <v>121.19999999999999</v>
      </c>
      <c r="ABR1140" s="10"/>
      <c r="ABS1140" s="219"/>
      <c r="ABT1140" s="167" t="s">
        <v>73</v>
      </c>
      <c r="ABU1140" s="498" t="s">
        <v>1330</v>
      </c>
      <c r="ABW1140" s="168"/>
      <c r="ABX1140" s="168">
        <f t="shared" si="1482"/>
        <v>0</v>
      </c>
      <c r="ABY1140" s="167" t="s">
        <v>67</v>
      </c>
      <c r="ABZ1140" s="10">
        <f t="shared" ref="ABZ1140" si="2149">ABX1140*1.2</f>
        <v>0</v>
      </c>
      <c r="ACA1140" s="10"/>
      <c r="ACB1140" s="219"/>
      <c r="ACC1140" s="167" t="s">
        <v>73</v>
      </c>
      <c r="ACD1140" s="500" t="s">
        <v>1330</v>
      </c>
      <c r="ACF1140" s="168"/>
      <c r="ACG1140" s="168">
        <f t="shared" si="1485"/>
        <v>0</v>
      </c>
      <c r="ACH1140" s="167" t="s">
        <v>67</v>
      </c>
      <c r="ACI1140" s="10">
        <f t="shared" ref="ACI1140" si="2150">ACG1140*1.2</f>
        <v>0</v>
      </c>
      <c r="ACJ1140" s="10"/>
      <c r="ACK1140" s="219"/>
      <c r="ACL1140" s="167" t="s">
        <v>73</v>
      </c>
      <c r="ACM1140" s="500" t="s">
        <v>949</v>
      </c>
      <c r="ACO1140" s="168"/>
      <c r="ACP1140" s="168">
        <f t="shared" si="1488"/>
        <v>0</v>
      </c>
      <c r="ACQ1140" s="167" t="s">
        <v>67</v>
      </c>
      <c r="ACR1140" s="10">
        <f t="shared" ref="ACR1140" si="2151">ACP1140*1.2</f>
        <v>0</v>
      </c>
      <c r="ACS1140" s="10"/>
      <c r="ACT1140" s="219"/>
      <c r="ACU1140" s="167" t="s">
        <v>73</v>
      </c>
      <c r="ACV1140" s="500" t="s">
        <v>1928</v>
      </c>
      <c r="ACX1140" s="168"/>
      <c r="ACY1140" s="168">
        <f t="shared" si="1491"/>
        <v>6</v>
      </c>
      <c r="ACZ1140" s="167" t="s">
        <v>67</v>
      </c>
      <c r="ADA1140" s="10">
        <f t="shared" ref="ADA1140" si="2152">ACY1140*1.2</f>
        <v>7.1999999999999993</v>
      </c>
      <c r="ADB1140" s="10"/>
      <c r="ADC1140" s="219"/>
      <c r="ADD1140" s="167" t="s">
        <v>73</v>
      </c>
      <c r="ADE1140" s="500" t="s">
        <v>1330</v>
      </c>
      <c r="ADG1140" s="168"/>
      <c r="ADH1140" s="168">
        <f t="shared" si="1494"/>
        <v>0</v>
      </c>
      <c r="ADI1140" s="167" t="s">
        <v>67</v>
      </c>
      <c r="ADJ1140" s="10">
        <f t="shared" ref="ADJ1140" si="2153">ADH1140*1.2</f>
        <v>0</v>
      </c>
      <c r="ADK1140" s="10"/>
      <c r="ADL1140" s="219"/>
      <c r="ADM1140" s="167" t="s">
        <v>73</v>
      </c>
      <c r="ADN1140" s="500" t="s">
        <v>2005</v>
      </c>
      <c r="ADP1140" s="168"/>
      <c r="ADQ1140" s="168">
        <f t="shared" si="1497"/>
        <v>22</v>
      </c>
      <c r="ADR1140" s="167" t="s">
        <v>67</v>
      </c>
      <c r="ADS1140" s="10">
        <f t="shared" ref="ADS1140" si="2154">ADQ1140*1.2</f>
        <v>26.4</v>
      </c>
      <c r="ADT1140" s="10"/>
      <c r="ADU1140" s="219"/>
      <c r="ADV1140" s="167" t="s">
        <v>73</v>
      </c>
      <c r="ADW1140" s="328" t="s">
        <v>1928</v>
      </c>
      <c r="ADY1140" s="168"/>
      <c r="ADZ1140" s="168">
        <f t="shared" si="1500"/>
        <v>6</v>
      </c>
      <c r="AEA1140" s="167" t="s">
        <v>67</v>
      </c>
      <c r="AEB1140" s="10">
        <f t="shared" ref="AEB1140" si="2155">ADZ1140*1.2</f>
        <v>7.1999999999999993</v>
      </c>
      <c r="AEC1140" s="10"/>
      <c r="AED1140" s="219"/>
      <c r="AEE1140" s="167" t="s">
        <v>73</v>
      </c>
      <c r="AEF1140" s="500" t="s">
        <v>1306</v>
      </c>
      <c r="AEH1140" s="168"/>
      <c r="AEI1140" s="168">
        <f t="shared" si="1503"/>
        <v>128</v>
      </c>
      <c r="AEJ1140" s="167" t="s">
        <v>67</v>
      </c>
      <c r="AEK1140" s="10">
        <f t="shared" ref="AEK1140" si="2156">AEI1140*1.2</f>
        <v>153.6</v>
      </c>
      <c r="AEL1140" s="10"/>
      <c r="AEM1140" s="219"/>
      <c r="AEN1140" s="167" t="s">
        <v>73</v>
      </c>
      <c r="AEO1140" s="500" t="s">
        <v>1306</v>
      </c>
      <c r="AEQ1140" s="168"/>
      <c r="AER1140" s="168">
        <f t="shared" si="1506"/>
        <v>128</v>
      </c>
      <c r="AES1140" s="167" t="s">
        <v>67</v>
      </c>
      <c r="AET1140" s="10">
        <f t="shared" ref="AET1140" si="2157">AER1140*1.2</f>
        <v>153.6</v>
      </c>
      <c r="AEU1140" s="10"/>
      <c r="AEV1140" s="219"/>
      <c r="AEW1140" s="167" t="s">
        <v>73</v>
      </c>
      <c r="AEX1140" s="500" t="s">
        <v>2355</v>
      </c>
      <c r="AEZ1140" s="168"/>
      <c r="AFA1140" s="168">
        <f t="shared" si="1509"/>
        <v>11</v>
      </c>
      <c r="AFB1140" s="167" t="s">
        <v>67</v>
      </c>
      <c r="AFC1140" s="10">
        <f t="shared" ref="AFC1140" si="2158">AFA1140*1.2</f>
        <v>13.2</v>
      </c>
      <c r="AFD1140" s="10"/>
      <c r="AFE1140" s="219"/>
      <c r="AFF1140" s="167" t="s">
        <v>73</v>
      </c>
      <c r="AFG1140" s="500" t="s">
        <v>2423</v>
      </c>
      <c r="AFI1140" s="168"/>
      <c r="AFJ1140" s="168">
        <f t="shared" si="1512"/>
        <v>46</v>
      </c>
      <c r="AFK1140" s="167" t="s">
        <v>67</v>
      </c>
      <c r="AFL1140" s="10">
        <f t="shared" ref="AFL1140" si="2159">AFJ1140*1.2</f>
        <v>55.199999999999996</v>
      </c>
      <c r="AFM1140" s="10"/>
      <c r="AFN1140" s="219"/>
      <c r="AFO1140" s="167" t="s">
        <v>73</v>
      </c>
      <c r="AFP1140" s="500" t="s">
        <v>2355</v>
      </c>
      <c r="AFR1140" s="168"/>
      <c r="AFS1140" s="168">
        <f t="shared" si="1515"/>
        <v>11</v>
      </c>
      <c r="AFT1140" s="167" t="s">
        <v>67</v>
      </c>
      <c r="AFU1140" s="10">
        <f t="shared" ref="AFU1140" si="2160">AFS1140*1.2</f>
        <v>13.2</v>
      </c>
      <c r="AFV1140" s="10"/>
      <c r="AFW1140" s="219"/>
      <c r="AFX1140" s="167" t="s">
        <v>73</v>
      </c>
      <c r="AFY1140" s="500" t="s">
        <v>1330</v>
      </c>
      <c r="AGA1140" s="168"/>
      <c r="AGB1140" s="168">
        <f t="shared" si="1518"/>
        <v>0</v>
      </c>
      <c r="AGC1140" s="167" t="s">
        <v>67</v>
      </c>
      <c r="AGD1140" s="10">
        <f t="shared" ref="AGD1140" si="2161">AGB1140*1.2</f>
        <v>0</v>
      </c>
      <c r="AGE1140" s="10"/>
      <c r="AGF1140" s="219"/>
      <c r="AGG1140" s="167" t="s">
        <v>73</v>
      </c>
      <c r="AGH1140" s="498" t="s">
        <v>1330</v>
      </c>
      <c r="AGJ1140" s="168"/>
      <c r="AGK1140" s="168">
        <f t="shared" si="1521"/>
        <v>0</v>
      </c>
      <c r="AGL1140" s="167" t="s">
        <v>67</v>
      </c>
      <c r="AGM1140" s="10">
        <f t="shared" ref="AGM1140" si="2162">AGK1140*1.2</f>
        <v>0</v>
      </c>
      <c r="AGN1140" s="10"/>
      <c r="AGO1140" s="219"/>
      <c r="AGP1140" s="167" t="s">
        <v>73</v>
      </c>
      <c r="AGQ1140" s="500" t="s">
        <v>461</v>
      </c>
      <c r="AGS1140" s="168"/>
      <c r="AGT1140" s="168">
        <f t="shared" si="1524"/>
        <v>0</v>
      </c>
      <c r="AGU1140" s="167" t="s">
        <v>67</v>
      </c>
      <c r="AGV1140" s="10">
        <f t="shared" ref="AGV1140" si="2163">AGT1140*1.2</f>
        <v>0</v>
      </c>
      <c r="AGW1140" s="10"/>
      <c r="AGX1140" s="219"/>
      <c r="AGY1140" s="167" t="s">
        <v>73</v>
      </c>
      <c r="AGZ1140" s="500" t="s">
        <v>461</v>
      </c>
      <c r="AHB1140" s="168"/>
      <c r="AHC1140" s="168">
        <f t="shared" si="1527"/>
        <v>0</v>
      </c>
      <c r="AHD1140" s="167" t="s">
        <v>67</v>
      </c>
      <c r="AHE1140" s="10">
        <f t="shared" ref="AHE1140" si="2164">AHC1140*1.2</f>
        <v>0</v>
      </c>
      <c r="AHF1140" s="10"/>
      <c r="AHG1140" s="219"/>
      <c r="AHH1140" s="167" t="s">
        <v>73</v>
      </c>
      <c r="AHI1140" s="500" t="s">
        <v>1330</v>
      </c>
      <c r="AHK1140" s="168"/>
      <c r="AHL1140" s="168">
        <f t="shared" si="1530"/>
        <v>0</v>
      </c>
      <c r="AHM1140" s="167" t="s">
        <v>67</v>
      </c>
      <c r="AHN1140" s="10">
        <f t="shared" ref="AHN1140" si="2165">AHL1140*1.2</f>
        <v>0</v>
      </c>
      <c r="AHO1140" s="10"/>
      <c r="AHP1140" s="219"/>
      <c r="AHQ1140" s="167" t="s">
        <v>73</v>
      </c>
      <c r="AHR1140" s="500" t="s">
        <v>2342</v>
      </c>
      <c r="AHT1140" s="168"/>
      <c r="AHU1140" s="168">
        <f t="shared" si="1533"/>
        <v>40</v>
      </c>
      <c r="AHV1140" s="167" t="s">
        <v>67</v>
      </c>
      <c r="AHW1140" s="10">
        <f t="shared" ref="AHW1140" si="2166">AHU1140*1.2</f>
        <v>48</v>
      </c>
      <c r="AHX1140" s="10"/>
      <c r="AHY1140" s="219"/>
      <c r="AHZ1140" s="167" t="s">
        <v>73</v>
      </c>
      <c r="AIA1140" s="500" t="s">
        <v>2423</v>
      </c>
      <c r="AIC1140" s="168"/>
      <c r="AID1140" s="168">
        <f t="shared" si="1536"/>
        <v>46</v>
      </c>
      <c r="AIE1140" s="167" t="s">
        <v>67</v>
      </c>
      <c r="AIF1140" s="10">
        <f t="shared" ref="AIF1140" si="2167">AID1140*1.2</f>
        <v>55.199999999999996</v>
      </c>
      <c r="AIG1140" s="10"/>
      <c r="AIH1140" s="219"/>
      <c r="AII1140" s="167" t="s">
        <v>73</v>
      </c>
      <c r="AIJ1140" s="498" t="s">
        <v>959</v>
      </c>
      <c r="AIL1140" s="168"/>
      <c r="AIM1140" s="168">
        <f t="shared" si="1539"/>
        <v>101</v>
      </c>
      <c r="AIN1140" s="167" t="s">
        <v>67</v>
      </c>
      <c r="AIO1140" s="10">
        <f t="shared" ref="AIO1140" si="2168">AIM1140*1.2</f>
        <v>121.19999999999999</v>
      </c>
      <c r="AIP1140" s="10"/>
      <c r="AIQ1140" s="219"/>
      <c r="AIR1140" s="167" t="s">
        <v>73</v>
      </c>
      <c r="AIS1140" s="500" t="s">
        <v>1935</v>
      </c>
      <c r="AIU1140" s="168"/>
      <c r="AIV1140" s="168">
        <f t="shared" si="1542"/>
        <v>0</v>
      </c>
      <c r="AIW1140" s="167" t="s">
        <v>67</v>
      </c>
      <c r="AIX1140" s="10">
        <f t="shared" ref="AIX1140" si="2169">AIV1140*1.2</f>
        <v>0</v>
      </c>
      <c r="AIY1140" s="10"/>
      <c r="AIZ1140" s="219"/>
      <c r="AJA1140" s="167" t="s">
        <v>73</v>
      </c>
      <c r="AJB1140" s="500" t="s">
        <v>515</v>
      </c>
      <c r="AJD1140" s="168"/>
      <c r="AJE1140" s="168">
        <f t="shared" si="1545"/>
        <v>2</v>
      </c>
      <c r="AJF1140" s="167" t="s">
        <v>67</v>
      </c>
      <c r="AJG1140" s="10">
        <f t="shared" ref="AJG1140" si="2170">AJE1140*1.2</f>
        <v>2.4</v>
      </c>
      <c r="AJH1140" s="10"/>
      <c r="AJI1140" s="219"/>
      <c r="AJJ1140" s="167" t="s">
        <v>73</v>
      </c>
      <c r="AJK1140" s="500" t="s">
        <v>2355</v>
      </c>
      <c r="AJM1140" s="168"/>
      <c r="AJN1140" s="168">
        <f t="shared" si="1548"/>
        <v>11</v>
      </c>
      <c r="AJO1140" s="167" t="s">
        <v>67</v>
      </c>
      <c r="AJP1140" s="10">
        <f t="shared" ref="AJP1140" si="2171">AJN1140*1.2</f>
        <v>13.2</v>
      </c>
      <c r="AJQ1140" s="10"/>
      <c r="AJR1140" s="219"/>
      <c r="AJS1140" s="167" t="s">
        <v>73</v>
      </c>
      <c r="AJT1140" s="500" t="s">
        <v>959</v>
      </c>
      <c r="AJV1140" s="168"/>
      <c r="AJW1140" s="168">
        <f t="shared" si="1551"/>
        <v>101</v>
      </c>
      <c r="AJX1140" s="167" t="s">
        <v>67</v>
      </c>
      <c r="AJY1140" s="10">
        <f t="shared" ref="AJY1140" si="2172">AJW1140*1.2</f>
        <v>121.19999999999999</v>
      </c>
      <c r="AJZ1140" s="10"/>
      <c r="AKA1140" s="219"/>
      <c r="AKB1140" s="167" t="s">
        <v>73</v>
      </c>
      <c r="AKC1140" s="500" t="s">
        <v>1330</v>
      </c>
      <c r="AKE1140" s="168"/>
      <c r="AKF1140" s="168">
        <f t="shared" si="1554"/>
        <v>0</v>
      </c>
      <c r="AKG1140" s="167" t="s">
        <v>67</v>
      </c>
      <c r="AKH1140" s="10">
        <f t="shared" ref="AKH1140" si="2173">AKF1140*1.2</f>
        <v>0</v>
      </c>
      <c r="AKI1140" s="10"/>
      <c r="AKJ1140" s="219"/>
      <c r="AKK1140" s="167" t="s">
        <v>73</v>
      </c>
      <c r="AKL1140" s="500" t="s">
        <v>461</v>
      </c>
      <c r="AKN1140" s="168"/>
      <c r="AKO1140" s="168">
        <f t="shared" si="1557"/>
        <v>0</v>
      </c>
      <c r="AKP1140" s="167" t="s">
        <v>67</v>
      </c>
      <c r="AKQ1140" s="10">
        <f t="shared" ref="AKQ1140" si="2174">AKO1140*1.2</f>
        <v>0</v>
      </c>
      <c r="AKR1140" s="10"/>
      <c r="AKS1140" s="219"/>
      <c r="AKT1140" s="167" t="s">
        <v>73</v>
      </c>
      <c r="AKU1140" s="500" t="s">
        <v>515</v>
      </c>
      <c r="AKW1140" s="168"/>
      <c r="AKX1140" s="168">
        <f t="shared" si="1560"/>
        <v>2</v>
      </c>
      <c r="AKY1140" s="167" t="s">
        <v>67</v>
      </c>
      <c r="AKZ1140" s="10">
        <f t="shared" ref="AKZ1140" si="2175">AKX1140*1.2</f>
        <v>2.4</v>
      </c>
      <c r="ALA1140" s="10"/>
      <c r="ALB1140" s="219"/>
      <c r="ALC1140" s="167" t="s">
        <v>73</v>
      </c>
      <c r="ALD1140" s="328" t="s">
        <v>2423</v>
      </c>
      <c r="ALF1140" s="168"/>
      <c r="ALG1140" s="168">
        <f t="shared" si="1563"/>
        <v>46</v>
      </c>
      <c r="ALH1140" s="167" t="s">
        <v>67</v>
      </c>
      <c r="ALI1140" s="10">
        <f t="shared" ref="ALI1140" si="2176">ALG1140*1.2</f>
        <v>55.199999999999996</v>
      </c>
      <c r="ALJ1140" s="10"/>
      <c r="ALK1140" s="219"/>
      <c r="ALL1140" s="167" t="s">
        <v>73</v>
      </c>
      <c r="ALM1140" s="500" t="s">
        <v>2355</v>
      </c>
      <c r="ALO1140" s="168"/>
      <c r="ALP1140" s="168">
        <f t="shared" si="1566"/>
        <v>11</v>
      </c>
      <c r="ALQ1140" s="167" t="s">
        <v>67</v>
      </c>
      <c r="ALR1140" s="10">
        <f t="shared" ref="ALR1140" si="2177">ALP1140*1.2</f>
        <v>13.2</v>
      </c>
      <c r="ALS1140" s="10"/>
      <c r="ALT1140" s="219"/>
      <c r="ALU1140" s="167" t="s">
        <v>73</v>
      </c>
      <c r="ALV1140" s="500" t="s">
        <v>1699</v>
      </c>
      <c r="ALX1140" s="168"/>
      <c r="ALY1140" s="168">
        <f t="shared" si="1569"/>
        <v>16</v>
      </c>
      <c r="ALZ1140" s="167" t="s">
        <v>67</v>
      </c>
      <c r="AMA1140" s="10">
        <f t="shared" ref="AMA1140" si="2178">ALY1140*1.2</f>
        <v>19.2</v>
      </c>
      <c r="AMB1140" s="10"/>
      <c r="AMC1140" s="219"/>
      <c r="AMD1140" s="167" t="s">
        <v>73</v>
      </c>
      <c r="AME1140" s="500" t="s">
        <v>1935</v>
      </c>
      <c r="AMG1140" s="168"/>
      <c r="AMH1140" s="168">
        <f t="shared" si="1572"/>
        <v>0</v>
      </c>
      <c r="AMI1140" s="167" t="s">
        <v>67</v>
      </c>
      <c r="AMJ1140" s="10">
        <f t="shared" ref="AMJ1140" si="2179">AMH1140*1.2</f>
        <v>0</v>
      </c>
      <c r="AMK1140" s="10"/>
      <c r="AML1140" s="219"/>
      <c r="AMM1140" s="167" t="s">
        <v>73</v>
      </c>
      <c r="AMN1140" s="500" t="s">
        <v>461</v>
      </c>
      <c r="AMP1140" s="168"/>
      <c r="AMQ1140" s="168">
        <f t="shared" si="1575"/>
        <v>0</v>
      </c>
      <c r="AMR1140" s="167" t="s">
        <v>67</v>
      </c>
      <c r="AMS1140" s="10">
        <f t="shared" ref="AMS1140" si="2180">AMQ1140*1.2</f>
        <v>0</v>
      </c>
      <c r="AMT1140" s="10"/>
      <c r="AMU1140" s="219"/>
      <c r="AMV1140" s="167" t="s">
        <v>73</v>
      </c>
      <c r="AMW1140" s="500" t="s">
        <v>493</v>
      </c>
      <c r="AMY1140" s="168"/>
      <c r="AMZ1140" s="168">
        <f t="shared" si="1578"/>
        <v>0</v>
      </c>
      <c r="ANA1140" s="167" t="s">
        <v>67</v>
      </c>
      <c r="ANB1140" s="10">
        <f t="shared" ref="ANB1140" si="2181">AMZ1140*1.2</f>
        <v>0</v>
      </c>
      <c r="ANC1140" s="10"/>
      <c r="AND1140" s="219"/>
      <c r="ANE1140" s="167" t="s">
        <v>73</v>
      </c>
      <c r="ANF1140" s="500" t="s">
        <v>492</v>
      </c>
      <c r="ANH1140" s="168"/>
      <c r="ANI1140" s="168">
        <f t="shared" si="1581"/>
        <v>0</v>
      </c>
      <c r="ANJ1140" s="167" t="s">
        <v>67</v>
      </c>
      <c r="ANK1140" s="10">
        <f t="shared" ref="ANK1140" si="2182">ANI1140*1.2</f>
        <v>0</v>
      </c>
      <c r="ANL1140" s="10"/>
      <c r="ANM1140" s="219"/>
      <c r="ANN1140" s="167" t="s">
        <v>73</v>
      </c>
      <c r="ANO1140" s="500" t="s">
        <v>493</v>
      </c>
      <c r="ANQ1140" s="168"/>
      <c r="ANR1140" s="168">
        <f t="shared" si="1584"/>
        <v>0</v>
      </c>
      <c r="ANS1140" s="167" t="s">
        <v>67</v>
      </c>
      <c r="ANT1140" s="10">
        <f t="shared" ref="ANT1140" si="2183">ANR1140*1.2</f>
        <v>0</v>
      </c>
      <c r="ANU1140" s="10"/>
      <c r="ANV1140" s="219"/>
      <c r="ANW1140" s="167" t="s">
        <v>73</v>
      </c>
      <c r="ANX1140" s="502" t="s">
        <v>515</v>
      </c>
      <c r="ANZ1140" s="168"/>
      <c r="AOA1140" s="168">
        <f t="shared" si="1587"/>
        <v>2</v>
      </c>
      <c r="AOB1140" s="167" t="s">
        <v>67</v>
      </c>
      <c r="AOC1140" s="10">
        <f t="shared" ref="AOC1140" si="2184">AOA1140*1.2</f>
        <v>2.4</v>
      </c>
      <c r="AOD1140" s="10"/>
      <c r="AOE1140" s="219"/>
      <c r="AOF1140" s="167" t="s">
        <v>73</v>
      </c>
      <c r="AOG1140" s="500" t="s">
        <v>493</v>
      </c>
      <c r="AOI1140" s="168"/>
      <c r="AOJ1140" s="168">
        <f t="shared" si="1590"/>
        <v>0</v>
      </c>
      <c r="AOK1140" s="167" t="s">
        <v>67</v>
      </c>
      <c r="AOL1140" s="10">
        <f t="shared" ref="AOL1140" si="2185">AOJ1140*1.2</f>
        <v>0</v>
      </c>
      <c r="AOM1140" s="10"/>
      <c r="AON1140" s="219"/>
      <c r="AOO1140" s="167" t="s">
        <v>73</v>
      </c>
      <c r="AOP1140" s="498" t="s">
        <v>959</v>
      </c>
      <c r="AOR1140" s="168"/>
      <c r="AOS1140" s="168">
        <f t="shared" si="1593"/>
        <v>101</v>
      </c>
      <c r="AOT1140" s="167" t="s">
        <v>67</v>
      </c>
      <c r="AOU1140" s="10">
        <f t="shared" ref="AOU1140" si="2186">AOS1140*1.2</f>
        <v>121.19999999999999</v>
      </c>
      <c r="AOV1140" s="10"/>
      <c r="AOW1140" s="219"/>
      <c r="AOX1140" s="167" t="s">
        <v>73</v>
      </c>
      <c r="AOY1140" s="500" t="s">
        <v>949</v>
      </c>
      <c r="APA1140" s="168"/>
      <c r="APB1140" s="168">
        <f t="shared" si="1596"/>
        <v>0</v>
      </c>
      <c r="APC1140" s="167" t="s">
        <v>67</v>
      </c>
      <c r="APD1140" s="10">
        <f t="shared" ref="APD1140" si="2187">APB1140*1.2</f>
        <v>0</v>
      </c>
      <c r="APE1140" s="10"/>
      <c r="APF1140" s="219"/>
      <c r="APG1140" s="167" t="s">
        <v>73</v>
      </c>
      <c r="APH1140" s="500" t="s">
        <v>1699</v>
      </c>
      <c r="APJ1140" s="168"/>
      <c r="APK1140" s="168">
        <f t="shared" si="1599"/>
        <v>16</v>
      </c>
      <c r="APL1140" s="167" t="s">
        <v>67</v>
      </c>
      <c r="APM1140" s="10">
        <f t="shared" ref="APM1140" si="2188">APK1140*1.2</f>
        <v>19.2</v>
      </c>
      <c r="APN1140" s="10"/>
      <c r="APO1140" s="219"/>
      <c r="APP1140" s="167" t="s">
        <v>73</v>
      </c>
      <c r="APQ1140" s="500" t="s">
        <v>1330</v>
      </c>
      <c r="APS1140" s="168"/>
      <c r="APT1140" s="168">
        <f t="shared" si="1602"/>
        <v>0</v>
      </c>
      <c r="APU1140" s="167" t="s">
        <v>67</v>
      </c>
      <c r="APV1140" s="10">
        <f t="shared" ref="APV1140" si="2189">APT1140*1.2</f>
        <v>0</v>
      </c>
      <c r="APW1140" s="10"/>
      <c r="APX1140" s="219"/>
      <c r="APY1140" s="167" t="s">
        <v>73</v>
      </c>
      <c r="APZ1140" s="500" t="s">
        <v>2423</v>
      </c>
      <c r="AQB1140" s="168"/>
      <c r="AQC1140" s="168">
        <f t="shared" si="1605"/>
        <v>46</v>
      </c>
      <c r="AQD1140" s="167" t="s">
        <v>67</v>
      </c>
      <c r="AQE1140" s="10">
        <f t="shared" ref="AQE1140" si="2190">AQC1140*1.2</f>
        <v>55.199999999999996</v>
      </c>
      <c r="AQF1140" s="10"/>
      <c r="AQG1140" s="219"/>
      <c r="AQH1140" s="167" t="s">
        <v>73</v>
      </c>
      <c r="AQI1140" s="500" t="s">
        <v>492</v>
      </c>
      <c r="AQK1140" s="168"/>
      <c r="AQL1140" s="168">
        <f t="shared" si="1608"/>
        <v>0</v>
      </c>
      <c r="AQM1140" s="167" t="s">
        <v>67</v>
      </c>
      <c r="AQN1140" s="10">
        <f t="shared" ref="AQN1140" si="2191">AQL1140*1.2</f>
        <v>0</v>
      </c>
      <c r="AQO1140" s="10"/>
      <c r="AQP1140" s="219"/>
      <c r="AQQ1140" s="167" t="s">
        <v>73</v>
      </c>
      <c r="AQR1140" s="500" t="s">
        <v>461</v>
      </c>
      <c r="AQT1140" s="168"/>
      <c r="AQU1140" s="168">
        <f t="shared" si="1611"/>
        <v>0</v>
      </c>
      <c r="AQV1140" s="167" t="s">
        <v>67</v>
      </c>
      <c r="AQW1140" s="10">
        <f t="shared" ref="AQW1140" si="2192">AQU1140*1.2</f>
        <v>0</v>
      </c>
      <c r="AQX1140" s="10"/>
      <c r="AQY1140" s="219"/>
      <c r="AQZ1140" s="167" t="s">
        <v>73</v>
      </c>
      <c r="ARA1140" s="500" t="s">
        <v>493</v>
      </c>
      <c r="ARC1140" s="168"/>
      <c r="ARD1140" s="168">
        <f t="shared" si="1614"/>
        <v>0</v>
      </c>
      <c r="ARE1140" s="167" t="s">
        <v>67</v>
      </c>
      <c r="ARF1140" s="10">
        <f t="shared" ref="ARF1140" si="2193">ARD1140*1.2</f>
        <v>0</v>
      </c>
      <c r="ARG1140" s="10"/>
      <c r="ARH1140" s="219"/>
      <c r="ARI1140" s="167" t="s">
        <v>73</v>
      </c>
      <c r="ARJ1140" s="500" t="s">
        <v>461</v>
      </c>
      <c r="ARL1140" s="168"/>
      <c r="ARM1140" s="168">
        <f t="shared" si="1617"/>
        <v>0</v>
      </c>
      <c r="ARN1140" s="167" t="s">
        <v>67</v>
      </c>
      <c r="ARO1140" s="10">
        <f t="shared" ref="ARO1140" si="2194">ARM1140*1.2</f>
        <v>0</v>
      </c>
      <c r="ARP1140" s="10"/>
      <c r="ARQ1140" s="219"/>
      <c r="ARR1140" s="167" t="s">
        <v>73</v>
      </c>
      <c r="ARS1140" s="328" t="s">
        <v>1330</v>
      </c>
      <c r="ARU1140" s="168"/>
      <c r="ARV1140" s="168">
        <f t="shared" si="1620"/>
        <v>0</v>
      </c>
      <c r="ARW1140" s="167" t="s">
        <v>67</v>
      </c>
      <c r="ARX1140" s="10">
        <f t="shared" ref="ARX1140" si="2195">ARV1140*1.2</f>
        <v>0</v>
      </c>
      <c r="ARY1140" s="10"/>
      <c r="ARZ1140" s="219"/>
      <c r="ASA1140" s="167" t="s">
        <v>73</v>
      </c>
      <c r="ASB1140" s="500" t="s">
        <v>1330</v>
      </c>
      <c r="ASD1140" s="168"/>
      <c r="ASE1140" s="168">
        <f t="shared" si="1623"/>
        <v>0</v>
      </c>
      <c r="ASF1140" s="167" t="s">
        <v>67</v>
      </c>
      <c r="ASG1140" s="10">
        <f t="shared" ref="ASG1140" si="2196">ASE1140*1.2</f>
        <v>0</v>
      </c>
      <c r="ASH1140" s="10"/>
      <c r="ASI1140" s="219"/>
      <c r="ASJ1140" s="167" t="s">
        <v>73</v>
      </c>
      <c r="ASK1140" s="500" t="s">
        <v>2355</v>
      </c>
      <c r="ASM1140" s="168"/>
      <c r="ASN1140" s="168">
        <f t="shared" si="1626"/>
        <v>11</v>
      </c>
      <c r="ASO1140" s="167" t="s">
        <v>67</v>
      </c>
      <c r="ASP1140" s="10">
        <f t="shared" ref="ASP1140" si="2197">ASN1140*1.2</f>
        <v>13.2</v>
      </c>
      <c r="ASQ1140" s="10"/>
      <c r="ASR1140" s="219"/>
      <c r="ASS1140" s="167" t="s">
        <v>73</v>
      </c>
      <c r="AST1140" s="500" t="s">
        <v>959</v>
      </c>
      <c r="ASV1140" s="168"/>
      <c r="ASW1140" s="168">
        <f t="shared" si="1629"/>
        <v>101</v>
      </c>
      <c r="ASX1140" s="167" t="s">
        <v>67</v>
      </c>
      <c r="ASY1140" s="10">
        <f t="shared" ref="ASY1140" si="2198">ASW1140*1.2</f>
        <v>121.19999999999999</v>
      </c>
      <c r="ASZ1140" s="10"/>
      <c r="ATA1140" s="219"/>
      <c r="ATB1140" s="167" t="s">
        <v>73</v>
      </c>
      <c r="ATC1140" s="500" t="s">
        <v>492</v>
      </c>
      <c r="ATE1140" s="168"/>
      <c r="ATF1140" s="168">
        <f t="shared" si="1632"/>
        <v>0</v>
      </c>
      <c r="ATG1140" s="167" t="s">
        <v>67</v>
      </c>
      <c r="ATH1140" s="10">
        <f t="shared" ref="ATH1140" si="2199">ATF1140*1.2</f>
        <v>0</v>
      </c>
      <c r="ATI1140" s="10"/>
      <c r="ATJ1140" s="219"/>
      <c r="ATK1140" s="167" t="s">
        <v>73</v>
      </c>
      <c r="ATL1140" s="500" t="s">
        <v>515</v>
      </c>
      <c r="ATN1140" s="168"/>
      <c r="ATO1140" s="168">
        <f t="shared" si="1635"/>
        <v>2</v>
      </c>
      <c r="ATP1140" s="167" t="s">
        <v>67</v>
      </c>
      <c r="ATQ1140" s="10">
        <f t="shared" ref="ATQ1140" si="2200">ATO1140*1.2</f>
        <v>2.4</v>
      </c>
      <c r="ATR1140" s="10"/>
      <c r="ATS1140" s="219"/>
      <c r="ATT1140" s="167" t="s">
        <v>73</v>
      </c>
      <c r="ATU1140" s="500" t="s">
        <v>959</v>
      </c>
      <c r="ATW1140" s="168"/>
      <c r="ATX1140" s="168">
        <f t="shared" si="1638"/>
        <v>101</v>
      </c>
      <c r="ATY1140" s="167" t="s">
        <v>67</v>
      </c>
      <c r="ATZ1140" s="10">
        <f t="shared" ref="ATZ1140" si="2201">ATX1140*1.2</f>
        <v>121.19999999999999</v>
      </c>
      <c r="AUA1140" s="10"/>
      <c r="AUB1140" s="219"/>
      <c r="AUC1140" s="167" t="s">
        <v>73</v>
      </c>
      <c r="AUD1140" s="500" t="s">
        <v>2423</v>
      </c>
      <c r="AUF1140" s="168"/>
      <c r="AUG1140" s="168">
        <f t="shared" si="1641"/>
        <v>46</v>
      </c>
      <c r="AUH1140" s="167" t="s">
        <v>67</v>
      </c>
      <c r="AUI1140" s="10">
        <f t="shared" ref="AUI1140" si="2202">AUG1140*1.2</f>
        <v>55.199999999999996</v>
      </c>
      <c r="AUJ1140" s="10"/>
      <c r="AUK1140" s="219"/>
      <c r="AUL1140" s="167" t="s">
        <v>73</v>
      </c>
      <c r="AUM1140" s="500" t="s">
        <v>461</v>
      </c>
      <c r="AUO1140" s="168"/>
      <c r="AUP1140" s="168">
        <f t="shared" si="1644"/>
        <v>0</v>
      </c>
      <c r="AUQ1140" s="167" t="s">
        <v>67</v>
      </c>
      <c r="AUR1140" s="10">
        <f t="shared" ref="AUR1140" si="2203">AUP1140*1.2</f>
        <v>0</v>
      </c>
      <c r="AUS1140" s="10"/>
      <c r="AUT1140" s="219"/>
      <c r="AUU1140" s="167" t="s">
        <v>73</v>
      </c>
      <c r="AUV1140" s="500" t="s">
        <v>959</v>
      </c>
      <c r="AUX1140" s="168"/>
      <c r="AUY1140" s="168">
        <f t="shared" si="1647"/>
        <v>101</v>
      </c>
      <c r="AUZ1140" s="167" t="s">
        <v>67</v>
      </c>
      <c r="AVA1140" s="10">
        <f t="shared" ref="AVA1140" si="2204">AUY1140*1.2</f>
        <v>121.19999999999999</v>
      </c>
      <c r="AVB1140" s="10"/>
      <c r="AVC1140" s="219"/>
      <c r="AVD1140" s="167" t="s">
        <v>73</v>
      </c>
      <c r="AVE1140" s="500" t="s">
        <v>959</v>
      </c>
      <c r="AVG1140" s="168"/>
      <c r="AVH1140" s="168">
        <f t="shared" si="1650"/>
        <v>101</v>
      </c>
      <c r="AVI1140" s="167" t="s">
        <v>67</v>
      </c>
      <c r="AVJ1140" s="10">
        <f t="shared" ref="AVJ1140" si="2205">AVH1140*1.2</f>
        <v>121.19999999999999</v>
      </c>
      <c r="AVK1140" s="10"/>
      <c r="AVL1140" s="219"/>
      <c r="AVM1140" s="167" t="s">
        <v>73</v>
      </c>
      <c r="AVN1140" s="328" t="s">
        <v>493</v>
      </c>
      <c r="AVP1140" s="168"/>
      <c r="AVQ1140" s="168">
        <f t="shared" si="1653"/>
        <v>0</v>
      </c>
      <c r="AVR1140" s="167" t="s">
        <v>67</v>
      </c>
      <c r="AVS1140" s="10">
        <f t="shared" ref="AVS1140" si="2206">AVQ1140*1.2</f>
        <v>0</v>
      </c>
      <c r="AVT1140" s="10"/>
      <c r="AVU1140" s="219"/>
      <c r="AVV1140" s="167" t="s">
        <v>73</v>
      </c>
      <c r="AVW1140" s="500" t="s">
        <v>1699</v>
      </c>
      <c r="AVY1140" s="168"/>
      <c r="AVZ1140" s="168">
        <f t="shared" si="1656"/>
        <v>16</v>
      </c>
      <c r="AWA1140" s="167" t="s">
        <v>67</v>
      </c>
      <c r="AWB1140" s="10">
        <f t="shared" ref="AWB1140" si="2207">AVZ1140*1.2</f>
        <v>19.2</v>
      </c>
      <c r="AWC1140" s="10"/>
      <c r="AWD1140" s="219"/>
      <c r="AWE1140" s="167" t="s">
        <v>73</v>
      </c>
      <c r="AWF1140" s="500" t="s">
        <v>1330</v>
      </c>
      <c r="AWH1140" s="168"/>
      <c r="AWI1140" s="168">
        <f t="shared" si="1659"/>
        <v>0</v>
      </c>
      <c r="AWJ1140" s="167" t="s">
        <v>67</v>
      </c>
      <c r="AWK1140" s="10">
        <f t="shared" ref="AWK1140" si="2208">AWI1140*1.2</f>
        <v>0</v>
      </c>
      <c r="AWL1140" s="10"/>
      <c r="AWM1140" s="219"/>
      <c r="AWN1140" s="167" t="s">
        <v>73</v>
      </c>
      <c r="AWO1140" s="500" t="s">
        <v>949</v>
      </c>
      <c r="AWQ1140" s="168"/>
      <c r="AWR1140" s="168">
        <f t="shared" si="1662"/>
        <v>0</v>
      </c>
      <c r="AWS1140" s="167" t="s">
        <v>67</v>
      </c>
      <c r="AWT1140" s="10">
        <f t="shared" ref="AWT1140" si="2209">AWR1140*1.2</f>
        <v>0</v>
      </c>
      <c r="AWU1140" s="10"/>
      <c r="AWV1140" s="219"/>
      <c r="AWW1140" s="167" t="s">
        <v>73</v>
      </c>
      <c r="AWX1140" s="500" t="s">
        <v>949</v>
      </c>
      <c r="AWZ1140" s="168"/>
      <c r="AXA1140" s="168">
        <f t="shared" si="1665"/>
        <v>0</v>
      </c>
      <c r="AXB1140" s="167" t="s">
        <v>67</v>
      </c>
      <c r="AXC1140" s="10">
        <f t="shared" ref="AXC1140" si="2210">AXA1140*1.2</f>
        <v>0</v>
      </c>
      <c r="AXD1140" s="10"/>
      <c r="AXE1140" s="219"/>
      <c r="AXF1140" s="167" t="s">
        <v>73</v>
      </c>
      <c r="AXG1140" s="498" t="s">
        <v>2355</v>
      </c>
      <c r="AXI1140" s="168"/>
      <c r="AXJ1140" s="168">
        <f t="shared" si="1668"/>
        <v>11</v>
      </c>
      <c r="AXK1140" s="167" t="s">
        <v>67</v>
      </c>
      <c r="AXL1140" s="10">
        <f t="shared" ref="AXL1140" si="2211">AXJ1140*1.2</f>
        <v>13.2</v>
      </c>
      <c r="AXM1140" s="10"/>
      <c r="AXN1140" s="219"/>
      <c r="AXO1140" s="167" t="s">
        <v>73</v>
      </c>
      <c r="AXP1140" s="500" t="s">
        <v>1699</v>
      </c>
      <c r="AXR1140" s="168"/>
      <c r="AXS1140" s="168">
        <f t="shared" si="1671"/>
        <v>16</v>
      </c>
      <c r="AXT1140" s="167" t="s">
        <v>67</v>
      </c>
      <c r="AXU1140" s="10">
        <f t="shared" ref="AXU1140" si="2212">AXS1140*1.2</f>
        <v>19.2</v>
      </c>
      <c r="AXV1140" s="10"/>
      <c r="AXW1140" s="219"/>
      <c r="AXX1140" s="167" t="s">
        <v>73</v>
      </c>
      <c r="AXY1140" s="500" t="s">
        <v>2355</v>
      </c>
      <c r="AYA1140" s="168"/>
      <c r="AYB1140" s="168">
        <f t="shared" si="1674"/>
        <v>11</v>
      </c>
      <c r="AYC1140" s="167" t="s">
        <v>67</v>
      </c>
      <c r="AYD1140" s="10">
        <f t="shared" ref="AYD1140" si="2213">AYB1140*1.2</f>
        <v>13.2</v>
      </c>
      <c r="AYE1140" s="10"/>
      <c r="AYF1140" s="219"/>
      <c r="AYG1140" s="167" t="s">
        <v>73</v>
      </c>
      <c r="AYH1140" s="500" t="s">
        <v>2355</v>
      </c>
      <c r="AYJ1140" s="168"/>
      <c r="AYK1140" s="168">
        <f t="shared" si="1677"/>
        <v>11</v>
      </c>
      <c r="AYL1140" s="167" t="s">
        <v>67</v>
      </c>
      <c r="AYM1140" s="10">
        <f t="shared" ref="AYM1140" si="2214">AYK1140*1.2</f>
        <v>13.2</v>
      </c>
      <c r="AYN1140" s="10"/>
      <c r="AYO1140" s="219"/>
      <c r="AYP1140" s="167" t="s">
        <v>73</v>
      </c>
      <c r="AYQ1140" s="500" t="s">
        <v>515</v>
      </c>
      <c r="AYS1140" s="168"/>
      <c r="AYT1140" s="168">
        <f t="shared" si="1680"/>
        <v>2</v>
      </c>
      <c r="AYU1140" s="167" t="s">
        <v>67</v>
      </c>
      <c r="AYV1140" s="10">
        <f t="shared" ref="AYV1140" si="2215">AYT1140*1.2</f>
        <v>2.4</v>
      </c>
      <c r="AYW1140" s="10"/>
      <c r="AYX1140" s="219"/>
      <c r="AYY1140" s="167" t="s">
        <v>73</v>
      </c>
      <c r="AYZ1140" s="498" t="s">
        <v>1699</v>
      </c>
      <c r="AZB1140" s="168"/>
      <c r="AZC1140" s="168">
        <f t="shared" si="1683"/>
        <v>16</v>
      </c>
      <c r="AZD1140" s="167" t="s">
        <v>67</v>
      </c>
      <c r="AZE1140" s="10">
        <f t="shared" ref="AZE1140" si="2216">AZC1140*1.2</f>
        <v>19.2</v>
      </c>
      <c r="AZF1140" s="10"/>
      <c r="AZG1140" s="219"/>
      <c r="AZH1140" s="167" t="s">
        <v>73</v>
      </c>
      <c r="AZI1140" s="500" t="s">
        <v>461</v>
      </c>
      <c r="AZK1140" s="168"/>
      <c r="AZL1140" s="168">
        <f t="shared" si="1686"/>
        <v>0</v>
      </c>
      <c r="AZM1140" s="167" t="s">
        <v>67</v>
      </c>
      <c r="AZN1140" s="10">
        <f t="shared" ref="AZN1140" si="2217">AZL1140*1.2</f>
        <v>0</v>
      </c>
      <c r="AZO1140" s="10"/>
      <c r="AZP1140" s="219"/>
      <c r="AZQ1140" s="167" t="s">
        <v>73</v>
      </c>
      <c r="AZR1140" s="500" t="s">
        <v>2355</v>
      </c>
      <c r="AZT1140" s="168"/>
      <c r="AZU1140" s="168">
        <f t="shared" si="1689"/>
        <v>11</v>
      </c>
      <c r="AZV1140" s="167" t="s">
        <v>67</v>
      </c>
      <c r="AZW1140" s="10">
        <f t="shared" ref="AZW1140" si="2218">AZU1140*1.2</f>
        <v>13.2</v>
      </c>
      <c r="AZX1140" s="10"/>
      <c r="AZY1140" s="219"/>
      <c r="AZZ1140" s="167" t="s">
        <v>73</v>
      </c>
      <c r="BAA1140" s="500" t="s">
        <v>2355</v>
      </c>
      <c r="BAC1140" s="168"/>
      <c r="BAD1140" s="168">
        <f t="shared" si="1692"/>
        <v>11</v>
      </c>
      <c r="BAE1140" s="167" t="s">
        <v>67</v>
      </c>
      <c r="BAF1140" s="10">
        <f t="shared" ref="BAF1140" si="2219">BAD1140*1.2</f>
        <v>13.2</v>
      </c>
      <c r="BAG1140" s="10"/>
      <c r="BAH1140" s="219"/>
      <c r="BAI1140" s="167" t="s">
        <v>73</v>
      </c>
      <c r="BAJ1140" s="500" t="s">
        <v>492</v>
      </c>
      <c r="BAL1140" s="168"/>
      <c r="BAM1140" s="168">
        <f t="shared" si="1695"/>
        <v>0</v>
      </c>
      <c r="BAN1140" s="167" t="s">
        <v>67</v>
      </c>
      <c r="BAO1140" s="10">
        <f t="shared" ref="BAO1140" si="2220">BAM1140*1.2</f>
        <v>0</v>
      </c>
      <c r="BAP1140" s="10"/>
      <c r="BAQ1140" s="219"/>
      <c r="BAR1140" s="167" t="s">
        <v>73</v>
      </c>
      <c r="BAS1140" s="500" t="s">
        <v>2355</v>
      </c>
      <c r="BAU1140" s="168"/>
      <c r="BAV1140" s="168">
        <f t="shared" si="1698"/>
        <v>11</v>
      </c>
      <c r="BAW1140" s="167" t="s">
        <v>67</v>
      </c>
      <c r="BAX1140" s="10">
        <f t="shared" ref="BAX1140" si="2221">BAV1140*1.2</f>
        <v>13.2</v>
      </c>
      <c r="BAY1140" s="10"/>
      <c r="BAZ1140" s="219"/>
      <c r="BBA1140" s="167" t="s">
        <v>73</v>
      </c>
      <c r="BBB1140" s="500" t="s">
        <v>492</v>
      </c>
      <c r="BBD1140" s="168"/>
      <c r="BBE1140" s="168">
        <f t="shared" si="1701"/>
        <v>0</v>
      </c>
      <c r="BBF1140" s="167" t="s">
        <v>67</v>
      </c>
      <c r="BBG1140" s="10">
        <f t="shared" ref="BBG1140" si="2222">BBE1140*1.2</f>
        <v>0</v>
      </c>
      <c r="BBH1140" s="10"/>
      <c r="BBI1140" s="219"/>
      <c r="BBJ1140" s="167" t="s">
        <v>73</v>
      </c>
      <c r="BBK1140" s="500" t="s">
        <v>2423</v>
      </c>
      <c r="BBM1140" s="168"/>
      <c r="BBN1140" s="168">
        <f t="shared" si="1704"/>
        <v>46</v>
      </c>
      <c r="BBO1140" s="167" t="s">
        <v>67</v>
      </c>
      <c r="BBP1140" s="10">
        <f t="shared" ref="BBP1140" si="2223">BBN1140*1.2</f>
        <v>55.199999999999996</v>
      </c>
      <c r="BBQ1140" s="10"/>
      <c r="BBR1140" s="219"/>
      <c r="BBS1140" s="167" t="s">
        <v>73</v>
      </c>
      <c r="BBT1140" s="500" t="s">
        <v>515</v>
      </c>
      <c r="BBV1140" s="168"/>
      <c r="BBW1140" s="168">
        <f t="shared" si="1707"/>
        <v>2</v>
      </c>
      <c r="BBX1140" s="167" t="s">
        <v>67</v>
      </c>
      <c r="BBY1140" s="10">
        <f t="shared" ref="BBY1140" si="2224">BBW1140*1.2</f>
        <v>2.4</v>
      </c>
      <c r="BBZ1140" s="10"/>
      <c r="BCA1140" s="219"/>
      <c r="BCB1140" s="167" t="s">
        <v>73</v>
      </c>
      <c r="BCC1140" s="500" t="s">
        <v>949</v>
      </c>
      <c r="BCE1140" s="168"/>
      <c r="BCF1140" s="168">
        <f t="shared" si="1710"/>
        <v>0</v>
      </c>
      <c r="BCG1140" s="167" t="s">
        <v>67</v>
      </c>
      <c r="BCH1140" s="10">
        <f t="shared" ref="BCH1140" si="2225">BCF1140*1.2</f>
        <v>0</v>
      </c>
      <c r="BCI1140" s="10"/>
      <c r="BCJ1140" s="219"/>
      <c r="BCK1140" s="167" t="s">
        <v>73</v>
      </c>
      <c r="BCL1140" s="500" t="s">
        <v>959</v>
      </c>
      <c r="BCN1140" s="168"/>
      <c r="BCO1140" s="168">
        <f t="shared" si="1713"/>
        <v>101</v>
      </c>
      <c r="BCP1140" s="167" t="s">
        <v>67</v>
      </c>
      <c r="BCQ1140" s="10">
        <f t="shared" ref="BCQ1140" si="2226">BCO1140*1.2</f>
        <v>121.19999999999999</v>
      </c>
      <c r="BCR1140" s="10"/>
      <c r="BCS1140" s="219"/>
      <c r="BCT1140" s="167" t="s">
        <v>73</v>
      </c>
      <c r="BCU1140" s="500" t="s">
        <v>515</v>
      </c>
      <c r="BCW1140" s="168"/>
      <c r="BCX1140" s="168">
        <f t="shared" si="1716"/>
        <v>2</v>
      </c>
      <c r="BCY1140" s="167" t="s">
        <v>67</v>
      </c>
      <c r="BCZ1140" s="10">
        <f t="shared" ref="BCZ1140" si="2227">BCX1140*1.2</f>
        <v>2.4</v>
      </c>
      <c r="BDA1140" s="10"/>
      <c r="BDB1140" s="219"/>
      <c r="BDC1140" s="167" t="s">
        <v>73</v>
      </c>
      <c r="BDD1140" s="500" t="s">
        <v>1330</v>
      </c>
      <c r="BDF1140" s="168"/>
      <c r="BDG1140" s="168">
        <f t="shared" si="1719"/>
        <v>0</v>
      </c>
      <c r="BDH1140" s="167" t="s">
        <v>67</v>
      </c>
      <c r="BDI1140" s="10">
        <f t="shared" ref="BDI1140" si="2228">BDG1140*1.2</f>
        <v>0</v>
      </c>
      <c r="BDJ1140" s="10"/>
      <c r="BDK1140" s="219"/>
      <c r="BDL1140" s="167" t="s">
        <v>73</v>
      </c>
      <c r="BDM1140" s="328" t="s">
        <v>1330</v>
      </c>
      <c r="BDO1140" s="168"/>
      <c r="BDP1140" s="168">
        <f t="shared" si="1722"/>
        <v>0</v>
      </c>
      <c r="BDQ1140" s="167" t="s">
        <v>67</v>
      </c>
      <c r="BDR1140" s="10">
        <f t="shared" ref="BDR1140" si="2229">BDP1140*1.2</f>
        <v>0</v>
      </c>
      <c r="BDS1140" s="10"/>
      <c r="BDT1140" s="219"/>
      <c r="BDU1140" s="167" t="s">
        <v>73</v>
      </c>
      <c r="BDV1140" s="500" t="s">
        <v>1699</v>
      </c>
      <c r="BDX1140" s="168"/>
      <c r="BDY1140" s="168">
        <f t="shared" si="1725"/>
        <v>16</v>
      </c>
      <c r="BDZ1140" s="167" t="s">
        <v>67</v>
      </c>
      <c r="BEA1140" s="10">
        <f t="shared" ref="BEA1140" si="2230">BDY1140*1.2</f>
        <v>19.2</v>
      </c>
      <c r="BEB1140" s="10"/>
      <c r="BEC1140" s="219"/>
      <c r="BED1140" s="167" t="s">
        <v>73</v>
      </c>
      <c r="BEE1140" s="498" t="s">
        <v>1330</v>
      </c>
      <c r="BEG1140" s="168"/>
      <c r="BEH1140" s="168">
        <f t="shared" si="1728"/>
        <v>0</v>
      </c>
      <c r="BEI1140" s="167" t="s">
        <v>67</v>
      </c>
      <c r="BEJ1140" s="10">
        <f t="shared" ref="BEJ1140" si="2231">BEH1140*1.2</f>
        <v>0</v>
      </c>
      <c r="BEK1140" s="10"/>
      <c r="BEL1140" s="219"/>
      <c r="BEM1140" s="167" t="s">
        <v>73</v>
      </c>
      <c r="BEN1140" s="498" t="s">
        <v>492</v>
      </c>
      <c r="BEP1140" s="168"/>
      <c r="BEQ1140" s="168">
        <f t="shared" si="1731"/>
        <v>0</v>
      </c>
      <c r="BER1140" s="167" t="s">
        <v>67</v>
      </c>
      <c r="BES1140" s="10">
        <f t="shared" ref="BES1140" si="2232">BEQ1140*1.2</f>
        <v>0</v>
      </c>
      <c r="BET1140" s="10"/>
      <c r="BEU1140" s="219"/>
      <c r="BEV1140" s="167" t="s">
        <v>73</v>
      </c>
      <c r="BEW1140" s="500" t="s">
        <v>2355</v>
      </c>
      <c r="BEY1140" s="168"/>
      <c r="BEZ1140" s="168">
        <f t="shared" si="1734"/>
        <v>11</v>
      </c>
      <c r="BFA1140" s="167" t="s">
        <v>67</v>
      </c>
      <c r="BFB1140" s="10">
        <f t="shared" ref="BFB1140" si="2233">BEZ1140*1.2</f>
        <v>13.2</v>
      </c>
      <c r="BFC1140" s="10"/>
      <c r="BFD1140" s="219"/>
      <c r="BFE1140" s="167"/>
      <c r="BFF1140" s="327"/>
      <c r="BFH1140" s="168"/>
      <c r="BFI1140" s="168"/>
      <c r="BFJ1140" s="167"/>
      <c r="BFK1140" s="10"/>
      <c r="BFL1140" s="10"/>
      <c r="BFN1140" s="167"/>
      <c r="BFO1140" s="327"/>
      <c r="BFQ1140" s="168"/>
      <c r="BFR1140" s="168"/>
      <c r="BFS1140" s="167"/>
      <c r="BFT1140" s="10"/>
      <c r="BFU1140" s="10"/>
      <c r="BFW1140" s="167"/>
      <c r="BFX1140" s="328"/>
      <c r="BFZ1140" s="168"/>
      <c r="BGA1140" s="168"/>
      <c r="BGB1140" s="167"/>
      <c r="BGC1140" s="10"/>
      <c r="BGD1140" s="10"/>
      <c r="BGF1140" s="167"/>
      <c r="BGG1140" s="327"/>
      <c r="BGI1140" s="168"/>
      <c r="BGJ1140" s="168"/>
      <c r="BGK1140" s="167"/>
      <c r="BGL1140" s="10"/>
      <c r="BGM1140" s="10"/>
      <c r="BGO1140" s="167"/>
      <c r="BGP1140" s="328"/>
      <c r="BGR1140" s="168"/>
      <c r="BGS1140" s="168"/>
      <c r="BGT1140" s="167"/>
      <c r="BGU1140" s="10"/>
      <c r="BGV1140" s="10"/>
      <c r="BGX1140" s="167"/>
      <c r="BGY1140" s="327"/>
      <c r="BHA1140" s="168"/>
      <c r="BHB1140" s="168"/>
      <c r="BHC1140" s="167"/>
      <c r="BHD1140" s="10"/>
      <c r="BHE1140" s="10"/>
    </row>
    <row r="1141" spans="1:1565" s="14" customFormat="1" ht="15">
      <c r="A1141" s="167" t="s">
        <v>74</v>
      </c>
      <c r="B1141" s="325" t="s">
        <v>2355</v>
      </c>
      <c r="D1141" s="168"/>
      <c r="E1141" s="168">
        <f>VLOOKUP(B1141,$A$1213:$F$2274,6,FALSE)</f>
        <v>11</v>
      </c>
      <c r="F1141" s="167" t="s">
        <v>69</v>
      </c>
      <c r="G1141" s="10">
        <f>E1141*1.1</f>
        <v>12.100000000000001</v>
      </c>
      <c r="H1141" s="10"/>
      <c r="I1141" s="219"/>
      <c r="J1141" s="167" t="s">
        <v>74</v>
      </c>
      <c r="K1141" s="325" t="s">
        <v>959</v>
      </c>
      <c r="M1141" s="168"/>
      <c r="N1141" s="168">
        <f>VLOOKUP(K1141,$A$1213:$F$2274,6,FALSE)</f>
        <v>101</v>
      </c>
      <c r="O1141" s="167" t="s">
        <v>69</v>
      </c>
      <c r="P1141" s="10">
        <f>N1141*1.1</f>
        <v>111.10000000000001</v>
      </c>
      <c r="Q1141" s="10"/>
      <c r="R1141" s="219"/>
      <c r="S1141" s="167" t="s">
        <v>74</v>
      </c>
      <c r="T1141" s="325" t="s">
        <v>2342</v>
      </c>
      <c r="V1141" s="168"/>
      <c r="W1141" s="168">
        <f t="shared" si="1239"/>
        <v>40</v>
      </c>
      <c r="X1141" s="167" t="s">
        <v>69</v>
      </c>
      <c r="Y1141" s="10">
        <f t="shared" ref="Y1141" si="2234">W1141*1.1</f>
        <v>44</v>
      </c>
      <c r="Z1141" s="10"/>
      <c r="AA1141" s="219"/>
      <c r="AB1141" s="167" t="s">
        <v>74</v>
      </c>
      <c r="AC1141" s="325" t="s">
        <v>2005</v>
      </c>
      <c r="AE1141" s="168"/>
      <c r="AF1141" s="168">
        <f t="shared" si="1242"/>
        <v>22</v>
      </c>
      <c r="AG1141" s="167" t="s">
        <v>69</v>
      </c>
      <c r="AH1141" s="10">
        <f t="shared" ref="AH1141" si="2235">AF1141*1.1</f>
        <v>24.200000000000003</v>
      </c>
      <c r="AI1141" s="10"/>
      <c r="AJ1141" s="219"/>
      <c r="AK1141" s="167" t="s">
        <v>74</v>
      </c>
      <c r="AL1141" s="498" t="s">
        <v>959</v>
      </c>
      <c r="AN1141" s="168"/>
      <c r="AO1141" s="168">
        <f t="shared" si="1245"/>
        <v>101</v>
      </c>
      <c r="AP1141" s="167" t="s">
        <v>69</v>
      </c>
      <c r="AQ1141" s="10">
        <f t="shared" ref="AQ1141" si="2236">AO1141*1.1</f>
        <v>111.10000000000001</v>
      </c>
      <c r="AR1141" s="10"/>
      <c r="AS1141" s="219"/>
      <c r="AT1141" s="167" t="s">
        <v>74</v>
      </c>
      <c r="AU1141" s="325" t="s">
        <v>461</v>
      </c>
      <c r="AW1141" s="168"/>
      <c r="AX1141" s="168">
        <f t="shared" si="1248"/>
        <v>0</v>
      </c>
      <c r="AY1141" s="167" t="s">
        <v>69</v>
      </c>
      <c r="AZ1141" s="10">
        <f t="shared" ref="AZ1141" si="2237">AX1141*1.1</f>
        <v>0</v>
      </c>
      <c r="BA1141" s="10"/>
      <c r="BB1141" s="219"/>
      <c r="BC1141" s="167" t="s">
        <v>74</v>
      </c>
      <c r="BD1141" s="325" t="s">
        <v>2355</v>
      </c>
      <c r="BF1141" s="168"/>
      <c r="BG1141" s="168">
        <f t="shared" si="1251"/>
        <v>11</v>
      </c>
      <c r="BH1141" s="167" t="s">
        <v>69</v>
      </c>
      <c r="BI1141" s="10">
        <f t="shared" ref="BI1141" si="2238">BG1141*1.1</f>
        <v>12.100000000000001</v>
      </c>
      <c r="BJ1141" s="10"/>
      <c r="BK1141" s="219"/>
      <c r="BL1141" s="167" t="s">
        <v>74</v>
      </c>
      <c r="BM1141" s="325" t="s">
        <v>461</v>
      </c>
      <c r="BO1141" s="168"/>
      <c r="BP1141" s="168">
        <f t="shared" si="1254"/>
        <v>0</v>
      </c>
      <c r="BQ1141" s="167" t="s">
        <v>69</v>
      </c>
      <c r="BR1141" s="10">
        <f t="shared" ref="BR1141" si="2239">BP1141*1.1</f>
        <v>0</v>
      </c>
      <c r="BS1141" s="10"/>
      <c r="BT1141" s="219"/>
      <c r="BU1141" s="167" t="s">
        <v>74</v>
      </c>
      <c r="BV1141" s="325" t="s">
        <v>1330</v>
      </c>
      <c r="BX1141" s="168"/>
      <c r="BY1141" s="168">
        <f t="shared" si="1257"/>
        <v>0</v>
      </c>
      <c r="BZ1141" s="167" t="s">
        <v>69</v>
      </c>
      <c r="CA1141" s="10">
        <f t="shared" ref="CA1141" si="2240">BY1141*1.1</f>
        <v>0</v>
      </c>
      <c r="CB1141" s="10"/>
      <c r="CC1141" s="219"/>
      <c r="CD1141" s="167" t="s">
        <v>74</v>
      </c>
      <c r="CE1141" s="325" t="s">
        <v>2423</v>
      </c>
      <c r="CG1141" s="168"/>
      <c r="CH1141" s="168">
        <f t="shared" si="1260"/>
        <v>46</v>
      </c>
      <c r="CI1141" s="167" t="s">
        <v>69</v>
      </c>
      <c r="CJ1141" s="10">
        <f t="shared" ref="CJ1141" si="2241">CH1141*1.1</f>
        <v>50.6</v>
      </c>
      <c r="CK1141" s="10"/>
      <c r="CL1141" s="219"/>
      <c r="CM1141" s="167" t="s">
        <v>74</v>
      </c>
      <c r="CN1141" s="325" t="s">
        <v>1306</v>
      </c>
      <c r="CP1141" s="168"/>
      <c r="CQ1141" s="168">
        <f t="shared" si="1263"/>
        <v>128</v>
      </c>
      <c r="CR1141" s="167" t="s">
        <v>69</v>
      </c>
      <c r="CS1141" s="10">
        <f t="shared" ref="CS1141" si="2242">CQ1141*1.1</f>
        <v>140.80000000000001</v>
      </c>
      <c r="CT1141" s="10"/>
      <c r="CU1141" s="219"/>
      <c r="CV1141" s="167" t="s">
        <v>74</v>
      </c>
      <c r="CW1141" s="325" t="s">
        <v>949</v>
      </c>
      <c r="CY1141" s="168"/>
      <c r="CZ1141" s="168">
        <f t="shared" si="1266"/>
        <v>0</v>
      </c>
      <c r="DA1141" s="167" t="s">
        <v>69</v>
      </c>
      <c r="DB1141" s="10">
        <f t="shared" ref="DB1141" si="2243">CZ1141*1.1</f>
        <v>0</v>
      </c>
      <c r="DC1141" s="10"/>
      <c r="DD1141" s="219"/>
      <c r="DE1141" s="167" t="s">
        <v>74</v>
      </c>
      <c r="DF1141" s="325" t="s">
        <v>949</v>
      </c>
      <c r="DH1141" s="168"/>
      <c r="DI1141" s="168">
        <f t="shared" si="1269"/>
        <v>0</v>
      </c>
      <c r="DJ1141" s="167" t="s">
        <v>69</v>
      </c>
      <c r="DK1141" s="10">
        <f t="shared" ref="DK1141" si="2244">DI1141*1.1</f>
        <v>0</v>
      </c>
      <c r="DL1141" s="10"/>
      <c r="DM1141" s="219"/>
      <c r="DN1141" s="167" t="s">
        <v>74</v>
      </c>
      <c r="DO1141" s="325" t="s">
        <v>959</v>
      </c>
      <c r="DQ1141" s="168"/>
      <c r="DR1141" s="168">
        <f t="shared" si="1272"/>
        <v>101</v>
      </c>
      <c r="DS1141" s="167" t="s">
        <v>69</v>
      </c>
      <c r="DT1141" s="10">
        <f t="shared" ref="DT1141" si="2245">DR1141*1.1</f>
        <v>111.10000000000001</v>
      </c>
      <c r="DU1141" s="10"/>
      <c r="DV1141" s="219"/>
      <c r="DW1141" s="167" t="s">
        <v>74</v>
      </c>
      <c r="DX1141" s="325" t="s">
        <v>2342</v>
      </c>
      <c r="DZ1141" s="168"/>
      <c r="EA1141" s="168">
        <f t="shared" si="1275"/>
        <v>40</v>
      </c>
      <c r="EB1141" s="167" t="s">
        <v>69</v>
      </c>
      <c r="EC1141" s="10">
        <f t="shared" ref="EC1141" si="2246">EA1141*1.1</f>
        <v>44</v>
      </c>
      <c r="ED1141" s="10"/>
      <c r="EE1141" s="219"/>
      <c r="EF1141" s="167" t="s">
        <v>74</v>
      </c>
      <c r="EG1141" s="325" t="s">
        <v>2423</v>
      </c>
      <c r="EI1141" s="168"/>
      <c r="EJ1141" s="168">
        <f t="shared" si="1278"/>
        <v>46</v>
      </c>
      <c r="EK1141" s="167" t="s">
        <v>69</v>
      </c>
      <c r="EL1141" s="10">
        <f t="shared" ref="EL1141" si="2247">EJ1141*1.1</f>
        <v>50.6</v>
      </c>
      <c r="EM1141" s="10"/>
      <c r="EN1141" s="219"/>
      <c r="EO1141" s="167" t="s">
        <v>74</v>
      </c>
      <c r="EP1141" s="325" t="s">
        <v>1935</v>
      </c>
      <c r="ER1141" s="168"/>
      <c r="ES1141" s="168">
        <f t="shared" si="1281"/>
        <v>0</v>
      </c>
      <c r="ET1141" s="167" t="s">
        <v>69</v>
      </c>
      <c r="EU1141" s="10">
        <f t="shared" ref="EU1141" si="2248">ES1141*1.1</f>
        <v>0</v>
      </c>
      <c r="EV1141" s="10"/>
      <c r="EW1141" s="219"/>
      <c r="EX1141" s="167" t="s">
        <v>74</v>
      </c>
      <c r="EY1141" s="325" t="s">
        <v>461</v>
      </c>
      <c r="FA1141" s="168"/>
      <c r="FB1141" s="168">
        <f t="shared" si="1284"/>
        <v>0</v>
      </c>
      <c r="FC1141" s="167" t="s">
        <v>69</v>
      </c>
      <c r="FD1141" s="10">
        <f t="shared" ref="FD1141" si="2249">FB1141*1.1</f>
        <v>0</v>
      </c>
      <c r="FE1141" s="10"/>
      <c r="FF1141" s="219"/>
      <c r="FG1141" s="167" t="s">
        <v>74</v>
      </c>
      <c r="FH1141" s="325" t="s">
        <v>2342</v>
      </c>
      <c r="FJ1141" s="168"/>
      <c r="FK1141" s="168">
        <f t="shared" si="1287"/>
        <v>40</v>
      </c>
      <c r="FL1141" s="167" t="s">
        <v>69</v>
      </c>
      <c r="FM1141" s="10">
        <f t="shared" ref="FM1141" si="2250">FK1141*1.1</f>
        <v>44</v>
      </c>
      <c r="FN1141" s="10"/>
      <c r="FO1141" s="219"/>
      <c r="FP1141" s="167" t="s">
        <v>74</v>
      </c>
      <c r="FQ1141" s="325" t="s">
        <v>515</v>
      </c>
      <c r="FS1141" s="168"/>
      <c r="FT1141" s="168">
        <f t="shared" si="1290"/>
        <v>2</v>
      </c>
      <c r="FU1141" s="167" t="s">
        <v>69</v>
      </c>
      <c r="FV1141" s="10">
        <f t="shared" ref="FV1141" si="2251">FT1141*1.1</f>
        <v>2.2000000000000002</v>
      </c>
      <c r="FW1141" s="10"/>
      <c r="FX1141" s="219"/>
      <c r="FY1141" s="167" t="s">
        <v>74</v>
      </c>
      <c r="FZ1141" s="325" t="s">
        <v>461</v>
      </c>
      <c r="GB1141" s="168"/>
      <c r="GC1141" s="168">
        <f t="shared" si="1293"/>
        <v>0</v>
      </c>
      <c r="GD1141" s="167" t="s">
        <v>69</v>
      </c>
      <c r="GE1141" s="10">
        <f t="shared" ref="GE1141" si="2252">GC1141*1.1</f>
        <v>0</v>
      </c>
      <c r="GF1141" s="10"/>
      <c r="GG1141" s="219"/>
      <c r="GH1141" s="167" t="s">
        <v>74</v>
      </c>
      <c r="GI1141" s="325" t="s">
        <v>2423</v>
      </c>
      <c r="GK1141" s="168"/>
      <c r="GL1141" s="168">
        <f t="shared" si="1296"/>
        <v>46</v>
      </c>
      <c r="GM1141" s="167" t="s">
        <v>69</v>
      </c>
      <c r="GN1141" s="10">
        <f t="shared" ref="GN1141" si="2253">GL1141*1.1</f>
        <v>50.6</v>
      </c>
      <c r="GO1141" s="10"/>
      <c r="GP1141" s="219"/>
      <c r="GQ1141" s="167" t="s">
        <v>74</v>
      </c>
      <c r="GR1141" s="325" t="s">
        <v>959</v>
      </c>
      <c r="GT1141" s="168"/>
      <c r="GU1141" s="168">
        <f t="shared" si="1299"/>
        <v>101</v>
      </c>
      <c r="GV1141" s="167" t="s">
        <v>69</v>
      </c>
      <c r="GW1141" s="10">
        <f t="shared" ref="GW1141" si="2254">GU1141*1.1</f>
        <v>111.10000000000001</v>
      </c>
      <c r="GX1141" s="10"/>
      <c r="GY1141" s="219"/>
      <c r="GZ1141" s="167" t="s">
        <v>74</v>
      </c>
      <c r="HA1141" s="325" t="s">
        <v>2355</v>
      </c>
      <c r="HC1141" s="168"/>
      <c r="HD1141" s="168">
        <f t="shared" si="1302"/>
        <v>11</v>
      </c>
      <c r="HE1141" s="167" t="s">
        <v>69</v>
      </c>
      <c r="HF1141" s="10">
        <f t="shared" ref="HF1141" si="2255">HD1141*1.1</f>
        <v>12.100000000000001</v>
      </c>
      <c r="HG1141" s="10"/>
      <c r="HH1141" s="219"/>
      <c r="HI1141" s="167" t="s">
        <v>74</v>
      </c>
      <c r="HJ1141" s="325" t="s">
        <v>493</v>
      </c>
      <c r="HL1141" s="168"/>
      <c r="HM1141" s="168">
        <f t="shared" si="1305"/>
        <v>0</v>
      </c>
      <c r="HN1141" s="167" t="s">
        <v>69</v>
      </c>
      <c r="HO1141" s="10">
        <f t="shared" ref="HO1141" si="2256">HM1141*1.1</f>
        <v>0</v>
      </c>
      <c r="HP1141" s="10"/>
      <c r="HQ1141" s="219"/>
      <c r="HR1141" s="167" t="s">
        <v>74</v>
      </c>
      <c r="HS1141" s="325" t="s">
        <v>515</v>
      </c>
      <c r="HU1141" s="168"/>
      <c r="HV1141" s="168">
        <f t="shared" si="1308"/>
        <v>2</v>
      </c>
      <c r="HW1141" s="167" t="s">
        <v>69</v>
      </c>
      <c r="HX1141" s="10">
        <f t="shared" ref="HX1141" si="2257">HV1141*1.1</f>
        <v>2.2000000000000002</v>
      </c>
      <c r="HY1141" s="10"/>
      <c r="HZ1141" s="219"/>
      <c r="IA1141" s="167" t="s">
        <v>74</v>
      </c>
      <c r="IB1141" s="325" t="s">
        <v>1330</v>
      </c>
      <c r="ID1141" s="168"/>
      <c r="IE1141" s="168">
        <f t="shared" si="1311"/>
        <v>0</v>
      </c>
      <c r="IF1141" s="167" t="s">
        <v>69</v>
      </c>
      <c r="IG1141" s="10">
        <f t="shared" ref="IG1141" si="2258">IE1141*1.1</f>
        <v>0</v>
      </c>
      <c r="IH1141" s="10"/>
      <c r="II1141" s="219"/>
      <c r="IJ1141" s="167" t="s">
        <v>74</v>
      </c>
      <c r="IK1141" s="325" t="s">
        <v>959</v>
      </c>
      <c r="IM1141" s="168"/>
      <c r="IN1141" s="168">
        <f t="shared" si="1314"/>
        <v>101</v>
      </c>
      <c r="IO1141" s="167" t="s">
        <v>69</v>
      </c>
      <c r="IP1141" s="10">
        <f t="shared" ref="IP1141" si="2259">IN1141*1.1</f>
        <v>111.10000000000001</v>
      </c>
      <c r="IQ1141" s="10"/>
      <c r="IR1141" s="219"/>
      <c r="IS1141" s="167" t="s">
        <v>74</v>
      </c>
      <c r="IT1141" s="325" t="s">
        <v>2005</v>
      </c>
      <c r="IV1141" s="168"/>
      <c r="IW1141" s="168">
        <f t="shared" si="1317"/>
        <v>22</v>
      </c>
      <c r="IX1141" s="167" t="s">
        <v>69</v>
      </c>
      <c r="IY1141" s="10">
        <f t="shared" ref="IY1141" si="2260">IW1141*1.1</f>
        <v>24.200000000000003</v>
      </c>
      <c r="IZ1141" s="10"/>
      <c r="JA1141" s="219"/>
      <c r="JB1141" s="167" t="s">
        <v>74</v>
      </c>
      <c r="JC1141" s="500" t="s">
        <v>959</v>
      </c>
      <c r="JE1141" s="168"/>
      <c r="JF1141" s="168">
        <f t="shared" si="1320"/>
        <v>101</v>
      </c>
      <c r="JG1141" s="167" t="s">
        <v>69</v>
      </c>
      <c r="JH1141" s="10">
        <f t="shared" ref="JH1141" si="2261">JF1141*1.1</f>
        <v>111.10000000000001</v>
      </c>
      <c r="JI1141" s="10"/>
      <c r="JJ1141" s="219"/>
      <c r="JK1141" s="167" t="s">
        <v>74</v>
      </c>
      <c r="JL1141" s="500" t="s">
        <v>949</v>
      </c>
      <c r="JN1141" s="168"/>
      <c r="JO1141" s="168">
        <f t="shared" si="1323"/>
        <v>0</v>
      </c>
      <c r="JP1141" s="167" t="s">
        <v>69</v>
      </c>
      <c r="JQ1141" s="10">
        <f t="shared" ref="JQ1141" si="2262">JO1141*1.1</f>
        <v>0</v>
      </c>
      <c r="JR1141" s="10"/>
      <c r="JS1141" s="219"/>
      <c r="JT1141" s="167" t="s">
        <v>74</v>
      </c>
      <c r="JU1141" s="500" t="s">
        <v>1306</v>
      </c>
      <c r="JW1141" s="168"/>
      <c r="JX1141" s="168">
        <f t="shared" si="1326"/>
        <v>128</v>
      </c>
      <c r="JY1141" s="167" t="s">
        <v>69</v>
      </c>
      <c r="JZ1141" s="10">
        <f t="shared" ref="JZ1141" si="2263">JX1141*1.1</f>
        <v>140.80000000000001</v>
      </c>
      <c r="KA1141" s="10"/>
      <c r="KB1141" s="219"/>
      <c r="KC1141" s="167" t="s">
        <v>74</v>
      </c>
      <c r="KD1141" s="500" t="s">
        <v>2423</v>
      </c>
      <c r="KF1141" s="168"/>
      <c r="KG1141" s="168">
        <f t="shared" si="1329"/>
        <v>46</v>
      </c>
      <c r="KH1141" s="167" t="s">
        <v>69</v>
      </c>
      <c r="KI1141" s="10">
        <f t="shared" ref="KI1141" si="2264">KG1141*1.1</f>
        <v>50.6</v>
      </c>
      <c r="KJ1141" s="10"/>
      <c r="KK1141" s="219"/>
      <c r="KL1141" s="167" t="s">
        <v>74</v>
      </c>
      <c r="KM1141" s="500" t="s">
        <v>2423</v>
      </c>
      <c r="KO1141" s="168"/>
      <c r="KP1141" s="168">
        <f t="shared" si="1332"/>
        <v>46</v>
      </c>
      <c r="KQ1141" s="167" t="s">
        <v>69</v>
      </c>
      <c r="KR1141" s="10">
        <f t="shared" ref="KR1141" si="2265">KP1141*1.1</f>
        <v>50.6</v>
      </c>
      <c r="KS1141" s="10"/>
      <c r="KT1141" s="219"/>
      <c r="KU1141" s="167" t="s">
        <v>74</v>
      </c>
      <c r="KV1141" s="328" t="s">
        <v>493</v>
      </c>
      <c r="KX1141" s="168"/>
      <c r="KY1141" s="168">
        <f t="shared" si="1335"/>
        <v>0</v>
      </c>
      <c r="KZ1141" s="167" t="s">
        <v>69</v>
      </c>
      <c r="LA1141" s="10">
        <f t="shared" ref="LA1141" si="2266">KY1141*1.1</f>
        <v>0</v>
      </c>
      <c r="LB1141" s="10"/>
      <c r="LC1141" s="219"/>
      <c r="LD1141" s="167" t="s">
        <v>74</v>
      </c>
      <c r="LE1141" s="500" t="s">
        <v>2342</v>
      </c>
      <c r="LG1141" s="168"/>
      <c r="LH1141" s="168">
        <f t="shared" si="1338"/>
        <v>40</v>
      </c>
      <c r="LI1141" s="167" t="s">
        <v>69</v>
      </c>
      <c r="LJ1141" s="10">
        <f t="shared" ref="LJ1141" si="2267">LH1141*1.1</f>
        <v>44</v>
      </c>
      <c r="LK1141" s="10"/>
      <c r="LL1141" s="219"/>
      <c r="LM1141" s="167" t="s">
        <v>74</v>
      </c>
      <c r="LN1141" s="500" t="s">
        <v>1330</v>
      </c>
      <c r="LP1141" s="168"/>
      <c r="LQ1141" s="168">
        <f t="shared" si="1341"/>
        <v>0</v>
      </c>
      <c r="LR1141" s="167" t="s">
        <v>69</v>
      </c>
      <c r="LS1141" s="10">
        <f t="shared" ref="LS1141" si="2268">LQ1141*1.1</f>
        <v>0</v>
      </c>
      <c r="LT1141" s="10"/>
      <c r="LU1141" s="219"/>
      <c r="LV1141" s="167" t="s">
        <v>74</v>
      </c>
      <c r="LW1141" s="500" t="s">
        <v>949</v>
      </c>
      <c r="LY1141" s="168"/>
      <c r="LZ1141" s="168">
        <f t="shared" si="1344"/>
        <v>0</v>
      </c>
      <c r="MA1141" s="167" t="s">
        <v>69</v>
      </c>
      <c r="MB1141" s="10">
        <f t="shared" ref="MB1141" si="2269">LZ1141*1.1</f>
        <v>0</v>
      </c>
      <c r="MC1141" s="10"/>
      <c r="MD1141" s="219"/>
      <c r="ME1141" s="167" t="s">
        <v>74</v>
      </c>
      <c r="MF1141" s="500" t="s">
        <v>949</v>
      </c>
      <c r="MH1141" s="168"/>
      <c r="MI1141" s="168">
        <f t="shared" si="1347"/>
        <v>0</v>
      </c>
      <c r="MJ1141" s="167" t="s">
        <v>69</v>
      </c>
      <c r="MK1141" s="10">
        <f t="shared" ref="MK1141" si="2270">MI1141*1.1</f>
        <v>0</v>
      </c>
      <c r="ML1141" s="10"/>
      <c r="MM1141" s="219"/>
      <c r="MN1141" s="167" t="s">
        <v>74</v>
      </c>
      <c r="MO1141" s="328" t="s">
        <v>1699</v>
      </c>
      <c r="MQ1141" s="168"/>
      <c r="MR1141" s="168">
        <f t="shared" si="1350"/>
        <v>16</v>
      </c>
      <c r="MS1141" s="167" t="s">
        <v>69</v>
      </c>
      <c r="MT1141" s="10">
        <f t="shared" ref="MT1141" si="2271">MR1141*1.1</f>
        <v>17.600000000000001</v>
      </c>
      <c r="MU1141" s="10"/>
      <c r="MV1141" s="219"/>
      <c r="MW1141" s="167" t="s">
        <v>74</v>
      </c>
      <c r="MX1141" s="500" t="s">
        <v>493</v>
      </c>
      <c r="MZ1141" s="168"/>
      <c r="NA1141" s="168">
        <f t="shared" si="1353"/>
        <v>0</v>
      </c>
      <c r="NB1141" s="167" t="s">
        <v>69</v>
      </c>
      <c r="NC1141" s="10">
        <f t="shared" ref="NC1141" si="2272">NA1141*1.1</f>
        <v>0</v>
      </c>
      <c r="ND1141" s="10"/>
      <c r="NE1141" s="219"/>
      <c r="NF1141" s="167" t="s">
        <v>74</v>
      </c>
      <c r="NG1141" s="500" t="s">
        <v>2423</v>
      </c>
      <c r="NI1141" s="168"/>
      <c r="NJ1141" s="168">
        <f t="shared" si="1356"/>
        <v>46</v>
      </c>
      <c r="NK1141" s="167" t="s">
        <v>69</v>
      </c>
      <c r="NL1141" s="10">
        <f t="shared" ref="NL1141" si="2273">NJ1141*1.1</f>
        <v>50.6</v>
      </c>
      <c r="NM1141" s="10"/>
      <c r="NN1141" s="219"/>
      <c r="NO1141" s="167" t="s">
        <v>74</v>
      </c>
      <c r="NP1141" s="500" t="s">
        <v>461</v>
      </c>
      <c r="NR1141" s="168"/>
      <c r="NS1141" s="168">
        <f t="shared" si="1359"/>
        <v>0</v>
      </c>
      <c r="NT1141" s="167" t="s">
        <v>69</v>
      </c>
      <c r="NU1141" s="10">
        <f t="shared" ref="NU1141" si="2274">NS1141*1.1</f>
        <v>0</v>
      </c>
      <c r="NV1141" s="10"/>
      <c r="NW1141" s="219"/>
      <c r="NX1141" s="167" t="s">
        <v>74</v>
      </c>
      <c r="NY1141" s="500" t="s">
        <v>949</v>
      </c>
      <c r="OA1141" s="168"/>
      <c r="OB1141" s="168">
        <f t="shared" si="1362"/>
        <v>0</v>
      </c>
      <c r="OC1141" s="167" t="s">
        <v>69</v>
      </c>
      <c r="OD1141" s="10">
        <f t="shared" ref="OD1141" si="2275">OB1141*1.1</f>
        <v>0</v>
      </c>
      <c r="OE1141" s="10"/>
      <c r="OF1141" s="219"/>
      <c r="OG1141" s="167" t="s">
        <v>74</v>
      </c>
      <c r="OH1141" s="500" t="s">
        <v>515</v>
      </c>
      <c r="OJ1141" s="168"/>
      <c r="OK1141" s="168">
        <f t="shared" si="1365"/>
        <v>2</v>
      </c>
      <c r="OL1141" s="167" t="s">
        <v>69</v>
      </c>
      <c r="OM1141" s="10">
        <f t="shared" ref="OM1141" si="2276">OK1141*1.1</f>
        <v>2.2000000000000002</v>
      </c>
      <c r="ON1141" s="10"/>
      <c r="OO1141" s="219"/>
      <c r="OP1141" s="167" t="s">
        <v>74</v>
      </c>
      <c r="OQ1141" s="500" t="s">
        <v>2423</v>
      </c>
      <c r="OS1141" s="168"/>
      <c r="OT1141" s="168">
        <f t="shared" si="1368"/>
        <v>46</v>
      </c>
      <c r="OU1141" s="167" t="s">
        <v>69</v>
      </c>
      <c r="OV1141" s="10">
        <f t="shared" ref="OV1141" si="2277">OT1141*1.1</f>
        <v>50.6</v>
      </c>
      <c r="OW1141" s="10"/>
      <c r="OX1141" s="219"/>
      <c r="OY1141" s="167" t="s">
        <v>74</v>
      </c>
      <c r="OZ1141" s="500" t="s">
        <v>949</v>
      </c>
      <c r="PB1141" s="168"/>
      <c r="PC1141" s="168">
        <f t="shared" si="1371"/>
        <v>0</v>
      </c>
      <c r="PD1141" s="167" t="s">
        <v>69</v>
      </c>
      <c r="PE1141" s="10">
        <f t="shared" ref="PE1141" si="2278">PC1141*1.1</f>
        <v>0</v>
      </c>
      <c r="PF1141" s="10"/>
      <c r="PG1141" s="219"/>
      <c r="PH1141" s="167" t="s">
        <v>74</v>
      </c>
      <c r="PI1141" s="500" t="s">
        <v>2005</v>
      </c>
      <c r="PK1141" s="168"/>
      <c r="PL1141" s="168">
        <f t="shared" si="1374"/>
        <v>22</v>
      </c>
      <c r="PM1141" s="167" t="s">
        <v>69</v>
      </c>
      <c r="PN1141" s="10">
        <f t="shared" ref="PN1141" si="2279">PL1141*1.1</f>
        <v>24.200000000000003</v>
      </c>
      <c r="PO1141" s="10"/>
      <c r="PP1141" s="219"/>
      <c r="PQ1141" s="167" t="s">
        <v>74</v>
      </c>
      <c r="PR1141" s="500" t="s">
        <v>1330</v>
      </c>
      <c r="PT1141" s="168"/>
      <c r="PU1141" s="168">
        <f t="shared" si="1377"/>
        <v>0</v>
      </c>
      <c r="PV1141" s="167" t="s">
        <v>69</v>
      </c>
      <c r="PW1141" s="10">
        <f t="shared" ref="PW1141" si="2280">PU1141*1.1</f>
        <v>0</v>
      </c>
      <c r="PX1141" s="10"/>
      <c r="PY1141" s="219"/>
      <c r="PZ1141" s="167" t="s">
        <v>74</v>
      </c>
      <c r="QA1141" s="500" t="s">
        <v>1935</v>
      </c>
      <c r="QC1141" s="168"/>
      <c r="QD1141" s="168">
        <f t="shared" si="1380"/>
        <v>0</v>
      </c>
      <c r="QE1141" s="167" t="s">
        <v>69</v>
      </c>
      <c r="QF1141" s="10">
        <f t="shared" ref="QF1141" si="2281">QD1141*1.1</f>
        <v>0</v>
      </c>
      <c r="QG1141" s="10"/>
      <c r="QH1141" s="219"/>
      <c r="QI1141" s="167" t="s">
        <v>74</v>
      </c>
      <c r="QJ1141" s="500" t="s">
        <v>2423</v>
      </c>
      <c r="QL1141" s="168"/>
      <c r="QM1141" s="168">
        <f t="shared" si="1383"/>
        <v>46</v>
      </c>
      <c r="QN1141" s="167" t="s">
        <v>69</v>
      </c>
      <c r="QO1141" s="10">
        <f t="shared" ref="QO1141" si="2282">QM1141*1.1</f>
        <v>50.6</v>
      </c>
      <c r="QP1141" s="10"/>
      <c r="QQ1141" s="219"/>
      <c r="QR1141" s="167" t="s">
        <v>74</v>
      </c>
      <c r="QS1141" s="500" t="s">
        <v>515</v>
      </c>
      <c r="QU1141" s="168"/>
      <c r="QV1141" s="168">
        <f t="shared" si="1386"/>
        <v>2</v>
      </c>
      <c r="QW1141" s="167" t="s">
        <v>69</v>
      </c>
      <c r="QX1141" s="10">
        <f t="shared" ref="QX1141" si="2283">QV1141*1.1</f>
        <v>2.2000000000000002</v>
      </c>
      <c r="QY1141" s="10"/>
      <c r="QZ1141" s="219"/>
      <c r="RA1141" s="167" t="s">
        <v>74</v>
      </c>
      <c r="RB1141" s="500" t="s">
        <v>1306</v>
      </c>
      <c r="RD1141" s="168"/>
      <c r="RE1141" s="168">
        <f t="shared" si="1389"/>
        <v>128</v>
      </c>
      <c r="RF1141" s="167" t="s">
        <v>69</v>
      </c>
      <c r="RG1141" s="10">
        <f t="shared" ref="RG1141" si="2284">RE1141*1.1</f>
        <v>140.80000000000001</v>
      </c>
      <c r="RH1141" s="10"/>
      <c r="RI1141" s="219"/>
      <c r="RJ1141" s="167" t="s">
        <v>74</v>
      </c>
      <c r="RK1141" s="500" t="s">
        <v>2423</v>
      </c>
      <c r="RM1141" s="168"/>
      <c r="RN1141" s="168">
        <f t="shared" si="1392"/>
        <v>46</v>
      </c>
      <c r="RO1141" s="167" t="s">
        <v>69</v>
      </c>
      <c r="RP1141" s="10">
        <f t="shared" ref="RP1141" si="2285">RN1141*1.1</f>
        <v>50.6</v>
      </c>
      <c r="RQ1141" s="10"/>
      <c r="RR1141" s="219"/>
      <c r="RS1141" s="167" t="s">
        <v>74</v>
      </c>
      <c r="RT1141" s="500" t="s">
        <v>2005</v>
      </c>
      <c r="RV1141" s="168"/>
      <c r="RW1141" s="168">
        <f t="shared" si="1395"/>
        <v>22</v>
      </c>
      <c r="RX1141" s="167" t="s">
        <v>69</v>
      </c>
      <c r="RY1141" s="10">
        <f t="shared" ref="RY1141" si="2286">RW1141*1.1</f>
        <v>24.200000000000003</v>
      </c>
      <c r="RZ1141" s="10"/>
      <c r="SA1141" s="219"/>
      <c r="SB1141" s="167" t="s">
        <v>74</v>
      </c>
      <c r="SC1141" s="500" t="s">
        <v>1330</v>
      </c>
      <c r="SE1141" s="168"/>
      <c r="SF1141" s="168">
        <f t="shared" si="1398"/>
        <v>0</v>
      </c>
      <c r="SG1141" s="167" t="s">
        <v>69</v>
      </c>
      <c r="SH1141" s="10">
        <f t="shared" ref="SH1141" si="2287">SF1141*1.1</f>
        <v>0</v>
      </c>
      <c r="SI1141" s="10"/>
      <c r="SJ1141" s="219"/>
      <c r="SK1141" s="167" t="s">
        <v>74</v>
      </c>
      <c r="SL1141" s="500" t="s">
        <v>1330</v>
      </c>
      <c r="SN1141" s="168"/>
      <c r="SO1141" s="168">
        <f t="shared" si="1401"/>
        <v>0</v>
      </c>
      <c r="SP1141" s="167" t="s">
        <v>69</v>
      </c>
      <c r="SQ1141" s="10">
        <f t="shared" ref="SQ1141" si="2288">SO1141*1.1</f>
        <v>0</v>
      </c>
      <c r="SR1141" s="10"/>
      <c r="SS1141" s="219"/>
      <c r="ST1141" s="167" t="s">
        <v>74</v>
      </c>
      <c r="SU1141" s="500" t="s">
        <v>2423</v>
      </c>
      <c r="SW1141" s="168"/>
      <c r="SX1141" s="168">
        <f t="shared" si="1404"/>
        <v>46</v>
      </c>
      <c r="SY1141" s="167" t="s">
        <v>69</v>
      </c>
      <c r="SZ1141" s="10">
        <f t="shared" ref="SZ1141" si="2289">SX1141*1.1</f>
        <v>50.6</v>
      </c>
      <c r="TA1141" s="10"/>
      <c r="TB1141" s="219"/>
      <c r="TC1141" s="167" t="s">
        <v>74</v>
      </c>
      <c r="TD1141" s="500" t="s">
        <v>1935</v>
      </c>
      <c r="TF1141" s="168"/>
      <c r="TG1141" s="168">
        <f t="shared" si="1407"/>
        <v>0</v>
      </c>
      <c r="TH1141" s="167" t="s">
        <v>69</v>
      </c>
      <c r="TI1141" s="10">
        <f t="shared" ref="TI1141" si="2290">TG1141*1.1</f>
        <v>0</v>
      </c>
      <c r="TJ1141" s="10"/>
      <c r="TK1141" s="219"/>
      <c r="TL1141" s="167" t="s">
        <v>74</v>
      </c>
      <c r="TM1141" s="328" t="s">
        <v>461</v>
      </c>
      <c r="TO1141" s="168"/>
      <c r="TP1141" s="168">
        <f t="shared" si="1410"/>
        <v>0</v>
      </c>
      <c r="TQ1141" s="167" t="s">
        <v>69</v>
      </c>
      <c r="TR1141" s="10">
        <f t="shared" ref="TR1141" si="2291">TP1141*1.1</f>
        <v>0</v>
      </c>
      <c r="TS1141" s="10"/>
      <c r="TT1141" s="219"/>
      <c r="TU1141" s="167" t="s">
        <v>74</v>
      </c>
      <c r="TV1141" s="500" t="s">
        <v>1699</v>
      </c>
      <c r="TX1141" s="168"/>
      <c r="TY1141" s="168">
        <f t="shared" si="1413"/>
        <v>16</v>
      </c>
      <c r="TZ1141" s="167" t="s">
        <v>69</v>
      </c>
      <c r="UA1141" s="10">
        <f t="shared" ref="UA1141" si="2292">TY1141*1.1</f>
        <v>17.600000000000001</v>
      </c>
      <c r="UB1141" s="10"/>
      <c r="UC1141" s="219"/>
      <c r="UD1141" s="167" t="s">
        <v>74</v>
      </c>
      <c r="UE1141" s="328" t="s">
        <v>493</v>
      </c>
      <c r="UG1141" s="168"/>
      <c r="UH1141" s="168">
        <f t="shared" si="1416"/>
        <v>0</v>
      </c>
      <c r="UI1141" s="167" t="s">
        <v>69</v>
      </c>
      <c r="UJ1141" s="10">
        <f t="shared" ref="UJ1141" si="2293">UH1141*1.1</f>
        <v>0</v>
      </c>
      <c r="UK1141" s="10"/>
      <c r="UL1141" s="219"/>
      <c r="UM1141" s="167" t="s">
        <v>74</v>
      </c>
      <c r="UN1141" s="500" t="s">
        <v>2423</v>
      </c>
      <c r="UP1141" s="168"/>
      <c r="UQ1141" s="168">
        <f t="shared" si="1419"/>
        <v>46</v>
      </c>
      <c r="UR1141" s="167" t="s">
        <v>69</v>
      </c>
      <c r="US1141" s="10">
        <f t="shared" ref="US1141" si="2294">UQ1141*1.1</f>
        <v>50.6</v>
      </c>
      <c r="UT1141" s="10"/>
      <c r="UU1141" s="219"/>
      <c r="UV1141" s="167" t="s">
        <v>74</v>
      </c>
      <c r="UW1141" s="500" t="s">
        <v>515</v>
      </c>
      <c r="UY1141" s="168"/>
      <c r="UZ1141" s="168">
        <f t="shared" si="1422"/>
        <v>2</v>
      </c>
      <c r="VA1141" s="167" t="s">
        <v>69</v>
      </c>
      <c r="VB1141" s="10">
        <f t="shared" ref="VB1141" si="2295">UZ1141*1.1</f>
        <v>2.2000000000000002</v>
      </c>
      <c r="VC1141" s="10"/>
      <c r="VD1141" s="219"/>
      <c r="VE1141" s="167" t="s">
        <v>74</v>
      </c>
      <c r="VF1141" s="500" t="s">
        <v>2355</v>
      </c>
      <c r="VH1141" s="168"/>
      <c r="VI1141" s="168">
        <f t="shared" si="1425"/>
        <v>11</v>
      </c>
      <c r="VJ1141" s="167" t="s">
        <v>69</v>
      </c>
      <c r="VK1141" s="10">
        <f t="shared" ref="VK1141" si="2296">VI1141*1.1</f>
        <v>12.100000000000001</v>
      </c>
      <c r="VL1141" s="10"/>
      <c r="VM1141" s="219"/>
      <c r="VN1141" s="167" t="s">
        <v>74</v>
      </c>
      <c r="VO1141" s="500" t="s">
        <v>2423</v>
      </c>
      <c r="VQ1141" s="168"/>
      <c r="VR1141" s="168">
        <f t="shared" si="1428"/>
        <v>46</v>
      </c>
      <c r="VS1141" s="167" t="s">
        <v>69</v>
      </c>
      <c r="VT1141" s="10">
        <f t="shared" ref="VT1141" si="2297">VR1141*1.1</f>
        <v>50.6</v>
      </c>
      <c r="VU1141" s="10"/>
      <c r="VV1141" s="219"/>
      <c r="VW1141" s="167" t="s">
        <v>74</v>
      </c>
      <c r="VX1141" s="500" t="s">
        <v>515</v>
      </c>
      <c r="VZ1141" s="168"/>
      <c r="WA1141" s="168">
        <f t="shared" si="1431"/>
        <v>2</v>
      </c>
      <c r="WB1141" s="167" t="s">
        <v>69</v>
      </c>
      <c r="WC1141" s="10">
        <f t="shared" ref="WC1141" si="2298">WA1141*1.1</f>
        <v>2.2000000000000002</v>
      </c>
      <c r="WD1141" s="10"/>
      <c r="WE1141" s="219"/>
      <c r="WF1141" s="167" t="s">
        <v>74</v>
      </c>
      <c r="WG1141" s="500" t="s">
        <v>959</v>
      </c>
      <c r="WI1141" s="168"/>
      <c r="WJ1141" s="168">
        <f t="shared" si="1434"/>
        <v>101</v>
      </c>
      <c r="WK1141" s="167" t="s">
        <v>69</v>
      </c>
      <c r="WL1141" s="10">
        <f t="shared" ref="WL1141" si="2299">WJ1141*1.1</f>
        <v>111.10000000000001</v>
      </c>
      <c r="WM1141" s="10"/>
      <c r="WN1141" s="219"/>
      <c r="WO1141" s="167" t="s">
        <v>74</v>
      </c>
      <c r="WP1141" s="500" t="s">
        <v>1935</v>
      </c>
      <c r="WR1141" s="168"/>
      <c r="WS1141" s="168">
        <f t="shared" si="1437"/>
        <v>0</v>
      </c>
      <c r="WT1141" s="167" t="s">
        <v>69</v>
      </c>
      <c r="WU1141" s="10">
        <f t="shared" ref="WU1141" si="2300">WS1141*1.1</f>
        <v>0</v>
      </c>
      <c r="WV1141" s="10"/>
      <c r="WW1141" s="219"/>
      <c r="WX1141" s="167" t="s">
        <v>74</v>
      </c>
      <c r="WY1141" s="499" t="s">
        <v>959</v>
      </c>
      <c r="XA1141" s="168"/>
      <c r="XB1141" s="168">
        <f t="shared" si="1440"/>
        <v>101</v>
      </c>
      <c r="XC1141" s="167" t="s">
        <v>69</v>
      </c>
      <c r="XD1141" s="10">
        <f t="shared" ref="XD1141" si="2301">XB1141*1.1</f>
        <v>111.10000000000001</v>
      </c>
      <c r="XE1141" s="10"/>
      <c r="XF1141" s="219"/>
      <c r="XG1141" s="167" t="s">
        <v>74</v>
      </c>
      <c r="XH1141" s="500" t="s">
        <v>493</v>
      </c>
      <c r="XJ1141" s="168"/>
      <c r="XK1141" s="168">
        <f t="shared" si="1443"/>
        <v>0</v>
      </c>
      <c r="XL1141" s="167" t="s">
        <v>69</v>
      </c>
      <c r="XM1141" s="10">
        <f t="shared" ref="XM1141" si="2302">XK1141*1.1</f>
        <v>0</v>
      </c>
      <c r="XN1141" s="10"/>
      <c r="XO1141" s="219"/>
      <c r="XP1141" s="167" t="s">
        <v>74</v>
      </c>
      <c r="XQ1141" s="500" t="s">
        <v>2423</v>
      </c>
      <c r="XS1141" s="168"/>
      <c r="XT1141" s="168">
        <f t="shared" si="1446"/>
        <v>46</v>
      </c>
      <c r="XU1141" s="167" t="s">
        <v>69</v>
      </c>
      <c r="XV1141" s="10">
        <f t="shared" ref="XV1141" si="2303">XT1141*1.1</f>
        <v>50.6</v>
      </c>
      <c r="XW1141" s="10"/>
      <c r="XX1141" s="219"/>
      <c r="XY1141" s="167" t="s">
        <v>74</v>
      </c>
      <c r="XZ1141" s="500" t="s">
        <v>493</v>
      </c>
      <c r="YB1141" s="168"/>
      <c r="YC1141" s="168">
        <f t="shared" si="1449"/>
        <v>0</v>
      </c>
      <c r="YD1141" s="167" t="s">
        <v>69</v>
      </c>
      <c r="YE1141" s="10">
        <f t="shared" ref="YE1141" si="2304">YC1141*1.1</f>
        <v>0</v>
      </c>
      <c r="YF1141" s="10"/>
      <c r="YG1141" s="219"/>
      <c r="YH1141" s="167" t="s">
        <v>74</v>
      </c>
      <c r="YI1141" s="500" t="s">
        <v>959</v>
      </c>
      <c r="YK1141" s="168"/>
      <c r="YL1141" s="168">
        <f t="shared" si="1452"/>
        <v>101</v>
      </c>
      <c r="YM1141" s="167" t="s">
        <v>69</v>
      </c>
      <c r="YN1141" s="10">
        <f t="shared" ref="YN1141" si="2305">YL1141*1.1</f>
        <v>111.10000000000001</v>
      </c>
      <c r="YO1141" s="10"/>
      <c r="YP1141" s="219"/>
      <c r="YQ1141" s="167" t="s">
        <v>74</v>
      </c>
      <c r="YR1141" s="500" t="s">
        <v>2423</v>
      </c>
      <c r="YT1141" s="168"/>
      <c r="YU1141" s="168">
        <f t="shared" si="1455"/>
        <v>46</v>
      </c>
      <c r="YV1141" s="167" t="s">
        <v>69</v>
      </c>
      <c r="YW1141" s="10">
        <f t="shared" ref="YW1141" si="2306">YU1141*1.1</f>
        <v>50.6</v>
      </c>
      <c r="YX1141" s="10"/>
      <c r="YY1141" s="219"/>
      <c r="YZ1141" s="167" t="s">
        <v>74</v>
      </c>
      <c r="ZA1141" s="500" t="s">
        <v>493</v>
      </c>
      <c r="ZC1141" s="168"/>
      <c r="ZD1141" s="168">
        <f t="shared" si="1458"/>
        <v>0</v>
      </c>
      <c r="ZE1141" s="167" t="s">
        <v>69</v>
      </c>
      <c r="ZF1141" s="10">
        <f t="shared" ref="ZF1141" si="2307">ZD1141*1.1</f>
        <v>0</v>
      </c>
      <c r="ZG1141" s="10"/>
      <c r="ZH1141" s="219"/>
      <c r="ZI1141" s="167" t="s">
        <v>74</v>
      </c>
      <c r="ZJ1141" s="500" t="s">
        <v>1699</v>
      </c>
      <c r="ZL1141" s="168"/>
      <c r="ZM1141" s="168">
        <f t="shared" si="1461"/>
        <v>16</v>
      </c>
      <c r="ZN1141" s="167" t="s">
        <v>69</v>
      </c>
      <c r="ZO1141" s="10">
        <f t="shared" ref="ZO1141" si="2308">ZM1141*1.1</f>
        <v>17.600000000000001</v>
      </c>
      <c r="ZP1141" s="10"/>
      <c r="ZQ1141" s="219"/>
      <c r="ZR1141" s="167" t="s">
        <v>74</v>
      </c>
      <c r="ZS1141" s="498" t="s">
        <v>959</v>
      </c>
      <c r="ZU1141" s="168"/>
      <c r="ZV1141" s="168">
        <f t="shared" si="1464"/>
        <v>101</v>
      </c>
      <c r="ZW1141" s="167" t="s">
        <v>69</v>
      </c>
      <c r="ZX1141" s="10">
        <f t="shared" ref="ZX1141" si="2309">ZV1141*1.1</f>
        <v>111.10000000000001</v>
      </c>
      <c r="ZY1141" s="10"/>
      <c r="ZZ1141" s="219"/>
      <c r="AAA1141" s="167" t="s">
        <v>74</v>
      </c>
      <c r="AAB1141" s="500" t="s">
        <v>1699</v>
      </c>
      <c r="AAD1141" s="168"/>
      <c r="AAE1141" s="168">
        <f t="shared" si="1467"/>
        <v>16</v>
      </c>
      <c r="AAF1141" s="167" t="s">
        <v>69</v>
      </c>
      <c r="AAG1141" s="10">
        <f t="shared" ref="AAG1141" si="2310">AAE1141*1.1</f>
        <v>17.600000000000001</v>
      </c>
      <c r="AAH1141" s="10"/>
      <c r="AAI1141" s="219"/>
      <c r="AAJ1141" s="167" t="s">
        <v>74</v>
      </c>
      <c r="AAK1141" s="500" t="s">
        <v>461</v>
      </c>
      <c r="AAM1141" s="168"/>
      <c r="AAN1141" s="168">
        <f t="shared" si="1470"/>
        <v>0</v>
      </c>
      <c r="AAO1141" s="167" t="s">
        <v>69</v>
      </c>
      <c r="AAP1141" s="10">
        <f t="shared" ref="AAP1141" si="2311">AAN1141*1.1</f>
        <v>0</v>
      </c>
      <c r="AAQ1141" s="10"/>
      <c r="AAR1141" s="219"/>
      <c r="AAS1141" s="167" t="s">
        <v>74</v>
      </c>
      <c r="AAT1141" s="500" t="s">
        <v>1306</v>
      </c>
      <c r="AAV1141" s="168"/>
      <c r="AAW1141" s="168">
        <f t="shared" si="1473"/>
        <v>128</v>
      </c>
      <c r="AAX1141" s="167" t="s">
        <v>69</v>
      </c>
      <c r="AAY1141" s="10">
        <f t="shared" ref="AAY1141" si="2312">AAW1141*1.1</f>
        <v>140.80000000000001</v>
      </c>
      <c r="AAZ1141" s="10"/>
      <c r="ABA1141" s="219"/>
      <c r="ABB1141" s="167" t="s">
        <v>74</v>
      </c>
      <c r="ABC1141" s="500" t="s">
        <v>949</v>
      </c>
      <c r="ABE1141" s="168"/>
      <c r="ABF1141" s="168">
        <f t="shared" si="1476"/>
        <v>0</v>
      </c>
      <c r="ABG1141" s="167" t="s">
        <v>69</v>
      </c>
      <c r="ABH1141" s="10">
        <f t="shared" ref="ABH1141" si="2313">ABF1141*1.1</f>
        <v>0</v>
      </c>
      <c r="ABI1141" s="10"/>
      <c r="ABJ1141" s="219"/>
      <c r="ABK1141" s="167" t="s">
        <v>74</v>
      </c>
      <c r="ABL1141" s="500" t="s">
        <v>2355</v>
      </c>
      <c r="ABN1141" s="168"/>
      <c r="ABO1141" s="168">
        <f t="shared" si="1479"/>
        <v>11</v>
      </c>
      <c r="ABP1141" s="167" t="s">
        <v>69</v>
      </c>
      <c r="ABQ1141" s="10">
        <f t="shared" ref="ABQ1141" si="2314">ABO1141*1.1</f>
        <v>12.100000000000001</v>
      </c>
      <c r="ABR1141" s="10"/>
      <c r="ABS1141" s="219"/>
      <c r="ABT1141" s="167" t="s">
        <v>74</v>
      </c>
      <c r="ABU1141" s="498" t="s">
        <v>1699</v>
      </c>
      <c r="ABW1141" s="168"/>
      <c r="ABX1141" s="168">
        <f t="shared" si="1482"/>
        <v>16</v>
      </c>
      <c r="ABY1141" s="167" t="s">
        <v>69</v>
      </c>
      <c r="ABZ1141" s="10">
        <f t="shared" ref="ABZ1141" si="2315">ABX1141*1.1</f>
        <v>17.600000000000001</v>
      </c>
      <c r="ACA1141" s="10"/>
      <c r="ACB1141" s="219"/>
      <c r="ACC1141" s="167" t="s">
        <v>74</v>
      </c>
      <c r="ACD1141" s="500" t="s">
        <v>461</v>
      </c>
      <c r="ACF1141" s="168"/>
      <c r="ACG1141" s="168">
        <f t="shared" si="1485"/>
        <v>0</v>
      </c>
      <c r="ACH1141" s="167" t="s">
        <v>69</v>
      </c>
      <c r="ACI1141" s="10">
        <f t="shared" ref="ACI1141" si="2316">ACG1141*1.1</f>
        <v>0</v>
      </c>
      <c r="ACJ1141" s="10"/>
      <c r="ACK1141" s="219"/>
      <c r="ACL1141" s="167" t="s">
        <v>74</v>
      </c>
      <c r="ACM1141" s="500" t="s">
        <v>493</v>
      </c>
      <c r="ACO1141" s="168"/>
      <c r="ACP1141" s="168">
        <f t="shared" si="1488"/>
        <v>0</v>
      </c>
      <c r="ACQ1141" s="167" t="s">
        <v>69</v>
      </c>
      <c r="ACR1141" s="10">
        <f t="shared" ref="ACR1141" si="2317">ACP1141*1.1</f>
        <v>0</v>
      </c>
      <c r="ACS1141" s="10"/>
      <c r="ACT1141" s="219"/>
      <c r="ACU1141" s="167" t="s">
        <v>74</v>
      </c>
      <c r="ACV1141" s="500" t="s">
        <v>2342</v>
      </c>
      <c r="ACX1141" s="168"/>
      <c r="ACY1141" s="168">
        <f t="shared" si="1491"/>
        <v>40</v>
      </c>
      <c r="ACZ1141" s="167" t="s">
        <v>69</v>
      </c>
      <c r="ADA1141" s="10">
        <f t="shared" ref="ADA1141" si="2318">ACY1141*1.1</f>
        <v>44</v>
      </c>
      <c r="ADB1141" s="10"/>
      <c r="ADC1141" s="219"/>
      <c r="ADD1141" s="167" t="s">
        <v>74</v>
      </c>
      <c r="ADE1141" s="500" t="s">
        <v>2342</v>
      </c>
      <c r="ADG1141" s="168"/>
      <c r="ADH1141" s="168">
        <f t="shared" si="1494"/>
        <v>40</v>
      </c>
      <c r="ADI1141" s="167" t="s">
        <v>69</v>
      </c>
      <c r="ADJ1141" s="10">
        <f t="shared" ref="ADJ1141" si="2319">ADH1141*1.1</f>
        <v>44</v>
      </c>
      <c r="ADK1141" s="10"/>
      <c r="ADL1141" s="219"/>
      <c r="ADM1141" s="167" t="s">
        <v>74</v>
      </c>
      <c r="ADN1141" s="500" t="s">
        <v>959</v>
      </c>
      <c r="ADP1141" s="168"/>
      <c r="ADQ1141" s="168">
        <f t="shared" si="1497"/>
        <v>101</v>
      </c>
      <c r="ADR1141" s="167" t="s">
        <v>69</v>
      </c>
      <c r="ADS1141" s="10">
        <f t="shared" ref="ADS1141" si="2320">ADQ1141*1.1</f>
        <v>111.10000000000001</v>
      </c>
      <c r="ADT1141" s="10"/>
      <c r="ADU1141" s="219"/>
      <c r="ADV1141" s="167" t="s">
        <v>74</v>
      </c>
      <c r="ADW1141" s="328" t="s">
        <v>2423</v>
      </c>
      <c r="ADY1141" s="168"/>
      <c r="ADZ1141" s="168">
        <f t="shared" si="1500"/>
        <v>46</v>
      </c>
      <c r="AEA1141" s="167" t="s">
        <v>69</v>
      </c>
      <c r="AEB1141" s="10">
        <f t="shared" ref="AEB1141" si="2321">ADZ1141*1.1</f>
        <v>50.6</v>
      </c>
      <c r="AEC1141" s="10"/>
      <c r="AED1141" s="219"/>
      <c r="AEE1141" s="167" t="s">
        <v>74</v>
      </c>
      <c r="AEF1141" s="500" t="s">
        <v>2342</v>
      </c>
      <c r="AEH1141" s="168"/>
      <c r="AEI1141" s="168">
        <f t="shared" si="1503"/>
        <v>40</v>
      </c>
      <c r="AEJ1141" s="167" t="s">
        <v>69</v>
      </c>
      <c r="AEK1141" s="10">
        <f t="shared" ref="AEK1141" si="2322">AEI1141*1.1</f>
        <v>44</v>
      </c>
      <c r="AEL1141" s="10"/>
      <c r="AEM1141" s="219"/>
      <c r="AEN1141" s="167" t="s">
        <v>74</v>
      </c>
      <c r="AEO1141" s="500" t="s">
        <v>1928</v>
      </c>
      <c r="AEQ1141" s="168"/>
      <c r="AER1141" s="168">
        <f t="shared" si="1506"/>
        <v>6</v>
      </c>
      <c r="AES1141" s="167" t="s">
        <v>69</v>
      </c>
      <c r="AET1141" s="10">
        <f t="shared" ref="AET1141" si="2323">AER1141*1.1</f>
        <v>6.6000000000000005</v>
      </c>
      <c r="AEU1141" s="10"/>
      <c r="AEV1141" s="219"/>
      <c r="AEW1141" s="167" t="s">
        <v>74</v>
      </c>
      <c r="AEX1141" s="500" t="s">
        <v>1330</v>
      </c>
      <c r="AEZ1141" s="168"/>
      <c r="AFA1141" s="168">
        <f t="shared" si="1509"/>
        <v>0</v>
      </c>
      <c r="AFB1141" s="167" t="s">
        <v>69</v>
      </c>
      <c r="AFC1141" s="10">
        <f t="shared" ref="AFC1141" si="2324">AFA1141*1.1</f>
        <v>0</v>
      </c>
      <c r="AFD1141" s="10"/>
      <c r="AFE1141" s="219"/>
      <c r="AFF1141" s="167" t="s">
        <v>74</v>
      </c>
      <c r="AFG1141" s="500" t="s">
        <v>1699</v>
      </c>
      <c r="AFI1141" s="168"/>
      <c r="AFJ1141" s="168">
        <f t="shared" si="1512"/>
        <v>16</v>
      </c>
      <c r="AFK1141" s="167" t="s">
        <v>69</v>
      </c>
      <c r="AFL1141" s="10">
        <f t="shared" ref="AFL1141" si="2325">AFJ1141*1.1</f>
        <v>17.600000000000001</v>
      </c>
      <c r="AFM1141" s="10"/>
      <c r="AFN1141" s="219"/>
      <c r="AFO1141" s="167" t="s">
        <v>74</v>
      </c>
      <c r="AFP1141" s="500" t="s">
        <v>493</v>
      </c>
      <c r="AFR1141" s="168"/>
      <c r="AFS1141" s="168">
        <f t="shared" si="1515"/>
        <v>0</v>
      </c>
      <c r="AFT1141" s="167" t="s">
        <v>69</v>
      </c>
      <c r="AFU1141" s="10">
        <f t="shared" ref="AFU1141" si="2326">AFS1141*1.1</f>
        <v>0</v>
      </c>
      <c r="AFV1141" s="10"/>
      <c r="AFW1141" s="219"/>
      <c r="AFX1141" s="167" t="s">
        <v>74</v>
      </c>
      <c r="AFY1141" s="500" t="s">
        <v>2423</v>
      </c>
      <c r="AGA1141" s="168"/>
      <c r="AGB1141" s="168">
        <f t="shared" si="1518"/>
        <v>46</v>
      </c>
      <c r="AGC1141" s="167" t="s">
        <v>69</v>
      </c>
      <c r="AGD1141" s="10">
        <f t="shared" ref="AGD1141" si="2327">AGB1141*1.1</f>
        <v>50.6</v>
      </c>
      <c r="AGE1141" s="10"/>
      <c r="AGF1141" s="219"/>
      <c r="AGG1141" s="167" t="s">
        <v>74</v>
      </c>
      <c r="AGH1141" s="498" t="s">
        <v>2355</v>
      </c>
      <c r="AGJ1141" s="168"/>
      <c r="AGK1141" s="168">
        <f t="shared" si="1521"/>
        <v>11</v>
      </c>
      <c r="AGL1141" s="167" t="s">
        <v>69</v>
      </c>
      <c r="AGM1141" s="10">
        <f t="shared" ref="AGM1141" si="2328">AGK1141*1.1</f>
        <v>12.100000000000001</v>
      </c>
      <c r="AGN1141" s="10"/>
      <c r="AGO1141" s="219"/>
      <c r="AGP1141" s="167" t="s">
        <v>74</v>
      </c>
      <c r="AGQ1141" s="500" t="s">
        <v>2005</v>
      </c>
      <c r="AGS1141" s="168"/>
      <c r="AGT1141" s="168">
        <f t="shared" si="1524"/>
        <v>22</v>
      </c>
      <c r="AGU1141" s="167" t="s">
        <v>69</v>
      </c>
      <c r="AGV1141" s="10">
        <f t="shared" ref="AGV1141" si="2329">AGT1141*1.1</f>
        <v>24.200000000000003</v>
      </c>
      <c r="AGW1141" s="10"/>
      <c r="AGX1141" s="219"/>
      <c r="AGY1141" s="167" t="s">
        <v>74</v>
      </c>
      <c r="AGZ1141" s="500" t="s">
        <v>2423</v>
      </c>
      <c r="AHB1141" s="168"/>
      <c r="AHC1141" s="168">
        <f t="shared" si="1527"/>
        <v>46</v>
      </c>
      <c r="AHD1141" s="167" t="s">
        <v>69</v>
      </c>
      <c r="AHE1141" s="10">
        <f t="shared" ref="AHE1141" si="2330">AHC1141*1.1</f>
        <v>50.6</v>
      </c>
      <c r="AHF1141" s="10"/>
      <c r="AHG1141" s="219"/>
      <c r="AHH1141" s="167" t="s">
        <v>74</v>
      </c>
      <c r="AHI1141" s="500" t="s">
        <v>461</v>
      </c>
      <c r="AHK1141" s="168"/>
      <c r="AHL1141" s="168">
        <f t="shared" si="1530"/>
        <v>0</v>
      </c>
      <c r="AHM1141" s="167" t="s">
        <v>69</v>
      </c>
      <c r="AHN1141" s="10">
        <f t="shared" ref="AHN1141" si="2331">AHL1141*1.1</f>
        <v>0</v>
      </c>
      <c r="AHO1141" s="10"/>
      <c r="AHP1141" s="219"/>
      <c r="AHQ1141" s="167" t="s">
        <v>74</v>
      </c>
      <c r="AHR1141" s="500" t="s">
        <v>1928</v>
      </c>
      <c r="AHT1141" s="168"/>
      <c r="AHU1141" s="168">
        <f t="shared" si="1533"/>
        <v>6</v>
      </c>
      <c r="AHV1141" s="167" t="s">
        <v>69</v>
      </c>
      <c r="AHW1141" s="10">
        <f t="shared" ref="AHW1141" si="2332">AHU1141*1.1</f>
        <v>6.6000000000000005</v>
      </c>
      <c r="AHX1141" s="10"/>
      <c r="AHY1141" s="219"/>
      <c r="AHZ1141" s="167" t="s">
        <v>74</v>
      </c>
      <c r="AIA1141" s="500" t="s">
        <v>461</v>
      </c>
      <c r="AIC1141" s="168"/>
      <c r="AID1141" s="168">
        <f t="shared" si="1536"/>
        <v>0</v>
      </c>
      <c r="AIE1141" s="167" t="s">
        <v>69</v>
      </c>
      <c r="AIF1141" s="10">
        <f t="shared" ref="AIF1141" si="2333">AID1141*1.1</f>
        <v>0</v>
      </c>
      <c r="AIG1141" s="10"/>
      <c r="AIH1141" s="219"/>
      <c r="AII1141" s="167" t="s">
        <v>74</v>
      </c>
      <c r="AIJ1141" s="498" t="s">
        <v>493</v>
      </c>
      <c r="AIL1141" s="168"/>
      <c r="AIM1141" s="168">
        <f t="shared" si="1539"/>
        <v>0</v>
      </c>
      <c r="AIN1141" s="167" t="s">
        <v>69</v>
      </c>
      <c r="AIO1141" s="10">
        <f t="shared" ref="AIO1141" si="2334">AIM1141*1.1</f>
        <v>0</v>
      </c>
      <c r="AIP1141" s="10"/>
      <c r="AIQ1141" s="219"/>
      <c r="AIR1141" s="167" t="s">
        <v>74</v>
      </c>
      <c r="AIS1141" s="500" t="s">
        <v>1928</v>
      </c>
      <c r="AIU1141" s="168"/>
      <c r="AIV1141" s="168">
        <f t="shared" si="1542"/>
        <v>6</v>
      </c>
      <c r="AIW1141" s="167" t="s">
        <v>69</v>
      </c>
      <c r="AIX1141" s="10">
        <f t="shared" ref="AIX1141" si="2335">AIV1141*1.1</f>
        <v>6.6000000000000005</v>
      </c>
      <c r="AIY1141" s="10"/>
      <c r="AIZ1141" s="219"/>
      <c r="AJA1141" s="167" t="s">
        <v>74</v>
      </c>
      <c r="AJB1141" s="500" t="s">
        <v>949</v>
      </c>
      <c r="AJD1141" s="168"/>
      <c r="AJE1141" s="168">
        <f t="shared" si="1545"/>
        <v>0</v>
      </c>
      <c r="AJF1141" s="167" t="s">
        <v>69</v>
      </c>
      <c r="AJG1141" s="10">
        <f t="shared" ref="AJG1141" si="2336">AJE1141*1.1</f>
        <v>0</v>
      </c>
      <c r="AJH1141" s="10"/>
      <c r="AJI1141" s="219"/>
      <c r="AJJ1141" s="167" t="s">
        <v>74</v>
      </c>
      <c r="AJK1141" s="500" t="s">
        <v>959</v>
      </c>
      <c r="AJM1141" s="168"/>
      <c r="AJN1141" s="168">
        <f t="shared" si="1548"/>
        <v>101</v>
      </c>
      <c r="AJO1141" s="167" t="s">
        <v>69</v>
      </c>
      <c r="AJP1141" s="10">
        <f t="shared" ref="AJP1141" si="2337">AJN1141*1.1</f>
        <v>111.10000000000001</v>
      </c>
      <c r="AJQ1141" s="10"/>
      <c r="AJR1141" s="219"/>
      <c r="AJS1141" s="167" t="s">
        <v>74</v>
      </c>
      <c r="AJT1141" s="500" t="s">
        <v>1330</v>
      </c>
      <c r="AJV1141" s="168"/>
      <c r="AJW1141" s="168">
        <f t="shared" si="1551"/>
        <v>0</v>
      </c>
      <c r="AJX1141" s="167" t="s">
        <v>69</v>
      </c>
      <c r="AJY1141" s="10">
        <f t="shared" ref="AJY1141" si="2338">AJW1141*1.1</f>
        <v>0</v>
      </c>
      <c r="AJZ1141" s="10"/>
      <c r="AKA1141" s="219"/>
      <c r="AKB1141" s="167" t="s">
        <v>74</v>
      </c>
      <c r="AKC1141" s="500" t="s">
        <v>959</v>
      </c>
      <c r="AKE1141" s="168"/>
      <c r="AKF1141" s="168">
        <f t="shared" si="1554"/>
        <v>101</v>
      </c>
      <c r="AKG1141" s="167" t="s">
        <v>69</v>
      </c>
      <c r="AKH1141" s="10">
        <f t="shared" ref="AKH1141" si="2339">AKF1141*1.1</f>
        <v>111.10000000000001</v>
      </c>
      <c r="AKI1141" s="10"/>
      <c r="AKJ1141" s="219"/>
      <c r="AKK1141" s="167" t="s">
        <v>74</v>
      </c>
      <c r="AKL1141" s="500" t="s">
        <v>2342</v>
      </c>
      <c r="AKN1141" s="168"/>
      <c r="AKO1141" s="168">
        <f t="shared" si="1557"/>
        <v>40</v>
      </c>
      <c r="AKP1141" s="167" t="s">
        <v>69</v>
      </c>
      <c r="AKQ1141" s="10">
        <f t="shared" ref="AKQ1141" si="2340">AKO1141*1.1</f>
        <v>44</v>
      </c>
      <c r="AKR1141" s="10"/>
      <c r="AKS1141" s="219"/>
      <c r="AKT1141" s="167" t="s">
        <v>74</v>
      </c>
      <c r="AKU1141" s="500" t="s">
        <v>1935</v>
      </c>
      <c r="AKW1141" s="168"/>
      <c r="AKX1141" s="168">
        <f t="shared" si="1560"/>
        <v>0</v>
      </c>
      <c r="AKY1141" s="167" t="s">
        <v>69</v>
      </c>
      <c r="AKZ1141" s="10">
        <f t="shared" ref="AKZ1141" si="2341">AKX1141*1.1</f>
        <v>0</v>
      </c>
      <c r="ALA1141" s="10"/>
      <c r="ALB1141" s="219"/>
      <c r="ALC1141" s="167" t="s">
        <v>74</v>
      </c>
      <c r="ALD1141" s="328" t="s">
        <v>1330</v>
      </c>
      <c r="ALF1141" s="168"/>
      <c r="ALG1141" s="168">
        <f t="shared" si="1563"/>
        <v>0</v>
      </c>
      <c r="ALH1141" s="167" t="s">
        <v>69</v>
      </c>
      <c r="ALI1141" s="10">
        <f t="shared" ref="ALI1141" si="2342">ALG1141*1.1</f>
        <v>0</v>
      </c>
      <c r="ALJ1141" s="10"/>
      <c r="ALK1141" s="219"/>
      <c r="ALL1141" s="167" t="s">
        <v>74</v>
      </c>
      <c r="ALM1141" s="500" t="s">
        <v>1699</v>
      </c>
      <c r="ALO1141" s="168"/>
      <c r="ALP1141" s="168">
        <f t="shared" si="1566"/>
        <v>16</v>
      </c>
      <c r="ALQ1141" s="167" t="s">
        <v>69</v>
      </c>
      <c r="ALR1141" s="10">
        <f t="shared" ref="ALR1141" si="2343">ALP1141*1.1</f>
        <v>17.600000000000001</v>
      </c>
      <c r="ALS1141" s="10"/>
      <c r="ALT1141" s="219"/>
      <c r="ALU1141" s="167" t="s">
        <v>74</v>
      </c>
      <c r="ALV1141" s="500" t="s">
        <v>959</v>
      </c>
      <c r="ALX1141" s="168"/>
      <c r="ALY1141" s="168">
        <f t="shared" si="1569"/>
        <v>101</v>
      </c>
      <c r="ALZ1141" s="167" t="s">
        <v>69</v>
      </c>
      <c r="AMA1141" s="10">
        <f t="shared" ref="AMA1141" si="2344">ALY1141*1.1</f>
        <v>111.10000000000001</v>
      </c>
      <c r="AMB1141" s="10"/>
      <c r="AMC1141" s="219"/>
      <c r="AMD1141" s="167" t="s">
        <v>74</v>
      </c>
      <c r="AME1141" s="500" t="s">
        <v>515</v>
      </c>
      <c r="AMG1141" s="168"/>
      <c r="AMH1141" s="168">
        <f t="shared" si="1572"/>
        <v>2</v>
      </c>
      <c r="AMI1141" s="167" t="s">
        <v>69</v>
      </c>
      <c r="AMJ1141" s="10">
        <f t="shared" ref="AMJ1141" si="2345">AMH1141*1.1</f>
        <v>2.2000000000000002</v>
      </c>
      <c r="AMK1141" s="10"/>
      <c r="AML1141" s="219"/>
      <c r="AMM1141" s="167" t="s">
        <v>74</v>
      </c>
      <c r="AMN1141" s="500" t="s">
        <v>493</v>
      </c>
      <c r="AMP1141" s="168"/>
      <c r="AMQ1141" s="168">
        <f t="shared" si="1575"/>
        <v>0</v>
      </c>
      <c r="AMR1141" s="167" t="s">
        <v>69</v>
      </c>
      <c r="AMS1141" s="10">
        <f t="shared" ref="AMS1141" si="2346">AMQ1141*1.1</f>
        <v>0</v>
      </c>
      <c r="AMT1141" s="10"/>
      <c r="AMU1141" s="219"/>
      <c r="AMV1141" s="167" t="s">
        <v>74</v>
      </c>
      <c r="AMW1141" s="500" t="s">
        <v>2355</v>
      </c>
      <c r="AMY1141" s="168"/>
      <c r="AMZ1141" s="168">
        <f t="shared" si="1578"/>
        <v>11</v>
      </c>
      <c r="ANA1141" s="167" t="s">
        <v>69</v>
      </c>
      <c r="ANB1141" s="10">
        <f t="shared" ref="ANB1141" si="2347">AMZ1141*1.1</f>
        <v>12.100000000000001</v>
      </c>
      <c r="ANC1141" s="10"/>
      <c r="AND1141" s="219"/>
      <c r="ANE1141" s="167" t="s">
        <v>74</v>
      </c>
      <c r="ANF1141" s="500" t="s">
        <v>493</v>
      </c>
      <c r="ANH1141" s="168"/>
      <c r="ANI1141" s="168">
        <f t="shared" si="1581"/>
        <v>0</v>
      </c>
      <c r="ANJ1141" s="167" t="s">
        <v>69</v>
      </c>
      <c r="ANK1141" s="10">
        <f t="shared" ref="ANK1141" si="2348">ANI1141*1.1</f>
        <v>0</v>
      </c>
      <c r="ANL1141" s="10"/>
      <c r="ANM1141" s="219"/>
      <c r="ANN1141" s="167" t="s">
        <v>74</v>
      </c>
      <c r="ANO1141" s="500" t="s">
        <v>1699</v>
      </c>
      <c r="ANQ1141" s="168"/>
      <c r="ANR1141" s="168">
        <f t="shared" si="1584"/>
        <v>16</v>
      </c>
      <c r="ANS1141" s="167" t="s">
        <v>69</v>
      </c>
      <c r="ANT1141" s="10">
        <f t="shared" ref="ANT1141" si="2349">ANR1141*1.1</f>
        <v>17.600000000000001</v>
      </c>
      <c r="ANU1141" s="10"/>
      <c r="ANV1141" s="219"/>
      <c r="ANW1141" s="167" t="s">
        <v>74</v>
      </c>
      <c r="ANX1141" s="502" t="s">
        <v>492</v>
      </c>
      <c r="ANZ1141" s="168"/>
      <c r="AOA1141" s="168">
        <f t="shared" si="1587"/>
        <v>0</v>
      </c>
      <c r="AOB1141" s="167" t="s">
        <v>69</v>
      </c>
      <c r="AOC1141" s="10">
        <f t="shared" ref="AOC1141" si="2350">AOA1141*1.1</f>
        <v>0</v>
      </c>
      <c r="AOD1141" s="10"/>
      <c r="AOE1141" s="219"/>
      <c r="AOF1141" s="167" t="s">
        <v>74</v>
      </c>
      <c r="AOG1141" s="500" t="s">
        <v>1306</v>
      </c>
      <c r="AOI1141" s="168"/>
      <c r="AOJ1141" s="168">
        <f t="shared" si="1590"/>
        <v>128</v>
      </c>
      <c r="AOK1141" s="167" t="s">
        <v>69</v>
      </c>
      <c r="AOL1141" s="10">
        <f t="shared" ref="AOL1141" si="2351">AOJ1141*1.1</f>
        <v>140.80000000000001</v>
      </c>
      <c r="AOM1141" s="10"/>
      <c r="AON1141" s="219"/>
      <c r="AOO1141" s="167" t="s">
        <v>74</v>
      </c>
      <c r="AOP1141" s="498" t="s">
        <v>515</v>
      </c>
      <c r="AOR1141" s="168"/>
      <c r="AOS1141" s="168">
        <f t="shared" si="1593"/>
        <v>2</v>
      </c>
      <c r="AOT1141" s="167" t="s">
        <v>69</v>
      </c>
      <c r="AOU1141" s="10">
        <f t="shared" ref="AOU1141" si="2352">AOS1141*1.1</f>
        <v>2.2000000000000002</v>
      </c>
      <c r="AOV1141" s="10"/>
      <c r="AOW1141" s="219"/>
      <c r="AOX1141" s="167" t="s">
        <v>74</v>
      </c>
      <c r="AOY1141" s="500" t="s">
        <v>492</v>
      </c>
      <c r="APA1141" s="168"/>
      <c r="APB1141" s="168">
        <f t="shared" si="1596"/>
        <v>0</v>
      </c>
      <c r="APC1141" s="167" t="s">
        <v>69</v>
      </c>
      <c r="APD1141" s="10">
        <f t="shared" ref="APD1141" si="2353">APB1141*1.1</f>
        <v>0</v>
      </c>
      <c r="APE1141" s="10"/>
      <c r="APF1141" s="219"/>
      <c r="APG1141" s="167" t="s">
        <v>74</v>
      </c>
      <c r="APH1141" s="500" t="s">
        <v>2423</v>
      </c>
      <c r="APJ1141" s="168"/>
      <c r="APK1141" s="168">
        <f t="shared" si="1599"/>
        <v>46</v>
      </c>
      <c r="APL1141" s="167" t="s">
        <v>69</v>
      </c>
      <c r="APM1141" s="10">
        <f t="shared" ref="APM1141" si="2354">APK1141*1.1</f>
        <v>50.6</v>
      </c>
      <c r="APN1141" s="10"/>
      <c r="APO1141" s="219"/>
      <c r="APP1141" s="167" t="s">
        <v>74</v>
      </c>
      <c r="APQ1141" s="500" t="s">
        <v>959</v>
      </c>
      <c r="APS1141" s="168"/>
      <c r="APT1141" s="168">
        <f t="shared" si="1602"/>
        <v>101</v>
      </c>
      <c r="APU1141" s="167" t="s">
        <v>69</v>
      </c>
      <c r="APV1141" s="10">
        <f t="shared" ref="APV1141" si="2355">APT1141*1.1</f>
        <v>111.10000000000001</v>
      </c>
      <c r="APW1141" s="10"/>
      <c r="APX1141" s="219"/>
      <c r="APY1141" s="167" t="s">
        <v>74</v>
      </c>
      <c r="APZ1141" s="500" t="s">
        <v>2355</v>
      </c>
      <c r="AQB1141" s="168"/>
      <c r="AQC1141" s="168">
        <f t="shared" si="1605"/>
        <v>11</v>
      </c>
      <c r="AQD1141" s="167" t="s">
        <v>69</v>
      </c>
      <c r="AQE1141" s="10">
        <f t="shared" ref="AQE1141" si="2356">AQC1141*1.1</f>
        <v>12.100000000000001</v>
      </c>
      <c r="AQF1141" s="10"/>
      <c r="AQG1141" s="219"/>
      <c r="AQH1141" s="167" t="s">
        <v>74</v>
      </c>
      <c r="AQI1141" s="500" t="s">
        <v>2342</v>
      </c>
      <c r="AQK1141" s="168"/>
      <c r="AQL1141" s="168">
        <f t="shared" si="1608"/>
        <v>40</v>
      </c>
      <c r="AQM1141" s="167" t="s">
        <v>69</v>
      </c>
      <c r="AQN1141" s="10">
        <f t="shared" ref="AQN1141" si="2357">AQL1141*1.1</f>
        <v>44</v>
      </c>
      <c r="AQO1141" s="10"/>
      <c r="AQP1141" s="219"/>
      <c r="AQQ1141" s="167" t="s">
        <v>74</v>
      </c>
      <c r="AQR1141" s="500" t="s">
        <v>493</v>
      </c>
      <c r="AQT1141" s="168"/>
      <c r="AQU1141" s="168">
        <f t="shared" si="1611"/>
        <v>0</v>
      </c>
      <c r="AQV1141" s="167" t="s">
        <v>69</v>
      </c>
      <c r="AQW1141" s="10">
        <f t="shared" ref="AQW1141" si="2358">AQU1141*1.1</f>
        <v>0</v>
      </c>
      <c r="AQX1141" s="10"/>
      <c r="AQY1141" s="219"/>
      <c r="AQZ1141" s="167" t="s">
        <v>74</v>
      </c>
      <c r="ARA1141" s="500" t="s">
        <v>1935</v>
      </c>
      <c r="ARC1141" s="168"/>
      <c r="ARD1141" s="168">
        <f t="shared" si="1614"/>
        <v>0</v>
      </c>
      <c r="ARE1141" s="167" t="s">
        <v>69</v>
      </c>
      <c r="ARF1141" s="10">
        <f t="shared" ref="ARF1141" si="2359">ARD1141*1.1</f>
        <v>0</v>
      </c>
      <c r="ARG1141" s="10"/>
      <c r="ARH1141" s="219"/>
      <c r="ARI1141" s="167" t="s">
        <v>74</v>
      </c>
      <c r="ARJ1141" s="500" t="s">
        <v>493</v>
      </c>
      <c r="ARL1141" s="168"/>
      <c r="ARM1141" s="168">
        <f t="shared" si="1617"/>
        <v>0</v>
      </c>
      <c r="ARN1141" s="167" t="s">
        <v>69</v>
      </c>
      <c r="ARO1141" s="10">
        <f t="shared" ref="ARO1141" si="2360">ARM1141*1.1</f>
        <v>0</v>
      </c>
      <c r="ARP1141" s="10"/>
      <c r="ARQ1141" s="219"/>
      <c r="ARR1141" s="167" t="s">
        <v>74</v>
      </c>
      <c r="ARS1141" s="328" t="s">
        <v>2355</v>
      </c>
      <c r="ARU1141" s="168"/>
      <c r="ARV1141" s="168">
        <f t="shared" si="1620"/>
        <v>11</v>
      </c>
      <c r="ARW1141" s="167" t="s">
        <v>69</v>
      </c>
      <c r="ARX1141" s="10">
        <f t="shared" ref="ARX1141" si="2361">ARV1141*1.1</f>
        <v>12.100000000000001</v>
      </c>
      <c r="ARY1141" s="10"/>
      <c r="ARZ1141" s="219"/>
      <c r="ASA1141" s="167" t="s">
        <v>74</v>
      </c>
      <c r="ASB1141" s="500" t="s">
        <v>492</v>
      </c>
      <c r="ASD1141" s="168"/>
      <c r="ASE1141" s="168">
        <f t="shared" si="1623"/>
        <v>0</v>
      </c>
      <c r="ASF1141" s="167" t="s">
        <v>69</v>
      </c>
      <c r="ASG1141" s="10">
        <f t="shared" ref="ASG1141" si="2362">ASE1141*1.1</f>
        <v>0</v>
      </c>
      <c r="ASH1141" s="10"/>
      <c r="ASI1141" s="219"/>
      <c r="ASJ1141" s="167" t="s">
        <v>74</v>
      </c>
      <c r="ASK1141" s="500" t="s">
        <v>959</v>
      </c>
      <c r="ASM1141" s="168"/>
      <c r="ASN1141" s="168">
        <f t="shared" si="1626"/>
        <v>101</v>
      </c>
      <c r="ASO1141" s="167" t="s">
        <v>69</v>
      </c>
      <c r="ASP1141" s="10">
        <f t="shared" ref="ASP1141" si="2363">ASN1141*1.1</f>
        <v>111.10000000000001</v>
      </c>
      <c r="ASQ1141" s="10"/>
      <c r="ASR1141" s="219"/>
      <c r="ASS1141" s="167" t="s">
        <v>74</v>
      </c>
      <c r="AST1141" s="500" t="s">
        <v>2423</v>
      </c>
      <c r="ASV1141" s="168"/>
      <c r="ASW1141" s="168">
        <f t="shared" si="1629"/>
        <v>46</v>
      </c>
      <c r="ASX1141" s="167" t="s">
        <v>69</v>
      </c>
      <c r="ASY1141" s="10">
        <f t="shared" ref="ASY1141" si="2364">ASW1141*1.1</f>
        <v>50.6</v>
      </c>
      <c r="ASZ1141" s="10"/>
      <c r="ATA1141" s="219"/>
      <c r="ATB1141" s="167" t="s">
        <v>74</v>
      </c>
      <c r="ATC1141" s="500" t="s">
        <v>515</v>
      </c>
      <c r="ATE1141" s="168"/>
      <c r="ATF1141" s="168">
        <f t="shared" si="1632"/>
        <v>2</v>
      </c>
      <c r="ATG1141" s="167" t="s">
        <v>69</v>
      </c>
      <c r="ATH1141" s="10">
        <f t="shared" ref="ATH1141" si="2365">ATF1141*1.1</f>
        <v>2.2000000000000002</v>
      </c>
      <c r="ATI1141" s="10"/>
      <c r="ATJ1141" s="219"/>
      <c r="ATK1141" s="167" t="s">
        <v>74</v>
      </c>
      <c r="ATL1141" s="500" t="s">
        <v>1699</v>
      </c>
      <c r="ATN1141" s="168"/>
      <c r="ATO1141" s="168">
        <f t="shared" si="1635"/>
        <v>16</v>
      </c>
      <c r="ATP1141" s="167" t="s">
        <v>69</v>
      </c>
      <c r="ATQ1141" s="10">
        <f t="shared" ref="ATQ1141" si="2366">ATO1141*1.1</f>
        <v>17.600000000000001</v>
      </c>
      <c r="ATR1141" s="10"/>
      <c r="ATS1141" s="219"/>
      <c r="ATT1141" s="167" t="s">
        <v>74</v>
      </c>
      <c r="ATU1141" s="500" t="s">
        <v>949</v>
      </c>
      <c r="ATW1141" s="168"/>
      <c r="ATX1141" s="168">
        <f t="shared" si="1638"/>
        <v>0</v>
      </c>
      <c r="ATY1141" s="167" t="s">
        <v>69</v>
      </c>
      <c r="ATZ1141" s="10">
        <f t="shared" ref="ATZ1141" si="2367">ATX1141*1.1</f>
        <v>0</v>
      </c>
      <c r="AUA1141" s="10"/>
      <c r="AUB1141" s="219"/>
      <c r="AUC1141" s="167" t="s">
        <v>74</v>
      </c>
      <c r="AUD1141" s="500" t="s">
        <v>1699</v>
      </c>
      <c r="AUF1141" s="168"/>
      <c r="AUG1141" s="168">
        <f t="shared" si="1641"/>
        <v>16</v>
      </c>
      <c r="AUH1141" s="167" t="s">
        <v>69</v>
      </c>
      <c r="AUI1141" s="10">
        <f t="shared" ref="AUI1141" si="2368">AUG1141*1.1</f>
        <v>17.600000000000001</v>
      </c>
      <c r="AUJ1141" s="10"/>
      <c r="AUK1141" s="219"/>
      <c r="AUL1141" s="167" t="s">
        <v>74</v>
      </c>
      <c r="AUM1141" s="500" t="s">
        <v>1306</v>
      </c>
      <c r="AUO1141" s="168"/>
      <c r="AUP1141" s="168">
        <f t="shared" si="1644"/>
        <v>128</v>
      </c>
      <c r="AUQ1141" s="167" t="s">
        <v>69</v>
      </c>
      <c r="AUR1141" s="10">
        <f t="shared" ref="AUR1141" si="2369">AUP1141*1.1</f>
        <v>140.80000000000001</v>
      </c>
      <c r="AUS1141" s="10"/>
      <c r="AUT1141" s="219"/>
      <c r="AUU1141" s="167" t="s">
        <v>74</v>
      </c>
      <c r="AUV1141" s="500" t="s">
        <v>1330</v>
      </c>
      <c r="AUX1141" s="168"/>
      <c r="AUY1141" s="168">
        <f t="shared" si="1647"/>
        <v>0</v>
      </c>
      <c r="AUZ1141" s="167" t="s">
        <v>69</v>
      </c>
      <c r="AVA1141" s="10">
        <f t="shared" ref="AVA1141" si="2370">AUY1141*1.1</f>
        <v>0</v>
      </c>
      <c r="AVB1141" s="10"/>
      <c r="AVC1141" s="219"/>
      <c r="AVD1141" s="167" t="s">
        <v>74</v>
      </c>
      <c r="AVE1141" s="500" t="s">
        <v>1699</v>
      </c>
      <c r="AVG1141" s="168"/>
      <c r="AVH1141" s="168">
        <f t="shared" si="1650"/>
        <v>16</v>
      </c>
      <c r="AVI1141" s="167" t="s">
        <v>69</v>
      </c>
      <c r="AVJ1141" s="10">
        <f t="shared" ref="AVJ1141" si="2371">AVH1141*1.1</f>
        <v>17.600000000000001</v>
      </c>
      <c r="AVK1141" s="10"/>
      <c r="AVL1141" s="219"/>
      <c r="AVM1141" s="167" t="s">
        <v>74</v>
      </c>
      <c r="AVN1141" s="328" t="s">
        <v>515</v>
      </c>
      <c r="AVP1141" s="168"/>
      <c r="AVQ1141" s="168">
        <f t="shared" si="1653"/>
        <v>2</v>
      </c>
      <c r="AVR1141" s="167" t="s">
        <v>69</v>
      </c>
      <c r="AVS1141" s="10">
        <f t="shared" ref="AVS1141" si="2372">AVQ1141*1.1</f>
        <v>2.2000000000000002</v>
      </c>
      <c r="AVT1141" s="10"/>
      <c r="AVU1141" s="219"/>
      <c r="AVV1141" s="167" t="s">
        <v>74</v>
      </c>
      <c r="AVW1141" s="500" t="s">
        <v>959</v>
      </c>
      <c r="AVY1141" s="168"/>
      <c r="AVZ1141" s="168">
        <f t="shared" si="1656"/>
        <v>101</v>
      </c>
      <c r="AWA1141" s="167" t="s">
        <v>69</v>
      </c>
      <c r="AWB1141" s="10">
        <f t="shared" ref="AWB1141" si="2373">AVZ1141*1.1</f>
        <v>111.10000000000001</v>
      </c>
      <c r="AWC1141" s="10"/>
      <c r="AWD1141" s="219"/>
      <c r="AWE1141" s="167" t="s">
        <v>74</v>
      </c>
      <c r="AWF1141" s="500" t="s">
        <v>492</v>
      </c>
      <c r="AWH1141" s="168"/>
      <c r="AWI1141" s="168">
        <f t="shared" si="1659"/>
        <v>0</v>
      </c>
      <c r="AWJ1141" s="167" t="s">
        <v>69</v>
      </c>
      <c r="AWK1141" s="10">
        <f t="shared" ref="AWK1141" si="2374">AWI1141*1.1</f>
        <v>0</v>
      </c>
      <c r="AWL1141" s="10"/>
      <c r="AWM1141" s="219"/>
      <c r="AWN1141" s="167" t="s">
        <v>74</v>
      </c>
      <c r="AWO1141" s="500" t="s">
        <v>1330</v>
      </c>
      <c r="AWQ1141" s="168"/>
      <c r="AWR1141" s="168">
        <f t="shared" si="1662"/>
        <v>0</v>
      </c>
      <c r="AWS1141" s="167" t="s">
        <v>69</v>
      </c>
      <c r="AWT1141" s="10">
        <f t="shared" ref="AWT1141" si="2375">AWR1141*1.1</f>
        <v>0</v>
      </c>
      <c r="AWU1141" s="10"/>
      <c r="AWV1141" s="219"/>
      <c r="AWW1141" s="167" t="s">
        <v>74</v>
      </c>
      <c r="AWX1141" s="500" t="s">
        <v>515</v>
      </c>
      <c r="AWZ1141" s="168"/>
      <c r="AXA1141" s="168">
        <f t="shared" si="1665"/>
        <v>2</v>
      </c>
      <c r="AXB1141" s="167" t="s">
        <v>69</v>
      </c>
      <c r="AXC1141" s="10">
        <f t="shared" ref="AXC1141" si="2376">AXA1141*1.1</f>
        <v>2.2000000000000002</v>
      </c>
      <c r="AXD1141" s="10"/>
      <c r="AXE1141" s="219"/>
      <c r="AXF1141" s="167" t="s">
        <v>74</v>
      </c>
      <c r="AXG1141" s="498" t="s">
        <v>1935</v>
      </c>
      <c r="AXI1141" s="168"/>
      <c r="AXJ1141" s="168">
        <f t="shared" si="1668"/>
        <v>0</v>
      </c>
      <c r="AXK1141" s="167" t="s">
        <v>69</v>
      </c>
      <c r="AXL1141" s="10">
        <f t="shared" ref="AXL1141" si="2377">AXJ1141*1.1</f>
        <v>0</v>
      </c>
      <c r="AXM1141" s="10"/>
      <c r="AXN1141" s="219"/>
      <c r="AXO1141" s="167" t="s">
        <v>74</v>
      </c>
      <c r="AXP1141" s="500" t="s">
        <v>492</v>
      </c>
      <c r="AXR1141" s="168"/>
      <c r="AXS1141" s="168">
        <f t="shared" si="1671"/>
        <v>0</v>
      </c>
      <c r="AXT1141" s="167" t="s">
        <v>69</v>
      </c>
      <c r="AXU1141" s="10">
        <f t="shared" ref="AXU1141" si="2378">AXS1141*1.1</f>
        <v>0</v>
      </c>
      <c r="AXV1141" s="10"/>
      <c r="AXW1141" s="219"/>
      <c r="AXX1141" s="167" t="s">
        <v>74</v>
      </c>
      <c r="AXY1141" s="500" t="s">
        <v>1935</v>
      </c>
      <c r="AYA1141" s="168"/>
      <c r="AYB1141" s="168">
        <f t="shared" si="1674"/>
        <v>0</v>
      </c>
      <c r="AYC1141" s="167" t="s">
        <v>69</v>
      </c>
      <c r="AYD1141" s="10">
        <f t="shared" ref="AYD1141" si="2379">AYB1141*1.1</f>
        <v>0</v>
      </c>
      <c r="AYE1141" s="10"/>
      <c r="AYF1141" s="219"/>
      <c r="AYG1141" s="167" t="s">
        <v>74</v>
      </c>
      <c r="AYH1141" s="500" t="s">
        <v>949</v>
      </c>
      <c r="AYJ1141" s="168"/>
      <c r="AYK1141" s="168">
        <f t="shared" si="1677"/>
        <v>0</v>
      </c>
      <c r="AYL1141" s="167" t="s">
        <v>69</v>
      </c>
      <c r="AYM1141" s="10">
        <f t="shared" ref="AYM1141" si="2380">AYK1141*1.1</f>
        <v>0</v>
      </c>
      <c r="AYN1141" s="10"/>
      <c r="AYO1141" s="219"/>
      <c r="AYP1141" s="167" t="s">
        <v>74</v>
      </c>
      <c r="AYQ1141" s="500" t="s">
        <v>461</v>
      </c>
      <c r="AYS1141" s="168"/>
      <c r="AYT1141" s="168">
        <f t="shared" si="1680"/>
        <v>0</v>
      </c>
      <c r="AYU1141" s="167" t="s">
        <v>69</v>
      </c>
      <c r="AYV1141" s="10">
        <f t="shared" ref="AYV1141" si="2381">AYT1141*1.1</f>
        <v>0</v>
      </c>
      <c r="AYW1141" s="10"/>
      <c r="AYX1141" s="219"/>
      <c r="AYY1141" s="167" t="s">
        <v>74</v>
      </c>
      <c r="AYZ1141" s="498" t="s">
        <v>959</v>
      </c>
      <c r="AZB1141" s="168"/>
      <c r="AZC1141" s="168">
        <f t="shared" si="1683"/>
        <v>101</v>
      </c>
      <c r="AZD1141" s="167" t="s">
        <v>69</v>
      </c>
      <c r="AZE1141" s="10">
        <f t="shared" ref="AZE1141" si="2382">AZC1141*1.1</f>
        <v>111.10000000000001</v>
      </c>
      <c r="AZF1141" s="10"/>
      <c r="AZG1141" s="219"/>
      <c r="AZH1141" s="167" t="s">
        <v>74</v>
      </c>
      <c r="AZI1141" s="500" t="s">
        <v>959</v>
      </c>
      <c r="AZK1141" s="168"/>
      <c r="AZL1141" s="168">
        <f t="shared" si="1686"/>
        <v>101</v>
      </c>
      <c r="AZM1141" s="167" t="s">
        <v>69</v>
      </c>
      <c r="AZN1141" s="10">
        <f t="shared" ref="AZN1141" si="2383">AZL1141*1.1</f>
        <v>111.10000000000001</v>
      </c>
      <c r="AZO1141" s="10"/>
      <c r="AZP1141" s="219"/>
      <c r="AZQ1141" s="167" t="s">
        <v>74</v>
      </c>
      <c r="AZR1141" s="500" t="s">
        <v>515</v>
      </c>
      <c r="AZT1141" s="168"/>
      <c r="AZU1141" s="168">
        <f t="shared" si="1689"/>
        <v>2</v>
      </c>
      <c r="AZV1141" s="167" t="s">
        <v>69</v>
      </c>
      <c r="AZW1141" s="10">
        <f t="shared" ref="AZW1141" si="2384">AZU1141*1.1</f>
        <v>2.2000000000000002</v>
      </c>
      <c r="AZX1141" s="10"/>
      <c r="AZY1141" s="219"/>
      <c r="AZZ1141" s="167" t="s">
        <v>74</v>
      </c>
      <c r="BAA1141" s="500" t="s">
        <v>1330</v>
      </c>
      <c r="BAC1141" s="168"/>
      <c r="BAD1141" s="168">
        <f t="shared" si="1692"/>
        <v>0</v>
      </c>
      <c r="BAE1141" s="167" t="s">
        <v>69</v>
      </c>
      <c r="BAF1141" s="10">
        <f t="shared" ref="BAF1141" si="2385">BAD1141*1.1</f>
        <v>0</v>
      </c>
      <c r="BAG1141" s="10"/>
      <c r="BAH1141" s="219"/>
      <c r="BAI1141" s="167" t="s">
        <v>74</v>
      </c>
      <c r="BAJ1141" s="500" t="s">
        <v>1699</v>
      </c>
      <c r="BAL1141" s="168"/>
      <c r="BAM1141" s="168">
        <f t="shared" si="1695"/>
        <v>16</v>
      </c>
      <c r="BAN1141" s="167" t="s">
        <v>69</v>
      </c>
      <c r="BAO1141" s="10">
        <f t="shared" ref="BAO1141" si="2386">BAM1141*1.1</f>
        <v>17.600000000000001</v>
      </c>
      <c r="BAP1141" s="10"/>
      <c r="BAQ1141" s="219"/>
      <c r="BAR1141" s="167" t="s">
        <v>74</v>
      </c>
      <c r="BAS1141" s="500" t="s">
        <v>461</v>
      </c>
      <c r="BAU1141" s="168"/>
      <c r="BAV1141" s="168">
        <f t="shared" si="1698"/>
        <v>0</v>
      </c>
      <c r="BAW1141" s="167" t="s">
        <v>69</v>
      </c>
      <c r="BAX1141" s="10">
        <f t="shared" ref="BAX1141" si="2387">BAV1141*1.1</f>
        <v>0</v>
      </c>
      <c r="BAY1141" s="10"/>
      <c r="BAZ1141" s="219"/>
      <c r="BBA1141" s="167" t="s">
        <v>74</v>
      </c>
      <c r="BBB1141" s="500" t="s">
        <v>959</v>
      </c>
      <c r="BBD1141" s="168"/>
      <c r="BBE1141" s="168">
        <f t="shared" si="1701"/>
        <v>101</v>
      </c>
      <c r="BBF1141" s="167" t="s">
        <v>69</v>
      </c>
      <c r="BBG1141" s="10">
        <f t="shared" ref="BBG1141" si="2388">BBE1141*1.1</f>
        <v>111.10000000000001</v>
      </c>
      <c r="BBH1141" s="10"/>
      <c r="BBI1141" s="219"/>
      <c r="BBJ1141" s="167" t="s">
        <v>74</v>
      </c>
      <c r="BBK1141" s="500" t="s">
        <v>2355</v>
      </c>
      <c r="BBM1141" s="168"/>
      <c r="BBN1141" s="168">
        <f t="shared" si="1704"/>
        <v>11</v>
      </c>
      <c r="BBO1141" s="167" t="s">
        <v>69</v>
      </c>
      <c r="BBP1141" s="10">
        <f t="shared" ref="BBP1141" si="2389">BBN1141*1.1</f>
        <v>12.100000000000001</v>
      </c>
      <c r="BBQ1141" s="10"/>
      <c r="BBR1141" s="219"/>
      <c r="BBS1141" s="167" t="s">
        <v>74</v>
      </c>
      <c r="BBT1141" s="500" t="s">
        <v>2355</v>
      </c>
      <c r="BBV1141" s="168"/>
      <c r="BBW1141" s="168">
        <f t="shared" si="1707"/>
        <v>11</v>
      </c>
      <c r="BBX1141" s="167" t="s">
        <v>69</v>
      </c>
      <c r="BBY1141" s="10">
        <f t="shared" ref="BBY1141" si="2390">BBW1141*1.1</f>
        <v>12.100000000000001</v>
      </c>
      <c r="BBZ1141" s="10"/>
      <c r="BCA1141" s="219"/>
      <c r="BCB1141" s="167" t="s">
        <v>74</v>
      </c>
      <c r="BCC1141" s="328" t="s">
        <v>2355</v>
      </c>
      <c r="BCE1141" s="168"/>
      <c r="BCF1141" s="168">
        <f t="shared" si="1710"/>
        <v>11</v>
      </c>
      <c r="BCG1141" s="167" t="s">
        <v>69</v>
      </c>
      <c r="BCH1141" s="10">
        <f t="shared" ref="BCH1141" si="2391">BCF1141*1.1</f>
        <v>12.100000000000001</v>
      </c>
      <c r="BCI1141" s="10"/>
      <c r="BCJ1141" s="219"/>
      <c r="BCK1141" s="167" t="s">
        <v>74</v>
      </c>
      <c r="BCL1141" s="500" t="s">
        <v>2005</v>
      </c>
      <c r="BCN1141" s="168"/>
      <c r="BCO1141" s="168">
        <f t="shared" si="1713"/>
        <v>22</v>
      </c>
      <c r="BCP1141" s="167" t="s">
        <v>69</v>
      </c>
      <c r="BCQ1141" s="10">
        <f t="shared" ref="BCQ1141" si="2392">BCO1141*1.1</f>
        <v>24.200000000000003</v>
      </c>
      <c r="BCR1141" s="10"/>
      <c r="BCS1141" s="219"/>
      <c r="BCT1141" s="167" t="s">
        <v>74</v>
      </c>
      <c r="BCU1141" s="500" t="s">
        <v>959</v>
      </c>
      <c r="BCW1141" s="168"/>
      <c r="BCX1141" s="168">
        <f t="shared" si="1716"/>
        <v>101</v>
      </c>
      <c r="BCY1141" s="167" t="s">
        <v>69</v>
      </c>
      <c r="BCZ1141" s="10">
        <f t="shared" ref="BCZ1141" si="2393">BCX1141*1.1</f>
        <v>111.10000000000001</v>
      </c>
      <c r="BDA1141" s="10"/>
      <c r="BDB1141" s="219"/>
      <c r="BDC1141" s="167" t="s">
        <v>74</v>
      </c>
      <c r="BDD1141" s="500" t="s">
        <v>1935</v>
      </c>
      <c r="BDF1141" s="168"/>
      <c r="BDG1141" s="168">
        <f t="shared" si="1719"/>
        <v>0</v>
      </c>
      <c r="BDH1141" s="167" t="s">
        <v>69</v>
      </c>
      <c r="BDI1141" s="10">
        <f t="shared" ref="BDI1141" si="2394">BDG1141*1.1</f>
        <v>0</v>
      </c>
      <c r="BDJ1141" s="10"/>
      <c r="BDK1141" s="219"/>
      <c r="BDL1141" s="167" t="s">
        <v>74</v>
      </c>
      <c r="BDM1141" s="328" t="s">
        <v>1306</v>
      </c>
      <c r="BDO1141" s="168"/>
      <c r="BDP1141" s="168">
        <f t="shared" si="1722"/>
        <v>128</v>
      </c>
      <c r="BDQ1141" s="167" t="s">
        <v>69</v>
      </c>
      <c r="BDR1141" s="10">
        <f t="shared" ref="BDR1141" si="2395">BDP1141*1.1</f>
        <v>140.80000000000001</v>
      </c>
      <c r="BDS1141" s="10"/>
      <c r="BDT1141" s="219"/>
      <c r="BDU1141" s="167" t="s">
        <v>74</v>
      </c>
      <c r="BDV1141" s="500" t="s">
        <v>493</v>
      </c>
      <c r="BDX1141" s="168"/>
      <c r="BDY1141" s="168">
        <f t="shared" si="1725"/>
        <v>0</v>
      </c>
      <c r="BDZ1141" s="167" t="s">
        <v>69</v>
      </c>
      <c r="BEA1141" s="10">
        <f t="shared" ref="BEA1141" si="2396">BDY1141*1.1</f>
        <v>0</v>
      </c>
      <c r="BEB1141" s="10"/>
      <c r="BEC1141" s="219"/>
      <c r="BED1141" s="167" t="s">
        <v>74</v>
      </c>
      <c r="BEE1141" s="498" t="s">
        <v>1928</v>
      </c>
      <c r="BEG1141" s="168"/>
      <c r="BEH1141" s="168">
        <f t="shared" si="1728"/>
        <v>6</v>
      </c>
      <c r="BEI1141" s="167" t="s">
        <v>69</v>
      </c>
      <c r="BEJ1141" s="10">
        <f t="shared" ref="BEJ1141" si="2397">BEH1141*1.1</f>
        <v>6.6000000000000005</v>
      </c>
      <c r="BEK1141" s="10"/>
      <c r="BEL1141" s="219"/>
      <c r="BEM1141" s="167" t="s">
        <v>74</v>
      </c>
      <c r="BEN1141" s="498" t="s">
        <v>2355</v>
      </c>
      <c r="BEP1141" s="168"/>
      <c r="BEQ1141" s="168">
        <f t="shared" si="1731"/>
        <v>11</v>
      </c>
      <c r="BER1141" s="167" t="s">
        <v>69</v>
      </c>
      <c r="BES1141" s="10">
        <f t="shared" ref="BES1141" si="2398">BEQ1141*1.1</f>
        <v>12.100000000000001</v>
      </c>
      <c r="BET1141" s="10"/>
      <c r="BEU1141" s="219"/>
      <c r="BEV1141" s="167" t="s">
        <v>74</v>
      </c>
      <c r="BEW1141" s="500" t="s">
        <v>493</v>
      </c>
      <c r="BEY1141" s="168"/>
      <c r="BEZ1141" s="168">
        <f t="shared" si="1734"/>
        <v>0</v>
      </c>
      <c r="BFA1141" s="167" t="s">
        <v>69</v>
      </c>
      <c r="BFB1141" s="10">
        <f t="shared" ref="BFB1141" si="2399">BEZ1141*1.1</f>
        <v>0</v>
      </c>
      <c r="BFC1141" s="10"/>
      <c r="BFD1141" s="219"/>
      <c r="BFE1141" s="167"/>
      <c r="BFF1141" s="327"/>
      <c r="BFH1141" s="168"/>
      <c r="BFI1141" s="168"/>
      <c r="BFJ1141" s="167"/>
      <c r="BFK1141" s="10"/>
      <c r="BFL1141" s="10"/>
      <c r="BFN1141" s="167"/>
      <c r="BFO1141" s="327"/>
      <c r="BFQ1141" s="168"/>
      <c r="BFR1141" s="168"/>
      <c r="BFS1141" s="167"/>
      <c r="BFT1141" s="10"/>
      <c r="BFU1141" s="10"/>
      <c r="BFW1141" s="167"/>
      <c r="BFX1141" s="328"/>
      <c r="BFZ1141" s="168"/>
      <c r="BGA1141" s="168"/>
      <c r="BGB1141" s="167"/>
      <c r="BGC1141" s="10"/>
      <c r="BGD1141" s="10"/>
      <c r="BGF1141" s="167"/>
      <c r="BGG1141" s="327"/>
      <c r="BGI1141" s="168"/>
      <c r="BGJ1141" s="168"/>
      <c r="BGK1141" s="167"/>
      <c r="BGL1141" s="10"/>
      <c r="BGM1141" s="10"/>
      <c r="BGO1141" s="167"/>
      <c r="BGP1141" s="328"/>
      <c r="BGR1141" s="168"/>
      <c r="BGS1141" s="168"/>
      <c r="BGT1141" s="167"/>
      <c r="BGU1141" s="10"/>
      <c r="BGV1141" s="10"/>
      <c r="BGX1141" s="167"/>
      <c r="BGY1141" s="327"/>
      <c r="BHA1141" s="168"/>
      <c r="BHB1141" s="168"/>
      <c r="BHC1141" s="167"/>
      <c r="BHD1141" s="10"/>
      <c r="BHE1141" s="10"/>
    </row>
    <row r="1142" spans="1:1565" s="14" customFormat="1" ht="15">
      <c r="A1142" s="167"/>
      <c r="B1142" s="326"/>
      <c r="D1142" s="167"/>
      <c r="E1142" s="167"/>
      <c r="F1142" s="167"/>
      <c r="G1142" s="10"/>
      <c r="H1142" s="10">
        <f>SUM(G1137:G1141)</f>
        <v>74.900000000000006</v>
      </c>
      <c r="I1142" s="219"/>
      <c r="J1142" s="167"/>
      <c r="K1142" s="326"/>
      <c r="M1142" s="167"/>
      <c r="N1142" s="167"/>
      <c r="O1142" s="167"/>
      <c r="P1142" s="10"/>
      <c r="Q1142" s="10">
        <f>SUM(P1137:P1141)</f>
        <v>190.5</v>
      </c>
      <c r="R1142" s="219"/>
      <c r="S1142" s="167"/>
      <c r="T1142" s="326"/>
      <c r="V1142" s="167"/>
      <c r="W1142" s="167"/>
      <c r="X1142" s="167"/>
      <c r="Y1142" s="10"/>
      <c r="Z1142" s="10">
        <f t="shared" ref="Z1142" si="2400">SUM(Y1137:Y1141)</f>
        <v>81.599999999999994</v>
      </c>
      <c r="AA1142" s="219"/>
      <c r="AB1142" s="167"/>
      <c r="AC1142" s="326"/>
      <c r="AE1142" s="167"/>
      <c r="AF1142" s="167"/>
      <c r="AG1142" s="167"/>
      <c r="AH1142" s="10"/>
      <c r="AI1142" s="10">
        <f t="shared" ref="AI1142" si="2401">SUM(AH1137:AH1141)</f>
        <v>175.8</v>
      </c>
      <c r="AJ1142" s="219"/>
      <c r="AK1142" s="167"/>
      <c r="AL1142" s="498"/>
      <c r="AN1142" s="167"/>
      <c r="AO1142" s="167"/>
      <c r="AP1142" s="167"/>
      <c r="AQ1142" s="10"/>
      <c r="AR1142" s="10">
        <f t="shared" ref="AR1142" si="2402">SUM(AQ1137:AQ1141)</f>
        <v>168.9</v>
      </c>
      <c r="AS1142" s="219"/>
      <c r="AT1142" s="167"/>
      <c r="AU1142" s="326"/>
      <c r="AW1142" s="167"/>
      <c r="AX1142" s="167"/>
      <c r="AY1142" s="167"/>
      <c r="AZ1142" s="10"/>
      <c r="BA1142" s="10">
        <f t="shared" ref="BA1142:CT1142" si="2403">SUM(AZ1137:AZ1141)</f>
        <v>123.99999999999999</v>
      </c>
      <c r="BB1142" s="219"/>
      <c r="BC1142" s="167"/>
      <c r="BD1142" s="326"/>
      <c r="BF1142" s="167"/>
      <c r="BG1142" s="167"/>
      <c r="BH1142" s="167"/>
      <c r="BI1142" s="10"/>
      <c r="BJ1142" s="10">
        <f t="shared" si="2403"/>
        <v>213.29999999999998</v>
      </c>
      <c r="BK1142" s="219"/>
      <c r="BL1142" s="167"/>
      <c r="BM1142" s="326"/>
      <c r="BO1142" s="167"/>
      <c r="BP1142" s="167"/>
      <c r="BQ1142" s="167"/>
      <c r="BR1142" s="10"/>
      <c r="BS1142" s="10">
        <f t="shared" si="2403"/>
        <v>57.999999999999993</v>
      </c>
      <c r="BT1142" s="219"/>
      <c r="BU1142" s="167"/>
      <c r="BV1142" s="326"/>
      <c r="BX1142" s="167"/>
      <c r="BY1142" s="167"/>
      <c r="BZ1142" s="167"/>
      <c r="CA1142" s="10"/>
      <c r="CB1142" s="10">
        <f t="shared" si="2403"/>
        <v>199.59999999999997</v>
      </c>
      <c r="CC1142" s="219"/>
      <c r="CD1142" s="167"/>
      <c r="CE1142" s="326"/>
      <c r="CG1142" s="167"/>
      <c r="CH1142" s="167"/>
      <c r="CI1142" s="167"/>
      <c r="CJ1142" s="10"/>
      <c r="CK1142" s="10">
        <f t="shared" si="2403"/>
        <v>174.39999999999998</v>
      </c>
      <c r="CL1142" s="219"/>
      <c r="CM1142" s="167"/>
      <c r="CN1142" s="326"/>
      <c r="CP1142" s="167"/>
      <c r="CQ1142" s="167"/>
      <c r="CR1142" s="167"/>
      <c r="CS1142" s="10"/>
      <c r="CT1142" s="10">
        <f t="shared" si="2403"/>
        <v>275.10000000000002</v>
      </c>
      <c r="CU1142" s="219"/>
      <c r="CV1142" s="167"/>
      <c r="CW1142" s="326"/>
      <c r="CY1142" s="167"/>
      <c r="CZ1142" s="167"/>
      <c r="DA1142" s="167"/>
      <c r="DB1142" s="10"/>
      <c r="DC1142" s="10">
        <f t="shared" ref="DC1142" si="2404">SUM(DB1137:DB1141)</f>
        <v>77.599999999999994</v>
      </c>
      <c r="DD1142" s="219"/>
      <c r="DE1142" s="167"/>
      <c r="DF1142" s="326"/>
      <c r="DH1142" s="167"/>
      <c r="DI1142" s="167"/>
      <c r="DJ1142" s="167"/>
      <c r="DK1142" s="10"/>
      <c r="DL1142" s="10">
        <f t="shared" ref="DL1142" si="2405">SUM(DK1137:DK1141)</f>
        <v>189.5</v>
      </c>
      <c r="DM1142" s="219"/>
      <c r="DN1142" s="167"/>
      <c r="DO1142" s="326"/>
      <c r="DQ1142" s="167"/>
      <c r="DR1142" s="167"/>
      <c r="DS1142" s="167"/>
      <c r="DT1142" s="10"/>
      <c r="DU1142" s="10">
        <f t="shared" ref="DU1142" si="2406">SUM(DT1137:DT1141)</f>
        <v>173.9</v>
      </c>
      <c r="DV1142" s="219"/>
      <c r="DW1142" s="167"/>
      <c r="DX1142" s="326"/>
      <c r="DZ1142" s="167"/>
      <c r="EA1142" s="167"/>
      <c r="EB1142" s="167"/>
      <c r="EC1142" s="10"/>
      <c r="ED1142" s="10">
        <f t="shared" ref="ED1142" si="2407">SUM(EC1137:EC1141)</f>
        <v>187.79999999999998</v>
      </c>
      <c r="EE1142" s="219"/>
      <c r="EF1142" s="167"/>
      <c r="EG1142" s="326"/>
      <c r="EI1142" s="167"/>
      <c r="EJ1142" s="167"/>
      <c r="EK1142" s="167"/>
      <c r="EL1142" s="10"/>
      <c r="EM1142" s="10">
        <f t="shared" ref="EM1142" si="2408">SUM(EL1137:EL1141)</f>
        <v>174.39999999999998</v>
      </c>
      <c r="EN1142" s="219"/>
      <c r="EO1142" s="167"/>
      <c r="EP1142" s="326"/>
      <c r="ER1142" s="167"/>
      <c r="ES1142" s="167"/>
      <c r="ET1142" s="167"/>
      <c r="EU1142" s="10"/>
      <c r="EV1142" s="10">
        <f t="shared" ref="EV1142" si="2409">SUM(EU1137:EU1141)</f>
        <v>123.2</v>
      </c>
      <c r="EW1142" s="219"/>
      <c r="EX1142" s="167"/>
      <c r="EY1142" s="326"/>
      <c r="FA1142" s="167"/>
      <c r="FB1142" s="167"/>
      <c r="FC1142" s="167"/>
      <c r="FD1142" s="10"/>
      <c r="FE1142" s="10">
        <f t="shared" ref="FE1142" si="2410">SUM(FD1137:FD1141)</f>
        <v>82</v>
      </c>
      <c r="FF1142" s="219"/>
      <c r="FG1142" s="167"/>
      <c r="FH1142" s="326"/>
      <c r="FJ1142" s="167"/>
      <c r="FK1142" s="167"/>
      <c r="FL1142" s="167"/>
      <c r="FM1142" s="10"/>
      <c r="FN1142" s="10">
        <f t="shared" ref="FN1142" si="2411">SUM(FM1137:FM1141)</f>
        <v>61.1</v>
      </c>
      <c r="FO1142" s="219"/>
      <c r="FP1142" s="167"/>
      <c r="FQ1142" s="326"/>
      <c r="FS1142" s="167"/>
      <c r="FT1142" s="167"/>
      <c r="FU1142" s="167"/>
      <c r="FV1142" s="10"/>
      <c r="FW1142" s="10">
        <f t="shared" ref="FW1142" si="2412">SUM(FV1137:FV1141)</f>
        <v>71.7</v>
      </c>
      <c r="FX1142" s="219"/>
      <c r="FY1142" s="167"/>
      <c r="FZ1142" s="326"/>
      <c r="GB1142" s="167"/>
      <c r="GC1142" s="167"/>
      <c r="GD1142" s="167"/>
      <c r="GE1142" s="10"/>
      <c r="GF1142" s="10">
        <f t="shared" ref="GF1142" si="2413">SUM(GE1137:GE1141)</f>
        <v>18.899999999999999</v>
      </c>
      <c r="GG1142" s="219"/>
      <c r="GH1142" s="167"/>
      <c r="GI1142" s="326"/>
      <c r="GK1142" s="167"/>
      <c r="GL1142" s="167"/>
      <c r="GM1142" s="167"/>
      <c r="GN1142" s="10"/>
      <c r="GO1142" s="10">
        <f t="shared" ref="GO1142" si="2414">SUM(GN1137:GN1141)</f>
        <v>72.599999999999994</v>
      </c>
      <c r="GP1142" s="219"/>
      <c r="GQ1142" s="167"/>
      <c r="GR1142" s="326"/>
      <c r="GT1142" s="167"/>
      <c r="GU1142" s="167"/>
      <c r="GV1142" s="167"/>
      <c r="GW1142" s="10"/>
      <c r="GX1142" s="10">
        <f t="shared" ref="GX1142" si="2415">SUM(GW1137:GW1141)</f>
        <v>126.5</v>
      </c>
      <c r="GY1142" s="219"/>
      <c r="GZ1142" s="167"/>
      <c r="HA1142" s="326"/>
      <c r="HC1142" s="167"/>
      <c r="HD1142" s="167"/>
      <c r="HE1142" s="167"/>
      <c r="HF1142" s="10"/>
      <c r="HG1142" s="10">
        <f t="shared" ref="HG1142" si="2416">SUM(HF1137:HF1141)</f>
        <v>230.59999999999997</v>
      </c>
      <c r="HH1142" s="219"/>
      <c r="HI1142" s="167"/>
      <c r="HJ1142" s="326"/>
      <c r="HL1142" s="167"/>
      <c r="HM1142" s="167"/>
      <c r="HN1142" s="167"/>
      <c r="HO1142" s="10"/>
      <c r="HP1142" s="10">
        <f t="shared" ref="HP1142" si="2417">SUM(HO1137:HO1141)</f>
        <v>202.89999999999998</v>
      </c>
      <c r="HQ1142" s="219"/>
      <c r="HR1142" s="167"/>
      <c r="HS1142" s="326"/>
      <c r="HU1142" s="167"/>
      <c r="HV1142" s="167"/>
      <c r="HW1142" s="167"/>
      <c r="HX1142" s="10"/>
      <c r="HY1142" s="10">
        <f t="shared" ref="HY1142" si="2418">SUM(HX1137:HX1141)</f>
        <v>70.7</v>
      </c>
      <c r="HZ1142" s="219"/>
      <c r="IA1142" s="167"/>
      <c r="IB1142" s="326"/>
      <c r="ID1142" s="167"/>
      <c r="IE1142" s="167"/>
      <c r="IF1142" s="167"/>
      <c r="IG1142" s="10"/>
      <c r="IH1142" s="10">
        <f t="shared" ref="IH1142" si="2419">SUM(IG1137:IG1141)</f>
        <v>135.5</v>
      </c>
      <c r="II1142" s="219"/>
      <c r="IJ1142" s="167"/>
      <c r="IK1142" s="326"/>
      <c r="IM1142" s="167"/>
      <c r="IN1142" s="167"/>
      <c r="IO1142" s="167"/>
      <c r="IP1142" s="10"/>
      <c r="IQ1142" s="10">
        <f t="shared" ref="IQ1142" si="2420">SUM(IP1137:IP1141)</f>
        <v>121.9</v>
      </c>
      <c r="IR1142" s="219"/>
      <c r="IS1142" s="167"/>
      <c r="IT1142" s="326"/>
      <c r="IV1142" s="167"/>
      <c r="IW1142" s="167"/>
      <c r="IX1142" s="167"/>
      <c r="IY1142" s="10"/>
      <c r="IZ1142" s="10">
        <f t="shared" ref="IZ1142:LK1142" si="2421">SUM(IY1137:IY1141)</f>
        <v>136.60000000000002</v>
      </c>
      <c r="JA1142" s="219"/>
      <c r="JB1142" s="167"/>
      <c r="JC1142" s="501"/>
      <c r="JE1142" s="167"/>
      <c r="JF1142" s="167"/>
      <c r="JG1142" s="167"/>
      <c r="JH1142" s="10"/>
      <c r="JI1142" s="10">
        <f t="shared" si="2421"/>
        <v>178.2</v>
      </c>
      <c r="JJ1142" s="219"/>
      <c r="JK1142" s="167"/>
      <c r="JL1142" s="326"/>
      <c r="JN1142" s="167"/>
      <c r="JO1142" s="167"/>
      <c r="JP1142" s="167"/>
      <c r="JQ1142" s="10"/>
      <c r="JR1142" s="10">
        <f t="shared" si="2421"/>
        <v>16.2</v>
      </c>
      <c r="JS1142" s="219"/>
      <c r="JT1142" s="167"/>
      <c r="JU1142" s="326"/>
      <c r="JW1142" s="167"/>
      <c r="JX1142" s="167"/>
      <c r="JY1142" s="167"/>
      <c r="JZ1142" s="10"/>
      <c r="KA1142" s="10">
        <f t="shared" si="2421"/>
        <v>204.4</v>
      </c>
      <c r="KB1142" s="219"/>
      <c r="KC1142" s="167"/>
      <c r="KD1142" s="326"/>
      <c r="KF1142" s="167"/>
      <c r="KG1142" s="167"/>
      <c r="KH1142" s="167"/>
      <c r="KI1142" s="10"/>
      <c r="KJ1142" s="10">
        <f t="shared" si="2421"/>
        <v>184.9</v>
      </c>
      <c r="KK1142" s="219"/>
      <c r="KL1142" s="167"/>
      <c r="KM1142" s="326"/>
      <c r="KO1142" s="167"/>
      <c r="KP1142" s="167"/>
      <c r="KQ1142" s="167"/>
      <c r="KR1142" s="10"/>
      <c r="KS1142" s="10">
        <f t="shared" si="2421"/>
        <v>53.4</v>
      </c>
      <c r="KT1142" s="219"/>
      <c r="KU1142" s="167"/>
      <c r="KV1142" s="329"/>
      <c r="KX1142" s="167"/>
      <c r="KY1142" s="167"/>
      <c r="KZ1142" s="167"/>
      <c r="LA1142" s="10"/>
      <c r="LB1142" s="10">
        <f t="shared" si="2421"/>
        <v>62.800000000000004</v>
      </c>
      <c r="LC1142" s="219"/>
      <c r="LD1142" s="167"/>
      <c r="LE1142" s="326"/>
      <c r="LG1142" s="167"/>
      <c r="LH1142" s="167"/>
      <c r="LI1142" s="167"/>
      <c r="LJ1142" s="10"/>
      <c r="LK1142" s="10">
        <f t="shared" si="2421"/>
        <v>216.9</v>
      </c>
      <c r="LL1142" s="219"/>
      <c r="LM1142" s="167"/>
      <c r="LN1142" s="326"/>
      <c r="LP1142" s="167"/>
      <c r="LQ1142" s="167"/>
      <c r="LR1142" s="167"/>
      <c r="LS1142" s="10"/>
      <c r="LT1142" s="10">
        <f t="shared" ref="LT1142:OE1142" si="2422">SUM(LS1137:LS1141)</f>
        <v>17.100000000000001</v>
      </c>
      <c r="LU1142" s="219"/>
      <c r="LV1142" s="167"/>
      <c r="LW1142" s="326"/>
      <c r="LY1142" s="167"/>
      <c r="LZ1142" s="167"/>
      <c r="MA1142" s="167"/>
      <c r="MB1142" s="10"/>
      <c r="MC1142" s="10">
        <f t="shared" si="2422"/>
        <v>3</v>
      </c>
      <c r="MD1142" s="219"/>
      <c r="ME1142" s="167"/>
      <c r="MF1142" s="326"/>
      <c r="MH1142" s="167"/>
      <c r="MI1142" s="167"/>
      <c r="MJ1142" s="167"/>
      <c r="MK1142" s="10"/>
      <c r="ML1142" s="10">
        <f t="shared" si="2422"/>
        <v>131.79999999999998</v>
      </c>
      <c r="MM1142" s="219"/>
      <c r="MN1142" s="167"/>
      <c r="MO1142" s="329"/>
      <c r="MQ1142" s="167"/>
      <c r="MR1142" s="167"/>
      <c r="MS1142" s="167"/>
      <c r="MT1142" s="10"/>
      <c r="MU1142" s="10">
        <f t="shared" si="2422"/>
        <v>206.9</v>
      </c>
      <c r="MV1142" s="219"/>
      <c r="MW1142" s="167"/>
      <c r="MX1142" s="326"/>
      <c r="MZ1142" s="167"/>
      <c r="NA1142" s="167"/>
      <c r="NB1142" s="167"/>
      <c r="NC1142" s="10"/>
      <c r="ND1142" s="10">
        <f t="shared" si="2422"/>
        <v>19.2</v>
      </c>
      <c r="NE1142" s="219"/>
      <c r="NF1142" s="167"/>
      <c r="NG1142" s="326"/>
      <c r="NI1142" s="167"/>
      <c r="NJ1142" s="167"/>
      <c r="NK1142" s="167"/>
      <c r="NL1142" s="10"/>
      <c r="NM1142" s="10">
        <f t="shared" si="2422"/>
        <v>53</v>
      </c>
      <c r="NN1142" s="219"/>
      <c r="NO1142" s="167"/>
      <c r="NP1142" s="326"/>
      <c r="NR1142" s="167"/>
      <c r="NS1142" s="167"/>
      <c r="NT1142" s="167"/>
      <c r="NU1142" s="10"/>
      <c r="NV1142" s="10">
        <f t="shared" si="2422"/>
        <v>57.8</v>
      </c>
      <c r="NW1142" s="219"/>
      <c r="NX1142" s="167"/>
      <c r="NY1142" s="326"/>
      <c r="OA1142" s="167"/>
      <c r="OB1142" s="167"/>
      <c r="OC1142" s="167"/>
      <c r="OD1142" s="10"/>
      <c r="OE1142" s="10">
        <f t="shared" si="2422"/>
        <v>13.2</v>
      </c>
      <c r="OF1142" s="219"/>
      <c r="OG1142" s="167"/>
      <c r="OH1142" s="326"/>
      <c r="OJ1142" s="167"/>
      <c r="OK1142" s="167"/>
      <c r="OL1142" s="167"/>
      <c r="OM1142" s="10"/>
      <c r="ON1142" s="10">
        <f t="shared" ref="ON1142:QY1142" si="2423">SUM(OM1137:OM1141)</f>
        <v>62.000000000000007</v>
      </c>
      <c r="OO1142" s="219"/>
      <c r="OP1142" s="167"/>
      <c r="OQ1142" s="326"/>
      <c r="OS1142" s="167"/>
      <c r="OT1142" s="167"/>
      <c r="OU1142" s="167"/>
      <c r="OV1142" s="10"/>
      <c r="OW1142" s="10">
        <f t="shared" si="2423"/>
        <v>98.6</v>
      </c>
      <c r="OX1142" s="219"/>
      <c r="OY1142" s="167"/>
      <c r="OZ1142" s="326"/>
      <c r="PB1142" s="167"/>
      <c r="PC1142" s="167"/>
      <c r="PD1142" s="167"/>
      <c r="PE1142" s="10"/>
      <c r="PF1142" s="10">
        <f t="shared" si="2423"/>
        <v>153.5</v>
      </c>
      <c r="PG1142" s="219"/>
      <c r="PH1142" s="167"/>
      <c r="PI1142" s="326"/>
      <c r="PK1142" s="167"/>
      <c r="PL1142" s="167"/>
      <c r="PM1142" s="167"/>
      <c r="PN1142" s="10"/>
      <c r="PO1142" s="10">
        <f t="shared" si="2423"/>
        <v>378.09999999999997</v>
      </c>
      <c r="PP1142" s="219"/>
      <c r="PQ1142" s="167"/>
      <c r="PR1142" s="326"/>
      <c r="PT1142" s="167"/>
      <c r="PU1142" s="167"/>
      <c r="PV1142" s="167"/>
      <c r="PW1142" s="10"/>
      <c r="PX1142" s="10">
        <f t="shared" si="2423"/>
        <v>193.39999999999998</v>
      </c>
      <c r="PY1142" s="219"/>
      <c r="PZ1142" s="167"/>
      <c r="QA1142" s="326"/>
      <c r="QC1142" s="167"/>
      <c r="QD1142" s="167"/>
      <c r="QE1142" s="167"/>
      <c r="QF1142" s="10"/>
      <c r="QG1142" s="10">
        <f t="shared" si="2423"/>
        <v>81.8</v>
      </c>
      <c r="QH1142" s="219"/>
      <c r="QI1142" s="167"/>
      <c r="QJ1142" s="326"/>
      <c r="QL1142" s="167"/>
      <c r="QM1142" s="167"/>
      <c r="QN1142" s="167"/>
      <c r="QO1142" s="10"/>
      <c r="QP1142" s="10">
        <f t="shared" si="2423"/>
        <v>257.90000000000003</v>
      </c>
      <c r="QQ1142" s="219"/>
      <c r="QR1142" s="167"/>
      <c r="QS1142" s="326"/>
      <c r="QU1142" s="167"/>
      <c r="QV1142" s="167"/>
      <c r="QW1142" s="167"/>
      <c r="QX1142" s="10"/>
      <c r="QY1142" s="10">
        <f t="shared" si="2423"/>
        <v>77.600000000000009</v>
      </c>
      <c r="QZ1142" s="219"/>
      <c r="RA1142" s="167"/>
      <c r="RB1142" s="326"/>
      <c r="RD1142" s="167"/>
      <c r="RE1142" s="167"/>
      <c r="RF1142" s="167"/>
      <c r="RG1142" s="10"/>
      <c r="RH1142" s="10">
        <f t="shared" ref="RH1142:TS1142" si="2424">SUM(RG1137:RG1141)</f>
        <v>367.9</v>
      </c>
      <c r="RI1142" s="219"/>
      <c r="RJ1142" s="167"/>
      <c r="RK1142" s="326"/>
      <c r="RM1142" s="167"/>
      <c r="RN1142" s="167"/>
      <c r="RO1142" s="167"/>
      <c r="RP1142" s="10"/>
      <c r="RQ1142" s="10">
        <f t="shared" si="2424"/>
        <v>64.900000000000006</v>
      </c>
      <c r="RR1142" s="219"/>
      <c r="RS1142" s="167"/>
      <c r="RT1142" s="326"/>
      <c r="RV1142" s="167"/>
      <c r="RW1142" s="167"/>
      <c r="RX1142" s="167"/>
      <c r="RY1142" s="10"/>
      <c r="RZ1142" s="10">
        <f t="shared" si="2424"/>
        <v>272.5</v>
      </c>
      <c r="SA1142" s="219"/>
      <c r="SB1142" s="167"/>
      <c r="SC1142" s="326"/>
      <c r="SE1142" s="167"/>
      <c r="SF1142" s="167"/>
      <c r="SG1142" s="167"/>
      <c r="SH1142" s="10"/>
      <c r="SI1142" s="10">
        <f t="shared" si="2424"/>
        <v>134.10000000000002</v>
      </c>
      <c r="SJ1142" s="219"/>
      <c r="SK1142" s="167"/>
      <c r="SL1142" s="326"/>
      <c r="SN1142" s="167"/>
      <c r="SO1142" s="167"/>
      <c r="SP1142" s="167"/>
      <c r="SQ1142" s="10"/>
      <c r="SR1142" s="10">
        <f t="shared" si="2424"/>
        <v>29.8</v>
      </c>
      <c r="SS1142" s="219"/>
      <c r="ST1142" s="167"/>
      <c r="SU1142" s="326"/>
      <c r="SW1142" s="167"/>
      <c r="SX1142" s="167"/>
      <c r="SY1142" s="167"/>
      <c r="SZ1142" s="10"/>
      <c r="TA1142" s="10">
        <f t="shared" si="2424"/>
        <v>194.59999999999997</v>
      </c>
      <c r="TB1142" s="219"/>
      <c r="TC1142" s="167"/>
      <c r="TD1142" s="326"/>
      <c r="TF1142" s="167"/>
      <c r="TG1142" s="167"/>
      <c r="TH1142" s="167"/>
      <c r="TI1142" s="10"/>
      <c r="TJ1142" s="10">
        <f t="shared" si="2424"/>
        <v>215.89999999999998</v>
      </c>
      <c r="TK1142" s="219"/>
      <c r="TL1142" s="167"/>
      <c r="TM1142" s="329"/>
      <c r="TO1142" s="167"/>
      <c r="TP1142" s="167"/>
      <c r="TQ1142" s="167"/>
      <c r="TR1142" s="10"/>
      <c r="TS1142" s="10">
        <f t="shared" si="2424"/>
        <v>134.30000000000001</v>
      </c>
      <c r="TT1142" s="219"/>
      <c r="TU1142" s="167"/>
      <c r="TV1142" s="326"/>
      <c r="TX1142" s="167"/>
      <c r="TY1142" s="167"/>
      <c r="TZ1142" s="167"/>
      <c r="UA1142" s="10"/>
      <c r="UB1142" s="10">
        <f t="shared" ref="UB1142:WM1142" si="2425">SUM(UA1137:UA1141)</f>
        <v>234.10000000000002</v>
      </c>
      <c r="UC1142" s="219"/>
      <c r="UD1142" s="167"/>
      <c r="UE1142" s="329"/>
      <c r="UG1142" s="167"/>
      <c r="UH1142" s="167"/>
      <c r="UI1142" s="167"/>
      <c r="UJ1142" s="10"/>
      <c r="UK1142" s="10">
        <f t="shared" si="2425"/>
        <v>215.2</v>
      </c>
      <c r="UL1142" s="219"/>
      <c r="UM1142" s="167"/>
      <c r="UN1142" s="326"/>
      <c r="UP1142" s="167"/>
      <c r="UQ1142" s="167"/>
      <c r="UR1142" s="167"/>
      <c r="US1142" s="10"/>
      <c r="UT1142" s="10">
        <f t="shared" si="2425"/>
        <v>53.4</v>
      </c>
      <c r="UU1142" s="219"/>
      <c r="UV1142" s="167"/>
      <c r="UW1142" s="326"/>
      <c r="UY1142" s="167"/>
      <c r="UZ1142" s="167"/>
      <c r="VA1142" s="167"/>
      <c r="VB1142" s="10"/>
      <c r="VC1142" s="10">
        <f t="shared" si="2425"/>
        <v>221.7</v>
      </c>
      <c r="VD1142" s="219"/>
      <c r="VE1142" s="167"/>
      <c r="VF1142" s="326"/>
      <c r="VH1142" s="167"/>
      <c r="VI1142" s="167"/>
      <c r="VJ1142" s="167"/>
      <c r="VK1142" s="10"/>
      <c r="VL1142" s="10">
        <f t="shared" si="2425"/>
        <v>165.29999999999998</v>
      </c>
      <c r="VM1142" s="219"/>
      <c r="VN1142" s="167"/>
      <c r="VO1142" s="326"/>
      <c r="VQ1142" s="167"/>
      <c r="VR1142" s="167"/>
      <c r="VS1142" s="167"/>
      <c r="VT1142" s="10"/>
      <c r="VU1142" s="10">
        <f t="shared" si="2425"/>
        <v>67.099999999999994</v>
      </c>
      <c r="VV1142" s="219"/>
      <c r="VW1142" s="167"/>
      <c r="VX1142" s="326"/>
      <c r="VZ1142" s="167"/>
      <c r="WA1142" s="167"/>
      <c r="WB1142" s="167"/>
      <c r="WC1142" s="10"/>
      <c r="WD1142" s="10">
        <f t="shared" si="2425"/>
        <v>10.599999999999998</v>
      </c>
      <c r="WE1142" s="219"/>
      <c r="WF1142" s="167"/>
      <c r="WG1142" s="326"/>
      <c r="WI1142" s="167"/>
      <c r="WJ1142" s="167"/>
      <c r="WK1142" s="167"/>
      <c r="WL1142" s="10"/>
      <c r="WM1142" s="10">
        <f t="shared" si="2425"/>
        <v>169.3</v>
      </c>
      <c r="WN1142" s="219"/>
      <c r="WO1142" s="167"/>
      <c r="WP1142" s="326"/>
      <c r="WR1142" s="167"/>
      <c r="WS1142" s="167"/>
      <c r="WT1142" s="167"/>
      <c r="WU1142" s="10"/>
      <c r="WV1142" s="10">
        <f t="shared" ref="WV1142:ZG1142" si="2426">SUM(WU1137:WU1141)</f>
        <v>31.400000000000002</v>
      </c>
      <c r="WW1142" s="219"/>
      <c r="WX1142" s="167"/>
      <c r="WY1142" s="326"/>
      <c r="XA1142" s="167"/>
      <c r="XB1142" s="167"/>
      <c r="XC1142" s="167"/>
      <c r="XD1142" s="10"/>
      <c r="XE1142" s="10">
        <f t="shared" si="2426"/>
        <v>192.2</v>
      </c>
      <c r="XF1142" s="219"/>
      <c r="XG1142" s="167"/>
      <c r="XH1142" s="326"/>
      <c r="XJ1142" s="167"/>
      <c r="XK1142" s="167"/>
      <c r="XL1142" s="167"/>
      <c r="XM1142" s="10"/>
      <c r="XN1142" s="10">
        <f t="shared" si="2426"/>
        <v>268.89999999999998</v>
      </c>
      <c r="XO1142" s="219"/>
      <c r="XP1142" s="167"/>
      <c r="XQ1142" s="326"/>
      <c r="XS1142" s="167"/>
      <c r="XT1142" s="167"/>
      <c r="XU1142" s="167"/>
      <c r="XV1142" s="10"/>
      <c r="XW1142" s="10">
        <f t="shared" si="2426"/>
        <v>53.4</v>
      </c>
      <c r="XX1142" s="219"/>
      <c r="XY1142" s="167"/>
      <c r="XZ1142" s="326"/>
      <c r="YB1142" s="167"/>
      <c r="YC1142" s="167"/>
      <c r="YD1142" s="167"/>
      <c r="YE1142" s="10"/>
      <c r="YF1142" s="10">
        <f t="shared" si="2426"/>
        <v>124.19999999999999</v>
      </c>
      <c r="YG1142" s="219"/>
      <c r="YH1142" s="167"/>
      <c r="YI1142" s="326"/>
      <c r="YK1142" s="167"/>
      <c r="YL1142" s="167"/>
      <c r="YM1142" s="167"/>
      <c r="YN1142" s="10"/>
      <c r="YO1142" s="10">
        <f t="shared" si="2426"/>
        <v>168.9</v>
      </c>
      <c r="YP1142" s="219"/>
      <c r="YQ1142" s="167"/>
      <c r="YR1142" s="326"/>
      <c r="YT1142" s="167"/>
      <c r="YU1142" s="167"/>
      <c r="YV1142" s="167"/>
      <c r="YW1142" s="10"/>
      <c r="YX1142" s="10">
        <f t="shared" si="2426"/>
        <v>86.199999999999989</v>
      </c>
      <c r="YY1142" s="219"/>
      <c r="YZ1142" s="167"/>
      <c r="ZA1142" s="326"/>
      <c r="ZC1142" s="167"/>
      <c r="ZD1142" s="167"/>
      <c r="ZE1142" s="167"/>
      <c r="ZF1142" s="10"/>
      <c r="ZG1142" s="10">
        <f t="shared" si="2426"/>
        <v>30.799999999999997</v>
      </c>
      <c r="ZH1142" s="219"/>
      <c r="ZI1142" s="167"/>
      <c r="ZJ1142" s="326"/>
      <c r="ZL1142" s="167"/>
      <c r="ZM1142" s="167"/>
      <c r="ZN1142" s="167"/>
      <c r="ZO1142" s="10"/>
      <c r="ZP1142" s="10">
        <f t="shared" ref="ZP1142:ACA1142" si="2427">SUM(ZO1137:ZO1141)</f>
        <v>85</v>
      </c>
      <c r="ZQ1142" s="219"/>
      <c r="ZR1142" s="167"/>
      <c r="ZS1142" s="498"/>
      <c r="ZU1142" s="167"/>
      <c r="ZV1142" s="167"/>
      <c r="ZW1142" s="167"/>
      <c r="ZX1142" s="10"/>
      <c r="ZY1142" s="10">
        <f t="shared" si="2427"/>
        <v>233.7</v>
      </c>
      <c r="ZZ1142" s="219"/>
      <c r="AAA1142" s="167"/>
      <c r="AAB1142" s="326"/>
      <c r="AAD1142" s="167"/>
      <c r="AAE1142" s="167"/>
      <c r="AAF1142" s="167"/>
      <c r="AAG1142" s="10"/>
      <c r="AAH1142" s="10">
        <f t="shared" si="2427"/>
        <v>88.199999999999989</v>
      </c>
      <c r="AAI1142" s="219"/>
      <c r="AAJ1142" s="167"/>
      <c r="AAK1142" s="326"/>
      <c r="AAM1142" s="167"/>
      <c r="AAN1142" s="167"/>
      <c r="AAO1142" s="167"/>
      <c r="AAP1142" s="10"/>
      <c r="AAQ1142" s="10">
        <f t="shared" si="2427"/>
        <v>44</v>
      </c>
      <c r="AAR1142" s="219"/>
      <c r="AAS1142" s="167"/>
      <c r="AAT1142" s="326"/>
      <c r="AAV1142" s="167"/>
      <c r="AAW1142" s="167"/>
      <c r="AAX1142" s="167"/>
      <c r="AAY1142" s="10"/>
      <c r="AAZ1142" s="10">
        <f t="shared" si="2427"/>
        <v>191.8</v>
      </c>
      <c r="ABA1142" s="219"/>
      <c r="ABB1142" s="167"/>
      <c r="ABC1142" s="326"/>
      <c r="ABE1142" s="167"/>
      <c r="ABF1142" s="167"/>
      <c r="ABG1142" s="167"/>
      <c r="ABH1142" s="10"/>
      <c r="ABI1142" s="10">
        <f t="shared" si="2427"/>
        <v>144.39999999999998</v>
      </c>
      <c r="ABJ1142" s="219"/>
      <c r="ABK1142" s="167"/>
      <c r="ABL1142" s="326"/>
      <c r="ABN1142" s="167"/>
      <c r="ABO1142" s="167"/>
      <c r="ABP1142" s="167"/>
      <c r="ABQ1142" s="10"/>
      <c r="ABR1142" s="10">
        <f t="shared" si="2427"/>
        <v>156.89999999999998</v>
      </c>
      <c r="ABS1142" s="219"/>
      <c r="ABT1142" s="167"/>
      <c r="ABU1142" s="498"/>
      <c r="ABW1142" s="167"/>
      <c r="ABX1142" s="167"/>
      <c r="ABY1142" s="167"/>
      <c r="ABZ1142" s="10"/>
      <c r="ACA1142" s="10">
        <f t="shared" si="2427"/>
        <v>184.70000000000002</v>
      </c>
      <c r="ACB1142" s="219"/>
      <c r="ACC1142" s="167"/>
      <c r="ACD1142" s="326"/>
      <c r="ACF1142" s="167"/>
      <c r="ACG1142" s="167"/>
      <c r="ACH1142" s="167"/>
      <c r="ACI1142" s="10"/>
      <c r="ACJ1142" s="10">
        <f t="shared" ref="ACJ1142" si="2428">SUM(ACI1137:ACI1141)</f>
        <v>62.6</v>
      </c>
      <c r="ACK1142" s="219"/>
      <c r="ACL1142" s="167"/>
      <c r="ACM1142" s="326"/>
      <c r="ACO1142" s="167"/>
      <c r="ACP1142" s="167"/>
      <c r="ACQ1142" s="167"/>
      <c r="ACR1142" s="10"/>
      <c r="ACS1142" s="10">
        <f t="shared" ref="ACS1142" si="2429">SUM(ACR1137:ACR1141)</f>
        <v>231.2</v>
      </c>
      <c r="ACT1142" s="219"/>
      <c r="ACU1142" s="167"/>
      <c r="ACV1142" s="326"/>
      <c r="ACX1142" s="167"/>
      <c r="ACY1142" s="167"/>
      <c r="ACZ1142" s="167"/>
      <c r="ADA1142" s="10"/>
      <c r="ADB1142" s="10">
        <f t="shared" ref="ADB1142" si="2430">SUM(ADA1137:ADA1141)</f>
        <v>135.60000000000002</v>
      </c>
      <c r="ADC1142" s="219"/>
      <c r="ADD1142" s="167"/>
      <c r="ADE1142" s="326"/>
      <c r="ADG1142" s="167"/>
      <c r="ADH1142" s="167"/>
      <c r="ADI1142" s="167"/>
      <c r="ADJ1142" s="10"/>
      <c r="ADK1142" s="10">
        <f t="shared" ref="ADK1142" si="2431">SUM(ADJ1137:ADJ1141)</f>
        <v>178.10000000000002</v>
      </c>
      <c r="ADL1142" s="219"/>
      <c r="ADM1142" s="167"/>
      <c r="ADN1142" s="326"/>
      <c r="ADP1142" s="167"/>
      <c r="ADQ1142" s="167"/>
      <c r="ADR1142" s="167"/>
      <c r="ADS1142" s="10"/>
      <c r="ADT1142" s="10">
        <f t="shared" ref="ADT1142" si="2432">SUM(ADS1137:ADS1141)</f>
        <v>200.10000000000002</v>
      </c>
      <c r="ADU1142" s="219"/>
      <c r="ADV1142" s="167"/>
      <c r="ADW1142" s="329"/>
      <c r="ADY1142" s="167"/>
      <c r="ADZ1142" s="167"/>
      <c r="AEA1142" s="167"/>
      <c r="AEB1142" s="10"/>
      <c r="AEC1142" s="10">
        <f t="shared" ref="AEC1142" si="2433">SUM(AEB1137:AEB1141)</f>
        <v>74.3</v>
      </c>
      <c r="AED1142" s="219"/>
      <c r="AEE1142" s="167"/>
      <c r="AEF1142" s="326"/>
      <c r="AEH1142" s="167"/>
      <c r="AEI1142" s="167"/>
      <c r="AEJ1142" s="167"/>
      <c r="AEK1142" s="10"/>
      <c r="AEL1142" s="10">
        <f t="shared" ref="AEL1142" si="2434">SUM(AEK1137:AEK1141)</f>
        <v>415.29999999999995</v>
      </c>
      <c r="AEM1142" s="219"/>
      <c r="AEN1142" s="167"/>
      <c r="AEO1142" s="326"/>
      <c r="AEQ1142" s="167"/>
      <c r="AER1142" s="167"/>
      <c r="AES1142" s="167"/>
      <c r="AET1142" s="10"/>
      <c r="AEU1142" s="10">
        <f t="shared" ref="AEU1142" si="2435">SUM(AET1137:AET1141)</f>
        <v>294.30000000000007</v>
      </c>
      <c r="AEV1142" s="219"/>
      <c r="AEW1142" s="167"/>
      <c r="AEX1142" s="326"/>
      <c r="AEZ1142" s="167"/>
      <c r="AFA1142" s="167"/>
      <c r="AFB1142" s="167"/>
      <c r="AFC1142" s="10"/>
      <c r="AFD1142" s="10">
        <f t="shared" ref="AFD1142" si="2436">SUM(AFC1137:AFC1141)</f>
        <v>214.39999999999998</v>
      </c>
      <c r="AFE1142" s="219"/>
      <c r="AFF1142" s="167"/>
      <c r="AFG1142" s="326"/>
      <c r="AFI1142" s="167"/>
      <c r="AFJ1142" s="167"/>
      <c r="AFK1142" s="167"/>
      <c r="AFL1142" s="10"/>
      <c r="AFM1142" s="10">
        <f t="shared" ref="AFM1142" si="2437">SUM(AFL1137:AFL1141)</f>
        <v>217.19999999999996</v>
      </c>
      <c r="AFN1142" s="219"/>
      <c r="AFO1142" s="167"/>
      <c r="AFP1142" s="326"/>
      <c r="AFR1142" s="167"/>
      <c r="AFS1142" s="167"/>
      <c r="AFT1142" s="167"/>
      <c r="AFU1142" s="10"/>
      <c r="AFV1142" s="10">
        <f t="shared" ref="AFV1142" si="2438">SUM(AFU1137:AFU1141)</f>
        <v>395.49999999999994</v>
      </c>
      <c r="AFW1142" s="219"/>
      <c r="AFX1142" s="167"/>
      <c r="AFY1142" s="326"/>
      <c r="AGA1142" s="167"/>
      <c r="AGB1142" s="167"/>
      <c r="AGC1142" s="167"/>
      <c r="AGD1142" s="10"/>
      <c r="AGE1142" s="10">
        <f t="shared" ref="AGE1142" si="2439">SUM(AGD1137:AGD1141)</f>
        <v>184.70000000000002</v>
      </c>
      <c r="AGF1142" s="219"/>
      <c r="AGG1142" s="167"/>
      <c r="AGH1142" s="498"/>
      <c r="AGJ1142" s="167"/>
      <c r="AGK1142" s="167"/>
      <c r="AGL1142" s="167"/>
      <c r="AGM1142" s="10"/>
      <c r="AGN1142" s="10">
        <f t="shared" ref="AGN1142" si="2440">SUM(AGM1137:AGM1141)</f>
        <v>35.700000000000003</v>
      </c>
      <c r="AGO1142" s="219"/>
      <c r="AGP1142" s="167"/>
      <c r="AGQ1142" s="326"/>
      <c r="AGS1142" s="167"/>
      <c r="AGT1142" s="167"/>
      <c r="AGU1142" s="167"/>
      <c r="AGV1142" s="10"/>
      <c r="AGW1142" s="10">
        <f t="shared" ref="AGW1142" si="2441">SUM(AGV1137:AGV1141)</f>
        <v>99.4</v>
      </c>
      <c r="AGX1142" s="219"/>
      <c r="AGY1142" s="167"/>
      <c r="AGZ1142" s="326"/>
      <c r="AHB1142" s="167"/>
      <c r="AHC1142" s="167"/>
      <c r="AHD1142" s="167"/>
      <c r="AHE1142" s="10"/>
      <c r="AHF1142" s="10">
        <f t="shared" ref="AHF1142" si="2442">SUM(AHE1137:AHE1141)</f>
        <v>53.4</v>
      </c>
      <c r="AHG1142" s="219"/>
      <c r="AHH1142" s="167"/>
      <c r="AHI1142" s="326"/>
      <c r="AHK1142" s="167"/>
      <c r="AHL1142" s="167"/>
      <c r="AHM1142" s="167"/>
      <c r="AHN1142" s="10"/>
      <c r="AHO1142" s="10">
        <f t="shared" ref="AHO1142" si="2443">SUM(AHN1137:AHN1141)</f>
        <v>169.20000000000002</v>
      </c>
      <c r="AHP1142" s="219"/>
      <c r="AHQ1142" s="167"/>
      <c r="AHR1142" s="326"/>
      <c r="AHT1142" s="167"/>
      <c r="AHU1142" s="167"/>
      <c r="AHV1142" s="167"/>
      <c r="AHW1142" s="10"/>
      <c r="AHX1142" s="10">
        <f t="shared" ref="AHX1142" si="2444">SUM(AHW1137:AHW1141)</f>
        <v>249.2</v>
      </c>
      <c r="AHY1142" s="219"/>
      <c r="AHZ1142" s="167"/>
      <c r="AIA1142" s="326"/>
      <c r="AIC1142" s="167"/>
      <c r="AID1142" s="167"/>
      <c r="AIE1142" s="167"/>
      <c r="AIF1142" s="10"/>
      <c r="AIG1142" s="10">
        <f t="shared" ref="AIG1142" si="2445">SUM(AIF1137:AIF1141)</f>
        <v>57.8</v>
      </c>
      <c r="AIH1142" s="219"/>
      <c r="AII1142" s="167"/>
      <c r="AIJ1142" s="498"/>
      <c r="AIL1142" s="167"/>
      <c r="AIM1142" s="167"/>
      <c r="AIN1142" s="167"/>
      <c r="AIO1142" s="10"/>
      <c r="AIP1142" s="10">
        <f t="shared" ref="AIP1142" si="2446">SUM(AIO1137:AIO1141)</f>
        <v>356.6</v>
      </c>
      <c r="AIQ1142" s="219"/>
      <c r="AIR1142" s="167"/>
      <c r="AIS1142" s="326"/>
      <c r="AIU1142" s="167"/>
      <c r="AIV1142" s="167"/>
      <c r="AIW1142" s="167"/>
      <c r="AIX1142" s="10"/>
      <c r="AIY1142" s="10">
        <f t="shared" ref="AIY1142" si="2447">SUM(AIX1137:AIX1141)</f>
        <v>25.700000000000003</v>
      </c>
      <c r="AIZ1142" s="219"/>
      <c r="AJA1142" s="167"/>
      <c r="AJB1142" s="326"/>
      <c r="AJD1142" s="167"/>
      <c r="AJE1142" s="167"/>
      <c r="AJF1142" s="167"/>
      <c r="AJG1142" s="10"/>
      <c r="AJH1142" s="10">
        <f t="shared" ref="AJH1142" si="2448">SUM(AJG1137:AJG1141)</f>
        <v>133.70000000000002</v>
      </c>
      <c r="AJI1142" s="219"/>
      <c r="AJJ1142" s="167"/>
      <c r="AJK1142" s="326"/>
      <c r="AJM1142" s="167"/>
      <c r="AJN1142" s="167"/>
      <c r="AJO1142" s="167"/>
      <c r="AJP1142" s="10"/>
      <c r="AJQ1142" s="10">
        <f t="shared" ref="AJQ1142" si="2449">SUM(AJP1137:AJP1141)</f>
        <v>188.7</v>
      </c>
      <c r="AJR1142" s="219"/>
      <c r="AJS1142" s="167"/>
      <c r="AJT1142" s="326"/>
      <c r="AJV1142" s="167"/>
      <c r="AJW1142" s="167"/>
      <c r="AJX1142" s="167"/>
      <c r="AJY1142" s="10"/>
      <c r="AJZ1142" s="10">
        <f t="shared" ref="AJZ1142" si="2450">SUM(AJY1137:AJY1141)</f>
        <v>192.79999999999998</v>
      </c>
      <c r="AKA1142" s="219"/>
      <c r="AKB1142" s="167"/>
      <c r="AKC1142" s="326"/>
      <c r="AKE1142" s="167"/>
      <c r="AKF1142" s="167"/>
      <c r="AKG1142" s="167"/>
      <c r="AKH1142" s="10"/>
      <c r="AKI1142" s="10">
        <f t="shared" ref="AKI1142" si="2451">SUM(AKH1137:AKH1141)</f>
        <v>196.5</v>
      </c>
      <c r="AKJ1142" s="219"/>
      <c r="AKK1142" s="167"/>
      <c r="AKL1142" s="326"/>
      <c r="AKN1142" s="167"/>
      <c r="AKO1142" s="167"/>
      <c r="AKP1142" s="167"/>
      <c r="AKQ1142" s="10"/>
      <c r="AKR1142" s="10">
        <f t="shared" ref="AKR1142" si="2452">SUM(AKQ1137:AKQ1141)</f>
        <v>188.39999999999998</v>
      </c>
      <c r="AKS1142" s="219"/>
      <c r="AKT1142" s="167"/>
      <c r="AKU1142" s="326"/>
      <c r="AKW1142" s="167"/>
      <c r="AKX1142" s="167"/>
      <c r="AKY1142" s="167"/>
      <c r="AKZ1142" s="10"/>
      <c r="ALA1142" s="10">
        <f t="shared" ref="ALA1142" si="2453">SUM(AKZ1137:AKZ1141)</f>
        <v>149.10000000000002</v>
      </c>
      <c r="ALB1142" s="219"/>
      <c r="ALC1142" s="167"/>
      <c r="ALD1142" s="329"/>
      <c r="ALF1142" s="167"/>
      <c r="ALG1142" s="167"/>
      <c r="ALH1142" s="167"/>
      <c r="ALI1142" s="10"/>
      <c r="ALJ1142" s="10">
        <f t="shared" ref="ALJ1142" si="2454">SUM(ALI1137:ALI1141)</f>
        <v>199.59999999999997</v>
      </c>
      <c r="ALK1142" s="219"/>
      <c r="ALL1142" s="167"/>
      <c r="ALM1142" s="326"/>
      <c r="ALO1142" s="167"/>
      <c r="ALP1142" s="167"/>
      <c r="ALQ1142" s="167"/>
      <c r="ALR1142" s="10"/>
      <c r="ALS1142" s="10">
        <f t="shared" ref="ALS1142" si="2455">SUM(ALR1137:ALR1141)</f>
        <v>246.69999999999996</v>
      </c>
      <c r="ALT1142" s="219"/>
      <c r="ALU1142" s="167"/>
      <c r="ALV1142" s="326"/>
      <c r="ALX1142" s="167"/>
      <c r="ALY1142" s="167"/>
      <c r="ALZ1142" s="167"/>
      <c r="AMA1142" s="10"/>
      <c r="AMB1142" s="10">
        <f t="shared" ref="AMB1142" si="2456">SUM(AMA1137:AMA1141)</f>
        <v>133.10000000000002</v>
      </c>
      <c r="AMC1142" s="219"/>
      <c r="AMD1142" s="167"/>
      <c r="AME1142" s="326"/>
      <c r="AMG1142" s="167"/>
      <c r="AMH1142" s="167"/>
      <c r="AMI1142" s="167"/>
      <c r="AMJ1142" s="10"/>
      <c r="AMK1142" s="10">
        <f t="shared" ref="AMK1142" si="2457">SUM(AMJ1137:AMJ1141)</f>
        <v>80.899999999999991</v>
      </c>
      <c r="AML1142" s="219"/>
      <c r="AMM1142" s="167"/>
      <c r="AMN1142" s="326"/>
      <c r="AMP1142" s="167"/>
      <c r="AMQ1142" s="167"/>
      <c r="AMR1142" s="167"/>
      <c r="AMS1142" s="10"/>
      <c r="AMT1142" s="10">
        <f t="shared" ref="AMT1142" si="2458">SUM(AMS1137:AMS1141)</f>
        <v>7.8000000000000007</v>
      </c>
      <c r="AMU1142" s="219"/>
      <c r="AMV1142" s="167"/>
      <c r="AMW1142" s="326"/>
      <c r="AMY1142" s="167"/>
      <c r="AMZ1142" s="167"/>
      <c r="ANA1142" s="167"/>
      <c r="ANB1142" s="10"/>
      <c r="ANC1142" s="10">
        <f t="shared" ref="ANC1142" si="2459">SUM(ANB1137:ANB1141)</f>
        <v>15.100000000000001</v>
      </c>
      <c r="AND1142" s="219"/>
      <c r="ANE1142" s="167"/>
      <c r="ANF1142" s="326"/>
      <c r="ANH1142" s="167"/>
      <c r="ANI1142" s="167"/>
      <c r="ANJ1142" s="167"/>
      <c r="ANK1142" s="10"/>
      <c r="ANL1142" s="10">
        <f t="shared" ref="ANL1142" si="2460">SUM(ANK1137:ANK1141)</f>
        <v>139.30000000000001</v>
      </c>
      <c r="ANM1142" s="219"/>
      <c r="ANN1142" s="167"/>
      <c r="ANO1142" s="326"/>
      <c r="ANQ1142" s="167"/>
      <c r="ANR1142" s="167"/>
      <c r="ANS1142" s="167"/>
      <c r="ANT1142" s="10"/>
      <c r="ANU1142" s="10">
        <f t="shared" ref="ANU1142" si="2461">SUM(ANT1137:ANT1141)</f>
        <v>231.70000000000002</v>
      </c>
      <c r="ANV1142" s="219"/>
      <c r="ANW1142" s="167"/>
      <c r="ANX1142" s="326"/>
      <c r="ANZ1142" s="167"/>
      <c r="AOA1142" s="167"/>
      <c r="AOB1142" s="167"/>
      <c r="AOC1142" s="10"/>
      <c r="AOD1142" s="10">
        <f t="shared" ref="AOD1142" si="2462">SUM(AOC1137:AOC1141)</f>
        <v>47.499999999999993</v>
      </c>
      <c r="AOE1142" s="219"/>
      <c r="AOF1142" s="167"/>
      <c r="AOG1142" s="326"/>
      <c r="AOI1142" s="167"/>
      <c r="AOJ1142" s="167"/>
      <c r="AOK1142" s="167"/>
      <c r="AOL1142" s="10"/>
      <c r="AOM1142" s="10">
        <f t="shared" ref="AOM1142" si="2463">SUM(AOL1137:AOL1141)</f>
        <v>342</v>
      </c>
      <c r="AON1142" s="219"/>
      <c r="AOO1142" s="167"/>
      <c r="AOP1142" s="498"/>
      <c r="AOR1142" s="167"/>
      <c r="AOS1142" s="167"/>
      <c r="AOT1142" s="167"/>
      <c r="AOU1142" s="10"/>
      <c r="AOV1142" s="10">
        <f t="shared" ref="AOV1142" si="2464">SUM(AOU1137:AOU1141)</f>
        <v>123.39999999999999</v>
      </c>
      <c r="AOW1142" s="219"/>
      <c r="AOX1142" s="167"/>
      <c r="AOY1142" s="326"/>
      <c r="APA1142" s="167"/>
      <c r="APB1142" s="167"/>
      <c r="APC1142" s="167"/>
      <c r="APD1142" s="10"/>
      <c r="APE1142" s="10">
        <f t="shared" ref="APE1142" si="2465">SUM(APD1137:APD1141)</f>
        <v>136.4</v>
      </c>
      <c r="APF1142" s="219"/>
      <c r="APG1142" s="167"/>
      <c r="APH1142" s="326"/>
      <c r="APJ1142" s="167"/>
      <c r="APK1142" s="167"/>
      <c r="APL1142" s="167"/>
      <c r="APM1142" s="10"/>
      <c r="APN1142" s="10">
        <f t="shared" ref="APN1142" si="2466">SUM(APM1137:APM1141)</f>
        <v>203.9</v>
      </c>
      <c r="APO1142" s="219"/>
      <c r="APP1142" s="167"/>
      <c r="APQ1142" s="326"/>
      <c r="APS1142" s="167"/>
      <c r="APT1142" s="167"/>
      <c r="APU1142" s="167"/>
      <c r="APV1142" s="10"/>
      <c r="APW1142" s="10">
        <f t="shared" ref="APW1142" si="2467">SUM(APV1137:APV1141)</f>
        <v>113.7</v>
      </c>
      <c r="APX1142" s="219"/>
      <c r="APY1142" s="167"/>
      <c r="APZ1142" s="326"/>
      <c r="AQB1142" s="167"/>
      <c r="AQC1142" s="167"/>
      <c r="AQD1142" s="167"/>
      <c r="AQE1142" s="10"/>
      <c r="AQF1142" s="10">
        <f t="shared" ref="AQF1142" si="2468">SUM(AQE1137:AQE1141)</f>
        <v>211.29999999999995</v>
      </c>
      <c r="AQG1142" s="219"/>
      <c r="AQH1142" s="167"/>
      <c r="AQI1142" s="326"/>
      <c r="AQK1142" s="167"/>
      <c r="AQL1142" s="167"/>
      <c r="AQM1142" s="167"/>
      <c r="AQN1142" s="10"/>
      <c r="AQO1142" s="10">
        <f t="shared" ref="AQO1142" si="2469">SUM(AQN1137:AQN1141)</f>
        <v>223.2</v>
      </c>
      <c r="AQP1142" s="219"/>
      <c r="AQQ1142" s="167"/>
      <c r="AQR1142" s="326"/>
      <c r="AQT1142" s="167"/>
      <c r="AQU1142" s="167"/>
      <c r="AQV1142" s="167"/>
      <c r="AQW1142" s="10"/>
      <c r="AQX1142" s="10">
        <f t="shared" ref="AQX1142:ATI1142" si="2470">SUM(AQW1137:AQW1141)</f>
        <v>26.6</v>
      </c>
      <c r="AQY1142" s="219"/>
      <c r="AQZ1142" s="167"/>
      <c r="ARA1142" s="326"/>
      <c r="ARC1142" s="167"/>
      <c r="ARD1142" s="167"/>
      <c r="ARE1142" s="167"/>
      <c r="ARF1142" s="10"/>
      <c r="ARG1142" s="10">
        <f t="shared" si="2470"/>
        <v>82.2</v>
      </c>
      <c r="ARH1142" s="219"/>
      <c r="ARI1142" s="167"/>
      <c r="ARJ1142" s="326"/>
      <c r="ARL1142" s="167"/>
      <c r="ARM1142" s="167"/>
      <c r="ARN1142" s="167"/>
      <c r="ARO1142" s="10"/>
      <c r="ARP1142" s="10">
        <f t="shared" si="2470"/>
        <v>19.100000000000001</v>
      </c>
      <c r="ARQ1142" s="219"/>
      <c r="ARR1142" s="167"/>
      <c r="ARS1142" s="329"/>
      <c r="ARU1142" s="167"/>
      <c r="ARV1142" s="167"/>
      <c r="ARW1142" s="167"/>
      <c r="ARX1142" s="10"/>
      <c r="ARY1142" s="10">
        <f t="shared" si="2470"/>
        <v>181.3</v>
      </c>
      <c r="ARZ1142" s="219"/>
      <c r="ASA1142" s="167"/>
      <c r="ASB1142" s="326"/>
      <c r="ASD1142" s="167"/>
      <c r="ASE1142" s="167"/>
      <c r="ASF1142" s="167"/>
      <c r="ASG1142" s="10"/>
      <c r="ASH1142" s="10">
        <f t="shared" si="2470"/>
        <v>134.10000000000002</v>
      </c>
      <c r="ASI1142" s="219"/>
      <c r="ASJ1142" s="167"/>
      <c r="ASK1142" s="326"/>
      <c r="ASM1142" s="167"/>
      <c r="ASN1142" s="167"/>
      <c r="ASO1142" s="167"/>
      <c r="ASP1142" s="10"/>
      <c r="ASQ1142" s="10">
        <f t="shared" si="2470"/>
        <v>126.9</v>
      </c>
      <c r="ASR1142" s="219"/>
      <c r="ASS1142" s="167"/>
      <c r="AST1142" s="326"/>
      <c r="ASV1142" s="167"/>
      <c r="ASW1142" s="167"/>
      <c r="ASX1142" s="167"/>
      <c r="ASY1142" s="10"/>
      <c r="ASZ1142" s="10">
        <f t="shared" si="2470"/>
        <v>174.39999999999998</v>
      </c>
      <c r="ATA1142" s="219"/>
      <c r="ATB1142" s="167"/>
      <c r="ATC1142" s="326"/>
      <c r="ATE1142" s="167"/>
      <c r="ATF1142" s="167"/>
      <c r="ATG1142" s="167"/>
      <c r="ATH1142" s="10"/>
      <c r="ATI1142" s="10">
        <f t="shared" si="2470"/>
        <v>84.4</v>
      </c>
      <c r="ATJ1142" s="219"/>
      <c r="ATK1142" s="167"/>
      <c r="ATL1142" s="326"/>
      <c r="ATN1142" s="167"/>
      <c r="ATO1142" s="167"/>
      <c r="ATP1142" s="167"/>
      <c r="ATQ1142" s="10"/>
      <c r="ATR1142" s="10">
        <f t="shared" ref="ATR1142:AWC1142" si="2471">SUM(ATQ1137:ATQ1141)</f>
        <v>35.4</v>
      </c>
      <c r="ATS1142" s="219"/>
      <c r="ATT1142" s="167"/>
      <c r="ATU1142" s="326"/>
      <c r="ATW1142" s="167"/>
      <c r="ATX1142" s="167"/>
      <c r="ATY1142" s="167"/>
      <c r="ATZ1142" s="10"/>
      <c r="AUA1142" s="10">
        <f t="shared" si="2471"/>
        <v>199.89999999999998</v>
      </c>
      <c r="AUB1142" s="219"/>
      <c r="AUC1142" s="167"/>
      <c r="AUD1142" s="326"/>
      <c r="AUF1142" s="167"/>
      <c r="AUG1142" s="167"/>
      <c r="AUH1142" s="167"/>
      <c r="AUI1142" s="10"/>
      <c r="AUJ1142" s="10">
        <f t="shared" si="2471"/>
        <v>128.79999999999998</v>
      </c>
      <c r="AUK1142" s="219"/>
      <c r="AUL1142" s="167"/>
      <c r="AUM1142" s="326"/>
      <c r="AUO1142" s="167"/>
      <c r="AUP1142" s="167"/>
      <c r="AUQ1142" s="167"/>
      <c r="AUR1142" s="10"/>
      <c r="AUS1142" s="10">
        <f t="shared" si="2471"/>
        <v>143.60000000000002</v>
      </c>
      <c r="AUT1142" s="219"/>
      <c r="AUU1142" s="167"/>
      <c r="AUV1142" s="326"/>
      <c r="AUX1142" s="167"/>
      <c r="AUY1142" s="167"/>
      <c r="AUZ1142" s="167"/>
      <c r="AVA1142" s="10"/>
      <c r="AVB1142" s="10">
        <f t="shared" si="2471"/>
        <v>183.79999999999998</v>
      </c>
      <c r="AVC1142" s="219"/>
      <c r="AVD1142" s="167"/>
      <c r="AVE1142" s="326"/>
      <c r="AVG1142" s="167"/>
      <c r="AVH1142" s="167"/>
      <c r="AVI1142" s="167"/>
      <c r="AVJ1142" s="10"/>
      <c r="AVK1142" s="10">
        <f t="shared" si="2471"/>
        <v>161.19999999999999</v>
      </c>
      <c r="AVL1142" s="219"/>
      <c r="AVM1142" s="167"/>
      <c r="AVN1142" s="329"/>
      <c r="AVP1142" s="167"/>
      <c r="AVQ1142" s="167"/>
      <c r="AVR1142" s="167"/>
      <c r="AVS1142" s="10"/>
      <c r="AVT1142" s="10">
        <f t="shared" si="2471"/>
        <v>10</v>
      </c>
      <c r="AVU1142" s="219"/>
      <c r="AVV1142" s="167"/>
      <c r="AVW1142" s="326"/>
      <c r="AVY1142" s="167"/>
      <c r="AVZ1142" s="167"/>
      <c r="AWA1142" s="167"/>
      <c r="AWB1142" s="10"/>
      <c r="AWC1142" s="10">
        <f t="shared" si="2471"/>
        <v>132.9</v>
      </c>
      <c r="AWD1142" s="219"/>
      <c r="AWE1142" s="167"/>
      <c r="AWF1142" s="326"/>
      <c r="AWH1142" s="167"/>
      <c r="AWI1142" s="167"/>
      <c r="AWJ1142" s="167"/>
      <c r="AWK1142" s="10"/>
      <c r="AWL1142" s="10">
        <f t="shared" ref="AWL1142:AYW1142" si="2472">SUM(AWK1137:AWK1141)</f>
        <v>200.3</v>
      </c>
      <c r="AWM1142" s="219"/>
      <c r="AWN1142" s="167"/>
      <c r="AWO1142" s="326"/>
      <c r="AWQ1142" s="167"/>
      <c r="AWR1142" s="167"/>
      <c r="AWS1142" s="167"/>
      <c r="AWT1142" s="10"/>
      <c r="AWU1142" s="10">
        <f t="shared" si="2472"/>
        <v>2.6</v>
      </c>
      <c r="AWV1142" s="219"/>
      <c r="AWW1142" s="167"/>
      <c r="AWX1142" s="326"/>
      <c r="AWZ1142" s="167"/>
      <c r="AXA1142" s="167"/>
      <c r="AXB1142" s="167"/>
      <c r="AXC1142" s="10"/>
      <c r="AXD1142" s="10">
        <f t="shared" si="2472"/>
        <v>197.89999999999998</v>
      </c>
      <c r="AXE1142" s="219"/>
      <c r="AXF1142" s="167"/>
      <c r="AXG1142" s="498"/>
      <c r="AXI1142" s="167"/>
      <c r="AXJ1142" s="167"/>
      <c r="AXK1142" s="167"/>
      <c r="AXL1142" s="10"/>
      <c r="AXM1142" s="10">
        <f t="shared" si="2472"/>
        <v>77.599999999999994</v>
      </c>
      <c r="AXN1142" s="219"/>
      <c r="AXO1142" s="167"/>
      <c r="AXP1142" s="326"/>
      <c r="AXR1142" s="167"/>
      <c r="AXS1142" s="167"/>
      <c r="AXT1142" s="167"/>
      <c r="AXU1142" s="10"/>
      <c r="AXV1142" s="10">
        <f t="shared" si="2472"/>
        <v>90.8</v>
      </c>
      <c r="AXW1142" s="219"/>
      <c r="AXX1142" s="167"/>
      <c r="AXY1142" s="326"/>
      <c r="AYA1142" s="167"/>
      <c r="AYB1142" s="167"/>
      <c r="AYC1142" s="167"/>
      <c r="AYD1142" s="10"/>
      <c r="AYE1142" s="10">
        <f t="shared" si="2472"/>
        <v>229.09999999999997</v>
      </c>
      <c r="AYF1142" s="219"/>
      <c r="AYG1142" s="167"/>
      <c r="AYH1142" s="326"/>
      <c r="AYJ1142" s="167"/>
      <c r="AYK1142" s="167"/>
      <c r="AYL1142" s="167"/>
      <c r="AYM1142" s="10"/>
      <c r="AYN1142" s="10">
        <f t="shared" si="2472"/>
        <v>154.59999999999997</v>
      </c>
      <c r="AYO1142" s="219"/>
      <c r="AYP1142" s="167"/>
      <c r="AYQ1142" s="326"/>
      <c r="AYS1142" s="167"/>
      <c r="AYT1142" s="167"/>
      <c r="AYU1142" s="167"/>
      <c r="AYV1142" s="10"/>
      <c r="AYW1142" s="10">
        <f t="shared" si="2472"/>
        <v>39.1</v>
      </c>
      <c r="AYX1142" s="219"/>
      <c r="AYY1142" s="167"/>
      <c r="AYZ1142" s="498"/>
      <c r="AZB1142" s="167"/>
      <c r="AZC1142" s="167"/>
      <c r="AZD1142" s="167"/>
      <c r="AZE1142" s="10"/>
      <c r="AZF1142" s="10">
        <f t="shared" ref="AZF1142:BBQ1142" si="2473">SUM(AZE1137:AZE1141)</f>
        <v>144.60000000000002</v>
      </c>
      <c r="AZG1142" s="219"/>
      <c r="AZH1142" s="167"/>
      <c r="AZI1142" s="326"/>
      <c r="AZK1142" s="167"/>
      <c r="AZL1142" s="167"/>
      <c r="AZM1142" s="167"/>
      <c r="AZN1142" s="10"/>
      <c r="AZO1142" s="10">
        <f t="shared" si="2473"/>
        <v>173.70000000000002</v>
      </c>
      <c r="AZP1142" s="219"/>
      <c r="AZQ1142" s="167"/>
      <c r="AZR1142" s="326"/>
      <c r="AZT1142" s="167"/>
      <c r="AZU1142" s="167"/>
      <c r="AZV1142" s="167"/>
      <c r="AZW1142" s="10"/>
      <c r="AZX1142" s="10">
        <f t="shared" si="2473"/>
        <v>226.7</v>
      </c>
      <c r="AZY1142" s="219"/>
      <c r="AZZ1142" s="167"/>
      <c r="BAA1142" s="326"/>
      <c r="BAC1142" s="167"/>
      <c r="BAD1142" s="167"/>
      <c r="BAE1142" s="167"/>
      <c r="BAF1142" s="10"/>
      <c r="BAG1142" s="10">
        <f t="shared" si="2473"/>
        <v>144.5</v>
      </c>
      <c r="BAH1142" s="219"/>
      <c r="BAI1142" s="167"/>
      <c r="BAJ1142" s="326"/>
      <c r="BAL1142" s="167"/>
      <c r="BAM1142" s="167"/>
      <c r="BAN1142" s="167"/>
      <c r="BAO1142" s="10"/>
      <c r="BAP1142" s="10">
        <f t="shared" si="2473"/>
        <v>33</v>
      </c>
      <c r="BAQ1142" s="219"/>
      <c r="BAR1142" s="167"/>
      <c r="BAS1142" s="326"/>
      <c r="BAU1142" s="167"/>
      <c r="BAV1142" s="167"/>
      <c r="BAW1142" s="167"/>
      <c r="BAX1142" s="10"/>
      <c r="BAY1142" s="10">
        <f t="shared" si="2473"/>
        <v>15.799999999999999</v>
      </c>
      <c r="BAZ1142" s="219"/>
      <c r="BBA1142" s="167"/>
      <c r="BBB1142" s="326"/>
      <c r="BBD1142" s="167"/>
      <c r="BBE1142" s="167"/>
      <c r="BBF1142" s="167"/>
      <c r="BBG1142" s="10"/>
      <c r="BBH1142" s="10">
        <f t="shared" si="2473"/>
        <v>208.7</v>
      </c>
      <c r="BBI1142" s="219"/>
      <c r="BBJ1142" s="167"/>
      <c r="BBK1142" s="326"/>
      <c r="BBM1142" s="167"/>
      <c r="BBN1142" s="167"/>
      <c r="BBO1142" s="167"/>
      <c r="BBP1142" s="10"/>
      <c r="BBQ1142" s="10">
        <f t="shared" si="2473"/>
        <v>70.3</v>
      </c>
      <c r="BBR1142" s="219"/>
      <c r="BBS1142" s="167"/>
      <c r="BBT1142" s="326"/>
      <c r="BBV1142" s="167"/>
      <c r="BBW1142" s="167"/>
      <c r="BBX1142" s="167"/>
      <c r="BBY1142" s="10"/>
      <c r="BBZ1142" s="10">
        <f t="shared" ref="BBZ1142:BEK1142" si="2474">SUM(BBY1137:BBY1141)</f>
        <v>83.5</v>
      </c>
      <c r="BCA1142" s="219"/>
      <c r="BCB1142" s="167"/>
      <c r="BCC1142" s="329"/>
      <c r="BCE1142" s="167"/>
      <c r="BCF1142" s="167"/>
      <c r="BCG1142" s="167"/>
      <c r="BCH1142" s="10"/>
      <c r="BCI1142" s="10">
        <f t="shared" si="2474"/>
        <v>15.100000000000001</v>
      </c>
      <c r="BCJ1142" s="219"/>
      <c r="BCK1142" s="167"/>
      <c r="BCL1142" s="326"/>
      <c r="BCN1142" s="167"/>
      <c r="BCO1142" s="167"/>
      <c r="BCP1142" s="167"/>
      <c r="BCQ1142" s="10"/>
      <c r="BCR1142" s="10">
        <f t="shared" si="2474"/>
        <v>217</v>
      </c>
      <c r="BCS1142" s="219"/>
      <c r="BCT1142" s="167"/>
      <c r="BCU1142" s="326"/>
      <c r="BCW1142" s="167"/>
      <c r="BCX1142" s="167"/>
      <c r="BCY1142" s="167"/>
      <c r="BCZ1142" s="10"/>
      <c r="BDA1142" s="10">
        <f t="shared" si="2474"/>
        <v>177.9</v>
      </c>
      <c r="BDB1142" s="219"/>
      <c r="BDC1142" s="167"/>
      <c r="BDD1142" s="326"/>
      <c r="BDF1142" s="167"/>
      <c r="BDG1142" s="167"/>
      <c r="BDH1142" s="167"/>
      <c r="BDI1142" s="10"/>
      <c r="BDJ1142" s="10">
        <f t="shared" si="2474"/>
        <v>78.699999999999989</v>
      </c>
      <c r="BDK1142" s="219"/>
      <c r="BDL1142" s="167"/>
      <c r="BDM1142" s="329"/>
      <c r="BDO1142" s="167"/>
      <c r="BDP1142" s="167"/>
      <c r="BDQ1142" s="167"/>
      <c r="BDR1142" s="10"/>
      <c r="BDS1142" s="10">
        <f t="shared" si="2474"/>
        <v>284.79999999999995</v>
      </c>
      <c r="BDT1142" s="219"/>
      <c r="BDU1142" s="167"/>
      <c r="BDV1142" s="326"/>
      <c r="BDX1142" s="167"/>
      <c r="BDY1142" s="167"/>
      <c r="BDZ1142" s="167"/>
      <c r="BEA1142" s="10"/>
      <c r="BEB1142" s="10">
        <f t="shared" si="2474"/>
        <v>163.59999999999997</v>
      </c>
      <c r="BEC1142" s="219"/>
      <c r="BED1142" s="167"/>
      <c r="BEE1142" s="498"/>
      <c r="BEG1142" s="167"/>
      <c r="BEH1142" s="167"/>
      <c r="BEI1142" s="167"/>
      <c r="BEJ1142" s="10"/>
      <c r="BEK1142" s="10">
        <f t="shared" si="2474"/>
        <v>69.2</v>
      </c>
      <c r="BEL1142" s="219"/>
      <c r="BEM1142" s="167"/>
      <c r="BEN1142" s="498"/>
      <c r="BEP1142" s="167"/>
      <c r="BEQ1142" s="167"/>
      <c r="BER1142" s="167"/>
      <c r="BES1142" s="10"/>
      <c r="BET1142" s="10">
        <f t="shared" ref="BET1142:BFC1142" si="2475">SUM(BES1137:BES1141)</f>
        <v>207.79999999999998</v>
      </c>
      <c r="BEU1142" s="219"/>
      <c r="BEV1142" s="167"/>
      <c r="BEW1142" s="326"/>
      <c r="BEY1142" s="167"/>
      <c r="BEZ1142" s="167"/>
      <c r="BFA1142" s="167"/>
      <c r="BFB1142" s="10"/>
      <c r="BFC1142" s="10">
        <f t="shared" si="2475"/>
        <v>85</v>
      </c>
      <c r="BFD1142" s="219"/>
      <c r="BFE1142" s="167"/>
      <c r="BFF1142" s="362"/>
      <c r="BFH1142" s="167"/>
      <c r="BFI1142" s="167"/>
      <c r="BFJ1142" s="167"/>
      <c r="BFK1142" s="10"/>
      <c r="BFL1142" s="10"/>
      <c r="BFN1142" s="167"/>
      <c r="BFO1142" s="362"/>
      <c r="BFQ1142" s="167"/>
      <c r="BFR1142" s="167"/>
      <c r="BFS1142" s="167"/>
      <c r="BFT1142" s="10"/>
      <c r="BFU1142" s="10"/>
      <c r="BFW1142" s="167"/>
      <c r="BFX1142" s="329"/>
      <c r="BFZ1142" s="167"/>
      <c r="BGA1142" s="167"/>
      <c r="BGB1142" s="167"/>
      <c r="BGC1142" s="10"/>
      <c r="BGD1142" s="10"/>
      <c r="BGF1142" s="167"/>
      <c r="BGG1142" s="362"/>
      <c r="BGI1142" s="167"/>
      <c r="BGJ1142" s="167"/>
      <c r="BGK1142" s="167"/>
      <c r="BGL1142" s="10"/>
      <c r="BGM1142" s="10"/>
      <c r="BGO1142" s="167"/>
      <c r="BGP1142" s="329"/>
      <c r="BGR1142" s="167"/>
      <c r="BGS1142" s="167"/>
      <c r="BGT1142" s="167"/>
      <c r="BGU1142" s="10"/>
      <c r="BGV1142" s="10"/>
      <c r="BGX1142" s="167"/>
      <c r="BGY1142" s="362"/>
      <c r="BHA1142" s="167"/>
      <c r="BHB1142" s="167"/>
      <c r="BHC1142" s="167"/>
      <c r="BHD1142" s="10"/>
      <c r="BHE1142" s="10"/>
    </row>
    <row r="1143" spans="1:1565" s="14" customFormat="1" ht="15">
      <c r="A1143" s="167" t="s">
        <v>75</v>
      </c>
      <c r="B1143" s="325" t="s">
        <v>418</v>
      </c>
      <c r="D1143" s="230">
        <f>IF(C1143="Kopman",1.3,1)</f>
        <v>1</v>
      </c>
      <c r="E1143" s="168">
        <f>VLOOKUP(B1143,$A$1213:$F$2274,6,FALSE)</f>
        <v>0</v>
      </c>
      <c r="F1143" s="167" t="s">
        <v>61</v>
      </c>
      <c r="G1143" s="10">
        <f>E1143*1.5*D1143</f>
        <v>0</v>
      </c>
      <c r="H1143" s="10"/>
      <c r="I1143" s="219"/>
      <c r="J1143" s="167" t="s">
        <v>75</v>
      </c>
      <c r="K1143" s="325" t="s">
        <v>2190</v>
      </c>
      <c r="M1143" s="230">
        <f>IF(L1143="Kopman",1.3,1)</f>
        <v>1</v>
      </c>
      <c r="N1143" s="168">
        <f>VLOOKUP(K1143,$A$1213:$F$2274,6,FALSE)</f>
        <v>0</v>
      </c>
      <c r="O1143" s="167" t="s">
        <v>61</v>
      </c>
      <c r="P1143" s="10">
        <f>N1143*1.5*M1143</f>
        <v>0</v>
      </c>
      <c r="Q1143" s="10"/>
      <c r="R1143" s="219"/>
      <c r="S1143" s="167" t="s">
        <v>75</v>
      </c>
      <c r="T1143" s="325" t="s">
        <v>430</v>
      </c>
      <c r="V1143" s="230">
        <f t="shared" ref="V1143" si="2476">IF(U1143="Kopman",1.3,1)</f>
        <v>1</v>
      </c>
      <c r="W1143" s="168">
        <f t="shared" ref="W1143:W1147" si="2477">VLOOKUP(T1143,$A$1213:$F$2274,6,FALSE)</f>
        <v>0</v>
      </c>
      <c r="X1143" s="167" t="s">
        <v>61</v>
      </c>
      <c r="Y1143" s="10">
        <f t="shared" ref="Y1143" si="2478">W1143*1.5*V1143</f>
        <v>0</v>
      </c>
      <c r="Z1143" s="10"/>
      <c r="AA1143" s="219"/>
      <c r="AB1143" s="167" t="s">
        <v>75</v>
      </c>
      <c r="AC1143" s="325" t="s">
        <v>1618</v>
      </c>
      <c r="AE1143" s="230">
        <f t="shared" ref="AE1143" si="2479">IF(AD1143="Kopman",1.3,1)</f>
        <v>1</v>
      </c>
      <c r="AF1143" s="168">
        <f t="shared" ref="AF1143:AF1147" si="2480">VLOOKUP(AC1143,$A$1213:$F$2274,6,FALSE)</f>
        <v>0</v>
      </c>
      <c r="AG1143" s="167" t="s">
        <v>61</v>
      </c>
      <c r="AH1143" s="10">
        <f t="shared" ref="AH1143" si="2481">AF1143*1.5*AE1143</f>
        <v>0</v>
      </c>
      <c r="AI1143" s="10"/>
      <c r="AJ1143" s="219"/>
      <c r="AK1143" s="167" t="s">
        <v>75</v>
      </c>
      <c r="AL1143" s="498" t="s">
        <v>1631</v>
      </c>
      <c r="AN1143" s="230">
        <f t="shared" ref="AN1143" si="2482">IF(AM1143="Kopman",1.3,1)</f>
        <v>1</v>
      </c>
      <c r="AO1143" s="168">
        <f t="shared" ref="AO1143:AO1147" si="2483">VLOOKUP(AL1143,$A$1213:$F$2274,6,FALSE)</f>
        <v>220</v>
      </c>
      <c r="AP1143" s="167" t="s">
        <v>61</v>
      </c>
      <c r="AQ1143" s="10">
        <f t="shared" ref="AQ1143" si="2484">AO1143*1.5*AN1143</f>
        <v>330</v>
      </c>
      <c r="AR1143" s="10"/>
      <c r="AS1143" s="219"/>
      <c r="AT1143" s="167" t="s">
        <v>75</v>
      </c>
      <c r="AU1143" s="325" t="s">
        <v>418</v>
      </c>
      <c r="AW1143" s="230">
        <f t="shared" ref="AW1143" si="2485">IF(AV1143="Kopman",1.3,1)</f>
        <v>1</v>
      </c>
      <c r="AX1143" s="168">
        <f t="shared" ref="AX1143:AX1147" si="2486">VLOOKUP(AU1143,$A$1213:$F$2274,6,FALSE)</f>
        <v>0</v>
      </c>
      <c r="AY1143" s="167" t="s">
        <v>61</v>
      </c>
      <c r="AZ1143" s="10">
        <f t="shared" ref="AZ1143" si="2487">AX1143*1.5*AW1143</f>
        <v>0</v>
      </c>
      <c r="BA1143" s="10"/>
      <c r="BB1143" s="219"/>
      <c r="BC1143" s="167" t="s">
        <v>75</v>
      </c>
      <c r="BD1143" s="325" t="s">
        <v>548</v>
      </c>
      <c r="BF1143" s="230">
        <f t="shared" ref="BF1143" si="2488">IF(BE1143="Kopman",1.3,1)</f>
        <v>1</v>
      </c>
      <c r="BG1143" s="168">
        <f t="shared" ref="BG1143:BG1147" si="2489">VLOOKUP(BD1143,$A$1213:$F$2274,6,FALSE)</f>
        <v>0</v>
      </c>
      <c r="BH1143" s="167" t="s">
        <v>61</v>
      </c>
      <c r="BI1143" s="10">
        <f t="shared" ref="BI1143" si="2490">BG1143*1.5*BF1143</f>
        <v>0</v>
      </c>
      <c r="BJ1143" s="10"/>
      <c r="BK1143" s="219"/>
      <c r="BL1143" s="167" t="s">
        <v>75</v>
      </c>
      <c r="BM1143" s="325" t="s">
        <v>418</v>
      </c>
      <c r="BO1143" s="230">
        <f t="shared" ref="BO1143" si="2491">IF(BN1143="Kopman",1.3,1)</f>
        <v>1</v>
      </c>
      <c r="BP1143" s="168">
        <f t="shared" ref="BP1143:BP1147" si="2492">VLOOKUP(BM1143,$A$1213:$F$2274,6,FALSE)</f>
        <v>0</v>
      </c>
      <c r="BQ1143" s="167" t="s">
        <v>61</v>
      </c>
      <c r="BR1143" s="10">
        <f t="shared" ref="BR1143" si="2493">BP1143*1.5*BO1143</f>
        <v>0</v>
      </c>
      <c r="BS1143" s="10"/>
      <c r="BT1143" s="219"/>
      <c r="BU1143" s="167" t="s">
        <v>75</v>
      </c>
      <c r="BV1143" s="325" t="s">
        <v>1618</v>
      </c>
      <c r="BX1143" s="230">
        <f t="shared" ref="BX1143" si="2494">IF(BW1143="Kopman",1.3,1)</f>
        <v>1</v>
      </c>
      <c r="BY1143" s="168">
        <f t="shared" ref="BY1143:BY1147" si="2495">VLOOKUP(BV1143,$A$1213:$F$2274,6,FALSE)</f>
        <v>0</v>
      </c>
      <c r="BZ1143" s="167" t="s">
        <v>61</v>
      </c>
      <c r="CA1143" s="10">
        <f t="shared" ref="CA1143" si="2496">BY1143*1.5*BX1143</f>
        <v>0</v>
      </c>
      <c r="CB1143" s="10"/>
      <c r="CC1143" s="219"/>
      <c r="CD1143" s="167" t="s">
        <v>75</v>
      </c>
      <c r="CE1143" s="325" t="s">
        <v>548</v>
      </c>
      <c r="CG1143" s="230">
        <f t="shared" ref="CG1143" si="2497">IF(CF1143="Kopman",1.3,1)</f>
        <v>1</v>
      </c>
      <c r="CH1143" s="168">
        <f t="shared" ref="CH1143:CH1147" si="2498">VLOOKUP(CE1143,$A$1213:$F$2274,6,FALSE)</f>
        <v>0</v>
      </c>
      <c r="CI1143" s="167" t="s">
        <v>61</v>
      </c>
      <c r="CJ1143" s="10">
        <f t="shared" ref="CJ1143" si="2499">CH1143*1.5*CG1143</f>
        <v>0</v>
      </c>
      <c r="CK1143" s="10"/>
      <c r="CL1143" s="219"/>
      <c r="CM1143" s="167" t="s">
        <v>75</v>
      </c>
      <c r="CN1143" s="325" t="s">
        <v>1618</v>
      </c>
      <c r="CP1143" s="230">
        <f t="shared" ref="CP1143" si="2500">IF(CO1143="Kopman",1.3,1)</f>
        <v>1</v>
      </c>
      <c r="CQ1143" s="168">
        <f t="shared" ref="CQ1143:CQ1147" si="2501">VLOOKUP(CN1143,$A$1213:$F$2274,6,FALSE)</f>
        <v>0</v>
      </c>
      <c r="CR1143" s="167" t="s">
        <v>61</v>
      </c>
      <c r="CS1143" s="10">
        <f t="shared" ref="CS1143" si="2502">CQ1143*1.5*CP1143</f>
        <v>0</v>
      </c>
      <c r="CT1143" s="10"/>
      <c r="CU1143" s="219"/>
      <c r="CV1143" s="167" t="s">
        <v>75</v>
      </c>
      <c r="CW1143" s="325" t="s">
        <v>1618</v>
      </c>
      <c r="CY1143" s="230">
        <f t="shared" ref="CY1143" si="2503">IF(CX1143="Kopman",1.3,1)</f>
        <v>1</v>
      </c>
      <c r="CZ1143" s="168">
        <f t="shared" ref="CZ1143:CZ1147" si="2504">VLOOKUP(CW1143,$A$1213:$F$2274,6,FALSE)</f>
        <v>0</v>
      </c>
      <c r="DA1143" s="167" t="s">
        <v>61</v>
      </c>
      <c r="DB1143" s="10">
        <f t="shared" ref="DB1143" si="2505">CZ1143*1.5*CY1143</f>
        <v>0</v>
      </c>
      <c r="DC1143" s="10"/>
      <c r="DD1143" s="219"/>
      <c r="DE1143" s="167" t="s">
        <v>75</v>
      </c>
      <c r="DF1143" s="325" t="s">
        <v>906</v>
      </c>
      <c r="DH1143" s="230">
        <f t="shared" ref="DH1143" si="2506">IF(DG1143="Kopman",1.3,1)</f>
        <v>1</v>
      </c>
      <c r="DI1143" s="168">
        <f t="shared" ref="DI1143:DI1147" si="2507">VLOOKUP(DF1143,$A$1213:$F$2274,6,FALSE)</f>
        <v>67</v>
      </c>
      <c r="DJ1143" s="167" t="s">
        <v>61</v>
      </c>
      <c r="DK1143" s="10">
        <f t="shared" ref="DK1143" si="2508">DI1143*1.5*DH1143</f>
        <v>100.5</v>
      </c>
      <c r="DL1143" s="10"/>
      <c r="DM1143" s="219"/>
      <c r="DN1143" s="167" t="s">
        <v>75</v>
      </c>
      <c r="DO1143" s="325" t="s">
        <v>418</v>
      </c>
      <c r="DQ1143" s="230">
        <f t="shared" ref="DQ1143" si="2509">IF(DP1143="Kopman",1.3,1)</f>
        <v>1</v>
      </c>
      <c r="DR1143" s="168">
        <f t="shared" ref="DR1143:DR1147" si="2510">VLOOKUP(DO1143,$A$1213:$F$2274,6,FALSE)</f>
        <v>0</v>
      </c>
      <c r="DS1143" s="167" t="s">
        <v>61</v>
      </c>
      <c r="DT1143" s="10">
        <f t="shared" ref="DT1143" si="2511">DR1143*1.5*DQ1143</f>
        <v>0</v>
      </c>
      <c r="DU1143" s="10"/>
      <c r="DV1143" s="219"/>
      <c r="DW1143" s="167" t="s">
        <v>75</v>
      </c>
      <c r="DX1143" s="325" t="s">
        <v>418</v>
      </c>
      <c r="DZ1143" s="230">
        <f t="shared" ref="DZ1143" si="2512">IF(DY1143="Kopman",1.3,1)</f>
        <v>1</v>
      </c>
      <c r="EA1143" s="168">
        <f t="shared" ref="EA1143:EA1147" si="2513">VLOOKUP(DX1143,$A$1213:$F$2274,6,FALSE)</f>
        <v>0</v>
      </c>
      <c r="EB1143" s="167" t="s">
        <v>61</v>
      </c>
      <c r="EC1143" s="10">
        <f t="shared" ref="EC1143" si="2514">EA1143*1.5*DZ1143</f>
        <v>0</v>
      </c>
      <c r="ED1143" s="10"/>
      <c r="EE1143" s="219"/>
      <c r="EF1143" s="167" t="s">
        <v>75</v>
      </c>
      <c r="EG1143" s="325" t="s">
        <v>418</v>
      </c>
      <c r="EI1143" s="230">
        <f t="shared" ref="EI1143" si="2515">IF(EH1143="Kopman",1.3,1)</f>
        <v>1</v>
      </c>
      <c r="EJ1143" s="168">
        <f t="shared" ref="EJ1143:EJ1147" si="2516">VLOOKUP(EG1143,$A$1213:$F$2274,6,FALSE)</f>
        <v>0</v>
      </c>
      <c r="EK1143" s="167" t="s">
        <v>61</v>
      </c>
      <c r="EL1143" s="10">
        <f t="shared" ref="EL1143" si="2517">EJ1143*1.5*EI1143</f>
        <v>0</v>
      </c>
      <c r="EM1143" s="10"/>
      <c r="EN1143" s="219"/>
      <c r="EO1143" s="167" t="s">
        <v>75</v>
      </c>
      <c r="EP1143" s="325" t="s">
        <v>1663</v>
      </c>
      <c r="ER1143" s="230">
        <f t="shared" ref="ER1143" si="2518">IF(EQ1143="Kopman",1.3,1)</f>
        <v>1</v>
      </c>
      <c r="ES1143" s="168">
        <f t="shared" ref="ES1143:ES1147" si="2519">VLOOKUP(EP1143,$A$1213:$F$2274,6,FALSE)</f>
        <v>130</v>
      </c>
      <c r="ET1143" s="167" t="s">
        <v>61</v>
      </c>
      <c r="EU1143" s="10">
        <f t="shared" ref="EU1143" si="2520">ES1143*1.5*ER1143</f>
        <v>195</v>
      </c>
      <c r="EV1143" s="10"/>
      <c r="EW1143" s="219"/>
      <c r="EX1143" s="167" t="s">
        <v>75</v>
      </c>
      <c r="EY1143" s="325" t="s">
        <v>1618</v>
      </c>
      <c r="FA1143" s="230">
        <f t="shared" ref="FA1143" si="2521">IF(EZ1143="Kopman",1.3,1)</f>
        <v>1</v>
      </c>
      <c r="FB1143" s="168">
        <f t="shared" ref="FB1143:FB1147" si="2522">VLOOKUP(EY1143,$A$1213:$F$2274,6,FALSE)</f>
        <v>0</v>
      </c>
      <c r="FC1143" s="167" t="s">
        <v>61</v>
      </c>
      <c r="FD1143" s="10">
        <f t="shared" ref="FD1143" si="2523">FB1143*1.5*FA1143</f>
        <v>0</v>
      </c>
      <c r="FE1143" s="10"/>
      <c r="FF1143" s="219"/>
      <c r="FG1143" s="167" t="s">
        <v>75</v>
      </c>
      <c r="FH1143" s="325" t="s">
        <v>1631</v>
      </c>
      <c r="FJ1143" s="230">
        <f t="shared" ref="FJ1143" si="2524">IF(FI1143="Kopman",1.3,1)</f>
        <v>1</v>
      </c>
      <c r="FK1143" s="168">
        <f t="shared" ref="FK1143:FK1147" si="2525">VLOOKUP(FH1143,$A$1213:$F$2274,6,FALSE)</f>
        <v>220</v>
      </c>
      <c r="FL1143" s="167" t="s">
        <v>61</v>
      </c>
      <c r="FM1143" s="10">
        <f t="shared" ref="FM1143" si="2526">FK1143*1.5*FJ1143</f>
        <v>330</v>
      </c>
      <c r="FN1143" s="10"/>
      <c r="FO1143" s="219"/>
      <c r="FP1143" s="167" t="s">
        <v>75</v>
      </c>
      <c r="FQ1143" s="325" t="s">
        <v>1618</v>
      </c>
      <c r="FS1143" s="230">
        <f t="shared" ref="FS1143" si="2527">IF(FR1143="Kopman",1.3,1)</f>
        <v>1</v>
      </c>
      <c r="FT1143" s="168">
        <f t="shared" ref="FT1143:FT1147" si="2528">VLOOKUP(FQ1143,$A$1213:$F$2274,6,FALSE)</f>
        <v>0</v>
      </c>
      <c r="FU1143" s="167" t="s">
        <v>61</v>
      </c>
      <c r="FV1143" s="10">
        <f t="shared" ref="FV1143" si="2529">FT1143*1.5*FS1143</f>
        <v>0</v>
      </c>
      <c r="FW1143" s="10"/>
      <c r="FX1143" s="219"/>
      <c r="FY1143" s="167" t="s">
        <v>75</v>
      </c>
      <c r="FZ1143" s="325" t="s">
        <v>430</v>
      </c>
      <c r="GB1143" s="230">
        <f t="shared" ref="GB1143" si="2530">IF(GA1143="Kopman",1.3,1)</f>
        <v>1</v>
      </c>
      <c r="GC1143" s="168">
        <f t="shared" ref="GC1143:GC1147" si="2531">VLOOKUP(FZ1143,$A$1213:$F$2274,6,FALSE)</f>
        <v>0</v>
      </c>
      <c r="GD1143" s="167" t="s">
        <v>61</v>
      </c>
      <c r="GE1143" s="10">
        <f t="shared" ref="GE1143" si="2532">GC1143*1.5*GB1143</f>
        <v>0</v>
      </c>
      <c r="GF1143" s="10"/>
      <c r="GG1143" s="219"/>
      <c r="GH1143" s="167" t="s">
        <v>75</v>
      </c>
      <c r="GI1143" s="325" t="s">
        <v>1618</v>
      </c>
      <c r="GK1143" s="230">
        <f t="shared" ref="GK1143" si="2533">IF(GJ1143="Kopman",1.3,1)</f>
        <v>1</v>
      </c>
      <c r="GL1143" s="168">
        <f t="shared" ref="GL1143:GL1147" si="2534">VLOOKUP(GI1143,$A$1213:$F$2274,6,FALSE)</f>
        <v>0</v>
      </c>
      <c r="GM1143" s="167" t="s">
        <v>61</v>
      </c>
      <c r="GN1143" s="10">
        <f t="shared" ref="GN1143" si="2535">GL1143*1.5*GK1143</f>
        <v>0</v>
      </c>
      <c r="GO1143" s="10"/>
      <c r="GP1143" s="219"/>
      <c r="GQ1143" s="167" t="s">
        <v>75</v>
      </c>
      <c r="GR1143" s="325" t="s">
        <v>418</v>
      </c>
      <c r="GT1143" s="230">
        <f t="shared" ref="GT1143" si="2536">IF(GS1143="Kopman",1.3,1)</f>
        <v>1</v>
      </c>
      <c r="GU1143" s="168">
        <f t="shared" ref="GU1143:GU1147" si="2537">VLOOKUP(GR1143,$A$1213:$F$2274,6,FALSE)</f>
        <v>0</v>
      </c>
      <c r="GV1143" s="167" t="s">
        <v>61</v>
      </c>
      <c r="GW1143" s="10">
        <f t="shared" ref="GW1143" si="2538">GU1143*1.5*GT1143</f>
        <v>0</v>
      </c>
      <c r="GX1143" s="10"/>
      <c r="GY1143" s="219"/>
      <c r="GZ1143" s="167" t="s">
        <v>75</v>
      </c>
      <c r="HA1143" s="325" t="s">
        <v>548</v>
      </c>
      <c r="HC1143" s="230">
        <f t="shared" ref="HC1143" si="2539">IF(HB1143="Kopman",1.3,1)</f>
        <v>1</v>
      </c>
      <c r="HD1143" s="168">
        <f t="shared" ref="HD1143:HD1147" si="2540">VLOOKUP(HA1143,$A$1213:$F$2274,6,FALSE)</f>
        <v>0</v>
      </c>
      <c r="HE1143" s="167" t="s">
        <v>61</v>
      </c>
      <c r="HF1143" s="10">
        <f t="shared" ref="HF1143" si="2541">HD1143*1.5*HC1143</f>
        <v>0</v>
      </c>
      <c r="HG1143" s="10"/>
      <c r="HH1143" s="219"/>
      <c r="HI1143" s="167" t="s">
        <v>75</v>
      </c>
      <c r="HJ1143" s="325" t="s">
        <v>683</v>
      </c>
      <c r="HL1143" s="230">
        <f t="shared" ref="HL1143" si="2542">IF(HK1143="Kopman",1.3,1)</f>
        <v>1</v>
      </c>
      <c r="HM1143" s="168">
        <f t="shared" ref="HM1143:HM1147" si="2543">VLOOKUP(HJ1143,$A$1213:$F$2274,6,FALSE)</f>
        <v>73</v>
      </c>
      <c r="HN1143" s="167" t="s">
        <v>61</v>
      </c>
      <c r="HO1143" s="10">
        <f t="shared" ref="HO1143" si="2544">HM1143*1.5*HL1143</f>
        <v>109.5</v>
      </c>
      <c r="HP1143" s="10"/>
      <c r="HQ1143" s="219"/>
      <c r="HR1143" s="167" t="s">
        <v>75</v>
      </c>
      <c r="HS1143" s="325" t="s">
        <v>673</v>
      </c>
      <c r="HU1143" s="230">
        <f t="shared" ref="HU1143" si="2545">IF(HT1143="Kopman",1.3,1)</f>
        <v>1</v>
      </c>
      <c r="HV1143" s="168">
        <f t="shared" ref="HV1143:HV1147" si="2546">VLOOKUP(HS1143,$A$1213:$F$2274,6,FALSE)</f>
        <v>24</v>
      </c>
      <c r="HW1143" s="167" t="s">
        <v>61</v>
      </c>
      <c r="HX1143" s="10">
        <f t="shared" ref="HX1143" si="2547">HV1143*1.5*HU1143</f>
        <v>36</v>
      </c>
      <c r="HY1143" s="10"/>
      <c r="HZ1143" s="219"/>
      <c r="IA1143" s="167" t="s">
        <v>75</v>
      </c>
      <c r="IB1143" s="325" t="s">
        <v>1618</v>
      </c>
      <c r="ID1143" s="230">
        <f t="shared" ref="ID1143" si="2548">IF(IC1143="Kopman",1.3,1)</f>
        <v>1</v>
      </c>
      <c r="IE1143" s="168">
        <f t="shared" ref="IE1143:IE1147" si="2549">VLOOKUP(IB1143,$A$1213:$F$2274,6,FALSE)</f>
        <v>0</v>
      </c>
      <c r="IF1143" s="167" t="s">
        <v>61</v>
      </c>
      <c r="IG1143" s="10">
        <f t="shared" ref="IG1143" si="2550">IE1143*1.5*ID1143</f>
        <v>0</v>
      </c>
      <c r="IH1143" s="10"/>
      <c r="II1143" s="219"/>
      <c r="IJ1143" s="167" t="s">
        <v>75</v>
      </c>
      <c r="IK1143" s="325" t="s">
        <v>1618</v>
      </c>
      <c r="IM1143" s="230">
        <f t="shared" ref="IM1143" si="2551">IF(IL1143="Kopman",1.3,1)</f>
        <v>1</v>
      </c>
      <c r="IN1143" s="168">
        <f t="shared" ref="IN1143:IN1147" si="2552">VLOOKUP(IK1143,$A$1213:$F$2274,6,FALSE)</f>
        <v>0</v>
      </c>
      <c r="IO1143" s="167" t="s">
        <v>61</v>
      </c>
      <c r="IP1143" s="10">
        <f t="shared" ref="IP1143" si="2553">IN1143*1.5*IM1143</f>
        <v>0</v>
      </c>
      <c r="IQ1143" s="10"/>
      <c r="IR1143" s="219"/>
      <c r="IS1143" s="167" t="s">
        <v>75</v>
      </c>
      <c r="IT1143" s="325" t="s">
        <v>548</v>
      </c>
      <c r="IV1143" s="230">
        <f t="shared" ref="IV1143" si="2554">IF(IU1143="Kopman",1.3,1)</f>
        <v>1</v>
      </c>
      <c r="IW1143" s="168">
        <f t="shared" ref="IW1143:IW1147" si="2555">VLOOKUP(IT1143,$A$1213:$F$2274,6,FALSE)</f>
        <v>0</v>
      </c>
      <c r="IX1143" s="167" t="s">
        <v>61</v>
      </c>
      <c r="IY1143" s="10">
        <f t="shared" ref="IY1143" si="2556">IW1143*1.5*IV1143</f>
        <v>0</v>
      </c>
      <c r="IZ1143" s="10"/>
      <c r="JA1143" s="219"/>
      <c r="JB1143" s="167" t="s">
        <v>75</v>
      </c>
      <c r="JC1143" s="500" t="s">
        <v>543</v>
      </c>
      <c r="JE1143" s="230">
        <f t="shared" ref="JE1143" si="2557">IF(JD1143="Kopman",1.3,1)</f>
        <v>1</v>
      </c>
      <c r="JF1143" s="168">
        <f t="shared" ref="JF1143:JF1147" si="2558">VLOOKUP(JC1143,$A$1213:$F$2274,6,FALSE)</f>
        <v>16</v>
      </c>
      <c r="JG1143" s="167" t="s">
        <v>61</v>
      </c>
      <c r="JH1143" s="10">
        <f t="shared" ref="JH1143" si="2559">JF1143*1.5*JE1143</f>
        <v>24</v>
      </c>
      <c r="JI1143" s="10"/>
      <c r="JJ1143" s="219"/>
      <c r="JK1143" s="167" t="s">
        <v>75</v>
      </c>
      <c r="JL1143" s="500" t="s">
        <v>418</v>
      </c>
      <c r="JN1143" s="230">
        <f t="shared" ref="JN1143" si="2560">IF(JM1143="Kopman",1.3,1)</f>
        <v>1</v>
      </c>
      <c r="JO1143" s="168">
        <f t="shared" ref="JO1143:JO1147" si="2561">VLOOKUP(JL1143,$A$1213:$F$2274,6,FALSE)</f>
        <v>0</v>
      </c>
      <c r="JP1143" s="167" t="s">
        <v>61</v>
      </c>
      <c r="JQ1143" s="10">
        <f t="shared" ref="JQ1143" si="2562">JO1143*1.5*JN1143</f>
        <v>0</v>
      </c>
      <c r="JR1143" s="10"/>
      <c r="JS1143" s="219"/>
      <c r="JT1143" s="167" t="s">
        <v>75</v>
      </c>
      <c r="JU1143" s="500" t="s">
        <v>1618</v>
      </c>
      <c r="JW1143" s="230">
        <f t="shared" ref="JW1143" si="2563">IF(JV1143="Kopman",1.3,1)</f>
        <v>1</v>
      </c>
      <c r="JX1143" s="168">
        <f t="shared" ref="JX1143:JX1147" si="2564">VLOOKUP(JU1143,$A$1213:$F$2274,6,FALSE)</f>
        <v>0</v>
      </c>
      <c r="JY1143" s="167" t="s">
        <v>61</v>
      </c>
      <c r="JZ1143" s="10">
        <f t="shared" ref="JZ1143" si="2565">JX1143*1.5*JW1143</f>
        <v>0</v>
      </c>
      <c r="KA1143" s="10"/>
      <c r="KB1143" s="219"/>
      <c r="KC1143" s="167" t="s">
        <v>75</v>
      </c>
      <c r="KD1143" s="500" t="s">
        <v>430</v>
      </c>
      <c r="KF1143" s="230">
        <f t="shared" ref="KF1143" si="2566">IF(KE1143="Kopman",1.3,1)</f>
        <v>1</v>
      </c>
      <c r="KG1143" s="168">
        <f t="shared" ref="KG1143:KG1147" si="2567">VLOOKUP(KD1143,$A$1213:$F$2274,6,FALSE)</f>
        <v>0</v>
      </c>
      <c r="KH1143" s="167" t="s">
        <v>61</v>
      </c>
      <c r="KI1143" s="10">
        <f t="shared" ref="KI1143" si="2568">KG1143*1.5*KF1143</f>
        <v>0</v>
      </c>
      <c r="KJ1143" s="10"/>
      <c r="KK1143" s="219"/>
      <c r="KL1143" s="167" t="s">
        <v>75</v>
      </c>
      <c r="KM1143" s="500" t="s">
        <v>548</v>
      </c>
      <c r="KO1143" s="230">
        <f t="shared" ref="KO1143" si="2569">IF(KN1143="Kopman",1.3,1)</f>
        <v>1</v>
      </c>
      <c r="KP1143" s="168">
        <f t="shared" ref="KP1143:KP1147" si="2570">VLOOKUP(KM1143,$A$1213:$F$2274,6,FALSE)</f>
        <v>0</v>
      </c>
      <c r="KQ1143" s="167" t="s">
        <v>61</v>
      </c>
      <c r="KR1143" s="10">
        <f t="shared" ref="KR1143" si="2571">KP1143*1.5*KO1143</f>
        <v>0</v>
      </c>
      <c r="KS1143" s="10"/>
      <c r="KT1143" s="219"/>
      <c r="KU1143" s="167" t="s">
        <v>75</v>
      </c>
      <c r="KV1143" s="328" t="s">
        <v>548</v>
      </c>
      <c r="KX1143" s="230">
        <f t="shared" ref="KX1143" si="2572">IF(KW1143="Kopman",1.3,1)</f>
        <v>1</v>
      </c>
      <c r="KY1143" s="168">
        <f t="shared" ref="KY1143:KY1147" si="2573">VLOOKUP(KV1143,$A$1213:$F$2274,6,FALSE)</f>
        <v>0</v>
      </c>
      <c r="KZ1143" s="167" t="s">
        <v>61</v>
      </c>
      <c r="LA1143" s="10">
        <f t="shared" ref="LA1143" si="2574">KY1143*1.5*KX1143</f>
        <v>0</v>
      </c>
      <c r="LB1143" s="10"/>
      <c r="LC1143" s="219"/>
      <c r="LD1143" s="167" t="s">
        <v>75</v>
      </c>
      <c r="LE1143" s="500" t="s">
        <v>430</v>
      </c>
      <c r="LG1143" s="230">
        <f t="shared" ref="LG1143" si="2575">IF(LF1143="Kopman",1.3,1)</f>
        <v>1</v>
      </c>
      <c r="LH1143" s="168">
        <f t="shared" ref="LH1143:LH1147" si="2576">VLOOKUP(LE1143,$A$1213:$F$2274,6,FALSE)</f>
        <v>0</v>
      </c>
      <c r="LI1143" s="167" t="s">
        <v>61</v>
      </c>
      <c r="LJ1143" s="10">
        <f t="shared" ref="LJ1143" si="2577">LH1143*1.5*LG1143</f>
        <v>0</v>
      </c>
      <c r="LK1143" s="10"/>
      <c r="LL1143" s="219"/>
      <c r="LM1143" s="167" t="s">
        <v>75</v>
      </c>
      <c r="LN1143" s="500" t="s">
        <v>548</v>
      </c>
      <c r="LP1143" s="230">
        <f t="shared" ref="LP1143" si="2578">IF(LO1143="Kopman",1.3,1)</f>
        <v>1</v>
      </c>
      <c r="LQ1143" s="168">
        <f t="shared" ref="LQ1143:LQ1147" si="2579">VLOOKUP(LN1143,$A$1213:$F$2274,6,FALSE)</f>
        <v>0</v>
      </c>
      <c r="LR1143" s="167" t="s">
        <v>61</v>
      </c>
      <c r="LS1143" s="10">
        <f t="shared" ref="LS1143" si="2580">LQ1143*1.5*LP1143</f>
        <v>0</v>
      </c>
      <c r="LT1143" s="10"/>
      <c r="LU1143" s="219"/>
      <c r="LV1143" s="167" t="s">
        <v>75</v>
      </c>
      <c r="LW1143" s="500" t="s">
        <v>530</v>
      </c>
      <c r="LY1143" s="230">
        <f t="shared" ref="LY1143" si="2581">IF(LX1143="Kopman",1.3,1)</f>
        <v>1</v>
      </c>
      <c r="LZ1143" s="168">
        <f t="shared" ref="LZ1143:LZ1147" si="2582">VLOOKUP(LW1143,$A$1213:$F$2274,6,FALSE)</f>
        <v>5</v>
      </c>
      <c r="MA1143" s="167" t="s">
        <v>61</v>
      </c>
      <c r="MB1143" s="10">
        <f t="shared" ref="MB1143" si="2583">LZ1143*1.5*LY1143</f>
        <v>7.5</v>
      </c>
      <c r="MC1143" s="10"/>
      <c r="MD1143" s="219"/>
      <c r="ME1143" s="167" t="s">
        <v>75</v>
      </c>
      <c r="MF1143" s="500" t="s">
        <v>548</v>
      </c>
      <c r="MG1143" s="14" t="s">
        <v>1588</v>
      </c>
      <c r="MH1143" s="230">
        <f t="shared" ref="MH1143" si="2584">IF(MG1143="Kopman",1.3,1)</f>
        <v>1.3</v>
      </c>
      <c r="MI1143" s="168">
        <f t="shared" ref="MI1143:MI1147" si="2585">VLOOKUP(MF1143,$A$1213:$F$2274,6,FALSE)</f>
        <v>0</v>
      </c>
      <c r="MJ1143" s="167" t="s">
        <v>61</v>
      </c>
      <c r="MK1143" s="10">
        <f t="shared" ref="MK1143" si="2586">MI1143*1.5*MH1143</f>
        <v>0</v>
      </c>
      <c r="ML1143" s="10"/>
      <c r="MM1143" s="219"/>
      <c r="MN1143" s="167" t="s">
        <v>75</v>
      </c>
      <c r="MO1143" s="328" t="s">
        <v>418</v>
      </c>
      <c r="MQ1143" s="230">
        <f t="shared" ref="MQ1143" si="2587">IF(MP1143="Kopman",1.3,1)</f>
        <v>1</v>
      </c>
      <c r="MR1143" s="168">
        <f t="shared" ref="MR1143:MR1147" si="2588">VLOOKUP(MO1143,$A$1213:$F$2274,6,FALSE)</f>
        <v>0</v>
      </c>
      <c r="MS1143" s="167" t="s">
        <v>61</v>
      </c>
      <c r="MT1143" s="10">
        <f t="shared" ref="MT1143" si="2589">MR1143*1.5*MQ1143</f>
        <v>0</v>
      </c>
      <c r="MU1143" s="10"/>
      <c r="MV1143" s="219"/>
      <c r="MW1143" s="167" t="s">
        <v>75</v>
      </c>
      <c r="MX1143" s="500" t="s">
        <v>683</v>
      </c>
      <c r="MZ1143" s="230">
        <f t="shared" ref="MZ1143" si="2590">IF(MY1143="Kopman",1.3,1)</f>
        <v>1</v>
      </c>
      <c r="NA1143" s="168">
        <f t="shared" ref="NA1143:NA1147" si="2591">VLOOKUP(MX1143,$A$1213:$F$2274,6,FALSE)</f>
        <v>73</v>
      </c>
      <c r="NB1143" s="167" t="s">
        <v>61</v>
      </c>
      <c r="NC1143" s="10">
        <f t="shared" ref="NC1143" si="2592">NA1143*1.5*MZ1143</f>
        <v>109.5</v>
      </c>
      <c r="ND1143" s="10"/>
      <c r="NE1143" s="219"/>
      <c r="NF1143" s="167" t="s">
        <v>75</v>
      </c>
      <c r="NG1143" s="500" t="s">
        <v>548</v>
      </c>
      <c r="NI1143" s="230">
        <f t="shared" ref="NI1143" si="2593">IF(NH1143="Kopman",1.3,1)</f>
        <v>1</v>
      </c>
      <c r="NJ1143" s="168">
        <f t="shared" ref="NJ1143:NJ1147" si="2594">VLOOKUP(NG1143,$A$1213:$F$2274,6,FALSE)</f>
        <v>0</v>
      </c>
      <c r="NK1143" s="167" t="s">
        <v>61</v>
      </c>
      <c r="NL1143" s="10">
        <f t="shared" ref="NL1143" si="2595">NJ1143*1.5*NI1143</f>
        <v>0</v>
      </c>
      <c r="NM1143" s="10"/>
      <c r="NN1143" s="219"/>
      <c r="NO1143" s="167" t="s">
        <v>75</v>
      </c>
      <c r="NP1143" s="500" t="s">
        <v>548</v>
      </c>
      <c r="NR1143" s="230">
        <f t="shared" ref="NR1143" si="2596">IF(NQ1143="Kopman",1.3,1)</f>
        <v>1</v>
      </c>
      <c r="NS1143" s="168">
        <f t="shared" ref="NS1143:NS1147" si="2597">VLOOKUP(NP1143,$A$1213:$F$2274,6,FALSE)</f>
        <v>0</v>
      </c>
      <c r="NT1143" s="167" t="s">
        <v>61</v>
      </c>
      <c r="NU1143" s="10">
        <f t="shared" ref="NU1143" si="2598">NS1143*1.5*NR1143</f>
        <v>0</v>
      </c>
      <c r="NV1143" s="10"/>
      <c r="NW1143" s="219"/>
      <c r="NX1143" s="167" t="s">
        <v>75</v>
      </c>
      <c r="NY1143" s="500" t="s">
        <v>673</v>
      </c>
      <c r="OA1143" s="230">
        <f t="shared" ref="OA1143" si="2599">IF(NZ1143="Kopman",1.3,1)</f>
        <v>1</v>
      </c>
      <c r="OB1143" s="168">
        <f t="shared" ref="OB1143:OB1147" si="2600">VLOOKUP(NY1143,$A$1213:$F$2274,6,FALSE)</f>
        <v>24</v>
      </c>
      <c r="OC1143" s="167" t="s">
        <v>61</v>
      </c>
      <c r="OD1143" s="10">
        <f t="shared" ref="OD1143" si="2601">OB1143*1.5*OA1143</f>
        <v>36</v>
      </c>
      <c r="OE1143" s="10"/>
      <c r="OF1143" s="219"/>
      <c r="OG1143" s="167" t="s">
        <v>75</v>
      </c>
      <c r="OH1143" s="500" t="s">
        <v>548</v>
      </c>
      <c r="OJ1143" s="230">
        <f t="shared" ref="OJ1143" si="2602">IF(OI1143="Kopman",1.3,1)</f>
        <v>1</v>
      </c>
      <c r="OK1143" s="168">
        <f t="shared" ref="OK1143:OK1147" si="2603">VLOOKUP(OH1143,$A$1213:$F$2274,6,FALSE)</f>
        <v>0</v>
      </c>
      <c r="OL1143" s="167" t="s">
        <v>61</v>
      </c>
      <c r="OM1143" s="10">
        <f t="shared" ref="OM1143" si="2604">OK1143*1.5*OJ1143</f>
        <v>0</v>
      </c>
      <c r="ON1143" s="10"/>
      <c r="OO1143" s="219"/>
      <c r="OP1143" s="167" t="s">
        <v>75</v>
      </c>
      <c r="OQ1143" s="500" t="s">
        <v>1618</v>
      </c>
      <c r="OS1143" s="230">
        <f t="shared" ref="OS1143" si="2605">IF(OR1143="Kopman",1.3,1)</f>
        <v>1</v>
      </c>
      <c r="OT1143" s="168">
        <f t="shared" ref="OT1143:OT1147" si="2606">VLOOKUP(OQ1143,$A$1213:$F$2274,6,FALSE)</f>
        <v>0</v>
      </c>
      <c r="OU1143" s="167" t="s">
        <v>61</v>
      </c>
      <c r="OV1143" s="10">
        <f t="shared" ref="OV1143" si="2607">OT1143*1.5*OS1143</f>
        <v>0</v>
      </c>
      <c r="OW1143" s="10"/>
      <c r="OX1143" s="219"/>
      <c r="OY1143" s="167" t="s">
        <v>75</v>
      </c>
      <c r="OZ1143" s="500" t="s">
        <v>683</v>
      </c>
      <c r="PB1143" s="230">
        <f t="shared" ref="PB1143" si="2608">IF(PA1143="Kopman",1.3,1)</f>
        <v>1</v>
      </c>
      <c r="PC1143" s="168">
        <f t="shared" ref="PC1143:PC1147" si="2609">VLOOKUP(OZ1143,$A$1213:$F$2274,6,FALSE)</f>
        <v>73</v>
      </c>
      <c r="PD1143" s="167" t="s">
        <v>61</v>
      </c>
      <c r="PE1143" s="10">
        <f t="shared" ref="PE1143" si="2610">PC1143*1.5*PB1143</f>
        <v>109.5</v>
      </c>
      <c r="PF1143" s="10"/>
      <c r="PG1143" s="219"/>
      <c r="PH1143" s="167" t="s">
        <v>75</v>
      </c>
      <c r="PI1143" s="500" t="s">
        <v>513</v>
      </c>
      <c r="PK1143" s="230">
        <f t="shared" ref="PK1143" si="2611">IF(PJ1143="Kopman",1.3,1)</f>
        <v>1</v>
      </c>
      <c r="PL1143" s="168">
        <f t="shared" ref="PL1143:PL1147" si="2612">VLOOKUP(PI1143,$A$1213:$F$2274,6,FALSE)</f>
        <v>34</v>
      </c>
      <c r="PM1143" s="167" t="s">
        <v>61</v>
      </c>
      <c r="PN1143" s="10">
        <f t="shared" ref="PN1143" si="2613">PL1143*1.5*PK1143</f>
        <v>51</v>
      </c>
      <c r="PO1143" s="10"/>
      <c r="PP1143" s="219"/>
      <c r="PQ1143" s="167" t="s">
        <v>75</v>
      </c>
      <c r="PR1143" s="500" t="s">
        <v>548</v>
      </c>
      <c r="PT1143" s="230">
        <f t="shared" ref="PT1143" si="2614">IF(PS1143="Kopman",1.3,1)</f>
        <v>1</v>
      </c>
      <c r="PU1143" s="168">
        <f t="shared" ref="PU1143:PU1147" si="2615">VLOOKUP(PR1143,$A$1213:$F$2274,6,FALSE)</f>
        <v>0</v>
      </c>
      <c r="PV1143" s="167" t="s">
        <v>61</v>
      </c>
      <c r="PW1143" s="10">
        <f t="shared" ref="PW1143" si="2616">PU1143*1.5*PT1143</f>
        <v>0</v>
      </c>
      <c r="PX1143" s="10"/>
      <c r="PY1143" s="219"/>
      <c r="PZ1143" s="167" t="s">
        <v>75</v>
      </c>
      <c r="QA1143" s="500" t="s">
        <v>548</v>
      </c>
      <c r="QC1143" s="230">
        <f t="shared" ref="QC1143" si="2617">IF(QB1143="Kopman",1.3,1)</f>
        <v>1</v>
      </c>
      <c r="QD1143" s="168">
        <f t="shared" ref="QD1143:QD1147" si="2618">VLOOKUP(QA1143,$A$1213:$F$2274,6,FALSE)</f>
        <v>0</v>
      </c>
      <c r="QE1143" s="167" t="s">
        <v>61</v>
      </c>
      <c r="QF1143" s="10">
        <f t="shared" ref="QF1143" si="2619">QD1143*1.5*QC1143</f>
        <v>0</v>
      </c>
      <c r="QG1143" s="10"/>
      <c r="QH1143" s="219"/>
      <c r="QI1143" s="167" t="s">
        <v>75</v>
      </c>
      <c r="QJ1143" s="500" t="s">
        <v>1618</v>
      </c>
      <c r="QL1143" s="230">
        <f t="shared" ref="QL1143" si="2620">IF(QK1143="Kopman",1.3,1)</f>
        <v>1</v>
      </c>
      <c r="QM1143" s="168">
        <f t="shared" ref="QM1143:QM1147" si="2621">VLOOKUP(QJ1143,$A$1213:$F$2274,6,FALSE)</f>
        <v>0</v>
      </c>
      <c r="QN1143" s="167" t="s">
        <v>61</v>
      </c>
      <c r="QO1143" s="10">
        <f t="shared" ref="QO1143" si="2622">QM1143*1.5*QL1143</f>
        <v>0</v>
      </c>
      <c r="QP1143" s="10"/>
      <c r="QQ1143" s="219"/>
      <c r="QR1143" s="167" t="s">
        <v>75</v>
      </c>
      <c r="QS1143" s="500" t="s">
        <v>1631</v>
      </c>
      <c r="QT1143" s="14" t="s">
        <v>1588</v>
      </c>
      <c r="QU1143" s="230">
        <f t="shared" ref="QU1143" si="2623">IF(QT1143="Kopman",1.3,1)</f>
        <v>1.3</v>
      </c>
      <c r="QV1143" s="168">
        <f t="shared" ref="QV1143:QV1147" si="2624">VLOOKUP(QS1143,$A$1213:$F$2274,6,FALSE)</f>
        <v>220</v>
      </c>
      <c r="QW1143" s="167" t="s">
        <v>61</v>
      </c>
      <c r="QX1143" s="10">
        <f t="shared" ref="QX1143" si="2625">QV1143*1.5*QU1143</f>
        <v>429</v>
      </c>
      <c r="QY1143" s="10"/>
      <c r="QZ1143" s="219"/>
      <c r="RA1143" s="167" t="s">
        <v>75</v>
      </c>
      <c r="RB1143" s="500" t="s">
        <v>513</v>
      </c>
      <c r="RD1143" s="230">
        <f t="shared" ref="RD1143" si="2626">IF(RC1143="Kopman",1.3,1)</f>
        <v>1</v>
      </c>
      <c r="RE1143" s="168">
        <f t="shared" ref="RE1143:RE1147" si="2627">VLOOKUP(RB1143,$A$1213:$F$2274,6,FALSE)</f>
        <v>34</v>
      </c>
      <c r="RF1143" s="167" t="s">
        <v>61</v>
      </c>
      <c r="RG1143" s="10">
        <f t="shared" ref="RG1143" si="2628">RE1143*1.5*RD1143</f>
        <v>51</v>
      </c>
      <c r="RH1143" s="10"/>
      <c r="RI1143" s="219"/>
      <c r="RJ1143" s="167" t="s">
        <v>75</v>
      </c>
      <c r="RK1143" s="500" t="s">
        <v>906</v>
      </c>
      <c r="RM1143" s="230">
        <f t="shared" ref="RM1143" si="2629">IF(RL1143="Kopman",1.3,1)</f>
        <v>1</v>
      </c>
      <c r="RN1143" s="168">
        <f t="shared" ref="RN1143:RN1147" si="2630">VLOOKUP(RK1143,$A$1213:$F$2274,6,FALSE)</f>
        <v>67</v>
      </c>
      <c r="RO1143" s="167" t="s">
        <v>61</v>
      </c>
      <c r="RP1143" s="10">
        <f t="shared" ref="RP1143" si="2631">RN1143*1.5*RM1143</f>
        <v>100.5</v>
      </c>
      <c r="RQ1143" s="10"/>
      <c r="RR1143" s="219"/>
      <c r="RS1143" s="167" t="s">
        <v>75</v>
      </c>
      <c r="RT1143" s="500" t="s">
        <v>548</v>
      </c>
      <c r="RV1143" s="230">
        <f t="shared" ref="RV1143" si="2632">IF(RU1143="Kopman",1.3,1)</f>
        <v>1</v>
      </c>
      <c r="RW1143" s="168">
        <f t="shared" ref="RW1143:RW1147" si="2633">VLOOKUP(RT1143,$A$1213:$F$2274,6,FALSE)</f>
        <v>0</v>
      </c>
      <c r="RX1143" s="167" t="s">
        <v>61</v>
      </c>
      <c r="RY1143" s="10">
        <f t="shared" ref="RY1143" si="2634">RW1143*1.5*RV1143</f>
        <v>0</v>
      </c>
      <c r="RZ1143" s="10"/>
      <c r="SA1143" s="219"/>
      <c r="SB1143" s="167" t="s">
        <v>75</v>
      </c>
      <c r="SC1143" s="500" t="s">
        <v>548</v>
      </c>
      <c r="SE1143" s="230">
        <f t="shared" ref="SE1143" si="2635">IF(SD1143="Kopman",1.3,1)</f>
        <v>1</v>
      </c>
      <c r="SF1143" s="168">
        <f t="shared" ref="SF1143:SF1147" si="2636">VLOOKUP(SC1143,$A$1213:$F$2274,6,FALSE)</f>
        <v>0</v>
      </c>
      <c r="SG1143" s="167" t="s">
        <v>61</v>
      </c>
      <c r="SH1143" s="10">
        <f t="shared" ref="SH1143" si="2637">SF1143*1.5*SE1143</f>
        <v>0</v>
      </c>
      <c r="SI1143" s="10"/>
      <c r="SJ1143" s="219"/>
      <c r="SK1143" s="167" t="s">
        <v>75</v>
      </c>
      <c r="SL1143" s="500" t="s">
        <v>683</v>
      </c>
      <c r="SN1143" s="230">
        <f t="shared" ref="SN1143" si="2638">IF(SM1143="Kopman",1.3,1)</f>
        <v>1</v>
      </c>
      <c r="SO1143" s="168">
        <f t="shared" ref="SO1143:SO1147" si="2639">VLOOKUP(SL1143,$A$1213:$F$2274,6,FALSE)</f>
        <v>73</v>
      </c>
      <c r="SP1143" s="167" t="s">
        <v>61</v>
      </c>
      <c r="SQ1143" s="10">
        <f t="shared" ref="SQ1143" si="2640">SO1143*1.5*SN1143</f>
        <v>109.5</v>
      </c>
      <c r="SR1143" s="10"/>
      <c r="SS1143" s="219"/>
      <c r="ST1143" s="167" t="s">
        <v>75</v>
      </c>
      <c r="SU1143" s="500" t="s">
        <v>548</v>
      </c>
      <c r="SW1143" s="230">
        <f t="shared" ref="SW1143" si="2641">IF(SV1143="Kopman",1.3,1)</f>
        <v>1</v>
      </c>
      <c r="SX1143" s="168">
        <f t="shared" ref="SX1143:SX1147" si="2642">VLOOKUP(SU1143,$A$1213:$F$2274,6,FALSE)</f>
        <v>0</v>
      </c>
      <c r="SY1143" s="167" t="s">
        <v>61</v>
      </c>
      <c r="SZ1143" s="10">
        <f t="shared" ref="SZ1143" si="2643">SX1143*1.5*SW1143</f>
        <v>0</v>
      </c>
      <c r="TA1143" s="10"/>
      <c r="TB1143" s="219"/>
      <c r="TC1143" s="167" t="s">
        <v>75</v>
      </c>
      <c r="TD1143" s="500" t="s">
        <v>548</v>
      </c>
      <c r="TF1143" s="230">
        <f t="shared" ref="TF1143" si="2644">IF(TE1143="Kopman",1.3,1)</f>
        <v>1</v>
      </c>
      <c r="TG1143" s="168">
        <f t="shared" ref="TG1143:TG1147" si="2645">VLOOKUP(TD1143,$A$1213:$F$2274,6,FALSE)</f>
        <v>0</v>
      </c>
      <c r="TH1143" s="167" t="s">
        <v>61</v>
      </c>
      <c r="TI1143" s="10">
        <f t="shared" ref="TI1143" si="2646">TG1143*1.5*TF1143</f>
        <v>0</v>
      </c>
      <c r="TJ1143" s="10"/>
      <c r="TK1143" s="219"/>
      <c r="TL1143" s="167" t="s">
        <v>75</v>
      </c>
      <c r="TM1143" s="328" t="s">
        <v>430</v>
      </c>
      <c r="TO1143" s="230">
        <f t="shared" ref="TO1143" si="2647">IF(TN1143="Kopman",1.3,1)</f>
        <v>1</v>
      </c>
      <c r="TP1143" s="168">
        <f t="shared" ref="TP1143:TP1147" si="2648">VLOOKUP(TM1143,$A$1213:$F$2274,6,FALSE)</f>
        <v>0</v>
      </c>
      <c r="TQ1143" s="167" t="s">
        <v>61</v>
      </c>
      <c r="TR1143" s="10">
        <f t="shared" ref="TR1143" si="2649">TP1143*1.5*TO1143</f>
        <v>0</v>
      </c>
      <c r="TS1143" s="10"/>
      <c r="TT1143" s="219"/>
      <c r="TU1143" s="167" t="s">
        <v>75</v>
      </c>
      <c r="TV1143" s="500" t="s">
        <v>683</v>
      </c>
      <c r="TX1143" s="230">
        <f t="shared" ref="TX1143" si="2650">IF(TW1143="Kopman",1.3,1)</f>
        <v>1</v>
      </c>
      <c r="TY1143" s="168">
        <f t="shared" ref="TY1143:TY1147" si="2651">VLOOKUP(TV1143,$A$1213:$F$2274,6,FALSE)</f>
        <v>73</v>
      </c>
      <c r="TZ1143" s="167" t="s">
        <v>61</v>
      </c>
      <c r="UA1143" s="10">
        <f t="shared" ref="UA1143" si="2652">TY1143*1.5*TX1143</f>
        <v>109.5</v>
      </c>
      <c r="UB1143" s="10"/>
      <c r="UC1143" s="219"/>
      <c r="UD1143" s="167" t="s">
        <v>75</v>
      </c>
      <c r="UE1143" s="328" t="s">
        <v>548</v>
      </c>
      <c r="UG1143" s="230">
        <f t="shared" ref="UG1143" si="2653">IF(UF1143="Kopman",1.3,1)</f>
        <v>1</v>
      </c>
      <c r="UH1143" s="168">
        <f t="shared" ref="UH1143:UH1147" si="2654">VLOOKUP(UE1143,$A$1213:$F$2274,6,FALSE)</f>
        <v>0</v>
      </c>
      <c r="UI1143" s="167" t="s">
        <v>61</v>
      </c>
      <c r="UJ1143" s="10">
        <f t="shared" ref="UJ1143" si="2655">UH1143*1.5*UG1143</f>
        <v>0</v>
      </c>
      <c r="UK1143" s="10"/>
      <c r="UL1143" s="219"/>
      <c r="UM1143" s="167" t="s">
        <v>75</v>
      </c>
      <c r="UN1143" s="500" t="s">
        <v>418</v>
      </c>
      <c r="UP1143" s="230">
        <f t="shared" ref="UP1143" si="2656">IF(UO1143="Kopman",1.3,1)</f>
        <v>1</v>
      </c>
      <c r="UQ1143" s="168">
        <f t="shared" ref="UQ1143:UQ1147" si="2657">VLOOKUP(UN1143,$A$1213:$F$2274,6,FALSE)</f>
        <v>0</v>
      </c>
      <c r="UR1143" s="167" t="s">
        <v>61</v>
      </c>
      <c r="US1143" s="10">
        <f t="shared" ref="US1143" si="2658">UQ1143*1.5*UP1143</f>
        <v>0</v>
      </c>
      <c r="UT1143" s="10"/>
      <c r="UU1143" s="219"/>
      <c r="UV1143" s="167" t="s">
        <v>75</v>
      </c>
      <c r="UW1143" s="500" t="s">
        <v>530</v>
      </c>
      <c r="UY1143" s="230">
        <f t="shared" ref="UY1143" si="2659">IF(UX1143="Kopman",1.3,1)</f>
        <v>1</v>
      </c>
      <c r="UZ1143" s="168">
        <f t="shared" ref="UZ1143:UZ1147" si="2660">VLOOKUP(UW1143,$A$1213:$F$2274,6,FALSE)</f>
        <v>5</v>
      </c>
      <c r="VA1143" s="167" t="s">
        <v>61</v>
      </c>
      <c r="VB1143" s="10">
        <f t="shared" ref="VB1143" si="2661">UZ1143*1.5*UY1143</f>
        <v>7.5</v>
      </c>
      <c r="VC1143" s="10"/>
      <c r="VD1143" s="219"/>
      <c r="VE1143" s="167" t="s">
        <v>75</v>
      </c>
      <c r="VF1143" s="500" t="s">
        <v>906</v>
      </c>
      <c r="VH1143" s="230">
        <f t="shared" ref="VH1143" si="2662">IF(VG1143="Kopman",1.3,1)</f>
        <v>1</v>
      </c>
      <c r="VI1143" s="168">
        <f t="shared" ref="VI1143:VI1147" si="2663">VLOOKUP(VF1143,$A$1213:$F$2274,6,FALSE)</f>
        <v>67</v>
      </c>
      <c r="VJ1143" s="167" t="s">
        <v>61</v>
      </c>
      <c r="VK1143" s="10">
        <f t="shared" ref="VK1143" si="2664">VI1143*1.5*VH1143</f>
        <v>100.5</v>
      </c>
      <c r="VL1143" s="10"/>
      <c r="VM1143" s="219"/>
      <c r="VN1143" s="167" t="s">
        <v>75</v>
      </c>
      <c r="VO1143" s="500" t="s">
        <v>1618</v>
      </c>
      <c r="VQ1143" s="230">
        <f t="shared" ref="VQ1143" si="2665">IF(VP1143="Kopman",1.3,1)</f>
        <v>1</v>
      </c>
      <c r="VR1143" s="168">
        <f t="shared" ref="VR1143:VR1147" si="2666">VLOOKUP(VO1143,$A$1213:$F$2274,6,FALSE)</f>
        <v>0</v>
      </c>
      <c r="VS1143" s="167" t="s">
        <v>61</v>
      </c>
      <c r="VT1143" s="10">
        <f t="shared" ref="VT1143" si="2667">VR1143*1.5*VQ1143</f>
        <v>0</v>
      </c>
      <c r="VU1143" s="10"/>
      <c r="VV1143" s="219"/>
      <c r="VW1143" s="167" t="s">
        <v>75</v>
      </c>
      <c r="VX1143" s="500" t="s">
        <v>2190</v>
      </c>
      <c r="VZ1143" s="230">
        <f t="shared" ref="VZ1143" si="2668">IF(VY1143="Kopman",1.3,1)</f>
        <v>1</v>
      </c>
      <c r="WA1143" s="168">
        <f t="shared" ref="WA1143:WA1147" si="2669">VLOOKUP(VX1143,$A$1213:$F$2274,6,FALSE)</f>
        <v>0</v>
      </c>
      <c r="WB1143" s="167" t="s">
        <v>61</v>
      </c>
      <c r="WC1143" s="10">
        <f t="shared" ref="WC1143" si="2670">WA1143*1.5*VZ1143</f>
        <v>0</v>
      </c>
      <c r="WD1143" s="10"/>
      <c r="WE1143" s="219"/>
      <c r="WF1143" s="167" t="s">
        <v>75</v>
      </c>
      <c r="WG1143" s="500" t="s">
        <v>1618</v>
      </c>
      <c r="WI1143" s="230">
        <f t="shared" ref="WI1143" si="2671">IF(WH1143="Kopman",1.3,1)</f>
        <v>1</v>
      </c>
      <c r="WJ1143" s="168">
        <f t="shared" ref="WJ1143:WJ1147" si="2672">VLOOKUP(WG1143,$A$1213:$F$2274,6,FALSE)</f>
        <v>0</v>
      </c>
      <c r="WK1143" s="167" t="s">
        <v>61</v>
      </c>
      <c r="WL1143" s="10">
        <f t="shared" ref="WL1143" si="2673">WJ1143*1.5*WI1143</f>
        <v>0</v>
      </c>
      <c r="WM1143" s="10"/>
      <c r="WN1143" s="219"/>
      <c r="WO1143" s="167" t="s">
        <v>75</v>
      </c>
      <c r="WP1143" s="500" t="s">
        <v>1618</v>
      </c>
      <c r="WR1143" s="230">
        <f t="shared" ref="WR1143" si="2674">IF(WQ1143="Kopman",1.3,1)</f>
        <v>1</v>
      </c>
      <c r="WS1143" s="168">
        <f t="shared" ref="WS1143:WS1147" si="2675">VLOOKUP(WP1143,$A$1213:$F$2274,6,FALSE)</f>
        <v>0</v>
      </c>
      <c r="WT1143" s="167" t="s">
        <v>61</v>
      </c>
      <c r="WU1143" s="10">
        <f t="shared" ref="WU1143" si="2676">WS1143*1.5*WR1143</f>
        <v>0</v>
      </c>
      <c r="WV1143" s="10"/>
      <c r="WW1143" s="219"/>
      <c r="WX1143" s="167" t="s">
        <v>75</v>
      </c>
      <c r="WY1143" s="499" t="s">
        <v>548</v>
      </c>
      <c r="XA1143" s="230">
        <f t="shared" ref="XA1143" si="2677">IF(WZ1143="Kopman",1.3,1)</f>
        <v>1</v>
      </c>
      <c r="XB1143" s="168">
        <f t="shared" ref="XB1143:XB1147" si="2678">VLOOKUP(WY1143,$A$1213:$F$2274,6,FALSE)</f>
        <v>0</v>
      </c>
      <c r="XC1143" s="167" t="s">
        <v>61</v>
      </c>
      <c r="XD1143" s="10">
        <f t="shared" ref="XD1143" si="2679">XB1143*1.5*XA1143</f>
        <v>0</v>
      </c>
      <c r="XE1143" s="10"/>
      <c r="XF1143" s="219"/>
      <c r="XG1143" s="167" t="s">
        <v>75</v>
      </c>
      <c r="XH1143" s="500" t="s">
        <v>430</v>
      </c>
      <c r="XJ1143" s="230">
        <f t="shared" ref="XJ1143" si="2680">IF(XI1143="Kopman",1.3,1)</f>
        <v>1</v>
      </c>
      <c r="XK1143" s="168">
        <f t="shared" ref="XK1143:XK1147" si="2681">VLOOKUP(XH1143,$A$1213:$F$2274,6,FALSE)</f>
        <v>0</v>
      </c>
      <c r="XL1143" s="167" t="s">
        <v>61</v>
      </c>
      <c r="XM1143" s="10">
        <f t="shared" ref="XM1143" si="2682">XK1143*1.5*XJ1143</f>
        <v>0</v>
      </c>
      <c r="XN1143" s="10"/>
      <c r="XO1143" s="219"/>
      <c r="XP1143" s="167" t="s">
        <v>75</v>
      </c>
      <c r="XQ1143" s="500" t="s">
        <v>418</v>
      </c>
      <c r="XS1143" s="230">
        <f t="shared" ref="XS1143" si="2683">IF(XR1143="Kopman",1.3,1)</f>
        <v>1</v>
      </c>
      <c r="XT1143" s="168">
        <f t="shared" ref="XT1143:XT1147" si="2684">VLOOKUP(XQ1143,$A$1213:$F$2274,6,FALSE)</f>
        <v>0</v>
      </c>
      <c r="XU1143" s="167" t="s">
        <v>61</v>
      </c>
      <c r="XV1143" s="10">
        <f t="shared" ref="XV1143" si="2685">XT1143*1.5*XS1143</f>
        <v>0</v>
      </c>
      <c r="XW1143" s="10"/>
      <c r="XX1143" s="219"/>
      <c r="XY1143" s="167" t="s">
        <v>75</v>
      </c>
      <c r="XZ1143" s="500" t="s">
        <v>530</v>
      </c>
      <c r="YB1143" s="230">
        <f t="shared" ref="YB1143" si="2686">IF(YA1143="Kopman",1.3,1)</f>
        <v>1</v>
      </c>
      <c r="YC1143" s="168">
        <f t="shared" ref="YC1143:YC1147" si="2687">VLOOKUP(XZ1143,$A$1213:$F$2274,6,FALSE)</f>
        <v>5</v>
      </c>
      <c r="YD1143" s="167" t="s">
        <v>61</v>
      </c>
      <c r="YE1143" s="10">
        <f t="shared" ref="YE1143" si="2688">YC1143*1.5*YB1143</f>
        <v>7.5</v>
      </c>
      <c r="YF1143" s="10"/>
      <c r="YG1143" s="219"/>
      <c r="YH1143" s="167" t="s">
        <v>75</v>
      </c>
      <c r="YI1143" s="500" t="s">
        <v>418</v>
      </c>
      <c r="YK1143" s="230">
        <f t="shared" ref="YK1143" si="2689">IF(YJ1143="Kopman",1.3,1)</f>
        <v>1</v>
      </c>
      <c r="YL1143" s="168">
        <f t="shared" ref="YL1143:YL1147" si="2690">VLOOKUP(YI1143,$A$1213:$F$2274,6,FALSE)</f>
        <v>0</v>
      </c>
      <c r="YM1143" s="167" t="s">
        <v>61</v>
      </c>
      <c r="YN1143" s="10">
        <f t="shared" ref="YN1143" si="2691">YL1143*1.5*YK1143</f>
        <v>0</v>
      </c>
      <c r="YO1143" s="10"/>
      <c r="YP1143" s="219"/>
      <c r="YQ1143" s="167" t="s">
        <v>75</v>
      </c>
      <c r="YR1143" s="500" t="s">
        <v>530</v>
      </c>
      <c r="YT1143" s="230">
        <f t="shared" ref="YT1143" si="2692">IF(YS1143="Kopman",1.3,1)</f>
        <v>1</v>
      </c>
      <c r="YU1143" s="168">
        <f t="shared" ref="YU1143:YU1147" si="2693">VLOOKUP(YR1143,$A$1213:$F$2274,6,FALSE)</f>
        <v>5</v>
      </c>
      <c r="YV1143" s="167" t="s">
        <v>61</v>
      </c>
      <c r="YW1143" s="10">
        <f t="shared" ref="YW1143" si="2694">YU1143*1.5*YT1143</f>
        <v>7.5</v>
      </c>
      <c r="YX1143" s="10"/>
      <c r="YY1143" s="219"/>
      <c r="YZ1143" s="167" t="s">
        <v>75</v>
      </c>
      <c r="ZA1143" s="500" t="s">
        <v>790</v>
      </c>
      <c r="ZC1143" s="230">
        <f t="shared" ref="ZC1143" si="2695">IF(ZB1143="Kopman",1.3,1)</f>
        <v>1</v>
      </c>
      <c r="ZD1143" s="168">
        <f t="shared" ref="ZD1143:ZD1147" si="2696">VLOOKUP(ZA1143,$A$1213:$F$2274,6,FALSE)</f>
        <v>0</v>
      </c>
      <c r="ZE1143" s="167" t="s">
        <v>61</v>
      </c>
      <c r="ZF1143" s="10">
        <f t="shared" ref="ZF1143" si="2697">ZD1143*1.5*ZC1143</f>
        <v>0</v>
      </c>
      <c r="ZG1143" s="10"/>
      <c r="ZH1143" s="219"/>
      <c r="ZI1143" s="167" t="s">
        <v>75</v>
      </c>
      <c r="ZJ1143" s="500" t="s">
        <v>548</v>
      </c>
      <c r="ZL1143" s="230">
        <f t="shared" ref="ZL1143" si="2698">IF(ZK1143="Kopman",1.3,1)</f>
        <v>1</v>
      </c>
      <c r="ZM1143" s="168">
        <f t="shared" ref="ZM1143:ZM1147" si="2699">VLOOKUP(ZJ1143,$A$1213:$F$2274,6,FALSE)</f>
        <v>0</v>
      </c>
      <c r="ZN1143" s="167" t="s">
        <v>61</v>
      </c>
      <c r="ZO1143" s="10">
        <f t="shared" ref="ZO1143" si="2700">ZM1143*1.5*ZL1143</f>
        <v>0</v>
      </c>
      <c r="ZP1143" s="10"/>
      <c r="ZQ1143" s="219"/>
      <c r="ZR1143" s="167" t="s">
        <v>75</v>
      </c>
      <c r="ZS1143" s="498" t="s">
        <v>906</v>
      </c>
      <c r="ZU1143" s="230">
        <f t="shared" ref="ZU1143" si="2701">IF(ZT1143="Kopman",1.3,1)</f>
        <v>1</v>
      </c>
      <c r="ZV1143" s="168">
        <f t="shared" ref="ZV1143:ZV1147" si="2702">VLOOKUP(ZS1143,$A$1213:$F$2274,6,FALSE)</f>
        <v>67</v>
      </c>
      <c r="ZW1143" s="167" t="s">
        <v>61</v>
      </c>
      <c r="ZX1143" s="10">
        <f t="shared" ref="ZX1143" si="2703">ZV1143*1.5*ZU1143</f>
        <v>100.5</v>
      </c>
      <c r="ZY1143" s="10"/>
      <c r="ZZ1143" s="219"/>
      <c r="AAA1143" s="167" t="s">
        <v>75</v>
      </c>
      <c r="AAB1143" s="500" t="s">
        <v>513</v>
      </c>
      <c r="AAD1143" s="230">
        <f t="shared" ref="AAD1143" si="2704">IF(AAC1143="Kopman",1.3,1)</f>
        <v>1</v>
      </c>
      <c r="AAE1143" s="168">
        <f t="shared" ref="AAE1143:AAE1147" si="2705">VLOOKUP(AAB1143,$A$1213:$F$2274,6,FALSE)</f>
        <v>34</v>
      </c>
      <c r="AAF1143" s="167" t="s">
        <v>61</v>
      </c>
      <c r="AAG1143" s="10">
        <f t="shared" ref="AAG1143" si="2706">AAE1143*1.5*AAD1143</f>
        <v>51</v>
      </c>
      <c r="AAH1143" s="10"/>
      <c r="AAI1143" s="219"/>
      <c r="AAJ1143" s="167" t="s">
        <v>75</v>
      </c>
      <c r="AAK1143" s="500" t="s">
        <v>1618</v>
      </c>
      <c r="AAM1143" s="230">
        <f t="shared" ref="AAM1143" si="2707">IF(AAL1143="Kopman",1.3,1)</f>
        <v>1</v>
      </c>
      <c r="AAN1143" s="168">
        <f t="shared" ref="AAN1143:AAN1147" si="2708">VLOOKUP(AAK1143,$A$1213:$F$2274,6,FALSE)</f>
        <v>0</v>
      </c>
      <c r="AAO1143" s="167" t="s">
        <v>61</v>
      </c>
      <c r="AAP1143" s="10">
        <f t="shared" ref="AAP1143" si="2709">AAN1143*1.5*AAM1143</f>
        <v>0</v>
      </c>
      <c r="AAQ1143" s="10"/>
      <c r="AAR1143" s="219"/>
      <c r="AAS1143" s="167" t="s">
        <v>75</v>
      </c>
      <c r="AAT1143" s="500" t="s">
        <v>2190</v>
      </c>
      <c r="AAV1143" s="230">
        <f t="shared" ref="AAV1143" si="2710">IF(AAU1143="Kopman",1.3,1)</f>
        <v>1</v>
      </c>
      <c r="AAW1143" s="168">
        <f t="shared" ref="AAW1143:AAW1147" si="2711">VLOOKUP(AAT1143,$A$1213:$F$2274,6,FALSE)</f>
        <v>0</v>
      </c>
      <c r="AAX1143" s="167" t="s">
        <v>61</v>
      </c>
      <c r="AAY1143" s="10">
        <f t="shared" ref="AAY1143" si="2712">AAW1143*1.5*AAV1143</f>
        <v>0</v>
      </c>
      <c r="AAZ1143" s="10"/>
      <c r="ABA1143" s="219"/>
      <c r="ABB1143" s="167" t="s">
        <v>75</v>
      </c>
      <c r="ABC1143" s="500" t="s">
        <v>1618</v>
      </c>
      <c r="ABE1143" s="230">
        <f t="shared" ref="ABE1143" si="2713">IF(ABD1143="Kopman",1.3,1)</f>
        <v>1</v>
      </c>
      <c r="ABF1143" s="168">
        <f t="shared" ref="ABF1143:ABF1147" si="2714">VLOOKUP(ABC1143,$A$1213:$F$2274,6,FALSE)</f>
        <v>0</v>
      </c>
      <c r="ABG1143" s="167" t="s">
        <v>61</v>
      </c>
      <c r="ABH1143" s="10">
        <f t="shared" ref="ABH1143" si="2715">ABF1143*1.5*ABE1143</f>
        <v>0</v>
      </c>
      <c r="ABI1143" s="10"/>
      <c r="ABJ1143" s="219"/>
      <c r="ABK1143" s="167" t="s">
        <v>75</v>
      </c>
      <c r="ABL1143" s="500" t="s">
        <v>1618</v>
      </c>
      <c r="ABN1143" s="230">
        <f t="shared" ref="ABN1143" si="2716">IF(ABM1143="Kopman",1.3,1)</f>
        <v>1</v>
      </c>
      <c r="ABO1143" s="168">
        <f t="shared" ref="ABO1143:ABO1147" si="2717">VLOOKUP(ABL1143,$A$1213:$F$2274,6,FALSE)</f>
        <v>0</v>
      </c>
      <c r="ABP1143" s="167" t="s">
        <v>61</v>
      </c>
      <c r="ABQ1143" s="10">
        <f t="shared" ref="ABQ1143" si="2718">ABO1143*1.5*ABN1143</f>
        <v>0</v>
      </c>
      <c r="ABR1143" s="10"/>
      <c r="ABS1143" s="219"/>
      <c r="ABT1143" s="167" t="s">
        <v>75</v>
      </c>
      <c r="ABU1143" s="498" t="s">
        <v>513</v>
      </c>
      <c r="ABW1143" s="230">
        <f t="shared" ref="ABW1143" si="2719">IF(ABV1143="Kopman",1.3,1)</f>
        <v>1</v>
      </c>
      <c r="ABX1143" s="168">
        <f t="shared" ref="ABX1143:ABX1147" si="2720">VLOOKUP(ABU1143,$A$1213:$F$2274,6,FALSE)</f>
        <v>34</v>
      </c>
      <c r="ABY1143" s="167" t="s">
        <v>61</v>
      </c>
      <c r="ABZ1143" s="10">
        <f t="shared" ref="ABZ1143" si="2721">ABX1143*1.5*ABW1143</f>
        <v>51</v>
      </c>
      <c r="ACA1143" s="10"/>
      <c r="ACB1143" s="219"/>
      <c r="ACC1143" s="167" t="s">
        <v>75</v>
      </c>
      <c r="ACD1143" s="500" t="s">
        <v>548</v>
      </c>
      <c r="ACF1143" s="230">
        <f t="shared" ref="ACF1143" si="2722">IF(ACE1143="Kopman",1.3,1)</f>
        <v>1</v>
      </c>
      <c r="ACG1143" s="168">
        <f t="shared" ref="ACG1143:ACG1147" si="2723">VLOOKUP(ACD1143,$A$1213:$F$2274,6,FALSE)</f>
        <v>0</v>
      </c>
      <c r="ACH1143" s="167" t="s">
        <v>61</v>
      </c>
      <c r="ACI1143" s="10">
        <f t="shared" ref="ACI1143" si="2724">ACG1143*1.5*ACF1143</f>
        <v>0</v>
      </c>
      <c r="ACJ1143" s="10"/>
      <c r="ACK1143" s="219"/>
      <c r="ACL1143" s="167" t="s">
        <v>75</v>
      </c>
      <c r="ACM1143" s="500" t="s">
        <v>548</v>
      </c>
      <c r="ACO1143" s="230">
        <f t="shared" ref="ACO1143" si="2725">IF(ACN1143="Kopman",1.3,1)</f>
        <v>1</v>
      </c>
      <c r="ACP1143" s="168">
        <f t="shared" ref="ACP1143:ACP1147" si="2726">VLOOKUP(ACM1143,$A$1213:$F$2274,6,FALSE)</f>
        <v>0</v>
      </c>
      <c r="ACQ1143" s="167" t="s">
        <v>61</v>
      </c>
      <c r="ACR1143" s="10">
        <f t="shared" ref="ACR1143" si="2727">ACP1143*1.5*ACO1143</f>
        <v>0</v>
      </c>
      <c r="ACS1143" s="10"/>
      <c r="ACT1143" s="219"/>
      <c r="ACU1143" s="167" t="s">
        <v>75</v>
      </c>
      <c r="ACV1143" s="500" t="s">
        <v>530</v>
      </c>
      <c r="ACX1143" s="230">
        <f t="shared" ref="ACX1143" si="2728">IF(ACW1143="Kopman",1.3,1)</f>
        <v>1</v>
      </c>
      <c r="ACY1143" s="168">
        <f t="shared" ref="ACY1143:ACY1147" si="2729">VLOOKUP(ACV1143,$A$1213:$F$2274,6,FALSE)</f>
        <v>5</v>
      </c>
      <c r="ACZ1143" s="167" t="s">
        <v>61</v>
      </c>
      <c r="ADA1143" s="10">
        <f t="shared" ref="ADA1143" si="2730">ACY1143*1.5*ACX1143</f>
        <v>7.5</v>
      </c>
      <c r="ADB1143" s="10"/>
      <c r="ADC1143" s="219"/>
      <c r="ADD1143" s="167" t="s">
        <v>75</v>
      </c>
      <c r="ADE1143" s="500" t="s">
        <v>548</v>
      </c>
      <c r="ADG1143" s="230">
        <f t="shared" ref="ADG1143" si="2731">IF(ADF1143="Kopman",1.3,1)</f>
        <v>1</v>
      </c>
      <c r="ADH1143" s="168">
        <f t="shared" ref="ADH1143:ADH1147" si="2732">VLOOKUP(ADE1143,$A$1213:$F$2274,6,FALSE)</f>
        <v>0</v>
      </c>
      <c r="ADI1143" s="167" t="s">
        <v>61</v>
      </c>
      <c r="ADJ1143" s="10">
        <f t="shared" ref="ADJ1143" si="2733">ADH1143*1.5*ADG1143</f>
        <v>0</v>
      </c>
      <c r="ADK1143" s="10"/>
      <c r="ADL1143" s="219"/>
      <c r="ADM1143" s="167" t="s">
        <v>75</v>
      </c>
      <c r="ADN1143" s="500" t="s">
        <v>548</v>
      </c>
      <c r="ADP1143" s="230">
        <f t="shared" ref="ADP1143" si="2734">IF(ADO1143="Kopman",1.3,1)</f>
        <v>1</v>
      </c>
      <c r="ADQ1143" s="168">
        <f t="shared" ref="ADQ1143:ADQ1147" si="2735">VLOOKUP(ADN1143,$A$1213:$F$2274,6,FALSE)</f>
        <v>0</v>
      </c>
      <c r="ADR1143" s="167" t="s">
        <v>61</v>
      </c>
      <c r="ADS1143" s="10">
        <f t="shared" ref="ADS1143" si="2736">ADQ1143*1.5*ADP1143</f>
        <v>0</v>
      </c>
      <c r="ADT1143" s="10"/>
      <c r="ADU1143" s="219"/>
      <c r="ADV1143" s="167" t="s">
        <v>75</v>
      </c>
      <c r="ADW1143" s="328" t="s">
        <v>418</v>
      </c>
      <c r="ADY1143" s="230">
        <f t="shared" ref="ADY1143" si="2737">IF(ADX1143="Kopman",1.3,1)</f>
        <v>1</v>
      </c>
      <c r="ADZ1143" s="168">
        <f t="shared" ref="ADZ1143:ADZ1147" si="2738">VLOOKUP(ADW1143,$A$1213:$F$2274,6,FALSE)</f>
        <v>0</v>
      </c>
      <c r="AEA1143" s="167" t="s">
        <v>61</v>
      </c>
      <c r="AEB1143" s="10">
        <f t="shared" ref="AEB1143" si="2739">ADZ1143*1.5*ADY1143</f>
        <v>0</v>
      </c>
      <c r="AEC1143" s="10"/>
      <c r="AED1143" s="219"/>
      <c r="AEE1143" s="167" t="s">
        <v>75</v>
      </c>
      <c r="AEF1143" s="500" t="s">
        <v>906</v>
      </c>
      <c r="AEH1143" s="230">
        <f t="shared" ref="AEH1143" si="2740">IF(AEG1143="Kopman",1.3,1)</f>
        <v>1</v>
      </c>
      <c r="AEI1143" s="168">
        <f t="shared" ref="AEI1143:AEI1147" si="2741">VLOOKUP(AEF1143,$A$1213:$F$2274,6,FALSE)</f>
        <v>67</v>
      </c>
      <c r="AEJ1143" s="167" t="s">
        <v>61</v>
      </c>
      <c r="AEK1143" s="10">
        <f t="shared" ref="AEK1143" si="2742">AEI1143*1.5*AEH1143</f>
        <v>100.5</v>
      </c>
      <c r="AEL1143" s="10"/>
      <c r="AEM1143" s="219"/>
      <c r="AEN1143" s="167" t="s">
        <v>75</v>
      </c>
      <c r="AEO1143" s="500" t="s">
        <v>418</v>
      </c>
      <c r="AEQ1143" s="230">
        <f t="shared" ref="AEQ1143" si="2743">IF(AEP1143="Kopman",1.3,1)</f>
        <v>1</v>
      </c>
      <c r="AER1143" s="168">
        <f t="shared" ref="AER1143:AER1147" si="2744">VLOOKUP(AEO1143,$A$1213:$F$2274,6,FALSE)</f>
        <v>0</v>
      </c>
      <c r="AES1143" s="167" t="s">
        <v>61</v>
      </c>
      <c r="AET1143" s="10">
        <f t="shared" ref="AET1143" si="2745">AER1143*1.5*AEQ1143</f>
        <v>0</v>
      </c>
      <c r="AEU1143" s="10"/>
      <c r="AEV1143" s="219"/>
      <c r="AEW1143" s="167" t="s">
        <v>75</v>
      </c>
      <c r="AEX1143" s="500" t="s">
        <v>548</v>
      </c>
      <c r="AEZ1143" s="230">
        <f t="shared" ref="AEZ1143" si="2746">IF(AEY1143="Kopman",1.3,1)</f>
        <v>1</v>
      </c>
      <c r="AFA1143" s="168">
        <f t="shared" ref="AFA1143:AFA1147" si="2747">VLOOKUP(AEX1143,$A$1213:$F$2274,6,FALSE)</f>
        <v>0</v>
      </c>
      <c r="AFB1143" s="167" t="s">
        <v>61</v>
      </c>
      <c r="AFC1143" s="10">
        <f t="shared" ref="AFC1143" si="2748">AFA1143*1.5*AEZ1143</f>
        <v>0</v>
      </c>
      <c r="AFD1143" s="10"/>
      <c r="AFE1143" s="219"/>
      <c r="AFF1143" s="167" t="s">
        <v>75</v>
      </c>
      <c r="AFG1143" s="500" t="s">
        <v>548</v>
      </c>
      <c r="AFI1143" s="230">
        <f t="shared" ref="AFI1143" si="2749">IF(AFH1143="Kopman",1.3,1)</f>
        <v>1</v>
      </c>
      <c r="AFJ1143" s="168">
        <f t="shared" ref="AFJ1143:AFJ1147" si="2750">VLOOKUP(AFG1143,$A$1213:$F$2274,6,FALSE)</f>
        <v>0</v>
      </c>
      <c r="AFK1143" s="167" t="s">
        <v>61</v>
      </c>
      <c r="AFL1143" s="10">
        <f t="shared" ref="AFL1143" si="2751">AFJ1143*1.5*AFI1143</f>
        <v>0</v>
      </c>
      <c r="AFM1143" s="10"/>
      <c r="AFN1143" s="219"/>
      <c r="AFO1143" s="167" t="s">
        <v>75</v>
      </c>
      <c r="AFP1143" s="500" t="s">
        <v>1663</v>
      </c>
      <c r="AFR1143" s="230">
        <f t="shared" ref="AFR1143" si="2752">IF(AFQ1143="Kopman",1.3,1)</f>
        <v>1</v>
      </c>
      <c r="AFS1143" s="168">
        <f t="shared" ref="AFS1143:AFS1147" si="2753">VLOOKUP(AFP1143,$A$1213:$F$2274,6,FALSE)</f>
        <v>130</v>
      </c>
      <c r="AFT1143" s="167" t="s">
        <v>61</v>
      </c>
      <c r="AFU1143" s="10">
        <f t="shared" ref="AFU1143" si="2754">AFS1143*1.5*AFR1143</f>
        <v>195</v>
      </c>
      <c r="AFV1143" s="10"/>
      <c r="AFW1143" s="219"/>
      <c r="AFX1143" s="167" t="s">
        <v>75</v>
      </c>
      <c r="AFY1143" s="500" t="s">
        <v>418</v>
      </c>
      <c r="AGA1143" s="230">
        <f t="shared" ref="AGA1143" si="2755">IF(AFZ1143="Kopman",1.3,1)</f>
        <v>1</v>
      </c>
      <c r="AGB1143" s="168">
        <f t="shared" ref="AGB1143:AGB1147" si="2756">VLOOKUP(AFY1143,$A$1213:$F$2274,6,FALSE)</f>
        <v>0</v>
      </c>
      <c r="AGC1143" s="167" t="s">
        <v>61</v>
      </c>
      <c r="AGD1143" s="10">
        <f t="shared" ref="AGD1143" si="2757">AGB1143*1.5*AGA1143</f>
        <v>0</v>
      </c>
      <c r="AGE1143" s="10"/>
      <c r="AGF1143" s="219"/>
      <c r="AGG1143" s="167" t="s">
        <v>75</v>
      </c>
      <c r="AGH1143" s="498" t="s">
        <v>1618</v>
      </c>
      <c r="AGJ1143" s="230">
        <f t="shared" ref="AGJ1143" si="2758">IF(AGI1143="Kopman",1.3,1)</f>
        <v>1</v>
      </c>
      <c r="AGK1143" s="168">
        <f t="shared" ref="AGK1143:AGK1147" si="2759">VLOOKUP(AGH1143,$A$1213:$F$2274,6,FALSE)</f>
        <v>0</v>
      </c>
      <c r="AGL1143" s="167" t="s">
        <v>61</v>
      </c>
      <c r="AGM1143" s="10">
        <f t="shared" ref="AGM1143" si="2760">AGK1143*1.5*AGJ1143</f>
        <v>0</v>
      </c>
      <c r="AGN1143" s="10"/>
      <c r="AGO1143" s="219"/>
      <c r="AGP1143" s="167" t="s">
        <v>75</v>
      </c>
      <c r="AGQ1143" s="500" t="s">
        <v>548</v>
      </c>
      <c r="AGS1143" s="230">
        <f t="shared" ref="AGS1143" si="2761">IF(AGR1143="Kopman",1.3,1)</f>
        <v>1</v>
      </c>
      <c r="AGT1143" s="168">
        <f t="shared" ref="AGT1143:AGT1147" si="2762">VLOOKUP(AGQ1143,$A$1213:$F$2274,6,FALSE)</f>
        <v>0</v>
      </c>
      <c r="AGU1143" s="167" t="s">
        <v>61</v>
      </c>
      <c r="AGV1143" s="10">
        <f t="shared" ref="AGV1143" si="2763">AGT1143*1.5*AGS1143</f>
        <v>0</v>
      </c>
      <c r="AGW1143" s="10"/>
      <c r="AGX1143" s="219"/>
      <c r="AGY1143" s="167" t="s">
        <v>75</v>
      </c>
      <c r="AGZ1143" s="500" t="s">
        <v>683</v>
      </c>
      <c r="AHB1143" s="230">
        <f t="shared" ref="AHB1143" si="2764">IF(AHA1143="Kopman",1.3,1)</f>
        <v>1</v>
      </c>
      <c r="AHC1143" s="168">
        <f t="shared" ref="AHC1143:AHC1147" si="2765">VLOOKUP(AGZ1143,$A$1213:$F$2274,6,FALSE)</f>
        <v>73</v>
      </c>
      <c r="AHD1143" s="167" t="s">
        <v>61</v>
      </c>
      <c r="AHE1143" s="10">
        <f t="shared" ref="AHE1143" si="2766">AHC1143*1.5*AHB1143</f>
        <v>109.5</v>
      </c>
      <c r="AHF1143" s="10"/>
      <c r="AHG1143" s="219"/>
      <c r="AHH1143" s="167" t="s">
        <v>75</v>
      </c>
      <c r="AHI1143" s="500" t="s">
        <v>418</v>
      </c>
      <c r="AHK1143" s="230">
        <f t="shared" ref="AHK1143" si="2767">IF(AHJ1143="Kopman",1.3,1)</f>
        <v>1</v>
      </c>
      <c r="AHL1143" s="168">
        <f t="shared" ref="AHL1143:AHL1147" si="2768">VLOOKUP(AHI1143,$A$1213:$F$2274,6,FALSE)</f>
        <v>0</v>
      </c>
      <c r="AHM1143" s="167" t="s">
        <v>61</v>
      </c>
      <c r="AHN1143" s="10">
        <f t="shared" ref="AHN1143" si="2769">AHL1143*1.5*AHK1143</f>
        <v>0</v>
      </c>
      <c r="AHO1143" s="10"/>
      <c r="AHP1143" s="219"/>
      <c r="AHQ1143" s="167" t="s">
        <v>75</v>
      </c>
      <c r="AHR1143" s="500" t="s">
        <v>513</v>
      </c>
      <c r="AHT1143" s="230">
        <f t="shared" ref="AHT1143" si="2770">IF(AHS1143="Kopman",1.3,1)</f>
        <v>1</v>
      </c>
      <c r="AHU1143" s="168">
        <f t="shared" ref="AHU1143:AHU1147" si="2771">VLOOKUP(AHR1143,$A$1213:$F$2274,6,FALSE)</f>
        <v>34</v>
      </c>
      <c r="AHV1143" s="167" t="s">
        <v>61</v>
      </c>
      <c r="AHW1143" s="10">
        <f t="shared" ref="AHW1143" si="2772">AHU1143*1.5*AHT1143</f>
        <v>51</v>
      </c>
      <c r="AHX1143" s="10"/>
      <c r="AHY1143" s="219"/>
      <c r="AHZ1143" s="167" t="s">
        <v>75</v>
      </c>
      <c r="AIA1143" s="500" t="s">
        <v>1618</v>
      </c>
      <c r="AIC1143" s="230">
        <f t="shared" ref="AIC1143" si="2773">IF(AIB1143="Kopman",1.3,1)</f>
        <v>1</v>
      </c>
      <c r="AID1143" s="168">
        <f t="shared" ref="AID1143:AID1147" si="2774">VLOOKUP(AIA1143,$A$1213:$F$2274,6,FALSE)</f>
        <v>0</v>
      </c>
      <c r="AIE1143" s="167" t="s">
        <v>61</v>
      </c>
      <c r="AIF1143" s="10">
        <f t="shared" ref="AIF1143" si="2775">AID1143*1.5*AIC1143</f>
        <v>0</v>
      </c>
      <c r="AIG1143" s="10"/>
      <c r="AIH1143" s="219"/>
      <c r="AII1143" s="167" t="s">
        <v>75</v>
      </c>
      <c r="AIJ1143" s="498" t="s">
        <v>1631</v>
      </c>
      <c r="AIL1143" s="230">
        <f t="shared" ref="AIL1143" si="2776">IF(AIK1143="Kopman",1.3,1)</f>
        <v>1</v>
      </c>
      <c r="AIM1143" s="168">
        <f t="shared" ref="AIM1143:AIM1147" si="2777">VLOOKUP(AIJ1143,$A$1213:$F$2274,6,FALSE)</f>
        <v>220</v>
      </c>
      <c r="AIN1143" s="167" t="s">
        <v>61</v>
      </c>
      <c r="AIO1143" s="10">
        <f t="shared" ref="AIO1143" si="2778">AIM1143*1.5*AIL1143</f>
        <v>330</v>
      </c>
      <c r="AIP1143" s="10"/>
      <c r="AIQ1143" s="219"/>
      <c r="AIR1143" s="167" t="s">
        <v>75</v>
      </c>
      <c r="AIS1143" s="500" t="s">
        <v>548</v>
      </c>
      <c r="AIU1143" s="230">
        <f t="shared" ref="AIU1143" si="2779">IF(AIT1143="Kopman",1.3,1)</f>
        <v>1</v>
      </c>
      <c r="AIV1143" s="168">
        <f t="shared" ref="AIV1143:AIV1147" si="2780">VLOOKUP(AIS1143,$A$1213:$F$2274,6,FALSE)</f>
        <v>0</v>
      </c>
      <c r="AIW1143" s="167" t="s">
        <v>61</v>
      </c>
      <c r="AIX1143" s="10">
        <f t="shared" ref="AIX1143" si="2781">AIV1143*1.5*AIU1143</f>
        <v>0</v>
      </c>
      <c r="AIY1143" s="10"/>
      <c r="AIZ1143" s="219"/>
      <c r="AJA1143" s="167" t="s">
        <v>75</v>
      </c>
      <c r="AJB1143" s="500" t="s">
        <v>530</v>
      </c>
      <c r="AJD1143" s="230">
        <f t="shared" ref="AJD1143" si="2782">IF(AJC1143="Kopman",1.3,1)</f>
        <v>1</v>
      </c>
      <c r="AJE1143" s="168">
        <f t="shared" ref="AJE1143:AJE1147" si="2783">VLOOKUP(AJB1143,$A$1213:$F$2274,6,FALSE)</f>
        <v>5</v>
      </c>
      <c r="AJF1143" s="167" t="s">
        <v>61</v>
      </c>
      <c r="AJG1143" s="10">
        <f t="shared" ref="AJG1143" si="2784">AJE1143*1.5*AJD1143</f>
        <v>7.5</v>
      </c>
      <c r="AJH1143" s="10"/>
      <c r="AJI1143" s="219"/>
      <c r="AJJ1143" s="167" t="s">
        <v>75</v>
      </c>
      <c r="AJK1143" s="500" t="s">
        <v>530</v>
      </c>
      <c r="AJM1143" s="230">
        <f t="shared" ref="AJM1143" si="2785">IF(AJL1143="Kopman",1.3,1)</f>
        <v>1</v>
      </c>
      <c r="AJN1143" s="168">
        <f t="shared" ref="AJN1143:AJN1147" si="2786">VLOOKUP(AJK1143,$A$1213:$F$2274,6,FALSE)</f>
        <v>5</v>
      </c>
      <c r="AJO1143" s="167" t="s">
        <v>61</v>
      </c>
      <c r="AJP1143" s="10">
        <f t="shared" ref="AJP1143" si="2787">AJN1143*1.5*AJM1143</f>
        <v>7.5</v>
      </c>
      <c r="AJQ1143" s="10"/>
      <c r="AJR1143" s="219"/>
      <c r="AJS1143" s="167" t="s">
        <v>75</v>
      </c>
      <c r="AJT1143" s="500" t="s">
        <v>548</v>
      </c>
      <c r="AJV1143" s="230">
        <f t="shared" ref="AJV1143" si="2788">IF(AJU1143="Kopman",1.3,1)</f>
        <v>1</v>
      </c>
      <c r="AJW1143" s="168">
        <f t="shared" ref="AJW1143:AJW1147" si="2789">VLOOKUP(AJT1143,$A$1213:$F$2274,6,FALSE)</f>
        <v>0</v>
      </c>
      <c r="AJX1143" s="167" t="s">
        <v>61</v>
      </c>
      <c r="AJY1143" s="10">
        <f t="shared" ref="AJY1143" si="2790">AJW1143*1.5*AJV1143</f>
        <v>0</v>
      </c>
      <c r="AJZ1143" s="10"/>
      <c r="AKA1143" s="219"/>
      <c r="AKB1143" s="167" t="s">
        <v>75</v>
      </c>
      <c r="AKC1143" s="500" t="s">
        <v>548</v>
      </c>
      <c r="AKE1143" s="230">
        <f t="shared" ref="AKE1143" si="2791">IF(AKD1143="Kopman",1.3,1)</f>
        <v>1</v>
      </c>
      <c r="AKF1143" s="168">
        <f t="shared" ref="AKF1143:AKF1147" si="2792">VLOOKUP(AKC1143,$A$1213:$F$2274,6,FALSE)</f>
        <v>0</v>
      </c>
      <c r="AKG1143" s="167" t="s">
        <v>61</v>
      </c>
      <c r="AKH1143" s="10">
        <f t="shared" ref="AKH1143" si="2793">AKF1143*1.5*AKE1143</f>
        <v>0</v>
      </c>
      <c r="AKI1143" s="10"/>
      <c r="AKJ1143" s="219"/>
      <c r="AKK1143" s="167" t="s">
        <v>75</v>
      </c>
      <c r="AKL1143" s="500" t="s">
        <v>548</v>
      </c>
      <c r="AKN1143" s="230">
        <f t="shared" ref="AKN1143" si="2794">IF(AKM1143="Kopman",1.3,1)</f>
        <v>1</v>
      </c>
      <c r="AKO1143" s="168">
        <f t="shared" ref="AKO1143:AKO1147" si="2795">VLOOKUP(AKL1143,$A$1213:$F$2274,6,FALSE)</f>
        <v>0</v>
      </c>
      <c r="AKP1143" s="167" t="s">
        <v>61</v>
      </c>
      <c r="AKQ1143" s="10">
        <f t="shared" ref="AKQ1143" si="2796">AKO1143*1.5*AKN1143</f>
        <v>0</v>
      </c>
      <c r="AKR1143" s="10"/>
      <c r="AKS1143" s="219"/>
      <c r="AKT1143" s="167" t="s">
        <v>75</v>
      </c>
      <c r="AKU1143" s="500" t="s">
        <v>548</v>
      </c>
      <c r="AKW1143" s="230">
        <f t="shared" ref="AKW1143" si="2797">IF(AKV1143="Kopman",1.3,1)</f>
        <v>1</v>
      </c>
      <c r="AKX1143" s="168">
        <f t="shared" ref="AKX1143:AKX1147" si="2798">VLOOKUP(AKU1143,$A$1213:$F$2274,6,FALSE)</f>
        <v>0</v>
      </c>
      <c r="AKY1143" s="167" t="s">
        <v>61</v>
      </c>
      <c r="AKZ1143" s="10">
        <f t="shared" ref="AKZ1143" si="2799">AKX1143*1.5*AKW1143</f>
        <v>0</v>
      </c>
      <c r="ALA1143" s="10"/>
      <c r="ALB1143" s="219"/>
      <c r="ALC1143" s="167" t="s">
        <v>75</v>
      </c>
      <c r="ALD1143" s="328" t="s">
        <v>548</v>
      </c>
      <c r="ALF1143" s="230">
        <f t="shared" ref="ALF1143" si="2800">IF(ALE1143="Kopman",1.3,1)</f>
        <v>1</v>
      </c>
      <c r="ALG1143" s="168">
        <f t="shared" ref="ALG1143:ALG1147" si="2801">VLOOKUP(ALD1143,$A$1213:$F$2274,6,FALSE)</f>
        <v>0</v>
      </c>
      <c r="ALH1143" s="167" t="s">
        <v>61</v>
      </c>
      <c r="ALI1143" s="10">
        <f t="shared" ref="ALI1143" si="2802">ALG1143*1.5*ALF1143</f>
        <v>0</v>
      </c>
      <c r="ALJ1143" s="10"/>
      <c r="ALK1143" s="219"/>
      <c r="ALL1143" s="167" t="s">
        <v>75</v>
      </c>
      <c r="ALM1143" s="500" t="s">
        <v>548</v>
      </c>
      <c r="ALO1143" s="230">
        <f t="shared" ref="ALO1143" si="2803">IF(ALN1143="Kopman",1.3,1)</f>
        <v>1</v>
      </c>
      <c r="ALP1143" s="168">
        <f t="shared" ref="ALP1143:ALP1147" si="2804">VLOOKUP(ALM1143,$A$1213:$F$2274,6,FALSE)</f>
        <v>0</v>
      </c>
      <c r="ALQ1143" s="167" t="s">
        <v>61</v>
      </c>
      <c r="ALR1143" s="10">
        <f t="shared" ref="ALR1143" si="2805">ALP1143*1.5*ALO1143</f>
        <v>0</v>
      </c>
      <c r="ALS1143" s="10"/>
      <c r="ALT1143" s="219"/>
      <c r="ALU1143" s="167" t="s">
        <v>75</v>
      </c>
      <c r="ALV1143" s="500" t="s">
        <v>1618</v>
      </c>
      <c r="ALX1143" s="230">
        <f t="shared" ref="ALX1143" si="2806">IF(ALW1143="Kopman",1.3,1)</f>
        <v>1</v>
      </c>
      <c r="ALY1143" s="168">
        <f t="shared" ref="ALY1143:ALY1147" si="2807">VLOOKUP(ALV1143,$A$1213:$F$2274,6,FALSE)</f>
        <v>0</v>
      </c>
      <c r="ALZ1143" s="167" t="s">
        <v>61</v>
      </c>
      <c r="AMA1143" s="10">
        <f t="shared" ref="AMA1143" si="2808">ALY1143*1.5*ALX1143</f>
        <v>0</v>
      </c>
      <c r="AMB1143" s="10"/>
      <c r="AMC1143" s="219"/>
      <c r="AMD1143" s="167" t="s">
        <v>75</v>
      </c>
      <c r="AME1143" s="500" t="s">
        <v>906</v>
      </c>
      <c r="AMG1143" s="230">
        <f t="shared" ref="AMG1143" si="2809">IF(AMF1143="Kopman",1.3,1)</f>
        <v>1</v>
      </c>
      <c r="AMH1143" s="168">
        <f t="shared" ref="AMH1143:AMH1147" si="2810">VLOOKUP(AME1143,$A$1213:$F$2274,6,FALSE)</f>
        <v>67</v>
      </c>
      <c r="AMI1143" s="167" t="s">
        <v>61</v>
      </c>
      <c r="AMJ1143" s="10">
        <f t="shared" ref="AMJ1143" si="2811">AMH1143*1.5*AMG1143</f>
        <v>100.5</v>
      </c>
      <c r="AMK1143" s="10"/>
      <c r="AML1143" s="219"/>
      <c r="AMM1143" s="167" t="s">
        <v>75</v>
      </c>
      <c r="AMN1143" s="500" t="s">
        <v>906</v>
      </c>
      <c r="AMP1143" s="230">
        <f t="shared" ref="AMP1143" si="2812">IF(AMO1143="Kopman",1.3,1)</f>
        <v>1</v>
      </c>
      <c r="AMQ1143" s="168">
        <f t="shared" ref="AMQ1143:AMQ1147" si="2813">VLOOKUP(AMN1143,$A$1213:$F$2274,6,FALSE)</f>
        <v>67</v>
      </c>
      <c r="AMR1143" s="167" t="s">
        <v>61</v>
      </c>
      <c r="AMS1143" s="10">
        <f t="shared" ref="AMS1143" si="2814">AMQ1143*1.5*AMP1143</f>
        <v>100.5</v>
      </c>
      <c r="AMT1143" s="10"/>
      <c r="AMU1143" s="219"/>
      <c r="AMV1143" s="167" t="s">
        <v>75</v>
      </c>
      <c r="AMW1143" s="500" t="s">
        <v>548</v>
      </c>
      <c r="AMY1143" s="230">
        <f t="shared" ref="AMY1143" si="2815">IF(AMX1143="Kopman",1.3,1)</f>
        <v>1</v>
      </c>
      <c r="AMZ1143" s="168">
        <f t="shared" ref="AMZ1143:AMZ1147" si="2816">VLOOKUP(AMW1143,$A$1213:$F$2274,6,FALSE)</f>
        <v>0</v>
      </c>
      <c r="ANA1143" s="167" t="s">
        <v>61</v>
      </c>
      <c r="ANB1143" s="10">
        <f t="shared" ref="ANB1143" si="2817">AMZ1143*1.5*AMY1143</f>
        <v>0</v>
      </c>
      <c r="ANC1143" s="10"/>
      <c r="AND1143" s="219"/>
      <c r="ANE1143" s="167" t="s">
        <v>75</v>
      </c>
      <c r="ANF1143" s="500" t="s">
        <v>1662</v>
      </c>
      <c r="ANH1143" s="230">
        <f t="shared" ref="ANH1143" si="2818">IF(ANG1143="Kopman",1.3,1)</f>
        <v>1</v>
      </c>
      <c r="ANI1143" s="168">
        <f t="shared" ref="ANI1143:ANI1147" si="2819">VLOOKUP(ANF1143,$A$1213:$F$2274,6,FALSE)</f>
        <v>43</v>
      </c>
      <c r="ANJ1143" s="167" t="s">
        <v>61</v>
      </c>
      <c r="ANK1143" s="10">
        <f t="shared" ref="ANK1143" si="2820">ANI1143*1.5*ANH1143</f>
        <v>64.5</v>
      </c>
      <c r="ANL1143" s="10"/>
      <c r="ANM1143" s="219"/>
      <c r="ANN1143" s="167" t="s">
        <v>75</v>
      </c>
      <c r="ANO1143" s="500" t="s">
        <v>548</v>
      </c>
      <c r="ANQ1143" s="230">
        <f t="shared" ref="ANQ1143" si="2821">IF(ANP1143="Kopman",1.3,1)</f>
        <v>1</v>
      </c>
      <c r="ANR1143" s="168">
        <f t="shared" ref="ANR1143:ANR1147" si="2822">VLOOKUP(ANO1143,$A$1213:$F$2274,6,FALSE)</f>
        <v>0</v>
      </c>
      <c r="ANS1143" s="167" t="s">
        <v>61</v>
      </c>
      <c r="ANT1143" s="10">
        <f t="shared" ref="ANT1143" si="2823">ANR1143*1.5*ANQ1143</f>
        <v>0</v>
      </c>
      <c r="ANU1143" s="10"/>
      <c r="ANV1143" s="219"/>
      <c r="ANW1143" s="167" t="s">
        <v>75</v>
      </c>
      <c r="ANX1143" s="502" t="s">
        <v>415</v>
      </c>
      <c r="ANZ1143" s="230">
        <f t="shared" ref="ANZ1143" si="2824">IF(ANY1143="Kopman",1.3,1)</f>
        <v>1</v>
      </c>
      <c r="AOA1143" s="168">
        <f t="shared" ref="AOA1143:AOA1147" si="2825">VLOOKUP(ANX1143,$A$1213:$F$2274,6,FALSE)</f>
        <v>20</v>
      </c>
      <c r="AOB1143" s="167" t="s">
        <v>61</v>
      </c>
      <c r="AOC1143" s="10">
        <f t="shared" ref="AOC1143" si="2826">AOA1143*1.5*ANZ1143</f>
        <v>30</v>
      </c>
      <c r="AOD1143" s="10"/>
      <c r="AOE1143" s="219"/>
      <c r="AOF1143" s="167" t="s">
        <v>75</v>
      </c>
      <c r="AOG1143" s="500" t="s">
        <v>548</v>
      </c>
      <c r="AOI1143" s="230">
        <f t="shared" ref="AOI1143" si="2827">IF(AOH1143="Kopman",1.3,1)</f>
        <v>1</v>
      </c>
      <c r="AOJ1143" s="168">
        <f t="shared" ref="AOJ1143:AOJ1147" si="2828">VLOOKUP(AOG1143,$A$1213:$F$2274,6,FALSE)</f>
        <v>0</v>
      </c>
      <c r="AOK1143" s="167" t="s">
        <v>61</v>
      </c>
      <c r="AOL1143" s="10">
        <f t="shared" ref="AOL1143" si="2829">AOJ1143*1.5*AOI1143</f>
        <v>0</v>
      </c>
      <c r="AOM1143" s="10"/>
      <c r="AON1143" s="219"/>
      <c r="AOO1143" s="167" t="s">
        <v>75</v>
      </c>
      <c r="AOP1143" s="498" t="s">
        <v>1618</v>
      </c>
      <c r="AOR1143" s="230">
        <f t="shared" ref="AOR1143" si="2830">IF(AOQ1143="Kopman",1.3,1)</f>
        <v>1</v>
      </c>
      <c r="AOS1143" s="168">
        <f t="shared" ref="AOS1143:AOS1147" si="2831">VLOOKUP(AOP1143,$A$1213:$F$2274,6,FALSE)</f>
        <v>0</v>
      </c>
      <c r="AOT1143" s="167" t="s">
        <v>61</v>
      </c>
      <c r="AOU1143" s="10">
        <f t="shared" ref="AOU1143" si="2832">AOS1143*1.5*AOR1143</f>
        <v>0</v>
      </c>
      <c r="AOV1143" s="10"/>
      <c r="AOW1143" s="219"/>
      <c r="AOX1143" s="167" t="s">
        <v>75</v>
      </c>
      <c r="AOY1143" s="500" t="s">
        <v>548</v>
      </c>
      <c r="AOZ1143" s="14" t="s">
        <v>1588</v>
      </c>
      <c r="APA1143" s="230">
        <f t="shared" ref="APA1143" si="2833">IF(AOZ1143="Kopman",1.3,1)</f>
        <v>1.3</v>
      </c>
      <c r="APB1143" s="168">
        <f t="shared" ref="APB1143:APB1147" si="2834">VLOOKUP(AOY1143,$A$1213:$F$2274,6,FALSE)</f>
        <v>0</v>
      </c>
      <c r="APC1143" s="167" t="s">
        <v>61</v>
      </c>
      <c r="APD1143" s="10">
        <f t="shared" ref="APD1143" si="2835">APB1143*1.5*APA1143</f>
        <v>0</v>
      </c>
      <c r="APE1143" s="10"/>
      <c r="APF1143" s="219"/>
      <c r="APG1143" s="167" t="s">
        <v>75</v>
      </c>
      <c r="APH1143" s="500" t="s">
        <v>548</v>
      </c>
      <c r="APJ1143" s="230">
        <f t="shared" ref="APJ1143" si="2836">IF(API1143="Kopman",1.3,1)</f>
        <v>1</v>
      </c>
      <c r="APK1143" s="168">
        <f t="shared" ref="APK1143:APK1147" si="2837">VLOOKUP(APH1143,$A$1213:$F$2274,6,FALSE)</f>
        <v>0</v>
      </c>
      <c r="APL1143" s="167" t="s">
        <v>61</v>
      </c>
      <c r="APM1143" s="10">
        <f t="shared" ref="APM1143" si="2838">APK1143*1.5*APJ1143</f>
        <v>0</v>
      </c>
      <c r="APN1143" s="10"/>
      <c r="APO1143" s="219"/>
      <c r="APP1143" s="167" t="s">
        <v>75</v>
      </c>
      <c r="APQ1143" s="500" t="s">
        <v>530</v>
      </c>
      <c r="APS1143" s="230">
        <f t="shared" ref="APS1143" si="2839">IF(APR1143="Kopman",1.3,1)</f>
        <v>1</v>
      </c>
      <c r="APT1143" s="168">
        <f t="shared" ref="APT1143:APT1147" si="2840">VLOOKUP(APQ1143,$A$1213:$F$2274,6,FALSE)</f>
        <v>5</v>
      </c>
      <c r="APU1143" s="167" t="s">
        <v>61</v>
      </c>
      <c r="APV1143" s="10">
        <f t="shared" ref="APV1143" si="2841">APT1143*1.5*APS1143</f>
        <v>7.5</v>
      </c>
      <c r="APW1143" s="10"/>
      <c r="APX1143" s="219"/>
      <c r="APY1143" s="167" t="s">
        <v>75</v>
      </c>
      <c r="APZ1143" s="500" t="s">
        <v>548</v>
      </c>
      <c r="AQB1143" s="230">
        <f t="shared" ref="AQB1143" si="2842">IF(AQA1143="Kopman",1.3,1)</f>
        <v>1</v>
      </c>
      <c r="AQC1143" s="168">
        <f t="shared" ref="AQC1143:AQC1147" si="2843">VLOOKUP(APZ1143,$A$1213:$F$2274,6,FALSE)</f>
        <v>0</v>
      </c>
      <c r="AQD1143" s="167" t="s">
        <v>61</v>
      </c>
      <c r="AQE1143" s="10">
        <f t="shared" ref="AQE1143" si="2844">AQC1143*1.5*AQB1143</f>
        <v>0</v>
      </c>
      <c r="AQF1143" s="10"/>
      <c r="AQG1143" s="219"/>
      <c r="AQH1143" s="167" t="s">
        <v>75</v>
      </c>
      <c r="AQI1143" s="500" t="s">
        <v>2190</v>
      </c>
      <c r="AQJ1143" s="14" t="s">
        <v>1588</v>
      </c>
      <c r="AQK1143" s="230">
        <f t="shared" ref="AQK1143" si="2845">IF(AQJ1143="Kopman",1.3,1)</f>
        <v>1.3</v>
      </c>
      <c r="AQL1143" s="168">
        <f t="shared" ref="AQL1143:AQL1147" si="2846">VLOOKUP(AQI1143,$A$1213:$F$2274,6,FALSE)</f>
        <v>0</v>
      </c>
      <c r="AQM1143" s="167" t="s">
        <v>61</v>
      </c>
      <c r="AQN1143" s="10">
        <f t="shared" ref="AQN1143" si="2847">AQL1143*1.5*AQK1143</f>
        <v>0</v>
      </c>
      <c r="AQO1143" s="10"/>
      <c r="AQP1143" s="219"/>
      <c r="AQQ1143" s="167" t="s">
        <v>75</v>
      </c>
      <c r="AQR1143" s="500" t="s">
        <v>548</v>
      </c>
      <c r="AQT1143" s="230">
        <f t="shared" ref="AQT1143" si="2848">IF(AQS1143="Kopman",1.3,1)</f>
        <v>1</v>
      </c>
      <c r="AQU1143" s="168">
        <f t="shared" ref="AQU1143:AQU1147" si="2849">VLOOKUP(AQR1143,$A$1213:$F$2274,6,FALSE)</f>
        <v>0</v>
      </c>
      <c r="AQV1143" s="167" t="s">
        <v>61</v>
      </c>
      <c r="AQW1143" s="10">
        <f t="shared" ref="AQW1143" si="2850">AQU1143*1.5*AQT1143</f>
        <v>0</v>
      </c>
      <c r="AQX1143" s="10"/>
      <c r="AQY1143" s="219"/>
      <c r="AQZ1143" s="167" t="s">
        <v>75</v>
      </c>
      <c r="ARA1143" s="500" t="s">
        <v>548</v>
      </c>
      <c r="ARB1143" s="14" t="s">
        <v>1588</v>
      </c>
      <c r="ARC1143" s="230">
        <f t="shared" ref="ARC1143" si="2851">IF(ARB1143="Kopman",1.3,1)</f>
        <v>1.3</v>
      </c>
      <c r="ARD1143" s="168">
        <f t="shared" ref="ARD1143:ARD1147" si="2852">VLOOKUP(ARA1143,$A$1213:$F$2274,6,FALSE)</f>
        <v>0</v>
      </c>
      <c r="ARE1143" s="167" t="s">
        <v>61</v>
      </c>
      <c r="ARF1143" s="10">
        <f t="shared" ref="ARF1143" si="2853">ARD1143*1.5*ARC1143</f>
        <v>0</v>
      </c>
      <c r="ARG1143" s="10"/>
      <c r="ARH1143" s="219"/>
      <c r="ARI1143" s="167" t="s">
        <v>75</v>
      </c>
      <c r="ARJ1143" s="500" t="s">
        <v>430</v>
      </c>
      <c r="ARL1143" s="230">
        <f t="shared" ref="ARL1143" si="2854">IF(ARK1143="Kopman",1.3,1)</f>
        <v>1</v>
      </c>
      <c r="ARM1143" s="168">
        <f t="shared" ref="ARM1143:ARM1147" si="2855">VLOOKUP(ARJ1143,$A$1213:$F$2274,6,FALSE)</f>
        <v>0</v>
      </c>
      <c r="ARN1143" s="167" t="s">
        <v>61</v>
      </c>
      <c r="ARO1143" s="10">
        <f t="shared" ref="ARO1143" si="2856">ARM1143*1.5*ARL1143</f>
        <v>0</v>
      </c>
      <c r="ARP1143" s="10"/>
      <c r="ARQ1143" s="219"/>
      <c r="ARR1143" s="167" t="s">
        <v>75</v>
      </c>
      <c r="ARS1143" s="328" t="s">
        <v>906</v>
      </c>
      <c r="ARU1143" s="230">
        <f t="shared" ref="ARU1143" si="2857">IF(ART1143="Kopman",1.3,1)</f>
        <v>1</v>
      </c>
      <c r="ARV1143" s="168">
        <f t="shared" ref="ARV1143:ARV1147" si="2858">VLOOKUP(ARS1143,$A$1213:$F$2274,6,FALSE)</f>
        <v>67</v>
      </c>
      <c r="ARW1143" s="167" t="s">
        <v>61</v>
      </c>
      <c r="ARX1143" s="10">
        <f t="shared" ref="ARX1143" si="2859">ARV1143*1.5*ARU1143</f>
        <v>100.5</v>
      </c>
      <c r="ARY1143" s="10"/>
      <c r="ARZ1143" s="219"/>
      <c r="ASA1143" s="167" t="s">
        <v>75</v>
      </c>
      <c r="ASB1143" s="500" t="s">
        <v>430</v>
      </c>
      <c r="ASD1143" s="230">
        <f t="shared" ref="ASD1143" si="2860">IF(ASC1143="Kopman",1.3,1)</f>
        <v>1</v>
      </c>
      <c r="ASE1143" s="168">
        <f t="shared" ref="ASE1143:ASE1147" si="2861">VLOOKUP(ASB1143,$A$1213:$F$2274,6,FALSE)</f>
        <v>0</v>
      </c>
      <c r="ASF1143" s="167" t="s">
        <v>61</v>
      </c>
      <c r="ASG1143" s="10">
        <f t="shared" ref="ASG1143" si="2862">ASE1143*1.5*ASD1143</f>
        <v>0</v>
      </c>
      <c r="ASH1143" s="10"/>
      <c r="ASI1143" s="219"/>
      <c r="ASJ1143" s="167" t="s">
        <v>75</v>
      </c>
      <c r="ASK1143" s="500" t="s">
        <v>548</v>
      </c>
      <c r="ASM1143" s="230">
        <f t="shared" ref="ASM1143" si="2863">IF(ASL1143="Kopman",1.3,1)</f>
        <v>1</v>
      </c>
      <c r="ASN1143" s="168">
        <f t="shared" ref="ASN1143:ASN1147" si="2864">VLOOKUP(ASK1143,$A$1213:$F$2274,6,FALSE)</f>
        <v>0</v>
      </c>
      <c r="ASO1143" s="167" t="s">
        <v>61</v>
      </c>
      <c r="ASP1143" s="10">
        <f t="shared" ref="ASP1143" si="2865">ASN1143*1.5*ASM1143</f>
        <v>0</v>
      </c>
      <c r="ASQ1143" s="10"/>
      <c r="ASR1143" s="219"/>
      <c r="ASS1143" s="167" t="s">
        <v>75</v>
      </c>
      <c r="AST1143" s="500" t="s">
        <v>548</v>
      </c>
      <c r="ASV1143" s="230">
        <f t="shared" ref="ASV1143" si="2866">IF(ASU1143="Kopman",1.3,1)</f>
        <v>1</v>
      </c>
      <c r="ASW1143" s="168">
        <f t="shared" ref="ASW1143:ASW1147" si="2867">VLOOKUP(AST1143,$A$1213:$F$2274,6,FALSE)</f>
        <v>0</v>
      </c>
      <c r="ASX1143" s="167" t="s">
        <v>61</v>
      </c>
      <c r="ASY1143" s="10">
        <f t="shared" ref="ASY1143" si="2868">ASW1143*1.5*ASV1143</f>
        <v>0</v>
      </c>
      <c r="ASZ1143" s="10"/>
      <c r="ATA1143" s="219"/>
      <c r="ATB1143" s="167" t="s">
        <v>75</v>
      </c>
      <c r="ATC1143" s="500" t="s">
        <v>548</v>
      </c>
      <c r="ATE1143" s="230">
        <f t="shared" ref="ATE1143" si="2869">IF(ATD1143="Kopman",1.3,1)</f>
        <v>1</v>
      </c>
      <c r="ATF1143" s="168">
        <f t="shared" ref="ATF1143:ATF1147" si="2870">VLOOKUP(ATC1143,$A$1213:$F$2274,6,FALSE)</f>
        <v>0</v>
      </c>
      <c r="ATG1143" s="167" t="s">
        <v>61</v>
      </c>
      <c r="ATH1143" s="10">
        <f t="shared" ref="ATH1143" si="2871">ATF1143*1.5*ATE1143</f>
        <v>0</v>
      </c>
      <c r="ATI1143" s="10"/>
      <c r="ATJ1143" s="219"/>
      <c r="ATK1143" s="167" t="s">
        <v>75</v>
      </c>
      <c r="ATL1143" s="500" t="s">
        <v>548</v>
      </c>
      <c r="ATN1143" s="230">
        <f t="shared" ref="ATN1143" si="2872">IF(ATM1143="Kopman",1.3,1)</f>
        <v>1</v>
      </c>
      <c r="ATO1143" s="168">
        <f t="shared" ref="ATO1143:ATO1147" si="2873">VLOOKUP(ATL1143,$A$1213:$F$2274,6,FALSE)</f>
        <v>0</v>
      </c>
      <c r="ATP1143" s="167" t="s">
        <v>61</v>
      </c>
      <c r="ATQ1143" s="10">
        <f t="shared" ref="ATQ1143" si="2874">ATO1143*1.5*ATN1143</f>
        <v>0</v>
      </c>
      <c r="ATR1143" s="10"/>
      <c r="ATS1143" s="219"/>
      <c r="ATT1143" s="167" t="s">
        <v>75</v>
      </c>
      <c r="ATU1143" s="500" t="s">
        <v>530</v>
      </c>
      <c r="ATW1143" s="230">
        <f t="shared" ref="ATW1143" si="2875">IF(ATV1143="Kopman",1.3,1)</f>
        <v>1</v>
      </c>
      <c r="ATX1143" s="168">
        <f t="shared" ref="ATX1143:ATX1147" si="2876">VLOOKUP(ATU1143,$A$1213:$F$2274,6,FALSE)</f>
        <v>5</v>
      </c>
      <c r="ATY1143" s="167" t="s">
        <v>61</v>
      </c>
      <c r="ATZ1143" s="10">
        <f t="shared" ref="ATZ1143" si="2877">ATX1143*1.5*ATW1143</f>
        <v>7.5</v>
      </c>
      <c r="AUA1143" s="10"/>
      <c r="AUB1143" s="219"/>
      <c r="AUC1143" s="167" t="s">
        <v>75</v>
      </c>
      <c r="AUD1143" s="500" t="s">
        <v>430</v>
      </c>
      <c r="AUF1143" s="230">
        <f t="shared" ref="AUF1143" si="2878">IF(AUE1143="Kopman",1.3,1)</f>
        <v>1</v>
      </c>
      <c r="AUG1143" s="168">
        <f t="shared" ref="AUG1143:AUG1147" si="2879">VLOOKUP(AUD1143,$A$1213:$F$2274,6,FALSE)</f>
        <v>0</v>
      </c>
      <c r="AUH1143" s="167" t="s">
        <v>61</v>
      </c>
      <c r="AUI1143" s="10">
        <f t="shared" ref="AUI1143" si="2880">AUG1143*1.5*AUF1143</f>
        <v>0</v>
      </c>
      <c r="AUJ1143" s="10"/>
      <c r="AUK1143" s="219"/>
      <c r="AUL1143" s="167" t="s">
        <v>75</v>
      </c>
      <c r="AUM1143" s="500" t="s">
        <v>2190</v>
      </c>
      <c r="AUO1143" s="230">
        <f t="shared" ref="AUO1143" si="2881">IF(AUN1143="Kopman",1.3,1)</f>
        <v>1</v>
      </c>
      <c r="AUP1143" s="168">
        <f t="shared" ref="AUP1143:AUP1147" si="2882">VLOOKUP(AUM1143,$A$1213:$F$2274,6,FALSE)</f>
        <v>0</v>
      </c>
      <c r="AUQ1143" s="167" t="s">
        <v>61</v>
      </c>
      <c r="AUR1143" s="10">
        <f t="shared" ref="AUR1143" si="2883">AUP1143*1.5*AUO1143</f>
        <v>0</v>
      </c>
      <c r="AUS1143" s="10"/>
      <c r="AUT1143" s="219"/>
      <c r="AUU1143" s="167" t="s">
        <v>75</v>
      </c>
      <c r="AUV1143" s="500" t="s">
        <v>548</v>
      </c>
      <c r="AUX1143" s="230">
        <f t="shared" ref="AUX1143" si="2884">IF(AUW1143="Kopman",1.3,1)</f>
        <v>1</v>
      </c>
      <c r="AUY1143" s="168">
        <f t="shared" ref="AUY1143:AUY1147" si="2885">VLOOKUP(AUV1143,$A$1213:$F$2274,6,FALSE)</f>
        <v>0</v>
      </c>
      <c r="AUZ1143" s="167" t="s">
        <v>61</v>
      </c>
      <c r="AVA1143" s="10">
        <f t="shared" ref="AVA1143" si="2886">AUY1143*1.5*AUX1143</f>
        <v>0</v>
      </c>
      <c r="AVB1143" s="10"/>
      <c r="AVC1143" s="219"/>
      <c r="AVD1143" s="167" t="s">
        <v>75</v>
      </c>
      <c r="AVE1143" s="500" t="s">
        <v>1618</v>
      </c>
      <c r="AVG1143" s="230">
        <f t="shared" ref="AVG1143" si="2887">IF(AVF1143="Kopman",1.3,1)</f>
        <v>1</v>
      </c>
      <c r="AVH1143" s="168">
        <f t="shared" ref="AVH1143:AVH1147" si="2888">VLOOKUP(AVE1143,$A$1213:$F$2274,6,FALSE)</f>
        <v>0</v>
      </c>
      <c r="AVI1143" s="167" t="s">
        <v>61</v>
      </c>
      <c r="AVJ1143" s="10">
        <f t="shared" ref="AVJ1143" si="2889">AVH1143*1.5*AVG1143</f>
        <v>0</v>
      </c>
      <c r="AVK1143" s="10"/>
      <c r="AVL1143" s="219"/>
      <c r="AVM1143" s="167" t="s">
        <v>75</v>
      </c>
      <c r="AVN1143" s="328" t="s">
        <v>1618</v>
      </c>
      <c r="AVP1143" s="230">
        <f t="shared" ref="AVP1143" si="2890">IF(AVO1143="Kopman",1.3,1)</f>
        <v>1</v>
      </c>
      <c r="AVQ1143" s="168">
        <f t="shared" ref="AVQ1143:AVQ1147" si="2891">VLOOKUP(AVN1143,$A$1213:$F$2274,6,FALSE)</f>
        <v>0</v>
      </c>
      <c r="AVR1143" s="167" t="s">
        <v>61</v>
      </c>
      <c r="AVS1143" s="10">
        <f t="shared" ref="AVS1143" si="2892">AVQ1143*1.5*AVP1143</f>
        <v>0</v>
      </c>
      <c r="AVT1143" s="10"/>
      <c r="AVU1143" s="219"/>
      <c r="AVV1143" s="167" t="s">
        <v>75</v>
      </c>
      <c r="AVW1143" s="500" t="s">
        <v>548</v>
      </c>
      <c r="AVX1143" s="14" t="s">
        <v>1588</v>
      </c>
      <c r="AVY1143" s="230">
        <f t="shared" ref="AVY1143" si="2893">IF(AVX1143="Kopman",1.3,1)</f>
        <v>1.3</v>
      </c>
      <c r="AVZ1143" s="168">
        <f t="shared" ref="AVZ1143:AVZ1147" si="2894">VLOOKUP(AVW1143,$A$1213:$F$2274,6,FALSE)</f>
        <v>0</v>
      </c>
      <c r="AWA1143" s="167" t="s">
        <v>61</v>
      </c>
      <c r="AWB1143" s="10">
        <f t="shared" ref="AWB1143" si="2895">AVZ1143*1.5*AVY1143</f>
        <v>0</v>
      </c>
      <c r="AWC1143" s="10"/>
      <c r="AWD1143" s="219"/>
      <c r="AWE1143" s="167" t="s">
        <v>75</v>
      </c>
      <c r="AWF1143" s="500" t="s">
        <v>1618</v>
      </c>
      <c r="AWH1143" s="230">
        <f t="shared" ref="AWH1143" si="2896">IF(AWG1143="Kopman",1.3,1)</f>
        <v>1</v>
      </c>
      <c r="AWI1143" s="168">
        <f t="shared" ref="AWI1143:AWI1147" si="2897">VLOOKUP(AWF1143,$A$1213:$F$2274,6,FALSE)</f>
        <v>0</v>
      </c>
      <c r="AWJ1143" s="167" t="s">
        <v>61</v>
      </c>
      <c r="AWK1143" s="10">
        <f t="shared" ref="AWK1143" si="2898">AWI1143*1.5*AWH1143</f>
        <v>0</v>
      </c>
      <c r="AWL1143" s="10"/>
      <c r="AWM1143" s="219"/>
      <c r="AWN1143" s="167" t="s">
        <v>75</v>
      </c>
      <c r="AWO1143" s="500" t="s">
        <v>418</v>
      </c>
      <c r="AWQ1143" s="230">
        <f t="shared" ref="AWQ1143" si="2899">IF(AWP1143="Kopman",1.3,1)</f>
        <v>1</v>
      </c>
      <c r="AWR1143" s="168">
        <f t="shared" ref="AWR1143:AWR1147" si="2900">VLOOKUP(AWO1143,$A$1213:$F$2274,6,FALSE)</f>
        <v>0</v>
      </c>
      <c r="AWS1143" s="167" t="s">
        <v>61</v>
      </c>
      <c r="AWT1143" s="10">
        <f t="shared" ref="AWT1143" si="2901">AWR1143*1.5*AWQ1143</f>
        <v>0</v>
      </c>
      <c r="AWU1143" s="10"/>
      <c r="AWV1143" s="219"/>
      <c r="AWW1143" s="167" t="s">
        <v>75</v>
      </c>
      <c r="AWX1143" s="500" t="s">
        <v>548</v>
      </c>
      <c r="AWZ1143" s="230">
        <f t="shared" ref="AWZ1143" si="2902">IF(AWY1143="Kopman",1.3,1)</f>
        <v>1</v>
      </c>
      <c r="AXA1143" s="168">
        <f t="shared" ref="AXA1143:AXA1147" si="2903">VLOOKUP(AWX1143,$A$1213:$F$2274,6,FALSE)</f>
        <v>0</v>
      </c>
      <c r="AXB1143" s="167" t="s">
        <v>61</v>
      </c>
      <c r="AXC1143" s="10">
        <f t="shared" ref="AXC1143" si="2904">AXA1143*1.5*AWZ1143</f>
        <v>0</v>
      </c>
      <c r="AXD1143" s="10"/>
      <c r="AXE1143" s="219"/>
      <c r="AXF1143" s="167" t="s">
        <v>75</v>
      </c>
      <c r="AXG1143" s="498" t="s">
        <v>548</v>
      </c>
      <c r="AXI1143" s="230">
        <f t="shared" ref="AXI1143" si="2905">IF(AXH1143="Kopman",1.3,1)</f>
        <v>1</v>
      </c>
      <c r="AXJ1143" s="168">
        <f t="shared" ref="AXJ1143:AXJ1147" si="2906">VLOOKUP(AXG1143,$A$1213:$F$2274,6,FALSE)</f>
        <v>0</v>
      </c>
      <c r="AXK1143" s="167" t="s">
        <v>61</v>
      </c>
      <c r="AXL1143" s="10">
        <f t="shared" ref="AXL1143" si="2907">AXJ1143*1.5*AXI1143</f>
        <v>0</v>
      </c>
      <c r="AXM1143" s="10"/>
      <c r="AXN1143" s="219"/>
      <c r="AXO1143" s="167" t="s">
        <v>75</v>
      </c>
      <c r="AXP1143" s="500" t="s">
        <v>1618</v>
      </c>
      <c r="AXR1143" s="230">
        <f t="shared" ref="AXR1143" si="2908">IF(AXQ1143="Kopman",1.3,1)</f>
        <v>1</v>
      </c>
      <c r="AXS1143" s="168">
        <f t="shared" ref="AXS1143:AXS1147" si="2909">VLOOKUP(AXP1143,$A$1213:$F$2274,6,FALSE)</f>
        <v>0</v>
      </c>
      <c r="AXT1143" s="167" t="s">
        <v>61</v>
      </c>
      <c r="AXU1143" s="10">
        <f t="shared" ref="AXU1143" si="2910">AXS1143*1.5*AXR1143</f>
        <v>0</v>
      </c>
      <c r="AXV1143" s="10"/>
      <c r="AXW1143" s="219"/>
      <c r="AXX1143" s="167" t="s">
        <v>75</v>
      </c>
      <c r="AXY1143" s="500" t="s">
        <v>513</v>
      </c>
      <c r="AYA1143" s="230">
        <f t="shared" ref="AYA1143" si="2911">IF(AXZ1143="Kopman",1.3,1)</f>
        <v>1</v>
      </c>
      <c r="AYB1143" s="168">
        <f t="shared" ref="AYB1143:AYB1147" si="2912">VLOOKUP(AXY1143,$A$1213:$F$2274,6,FALSE)</f>
        <v>34</v>
      </c>
      <c r="AYC1143" s="167" t="s">
        <v>61</v>
      </c>
      <c r="AYD1143" s="10">
        <f t="shared" ref="AYD1143" si="2913">AYB1143*1.5*AYA1143</f>
        <v>51</v>
      </c>
      <c r="AYE1143" s="10"/>
      <c r="AYF1143" s="219"/>
      <c r="AYG1143" s="167" t="s">
        <v>75</v>
      </c>
      <c r="AYH1143" s="500" t="s">
        <v>1618</v>
      </c>
      <c r="AYJ1143" s="230">
        <f t="shared" ref="AYJ1143" si="2914">IF(AYI1143="Kopman",1.3,1)</f>
        <v>1</v>
      </c>
      <c r="AYK1143" s="168">
        <f t="shared" ref="AYK1143:AYK1147" si="2915">VLOOKUP(AYH1143,$A$1213:$F$2274,6,FALSE)</f>
        <v>0</v>
      </c>
      <c r="AYL1143" s="167" t="s">
        <v>61</v>
      </c>
      <c r="AYM1143" s="10">
        <f t="shared" ref="AYM1143" si="2916">AYK1143*1.5*AYJ1143</f>
        <v>0</v>
      </c>
      <c r="AYN1143" s="10"/>
      <c r="AYO1143" s="219"/>
      <c r="AYP1143" s="167" t="s">
        <v>75</v>
      </c>
      <c r="AYQ1143" s="500" t="s">
        <v>530</v>
      </c>
      <c r="AYS1143" s="230">
        <f t="shared" ref="AYS1143" si="2917">IF(AYR1143="Kopman",1.3,1)</f>
        <v>1</v>
      </c>
      <c r="AYT1143" s="168">
        <f t="shared" ref="AYT1143:AYT1147" si="2918">VLOOKUP(AYQ1143,$A$1213:$F$2274,6,FALSE)</f>
        <v>5</v>
      </c>
      <c r="AYU1143" s="167" t="s">
        <v>61</v>
      </c>
      <c r="AYV1143" s="10">
        <f t="shared" ref="AYV1143" si="2919">AYT1143*1.5*AYS1143</f>
        <v>7.5</v>
      </c>
      <c r="AYW1143" s="10"/>
      <c r="AYX1143" s="219"/>
      <c r="AYY1143" s="167" t="s">
        <v>75</v>
      </c>
      <c r="AYZ1143" s="498" t="s">
        <v>1618</v>
      </c>
      <c r="AZB1143" s="230">
        <f t="shared" ref="AZB1143" si="2920">IF(AZA1143="Kopman",1.3,1)</f>
        <v>1</v>
      </c>
      <c r="AZC1143" s="168">
        <f t="shared" ref="AZC1143:AZC1147" si="2921">VLOOKUP(AYZ1143,$A$1213:$F$2274,6,FALSE)</f>
        <v>0</v>
      </c>
      <c r="AZD1143" s="167" t="s">
        <v>61</v>
      </c>
      <c r="AZE1143" s="10">
        <f t="shared" ref="AZE1143" si="2922">AZC1143*1.5*AZB1143</f>
        <v>0</v>
      </c>
      <c r="AZF1143" s="10"/>
      <c r="AZG1143" s="219"/>
      <c r="AZH1143" s="167" t="s">
        <v>75</v>
      </c>
      <c r="AZI1143" s="500" t="s">
        <v>548</v>
      </c>
      <c r="AZK1143" s="230">
        <f t="shared" ref="AZK1143" si="2923">IF(AZJ1143="Kopman",1.3,1)</f>
        <v>1</v>
      </c>
      <c r="AZL1143" s="168">
        <f t="shared" ref="AZL1143:AZL1147" si="2924">VLOOKUP(AZI1143,$A$1213:$F$2274,6,FALSE)</f>
        <v>0</v>
      </c>
      <c r="AZM1143" s="167" t="s">
        <v>61</v>
      </c>
      <c r="AZN1143" s="10">
        <f t="shared" ref="AZN1143" si="2925">AZL1143*1.5*AZK1143</f>
        <v>0</v>
      </c>
      <c r="AZO1143" s="10"/>
      <c r="AZP1143" s="219"/>
      <c r="AZQ1143" s="167" t="s">
        <v>75</v>
      </c>
      <c r="AZR1143" s="500" t="s">
        <v>1631</v>
      </c>
      <c r="AZT1143" s="230">
        <f t="shared" ref="AZT1143" si="2926">IF(AZS1143="Kopman",1.3,1)</f>
        <v>1</v>
      </c>
      <c r="AZU1143" s="168">
        <f t="shared" ref="AZU1143:AZU1147" si="2927">VLOOKUP(AZR1143,$A$1213:$F$2274,6,FALSE)</f>
        <v>220</v>
      </c>
      <c r="AZV1143" s="167" t="s">
        <v>61</v>
      </c>
      <c r="AZW1143" s="10">
        <f t="shared" ref="AZW1143" si="2928">AZU1143*1.5*AZT1143</f>
        <v>330</v>
      </c>
      <c r="AZX1143" s="10"/>
      <c r="AZY1143" s="219"/>
      <c r="AZZ1143" s="167" t="s">
        <v>75</v>
      </c>
      <c r="BAA1143" s="500" t="s">
        <v>906</v>
      </c>
      <c r="BAC1143" s="230">
        <f t="shared" ref="BAC1143" si="2929">IF(BAB1143="Kopman",1.3,1)</f>
        <v>1</v>
      </c>
      <c r="BAD1143" s="168">
        <f t="shared" ref="BAD1143:BAD1147" si="2930">VLOOKUP(BAA1143,$A$1213:$F$2274,6,FALSE)</f>
        <v>67</v>
      </c>
      <c r="BAE1143" s="167" t="s">
        <v>61</v>
      </c>
      <c r="BAF1143" s="10">
        <f t="shared" ref="BAF1143" si="2931">BAD1143*1.5*BAC1143</f>
        <v>100.5</v>
      </c>
      <c r="BAG1143" s="10"/>
      <c r="BAH1143" s="219"/>
      <c r="BAI1143" s="167" t="s">
        <v>75</v>
      </c>
      <c r="BAJ1143" s="500" t="s">
        <v>415</v>
      </c>
      <c r="BAL1143" s="230">
        <f t="shared" ref="BAL1143" si="2932">IF(BAK1143="Kopman",1.3,1)</f>
        <v>1</v>
      </c>
      <c r="BAM1143" s="168">
        <f t="shared" ref="BAM1143:BAM1147" si="2933">VLOOKUP(BAJ1143,$A$1213:$F$2274,6,FALSE)</f>
        <v>20</v>
      </c>
      <c r="BAN1143" s="167" t="s">
        <v>61</v>
      </c>
      <c r="BAO1143" s="10">
        <f t="shared" ref="BAO1143" si="2934">BAM1143*1.5*BAL1143</f>
        <v>30</v>
      </c>
      <c r="BAP1143" s="10"/>
      <c r="BAQ1143" s="219"/>
      <c r="BAR1143" s="167" t="s">
        <v>75</v>
      </c>
      <c r="BAS1143" s="500" t="s">
        <v>906</v>
      </c>
      <c r="BAU1143" s="230">
        <f t="shared" ref="BAU1143" si="2935">IF(BAT1143="Kopman",1.3,1)</f>
        <v>1</v>
      </c>
      <c r="BAV1143" s="168">
        <f t="shared" ref="BAV1143:BAV1147" si="2936">VLOOKUP(BAS1143,$A$1213:$F$2274,6,FALSE)</f>
        <v>67</v>
      </c>
      <c r="BAW1143" s="167" t="s">
        <v>61</v>
      </c>
      <c r="BAX1143" s="10">
        <f t="shared" ref="BAX1143" si="2937">BAV1143*1.5*BAU1143</f>
        <v>100.5</v>
      </c>
      <c r="BAY1143" s="10"/>
      <c r="BAZ1143" s="219"/>
      <c r="BBA1143" s="167" t="s">
        <v>75</v>
      </c>
      <c r="BBB1143" s="500" t="s">
        <v>906</v>
      </c>
      <c r="BBD1143" s="230">
        <f t="shared" ref="BBD1143" si="2938">IF(BBC1143="Kopman",1.3,1)</f>
        <v>1</v>
      </c>
      <c r="BBE1143" s="168">
        <f t="shared" ref="BBE1143:BBE1147" si="2939">VLOOKUP(BBB1143,$A$1213:$F$2274,6,FALSE)</f>
        <v>67</v>
      </c>
      <c r="BBF1143" s="167" t="s">
        <v>61</v>
      </c>
      <c r="BBG1143" s="10">
        <f t="shared" ref="BBG1143" si="2940">BBE1143*1.5*BBD1143</f>
        <v>100.5</v>
      </c>
      <c r="BBH1143" s="10"/>
      <c r="BBI1143" s="219"/>
      <c r="BBJ1143" s="167" t="s">
        <v>75</v>
      </c>
      <c r="BBK1143" s="500" t="s">
        <v>430</v>
      </c>
      <c r="BBM1143" s="230">
        <f t="shared" ref="BBM1143" si="2941">IF(BBL1143="Kopman",1.3,1)</f>
        <v>1</v>
      </c>
      <c r="BBN1143" s="168">
        <f t="shared" ref="BBN1143:BBN1147" si="2942">VLOOKUP(BBK1143,$A$1213:$F$2274,6,FALSE)</f>
        <v>0</v>
      </c>
      <c r="BBO1143" s="167" t="s">
        <v>61</v>
      </c>
      <c r="BBP1143" s="10">
        <f t="shared" ref="BBP1143" si="2943">BBN1143*1.5*BBM1143</f>
        <v>0</v>
      </c>
      <c r="BBQ1143" s="10"/>
      <c r="BBR1143" s="219"/>
      <c r="BBS1143" s="167" t="s">
        <v>75</v>
      </c>
      <c r="BBT1143" s="500" t="s">
        <v>683</v>
      </c>
      <c r="BBV1143" s="230">
        <f t="shared" ref="BBV1143" si="2944">IF(BBU1143="Kopman",1.3,1)</f>
        <v>1</v>
      </c>
      <c r="BBW1143" s="168">
        <f t="shared" ref="BBW1143:BBW1147" si="2945">VLOOKUP(BBT1143,$A$1213:$F$2274,6,FALSE)</f>
        <v>73</v>
      </c>
      <c r="BBX1143" s="167" t="s">
        <v>61</v>
      </c>
      <c r="BBY1143" s="10">
        <f t="shared" ref="BBY1143" si="2946">BBW1143*1.5*BBV1143</f>
        <v>109.5</v>
      </c>
      <c r="BBZ1143" s="10"/>
      <c r="BCA1143" s="219"/>
      <c r="BCB1143" s="167" t="s">
        <v>75</v>
      </c>
      <c r="BCC1143" s="500" t="s">
        <v>548</v>
      </c>
      <c r="BCE1143" s="230">
        <f t="shared" ref="BCE1143" si="2947">IF(BCD1143="Kopman",1.3,1)</f>
        <v>1</v>
      </c>
      <c r="BCF1143" s="168">
        <f t="shared" ref="BCF1143:BCF1147" si="2948">VLOOKUP(BCC1143,$A$1213:$F$2274,6,FALSE)</f>
        <v>0</v>
      </c>
      <c r="BCG1143" s="167" t="s">
        <v>61</v>
      </c>
      <c r="BCH1143" s="10">
        <f t="shared" ref="BCH1143" si="2949">BCF1143*1.5*BCE1143</f>
        <v>0</v>
      </c>
      <c r="BCI1143" s="10"/>
      <c r="BCJ1143" s="219"/>
      <c r="BCK1143" s="167" t="s">
        <v>75</v>
      </c>
      <c r="BCL1143" s="500" t="s">
        <v>1618</v>
      </c>
      <c r="BCN1143" s="230">
        <f t="shared" ref="BCN1143" si="2950">IF(BCM1143="Kopman",1.3,1)</f>
        <v>1</v>
      </c>
      <c r="BCO1143" s="168">
        <f t="shared" ref="BCO1143:BCO1147" si="2951">VLOOKUP(BCL1143,$A$1213:$F$2274,6,FALSE)</f>
        <v>0</v>
      </c>
      <c r="BCP1143" s="167" t="s">
        <v>61</v>
      </c>
      <c r="BCQ1143" s="10">
        <f t="shared" ref="BCQ1143" si="2952">BCO1143*1.5*BCN1143</f>
        <v>0</v>
      </c>
      <c r="BCR1143" s="10"/>
      <c r="BCS1143" s="219"/>
      <c r="BCT1143" s="167" t="s">
        <v>75</v>
      </c>
      <c r="BCU1143" s="500" t="s">
        <v>548</v>
      </c>
      <c r="BCV1143" s="14" t="s">
        <v>1588</v>
      </c>
      <c r="BCW1143" s="230">
        <f t="shared" ref="BCW1143" si="2953">IF(BCV1143="Kopman",1.3,1)</f>
        <v>1.3</v>
      </c>
      <c r="BCX1143" s="168">
        <f t="shared" ref="BCX1143:BCX1147" si="2954">VLOOKUP(BCU1143,$A$1213:$F$2274,6,FALSE)</f>
        <v>0</v>
      </c>
      <c r="BCY1143" s="167" t="s">
        <v>61</v>
      </c>
      <c r="BCZ1143" s="10">
        <f t="shared" ref="BCZ1143" si="2955">BCX1143*1.5*BCW1143</f>
        <v>0</v>
      </c>
      <c r="BDA1143" s="10"/>
      <c r="BDB1143" s="219"/>
      <c r="BDC1143" s="167" t="s">
        <v>75</v>
      </c>
      <c r="BDD1143" s="500" t="s">
        <v>543</v>
      </c>
      <c r="BDF1143" s="230">
        <f t="shared" ref="BDF1143" si="2956">IF(BDE1143="Kopman",1.3,1)</f>
        <v>1</v>
      </c>
      <c r="BDG1143" s="168">
        <f t="shared" ref="BDG1143:BDG1147" si="2957">VLOOKUP(BDD1143,$A$1213:$F$2274,6,FALSE)</f>
        <v>16</v>
      </c>
      <c r="BDH1143" s="167" t="s">
        <v>61</v>
      </c>
      <c r="BDI1143" s="10">
        <f t="shared" ref="BDI1143" si="2958">BDG1143*1.5*BDF1143</f>
        <v>24</v>
      </c>
      <c r="BDJ1143" s="10"/>
      <c r="BDK1143" s="219"/>
      <c r="BDL1143" s="167" t="s">
        <v>75</v>
      </c>
      <c r="BDM1143" s="328" t="s">
        <v>548</v>
      </c>
      <c r="BDO1143" s="230">
        <f t="shared" ref="BDO1143" si="2959">IF(BDN1143="Kopman",1.3,1)</f>
        <v>1</v>
      </c>
      <c r="BDP1143" s="168">
        <f t="shared" ref="BDP1143:BDP1147" si="2960">VLOOKUP(BDM1143,$A$1213:$F$2274,6,FALSE)</f>
        <v>0</v>
      </c>
      <c r="BDQ1143" s="167" t="s">
        <v>61</v>
      </c>
      <c r="BDR1143" s="10">
        <f t="shared" ref="BDR1143" si="2961">BDP1143*1.5*BDO1143</f>
        <v>0</v>
      </c>
      <c r="BDS1143" s="10"/>
      <c r="BDT1143" s="219"/>
      <c r="BDU1143" s="167" t="s">
        <v>75</v>
      </c>
      <c r="BDV1143" s="500" t="s">
        <v>430</v>
      </c>
      <c r="BDX1143" s="230">
        <f t="shared" ref="BDX1143" si="2962">IF(BDW1143="Kopman",1.3,1)</f>
        <v>1</v>
      </c>
      <c r="BDY1143" s="168">
        <f t="shared" ref="BDY1143:BDY1147" si="2963">VLOOKUP(BDV1143,$A$1213:$F$2274,6,FALSE)</f>
        <v>0</v>
      </c>
      <c r="BDZ1143" s="167" t="s">
        <v>61</v>
      </c>
      <c r="BEA1143" s="10">
        <f t="shared" ref="BEA1143" si="2964">BDY1143*1.5*BDX1143</f>
        <v>0</v>
      </c>
      <c r="BEB1143" s="10"/>
      <c r="BEC1143" s="219"/>
      <c r="BED1143" s="167" t="s">
        <v>75</v>
      </c>
      <c r="BEE1143" s="498" t="s">
        <v>548</v>
      </c>
      <c r="BEG1143" s="230">
        <f t="shared" ref="BEG1143" si="2965">IF(BEF1143="Kopman",1.3,1)</f>
        <v>1</v>
      </c>
      <c r="BEH1143" s="168">
        <f t="shared" ref="BEH1143:BEH1147" si="2966">VLOOKUP(BEE1143,$A$1213:$F$2274,6,FALSE)</f>
        <v>0</v>
      </c>
      <c r="BEI1143" s="167" t="s">
        <v>61</v>
      </c>
      <c r="BEJ1143" s="10">
        <f t="shared" ref="BEJ1143" si="2967">BEH1143*1.5*BEG1143</f>
        <v>0</v>
      </c>
      <c r="BEK1143" s="10"/>
      <c r="BEL1143" s="219"/>
      <c r="BEM1143" s="167" t="s">
        <v>75</v>
      </c>
      <c r="BEN1143" s="498" t="s">
        <v>906</v>
      </c>
      <c r="BEP1143" s="230">
        <f t="shared" ref="BEP1143" si="2968">IF(BEO1143="Kopman",1.3,1)</f>
        <v>1</v>
      </c>
      <c r="BEQ1143" s="168">
        <f t="shared" ref="BEQ1143:BEQ1147" si="2969">VLOOKUP(BEN1143,$A$1213:$F$2274,6,FALSE)</f>
        <v>67</v>
      </c>
      <c r="BER1143" s="167" t="s">
        <v>61</v>
      </c>
      <c r="BES1143" s="10">
        <f t="shared" ref="BES1143" si="2970">BEQ1143*1.5*BEP1143</f>
        <v>100.5</v>
      </c>
      <c r="BET1143" s="10"/>
      <c r="BEU1143" s="219"/>
      <c r="BEV1143" s="167" t="s">
        <v>75</v>
      </c>
      <c r="BEW1143" s="500" t="s">
        <v>548</v>
      </c>
      <c r="BEY1143" s="230">
        <f t="shared" ref="BEY1143" si="2971">IF(BEX1143="Kopman",1.3,1)</f>
        <v>1</v>
      </c>
      <c r="BEZ1143" s="168">
        <f t="shared" ref="BEZ1143:BEZ1147" si="2972">VLOOKUP(BEW1143,$A$1213:$F$2274,6,FALSE)</f>
        <v>0</v>
      </c>
      <c r="BFA1143" s="167" t="s">
        <v>61</v>
      </c>
      <c r="BFB1143" s="10">
        <f t="shared" ref="BFB1143" si="2973">BEZ1143*1.5*BEY1143</f>
        <v>0</v>
      </c>
      <c r="BFC1143" s="10"/>
      <c r="BFD1143" s="219"/>
      <c r="BFE1143" s="167"/>
      <c r="BFF1143" s="327"/>
      <c r="BFH1143" s="230"/>
      <c r="BFI1143" s="168"/>
      <c r="BFJ1143" s="167"/>
      <c r="BFK1143" s="10"/>
      <c r="BFL1143" s="10"/>
      <c r="BFN1143" s="167"/>
      <c r="BFO1143" s="327"/>
      <c r="BFQ1143" s="230"/>
      <c r="BFR1143" s="168"/>
      <c r="BFS1143" s="167"/>
      <c r="BFT1143" s="10"/>
      <c r="BFU1143" s="10"/>
      <c r="BFW1143" s="167"/>
      <c r="BFX1143" s="328"/>
      <c r="BFZ1143" s="230"/>
      <c r="BGA1143" s="168"/>
      <c r="BGB1143" s="167"/>
      <c r="BGC1143" s="10"/>
      <c r="BGD1143" s="10"/>
      <c r="BGF1143" s="167"/>
      <c r="BGG1143" s="327"/>
      <c r="BGI1143" s="230"/>
      <c r="BGJ1143" s="168"/>
      <c r="BGK1143" s="167"/>
      <c r="BGL1143" s="10"/>
      <c r="BGM1143" s="10"/>
      <c r="BGO1143" s="167"/>
      <c r="BGP1143" s="328"/>
      <c r="BGR1143" s="230"/>
      <c r="BGS1143" s="168"/>
      <c r="BGT1143" s="167"/>
      <c r="BGU1143" s="10"/>
      <c r="BGV1143" s="10"/>
      <c r="BGX1143" s="167"/>
      <c r="BGY1143" s="327"/>
      <c r="BHA1143" s="230"/>
      <c r="BHB1143" s="168"/>
      <c r="BHC1143" s="167"/>
      <c r="BHD1143" s="10"/>
      <c r="BHE1143" s="10"/>
    </row>
    <row r="1144" spans="1:1565" s="14" customFormat="1" ht="15">
      <c r="A1144" s="167" t="s">
        <v>76</v>
      </c>
      <c r="B1144" s="325" t="s">
        <v>906</v>
      </c>
      <c r="D1144" s="168"/>
      <c r="E1144" s="168">
        <f>VLOOKUP(B1144,$A$1213:$F$2274,6,FALSE)</f>
        <v>67</v>
      </c>
      <c r="F1144" s="167" t="s">
        <v>63</v>
      </c>
      <c r="G1144" s="10">
        <f>E1144*1.4</f>
        <v>93.8</v>
      </c>
      <c r="H1144" s="10"/>
      <c r="I1144" s="219"/>
      <c r="J1144" s="167" t="s">
        <v>76</v>
      </c>
      <c r="K1144" s="325" t="s">
        <v>418</v>
      </c>
      <c r="M1144" s="168"/>
      <c r="N1144" s="168">
        <f>VLOOKUP(K1144,$A$1213:$F$2274,6,FALSE)</f>
        <v>0</v>
      </c>
      <c r="O1144" s="167" t="s">
        <v>63</v>
      </c>
      <c r="P1144" s="10">
        <f>N1144*1.4</f>
        <v>0</v>
      </c>
      <c r="Q1144" s="10"/>
      <c r="R1144" s="219"/>
      <c r="S1144" s="167" t="s">
        <v>76</v>
      </c>
      <c r="T1144" s="325" t="s">
        <v>1618</v>
      </c>
      <c r="V1144" s="168"/>
      <c r="W1144" s="168">
        <f t="shared" si="2477"/>
        <v>0</v>
      </c>
      <c r="X1144" s="167" t="s">
        <v>63</v>
      </c>
      <c r="Y1144" s="10">
        <f t="shared" ref="Y1144" si="2974">W1144*1.4</f>
        <v>0</v>
      </c>
      <c r="Z1144" s="10"/>
      <c r="AA1144" s="219"/>
      <c r="AB1144" s="167" t="s">
        <v>76</v>
      </c>
      <c r="AC1144" s="325" t="s">
        <v>418</v>
      </c>
      <c r="AE1144" s="168"/>
      <c r="AF1144" s="168">
        <f t="shared" si="2480"/>
        <v>0</v>
      </c>
      <c r="AG1144" s="167" t="s">
        <v>63</v>
      </c>
      <c r="AH1144" s="10">
        <f t="shared" ref="AH1144" si="2975">AF1144*1.4</f>
        <v>0</v>
      </c>
      <c r="AI1144" s="10"/>
      <c r="AJ1144" s="219"/>
      <c r="AK1144" s="167" t="s">
        <v>76</v>
      </c>
      <c r="AL1144" s="498" t="s">
        <v>1618</v>
      </c>
      <c r="AN1144" s="168"/>
      <c r="AO1144" s="168">
        <f t="shared" si="2483"/>
        <v>0</v>
      </c>
      <c r="AP1144" s="167" t="s">
        <v>63</v>
      </c>
      <c r="AQ1144" s="10">
        <f t="shared" ref="AQ1144" si="2976">AO1144*1.4</f>
        <v>0</v>
      </c>
      <c r="AR1144" s="10"/>
      <c r="AS1144" s="219"/>
      <c r="AT1144" s="167" t="s">
        <v>76</v>
      </c>
      <c r="AU1144" s="325" t="s">
        <v>683</v>
      </c>
      <c r="AW1144" s="168"/>
      <c r="AX1144" s="168">
        <f t="shared" si="2486"/>
        <v>73</v>
      </c>
      <c r="AY1144" s="167" t="s">
        <v>63</v>
      </c>
      <c r="AZ1144" s="10">
        <f t="shared" ref="AZ1144" si="2977">AX1144*1.4</f>
        <v>102.19999999999999</v>
      </c>
      <c r="BA1144" s="10"/>
      <c r="BB1144" s="219"/>
      <c r="BC1144" s="167" t="s">
        <v>76</v>
      </c>
      <c r="BD1144" s="325" t="s">
        <v>906</v>
      </c>
      <c r="BF1144" s="168"/>
      <c r="BG1144" s="168">
        <f t="shared" si="2489"/>
        <v>67</v>
      </c>
      <c r="BH1144" s="167" t="s">
        <v>63</v>
      </c>
      <c r="BI1144" s="10">
        <f t="shared" ref="BI1144" si="2978">BG1144*1.4</f>
        <v>93.8</v>
      </c>
      <c r="BJ1144" s="10"/>
      <c r="BK1144" s="219"/>
      <c r="BL1144" s="167" t="s">
        <v>76</v>
      </c>
      <c r="BM1144" s="325" t="s">
        <v>1618</v>
      </c>
      <c r="BO1144" s="168"/>
      <c r="BP1144" s="168">
        <f t="shared" si="2492"/>
        <v>0</v>
      </c>
      <c r="BQ1144" s="167" t="s">
        <v>63</v>
      </c>
      <c r="BR1144" s="10">
        <f t="shared" ref="BR1144" si="2979">BP1144*1.4</f>
        <v>0</v>
      </c>
      <c r="BS1144" s="10"/>
      <c r="BT1144" s="219"/>
      <c r="BU1144" s="167" t="s">
        <v>76</v>
      </c>
      <c r="BV1144" s="325" t="s">
        <v>1631</v>
      </c>
      <c r="BX1144" s="168"/>
      <c r="BY1144" s="168">
        <f t="shared" si="2495"/>
        <v>220</v>
      </c>
      <c r="BZ1144" s="167" t="s">
        <v>63</v>
      </c>
      <c r="CA1144" s="10">
        <f t="shared" ref="CA1144" si="2980">BY1144*1.4</f>
        <v>308</v>
      </c>
      <c r="CB1144" s="10"/>
      <c r="CC1144" s="219"/>
      <c r="CD1144" s="167" t="s">
        <v>76</v>
      </c>
      <c r="CE1144" s="325" t="s">
        <v>1618</v>
      </c>
      <c r="CG1144" s="168"/>
      <c r="CH1144" s="168">
        <f t="shared" si="2498"/>
        <v>0</v>
      </c>
      <c r="CI1144" s="167" t="s">
        <v>63</v>
      </c>
      <c r="CJ1144" s="10">
        <f t="shared" ref="CJ1144" si="2981">CH1144*1.4</f>
        <v>0</v>
      </c>
      <c r="CK1144" s="10"/>
      <c r="CL1144" s="219"/>
      <c r="CM1144" s="167" t="s">
        <v>76</v>
      </c>
      <c r="CN1144" s="325" t="s">
        <v>584</v>
      </c>
      <c r="CP1144" s="168"/>
      <c r="CQ1144" s="168">
        <f t="shared" si="2501"/>
        <v>0</v>
      </c>
      <c r="CR1144" s="167" t="s">
        <v>63</v>
      </c>
      <c r="CS1144" s="10">
        <f t="shared" ref="CS1144" si="2982">CQ1144*1.4</f>
        <v>0</v>
      </c>
      <c r="CT1144" s="10"/>
      <c r="CU1144" s="219"/>
      <c r="CV1144" s="167" t="s">
        <v>76</v>
      </c>
      <c r="CW1144" s="325" t="s">
        <v>418</v>
      </c>
      <c r="CY1144" s="168"/>
      <c r="CZ1144" s="168">
        <f t="shared" si="2504"/>
        <v>0</v>
      </c>
      <c r="DA1144" s="167" t="s">
        <v>63</v>
      </c>
      <c r="DB1144" s="10">
        <f t="shared" ref="DB1144" si="2983">CZ1144*1.4</f>
        <v>0</v>
      </c>
      <c r="DC1144" s="10"/>
      <c r="DD1144" s="219"/>
      <c r="DE1144" s="167" t="s">
        <v>76</v>
      </c>
      <c r="DF1144" s="325" t="s">
        <v>418</v>
      </c>
      <c r="DH1144" s="168"/>
      <c r="DI1144" s="168">
        <f t="shared" si="2507"/>
        <v>0</v>
      </c>
      <c r="DJ1144" s="167" t="s">
        <v>63</v>
      </c>
      <c r="DK1144" s="10">
        <f t="shared" ref="DK1144" si="2984">DI1144*1.4</f>
        <v>0</v>
      </c>
      <c r="DL1144" s="10"/>
      <c r="DM1144" s="219"/>
      <c r="DN1144" s="167" t="s">
        <v>76</v>
      </c>
      <c r="DO1144" s="325" t="s">
        <v>906</v>
      </c>
      <c r="DQ1144" s="168"/>
      <c r="DR1144" s="168">
        <f t="shared" si="2510"/>
        <v>67</v>
      </c>
      <c r="DS1144" s="167" t="s">
        <v>63</v>
      </c>
      <c r="DT1144" s="10">
        <f t="shared" ref="DT1144" si="2985">DR1144*1.4</f>
        <v>93.8</v>
      </c>
      <c r="DU1144" s="10"/>
      <c r="DV1144" s="219"/>
      <c r="DW1144" s="167" t="s">
        <v>76</v>
      </c>
      <c r="DX1144" s="325" t="s">
        <v>1618</v>
      </c>
      <c r="DZ1144" s="168"/>
      <c r="EA1144" s="168">
        <f t="shared" si="2513"/>
        <v>0</v>
      </c>
      <c r="EB1144" s="167" t="s">
        <v>63</v>
      </c>
      <c r="EC1144" s="10">
        <f t="shared" ref="EC1144" si="2986">EA1144*1.4</f>
        <v>0</v>
      </c>
      <c r="ED1144" s="10"/>
      <c r="EE1144" s="219"/>
      <c r="EF1144" s="167" t="s">
        <v>76</v>
      </c>
      <c r="EG1144" s="325" t="s">
        <v>906</v>
      </c>
      <c r="EI1144" s="168"/>
      <c r="EJ1144" s="168">
        <f t="shared" si="2516"/>
        <v>67</v>
      </c>
      <c r="EK1144" s="167" t="s">
        <v>63</v>
      </c>
      <c r="EL1144" s="10">
        <f t="shared" ref="EL1144" si="2987">EJ1144*1.4</f>
        <v>93.8</v>
      </c>
      <c r="EM1144" s="10"/>
      <c r="EN1144" s="219"/>
      <c r="EO1144" s="167" t="s">
        <v>76</v>
      </c>
      <c r="EP1144" s="325" t="s">
        <v>543</v>
      </c>
      <c r="ER1144" s="168"/>
      <c r="ES1144" s="168">
        <f t="shared" si="2519"/>
        <v>16</v>
      </c>
      <c r="ET1144" s="167" t="s">
        <v>63</v>
      </c>
      <c r="EU1144" s="10">
        <f t="shared" ref="EU1144" si="2988">ES1144*1.4</f>
        <v>22.4</v>
      </c>
      <c r="EV1144" s="10"/>
      <c r="EW1144" s="219"/>
      <c r="EX1144" s="167" t="s">
        <v>76</v>
      </c>
      <c r="EY1144" s="325" t="s">
        <v>906</v>
      </c>
      <c r="FA1144" s="168"/>
      <c r="FB1144" s="168">
        <f t="shared" si="2522"/>
        <v>67</v>
      </c>
      <c r="FC1144" s="167" t="s">
        <v>63</v>
      </c>
      <c r="FD1144" s="10">
        <f t="shared" ref="FD1144" si="2989">FB1144*1.4</f>
        <v>93.8</v>
      </c>
      <c r="FE1144" s="10"/>
      <c r="FF1144" s="219"/>
      <c r="FG1144" s="167" t="s">
        <v>76</v>
      </c>
      <c r="FH1144" s="325" t="s">
        <v>430</v>
      </c>
      <c r="FJ1144" s="168"/>
      <c r="FK1144" s="168">
        <f t="shared" si="2525"/>
        <v>0</v>
      </c>
      <c r="FL1144" s="167" t="s">
        <v>63</v>
      </c>
      <c r="FM1144" s="10">
        <f t="shared" ref="FM1144" si="2990">FK1144*1.4</f>
        <v>0</v>
      </c>
      <c r="FN1144" s="10"/>
      <c r="FO1144" s="219"/>
      <c r="FP1144" s="167" t="s">
        <v>76</v>
      </c>
      <c r="FQ1144" s="325" t="s">
        <v>430</v>
      </c>
      <c r="FS1144" s="168"/>
      <c r="FT1144" s="168">
        <f t="shared" si="2528"/>
        <v>0</v>
      </c>
      <c r="FU1144" s="167" t="s">
        <v>63</v>
      </c>
      <c r="FV1144" s="10">
        <f t="shared" ref="FV1144" si="2991">FT1144*1.4</f>
        <v>0</v>
      </c>
      <c r="FW1144" s="10"/>
      <c r="FX1144" s="219"/>
      <c r="FY1144" s="167" t="s">
        <v>76</v>
      </c>
      <c r="FZ1144" s="325" t="s">
        <v>1618</v>
      </c>
      <c r="GB1144" s="168"/>
      <c r="GC1144" s="168">
        <f t="shared" si="2531"/>
        <v>0</v>
      </c>
      <c r="GD1144" s="167" t="s">
        <v>63</v>
      </c>
      <c r="GE1144" s="10">
        <f t="shared" ref="GE1144" si="2992">GC1144*1.4</f>
        <v>0</v>
      </c>
      <c r="GF1144" s="10"/>
      <c r="GG1144" s="219"/>
      <c r="GH1144" s="167" t="s">
        <v>76</v>
      </c>
      <c r="GI1144" s="325" t="s">
        <v>548</v>
      </c>
      <c r="GK1144" s="168"/>
      <c r="GL1144" s="168">
        <f t="shared" si="2534"/>
        <v>0</v>
      </c>
      <c r="GM1144" s="167" t="s">
        <v>63</v>
      </c>
      <c r="GN1144" s="10">
        <f t="shared" ref="GN1144" si="2993">GL1144*1.4</f>
        <v>0</v>
      </c>
      <c r="GO1144" s="10"/>
      <c r="GP1144" s="219"/>
      <c r="GQ1144" s="167" t="s">
        <v>76</v>
      </c>
      <c r="GR1144" s="325" t="s">
        <v>530</v>
      </c>
      <c r="GT1144" s="168"/>
      <c r="GU1144" s="168">
        <f t="shared" si="2537"/>
        <v>5</v>
      </c>
      <c r="GV1144" s="167" t="s">
        <v>63</v>
      </c>
      <c r="GW1144" s="10">
        <f t="shared" ref="GW1144" si="2994">GU1144*1.4</f>
        <v>7</v>
      </c>
      <c r="GX1144" s="10"/>
      <c r="GY1144" s="219"/>
      <c r="GZ1144" s="167" t="s">
        <v>76</v>
      </c>
      <c r="HA1144" s="325" t="s">
        <v>2190</v>
      </c>
      <c r="HC1144" s="168"/>
      <c r="HD1144" s="168">
        <f t="shared" si="2540"/>
        <v>0</v>
      </c>
      <c r="HE1144" s="167" t="s">
        <v>63</v>
      </c>
      <c r="HF1144" s="10">
        <f t="shared" ref="HF1144" si="2995">HD1144*1.4</f>
        <v>0</v>
      </c>
      <c r="HG1144" s="10"/>
      <c r="HH1144" s="219"/>
      <c r="HI1144" s="167" t="s">
        <v>76</v>
      </c>
      <c r="HJ1144" s="325" t="s">
        <v>513</v>
      </c>
      <c r="HL1144" s="168"/>
      <c r="HM1144" s="168">
        <f t="shared" si="2543"/>
        <v>34</v>
      </c>
      <c r="HN1144" s="167" t="s">
        <v>63</v>
      </c>
      <c r="HO1144" s="10">
        <f t="shared" ref="HO1144" si="2996">HM1144*1.4</f>
        <v>47.599999999999994</v>
      </c>
      <c r="HP1144" s="10"/>
      <c r="HQ1144" s="219"/>
      <c r="HR1144" s="167" t="s">
        <v>76</v>
      </c>
      <c r="HS1144" s="325" t="s">
        <v>1631</v>
      </c>
      <c r="HU1144" s="168"/>
      <c r="HV1144" s="168">
        <f t="shared" si="2546"/>
        <v>220</v>
      </c>
      <c r="HW1144" s="167" t="s">
        <v>63</v>
      </c>
      <c r="HX1144" s="10">
        <f t="shared" ref="HX1144" si="2997">HV1144*1.4</f>
        <v>308</v>
      </c>
      <c r="HY1144" s="10"/>
      <c r="HZ1144" s="219"/>
      <c r="IA1144" s="167" t="s">
        <v>76</v>
      </c>
      <c r="IB1144" s="325" t="s">
        <v>683</v>
      </c>
      <c r="ID1144" s="168"/>
      <c r="IE1144" s="168">
        <f t="shared" si="2549"/>
        <v>73</v>
      </c>
      <c r="IF1144" s="167" t="s">
        <v>63</v>
      </c>
      <c r="IG1144" s="10">
        <f t="shared" ref="IG1144" si="2998">IE1144*1.4</f>
        <v>102.19999999999999</v>
      </c>
      <c r="IH1144" s="10"/>
      <c r="II1144" s="219"/>
      <c r="IJ1144" s="167" t="s">
        <v>76</v>
      </c>
      <c r="IK1144" s="325" t="s">
        <v>1631</v>
      </c>
      <c r="IM1144" s="168"/>
      <c r="IN1144" s="168">
        <f t="shared" si="2552"/>
        <v>220</v>
      </c>
      <c r="IO1144" s="167" t="s">
        <v>63</v>
      </c>
      <c r="IP1144" s="10">
        <f t="shared" ref="IP1144" si="2999">IN1144*1.4</f>
        <v>308</v>
      </c>
      <c r="IQ1144" s="10"/>
      <c r="IR1144" s="219"/>
      <c r="IS1144" s="167" t="s">
        <v>76</v>
      </c>
      <c r="IT1144" s="325" t="s">
        <v>2190</v>
      </c>
      <c r="IV1144" s="168"/>
      <c r="IW1144" s="168">
        <f t="shared" si="2555"/>
        <v>0</v>
      </c>
      <c r="IX1144" s="167" t="s">
        <v>63</v>
      </c>
      <c r="IY1144" s="10">
        <f t="shared" ref="IY1144" si="3000">IW1144*1.4</f>
        <v>0</v>
      </c>
      <c r="IZ1144" s="10"/>
      <c r="JA1144" s="219"/>
      <c r="JB1144" s="167" t="s">
        <v>76</v>
      </c>
      <c r="JC1144" s="500" t="s">
        <v>430</v>
      </c>
      <c r="JE1144" s="168"/>
      <c r="JF1144" s="168">
        <f t="shared" si="2558"/>
        <v>0</v>
      </c>
      <c r="JG1144" s="167" t="s">
        <v>63</v>
      </c>
      <c r="JH1144" s="10">
        <f t="shared" ref="JH1144" si="3001">JF1144*1.4</f>
        <v>0</v>
      </c>
      <c r="JI1144" s="10"/>
      <c r="JJ1144" s="219"/>
      <c r="JK1144" s="167" t="s">
        <v>76</v>
      </c>
      <c r="JL1144" s="500" t="s">
        <v>906</v>
      </c>
      <c r="JN1144" s="168"/>
      <c r="JO1144" s="168">
        <f t="shared" si="2561"/>
        <v>67</v>
      </c>
      <c r="JP1144" s="167" t="s">
        <v>63</v>
      </c>
      <c r="JQ1144" s="10">
        <f t="shared" ref="JQ1144" si="3002">JO1144*1.4</f>
        <v>93.8</v>
      </c>
      <c r="JR1144" s="10"/>
      <c r="JS1144" s="219"/>
      <c r="JT1144" s="167" t="s">
        <v>76</v>
      </c>
      <c r="JU1144" s="500" t="s">
        <v>548</v>
      </c>
      <c r="JW1144" s="168"/>
      <c r="JX1144" s="168">
        <f t="shared" si="2564"/>
        <v>0</v>
      </c>
      <c r="JY1144" s="167" t="s">
        <v>63</v>
      </c>
      <c r="JZ1144" s="10">
        <f t="shared" ref="JZ1144" si="3003">JX1144*1.4</f>
        <v>0</v>
      </c>
      <c r="KA1144" s="10"/>
      <c r="KB1144" s="219"/>
      <c r="KC1144" s="167" t="s">
        <v>76</v>
      </c>
      <c r="KD1144" s="500" t="s">
        <v>548</v>
      </c>
      <c r="KF1144" s="168"/>
      <c r="KG1144" s="168">
        <f t="shared" si="2567"/>
        <v>0</v>
      </c>
      <c r="KH1144" s="167" t="s">
        <v>63</v>
      </c>
      <c r="KI1144" s="10">
        <f t="shared" ref="KI1144" si="3004">KG1144*1.4</f>
        <v>0</v>
      </c>
      <c r="KJ1144" s="10"/>
      <c r="KK1144" s="219"/>
      <c r="KL1144" s="167" t="s">
        <v>76</v>
      </c>
      <c r="KM1144" s="500" t="s">
        <v>1618</v>
      </c>
      <c r="KO1144" s="168"/>
      <c r="KP1144" s="168">
        <f t="shared" si="2570"/>
        <v>0</v>
      </c>
      <c r="KQ1144" s="167" t="s">
        <v>63</v>
      </c>
      <c r="KR1144" s="10">
        <f t="shared" ref="KR1144" si="3005">KP1144*1.4</f>
        <v>0</v>
      </c>
      <c r="KS1144" s="10"/>
      <c r="KT1144" s="219"/>
      <c r="KU1144" s="167" t="s">
        <v>76</v>
      </c>
      <c r="KV1144" s="328" t="s">
        <v>530</v>
      </c>
      <c r="KX1144" s="168"/>
      <c r="KY1144" s="168">
        <f t="shared" si="2573"/>
        <v>5</v>
      </c>
      <c r="KZ1144" s="167" t="s">
        <v>63</v>
      </c>
      <c r="LA1144" s="10">
        <f t="shared" ref="LA1144" si="3006">KY1144*1.4</f>
        <v>7</v>
      </c>
      <c r="LB1144" s="10"/>
      <c r="LC1144" s="219"/>
      <c r="LD1144" s="167" t="s">
        <v>76</v>
      </c>
      <c r="LE1144" s="500" t="s">
        <v>548</v>
      </c>
      <c r="LG1144" s="168"/>
      <c r="LH1144" s="168">
        <f t="shared" si="2576"/>
        <v>0</v>
      </c>
      <c r="LI1144" s="167" t="s">
        <v>63</v>
      </c>
      <c r="LJ1144" s="10">
        <f t="shared" ref="LJ1144" si="3007">LH1144*1.4</f>
        <v>0</v>
      </c>
      <c r="LK1144" s="10"/>
      <c r="LL1144" s="219"/>
      <c r="LM1144" s="167" t="s">
        <v>76</v>
      </c>
      <c r="LN1144" s="500" t="s">
        <v>1631</v>
      </c>
      <c r="LP1144" s="168"/>
      <c r="LQ1144" s="168">
        <f t="shared" si="2579"/>
        <v>220</v>
      </c>
      <c r="LR1144" s="167" t="s">
        <v>63</v>
      </c>
      <c r="LS1144" s="10">
        <f t="shared" ref="LS1144" si="3008">LQ1144*1.4</f>
        <v>308</v>
      </c>
      <c r="LT1144" s="10"/>
      <c r="LU1144" s="219"/>
      <c r="LV1144" s="167" t="s">
        <v>76</v>
      </c>
      <c r="LW1144" s="500" t="s">
        <v>418</v>
      </c>
      <c r="LY1144" s="168"/>
      <c r="LZ1144" s="168">
        <f t="shared" si="2582"/>
        <v>0</v>
      </c>
      <c r="MA1144" s="167" t="s">
        <v>63</v>
      </c>
      <c r="MB1144" s="10">
        <f t="shared" ref="MB1144" si="3009">LZ1144*1.4</f>
        <v>0</v>
      </c>
      <c r="MC1144" s="10"/>
      <c r="MD1144" s="219"/>
      <c r="ME1144" s="167" t="s">
        <v>76</v>
      </c>
      <c r="MF1144" s="500" t="s">
        <v>530</v>
      </c>
      <c r="MH1144" s="168"/>
      <c r="MI1144" s="168">
        <f t="shared" si="2585"/>
        <v>5</v>
      </c>
      <c r="MJ1144" s="167" t="s">
        <v>63</v>
      </c>
      <c r="MK1144" s="10">
        <f t="shared" ref="MK1144" si="3010">MI1144*1.4</f>
        <v>7</v>
      </c>
      <c r="ML1144" s="10"/>
      <c r="MM1144" s="219"/>
      <c r="MN1144" s="167" t="s">
        <v>76</v>
      </c>
      <c r="MO1144" s="328" t="s">
        <v>530</v>
      </c>
      <c r="MQ1144" s="168"/>
      <c r="MR1144" s="168">
        <f t="shared" si="2588"/>
        <v>5</v>
      </c>
      <c r="MS1144" s="167" t="s">
        <v>63</v>
      </c>
      <c r="MT1144" s="10">
        <f t="shared" ref="MT1144" si="3011">MR1144*1.4</f>
        <v>7</v>
      </c>
      <c r="MU1144" s="10"/>
      <c r="MV1144" s="219"/>
      <c r="MW1144" s="167" t="s">
        <v>76</v>
      </c>
      <c r="MX1144" s="500" t="s">
        <v>418</v>
      </c>
      <c r="MZ1144" s="168"/>
      <c r="NA1144" s="168">
        <f t="shared" si="2591"/>
        <v>0</v>
      </c>
      <c r="NB1144" s="167" t="s">
        <v>63</v>
      </c>
      <c r="NC1144" s="10">
        <f t="shared" ref="NC1144" si="3012">NA1144*1.4</f>
        <v>0</v>
      </c>
      <c r="ND1144" s="10"/>
      <c r="NE1144" s="219"/>
      <c r="NF1144" s="167" t="s">
        <v>76</v>
      </c>
      <c r="NG1144" s="500" t="s">
        <v>513</v>
      </c>
      <c r="NI1144" s="168"/>
      <c r="NJ1144" s="168">
        <f t="shared" si="2594"/>
        <v>34</v>
      </c>
      <c r="NK1144" s="167" t="s">
        <v>63</v>
      </c>
      <c r="NL1144" s="10">
        <f t="shared" ref="NL1144" si="3013">NJ1144*1.4</f>
        <v>47.599999999999994</v>
      </c>
      <c r="NM1144" s="10"/>
      <c r="NN1144" s="219"/>
      <c r="NO1144" s="167" t="s">
        <v>76</v>
      </c>
      <c r="NP1144" s="500" t="s">
        <v>418</v>
      </c>
      <c r="NR1144" s="168"/>
      <c r="NS1144" s="168">
        <f t="shared" si="2597"/>
        <v>0</v>
      </c>
      <c r="NT1144" s="167" t="s">
        <v>63</v>
      </c>
      <c r="NU1144" s="10">
        <f t="shared" ref="NU1144" si="3014">NS1144*1.4</f>
        <v>0</v>
      </c>
      <c r="NV1144" s="10"/>
      <c r="NW1144" s="219"/>
      <c r="NX1144" s="167" t="s">
        <v>76</v>
      </c>
      <c r="NY1144" s="500" t="s">
        <v>548</v>
      </c>
      <c r="OA1144" s="168"/>
      <c r="OB1144" s="168">
        <f t="shared" si="2600"/>
        <v>0</v>
      </c>
      <c r="OC1144" s="167" t="s">
        <v>63</v>
      </c>
      <c r="OD1144" s="10">
        <f t="shared" ref="OD1144" si="3015">OB1144*1.4</f>
        <v>0</v>
      </c>
      <c r="OE1144" s="10"/>
      <c r="OF1144" s="219"/>
      <c r="OG1144" s="167" t="s">
        <v>76</v>
      </c>
      <c r="OH1144" s="500" t="s">
        <v>683</v>
      </c>
      <c r="OJ1144" s="168"/>
      <c r="OK1144" s="168">
        <f t="shared" si="2603"/>
        <v>73</v>
      </c>
      <c r="OL1144" s="167" t="s">
        <v>63</v>
      </c>
      <c r="OM1144" s="10">
        <f t="shared" ref="OM1144" si="3016">OK1144*1.4</f>
        <v>102.19999999999999</v>
      </c>
      <c r="ON1144" s="10"/>
      <c r="OO1144" s="219"/>
      <c r="OP1144" s="167" t="s">
        <v>76</v>
      </c>
      <c r="OQ1144" s="500" t="s">
        <v>530</v>
      </c>
      <c r="OS1144" s="168"/>
      <c r="OT1144" s="168">
        <f t="shared" si="2606"/>
        <v>5</v>
      </c>
      <c r="OU1144" s="167" t="s">
        <v>63</v>
      </c>
      <c r="OV1144" s="10">
        <f t="shared" ref="OV1144" si="3017">OT1144*1.4</f>
        <v>7</v>
      </c>
      <c r="OW1144" s="10"/>
      <c r="OX1144" s="219"/>
      <c r="OY1144" s="167" t="s">
        <v>76</v>
      </c>
      <c r="OZ1144" s="500" t="s">
        <v>530</v>
      </c>
      <c r="PB1144" s="168"/>
      <c r="PC1144" s="168">
        <f t="shared" si="2609"/>
        <v>5</v>
      </c>
      <c r="PD1144" s="167" t="s">
        <v>63</v>
      </c>
      <c r="PE1144" s="10">
        <f t="shared" ref="PE1144" si="3018">PC1144*1.4</f>
        <v>7</v>
      </c>
      <c r="PF1144" s="10"/>
      <c r="PG1144" s="219"/>
      <c r="PH1144" s="167" t="s">
        <v>76</v>
      </c>
      <c r="PI1144" s="500" t="s">
        <v>1663</v>
      </c>
      <c r="PK1144" s="168"/>
      <c r="PL1144" s="168">
        <f t="shared" si="2612"/>
        <v>130</v>
      </c>
      <c r="PM1144" s="167" t="s">
        <v>63</v>
      </c>
      <c r="PN1144" s="10">
        <f t="shared" ref="PN1144" si="3019">PL1144*1.4</f>
        <v>182</v>
      </c>
      <c r="PO1144" s="10"/>
      <c r="PP1144" s="219"/>
      <c r="PQ1144" s="167" t="s">
        <v>76</v>
      </c>
      <c r="PR1144" s="500" t="s">
        <v>530</v>
      </c>
      <c r="PT1144" s="168"/>
      <c r="PU1144" s="168">
        <f t="shared" si="2615"/>
        <v>5</v>
      </c>
      <c r="PV1144" s="167" t="s">
        <v>63</v>
      </c>
      <c r="PW1144" s="10">
        <f t="shared" ref="PW1144" si="3020">PU1144*1.4</f>
        <v>7</v>
      </c>
      <c r="PX1144" s="10"/>
      <c r="PY1144" s="219"/>
      <c r="PZ1144" s="167" t="s">
        <v>76</v>
      </c>
      <c r="QA1144" s="500" t="s">
        <v>1618</v>
      </c>
      <c r="QC1144" s="168"/>
      <c r="QD1144" s="168">
        <f t="shared" si="2618"/>
        <v>0</v>
      </c>
      <c r="QE1144" s="167" t="s">
        <v>63</v>
      </c>
      <c r="QF1144" s="10">
        <f t="shared" ref="QF1144" si="3021">QD1144*1.4</f>
        <v>0</v>
      </c>
      <c r="QG1144" s="10"/>
      <c r="QH1144" s="219"/>
      <c r="QI1144" s="167" t="s">
        <v>76</v>
      </c>
      <c r="QJ1144" s="500" t="s">
        <v>530</v>
      </c>
      <c r="QL1144" s="168"/>
      <c r="QM1144" s="168">
        <f t="shared" si="2621"/>
        <v>5</v>
      </c>
      <c r="QN1144" s="167" t="s">
        <v>63</v>
      </c>
      <c r="QO1144" s="10">
        <f t="shared" ref="QO1144" si="3022">QM1144*1.4</f>
        <v>7</v>
      </c>
      <c r="QP1144" s="10"/>
      <c r="QQ1144" s="219"/>
      <c r="QR1144" s="167" t="s">
        <v>76</v>
      </c>
      <c r="QS1144" s="500" t="s">
        <v>548</v>
      </c>
      <c r="QU1144" s="168"/>
      <c r="QV1144" s="168">
        <f t="shared" si="2624"/>
        <v>0</v>
      </c>
      <c r="QW1144" s="167" t="s">
        <v>63</v>
      </c>
      <c r="QX1144" s="10">
        <f t="shared" ref="QX1144" si="3023">QV1144*1.4</f>
        <v>0</v>
      </c>
      <c r="QY1144" s="10"/>
      <c r="QZ1144" s="219"/>
      <c r="RA1144" s="167" t="s">
        <v>76</v>
      </c>
      <c r="RB1144" s="500" t="s">
        <v>548</v>
      </c>
      <c r="RD1144" s="168"/>
      <c r="RE1144" s="168">
        <f t="shared" si="2627"/>
        <v>0</v>
      </c>
      <c r="RF1144" s="167" t="s">
        <v>63</v>
      </c>
      <c r="RG1144" s="10">
        <f t="shared" ref="RG1144" si="3024">RE1144*1.4</f>
        <v>0</v>
      </c>
      <c r="RH1144" s="10"/>
      <c r="RI1144" s="219"/>
      <c r="RJ1144" s="167" t="s">
        <v>76</v>
      </c>
      <c r="RK1144" s="500" t="s">
        <v>513</v>
      </c>
      <c r="RM1144" s="168"/>
      <c r="RN1144" s="168">
        <f t="shared" si="2630"/>
        <v>34</v>
      </c>
      <c r="RO1144" s="167" t="s">
        <v>63</v>
      </c>
      <c r="RP1144" s="10">
        <f t="shared" ref="RP1144" si="3025">RN1144*1.4</f>
        <v>47.599999999999994</v>
      </c>
      <c r="RQ1144" s="10"/>
      <c r="RR1144" s="219"/>
      <c r="RS1144" s="167" t="s">
        <v>76</v>
      </c>
      <c r="RT1144" s="500" t="s">
        <v>673</v>
      </c>
      <c r="RV1144" s="168"/>
      <c r="RW1144" s="168">
        <f t="shared" si="2633"/>
        <v>24</v>
      </c>
      <c r="RX1144" s="167" t="s">
        <v>63</v>
      </c>
      <c r="RY1144" s="10">
        <f t="shared" ref="RY1144" si="3026">RW1144*1.4</f>
        <v>33.599999999999994</v>
      </c>
      <c r="RZ1144" s="10"/>
      <c r="SA1144" s="219"/>
      <c r="SB1144" s="167" t="s">
        <v>76</v>
      </c>
      <c r="SC1144" s="500" t="s">
        <v>530</v>
      </c>
      <c r="SE1144" s="168"/>
      <c r="SF1144" s="168">
        <f t="shared" si="2636"/>
        <v>5</v>
      </c>
      <c r="SG1144" s="167" t="s">
        <v>63</v>
      </c>
      <c r="SH1144" s="10">
        <f t="shared" ref="SH1144" si="3027">SF1144*1.4</f>
        <v>7</v>
      </c>
      <c r="SI1144" s="10"/>
      <c r="SJ1144" s="219"/>
      <c r="SK1144" s="167" t="s">
        <v>76</v>
      </c>
      <c r="SL1144" s="500" t="s">
        <v>1618</v>
      </c>
      <c r="SN1144" s="168"/>
      <c r="SO1144" s="168">
        <f t="shared" si="2639"/>
        <v>0</v>
      </c>
      <c r="SP1144" s="167" t="s">
        <v>63</v>
      </c>
      <c r="SQ1144" s="10">
        <f t="shared" ref="SQ1144" si="3028">SO1144*1.4</f>
        <v>0</v>
      </c>
      <c r="SR1144" s="10"/>
      <c r="SS1144" s="219"/>
      <c r="ST1144" s="167" t="s">
        <v>76</v>
      </c>
      <c r="SU1144" s="500" t="s">
        <v>683</v>
      </c>
      <c r="SW1144" s="168"/>
      <c r="SX1144" s="168">
        <f t="shared" si="2642"/>
        <v>73</v>
      </c>
      <c r="SY1144" s="167" t="s">
        <v>63</v>
      </c>
      <c r="SZ1144" s="10">
        <f t="shared" ref="SZ1144" si="3029">SX1144*1.4</f>
        <v>102.19999999999999</v>
      </c>
      <c r="TA1144" s="10"/>
      <c r="TB1144" s="219"/>
      <c r="TC1144" s="167" t="s">
        <v>76</v>
      </c>
      <c r="TD1144" s="500" t="s">
        <v>1618</v>
      </c>
      <c r="TF1144" s="168"/>
      <c r="TG1144" s="168">
        <f t="shared" si="2645"/>
        <v>0</v>
      </c>
      <c r="TH1144" s="167" t="s">
        <v>63</v>
      </c>
      <c r="TI1144" s="10">
        <f t="shared" ref="TI1144" si="3030">TG1144*1.4</f>
        <v>0</v>
      </c>
      <c r="TJ1144" s="10"/>
      <c r="TK1144" s="219"/>
      <c r="TL1144" s="167" t="s">
        <v>76</v>
      </c>
      <c r="TM1144" s="328" t="s">
        <v>530</v>
      </c>
      <c r="TO1144" s="168"/>
      <c r="TP1144" s="168">
        <f t="shared" si="2648"/>
        <v>5</v>
      </c>
      <c r="TQ1144" s="167" t="s">
        <v>63</v>
      </c>
      <c r="TR1144" s="10">
        <f t="shared" ref="TR1144" si="3031">TP1144*1.4</f>
        <v>7</v>
      </c>
      <c r="TS1144" s="10"/>
      <c r="TT1144" s="219"/>
      <c r="TU1144" s="167" t="s">
        <v>76</v>
      </c>
      <c r="TV1144" s="500" t="s">
        <v>548</v>
      </c>
      <c r="TX1144" s="168"/>
      <c r="TY1144" s="168">
        <f t="shared" si="2651"/>
        <v>0</v>
      </c>
      <c r="TZ1144" s="167" t="s">
        <v>63</v>
      </c>
      <c r="UA1144" s="10">
        <f t="shared" ref="UA1144" si="3032">TY1144*1.4</f>
        <v>0</v>
      </c>
      <c r="UB1144" s="10"/>
      <c r="UC1144" s="219"/>
      <c r="UD1144" s="167" t="s">
        <v>76</v>
      </c>
      <c r="UE1144" s="328" t="s">
        <v>543</v>
      </c>
      <c r="UG1144" s="168"/>
      <c r="UH1144" s="168">
        <f t="shared" si="2654"/>
        <v>16</v>
      </c>
      <c r="UI1144" s="167" t="s">
        <v>63</v>
      </c>
      <c r="UJ1144" s="10">
        <f t="shared" ref="UJ1144" si="3033">UH1144*1.4</f>
        <v>22.4</v>
      </c>
      <c r="UK1144" s="10"/>
      <c r="UL1144" s="219"/>
      <c r="UM1144" s="167" t="s">
        <v>76</v>
      </c>
      <c r="UN1144" s="500" t="s">
        <v>683</v>
      </c>
      <c r="UP1144" s="168"/>
      <c r="UQ1144" s="168">
        <f t="shared" si="2657"/>
        <v>73</v>
      </c>
      <c r="UR1144" s="167" t="s">
        <v>63</v>
      </c>
      <c r="US1144" s="10">
        <f t="shared" ref="US1144" si="3034">UQ1144*1.4</f>
        <v>102.19999999999999</v>
      </c>
      <c r="UT1144" s="10"/>
      <c r="UU1144" s="219"/>
      <c r="UV1144" s="167" t="s">
        <v>76</v>
      </c>
      <c r="UW1144" s="500" t="s">
        <v>548</v>
      </c>
      <c r="UY1144" s="168"/>
      <c r="UZ1144" s="168">
        <f t="shared" si="2660"/>
        <v>0</v>
      </c>
      <c r="VA1144" s="167" t="s">
        <v>63</v>
      </c>
      <c r="VB1144" s="10">
        <f t="shared" ref="VB1144" si="3035">UZ1144*1.4</f>
        <v>0</v>
      </c>
      <c r="VC1144" s="10"/>
      <c r="VD1144" s="219"/>
      <c r="VE1144" s="167" t="s">
        <v>76</v>
      </c>
      <c r="VF1144" s="500" t="s">
        <v>513</v>
      </c>
      <c r="VH1144" s="168"/>
      <c r="VI1144" s="168">
        <f t="shared" si="2663"/>
        <v>34</v>
      </c>
      <c r="VJ1144" s="167" t="s">
        <v>63</v>
      </c>
      <c r="VK1144" s="10">
        <f t="shared" ref="VK1144" si="3036">VI1144*1.4</f>
        <v>47.599999999999994</v>
      </c>
      <c r="VL1144" s="10"/>
      <c r="VM1144" s="219"/>
      <c r="VN1144" s="167" t="s">
        <v>76</v>
      </c>
      <c r="VO1144" s="500" t="s">
        <v>906</v>
      </c>
      <c r="VQ1144" s="168"/>
      <c r="VR1144" s="168">
        <f t="shared" si="2666"/>
        <v>67</v>
      </c>
      <c r="VS1144" s="167" t="s">
        <v>63</v>
      </c>
      <c r="VT1144" s="10">
        <f t="shared" ref="VT1144" si="3037">VR1144*1.4</f>
        <v>93.8</v>
      </c>
      <c r="VU1144" s="10"/>
      <c r="VV1144" s="219"/>
      <c r="VW1144" s="167" t="s">
        <v>76</v>
      </c>
      <c r="VX1144" s="500" t="s">
        <v>430</v>
      </c>
      <c r="VZ1144" s="168"/>
      <c r="WA1144" s="168">
        <f t="shared" si="2669"/>
        <v>0</v>
      </c>
      <c r="WB1144" s="167" t="s">
        <v>63</v>
      </c>
      <c r="WC1144" s="10">
        <f t="shared" ref="WC1144" si="3038">WA1144*1.4</f>
        <v>0</v>
      </c>
      <c r="WD1144" s="10"/>
      <c r="WE1144" s="219"/>
      <c r="WF1144" s="167" t="s">
        <v>76</v>
      </c>
      <c r="WG1144" s="500" t="s">
        <v>513</v>
      </c>
      <c r="WI1144" s="168"/>
      <c r="WJ1144" s="168">
        <f t="shared" si="2672"/>
        <v>34</v>
      </c>
      <c r="WK1144" s="167" t="s">
        <v>63</v>
      </c>
      <c r="WL1144" s="10">
        <f t="shared" ref="WL1144" si="3039">WJ1144*1.4</f>
        <v>47.599999999999994</v>
      </c>
      <c r="WM1144" s="10"/>
      <c r="WN1144" s="219"/>
      <c r="WO1144" s="167" t="s">
        <v>76</v>
      </c>
      <c r="WP1144" s="500" t="s">
        <v>584</v>
      </c>
      <c r="WR1144" s="168"/>
      <c r="WS1144" s="168">
        <f t="shared" si="2675"/>
        <v>0</v>
      </c>
      <c r="WT1144" s="167" t="s">
        <v>63</v>
      </c>
      <c r="WU1144" s="10">
        <f t="shared" ref="WU1144" si="3040">WS1144*1.4</f>
        <v>0</v>
      </c>
      <c r="WV1144" s="10"/>
      <c r="WW1144" s="219"/>
      <c r="WX1144" s="167" t="s">
        <v>76</v>
      </c>
      <c r="WY1144" s="499" t="s">
        <v>1662</v>
      </c>
      <c r="XA1144" s="168"/>
      <c r="XB1144" s="168">
        <f t="shared" si="2678"/>
        <v>43</v>
      </c>
      <c r="XC1144" s="167" t="s">
        <v>63</v>
      </c>
      <c r="XD1144" s="10">
        <f t="shared" ref="XD1144" si="3041">XB1144*1.4</f>
        <v>60.199999999999996</v>
      </c>
      <c r="XE1144" s="10"/>
      <c r="XF1144" s="219"/>
      <c r="XG1144" s="167" t="s">
        <v>76</v>
      </c>
      <c r="XH1144" s="500" t="s">
        <v>2190</v>
      </c>
      <c r="XJ1144" s="168"/>
      <c r="XK1144" s="168">
        <f t="shared" si="2681"/>
        <v>0</v>
      </c>
      <c r="XL1144" s="167" t="s">
        <v>63</v>
      </c>
      <c r="XM1144" s="10">
        <f t="shared" ref="XM1144" si="3042">XK1144*1.4</f>
        <v>0</v>
      </c>
      <c r="XN1144" s="10"/>
      <c r="XO1144" s="219"/>
      <c r="XP1144" s="167" t="s">
        <v>76</v>
      </c>
      <c r="XQ1144" s="500" t="s">
        <v>683</v>
      </c>
      <c r="XS1144" s="168"/>
      <c r="XT1144" s="168">
        <f t="shared" si="2684"/>
        <v>73</v>
      </c>
      <c r="XU1144" s="167" t="s">
        <v>63</v>
      </c>
      <c r="XV1144" s="10">
        <f t="shared" ref="XV1144" si="3043">XT1144*1.4</f>
        <v>102.19999999999999</v>
      </c>
      <c r="XW1144" s="10"/>
      <c r="XX1144" s="219"/>
      <c r="XY1144" s="167" t="s">
        <v>76</v>
      </c>
      <c r="XZ1144" s="500" t="s">
        <v>683</v>
      </c>
      <c r="YB1144" s="168"/>
      <c r="YC1144" s="168">
        <f t="shared" si="2687"/>
        <v>73</v>
      </c>
      <c r="YD1144" s="167" t="s">
        <v>63</v>
      </c>
      <c r="YE1144" s="10">
        <f t="shared" ref="YE1144" si="3044">YC1144*1.4</f>
        <v>102.19999999999999</v>
      </c>
      <c r="YF1144" s="10"/>
      <c r="YG1144" s="219"/>
      <c r="YH1144" s="167" t="s">
        <v>76</v>
      </c>
      <c r="YI1144" s="500" t="s">
        <v>530</v>
      </c>
      <c r="YK1144" s="168"/>
      <c r="YL1144" s="168">
        <f t="shared" si="2690"/>
        <v>5</v>
      </c>
      <c r="YM1144" s="167" t="s">
        <v>63</v>
      </c>
      <c r="YN1144" s="10">
        <f t="shared" ref="YN1144" si="3045">YL1144*1.4</f>
        <v>7</v>
      </c>
      <c r="YO1144" s="10"/>
      <c r="YP1144" s="219"/>
      <c r="YQ1144" s="167" t="s">
        <v>76</v>
      </c>
      <c r="YR1144" s="500" t="s">
        <v>790</v>
      </c>
      <c r="YT1144" s="168"/>
      <c r="YU1144" s="168">
        <f t="shared" si="2693"/>
        <v>0</v>
      </c>
      <c r="YV1144" s="167" t="s">
        <v>63</v>
      </c>
      <c r="YW1144" s="10">
        <f t="shared" ref="YW1144" si="3046">YU1144*1.4</f>
        <v>0</v>
      </c>
      <c r="YX1144" s="10"/>
      <c r="YY1144" s="219"/>
      <c r="YZ1144" s="167" t="s">
        <v>76</v>
      </c>
      <c r="ZA1144" s="500" t="s">
        <v>1923</v>
      </c>
      <c r="ZC1144" s="168"/>
      <c r="ZD1144" s="168">
        <f t="shared" si="2696"/>
        <v>4</v>
      </c>
      <c r="ZE1144" s="167" t="s">
        <v>63</v>
      </c>
      <c r="ZF1144" s="10">
        <f t="shared" ref="ZF1144" si="3047">ZD1144*1.4</f>
        <v>5.6</v>
      </c>
      <c r="ZG1144" s="10"/>
      <c r="ZH1144" s="219"/>
      <c r="ZI1144" s="167" t="s">
        <v>76</v>
      </c>
      <c r="ZJ1144" s="500" t="s">
        <v>1618</v>
      </c>
      <c r="ZL1144" s="168"/>
      <c r="ZM1144" s="168">
        <f t="shared" si="2699"/>
        <v>0</v>
      </c>
      <c r="ZN1144" s="167" t="s">
        <v>63</v>
      </c>
      <c r="ZO1144" s="10">
        <f t="shared" ref="ZO1144" si="3048">ZM1144*1.4</f>
        <v>0</v>
      </c>
      <c r="ZP1144" s="10"/>
      <c r="ZQ1144" s="219"/>
      <c r="ZR1144" s="167" t="s">
        <v>76</v>
      </c>
      <c r="ZS1144" s="498" t="s">
        <v>1662</v>
      </c>
      <c r="ZU1144" s="168"/>
      <c r="ZV1144" s="168">
        <f t="shared" si="2702"/>
        <v>43</v>
      </c>
      <c r="ZW1144" s="167" t="s">
        <v>63</v>
      </c>
      <c r="ZX1144" s="10">
        <f t="shared" ref="ZX1144" si="3049">ZV1144*1.4</f>
        <v>60.199999999999996</v>
      </c>
      <c r="ZY1144" s="10"/>
      <c r="ZZ1144" s="219"/>
      <c r="AAA1144" s="167" t="s">
        <v>76</v>
      </c>
      <c r="AAB1144" s="500" t="s">
        <v>418</v>
      </c>
      <c r="AAD1144" s="168"/>
      <c r="AAE1144" s="168">
        <f t="shared" si="2705"/>
        <v>0</v>
      </c>
      <c r="AAF1144" s="167" t="s">
        <v>63</v>
      </c>
      <c r="AAG1144" s="10">
        <f t="shared" ref="AAG1144" si="3050">AAE1144*1.4</f>
        <v>0</v>
      </c>
      <c r="AAH1144" s="10"/>
      <c r="AAI1144" s="219"/>
      <c r="AAJ1144" s="167" t="s">
        <v>76</v>
      </c>
      <c r="AAK1144" s="500" t="s">
        <v>430</v>
      </c>
      <c r="AAM1144" s="168"/>
      <c r="AAN1144" s="168">
        <f t="shared" si="2708"/>
        <v>0</v>
      </c>
      <c r="AAO1144" s="167" t="s">
        <v>63</v>
      </c>
      <c r="AAP1144" s="10">
        <f t="shared" ref="AAP1144" si="3051">AAN1144*1.4</f>
        <v>0</v>
      </c>
      <c r="AAQ1144" s="10"/>
      <c r="AAR1144" s="219"/>
      <c r="AAS1144" s="167" t="s">
        <v>76</v>
      </c>
      <c r="AAT1144" s="500" t="s">
        <v>430</v>
      </c>
      <c r="AAV1144" s="168"/>
      <c r="AAW1144" s="168">
        <f t="shared" si="2711"/>
        <v>0</v>
      </c>
      <c r="AAX1144" s="167" t="s">
        <v>63</v>
      </c>
      <c r="AAY1144" s="10">
        <f t="shared" ref="AAY1144" si="3052">AAW1144*1.4</f>
        <v>0</v>
      </c>
      <c r="AAZ1144" s="10"/>
      <c r="ABA1144" s="219"/>
      <c r="ABB1144" s="167" t="s">
        <v>76</v>
      </c>
      <c r="ABC1144" s="500" t="s">
        <v>430</v>
      </c>
      <c r="ABE1144" s="168"/>
      <c r="ABF1144" s="168">
        <f t="shared" si="2714"/>
        <v>0</v>
      </c>
      <c r="ABG1144" s="167" t="s">
        <v>63</v>
      </c>
      <c r="ABH1144" s="10">
        <f t="shared" ref="ABH1144" si="3053">ABF1144*1.4</f>
        <v>0</v>
      </c>
      <c r="ABI1144" s="10"/>
      <c r="ABJ1144" s="219"/>
      <c r="ABK1144" s="167" t="s">
        <v>76</v>
      </c>
      <c r="ABL1144" s="500" t="s">
        <v>418</v>
      </c>
      <c r="ABN1144" s="168"/>
      <c r="ABO1144" s="168">
        <f t="shared" si="2717"/>
        <v>0</v>
      </c>
      <c r="ABP1144" s="167" t="s">
        <v>63</v>
      </c>
      <c r="ABQ1144" s="10">
        <f t="shared" ref="ABQ1144" si="3054">ABO1144*1.4</f>
        <v>0</v>
      </c>
      <c r="ABR1144" s="10"/>
      <c r="ABS1144" s="219"/>
      <c r="ABT1144" s="167" t="s">
        <v>76</v>
      </c>
      <c r="ABU1144" s="498" t="s">
        <v>584</v>
      </c>
      <c r="ABW1144" s="168"/>
      <c r="ABX1144" s="168">
        <f t="shared" si="2720"/>
        <v>0</v>
      </c>
      <c r="ABY1144" s="167" t="s">
        <v>63</v>
      </c>
      <c r="ABZ1144" s="10">
        <f t="shared" ref="ABZ1144" si="3055">ABX1144*1.4</f>
        <v>0</v>
      </c>
      <c r="ACA1144" s="10"/>
      <c r="ACB1144" s="219"/>
      <c r="ACC1144" s="167" t="s">
        <v>76</v>
      </c>
      <c r="ACD1144" s="500" t="s">
        <v>418</v>
      </c>
      <c r="ACF1144" s="168"/>
      <c r="ACG1144" s="168">
        <f t="shared" si="2723"/>
        <v>0</v>
      </c>
      <c r="ACH1144" s="167" t="s">
        <v>63</v>
      </c>
      <c r="ACI1144" s="10">
        <f t="shared" ref="ACI1144" si="3056">ACG1144*1.4</f>
        <v>0</v>
      </c>
      <c r="ACJ1144" s="10"/>
      <c r="ACK1144" s="219"/>
      <c r="ACL1144" s="167" t="s">
        <v>76</v>
      </c>
      <c r="ACM1144" s="500" t="s">
        <v>906</v>
      </c>
      <c r="ACO1144" s="168"/>
      <c r="ACP1144" s="168">
        <f t="shared" si="2726"/>
        <v>67</v>
      </c>
      <c r="ACQ1144" s="167" t="s">
        <v>63</v>
      </c>
      <c r="ACR1144" s="10">
        <f t="shared" ref="ACR1144" si="3057">ACP1144*1.4</f>
        <v>93.8</v>
      </c>
      <c r="ACS1144" s="10"/>
      <c r="ACT1144" s="219"/>
      <c r="ACU1144" s="167" t="s">
        <v>76</v>
      </c>
      <c r="ACV1144" s="500" t="s">
        <v>418</v>
      </c>
      <c r="ACX1144" s="168"/>
      <c r="ACY1144" s="168">
        <f t="shared" si="2729"/>
        <v>0</v>
      </c>
      <c r="ACZ1144" s="167" t="s">
        <v>63</v>
      </c>
      <c r="ADA1144" s="10">
        <f t="shared" ref="ADA1144" si="3058">ACY1144*1.4</f>
        <v>0</v>
      </c>
      <c r="ADB1144" s="10"/>
      <c r="ADC1144" s="219"/>
      <c r="ADD1144" s="167" t="s">
        <v>76</v>
      </c>
      <c r="ADE1144" s="500" t="s">
        <v>1618</v>
      </c>
      <c r="ADG1144" s="168"/>
      <c r="ADH1144" s="168">
        <f t="shared" si="2732"/>
        <v>0</v>
      </c>
      <c r="ADI1144" s="167" t="s">
        <v>63</v>
      </c>
      <c r="ADJ1144" s="10">
        <f t="shared" ref="ADJ1144" si="3059">ADH1144*1.4</f>
        <v>0</v>
      </c>
      <c r="ADK1144" s="10"/>
      <c r="ADL1144" s="219"/>
      <c r="ADM1144" s="167" t="s">
        <v>76</v>
      </c>
      <c r="ADN1144" s="500" t="s">
        <v>1618</v>
      </c>
      <c r="ADP1144" s="168"/>
      <c r="ADQ1144" s="168">
        <f t="shared" si="2735"/>
        <v>0</v>
      </c>
      <c r="ADR1144" s="167" t="s">
        <v>63</v>
      </c>
      <c r="ADS1144" s="10">
        <f t="shared" ref="ADS1144" si="3060">ADQ1144*1.4</f>
        <v>0</v>
      </c>
      <c r="ADT1144" s="10"/>
      <c r="ADU1144" s="219"/>
      <c r="ADV1144" s="167" t="s">
        <v>76</v>
      </c>
      <c r="ADW1144" s="328" t="s">
        <v>1631</v>
      </c>
      <c r="ADY1144" s="168"/>
      <c r="ADZ1144" s="168">
        <f t="shared" si="2738"/>
        <v>220</v>
      </c>
      <c r="AEA1144" s="167" t="s">
        <v>63</v>
      </c>
      <c r="AEB1144" s="10">
        <f t="shared" ref="AEB1144" si="3061">ADZ1144*1.4</f>
        <v>308</v>
      </c>
      <c r="AEC1144" s="10"/>
      <c r="AED1144" s="219"/>
      <c r="AEE1144" s="167" t="s">
        <v>76</v>
      </c>
      <c r="AEF1144" s="500" t="s">
        <v>584</v>
      </c>
      <c r="AEH1144" s="168"/>
      <c r="AEI1144" s="168">
        <f t="shared" si="2741"/>
        <v>0</v>
      </c>
      <c r="AEJ1144" s="167" t="s">
        <v>63</v>
      </c>
      <c r="AEK1144" s="10">
        <f t="shared" ref="AEK1144" si="3062">AEI1144*1.4</f>
        <v>0</v>
      </c>
      <c r="AEL1144" s="10"/>
      <c r="AEM1144" s="219"/>
      <c r="AEN1144" s="167" t="s">
        <v>76</v>
      </c>
      <c r="AEO1144" s="500" t="s">
        <v>1618</v>
      </c>
      <c r="AEQ1144" s="168"/>
      <c r="AER1144" s="168">
        <f t="shared" si="2744"/>
        <v>0</v>
      </c>
      <c r="AES1144" s="167" t="s">
        <v>63</v>
      </c>
      <c r="AET1144" s="10">
        <f t="shared" ref="AET1144" si="3063">AER1144*1.4</f>
        <v>0</v>
      </c>
      <c r="AEU1144" s="10"/>
      <c r="AEV1144" s="219"/>
      <c r="AEW1144" s="167" t="s">
        <v>76</v>
      </c>
      <c r="AEX1144" s="500" t="s">
        <v>530</v>
      </c>
      <c r="AEZ1144" s="168"/>
      <c r="AFA1144" s="168">
        <f t="shared" si="2747"/>
        <v>5</v>
      </c>
      <c r="AFB1144" s="167" t="s">
        <v>63</v>
      </c>
      <c r="AFC1144" s="10">
        <f t="shared" ref="AFC1144" si="3064">AFA1144*1.4</f>
        <v>7</v>
      </c>
      <c r="AFD1144" s="10"/>
      <c r="AFE1144" s="219"/>
      <c r="AFF1144" s="167" t="s">
        <v>76</v>
      </c>
      <c r="AFG1144" s="500" t="s">
        <v>1618</v>
      </c>
      <c r="AFI1144" s="168"/>
      <c r="AFJ1144" s="168">
        <f t="shared" si="2750"/>
        <v>0</v>
      </c>
      <c r="AFK1144" s="167" t="s">
        <v>63</v>
      </c>
      <c r="AFL1144" s="10">
        <f t="shared" ref="AFL1144" si="3065">AFJ1144*1.4</f>
        <v>0</v>
      </c>
      <c r="AFM1144" s="10"/>
      <c r="AFN1144" s="219"/>
      <c r="AFO1144" s="167" t="s">
        <v>76</v>
      </c>
      <c r="AFP1144" s="500" t="s">
        <v>548</v>
      </c>
      <c r="AFR1144" s="168"/>
      <c r="AFS1144" s="168">
        <f t="shared" si="2753"/>
        <v>0</v>
      </c>
      <c r="AFT1144" s="167" t="s">
        <v>63</v>
      </c>
      <c r="AFU1144" s="10">
        <f t="shared" ref="AFU1144" si="3066">AFS1144*1.4</f>
        <v>0</v>
      </c>
      <c r="AFV1144" s="10"/>
      <c r="AFW1144" s="219"/>
      <c r="AFX1144" s="167" t="s">
        <v>76</v>
      </c>
      <c r="AFY1144" s="500" t="s">
        <v>683</v>
      </c>
      <c r="AGA1144" s="168"/>
      <c r="AGB1144" s="168">
        <f t="shared" si="2756"/>
        <v>73</v>
      </c>
      <c r="AGC1144" s="167" t="s">
        <v>63</v>
      </c>
      <c r="AGD1144" s="10">
        <f t="shared" ref="AGD1144" si="3067">AGB1144*1.4</f>
        <v>102.19999999999999</v>
      </c>
      <c r="AGE1144" s="10"/>
      <c r="AGF1144" s="219"/>
      <c r="AGG1144" s="167" t="s">
        <v>76</v>
      </c>
      <c r="AGH1144" s="498" t="s">
        <v>548</v>
      </c>
      <c r="AGJ1144" s="168"/>
      <c r="AGK1144" s="168">
        <f t="shared" si="2759"/>
        <v>0</v>
      </c>
      <c r="AGL1144" s="167" t="s">
        <v>63</v>
      </c>
      <c r="AGM1144" s="10">
        <f t="shared" ref="AGM1144" si="3068">AGK1144*1.4</f>
        <v>0</v>
      </c>
      <c r="AGN1144" s="10"/>
      <c r="AGO1144" s="219"/>
      <c r="AGP1144" s="167" t="s">
        <v>76</v>
      </c>
      <c r="AGQ1144" s="500" t="s">
        <v>530</v>
      </c>
      <c r="AGS1144" s="168"/>
      <c r="AGT1144" s="168">
        <f t="shared" si="2762"/>
        <v>5</v>
      </c>
      <c r="AGU1144" s="167" t="s">
        <v>63</v>
      </c>
      <c r="AGV1144" s="10">
        <f t="shared" ref="AGV1144" si="3069">AGT1144*1.4</f>
        <v>7</v>
      </c>
      <c r="AGW1144" s="10"/>
      <c r="AGX1144" s="219"/>
      <c r="AGY1144" s="167" t="s">
        <v>76</v>
      </c>
      <c r="AGZ1144" s="500" t="s">
        <v>548</v>
      </c>
      <c r="AHB1144" s="168"/>
      <c r="AHC1144" s="168">
        <f t="shared" si="2765"/>
        <v>0</v>
      </c>
      <c r="AHD1144" s="167" t="s">
        <v>63</v>
      </c>
      <c r="AHE1144" s="10">
        <f t="shared" ref="AHE1144" si="3070">AHC1144*1.4</f>
        <v>0</v>
      </c>
      <c r="AHF1144" s="10"/>
      <c r="AHG1144" s="219"/>
      <c r="AHH1144" s="167" t="s">
        <v>76</v>
      </c>
      <c r="AHI1144" s="500" t="s">
        <v>1618</v>
      </c>
      <c r="AHK1144" s="168"/>
      <c r="AHL1144" s="168">
        <f t="shared" si="2768"/>
        <v>0</v>
      </c>
      <c r="AHM1144" s="167" t="s">
        <v>63</v>
      </c>
      <c r="AHN1144" s="10">
        <f t="shared" ref="AHN1144" si="3071">AHL1144*1.4</f>
        <v>0</v>
      </c>
      <c r="AHO1144" s="10"/>
      <c r="AHP1144" s="219"/>
      <c r="AHQ1144" s="167" t="s">
        <v>76</v>
      </c>
      <c r="AHR1144" s="500" t="s">
        <v>543</v>
      </c>
      <c r="AHT1144" s="168"/>
      <c r="AHU1144" s="168">
        <f t="shared" si="2771"/>
        <v>16</v>
      </c>
      <c r="AHV1144" s="167" t="s">
        <v>63</v>
      </c>
      <c r="AHW1144" s="10">
        <f t="shared" ref="AHW1144" si="3072">AHU1144*1.4</f>
        <v>22.4</v>
      </c>
      <c r="AHX1144" s="10"/>
      <c r="AHY1144" s="219"/>
      <c r="AHZ1144" s="167" t="s">
        <v>76</v>
      </c>
      <c r="AIA1144" s="500" t="s">
        <v>548</v>
      </c>
      <c r="AIC1144" s="168"/>
      <c r="AID1144" s="168">
        <f t="shared" si="2774"/>
        <v>0</v>
      </c>
      <c r="AIE1144" s="167" t="s">
        <v>63</v>
      </c>
      <c r="AIF1144" s="10">
        <f t="shared" ref="AIF1144" si="3073">AID1144*1.4</f>
        <v>0</v>
      </c>
      <c r="AIG1144" s="10"/>
      <c r="AIH1144" s="219"/>
      <c r="AII1144" s="167" t="s">
        <v>76</v>
      </c>
      <c r="AIJ1144" s="498" t="s">
        <v>548</v>
      </c>
      <c r="AIL1144" s="168"/>
      <c r="AIM1144" s="168">
        <f t="shared" si="2777"/>
        <v>0</v>
      </c>
      <c r="AIN1144" s="167" t="s">
        <v>63</v>
      </c>
      <c r="AIO1144" s="10">
        <f t="shared" ref="AIO1144" si="3074">AIM1144*1.4</f>
        <v>0</v>
      </c>
      <c r="AIP1144" s="10"/>
      <c r="AIQ1144" s="219"/>
      <c r="AIR1144" s="167" t="s">
        <v>76</v>
      </c>
      <c r="AIS1144" s="500" t="s">
        <v>513</v>
      </c>
      <c r="AIU1144" s="168"/>
      <c r="AIV1144" s="168">
        <f t="shared" si="2780"/>
        <v>34</v>
      </c>
      <c r="AIW1144" s="167" t="s">
        <v>63</v>
      </c>
      <c r="AIX1144" s="10">
        <f t="shared" ref="AIX1144" si="3075">AIV1144*1.4</f>
        <v>47.599999999999994</v>
      </c>
      <c r="AIY1144" s="10"/>
      <c r="AIZ1144" s="219"/>
      <c r="AJA1144" s="167" t="s">
        <v>76</v>
      </c>
      <c r="AJB1144" s="500" t="s">
        <v>415</v>
      </c>
      <c r="AJD1144" s="168"/>
      <c r="AJE1144" s="168">
        <f t="shared" si="2783"/>
        <v>20</v>
      </c>
      <c r="AJF1144" s="167" t="s">
        <v>63</v>
      </c>
      <c r="AJG1144" s="10">
        <f t="shared" ref="AJG1144" si="3076">AJE1144*1.4</f>
        <v>28</v>
      </c>
      <c r="AJH1144" s="10"/>
      <c r="AJI1144" s="219"/>
      <c r="AJJ1144" s="167" t="s">
        <v>76</v>
      </c>
      <c r="AJK1144" s="500" t="s">
        <v>906</v>
      </c>
      <c r="AJM1144" s="168"/>
      <c r="AJN1144" s="168">
        <f t="shared" si="2786"/>
        <v>67</v>
      </c>
      <c r="AJO1144" s="167" t="s">
        <v>63</v>
      </c>
      <c r="AJP1144" s="10">
        <f t="shared" ref="AJP1144" si="3077">AJN1144*1.4</f>
        <v>93.8</v>
      </c>
      <c r="AJQ1144" s="10"/>
      <c r="AJR1144" s="219"/>
      <c r="AJS1144" s="167" t="s">
        <v>76</v>
      </c>
      <c r="AJT1144" s="500" t="s">
        <v>430</v>
      </c>
      <c r="AJV1144" s="168"/>
      <c r="AJW1144" s="168">
        <f t="shared" si="2789"/>
        <v>0</v>
      </c>
      <c r="AJX1144" s="167" t="s">
        <v>63</v>
      </c>
      <c r="AJY1144" s="10">
        <f t="shared" ref="AJY1144" si="3078">AJW1144*1.4</f>
        <v>0</v>
      </c>
      <c r="AJZ1144" s="10"/>
      <c r="AKA1144" s="219"/>
      <c r="AKB1144" s="167" t="s">
        <v>76</v>
      </c>
      <c r="AKC1144" s="500" t="s">
        <v>530</v>
      </c>
      <c r="AKE1144" s="168"/>
      <c r="AKF1144" s="168">
        <f t="shared" si="2792"/>
        <v>5</v>
      </c>
      <c r="AKG1144" s="167" t="s">
        <v>63</v>
      </c>
      <c r="AKH1144" s="10">
        <f t="shared" ref="AKH1144" si="3079">AKF1144*1.4</f>
        <v>7</v>
      </c>
      <c r="AKI1144" s="10"/>
      <c r="AKJ1144" s="219"/>
      <c r="AKK1144" s="167" t="s">
        <v>76</v>
      </c>
      <c r="AKL1144" s="500" t="s">
        <v>430</v>
      </c>
      <c r="AKN1144" s="168"/>
      <c r="AKO1144" s="168">
        <f t="shared" si="2795"/>
        <v>0</v>
      </c>
      <c r="AKP1144" s="167" t="s">
        <v>63</v>
      </c>
      <c r="AKQ1144" s="10">
        <f t="shared" ref="AKQ1144" si="3080">AKO1144*1.4</f>
        <v>0</v>
      </c>
      <c r="AKR1144" s="10"/>
      <c r="AKS1144" s="219"/>
      <c r="AKT1144" s="167" t="s">
        <v>76</v>
      </c>
      <c r="AKU1144" s="500" t="s">
        <v>1618</v>
      </c>
      <c r="AKW1144" s="168"/>
      <c r="AKX1144" s="168">
        <f t="shared" si="2798"/>
        <v>0</v>
      </c>
      <c r="AKY1144" s="167" t="s">
        <v>63</v>
      </c>
      <c r="AKZ1144" s="10">
        <f t="shared" ref="AKZ1144" si="3081">AKX1144*1.4</f>
        <v>0</v>
      </c>
      <c r="ALA1144" s="10"/>
      <c r="ALB1144" s="219"/>
      <c r="ALC1144" s="167" t="s">
        <v>76</v>
      </c>
      <c r="ALD1144" s="328" t="s">
        <v>1618</v>
      </c>
      <c r="ALF1144" s="168"/>
      <c r="ALG1144" s="168">
        <f t="shared" si="2801"/>
        <v>0</v>
      </c>
      <c r="ALH1144" s="167" t="s">
        <v>63</v>
      </c>
      <c r="ALI1144" s="10">
        <f t="shared" ref="ALI1144" si="3082">ALG1144*1.4</f>
        <v>0</v>
      </c>
      <c r="ALJ1144" s="10"/>
      <c r="ALK1144" s="219"/>
      <c r="ALL1144" s="167" t="s">
        <v>76</v>
      </c>
      <c r="ALM1144" s="500" t="s">
        <v>906</v>
      </c>
      <c r="ALO1144" s="168"/>
      <c r="ALP1144" s="168">
        <f t="shared" si="2804"/>
        <v>67</v>
      </c>
      <c r="ALQ1144" s="167" t="s">
        <v>63</v>
      </c>
      <c r="ALR1144" s="10">
        <f t="shared" ref="ALR1144" si="3083">ALP1144*1.4</f>
        <v>93.8</v>
      </c>
      <c r="ALS1144" s="10"/>
      <c r="ALT1144" s="219"/>
      <c r="ALU1144" s="167" t="s">
        <v>76</v>
      </c>
      <c r="ALV1144" s="500" t="s">
        <v>906</v>
      </c>
      <c r="ALX1144" s="168"/>
      <c r="ALY1144" s="168">
        <f t="shared" si="2807"/>
        <v>67</v>
      </c>
      <c r="ALZ1144" s="167" t="s">
        <v>63</v>
      </c>
      <c r="AMA1144" s="10">
        <f t="shared" ref="AMA1144" si="3084">ALY1144*1.4</f>
        <v>93.8</v>
      </c>
      <c r="AMB1144" s="10"/>
      <c r="AMC1144" s="219"/>
      <c r="AMD1144" s="167" t="s">
        <v>76</v>
      </c>
      <c r="AME1144" s="500" t="s">
        <v>513</v>
      </c>
      <c r="AMG1144" s="168"/>
      <c r="AMH1144" s="168">
        <f t="shared" si="2810"/>
        <v>34</v>
      </c>
      <c r="AMI1144" s="167" t="s">
        <v>63</v>
      </c>
      <c r="AMJ1144" s="10">
        <f t="shared" ref="AMJ1144" si="3085">AMH1144*1.4</f>
        <v>47.599999999999994</v>
      </c>
      <c r="AMK1144" s="10"/>
      <c r="AML1144" s="219"/>
      <c r="AMM1144" s="167" t="s">
        <v>76</v>
      </c>
      <c r="AMN1144" s="500" t="s">
        <v>683</v>
      </c>
      <c r="AMP1144" s="168"/>
      <c r="AMQ1144" s="168">
        <f t="shared" si="2813"/>
        <v>73</v>
      </c>
      <c r="AMR1144" s="167" t="s">
        <v>63</v>
      </c>
      <c r="AMS1144" s="10">
        <f t="shared" ref="AMS1144" si="3086">AMQ1144*1.4</f>
        <v>102.19999999999999</v>
      </c>
      <c r="AMT1144" s="10"/>
      <c r="AMU1144" s="219"/>
      <c r="AMV1144" s="167" t="s">
        <v>76</v>
      </c>
      <c r="AMW1144" s="500" t="s">
        <v>1618</v>
      </c>
      <c r="AMY1144" s="168"/>
      <c r="AMZ1144" s="168">
        <f t="shared" si="2816"/>
        <v>0</v>
      </c>
      <c r="ANA1144" s="167" t="s">
        <v>63</v>
      </c>
      <c r="ANB1144" s="10">
        <f t="shared" ref="ANB1144" si="3087">AMZ1144*1.4</f>
        <v>0</v>
      </c>
      <c r="ANC1144" s="10"/>
      <c r="AND1144" s="219"/>
      <c r="ANE1144" s="167" t="s">
        <v>76</v>
      </c>
      <c r="ANF1144" s="500" t="s">
        <v>906</v>
      </c>
      <c r="ANH1144" s="168"/>
      <c r="ANI1144" s="168">
        <f t="shared" si="2819"/>
        <v>67</v>
      </c>
      <c r="ANJ1144" s="167" t="s">
        <v>63</v>
      </c>
      <c r="ANK1144" s="10">
        <f t="shared" ref="ANK1144" si="3088">ANI1144*1.4</f>
        <v>93.8</v>
      </c>
      <c r="ANL1144" s="10"/>
      <c r="ANM1144" s="219"/>
      <c r="ANN1144" s="167" t="s">
        <v>76</v>
      </c>
      <c r="ANO1144" s="500" t="s">
        <v>1618</v>
      </c>
      <c r="ANQ1144" s="168"/>
      <c r="ANR1144" s="168">
        <f t="shared" si="2822"/>
        <v>0</v>
      </c>
      <c r="ANS1144" s="167" t="s">
        <v>63</v>
      </c>
      <c r="ANT1144" s="10">
        <f t="shared" ref="ANT1144" si="3089">ANR1144*1.4</f>
        <v>0</v>
      </c>
      <c r="ANU1144" s="10"/>
      <c r="ANV1144" s="219"/>
      <c r="ANW1144" s="167" t="s">
        <v>76</v>
      </c>
      <c r="ANX1144" s="502" t="s">
        <v>1631</v>
      </c>
      <c r="ANZ1144" s="168"/>
      <c r="AOA1144" s="168">
        <f t="shared" si="2825"/>
        <v>220</v>
      </c>
      <c r="AOB1144" s="167" t="s">
        <v>63</v>
      </c>
      <c r="AOC1144" s="10">
        <f t="shared" ref="AOC1144" si="3090">AOA1144*1.4</f>
        <v>308</v>
      </c>
      <c r="AOD1144" s="10"/>
      <c r="AOE1144" s="219"/>
      <c r="AOF1144" s="167" t="s">
        <v>76</v>
      </c>
      <c r="AOG1144" s="500" t="s">
        <v>430</v>
      </c>
      <c r="AOI1144" s="168"/>
      <c r="AOJ1144" s="168">
        <f t="shared" si="2828"/>
        <v>0</v>
      </c>
      <c r="AOK1144" s="167" t="s">
        <v>63</v>
      </c>
      <c r="AOL1144" s="10">
        <f t="shared" ref="AOL1144" si="3091">AOJ1144*1.4</f>
        <v>0</v>
      </c>
      <c r="AOM1144" s="10"/>
      <c r="AON1144" s="219"/>
      <c r="AOO1144" s="167" t="s">
        <v>76</v>
      </c>
      <c r="AOP1144" s="498" t="s">
        <v>548</v>
      </c>
      <c r="AOR1144" s="168"/>
      <c r="AOS1144" s="168">
        <f t="shared" si="2831"/>
        <v>0</v>
      </c>
      <c r="AOT1144" s="167" t="s">
        <v>63</v>
      </c>
      <c r="AOU1144" s="10">
        <f t="shared" ref="AOU1144" si="3092">AOS1144*1.4</f>
        <v>0</v>
      </c>
      <c r="AOV1144" s="10"/>
      <c r="AOW1144" s="219"/>
      <c r="AOX1144" s="167" t="s">
        <v>76</v>
      </c>
      <c r="AOY1144" s="500" t="s">
        <v>1662</v>
      </c>
      <c r="APA1144" s="168"/>
      <c r="APB1144" s="168">
        <f t="shared" si="2834"/>
        <v>43</v>
      </c>
      <c r="APC1144" s="167" t="s">
        <v>63</v>
      </c>
      <c r="APD1144" s="10">
        <f t="shared" ref="APD1144" si="3093">APB1144*1.4</f>
        <v>60.199999999999996</v>
      </c>
      <c r="APE1144" s="10"/>
      <c r="APF1144" s="219"/>
      <c r="APG1144" s="167" t="s">
        <v>76</v>
      </c>
      <c r="APH1144" s="500" t="s">
        <v>513</v>
      </c>
      <c r="APJ1144" s="168"/>
      <c r="APK1144" s="168">
        <f t="shared" si="2837"/>
        <v>34</v>
      </c>
      <c r="APL1144" s="167" t="s">
        <v>63</v>
      </c>
      <c r="APM1144" s="10">
        <f t="shared" ref="APM1144" si="3094">APK1144*1.4</f>
        <v>47.599999999999994</v>
      </c>
      <c r="APN1144" s="10"/>
      <c r="APO1144" s="219"/>
      <c r="APP1144" s="167" t="s">
        <v>76</v>
      </c>
      <c r="APQ1144" s="500" t="s">
        <v>683</v>
      </c>
      <c r="APS1144" s="168"/>
      <c r="APT1144" s="168">
        <f t="shared" si="2840"/>
        <v>73</v>
      </c>
      <c r="APU1144" s="167" t="s">
        <v>63</v>
      </c>
      <c r="APV1144" s="10">
        <f t="shared" ref="APV1144" si="3095">APT1144*1.4</f>
        <v>102.19999999999999</v>
      </c>
      <c r="APW1144" s="10"/>
      <c r="APX1144" s="219"/>
      <c r="APY1144" s="167" t="s">
        <v>76</v>
      </c>
      <c r="APZ1144" s="500" t="s">
        <v>1618</v>
      </c>
      <c r="AQB1144" s="168"/>
      <c r="AQC1144" s="168">
        <f t="shared" si="2843"/>
        <v>0</v>
      </c>
      <c r="AQD1144" s="167" t="s">
        <v>63</v>
      </c>
      <c r="AQE1144" s="10">
        <f t="shared" ref="AQE1144" si="3096">AQC1144*1.4</f>
        <v>0</v>
      </c>
      <c r="AQF1144" s="10"/>
      <c r="AQG1144" s="219"/>
      <c r="AQH1144" s="167" t="s">
        <v>76</v>
      </c>
      <c r="AQI1144" s="500" t="s">
        <v>430</v>
      </c>
      <c r="AQK1144" s="168"/>
      <c r="AQL1144" s="168">
        <f t="shared" si="2846"/>
        <v>0</v>
      </c>
      <c r="AQM1144" s="167" t="s">
        <v>63</v>
      </c>
      <c r="AQN1144" s="10">
        <f t="shared" ref="AQN1144" si="3097">AQL1144*1.4</f>
        <v>0</v>
      </c>
      <c r="AQO1144" s="10"/>
      <c r="AQP1144" s="219"/>
      <c r="AQQ1144" s="167" t="s">
        <v>76</v>
      </c>
      <c r="AQR1144" s="500" t="s">
        <v>683</v>
      </c>
      <c r="AQT1144" s="168"/>
      <c r="AQU1144" s="168">
        <f t="shared" si="2849"/>
        <v>73</v>
      </c>
      <c r="AQV1144" s="167" t="s">
        <v>63</v>
      </c>
      <c r="AQW1144" s="10">
        <f t="shared" ref="AQW1144" si="3098">AQU1144*1.4</f>
        <v>102.19999999999999</v>
      </c>
      <c r="AQX1144" s="10"/>
      <c r="AQY1144" s="219"/>
      <c r="AQZ1144" s="167" t="s">
        <v>76</v>
      </c>
      <c r="ARA1144" s="500" t="s">
        <v>1618</v>
      </c>
      <c r="ARC1144" s="168"/>
      <c r="ARD1144" s="168">
        <f t="shared" si="2852"/>
        <v>0</v>
      </c>
      <c r="ARE1144" s="167" t="s">
        <v>63</v>
      </c>
      <c r="ARF1144" s="10">
        <f t="shared" ref="ARF1144" si="3099">ARD1144*1.4</f>
        <v>0</v>
      </c>
      <c r="ARG1144" s="10"/>
      <c r="ARH1144" s="219"/>
      <c r="ARI1144" s="167" t="s">
        <v>76</v>
      </c>
      <c r="ARJ1144" s="500" t="s">
        <v>906</v>
      </c>
      <c r="ARL1144" s="168"/>
      <c r="ARM1144" s="168">
        <f t="shared" si="2855"/>
        <v>67</v>
      </c>
      <c r="ARN1144" s="167" t="s">
        <v>63</v>
      </c>
      <c r="ARO1144" s="10">
        <f t="shared" ref="ARO1144" si="3100">ARM1144*1.4</f>
        <v>93.8</v>
      </c>
      <c r="ARP1144" s="10"/>
      <c r="ARQ1144" s="219"/>
      <c r="ARR1144" s="167" t="s">
        <v>76</v>
      </c>
      <c r="ARS1144" s="328" t="s">
        <v>1662</v>
      </c>
      <c r="ARU1144" s="168"/>
      <c r="ARV1144" s="168">
        <f t="shared" si="2858"/>
        <v>43</v>
      </c>
      <c r="ARW1144" s="167" t="s">
        <v>63</v>
      </c>
      <c r="ARX1144" s="10">
        <f t="shared" ref="ARX1144" si="3101">ARV1144*1.4</f>
        <v>60.199999999999996</v>
      </c>
      <c r="ARY1144" s="10"/>
      <c r="ARZ1144" s="219"/>
      <c r="ASA1144" s="167" t="s">
        <v>76</v>
      </c>
      <c r="ASB1144" s="500" t="s">
        <v>548</v>
      </c>
      <c r="ASD1144" s="168"/>
      <c r="ASE1144" s="168">
        <f t="shared" si="2861"/>
        <v>0</v>
      </c>
      <c r="ASF1144" s="167" t="s">
        <v>63</v>
      </c>
      <c r="ASG1144" s="10">
        <f t="shared" ref="ASG1144" si="3102">ASE1144*1.4</f>
        <v>0</v>
      </c>
      <c r="ASH1144" s="10"/>
      <c r="ASI1144" s="219"/>
      <c r="ASJ1144" s="167" t="s">
        <v>76</v>
      </c>
      <c r="ASK1144" s="500" t="s">
        <v>430</v>
      </c>
      <c r="ASM1144" s="168"/>
      <c r="ASN1144" s="168">
        <f t="shared" si="2864"/>
        <v>0</v>
      </c>
      <c r="ASO1144" s="167" t="s">
        <v>63</v>
      </c>
      <c r="ASP1144" s="10">
        <f t="shared" ref="ASP1144" si="3103">ASN1144*1.4</f>
        <v>0</v>
      </c>
      <c r="ASQ1144" s="10"/>
      <c r="ASR1144" s="219"/>
      <c r="ASS1144" s="167" t="s">
        <v>76</v>
      </c>
      <c r="AST1144" s="500" t="s">
        <v>430</v>
      </c>
      <c r="ASV1144" s="168"/>
      <c r="ASW1144" s="168">
        <f t="shared" si="2867"/>
        <v>0</v>
      </c>
      <c r="ASX1144" s="167" t="s">
        <v>63</v>
      </c>
      <c r="ASY1144" s="10">
        <f t="shared" ref="ASY1144" si="3104">ASW1144*1.4</f>
        <v>0</v>
      </c>
      <c r="ASZ1144" s="10"/>
      <c r="ATA1144" s="219"/>
      <c r="ATB1144" s="167" t="s">
        <v>76</v>
      </c>
      <c r="ATC1144" s="500" t="s">
        <v>1663</v>
      </c>
      <c r="ATE1144" s="168"/>
      <c r="ATF1144" s="168">
        <f t="shared" si="2870"/>
        <v>130</v>
      </c>
      <c r="ATG1144" s="167" t="s">
        <v>63</v>
      </c>
      <c r="ATH1144" s="10">
        <f t="shared" ref="ATH1144" si="3105">ATF1144*1.4</f>
        <v>182</v>
      </c>
      <c r="ATI1144" s="10"/>
      <c r="ATJ1144" s="219"/>
      <c r="ATK1144" s="167" t="s">
        <v>76</v>
      </c>
      <c r="ATL1144" s="500" t="s">
        <v>418</v>
      </c>
      <c r="ATN1144" s="168"/>
      <c r="ATO1144" s="168">
        <f t="shared" si="2873"/>
        <v>0</v>
      </c>
      <c r="ATP1144" s="167" t="s">
        <v>63</v>
      </c>
      <c r="ATQ1144" s="10">
        <f t="shared" ref="ATQ1144" si="3106">ATO1144*1.4</f>
        <v>0</v>
      </c>
      <c r="ATR1144" s="10"/>
      <c r="ATS1144" s="219"/>
      <c r="ATT1144" s="167" t="s">
        <v>76</v>
      </c>
      <c r="ATU1144" s="500" t="s">
        <v>1618</v>
      </c>
      <c r="ATW1144" s="168"/>
      <c r="ATX1144" s="168">
        <f t="shared" si="2876"/>
        <v>0</v>
      </c>
      <c r="ATY1144" s="167" t="s">
        <v>63</v>
      </c>
      <c r="ATZ1144" s="10">
        <f t="shared" ref="ATZ1144" si="3107">ATX1144*1.4</f>
        <v>0</v>
      </c>
      <c r="AUA1144" s="10"/>
      <c r="AUB1144" s="219"/>
      <c r="AUC1144" s="167" t="s">
        <v>76</v>
      </c>
      <c r="AUD1144" s="500" t="s">
        <v>906</v>
      </c>
      <c r="AUF1144" s="168"/>
      <c r="AUG1144" s="168">
        <f t="shared" si="2879"/>
        <v>67</v>
      </c>
      <c r="AUH1144" s="167" t="s">
        <v>63</v>
      </c>
      <c r="AUI1144" s="10">
        <f t="shared" ref="AUI1144" si="3108">AUG1144*1.4</f>
        <v>93.8</v>
      </c>
      <c r="AUJ1144" s="10"/>
      <c r="AUK1144" s="219"/>
      <c r="AUL1144" s="167" t="s">
        <v>76</v>
      </c>
      <c r="AUM1144" s="500" t="s">
        <v>1618</v>
      </c>
      <c r="AUO1144" s="168"/>
      <c r="AUP1144" s="168">
        <f t="shared" si="2882"/>
        <v>0</v>
      </c>
      <c r="AUQ1144" s="167" t="s">
        <v>63</v>
      </c>
      <c r="AUR1144" s="10">
        <f t="shared" ref="AUR1144" si="3109">AUP1144*1.4</f>
        <v>0</v>
      </c>
      <c r="AUS1144" s="10"/>
      <c r="AUT1144" s="219"/>
      <c r="AUU1144" s="167" t="s">
        <v>76</v>
      </c>
      <c r="AUV1144" s="500" t="s">
        <v>1618</v>
      </c>
      <c r="AUX1144" s="168"/>
      <c r="AUY1144" s="168">
        <f t="shared" si="2885"/>
        <v>0</v>
      </c>
      <c r="AUZ1144" s="167" t="s">
        <v>63</v>
      </c>
      <c r="AVA1144" s="10">
        <f t="shared" ref="AVA1144" si="3110">AUY1144*1.4</f>
        <v>0</v>
      </c>
      <c r="AVB1144" s="10"/>
      <c r="AVC1144" s="219"/>
      <c r="AVD1144" s="167" t="s">
        <v>76</v>
      </c>
      <c r="AVE1144" s="500" t="s">
        <v>683</v>
      </c>
      <c r="AVG1144" s="168"/>
      <c r="AVH1144" s="168">
        <f t="shared" si="2888"/>
        <v>73</v>
      </c>
      <c r="AVI1144" s="167" t="s">
        <v>63</v>
      </c>
      <c r="AVJ1144" s="10">
        <f t="shared" ref="AVJ1144" si="3111">AVH1144*1.4</f>
        <v>102.19999999999999</v>
      </c>
      <c r="AVK1144" s="10"/>
      <c r="AVL1144" s="219"/>
      <c r="AVM1144" s="167" t="s">
        <v>76</v>
      </c>
      <c r="AVN1144" s="328" t="s">
        <v>513</v>
      </c>
      <c r="AVP1144" s="168"/>
      <c r="AVQ1144" s="168">
        <f t="shared" si="2891"/>
        <v>34</v>
      </c>
      <c r="AVR1144" s="167" t="s">
        <v>63</v>
      </c>
      <c r="AVS1144" s="10">
        <f t="shared" ref="AVS1144" si="3112">AVQ1144*1.4</f>
        <v>47.599999999999994</v>
      </c>
      <c r="AVT1144" s="10"/>
      <c r="AVU1144" s="219"/>
      <c r="AVV1144" s="167" t="s">
        <v>76</v>
      </c>
      <c r="AVW1144" s="500" t="s">
        <v>530</v>
      </c>
      <c r="AVY1144" s="168"/>
      <c r="AVZ1144" s="168">
        <f t="shared" si="2894"/>
        <v>5</v>
      </c>
      <c r="AWA1144" s="167" t="s">
        <v>63</v>
      </c>
      <c r="AWB1144" s="10">
        <f t="shared" ref="AWB1144" si="3113">AVZ1144*1.4</f>
        <v>7</v>
      </c>
      <c r="AWC1144" s="10"/>
      <c r="AWD1144" s="219"/>
      <c r="AWE1144" s="167" t="s">
        <v>76</v>
      </c>
      <c r="AWF1144" s="500" t="s">
        <v>906</v>
      </c>
      <c r="AWH1144" s="168"/>
      <c r="AWI1144" s="168">
        <f t="shared" si="2897"/>
        <v>67</v>
      </c>
      <c r="AWJ1144" s="167" t="s">
        <v>63</v>
      </c>
      <c r="AWK1144" s="10">
        <f t="shared" ref="AWK1144" si="3114">AWI1144*1.4</f>
        <v>93.8</v>
      </c>
      <c r="AWL1144" s="10"/>
      <c r="AWM1144" s="219"/>
      <c r="AWN1144" s="167" t="s">
        <v>76</v>
      </c>
      <c r="AWO1144" s="500" t="s">
        <v>1618</v>
      </c>
      <c r="AWQ1144" s="168"/>
      <c r="AWR1144" s="168">
        <f t="shared" si="2900"/>
        <v>0</v>
      </c>
      <c r="AWS1144" s="167" t="s">
        <v>63</v>
      </c>
      <c r="AWT1144" s="10">
        <f t="shared" ref="AWT1144" si="3115">AWR1144*1.4</f>
        <v>0</v>
      </c>
      <c r="AWU1144" s="10"/>
      <c r="AWV1144" s="219"/>
      <c r="AWW1144" s="167" t="s">
        <v>76</v>
      </c>
      <c r="AWX1144" s="500" t="s">
        <v>1662</v>
      </c>
      <c r="AWZ1144" s="168"/>
      <c r="AXA1144" s="168">
        <f t="shared" si="2903"/>
        <v>43</v>
      </c>
      <c r="AXB1144" s="167" t="s">
        <v>63</v>
      </c>
      <c r="AXC1144" s="10">
        <f t="shared" ref="AXC1144" si="3116">AXA1144*1.4</f>
        <v>60.199999999999996</v>
      </c>
      <c r="AXD1144" s="10"/>
      <c r="AXE1144" s="219"/>
      <c r="AXF1144" s="167" t="s">
        <v>76</v>
      </c>
      <c r="AXG1144" s="498" t="s">
        <v>530</v>
      </c>
      <c r="AXI1144" s="168"/>
      <c r="AXJ1144" s="168">
        <f t="shared" si="2906"/>
        <v>5</v>
      </c>
      <c r="AXK1144" s="167" t="s">
        <v>63</v>
      </c>
      <c r="AXL1144" s="10">
        <f t="shared" ref="AXL1144" si="3117">AXJ1144*1.4</f>
        <v>7</v>
      </c>
      <c r="AXM1144" s="10"/>
      <c r="AXN1144" s="219"/>
      <c r="AXO1144" s="167" t="s">
        <v>76</v>
      </c>
      <c r="AXP1144" s="500" t="s">
        <v>418</v>
      </c>
      <c r="AXR1144" s="168"/>
      <c r="AXS1144" s="168">
        <f t="shared" si="2909"/>
        <v>0</v>
      </c>
      <c r="AXT1144" s="167" t="s">
        <v>63</v>
      </c>
      <c r="AXU1144" s="10">
        <f t="shared" ref="AXU1144" si="3118">AXS1144*1.4</f>
        <v>0</v>
      </c>
      <c r="AXV1144" s="10"/>
      <c r="AXW1144" s="219"/>
      <c r="AXX1144" s="167" t="s">
        <v>76</v>
      </c>
      <c r="AXY1144" s="500" t="s">
        <v>1618</v>
      </c>
      <c r="AYA1144" s="168"/>
      <c r="AYB1144" s="168">
        <f t="shared" si="2912"/>
        <v>0</v>
      </c>
      <c r="AYC1144" s="167" t="s">
        <v>63</v>
      </c>
      <c r="AYD1144" s="10">
        <f t="shared" ref="AYD1144" si="3119">AYB1144*1.4</f>
        <v>0</v>
      </c>
      <c r="AYE1144" s="10"/>
      <c r="AYF1144" s="219"/>
      <c r="AYG1144" s="167" t="s">
        <v>76</v>
      </c>
      <c r="AYH1144" s="500" t="s">
        <v>430</v>
      </c>
      <c r="AYJ1144" s="168"/>
      <c r="AYK1144" s="168">
        <f t="shared" si="2915"/>
        <v>0</v>
      </c>
      <c r="AYL1144" s="167" t="s">
        <v>63</v>
      </c>
      <c r="AYM1144" s="10">
        <f t="shared" ref="AYM1144" si="3120">AYK1144*1.4</f>
        <v>0</v>
      </c>
      <c r="AYN1144" s="10"/>
      <c r="AYO1144" s="219"/>
      <c r="AYP1144" s="167" t="s">
        <v>76</v>
      </c>
      <c r="AYQ1144" s="500" t="s">
        <v>531</v>
      </c>
      <c r="AYS1144" s="168"/>
      <c r="AYT1144" s="168">
        <f t="shared" si="2918"/>
        <v>0</v>
      </c>
      <c r="AYU1144" s="167" t="s">
        <v>63</v>
      </c>
      <c r="AYV1144" s="10">
        <f t="shared" ref="AYV1144" si="3121">AYT1144*1.4</f>
        <v>0</v>
      </c>
      <c r="AYW1144" s="10"/>
      <c r="AYX1144" s="219"/>
      <c r="AYY1144" s="167" t="s">
        <v>76</v>
      </c>
      <c r="AYZ1144" s="498" t="s">
        <v>418</v>
      </c>
      <c r="AZB1144" s="168"/>
      <c r="AZC1144" s="168">
        <f t="shared" si="2921"/>
        <v>0</v>
      </c>
      <c r="AZD1144" s="167" t="s">
        <v>63</v>
      </c>
      <c r="AZE1144" s="10">
        <f t="shared" ref="AZE1144" si="3122">AZC1144*1.4</f>
        <v>0</v>
      </c>
      <c r="AZF1144" s="10"/>
      <c r="AZG1144" s="219"/>
      <c r="AZH1144" s="167" t="s">
        <v>76</v>
      </c>
      <c r="AZI1144" s="500" t="s">
        <v>1618</v>
      </c>
      <c r="AZK1144" s="168"/>
      <c r="AZL1144" s="168">
        <f t="shared" si="2924"/>
        <v>0</v>
      </c>
      <c r="AZM1144" s="167" t="s">
        <v>63</v>
      </c>
      <c r="AZN1144" s="10">
        <f t="shared" ref="AZN1144" si="3123">AZL1144*1.4</f>
        <v>0</v>
      </c>
      <c r="AZO1144" s="10"/>
      <c r="AZP1144" s="219"/>
      <c r="AZQ1144" s="167" t="s">
        <v>76</v>
      </c>
      <c r="AZR1144" s="500" t="s">
        <v>906</v>
      </c>
      <c r="AZT1144" s="168"/>
      <c r="AZU1144" s="168">
        <f t="shared" si="2927"/>
        <v>67</v>
      </c>
      <c r="AZV1144" s="167" t="s">
        <v>63</v>
      </c>
      <c r="AZW1144" s="10">
        <f t="shared" ref="AZW1144" si="3124">AZU1144*1.4</f>
        <v>93.8</v>
      </c>
      <c r="AZX1144" s="10"/>
      <c r="AZY1144" s="219"/>
      <c r="AZZ1144" s="167" t="s">
        <v>76</v>
      </c>
      <c r="BAA1144" s="500" t="s">
        <v>543</v>
      </c>
      <c r="BAC1144" s="168"/>
      <c r="BAD1144" s="168">
        <f t="shared" si="2930"/>
        <v>16</v>
      </c>
      <c r="BAE1144" s="167" t="s">
        <v>63</v>
      </c>
      <c r="BAF1144" s="10">
        <f t="shared" ref="BAF1144" si="3125">BAD1144*1.4</f>
        <v>22.4</v>
      </c>
      <c r="BAG1144" s="10"/>
      <c r="BAH1144" s="219"/>
      <c r="BAI1144" s="167" t="s">
        <v>76</v>
      </c>
      <c r="BAJ1144" s="500" t="s">
        <v>906</v>
      </c>
      <c r="BAL1144" s="168"/>
      <c r="BAM1144" s="168">
        <f t="shared" si="2933"/>
        <v>67</v>
      </c>
      <c r="BAN1144" s="167" t="s">
        <v>63</v>
      </c>
      <c r="BAO1144" s="10">
        <f t="shared" ref="BAO1144" si="3126">BAM1144*1.4</f>
        <v>93.8</v>
      </c>
      <c r="BAP1144" s="10"/>
      <c r="BAQ1144" s="219"/>
      <c r="BAR1144" s="167" t="s">
        <v>76</v>
      </c>
      <c r="BAS1144" s="500" t="s">
        <v>548</v>
      </c>
      <c r="BAU1144" s="168"/>
      <c r="BAV1144" s="168">
        <f t="shared" si="2936"/>
        <v>0</v>
      </c>
      <c r="BAW1144" s="167" t="s">
        <v>63</v>
      </c>
      <c r="BAX1144" s="10">
        <f t="shared" ref="BAX1144" si="3127">BAV1144*1.4</f>
        <v>0</v>
      </c>
      <c r="BAY1144" s="10"/>
      <c r="BAZ1144" s="219"/>
      <c r="BBA1144" s="167" t="s">
        <v>76</v>
      </c>
      <c r="BBB1144" s="500" t="s">
        <v>1631</v>
      </c>
      <c r="BBD1144" s="168"/>
      <c r="BBE1144" s="168">
        <f t="shared" si="2939"/>
        <v>220</v>
      </c>
      <c r="BBF1144" s="167" t="s">
        <v>63</v>
      </c>
      <c r="BBG1144" s="10">
        <f t="shared" ref="BBG1144" si="3128">BBE1144*1.4</f>
        <v>308</v>
      </c>
      <c r="BBH1144" s="10"/>
      <c r="BBI1144" s="219"/>
      <c r="BBJ1144" s="167" t="s">
        <v>76</v>
      </c>
      <c r="BBK1144" s="500" t="s">
        <v>906</v>
      </c>
      <c r="BBM1144" s="168"/>
      <c r="BBN1144" s="168">
        <f t="shared" si="2942"/>
        <v>67</v>
      </c>
      <c r="BBO1144" s="167" t="s">
        <v>63</v>
      </c>
      <c r="BBP1144" s="10">
        <f t="shared" ref="BBP1144" si="3129">BBN1144*1.4</f>
        <v>93.8</v>
      </c>
      <c r="BBQ1144" s="10"/>
      <c r="BBR1144" s="219"/>
      <c r="BBS1144" s="167" t="s">
        <v>76</v>
      </c>
      <c r="BBT1144" s="500" t="s">
        <v>1618</v>
      </c>
      <c r="BBV1144" s="168"/>
      <c r="BBW1144" s="168">
        <f t="shared" si="2945"/>
        <v>0</v>
      </c>
      <c r="BBX1144" s="167" t="s">
        <v>63</v>
      </c>
      <c r="BBY1144" s="10">
        <f t="shared" ref="BBY1144" si="3130">BBW1144*1.4</f>
        <v>0</v>
      </c>
      <c r="BBZ1144" s="10"/>
      <c r="BCA1144" s="219"/>
      <c r="BCB1144" s="167" t="s">
        <v>76</v>
      </c>
      <c r="BCC1144" s="500" t="s">
        <v>906</v>
      </c>
      <c r="BCE1144" s="168"/>
      <c r="BCF1144" s="168">
        <f t="shared" si="2948"/>
        <v>67</v>
      </c>
      <c r="BCG1144" s="167" t="s">
        <v>63</v>
      </c>
      <c r="BCH1144" s="10">
        <f t="shared" ref="BCH1144" si="3131">BCF1144*1.4</f>
        <v>93.8</v>
      </c>
      <c r="BCI1144" s="10"/>
      <c r="BCJ1144" s="219"/>
      <c r="BCK1144" s="167" t="s">
        <v>76</v>
      </c>
      <c r="BCL1144" s="500" t="s">
        <v>683</v>
      </c>
      <c r="BCN1144" s="168"/>
      <c r="BCO1144" s="168">
        <f t="shared" si="2951"/>
        <v>73</v>
      </c>
      <c r="BCP1144" s="167" t="s">
        <v>63</v>
      </c>
      <c r="BCQ1144" s="10">
        <f t="shared" ref="BCQ1144" si="3132">BCO1144*1.4</f>
        <v>102.19999999999999</v>
      </c>
      <c r="BCR1144" s="10"/>
      <c r="BCS1144" s="219"/>
      <c r="BCT1144" s="167" t="s">
        <v>76</v>
      </c>
      <c r="BCU1144" s="500" t="s">
        <v>530</v>
      </c>
      <c r="BCW1144" s="168"/>
      <c r="BCX1144" s="168">
        <f t="shared" si="2954"/>
        <v>5</v>
      </c>
      <c r="BCY1144" s="167" t="s">
        <v>63</v>
      </c>
      <c r="BCZ1144" s="10">
        <f t="shared" ref="BCZ1144" si="3133">BCX1144*1.4</f>
        <v>7</v>
      </c>
      <c r="BDA1144" s="10"/>
      <c r="BDB1144" s="219"/>
      <c r="BDC1144" s="167" t="s">
        <v>76</v>
      </c>
      <c r="BDD1144" s="500" t="s">
        <v>530</v>
      </c>
      <c r="BDF1144" s="168"/>
      <c r="BDG1144" s="168">
        <f t="shared" si="2957"/>
        <v>5</v>
      </c>
      <c r="BDH1144" s="167" t="s">
        <v>63</v>
      </c>
      <c r="BDI1144" s="10">
        <f t="shared" ref="BDI1144" si="3134">BDG1144*1.4</f>
        <v>7</v>
      </c>
      <c r="BDJ1144" s="10"/>
      <c r="BDK1144" s="219"/>
      <c r="BDL1144" s="167" t="s">
        <v>76</v>
      </c>
      <c r="BDM1144" s="328" t="s">
        <v>584</v>
      </c>
      <c r="BDO1144" s="168"/>
      <c r="BDP1144" s="168">
        <f t="shared" si="2960"/>
        <v>0</v>
      </c>
      <c r="BDQ1144" s="167" t="s">
        <v>63</v>
      </c>
      <c r="BDR1144" s="10">
        <f t="shared" ref="BDR1144" si="3135">BDP1144*1.4</f>
        <v>0</v>
      </c>
      <c r="BDS1144" s="10"/>
      <c r="BDT1144" s="219"/>
      <c r="BDU1144" s="167" t="s">
        <v>76</v>
      </c>
      <c r="BDV1144" s="500" t="s">
        <v>530</v>
      </c>
      <c r="BDX1144" s="168"/>
      <c r="BDY1144" s="168">
        <f t="shared" si="2963"/>
        <v>5</v>
      </c>
      <c r="BDZ1144" s="167" t="s">
        <v>63</v>
      </c>
      <c r="BEA1144" s="10">
        <f t="shared" ref="BEA1144" si="3136">BDY1144*1.4</f>
        <v>7</v>
      </c>
      <c r="BEB1144" s="10"/>
      <c r="BEC1144" s="219"/>
      <c r="BED1144" s="167" t="s">
        <v>76</v>
      </c>
      <c r="BEE1144" s="498" t="s">
        <v>530</v>
      </c>
      <c r="BEG1144" s="168"/>
      <c r="BEH1144" s="168">
        <f t="shared" si="2966"/>
        <v>5</v>
      </c>
      <c r="BEI1144" s="167" t="s">
        <v>63</v>
      </c>
      <c r="BEJ1144" s="10">
        <f t="shared" ref="BEJ1144" si="3137">BEH1144*1.4</f>
        <v>7</v>
      </c>
      <c r="BEK1144" s="10"/>
      <c r="BEL1144" s="219"/>
      <c r="BEM1144" s="167" t="s">
        <v>76</v>
      </c>
      <c r="BEN1144" s="498" t="s">
        <v>1618</v>
      </c>
      <c r="BEP1144" s="168"/>
      <c r="BEQ1144" s="168">
        <f t="shared" si="2969"/>
        <v>0</v>
      </c>
      <c r="BER1144" s="167" t="s">
        <v>63</v>
      </c>
      <c r="BES1144" s="10">
        <f t="shared" ref="BES1144" si="3138">BEQ1144*1.4</f>
        <v>0</v>
      </c>
      <c r="BET1144" s="10"/>
      <c r="BEU1144" s="219"/>
      <c r="BEV1144" s="167" t="s">
        <v>76</v>
      </c>
      <c r="BEW1144" s="500" t="s">
        <v>531</v>
      </c>
      <c r="BEY1144" s="168"/>
      <c r="BEZ1144" s="168">
        <f t="shared" si="2972"/>
        <v>0</v>
      </c>
      <c r="BFA1144" s="167" t="s">
        <v>63</v>
      </c>
      <c r="BFB1144" s="10">
        <f t="shared" ref="BFB1144" si="3139">BEZ1144*1.4</f>
        <v>0</v>
      </c>
      <c r="BFC1144" s="10"/>
      <c r="BFD1144" s="219"/>
      <c r="BFE1144" s="167"/>
      <c r="BFF1144" s="327"/>
      <c r="BFH1144" s="168"/>
      <c r="BFI1144" s="168"/>
      <c r="BFJ1144" s="167"/>
      <c r="BFK1144" s="10"/>
      <c r="BFL1144" s="10"/>
      <c r="BFN1144" s="167"/>
      <c r="BFO1144" s="327"/>
      <c r="BFQ1144" s="168"/>
      <c r="BFR1144" s="168"/>
      <c r="BFS1144" s="167"/>
      <c r="BFT1144" s="10"/>
      <c r="BFU1144" s="10"/>
      <c r="BFW1144" s="167"/>
      <c r="BFX1144" s="328"/>
      <c r="BFZ1144" s="168"/>
      <c r="BGA1144" s="168"/>
      <c r="BGB1144" s="167"/>
      <c r="BGC1144" s="10"/>
      <c r="BGD1144" s="10"/>
      <c r="BGF1144" s="167"/>
      <c r="BGG1144" s="327"/>
      <c r="BGI1144" s="168"/>
      <c r="BGJ1144" s="168"/>
      <c r="BGK1144" s="167"/>
      <c r="BGL1144" s="10"/>
      <c r="BGM1144" s="10"/>
      <c r="BGO1144" s="167"/>
      <c r="BGP1144" s="328"/>
      <c r="BGR1144" s="168"/>
      <c r="BGS1144" s="168"/>
      <c r="BGT1144" s="167"/>
      <c r="BGU1144" s="10"/>
      <c r="BGV1144" s="10"/>
      <c r="BGX1144" s="167"/>
      <c r="BGY1144" s="327"/>
      <c r="BHA1144" s="168"/>
      <c r="BHB1144" s="168"/>
      <c r="BHC1144" s="167"/>
      <c r="BHD1144" s="10"/>
      <c r="BHE1144" s="10"/>
    </row>
    <row r="1145" spans="1:1565" s="14" customFormat="1" ht="15">
      <c r="A1145" s="167" t="s">
        <v>77</v>
      </c>
      <c r="B1145" s="325" t="s">
        <v>1618</v>
      </c>
      <c r="D1145" s="168"/>
      <c r="E1145" s="168">
        <f>VLOOKUP(B1145,$A$1213:$F$2274,6,FALSE)</f>
        <v>0</v>
      </c>
      <c r="F1145" s="167" t="s">
        <v>65</v>
      </c>
      <c r="G1145" s="10">
        <f>E1145*1.3</f>
        <v>0</v>
      </c>
      <c r="H1145" s="10"/>
      <c r="I1145" s="219"/>
      <c r="J1145" s="167" t="s">
        <v>77</v>
      </c>
      <c r="K1145" s="325" t="s">
        <v>1618</v>
      </c>
      <c r="M1145" s="168"/>
      <c r="N1145" s="168">
        <f>VLOOKUP(K1145,$A$1213:$F$2274,6,FALSE)</f>
        <v>0</v>
      </c>
      <c r="O1145" s="167" t="s">
        <v>65</v>
      </c>
      <c r="P1145" s="10">
        <f>N1145*1.3</f>
        <v>0</v>
      </c>
      <c r="Q1145" s="10"/>
      <c r="R1145" s="219"/>
      <c r="S1145" s="167" t="s">
        <v>77</v>
      </c>
      <c r="T1145" s="325" t="s">
        <v>548</v>
      </c>
      <c r="V1145" s="168"/>
      <c r="W1145" s="168">
        <f t="shared" si="2477"/>
        <v>0</v>
      </c>
      <c r="X1145" s="167" t="s">
        <v>65</v>
      </c>
      <c r="Y1145" s="10">
        <f t="shared" ref="Y1145" si="3140">W1145*1.3</f>
        <v>0</v>
      </c>
      <c r="Z1145" s="10"/>
      <c r="AA1145" s="219"/>
      <c r="AB1145" s="167" t="s">
        <v>77</v>
      </c>
      <c r="AC1145" s="325" t="s">
        <v>906</v>
      </c>
      <c r="AE1145" s="168"/>
      <c r="AF1145" s="168">
        <f t="shared" si="2480"/>
        <v>67</v>
      </c>
      <c r="AG1145" s="167" t="s">
        <v>65</v>
      </c>
      <c r="AH1145" s="10">
        <f t="shared" ref="AH1145" si="3141">AF1145*1.3</f>
        <v>87.100000000000009</v>
      </c>
      <c r="AI1145" s="10"/>
      <c r="AJ1145" s="219"/>
      <c r="AK1145" s="167" t="s">
        <v>77</v>
      </c>
      <c r="AL1145" s="498" t="s">
        <v>548</v>
      </c>
      <c r="AN1145" s="168"/>
      <c r="AO1145" s="168">
        <f t="shared" si="2483"/>
        <v>0</v>
      </c>
      <c r="AP1145" s="167" t="s">
        <v>65</v>
      </c>
      <c r="AQ1145" s="10">
        <f t="shared" ref="AQ1145" si="3142">AO1145*1.3</f>
        <v>0</v>
      </c>
      <c r="AR1145" s="10"/>
      <c r="AS1145" s="219"/>
      <c r="AT1145" s="167" t="s">
        <v>77</v>
      </c>
      <c r="AU1145" s="325" t="s">
        <v>530</v>
      </c>
      <c r="AW1145" s="168"/>
      <c r="AX1145" s="168">
        <f t="shared" si="2486"/>
        <v>5</v>
      </c>
      <c r="AY1145" s="167" t="s">
        <v>65</v>
      </c>
      <c r="AZ1145" s="10">
        <f t="shared" ref="AZ1145" si="3143">AX1145*1.3</f>
        <v>6.5</v>
      </c>
      <c r="BA1145" s="10"/>
      <c r="BB1145" s="219"/>
      <c r="BC1145" s="167" t="s">
        <v>77</v>
      </c>
      <c r="BD1145" s="325" t="s">
        <v>418</v>
      </c>
      <c r="BF1145" s="168"/>
      <c r="BG1145" s="168">
        <f t="shared" si="2489"/>
        <v>0</v>
      </c>
      <c r="BH1145" s="167" t="s">
        <v>65</v>
      </c>
      <c r="BI1145" s="10">
        <f t="shared" ref="BI1145" si="3144">BG1145*1.3</f>
        <v>0</v>
      </c>
      <c r="BJ1145" s="10"/>
      <c r="BK1145" s="219"/>
      <c r="BL1145" s="167" t="s">
        <v>77</v>
      </c>
      <c r="BM1145" s="325" t="s">
        <v>683</v>
      </c>
      <c r="BO1145" s="168"/>
      <c r="BP1145" s="168">
        <f t="shared" si="2492"/>
        <v>73</v>
      </c>
      <c r="BQ1145" s="167" t="s">
        <v>65</v>
      </c>
      <c r="BR1145" s="10">
        <f t="shared" ref="BR1145" si="3145">BP1145*1.3</f>
        <v>94.9</v>
      </c>
      <c r="BS1145" s="10"/>
      <c r="BT1145" s="219"/>
      <c r="BU1145" s="167" t="s">
        <v>77</v>
      </c>
      <c r="BV1145" s="325" t="s">
        <v>530</v>
      </c>
      <c r="BX1145" s="168"/>
      <c r="BY1145" s="168">
        <f t="shared" si="2495"/>
        <v>5</v>
      </c>
      <c r="BZ1145" s="167" t="s">
        <v>65</v>
      </c>
      <c r="CA1145" s="10">
        <f t="shared" ref="CA1145" si="3146">BY1145*1.3</f>
        <v>6.5</v>
      </c>
      <c r="CB1145" s="10"/>
      <c r="CC1145" s="219"/>
      <c r="CD1145" s="167" t="s">
        <v>77</v>
      </c>
      <c r="CE1145" s="325" t="s">
        <v>906</v>
      </c>
      <c r="CG1145" s="168"/>
      <c r="CH1145" s="168">
        <f t="shared" si="2498"/>
        <v>67</v>
      </c>
      <c r="CI1145" s="167" t="s">
        <v>65</v>
      </c>
      <c r="CJ1145" s="10">
        <f t="shared" ref="CJ1145" si="3147">CH1145*1.3</f>
        <v>87.100000000000009</v>
      </c>
      <c r="CK1145" s="10"/>
      <c r="CL1145" s="219"/>
      <c r="CM1145" s="167" t="s">
        <v>77</v>
      </c>
      <c r="CN1145" s="325" t="s">
        <v>906</v>
      </c>
      <c r="CP1145" s="168"/>
      <c r="CQ1145" s="168">
        <f t="shared" si="2501"/>
        <v>67</v>
      </c>
      <c r="CR1145" s="167" t="s">
        <v>65</v>
      </c>
      <c r="CS1145" s="10">
        <f t="shared" ref="CS1145" si="3148">CQ1145*1.3</f>
        <v>87.100000000000009</v>
      </c>
      <c r="CT1145" s="10"/>
      <c r="CU1145" s="219"/>
      <c r="CV1145" s="167" t="s">
        <v>77</v>
      </c>
      <c r="CW1145" s="325" t="s">
        <v>513</v>
      </c>
      <c r="CY1145" s="168"/>
      <c r="CZ1145" s="168">
        <f t="shared" si="2504"/>
        <v>34</v>
      </c>
      <c r="DA1145" s="167" t="s">
        <v>65</v>
      </c>
      <c r="DB1145" s="10">
        <f t="shared" ref="DB1145" si="3149">CZ1145*1.3</f>
        <v>44.2</v>
      </c>
      <c r="DC1145" s="10"/>
      <c r="DD1145" s="219"/>
      <c r="DE1145" s="167" t="s">
        <v>77</v>
      </c>
      <c r="DF1145" s="325" t="s">
        <v>1631</v>
      </c>
      <c r="DH1145" s="168"/>
      <c r="DI1145" s="168">
        <f t="shared" si="2507"/>
        <v>220</v>
      </c>
      <c r="DJ1145" s="167" t="s">
        <v>65</v>
      </c>
      <c r="DK1145" s="10">
        <f t="shared" ref="DK1145" si="3150">DI1145*1.3</f>
        <v>286</v>
      </c>
      <c r="DL1145" s="10"/>
      <c r="DM1145" s="219"/>
      <c r="DN1145" s="167" t="s">
        <v>77</v>
      </c>
      <c r="DO1145" s="325" t="s">
        <v>1618</v>
      </c>
      <c r="DQ1145" s="168"/>
      <c r="DR1145" s="168">
        <f t="shared" si="2510"/>
        <v>0</v>
      </c>
      <c r="DS1145" s="167" t="s">
        <v>65</v>
      </c>
      <c r="DT1145" s="10">
        <f t="shared" ref="DT1145" si="3151">DR1145*1.3</f>
        <v>0</v>
      </c>
      <c r="DU1145" s="10"/>
      <c r="DV1145" s="219"/>
      <c r="DW1145" s="167" t="s">
        <v>77</v>
      </c>
      <c r="DX1145" s="325" t="s">
        <v>548</v>
      </c>
      <c r="DZ1145" s="168"/>
      <c r="EA1145" s="168">
        <f t="shared" si="2513"/>
        <v>0</v>
      </c>
      <c r="EB1145" s="167" t="s">
        <v>65</v>
      </c>
      <c r="EC1145" s="10">
        <f t="shared" ref="EC1145" si="3152">EA1145*1.3</f>
        <v>0</v>
      </c>
      <c r="ED1145" s="10"/>
      <c r="EE1145" s="219"/>
      <c r="EF1145" s="167" t="s">
        <v>77</v>
      </c>
      <c r="EG1145" s="325" t="s">
        <v>1618</v>
      </c>
      <c r="EI1145" s="168"/>
      <c r="EJ1145" s="168">
        <f t="shared" si="2516"/>
        <v>0</v>
      </c>
      <c r="EK1145" s="167" t="s">
        <v>65</v>
      </c>
      <c r="EL1145" s="10">
        <f t="shared" ref="EL1145" si="3153">EJ1145*1.3</f>
        <v>0</v>
      </c>
      <c r="EM1145" s="10"/>
      <c r="EN1145" s="219"/>
      <c r="EO1145" s="167" t="s">
        <v>77</v>
      </c>
      <c r="EP1145" s="325" t="s">
        <v>683</v>
      </c>
      <c r="ER1145" s="168"/>
      <c r="ES1145" s="168">
        <f t="shared" si="2519"/>
        <v>73</v>
      </c>
      <c r="ET1145" s="167" t="s">
        <v>65</v>
      </c>
      <c r="EU1145" s="10">
        <f t="shared" ref="EU1145" si="3154">ES1145*1.3</f>
        <v>94.9</v>
      </c>
      <c r="EV1145" s="10"/>
      <c r="EW1145" s="219"/>
      <c r="EX1145" s="167" t="s">
        <v>77</v>
      </c>
      <c r="EY1145" s="325" t="s">
        <v>673</v>
      </c>
      <c r="FA1145" s="168"/>
      <c r="FB1145" s="168">
        <f t="shared" si="2522"/>
        <v>24</v>
      </c>
      <c r="FC1145" s="167" t="s">
        <v>65</v>
      </c>
      <c r="FD1145" s="10">
        <f t="shared" ref="FD1145" si="3155">FB1145*1.3</f>
        <v>31.200000000000003</v>
      </c>
      <c r="FE1145" s="10"/>
      <c r="FF1145" s="219"/>
      <c r="FG1145" s="167" t="s">
        <v>77</v>
      </c>
      <c r="FH1145" s="325" t="s">
        <v>1618</v>
      </c>
      <c r="FJ1145" s="168"/>
      <c r="FK1145" s="168">
        <f t="shared" si="2525"/>
        <v>0</v>
      </c>
      <c r="FL1145" s="167" t="s">
        <v>65</v>
      </c>
      <c r="FM1145" s="10">
        <f t="shared" ref="FM1145" si="3156">FK1145*1.3</f>
        <v>0</v>
      </c>
      <c r="FN1145" s="10"/>
      <c r="FO1145" s="219"/>
      <c r="FP1145" s="167" t="s">
        <v>77</v>
      </c>
      <c r="FQ1145" s="325" t="s">
        <v>1631</v>
      </c>
      <c r="FS1145" s="168"/>
      <c r="FT1145" s="168">
        <f t="shared" si="2528"/>
        <v>220</v>
      </c>
      <c r="FU1145" s="167" t="s">
        <v>65</v>
      </c>
      <c r="FV1145" s="10">
        <f t="shared" ref="FV1145" si="3157">FT1145*1.3</f>
        <v>286</v>
      </c>
      <c r="FW1145" s="10"/>
      <c r="FX1145" s="219"/>
      <c r="FY1145" s="167" t="s">
        <v>77</v>
      </c>
      <c r="FZ1145" s="325" t="s">
        <v>418</v>
      </c>
      <c r="GB1145" s="168"/>
      <c r="GC1145" s="168">
        <f t="shared" si="2531"/>
        <v>0</v>
      </c>
      <c r="GD1145" s="167" t="s">
        <v>65</v>
      </c>
      <c r="GE1145" s="10">
        <f t="shared" ref="GE1145" si="3158">GC1145*1.3</f>
        <v>0</v>
      </c>
      <c r="GF1145" s="10"/>
      <c r="GG1145" s="219"/>
      <c r="GH1145" s="167" t="s">
        <v>77</v>
      </c>
      <c r="GI1145" s="325" t="s">
        <v>1663</v>
      </c>
      <c r="GK1145" s="168"/>
      <c r="GL1145" s="168">
        <f t="shared" si="2534"/>
        <v>130</v>
      </c>
      <c r="GM1145" s="167" t="s">
        <v>65</v>
      </c>
      <c r="GN1145" s="10">
        <f t="shared" ref="GN1145" si="3159">GL1145*1.3</f>
        <v>169</v>
      </c>
      <c r="GO1145" s="10"/>
      <c r="GP1145" s="219"/>
      <c r="GQ1145" s="167" t="s">
        <v>77</v>
      </c>
      <c r="GR1145" s="325" t="s">
        <v>548</v>
      </c>
      <c r="GT1145" s="168"/>
      <c r="GU1145" s="168">
        <f t="shared" si="2537"/>
        <v>0</v>
      </c>
      <c r="GV1145" s="167" t="s">
        <v>65</v>
      </c>
      <c r="GW1145" s="10">
        <f t="shared" ref="GW1145" si="3160">GU1145*1.3</f>
        <v>0</v>
      </c>
      <c r="GX1145" s="10"/>
      <c r="GY1145" s="219"/>
      <c r="GZ1145" s="167" t="s">
        <v>77</v>
      </c>
      <c r="HA1145" s="325" t="s">
        <v>530</v>
      </c>
      <c r="HC1145" s="168"/>
      <c r="HD1145" s="168">
        <f t="shared" si="2540"/>
        <v>5</v>
      </c>
      <c r="HE1145" s="167" t="s">
        <v>65</v>
      </c>
      <c r="HF1145" s="10">
        <f t="shared" ref="HF1145" si="3161">HD1145*1.3</f>
        <v>6.5</v>
      </c>
      <c r="HG1145" s="10"/>
      <c r="HH1145" s="219"/>
      <c r="HI1145" s="167" t="s">
        <v>77</v>
      </c>
      <c r="HJ1145" s="325" t="s">
        <v>1631</v>
      </c>
      <c r="HL1145" s="168"/>
      <c r="HM1145" s="168">
        <f t="shared" si="2543"/>
        <v>220</v>
      </c>
      <c r="HN1145" s="167" t="s">
        <v>65</v>
      </c>
      <c r="HO1145" s="10">
        <f t="shared" ref="HO1145" si="3162">HM1145*1.3</f>
        <v>286</v>
      </c>
      <c r="HP1145" s="10"/>
      <c r="HQ1145" s="219"/>
      <c r="HR1145" s="167" t="s">
        <v>77</v>
      </c>
      <c r="HS1145" s="325" t="s">
        <v>548</v>
      </c>
      <c r="HU1145" s="168"/>
      <c r="HV1145" s="168">
        <f t="shared" si="2546"/>
        <v>0</v>
      </c>
      <c r="HW1145" s="167" t="s">
        <v>65</v>
      </c>
      <c r="HX1145" s="10">
        <f t="shared" ref="HX1145" si="3163">HV1145*1.3</f>
        <v>0</v>
      </c>
      <c r="HY1145" s="10"/>
      <c r="HZ1145" s="219"/>
      <c r="IA1145" s="167" t="s">
        <v>77</v>
      </c>
      <c r="IB1145" s="325" t="s">
        <v>1631</v>
      </c>
      <c r="ID1145" s="168"/>
      <c r="IE1145" s="168">
        <f t="shared" si="2549"/>
        <v>220</v>
      </c>
      <c r="IF1145" s="167" t="s">
        <v>65</v>
      </c>
      <c r="IG1145" s="10">
        <f t="shared" ref="IG1145" si="3164">IE1145*1.3</f>
        <v>286</v>
      </c>
      <c r="IH1145" s="10"/>
      <c r="II1145" s="219"/>
      <c r="IJ1145" s="167" t="s">
        <v>77</v>
      </c>
      <c r="IK1145" s="325" t="s">
        <v>906</v>
      </c>
      <c r="IM1145" s="168"/>
      <c r="IN1145" s="168">
        <f t="shared" si="2552"/>
        <v>67</v>
      </c>
      <c r="IO1145" s="167" t="s">
        <v>65</v>
      </c>
      <c r="IP1145" s="10">
        <f t="shared" ref="IP1145" si="3165">IN1145*1.3</f>
        <v>87.100000000000009</v>
      </c>
      <c r="IQ1145" s="10"/>
      <c r="IR1145" s="219"/>
      <c r="IS1145" s="167" t="s">
        <v>77</v>
      </c>
      <c r="IT1145" s="325" t="s">
        <v>1618</v>
      </c>
      <c r="IV1145" s="168"/>
      <c r="IW1145" s="168">
        <f t="shared" si="2555"/>
        <v>0</v>
      </c>
      <c r="IX1145" s="167" t="s">
        <v>65</v>
      </c>
      <c r="IY1145" s="10">
        <f t="shared" ref="IY1145" si="3166">IW1145*1.3</f>
        <v>0</v>
      </c>
      <c r="IZ1145" s="10"/>
      <c r="JA1145" s="219"/>
      <c r="JB1145" s="167" t="s">
        <v>77</v>
      </c>
      <c r="JC1145" s="500" t="s">
        <v>1618</v>
      </c>
      <c r="JE1145" s="168"/>
      <c r="JF1145" s="168">
        <f t="shared" si="2558"/>
        <v>0</v>
      </c>
      <c r="JG1145" s="167" t="s">
        <v>65</v>
      </c>
      <c r="JH1145" s="10">
        <f t="shared" ref="JH1145" si="3167">JF1145*1.3</f>
        <v>0</v>
      </c>
      <c r="JI1145" s="10"/>
      <c r="JJ1145" s="219"/>
      <c r="JK1145" s="167" t="s">
        <v>77</v>
      </c>
      <c r="JL1145" s="500" t="s">
        <v>548</v>
      </c>
      <c r="JN1145" s="168"/>
      <c r="JO1145" s="168">
        <f t="shared" si="2561"/>
        <v>0</v>
      </c>
      <c r="JP1145" s="167" t="s">
        <v>65</v>
      </c>
      <c r="JQ1145" s="10">
        <f t="shared" ref="JQ1145" si="3168">JO1145*1.3</f>
        <v>0</v>
      </c>
      <c r="JR1145" s="10"/>
      <c r="JS1145" s="219"/>
      <c r="JT1145" s="167" t="s">
        <v>77</v>
      </c>
      <c r="JU1145" s="500" t="s">
        <v>906</v>
      </c>
      <c r="JW1145" s="168"/>
      <c r="JX1145" s="168">
        <f t="shared" si="2564"/>
        <v>67</v>
      </c>
      <c r="JY1145" s="167" t="s">
        <v>65</v>
      </c>
      <c r="JZ1145" s="10">
        <f t="shared" ref="JZ1145" si="3169">JX1145*1.3</f>
        <v>87.100000000000009</v>
      </c>
      <c r="KA1145" s="10"/>
      <c r="KB1145" s="219"/>
      <c r="KC1145" s="167" t="s">
        <v>77</v>
      </c>
      <c r="KD1145" s="500" t="s">
        <v>543</v>
      </c>
      <c r="KF1145" s="168"/>
      <c r="KG1145" s="168">
        <f t="shared" si="2567"/>
        <v>16</v>
      </c>
      <c r="KH1145" s="167" t="s">
        <v>65</v>
      </c>
      <c r="KI1145" s="10">
        <f t="shared" ref="KI1145" si="3170">KG1145*1.3</f>
        <v>20.8</v>
      </c>
      <c r="KJ1145" s="10"/>
      <c r="KK1145" s="219"/>
      <c r="KL1145" s="167" t="s">
        <v>77</v>
      </c>
      <c r="KM1145" s="500" t="s">
        <v>418</v>
      </c>
      <c r="KO1145" s="168"/>
      <c r="KP1145" s="168">
        <f t="shared" si="2570"/>
        <v>0</v>
      </c>
      <c r="KQ1145" s="167" t="s">
        <v>65</v>
      </c>
      <c r="KR1145" s="10">
        <f t="shared" ref="KR1145" si="3171">KP1145*1.3</f>
        <v>0</v>
      </c>
      <c r="KS1145" s="10"/>
      <c r="KT1145" s="219"/>
      <c r="KU1145" s="167" t="s">
        <v>77</v>
      </c>
      <c r="KV1145" s="328" t="s">
        <v>418</v>
      </c>
      <c r="KX1145" s="168"/>
      <c r="KY1145" s="168">
        <f t="shared" si="2573"/>
        <v>0</v>
      </c>
      <c r="KZ1145" s="167" t="s">
        <v>65</v>
      </c>
      <c r="LA1145" s="10">
        <f t="shared" ref="LA1145" si="3172">KY1145*1.3</f>
        <v>0</v>
      </c>
      <c r="LB1145" s="10"/>
      <c r="LC1145" s="219"/>
      <c r="LD1145" s="167" t="s">
        <v>77</v>
      </c>
      <c r="LE1145" s="500" t="s">
        <v>531</v>
      </c>
      <c r="LG1145" s="168"/>
      <c r="LH1145" s="168">
        <f t="shared" si="2576"/>
        <v>0</v>
      </c>
      <c r="LI1145" s="167" t="s">
        <v>65</v>
      </c>
      <c r="LJ1145" s="10">
        <f t="shared" ref="LJ1145" si="3173">LH1145*1.3</f>
        <v>0</v>
      </c>
      <c r="LK1145" s="10"/>
      <c r="LL1145" s="219"/>
      <c r="LM1145" s="167" t="s">
        <v>77</v>
      </c>
      <c r="LN1145" s="500" t="s">
        <v>1923</v>
      </c>
      <c r="LP1145" s="168"/>
      <c r="LQ1145" s="168">
        <f t="shared" si="2579"/>
        <v>4</v>
      </c>
      <c r="LR1145" s="167" t="s">
        <v>65</v>
      </c>
      <c r="LS1145" s="10">
        <f t="shared" ref="LS1145" si="3174">LQ1145*1.3</f>
        <v>5.2</v>
      </c>
      <c r="LT1145" s="10"/>
      <c r="LU1145" s="219"/>
      <c r="LV1145" s="167" t="s">
        <v>77</v>
      </c>
      <c r="LW1145" s="500" t="s">
        <v>548</v>
      </c>
      <c r="LY1145" s="168"/>
      <c r="LZ1145" s="168">
        <f t="shared" si="2582"/>
        <v>0</v>
      </c>
      <c r="MA1145" s="167" t="s">
        <v>65</v>
      </c>
      <c r="MB1145" s="10">
        <f t="shared" ref="MB1145" si="3175">LZ1145*1.3</f>
        <v>0</v>
      </c>
      <c r="MC1145" s="10"/>
      <c r="MD1145" s="219"/>
      <c r="ME1145" s="167" t="s">
        <v>77</v>
      </c>
      <c r="MF1145" s="500" t="s">
        <v>1631</v>
      </c>
      <c r="MH1145" s="168"/>
      <c r="MI1145" s="168">
        <f t="shared" si="2585"/>
        <v>220</v>
      </c>
      <c r="MJ1145" s="167" t="s">
        <v>65</v>
      </c>
      <c r="MK1145" s="10">
        <f t="shared" ref="MK1145" si="3176">MI1145*1.3</f>
        <v>286</v>
      </c>
      <c r="ML1145" s="10"/>
      <c r="MM1145" s="219"/>
      <c r="MN1145" s="167" t="s">
        <v>77</v>
      </c>
      <c r="MO1145" s="328" t="s">
        <v>415</v>
      </c>
      <c r="MQ1145" s="168"/>
      <c r="MR1145" s="168">
        <f t="shared" si="2588"/>
        <v>20</v>
      </c>
      <c r="MS1145" s="167" t="s">
        <v>65</v>
      </c>
      <c r="MT1145" s="10">
        <f t="shared" ref="MT1145" si="3177">MR1145*1.3</f>
        <v>26</v>
      </c>
      <c r="MU1145" s="10"/>
      <c r="MV1145" s="219"/>
      <c r="MW1145" s="167" t="s">
        <v>77</v>
      </c>
      <c r="MX1145" s="500" t="s">
        <v>531</v>
      </c>
      <c r="MZ1145" s="168"/>
      <c r="NA1145" s="168">
        <f t="shared" si="2591"/>
        <v>0</v>
      </c>
      <c r="NB1145" s="167" t="s">
        <v>65</v>
      </c>
      <c r="NC1145" s="10">
        <f t="shared" ref="NC1145" si="3178">NA1145*1.3</f>
        <v>0</v>
      </c>
      <c r="ND1145" s="10"/>
      <c r="NE1145" s="219"/>
      <c r="NF1145" s="167" t="s">
        <v>77</v>
      </c>
      <c r="NG1145" s="500" t="s">
        <v>418</v>
      </c>
      <c r="NI1145" s="168"/>
      <c r="NJ1145" s="168">
        <f t="shared" si="2594"/>
        <v>0</v>
      </c>
      <c r="NK1145" s="167" t="s">
        <v>65</v>
      </c>
      <c r="NL1145" s="10">
        <f t="shared" ref="NL1145" si="3179">NJ1145*1.3</f>
        <v>0</v>
      </c>
      <c r="NM1145" s="10"/>
      <c r="NN1145" s="219"/>
      <c r="NO1145" s="167" t="s">
        <v>77</v>
      </c>
      <c r="NP1145" s="500" t="s">
        <v>430</v>
      </c>
      <c r="NR1145" s="168"/>
      <c r="NS1145" s="168">
        <f t="shared" si="2597"/>
        <v>0</v>
      </c>
      <c r="NT1145" s="167" t="s">
        <v>65</v>
      </c>
      <c r="NU1145" s="10">
        <f t="shared" ref="NU1145" si="3180">NS1145*1.3</f>
        <v>0</v>
      </c>
      <c r="NV1145" s="10"/>
      <c r="NW1145" s="219"/>
      <c r="NX1145" s="167" t="s">
        <v>77</v>
      </c>
      <c r="NY1145" s="500" t="s">
        <v>513</v>
      </c>
      <c r="OA1145" s="168"/>
      <c r="OB1145" s="168">
        <f t="shared" si="2600"/>
        <v>34</v>
      </c>
      <c r="OC1145" s="167" t="s">
        <v>65</v>
      </c>
      <c r="OD1145" s="10">
        <f t="shared" ref="OD1145" si="3181">OB1145*1.3</f>
        <v>44.2</v>
      </c>
      <c r="OE1145" s="10"/>
      <c r="OF1145" s="219"/>
      <c r="OG1145" s="167" t="s">
        <v>77</v>
      </c>
      <c r="OH1145" s="500" t="s">
        <v>1923</v>
      </c>
      <c r="OJ1145" s="168"/>
      <c r="OK1145" s="168">
        <f t="shared" si="2603"/>
        <v>4</v>
      </c>
      <c r="OL1145" s="167" t="s">
        <v>65</v>
      </c>
      <c r="OM1145" s="10">
        <f t="shared" ref="OM1145" si="3182">OK1145*1.3</f>
        <v>5.2</v>
      </c>
      <c r="ON1145" s="10"/>
      <c r="OO1145" s="219"/>
      <c r="OP1145" s="167" t="s">
        <v>77</v>
      </c>
      <c r="OQ1145" s="500" t="s">
        <v>548</v>
      </c>
      <c r="OS1145" s="168"/>
      <c r="OT1145" s="168">
        <f t="shared" si="2606"/>
        <v>0</v>
      </c>
      <c r="OU1145" s="167" t="s">
        <v>65</v>
      </c>
      <c r="OV1145" s="10">
        <f t="shared" ref="OV1145" si="3183">OT1145*1.3</f>
        <v>0</v>
      </c>
      <c r="OW1145" s="10"/>
      <c r="OX1145" s="219"/>
      <c r="OY1145" s="167" t="s">
        <v>77</v>
      </c>
      <c r="OZ1145" s="500" t="s">
        <v>415</v>
      </c>
      <c r="PB1145" s="168"/>
      <c r="PC1145" s="168">
        <f t="shared" si="2609"/>
        <v>20</v>
      </c>
      <c r="PD1145" s="167" t="s">
        <v>65</v>
      </c>
      <c r="PE1145" s="10">
        <f t="shared" ref="PE1145" si="3184">PC1145*1.3</f>
        <v>26</v>
      </c>
      <c r="PF1145" s="10"/>
      <c r="PG1145" s="219"/>
      <c r="PH1145" s="167" t="s">
        <v>77</v>
      </c>
      <c r="PI1145" s="500" t="s">
        <v>1923</v>
      </c>
      <c r="PK1145" s="168"/>
      <c r="PL1145" s="168">
        <f t="shared" si="2612"/>
        <v>4</v>
      </c>
      <c r="PM1145" s="167" t="s">
        <v>65</v>
      </c>
      <c r="PN1145" s="10">
        <f t="shared" ref="PN1145" si="3185">PL1145*1.3</f>
        <v>5.2</v>
      </c>
      <c r="PO1145" s="10"/>
      <c r="PP1145" s="219"/>
      <c r="PQ1145" s="167" t="s">
        <v>77</v>
      </c>
      <c r="PR1145" s="500" t="s">
        <v>1631</v>
      </c>
      <c r="PT1145" s="168"/>
      <c r="PU1145" s="168">
        <f t="shared" si="2615"/>
        <v>220</v>
      </c>
      <c r="PV1145" s="167" t="s">
        <v>65</v>
      </c>
      <c r="PW1145" s="10">
        <f t="shared" ref="PW1145" si="3186">PU1145*1.3</f>
        <v>286</v>
      </c>
      <c r="PX1145" s="10"/>
      <c r="PY1145" s="219"/>
      <c r="PZ1145" s="167" t="s">
        <v>77</v>
      </c>
      <c r="QA1145" s="500" t="s">
        <v>530</v>
      </c>
      <c r="QC1145" s="168"/>
      <c r="QD1145" s="168">
        <f t="shared" si="2618"/>
        <v>5</v>
      </c>
      <c r="QE1145" s="167" t="s">
        <v>65</v>
      </c>
      <c r="QF1145" s="10">
        <f t="shared" ref="QF1145" si="3187">QD1145*1.3</f>
        <v>6.5</v>
      </c>
      <c r="QG1145" s="10"/>
      <c r="QH1145" s="219"/>
      <c r="QI1145" s="167" t="s">
        <v>77</v>
      </c>
      <c r="QJ1145" s="500" t="s">
        <v>548</v>
      </c>
      <c r="QL1145" s="168"/>
      <c r="QM1145" s="168">
        <f t="shared" si="2621"/>
        <v>0</v>
      </c>
      <c r="QN1145" s="167" t="s">
        <v>65</v>
      </c>
      <c r="QO1145" s="10">
        <f t="shared" ref="QO1145" si="3188">QM1145*1.3</f>
        <v>0</v>
      </c>
      <c r="QP1145" s="10"/>
      <c r="QQ1145" s="219"/>
      <c r="QR1145" s="167" t="s">
        <v>77</v>
      </c>
      <c r="QS1145" s="500" t="s">
        <v>1618</v>
      </c>
      <c r="QU1145" s="168"/>
      <c r="QV1145" s="168">
        <f t="shared" si="2624"/>
        <v>0</v>
      </c>
      <c r="QW1145" s="167" t="s">
        <v>65</v>
      </c>
      <c r="QX1145" s="10">
        <f t="shared" ref="QX1145" si="3189">QV1145*1.3</f>
        <v>0</v>
      </c>
      <c r="QY1145" s="10"/>
      <c r="QZ1145" s="219"/>
      <c r="RA1145" s="167" t="s">
        <v>77</v>
      </c>
      <c r="RB1145" s="500" t="s">
        <v>543</v>
      </c>
      <c r="RD1145" s="168"/>
      <c r="RE1145" s="168">
        <f t="shared" si="2627"/>
        <v>16</v>
      </c>
      <c r="RF1145" s="167" t="s">
        <v>65</v>
      </c>
      <c r="RG1145" s="10">
        <f t="shared" ref="RG1145" si="3190">RE1145*1.3</f>
        <v>20.8</v>
      </c>
      <c r="RH1145" s="10"/>
      <c r="RI1145" s="219"/>
      <c r="RJ1145" s="167" t="s">
        <v>77</v>
      </c>
      <c r="RK1145" s="500" t="s">
        <v>418</v>
      </c>
      <c r="RM1145" s="168"/>
      <c r="RN1145" s="168">
        <f t="shared" si="2630"/>
        <v>0</v>
      </c>
      <c r="RO1145" s="167" t="s">
        <v>65</v>
      </c>
      <c r="RP1145" s="10">
        <f t="shared" ref="RP1145" si="3191">RN1145*1.3</f>
        <v>0</v>
      </c>
      <c r="RQ1145" s="10"/>
      <c r="RR1145" s="219"/>
      <c r="RS1145" s="167" t="s">
        <v>77</v>
      </c>
      <c r="RT1145" s="500" t="s">
        <v>906</v>
      </c>
      <c r="RV1145" s="168"/>
      <c r="RW1145" s="168">
        <f t="shared" si="2633"/>
        <v>67</v>
      </c>
      <c r="RX1145" s="167" t="s">
        <v>65</v>
      </c>
      <c r="RY1145" s="10">
        <f t="shared" ref="RY1145" si="3192">RW1145*1.3</f>
        <v>87.100000000000009</v>
      </c>
      <c r="RZ1145" s="10"/>
      <c r="SA1145" s="219"/>
      <c r="SB1145" s="167" t="s">
        <v>77</v>
      </c>
      <c r="SC1145" s="500" t="s">
        <v>683</v>
      </c>
      <c r="SE1145" s="168"/>
      <c r="SF1145" s="168">
        <f t="shared" si="2636"/>
        <v>73</v>
      </c>
      <c r="SG1145" s="167" t="s">
        <v>65</v>
      </c>
      <c r="SH1145" s="10">
        <f t="shared" ref="SH1145" si="3193">SF1145*1.3</f>
        <v>94.9</v>
      </c>
      <c r="SI1145" s="10"/>
      <c r="SJ1145" s="219"/>
      <c r="SK1145" s="167" t="s">
        <v>77</v>
      </c>
      <c r="SL1145" s="500" t="s">
        <v>548</v>
      </c>
      <c r="SN1145" s="168"/>
      <c r="SO1145" s="168">
        <f t="shared" si="2639"/>
        <v>0</v>
      </c>
      <c r="SP1145" s="167" t="s">
        <v>65</v>
      </c>
      <c r="SQ1145" s="10">
        <f t="shared" ref="SQ1145" si="3194">SO1145*1.3</f>
        <v>0</v>
      </c>
      <c r="SR1145" s="10"/>
      <c r="SS1145" s="219"/>
      <c r="ST1145" s="167" t="s">
        <v>77</v>
      </c>
      <c r="SU1145" s="500" t="s">
        <v>1923</v>
      </c>
      <c r="SW1145" s="168"/>
      <c r="SX1145" s="168">
        <f t="shared" si="2642"/>
        <v>4</v>
      </c>
      <c r="SY1145" s="167" t="s">
        <v>65</v>
      </c>
      <c r="SZ1145" s="10">
        <f t="shared" ref="SZ1145" si="3195">SX1145*1.3</f>
        <v>5.2</v>
      </c>
      <c r="TA1145" s="10"/>
      <c r="TB1145" s="219"/>
      <c r="TC1145" s="167" t="s">
        <v>77</v>
      </c>
      <c r="TD1145" s="500" t="s">
        <v>513</v>
      </c>
      <c r="TF1145" s="168"/>
      <c r="TG1145" s="168">
        <f t="shared" si="2645"/>
        <v>34</v>
      </c>
      <c r="TH1145" s="167" t="s">
        <v>65</v>
      </c>
      <c r="TI1145" s="10">
        <f t="shared" ref="TI1145" si="3196">TG1145*1.3</f>
        <v>44.2</v>
      </c>
      <c r="TJ1145" s="10"/>
      <c r="TK1145" s="219"/>
      <c r="TL1145" s="167" t="s">
        <v>77</v>
      </c>
      <c r="TM1145" s="328" t="s">
        <v>584</v>
      </c>
      <c r="TO1145" s="168"/>
      <c r="TP1145" s="168">
        <f t="shared" si="2648"/>
        <v>0</v>
      </c>
      <c r="TQ1145" s="167" t="s">
        <v>65</v>
      </c>
      <c r="TR1145" s="10">
        <f t="shared" ref="TR1145" si="3197">TP1145*1.3</f>
        <v>0</v>
      </c>
      <c r="TS1145" s="10"/>
      <c r="TT1145" s="219"/>
      <c r="TU1145" s="167" t="s">
        <v>77</v>
      </c>
      <c r="TV1145" s="500" t="s">
        <v>1618</v>
      </c>
      <c r="TX1145" s="168"/>
      <c r="TY1145" s="168">
        <f t="shared" si="2651"/>
        <v>0</v>
      </c>
      <c r="TZ1145" s="167" t="s">
        <v>65</v>
      </c>
      <c r="UA1145" s="10">
        <f t="shared" ref="UA1145" si="3198">TY1145*1.3</f>
        <v>0</v>
      </c>
      <c r="UB1145" s="10"/>
      <c r="UC1145" s="219"/>
      <c r="UD1145" s="167" t="s">
        <v>77</v>
      </c>
      <c r="UE1145" s="328" t="s">
        <v>418</v>
      </c>
      <c r="UG1145" s="168"/>
      <c r="UH1145" s="168">
        <f t="shared" si="2654"/>
        <v>0</v>
      </c>
      <c r="UI1145" s="167" t="s">
        <v>65</v>
      </c>
      <c r="UJ1145" s="10">
        <f t="shared" ref="UJ1145" si="3199">UH1145*1.3</f>
        <v>0</v>
      </c>
      <c r="UK1145" s="10"/>
      <c r="UL1145" s="219"/>
      <c r="UM1145" s="167" t="s">
        <v>77</v>
      </c>
      <c r="UN1145" s="500" t="s">
        <v>548</v>
      </c>
      <c r="UP1145" s="168"/>
      <c r="UQ1145" s="168">
        <f t="shared" si="2657"/>
        <v>0</v>
      </c>
      <c r="UR1145" s="167" t="s">
        <v>65</v>
      </c>
      <c r="US1145" s="10">
        <f t="shared" ref="US1145" si="3200">UQ1145*1.3</f>
        <v>0</v>
      </c>
      <c r="UT1145" s="10"/>
      <c r="UU1145" s="219"/>
      <c r="UV1145" s="167" t="s">
        <v>77</v>
      </c>
      <c r="UW1145" s="500" t="s">
        <v>673</v>
      </c>
      <c r="UY1145" s="168"/>
      <c r="UZ1145" s="168">
        <f t="shared" si="2660"/>
        <v>24</v>
      </c>
      <c r="VA1145" s="167" t="s">
        <v>65</v>
      </c>
      <c r="VB1145" s="10">
        <f t="shared" ref="VB1145" si="3201">UZ1145*1.3</f>
        <v>31.200000000000003</v>
      </c>
      <c r="VC1145" s="10"/>
      <c r="VD1145" s="219"/>
      <c r="VE1145" s="167" t="s">
        <v>77</v>
      </c>
      <c r="VF1145" s="500" t="s">
        <v>584</v>
      </c>
      <c r="VH1145" s="168"/>
      <c r="VI1145" s="168">
        <f t="shared" si="2663"/>
        <v>0</v>
      </c>
      <c r="VJ1145" s="167" t="s">
        <v>65</v>
      </c>
      <c r="VK1145" s="10">
        <f t="shared" ref="VK1145" si="3202">VI1145*1.3</f>
        <v>0</v>
      </c>
      <c r="VL1145" s="10"/>
      <c r="VM1145" s="219"/>
      <c r="VN1145" s="167" t="s">
        <v>77</v>
      </c>
      <c r="VO1145" s="500" t="s">
        <v>584</v>
      </c>
      <c r="VQ1145" s="168"/>
      <c r="VR1145" s="168">
        <f t="shared" si="2666"/>
        <v>0</v>
      </c>
      <c r="VS1145" s="167" t="s">
        <v>65</v>
      </c>
      <c r="VT1145" s="10">
        <f t="shared" ref="VT1145" si="3203">VR1145*1.3</f>
        <v>0</v>
      </c>
      <c r="VU1145" s="10"/>
      <c r="VV1145" s="219"/>
      <c r="VW1145" s="167" t="s">
        <v>77</v>
      </c>
      <c r="VX1145" s="500" t="s">
        <v>548</v>
      </c>
      <c r="VZ1145" s="168"/>
      <c r="WA1145" s="168">
        <f t="shared" si="2669"/>
        <v>0</v>
      </c>
      <c r="WB1145" s="167" t="s">
        <v>65</v>
      </c>
      <c r="WC1145" s="10">
        <f t="shared" ref="WC1145" si="3204">WA1145*1.3</f>
        <v>0</v>
      </c>
      <c r="WD1145" s="10"/>
      <c r="WE1145" s="219"/>
      <c r="WF1145" s="167" t="s">
        <v>77</v>
      </c>
      <c r="WG1145" s="500" t="s">
        <v>906</v>
      </c>
      <c r="WI1145" s="168"/>
      <c r="WJ1145" s="168">
        <f t="shared" si="2672"/>
        <v>67</v>
      </c>
      <c r="WK1145" s="167" t="s">
        <v>65</v>
      </c>
      <c r="WL1145" s="10">
        <f t="shared" ref="WL1145" si="3205">WJ1145*1.3</f>
        <v>87.100000000000009</v>
      </c>
      <c r="WM1145" s="10"/>
      <c r="WN1145" s="219"/>
      <c r="WO1145" s="167" t="s">
        <v>77</v>
      </c>
      <c r="WP1145" s="500" t="s">
        <v>530</v>
      </c>
      <c r="WR1145" s="168"/>
      <c r="WS1145" s="168">
        <f t="shared" si="2675"/>
        <v>5</v>
      </c>
      <c r="WT1145" s="167" t="s">
        <v>65</v>
      </c>
      <c r="WU1145" s="10">
        <f t="shared" ref="WU1145" si="3206">WS1145*1.3</f>
        <v>6.5</v>
      </c>
      <c r="WV1145" s="10"/>
      <c r="WW1145" s="219"/>
      <c r="WX1145" s="167" t="s">
        <v>77</v>
      </c>
      <c r="WY1145" s="499" t="s">
        <v>513</v>
      </c>
      <c r="XA1145" s="168"/>
      <c r="XB1145" s="168">
        <f t="shared" si="2678"/>
        <v>34</v>
      </c>
      <c r="XC1145" s="167" t="s">
        <v>65</v>
      </c>
      <c r="XD1145" s="10">
        <f t="shared" ref="XD1145" si="3207">XB1145*1.3</f>
        <v>44.2</v>
      </c>
      <c r="XE1145" s="10"/>
      <c r="XF1145" s="219"/>
      <c r="XG1145" s="167" t="s">
        <v>77</v>
      </c>
      <c r="XH1145" s="500" t="s">
        <v>1923</v>
      </c>
      <c r="XJ1145" s="168"/>
      <c r="XK1145" s="168">
        <f t="shared" si="2681"/>
        <v>4</v>
      </c>
      <c r="XL1145" s="167" t="s">
        <v>65</v>
      </c>
      <c r="XM1145" s="10">
        <f t="shared" ref="XM1145" si="3208">XK1145*1.3</f>
        <v>5.2</v>
      </c>
      <c r="XN1145" s="10"/>
      <c r="XO1145" s="219"/>
      <c r="XP1145" s="167" t="s">
        <v>77</v>
      </c>
      <c r="XQ1145" s="500" t="s">
        <v>415</v>
      </c>
      <c r="XS1145" s="168"/>
      <c r="XT1145" s="168">
        <f t="shared" si="2684"/>
        <v>20</v>
      </c>
      <c r="XU1145" s="167" t="s">
        <v>65</v>
      </c>
      <c r="XV1145" s="10">
        <f t="shared" ref="XV1145" si="3209">XT1145*1.3</f>
        <v>26</v>
      </c>
      <c r="XW1145" s="10"/>
      <c r="XX1145" s="219"/>
      <c r="XY1145" s="167" t="s">
        <v>77</v>
      </c>
      <c r="XZ1145" s="500" t="s">
        <v>584</v>
      </c>
      <c r="YB1145" s="168"/>
      <c r="YC1145" s="168">
        <f t="shared" si="2687"/>
        <v>0</v>
      </c>
      <c r="YD1145" s="167" t="s">
        <v>65</v>
      </c>
      <c r="YE1145" s="10">
        <f t="shared" ref="YE1145" si="3210">YC1145*1.3</f>
        <v>0</v>
      </c>
      <c r="YF1145" s="10"/>
      <c r="YG1145" s="219"/>
      <c r="YH1145" s="167" t="s">
        <v>77</v>
      </c>
      <c r="YI1145" s="500" t="s">
        <v>415</v>
      </c>
      <c r="YK1145" s="168"/>
      <c r="YL1145" s="168">
        <f t="shared" si="2690"/>
        <v>20</v>
      </c>
      <c r="YM1145" s="167" t="s">
        <v>65</v>
      </c>
      <c r="YN1145" s="10">
        <f t="shared" ref="YN1145" si="3211">YL1145*1.3</f>
        <v>26</v>
      </c>
      <c r="YO1145" s="10"/>
      <c r="YP1145" s="219"/>
      <c r="YQ1145" s="167" t="s">
        <v>77</v>
      </c>
      <c r="YR1145" s="500" t="s">
        <v>513</v>
      </c>
      <c r="YT1145" s="168"/>
      <c r="YU1145" s="168">
        <f t="shared" si="2693"/>
        <v>34</v>
      </c>
      <c r="YV1145" s="167" t="s">
        <v>65</v>
      </c>
      <c r="YW1145" s="10">
        <f t="shared" ref="YW1145" si="3212">YU1145*1.3</f>
        <v>44.2</v>
      </c>
      <c r="YX1145" s="10"/>
      <c r="YY1145" s="219"/>
      <c r="YZ1145" s="167" t="s">
        <v>77</v>
      </c>
      <c r="ZA1145" s="500" t="s">
        <v>906</v>
      </c>
      <c r="ZC1145" s="168"/>
      <c r="ZD1145" s="168">
        <f t="shared" si="2696"/>
        <v>67</v>
      </c>
      <c r="ZE1145" s="167" t="s">
        <v>65</v>
      </c>
      <c r="ZF1145" s="10">
        <f t="shared" ref="ZF1145" si="3213">ZD1145*1.3</f>
        <v>87.100000000000009</v>
      </c>
      <c r="ZG1145" s="10"/>
      <c r="ZH1145" s="219"/>
      <c r="ZI1145" s="167" t="s">
        <v>77</v>
      </c>
      <c r="ZJ1145" s="500" t="s">
        <v>1631</v>
      </c>
      <c r="ZL1145" s="168"/>
      <c r="ZM1145" s="168">
        <f t="shared" si="2699"/>
        <v>220</v>
      </c>
      <c r="ZN1145" s="167" t="s">
        <v>65</v>
      </c>
      <c r="ZO1145" s="10">
        <f t="shared" ref="ZO1145" si="3214">ZM1145*1.3</f>
        <v>286</v>
      </c>
      <c r="ZP1145" s="10"/>
      <c r="ZQ1145" s="219"/>
      <c r="ZR1145" s="167" t="s">
        <v>77</v>
      </c>
      <c r="ZS1145" s="498" t="s">
        <v>584</v>
      </c>
      <c r="ZU1145" s="168"/>
      <c r="ZV1145" s="168">
        <f t="shared" si="2702"/>
        <v>0</v>
      </c>
      <c r="ZW1145" s="167" t="s">
        <v>65</v>
      </c>
      <c r="ZX1145" s="10">
        <f t="shared" ref="ZX1145" si="3215">ZV1145*1.3</f>
        <v>0</v>
      </c>
      <c r="ZY1145" s="10"/>
      <c r="ZZ1145" s="219"/>
      <c r="AAA1145" s="167" t="s">
        <v>77</v>
      </c>
      <c r="AAB1145" s="500" t="s">
        <v>906</v>
      </c>
      <c r="AAD1145" s="168"/>
      <c r="AAE1145" s="168">
        <f t="shared" si="2705"/>
        <v>67</v>
      </c>
      <c r="AAF1145" s="167" t="s">
        <v>65</v>
      </c>
      <c r="AAG1145" s="10">
        <f t="shared" ref="AAG1145" si="3216">AAE1145*1.3</f>
        <v>87.100000000000009</v>
      </c>
      <c r="AAH1145" s="10"/>
      <c r="AAI1145" s="219"/>
      <c r="AAJ1145" s="167" t="s">
        <v>77</v>
      </c>
      <c r="AAK1145" s="500" t="s">
        <v>415</v>
      </c>
      <c r="AAM1145" s="168"/>
      <c r="AAN1145" s="168">
        <f t="shared" si="2708"/>
        <v>20</v>
      </c>
      <c r="AAO1145" s="167" t="s">
        <v>65</v>
      </c>
      <c r="AAP1145" s="10">
        <f t="shared" ref="AAP1145" si="3217">AAN1145*1.3</f>
        <v>26</v>
      </c>
      <c r="AAQ1145" s="10"/>
      <c r="AAR1145" s="219"/>
      <c r="AAS1145" s="167" t="s">
        <v>77</v>
      </c>
      <c r="AAT1145" s="500" t="s">
        <v>790</v>
      </c>
      <c r="AAV1145" s="168"/>
      <c r="AAW1145" s="168">
        <f t="shared" si="2711"/>
        <v>0</v>
      </c>
      <c r="AAX1145" s="167" t="s">
        <v>65</v>
      </c>
      <c r="AAY1145" s="10">
        <f t="shared" ref="AAY1145" si="3218">AAW1145*1.3</f>
        <v>0</v>
      </c>
      <c r="AAZ1145" s="10"/>
      <c r="ABA1145" s="219"/>
      <c r="ABB1145" s="167" t="s">
        <v>77</v>
      </c>
      <c r="ABC1145" s="500" t="s">
        <v>1662</v>
      </c>
      <c r="ABE1145" s="168"/>
      <c r="ABF1145" s="168">
        <f t="shared" si="2714"/>
        <v>43</v>
      </c>
      <c r="ABG1145" s="167" t="s">
        <v>65</v>
      </c>
      <c r="ABH1145" s="10">
        <f t="shared" ref="ABH1145" si="3219">ABF1145*1.3</f>
        <v>55.9</v>
      </c>
      <c r="ABI1145" s="10"/>
      <c r="ABJ1145" s="219"/>
      <c r="ABK1145" s="167" t="s">
        <v>77</v>
      </c>
      <c r="ABL1145" s="500" t="s">
        <v>683</v>
      </c>
      <c r="ABN1145" s="168"/>
      <c r="ABO1145" s="168">
        <f t="shared" si="2717"/>
        <v>73</v>
      </c>
      <c r="ABP1145" s="167" t="s">
        <v>65</v>
      </c>
      <c r="ABQ1145" s="10">
        <f t="shared" ref="ABQ1145" si="3220">ABO1145*1.3</f>
        <v>94.9</v>
      </c>
      <c r="ABR1145" s="10"/>
      <c r="ABS1145" s="219"/>
      <c r="ABT1145" s="167" t="s">
        <v>77</v>
      </c>
      <c r="ABU1145" s="498" t="s">
        <v>906</v>
      </c>
      <c r="ABW1145" s="168"/>
      <c r="ABX1145" s="168">
        <f t="shared" si="2720"/>
        <v>67</v>
      </c>
      <c r="ABY1145" s="167" t="s">
        <v>65</v>
      </c>
      <c r="ABZ1145" s="10">
        <f t="shared" ref="ABZ1145" si="3221">ABX1145*1.3</f>
        <v>87.100000000000009</v>
      </c>
      <c r="ACA1145" s="10"/>
      <c r="ACB1145" s="219"/>
      <c r="ACC1145" s="167" t="s">
        <v>77</v>
      </c>
      <c r="ACD1145" s="500" t="s">
        <v>683</v>
      </c>
      <c r="ACF1145" s="168"/>
      <c r="ACG1145" s="168">
        <f t="shared" si="2723"/>
        <v>73</v>
      </c>
      <c r="ACH1145" s="167" t="s">
        <v>65</v>
      </c>
      <c r="ACI1145" s="10">
        <f t="shared" ref="ACI1145" si="3222">ACG1145*1.3</f>
        <v>94.9</v>
      </c>
      <c r="ACJ1145" s="10"/>
      <c r="ACK1145" s="219"/>
      <c r="ACL1145" s="167" t="s">
        <v>77</v>
      </c>
      <c r="ACM1145" s="500" t="s">
        <v>1923</v>
      </c>
      <c r="ACO1145" s="168"/>
      <c r="ACP1145" s="168">
        <f t="shared" si="2726"/>
        <v>4</v>
      </c>
      <c r="ACQ1145" s="167" t="s">
        <v>65</v>
      </c>
      <c r="ACR1145" s="10">
        <f t="shared" ref="ACR1145" si="3223">ACP1145*1.3</f>
        <v>5.2</v>
      </c>
      <c r="ACS1145" s="10"/>
      <c r="ACT1145" s="219"/>
      <c r="ACU1145" s="167" t="s">
        <v>77</v>
      </c>
      <c r="ACV1145" s="500" t="s">
        <v>513</v>
      </c>
      <c r="ACX1145" s="168"/>
      <c r="ACY1145" s="168">
        <f t="shared" si="2729"/>
        <v>34</v>
      </c>
      <c r="ACZ1145" s="167" t="s">
        <v>65</v>
      </c>
      <c r="ADA1145" s="10">
        <f t="shared" ref="ADA1145" si="3224">ACY1145*1.3</f>
        <v>44.2</v>
      </c>
      <c r="ADB1145" s="10"/>
      <c r="ADC1145" s="219"/>
      <c r="ADD1145" s="167" t="s">
        <v>77</v>
      </c>
      <c r="ADE1145" s="500" t="s">
        <v>418</v>
      </c>
      <c r="ADG1145" s="168"/>
      <c r="ADH1145" s="168">
        <f t="shared" si="2732"/>
        <v>0</v>
      </c>
      <c r="ADI1145" s="167" t="s">
        <v>65</v>
      </c>
      <c r="ADJ1145" s="10">
        <f t="shared" ref="ADJ1145" si="3225">ADH1145*1.3</f>
        <v>0</v>
      </c>
      <c r="ADK1145" s="10"/>
      <c r="ADL1145" s="219"/>
      <c r="ADM1145" s="167" t="s">
        <v>77</v>
      </c>
      <c r="ADN1145" s="500" t="s">
        <v>430</v>
      </c>
      <c r="ADP1145" s="168"/>
      <c r="ADQ1145" s="168">
        <f t="shared" si="2735"/>
        <v>0</v>
      </c>
      <c r="ADR1145" s="167" t="s">
        <v>65</v>
      </c>
      <c r="ADS1145" s="10">
        <f t="shared" ref="ADS1145" si="3226">ADQ1145*1.3</f>
        <v>0</v>
      </c>
      <c r="ADT1145" s="10"/>
      <c r="ADU1145" s="219"/>
      <c r="ADV1145" s="167" t="s">
        <v>77</v>
      </c>
      <c r="ADW1145" s="328" t="s">
        <v>1618</v>
      </c>
      <c r="ADY1145" s="168"/>
      <c r="ADZ1145" s="168">
        <f t="shared" si="2738"/>
        <v>0</v>
      </c>
      <c r="AEA1145" s="167" t="s">
        <v>65</v>
      </c>
      <c r="AEB1145" s="10">
        <f t="shared" ref="AEB1145" si="3227">ADZ1145*1.3</f>
        <v>0</v>
      </c>
      <c r="AEC1145" s="10"/>
      <c r="AED1145" s="219"/>
      <c r="AEE1145" s="167" t="s">
        <v>77</v>
      </c>
      <c r="AEF1145" s="500" t="s">
        <v>673</v>
      </c>
      <c r="AEH1145" s="168"/>
      <c r="AEI1145" s="168">
        <f t="shared" si="2741"/>
        <v>24</v>
      </c>
      <c r="AEJ1145" s="167" t="s">
        <v>65</v>
      </c>
      <c r="AEK1145" s="10">
        <f t="shared" ref="AEK1145" si="3228">AEI1145*1.3</f>
        <v>31.200000000000003</v>
      </c>
      <c r="AEL1145" s="10"/>
      <c r="AEM1145" s="219"/>
      <c r="AEN1145" s="167" t="s">
        <v>77</v>
      </c>
      <c r="AEO1145" s="500" t="s">
        <v>1631</v>
      </c>
      <c r="AEQ1145" s="168"/>
      <c r="AER1145" s="168">
        <f t="shared" si="2744"/>
        <v>220</v>
      </c>
      <c r="AES1145" s="167" t="s">
        <v>65</v>
      </c>
      <c r="AET1145" s="10">
        <f t="shared" ref="AET1145" si="3229">AER1145*1.3</f>
        <v>286</v>
      </c>
      <c r="AEU1145" s="10"/>
      <c r="AEV1145" s="219"/>
      <c r="AEW1145" s="167" t="s">
        <v>77</v>
      </c>
      <c r="AEX1145" s="500" t="s">
        <v>906</v>
      </c>
      <c r="AEZ1145" s="168"/>
      <c r="AFA1145" s="168">
        <f t="shared" si="2747"/>
        <v>67</v>
      </c>
      <c r="AFB1145" s="167" t="s">
        <v>65</v>
      </c>
      <c r="AFC1145" s="10">
        <f t="shared" ref="AFC1145" si="3230">AFA1145*1.3</f>
        <v>87.100000000000009</v>
      </c>
      <c r="AFD1145" s="10"/>
      <c r="AFE1145" s="219"/>
      <c r="AFF1145" s="167" t="s">
        <v>77</v>
      </c>
      <c r="AFG1145" s="500" t="s">
        <v>530</v>
      </c>
      <c r="AFI1145" s="168"/>
      <c r="AFJ1145" s="168">
        <f t="shared" si="2750"/>
        <v>5</v>
      </c>
      <c r="AFK1145" s="167" t="s">
        <v>65</v>
      </c>
      <c r="AFL1145" s="10">
        <f t="shared" ref="AFL1145" si="3231">AFJ1145*1.3</f>
        <v>6.5</v>
      </c>
      <c r="AFM1145" s="10"/>
      <c r="AFN1145" s="219"/>
      <c r="AFO1145" s="167" t="s">
        <v>77</v>
      </c>
      <c r="AFP1145" s="500" t="s">
        <v>906</v>
      </c>
      <c r="AFR1145" s="168"/>
      <c r="AFS1145" s="168">
        <f t="shared" si="2753"/>
        <v>67</v>
      </c>
      <c r="AFT1145" s="167" t="s">
        <v>65</v>
      </c>
      <c r="AFU1145" s="10">
        <f t="shared" ref="AFU1145" si="3232">AFS1145*1.3</f>
        <v>87.100000000000009</v>
      </c>
      <c r="AFV1145" s="10"/>
      <c r="AFW1145" s="219"/>
      <c r="AFX1145" s="167" t="s">
        <v>77</v>
      </c>
      <c r="AFY1145" s="500" t="s">
        <v>584</v>
      </c>
      <c r="AGA1145" s="168"/>
      <c r="AGB1145" s="168">
        <f t="shared" si="2756"/>
        <v>0</v>
      </c>
      <c r="AGC1145" s="167" t="s">
        <v>65</v>
      </c>
      <c r="AGD1145" s="10">
        <f t="shared" ref="AGD1145" si="3233">AGB1145*1.3</f>
        <v>0</v>
      </c>
      <c r="AGE1145" s="10"/>
      <c r="AGF1145" s="219"/>
      <c r="AGG1145" s="167" t="s">
        <v>77</v>
      </c>
      <c r="AGH1145" s="498" t="s">
        <v>683</v>
      </c>
      <c r="AGJ1145" s="168"/>
      <c r="AGK1145" s="168">
        <f t="shared" si="2759"/>
        <v>73</v>
      </c>
      <c r="AGL1145" s="167" t="s">
        <v>65</v>
      </c>
      <c r="AGM1145" s="10">
        <f t="shared" ref="AGM1145" si="3234">AGK1145*1.3</f>
        <v>94.9</v>
      </c>
      <c r="AGN1145" s="10"/>
      <c r="AGO1145" s="219"/>
      <c r="AGP1145" s="167" t="s">
        <v>77</v>
      </c>
      <c r="AGQ1145" s="500" t="s">
        <v>543</v>
      </c>
      <c r="AGS1145" s="168"/>
      <c r="AGT1145" s="168">
        <f t="shared" si="2762"/>
        <v>16</v>
      </c>
      <c r="AGU1145" s="167" t="s">
        <v>65</v>
      </c>
      <c r="AGV1145" s="10">
        <f t="shared" ref="AGV1145" si="3235">AGT1145*1.3</f>
        <v>20.8</v>
      </c>
      <c r="AGW1145" s="10"/>
      <c r="AGX1145" s="219"/>
      <c r="AGY1145" s="167" t="s">
        <v>77</v>
      </c>
      <c r="AGZ1145" s="500" t="s">
        <v>1618</v>
      </c>
      <c r="AHB1145" s="168"/>
      <c r="AHC1145" s="168">
        <f t="shared" si="2765"/>
        <v>0</v>
      </c>
      <c r="AHD1145" s="167" t="s">
        <v>65</v>
      </c>
      <c r="AHE1145" s="10">
        <f t="shared" ref="AHE1145" si="3236">AHC1145*1.3</f>
        <v>0</v>
      </c>
      <c r="AHF1145" s="10"/>
      <c r="AHG1145" s="219"/>
      <c r="AHH1145" s="167" t="s">
        <v>77</v>
      </c>
      <c r="AHI1145" s="500" t="s">
        <v>2190</v>
      </c>
      <c r="AHK1145" s="168"/>
      <c r="AHL1145" s="168">
        <f t="shared" si="2768"/>
        <v>0</v>
      </c>
      <c r="AHM1145" s="167" t="s">
        <v>65</v>
      </c>
      <c r="AHN1145" s="10">
        <f t="shared" ref="AHN1145" si="3237">AHL1145*1.3</f>
        <v>0</v>
      </c>
      <c r="AHO1145" s="10"/>
      <c r="AHP1145" s="219"/>
      <c r="AHQ1145" s="167" t="s">
        <v>77</v>
      </c>
      <c r="AHR1145" s="500" t="s">
        <v>790</v>
      </c>
      <c r="AHT1145" s="168"/>
      <c r="AHU1145" s="168">
        <f t="shared" si="2771"/>
        <v>0</v>
      </c>
      <c r="AHV1145" s="167" t="s">
        <v>65</v>
      </c>
      <c r="AHW1145" s="10">
        <f t="shared" ref="AHW1145" si="3238">AHU1145*1.3</f>
        <v>0</v>
      </c>
      <c r="AHX1145" s="10"/>
      <c r="AHY1145" s="219"/>
      <c r="AHZ1145" s="167" t="s">
        <v>77</v>
      </c>
      <c r="AIA1145" s="500" t="s">
        <v>543</v>
      </c>
      <c r="AIC1145" s="168"/>
      <c r="AID1145" s="168">
        <f t="shared" si="2774"/>
        <v>16</v>
      </c>
      <c r="AIE1145" s="167" t="s">
        <v>65</v>
      </c>
      <c r="AIF1145" s="10">
        <f t="shared" ref="AIF1145" si="3239">AID1145*1.3</f>
        <v>20.8</v>
      </c>
      <c r="AIG1145" s="10"/>
      <c r="AIH1145" s="219"/>
      <c r="AII1145" s="167" t="s">
        <v>77</v>
      </c>
      <c r="AIJ1145" s="498" t="s">
        <v>530</v>
      </c>
      <c r="AIL1145" s="168"/>
      <c r="AIM1145" s="168">
        <f t="shared" si="2777"/>
        <v>5</v>
      </c>
      <c r="AIN1145" s="167" t="s">
        <v>65</v>
      </c>
      <c r="AIO1145" s="10">
        <f t="shared" ref="AIO1145" si="3240">AIM1145*1.3</f>
        <v>6.5</v>
      </c>
      <c r="AIP1145" s="10"/>
      <c r="AIQ1145" s="219"/>
      <c r="AIR1145" s="167" t="s">
        <v>77</v>
      </c>
      <c r="AIS1145" s="500" t="s">
        <v>906</v>
      </c>
      <c r="AIU1145" s="168"/>
      <c r="AIV1145" s="168">
        <f t="shared" si="2780"/>
        <v>67</v>
      </c>
      <c r="AIW1145" s="167" t="s">
        <v>65</v>
      </c>
      <c r="AIX1145" s="10">
        <f t="shared" ref="AIX1145" si="3241">AIV1145*1.3</f>
        <v>87.100000000000009</v>
      </c>
      <c r="AIY1145" s="10"/>
      <c r="AIZ1145" s="219"/>
      <c r="AJA1145" s="167" t="s">
        <v>77</v>
      </c>
      <c r="AJB1145" s="500" t="s">
        <v>683</v>
      </c>
      <c r="AJD1145" s="168"/>
      <c r="AJE1145" s="168">
        <f t="shared" si="2783"/>
        <v>73</v>
      </c>
      <c r="AJF1145" s="167" t="s">
        <v>65</v>
      </c>
      <c r="AJG1145" s="10">
        <f t="shared" ref="AJG1145" si="3242">AJE1145*1.3</f>
        <v>94.9</v>
      </c>
      <c r="AJH1145" s="10"/>
      <c r="AJI1145" s="219"/>
      <c r="AJJ1145" s="167" t="s">
        <v>77</v>
      </c>
      <c r="AJK1145" s="500" t="s">
        <v>513</v>
      </c>
      <c r="AJM1145" s="168"/>
      <c r="AJN1145" s="168">
        <f t="shared" si="2786"/>
        <v>34</v>
      </c>
      <c r="AJO1145" s="167" t="s">
        <v>65</v>
      </c>
      <c r="AJP1145" s="10">
        <f t="shared" ref="AJP1145" si="3243">AJN1145*1.3</f>
        <v>44.2</v>
      </c>
      <c r="AJQ1145" s="10"/>
      <c r="AJR1145" s="219"/>
      <c r="AJS1145" s="167" t="s">
        <v>77</v>
      </c>
      <c r="AJT1145" s="500" t="s">
        <v>683</v>
      </c>
      <c r="AJV1145" s="168"/>
      <c r="AJW1145" s="168">
        <f t="shared" si="2789"/>
        <v>73</v>
      </c>
      <c r="AJX1145" s="167" t="s">
        <v>65</v>
      </c>
      <c r="AJY1145" s="10">
        <f t="shared" ref="AJY1145" si="3244">AJW1145*1.3</f>
        <v>94.9</v>
      </c>
      <c r="AJZ1145" s="10"/>
      <c r="AKA1145" s="219"/>
      <c r="AKB1145" s="167" t="s">
        <v>77</v>
      </c>
      <c r="AKC1145" s="500" t="s">
        <v>1618</v>
      </c>
      <c r="AKE1145" s="168"/>
      <c r="AKF1145" s="168">
        <f t="shared" si="2792"/>
        <v>0</v>
      </c>
      <c r="AKG1145" s="167" t="s">
        <v>65</v>
      </c>
      <c r="AKH1145" s="10">
        <f t="shared" ref="AKH1145" si="3245">AKF1145*1.3</f>
        <v>0</v>
      </c>
      <c r="AKI1145" s="10"/>
      <c r="AKJ1145" s="219"/>
      <c r="AKK1145" s="167" t="s">
        <v>77</v>
      </c>
      <c r="AKL1145" s="500" t="s">
        <v>418</v>
      </c>
      <c r="AKN1145" s="168"/>
      <c r="AKO1145" s="168">
        <f t="shared" si="2795"/>
        <v>0</v>
      </c>
      <c r="AKP1145" s="167" t="s">
        <v>65</v>
      </c>
      <c r="AKQ1145" s="10">
        <f t="shared" ref="AKQ1145" si="3246">AKO1145*1.3</f>
        <v>0</v>
      </c>
      <c r="AKR1145" s="10"/>
      <c r="AKS1145" s="219"/>
      <c r="AKT1145" s="167" t="s">
        <v>77</v>
      </c>
      <c r="AKU1145" s="500" t="s">
        <v>1663</v>
      </c>
      <c r="AKW1145" s="168"/>
      <c r="AKX1145" s="168">
        <f t="shared" si="2798"/>
        <v>130</v>
      </c>
      <c r="AKY1145" s="167" t="s">
        <v>65</v>
      </c>
      <c r="AKZ1145" s="10">
        <f t="shared" ref="AKZ1145" si="3247">AKX1145*1.3</f>
        <v>169</v>
      </c>
      <c r="ALA1145" s="10"/>
      <c r="ALB1145" s="219"/>
      <c r="ALC1145" s="167" t="s">
        <v>77</v>
      </c>
      <c r="ALD1145" s="328" t="s">
        <v>530</v>
      </c>
      <c r="ALF1145" s="168"/>
      <c r="ALG1145" s="168">
        <f t="shared" si="2801"/>
        <v>5</v>
      </c>
      <c r="ALH1145" s="167" t="s">
        <v>65</v>
      </c>
      <c r="ALI1145" s="10">
        <f t="shared" ref="ALI1145" si="3248">ALG1145*1.3</f>
        <v>6.5</v>
      </c>
      <c r="ALJ1145" s="10"/>
      <c r="ALK1145" s="219"/>
      <c r="ALL1145" s="167" t="s">
        <v>77</v>
      </c>
      <c r="ALM1145" s="500" t="s">
        <v>513</v>
      </c>
      <c r="ALO1145" s="168"/>
      <c r="ALP1145" s="168">
        <f t="shared" si="2804"/>
        <v>34</v>
      </c>
      <c r="ALQ1145" s="167" t="s">
        <v>65</v>
      </c>
      <c r="ALR1145" s="10">
        <f t="shared" ref="ALR1145" si="3249">ALP1145*1.3</f>
        <v>44.2</v>
      </c>
      <c r="ALS1145" s="10"/>
      <c r="ALT1145" s="219"/>
      <c r="ALU1145" s="167" t="s">
        <v>77</v>
      </c>
      <c r="ALV1145" s="500" t="s">
        <v>683</v>
      </c>
      <c r="ALX1145" s="168"/>
      <c r="ALY1145" s="168">
        <f t="shared" si="2807"/>
        <v>73</v>
      </c>
      <c r="ALZ1145" s="167" t="s">
        <v>65</v>
      </c>
      <c r="AMA1145" s="10">
        <f t="shared" ref="AMA1145" si="3250">ALY1145*1.3</f>
        <v>94.9</v>
      </c>
      <c r="AMB1145" s="10"/>
      <c r="AMC1145" s="219"/>
      <c r="AMD1145" s="167" t="s">
        <v>77</v>
      </c>
      <c r="AME1145" s="500" t="s">
        <v>1663</v>
      </c>
      <c r="AMG1145" s="168"/>
      <c r="AMH1145" s="168">
        <f t="shared" si="2810"/>
        <v>130</v>
      </c>
      <c r="AMI1145" s="167" t="s">
        <v>65</v>
      </c>
      <c r="AMJ1145" s="10">
        <f t="shared" ref="AMJ1145" si="3251">AMH1145*1.3</f>
        <v>169</v>
      </c>
      <c r="AMK1145" s="10"/>
      <c r="AML1145" s="219"/>
      <c r="AMM1145" s="167" t="s">
        <v>77</v>
      </c>
      <c r="AMN1145" s="500" t="s">
        <v>548</v>
      </c>
      <c r="AMP1145" s="168"/>
      <c r="AMQ1145" s="168">
        <f t="shared" si="2813"/>
        <v>0</v>
      </c>
      <c r="AMR1145" s="167" t="s">
        <v>65</v>
      </c>
      <c r="AMS1145" s="10">
        <f t="shared" ref="AMS1145" si="3252">AMQ1145*1.3</f>
        <v>0</v>
      </c>
      <c r="AMT1145" s="10"/>
      <c r="AMU1145" s="219"/>
      <c r="AMV1145" s="167" t="s">
        <v>77</v>
      </c>
      <c r="AMW1145" s="500" t="s">
        <v>430</v>
      </c>
      <c r="AMY1145" s="168"/>
      <c r="AMZ1145" s="168">
        <f t="shared" si="2816"/>
        <v>0</v>
      </c>
      <c r="ANA1145" s="167" t="s">
        <v>65</v>
      </c>
      <c r="ANB1145" s="10">
        <f t="shared" ref="ANB1145" si="3253">AMZ1145*1.3</f>
        <v>0</v>
      </c>
      <c r="ANC1145" s="10"/>
      <c r="AND1145" s="219"/>
      <c r="ANE1145" s="167" t="s">
        <v>77</v>
      </c>
      <c r="ANF1145" s="500" t="s">
        <v>418</v>
      </c>
      <c r="ANH1145" s="168"/>
      <c r="ANI1145" s="168">
        <f t="shared" si="2819"/>
        <v>0</v>
      </c>
      <c r="ANJ1145" s="167" t="s">
        <v>65</v>
      </c>
      <c r="ANK1145" s="10">
        <f t="shared" ref="ANK1145" si="3254">ANI1145*1.3</f>
        <v>0</v>
      </c>
      <c r="ANL1145" s="10"/>
      <c r="ANM1145" s="219"/>
      <c r="ANN1145" s="167" t="s">
        <v>77</v>
      </c>
      <c r="ANO1145" s="500" t="s">
        <v>906</v>
      </c>
      <c r="ANQ1145" s="168"/>
      <c r="ANR1145" s="168">
        <f t="shared" si="2822"/>
        <v>67</v>
      </c>
      <c r="ANS1145" s="167" t="s">
        <v>65</v>
      </c>
      <c r="ANT1145" s="10">
        <f t="shared" ref="ANT1145" si="3255">ANR1145*1.3</f>
        <v>87.100000000000009</v>
      </c>
      <c r="ANU1145" s="10"/>
      <c r="ANV1145" s="219"/>
      <c r="ANW1145" s="167" t="s">
        <v>77</v>
      </c>
      <c r="ANX1145" s="502" t="s">
        <v>543</v>
      </c>
      <c r="ANZ1145" s="168"/>
      <c r="AOA1145" s="168">
        <f t="shared" si="2825"/>
        <v>16</v>
      </c>
      <c r="AOB1145" s="167" t="s">
        <v>65</v>
      </c>
      <c r="AOC1145" s="10">
        <f t="shared" ref="AOC1145" si="3256">AOA1145*1.3</f>
        <v>20.8</v>
      </c>
      <c r="AOD1145" s="10"/>
      <c r="AOE1145" s="219"/>
      <c r="AOF1145" s="167" t="s">
        <v>77</v>
      </c>
      <c r="AOG1145" s="500" t="s">
        <v>530</v>
      </c>
      <c r="AOI1145" s="168"/>
      <c r="AOJ1145" s="168">
        <f t="shared" si="2828"/>
        <v>5</v>
      </c>
      <c r="AOK1145" s="167" t="s">
        <v>65</v>
      </c>
      <c r="AOL1145" s="10">
        <f t="shared" ref="AOL1145" si="3257">AOJ1145*1.3</f>
        <v>6.5</v>
      </c>
      <c r="AOM1145" s="10"/>
      <c r="AON1145" s="219"/>
      <c r="AOO1145" s="167" t="s">
        <v>77</v>
      </c>
      <c r="AOP1145" s="498" t="s">
        <v>513</v>
      </c>
      <c r="AOR1145" s="168"/>
      <c r="AOS1145" s="168">
        <f t="shared" si="2831"/>
        <v>34</v>
      </c>
      <c r="AOT1145" s="167" t="s">
        <v>65</v>
      </c>
      <c r="AOU1145" s="10">
        <f t="shared" ref="AOU1145" si="3258">AOS1145*1.3</f>
        <v>44.2</v>
      </c>
      <c r="AOV1145" s="10"/>
      <c r="AOW1145" s="219"/>
      <c r="AOX1145" s="167" t="s">
        <v>77</v>
      </c>
      <c r="AOY1145" s="500" t="s">
        <v>1631</v>
      </c>
      <c r="APA1145" s="168"/>
      <c r="APB1145" s="168">
        <f t="shared" si="2834"/>
        <v>220</v>
      </c>
      <c r="APC1145" s="167" t="s">
        <v>65</v>
      </c>
      <c r="APD1145" s="10">
        <f t="shared" ref="APD1145" si="3259">APB1145*1.3</f>
        <v>286</v>
      </c>
      <c r="APE1145" s="10"/>
      <c r="APF1145" s="219"/>
      <c r="APG1145" s="167" t="s">
        <v>77</v>
      </c>
      <c r="APH1145" s="500" t="s">
        <v>683</v>
      </c>
      <c r="APJ1145" s="168"/>
      <c r="APK1145" s="168">
        <f t="shared" si="2837"/>
        <v>73</v>
      </c>
      <c r="APL1145" s="167" t="s">
        <v>65</v>
      </c>
      <c r="APM1145" s="10">
        <f t="shared" ref="APM1145" si="3260">APK1145*1.3</f>
        <v>94.9</v>
      </c>
      <c r="APN1145" s="10"/>
      <c r="APO1145" s="219"/>
      <c r="APP1145" s="167" t="s">
        <v>77</v>
      </c>
      <c r="APQ1145" s="500" t="s">
        <v>548</v>
      </c>
      <c r="APS1145" s="168"/>
      <c r="APT1145" s="168">
        <f t="shared" si="2840"/>
        <v>0</v>
      </c>
      <c r="APU1145" s="167" t="s">
        <v>65</v>
      </c>
      <c r="APV1145" s="10">
        <f t="shared" ref="APV1145" si="3261">APT1145*1.3</f>
        <v>0</v>
      </c>
      <c r="APW1145" s="10"/>
      <c r="APX1145" s="219"/>
      <c r="APY1145" s="167" t="s">
        <v>77</v>
      </c>
      <c r="APZ1145" s="500" t="s">
        <v>1663</v>
      </c>
      <c r="AQB1145" s="168"/>
      <c r="AQC1145" s="168">
        <f t="shared" si="2843"/>
        <v>130</v>
      </c>
      <c r="AQD1145" s="167" t="s">
        <v>65</v>
      </c>
      <c r="AQE1145" s="10">
        <f t="shared" ref="AQE1145" si="3262">AQC1145*1.3</f>
        <v>169</v>
      </c>
      <c r="AQF1145" s="10"/>
      <c r="AQG1145" s="219"/>
      <c r="AQH1145" s="167" t="s">
        <v>77</v>
      </c>
      <c r="AQI1145" s="500" t="s">
        <v>543</v>
      </c>
      <c r="AQK1145" s="168"/>
      <c r="AQL1145" s="168">
        <f t="shared" si="2846"/>
        <v>16</v>
      </c>
      <c r="AQM1145" s="167" t="s">
        <v>65</v>
      </c>
      <c r="AQN1145" s="10">
        <f t="shared" ref="AQN1145" si="3263">AQL1145*1.3</f>
        <v>20.8</v>
      </c>
      <c r="AQO1145" s="10"/>
      <c r="AQP1145" s="219"/>
      <c r="AQQ1145" s="167" t="s">
        <v>77</v>
      </c>
      <c r="AQR1145" s="500" t="s">
        <v>415</v>
      </c>
      <c r="AQT1145" s="168"/>
      <c r="AQU1145" s="168">
        <f t="shared" si="2849"/>
        <v>20</v>
      </c>
      <c r="AQV1145" s="167" t="s">
        <v>65</v>
      </c>
      <c r="AQW1145" s="10">
        <f t="shared" ref="AQW1145" si="3264">AQU1145*1.3</f>
        <v>26</v>
      </c>
      <c r="AQX1145" s="10"/>
      <c r="AQY1145" s="219"/>
      <c r="AQZ1145" s="167" t="s">
        <v>77</v>
      </c>
      <c r="ARA1145" s="500" t="s">
        <v>513</v>
      </c>
      <c r="ARC1145" s="168"/>
      <c r="ARD1145" s="168">
        <f t="shared" si="2852"/>
        <v>34</v>
      </c>
      <c r="ARE1145" s="167" t="s">
        <v>65</v>
      </c>
      <c r="ARF1145" s="10">
        <f t="shared" ref="ARF1145" si="3265">ARD1145*1.3</f>
        <v>44.2</v>
      </c>
      <c r="ARG1145" s="10"/>
      <c r="ARH1145" s="219"/>
      <c r="ARI1145" s="167" t="s">
        <v>77</v>
      </c>
      <c r="ARJ1145" s="500" t="s">
        <v>530</v>
      </c>
      <c r="ARL1145" s="168"/>
      <c r="ARM1145" s="168">
        <f t="shared" si="2855"/>
        <v>5</v>
      </c>
      <c r="ARN1145" s="167" t="s">
        <v>65</v>
      </c>
      <c r="ARO1145" s="10">
        <f t="shared" ref="ARO1145" si="3266">ARM1145*1.3</f>
        <v>6.5</v>
      </c>
      <c r="ARP1145" s="10"/>
      <c r="ARQ1145" s="219"/>
      <c r="ARR1145" s="167" t="s">
        <v>77</v>
      </c>
      <c r="ARS1145" s="328" t="s">
        <v>673</v>
      </c>
      <c r="ARU1145" s="168"/>
      <c r="ARV1145" s="168">
        <f t="shared" si="2858"/>
        <v>24</v>
      </c>
      <c r="ARW1145" s="167" t="s">
        <v>65</v>
      </c>
      <c r="ARX1145" s="10">
        <f t="shared" ref="ARX1145" si="3267">ARV1145*1.3</f>
        <v>31.200000000000003</v>
      </c>
      <c r="ARY1145" s="10"/>
      <c r="ARZ1145" s="219"/>
      <c r="ASA1145" s="167" t="s">
        <v>77</v>
      </c>
      <c r="ASB1145" s="500" t="s">
        <v>1663</v>
      </c>
      <c r="ASD1145" s="168"/>
      <c r="ASE1145" s="168">
        <f t="shared" si="2861"/>
        <v>130</v>
      </c>
      <c r="ASF1145" s="167" t="s">
        <v>65</v>
      </c>
      <c r="ASG1145" s="10">
        <f t="shared" ref="ASG1145" si="3268">ASE1145*1.3</f>
        <v>169</v>
      </c>
      <c r="ASH1145" s="10"/>
      <c r="ASI1145" s="219"/>
      <c r="ASJ1145" s="167" t="s">
        <v>77</v>
      </c>
      <c r="ASK1145" s="500" t="s">
        <v>673</v>
      </c>
      <c r="ASM1145" s="168"/>
      <c r="ASN1145" s="168">
        <f t="shared" si="2864"/>
        <v>24</v>
      </c>
      <c r="ASO1145" s="167" t="s">
        <v>65</v>
      </c>
      <c r="ASP1145" s="10">
        <f t="shared" ref="ASP1145" si="3269">ASN1145*1.3</f>
        <v>31.200000000000003</v>
      </c>
      <c r="ASQ1145" s="10"/>
      <c r="ASR1145" s="219"/>
      <c r="ASS1145" s="167" t="s">
        <v>77</v>
      </c>
      <c r="AST1145" s="500" t="s">
        <v>1618</v>
      </c>
      <c r="ASV1145" s="168"/>
      <c r="ASW1145" s="168">
        <f t="shared" si="2867"/>
        <v>0</v>
      </c>
      <c r="ASX1145" s="167" t="s">
        <v>65</v>
      </c>
      <c r="ASY1145" s="10">
        <f t="shared" ref="ASY1145" si="3270">ASW1145*1.3</f>
        <v>0</v>
      </c>
      <c r="ASZ1145" s="10"/>
      <c r="ATA1145" s="219"/>
      <c r="ATB1145" s="167" t="s">
        <v>77</v>
      </c>
      <c r="ATC1145" s="500" t="s">
        <v>1618</v>
      </c>
      <c r="ATE1145" s="168"/>
      <c r="ATF1145" s="168">
        <f t="shared" si="2870"/>
        <v>0</v>
      </c>
      <c r="ATG1145" s="167" t="s">
        <v>65</v>
      </c>
      <c r="ATH1145" s="10">
        <f t="shared" ref="ATH1145" si="3271">ATF1145*1.3</f>
        <v>0</v>
      </c>
      <c r="ATI1145" s="10"/>
      <c r="ATJ1145" s="219"/>
      <c r="ATK1145" s="167" t="s">
        <v>77</v>
      </c>
      <c r="ATL1145" s="500" t="s">
        <v>530</v>
      </c>
      <c r="ATN1145" s="168"/>
      <c r="ATO1145" s="168">
        <f t="shared" si="2873"/>
        <v>5</v>
      </c>
      <c r="ATP1145" s="167" t="s">
        <v>65</v>
      </c>
      <c r="ATQ1145" s="10">
        <f t="shared" ref="ATQ1145" si="3272">ATO1145*1.3</f>
        <v>6.5</v>
      </c>
      <c r="ATR1145" s="10"/>
      <c r="ATS1145" s="219"/>
      <c r="ATT1145" s="167" t="s">
        <v>77</v>
      </c>
      <c r="ATU1145" s="500" t="s">
        <v>906</v>
      </c>
      <c r="ATW1145" s="168"/>
      <c r="ATX1145" s="168">
        <f t="shared" si="2876"/>
        <v>67</v>
      </c>
      <c r="ATY1145" s="167" t="s">
        <v>65</v>
      </c>
      <c r="ATZ1145" s="10">
        <f t="shared" ref="ATZ1145" si="3273">ATX1145*1.3</f>
        <v>87.100000000000009</v>
      </c>
      <c r="AUA1145" s="10"/>
      <c r="AUB1145" s="219"/>
      <c r="AUC1145" s="167" t="s">
        <v>77</v>
      </c>
      <c r="AUD1145" s="500" t="s">
        <v>1618</v>
      </c>
      <c r="AUF1145" s="168"/>
      <c r="AUG1145" s="168">
        <f t="shared" si="2879"/>
        <v>0</v>
      </c>
      <c r="AUH1145" s="167" t="s">
        <v>65</v>
      </c>
      <c r="AUI1145" s="10">
        <f t="shared" ref="AUI1145" si="3274">AUG1145*1.3</f>
        <v>0</v>
      </c>
      <c r="AUJ1145" s="10"/>
      <c r="AUK1145" s="219"/>
      <c r="AUL1145" s="167" t="s">
        <v>77</v>
      </c>
      <c r="AUM1145" s="500" t="s">
        <v>584</v>
      </c>
      <c r="AUO1145" s="168"/>
      <c r="AUP1145" s="168">
        <f t="shared" si="2882"/>
        <v>0</v>
      </c>
      <c r="AUQ1145" s="167" t="s">
        <v>65</v>
      </c>
      <c r="AUR1145" s="10">
        <f t="shared" ref="AUR1145" si="3275">AUP1145*1.3</f>
        <v>0</v>
      </c>
      <c r="AUS1145" s="10"/>
      <c r="AUT1145" s="219"/>
      <c r="AUU1145" s="167" t="s">
        <v>77</v>
      </c>
      <c r="AUV1145" s="500" t="s">
        <v>530</v>
      </c>
      <c r="AUX1145" s="168"/>
      <c r="AUY1145" s="168">
        <f t="shared" si="2885"/>
        <v>5</v>
      </c>
      <c r="AUZ1145" s="167" t="s">
        <v>65</v>
      </c>
      <c r="AVA1145" s="10">
        <f t="shared" ref="AVA1145" si="3276">AUY1145*1.3</f>
        <v>6.5</v>
      </c>
      <c r="AVB1145" s="10"/>
      <c r="AVC1145" s="219"/>
      <c r="AVD1145" s="167" t="s">
        <v>77</v>
      </c>
      <c r="AVE1145" s="500" t="s">
        <v>530</v>
      </c>
      <c r="AVG1145" s="168"/>
      <c r="AVH1145" s="168">
        <f t="shared" si="2888"/>
        <v>5</v>
      </c>
      <c r="AVI1145" s="167" t="s">
        <v>65</v>
      </c>
      <c r="AVJ1145" s="10">
        <f t="shared" ref="AVJ1145" si="3277">AVH1145*1.3</f>
        <v>6.5</v>
      </c>
      <c r="AVK1145" s="10"/>
      <c r="AVL1145" s="219"/>
      <c r="AVM1145" s="167" t="s">
        <v>77</v>
      </c>
      <c r="AVN1145" s="328" t="s">
        <v>548</v>
      </c>
      <c r="AVP1145" s="168"/>
      <c r="AVQ1145" s="168">
        <f t="shared" si="2891"/>
        <v>0</v>
      </c>
      <c r="AVR1145" s="167" t="s">
        <v>65</v>
      </c>
      <c r="AVS1145" s="10">
        <f t="shared" ref="AVS1145" si="3278">AVQ1145*1.3</f>
        <v>0</v>
      </c>
      <c r="AVT1145" s="10"/>
      <c r="AVU1145" s="219"/>
      <c r="AVV1145" s="167" t="s">
        <v>77</v>
      </c>
      <c r="AVW1145" s="500" t="s">
        <v>1618</v>
      </c>
      <c r="AVY1145" s="168"/>
      <c r="AVZ1145" s="168">
        <f t="shared" si="2894"/>
        <v>0</v>
      </c>
      <c r="AWA1145" s="167" t="s">
        <v>65</v>
      </c>
      <c r="AWB1145" s="10">
        <f t="shared" ref="AWB1145" si="3279">AVZ1145*1.3</f>
        <v>0</v>
      </c>
      <c r="AWC1145" s="10"/>
      <c r="AWD1145" s="219"/>
      <c r="AWE1145" s="167" t="s">
        <v>77</v>
      </c>
      <c r="AWF1145" s="500" t="s">
        <v>430</v>
      </c>
      <c r="AWH1145" s="168"/>
      <c r="AWI1145" s="168">
        <f t="shared" si="2897"/>
        <v>0</v>
      </c>
      <c r="AWJ1145" s="167" t="s">
        <v>65</v>
      </c>
      <c r="AWK1145" s="10">
        <f t="shared" ref="AWK1145" si="3280">AWI1145*1.3</f>
        <v>0</v>
      </c>
      <c r="AWL1145" s="10"/>
      <c r="AWM1145" s="219"/>
      <c r="AWN1145" s="167" t="s">
        <v>77</v>
      </c>
      <c r="AWO1145" s="500" t="s">
        <v>2190</v>
      </c>
      <c r="AWQ1145" s="168"/>
      <c r="AWR1145" s="168">
        <f t="shared" si="2900"/>
        <v>0</v>
      </c>
      <c r="AWS1145" s="167" t="s">
        <v>65</v>
      </c>
      <c r="AWT1145" s="10">
        <f t="shared" ref="AWT1145" si="3281">AWR1145*1.3</f>
        <v>0</v>
      </c>
      <c r="AWU1145" s="10"/>
      <c r="AWV1145" s="219"/>
      <c r="AWW1145" s="167" t="s">
        <v>77</v>
      </c>
      <c r="AWX1145" s="500" t="s">
        <v>1631</v>
      </c>
      <c r="AWZ1145" s="168"/>
      <c r="AXA1145" s="168">
        <f t="shared" si="2903"/>
        <v>220</v>
      </c>
      <c r="AXB1145" s="167" t="s">
        <v>65</v>
      </c>
      <c r="AXC1145" s="10">
        <f t="shared" ref="AXC1145" si="3282">AXA1145*1.3</f>
        <v>286</v>
      </c>
      <c r="AXD1145" s="10"/>
      <c r="AXE1145" s="219"/>
      <c r="AXF1145" s="167" t="s">
        <v>77</v>
      </c>
      <c r="AXG1145" s="498" t="s">
        <v>1618</v>
      </c>
      <c r="AXI1145" s="168"/>
      <c r="AXJ1145" s="168">
        <f t="shared" si="2906"/>
        <v>0</v>
      </c>
      <c r="AXK1145" s="167" t="s">
        <v>65</v>
      </c>
      <c r="AXL1145" s="10">
        <f t="shared" ref="AXL1145" si="3283">AXJ1145*1.3</f>
        <v>0</v>
      </c>
      <c r="AXM1145" s="10"/>
      <c r="AXN1145" s="219"/>
      <c r="AXO1145" s="167" t="s">
        <v>77</v>
      </c>
      <c r="AXP1145" s="500" t="s">
        <v>683</v>
      </c>
      <c r="AXR1145" s="168"/>
      <c r="AXS1145" s="168">
        <f t="shared" si="2909"/>
        <v>73</v>
      </c>
      <c r="AXT1145" s="167" t="s">
        <v>65</v>
      </c>
      <c r="AXU1145" s="10">
        <f t="shared" ref="AXU1145" si="3284">AXS1145*1.3</f>
        <v>94.9</v>
      </c>
      <c r="AXV1145" s="10"/>
      <c r="AXW1145" s="219"/>
      <c r="AXX1145" s="167" t="s">
        <v>77</v>
      </c>
      <c r="AXY1145" s="500" t="s">
        <v>673</v>
      </c>
      <c r="AYA1145" s="168"/>
      <c r="AYB1145" s="168">
        <f t="shared" si="2912"/>
        <v>24</v>
      </c>
      <c r="AYC1145" s="167" t="s">
        <v>65</v>
      </c>
      <c r="AYD1145" s="10">
        <f t="shared" ref="AYD1145" si="3285">AYB1145*1.3</f>
        <v>31.200000000000003</v>
      </c>
      <c r="AYE1145" s="10"/>
      <c r="AYF1145" s="219"/>
      <c r="AYG1145" s="167" t="s">
        <v>77</v>
      </c>
      <c r="AYH1145" s="500" t="s">
        <v>548</v>
      </c>
      <c r="AYJ1145" s="168"/>
      <c r="AYK1145" s="168">
        <f t="shared" si="2915"/>
        <v>0</v>
      </c>
      <c r="AYL1145" s="167" t="s">
        <v>65</v>
      </c>
      <c r="AYM1145" s="10">
        <f t="shared" ref="AYM1145" si="3286">AYK1145*1.3</f>
        <v>0</v>
      </c>
      <c r="AYN1145" s="10"/>
      <c r="AYO1145" s="219"/>
      <c r="AYP1145" s="167" t="s">
        <v>77</v>
      </c>
      <c r="AYQ1145" s="500" t="s">
        <v>418</v>
      </c>
      <c r="AYS1145" s="168"/>
      <c r="AYT1145" s="168">
        <f t="shared" si="2918"/>
        <v>0</v>
      </c>
      <c r="AYU1145" s="167" t="s">
        <v>65</v>
      </c>
      <c r="AYV1145" s="10">
        <f t="shared" ref="AYV1145" si="3287">AYT1145*1.3</f>
        <v>0</v>
      </c>
      <c r="AYW1145" s="10"/>
      <c r="AYX1145" s="219"/>
      <c r="AYY1145" s="167" t="s">
        <v>77</v>
      </c>
      <c r="AYZ1145" s="498" t="s">
        <v>673</v>
      </c>
      <c r="AZB1145" s="168"/>
      <c r="AZC1145" s="168">
        <f t="shared" si="2921"/>
        <v>24</v>
      </c>
      <c r="AZD1145" s="167" t="s">
        <v>65</v>
      </c>
      <c r="AZE1145" s="10">
        <f t="shared" ref="AZE1145" si="3288">AZC1145*1.3</f>
        <v>31.200000000000003</v>
      </c>
      <c r="AZF1145" s="10"/>
      <c r="AZG1145" s="219"/>
      <c r="AZH1145" s="167" t="s">
        <v>77</v>
      </c>
      <c r="AZI1145" s="500" t="s">
        <v>430</v>
      </c>
      <c r="AZK1145" s="168"/>
      <c r="AZL1145" s="168">
        <f t="shared" si="2924"/>
        <v>0</v>
      </c>
      <c r="AZM1145" s="167" t="s">
        <v>65</v>
      </c>
      <c r="AZN1145" s="10">
        <f t="shared" ref="AZN1145" si="3289">AZL1145*1.3</f>
        <v>0</v>
      </c>
      <c r="AZO1145" s="10"/>
      <c r="AZP1145" s="219"/>
      <c r="AZQ1145" s="167" t="s">
        <v>77</v>
      </c>
      <c r="AZR1145" s="500" t="s">
        <v>513</v>
      </c>
      <c r="AZT1145" s="168"/>
      <c r="AZU1145" s="168">
        <f t="shared" si="2927"/>
        <v>34</v>
      </c>
      <c r="AZV1145" s="167" t="s">
        <v>65</v>
      </c>
      <c r="AZW1145" s="10">
        <f t="shared" ref="AZW1145" si="3290">AZU1145*1.3</f>
        <v>44.2</v>
      </c>
      <c r="AZX1145" s="10"/>
      <c r="AZY1145" s="219"/>
      <c r="AZZ1145" s="167" t="s">
        <v>77</v>
      </c>
      <c r="BAA1145" s="500" t="s">
        <v>430</v>
      </c>
      <c r="BAC1145" s="168"/>
      <c r="BAD1145" s="168">
        <f t="shared" si="2930"/>
        <v>0</v>
      </c>
      <c r="BAE1145" s="167" t="s">
        <v>65</v>
      </c>
      <c r="BAF1145" s="10">
        <f t="shared" ref="BAF1145" si="3291">BAD1145*1.3</f>
        <v>0</v>
      </c>
      <c r="BAG1145" s="10"/>
      <c r="BAH1145" s="219"/>
      <c r="BAI1145" s="167" t="s">
        <v>77</v>
      </c>
      <c r="BAJ1145" s="500" t="s">
        <v>1631</v>
      </c>
      <c r="BAL1145" s="168"/>
      <c r="BAM1145" s="168">
        <f t="shared" si="2933"/>
        <v>220</v>
      </c>
      <c r="BAN1145" s="167" t="s">
        <v>65</v>
      </c>
      <c r="BAO1145" s="10">
        <f t="shared" ref="BAO1145" si="3292">BAM1145*1.3</f>
        <v>286</v>
      </c>
      <c r="BAP1145" s="10"/>
      <c r="BAQ1145" s="219"/>
      <c r="BAR1145" s="167" t="s">
        <v>77</v>
      </c>
      <c r="BAS1145" s="500" t="s">
        <v>1618</v>
      </c>
      <c r="BAU1145" s="168"/>
      <c r="BAV1145" s="168">
        <f t="shared" si="2936"/>
        <v>0</v>
      </c>
      <c r="BAW1145" s="167" t="s">
        <v>65</v>
      </c>
      <c r="BAX1145" s="10">
        <f t="shared" ref="BAX1145" si="3293">BAV1145*1.3</f>
        <v>0</v>
      </c>
      <c r="BAY1145" s="10"/>
      <c r="BAZ1145" s="219"/>
      <c r="BBA1145" s="167" t="s">
        <v>77</v>
      </c>
      <c r="BBB1145" s="500" t="s">
        <v>673</v>
      </c>
      <c r="BBD1145" s="168"/>
      <c r="BBE1145" s="168">
        <f t="shared" si="2939"/>
        <v>24</v>
      </c>
      <c r="BBF1145" s="167" t="s">
        <v>65</v>
      </c>
      <c r="BBG1145" s="10">
        <f t="shared" ref="BBG1145" si="3294">BBE1145*1.3</f>
        <v>31.200000000000003</v>
      </c>
      <c r="BBH1145" s="10"/>
      <c r="BBI1145" s="219"/>
      <c r="BBJ1145" s="167" t="s">
        <v>77</v>
      </c>
      <c r="BBK1145" s="500" t="s">
        <v>548</v>
      </c>
      <c r="BBM1145" s="168"/>
      <c r="BBN1145" s="168">
        <f t="shared" si="2942"/>
        <v>0</v>
      </c>
      <c r="BBO1145" s="167" t="s">
        <v>65</v>
      </c>
      <c r="BBP1145" s="10">
        <f t="shared" ref="BBP1145" si="3295">BBN1145*1.3</f>
        <v>0</v>
      </c>
      <c r="BBQ1145" s="10"/>
      <c r="BBR1145" s="219"/>
      <c r="BBS1145" s="167" t="s">
        <v>77</v>
      </c>
      <c r="BBT1145" s="500" t="s">
        <v>1663</v>
      </c>
      <c r="BBV1145" s="168"/>
      <c r="BBW1145" s="168">
        <f t="shared" si="2945"/>
        <v>130</v>
      </c>
      <c r="BBX1145" s="167" t="s">
        <v>65</v>
      </c>
      <c r="BBY1145" s="10">
        <f t="shared" ref="BBY1145" si="3296">BBW1145*1.3</f>
        <v>169</v>
      </c>
      <c r="BBZ1145" s="10"/>
      <c r="BCA1145" s="219"/>
      <c r="BCB1145" s="167" t="s">
        <v>77</v>
      </c>
      <c r="BCC1145" s="328" t="s">
        <v>1618</v>
      </c>
      <c r="BCE1145" s="168"/>
      <c r="BCF1145" s="168">
        <f t="shared" si="2948"/>
        <v>0</v>
      </c>
      <c r="BCG1145" s="167" t="s">
        <v>65</v>
      </c>
      <c r="BCH1145" s="10">
        <f t="shared" ref="BCH1145" si="3297">BCF1145*1.3</f>
        <v>0</v>
      </c>
      <c r="BCI1145" s="10"/>
      <c r="BCJ1145" s="219"/>
      <c r="BCK1145" s="167" t="s">
        <v>77</v>
      </c>
      <c r="BCL1145" s="500" t="s">
        <v>906</v>
      </c>
      <c r="BCN1145" s="168"/>
      <c r="BCO1145" s="168">
        <f t="shared" si="2951"/>
        <v>67</v>
      </c>
      <c r="BCP1145" s="167" t="s">
        <v>65</v>
      </c>
      <c r="BCQ1145" s="10">
        <f t="shared" ref="BCQ1145" si="3298">BCO1145*1.3</f>
        <v>87.100000000000009</v>
      </c>
      <c r="BCR1145" s="10"/>
      <c r="BCS1145" s="219"/>
      <c r="BCT1145" s="167" t="s">
        <v>77</v>
      </c>
      <c r="BCU1145" s="500" t="s">
        <v>1923</v>
      </c>
      <c r="BCW1145" s="168"/>
      <c r="BCX1145" s="168">
        <f t="shared" si="2954"/>
        <v>4</v>
      </c>
      <c r="BCY1145" s="167" t="s">
        <v>65</v>
      </c>
      <c r="BCZ1145" s="10">
        <f t="shared" ref="BCZ1145" si="3299">BCX1145*1.3</f>
        <v>5.2</v>
      </c>
      <c r="BDA1145" s="10"/>
      <c r="BDB1145" s="219"/>
      <c r="BDC1145" s="167" t="s">
        <v>77</v>
      </c>
      <c r="BDD1145" s="500" t="s">
        <v>1662</v>
      </c>
      <c r="BDF1145" s="168"/>
      <c r="BDG1145" s="168">
        <f t="shared" si="2957"/>
        <v>43</v>
      </c>
      <c r="BDH1145" s="167" t="s">
        <v>65</v>
      </c>
      <c r="BDI1145" s="10">
        <f t="shared" ref="BDI1145" si="3300">BDG1145*1.3</f>
        <v>55.9</v>
      </c>
      <c r="BDJ1145" s="10"/>
      <c r="BDK1145" s="219"/>
      <c r="BDL1145" s="167" t="s">
        <v>77</v>
      </c>
      <c r="BDM1145" s="328" t="s">
        <v>1618</v>
      </c>
      <c r="BDO1145" s="168"/>
      <c r="BDP1145" s="168">
        <f t="shared" si="2960"/>
        <v>0</v>
      </c>
      <c r="BDQ1145" s="167" t="s">
        <v>65</v>
      </c>
      <c r="BDR1145" s="10">
        <f t="shared" ref="BDR1145" si="3301">BDP1145*1.3</f>
        <v>0</v>
      </c>
      <c r="BDS1145" s="10"/>
      <c r="BDT1145" s="219"/>
      <c r="BDU1145" s="167" t="s">
        <v>77</v>
      </c>
      <c r="BDV1145" s="500" t="s">
        <v>548</v>
      </c>
      <c r="BDX1145" s="168"/>
      <c r="BDY1145" s="168">
        <f t="shared" si="2963"/>
        <v>0</v>
      </c>
      <c r="BDZ1145" s="167" t="s">
        <v>65</v>
      </c>
      <c r="BEA1145" s="10">
        <f t="shared" ref="BEA1145" si="3302">BDY1145*1.3</f>
        <v>0</v>
      </c>
      <c r="BEB1145" s="10"/>
      <c r="BEC1145" s="219"/>
      <c r="BED1145" s="167" t="s">
        <v>77</v>
      </c>
      <c r="BEE1145" s="498" t="s">
        <v>683</v>
      </c>
      <c r="BEG1145" s="168"/>
      <c r="BEH1145" s="168">
        <f t="shared" si="2966"/>
        <v>73</v>
      </c>
      <c r="BEI1145" s="167" t="s">
        <v>65</v>
      </c>
      <c r="BEJ1145" s="10">
        <f t="shared" ref="BEJ1145" si="3303">BEH1145*1.3</f>
        <v>94.9</v>
      </c>
      <c r="BEK1145" s="10"/>
      <c r="BEL1145" s="219"/>
      <c r="BEM1145" s="167" t="s">
        <v>77</v>
      </c>
      <c r="BEN1145" s="498" t="s">
        <v>1631</v>
      </c>
      <c r="BEP1145" s="168"/>
      <c r="BEQ1145" s="168">
        <f t="shared" si="2969"/>
        <v>220</v>
      </c>
      <c r="BER1145" s="167" t="s">
        <v>65</v>
      </c>
      <c r="BES1145" s="10">
        <f t="shared" ref="BES1145" si="3304">BEQ1145*1.3</f>
        <v>286</v>
      </c>
      <c r="BET1145" s="10"/>
      <c r="BEU1145" s="219"/>
      <c r="BEV1145" s="167" t="s">
        <v>77</v>
      </c>
      <c r="BEW1145" s="500" t="s">
        <v>1618</v>
      </c>
      <c r="BEY1145" s="168"/>
      <c r="BEZ1145" s="168">
        <f t="shared" si="2972"/>
        <v>0</v>
      </c>
      <c r="BFA1145" s="167" t="s">
        <v>65</v>
      </c>
      <c r="BFB1145" s="10">
        <f t="shared" ref="BFB1145" si="3305">BEZ1145*1.3</f>
        <v>0</v>
      </c>
      <c r="BFC1145" s="10"/>
      <c r="BFD1145" s="219"/>
      <c r="BFE1145" s="167"/>
      <c r="BFF1145" s="327"/>
      <c r="BFH1145" s="168"/>
      <c r="BFI1145" s="168"/>
      <c r="BFJ1145" s="167"/>
      <c r="BFK1145" s="10"/>
      <c r="BFL1145" s="10"/>
      <c r="BFN1145" s="167"/>
      <c r="BFO1145" s="327"/>
      <c r="BFQ1145" s="168"/>
      <c r="BFR1145" s="168"/>
      <c r="BFS1145" s="167"/>
      <c r="BFT1145" s="10"/>
      <c r="BFU1145" s="10"/>
      <c r="BFW1145" s="167"/>
      <c r="BFX1145" s="328"/>
      <c r="BFZ1145" s="168"/>
      <c r="BGA1145" s="168"/>
      <c r="BGB1145" s="167"/>
      <c r="BGC1145" s="10"/>
      <c r="BGD1145" s="10"/>
      <c r="BGF1145" s="167"/>
      <c r="BGG1145" s="327"/>
      <c r="BGI1145" s="168"/>
      <c r="BGJ1145" s="168"/>
      <c r="BGK1145" s="167"/>
      <c r="BGL1145" s="10"/>
      <c r="BGM1145" s="10"/>
      <c r="BGO1145" s="167"/>
      <c r="BGP1145" s="328"/>
      <c r="BGR1145" s="168"/>
      <c r="BGS1145" s="168"/>
      <c r="BGT1145" s="167"/>
      <c r="BGU1145" s="10"/>
      <c r="BGV1145" s="10"/>
      <c r="BGX1145" s="167"/>
      <c r="BGY1145" s="327"/>
      <c r="BHA1145" s="168"/>
      <c r="BHB1145" s="168"/>
      <c r="BHC1145" s="167"/>
      <c r="BHD1145" s="10"/>
      <c r="BHE1145" s="10"/>
    </row>
    <row r="1146" spans="1:1565" s="14" customFormat="1" ht="15">
      <c r="A1146" s="167" t="s">
        <v>78</v>
      </c>
      <c r="B1146" s="325" t="s">
        <v>548</v>
      </c>
      <c r="D1146" s="168"/>
      <c r="E1146" s="168">
        <f>VLOOKUP(B1146,$A$1213:$F$2274,6,FALSE)</f>
        <v>0</v>
      </c>
      <c r="F1146" s="167" t="s">
        <v>67</v>
      </c>
      <c r="G1146" s="10">
        <f>E1146*1.2</f>
        <v>0</v>
      </c>
      <c r="H1146" s="10"/>
      <c r="I1146" s="219"/>
      <c r="J1146" s="167" t="s">
        <v>78</v>
      </c>
      <c r="K1146" s="325" t="s">
        <v>548</v>
      </c>
      <c r="M1146" s="168"/>
      <c r="N1146" s="168">
        <f>VLOOKUP(K1146,$A$1213:$F$2274,6,FALSE)</f>
        <v>0</v>
      </c>
      <c r="O1146" s="167" t="s">
        <v>67</v>
      </c>
      <c r="P1146" s="10">
        <f>N1146*1.2</f>
        <v>0</v>
      </c>
      <c r="Q1146" s="10"/>
      <c r="R1146" s="219"/>
      <c r="S1146" s="167" t="s">
        <v>78</v>
      </c>
      <c r="T1146" s="325" t="s">
        <v>530</v>
      </c>
      <c r="V1146" s="168"/>
      <c r="W1146" s="168">
        <f t="shared" si="2477"/>
        <v>5</v>
      </c>
      <c r="X1146" s="167" t="s">
        <v>67</v>
      </c>
      <c r="Y1146" s="10">
        <f t="shared" ref="Y1146" si="3306">W1146*1.2</f>
        <v>6</v>
      </c>
      <c r="Z1146" s="10"/>
      <c r="AA1146" s="219"/>
      <c r="AB1146" s="167" t="s">
        <v>78</v>
      </c>
      <c r="AC1146" s="325" t="s">
        <v>530</v>
      </c>
      <c r="AE1146" s="168"/>
      <c r="AF1146" s="168">
        <f t="shared" si="2480"/>
        <v>5</v>
      </c>
      <c r="AG1146" s="167" t="s">
        <v>67</v>
      </c>
      <c r="AH1146" s="10">
        <f t="shared" ref="AH1146" si="3307">AF1146*1.2</f>
        <v>6</v>
      </c>
      <c r="AI1146" s="10"/>
      <c r="AJ1146" s="219"/>
      <c r="AK1146" s="167" t="s">
        <v>78</v>
      </c>
      <c r="AL1146" s="325" t="s">
        <v>906</v>
      </c>
      <c r="AN1146" s="168"/>
      <c r="AO1146" s="168">
        <f t="shared" si="2483"/>
        <v>67</v>
      </c>
      <c r="AP1146" s="167" t="s">
        <v>67</v>
      </c>
      <c r="AQ1146" s="10">
        <f t="shared" ref="AQ1146" si="3308">AO1146*1.2</f>
        <v>80.399999999999991</v>
      </c>
      <c r="AR1146" s="10"/>
      <c r="AS1146" s="219"/>
      <c r="AT1146" s="167" t="s">
        <v>78</v>
      </c>
      <c r="AU1146" s="325" t="s">
        <v>1618</v>
      </c>
      <c r="AW1146" s="168"/>
      <c r="AX1146" s="168">
        <f t="shared" si="2486"/>
        <v>0</v>
      </c>
      <c r="AY1146" s="167" t="s">
        <v>67</v>
      </c>
      <c r="AZ1146" s="10">
        <f t="shared" ref="AZ1146" si="3309">AX1146*1.2</f>
        <v>0</v>
      </c>
      <c r="BA1146" s="10"/>
      <c r="BB1146" s="219"/>
      <c r="BC1146" s="167" t="s">
        <v>78</v>
      </c>
      <c r="BD1146" s="325" t="s">
        <v>1618</v>
      </c>
      <c r="BF1146" s="168"/>
      <c r="BG1146" s="168">
        <f t="shared" si="2489"/>
        <v>0</v>
      </c>
      <c r="BH1146" s="167" t="s">
        <v>67</v>
      </c>
      <c r="BI1146" s="10">
        <f t="shared" ref="BI1146" si="3310">BG1146*1.2</f>
        <v>0</v>
      </c>
      <c r="BJ1146" s="10"/>
      <c r="BK1146" s="219"/>
      <c r="BL1146" s="167" t="s">
        <v>78</v>
      </c>
      <c r="BM1146" s="325" t="s">
        <v>513</v>
      </c>
      <c r="BO1146" s="168"/>
      <c r="BP1146" s="168">
        <f t="shared" si="2492"/>
        <v>34</v>
      </c>
      <c r="BQ1146" s="167" t="s">
        <v>67</v>
      </c>
      <c r="BR1146" s="10">
        <f t="shared" ref="BR1146" si="3311">BP1146*1.2</f>
        <v>40.799999999999997</v>
      </c>
      <c r="BS1146" s="10"/>
      <c r="BT1146" s="219"/>
      <c r="BU1146" s="167" t="s">
        <v>78</v>
      </c>
      <c r="BV1146" s="325" t="s">
        <v>683</v>
      </c>
      <c r="BX1146" s="168"/>
      <c r="BY1146" s="168">
        <f t="shared" si="2495"/>
        <v>73</v>
      </c>
      <c r="BZ1146" s="167" t="s">
        <v>67</v>
      </c>
      <c r="CA1146" s="10">
        <f t="shared" ref="CA1146" si="3312">BY1146*1.2</f>
        <v>87.6</v>
      </c>
      <c r="CB1146" s="10"/>
      <c r="CC1146" s="219"/>
      <c r="CD1146" s="167" t="s">
        <v>78</v>
      </c>
      <c r="CE1146" s="325" t="s">
        <v>584</v>
      </c>
      <c r="CG1146" s="168"/>
      <c r="CH1146" s="168">
        <f t="shared" si="2498"/>
        <v>0</v>
      </c>
      <c r="CI1146" s="167" t="s">
        <v>67</v>
      </c>
      <c r="CJ1146" s="10">
        <f t="shared" ref="CJ1146" si="3313">CH1146*1.2</f>
        <v>0</v>
      </c>
      <c r="CK1146" s="10"/>
      <c r="CL1146" s="219"/>
      <c r="CM1146" s="167" t="s">
        <v>78</v>
      </c>
      <c r="CN1146" s="325" t="s">
        <v>1631</v>
      </c>
      <c r="CP1146" s="168"/>
      <c r="CQ1146" s="168">
        <f t="shared" si="2501"/>
        <v>220</v>
      </c>
      <c r="CR1146" s="167" t="s">
        <v>67</v>
      </c>
      <c r="CS1146" s="10">
        <f t="shared" ref="CS1146" si="3314">CQ1146*1.2</f>
        <v>264</v>
      </c>
      <c r="CT1146" s="10"/>
      <c r="CU1146" s="219"/>
      <c r="CV1146" s="167" t="s">
        <v>78</v>
      </c>
      <c r="CW1146" s="325" t="s">
        <v>430</v>
      </c>
      <c r="CY1146" s="168"/>
      <c r="CZ1146" s="168">
        <f t="shared" si="2504"/>
        <v>0</v>
      </c>
      <c r="DA1146" s="167" t="s">
        <v>67</v>
      </c>
      <c r="DB1146" s="10">
        <f t="shared" ref="DB1146" si="3315">CZ1146*1.2</f>
        <v>0</v>
      </c>
      <c r="DC1146" s="10"/>
      <c r="DD1146" s="219"/>
      <c r="DE1146" s="167" t="s">
        <v>78</v>
      </c>
      <c r="DF1146" s="325" t="s">
        <v>683</v>
      </c>
      <c r="DH1146" s="168"/>
      <c r="DI1146" s="168">
        <f t="shared" si="2507"/>
        <v>73</v>
      </c>
      <c r="DJ1146" s="167" t="s">
        <v>67</v>
      </c>
      <c r="DK1146" s="10">
        <f t="shared" ref="DK1146" si="3316">DI1146*1.2</f>
        <v>87.6</v>
      </c>
      <c r="DL1146" s="10"/>
      <c r="DM1146" s="219"/>
      <c r="DN1146" s="167" t="s">
        <v>78</v>
      </c>
      <c r="DO1146" s="325" t="s">
        <v>548</v>
      </c>
      <c r="DQ1146" s="168"/>
      <c r="DR1146" s="168">
        <f t="shared" si="2510"/>
        <v>0</v>
      </c>
      <c r="DS1146" s="167" t="s">
        <v>67</v>
      </c>
      <c r="DT1146" s="10">
        <f t="shared" ref="DT1146" si="3317">DR1146*1.2</f>
        <v>0</v>
      </c>
      <c r="DU1146" s="10"/>
      <c r="DV1146" s="219"/>
      <c r="DW1146" s="167" t="s">
        <v>78</v>
      </c>
      <c r="DX1146" s="325" t="s">
        <v>1662</v>
      </c>
      <c r="DZ1146" s="168"/>
      <c r="EA1146" s="168">
        <f t="shared" si="2513"/>
        <v>43</v>
      </c>
      <c r="EB1146" s="167" t="s">
        <v>67</v>
      </c>
      <c r="EC1146" s="10">
        <f t="shared" ref="EC1146" si="3318">EA1146*1.2</f>
        <v>51.6</v>
      </c>
      <c r="ED1146" s="10"/>
      <c r="EE1146" s="219"/>
      <c r="EF1146" s="167" t="s">
        <v>78</v>
      </c>
      <c r="EG1146" s="325" t="s">
        <v>790</v>
      </c>
      <c r="EI1146" s="168"/>
      <c r="EJ1146" s="168">
        <f t="shared" si="2516"/>
        <v>0</v>
      </c>
      <c r="EK1146" s="167" t="s">
        <v>67</v>
      </c>
      <c r="EL1146" s="10">
        <f t="shared" ref="EL1146" si="3319">EJ1146*1.2</f>
        <v>0</v>
      </c>
      <c r="EM1146" s="10"/>
      <c r="EN1146" s="219"/>
      <c r="EO1146" s="167" t="s">
        <v>78</v>
      </c>
      <c r="EP1146" s="325" t="s">
        <v>1923</v>
      </c>
      <c r="ER1146" s="168"/>
      <c r="ES1146" s="168">
        <f t="shared" si="2519"/>
        <v>4</v>
      </c>
      <c r="ET1146" s="167" t="s">
        <v>67</v>
      </c>
      <c r="EU1146" s="10">
        <f t="shared" ref="EU1146" si="3320">ES1146*1.2</f>
        <v>4.8</v>
      </c>
      <c r="EV1146" s="10"/>
      <c r="EW1146" s="219"/>
      <c r="EX1146" s="167" t="s">
        <v>78</v>
      </c>
      <c r="EY1146" s="325" t="s">
        <v>513</v>
      </c>
      <c r="FA1146" s="168"/>
      <c r="FB1146" s="168">
        <f t="shared" si="2522"/>
        <v>34</v>
      </c>
      <c r="FC1146" s="167" t="s">
        <v>67</v>
      </c>
      <c r="FD1146" s="10">
        <f t="shared" ref="FD1146" si="3321">FB1146*1.2</f>
        <v>40.799999999999997</v>
      </c>
      <c r="FE1146" s="10"/>
      <c r="FF1146" s="219"/>
      <c r="FG1146" s="167" t="s">
        <v>78</v>
      </c>
      <c r="FH1146" s="325" t="s">
        <v>1662</v>
      </c>
      <c r="FJ1146" s="168"/>
      <c r="FK1146" s="168">
        <f t="shared" si="2525"/>
        <v>43</v>
      </c>
      <c r="FL1146" s="167" t="s">
        <v>67</v>
      </c>
      <c r="FM1146" s="10">
        <f t="shared" ref="FM1146" si="3322">FK1146*1.2</f>
        <v>51.6</v>
      </c>
      <c r="FN1146" s="10"/>
      <c r="FO1146" s="219"/>
      <c r="FP1146" s="167" t="s">
        <v>78</v>
      </c>
      <c r="FQ1146" s="325" t="s">
        <v>906</v>
      </c>
      <c r="FS1146" s="168"/>
      <c r="FT1146" s="168">
        <f t="shared" si="2528"/>
        <v>67</v>
      </c>
      <c r="FU1146" s="167" t="s">
        <v>67</v>
      </c>
      <c r="FV1146" s="10">
        <f t="shared" ref="FV1146" si="3323">FT1146*1.2</f>
        <v>80.399999999999991</v>
      </c>
      <c r="FW1146" s="10"/>
      <c r="FX1146" s="219"/>
      <c r="FY1146" s="167" t="s">
        <v>78</v>
      </c>
      <c r="FZ1146" s="325" t="s">
        <v>1631</v>
      </c>
      <c r="GB1146" s="168"/>
      <c r="GC1146" s="168">
        <f t="shared" si="2531"/>
        <v>220</v>
      </c>
      <c r="GD1146" s="167" t="s">
        <v>67</v>
      </c>
      <c r="GE1146" s="10">
        <f t="shared" ref="GE1146" si="3324">GC1146*1.2</f>
        <v>264</v>
      </c>
      <c r="GF1146" s="10"/>
      <c r="GG1146" s="219"/>
      <c r="GH1146" s="167" t="s">
        <v>78</v>
      </c>
      <c r="GI1146" s="325" t="s">
        <v>430</v>
      </c>
      <c r="GK1146" s="168"/>
      <c r="GL1146" s="168">
        <f t="shared" si="2534"/>
        <v>0</v>
      </c>
      <c r="GM1146" s="167" t="s">
        <v>67</v>
      </c>
      <c r="GN1146" s="10">
        <f t="shared" ref="GN1146" si="3325">GL1146*1.2</f>
        <v>0</v>
      </c>
      <c r="GO1146" s="10"/>
      <c r="GP1146" s="219"/>
      <c r="GQ1146" s="167" t="s">
        <v>78</v>
      </c>
      <c r="GR1146" s="325" t="s">
        <v>1631</v>
      </c>
      <c r="GT1146" s="168"/>
      <c r="GU1146" s="168">
        <f t="shared" si="2537"/>
        <v>220</v>
      </c>
      <c r="GV1146" s="167" t="s">
        <v>67</v>
      </c>
      <c r="GW1146" s="10">
        <f t="shared" ref="GW1146" si="3326">GU1146*1.2</f>
        <v>264</v>
      </c>
      <c r="GX1146" s="10"/>
      <c r="GY1146" s="219"/>
      <c r="GZ1146" s="167" t="s">
        <v>78</v>
      </c>
      <c r="HA1146" s="325" t="s">
        <v>418</v>
      </c>
      <c r="HC1146" s="168"/>
      <c r="HD1146" s="168">
        <f t="shared" si="2540"/>
        <v>0</v>
      </c>
      <c r="HE1146" s="167" t="s">
        <v>67</v>
      </c>
      <c r="HF1146" s="10">
        <f t="shared" ref="HF1146" si="3327">HD1146*1.2</f>
        <v>0</v>
      </c>
      <c r="HG1146" s="10"/>
      <c r="HH1146" s="219"/>
      <c r="HI1146" s="167" t="s">
        <v>78</v>
      </c>
      <c r="HJ1146" s="325" t="s">
        <v>1923</v>
      </c>
      <c r="HL1146" s="168"/>
      <c r="HM1146" s="168">
        <f t="shared" si="2543"/>
        <v>4</v>
      </c>
      <c r="HN1146" s="167" t="s">
        <v>67</v>
      </c>
      <c r="HO1146" s="10">
        <f t="shared" ref="HO1146" si="3328">HM1146*1.2</f>
        <v>4.8</v>
      </c>
      <c r="HP1146" s="10"/>
      <c r="HQ1146" s="219"/>
      <c r="HR1146" s="167" t="s">
        <v>78</v>
      </c>
      <c r="HS1146" s="325" t="s">
        <v>418</v>
      </c>
      <c r="HU1146" s="168"/>
      <c r="HV1146" s="168">
        <f t="shared" si="2546"/>
        <v>0</v>
      </c>
      <c r="HW1146" s="167" t="s">
        <v>67</v>
      </c>
      <c r="HX1146" s="10">
        <f t="shared" ref="HX1146" si="3329">HV1146*1.2</f>
        <v>0</v>
      </c>
      <c r="HY1146" s="10"/>
      <c r="HZ1146" s="219"/>
      <c r="IA1146" s="167" t="s">
        <v>78</v>
      </c>
      <c r="IB1146" s="325" t="s">
        <v>1662</v>
      </c>
      <c r="ID1146" s="168"/>
      <c r="IE1146" s="168">
        <f t="shared" si="2549"/>
        <v>43</v>
      </c>
      <c r="IF1146" s="167" t="s">
        <v>67</v>
      </c>
      <c r="IG1146" s="10">
        <f t="shared" ref="IG1146" si="3330">IE1146*1.2</f>
        <v>51.6</v>
      </c>
      <c r="IH1146" s="10"/>
      <c r="II1146" s="219"/>
      <c r="IJ1146" s="167" t="s">
        <v>78</v>
      </c>
      <c r="IK1146" s="325" t="s">
        <v>513</v>
      </c>
      <c r="IM1146" s="168"/>
      <c r="IN1146" s="168">
        <f t="shared" si="2552"/>
        <v>34</v>
      </c>
      <c r="IO1146" s="167" t="s">
        <v>67</v>
      </c>
      <c r="IP1146" s="10">
        <f t="shared" ref="IP1146" si="3331">IN1146*1.2</f>
        <v>40.799999999999997</v>
      </c>
      <c r="IQ1146" s="10"/>
      <c r="IR1146" s="219"/>
      <c r="IS1146" s="167" t="s">
        <v>78</v>
      </c>
      <c r="IT1146" s="325" t="s">
        <v>673</v>
      </c>
      <c r="IV1146" s="168"/>
      <c r="IW1146" s="168">
        <f t="shared" si="2555"/>
        <v>24</v>
      </c>
      <c r="IX1146" s="167" t="s">
        <v>67</v>
      </c>
      <c r="IY1146" s="10">
        <f t="shared" ref="IY1146" si="3332">IW1146*1.2</f>
        <v>28.799999999999997</v>
      </c>
      <c r="IZ1146" s="10"/>
      <c r="JA1146" s="219"/>
      <c r="JB1146" s="167" t="s">
        <v>78</v>
      </c>
      <c r="JC1146" s="500" t="s">
        <v>548</v>
      </c>
      <c r="JE1146" s="168"/>
      <c r="JF1146" s="168">
        <f t="shared" si="2558"/>
        <v>0</v>
      </c>
      <c r="JG1146" s="167" t="s">
        <v>67</v>
      </c>
      <c r="JH1146" s="10">
        <f t="shared" ref="JH1146" si="3333">JF1146*1.2</f>
        <v>0</v>
      </c>
      <c r="JI1146" s="10"/>
      <c r="JJ1146" s="219"/>
      <c r="JK1146" s="167" t="s">
        <v>78</v>
      </c>
      <c r="JL1146" s="500" t="s">
        <v>1618</v>
      </c>
      <c r="JN1146" s="168"/>
      <c r="JO1146" s="168">
        <f t="shared" si="2561"/>
        <v>0</v>
      </c>
      <c r="JP1146" s="167" t="s">
        <v>67</v>
      </c>
      <c r="JQ1146" s="10">
        <f t="shared" ref="JQ1146" si="3334">JO1146*1.2</f>
        <v>0</v>
      </c>
      <c r="JR1146" s="10"/>
      <c r="JS1146" s="219"/>
      <c r="JT1146" s="167" t="s">
        <v>78</v>
      </c>
      <c r="JU1146" s="500" t="s">
        <v>418</v>
      </c>
      <c r="JW1146" s="168"/>
      <c r="JX1146" s="168">
        <f t="shared" si="2564"/>
        <v>0</v>
      </c>
      <c r="JY1146" s="167" t="s">
        <v>67</v>
      </c>
      <c r="JZ1146" s="10">
        <f t="shared" ref="JZ1146" si="3335">JX1146*1.2</f>
        <v>0</v>
      </c>
      <c r="KA1146" s="10"/>
      <c r="KB1146" s="219"/>
      <c r="KC1146" s="167" t="s">
        <v>78</v>
      </c>
      <c r="KD1146" s="500" t="s">
        <v>530</v>
      </c>
      <c r="KF1146" s="168"/>
      <c r="KG1146" s="168">
        <f t="shared" si="2567"/>
        <v>5</v>
      </c>
      <c r="KH1146" s="167" t="s">
        <v>67</v>
      </c>
      <c r="KI1146" s="10">
        <f t="shared" ref="KI1146" si="3336">KG1146*1.2</f>
        <v>6</v>
      </c>
      <c r="KJ1146" s="10"/>
      <c r="KK1146" s="219"/>
      <c r="KL1146" s="167" t="s">
        <v>78</v>
      </c>
      <c r="KM1146" s="500" t="s">
        <v>530</v>
      </c>
      <c r="KO1146" s="168"/>
      <c r="KP1146" s="168">
        <f t="shared" si="2570"/>
        <v>5</v>
      </c>
      <c r="KQ1146" s="167" t="s">
        <v>67</v>
      </c>
      <c r="KR1146" s="10">
        <f t="shared" ref="KR1146" si="3337">KP1146*1.2</f>
        <v>6</v>
      </c>
      <c r="KS1146" s="10"/>
      <c r="KT1146" s="219"/>
      <c r="KU1146" s="167" t="s">
        <v>78</v>
      </c>
      <c r="KV1146" s="328" t="s">
        <v>531</v>
      </c>
      <c r="KX1146" s="168"/>
      <c r="KY1146" s="168">
        <f t="shared" si="2573"/>
        <v>0</v>
      </c>
      <c r="KZ1146" s="167" t="s">
        <v>67</v>
      </c>
      <c r="LA1146" s="10">
        <f t="shared" ref="LA1146" si="3338">KY1146*1.2</f>
        <v>0</v>
      </c>
      <c r="LB1146" s="10"/>
      <c r="LC1146" s="219"/>
      <c r="LD1146" s="167" t="s">
        <v>78</v>
      </c>
      <c r="LE1146" s="500" t="s">
        <v>530</v>
      </c>
      <c r="LG1146" s="168"/>
      <c r="LH1146" s="168">
        <f t="shared" si="2576"/>
        <v>5</v>
      </c>
      <c r="LI1146" s="167" t="s">
        <v>67</v>
      </c>
      <c r="LJ1146" s="10">
        <f t="shared" ref="LJ1146" si="3339">LH1146*1.2</f>
        <v>6</v>
      </c>
      <c r="LK1146" s="10"/>
      <c r="LL1146" s="219"/>
      <c r="LM1146" s="167" t="s">
        <v>78</v>
      </c>
      <c r="LN1146" s="500" t="s">
        <v>906</v>
      </c>
      <c r="LP1146" s="168"/>
      <c r="LQ1146" s="168">
        <f t="shared" si="2579"/>
        <v>67</v>
      </c>
      <c r="LR1146" s="167" t="s">
        <v>67</v>
      </c>
      <c r="LS1146" s="10">
        <f t="shared" ref="LS1146" si="3340">LQ1146*1.2</f>
        <v>80.399999999999991</v>
      </c>
      <c r="LT1146" s="10"/>
      <c r="LU1146" s="219"/>
      <c r="LV1146" s="167" t="s">
        <v>78</v>
      </c>
      <c r="LW1146" s="500" t="s">
        <v>430</v>
      </c>
      <c r="LY1146" s="168"/>
      <c r="LZ1146" s="168">
        <f t="shared" si="2582"/>
        <v>0</v>
      </c>
      <c r="MA1146" s="167" t="s">
        <v>67</v>
      </c>
      <c r="MB1146" s="10">
        <f t="shared" ref="MB1146" si="3341">LZ1146*1.2</f>
        <v>0</v>
      </c>
      <c r="MC1146" s="10"/>
      <c r="MD1146" s="219"/>
      <c r="ME1146" s="167" t="s">
        <v>78</v>
      </c>
      <c r="MF1146" s="500" t="s">
        <v>430</v>
      </c>
      <c r="MH1146" s="168"/>
      <c r="MI1146" s="168">
        <f t="shared" si="2585"/>
        <v>0</v>
      </c>
      <c r="MJ1146" s="167" t="s">
        <v>67</v>
      </c>
      <c r="MK1146" s="10">
        <f t="shared" ref="MK1146" si="3342">MI1146*1.2</f>
        <v>0</v>
      </c>
      <c r="ML1146" s="10"/>
      <c r="MM1146" s="219"/>
      <c r="MN1146" s="167" t="s">
        <v>78</v>
      </c>
      <c r="MO1146" s="328" t="s">
        <v>513</v>
      </c>
      <c r="MQ1146" s="168"/>
      <c r="MR1146" s="168">
        <f t="shared" si="2588"/>
        <v>34</v>
      </c>
      <c r="MS1146" s="167" t="s">
        <v>67</v>
      </c>
      <c r="MT1146" s="10">
        <f t="shared" ref="MT1146" si="3343">MR1146*1.2</f>
        <v>40.799999999999997</v>
      </c>
      <c r="MU1146" s="10"/>
      <c r="MV1146" s="219"/>
      <c r="MW1146" s="167" t="s">
        <v>78</v>
      </c>
      <c r="MX1146" s="500" t="s">
        <v>415</v>
      </c>
      <c r="MZ1146" s="168"/>
      <c r="NA1146" s="168">
        <f t="shared" si="2591"/>
        <v>20</v>
      </c>
      <c r="NB1146" s="167" t="s">
        <v>67</v>
      </c>
      <c r="NC1146" s="10">
        <f t="shared" ref="NC1146" si="3344">NA1146*1.2</f>
        <v>24</v>
      </c>
      <c r="ND1146" s="10"/>
      <c r="NE1146" s="219"/>
      <c r="NF1146" s="167" t="s">
        <v>78</v>
      </c>
      <c r="NG1146" s="500" t="s">
        <v>430</v>
      </c>
      <c r="NI1146" s="168"/>
      <c r="NJ1146" s="168">
        <f t="shared" si="2594"/>
        <v>0</v>
      </c>
      <c r="NK1146" s="167" t="s">
        <v>67</v>
      </c>
      <c r="NL1146" s="10">
        <f t="shared" ref="NL1146" si="3345">NJ1146*1.2</f>
        <v>0</v>
      </c>
      <c r="NM1146" s="10"/>
      <c r="NN1146" s="219"/>
      <c r="NO1146" s="167" t="s">
        <v>78</v>
      </c>
      <c r="NP1146" s="500" t="s">
        <v>513</v>
      </c>
      <c r="NR1146" s="168"/>
      <c r="NS1146" s="168">
        <f t="shared" si="2597"/>
        <v>34</v>
      </c>
      <c r="NT1146" s="167" t="s">
        <v>67</v>
      </c>
      <c r="NU1146" s="10">
        <f t="shared" ref="NU1146" si="3346">NS1146*1.2</f>
        <v>40.799999999999997</v>
      </c>
      <c r="NV1146" s="10"/>
      <c r="NW1146" s="219"/>
      <c r="NX1146" s="167" t="s">
        <v>78</v>
      </c>
      <c r="NY1146" s="500" t="s">
        <v>1618</v>
      </c>
      <c r="OA1146" s="168"/>
      <c r="OB1146" s="168">
        <f t="shared" si="2600"/>
        <v>0</v>
      </c>
      <c r="OC1146" s="167" t="s">
        <v>67</v>
      </c>
      <c r="OD1146" s="10">
        <f t="shared" ref="OD1146" si="3347">OB1146*1.2</f>
        <v>0</v>
      </c>
      <c r="OE1146" s="10"/>
      <c r="OF1146" s="219"/>
      <c r="OG1146" s="167" t="s">
        <v>78</v>
      </c>
      <c r="OH1146" s="500" t="s">
        <v>430</v>
      </c>
      <c r="OJ1146" s="168"/>
      <c r="OK1146" s="168">
        <f t="shared" si="2603"/>
        <v>0</v>
      </c>
      <c r="OL1146" s="167" t="s">
        <v>67</v>
      </c>
      <c r="OM1146" s="10">
        <f t="shared" ref="OM1146" si="3348">OK1146*1.2</f>
        <v>0</v>
      </c>
      <c r="ON1146" s="10"/>
      <c r="OO1146" s="219"/>
      <c r="OP1146" s="167" t="s">
        <v>78</v>
      </c>
      <c r="OQ1146" s="500" t="s">
        <v>418</v>
      </c>
      <c r="OS1146" s="168"/>
      <c r="OT1146" s="168">
        <f t="shared" si="2606"/>
        <v>0</v>
      </c>
      <c r="OU1146" s="167" t="s">
        <v>67</v>
      </c>
      <c r="OV1146" s="10">
        <f t="shared" ref="OV1146" si="3349">OT1146*1.2</f>
        <v>0</v>
      </c>
      <c r="OW1146" s="10"/>
      <c r="OX1146" s="219"/>
      <c r="OY1146" s="167" t="s">
        <v>78</v>
      </c>
      <c r="OZ1146" s="500" t="s">
        <v>513</v>
      </c>
      <c r="PB1146" s="168"/>
      <c r="PC1146" s="168">
        <f t="shared" si="2609"/>
        <v>34</v>
      </c>
      <c r="PD1146" s="167" t="s">
        <v>67</v>
      </c>
      <c r="PE1146" s="10">
        <f t="shared" ref="PE1146" si="3350">PC1146*1.2</f>
        <v>40.799999999999997</v>
      </c>
      <c r="PF1146" s="10"/>
      <c r="PG1146" s="219"/>
      <c r="PH1146" s="167" t="s">
        <v>78</v>
      </c>
      <c r="PI1146" s="500" t="s">
        <v>543</v>
      </c>
      <c r="PK1146" s="168"/>
      <c r="PL1146" s="168">
        <f t="shared" si="2612"/>
        <v>16</v>
      </c>
      <c r="PM1146" s="167" t="s">
        <v>67</v>
      </c>
      <c r="PN1146" s="10">
        <f t="shared" ref="PN1146" si="3351">PL1146*1.2</f>
        <v>19.2</v>
      </c>
      <c r="PO1146" s="10"/>
      <c r="PP1146" s="219"/>
      <c r="PQ1146" s="167" t="s">
        <v>78</v>
      </c>
      <c r="PR1146" s="500" t="s">
        <v>430</v>
      </c>
      <c r="PT1146" s="168"/>
      <c r="PU1146" s="168">
        <f t="shared" si="2615"/>
        <v>0</v>
      </c>
      <c r="PV1146" s="167" t="s">
        <v>67</v>
      </c>
      <c r="PW1146" s="10">
        <f t="shared" ref="PW1146" si="3352">PU1146*1.2</f>
        <v>0</v>
      </c>
      <c r="PX1146" s="10"/>
      <c r="PY1146" s="219"/>
      <c r="PZ1146" s="167" t="s">
        <v>78</v>
      </c>
      <c r="QA1146" s="500" t="s">
        <v>430</v>
      </c>
      <c r="QC1146" s="168"/>
      <c r="QD1146" s="168">
        <f t="shared" si="2618"/>
        <v>0</v>
      </c>
      <c r="QE1146" s="167" t="s">
        <v>67</v>
      </c>
      <c r="QF1146" s="10">
        <f t="shared" ref="QF1146" si="3353">QD1146*1.2</f>
        <v>0</v>
      </c>
      <c r="QG1146" s="10"/>
      <c r="QH1146" s="219"/>
      <c r="QI1146" s="167" t="s">
        <v>78</v>
      </c>
      <c r="QJ1146" s="500" t="s">
        <v>1631</v>
      </c>
      <c r="QL1146" s="168"/>
      <c r="QM1146" s="168">
        <f t="shared" si="2621"/>
        <v>220</v>
      </c>
      <c r="QN1146" s="167" t="s">
        <v>67</v>
      </c>
      <c r="QO1146" s="10">
        <f t="shared" ref="QO1146" si="3354">QM1146*1.2</f>
        <v>264</v>
      </c>
      <c r="QP1146" s="10"/>
      <c r="QQ1146" s="219"/>
      <c r="QR1146" s="167" t="s">
        <v>78</v>
      </c>
      <c r="QS1146" s="500" t="s">
        <v>1663</v>
      </c>
      <c r="QU1146" s="168"/>
      <c r="QV1146" s="168">
        <f t="shared" si="2624"/>
        <v>130</v>
      </c>
      <c r="QW1146" s="167" t="s">
        <v>67</v>
      </c>
      <c r="QX1146" s="10">
        <f t="shared" ref="QX1146" si="3355">QV1146*1.2</f>
        <v>156</v>
      </c>
      <c r="QY1146" s="10"/>
      <c r="QZ1146" s="219"/>
      <c r="RA1146" s="167" t="s">
        <v>78</v>
      </c>
      <c r="RB1146" s="500" t="s">
        <v>1618</v>
      </c>
      <c r="RD1146" s="168"/>
      <c r="RE1146" s="168">
        <f t="shared" si="2627"/>
        <v>0</v>
      </c>
      <c r="RF1146" s="167" t="s">
        <v>67</v>
      </c>
      <c r="RG1146" s="10">
        <f t="shared" ref="RG1146" si="3356">RE1146*1.2</f>
        <v>0</v>
      </c>
      <c r="RH1146" s="10"/>
      <c r="RI1146" s="219"/>
      <c r="RJ1146" s="167" t="s">
        <v>78</v>
      </c>
      <c r="RK1146" s="500" t="s">
        <v>1618</v>
      </c>
      <c r="RM1146" s="168"/>
      <c r="RN1146" s="168">
        <f t="shared" si="2630"/>
        <v>0</v>
      </c>
      <c r="RO1146" s="167" t="s">
        <v>67</v>
      </c>
      <c r="RP1146" s="10">
        <f t="shared" ref="RP1146" si="3357">RN1146*1.2</f>
        <v>0</v>
      </c>
      <c r="RQ1146" s="10"/>
      <c r="RR1146" s="219"/>
      <c r="RS1146" s="167" t="s">
        <v>78</v>
      </c>
      <c r="RT1146" s="500" t="s">
        <v>1618</v>
      </c>
      <c r="RV1146" s="168"/>
      <c r="RW1146" s="168">
        <f t="shared" si="2633"/>
        <v>0</v>
      </c>
      <c r="RX1146" s="167" t="s">
        <v>67</v>
      </c>
      <c r="RY1146" s="10">
        <f t="shared" ref="RY1146" si="3358">RW1146*1.2</f>
        <v>0</v>
      </c>
      <c r="RZ1146" s="10"/>
      <c r="SA1146" s="219"/>
      <c r="SB1146" s="167" t="s">
        <v>78</v>
      </c>
      <c r="SC1146" s="500" t="s">
        <v>415</v>
      </c>
      <c r="SE1146" s="168"/>
      <c r="SF1146" s="168">
        <f t="shared" si="2636"/>
        <v>20</v>
      </c>
      <c r="SG1146" s="167" t="s">
        <v>67</v>
      </c>
      <c r="SH1146" s="10">
        <f t="shared" ref="SH1146" si="3359">SF1146*1.2</f>
        <v>24</v>
      </c>
      <c r="SI1146" s="10"/>
      <c r="SJ1146" s="219"/>
      <c r="SK1146" s="167" t="s">
        <v>78</v>
      </c>
      <c r="SL1146" s="500" t="s">
        <v>1662</v>
      </c>
      <c r="SN1146" s="168"/>
      <c r="SO1146" s="168">
        <f t="shared" si="2639"/>
        <v>43</v>
      </c>
      <c r="SP1146" s="167" t="s">
        <v>67</v>
      </c>
      <c r="SQ1146" s="10">
        <f t="shared" ref="SQ1146" si="3360">SO1146*1.2</f>
        <v>51.6</v>
      </c>
      <c r="SR1146" s="10"/>
      <c r="SS1146" s="219"/>
      <c r="ST1146" s="167" t="s">
        <v>78</v>
      </c>
      <c r="SU1146" s="500" t="s">
        <v>415</v>
      </c>
      <c r="SW1146" s="168"/>
      <c r="SX1146" s="168">
        <f t="shared" si="2642"/>
        <v>20</v>
      </c>
      <c r="SY1146" s="167" t="s">
        <v>67</v>
      </c>
      <c r="SZ1146" s="10">
        <f t="shared" ref="SZ1146" si="3361">SX1146*1.2</f>
        <v>24</v>
      </c>
      <c r="TA1146" s="10"/>
      <c r="TB1146" s="219"/>
      <c r="TC1146" s="167" t="s">
        <v>78</v>
      </c>
      <c r="TD1146" s="500" t="s">
        <v>906</v>
      </c>
      <c r="TF1146" s="168"/>
      <c r="TG1146" s="168">
        <f t="shared" si="2645"/>
        <v>67</v>
      </c>
      <c r="TH1146" s="167" t="s">
        <v>67</v>
      </c>
      <c r="TI1146" s="10">
        <f t="shared" ref="TI1146" si="3362">TG1146*1.2</f>
        <v>80.399999999999991</v>
      </c>
      <c r="TJ1146" s="10"/>
      <c r="TK1146" s="219"/>
      <c r="TL1146" s="167" t="s">
        <v>78</v>
      </c>
      <c r="TM1146" s="328" t="s">
        <v>543</v>
      </c>
      <c r="TO1146" s="168"/>
      <c r="TP1146" s="168">
        <f t="shared" si="2648"/>
        <v>16</v>
      </c>
      <c r="TQ1146" s="167" t="s">
        <v>67</v>
      </c>
      <c r="TR1146" s="10">
        <f t="shared" ref="TR1146" si="3363">TP1146*1.2</f>
        <v>19.2</v>
      </c>
      <c r="TS1146" s="10"/>
      <c r="TT1146" s="219"/>
      <c r="TU1146" s="167" t="s">
        <v>78</v>
      </c>
      <c r="TV1146" s="500" t="s">
        <v>1923</v>
      </c>
      <c r="TX1146" s="168"/>
      <c r="TY1146" s="168">
        <f t="shared" si="2651"/>
        <v>4</v>
      </c>
      <c r="TZ1146" s="167" t="s">
        <v>67</v>
      </c>
      <c r="UA1146" s="10">
        <f t="shared" ref="UA1146" si="3364">TY1146*1.2</f>
        <v>4.8</v>
      </c>
      <c r="UB1146" s="10"/>
      <c r="UC1146" s="219"/>
      <c r="UD1146" s="167" t="s">
        <v>78</v>
      </c>
      <c r="UE1146" s="328" t="s">
        <v>1662</v>
      </c>
      <c r="UG1146" s="168"/>
      <c r="UH1146" s="168">
        <f t="shared" si="2654"/>
        <v>43</v>
      </c>
      <c r="UI1146" s="167" t="s">
        <v>67</v>
      </c>
      <c r="UJ1146" s="10">
        <f t="shared" ref="UJ1146" si="3365">UH1146*1.2</f>
        <v>51.6</v>
      </c>
      <c r="UK1146" s="10"/>
      <c r="UL1146" s="219"/>
      <c r="UM1146" s="167" t="s">
        <v>78</v>
      </c>
      <c r="UN1146" s="500" t="s">
        <v>1618</v>
      </c>
      <c r="UP1146" s="168"/>
      <c r="UQ1146" s="168">
        <f t="shared" si="2657"/>
        <v>0</v>
      </c>
      <c r="UR1146" s="167" t="s">
        <v>67</v>
      </c>
      <c r="US1146" s="10">
        <f t="shared" ref="US1146" si="3366">UQ1146*1.2</f>
        <v>0</v>
      </c>
      <c r="UT1146" s="10"/>
      <c r="UU1146" s="219"/>
      <c r="UV1146" s="167" t="s">
        <v>78</v>
      </c>
      <c r="UW1146" s="500" t="s">
        <v>531</v>
      </c>
      <c r="UY1146" s="168"/>
      <c r="UZ1146" s="168">
        <f t="shared" si="2660"/>
        <v>0</v>
      </c>
      <c r="VA1146" s="167" t="s">
        <v>67</v>
      </c>
      <c r="VB1146" s="10">
        <f t="shared" ref="VB1146" si="3367">UZ1146*1.2</f>
        <v>0</v>
      </c>
      <c r="VC1146" s="10"/>
      <c r="VD1146" s="219"/>
      <c r="VE1146" s="167" t="s">
        <v>78</v>
      </c>
      <c r="VF1146" s="500" t="s">
        <v>415</v>
      </c>
      <c r="VH1146" s="168"/>
      <c r="VI1146" s="168">
        <f t="shared" si="2663"/>
        <v>20</v>
      </c>
      <c r="VJ1146" s="167" t="s">
        <v>67</v>
      </c>
      <c r="VK1146" s="10">
        <f t="shared" ref="VK1146" si="3368">VI1146*1.2</f>
        <v>24</v>
      </c>
      <c r="VL1146" s="10"/>
      <c r="VM1146" s="219"/>
      <c r="VN1146" s="167" t="s">
        <v>78</v>
      </c>
      <c r="VO1146" s="500" t="s">
        <v>1631</v>
      </c>
      <c r="VQ1146" s="168"/>
      <c r="VR1146" s="168">
        <f t="shared" si="2666"/>
        <v>220</v>
      </c>
      <c r="VS1146" s="167" t="s">
        <v>67</v>
      </c>
      <c r="VT1146" s="10">
        <f t="shared" ref="VT1146" si="3369">VR1146*1.2</f>
        <v>264</v>
      </c>
      <c r="VU1146" s="10"/>
      <c r="VV1146" s="219"/>
      <c r="VW1146" s="167" t="s">
        <v>78</v>
      </c>
      <c r="VX1146" s="500" t="s">
        <v>415</v>
      </c>
      <c r="VZ1146" s="168"/>
      <c r="WA1146" s="168">
        <f t="shared" si="2669"/>
        <v>20</v>
      </c>
      <c r="WB1146" s="167" t="s">
        <v>67</v>
      </c>
      <c r="WC1146" s="10">
        <f t="shared" ref="WC1146" si="3370">WA1146*1.2</f>
        <v>24</v>
      </c>
      <c r="WD1146" s="10"/>
      <c r="WE1146" s="219"/>
      <c r="WF1146" s="167" t="s">
        <v>78</v>
      </c>
      <c r="WG1146" s="500" t="s">
        <v>548</v>
      </c>
      <c r="WI1146" s="168"/>
      <c r="WJ1146" s="168">
        <f t="shared" si="2672"/>
        <v>0</v>
      </c>
      <c r="WK1146" s="167" t="s">
        <v>67</v>
      </c>
      <c r="WL1146" s="10">
        <f t="shared" ref="WL1146" si="3371">WJ1146*1.2</f>
        <v>0</v>
      </c>
      <c r="WM1146" s="10"/>
      <c r="WN1146" s="219"/>
      <c r="WO1146" s="167" t="s">
        <v>78</v>
      </c>
      <c r="WP1146" s="500" t="s">
        <v>418</v>
      </c>
      <c r="WR1146" s="168"/>
      <c r="WS1146" s="168">
        <f t="shared" si="2675"/>
        <v>0</v>
      </c>
      <c r="WT1146" s="167" t="s">
        <v>67</v>
      </c>
      <c r="WU1146" s="10">
        <f t="shared" ref="WU1146" si="3372">WS1146*1.2</f>
        <v>0</v>
      </c>
      <c r="WV1146" s="10"/>
      <c r="WW1146" s="219"/>
      <c r="WX1146" s="167" t="s">
        <v>78</v>
      </c>
      <c r="WY1146" s="499" t="s">
        <v>1618</v>
      </c>
      <c r="XA1146" s="168"/>
      <c r="XB1146" s="168">
        <f t="shared" si="2678"/>
        <v>0</v>
      </c>
      <c r="XC1146" s="167" t="s">
        <v>67</v>
      </c>
      <c r="XD1146" s="10">
        <f t="shared" ref="XD1146" si="3373">XB1146*1.2</f>
        <v>0</v>
      </c>
      <c r="XE1146" s="10"/>
      <c r="XF1146" s="219"/>
      <c r="XG1146" s="167" t="s">
        <v>78</v>
      </c>
      <c r="XH1146" s="500" t="s">
        <v>1618</v>
      </c>
      <c r="XJ1146" s="168"/>
      <c r="XK1146" s="168">
        <f t="shared" si="2681"/>
        <v>0</v>
      </c>
      <c r="XL1146" s="167" t="s">
        <v>67</v>
      </c>
      <c r="XM1146" s="10">
        <f t="shared" ref="XM1146" si="3374">XK1146*1.2</f>
        <v>0</v>
      </c>
      <c r="XN1146" s="10"/>
      <c r="XO1146" s="219"/>
      <c r="XP1146" s="167" t="s">
        <v>78</v>
      </c>
      <c r="XQ1146" s="500" t="s">
        <v>1618</v>
      </c>
      <c r="XS1146" s="168"/>
      <c r="XT1146" s="168">
        <f t="shared" si="2684"/>
        <v>0</v>
      </c>
      <c r="XU1146" s="167" t="s">
        <v>67</v>
      </c>
      <c r="XV1146" s="10">
        <f t="shared" ref="XV1146" si="3375">XT1146*1.2</f>
        <v>0</v>
      </c>
      <c r="XW1146" s="10"/>
      <c r="XX1146" s="219"/>
      <c r="XY1146" s="167" t="s">
        <v>78</v>
      </c>
      <c r="XZ1146" s="500" t="s">
        <v>513</v>
      </c>
      <c r="YB1146" s="168"/>
      <c r="YC1146" s="168">
        <f t="shared" si="2687"/>
        <v>34</v>
      </c>
      <c r="YD1146" s="167" t="s">
        <v>67</v>
      </c>
      <c r="YE1146" s="10">
        <f t="shared" ref="YE1146" si="3376">YC1146*1.2</f>
        <v>40.799999999999997</v>
      </c>
      <c r="YF1146" s="10"/>
      <c r="YG1146" s="219"/>
      <c r="YH1146" s="167" t="s">
        <v>78</v>
      </c>
      <c r="YI1146" s="500" t="s">
        <v>683</v>
      </c>
      <c r="YK1146" s="168"/>
      <c r="YL1146" s="168">
        <f t="shared" si="2690"/>
        <v>73</v>
      </c>
      <c r="YM1146" s="167" t="s">
        <v>67</v>
      </c>
      <c r="YN1146" s="10">
        <f t="shared" ref="YN1146" si="3377">YL1146*1.2</f>
        <v>87.6</v>
      </c>
      <c r="YO1146" s="10"/>
      <c r="YP1146" s="219"/>
      <c r="YQ1146" s="167" t="s">
        <v>78</v>
      </c>
      <c r="YR1146" s="500" t="s">
        <v>673</v>
      </c>
      <c r="YT1146" s="168"/>
      <c r="YU1146" s="168">
        <f t="shared" si="2693"/>
        <v>24</v>
      </c>
      <c r="YV1146" s="167" t="s">
        <v>67</v>
      </c>
      <c r="YW1146" s="10">
        <f t="shared" ref="YW1146" si="3378">YU1146*1.2</f>
        <v>28.799999999999997</v>
      </c>
      <c r="YX1146" s="10"/>
      <c r="YY1146" s="219"/>
      <c r="YZ1146" s="167" t="s">
        <v>78</v>
      </c>
      <c r="ZA1146" s="500" t="s">
        <v>530</v>
      </c>
      <c r="ZC1146" s="168"/>
      <c r="ZD1146" s="168">
        <f t="shared" si="2696"/>
        <v>5</v>
      </c>
      <c r="ZE1146" s="167" t="s">
        <v>67</v>
      </c>
      <c r="ZF1146" s="10">
        <f t="shared" ref="ZF1146" si="3379">ZD1146*1.2</f>
        <v>6</v>
      </c>
      <c r="ZG1146" s="10"/>
      <c r="ZH1146" s="219"/>
      <c r="ZI1146" s="167" t="s">
        <v>78</v>
      </c>
      <c r="ZJ1146" s="500" t="s">
        <v>418</v>
      </c>
      <c r="ZL1146" s="168"/>
      <c r="ZM1146" s="168">
        <f t="shared" si="2699"/>
        <v>0</v>
      </c>
      <c r="ZN1146" s="167" t="s">
        <v>67</v>
      </c>
      <c r="ZO1146" s="10">
        <f t="shared" ref="ZO1146" si="3380">ZM1146*1.2</f>
        <v>0</v>
      </c>
      <c r="ZP1146" s="10"/>
      <c r="ZQ1146" s="219"/>
      <c r="ZR1146" s="167" t="s">
        <v>78</v>
      </c>
      <c r="ZS1146" s="498" t="s">
        <v>530</v>
      </c>
      <c r="ZU1146" s="168"/>
      <c r="ZV1146" s="168">
        <f t="shared" si="2702"/>
        <v>5</v>
      </c>
      <c r="ZW1146" s="167" t="s">
        <v>67</v>
      </c>
      <c r="ZX1146" s="10">
        <f t="shared" ref="ZX1146" si="3381">ZV1146*1.2</f>
        <v>6</v>
      </c>
      <c r="ZY1146" s="10"/>
      <c r="ZZ1146" s="219"/>
      <c r="AAA1146" s="167" t="s">
        <v>78</v>
      </c>
      <c r="AAB1146" s="500" t="s">
        <v>548</v>
      </c>
      <c r="AAD1146" s="168"/>
      <c r="AAE1146" s="168">
        <f t="shared" si="2705"/>
        <v>0</v>
      </c>
      <c r="AAF1146" s="167" t="s">
        <v>67</v>
      </c>
      <c r="AAG1146" s="10">
        <f t="shared" ref="AAG1146" si="3382">AAE1146*1.2</f>
        <v>0</v>
      </c>
      <c r="AAH1146" s="10"/>
      <c r="AAI1146" s="219"/>
      <c r="AAJ1146" s="167" t="s">
        <v>78</v>
      </c>
      <c r="AAK1146" s="500" t="s">
        <v>418</v>
      </c>
      <c r="AAM1146" s="168"/>
      <c r="AAN1146" s="168">
        <f t="shared" si="2708"/>
        <v>0</v>
      </c>
      <c r="AAO1146" s="167" t="s">
        <v>67</v>
      </c>
      <c r="AAP1146" s="10">
        <f t="shared" ref="AAP1146" si="3383">AAN1146*1.2</f>
        <v>0</v>
      </c>
      <c r="AAQ1146" s="10"/>
      <c r="AAR1146" s="219"/>
      <c r="AAS1146" s="167" t="s">
        <v>78</v>
      </c>
      <c r="AAT1146" s="500" t="s">
        <v>906</v>
      </c>
      <c r="AAV1146" s="168"/>
      <c r="AAW1146" s="168">
        <f t="shared" si="2711"/>
        <v>67</v>
      </c>
      <c r="AAX1146" s="167" t="s">
        <v>67</v>
      </c>
      <c r="AAY1146" s="10">
        <f t="shared" ref="AAY1146" si="3384">AAW1146*1.2</f>
        <v>80.399999999999991</v>
      </c>
      <c r="AAZ1146" s="10"/>
      <c r="ABA1146" s="219"/>
      <c r="ABB1146" s="167" t="s">
        <v>78</v>
      </c>
      <c r="ABC1146" s="500" t="s">
        <v>530</v>
      </c>
      <c r="ABE1146" s="168"/>
      <c r="ABF1146" s="168">
        <f t="shared" si="2714"/>
        <v>5</v>
      </c>
      <c r="ABG1146" s="167" t="s">
        <v>67</v>
      </c>
      <c r="ABH1146" s="10">
        <f t="shared" ref="ABH1146" si="3385">ABF1146*1.2</f>
        <v>6</v>
      </c>
      <c r="ABI1146" s="10"/>
      <c r="ABJ1146" s="219"/>
      <c r="ABK1146" s="167" t="s">
        <v>78</v>
      </c>
      <c r="ABL1146" s="500" t="s">
        <v>530</v>
      </c>
      <c r="ABN1146" s="168"/>
      <c r="ABO1146" s="168">
        <f t="shared" si="2717"/>
        <v>5</v>
      </c>
      <c r="ABP1146" s="167" t="s">
        <v>67</v>
      </c>
      <c r="ABQ1146" s="10">
        <f t="shared" ref="ABQ1146" si="3386">ABO1146*1.2</f>
        <v>6</v>
      </c>
      <c r="ABR1146" s="10"/>
      <c r="ABS1146" s="219"/>
      <c r="ABT1146" s="167" t="s">
        <v>78</v>
      </c>
      <c r="ABU1146" s="498" t="s">
        <v>415</v>
      </c>
      <c r="ABW1146" s="168"/>
      <c r="ABX1146" s="168">
        <f t="shared" si="2720"/>
        <v>20</v>
      </c>
      <c r="ABY1146" s="167" t="s">
        <v>67</v>
      </c>
      <c r="ABZ1146" s="10">
        <f t="shared" ref="ABZ1146" si="3387">ABX1146*1.2</f>
        <v>24</v>
      </c>
      <c r="ACA1146" s="10"/>
      <c r="ACB1146" s="219"/>
      <c r="ACC1146" s="167" t="s">
        <v>78</v>
      </c>
      <c r="ACD1146" s="500" t="s">
        <v>1618</v>
      </c>
      <c r="ACF1146" s="168"/>
      <c r="ACG1146" s="168">
        <f t="shared" si="2723"/>
        <v>0</v>
      </c>
      <c r="ACH1146" s="167" t="s">
        <v>67</v>
      </c>
      <c r="ACI1146" s="10">
        <f t="shared" ref="ACI1146" si="3388">ACG1146*1.2</f>
        <v>0</v>
      </c>
      <c r="ACJ1146" s="10"/>
      <c r="ACK1146" s="219"/>
      <c r="ACL1146" s="167" t="s">
        <v>78</v>
      </c>
      <c r="ACM1146" s="500" t="s">
        <v>683</v>
      </c>
      <c r="ACO1146" s="168"/>
      <c r="ACP1146" s="168">
        <f t="shared" si="2726"/>
        <v>73</v>
      </c>
      <c r="ACQ1146" s="167" t="s">
        <v>67</v>
      </c>
      <c r="ACR1146" s="10">
        <f t="shared" ref="ACR1146" si="3389">ACP1146*1.2</f>
        <v>87.6</v>
      </c>
      <c r="ACS1146" s="10"/>
      <c r="ACT1146" s="219"/>
      <c r="ACU1146" s="167" t="s">
        <v>78</v>
      </c>
      <c r="ACV1146" s="500" t="s">
        <v>1618</v>
      </c>
      <c r="ACX1146" s="168"/>
      <c r="ACY1146" s="168">
        <f t="shared" si="2729"/>
        <v>0</v>
      </c>
      <c r="ACZ1146" s="167" t="s">
        <v>67</v>
      </c>
      <c r="ADA1146" s="10">
        <f t="shared" ref="ADA1146" si="3390">ACY1146*1.2</f>
        <v>0</v>
      </c>
      <c r="ADB1146" s="10"/>
      <c r="ADC1146" s="219"/>
      <c r="ADD1146" s="167" t="s">
        <v>78</v>
      </c>
      <c r="ADE1146" s="500" t="s">
        <v>2190</v>
      </c>
      <c r="ADG1146" s="168"/>
      <c r="ADH1146" s="168">
        <f t="shared" si="2732"/>
        <v>0</v>
      </c>
      <c r="ADI1146" s="167" t="s">
        <v>67</v>
      </c>
      <c r="ADJ1146" s="10">
        <f t="shared" ref="ADJ1146" si="3391">ADH1146*1.2</f>
        <v>0</v>
      </c>
      <c r="ADK1146" s="10"/>
      <c r="ADL1146" s="219"/>
      <c r="ADM1146" s="167" t="s">
        <v>78</v>
      </c>
      <c r="ADN1146" s="500" t="s">
        <v>531</v>
      </c>
      <c r="ADP1146" s="168"/>
      <c r="ADQ1146" s="168">
        <f t="shared" si="2735"/>
        <v>0</v>
      </c>
      <c r="ADR1146" s="167" t="s">
        <v>67</v>
      </c>
      <c r="ADS1146" s="10">
        <f t="shared" ref="ADS1146" si="3392">ADQ1146*1.2</f>
        <v>0</v>
      </c>
      <c r="ADT1146" s="10"/>
      <c r="ADU1146" s="219"/>
      <c r="ADV1146" s="167" t="s">
        <v>78</v>
      </c>
      <c r="ADW1146" s="328" t="s">
        <v>790</v>
      </c>
      <c r="ADY1146" s="168"/>
      <c r="ADZ1146" s="168">
        <f t="shared" si="2738"/>
        <v>0</v>
      </c>
      <c r="AEA1146" s="167" t="s">
        <v>67</v>
      </c>
      <c r="AEB1146" s="10">
        <f t="shared" ref="AEB1146" si="3393">ADZ1146*1.2</f>
        <v>0</v>
      </c>
      <c r="AEC1146" s="10"/>
      <c r="AED1146" s="219"/>
      <c r="AEE1146" s="167" t="s">
        <v>78</v>
      </c>
      <c r="AEF1146" s="500" t="s">
        <v>1663</v>
      </c>
      <c r="AEH1146" s="168"/>
      <c r="AEI1146" s="168">
        <f t="shared" si="2741"/>
        <v>130</v>
      </c>
      <c r="AEJ1146" s="167" t="s">
        <v>67</v>
      </c>
      <c r="AEK1146" s="10">
        <f t="shared" ref="AEK1146" si="3394">AEI1146*1.2</f>
        <v>156</v>
      </c>
      <c r="AEL1146" s="10"/>
      <c r="AEM1146" s="219"/>
      <c r="AEN1146" s="167" t="s">
        <v>78</v>
      </c>
      <c r="AEO1146" s="500" t="s">
        <v>683</v>
      </c>
      <c r="AEQ1146" s="168"/>
      <c r="AER1146" s="168">
        <f t="shared" si="2744"/>
        <v>73</v>
      </c>
      <c r="AES1146" s="167" t="s">
        <v>67</v>
      </c>
      <c r="AET1146" s="10">
        <f t="shared" ref="AET1146" si="3395">AER1146*1.2</f>
        <v>87.6</v>
      </c>
      <c r="AEU1146" s="10"/>
      <c r="AEV1146" s="219"/>
      <c r="AEW1146" s="167" t="s">
        <v>78</v>
      </c>
      <c r="AEX1146" s="500" t="s">
        <v>1631</v>
      </c>
      <c r="AEZ1146" s="168"/>
      <c r="AFA1146" s="168">
        <f t="shared" si="2747"/>
        <v>220</v>
      </c>
      <c r="AFB1146" s="167" t="s">
        <v>67</v>
      </c>
      <c r="AFC1146" s="10">
        <f t="shared" ref="AFC1146" si="3396">AFA1146*1.2</f>
        <v>264</v>
      </c>
      <c r="AFD1146" s="10"/>
      <c r="AFE1146" s="219"/>
      <c r="AFF1146" s="167" t="s">
        <v>78</v>
      </c>
      <c r="AFG1146" s="500" t="s">
        <v>513</v>
      </c>
      <c r="AFI1146" s="168"/>
      <c r="AFJ1146" s="168">
        <f t="shared" si="2750"/>
        <v>34</v>
      </c>
      <c r="AFK1146" s="167" t="s">
        <v>67</v>
      </c>
      <c r="AFL1146" s="10">
        <f t="shared" ref="AFL1146" si="3397">AFJ1146*1.2</f>
        <v>40.799999999999997</v>
      </c>
      <c r="AFM1146" s="10"/>
      <c r="AFN1146" s="219"/>
      <c r="AFO1146" s="167" t="s">
        <v>78</v>
      </c>
      <c r="AFP1146" s="500" t="s">
        <v>1618</v>
      </c>
      <c r="AFR1146" s="168"/>
      <c r="AFS1146" s="168">
        <f t="shared" si="2753"/>
        <v>0</v>
      </c>
      <c r="AFT1146" s="167" t="s">
        <v>67</v>
      </c>
      <c r="AFU1146" s="10">
        <f t="shared" ref="AFU1146" si="3398">AFS1146*1.2</f>
        <v>0</v>
      </c>
      <c r="AFV1146" s="10"/>
      <c r="AFW1146" s="219"/>
      <c r="AFX1146" s="167" t="s">
        <v>78</v>
      </c>
      <c r="AFY1146" s="500" t="s">
        <v>1618</v>
      </c>
      <c r="AGA1146" s="168"/>
      <c r="AGB1146" s="168">
        <f t="shared" si="2756"/>
        <v>0</v>
      </c>
      <c r="AGC1146" s="167" t="s">
        <v>67</v>
      </c>
      <c r="AGD1146" s="10">
        <f t="shared" ref="AGD1146" si="3399">AGB1146*1.2</f>
        <v>0</v>
      </c>
      <c r="AGE1146" s="10"/>
      <c r="AGF1146" s="219"/>
      <c r="AGG1146" s="167" t="s">
        <v>78</v>
      </c>
      <c r="AGH1146" s="498" t="s">
        <v>418</v>
      </c>
      <c r="AGJ1146" s="168"/>
      <c r="AGK1146" s="168">
        <f t="shared" si="2759"/>
        <v>0</v>
      </c>
      <c r="AGL1146" s="167" t="s">
        <v>67</v>
      </c>
      <c r="AGM1146" s="10">
        <f t="shared" ref="AGM1146" si="3400">AGK1146*1.2</f>
        <v>0</v>
      </c>
      <c r="AGN1146" s="10"/>
      <c r="AGO1146" s="219"/>
      <c r="AGP1146" s="167" t="s">
        <v>78</v>
      </c>
      <c r="AGQ1146" s="500" t="s">
        <v>1631</v>
      </c>
      <c r="AGS1146" s="168"/>
      <c r="AGT1146" s="168">
        <f t="shared" si="2762"/>
        <v>220</v>
      </c>
      <c r="AGU1146" s="167" t="s">
        <v>67</v>
      </c>
      <c r="AGV1146" s="10">
        <f t="shared" ref="AGV1146" si="3401">AGT1146*1.2</f>
        <v>264</v>
      </c>
      <c r="AGW1146" s="10"/>
      <c r="AGX1146" s="219"/>
      <c r="AGY1146" s="167" t="s">
        <v>78</v>
      </c>
      <c r="AGZ1146" s="500" t="s">
        <v>531</v>
      </c>
      <c r="AHB1146" s="168"/>
      <c r="AHC1146" s="168">
        <f t="shared" si="2765"/>
        <v>0</v>
      </c>
      <c r="AHD1146" s="167" t="s">
        <v>67</v>
      </c>
      <c r="AHE1146" s="10">
        <f t="shared" ref="AHE1146" si="3402">AHC1146*1.2</f>
        <v>0</v>
      </c>
      <c r="AHF1146" s="10"/>
      <c r="AHG1146" s="219"/>
      <c r="AHH1146" s="167" t="s">
        <v>78</v>
      </c>
      <c r="AHI1146" s="500" t="s">
        <v>548</v>
      </c>
      <c r="AHK1146" s="168"/>
      <c r="AHL1146" s="168">
        <f t="shared" si="2768"/>
        <v>0</v>
      </c>
      <c r="AHM1146" s="167" t="s">
        <v>67</v>
      </c>
      <c r="AHN1146" s="10">
        <f t="shared" ref="AHN1146" si="3403">AHL1146*1.2</f>
        <v>0</v>
      </c>
      <c r="AHO1146" s="10"/>
      <c r="AHP1146" s="219"/>
      <c r="AHQ1146" s="167" t="s">
        <v>78</v>
      </c>
      <c r="AHR1146" s="500" t="s">
        <v>430</v>
      </c>
      <c r="AHT1146" s="168"/>
      <c r="AHU1146" s="168">
        <f t="shared" si="2771"/>
        <v>0</v>
      </c>
      <c r="AHV1146" s="167" t="s">
        <v>67</v>
      </c>
      <c r="AHW1146" s="10">
        <f t="shared" ref="AHW1146" si="3404">AHU1146*1.2</f>
        <v>0</v>
      </c>
      <c r="AHX1146" s="10"/>
      <c r="AHY1146" s="219"/>
      <c r="AHZ1146" s="167" t="s">
        <v>78</v>
      </c>
      <c r="AIA1146" s="500" t="s">
        <v>418</v>
      </c>
      <c r="AIC1146" s="168"/>
      <c r="AID1146" s="168">
        <f t="shared" si="2774"/>
        <v>0</v>
      </c>
      <c r="AIE1146" s="167" t="s">
        <v>67</v>
      </c>
      <c r="AIF1146" s="10">
        <f t="shared" ref="AIF1146" si="3405">AID1146*1.2</f>
        <v>0</v>
      </c>
      <c r="AIG1146" s="10"/>
      <c r="AIH1146" s="219"/>
      <c r="AII1146" s="167" t="s">
        <v>78</v>
      </c>
      <c r="AIJ1146" s="498" t="s">
        <v>513</v>
      </c>
      <c r="AIL1146" s="168"/>
      <c r="AIM1146" s="168">
        <f t="shared" si="2777"/>
        <v>34</v>
      </c>
      <c r="AIN1146" s="167" t="s">
        <v>67</v>
      </c>
      <c r="AIO1146" s="10">
        <f t="shared" ref="AIO1146" si="3406">AIM1146*1.2</f>
        <v>40.799999999999997</v>
      </c>
      <c r="AIP1146" s="10"/>
      <c r="AIQ1146" s="219"/>
      <c r="AIR1146" s="167" t="s">
        <v>78</v>
      </c>
      <c r="AIS1146" s="500" t="s">
        <v>530</v>
      </c>
      <c r="AIU1146" s="168"/>
      <c r="AIV1146" s="168">
        <f t="shared" si="2780"/>
        <v>5</v>
      </c>
      <c r="AIW1146" s="167" t="s">
        <v>67</v>
      </c>
      <c r="AIX1146" s="10">
        <f t="shared" ref="AIX1146" si="3407">AIV1146*1.2</f>
        <v>6</v>
      </c>
      <c r="AIY1146" s="10"/>
      <c r="AIZ1146" s="219"/>
      <c r="AJA1146" s="167" t="s">
        <v>78</v>
      </c>
      <c r="AJB1146" s="500" t="s">
        <v>418</v>
      </c>
      <c r="AJD1146" s="168"/>
      <c r="AJE1146" s="168">
        <f t="shared" si="2783"/>
        <v>0</v>
      </c>
      <c r="AJF1146" s="167" t="s">
        <v>67</v>
      </c>
      <c r="AJG1146" s="10">
        <f t="shared" ref="AJG1146" si="3408">AJE1146*1.2</f>
        <v>0</v>
      </c>
      <c r="AJH1146" s="10"/>
      <c r="AJI1146" s="219"/>
      <c r="AJJ1146" s="167" t="s">
        <v>78</v>
      </c>
      <c r="AJK1146" s="500" t="s">
        <v>418</v>
      </c>
      <c r="AJM1146" s="168"/>
      <c r="AJN1146" s="168">
        <f t="shared" si="2786"/>
        <v>0</v>
      </c>
      <c r="AJO1146" s="167" t="s">
        <v>67</v>
      </c>
      <c r="AJP1146" s="10">
        <f t="shared" ref="AJP1146" si="3409">AJN1146*1.2</f>
        <v>0</v>
      </c>
      <c r="AJQ1146" s="10"/>
      <c r="AJR1146" s="219"/>
      <c r="AJS1146" s="167" t="s">
        <v>78</v>
      </c>
      <c r="AJT1146" s="500" t="s">
        <v>543</v>
      </c>
      <c r="AJV1146" s="168"/>
      <c r="AJW1146" s="168">
        <f t="shared" si="2789"/>
        <v>16</v>
      </c>
      <c r="AJX1146" s="167" t="s">
        <v>67</v>
      </c>
      <c r="AJY1146" s="10">
        <f t="shared" ref="AJY1146" si="3410">AJW1146*1.2</f>
        <v>19.2</v>
      </c>
      <c r="AJZ1146" s="10"/>
      <c r="AKA1146" s="219"/>
      <c r="AKB1146" s="167" t="s">
        <v>78</v>
      </c>
      <c r="AKC1146" s="500" t="s">
        <v>906</v>
      </c>
      <c r="AKE1146" s="168"/>
      <c r="AKF1146" s="168">
        <f t="shared" si="2792"/>
        <v>67</v>
      </c>
      <c r="AKG1146" s="167" t="s">
        <v>67</v>
      </c>
      <c r="AKH1146" s="10">
        <f t="shared" ref="AKH1146" si="3411">AKF1146*1.2</f>
        <v>80.399999999999991</v>
      </c>
      <c r="AKI1146" s="10"/>
      <c r="AKJ1146" s="219"/>
      <c r="AKK1146" s="167" t="s">
        <v>78</v>
      </c>
      <c r="AKL1146" s="500" t="s">
        <v>1631</v>
      </c>
      <c r="AKN1146" s="168"/>
      <c r="AKO1146" s="168">
        <f t="shared" si="2795"/>
        <v>220</v>
      </c>
      <c r="AKP1146" s="167" t="s">
        <v>67</v>
      </c>
      <c r="AKQ1146" s="10">
        <f t="shared" ref="AKQ1146" si="3412">AKO1146*1.2</f>
        <v>264</v>
      </c>
      <c r="AKR1146" s="10"/>
      <c r="AKS1146" s="219"/>
      <c r="AKT1146" s="167" t="s">
        <v>78</v>
      </c>
      <c r="AKU1146" s="500" t="s">
        <v>673</v>
      </c>
      <c r="AKW1146" s="168"/>
      <c r="AKX1146" s="168">
        <f t="shared" si="2798"/>
        <v>24</v>
      </c>
      <c r="AKY1146" s="167" t="s">
        <v>67</v>
      </c>
      <c r="AKZ1146" s="10">
        <f t="shared" ref="AKZ1146" si="3413">AKX1146*1.2</f>
        <v>28.799999999999997</v>
      </c>
      <c r="ALA1146" s="10"/>
      <c r="ALB1146" s="219"/>
      <c r="ALC1146" s="167" t="s">
        <v>78</v>
      </c>
      <c r="ALD1146" s="328" t="s">
        <v>513</v>
      </c>
      <c r="ALF1146" s="168"/>
      <c r="ALG1146" s="168">
        <f t="shared" si="2801"/>
        <v>34</v>
      </c>
      <c r="ALH1146" s="167" t="s">
        <v>67</v>
      </c>
      <c r="ALI1146" s="10">
        <f t="shared" ref="ALI1146" si="3414">ALG1146*1.2</f>
        <v>40.799999999999997</v>
      </c>
      <c r="ALJ1146" s="10"/>
      <c r="ALK1146" s="219"/>
      <c r="ALL1146" s="167" t="s">
        <v>78</v>
      </c>
      <c r="ALM1146" s="500" t="s">
        <v>683</v>
      </c>
      <c r="ALO1146" s="168"/>
      <c r="ALP1146" s="168">
        <f t="shared" si="2804"/>
        <v>73</v>
      </c>
      <c r="ALQ1146" s="167" t="s">
        <v>67</v>
      </c>
      <c r="ALR1146" s="10">
        <f t="shared" ref="ALR1146" si="3415">ALP1146*1.2</f>
        <v>87.6</v>
      </c>
      <c r="ALS1146" s="10"/>
      <c r="ALT1146" s="219"/>
      <c r="ALU1146" s="167" t="s">
        <v>78</v>
      </c>
      <c r="ALV1146" s="500" t="s">
        <v>548</v>
      </c>
      <c r="ALX1146" s="168"/>
      <c r="ALY1146" s="168">
        <f t="shared" si="2807"/>
        <v>0</v>
      </c>
      <c r="ALZ1146" s="167" t="s">
        <v>67</v>
      </c>
      <c r="AMA1146" s="10">
        <f t="shared" ref="AMA1146" si="3416">ALY1146*1.2</f>
        <v>0</v>
      </c>
      <c r="AMB1146" s="10"/>
      <c r="AMC1146" s="219"/>
      <c r="AMD1146" s="167" t="s">
        <v>78</v>
      </c>
      <c r="AME1146" s="500" t="s">
        <v>1618</v>
      </c>
      <c r="AMG1146" s="168"/>
      <c r="AMH1146" s="168">
        <f t="shared" si="2810"/>
        <v>0</v>
      </c>
      <c r="AMI1146" s="167" t="s">
        <v>67</v>
      </c>
      <c r="AMJ1146" s="10">
        <f t="shared" ref="AMJ1146" si="3417">AMH1146*1.2</f>
        <v>0</v>
      </c>
      <c r="AMK1146" s="10"/>
      <c r="AML1146" s="219"/>
      <c r="AMM1146" s="167" t="s">
        <v>78</v>
      </c>
      <c r="AMN1146" s="500" t="s">
        <v>1618</v>
      </c>
      <c r="AMP1146" s="168"/>
      <c r="AMQ1146" s="168">
        <f t="shared" si="2813"/>
        <v>0</v>
      </c>
      <c r="AMR1146" s="167" t="s">
        <v>67</v>
      </c>
      <c r="AMS1146" s="10">
        <f t="shared" ref="AMS1146" si="3418">AMQ1146*1.2</f>
        <v>0</v>
      </c>
      <c r="AMT1146" s="10"/>
      <c r="AMU1146" s="219"/>
      <c r="AMV1146" s="167" t="s">
        <v>78</v>
      </c>
      <c r="AMW1146" s="500" t="s">
        <v>1631</v>
      </c>
      <c r="AMY1146" s="168"/>
      <c r="AMZ1146" s="168">
        <f t="shared" si="2816"/>
        <v>220</v>
      </c>
      <c r="ANA1146" s="167" t="s">
        <v>67</v>
      </c>
      <c r="ANB1146" s="10">
        <f t="shared" ref="ANB1146" si="3419">AMZ1146*1.2</f>
        <v>264</v>
      </c>
      <c r="ANC1146" s="10"/>
      <c r="AND1146" s="219"/>
      <c r="ANE1146" s="167" t="s">
        <v>78</v>
      </c>
      <c r="ANF1146" s="500" t="s">
        <v>673</v>
      </c>
      <c r="ANH1146" s="168"/>
      <c r="ANI1146" s="168">
        <f t="shared" si="2819"/>
        <v>24</v>
      </c>
      <c r="ANJ1146" s="167" t="s">
        <v>67</v>
      </c>
      <c r="ANK1146" s="10">
        <f t="shared" ref="ANK1146" si="3420">ANI1146*1.2</f>
        <v>28.799999999999997</v>
      </c>
      <c r="ANL1146" s="10"/>
      <c r="ANM1146" s="219"/>
      <c r="ANN1146" s="167" t="s">
        <v>78</v>
      </c>
      <c r="ANO1146" s="500" t="s">
        <v>1663</v>
      </c>
      <c r="ANQ1146" s="168"/>
      <c r="ANR1146" s="168">
        <f t="shared" si="2822"/>
        <v>130</v>
      </c>
      <c r="ANS1146" s="167" t="s">
        <v>67</v>
      </c>
      <c r="ANT1146" s="10">
        <f t="shared" ref="ANT1146" si="3421">ANR1146*1.2</f>
        <v>156</v>
      </c>
      <c r="ANU1146" s="10"/>
      <c r="ANV1146" s="219"/>
      <c r="ANW1146" s="167" t="s">
        <v>78</v>
      </c>
      <c r="ANX1146" s="502" t="s">
        <v>418</v>
      </c>
      <c r="ANZ1146" s="168"/>
      <c r="AOA1146" s="168">
        <f t="shared" si="2825"/>
        <v>0</v>
      </c>
      <c r="AOB1146" s="167" t="s">
        <v>67</v>
      </c>
      <c r="AOC1146" s="10">
        <f t="shared" ref="AOC1146" si="3422">AOA1146*1.2</f>
        <v>0</v>
      </c>
      <c r="AOD1146" s="10"/>
      <c r="AOE1146" s="219"/>
      <c r="AOF1146" s="167" t="s">
        <v>78</v>
      </c>
      <c r="AOG1146" s="500" t="s">
        <v>906</v>
      </c>
      <c r="AOI1146" s="168"/>
      <c r="AOJ1146" s="168">
        <f t="shared" si="2828"/>
        <v>67</v>
      </c>
      <c r="AOK1146" s="167" t="s">
        <v>67</v>
      </c>
      <c r="AOL1146" s="10">
        <f t="shared" ref="AOL1146" si="3423">AOJ1146*1.2</f>
        <v>80.399999999999991</v>
      </c>
      <c r="AOM1146" s="10"/>
      <c r="AON1146" s="219"/>
      <c r="AOO1146" s="167" t="s">
        <v>78</v>
      </c>
      <c r="AOP1146" s="498" t="s">
        <v>673</v>
      </c>
      <c r="AOR1146" s="168"/>
      <c r="AOS1146" s="168">
        <f t="shared" si="2831"/>
        <v>24</v>
      </c>
      <c r="AOT1146" s="167" t="s">
        <v>67</v>
      </c>
      <c r="AOU1146" s="10">
        <f t="shared" ref="AOU1146" si="3424">AOS1146*1.2</f>
        <v>28.799999999999997</v>
      </c>
      <c r="AOV1146" s="10"/>
      <c r="AOW1146" s="219"/>
      <c r="AOX1146" s="167" t="s">
        <v>78</v>
      </c>
      <c r="AOY1146" s="500" t="s">
        <v>1618</v>
      </c>
      <c r="APA1146" s="168"/>
      <c r="APB1146" s="168">
        <f t="shared" si="2834"/>
        <v>0</v>
      </c>
      <c r="APC1146" s="167" t="s">
        <v>67</v>
      </c>
      <c r="APD1146" s="10">
        <f t="shared" ref="APD1146" si="3425">APB1146*1.2</f>
        <v>0</v>
      </c>
      <c r="APE1146" s="10"/>
      <c r="APF1146" s="219"/>
      <c r="APG1146" s="167" t="s">
        <v>78</v>
      </c>
      <c r="APH1146" s="500" t="s">
        <v>530</v>
      </c>
      <c r="APJ1146" s="168"/>
      <c r="APK1146" s="168">
        <f t="shared" si="2837"/>
        <v>5</v>
      </c>
      <c r="APL1146" s="167" t="s">
        <v>67</v>
      </c>
      <c r="APM1146" s="10">
        <f t="shared" ref="APM1146" si="3426">APK1146*1.2</f>
        <v>6</v>
      </c>
      <c r="APN1146" s="10"/>
      <c r="APO1146" s="219"/>
      <c r="APP1146" s="167" t="s">
        <v>78</v>
      </c>
      <c r="APQ1146" s="500" t="s">
        <v>1618</v>
      </c>
      <c r="APS1146" s="168"/>
      <c r="APT1146" s="168">
        <f t="shared" si="2840"/>
        <v>0</v>
      </c>
      <c r="APU1146" s="167" t="s">
        <v>67</v>
      </c>
      <c r="APV1146" s="10">
        <f t="shared" ref="APV1146" si="3427">APT1146*1.2</f>
        <v>0</v>
      </c>
      <c r="APW1146" s="10"/>
      <c r="APX1146" s="219"/>
      <c r="APY1146" s="167" t="s">
        <v>78</v>
      </c>
      <c r="APZ1146" s="500" t="s">
        <v>1923</v>
      </c>
      <c r="AQB1146" s="168"/>
      <c r="AQC1146" s="168">
        <f t="shared" si="2843"/>
        <v>4</v>
      </c>
      <c r="AQD1146" s="167" t="s">
        <v>67</v>
      </c>
      <c r="AQE1146" s="10">
        <f t="shared" ref="AQE1146" si="3428">AQC1146*1.2</f>
        <v>4.8</v>
      </c>
      <c r="AQF1146" s="10"/>
      <c r="AQG1146" s="219"/>
      <c r="AQH1146" s="167" t="s">
        <v>78</v>
      </c>
      <c r="AQI1146" s="500" t="s">
        <v>513</v>
      </c>
      <c r="AQK1146" s="168"/>
      <c r="AQL1146" s="168">
        <f t="shared" si="2846"/>
        <v>34</v>
      </c>
      <c r="AQM1146" s="167" t="s">
        <v>67</v>
      </c>
      <c r="AQN1146" s="10">
        <f t="shared" ref="AQN1146" si="3429">AQL1146*1.2</f>
        <v>40.799999999999997</v>
      </c>
      <c r="AQO1146" s="10"/>
      <c r="AQP1146" s="219"/>
      <c r="AQQ1146" s="167" t="s">
        <v>78</v>
      </c>
      <c r="AQR1146" s="500" t="s">
        <v>531</v>
      </c>
      <c r="AQT1146" s="168"/>
      <c r="AQU1146" s="168">
        <f t="shared" si="2849"/>
        <v>0</v>
      </c>
      <c r="AQV1146" s="167" t="s">
        <v>67</v>
      </c>
      <c r="AQW1146" s="10">
        <f t="shared" ref="AQW1146" si="3430">AQU1146*1.2</f>
        <v>0</v>
      </c>
      <c r="AQX1146" s="10"/>
      <c r="AQY1146" s="219"/>
      <c r="AQZ1146" s="167" t="s">
        <v>78</v>
      </c>
      <c r="ARA1146" s="500" t="s">
        <v>683</v>
      </c>
      <c r="ARC1146" s="168"/>
      <c r="ARD1146" s="168">
        <f t="shared" si="2852"/>
        <v>73</v>
      </c>
      <c r="ARE1146" s="167" t="s">
        <v>67</v>
      </c>
      <c r="ARF1146" s="10">
        <f t="shared" ref="ARF1146" si="3431">ARD1146*1.2</f>
        <v>87.6</v>
      </c>
      <c r="ARG1146" s="10"/>
      <c r="ARH1146" s="219"/>
      <c r="ARI1146" s="167" t="s">
        <v>78</v>
      </c>
      <c r="ARJ1146" s="500" t="s">
        <v>418</v>
      </c>
      <c r="ARL1146" s="168"/>
      <c r="ARM1146" s="168">
        <f t="shared" si="2855"/>
        <v>0</v>
      </c>
      <c r="ARN1146" s="167" t="s">
        <v>67</v>
      </c>
      <c r="ARO1146" s="10">
        <f t="shared" ref="ARO1146" si="3432">ARM1146*1.2</f>
        <v>0</v>
      </c>
      <c r="ARP1146" s="10"/>
      <c r="ARQ1146" s="219"/>
      <c r="ARR1146" s="167" t="s">
        <v>78</v>
      </c>
      <c r="ARS1146" s="328" t="s">
        <v>548</v>
      </c>
      <c r="ARU1146" s="168"/>
      <c r="ARV1146" s="168">
        <f t="shared" si="2858"/>
        <v>0</v>
      </c>
      <c r="ARW1146" s="167" t="s">
        <v>67</v>
      </c>
      <c r="ARX1146" s="10">
        <f t="shared" ref="ARX1146" si="3433">ARV1146*1.2</f>
        <v>0</v>
      </c>
      <c r="ARY1146" s="10"/>
      <c r="ARZ1146" s="219"/>
      <c r="ASA1146" s="167" t="s">
        <v>78</v>
      </c>
      <c r="ASB1146" s="500" t="s">
        <v>683</v>
      </c>
      <c r="ASD1146" s="168"/>
      <c r="ASE1146" s="168">
        <f t="shared" si="2861"/>
        <v>73</v>
      </c>
      <c r="ASF1146" s="167" t="s">
        <v>67</v>
      </c>
      <c r="ASG1146" s="10">
        <f t="shared" ref="ASG1146" si="3434">ASE1146*1.2</f>
        <v>87.6</v>
      </c>
      <c r="ASH1146" s="10"/>
      <c r="ASI1146" s="219"/>
      <c r="ASJ1146" s="167" t="s">
        <v>78</v>
      </c>
      <c r="ASK1146" s="500" t="s">
        <v>1663</v>
      </c>
      <c r="ASM1146" s="168"/>
      <c r="ASN1146" s="168">
        <f t="shared" si="2864"/>
        <v>130</v>
      </c>
      <c r="ASO1146" s="167" t="s">
        <v>67</v>
      </c>
      <c r="ASP1146" s="10">
        <f t="shared" ref="ASP1146" si="3435">ASN1146*1.2</f>
        <v>156</v>
      </c>
      <c r="ASQ1146" s="10"/>
      <c r="ASR1146" s="219"/>
      <c r="ASS1146" s="167" t="s">
        <v>78</v>
      </c>
      <c r="AST1146" s="500" t="s">
        <v>513</v>
      </c>
      <c r="ASV1146" s="168"/>
      <c r="ASW1146" s="168">
        <f t="shared" si="2867"/>
        <v>34</v>
      </c>
      <c r="ASX1146" s="167" t="s">
        <v>67</v>
      </c>
      <c r="ASY1146" s="10">
        <f t="shared" ref="ASY1146" si="3436">ASW1146*1.2</f>
        <v>40.799999999999997</v>
      </c>
      <c r="ASZ1146" s="10"/>
      <c r="ATA1146" s="219"/>
      <c r="ATB1146" s="167" t="s">
        <v>78</v>
      </c>
      <c r="ATC1146" s="500" t="s">
        <v>418</v>
      </c>
      <c r="ATE1146" s="168"/>
      <c r="ATF1146" s="168">
        <f t="shared" si="2870"/>
        <v>0</v>
      </c>
      <c r="ATG1146" s="167" t="s">
        <v>67</v>
      </c>
      <c r="ATH1146" s="10">
        <f t="shared" ref="ATH1146" si="3437">ATF1146*1.2</f>
        <v>0</v>
      </c>
      <c r="ATI1146" s="10"/>
      <c r="ATJ1146" s="219"/>
      <c r="ATK1146" s="167" t="s">
        <v>78</v>
      </c>
      <c r="ATL1146" s="500" t="s">
        <v>1662</v>
      </c>
      <c r="ATN1146" s="168"/>
      <c r="ATO1146" s="168">
        <f t="shared" si="2873"/>
        <v>43</v>
      </c>
      <c r="ATP1146" s="167" t="s">
        <v>67</v>
      </c>
      <c r="ATQ1146" s="10">
        <f t="shared" ref="ATQ1146" si="3438">ATO1146*1.2</f>
        <v>51.6</v>
      </c>
      <c r="ATR1146" s="10"/>
      <c r="ATS1146" s="219"/>
      <c r="ATT1146" s="167" t="s">
        <v>78</v>
      </c>
      <c r="ATU1146" s="500" t="s">
        <v>548</v>
      </c>
      <c r="ATW1146" s="168"/>
      <c r="ATX1146" s="168">
        <f t="shared" si="2876"/>
        <v>0</v>
      </c>
      <c r="ATY1146" s="167" t="s">
        <v>67</v>
      </c>
      <c r="ATZ1146" s="10">
        <f t="shared" ref="ATZ1146" si="3439">ATX1146*1.2</f>
        <v>0</v>
      </c>
      <c r="AUA1146" s="10"/>
      <c r="AUB1146" s="219"/>
      <c r="AUC1146" s="167" t="s">
        <v>78</v>
      </c>
      <c r="AUD1146" s="500" t="s">
        <v>683</v>
      </c>
      <c r="AUF1146" s="168"/>
      <c r="AUG1146" s="168">
        <f t="shared" si="2879"/>
        <v>73</v>
      </c>
      <c r="AUH1146" s="167" t="s">
        <v>67</v>
      </c>
      <c r="AUI1146" s="10">
        <f t="shared" ref="AUI1146" si="3440">AUG1146*1.2</f>
        <v>87.6</v>
      </c>
      <c r="AUJ1146" s="10"/>
      <c r="AUK1146" s="219"/>
      <c r="AUL1146" s="167" t="s">
        <v>78</v>
      </c>
      <c r="AUM1146" s="500" t="s">
        <v>683</v>
      </c>
      <c r="AUO1146" s="168"/>
      <c r="AUP1146" s="168">
        <f t="shared" si="2882"/>
        <v>73</v>
      </c>
      <c r="AUQ1146" s="167" t="s">
        <v>67</v>
      </c>
      <c r="AUR1146" s="10">
        <f t="shared" ref="AUR1146" si="3441">AUP1146*1.2</f>
        <v>87.6</v>
      </c>
      <c r="AUS1146" s="10"/>
      <c r="AUT1146" s="219"/>
      <c r="AUU1146" s="167" t="s">
        <v>78</v>
      </c>
      <c r="AUV1146" s="500" t="s">
        <v>906</v>
      </c>
      <c r="AUX1146" s="168"/>
      <c r="AUY1146" s="168">
        <f t="shared" si="2885"/>
        <v>67</v>
      </c>
      <c r="AUZ1146" s="167" t="s">
        <v>67</v>
      </c>
      <c r="AVA1146" s="10">
        <f t="shared" ref="AVA1146" si="3442">AUY1146*1.2</f>
        <v>80.399999999999991</v>
      </c>
      <c r="AVB1146" s="10"/>
      <c r="AVC1146" s="219"/>
      <c r="AVD1146" s="167" t="s">
        <v>78</v>
      </c>
      <c r="AVE1146" s="500" t="s">
        <v>548</v>
      </c>
      <c r="AVG1146" s="168"/>
      <c r="AVH1146" s="168">
        <f t="shared" si="2888"/>
        <v>0</v>
      </c>
      <c r="AVI1146" s="167" t="s">
        <v>67</v>
      </c>
      <c r="AVJ1146" s="10">
        <f t="shared" ref="AVJ1146" si="3443">AVH1146*1.2</f>
        <v>0</v>
      </c>
      <c r="AVK1146" s="10"/>
      <c r="AVL1146" s="219"/>
      <c r="AVM1146" s="167" t="s">
        <v>78</v>
      </c>
      <c r="AVN1146" s="328" t="s">
        <v>418</v>
      </c>
      <c r="AVP1146" s="168"/>
      <c r="AVQ1146" s="168">
        <f t="shared" si="2891"/>
        <v>0</v>
      </c>
      <c r="AVR1146" s="167" t="s">
        <v>67</v>
      </c>
      <c r="AVS1146" s="10">
        <f t="shared" ref="AVS1146" si="3444">AVQ1146*1.2</f>
        <v>0</v>
      </c>
      <c r="AVT1146" s="10"/>
      <c r="AVU1146" s="219"/>
      <c r="AVV1146" s="167" t="s">
        <v>78</v>
      </c>
      <c r="AVW1146" s="500" t="s">
        <v>790</v>
      </c>
      <c r="AVY1146" s="168"/>
      <c r="AVZ1146" s="168">
        <f t="shared" si="2894"/>
        <v>0</v>
      </c>
      <c r="AWA1146" s="167" t="s">
        <v>67</v>
      </c>
      <c r="AWB1146" s="10">
        <f t="shared" ref="AWB1146" si="3445">AVZ1146*1.2</f>
        <v>0</v>
      </c>
      <c r="AWC1146" s="10"/>
      <c r="AWD1146" s="219"/>
      <c r="AWE1146" s="167" t="s">
        <v>78</v>
      </c>
      <c r="AWF1146" s="500" t="s">
        <v>1631</v>
      </c>
      <c r="AWH1146" s="168"/>
      <c r="AWI1146" s="168">
        <f t="shared" si="2897"/>
        <v>220</v>
      </c>
      <c r="AWJ1146" s="167" t="s">
        <v>67</v>
      </c>
      <c r="AWK1146" s="10">
        <f t="shared" ref="AWK1146" si="3446">AWI1146*1.2</f>
        <v>264</v>
      </c>
      <c r="AWL1146" s="10"/>
      <c r="AWM1146" s="219"/>
      <c r="AWN1146" s="167" t="s">
        <v>78</v>
      </c>
      <c r="AWO1146" s="500" t="s">
        <v>683</v>
      </c>
      <c r="AWQ1146" s="168"/>
      <c r="AWR1146" s="168">
        <f t="shared" si="2900"/>
        <v>73</v>
      </c>
      <c r="AWS1146" s="167" t="s">
        <v>67</v>
      </c>
      <c r="AWT1146" s="10">
        <f t="shared" ref="AWT1146" si="3447">AWR1146*1.2</f>
        <v>87.6</v>
      </c>
      <c r="AWU1146" s="10"/>
      <c r="AWV1146" s="219"/>
      <c r="AWW1146" s="167" t="s">
        <v>78</v>
      </c>
      <c r="AWX1146" s="500" t="s">
        <v>418</v>
      </c>
      <c r="AWZ1146" s="168"/>
      <c r="AXA1146" s="168">
        <f t="shared" si="2903"/>
        <v>0</v>
      </c>
      <c r="AXB1146" s="167" t="s">
        <v>67</v>
      </c>
      <c r="AXC1146" s="10">
        <f t="shared" ref="AXC1146" si="3448">AXA1146*1.2</f>
        <v>0</v>
      </c>
      <c r="AXD1146" s="10"/>
      <c r="AXE1146" s="219"/>
      <c r="AXF1146" s="167" t="s">
        <v>78</v>
      </c>
      <c r="AXG1146" s="498" t="s">
        <v>531</v>
      </c>
      <c r="AXI1146" s="168"/>
      <c r="AXJ1146" s="168">
        <f t="shared" si="2906"/>
        <v>0</v>
      </c>
      <c r="AXK1146" s="167" t="s">
        <v>67</v>
      </c>
      <c r="AXL1146" s="10">
        <f t="shared" ref="AXL1146" si="3449">AXJ1146*1.2</f>
        <v>0</v>
      </c>
      <c r="AXM1146" s="10"/>
      <c r="AXN1146" s="219"/>
      <c r="AXO1146" s="167" t="s">
        <v>78</v>
      </c>
      <c r="AXP1146" s="500" t="s">
        <v>1631</v>
      </c>
      <c r="AXR1146" s="168"/>
      <c r="AXS1146" s="168">
        <f t="shared" si="2909"/>
        <v>220</v>
      </c>
      <c r="AXT1146" s="167" t="s">
        <v>67</v>
      </c>
      <c r="AXU1146" s="10">
        <f t="shared" ref="AXU1146" si="3450">AXS1146*1.2</f>
        <v>264</v>
      </c>
      <c r="AXV1146" s="10"/>
      <c r="AXW1146" s="219"/>
      <c r="AXX1146" s="167" t="s">
        <v>78</v>
      </c>
      <c r="AXY1146" s="500" t="s">
        <v>906</v>
      </c>
      <c r="AYA1146" s="168"/>
      <c r="AYB1146" s="168">
        <f t="shared" si="2912"/>
        <v>67</v>
      </c>
      <c r="AYC1146" s="167" t="s">
        <v>67</v>
      </c>
      <c r="AYD1146" s="10">
        <f t="shared" ref="AYD1146" si="3451">AYB1146*1.2</f>
        <v>80.399999999999991</v>
      </c>
      <c r="AYE1146" s="10"/>
      <c r="AYF1146" s="219"/>
      <c r="AYG1146" s="167" t="s">
        <v>78</v>
      </c>
      <c r="AYH1146" s="500" t="s">
        <v>906</v>
      </c>
      <c r="AYJ1146" s="168"/>
      <c r="AYK1146" s="168">
        <f t="shared" si="2915"/>
        <v>67</v>
      </c>
      <c r="AYL1146" s="167" t="s">
        <v>67</v>
      </c>
      <c r="AYM1146" s="10">
        <f t="shared" ref="AYM1146" si="3452">AYK1146*1.2</f>
        <v>80.399999999999991</v>
      </c>
      <c r="AYN1146" s="10"/>
      <c r="AYO1146" s="219"/>
      <c r="AYP1146" s="167" t="s">
        <v>78</v>
      </c>
      <c r="AYQ1146" s="500" t="s">
        <v>1618</v>
      </c>
      <c r="AYS1146" s="168"/>
      <c r="AYT1146" s="168">
        <f t="shared" si="2918"/>
        <v>0</v>
      </c>
      <c r="AYU1146" s="167" t="s">
        <v>67</v>
      </c>
      <c r="AYV1146" s="10">
        <f t="shared" ref="AYV1146" si="3453">AYT1146*1.2</f>
        <v>0</v>
      </c>
      <c r="AYW1146" s="10"/>
      <c r="AYX1146" s="219"/>
      <c r="AYY1146" s="167" t="s">
        <v>78</v>
      </c>
      <c r="AYZ1146" s="498" t="s">
        <v>683</v>
      </c>
      <c r="AZB1146" s="168"/>
      <c r="AZC1146" s="168">
        <f t="shared" si="2921"/>
        <v>73</v>
      </c>
      <c r="AZD1146" s="167" t="s">
        <v>67</v>
      </c>
      <c r="AZE1146" s="10">
        <f t="shared" ref="AZE1146" si="3454">AZC1146*1.2</f>
        <v>87.6</v>
      </c>
      <c r="AZF1146" s="10"/>
      <c r="AZG1146" s="219"/>
      <c r="AZH1146" s="167" t="s">
        <v>78</v>
      </c>
      <c r="AZI1146" s="500" t="s">
        <v>530</v>
      </c>
      <c r="AZK1146" s="168"/>
      <c r="AZL1146" s="168">
        <f t="shared" si="2924"/>
        <v>5</v>
      </c>
      <c r="AZM1146" s="167" t="s">
        <v>67</v>
      </c>
      <c r="AZN1146" s="10">
        <f t="shared" ref="AZN1146" si="3455">AZL1146*1.2</f>
        <v>6</v>
      </c>
      <c r="AZO1146" s="10"/>
      <c r="AZP1146" s="219"/>
      <c r="AZQ1146" s="167" t="s">
        <v>78</v>
      </c>
      <c r="AZR1146" s="500" t="s">
        <v>418</v>
      </c>
      <c r="AZT1146" s="168"/>
      <c r="AZU1146" s="168">
        <f t="shared" si="2927"/>
        <v>0</v>
      </c>
      <c r="AZV1146" s="167" t="s">
        <v>67</v>
      </c>
      <c r="AZW1146" s="10">
        <f t="shared" ref="AZW1146" si="3456">AZU1146*1.2</f>
        <v>0</v>
      </c>
      <c r="AZX1146" s="10"/>
      <c r="AZY1146" s="219"/>
      <c r="AZZ1146" s="167" t="s">
        <v>78</v>
      </c>
      <c r="BAA1146" s="500" t="s">
        <v>513</v>
      </c>
      <c r="BAC1146" s="168"/>
      <c r="BAD1146" s="168">
        <f t="shared" si="2930"/>
        <v>34</v>
      </c>
      <c r="BAE1146" s="167" t="s">
        <v>67</v>
      </c>
      <c r="BAF1146" s="10">
        <f t="shared" ref="BAF1146" si="3457">BAD1146*1.2</f>
        <v>40.799999999999997</v>
      </c>
      <c r="BAG1146" s="10"/>
      <c r="BAH1146" s="219"/>
      <c r="BAI1146" s="167" t="s">
        <v>78</v>
      </c>
      <c r="BAJ1146" s="500" t="s">
        <v>430</v>
      </c>
      <c r="BAL1146" s="168"/>
      <c r="BAM1146" s="168">
        <f t="shared" si="2933"/>
        <v>0</v>
      </c>
      <c r="BAN1146" s="167" t="s">
        <v>67</v>
      </c>
      <c r="BAO1146" s="10">
        <f t="shared" ref="BAO1146" si="3458">BAM1146*1.2</f>
        <v>0</v>
      </c>
      <c r="BAP1146" s="10"/>
      <c r="BAQ1146" s="219"/>
      <c r="BAR1146" s="167" t="s">
        <v>78</v>
      </c>
      <c r="BAS1146" s="500" t="s">
        <v>1631</v>
      </c>
      <c r="BAU1146" s="168"/>
      <c r="BAV1146" s="168">
        <f t="shared" si="2936"/>
        <v>220</v>
      </c>
      <c r="BAW1146" s="167" t="s">
        <v>67</v>
      </c>
      <c r="BAX1146" s="10">
        <f t="shared" ref="BAX1146" si="3459">BAV1146*1.2</f>
        <v>264</v>
      </c>
      <c r="BAY1146" s="10"/>
      <c r="BAZ1146" s="219"/>
      <c r="BBA1146" s="167" t="s">
        <v>78</v>
      </c>
      <c r="BBB1146" s="500" t="s">
        <v>418</v>
      </c>
      <c r="BBD1146" s="168"/>
      <c r="BBE1146" s="168">
        <f t="shared" si="2939"/>
        <v>0</v>
      </c>
      <c r="BBF1146" s="167" t="s">
        <v>67</v>
      </c>
      <c r="BBG1146" s="10">
        <f t="shared" ref="BBG1146" si="3460">BBE1146*1.2</f>
        <v>0</v>
      </c>
      <c r="BBH1146" s="10"/>
      <c r="BBI1146" s="219"/>
      <c r="BBJ1146" s="167" t="s">
        <v>78</v>
      </c>
      <c r="BBK1146" s="500" t="s">
        <v>530</v>
      </c>
      <c r="BBM1146" s="168"/>
      <c r="BBN1146" s="168">
        <f t="shared" si="2942"/>
        <v>5</v>
      </c>
      <c r="BBO1146" s="167" t="s">
        <v>67</v>
      </c>
      <c r="BBP1146" s="10">
        <f t="shared" ref="BBP1146" si="3461">BBN1146*1.2</f>
        <v>6</v>
      </c>
      <c r="BBQ1146" s="10"/>
      <c r="BBR1146" s="219"/>
      <c r="BBS1146" s="167" t="s">
        <v>78</v>
      </c>
      <c r="BBT1146" s="500" t="s">
        <v>906</v>
      </c>
      <c r="BBV1146" s="168"/>
      <c r="BBW1146" s="168">
        <f t="shared" si="2945"/>
        <v>67</v>
      </c>
      <c r="BBX1146" s="167" t="s">
        <v>67</v>
      </c>
      <c r="BBY1146" s="10">
        <f t="shared" ref="BBY1146" si="3462">BBW1146*1.2</f>
        <v>80.399999999999991</v>
      </c>
      <c r="BBZ1146" s="10"/>
      <c r="BCA1146" s="219"/>
      <c r="BCB1146" s="167" t="s">
        <v>78</v>
      </c>
      <c r="BCC1146" s="500" t="s">
        <v>513</v>
      </c>
      <c r="BCE1146" s="168"/>
      <c r="BCF1146" s="168">
        <f t="shared" si="2948"/>
        <v>34</v>
      </c>
      <c r="BCG1146" s="167" t="s">
        <v>67</v>
      </c>
      <c r="BCH1146" s="10">
        <f t="shared" ref="BCH1146" si="3463">BCF1146*1.2</f>
        <v>40.799999999999997</v>
      </c>
      <c r="BCI1146" s="10"/>
      <c r="BCJ1146" s="219"/>
      <c r="BCK1146" s="167" t="s">
        <v>78</v>
      </c>
      <c r="BCL1146" s="500" t="s">
        <v>1663</v>
      </c>
      <c r="BCN1146" s="168"/>
      <c r="BCO1146" s="168">
        <f t="shared" si="2951"/>
        <v>130</v>
      </c>
      <c r="BCP1146" s="167" t="s">
        <v>67</v>
      </c>
      <c r="BCQ1146" s="10">
        <f t="shared" ref="BCQ1146" si="3464">BCO1146*1.2</f>
        <v>156</v>
      </c>
      <c r="BCR1146" s="10"/>
      <c r="BCS1146" s="219"/>
      <c r="BCT1146" s="167" t="s">
        <v>78</v>
      </c>
      <c r="BCU1146" s="500" t="s">
        <v>1618</v>
      </c>
      <c r="BCW1146" s="168"/>
      <c r="BCX1146" s="168">
        <f t="shared" si="2954"/>
        <v>0</v>
      </c>
      <c r="BCY1146" s="167" t="s">
        <v>67</v>
      </c>
      <c r="BCZ1146" s="10">
        <f t="shared" ref="BCZ1146" si="3465">BCX1146*1.2</f>
        <v>0</v>
      </c>
      <c r="BDA1146" s="10"/>
      <c r="BDB1146" s="219"/>
      <c r="BDC1146" s="167" t="s">
        <v>78</v>
      </c>
      <c r="BDD1146" s="500" t="s">
        <v>430</v>
      </c>
      <c r="BDF1146" s="168"/>
      <c r="BDG1146" s="168">
        <f t="shared" si="2957"/>
        <v>0</v>
      </c>
      <c r="BDH1146" s="167" t="s">
        <v>67</v>
      </c>
      <c r="BDI1146" s="10">
        <f t="shared" ref="BDI1146" si="3466">BDG1146*1.2</f>
        <v>0</v>
      </c>
      <c r="BDJ1146" s="10"/>
      <c r="BDK1146" s="219"/>
      <c r="BDL1146" s="167" t="s">
        <v>78</v>
      </c>
      <c r="BDM1146" s="328" t="s">
        <v>418</v>
      </c>
      <c r="BDO1146" s="168"/>
      <c r="BDP1146" s="168">
        <f t="shared" si="2960"/>
        <v>0</v>
      </c>
      <c r="BDQ1146" s="167" t="s">
        <v>67</v>
      </c>
      <c r="BDR1146" s="10">
        <f t="shared" ref="BDR1146" si="3467">BDP1146*1.2</f>
        <v>0</v>
      </c>
      <c r="BDS1146" s="10"/>
      <c r="BDT1146" s="219"/>
      <c r="BDU1146" s="167" t="s">
        <v>78</v>
      </c>
      <c r="BDV1146" s="500" t="s">
        <v>1618</v>
      </c>
      <c r="BDX1146" s="168"/>
      <c r="BDY1146" s="168">
        <f t="shared" si="2963"/>
        <v>0</v>
      </c>
      <c r="BDZ1146" s="167" t="s">
        <v>67</v>
      </c>
      <c r="BEA1146" s="10">
        <f t="shared" ref="BEA1146" si="3468">BDY1146*1.2</f>
        <v>0</v>
      </c>
      <c r="BEB1146" s="10"/>
      <c r="BEC1146" s="219"/>
      <c r="BED1146" s="167" t="s">
        <v>78</v>
      </c>
      <c r="BEE1146" s="498" t="s">
        <v>430</v>
      </c>
      <c r="BEG1146" s="168"/>
      <c r="BEH1146" s="168">
        <f t="shared" si="2966"/>
        <v>0</v>
      </c>
      <c r="BEI1146" s="167" t="s">
        <v>67</v>
      </c>
      <c r="BEJ1146" s="10">
        <f t="shared" ref="BEJ1146" si="3469">BEH1146*1.2</f>
        <v>0</v>
      </c>
      <c r="BEK1146" s="10"/>
      <c r="BEL1146" s="219"/>
      <c r="BEM1146" s="167" t="s">
        <v>78</v>
      </c>
      <c r="BEN1146" s="498" t="s">
        <v>418</v>
      </c>
      <c r="BEP1146" s="168"/>
      <c r="BEQ1146" s="168">
        <f t="shared" si="2969"/>
        <v>0</v>
      </c>
      <c r="BER1146" s="167" t="s">
        <v>67</v>
      </c>
      <c r="BES1146" s="10">
        <f t="shared" ref="BES1146" si="3470">BEQ1146*1.2</f>
        <v>0</v>
      </c>
      <c r="BET1146" s="10"/>
      <c r="BEU1146" s="219"/>
      <c r="BEV1146" s="167" t="s">
        <v>78</v>
      </c>
      <c r="BEW1146" s="500" t="s">
        <v>1663</v>
      </c>
      <c r="BEY1146" s="168"/>
      <c r="BEZ1146" s="168">
        <f t="shared" si="2972"/>
        <v>130</v>
      </c>
      <c r="BFA1146" s="167" t="s">
        <v>67</v>
      </c>
      <c r="BFB1146" s="10">
        <f t="shared" ref="BFB1146" si="3471">BEZ1146*1.2</f>
        <v>156</v>
      </c>
      <c r="BFC1146" s="10"/>
      <c r="BFD1146" s="219"/>
      <c r="BFE1146" s="167"/>
      <c r="BFF1146" s="327"/>
      <c r="BFH1146" s="168"/>
      <c r="BFI1146" s="168"/>
      <c r="BFJ1146" s="167"/>
      <c r="BFK1146" s="10"/>
      <c r="BFL1146" s="10"/>
      <c r="BFN1146" s="167"/>
      <c r="BFO1146" s="327"/>
      <c r="BFQ1146" s="168"/>
      <c r="BFR1146" s="168"/>
      <c r="BFS1146" s="167"/>
      <c r="BFT1146" s="10"/>
      <c r="BFU1146" s="10"/>
      <c r="BFW1146" s="167"/>
      <c r="BFX1146" s="328"/>
      <c r="BFZ1146" s="168"/>
      <c r="BGA1146" s="168"/>
      <c r="BGB1146" s="167"/>
      <c r="BGC1146" s="10"/>
      <c r="BGD1146" s="10"/>
      <c r="BGF1146" s="167"/>
      <c r="BGG1146" s="327"/>
      <c r="BGI1146" s="168"/>
      <c r="BGJ1146" s="168"/>
      <c r="BGK1146" s="167"/>
      <c r="BGL1146" s="10"/>
      <c r="BGM1146" s="10"/>
      <c r="BGO1146" s="167"/>
      <c r="BGP1146" s="328"/>
      <c r="BGR1146" s="168"/>
      <c r="BGS1146" s="168"/>
      <c r="BGT1146" s="167"/>
      <c r="BGU1146" s="10"/>
      <c r="BGV1146" s="10"/>
      <c r="BGX1146" s="167"/>
      <c r="BGY1146" s="327"/>
      <c r="BHA1146" s="168"/>
      <c r="BHB1146" s="168"/>
      <c r="BHC1146" s="167"/>
      <c r="BHD1146" s="10"/>
      <c r="BHE1146" s="10"/>
    </row>
    <row r="1147" spans="1:1565" s="14" customFormat="1" ht="15">
      <c r="A1147" s="167" t="s">
        <v>79</v>
      </c>
      <c r="B1147" s="325" t="s">
        <v>1631</v>
      </c>
      <c r="D1147" s="168"/>
      <c r="E1147" s="168">
        <f>VLOOKUP(B1147,$A$1213:$F$2274,6,FALSE)</f>
        <v>220</v>
      </c>
      <c r="F1147" s="167" t="s">
        <v>69</v>
      </c>
      <c r="G1147" s="10">
        <f>E1147*1.1</f>
        <v>242.00000000000003</v>
      </c>
      <c r="H1147" s="10"/>
      <c r="I1147" s="219"/>
      <c r="J1147" s="167" t="s">
        <v>79</v>
      </c>
      <c r="K1147" s="325" t="s">
        <v>530</v>
      </c>
      <c r="M1147" s="168"/>
      <c r="N1147" s="168">
        <f>VLOOKUP(K1147,$A$1213:$F$2274,6,FALSE)</f>
        <v>5</v>
      </c>
      <c r="O1147" s="167" t="s">
        <v>69</v>
      </c>
      <c r="P1147" s="10">
        <f>N1147*1.1</f>
        <v>5.5</v>
      </c>
      <c r="Q1147" s="10"/>
      <c r="R1147" s="219"/>
      <c r="S1147" s="167" t="s">
        <v>79</v>
      </c>
      <c r="T1147" s="325" t="s">
        <v>1631</v>
      </c>
      <c r="V1147" s="168"/>
      <c r="W1147" s="168">
        <f t="shared" si="2477"/>
        <v>220</v>
      </c>
      <c r="X1147" s="167" t="s">
        <v>69</v>
      </c>
      <c r="Y1147" s="10">
        <f t="shared" ref="Y1147" si="3472">W1147*1.1</f>
        <v>242.00000000000003</v>
      </c>
      <c r="Z1147" s="10"/>
      <c r="AA1147" s="219"/>
      <c r="AB1147" s="167" t="s">
        <v>79</v>
      </c>
      <c r="AC1147" s="325" t="s">
        <v>683</v>
      </c>
      <c r="AE1147" s="168"/>
      <c r="AF1147" s="168">
        <f t="shared" si="2480"/>
        <v>73</v>
      </c>
      <c r="AG1147" s="167" t="s">
        <v>69</v>
      </c>
      <c r="AH1147" s="10">
        <f t="shared" ref="AH1147" si="3473">AF1147*1.1</f>
        <v>80.300000000000011</v>
      </c>
      <c r="AI1147" s="10"/>
      <c r="AJ1147" s="219"/>
      <c r="AK1147" s="167" t="s">
        <v>79</v>
      </c>
      <c r="AL1147" s="498" t="s">
        <v>1662</v>
      </c>
      <c r="AN1147" s="168"/>
      <c r="AO1147" s="168">
        <f t="shared" si="2483"/>
        <v>43</v>
      </c>
      <c r="AP1147" s="167" t="s">
        <v>69</v>
      </c>
      <c r="AQ1147" s="10">
        <f t="shared" ref="AQ1147" si="3474">AO1147*1.1</f>
        <v>47.300000000000004</v>
      </c>
      <c r="AR1147" s="10"/>
      <c r="AS1147" s="219"/>
      <c r="AT1147" s="167" t="s">
        <v>79</v>
      </c>
      <c r="AU1147" s="325" t="s">
        <v>1631</v>
      </c>
      <c r="AW1147" s="168"/>
      <c r="AX1147" s="168">
        <f t="shared" si="2486"/>
        <v>220</v>
      </c>
      <c r="AY1147" s="167" t="s">
        <v>69</v>
      </c>
      <c r="AZ1147" s="10">
        <f t="shared" ref="AZ1147" si="3475">AX1147*1.1</f>
        <v>242.00000000000003</v>
      </c>
      <c r="BA1147" s="10"/>
      <c r="BB1147" s="219"/>
      <c r="BC1147" s="167" t="s">
        <v>79</v>
      </c>
      <c r="BD1147" s="325" t="s">
        <v>1662</v>
      </c>
      <c r="BF1147" s="168"/>
      <c r="BG1147" s="168">
        <f t="shared" si="2489"/>
        <v>43</v>
      </c>
      <c r="BH1147" s="167" t="s">
        <v>69</v>
      </c>
      <c r="BI1147" s="10">
        <f t="shared" ref="BI1147" si="3476">BG1147*1.1</f>
        <v>47.300000000000004</v>
      </c>
      <c r="BJ1147" s="10"/>
      <c r="BK1147" s="219"/>
      <c r="BL1147" s="167" t="s">
        <v>79</v>
      </c>
      <c r="BM1147" s="325" t="s">
        <v>906</v>
      </c>
      <c r="BO1147" s="168"/>
      <c r="BP1147" s="168">
        <f t="shared" si="2492"/>
        <v>67</v>
      </c>
      <c r="BQ1147" s="167" t="s">
        <v>69</v>
      </c>
      <c r="BR1147" s="10">
        <f t="shared" ref="BR1147" si="3477">BP1147*1.1</f>
        <v>73.7</v>
      </c>
      <c r="BS1147" s="10"/>
      <c r="BT1147" s="219"/>
      <c r="BU1147" s="167" t="s">
        <v>79</v>
      </c>
      <c r="BV1147" s="325" t="s">
        <v>418</v>
      </c>
      <c r="BX1147" s="168"/>
      <c r="BY1147" s="168">
        <f t="shared" si="2495"/>
        <v>0</v>
      </c>
      <c r="BZ1147" s="167" t="s">
        <v>69</v>
      </c>
      <c r="CA1147" s="10">
        <f t="shared" ref="CA1147" si="3478">BY1147*1.1</f>
        <v>0</v>
      </c>
      <c r="CB1147" s="10"/>
      <c r="CC1147" s="219"/>
      <c r="CD1147" s="167" t="s">
        <v>79</v>
      </c>
      <c r="CE1147" s="325" t="s">
        <v>530</v>
      </c>
      <c r="CG1147" s="168"/>
      <c r="CH1147" s="168">
        <f t="shared" si="2498"/>
        <v>5</v>
      </c>
      <c r="CI1147" s="167" t="s">
        <v>69</v>
      </c>
      <c r="CJ1147" s="10">
        <f t="shared" ref="CJ1147" si="3479">CH1147*1.1</f>
        <v>5.5</v>
      </c>
      <c r="CK1147" s="10"/>
      <c r="CL1147" s="219"/>
      <c r="CM1147" s="167" t="s">
        <v>79</v>
      </c>
      <c r="CN1147" s="325" t="s">
        <v>418</v>
      </c>
      <c r="CP1147" s="168"/>
      <c r="CQ1147" s="168">
        <f t="shared" si="2501"/>
        <v>0</v>
      </c>
      <c r="CR1147" s="167" t="s">
        <v>69</v>
      </c>
      <c r="CS1147" s="10">
        <f t="shared" ref="CS1147" si="3480">CQ1147*1.1</f>
        <v>0</v>
      </c>
      <c r="CT1147" s="10"/>
      <c r="CU1147" s="219"/>
      <c r="CV1147" s="167" t="s">
        <v>79</v>
      </c>
      <c r="CW1147" s="325" t="s">
        <v>683</v>
      </c>
      <c r="CY1147" s="168"/>
      <c r="CZ1147" s="168">
        <f t="shared" si="2504"/>
        <v>73</v>
      </c>
      <c r="DA1147" s="167" t="s">
        <v>69</v>
      </c>
      <c r="DB1147" s="10">
        <f t="shared" ref="DB1147" si="3481">CZ1147*1.1</f>
        <v>80.300000000000011</v>
      </c>
      <c r="DC1147" s="10"/>
      <c r="DD1147" s="219"/>
      <c r="DE1147" s="167" t="s">
        <v>79</v>
      </c>
      <c r="DF1147" s="325" t="s">
        <v>584</v>
      </c>
      <c r="DH1147" s="168"/>
      <c r="DI1147" s="168">
        <f t="shared" si="2507"/>
        <v>0</v>
      </c>
      <c r="DJ1147" s="167" t="s">
        <v>69</v>
      </c>
      <c r="DK1147" s="10">
        <f t="shared" ref="DK1147" si="3482">DI1147*1.1</f>
        <v>0</v>
      </c>
      <c r="DL1147" s="10"/>
      <c r="DM1147" s="219"/>
      <c r="DN1147" s="167" t="s">
        <v>79</v>
      </c>
      <c r="DO1147" s="325" t="s">
        <v>530</v>
      </c>
      <c r="DQ1147" s="168"/>
      <c r="DR1147" s="168">
        <f t="shared" si="2510"/>
        <v>5</v>
      </c>
      <c r="DS1147" s="167" t="s">
        <v>69</v>
      </c>
      <c r="DT1147" s="10">
        <f t="shared" ref="DT1147" si="3483">DR1147*1.1</f>
        <v>5.5</v>
      </c>
      <c r="DU1147" s="10"/>
      <c r="DV1147" s="219"/>
      <c r="DW1147" s="167" t="s">
        <v>79</v>
      </c>
      <c r="DX1147" s="325" t="s">
        <v>2190</v>
      </c>
      <c r="DZ1147" s="168"/>
      <c r="EA1147" s="168">
        <f t="shared" si="2513"/>
        <v>0</v>
      </c>
      <c r="EB1147" s="167" t="s">
        <v>69</v>
      </c>
      <c r="EC1147" s="10">
        <f t="shared" ref="EC1147" si="3484">EA1147*1.1</f>
        <v>0</v>
      </c>
      <c r="ED1147" s="10"/>
      <c r="EE1147" s="219"/>
      <c r="EF1147" s="167" t="s">
        <v>79</v>
      </c>
      <c r="EG1147" s="325" t="s">
        <v>1631</v>
      </c>
      <c r="EI1147" s="168"/>
      <c r="EJ1147" s="168">
        <f t="shared" si="2516"/>
        <v>220</v>
      </c>
      <c r="EK1147" s="167" t="s">
        <v>69</v>
      </c>
      <c r="EL1147" s="10">
        <f t="shared" ref="EL1147" si="3485">EJ1147*1.1</f>
        <v>242.00000000000003</v>
      </c>
      <c r="EM1147" s="10"/>
      <c r="EN1147" s="219"/>
      <c r="EO1147" s="167" t="s">
        <v>79</v>
      </c>
      <c r="EP1147" s="325" t="s">
        <v>2190</v>
      </c>
      <c r="ER1147" s="168"/>
      <c r="ES1147" s="168">
        <f t="shared" si="2519"/>
        <v>0</v>
      </c>
      <c r="ET1147" s="167" t="s">
        <v>69</v>
      </c>
      <c r="EU1147" s="10">
        <f t="shared" ref="EU1147" si="3486">ES1147*1.1</f>
        <v>0</v>
      </c>
      <c r="EV1147" s="10"/>
      <c r="EW1147" s="219"/>
      <c r="EX1147" s="167" t="s">
        <v>79</v>
      </c>
      <c r="EY1147" s="325" t="s">
        <v>543</v>
      </c>
      <c r="FA1147" s="168"/>
      <c r="FB1147" s="168">
        <f t="shared" si="2522"/>
        <v>16</v>
      </c>
      <c r="FC1147" s="167" t="s">
        <v>69</v>
      </c>
      <c r="FD1147" s="10">
        <f t="shared" ref="FD1147" si="3487">FB1147*1.1</f>
        <v>17.600000000000001</v>
      </c>
      <c r="FE1147" s="10"/>
      <c r="FF1147" s="219"/>
      <c r="FG1147" s="167" t="s">
        <v>79</v>
      </c>
      <c r="FH1147" s="325" t="s">
        <v>548</v>
      </c>
      <c r="FJ1147" s="168"/>
      <c r="FK1147" s="168">
        <f t="shared" si="2525"/>
        <v>0</v>
      </c>
      <c r="FL1147" s="167" t="s">
        <v>69</v>
      </c>
      <c r="FM1147" s="10">
        <f t="shared" ref="FM1147" si="3488">FK1147*1.1</f>
        <v>0</v>
      </c>
      <c r="FN1147" s="10"/>
      <c r="FO1147" s="219"/>
      <c r="FP1147" s="167" t="s">
        <v>79</v>
      </c>
      <c r="FQ1147" s="325" t="s">
        <v>683</v>
      </c>
      <c r="FS1147" s="168"/>
      <c r="FT1147" s="168">
        <f t="shared" si="2528"/>
        <v>73</v>
      </c>
      <c r="FU1147" s="167" t="s">
        <v>69</v>
      </c>
      <c r="FV1147" s="10">
        <f t="shared" ref="FV1147" si="3489">FT1147*1.1</f>
        <v>80.300000000000011</v>
      </c>
      <c r="FW1147" s="10"/>
      <c r="FX1147" s="219"/>
      <c r="FY1147" s="167" t="s">
        <v>79</v>
      </c>
      <c r="FZ1147" s="325" t="s">
        <v>548</v>
      </c>
      <c r="GB1147" s="168"/>
      <c r="GC1147" s="168">
        <f t="shared" si="2531"/>
        <v>0</v>
      </c>
      <c r="GD1147" s="167" t="s">
        <v>69</v>
      </c>
      <c r="GE1147" s="10">
        <f t="shared" ref="GE1147" si="3490">GC1147*1.1</f>
        <v>0</v>
      </c>
      <c r="GF1147" s="10"/>
      <c r="GG1147" s="219"/>
      <c r="GH1147" s="167" t="s">
        <v>79</v>
      </c>
      <c r="GI1147" s="325" t="s">
        <v>418</v>
      </c>
      <c r="GK1147" s="168"/>
      <c r="GL1147" s="168">
        <f t="shared" si="2534"/>
        <v>0</v>
      </c>
      <c r="GM1147" s="167" t="s">
        <v>69</v>
      </c>
      <c r="GN1147" s="10">
        <f t="shared" ref="GN1147" si="3491">GL1147*1.1</f>
        <v>0</v>
      </c>
      <c r="GO1147" s="10"/>
      <c r="GP1147" s="219"/>
      <c r="GQ1147" s="167" t="s">
        <v>79</v>
      </c>
      <c r="GR1147" s="325" t="s">
        <v>906</v>
      </c>
      <c r="GT1147" s="168"/>
      <c r="GU1147" s="168">
        <f t="shared" si="2537"/>
        <v>67</v>
      </c>
      <c r="GV1147" s="167" t="s">
        <v>69</v>
      </c>
      <c r="GW1147" s="10">
        <f t="shared" ref="GW1147" si="3492">GU1147*1.1</f>
        <v>73.7</v>
      </c>
      <c r="GX1147" s="10"/>
      <c r="GY1147" s="219"/>
      <c r="GZ1147" s="167" t="s">
        <v>79</v>
      </c>
      <c r="HA1147" s="325" t="s">
        <v>415</v>
      </c>
      <c r="HC1147" s="168"/>
      <c r="HD1147" s="168">
        <f t="shared" si="2540"/>
        <v>20</v>
      </c>
      <c r="HE1147" s="167" t="s">
        <v>69</v>
      </c>
      <c r="HF1147" s="10">
        <f t="shared" ref="HF1147" si="3493">HD1147*1.1</f>
        <v>22</v>
      </c>
      <c r="HG1147" s="10"/>
      <c r="HH1147" s="219"/>
      <c r="HI1147" s="167" t="s">
        <v>79</v>
      </c>
      <c r="HJ1147" s="325" t="s">
        <v>548</v>
      </c>
      <c r="HL1147" s="168"/>
      <c r="HM1147" s="168">
        <f t="shared" si="2543"/>
        <v>0</v>
      </c>
      <c r="HN1147" s="167" t="s">
        <v>69</v>
      </c>
      <c r="HO1147" s="10">
        <f t="shared" ref="HO1147" si="3494">HM1147*1.1</f>
        <v>0</v>
      </c>
      <c r="HP1147" s="10"/>
      <c r="HQ1147" s="219"/>
      <c r="HR1147" s="167" t="s">
        <v>79</v>
      </c>
      <c r="HS1147" s="325" t="s">
        <v>1663</v>
      </c>
      <c r="HU1147" s="168"/>
      <c r="HV1147" s="168">
        <f t="shared" si="2546"/>
        <v>130</v>
      </c>
      <c r="HW1147" s="167" t="s">
        <v>69</v>
      </c>
      <c r="HX1147" s="10">
        <f t="shared" ref="HX1147" si="3495">HV1147*1.1</f>
        <v>143</v>
      </c>
      <c r="HY1147" s="10"/>
      <c r="HZ1147" s="219"/>
      <c r="IA1147" s="167" t="s">
        <v>79</v>
      </c>
      <c r="IB1147" s="325" t="s">
        <v>531</v>
      </c>
      <c r="ID1147" s="168"/>
      <c r="IE1147" s="168">
        <f t="shared" si="2549"/>
        <v>0</v>
      </c>
      <c r="IF1147" s="167" t="s">
        <v>69</v>
      </c>
      <c r="IG1147" s="10">
        <f t="shared" ref="IG1147" si="3496">IE1147*1.1</f>
        <v>0</v>
      </c>
      <c r="IH1147" s="10"/>
      <c r="II1147" s="219"/>
      <c r="IJ1147" s="167" t="s">
        <v>79</v>
      </c>
      <c r="IK1147" s="325" t="s">
        <v>418</v>
      </c>
      <c r="IM1147" s="168"/>
      <c r="IN1147" s="168">
        <f t="shared" si="2552"/>
        <v>0</v>
      </c>
      <c r="IO1147" s="167" t="s">
        <v>69</v>
      </c>
      <c r="IP1147" s="10">
        <f t="shared" ref="IP1147" si="3497">IN1147*1.1</f>
        <v>0</v>
      </c>
      <c r="IQ1147" s="10"/>
      <c r="IR1147" s="219"/>
      <c r="IS1147" s="167" t="s">
        <v>79</v>
      </c>
      <c r="IT1147" s="325" t="s">
        <v>530</v>
      </c>
      <c r="IV1147" s="168"/>
      <c r="IW1147" s="168">
        <f t="shared" si="2555"/>
        <v>5</v>
      </c>
      <c r="IX1147" s="167" t="s">
        <v>69</v>
      </c>
      <c r="IY1147" s="10">
        <f t="shared" ref="IY1147" si="3498">IW1147*1.1</f>
        <v>5.5</v>
      </c>
      <c r="IZ1147" s="10"/>
      <c r="JA1147" s="219"/>
      <c r="JB1147" s="167" t="s">
        <v>79</v>
      </c>
      <c r="JC1147" s="500" t="s">
        <v>1662</v>
      </c>
      <c r="JE1147" s="168"/>
      <c r="JF1147" s="168">
        <f t="shared" si="2558"/>
        <v>43</v>
      </c>
      <c r="JG1147" s="167" t="s">
        <v>69</v>
      </c>
      <c r="JH1147" s="10">
        <f t="shared" ref="JH1147" si="3499">JF1147*1.1</f>
        <v>47.300000000000004</v>
      </c>
      <c r="JI1147" s="10"/>
      <c r="JJ1147" s="219"/>
      <c r="JK1147" s="167" t="s">
        <v>79</v>
      </c>
      <c r="JL1147" s="500" t="s">
        <v>683</v>
      </c>
      <c r="JN1147" s="168"/>
      <c r="JO1147" s="168">
        <f t="shared" si="2561"/>
        <v>73</v>
      </c>
      <c r="JP1147" s="167" t="s">
        <v>69</v>
      </c>
      <c r="JQ1147" s="10">
        <f t="shared" ref="JQ1147" si="3500">JO1147*1.1</f>
        <v>80.300000000000011</v>
      </c>
      <c r="JR1147" s="10"/>
      <c r="JS1147" s="219"/>
      <c r="JT1147" s="167" t="s">
        <v>79</v>
      </c>
      <c r="JU1147" s="500" t="s">
        <v>513</v>
      </c>
      <c r="JW1147" s="168"/>
      <c r="JX1147" s="168">
        <f t="shared" si="2564"/>
        <v>34</v>
      </c>
      <c r="JY1147" s="167" t="s">
        <v>69</v>
      </c>
      <c r="JZ1147" s="10">
        <f t="shared" ref="JZ1147" si="3501">JX1147*1.1</f>
        <v>37.400000000000006</v>
      </c>
      <c r="KA1147" s="10"/>
      <c r="KB1147" s="219"/>
      <c r="KC1147" s="167" t="s">
        <v>79</v>
      </c>
      <c r="KD1147" s="500" t="s">
        <v>1618</v>
      </c>
      <c r="KF1147" s="168"/>
      <c r="KG1147" s="168">
        <f t="shared" si="2567"/>
        <v>0</v>
      </c>
      <c r="KH1147" s="167" t="s">
        <v>69</v>
      </c>
      <c r="KI1147" s="10">
        <f t="shared" ref="KI1147" si="3502">KG1147*1.1</f>
        <v>0</v>
      </c>
      <c r="KJ1147" s="10"/>
      <c r="KK1147" s="219"/>
      <c r="KL1147" s="167" t="s">
        <v>79</v>
      </c>
      <c r="KM1147" s="500" t="s">
        <v>415</v>
      </c>
      <c r="KO1147" s="168"/>
      <c r="KP1147" s="168">
        <f t="shared" si="2570"/>
        <v>20</v>
      </c>
      <c r="KQ1147" s="167" t="s">
        <v>69</v>
      </c>
      <c r="KR1147" s="10">
        <f t="shared" ref="KR1147" si="3503">KP1147*1.1</f>
        <v>22</v>
      </c>
      <c r="KS1147" s="10"/>
      <c r="KT1147" s="219"/>
      <c r="KU1147" s="167" t="s">
        <v>79</v>
      </c>
      <c r="KV1147" s="328" t="s">
        <v>513</v>
      </c>
      <c r="KX1147" s="168"/>
      <c r="KY1147" s="168">
        <f t="shared" si="2573"/>
        <v>34</v>
      </c>
      <c r="KZ1147" s="167" t="s">
        <v>69</v>
      </c>
      <c r="LA1147" s="10">
        <f t="shared" ref="LA1147" si="3504">KY1147*1.1</f>
        <v>37.400000000000006</v>
      </c>
      <c r="LB1147" s="10"/>
      <c r="LC1147" s="219"/>
      <c r="LD1147" s="167" t="s">
        <v>79</v>
      </c>
      <c r="LE1147" s="500" t="s">
        <v>1662</v>
      </c>
      <c r="LG1147" s="168"/>
      <c r="LH1147" s="168">
        <f t="shared" si="2576"/>
        <v>43</v>
      </c>
      <c r="LI1147" s="167" t="s">
        <v>69</v>
      </c>
      <c r="LJ1147" s="10">
        <f t="shared" ref="LJ1147" si="3505">LH1147*1.1</f>
        <v>47.300000000000004</v>
      </c>
      <c r="LK1147" s="10"/>
      <c r="LL1147" s="219"/>
      <c r="LM1147" s="167" t="s">
        <v>79</v>
      </c>
      <c r="LN1147" s="500" t="s">
        <v>1618</v>
      </c>
      <c r="LP1147" s="168"/>
      <c r="LQ1147" s="168">
        <f t="shared" si="2579"/>
        <v>0</v>
      </c>
      <c r="LR1147" s="167" t="s">
        <v>69</v>
      </c>
      <c r="LS1147" s="10">
        <f t="shared" ref="LS1147" si="3506">LQ1147*1.1</f>
        <v>0</v>
      </c>
      <c r="LT1147" s="10"/>
      <c r="LU1147" s="219"/>
      <c r="LV1147" s="167" t="s">
        <v>79</v>
      </c>
      <c r="LW1147" s="500" t="s">
        <v>906</v>
      </c>
      <c r="LY1147" s="168"/>
      <c r="LZ1147" s="168">
        <f t="shared" si="2582"/>
        <v>67</v>
      </c>
      <c r="MA1147" s="167" t="s">
        <v>69</v>
      </c>
      <c r="MB1147" s="10">
        <f t="shared" ref="MB1147" si="3507">LZ1147*1.1</f>
        <v>73.7</v>
      </c>
      <c r="MC1147" s="10"/>
      <c r="MD1147" s="219"/>
      <c r="ME1147" s="167" t="s">
        <v>79</v>
      </c>
      <c r="MF1147" s="500" t="s">
        <v>1618</v>
      </c>
      <c r="MH1147" s="168"/>
      <c r="MI1147" s="168">
        <f t="shared" si="2585"/>
        <v>0</v>
      </c>
      <c r="MJ1147" s="167" t="s">
        <v>69</v>
      </c>
      <c r="MK1147" s="10">
        <f t="shared" ref="MK1147" si="3508">MI1147*1.1</f>
        <v>0</v>
      </c>
      <c r="ML1147" s="10"/>
      <c r="MM1147" s="219"/>
      <c r="MN1147" s="167" t="s">
        <v>79</v>
      </c>
      <c r="MO1147" s="328" t="s">
        <v>1631</v>
      </c>
      <c r="MQ1147" s="168"/>
      <c r="MR1147" s="168">
        <f t="shared" si="2588"/>
        <v>220</v>
      </c>
      <c r="MS1147" s="167" t="s">
        <v>69</v>
      </c>
      <c r="MT1147" s="10">
        <f t="shared" ref="MT1147" si="3509">MR1147*1.1</f>
        <v>242.00000000000003</v>
      </c>
      <c r="MU1147" s="10"/>
      <c r="MV1147" s="219"/>
      <c r="MW1147" s="167" t="s">
        <v>79</v>
      </c>
      <c r="MX1147" s="500" t="s">
        <v>548</v>
      </c>
      <c r="MZ1147" s="168"/>
      <c r="NA1147" s="168">
        <f t="shared" si="2591"/>
        <v>0</v>
      </c>
      <c r="NB1147" s="167" t="s">
        <v>69</v>
      </c>
      <c r="NC1147" s="10">
        <f t="shared" ref="NC1147" si="3510">NA1147*1.1</f>
        <v>0</v>
      </c>
      <c r="ND1147" s="10"/>
      <c r="NE1147" s="219"/>
      <c r="NF1147" s="167" t="s">
        <v>79</v>
      </c>
      <c r="NG1147" s="500" t="s">
        <v>1618</v>
      </c>
      <c r="NI1147" s="168"/>
      <c r="NJ1147" s="168">
        <f t="shared" si="2594"/>
        <v>0</v>
      </c>
      <c r="NK1147" s="167" t="s">
        <v>69</v>
      </c>
      <c r="NL1147" s="10">
        <f t="shared" ref="NL1147" si="3511">NJ1147*1.1</f>
        <v>0</v>
      </c>
      <c r="NM1147" s="10"/>
      <c r="NN1147" s="219"/>
      <c r="NO1147" s="167" t="s">
        <v>79</v>
      </c>
      <c r="NP1147" s="500" t="s">
        <v>530</v>
      </c>
      <c r="NR1147" s="168"/>
      <c r="NS1147" s="168">
        <f t="shared" si="2597"/>
        <v>5</v>
      </c>
      <c r="NT1147" s="167" t="s">
        <v>69</v>
      </c>
      <c r="NU1147" s="10">
        <f t="shared" ref="NU1147" si="3512">NS1147*1.1</f>
        <v>5.5</v>
      </c>
      <c r="NV1147" s="10"/>
      <c r="NW1147" s="219"/>
      <c r="NX1147" s="167" t="s">
        <v>79</v>
      </c>
      <c r="NY1147" s="500" t="s">
        <v>1631</v>
      </c>
      <c r="OA1147" s="168"/>
      <c r="OB1147" s="168">
        <f t="shared" si="2600"/>
        <v>220</v>
      </c>
      <c r="OC1147" s="167" t="s">
        <v>69</v>
      </c>
      <c r="OD1147" s="10">
        <f t="shared" ref="OD1147" si="3513">OB1147*1.1</f>
        <v>242.00000000000003</v>
      </c>
      <c r="OE1147" s="10"/>
      <c r="OF1147" s="219"/>
      <c r="OG1147" s="167" t="s">
        <v>79</v>
      </c>
      <c r="OH1147" s="500" t="s">
        <v>418</v>
      </c>
      <c r="OJ1147" s="168"/>
      <c r="OK1147" s="168">
        <f t="shared" si="2603"/>
        <v>0</v>
      </c>
      <c r="OL1147" s="167" t="s">
        <v>69</v>
      </c>
      <c r="OM1147" s="10">
        <f t="shared" ref="OM1147" si="3514">OK1147*1.1</f>
        <v>0</v>
      </c>
      <c r="ON1147" s="10"/>
      <c r="OO1147" s="219"/>
      <c r="OP1147" s="167" t="s">
        <v>79</v>
      </c>
      <c r="OQ1147" s="500" t="s">
        <v>1662</v>
      </c>
      <c r="OS1147" s="168"/>
      <c r="OT1147" s="168">
        <f t="shared" si="2606"/>
        <v>43</v>
      </c>
      <c r="OU1147" s="167" t="s">
        <v>69</v>
      </c>
      <c r="OV1147" s="10">
        <f t="shared" ref="OV1147" si="3515">OT1147*1.1</f>
        <v>47.300000000000004</v>
      </c>
      <c r="OW1147" s="10"/>
      <c r="OX1147" s="219"/>
      <c r="OY1147" s="167" t="s">
        <v>79</v>
      </c>
      <c r="OZ1147" s="500" t="s">
        <v>1618</v>
      </c>
      <c r="PB1147" s="168"/>
      <c r="PC1147" s="168">
        <f t="shared" si="2609"/>
        <v>0</v>
      </c>
      <c r="PD1147" s="167" t="s">
        <v>69</v>
      </c>
      <c r="PE1147" s="10">
        <f t="shared" ref="PE1147" si="3516">PC1147*1.1</f>
        <v>0</v>
      </c>
      <c r="PF1147" s="10"/>
      <c r="PG1147" s="219"/>
      <c r="PH1147" s="167" t="s">
        <v>79</v>
      </c>
      <c r="PI1147" s="500" t="s">
        <v>1618</v>
      </c>
      <c r="PK1147" s="168"/>
      <c r="PL1147" s="168">
        <f t="shared" si="2612"/>
        <v>0</v>
      </c>
      <c r="PM1147" s="167" t="s">
        <v>69</v>
      </c>
      <c r="PN1147" s="10">
        <f t="shared" ref="PN1147" si="3517">PL1147*1.1</f>
        <v>0</v>
      </c>
      <c r="PO1147" s="10"/>
      <c r="PP1147" s="219"/>
      <c r="PQ1147" s="167" t="s">
        <v>79</v>
      </c>
      <c r="PR1147" s="500" t="s">
        <v>1618</v>
      </c>
      <c r="PT1147" s="168"/>
      <c r="PU1147" s="168">
        <f t="shared" si="2615"/>
        <v>0</v>
      </c>
      <c r="PV1147" s="167" t="s">
        <v>69</v>
      </c>
      <c r="PW1147" s="10">
        <f t="shared" ref="PW1147" si="3518">PU1147*1.1</f>
        <v>0</v>
      </c>
      <c r="PX1147" s="10"/>
      <c r="PY1147" s="219"/>
      <c r="PZ1147" s="167" t="s">
        <v>79</v>
      </c>
      <c r="QA1147" s="500" t="s">
        <v>683</v>
      </c>
      <c r="QC1147" s="168"/>
      <c r="QD1147" s="168">
        <f t="shared" si="2618"/>
        <v>73</v>
      </c>
      <c r="QE1147" s="167" t="s">
        <v>69</v>
      </c>
      <c r="QF1147" s="10">
        <f t="shared" ref="QF1147" si="3519">QD1147*1.1</f>
        <v>80.300000000000011</v>
      </c>
      <c r="QG1147" s="10"/>
      <c r="QH1147" s="219"/>
      <c r="QI1147" s="167" t="s">
        <v>79</v>
      </c>
      <c r="QJ1147" s="500" t="s">
        <v>673</v>
      </c>
      <c r="QL1147" s="168"/>
      <c r="QM1147" s="168">
        <f t="shared" si="2621"/>
        <v>24</v>
      </c>
      <c r="QN1147" s="167" t="s">
        <v>69</v>
      </c>
      <c r="QO1147" s="10">
        <f t="shared" ref="QO1147" si="3520">QM1147*1.1</f>
        <v>26.400000000000002</v>
      </c>
      <c r="QP1147" s="10"/>
      <c r="QQ1147" s="219"/>
      <c r="QR1147" s="167" t="s">
        <v>79</v>
      </c>
      <c r="QS1147" s="500" t="s">
        <v>1662</v>
      </c>
      <c r="QU1147" s="168"/>
      <c r="QV1147" s="168">
        <f t="shared" si="2624"/>
        <v>43</v>
      </c>
      <c r="QW1147" s="167" t="s">
        <v>69</v>
      </c>
      <c r="QX1147" s="10">
        <f t="shared" ref="QX1147" si="3521">QV1147*1.1</f>
        <v>47.300000000000004</v>
      </c>
      <c r="QY1147" s="10"/>
      <c r="QZ1147" s="219"/>
      <c r="RA1147" s="167" t="s">
        <v>79</v>
      </c>
      <c r="RB1147" s="500" t="s">
        <v>530</v>
      </c>
      <c r="RD1147" s="168"/>
      <c r="RE1147" s="168">
        <f t="shared" si="2627"/>
        <v>5</v>
      </c>
      <c r="RF1147" s="167" t="s">
        <v>69</v>
      </c>
      <c r="RG1147" s="10">
        <f t="shared" ref="RG1147" si="3522">RE1147*1.1</f>
        <v>5.5</v>
      </c>
      <c r="RH1147" s="10"/>
      <c r="RI1147" s="219"/>
      <c r="RJ1147" s="167" t="s">
        <v>79</v>
      </c>
      <c r="RK1147" s="500" t="s">
        <v>530</v>
      </c>
      <c r="RM1147" s="168"/>
      <c r="RN1147" s="168">
        <f t="shared" si="2630"/>
        <v>5</v>
      </c>
      <c r="RO1147" s="167" t="s">
        <v>69</v>
      </c>
      <c r="RP1147" s="10">
        <f t="shared" ref="RP1147" si="3523">RN1147*1.1</f>
        <v>5.5</v>
      </c>
      <c r="RQ1147" s="10"/>
      <c r="RR1147" s="219"/>
      <c r="RS1147" s="167" t="s">
        <v>79</v>
      </c>
      <c r="RT1147" s="500" t="s">
        <v>1923</v>
      </c>
      <c r="RV1147" s="168"/>
      <c r="RW1147" s="168">
        <f t="shared" si="2633"/>
        <v>4</v>
      </c>
      <c r="RX1147" s="167" t="s">
        <v>69</v>
      </c>
      <c r="RY1147" s="10">
        <f t="shared" ref="RY1147" si="3524">RW1147*1.1</f>
        <v>4.4000000000000004</v>
      </c>
      <c r="RZ1147" s="10"/>
      <c r="SA1147" s="219"/>
      <c r="SB1147" s="167" t="s">
        <v>79</v>
      </c>
      <c r="SC1147" s="500" t="s">
        <v>584</v>
      </c>
      <c r="SE1147" s="168"/>
      <c r="SF1147" s="168">
        <f t="shared" si="2636"/>
        <v>0</v>
      </c>
      <c r="SG1147" s="167" t="s">
        <v>69</v>
      </c>
      <c r="SH1147" s="10">
        <f t="shared" ref="SH1147" si="3525">SF1147*1.1</f>
        <v>0</v>
      </c>
      <c r="SI1147" s="10"/>
      <c r="SJ1147" s="219"/>
      <c r="SK1147" s="167" t="s">
        <v>79</v>
      </c>
      <c r="SL1147" s="500" t="s">
        <v>1663</v>
      </c>
      <c r="SN1147" s="168"/>
      <c r="SO1147" s="168">
        <f t="shared" si="2639"/>
        <v>130</v>
      </c>
      <c r="SP1147" s="167" t="s">
        <v>69</v>
      </c>
      <c r="SQ1147" s="10">
        <f t="shared" ref="SQ1147" si="3526">SO1147*1.1</f>
        <v>143</v>
      </c>
      <c r="SR1147" s="10"/>
      <c r="SS1147" s="219"/>
      <c r="ST1147" s="167" t="s">
        <v>79</v>
      </c>
      <c r="SU1147" s="500" t="s">
        <v>2190</v>
      </c>
      <c r="SW1147" s="168"/>
      <c r="SX1147" s="168">
        <f t="shared" si="2642"/>
        <v>0</v>
      </c>
      <c r="SY1147" s="167" t="s">
        <v>69</v>
      </c>
      <c r="SZ1147" s="10">
        <f t="shared" ref="SZ1147" si="3527">SX1147*1.1</f>
        <v>0</v>
      </c>
      <c r="TA1147" s="10"/>
      <c r="TB1147" s="219"/>
      <c r="TC1147" s="167" t="s">
        <v>79</v>
      </c>
      <c r="TD1147" s="500" t="s">
        <v>430</v>
      </c>
      <c r="TF1147" s="168"/>
      <c r="TG1147" s="168">
        <f t="shared" si="2645"/>
        <v>0</v>
      </c>
      <c r="TH1147" s="167" t="s">
        <v>69</v>
      </c>
      <c r="TI1147" s="10">
        <f t="shared" ref="TI1147" si="3528">TG1147*1.1</f>
        <v>0</v>
      </c>
      <c r="TJ1147" s="10"/>
      <c r="TK1147" s="219"/>
      <c r="TL1147" s="167" t="s">
        <v>79</v>
      </c>
      <c r="TM1147" s="328" t="s">
        <v>790</v>
      </c>
      <c r="TO1147" s="168"/>
      <c r="TP1147" s="168">
        <f t="shared" si="2648"/>
        <v>0</v>
      </c>
      <c r="TQ1147" s="167" t="s">
        <v>69</v>
      </c>
      <c r="TR1147" s="10">
        <f t="shared" ref="TR1147" si="3529">TP1147*1.1</f>
        <v>0</v>
      </c>
      <c r="TS1147" s="10"/>
      <c r="TT1147" s="219"/>
      <c r="TU1147" s="167" t="s">
        <v>79</v>
      </c>
      <c r="TV1147" s="500" t="s">
        <v>530</v>
      </c>
      <c r="TX1147" s="168"/>
      <c r="TY1147" s="168">
        <f t="shared" si="2651"/>
        <v>5</v>
      </c>
      <c r="TZ1147" s="167" t="s">
        <v>69</v>
      </c>
      <c r="UA1147" s="10">
        <f t="shared" ref="UA1147" si="3530">TY1147*1.1</f>
        <v>5.5</v>
      </c>
      <c r="UB1147" s="10"/>
      <c r="UC1147" s="219"/>
      <c r="UD1147" s="167" t="s">
        <v>79</v>
      </c>
      <c r="UE1147" s="328" t="s">
        <v>1618</v>
      </c>
      <c r="UG1147" s="168"/>
      <c r="UH1147" s="168">
        <f t="shared" si="2654"/>
        <v>0</v>
      </c>
      <c r="UI1147" s="167" t="s">
        <v>69</v>
      </c>
      <c r="UJ1147" s="10">
        <f t="shared" ref="UJ1147" si="3531">UH1147*1.1</f>
        <v>0</v>
      </c>
      <c r="UK1147" s="10"/>
      <c r="UL1147" s="219"/>
      <c r="UM1147" s="167" t="s">
        <v>79</v>
      </c>
      <c r="UN1147" s="500" t="s">
        <v>906</v>
      </c>
      <c r="UP1147" s="168"/>
      <c r="UQ1147" s="168">
        <f t="shared" si="2657"/>
        <v>67</v>
      </c>
      <c r="UR1147" s="167" t="s">
        <v>69</v>
      </c>
      <c r="US1147" s="10">
        <f t="shared" ref="US1147" si="3532">UQ1147*1.1</f>
        <v>73.7</v>
      </c>
      <c r="UT1147" s="10"/>
      <c r="UU1147" s="219"/>
      <c r="UV1147" s="167" t="s">
        <v>79</v>
      </c>
      <c r="UW1147" s="500" t="s">
        <v>1663</v>
      </c>
      <c r="UY1147" s="168"/>
      <c r="UZ1147" s="168">
        <f t="shared" si="2660"/>
        <v>130</v>
      </c>
      <c r="VA1147" s="167" t="s">
        <v>69</v>
      </c>
      <c r="VB1147" s="10">
        <f t="shared" ref="VB1147" si="3533">UZ1147*1.1</f>
        <v>143</v>
      </c>
      <c r="VC1147" s="10"/>
      <c r="VD1147" s="219"/>
      <c r="VE1147" s="167" t="s">
        <v>79</v>
      </c>
      <c r="VF1147" s="500" t="s">
        <v>430</v>
      </c>
      <c r="VH1147" s="168"/>
      <c r="VI1147" s="168">
        <f t="shared" si="2663"/>
        <v>0</v>
      </c>
      <c r="VJ1147" s="167" t="s">
        <v>69</v>
      </c>
      <c r="VK1147" s="10">
        <f t="shared" ref="VK1147" si="3534">VI1147*1.1</f>
        <v>0</v>
      </c>
      <c r="VL1147" s="10"/>
      <c r="VM1147" s="219"/>
      <c r="VN1147" s="167" t="s">
        <v>79</v>
      </c>
      <c r="VO1147" s="500" t="s">
        <v>430</v>
      </c>
      <c r="VQ1147" s="168"/>
      <c r="VR1147" s="168">
        <f t="shared" si="2666"/>
        <v>0</v>
      </c>
      <c r="VS1147" s="167" t="s">
        <v>69</v>
      </c>
      <c r="VT1147" s="10">
        <f t="shared" ref="VT1147" si="3535">VR1147*1.1</f>
        <v>0</v>
      </c>
      <c r="VU1147" s="10"/>
      <c r="VV1147" s="219"/>
      <c r="VW1147" s="167" t="s">
        <v>79</v>
      </c>
      <c r="VX1147" s="500" t="s">
        <v>584</v>
      </c>
      <c r="VZ1147" s="168"/>
      <c r="WA1147" s="168">
        <f t="shared" si="2669"/>
        <v>0</v>
      </c>
      <c r="WB1147" s="167" t="s">
        <v>69</v>
      </c>
      <c r="WC1147" s="10">
        <f t="shared" ref="WC1147" si="3536">WA1147*1.1</f>
        <v>0</v>
      </c>
      <c r="WD1147" s="10"/>
      <c r="WE1147" s="219"/>
      <c r="WF1147" s="167" t="s">
        <v>79</v>
      </c>
      <c r="WG1147" s="500" t="s">
        <v>418</v>
      </c>
      <c r="WI1147" s="168"/>
      <c r="WJ1147" s="168">
        <f t="shared" si="2672"/>
        <v>0</v>
      </c>
      <c r="WK1147" s="167" t="s">
        <v>69</v>
      </c>
      <c r="WL1147" s="10">
        <f t="shared" ref="WL1147" si="3537">WJ1147*1.1</f>
        <v>0</v>
      </c>
      <c r="WM1147" s="10"/>
      <c r="WN1147" s="219"/>
      <c r="WO1147" s="167" t="s">
        <v>79</v>
      </c>
      <c r="WP1147" s="500" t="s">
        <v>1631</v>
      </c>
      <c r="WR1147" s="168"/>
      <c r="WS1147" s="168">
        <f t="shared" si="2675"/>
        <v>220</v>
      </c>
      <c r="WT1147" s="167" t="s">
        <v>69</v>
      </c>
      <c r="WU1147" s="10">
        <f t="shared" ref="WU1147" si="3538">WS1147*1.1</f>
        <v>242.00000000000003</v>
      </c>
      <c r="WV1147" s="10"/>
      <c r="WW1147" s="219"/>
      <c r="WX1147" s="167" t="s">
        <v>79</v>
      </c>
      <c r="WY1147" s="499" t="s">
        <v>430</v>
      </c>
      <c r="XA1147" s="168"/>
      <c r="XB1147" s="168">
        <f t="shared" si="2678"/>
        <v>0</v>
      </c>
      <c r="XC1147" s="167" t="s">
        <v>69</v>
      </c>
      <c r="XD1147" s="10">
        <f t="shared" ref="XD1147" si="3539">XB1147*1.1</f>
        <v>0</v>
      </c>
      <c r="XE1147" s="10"/>
      <c r="XF1147" s="219"/>
      <c r="XG1147" s="167" t="s">
        <v>79</v>
      </c>
      <c r="XH1147" s="500" t="s">
        <v>513</v>
      </c>
      <c r="XJ1147" s="168"/>
      <c r="XK1147" s="168">
        <f t="shared" si="2681"/>
        <v>34</v>
      </c>
      <c r="XL1147" s="167" t="s">
        <v>69</v>
      </c>
      <c r="XM1147" s="10">
        <f t="shared" ref="XM1147" si="3540">XK1147*1.1</f>
        <v>37.400000000000006</v>
      </c>
      <c r="XN1147" s="10"/>
      <c r="XO1147" s="219"/>
      <c r="XP1147" s="167" t="s">
        <v>79</v>
      </c>
      <c r="XQ1147" s="500" t="s">
        <v>530</v>
      </c>
      <c r="XS1147" s="168"/>
      <c r="XT1147" s="168">
        <f t="shared" si="2684"/>
        <v>5</v>
      </c>
      <c r="XU1147" s="167" t="s">
        <v>69</v>
      </c>
      <c r="XV1147" s="10">
        <f t="shared" ref="XV1147" si="3541">XT1147*1.1</f>
        <v>5.5</v>
      </c>
      <c r="XW1147" s="10"/>
      <c r="XX1147" s="219"/>
      <c r="XY1147" s="167" t="s">
        <v>79</v>
      </c>
      <c r="XZ1147" s="500" t="s">
        <v>548</v>
      </c>
      <c r="YB1147" s="168"/>
      <c r="YC1147" s="168">
        <f t="shared" si="2687"/>
        <v>0</v>
      </c>
      <c r="YD1147" s="167" t="s">
        <v>69</v>
      </c>
      <c r="YE1147" s="10">
        <f t="shared" ref="YE1147" si="3542">YC1147*1.1</f>
        <v>0</v>
      </c>
      <c r="YF1147" s="10"/>
      <c r="YG1147" s="219"/>
      <c r="YH1147" s="167" t="s">
        <v>79</v>
      </c>
      <c r="YI1147" s="500" t="s">
        <v>543</v>
      </c>
      <c r="YK1147" s="168"/>
      <c r="YL1147" s="168">
        <f t="shared" si="2690"/>
        <v>16</v>
      </c>
      <c r="YM1147" s="167" t="s">
        <v>69</v>
      </c>
      <c r="YN1147" s="10">
        <f t="shared" ref="YN1147" si="3543">YL1147*1.1</f>
        <v>17.600000000000001</v>
      </c>
      <c r="YO1147" s="10"/>
      <c r="YP1147" s="219"/>
      <c r="YQ1147" s="167" t="s">
        <v>79</v>
      </c>
      <c r="YR1147" s="500" t="s">
        <v>683</v>
      </c>
      <c r="YT1147" s="168"/>
      <c r="YU1147" s="168">
        <f t="shared" si="2693"/>
        <v>73</v>
      </c>
      <c r="YV1147" s="167" t="s">
        <v>69</v>
      </c>
      <c r="YW1147" s="10">
        <f t="shared" ref="YW1147" si="3544">YU1147*1.1</f>
        <v>80.300000000000011</v>
      </c>
      <c r="YX1147" s="10"/>
      <c r="YY1147" s="219"/>
      <c r="YZ1147" s="167" t="s">
        <v>79</v>
      </c>
      <c r="ZA1147" s="500" t="s">
        <v>1663</v>
      </c>
      <c r="ZC1147" s="168"/>
      <c r="ZD1147" s="168">
        <f t="shared" si="2696"/>
        <v>130</v>
      </c>
      <c r="ZE1147" s="167" t="s">
        <v>69</v>
      </c>
      <c r="ZF1147" s="10">
        <f t="shared" ref="ZF1147" si="3545">ZD1147*1.1</f>
        <v>143</v>
      </c>
      <c r="ZG1147" s="10"/>
      <c r="ZH1147" s="219"/>
      <c r="ZI1147" s="167" t="s">
        <v>79</v>
      </c>
      <c r="ZJ1147" s="500" t="s">
        <v>1923</v>
      </c>
      <c r="ZL1147" s="168"/>
      <c r="ZM1147" s="168">
        <f t="shared" si="2699"/>
        <v>4</v>
      </c>
      <c r="ZN1147" s="167" t="s">
        <v>69</v>
      </c>
      <c r="ZO1147" s="10">
        <f t="shared" ref="ZO1147" si="3546">ZM1147*1.1</f>
        <v>4.4000000000000004</v>
      </c>
      <c r="ZP1147" s="10"/>
      <c r="ZQ1147" s="219"/>
      <c r="ZR1147" s="167" t="s">
        <v>79</v>
      </c>
      <c r="ZS1147" s="498" t="s">
        <v>1663</v>
      </c>
      <c r="ZU1147" s="168"/>
      <c r="ZV1147" s="168">
        <f t="shared" si="2702"/>
        <v>130</v>
      </c>
      <c r="ZW1147" s="167" t="s">
        <v>69</v>
      </c>
      <c r="ZX1147" s="10">
        <f t="shared" ref="ZX1147" si="3547">ZV1147*1.1</f>
        <v>143</v>
      </c>
      <c r="ZY1147" s="10"/>
      <c r="ZZ1147" s="219"/>
      <c r="AAA1147" s="167" t="s">
        <v>79</v>
      </c>
      <c r="AAB1147" s="500" t="s">
        <v>1631</v>
      </c>
      <c r="AAD1147" s="168"/>
      <c r="AAE1147" s="168">
        <f t="shared" si="2705"/>
        <v>220</v>
      </c>
      <c r="AAF1147" s="167" t="s">
        <v>69</v>
      </c>
      <c r="AAG1147" s="10">
        <f t="shared" ref="AAG1147" si="3548">AAE1147*1.1</f>
        <v>242.00000000000003</v>
      </c>
      <c r="AAH1147" s="10"/>
      <c r="AAI1147" s="219"/>
      <c r="AAJ1147" s="167" t="s">
        <v>79</v>
      </c>
      <c r="AAK1147" s="500" t="s">
        <v>906</v>
      </c>
      <c r="AAM1147" s="168"/>
      <c r="AAN1147" s="168">
        <f t="shared" si="2708"/>
        <v>67</v>
      </c>
      <c r="AAO1147" s="167" t="s">
        <v>69</v>
      </c>
      <c r="AAP1147" s="10">
        <f t="shared" ref="AAP1147" si="3549">AAN1147*1.1</f>
        <v>73.7</v>
      </c>
      <c r="AAQ1147" s="10"/>
      <c r="AAR1147" s="219"/>
      <c r="AAS1147" s="167" t="s">
        <v>79</v>
      </c>
      <c r="AAT1147" s="500" t="s">
        <v>1631</v>
      </c>
      <c r="AAV1147" s="168"/>
      <c r="AAW1147" s="168">
        <f t="shared" si="2711"/>
        <v>220</v>
      </c>
      <c r="AAX1147" s="167" t="s">
        <v>69</v>
      </c>
      <c r="AAY1147" s="10">
        <f t="shared" ref="AAY1147" si="3550">AAW1147*1.1</f>
        <v>242.00000000000003</v>
      </c>
      <c r="AAZ1147" s="10"/>
      <c r="ABA1147" s="219"/>
      <c r="ABB1147" s="167" t="s">
        <v>79</v>
      </c>
      <c r="ABC1147" s="500" t="s">
        <v>1923</v>
      </c>
      <c r="ABE1147" s="168"/>
      <c r="ABF1147" s="168">
        <f t="shared" si="2714"/>
        <v>4</v>
      </c>
      <c r="ABG1147" s="167" t="s">
        <v>69</v>
      </c>
      <c r="ABH1147" s="10">
        <f t="shared" ref="ABH1147" si="3551">ABF1147*1.1</f>
        <v>4.4000000000000004</v>
      </c>
      <c r="ABI1147" s="10"/>
      <c r="ABJ1147" s="219"/>
      <c r="ABK1147" s="167" t="s">
        <v>79</v>
      </c>
      <c r="ABL1147" s="500" t="s">
        <v>548</v>
      </c>
      <c r="ABN1147" s="168"/>
      <c r="ABO1147" s="168">
        <f t="shared" si="2717"/>
        <v>0</v>
      </c>
      <c r="ABP1147" s="167" t="s">
        <v>69</v>
      </c>
      <c r="ABQ1147" s="10">
        <f t="shared" ref="ABQ1147" si="3552">ABO1147*1.1</f>
        <v>0</v>
      </c>
      <c r="ABR1147" s="10"/>
      <c r="ABS1147" s="219"/>
      <c r="ABT1147" s="167" t="s">
        <v>79</v>
      </c>
      <c r="ABU1147" s="498" t="s">
        <v>1618</v>
      </c>
      <c r="ABW1147" s="168"/>
      <c r="ABX1147" s="168">
        <f t="shared" si="2720"/>
        <v>0</v>
      </c>
      <c r="ABY1147" s="167" t="s">
        <v>69</v>
      </c>
      <c r="ABZ1147" s="10">
        <f t="shared" ref="ABZ1147" si="3553">ABX1147*1.1</f>
        <v>0</v>
      </c>
      <c r="ACA1147" s="10"/>
      <c r="ACB1147" s="219"/>
      <c r="ACC1147" s="167" t="s">
        <v>79</v>
      </c>
      <c r="ACD1147" s="500" t="s">
        <v>1662</v>
      </c>
      <c r="ACF1147" s="168"/>
      <c r="ACG1147" s="168">
        <f t="shared" si="2723"/>
        <v>43</v>
      </c>
      <c r="ACH1147" s="167" t="s">
        <v>69</v>
      </c>
      <c r="ACI1147" s="10">
        <f t="shared" ref="ACI1147" si="3554">ACG1147*1.1</f>
        <v>47.300000000000004</v>
      </c>
      <c r="ACJ1147" s="10"/>
      <c r="ACK1147" s="219"/>
      <c r="ACL1147" s="167" t="s">
        <v>79</v>
      </c>
      <c r="ACM1147" s="500" t="s">
        <v>513</v>
      </c>
      <c r="ACO1147" s="168"/>
      <c r="ACP1147" s="168">
        <f t="shared" si="2726"/>
        <v>34</v>
      </c>
      <c r="ACQ1147" s="167" t="s">
        <v>69</v>
      </c>
      <c r="ACR1147" s="10">
        <f t="shared" ref="ACR1147" si="3555">ACP1147*1.1</f>
        <v>37.400000000000006</v>
      </c>
      <c r="ACS1147" s="10"/>
      <c r="ACT1147" s="219"/>
      <c r="ACU1147" s="167" t="s">
        <v>79</v>
      </c>
      <c r="ACV1147" s="500" t="s">
        <v>906</v>
      </c>
      <c r="ACX1147" s="168"/>
      <c r="ACY1147" s="168">
        <f t="shared" si="2729"/>
        <v>67</v>
      </c>
      <c r="ACZ1147" s="167" t="s">
        <v>69</v>
      </c>
      <c r="ADA1147" s="10">
        <f t="shared" ref="ADA1147" si="3556">ACY1147*1.1</f>
        <v>73.7</v>
      </c>
      <c r="ADB1147" s="10"/>
      <c r="ADC1147" s="219"/>
      <c r="ADD1147" s="167" t="s">
        <v>79</v>
      </c>
      <c r="ADE1147" s="500" t="s">
        <v>530</v>
      </c>
      <c r="ADG1147" s="168"/>
      <c r="ADH1147" s="168">
        <f t="shared" si="2732"/>
        <v>5</v>
      </c>
      <c r="ADI1147" s="167" t="s">
        <v>69</v>
      </c>
      <c r="ADJ1147" s="10">
        <f t="shared" ref="ADJ1147" si="3557">ADH1147*1.1</f>
        <v>5.5</v>
      </c>
      <c r="ADK1147" s="10"/>
      <c r="ADL1147" s="219"/>
      <c r="ADM1147" s="167" t="s">
        <v>79</v>
      </c>
      <c r="ADN1147" s="500" t="s">
        <v>906</v>
      </c>
      <c r="ADP1147" s="168"/>
      <c r="ADQ1147" s="168">
        <f t="shared" si="2735"/>
        <v>67</v>
      </c>
      <c r="ADR1147" s="167" t="s">
        <v>69</v>
      </c>
      <c r="ADS1147" s="10">
        <f t="shared" ref="ADS1147" si="3558">ADQ1147*1.1</f>
        <v>73.7</v>
      </c>
      <c r="ADT1147" s="10"/>
      <c r="ADU1147" s="219"/>
      <c r="ADV1147" s="167" t="s">
        <v>79</v>
      </c>
      <c r="ADW1147" s="328" t="s">
        <v>548</v>
      </c>
      <c r="ADY1147" s="168"/>
      <c r="ADZ1147" s="168">
        <f t="shared" si="2738"/>
        <v>0</v>
      </c>
      <c r="AEA1147" s="167" t="s">
        <v>69</v>
      </c>
      <c r="AEB1147" s="10">
        <f t="shared" ref="AEB1147" si="3559">ADZ1147*1.1</f>
        <v>0</v>
      </c>
      <c r="AEC1147" s="10"/>
      <c r="AED1147" s="219"/>
      <c r="AEE1147" s="167" t="s">
        <v>79</v>
      </c>
      <c r="AEF1147" s="500" t="s">
        <v>2190</v>
      </c>
      <c r="AEH1147" s="168"/>
      <c r="AEI1147" s="168">
        <f t="shared" si="2741"/>
        <v>0</v>
      </c>
      <c r="AEJ1147" s="167" t="s">
        <v>69</v>
      </c>
      <c r="AEK1147" s="10">
        <f t="shared" ref="AEK1147" si="3560">AEI1147*1.1</f>
        <v>0</v>
      </c>
      <c r="AEL1147" s="10"/>
      <c r="AEM1147" s="219"/>
      <c r="AEN1147" s="167" t="s">
        <v>79</v>
      </c>
      <c r="AEO1147" s="500" t="s">
        <v>906</v>
      </c>
      <c r="AEQ1147" s="168"/>
      <c r="AER1147" s="168">
        <f t="shared" si="2744"/>
        <v>67</v>
      </c>
      <c r="AES1147" s="167" t="s">
        <v>69</v>
      </c>
      <c r="AET1147" s="10">
        <f t="shared" ref="AET1147" si="3561">AER1147*1.1</f>
        <v>73.7</v>
      </c>
      <c r="AEU1147" s="10"/>
      <c r="AEV1147" s="219"/>
      <c r="AEW1147" s="167" t="s">
        <v>79</v>
      </c>
      <c r="AEX1147" s="500" t="s">
        <v>430</v>
      </c>
      <c r="AEZ1147" s="168"/>
      <c r="AFA1147" s="168">
        <f t="shared" si="2747"/>
        <v>0</v>
      </c>
      <c r="AFB1147" s="167" t="s">
        <v>69</v>
      </c>
      <c r="AFC1147" s="10">
        <f t="shared" ref="AFC1147" si="3562">AFA1147*1.1</f>
        <v>0</v>
      </c>
      <c r="AFD1147" s="10"/>
      <c r="AFE1147" s="219"/>
      <c r="AFF1147" s="167" t="s">
        <v>79</v>
      </c>
      <c r="AFG1147" s="500" t="s">
        <v>673</v>
      </c>
      <c r="AFI1147" s="168"/>
      <c r="AFJ1147" s="168">
        <f t="shared" si="2750"/>
        <v>24</v>
      </c>
      <c r="AFK1147" s="167" t="s">
        <v>69</v>
      </c>
      <c r="AFL1147" s="10">
        <f t="shared" ref="AFL1147" si="3563">AFJ1147*1.1</f>
        <v>26.400000000000002</v>
      </c>
      <c r="AFM1147" s="10"/>
      <c r="AFN1147" s="219"/>
      <c r="AFO1147" s="167" t="s">
        <v>79</v>
      </c>
      <c r="AFP1147" s="500" t="s">
        <v>673</v>
      </c>
      <c r="AFR1147" s="168"/>
      <c r="AFS1147" s="168">
        <f t="shared" si="2753"/>
        <v>24</v>
      </c>
      <c r="AFT1147" s="167" t="s">
        <v>69</v>
      </c>
      <c r="AFU1147" s="10">
        <f t="shared" ref="AFU1147" si="3564">AFS1147*1.1</f>
        <v>26.400000000000002</v>
      </c>
      <c r="AFV1147" s="10"/>
      <c r="AFW1147" s="219"/>
      <c r="AFX1147" s="167" t="s">
        <v>79</v>
      </c>
      <c r="AFY1147" s="500" t="s">
        <v>548</v>
      </c>
      <c r="AGA1147" s="168"/>
      <c r="AGB1147" s="168">
        <f t="shared" si="2756"/>
        <v>0</v>
      </c>
      <c r="AGC1147" s="167" t="s">
        <v>69</v>
      </c>
      <c r="AGD1147" s="10">
        <f t="shared" ref="AGD1147" si="3565">AGB1147*1.1</f>
        <v>0</v>
      </c>
      <c r="AGE1147" s="10"/>
      <c r="AGF1147" s="219"/>
      <c r="AGG1147" s="167" t="s">
        <v>79</v>
      </c>
      <c r="AGH1147" s="498" t="s">
        <v>906</v>
      </c>
      <c r="AGJ1147" s="168"/>
      <c r="AGK1147" s="168">
        <f t="shared" si="2759"/>
        <v>67</v>
      </c>
      <c r="AGL1147" s="167" t="s">
        <v>69</v>
      </c>
      <c r="AGM1147" s="10">
        <f t="shared" ref="AGM1147" si="3566">AGK1147*1.1</f>
        <v>73.7</v>
      </c>
      <c r="AGN1147" s="10"/>
      <c r="AGO1147" s="219"/>
      <c r="AGP1147" s="167" t="s">
        <v>79</v>
      </c>
      <c r="AGQ1147" s="500" t="s">
        <v>906</v>
      </c>
      <c r="AGS1147" s="168"/>
      <c r="AGT1147" s="168">
        <f t="shared" si="2762"/>
        <v>67</v>
      </c>
      <c r="AGU1147" s="167" t="s">
        <v>69</v>
      </c>
      <c r="AGV1147" s="10">
        <f t="shared" ref="AGV1147" si="3567">AGT1147*1.1</f>
        <v>73.7</v>
      </c>
      <c r="AGW1147" s="10"/>
      <c r="AGX1147" s="219"/>
      <c r="AGY1147" s="167" t="s">
        <v>79</v>
      </c>
      <c r="AGZ1147" s="500" t="s">
        <v>530</v>
      </c>
      <c r="AHB1147" s="168"/>
      <c r="AHC1147" s="168">
        <f t="shared" si="2765"/>
        <v>5</v>
      </c>
      <c r="AHD1147" s="167" t="s">
        <v>69</v>
      </c>
      <c r="AHE1147" s="10">
        <f t="shared" ref="AHE1147" si="3568">AHC1147*1.1</f>
        <v>5.5</v>
      </c>
      <c r="AHF1147" s="10"/>
      <c r="AHG1147" s="219"/>
      <c r="AHH1147" s="167" t="s">
        <v>79</v>
      </c>
      <c r="AHI1147" s="500" t="s">
        <v>530</v>
      </c>
      <c r="AHK1147" s="168"/>
      <c r="AHL1147" s="168">
        <f t="shared" si="2768"/>
        <v>5</v>
      </c>
      <c r="AHM1147" s="167" t="s">
        <v>69</v>
      </c>
      <c r="AHN1147" s="10">
        <f t="shared" ref="AHN1147" si="3569">AHL1147*1.1</f>
        <v>5.5</v>
      </c>
      <c r="AHO1147" s="10"/>
      <c r="AHP1147" s="219"/>
      <c r="AHQ1147" s="167" t="s">
        <v>79</v>
      </c>
      <c r="AHR1147" s="500" t="s">
        <v>418</v>
      </c>
      <c r="AHT1147" s="168"/>
      <c r="AHU1147" s="168">
        <f t="shared" si="2771"/>
        <v>0</v>
      </c>
      <c r="AHV1147" s="167" t="s">
        <v>69</v>
      </c>
      <c r="AHW1147" s="10">
        <f t="shared" ref="AHW1147" si="3570">AHU1147*1.1</f>
        <v>0</v>
      </c>
      <c r="AHX1147" s="10"/>
      <c r="AHY1147" s="219"/>
      <c r="AHZ1147" s="167" t="s">
        <v>79</v>
      </c>
      <c r="AIA1147" s="500" t="s">
        <v>683</v>
      </c>
      <c r="AIC1147" s="168"/>
      <c r="AID1147" s="168">
        <f t="shared" si="2774"/>
        <v>73</v>
      </c>
      <c r="AIE1147" s="167" t="s">
        <v>69</v>
      </c>
      <c r="AIF1147" s="10">
        <f t="shared" ref="AIF1147" si="3571">AID1147*1.1</f>
        <v>80.300000000000011</v>
      </c>
      <c r="AIG1147" s="10"/>
      <c r="AIH1147" s="219"/>
      <c r="AII1147" s="167" t="s">
        <v>79</v>
      </c>
      <c r="AIJ1147" s="498" t="s">
        <v>584</v>
      </c>
      <c r="AIL1147" s="168"/>
      <c r="AIM1147" s="168">
        <f t="shared" si="2777"/>
        <v>0</v>
      </c>
      <c r="AIN1147" s="167" t="s">
        <v>69</v>
      </c>
      <c r="AIO1147" s="10">
        <f t="shared" ref="AIO1147" si="3572">AIM1147*1.1</f>
        <v>0</v>
      </c>
      <c r="AIP1147" s="10"/>
      <c r="AIQ1147" s="219"/>
      <c r="AIR1147" s="167" t="s">
        <v>79</v>
      </c>
      <c r="AIS1147" s="500" t="s">
        <v>1662</v>
      </c>
      <c r="AIU1147" s="168"/>
      <c r="AIV1147" s="168">
        <f t="shared" si="2780"/>
        <v>43</v>
      </c>
      <c r="AIW1147" s="167" t="s">
        <v>69</v>
      </c>
      <c r="AIX1147" s="10">
        <f t="shared" ref="AIX1147" si="3573">AIV1147*1.1</f>
        <v>47.300000000000004</v>
      </c>
      <c r="AIY1147" s="10"/>
      <c r="AIZ1147" s="219"/>
      <c r="AJA1147" s="167" t="s">
        <v>79</v>
      </c>
      <c r="AJB1147" s="500" t="s">
        <v>513</v>
      </c>
      <c r="AJD1147" s="168"/>
      <c r="AJE1147" s="168">
        <f t="shared" si="2783"/>
        <v>34</v>
      </c>
      <c r="AJF1147" s="167" t="s">
        <v>69</v>
      </c>
      <c r="AJG1147" s="10">
        <f t="shared" ref="AJG1147" si="3574">AJE1147*1.1</f>
        <v>37.400000000000006</v>
      </c>
      <c r="AJH1147" s="10"/>
      <c r="AJI1147" s="219"/>
      <c r="AJJ1147" s="167" t="s">
        <v>79</v>
      </c>
      <c r="AJK1147" s="500" t="s">
        <v>1618</v>
      </c>
      <c r="AJM1147" s="168"/>
      <c r="AJN1147" s="168">
        <f t="shared" si="2786"/>
        <v>0</v>
      </c>
      <c r="AJO1147" s="167" t="s">
        <v>69</v>
      </c>
      <c r="AJP1147" s="10">
        <f t="shared" ref="AJP1147" si="3575">AJN1147*1.1</f>
        <v>0</v>
      </c>
      <c r="AJQ1147" s="10"/>
      <c r="AJR1147" s="219"/>
      <c r="AJS1147" s="167" t="s">
        <v>79</v>
      </c>
      <c r="AJT1147" s="500" t="s">
        <v>1618</v>
      </c>
      <c r="AJV1147" s="168"/>
      <c r="AJW1147" s="168">
        <f t="shared" si="2789"/>
        <v>0</v>
      </c>
      <c r="AJX1147" s="167" t="s">
        <v>69</v>
      </c>
      <c r="AJY1147" s="10">
        <f t="shared" ref="AJY1147" si="3576">AJW1147*1.1</f>
        <v>0</v>
      </c>
      <c r="AJZ1147" s="10"/>
      <c r="AKA1147" s="219"/>
      <c r="AKB1147" s="167" t="s">
        <v>79</v>
      </c>
      <c r="AKC1147" s="500" t="s">
        <v>2190</v>
      </c>
      <c r="AKE1147" s="168"/>
      <c r="AKF1147" s="168">
        <f t="shared" si="2792"/>
        <v>0</v>
      </c>
      <c r="AKG1147" s="167" t="s">
        <v>69</v>
      </c>
      <c r="AKH1147" s="10">
        <f t="shared" ref="AKH1147" si="3577">AKF1147*1.1</f>
        <v>0</v>
      </c>
      <c r="AKI1147" s="10"/>
      <c r="AKJ1147" s="219"/>
      <c r="AKK1147" s="167" t="s">
        <v>79</v>
      </c>
      <c r="AKL1147" s="500" t="s">
        <v>906</v>
      </c>
      <c r="AKN1147" s="168"/>
      <c r="AKO1147" s="168">
        <f t="shared" si="2795"/>
        <v>67</v>
      </c>
      <c r="AKP1147" s="167" t="s">
        <v>69</v>
      </c>
      <c r="AKQ1147" s="10">
        <f t="shared" ref="AKQ1147" si="3578">AKO1147*1.1</f>
        <v>73.7</v>
      </c>
      <c r="AKR1147" s="10"/>
      <c r="AKS1147" s="219"/>
      <c r="AKT1147" s="167" t="s">
        <v>79</v>
      </c>
      <c r="AKU1147" s="500" t="s">
        <v>1923</v>
      </c>
      <c r="AKW1147" s="168"/>
      <c r="AKX1147" s="168">
        <f t="shared" si="2798"/>
        <v>4</v>
      </c>
      <c r="AKY1147" s="167" t="s">
        <v>69</v>
      </c>
      <c r="AKZ1147" s="10">
        <f t="shared" ref="AKZ1147" si="3579">AKX1147*1.1</f>
        <v>4.4000000000000004</v>
      </c>
      <c r="ALA1147" s="10"/>
      <c r="ALB1147" s="219"/>
      <c r="ALC1147" s="167" t="s">
        <v>79</v>
      </c>
      <c r="ALD1147" s="328" t="s">
        <v>543</v>
      </c>
      <c r="ALF1147" s="168"/>
      <c r="ALG1147" s="168">
        <f t="shared" si="2801"/>
        <v>16</v>
      </c>
      <c r="ALH1147" s="167" t="s">
        <v>69</v>
      </c>
      <c r="ALI1147" s="10">
        <f t="shared" ref="ALI1147" si="3580">ALG1147*1.1</f>
        <v>17.600000000000001</v>
      </c>
      <c r="ALJ1147" s="10"/>
      <c r="ALK1147" s="219"/>
      <c r="ALL1147" s="167" t="s">
        <v>79</v>
      </c>
      <c r="ALM1147" s="500" t="s">
        <v>1618</v>
      </c>
      <c r="ALO1147" s="168"/>
      <c r="ALP1147" s="168">
        <f t="shared" si="2804"/>
        <v>0</v>
      </c>
      <c r="ALQ1147" s="167" t="s">
        <v>69</v>
      </c>
      <c r="ALR1147" s="10">
        <f t="shared" ref="ALR1147" si="3581">ALP1147*1.1</f>
        <v>0</v>
      </c>
      <c r="ALS1147" s="10"/>
      <c r="ALT1147" s="219"/>
      <c r="ALU1147" s="167" t="s">
        <v>79</v>
      </c>
      <c r="ALV1147" s="500" t="s">
        <v>2190</v>
      </c>
      <c r="ALX1147" s="168"/>
      <c r="ALY1147" s="168">
        <f t="shared" si="2807"/>
        <v>0</v>
      </c>
      <c r="ALZ1147" s="167" t="s">
        <v>69</v>
      </c>
      <c r="AMA1147" s="10">
        <f t="shared" ref="AMA1147" si="3582">ALY1147*1.1</f>
        <v>0</v>
      </c>
      <c r="AMB1147" s="10"/>
      <c r="AMC1147" s="219"/>
      <c r="AMD1147" s="167" t="s">
        <v>79</v>
      </c>
      <c r="AME1147" s="500" t="s">
        <v>673</v>
      </c>
      <c r="AMG1147" s="168"/>
      <c r="AMH1147" s="168">
        <f t="shared" si="2810"/>
        <v>24</v>
      </c>
      <c r="AMI1147" s="167" t="s">
        <v>69</v>
      </c>
      <c r="AMJ1147" s="10">
        <f t="shared" ref="AMJ1147" si="3583">AMH1147*1.1</f>
        <v>26.400000000000002</v>
      </c>
      <c r="AMK1147" s="10"/>
      <c r="AML1147" s="219"/>
      <c r="AMM1147" s="167" t="s">
        <v>79</v>
      </c>
      <c r="AMN1147" s="500" t="s">
        <v>1631</v>
      </c>
      <c r="AMP1147" s="168"/>
      <c r="AMQ1147" s="168">
        <f t="shared" si="2813"/>
        <v>220</v>
      </c>
      <c r="AMR1147" s="167" t="s">
        <v>69</v>
      </c>
      <c r="AMS1147" s="10">
        <f t="shared" ref="AMS1147" si="3584">AMQ1147*1.1</f>
        <v>242.00000000000003</v>
      </c>
      <c r="AMT1147" s="10"/>
      <c r="AMU1147" s="219"/>
      <c r="AMV1147" s="167" t="s">
        <v>79</v>
      </c>
      <c r="AMW1147" s="500" t="s">
        <v>1662</v>
      </c>
      <c r="AMY1147" s="168"/>
      <c r="AMZ1147" s="168">
        <f t="shared" si="2816"/>
        <v>43</v>
      </c>
      <c r="ANA1147" s="167" t="s">
        <v>69</v>
      </c>
      <c r="ANB1147" s="10">
        <f t="shared" ref="ANB1147" si="3585">AMZ1147*1.1</f>
        <v>47.300000000000004</v>
      </c>
      <c r="ANC1147" s="10"/>
      <c r="AND1147" s="219"/>
      <c r="ANE1147" s="167" t="s">
        <v>79</v>
      </c>
      <c r="ANF1147" s="500" t="s">
        <v>513</v>
      </c>
      <c r="ANH1147" s="168"/>
      <c r="ANI1147" s="168">
        <f t="shared" si="2819"/>
        <v>34</v>
      </c>
      <c r="ANJ1147" s="167" t="s">
        <v>69</v>
      </c>
      <c r="ANK1147" s="10">
        <f t="shared" ref="ANK1147" si="3586">ANI1147*1.1</f>
        <v>37.400000000000006</v>
      </c>
      <c r="ANL1147" s="10"/>
      <c r="ANM1147" s="219"/>
      <c r="ANN1147" s="167" t="s">
        <v>79</v>
      </c>
      <c r="ANO1147" s="500" t="s">
        <v>530</v>
      </c>
      <c r="ANQ1147" s="168"/>
      <c r="ANR1147" s="168">
        <f t="shared" si="2822"/>
        <v>5</v>
      </c>
      <c r="ANS1147" s="167" t="s">
        <v>69</v>
      </c>
      <c r="ANT1147" s="10">
        <f t="shared" ref="ANT1147" si="3587">ANR1147*1.1</f>
        <v>5.5</v>
      </c>
      <c r="ANU1147" s="10"/>
      <c r="ANV1147" s="219"/>
      <c r="ANW1147" s="167" t="s">
        <v>79</v>
      </c>
      <c r="ANX1147" s="502" t="s">
        <v>673</v>
      </c>
      <c r="ANZ1147" s="168"/>
      <c r="AOA1147" s="168">
        <f t="shared" si="2825"/>
        <v>24</v>
      </c>
      <c r="AOB1147" s="167" t="s">
        <v>69</v>
      </c>
      <c r="AOC1147" s="10">
        <f t="shared" ref="AOC1147" si="3588">AOA1147*1.1</f>
        <v>26.400000000000002</v>
      </c>
      <c r="AOD1147" s="10"/>
      <c r="AOE1147" s="219"/>
      <c r="AOF1147" s="167" t="s">
        <v>79</v>
      </c>
      <c r="AOG1147" s="500" t="s">
        <v>418</v>
      </c>
      <c r="AOI1147" s="168"/>
      <c r="AOJ1147" s="168">
        <f t="shared" si="2828"/>
        <v>0</v>
      </c>
      <c r="AOK1147" s="167" t="s">
        <v>69</v>
      </c>
      <c r="AOL1147" s="10">
        <f t="shared" ref="AOL1147" si="3589">AOJ1147*1.1</f>
        <v>0</v>
      </c>
      <c r="AOM1147" s="10"/>
      <c r="AON1147" s="219"/>
      <c r="AOO1147" s="167" t="s">
        <v>79</v>
      </c>
      <c r="AOP1147" s="498" t="s">
        <v>906</v>
      </c>
      <c r="AOR1147" s="168"/>
      <c r="AOS1147" s="168">
        <f t="shared" si="2831"/>
        <v>67</v>
      </c>
      <c r="AOT1147" s="167" t="s">
        <v>69</v>
      </c>
      <c r="AOU1147" s="10">
        <f t="shared" ref="AOU1147" si="3590">AOS1147*1.1</f>
        <v>73.7</v>
      </c>
      <c r="AOV1147" s="10"/>
      <c r="AOW1147" s="219"/>
      <c r="AOX1147" s="167" t="s">
        <v>79</v>
      </c>
      <c r="AOY1147" s="500" t="s">
        <v>906</v>
      </c>
      <c r="APA1147" s="168"/>
      <c r="APB1147" s="168">
        <f t="shared" si="2834"/>
        <v>67</v>
      </c>
      <c r="APC1147" s="167" t="s">
        <v>69</v>
      </c>
      <c r="APD1147" s="10">
        <f t="shared" ref="APD1147" si="3591">APB1147*1.1</f>
        <v>73.7</v>
      </c>
      <c r="APE1147" s="10"/>
      <c r="APF1147" s="219"/>
      <c r="APG1147" s="167" t="s">
        <v>79</v>
      </c>
      <c r="APH1147" s="500" t="s">
        <v>1618</v>
      </c>
      <c r="APJ1147" s="168"/>
      <c r="APK1147" s="168">
        <f t="shared" si="2837"/>
        <v>0</v>
      </c>
      <c r="APL1147" s="167" t="s">
        <v>69</v>
      </c>
      <c r="APM1147" s="10">
        <f t="shared" ref="APM1147" si="3592">APK1147*1.1</f>
        <v>0</v>
      </c>
      <c r="APN1147" s="10"/>
      <c r="APO1147" s="219"/>
      <c r="APP1147" s="167" t="s">
        <v>79</v>
      </c>
      <c r="APQ1147" s="500" t="s">
        <v>418</v>
      </c>
      <c r="APS1147" s="168"/>
      <c r="APT1147" s="168">
        <f t="shared" si="2840"/>
        <v>0</v>
      </c>
      <c r="APU1147" s="167" t="s">
        <v>69</v>
      </c>
      <c r="APV1147" s="10">
        <f t="shared" ref="APV1147" si="3593">APT1147*1.1</f>
        <v>0</v>
      </c>
      <c r="APW1147" s="10"/>
      <c r="APX1147" s="219"/>
      <c r="APY1147" s="167" t="s">
        <v>79</v>
      </c>
      <c r="APZ1147" s="500" t="s">
        <v>530</v>
      </c>
      <c r="AQB1147" s="168"/>
      <c r="AQC1147" s="168">
        <f t="shared" si="2843"/>
        <v>5</v>
      </c>
      <c r="AQD1147" s="167" t="s">
        <v>69</v>
      </c>
      <c r="AQE1147" s="10">
        <f t="shared" ref="AQE1147" si="3594">AQC1147*1.1</f>
        <v>5.5</v>
      </c>
      <c r="AQF1147" s="10"/>
      <c r="AQG1147" s="219"/>
      <c r="AQH1147" s="167" t="s">
        <v>79</v>
      </c>
      <c r="AQI1147" s="500" t="s">
        <v>531</v>
      </c>
      <c r="AQK1147" s="168"/>
      <c r="AQL1147" s="168">
        <f t="shared" si="2846"/>
        <v>0</v>
      </c>
      <c r="AQM1147" s="167" t="s">
        <v>69</v>
      </c>
      <c r="AQN1147" s="10">
        <f t="shared" ref="AQN1147" si="3595">AQL1147*1.1</f>
        <v>0</v>
      </c>
      <c r="AQO1147" s="10"/>
      <c r="AQP1147" s="219"/>
      <c r="AQQ1147" s="167" t="s">
        <v>79</v>
      </c>
      <c r="AQR1147" s="500" t="s">
        <v>418</v>
      </c>
      <c r="AQT1147" s="168"/>
      <c r="AQU1147" s="168">
        <f t="shared" si="2849"/>
        <v>0</v>
      </c>
      <c r="AQV1147" s="167" t="s">
        <v>69</v>
      </c>
      <c r="AQW1147" s="10">
        <f t="shared" ref="AQW1147" si="3596">AQU1147*1.1</f>
        <v>0</v>
      </c>
      <c r="AQX1147" s="10"/>
      <c r="AQY1147" s="219"/>
      <c r="AQZ1147" s="167" t="s">
        <v>79</v>
      </c>
      <c r="ARA1147" s="500" t="s">
        <v>1923</v>
      </c>
      <c r="ARC1147" s="168"/>
      <c r="ARD1147" s="168">
        <f t="shared" si="2852"/>
        <v>4</v>
      </c>
      <c r="ARE1147" s="167" t="s">
        <v>69</v>
      </c>
      <c r="ARF1147" s="10">
        <f t="shared" ref="ARF1147" si="3597">ARD1147*1.1</f>
        <v>4.4000000000000004</v>
      </c>
      <c r="ARG1147" s="10"/>
      <c r="ARH1147" s="219"/>
      <c r="ARI1147" s="167" t="s">
        <v>79</v>
      </c>
      <c r="ARJ1147" s="500" t="s">
        <v>548</v>
      </c>
      <c r="ARL1147" s="168"/>
      <c r="ARM1147" s="168">
        <f t="shared" si="2855"/>
        <v>0</v>
      </c>
      <c r="ARN1147" s="167" t="s">
        <v>69</v>
      </c>
      <c r="ARO1147" s="10">
        <f t="shared" ref="ARO1147" si="3598">ARM1147*1.1</f>
        <v>0</v>
      </c>
      <c r="ARP1147" s="10"/>
      <c r="ARQ1147" s="219"/>
      <c r="ARR1147" s="167" t="s">
        <v>79</v>
      </c>
      <c r="ARS1147" s="328" t="s">
        <v>530</v>
      </c>
      <c r="ARU1147" s="168"/>
      <c r="ARV1147" s="168">
        <f t="shared" si="2858"/>
        <v>5</v>
      </c>
      <c r="ARW1147" s="167" t="s">
        <v>69</v>
      </c>
      <c r="ARX1147" s="10">
        <f t="shared" ref="ARX1147" si="3599">ARV1147*1.1</f>
        <v>5.5</v>
      </c>
      <c r="ARY1147" s="10"/>
      <c r="ARZ1147" s="219"/>
      <c r="ASA1147" s="167" t="s">
        <v>79</v>
      </c>
      <c r="ASB1147" s="500" t="s">
        <v>790</v>
      </c>
      <c r="ASD1147" s="168"/>
      <c r="ASE1147" s="168">
        <f t="shared" si="2861"/>
        <v>0</v>
      </c>
      <c r="ASF1147" s="167" t="s">
        <v>69</v>
      </c>
      <c r="ASG1147" s="10">
        <f t="shared" ref="ASG1147" si="3600">ASE1147*1.1</f>
        <v>0</v>
      </c>
      <c r="ASH1147" s="10"/>
      <c r="ASI1147" s="219"/>
      <c r="ASJ1147" s="167" t="s">
        <v>79</v>
      </c>
      <c r="ASK1147" s="500" t="s">
        <v>513</v>
      </c>
      <c r="ASM1147" s="168"/>
      <c r="ASN1147" s="168">
        <f t="shared" si="2864"/>
        <v>34</v>
      </c>
      <c r="ASO1147" s="167" t="s">
        <v>69</v>
      </c>
      <c r="ASP1147" s="10">
        <f t="shared" ref="ASP1147" si="3601">ASN1147*1.1</f>
        <v>37.400000000000006</v>
      </c>
      <c r="ASQ1147" s="10"/>
      <c r="ASR1147" s="219"/>
      <c r="ASS1147" s="167" t="s">
        <v>79</v>
      </c>
      <c r="AST1147" s="500" t="s">
        <v>906</v>
      </c>
      <c r="ASV1147" s="168"/>
      <c r="ASW1147" s="168">
        <f t="shared" si="2867"/>
        <v>67</v>
      </c>
      <c r="ASX1147" s="167" t="s">
        <v>69</v>
      </c>
      <c r="ASY1147" s="10">
        <f t="shared" ref="ASY1147" si="3602">ASW1147*1.1</f>
        <v>73.7</v>
      </c>
      <c r="ASZ1147" s="10"/>
      <c r="ATA1147" s="219"/>
      <c r="ATB1147" s="167" t="s">
        <v>79</v>
      </c>
      <c r="ATC1147" s="500" t="s">
        <v>530</v>
      </c>
      <c r="ATE1147" s="168"/>
      <c r="ATF1147" s="168">
        <f t="shared" si="2870"/>
        <v>5</v>
      </c>
      <c r="ATG1147" s="167" t="s">
        <v>69</v>
      </c>
      <c r="ATH1147" s="10">
        <f t="shared" ref="ATH1147" si="3603">ATF1147*1.1</f>
        <v>5.5</v>
      </c>
      <c r="ATI1147" s="10"/>
      <c r="ATJ1147" s="219"/>
      <c r="ATK1147" s="167" t="s">
        <v>79</v>
      </c>
      <c r="ATL1147" s="500" t="s">
        <v>1618</v>
      </c>
      <c r="ATN1147" s="168"/>
      <c r="ATO1147" s="168">
        <f t="shared" si="2873"/>
        <v>0</v>
      </c>
      <c r="ATP1147" s="167" t="s">
        <v>69</v>
      </c>
      <c r="ATQ1147" s="10">
        <f t="shared" ref="ATQ1147" si="3604">ATO1147*1.1</f>
        <v>0</v>
      </c>
      <c r="ATR1147" s="10"/>
      <c r="ATS1147" s="219"/>
      <c r="ATT1147" s="167" t="s">
        <v>79</v>
      </c>
      <c r="ATU1147" s="500" t="s">
        <v>543</v>
      </c>
      <c r="ATW1147" s="168"/>
      <c r="ATX1147" s="168">
        <f t="shared" si="2876"/>
        <v>16</v>
      </c>
      <c r="ATY1147" s="167" t="s">
        <v>69</v>
      </c>
      <c r="ATZ1147" s="10">
        <f t="shared" ref="ATZ1147" si="3605">ATX1147*1.1</f>
        <v>17.600000000000001</v>
      </c>
      <c r="AUA1147" s="10"/>
      <c r="AUB1147" s="219"/>
      <c r="AUC1147" s="167" t="s">
        <v>79</v>
      </c>
      <c r="AUD1147" s="500" t="s">
        <v>1662</v>
      </c>
      <c r="AUF1147" s="168"/>
      <c r="AUG1147" s="168">
        <f t="shared" si="2879"/>
        <v>43</v>
      </c>
      <c r="AUH1147" s="167" t="s">
        <v>69</v>
      </c>
      <c r="AUI1147" s="10">
        <f t="shared" ref="AUI1147" si="3606">AUG1147*1.1</f>
        <v>47.300000000000004</v>
      </c>
      <c r="AUJ1147" s="10"/>
      <c r="AUK1147" s="219"/>
      <c r="AUL1147" s="167" t="s">
        <v>79</v>
      </c>
      <c r="AUM1147" s="500" t="s">
        <v>415</v>
      </c>
      <c r="AUO1147" s="168"/>
      <c r="AUP1147" s="168">
        <f t="shared" si="2882"/>
        <v>20</v>
      </c>
      <c r="AUQ1147" s="167" t="s">
        <v>69</v>
      </c>
      <c r="AUR1147" s="10">
        <f t="shared" ref="AUR1147" si="3607">AUP1147*1.1</f>
        <v>22</v>
      </c>
      <c r="AUS1147" s="10"/>
      <c r="AUT1147" s="219"/>
      <c r="AUU1147" s="167" t="s">
        <v>79</v>
      </c>
      <c r="AUV1147" s="500" t="s">
        <v>683</v>
      </c>
      <c r="AUX1147" s="168"/>
      <c r="AUY1147" s="168">
        <f t="shared" si="2885"/>
        <v>73</v>
      </c>
      <c r="AUZ1147" s="167" t="s">
        <v>69</v>
      </c>
      <c r="AVA1147" s="10">
        <f t="shared" ref="AVA1147" si="3608">AUY1147*1.1</f>
        <v>80.300000000000011</v>
      </c>
      <c r="AVB1147" s="10"/>
      <c r="AVC1147" s="219"/>
      <c r="AVD1147" s="167" t="s">
        <v>79</v>
      </c>
      <c r="AVE1147" s="500" t="s">
        <v>1663</v>
      </c>
      <c r="AVG1147" s="168"/>
      <c r="AVH1147" s="168">
        <f t="shared" si="2888"/>
        <v>130</v>
      </c>
      <c r="AVI1147" s="167" t="s">
        <v>69</v>
      </c>
      <c r="AVJ1147" s="10">
        <f t="shared" ref="AVJ1147" si="3609">AVH1147*1.1</f>
        <v>143</v>
      </c>
      <c r="AVK1147" s="10"/>
      <c r="AVL1147" s="219"/>
      <c r="AVM1147" s="167" t="s">
        <v>79</v>
      </c>
      <c r="AVN1147" s="328" t="s">
        <v>1662</v>
      </c>
      <c r="AVP1147" s="168"/>
      <c r="AVQ1147" s="168">
        <f t="shared" si="2891"/>
        <v>43</v>
      </c>
      <c r="AVR1147" s="167" t="s">
        <v>69</v>
      </c>
      <c r="AVS1147" s="10">
        <f t="shared" ref="AVS1147" si="3610">AVQ1147*1.1</f>
        <v>47.300000000000004</v>
      </c>
      <c r="AVT1147" s="10"/>
      <c r="AVU1147" s="219"/>
      <c r="AVV1147" s="167" t="s">
        <v>79</v>
      </c>
      <c r="AVW1147" s="500" t="s">
        <v>513</v>
      </c>
      <c r="AVY1147" s="168"/>
      <c r="AVZ1147" s="168">
        <f t="shared" si="2894"/>
        <v>34</v>
      </c>
      <c r="AWA1147" s="167" t="s">
        <v>69</v>
      </c>
      <c r="AWB1147" s="10">
        <f t="shared" ref="AWB1147" si="3611">AVZ1147*1.1</f>
        <v>37.400000000000006</v>
      </c>
      <c r="AWC1147" s="10"/>
      <c r="AWD1147" s="219"/>
      <c r="AWE1147" s="167" t="s">
        <v>79</v>
      </c>
      <c r="AWF1147" s="500" t="s">
        <v>418</v>
      </c>
      <c r="AWH1147" s="168"/>
      <c r="AWI1147" s="168">
        <f t="shared" si="2897"/>
        <v>0</v>
      </c>
      <c r="AWJ1147" s="167" t="s">
        <v>69</v>
      </c>
      <c r="AWK1147" s="10">
        <f t="shared" ref="AWK1147" si="3612">AWI1147*1.1</f>
        <v>0</v>
      </c>
      <c r="AWL1147" s="10"/>
      <c r="AWM1147" s="219"/>
      <c r="AWN1147" s="167" t="s">
        <v>79</v>
      </c>
      <c r="AWO1147" s="500" t="s">
        <v>430</v>
      </c>
      <c r="AWQ1147" s="168"/>
      <c r="AWR1147" s="168">
        <f t="shared" si="2900"/>
        <v>0</v>
      </c>
      <c r="AWS1147" s="167" t="s">
        <v>69</v>
      </c>
      <c r="AWT1147" s="10">
        <f t="shared" ref="AWT1147" si="3613">AWR1147*1.1</f>
        <v>0</v>
      </c>
      <c r="AWU1147" s="10"/>
      <c r="AWV1147" s="219"/>
      <c r="AWW1147" s="167" t="s">
        <v>79</v>
      </c>
      <c r="AWX1147" s="500" t="s">
        <v>1618</v>
      </c>
      <c r="AWZ1147" s="168"/>
      <c r="AXA1147" s="168">
        <f t="shared" si="2903"/>
        <v>0</v>
      </c>
      <c r="AXB1147" s="167" t="s">
        <v>69</v>
      </c>
      <c r="AXC1147" s="10">
        <f t="shared" ref="AXC1147" si="3614">AXA1147*1.1</f>
        <v>0</v>
      </c>
      <c r="AXD1147" s="10"/>
      <c r="AXE1147" s="219"/>
      <c r="AXF1147" s="167" t="s">
        <v>79</v>
      </c>
      <c r="AXG1147" s="498" t="s">
        <v>1631</v>
      </c>
      <c r="AXI1147" s="168"/>
      <c r="AXJ1147" s="168">
        <f t="shared" si="2906"/>
        <v>220</v>
      </c>
      <c r="AXK1147" s="167" t="s">
        <v>69</v>
      </c>
      <c r="AXL1147" s="10">
        <f t="shared" ref="AXL1147" si="3615">AXJ1147*1.1</f>
        <v>242.00000000000003</v>
      </c>
      <c r="AXM1147" s="10"/>
      <c r="AXN1147" s="219"/>
      <c r="AXO1147" s="167" t="s">
        <v>79</v>
      </c>
      <c r="AXP1147" s="500" t="s">
        <v>430</v>
      </c>
      <c r="AXR1147" s="168"/>
      <c r="AXS1147" s="168">
        <f t="shared" si="2909"/>
        <v>0</v>
      </c>
      <c r="AXT1147" s="167" t="s">
        <v>69</v>
      </c>
      <c r="AXU1147" s="10">
        <f t="shared" ref="AXU1147" si="3616">AXS1147*1.1</f>
        <v>0</v>
      </c>
      <c r="AXV1147" s="10"/>
      <c r="AXW1147" s="219"/>
      <c r="AXX1147" s="167" t="s">
        <v>79</v>
      </c>
      <c r="AXY1147" s="500" t="s">
        <v>418</v>
      </c>
      <c r="AYA1147" s="168"/>
      <c r="AYB1147" s="168">
        <f t="shared" si="2912"/>
        <v>0</v>
      </c>
      <c r="AYC1147" s="167" t="s">
        <v>69</v>
      </c>
      <c r="AYD1147" s="10">
        <f t="shared" ref="AYD1147" si="3617">AYB1147*1.1</f>
        <v>0</v>
      </c>
      <c r="AYE1147" s="10"/>
      <c r="AYF1147" s="219"/>
      <c r="AYG1147" s="167" t="s">
        <v>79</v>
      </c>
      <c r="AYH1147" s="500" t="s">
        <v>543</v>
      </c>
      <c r="AYJ1147" s="168"/>
      <c r="AYK1147" s="168">
        <f t="shared" si="2915"/>
        <v>16</v>
      </c>
      <c r="AYL1147" s="167" t="s">
        <v>69</v>
      </c>
      <c r="AYM1147" s="10">
        <f t="shared" ref="AYM1147" si="3618">AYK1147*1.1</f>
        <v>17.600000000000001</v>
      </c>
      <c r="AYN1147" s="10"/>
      <c r="AYO1147" s="219"/>
      <c r="AYP1147" s="167" t="s">
        <v>79</v>
      </c>
      <c r="AYQ1147" s="500" t="s">
        <v>548</v>
      </c>
      <c r="AYS1147" s="168"/>
      <c r="AYT1147" s="168">
        <f t="shared" si="2918"/>
        <v>0</v>
      </c>
      <c r="AYU1147" s="167" t="s">
        <v>69</v>
      </c>
      <c r="AYV1147" s="10">
        <f t="shared" ref="AYV1147" si="3619">AYT1147*1.1</f>
        <v>0</v>
      </c>
      <c r="AYW1147" s="10"/>
      <c r="AYX1147" s="219"/>
      <c r="AYY1147" s="167" t="s">
        <v>79</v>
      </c>
      <c r="AYZ1147" s="498" t="s">
        <v>513</v>
      </c>
      <c r="AZB1147" s="168"/>
      <c r="AZC1147" s="168">
        <f t="shared" si="2921"/>
        <v>34</v>
      </c>
      <c r="AZD1147" s="167" t="s">
        <v>69</v>
      </c>
      <c r="AZE1147" s="10">
        <f t="shared" ref="AZE1147" si="3620">AZC1147*1.1</f>
        <v>37.400000000000006</v>
      </c>
      <c r="AZF1147" s="10"/>
      <c r="AZG1147" s="219"/>
      <c r="AZH1147" s="167" t="s">
        <v>79</v>
      </c>
      <c r="AZI1147" s="500" t="s">
        <v>418</v>
      </c>
      <c r="AZK1147" s="168"/>
      <c r="AZL1147" s="168">
        <f t="shared" si="2924"/>
        <v>0</v>
      </c>
      <c r="AZM1147" s="167" t="s">
        <v>69</v>
      </c>
      <c r="AZN1147" s="10">
        <f t="shared" ref="AZN1147" si="3621">AZL1147*1.1</f>
        <v>0</v>
      </c>
      <c r="AZO1147" s="10"/>
      <c r="AZP1147" s="219"/>
      <c r="AZQ1147" s="167" t="s">
        <v>79</v>
      </c>
      <c r="AZR1147" s="500" t="s">
        <v>673</v>
      </c>
      <c r="AZT1147" s="168"/>
      <c r="AZU1147" s="168">
        <f t="shared" si="2927"/>
        <v>24</v>
      </c>
      <c r="AZV1147" s="167" t="s">
        <v>69</v>
      </c>
      <c r="AZW1147" s="10">
        <f t="shared" ref="AZW1147" si="3622">AZU1147*1.1</f>
        <v>26.400000000000002</v>
      </c>
      <c r="AZX1147" s="10"/>
      <c r="AZY1147" s="219"/>
      <c r="AZZ1147" s="167" t="s">
        <v>79</v>
      </c>
      <c r="BAA1147" s="500" t="s">
        <v>683</v>
      </c>
      <c r="BAC1147" s="168"/>
      <c r="BAD1147" s="168">
        <f t="shared" si="2930"/>
        <v>73</v>
      </c>
      <c r="BAE1147" s="167" t="s">
        <v>69</v>
      </c>
      <c r="BAF1147" s="10">
        <f t="shared" ref="BAF1147" si="3623">BAD1147*1.1</f>
        <v>80.300000000000011</v>
      </c>
      <c r="BAG1147" s="10"/>
      <c r="BAH1147" s="219"/>
      <c r="BAI1147" s="167" t="s">
        <v>79</v>
      </c>
      <c r="BAJ1147" s="500" t="s">
        <v>418</v>
      </c>
      <c r="BAL1147" s="168"/>
      <c r="BAM1147" s="168">
        <f t="shared" si="2933"/>
        <v>0</v>
      </c>
      <c r="BAN1147" s="167" t="s">
        <v>69</v>
      </c>
      <c r="BAO1147" s="10">
        <f t="shared" ref="BAO1147" si="3624">BAM1147*1.1</f>
        <v>0</v>
      </c>
      <c r="BAP1147" s="10"/>
      <c r="BAQ1147" s="219"/>
      <c r="BAR1147" s="167" t="s">
        <v>79</v>
      </c>
      <c r="BAS1147" s="500" t="s">
        <v>430</v>
      </c>
      <c r="BAU1147" s="168"/>
      <c r="BAV1147" s="168">
        <f t="shared" si="2936"/>
        <v>0</v>
      </c>
      <c r="BAW1147" s="167" t="s">
        <v>69</v>
      </c>
      <c r="BAX1147" s="10">
        <f t="shared" ref="BAX1147" si="3625">BAV1147*1.1</f>
        <v>0</v>
      </c>
      <c r="BAY1147" s="10"/>
      <c r="BAZ1147" s="219"/>
      <c r="BBA1147" s="167" t="s">
        <v>79</v>
      </c>
      <c r="BBB1147" s="500" t="s">
        <v>2190</v>
      </c>
      <c r="BBD1147" s="168"/>
      <c r="BBE1147" s="168">
        <f t="shared" si="2939"/>
        <v>0</v>
      </c>
      <c r="BBF1147" s="167" t="s">
        <v>69</v>
      </c>
      <c r="BBG1147" s="10">
        <f t="shared" ref="BBG1147" si="3626">BBE1147*1.1</f>
        <v>0</v>
      </c>
      <c r="BBH1147" s="10"/>
      <c r="BBI1147" s="219"/>
      <c r="BBJ1147" s="167" t="s">
        <v>79</v>
      </c>
      <c r="BBK1147" s="500" t="s">
        <v>1631</v>
      </c>
      <c r="BBM1147" s="168"/>
      <c r="BBN1147" s="168">
        <f t="shared" si="2942"/>
        <v>220</v>
      </c>
      <c r="BBO1147" s="167" t="s">
        <v>69</v>
      </c>
      <c r="BBP1147" s="10">
        <f t="shared" ref="BBP1147" si="3627">BBN1147*1.1</f>
        <v>242.00000000000003</v>
      </c>
      <c r="BBQ1147" s="10"/>
      <c r="BBR1147" s="219"/>
      <c r="BBS1147" s="167" t="s">
        <v>79</v>
      </c>
      <c r="BBT1147" s="500" t="s">
        <v>1662</v>
      </c>
      <c r="BBV1147" s="168"/>
      <c r="BBW1147" s="168">
        <f t="shared" si="2945"/>
        <v>43</v>
      </c>
      <c r="BBX1147" s="167" t="s">
        <v>69</v>
      </c>
      <c r="BBY1147" s="10">
        <f t="shared" ref="BBY1147" si="3628">BBW1147*1.1</f>
        <v>47.300000000000004</v>
      </c>
      <c r="BBZ1147" s="10"/>
      <c r="BCA1147" s="219"/>
      <c r="BCB1147" s="167" t="s">
        <v>79</v>
      </c>
      <c r="BCC1147" s="328" t="s">
        <v>1662</v>
      </c>
      <c r="BCE1147" s="168"/>
      <c r="BCF1147" s="168">
        <f t="shared" si="2948"/>
        <v>43</v>
      </c>
      <c r="BCG1147" s="167" t="s">
        <v>69</v>
      </c>
      <c r="BCH1147" s="10">
        <f t="shared" ref="BCH1147" si="3629">BCF1147*1.1</f>
        <v>47.300000000000004</v>
      </c>
      <c r="BCI1147" s="10"/>
      <c r="BCJ1147" s="219"/>
      <c r="BCK1147" s="167" t="s">
        <v>79</v>
      </c>
      <c r="BCL1147" s="500" t="s">
        <v>673</v>
      </c>
      <c r="BCN1147" s="168"/>
      <c r="BCO1147" s="168">
        <f t="shared" si="2951"/>
        <v>24</v>
      </c>
      <c r="BCP1147" s="167" t="s">
        <v>69</v>
      </c>
      <c r="BCQ1147" s="10">
        <f t="shared" ref="BCQ1147" si="3630">BCO1147*1.1</f>
        <v>26.400000000000002</v>
      </c>
      <c r="BCR1147" s="10"/>
      <c r="BCS1147" s="219"/>
      <c r="BCT1147" s="167" t="s">
        <v>79</v>
      </c>
      <c r="BCU1147" s="500" t="s">
        <v>2190</v>
      </c>
      <c r="BCW1147" s="168"/>
      <c r="BCX1147" s="168">
        <f t="shared" si="2954"/>
        <v>0</v>
      </c>
      <c r="BCY1147" s="167" t="s">
        <v>69</v>
      </c>
      <c r="BCZ1147" s="10">
        <f t="shared" ref="BCZ1147" si="3631">BCX1147*1.1</f>
        <v>0</v>
      </c>
      <c r="BDA1147" s="10"/>
      <c r="BDB1147" s="219"/>
      <c r="BDC1147" s="167" t="s">
        <v>79</v>
      </c>
      <c r="BDD1147" s="500" t="s">
        <v>584</v>
      </c>
      <c r="BDF1147" s="168"/>
      <c r="BDG1147" s="168">
        <f t="shared" si="2957"/>
        <v>0</v>
      </c>
      <c r="BDH1147" s="167" t="s">
        <v>69</v>
      </c>
      <c r="BDI1147" s="10">
        <f t="shared" ref="BDI1147" si="3632">BDG1147*1.1</f>
        <v>0</v>
      </c>
      <c r="BDJ1147" s="10"/>
      <c r="BDK1147" s="219"/>
      <c r="BDL1147" s="167" t="s">
        <v>79</v>
      </c>
      <c r="BDM1147" s="328" t="s">
        <v>1923</v>
      </c>
      <c r="BDO1147" s="168"/>
      <c r="BDP1147" s="168">
        <f t="shared" si="2960"/>
        <v>4</v>
      </c>
      <c r="BDQ1147" s="167" t="s">
        <v>69</v>
      </c>
      <c r="BDR1147" s="10">
        <f t="shared" ref="BDR1147" si="3633">BDP1147*1.1</f>
        <v>4.4000000000000004</v>
      </c>
      <c r="BDS1147" s="10"/>
      <c r="BDT1147" s="219"/>
      <c r="BDU1147" s="167" t="s">
        <v>79</v>
      </c>
      <c r="BDV1147" s="500" t="s">
        <v>418</v>
      </c>
      <c r="BDX1147" s="168"/>
      <c r="BDY1147" s="168">
        <f t="shared" si="2963"/>
        <v>0</v>
      </c>
      <c r="BDZ1147" s="167" t="s">
        <v>69</v>
      </c>
      <c r="BEA1147" s="10">
        <f t="shared" ref="BEA1147" si="3634">BDY1147*1.1</f>
        <v>0</v>
      </c>
      <c r="BEB1147" s="10"/>
      <c r="BEC1147" s="219"/>
      <c r="BED1147" s="167" t="s">
        <v>79</v>
      </c>
      <c r="BEE1147" s="498" t="s">
        <v>543</v>
      </c>
      <c r="BEG1147" s="168"/>
      <c r="BEH1147" s="168">
        <f t="shared" si="2966"/>
        <v>16</v>
      </c>
      <c r="BEI1147" s="167" t="s">
        <v>69</v>
      </c>
      <c r="BEJ1147" s="10">
        <f t="shared" ref="BEJ1147" si="3635">BEH1147*1.1</f>
        <v>17.600000000000001</v>
      </c>
      <c r="BEK1147" s="10"/>
      <c r="BEL1147" s="219"/>
      <c r="BEM1147" s="167" t="s">
        <v>79</v>
      </c>
      <c r="BEN1147" s="498" t="s">
        <v>430</v>
      </c>
      <c r="BEP1147" s="168"/>
      <c r="BEQ1147" s="168">
        <f t="shared" si="2969"/>
        <v>0</v>
      </c>
      <c r="BER1147" s="167" t="s">
        <v>69</v>
      </c>
      <c r="BES1147" s="10">
        <f t="shared" ref="BES1147" si="3636">BEQ1147*1.1</f>
        <v>0</v>
      </c>
      <c r="BET1147" s="10"/>
      <c r="BEU1147" s="219"/>
      <c r="BEV1147" s="167" t="s">
        <v>79</v>
      </c>
      <c r="BEW1147" s="500" t="s">
        <v>530</v>
      </c>
      <c r="BEY1147" s="168"/>
      <c r="BEZ1147" s="168">
        <f t="shared" si="2972"/>
        <v>5</v>
      </c>
      <c r="BFA1147" s="167" t="s">
        <v>69</v>
      </c>
      <c r="BFB1147" s="10">
        <f t="shared" ref="BFB1147" si="3637">BEZ1147*1.1</f>
        <v>5.5</v>
      </c>
      <c r="BFC1147" s="10"/>
      <c r="BFD1147" s="219"/>
      <c r="BFE1147" s="167"/>
      <c r="BFF1147" s="327"/>
      <c r="BFH1147" s="168"/>
      <c r="BFI1147" s="168"/>
      <c r="BFJ1147" s="167"/>
      <c r="BFK1147" s="10"/>
      <c r="BFL1147" s="10"/>
      <c r="BFN1147" s="167"/>
      <c r="BFO1147" s="327"/>
      <c r="BFQ1147" s="168"/>
      <c r="BFR1147" s="168"/>
      <c r="BFS1147" s="167"/>
      <c r="BFT1147" s="10"/>
      <c r="BFU1147" s="10"/>
      <c r="BFW1147" s="167"/>
      <c r="BFX1147" s="328"/>
      <c r="BFZ1147" s="168"/>
      <c r="BGA1147" s="168"/>
      <c r="BGB1147" s="167"/>
      <c r="BGC1147" s="10"/>
      <c r="BGD1147" s="10"/>
      <c r="BGF1147" s="167"/>
      <c r="BGG1147" s="327"/>
      <c r="BGI1147" s="168"/>
      <c r="BGJ1147" s="168"/>
      <c r="BGK1147" s="167"/>
      <c r="BGL1147" s="10"/>
      <c r="BGM1147" s="10"/>
      <c r="BGO1147" s="167"/>
      <c r="BGP1147" s="328"/>
      <c r="BGR1147" s="168"/>
      <c r="BGS1147" s="168"/>
      <c r="BGT1147" s="167"/>
      <c r="BGU1147" s="10"/>
      <c r="BGV1147" s="10"/>
      <c r="BGX1147" s="167"/>
      <c r="BGY1147" s="327"/>
      <c r="BHA1147" s="168"/>
      <c r="BHB1147" s="168"/>
      <c r="BHC1147" s="167"/>
      <c r="BHD1147" s="10"/>
      <c r="BHE1147" s="10"/>
    </row>
    <row r="1148" spans="1:1565" s="14" customFormat="1" ht="15">
      <c r="A1148" s="167"/>
      <c r="B1148" s="326"/>
      <c r="D1148" s="167"/>
      <c r="E1148" s="167"/>
      <c r="F1148" s="167"/>
      <c r="G1148" s="10"/>
      <c r="H1148" s="10">
        <f>SUM(G1143:G1147)</f>
        <v>335.8</v>
      </c>
      <c r="I1148" s="219"/>
      <c r="J1148" s="167"/>
      <c r="K1148" s="326"/>
      <c r="M1148" s="167"/>
      <c r="N1148" s="167"/>
      <c r="O1148" s="167"/>
      <c r="P1148" s="10"/>
      <c r="Q1148" s="10">
        <f>SUM(P1143:P1147)</f>
        <v>5.5</v>
      </c>
      <c r="R1148" s="219"/>
      <c r="S1148" s="167"/>
      <c r="T1148" s="326"/>
      <c r="V1148" s="167"/>
      <c r="W1148" s="167"/>
      <c r="X1148" s="167"/>
      <c r="Y1148" s="10"/>
      <c r="Z1148" s="10">
        <f t="shared" ref="Z1148" si="3638">SUM(Y1143:Y1147)</f>
        <v>248.00000000000003</v>
      </c>
      <c r="AA1148" s="219"/>
      <c r="AB1148" s="167"/>
      <c r="AC1148" s="326"/>
      <c r="AE1148" s="167"/>
      <c r="AF1148" s="167"/>
      <c r="AG1148" s="167"/>
      <c r="AH1148" s="10"/>
      <c r="AI1148" s="10">
        <f t="shared" ref="AI1148" si="3639">SUM(AH1143:AH1147)</f>
        <v>173.40000000000003</v>
      </c>
      <c r="AJ1148" s="219"/>
      <c r="AK1148" s="167"/>
      <c r="AL1148" s="498"/>
      <c r="AN1148" s="167"/>
      <c r="AO1148" s="167"/>
      <c r="AP1148" s="167"/>
      <c r="AQ1148" s="10"/>
      <c r="AR1148" s="10">
        <f t="shared" ref="AR1148" si="3640">SUM(AQ1143:AQ1147)</f>
        <v>457.7</v>
      </c>
      <c r="AS1148" s="219"/>
      <c r="AT1148" s="167"/>
      <c r="AU1148" s="326"/>
      <c r="AW1148" s="167"/>
      <c r="AX1148" s="167"/>
      <c r="AY1148" s="167"/>
      <c r="AZ1148" s="10"/>
      <c r="BA1148" s="10">
        <f t="shared" ref="BA1148:CT1148" si="3641">SUM(AZ1143:AZ1147)</f>
        <v>350.70000000000005</v>
      </c>
      <c r="BB1148" s="219"/>
      <c r="BC1148" s="167"/>
      <c r="BD1148" s="326"/>
      <c r="BF1148" s="167"/>
      <c r="BG1148" s="167"/>
      <c r="BH1148" s="167"/>
      <c r="BI1148" s="10"/>
      <c r="BJ1148" s="10">
        <f t="shared" si="3641"/>
        <v>141.1</v>
      </c>
      <c r="BK1148" s="219"/>
      <c r="BL1148" s="167"/>
      <c r="BM1148" s="326"/>
      <c r="BO1148" s="167"/>
      <c r="BP1148" s="167"/>
      <c r="BQ1148" s="167"/>
      <c r="BR1148" s="10"/>
      <c r="BS1148" s="10">
        <f t="shared" si="3641"/>
        <v>209.39999999999998</v>
      </c>
      <c r="BT1148" s="219"/>
      <c r="BU1148" s="167"/>
      <c r="BV1148" s="326"/>
      <c r="BX1148" s="167"/>
      <c r="BY1148" s="167"/>
      <c r="BZ1148" s="167"/>
      <c r="CA1148" s="10"/>
      <c r="CB1148" s="10">
        <f t="shared" si="3641"/>
        <v>402.1</v>
      </c>
      <c r="CC1148" s="219"/>
      <c r="CD1148" s="167"/>
      <c r="CE1148" s="326"/>
      <c r="CG1148" s="167"/>
      <c r="CH1148" s="167"/>
      <c r="CI1148" s="167"/>
      <c r="CJ1148" s="10"/>
      <c r="CK1148" s="10">
        <f t="shared" si="3641"/>
        <v>92.600000000000009</v>
      </c>
      <c r="CL1148" s="219"/>
      <c r="CM1148" s="167"/>
      <c r="CN1148" s="326"/>
      <c r="CP1148" s="167"/>
      <c r="CQ1148" s="167"/>
      <c r="CR1148" s="167"/>
      <c r="CS1148" s="10"/>
      <c r="CT1148" s="10">
        <f t="shared" si="3641"/>
        <v>351.1</v>
      </c>
      <c r="CU1148" s="219"/>
      <c r="CV1148" s="167"/>
      <c r="CW1148" s="326"/>
      <c r="CY1148" s="167"/>
      <c r="CZ1148" s="167"/>
      <c r="DA1148" s="167"/>
      <c r="DB1148" s="10"/>
      <c r="DC1148" s="10">
        <f t="shared" ref="DC1148" si="3642">SUM(DB1143:DB1147)</f>
        <v>124.50000000000001</v>
      </c>
      <c r="DD1148" s="219"/>
      <c r="DE1148" s="167"/>
      <c r="DF1148" s="326"/>
      <c r="DH1148" s="167"/>
      <c r="DI1148" s="167"/>
      <c r="DJ1148" s="167"/>
      <c r="DK1148" s="10"/>
      <c r="DL1148" s="10">
        <f t="shared" ref="DL1148" si="3643">SUM(DK1143:DK1147)</f>
        <v>474.1</v>
      </c>
      <c r="DM1148" s="219"/>
      <c r="DN1148" s="167"/>
      <c r="DO1148" s="326"/>
      <c r="DQ1148" s="167"/>
      <c r="DR1148" s="167"/>
      <c r="DS1148" s="167"/>
      <c r="DT1148" s="10"/>
      <c r="DU1148" s="10">
        <f t="shared" ref="DU1148" si="3644">SUM(DT1143:DT1147)</f>
        <v>99.3</v>
      </c>
      <c r="DV1148" s="219"/>
      <c r="DW1148" s="167"/>
      <c r="DX1148" s="326"/>
      <c r="DZ1148" s="167"/>
      <c r="EA1148" s="167"/>
      <c r="EB1148" s="167"/>
      <c r="EC1148" s="10"/>
      <c r="ED1148" s="10">
        <f t="shared" ref="ED1148" si="3645">SUM(EC1143:EC1147)</f>
        <v>51.6</v>
      </c>
      <c r="EE1148" s="219"/>
      <c r="EF1148" s="167"/>
      <c r="EG1148" s="326"/>
      <c r="EI1148" s="167"/>
      <c r="EJ1148" s="167"/>
      <c r="EK1148" s="167"/>
      <c r="EL1148" s="10"/>
      <c r="EM1148" s="10">
        <f t="shared" ref="EM1148" si="3646">SUM(EL1143:EL1147)</f>
        <v>335.8</v>
      </c>
      <c r="EN1148" s="219"/>
      <c r="EO1148" s="167"/>
      <c r="EP1148" s="326"/>
      <c r="ER1148" s="167"/>
      <c r="ES1148" s="167"/>
      <c r="ET1148" s="167"/>
      <c r="EU1148" s="10"/>
      <c r="EV1148" s="10">
        <f t="shared" ref="EV1148" si="3647">SUM(EU1143:EU1147)</f>
        <v>317.10000000000002</v>
      </c>
      <c r="EW1148" s="219"/>
      <c r="EX1148" s="167"/>
      <c r="EY1148" s="326"/>
      <c r="FA1148" s="167"/>
      <c r="FB1148" s="167"/>
      <c r="FC1148" s="167"/>
      <c r="FD1148" s="10"/>
      <c r="FE1148" s="10">
        <f t="shared" ref="FE1148" si="3648">SUM(FD1143:FD1147)</f>
        <v>183.4</v>
      </c>
      <c r="FF1148" s="219"/>
      <c r="FG1148" s="167"/>
      <c r="FH1148" s="326"/>
      <c r="FJ1148" s="167"/>
      <c r="FK1148" s="167"/>
      <c r="FL1148" s="167"/>
      <c r="FM1148" s="10"/>
      <c r="FN1148" s="10">
        <f t="shared" ref="FN1148" si="3649">SUM(FM1143:FM1147)</f>
        <v>381.6</v>
      </c>
      <c r="FO1148" s="219"/>
      <c r="FP1148" s="167"/>
      <c r="FQ1148" s="326"/>
      <c r="FS1148" s="167"/>
      <c r="FT1148" s="167"/>
      <c r="FU1148" s="167"/>
      <c r="FV1148" s="10"/>
      <c r="FW1148" s="10">
        <f t="shared" ref="FW1148" si="3650">SUM(FV1143:FV1147)</f>
        <v>446.7</v>
      </c>
      <c r="FX1148" s="219"/>
      <c r="FY1148" s="167"/>
      <c r="FZ1148" s="326"/>
      <c r="GB1148" s="167"/>
      <c r="GC1148" s="167"/>
      <c r="GD1148" s="167"/>
      <c r="GE1148" s="10"/>
      <c r="GF1148" s="10">
        <f t="shared" ref="GF1148" si="3651">SUM(GE1143:GE1147)</f>
        <v>264</v>
      </c>
      <c r="GG1148" s="219"/>
      <c r="GH1148" s="167"/>
      <c r="GI1148" s="326"/>
      <c r="GK1148" s="167"/>
      <c r="GL1148" s="167"/>
      <c r="GM1148" s="167"/>
      <c r="GN1148" s="10"/>
      <c r="GO1148" s="10">
        <f t="shared" ref="GO1148" si="3652">SUM(GN1143:GN1147)</f>
        <v>169</v>
      </c>
      <c r="GP1148" s="219"/>
      <c r="GQ1148" s="167"/>
      <c r="GR1148" s="326"/>
      <c r="GT1148" s="167"/>
      <c r="GU1148" s="167"/>
      <c r="GV1148" s="167"/>
      <c r="GW1148" s="10"/>
      <c r="GX1148" s="10">
        <f t="shared" ref="GX1148" si="3653">SUM(GW1143:GW1147)</f>
        <v>344.7</v>
      </c>
      <c r="GY1148" s="219"/>
      <c r="GZ1148" s="167"/>
      <c r="HA1148" s="326"/>
      <c r="HC1148" s="167"/>
      <c r="HD1148" s="167"/>
      <c r="HE1148" s="167"/>
      <c r="HF1148" s="10"/>
      <c r="HG1148" s="10">
        <f t="shared" ref="HG1148" si="3654">SUM(HF1143:HF1147)</f>
        <v>28.5</v>
      </c>
      <c r="HH1148" s="219"/>
      <c r="HI1148" s="167"/>
      <c r="HJ1148" s="326"/>
      <c r="HL1148" s="167"/>
      <c r="HM1148" s="167"/>
      <c r="HN1148" s="167"/>
      <c r="HO1148" s="10"/>
      <c r="HP1148" s="10">
        <f t="shared" ref="HP1148" si="3655">SUM(HO1143:HO1147)</f>
        <v>447.90000000000003</v>
      </c>
      <c r="HQ1148" s="219"/>
      <c r="HR1148" s="167"/>
      <c r="HS1148" s="326"/>
      <c r="HU1148" s="167"/>
      <c r="HV1148" s="167"/>
      <c r="HW1148" s="167"/>
      <c r="HX1148" s="10"/>
      <c r="HY1148" s="10">
        <f t="shared" ref="HY1148" si="3656">SUM(HX1143:HX1147)</f>
        <v>487</v>
      </c>
      <c r="HZ1148" s="219"/>
      <c r="IA1148" s="167"/>
      <c r="IB1148" s="326"/>
      <c r="ID1148" s="167"/>
      <c r="IE1148" s="167"/>
      <c r="IF1148" s="167"/>
      <c r="IG1148" s="10"/>
      <c r="IH1148" s="10">
        <f t="shared" ref="IH1148" si="3657">SUM(IG1143:IG1147)</f>
        <v>439.8</v>
      </c>
      <c r="II1148" s="219"/>
      <c r="IJ1148" s="167"/>
      <c r="IK1148" s="326"/>
      <c r="IM1148" s="167"/>
      <c r="IN1148" s="167"/>
      <c r="IO1148" s="167"/>
      <c r="IP1148" s="10"/>
      <c r="IQ1148" s="10">
        <f t="shared" ref="IQ1148" si="3658">SUM(IP1143:IP1147)</f>
        <v>435.90000000000003</v>
      </c>
      <c r="IR1148" s="219"/>
      <c r="IS1148" s="167"/>
      <c r="IT1148" s="326"/>
      <c r="IV1148" s="167"/>
      <c r="IW1148" s="167"/>
      <c r="IX1148" s="167"/>
      <c r="IY1148" s="10"/>
      <c r="IZ1148" s="10">
        <f t="shared" ref="IZ1148:LK1148" si="3659">SUM(IY1143:IY1147)</f>
        <v>34.299999999999997</v>
      </c>
      <c r="JA1148" s="219"/>
      <c r="JB1148" s="167"/>
      <c r="JC1148" s="501"/>
      <c r="JE1148" s="167"/>
      <c r="JF1148" s="167"/>
      <c r="JG1148" s="167"/>
      <c r="JH1148" s="10"/>
      <c r="JI1148" s="10">
        <f t="shared" si="3659"/>
        <v>71.300000000000011</v>
      </c>
      <c r="JJ1148" s="219"/>
      <c r="JK1148" s="167"/>
      <c r="JL1148" s="326"/>
      <c r="JN1148" s="167"/>
      <c r="JO1148" s="167"/>
      <c r="JP1148" s="167"/>
      <c r="JQ1148" s="10"/>
      <c r="JR1148" s="10">
        <f t="shared" si="3659"/>
        <v>174.10000000000002</v>
      </c>
      <c r="JS1148" s="219"/>
      <c r="JT1148" s="167"/>
      <c r="JU1148" s="326"/>
      <c r="JW1148" s="167"/>
      <c r="JX1148" s="167"/>
      <c r="JY1148" s="167"/>
      <c r="JZ1148" s="10"/>
      <c r="KA1148" s="10">
        <f t="shared" si="3659"/>
        <v>124.50000000000001</v>
      </c>
      <c r="KB1148" s="219"/>
      <c r="KC1148" s="167"/>
      <c r="KD1148" s="326"/>
      <c r="KF1148" s="167"/>
      <c r="KG1148" s="167"/>
      <c r="KH1148" s="167"/>
      <c r="KI1148" s="10"/>
      <c r="KJ1148" s="10">
        <f t="shared" si="3659"/>
        <v>26.8</v>
      </c>
      <c r="KK1148" s="219"/>
      <c r="KL1148" s="167"/>
      <c r="KM1148" s="326"/>
      <c r="KO1148" s="167"/>
      <c r="KP1148" s="167"/>
      <c r="KQ1148" s="167"/>
      <c r="KR1148" s="10"/>
      <c r="KS1148" s="10">
        <f t="shared" si="3659"/>
        <v>28</v>
      </c>
      <c r="KT1148" s="219"/>
      <c r="KU1148" s="167"/>
      <c r="KV1148" s="329"/>
      <c r="KX1148" s="167"/>
      <c r="KY1148" s="167"/>
      <c r="KZ1148" s="167"/>
      <c r="LA1148" s="10"/>
      <c r="LB1148" s="10">
        <f t="shared" si="3659"/>
        <v>44.400000000000006</v>
      </c>
      <c r="LC1148" s="219"/>
      <c r="LD1148" s="167"/>
      <c r="LE1148" s="326"/>
      <c r="LG1148" s="167"/>
      <c r="LH1148" s="167"/>
      <c r="LI1148" s="167"/>
      <c r="LJ1148" s="10"/>
      <c r="LK1148" s="10">
        <f t="shared" si="3659"/>
        <v>53.300000000000004</v>
      </c>
      <c r="LL1148" s="219"/>
      <c r="LM1148" s="167"/>
      <c r="LN1148" s="326"/>
      <c r="LP1148" s="167"/>
      <c r="LQ1148" s="167"/>
      <c r="LR1148" s="167"/>
      <c r="LS1148" s="10"/>
      <c r="LT1148" s="10">
        <f t="shared" ref="LT1148:OE1148" si="3660">SUM(LS1143:LS1147)</f>
        <v>393.59999999999997</v>
      </c>
      <c r="LU1148" s="219"/>
      <c r="LV1148" s="167"/>
      <c r="LW1148" s="326"/>
      <c r="LY1148" s="167"/>
      <c r="LZ1148" s="167"/>
      <c r="MA1148" s="167"/>
      <c r="MB1148" s="10"/>
      <c r="MC1148" s="10">
        <f t="shared" si="3660"/>
        <v>81.2</v>
      </c>
      <c r="MD1148" s="219"/>
      <c r="ME1148" s="167"/>
      <c r="MF1148" s="326"/>
      <c r="MH1148" s="167"/>
      <c r="MI1148" s="167"/>
      <c r="MJ1148" s="167"/>
      <c r="MK1148" s="10"/>
      <c r="ML1148" s="10">
        <f t="shared" si="3660"/>
        <v>293</v>
      </c>
      <c r="MM1148" s="219"/>
      <c r="MN1148" s="167"/>
      <c r="MO1148" s="329"/>
      <c r="MQ1148" s="167"/>
      <c r="MR1148" s="167"/>
      <c r="MS1148" s="167"/>
      <c r="MT1148" s="10"/>
      <c r="MU1148" s="10">
        <f t="shared" si="3660"/>
        <v>315.8</v>
      </c>
      <c r="MV1148" s="219"/>
      <c r="MW1148" s="167"/>
      <c r="MX1148" s="326"/>
      <c r="MZ1148" s="167"/>
      <c r="NA1148" s="167"/>
      <c r="NB1148" s="167"/>
      <c r="NC1148" s="10"/>
      <c r="ND1148" s="10">
        <f t="shared" si="3660"/>
        <v>133.5</v>
      </c>
      <c r="NE1148" s="219"/>
      <c r="NF1148" s="167"/>
      <c r="NG1148" s="326"/>
      <c r="NI1148" s="167"/>
      <c r="NJ1148" s="167"/>
      <c r="NK1148" s="167"/>
      <c r="NL1148" s="10"/>
      <c r="NM1148" s="10">
        <f t="shared" si="3660"/>
        <v>47.599999999999994</v>
      </c>
      <c r="NN1148" s="219"/>
      <c r="NO1148" s="167"/>
      <c r="NP1148" s="326"/>
      <c r="NR1148" s="167"/>
      <c r="NS1148" s="167"/>
      <c r="NT1148" s="167"/>
      <c r="NU1148" s="10"/>
      <c r="NV1148" s="10">
        <f t="shared" si="3660"/>
        <v>46.3</v>
      </c>
      <c r="NW1148" s="219"/>
      <c r="NX1148" s="167"/>
      <c r="NY1148" s="326"/>
      <c r="OA1148" s="167"/>
      <c r="OB1148" s="167"/>
      <c r="OC1148" s="167"/>
      <c r="OD1148" s="10"/>
      <c r="OE1148" s="10">
        <f t="shared" si="3660"/>
        <v>322.20000000000005</v>
      </c>
      <c r="OF1148" s="219"/>
      <c r="OG1148" s="167"/>
      <c r="OH1148" s="326"/>
      <c r="OJ1148" s="167"/>
      <c r="OK1148" s="167"/>
      <c r="OL1148" s="167"/>
      <c r="OM1148" s="10"/>
      <c r="ON1148" s="10">
        <f t="shared" ref="ON1148:QY1148" si="3661">SUM(OM1143:OM1147)</f>
        <v>107.39999999999999</v>
      </c>
      <c r="OO1148" s="219"/>
      <c r="OP1148" s="167"/>
      <c r="OQ1148" s="326"/>
      <c r="OS1148" s="167"/>
      <c r="OT1148" s="167"/>
      <c r="OU1148" s="167"/>
      <c r="OV1148" s="10"/>
      <c r="OW1148" s="10">
        <f t="shared" si="3661"/>
        <v>54.300000000000004</v>
      </c>
      <c r="OX1148" s="219"/>
      <c r="OY1148" s="167"/>
      <c r="OZ1148" s="326"/>
      <c r="PB1148" s="167"/>
      <c r="PC1148" s="167"/>
      <c r="PD1148" s="167"/>
      <c r="PE1148" s="10"/>
      <c r="PF1148" s="10">
        <f t="shared" si="3661"/>
        <v>183.3</v>
      </c>
      <c r="PG1148" s="219"/>
      <c r="PH1148" s="167"/>
      <c r="PI1148" s="326"/>
      <c r="PK1148" s="167"/>
      <c r="PL1148" s="167"/>
      <c r="PM1148" s="167"/>
      <c r="PN1148" s="10"/>
      <c r="PO1148" s="10">
        <f t="shared" si="3661"/>
        <v>257.39999999999998</v>
      </c>
      <c r="PP1148" s="219"/>
      <c r="PQ1148" s="167"/>
      <c r="PR1148" s="326"/>
      <c r="PT1148" s="167"/>
      <c r="PU1148" s="167"/>
      <c r="PV1148" s="167"/>
      <c r="PW1148" s="10"/>
      <c r="PX1148" s="10">
        <f t="shared" si="3661"/>
        <v>293</v>
      </c>
      <c r="PY1148" s="219"/>
      <c r="PZ1148" s="167"/>
      <c r="QA1148" s="326"/>
      <c r="QC1148" s="167"/>
      <c r="QD1148" s="167"/>
      <c r="QE1148" s="167"/>
      <c r="QF1148" s="10"/>
      <c r="QG1148" s="10">
        <f t="shared" si="3661"/>
        <v>86.800000000000011</v>
      </c>
      <c r="QH1148" s="219"/>
      <c r="QI1148" s="167"/>
      <c r="QJ1148" s="326"/>
      <c r="QL1148" s="167"/>
      <c r="QM1148" s="167"/>
      <c r="QN1148" s="167"/>
      <c r="QO1148" s="10"/>
      <c r="QP1148" s="10">
        <f t="shared" si="3661"/>
        <v>297.39999999999998</v>
      </c>
      <c r="QQ1148" s="219"/>
      <c r="QR1148" s="167"/>
      <c r="QS1148" s="326"/>
      <c r="QU1148" s="167"/>
      <c r="QV1148" s="167"/>
      <c r="QW1148" s="167"/>
      <c r="QX1148" s="10"/>
      <c r="QY1148" s="10">
        <f t="shared" si="3661"/>
        <v>632.29999999999995</v>
      </c>
      <c r="QZ1148" s="219"/>
      <c r="RA1148" s="167"/>
      <c r="RB1148" s="326"/>
      <c r="RD1148" s="167"/>
      <c r="RE1148" s="167"/>
      <c r="RF1148" s="167"/>
      <c r="RG1148" s="10"/>
      <c r="RH1148" s="10">
        <f t="shared" ref="RH1148:TS1148" si="3662">SUM(RG1143:RG1147)</f>
        <v>77.3</v>
      </c>
      <c r="RI1148" s="219"/>
      <c r="RJ1148" s="167"/>
      <c r="RK1148" s="326"/>
      <c r="RM1148" s="167"/>
      <c r="RN1148" s="167"/>
      <c r="RO1148" s="167"/>
      <c r="RP1148" s="10"/>
      <c r="RQ1148" s="10">
        <f t="shared" si="3662"/>
        <v>153.6</v>
      </c>
      <c r="RR1148" s="219"/>
      <c r="RS1148" s="167"/>
      <c r="RT1148" s="326"/>
      <c r="RV1148" s="167"/>
      <c r="RW1148" s="167"/>
      <c r="RX1148" s="167"/>
      <c r="RY1148" s="10"/>
      <c r="RZ1148" s="10">
        <f t="shared" si="3662"/>
        <v>125.10000000000001</v>
      </c>
      <c r="SA1148" s="219"/>
      <c r="SB1148" s="167"/>
      <c r="SC1148" s="326"/>
      <c r="SE1148" s="167"/>
      <c r="SF1148" s="167"/>
      <c r="SG1148" s="167"/>
      <c r="SH1148" s="10"/>
      <c r="SI1148" s="10">
        <f t="shared" si="3662"/>
        <v>125.9</v>
      </c>
      <c r="SJ1148" s="219"/>
      <c r="SK1148" s="167"/>
      <c r="SL1148" s="326"/>
      <c r="SN1148" s="167"/>
      <c r="SO1148" s="167"/>
      <c r="SP1148" s="167"/>
      <c r="SQ1148" s="10"/>
      <c r="SR1148" s="10">
        <f t="shared" si="3662"/>
        <v>304.10000000000002</v>
      </c>
      <c r="SS1148" s="219"/>
      <c r="ST1148" s="167"/>
      <c r="SU1148" s="326"/>
      <c r="SW1148" s="167"/>
      <c r="SX1148" s="167"/>
      <c r="SY1148" s="167"/>
      <c r="SZ1148" s="10"/>
      <c r="TA1148" s="10">
        <f t="shared" si="3662"/>
        <v>131.39999999999998</v>
      </c>
      <c r="TB1148" s="219"/>
      <c r="TC1148" s="167"/>
      <c r="TD1148" s="326"/>
      <c r="TF1148" s="167"/>
      <c r="TG1148" s="167"/>
      <c r="TH1148" s="167"/>
      <c r="TI1148" s="10"/>
      <c r="TJ1148" s="10">
        <f t="shared" si="3662"/>
        <v>124.6</v>
      </c>
      <c r="TK1148" s="219"/>
      <c r="TL1148" s="167"/>
      <c r="TM1148" s="329"/>
      <c r="TO1148" s="167"/>
      <c r="TP1148" s="167"/>
      <c r="TQ1148" s="167"/>
      <c r="TR1148" s="10"/>
      <c r="TS1148" s="10">
        <f t="shared" si="3662"/>
        <v>26.2</v>
      </c>
      <c r="TT1148" s="219"/>
      <c r="TU1148" s="167"/>
      <c r="TV1148" s="326"/>
      <c r="TX1148" s="167"/>
      <c r="TY1148" s="167"/>
      <c r="TZ1148" s="167"/>
      <c r="UA1148" s="10"/>
      <c r="UB1148" s="10">
        <f t="shared" ref="UB1148:WM1148" si="3663">SUM(UA1143:UA1147)</f>
        <v>119.8</v>
      </c>
      <c r="UC1148" s="219"/>
      <c r="UD1148" s="167"/>
      <c r="UE1148" s="329"/>
      <c r="UG1148" s="167"/>
      <c r="UH1148" s="167"/>
      <c r="UI1148" s="167"/>
      <c r="UJ1148" s="10"/>
      <c r="UK1148" s="10">
        <f t="shared" si="3663"/>
        <v>74</v>
      </c>
      <c r="UL1148" s="219"/>
      <c r="UM1148" s="167"/>
      <c r="UN1148" s="326"/>
      <c r="UP1148" s="167"/>
      <c r="UQ1148" s="167"/>
      <c r="UR1148" s="167"/>
      <c r="US1148" s="10"/>
      <c r="UT1148" s="10">
        <f t="shared" si="3663"/>
        <v>175.89999999999998</v>
      </c>
      <c r="UU1148" s="219"/>
      <c r="UV1148" s="167"/>
      <c r="UW1148" s="326"/>
      <c r="UY1148" s="167"/>
      <c r="UZ1148" s="167"/>
      <c r="VA1148" s="167"/>
      <c r="VB1148" s="10"/>
      <c r="VC1148" s="10">
        <f t="shared" si="3663"/>
        <v>181.7</v>
      </c>
      <c r="VD1148" s="219"/>
      <c r="VE1148" s="167"/>
      <c r="VF1148" s="326"/>
      <c r="VH1148" s="167"/>
      <c r="VI1148" s="167"/>
      <c r="VJ1148" s="167"/>
      <c r="VK1148" s="10"/>
      <c r="VL1148" s="10">
        <f t="shared" si="3663"/>
        <v>172.1</v>
      </c>
      <c r="VM1148" s="219"/>
      <c r="VN1148" s="167"/>
      <c r="VO1148" s="326"/>
      <c r="VQ1148" s="167"/>
      <c r="VR1148" s="167"/>
      <c r="VS1148" s="167"/>
      <c r="VT1148" s="10"/>
      <c r="VU1148" s="10">
        <f t="shared" si="3663"/>
        <v>357.8</v>
      </c>
      <c r="VV1148" s="219"/>
      <c r="VW1148" s="167"/>
      <c r="VX1148" s="326"/>
      <c r="VZ1148" s="167"/>
      <c r="WA1148" s="167"/>
      <c r="WB1148" s="167"/>
      <c r="WC1148" s="10"/>
      <c r="WD1148" s="10">
        <f t="shared" si="3663"/>
        <v>24</v>
      </c>
      <c r="WE1148" s="219"/>
      <c r="WF1148" s="167"/>
      <c r="WG1148" s="326"/>
      <c r="WI1148" s="167"/>
      <c r="WJ1148" s="167"/>
      <c r="WK1148" s="167"/>
      <c r="WL1148" s="10"/>
      <c r="WM1148" s="10">
        <f t="shared" si="3663"/>
        <v>134.69999999999999</v>
      </c>
      <c r="WN1148" s="219"/>
      <c r="WO1148" s="167"/>
      <c r="WP1148" s="326"/>
      <c r="WR1148" s="167"/>
      <c r="WS1148" s="167"/>
      <c r="WT1148" s="167"/>
      <c r="WU1148" s="10"/>
      <c r="WV1148" s="10">
        <f t="shared" ref="WV1148:ZG1148" si="3664">SUM(WU1143:WU1147)</f>
        <v>248.50000000000003</v>
      </c>
      <c r="WW1148" s="219"/>
      <c r="WX1148" s="167"/>
      <c r="WY1148" s="326"/>
      <c r="XA1148" s="167"/>
      <c r="XB1148" s="167"/>
      <c r="XC1148" s="167"/>
      <c r="XD1148" s="10"/>
      <c r="XE1148" s="10">
        <f t="shared" si="3664"/>
        <v>104.4</v>
      </c>
      <c r="XF1148" s="219"/>
      <c r="XG1148" s="167"/>
      <c r="XH1148" s="326"/>
      <c r="XJ1148" s="167"/>
      <c r="XK1148" s="167"/>
      <c r="XL1148" s="167"/>
      <c r="XM1148" s="10"/>
      <c r="XN1148" s="10">
        <f t="shared" si="3664"/>
        <v>42.600000000000009</v>
      </c>
      <c r="XO1148" s="219"/>
      <c r="XP1148" s="167"/>
      <c r="XQ1148" s="326"/>
      <c r="XS1148" s="167"/>
      <c r="XT1148" s="167"/>
      <c r="XU1148" s="167"/>
      <c r="XV1148" s="10"/>
      <c r="XW1148" s="10">
        <f t="shared" si="3664"/>
        <v>133.69999999999999</v>
      </c>
      <c r="XX1148" s="219"/>
      <c r="XY1148" s="167"/>
      <c r="XZ1148" s="326"/>
      <c r="YB1148" s="167"/>
      <c r="YC1148" s="167"/>
      <c r="YD1148" s="167"/>
      <c r="YE1148" s="10"/>
      <c r="YF1148" s="10">
        <f t="shared" si="3664"/>
        <v>150.5</v>
      </c>
      <c r="YG1148" s="219"/>
      <c r="YH1148" s="167"/>
      <c r="YI1148" s="326"/>
      <c r="YK1148" s="167"/>
      <c r="YL1148" s="167"/>
      <c r="YM1148" s="167"/>
      <c r="YN1148" s="10"/>
      <c r="YO1148" s="10">
        <f t="shared" si="3664"/>
        <v>138.19999999999999</v>
      </c>
      <c r="YP1148" s="219"/>
      <c r="YQ1148" s="167"/>
      <c r="YR1148" s="326"/>
      <c r="YT1148" s="167"/>
      <c r="YU1148" s="167"/>
      <c r="YV1148" s="167"/>
      <c r="YW1148" s="10"/>
      <c r="YX1148" s="10">
        <f t="shared" si="3664"/>
        <v>160.80000000000001</v>
      </c>
      <c r="YY1148" s="219"/>
      <c r="YZ1148" s="167"/>
      <c r="ZA1148" s="326"/>
      <c r="ZC1148" s="167"/>
      <c r="ZD1148" s="167"/>
      <c r="ZE1148" s="167"/>
      <c r="ZF1148" s="10"/>
      <c r="ZG1148" s="10">
        <f t="shared" si="3664"/>
        <v>241.7</v>
      </c>
      <c r="ZH1148" s="219"/>
      <c r="ZI1148" s="167"/>
      <c r="ZJ1148" s="326"/>
      <c r="ZL1148" s="167"/>
      <c r="ZM1148" s="167"/>
      <c r="ZN1148" s="167"/>
      <c r="ZO1148" s="10"/>
      <c r="ZP1148" s="10">
        <f t="shared" ref="ZP1148:ACA1148" si="3665">SUM(ZO1143:ZO1147)</f>
        <v>290.39999999999998</v>
      </c>
      <c r="ZQ1148" s="219"/>
      <c r="ZR1148" s="167"/>
      <c r="ZS1148" s="498"/>
      <c r="ZU1148" s="167"/>
      <c r="ZV1148" s="167"/>
      <c r="ZW1148" s="167"/>
      <c r="ZX1148" s="10"/>
      <c r="ZY1148" s="10">
        <f t="shared" si="3665"/>
        <v>309.7</v>
      </c>
      <c r="ZZ1148" s="219"/>
      <c r="AAA1148" s="167"/>
      <c r="AAB1148" s="326"/>
      <c r="AAD1148" s="167"/>
      <c r="AAE1148" s="167"/>
      <c r="AAF1148" s="167"/>
      <c r="AAG1148" s="10"/>
      <c r="AAH1148" s="10">
        <f t="shared" si="3665"/>
        <v>380.1</v>
      </c>
      <c r="AAI1148" s="219"/>
      <c r="AAJ1148" s="167"/>
      <c r="AAK1148" s="326"/>
      <c r="AAM1148" s="167"/>
      <c r="AAN1148" s="167"/>
      <c r="AAO1148" s="167"/>
      <c r="AAP1148" s="10"/>
      <c r="AAQ1148" s="10">
        <f t="shared" si="3665"/>
        <v>99.7</v>
      </c>
      <c r="AAR1148" s="219"/>
      <c r="AAS1148" s="167"/>
      <c r="AAT1148" s="326"/>
      <c r="AAV1148" s="167"/>
      <c r="AAW1148" s="167"/>
      <c r="AAX1148" s="167"/>
      <c r="AAY1148" s="10"/>
      <c r="AAZ1148" s="10">
        <f t="shared" si="3665"/>
        <v>322.40000000000003</v>
      </c>
      <c r="ABA1148" s="219"/>
      <c r="ABB1148" s="167"/>
      <c r="ABC1148" s="326"/>
      <c r="ABE1148" s="167"/>
      <c r="ABF1148" s="167"/>
      <c r="ABG1148" s="167"/>
      <c r="ABH1148" s="10"/>
      <c r="ABI1148" s="10">
        <f t="shared" si="3665"/>
        <v>66.3</v>
      </c>
      <c r="ABJ1148" s="219"/>
      <c r="ABK1148" s="167"/>
      <c r="ABL1148" s="326"/>
      <c r="ABN1148" s="167"/>
      <c r="ABO1148" s="167"/>
      <c r="ABP1148" s="167"/>
      <c r="ABQ1148" s="10"/>
      <c r="ABR1148" s="10">
        <f t="shared" si="3665"/>
        <v>100.9</v>
      </c>
      <c r="ABS1148" s="219"/>
      <c r="ABT1148" s="167"/>
      <c r="ABU1148" s="498"/>
      <c r="ABW1148" s="167"/>
      <c r="ABX1148" s="167"/>
      <c r="ABY1148" s="167"/>
      <c r="ABZ1148" s="10"/>
      <c r="ACA1148" s="10">
        <f t="shared" si="3665"/>
        <v>162.10000000000002</v>
      </c>
      <c r="ACB1148" s="219"/>
      <c r="ACC1148" s="167"/>
      <c r="ACD1148" s="326"/>
      <c r="ACF1148" s="167"/>
      <c r="ACG1148" s="167"/>
      <c r="ACH1148" s="167"/>
      <c r="ACI1148" s="10"/>
      <c r="ACJ1148" s="10">
        <f t="shared" ref="ACJ1148" si="3666">SUM(ACI1143:ACI1147)</f>
        <v>142.20000000000002</v>
      </c>
      <c r="ACK1148" s="219"/>
      <c r="ACL1148" s="167"/>
      <c r="ACM1148" s="326"/>
      <c r="ACO1148" s="167"/>
      <c r="ACP1148" s="167"/>
      <c r="ACQ1148" s="167"/>
      <c r="ACR1148" s="10"/>
      <c r="ACS1148" s="10">
        <f t="shared" ref="ACS1148" si="3667">SUM(ACR1143:ACR1147)</f>
        <v>224</v>
      </c>
      <c r="ACT1148" s="219"/>
      <c r="ACU1148" s="167"/>
      <c r="ACV1148" s="326"/>
      <c r="ACX1148" s="167"/>
      <c r="ACY1148" s="167"/>
      <c r="ACZ1148" s="167"/>
      <c r="ADA1148" s="10"/>
      <c r="ADB1148" s="10">
        <f t="shared" ref="ADB1148" si="3668">SUM(ADA1143:ADA1147)</f>
        <v>125.4</v>
      </c>
      <c r="ADC1148" s="219"/>
      <c r="ADD1148" s="167"/>
      <c r="ADE1148" s="326"/>
      <c r="ADG1148" s="167"/>
      <c r="ADH1148" s="167"/>
      <c r="ADI1148" s="167"/>
      <c r="ADJ1148" s="10"/>
      <c r="ADK1148" s="10">
        <f t="shared" ref="ADK1148" si="3669">SUM(ADJ1143:ADJ1147)</f>
        <v>5.5</v>
      </c>
      <c r="ADL1148" s="219"/>
      <c r="ADM1148" s="167"/>
      <c r="ADN1148" s="326"/>
      <c r="ADP1148" s="167"/>
      <c r="ADQ1148" s="167"/>
      <c r="ADR1148" s="167"/>
      <c r="ADS1148" s="10"/>
      <c r="ADT1148" s="10">
        <f t="shared" ref="ADT1148" si="3670">SUM(ADS1143:ADS1147)</f>
        <v>73.7</v>
      </c>
      <c r="ADU1148" s="219"/>
      <c r="ADV1148" s="167"/>
      <c r="ADW1148" s="329"/>
      <c r="ADY1148" s="167"/>
      <c r="ADZ1148" s="167"/>
      <c r="AEA1148" s="167"/>
      <c r="AEB1148" s="10"/>
      <c r="AEC1148" s="10">
        <f t="shared" ref="AEC1148" si="3671">SUM(AEB1143:AEB1147)</f>
        <v>308</v>
      </c>
      <c r="AED1148" s="219"/>
      <c r="AEE1148" s="167"/>
      <c r="AEF1148" s="326"/>
      <c r="AEH1148" s="167"/>
      <c r="AEI1148" s="167"/>
      <c r="AEJ1148" s="167"/>
      <c r="AEK1148" s="10"/>
      <c r="AEL1148" s="10">
        <f t="shared" ref="AEL1148" si="3672">SUM(AEK1143:AEK1147)</f>
        <v>287.7</v>
      </c>
      <c r="AEM1148" s="219"/>
      <c r="AEN1148" s="167"/>
      <c r="AEO1148" s="326"/>
      <c r="AEQ1148" s="167"/>
      <c r="AER1148" s="167"/>
      <c r="AES1148" s="167"/>
      <c r="AET1148" s="10"/>
      <c r="AEU1148" s="10">
        <f t="shared" ref="AEU1148" si="3673">SUM(AET1143:AET1147)</f>
        <v>447.3</v>
      </c>
      <c r="AEV1148" s="219"/>
      <c r="AEW1148" s="167"/>
      <c r="AEX1148" s="326"/>
      <c r="AEZ1148" s="167"/>
      <c r="AFA1148" s="167"/>
      <c r="AFB1148" s="167"/>
      <c r="AFC1148" s="10"/>
      <c r="AFD1148" s="10">
        <f t="shared" ref="AFD1148" si="3674">SUM(AFC1143:AFC1147)</f>
        <v>358.1</v>
      </c>
      <c r="AFE1148" s="219"/>
      <c r="AFF1148" s="167"/>
      <c r="AFG1148" s="326"/>
      <c r="AFI1148" s="167"/>
      <c r="AFJ1148" s="167"/>
      <c r="AFK1148" s="167"/>
      <c r="AFL1148" s="10"/>
      <c r="AFM1148" s="10">
        <f t="shared" ref="AFM1148" si="3675">SUM(AFL1143:AFL1147)</f>
        <v>73.7</v>
      </c>
      <c r="AFN1148" s="219"/>
      <c r="AFO1148" s="167"/>
      <c r="AFP1148" s="326"/>
      <c r="AFR1148" s="167"/>
      <c r="AFS1148" s="167"/>
      <c r="AFT1148" s="167"/>
      <c r="AFU1148" s="10"/>
      <c r="AFV1148" s="10">
        <f t="shared" ref="AFV1148" si="3676">SUM(AFU1143:AFU1147)</f>
        <v>308.5</v>
      </c>
      <c r="AFW1148" s="219"/>
      <c r="AFX1148" s="167"/>
      <c r="AFY1148" s="326"/>
      <c r="AGA1148" s="167"/>
      <c r="AGB1148" s="167"/>
      <c r="AGC1148" s="167"/>
      <c r="AGD1148" s="10"/>
      <c r="AGE1148" s="10">
        <f t="shared" ref="AGE1148" si="3677">SUM(AGD1143:AGD1147)</f>
        <v>102.19999999999999</v>
      </c>
      <c r="AGF1148" s="219"/>
      <c r="AGG1148" s="167"/>
      <c r="AGH1148" s="498"/>
      <c r="AGJ1148" s="167"/>
      <c r="AGK1148" s="167"/>
      <c r="AGL1148" s="167"/>
      <c r="AGM1148" s="10"/>
      <c r="AGN1148" s="10">
        <f t="shared" ref="AGN1148" si="3678">SUM(AGM1143:AGM1147)</f>
        <v>168.60000000000002</v>
      </c>
      <c r="AGO1148" s="219"/>
      <c r="AGP1148" s="167"/>
      <c r="AGQ1148" s="326"/>
      <c r="AGS1148" s="167"/>
      <c r="AGT1148" s="167"/>
      <c r="AGU1148" s="167"/>
      <c r="AGV1148" s="10"/>
      <c r="AGW1148" s="10">
        <f t="shared" ref="AGW1148" si="3679">SUM(AGV1143:AGV1147)</f>
        <v>365.5</v>
      </c>
      <c r="AGX1148" s="219"/>
      <c r="AGY1148" s="167"/>
      <c r="AGZ1148" s="326"/>
      <c r="AHB1148" s="167"/>
      <c r="AHC1148" s="167"/>
      <c r="AHD1148" s="167"/>
      <c r="AHE1148" s="10"/>
      <c r="AHF1148" s="10">
        <f t="shared" ref="AHF1148" si="3680">SUM(AHE1143:AHE1147)</f>
        <v>115</v>
      </c>
      <c r="AHG1148" s="219"/>
      <c r="AHH1148" s="167"/>
      <c r="AHI1148" s="326"/>
      <c r="AHK1148" s="167"/>
      <c r="AHL1148" s="167"/>
      <c r="AHM1148" s="167"/>
      <c r="AHN1148" s="10"/>
      <c r="AHO1148" s="10">
        <f t="shared" ref="AHO1148" si="3681">SUM(AHN1143:AHN1147)</f>
        <v>5.5</v>
      </c>
      <c r="AHP1148" s="219"/>
      <c r="AHQ1148" s="167"/>
      <c r="AHR1148" s="326"/>
      <c r="AHT1148" s="167"/>
      <c r="AHU1148" s="167"/>
      <c r="AHV1148" s="167"/>
      <c r="AHW1148" s="10"/>
      <c r="AHX1148" s="10">
        <f t="shared" ref="AHX1148" si="3682">SUM(AHW1143:AHW1147)</f>
        <v>73.400000000000006</v>
      </c>
      <c r="AHY1148" s="219"/>
      <c r="AHZ1148" s="167"/>
      <c r="AIA1148" s="326"/>
      <c r="AIC1148" s="167"/>
      <c r="AID1148" s="167"/>
      <c r="AIE1148" s="167"/>
      <c r="AIF1148" s="10"/>
      <c r="AIG1148" s="10">
        <f t="shared" ref="AIG1148" si="3683">SUM(AIF1143:AIF1147)</f>
        <v>101.10000000000001</v>
      </c>
      <c r="AIH1148" s="219"/>
      <c r="AII1148" s="167"/>
      <c r="AIJ1148" s="498"/>
      <c r="AIL1148" s="167"/>
      <c r="AIM1148" s="167"/>
      <c r="AIN1148" s="167"/>
      <c r="AIO1148" s="10"/>
      <c r="AIP1148" s="10">
        <f t="shared" ref="AIP1148" si="3684">SUM(AIO1143:AIO1147)</f>
        <v>377.3</v>
      </c>
      <c r="AIQ1148" s="219"/>
      <c r="AIR1148" s="167"/>
      <c r="AIS1148" s="326"/>
      <c r="AIU1148" s="167"/>
      <c r="AIV1148" s="167"/>
      <c r="AIW1148" s="167"/>
      <c r="AIX1148" s="10"/>
      <c r="AIY1148" s="10">
        <f t="shared" ref="AIY1148" si="3685">SUM(AIX1143:AIX1147)</f>
        <v>188</v>
      </c>
      <c r="AIZ1148" s="219"/>
      <c r="AJA1148" s="167"/>
      <c r="AJB1148" s="326"/>
      <c r="AJD1148" s="167"/>
      <c r="AJE1148" s="167"/>
      <c r="AJF1148" s="167"/>
      <c r="AJG1148" s="10"/>
      <c r="AJH1148" s="10">
        <f t="shared" ref="AJH1148" si="3686">SUM(AJG1143:AJG1147)</f>
        <v>167.8</v>
      </c>
      <c r="AJI1148" s="219"/>
      <c r="AJJ1148" s="167"/>
      <c r="AJK1148" s="326"/>
      <c r="AJM1148" s="167"/>
      <c r="AJN1148" s="167"/>
      <c r="AJO1148" s="167"/>
      <c r="AJP1148" s="10"/>
      <c r="AJQ1148" s="10">
        <f t="shared" ref="AJQ1148" si="3687">SUM(AJP1143:AJP1147)</f>
        <v>145.5</v>
      </c>
      <c r="AJR1148" s="219"/>
      <c r="AJS1148" s="167"/>
      <c r="AJT1148" s="326"/>
      <c r="AJV1148" s="167"/>
      <c r="AJW1148" s="167"/>
      <c r="AJX1148" s="167"/>
      <c r="AJY1148" s="10"/>
      <c r="AJZ1148" s="10">
        <f t="shared" ref="AJZ1148" si="3688">SUM(AJY1143:AJY1147)</f>
        <v>114.10000000000001</v>
      </c>
      <c r="AKA1148" s="219"/>
      <c r="AKB1148" s="167"/>
      <c r="AKC1148" s="326"/>
      <c r="AKE1148" s="167"/>
      <c r="AKF1148" s="167"/>
      <c r="AKG1148" s="167"/>
      <c r="AKH1148" s="10"/>
      <c r="AKI1148" s="10">
        <f t="shared" ref="AKI1148" si="3689">SUM(AKH1143:AKH1147)</f>
        <v>87.399999999999991</v>
      </c>
      <c r="AKJ1148" s="219"/>
      <c r="AKK1148" s="167"/>
      <c r="AKL1148" s="326"/>
      <c r="AKN1148" s="167"/>
      <c r="AKO1148" s="167"/>
      <c r="AKP1148" s="167"/>
      <c r="AKQ1148" s="10"/>
      <c r="AKR1148" s="10">
        <f t="shared" ref="AKR1148" si="3690">SUM(AKQ1143:AKQ1147)</f>
        <v>337.7</v>
      </c>
      <c r="AKS1148" s="219"/>
      <c r="AKT1148" s="167"/>
      <c r="AKU1148" s="326"/>
      <c r="AKW1148" s="167"/>
      <c r="AKX1148" s="167"/>
      <c r="AKY1148" s="167"/>
      <c r="AKZ1148" s="10"/>
      <c r="ALA1148" s="10">
        <f t="shared" ref="ALA1148" si="3691">SUM(AKZ1143:AKZ1147)</f>
        <v>202.20000000000002</v>
      </c>
      <c r="ALB1148" s="219"/>
      <c r="ALC1148" s="167"/>
      <c r="ALD1148" s="329"/>
      <c r="ALF1148" s="167"/>
      <c r="ALG1148" s="167"/>
      <c r="ALH1148" s="167"/>
      <c r="ALI1148" s="10"/>
      <c r="ALJ1148" s="10">
        <f t="shared" ref="ALJ1148" si="3692">SUM(ALI1143:ALI1147)</f>
        <v>64.900000000000006</v>
      </c>
      <c r="ALK1148" s="219"/>
      <c r="ALL1148" s="167"/>
      <c r="ALM1148" s="326"/>
      <c r="ALO1148" s="167"/>
      <c r="ALP1148" s="167"/>
      <c r="ALQ1148" s="167"/>
      <c r="ALR1148" s="10"/>
      <c r="ALS1148" s="10">
        <f t="shared" ref="ALS1148" si="3693">SUM(ALR1143:ALR1147)</f>
        <v>225.6</v>
      </c>
      <c r="ALT1148" s="219"/>
      <c r="ALU1148" s="167"/>
      <c r="ALV1148" s="326"/>
      <c r="ALX1148" s="167"/>
      <c r="ALY1148" s="167"/>
      <c r="ALZ1148" s="167"/>
      <c r="AMA1148" s="10"/>
      <c r="AMB1148" s="10">
        <f t="shared" ref="AMB1148" si="3694">SUM(AMA1143:AMA1147)</f>
        <v>188.7</v>
      </c>
      <c r="AMC1148" s="219"/>
      <c r="AMD1148" s="167"/>
      <c r="AME1148" s="326"/>
      <c r="AMG1148" s="167"/>
      <c r="AMH1148" s="167"/>
      <c r="AMI1148" s="167"/>
      <c r="AMJ1148" s="10"/>
      <c r="AMK1148" s="10">
        <f t="shared" ref="AMK1148" si="3695">SUM(AMJ1143:AMJ1147)</f>
        <v>343.5</v>
      </c>
      <c r="AML1148" s="219"/>
      <c r="AMM1148" s="167"/>
      <c r="AMN1148" s="326"/>
      <c r="AMP1148" s="167"/>
      <c r="AMQ1148" s="167"/>
      <c r="AMR1148" s="167"/>
      <c r="AMS1148" s="10"/>
      <c r="AMT1148" s="10">
        <f t="shared" ref="AMT1148" si="3696">SUM(AMS1143:AMS1147)</f>
        <v>444.70000000000005</v>
      </c>
      <c r="AMU1148" s="219"/>
      <c r="AMV1148" s="167"/>
      <c r="AMW1148" s="326"/>
      <c r="AMY1148" s="167"/>
      <c r="AMZ1148" s="167"/>
      <c r="ANA1148" s="167"/>
      <c r="ANB1148" s="10"/>
      <c r="ANC1148" s="10">
        <f t="shared" ref="ANC1148" si="3697">SUM(ANB1143:ANB1147)</f>
        <v>311.3</v>
      </c>
      <c r="AND1148" s="219"/>
      <c r="ANE1148" s="167"/>
      <c r="ANF1148" s="326"/>
      <c r="ANH1148" s="167"/>
      <c r="ANI1148" s="167"/>
      <c r="ANJ1148" s="167"/>
      <c r="ANK1148" s="10"/>
      <c r="ANL1148" s="10">
        <f t="shared" ref="ANL1148" si="3698">SUM(ANK1143:ANK1147)</f>
        <v>224.50000000000003</v>
      </c>
      <c r="ANM1148" s="219"/>
      <c r="ANN1148" s="167"/>
      <c r="ANO1148" s="326"/>
      <c r="ANQ1148" s="167"/>
      <c r="ANR1148" s="167"/>
      <c r="ANS1148" s="167"/>
      <c r="ANT1148" s="10"/>
      <c r="ANU1148" s="10">
        <f t="shared" ref="ANU1148" si="3699">SUM(ANT1143:ANT1147)</f>
        <v>248.60000000000002</v>
      </c>
      <c r="ANV1148" s="219"/>
      <c r="ANW1148" s="167"/>
      <c r="ANX1148" s="326"/>
      <c r="ANZ1148" s="167"/>
      <c r="AOA1148" s="167"/>
      <c r="AOB1148" s="167"/>
      <c r="AOC1148" s="10"/>
      <c r="AOD1148" s="10">
        <f t="shared" ref="AOD1148" si="3700">SUM(AOC1143:AOC1147)</f>
        <v>385.2</v>
      </c>
      <c r="AOE1148" s="219"/>
      <c r="AOF1148" s="167"/>
      <c r="AOG1148" s="326"/>
      <c r="AOI1148" s="167"/>
      <c r="AOJ1148" s="167"/>
      <c r="AOK1148" s="167"/>
      <c r="AOL1148" s="10"/>
      <c r="AOM1148" s="10">
        <f t="shared" ref="AOM1148" si="3701">SUM(AOL1143:AOL1147)</f>
        <v>86.899999999999991</v>
      </c>
      <c r="AON1148" s="219"/>
      <c r="AOO1148" s="167"/>
      <c r="AOP1148" s="498"/>
      <c r="AOR1148" s="167"/>
      <c r="AOS1148" s="167"/>
      <c r="AOT1148" s="167"/>
      <c r="AOU1148" s="10"/>
      <c r="AOV1148" s="10">
        <f t="shared" ref="AOV1148" si="3702">SUM(AOU1143:AOU1147)</f>
        <v>146.69999999999999</v>
      </c>
      <c r="AOW1148" s="219"/>
      <c r="AOX1148" s="167"/>
      <c r="AOY1148" s="326"/>
      <c r="APA1148" s="167"/>
      <c r="APB1148" s="167"/>
      <c r="APC1148" s="167"/>
      <c r="APD1148" s="10"/>
      <c r="APE1148" s="10">
        <f t="shared" ref="APE1148" si="3703">SUM(APD1143:APD1147)</f>
        <v>419.9</v>
      </c>
      <c r="APF1148" s="219"/>
      <c r="APG1148" s="167"/>
      <c r="APH1148" s="326"/>
      <c r="APJ1148" s="167"/>
      <c r="APK1148" s="167"/>
      <c r="APL1148" s="167"/>
      <c r="APM1148" s="10"/>
      <c r="APN1148" s="10">
        <f t="shared" ref="APN1148" si="3704">SUM(APM1143:APM1147)</f>
        <v>148.5</v>
      </c>
      <c r="APO1148" s="219"/>
      <c r="APP1148" s="167"/>
      <c r="APQ1148" s="326"/>
      <c r="APS1148" s="167"/>
      <c r="APT1148" s="167"/>
      <c r="APU1148" s="167"/>
      <c r="APV1148" s="10"/>
      <c r="APW1148" s="10">
        <f t="shared" ref="APW1148" si="3705">SUM(APV1143:APV1147)</f>
        <v>109.69999999999999</v>
      </c>
      <c r="APX1148" s="219"/>
      <c r="APY1148" s="167"/>
      <c r="APZ1148" s="326"/>
      <c r="AQB1148" s="167"/>
      <c r="AQC1148" s="167"/>
      <c r="AQD1148" s="167"/>
      <c r="AQE1148" s="10"/>
      <c r="AQF1148" s="10">
        <f t="shared" ref="AQF1148" si="3706">SUM(AQE1143:AQE1147)</f>
        <v>179.3</v>
      </c>
      <c r="AQG1148" s="219"/>
      <c r="AQH1148" s="167"/>
      <c r="AQI1148" s="326"/>
      <c r="AQK1148" s="167"/>
      <c r="AQL1148" s="167"/>
      <c r="AQM1148" s="167"/>
      <c r="AQN1148" s="10"/>
      <c r="AQO1148" s="10">
        <f t="shared" ref="AQO1148" si="3707">SUM(AQN1143:AQN1147)</f>
        <v>61.599999999999994</v>
      </c>
      <c r="AQP1148" s="219"/>
      <c r="AQQ1148" s="167"/>
      <c r="AQR1148" s="326"/>
      <c r="AQT1148" s="167"/>
      <c r="AQU1148" s="167"/>
      <c r="AQV1148" s="167"/>
      <c r="AQW1148" s="10"/>
      <c r="AQX1148" s="10">
        <f t="shared" ref="AQX1148:ATI1148" si="3708">SUM(AQW1143:AQW1147)</f>
        <v>128.19999999999999</v>
      </c>
      <c r="AQY1148" s="219"/>
      <c r="AQZ1148" s="167"/>
      <c r="ARA1148" s="326"/>
      <c r="ARC1148" s="167"/>
      <c r="ARD1148" s="167"/>
      <c r="ARE1148" s="167"/>
      <c r="ARF1148" s="10"/>
      <c r="ARG1148" s="10">
        <f t="shared" si="3708"/>
        <v>136.20000000000002</v>
      </c>
      <c r="ARH1148" s="219"/>
      <c r="ARI1148" s="167"/>
      <c r="ARJ1148" s="326"/>
      <c r="ARL1148" s="167"/>
      <c r="ARM1148" s="167"/>
      <c r="ARN1148" s="167"/>
      <c r="ARO1148" s="10"/>
      <c r="ARP1148" s="10">
        <f t="shared" si="3708"/>
        <v>100.3</v>
      </c>
      <c r="ARQ1148" s="219"/>
      <c r="ARR1148" s="167"/>
      <c r="ARS1148" s="329"/>
      <c r="ARU1148" s="167"/>
      <c r="ARV1148" s="167"/>
      <c r="ARW1148" s="167"/>
      <c r="ARX1148" s="10"/>
      <c r="ARY1148" s="10">
        <f t="shared" si="3708"/>
        <v>197.39999999999998</v>
      </c>
      <c r="ARZ1148" s="219"/>
      <c r="ASA1148" s="167"/>
      <c r="ASB1148" s="326"/>
      <c r="ASD1148" s="167"/>
      <c r="ASE1148" s="167"/>
      <c r="ASF1148" s="167"/>
      <c r="ASG1148" s="10"/>
      <c r="ASH1148" s="10">
        <f t="shared" si="3708"/>
        <v>256.60000000000002</v>
      </c>
      <c r="ASI1148" s="219"/>
      <c r="ASJ1148" s="167"/>
      <c r="ASK1148" s="326"/>
      <c r="ASM1148" s="167"/>
      <c r="ASN1148" s="167"/>
      <c r="ASO1148" s="167"/>
      <c r="ASP1148" s="10"/>
      <c r="ASQ1148" s="10">
        <f t="shared" si="3708"/>
        <v>224.6</v>
      </c>
      <c r="ASR1148" s="219"/>
      <c r="ASS1148" s="167"/>
      <c r="AST1148" s="326"/>
      <c r="ASV1148" s="167"/>
      <c r="ASW1148" s="167"/>
      <c r="ASX1148" s="167"/>
      <c r="ASY1148" s="10"/>
      <c r="ASZ1148" s="10">
        <f t="shared" si="3708"/>
        <v>114.5</v>
      </c>
      <c r="ATA1148" s="219"/>
      <c r="ATB1148" s="167"/>
      <c r="ATC1148" s="326"/>
      <c r="ATE1148" s="167"/>
      <c r="ATF1148" s="167"/>
      <c r="ATG1148" s="167"/>
      <c r="ATH1148" s="10"/>
      <c r="ATI1148" s="10">
        <f t="shared" si="3708"/>
        <v>187.5</v>
      </c>
      <c r="ATJ1148" s="219"/>
      <c r="ATK1148" s="167"/>
      <c r="ATL1148" s="326"/>
      <c r="ATN1148" s="167"/>
      <c r="ATO1148" s="167"/>
      <c r="ATP1148" s="167"/>
      <c r="ATQ1148" s="10"/>
      <c r="ATR1148" s="10">
        <f t="shared" ref="ATR1148:AWC1148" si="3709">SUM(ATQ1143:ATQ1147)</f>
        <v>58.1</v>
      </c>
      <c r="ATS1148" s="219"/>
      <c r="ATT1148" s="167"/>
      <c r="ATU1148" s="326"/>
      <c r="ATW1148" s="167"/>
      <c r="ATX1148" s="167"/>
      <c r="ATY1148" s="167"/>
      <c r="ATZ1148" s="10"/>
      <c r="AUA1148" s="10">
        <f t="shared" si="3709"/>
        <v>112.20000000000002</v>
      </c>
      <c r="AUB1148" s="219"/>
      <c r="AUC1148" s="167"/>
      <c r="AUD1148" s="326"/>
      <c r="AUF1148" s="167"/>
      <c r="AUG1148" s="167"/>
      <c r="AUH1148" s="167"/>
      <c r="AUI1148" s="10"/>
      <c r="AUJ1148" s="10">
        <f t="shared" si="3709"/>
        <v>228.7</v>
      </c>
      <c r="AUK1148" s="219"/>
      <c r="AUL1148" s="167"/>
      <c r="AUM1148" s="326"/>
      <c r="AUO1148" s="167"/>
      <c r="AUP1148" s="167"/>
      <c r="AUQ1148" s="167"/>
      <c r="AUR1148" s="10"/>
      <c r="AUS1148" s="10">
        <f t="shared" si="3709"/>
        <v>109.6</v>
      </c>
      <c r="AUT1148" s="219"/>
      <c r="AUU1148" s="167"/>
      <c r="AUV1148" s="326"/>
      <c r="AUX1148" s="167"/>
      <c r="AUY1148" s="167"/>
      <c r="AUZ1148" s="167"/>
      <c r="AVA1148" s="10"/>
      <c r="AVB1148" s="10">
        <f t="shared" si="3709"/>
        <v>167.2</v>
      </c>
      <c r="AVC1148" s="219"/>
      <c r="AVD1148" s="167"/>
      <c r="AVE1148" s="326"/>
      <c r="AVG1148" s="167"/>
      <c r="AVH1148" s="167"/>
      <c r="AVI1148" s="167"/>
      <c r="AVJ1148" s="10"/>
      <c r="AVK1148" s="10">
        <f t="shared" si="3709"/>
        <v>251.7</v>
      </c>
      <c r="AVL1148" s="219"/>
      <c r="AVM1148" s="167"/>
      <c r="AVN1148" s="329"/>
      <c r="AVP1148" s="167"/>
      <c r="AVQ1148" s="167"/>
      <c r="AVR1148" s="167"/>
      <c r="AVS1148" s="10"/>
      <c r="AVT1148" s="10">
        <f t="shared" si="3709"/>
        <v>94.9</v>
      </c>
      <c r="AVU1148" s="219"/>
      <c r="AVV1148" s="167"/>
      <c r="AVW1148" s="326"/>
      <c r="AVY1148" s="167"/>
      <c r="AVZ1148" s="167"/>
      <c r="AWA1148" s="167"/>
      <c r="AWB1148" s="10"/>
      <c r="AWC1148" s="10">
        <f t="shared" si="3709"/>
        <v>44.400000000000006</v>
      </c>
      <c r="AWD1148" s="219"/>
      <c r="AWE1148" s="167"/>
      <c r="AWF1148" s="326"/>
      <c r="AWH1148" s="167"/>
      <c r="AWI1148" s="167"/>
      <c r="AWJ1148" s="167"/>
      <c r="AWK1148" s="10"/>
      <c r="AWL1148" s="10">
        <f t="shared" ref="AWL1148:AYW1148" si="3710">SUM(AWK1143:AWK1147)</f>
        <v>357.8</v>
      </c>
      <c r="AWM1148" s="219"/>
      <c r="AWN1148" s="167"/>
      <c r="AWO1148" s="326"/>
      <c r="AWQ1148" s="167"/>
      <c r="AWR1148" s="167"/>
      <c r="AWS1148" s="167"/>
      <c r="AWT1148" s="10"/>
      <c r="AWU1148" s="10">
        <f t="shared" si="3710"/>
        <v>87.6</v>
      </c>
      <c r="AWV1148" s="219"/>
      <c r="AWW1148" s="167"/>
      <c r="AWX1148" s="326"/>
      <c r="AWZ1148" s="167"/>
      <c r="AXA1148" s="167"/>
      <c r="AXB1148" s="167"/>
      <c r="AXC1148" s="10"/>
      <c r="AXD1148" s="10">
        <f t="shared" si="3710"/>
        <v>346.2</v>
      </c>
      <c r="AXE1148" s="219"/>
      <c r="AXF1148" s="167"/>
      <c r="AXG1148" s="498"/>
      <c r="AXI1148" s="167"/>
      <c r="AXJ1148" s="167"/>
      <c r="AXK1148" s="167"/>
      <c r="AXL1148" s="10"/>
      <c r="AXM1148" s="10">
        <f t="shared" si="3710"/>
        <v>249.00000000000003</v>
      </c>
      <c r="AXN1148" s="219"/>
      <c r="AXO1148" s="167"/>
      <c r="AXP1148" s="326"/>
      <c r="AXR1148" s="167"/>
      <c r="AXS1148" s="167"/>
      <c r="AXT1148" s="167"/>
      <c r="AXU1148" s="10"/>
      <c r="AXV1148" s="10">
        <f t="shared" si="3710"/>
        <v>358.9</v>
      </c>
      <c r="AXW1148" s="219"/>
      <c r="AXX1148" s="167"/>
      <c r="AXY1148" s="326"/>
      <c r="AYA1148" s="167"/>
      <c r="AYB1148" s="167"/>
      <c r="AYC1148" s="167"/>
      <c r="AYD1148" s="10"/>
      <c r="AYE1148" s="10">
        <f t="shared" si="3710"/>
        <v>162.6</v>
      </c>
      <c r="AYF1148" s="219"/>
      <c r="AYG1148" s="167"/>
      <c r="AYH1148" s="326"/>
      <c r="AYJ1148" s="167"/>
      <c r="AYK1148" s="167"/>
      <c r="AYL1148" s="167"/>
      <c r="AYM1148" s="10"/>
      <c r="AYN1148" s="10">
        <f t="shared" si="3710"/>
        <v>98</v>
      </c>
      <c r="AYO1148" s="219"/>
      <c r="AYP1148" s="167"/>
      <c r="AYQ1148" s="326"/>
      <c r="AYS1148" s="167"/>
      <c r="AYT1148" s="167"/>
      <c r="AYU1148" s="167"/>
      <c r="AYV1148" s="10"/>
      <c r="AYW1148" s="10">
        <f t="shared" si="3710"/>
        <v>7.5</v>
      </c>
      <c r="AYX1148" s="219"/>
      <c r="AYY1148" s="167"/>
      <c r="AYZ1148" s="498"/>
      <c r="AZB1148" s="167"/>
      <c r="AZC1148" s="167"/>
      <c r="AZD1148" s="167"/>
      <c r="AZE1148" s="10"/>
      <c r="AZF1148" s="10">
        <f t="shared" ref="AZF1148:BBQ1148" si="3711">SUM(AZE1143:AZE1147)</f>
        <v>156.19999999999999</v>
      </c>
      <c r="AZG1148" s="219"/>
      <c r="AZH1148" s="167"/>
      <c r="AZI1148" s="326"/>
      <c r="AZK1148" s="167"/>
      <c r="AZL1148" s="167"/>
      <c r="AZM1148" s="167"/>
      <c r="AZN1148" s="10"/>
      <c r="AZO1148" s="10">
        <f t="shared" si="3711"/>
        <v>6</v>
      </c>
      <c r="AZP1148" s="219"/>
      <c r="AZQ1148" s="167"/>
      <c r="AZR1148" s="326"/>
      <c r="AZT1148" s="167"/>
      <c r="AZU1148" s="167"/>
      <c r="AZV1148" s="167"/>
      <c r="AZW1148" s="10"/>
      <c r="AZX1148" s="10">
        <f t="shared" si="3711"/>
        <v>494.4</v>
      </c>
      <c r="AZY1148" s="219"/>
      <c r="AZZ1148" s="167"/>
      <c r="BAA1148" s="326"/>
      <c r="BAC1148" s="167"/>
      <c r="BAD1148" s="167"/>
      <c r="BAE1148" s="167"/>
      <c r="BAF1148" s="10"/>
      <c r="BAG1148" s="10">
        <f t="shared" si="3711"/>
        <v>244</v>
      </c>
      <c r="BAH1148" s="219"/>
      <c r="BAI1148" s="167"/>
      <c r="BAJ1148" s="326"/>
      <c r="BAL1148" s="167"/>
      <c r="BAM1148" s="167"/>
      <c r="BAN1148" s="167"/>
      <c r="BAO1148" s="10"/>
      <c r="BAP1148" s="10">
        <f t="shared" si="3711"/>
        <v>409.8</v>
      </c>
      <c r="BAQ1148" s="219"/>
      <c r="BAR1148" s="167"/>
      <c r="BAS1148" s="326"/>
      <c r="BAU1148" s="167"/>
      <c r="BAV1148" s="167"/>
      <c r="BAW1148" s="167"/>
      <c r="BAX1148" s="10"/>
      <c r="BAY1148" s="10">
        <f t="shared" si="3711"/>
        <v>364.5</v>
      </c>
      <c r="BAZ1148" s="219"/>
      <c r="BBA1148" s="167"/>
      <c r="BBB1148" s="326"/>
      <c r="BBD1148" s="167"/>
      <c r="BBE1148" s="167"/>
      <c r="BBF1148" s="167"/>
      <c r="BBG1148" s="10"/>
      <c r="BBH1148" s="10">
        <f t="shared" si="3711"/>
        <v>439.7</v>
      </c>
      <c r="BBI1148" s="219"/>
      <c r="BBJ1148" s="167"/>
      <c r="BBK1148" s="326"/>
      <c r="BBM1148" s="167"/>
      <c r="BBN1148" s="167"/>
      <c r="BBO1148" s="167"/>
      <c r="BBP1148" s="10"/>
      <c r="BBQ1148" s="10">
        <f t="shared" si="3711"/>
        <v>341.8</v>
      </c>
      <c r="BBR1148" s="219"/>
      <c r="BBS1148" s="167"/>
      <c r="BBT1148" s="326"/>
      <c r="BBV1148" s="167"/>
      <c r="BBW1148" s="167"/>
      <c r="BBX1148" s="167"/>
      <c r="BBY1148" s="10"/>
      <c r="BBZ1148" s="10">
        <f t="shared" ref="BBZ1148:BEK1148" si="3712">SUM(BBY1143:BBY1147)</f>
        <v>406.2</v>
      </c>
      <c r="BCA1148" s="219"/>
      <c r="BCB1148" s="167"/>
      <c r="BCC1148" s="329"/>
      <c r="BCE1148" s="167"/>
      <c r="BCF1148" s="167"/>
      <c r="BCG1148" s="167"/>
      <c r="BCH1148" s="10"/>
      <c r="BCI1148" s="10">
        <f t="shared" si="3712"/>
        <v>181.9</v>
      </c>
      <c r="BCJ1148" s="219"/>
      <c r="BCK1148" s="167"/>
      <c r="BCL1148" s="326"/>
      <c r="BCN1148" s="167"/>
      <c r="BCO1148" s="167"/>
      <c r="BCP1148" s="167"/>
      <c r="BCQ1148" s="10"/>
      <c r="BCR1148" s="10">
        <f t="shared" si="3712"/>
        <v>371.7</v>
      </c>
      <c r="BCS1148" s="219"/>
      <c r="BCT1148" s="167"/>
      <c r="BCU1148" s="326"/>
      <c r="BCW1148" s="167"/>
      <c r="BCX1148" s="167"/>
      <c r="BCY1148" s="167"/>
      <c r="BCZ1148" s="10"/>
      <c r="BDA1148" s="10">
        <f t="shared" si="3712"/>
        <v>12.2</v>
      </c>
      <c r="BDB1148" s="219"/>
      <c r="BDC1148" s="167"/>
      <c r="BDD1148" s="326"/>
      <c r="BDF1148" s="167"/>
      <c r="BDG1148" s="167"/>
      <c r="BDH1148" s="167"/>
      <c r="BDI1148" s="10"/>
      <c r="BDJ1148" s="10">
        <f t="shared" si="3712"/>
        <v>86.9</v>
      </c>
      <c r="BDK1148" s="219"/>
      <c r="BDL1148" s="167"/>
      <c r="BDM1148" s="329"/>
      <c r="BDO1148" s="167"/>
      <c r="BDP1148" s="167"/>
      <c r="BDQ1148" s="167"/>
      <c r="BDR1148" s="10"/>
      <c r="BDS1148" s="10">
        <f t="shared" si="3712"/>
        <v>4.4000000000000004</v>
      </c>
      <c r="BDT1148" s="219"/>
      <c r="BDU1148" s="167"/>
      <c r="BDV1148" s="326"/>
      <c r="BDX1148" s="167"/>
      <c r="BDY1148" s="167"/>
      <c r="BDZ1148" s="167"/>
      <c r="BEA1148" s="10"/>
      <c r="BEB1148" s="10">
        <f t="shared" si="3712"/>
        <v>7</v>
      </c>
      <c r="BEC1148" s="219"/>
      <c r="BED1148" s="167"/>
      <c r="BEE1148" s="498"/>
      <c r="BEG1148" s="167"/>
      <c r="BEH1148" s="167"/>
      <c r="BEI1148" s="167"/>
      <c r="BEJ1148" s="10"/>
      <c r="BEK1148" s="10">
        <f t="shared" si="3712"/>
        <v>119.5</v>
      </c>
      <c r="BEL1148" s="219"/>
      <c r="BEM1148" s="167"/>
      <c r="BEN1148" s="498"/>
      <c r="BEP1148" s="167"/>
      <c r="BEQ1148" s="167"/>
      <c r="BER1148" s="167"/>
      <c r="BES1148" s="10"/>
      <c r="BET1148" s="10">
        <f t="shared" ref="BET1148:BFC1148" si="3713">SUM(BES1143:BES1147)</f>
        <v>386.5</v>
      </c>
      <c r="BEU1148" s="219"/>
      <c r="BEV1148" s="167"/>
      <c r="BEW1148" s="326"/>
      <c r="BEY1148" s="167"/>
      <c r="BEZ1148" s="167"/>
      <c r="BFA1148" s="167"/>
      <c r="BFB1148" s="10"/>
      <c r="BFC1148" s="10">
        <f t="shared" si="3713"/>
        <v>161.5</v>
      </c>
      <c r="BFD1148" s="219"/>
      <c r="BFE1148" s="167"/>
      <c r="BFF1148" s="362"/>
      <c r="BFH1148" s="167"/>
      <c r="BFI1148" s="167"/>
      <c r="BFJ1148" s="167"/>
      <c r="BFK1148" s="10"/>
      <c r="BFL1148" s="10"/>
      <c r="BFN1148" s="167"/>
      <c r="BFO1148" s="362"/>
      <c r="BFQ1148" s="167"/>
      <c r="BFR1148" s="167"/>
      <c r="BFS1148" s="167"/>
      <c r="BFT1148" s="10"/>
      <c r="BFU1148" s="10"/>
      <c r="BFW1148" s="167"/>
      <c r="BFX1148" s="329"/>
      <c r="BFZ1148" s="167"/>
      <c r="BGA1148" s="167"/>
      <c r="BGB1148" s="167"/>
      <c r="BGC1148" s="10"/>
      <c r="BGD1148" s="10"/>
      <c r="BGF1148" s="167"/>
      <c r="BGG1148" s="362"/>
      <c r="BGI1148" s="167"/>
      <c r="BGJ1148" s="167"/>
      <c r="BGK1148" s="167"/>
      <c r="BGL1148" s="10"/>
      <c r="BGM1148" s="10"/>
      <c r="BGO1148" s="167"/>
      <c r="BGP1148" s="329"/>
      <c r="BGR1148" s="167"/>
      <c r="BGS1148" s="167"/>
      <c r="BGT1148" s="167"/>
      <c r="BGU1148" s="10"/>
      <c r="BGV1148" s="10"/>
      <c r="BGX1148" s="167"/>
      <c r="BGY1148" s="362"/>
      <c r="BHA1148" s="167"/>
      <c r="BHB1148" s="167"/>
      <c r="BHC1148" s="167"/>
      <c r="BHD1148" s="10"/>
      <c r="BHE1148" s="10"/>
    </row>
    <row r="1149" spans="1:1565" s="14" customFormat="1" ht="15">
      <c r="A1149" s="167" t="s">
        <v>80</v>
      </c>
      <c r="B1149" s="325" t="s">
        <v>2931</v>
      </c>
      <c r="D1149" s="230">
        <f>IF(C1149="Kopman",1.4,1)</f>
        <v>1</v>
      </c>
      <c r="E1149" s="168">
        <f>VLOOKUP(B1149,$A$1213:$F$2274,6,FALSE)</f>
        <v>156</v>
      </c>
      <c r="F1149" s="167" t="s">
        <v>61</v>
      </c>
      <c r="G1149" s="10">
        <f>E1149*1.5*D1149</f>
        <v>234</v>
      </c>
      <c r="H1149" s="10"/>
      <c r="I1149" s="219"/>
      <c r="J1149" s="167" t="s">
        <v>80</v>
      </c>
      <c r="K1149" s="325" t="s">
        <v>2931</v>
      </c>
      <c r="M1149" s="230">
        <f>IF(L1149="Kopman",1.4,1)</f>
        <v>1</v>
      </c>
      <c r="N1149" s="168">
        <f>VLOOKUP(K1149,$A$1213:$F$2274,6,FALSE)</f>
        <v>156</v>
      </c>
      <c r="O1149" s="167" t="s">
        <v>61</v>
      </c>
      <c r="P1149" s="10">
        <f>N1149*1.5*M1149</f>
        <v>234</v>
      </c>
      <c r="Q1149" s="10"/>
      <c r="R1149" s="219"/>
      <c r="S1149" s="167" t="s">
        <v>80</v>
      </c>
      <c r="T1149" s="325" t="s">
        <v>2931</v>
      </c>
      <c r="V1149" s="230">
        <f t="shared" ref="V1149" si="3714">IF(U1149="Kopman",1.4,1)</f>
        <v>1</v>
      </c>
      <c r="W1149" s="168">
        <f t="shared" ref="W1149:W1153" si="3715">VLOOKUP(T1149,$A$1213:$F$2274,6,FALSE)</f>
        <v>156</v>
      </c>
      <c r="X1149" s="167" t="s">
        <v>61</v>
      </c>
      <c r="Y1149" s="10">
        <f t="shared" ref="Y1149" si="3716">W1149*1.5*V1149</f>
        <v>234</v>
      </c>
      <c r="Z1149" s="10"/>
      <c r="AA1149" s="219"/>
      <c r="AB1149" s="167" t="s">
        <v>80</v>
      </c>
      <c r="AC1149" s="325" t="s">
        <v>3315</v>
      </c>
      <c r="AE1149" s="230">
        <f t="shared" ref="AE1149" si="3717">IF(AD1149="Kopman",1.4,1)</f>
        <v>1</v>
      </c>
      <c r="AF1149" s="168">
        <f t="shared" ref="AF1149:AF1153" si="3718">VLOOKUP(AC1149,$A$1213:$F$2274,6,FALSE)</f>
        <v>76</v>
      </c>
      <c r="AG1149" s="167" t="s">
        <v>61</v>
      </c>
      <c r="AH1149" s="10">
        <f t="shared" ref="AH1149" si="3719">AF1149*1.5*AE1149</f>
        <v>114</v>
      </c>
      <c r="AI1149" s="10"/>
      <c r="AJ1149" s="219"/>
      <c r="AK1149" s="167" t="s">
        <v>80</v>
      </c>
      <c r="AL1149" s="498" t="s">
        <v>3315</v>
      </c>
      <c r="AN1149" s="230">
        <f t="shared" ref="AN1149" si="3720">IF(AM1149="Kopman",1.4,1)</f>
        <v>1</v>
      </c>
      <c r="AO1149" s="168">
        <f t="shared" ref="AO1149:AO1153" si="3721">VLOOKUP(AL1149,$A$1213:$F$2274,6,FALSE)</f>
        <v>76</v>
      </c>
      <c r="AP1149" s="167" t="s">
        <v>61</v>
      </c>
      <c r="AQ1149" s="10">
        <f t="shared" ref="AQ1149" si="3722">AO1149*1.5*AN1149</f>
        <v>114</v>
      </c>
      <c r="AR1149" s="10"/>
      <c r="AS1149" s="219"/>
      <c r="AT1149" s="167" t="s">
        <v>80</v>
      </c>
      <c r="AU1149" s="325" t="s">
        <v>451</v>
      </c>
      <c r="AW1149" s="230">
        <f t="shared" ref="AW1149" si="3723">IF(AV1149="Kopman",1.4,1)</f>
        <v>1</v>
      </c>
      <c r="AX1149" s="168">
        <f t="shared" ref="AX1149:AX1153" si="3724">VLOOKUP(AU1149,$A$1213:$F$2274,6,FALSE)</f>
        <v>93</v>
      </c>
      <c r="AY1149" s="167" t="s">
        <v>61</v>
      </c>
      <c r="AZ1149" s="10">
        <f t="shared" ref="AZ1149" si="3725">AX1149*1.5*AW1149</f>
        <v>139.5</v>
      </c>
      <c r="BA1149" s="10"/>
      <c r="BB1149" s="219"/>
      <c r="BC1149" s="167" t="s">
        <v>80</v>
      </c>
      <c r="BD1149" s="325" t="s">
        <v>2931</v>
      </c>
      <c r="BF1149" s="230">
        <f t="shared" ref="BF1149" si="3726">IF(BE1149="Kopman",1.4,1)</f>
        <v>1</v>
      </c>
      <c r="BG1149" s="168">
        <f t="shared" ref="BG1149:BG1153" si="3727">VLOOKUP(BD1149,$A$1213:$F$2274,6,FALSE)</f>
        <v>156</v>
      </c>
      <c r="BH1149" s="167" t="s">
        <v>61</v>
      </c>
      <c r="BI1149" s="10">
        <f t="shared" ref="BI1149" si="3728">BG1149*1.5*BF1149</f>
        <v>234</v>
      </c>
      <c r="BJ1149" s="10"/>
      <c r="BK1149" s="219"/>
      <c r="BL1149" s="167" t="s">
        <v>80</v>
      </c>
      <c r="BM1149" s="325" t="s">
        <v>451</v>
      </c>
      <c r="BO1149" s="230">
        <f t="shared" ref="BO1149" si="3729">IF(BN1149="Kopman",1.4,1)</f>
        <v>1</v>
      </c>
      <c r="BP1149" s="168">
        <f t="shared" ref="BP1149:BP1153" si="3730">VLOOKUP(BM1149,$A$1213:$F$2274,6,FALSE)</f>
        <v>93</v>
      </c>
      <c r="BQ1149" s="167" t="s">
        <v>61</v>
      </c>
      <c r="BR1149" s="10">
        <f t="shared" ref="BR1149" si="3731">BP1149*1.5*BO1149</f>
        <v>139.5</v>
      </c>
      <c r="BS1149" s="10"/>
      <c r="BT1149" s="219"/>
      <c r="BU1149" s="167" t="s">
        <v>80</v>
      </c>
      <c r="BV1149" s="325" t="s">
        <v>2931</v>
      </c>
      <c r="BX1149" s="230">
        <f t="shared" ref="BX1149" si="3732">IF(BW1149="Kopman",1.4,1)</f>
        <v>1</v>
      </c>
      <c r="BY1149" s="168">
        <f t="shared" ref="BY1149:BY1153" si="3733">VLOOKUP(BV1149,$A$1213:$F$2274,6,FALSE)</f>
        <v>156</v>
      </c>
      <c r="BZ1149" s="167" t="s">
        <v>61</v>
      </c>
      <c r="CA1149" s="10">
        <f t="shared" ref="CA1149" si="3734">BY1149*1.5*BX1149</f>
        <v>234</v>
      </c>
      <c r="CB1149" s="10"/>
      <c r="CC1149" s="219"/>
      <c r="CD1149" s="167" t="s">
        <v>80</v>
      </c>
      <c r="CE1149" s="325" t="s">
        <v>2931</v>
      </c>
      <c r="CG1149" s="230">
        <f t="shared" ref="CG1149" si="3735">IF(CF1149="Kopman",1.4,1)</f>
        <v>1</v>
      </c>
      <c r="CH1149" s="168">
        <f t="shared" ref="CH1149:CH1153" si="3736">VLOOKUP(CE1149,$A$1213:$F$2274,6,FALSE)</f>
        <v>156</v>
      </c>
      <c r="CI1149" s="167" t="s">
        <v>61</v>
      </c>
      <c r="CJ1149" s="10">
        <f t="shared" ref="CJ1149" si="3737">CH1149*1.5*CG1149</f>
        <v>234</v>
      </c>
      <c r="CK1149" s="10"/>
      <c r="CL1149" s="219"/>
      <c r="CM1149" s="167" t="s">
        <v>80</v>
      </c>
      <c r="CN1149" s="325" t="s">
        <v>2931</v>
      </c>
      <c r="CP1149" s="230">
        <f t="shared" ref="CP1149" si="3738">IF(CO1149="Kopman",1.4,1)</f>
        <v>1</v>
      </c>
      <c r="CQ1149" s="168">
        <f t="shared" ref="CQ1149:CQ1153" si="3739">VLOOKUP(CN1149,$A$1213:$F$2274,6,FALSE)</f>
        <v>156</v>
      </c>
      <c r="CR1149" s="167" t="s">
        <v>61</v>
      </c>
      <c r="CS1149" s="10">
        <f t="shared" ref="CS1149" si="3740">CQ1149*1.5*CP1149</f>
        <v>234</v>
      </c>
      <c r="CT1149" s="10"/>
      <c r="CU1149" s="219"/>
      <c r="CV1149" s="167" t="s">
        <v>80</v>
      </c>
      <c r="CW1149" s="325" t="s">
        <v>2931</v>
      </c>
      <c r="CY1149" s="230">
        <f t="shared" ref="CY1149" si="3741">IF(CX1149="Kopman",1.4,1)</f>
        <v>1</v>
      </c>
      <c r="CZ1149" s="168">
        <f t="shared" ref="CZ1149:CZ1153" si="3742">VLOOKUP(CW1149,$A$1213:$F$2274,6,FALSE)</f>
        <v>156</v>
      </c>
      <c r="DA1149" s="167" t="s">
        <v>61</v>
      </c>
      <c r="DB1149" s="10">
        <f t="shared" ref="DB1149" si="3743">CZ1149*1.5*CY1149</f>
        <v>234</v>
      </c>
      <c r="DC1149" s="10"/>
      <c r="DD1149" s="219"/>
      <c r="DE1149" s="167" t="s">
        <v>80</v>
      </c>
      <c r="DF1149" s="325" t="s">
        <v>2931</v>
      </c>
      <c r="DH1149" s="230">
        <f t="shared" ref="DH1149" si="3744">IF(DG1149="Kopman",1.4,1)</f>
        <v>1</v>
      </c>
      <c r="DI1149" s="168">
        <f t="shared" ref="DI1149:DI1153" si="3745">VLOOKUP(DF1149,$A$1213:$F$2274,6,FALSE)</f>
        <v>156</v>
      </c>
      <c r="DJ1149" s="167" t="s">
        <v>61</v>
      </c>
      <c r="DK1149" s="10">
        <f t="shared" ref="DK1149" si="3746">DI1149*1.5*DH1149</f>
        <v>234</v>
      </c>
      <c r="DL1149" s="10"/>
      <c r="DM1149" s="219"/>
      <c r="DN1149" s="167" t="s">
        <v>80</v>
      </c>
      <c r="DO1149" s="325" t="s">
        <v>2931</v>
      </c>
      <c r="DQ1149" s="230">
        <f t="shared" ref="DQ1149" si="3747">IF(DP1149="Kopman",1.4,1)</f>
        <v>1</v>
      </c>
      <c r="DR1149" s="168">
        <f t="shared" ref="DR1149:DR1153" si="3748">VLOOKUP(DO1149,$A$1213:$F$2274,6,FALSE)</f>
        <v>156</v>
      </c>
      <c r="DS1149" s="167" t="s">
        <v>61</v>
      </c>
      <c r="DT1149" s="10">
        <f t="shared" ref="DT1149" si="3749">DR1149*1.5*DQ1149</f>
        <v>234</v>
      </c>
      <c r="DU1149" s="10"/>
      <c r="DV1149" s="219"/>
      <c r="DW1149" s="167" t="s">
        <v>80</v>
      </c>
      <c r="DX1149" s="325" t="s">
        <v>3315</v>
      </c>
      <c r="DZ1149" s="230">
        <f t="shared" ref="DZ1149" si="3750">IF(DY1149="Kopman",1.4,1)</f>
        <v>1</v>
      </c>
      <c r="EA1149" s="168">
        <f t="shared" ref="EA1149:EA1153" si="3751">VLOOKUP(DX1149,$A$1213:$F$2274,6,FALSE)</f>
        <v>76</v>
      </c>
      <c r="EB1149" s="167" t="s">
        <v>61</v>
      </c>
      <c r="EC1149" s="10">
        <f t="shared" ref="EC1149" si="3752">EA1149*1.5*DZ1149</f>
        <v>114</v>
      </c>
      <c r="ED1149" s="10"/>
      <c r="EE1149" s="219"/>
      <c r="EF1149" s="167" t="s">
        <v>80</v>
      </c>
      <c r="EG1149" s="325" t="s">
        <v>2931</v>
      </c>
      <c r="EI1149" s="230">
        <f t="shared" ref="EI1149" si="3753">IF(EH1149="Kopman",1.4,1)</f>
        <v>1</v>
      </c>
      <c r="EJ1149" s="168">
        <f t="shared" ref="EJ1149:EJ1153" si="3754">VLOOKUP(EG1149,$A$1213:$F$2274,6,FALSE)</f>
        <v>156</v>
      </c>
      <c r="EK1149" s="167" t="s">
        <v>61</v>
      </c>
      <c r="EL1149" s="10">
        <f t="shared" ref="EL1149" si="3755">EJ1149*1.5*EI1149</f>
        <v>234</v>
      </c>
      <c r="EM1149" s="10"/>
      <c r="EN1149" s="219"/>
      <c r="EO1149" s="167" t="s">
        <v>80</v>
      </c>
      <c r="EP1149" s="325" t="s">
        <v>3315</v>
      </c>
      <c r="ER1149" s="230">
        <f t="shared" ref="ER1149" si="3756">IF(EQ1149="Kopman",1.4,1)</f>
        <v>1</v>
      </c>
      <c r="ES1149" s="168">
        <f t="shared" ref="ES1149:ES1153" si="3757">VLOOKUP(EP1149,$A$1213:$F$2274,6,FALSE)</f>
        <v>76</v>
      </c>
      <c r="ET1149" s="167" t="s">
        <v>61</v>
      </c>
      <c r="EU1149" s="10">
        <f t="shared" ref="EU1149" si="3758">ES1149*1.5*ER1149</f>
        <v>114</v>
      </c>
      <c r="EV1149" s="10"/>
      <c r="EW1149" s="219"/>
      <c r="EX1149" s="167" t="s">
        <v>80</v>
      </c>
      <c r="EY1149" s="325" t="s">
        <v>3315</v>
      </c>
      <c r="EZ1149" s="14" t="s">
        <v>1588</v>
      </c>
      <c r="FA1149" s="230">
        <f t="shared" ref="FA1149" si="3759">IF(EZ1149="Kopman",1.4,1)</f>
        <v>1.4</v>
      </c>
      <c r="FB1149" s="168">
        <f t="shared" ref="FB1149:FB1153" si="3760">VLOOKUP(EY1149,$A$1213:$F$2274,6,FALSE)</f>
        <v>76</v>
      </c>
      <c r="FC1149" s="167" t="s">
        <v>61</v>
      </c>
      <c r="FD1149" s="10">
        <f t="shared" ref="FD1149" si="3761">FB1149*1.5*FA1149</f>
        <v>159.6</v>
      </c>
      <c r="FE1149" s="10"/>
      <c r="FF1149" s="219"/>
      <c r="FG1149" s="167" t="s">
        <v>80</v>
      </c>
      <c r="FH1149" s="325" t="s">
        <v>1963</v>
      </c>
      <c r="FJ1149" s="230">
        <f t="shared" ref="FJ1149" si="3762">IF(FI1149="Kopman",1.4,1)</f>
        <v>1</v>
      </c>
      <c r="FK1149" s="168">
        <f t="shared" ref="FK1149:FK1153" si="3763">VLOOKUP(FH1149,$A$1213:$F$2274,6,FALSE)</f>
        <v>50</v>
      </c>
      <c r="FL1149" s="167" t="s">
        <v>61</v>
      </c>
      <c r="FM1149" s="10">
        <f t="shared" ref="FM1149" si="3764">FK1149*1.5*FJ1149</f>
        <v>75</v>
      </c>
      <c r="FN1149" s="10"/>
      <c r="FO1149" s="219"/>
      <c r="FP1149" s="167" t="s">
        <v>80</v>
      </c>
      <c r="FQ1149" s="325" t="s">
        <v>2931</v>
      </c>
      <c r="FS1149" s="230">
        <f t="shared" ref="FS1149" si="3765">IF(FR1149="Kopman",1.4,1)</f>
        <v>1</v>
      </c>
      <c r="FT1149" s="168">
        <f t="shared" ref="FT1149:FT1153" si="3766">VLOOKUP(FQ1149,$A$1213:$F$2274,6,FALSE)</f>
        <v>156</v>
      </c>
      <c r="FU1149" s="167" t="s">
        <v>61</v>
      </c>
      <c r="FV1149" s="10">
        <f t="shared" ref="FV1149" si="3767">FT1149*1.5*FS1149</f>
        <v>234</v>
      </c>
      <c r="FW1149" s="10"/>
      <c r="FX1149" s="219"/>
      <c r="FY1149" s="167" t="s">
        <v>80</v>
      </c>
      <c r="FZ1149" s="325" t="s">
        <v>566</v>
      </c>
      <c r="GB1149" s="230">
        <f t="shared" ref="GB1149" si="3768">IF(GA1149="Kopman",1.4,1)</f>
        <v>1</v>
      </c>
      <c r="GC1149" s="168">
        <f t="shared" ref="GC1149:GC1153" si="3769">VLOOKUP(FZ1149,$A$1213:$F$2274,6,FALSE)</f>
        <v>10</v>
      </c>
      <c r="GD1149" s="167" t="s">
        <v>61</v>
      </c>
      <c r="GE1149" s="10">
        <f t="shared" ref="GE1149" si="3770">GC1149*1.5*GB1149</f>
        <v>15</v>
      </c>
      <c r="GF1149" s="10"/>
      <c r="GG1149" s="219"/>
      <c r="GH1149" s="167" t="s">
        <v>80</v>
      </c>
      <c r="GI1149" s="325" t="s">
        <v>2931</v>
      </c>
      <c r="GJ1149" s="14" t="s">
        <v>1588</v>
      </c>
      <c r="GK1149" s="230">
        <f t="shared" ref="GK1149" si="3771">IF(GJ1149="Kopman",1.4,1)</f>
        <v>1.4</v>
      </c>
      <c r="GL1149" s="168">
        <f t="shared" ref="GL1149:GL1153" si="3772">VLOOKUP(GI1149,$A$1213:$F$2274,6,FALSE)</f>
        <v>156</v>
      </c>
      <c r="GM1149" s="167" t="s">
        <v>61</v>
      </c>
      <c r="GN1149" s="10">
        <f t="shared" ref="GN1149" si="3773">GL1149*1.5*GK1149</f>
        <v>327.59999999999997</v>
      </c>
      <c r="GO1149" s="10"/>
      <c r="GP1149" s="219"/>
      <c r="GQ1149" s="167" t="s">
        <v>80</v>
      </c>
      <c r="GR1149" s="325" t="s">
        <v>3315</v>
      </c>
      <c r="GS1149" s="14" t="s">
        <v>1588</v>
      </c>
      <c r="GT1149" s="230">
        <f t="shared" ref="GT1149" si="3774">IF(GS1149="Kopman",1.4,1)</f>
        <v>1.4</v>
      </c>
      <c r="GU1149" s="168">
        <f t="shared" ref="GU1149:GU1153" si="3775">VLOOKUP(GR1149,$A$1213:$F$2274,6,FALSE)</f>
        <v>76</v>
      </c>
      <c r="GV1149" s="167" t="s">
        <v>61</v>
      </c>
      <c r="GW1149" s="10">
        <f t="shared" ref="GW1149" si="3776">GU1149*1.5*GT1149</f>
        <v>159.6</v>
      </c>
      <c r="GX1149" s="10"/>
      <c r="GY1149" s="219"/>
      <c r="GZ1149" s="167" t="s">
        <v>80</v>
      </c>
      <c r="HA1149" s="325" t="s">
        <v>2931</v>
      </c>
      <c r="HC1149" s="230">
        <f t="shared" ref="HC1149" si="3777">IF(HB1149="Kopman",1.4,1)</f>
        <v>1</v>
      </c>
      <c r="HD1149" s="168">
        <f t="shared" ref="HD1149:HD1153" si="3778">VLOOKUP(HA1149,$A$1213:$F$2274,6,FALSE)</f>
        <v>156</v>
      </c>
      <c r="HE1149" s="167" t="s">
        <v>61</v>
      </c>
      <c r="HF1149" s="10">
        <f t="shared" ref="HF1149" si="3779">HD1149*1.5*HC1149</f>
        <v>234</v>
      </c>
      <c r="HG1149" s="10"/>
      <c r="HH1149" s="219"/>
      <c r="HI1149" s="167" t="s">
        <v>80</v>
      </c>
      <c r="HJ1149" s="325" t="s">
        <v>2931</v>
      </c>
      <c r="HL1149" s="230">
        <f t="shared" ref="HL1149" si="3780">IF(HK1149="Kopman",1.4,1)</f>
        <v>1</v>
      </c>
      <c r="HM1149" s="168">
        <f t="shared" ref="HM1149:HM1153" si="3781">VLOOKUP(HJ1149,$A$1213:$F$2274,6,FALSE)</f>
        <v>156</v>
      </c>
      <c r="HN1149" s="167" t="s">
        <v>61</v>
      </c>
      <c r="HO1149" s="10">
        <f t="shared" ref="HO1149" si="3782">HM1149*1.5*HL1149</f>
        <v>234</v>
      </c>
      <c r="HP1149" s="10"/>
      <c r="HQ1149" s="219"/>
      <c r="HR1149" s="167" t="s">
        <v>80</v>
      </c>
      <c r="HS1149" s="325" t="s">
        <v>1635</v>
      </c>
      <c r="HU1149" s="230">
        <f t="shared" ref="HU1149" si="3783">IF(HT1149="Kopman",1.4,1)</f>
        <v>1</v>
      </c>
      <c r="HV1149" s="168">
        <f t="shared" ref="HV1149:HV1153" si="3784">VLOOKUP(HS1149,$A$1213:$F$2274,6,FALSE)</f>
        <v>45</v>
      </c>
      <c r="HW1149" s="167" t="s">
        <v>61</v>
      </c>
      <c r="HX1149" s="10">
        <f t="shared" ref="HX1149" si="3785">HV1149*1.5*HU1149</f>
        <v>67.5</v>
      </c>
      <c r="HY1149" s="10"/>
      <c r="HZ1149" s="219"/>
      <c r="IA1149" s="167" t="s">
        <v>80</v>
      </c>
      <c r="IB1149" s="325" t="s">
        <v>3315</v>
      </c>
      <c r="IC1149" s="14" t="s">
        <v>1588</v>
      </c>
      <c r="ID1149" s="230">
        <f t="shared" ref="ID1149" si="3786">IF(IC1149="Kopman",1.4,1)</f>
        <v>1.4</v>
      </c>
      <c r="IE1149" s="168">
        <f t="shared" ref="IE1149:IE1153" si="3787">VLOOKUP(IB1149,$A$1213:$F$2274,6,FALSE)</f>
        <v>76</v>
      </c>
      <c r="IF1149" s="167" t="s">
        <v>61</v>
      </c>
      <c r="IG1149" s="10">
        <f t="shared" ref="IG1149" si="3788">IE1149*1.5*ID1149</f>
        <v>159.6</v>
      </c>
      <c r="IH1149" s="10"/>
      <c r="II1149" s="219"/>
      <c r="IJ1149" s="167" t="s">
        <v>80</v>
      </c>
      <c r="IK1149" s="325" t="s">
        <v>2436</v>
      </c>
      <c r="IM1149" s="230">
        <f t="shared" ref="IM1149" si="3789">IF(IL1149="Kopman",1.4,1)</f>
        <v>1</v>
      </c>
      <c r="IN1149" s="168">
        <f t="shared" ref="IN1149:IN1153" si="3790">VLOOKUP(IK1149,$A$1213:$F$2274,6,FALSE)</f>
        <v>87</v>
      </c>
      <c r="IO1149" s="167" t="s">
        <v>61</v>
      </c>
      <c r="IP1149" s="10">
        <f t="shared" ref="IP1149" si="3791">IN1149*1.5*IM1149</f>
        <v>130.5</v>
      </c>
      <c r="IQ1149" s="10"/>
      <c r="IR1149" s="219"/>
      <c r="IS1149" s="167" t="s">
        <v>80</v>
      </c>
      <c r="IT1149" s="325" t="s">
        <v>2931</v>
      </c>
      <c r="IV1149" s="230">
        <f t="shared" ref="IV1149" si="3792">IF(IU1149="Kopman",1.4,1)</f>
        <v>1</v>
      </c>
      <c r="IW1149" s="168">
        <f t="shared" ref="IW1149:IW1153" si="3793">VLOOKUP(IT1149,$A$1213:$F$2274,6,FALSE)</f>
        <v>156</v>
      </c>
      <c r="IX1149" s="167" t="s">
        <v>61</v>
      </c>
      <c r="IY1149" s="10">
        <f t="shared" ref="IY1149" si="3794">IW1149*1.5*IV1149</f>
        <v>234</v>
      </c>
      <c r="IZ1149" s="10"/>
      <c r="JA1149" s="219"/>
      <c r="JB1149" s="167" t="s">
        <v>80</v>
      </c>
      <c r="JC1149" s="500" t="s">
        <v>3315</v>
      </c>
      <c r="JE1149" s="230">
        <f t="shared" ref="JE1149" si="3795">IF(JD1149="Kopman",1.4,1)</f>
        <v>1</v>
      </c>
      <c r="JF1149" s="168">
        <f t="shared" ref="JF1149:JF1153" si="3796">VLOOKUP(JC1149,$A$1213:$F$2274,6,FALSE)</f>
        <v>76</v>
      </c>
      <c r="JG1149" s="167" t="s">
        <v>61</v>
      </c>
      <c r="JH1149" s="10">
        <f t="shared" ref="JH1149" si="3797">JF1149*1.5*JE1149</f>
        <v>114</v>
      </c>
      <c r="JI1149" s="10"/>
      <c r="JJ1149" s="219"/>
      <c r="JK1149" s="167" t="s">
        <v>80</v>
      </c>
      <c r="JL1149" s="500" t="s">
        <v>2931</v>
      </c>
      <c r="JM1149" s="14" t="s">
        <v>1588</v>
      </c>
      <c r="JN1149" s="230">
        <f t="shared" ref="JN1149" si="3798">IF(JM1149="Kopman",1.4,1)</f>
        <v>1.4</v>
      </c>
      <c r="JO1149" s="168">
        <f t="shared" ref="JO1149:JO1153" si="3799">VLOOKUP(JL1149,$A$1213:$F$2274,6,FALSE)</f>
        <v>156</v>
      </c>
      <c r="JP1149" s="167" t="s">
        <v>61</v>
      </c>
      <c r="JQ1149" s="10">
        <f t="shared" ref="JQ1149" si="3800">JO1149*1.5*JN1149</f>
        <v>327.59999999999997</v>
      </c>
      <c r="JR1149" s="10"/>
      <c r="JS1149" s="219"/>
      <c r="JT1149" s="167" t="s">
        <v>80</v>
      </c>
      <c r="JU1149" s="500" t="s">
        <v>3315</v>
      </c>
      <c r="JW1149" s="230">
        <f t="shared" ref="JW1149" si="3801">IF(JV1149="Kopman",1.4,1)</f>
        <v>1</v>
      </c>
      <c r="JX1149" s="168">
        <f t="shared" ref="JX1149:JX1153" si="3802">VLOOKUP(JU1149,$A$1213:$F$2274,6,FALSE)</f>
        <v>76</v>
      </c>
      <c r="JY1149" s="167" t="s">
        <v>61</v>
      </c>
      <c r="JZ1149" s="10">
        <f t="shared" ref="JZ1149" si="3803">JX1149*1.5*JW1149</f>
        <v>114</v>
      </c>
      <c r="KA1149" s="10"/>
      <c r="KB1149" s="219"/>
      <c r="KC1149" s="167" t="s">
        <v>80</v>
      </c>
      <c r="KD1149" s="500" t="s">
        <v>2931</v>
      </c>
      <c r="KE1149" s="14" t="s">
        <v>1588</v>
      </c>
      <c r="KF1149" s="230">
        <f t="shared" ref="KF1149" si="3804">IF(KE1149="Kopman",1.4,1)</f>
        <v>1.4</v>
      </c>
      <c r="KG1149" s="168">
        <f t="shared" ref="KG1149:KG1153" si="3805">VLOOKUP(KD1149,$A$1213:$F$2274,6,FALSE)</f>
        <v>156</v>
      </c>
      <c r="KH1149" s="167" t="s">
        <v>61</v>
      </c>
      <c r="KI1149" s="10">
        <f t="shared" ref="KI1149" si="3806">KG1149*1.5*KF1149</f>
        <v>327.59999999999997</v>
      </c>
      <c r="KJ1149" s="10"/>
      <c r="KK1149" s="219"/>
      <c r="KL1149" s="167" t="s">
        <v>80</v>
      </c>
      <c r="KM1149" s="500" t="s">
        <v>1296</v>
      </c>
      <c r="KO1149" s="230">
        <f t="shared" ref="KO1149" si="3807">IF(KN1149="Kopman",1.4,1)</f>
        <v>1</v>
      </c>
      <c r="KP1149" s="168">
        <f t="shared" ref="KP1149:KP1153" si="3808">VLOOKUP(KM1149,$A$1213:$F$2274,6,FALSE)</f>
        <v>16</v>
      </c>
      <c r="KQ1149" s="167" t="s">
        <v>61</v>
      </c>
      <c r="KR1149" s="10">
        <f t="shared" ref="KR1149" si="3809">KP1149*1.5*KO1149</f>
        <v>24</v>
      </c>
      <c r="KS1149" s="10"/>
      <c r="KT1149" s="219"/>
      <c r="KU1149" s="167" t="s">
        <v>80</v>
      </c>
      <c r="KV1149" s="328" t="s">
        <v>3070</v>
      </c>
      <c r="KX1149" s="230">
        <f t="shared" ref="KX1149" si="3810">IF(KW1149="Kopman",1.4,1)</f>
        <v>1</v>
      </c>
      <c r="KY1149" s="168">
        <f t="shared" ref="KY1149:KY1153" si="3811">VLOOKUP(KV1149,$A$1213:$F$2274,6,FALSE)</f>
        <v>0</v>
      </c>
      <c r="KZ1149" s="167" t="s">
        <v>61</v>
      </c>
      <c r="LA1149" s="10">
        <f t="shared" ref="LA1149" si="3812">KY1149*1.5*KX1149</f>
        <v>0</v>
      </c>
      <c r="LB1149" s="10"/>
      <c r="LC1149" s="219"/>
      <c r="LD1149" s="167" t="s">
        <v>80</v>
      </c>
      <c r="LE1149" s="500" t="s">
        <v>1963</v>
      </c>
      <c r="LG1149" s="230">
        <f t="shared" ref="LG1149" si="3813">IF(LF1149="Kopman",1.4,1)</f>
        <v>1</v>
      </c>
      <c r="LH1149" s="168">
        <f t="shared" ref="LH1149:LH1153" si="3814">VLOOKUP(LE1149,$A$1213:$F$2274,6,FALSE)</f>
        <v>50</v>
      </c>
      <c r="LI1149" s="167" t="s">
        <v>61</v>
      </c>
      <c r="LJ1149" s="10">
        <f t="shared" ref="LJ1149" si="3815">LH1149*1.5*LG1149</f>
        <v>75</v>
      </c>
      <c r="LK1149" s="10"/>
      <c r="LL1149" s="219"/>
      <c r="LM1149" s="167" t="s">
        <v>80</v>
      </c>
      <c r="LN1149" s="500" t="s">
        <v>3315</v>
      </c>
      <c r="LP1149" s="230">
        <f t="shared" ref="LP1149" si="3816">IF(LO1149="Kopman",1.4,1)</f>
        <v>1</v>
      </c>
      <c r="LQ1149" s="168">
        <f t="shared" ref="LQ1149:LQ1153" si="3817">VLOOKUP(LN1149,$A$1213:$F$2274,6,FALSE)</f>
        <v>76</v>
      </c>
      <c r="LR1149" s="167" t="s">
        <v>61</v>
      </c>
      <c r="LS1149" s="10">
        <f t="shared" ref="LS1149" si="3818">LQ1149*1.5*LP1149</f>
        <v>114</v>
      </c>
      <c r="LT1149" s="10"/>
      <c r="LU1149" s="219"/>
      <c r="LV1149" s="167" t="s">
        <v>80</v>
      </c>
      <c r="LW1149" s="500" t="s">
        <v>566</v>
      </c>
      <c r="LY1149" s="230">
        <f t="shared" ref="LY1149" si="3819">IF(LX1149="Kopman",1.4,1)</f>
        <v>1</v>
      </c>
      <c r="LZ1149" s="168">
        <f t="shared" ref="LZ1149:LZ1153" si="3820">VLOOKUP(LW1149,$A$1213:$F$2274,6,FALSE)</f>
        <v>10</v>
      </c>
      <c r="MA1149" s="167" t="s">
        <v>61</v>
      </c>
      <c r="MB1149" s="10">
        <f t="shared" ref="MB1149" si="3821">LZ1149*1.5*LY1149</f>
        <v>15</v>
      </c>
      <c r="MC1149" s="10"/>
      <c r="MD1149" s="219"/>
      <c r="ME1149" s="167" t="s">
        <v>80</v>
      </c>
      <c r="MF1149" s="500" t="s">
        <v>2931</v>
      </c>
      <c r="MH1149" s="230">
        <f t="shared" ref="MH1149" si="3822">IF(MG1149="Kopman",1.4,1)</f>
        <v>1</v>
      </c>
      <c r="MI1149" s="168">
        <f t="shared" ref="MI1149:MI1153" si="3823">VLOOKUP(MF1149,$A$1213:$F$2274,6,FALSE)</f>
        <v>156</v>
      </c>
      <c r="MJ1149" s="167" t="s">
        <v>61</v>
      </c>
      <c r="MK1149" s="10">
        <f t="shared" ref="MK1149" si="3824">MI1149*1.5*MH1149</f>
        <v>234</v>
      </c>
      <c r="ML1149" s="10"/>
      <c r="MM1149" s="219"/>
      <c r="MN1149" s="167" t="s">
        <v>80</v>
      </c>
      <c r="MO1149" s="328" t="s">
        <v>451</v>
      </c>
      <c r="MQ1149" s="230">
        <f t="shared" ref="MQ1149" si="3825">IF(MP1149="Kopman",1.4,1)</f>
        <v>1</v>
      </c>
      <c r="MR1149" s="168">
        <f t="shared" ref="MR1149:MR1153" si="3826">VLOOKUP(MO1149,$A$1213:$F$2274,6,FALSE)</f>
        <v>93</v>
      </c>
      <c r="MS1149" s="167" t="s">
        <v>61</v>
      </c>
      <c r="MT1149" s="10">
        <f t="shared" ref="MT1149" si="3827">MR1149*1.5*MQ1149</f>
        <v>139.5</v>
      </c>
      <c r="MU1149" s="10"/>
      <c r="MV1149" s="219"/>
      <c r="MW1149" s="167" t="s">
        <v>80</v>
      </c>
      <c r="MX1149" s="500" t="s">
        <v>2931</v>
      </c>
      <c r="MZ1149" s="230">
        <f t="shared" ref="MZ1149" si="3828">IF(MY1149="Kopman",1.4,1)</f>
        <v>1</v>
      </c>
      <c r="NA1149" s="168">
        <f t="shared" ref="NA1149:NA1153" si="3829">VLOOKUP(MX1149,$A$1213:$F$2274,6,FALSE)</f>
        <v>156</v>
      </c>
      <c r="NB1149" s="167" t="s">
        <v>61</v>
      </c>
      <c r="NC1149" s="10">
        <f t="shared" ref="NC1149" si="3830">NA1149*1.5*MZ1149</f>
        <v>234</v>
      </c>
      <c r="ND1149" s="10"/>
      <c r="NE1149" s="219"/>
      <c r="NF1149" s="167" t="s">
        <v>80</v>
      </c>
      <c r="NG1149" s="500" t="s">
        <v>3315</v>
      </c>
      <c r="NI1149" s="230">
        <f t="shared" ref="NI1149" si="3831">IF(NH1149="Kopman",1.4,1)</f>
        <v>1</v>
      </c>
      <c r="NJ1149" s="168">
        <f t="shared" ref="NJ1149:NJ1153" si="3832">VLOOKUP(NG1149,$A$1213:$F$2274,6,FALSE)</f>
        <v>76</v>
      </c>
      <c r="NK1149" s="167" t="s">
        <v>61</v>
      </c>
      <c r="NL1149" s="10">
        <f t="shared" ref="NL1149" si="3833">NJ1149*1.5*NI1149</f>
        <v>114</v>
      </c>
      <c r="NM1149" s="10"/>
      <c r="NN1149" s="219"/>
      <c r="NO1149" s="167" t="s">
        <v>80</v>
      </c>
      <c r="NP1149" s="500" t="s">
        <v>2931</v>
      </c>
      <c r="NR1149" s="230">
        <f t="shared" ref="NR1149" si="3834">IF(NQ1149="Kopman",1.4,1)</f>
        <v>1</v>
      </c>
      <c r="NS1149" s="168">
        <f t="shared" ref="NS1149:NS1153" si="3835">VLOOKUP(NP1149,$A$1213:$F$2274,6,FALSE)</f>
        <v>156</v>
      </c>
      <c r="NT1149" s="167" t="s">
        <v>61</v>
      </c>
      <c r="NU1149" s="10">
        <f t="shared" ref="NU1149" si="3836">NS1149*1.5*NR1149</f>
        <v>234</v>
      </c>
      <c r="NV1149" s="10"/>
      <c r="NW1149" s="219"/>
      <c r="NX1149" s="167" t="s">
        <v>80</v>
      </c>
      <c r="NY1149" s="500" t="s">
        <v>3315</v>
      </c>
      <c r="NZ1149" s="14" t="s">
        <v>1588</v>
      </c>
      <c r="OA1149" s="230">
        <f t="shared" ref="OA1149" si="3837">IF(NZ1149="Kopman",1.4,1)</f>
        <v>1.4</v>
      </c>
      <c r="OB1149" s="168">
        <f t="shared" ref="OB1149:OB1153" si="3838">VLOOKUP(NY1149,$A$1213:$F$2274,6,FALSE)</f>
        <v>76</v>
      </c>
      <c r="OC1149" s="167" t="s">
        <v>61</v>
      </c>
      <c r="OD1149" s="10">
        <f t="shared" ref="OD1149" si="3839">OB1149*1.5*OA1149</f>
        <v>159.6</v>
      </c>
      <c r="OE1149" s="10"/>
      <c r="OF1149" s="219"/>
      <c r="OG1149" s="167" t="s">
        <v>80</v>
      </c>
      <c r="OH1149" s="500" t="s">
        <v>566</v>
      </c>
      <c r="OI1149" s="14" t="s">
        <v>1588</v>
      </c>
      <c r="OJ1149" s="230">
        <f t="shared" ref="OJ1149" si="3840">IF(OI1149="Kopman",1.4,1)</f>
        <v>1.4</v>
      </c>
      <c r="OK1149" s="168">
        <f t="shared" ref="OK1149:OK1153" si="3841">VLOOKUP(OH1149,$A$1213:$F$2274,6,FALSE)</f>
        <v>10</v>
      </c>
      <c r="OL1149" s="167" t="s">
        <v>61</v>
      </c>
      <c r="OM1149" s="10">
        <f t="shared" ref="OM1149" si="3842">OK1149*1.5*OJ1149</f>
        <v>21</v>
      </c>
      <c r="ON1149" s="10"/>
      <c r="OO1149" s="219"/>
      <c r="OP1149" s="167" t="s">
        <v>80</v>
      </c>
      <c r="OQ1149" s="500" t="s">
        <v>3315</v>
      </c>
      <c r="OS1149" s="230">
        <f t="shared" ref="OS1149" si="3843">IF(OR1149="Kopman",1.4,1)</f>
        <v>1</v>
      </c>
      <c r="OT1149" s="168">
        <f t="shared" ref="OT1149:OT1153" si="3844">VLOOKUP(OQ1149,$A$1213:$F$2274,6,FALSE)</f>
        <v>76</v>
      </c>
      <c r="OU1149" s="167" t="s">
        <v>61</v>
      </c>
      <c r="OV1149" s="10">
        <f t="shared" ref="OV1149" si="3845">OT1149*1.5*OS1149</f>
        <v>114</v>
      </c>
      <c r="OW1149" s="10"/>
      <c r="OX1149" s="219"/>
      <c r="OY1149" s="167" t="s">
        <v>80</v>
      </c>
      <c r="OZ1149" s="500" t="s">
        <v>453</v>
      </c>
      <c r="PB1149" s="230">
        <f t="shared" ref="PB1149" si="3846">IF(PA1149="Kopman",1.4,1)</f>
        <v>1</v>
      </c>
      <c r="PC1149" s="168">
        <f t="shared" ref="PC1149:PC1153" si="3847">VLOOKUP(OZ1149,$A$1213:$F$2274,6,FALSE)</f>
        <v>5</v>
      </c>
      <c r="PD1149" s="167" t="s">
        <v>61</v>
      </c>
      <c r="PE1149" s="10">
        <f t="shared" ref="PE1149" si="3848">PC1149*1.5*PB1149</f>
        <v>7.5</v>
      </c>
      <c r="PF1149" s="10"/>
      <c r="PG1149" s="219"/>
      <c r="PH1149" s="167" t="s">
        <v>80</v>
      </c>
      <c r="PI1149" s="500" t="s">
        <v>2931</v>
      </c>
      <c r="PJ1149" s="14" t="s">
        <v>1588</v>
      </c>
      <c r="PK1149" s="230">
        <f t="shared" ref="PK1149" si="3849">IF(PJ1149="Kopman",1.4,1)</f>
        <v>1.4</v>
      </c>
      <c r="PL1149" s="168">
        <f t="shared" ref="PL1149:PL1153" si="3850">VLOOKUP(PI1149,$A$1213:$F$2274,6,FALSE)</f>
        <v>156</v>
      </c>
      <c r="PM1149" s="167" t="s">
        <v>61</v>
      </c>
      <c r="PN1149" s="10">
        <f t="shared" ref="PN1149" si="3851">PL1149*1.5*PK1149</f>
        <v>327.59999999999997</v>
      </c>
      <c r="PO1149" s="10"/>
      <c r="PP1149" s="219"/>
      <c r="PQ1149" s="167" t="s">
        <v>80</v>
      </c>
      <c r="PR1149" s="500" t="s">
        <v>3070</v>
      </c>
      <c r="PT1149" s="230">
        <f t="shared" ref="PT1149" si="3852">IF(PS1149="Kopman",1.4,1)</f>
        <v>1</v>
      </c>
      <c r="PU1149" s="168">
        <f t="shared" ref="PU1149:PU1153" si="3853">VLOOKUP(PR1149,$A$1213:$F$2274,6,FALSE)</f>
        <v>0</v>
      </c>
      <c r="PV1149" s="167" t="s">
        <v>61</v>
      </c>
      <c r="PW1149" s="10">
        <f t="shared" ref="PW1149" si="3854">PU1149*1.5*PT1149</f>
        <v>0</v>
      </c>
      <c r="PX1149" s="10"/>
      <c r="PY1149" s="219"/>
      <c r="PZ1149" s="167" t="s">
        <v>80</v>
      </c>
      <c r="QA1149" s="500" t="s">
        <v>3070</v>
      </c>
      <c r="QC1149" s="230">
        <f t="shared" ref="QC1149" si="3855">IF(QB1149="Kopman",1.4,1)</f>
        <v>1</v>
      </c>
      <c r="QD1149" s="168">
        <f t="shared" ref="QD1149:QD1153" si="3856">VLOOKUP(QA1149,$A$1213:$F$2274,6,FALSE)</f>
        <v>0</v>
      </c>
      <c r="QE1149" s="167" t="s">
        <v>61</v>
      </c>
      <c r="QF1149" s="10">
        <f t="shared" ref="QF1149" si="3857">QD1149*1.5*QC1149</f>
        <v>0</v>
      </c>
      <c r="QG1149" s="10"/>
      <c r="QH1149" s="219"/>
      <c r="QI1149" s="167" t="s">
        <v>80</v>
      </c>
      <c r="QJ1149" s="500" t="s">
        <v>1296</v>
      </c>
      <c r="QK1149" s="14" t="s">
        <v>1588</v>
      </c>
      <c r="QL1149" s="230">
        <f t="shared" ref="QL1149" si="3858">IF(QK1149="Kopman",1.4,1)</f>
        <v>1.4</v>
      </c>
      <c r="QM1149" s="168">
        <f t="shared" ref="QM1149:QM1153" si="3859">VLOOKUP(QJ1149,$A$1213:$F$2274,6,FALSE)</f>
        <v>16</v>
      </c>
      <c r="QN1149" s="167" t="s">
        <v>61</v>
      </c>
      <c r="QO1149" s="10">
        <f t="shared" ref="QO1149" si="3860">QM1149*1.5*QL1149</f>
        <v>33.599999999999994</v>
      </c>
      <c r="QP1149" s="10"/>
      <c r="QQ1149" s="219"/>
      <c r="QR1149" s="167" t="s">
        <v>80</v>
      </c>
      <c r="QS1149" s="500" t="s">
        <v>953</v>
      </c>
      <c r="QU1149" s="230">
        <f t="shared" ref="QU1149" si="3861">IF(QT1149="Kopman",1.4,1)</f>
        <v>1</v>
      </c>
      <c r="QV1149" s="168">
        <f t="shared" ref="QV1149:QV1153" si="3862">VLOOKUP(QS1149,$A$1213:$F$2274,6,FALSE)</f>
        <v>33</v>
      </c>
      <c r="QW1149" s="167" t="s">
        <v>61</v>
      </c>
      <c r="QX1149" s="10">
        <f t="shared" ref="QX1149" si="3863">QV1149*1.5*QU1149</f>
        <v>49.5</v>
      </c>
      <c r="QY1149" s="10"/>
      <c r="QZ1149" s="219"/>
      <c r="RA1149" s="167" t="s">
        <v>80</v>
      </c>
      <c r="RB1149" s="500" t="s">
        <v>2931</v>
      </c>
      <c r="RD1149" s="230">
        <f t="shared" ref="RD1149" si="3864">IF(RC1149="Kopman",1.4,1)</f>
        <v>1</v>
      </c>
      <c r="RE1149" s="168">
        <f t="shared" ref="RE1149:RE1153" si="3865">VLOOKUP(RB1149,$A$1213:$F$2274,6,FALSE)</f>
        <v>156</v>
      </c>
      <c r="RF1149" s="167" t="s">
        <v>61</v>
      </c>
      <c r="RG1149" s="10">
        <f t="shared" ref="RG1149" si="3866">RE1149*1.5*RD1149</f>
        <v>234</v>
      </c>
      <c r="RH1149" s="10"/>
      <c r="RI1149" s="219"/>
      <c r="RJ1149" s="167" t="s">
        <v>80</v>
      </c>
      <c r="RK1149" s="500" t="s">
        <v>566</v>
      </c>
      <c r="RM1149" s="230">
        <f t="shared" ref="RM1149" si="3867">IF(RL1149="Kopman",1.4,1)</f>
        <v>1</v>
      </c>
      <c r="RN1149" s="168">
        <f t="shared" ref="RN1149:RN1153" si="3868">VLOOKUP(RK1149,$A$1213:$F$2274,6,FALSE)</f>
        <v>10</v>
      </c>
      <c r="RO1149" s="167" t="s">
        <v>61</v>
      </c>
      <c r="RP1149" s="10">
        <f t="shared" ref="RP1149" si="3869">RN1149*1.5*RM1149</f>
        <v>15</v>
      </c>
      <c r="RQ1149" s="10"/>
      <c r="RR1149" s="219"/>
      <c r="RS1149" s="167" t="s">
        <v>80</v>
      </c>
      <c r="RT1149" s="500" t="s">
        <v>2931</v>
      </c>
      <c r="RV1149" s="230">
        <f t="shared" ref="RV1149" si="3870">IF(RU1149="Kopman",1.4,1)</f>
        <v>1</v>
      </c>
      <c r="RW1149" s="168">
        <f t="shared" ref="RW1149:RW1153" si="3871">VLOOKUP(RT1149,$A$1213:$F$2274,6,FALSE)</f>
        <v>156</v>
      </c>
      <c r="RX1149" s="167" t="s">
        <v>61</v>
      </c>
      <c r="RY1149" s="10">
        <f t="shared" ref="RY1149" si="3872">RW1149*1.5*RV1149</f>
        <v>234</v>
      </c>
      <c r="RZ1149" s="10"/>
      <c r="SA1149" s="219"/>
      <c r="SB1149" s="167" t="s">
        <v>80</v>
      </c>
      <c r="SC1149" s="500" t="s">
        <v>2931</v>
      </c>
      <c r="SE1149" s="230">
        <f t="shared" ref="SE1149" si="3873">IF(SD1149="Kopman",1.4,1)</f>
        <v>1</v>
      </c>
      <c r="SF1149" s="168">
        <f t="shared" ref="SF1149:SF1153" si="3874">VLOOKUP(SC1149,$A$1213:$F$2274,6,FALSE)</f>
        <v>156</v>
      </c>
      <c r="SG1149" s="167" t="s">
        <v>61</v>
      </c>
      <c r="SH1149" s="10">
        <f t="shared" ref="SH1149" si="3875">SF1149*1.5*SE1149</f>
        <v>234</v>
      </c>
      <c r="SI1149" s="10"/>
      <c r="SJ1149" s="219"/>
      <c r="SK1149" s="167" t="s">
        <v>80</v>
      </c>
      <c r="SL1149" s="500" t="s">
        <v>3070</v>
      </c>
      <c r="SN1149" s="230">
        <f t="shared" ref="SN1149" si="3876">IF(SM1149="Kopman",1.4,1)</f>
        <v>1</v>
      </c>
      <c r="SO1149" s="168">
        <f t="shared" ref="SO1149:SO1153" si="3877">VLOOKUP(SL1149,$A$1213:$F$2274,6,FALSE)</f>
        <v>0</v>
      </c>
      <c r="SP1149" s="167" t="s">
        <v>61</v>
      </c>
      <c r="SQ1149" s="10">
        <f t="shared" ref="SQ1149" si="3878">SO1149*1.5*SN1149</f>
        <v>0</v>
      </c>
      <c r="SR1149" s="10"/>
      <c r="SS1149" s="219"/>
      <c r="ST1149" s="167" t="s">
        <v>80</v>
      </c>
      <c r="SU1149" s="500" t="s">
        <v>2191</v>
      </c>
      <c r="SV1149" s="14" t="s">
        <v>1588</v>
      </c>
      <c r="SW1149" s="230">
        <f t="shared" ref="SW1149" si="3879">IF(SV1149="Kopman",1.4,1)</f>
        <v>1.4</v>
      </c>
      <c r="SX1149" s="168">
        <f t="shared" ref="SX1149:SX1153" si="3880">VLOOKUP(SU1149,$A$1213:$F$2274,6,FALSE)</f>
        <v>194</v>
      </c>
      <c r="SY1149" s="167" t="s">
        <v>61</v>
      </c>
      <c r="SZ1149" s="10">
        <f t="shared" ref="SZ1149" si="3881">SX1149*1.5*SW1149</f>
        <v>407.4</v>
      </c>
      <c r="TA1149" s="10"/>
      <c r="TB1149" s="219"/>
      <c r="TC1149" s="167" t="s">
        <v>80</v>
      </c>
      <c r="TD1149" s="500" t="s">
        <v>3070</v>
      </c>
      <c r="TF1149" s="230">
        <f t="shared" ref="TF1149" si="3882">IF(TE1149="Kopman",1.4,1)</f>
        <v>1</v>
      </c>
      <c r="TG1149" s="168">
        <f t="shared" ref="TG1149:TG1153" si="3883">VLOOKUP(TD1149,$A$1213:$F$2274,6,FALSE)</f>
        <v>0</v>
      </c>
      <c r="TH1149" s="167" t="s">
        <v>61</v>
      </c>
      <c r="TI1149" s="10">
        <f t="shared" ref="TI1149" si="3884">TG1149*1.5*TF1149</f>
        <v>0</v>
      </c>
      <c r="TJ1149" s="10"/>
      <c r="TK1149" s="219"/>
      <c r="TL1149" s="167" t="s">
        <v>80</v>
      </c>
      <c r="TM1149" s="328" t="s">
        <v>414</v>
      </c>
      <c r="TO1149" s="230">
        <f t="shared" ref="TO1149" si="3885">IF(TN1149="Kopman",1.4,1)</f>
        <v>1</v>
      </c>
      <c r="TP1149" s="168">
        <f t="shared" ref="TP1149:TP1153" si="3886">VLOOKUP(TM1149,$A$1213:$F$2274,6,FALSE)</f>
        <v>0</v>
      </c>
      <c r="TQ1149" s="167" t="s">
        <v>61</v>
      </c>
      <c r="TR1149" s="10">
        <f t="shared" ref="TR1149" si="3887">TP1149*1.5*TO1149</f>
        <v>0</v>
      </c>
      <c r="TS1149" s="10"/>
      <c r="TT1149" s="219"/>
      <c r="TU1149" s="167" t="s">
        <v>80</v>
      </c>
      <c r="TV1149" s="500" t="s">
        <v>2931</v>
      </c>
      <c r="TX1149" s="230">
        <f t="shared" ref="TX1149" si="3888">IF(TW1149="Kopman",1.4,1)</f>
        <v>1</v>
      </c>
      <c r="TY1149" s="168">
        <f t="shared" ref="TY1149:TY1153" si="3889">VLOOKUP(TV1149,$A$1213:$F$2274,6,FALSE)</f>
        <v>156</v>
      </c>
      <c r="TZ1149" s="167" t="s">
        <v>61</v>
      </c>
      <c r="UA1149" s="10">
        <f t="shared" ref="UA1149" si="3890">TY1149*1.5*TX1149</f>
        <v>234</v>
      </c>
      <c r="UB1149" s="10"/>
      <c r="UC1149" s="219"/>
      <c r="UD1149" s="167" t="s">
        <v>80</v>
      </c>
      <c r="UE1149" s="328" t="s">
        <v>2931</v>
      </c>
      <c r="UG1149" s="230">
        <f t="shared" ref="UG1149" si="3891">IF(UF1149="Kopman",1.4,1)</f>
        <v>1</v>
      </c>
      <c r="UH1149" s="168">
        <f t="shared" ref="UH1149:UH1153" si="3892">VLOOKUP(UE1149,$A$1213:$F$2274,6,FALSE)</f>
        <v>156</v>
      </c>
      <c r="UI1149" s="167" t="s">
        <v>61</v>
      </c>
      <c r="UJ1149" s="10">
        <f t="shared" ref="UJ1149" si="3893">UH1149*1.5*UG1149</f>
        <v>234</v>
      </c>
      <c r="UK1149" s="10"/>
      <c r="UL1149" s="219"/>
      <c r="UM1149" s="167" t="s">
        <v>80</v>
      </c>
      <c r="UN1149" s="500" t="s">
        <v>451</v>
      </c>
      <c r="UP1149" s="230">
        <f t="shared" ref="UP1149" si="3894">IF(UO1149="Kopman",1.4,1)</f>
        <v>1</v>
      </c>
      <c r="UQ1149" s="168">
        <f t="shared" ref="UQ1149:UQ1153" si="3895">VLOOKUP(UN1149,$A$1213:$F$2274,6,FALSE)</f>
        <v>93</v>
      </c>
      <c r="UR1149" s="167" t="s">
        <v>61</v>
      </c>
      <c r="US1149" s="10">
        <f t="shared" ref="US1149" si="3896">UQ1149*1.5*UP1149</f>
        <v>139.5</v>
      </c>
      <c r="UT1149" s="10"/>
      <c r="UU1149" s="219"/>
      <c r="UV1149" s="167" t="s">
        <v>80</v>
      </c>
      <c r="UW1149" s="500" t="s">
        <v>2931</v>
      </c>
      <c r="UY1149" s="230">
        <f t="shared" ref="UY1149" si="3897">IF(UX1149="Kopman",1.4,1)</f>
        <v>1</v>
      </c>
      <c r="UZ1149" s="168">
        <f t="shared" ref="UZ1149:UZ1153" si="3898">VLOOKUP(UW1149,$A$1213:$F$2274,6,FALSE)</f>
        <v>156</v>
      </c>
      <c r="VA1149" s="167" t="s">
        <v>61</v>
      </c>
      <c r="VB1149" s="10">
        <f t="shared" ref="VB1149" si="3899">UZ1149*1.5*UY1149</f>
        <v>234</v>
      </c>
      <c r="VC1149" s="10"/>
      <c r="VD1149" s="219"/>
      <c r="VE1149" s="167" t="s">
        <v>80</v>
      </c>
      <c r="VF1149" s="500" t="s">
        <v>2931</v>
      </c>
      <c r="VH1149" s="230">
        <f t="shared" ref="VH1149" si="3900">IF(VG1149="Kopman",1.4,1)</f>
        <v>1</v>
      </c>
      <c r="VI1149" s="168">
        <f t="shared" ref="VI1149:VI1153" si="3901">VLOOKUP(VF1149,$A$1213:$F$2274,6,FALSE)</f>
        <v>156</v>
      </c>
      <c r="VJ1149" s="167" t="s">
        <v>61</v>
      </c>
      <c r="VK1149" s="10">
        <f t="shared" ref="VK1149" si="3902">VI1149*1.5*VH1149</f>
        <v>234</v>
      </c>
      <c r="VL1149" s="10"/>
      <c r="VM1149" s="219"/>
      <c r="VN1149" s="167" t="s">
        <v>80</v>
      </c>
      <c r="VO1149" s="500" t="s">
        <v>3315</v>
      </c>
      <c r="VQ1149" s="230">
        <f t="shared" ref="VQ1149" si="3903">IF(VP1149="Kopman",1.4,1)</f>
        <v>1</v>
      </c>
      <c r="VR1149" s="168">
        <f t="shared" ref="VR1149:VR1153" si="3904">VLOOKUP(VO1149,$A$1213:$F$2274,6,FALSE)</f>
        <v>76</v>
      </c>
      <c r="VS1149" s="167" t="s">
        <v>61</v>
      </c>
      <c r="VT1149" s="10">
        <f t="shared" ref="VT1149" si="3905">VR1149*1.5*VQ1149</f>
        <v>114</v>
      </c>
      <c r="VU1149" s="10"/>
      <c r="VV1149" s="219"/>
      <c r="VW1149" s="167" t="s">
        <v>80</v>
      </c>
      <c r="VX1149" s="500" t="s">
        <v>3315</v>
      </c>
      <c r="VZ1149" s="230">
        <f t="shared" ref="VZ1149" si="3906">IF(VY1149="Kopman",1.4,1)</f>
        <v>1</v>
      </c>
      <c r="WA1149" s="168">
        <f t="shared" ref="WA1149:WA1153" si="3907">VLOOKUP(VX1149,$A$1213:$F$2274,6,FALSE)</f>
        <v>76</v>
      </c>
      <c r="WB1149" s="167" t="s">
        <v>61</v>
      </c>
      <c r="WC1149" s="10">
        <f t="shared" ref="WC1149" si="3908">WA1149*1.5*VZ1149</f>
        <v>114</v>
      </c>
      <c r="WD1149" s="10"/>
      <c r="WE1149" s="219"/>
      <c r="WF1149" s="167" t="s">
        <v>80</v>
      </c>
      <c r="WG1149" s="500" t="s">
        <v>2931</v>
      </c>
      <c r="WI1149" s="230">
        <f t="shared" ref="WI1149" si="3909">IF(WH1149="Kopman",1.4,1)</f>
        <v>1</v>
      </c>
      <c r="WJ1149" s="168">
        <f t="shared" ref="WJ1149:WJ1153" si="3910">VLOOKUP(WG1149,$A$1213:$F$2274,6,FALSE)</f>
        <v>156</v>
      </c>
      <c r="WK1149" s="167" t="s">
        <v>61</v>
      </c>
      <c r="WL1149" s="10">
        <f t="shared" ref="WL1149" si="3911">WJ1149*1.5*WI1149</f>
        <v>234</v>
      </c>
      <c r="WM1149" s="10"/>
      <c r="WN1149" s="219"/>
      <c r="WO1149" s="167" t="s">
        <v>80</v>
      </c>
      <c r="WP1149" s="500" t="s">
        <v>451</v>
      </c>
      <c r="WR1149" s="230">
        <f t="shared" ref="WR1149" si="3912">IF(WQ1149="Kopman",1.4,1)</f>
        <v>1</v>
      </c>
      <c r="WS1149" s="168">
        <f t="shared" ref="WS1149:WS1153" si="3913">VLOOKUP(WP1149,$A$1213:$F$2274,6,FALSE)</f>
        <v>93</v>
      </c>
      <c r="WT1149" s="167" t="s">
        <v>61</v>
      </c>
      <c r="WU1149" s="10">
        <f t="shared" ref="WU1149" si="3914">WS1149*1.5*WR1149</f>
        <v>139.5</v>
      </c>
      <c r="WV1149" s="10"/>
      <c r="WW1149" s="219"/>
      <c r="WX1149" s="167" t="s">
        <v>80</v>
      </c>
      <c r="WY1149" s="499" t="s">
        <v>3315</v>
      </c>
      <c r="XA1149" s="230">
        <f t="shared" ref="XA1149" si="3915">IF(WZ1149="Kopman",1.4,1)</f>
        <v>1</v>
      </c>
      <c r="XB1149" s="168">
        <f t="shared" ref="XB1149:XB1153" si="3916">VLOOKUP(WY1149,$A$1213:$F$2274,6,FALSE)</f>
        <v>76</v>
      </c>
      <c r="XC1149" s="167" t="s">
        <v>61</v>
      </c>
      <c r="XD1149" s="10">
        <f t="shared" ref="XD1149" si="3917">XB1149*1.5*XA1149</f>
        <v>114</v>
      </c>
      <c r="XE1149" s="10"/>
      <c r="XF1149" s="219"/>
      <c r="XG1149" s="167" t="s">
        <v>80</v>
      </c>
      <c r="XH1149" s="500" t="s">
        <v>3315</v>
      </c>
      <c r="XJ1149" s="230">
        <f t="shared" ref="XJ1149" si="3918">IF(XI1149="Kopman",1.4,1)</f>
        <v>1</v>
      </c>
      <c r="XK1149" s="168">
        <f t="shared" ref="XK1149:XK1153" si="3919">VLOOKUP(XH1149,$A$1213:$F$2274,6,FALSE)</f>
        <v>76</v>
      </c>
      <c r="XL1149" s="167" t="s">
        <v>61</v>
      </c>
      <c r="XM1149" s="10">
        <f t="shared" ref="XM1149" si="3920">XK1149*1.5*XJ1149</f>
        <v>114</v>
      </c>
      <c r="XN1149" s="10"/>
      <c r="XO1149" s="219"/>
      <c r="XP1149" s="167" t="s">
        <v>80</v>
      </c>
      <c r="XQ1149" s="500" t="s">
        <v>953</v>
      </c>
      <c r="XS1149" s="230">
        <f t="shared" ref="XS1149" si="3921">IF(XR1149="Kopman",1.4,1)</f>
        <v>1</v>
      </c>
      <c r="XT1149" s="168">
        <f t="shared" ref="XT1149:XT1153" si="3922">VLOOKUP(XQ1149,$A$1213:$F$2274,6,FALSE)</f>
        <v>33</v>
      </c>
      <c r="XU1149" s="167" t="s">
        <v>61</v>
      </c>
      <c r="XV1149" s="10">
        <f t="shared" ref="XV1149" si="3923">XT1149*1.5*XS1149</f>
        <v>49.5</v>
      </c>
      <c r="XW1149" s="10"/>
      <c r="XX1149" s="219"/>
      <c r="XY1149" s="167" t="s">
        <v>80</v>
      </c>
      <c r="XZ1149" s="500" t="s">
        <v>451</v>
      </c>
      <c r="YB1149" s="230">
        <f t="shared" ref="YB1149" si="3924">IF(YA1149="Kopman",1.4,1)</f>
        <v>1</v>
      </c>
      <c r="YC1149" s="168">
        <f t="shared" ref="YC1149:YC1153" si="3925">VLOOKUP(XZ1149,$A$1213:$F$2274,6,FALSE)</f>
        <v>93</v>
      </c>
      <c r="YD1149" s="167" t="s">
        <v>61</v>
      </c>
      <c r="YE1149" s="10">
        <f t="shared" ref="YE1149" si="3926">YC1149*1.5*YB1149</f>
        <v>139.5</v>
      </c>
      <c r="YF1149" s="10"/>
      <c r="YG1149" s="219"/>
      <c r="YH1149" s="167" t="s">
        <v>80</v>
      </c>
      <c r="YI1149" s="500" t="s">
        <v>566</v>
      </c>
      <c r="YK1149" s="230">
        <f t="shared" ref="YK1149" si="3927">IF(YJ1149="Kopman",1.4,1)</f>
        <v>1</v>
      </c>
      <c r="YL1149" s="168">
        <f t="shared" ref="YL1149:YL1153" si="3928">VLOOKUP(YI1149,$A$1213:$F$2274,6,FALSE)</f>
        <v>10</v>
      </c>
      <c r="YM1149" s="167" t="s">
        <v>61</v>
      </c>
      <c r="YN1149" s="10">
        <f t="shared" ref="YN1149" si="3929">YL1149*1.5*YK1149</f>
        <v>15</v>
      </c>
      <c r="YO1149" s="10"/>
      <c r="YP1149" s="219"/>
      <c r="YQ1149" s="167" t="s">
        <v>80</v>
      </c>
      <c r="YR1149" s="500" t="s">
        <v>433</v>
      </c>
      <c r="YT1149" s="230">
        <f t="shared" ref="YT1149" si="3930">IF(YS1149="Kopman",1.4,1)</f>
        <v>1</v>
      </c>
      <c r="YU1149" s="168">
        <f t="shared" ref="YU1149:YU1153" si="3931">VLOOKUP(YR1149,$A$1213:$F$2274,6,FALSE)</f>
        <v>0</v>
      </c>
      <c r="YV1149" s="167" t="s">
        <v>61</v>
      </c>
      <c r="YW1149" s="10">
        <f t="shared" ref="YW1149" si="3932">YU1149*1.5*YT1149</f>
        <v>0</v>
      </c>
      <c r="YX1149" s="10"/>
      <c r="YY1149" s="219"/>
      <c r="YZ1149" s="167" t="s">
        <v>80</v>
      </c>
      <c r="ZA1149" s="500" t="s">
        <v>566</v>
      </c>
      <c r="ZC1149" s="230">
        <f t="shared" ref="ZC1149" si="3933">IF(ZB1149="Kopman",1.4,1)</f>
        <v>1</v>
      </c>
      <c r="ZD1149" s="168">
        <f t="shared" ref="ZD1149:ZD1153" si="3934">VLOOKUP(ZA1149,$A$1213:$F$2274,6,FALSE)</f>
        <v>10</v>
      </c>
      <c r="ZE1149" s="167" t="s">
        <v>61</v>
      </c>
      <c r="ZF1149" s="10">
        <f t="shared" ref="ZF1149" si="3935">ZD1149*1.5*ZC1149</f>
        <v>15</v>
      </c>
      <c r="ZG1149" s="10"/>
      <c r="ZH1149" s="219"/>
      <c r="ZI1149" s="167" t="s">
        <v>80</v>
      </c>
      <c r="ZJ1149" s="500" t="s">
        <v>2931</v>
      </c>
      <c r="ZK1149" s="14" t="s">
        <v>1588</v>
      </c>
      <c r="ZL1149" s="230">
        <f t="shared" ref="ZL1149" si="3936">IF(ZK1149="Kopman",1.4,1)</f>
        <v>1.4</v>
      </c>
      <c r="ZM1149" s="168">
        <f t="shared" ref="ZM1149:ZM1153" si="3937">VLOOKUP(ZJ1149,$A$1213:$F$2274,6,FALSE)</f>
        <v>156</v>
      </c>
      <c r="ZN1149" s="167" t="s">
        <v>61</v>
      </c>
      <c r="ZO1149" s="10">
        <f t="shared" ref="ZO1149" si="3938">ZM1149*1.5*ZL1149</f>
        <v>327.59999999999997</v>
      </c>
      <c r="ZP1149" s="10"/>
      <c r="ZQ1149" s="219"/>
      <c r="ZR1149" s="167" t="s">
        <v>80</v>
      </c>
      <c r="ZS1149" s="498" t="s">
        <v>2931</v>
      </c>
      <c r="ZT1149" s="14" t="s">
        <v>1588</v>
      </c>
      <c r="ZU1149" s="230">
        <f t="shared" ref="ZU1149" si="3939">IF(ZT1149="Kopman",1.4,1)</f>
        <v>1.4</v>
      </c>
      <c r="ZV1149" s="168">
        <f t="shared" ref="ZV1149:ZV1153" si="3940">VLOOKUP(ZS1149,$A$1213:$F$2274,6,FALSE)</f>
        <v>156</v>
      </c>
      <c r="ZW1149" s="167" t="s">
        <v>61</v>
      </c>
      <c r="ZX1149" s="10">
        <f t="shared" ref="ZX1149" si="3941">ZV1149*1.5*ZU1149</f>
        <v>327.59999999999997</v>
      </c>
      <c r="ZY1149" s="10"/>
      <c r="ZZ1149" s="219"/>
      <c r="AAA1149" s="167" t="s">
        <v>80</v>
      </c>
      <c r="AAB1149" s="500" t="s">
        <v>3315</v>
      </c>
      <c r="AAD1149" s="230">
        <f t="shared" ref="AAD1149" si="3942">IF(AAC1149="Kopman",1.4,1)</f>
        <v>1</v>
      </c>
      <c r="AAE1149" s="168">
        <f t="shared" ref="AAE1149:AAE1153" si="3943">VLOOKUP(AAB1149,$A$1213:$F$2274,6,FALSE)</f>
        <v>76</v>
      </c>
      <c r="AAF1149" s="167" t="s">
        <v>61</v>
      </c>
      <c r="AAG1149" s="10">
        <f t="shared" ref="AAG1149" si="3944">AAE1149*1.5*AAD1149</f>
        <v>114</v>
      </c>
      <c r="AAH1149" s="10"/>
      <c r="AAI1149" s="219"/>
      <c r="AAJ1149" s="167" t="s">
        <v>80</v>
      </c>
      <c r="AAK1149" s="500" t="s">
        <v>3315</v>
      </c>
      <c r="AAM1149" s="230">
        <f t="shared" ref="AAM1149" si="3945">IF(AAL1149="Kopman",1.4,1)</f>
        <v>1</v>
      </c>
      <c r="AAN1149" s="168">
        <f t="shared" ref="AAN1149:AAN1153" si="3946">VLOOKUP(AAK1149,$A$1213:$F$2274,6,FALSE)</f>
        <v>76</v>
      </c>
      <c r="AAO1149" s="167" t="s">
        <v>61</v>
      </c>
      <c r="AAP1149" s="10">
        <f t="shared" ref="AAP1149" si="3947">AAN1149*1.5*AAM1149</f>
        <v>114</v>
      </c>
      <c r="AAQ1149" s="10"/>
      <c r="AAR1149" s="219"/>
      <c r="AAS1149" s="167" t="s">
        <v>80</v>
      </c>
      <c r="AAT1149" s="500" t="s">
        <v>414</v>
      </c>
      <c r="AAU1149" s="14" t="s">
        <v>1588</v>
      </c>
      <c r="AAV1149" s="230">
        <f t="shared" ref="AAV1149" si="3948">IF(AAU1149="Kopman",1.4,1)</f>
        <v>1.4</v>
      </c>
      <c r="AAW1149" s="168">
        <f t="shared" ref="AAW1149:AAW1153" si="3949">VLOOKUP(AAT1149,$A$1213:$F$2274,6,FALSE)</f>
        <v>0</v>
      </c>
      <c r="AAX1149" s="167" t="s">
        <v>61</v>
      </c>
      <c r="AAY1149" s="10">
        <f t="shared" ref="AAY1149" si="3950">AAW1149*1.5*AAV1149</f>
        <v>0</v>
      </c>
      <c r="AAZ1149" s="10"/>
      <c r="ABA1149" s="219"/>
      <c r="ABB1149" s="167" t="s">
        <v>80</v>
      </c>
      <c r="ABC1149" s="500" t="s">
        <v>2931</v>
      </c>
      <c r="ABE1149" s="230">
        <f t="shared" ref="ABE1149" si="3951">IF(ABD1149="Kopman",1.4,1)</f>
        <v>1</v>
      </c>
      <c r="ABF1149" s="168">
        <f t="shared" ref="ABF1149:ABF1153" si="3952">VLOOKUP(ABC1149,$A$1213:$F$2274,6,FALSE)</f>
        <v>156</v>
      </c>
      <c r="ABG1149" s="167" t="s">
        <v>61</v>
      </c>
      <c r="ABH1149" s="10">
        <f t="shared" ref="ABH1149" si="3953">ABF1149*1.5*ABE1149</f>
        <v>234</v>
      </c>
      <c r="ABI1149" s="10"/>
      <c r="ABJ1149" s="219"/>
      <c r="ABK1149" s="167" t="s">
        <v>80</v>
      </c>
      <c r="ABL1149" s="500" t="s">
        <v>451</v>
      </c>
      <c r="ABN1149" s="230">
        <f t="shared" ref="ABN1149" si="3954">IF(ABM1149="Kopman",1.4,1)</f>
        <v>1</v>
      </c>
      <c r="ABO1149" s="168">
        <f t="shared" ref="ABO1149:ABO1153" si="3955">VLOOKUP(ABL1149,$A$1213:$F$2274,6,FALSE)</f>
        <v>93</v>
      </c>
      <c r="ABP1149" s="167" t="s">
        <v>61</v>
      </c>
      <c r="ABQ1149" s="10">
        <f t="shared" ref="ABQ1149" si="3956">ABO1149*1.5*ABN1149</f>
        <v>139.5</v>
      </c>
      <c r="ABR1149" s="10"/>
      <c r="ABS1149" s="219"/>
      <c r="ABT1149" s="167" t="s">
        <v>80</v>
      </c>
      <c r="ABU1149" s="498" t="s">
        <v>2931</v>
      </c>
      <c r="ABW1149" s="230">
        <f t="shared" ref="ABW1149" si="3957">IF(ABV1149="Kopman",1.4,1)</f>
        <v>1</v>
      </c>
      <c r="ABX1149" s="168">
        <f t="shared" ref="ABX1149:ABX1153" si="3958">VLOOKUP(ABU1149,$A$1213:$F$2274,6,FALSE)</f>
        <v>156</v>
      </c>
      <c r="ABY1149" s="167" t="s">
        <v>61</v>
      </c>
      <c r="ABZ1149" s="10">
        <f t="shared" ref="ABZ1149" si="3959">ABX1149*1.5*ABW1149</f>
        <v>234</v>
      </c>
      <c r="ACA1149" s="10"/>
      <c r="ACB1149" s="219"/>
      <c r="ACC1149" s="167" t="s">
        <v>80</v>
      </c>
      <c r="ACD1149" s="500" t="s">
        <v>2931</v>
      </c>
      <c r="ACF1149" s="230">
        <f t="shared" ref="ACF1149" si="3960">IF(ACE1149="Kopman",1.4,1)</f>
        <v>1</v>
      </c>
      <c r="ACG1149" s="168">
        <f t="shared" ref="ACG1149:ACG1153" si="3961">VLOOKUP(ACD1149,$A$1213:$F$2274,6,FALSE)</f>
        <v>156</v>
      </c>
      <c r="ACH1149" s="167" t="s">
        <v>61</v>
      </c>
      <c r="ACI1149" s="10">
        <f t="shared" ref="ACI1149" si="3962">ACG1149*1.5*ACF1149</f>
        <v>234</v>
      </c>
      <c r="ACJ1149" s="10"/>
      <c r="ACK1149" s="219"/>
      <c r="ACL1149" s="167" t="s">
        <v>80</v>
      </c>
      <c r="ACM1149" s="500" t="s">
        <v>2931</v>
      </c>
      <c r="ACO1149" s="230">
        <f t="shared" ref="ACO1149" si="3963">IF(ACN1149="Kopman",1.4,1)</f>
        <v>1</v>
      </c>
      <c r="ACP1149" s="168">
        <f t="shared" ref="ACP1149:ACP1153" si="3964">VLOOKUP(ACM1149,$A$1213:$F$2274,6,FALSE)</f>
        <v>156</v>
      </c>
      <c r="ACQ1149" s="167" t="s">
        <v>61</v>
      </c>
      <c r="ACR1149" s="10">
        <f t="shared" ref="ACR1149" si="3965">ACP1149*1.5*ACO1149</f>
        <v>234</v>
      </c>
      <c r="ACS1149" s="10"/>
      <c r="ACT1149" s="219"/>
      <c r="ACU1149" s="167" t="s">
        <v>80</v>
      </c>
      <c r="ACV1149" s="500" t="s">
        <v>2931</v>
      </c>
      <c r="ACX1149" s="230">
        <f t="shared" ref="ACX1149" si="3966">IF(ACW1149="Kopman",1.4,1)</f>
        <v>1</v>
      </c>
      <c r="ACY1149" s="168">
        <f t="shared" ref="ACY1149:ACY1153" si="3967">VLOOKUP(ACV1149,$A$1213:$F$2274,6,FALSE)</f>
        <v>156</v>
      </c>
      <c r="ACZ1149" s="167" t="s">
        <v>61</v>
      </c>
      <c r="ADA1149" s="10">
        <f t="shared" ref="ADA1149" si="3968">ACY1149*1.5*ACX1149</f>
        <v>234</v>
      </c>
      <c r="ADB1149" s="10"/>
      <c r="ADC1149" s="219"/>
      <c r="ADD1149" s="167" t="s">
        <v>80</v>
      </c>
      <c r="ADE1149" s="500" t="s">
        <v>451</v>
      </c>
      <c r="ADG1149" s="230">
        <f t="shared" ref="ADG1149" si="3969">IF(ADF1149="Kopman",1.4,1)</f>
        <v>1</v>
      </c>
      <c r="ADH1149" s="168">
        <f t="shared" ref="ADH1149:ADH1153" si="3970">VLOOKUP(ADE1149,$A$1213:$F$2274,6,FALSE)</f>
        <v>93</v>
      </c>
      <c r="ADI1149" s="167" t="s">
        <v>61</v>
      </c>
      <c r="ADJ1149" s="10">
        <f t="shared" ref="ADJ1149" si="3971">ADH1149*1.5*ADG1149</f>
        <v>139.5</v>
      </c>
      <c r="ADK1149" s="10"/>
      <c r="ADL1149" s="219"/>
      <c r="ADM1149" s="167" t="s">
        <v>80</v>
      </c>
      <c r="ADN1149" s="500" t="s">
        <v>2931</v>
      </c>
      <c r="ADP1149" s="230">
        <f t="shared" ref="ADP1149" si="3972">IF(ADO1149="Kopman",1.4,1)</f>
        <v>1</v>
      </c>
      <c r="ADQ1149" s="168">
        <f t="shared" ref="ADQ1149:ADQ1153" si="3973">VLOOKUP(ADN1149,$A$1213:$F$2274,6,FALSE)</f>
        <v>156</v>
      </c>
      <c r="ADR1149" s="167" t="s">
        <v>61</v>
      </c>
      <c r="ADS1149" s="10">
        <f t="shared" ref="ADS1149" si="3974">ADQ1149*1.5*ADP1149</f>
        <v>234</v>
      </c>
      <c r="ADT1149" s="10"/>
      <c r="ADU1149" s="219"/>
      <c r="ADV1149" s="167" t="s">
        <v>80</v>
      </c>
      <c r="ADW1149" s="328" t="s">
        <v>3315</v>
      </c>
      <c r="ADY1149" s="230">
        <f t="shared" ref="ADY1149" si="3975">IF(ADX1149="Kopman",1.4,1)</f>
        <v>1</v>
      </c>
      <c r="ADZ1149" s="168">
        <f t="shared" ref="ADZ1149:ADZ1153" si="3976">VLOOKUP(ADW1149,$A$1213:$F$2274,6,FALSE)</f>
        <v>76</v>
      </c>
      <c r="AEA1149" s="167" t="s">
        <v>61</v>
      </c>
      <c r="AEB1149" s="10">
        <f t="shared" ref="AEB1149" si="3977">ADZ1149*1.5*ADY1149</f>
        <v>114</v>
      </c>
      <c r="AEC1149" s="10"/>
      <c r="AED1149" s="219"/>
      <c r="AEE1149" s="167" t="s">
        <v>80</v>
      </c>
      <c r="AEF1149" s="500" t="s">
        <v>566</v>
      </c>
      <c r="AEH1149" s="230">
        <f t="shared" ref="AEH1149" si="3978">IF(AEG1149="Kopman",1.4,1)</f>
        <v>1</v>
      </c>
      <c r="AEI1149" s="168">
        <f t="shared" ref="AEI1149:AEI1153" si="3979">VLOOKUP(AEF1149,$A$1213:$F$2274,6,FALSE)</f>
        <v>10</v>
      </c>
      <c r="AEJ1149" s="167" t="s">
        <v>61</v>
      </c>
      <c r="AEK1149" s="10">
        <f t="shared" ref="AEK1149" si="3980">AEI1149*1.5*AEH1149</f>
        <v>15</v>
      </c>
      <c r="AEL1149" s="10"/>
      <c r="AEM1149" s="219"/>
      <c r="AEN1149" s="167" t="s">
        <v>80</v>
      </c>
      <c r="AEO1149" s="500" t="s">
        <v>2931</v>
      </c>
      <c r="AEQ1149" s="230">
        <f t="shared" ref="AEQ1149" si="3981">IF(AEP1149="Kopman",1.4,1)</f>
        <v>1</v>
      </c>
      <c r="AER1149" s="168">
        <f t="shared" ref="AER1149:AER1153" si="3982">VLOOKUP(AEO1149,$A$1213:$F$2274,6,FALSE)</f>
        <v>156</v>
      </c>
      <c r="AES1149" s="167" t="s">
        <v>61</v>
      </c>
      <c r="AET1149" s="10">
        <f t="shared" ref="AET1149" si="3983">AER1149*1.5*AEQ1149</f>
        <v>234</v>
      </c>
      <c r="AEU1149" s="10"/>
      <c r="AEV1149" s="219"/>
      <c r="AEW1149" s="167" t="s">
        <v>80</v>
      </c>
      <c r="AEX1149" s="500" t="s">
        <v>2931</v>
      </c>
      <c r="AEZ1149" s="230">
        <f t="shared" ref="AEZ1149" si="3984">IF(AEY1149="Kopman",1.4,1)</f>
        <v>1</v>
      </c>
      <c r="AFA1149" s="168">
        <f t="shared" ref="AFA1149:AFA1153" si="3985">VLOOKUP(AEX1149,$A$1213:$F$2274,6,FALSE)</f>
        <v>156</v>
      </c>
      <c r="AFB1149" s="167" t="s">
        <v>61</v>
      </c>
      <c r="AFC1149" s="10">
        <f t="shared" ref="AFC1149" si="3986">AFA1149*1.5*AEZ1149</f>
        <v>234</v>
      </c>
      <c r="AFD1149" s="10"/>
      <c r="AFE1149" s="219"/>
      <c r="AFF1149" s="167" t="s">
        <v>80</v>
      </c>
      <c r="AFG1149" s="500" t="s">
        <v>2931</v>
      </c>
      <c r="AFI1149" s="230">
        <f t="shared" ref="AFI1149" si="3987">IF(AFH1149="Kopman",1.4,1)</f>
        <v>1</v>
      </c>
      <c r="AFJ1149" s="168">
        <f t="shared" ref="AFJ1149:AFJ1153" si="3988">VLOOKUP(AFG1149,$A$1213:$F$2274,6,FALSE)</f>
        <v>156</v>
      </c>
      <c r="AFK1149" s="167" t="s">
        <v>61</v>
      </c>
      <c r="AFL1149" s="10">
        <f t="shared" ref="AFL1149" si="3989">AFJ1149*1.5*AFI1149</f>
        <v>234</v>
      </c>
      <c r="AFM1149" s="10"/>
      <c r="AFN1149" s="219"/>
      <c r="AFO1149" s="167" t="s">
        <v>80</v>
      </c>
      <c r="AFP1149" s="500" t="s">
        <v>2931</v>
      </c>
      <c r="AFQ1149" s="14" t="s">
        <v>1588</v>
      </c>
      <c r="AFR1149" s="230">
        <f t="shared" ref="AFR1149" si="3990">IF(AFQ1149="Kopman",1.4,1)</f>
        <v>1.4</v>
      </c>
      <c r="AFS1149" s="168">
        <f t="shared" ref="AFS1149:AFS1153" si="3991">VLOOKUP(AFP1149,$A$1213:$F$2274,6,FALSE)</f>
        <v>156</v>
      </c>
      <c r="AFT1149" s="167" t="s">
        <v>61</v>
      </c>
      <c r="AFU1149" s="10">
        <f t="shared" ref="AFU1149" si="3992">AFS1149*1.5*AFR1149</f>
        <v>327.59999999999997</v>
      </c>
      <c r="AFV1149" s="10"/>
      <c r="AFW1149" s="219"/>
      <c r="AFX1149" s="167" t="s">
        <v>80</v>
      </c>
      <c r="AFY1149" s="500" t="s">
        <v>953</v>
      </c>
      <c r="AGA1149" s="230">
        <f t="shared" ref="AGA1149" si="3993">IF(AFZ1149="Kopman",1.4,1)</f>
        <v>1</v>
      </c>
      <c r="AGB1149" s="168">
        <f t="shared" ref="AGB1149:AGB1153" si="3994">VLOOKUP(AFY1149,$A$1213:$F$2274,6,FALSE)</f>
        <v>33</v>
      </c>
      <c r="AGC1149" s="167" t="s">
        <v>61</v>
      </c>
      <c r="AGD1149" s="10">
        <f t="shared" ref="AGD1149" si="3995">AGB1149*1.5*AGA1149</f>
        <v>49.5</v>
      </c>
      <c r="AGE1149" s="10"/>
      <c r="AGF1149" s="219"/>
      <c r="AGG1149" s="167" t="s">
        <v>80</v>
      </c>
      <c r="AGH1149" s="498" t="s">
        <v>429</v>
      </c>
      <c r="AGJ1149" s="230">
        <f t="shared" ref="AGJ1149" si="3996">IF(AGI1149="Kopman",1.4,1)</f>
        <v>1</v>
      </c>
      <c r="AGK1149" s="168">
        <f t="shared" ref="AGK1149:AGK1153" si="3997">VLOOKUP(AGH1149,$A$1213:$F$2274,6,FALSE)</f>
        <v>0</v>
      </c>
      <c r="AGL1149" s="167" t="s">
        <v>61</v>
      </c>
      <c r="AGM1149" s="10">
        <f t="shared" ref="AGM1149" si="3998">AGK1149*1.5*AGJ1149</f>
        <v>0</v>
      </c>
      <c r="AGN1149" s="10"/>
      <c r="AGO1149" s="219"/>
      <c r="AGP1149" s="167" t="s">
        <v>80</v>
      </c>
      <c r="AGQ1149" s="500" t="s">
        <v>2191</v>
      </c>
      <c r="AGS1149" s="230">
        <f t="shared" ref="AGS1149" si="3999">IF(AGR1149="Kopman",1.4,1)</f>
        <v>1</v>
      </c>
      <c r="AGT1149" s="168">
        <f t="shared" ref="AGT1149:AGT1153" si="4000">VLOOKUP(AGQ1149,$A$1213:$F$2274,6,FALSE)</f>
        <v>194</v>
      </c>
      <c r="AGU1149" s="167" t="s">
        <v>61</v>
      </c>
      <c r="AGV1149" s="10">
        <f t="shared" ref="AGV1149" si="4001">AGT1149*1.5*AGS1149</f>
        <v>291</v>
      </c>
      <c r="AGW1149" s="10"/>
      <c r="AGX1149" s="219"/>
      <c r="AGY1149" s="167" t="s">
        <v>80</v>
      </c>
      <c r="AGZ1149" s="500" t="s">
        <v>3070</v>
      </c>
      <c r="AHB1149" s="230">
        <f t="shared" ref="AHB1149" si="4002">IF(AHA1149="Kopman",1.4,1)</f>
        <v>1</v>
      </c>
      <c r="AHC1149" s="168">
        <f t="shared" ref="AHC1149:AHC1153" si="4003">VLOOKUP(AGZ1149,$A$1213:$F$2274,6,FALSE)</f>
        <v>0</v>
      </c>
      <c r="AHD1149" s="167" t="s">
        <v>61</v>
      </c>
      <c r="AHE1149" s="10">
        <f t="shared" ref="AHE1149" si="4004">AHC1149*1.5*AHB1149</f>
        <v>0</v>
      </c>
      <c r="AHF1149" s="10"/>
      <c r="AHG1149" s="219"/>
      <c r="AHH1149" s="167" t="s">
        <v>80</v>
      </c>
      <c r="AHI1149" s="500" t="s">
        <v>566</v>
      </c>
      <c r="AHK1149" s="230">
        <f t="shared" ref="AHK1149" si="4005">IF(AHJ1149="Kopman",1.4,1)</f>
        <v>1</v>
      </c>
      <c r="AHL1149" s="168">
        <f t="shared" ref="AHL1149:AHL1153" si="4006">VLOOKUP(AHI1149,$A$1213:$F$2274,6,FALSE)</f>
        <v>10</v>
      </c>
      <c r="AHM1149" s="167" t="s">
        <v>61</v>
      </c>
      <c r="AHN1149" s="10">
        <f t="shared" ref="AHN1149" si="4007">AHL1149*1.5*AHK1149</f>
        <v>15</v>
      </c>
      <c r="AHO1149" s="10"/>
      <c r="AHP1149" s="219"/>
      <c r="AHQ1149" s="167" t="s">
        <v>80</v>
      </c>
      <c r="AHR1149" s="500" t="s">
        <v>2436</v>
      </c>
      <c r="AHT1149" s="230">
        <f t="shared" ref="AHT1149" si="4008">IF(AHS1149="Kopman",1.4,1)</f>
        <v>1</v>
      </c>
      <c r="AHU1149" s="168">
        <f t="shared" ref="AHU1149:AHU1153" si="4009">VLOOKUP(AHR1149,$A$1213:$F$2274,6,FALSE)</f>
        <v>87</v>
      </c>
      <c r="AHV1149" s="167" t="s">
        <v>61</v>
      </c>
      <c r="AHW1149" s="10">
        <f t="shared" ref="AHW1149" si="4010">AHU1149*1.5*AHT1149</f>
        <v>130.5</v>
      </c>
      <c r="AHX1149" s="10"/>
      <c r="AHY1149" s="219"/>
      <c r="AHZ1149" s="167" t="s">
        <v>80</v>
      </c>
      <c r="AIA1149" s="500" t="s">
        <v>2931</v>
      </c>
      <c r="AIC1149" s="230">
        <f t="shared" ref="AIC1149" si="4011">IF(AIB1149="Kopman",1.4,1)</f>
        <v>1</v>
      </c>
      <c r="AID1149" s="168">
        <f t="shared" ref="AID1149:AID1153" si="4012">VLOOKUP(AIA1149,$A$1213:$F$2274,6,FALSE)</f>
        <v>156</v>
      </c>
      <c r="AIE1149" s="167" t="s">
        <v>61</v>
      </c>
      <c r="AIF1149" s="10">
        <f t="shared" ref="AIF1149" si="4013">AID1149*1.5*AIC1149</f>
        <v>234</v>
      </c>
      <c r="AIG1149" s="10"/>
      <c r="AIH1149" s="219"/>
      <c r="AII1149" s="167" t="s">
        <v>80</v>
      </c>
      <c r="AIJ1149" s="498" t="s">
        <v>2436</v>
      </c>
      <c r="AIK1149" s="14" t="s">
        <v>1588</v>
      </c>
      <c r="AIL1149" s="230">
        <f t="shared" ref="AIL1149" si="4014">IF(AIK1149="Kopman",1.4,1)</f>
        <v>1.4</v>
      </c>
      <c r="AIM1149" s="168">
        <f t="shared" ref="AIM1149:AIM1153" si="4015">VLOOKUP(AIJ1149,$A$1213:$F$2274,6,FALSE)</f>
        <v>87</v>
      </c>
      <c r="AIN1149" s="167" t="s">
        <v>61</v>
      </c>
      <c r="AIO1149" s="10">
        <f t="shared" ref="AIO1149" si="4016">AIM1149*1.5*AIL1149</f>
        <v>182.7</v>
      </c>
      <c r="AIP1149" s="10"/>
      <c r="AIQ1149" s="219"/>
      <c r="AIR1149" s="167" t="s">
        <v>80</v>
      </c>
      <c r="AIS1149" s="500" t="s">
        <v>2931</v>
      </c>
      <c r="AIT1149" s="14" t="s">
        <v>1588</v>
      </c>
      <c r="AIU1149" s="230">
        <f t="shared" ref="AIU1149" si="4017">IF(AIT1149="Kopman",1.4,1)</f>
        <v>1.4</v>
      </c>
      <c r="AIV1149" s="168">
        <f t="shared" ref="AIV1149:AIV1153" si="4018">VLOOKUP(AIS1149,$A$1213:$F$2274,6,FALSE)</f>
        <v>156</v>
      </c>
      <c r="AIW1149" s="167" t="s">
        <v>61</v>
      </c>
      <c r="AIX1149" s="10">
        <f t="shared" ref="AIX1149" si="4019">AIV1149*1.5*AIU1149</f>
        <v>327.59999999999997</v>
      </c>
      <c r="AIY1149" s="10"/>
      <c r="AIZ1149" s="219"/>
      <c r="AJA1149" s="167" t="s">
        <v>80</v>
      </c>
      <c r="AJB1149" s="500" t="s">
        <v>1296</v>
      </c>
      <c r="AJD1149" s="230">
        <f t="shared" ref="AJD1149" si="4020">IF(AJC1149="Kopman",1.4,1)</f>
        <v>1</v>
      </c>
      <c r="AJE1149" s="168">
        <f t="shared" ref="AJE1149:AJE1153" si="4021">VLOOKUP(AJB1149,$A$1213:$F$2274,6,FALSE)</f>
        <v>16</v>
      </c>
      <c r="AJF1149" s="167" t="s">
        <v>61</v>
      </c>
      <c r="AJG1149" s="10">
        <f t="shared" ref="AJG1149" si="4022">AJE1149*1.5*AJD1149</f>
        <v>24</v>
      </c>
      <c r="AJH1149" s="10"/>
      <c r="AJI1149" s="219"/>
      <c r="AJJ1149" s="167" t="s">
        <v>80</v>
      </c>
      <c r="AJK1149" s="500" t="s">
        <v>3315</v>
      </c>
      <c r="AJM1149" s="230">
        <f t="shared" ref="AJM1149" si="4023">IF(AJL1149="Kopman",1.4,1)</f>
        <v>1</v>
      </c>
      <c r="AJN1149" s="168">
        <f t="shared" ref="AJN1149:AJN1153" si="4024">VLOOKUP(AJK1149,$A$1213:$F$2274,6,FALSE)</f>
        <v>76</v>
      </c>
      <c r="AJO1149" s="167" t="s">
        <v>61</v>
      </c>
      <c r="AJP1149" s="10">
        <f t="shared" ref="AJP1149" si="4025">AJN1149*1.5*AJM1149</f>
        <v>114</v>
      </c>
      <c r="AJQ1149" s="10"/>
      <c r="AJR1149" s="219"/>
      <c r="AJS1149" s="167" t="s">
        <v>80</v>
      </c>
      <c r="AJT1149" s="500" t="s">
        <v>2931</v>
      </c>
      <c r="AJV1149" s="230">
        <f t="shared" ref="AJV1149" si="4026">IF(AJU1149="Kopman",1.4,1)</f>
        <v>1</v>
      </c>
      <c r="AJW1149" s="168">
        <f t="shared" ref="AJW1149:AJW1153" si="4027">VLOOKUP(AJT1149,$A$1213:$F$2274,6,FALSE)</f>
        <v>156</v>
      </c>
      <c r="AJX1149" s="167" t="s">
        <v>61</v>
      </c>
      <c r="AJY1149" s="10">
        <f t="shared" ref="AJY1149" si="4028">AJW1149*1.5*AJV1149</f>
        <v>234</v>
      </c>
      <c r="AJZ1149" s="10"/>
      <c r="AKA1149" s="219"/>
      <c r="AKB1149" s="167" t="s">
        <v>80</v>
      </c>
      <c r="AKC1149" s="500" t="s">
        <v>2931</v>
      </c>
      <c r="AKE1149" s="230">
        <f t="shared" ref="AKE1149" si="4029">IF(AKD1149="Kopman",1.4,1)</f>
        <v>1</v>
      </c>
      <c r="AKF1149" s="168">
        <f t="shared" ref="AKF1149:AKF1153" si="4030">VLOOKUP(AKC1149,$A$1213:$F$2274,6,FALSE)</f>
        <v>156</v>
      </c>
      <c r="AKG1149" s="167" t="s">
        <v>61</v>
      </c>
      <c r="AKH1149" s="10">
        <f t="shared" ref="AKH1149" si="4031">AKF1149*1.5*AKE1149</f>
        <v>234</v>
      </c>
      <c r="AKI1149" s="10"/>
      <c r="AKJ1149" s="219"/>
      <c r="AKK1149" s="167" t="s">
        <v>80</v>
      </c>
      <c r="AKL1149" s="500" t="s">
        <v>566</v>
      </c>
      <c r="AKN1149" s="230">
        <f t="shared" ref="AKN1149" si="4032">IF(AKM1149="Kopman",1.4,1)</f>
        <v>1</v>
      </c>
      <c r="AKO1149" s="168">
        <f t="shared" ref="AKO1149:AKO1153" si="4033">VLOOKUP(AKL1149,$A$1213:$F$2274,6,FALSE)</f>
        <v>10</v>
      </c>
      <c r="AKP1149" s="167" t="s">
        <v>61</v>
      </c>
      <c r="AKQ1149" s="10">
        <f t="shared" ref="AKQ1149" si="4034">AKO1149*1.5*AKN1149</f>
        <v>15</v>
      </c>
      <c r="AKR1149" s="10"/>
      <c r="AKS1149" s="219"/>
      <c r="AKT1149" s="167" t="s">
        <v>80</v>
      </c>
      <c r="AKU1149" s="500" t="s">
        <v>2931</v>
      </c>
      <c r="AKW1149" s="230">
        <f t="shared" ref="AKW1149" si="4035">IF(AKV1149="Kopman",1.4,1)</f>
        <v>1</v>
      </c>
      <c r="AKX1149" s="168">
        <f t="shared" ref="AKX1149:AKX1153" si="4036">VLOOKUP(AKU1149,$A$1213:$F$2274,6,FALSE)</f>
        <v>156</v>
      </c>
      <c r="AKY1149" s="167" t="s">
        <v>61</v>
      </c>
      <c r="AKZ1149" s="10">
        <f t="shared" ref="AKZ1149" si="4037">AKX1149*1.5*AKW1149</f>
        <v>234</v>
      </c>
      <c r="ALA1149" s="10"/>
      <c r="ALB1149" s="219"/>
      <c r="ALC1149" s="167" t="s">
        <v>80</v>
      </c>
      <c r="ALD1149" s="328" t="s">
        <v>2931</v>
      </c>
      <c r="ALF1149" s="230">
        <f t="shared" ref="ALF1149" si="4038">IF(ALE1149="Kopman",1.4,1)</f>
        <v>1</v>
      </c>
      <c r="ALG1149" s="168">
        <f t="shared" ref="ALG1149:ALG1153" si="4039">VLOOKUP(ALD1149,$A$1213:$F$2274,6,FALSE)</f>
        <v>156</v>
      </c>
      <c r="ALH1149" s="167" t="s">
        <v>61</v>
      </c>
      <c r="ALI1149" s="10">
        <f t="shared" ref="ALI1149" si="4040">ALG1149*1.5*ALF1149</f>
        <v>234</v>
      </c>
      <c r="ALJ1149" s="10"/>
      <c r="ALK1149" s="219"/>
      <c r="ALL1149" s="167" t="s">
        <v>80</v>
      </c>
      <c r="ALM1149" s="500" t="s">
        <v>588</v>
      </c>
      <c r="ALO1149" s="230">
        <f t="shared" ref="ALO1149" si="4041">IF(ALN1149="Kopman",1.4,1)</f>
        <v>1</v>
      </c>
      <c r="ALP1149" s="168">
        <f t="shared" ref="ALP1149:ALP1153" si="4042">VLOOKUP(ALM1149,$A$1213:$F$2274,6,FALSE)</f>
        <v>15</v>
      </c>
      <c r="ALQ1149" s="167" t="s">
        <v>61</v>
      </c>
      <c r="ALR1149" s="10">
        <f t="shared" ref="ALR1149" si="4043">ALP1149*1.5*ALO1149</f>
        <v>22.5</v>
      </c>
      <c r="ALS1149" s="10"/>
      <c r="ALT1149" s="219"/>
      <c r="ALU1149" s="167" t="s">
        <v>80</v>
      </c>
      <c r="ALV1149" s="500" t="s">
        <v>429</v>
      </c>
      <c r="ALX1149" s="230">
        <f t="shared" ref="ALX1149" si="4044">IF(ALW1149="Kopman",1.4,1)</f>
        <v>1</v>
      </c>
      <c r="ALY1149" s="168">
        <f t="shared" ref="ALY1149:ALY1153" si="4045">VLOOKUP(ALV1149,$A$1213:$F$2274,6,FALSE)</f>
        <v>0</v>
      </c>
      <c r="ALZ1149" s="167" t="s">
        <v>61</v>
      </c>
      <c r="AMA1149" s="10">
        <f t="shared" ref="AMA1149" si="4046">ALY1149*1.5*ALX1149</f>
        <v>0</v>
      </c>
      <c r="AMB1149" s="10"/>
      <c r="AMC1149" s="219"/>
      <c r="AMD1149" s="167" t="s">
        <v>80</v>
      </c>
      <c r="AME1149" s="500" t="s">
        <v>566</v>
      </c>
      <c r="AMG1149" s="230">
        <f t="shared" ref="AMG1149" si="4047">IF(AMF1149="Kopman",1.4,1)</f>
        <v>1</v>
      </c>
      <c r="AMH1149" s="168">
        <f t="shared" ref="AMH1149:AMH1153" si="4048">VLOOKUP(AME1149,$A$1213:$F$2274,6,FALSE)</f>
        <v>10</v>
      </c>
      <c r="AMI1149" s="167" t="s">
        <v>61</v>
      </c>
      <c r="AMJ1149" s="10">
        <f t="shared" ref="AMJ1149" si="4049">AMH1149*1.5*AMG1149</f>
        <v>15</v>
      </c>
      <c r="AMK1149" s="10"/>
      <c r="AML1149" s="219"/>
      <c r="AMM1149" s="167" t="s">
        <v>80</v>
      </c>
      <c r="AMN1149" s="500" t="s">
        <v>433</v>
      </c>
      <c r="AMP1149" s="230">
        <f t="shared" ref="AMP1149" si="4050">IF(AMO1149="Kopman",1.4,1)</f>
        <v>1</v>
      </c>
      <c r="AMQ1149" s="168">
        <f t="shared" ref="AMQ1149:AMQ1153" si="4051">VLOOKUP(AMN1149,$A$1213:$F$2274,6,FALSE)</f>
        <v>0</v>
      </c>
      <c r="AMR1149" s="167" t="s">
        <v>61</v>
      </c>
      <c r="AMS1149" s="10">
        <f t="shared" ref="AMS1149" si="4052">AMQ1149*1.5*AMP1149</f>
        <v>0</v>
      </c>
      <c r="AMT1149" s="10"/>
      <c r="AMU1149" s="219"/>
      <c r="AMV1149" s="167" t="s">
        <v>80</v>
      </c>
      <c r="AMW1149" s="500" t="s">
        <v>2931</v>
      </c>
      <c r="AMX1149" s="14" t="s">
        <v>1588</v>
      </c>
      <c r="AMY1149" s="230">
        <f t="shared" ref="AMY1149" si="4053">IF(AMX1149="Kopman",1.4,1)</f>
        <v>1.4</v>
      </c>
      <c r="AMZ1149" s="168">
        <f t="shared" ref="AMZ1149:AMZ1153" si="4054">VLOOKUP(AMW1149,$A$1213:$F$2274,6,FALSE)</f>
        <v>156</v>
      </c>
      <c r="ANA1149" s="167" t="s">
        <v>61</v>
      </c>
      <c r="ANB1149" s="10">
        <f t="shared" ref="ANB1149" si="4055">AMZ1149*1.5*AMY1149</f>
        <v>327.59999999999997</v>
      </c>
      <c r="ANC1149" s="10"/>
      <c r="AND1149" s="219"/>
      <c r="ANE1149" s="167" t="s">
        <v>80</v>
      </c>
      <c r="ANF1149" s="500" t="s">
        <v>1635</v>
      </c>
      <c r="ANH1149" s="230">
        <f t="shared" ref="ANH1149" si="4056">IF(ANG1149="Kopman",1.4,1)</f>
        <v>1</v>
      </c>
      <c r="ANI1149" s="168">
        <f t="shared" ref="ANI1149:ANI1153" si="4057">VLOOKUP(ANF1149,$A$1213:$F$2274,6,FALSE)</f>
        <v>45</v>
      </c>
      <c r="ANJ1149" s="167" t="s">
        <v>61</v>
      </c>
      <c r="ANK1149" s="10">
        <f t="shared" ref="ANK1149" si="4058">ANI1149*1.5*ANH1149</f>
        <v>67.5</v>
      </c>
      <c r="ANL1149" s="10"/>
      <c r="ANM1149" s="219"/>
      <c r="ANN1149" s="167" t="s">
        <v>80</v>
      </c>
      <c r="ANO1149" s="500" t="s">
        <v>2931</v>
      </c>
      <c r="ANP1149" s="14" t="s">
        <v>1588</v>
      </c>
      <c r="ANQ1149" s="230">
        <f t="shared" ref="ANQ1149" si="4059">IF(ANP1149="Kopman",1.4,1)</f>
        <v>1.4</v>
      </c>
      <c r="ANR1149" s="168">
        <f t="shared" ref="ANR1149:ANR1153" si="4060">VLOOKUP(ANO1149,$A$1213:$F$2274,6,FALSE)</f>
        <v>156</v>
      </c>
      <c r="ANS1149" s="167" t="s">
        <v>61</v>
      </c>
      <c r="ANT1149" s="10">
        <f t="shared" ref="ANT1149" si="4061">ANR1149*1.5*ANQ1149</f>
        <v>327.59999999999997</v>
      </c>
      <c r="ANU1149" s="10"/>
      <c r="ANV1149" s="219"/>
      <c r="ANW1149" s="167" t="s">
        <v>80</v>
      </c>
      <c r="ANX1149" s="502" t="s">
        <v>3070</v>
      </c>
      <c r="ANZ1149" s="230">
        <f t="shared" ref="ANZ1149" si="4062">IF(ANY1149="Kopman",1.4,1)</f>
        <v>1</v>
      </c>
      <c r="AOA1149" s="168">
        <f t="shared" ref="AOA1149:AOA1153" si="4063">VLOOKUP(ANX1149,$A$1213:$F$2274,6,FALSE)</f>
        <v>0</v>
      </c>
      <c r="AOB1149" s="167" t="s">
        <v>61</v>
      </c>
      <c r="AOC1149" s="10">
        <f t="shared" ref="AOC1149" si="4064">AOA1149*1.5*ANZ1149</f>
        <v>0</v>
      </c>
      <c r="AOD1149" s="10"/>
      <c r="AOE1149" s="219"/>
      <c r="AOF1149" s="167" t="s">
        <v>80</v>
      </c>
      <c r="AOG1149" s="500" t="s">
        <v>2931</v>
      </c>
      <c r="AOI1149" s="230">
        <f t="shared" ref="AOI1149" si="4065">IF(AOH1149="Kopman",1.4,1)</f>
        <v>1</v>
      </c>
      <c r="AOJ1149" s="168">
        <f t="shared" ref="AOJ1149:AOJ1153" si="4066">VLOOKUP(AOG1149,$A$1213:$F$2274,6,FALSE)</f>
        <v>156</v>
      </c>
      <c r="AOK1149" s="167" t="s">
        <v>61</v>
      </c>
      <c r="AOL1149" s="10">
        <f t="shared" ref="AOL1149" si="4067">AOJ1149*1.5*AOI1149</f>
        <v>234</v>
      </c>
      <c r="AOM1149" s="10"/>
      <c r="AON1149" s="219"/>
      <c r="AOO1149" s="167" t="s">
        <v>80</v>
      </c>
      <c r="AOP1149" s="498" t="s">
        <v>2931</v>
      </c>
      <c r="AOQ1149" s="14" t="s">
        <v>1588</v>
      </c>
      <c r="AOR1149" s="230">
        <f t="shared" ref="AOR1149" si="4068">IF(AOQ1149="Kopman",1.4,1)</f>
        <v>1.4</v>
      </c>
      <c r="AOS1149" s="168">
        <f t="shared" ref="AOS1149:AOS1153" si="4069">VLOOKUP(AOP1149,$A$1213:$F$2274,6,FALSE)</f>
        <v>156</v>
      </c>
      <c r="AOT1149" s="167" t="s">
        <v>61</v>
      </c>
      <c r="AOU1149" s="10">
        <f t="shared" ref="AOU1149" si="4070">AOS1149*1.5*AOR1149</f>
        <v>327.59999999999997</v>
      </c>
      <c r="AOV1149" s="10"/>
      <c r="AOW1149" s="219"/>
      <c r="AOX1149" s="167" t="s">
        <v>80</v>
      </c>
      <c r="AOY1149" s="500" t="s">
        <v>945</v>
      </c>
      <c r="APA1149" s="230">
        <f t="shared" ref="APA1149" si="4071">IF(AOZ1149="Kopman",1.4,1)</f>
        <v>1</v>
      </c>
      <c r="APB1149" s="168">
        <f t="shared" ref="APB1149:APB1153" si="4072">VLOOKUP(AOY1149,$A$1213:$F$2274,6,FALSE)</f>
        <v>6</v>
      </c>
      <c r="APC1149" s="167" t="s">
        <v>61</v>
      </c>
      <c r="APD1149" s="10">
        <f t="shared" ref="APD1149" si="4073">APB1149*1.5*APA1149</f>
        <v>9</v>
      </c>
      <c r="APE1149" s="10"/>
      <c r="APF1149" s="219"/>
      <c r="APG1149" s="167" t="s">
        <v>80</v>
      </c>
      <c r="APH1149" s="500" t="s">
        <v>566</v>
      </c>
      <c r="APJ1149" s="230">
        <f t="shared" ref="APJ1149" si="4074">IF(API1149="Kopman",1.4,1)</f>
        <v>1</v>
      </c>
      <c r="APK1149" s="168">
        <f t="shared" ref="APK1149:APK1153" si="4075">VLOOKUP(APH1149,$A$1213:$F$2274,6,FALSE)</f>
        <v>10</v>
      </c>
      <c r="APL1149" s="167" t="s">
        <v>61</v>
      </c>
      <c r="APM1149" s="10">
        <f t="shared" ref="APM1149" si="4076">APK1149*1.5*APJ1149</f>
        <v>15</v>
      </c>
      <c r="APN1149" s="10"/>
      <c r="APO1149" s="219"/>
      <c r="APP1149" s="167" t="s">
        <v>80</v>
      </c>
      <c r="APQ1149" s="500" t="s">
        <v>424</v>
      </c>
      <c r="APS1149" s="230">
        <f t="shared" ref="APS1149" si="4077">IF(APR1149="Kopman",1.4,1)</f>
        <v>1</v>
      </c>
      <c r="APT1149" s="168">
        <f t="shared" ref="APT1149:APT1153" si="4078">VLOOKUP(APQ1149,$A$1213:$F$2274,6,FALSE)</f>
        <v>29</v>
      </c>
      <c r="APU1149" s="167" t="s">
        <v>61</v>
      </c>
      <c r="APV1149" s="10">
        <f t="shared" ref="APV1149" si="4079">APT1149*1.5*APS1149</f>
        <v>43.5</v>
      </c>
      <c r="APW1149" s="10"/>
      <c r="APX1149" s="219"/>
      <c r="APY1149" s="167" t="s">
        <v>80</v>
      </c>
      <c r="APZ1149" s="500" t="s">
        <v>2931</v>
      </c>
      <c r="AQA1149" s="14" t="s">
        <v>1588</v>
      </c>
      <c r="AQB1149" s="230">
        <f t="shared" ref="AQB1149" si="4080">IF(AQA1149="Kopman",1.4,1)</f>
        <v>1.4</v>
      </c>
      <c r="AQC1149" s="168">
        <f t="shared" ref="AQC1149:AQC1153" si="4081">VLOOKUP(APZ1149,$A$1213:$F$2274,6,FALSE)</f>
        <v>156</v>
      </c>
      <c r="AQD1149" s="167" t="s">
        <v>61</v>
      </c>
      <c r="AQE1149" s="10">
        <f t="shared" ref="AQE1149" si="4082">AQC1149*1.5*AQB1149</f>
        <v>327.59999999999997</v>
      </c>
      <c r="AQF1149" s="10"/>
      <c r="AQG1149" s="219"/>
      <c r="AQH1149" s="167" t="s">
        <v>80</v>
      </c>
      <c r="AQI1149" s="500" t="s">
        <v>532</v>
      </c>
      <c r="AQK1149" s="230">
        <f t="shared" ref="AQK1149" si="4083">IF(AQJ1149="Kopman",1.4,1)</f>
        <v>1</v>
      </c>
      <c r="AQL1149" s="168">
        <f t="shared" ref="AQL1149:AQL1153" si="4084">VLOOKUP(AQI1149,$A$1213:$F$2274,6,FALSE)</f>
        <v>69</v>
      </c>
      <c r="AQM1149" s="167" t="s">
        <v>61</v>
      </c>
      <c r="AQN1149" s="10">
        <f t="shared" ref="AQN1149" si="4085">AQL1149*1.5*AQK1149</f>
        <v>103.5</v>
      </c>
      <c r="AQO1149" s="10"/>
      <c r="AQP1149" s="219"/>
      <c r="AQQ1149" s="167" t="s">
        <v>80</v>
      </c>
      <c r="AQR1149" s="500" t="s">
        <v>566</v>
      </c>
      <c r="AQT1149" s="230">
        <f t="shared" ref="AQT1149" si="4086">IF(AQS1149="Kopman",1.4,1)</f>
        <v>1</v>
      </c>
      <c r="AQU1149" s="168">
        <f t="shared" ref="AQU1149:AQU1153" si="4087">VLOOKUP(AQR1149,$A$1213:$F$2274,6,FALSE)</f>
        <v>10</v>
      </c>
      <c r="AQV1149" s="167" t="s">
        <v>61</v>
      </c>
      <c r="AQW1149" s="10">
        <f t="shared" ref="AQW1149" si="4088">AQU1149*1.5*AQT1149</f>
        <v>15</v>
      </c>
      <c r="AQX1149" s="10"/>
      <c r="AQY1149" s="219"/>
      <c r="AQZ1149" s="167" t="s">
        <v>80</v>
      </c>
      <c r="ARA1149" s="500" t="s">
        <v>424</v>
      </c>
      <c r="ARC1149" s="230">
        <f t="shared" ref="ARC1149" si="4089">IF(ARB1149="Kopman",1.4,1)</f>
        <v>1</v>
      </c>
      <c r="ARD1149" s="168">
        <f t="shared" ref="ARD1149:ARD1153" si="4090">VLOOKUP(ARA1149,$A$1213:$F$2274,6,FALSE)</f>
        <v>29</v>
      </c>
      <c r="ARE1149" s="167" t="s">
        <v>61</v>
      </c>
      <c r="ARF1149" s="10">
        <f t="shared" ref="ARF1149" si="4091">ARD1149*1.5*ARC1149</f>
        <v>43.5</v>
      </c>
      <c r="ARG1149" s="10"/>
      <c r="ARH1149" s="219"/>
      <c r="ARI1149" s="167" t="s">
        <v>80</v>
      </c>
      <c r="ARJ1149" s="500" t="s">
        <v>433</v>
      </c>
      <c r="ARL1149" s="230">
        <f t="shared" ref="ARL1149" si="4092">IF(ARK1149="Kopman",1.4,1)</f>
        <v>1</v>
      </c>
      <c r="ARM1149" s="168">
        <f t="shared" ref="ARM1149:ARM1153" si="4093">VLOOKUP(ARJ1149,$A$1213:$F$2274,6,FALSE)</f>
        <v>0</v>
      </c>
      <c r="ARN1149" s="167" t="s">
        <v>61</v>
      </c>
      <c r="ARO1149" s="10">
        <f t="shared" ref="ARO1149" si="4094">ARM1149*1.5*ARL1149</f>
        <v>0</v>
      </c>
      <c r="ARP1149" s="10"/>
      <c r="ARQ1149" s="219"/>
      <c r="ARR1149" s="167" t="s">
        <v>80</v>
      </c>
      <c r="ARS1149" s="328" t="s">
        <v>3315</v>
      </c>
      <c r="ART1149" s="14" t="s">
        <v>1588</v>
      </c>
      <c r="ARU1149" s="230">
        <f t="shared" ref="ARU1149" si="4095">IF(ART1149="Kopman",1.4,1)</f>
        <v>1.4</v>
      </c>
      <c r="ARV1149" s="168">
        <f t="shared" ref="ARV1149:ARV1153" si="4096">VLOOKUP(ARS1149,$A$1213:$F$2274,6,FALSE)</f>
        <v>76</v>
      </c>
      <c r="ARW1149" s="167" t="s">
        <v>61</v>
      </c>
      <c r="ARX1149" s="10">
        <f t="shared" ref="ARX1149" si="4097">ARV1149*1.5*ARU1149</f>
        <v>159.6</v>
      </c>
      <c r="ARY1149" s="10"/>
      <c r="ARZ1149" s="219"/>
      <c r="ASA1149" s="167" t="s">
        <v>80</v>
      </c>
      <c r="ASB1149" s="500" t="s">
        <v>3070</v>
      </c>
      <c r="ASD1149" s="230">
        <f t="shared" ref="ASD1149" si="4098">IF(ASC1149="Kopman",1.4,1)</f>
        <v>1</v>
      </c>
      <c r="ASE1149" s="168">
        <f t="shared" ref="ASE1149:ASE1153" si="4099">VLOOKUP(ASB1149,$A$1213:$F$2274,6,FALSE)</f>
        <v>0</v>
      </c>
      <c r="ASF1149" s="167" t="s">
        <v>61</v>
      </c>
      <c r="ASG1149" s="10">
        <f t="shared" ref="ASG1149" si="4100">ASE1149*1.5*ASD1149</f>
        <v>0</v>
      </c>
      <c r="ASH1149" s="10"/>
      <c r="ASI1149" s="219"/>
      <c r="ASJ1149" s="167" t="s">
        <v>80</v>
      </c>
      <c r="ASK1149" s="500" t="s">
        <v>2931</v>
      </c>
      <c r="ASM1149" s="230">
        <f t="shared" ref="ASM1149" si="4101">IF(ASL1149="Kopman",1.4,1)</f>
        <v>1</v>
      </c>
      <c r="ASN1149" s="168">
        <f t="shared" ref="ASN1149:ASN1153" si="4102">VLOOKUP(ASK1149,$A$1213:$F$2274,6,FALSE)</f>
        <v>156</v>
      </c>
      <c r="ASO1149" s="167" t="s">
        <v>61</v>
      </c>
      <c r="ASP1149" s="10">
        <f t="shared" ref="ASP1149" si="4103">ASN1149*1.5*ASM1149</f>
        <v>234</v>
      </c>
      <c r="ASQ1149" s="10"/>
      <c r="ASR1149" s="219"/>
      <c r="ASS1149" s="167" t="s">
        <v>80</v>
      </c>
      <c r="AST1149" s="500" t="s">
        <v>2931</v>
      </c>
      <c r="ASV1149" s="230">
        <f t="shared" ref="ASV1149" si="4104">IF(ASU1149="Kopman",1.4,1)</f>
        <v>1</v>
      </c>
      <c r="ASW1149" s="168">
        <f t="shared" ref="ASW1149:ASW1153" si="4105">VLOOKUP(AST1149,$A$1213:$F$2274,6,FALSE)</f>
        <v>156</v>
      </c>
      <c r="ASX1149" s="167" t="s">
        <v>61</v>
      </c>
      <c r="ASY1149" s="10">
        <f t="shared" ref="ASY1149" si="4106">ASW1149*1.5*ASV1149</f>
        <v>234</v>
      </c>
      <c r="ASZ1149" s="10"/>
      <c r="ATA1149" s="219"/>
      <c r="ATB1149" s="167" t="s">
        <v>80</v>
      </c>
      <c r="ATC1149" s="500" t="s">
        <v>2931</v>
      </c>
      <c r="ATE1149" s="230">
        <f t="shared" ref="ATE1149" si="4107">IF(ATD1149="Kopman",1.4,1)</f>
        <v>1</v>
      </c>
      <c r="ATF1149" s="168">
        <f t="shared" ref="ATF1149:ATF1153" si="4108">VLOOKUP(ATC1149,$A$1213:$F$2274,6,FALSE)</f>
        <v>156</v>
      </c>
      <c r="ATG1149" s="167" t="s">
        <v>61</v>
      </c>
      <c r="ATH1149" s="10">
        <f t="shared" ref="ATH1149" si="4109">ATF1149*1.5*ATE1149</f>
        <v>234</v>
      </c>
      <c r="ATI1149" s="10"/>
      <c r="ATJ1149" s="219"/>
      <c r="ATK1149" s="167" t="s">
        <v>80</v>
      </c>
      <c r="ATL1149" s="500" t="s">
        <v>3315</v>
      </c>
      <c r="ATN1149" s="230">
        <f t="shared" ref="ATN1149" si="4110">IF(ATM1149="Kopman",1.4,1)</f>
        <v>1</v>
      </c>
      <c r="ATO1149" s="168">
        <f t="shared" ref="ATO1149:ATO1153" si="4111">VLOOKUP(ATL1149,$A$1213:$F$2274,6,FALSE)</f>
        <v>76</v>
      </c>
      <c r="ATP1149" s="167" t="s">
        <v>61</v>
      </c>
      <c r="ATQ1149" s="10">
        <f t="shared" ref="ATQ1149" si="4112">ATO1149*1.5*ATN1149</f>
        <v>114</v>
      </c>
      <c r="ATR1149" s="10"/>
      <c r="ATS1149" s="219"/>
      <c r="ATT1149" s="167" t="s">
        <v>80</v>
      </c>
      <c r="ATU1149" s="500" t="s">
        <v>566</v>
      </c>
      <c r="ATW1149" s="230">
        <f t="shared" ref="ATW1149" si="4113">IF(ATV1149="Kopman",1.4,1)</f>
        <v>1</v>
      </c>
      <c r="ATX1149" s="168">
        <f t="shared" ref="ATX1149:ATX1153" si="4114">VLOOKUP(ATU1149,$A$1213:$F$2274,6,FALSE)</f>
        <v>10</v>
      </c>
      <c r="ATY1149" s="167" t="s">
        <v>61</v>
      </c>
      <c r="ATZ1149" s="10">
        <f t="shared" ref="ATZ1149" si="4115">ATX1149*1.5*ATW1149</f>
        <v>15</v>
      </c>
      <c r="AUA1149" s="10"/>
      <c r="AUB1149" s="219"/>
      <c r="AUC1149" s="167" t="s">
        <v>80</v>
      </c>
      <c r="AUD1149" s="500" t="s">
        <v>451</v>
      </c>
      <c r="AUE1149" s="14" t="s">
        <v>1588</v>
      </c>
      <c r="AUF1149" s="230">
        <f t="shared" ref="AUF1149" si="4116">IF(AUE1149="Kopman",1.4,1)</f>
        <v>1.4</v>
      </c>
      <c r="AUG1149" s="168">
        <f t="shared" ref="AUG1149:AUG1153" si="4117">VLOOKUP(AUD1149,$A$1213:$F$2274,6,FALSE)</f>
        <v>93</v>
      </c>
      <c r="AUH1149" s="167" t="s">
        <v>61</v>
      </c>
      <c r="AUI1149" s="10">
        <f t="shared" ref="AUI1149" si="4118">AUG1149*1.5*AUF1149</f>
        <v>195.29999999999998</v>
      </c>
      <c r="AUJ1149" s="10"/>
      <c r="AUK1149" s="219"/>
      <c r="AUL1149" s="167" t="s">
        <v>80</v>
      </c>
      <c r="AUM1149" s="500" t="s">
        <v>566</v>
      </c>
      <c r="AUO1149" s="230">
        <f t="shared" ref="AUO1149" si="4119">IF(AUN1149="Kopman",1.4,1)</f>
        <v>1</v>
      </c>
      <c r="AUP1149" s="168">
        <f t="shared" ref="AUP1149:AUP1153" si="4120">VLOOKUP(AUM1149,$A$1213:$F$2274,6,FALSE)</f>
        <v>10</v>
      </c>
      <c r="AUQ1149" s="167" t="s">
        <v>61</v>
      </c>
      <c r="AUR1149" s="10">
        <f t="shared" ref="AUR1149" si="4121">AUP1149*1.5*AUO1149</f>
        <v>15</v>
      </c>
      <c r="AUS1149" s="10"/>
      <c r="AUT1149" s="219"/>
      <c r="AUU1149" s="167" t="s">
        <v>80</v>
      </c>
      <c r="AUV1149" s="500" t="s">
        <v>2931</v>
      </c>
      <c r="AUX1149" s="230">
        <f t="shared" ref="AUX1149" si="4122">IF(AUW1149="Kopman",1.4,1)</f>
        <v>1</v>
      </c>
      <c r="AUY1149" s="168">
        <f t="shared" ref="AUY1149:AUY1153" si="4123">VLOOKUP(AUV1149,$A$1213:$F$2274,6,FALSE)</f>
        <v>156</v>
      </c>
      <c r="AUZ1149" s="167" t="s">
        <v>61</v>
      </c>
      <c r="AVA1149" s="10">
        <f t="shared" ref="AVA1149" si="4124">AUY1149*1.5*AUX1149</f>
        <v>234</v>
      </c>
      <c r="AVB1149" s="10"/>
      <c r="AVC1149" s="219"/>
      <c r="AVD1149" s="167" t="s">
        <v>80</v>
      </c>
      <c r="AVE1149" s="500" t="s">
        <v>1963</v>
      </c>
      <c r="AVG1149" s="230">
        <f t="shared" ref="AVG1149" si="4125">IF(AVF1149="Kopman",1.4,1)</f>
        <v>1</v>
      </c>
      <c r="AVH1149" s="168">
        <f t="shared" ref="AVH1149:AVH1153" si="4126">VLOOKUP(AVE1149,$A$1213:$F$2274,6,FALSE)</f>
        <v>50</v>
      </c>
      <c r="AVI1149" s="167" t="s">
        <v>61</v>
      </c>
      <c r="AVJ1149" s="10">
        <f t="shared" ref="AVJ1149" si="4127">AVH1149*1.5*AVG1149</f>
        <v>75</v>
      </c>
      <c r="AVK1149" s="10"/>
      <c r="AVL1149" s="219"/>
      <c r="AVM1149" s="167" t="s">
        <v>80</v>
      </c>
      <c r="AVN1149" s="328" t="s">
        <v>1963</v>
      </c>
      <c r="AVP1149" s="230">
        <f t="shared" ref="AVP1149" si="4128">IF(AVO1149="Kopman",1.4,1)</f>
        <v>1</v>
      </c>
      <c r="AVQ1149" s="168">
        <f t="shared" ref="AVQ1149:AVQ1153" si="4129">VLOOKUP(AVN1149,$A$1213:$F$2274,6,FALSE)</f>
        <v>50</v>
      </c>
      <c r="AVR1149" s="167" t="s">
        <v>61</v>
      </c>
      <c r="AVS1149" s="10">
        <f t="shared" ref="AVS1149" si="4130">AVQ1149*1.5*AVP1149</f>
        <v>75</v>
      </c>
      <c r="AVT1149" s="10"/>
      <c r="AVU1149" s="219"/>
      <c r="AVV1149" s="167" t="s">
        <v>80</v>
      </c>
      <c r="AVW1149" s="500" t="s">
        <v>424</v>
      </c>
      <c r="AVY1149" s="230">
        <f t="shared" ref="AVY1149" si="4131">IF(AVX1149="Kopman",1.4,1)</f>
        <v>1</v>
      </c>
      <c r="AVZ1149" s="168">
        <f t="shared" ref="AVZ1149:AVZ1153" si="4132">VLOOKUP(AVW1149,$A$1213:$F$2274,6,FALSE)</f>
        <v>29</v>
      </c>
      <c r="AWA1149" s="167" t="s">
        <v>61</v>
      </c>
      <c r="AWB1149" s="10">
        <f t="shared" ref="AWB1149" si="4133">AVZ1149*1.5*AVY1149</f>
        <v>43.5</v>
      </c>
      <c r="AWC1149" s="10"/>
      <c r="AWD1149" s="219"/>
      <c r="AWE1149" s="167" t="s">
        <v>80</v>
      </c>
      <c r="AWF1149" s="500" t="s">
        <v>2931</v>
      </c>
      <c r="AWH1149" s="230">
        <f t="shared" ref="AWH1149" si="4134">IF(AWG1149="Kopman",1.4,1)</f>
        <v>1</v>
      </c>
      <c r="AWI1149" s="168">
        <f t="shared" ref="AWI1149:AWI1153" si="4135">VLOOKUP(AWF1149,$A$1213:$F$2274,6,FALSE)</f>
        <v>156</v>
      </c>
      <c r="AWJ1149" s="167" t="s">
        <v>61</v>
      </c>
      <c r="AWK1149" s="10">
        <f t="shared" ref="AWK1149" si="4136">AWI1149*1.5*AWH1149</f>
        <v>234</v>
      </c>
      <c r="AWL1149" s="10"/>
      <c r="AWM1149" s="219"/>
      <c r="AWN1149" s="167" t="s">
        <v>80</v>
      </c>
      <c r="AWO1149" s="500" t="s">
        <v>451</v>
      </c>
      <c r="AWQ1149" s="230">
        <f t="shared" ref="AWQ1149" si="4137">IF(AWP1149="Kopman",1.4,1)</f>
        <v>1</v>
      </c>
      <c r="AWR1149" s="168">
        <f t="shared" ref="AWR1149:AWR1153" si="4138">VLOOKUP(AWO1149,$A$1213:$F$2274,6,FALSE)</f>
        <v>93</v>
      </c>
      <c r="AWS1149" s="167" t="s">
        <v>61</v>
      </c>
      <c r="AWT1149" s="10">
        <f t="shared" ref="AWT1149" si="4139">AWR1149*1.5*AWQ1149</f>
        <v>139.5</v>
      </c>
      <c r="AWU1149" s="10"/>
      <c r="AWV1149" s="219"/>
      <c r="AWW1149" s="167" t="s">
        <v>80</v>
      </c>
      <c r="AWX1149" s="500" t="s">
        <v>2931</v>
      </c>
      <c r="AWZ1149" s="230">
        <f t="shared" ref="AWZ1149" si="4140">IF(AWY1149="Kopman",1.4,1)</f>
        <v>1</v>
      </c>
      <c r="AXA1149" s="168">
        <f t="shared" ref="AXA1149:AXA1153" si="4141">VLOOKUP(AWX1149,$A$1213:$F$2274,6,FALSE)</f>
        <v>156</v>
      </c>
      <c r="AXB1149" s="167" t="s">
        <v>61</v>
      </c>
      <c r="AXC1149" s="10">
        <f t="shared" ref="AXC1149" si="4142">AXA1149*1.5*AWZ1149</f>
        <v>234</v>
      </c>
      <c r="AXD1149" s="10"/>
      <c r="AXE1149" s="219"/>
      <c r="AXF1149" s="167" t="s">
        <v>80</v>
      </c>
      <c r="AXG1149" s="498" t="s">
        <v>2931</v>
      </c>
      <c r="AXI1149" s="230">
        <f t="shared" ref="AXI1149" si="4143">IF(AXH1149="Kopman",1.4,1)</f>
        <v>1</v>
      </c>
      <c r="AXJ1149" s="168">
        <f t="shared" ref="AXJ1149:AXJ1153" si="4144">VLOOKUP(AXG1149,$A$1213:$F$2274,6,FALSE)</f>
        <v>156</v>
      </c>
      <c r="AXK1149" s="167" t="s">
        <v>61</v>
      </c>
      <c r="AXL1149" s="10">
        <f t="shared" ref="AXL1149" si="4145">AXJ1149*1.5*AXI1149</f>
        <v>234</v>
      </c>
      <c r="AXM1149" s="10"/>
      <c r="AXN1149" s="219"/>
      <c r="AXO1149" s="167" t="s">
        <v>80</v>
      </c>
      <c r="AXP1149" s="500" t="s">
        <v>2931</v>
      </c>
      <c r="AXQ1149" s="14" t="s">
        <v>1588</v>
      </c>
      <c r="AXR1149" s="230">
        <f t="shared" ref="AXR1149" si="4146">IF(AXQ1149="Kopman",1.4,1)</f>
        <v>1.4</v>
      </c>
      <c r="AXS1149" s="168">
        <f t="shared" ref="AXS1149:AXS1153" si="4147">VLOOKUP(AXP1149,$A$1213:$F$2274,6,FALSE)</f>
        <v>156</v>
      </c>
      <c r="AXT1149" s="167" t="s">
        <v>61</v>
      </c>
      <c r="AXU1149" s="10">
        <f t="shared" ref="AXU1149" si="4148">AXS1149*1.5*AXR1149</f>
        <v>327.59999999999997</v>
      </c>
      <c r="AXV1149" s="10"/>
      <c r="AXW1149" s="219"/>
      <c r="AXX1149" s="167" t="s">
        <v>80</v>
      </c>
      <c r="AXY1149" s="500" t="s">
        <v>3315</v>
      </c>
      <c r="AYA1149" s="230">
        <f t="shared" ref="AYA1149" si="4149">IF(AXZ1149="Kopman",1.4,1)</f>
        <v>1</v>
      </c>
      <c r="AYB1149" s="168">
        <f t="shared" ref="AYB1149:AYB1153" si="4150">VLOOKUP(AXY1149,$A$1213:$F$2274,6,FALSE)</f>
        <v>76</v>
      </c>
      <c r="AYC1149" s="167" t="s">
        <v>61</v>
      </c>
      <c r="AYD1149" s="10">
        <f t="shared" ref="AYD1149" si="4151">AYB1149*1.5*AYA1149</f>
        <v>114</v>
      </c>
      <c r="AYE1149" s="10"/>
      <c r="AYF1149" s="219"/>
      <c r="AYG1149" s="167" t="s">
        <v>80</v>
      </c>
      <c r="AYH1149" s="500" t="s">
        <v>2931</v>
      </c>
      <c r="AYJ1149" s="230">
        <f t="shared" ref="AYJ1149" si="4152">IF(AYI1149="Kopman",1.4,1)</f>
        <v>1</v>
      </c>
      <c r="AYK1149" s="168">
        <f t="shared" ref="AYK1149:AYK1153" si="4153">VLOOKUP(AYH1149,$A$1213:$F$2274,6,FALSE)</f>
        <v>156</v>
      </c>
      <c r="AYL1149" s="167" t="s">
        <v>61</v>
      </c>
      <c r="AYM1149" s="10">
        <f t="shared" ref="AYM1149" si="4154">AYK1149*1.5*AYJ1149</f>
        <v>234</v>
      </c>
      <c r="AYN1149" s="10"/>
      <c r="AYO1149" s="219"/>
      <c r="AYP1149" s="167" t="s">
        <v>80</v>
      </c>
      <c r="AYQ1149" s="500" t="s">
        <v>3315</v>
      </c>
      <c r="AYS1149" s="230">
        <f t="shared" ref="AYS1149" si="4155">IF(AYR1149="Kopman",1.4,1)</f>
        <v>1</v>
      </c>
      <c r="AYT1149" s="168">
        <f t="shared" ref="AYT1149:AYT1153" si="4156">VLOOKUP(AYQ1149,$A$1213:$F$2274,6,FALSE)</f>
        <v>76</v>
      </c>
      <c r="AYU1149" s="167" t="s">
        <v>61</v>
      </c>
      <c r="AYV1149" s="10">
        <f t="shared" ref="AYV1149" si="4157">AYT1149*1.5*AYS1149</f>
        <v>114</v>
      </c>
      <c r="AYW1149" s="10"/>
      <c r="AYX1149" s="219"/>
      <c r="AYY1149" s="167" t="s">
        <v>80</v>
      </c>
      <c r="AYZ1149" s="498" t="s">
        <v>2191</v>
      </c>
      <c r="AZB1149" s="230">
        <f t="shared" ref="AZB1149" si="4158">IF(AZA1149="Kopman",1.4,1)</f>
        <v>1</v>
      </c>
      <c r="AZC1149" s="168">
        <f t="shared" ref="AZC1149:AZC1153" si="4159">VLOOKUP(AYZ1149,$A$1213:$F$2274,6,FALSE)</f>
        <v>194</v>
      </c>
      <c r="AZD1149" s="167" t="s">
        <v>61</v>
      </c>
      <c r="AZE1149" s="10">
        <f t="shared" ref="AZE1149" si="4160">AZC1149*1.5*AZB1149</f>
        <v>291</v>
      </c>
      <c r="AZF1149" s="10"/>
      <c r="AZG1149" s="219"/>
      <c r="AZH1149" s="167" t="s">
        <v>80</v>
      </c>
      <c r="AZI1149" s="500" t="s">
        <v>2931</v>
      </c>
      <c r="AZJ1149" s="14" t="s">
        <v>1588</v>
      </c>
      <c r="AZK1149" s="230">
        <f t="shared" ref="AZK1149" si="4161">IF(AZJ1149="Kopman",1.4,1)</f>
        <v>1.4</v>
      </c>
      <c r="AZL1149" s="168">
        <f t="shared" ref="AZL1149:AZL1153" si="4162">VLOOKUP(AZI1149,$A$1213:$F$2274,6,FALSE)</f>
        <v>156</v>
      </c>
      <c r="AZM1149" s="167" t="s">
        <v>61</v>
      </c>
      <c r="AZN1149" s="10">
        <f t="shared" ref="AZN1149" si="4163">AZL1149*1.5*AZK1149</f>
        <v>327.59999999999997</v>
      </c>
      <c r="AZO1149" s="10"/>
      <c r="AZP1149" s="219"/>
      <c r="AZQ1149" s="167" t="s">
        <v>80</v>
      </c>
      <c r="AZR1149" s="500" t="s">
        <v>2931</v>
      </c>
      <c r="AZT1149" s="230">
        <f t="shared" ref="AZT1149" si="4164">IF(AZS1149="Kopman",1.4,1)</f>
        <v>1</v>
      </c>
      <c r="AZU1149" s="168">
        <f t="shared" ref="AZU1149:AZU1153" si="4165">VLOOKUP(AZR1149,$A$1213:$F$2274,6,FALSE)</f>
        <v>156</v>
      </c>
      <c r="AZV1149" s="167" t="s">
        <v>61</v>
      </c>
      <c r="AZW1149" s="10">
        <f t="shared" ref="AZW1149" si="4166">AZU1149*1.5*AZT1149</f>
        <v>234</v>
      </c>
      <c r="AZX1149" s="10"/>
      <c r="AZY1149" s="219"/>
      <c r="AZZ1149" s="167" t="s">
        <v>80</v>
      </c>
      <c r="BAA1149" s="500" t="s">
        <v>2931</v>
      </c>
      <c r="BAB1149" s="14" t="s">
        <v>1588</v>
      </c>
      <c r="BAC1149" s="230">
        <f t="shared" ref="BAC1149" si="4167">IF(BAB1149="Kopman",1.4,1)</f>
        <v>1.4</v>
      </c>
      <c r="BAD1149" s="168">
        <f t="shared" ref="BAD1149:BAD1153" si="4168">VLOOKUP(BAA1149,$A$1213:$F$2274,6,FALSE)</f>
        <v>156</v>
      </c>
      <c r="BAE1149" s="167" t="s">
        <v>61</v>
      </c>
      <c r="BAF1149" s="10">
        <f t="shared" ref="BAF1149" si="4169">BAD1149*1.5*BAC1149</f>
        <v>327.59999999999997</v>
      </c>
      <c r="BAG1149" s="10"/>
      <c r="BAH1149" s="219"/>
      <c r="BAI1149" s="167" t="s">
        <v>80</v>
      </c>
      <c r="BAJ1149" s="500" t="s">
        <v>2931</v>
      </c>
      <c r="BAK1149" s="14" t="s">
        <v>1588</v>
      </c>
      <c r="BAL1149" s="230">
        <f t="shared" ref="BAL1149" si="4170">IF(BAK1149="Kopman",1.4,1)</f>
        <v>1.4</v>
      </c>
      <c r="BAM1149" s="168">
        <f t="shared" ref="BAM1149:BAM1153" si="4171">VLOOKUP(BAJ1149,$A$1213:$F$2274,6,FALSE)</f>
        <v>156</v>
      </c>
      <c r="BAN1149" s="167" t="s">
        <v>61</v>
      </c>
      <c r="BAO1149" s="10">
        <f t="shared" ref="BAO1149" si="4172">BAM1149*1.5*BAL1149</f>
        <v>327.59999999999997</v>
      </c>
      <c r="BAP1149" s="10"/>
      <c r="BAQ1149" s="219"/>
      <c r="BAR1149" s="167" t="s">
        <v>80</v>
      </c>
      <c r="BAS1149" s="500" t="s">
        <v>2931</v>
      </c>
      <c r="BAU1149" s="230">
        <f t="shared" ref="BAU1149" si="4173">IF(BAT1149="Kopman",1.4,1)</f>
        <v>1</v>
      </c>
      <c r="BAV1149" s="168">
        <f t="shared" ref="BAV1149:BAV1153" si="4174">VLOOKUP(BAS1149,$A$1213:$F$2274,6,FALSE)</f>
        <v>156</v>
      </c>
      <c r="BAW1149" s="167" t="s">
        <v>61</v>
      </c>
      <c r="BAX1149" s="10">
        <f t="shared" ref="BAX1149" si="4175">BAV1149*1.5*BAU1149</f>
        <v>234</v>
      </c>
      <c r="BAY1149" s="10"/>
      <c r="BAZ1149" s="219"/>
      <c r="BBA1149" s="167" t="s">
        <v>80</v>
      </c>
      <c r="BBB1149" s="500" t="s">
        <v>2931</v>
      </c>
      <c r="BBD1149" s="230">
        <f t="shared" ref="BBD1149" si="4176">IF(BBC1149="Kopman",1.4,1)</f>
        <v>1</v>
      </c>
      <c r="BBE1149" s="168">
        <f t="shared" ref="BBE1149:BBE1153" si="4177">VLOOKUP(BBB1149,$A$1213:$F$2274,6,FALSE)</f>
        <v>156</v>
      </c>
      <c r="BBF1149" s="167" t="s">
        <v>61</v>
      </c>
      <c r="BBG1149" s="10">
        <f t="shared" ref="BBG1149" si="4178">BBE1149*1.5*BBD1149</f>
        <v>234</v>
      </c>
      <c r="BBH1149" s="10"/>
      <c r="BBI1149" s="219"/>
      <c r="BBJ1149" s="167" t="s">
        <v>80</v>
      </c>
      <c r="BBK1149" s="500" t="s">
        <v>2931</v>
      </c>
      <c r="BBL1149" s="14" t="s">
        <v>1588</v>
      </c>
      <c r="BBM1149" s="230">
        <f t="shared" ref="BBM1149" si="4179">IF(BBL1149="Kopman",1.4,1)</f>
        <v>1.4</v>
      </c>
      <c r="BBN1149" s="168">
        <f t="shared" ref="BBN1149:BBN1153" si="4180">VLOOKUP(BBK1149,$A$1213:$F$2274,6,FALSE)</f>
        <v>156</v>
      </c>
      <c r="BBO1149" s="167" t="s">
        <v>61</v>
      </c>
      <c r="BBP1149" s="10">
        <f t="shared" ref="BBP1149" si="4181">BBN1149*1.5*BBM1149</f>
        <v>327.59999999999997</v>
      </c>
      <c r="BBQ1149" s="10"/>
      <c r="BBR1149" s="219"/>
      <c r="BBS1149" s="167" t="s">
        <v>80</v>
      </c>
      <c r="BBT1149" s="500" t="s">
        <v>2931</v>
      </c>
      <c r="BBV1149" s="230">
        <f t="shared" ref="BBV1149" si="4182">IF(BBU1149="Kopman",1.4,1)</f>
        <v>1</v>
      </c>
      <c r="BBW1149" s="168">
        <f t="shared" ref="BBW1149:BBW1153" si="4183">VLOOKUP(BBT1149,$A$1213:$F$2274,6,FALSE)</f>
        <v>156</v>
      </c>
      <c r="BBX1149" s="167" t="s">
        <v>61</v>
      </c>
      <c r="BBY1149" s="10">
        <f t="shared" ref="BBY1149" si="4184">BBW1149*1.5*BBV1149</f>
        <v>234</v>
      </c>
      <c r="BBZ1149" s="10"/>
      <c r="BCA1149" s="219"/>
      <c r="BCB1149" s="167" t="s">
        <v>80</v>
      </c>
      <c r="BCC1149" s="328" t="s">
        <v>2931</v>
      </c>
      <c r="BCE1149" s="230">
        <f t="shared" ref="BCE1149" si="4185">IF(BCD1149="Kopman",1.4,1)</f>
        <v>1</v>
      </c>
      <c r="BCF1149" s="168">
        <f t="shared" ref="BCF1149:BCF1153" si="4186">VLOOKUP(BCC1149,$A$1213:$F$2274,6,FALSE)</f>
        <v>156</v>
      </c>
      <c r="BCG1149" s="167" t="s">
        <v>61</v>
      </c>
      <c r="BCH1149" s="10">
        <f t="shared" ref="BCH1149" si="4187">BCF1149*1.5*BCE1149</f>
        <v>234</v>
      </c>
      <c r="BCI1149" s="10"/>
      <c r="BCJ1149" s="219"/>
      <c r="BCK1149" s="167" t="s">
        <v>80</v>
      </c>
      <c r="BCL1149" s="500" t="s">
        <v>2931</v>
      </c>
      <c r="BCN1149" s="230">
        <f t="shared" ref="BCN1149" si="4188">IF(BCM1149="Kopman",1.4,1)</f>
        <v>1</v>
      </c>
      <c r="BCO1149" s="168">
        <f t="shared" ref="BCO1149:BCO1153" si="4189">VLOOKUP(BCL1149,$A$1213:$F$2274,6,FALSE)</f>
        <v>156</v>
      </c>
      <c r="BCP1149" s="167" t="s">
        <v>61</v>
      </c>
      <c r="BCQ1149" s="10">
        <f t="shared" ref="BCQ1149" si="4190">BCO1149*1.5*BCN1149</f>
        <v>234</v>
      </c>
      <c r="BCR1149" s="10"/>
      <c r="BCS1149" s="219"/>
      <c r="BCT1149" s="167" t="s">
        <v>80</v>
      </c>
      <c r="BCU1149" s="500" t="s">
        <v>3315</v>
      </c>
      <c r="BCW1149" s="230">
        <f t="shared" ref="BCW1149" si="4191">IF(BCV1149="Kopman",1.4,1)</f>
        <v>1</v>
      </c>
      <c r="BCX1149" s="168">
        <f t="shared" ref="BCX1149:BCX1153" si="4192">VLOOKUP(BCU1149,$A$1213:$F$2274,6,FALSE)</f>
        <v>76</v>
      </c>
      <c r="BCY1149" s="167" t="s">
        <v>61</v>
      </c>
      <c r="BCZ1149" s="10">
        <f t="shared" ref="BCZ1149" si="4193">BCX1149*1.5*BCW1149</f>
        <v>114</v>
      </c>
      <c r="BDA1149" s="10"/>
      <c r="BDB1149" s="219"/>
      <c r="BDC1149" s="167" t="s">
        <v>80</v>
      </c>
      <c r="BDD1149" s="500" t="s">
        <v>2931</v>
      </c>
      <c r="BDF1149" s="230">
        <f t="shared" ref="BDF1149" si="4194">IF(BDE1149="Kopman",1.4,1)</f>
        <v>1</v>
      </c>
      <c r="BDG1149" s="168">
        <f t="shared" ref="BDG1149:BDG1153" si="4195">VLOOKUP(BDD1149,$A$1213:$F$2274,6,FALSE)</f>
        <v>156</v>
      </c>
      <c r="BDH1149" s="167" t="s">
        <v>61</v>
      </c>
      <c r="BDI1149" s="10">
        <f t="shared" ref="BDI1149" si="4196">BDG1149*1.5*BDF1149</f>
        <v>234</v>
      </c>
      <c r="BDJ1149" s="10"/>
      <c r="BDK1149" s="219"/>
      <c r="BDL1149" s="167" t="s">
        <v>80</v>
      </c>
      <c r="BDM1149" s="328" t="s">
        <v>3315</v>
      </c>
      <c r="BDN1149" s="14" t="s">
        <v>1588</v>
      </c>
      <c r="BDO1149" s="230">
        <f t="shared" ref="BDO1149" si="4197">IF(BDN1149="Kopman",1.4,1)</f>
        <v>1.4</v>
      </c>
      <c r="BDP1149" s="168">
        <f t="shared" ref="BDP1149:BDP1153" si="4198">VLOOKUP(BDM1149,$A$1213:$F$2274,6,FALSE)</f>
        <v>76</v>
      </c>
      <c r="BDQ1149" s="167" t="s">
        <v>61</v>
      </c>
      <c r="BDR1149" s="10">
        <f t="shared" ref="BDR1149" si="4199">BDP1149*1.5*BDO1149</f>
        <v>159.6</v>
      </c>
      <c r="BDS1149" s="10"/>
      <c r="BDT1149" s="219"/>
      <c r="BDU1149" s="167" t="s">
        <v>80</v>
      </c>
      <c r="BDV1149" s="500" t="s">
        <v>433</v>
      </c>
      <c r="BDX1149" s="230">
        <f t="shared" ref="BDX1149" si="4200">IF(BDW1149="Kopman",1.4,1)</f>
        <v>1</v>
      </c>
      <c r="BDY1149" s="168">
        <f t="shared" ref="BDY1149:BDY1153" si="4201">VLOOKUP(BDV1149,$A$1213:$F$2274,6,FALSE)</f>
        <v>0</v>
      </c>
      <c r="BDZ1149" s="167" t="s">
        <v>61</v>
      </c>
      <c r="BEA1149" s="10">
        <f t="shared" ref="BEA1149" si="4202">BDY1149*1.5*BDX1149</f>
        <v>0</v>
      </c>
      <c r="BEB1149" s="10"/>
      <c r="BEC1149" s="219"/>
      <c r="BED1149" s="167" t="s">
        <v>80</v>
      </c>
      <c r="BEE1149" s="498" t="s">
        <v>566</v>
      </c>
      <c r="BEG1149" s="230">
        <f t="shared" ref="BEG1149" si="4203">IF(BEF1149="Kopman",1.4,1)</f>
        <v>1</v>
      </c>
      <c r="BEH1149" s="168">
        <f t="shared" ref="BEH1149:BEH1153" si="4204">VLOOKUP(BEE1149,$A$1213:$F$2274,6,FALSE)</f>
        <v>10</v>
      </c>
      <c r="BEI1149" s="167" t="s">
        <v>61</v>
      </c>
      <c r="BEJ1149" s="10">
        <f t="shared" ref="BEJ1149" si="4205">BEH1149*1.5*BEG1149</f>
        <v>15</v>
      </c>
      <c r="BEK1149" s="10"/>
      <c r="BEL1149" s="219"/>
      <c r="BEM1149" s="167" t="s">
        <v>80</v>
      </c>
      <c r="BEN1149" s="498" t="s">
        <v>2931</v>
      </c>
      <c r="BEO1149" s="14" t="s">
        <v>1588</v>
      </c>
      <c r="BEP1149" s="230">
        <f t="shared" ref="BEP1149" si="4206">IF(BEO1149="Kopman",1.4,1)</f>
        <v>1.4</v>
      </c>
      <c r="BEQ1149" s="168">
        <f t="shared" ref="BEQ1149:BEQ1153" si="4207">VLOOKUP(BEN1149,$A$1213:$F$2274,6,FALSE)</f>
        <v>156</v>
      </c>
      <c r="BER1149" s="167" t="s">
        <v>61</v>
      </c>
      <c r="BES1149" s="10">
        <f t="shared" ref="BES1149" si="4208">BEQ1149*1.5*BEP1149</f>
        <v>327.59999999999997</v>
      </c>
      <c r="BET1149" s="10"/>
      <c r="BEU1149" s="219"/>
      <c r="BEV1149" s="167" t="s">
        <v>80</v>
      </c>
      <c r="BEW1149" s="500" t="s">
        <v>2931</v>
      </c>
      <c r="BEY1149" s="230">
        <f t="shared" ref="BEY1149" si="4209">IF(BEX1149="Kopman",1.4,1)</f>
        <v>1</v>
      </c>
      <c r="BEZ1149" s="168">
        <f t="shared" ref="BEZ1149:BEZ1153" si="4210">VLOOKUP(BEW1149,$A$1213:$F$2274,6,FALSE)</f>
        <v>156</v>
      </c>
      <c r="BFA1149" s="167" t="s">
        <v>61</v>
      </c>
      <c r="BFB1149" s="10">
        <f t="shared" ref="BFB1149" si="4211">BEZ1149*1.5*BEY1149</f>
        <v>234</v>
      </c>
      <c r="BFC1149" s="10"/>
      <c r="BFD1149" s="219"/>
      <c r="BFE1149" s="167"/>
      <c r="BFF1149" s="327"/>
      <c r="BFH1149" s="230"/>
      <c r="BFI1149" s="168"/>
      <c r="BFJ1149" s="167"/>
      <c r="BFK1149" s="10"/>
      <c r="BFL1149" s="10"/>
      <c r="BFN1149" s="167"/>
      <c r="BFO1149" s="327"/>
      <c r="BFQ1149" s="230"/>
      <c r="BFR1149" s="168"/>
      <c r="BFS1149" s="167"/>
      <c r="BFT1149" s="10"/>
      <c r="BFU1149" s="10"/>
      <c r="BFW1149" s="167"/>
      <c r="BFX1149" s="328"/>
      <c r="BFZ1149" s="230"/>
      <c r="BGA1149" s="168"/>
      <c r="BGB1149" s="167"/>
      <c r="BGC1149" s="10"/>
      <c r="BGD1149" s="10"/>
      <c r="BGF1149" s="167"/>
      <c r="BGG1149" s="327"/>
      <c r="BGI1149" s="230"/>
      <c r="BGJ1149" s="168"/>
      <c r="BGK1149" s="167"/>
      <c r="BGL1149" s="10"/>
      <c r="BGM1149" s="10"/>
      <c r="BGO1149" s="167"/>
      <c r="BGP1149" s="328"/>
      <c r="BGR1149" s="230"/>
      <c r="BGS1149" s="168"/>
      <c r="BGT1149" s="167"/>
      <c r="BGU1149" s="10"/>
      <c r="BGV1149" s="10"/>
      <c r="BGX1149" s="167"/>
      <c r="BGY1149" s="327"/>
      <c r="BHA1149" s="230"/>
      <c r="BHB1149" s="168"/>
      <c r="BHC1149" s="167"/>
      <c r="BHD1149" s="10"/>
      <c r="BHE1149" s="10"/>
    </row>
    <row r="1150" spans="1:1565" s="14" customFormat="1" ht="15">
      <c r="A1150" s="167" t="s">
        <v>81</v>
      </c>
      <c r="B1150" s="325" t="s">
        <v>3315</v>
      </c>
      <c r="D1150" s="168"/>
      <c r="E1150" s="168">
        <f>VLOOKUP(B1150,$A$1213:$F$2274,6,FALSE)</f>
        <v>76</v>
      </c>
      <c r="F1150" s="167" t="s">
        <v>63</v>
      </c>
      <c r="G1150" s="10">
        <f>E1150*1.4</f>
        <v>106.39999999999999</v>
      </c>
      <c r="H1150" s="10"/>
      <c r="I1150" s="219"/>
      <c r="J1150" s="167" t="s">
        <v>81</v>
      </c>
      <c r="K1150" s="325" t="s">
        <v>3315</v>
      </c>
      <c r="M1150" s="168"/>
      <c r="N1150" s="168">
        <f>VLOOKUP(K1150,$A$1213:$F$2274,6,FALSE)</f>
        <v>76</v>
      </c>
      <c r="O1150" s="167" t="s">
        <v>63</v>
      </c>
      <c r="P1150" s="10">
        <f>N1150*1.4</f>
        <v>106.39999999999999</v>
      </c>
      <c r="Q1150" s="10"/>
      <c r="R1150" s="219"/>
      <c r="S1150" s="167" t="s">
        <v>81</v>
      </c>
      <c r="T1150" s="325" t="s">
        <v>3315</v>
      </c>
      <c r="V1150" s="168"/>
      <c r="W1150" s="168">
        <f t="shared" si="3715"/>
        <v>76</v>
      </c>
      <c r="X1150" s="167" t="s">
        <v>63</v>
      </c>
      <c r="Y1150" s="10">
        <f t="shared" ref="Y1150" si="4212">W1150*1.4</f>
        <v>106.39999999999999</v>
      </c>
      <c r="Z1150" s="10"/>
      <c r="AA1150" s="219"/>
      <c r="AB1150" s="167" t="s">
        <v>81</v>
      </c>
      <c r="AC1150" s="325" t="s">
        <v>2931</v>
      </c>
      <c r="AE1150" s="168"/>
      <c r="AF1150" s="168">
        <f t="shared" si="3718"/>
        <v>156</v>
      </c>
      <c r="AG1150" s="167" t="s">
        <v>63</v>
      </c>
      <c r="AH1150" s="10">
        <f t="shared" ref="AH1150" si="4213">AF1150*1.4</f>
        <v>218.39999999999998</v>
      </c>
      <c r="AI1150" s="10"/>
      <c r="AJ1150" s="219"/>
      <c r="AK1150" s="167" t="s">
        <v>81</v>
      </c>
      <c r="AL1150" s="498" t="s">
        <v>2931</v>
      </c>
      <c r="AN1150" s="168"/>
      <c r="AO1150" s="168">
        <f t="shared" si="3721"/>
        <v>156</v>
      </c>
      <c r="AP1150" s="167" t="s">
        <v>63</v>
      </c>
      <c r="AQ1150" s="10">
        <f t="shared" ref="AQ1150" si="4214">AO1150*1.4</f>
        <v>218.39999999999998</v>
      </c>
      <c r="AR1150" s="10"/>
      <c r="AS1150" s="219"/>
      <c r="AT1150" s="167" t="s">
        <v>81</v>
      </c>
      <c r="AU1150" s="325" t="s">
        <v>1963</v>
      </c>
      <c r="AW1150" s="168"/>
      <c r="AX1150" s="168">
        <f t="shared" si="3724"/>
        <v>50</v>
      </c>
      <c r="AY1150" s="167" t="s">
        <v>63</v>
      </c>
      <c r="AZ1150" s="10">
        <f t="shared" ref="AZ1150" si="4215">AX1150*1.4</f>
        <v>70</v>
      </c>
      <c r="BA1150" s="10"/>
      <c r="BB1150" s="219"/>
      <c r="BC1150" s="167" t="s">
        <v>81</v>
      </c>
      <c r="BD1150" s="325" t="s">
        <v>3315</v>
      </c>
      <c r="BF1150" s="168"/>
      <c r="BG1150" s="168">
        <f t="shared" si="3727"/>
        <v>76</v>
      </c>
      <c r="BH1150" s="167" t="s">
        <v>63</v>
      </c>
      <c r="BI1150" s="10">
        <f t="shared" ref="BI1150" si="4216">BG1150*1.4</f>
        <v>106.39999999999999</v>
      </c>
      <c r="BJ1150" s="10"/>
      <c r="BK1150" s="219"/>
      <c r="BL1150" s="167" t="s">
        <v>81</v>
      </c>
      <c r="BM1150" s="325" t="s">
        <v>429</v>
      </c>
      <c r="BO1150" s="168"/>
      <c r="BP1150" s="168">
        <f t="shared" si="3730"/>
        <v>0</v>
      </c>
      <c r="BQ1150" s="167" t="s">
        <v>63</v>
      </c>
      <c r="BR1150" s="10">
        <f t="shared" ref="BR1150" si="4217">BP1150*1.4</f>
        <v>0</v>
      </c>
      <c r="BS1150" s="10"/>
      <c r="BT1150" s="219"/>
      <c r="BU1150" s="167" t="s">
        <v>81</v>
      </c>
      <c r="BV1150" s="325" t="s">
        <v>3315</v>
      </c>
      <c r="BX1150" s="168"/>
      <c r="BY1150" s="168">
        <f t="shared" si="3733"/>
        <v>76</v>
      </c>
      <c r="BZ1150" s="167" t="s">
        <v>63</v>
      </c>
      <c r="CA1150" s="10">
        <f t="shared" ref="CA1150" si="4218">BY1150*1.4</f>
        <v>106.39999999999999</v>
      </c>
      <c r="CB1150" s="10"/>
      <c r="CC1150" s="219"/>
      <c r="CD1150" s="167" t="s">
        <v>81</v>
      </c>
      <c r="CE1150" s="325" t="s">
        <v>3315</v>
      </c>
      <c r="CG1150" s="168"/>
      <c r="CH1150" s="168">
        <f t="shared" si="3736"/>
        <v>76</v>
      </c>
      <c r="CI1150" s="167" t="s">
        <v>63</v>
      </c>
      <c r="CJ1150" s="10">
        <f t="shared" ref="CJ1150" si="4219">CH1150*1.4</f>
        <v>106.39999999999999</v>
      </c>
      <c r="CK1150" s="10"/>
      <c r="CL1150" s="219"/>
      <c r="CM1150" s="167" t="s">
        <v>81</v>
      </c>
      <c r="CN1150" s="325" t="s">
        <v>3315</v>
      </c>
      <c r="CP1150" s="168"/>
      <c r="CQ1150" s="168">
        <f t="shared" si="3739"/>
        <v>76</v>
      </c>
      <c r="CR1150" s="167" t="s">
        <v>63</v>
      </c>
      <c r="CS1150" s="10">
        <f t="shared" ref="CS1150" si="4220">CQ1150*1.4</f>
        <v>106.39999999999999</v>
      </c>
      <c r="CT1150" s="10"/>
      <c r="CU1150" s="219"/>
      <c r="CV1150" s="167" t="s">
        <v>81</v>
      </c>
      <c r="CW1150" s="325" t="s">
        <v>3315</v>
      </c>
      <c r="CY1150" s="168"/>
      <c r="CZ1150" s="168">
        <f t="shared" si="3742"/>
        <v>76</v>
      </c>
      <c r="DA1150" s="167" t="s">
        <v>63</v>
      </c>
      <c r="DB1150" s="10">
        <f t="shared" ref="DB1150" si="4221">CZ1150*1.4</f>
        <v>106.39999999999999</v>
      </c>
      <c r="DC1150" s="10"/>
      <c r="DD1150" s="219"/>
      <c r="DE1150" s="167" t="s">
        <v>81</v>
      </c>
      <c r="DF1150" s="325" t="s">
        <v>1635</v>
      </c>
      <c r="DH1150" s="168"/>
      <c r="DI1150" s="168">
        <f t="shared" si="3745"/>
        <v>45</v>
      </c>
      <c r="DJ1150" s="167" t="s">
        <v>63</v>
      </c>
      <c r="DK1150" s="10">
        <f t="shared" ref="DK1150" si="4222">DI1150*1.4</f>
        <v>62.999999999999993</v>
      </c>
      <c r="DL1150" s="10"/>
      <c r="DM1150" s="219"/>
      <c r="DN1150" s="167" t="s">
        <v>81</v>
      </c>
      <c r="DO1150" s="325" t="s">
        <v>3315</v>
      </c>
      <c r="DQ1150" s="168"/>
      <c r="DR1150" s="168">
        <f t="shared" si="3748"/>
        <v>76</v>
      </c>
      <c r="DS1150" s="167" t="s">
        <v>63</v>
      </c>
      <c r="DT1150" s="10">
        <f t="shared" ref="DT1150" si="4223">DR1150*1.4</f>
        <v>106.39999999999999</v>
      </c>
      <c r="DU1150" s="10"/>
      <c r="DV1150" s="219"/>
      <c r="DW1150" s="167" t="s">
        <v>81</v>
      </c>
      <c r="DX1150" s="325" t="s">
        <v>2931</v>
      </c>
      <c r="DZ1150" s="168"/>
      <c r="EA1150" s="168">
        <f t="shared" si="3751"/>
        <v>156</v>
      </c>
      <c r="EB1150" s="167" t="s">
        <v>63</v>
      </c>
      <c r="EC1150" s="10">
        <f t="shared" ref="EC1150" si="4224">EA1150*1.4</f>
        <v>218.39999999999998</v>
      </c>
      <c r="ED1150" s="10"/>
      <c r="EE1150" s="219"/>
      <c r="EF1150" s="167" t="s">
        <v>81</v>
      </c>
      <c r="EG1150" s="325" t="s">
        <v>429</v>
      </c>
      <c r="EI1150" s="168"/>
      <c r="EJ1150" s="168">
        <f t="shared" si="3754"/>
        <v>0</v>
      </c>
      <c r="EK1150" s="167" t="s">
        <v>63</v>
      </c>
      <c r="EL1150" s="10">
        <f t="shared" ref="EL1150" si="4225">EJ1150*1.4</f>
        <v>0</v>
      </c>
      <c r="EM1150" s="10"/>
      <c r="EN1150" s="219"/>
      <c r="EO1150" s="167" t="s">
        <v>81</v>
      </c>
      <c r="EP1150" s="325" t="s">
        <v>566</v>
      </c>
      <c r="ER1150" s="168"/>
      <c r="ES1150" s="168">
        <f t="shared" si="3757"/>
        <v>10</v>
      </c>
      <c r="ET1150" s="167" t="s">
        <v>63</v>
      </c>
      <c r="EU1150" s="10">
        <f t="shared" ref="EU1150" si="4226">ES1150*1.4</f>
        <v>14</v>
      </c>
      <c r="EV1150" s="10"/>
      <c r="EW1150" s="219"/>
      <c r="EX1150" s="167" t="s">
        <v>81</v>
      </c>
      <c r="EY1150" s="325" t="s">
        <v>2931</v>
      </c>
      <c r="FA1150" s="168"/>
      <c r="FB1150" s="168">
        <f t="shared" si="3760"/>
        <v>156</v>
      </c>
      <c r="FC1150" s="167" t="s">
        <v>63</v>
      </c>
      <c r="FD1150" s="10">
        <f t="shared" ref="FD1150" si="4227">FB1150*1.4</f>
        <v>218.39999999999998</v>
      </c>
      <c r="FE1150" s="10"/>
      <c r="FF1150" s="219"/>
      <c r="FG1150" s="167" t="s">
        <v>81</v>
      </c>
      <c r="FH1150" s="325" t="s">
        <v>429</v>
      </c>
      <c r="FJ1150" s="168"/>
      <c r="FK1150" s="168">
        <f t="shared" si="3763"/>
        <v>0</v>
      </c>
      <c r="FL1150" s="167" t="s">
        <v>63</v>
      </c>
      <c r="FM1150" s="10">
        <f t="shared" ref="FM1150" si="4228">FK1150*1.4</f>
        <v>0</v>
      </c>
      <c r="FN1150" s="10"/>
      <c r="FO1150" s="219"/>
      <c r="FP1150" s="167" t="s">
        <v>81</v>
      </c>
      <c r="FQ1150" s="325" t="s">
        <v>3315</v>
      </c>
      <c r="FS1150" s="168"/>
      <c r="FT1150" s="168">
        <f t="shared" si="3766"/>
        <v>76</v>
      </c>
      <c r="FU1150" s="167" t="s">
        <v>63</v>
      </c>
      <c r="FV1150" s="10">
        <f t="shared" ref="FV1150" si="4229">FT1150*1.4</f>
        <v>106.39999999999999</v>
      </c>
      <c r="FW1150" s="10"/>
      <c r="FX1150" s="219"/>
      <c r="FY1150" s="167" t="s">
        <v>81</v>
      </c>
      <c r="FZ1150" s="325" t="s">
        <v>2931</v>
      </c>
      <c r="GB1150" s="168"/>
      <c r="GC1150" s="168">
        <f t="shared" si="3769"/>
        <v>156</v>
      </c>
      <c r="GD1150" s="167" t="s">
        <v>63</v>
      </c>
      <c r="GE1150" s="10">
        <f t="shared" ref="GE1150" si="4230">GC1150*1.4</f>
        <v>218.39999999999998</v>
      </c>
      <c r="GF1150" s="10"/>
      <c r="GG1150" s="219"/>
      <c r="GH1150" s="167" t="s">
        <v>81</v>
      </c>
      <c r="GI1150" s="325" t="s">
        <v>3315</v>
      </c>
      <c r="GK1150" s="168"/>
      <c r="GL1150" s="168">
        <f t="shared" si="3772"/>
        <v>76</v>
      </c>
      <c r="GM1150" s="167" t="s">
        <v>63</v>
      </c>
      <c r="GN1150" s="10">
        <f t="shared" ref="GN1150" si="4231">GL1150*1.4</f>
        <v>106.39999999999999</v>
      </c>
      <c r="GO1150" s="10"/>
      <c r="GP1150" s="219"/>
      <c r="GQ1150" s="167" t="s">
        <v>81</v>
      </c>
      <c r="GR1150" s="325" t="s">
        <v>2931</v>
      </c>
      <c r="GT1150" s="168"/>
      <c r="GU1150" s="168">
        <f t="shared" si="3775"/>
        <v>156</v>
      </c>
      <c r="GV1150" s="167" t="s">
        <v>63</v>
      </c>
      <c r="GW1150" s="10">
        <f t="shared" ref="GW1150" si="4232">GU1150*1.4</f>
        <v>218.39999999999998</v>
      </c>
      <c r="GX1150" s="10"/>
      <c r="GY1150" s="219"/>
      <c r="GZ1150" s="167" t="s">
        <v>81</v>
      </c>
      <c r="HA1150" s="325" t="s">
        <v>3315</v>
      </c>
      <c r="HC1150" s="168"/>
      <c r="HD1150" s="168">
        <f t="shared" si="3778"/>
        <v>76</v>
      </c>
      <c r="HE1150" s="167" t="s">
        <v>63</v>
      </c>
      <c r="HF1150" s="10">
        <f t="shared" ref="HF1150" si="4233">HD1150*1.4</f>
        <v>106.39999999999999</v>
      </c>
      <c r="HG1150" s="10"/>
      <c r="HH1150" s="219"/>
      <c r="HI1150" s="167" t="s">
        <v>81</v>
      </c>
      <c r="HJ1150" s="325" t="s">
        <v>3070</v>
      </c>
      <c r="HL1150" s="168"/>
      <c r="HM1150" s="168">
        <f t="shared" si="3781"/>
        <v>0</v>
      </c>
      <c r="HN1150" s="167" t="s">
        <v>63</v>
      </c>
      <c r="HO1150" s="10">
        <f t="shared" ref="HO1150" si="4234">HM1150*1.4</f>
        <v>0</v>
      </c>
      <c r="HP1150" s="10"/>
      <c r="HQ1150" s="219"/>
      <c r="HR1150" s="167" t="s">
        <v>81</v>
      </c>
      <c r="HS1150" s="325" t="s">
        <v>2007</v>
      </c>
      <c r="HU1150" s="168"/>
      <c r="HV1150" s="168">
        <f t="shared" si="3784"/>
        <v>3</v>
      </c>
      <c r="HW1150" s="167" t="s">
        <v>63</v>
      </c>
      <c r="HX1150" s="10">
        <f t="shared" ref="HX1150" si="4235">HV1150*1.4</f>
        <v>4.1999999999999993</v>
      </c>
      <c r="HY1150" s="10"/>
      <c r="HZ1150" s="219"/>
      <c r="IA1150" s="167" t="s">
        <v>81</v>
      </c>
      <c r="IB1150" s="325" t="s">
        <v>3070</v>
      </c>
      <c r="ID1150" s="168"/>
      <c r="IE1150" s="168">
        <f t="shared" si="3787"/>
        <v>0</v>
      </c>
      <c r="IF1150" s="167" t="s">
        <v>63</v>
      </c>
      <c r="IG1150" s="10">
        <f t="shared" ref="IG1150" si="4236">IE1150*1.4</f>
        <v>0</v>
      </c>
      <c r="IH1150" s="10"/>
      <c r="II1150" s="219"/>
      <c r="IJ1150" s="167" t="s">
        <v>81</v>
      </c>
      <c r="IK1150" s="325" t="s">
        <v>566</v>
      </c>
      <c r="IM1150" s="168"/>
      <c r="IN1150" s="168">
        <f t="shared" si="3790"/>
        <v>10</v>
      </c>
      <c r="IO1150" s="167" t="s">
        <v>63</v>
      </c>
      <c r="IP1150" s="10">
        <f t="shared" ref="IP1150" si="4237">IN1150*1.4</f>
        <v>14</v>
      </c>
      <c r="IQ1150" s="10"/>
      <c r="IR1150" s="219"/>
      <c r="IS1150" s="167" t="s">
        <v>81</v>
      </c>
      <c r="IT1150" s="325" t="s">
        <v>3315</v>
      </c>
      <c r="IV1150" s="168"/>
      <c r="IW1150" s="168">
        <f t="shared" si="3793"/>
        <v>76</v>
      </c>
      <c r="IX1150" s="167" t="s">
        <v>63</v>
      </c>
      <c r="IY1150" s="10">
        <f t="shared" ref="IY1150" si="4238">IW1150*1.4</f>
        <v>106.39999999999999</v>
      </c>
      <c r="IZ1150" s="10"/>
      <c r="JA1150" s="219"/>
      <c r="JB1150" s="167" t="s">
        <v>81</v>
      </c>
      <c r="JC1150" s="500" t="s">
        <v>1296</v>
      </c>
      <c r="JE1150" s="168"/>
      <c r="JF1150" s="168">
        <f t="shared" si="3796"/>
        <v>16</v>
      </c>
      <c r="JG1150" s="167" t="s">
        <v>63</v>
      </c>
      <c r="JH1150" s="10">
        <f t="shared" ref="JH1150" si="4239">JF1150*1.4</f>
        <v>22.4</v>
      </c>
      <c r="JI1150" s="10"/>
      <c r="JJ1150" s="219"/>
      <c r="JK1150" s="167" t="s">
        <v>81</v>
      </c>
      <c r="JL1150" s="500" t="s">
        <v>3315</v>
      </c>
      <c r="JN1150" s="168"/>
      <c r="JO1150" s="168">
        <f t="shared" si="3799"/>
        <v>76</v>
      </c>
      <c r="JP1150" s="167" t="s">
        <v>63</v>
      </c>
      <c r="JQ1150" s="10">
        <f t="shared" ref="JQ1150" si="4240">JO1150*1.4</f>
        <v>106.39999999999999</v>
      </c>
      <c r="JR1150" s="10"/>
      <c r="JS1150" s="219"/>
      <c r="JT1150" s="167" t="s">
        <v>81</v>
      </c>
      <c r="JU1150" s="500" t="s">
        <v>2931</v>
      </c>
      <c r="JW1150" s="168"/>
      <c r="JX1150" s="168">
        <f t="shared" si="3802"/>
        <v>156</v>
      </c>
      <c r="JY1150" s="167" t="s">
        <v>63</v>
      </c>
      <c r="JZ1150" s="10">
        <f t="shared" ref="JZ1150" si="4241">JX1150*1.4</f>
        <v>218.39999999999998</v>
      </c>
      <c r="KA1150" s="10"/>
      <c r="KB1150" s="219"/>
      <c r="KC1150" s="167" t="s">
        <v>81</v>
      </c>
      <c r="KD1150" s="500" t="s">
        <v>1963</v>
      </c>
      <c r="KF1150" s="168"/>
      <c r="KG1150" s="168">
        <f t="shared" si="3805"/>
        <v>50</v>
      </c>
      <c r="KH1150" s="167" t="s">
        <v>63</v>
      </c>
      <c r="KI1150" s="10">
        <f t="shared" ref="KI1150" si="4242">KG1150*1.4</f>
        <v>70</v>
      </c>
      <c r="KJ1150" s="10"/>
      <c r="KK1150" s="219"/>
      <c r="KL1150" s="167" t="s">
        <v>81</v>
      </c>
      <c r="KM1150" s="500" t="s">
        <v>953</v>
      </c>
      <c r="KO1150" s="168"/>
      <c r="KP1150" s="168">
        <f t="shared" si="3808"/>
        <v>33</v>
      </c>
      <c r="KQ1150" s="167" t="s">
        <v>63</v>
      </c>
      <c r="KR1150" s="10">
        <f t="shared" ref="KR1150" si="4243">KP1150*1.4</f>
        <v>46.199999999999996</v>
      </c>
      <c r="KS1150" s="10"/>
      <c r="KT1150" s="219"/>
      <c r="KU1150" s="167" t="s">
        <v>81</v>
      </c>
      <c r="KV1150" s="328" t="s">
        <v>1963</v>
      </c>
      <c r="KX1150" s="168"/>
      <c r="KY1150" s="168">
        <f t="shared" si="3811"/>
        <v>50</v>
      </c>
      <c r="KZ1150" s="167" t="s">
        <v>63</v>
      </c>
      <c r="LA1150" s="10">
        <f t="shared" ref="LA1150" si="4244">KY1150*1.4</f>
        <v>70</v>
      </c>
      <c r="LB1150" s="10"/>
      <c r="LC1150" s="219"/>
      <c r="LD1150" s="167" t="s">
        <v>81</v>
      </c>
      <c r="LE1150" s="500" t="s">
        <v>2931</v>
      </c>
      <c r="LG1150" s="168"/>
      <c r="LH1150" s="168">
        <f t="shared" si="3814"/>
        <v>156</v>
      </c>
      <c r="LI1150" s="167" t="s">
        <v>63</v>
      </c>
      <c r="LJ1150" s="10">
        <f t="shared" ref="LJ1150" si="4245">LH1150*1.4</f>
        <v>218.39999999999998</v>
      </c>
      <c r="LK1150" s="10"/>
      <c r="LL1150" s="219"/>
      <c r="LM1150" s="167" t="s">
        <v>81</v>
      </c>
      <c r="LN1150" s="500" t="s">
        <v>2931</v>
      </c>
      <c r="LP1150" s="168"/>
      <c r="LQ1150" s="168">
        <f t="shared" si="3817"/>
        <v>156</v>
      </c>
      <c r="LR1150" s="167" t="s">
        <v>63</v>
      </c>
      <c r="LS1150" s="10">
        <f t="shared" ref="LS1150" si="4246">LQ1150*1.4</f>
        <v>218.39999999999998</v>
      </c>
      <c r="LT1150" s="10"/>
      <c r="LU1150" s="219"/>
      <c r="LV1150" s="167" t="s">
        <v>81</v>
      </c>
      <c r="LW1150" s="500" t="s">
        <v>451</v>
      </c>
      <c r="LY1150" s="168"/>
      <c r="LZ1150" s="168">
        <f t="shared" si="3820"/>
        <v>93</v>
      </c>
      <c r="MA1150" s="167" t="s">
        <v>63</v>
      </c>
      <c r="MB1150" s="10">
        <f t="shared" ref="MB1150" si="4247">LZ1150*1.4</f>
        <v>130.19999999999999</v>
      </c>
      <c r="MC1150" s="10"/>
      <c r="MD1150" s="219"/>
      <c r="ME1150" s="167" t="s">
        <v>81</v>
      </c>
      <c r="MF1150" s="500" t="s">
        <v>3070</v>
      </c>
      <c r="MH1150" s="168"/>
      <c r="MI1150" s="168">
        <f t="shared" si="3823"/>
        <v>0</v>
      </c>
      <c r="MJ1150" s="167" t="s">
        <v>63</v>
      </c>
      <c r="MK1150" s="10">
        <f t="shared" ref="MK1150" si="4248">MI1150*1.4</f>
        <v>0</v>
      </c>
      <c r="ML1150" s="10"/>
      <c r="MM1150" s="219"/>
      <c r="MN1150" s="167" t="s">
        <v>81</v>
      </c>
      <c r="MO1150" s="328" t="s">
        <v>453</v>
      </c>
      <c r="MQ1150" s="168"/>
      <c r="MR1150" s="168">
        <f t="shared" si="3826"/>
        <v>5</v>
      </c>
      <c r="MS1150" s="167" t="s">
        <v>63</v>
      </c>
      <c r="MT1150" s="10">
        <f t="shared" ref="MT1150" si="4249">MR1150*1.4</f>
        <v>7</v>
      </c>
      <c r="MU1150" s="10"/>
      <c r="MV1150" s="219"/>
      <c r="MW1150" s="167" t="s">
        <v>81</v>
      </c>
      <c r="MX1150" s="500" t="s">
        <v>433</v>
      </c>
      <c r="MZ1150" s="168"/>
      <c r="NA1150" s="168">
        <f t="shared" si="3829"/>
        <v>0</v>
      </c>
      <c r="NB1150" s="167" t="s">
        <v>63</v>
      </c>
      <c r="NC1150" s="10">
        <f t="shared" ref="NC1150" si="4250">NA1150*1.4</f>
        <v>0</v>
      </c>
      <c r="ND1150" s="10"/>
      <c r="NE1150" s="219"/>
      <c r="NF1150" s="167" t="s">
        <v>81</v>
      </c>
      <c r="NG1150" s="500" t="s">
        <v>3070</v>
      </c>
      <c r="NI1150" s="168"/>
      <c r="NJ1150" s="168">
        <f t="shared" si="3832"/>
        <v>0</v>
      </c>
      <c r="NK1150" s="167" t="s">
        <v>63</v>
      </c>
      <c r="NL1150" s="10">
        <f t="shared" ref="NL1150" si="4251">NJ1150*1.4</f>
        <v>0</v>
      </c>
      <c r="NM1150" s="10"/>
      <c r="NN1150" s="219"/>
      <c r="NO1150" s="167" t="s">
        <v>81</v>
      </c>
      <c r="NP1150" s="500" t="s">
        <v>3315</v>
      </c>
      <c r="NR1150" s="168"/>
      <c r="NS1150" s="168">
        <f t="shared" si="3835"/>
        <v>76</v>
      </c>
      <c r="NT1150" s="167" t="s">
        <v>63</v>
      </c>
      <c r="NU1150" s="10">
        <f t="shared" ref="NU1150" si="4252">NS1150*1.4</f>
        <v>106.39999999999999</v>
      </c>
      <c r="NV1150" s="10"/>
      <c r="NW1150" s="219"/>
      <c r="NX1150" s="167" t="s">
        <v>81</v>
      </c>
      <c r="NY1150" s="500" t="s">
        <v>2931</v>
      </c>
      <c r="OA1150" s="168"/>
      <c r="OB1150" s="168">
        <f t="shared" si="3838"/>
        <v>156</v>
      </c>
      <c r="OC1150" s="167" t="s">
        <v>63</v>
      </c>
      <c r="OD1150" s="10">
        <f t="shared" ref="OD1150" si="4253">OB1150*1.4</f>
        <v>218.39999999999998</v>
      </c>
      <c r="OE1150" s="10"/>
      <c r="OF1150" s="219"/>
      <c r="OG1150" s="167" t="s">
        <v>81</v>
      </c>
      <c r="OH1150" s="500" t="s">
        <v>1942</v>
      </c>
      <c r="OJ1150" s="168"/>
      <c r="OK1150" s="168">
        <f t="shared" si="3841"/>
        <v>3</v>
      </c>
      <c r="OL1150" s="167" t="s">
        <v>63</v>
      </c>
      <c r="OM1150" s="10">
        <f t="shared" ref="OM1150" si="4254">OK1150*1.4</f>
        <v>4.1999999999999993</v>
      </c>
      <c r="ON1150" s="10"/>
      <c r="OO1150" s="219"/>
      <c r="OP1150" s="167" t="s">
        <v>81</v>
      </c>
      <c r="OQ1150" s="500" t="s">
        <v>2931</v>
      </c>
      <c r="OS1150" s="168"/>
      <c r="OT1150" s="168">
        <f t="shared" si="3844"/>
        <v>156</v>
      </c>
      <c r="OU1150" s="167" t="s">
        <v>63</v>
      </c>
      <c r="OV1150" s="10">
        <f t="shared" ref="OV1150" si="4255">OT1150*1.4</f>
        <v>218.39999999999998</v>
      </c>
      <c r="OW1150" s="10"/>
      <c r="OX1150" s="219"/>
      <c r="OY1150" s="167" t="s">
        <v>81</v>
      </c>
      <c r="OZ1150" s="500" t="s">
        <v>945</v>
      </c>
      <c r="PB1150" s="168"/>
      <c r="PC1150" s="168">
        <f t="shared" si="3847"/>
        <v>6</v>
      </c>
      <c r="PD1150" s="167" t="s">
        <v>63</v>
      </c>
      <c r="PE1150" s="10">
        <f t="shared" ref="PE1150" si="4256">PC1150*1.4</f>
        <v>8.3999999999999986</v>
      </c>
      <c r="PF1150" s="10"/>
      <c r="PG1150" s="219"/>
      <c r="PH1150" s="167" t="s">
        <v>81</v>
      </c>
      <c r="PI1150" s="500" t="s">
        <v>945</v>
      </c>
      <c r="PK1150" s="168"/>
      <c r="PL1150" s="168">
        <f t="shared" si="3850"/>
        <v>6</v>
      </c>
      <c r="PM1150" s="167" t="s">
        <v>63</v>
      </c>
      <c r="PN1150" s="10">
        <f t="shared" ref="PN1150" si="4257">PL1150*1.4</f>
        <v>8.3999999999999986</v>
      </c>
      <c r="PO1150" s="10"/>
      <c r="PP1150" s="219"/>
      <c r="PQ1150" s="167" t="s">
        <v>81</v>
      </c>
      <c r="PR1150" s="500" t="s">
        <v>2931</v>
      </c>
      <c r="PT1150" s="168"/>
      <c r="PU1150" s="168">
        <f t="shared" si="3853"/>
        <v>156</v>
      </c>
      <c r="PV1150" s="167" t="s">
        <v>63</v>
      </c>
      <c r="PW1150" s="10">
        <f t="shared" ref="PW1150" si="4258">PU1150*1.4</f>
        <v>218.39999999999998</v>
      </c>
      <c r="PX1150" s="10"/>
      <c r="PY1150" s="219"/>
      <c r="PZ1150" s="167" t="s">
        <v>81</v>
      </c>
      <c r="QA1150" s="500" t="s">
        <v>2931</v>
      </c>
      <c r="QC1150" s="168"/>
      <c r="QD1150" s="168">
        <f t="shared" si="3856"/>
        <v>156</v>
      </c>
      <c r="QE1150" s="167" t="s">
        <v>63</v>
      </c>
      <c r="QF1150" s="10">
        <f t="shared" ref="QF1150" si="4259">QD1150*1.4</f>
        <v>218.39999999999998</v>
      </c>
      <c r="QG1150" s="10"/>
      <c r="QH1150" s="219"/>
      <c r="QI1150" s="167" t="s">
        <v>81</v>
      </c>
      <c r="QJ1150" s="500" t="s">
        <v>2931</v>
      </c>
      <c r="QL1150" s="168"/>
      <c r="QM1150" s="168">
        <f t="shared" si="3859"/>
        <v>156</v>
      </c>
      <c r="QN1150" s="167" t="s">
        <v>63</v>
      </c>
      <c r="QO1150" s="10">
        <f t="shared" ref="QO1150" si="4260">QM1150*1.4</f>
        <v>218.39999999999998</v>
      </c>
      <c r="QP1150" s="10"/>
      <c r="QQ1150" s="219"/>
      <c r="QR1150" s="167" t="s">
        <v>81</v>
      </c>
      <c r="QS1150" s="500" t="s">
        <v>588</v>
      </c>
      <c r="QU1150" s="168"/>
      <c r="QV1150" s="168">
        <f t="shared" si="3862"/>
        <v>15</v>
      </c>
      <c r="QW1150" s="167" t="s">
        <v>63</v>
      </c>
      <c r="QX1150" s="10">
        <f t="shared" ref="QX1150" si="4261">QV1150*1.4</f>
        <v>21</v>
      </c>
      <c r="QY1150" s="10"/>
      <c r="QZ1150" s="219"/>
      <c r="RA1150" s="167" t="s">
        <v>81</v>
      </c>
      <c r="RB1150" s="500" t="s">
        <v>3315</v>
      </c>
      <c r="RD1150" s="168"/>
      <c r="RE1150" s="168">
        <f t="shared" si="3865"/>
        <v>76</v>
      </c>
      <c r="RF1150" s="167" t="s">
        <v>63</v>
      </c>
      <c r="RG1150" s="10">
        <f t="shared" ref="RG1150" si="4262">RE1150*1.4</f>
        <v>106.39999999999999</v>
      </c>
      <c r="RH1150" s="10"/>
      <c r="RI1150" s="219"/>
      <c r="RJ1150" s="167" t="s">
        <v>81</v>
      </c>
      <c r="RK1150" s="500" t="s">
        <v>433</v>
      </c>
      <c r="RM1150" s="168"/>
      <c r="RN1150" s="168">
        <f t="shared" si="3868"/>
        <v>0</v>
      </c>
      <c r="RO1150" s="167" t="s">
        <v>63</v>
      </c>
      <c r="RP1150" s="10">
        <f t="shared" ref="RP1150" si="4263">RN1150*1.4</f>
        <v>0</v>
      </c>
      <c r="RQ1150" s="10"/>
      <c r="RR1150" s="219"/>
      <c r="RS1150" s="167" t="s">
        <v>81</v>
      </c>
      <c r="RT1150" s="500" t="s">
        <v>566</v>
      </c>
      <c r="RV1150" s="168"/>
      <c r="RW1150" s="168">
        <f t="shared" si="3871"/>
        <v>10</v>
      </c>
      <c r="RX1150" s="167" t="s">
        <v>63</v>
      </c>
      <c r="RY1150" s="10">
        <f t="shared" ref="RY1150" si="4264">RW1150*1.4</f>
        <v>14</v>
      </c>
      <c r="RZ1150" s="10"/>
      <c r="SA1150" s="219"/>
      <c r="SB1150" s="167" t="s">
        <v>81</v>
      </c>
      <c r="SC1150" s="500" t="s">
        <v>945</v>
      </c>
      <c r="SE1150" s="168"/>
      <c r="SF1150" s="168">
        <f t="shared" si="3874"/>
        <v>6</v>
      </c>
      <c r="SG1150" s="167" t="s">
        <v>63</v>
      </c>
      <c r="SH1150" s="10">
        <f t="shared" ref="SH1150" si="4265">SF1150*1.4</f>
        <v>8.3999999999999986</v>
      </c>
      <c r="SI1150" s="10"/>
      <c r="SJ1150" s="219"/>
      <c r="SK1150" s="167" t="s">
        <v>81</v>
      </c>
      <c r="SL1150" s="500" t="s">
        <v>588</v>
      </c>
      <c r="SN1150" s="168"/>
      <c r="SO1150" s="168">
        <f t="shared" si="3877"/>
        <v>15</v>
      </c>
      <c r="SP1150" s="167" t="s">
        <v>63</v>
      </c>
      <c r="SQ1150" s="10">
        <f t="shared" ref="SQ1150" si="4266">SO1150*1.4</f>
        <v>21</v>
      </c>
      <c r="SR1150" s="10"/>
      <c r="SS1150" s="219"/>
      <c r="ST1150" s="167" t="s">
        <v>81</v>
      </c>
      <c r="SU1150" s="500" t="s">
        <v>945</v>
      </c>
      <c r="SW1150" s="168"/>
      <c r="SX1150" s="168">
        <f t="shared" si="3880"/>
        <v>6</v>
      </c>
      <c r="SY1150" s="167" t="s">
        <v>63</v>
      </c>
      <c r="SZ1150" s="10">
        <f t="shared" ref="SZ1150" si="4267">SX1150*1.4</f>
        <v>8.3999999999999986</v>
      </c>
      <c r="TA1150" s="10"/>
      <c r="TB1150" s="219"/>
      <c r="TC1150" s="167" t="s">
        <v>81</v>
      </c>
      <c r="TD1150" s="500" t="s">
        <v>3315</v>
      </c>
      <c r="TF1150" s="168"/>
      <c r="TG1150" s="168">
        <f t="shared" si="3883"/>
        <v>76</v>
      </c>
      <c r="TH1150" s="167" t="s">
        <v>63</v>
      </c>
      <c r="TI1150" s="10">
        <f t="shared" ref="TI1150" si="4268">TG1150*1.4</f>
        <v>106.39999999999999</v>
      </c>
      <c r="TJ1150" s="10"/>
      <c r="TK1150" s="219"/>
      <c r="TL1150" s="167" t="s">
        <v>81</v>
      </c>
      <c r="TM1150" s="328" t="s">
        <v>1374</v>
      </c>
      <c r="TO1150" s="168"/>
      <c r="TP1150" s="168">
        <f t="shared" si="3886"/>
        <v>242</v>
      </c>
      <c r="TQ1150" s="167" t="s">
        <v>63</v>
      </c>
      <c r="TR1150" s="10">
        <f t="shared" ref="TR1150" si="4269">TP1150*1.4</f>
        <v>338.79999999999995</v>
      </c>
      <c r="TS1150" s="10"/>
      <c r="TT1150" s="219"/>
      <c r="TU1150" s="167" t="s">
        <v>81</v>
      </c>
      <c r="TV1150" s="500" t="s">
        <v>1942</v>
      </c>
      <c r="TX1150" s="168"/>
      <c r="TY1150" s="168">
        <f t="shared" si="3889"/>
        <v>3</v>
      </c>
      <c r="TZ1150" s="167" t="s">
        <v>63</v>
      </c>
      <c r="UA1150" s="10">
        <f t="shared" ref="UA1150" si="4270">TY1150*1.4</f>
        <v>4.1999999999999993</v>
      </c>
      <c r="UB1150" s="10"/>
      <c r="UC1150" s="219"/>
      <c r="UD1150" s="167" t="s">
        <v>81</v>
      </c>
      <c r="UE1150" s="328" t="s">
        <v>566</v>
      </c>
      <c r="UG1150" s="168"/>
      <c r="UH1150" s="168">
        <f t="shared" si="3892"/>
        <v>10</v>
      </c>
      <c r="UI1150" s="167" t="s">
        <v>63</v>
      </c>
      <c r="UJ1150" s="10">
        <f t="shared" ref="UJ1150" si="4271">UH1150*1.4</f>
        <v>14</v>
      </c>
      <c r="UK1150" s="10"/>
      <c r="UL1150" s="219"/>
      <c r="UM1150" s="167" t="s">
        <v>81</v>
      </c>
      <c r="UN1150" s="500" t="s">
        <v>429</v>
      </c>
      <c r="UP1150" s="168"/>
      <c r="UQ1150" s="168">
        <f t="shared" si="3895"/>
        <v>0</v>
      </c>
      <c r="UR1150" s="167" t="s">
        <v>63</v>
      </c>
      <c r="US1150" s="10">
        <f t="shared" ref="US1150" si="4272">UQ1150*1.4</f>
        <v>0</v>
      </c>
      <c r="UT1150" s="10"/>
      <c r="UU1150" s="219"/>
      <c r="UV1150" s="167" t="s">
        <v>81</v>
      </c>
      <c r="UW1150" s="500" t="s">
        <v>1942</v>
      </c>
      <c r="UY1150" s="168"/>
      <c r="UZ1150" s="168">
        <f t="shared" si="3898"/>
        <v>3</v>
      </c>
      <c r="VA1150" s="167" t="s">
        <v>63</v>
      </c>
      <c r="VB1150" s="10">
        <f t="shared" ref="VB1150" si="4273">UZ1150*1.4</f>
        <v>4.1999999999999993</v>
      </c>
      <c r="VC1150" s="10"/>
      <c r="VD1150" s="219"/>
      <c r="VE1150" s="167" t="s">
        <v>81</v>
      </c>
      <c r="VF1150" s="500" t="s">
        <v>429</v>
      </c>
      <c r="VH1150" s="168"/>
      <c r="VI1150" s="168">
        <f t="shared" si="3901"/>
        <v>0</v>
      </c>
      <c r="VJ1150" s="167" t="s">
        <v>63</v>
      </c>
      <c r="VK1150" s="10">
        <f t="shared" ref="VK1150" si="4274">VI1150*1.4</f>
        <v>0</v>
      </c>
      <c r="VL1150" s="10"/>
      <c r="VM1150" s="219"/>
      <c r="VN1150" s="167" t="s">
        <v>81</v>
      </c>
      <c r="VO1150" s="500" t="s">
        <v>2931</v>
      </c>
      <c r="VQ1150" s="168"/>
      <c r="VR1150" s="168">
        <f t="shared" si="3904"/>
        <v>156</v>
      </c>
      <c r="VS1150" s="167" t="s">
        <v>63</v>
      </c>
      <c r="VT1150" s="10">
        <f t="shared" ref="VT1150" si="4275">VR1150*1.4</f>
        <v>218.39999999999998</v>
      </c>
      <c r="VU1150" s="10"/>
      <c r="VV1150" s="219"/>
      <c r="VW1150" s="167" t="s">
        <v>81</v>
      </c>
      <c r="VX1150" s="500" t="s">
        <v>424</v>
      </c>
      <c r="VZ1150" s="168"/>
      <c r="WA1150" s="168">
        <f t="shared" si="3907"/>
        <v>29</v>
      </c>
      <c r="WB1150" s="167" t="s">
        <v>63</v>
      </c>
      <c r="WC1150" s="10">
        <f t="shared" ref="WC1150" si="4276">WA1150*1.4</f>
        <v>40.599999999999994</v>
      </c>
      <c r="WD1150" s="10"/>
      <c r="WE1150" s="219"/>
      <c r="WF1150" s="167" t="s">
        <v>81</v>
      </c>
      <c r="WG1150" s="500" t="s">
        <v>3315</v>
      </c>
      <c r="WI1150" s="168"/>
      <c r="WJ1150" s="168">
        <f t="shared" si="3910"/>
        <v>76</v>
      </c>
      <c r="WK1150" s="167" t="s">
        <v>63</v>
      </c>
      <c r="WL1150" s="10">
        <f t="shared" ref="WL1150" si="4277">WJ1150*1.4</f>
        <v>106.39999999999999</v>
      </c>
      <c r="WM1150" s="10"/>
      <c r="WN1150" s="219"/>
      <c r="WO1150" s="167" t="s">
        <v>81</v>
      </c>
      <c r="WP1150" s="500" t="s">
        <v>2931</v>
      </c>
      <c r="WR1150" s="168"/>
      <c r="WS1150" s="168">
        <f t="shared" si="3913"/>
        <v>156</v>
      </c>
      <c r="WT1150" s="167" t="s">
        <v>63</v>
      </c>
      <c r="WU1150" s="10">
        <f t="shared" ref="WU1150" si="4278">WS1150*1.4</f>
        <v>218.39999999999998</v>
      </c>
      <c r="WV1150" s="10"/>
      <c r="WW1150" s="219"/>
      <c r="WX1150" s="167" t="s">
        <v>81</v>
      </c>
      <c r="WY1150" s="499" t="s">
        <v>2931</v>
      </c>
      <c r="XA1150" s="168"/>
      <c r="XB1150" s="168">
        <f t="shared" si="3916"/>
        <v>156</v>
      </c>
      <c r="XC1150" s="167" t="s">
        <v>63</v>
      </c>
      <c r="XD1150" s="10">
        <f t="shared" ref="XD1150" si="4279">XB1150*1.4</f>
        <v>218.39999999999998</v>
      </c>
      <c r="XE1150" s="10"/>
      <c r="XF1150" s="219"/>
      <c r="XG1150" s="167" t="s">
        <v>81</v>
      </c>
      <c r="XH1150" s="500" t="s">
        <v>2931</v>
      </c>
      <c r="XJ1150" s="168"/>
      <c r="XK1150" s="168">
        <f t="shared" si="3919"/>
        <v>156</v>
      </c>
      <c r="XL1150" s="167" t="s">
        <v>63</v>
      </c>
      <c r="XM1150" s="10">
        <f t="shared" ref="XM1150" si="4280">XK1150*1.4</f>
        <v>218.39999999999998</v>
      </c>
      <c r="XN1150" s="10"/>
      <c r="XO1150" s="219"/>
      <c r="XP1150" s="167" t="s">
        <v>81</v>
      </c>
      <c r="XQ1150" s="500" t="s">
        <v>429</v>
      </c>
      <c r="XS1150" s="168"/>
      <c r="XT1150" s="168">
        <f t="shared" si="3922"/>
        <v>0</v>
      </c>
      <c r="XU1150" s="167" t="s">
        <v>63</v>
      </c>
      <c r="XV1150" s="10">
        <f t="shared" ref="XV1150" si="4281">XT1150*1.4</f>
        <v>0</v>
      </c>
      <c r="XW1150" s="10"/>
      <c r="XX1150" s="219"/>
      <c r="XY1150" s="167" t="s">
        <v>81</v>
      </c>
      <c r="XZ1150" s="500" t="s">
        <v>453</v>
      </c>
      <c r="YB1150" s="168"/>
      <c r="YC1150" s="168">
        <f t="shared" si="3925"/>
        <v>5</v>
      </c>
      <c r="YD1150" s="167" t="s">
        <v>63</v>
      </c>
      <c r="YE1150" s="10">
        <f t="shared" ref="YE1150" si="4282">YC1150*1.4</f>
        <v>7</v>
      </c>
      <c r="YF1150" s="10"/>
      <c r="YG1150" s="219"/>
      <c r="YH1150" s="167" t="s">
        <v>81</v>
      </c>
      <c r="YI1150" s="500" t="s">
        <v>3070</v>
      </c>
      <c r="YK1150" s="168"/>
      <c r="YL1150" s="168">
        <f t="shared" si="3928"/>
        <v>0</v>
      </c>
      <c r="YM1150" s="167" t="s">
        <v>63</v>
      </c>
      <c r="YN1150" s="10">
        <f t="shared" ref="YN1150" si="4283">YL1150*1.4</f>
        <v>0</v>
      </c>
      <c r="YO1150" s="10"/>
      <c r="YP1150" s="219"/>
      <c r="YQ1150" s="167" t="s">
        <v>81</v>
      </c>
      <c r="YR1150" s="500" t="s">
        <v>980</v>
      </c>
      <c r="YT1150" s="168"/>
      <c r="YU1150" s="168">
        <f t="shared" si="3931"/>
        <v>0</v>
      </c>
      <c r="YV1150" s="167" t="s">
        <v>63</v>
      </c>
      <c r="YW1150" s="10">
        <f t="shared" ref="YW1150" si="4284">YU1150*1.4</f>
        <v>0</v>
      </c>
      <c r="YX1150" s="10"/>
      <c r="YY1150" s="219"/>
      <c r="YZ1150" s="167" t="s">
        <v>81</v>
      </c>
      <c r="ZA1150" s="500" t="s">
        <v>532</v>
      </c>
      <c r="ZC1150" s="168"/>
      <c r="ZD1150" s="168">
        <f t="shared" si="3934"/>
        <v>69</v>
      </c>
      <c r="ZE1150" s="167" t="s">
        <v>63</v>
      </c>
      <c r="ZF1150" s="10">
        <f t="shared" ref="ZF1150" si="4285">ZD1150*1.4</f>
        <v>96.6</v>
      </c>
      <c r="ZG1150" s="10"/>
      <c r="ZH1150" s="219"/>
      <c r="ZI1150" s="167" t="s">
        <v>81</v>
      </c>
      <c r="ZJ1150" s="500" t="s">
        <v>3315</v>
      </c>
      <c r="ZL1150" s="168"/>
      <c r="ZM1150" s="168">
        <f t="shared" si="3937"/>
        <v>76</v>
      </c>
      <c r="ZN1150" s="167" t="s">
        <v>63</v>
      </c>
      <c r="ZO1150" s="10">
        <f t="shared" ref="ZO1150" si="4286">ZM1150*1.4</f>
        <v>106.39999999999999</v>
      </c>
      <c r="ZP1150" s="10"/>
      <c r="ZQ1150" s="219"/>
      <c r="ZR1150" s="167" t="s">
        <v>81</v>
      </c>
      <c r="ZS1150" s="498" t="s">
        <v>433</v>
      </c>
      <c r="ZU1150" s="168"/>
      <c r="ZV1150" s="168">
        <f t="shared" si="3940"/>
        <v>0</v>
      </c>
      <c r="ZW1150" s="167" t="s">
        <v>63</v>
      </c>
      <c r="ZX1150" s="10">
        <f t="shared" ref="ZX1150" si="4287">ZV1150*1.4</f>
        <v>0</v>
      </c>
      <c r="ZY1150" s="10"/>
      <c r="ZZ1150" s="219"/>
      <c r="AAA1150" s="167" t="s">
        <v>81</v>
      </c>
      <c r="AAB1150" s="500" t="s">
        <v>2931</v>
      </c>
      <c r="AAD1150" s="168"/>
      <c r="AAE1150" s="168">
        <f t="shared" si="3943"/>
        <v>156</v>
      </c>
      <c r="AAF1150" s="167" t="s">
        <v>63</v>
      </c>
      <c r="AAG1150" s="10">
        <f t="shared" ref="AAG1150" si="4288">AAE1150*1.4</f>
        <v>218.39999999999998</v>
      </c>
      <c r="AAH1150" s="10"/>
      <c r="AAI1150" s="219"/>
      <c r="AAJ1150" s="167" t="s">
        <v>81</v>
      </c>
      <c r="AAK1150" s="500" t="s">
        <v>2191</v>
      </c>
      <c r="AAM1150" s="168"/>
      <c r="AAN1150" s="168">
        <f t="shared" si="3946"/>
        <v>194</v>
      </c>
      <c r="AAO1150" s="167" t="s">
        <v>63</v>
      </c>
      <c r="AAP1150" s="10">
        <f t="shared" ref="AAP1150" si="4289">AAN1150*1.4</f>
        <v>271.59999999999997</v>
      </c>
      <c r="AAQ1150" s="10"/>
      <c r="AAR1150" s="219"/>
      <c r="AAS1150" s="167" t="s">
        <v>81</v>
      </c>
      <c r="AAT1150" s="500" t="s">
        <v>2191</v>
      </c>
      <c r="AAV1150" s="168"/>
      <c r="AAW1150" s="168">
        <f t="shared" si="3949"/>
        <v>194</v>
      </c>
      <c r="AAX1150" s="167" t="s">
        <v>63</v>
      </c>
      <c r="AAY1150" s="10">
        <f t="shared" ref="AAY1150" si="4290">AAW1150*1.4</f>
        <v>271.59999999999997</v>
      </c>
      <c r="AAZ1150" s="10"/>
      <c r="ABA1150" s="219"/>
      <c r="ABB1150" s="167" t="s">
        <v>81</v>
      </c>
      <c r="ABC1150" s="500" t="s">
        <v>3315</v>
      </c>
      <c r="ABE1150" s="168"/>
      <c r="ABF1150" s="168">
        <f t="shared" si="3952"/>
        <v>76</v>
      </c>
      <c r="ABG1150" s="167" t="s">
        <v>63</v>
      </c>
      <c r="ABH1150" s="10">
        <f t="shared" ref="ABH1150" si="4291">ABF1150*1.4</f>
        <v>106.39999999999999</v>
      </c>
      <c r="ABI1150" s="10"/>
      <c r="ABJ1150" s="219"/>
      <c r="ABK1150" s="167" t="s">
        <v>81</v>
      </c>
      <c r="ABL1150" s="500" t="s">
        <v>566</v>
      </c>
      <c r="ABN1150" s="168"/>
      <c r="ABO1150" s="168">
        <f t="shared" si="3955"/>
        <v>10</v>
      </c>
      <c r="ABP1150" s="167" t="s">
        <v>63</v>
      </c>
      <c r="ABQ1150" s="10">
        <f t="shared" ref="ABQ1150" si="4292">ABO1150*1.4</f>
        <v>14</v>
      </c>
      <c r="ABR1150" s="10"/>
      <c r="ABS1150" s="219"/>
      <c r="ABT1150" s="167" t="s">
        <v>81</v>
      </c>
      <c r="ABU1150" s="498" t="s">
        <v>953</v>
      </c>
      <c r="ABW1150" s="168"/>
      <c r="ABX1150" s="168">
        <f t="shared" si="3958"/>
        <v>33</v>
      </c>
      <c r="ABY1150" s="167" t="s">
        <v>63</v>
      </c>
      <c r="ABZ1150" s="10">
        <f t="shared" ref="ABZ1150" si="4293">ABX1150*1.4</f>
        <v>46.199999999999996</v>
      </c>
      <c r="ACA1150" s="10"/>
      <c r="ACB1150" s="219"/>
      <c r="ACC1150" s="167" t="s">
        <v>81</v>
      </c>
      <c r="ACD1150" s="500" t="s">
        <v>3315</v>
      </c>
      <c r="ACF1150" s="168"/>
      <c r="ACG1150" s="168">
        <f t="shared" si="3961"/>
        <v>76</v>
      </c>
      <c r="ACH1150" s="167" t="s">
        <v>63</v>
      </c>
      <c r="ACI1150" s="10">
        <f t="shared" ref="ACI1150" si="4294">ACG1150*1.4</f>
        <v>106.39999999999999</v>
      </c>
      <c r="ACJ1150" s="10"/>
      <c r="ACK1150" s="219"/>
      <c r="ACL1150" s="167" t="s">
        <v>81</v>
      </c>
      <c r="ACM1150" s="500" t="s">
        <v>3070</v>
      </c>
      <c r="ACO1150" s="168"/>
      <c r="ACP1150" s="168">
        <f t="shared" si="3964"/>
        <v>0</v>
      </c>
      <c r="ACQ1150" s="167" t="s">
        <v>63</v>
      </c>
      <c r="ACR1150" s="10">
        <f t="shared" ref="ACR1150" si="4295">ACP1150*1.4</f>
        <v>0</v>
      </c>
      <c r="ACS1150" s="10"/>
      <c r="ACT1150" s="219"/>
      <c r="ACU1150" s="167" t="s">
        <v>81</v>
      </c>
      <c r="ACV1150" s="500" t="s">
        <v>3315</v>
      </c>
      <c r="ACX1150" s="168"/>
      <c r="ACY1150" s="168">
        <f t="shared" si="3967"/>
        <v>76</v>
      </c>
      <c r="ACZ1150" s="167" t="s">
        <v>63</v>
      </c>
      <c r="ADA1150" s="10">
        <f t="shared" ref="ADA1150" si="4296">ACY1150*1.4</f>
        <v>106.39999999999999</v>
      </c>
      <c r="ADB1150" s="10"/>
      <c r="ADC1150" s="219"/>
      <c r="ADD1150" s="167" t="s">
        <v>81</v>
      </c>
      <c r="ADE1150" s="500" t="s">
        <v>566</v>
      </c>
      <c r="ADG1150" s="168"/>
      <c r="ADH1150" s="168">
        <f t="shared" si="3970"/>
        <v>10</v>
      </c>
      <c r="ADI1150" s="167" t="s">
        <v>63</v>
      </c>
      <c r="ADJ1150" s="10">
        <f t="shared" ref="ADJ1150" si="4297">ADH1150*1.4</f>
        <v>14</v>
      </c>
      <c r="ADK1150" s="10"/>
      <c r="ADL1150" s="219"/>
      <c r="ADM1150" s="167" t="s">
        <v>81</v>
      </c>
      <c r="ADN1150" s="500" t="s">
        <v>3070</v>
      </c>
      <c r="ADP1150" s="168"/>
      <c r="ADQ1150" s="168">
        <f t="shared" si="3973"/>
        <v>0</v>
      </c>
      <c r="ADR1150" s="167" t="s">
        <v>63</v>
      </c>
      <c r="ADS1150" s="10">
        <f t="shared" ref="ADS1150" si="4298">ADQ1150*1.4</f>
        <v>0</v>
      </c>
      <c r="ADT1150" s="10"/>
      <c r="ADU1150" s="219"/>
      <c r="ADV1150" s="167" t="s">
        <v>81</v>
      </c>
      <c r="ADW1150" s="328" t="s">
        <v>433</v>
      </c>
      <c r="ADY1150" s="168"/>
      <c r="ADZ1150" s="168">
        <f t="shared" si="3976"/>
        <v>0</v>
      </c>
      <c r="AEA1150" s="167" t="s">
        <v>63</v>
      </c>
      <c r="AEB1150" s="10">
        <f t="shared" ref="AEB1150" si="4299">ADZ1150*1.4</f>
        <v>0</v>
      </c>
      <c r="AEC1150" s="10"/>
      <c r="AED1150" s="219"/>
      <c r="AEE1150" s="167" t="s">
        <v>81</v>
      </c>
      <c r="AEF1150" s="500" t="s">
        <v>2931</v>
      </c>
      <c r="AEH1150" s="168"/>
      <c r="AEI1150" s="168">
        <f t="shared" si="3979"/>
        <v>156</v>
      </c>
      <c r="AEJ1150" s="167" t="s">
        <v>63</v>
      </c>
      <c r="AEK1150" s="10">
        <f t="shared" ref="AEK1150" si="4300">AEI1150*1.4</f>
        <v>218.39999999999998</v>
      </c>
      <c r="AEL1150" s="10"/>
      <c r="AEM1150" s="219"/>
      <c r="AEN1150" s="167" t="s">
        <v>81</v>
      </c>
      <c r="AEO1150" s="500" t="s">
        <v>1635</v>
      </c>
      <c r="AEQ1150" s="168"/>
      <c r="AER1150" s="168">
        <f t="shared" si="3982"/>
        <v>45</v>
      </c>
      <c r="AES1150" s="167" t="s">
        <v>63</v>
      </c>
      <c r="AET1150" s="10">
        <f t="shared" ref="AET1150" si="4301">AER1150*1.4</f>
        <v>62.999999999999993</v>
      </c>
      <c r="AEU1150" s="10"/>
      <c r="AEV1150" s="219"/>
      <c r="AEW1150" s="167" t="s">
        <v>81</v>
      </c>
      <c r="AEX1150" s="500" t="s">
        <v>588</v>
      </c>
      <c r="AEZ1150" s="168"/>
      <c r="AFA1150" s="168">
        <f t="shared" si="3985"/>
        <v>15</v>
      </c>
      <c r="AFB1150" s="167" t="s">
        <v>63</v>
      </c>
      <c r="AFC1150" s="10">
        <f t="shared" ref="AFC1150" si="4302">AFA1150*1.4</f>
        <v>21</v>
      </c>
      <c r="AFD1150" s="10"/>
      <c r="AFE1150" s="219"/>
      <c r="AFF1150" s="167" t="s">
        <v>81</v>
      </c>
      <c r="AFG1150" s="500" t="s">
        <v>3070</v>
      </c>
      <c r="AFI1150" s="168"/>
      <c r="AFJ1150" s="168">
        <f t="shared" si="3988"/>
        <v>0</v>
      </c>
      <c r="AFK1150" s="167" t="s">
        <v>63</v>
      </c>
      <c r="AFL1150" s="10">
        <f t="shared" ref="AFL1150" si="4303">AFJ1150*1.4</f>
        <v>0</v>
      </c>
      <c r="AFM1150" s="10"/>
      <c r="AFN1150" s="219"/>
      <c r="AFO1150" s="167" t="s">
        <v>81</v>
      </c>
      <c r="AFP1150" s="500" t="s">
        <v>3315</v>
      </c>
      <c r="AFR1150" s="168"/>
      <c r="AFS1150" s="168">
        <f t="shared" si="3991"/>
        <v>76</v>
      </c>
      <c r="AFT1150" s="167" t="s">
        <v>63</v>
      </c>
      <c r="AFU1150" s="10">
        <f t="shared" ref="AFU1150" si="4304">AFS1150*1.4</f>
        <v>106.39999999999999</v>
      </c>
      <c r="AFV1150" s="10"/>
      <c r="AFW1150" s="219"/>
      <c r="AFX1150" s="167" t="s">
        <v>81</v>
      </c>
      <c r="AFY1150" s="500" t="s">
        <v>429</v>
      </c>
      <c r="AGA1150" s="168"/>
      <c r="AGB1150" s="168">
        <f t="shared" si="3994"/>
        <v>0</v>
      </c>
      <c r="AGC1150" s="167" t="s">
        <v>63</v>
      </c>
      <c r="AGD1150" s="10">
        <f t="shared" ref="AGD1150" si="4305">AGB1150*1.4</f>
        <v>0</v>
      </c>
      <c r="AGE1150" s="10"/>
      <c r="AGF1150" s="219"/>
      <c r="AGG1150" s="167" t="s">
        <v>81</v>
      </c>
      <c r="AGH1150" s="498" t="s">
        <v>2931</v>
      </c>
      <c r="AGJ1150" s="168"/>
      <c r="AGK1150" s="168">
        <f t="shared" si="3997"/>
        <v>156</v>
      </c>
      <c r="AGL1150" s="167" t="s">
        <v>63</v>
      </c>
      <c r="AGM1150" s="10">
        <f t="shared" ref="AGM1150" si="4306">AGK1150*1.4</f>
        <v>218.39999999999998</v>
      </c>
      <c r="AGN1150" s="10"/>
      <c r="AGO1150" s="219"/>
      <c r="AGP1150" s="167" t="s">
        <v>81</v>
      </c>
      <c r="AGQ1150" s="500" t="s">
        <v>3070</v>
      </c>
      <c r="AGS1150" s="168"/>
      <c r="AGT1150" s="168">
        <f t="shared" si="4000"/>
        <v>0</v>
      </c>
      <c r="AGU1150" s="167" t="s">
        <v>63</v>
      </c>
      <c r="AGV1150" s="10">
        <f t="shared" ref="AGV1150" si="4307">AGT1150*1.4</f>
        <v>0</v>
      </c>
      <c r="AGW1150" s="10"/>
      <c r="AGX1150" s="219"/>
      <c r="AGY1150" s="167" t="s">
        <v>81</v>
      </c>
      <c r="AGZ1150" s="500" t="s">
        <v>566</v>
      </c>
      <c r="AHB1150" s="168"/>
      <c r="AHC1150" s="168">
        <f t="shared" si="4003"/>
        <v>10</v>
      </c>
      <c r="AHD1150" s="167" t="s">
        <v>63</v>
      </c>
      <c r="AHE1150" s="10">
        <f t="shared" ref="AHE1150" si="4308">AHC1150*1.4</f>
        <v>14</v>
      </c>
      <c r="AHF1150" s="10"/>
      <c r="AHG1150" s="219"/>
      <c r="AHH1150" s="167" t="s">
        <v>81</v>
      </c>
      <c r="AHI1150" s="500" t="s">
        <v>3070</v>
      </c>
      <c r="AHK1150" s="168"/>
      <c r="AHL1150" s="168">
        <f t="shared" si="4006"/>
        <v>0</v>
      </c>
      <c r="AHM1150" s="167" t="s">
        <v>63</v>
      </c>
      <c r="AHN1150" s="10">
        <f t="shared" ref="AHN1150" si="4309">AHL1150*1.4</f>
        <v>0</v>
      </c>
      <c r="AHO1150" s="10"/>
      <c r="AHP1150" s="219"/>
      <c r="AHQ1150" s="167" t="s">
        <v>81</v>
      </c>
      <c r="AHR1150" s="500" t="s">
        <v>451</v>
      </c>
      <c r="AHT1150" s="168"/>
      <c r="AHU1150" s="168">
        <f t="shared" si="4009"/>
        <v>93</v>
      </c>
      <c r="AHV1150" s="167" t="s">
        <v>63</v>
      </c>
      <c r="AHW1150" s="10">
        <f t="shared" ref="AHW1150" si="4310">AHU1150*1.4</f>
        <v>130.19999999999999</v>
      </c>
      <c r="AHX1150" s="10"/>
      <c r="AHY1150" s="219"/>
      <c r="AHZ1150" s="167" t="s">
        <v>81</v>
      </c>
      <c r="AIA1150" s="500" t="s">
        <v>3315</v>
      </c>
      <c r="AIC1150" s="168"/>
      <c r="AID1150" s="168">
        <f t="shared" si="4012"/>
        <v>76</v>
      </c>
      <c r="AIE1150" s="167" t="s">
        <v>63</v>
      </c>
      <c r="AIF1150" s="10">
        <f t="shared" ref="AIF1150" si="4311">AID1150*1.4</f>
        <v>106.39999999999999</v>
      </c>
      <c r="AIG1150" s="10"/>
      <c r="AIH1150" s="219"/>
      <c r="AII1150" s="167" t="s">
        <v>81</v>
      </c>
      <c r="AIJ1150" s="498" t="s">
        <v>1942</v>
      </c>
      <c r="AIL1150" s="168"/>
      <c r="AIM1150" s="168">
        <f t="shared" si="4015"/>
        <v>3</v>
      </c>
      <c r="AIN1150" s="167" t="s">
        <v>63</v>
      </c>
      <c r="AIO1150" s="10">
        <f t="shared" ref="AIO1150" si="4312">AIM1150*1.4</f>
        <v>4.1999999999999993</v>
      </c>
      <c r="AIP1150" s="10"/>
      <c r="AIQ1150" s="219"/>
      <c r="AIR1150" s="167" t="s">
        <v>81</v>
      </c>
      <c r="AIS1150" s="500" t="s">
        <v>2436</v>
      </c>
      <c r="AIU1150" s="168"/>
      <c r="AIV1150" s="168">
        <f t="shared" si="4018"/>
        <v>87</v>
      </c>
      <c r="AIW1150" s="167" t="s">
        <v>63</v>
      </c>
      <c r="AIX1150" s="10">
        <f t="shared" ref="AIX1150" si="4313">AIV1150*1.4</f>
        <v>121.8</v>
      </c>
      <c r="AIY1150" s="10"/>
      <c r="AIZ1150" s="219"/>
      <c r="AJA1150" s="167" t="s">
        <v>81</v>
      </c>
      <c r="AJB1150" s="500" t="s">
        <v>566</v>
      </c>
      <c r="AJD1150" s="168"/>
      <c r="AJE1150" s="168">
        <f t="shared" si="4021"/>
        <v>10</v>
      </c>
      <c r="AJF1150" s="167" t="s">
        <v>63</v>
      </c>
      <c r="AJG1150" s="10">
        <f t="shared" ref="AJG1150" si="4314">AJE1150*1.4</f>
        <v>14</v>
      </c>
      <c r="AJH1150" s="10"/>
      <c r="AJI1150" s="219"/>
      <c r="AJJ1150" s="167" t="s">
        <v>81</v>
      </c>
      <c r="AJK1150" s="500" t="s">
        <v>2931</v>
      </c>
      <c r="AJM1150" s="168"/>
      <c r="AJN1150" s="168">
        <f t="shared" si="4024"/>
        <v>156</v>
      </c>
      <c r="AJO1150" s="167" t="s">
        <v>63</v>
      </c>
      <c r="AJP1150" s="10">
        <f t="shared" ref="AJP1150" si="4315">AJN1150*1.4</f>
        <v>218.39999999999998</v>
      </c>
      <c r="AJQ1150" s="10"/>
      <c r="AJR1150" s="219"/>
      <c r="AJS1150" s="167" t="s">
        <v>81</v>
      </c>
      <c r="AJT1150" s="500" t="s">
        <v>3315</v>
      </c>
      <c r="AJV1150" s="168"/>
      <c r="AJW1150" s="168">
        <f t="shared" si="4027"/>
        <v>76</v>
      </c>
      <c r="AJX1150" s="167" t="s">
        <v>63</v>
      </c>
      <c r="AJY1150" s="10">
        <f t="shared" ref="AJY1150" si="4316">AJW1150*1.4</f>
        <v>106.39999999999999</v>
      </c>
      <c r="AJZ1150" s="10"/>
      <c r="AKA1150" s="219"/>
      <c r="AKB1150" s="167" t="s">
        <v>81</v>
      </c>
      <c r="AKC1150" s="500" t="s">
        <v>2187</v>
      </c>
      <c r="AKE1150" s="168"/>
      <c r="AKF1150" s="168">
        <f t="shared" si="4030"/>
        <v>15</v>
      </c>
      <c r="AKG1150" s="167" t="s">
        <v>63</v>
      </c>
      <c r="AKH1150" s="10">
        <f t="shared" ref="AKH1150" si="4317">AKF1150*1.4</f>
        <v>21</v>
      </c>
      <c r="AKI1150" s="10"/>
      <c r="AKJ1150" s="219"/>
      <c r="AKK1150" s="167" t="s">
        <v>81</v>
      </c>
      <c r="AKL1150" s="500" t="s">
        <v>2931</v>
      </c>
      <c r="AKN1150" s="168"/>
      <c r="AKO1150" s="168">
        <f t="shared" si="4033"/>
        <v>156</v>
      </c>
      <c r="AKP1150" s="167" t="s">
        <v>63</v>
      </c>
      <c r="AKQ1150" s="10">
        <f t="shared" ref="AKQ1150" si="4318">AKO1150*1.4</f>
        <v>218.39999999999998</v>
      </c>
      <c r="AKR1150" s="10"/>
      <c r="AKS1150" s="219"/>
      <c r="AKT1150" s="167" t="s">
        <v>81</v>
      </c>
      <c r="AKU1150" s="500" t="s">
        <v>3070</v>
      </c>
      <c r="AKW1150" s="168"/>
      <c r="AKX1150" s="168">
        <f t="shared" si="4036"/>
        <v>0</v>
      </c>
      <c r="AKY1150" s="167" t="s">
        <v>63</v>
      </c>
      <c r="AKZ1150" s="10">
        <f t="shared" ref="AKZ1150" si="4319">AKX1150*1.4</f>
        <v>0</v>
      </c>
      <c r="ALA1150" s="10"/>
      <c r="ALB1150" s="219"/>
      <c r="ALC1150" s="167" t="s">
        <v>81</v>
      </c>
      <c r="ALD1150" s="328" t="s">
        <v>1963</v>
      </c>
      <c r="ALF1150" s="168"/>
      <c r="ALG1150" s="168">
        <f t="shared" si="4039"/>
        <v>50</v>
      </c>
      <c r="ALH1150" s="167" t="s">
        <v>63</v>
      </c>
      <c r="ALI1150" s="10">
        <f t="shared" ref="ALI1150" si="4320">ALG1150*1.4</f>
        <v>70</v>
      </c>
      <c r="ALJ1150" s="10"/>
      <c r="ALK1150" s="219"/>
      <c r="ALL1150" s="167" t="s">
        <v>81</v>
      </c>
      <c r="ALM1150" s="500" t="s">
        <v>2931</v>
      </c>
      <c r="ALO1150" s="168"/>
      <c r="ALP1150" s="168">
        <f t="shared" si="4042"/>
        <v>156</v>
      </c>
      <c r="ALQ1150" s="167" t="s">
        <v>63</v>
      </c>
      <c r="ALR1150" s="10">
        <f t="shared" ref="ALR1150" si="4321">ALP1150*1.4</f>
        <v>218.39999999999998</v>
      </c>
      <c r="ALS1150" s="10"/>
      <c r="ALT1150" s="219"/>
      <c r="ALU1150" s="167" t="s">
        <v>81</v>
      </c>
      <c r="ALV1150" s="500" t="s">
        <v>3315</v>
      </c>
      <c r="ALX1150" s="168"/>
      <c r="ALY1150" s="168">
        <f t="shared" si="4045"/>
        <v>76</v>
      </c>
      <c r="ALZ1150" s="167" t="s">
        <v>63</v>
      </c>
      <c r="AMA1150" s="10">
        <f t="shared" ref="AMA1150" si="4322">ALY1150*1.4</f>
        <v>106.39999999999999</v>
      </c>
      <c r="AMB1150" s="10"/>
      <c r="AMC1150" s="219"/>
      <c r="AMD1150" s="167" t="s">
        <v>81</v>
      </c>
      <c r="AME1150" s="500" t="s">
        <v>2931</v>
      </c>
      <c r="AMG1150" s="168"/>
      <c r="AMH1150" s="168">
        <f t="shared" si="4048"/>
        <v>156</v>
      </c>
      <c r="AMI1150" s="167" t="s">
        <v>63</v>
      </c>
      <c r="AMJ1150" s="10">
        <f t="shared" ref="AMJ1150" si="4323">AMH1150*1.4</f>
        <v>218.39999999999998</v>
      </c>
      <c r="AMK1150" s="10"/>
      <c r="AML1150" s="219"/>
      <c r="AMM1150" s="167" t="s">
        <v>81</v>
      </c>
      <c r="AMN1150" s="500" t="s">
        <v>2931</v>
      </c>
      <c r="AMP1150" s="168"/>
      <c r="AMQ1150" s="168">
        <f t="shared" si="4051"/>
        <v>156</v>
      </c>
      <c r="AMR1150" s="167" t="s">
        <v>63</v>
      </c>
      <c r="AMS1150" s="10">
        <f t="shared" ref="AMS1150" si="4324">AMQ1150*1.4</f>
        <v>218.39999999999998</v>
      </c>
      <c r="AMT1150" s="10"/>
      <c r="AMU1150" s="219"/>
      <c r="AMV1150" s="167" t="s">
        <v>81</v>
      </c>
      <c r="AMW1150" s="500" t="s">
        <v>2436</v>
      </c>
      <c r="AMY1150" s="168"/>
      <c r="AMZ1150" s="168">
        <f t="shared" si="4054"/>
        <v>87</v>
      </c>
      <c r="ANA1150" s="167" t="s">
        <v>63</v>
      </c>
      <c r="ANB1150" s="10">
        <f t="shared" ref="ANB1150" si="4325">AMZ1150*1.4</f>
        <v>121.8</v>
      </c>
      <c r="ANC1150" s="10"/>
      <c r="AND1150" s="219"/>
      <c r="ANE1150" s="167" t="s">
        <v>81</v>
      </c>
      <c r="ANF1150" s="500" t="s">
        <v>2931</v>
      </c>
      <c r="ANH1150" s="168"/>
      <c r="ANI1150" s="168">
        <f t="shared" si="4057"/>
        <v>156</v>
      </c>
      <c r="ANJ1150" s="167" t="s">
        <v>63</v>
      </c>
      <c r="ANK1150" s="10">
        <f t="shared" ref="ANK1150" si="4326">ANI1150*1.4</f>
        <v>218.39999999999998</v>
      </c>
      <c r="ANL1150" s="10"/>
      <c r="ANM1150" s="219"/>
      <c r="ANN1150" s="167" t="s">
        <v>81</v>
      </c>
      <c r="ANO1150" s="500" t="s">
        <v>2191</v>
      </c>
      <c r="ANQ1150" s="168"/>
      <c r="ANR1150" s="168">
        <f t="shared" si="4060"/>
        <v>194</v>
      </c>
      <c r="ANS1150" s="167" t="s">
        <v>63</v>
      </c>
      <c r="ANT1150" s="10">
        <f t="shared" ref="ANT1150" si="4327">ANR1150*1.4</f>
        <v>271.59999999999997</v>
      </c>
      <c r="ANU1150" s="10"/>
      <c r="ANV1150" s="219"/>
      <c r="ANW1150" s="167" t="s">
        <v>81</v>
      </c>
      <c r="ANX1150" s="502" t="s">
        <v>2931</v>
      </c>
      <c r="ANZ1150" s="168"/>
      <c r="AOA1150" s="168">
        <f t="shared" si="4063"/>
        <v>156</v>
      </c>
      <c r="AOB1150" s="167" t="s">
        <v>63</v>
      </c>
      <c r="AOC1150" s="10">
        <f t="shared" ref="AOC1150" si="4328">AOA1150*1.4</f>
        <v>218.39999999999998</v>
      </c>
      <c r="AOD1150" s="10"/>
      <c r="AOE1150" s="219"/>
      <c r="AOF1150" s="167" t="s">
        <v>81</v>
      </c>
      <c r="AOG1150" s="500" t="s">
        <v>588</v>
      </c>
      <c r="AOI1150" s="168"/>
      <c r="AOJ1150" s="168">
        <f t="shared" si="4066"/>
        <v>15</v>
      </c>
      <c r="AOK1150" s="167" t="s">
        <v>63</v>
      </c>
      <c r="AOL1150" s="10">
        <f t="shared" ref="AOL1150" si="4329">AOJ1150*1.4</f>
        <v>21</v>
      </c>
      <c r="AOM1150" s="10"/>
      <c r="AON1150" s="219"/>
      <c r="AOO1150" s="167" t="s">
        <v>81</v>
      </c>
      <c r="AOP1150" s="498" t="s">
        <v>588</v>
      </c>
      <c r="AOR1150" s="168"/>
      <c r="AOS1150" s="168">
        <f t="shared" si="4069"/>
        <v>15</v>
      </c>
      <c r="AOT1150" s="167" t="s">
        <v>63</v>
      </c>
      <c r="AOU1150" s="10">
        <f t="shared" ref="AOU1150" si="4330">AOS1150*1.4</f>
        <v>21</v>
      </c>
      <c r="AOV1150" s="10"/>
      <c r="AOW1150" s="219"/>
      <c r="AOX1150" s="167" t="s">
        <v>81</v>
      </c>
      <c r="AOY1150" s="500" t="s">
        <v>953</v>
      </c>
      <c r="APA1150" s="168"/>
      <c r="APB1150" s="168">
        <f t="shared" si="4072"/>
        <v>33</v>
      </c>
      <c r="APC1150" s="167" t="s">
        <v>63</v>
      </c>
      <c r="APD1150" s="10">
        <f t="shared" ref="APD1150" si="4331">APB1150*1.4</f>
        <v>46.199999999999996</v>
      </c>
      <c r="APE1150" s="10"/>
      <c r="APF1150" s="219"/>
      <c r="APG1150" s="167" t="s">
        <v>81</v>
      </c>
      <c r="APH1150" s="500" t="s">
        <v>2931</v>
      </c>
      <c r="APJ1150" s="168"/>
      <c r="APK1150" s="168">
        <f t="shared" si="4075"/>
        <v>156</v>
      </c>
      <c r="APL1150" s="167" t="s">
        <v>63</v>
      </c>
      <c r="APM1150" s="10">
        <f t="shared" ref="APM1150" si="4332">APK1150*1.4</f>
        <v>218.39999999999998</v>
      </c>
      <c r="APN1150" s="10"/>
      <c r="APO1150" s="219"/>
      <c r="APP1150" s="167" t="s">
        <v>81</v>
      </c>
      <c r="APQ1150" s="500" t="s">
        <v>3070</v>
      </c>
      <c r="APS1150" s="168"/>
      <c r="APT1150" s="168">
        <f t="shared" si="4078"/>
        <v>0</v>
      </c>
      <c r="APU1150" s="167" t="s">
        <v>63</v>
      </c>
      <c r="APV1150" s="10">
        <f t="shared" ref="APV1150" si="4333">APT1150*1.4</f>
        <v>0</v>
      </c>
      <c r="APW1150" s="10"/>
      <c r="APX1150" s="219"/>
      <c r="APY1150" s="167" t="s">
        <v>81</v>
      </c>
      <c r="APZ1150" s="500" t="s">
        <v>3315</v>
      </c>
      <c r="AQB1150" s="168"/>
      <c r="AQC1150" s="168">
        <f t="shared" si="4081"/>
        <v>76</v>
      </c>
      <c r="AQD1150" s="167" t="s">
        <v>63</v>
      </c>
      <c r="AQE1150" s="10">
        <f t="shared" ref="AQE1150" si="4334">AQC1150*1.4</f>
        <v>106.39999999999999</v>
      </c>
      <c r="AQF1150" s="10"/>
      <c r="AQG1150" s="219"/>
      <c r="AQH1150" s="167" t="s">
        <v>81</v>
      </c>
      <c r="AQI1150" s="500" t="s">
        <v>453</v>
      </c>
      <c r="AQK1150" s="168"/>
      <c r="AQL1150" s="168">
        <f t="shared" si="4084"/>
        <v>5</v>
      </c>
      <c r="AQM1150" s="167" t="s">
        <v>63</v>
      </c>
      <c r="AQN1150" s="10">
        <f t="shared" ref="AQN1150" si="4335">AQL1150*1.4</f>
        <v>7</v>
      </c>
      <c r="AQO1150" s="10"/>
      <c r="AQP1150" s="219"/>
      <c r="AQQ1150" s="167" t="s">
        <v>81</v>
      </c>
      <c r="AQR1150" s="500" t="s">
        <v>433</v>
      </c>
      <c r="AQT1150" s="168"/>
      <c r="AQU1150" s="168">
        <f t="shared" si="4087"/>
        <v>0</v>
      </c>
      <c r="AQV1150" s="167" t="s">
        <v>63</v>
      </c>
      <c r="AQW1150" s="10">
        <f t="shared" ref="AQW1150" si="4336">AQU1150*1.4</f>
        <v>0</v>
      </c>
      <c r="AQX1150" s="10"/>
      <c r="AQY1150" s="219"/>
      <c r="AQZ1150" s="167" t="s">
        <v>81</v>
      </c>
      <c r="ARA1150" s="500" t="s">
        <v>3315</v>
      </c>
      <c r="ARC1150" s="168"/>
      <c r="ARD1150" s="168">
        <f t="shared" si="4090"/>
        <v>76</v>
      </c>
      <c r="ARE1150" s="167" t="s">
        <v>63</v>
      </c>
      <c r="ARF1150" s="10">
        <f t="shared" ref="ARF1150" si="4337">ARD1150*1.4</f>
        <v>106.39999999999999</v>
      </c>
      <c r="ARG1150" s="10"/>
      <c r="ARH1150" s="219"/>
      <c r="ARI1150" s="167" t="s">
        <v>81</v>
      </c>
      <c r="ARJ1150" s="500" t="s">
        <v>1963</v>
      </c>
      <c r="ARL1150" s="168"/>
      <c r="ARM1150" s="168">
        <f t="shared" si="4093"/>
        <v>50</v>
      </c>
      <c r="ARN1150" s="167" t="s">
        <v>63</v>
      </c>
      <c r="ARO1150" s="10">
        <f t="shared" ref="ARO1150" si="4338">ARM1150*1.4</f>
        <v>70</v>
      </c>
      <c r="ARP1150" s="10"/>
      <c r="ARQ1150" s="219"/>
      <c r="ARR1150" s="167" t="s">
        <v>81</v>
      </c>
      <c r="ARS1150" s="328" t="s">
        <v>1635</v>
      </c>
      <c r="ARU1150" s="168"/>
      <c r="ARV1150" s="168">
        <f t="shared" si="4096"/>
        <v>45</v>
      </c>
      <c r="ARW1150" s="167" t="s">
        <v>63</v>
      </c>
      <c r="ARX1150" s="10">
        <f t="shared" ref="ARX1150" si="4339">ARV1150*1.4</f>
        <v>62.999999999999993</v>
      </c>
      <c r="ARY1150" s="10"/>
      <c r="ARZ1150" s="219"/>
      <c r="ASA1150" s="167" t="s">
        <v>81</v>
      </c>
      <c r="ASB1150" s="500" t="s">
        <v>453</v>
      </c>
      <c r="ASD1150" s="168"/>
      <c r="ASE1150" s="168">
        <f t="shared" si="4099"/>
        <v>5</v>
      </c>
      <c r="ASF1150" s="167" t="s">
        <v>63</v>
      </c>
      <c r="ASG1150" s="10">
        <f t="shared" ref="ASG1150" si="4340">ASE1150*1.4</f>
        <v>7</v>
      </c>
      <c r="ASH1150" s="10"/>
      <c r="ASI1150" s="219"/>
      <c r="ASJ1150" s="167" t="s">
        <v>81</v>
      </c>
      <c r="ASK1150" s="500" t="s">
        <v>3315</v>
      </c>
      <c r="ASM1150" s="168"/>
      <c r="ASN1150" s="168">
        <f t="shared" si="4102"/>
        <v>76</v>
      </c>
      <c r="ASO1150" s="167" t="s">
        <v>63</v>
      </c>
      <c r="ASP1150" s="10">
        <f t="shared" ref="ASP1150" si="4341">ASN1150*1.4</f>
        <v>106.39999999999999</v>
      </c>
      <c r="ASQ1150" s="10"/>
      <c r="ASR1150" s="219"/>
      <c r="ASS1150" s="167" t="s">
        <v>81</v>
      </c>
      <c r="AST1150" s="500" t="s">
        <v>3315</v>
      </c>
      <c r="ASV1150" s="168"/>
      <c r="ASW1150" s="168">
        <f t="shared" si="4105"/>
        <v>76</v>
      </c>
      <c r="ASX1150" s="167" t="s">
        <v>63</v>
      </c>
      <c r="ASY1150" s="10">
        <f t="shared" ref="ASY1150" si="4342">ASW1150*1.4</f>
        <v>106.39999999999999</v>
      </c>
      <c r="ASZ1150" s="10"/>
      <c r="ATA1150" s="219"/>
      <c r="ATB1150" s="167" t="s">
        <v>81</v>
      </c>
      <c r="ATC1150" s="500" t="s">
        <v>1963</v>
      </c>
      <c r="ATE1150" s="168"/>
      <c r="ATF1150" s="168">
        <f t="shared" si="4108"/>
        <v>50</v>
      </c>
      <c r="ATG1150" s="167" t="s">
        <v>63</v>
      </c>
      <c r="ATH1150" s="10">
        <f t="shared" ref="ATH1150" si="4343">ATF1150*1.4</f>
        <v>70</v>
      </c>
      <c r="ATI1150" s="10"/>
      <c r="ATJ1150" s="219"/>
      <c r="ATK1150" s="167" t="s">
        <v>81</v>
      </c>
      <c r="ATL1150" s="500" t="s">
        <v>3070</v>
      </c>
      <c r="ATN1150" s="168"/>
      <c r="ATO1150" s="168">
        <f t="shared" si="4111"/>
        <v>0</v>
      </c>
      <c r="ATP1150" s="167" t="s">
        <v>63</v>
      </c>
      <c r="ATQ1150" s="10">
        <f t="shared" ref="ATQ1150" si="4344">ATO1150*1.4</f>
        <v>0</v>
      </c>
      <c r="ATR1150" s="10"/>
      <c r="ATS1150" s="219"/>
      <c r="ATT1150" s="167" t="s">
        <v>81</v>
      </c>
      <c r="ATU1150" s="500" t="s">
        <v>3070</v>
      </c>
      <c r="ATW1150" s="168"/>
      <c r="ATX1150" s="168">
        <f t="shared" si="4114"/>
        <v>0</v>
      </c>
      <c r="ATY1150" s="167" t="s">
        <v>63</v>
      </c>
      <c r="ATZ1150" s="10">
        <f t="shared" ref="ATZ1150" si="4345">ATX1150*1.4</f>
        <v>0</v>
      </c>
      <c r="AUA1150" s="10"/>
      <c r="AUB1150" s="219"/>
      <c r="AUC1150" s="167" t="s">
        <v>81</v>
      </c>
      <c r="AUD1150" s="500" t="s">
        <v>429</v>
      </c>
      <c r="AUF1150" s="168"/>
      <c r="AUG1150" s="168">
        <f t="shared" si="4117"/>
        <v>0</v>
      </c>
      <c r="AUH1150" s="167" t="s">
        <v>63</v>
      </c>
      <c r="AUI1150" s="10">
        <f t="shared" ref="AUI1150" si="4346">AUG1150*1.4</f>
        <v>0</v>
      </c>
      <c r="AUJ1150" s="10"/>
      <c r="AUK1150" s="219"/>
      <c r="AUL1150" s="167" t="s">
        <v>81</v>
      </c>
      <c r="AUM1150" s="500" t="s">
        <v>429</v>
      </c>
      <c r="AUO1150" s="168"/>
      <c r="AUP1150" s="168">
        <f t="shared" si="4120"/>
        <v>0</v>
      </c>
      <c r="AUQ1150" s="167" t="s">
        <v>63</v>
      </c>
      <c r="AUR1150" s="10">
        <f t="shared" ref="AUR1150" si="4347">AUP1150*1.4</f>
        <v>0</v>
      </c>
      <c r="AUS1150" s="10"/>
      <c r="AUT1150" s="219"/>
      <c r="AUU1150" s="167" t="s">
        <v>81</v>
      </c>
      <c r="AUV1150" s="500" t="s">
        <v>2176</v>
      </c>
      <c r="AUX1150" s="168"/>
      <c r="AUY1150" s="168">
        <f t="shared" si="4123"/>
        <v>85</v>
      </c>
      <c r="AUZ1150" s="167" t="s">
        <v>63</v>
      </c>
      <c r="AVA1150" s="10">
        <f t="shared" ref="AVA1150" si="4348">AUY1150*1.4</f>
        <v>118.99999999999999</v>
      </c>
      <c r="AVB1150" s="10"/>
      <c r="AVC1150" s="219"/>
      <c r="AVD1150" s="167" t="s">
        <v>81</v>
      </c>
      <c r="AVE1150" s="500" t="s">
        <v>566</v>
      </c>
      <c r="AVG1150" s="168"/>
      <c r="AVH1150" s="168">
        <f t="shared" si="4126"/>
        <v>10</v>
      </c>
      <c r="AVI1150" s="167" t="s">
        <v>63</v>
      </c>
      <c r="AVJ1150" s="10">
        <f t="shared" ref="AVJ1150" si="4349">AVH1150*1.4</f>
        <v>14</v>
      </c>
      <c r="AVK1150" s="10"/>
      <c r="AVL1150" s="219"/>
      <c r="AVM1150" s="167" t="s">
        <v>81</v>
      </c>
      <c r="AVN1150" s="328" t="s">
        <v>1296</v>
      </c>
      <c r="AVP1150" s="168"/>
      <c r="AVQ1150" s="168">
        <f t="shared" si="4129"/>
        <v>16</v>
      </c>
      <c r="AVR1150" s="167" t="s">
        <v>63</v>
      </c>
      <c r="AVS1150" s="10">
        <f t="shared" ref="AVS1150" si="4350">AVQ1150*1.4</f>
        <v>22.4</v>
      </c>
      <c r="AVT1150" s="10"/>
      <c r="AVU1150" s="219"/>
      <c r="AVV1150" s="167" t="s">
        <v>81</v>
      </c>
      <c r="AVW1150" s="500" t="s">
        <v>2931</v>
      </c>
      <c r="AVY1150" s="168"/>
      <c r="AVZ1150" s="168">
        <f t="shared" si="4132"/>
        <v>156</v>
      </c>
      <c r="AWA1150" s="167" t="s">
        <v>63</v>
      </c>
      <c r="AWB1150" s="10">
        <f t="shared" ref="AWB1150" si="4351">AVZ1150*1.4</f>
        <v>218.39999999999998</v>
      </c>
      <c r="AWC1150" s="10"/>
      <c r="AWD1150" s="219"/>
      <c r="AWE1150" s="167" t="s">
        <v>81</v>
      </c>
      <c r="AWF1150" s="500" t="s">
        <v>3315</v>
      </c>
      <c r="AWH1150" s="168"/>
      <c r="AWI1150" s="168">
        <f t="shared" si="4135"/>
        <v>76</v>
      </c>
      <c r="AWJ1150" s="167" t="s">
        <v>63</v>
      </c>
      <c r="AWK1150" s="10">
        <f t="shared" ref="AWK1150" si="4352">AWI1150*1.4</f>
        <v>106.39999999999999</v>
      </c>
      <c r="AWL1150" s="10"/>
      <c r="AWM1150" s="219"/>
      <c r="AWN1150" s="167" t="s">
        <v>81</v>
      </c>
      <c r="AWO1150" s="500" t="s">
        <v>414</v>
      </c>
      <c r="AWQ1150" s="168"/>
      <c r="AWR1150" s="168">
        <f t="shared" si="4138"/>
        <v>0</v>
      </c>
      <c r="AWS1150" s="167" t="s">
        <v>63</v>
      </c>
      <c r="AWT1150" s="10">
        <f t="shared" ref="AWT1150" si="4353">AWR1150*1.4</f>
        <v>0</v>
      </c>
      <c r="AWU1150" s="10"/>
      <c r="AWV1150" s="219"/>
      <c r="AWW1150" s="167" t="s">
        <v>81</v>
      </c>
      <c r="AWX1150" s="500" t="s">
        <v>1942</v>
      </c>
      <c r="AWZ1150" s="168"/>
      <c r="AXA1150" s="168">
        <f t="shared" si="4141"/>
        <v>3</v>
      </c>
      <c r="AXB1150" s="167" t="s">
        <v>63</v>
      </c>
      <c r="AXC1150" s="10">
        <f t="shared" ref="AXC1150" si="4354">AXA1150*1.4</f>
        <v>4.1999999999999993</v>
      </c>
      <c r="AXD1150" s="10"/>
      <c r="AXE1150" s="219"/>
      <c r="AXF1150" s="167" t="s">
        <v>81</v>
      </c>
      <c r="AXG1150" s="498" t="s">
        <v>3315</v>
      </c>
      <c r="AXI1150" s="168"/>
      <c r="AXJ1150" s="168">
        <f t="shared" si="4144"/>
        <v>76</v>
      </c>
      <c r="AXK1150" s="167" t="s">
        <v>63</v>
      </c>
      <c r="AXL1150" s="10">
        <f t="shared" ref="AXL1150" si="4355">AXJ1150*1.4</f>
        <v>106.39999999999999</v>
      </c>
      <c r="AXM1150" s="10"/>
      <c r="AXN1150" s="219"/>
      <c r="AXO1150" s="167" t="s">
        <v>81</v>
      </c>
      <c r="AXP1150" s="500" t="s">
        <v>3315</v>
      </c>
      <c r="AXR1150" s="168"/>
      <c r="AXS1150" s="168">
        <f t="shared" si="4147"/>
        <v>76</v>
      </c>
      <c r="AXT1150" s="167" t="s">
        <v>63</v>
      </c>
      <c r="AXU1150" s="10">
        <f t="shared" ref="AXU1150" si="4356">AXS1150*1.4</f>
        <v>106.39999999999999</v>
      </c>
      <c r="AXV1150" s="10"/>
      <c r="AXW1150" s="219"/>
      <c r="AXX1150" s="167" t="s">
        <v>81</v>
      </c>
      <c r="AXY1150" s="500" t="s">
        <v>2931</v>
      </c>
      <c r="AYA1150" s="168"/>
      <c r="AYB1150" s="168">
        <f t="shared" si="4150"/>
        <v>156</v>
      </c>
      <c r="AYC1150" s="167" t="s">
        <v>63</v>
      </c>
      <c r="AYD1150" s="10">
        <f t="shared" ref="AYD1150" si="4357">AYB1150*1.4</f>
        <v>218.39999999999998</v>
      </c>
      <c r="AYE1150" s="10"/>
      <c r="AYF1150" s="219"/>
      <c r="AYG1150" s="167" t="s">
        <v>81</v>
      </c>
      <c r="AYH1150" s="500" t="s">
        <v>3315</v>
      </c>
      <c r="AYJ1150" s="168"/>
      <c r="AYK1150" s="168">
        <f t="shared" si="4153"/>
        <v>76</v>
      </c>
      <c r="AYL1150" s="167" t="s">
        <v>63</v>
      </c>
      <c r="AYM1150" s="10">
        <f t="shared" ref="AYM1150" si="4358">AYK1150*1.4</f>
        <v>106.39999999999999</v>
      </c>
      <c r="AYN1150" s="10"/>
      <c r="AYO1150" s="219"/>
      <c r="AYP1150" s="167" t="s">
        <v>81</v>
      </c>
      <c r="AYQ1150" s="500" t="s">
        <v>2931</v>
      </c>
      <c r="AYS1150" s="168"/>
      <c r="AYT1150" s="168">
        <f t="shared" si="4156"/>
        <v>156</v>
      </c>
      <c r="AYU1150" s="167" t="s">
        <v>63</v>
      </c>
      <c r="AYV1150" s="10">
        <f t="shared" ref="AYV1150" si="4359">AYT1150*1.4</f>
        <v>218.39999999999998</v>
      </c>
      <c r="AYW1150" s="10"/>
      <c r="AYX1150" s="219"/>
      <c r="AYY1150" s="167" t="s">
        <v>81</v>
      </c>
      <c r="AYZ1150" s="498" t="s">
        <v>429</v>
      </c>
      <c r="AZB1150" s="168"/>
      <c r="AZC1150" s="168">
        <f t="shared" si="4159"/>
        <v>0</v>
      </c>
      <c r="AZD1150" s="167" t="s">
        <v>63</v>
      </c>
      <c r="AZE1150" s="10">
        <f t="shared" ref="AZE1150" si="4360">AZC1150*1.4</f>
        <v>0</v>
      </c>
      <c r="AZF1150" s="10"/>
      <c r="AZG1150" s="219"/>
      <c r="AZH1150" s="167" t="s">
        <v>81</v>
      </c>
      <c r="AZI1150" s="500" t="s">
        <v>3315</v>
      </c>
      <c r="AZK1150" s="168"/>
      <c r="AZL1150" s="168">
        <f t="shared" si="4162"/>
        <v>76</v>
      </c>
      <c r="AZM1150" s="167" t="s">
        <v>63</v>
      </c>
      <c r="AZN1150" s="10">
        <f t="shared" ref="AZN1150" si="4361">AZL1150*1.4</f>
        <v>106.39999999999999</v>
      </c>
      <c r="AZO1150" s="10"/>
      <c r="AZP1150" s="219"/>
      <c r="AZQ1150" s="167" t="s">
        <v>81</v>
      </c>
      <c r="AZR1150" s="500" t="s">
        <v>1942</v>
      </c>
      <c r="AZT1150" s="168"/>
      <c r="AZU1150" s="168">
        <f t="shared" si="4165"/>
        <v>3</v>
      </c>
      <c r="AZV1150" s="167" t="s">
        <v>63</v>
      </c>
      <c r="AZW1150" s="10">
        <f t="shared" ref="AZW1150" si="4362">AZU1150*1.4</f>
        <v>4.1999999999999993</v>
      </c>
      <c r="AZX1150" s="10"/>
      <c r="AZY1150" s="219"/>
      <c r="AZZ1150" s="167" t="s">
        <v>81</v>
      </c>
      <c r="BAA1150" s="500" t="s">
        <v>1963</v>
      </c>
      <c r="BAC1150" s="168"/>
      <c r="BAD1150" s="168">
        <f t="shared" si="4168"/>
        <v>50</v>
      </c>
      <c r="BAE1150" s="167" t="s">
        <v>63</v>
      </c>
      <c r="BAF1150" s="10">
        <f t="shared" ref="BAF1150" si="4363">BAD1150*1.4</f>
        <v>70</v>
      </c>
      <c r="BAG1150" s="10"/>
      <c r="BAH1150" s="219"/>
      <c r="BAI1150" s="167" t="s">
        <v>81</v>
      </c>
      <c r="BAJ1150" s="500" t="s">
        <v>3315</v>
      </c>
      <c r="BAL1150" s="168"/>
      <c r="BAM1150" s="168">
        <f t="shared" si="4171"/>
        <v>76</v>
      </c>
      <c r="BAN1150" s="167" t="s">
        <v>63</v>
      </c>
      <c r="BAO1150" s="10">
        <f t="shared" ref="BAO1150" si="4364">BAM1150*1.4</f>
        <v>106.39999999999999</v>
      </c>
      <c r="BAP1150" s="10"/>
      <c r="BAQ1150" s="219"/>
      <c r="BAR1150" s="167" t="s">
        <v>81</v>
      </c>
      <c r="BAS1150" s="500" t="s">
        <v>1963</v>
      </c>
      <c r="BAU1150" s="168"/>
      <c r="BAV1150" s="168">
        <f t="shared" si="4174"/>
        <v>50</v>
      </c>
      <c r="BAW1150" s="167" t="s">
        <v>63</v>
      </c>
      <c r="BAX1150" s="10">
        <f t="shared" ref="BAX1150" si="4365">BAV1150*1.4</f>
        <v>70</v>
      </c>
      <c r="BAY1150" s="10"/>
      <c r="BAZ1150" s="219"/>
      <c r="BBA1150" s="167" t="s">
        <v>81</v>
      </c>
      <c r="BBB1150" s="500" t="s">
        <v>3315</v>
      </c>
      <c r="BBD1150" s="168"/>
      <c r="BBE1150" s="168">
        <f t="shared" si="4177"/>
        <v>76</v>
      </c>
      <c r="BBF1150" s="167" t="s">
        <v>63</v>
      </c>
      <c r="BBG1150" s="10">
        <f t="shared" ref="BBG1150" si="4366">BBE1150*1.4</f>
        <v>106.39999999999999</v>
      </c>
      <c r="BBH1150" s="10"/>
      <c r="BBI1150" s="219"/>
      <c r="BBJ1150" s="167" t="s">
        <v>81</v>
      </c>
      <c r="BBK1150" s="500" t="s">
        <v>429</v>
      </c>
      <c r="BBM1150" s="168"/>
      <c r="BBN1150" s="168">
        <f t="shared" si="4180"/>
        <v>0</v>
      </c>
      <c r="BBO1150" s="167" t="s">
        <v>63</v>
      </c>
      <c r="BBP1150" s="10">
        <f t="shared" ref="BBP1150" si="4367">BBN1150*1.4</f>
        <v>0</v>
      </c>
      <c r="BBQ1150" s="10"/>
      <c r="BBR1150" s="219"/>
      <c r="BBS1150" s="167" t="s">
        <v>81</v>
      </c>
      <c r="BBT1150" s="500" t="s">
        <v>2436</v>
      </c>
      <c r="BBV1150" s="168"/>
      <c r="BBW1150" s="168">
        <f t="shared" si="4183"/>
        <v>87</v>
      </c>
      <c r="BBX1150" s="167" t="s">
        <v>63</v>
      </c>
      <c r="BBY1150" s="10">
        <f t="shared" ref="BBY1150" si="4368">BBW1150*1.4</f>
        <v>121.8</v>
      </c>
      <c r="BBZ1150" s="10"/>
      <c r="BCA1150" s="219"/>
      <c r="BCB1150" s="167" t="s">
        <v>81</v>
      </c>
      <c r="BCC1150" s="328" t="s">
        <v>2436</v>
      </c>
      <c r="BCE1150" s="168"/>
      <c r="BCF1150" s="168">
        <f t="shared" si="4186"/>
        <v>87</v>
      </c>
      <c r="BCG1150" s="167" t="s">
        <v>63</v>
      </c>
      <c r="BCH1150" s="10">
        <f t="shared" ref="BCH1150" si="4369">BCF1150*1.4</f>
        <v>121.8</v>
      </c>
      <c r="BCI1150" s="10"/>
      <c r="BCJ1150" s="219"/>
      <c r="BCK1150" s="167" t="s">
        <v>81</v>
      </c>
      <c r="BCL1150" s="500" t="s">
        <v>3315</v>
      </c>
      <c r="BCN1150" s="168"/>
      <c r="BCO1150" s="168">
        <f t="shared" si="4189"/>
        <v>76</v>
      </c>
      <c r="BCP1150" s="167" t="s">
        <v>63</v>
      </c>
      <c r="BCQ1150" s="10">
        <f t="shared" ref="BCQ1150" si="4370">BCO1150*1.4</f>
        <v>106.39999999999999</v>
      </c>
      <c r="BCR1150" s="10"/>
      <c r="BCS1150" s="219"/>
      <c r="BCT1150" s="167" t="s">
        <v>81</v>
      </c>
      <c r="BCU1150" s="500" t="s">
        <v>2931</v>
      </c>
      <c r="BCW1150" s="168"/>
      <c r="BCX1150" s="168">
        <f t="shared" si="4192"/>
        <v>156</v>
      </c>
      <c r="BCY1150" s="167" t="s">
        <v>63</v>
      </c>
      <c r="BCZ1150" s="10">
        <f t="shared" ref="BCZ1150" si="4371">BCX1150*1.4</f>
        <v>218.39999999999998</v>
      </c>
      <c r="BDA1150" s="10"/>
      <c r="BDB1150" s="219"/>
      <c r="BDC1150" s="167" t="s">
        <v>81</v>
      </c>
      <c r="BDD1150" s="500" t="s">
        <v>3315</v>
      </c>
      <c r="BDF1150" s="168"/>
      <c r="BDG1150" s="168">
        <f t="shared" si="4195"/>
        <v>76</v>
      </c>
      <c r="BDH1150" s="167" t="s">
        <v>63</v>
      </c>
      <c r="BDI1150" s="10">
        <f t="shared" ref="BDI1150" si="4372">BDG1150*1.4</f>
        <v>106.39999999999999</v>
      </c>
      <c r="BDJ1150" s="10"/>
      <c r="BDK1150" s="219"/>
      <c r="BDL1150" s="167" t="s">
        <v>81</v>
      </c>
      <c r="BDM1150" s="328" t="s">
        <v>2931</v>
      </c>
      <c r="BDO1150" s="168"/>
      <c r="BDP1150" s="168">
        <f t="shared" si="4198"/>
        <v>156</v>
      </c>
      <c r="BDQ1150" s="167" t="s">
        <v>63</v>
      </c>
      <c r="BDR1150" s="10">
        <f t="shared" ref="BDR1150" si="4373">BDP1150*1.4</f>
        <v>218.39999999999998</v>
      </c>
      <c r="BDS1150" s="10"/>
      <c r="BDT1150" s="219"/>
      <c r="BDU1150" s="167" t="s">
        <v>81</v>
      </c>
      <c r="BDV1150" s="500" t="s">
        <v>424</v>
      </c>
      <c r="BDX1150" s="168"/>
      <c r="BDY1150" s="168">
        <f t="shared" si="4201"/>
        <v>29</v>
      </c>
      <c r="BDZ1150" s="167" t="s">
        <v>63</v>
      </c>
      <c r="BEA1150" s="10">
        <f t="shared" ref="BEA1150" si="4374">BDY1150*1.4</f>
        <v>40.599999999999994</v>
      </c>
      <c r="BEB1150" s="10"/>
      <c r="BEC1150" s="219"/>
      <c r="BED1150" s="167" t="s">
        <v>81</v>
      </c>
      <c r="BEE1150" s="498" t="s">
        <v>433</v>
      </c>
      <c r="BEG1150" s="168"/>
      <c r="BEH1150" s="168">
        <f t="shared" si="4204"/>
        <v>0</v>
      </c>
      <c r="BEI1150" s="167" t="s">
        <v>63</v>
      </c>
      <c r="BEJ1150" s="10">
        <f t="shared" ref="BEJ1150" si="4375">BEH1150*1.4</f>
        <v>0</v>
      </c>
      <c r="BEK1150" s="10"/>
      <c r="BEL1150" s="219"/>
      <c r="BEM1150" s="167" t="s">
        <v>81</v>
      </c>
      <c r="BEN1150" s="498" t="s">
        <v>3315</v>
      </c>
      <c r="BEP1150" s="168"/>
      <c r="BEQ1150" s="168">
        <f t="shared" si="4207"/>
        <v>76</v>
      </c>
      <c r="BER1150" s="167" t="s">
        <v>63</v>
      </c>
      <c r="BES1150" s="10">
        <f t="shared" ref="BES1150" si="4376">BEQ1150*1.4</f>
        <v>106.39999999999999</v>
      </c>
      <c r="BET1150" s="10"/>
      <c r="BEU1150" s="219"/>
      <c r="BEV1150" s="167" t="s">
        <v>81</v>
      </c>
      <c r="BEW1150" s="500" t="s">
        <v>3315</v>
      </c>
      <c r="BEY1150" s="168"/>
      <c r="BEZ1150" s="168">
        <f t="shared" si="4210"/>
        <v>76</v>
      </c>
      <c r="BFA1150" s="167" t="s">
        <v>63</v>
      </c>
      <c r="BFB1150" s="10">
        <f t="shared" ref="BFB1150" si="4377">BEZ1150*1.4</f>
        <v>106.39999999999999</v>
      </c>
      <c r="BFC1150" s="10"/>
      <c r="BFD1150" s="219"/>
      <c r="BFE1150" s="167"/>
      <c r="BFF1150" s="327"/>
      <c r="BFH1150" s="168"/>
      <c r="BFI1150" s="168"/>
      <c r="BFJ1150" s="167"/>
      <c r="BFK1150" s="10"/>
      <c r="BFL1150" s="10"/>
      <c r="BFN1150" s="167"/>
      <c r="BFO1150" s="327"/>
      <c r="BFQ1150" s="168"/>
      <c r="BFR1150" s="168"/>
      <c r="BFS1150" s="167"/>
      <c r="BFT1150" s="10"/>
      <c r="BFU1150" s="10"/>
      <c r="BFW1150" s="167"/>
      <c r="BFX1150" s="328"/>
      <c r="BFZ1150" s="168"/>
      <c r="BGA1150" s="168"/>
      <c r="BGB1150" s="167"/>
      <c r="BGC1150" s="10"/>
      <c r="BGD1150" s="10"/>
      <c r="BGF1150" s="167"/>
      <c r="BGG1150" s="327"/>
      <c r="BGI1150" s="168"/>
      <c r="BGJ1150" s="168"/>
      <c r="BGK1150" s="167"/>
      <c r="BGL1150" s="10"/>
      <c r="BGM1150" s="10"/>
      <c r="BGO1150" s="167"/>
      <c r="BGP1150" s="328"/>
      <c r="BGR1150" s="168"/>
      <c r="BGS1150" s="168"/>
      <c r="BGT1150" s="167"/>
      <c r="BGU1150" s="10"/>
      <c r="BGV1150" s="10"/>
      <c r="BGX1150" s="167"/>
      <c r="BGY1150" s="327"/>
      <c r="BHA1150" s="168"/>
      <c r="BHB1150" s="168"/>
      <c r="BHC1150" s="167"/>
      <c r="BHD1150" s="10"/>
      <c r="BHE1150" s="10"/>
    </row>
    <row r="1151" spans="1:1565" s="14" customFormat="1" ht="15">
      <c r="A1151" s="167" t="s">
        <v>82</v>
      </c>
      <c r="B1151" s="325" t="s">
        <v>429</v>
      </c>
      <c r="D1151" s="168"/>
      <c r="E1151" s="168">
        <f>VLOOKUP(B1151,$A$1213:$F$2274,6,FALSE)</f>
        <v>0</v>
      </c>
      <c r="F1151" s="167" t="s">
        <v>65</v>
      </c>
      <c r="G1151" s="10">
        <f>E1151*1.3</f>
        <v>0</v>
      </c>
      <c r="H1151" s="10"/>
      <c r="I1151" s="219"/>
      <c r="J1151" s="167" t="s">
        <v>82</v>
      </c>
      <c r="K1151" s="325" t="s">
        <v>1635</v>
      </c>
      <c r="M1151" s="168"/>
      <c r="N1151" s="168">
        <f>VLOOKUP(K1151,$A$1213:$F$2274,6,FALSE)</f>
        <v>45</v>
      </c>
      <c r="O1151" s="167" t="s">
        <v>65</v>
      </c>
      <c r="P1151" s="10">
        <f>N1151*1.3</f>
        <v>58.5</v>
      </c>
      <c r="Q1151" s="10"/>
      <c r="R1151" s="219"/>
      <c r="S1151" s="167" t="s">
        <v>82</v>
      </c>
      <c r="T1151" s="325" t="s">
        <v>429</v>
      </c>
      <c r="V1151" s="168"/>
      <c r="W1151" s="168">
        <f t="shared" si="3715"/>
        <v>0</v>
      </c>
      <c r="X1151" s="167" t="s">
        <v>65</v>
      </c>
      <c r="Y1151" s="10">
        <f t="shared" ref="Y1151" si="4378">W1151*1.3</f>
        <v>0</v>
      </c>
      <c r="Z1151" s="10"/>
      <c r="AA1151" s="219"/>
      <c r="AB1151" s="167" t="s">
        <v>82</v>
      </c>
      <c r="AC1151" s="325" t="s">
        <v>1296</v>
      </c>
      <c r="AE1151" s="168"/>
      <c r="AF1151" s="168">
        <f t="shared" si="3718"/>
        <v>16</v>
      </c>
      <c r="AG1151" s="167" t="s">
        <v>65</v>
      </c>
      <c r="AH1151" s="10">
        <f t="shared" ref="AH1151" si="4379">AF1151*1.3</f>
        <v>20.8</v>
      </c>
      <c r="AI1151" s="10"/>
      <c r="AJ1151" s="219"/>
      <c r="AK1151" s="167" t="s">
        <v>82</v>
      </c>
      <c r="AL1151" s="498" t="s">
        <v>953</v>
      </c>
      <c r="AN1151" s="168"/>
      <c r="AO1151" s="168">
        <f t="shared" si="3721"/>
        <v>33</v>
      </c>
      <c r="AP1151" s="167" t="s">
        <v>65</v>
      </c>
      <c r="AQ1151" s="10">
        <f t="shared" ref="AQ1151" si="4380">AO1151*1.3</f>
        <v>42.9</v>
      </c>
      <c r="AR1151" s="10"/>
      <c r="AS1151" s="219"/>
      <c r="AT1151" s="167" t="s">
        <v>82</v>
      </c>
      <c r="AU1151" s="325" t="s">
        <v>424</v>
      </c>
      <c r="AW1151" s="168"/>
      <c r="AX1151" s="168">
        <f t="shared" si="3724"/>
        <v>29</v>
      </c>
      <c r="AY1151" s="167" t="s">
        <v>65</v>
      </c>
      <c r="AZ1151" s="10">
        <f t="shared" ref="AZ1151" si="4381">AX1151*1.3</f>
        <v>37.700000000000003</v>
      </c>
      <c r="BA1151" s="10"/>
      <c r="BB1151" s="219"/>
      <c r="BC1151" s="167" t="s">
        <v>82</v>
      </c>
      <c r="BD1151" s="325" t="s">
        <v>2436</v>
      </c>
      <c r="BF1151" s="168"/>
      <c r="BG1151" s="168">
        <f t="shared" si="3727"/>
        <v>87</v>
      </c>
      <c r="BH1151" s="167" t="s">
        <v>65</v>
      </c>
      <c r="BI1151" s="10">
        <f t="shared" ref="BI1151" si="4382">BG1151*1.3</f>
        <v>113.10000000000001</v>
      </c>
      <c r="BJ1151" s="10"/>
      <c r="BK1151" s="219"/>
      <c r="BL1151" s="167" t="s">
        <v>82</v>
      </c>
      <c r="BM1151" s="325" t="s">
        <v>1296</v>
      </c>
      <c r="BO1151" s="168"/>
      <c r="BP1151" s="168">
        <f t="shared" si="3730"/>
        <v>16</v>
      </c>
      <c r="BQ1151" s="167" t="s">
        <v>65</v>
      </c>
      <c r="BR1151" s="10">
        <f t="shared" ref="BR1151" si="4383">BP1151*1.3</f>
        <v>20.8</v>
      </c>
      <c r="BS1151" s="10"/>
      <c r="BT1151" s="219"/>
      <c r="BU1151" s="167" t="s">
        <v>82</v>
      </c>
      <c r="BV1151" s="325" t="s">
        <v>953</v>
      </c>
      <c r="BX1151" s="168"/>
      <c r="BY1151" s="168">
        <f t="shared" si="3733"/>
        <v>33</v>
      </c>
      <c r="BZ1151" s="167" t="s">
        <v>65</v>
      </c>
      <c r="CA1151" s="10">
        <f t="shared" ref="CA1151" si="4384">BY1151*1.3</f>
        <v>42.9</v>
      </c>
      <c r="CB1151" s="10"/>
      <c r="CC1151" s="219"/>
      <c r="CD1151" s="167" t="s">
        <v>82</v>
      </c>
      <c r="CE1151" s="325" t="s">
        <v>2436</v>
      </c>
      <c r="CG1151" s="168"/>
      <c r="CH1151" s="168">
        <f t="shared" si="3736"/>
        <v>87</v>
      </c>
      <c r="CI1151" s="167" t="s">
        <v>65</v>
      </c>
      <c r="CJ1151" s="10">
        <f t="shared" ref="CJ1151" si="4385">CH1151*1.3</f>
        <v>113.10000000000001</v>
      </c>
      <c r="CK1151" s="10"/>
      <c r="CL1151" s="219"/>
      <c r="CM1151" s="167" t="s">
        <v>82</v>
      </c>
      <c r="CN1151" s="325" t="s">
        <v>1296</v>
      </c>
      <c r="CP1151" s="168"/>
      <c r="CQ1151" s="168">
        <f t="shared" si="3739"/>
        <v>16</v>
      </c>
      <c r="CR1151" s="167" t="s">
        <v>65</v>
      </c>
      <c r="CS1151" s="10">
        <f t="shared" ref="CS1151" si="4386">CQ1151*1.3</f>
        <v>20.8</v>
      </c>
      <c r="CT1151" s="10"/>
      <c r="CU1151" s="219"/>
      <c r="CV1151" s="167" t="s">
        <v>82</v>
      </c>
      <c r="CW1151" s="325" t="s">
        <v>2007</v>
      </c>
      <c r="CY1151" s="168"/>
      <c r="CZ1151" s="168">
        <f t="shared" si="3742"/>
        <v>3</v>
      </c>
      <c r="DA1151" s="167" t="s">
        <v>65</v>
      </c>
      <c r="DB1151" s="10">
        <f t="shared" ref="DB1151" si="4387">CZ1151*1.3</f>
        <v>3.9000000000000004</v>
      </c>
      <c r="DC1151" s="10"/>
      <c r="DD1151" s="219"/>
      <c r="DE1151" s="167" t="s">
        <v>82</v>
      </c>
      <c r="DF1151" s="325" t="s">
        <v>566</v>
      </c>
      <c r="DH1151" s="168"/>
      <c r="DI1151" s="168">
        <f t="shared" si="3745"/>
        <v>10</v>
      </c>
      <c r="DJ1151" s="167" t="s">
        <v>65</v>
      </c>
      <c r="DK1151" s="10">
        <f t="shared" ref="DK1151" si="4388">DI1151*1.3</f>
        <v>13</v>
      </c>
      <c r="DL1151" s="10"/>
      <c r="DM1151" s="219"/>
      <c r="DN1151" s="167" t="s">
        <v>82</v>
      </c>
      <c r="DO1151" s="325" t="s">
        <v>429</v>
      </c>
      <c r="DQ1151" s="168"/>
      <c r="DR1151" s="168">
        <f t="shared" si="3748"/>
        <v>0</v>
      </c>
      <c r="DS1151" s="167" t="s">
        <v>65</v>
      </c>
      <c r="DT1151" s="10">
        <f t="shared" ref="DT1151" si="4389">DR1151*1.3</f>
        <v>0</v>
      </c>
      <c r="DU1151" s="10"/>
      <c r="DV1151" s="219"/>
      <c r="DW1151" s="167" t="s">
        <v>82</v>
      </c>
      <c r="DX1151" s="325" t="s">
        <v>2436</v>
      </c>
      <c r="DZ1151" s="168"/>
      <c r="EA1151" s="168">
        <f t="shared" si="3751"/>
        <v>87</v>
      </c>
      <c r="EB1151" s="167" t="s">
        <v>65</v>
      </c>
      <c r="EC1151" s="10">
        <f t="shared" ref="EC1151" si="4390">EA1151*1.3</f>
        <v>113.10000000000001</v>
      </c>
      <c r="ED1151" s="10"/>
      <c r="EE1151" s="219"/>
      <c r="EF1151" s="167" t="s">
        <v>82</v>
      </c>
      <c r="EG1151" s="325" t="s">
        <v>3315</v>
      </c>
      <c r="EI1151" s="168"/>
      <c r="EJ1151" s="168">
        <f t="shared" si="3754"/>
        <v>76</v>
      </c>
      <c r="EK1151" s="167" t="s">
        <v>65</v>
      </c>
      <c r="EL1151" s="10">
        <f t="shared" ref="EL1151" si="4391">EJ1151*1.3</f>
        <v>98.8</v>
      </c>
      <c r="EM1151" s="10"/>
      <c r="EN1151" s="219"/>
      <c r="EO1151" s="167" t="s">
        <v>82</v>
      </c>
      <c r="EP1151" s="325" t="s">
        <v>2931</v>
      </c>
      <c r="ER1151" s="168"/>
      <c r="ES1151" s="168">
        <f t="shared" si="3757"/>
        <v>156</v>
      </c>
      <c r="ET1151" s="167" t="s">
        <v>65</v>
      </c>
      <c r="EU1151" s="10">
        <f t="shared" ref="EU1151" si="4392">ES1151*1.3</f>
        <v>202.8</v>
      </c>
      <c r="EV1151" s="10"/>
      <c r="EW1151" s="219"/>
      <c r="EX1151" s="167" t="s">
        <v>82</v>
      </c>
      <c r="EY1151" s="325" t="s">
        <v>2436</v>
      </c>
      <c r="FA1151" s="168"/>
      <c r="FB1151" s="168">
        <f t="shared" si="3760"/>
        <v>87</v>
      </c>
      <c r="FC1151" s="167" t="s">
        <v>65</v>
      </c>
      <c r="FD1151" s="10">
        <f t="shared" ref="FD1151" si="4393">FB1151*1.3</f>
        <v>113.10000000000001</v>
      </c>
      <c r="FE1151" s="10"/>
      <c r="FF1151" s="219"/>
      <c r="FG1151" s="167" t="s">
        <v>82</v>
      </c>
      <c r="FH1151" s="325" t="s">
        <v>3315</v>
      </c>
      <c r="FJ1151" s="168"/>
      <c r="FK1151" s="168">
        <f t="shared" si="3763"/>
        <v>76</v>
      </c>
      <c r="FL1151" s="167" t="s">
        <v>65</v>
      </c>
      <c r="FM1151" s="10">
        <f t="shared" ref="FM1151" si="4394">FK1151*1.3</f>
        <v>98.8</v>
      </c>
      <c r="FN1151" s="10"/>
      <c r="FO1151" s="219"/>
      <c r="FP1151" s="167" t="s">
        <v>82</v>
      </c>
      <c r="FQ1151" s="325" t="s">
        <v>2436</v>
      </c>
      <c r="FS1151" s="168"/>
      <c r="FT1151" s="168">
        <f t="shared" si="3766"/>
        <v>87</v>
      </c>
      <c r="FU1151" s="167" t="s">
        <v>65</v>
      </c>
      <c r="FV1151" s="10">
        <f t="shared" ref="FV1151" si="4395">FT1151*1.3</f>
        <v>113.10000000000001</v>
      </c>
      <c r="FW1151" s="10"/>
      <c r="FX1151" s="219"/>
      <c r="FY1151" s="167" t="s">
        <v>82</v>
      </c>
      <c r="FZ1151" s="325" t="s">
        <v>3315</v>
      </c>
      <c r="GB1151" s="168"/>
      <c r="GC1151" s="168">
        <f t="shared" si="3769"/>
        <v>76</v>
      </c>
      <c r="GD1151" s="167" t="s">
        <v>65</v>
      </c>
      <c r="GE1151" s="10">
        <f t="shared" ref="GE1151" si="4396">GC1151*1.3</f>
        <v>98.8</v>
      </c>
      <c r="GF1151" s="10"/>
      <c r="GG1151" s="219"/>
      <c r="GH1151" s="167" t="s">
        <v>82</v>
      </c>
      <c r="GI1151" s="325" t="s">
        <v>2007</v>
      </c>
      <c r="GK1151" s="168"/>
      <c r="GL1151" s="168">
        <f t="shared" si="3772"/>
        <v>3</v>
      </c>
      <c r="GM1151" s="167" t="s">
        <v>65</v>
      </c>
      <c r="GN1151" s="10">
        <f t="shared" ref="GN1151" si="4397">GL1151*1.3</f>
        <v>3.9000000000000004</v>
      </c>
      <c r="GO1151" s="10"/>
      <c r="GP1151" s="219"/>
      <c r="GQ1151" s="167" t="s">
        <v>82</v>
      </c>
      <c r="GR1151" s="325" t="s">
        <v>429</v>
      </c>
      <c r="GT1151" s="168"/>
      <c r="GU1151" s="168">
        <f t="shared" si="3775"/>
        <v>0</v>
      </c>
      <c r="GV1151" s="167" t="s">
        <v>65</v>
      </c>
      <c r="GW1151" s="10">
        <f t="shared" ref="GW1151" si="4398">GU1151*1.3</f>
        <v>0</v>
      </c>
      <c r="GX1151" s="10"/>
      <c r="GY1151" s="219"/>
      <c r="GZ1151" s="167" t="s">
        <v>82</v>
      </c>
      <c r="HA1151" s="325" t="s">
        <v>2436</v>
      </c>
      <c r="HC1151" s="168"/>
      <c r="HD1151" s="168">
        <f t="shared" si="3778"/>
        <v>87</v>
      </c>
      <c r="HE1151" s="167" t="s">
        <v>65</v>
      </c>
      <c r="HF1151" s="10">
        <f t="shared" ref="HF1151" si="4399">HD1151*1.3</f>
        <v>113.10000000000001</v>
      </c>
      <c r="HG1151" s="10"/>
      <c r="HH1151" s="219"/>
      <c r="HI1151" s="167" t="s">
        <v>82</v>
      </c>
      <c r="HJ1151" s="325" t="s">
        <v>2176</v>
      </c>
      <c r="HL1151" s="168"/>
      <c r="HM1151" s="168">
        <f t="shared" si="3781"/>
        <v>85</v>
      </c>
      <c r="HN1151" s="167" t="s">
        <v>65</v>
      </c>
      <c r="HO1151" s="10">
        <f t="shared" ref="HO1151" si="4400">HM1151*1.3</f>
        <v>110.5</v>
      </c>
      <c r="HP1151" s="10"/>
      <c r="HQ1151" s="219"/>
      <c r="HR1151" s="167" t="s">
        <v>82</v>
      </c>
      <c r="HS1151" s="325" t="s">
        <v>588</v>
      </c>
      <c r="HU1151" s="168"/>
      <c r="HV1151" s="168">
        <f t="shared" si="3784"/>
        <v>15</v>
      </c>
      <c r="HW1151" s="167" t="s">
        <v>65</v>
      </c>
      <c r="HX1151" s="10">
        <f t="shared" ref="HX1151" si="4401">HV1151*1.3</f>
        <v>19.5</v>
      </c>
      <c r="HY1151" s="10"/>
      <c r="HZ1151" s="219"/>
      <c r="IA1151" s="167" t="s">
        <v>82</v>
      </c>
      <c r="IB1151" s="325" t="s">
        <v>2931</v>
      </c>
      <c r="ID1151" s="168"/>
      <c r="IE1151" s="168">
        <f t="shared" si="3787"/>
        <v>156</v>
      </c>
      <c r="IF1151" s="167" t="s">
        <v>65</v>
      </c>
      <c r="IG1151" s="10">
        <f t="shared" ref="IG1151" si="4402">IE1151*1.3</f>
        <v>202.8</v>
      </c>
      <c r="IH1151" s="10"/>
      <c r="II1151" s="219"/>
      <c r="IJ1151" s="167" t="s">
        <v>82</v>
      </c>
      <c r="IK1151" s="325" t="s">
        <v>2931</v>
      </c>
      <c r="IM1151" s="168"/>
      <c r="IN1151" s="168">
        <f t="shared" si="3790"/>
        <v>156</v>
      </c>
      <c r="IO1151" s="167" t="s">
        <v>65</v>
      </c>
      <c r="IP1151" s="10">
        <f t="shared" ref="IP1151" si="4403">IN1151*1.3</f>
        <v>202.8</v>
      </c>
      <c r="IQ1151" s="10"/>
      <c r="IR1151" s="219"/>
      <c r="IS1151" s="167" t="s">
        <v>82</v>
      </c>
      <c r="IT1151" s="325" t="s">
        <v>2436</v>
      </c>
      <c r="IV1151" s="168"/>
      <c r="IW1151" s="168">
        <f t="shared" si="3793"/>
        <v>87</v>
      </c>
      <c r="IX1151" s="167" t="s">
        <v>65</v>
      </c>
      <c r="IY1151" s="10">
        <f t="shared" ref="IY1151" si="4404">IW1151*1.3</f>
        <v>113.10000000000001</v>
      </c>
      <c r="IZ1151" s="10"/>
      <c r="JA1151" s="219"/>
      <c r="JB1151" s="167" t="s">
        <v>82</v>
      </c>
      <c r="JC1151" s="500" t="s">
        <v>3070</v>
      </c>
      <c r="JE1151" s="168"/>
      <c r="JF1151" s="168">
        <f t="shared" si="3796"/>
        <v>0</v>
      </c>
      <c r="JG1151" s="167" t="s">
        <v>65</v>
      </c>
      <c r="JH1151" s="10">
        <f t="shared" ref="JH1151" si="4405">JF1151*1.3</f>
        <v>0</v>
      </c>
      <c r="JI1151" s="10"/>
      <c r="JJ1151" s="219"/>
      <c r="JK1151" s="167" t="s">
        <v>82</v>
      </c>
      <c r="JL1151" s="500" t="s">
        <v>429</v>
      </c>
      <c r="JN1151" s="168"/>
      <c r="JO1151" s="168">
        <f t="shared" si="3799"/>
        <v>0</v>
      </c>
      <c r="JP1151" s="167" t="s">
        <v>65</v>
      </c>
      <c r="JQ1151" s="10">
        <f t="shared" ref="JQ1151" si="4406">JO1151*1.3</f>
        <v>0</v>
      </c>
      <c r="JR1151" s="10"/>
      <c r="JS1151" s="219"/>
      <c r="JT1151" s="167" t="s">
        <v>82</v>
      </c>
      <c r="JU1151" s="500" t="s">
        <v>2436</v>
      </c>
      <c r="JW1151" s="168"/>
      <c r="JX1151" s="168">
        <f t="shared" si="3802"/>
        <v>87</v>
      </c>
      <c r="JY1151" s="167" t="s">
        <v>65</v>
      </c>
      <c r="JZ1151" s="10">
        <f t="shared" ref="JZ1151" si="4407">JX1151*1.3</f>
        <v>113.10000000000001</v>
      </c>
      <c r="KA1151" s="10"/>
      <c r="KB1151" s="219"/>
      <c r="KC1151" s="167" t="s">
        <v>82</v>
      </c>
      <c r="KD1151" s="500" t="s">
        <v>2436</v>
      </c>
      <c r="KF1151" s="168"/>
      <c r="KG1151" s="168">
        <f t="shared" si="3805"/>
        <v>87</v>
      </c>
      <c r="KH1151" s="167" t="s">
        <v>65</v>
      </c>
      <c r="KI1151" s="10">
        <f t="shared" ref="KI1151" si="4408">KG1151*1.3</f>
        <v>113.10000000000001</v>
      </c>
      <c r="KJ1151" s="10"/>
      <c r="KK1151" s="219"/>
      <c r="KL1151" s="167" t="s">
        <v>82</v>
      </c>
      <c r="KM1151" s="500" t="s">
        <v>451</v>
      </c>
      <c r="KO1151" s="168"/>
      <c r="KP1151" s="168">
        <f t="shared" si="3808"/>
        <v>93</v>
      </c>
      <c r="KQ1151" s="167" t="s">
        <v>65</v>
      </c>
      <c r="KR1151" s="10">
        <f t="shared" ref="KR1151" si="4409">KP1151*1.3</f>
        <v>120.9</v>
      </c>
      <c r="KS1151" s="10"/>
      <c r="KT1151" s="219"/>
      <c r="KU1151" s="167" t="s">
        <v>82</v>
      </c>
      <c r="KV1151" s="328" t="s">
        <v>1296</v>
      </c>
      <c r="KX1151" s="168"/>
      <c r="KY1151" s="168">
        <f t="shared" si="3811"/>
        <v>16</v>
      </c>
      <c r="KZ1151" s="167" t="s">
        <v>65</v>
      </c>
      <c r="LA1151" s="10">
        <f t="shared" ref="LA1151" si="4410">KY1151*1.3</f>
        <v>20.8</v>
      </c>
      <c r="LB1151" s="10"/>
      <c r="LC1151" s="219"/>
      <c r="LD1151" s="167" t="s">
        <v>82</v>
      </c>
      <c r="LE1151" s="500" t="s">
        <v>424</v>
      </c>
      <c r="LG1151" s="168"/>
      <c r="LH1151" s="168">
        <f t="shared" si="3814"/>
        <v>29</v>
      </c>
      <c r="LI1151" s="167" t="s">
        <v>65</v>
      </c>
      <c r="LJ1151" s="10">
        <f t="shared" ref="LJ1151" si="4411">LH1151*1.3</f>
        <v>37.700000000000003</v>
      </c>
      <c r="LK1151" s="10"/>
      <c r="LL1151" s="219"/>
      <c r="LM1151" s="167" t="s">
        <v>82</v>
      </c>
      <c r="LN1151" s="500" t="s">
        <v>2007</v>
      </c>
      <c r="LP1151" s="168"/>
      <c r="LQ1151" s="168">
        <f t="shared" si="3817"/>
        <v>3</v>
      </c>
      <c r="LR1151" s="167" t="s">
        <v>65</v>
      </c>
      <c r="LS1151" s="10">
        <f t="shared" ref="LS1151" si="4412">LQ1151*1.3</f>
        <v>3.9000000000000004</v>
      </c>
      <c r="LT1151" s="10"/>
      <c r="LU1151" s="219"/>
      <c r="LV1151" s="167" t="s">
        <v>82</v>
      </c>
      <c r="LW1151" s="500" t="s">
        <v>532</v>
      </c>
      <c r="LY1151" s="168"/>
      <c r="LZ1151" s="168">
        <f t="shared" si="3820"/>
        <v>69</v>
      </c>
      <c r="MA1151" s="167" t="s">
        <v>65</v>
      </c>
      <c r="MB1151" s="10">
        <f t="shared" ref="MB1151" si="4413">LZ1151*1.3</f>
        <v>89.7</v>
      </c>
      <c r="MC1151" s="10"/>
      <c r="MD1151" s="219"/>
      <c r="ME1151" s="167" t="s">
        <v>82</v>
      </c>
      <c r="MF1151" s="500" t="s">
        <v>3315</v>
      </c>
      <c r="MH1151" s="168"/>
      <c r="MI1151" s="168">
        <f t="shared" si="3823"/>
        <v>76</v>
      </c>
      <c r="MJ1151" s="167" t="s">
        <v>65</v>
      </c>
      <c r="MK1151" s="10">
        <f t="shared" ref="MK1151" si="4414">MI1151*1.3</f>
        <v>98.8</v>
      </c>
      <c r="ML1151" s="10"/>
      <c r="MM1151" s="219"/>
      <c r="MN1151" s="167" t="s">
        <v>82</v>
      </c>
      <c r="MO1151" s="328" t="s">
        <v>3070</v>
      </c>
      <c r="MQ1151" s="168"/>
      <c r="MR1151" s="168">
        <f t="shared" si="3826"/>
        <v>0</v>
      </c>
      <c r="MS1151" s="167" t="s">
        <v>65</v>
      </c>
      <c r="MT1151" s="10">
        <f t="shared" ref="MT1151" si="4415">MR1151*1.3</f>
        <v>0</v>
      </c>
      <c r="MU1151" s="10"/>
      <c r="MV1151" s="219"/>
      <c r="MW1151" s="167" t="s">
        <v>82</v>
      </c>
      <c r="MX1151" s="500" t="s">
        <v>3070</v>
      </c>
      <c r="MZ1151" s="168"/>
      <c r="NA1151" s="168">
        <f t="shared" si="3829"/>
        <v>0</v>
      </c>
      <c r="NB1151" s="167" t="s">
        <v>65</v>
      </c>
      <c r="NC1151" s="10">
        <f t="shared" ref="NC1151" si="4416">NA1151*1.3</f>
        <v>0</v>
      </c>
      <c r="ND1151" s="10"/>
      <c r="NE1151" s="219"/>
      <c r="NF1151" s="167" t="s">
        <v>82</v>
      </c>
      <c r="NG1151" s="500" t="s">
        <v>2931</v>
      </c>
      <c r="NI1151" s="168"/>
      <c r="NJ1151" s="168">
        <f t="shared" si="3832"/>
        <v>156</v>
      </c>
      <c r="NK1151" s="167" t="s">
        <v>65</v>
      </c>
      <c r="NL1151" s="10">
        <f t="shared" ref="NL1151" si="4417">NJ1151*1.3</f>
        <v>202.8</v>
      </c>
      <c r="NM1151" s="10"/>
      <c r="NN1151" s="219"/>
      <c r="NO1151" s="167" t="s">
        <v>82</v>
      </c>
      <c r="NP1151" s="500" t="s">
        <v>953</v>
      </c>
      <c r="NR1151" s="168"/>
      <c r="NS1151" s="168">
        <f t="shared" si="3835"/>
        <v>33</v>
      </c>
      <c r="NT1151" s="167" t="s">
        <v>65</v>
      </c>
      <c r="NU1151" s="10">
        <f t="shared" ref="NU1151" si="4418">NS1151*1.3</f>
        <v>42.9</v>
      </c>
      <c r="NV1151" s="10"/>
      <c r="NW1151" s="219"/>
      <c r="NX1151" s="167" t="s">
        <v>82</v>
      </c>
      <c r="NY1151" s="500" t="s">
        <v>566</v>
      </c>
      <c r="OA1151" s="168"/>
      <c r="OB1151" s="168">
        <f t="shared" si="3838"/>
        <v>10</v>
      </c>
      <c r="OC1151" s="167" t="s">
        <v>65</v>
      </c>
      <c r="OD1151" s="10">
        <f t="shared" ref="OD1151" si="4419">OB1151*1.3</f>
        <v>13</v>
      </c>
      <c r="OE1151" s="10"/>
      <c r="OF1151" s="219"/>
      <c r="OG1151" s="167" t="s">
        <v>82</v>
      </c>
      <c r="OH1151" s="500" t="s">
        <v>3070</v>
      </c>
      <c r="OJ1151" s="168"/>
      <c r="OK1151" s="168">
        <f t="shared" si="3841"/>
        <v>0</v>
      </c>
      <c r="OL1151" s="167" t="s">
        <v>65</v>
      </c>
      <c r="OM1151" s="10">
        <f t="shared" ref="OM1151" si="4420">OK1151*1.3</f>
        <v>0</v>
      </c>
      <c r="ON1151" s="10"/>
      <c r="OO1151" s="219"/>
      <c r="OP1151" s="167" t="s">
        <v>82</v>
      </c>
      <c r="OQ1151" s="500" t="s">
        <v>429</v>
      </c>
      <c r="OS1151" s="168"/>
      <c r="OT1151" s="168">
        <f t="shared" si="3844"/>
        <v>0</v>
      </c>
      <c r="OU1151" s="167" t="s">
        <v>65</v>
      </c>
      <c r="OV1151" s="10">
        <f t="shared" ref="OV1151" si="4421">OT1151*1.3</f>
        <v>0</v>
      </c>
      <c r="OW1151" s="10"/>
      <c r="OX1151" s="219"/>
      <c r="OY1151" s="167" t="s">
        <v>82</v>
      </c>
      <c r="OZ1151" s="500" t="s">
        <v>424</v>
      </c>
      <c r="PB1151" s="168"/>
      <c r="PC1151" s="168">
        <f t="shared" si="3847"/>
        <v>29</v>
      </c>
      <c r="PD1151" s="167" t="s">
        <v>65</v>
      </c>
      <c r="PE1151" s="10">
        <f t="shared" ref="PE1151" si="4422">PC1151*1.3</f>
        <v>37.700000000000003</v>
      </c>
      <c r="PF1151" s="10"/>
      <c r="PG1151" s="219"/>
      <c r="PH1151" s="167" t="s">
        <v>82</v>
      </c>
      <c r="PI1151" s="500" t="s">
        <v>588</v>
      </c>
      <c r="PK1151" s="168"/>
      <c r="PL1151" s="168">
        <f t="shared" si="3850"/>
        <v>15</v>
      </c>
      <c r="PM1151" s="167" t="s">
        <v>65</v>
      </c>
      <c r="PN1151" s="10">
        <f t="shared" ref="PN1151" si="4423">PL1151*1.3</f>
        <v>19.5</v>
      </c>
      <c r="PO1151" s="10"/>
      <c r="PP1151" s="219"/>
      <c r="PQ1151" s="167" t="s">
        <v>82</v>
      </c>
      <c r="PR1151" s="500" t="s">
        <v>3315</v>
      </c>
      <c r="PT1151" s="168"/>
      <c r="PU1151" s="168">
        <f t="shared" si="3853"/>
        <v>76</v>
      </c>
      <c r="PV1151" s="167" t="s">
        <v>65</v>
      </c>
      <c r="PW1151" s="10">
        <f t="shared" ref="PW1151" si="4424">PU1151*1.3</f>
        <v>98.8</v>
      </c>
      <c r="PX1151" s="10"/>
      <c r="PY1151" s="219"/>
      <c r="PZ1151" s="167" t="s">
        <v>82</v>
      </c>
      <c r="QA1151" s="500" t="s">
        <v>588</v>
      </c>
      <c r="QC1151" s="168"/>
      <c r="QD1151" s="168">
        <f t="shared" si="3856"/>
        <v>15</v>
      </c>
      <c r="QE1151" s="167" t="s">
        <v>65</v>
      </c>
      <c r="QF1151" s="10">
        <f t="shared" ref="QF1151" si="4425">QD1151*1.3</f>
        <v>19.5</v>
      </c>
      <c r="QG1151" s="10"/>
      <c r="QH1151" s="219"/>
      <c r="QI1151" s="167" t="s">
        <v>82</v>
      </c>
      <c r="QJ1151" s="500" t="s">
        <v>429</v>
      </c>
      <c r="QL1151" s="168"/>
      <c r="QM1151" s="168">
        <f t="shared" si="3859"/>
        <v>0</v>
      </c>
      <c r="QN1151" s="167" t="s">
        <v>65</v>
      </c>
      <c r="QO1151" s="10">
        <f t="shared" ref="QO1151" si="4426">QM1151*1.3</f>
        <v>0</v>
      </c>
      <c r="QP1151" s="10"/>
      <c r="QQ1151" s="219"/>
      <c r="QR1151" s="167" t="s">
        <v>82</v>
      </c>
      <c r="QS1151" s="500" t="s">
        <v>2191</v>
      </c>
      <c r="QU1151" s="168"/>
      <c r="QV1151" s="168">
        <f t="shared" si="3862"/>
        <v>194</v>
      </c>
      <c r="QW1151" s="167" t="s">
        <v>65</v>
      </c>
      <c r="QX1151" s="10">
        <f t="shared" ref="QX1151" si="4427">QV1151*1.3</f>
        <v>252.20000000000002</v>
      </c>
      <c r="QY1151" s="10"/>
      <c r="QZ1151" s="219"/>
      <c r="RA1151" s="167" t="s">
        <v>82</v>
      </c>
      <c r="RB1151" s="500" t="s">
        <v>2436</v>
      </c>
      <c r="RD1151" s="168"/>
      <c r="RE1151" s="168">
        <f t="shared" si="3865"/>
        <v>87</v>
      </c>
      <c r="RF1151" s="167" t="s">
        <v>65</v>
      </c>
      <c r="RG1151" s="10">
        <f t="shared" ref="RG1151" si="4428">RE1151*1.3</f>
        <v>113.10000000000001</v>
      </c>
      <c r="RH1151" s="10"/>
      <c r="RI1151" s="219"/>
      <c r="RJ1151" s="167" t="s">
        <v>82</v>
      </c>
      <c r="RK1151" s="500" t="s">
        <v>3315</v>
      </c>
      <c r="RM1151" s="168"/>
      <c r="RN1151" s="168">
        <f t="shared" si="3868"/>
        <v>76</v>
      </c>
      <c r="RO1151" s="167" t="s">
        <v>65</v>
      </c>
      <c r="RP1151" s="10">
        <f t="shared" ref="RP1151" si="4429">RN1151*1.3</f>
        <v>98.8</v>
      </c>
      <c r="RQ1151" s="10"/>
      <c r="RR1151" s="219"/>
      <c r="RS1151" s="167" t="s">
        <v>82</v>
      </c>
      <c r="RT1151" s="500" t="s">
        <v>1963</v>
      </c>
      <c r="RV1151" s="168"/>
      <c r="RW1151" s="168">
        <f t="shared" si="3871"/>
        <v>50</v>
      </c>
      <c r="RX1151" s="167" t="s">
        <v>65</v>
      </c>
      <c r="RY1151" s="10">
        <f t="shared" ref="RY1151" si="4430">RW1151*1.3</f>
        <v>65</v>
      </c>
      <c r="RZ1151" s="10"/>
      <c r="SA1151" s="219"/>
      <c r="SB1151" s="167" t="s">
        <v>82</v>
      </c>
      <c r="SC1151" s="500" t="s">
        <v>3070</v>
      </c>
      <c r="SE1151" s="168"/>
      <c r="SF1151" s="168">
        <f t="shared" si="3874"/>
        <v>0</v>
      </c>
      <c r="SG1151" s="167" t="s">
        <v>65</v>
      </c>
      <c r="SH1151" s="10">
        <f t="shared" ref="SH1151" si="4431">SF1151*1.3</f>
        <v>0</v>
      </c>
      <c r="SI1151" s="10"/>
      <c r="SJ1151" s="219"/>
      <c r="SK1151" s="167" t="s">
        <v>82</v>
      </c>
      <c r="SL1151" s="500" t="s">
        <v>3315</v>
      </c>
      <c r="SN1151" s="168"/>
      <c r="SO1151" s="168">
        <f t="shared" si="3877"/>
        <v>76</v>
      </c>
      <c r="SP1151" s="167" t="s">
        <v>65</v>
      </c>
      <c r="SQ1151" s="10">
        <f t="shared" ref="SQ1151" si="4432">SO1151*1.3</f>
        <v>98.8</v>
      </c>
      <c r="SR1151" s="10"/>
      <c r="SS1151" s="219"/>
      <c r="ST1151" s="167" t="s">
        <v>82</v>
      </c>
      <c r="SU1151" s="500" t="s">
        <v>1942</v>
      </c>
      <c r="SW1151" s="168"/>
      <c r="SX1151" s="168">
        <f t="shared" si="3880"/>
        <v>3</v>
      </c>
      <c r="SY1151" s="167" t="s">
        <v>65</v>
      </c>
      <c r="SZ1151" s="10">
        <f t="shared" ref="SZ1151" si="4433">SX1151*1.3</f>
        <v>3.9000000000000004</v>
      </c>
      <c r="TA1151" s="10"/>
      <c r="TB1151" s="219"/>
      <c r="TC1151" s="167" t="s">
        <v>82</v>
      </c>
      <c r="TD1151" s="500" t="s">
        <v>2191</v>
      </c>
      <c r="TF1151" s="168"/>
      <c r="TG1151" s="168">
        <f t="shared" si="3883"/>
        <v>194</v>
      </c>
      <c r="TH1151" s="167" t="s">
        <v>65</v>
      </c>
      <c r="TI1151" s="10">
        <f t="shared" ref="TI1151" si="4434">TG1151*1.3</f>
        <v>252.20000000000002</v>
      </c>
      <c r="TJ1151" s="10"/>
      <c r="TK1151" s="219"/>
      <c r="TL1151" s="167" t="s">
        <v>82</v>
      </c>
      <c r="TM1151" s="328" t="s">
        <v>453</v>
      </c>
      <c r="TO1151" s="168"/>
      <c r="TP1151" s="168">
        <f t="shared" si="3886"/>
        <v>5</v>
      </c>
      <c r="TQ1151" s="167" t="s">
        <v>65</v>
      </c>
      <c r="TR1151" s="10">
        <f t="shared" ref="TR1151" si="4435">TP1151*1.3</f>
        <v>6.5</v>
      </c>
      <c r="TS1151" s="10"/>
      <c r="TT1151" s="219"/>
      <c r="TU1151" s="167" t="s">
        <v>82</v>
      </c>
      <c r="TV1151" s="500" t="s">
        <v>2191</v>
      </c>
      <c r="TX1151" s="168"/>
      <c r="TY1151" s="168">
        <f t="shared" si="3889"/>
        <v>194</v>
      </c>
      <c r="TZ1151" s="167" t="s">
        <v>65</v>
      </c>
      <c r="UA1151" s="10">
        <f t="shared" ref="UA1151" si="4436">TY1151*1.3</f>
        <v>252.20000000000002</v>
      </c>
      <c r="UB1151" s="10"/>
      <c r="UC1151" s="219"/>
      <c r="UD1151" s="167" t="s">
        <v>82</v>
      </c>
      <c r="UE1151" s="328" t="s">
        <v>2176</v>
      </c>
      <c r="UG1151" s="168"/>
      <c r="UH1151" s="168">
        <f t="shared" si="3892"/>
        <v>85</v>
      </c>
      <c r="UI1151" s="167" t="s">
        <v>65</v>
      </c>
      <c r="UJ1151" s="10">
        <f t="shared" ref="UJ1151" si="4437">UH1151*1.3</f>
        <v>110.5</v>
      </c>
      <c r="UK1151" s="10"/>
      <c r="UL1151" s="219"/>
      <c r="UM1151" s="167" t="s">
        <v>82</v>
      </c>
      <c r="UN1151" s="500" t="s">
        <v>1296</v>
      </c>
      <c r="UP1151" s="168"/>
      <c r="UQ1151" s="168">
        <f t="shared" si="3895"/>
        <v>16</v>
      </c>
      <c r="UR1151" s="167" t="s">
        <v>65</v>
      </c>
      <c r="US1151" s="10">
        <f t="shared" ref="US1151" si="4438">UQ1151*1.3</f>
        <v>20.8</v>
      </c>
      <c r="UT1151" s="10"/>
      <c r="UU1151" s="219"/>
      <c r="UV1151" s="167" t="s">
        <v>82</v>
      </c>
      <c r="UW1151" s="500" t="s">
        <v>2187</v>
      </c>
      <c r="UY1151" s="168"/>
      <c r="UZ1151" s="168">
        <f t="shared" si="3898"/>
        <v>15</v>
      </c>
      <c r="VA1151" s="167" t="s">
        <v>65</v>
      </c>
      <c r="VB1151" s="10">
        <f t="shared" ref="VB1151" si="4439">UZ1151*1.3</f>
        <v>19.5</v>
      </c>
      <c r="VC1151" s="10"/>
      <c r="VD1151" s="219"/>
      <c r="VE1151" s="167" t="s">
        <v>82</v>
      </c>
      <c r="VF1151" s="500" t="s">
        <v>1963</v>
      </c>
      <c r="VH1151" s="168"/>
      <c r="VI1151" s="168">
        <f t="shared" si="3901"/>
        <v>50</v>
      </c>
      <c r="VJ1151" s="167" t="s">
        <v>65</v>
      </c>
      <c r="VK1151" s="10">
        <f t="shared" ref="VK1151" si="4440">VI1151*1.3</f>
        <v>65</v>
      </c>
      <c r="VL1151" s="10"/>
      <c r="VM1151" s="219"/>
      <c r="VN1151" s="167" t="s">
        <v>82</v>
      </c>
      <c r="VO1151" s="500" t="s">
        <v>2007</v>
      </c>
      <c r="VQ1151" s="168"/>
      <c r="VR1151" s="168">
        <f t="shared" si="3904"/>
        <v>3</v>
      </c>
      <c r="VS1151" s="167" t="s">
        <v>65</v>
      </c>
      <c r="VT1151" s="10">
        <f t="shared" ref="VT1151" si="4441">VR1151*1.3</f>
        <v>3.9000000000000004</v>
      </c>
      <c r="VU1151" s="10"/>
      <c r="VV1151" s="219"/>
      <c r="VW1151" s="167" t="s">
        <v>82</v>
      </c>
      <c r="VX1151" s="500" t="s">
        <v>429</v>
      </c>
      <c r="VZ1151" s="168"/>
      <c r="WA1151" s="168">
        <f t="shared" si="3907"/>
        <v>0</v>
      </c>
      <c r="WB1151" s="167" t="s">
        <v>65</v>
      </c>
      <c r="WC1151" s="10">
        <f t="shared" ref="WC1151" si="4442">WA1151*1.3</f>
        <v>0</v>
      </c>
      <c r="WD1151" s="10"/>
      <c r="WE1151" s="219"/>
      <c r="WF1151" s="167" t="s">
        <v>82</v>
      </c>
      <c r="WG1151" s="500" t="s">
        <v>3070</v>
      </c>
      <c r="WI1151" s="168"/>
      <c r="WJ1151" s="168">
        <f t="shared" si="3910"/>
        <v>0</v>
      </c>
      <c r="WK1151" s="167" t="s">
        <v>65</v>
      </c>
      <c r="WL1151" s="10">
        <f t="shared" ref="WL1151" si="4443">WJ1151*1.3</f>
        <v>0</v>
      </c>
      <c r="WM1151" s="10"/>
      <c r="WN1151" s="219"/>
      <c r="WO1151" s="167" t="s">
        <v>82</v>
      </c>
      <c r="WP1151" s="500" t="s">
        <v>2187</v>
      </c>
      <c r="WR1151" s="168"/>
      <c r="WS1151" s="168">
        <f t="shared" si="3913"/>
        <v>15</v>
      </c>
      <c r="WT1151" s="167" t="s">
        <v>65</v>
      </c>
      <c r="WU1151" s="10">
        <f t="shared" ref="WU1151" si="4444">WS1151*1.3</f>
        <v>19.5</v>
      </c>
      <c r="WV1151" s="10"/>
      <c r="WW1151" s="219"/>
      <c r="WX1151" s="167" t="s">
        <v>82</v>
      </c>
      <c r="WY1151" s="499" t="s">
        <v>451</v>
      </c>
      <c r="XA1151" s="168"/>
      <c r="XB1151" s="168">
        <f t="shared" si="3916"/>
        <v>93</v>
      </c>
      <c r="XC1151" s="167" t="s">
        <v>65</v>
      </c>
      <c r="XD1151" s="10">
        <f t="shared" ref="XD1151" si="4445">XB1151*1.3</f>
        <v>120.9</v>
      </c>
      <c r="XE1151" s="10"/>
      <c r="XF1151" s="219"/>
      <c r="XG1151" s="167" t="s">
        <v>82</v>
      </c>
      <c r="XH1151" s="500" t="s">
        <v>1963</v>
      </c>
      <c r="XJ1151" s="168"/>
      <c r="XK1151" s="168">
        <f t="shared" si="3919"/>
        <v>50</v>
      </c>
      <c r="XL1151" s="167" t="s">
        <v>65</v>
      </c>
      <c r="XM1151" s="10">
        <f t="shared" ref="XM1151" si="4446">XK1151*1.3</f>
        <v>65</v>
      </c>
      <c r="XN1151" s="10"/>
      <c r="XO1151" s="219"/>
      <c r="XP1151" s="167" t="s">
        <v>82</v>
      </c>
      <c r="XQ1151" s="500" t="s">
        <v>3315</v>
      </c>
      <c r="XS1151" s="168"/>
      <c r="XT1151" s="168">
        <f t="shared" si="3922"/>
        <v>76</v>
      </c>
      <c r="XU1151" s="167" t="s">
        <v>65</v>
      </c>
      <c r="XV1151" s="10">
        <f t="shared" ref="XV1151" si="4447">XT1151*1.3</f>
        <v>98.8</v>
      </c>
      <c r="XW1151" s="10"/>
      <c r="XX1151" s="219"/>
      <c r="XY1151" s="167" t="s">
        <v>82</v>
      </c>
      <c r="XZ1151" s="500" t="s">
        <v>953</v>
      </c>
      <c r="YB1151" s="168"/>
      <c r="YC1151" s="168">
        <f t="shared" si="3925"/>
        <v>33</v>
      </c>
      <c r="YD1151" s="167" t="s">
        <v>65</v>
      </c>
      <c r="YE1151" s="10">
        <f t="shared" ref="YE1151" si="4448">YC1151*1.3</f>
        <v>42.9</v>
      </c>
      <c r="YF1151" s="10"/>
      <c r="YG1151" s="219"/>
      <c r="YH1151" s="167" t="s">
        <v>82</v>
      </c>
      <c r="YI1151" s="500" t="s">
        <v>453</v>
      </c>
      <c r="YK1151" s="168"/>
      <c r="YL1151" s="168">
        <f t="shared" si="3928"/>
        <v>5</v>
      </c>
      <c r="YM1151" s="167" t="s">
        <v>65</v>
      </c>
      <c r="YN1151" s="10">
        <f t="shared" ref="YN1151" si="4449">YL1151*1.3</f>
        <v>6.5</v>
      </c>
      <c r="YO1151" s="10"/>
      <c r="YP1151" s="219"/>
      <c r="YQ1151" s="167" t="s">
        <v>82</v>
      </c>
      <c r="YR1151" s="500" t="s">
        <v>588</v>
      </c>
      <c r="YT1151" s="168"/>
      <c r="YU1151" s="168">
        <f t="shared" si="3931"/>
        <v>15</v>
      </c>
      <c r="YV1151" s="167" t="s">
        <v>65</v>
      </c>
      <c r="YW1151" s="10">
        <f t="shared" ref="YW1151" si="4450">YU1151*1.3</f>
        <v>19.5</v>
      </c>
      <c r="YX1151" s="10"/>
      <c r="YY1151" s="219"/>
      <c r="YZ1151" s="167" t="s">
        <v>82</v>
      </c>
      <c r="ZA1151" s="500" t="s">
        <v>588</v>
      </c>
      <c r="ZC1151" s="168"/>
      <c r="ZD1151" s="168">
        <f t="shared" si="3934"/>
        <v>15</v>
      </c>
      <c r="ZE1151" s="167" t="s">
        <v>65</v>
      </c>
      <c r="ZF1151" s="10">
        <f t="shared" ref="ZF1151" si="4451">ZD1151*1.3</f>
        <v>19.5</v>
      </c>
      <c r="ZG1151" s="10"/>
      <c r="ZH1151" s="219"/>
      <c r="ZI1151" s="167" t="s">
        <v>82</v>
      </c>
      <c r="ZJ1151" s="500" t="s">
        <v>566</v>
      </c>
      <c r="ZL1151" s="168"/>
      <c r="ZM1151" s="168">
        <f t="shared" si="3937"/>
        <v>10</v>
      </c>
      <c r="ZN1151" s="167" t="s">
        <v>65</v>
      </c>
      <c r="ZO1151" s="10">
        <f t="shared" ref="ZO1151" si="4452">ZM1151*1.3</f>
        <v>13</v>
      </c>
      <c r="ZP1151" s="10"/>
      <c r="ZQ1151" s="219"/>
      <c r="ZR1151" s="167" t="s">
        <v>82</v>
      </c>
      <c r="ZS1151" s="498" t="s">
        <v>1963</v>
      </c>
      <c r="ZU1151" s="168"/>
      <c r="ZV1151" s="168">
        <f t="shared" si="3940"/>
        <v>50</v>
      </c>
      <c r="ZW1151" s="167" t="s">
        <v>65</v>
      </c>
      <c r="ZX1151" s="10">
        <f t="shared" ref="ZX1151" si="4453">ZV1151*1.3</f>
        <v>65</v>
      </c>
      <c r="ZY1151" s="10"/>
      <c r="ZZ1151" s="219"/>
      <c r="AAA1151" s="167" t="s">
        <v>82</v>
      </c>
      <c r="AAB1151" s="500" t="s">
        <v>566</v>
      </c>
      <c r="AAD1151" s="168"/>
      <c r="AAE1151" s="168">
        <f t="shared" si="3943"/>
        <v>10</v>
      </c>
      <c r="AAF1151" s="167" t="s">
        <v>65</v>
      </c>
      <c r="AAG1151" s="10">
        <f t="shared" ref="AAG1151" si="4454">AAE1151*1.3</f>
        <v>13</v>
      </c>
      <c r="AAH1151" s="10"/>
      <c r="AAI1151" s="219"/>
      <c r="AAJ1151" s="167" t="s">
        <v>82</v>
      </c>
      <c r="AAK1151" s="500" t="s">
        <v>429</v>
      </c>
      <c r="AAM1151" s="168"/>
      <c r="AAN1151" s="168">
        <f t="shared" si="3946"/>
        <v>0</v>
      </c>
      <c r="AAO1151" s="167" t="s">
        <v>65</v>
      </c>
      <c r="AAP1151" s="10">
        <f t="shared" ref="AAP1151" si="4455">AAN1151*1.3</f>
        <v>0</v>
      </c>
      <c r="AAQ1151" s="10"/>
      <c r="AAR1151" s="219"/>
      <c r="AAS1151" s="167" t="s">
        <v>82</v>
      </c>
      <c r="AAT1151" s="500" t="s">
        <v>532</v>
      </c>
      <c r="AAV1151" s="168"/>
      <c r="AAW1151" s="168">
        <f t="shared" si="3949"/>
        <v>69</v>
      </c>
      <c r="AAX1151" s="167" t="s">
        <v>65</v>
      </c>
      <c r="AAY1151" s="10">
        <f t="shared" ref="AAY1151" si="4456">AAW1151*1.3</f>
        <v>89.7</v>
      </c>
      <c r="AAZ1151" s="10"/>
      <c r="ABA1151" s="219"/>
      <c r="ABB1151" s="167" t="s">
        <v>82</v>
      </c>
      <c r="ABC1151" s="500" t="s">
        <v>1635</v>
      </c>
      <c r="ABE1151" s="168"/>
      <c r="ABF1151" s="168">
        <f t="shared" si="3952"/>
        <v>45</v>
      </c>
      <c r="ABG1151" s="167" t="s">
        <v>65</v>
      </c>
      <c r="ABH1151" s="10">
        <f t="shared" ref="ABH1151" si="4457">ABF1151*1.3</f>
        <v>58.5</v>
      </c>
      <c r="ABI1151" s="10"/>
      <c r="ABJ1151" s="219"/>
      <c r="ABK1151" s="167" t="s">
        <v>82</v>
      </c>
      <c r="ABL1151" s="500" t="s">
        <v>429</v>
      </c>
      <c r="ABN1151" s="168"/>
      <c r="ABO1151" s="168">
        <f t="shared" si="3955"/>
        <v>0</v>
      </c>
      <c r="ABP1151" s="167" t="s">
        <v>65</v>
      </c>
      <c r="ABQ1151" s="10">
        <f t="shared" ref="ABQ1151" si="4458">ABO1151*1.3</f>
        <v>0</v>
      </c>
      <c r="ABR1151" s="10"/>
      <c r="ABS1151" s="219"/>
      <c r="ABT1151" s="167" t="s">
        <v>82</v>
      </c>
      <c r="ABU1151" s="498" t="s">
        <v>3070</v>
      </c>
      <c r="ABW1151" s="168"/>
      <c r="ABX1151" s="168">
        <f t="shared" si="3958"/>
        <v>0</v>
      </c>
      <c r="ABY1151" s="167" t="s">
        <v>65</v>
      </c>
      <c r="ABZ1151" s="10">
        <f t="shared" ref="ABZ1151" si="4459">ABX1151*1.3</f>
        <v>0</v>
      </c>
      <c r="ACA1151" s="10"/>
      <c r="ACB1151" s="219"/>
      <c r="ACC1151" s="167" t="s">
        <v>82</v>
      </c>
      <c r="ACD1151" s="500" t="s">
        <v>429</v>
      </c>
      <c r="ACF1151" s="168"/>
      <c r="ACG1151" s="168">
        <f t="shared" si="3961"/>
        <v>0</v>
      </c>
      <c r="ACH1151" s="167" t="s">
        <v>65</v>
      </c>
      <c r="ACI1151" s="10">
        <f t="shared" ref="ACI1151" si="4460">ACG1151*1.3</f>
        <v>0</v>
      </c>
      <c r="ACJ1151" s="10"/>
      <c r="ACK1151" s="219"/>
      <c r="ACL1151" s="167" t="s">
        <v>82</v>
      </c>
      <c r="ACM1151" s="500" t="s">
        <v>1942</v>
      </c>
      <c r="ACO1151" s="168"/>
      <c r="ACP1151" s="168">
        <f t="shared" si="3964"/>
        <v>3</v>
      </c>
      <c r="ACQ1151" s="167" t="s">
        <v>65</v>
      </c>
      <c r="ACR1151" s="10">
        <f t="shared" ref="ACR1151" si="4461">ACP1151*1.3</f>
        <v>3.9000000000000004</v>
      </c>
      <c r="ACS1151" s="10"/>
      <c r="ACT1151" s="219"/>
      <c r="ACU1151" s="167" t="s">
        <v>82</v>
      </c>
      <c r="ACV1151" s="500" t="s">
        <v>3070</v>
      </c>
      <c r="ACX1151" s="168"/>
      <c r="ACY1151" s="168">
        <f t="shared" si="3967"/>
        <v>0</v>
      </c>
      <c r="ACZ1151" s="167" t="s">
        <v>65</v>
      </c>
      <c r="ADA1151" s="10">
        <f t="shared" ref="ADA1151" si="4462">ACY1151*1.3</f>
        <v>0</v>
      </c>
      <c r="ADB1151" s="10"/>
      <c r="ADC1151" s="219"/>
      <c r="ADD1151" s="167" t="s">
        <v>82</v>
      </c>
      <c r="ADE1151" s="500" t="s">
        <v>2931</v>
      </c>
      <c r="ADG1151" s="168"/>
      <c r="ADH1151" s="168">
        <f t="shared" si="3970"/>
        <v>156</v>
      </c>
      <c r="ADI1151" s="167" t="s">
        <v>65</v>
      </c>
      <c r="ADJ1151" s="10">
        <f t="shared" ref="ADJ1151" si="4463">ADH1151*1.3</f>
        <v>202.8</v>
      </c>
      <c r="ADK1151" s="10"/>
      <c r="ADL1151" s="219"/>
      <c r="ADM1151" s="167" t="s">
        <v>82</v>
      </c>
      <c r="ADN1151" s="500" t="s">
        <v>3315</v>
      </c>
      <c r="ADP1151" s="168"/>
      <c r="ADQ1151" s="168">
        <f t="shared" si="3973"/>
        <v>76</v>
      </c>
      <c r="ADR1151" s="167" t="s">
        <v>65</v>
      </c>
      <c r="ADS1151" s="10">
        <f t="shared" ref="ADS1151" si="4464">ADQ1151*1.3</f>
        <v>98.8</v>
      </c>
      <c r="ADT1151" s="10"/>
      <c r="ADU1151" s="219"/>
      <c r="ADV1151" s="167" t="s">
        <v>82</v>
      </c>
      <c r="ADW1151" s="328" t="s">
        <v>2931</v>
      </c>
      <c r="ADY1151" s="168"/>
      <c r="ADZ1151" s="168">
        <f t="shared" si="3976"/>
        <v>156</v>
      </c>
      <c r="AEA1151" s="167" t="s">
        <v>65</v>
      </c>
      <c r="AEB1151" s="10">
        <f t="shared" ref="AEB1151" si="4465">ADZ1151*1.3</f>
        <v>202.8</v>
      </c>
      <c r="AEC1151" s="10"/>
      <c r="AED1151" s="219"/>
      <c r="AEE1151" s="167" t="s">
        <v>82</v>
      </c>
      <c r="AEF1151" s="500" t="s">
        <v>429</v>
      </c>
      <c r="AEH1151" s="168"/>
      <c r="AEI1151" s="168">
        <f t="shared" si="3979"/>
        <v>0</v>
      </c>
      <c r="AEJ1151" s="167" t="s">
        <v>65</v>
      </c>
      <c r="AEK1151" s="10">
        <f t="shared" ref="AEK1151" si="4466">AEI1151*1.3</f>
        <v>0</v>
      </c>
      <c r="AEL1151" s="10"/>
      <c r="AEM1151" s="219"/>
      <c r="AEN1151" s="167" t="s">
        <v>82</v>
      </c>
      <c r="AEO1151" s="500" t="s">
        <v>3070</v>
      </c>
      <c r="AEQ1151" s="168"/>
      <c r="AER1151" s="168">
        <f t="shared" si="3982"/>
        <v>0</v>
      </c>
      <c r="AES1151" s="167" t="s">
        <v>65</v>
      </c>
      <c r="AET1151" s="10">
        <f t="shared" ref="AET1151" si="4467">AER1151*1.3</f>
        <v>0</v>
      </c>
      <c r="AEU1151" s="10"/>
      <c r="AEV1151" s="219"/>
      <c r="AEW1151" s="167" t="s">
        <v>82</v>
      </c>
      <c r="AEX1151" s="500" t="s">
        <v>2436</v>
      </c>
      <c r="AEZ1151" s="168"/>
      <c r="AFA1151" s="168">
        <f t="shared" si="3985"/>
        <v>87</v>
      </c>
      <c r="AFB1151" s="167" t="s">
        <v>65</v>
      </c>
      <c r="AFC1151" s="10">
        <f t="shared" ref="AFC1151" si="4468">AFA1151*1.3</f>
        <v>113.10000000000001</v>
      </c>
      <c r="AFD1151" s="10"/>
      <c r="AFE1151" s="219"/>
      <c r="AFF1151" s="167" t="s">
        <v>82</v>
      </c>
      <c r="AFG1151" s="500" t="s">
        <v>3315</v>
      </c>
      <c r="AFI1151" s="168"/>
      <c r="AFJ1151" s="168">
        <f t="shared" si="3988"/>
        <v>76</v>
      </c>
      <c r="AFK1151" s="167" t="s">
        <v>65</v>
      </c>
      <c r="AFL1151" s="10">
        <f t="shared" ref="AFL1151" si="4469">AFJ1151*1.3</f>
        <v>98.8</v>
      </c>
      <c r="AFM1151" s="10"/>
      <c r="AFN1151" s="219"/>
      <c r="AFO1151" s="167" t="s">
        <v>82</v>
      </c>
      <c r="AFP1151" s="500" t="s">
        <v>2436</v>
      </c>
      <c r="AFR1151" s="168"/>
      <c r="AFS1151" s="168">
        <f t="shared" si="3991"/>
        <v>87</v>
      </c>
      <c r="AFT1151" s="167" t="s">
        <v>65</v>
      </c>
      <c r="AFU1151" s="10">
        <f t="shared" ref="AFU1151" si="4470">AFS1151*1.3</f>
        <v>113.10000000000001</v>
      </c>
      <c r="AFV1151" s="10"/>
      <c r="AFW1151" s="219"/>
      <c r="AFX1151" s="167" t="s">
        <v>82</v>
      </c>
      <c r="AFY1151" s="500" t="s">
        <v>451</v>
      </c>
      <c r="AGA1151" s="168"/>
      <c r="AGB1151" s="168">
        <f t="shared" si="3994"/>
        <v>93</v>
      </c>
      <c r="AGC1151" s="167" t="s">
        <v>65</v>
      </c>
      <c r="AGD1151" s="10">
        <f t="shared" ref="AGD1151" si="4471">AGB1151*1.3</f>
        <v>120.9</v>
      </c>
      <c r="AGE1151" s="10"/>
      <c r="AGF1151" s="219"/>
      <c r="AGG1151" s="167" t="s">
        <v>82</v>
      </c>
      <c r="AGH1151" s="498" t="s">
        <v>2191</v>
      </c>
      <c r="AGJ1151" s="168"/>
      <c r="AGK1151" s="168">
        <f t="shared" si="3997"/>
        <v>194</v>
      </c>
      <c r="AGL1151" s="167" t="s">
        <v>65</v>
      </c>
      <c r="AGM1151" s="10">
        <f t="shared" ref="AGM1151" si="4472">AGK1151*1.3</f>
        <v>252.20000000000002</v>
      </c>
      <c r="AGN1151" s="10"/>
      <c r="AGO1151" s="219"/>
      <c r="AGP1151" s="167" t="s">
        <v>82</v>
      </c>
      <c r="AGQ1151" s="500" t="s">
        <v>1963</v>
      </c>
      <c r="AGS1151" s="168"/>
      <c r="AGT1151" s="168">
        <f t="shared" si="4000"/>
        <v>50</v>
      </c>
      <c r="AGU1151" s="167" t="s">
        <v>65</v>
      </c>
      <c r="AGV1151" s="10">
        <f t="shared" ref="AGV1151" si="4473">AGT1151*1.3</f>
        <v>65</v>
      </c>
      <c r="AGW1151" s="10"/>
      <c r="AGX1151" s="219"/>
      <c r="AGY1151" s="167" t="s">
        <v>82</v>
      </c>
      <c r="AGZ1151" s="500" t="s">
        <v>588</v>
      </c>
      <c r="AHB1151" s="168"/>
      <c r="AHC1151" s="168">
        <f t="shared" si="4003"/>
        <v>15</v>
      </c>
      <c r="AHD1151" s="167" t="s">
        <v>65</v>
      </c>
      <c r="AHE1151" s="10">
        <f t="shared" ref="AHE1151" si="4474">AHC1151*1.3</f>
        <v>19.5</v>
      </c>
      <c r="AHF1151" s="10"/>
      <c r="AHG1151" s="219"/>
      <c r="AHH1151" s="167" t="s">
        <v>82</v>
      </c>
      <c r="AHI1151" s="500" t="s">
        <v>451</v>
      </c>
      <c r="AHK1151" s="168"/>
      <c r="AHL1151" s="168">
        <f t="shared" si="4006"/>
        <v>93</v>
      </c>
      <c r="AHM1151" s="167" t="s">
        <v>65</v>
      </c>
      <c r="AHN1151" s="10">
        <f t="shared" ref="AHN1151" si="4475">AHL1151*1.3</f>
        <v>120.9</v>
      </c>
      <c r="AHO1151" s="10"/>
      <c r="AHP1151" s="219"/>
      <c r="AHQ1151" s="167" t="s">
        <v>82</v>
      </c>
      <c r="AHR1151" s="500" t="s">
        <v>424</v>
      </c>
      <c r="AHT1151" s="168"/>
      <c r="AHU1151" s="168">
        <f t="shared" si="4009"/>
        <v>29</v>
      </c>
      <c r="AHV1151" s="167" t="s">
        <v>65</v>
      </c>
      <c r="AHW1151" s="10">
        <f t="shared" ref="AHW1151" si="4476">AHU1151*1.3</f>
        <v>37.700000000000003</v>
      </c>
      <c r="AHX1151" s="10"/>
      <c r="AHY1151" s="219"/>
      <c r="AHZ1151" s="167" t="s">
        <v>82</v>
      </c>
      <c r="AIA1151" s="500" t="s">
        <v>429</v>
      </c>
      <c r="AIC1151" s="168"/>
      <c r="AID1151" s="168">
        <f t="shared" si="4012"/>
        <v>0</v>
      </c>
      <c r="AIE1151" s="167" t="s">
        <v>65</v>
      </c>
      <c r="AIF1151" s="10">
        <f t="shared" ref="AIF1151" si="4477">AID1151*1.3</f>
        <v>0</v>
      </c>
      <c r="AIG1151" s="10"/>
      <c r="AIH1151" s="219"/>
      <c r="AII1151" s="167" t="s">
        <v>82</v>
      </c>
      <c r="AIJ1151" s="498" t="s">
        <v>3315</v>
      </c>
      <c r="AIL1151" s="168"/>
      <c r="AIM1151" s="168">
        <f t="shared" si="4015"/>
        <v>76</v>
      </c>
      <c r="AIN1151" s="167" t="s">
        <v>65</v>
      </c>
      <c r="AIO1151" s="10">
        <f t="shared" ref="AIO1151" si="4478">AIM1151*1.3</f>
        <v>98.8</v>
      </c>
      <c r="AIP1151" s="10"/>
      <c r="AIQ1151" s="219"/>
      <c r="AIR1151" s="167" t="s">
        <v>82</v>
      </c>
      <c r="AIS1151" s="500" t="s">
        <v>3315</v>
      </c>
      <c r="AIU1151" s="168"/>
      <c r="AIV1151" s="168">
        <f t="shared" si="4018"/>
        <v>76</v>
      </c>
      <c r="AIW1151" s="167" t="s">
        <v>65</v>
      </c>
      <c r="AIX1151" s="10">
        <f t="shared" ref="AIX1151" si="4479">AIV1151*1.3</f>
        <v>98.8</v>
      </c>
      <c r="AIY1151" s="10"/>
      <c r="AIZ1151" s="219"/>
      <c r="AJA1151" s="167" t="s">
        <v>82</v>
      </c>
      <c r="AJB1151" s="500" t="s">
        <v>433</v>
      </c>
      <c r="AJD1151" s="168"/>
      <c r="AJE1151" s="168">
        <f t="shared" si="4021"/>
        <v>0</v>
      </c>
      <c r="AJF1151" s="167" t="s">
        <v>65</v>
      </c>
      <c r="AJG1151" s="10">
        <f t="shared" ref="AJG1151" si="4480">AJE1151*1.3</f>
        <v>0</v>
      </c>
      <c r="AJH1151" s="10"/>
      <c r="AJI1151" s="219"/>
      <c r="AJJ1151" s="167" t="s">
        <v>82</v>
      </c>
      <c r="AJK1151" s="500" t="s">
        <v>3070</v>
      </c>
      <c r="AJM1151" s="168"/>
      <c r="AJN1151" s="168">
        <f t="shared" si="4024"/>
        <v>0</v>
      </c>
      <c r="AJO1151" s="167" t="s">
        <v>65</v>
      </c>
      <c r="AJP1151" s="10">
        <f t="shared" ref="AJP1151" si="4481">AJN1151*1.3</f>
        <v>0</v>
      </c>
      <c r="AJQ1151" s="10"/>
      <c r="AJR1151" s="219"/>
      <c r="AJS1151" s="167" t="s">
        <v>82</v>
      </c>
      <c r="AJT1151" s="500" t="s">
        <v>1635</v>
      </c>
      <c r="AJV1151" s="168"/>
      <c r="AJW1151" s="168">
        <f t="shared" si="4027"/>
        <v>45</v>
      </c>
      <c r="AJX1151" s="167" t="s">
        <v>65</v>
      </c>
      <c r="AJY1151" s="10">
        <f t="shared" ref="AJY1151" si="4482">AJW1151*1.3</f>
        <v>58.5</v>
      </c>
      <c r="AJZ1151" s="10"/>
      <c r="AKA1151" s="219"/>
      <c r="AKB1151" s="167" t="s">
        <v>82</v>
      </c>
      <c r="AKC1151" s="500" t="s">
        <v>3070</v>
      </c>
      <c r="AKE1151" s="168"/>
      <c r="AKF1151" s="168">
        <f t="shared" si="4030"/>
        <v>0</v>
      </c>
      <c r="AKG1151" s="167" t="s">
        <v>65</v>
      </c>
      <c r="AKH1151" s="10">
        <f t="shared" ref="AKH1151" si="4483">AKF1151*1.3</f>
        <v>0</v>
      </c>
      <c r="AKI1151" s="10"/>
      <c r="AKJ1151" s="219"/>
      <c r="AKK1151" s="167" t="s">
        <v>82</v>
      </c>
      <c r="AKL1151" s="500" t="s">
        <v>1635</v>
      </c>
      <c r="AKN1151" s="168"/>
      <c r="AKO1151" s="168">
        <f t="shared" si="4033"/>
        <v>45</v>
      </c>
      <c r="AKP1151" s="167" t="s">
        <v>65</v>
      </c>
      <c r="AKQ1151" s="10">
        <f t="shared" ref="AKQ1151" si="4484">AKO1151*1.3</f>
        <v>58.5</v>
      </c>
      <c r="AKR1151" s="10"/>
      <c r="AKS1151" s="219"/>
      <c r="AKT1151" s="167" t="s">
        <v>82</v>
      </c>
      <c r="AKU1151" s="500" t="s">
        <v>3315</v>
      </c>
      <c r="AKW1151" s="168"/>
      <c r="AKX1151" s="168">
        <f t="shared" si="4036"/>
        <v>76</v>
      </c>
      <c r="AKY1151" s="167" t="s">
        <v>65</v>
      </c>
      <c r="AKZ1151" s="10">
        <f t="shared" ref="AKZ1151" si="4485">AKX1151*1.3</f>
        <v>98.8</v>
      </c>
      <c r="ALA1151" s="10"/>
      <c r="ALB1151" s="219"/>
      <c r="ALC1151" s="167" t="s">
        <v>82</v>
      </c>
      <c r="ALD1151" s="328" t="s">
        <v>3315</v>
      </c>
      <c r="ALF1151" s="168"/>
      <c r="ALG1151" s="168">
        <f t="shared" si="4039"/>
        <v>76</v>
      </c>
      <c r="ALH1151" s="167" t="s">
        <v>65</v>
      </c>
      <c r="ALI1151" s="10">
        <f t="shared" ref="ALI1151" si="4486">ALG1151*1.3</f>
        <v>98.8</v>
      </c>
      <c r="ALJ1151" s="10"/>
      <c r="ALK1151" s="219"/>
      <c r="ALL1151" s="167" t="s">
        <v>82</v>
      </c>
      <c r="ALM1151" s="500" t="s">
        <v>3315</v>
      </c>
      <c r="ALO1151" s="168"/>
      <c r="ALP1151" s="168">
        <f t="shared" si="4042"/>
        <v>76</v>
      </c>
      <c r="ALQ1151" s="167" t="s">
        <v>65</v>
      </c>
      <c r="ALR1151" s="10">
        <f t="shared" ref="ALR1151" si="4487">ALP1151*1.3</f>
        <v>98.8</v>
      </c>
      <c r="ALS1151" s="10"/>
      <c r="ALT1151" s="219"/>
      <c r="ALU1151" s="167" t="s">
        <v>82</v>
      </c>
      <c r="ALV1151" s="500" t="s">
        <v>2931</v>
      </c>
      <c r="ALX1151" s="168"/>
      <c r="ALY1151" s="168">
        <f t="shared" si="4045"/>
        <v>156</v>
      </c>
      <c r="ALZ1151" s="167" t="s">
        <v>65</v>
      </c>
      <c r="AMA1151" s="10">
        <f t="shared" ref="AMA1151" si="4488">ALY1151*1.3</f>
        <v>202.8</v>
      </c>
      <c r="AMB1151" s="10"/>
      <c r="AMC1151" s="219"/>
      <c r="AMD1151" s="167" t="s">
        <v>82</v>
      </c>
      <c r="AME1151" s="500" t="s">
        <v>2007</v>
      </c>
      <c r="AMG1151" s="168"/>
      <c r="AMH1151" s="168">
        <f t="shared" si="4048"/>
        <v>3</v>
      </c>
      <c r="AMI1151" s="167" t="s">
        <v>65</v>
      </c>
      <c r="AMJ1151" s="10">
        <f t="shared" ref="AMJ1151" si="4489">AMH1151*1.3</f>
        <v>3.9000000000000004</v>
      </c>
      <c r="AMK1151" s="10"/>
      <c r="AML1151" s="219"/>
      <c r="AMM1151" s="167" t="s">
        <v>82</v>
      </c>
      <c r="AMN1151" s="500" t="s">
        <v>2007</v>
      </c>
      <c r="AMP1151" s="168"/>
      <c r="AMQ1151" s="168">
        <f t="shared" si="4051"/>
        <v>3</v>
      </c>
      <c r="AMR1151" s="167" t="s">
        <v>65</v>
      </c>
      <c r="AMS1151" s="10">
        <f t="shared" ref="AMS1151" si="4490">AMQ1151*1.3</f>
        <v>3.9000000000000004</v>
      </c>
      <c r="AMT1151" s="10"/>
      <c r="AMU1151" s="219"/>
      <c r="AMV1151" s="167" t="s">
        <v>82</v>
      </c>
      <c r="AMW1151" s="500" t="s">
        <v>429</v>
      </c>
      <c r="AMY1151" s="168"/>
      <c r="AMZ1151" s="168">
        <f t="shared" si="4054"/>
        <v>0</v>
      </c>
      <c r="ANA1151" s="167" t="s">
        <v>65</v>
      </c>
      <c r="ANB1151" s="10">
        <f t="shared" ref="ANB1151" si="4491">AMZ1151*1.3</f>
        <v>0</v>
      </c>
      <c r="ANC1151" s="10"/>
      <c r="AND1151" s="219"/>
      <c r="ANE1151" s="167" t="s">
        <v>82</v>
      </c>
      <c r="ANF1151" s="500" t="s">
        <v>2007</v>
      </c>
      <c r="ANH1151" s="168"/>
      <c r="ANI1151" s="168">
        <f t="shared" si="4057"/>
        <v>3</v>
      </c>
      <c r="ANJ1151" s="167" t="s">
        <v>65</v>
      </c>
      <c r="ANK1151" s="10">
        <f t="shared" ref="ANK1151" si="4492">ANI1151*1.3</f>
        <v>3.9000000000000004</v>
      </c>
      <c r="ANL1151" s="10"/>
      <c r="ANM1151" s="219"/>
      <c r="ANN1151" s="167" t="s">
        <v>82</v>
      </c>
      <c r="ANO1151" s="500" t="s">
        <v>1296</v>
      </c>
      <c r="ANQ1151" s="168"/>
      <c r="ANR1151" s="168">
        <f t="shared" si="4060"/>
        <v>16</v>
      </c>
      <c r="ANS1151" s="167" t="s">
        <v>65</v>
      </c>
      <c r="ANT1151" s="10">
        <f t="shared" ref="ANT1151" si="4493">ANR1151*1.3</f>
        <v>20.8</v>
      </c>
      <c r="ANU1151" s="10"/>
      <c r="ANV1151" s="219"/>
      <c r="ANW1151" s="167" t="s">
        <v>82</v>
      </c>
      <c r="ANX1151" s="502" t="s">
        <v>2436</v>
      </c>
      <c r="ANZ1151" s="168"/>
      <c r="AOA1151" s="168">
        <f t="shared" si="4063"/>
        <v>87</v>
      </c>
      <c r="AOB1151" s="167" t="s">
        <v>65</v>
      </c>
      <c r="AOC1151" s="10">
        <f t="shared" ref="AOC1151" si="4494">AOA1151*1.3</f>
        <v>113.10000000000001</v>
      </c>
      <c r="AOD1151" s="10"/>
      <c r="AOE1151" s="219"/>
      <c r="AOF1151" s="167" t="s">
        <v>82</v>
      </c>
      <c r="AOG1151" s="500" t="s">
        <v>424</v>
      </c>
      <c r="AOI1151" s="168"/>
      <c r="AOJ1151" s="168">
        <f t="shared" si="4066"/>
        <v>29</v>
      </c>
      <c r="AOK1151" s="167" t="s">
        <v>65</v>
      </c>
      <c r="AOL1151" s="10">
        <f t="shared" ref="AOL1151" si="4495">AOJ1151*1.3</f>
        <v>37.700000000000003</v>
      </c>
      <c r="AOM1151" s="10"/>
      <c r="AON1151" s="219"/>
      <c r="AOO1151" s="167" t="s">
        <v>82</v>
      </c>
      <c r="AOP1151" s="498" t="s">
        <v>3315</v>
      </c>
      <c r="AOR1151" s="168"/>
      <c r="AOS1151" s="168">
        <f t="shared" si="4069"/>
        <v>76</v>
      </c>
      <c r="AOT1151" s="167" t="s">
        <v>65</v>
      </c>
      <c r="AOU1151" s="10">
        <f t="shared" ref="AOU1151" si="4496">AOS1151*1.3</f>
        <v>98.8</v>
      </c>
      <c r="AOV1151" s="10"/>
      <c r="AOW1151" s="219"/>
      <c r="AOX1151" s="167" t="s">
        <v>82</v>
      </c>
      <c r="AOY1151" s="500" t="s">
        <v>3315</v>
      </c>
      <c r="APA1151" s="168"/>
      <c r="APB1151" s="168">
        <f t="shared" si="4072"/>
        <v>76</v>
      </c>
      <c r="APC1151" s="167" t="s">
        <v>65</v>
      </c>
      <c r="APD1151" s="10">
        <f t="shared" ref="APD1151" si="4497">APB1151*1.3</f>
        <v>98.8</v>
      </c>
      <c r="APE1151" s="10"/>
      <c r="APF1151" s="219"/>
      <c r="APG1151" s="167" t="s">
        <v>82</v>
      </c>
      <c r="APH1151" s="500" t="s">
        <v>1963</v>
      </c>
      <c r="APJ1151" s="168"/>
      <c r="APK1151" s="168">
        <f t="shared" si="4075"/>
        <v>50</v>
      </c>
      <c r="APL1151" s="167" t="s">
        <v>65</v>
      </c>
      <c r="APM1151" s="10">
        <f t="shared" ref="APM1151" si="4498">APK1151*1.3</f>
        <v>65</v>
      </c>
      <c r="APN1151" s="10"/>
      <c r="APO1151" s="219"/>
      <c r="APP1151" s="167" t="s">
        <v>82</v>
      </c>
      <c r="APQ1151" s="500" t="s">
        <v>953</v>
      </c>
      <c r="APS1151" s="168"/>
      <c r="APT1151" s="168">
        <f t="shared" si="4078"/>
        <v>33</v>
      </c>
      <c r="APU1151" s="167" t="s">
        <v>65</v>
      </c>
      <c r="APV1151" s="10">
        <f t="shared" ref="APV1151" si="4499">APT1151*1.3</f>
        <v>42.9</v>
      </c>
      <c r="APW1151" s="10"/>
      <c r="APX1151" s="219"/>
      <c r="APY1151" s="167" t="s">
        <v>82</v>
      </c>
      <c r="APZ1151" s="500" t="s">
        <v>2191</v>
      </c>
      <c r="AQB1151" s="168"/>
      <c r="AQC1151" s="168">
        <f t="shared" si="4081"/>
        <v>194</v>
      </c>
      <c r="AQD1151" s="167" t="s">
        <v>65</v>
      </c>
      <c r="AQE1151" s="10">
        <f t="shared" ref="AQE1151" si="4500">AQC1151*1.3</f>
        <v>252.20000000000002</v>
      </c>
      <c r="AQF1151" s="10"/>
      <c r="AQG1151" s="219"/>
      <c r="AQH1151" s="167" t="s">
        <v>82</v>
      </c>
      <c r="AQI1151" s="500" t="s">
        <v>429</v>
      </c>
      <c r="AQK1151" s="168"/>
      <c r="AQL1151" s="168">
        <f t="shared" si="4084"/>
        <v>0</v>
      </c>
      <c r="AQM1151" s="167" t="s">
        <v>65</v>
      </c>
      <c r="AQN1151" s="10">
        <f t="shared" ref="AQN1151" si="4501">AQL1151*1.3</f>
        <v>0</v>
      </c>
      <c r="AQO1151" s="10"/>
      <c r="AQP1151" s="219"/>
      <c r="AQQ1151" s="167" t="s">
        <v>82</v>
      </c>
      <c r="AQR1151" s="500" t="s">
        <v>3070</v>
      </c>
      <c r="AQT1151" s="168"/>
      <c r="AQU1151" s="168">
        <f t="shared" si="4087"/>
        <v>0</v>
      </c>
      <c r="AQV1151" s="167" t="s">
        <v>65</v>
      </c>
      <c r="AQW1151" s="10">
        <f t="shared" ref="AQW1151" si="4502">AQU1151*1.3</f>
        <v>0</v>
      </c>
      <c r="AQX1151" s="10"/>
      <c r="AQY1151" s="219"/>
      <c r="AQZ1151" s="167" t="s">
        <v>82</v>
      </c>
      <c r="ARA1151" s="500" t="s">
        <v>2931</v>
      </c>
      <c r="ARC1151" s="168"/>
      <c r="ARD1151" s="168">
        <f t="shared" si="4090"/>
        <v>156</v>
      </c>
      <c r="ARE1151" s="167" t="s">
        <v>65</v>
      </c>
      <c r="ARF1151" s="10">
        <f t="shared" ref="ARF1151" si="4503">ARD1151*1.3</f>
        <v>202.8</v>
      </c>
      <c r="ARG1151" s="10"/>
      <c r="ARH1151" s="219"/>
      <c r="ARI1151" s="167" t="s">
        <v>82</v>
      </c>
      <c r="ARJ1151" s="500" t="s">
        <v>424</v>
      </c>
      <c r="ARL1151" s="168"/>
      <c r="ARM1151" s="168">
        <f t="shared" si="4093"/>
        <v>29</v>
      </c>
      <c r="ARN1151" s="167" t="s">
        <v>65</v>
      </c>
      <c r="ARO1151" s="10">
        <f t="shared" ref="ARO1151" si="4504">ARM1151*1.3</f>
        <v>37.700000000000003</v>
      </c>
      <c r="ARP1151" s="10"/>
      <c r="ARQ1151" s="219"/>
      <c r="ARR1151" s="167" t="s">
        <v>82</v>
      </c>
      <c r="ARS1151" s="328" t="s">
        <v>2191</v>
      </c>
      <c r="ARU1151" s="168"/>
      <c r="ARV1151" s="168">
        <f t="shared" si="4096"/>
        <v>194</v>
      </c>
      <c r="ARW1151" s="167" t="s">
        <v>65</v>
      </c>
      <c r="ARX1151" s="10">
        <f t="shared" ref="ARX1151" si="4505">ARV1151*1.3</f>
        <v>252.20000000000002</v>
      </c>
      <c r="ARY1151" s="10"/>
      <c r="ARZ1151" s="219"/>
      <c r="ASA1151" s="167" t="s">
        <v>82</v>
      </c>
      <c r="ASB1151" s="500" t="s">
        <v>2191</v>
      </c>
      <c r="ASD1151" s="168"/>
      <c r="ASE1151" s="168">
        <f t="shared" si="4099"/>
        <v>194</v>
      </c>
      <c r="ASF1151" s="167" t="s">
        <v>65</v>
      </c>
      <c r="ASG1151" s="10">
        <f t="shared" ref="ASG1151" si="4506">ASE1151*1.3</f>
        <v>252.20000000000002</v>
      </c>
      <c r="ASH1151" s="10"/>
      <c r="ASI1151" s="219"/>
      <c r="ASJ1151" s="167" t="s">
        <v>82</v>
      </c>
      <c r="ASK1151" s="500" t="s">
        <v>2436</v>
      </c>
      <c r="ASM1151" s="168"/>
      <c r="ASN1151" s="168">
        <f t="shared" si="4102"/>
        <v>87</v>
      </c>
      <c r="ASO1151" s="167" t="s">
        <v>65</v>
      </c>
      <c r="ASP1151" s="10">
        <f t="shared" ref="ASP1151" si="4507">ASN1151*1.3</f>
        <v>113.10000000000001</v>
      </c>
      <c r="ASQ1151" s="10"/>
      <c r="ASR1151" s="219"/>
      <c r="ASS1151" s="167" t="s">
        <v>82</v>
      </c>
      <c r="AST1151" s="500" t="s">
        <v>566</v>
      </c>
      <c r="ASV1151" s="168"/>
      <c r="ASW1151" s="168">
        <f t="shared" si="4105"/>
        <v>10</v>
      </c>
      <c r="ASX1151" s="167" t="s">
        <v>65</v>
      </c>
      <c r="ASY1151" s="10">
        <f t="shared" ref="ASY1151" si="4508">ASW1151*1.3</f>
        <v>13</v>
      </c>
      <c r="ASZ1151" s="10"/>
      <c r="ATA1151" s="219"/>
      <c r="ATB1151" s="167" t="s">
        <v>82</v>
      </c>
      <c r="ATC1151" s="500" t="s">
        <v>2191</v>
      </c>
      <c r="ATE1151" s="168"/>
      <c r="ATF1151" s="168">
        <f t="shared" si="4108"/>
        <v>194</v>
      </c>
      <c r="ATG1151" s="167" t="s">
        <v>65</v>
      </c>
      <c r="ATH1151" s="10">
        <f t="shared" ref="ATH1151" si="4509">ATF1151*1.3</f>
        <v>252.20000000000002</v>
      </c>
      <c r="ATI1151" s="10"/>
      <c r="ATJ1151" s="219"/>
      <c r="ATK1151" s="167" t="s">
        <v>82</v>
      </c>
      <c r="ATL1151" s="500" t="s">
        <v>566</v>
      </c>
      <c r="ATN1151" s="168"/>
      <c r="ATO1151" s="168">
        <f t="shared" si="4111"/>
        <v>10</v>
      </c>
      <c r="ATP1151" s="167" t="s">
        <v>65</v>
      </c>
      <c r="ATQ1151" s="10">
        <f t="shared" ref="ATQ1151" si="4510">ATO1151*1.3</f>
        <v>13</v>
      </c>
      <c r="ATR1151" s="10"/>
      <c r="ATS1151" s="219"/>
      <c r="ATT1151" s="167" t="s">
        <v>82</v>
      </c>
      <c r="ATU1151" s="500" t="s">
        <v>1635</v>
      </c>
      <c r="ATW1151" s="168"/>
      <c r="ATX1151" s="168">
        <f t="shared" si="4114"/>
        <v>45</v>
      </c>
      <c r="ATY1151" s="167" t="s">
        <v>65</v>
      </c>
      <c r="ATZ1151" s="10">
        <f t="shared" ref="ATZ1151" si="4511">ATX1151*1.3</f>
        <v>58.5</v>
      </c>
      <c r="AUA1151" s="10"/>
      <c r="AUB1151" s="219"/>
      <c r="AUC1151" s="167" t="s">
        <v>82</v>
      </c>
      <c r="AUD1151" s="500" t="s">
        <v>2931</v>
      </c>
      <c r="AUF1151" s="168"/>
      <c r="AUG1151" s="168">
        <f t="shared" si="4117"/>
        <v>156</v>
      </c>
      <c r="AUH1151" s="167" t="s">
        <v>65</v>
      </c>
      <c r="AUI1151" s="10">
        <f t="shared" ref="AUI1151" si="4512">AUG1151*1.3</f>
        <v>202.8</v>
      </c>
      <c r="AUJ1151" s="10"/>
      <c r="AUK1151" s="219"/>
      <c r="AUL1151" s="167" t="s">
        <v>82</v>
      </c>
      <c r="AUM1151" s="500" t="s">
        <v>424</v>
      </c>
      <c r="AUO1151" s="168"/>
      <c r="AUP1151" s="168">
        <f t="shared" si="4120"/>
        <v>29</v>
      </c>
      <c r="AUQ1151" s="167" t="s">
        <v>65</v>
      </c>
      <c r="AUR1151" s="10">
        <f t="shared" ref="AUR1151" si="4513">AUP1151*1.3</f>
        <v>37.700000000000003</v>
      </c>
      <c r="AUS1151" s="10"/>
      <c r="AUT1151" s="219"/>
      <c r="AUU1151" s="167" t="s">
        <v>82</v>
      </c>
      <c r="AUV1151" s="500" t="s">
        <v>945</v>
      </c>
      <c r="AUX1151" s="168"/>
      <c r="AUY1151" s="168">
        <f t="shared" si="4123"/>
        <v>6</v>
      </c>
      <c r="AUZ1151" s="167" t="s">
        <v>65</v>
      </c>
      <c r="AVA1151" s="10">
        <f t="shared" ref="AVA1151" si="4514">AUY1151*1.3</f>
        <v>7.8000000000000007</v>
      </c>
      <c r="AVB1151" s="10"/>
      <c r="AVC1151" s="219"/>
      <c r="AVD1151" s="167" t="s">
        <v>82</v>
      </c>
      <c r="AVE1151" s="500" t="s">
        <v>451</v>
      </c>
      <c r="AVG1151" s="168"/>
      <c r="AVH1151" s="168">
        <f t="shared" si="4126"/>
        <v>93</v>
      </c>
      <c r="AVI1151" s="167" t="s">
        <v>65</v>
      </c>
      <c r="AVJ1151" s="10">
        <f t="shared" ref="AVJ1151" si="4515">AVH1151*1.3</f>
        <v>120.9</v>
      </c>
      <c r="AVK1151" s="10"/>
      <c r="AVL1151" s="219"/>
      <c r="AVM1151" s="167" t="s">
        <v>82</v>
      </c>
      <c r="AVN1151" s="328" t="s">
        <v>2931</v>
      </c>
      <c r="AVP1151" s="168"/>
      <c r="AVQ1151" s="168">
        <f t="shared" si="4129"/>
        <v>156</v>
      </c>
      <c r="AVR1151" s="167" t="s">
        <v>65</v>
      </c>
      <c r="AVS1151" s="10">
        <f t="shared" ref="AVS1151" si="4516">AVQ1151*1.3</f>
        <v>202.8</v>
      </c>
      <c r="AVT1151" s="10"/>
      <c r="AVU1151" s="219"/>
      <c r="AVV1151" s="167" t="s">
        <v>82</v>
      </c>
      <c r="AVW1151" s="500" t="s">
        <v>1635</v>
      </c>
      <c r="AVY1151" s="168"/>
      <c r="AVZ1151" s="168">
        <f t="shared" si="4132"/>
        <v>45</v>
      </c>
      <c r="AWA1151" s="167" t="s">
        <v>65</v>
      </c>
      <c r="AWB1151" s="10">
        <f t="shared" ref="AWB1151" si="4517">AVZ1151*1.3</f>
        <v>58.5</v>
      </c>
      <c r="AWC1151" s="10"/>
      <c r="AWD1151" s="219"/>
      <c r="AWE1151" s="167" t="s">
        <v>82</v>
      </c>
      <c r="AWF1151" s="500" t="s">
        <v>1296</v>
      </c>
      <c r="AWH1151" s="168"/>
      <c r="AWI1151" s="168">
        <f t="shared" si="4135"/>
        <v>16</v>
      </c>
      <c r="AWJ1151" s="167" t="s">
        <v>65</v>
      </c>
      <c r="AWK1151" s="10">
        <f t="shared" ref="AWK1151" si="4518">AWI1151*1.3</f>
        <v>20.8</v>
      </c>
      <c r="AWL1151" s="10"/>
      <c r="AWM1151" s="219"/>
      <c r="AWN1151" s="167" t="s">
        <v>82</v>
      </c>
      <c r="AWO1151" s="500" t="s">
        <v>424</v>
      </c>
      <c r="AWQ1151" s="168"/>
      <c r="AWR1151" s="168">
        <f t="shared" si="4138"/>
        <v>29</v>
      </c>
      <c r="AWS1151" s="167" t="s">
        <v>65</v>
      </c>
      <c r="AWT1151" s="10">
        <f t="shared" ref="AWT1151" si="4519">AWR1151*1.3</f>
        <v>37.700000000000003</v>
      </c>
      <c r="AWU1151" s="10"/>
      <c r="AWV1151" s="219"/>
      <c r="AWW1151" s="167" t="s">
        <v>82</v>
      </c>
      <c r="AWX1151" s="500" t="s">
        <v>3070</v>
      </c>
      <c r="AWZ1151" s="168"/>
      <c r="AXA1151" s="168">
        <f t="shared" si="4141"/>
        <v>0</v>
      </c>
      <c r="AXB1151" s="167" t="s">
        <v>65</v>
      </c>
      <c r="AXC1151" s="10">
        <f t="shared" ref="AXC1151" si="4520">AXA1151*1.3</f>
        <v>0</v>
      </c>
      <c r="AXD1151" s="10"/>
      <c r="AXE1151" s="219"/>
      <c r="AXF1151" s="167" t="s">
        <v>82</v>
      </c>
      <c r="AXG1151" s="498" t="s">
        <v>953</v>
      </c>
      <c r="AXI1151" s="168"/>
      <c r="AXJ1151" s="168">
        <f t="shared" si="4144"/>
        <v>33</v>
      </c>
      <c r="AXK1151" s="167" t="s">
        <v>65</v>
      </c>
      <c r="AXL1151" s="10">
        <f t="shared" ref="AXL1151" si="4521">AXJ1151*1.3</f>
        <v>42.9</v>
      </c>
      <c r="AXM1151" s="10"/>
      <c r="AXN1151" s="219"/>
      <c r="AXO1151" s="167" t="s">
        <v>82</v>
      </c>
      <c r="AXP1151" s="500" t="s">
        <v>3070</v>
      </c>
      <c r="AXR1151" s="168"/>
      <c r="AXS1151" s="168">
        <f t="shared" si="4147"/>
        <v>0</v>
      </c>
      <c r="AXT1151" s="167" t="s">
        <v>65</v>
      </c>
      <c r="AXU1151" s="10">
        <f t="shared" ref="AXU1151" si="4522">AXS1151*1.3</f>
        <v>0</v>
      </c>
      <c r="AXV1151" s="10"/>
      <c r="AXW1151" s="219"/>
      <c r="AXX1151" s="167" t="s">
        <v>82</v>
      </c>
      <c r="AXY1151" s="500" t="s">
        <v>1296</v>
      </c>
      <c r="AYA1151" s="168"/>
      <c r="AYB1151" s="168">
        <f t="shared" si="4150"/>
        <v>16</v>
      </c>
      <c r="AYC1151" s="167" t="s">
        <v>65</v>
      </c>
      <c r="AYD1151" s="10">
        <f t="shared" ref="AYD1151" si="4523">AYB1151*1.3</f>
        <v>20.8</v>
      </c>
      <c r="AYE1151" s="10"/>
      <c r="AYF1151" s="219"/>
      <c r="AYG1151" s="167" t="s">
        <v>82</v>
      </c>
      <c r="AYH1151" s="500" t="s">
        <v>2436</v>
      </c>
      <c r="AYJ1151" s="168"/>
      <c r="AYK1151" s="168">
        <f t="shared" si="4153"/>
        <v>87</v>
      </c>
      <c r="AYL1151" s="167" t="s">
        <v>65</v>
      </c>
      <c r="AYM1151" s="10">
        <f t="shared" ref="AYM1151" si="4524">AYK1151*1.3</f>
        <v>113.10000000000001</v>
      </c>
      <c r="AYN1151" s="10"/>
      <c r="AYO1151" s="219"/>
      <c r="AYP1151" s="167" t="s">
        <v>82</v>
      </c>
      <c r="AYQ1151" s="500" t="s">
        <v>429</v>
      </c>
      <c r="AYS1151" s="168"/>
      <c r="AYT1151" s="168">
        <f t="shared" si="4156"/>
        <v>0</v>
      </c>
      <c r="AYU1151" s="167" t="s">
        <v>65</v>
      </c>
      <c r="AYV1151" s="10">
        <f t="shared" ref="AYV1151" si="4525">AYT1151*1.3</f>
        <v>0</v>
      </c>
      <c r="AYW1151" s="10"/>
      <c r="AYX1151" s="219"/>
      <c r="AYY1151" s="167" t="s">
        <v>82</v>
      </c>
      <c r="AYZ1151" s="498" t="s">
        <v>566</v>
      </c>
      <c r="AZB1151" s="168"/>
      <c r="AZC1151" s="168">
        <f t="shared" si="4159"/>
        <v>10</v>
      </c>
      <c r="AZD1151" s="167" t="s">
        <v>65</v>
      </c>
      <c r="AZE1151" s="10">
        <f t="shared" ref="AZE1151" si="4526">AZC1151*1.3</f>
        <v>13</v>
      </c>
      <c r="AZF1151" s="10"/>
      <c r="AZG1151" s="219"/>
      <c r="AZH1151" s="167" t="s">
        <v>82</v>
      </c>
      <c r="AZI1151" s="500" t="s">
        <v>2436</v>
      </c>
      <c r="AZK1151" s="168"/>
      <c r="AZL1151" s="168">
        <f t="shared" si="4162"/>
        <v>87</v>
      </c>
      <c r="AZM1151" s="167" t="s">
        <v>65</v>
      </c>
      <c r="AZN1151" s="10">
        <f t="shared" ref="AZN1151" si="4527">AZL1151*1.3</f>
        <v>113.10000000000001</v>
      </c>
      <c r="AZO1151" s="10"/>
      <c r="AZP1151" s="219"/>
      <c r="AZQ1151" s="167" t="s">
        <v>82</v>
      </c>
      <c r="AZR1151" s="500" t="s">
        <v>1963</v>
      </c>
      <c r="AZT1151" s="168"/>
      <c r="AZU1151" s="168">
        <f t="shared" si="4165"/>
        <v>50</v>
      </c>
      <c r="AZV1151" s="167" t="s">
        <v>65</v>
      </c>
      <c r="AZW1151" s="10">
        <f t="shared" ref="AZW1151" si="4528">AZU1151*1.3</f>
        <v>65</v>
      </c>
      <c r="AZX1151" s="10"/>
      <c r="AZY1151" s="219"/>
      <c r="AZZ1151" s="167" t="s">
        <v>82</v>
      </c>
      <c r="BAA1151" s="500" t="s">
        <v>2176</v>
      </c>
      <c r="BAC1151" s="168"/>
      <c r="BAD1151" s="168">
        <f t="shared" si="4168"/>
        <v>85</v>
      </c>
      <c r="BAE1151" s="167" t="s">
        <v>65</v>
      </c>
      <c r="BAF1151" s="10">
        <f t="shared" ref="BAF1151" si="4529">BAD1151*1.3</f>
        <v>110.5</v>
      </c>
      <c r="BAG1151" s="10"/>
      <c r="BAH1151" s="219"/>
      <c r="BAI1151" s="167" t="s">
        <v>82</v>
      </c>
      <c r="BAJ1151" s="500" t="s">
        <v>1963</v>
      </c>
      <c r="BAL1151" s="168"/>
      <c r="BAM1151" s="168">
        <f t="shared" si="4171"/>
        <v>50</v>
      </c>
      <c r="BAN1151" s="167" t="s">
        <v>65</v>
      </c>
      <c r="BAO1151" s="10">
        <f t="shared" ref="BAO1151" si="4530">BAM1151*1.3</f>
        <v>65</v>
      </c>
      <c r="BAP1151" s="10"/>
      <c r="BAQ1151" s="219"/>
      <c r="BAR1151" s="167" t="s">
        <v>82</v>
      </c>
      <c r="BAS1151" s="500" t="s">
        <v>1296</v>
      </c>
      <c r="BAU1151" s="168"/>
      <c r="BAV1151" s="168">
        <f t="shared" si="4174"/>
        <v>16</v>
      </c>
      <c r="BAW1151" s="167" t="s">
        <v>65</v>
      </c>
      <c r="BAX1151" s="10">
        <f t="shared" ref="BAX1151" si="4531">BAV1151*1.3</f>
        <v>20.8</v>
      </c>
      <c r="BAY1151" s="10"/>
      <c r="BAZ1151" s="219"/>
      <c r="BBA1151" s="167" t="s">
        <v>82</v>
      </c>
      <c r="BBB1151" s="500" t="s">
        <v>3070</v>
      </c>
      <c r="BBD1151" s="168"/>
      <c r="BBE1151" s="168">
        <f t="shared" si="4177"/>
        <v>0</v>
      </c>
      <c r="BBF1151" s="167" t="s">
        <v>65</v>
      </c>
      <c r="BBG1151" s="10">
        <f t="shared" ref="BBG1151" si="4532">BBE1151*1.3</f>
        <v>0</v>
      </c>
      <c r="BBH1151" s="10"/>
      <c r="BBI1151" s="219"/>
      <c r="BBJ1151" s="167" t="s">
        <v>82</v>
      </c>
      <c r="BBK1151" s="500" t="s">
        <v>3315</v>
      </c>
      <c r="BBM1151" s="168"/>
      <c r="BBN1151" s="168">
        <f t="shared" si="4180"/>
        <v>76</v>
      </c>
      <c r="BBO1151" s="167" t="s">
        <v>65</v>
      </c>
      <c r="BBP1151" s="10">
        <f t="shared" ref="BBP1151" si="4533">BBN1151*1.3</f>
        <v>98.8</v>
      </c>
      <c r="BBQ1151" s="10"/>
      <c r="BBR1151" s="219"/>
      <c r="BBS1151" s="167" t="s">
        <v>82</v>
      </c>
      <c r="BBT1151" s="500" t="s">
        <v>3315</v>
      </c>
      <c r="BBV1151" s="168"/>
      <c r="BBW1151" s="168">
        <f t="shared" si="4183"/>
        <v>76</v>
      </c>
      <c r="BBX1151" s="167" t="s">
        <v>65</v>
      </c>
      <c r="BBY1151" s="10">
        <f t="shared" ref="BBY1151" si="4534">BBW1151*1.3</f>
        <v>98.8</v>
      </c>
      <c r="BBZ1151" s="10"/>
      <c r="BCA1151" s="219"/>
      <c r="BCB1151" s="167" t="s">
        <v>82</v>
      </c>
      <c r="BCC1151" s="328" t="s">
        <v>2007</v>
      </c>
      <c r="BCE1151" s="168"/>
      <c r="BCF1151" s="168">
        <f t="shared" si="4186"/>
        <v>3</v>
      </c>
      <c r="BCG1151" s="167" t="s">
        <v>65</v>
      </c>
      <c r="BCH1151" s="10">
        <f t="shared" ref="BCH1151" si="4535">BCF1151*1.3</f>
        <v>3.9000000000000004</v>
      </c>
      <c r="BCI1151" s="10"/>
      <c r="BCJ1151" s="219"/>
      <c r="BCK1151" s="167" t="s">
        <v>82</v>
      </c>
      <c r="BCL1151" s="500" t="s">
        <v>2436</v>
      </c>
      <c r="BCN1151" s="168"/>
      <c r="BCO1151" s="168">
        <f t="shared" si="4189"/>
        <v>87</v>
      </c>
      <c r="BCP1151" s="167" t="s">
        <v>65</v>
      </c>
      <c r="BCQ1151" s="10">
        <f t="shared" ref="BCQ1151" si="4536">BCO1151*1.3</f>
        <v>113.10000000000001</v>
      </c>
      <c r="BCR1151" s="10"/>
      <c r="BCS1151" s="219"/>
      <c r="BCT1151" s="167" t="s">
        <v>82</v>
      </c>
      <c r="BCU1151" s="500" t="s">
        <v>2191</v>
      </c>
      <c r="BCW1151" s="168"/>
      <c r="BCX1151" s="168">
        <f t="shared" si="4192"/>
        <v>194</v>
      </c>
      <c r="BCY1151" s="167" t="s">
        <v>65</v>
      </c>
      <c r="BCZ1151" s="10">
        <f t="shared" ref="BCZ1151" si="4537">BCX1151*1.3</f>
        <v>252.20000000000002</v>
      </c>
      <c r="BDA1151" s="10"/>
      <c r="BDB1151" s="219"/>
      <c r="BDC1151" s="167" t="s">
        <v>82</v>
      </c>
      <c r="BDD1151" s="500" t="s">
        <v>2436</v>
      </c>
      <c r="BDF1151" s="168"/>
      <c r="BDG1151" s="168">
        <f t="shared" si="4195"/>
        <v>87</v>
      </c>
      <c r="BDH1151" s="167" t="s">
        <v>65</v>
      </c>
      <c r="BDI1151" s="10">
        <f t="shared" ref="BDI1151" si="4538">BDG1151*1.3</f>
        <v>113.10000000000001</v>
      </c>
      <c r="BDJ1151" s="10"/>
      <c r="BDK1151" s="219"/>
      <c r="BDL1151" s="167" t="s">
        <v>82</v>
      </c>
      <c r="BDM1151" s="328" t="s">
        <v>424</v>
      </c>
      <c r="BDO1151" s="168"/>
      <c r="BDP1151" s="168">
        <f t="shared" si="4198"/>
        <v>29</v>
      </c>
      <c r="BDQ1151" s="167" t="s">
        <v>65</v>
      </c>
      <c r="BDR1151" s="10">
        <f t="shared" ref="BDR1151" si="4539">BDP1151*1.3</f>
        <v>37.700000000000003</v>
      </c>
      <c r="BDS1151" s="10"/>
      <c r="BDT1151" s="219"/>
      <c r="BDU1151" s="167" t="s">
        <v>82</v>
      </c>
      <c r="BDV1151" s="500" t="s">
        <v>1963</v>
      </c>
      <c r="BDX1151" s="168"/>
      <c r="BDY1151" s="168">
        <f t="shared" si="4201"/>
        <v>50</v>
      </c>
      <c r="BDZ1151" s="167" t="s">
        <v>65</v>
      </c>
      <c r="BEA1151" s="10">
        <f t="shared" ref="BEA1151" si="4540">BDY1151*1.3</f>
        <v>65</v>
      </c>
      <c r="BEB1151" s="10"/>
      <c r="BEC1151" s="219"/>
      <c r="BED1151" s="167" t="s">
        <v>82</v>
      </c>
      <c r="BEE1151" s="498" t="s">
        <v>424</v>
      </c>
      <c r="BEG1151" s="168"/>
      <c r="BEH1151" s="168">
        <f t="shared" si="4204"/>
        <v>29</v>
      </c>
      <c r="BEI1151" s="167" t="s">
        <v>65</v>
      </c>
      <c r="BEJ1151" s="10">
        <f t="shared" ref="BEJ1151" si="4541">BEH1151*1.3</f>
        <v>37.700000000000003</v>
      </c>
      <c r="BEK1151" s="10"/>
      <c r="BEL1151" s="219"/>
      <c r="BEM1151" s="167" t="s">
        <v>82</v>
      </c>
      <c r="BEN1151" s="498" t="s">
        <v>3070</v>
      </c>
      <c r="BEP1151" s="168"/>
      <c r="BEQ1151" s="168">
        <f t="shared" si="4207"/>
        <v>0</v>
      </c>
      <c r="BER1151" s="167" t="s">
        <v>65</v>
      </c>
      <c r="BES1151" s="10">
        <f t="shared" ref="BES1151" si="4542">BEQ1151*1.3</f>
        <v>0</v>
      </c>
      <c r="BET1151" s="10"/>
      <c r="BEU1151" s="219"/>
      <c r="BEV1151" s="167" t="s">
        <v>82</v>
      </c>
      <c r="BEW1151" s="500" t="s">
        <v>2436</v>
      </c>
      <c r="BEY1151" s="168"/>
      <c r="BEZ1151" s="168">
        <f t="shared" si="4210"/>
        <v>87</v>
      </c>
      <c r="BFA1151" s="167" t="s">
        <v>65</v>
      </c>
      <c r="BFB1151" s="10">
        <f t="shared" ref="BFB1151" si="4543">BEZ1151*1.3</f>
        <v>113.10000000000001</v>
      </c>
      <c r="BFC1151" s="10"/>
      <c r="BFD1151" s="219"/>
      <c r="BFE1151" s="167"/>
      <c r="BFF1151" s="327"/>
      <c r="BFH1151" s="168"/>
      <c r="BFI1151" s="168"/>
      <c r="BFJ1151" s="167"/>
      <c r="BFK1151" s="10"/>
      <c r="BFL1151" s="10"/>
      <c r="BFN1151" s="167"/>
      <c r="BFO1151" s="327"/>
      <c r="BFQ1151" s="168"/>
      <c r="BFR1151" s="168"/>
      <c r="BFS1151" s="167"/>
      <c r="BFT1151" s="10"/>
      <c r="BFU1151" s="10"/>
      <c r="BFW1151" s="167"/>
      <c r="BFX1151" s="328"/>
      <c r="BFZ1151" s="168"/>
      <c r="BGA1151" s="168"/>
      <c r="BGB1151" s="167"/>
      <c r="BGC1151" s="10"/>
      <c r="BGD1151" s="10"/>
      <c r="BGF1151" s="167"/>
      <c r="BGG1151" s="327"/>
      <c r="BGI1151" s="168"/>
      <c r="BGJ1151" s="168"/>
      <c r="BGK1151" s="167"/>
      <c r="BGL1151" s="10"/>
      <c r="BGM1151" s="10"/>
      <c r="BGO1151" s="167"/>
      <c r="BGP1151" s="328"/>
      <c r="BGR1151" s="168"/>
      <c r="BGS1151" s="168"/>
      <c r="BGT1151" s="167"/>
      <c r="BGU1151" s="10"/>
      <c r="BGV1151" s="10"/>
      <c r="BGX1151" s="167"/>
      <c r="BGY1151" s="327"/>
      <c r="BHA1151" s="168"/>
      <c r="BHB1151" s="168"/>
      <c r="BHC1151" s="167"/>
      <c r="BHD1151" s="10"/>
      <c r="BHE1151" s="10"/>
    </row>
    <row r="1152" spans="1:1565" s="14" customFormat="1" ht="15">
      <c r="A1152" s="167" t="s">
        <v>83</v>
      </c>
      <c r="B1152" s="325" t="s">
        <v>451</v>
      </c>
      <c r="D1152" s="168"/>
      <c r="E1152" s="168">
        <f>VLOOKUP(B1152,$A$1213:$F$2274,6,FALSE)</f>
        <v>93</v>
      </c>
      <c r="F1152" s="167" t="s">
        <v>67</v>
      </c>
      <c r="G1152" s="10">
        <f>E1152*1.2</f>
        <v>111.6</v>
      </c>
      <c r="H1152" s="10"/>
      <c r="I1152" s="219"/>
      <c r="J1152" s="167" t="s">
        <v>83</v>
      </c>
      <c r="K1152" s="325" t="s">
        <v>953</v>
      </c>
      <c r="M1152" s="168"/>
      <c r="N1152" s="168">
        <f>VLOOKUP(K1152,$A$1213:$F$2274,6,FALSE)</f>
        <v>33</v>
      </c>
      <c r="O1152" s="167" t="s">
        <v>67</v>
      </c>
      <c r="P1152" s="10">
        <f>N1152*1.2</f>
        <v>39.6</v>
      </c>
      <c r="Q1152" s="10"/>
      <c r="R1152" s="219"/>
      <c r="S1152" s="167" t="s">
        <v>83</v>
      </c>
      <c r="T1152" s="325" t="s">
        <v>1635</v>
      </c>
      <c r="V1152" s="168"/>
      <c r="W1152" s="168">
        <f t="shared" si="3715"/>
        <v>45</v>
      </c>
      <c r="X1152" s="167" t="s">
        <v>67</v>
      </c>
      <c r="Y1152" s="10">
        <f t="shared" ref="Y1152" si="4544">W1152*1.2</f>
        <v>54</v>
      </c>
      <c r="Z1152" s="10"/>
      <c r="AA1152" s="219"/>
      <c r="AB1152" s="167" t="s">
        <v>83</v>
      </c>
      <c r="AC1152" s="325" t="s">
        <v>1963</v>
      </c>
      <c r="AE1152" s="168"/>
      <c r="AF1152" s="168">
        <f t="shared" si="3718"/>
        <v>50</v>
      </c>
      <c r="AG1152" s="167" t="s">
        <v>67</v>
      </c>
      <c r="AH1152" s="10">
        <f t="shared" ref="AH1152" si="4545">AF1152*1.2</f>
        <v>60</v>
      </c>
      <c r="AI1152" s="10"/>
      <c r="AJ1152" s="219"/>
      <c r="AK1152" s="167" t="s">
        <v>83</v>
      </c>
      <c r="AL1152" s="498" t="s">
        <v>3070</v>
      </c>
      <c r="AN1152" s="168"/>
      <c r="AO1152" s="168">
        <f t="shared" si="3721"/>
        <v>0</v>
      </c>
      <c r="AP1152" s="167" t="s">
        <v>67</v>
      </c>
      <c r="AQ1152" s="10">
        <f t="shared" ref="AQ1152" si="4546">AO1152*1.2</f>
        <v>0</v>
      </c>
      <c r="AR1152" s="10"/>
      <c r="AS1152" s="219"/>
      <c r="AT1152" s="167" t="s">
        <v>83</v>
      </c>
      <c r="AU1152" s="325" t="s">
        <v>1635</v>
      </c>
      <c r="AW1152" s="168"/>
      <c r="AX1152" s="168">
        <f t="shared" si="3724"/>
        <v>45</v>
      </c>
      <c r="AY1152" s="167" t="s">
        <v>67</v>
      </c>
      <c r="AZ1152" s="10">
        <f t="shared" ref="AZ1152" si="4547">AX1152*1.2</f>
        <v>54</v>
      </c>
      <c r="BA1152" s="10"/>
      <c r="BB1152" s="219"/>
      <c r="BC1152" s="167" t="s">
        <v>83</v>
      </c>
      <c r="BD1152" s="325" t="s">
        <v>2007</v>
      </c>
      <c r="BF1152" s="168"/>
      <c r="BG1152" s="168">
        <f t="shared" si="3727"/>
        <v>3</v>
      </c>
      <c r="BH1152" s="167" t="s">
        <v>67</v>
      </c>
      <c r="BI1152" s="10">
        <f t="shared" ref="BI1152" si="4548">BG1152*1.2</f>
        <v>3.5999999999999996</v>
      </c>
      <c r="BJ1152" s="10"/>
      <c r="BK1152" s="219"/>
      <c r="BL1152" s="167" t="s">
        <v>83</v>
      </c>
      <c r="BM1152" s="325" t="s">
        <v>2931</v>
      </c>
      <c r="BO1152" s="168"/>
      <c r="BP1152" s="168">
        <f t="shared" si="3730"/>
        <v>156</v>
      </c>
      <c r="BQ1152" s="167" t="s">
        <v>67</v>
      </c>
      <c r="BR1152" s="10">
        <f t="shared" ref="BR1152" si="4549">BP1152*1.2</f>
        <v>187.2</v>
      </c>
      <c r="BS1152" s="10"/>
      <c r="BT1152" s="219"/>
      <c r="BU1152" s="167" t="s">
        <v>83</v>
      </c>
      <c r="BV1152" s="325" t="s">
        <v>1963</v>
      </c>
      <c r="BX1152" s="168"/>
      <c r="BY1152" s="168">
        <f t="shared" si="3733"/>
        <v>50</v>
      </c>
      <c r="BZ1152" s="167" t="s">
        <v>67</v>
      </c>
      <c r="CA1152" s="10">
        <f t="shared" ref="CA1152" si="4550">BY1152*1.2</f>
        <v>60</v>
      </c>
      <c r="CB1152" s="10"/>
      <c r="CC1152" s="219"/>
      <c r="CD1152" s="167" t="s">
        <v>83</v>
      </c>
      <c r="CE1152" s="325" t="s">
        <v>566</v>
      </c>
      <c r="CG1152" s="168"/>
      <c r="CH1152" s="168">
        <f t="shared" si="3736"/>
        <v>10</v>
      </c>
      <c r="CI1152" s="167" t="s">
        <v>67</v>
      </c>
      <c r="CJ1152" s="10">
        <f t="shared" ref="CJ1152" si="4551">CH1152*1.2</f>
        <v>12</v>
      </c>
      <c r="CK1152" s="10"/>
      <c r="CL1152" s="219"/>
      <c r="CM1152" s="167" t="s">
        <v>83</v>
      </c>
      <c r="CN1152" s="325" t="s">
        <v>429</v>
      </c>
      <c r="CP1152" s="168"/>
      <c r="CQ1152" s="168">
        <f t="shared" si="3739"/>
        <v>0</v>
      </c>
      <c r="CR1152" s="167" t="s">
        <v>67</v>
      </c>
      <c r="CS1152" s="10">
        <f t="shared" ref="CS1152" si="4552">CQ1152*1.2</f>
        <v>0</v>
      </c>
      <c r="CT1152" s="10"/>
      <c r="CU1152" s="219"/>
      <c r="CV1152" s="167" t="s">
        <v>83</v>
      </c>
      <c r="CW1152" s="325" t="s">
        <v>429</v>
      </c>
      <c r="CY1152" s="168"/>
      <c r="CZ1152" s="168">
        <f t="shared" si="3742"/>
        <v>0</v>
      </c>
      <c r="DA1152" s="167" t="s">
        <v>67</v>
      </c>
      <c r="DB1152" s="10">
        <f t="shared" ref="DB1152" si="4553">CZ1152*1.2</f>
        <v>0</v>
      </c>
      <c r="DC1152" s="10"/>
      <c r="DD1152" s="219"/>
      <c r="DE1152" s="167" t="s">
        <v>83</v>
      </c>
      <c r="DF1152" s="325" t="s">
        <v>3315</v>
      </c>
      <c r="DH1152" s="168"/>
      <c r="DI1152" s="168">
        <f t="shared" si="3745"/>
        <v>76</v>
      </c>
      <c r="DJ1152" s="167" t="s">
        <v>67</v>
      </c>
      <c r="DK1152" s="10">
        <f t="shared" ref="DK1152" si="4554">DI1152*1.2</f>
        <v>91.2</v>
      </c>
      <c r="DL1152" s="10"/>
      <c r="DM1152" s="219"/>
      <c r="DN1152" s="167" t="s">
        <v>83</v>
      </c>
      <c r="DO1152" s="325" t="s">
        <v>2436</v>
      </c>
      <c r="DQ1152" s="168"/>
      <c r="DR1152" s="168">
        <f t="shared" si="3748"/>
        <v>87</v>
      </c>
      <c r="DS1152" s="167" t="s">
        <v>67</v>
      </c>
      <c r="DT1152" s="10">
        <f t="shared" ref="DT1152" si="4555">DR1152*1.2</f>
        <v>104.39999999999999</v>
      </c>
      <c r="DU1152" s="10"/>
      <c r="DV1152" s="219"/>
      <c r="DW1152" s="167" t="s">
        <v>83</v>
      </c>
      <c r="DX1152" s="325" t="s">
        <v>2007</v>
      </c>
      <c r="DZ1152" s="168"/>
      <c r="EA1152" s="168">
        <f t="shared" si="3751"/>
        <v>3</v>
      </c>
      <c r="EB1152" s="167" t="s">
        <v>67</v>
      </c>
      <c r="EC1152" s="10">
        <f t="shared" ref="EC1152" si="4556">EA1152*1.2</f>
        <v>3.5999999999999996</v>
      </c>
      <c r="ED1152" s="10"/>
      <c r="EE1152" s="219"/>
      <c r="EF1152" s="167" t="s">
        <v>83</v>
      </c>
      <c r="EG1152" s="325" t="s">
        <v>3070</v>
      </c>
      <c r="EI1152" s="168"/>
      <c r="EJ1152" s="168">
        <f t="shared" si="3754"/>
        <v>0</v>
      </c>
      <c r="EK1152" s="167" t="s">
        <v>67</v>
      </c>
      <c r="EL1152" s="10">
        <f t="shared" ref="EL1152" si="4557">EJ1152*1.2</f>
        <v>0</v>
      </c>
      <c r="EM1152" s="10"/>
      <c r="EN1152" s="219"/>
      <c r="EO1152" s="167" t="s">
        <v>83</v>
      </c>
      <c r="EP1152" s="325" t="s">
        <v>3070</v>
      </c>
      <c r="ER1152" s="168"/>
      <c r="ES1152" s="168">
        <f t="shared" si="3757"/>
        <v>0</v>
      </c>
      <c r="ET1152" s="167" t="s">
        <v>67</v>
      </c>
      <c r="EU1152" s="10">
        <f t="shared" ref="EU1152" si="4558">ES1152*1.2</f>
        <v>0</v>
      </c>
      <c r="EV1152" s="10"/>
      <c r="EW1152" s="219"/>
      <c r="EX1152" s="167" t="s">
        <v>83</v>
      </c>
      <c r="EY1152" s="325" t="s">
        <v>3070</v>
      </c>
      <c r="FA1152" s="168"/>
      <c r="FB1152" s="168">
        <f t="shared" si="3760"/>
        <v>0</v>
      </c>
      <c r="FC1152" s="167" t="s">
        <v>67</v>
      </c>
      <c r="FD1152" s="10">
        <f t="shared" ref="FD1152" si="4559">FB1152*1.2</f>
        <v>0</v>
      </c>
      <c r="FE1152" s="10"/>
      <c r="FF1152" s="219"/>
      <c r="FG1152" s="167" t="s">
        <v>83</v>
      </c>
      <c r="FH1152" s="325" t="s">
        <v>2931</v>
      </c>
      <c r="FJ1152" s="168"/>
      <c r="FK1152" s="168">
        <f t="shared" si="3763"/>
        <v>156</v>
      </c>
      <c r="FL1152" s="167" t="s">
        <v>67</v>
      </c>
      <c r="FM1152" s="10">
        <f t="shared" ref="FM1152" si="4560">FK1152*1.2</f>
        <v>187.2</v>
      </c>
      <c r="FN1152" s="10"/>
      <c r="FO1152" s="219"/>
      <c r="FP1152" s="167" t="s">
        <v>83</v>
      </c>
      <c r="FQ1152" s="325" t="s">
        <v>3070</v>
      </c>
      <c r="FS1152" s="168"/>
      <c r="FT1152" s="168">
        <f t="shared" si="3766"/>
        <v>0</v>
      </c>
      <c r="FU1152" s="167" t="s">
        <v>67</v>
      </c>
      <c r="FV1152" s="10">
        <f t="shared" ref="FV1152" si="4561">FT1152*1.2</f>
        <v>0</v>
      </c>
      <c r="FW1152" s="10"/>
      <c r="FX1152" s="219"/>
      <c r="FY1152" s="167" t="s">
        <v>83</v>
      </c>
      <c r="FZ1152" s="325" t="s">
        <v>1635</v>
      </c>
      <c r="GB1152" s="168"/>
      <c r="GC1152" s="168">
        <f t="shared" si="3769"/>
        <v>45</v>
      </c>
      <c r="GD1152" s="167" t="s">
        <v>67</v>
      </c>
      <c r="GE1152" s="10">
        <f t="shared" ref="GE1152" si="4562">GC1152*1.2</f>
        <v>54</v>
      </c>
      <c r="GF1152" s="10"/>
      <c r="GG1152" s="219"/>
      <c r="GH1152" s="167" t="s">
        <v>83</v>
      </c>
      <c r="GI1152" s="325" t="s">
        <v>1635</v>
      </c>
      <c r="GK1152" s="168"/>
      <c r="GL1152" s="168">
        <f t="shared" si="3772"/>
        <v>45</v>
      </c>
      <c r="GM1152" s="167" t="s">
        <v>67</v>
      </c>
      <c r="GN1152" s="10">
        <f t="shared" ref="GN1152" si="4563">GL1152*1.2</f>
        <v>54</v>
      </c>
      <c r="GO1152" s="10"/>
      <c r="GP1152" s="219"/>
      <c r="GQ1152" s="167" t="s">
        <v>83</v>
      </c>
      <c r="GR1152" s="325" t="s">
        <v>433</v>
      </c>
      <c r="GT1152" s="168"/>
      <c r="GU1152" s="168">
        <f t="shared" si="3775"/>
        <v>0</v>
      </c>
      <c r="GV1152" s="167" t="s">
        <v>67</v>
      </c>
      <c r="GW1152" s="10">
        <f t="shared" ref="GW1152" si="4564">GU1152*1.2</f>
        <v>0</v>
      </c>
      <c r="GX1152" s="10"/>
      <c r="GY1152" s="219"/>
      <c r="GZ1152" s="167" t="s">
        <v>83</v>
      </c>
      <c r="HA1152" s="325" t="s">
        <v>953</v>
      </c>
      <c r="HC1152" s="168"/>
      <c r="HD1152" s="168">
        <f t="shared" si="3778"/>
        <v>33</v>
      </c>
      <c r="HE1152" s="167" t="s">
        <v>67</v>
      </c>
      <c r="HF1152" s="10">
        <f t="shared" ref="HF1152" si="4565">HD1152*1.2</f>
        <v>39.6</v>
      </c>
      <c r="HG1152" s="10"/>
      <c r="HH1152" s="219"/>
      <c r="HI1152" s="167" t="s">
        <v>83</v>
      </c>
      <c r="HJ1152" s="325" t="s">
        <v>3315</v>
      </c>
      <c r="HL1152" s="168"/>
      <c r="HM1152" s="168">
        <f t="shared" si="3781"/>
        <v>76</v>
      </c>
      <c r="HN1152" s="167" t="s">
        <v>67</v>
      </c>
      <c r="HO1152" s="10">
        <f t="shared" ref="HO1152" si="4566">HM1152*1.2</f>
        <v>91.2</v>
      </c>
      <c r="HP1152" s="10"/>
      <c r="HQ1152" s="219"/>
      <c r="HR1152" s="167" t="s">
        <v>83</v>
      </c>
      <c r="HS1152" s="325" t="s">
        <v>3315</v>
      </c>
      <c r="HU1152" s="168"/>
      <c r="HV1152" s="168">
        <f t="shared" si="3784"/>
        <v>76</v>
      </c>
      <c r="HW1152" s="167" t="s">
        <v>67</v>
      </c>
      <c r="HX1152" s="10">
        <f t="shared" ref="HX1152" si="4567">HV1152*1.2</f>
        <v>91.2</v>
      </c>
      <c r="HY1152" s="10"/>
      <c r="HZ1152" s="219"/>
      <c r="IA1152" s="167" t="s">
        <v>83</v>
      </c>
      <c r="IB1152" s="325" t="s">
        <v>2436</v>
      </c>
      <c r="ID1152" s="168"/>
      <c r="IE1152" s="168">
        <f t="shared" si="3787"/>
        <v>87</v>
      </c>
      <c r="IF1152" s="167" t="s">
        <v>67</v>
      </c>
      <c r="IG1152" s="10">
        <f t="shared" ref="IG1152" si="4568">IE1152*1.2</f>
        <v>104.39999999999999</v>
      </c>
      <c r="IH1152" s="10"/>
      <c r="II1152" s="219"/>
      <c r="IJ1152" s="167" t="s">
        <v>83</v>
      </c>
      <c r="IK1152" s="325" t="s">
        <v>3315</v>
      </c>
      <c r="IM1152" s="168"/>
      <c r="IN1152" s="168">
        <f t="shared" si="3790"/>
        <v>76</v>
      </c>
      <c r="IO1152" s="167" t="s">
        <v>67</v>
      </c>
      <c r="IP1152" s="10">
        <f t="shared" ref="IP1152" si="4569">IN1152*1.2</f>
        <v>91.2</v>
      </c>
      <c r="IQ1152" s="10"/>
      <c r="IR1152" s="219"/>
      <c r="IS1152" s="167" t="s">
        <v>83</v>
      </c>
      <c r="IT1152" s="325" t="s">
        <v>3070</v>
      </c>
      <c r="IV1152" s="168"/>
      <c r="IW1152" s="168">
        <f t="shared" si="3793"/>
        <v>0</v>
      </c>
      <c r="IX1152" s="167" t="s">
        <v>67</v>
      </c>
      <c r="IY1152" s="10">
        <f t="shared" ref="IY1152" si="4570">IW1152*1.2</f>
        <v>0</v>
      </c>
      <c r="IZ1152" s="10"/>
      <c r="JA1152" s="219"/>
      <c r="JB1152" s="167" t="s">
        <v>83</v>
      </c>
      <c r="JC1152" s="500" t="s">
        <v>566</v>
      </c>
      <c r="JE1152" s="168"/>
      <c r="JF1152" s="168">
        <f t="shared" si="3796"/>
        <v>10</v>
      </c>
      <c r="JG1152" s="167" t="s">
        <v>67</v>
      </c>
      <c r="JH1152" s="10">
        <f t="shared" ref="JH1152" si="4571">JF1152*1.2</f>
        <v>12</v>
      </c>
      <c r="JI1152" s="10"/>
      <c r="JJ1152" s="219"/>
      <c r="JK1152" s="167" t="s">
        <v>83</v>
      </c>
      <c r="JL1152" s="500" t="s">
        <v>566</v>
      </c>
      <c r="JN1152" s="168"/>
      <c r="JO1152" s="168">
        <f t="shared" si="3799"/>
        <v>10</v>
      </c>
      <c r="JP1152" s="167" t="s">
        <v>67</v>
      </c>
      <c r="JQ1152" s="10">
        <f t="shared" ref="JQ1152" si="4572">JO1152*1.2</f>
        <v>12</v>
      </c>
      <c r="JR1152" s="10"/>
      <c r="JS1152" s="219"/>
      <c r="JT1152" s="167" t="s">
        <v>83</v>
      </c>
      <c r="JU1152" s="500" t="s">
        <v>2007</v>
      </c>
      <c r="JW1152" s="168"/>
      <c r="JX1152" s="168">
        <f t="shared" si="3802"/>
        <v>3</v>
      </c>
      <c r="JY1152" s="167" t="s">
        <v>67</v>
      </c>
      <c r="JZ1152" s="10">
        <f t="shared" ref="JZ1152" si="4573">JX1152*1.2</f>
        <v>3.5999999999999996</v>
      </c>
      <c r="KA1152" s="10"/>
      <c r="KB1152" s="219"/>
      <c r="KC1152" s="167" t="s">
        <v>83</v>
      </c>
      <c r="KD1152" s="500" t="s">
        <v>1942</v>
      </c>
      <c r="KF1152" s="168"/>
      <c r="KG1152" s="168">
        <f t="shared" si="3805"/>
        <v>3</v>
      </c>
      <c r="KH1152" s="167" t="s">
        <v>67</v>
      </c>
      <c r="KI1152" s="10">
        <f t="shared" ref="KI1152" si="4574">KG1152*1.2</f>
        <v>3.5999999999999996</v>
      </c>
      <c r="KJ1152" s="10"/>
      <c r="KK1152" s="219"/>
      <c r="KL1152" s="167" t="s">
        <v>83</v>
      </c>
      <c r="KM1152" s="500" t="s">
        <v>433</v>
      </c>
      <c r="KO1152" s="168"/>
      <c r="KP1152" s="168">
        <f t="shared" si="3808"/>
        <v>0</v>
      </c>
      <c r="KQ1152" s="167" t="s">
        <v>67</v>
      </c>
      <c r="KR1152" s="10">
        <f t="shared" ref="KR1152" si="4575">KP1152*1.2</f>
        <v>0</v>
      </c>
      <c r="KS1152" s="10"/>
      <c r="KT1152" s="219"/>
      <c r="KU1152" s="167" t="s">
        <v>83</v>
      </c>
      <c r="KV1152" s="328" t="s">
        <v>2176</v>
      </c>
      <c r="KX1152" s="168"/>
      <c r="KY1152" s="168">
        <f t="shared" si="3811"/>
        <v>85</v>
      </c>
      <c r="KZ1152" s="167" t="s">
        <v>67</v>
      </c>
      <c r="LA1152" s="10">
        <f t="shared" ref="LA1152" si="4576">KY1152*1.2</f>
        <v>102</v>
      </c>
      <c r="LB1152" s="10"/>
      <c r="LC1152" s="219"/>
      <c r="LD1152" s="167" t="s">
        <v>83</v>
      </c>
      <c r="LE1152" s="500" t="s">
        <v>2176</v>
      </c>
      <c r="LG1152" s="168"/>
      <c r="LH1152" s="168">
        <f t="shared" si="3814"/>
        <v>85</v>
      </c>
      <c r="LI1152" s="167" t="s">
        <v>67</v>
      </c>
      <c r="LJ1152" s="10">
        <f t="shared" ref="LJ1152" si="4577">LH1152*1.2</f>
        <v>102</v>
      </c>
      <c r="LK1152" s="10"/>
      <c r="LL1152" s="219"/>
      <c r="LM1152" s="167" t="s">
        <v>83</v>
      </c>
      <c r="LN1152" s="500" t="s">
        <v>2436</v>
      </c>
      <c r="LP1152" s="168"/>
      <c r="LQ1152" s="168">
        <f t="shared" si="3817"/>
        <v>87</v>
      </c>
      <c r="LR1152" s="167" t="s">
        <v>67</v>
      </c>
      <c r="LS1152" s="10">
        <f t="shared" ref="LS1152" si="4578">LQ1152*1.2</f>
        <v>104.39999999999999</v>
      </c>
      <c r="LT1152" s="10"/>
      <c r="LU1152" s="219"/>
      <c r="LV1152" s="167" t="s">
        <v>83</v>
      </c>
      <c r="LW1152" s="500" t="s">
        <v>945</v>
      </c>
      <c r="LY1152" s="168"/>
      <c r="LZ1152" s="168">
        <f t="shared" si="3820"/>
        <v>6</v>
      </c>
      <c r="MA1152" s="167" t="s">
        <v>67</v>
      </c>
      <c r="MB1152" s="10">
        <f t="shared" ref="MB1152" si="4579">LZ1152*1.2</f>
        <v>7.1999999999999993</v>
      </c>
      <c r="MC1152" s="10"/>
      <c r="MD1152" s="219"/>
      <c r="ME1152" s="167" t="s">
        <v>83</v>
      </c>
      <c r="MF1152" s="500" t="s">
        <v>451</v>
      </c>
      <c r="MH1152" s="168"/>
      <c r="MI1152" s="168">
        <f t="shared" si="3823"/>
        <v>93</v>
      </c>
      <c r="MJ1152" s="167" t="s">
        <v>67</v>
      </c>
      <c r="MK1152" s="10">
        <f t="shared" ref="MK1152" si="4580">MI1152*1.2</f>
        <v>111.6</v>
      </c>
      <c r="ML1152" s="10"/>
      <c r="MM1152" s="219"/>
      <c r="MN1152" s="167" t="s">
        <v>83</v>
      </c>
      <c r="MO1152" s="328" t="s">
        <v>566</v>
      </c>
      <c r="MQ1152" s="168"/>
      <c r="MR1152" s="168">
        <f t="shared" si="3826"/>
        <v>10</v>
      </c>
      <c r="MS1152" s="167" t="s">
        <v>67</v>
      </c>
      <c r="MT1152" s="10">
        <f t="shared" ref="MT1152" si="4581">MR1152*1.2</f>
        <v>12</v>
      </c>
      <c r="MU1152" s="10"/>
      <c r="MV1152" s="219"/>
      <c r="MW1152" s="167" t="s">
        <v>83</v>
      </c>
      <c r="MX1152" s="500" t="s">
        <v>566</v>
      </c>
      <c r="MZ1152" s="168"/>
      <c r="NA1152" s="168">
        <f t="shared" si="3829"/>
        <v>10</v>
      </c>
      <c r="NB1152" s="167" t="s">
        <v>67</v>
      </c>
      <c r="NC1152" s="10">
        <f t="shared" ref="NC1152" si="4582">NA1152*1.2</f>
        <v>12</v>
      </c>
      <c r="ND1152" s="10"/>
      <c r="NE1152" s="219"/>
      <c r="NF1152" s="167" t="s">
        <v>83</v>
      </c>
      <c r="NG1152" s="500" t="s">
        <v>2436</v>
      </c>
      <c r="NI1152" s="168"/>
      <c r="NJ1152" s="168">
        <f t="shared" si="3832"/>
        <v>87</v>
      </c>
      <c r="NK1152" s="167" t="s">
        <v>67</v>
      </c>
      <c r="NL1152" s="10">
        <f t="shared" ref="NL1152" si="4583">NJ1152*1.2</f>
        <v>104.39999999999999</v>
      </c>
      <c r="NM1152" s="10"/>
      <c r="NN1152" s="219"/>
      <c r="NO1152" s="167" t="s">
        <v>83</v>
      </c>
      <c r="NP1152" s="500" t="s">
        <v>2436</v>
      </c>
      <c r="NR1152" s="168"/>
      <c r="NS1152" s="168">
        <f t="shared" si="3835"/>
        <v>87</v>
      </c>
      <c r="NT1152" s="167" t="s">
        <v>67</v>
      </c>
      <c r="NU1152" s="10">
        <f t="shared" ref="NU1152" si="4584">NS1152*1.2</f>
        <v>104.39999999999999</v>
      </c>
      <c r="NV1152" s="10"/>
      <c r="NW1152" s="219"/>
      <c r="NX1152" s="167" t="s">
        <v>83</v>
      </c>
      <c r="NY1152" s="500" t="s">
        <v>2007</v>
      </c>
      <c r="OA1152" s="168"/>
      <c r="OB1152" s="168">
        <f t="shared" si="3838"/>
        <v>3</v>
      </c>
      <c r="OC1152" s="167" t="s">
        <v>67</v>
      </c>
      <c r="OD1152" s="10">
        <f t="shared" ref="OD1152" si="4585">OB1152*1.2</f>
        <v>3.5999999999999996</v>
      </c>
      <c r="OE1152" s="10"/>
      <c r="OF1152" s="219"/>
      <c r="OG1152" s="167" t="s">
        <v>83</v>
      </c>
      <c r="OH1152" s="500" t="s">
        <v>414</v>
      </c>
      <c r="OJ1152" s="168"/>
      <c r="OK1152" s="168">
        <f t="shared" si="3841"/>
        <v>0</v>
      </c>
      <c r="OL1152" s="167" t="s">
        <v>67</v>
      </c>
      <c r="OM1152" s="10">
        <f t="shared" ref="OM1152" si="4586">OK1152*1.2</f>
        <v>0</v>
      </c>
      <c r="ON1152" s="10"/>
      <c r="OO1152" s="219"/>
      <c r="OP1152" s="167" t="s">
        <v>83</v>
      </c>
      <c r="OQ1152" s="500" t="s">
        <v>566</v>
      </c>
      <c r="OS1152" s="168"/>
      <c r="OT1152" s="168">
        <f t="shared" si="3844"/>
        <v>10</v>
      </c>
      <c r="OU1152" s="167" t="s">
        <v>67</v>
      </c>
      <c r="OV1152" s="10">
        <f t="shared" ref="OV1152" si="4587">OT1152*1.2</f>
        <v>12</v>
      </c>
      <c r="OW1152" s="10"/>
      <c r="OX1152" s="219"/>
      <c r="OY1152" s="167" t="s">
        <v>83</v>
      </c>
      <c r="OZ1152" s="500" t="s">
        <v>1296</v>
      </c>
      <c r="PB1152" s="168"/>
      <c r="PC1152" s="168">
        <f t="shared" si="3847"/>
        <v>16</v>
      </c>
      <c r="PD1152" s="167" t="s">
        <v>67</v>
      </c>
      <c r="PE1152" s="10">
        <f t="shared" ref="PE1152" si="4588">PC1152*1.2</f>
        <v>19.2</v>
      </c>
      <c r="PF1152" s="10"/>
      <c r="PG1152" s="219"/>
      <c r="PH1152" s="167" t="s">
        <v>83</v>
      </c>
      <c r="PI1152" s="500" t="s">
        <v>3070</v>
      </c>
      <c r="PK1152" s="168"/>
      <c r="PL1152" s="168">
        <f t="shared" si="3850"/>
        <v>0</v>
      </c>
      <c r="PM1152" s="167" t="s">
        <v>67</v>
      </c>
      <c r="PN1152" s="10">
        <f t="shared" ref="PN1152" si="4589">PL1152*1.2</f>
        <v>0</v>
      </c>
      <c r="PO1152" s="10"/>
      <c r="PP1152" s="219"/>
      <c r="PQ1152" s="167" t="s">
        <v>83</v>
      </c>
      <c r="PR1152" s="500" t="s">
        <v>429</v>
      </c>
      <c r="PT1152" s="168"/>
      <c r="PU1152" s="168">
        <f t="shared" si="3853"/>
        <v>0</v>
      </c>
      <c r="PV1152" s="167" t="s">
        <v>67</v>
      </c>
      <c r="PW1152" s="10">
        <f t="shared" ref="PW1152" si="4590">PU1152*1.2</f>
        <v>0</v>
      </c>
      <c r="PX1152" s="10"/>
      <c r="PY1152" s="219"/>
      <c r="PZ1152" s="167" t="s">
        <v>83</v>
      </c>
      <c r="QA1152" s="500" t="s">
        <v>451</v>
      </c>
      <c r="QC1152" s="168"/>
      <c r="QD1152" s="168">
        <f t="shared" si="3856"/>
        <v>93</v>
      </c>
      <c r="QE1152" s="167" t="s">
        <v>67</v>
      </c>
      <c r="QF1152" s="10">
        <f t="shared" ref="QF1152" si="4591">QD1152*1.2</f>
        <v>111.6</v>
      </c>
      <c r="QG1152" s="10"/>
      <c r="QH1152" s="219"/>
      <c r="QI1152" s="167" t="s">
        <v>83</v>
      </c>
      <c r="QJ1152" s="500" t="s">
        <v>3315</v>
      </c>
      <c r="QL1152" s="168"/>
      <c r="QM1152" s="168">
        <f t="shared" si="3859"/>
        <v>76</v>
      </c>
      <c r="QN1152" s="167" t="s">
        <v>67</v>
      </c>
      <c r="QO1152" s="10">
        <f t="shared" ref="QO1152" si="4592">QM1152*1.2</f>
        <v>91.2</v>
      </c>
      <c r="QP1152" s="10"/>
      <c r="QQ1152" s="219"/>
      <c r="QR1152" s="167" t="s">
        <v>83</v>
      </c>
      <c r="QS1152" s="500" t="s">
        <v>3070</v>
      </c>
      <c r="QU1152" s="168"/>
      <c r="QV1152" s="168">
        <f t="shared" si="3862"/>
        <v>0</v>
      </c>
      <c r="QW1152" s="167" t="s">
        <v>67</v>
      </c>
      <c r="QX1152" s="10">
        <f t="shared" ref="QX1152" si="4593">QV1152*1.2</f>
        <v>0</v>
      </c>
      <c r="QY1152" s="10"/>
      <c r="QZ1152" s="219"/>
      <c r="RA1152" s="167" t="s">
        <v>83</v>
      </c>
      <c r="RB1152" s="500" t="s">
        <v>3070</v>
      </c>
      <c r="RD1152" s="168"/>
      <c r="RE1152" s="168">
        <f t="shared" si="3865"/>
        <v>0</v>
      </c>
      <c r="RF1152" s="167" t="s">
        <v>67</v>
      </c>
      <c r="RG1152" s="10">
        <f t="shared" ref="RG1152" si="4594">RE1152*1.2</f>
        <v>0</v>
      </c>
      <c r="RH1152" s="10"/>
      <c r="RI1152" s="219"/>
      <c r="RJ1152" s="167" t="s">
        <v>83</v>
      </c>
      <c r="RK1152" s="500" t="s">
        <v>2931</v>
      </c>
      <c r="RM1152" s="168"/>
      <c r="RN1152" s="168">
        <f t="shared" si="3868"/>
        <v>156</v>
      </c>
      <c r="RO1152" s="167" t="s">
        <v>67</v>
      </c>
      <c r="RP1152" s="10">
        <f t="shared" ref="RP1152" si="4595">RN1152*1.2</f>
        <v>187.2</v>
      </c>
      <c r="RQ1152" s="10"/>
      <c r="RR1152" s="219"/>
      <c r="RS1152" s="167" t="s">
        <v>83</v>
      </c>
      <c r="RT1152" s="500" t="s">
        <v>3315</v>
      </c>
      <c r="RV1152" s="168"/>
      <c r="RW1152" s="168">
        <f t="shared" si="3871"/>
        <v>76</v>
      </c>
      <c r="RX1152" s="167" t="s">
        <v>67</v>
      </c>
      <c r="RY1152" s="10">
        <f t="shared" ref="RY1152" si="4596">RW1152*1.2</f>
        <v>91.2</v>
      </c>
      <c r="RZ1152" s="10"/>
      <c r="SA1152" s="219"/>
      <c r="SB1152" s="167" t="s">
        <v>83</v>
      </c>
      <c r="SC1152" s="500" t="s">
        <v>566</v>
      </c>
      <c r="SE1152" s="168"/>
      <c r="SF1152" s="168">
        <f t="shared" si="3874"/>
        <v>10</v>
      </c>
      <c r="SG1152" s="167" t="s">
        <v>67</v>
      </c>
      <c r="SH1152" s="10">
        <f t="shared" ref="SH1152" si="4597">SF1152*1.2</f>
        <v>12</v>
      </c>
      <c r="SI1152" s="10"/>
      <c r="SJ1152" s="219"/>
      <c r="SK1152" s="167" t="s">
        <v>83</v>
      </c>
      <c r="SL1152" s="500" t="s">
        <v>2191</v>
      </c>
      <c r="SN1152" s="168"/>
      <c r="SO1152" s="168">
        <f t="shared" si="3877"/>
        <v>194</v>
      </c>
      <c r="SP1152" s="167" t="s">
        <v>67</v>
      </c>
      <c r="SQ1152" s="10">
        <f t="shared" ref="SQ1152" si="4598">SO1152*1.2</f>
        <v>232.79999999999998</v>
      </c>
      <c r="SR1152" s="10"/>
      <c r="SS1152" s="219"/>
      <c r="ST1152" s="167" t="s">
        <v>83</v>
      </c>
      <c r="SU1152" s="500" t="s">
        <v>2931</v>
      </c>
      <c r="SW1152" s="168"/>
      <c r="SX1152" s="168">
        <f t="shared" si="3880"/>
        <v>156</v>
      </c>
      <c r="SY1152" s="167" t="s">
        <v>67</v>
      </c>
      <c r="SZ1152" s="10">
        <f t="shared" ref="SZ1152" si="4599">SX1152*1.2</f>
        <v>187.2</v>
      </c>
      <c r="TA1152" s="10"/>
      <c r="TB1152" s="219"/>
      <c r="TC1152" s="167" t="s">
        <v>83</v>
      </c>
      <c r="TD1152" s="500" t="s">
        <v>429</v>
      </c>
      <c r="TF1152" s="168"/>
      <c r="TG1152" s="168">
        <f t="shared" si="3883"/>
        <v>0</v>
      </c>
      <c r="TH1152" s="167" t="s">
        <v>67</v>
      </c>
      <c r="TI1152" s="10">
        <f t="shared" ref="TI1152" si="4600">TG1152*1.2</f>
        <v>0</v>
      </c>
      <c r="TJ1152" s="10"/>
      <c r="TK1152" s="219"/>
      <c r="TL1152" s="167" t="s">
        <v>83</v>
      </c>
      <c r="TM1152" s="328" t="s">
        <v>424</v>
      </c>
      <c r="TO1152" s="168"/>
      <c r="TP1152" s="168">
        <f t="shared" si="3886"/>
        <v>29</v>
      </c>
      <c r="TQ1152" s="167" t="s">
        <v>67</v>
      </c>
      <c r="TR1152" s="10">
        <f t="shared" ref="TR1152" si="4601">TP1152*1.2</f>
        <v>34.799999999999997</v>
      </c>
      <c r="TS1152" s="10"/>
      <c r="TT1152" s="219"/>
      <c r="TU1152" s="167" t="s">
        <v>83</v>
      </c>
      <c r="TV1152" s="500" t="s">
        <v>588</v>
      </c>
      <c r="TX1152" s="168"/>
      <c r="TY1152" s="168">
        <f t="shared" si="3889"/>
        <v>15</v>
      </c>
      <c r="TZ1152" s="167" t="s">
        <v>67</v>
      </c>
      <c r="UA1152" s="10">
        <f t="shared" ref="UA1152" si="4602">TY1152*1.2</f>
        <v>18</v>
      </c>
      <c r="UB1152" s="10"/>
      <c r="UC1152" s="219"/>
      <c r="UD1152" s="167" t="s">
        <v>83</v>
      </c>
      <c r="UE1152" s="328" t="s">
        <v>945</v>
      </c>
      <c r="UG1152" s="168"/>
      <c r="UH1152" s="168">
        <f t="shared" si="3892"/>
        <v>6</v>
      </c>
      <c r="UI1152" s="167" t="s">
        <v>67</v>
      </c>
      <c r="UJ1152" s="10">
        <f t="shared" ref="UJ1152" si="4603">UH1152*1.2</f>
        <v>7.1999999999999993</v>
      </c>
      <c r="UK1152" s="10"/>
      <c r="UL1152" s="219"/>
      <c r="UM1152" s="167" t="s">
        <v>83</v>
      </c>
      <c r="UN1152" s="500" t="s">
        <v>2931</v>
      </c>
      <c r="UP1152" s="168"/>
      <c r="UQ1152" s="168">
        <f t="shared" si="3895"/>
        <v>156</v>
      </c>
      <c r="UR1152" s="167" t="s">
        <v>67</v>
      </c>
      <c r="US1152" s="10">
        <f t="shared" ref="US1152" si="4604">UQ1152*1.2</f>
        <v>187.2</v>
      </c>
      <c r="UT1152" s="10"/>
      <c r="UU1152" s="219"/>
      <c r="UV1152" s="167" t="s">
        <v>83</v>
      </c>
      <c r="UW1152" s="500" t="s">
        <v>588</v>
      </c>
      <c r="UY1152" s="168"/>
      <c r="UZ1152" s="168">
        <f t="shared" si="3898"/>
        <v>15</v>
      </c>
      <c r="VA1152" s="167" t="s">
        <v>67</v>
      </c>
      <c r="VB1152" s="10">
        <f t="shared" ref="VB1152" si="4605">UZ1152*1.2</f>
        <v>18</v>
      </c>
      <c r="VC1152" s="10"/>
      <c r="VD1152" s="219"/>
      <c r="VE1152" s="167" t="s">
        <v>83</v>
      </c>
      <c r="VF1152" s="500" t="s">
        <v>3315</v>
      </c>
      <c r="VH1152" s="168"/>
      <c r="VI1152" s="168">
        <f t="shared" si="3901"/>
        <v>76</v>
      </c>
      <c r="VJ1152" s="167" t="s">
        <v>67</v>
      </c>
      <c r="VK1152" s="10">
        <f t="shared" ref="VK1152" si="4606">VI1152*1.2</f>
        <v>91.2</v>
      </c>
      <c r="VL1152" s="10"/>
      <c r="VM1152" s="219"/>
      <c r="VN1152" s="167" t="s">
        <v>83</v>
      </c>
      <c r="VO1152" s="500" t="s">
        <v>1963</v>
      </c>
      <c r="VQ1152" s="168"/>
      <c r="VR1152" s="168">
        <f t="shared" si="3904"/>
        <v>50</v>
      </c>
      <c r="VS1152" s="167" t="s">
        <v>67</v>
      </c>
      <c r="VT1152" s="10">
        <f t="shared" ref="VT1152" si="4607">VR1152*1.2</f>
        <v>60</v>
      </c>
      <c r="VU1152" s="10"/>
      <c r="VV1152" s="219"/>
      <c r="VW1152" s="167" t="s">
        <v>83</v>
      </c>
      <c r="VX1152" s="500" t="s">
        <v>566</v>
      </c>
      <c r="VZ1152" s="168"/>
      <c r="WA1152" s="168">
        <f t="shared" si="3907"/>
        <v>10</v>
      </c>
      <c r="WB1152" s="167" t="s">
        <v>67</v>
      </c>
      <c r="WC1152" s="10">
        <f t="shared" ref="WC1152" si="4608">WA1152*1.2</f>
        <v>12</v>
      </c>
      <c r="WD1152" s="10"/>
      <c r="WE1152" s="219"/>
      <c r="WF1152" s="167" t="s">
        <v>83</v>
      </c>
      <c r="WG1152" s="500" t="s">
        <v>429</v>
      </c>
      <c r="WI1152" s="168"/>
      <c r="WJ1152" s="168">
        <f t="shared" si="3910"/>
        <v>0</v>
      </c>
      <c r="WK1152" s="167" t="s">
        <v>67</v>
      </c>
      <c r="WL1152" s="10">
        <f t="shared" ref="WL1152" si="4609">WJ1152*1.2</f>
        <v>0</v>
      </c>
      <c r="WM1152" s="10"/>
      <c r="WN1152" s="219"/>
      <c r="WO1152" s="167" t="s">
        <v>83</v>
      </c>
      <c r="WP1152" s="500" t="s">
        <v>945</v>
      </c>
      <c r="WR1152" s="168"/>
      <c r="WS1152" s="168">
        <f t="shared" si="3913"/>
        <v>6</v>
      </c>
      <c r="WT1152" s="167" t="s">
        <v>67</v>
      </c>
      <c r="WU1152" s="10">
        <f t="shared" ref="WU1152" si="4610">WS1152*1.2</f>
        <v>7.1999999999999993</v>
      </c>
      <c r="WV1152" s="10"/>
      <c r="WW1152" s="219"/>
      <c r="WX1152" s="167" t="s">
        <v>83</v>
      </c>
      <c r="WY1152" s="499" t="s">
        <v>429</v>
      </c>
      <c r="XA1152" s="168"/>
      <c r="XB1152" s="168">
        <f t="shared" si="3916"/>
        <v>0</v>
      </c>
      <c r="XC1152" s="167" t="s">
        <v>67</v>
      </c>
      <c r="XD1152" s="10">
        <f t="shared" ref="XD1152" si="4611">XB1152*1.2</f>
        <v>0</v>
      </c>
      <c r="XE1152" s="10"/>
      <c r="XF1152" s="219"/>
      <c r="XG1152" s="167" t="s">
        <v>83</v>
      </c>
      <c r="XH1152" s="500" t="s">
        <v>429</v>
      </c>
      <c r="XJ1152" s="168"/>
      <c r="XK1152" s="168">
        <f t="shared" si="3919"/>
        <v>0</v>
      </c>
      <c r="XL1152" s="167" t="s">
        <v>67</v>
      </c>
      <c r="XM1152" s="10">
        <f t="shared" ref="XM1152" si="4612">XK1152*1.2</f>
        <v>0</v>
      </c>
      <c r="XN1152" s="10"/>
      <c r="XO1152" s="219"/>
      <c r="XP1152" s="167" t="s">
        <v>83</v>
      </c>
      <c r="XQ1152" s="500" t="s">
        <v>2931</v>
      </c>
      <c r="XS1152" s="168"/>
      <c r="XT1152" s="168">
        <f t="shared" si="3922"/>
        <v>156</v>
      </c>
      <c r="XU1152" s="167" t="s">
        <v>67</v>
      </c>
      <c r="XV1152" s="10">
        <f t="shared" ref="XV1152" si="4613">XT1152*1.2</f>
        <v>187.2</v>
      </c>
      <c r="XW1152" s="10"/>
      <c r="XX1152" s="219"/>
      <c r="XY1152" s="167" t="s">
        <v>83</v>
      </c>
      <c r="XZ1152" s="500" t="s">
        <v>566</v>
      </c>
      <c r="YB1152" s="168"/>
      <c r="YC1152" s="168">
        <f t="shared" si="3925"/>
        <v>10</v>
      </c>
      <c r="YD1152" s="167" t="s">
        <v>67</v>
      </c>
      <c r="YE1152" s="10">
        <f t="shared" ref="YE1152" si="4614">YC1152*1.2</f>
        <v>12</v>
      </c>
      <c r="YF1152" s="10"/>
      <c r="YG1152" s="219"/>
      <c r="YH1152" s="167" t="s">
        <v>83</v>
      </c>
      <c r="YI1152" s="500" t="s">
        <v>2176</v>
      </c>
      <c r="YK1152" s="168"/>
      <c r="YL1152" s="168">
        <f t="shared" si="3928"/>
        <v>85</v>
      </c>
      <c r="YM1152" s="167" t="s">
        <v>67</v>
      </c>
      <c r="YN1152" s="10">
        <f t="shared" ref="YN1152" si="4615">YL1152*1.2</f>
        <v>102</v>
      </c>
      <c r="YO1152" s="10"/>
      <c r="YP1152" s="219"/>
      <c r="YQ1152" s="167" t="s">
        <v>83</v>
      </c>
      <c r="YR1152" s="500" t="s">
        <v>1963</v>
      </c>
      <c r="YT1152" s="168"/>
      <c r="YU1152" s="168">
        <f t="shared" si="3931"/>
        <v>50</v>
      </c>
      <c r="YV1152" s="167" t="s">
        <v>67</v>
      </c>
      <c r="YW1152" s="10">
        <f t="shared" ref="YW1152" si="4616">YU1152*1.2</f>
        <v>60</v>
      </c>
      <c r="YX1152" s="10"/>
      <c r="YY1152" s="219"/>
      <c r="YZ1152" s="167" t="s">
        <v>83</v>
      </c>
      <c r="ZA1152" s="500" t="s">
        <v>2176</v>
      </c>
      <c r="ZC1152" s="168"/>
      <c r="ZD1152" s="168">
        <f t="shared" si="3934"/>
        <v>85</v>
      </c>
      <c r="ZE1152" s="167" t="s">
        <v>67</v>
      </c>
      <c r="ZF1152" s="10">
        <f t="shared" ref="ZF1152" si="4617">ZD1152*1.2</f>
        <v>102</v>
      </c>
      <c r="ZG1152" s="10"/>
      <c r="ZH1152" s="219"/>
      <c r="ZI1152" s="167" t="s">
        <v>83</v>
      </c>
      <c r="ZJ1152" s="500" t="s">
        <v>1296</v>
      </c>
      <c r="ZL1152" s="168"/>
      <c r="ZM1152" s="168">
        <f t="shared" si="3937"/>
        <v>16</v>
      </c>
      <c r="ZN1152" s="167" t="s">
        <v>67</v>
      </c>
      <c r="ZO1152" s="10">
        <f t="shared" ref="ZO1152" si="4618">ZM1152*1.2</f>
        <v>19.2</v>
      </c>
      <c r="ZP1152" s="10"/>
      <c r="ZQ1152" s="219"/>
      <c r="ZR1152" s="167" t="s">
        <v>83</v>
      </c>
      <c r="ZS1152" s="498" t="s">
        <v>1942</v>
      </c>
      <c r="ZU1152" s="168"/>
      <c r="ZV1152" s="168">
        <f t="shared" si="3940"/>
        <v>3</v>
      </c>
      <c r="ZW1152" s="167" t="s">
        <v>67</v>
      </c>
      <c r="ZX1152" s="10">
        <f t="shared" ref="ZX1152" si="4619">ZV1152*1.2</f>
        <v>3.5999999999999996</v>
      </c>
      <c r="ZY1152" s="10"/>
      <c r="ZZ1152" s="219"/>
      <c r="AAA1152" s="167" t="s">
        <v>83</v>
      </c>
      <c r="AAB1152" s="500" t="s">
        <v>2007</v>
      </c>
      <c r="AAD1152" s="168"/>
      <c r="AAE1152" s="168">
        <f t="shared" si="3943"/>
        <v>3</v>
      </c>
      <c r="AAF1152" s="167" t="s">
        <v>67</v>
      </c>
      <c r="AAG1152" s="10">
        <f t="shared" ref="AAG1152" si="4620">AAE1152*1.2</f>
        <v>3.5999999999999996</v>
      </c>
      <c r="AAH1152" s="10"/>
      <c r="AAI1152" s="219"/>
      <c r="AAJ1152" s="167" t="s">
        <v>83</v>
      </c>
      <c r="AAK1152" s="500" t="s">
        <v>2176</v>
      </c>
      <c r="AAM1152" s="168"/>
      <c r="AAN1152" s="168">
        <f t="shared" si="3946"/>
        <v>85</v>
      </c>
      <c r="AAO1152" s="167" t="s">
        <v>67</v>
      </c>
      <c r="AAP1152" s="10">
        <f t="shared" ref="AAP1152" si="4621">AAN1152*1.2</f>
        <v>102</v>
      </c>
      <c r="AAQ1152" s="10"/>
      <c r="AAR1152" s="219"/>
      <c r="AAS1152" s="167" t="s">
        <v>83</v>
      </c>
      <c r="AAT1152" s="500" t="s">
        <v>566</v>
      </c>
      <c r="AAV1152" s="168"/>
      <c r="AAW1152" s="168">
        <f t="shared" si="3949"/>
        <v>10</v>
      </c>
      <c r="AAX1152" s="167" t="s">
        <v>67</v>
      </c>
      <c r="AAY1152" s="10">
        <f t="shared" ref="AAY1152" si="4622">AAW1152*1.2</f>
        <v>12</v>
      </c>
      <c r="AAZ1152" s="10"/>
      <c r="ABA1152" s="219"/>
      <c r="ABB1152" s="167" t="s">
        <v>83</v>
      </c>
      <c r="ABC1152" s="500" t="s">
        <v>451</v>
      </c>
      <c r="ABE1152" s="168"/>
      <c r="ABF1152" s="168">
        <f t="shared" si="3952"/>
        <v>93</v>
      </c>
      <c r="ABG1152" s="167" t="s">
        <v>67</v>
      </c>
      <c r="ABH1152" s="10">
        <f t="shared" ref="ABH1152" si="4623">ABF1152*1.2</f>
        <v>111.6</v>
      </c>
      <c r="ABI1152" s="10"/>
      <c r="ABJ1152" s="219"/>
      <c r="ABK1152" s="167" t="s">
        <v>83</v>
      </c>
      <c r="ABL1152" s="500" t="s">
        <v>1296</v>
      </c>
      <c r="ABN1152" s="168"/>
      <c r="ABO1152" s="168">
        <f t="shared" si="3955"/>
        <v>16</v>
      </c>
      <c r="ABP1152" s="167" t="s">
        <v>67</v>
      </c>
      <c r="ABQ1152" s="10">
        <f t="shared" ref="ABQ1152" si="4624">ABO1152*1.2</f>
        <v>19.2</v>
      </c>
      <c r="ABR1152" s="10"/>
      <c r="ABS1152" s="219"/>
      <c r="ABT1152" s="167" t="s">
        <v>83</v>
      </c>
      <c r="ABU1152" s="498" t="s">
        <v>3315</v>
      </c>
      <c r="ABW1152" s="168"/>
      <c r="ABX1152" s="168">
        <f t="shared" si="3958"/>
        <v>76</v>
      </c>
      <c r="ABY1152" s="167" t="s">
        <v>67</v>
      </c>
      <c r="ABZ1152" s="10">
        <f t="shared" ref="ABZ1152" si="4625">ABX1152*1.2</f>
        <v>91.2</v>
      </c>
      <c r="ACA1152" s="10"/>
      <c r="ACB1152" s="219"/>
      <c r="ACC1152" s="167" t="s">
        <v>83</v>
      </c>
      <c r="ACD1152" s="500" t="s">
        <v>2436</v>
      </c>
      <c r="ACF1152" s="168"/>
      <c r="ACG1152" s="168">
        <f t="shared" si="3961"/>
        <v>87</v>
      </c>
      <c r="ACH1152" s="167" t="s">
        <v>67</v>
      </c>
      <c r="ACI1152" s="10">
        <f t="shared" ref="ACI1152" si="4626">ACG1152*1.2</f>
        <v>104.39999999999999</v>
      </c>
      <c r="ACJ1152" s="10"/>
      <c r="ACK1152" s="219"/>
      <c r="ACL1152" s="167" t="s">
        <v>83</v>
      </c>
      <c r="ACM1152" s="500" t="s">
        <v>3315</v>
      </c>
      <c r="ACO1152" s="168"/>
      <c r="ACP1152" s="168">
        <f t="shared" si="3964"/>
        <v>76</v>
      </c>
      <c r="ACQ1152" s="167" t="s">
        <v>67</v>
      </c>
      <c r="ACR1152" s="10">
        <f t="shared" ref="ACR1152" si="4627">ACP1152*1.2</f>
        <v>91.2</v>
      </c>
      <c r="ACS1152" s="10"/>
      <c r="ACT1152" s="219"/>
      <c r="ACU1152" s="167" t="s">
        <v>83</v>
      </c>
      <c r="ACV1152" s="500" t="s">
        <v>1963</v>
      </c>
      <c r="ACX1152" s="168"/>
      <c r="ACY1152" s="168">
        <f t="shared" si="3967"/>
        <v>50</v>
      </c>
      <c r="ACZ1152" s="167" t="s">
        <v>67</v>
      </c>
      <c r="ADA1152" s="10">
        <f t="shared" ref="ADA1152" si="4628">ACY1152*1.2</f>
        <v>60</v>
      </c>
      <c r="ADB1152" s="10"/>
      <c r="ADC1152" s="219"/>
      <c r="ADD1152" s="167" t="s">
        <v>83</v>
      </c>
      <c r="ADE1152" s="500" t="s">
        <v>1635</v>
      </c>
      <c r="ADG1152" s="168"/>
      <c r="ADH1152" s="168">
        <f t="shared" si="3970"/>
        <v>45</v>
      </c>
      <c r="ADI1152" s="167" t="s">
        <v>67</v>
      </c>
      <c r="ADJ1152" s="10">
        <f t="shared" ref="ADJ1152" si="4629">ADH1152*1.2</f>
        <v>54</v>
      </c>
      <c r="ADK1152" s="10"/>
      <c r="ADL1152" s="219"/>
      <c r="ADM1152" s="167" t="s">
        <v>83</v>
      </c>
      <c r="ADN1152" s="500" t="s">
        <v>2436</v>
      </c>
      <c r="ADP1152" s="168"/>
      <c r="ADQ1152" s="168">
        <f t="shared" si="3973"/>
        <v>87</v>
      </c>
      <c r="ADR1152" s="167" t="s">
        <v>67</v>
      </c>
      <c r="ADS1152" s="10">
        <f t="shared" ref="ADS1152" si="4630">ADQ1152*1.2</f>
        <v>104.39999999999999</v>
      </c>
      <c r="ADT1152" s="10"/>
      <c r="ADU1152" s="219"/>
      <c r="ADV1152" s="167" t="s">
        <v>83</v>
      </c>
      <c r="ADW1152" s="328" t="s">
        <v>429</v>
      </c>
      <c r="ADY1152" s="168"/>
      <c r="ADZ1152" s="168">
        <f t="shared" si="3976"/>
        <v>0</v>
      </c>
      <c r="AEA1152" s="167" t="s">
        <v>67</v>
      </c>
      <c r="AEB1152" s="10">
        <f t="shared" ref="AEB1152" si="4631">ADZ1152*1.2</f>
        <v>0</v>
      </c>
      <c r="AEC1152" s="10"/>
      <c r="AED1152" s="219"/>
      <c r="AEE1152" s="167" t="s">
        <v>83</v>
      </c>
      <c r="AEF1152" s="500" t="s">
        <v>3315</v>
      </c>
      <c r="AEH1152" s="168"/>
      <c r="AEI1152" s="168">
        <f t="shared" si="3979"/>
        <v>76</v>
      </c>
      <c r="AEJ1152" s="167" t="s">
        <v>67</v>
      </c>
      <c r="AEK1152" s="10">
        <f t="shared" ref="AEK1152" si="4632">AEI1152*1.2</f>
        <v>91.2</v>
      </c>
      <c r="AEL1152" s="10"/>
      <c r="AEM1152" s="219"/>
      <c r="AEN1152" s="167" t="s">
        <v>83</v>
      </c>
      <c r="AEO1152" s="500" t="s">
        <v>2191</v>
      </c>
      <c r="AEQ1152" s="168"/>
      <c r="AER1152" s="168">
        <f t="shared" si="3982"/>
        <v>194</v>
      </c>
      <c r="AES1152" s="167" t="s">
        <v>67</v>
      </c>
      <c r="AET1152" s="10">
        <f t="shared" ref="AET1152" si="4633">AER1152*1.2</f>
        <v>232.79999999999998</v>
      </c>
      <c r="AEU1152" s="10"/>
      <c r="AEV1152" s="219"/>
      <c r="AEW1152" s="167" t="s">
        <v>83</v>
      </c>
      <c r="AEX1152" s="500" t="s">
        <v>3315</v>
      </c>
      <c r="AEZ1152" s="168"/>
      <c r="AFA1152" s="168">
        <f t="shared" si="3985"/>
        <v>76</v>
      </c>
      <c r="AFB1152" s="167" t="s">
        <v>67</v>
      </c>
      <c r="AFC1152" s="10">
        <f t="shared" ref="AFC1152" si="4634">AFA1152*1.2</f>
        <v>91.2</v>
      </c>
      <c r="AFD1152" s="10"/>
      <c r="AFE1152" s="219"/>
      <c r="AFF1152" s="167" t="s">
        <v>83</v>
      </c>
      <c r="AFG1152" s="500" t="s">
        <v>2436</v>
      </c>
      <c r="AFI1152" s="168"/>
      <c r="AFJ1152" s="168">
        <f t="shared" si="3988"/>
        <v>87</v>
      </c>
      <c r="AFK1152" s="167" t="s">
        <v>67</v>
      </c>
      <c r="AFL1152" s="10">
        <f t="shared" ref="AFL1152" si="4635">AFJ1152*1.2</f>
        <v>104.39999999999999</v>
      </c>
      <c r="AFM1152" s="10"/>
      <c r="AFN1152" s="219"/>
      <c r="AFO1152" s="167" t="s">
        <v>83</v>
      </c>
      <c r="AFP1152" s="500" t="s">
        <v>3070</v>
      </c>
      <c r="AFR1152" s="168"/>
      <c r="AFS1152" s="168">
        <f t="shared" si="3991"/>
        <v>0</v>
      </c>
      <c r="AFT1152" s="167" t="s">
        <v>67</v>
      </c>
      <c r="AFU1152" s="10">
        <f t="shared" ref="AFU1152" si="4636">AFS1152*1.2</f>
        <v>0</v>
      </c>
      <c r="AFV1152" s="10"/>
      <c r="AFW1152" s="219"/>
      <c r="AFX1152" s="167" t="s">
        <v>83</v>
      </c>
      <c r="AFY1152" s="500" t="s">
        <v>2931</v>
      </c>
      <c r="AGA1152" s="168"/>
      <c r="AGB1152" s="168">
        <f t="shared" si="3994"/>
        <v>156</v>
      </c>
      <c r="AGC1152" s="167" t="s">
        <v>67</v>
      </c>
      <c r="AGD1152" s="10">
        <f t="shared" ref="AGD1152" si="4637">AGB1152*1.2</f>
        <v>187.2</v>
      </c>
      <c r="AGE1152" s="10"/>
      <c r="AGF1152" s="219"/>
      <c r="AGG1152" s="167" t="s">
        <v>83</v>
      </c>
      <c r="AGH1152" s="498" t="s">
        <v>1296</v>
      </c>
      <c r="AGJ1152" s="168"/>
      <c r="AGK1152" s="168">
        <f t="shared" si="3997"/>
        <v>16</v>
      </c>
      <c r="AGL1152" s="167" t="s">
        <v>67</v>
      </c>
      <c r="AGM1152" s="10">
        <f t="shared" ref="AGM1152" si="4638">AGK1152*1.2</f>
        <v>19.2</v>
      </c>
      <c r="AGN1152" s="10"/>
      <c r="AGO1152" s="219"/>
      <c r="AGP1152" s="167" t="s">
        <v>83</v>
      </c>
      <c r="AGQ1152" s="500" t="s">
        <v>2436</v>
      </c>
      <c r="AGS1152" s="168"/>
      <c r="AGT1152" s="168">
        <f t="shared" si="4000"/>
        <v>87</v>
      </c>
      <c r="AGU1152" s="167" t="s">
        <v>67</v>
      </c>
      <c r="AGV1152" s="10">
        <f t="shared" ref="AGV1152" si="4639">AGT1152*1.2</f>
        <v>104.39999999999999</v>
      </c>
      <c r="AGW1152" s="10"/>
      <c r="AGX1152" s="219"/>
      <c r="AGY1152" s="167" t="s">
        <v>83</v>
      </c>
      <c r="AGZ1152" s="500" t="s">
        <v>2931</v>
      </c>
      <c r="AHB1152" s="168"/>
      <c r="AHC1152" s="168">
        <f t="shared" si="4003"/>
        <v>156</v>
      </c>
      <c r="AHD1152" s="167" t="s">
        <v>67</v>
      </c>
      <c r="AHE1152" s="10">
        <f t="shared" ref="AHE1152" si="4640">AHC1152*1.2</f>
        <v>187.2</v>
      </c>
      <c r="AHF1152" s="10"/>
      <c r="AHG1152" s="219"/>
      <c r="AHH1152" s="167" t="s">
        <v>83</v>
      </c>
      <c r="AHI1152" s="500" t="s">
        <v>433</v>
      </c>
      <c r="AHK1152" s="168"/>
      <c r="AHL1152" s="168">
        <f t="shared" si="4006"/>
        <v>0</v>
      </c>
      <c r="AHM1152" s="167" t="s">
        <v>67</v>
      </c>
      <c r="AHN1152" s="10">
        <f t="shared" ref="AHN1152" si="4641">AHL1152*1.2</f>
        <v>0</v>
      </c>
      <c r="AHO1152" s="10"/>
      <c r="AHP1152" s="219"/>
      <c r="AHQ1152" s="167" t="s">
        <v>83</v>
      </c>
      <c r="AHR1152" s="500" t="s">
        <v>980</v>
      </c>
      <c r="AHT1152" s="168"/>
      <c r="AHU1152" s="168">
        <f t="shared" si="4009"/>
        <v>0</v>
      </c>
      <c r="AHV1152" s="167" t="s">
        <v>67</v>
      </c>
      <c r="AHW1152" s="10">
        <f t="shared" ref="AHW1152" si="4642">AHU1152*1.2</f>
        <v>0</v>
      </c>
      <c r="AHX1152" s="10"/>
      <c r="AHY1152" s="219"/>
      <c r="AHZ1152" s="167" t="s">
        <v>83</v>
      </c>
      <c r="AIA1152" s="500" t="s">
        <v>2436</v>
      </c>
      <c r="AIC1152" s="168"/>
      <c r="AID1152" s="168">
        <f t="shared" si="4012"/>
        <v>87</v>
      </c>
      <c r="AIE1152" s="167" t="s">
        <v>67</v>
      </c>
      <c r="AIF1152" s="10">
        <f t="shared" ref="AIF1152" si="4643">AID1152*1.2</f>
        <v>104.39999999999999</v>
      </c>
      <c r="AIG1152" s="10"/>
      <c r="AIH1152" s="219"/>
      <c r="AII1152" s="167" t="s">
        <v>83</v>
      </c>
      <c r="AIJ1152" s="498" t="s">
        <v>2931</v>
      </c>
      <c r="AIL1152" s="168"/>
      <c r="AIM1152" s="168">
        <f t="shared" si="4015"/>
        <v>156</v>
      </c>
      <c r="AIN1152" s="167" t="s">
        <v>67</v>
      </c>
      <c r="AIO1152" s="10">
        <f t="shared" ref="AIO1152" si="4644">AIM1152*1.2</f>
        <v>187.2</v>
      </c>
      <c r="AIP1152" s="10"/>
      <c r="AIQ1152" s="219"/>
      <c r="AIR1152" s="167" t="s">
        <v>83</v>
      </c>
      <c r="AIS1152" s="500" t="s">
        <v>1635</v>
      </c>
      <c r="AIU1152" s="168"/>
      <c r="AIV1152" s="168">
        <f t="shared" si="4018"/>
        <v>45</v>
      </c>
      <c r="AIW1152" s="167" t="s">
        <v>67</v>
      </c>
      <c r="AIX1152" s="10">
        <f t="shared" ref="AIX1152" si="4645">AIV1152*1.2</f>
        <v>54</v>
      </c>
      <c r="AIY1152" s="10"/>
      <c r="AIZ1152" s="219"/>
      <c r="AJA1152" s="167" t="s">
        <v>83</v>
      </c>
      <c r="AJB1152" s="500" t="s">
        <v>1963</v>
      </c>
      <c r="AJD1152" s="168"/>
      <c r="AJE1152" s="168">
        <f t="shared" si="4021"/>
        <v>50</v>
      </c>
      <c r="AJF1152" s="167" t="s">
        <v>67</v>
      </c>
      <c r="AJG1152" s="10">
        <f t="shared" ref="AJG1152" si="4646">AJE1152*1.2</f>
        <v>60</v>
      </c>
      <c r="AJH1152" s="10"/>
      <c r="AJI1152" s="219"/>
      <c r="AJJ1152" s="167" t="s">
        <v>83</v>
      </c>
      <c r="AJK1152" s="500" t="s">
        <v>1963</v>
      </c>
      <c r="AJM1152" s="168"/>
      <c r="AJN1152" s="168">
        <f t="shared" si="4024"/>
        <v>50</v>
      </c>
      <c r="AJO1152" s="167" t="s">
        <v>67</v>
      </c>
      <c r="AJP1152" s="10">
        <f t="shared" ref="AJP1152" si="4647">AJN1152*1.2</f>
        <v>60</v>
      </c>
      <c r="AJQ1152" s="10"/>
      <c r="AJR1152" s="219"/>
      <c r="AJS1152" s="167" t="s">
        <v>83</v>
      </c>
      <c r="AJT1152" s="500" t="s">
        <v>1942</v>
      </c>
      <c r="AJV1152" s="168"/>
      <c r="AJW1152" s="168">
        <f t="shared" si="4027"/>
        <v>3</v>
      </c>
      <c r="AJX1152" s="167" t="s">
        <v>67</v>
      </c>
      <c r="AJY1152" s="10">
        <f t="shared" ref="AJY1152" si="4648">AJW1152*1.2</f>
        <v>3.5999999999999996</v>
      </c>
      <c r="AJZ1152" s="10"/>
      <c r="AKA1152" s="219"/>
      <c r="AKB1152" s="167" t="s">
        <v>83</v>
      </c>
      <c r="AKC1152" s="500" t="s">
        <v>3315</v>
      </c>
      <c r="AKE1152" s="168"/>
      <c r="AKF1152" s="168">
        <f t="shared" si="4030"/>
        <v>76</v>
      </c>
      <c r="AKG1152" s="167" t="s">
        <v>67</v>
      </c>
      <c r="AKH1152" s="10">
        <f t="shared" ref="AKH1152" si="4649">AKF1152*1.2</f>
        <v>91.2</v>
      </c>
      <c r="AKI1152" s="10"/>
      <c r="AKJ1152" s="219"/>
      <c r="AKK1152" s="167" t="s">
        <v>83</v>
      </c>
      <c r="AKL1152" s="500" t="s">
        <v>1963</v>
      </c>
      <c r="AKN1152" s="168"/>
      <c r="AKO1152" s="168">
        <f t="shared" si="4033"/>
        <v>50</v>
      </c>
      <c r="AKP1152" s="167" t="s">
        <v>67</v>
      </c>
      <c r="AKQ1152" s="10">
        <f t="shared" ref="AKQ1152" si="4650">AKO1152*1.2</f>
        <v>60</v>
      </c>
      <c r="AKR1152" s="10"/>
      <c r="AKS1152" s="219"/>
      <c r="AKT1152" s="167" t="s">
        <v>83</v>
      </c>
      <c r="AKU1152" s="500" t="s">
        <v>1963</v>
      </c>
      <c r="AKW1152" s="168"/>
      <c r="AKX1152" s="168">
        <f t="shared" si="4036"/>
        <v>50</v>
      </c>
      <c r="AKY1152" s="167" t="s">
        <v>67</v>
      </c>
      <c r="AKZ1152" s="10">
        <f t="shared" ref="AKZ1152" si="4651">AKX1152*1.2</f>
        <v>60</v>
      </c>
      <c r="ALA1152" s="10"/>
      <c r="ALB1152" s="219"/>
      <c r="ALC1152" s="167" t="s">
        <v>83</v>
      </c>
      <c r="ALD1152" s="328" t="s">
        <v>588</v>
      </c>
      <c r="ALF1152" s="168"/>
      <c r="ALG1152" s="168">
        <f t="shared" si="4039"/>
        <v>15</v>
      </c>
      <c r="ALH1152" s="167" t="s">
        <v>67</v>
      </c>
      <c r="ALI1152" s="10">
        <f t="shared" ref="ALI1152" si="4652">ALG1152*1.2</f>
        <v>18</v>
      </c>
      <c r="ALJ1152" s="10"/>
      <c r="ALK1152" s="219"/>
      <c r="ALL1152" s="167" t="s">
        <v>83</v>
      </c>
      <c r="ALM1152" s="500" t="s">
        <v>453</v>
      </c>
      <c r="ALO1152" s="168"/>
      <c r="ALP1152" s="168">
        <f t="shared" si="4042"/>
        <v>5</v>
      </c>
      <c r="ALQ1152" s="167" t="s">
        <v>67</v>
      </c>
      <c r="ALR1152" s="10">
        <f t="shared" ref="ALR1152" si="4653">ALP1152*1.2</f>
        <v>6</v>
      </c>
      <c r="ALS1152" s="10"/>
      <c r="ALT1152" s="219"/>
      <c r="ALU1152" s="167" t="s">
        <v>83</v>
      </c>
      <c r="ALV1152" s="500" t="s">
        <v>451</v>
      </c>
      <c r="ALX1152" s="168"/>
      <c r="ALY1152" s="168">
        <f t="shared" si="4045"/>
        <v>93</v>
      </c>
      <c r="ALZ1152" s="167" t="s">
        <v>67</v>
      </c>
      <c r="AMA1152" s="10">
        <f t="shared" ref="AMA1152" si="4654">ALY1152*1.2</f>
        <v>111.6</v>
      </c>
      <c r="AMB1152" s="10"/>
      <c r="AMC1152" s="219"/>
      <c r="AMD1152" s="167" t="s">
        <v>83</v>
      </c>
      <c r="AME1152" s="500" t="s">
        <v>3315</v>
      </c>
      <c r="AMG1152" s="168"/>
      <c r="AMH1152" s="168">
        <f t="shared" si="4048"/>
        <v>76</v>
      </c>
      <c r="AMI1152" s="167" t="s">
        <v>67</v>
      </c>
      <c r="AMJ1152" s="10">
        <f t="shared" ref="AMJ1152" si="4655">AMH1152*1.2</f>
        <v>91.2</v>
      </c>
      <c r="AMK1152" s="10"/>
      <c r="AML1152" s="219"/>
      <c r="AMM1152" s="167" t="s">
        <v>83</v>
      </c>
      <c r="AMN1152" s="500" t="s">
        <v>1374</v>
      </c>
      <c r="AMP1152" s="168"/>
      <c r="AMQ1152" s="168">
        <f t="shared" si="4051"/>
        <v>242</v>
      </c>
      <c r="AMR1152" s="167" t="s">
        <v>67</v>
      </c>
      <c r="AMS1152" s="10">
        <f t="shared" ref="AMS1152" si="4656">AMQ1152*1.2</f>
        <v>290.39999999999998</v>
      </c>
      <c r="AMT1152" s="10"/>
      <c r="AMU1152" s="219"/>
      <c r="AMV1152" s="167" t="s">
        <v>83</v>
      </c>
      <c r="AMW1152" s="500" t="s">
        <v>3315</v>
      </c>
      <c r="AMY1152" s="168"/>
      <c r="AMZ1152" s="168">
        <f t="shared" si="4054"/>
        <v>76</v>
      </c>
      <c r="ANA1152" s="167" t="s">
        <v>67</v>
      </c>
      <c r="ANB1152" s="10">
        <f t="shared" ref="ANB1152" si="4657">AMZ1152*1.2</f>
        <v>91.2</v>
      </c>
      <c r="ANC1152" s="10"/>
      <c r="AND1152" s="219"/>
      <c r="ANE1152" s="167" t="s">
        <v>83</v>
      </c>
      <c r="ANF1152" s="500" t="s">
        <v>1963</v>
      </c>
      <c r="ANH1152" s="168"/>
      <c r="ANI1152" s="168">
        <f t="shared" si="4057"/>
        <v>50</v>
      </c>
      <c r="ANJ1152" s="167" t="s">
        <v>67</v>
      </c>
      <c r="ANK1152" s="10">
        <f t="shared" ref="ANK1152" si="4658">ANI1152*1.2</f>
        <v>60</v>
      </c>
      <c r="ANL1152" s="10"/>
      <c r="ANM1152" s="219"/>
      <c r="ANN1152" s="167" t="s">
        <v>83</v>
      </c>
      <c r="ANO1152" s="500" t="s">
        <v>2436</v>
      </c>
      <c r="ANQ1152" s="168"/>
      <c r="ANR1152" s="168">
        <f t="shared" si="4060"/>
        <v>87</v>
      </c>
      <c r="ANS1152" s="167" t="s">
        <v>67</v>
      </c>
      <c r="ANT1152" s="10">
        <f t="shared" ref="ANT1152" si="4659">ANR1152*1.2</f>
        <v>104.39999999999999</v>
      </c>
      <c r="ANU1152" s="10"/>
      <c r="ANV1152" s="219"/>
      <c r="ANW1152" s="167" t="s">
        <v>83</v>
      </c>
      <c r="ANX1152" s="502" t="s">
        <v>945</v>
      </c>
      <c r="ANZ1152" s="168"/>
      <c r="AOA1152" s="168">
        <f t="shared" si="4063"/>
        <v>6</v>
      </c>
      <c r="AOB1152" s="167" t="s">
        <v>67</v>
      </c>
      <c r="AOC1152" s="10">
        <f t="shared" ref="AOC1152" si="4660">AOA1152*1.2</f>
        <v>7.1999999999999993</v>
      </c>
      <c r="AOD1152" s="10"/>
      <c r="AOE1152" s="219"/>
      <c r="AOF1152" s="167" t="s">
        <v>83</v>
      </c>
      <c r="AOG1152" s="500" t="s">
        <v>3315</v>
      </c>
      <c r="AOI1152" s="168"/>
      <c r="AOJ1152" s="168">
        <f t="shared" si="4066"/>
        <v>76</v>
      </c>
      <c r="AOK1152" s="167" t="s">
        <v>67</v>
      </c>
      <c r="AOL1152" s="10">
        <f t="shared" ref="AOL1152" si="4661">AOJ1152*1.2</f>
        <v>91.2</v>
      </c>
      <c r="AOM1152" s="10"/>
      <c r="AON1152" s="219"/>
      <c r="AOO1152" s="167" t="s">
        <v>83</v>
      </c>
      <c r="AOP1152" s="498" t="s">
        <v>953</v>
      </c>
      <c r="AOR1152" s="168"/>
      <c r="AOS1152" s="168">
        <f t="shared" si="4069"/>
        <v>33</v>
      </c>
      <c r="AOT1152" s="167" t="s">
        <v>67</v>
      </c>
      <c r="AOU1152" s="10">
        <f t="shared" ref="AOU1152" si="4662">AOS1152*1.2</f>
        <v>39.6</v>
      </c>
      <c r="AOV1152" s="10"/>
      <c r="AOW1152" s="219"/>
      <c r="AOX1152" s="167" t="s">
        <v>83</v>
      </c>
      <c r="AOY1152" s="500" t="s">
        <v>2176</v>
      </c>
      <c r="APA1152" s="168"/>
      <c r="APB1152" s="168">
        <f t="shared" si="4072"/>
        <v>85</v>
      </c>
      <c r="APC1152" s="167" t="s">
        <v>67</v>
      </c>
      <c r="APD1152" s="10">
        <f t="shared" ref="APD1152" si="4663">APB1152*1.2</f>
        <v>102</v>
      </c>
      <c r="APE1152" s="10"/>
      <c r="APF1152" s="219"/>
      <c r="APG1152" s="167" t="s">
        <v>83</v>
      </c>
      <c r="APH1152" s="500" t="s">
        <v>3315</v>
      </c>
      <c r="APJ1152" s="168"/>
      <c r="APK1152" s="168">
        <f t="shared" si="4075"/>
        <v>76</v>
      </c>
      <c r="APL1152" s="167" t="s">
        <v>67</v>
      </c>
      <c r="APM1152" s="10">
        <f t="shared" ref="APM1152" si="4664">APK1152*1.2</f>
        <v>91.2</v>
      </c>
      <c r="APN1152" s="10"/>
      <c r="APO1152" s="219"/>
      <c r="APP1152" s="167" t="s">
        <v>83</v>
      </c>
      <c r="APQ1152" s="500" t="s">
        <v>566</v>
      </c>
      <c r="APS1152" s="168"/>
      <c r="APT1152" s="168">
        <f t="shared" si="4078"/>
        <v>10</v>
      </c>
      <c r="APU1152" s="167" t="s">
        <v>67</v>
      </c>
      <c r="APV1152" s="10">
        <f t="shared" ref="APV1152" si="4665">APT1152*1.2</f>
        <v>12</v>
      </c>
      <c r="APW1152" s="10"/>
      <c r="APX1152" s="219"/>
      <c r="APY1152" s="167" t="s">
        <v>83</v>
      </c>
      <c r="APZ1152" s="500" t="s">
        <v>3070</v>
      </c>
      <c r="AQB1152" s="168"/>
      <c r="AQC1152" s="168">
        <f t="shared" si="4081"/>
        <v>0</v>
      </c>
      <c r="AQD1152" s="167" t="s">
        <v>67</v>
      </c>
      <c r="AQE1152" s="10">
        <f t="shared" ref="AQE1152" si="4666">AQC1152*1.2</f>
        <v>0</v>
      </c>
      <c r="AQF1152" s="10"/>
      <c r="AQG1152" s="219"/>
      <c r="AQH1152" s="167" t="s">
        <v>83</v>
      </c>
      <c r="AQI1152" s="500" t="s">
        <v>2176</v>
      </c>
      <c r="AQK1152" s="168"/>
      <c r="AQL1152" s="168">
        <f t="shared" si="4084"/>
        <v>85</v>
      </c>
      <c r="AQM1152" s="167" t="s">
        <v>67</v>
      </c>
      <c r="AQN1152" s="10">
        <f t="shared" ref="AQN1152" si="4667">AQL1152*1.2</f>
        <v>102</v>
      </c>
      <c r="AQO1152" s="10"/>
      <c r="AQP1152" s="219"/>
      <c r="AQQ1152" s="167" t="s">
        <v>83</v>
      </c>
      <c r="AQR1152" s="500" t="s">
        <v>2007</v>
      </c>
      <c r="AQT1152" s="168"/>
      <c r="AQU1152" s="168">
        <f t="shared" si="4087"/>
        <v>3</v>
      </c>
      <c r="AQV1152" s="167" t="s">
        <v>67</v>
      </c>
      <c r="AQW1152" s="10">
        <f t="shared" ref="AQW1152" si="4668">AQU1152*1.2</f>
        <v>3.5999999999999996</v>
      </c>
      <c r="AQX1152" s="10"/>
      <c r="AQY1152" s="219"/>
      <c r="AQZ1152" s="167" t="s">
        <v>83</v>
      </c>
      <c r="ARA1152" s="500" t="s">
        <v>3070</v>
      </c>
      <c r="ARC1152" s="168"/>
      <c r="ARD1152" s="168">
        <f t="shared" si="4090"/>
        <v>0</v>
      </c>
      <c r="ARE1152" s="167" t="s">
        <v>67</v>
      </c>
      <c r="ARF1152" s="10">
        <f t="shared" ref="ARF1152" si="4669">ARD1152*1.2</f>
        <v>0</v>
      </c>
      <c r="ARG1152" s="10"/>
      <c r="ARH1152" s="219"/>
      <c r="ARI1152" s="167" t="s">
        <v>83</v>
      </c>
      <c r="ARJ1152" s="500" t="s">
        <v>429</v>
      </c>
      <c r="ARL1152" s="168"/>
      <c r="ARM1152" s="168">
        <f t="shared" si="4093"/>
        <v>0</v>
      </c>
      <c r="ARN1152" s="167" t="s">
        <v>67</v>
      </c>
      <c r="ARO1152" s="10">
        <f t="shared" ref="ARO1152" si="4670">ARM1152*1.2</f>
        <v>0</v>
      </c>
      <c r="ARP1152" s="10"/>
      <c r="ARQ1152" s="219"/>
      <c r="ARR1152" s="167" t="s">
        <v>83</v>
      </c>
      <c r="ARS1152" s="328" t="s">
        <v>424</v>
      </c>
      <c r="ARU1152" s="168"/>
      <c r="ARV1152" s="168">
        <f t="shared" si="4096"/>
        <v>29</v>
      </c>
      <c r="ARW1152" s="167" t="s">
        <v>67</v>
      </c>
      <c r="ARX1152" s="10">
        <f t="shared" ref="ARX1152" si="4671">ARV1152*1.2</f>
        <v>34.799999999999997</v>
      </c>
      <c r="ARY1152" s="10"/>
      <c r="ARZ1152" s="219"/>
      <c r="ASA1152" s="167" t="s">
        <v>83</v>
      </c>
      <c r="ASB1152" s="500" t="s">
        <v>945</v>
      </c>
      <c r="ASD1152" s="168"/>
      <c r="ASE1152" s="168">
        <f t="shared" si="4099"/>
        <v>6</v>
      </c>
      <c r="ASF1152" s="167" t="s">
        <v>67</v>
      </c>
      <c r="ASG1152" s="10">
        <f t="shared" ref="ASG1152" si="4672">ASE1152*1.2</f>
        <v>7.1999999999999993</v>
      </c>
      <c r="ASH1152" s="10"/>
      <c r="ASI1152" s="219"/>
      <c r="ASJ1152" s="167" t="s">
        <v>83</v>
      </c>
      <c r="ASK1152" s="500" t="s">
        <v>3070</v>
      </c>
      <c r="ASM1152" s="168"/>
      <c r="ASN1152" s="168">
        <f t="shared" si="4102"/>
        <v>0</v>
      </c>
      <c r="ASO1152" s="167" t="s">
        <v>67</v>
      </c>
      <c r="ASP1152" s="10">
        <f t="shared" ref="ASP1152" si="4673">ASN1152*1.2</f>
        <v>0</v>
      </c>
      <c r="ASQ1152" s="10"/>
      <c r="ASR1152" s="219"/>
      <c r="ASS1152" s="167" t="s">
        <v>83</v>
      </c>
      <c r="AST1152" s="500" t="s">
        <v>433</v>
      </c>
      <c r="ASV1152" s="168"/>
      <c r="ASW1152" s="168">
        <f t="shared" si="4105"/>
        <v>0</v>
      </c>
      <c r="ASX1152" s="167" t="s">
        <v>67</v>
      </c>
      <c r="ASY1152" s="10">
        <f t="shared" ref="ASY1152" si="4674">ASW1152*1.2</f>
        <v>0</v>
      </c>
      <c r="ASZ1152" s="10"/>
      <c r="ATA1152" s="219"/>
      <c r="ATB1152" s="167" t="s">
        <v>83</v>
      </c>
      <c r="ATC1152" s="500" t="s">
        <v>2187</v>
      </c>
      <c r="ATE1152" s="168"/>
      <c r="ATF1152" s="168">
        <f t="shared" si="4108"/>
        <v>15</v>
      </c>
      <c r="ATG1152" s="167" t="s">
        <v>67</v>
      </c>
      <c r="ATH1152" s="10">
        <f t="shared" ref="ATH1152" si="4675">ATF1152*1.2</f>
        <v>18</v>
      </c>
      <c r="ATI1152" s="10"/>
      <c r="ATJ1152" s="219"/>
      <c r="ATK1152" s="167" t="s">
        <v>83</v>
      </c>
      <c r="ATL1152" s="500" t="s">
        <v>414</v>
      </c>
      <c r="ATN1152" s="168"/>
      <c r="ATO1152" s="168">
        <f t="shared" si="4111"/>
        <v>0</v>
      </c>
      <c r="ATP1152" s="167" t="s">
        <v>67</v>
      </c>
      <c r="ATQ1152" s="10">
        <f t="shared" ref="ATQ1152" si="4676">ATO1152*1.2</f>
        <v>0</v>
      </c>
      <c r="ATR1152" s="10"/>
      <c r="ATS1152" s="219"/>
      <c r="ATT1152" s="167" t="s">
        <v>83</v>
      </c>
      <c r="ATU1152" s="500" t="s">
        <v>1963</v>
      </c>
      <c r="ATW1152" s="168"/>
      <c r="ATX1152" s="168">
        <f t="shared" si="4114"/>
        <v>50</v>
      </c>
      <c r="ATY1152" s="167" t="s">
        <v>67</v>
      </c>
      <c r="ATZ1152" s="10">
        <f t="shared" ref="ATZ1152" si="4677">ATX1152*1.2</f>
        <v>60</v>
      </c>
      <c r="AUA1152" s="10"/>
      <c r="AUB1152" s="219"/>
      <c r="AUC1152" s="167" t="s">
        <v>83</v>
      </c>
      <c r="AUD1152" s="500" t="s">
        <v>424</v>
      </c>
      <c r="AUF1152" s="168"/>
      <c r="AUG1152" s="168">
        <f t="shared" si="4117"/>
        <v>29</v>
      </c>
      <c r="AUH1152" s="167" t="s">
        <v>67</v>
      </c>
      <c r="AUI1152" s="10">
        <f t="shared" ref="AUI1152" si="4678">AUG1152*1.2</f>
        <v>34.799999999999997</v>
      </c>
      <c r="AUJ1152" s="10"/>
      <c r="AUK1152" s="219"/>
      <c r="AUL1152" s="167" t="s">
        <v>83</v>
      </c>
      <c r="AUM1152" s="500" t="s">
        <v>451</v>
      </c>
      <c r="AUO1152" s="168"/>
      <c r="AUP1152" s="168">
        <f t="shared" si="4120"/>
        <v>93</v>
      </c>
      <c r="AUQ1152" s="167" t="s">
        <v>67</v>
      </c>
      <c r="AUR1152" s="10">
        <f t="shared" ref="AUR1152" si="4679">AUP1152*1.2</f>
        <v>111.6</v>
      </c>
      <c r="AUS1152" s="10"/>
      <c r="AUT1152" s="219"/>
      <c r="AUU1152" s="167" t="s">
        <v>83</v>
      </c>
      <c r="AUV1152" s="500" t="s">
        <v>3070</v>
      </c>
      <c r="AUX1152" s="168"/>
      <c r="AUY1152" s="168">
        <f t="shared" si="4123"/>
        <v>0</v>
      </c>
      <c r="AUZ1152" s="167" t="s">
        <v>67</v>
      </c>
      <c r="AVA1152" s="10">
        <f t="shared" ref="AVA1152" si="4680">AUY1152*1.2</f>
        <v>0</v>
      </c>
      <c r="AVB1152" s="10"/>
      <c r="AVC1152" s="219"/>
      <c r="AVD1152" s="167" t="s">
        <v>83</v>
      </c>
      <c r="AVE1152" s="500" t="s">
        <v>2007</v>
      </c>
      <c r="AVG1152" s="168"/>
      <c r="AVH1152" s="168">
        <f t="shared" si="4126"/>
        <v>3</v>
      </c>
      <c r="AVI1152" s="167" t="s">
        <v>67</v>
      </c>
      <c r="AVJ1152" s="10">
        <f t="shared" ref="AVJ1152" si="4681">AVH1152*1.2</f>
        <v>3.5999999999999996</v>
      </c>
      <c r="AVK1152" s="10"/>
      <c r="AVL1152" s="219"/>
      <c r="AVM1152" s="167" t="s">
        <v>83</v>
      </c>
      <c r="AVN1152" s="328" t="s">
        <v>3315</v>
      </c>
      <c r="AVP1152" s="168"/>
      <c r="AVQ1152" s="168">
        <f t="shared" si="4129"/>
        <v>76</v>
      </c>
      <c r="AVR1152" s="167" t="s">
        <v>67</v>
      </c>
      <c r="AVS1152" s="10">
        <f t="shared" ref="AVS1152" si="4682">AVQ1152*1.2</f>
        <v>91.2</v>
      </c>
      <c r="AVT1152" s="10"/>
      <c r="AVU1152" s="219"/>
      <c r="AVV1152" s="167" t="s">
        <v>83</v>
      </c>
      <c r="AVW1152" s="500" t="s">
        <v>588</v>
      </c>
      <c r="AVY1152" s="168"/>
      <c r="AVZ1152" s="168">
        <f t="shared" si="4132"/>
        <v>15</v>
      </c>
      <c r="AWA1152" s="167" t="s">
        <v>67</v>
      </c>
      <c r="AWB1152" s="10">
        <f t="shared" ref="AWB1152" si="4683">AVZ1152*1.2</f>
        <v>18</v>
      </c>
      <c r="AWC1152" s="10"/>
      <c r="AWD1152" s="219"/>
      <c r="AWE1152" s="167" t="s">
        <v>83</v>
      </c>
      <c r="AWF1152" s="500" t="s">
        <v>2436</v>
      </c>
      <c r="AWH1152" s="168"/>
      <c r="AWI1152" s="168">
        <f t="shared" si="4135"/>
        <v>87</v>
      </c>
      <c r="AWJ1152" s="167" t="s">
        <v>67</v>
      </c>
      <c r="AWK1152" s="10">
        <f t="shared" ref="AWK1152" si="4684">AWI1152*1.2</f>
        <v>104.39999999999999</v>
      </c>
      <c r="AWL1152" s="10"/>
      <c r="AWM1152" s="219"/>
      <c r="AWN1152" s="167" t="s">
        <v>83</v>
      </c>
      <c r="AWO1152" s="500" t="s">
        <v>2436</v>
      </c>
      <c r="AWQ1152" s="168"/>
      <c r="AWR1152" s="168">
        <f t="shared" si="4138"/>
        <v>87</v>
      </c>
      <c r="AWS1152" s="167" t="s">
        <v>67</v>
      </c>
      <c r="AWT1152" s="10">
        <f t="shared" ref="AWT1152" si="4685">AWR1152*1.2</f>
        <v>104.39999999999999</v>
      </c>
      <c r="AWU1152" s="10"/>
      <c r="AWV1152" s="219"/>
      <c r="AWW1152" s="167" t="s">
        <v>83</v>
      </c>
      <c r="AWX1152" s="500" t="s">
        <v>3315</v>
      </c>
      <c r="AWZ1152" s="168"/>
      <c r="AXA1152" s="168">
        <f t="shared" si="4141"/>
        <v>76</v>
      </c>
      <c r="AXB1152" s="167" t="s">
        <v>67</v>
      </c>
      <c r="AXC1152" s="10">
        <f t="shared" ref="AXC1152" si="4686">AXA1152*1.2</f>
        <v>91.2</v>
      </c>
      <c r="AXD1152" s="10"/>
      <c r="AXE1152" s="219"/>
      <c r="AXF1152" s="167" t="s">
        <v>83</v>
      </c>
      <c r="AXG1152" s="498" t="s">
        <v>3070</v>
      </c>
      <c r="AXI1152" s="168"/>
      <c r="AXJ1152" s="168">
        <f t="shared" si="4144"/>
        <v>0</v>
      </c>
      <c r="AXK1152" s="167" t="s">
        <v>67</v>
      </c>
      <c r="AXL1152" s="10">
        <f t="shared" ref="AXL1152" si="4687">AXJ1152*1.2</f>
        <v>0</v>
      </c>
      <c r="AXM1152" s="10"/>
      <c r="AXN1152" s="219"/>
      <c r="AXO1152" s="167" t="s">
        <v>83</v>
      </c>
      <c r="AXP1152" s="500" t="s">
        <v>433</v>
      </c>
      <c r="AXR1152" s="168"/>
      <c r="AXS1152" s="168">
        <f t="shared" si="4147"/>
        <v>0</v>
      </c>
      <c r="AXT1152" s="167" t="s">
        <v>67</v>
      </c>
      <c r="AXU1152" s="10">
        <f t="shared" ref="AXU1152" si="4688">AXS1152*1.2</f>
        <v>0</v>
      </c>
      <c r="AXV1152" s="10"/>
      <c r="AXW1152" s="219"/>
      <c r="AXX1152" s="167" t="s">
        <v>83</v>
      </c>
      <c r="AXY1152" s="500" t="s">
        <v>1635</v>
      </c>
      <c r="AYA1152" s="168"/>
      <c r="AYB1152" s="168">
        <f t="shared" si="4150"/>
        <v>45</v>
      </c>
      <c r="AYC1152" s="167" t="s">
        <v>67</v>
      </c>
      <c r="AYD1152" s="10">
        <f t="shared" ref="AYD1152" si="4689">AYB1152*1.2</f>
        <v>54</v>
      </c>
      <c r="AYE1152" s="10"/>
      <c r="AYF1152" s="219"/>
      <c r="AYG1152" s="167" t="s">
        <v>83</v>
      </c>
      <c r="AYH1152" s="500" t="s">
        <v>1963</v>
      </c>
      <c r="AYJ1152" s="168"/>
      <c r="AYK1152" s="168">
        <f t="shared" si="4153"/>
        <v>50</v>
      </c>
      <c r="AYL1152" s="167" t="s">
        <v>67</v>
      </c>
      <c r="AYM1152" s="10">
        <f t="shared" ref="AYM1152" si="4690">AYK1152*1.2</f>
        <v>60</v>
      </c>
      <c r="AYN1152" s="10"/>
      <c r="AYO1152" s="219"/>
      <c r="AYP1152" s="167" t="s">
        <v>83</v>
      </c>
      <c r="AYQ1152" s="500" t="s">
        <v>1963</v>
      </c>
      <c r="AYS1152" s="168"/>
      <c r="AYT1152" s="168">
        <f t="shared" si="4156"/>
        <v>50</v>
      </c>
      <c r="AYU1152" s="167" t="s">
        <v>67</v>
      </c>
      <c r="AYV1152" s="10">
        <f t="shared" ref="AYV1152" si="4691">AYT1152*1.2</f>
        <v>60</v>
      </c>
      <c r="AYW1152" s="10"/>
      <c r="AYX1152" s="219"/>
      <c r="AYY1152" s="167" t="s">
        <v>83</v>
      </c>
      <c r="AYZ1152" s="498" t="s">
        <v>2931</v>
      </c>
      <c r="AZB1152" s="168"/>
      <c r="AZC1152" s="168">
        <f t="shared" si="4159"/>
        <v>156</v>
      </c>
      <c r="AZD1152" s="167" t="s">
        <v>67</v>
      </c>
      <c r="AZE1152" s="10">
        <f t="shared" ref="AZE1152" si="4692">AZC1152*1.2</f>
        <v>187.2</v>
      </c>
      <c r="AZF1152" s="10"/>
      <c r="AZG1152" s="219"/>
      <c r="AZH1152" s="167" t="s">
        <v>83</v>
      </c>
      <c r="AZI1152" s="500" t="s">
        <v>2007</v>
      </c>
      <c r="AZK1152" s="168"/>
      <c r="AZL1152" s="168">
        <f t="shared" si="4162"/>
        <v>3</v>
      </c>
      <c r="AZM1152" s="167" t="s">
        <v>67</v>
      </c>
      <c r="AZN1152" s="10">
        <f t="shared" ref="AZN1152" si="4693">AZL1152*1.2</f>
        <v>3.5999999999999996</v>
      </c>
      <c r="AZO1152" s="10"/>
      <c r="AZP1152" s="219"/>
      <c r="AZQ1152" s="167" t="s">
        <v>83</v>
      </c>
      <c r="AZR1152" s="500" t="s">
        <v>3315</v>
      </c>
      <c r="AZT1152" s="168"/>
      <c r="AZU1152" s="168">
        <f t="shared" si="4165"/>
        <v>76</v>
      </c>
      <c r="AZV1152" s="167" t="s">
        <v>67</v>
      </c>
      <c r="AZW1152" s="10">
        <f t="shared" ref="AZW1152" si="4694">AZU1152*1.2</f>
        <v>91.2</v>
      </c>
      <c r="AZX1152" s="10"/>
      <c r="AZY1152" s="219"/>
      <c r="AZZ1152" s="167" t="s">
        <v>83</v>
      </c>
      <c r="BAA1152" s="500" t="s">
        <v>566</v>
      </c>
      <c r="BAC1152" s="168"/>
      <c r="BAD1152" s="168">
        <f t="shared" si="4168"/>
        <v>10</v>
      </c>
      <c r="BAE1152" s="167" t="s">
        <v>67</v>
      </c>
      <c r="BAF1152" s="10">
        <f t="shared" ref="BAF1152" si="4695">BAD1152*1.2</f>
        <v>12</v>
      </c>
      <c r="BAG1152" s="10"/>
      <c r="BAH1152" s="219"/>
      <c r="BAI1152" s="167" t="s">
        <v>83</v>
      </c>
      <c r="BAJ1152" s="500" t="s">
        <v>429</v>
      </c>
      <c r="BAL1152" s="168"/>
      <c r="BAM1152" s="168">
        <f t="shared" si="4171"/>
        <v>0</v>
      </c>
      <c r="BAN1152" s="167" t="s">
        <v>67</v>
      </c>
      <c r="BAO1152" s="10">
        <f t="shared" ref="BAO1152" si="4696">BAM1152*1.2</f>
        <v>0</v>
      </c>
      <c r="BAP1152" s="10"/>
      <c r="BAQ1152" s="219"/>
      <c r="BAR1152" s="167" t="s">
        <v>83</v>
      </c>
      <c r="BAS1152" s="500" t="s">
        <v>566</v>
      </c>
      <c r="BAU1152" s="168"/>
      <c r="BAV1152" s="168">
        <f t="shared" si="4174"/>
        <v>10</v>
      </c>
      <c r="BAW1152" s="167" t="s">
        <v>67</v>
      </c>
      <c r="BAX1152" s="10">
        <f t="shared" ref="BAX1152" si="4697">BAV1152*1.2</f>
        <v>12</v>
      </c>
      <c r="BAY1152" s="10"/>
      <c r="BAZ1152" s="219"/>
      <c r="BBA1152" s="167" t="s">
        <v>83</v>
      </c>
      <c r="BBB1152" s="500" t="s">
        <v>2436</v>
      </c>
      <c r="BBD1152" s="168"/>
      <c r="BBE1152" s="168">
        <f t="shared" si="4177"/>
        <v>87</v>
      </c>
      <c r="BBF1152" s="167" t="s">
        <v>67</v>
      </c>
      <c r="BBG1152" s="10">
        <f t="shared" ref="BBG1152" si="4698">BBE1152*1.2</f>
        <v>104.39999999999999</v>
      </c>
      <c r="BBH1152" s="10"/>
      <c r="BBI1152" s="219"/>
      <c r="BBJ1152" s="167" t="s">
        <v>83</v>
      </c>
      <c r="BBK1152" s="500" t="s">
        <v>451</v>
      </c>
      <c r="BBM1152" s="168"/>
      <c r="BBN1152" s="168">
        <f t="shared" si="4180"/>
        <v>93</v>
      </c>
      <c r="BBO1152" s="167" t="s">
        <v>67</v>
      </c>
      <c r="BBP1152" s="10">
        <f t="shared" ref="BBP1152" si="4699">BBN1152*1.2</f>
        <v>111.6</v>
      </c>
      <c r="BBQ1152" s="10"/>
      <c r="BBR1152" s="219"/>
      <c r="BBS1152" s="167" t="s">
        <v>83</v>
      </c>
      <c r="BBT1152" s="500" t="s">
        <v>2187</v>
      </c>
      <c r="BBV1152" s="168"/>
      <c r="BBW1152" s="168">
        <f t="shared" si="4183"/>
        <v>15</v>
      </c>
      <c r="BBX1152" s="167" t="s">
        <v>67</v>
      </c>
      <c r="BBY1152" s="10">
        <f t="shared" ref="BBY1152" si="4700">BBW1152*1.2</f>
        <v>18</v>
      </c>
      <c r="BBZ1152" s="10"/>
      <c r="BCA1152" s="219"/>
      <c r="BCB1152" s="167" t="s">
        <v>83</v>
      </c>
      <c r="BCC1152" s="328" t="s">
        <v>3315</v>
      </c>
      <c r="BCE1152" s="168"/>
      <c r="BCF1152" s="168">
        <f t="shared" si="4186"/>
        <v>76</v>
      </c>
      <c r="BCG1152" s="167" t="s">
        <v>67</v>
      </c>
      <c r="BCH1152" s="10">
        <f t="shared" ref="BCH1152" si="4701">BCF1152*1.2</f>
        <v>91.2</v>
      </c>
      <c r="BCI1152" s="10"/>
      <c r="BCJ1152" s="219"/>
      <c r="BCK1152" s="167" t="s">
        <v>83</v>
      </c>
      <c r="BCL1152" s="500" t="s">
        <v>433</v>
      </c>
      <c r="BCN1152" s="168"/>
      <c r="BCO1152" s="168">
        <f t="shared" si="4189"/>
        <v>0</v>
      </c>
      <c r="BCP1152" s="167" t="s">
        <v>67</v>
      </c>
      <c r="BCQ1152" s="10">
        <f t="shared" ref="BCQ1152" si="4702">BCO1152*1.2</f>
        <v>0</v>
      </c>
      <c r="BCR1152" s="10"/>
      <c r="BCS1152" s="219"/>
      <c r="BCT1152" s="167" t="s">
        <v>83</v>
      </c>
      <c r="BCU1152" s="500" t="s">
        <v>3070</v>
      </c>
      <c r="BCW1152" s="168"/>
      <c r="BCX1152" s="168">
        <f t="shared" si="4192"/>
        <v>0</v>
      </c>
      <c r="BCY1152" s="167" t="s">
        <v>67</v>
      </c>
      <c r="BCZ1152" s="10">
        <f t="shared" ref="BCZ1152" si="4703">BCX1152*1.2</f>
        <v>0</v>
      </c>
      <c r="BDA1152" s="10"/>
      <c r="BDB1152" s="219"/>
      <c r="BDC1152" s="167" t="s">
        <v>83</v>
      </c>
      <c r="BDD1152" s="500" t="s">
        <v>953</v>
      </c>
      <c r="BDF1152" s="168"/>
      <c r="BDG1152" s="168">
        <f t="shared" si="4195"/>
        <v>33</v>
      </c>
      <c r="BDH1152" s="167" t="s">
        <v>67</v>
      </c>
      <c r="BDI1152" s="10">
        <f t="shared" ref="BDI1152" si="4704">BDG1152*1.2</f>
        <v>39.6</v>
      </c>
      <c r="BDJ1152" s="10"/>
      <c r="BDK1152" s="219"/>
      <c r="BDL1152" s="167" t="s">
        <v>83</v>
      </c>
      <c r="BDM1152" s="328" t="s">
        <v>3070</v>
      </c>
      <c r="BDO1152" s="168"/>
      <c r="BDP1152" s="168">
        <f t="shared" si="4198"/>
        <v>0</v>
      </c>
      <c r="BDQ1152" s="167" t="s">
        <v>67</v>
      </c>
      <c r="BDR1152" s="10">
        <f t="shared" ref="BDR1152" si="4705">BDP1152*1.2</f>
        <v>0</v>
      </c>
      <c r="BDS1152" s="10"/>
      <c r="BDT1152" s="219"/>
      <c r="BDU1152" s="167" t="s">
        <v>83</v>
      </c>
      <c r="BDV1152" s="500" t="s">
        <v>588</v>
      </c>
      <c r="BDX1152" s="168"/>
      <c r="BDY1152" s="168">
        <f t="shared" si="4201"/>
        <v>15</v>
      </c>
      <c r="BDZ1152" s="167" t="s">
        <v>67</v>
      </c>
      <c r="BEA1152" s="10">
        <f t="shared" ref="BEA1152" si="4706">BDY1152*1.2</f>
        <v>18</v>
      </c>
      <c r="BEB1152" s="10"/>
      <c r="BEC1152" s="219"/>
      <c r="BED1152" s="167" t="s">
        <v>83</v>
      </c>
      <c r="BEE1152" s="498" t="s">
        <v>1296</v>
      </c>
      <c r="BEG1152" s="168"/>
      <c r="BEH1152" s="168">
        <f t="shared" si="4204"/>
        <v>16</v>
      </c>
      <c r="BEI1152" s="167" t="s">
        <v>67</v>
      </c>
      <c r="BEJ1152" s="10">
        <f t="shared" ref="BEJ1152" si="4707">BEH1152*1.2</f>
        <v>19.2</v>
      </c>
      <c r="BEK1152" s="10"/>
      <c r="BEL1152" s="219"/>
      <c r="BEM1152" s="167" t="s">
        <v>83</v>
      </c>
      <c r="BEN1152" s="498" t="s">
        <v>433</v>
      </c>
      <c r="BEP1152" s="168"/>
      <c r="BEQ1152" s="168">
        <f t="shared" si="4207"/>
        <v>0</v>
      </c>
      <c r="BER1152" s="167" t="s">
        <v>67</v>
      </c>
      <c r="BES1152" s="10">
        <f t="shared" ref="BES1152" si="4708">BEQ1152*1.2</f>
        <v>0</v>
      </c>
      <c r="BET1152" s="10"/>
      <c r="BEU1152" s="219"/>
      <c r="BEV1152" s="167" t="s">
        <v>83</v>
      </c>
      <c r="BEW1152" s="500" t="s">
        <v>1963</v>
      </c>
      <c r="BEY1152" s="168"/>
      <c r="BEZ1152" s="168">
        <f t="shared" si="4210"/>
        <v>50</v>
      </c>
      <c r="BFA1152" s="167" t="s">
        <v>67</v>
      </c>
      <c r="BFB1152" s="10">
        <f t="shared" ref="BFB1152" si="4709">BEZ1152*1.2</f>
        <v>60</v>
      </c>
      <c r="BFC1152" s="10"/>
      <c r="BFD1152" s="219"/>
      <c r="BFE1152" s="167"/>
      <c r="BFF1152" s="327"/>
      <c r="BFH1152" s="168"/>
      <c r="BFI1152" s="168"/>
      <c r="BFJ1152" s="167"/>
      <c r="BFK1152" s="10"/>
      <c r="BFL1152" s="10"/>
      <c r="BFN1152" s="167"/>
      <c r="BFO1152" s="327"/>
      <c r="BFQ1152" s="168"/>
      <c r="BFR1152" s="168"/>
      <c r="BFS1152" s="167"/>
      <c r="BFT1152" s="10"/>
      <c r="BFU1152" s="10"/>
      <c r="BFW1152" s="167"/>
      <c r="BFX1152" s="328"/>
      <c r="BFZ1152" s="168"/>
      <c r="BGA1152" s="168"/>
      <c r="BGB1152" s="167"/>
      <c r="BGC1152" s="10"/>
      <c r="BGD1152" s="10"/>
      <c r="BGF1152" s="167"/>
      <c r="BGG1152" s="327"/>
      <c r="BGI1152" s="168"/>
      <c r="BGJ1152" s="168"/>
      <c r="BGK1152" s="167"/>
      <c r="BGL1152" s="10"/>
      <c r="BGM1152" s="10"/>
      <c r="BGO1152" s="167"/>
      <c r="BGP1152" s="328"/>
      <c r="BGR1152" s="168"/>
      <c r="BGS1152" s="168"/>
      <c r="BGT1152" s="167"/>
      <c r="BGU1152" s="10"/>
      <c r="BGV1152" s="10"/>
      <c r="BGX1152" s="167"/>
      <c r="BGY1152" s="327"/>
      <c r="BHA1152" s="168"/>
      <c r="BHB1152" s="168"/>
      <c r="BHC1152" s="167"/>
      <c r="BHD1152" s="10"/>
      <c r="BHE1152" s="10"/>
    </row>
    <row r="1153" spans="1:1565" s="14" customFormat="1" ht="15">
      <c r="A1153" s="167" t="s">
        <v>84</v>
      </c>
      <c r="B1153" s="325" t="s">
        <v>1963</v>
      </c>
      <c r="D1153" s="168"/>
      <c r="E1153" s="168">
        <f>VLOOKUP(B1153,$A$1213:$F$2274,6,FALSE)</f>
        <v>50</v>
      </c>
      <c r="F1153" s="167" t="s">
        <v>69</v>
      </c>
      <c r="G1153" s="10">
        <f>E1153*1.1</f>
        <v>55.000000000000007</v>
      </c>
      <c r="H1153" s="10"/>
      <c r="I1153" s="219"/>
      <c r="J1153" s="167" t="s">
        <v>84</v>
      </c>
      <c r="K1153" s="325" t="s">
        <v>1296</v>
      </c>
      <c r="M1153" s="168"/>
      <c r="N1153" s="168">
        <f>VLOOKUP(K1153,$A$1213:$F$2274,6,FALSE)</f>
        <v>16</v>
      </c>
      <c r="O1153" s="167" t="s">
        <v>69</v>
      </c>
      <c r="P1153" s="10">
        <f>N1153*1.1</f>
        <v>17.600000000000001</v>
      </c>
      <c r="Q1153" s="10"/>
      <c r="R1153" s="219"/>
      <c r="S1153" s="167" t="s">
        <v>84</v>
      </c>
      <c r="T1153" s="325" t="s">
        <v>1296</v>
      </c>
      <c r="V1153" s="168"/>
      <c r="W1153" s="168">
        <f t="shared" si="3715"/>
        <v>16</v>
      </c>
      <c r="X1153" s="167" t="s">
        <v>69</v>
      </c>
      <c r="Y1153" s="10">
        <f t="shared" ref="Y1153" si="4710">W1153*1.1</f>
        <v>17.600000000000001</v>
      </c>
      <c r="Z1153" s="10"/>
      <c r="AA1153" s="219"/>
      <c r="AB1153" s="167" t="s">
        <v>84</v>
      </c>
      <c r="AC1153" s="325" t="s">
        <v>2436</v>
      </c>
      <c r="AE1153" s="168"/>
      <c r="AF1153" s="168">
        <f t="shared" si="3718"/>
        <v>87</v>
      </c>
      <c r="AG1153" s="167" t="s">
        <v>69</v>
      </c>
      <c r="AH1153" s="10">
        <f t="shared" ref="AH1153" si="4711">AF1153*1.1</f>
        <v>95.7</v>
      </c>
      <c r="AI1153" s="10"/>
      <c r="AJ1153" s="219"/>
      <c r="AK1153" s="167" t="s">
        <v>84</v>
      </c>
      <c r="AL1153" s="498" t="s">
        <v>433</v>
      </c>
      <c r="AN1153" s="168"/>
      <c r="AO1153" s="168">
        <f t="shared" si="3721"/>
        <v>0</v>
      </c>
      <c r="AP1153" s="167" t="s">
        <v>69</v>
      </c>
      <c r="AQ1153" s="10">
        <f t="shared" ref="AQ1153" si="4712">AO1153*1.1</f>
        <v>0</v>
      </c>
      <c r="AR1153" s="10"/>
      <c r="AS1153" s="219"/>
      <c r="AT1153" s="167" t="s">
        <v>84</v>
      </c>
      <c r="AU1153" s="325" t="s">
        <v>3315</v>
      </c>
      <c r="AW1153" s="168"/>
      <c r="AX1153" s="168">
        <f t="shared" si="3724"/>
        <v>76</v>
      </c>
      <c r="AY1153" s="167" t="s">
        <v>69</v>
      </c>
      <c r="AZ1153" s="10">
        <f t="shared" ref="AZ1153" si="4713">AX1153*1.1</f>
        <v>83.600000000000009</v>
      </c>
      <c r="BA1153" s="10"/>
      <c r="BB1153" s="219"/>
      <c r="BC1153" s="167" t="s">
        <v>84</v>
      </c>
      <c r="BD1153" s="325" t="s">
        <v>2176</v>
      </c>
      <c r="BF1153" s="168"/>
      <c r="BG1153" s="168">
        <f t="shared" si="3727"/>
        <v>85</v>
      </c>
      <c r="BH1153" s="167" t="s">
        <v>69</v>
      </c>
      <c r="BI1153" s="10">
        <f t="shared" ref="BI1153" si="4714">BG1153*1.1</f>
        <v>93.500000000000014</v>
      </c>
      <c r="BJ1153" s="10"/>
      <c r="BK1153" s="219"/>
      <c r="BL1153" s="167" t="s">
        <v>84</v>
      </c>
      <c r="BM1153" s="325" t="s">
        <v>953</v>
      </c>
      <c r="BO1153" s="168"/>
      <c r="BP1153" s="168">
        <f t="shared" si="3730"/>
        <v>33</v>
      </c>
      <c r="BQ1153" s="167" t="s">
        <v>69</v>
      </c>
      <c r="BR1153" s="10">
        <f t="shared" ref="BR1153" si="4715">BP1153*1.1</f>
        <v>36.300000000000004</v>
      </c>
      <c r="BS1153" s="10"/>
      <c r="BT1153" s="219"/>
      <c r="BU1153" s="167" t="s">
        <v>84</v>
      </c>
      <c r="BV1153" s="325" t="s">
        <v>429</v>
      </c>
      <c r="BX1153" s="168"/>
      <c r="BY1153" s="168">
        <f t="shared" si="3733"/>
        <v>0</v>
      </c>
      <c r="BZ1153" s="167" t="s">
        <v>69</v>
      </c>
      <c r="CA1153" s="10">
        <f t="shared" ref="CA1153" si="4716">BY1153*1.1</f>
        <v>0</v>
      </c>
      <c r="CB1153" s="10"/>
      <c r="CC1153" s="219"/>
      <c r="CD1153" s="167" t="s">
        <v>84</v>
      </c>
      <c r="CE1153" s="325" t="s">
        <v>2007</v>
      </c>
      <c r="CG1153" s="168"/>
      <c r="CH1153" s="168">
        <f t="shared" si="3736"/>
        <v>3</v>
      </c>
      <c r="CI1153" s="167" t="s">
        <v>69</v>
      </c>
      <c r="CJ1153" s="10">
        <f t="shared" ref="CJ1153" si="4717">CH1153*1.1</f>
        <v>3.3000000000000003</v>
      </c>
      <c r="CK1153" s="10"/>
      <c r="CL1153" s="219"/>
      <c r="CM1153" s="167" t="s">
        <v>84</v>
      </c>
      <c r="CN1153" s="325" t="s">
        <v>1963</v>
      </c>
      <c r="CP1153" s="168"/>
      <c r="CQ1153" s="168">
        <f t="shared" si="3739"/>
        <v>50</v>
      </c>
      <c r="CR1153" s="167" t="s">
        <v>69</v>
      </c>
      <c r="CS1153" s="10">
        <f t="shared" ref="CS1153" si="4718">CQ1153*1.1</f>
        <v>55.000000000000007</v>
      </c>
      <c r="CT1153" s="10"/>
      <c r="CU1153" s="219"/>
      <c r="CV1153" s="167" t="s">
        <v>84</v>
      </c>
      <c r="CW1153" s="325" t="s">
        <v>1963</v>
      </c>
      <c r="CY1153" s="168"/>
      <c r="CZ1153" s="168">
        <f t="shared" si="3742"/>
        <v>50</v>
      </c>
      <c r="DA1153" s="167" t="s">
        <v>69</v>
      </c>
      <c r="DB1153" s="10">
        <f t="shared" ref="DB1153" si="4719">CZ1153*1.1</f>
        <v>55.000000000000007</v>
      </c>
      <c r="DC1153" s="10"/>
      <c r="DD1153" s="219"/>
      <c r="DE1153" s="167" t="s">
        <v>84</v>
      </c>
      <c r="DF1153" s="325" t="s">
        <v>1963</v>
      </c>
      <c r="DH1153" s="168"/>
      <c r="DI1153" s="168">
        <f t="shared" si="3745"/>
        <v>50</v>
      </c>
      <c r="DJ1153" s="167" t="s">
        <v>69</v>
      </c>
      <c r="DK1153" s="10">
        <f t="shared" ref="DK1153" si="4720">DI1153*1.1</f>
        <v>55.000000000000007</v>
      </c>
      <c r="DL1153" s="10"/>
      <c r="DM1153" s="219"/>
      <c r="DN1153" s="167" t="s">
        <v>84</v>
      </c>
      <c r="DO1153" s="325" t="s">
        <v>1296</v>
      </c>
      <c r="DQ1153" s="168"/>
      <c r="DR1153" s="168">
        <f t="shared" si="3748"/>
        <v>16</v>
      </c>
      <c r="DS1153" s="167" t="s">
        <v>69</v>
      </c>
      <c r="DT1153" s="10">
        <f t="shared" ref="DT1153" si="4721">DR1153*1.1</f>
        <v>17.600000000000001</v>
      </c>
      <c r="DU1153" s="10"/>
      <c r="DV1153" s="219"/>
      <c r="DW1153" s="167" t="s">
        <v>84</v>
      </c>
      <c r="DX1153" s="325" t="s">
        <v>3070</v>
      </c>
      <c r="DZ1153" s="168"/>
      <c r="EA1153" s="168">
        <f t="shared" si="3751"/>
        <v>0</v>
      </c>
      <c r="EB1153" s="167" t="s">
        <v>69</v>
      </c>
      <c r="EC1153" s="10">
        <f t="shared" ref="EC1153" si="4722">EA1153*1.1</f>
        <v>0</v>
      </c>
      <c r="ED1153" s="10"/>
      <c r="EE1153" s="219"/>
      <c r="EF1153" s="167" t="s">
        <v>84</v>
      </c>
      <c r="EG1153" s="325" t="s">
        <v>2007</v>
      </c>
      <c r="EI1153" s="168"/>
      <c r="EJ1153" s="168">
        <f t="shared" si="3754"/>
        <v>3</v>
      </c>
      <c r="EK1153" s="167" t="s">
        <v>69</v>
      </c>
      <c r="EL1153" s="10">
        <f t="shared" ref="EL1153" si="4723">EJ1153*1.1</f>
        <v>3.3000000000000003</v>
      </c>
      <c r="EM1153" s="10"/>
      <c r="EN1153" s="219"/>
      <c r="EO1153" s="167" t="s">
        <v>84</v>
      </c>
      <c r="EP1153" s="325" t="s">
        <v>1963</v>
      </c>
      <c r="ER1153" s="168"/>
      <c r="ES1153" s="168">
        <f t="shared" si="3757"/>
        <v>50</v>
      </c>
      <c r="ET1153" s="167" t="s">
        <v>69</v>
      </c>
      <c r="EU1153" s="10">
        <f t="shared" ref="EU1153" si="4724">ES1153*1.1</f>
        <v>55.000000000000007</v>
      </c>
      <c r="EV1153" s="10"/>
      <c r="EW1153" s="219"/>
      <c r="EX1153" s="167" t="s">
        <v>84</v>
      </c>
      <c r="EY1153" s="325" t="s">
        <v>566</v>
      </c>
      <c r="FA1153" s="168"/>
      <c r="FB1153" s="168">
        <f t="shared" si="3760"/>
        <v>10</v>
      </c>
      <c r="FC1153" s="167" t="s">
        <v>69</v>
      </c>
      <c r="FD1153" s="10">
        <f t="shared" ref="FD1153" si="4725">FB1153*1.1</f>
        <v>11</v>
      </c>
      <c r="FE1153" s="10"/>
      <c r="FF1153" s="219"/>
      <c r="FG1153" s="167" t="s">
        <v>84</v>
      </c>
      <c r="FH1153" s="325" t="s">
        <v>2007</v>
      </c>
      <c r="FJ1153" s="168"/>
      <c r="FK1153" s="168">
        <f t="shared" si="3763"/>
        <v>3</v>
      </c>
      <c r="FL1153" s="167" t="s">
        <v>69</v>
      </c>
      <c r="FM1153" s="10">
        <f t="shared" ref="FM1153" si="4726">FK1153*1.1</f>
        <v>3.3000000000000003</v>
      </c>
      <c r="FN1153" s="10"/>
      <c r="FO1153" s="219"/>
      <c r="FP1153" s="167" t="s">
        <v>84</v>
      </c>
      <c r="FQ1153" s="325" t="s">
        <v>433</v>
      </c>
      <c r="FS1153" s="168"/>
      <c r="FT1153" s="168">
        <f t="shared" si="3766"/>
        <v>0</v>
      </c>
      <c r="FU1153" s="167" t="s">
        <v>69</v>
      </c>
      <c r="FV1153" s="10">
        <f t="shared" ref="FV1153" si="4727">FT1153*1.1</f>
        <v>0</v>
      </c>
      <c r="FW1153" s="10"/>
      <c r="FX1153" s="219"/>
      <c r="FY1153" s="167" t="s">
        <v>84</v>
      </c>
      <c r="FZ1153" s="325" t="s">
        <v>1296</v>
      </c>
      <c r="GB1153" s="168"/>
      <c r="GC1153" s="168">
        <f t="shared" si="3769"/>
        <v>16</v>
      </c>
      <c r="GD1153" s="167" t="s">
        <v>69</v>
      </c>
      <c r="GE1153" s="10">
        <f t="shared" ref="GE1153" si="4728">GC1153*1.1</f>
        <v>17.600000000000001</v>
      </c>
      <c r="GF1153" s="10"/>
      <c r="GG1153" s="219"/>
      <c r="GH1153" s="167" t="s">
        <v>84</v>
      </c>
      <c r="GI1153" s="325" t="s">
        <v>2187</v>
      </c>
      <c r="GK1153" s="168"/>
      <c r="GL1153" s="168">
        <f t="shared" si="3772"/>
        <v>15</v>
      </c>
      <c r="GM1153" s="167" t="s">
        <v>69</v>
      </c>
      <c r="GN1153" s="10">
        <f t="shared" ref="GN1153" si="4729">GL1153*1.1</f>
        <v>16.5</v>
      </c>
      <c r="GO1153" s="10"/>
      <c r="GP1153" s="219"/>
      <c r="GQ1153" s="167" t="s">
        <v>84</v>
      </c>
      <c r="GR1153" s="325" t="s">
        <v>588</v>
      </c>
      <c r="GT1153" s="168"/>
      <c r="GU1153" s="168">
        <f t="shared" si="3775"/>
        <v>15</v>
      </c>
      <c r="GV1153" s="167" t="s">
        <v>69</v>
      </c>
      <c r="GW1153" s="10">
        <f t="shared" ref="GW1153" si="4730">GU1153*1.1</f>
        <v>16.5</v>
      </c>
      <c r="GX1153" s="10"/>
      <c r="GY1153" s="219"/>
      <c r="GZ1153" s="167" t="s">
        <v>84</v>
      </c>
      <c r="HA1153" s="325" t="s">
        <v>566</v>
      </c>
      <c r="HC1153" s="168"/>
      <c r="HD1153" s="168">
        <f t="shared" si="3778"/>
        <v>10</v>
      </c>
      <c r="HE1153" s="167" t="s">
        <v>69</v>
      </c>
      <c r="HF1153" s="10">
        <f t="shared" ref="HF1153" si="4731">HD1153*1.1</f>
        <v>11</v>
      </c>
      <c r="HG1153" s="10"/>
      <c r="HH1153" s="219"/>
      <c r="HI1153" s="167" t="s">
        <v>84</v>
      </c>
      <c r="HJ1153" s="325" t="s">
        <v>2191</v>
      </c>
      <c r="HL1153" s="168"/>
      <c r="HM1153" s="168">
        <f t="shared" si="3781"/>
        <v>194</v>
      </c>
      <c r="HN1153" s="167" t="s">
        <v>69</v>
      </c>
      <c r="HO1153" s="10">
        <f t="shared" ref="HO1153" si="4732">HM1153*1.1</f>
        <v>213.4</v>
      </c>
      <c r="HP1153" s="10"/>
      <c r="HQ1153" s="219"/>
      <c r="HR1153" s="167" t="s">
        <v>84</v>
      </c>
      <c r="HS1153" s="325" t="s">
        <v>566</v>
      </c>
      <c r="HU1153" s="168"/>
      <c r="HV1153" s="168">
        <f t="shared" si="3784"/>
        <v>10</v>
      </c>
      <c r="HW1153" s="167" t="s">
        <v>69</v>
      </c>
      <c r="HX1153" s="10">
        <f t="shared" ref="HX1153" si="4733">HV1153*1.1</f>
        <v>11</v>
      </c>
      <c r="HY1153" s="10"/>
      <c r="HZ1153" s="219"/>
      <c r="IA1153" s="167" t="s">
        <v>84</v>
      </c>
      <c r="IB1153" s="325" t="s">
        <v>2007</v>
      </c>
      <c r="ID1153" s="168"/>
      <c r="IE1153" s="168">
        <f t="shared" si="3787"/>
        <v>3</v>
      </c>
      <c r="IF1153" s="167" t="s">
        <v>69</v>
      </c>
      <c r="IG1153" s="10">
        <f t="shared" ref="IG1153" si="4734">IE1153*1.1</f>
        <v>3.3000000000000003</v>
      </c>
      <c r="IH1153" s="10"/>
      <c r="II1153" s="219"/>
      <c r="IJ1153" s="167" t="s">
        <v>84</v>
      </c>
      <c r="IK1153" s="325" t="s">
        <v>1963</v>
      </c>
      <c r="IM1153" s="168"/>
      <c r="IN1153" s="168">
        <f t="shared" si="3790"/>
        <v>50</v>
      </c>
      <c r="IO1153" s="167" t="s">
        <v>69</v>
      </c>
      <c r="IP1153" s="10">
        <f t="shared" ref="IP1153" si="4735">IN1153*1.1</f>
        <v>55.000000000000007</v>
      </c>
      <c r="IQ1153" s="10"/>
      <c r="IR1153" s="219"/>
      <c r="IS1153" s="167" t="s">
        <v>84</v>
      </c>
      <c r="IT1153" s="325" t="s">
        <v>2007</v>
      </c>
      <c r="IV1153" s="168"/>
      <c r="IW1153" s="168">
        <f t="shared" si="3793"/>
        <v>3</v>
      </c>
      <c r="IX1153" s="167" t="s">
        <v>69</v>
      </c>
      <c r="IY1153" s="10">
        <f t="shared" ref="IY1153" si="4736">IW1153*1.1</f>
        <v>3.3000000000000003</v>
      </c>
      <c r="IZ1153" s="10"/>
      <c r="JA1153" s="219"/>
      <c r="JB1153" s="167" t="s">
        <v>84</v>
      </c>
      <c r="JC1153" s="500" t="s">
        <v>2007</v>
      </c>
      <c r="JE1153" s="168"/>
      <c r="JF1153" s="168">
        <f t="shared" si="3796"/>
        <v>3</v>
      </c>
      <c r="JG1153" s="167" t="s">
        <v>69</v>
      </c>
      <c r="JH1153" s="10">
        <f t="shared" ref="JH1153" si="4737">JF1153*1.1</f>
        <v>3.3000000000000003</v>
      </c>
      <c r="JI1153" s="10"/>
      <c r="JJ1153" s="219"/>
      <c r="JK1153" s="167" t="s">
        <v>84</v>
      </c>
      <c r="JL1153" s="500" t="s">
        <v>1635</v>
      </c>
      <c r="JN1153" s="168"/>
      <c r="JO1153" s="168">
        <f t="shared" si="3799"/>
        <v>45</v>
      </c>
      <c r="JP1153" s="167" t="s">
        <v>69</v>
      </c>
      <c r="JQ1153" s="10">
        <f t="shared" ref="JQ1153" si="4738">JO1153*1.1</f>
        <v>49.500000000000007</v>
      </c>
      <c r="JR1153" s="10"/>
      <c r="JS1153" s="219"/>
      <c r="JT1153" s="167" t="s">
        <v>84</v>
      </c>
      <c r="JU1153" s="500" t="s">
        <v>3070</v>
      </c>
      <c r="JW1153" s="168"/>
      <c r="JX1153" s="168">
        <f t="shared" si="3802"/>
        <v>0</v>
      </c>
      <c r="JY1153" s="167" t="s">
        <v>69</v>
      </c>
      <c r="JZ1153" s="10">
        <f t="shared" ref="JZ1153" si="4739">JX1153*1.1</f>
        <v>0</v>
      </c>
      <c r="KA1153" s="10"/>
      <c r="KB1153" s="219"/>
      <c r="KC1153" s="167" t="s">
        <v>84</v>
      </c>
      <c r="KD1153" s="500" t="s">
        <v>3315</v>
      </c>
      <c r="KF1153" s="168"/>
      <c r="KG1153" s="168">
        <f t="shared" si="3805"/>
        <v>76</v>
      </c>
      <c r="KH1153" s="167" t="s">
        <v>69</v>
      </c>
      <c r="KI1153" s="10">
        <f t="shared" ref="KI1153" si="4740">KG1153*1.1</f>
        <v>83.600000000000009</v>
      </c>
      <c r="KJ1153" s="10"/>
      <c r="KK1153" s="219"/>
      <c r="KL1153" s="167" t="s">
        <v>84</v>
      </c>
      <c r="KM1153" s="500" t="s">
        <v>532</v>
      </c>
      <c r="KO1153" s="168"/>
      <c r="KP1153" s="168">
        <f t="shared" si="3808"/>
        <v>69</v>
      </c>
      <c r="KQ1153" s="167" t="s">
        <v>69</v>
      </c>
      <c r="KR1153" s="10">
        <f t="shared" ref="KR1153" si="4741">KP1153*1.1</f>
        <v>75.900000000000006</v>
      </c>
      <c r="KS1153" s="10"/>
      <c r="KT1153" s="219"/>
      <c r="KU1153" s="167" t="s">
        <v>84</v>
      </c>
      <c r="KV1153" s="328" t="s">
        <v>980</v>
      </c>
      <c r="KX1153" s="168"/>
      <c r="KY1153" s="168">
        <f t="shared" si="3811"/>
        <v>0</v>
      </c>
      <c r="KZ1153" s="167" t="s">
        <v>69</v>
      </c>
      <c r="LA1153" s="10">
        <f t="shared" ref="LA1153" si="4742">KY1153*1.1</f>
        <v>0</v>
      </c>
      <c r="LB1153" s="10"/>
      <c r="LC1153" s="219"/>
      <c r="LD1153" s="167" t="s">
        <v>84</v>
      </c>
      <c r="LE1153" s="500" t="s">
        <v>3315</v>
      </c>
      <c r="LG1153" s="168"/>
      <c r="LH1153" s="168">
        <f t="shared" si="3814"/>
        <v>76</v>
      </c>
      <c r="LI1153" s="167" t="s">
        <v>69</v>
      </c>
      <c r="LJ1153" s="10">
        <f t="shared" ref="LJ1153" si="4743">LH1153*1.1</f>
        <v>83.600000000000009</v>
      </c>
      <c r="LK1153" s="10"/>
      <c r="LL1153" s="219"/>
      <c r="LM1153" s="167" t="s">
        <v>84</v>
      </c>
      <c r="LN1153" s="500" t="s">
        <v>3070</v>
      </c>
      <c r="LP1153" s="168"/>
      <c r="LQ1153" s="168">
        <f t="shared" si="3817"/>
        <v>0</v>
      </c>
      <c r="LR1153" s="167" t="s">
        <v>69</v>
      </c>
      <c r="LS1153" s="10">
        <f t="shared" ref="LS1153" si="4744">LQ1153*1.1</f>
        <v>0</v>
      </c>
      <c r="LT1153" s="10"/>
      <c r="LU1153" s="219"/>
      <c r="LV1153" s="167" t="s">
        <v>84</v>
      </c>
      <c r="LW1153" s="500" t="s">
        <v>429</v>
      </c>
      <c r="LY1153" s="168"/>
      <c r="LZ1153" s="168">
        <f t="shared" si="3820"/>
        <v>0</v>
      </c>
      <c r="MA1153" s="167" t="s">
        <v>69</v>
      </c>
      <c r="MB1153" s="10">
        <f t="shared" ref="MB1153" si="4745">LZ1153*1.1</f>
        <v>0</v>
      </c>
      <c r="MC1153" s="10"/>
      <c r="MD1153" s="219"/>
      <c r="ME1153" s="167" t="s">
        <v>84</v>
      </c>
      <c r="MF1153" s="500" t="s">
        <v>588</v>
      </c>
      <c r="MH1153" s="168"/>
      <c r="MI1153" s="168">
        <f t="shared" si="3823"/>
        <v>15</v>
      </c>
      <c r="MJ1153" s="167" t="s">
        <v>69</v>
      </c>
      <c r="MK1153" s="10">
        <f t="shared" ref="MK1153" si="4746">MI1153*1.1</f>
        <v>16.5</v>
      </c>
      <c r="ML1153" s="10"/>
      <c r="MM1153" s="219"/>
      <c r="MN1153" s="167" t="s">
        <v>84</v>
      </c>
      <c r="MO1153" s="328" t="s">
        <v>1296</v>
      </c>
      <c r="MQ1153" s="168"/>
      <c r="MR1153" s="168">
        <f t="shared" si="3826"/>
        <v>16</v>
      </c>
      <c r="MS1153" s="167" t="s">
        <v>69</v>
      </c>
      <c r="MT1153" s="10">
        <f t="shared" ref="MT1153" si="4747">MR1153*1.1</f>
        <v>17.600000000000001</v>
      </c>
      <c r="MU1153" s="10"/>
      <c r="MV1153" s="219"/>
      <c r="MW1153" s="167" t="s">
        <v>84</v>
      </c>
      <c r="MX1153" s="500" t="s">
        <v>2007</v>
      </c>
      <c r="MZ1153" s="168"/>
      <c r="NA1153" s="168">
        <f t="shared" si="3829"/>
        <v>3</v>
      </c>
      <c r="NB1153" s="167" t="s">
        <v>69</v>
      </c>
      <c r="NC1153" s="10">
        <f t="shared" ref="NC1153" si="4748">NA1153*1.1</f>
        <v>3.3000000000000003</v>
      </c>
      <c r="ND1153" s="10"/>
      <c r="NE1153" s="219"/>
      <c r="NF1153" s="167" t="s">
        <v>84</v>
      </c>
      <c r="NG1153" s="500" t="s">
        <v>1635</v>
      </c>
      <c r="NI1153" s="168"/>
      <c r="NJ1153" s="168">
        <f t="shared" si="3832"/>
        <v>45</v>
      </c>
      <c r="NK1153" s="167" t="s">
        <v>69</v>
      </c>
      <c r="NL1153" s="10">
        <f t="shared" ref="NL1153" si="4749">NJ1153*1.1</f>
        <v>49.500000000000007</v>
      </c>
      <c r="NM1153" s="10"/>
      <c r="NN1153" s="219"/>
      <c r="NO1153" s="167" t="s">
        <v>84</v>
      </c>
      <c r="NP1153" s="500" t="s">
        <v>945</v>
      </c>
      <c r="NR1153" s="168"/>
      <c r="NS1153" s="168">
        <f t="shared" si="3835"/>
        <v>6</v>
      </c>
      <c r="NT1153" s="167" t="s">
        <v>69</v>
      </c>
      <c r="NU1153" s="10">
        <f t="shared" ref="NU1153" si="4750">NS1153*1.1</f>
        <v>6.6000000000000005</v>
      </c>
      <c r="NV1153" s="10"/>
      <c r="NW1153" s="219"/>
      <c r="NX1153" s="167" t="s">
        <v>84</v>
      </c>
      <c r="NY1153" s="500" t="s">
        <v>1374</v>
      </c>
      <c r="OA1153" s="168"/>
      <c r="OB1153" s="168">
        <f t="shared" si="3838"/>
        <v>242</v>
      </c>
      <c r="OC1153" s="167" t="s">
        <v>69</v>
      </c>
      <c r="OD1153" s="10">
        <f t="shared" ref="OD1153" si="4751">OB1153*1.1</f>
        <v>266.20000000000005</v>
      </c>
      <c r="OE1153" s="10"/>
      <c r="OF1153" s="219"/>
      <c r="OG1153" s="167" t="s">
        <v>84</v>
      </c>
      <c r="OH1153" s="500" t="s">
        <v>433</v>
      </c>
      <c r="OJ1153" s="168"/>
      <c r="OK1153" s="168">
        <f t="shared" si="3841"/>
        <v>0</v>
      </c>
      <c r="OL1153" s="167" t="s">
        <v>69</v>
      </c>
      <c r="OM1153" s="10">
        <f t="shared" ref="OM1153" si="4752">OK1153*1.1</f>
        <v>0</v>
      </c>
      <c r="ON1153" s="10"/>
      <c r="OO1153" s="219"/>
      <c r="OP1153" s="167" t="s">
        <v>84</v>
      </c>
      <c r="OQ1153" s="500" t="s">
        <v>3070</v>
      </c>
      <c r="OS1153" s="168"/>
      <c r="OT1153" s="168">
        <f t="shared" si="3844"/>
        <v>0</v>
      </c>
      <c r="OU1153" s="167" t="s">
        <v>69</v>
      </c>
      <c r="OV1153" s="10">
        <f t="shared" ref="OV1153" si="4753">OT1153*1.1</f>
        <v>0</v>
      </c>
      <c r="OW1153" s="10"/>
      <c r="OX1153" s="219"/>
      <c r="OY1153" s="167" t="s">
        <v>84</v>
      </c>
      <c r="OZ1153" s="500" t="s">
        <v>451</v>
      </c>
      <c r="PB1153" s="168"/>
      <c r="PC1153" s="168">
        <f t="shared" si="3847"/>
        <v>93</v>
      </c>
      <c r="PD1153" s="167" t="s">
        <v>69</v>
      </c>
      <c r="PE1153" s="10">
        <f t="shared" ref="PE1153" si="4754">PC1153*1.1</f>
        <v>102.30000000000001</v>
      </c>
      <c r="PF1153" s="10"/>
      <c r="PG1153" s="219"/>
      <c r="PH1153" s="167" t="s">
        <v>84</v>
      </c>
      <c r="PI1153" s="500" t="s">
        <v>3315</v>
      </c>
      <c r="PK1153" s="168"/>
      <c r="PL1153" s="168">
        <f t="shared" si="3850"/>
        <v>76</v>
      </c>
      <c r="PM1153" s="167" t="s">
        <v>69</v>
      </c>
      <c r="PN1153" s="10">
        <f t="shared" ref="PN1153" si="4755">PL1153*1.1</f>
        <v>83.600000000000009</v>
      </c>
      <c r="PO1153" s="10"/>
      <c r="PP1153" s="219"/>
      <c r="PQ1153" s="167" t="s">
        <v>84</v>
      </c>
      <c r="PR1153" s="500" t="s">
        <v>588</v>
      </c>
      <c r="PT1153" s="168"/>
      <c r="PU1153" s="168">
        <f t="shared" si="3853"/>
        <v>15</v>
      </c>
      <c r="PV1153" s="167" t="s">
        <v>69</v>
      </c>
      <c r="PW1153" s="10">
        <f t="shared" ref="PW1153" si="4756">PU1153*1.1</f>
        <v>16.5</v>
      </c>
      <c r="PX1153" s="10"/>
      <c r="PY1153" s="219"/>
      <c r="PZ1153" s="167" t="s">
        <v>84</v>
      </c>
      <c r="QA1153" s="500" t="s">
        <v>566</v>
      </c>
      <c r="QC1153" s="168"/>
      <c r="QD1153" s="168">
        <f t="shared" si="3856"/>
        <v>10</v>
      </c>
      <c r="QE1153" s="167" t="s">
        <v>69</v>
      </c>
      <c r="QF1153" s="10">
        <f t="shared" ref="QF1153" si="4757">QD1153*1.1</f>
        <v>11</v>
      </c>
      <c r="QG1153" s="10"/>
      <c r="QH1153" s="219"/>
      <c r="QI1153" s="167" t="s">
        <v>84</v>
      </c>
      <c r="QJ1153" s="500" t="s">
        <v>1963</v>
      </c>
      <c r="QL1153" s="168"/>
      <c r="QM1153" s="168">
        <f t="shared" si="3859"/>
        <v>50</v>
      </c>
      <c r="QN1153" s="167" t="s">
        <v>69</v>
      </c>
      <c r="QO1153" s="10">
        <f t="shared" ref="QO1153" si="4758">QM1153*1.1</f>
        <v>55.000000000000007</v>
      </c>
      <c r="QP1153" s="10"/>
      <c r="QQ1153" s="219"/>
      <c r="QR1153" s="167" t="s">
        <v>84</v>
      </c>
      <c r="QS1153" s="500" t="s">
        <v>2187</v>
      </c>
      <c r="QU1153" s="168"/>
      <c r="QV1153" s="168">
        <f t="shared" si="3862"/>
        <v>15</v>
      </c>
      <c r="QW1153" s="167" t="s">
        <v>69</v>
      </c>
      <c r="QX1153" s="10">
        <f t="shared" ref="QX1153" si="4759">QV1153*1.1</f>
        <v>16.5</v>
      </c>
      <c r="QY1153" s="10"/>
      <c r="QZ1153" s="219"/>
      <c r="RA1153" s="167" t="s">
        <v>84</v>
      </c>
      <c r="RB1153" s="500" t="s">
        <v>433</v>
      </c>
      <c r="RD1153" s="168"/>
      <c r="RE1153" s="168">
        <f t="shared" si="3865"/>
        <v>0</v>
      </c>
      <c r="RF1153" s="167" t="s">
        <v>69</v>
      </c>
      <c r="RG1153" s="10">
        <f t="shared" ref="RG1153" si="4760">RE1153*1.1</f>
        <v>0</v>
      </c>
      <c r="RH1153" s="10"/>
      <c r="RI1153" s="219"/>
      <c r="RJ1153" s="167" t="s">
        <v>84</v>
      </c>
      <c r="RK1153" s="500" t="s">
        <v>2007</v>
      </c>
      <c r="RM1153" s="168"/>
      <c r="RN1153" s="168">
        <f t="shared" si="3868"/>
        <v>3</v>
      </c>
      <c r="RO1153" s="167" t="s">
        <v>69</v>
      </c>
      <c r="RP1153" s="10">
        <f t="shared" ref="RP1153" si="4761">RN1153*1.1</f>
        <v>3.3000000000000003</v>
      </c>
      <c r="RQ1153" s="10"/>
      <c r="RR1153" s="219"/>
      <c r="RS1153" s="167" t="s">
        <v>84</v>
      </c>
      <c r="RT1153" s="500" t="s">
        <v>945</v>
      </c>
      <c r="RV1153" s="168"/>
      <c r="RW1153" s="168">
        <f t="shared" si="3871"/>
        <v>6</v>
      </c>
      <c r="RX1153" s="167" t="s">
        <v>69</v>
      </c>
      <c r="RY1153" s="10">
        <f t="shared" ref="RY1153" si="4762">RW1153*1.1</f>
        <v>6.6000000000000005</v>
      </c>
      <c r="RZ1153" s="10"/>
      <c r="SA1153" s="219"/>
      <c r="SB1153" s="167" t="s">
        <v>84</v>
      </c>
      <c r="SC1153" s="500" t="s">
        <v>424</v>
      </c>
      <c r="SE1153" s="168"/>
      <c r="SF1153" s="168">
        <f t="shared" si="3874"/>
        <v>29</v>
      </c>
      <c r="SG1153" s="167" t="s">
        <v>69</v>
      </c>
      <c r="SH1153" s="10">
        <f t="shared" ref="SH1153" si="4763">SF1153*1.1</f>
        <v>31.900000000000002</v>
      </c>
      <c r="SI1153" s="10"/>
      <c r="SJ1153" s="219"/>
      <c r="SK1153" s="167" t="s">
        <v>84</v>
      </c>
      <c r="SL1153" s="500" t="s">
        <v>1942</v>
      </c>
      <c r="SN1153" s="168"/>
      <c r="SO1153" s="168">
        <f t="shared" si="3877"/>
        <v>3</v>
      </c>
      <c r="SP1153" s="167" t="s">
        <v>69</v>
      </c>
      <c r="SQ1153" s="10">
        <f t="shared" ref="SQ1153" si="4764">SO1153*1.1</f>
        <v>3.3000000000000003</v>
      </c>
      <c r="SR1153" s="10"/>
      <c r="SS1153" s="219"/>
      <c r="ST1153" s="167" t="s">
        <v>84</v>
      </c>
      <c r="SU1153" s="500" t="s">
        <v>2187</v>
      </c>
      <c r="SW1153" s="168"/>
      <c r="SX1153" s="168">
        <f t="shared" si="3880"/>
        <v>15</v>
      </c>
      <c r="SY1153" s="167" t="s">
        <v>69</v>
      </c>
      <c r="SZ1153" s="10">
        <f t="shared" ref="SZ1153" si="4765">SX1153*1.1</f>
        <v>16.5</v>
      </c>
      <c r="TA1153" s="10"/>
      <c r="TB1153" s="219"/>
      <c r="TC1153" s="167" t="s">
        <v>84</v>
      </c>
      <c r="TD1153" s="500" t="s">
        <v>2436</v>
      </c>
      <c r="TF1153" s="168"/>
      <c r="TG1153" s="168">
        <f t="shared" si="3883"/>
        <v>87</v>
      </c>
      <c r="TH1153" s="167" t="s">
        <v>69</v>
      </c>
      <c r="TI1153" s="10">
        <f t="shared" ref="TI1153" si="4766">TG1153*1.1</f>
        <v>95.7</v>
      </c>
      <c r="TJ1153" s="10"/>
      <c r="TK1153" s="219"/>
      <c r="TL1153" s="167" t="s">
        <v>84</v>
      </c>
      <c r="TM1153" s="328" t="s">
        <v>1296</v>
      </c>
      <c r="TO1153" s="168"/>
      <c r="TP1153" s="168">
        <f t="shared" si="3886"/>
        <v>16</v>
      </c>
      <c r="TQ1153" s="167" t="s">
        <v>69</v>
      </c>
      <c r="TR1153" s="10">
        <f t="shared" ref="TR1153" si="4767">TP1153*1.1</f>
        <v>17.600000000000001</v>
      </c>
      <c r="TS1153" s="10"/>
      <c r="TT1153" s="219"/>
      <c r="TU1153" s="167" t="s">
        <v>84</v>
      </c>
      <c r="TV1153" s="500" t="s">
        <v>945</v>
      </c>
      <c r="TX1153" s="168"/>
      <c r="TY1153" s="168">
        <f t="shared" si="3889"/>
        <v>6</v>
      </c>
      <c r="TZ1153" s="167" t="s">
        <v>69</v>
      </c>
      <c r="UA1153" s="10">
        <f t="shared" ref="UA1153" si="4768">TY1153*1.1</f>
        <v>6.6000000000000005</v>
      </c>
      <c r="UB1153" s="10"/>
      <c r="UC1153" s="219"/>
      <c r="UD1153" s="167" t="s">
        <v>84</v>
      </c>
      <c r="UE1153" s="328" t="s">
        <v>451</v>
      </c>
      <c r="UG1153" s="168"/>
      <c r="UH1153" s="168">
        <f t="shared" si="3892"/>
        <v>93</v>
      </c>
      <c r="UI1153" s="167" t="s">
        <v>69</v>
      </c>
      <c r="UJ1153" s="10">
        <f t="shared" ref="UJ1153" si="4769">UH1153*1.1</f>
        <v>102.30000000000001</v>
      </c>
      <c r="UK1153" s="10"/>
      <c r="UL1153" s="219"/>
      <c r="UM1153" s="167" t="s">
        <v>84</v>
      </c>
      <c r="UN1153" s="500" t="s">
        <v>953</v>
      </c>
      <c r="UP1153" s="168"/>
      <c r="UQ1153" s="168">
        <f t="shared" si="3895"/>
        <v>33</v>
      </c>
      <c r="UR1153" s="167" t="s">
        <v>69</v>
      </c>
      <c r="US1153" s="10">
        <f t="shared" ref="US1153" si="4770">UQ1153*1.1</f>
        <v>36.300000000000004</v>
      </c>
      <c r="UT1153" s="10"/>
      <c r="UU1153" s="219"/>
      <c r="UV1153" s="167" t="s">
        <v>84</v>
      </c>
      <c r="UW1153" s="500" t="s">
        <v>532</v>
      </c>
      <c r="UY1153" s="168"/>
      <c r="UZ1153" s="168">
        <f t="shared" si="3898"/>
        <v>69</v>
      </c>
      <c r="VA1153" s="167" t="s">
        <v>69</v>
      </c>
      <c r="VB1153" s="10">
        <f t="shared" ref="VB1153" si="4771">UZ1153*1.1</f>
        <v>75.900000000000006</v>
      </c>
      <c r="VC1153" s="10"/>
      <c r="VD1153" s="219"/>
      <c r="VE1153" s="167" t="s">
        <v>84</v>
      </c>
      <c r="VF1153" s="500" t="s">
        <v>2007</v>
      </c>
      <c r="VH1153" s="168"/>
      <c r="VI1153" s="168">
        <f t="shared" si="3901"/>
        <v>3</v>
      </c>
      <c r="VJ1153" s="167" t="s">
        <v>69</v>
      </c>
      <c r="VK1153" s="10">
        <f t="shared" ref="VK1153" si="4772">VI1153*1.1</f>
        <v>3.3000000000000003</v>
      </c>
      <c r="VL1153" s="10"/>
      <c r="VM1153" s="219"/>
      <c r="VN1153" s="167" t="s">
        <v>84</v>
      </c>
      <c r="VO1153" s="500" t="s">
        <v>429</v>
      </c>
      <c r="VQ1153" s="168"/>
      <c r="VR1153" s="168">
        <f t="shared" si="3904"/>
        <v>0</v>
      </c>
      <c r="VS1153" s="167" t="s">
        <v>69</v>
      </c>
      <c r="VT1153" s="10">
        <f t="shared" ref="VT1153" si="4773">VR1153*1.1</f>
        <v>0</v>
      </c>
      <c r="VU1153" s="10"/>
      <c r="VV1153" s="219"/>
      <c r="VW1153" s="167" t="s">
        <v>84</v>
      </c>
      <c r="VX1153" s="500" t="s">
        <v>1963</v>
      </c>
      <c r="VZ1153" s="168"/>
      <c r="WA1153" s="168">
        <f t="shared" si="3907"/>
        <v>50</v>
      </c>
      <c r="WB1153" s="167" t="s">
        <v>69</v>
      </c>
      <c r="WC1153" s="10">
        <f t="shared" ref="WC1153" si="4774">WA1153*1.1</f>
        <v>55.000000000000007</v>
      </c>
      <c r="WD1153" s="10"/>
      <c r="WE1153" s="219"/>
      <c r="WF1153" s="167" t="s">
        <v>84</v>
      </c>
      <c r="WG1153" s="500" t="s">
        <v>566</v>
      </c>
      <c r="WI1153" s="168"/>
      <c r="WJ1153" s="168">
        <f t="shared" si="3910"/>
        <v>10</v>
      </c>
      <c r="WK1153" s="167" t="s">
        <v>69</v>
      </c>
      <c r="WL1153" s="10">
        <f t="shared" ref="WL1153" si="4775">WJ1153*1.1</f>
        <v>11</v>
      </c>
      <c r="WM1153" s="10"/>
      <c r="WN1153" s="219"/>
      <c r="WO1153" s="167" t="s">
        <v>84</v>
      </c>
      <c r="WP1153" s="500" t="s">
        <v>588</v>
      </c>
      <c r="WR1153" s="168"/>
      <c r="WS1153" s="168">
        <f t="shared" si="3913"/>
        <v>15</v>
      </c>
      <c r="WT1153" s="167" t="s">
        <v>69</v>
      </c>
      <c r="WU1153" s="10">
        <f t="shared" ref="WU1153" si="4776">WS1153*1.1</f>
        <v>16.5</v>
      </c>
      <c r="WV1153" s="10"/>
      <c r="WW1153" s="219"/>
      <c r="WX1153" s="167" t="s">
        <v>84</v>
      </c>
      <c r="WY1153" s="499" t="s">
        <v>2191</v>
      </c>
      <c r="XA1153" s="168"/>
      <c r="XB1153" s="168">
        <f t="shared" si="3916"/>
        <v>194</v>
      </c>
      <c r="XC1153" s="167" t="s">
        <v>69</v>
      </c>
      <c r="XD1153" s="10">
        <f t="shared" ref="XD1153" si="4777">XB1153*1.1</f>
        <v>213.4</v>
      </c>
      <c r="XE1153" s="10"/>
      <c r="XF1153" s="219"/>
      <c r="XG1153" s="167" t="s">
        <v>84</v>
      </c>
      <c r="XH1153" s="500" t="s">
        <v>3070</v>
      </c>
      <c r="XJ1153" s="168"/>
      <c r="XK1153" s="168">
        <f t="shared" si="3919"/>
        <v>0</v>
      </c>
      <c r="XL1153" s="167" t="s">
        <v>69</v>
      </c>
      <c r="XM1153" s="10">
        <f t="shared" ref="XM1153" si="4778">XK1153*1.1</f>
        <v>0</v>
      </c>
      <c r="XN1153" s="10"/>
      <c r="XO1153" s="219"/>
      <c r="XP1153" s="167" t="s">
        <v>84</v>
      </c>
      <c r="XQ1153" s="500" t="s">
        <v>2436</v>
      </c>
      <c r="XS1153" s="168"/>
      <c r="XT1153" s="168">
        <f t="shared" si="3922"/>
        <v>87</v>
      </c>
      <c r="XU1153" s="167" t="s">
        <v>69</v>
      </c>
      <c r="XV1153" s="10">
        <f t="shared" ref="XV1153" si="4779">XT1153*1.1</f>
        <v>95.7</v>
      </c>
      <c r="XW1153" s="10"/>
      <c r="XX1153" s="219"/>
      <c r="XY1153" s="167" t="s">
        <v>84</v>
      </c>
      <c r="XZ1153" s="500" t="s">
        <v>1963</v>
      </c>
      <c r="YB1153" s="168"/>
      <c r="YC1153" s="168">
        <f t="shared" si="3925"/>
        <v>50</v>
      </c>
      <c r="YD1153" s="167" t="s">
        <v>69</v>
      </c>
      <c r="YE1153" s="10">
        <f t="shared" ref="YE1153" si="4780">YC1153*1.1</f>
        <v>55.000000000000007</v>
      </c>
      <c r="YF1153" s="10"/>
      <c r="YG1153" s="219"/>
      <c r="YH1153" s="167" t="s">
        <v>84</v>
      </c>
      <c r="YI1153" s="500" t="s">
        <v>1374</v>
      </c>
      <c r="YK1153" s="168"/>
      <c r="YL1153" s="168">
        <f t="shared" si="3928"/>
        <v>242</v>
      </c>
      <c r="YM1153" s="167" t="s">
        <v>69</v>
      </c>
      <c r="YN1153" s="10">
        <f t="shared" ref="YN1153" si="4781">YL1153*1.1</f>
        <v>266.20000000000005</v>
      </c>
      <c r="YO1153" s="10"/>
      <c r="YP1153" s="219"/>
      <c r="YQ1153" s="167" t="s">
        <v>84</v>
      </c>
      <c r="YR1153" s="500" t="s">
        <v>1942</v>
      </c>
      <c r="YT1153" s="168"/>
      <c r="YU1153" s="168">
        <f t="shared" si="3931"/>
        <v>3</v>
      </c>
      <c r="YV1153" s="167" t="s">
        <v>69</v>
      </c>
      <c r="YW1153" s="10">
        <f t="shared" ref="YW1153" si="4782">YU1153*1.1</f>
        <v>3.3000000000000003</v>
      </c>
      <c r="YX1153" s="10"/>
      <c r="YY1153" s="219"/>
      <c r="YZ1153" s="167" t="s">
        <v>84</v>
      </c>
      <c r="ZA1153" s="500" t="s">
        <v>2931</v>
      </c>
      <c r="ZC1153" s="168"/>
      <c r="ZD1153" s="168">
        <f t="shared" si="3934"/>
        <v>156</v>
      </c>
      <c r="ZE1153" s="167" t="s">
        <v>69</v>
      </c>
      <c r="ZF1153" s="10">
        <f t="shared" ref="ZF1153" si="4783">ZD1153*1.1</f>
        <v>171.60000000000002</v>
      </c>
      <c r="ZG1153" s="10"/>
      <c r="ZH1153" s="219"/>
      <c r="ZI1153" s="167" t="s">
        <v>84</v>
      </c>
      <c r="ZJ1153" s="500" t="s">
        <v>433</v>
      </c>
      <c r="ZL1153" s="168"/>
      <c r="ZM1153" s="168">
        <f t="shared" si="3937"/>
        <v>0</v>
      </c>
      <c r="ZN1153" s="167" t="s">
        <v>69</v>
      </c>
      <c r="ZO1153" s="10">
        <f t="shared" ref="ZO1153" si="4784">ZM1153*1.1</f>
        <v>0</v>
      </c>
      <c r="ZP1153" s="10"/>
      <c r="ZQ1153" s="219"/>
      <c r="ZR1153" s="167" t="s">
        <v>84</v>
      </c>
      <c r="ZS1153" s="498" t="s">
        <v>2191</v>
      </c>
      <c r="ZU1153" s="168"/>
      <c r="ZV1153" s="168">
        <f t="shared" si="3940"/>
        <v>194</v>
      </c>
      <c r="ZW1153" s="167" t="s">
        <v>69</v>
      </c>
      <c r="ZX1153" s="10">
        <f t="shared" ref="ZX1153" si="4785">ZV1153*1.1</f>
        <v>213.4</v>
      </c>
      <c r="ZY1153" s="10"/>
      <c r="ZZ1153" s="219"/>
      <c r="AAA1153" s="167" t="s">
        <v>84</v>
      </c>
      <c r="AAB1153" s="500" t="s">
        <v>2187</v>
      </c>
      <c r="AAD1153" s="168"/>
      <c r="AAE1153" s="168">
        <f t="shared" si="3943"/>
        <v>15</v>
      </c>
      <c r="AAF1153" s="167" t="s">
        <v>69</v>
      </c>
      <c r="AAG1153" s="10">
        <f t="shared" ref="AAG1153" si="4786">AAE1153*1.1</f>
        <v>16.5</v>
      </c>
      <c r="AAH1153" s="10"/>
      <c r="AAI1153" s="219"/>
      <c r="AAJ1153" s="167" t="s">
        <v>84</v>
      </c>
      <c r="AAK1153" s="500" t="s">
        <v>433</v>
      </c>
      <c r="AAM1153" s="168"/>
      <c r="AAN1153" s="168">
        <f t="shared" si="3946"/>
        <v>0</v>
      </c>
      <c r="AAO1153" s="167" t="s">
        <v>69</v>
      </c>
      <c r="AAP1153" s="10">
        <f t="shared" ref="AAP1153" si="4787">AAN1153*1.1</f>
        <v>0</v>
      </c>
      <c r="AAQ1153" s="10"/>
      <c r="AAR1153" s="219"/>
      <c r="AAS1153" s="167" t="s">
        <v>84</v>
      </c>
      <c r="AAT1153" s="500" t="s">
        <v>451</v>
      </c>
      <c r="AAV1153" s="168"/>
      <c r="AAW1153" s="168">
        <f t="shared" si="3949"/>
        <v>93</v>
      </c>
      <c r="AAX1153" s="167" t="s">
        <v>69</v>
      </c>
      <c r="AAY1153" s="10">
        <f t="shared" ref="AAY1153" si="4788">AAW1153*1.1</f>
        <v>102.30000000000001</v>
      </c>
      <c r="AAZ1153" s="10"/>
      <c r="ABA1153" s="219"/>
      <c r="ABB1153" s="167" t="s">
        <v>84</v>
      </c>
      <c r="ABC1153" s="500" t="s">
        <v>3070</v>
      </c>
      <c r="ABE1153" s="168"/>
      <c r="ABF1153" s="168">
        <f t="shared" si="3952"/>
        <v>0</v>
      </c>
      <c r="ABG1153" s="167" t="s">
        <v>69</v>
      </c>
      <c r="ABH1153" s="10">
        <f t="shared" ref="ABH1153" si="4789">ABF1153*1.1</f>
        <v>0</v>
      </c>
      <c r="ABI1153" s="10"/>
      <c r="ABJ1153" s="219"/>
      <c r="ABK1153" s="167" t="s">
        <v>84</v>
      </c>
      <c r="ABL1153" s="500" t="s">
        <v>2931</v>
      </c>
      <c r="ABN1153" s="168"/>
      <c r="ABO1153" s="168">
        <f t="shared" si="3955"/>
        <v>156</v>
      </c>
      <c r="ABP1153" s="167" t="s">
        <v>69</v>
      </c>
      <c r="ABQ1153" s="10">
        <f t="shared" ref="ABQ1153" si="4790">ABO1153*1.1</f>
        <v>171.60000000000002</v>
      </c>
      <c r="ABR1153" s="10"/>
      <c r="ABS1153" s="219"/>
      <c r="ABT1153" s="167" t="s">
        <v>84</v>
      </c>
      <c r="ABU1153" s="498" t="s">
        <v>429</v>
      </c>
      <c r="ABW1153" s="168"/>
      <c r="ABX1153" s="168">
        <f t="shared" si="3958"/>
        <v>0</v>
      </c>
      <c r="ABY1153" s="167" t="s">
        <v>69</v>
      </c>
      <c r="ABZ1153" s="10">
        <f t="shared" ref="ABZ1153" si="4791">ABX1153*1.1</f>
        <v>0</v>
      </c>
      <c r="ACA1153" s="10"/>
      <c r="ACB1153" s="219"/>
      <c r="ACC1153" s="167" t="s">
        <v>84</v>
      </c>
      <c r="ACD1153" s="500" t="s">
        <v>3070</v>
      </c>
      <c r="ACF1153" s="168"/>
      <c r="ACG1153" s="168">
        <f t="shared" si="3961"/>
        <v>0</v>
      </c>
      <c r="ACH1153" s="167" t="s">
        <v>69</v>
      </c>
      <c r="ACI1153" s="10">
        <f t="shared" ref="ACI1153" si="4792">ACG1153*1.1</f>
        <v>0</v>
      </c>
      <c r="ACJ1153" s="10"/>
      <c r="ACK1153" s="219"/>
      <c r="ACL1153" s="167" t="s">
        <v>84</v>
      </c>
      <c r="ACM1153" s="500" t="s">
        <v>2187</v>
      </c>
      <c r="ACO1153" s="168"/>
      <c r="ACP1153" s="168">
        <f t="shared" si="3964"/>
        <v>15</v>
      </c>
      <c r="ACQ1153" s="167" t="s">
        <v>69</v>
      </c>
      <c r="ACR1153" s="10">
        <f t="shared" ref="ACR1153" si="4793">ACP1153*1.1</f>
        <v>16.5</v>
      </c>
      <c r="ACS1153" s="10"/>
      <c r="ACT1153" s="219"/>
      <c r="ACU1153" s="167" t="s">
        <v>84</v>
      </c>
      <c r="ACV1153" s="500" t="s">
        <v>429</v>
      </c>
      <c r="ACX1153" s="168"/>
      <c r="ACY1153" s="168">
        <f t="shared" si="3967"/>
        <v>0</v>
      </c>
      <c r="ACZ1153" s="167" t="s">
        <v>69</v>
      </c>
      <c r="ADA1153" s="10">
        <f t="shared" ref="ADA1153" si="4794">ACY1153*1.1</f>
        <v>0</v>
      </c>
      <c r="ADB1153" s="10"/>
      <c r="ADC1153" s="219"/>
      <c r="ADD1153" s="167" t="s">
        <v>84</v>
      </c>
      <c r="ADE1153" s="500" t="s">
        <v>429</v>
      </c>
      <c r="ADG1153" s="168"/>
      <c r="ADH1153" s="168">
        <f t="shared" si="3970"/>
        <v>0</v>
      </c>
      <c r="ADI1153" s="167" t="s">
        <v>69</v>
      </c>
      <c r="ADJ1153" s="10">
        <f t="shared" ref="ADJ1153" si="4795">ADH1153*1.1</f>
        <v>0</v>
      </c>
      <c r="ADK1153" s="10"/>
      <c r="ADL1153" s="219"/>
      <c r="ADM1153" s="167" t="s">
        <v>84</v>
      </c>
      <c r="ADN1153" s="500" t="s">
        <v>1635</v>
      </c>
      <c r="ADP1153" s="168"/>
      <c r="ADQ1153" s="168">
        <f t="shared" si="3973"/>
        <v>45</v>
      </c>
      <c r="ADR1153" s="167" t="s">
        <v>69</v>
      </c>
      <c r="ADS1153" s="10">
        <f t="shared" ref="ADS1153" si="4796">ADQ1153*1.1</f>
        <v>49.500000000000007</v>
      </c>
      <c r="ADT1153" s="10"/>
      <c r="ADU1153" s="219"/>
      <c r="ADV1153" s="167" t="s">
        <v>84</v>
      </c>
      <c r="ADW1153" s="328" t="s">
        <v>2436</v>
      </c>
      <c r="ADY1153" s="168"/>
      <c r="ADZ1153" s="168">
        <f t="shared" si="3976"/>
        <v>87</v>
      </c>
      <c r="AEA1153" s="167" t="s">
        <v>69</v>
      </c>
      <c r="AEB1153" s="10">
        <f t="shared" ref="AEB1153" si="4797">ADZ1153*1.1</f>
        <v>95.7</v>
      </c>
      <c r="AEC1153" s="10"/>
      <c r="AED1153" s="219"/>
      <c r="AEE1153" s="167" t="s">
        <v>84</v>
      </c>
      <c r="AEF1153" s="500" t="s">
        <v>1296</v>
      </c>
      <c r="AEH1153" s="168"/>
      <c r="AEI1153" s="168">
        <f t="shared" si="3979"/>
        <v>16</v>
      </c>
      <c r="AEJ1153" s="167" t="s">
        <v>69</v>
      </c>
      <c r="AEK1153" s="10">
        <f t="shared" ref="AEK1153" si="4798">AEI1153*1.1</f>
        <v>17.600000000000001</v>
      </c>
      <c r="AEL1153" s="10"/>
      <c r="AEM1153" s="219"/>
      <c r="AEN1153" s="167" t="s">
        <v>84</v>
      </c>
      <c r="AEO1153" s="500" t="s">
        <v>1963</v>
      </c>
      <c r="AEQ1153" s="168"/>
      <c r="AER1153" s="168">
        <f t="shared" si="3982"/>
        <v>50</v>
      </c>
      <c r="AES1153" s="167" t="s">
        <v>69</v>
      </c>
      <c r="AET1153" s="10">
        <f t="shared" ref="AET1153" si="4799">AER1153*1.1</f>
        <v>55.000000000000007</v>
      </c>
      <c r="AEU1153" s="10"/>
      <c r="AEV1153" s="219"/>
      <c r="AEW1153" s="167" t="s">
        <v>84</v>
      </c>
      <c r="AEX1153" s="500" t="s">
        <v>1296</v>
      </c>
      <c r="AEZ1153" s="168"/>
      <c r="AFA1153" s="168">
        <f t="shared" si="3985"/>
        <v>16</v>
      </c>
      <c r="AFB1153" s="167" t="s">
        <v>69</v>
      </c>
      <c r="AFC1153" s="10">
        <f t="shared" ref="AFC1153" si="4800">AFA1153*1.1</f>
        <v>17.600000000000001</v>
      </c>
      <c r="AFD1153" s="10"/>
      <c r="AFE1153" s="219"/>
      <c r="AFF1153" s="167" t="s">
        <v>84</v>
      </c>
      <c r="AFG1153" s="500" t="s">
        <v>566</v>
      </c>
      <c r="AFI1153" s="168"/>
      <c r="AFJ1153" s="168">
        <f t="shared" si="3988"/>
        <v>10</v>
      </c>
      <c r="AFK1153" s="167" t="s">
        <v>69</v>
      </c>
      <c r="AFL1153" s="10">
        <f t="shared" ref="AFL1153" si="4801">AFJ1153*1.1</f>
        <v>11</v>
      </c>
      <c r="AFM1153" s="10"/>
      <c r="AFN1153" s="219"/>
      <c r="AFO1153" s="167" t="s">
        <v>84</v>
      </c>
      <c r="AFP1153" s="500" t="s">
        <v>1635</v>
      </c>
      <c r="AFR1153" s="168"/>
      <c r="AFS1153" s="168">
        <f t="shared" si="3991"/>
        <v>45</v>
      </c>
      <c r="AFT1153" s="167" t="s">
        <v>69</v>
      </c>
      <c r="AFU1153" s="10">
        <f t="shared" ref="AFU1153" si="4802">AFS1153*1.1</f>
        <v>49.500000000000007</v>
      </c>
      <c r="AFV1153" s="10"/>
      <c r="AFW1153" s="219"/>
      <c r="AFX1153" s="167" t="s">
        <v>84</v>
      </c>
      <c r="AFY1153" s="500" t="s">
        <v>566</v>
      </c>
      <c r="AGA1153" s="168"/>
      <c r="AGB1153" s="168">
        <f t="shared" si="3994"/>
        <v>10</v>
      </c>
      <c r="AGC1153" s="167" t="s">
        <v>69</v>
      </c>
      <c r="AGD1153" s="10">
        <f t="shared" ref="AGD1153" si="4803">AGB1153*1.1</f>
        <v>11</v>
      </c>
      <c r="AGE1153" s="10"/>
      <c r="AGF1153" s="219"/>
      <c r="AGG1153" s="167" t="s">
        <v>84</v>
      </c>
      <c r="AGH1153" s="498" t="s">
        <v>3315</v>
      </c>
      <c r="AGJ1153" s="168"/>
      <c r="AGK1153" s="168">
        <f t="shared" si="3997"/>
        <v>76</v>
      </c>
      <c r="AGL1153" s="167" t="s">
        <v>69</v>
      </c>
      <c r="AGM1153" s="10">
        <f t="shared" ref="AGM1153" si="4804">AGK1153*1.1</f>
        <v>83.600000000000009</v>
      </c>
      <c r="AGN1153" s="10"/>
      <c r="AGO1153" s="219"/>
      <c r="AGP1153" s="167" t="s">
        <v>84</v>
      </c>
      <c r="AGQ1153" s="500" t="s">
        <v>1374</v>
      </c>
      <c r="AGS1153" s="168"/>
      <c r="AGT1153" s="168">
        <f t="shared" si="4000"/>
        <v>242</v>
      </c>
      <c r="AGU1153" s="167" t="s">
        <v>69</v>
      </c>
      <c r="AGV1153" s="10">
        <f t="shared" ref="AGV1153" si="4805">AGT1153*1.1</f>
        <v>266.20000000000005</v>
      </c>
      <c r="AGW1153" s="10"/>
      <c r="AGX1153" s="219"/>
      <c r="AGY1153" s="167" t="s">
        <v>84</v>
      </c>
      <c r="AGZ1153" s="500" t="s">
        <v>1963</v>
      </c>
      <c r="AHB1153" s="168"/>
      <c r="AHC1153" s="168">
        <f t="shared" si="4003"/>
        <v>50</v>
      </c>
      <c r="AHD1153" s="167" t="s">
        <v>69</v>
      </c>
      <c r="AHE1153" s="10">
        <f t="shared" ref="AHE1153" si="4806">AHC1153*1.1</f>
        <v>55.000000000000007</v>
      </c>
      <c r="AHF1153" s="10"/>
      <c r="AHG1153" s="219"/>
      <c r="AHH1153" s="167" t="s">
        <v>84</v>
      </c>
      <c r="AHI1153" s="500" t="s">
        <v>980</v>
      </c>
      <c r="AHK1153" s="168"/>
      <c r="AHL1153" s="168">
        <f t="shared" si="4006"/>
        <v>0</v>
      </c>
      <c r="AHM1153" s="167" t="s">
        <v>69</v>
      </c>
      <c r="AHN1153" s="10">
        <f t="shared" ref="AHN1153" si="4807">AHL1153*1.1</f>
        <v>0</v>
      </c>
      <c r="AHO1153" s="10"/>
      <c r="AHP1153" s="219"/>
      <c r="AHQ1153" s="167" t="s">
        <v>84</v>
      </c>
      <c r="AHR1153" s="500" t="s">
        <v>1296</v>
      </c>
      <c r="AHT1153" s="168"/>
      <c r="AHU1153" s="168">
        <f t="shared" si="4009"/>
        <v>16</v>
      </c>
      <c r="AHV1153" s="167" t="s">
        <v>69</v>
      </c>
      <c r="AHW1153" s="10">
        <f t="shared" ref="AHW1153" si="4808">AHU1153*1.1</f>
        <v>17.600000000000001</v>
      </c>
      <c r="AHX1153" s="10"/>
      <c r="AHY1153" s="219"/>
      <c r="AHZ1153" s="167" t="s">
        <v>84</v>
      </c>
      <c r="AIA1153" s="500" t="s">
        <v>451</v>
      </c>
      <c r="AIC1153" s="168"/>
      <c r="AID1153" s="168">
        <f t="shared" si="4012"/>
        <v>93</v>
      </c>
      <c r="AIE1153" s="167" t="s">
        <v>69</v>
      </c>
      <c r="AIF1153" s="10">
        <f t="shared" ref="AIF1153" si="4809">AID1153*1.1</f>
        <v>102.30000000000001</v>
      </c>
      <c r="AIG1153" s="10"/>
      <c r="AIH1153" s="219"/>
      <c r="AII1153" s="167" t="s">
        <v>84</v>
      </c>
      <c r="AIJ1153" s="498" t="s">
        <v>1635</v>
      </c>
      <c r="AIL1153" s="168"/>
      <c r="AIM1153" s="168">
        <f t="shared" si="4015"/>
        <v>45</v>
      </c>
      <c r="AIN1153" s="167" t="s">
        <v>69</v>
      </c>
      <c r="AIO1153" s="10">
        <f t="shared" ref="AIO1153" si="4810">AIM1153*1.1</f>
        <v>49.500000000000007</v>
      </c>
      <c r="AIP1153" s="10"/>
      <c r="AIQ1153" s="219"/>
      <c r="AIR1153" s="167" t="s">
        <v>84</v>
      </c>
      <c r="AIS1153" s="500" t="s">
        <v>451</v>
      </c>
      <c r="AIU1153" s="168"/>
      <c r="AIV1153" s="168">
        <f t="shared" si="4018"/>
        <v>93</v>
      </c>
      <c r="AIW1153" s="167" t="s">
        <v>69</v>
      </c>
      <c r="AIX1153" s="10">
        <f t="shared" ref="AIX1153" si="4811">AIV1153*1.1</f>
        <v>102.30000000000001</v>
      </c>
      <c r="AIY1153" s="10"/>
      <c r="AIZ1153" s="219"/>
      <c r="AJA1153" s="167" t="s">
        <v>84</v>
      </c>
      <c r="AJB1153" s="500" t="s">
        <v>1374</v>
      </c>
      <c r="AJD1153" s="168"/>
      <c r="AJE1153" s="168">
        <f t="shared" si="4021"/>
        <v>242</v>
      </c>
      <c r="AJF1153" s="167" t="s">
        <v>69</v>
      </c>
      <c r="AJG1153" s="10">
        <f t="shared" ref="AJG1153" si="4812">AJE1153*1.1</f>
        <v>266.20000000000005</v>
      </c>
      <c r="AJH1153" s="10"/>
      <c r="AJI1153" s="219"/>
      <c r="AJJ1153" s="167" t="s">
        <v>84</v>
      </c>
      <c r="AJK1153" s="500" t="s">
        <v>429</v>
      </c>
      <c r="AJM1153" s="168"/>
      <c r="AJN1153" s="168">
        <f t="shared" si="4024"/>
        <v>0</v>
      </c>
      <c r="AJO1153" s="167" t="s">
        <v>69</v>
      </c>
      <c r="AJP1153" s="10">
        <f t="shared" ref="AJP1153" si="4813">AJN1153*1.1</f>
        <v>0</v>
      </c>
      <c r="AJQ1153" s="10"/>
      <c r="AJR1153" s="219"/>
      <c r="AJS1153" s="167" t="s">
        <v>84</v>
      </c>
      <c r="AJT1153" s="500" t="s">
        <v>3070</v>
      </c>
      <c r="AJV1153" s="168"/>
      <c r="AJW1153" s="168">
        <f t="shared" si="4027"/>
        <v>0</v>
      </c>
      <c r="AJX1153" s="167" t="s">
        <v>69</v>
      </c>
      <c r="AJY1153" s="10">
        <f t="shared" ref="AJY1153" si="4814">AJW1153*1.1</f>
        <v>0</v>
      </c>
      <c r="AJZ1153" s="10"/>
      <c r="AKA1153" s="219"/>
      <c r="AKB1153" s="167" t="s">
        <v>84</v>
      </c>
      <c r="AKC1153" s="500" t="s">
        <v>945</v>
      </c>
      <c r="AKE1153" s="168"/>
      <c r="AKF1153" s="168">
        <f t="shared" si="4030"/>
        <v>6</v>
      </c>
      <c r="AKG1153" s="167" t="s">
        <v>69</v>
      </c>
      <c r="AKH1153" s="10">
        <f t="shared" ref="AKH1153" si="4815">AKF1153*1.1</f>
        <v>6.6000000000000005</v>
      </c>
      <c r="AKI1153" s="10"/>
      <c r="AKJ1153" s="219"/>
      <c r="AKK1153" s="167" t="s">
        <v>84</v>
      </c>
      <c r="AKL1153" s="500" t="s">
        <v>3070</v>
      </c>
      <c r="AKN1153" s="168"/>
      <c r="AKO1153" s="168">
        <f t="shared" si="4033"/>
        <v>0</v>
      </c>
      <c r="AKP1153" s="167" t="s">
        <v>69</v>
      </c>
      <c r="AKQ1153" s="10">
        <f t="shared" ref="AKQ1153" si="4816">AKO1153*1.1</f>
        <v>0</v>
      </c>
      <c r="AKR1153" s="10"/>
      <c r="AKS1153" s="219"/>
      <c r="AKT1153" s="167" t="s">
        <v>84</v>
      </c>
      <c r="AKU1153" s="500" t="s">
        <v>1942</v>
      </c>
      <c r="AKW1153" s="168"/>
      <c r="AKX1153" s="168">
        <f t="shared" si="4036"/>
        <v>3</v>
      </c>
      <c r="AKY1153" s="167" t="s">
        <v>69</v>
      </c>
      <c r="AKZ1153" s="10">
        <f t="shared" ref="AKZ1153" si="4817">AKX1153*1.1</f>
        <v>3.3000000000000003</v>
      </c>
      <c r="ALA1153" s="10"/>
      <c r="ALB1153" s="219"/>
      <c r="ALC1153" s="167" t="s">
        <v>84</v>
      </c>
      <c r="ALD1153" s="328" t="s">
        <v>2187</v>
      </c>
      <c r="ALF1153" s="168"/>
      <c r="ALG1153" s="168">
        <f t="shared" si="4039"/>
        <v>15</v>
      </c>
      <c r="ALH1153" s="167" t="s">
        <v>69</v>
      </c>
      <c r="ALI1153" s="10">
        <f t="shared" ref="ALI1153" si="4818">ALG1153*1.1</f>
        <v>16.5</v>
      </c>
      <c r="ALJ1153" s="10"/>
      <c r="ALK1153" s="219"/>
      <c r="ALL1153" s="167" t="s">
        <v>84</v>
      </c>
      <c r="ALM1153" s="500" t="s">
        <v>1635</v>
      </c>
      <c r="ALO1153" s="168"/>
      <c r="ALP1153" s="168">
        <f t="shared" si="4042"/>
        <v>45</v>
      </c>
      <c r="ALQ1153" s="167" t="s">
        <v>69</v>
      </c>
      <c r="ALR1153" s="10">
        <f t="shared" ref="ALR1153" si="4819">ALP1153*1.1</f>
        <v>49.500000000000007</v>
      </c>
      <c r="ALS1153" s="10"/>
      <c r="ALT1153" s="219"/>
      <c r="ALU1153" s="167" t="s">
        <v>84</v>
      </c>
      <c r="ALV1153" s="500" t="s">
        <v>2176</v>
      </c>
      <c r="ALX1153" s="168"/>
      <c r="ALY1153" s="168">
        <f t="shared" si="4045"/>
        <v>85</v>
      </c>
      <c r="ALZ1153" s="167" t="s">
        <v>69</v>
      </c>
      <c r="AMA1153" s="10">
        <f t="shared" ref="AMA1153" si="4820">ALY1153*1.1</f>
        <v>93.500000000000014</v>
      </c>
      <c r="AMB1153" s="10"/>
      <c r="AMC1153" s="219"/>
      <c r="AMD1153" s="167" t="s">
        <v>84</v>
      </c>
      <c r="AME1153" s="500" t="s">
        <v>2187</v>
      </c>
      <c r="AMG1153" s="168"/>
      <c r="AMH1153" s="168">
        <f t="shared" si="4048"/>
        <v>15</v>
      </c>
      <c r="AMI1153" s="167" t="s">
        <v>69</v>
      </c>
      <c r="AMJ1153" s="10">
        <f t="shared" ref="AMJ1153" si="4821">AMH1153*1.1</f>
        <v>16.5</v>
      </c>
      <c r="AMK1153" s="10"/>
      <c r="AML1153" s="219"/>
      <c r="AMM1153" s="167" t="s">
        <v>84</v>
      </c>
      <c r="AMN1153" s="500" t="s">
        <v>424</v>
      </c>
      <c r="AMP1153" s="168"/>
      <c r="AMQ1153" s="168">
        <f t="shared" si="4051"/>
        <v>29</v>
      </c>
      <c r="AMR1153" s="167" t="s">
        <v>69</v>
      </c>
      <c r="AMS1153" s="10">
        <f t="shared" ref="AMS1153" si="4822">AMQ1153*1.1</f>
        <v>31.900000000000002</v>
      </c>
      <c r="AMT1153" s="10"/>
      <c r="AMU1153" s="219"/>
      <c r="AMV1153" s="167" t="s">
        <v>84</v>
      </c>
      <c r="AMW1153" s="500" t="s">
        <v>953</v>
      </c>
      <c r="AMY1153" s="168"/>
      <c r="AMZ1153" s="168">
        <f t="shared" si="4054"/>
        <v>33</v>
      </c>
      <c r="ANA1153" s="167" t="s">
        <v>69</v>
      </c>
      <c r="ANB1153" s="10">
        <f t="shared" ref="ANB1153" si="4823">AMZ1153*1.1</f>
        <v>36.300000000000004</v>
      </c>
      <c r="ANC1153" s="10"/>
      <c r="AND1153" s="219"/>
      <c r="ANE1153" s="167" t="s">
        <v>84</v>
      </c>
      <c r="ANF1153" s="500" t="s">
        <v>3315</v>
      </c>
      <c r="ANH1153" s="168"/>
      <c r="ANI1153" s="168">
        <f t="shared" si="4057"/>
        <v>76</v>
      </c>
      <c r="ANJ1153" s="167" t="s">
        <v>69</v>
      </c>
      <c r="ANK1153" s="10">
        <f t="shared" ref="ANK1153" si="4824">ANI1153*1.1</f>
        <v>83.600000000000009</v>
      </c>
      <c r="ANL1153" s="10"/>
      <c r="ANM1153" s="219"/>
      <c r="ANN1153" s="167" t="s">
        <v>84</v>
      </c>
      <c r="ANO1153" s="500" t="s">
        <v>3070</v>
      </c>
      <c r="ANQ1153" s="168"/>
      <c r="ANR1153" s="168">
        <f t="shared" si="4060"/>
        <v>0</v>
      </c>
      <c r="ANS1153" s="167" t="s">
        <v>69</v>
      </c>
      <c r="ANT1153" s="10">
        <f t="shared" ref="ANT1153" si="4825">ANR1153*1.1</f>
        <v>0</v>
      </c>
      <c r="ANU1153" s="10"/>
      <c r="ANV1153" s="219"/>
      <c r="ANW1153" s="167" t="s">
        <v>84</v>
      </c>
      <c r="ANX1153" s="502" t="s">
        <v>3315</v>
      </c>
      <c r="ANZ1153" s="168"/>
      <c r="AOA1153" s="168">
        <f t="shared" si="4063"/>
        <v>76</v>
      </c>
      <c r="AOB1153" s="167" t="s">
        <v>69</v>
      </c>
      <c r="AOC1153" s="10">
        <f t="shared" ref="AOC1153" si="4826">AOA1153*1.1</f>
        <v>83.600000000000009</v>
      </c>
      <c r="AOD1153" s="10"/>
      <c r="AOE1153" s="219"/>
      <c r="AOF1153" s="167" t="s">
        <v>84</v>
      </c>
      <c r="AOG1153" s="500" t="s">
        <v>1296</v>
      </c>
      <c r="AOI1153" s="168"/>
      <c r="AOJ1153" s="168">
        <f t="shared" si="4066"/>
        <v>16</v>
      </c>
      <c r="AOK1153" s="167" t="s">
        <v>69</v>
      </c>
      <c r="AOL1153" s="10">
        <f t="shared" ref="AOL1153" si="4827">AOJ1153*1.1</f>
        <v>17.600000000000001</v>
      </c>
      <c r="AOM1153" s="10"/>
      <c r="AON1153" s="219"/>
      <c r="AOO1153" s="167" t="s">
        <v>84</v>
      </c>
      <c r="AOP1153" s="498" t="s">
        <v>1296</v>
      </c>
      <c r="AOR1153" s="168"/>
      <c r="AOS1153" s="168">
        <f t="shared" si="4069"/>
        <v>16</v>
      </c>
      <c r="AOT1153" s="167" t="s">
        <v>69</v>
      </c>
      <c r="AOU1153" s="10">
        <f t="shared" ref="AOU1153" si="4828">AOS1153*1.1</f>
        <v>17.600000000000001</v>
      </c>
      <c r="AOV1153" s="10"/>
      <c r="AOW1153" s="219"/>
      <c r="AOX1153" s="167" t="s">
        <v>84</v>
      </c>
      <c r="AOY1153" s="500" t="s">
        <v>2931</v>
      </c>
      <c r="APA1153" s="168"/>
      <c r="APB1153" s="168">
        <f t="shared" si="4072"/>
        <v>156</v>
      </c>
      <c r="APC1153" s="167" t="s">
        <v>69</v>
      </c>
      <c r="APD1153" s="10">
        <f t="shared" ref="APD1153" si="4829">APB1153*1.1</f>
        <v>171.60000000000002</v>
      </c>
      <c r="APE1153" s="10"/>
      <c r="APF1153" s="219"/>
      <c r="APG1153" s="167" t="s">
        <v>84</v>
      </c>
      <c r="APH1153" s="500" t="s">
        <v>953</v>
      </c>
      <c r="APJ1153" s="168"/>
      <c r="APK1153" s="168">
        <f t="shared" si="4075"/>
        <v>33</v>
      </c>
      <c r="APL1153" s="167" t="s">
        <v>69</v>
      </c>
      <c r="APM1153" s="10">
        <f t="shared" ref="APM1153" si="4830">APK1153*1.1</f>
        <v>36.300000000000004</v>
      </c>
      <c r="APN1153" s="10"/>
      <c r="APO1153" s="219"/>
      <c r="APP1153" s="167" t="s">
        <v>84</v>
      </c>
      <c r="APQ1153" s="500" t="s">
        <v>588</v>
      </c>
      <c r="APS1153" s="168"/>
      <c r="APT1153" s="168">
        <f t="shared" si="4078"/>
        <v>15</v>
      </c>
      <c r="APU1153" s="167" t="s">
        <v>69</v>
      </c>
      <c r="APV1153" s="10">
        <f t="shared" ref="APV1153" si="4831">APT1153*1.1</f>
        <v>16.5</v>
      </c>
      <c r="APW1153" s="10"/>
      <c r="APX1153" s="219"/>
      <c r="APY1153" s="167" t="s">
        <v>84</v>
      </c>
      <c r="APZ1153" s="500" t="s">
        <v>2187</v>
      </c>
      <c r="AQB1153" s="168"/>
      <c r="AQC1153" s="168">
        <f t="shared" si="4081"/>
        <v>15</v>
      </c>
      <c r="AQD1153" s="167" t="s">
        <v>69</v>
      </c>
      <c r="AQE1153" s="10">
        <f t="shared" ref="AQE1153" si="4832">AQC1153*1.1</f>
        <v>16.5</v>
      </c>
      <c r="AQF1153" s="10"/>
      <c r="AQG1153" s="219"/>
      <c r="AQH1153" s="167" t="s">
        <v>84</v>
      </c>
      <c r="AQI1153" s="500" t="s">
        <v>1296</v>
      </c>
      <c r="AQK1153" s="168"/>
      <c r="AQL1153" s="168">
        <f t="shared" si="4084"/>
        <v>16</v>
      </c>
      <c r="AQM1153" s="167" t="s">
        <v>69</v>
      </c>
      <c r="AQN1153" s="10">
        <f t="shared" ref="AQN1153" si="4833">AQL1153*1.1</f>
        <v>17.600000000000001</v>
      </c>
      <c r="AQO1153" s="10"/>
      <c r="AQP1153" s="219"/>
      <c r="AQQ1153" s="167" t="s">
        <v>84</v>
      </c>
      <c r="AQR1153" s="500" t="s">
        <v>953</v>
      </c>
      <c r="AQT1153" s="168"/>
      <c r="AQU1153" s="168">
        <f t="shared" si="4087"/>
        <v>33</v>
      </c>
      <c r="AQV1153" s="167" t="s">
        <v>69</v>
      </c>
      <c r="AQW1153" s="10">
        <f t="shared" ref="AQW1153" si="4834">AQU1153*1.1</f>
        <v>36.300000000000004</v>
      </c>
      <c r="AQX1153" s="10"/>
      <c r="AQY1153" s="219"/>
      <c r="AQZ1153" s="167" t="s">
        <v>84</v>
      </c>
      <c r="ARA1153" s="500" t="s">
        <v>945</v>
      </c>
      <c r="ARC1153" s="168"/>
      <c r="ARD1153" s="168">
        <f t="shared" si="4090"/>
        <v>6</v>
      </c>
      <c r="ARE1153" s="167" t="s">
        <v>69</v>
      </c>
      <c r="ARF1153" s="10">
        <f t="shared" ref="ARF1153" si="4835">ARD1153*1.1</f>
        <v>6.6000000000000005</v>
      </c>
      <c r="ARG1153" s="10"/>
      <c r="ARH1153" s="219"/>
      <c r="ARI1153" s="167" t="s">
        <v>84</v>
      </c>
      <c r="ARJ1153" s="500" t="s">
        <v>945</v>
      </c>
      <c r="ARL1153" s="168"/>
      <c r="ARM1153" s="168">
        <f t="shared" si="4093"/>
        <v>6</v>
      </c>
      <c r="ARN1153" s="167" t="s">
        <v>69</v>
      </c>
      <c r="ARO1153" s="10">
        <f t="shared" ref="ARO1153" si="4836">ARM1153*1.1</f>
        <v>6.6000000000000005</v>
      </c>
      <c r="ARP1153" s="10"/>
      <c r="ARQ1153" s="219"/>
      <c r="ARR1153" s="167" t="s">
        <v>84</v>
      </c>
      <c r="ARS1153" s="328" t="s">
        <v>1374</v>
      </c>
      <c r="ARU1153" s="168"/>
      <c r="ARV1153" s="168">
        <f t="shared" si="4096"/>
        <v>242</v>
      </c>
      <c r="ARW1153" s="167" t="s">
        <v>69</v>
      </c>
      <c r="ARX1153" s="10">
        <f t="shared" ref="ARX1153" si="4837">ARV1153*1.1</f>
        <v>266.20000000000005</v>
      </c>
      <c r="ARY1153" s="10"/>
      <c r="ARZ1153" s="219"/>
      <c r="ASA1153" s="167" t="s">
        <v>84</v>
      </c>
      <c r="ASB1153" s="500" t="s">
        <v>953</v>
      </c>
      <c r="ASD1153" s="168"/>
      <c r="ASE1153" s="168">
        <f t="shared" si="4099"/>
        <v>33</v>
      </c>
      <c r="ASF1153" s="167" t="s">
        <v>69</v>
      </c>
      <c r="ASG1153" s="10">
        <f t="shared" ref="ASG1153" si="4838">ASE1153*1.1</f>
        <v>36.300000000000004</v>
      </c>
      <c r="ASH1153" s="10"/>
      <c r="ASI1153" s="219"/>
      <c r="ASJ1153" s="167" t="s">
        <v>84</v>
      </c>
      <c r="ASK1153" s="500" t="s">
        <v>433</v>
      </c>
      <c r="ASM1153" s="168"/>
      <c r="ASN1153" s="168">
        <f t="shared" si="4102"/>
        <v>0</v>
      </c>
      <c r="ASO1153" s="167" t="s">
        <v>69</v>
      </c>
      <c r="ASP1153" s="10">
        <f t="shared" ref="ASP1153" si="4839">ASN1153*1.1</f>
        <v>0</v>
      </c>
      <c r="ASQ1153" s="10"/>
      <c r="ASR1153" s="219"/>
      <c r="ASS1153" s="167" t="s">
        <v>84</v>
      </c>
      <c r="AST1153" s="500" t="s">
        <v>2187</v>
      </c>
      <c r="ASV1153" s="168"/>
      <c r="ASW1153" s="168">
        <f t="shared" si="4105"/>
        <v>15</v>
      </c>
      <c r="ASX1153" s="167" t="s">
        <v>69</v>
      </c>
      <c r="ASY1153" s="10">
        <f t="shared" ref="ASY1153" si="4840">ASW1153*1.1</f>
        <v>16.5</v>
      </c>
      <c r="ASZ1153" s="10"/>
      <c r="ATA1153" s="219"/>
      <c r="ATB1153" s="167" t="s">
        <v>84</v>
      </c>
      <c r="ATC1153" s="500" t="s">
        <v>3315</v>
      </c>
      <c r="ATE1153" s="168"/>
      <c r="ATF1153" s="168">
        <f t="shared" si="4108"/>
        <v>76</v>
      </c>
      <c r="ATG1153" s="167" t="s">
        <v>69</v>
      </c>
      <c r="ATH1153" s="10">
        <f t="shared" ref="ATH1153" si="4841">ATF1153*1.1</f>
        <v>83.600000000000009</v>
      </c>
      <c r="ATI1153" s="10"/>
      <c r="ATJ1153" s="219"/>
      <c r="ATK1153" s="167" t="s">
        <v>84</v>
      </c>
      <c r="ATL1153" s="500" t="s">
        <v>2931</v>
      </c>
      <c r="ATN1153" s="168"/>
      <c r="ATO1153" s="168">
        <f t="shared" si="4111"/>
        <v>156</v>
      </c>
      <c r="ATP1153" s="167" t="s">
        <v>69</v>
      </c>
      <c r="ATQ1153" s="10">
        <f t="shared" ref="ATQ1153" si="4842">ATO1153*1.1</f>
        <v>171.60000000000002</v>
      </c>
      <c r="ATR1153" s="10"/>
      <c r="ATS1153" s="219"/>
      <c r="ATT1153" s="167" t="s">
        <v>84</v>
      </c>
      <c r="ATU1153" s="500" t="s">
        <v>3315</v>
      </c>
      <c r="ATW1153" s="168"/>
      <c r="ATX1153" s="168">
        <f t="shared" si="4114"/>
        <v>76</v>
      </c>
      <c r="ATY1153" s="167" t="s">
        <v>69</v>
      </c>
      <c r="ATZ1153" s="10">
        <f t="shared" ref="ATZ1153" si="4843">ATX1153*1.1</f>
        <v>83.600000000000009</v>
      </c>
      <c r="AUA1153" s="10"/>
      <c r="AUB1153" s="219"/>
      <c r="AUC1153" s="167" t="s">
        <v>84</v>
      </c>
      <c r="AUD1153" s="500" t="s">
        <v>3315</v>
      </c>
      <c r="AUF1153" s="168"/>
      <c r="AUG1153" s="168">
        <f t="shared" si="4117"/>
        <v>76</v>
      </c>
      <c r="AUH1153" s="167" t="s">
        <v>69</v>
      </c>
      <c r="AUI1153" s="10">
        <f t="shared" ref="AUI1153" si="4844">AUG1153*1.1</f>
        <v>83.600000000000009</v>
      </c>
      <c r="AUJ1153" s="10"/>
      <c r="AUK1153" s="219"/>
      <c r="AUL1153" s="167" t="s">
        <v>84</v>
      </c>
      <c r="AUM1153" s="500" t="s">
        <v>1296</v>
      </c>
      <c r="AUO1153" s="168"/>
      <c r="AUP1153" s="168">
        <f t="shared" si="4120"/>
        <v>16</v>
      </c>
      <c r="AUQ1153" s="167" t="s">
        <v>69</v>
      </c>
      <c r="AUR1153" s="10">
        <f t="shared" ref="AUR1153" si="4845">AUP1153*1.1</f>
        <v>17.600000000000001</v>
      </c>
      <c r="AUS1153" s="10"/>
      <c r="AUT1153" s="219"/>
      <c r="AUU1153" s="167" t="s">
        <v>84</v>
      </c>
      <c r="AUV1153" s="500" t="s">
        <v>566</v>
      </c>
      <c r="AUX1153" s="168"/>
      <c r="AUY1153" s="168">
        <f t="shared" si="4123"/>
        <v>10</v>
      </c>
      <c r="AUZ1153" s="167" t="s">
        <v>69</v>
      </c>
      <c r="AVA1153" s="10">
        <f t="shared" ref="AVA1153" si="4846">AUY1153*1.1</f>
        <v>11</v>
      </c>
      <c r="AVB1153" s="10"/>
      <c r="AVC1153" s="219"/>
      <c r="AVD1153" s="167" t="s">
        <v>84</v>
      </c>
      <c r="AVE1153" s="500" t="s">
        <v>945</v>
      </c>
      <c r="AVG1153" s="168"/>
      <c r="AVH1153" s="168">
        <f t="shared" si="4126"/>
        <v>6</v>
      </c>
      <c r="AVI1153" s="167" t="s">
        <v>69</v>
      </c>
      <c r="AVJ1153" s="10">
        <f t="shared" ref="AVJ1153" si="4847">AVH1153*1.1</f>
        <v>6.6000000000000005</v>
      </c>
      <c r="AVK1153" s="10"/>
      <c r="AVL1153" s="219"/>
      <c r="AVM1153" s="167" t="s">
        <v>84</v>
      </c>
      <c r="AVN1153" s="328" t="s">
        <v>953</v>
      </c>
      <c r="AVP1153" s="168"/>
      <c r="AVQ1153" s="168">
        <f t="shared" si="4129"/>
        <v>33</v>
      </c>
      <c r="AVR1153" s="167" t="s">
        <v>69</v>
      </c>
      <c r="AVS1153" s="10">
        <f t="shared" ref="AVS1153" si="4848">AVQ1153*1.1</f>
        <v>36.300000000000004</v>
      </c>
      <c r="AVT1153" s="10"/>
      <c r="AVU1153" s="219"/>
      <c r="AVV1153" s="167" t="s">
        <v>84</v>
      </c>
      <c r="AVW1153" s="500" t="s">
        <v>3315</v>
      </c>
      <c r="AVY1153" s="168"/>
      <c r="AVZ1153" s="168">
        <f t="shared" si="4132"/>
        <v>76</v>
      </c>
      <c r="AWA1153" s="167" t="s">
        <v>69</v>
      </c>
      <c r="AWB1153" s="10">
        <f t="shared" ref="AWB1153" si="4849">AVZ1153*1.1</f>
        <v>83.600000000000009</v>
      </c>
      <c r="AWC1153" s="10"/>
      <c r="AWD1153" s="219"/>
      <c r="AWE1153" s="167" t="s">
        <v>84</v>
      </c>
      <c r="AWF1153" s="500" t="s">
        <v>3070</v>
      </c>
      <c r="AWH1153" s="168"/>
      <c r="AWI1153" s="168">
        <f t="shared" si="4135"/>
        <v>0</v>
      </c>
      <c r="AWJ1153" s="167" t="s">
        <v>69</v>
      </c>
      <c r="AWK1153" s="10">
        <f t="shared" ref="AWK1153" si="4850">AWI1153*1.1</f>
        <v>0</v>
      </c>
      <c r="AWL1153" s="10"/>
      <c r="AWM1153" s="219"/>
      <c r="AWN1153" s="167" t="s">
        <v>84</v>
      </c>
      <c r="AWO1153" s="500" t="s">
        <v>566</v>
      </c>
      <c r="AWQ1153" s="168"/>
      <c r="AWR1153" s="168">
        <f t="shared" si="4138"/>
        <v>10</v>
      </c>
      <c r="AWS1153" s="167" t="s">
        <v>69</v>
      </c>
      <c r="AWT1153" s="10">
        <f t="shared" ref="AWT1153" si="4851">AWR1153*1.1</f>
        <v>11</v>
      </c>
      <c r="AWU1153" s="10"/>
      <c r="AWV1153" s="219"/>
      <c r="AWW1153" s="167" t="s">
        <v>84</v>
      </c>
      <c r="AWX1153" s="500" t="s">
        <v>2187</v>
      </c>
      <c r="AWZ1153" s="168"/>
      <c r="AXA1153" s="168">
        <f t="shared" si="4141"/>
        <v>15</v>
      </c>
      <c r="AXB1153" s="167" t="s">
        <v>69</v>
      </c>
      <c r="AXC1153" s="10">
        <f t="shared" ref="AXC1153" si="4852">AXA1153*1.1</f>
        <v>16.5</v>
      </c>
      <c r="AXD1153" s="10"/>
      <c r="AXE1153" s="219"/>
      <c r="AXF1153" s="167" t="s">
        <v>84</v>
      </c>
      <c r="AXG1153" s="498" t="s">
        <v>566</v>
      </c>
      <c r="AXI1153" s="168"/>
      <c r="AXJ1153" s="168">
        <f t="shared" si="4144"/>
        <v>10</v>
      </c>
      <c r="AXK1153" s="167" t="s">
        <v>69</v>
      </c>
      <c r="AXL1153" s="10">
        <f t="shared" ref="AXL1153" si="4853">AXJ1153*1.1</f>
        <v>11</v>
      </c>
      <c r="AXM1153" s="10"/>
      <c r="AXN1153" s="219"/>
      <c r="AXO1153" s="167" t="s">
        <v>84</v>
      </c>
      <c r="AXP1153" s="500" t="s">
        <v>429</v>
      </c>
      <c r="AXR1153" s="168"/>
      <c r="AXS1153" s="168">
        <f t="shared" si="4147"/>
        <v>0</v>
      </c>
      <c r="AXT1153" s="167" t="s">
        <v>69</v>
      </c>
      <c r="AXU1153" s="10">
        <f t="shared" ref="AXU1153" si="4854">AXS1153*1.1</f>
        <v>0</v>
      </c>
      <c r="AXV1153" s="10"/>
      <c r="AXW1153" s="219"/>
      <c r="AXX1153" s="167" t="s">
        <v>84</v>
      </c>
      <c r="AXY1153" s="500" t="s">
        <v>1963</v>
      </c>
      <c r="AYA1153" s="168"/>
      <c r="AYB1153" s="168">
        <f t="shared" si="4150"/>
        <v>50</v>
      </c>
      <c r="AYC1153" s="167" t="s">
        <v>69</v>
      </c>
      <c r="AYD1153" s="10">
        <f t="shared" ref="AYD1153" si="4855">AYB1153*1.1</f>
        <v>55.000000000000007</v>
      </c>
      <c r="AYE1153" s="10"/>
      <c r="AYF1153" s="219"/>
      <c r="AYG1153" s="167" t="s">
        <v>84</v>
      </c>
      <c r="AYH1153" s="500" t="s">
        <v>1635</v>
      </c>
      <c r="AYJ1153" s="168"/>
      <c r="AYK1153" s="168">
        <f t="shared" si="4153"/>
        <v>45</v>
      </c>
      <c r="AYL1153" s="167" t="s">
        <v>69</v>
      </c>
      <c r="AYM1153" s="10">
        <f t="shared" ref="AYM1153" si="4856">AYK1153*1.1</f>
        <v>49.500000000000007</v>
      </c>
      <c r="AYN1153" s="10"/>
      <c r="AYO1153" s="219"/>
      <c r="AYP1153" s="167" t="s">
        <v>84</v>
      </c>
      <c r="AYQ1153" s="500" t="s">
        <v>1635</v>
      </c>
      <c r="AYS1153" s="168"/>
      <c r="AYT1153" s="168">
        <f t="shared" si="4156"/>
        <v>45</v>
      </c>
      <c r="AYU1153" s="167" t="s">
        <v>69</v>
      </c>
      <c r="AYV1153" s="10">
        <f t="shared" ref="AYV1153" si="4857">AYT1153*1.1</f>
        <v>49.500000000000007</v>
      </c>
      <c r="AYW1153" s="10"/>
      <c r="AYX1153" s="219"/>
      <c r="AYY1153" s="167" t="s">
        <v>84</v>
      </c>
      <c r="AYZ1153" s="498" t="s">
        <v>1296</v>
      </c>
      <c r="AZB1153" s="168"/>
      <c r="AZC1153" s="168">
        <f t="shared" si="4159"/>
        <v>16</v>
      </c>
      <c r="AZD1153" s="167" t="s">
        <v>69</v>
      </c>
      <c r="AZE1153" s="10">
        <f t="shared" ref="AZE1153" si="4858">AZC1153*1.1</f>
        <v>17.600000000000001</v>
      </c>
      <c r="AZF1153" s="10"/>
      <c r="AZG1153" s="219"/>
      <c r="AZH1153" s="167" t="s">
        <v>84</v>
      </c>
      <c r="AZI1153" s="500" t="s">
        <v>2191</v>
      </c>
      <c r="AZK1153" s="168"/>
      <c r="AZL1153" s="168">
        <f t="shared" si="4162"/>
        <v>194</v>
      </c>
      <c r="AZM1153" s="167" t="s">
        <v>69</v>
      </c>
      <c r="AZN1153" s="10">
        <f t="shared" ref="AZN1153" si="4859">AZL1153*1.1</f>
        <v>213.4</v>
      </c>
      <c r="AZO1153" s="10"/>
      <c r="AZP1153" s="219"/>
      <c r="AZQ1153" s="167" t="s">
        <v>84</v>
      </c>
      <c r="AZR1153" s="500" t="s">
        <v>953</v>
      </c>
      <c r="AZT1153" s="168"/>
      <c r="AZU1153" s="168">
        <f t="shared" si="4165"/>
        <v>33</v>
      </c>
      <c r="AZV1153" s="167" t="s">
        <v>69</v>
      </c>
      <c r="AZW1153" s="10">
        <f t="shared" ref="AZW1153" si="4860">AZU1153*1.1</f>
        <v>36.300000000000004</v>
      </c>
      <c r="AZX1153" s="10"/>
      <c r="AZY1153" s="219"/>
      <c r="AZZ1153" s="167" t="s">
        <v>84</v>
      </c>
      <c r="BAA1153" s="500" t="s">
        <v>2191</v>
      </c>
      <c r="BAC1153" s="168"/>
      <c r="BAD1153" s="168">
        <f t="shared" si="4168"/>
        <v>194</v>
      </c>
      <c r="BAE1153" s="167" t="s">
        <v>69</v>
      </c>
      <c r="BAF1153" s="10">
        <f t="shared" ref="BAF1153" si="4861">BAD1153*1.1</f>
        <v>213.4</v>
      </c>
      <c r="BAG1153" s="10"/>
      <c r="BAH1153" s="219"/>
      <c r="BAI1153" s="167" t="s">
        <v>84</v>
      </c>
      <c r="BAJ1153" s="500" t="s">
        <v>953</v>
      </c>
      <c r="BAL1153" s="168"/>
      <c r="BAM1153" s="168">
        <f t="shared" si="4171"/>
        <v>33</v>
      </c>
      <c r="BAN1153" s="167" t="s">
        <v>69</v>
      </c>
      <c r="BAO1153" s="10">
        <f t="shared" ref="BAO1153" si="4862">BAM1153*1.1</f>
        <v>36.300000000000004</v>
      </c>
      <c r="BAP1153" s="10"/>
      <c r="BAQ1153" s="219"/>
      <c r="BAR1153" s="167" t="s">
        <v>84</v>
      </c>
      <c r="BAS1153" s="500" t="s">
        <v>2191</v>
      </c>
      <c r="BAU1153" s="168"/>
      <c r="BAV1153" s="168">
        <f t="shared" si="4174"/>
        <v>194</v>
      </c>
      <c r="BAW1153" s="167" t="s">
        <v>69</v>
      </c>
      <c r="BAX1153" s="10">
        <f t="shared" ref="BAX1153" si="4863">BAV1153*1.1</f>
        <v>213.4</v>
      </c>
      <c r="BAY1153" s="10"/>
      <c r="BAZ1153" s="219"/>
      <c r="BBA1153" s="167" t="s">
        <v>84</v>
      </c>
      <c r="BBB1153" s="500" t="s">
        <v>953</v>
      </c>
      <c r="BBD1153" s="168"/>
      <c r="BBE1153" s="168">
        <f t="shared" si="4177"/>
        <v>33</v>
      </c>
      <c r="BBF1153" s="167" t="s">
        <v>69</v>
      </c>
      <c r="BBG1153" s="10">
        <f t="shared" ref="BBG1153" si="4864">BBE1153*1.1</f>
        <v>36.300000000000004</v>
      </c>
      <c r="BBH1153" s="10"/>
      <c r="BBI1153" s="219"/>
      <c r="BBJ1153" s="167" t="s">
        <v>84</v>
      </c>
      <c r="BBK1153" s="500" t="s">
        <v>1296</v>
      </c>
      <c r="BBM1153" s="168"/>
      <c r="BBN1153" s="168">
        <f t="shared" si="4180"/>
        <v>16</v>
      </c>
      <c r="BBO1153" s="167" t="s">
        <v>69</v>
      </c>
      <c r="BBP1153" s="10">
        <f t="shared" ref="BBP1153" si="4865">BBN1153*1.1</f>
        <v>17.600000000000001</v>
      </c>
      <c r="BBQ1153" s="10"/>
      <c r="BBR1153" s="219"/>
      <c r="BBS1153" s="167" t="s">
        <v>84</v>
      </c>
      <c r="BBT1153" s="500" t="s">
        <v>3070</v>
      </c>
      <c r="BBV1153" s="168"/>
      <c r="BBW1153" s="168">
        <f t="shared" si="4183"/>
        <v>0</v>
      </c>
      <c r="BBX1153" s="167" t="s">
        <v>69</v>
      </c>
      <c r="BBY1153" s="10">
        <f t="shared" ref="BBY1153" si="4866">BBW1153*1.1</f>
        <v>0</v>
      </c>
      <c r="BBZ1153" s="10"/>
      <c r="BCA1153" s="219"/>
      <c r="BCB1153" s="167" t="s">
        <v>84</v>
      </c>
      <c r="BCC1153" s="500" t="s">
        <v>566</v>
      </c>
      <c r="BCE1153" s="168"/>
      <c r="BCF1153" s="168">
        <f t="shared" si="4186"/>
        <v>10</v>
      </c>
      <c r="BCG1153" s="167" t="s">
        <v>69</v>
      </c>
      <c r="BCH1153" s="10">
        <f t="shared" ref="BCH1153" si="4867">BCF1153*1.1</f>
        <v>11</v>
      </c>
      <c r="BCI1153" s="10"/>
      <c r="BCJ1153" s="219"/>
      <c r="BCK1153" s="167" t="s">
        <v>84</v>
      </c>
      <c r="BCL1153" s="500" t="s">
        <v>414</v>
      </c>
      <c r="BCN1153" s="168"/>
      <c r="BCO1153" s="168">
        <f t="shared" si="4189"/>
        <v>0</v>
      </c>
      <c r="BCP1153" s="167" t="s">
        <v>69</v>
      </c>
      <c r="BCQ1153" s="10">
        <f t="shared" ref="BCQ1153" si="4868">BCO1153*1.1</f>
        <v>0</v>
      </c>
      <c r="BCR1153" s="10"/>
      <c r="BCS1153" s="219"/>
      <c r="BCT1153" s="167" t="s">
        <v>84</v>
      </c>
      <c r="BCU1153" s="500" t="s">
        <v>2436</v>
      </c>
      <c r="BCW1153" s="168"/>
      <c r="BCX1153" s="168">
        <f t="shared" si="4192"/>
        <v>87</v>
      </c>
      <c r="BCY1153" s="167" t="s">
        <v>69</v>
      </c>
      <c r="BCZ1153" s="10">
        <f t="shared" ref="BCZ1153" si="4869">BCX1153*1.1</f>
        <v>95.7</v>
      </c>
      <c r="BDA1153" s="10"/>
      <c r="BDB1153" s="219"/>
      <c r="BDC1153" s="167" t="s">
        <v>84</v>
      </c>
      <c r="BDD1153" s="500" t="s">
        <v>2187</v>
      </c>
      <c r="BDF1153" s="168"/>
      <c r="BDG1153" s="168">
        <f t="shared" si="4195"/>
        <v>15</v>
      </c>
      <c r="BDH1153" s="167" t="s">
        <v>69</v>
      </c>
      <c r="BDI1153" s="10">
        <f t="shared" ref="BDI1153" si="4870">BDG1153*1.1</f>
        <v>16.5</v>
      </c>
      <c r="BDJ1153" s="10"/>
      <c r="BDK1153" s="219"/>
      <c r="BDL1153" s="167" t="s">
        <v>84</v>
      </c>
      <c r="BDM1153" s="328" t="s">
        <v>1296</v>
      </c>
      <c r="BDO1153" s="168"/>
      <c r="BDP1153" s="168">
        <f t="shared" si="4198"/>
        <v>16</v>
      </c>
      <c r="BDQ1153" s="167" t="s">
        <v>69</v>
      </c>
      <c r="BDR1153" s="10">
        <f t="shared" ref="BDR1153" si="4871">BDP1153*1.1</f>
        <v>17.600000000000001</v>
      </c>
      <c r="BDS1153" s="10"/>
      <c r="BDT1153" s="219"/>
      <c r="BDU1153" s="167" t="s">
        <v>84</v>
      </c>
      <c r="BDV1153" s="500" t="s">
        <v>1296</v>
      </c>
      <c r="BDX1153" s="168"/>
      <c r="BDY1153" s="168">
        <f t="shared" si="4201"/>
        <v>16</v>
      </c>
      <c r="BDZ1153" s="167" t="s">
        <v>69</v>
      </c>
      <c r="BEA1153" s="10">
        <f t="shared" ref="BEA1153" si="4872">BDY1153*1.1</f>
        <v>17.600000000000001</v>
      </c>
      <c r="BEB1153" s="10"/>
      <c r="BEC1153" s="219"/>
      <c r="BED1153" s="167" t="s">
        <v>84</v>
      </c>
      <c r="BEE1153" s="498" t="s">
        <v>588</v>
      </c>
      <c r="BEG1153" s="168"/>
      <c r="BEH1153" s="168">
        <f t="shared" si="4204"/>
        <v>15</v>
      </c>
      <c r="BEI1153" s="167" t="s">
        <v>69</v>
      </c>
      <c r="BEJ1153" s="10">
        <f t="shared" ref="BEJ1153" si="4873">BEH1153*1.1</f>
        <v>16.5</v>
      </c>
      <c r="BEK1153" s="10"/>
      <c r="BEL1153" s="219"/>
      <c r="BEM1153" s="167" t="s">
        <v>84</v>
      </c>
      <c r="BEN1153" s="498" t="s">
        <v>2436</v>
      </c>
      <c r="BEP1153" s="168"/>
      <c r="BEQ1153" s="168">
        <f t="shared" si="4207"/>
        <v>87</v>
      </c>
      <c r="BER1153" s="167" t="s">
        <v>69</v>
      </c>
      <c r="BES1153" s="10">
        <f t="shared" ref="BES1153" si="4874">BEQ1153*1.1</f>
        <v>95.7</v>
      </c>
      <c r="BET1153" s="10"/>
      <c r="BEU1153" s="219"/>
      <c r="BEV1153" s="167" t="s">
        <v>84</v>
      </c>
      <c r="BEW1153" s="500" t="s">
        <v>953</v>
      </c>
      <c r="BEY1153" s="168"/>
      <c r="BEZ1153" s="168">
        <f t="shared" si="4210"/>
        <v>33</v>
      </c>
      <c r="BFA1153" s="167" t="s">
        <v>69</v>
      </c>
      <c r="BFB1153" s="10">
        <f t="shared" ref="BFB1153" si="4875">BEZ1153*1.1</f>
        <v>36.300000000000004</v>
      </c>
      <c r="BFC1153" s="10"/>
      <c r="BFD1153" s="219"/>
      <c r="BFE1153" s="167"/>
      <c r="BFF1153" s="327"/>
      <c r="BFH1153" s="168"/>
      <c r="BFI1153" s="168"/>
      <c r="BFJ1153" s="167"/>
      <c r="BFK1153" s="10"/>
      <c r="BFL1153" s="10"/>
      <c r="BFN1153" s="167"/>
      <c r="BFO1153" s="327"/>
      <c r="BFQ1153" s="168"/>
      <c r="BFR1153" s="168"/>
      <c r="BFS1153" s="167"/>
      <c r="BFT1153" s="10"/>
      <c r="BFU1153" s="10"/>
      <c r="BFW1153" s="167"/>
      <c r="BFX1153" s="328"/>
      <c r="BFZ1153" s="168"/>
      <c r="BGA1153" s="168"/>
      <c r="BGB1153" s="167"/>
      <c r="BGC1153" s="10"/>
      <c r="BGD1153" s="10"/>
      <c r="BGF1153" s="167"/>
      <c r="BGG1153" s="327"/>
      <c r="BGI1153" s="168"/>
      <c r="BGJ1153" s="168"/>
      <c r="BGK1153" s="167"/>
      <c r="BGL1153" s="10"/>
      <c r="BGM1153" s="10"/>
      <c r="BGO1153" s="167"/>
      <c r="BGP1153" s="328"/>
      <c r="BGR1153" s="168"/>
      <c r="BGS1153" s="168"/>
      <c r="BGT1153" s="167"/>
      <c r="BGU1153" s="10"/>
      <c r="BGV1153" s="10"/>
      <c r="BGX1153" s="167"/>
      <c r="BGY1153" s="327"/>
      <c r="BHA1153" s="168"/>
      <c r="BHB1153" s="168"/>
      <c r="BHC1153" s="167"/>
      <c r="BHD1153" s="10"/>
      <c r="BHE1153" s="10"/>
    </row>
    <row r="1154" spans="1:1565" s="14" customFormat="1" ht="15">
      <c r="A1154" s="167"/>
      <c r="B1154" s="326"/>
      <c r="D1154" s="167"/>
      <c r="E1154" s="167"/>
      <c r="F1154" s="167"/>
      <c r="G1154" s="10"/>
      <c r="H1154" s="10">
        <f>SUM(G1149:G1153)</f>
        <v>507</v>
      </c>
      <c r="I1154" s="219"/>
      <c r="J1154" s="167"/>
      <c r="K1154" s="326"/>
      <c r="M1154" s="167"/>
      <c r="N1154" s="167"/>
      <c r="O1154" s="167"/>
      <c r="P1154" s="10"/>
      <c r="Q1154" s="10">
        <f>SUM(P1149:P1153)</f>
        <v>456.1</v>
      </c>
      <c r="R1154" s="219"/>
      <c r="S1154" s="167"/>
      <c r="T1154" s="326"/>
      <c r="V1154" s="167"/>
      <c r="W1154" s="167"/>
      <c r="X1154" s="167"/>
      <c r="Y1154" s="10"/>
      <c r="Z1154" s="10">
        <f t="shared" ref="Z1154" si="4876">SUM(Y1149:Y1153)</f>
        <v>412</v>
      </c>
      <c r="AA1154" s="219"/>
      <c r="AB1154" s="167"/>
      <c r="AC1154" s="326"/>
      <c r="AE1154" s="167"/>
      <c r="AF1154" s="167"/>
      <c r="AG1154" s="167"/>
      <c r="AH1154" s="10"/>
      <c r="AI1154" s="10">
        <f t="shared" ref="AI1154" si="4877">SUM(AH1149:AH1153)</f>
        <v>508.9</v>
      </c>
      <c r="AJ1154" s="219"/>
      <c r="AK1154" s="167"/>
      <c r="AL1154" s="498"/>
      <c r="AN1154" s="167"/>
      <c r="AO1154" s="167"/>
      <c r="AP1154" s="167"/>
      <c r="AQ1154" s="10"/>
      <c r="AR1154" s="10">
        <f t="shared" ref="AR1154" si="4878">SUM(AQ1149:AQ1153)</f>
        <v>375.29999999999995</v>
      </c>
      <c r="AS1154" s="219"/>
      <c r="AT1154" s="167"/>
      <c r="AU1154" s="326"/>
      <c r="AW1154" s="167"/>
      <c r="AX1154" s="167"/>
      <c r="AY1154" s="167"/>
      <c r="AZ1154" s="10"/>
      <c r="BA1154" s="10">
        <f t="shared" ref="BA1154:CT1154" si="4879">SUM(AZ1149:AZ1153)</f>
        <v>384.8</v>
      </c>
      <c r="BB1154" s="219"/>
      <c r="BC1154" s="167"/>
      <c r="BD1154" s="326"/>
      <c r="BF1154" s="167"/>
      <c r="BG1154" s="167"/>
      <c r="BH1154" s="167"/>
      <c r="BI1154" s="10"/>
      <c r="BJ1154" s="10">
        <f t="shared" si="4879"/>
        <v>550.6</v>
      </c>
      <c r="BK1154" s="219"/>
      <c r="BL1154" s="167"/>
      <c r="BM1154" s="326"/>
      <c r="BO1154" s="167"/>
      <c r="BP1154" s="167"/>
      <c r="BQ1154" s="167"/>
      <c r="BR1154" s="10"/>
      <c r="BS1154" s="10">
        <f t="shared" si="4879"/>
        <v>383.8</v>
      </c>
      <c r="BT1154" s="219"/>
      <c r="BU1154" s="167"/>
      <c r="BV1154" s="326"/>
      <c r="BX1154" s="167"/>
      <c r="BY1154" s="167"/>
      <c r="BZ1154" s="167"/>
      <c r="CA1154" s="10"/>
      <c r="CB1154" s="10">
        <f t="shared" si="4879"/>
        <v>443.29999999999995</v>
      </c>
      <c r="CC1154" s="219"/>
      <c r="CD1154" s="167"/>
      <c r="CE1154" s="326"/>
      <c r="CG1154" s="167"/>
      <c r="CH1154" s="167"/>
      <c r="CI1154" s="167"/>
      <c r="CJ1154" s="10"/>
      <c r="CK1154" s="10">
        <f t="shared" si="4879"/>
        <v>468.8</v>
      </c>
      <c r="CL1154" s="219"/>
      <c r="CM1154" s="167"/>
      <c r="CN1154" s="326"/>
      <c r="CP1154" s="167"/>
      <c r="CQ1154" s="167"/>
      <c r="CR1154" s="167"/>
      <c r="CS1154" s="10"/>
      <c r="CT1154" s="10">
        <f t="shared" si="4879"/>
        <v>416.2</v>
      </c>
      <c r="CU1154" s="219"/>
      <c r="CV1154" s="167"/>
      <c r="CW1154" s="326"/>
      <c r="CY1154" s="167"/>
      <c r="CZ1154" s="167"/>
      <c r="DA1154" s="167"/>
      <c r="DB1154" s="10"/>
      <c r="DC1154" s="10">
        <f t="shared" ref="DC1154" si="4880">SUM(DB1149:DB1153)</f>
        <v>399.29999999999995</v>
      </c>
      <c r="DD1154" s="219"/>
      <c r="DE1154" s="167"/>
      <c r="DF1154" s="326"/>
      <c r="DH1154" s="167"/>
      <c r="DI1154" s="167"/>
      <c r="DJ1154" s="167"/>
      <c r="DK1154" s="10"/>
      <c r="DL1154" s="10">
        <f t="shared" ref="DL1154" si="4881">SUM(DK1149:DK1153)</f>
        <v>456.2</v>
      </c>
      <c r="DM1154" s="219"/>
      <c r="DN1154" s="167"/>
      <c r="DO1154" s="326"/>
      <c r="DQ1154" s="167"/>
      <c r="DR1154" s="167"/>
      <c r="DS1154" s="167"/>
      <c r="DT1154" s="10"/>
      <c r="DU1154" s="10">
        <f t="shared" ref="DU1154" si="4882">SUM(DT1149:DT1153)</f>
        <v>462.4</v>
      </c>
      <c r="DV1154" s="219"/>
      <c r="DW1154" s="167"/>
      <c r="DX1154" s="326"/>
      <c r="DZ1154" s="167"/>
      <c r="EA1154" s="167"/>
      <c r="EB1154" s="167"/>
      <c r="EC1154" s="10"/>
      <c r="ED1154" s="10">
        <f t="shared" ref="ED1154" si="4883">SUM(EC1149:EC1153)</f>
        <v>449.1</v>
      </c>
      <c r="EE1154" s="219"/>
      <c r="EF1154" s="167"/>
      <c r="EG1154" s="326"/>
      <c r="EI1154" s="167"/>
      <c r="EJ1154" s="167"/>
      <c r="EK1154" s="167"/>
      <c r="EL1154" s="10"/>
      <c r="EM1154" s="10">
        <f t="shared" ref="EM1154" si="4884">SUM(EL1149:EL1153)</f>
        <v>336.1</v>
      </c>
      <c r="EN1154" s="219"/>
      <c r="EO1154" s="167"/>
      <c r="EP1154" s="326"/>
      <c r="ER1154" s="167"/>
      <c r="ES1154" s="167"/>
      <c r="ET1154" s="167"/>
      <c r="EU1154" s="10"/>
      <c r="EV1154" s="10">
        <f t="shared" ref="EV1154" si="4885">SUM(EU1149:EU1153)</f>
        <v>385.8</v>
      </c>
      <c r="EW1154" s="219"/>
      <c r="EX1154" s="167"/>
      <c r="EY1154" s="326"/>
      <c r="FA1154" s="167"/>
      <c r="FB1154" s="167"/>
      <c r="FC1154" s="167"/>
      <c r="FD1154" s="10"/>
      <c r="FE1154" s="10">
        <f t="shared" ref="FE1154" si="4886">SUM(FD1149:FD1153)</f>
        <v>502.1</v>
      </c>
      <c r="FF1154" s="219"/>
      <c r="FG1154" s="167"/>
      <c r="FH1154" s="326"/>
      <c r="FJ1154" s="167"/>
      <c r="FK1154" s="167"/>
      <c r="FL1154" s="167"/>
      <c r="FM1154" s="10"/>
      <c r="FN1154" s="10">
        <f t="shared" ref="FN1154" si="4887">SUM(FM1149:FM1153)</f>
        <v>364.3</v>
      </c>
      <c r="FO1154" s="219"/>
      <c r="FP1154" s="167"/>
      <c r="FQ1154" s="326"/>
      <c r="FS1154" s="167"/>
      <c r="FT1154" s="167"/>
      <c r="FU1154" s="167"/>
      <c r="FV1154" s="10"/>
      <c r="FW1154" s="10">
        <f t="shared" ref="FW1154" si="4888">SUM(FV1149:FV1153)</f>
        <v>453.5</v>
      </c>
      <c r="FX1154" s="219"/>
      <c r="FY1154" s="167"/>
      <c r="FZ1154" s="326"/>
      <c r="GB1154" s="167"/>
      <c r="GC1154" s="167"/>
      <c r="GD1154" s="167"/>
      <c r="GE1154" s="10"/>
      <c r="GF1154" s="10">
        <f t="shared" ref="GF1154" si="4889">SUM(GE1149:GE1153)</f>
        <v>403.8</v>
      </c>
      <c r="GG1154" s="219"/>
      <c r="GH1154" s="167"/>
      <c r="GI1154" s="326"/>
      <c r="GK1154" s="167"/>
      <c r="GL1154" s="167"/>
      <c r="GM1154" s="167"/>
      <c r="GN1154" s="10"/>
      <c r="GO1154" s="10">
        <f t="shared" ref="GO1154" si="4890">SUM(GN1149:GN1153)</f>
        <v>508.39999999999992</v>
      </c>
      <c r="GP1154" s="219"/>
      <c r="GQ1154" s="167"/>
      <c r="GR1154" s="326"/>
      <c r="GT1154" s="167"/>
      <c r="GU1154" s="167"/>
      <c r="GV1154" s="167"/>
      <c r="GW1154" s="10"/>
      <c r="GX1154" s="10">
        <f t="shared" ref="GX1154" si="4891">SUM(GW1149:GW1153)</f>
        <v>394.5</v>
      </c>
      <c r="GY1154" s="219"/>
      <c r="GZ1154" s="167"/>
      <c r="HA1154" s="326"/>
      <c r="HC1154" s="167"/>
      <c r="HD1154" s="167"/>
      <c r="HE1154" s="167"/>
      <c r="HF1154" s="10"/>
      <c r="HG1154" s="10">
        <f t="shared" ref="HG1154" si="4892">SUM(HF1149:HF1153)</f>
        <v>504.1</v>
      </c>
      <c r="HH1154" s="219"/>
      <c r="HI1154" s="167"/>
      <c r="HJ1154" s="326"/>
      <c r="HL1154" s="167"/>
      <c r="HM1154" s="167"/>
      <c r="HN1154" s="167"/>
      <c r="HO1154" s="10"/>
      <c r="HP1154" s="10">
        <f t="shared" ref="HP1154" si="4893">SUM(HO1149:HO1153)</f>
        <v>649.1</v>
      </c>
      <c r="HQ1154" s="219"/>
      <c r="HR1154" s="167"/>
      <c r="HS1154" s="326"/>
      <c r="HU1154" s="167"/>
      <c r="HV1154" s="167"/>
      <c r="HW1154" s="167"/>
      <c r="HX1154" s="10"/>
      <c r="HY1154" s="10">
        <f t="shared" ref="HY1154" si="4894">SUM(HX1149:HX1153)</f>
        <v>193.4</v>
      </c>
      <c r="HZ1154" s="219"/>
      <c r="IA1154" s="167"/>
      <c r="IB1154" s="326"/>
      <c r="ID1154" s="167"/>
      <c r="IE1154" s="167"/>
      <c r="IF1154" s="167"/>
      <c r="IG1154" s="10"/>
      <c r="IH1154" s="10">
        <f t="shared" ref="IH1154" si="4895">SUM(IG1149:IG1153)</f>
        <v>470.09999999999997</v>
      </c>
      <c r="II1154" s="219"/>
      <c r="IJ1154" s="167"/>
      <c r="IK1154" s="326"/>
      <c r="IM1154" s="167"/>
      <c r="IN1154" s="167"/>
      <c r="IO1154" s="167"/>
      <c r="IP1154" s="10"/>
      <c r="IQ1154" s="10">
        <f t="shared" ref="IQ1154" si="4896">SUM(IP1149:IP1153)</f>
        <v>493.5</v>
      </c>
      <c r="IR1154" s="219"/>
      <c r="IS1154" s="167"/>
      <c r="IT1154" s="326"/>
      <c r="IV1154" s="167"/>
      <c r="IW1154" s="167"/>
      <c r="IX1154" s="167"/>
      <c r="IY1154" s="10"/>
      <c r="IZ1154" s="10">
        <f t="shared" ref="IZ1154:LK1154" si="4897">SUM(IY1149:IY1153)</f>
        <v>456.8</v>
      </c>
      <c r="JA1154" s="219"/>
      <c r="JB1154" s="167"/>
      <c r="JC1154" s="501"/>
      <c r="JE1154" s="167"/>
      <c r="JF1154" s="167"/>
      <c r="JG1154" s="167"/>
      <c r="JH1154" s="10"/>
      <c r="JI1154" s="10">
        <f t="shared" si="4897"/>
        <v>151.70000000000002</v>
      </c>
      <c r="JJ1154" s="219"/>
      <c r="JK1154" s="167"/>
      <c r="JL1154" s="326"/>
      <c r="JN1154" s="167"/>
      <c r="JO1154" s="167"/>
      <c r="JP1154" s="167"/>
      <c r="JQ1154" s="10"/>
      <c r="JR1154" s="10">
        <f t="shared" si="4897"/>
        <v>495.49999999999994</v>
      </c>
      <c r="JS1154" s="219"/>
      <c r="JT1154" s="167"/>
      <c r="JU1154" s="326"/>
      <c r="JW1154" s="167"/>
      <c r="JX1154" s="167"/>
      <c r="JY1154" s="167"/>
      <c r="JZ1154" s="10"/>
      <c r="KA1154" s="10">
        <f t="shared" si="4897"/>
        <v>449.1</v>
      </c>
      <c r="KB1154" s="219"/>
      <c r="KC1154" s="167"/>
      <c r="KD1154" s="326"/>
      <c r="KF1154" s="167"/>
      <c r="KG1154" s="167"/>
      <c r="KH1154" s="167"/>
      <c r="KI1154" s="10"/>
      <c r="KJ1154" s="10">
        <f t="shared" si="4897"/>
        <v>597.9</v>
      </c>
      <c r="KK1154" s="219"/>
      <c r="KL1154" s="167"/>
      <c r="KM1154" s="326"/>
      <c r="KO1154" s="167"/>
      <c r="KP1154" s="167"/>
      <c r="KQ1154" s="167"/>
      <c r="KR1154" s="10"/>
      <c r="KS1154" s="10">
        <f t="shared" si="4897"/>
        <v>267</v>
      </c>
      <c r="KT1154" s="219"/>
      <c r="KU1154" s="167"/>
      <c r="KV1154" s="329"/>
      <c r="KX1154" s="167"/>
      <c r="KY1154" s="167"/>
      <c r="KZ1154" s="167"/>
      <c r="LA1154" s="10"/>
      <c r="LB1154" s="10">
        <f t="shared" si="4897"/>
        <v>192.8</v>
      </c>
      <c r="LC1154" s="219"/>
      <c r="LD1154" s="167"/>
      <c r="LE1154" s="326"/>
      <c r="LG1154" s="167"/>
      <c r="LH1154" s="167"/>
      <c r="LI1154" s="167"/>
      <c r="LJ1154" s="10"/>
      <c r="LK1154" s="10">
        <f t="shared" si="4897"/>
        <v>516.69999999999993</v>
      </c>
      <c r="LL1154" s="219"/>
      <c r="LM1154" s="167"/>
      <c r="LN1154" s="326"/>
      <c r="LP1154" s="167"/>
      <c r="LQ1154" s="167"/>
      <c r="LR1154" s="167"/>
      <c r="LS1154" s="10"/>
      <c r="LT1154" s="10">
        <f t="shared" ref="LT1154:OE1154" si="4898">SUM(LS1149:LS1153)</f>
        <v>440.69999999999993</v>
      </c>
      <c r="LU1154" s="219"/>
      <c r="LV1154" s="167"/>
      <c r="LW1154" s="326"/>
      <c r="LY1154" s="167"/>
      <c r="LZ1154" s="167"/>
      <c r="MA1154" s="167"/>
      <c r="MB1154" s="10"/>
      <c r="MC1154" s="10">
        <f t="shared" si="4898"/>
        <v>242.09999999999997</v>
      </c>
      <c r="MD1154" s="219"/>
      <c r="ME1154" s="167"/>
      <c r="MF1154" s="326"/>
      <c r="MH1154" s="167"/>
      <c r="MI1154" s="167"/>
      <c r="MJ1154" s="167"/>
      <c r="MK1154" s="10"/>
      <c r="ML1154" s="10">
        <f t="shared" si="4898"/>
        <v>460.9</v>
      </c>
      <c r="MM1154" s="219"/>
      <c r="MN1154" s="167"/>
      <c r="MO1154" s="329"/>
      <c r="MQ1154" s="167"/>
      <c r="MR1154" s="167"/>
      <c r="MS1154" s="167"/>
      <c r="MT1154" s="10"/>
      <c r="MU1154" s="10">
        <f t="shared" si="4898"/>
        <v>176.1</v>
      </c>
      <c r="MV1154" s="219"/>
      <c r="MW1154" s="167"/>
      <c r="MX1154" s="326"/>
      <c r="MZ1154" s="167"/>
      <c r="NA1154" s="167"/>
      <c r="NB1154" s="167"/>
      <c r="NC1154" s="10"/>
      <c r="ND1154" s="10">
        <f t="shared" si="4898"/>
        <v>249.3</v>
      </c>
      <c r="NE1154" s="219"/>
      <c r="NF1154" s="167"/>
      <c r="NG1154" s="326"/>
      <c r="NI1154" s="167"/>
      <c r="NJ1154" s="167"/>
      <c r="NK1154" s="167"/>
      <c r="NL1154" s="10"/>
      <c r="NM1154" s="10">
        <f t="shared" si="4898"/>
        <v>470.7</v>
      </c>
      <c r="NN1154" s="219"/>
      <c r="NO1154" s="167"/>
      <c r="NP1154" s="326"/>
      <c r="NR1154" s="167"/>
      <c r="NS1154" s="167"/>
      <c r="NT1154" s="167"/>
      <c r="NU1154" s="10"/>
      <c r="NV1154" s="10">
        <f t="shared" si="4898"/>
        <v>494.29999999999995</v>
      </c>
      <c r="NW1154" s="219"/>
      <c r="NX1154" s="167"/>
      <c r="NY1154" s="326"/>
      <c r="OA1154" s="167"/>
      <c r="OB1154" s="167"/>
      <c r="OC1154" s="167"/>
      <c r="OD1154" s="10"/>
      <c r="OE1154" s="10">
        <f t="shared" si="4898"/>
        <v>660.80000000000007</v>
      </c>
      <c r="OF1154" s="219"/>
      <c r="OG1154" s="167"/>
      <c r="OH1154" s="326"/>
      <c r="OJ1154" s="167"/>
      <c r="OK1154" s="167"/>
      <c r="OL1154" s="167"/>
      <c r="OM1154" s="10"/>
      <c r="ON1154" s="10">
        <f t="shared" ref="ON1154:QY1154" si="4899">SUM(OM1149:OM1153)</f>
        <v>25.2</v>
      </c>
      <c r="OO1154" s="219"/>
      <c r="OP1154" s="167"/>
      <c r="OQ1154" s="326"/>
      <c r="OS1154" s="167"/>
      <c r="OT1154" s="167"/>
      <c r="OU1154" s="167"/>
      <c r="OV1154" s="10"/>
      <c r="OW1154" s="10">
        <f t="shared" si="4899"/>
        <v>344.4</v>
      </c>
      <c r="OX1154" s="219"/>
      <c r="OY1154" s="167"/>
      <c r="OZ1154" s="326"/>
      <c r="PB1154" s="167"/>
      <c r="PC1154" s="167"/>
      <c r="PD1154" s="167"/>
      <c r="PE1154" s="10"/>
      <c r="PF1154" s="10">
        <f t="shared" si="4899"/>
        <v>175.10000000000002</v>
      </c>
      <c r="PG1154" s="219"/>
      <c r="PH1154" s="167"/>
      <c r="PI1154" s="326"/>
      <c r="PK1154" s="167"/>
      <c r="PL1154" s="167"/>
      <c r="PM1154" s="167"/>
      <c r="PN1154" s="10"/>
      <c r="PO1154" s="10">
        <f t="shared" si="4899"/>
        <v>439.09999999999997</v>
      </c>
      <c r="PP1154" s="219"/>
      <c r="PQ1154" s="167"/>
      <c r="PR1154" s="326"/>
      <c r="PT1154" s="167"/>
      <c r="PU1154" s="167"/>
      <c r="PV1154" s="167"/>
      <c r="PW1154" s="10"/>
      <c r="PX1154" s="10">
        <f t="shared" si="4899"/>
        <v>333.7</v>
      </c>
      <c r="PY1154" s="219"/>
      <c r="PZ1154" s="167"/>
      <c r="QA1154" s="326"/>
      <c r="QC1154" s="167"/>
      <c r="QD1154" s="167"/>
      <c r="QE1154" s="167"/>
      <c r="QF1154" s="10"/>
      <c r="QG1154" s="10">
        <f t="shared" si="4899"/>
        <v>360.5</v>
      </c>
      <c r="QH1154" s="219"/>
      <c r="QI1154" s="167"/>
      <c r="QJ1154" s="326"/>
      <c r="QL1154" s="167"/>
      <c r="QM1154" s="167"/>
      <c r="QN1154" s="167"/>
      <c r="QO1154" s="10"/>
      <c r="QP1154" s="10">
        <f t="shared" si="4899"/>
        <v>398.2</v>
      </c>
      <c r="QQ1154" s="219"/>
      <c r="QR1154" s="167"/>
      <c r="QS1154" s="326"/>
      <c r="QU1154" s="167"/>
      <c r="QV1154" s="167"/>
      <c r="QW1154" s="167"/>
      <c r="QX1154" s="10"/>
      <c r="QY1154" s="10">
        <f t="shared" si="4899"/>
        <v>339.20000000000005</v>
      </c>
      <c r="QZ1154" s="219"/>
      <c r="RA1154" s="167"/>
      <c r="RB1154" s="326"/>
      <c r="RD1154" s="167"/>
      <c r="RE1154" s="167"/>
      <c r="RF1154" s="167"/>
      <c r="RG1154" s="10"/>
      <c r="RH1154" s="10">
        <f t="shared" ref="RH1154:TS1154" si="4900">SUM(RG1149:RG1153)</f>
        <v>453.5</v>
      </c>
      <c r="RI1154" s="219"/>
      <c r="RJ1154" s="167"/>
      <c r="RK1154" s="326"/>
      <c r="RM1154" s="167"/>
      <c r="RN1154" s="167"/>
      <c r="RO1154" s="167"/>
      <c r="RP1154" s="10"/>
      <c r="RQ1154" s="10">
        <f t="shared" si="4900"/>
        <v>304.3</v>
      </c>
      <c r="RR1154" s="219"/>
      <c r="RS1154" s="167"/>
      <c r="RT1154" s="326"/>
      <c r="RV1154" s="167"/>
      <c r="RW1154" s="167"/>
      <c r="RX1154" s="167"/>
      <c r="RY1154" s="10"/>
      <c r="RZ1154" s="10">
        <f t="shared" si="4900"/>
        <v>410.8</v>
      </c>
      <c r="SA1154" s="219"/>
      <c r="SB1154" s="167"/>
      <c r="SC1154" s="326"/>
      <c r="SE1154" s="167"/>
      <c r="SF1154" s="167"/>
      <c r="SG1154" s="167"/>
      <c r="SH1154" s="10"/>
      <c r="SI1154" s="10">
        <f t="shared" si="4900"/>
        <v>286.3</v>
      </c>
      <c r="SJ1154" s="219"/>
      <c r="SK1154" s="167"/>
      <c r="SL1154" s="326"/>
      <c r="SN1154" s="167"/>
      <c r="SO1154" s="167"/>
      <c r="SP1154" s="167"/>
      <c r="SQ1154" s="10"/>
      <c r="SR1154" s="10">
        <f t="shared" si="4900"/>
        <v>355.9</v>
      </c>
      <c r="SS1154" s="219"/>
      <c r="ST1154" s="167"/>
      <c r="SU1154" s="326"/>
      <c r="SW1154" s="167"/>
      <c r="SX1154" s="167"/>
      <c r="SY1154" s="167"/>
      <c r="SZ1154" s="10"/>
      <c r="TA1154" s="10">
        <f t="shared" si="4900"/>
        <v>623.39999999999986</v>
      </c>
      <c r="TB1154" s="219"/>
      <c r="TC1154" s="167"/>
      <c r="TD1154" s="326"/>
      <c r="TF1154" s="167"/>
      <c r="TG1154" s="167"/>
      <c r="TH1154" s="167"/>
      <c r="TI1154" s="10"/>
      <c r="TJ1154" s="10">
        <f t="shared" si="4900"/>
        <v>454.3</v>
      </c>
      <c r="TK1154" s="219"/>
      <c r="TL1154" s="167"/>
      <c r="TM1154" s="329"/>
      <c r="TO1154" s="167"/>
      <c r="TP1154" s="167"/>
      <c r="TQ1154" s="167"/>
      <c r="TR1154" s="10"/>
      <c r="TS1154" s="10">
        <f t="shared" si="4900"/>
        <v>397.7</v>
      </c>
      <c r="TT1154" s="219"/>
      <c r="TU1154" s="167"/>
      <c r="TV1154" s="326"/>
      <c r="TX1154" s="167"/>
      <c r="TY1154" s="167"/>
      <c r="TZ1154" s="167"/>
      <c r="UA1154" s="10"/>
      <c r="UB1154" s="10">
        <f t="shared" ref="UB1154:WM1154" si="4901">SUM(UA1149:UA1153)</f>
        <v>515</v>
      </c>
      <c r="UC1154" s="219"/>
      <c r="UD1154" s="167"/>
      <c r="UE1154" s="329"/>
      <c r="UG1154" s="167"/>
      <c r="UH1154" s="167"/>
      <c r="UI1154" s="167"/>
      <c r="UJ1154" s="10"/>
      <c r="UK1154" s="10">
        <f t="shared" si="4901"/>
        <v>468</v>
      </c>
      <c r="UL1154" s="219"/>
      <c r="UM1154" s="167"/>
      <c r="UN1154" s="326"/>
      <c r="UP1154" s="167"/>
      <c r="UQ1154" s="167"/>
      <c r="UR1154" s="167"/>
      <c r="US1154" s="10"/>
      <c r="UT1154" s="10">
        <f t="shared" si="4901"/>
        <v>383.8</v>
      </c>
      <c r="UU1154" s="219"/>
      <c r="UV1154" s="167"/>
      <c r="UW1154" s="326"/>
      <c r="UY1154" s="167"/>
      <c r="UZ1154" s="167"/>
      <c r="VA1154" s="167"/>
      <c r="VB1154" s="10"/>
      <c r="VC1154" s="10">
        <f t="shared" si="4901"/>
        <v>351.6</v>
      </c>
      <c r="VD1154" s="219"/>
      <c r="VE1154" s="167"/>
      <c r="VF1154" s="326"/>
      <c r="VH1154" s="167"/>
      <c r="VI1154" s="167"/>
      <c r="VJ1154" s="167"/>
      <c r="VK1154" s="10"/>
      <c r="VL1154" s="10">
        <f t="shared" si="4901"/>
        <v>393.5</v>
      </c>
      <c r="VM1154" s="219"/>
      <c r="VN1154" s="167"/>
      <c r="VO1154" s="326"/>
      <c r="VQ1154" s="167"/>
      <c r="VR1154" s="167"/>
      <c r="VS1154" s="167"/>
      <c r="VT1154" s="10"/>
      <c r="VU1154" s="10">
        <f t="shared" si="4901"/>
        <v>396.29999999999995</v>
      </c>
      <c r="VV1154" s="219"/>
      <c r="VW1154" s="167"/>
      <c r="VX1154" s="326"/>
      <c r="VZ1154" s="167"/>
      <c r="WA1154" s="167"/>
      <c r="WB1154" s="167"/>
      <c r="WC1154" s="10"/>
      <c r="WD1154" s="10">
        <f t="shared" si="4901"/>
        <v>221.6</v>
      </c>
      <c r="WE1154" s="219"/>
      <c r="WF1154" s="167"/>
      <c r="WG1154" s="326"/>
      <c r="WI1154" s="167"/>
      <c r="WJ1154" s="167"/>
      <c r="WK1154" s="167"/>
      <c r="WL1154" s="10"/>
      <c r="WM1154" s="10">
        <f t="shared" si="4901"/>
        <v>351.4</v>
      </c>
      <c r="WN1154" s="219"/>
      <c r="WO1154" s="167"/>
      <c r="WP1154" s="326"/>
      <c r="WR1154" s="167"/>
      <c r="WS1154" s="167"/>
      <c r="WT1154" s="167"/>
      <c r="WU1154" s="10"/>
      <c r="WV1154" s="10">
        <f t="shared" ref="WV1154:ZG1154" si="4902">SUM(WU1149:WU1153)</f>
        <v>401.09999999999997</v>
      </c>
      <c r="WW1154" s="219"/>
      <c r="WX1154" s="167"/>
      <c r="WY1154" s="326"/>
      <c r="XA1154" s="167"/>
      <c r="XB1154" s="167"/>
      <c r="XC1154" s="167"/>
      <c r="XD1154" s="10"/>
      <c r="XE1154" s="10">
        <f t="shared" si="4902"/>
        <v>666.69999999999993</v>
      </c>
      <c r="XF1154" s="219"/>
      <c r="XG1154" s="167"/>
      <c r="XH1154" s="326"/>
      <c r="XJ1154" s="167"/>
      <c r="XK1154" s="167"/>
      <c r="XL1154" s="167"/>
      <c r="XM1154" s="10"/>
      <c r="XN1154" s="10">
        <f t="shared" si="4902"/>
        <v>397.4</v>
      </c>
      <c r="XO1154" s="219"/>
      <c r="XP1154" s="167"/>
      <c r="XQ1154" s="326"/>
      <c r="XS1154" s="167"/>
      <c r="XT1154" s="167"/>
      <c r="XU1154" s="167"/>
      <c r="XV1154" s="10"/>
      <c r="XW1154" s="10">
        <f t="shared" si="4902"/>
        <v>431.2</v>
      </c>
      <c r="XX1154" s="219"/>
      <c r="XY1154" s="167"/>
      <c r="XZ1154" s="326"/>
      <c r="YB1154" s="167"/>
      <c r="YC1154" s="167"/>
      <c r="YD1154" s="167"/>
      <c r="YE1154" s="10"/>
      <c r="YF1154" s="10">
        <f t="shared" si="4902"/>
        <v>256.40000000000003</v>
      </c>
      <c r="YG1154" s="219"/>
      <c r="YH1154" s="167"/>
      <c r="YI1154" s="326"/>
      <c r="YK1154" s="167"/>
      <c r="YL1154" s="167"/>
      <c r="YM1154" s="167"/>
      <c r="YN1154" s="10"/>
      <c r="YO1154" s="10">
        <f t="shared" si="4902"/>
        <v>389.70000000000005</v>
      </c>
      <c r="YP1154" s="219"/>
      <c r="YQ1154" s="167"/>
      <c r="YR1154" s="326"/>
      <c r="YT1154" s="167"/>
      <c r="YU1154" s="167"/>
      <c r="YV1154" s="167"/>
      <c r="YW1154" s="10"/>
      <c r="YX1154" s="10">
        <f t="shared" si="4902"/>
        <v>82.8</v>
      </c>
      <c r="YY1154" s="219"/>
      <c r="YZ1154" s="167"/>
      <c r="ZA1154" s="326"/>
      <c r="ZC1154" s="167"/>
      <c r="ZD1154" s="167"/>
      <c r="ZE1154" s="167"/>
      <c r="ZF1154" s="10"/>
      <c r="ZG1154" s="10">
        <f t="shared" si="4902"/>
        <v>404.70000000000005</v>
      </c>
      <c r="ZH1154" s="219"/>
      <c r="ZI1154" s="167"/>
      <c r="ZJ1154" s="326"/>
      <c r="ZL1154" s="167"/>
      <c r="ZM1154" s="167"/>
      <c r="ZN1154" s="167"/>
      <c r="ZO1154" s="10"/>
      <c r="ZP1154" s="10">
        <f t="shared" ref="ZP1154:ACA1154" si="4903">SUM(ZO1149:ZO1153)</f>
        <v>466.19999999999993</v>
      </c>
      <c r="ZQ1154" s="219"/>
      <c r="ZR1154" s="167"/>
      <c r="ZS1154" s="498"/>
      <c r="ZU1154" s="167"/>
      <c r="ZV1154" s="167"/>
      <c r="ZW1154" s="167"/>
      <c r="ZX1154" s="10"/>
      <c r="ZY1154" s="10">
        <f t="shared" si="4903"/>
        <v>609.6</v>
      </c>
      <c r="ZZ1154" s="219"/>
      <c r="AAA1154" s="167"/>
      <c r="AAB1154" s="326"/>
      <c r="AAD1154" s="167"/>
      <c r="AAE1154" s="167"/>
      <c r="AAF1154" s="167"/>
      <c r="AAG1154" s="10"/>
      <c r="AAH1154" s="10">
        <f t="shared" si="4903"/>
        <v>365.5</v>
      </c>
      <c r="AAI1154" s="219"/>
      <c r="AAJ1154" s="167"/>
      <c r="AAK1154" s="326"/>
      <c r="AAM1154" s="167"/>
      <c r="AAN1154" s="167"/>
      <c r="AAO1154" s="167"/>
      <c r="AAP1154" s="10"/>
      <c r="AAQ1154" s="10">
        <f t="shared" si="4903"/>
        <v>487.59999999999997</v>
      </c>
      <c r="AAR1154" s="219"/>
      <c r="AAS1154" s="167"/>
      <c r="AAT1154" s="326"/>
      <c r="AAV1154" s="167"/>
      <c r="AAW1154" s="167"/>
      <c r="AAX1154" s="167"/>
      <c r="AAY1154" s="10"/>
      <c r="AAZ1154" s="10">
        <f t="shared" si="4903"/>
        <v>475.59999999999997</v>
      </c>
      <c r="ABA1154" s="219"/>
      <c r="ABB1154" s="167"/>
      <c r="ABC1154" s="326"/>
      <c r="ABE1154" s="167"/>
      <c r="ABF1154" s="167"/>
      <c r="ABG1154" s="167"/>
      <c r="ABH1154" s="10"/>
      <c r="ABI1154" s="10">
        <f t="shared" si="4903"/>
        <v>510.5</v>
      </c>
      <c r="ABJ1154" s="219"/>
      <c r="ABK1154" s="167"/>
      <c r="ABL1154" s="326"/>
      <c r="ABN1154" s="167"/>
      <c r="ABO1154" s="167"/>
      <c r="ABP1154" s="167"/>
      <c r="ABQ1154" s="10"/>
      <c r="ABR1154" s="10">
        <f t="shared" si="4903"/>
        <v>344.3</v>
      </c>
      <c r="ABS1154" s="219"/>
      <c r="ABT1154" s="167"/>
      <c r="ABU1154" s="498"/>
      <c r="ABW1154" s="167"/>
      <c r="ABX1154" s="167"/>
      <c r="ABY1154" s="167"/>
      <c r="ABZ1154" s="10"/>
      <c r="ACA1154" s="10">
        <f t="shared" si="4903"/>
        <v>371.4</v>
      </c>
      <c r="ACB1154" s="219"/>
      <c r="ACC1154" s="167"/>
      <c r="ACD1154" s="326"/>
      <c r="ACF1154" s="167"/>
      <c r="ACG1154" s="167"/>
      <c r="ACH1154" s="167"/>
      <c r="ACI1154" s="10"/>
      <c r="ACJ1154" s="10">
        <f t="shared" ref="ACJ1154" si="4904">SUM(ACI1149:ACI1153)</f>
        <v>444.79999999999995</v>
      </c>
      <c r="ACK1154" s="219"/>
      <c r="ACL1154" s="167"/>
      <c r="ACM1154" s="326"/>
      <c r="ACO1154" s="167"/>
      <c r="ACP1154" s="167"/>
      <c r="ACQ1154" s="167"/>
      <c r="ACR1154" s="10"/>
      <c r="ACS1154" s="10">
        <f t="shared" ref="ACS1154" si="4905">SUM(ACR1149:ACR1153)</f>
        <v>345.6</v>
      </c>
      <c r="ACT1154" s="219"/>
      <c r="ACU1154" s="167"/>
      <c r="ACV1154" s="326"/>
      <c r="ACX1154" s="167"/>
      <c r="ACY1154" s="167"/>
      <c r="ACZ1154" s="167"/>
      <c r="ADA1154" s="10"/>
      <c r="ADB1154" s="10">
        <f t="shared" ref="ADB1154" si="4906">SUM(ADA1149:ADA1153)</f>
        <v>400.4</v>
      </c>
      <c r="ADC1154" s="219"/>
      <c r="ADD1154" s="167"/>
      <c r="ADE1154" s="326"/>
      <c r="ADG1154" s="167"/>
      <c r="ADH1154" s="167"/>
      <c r="ADI1154" s="167"/>
      <c r="ADJ1154" s="10"/>
      <c r="ADK1154" s="10">
        <f t="shared" ref="ADK1154" si="4907">SUM(ADJ1149:ADJ1153)</f>
        <v>410.3</v>
      </c>
      <c r="ADL1154" s="219"/>
      <c r="ADM1154" s="167"/>
      <c r="ADN1154" s="326"/>
      <c r="ADP1154" s="167"/>
      <c r="ADQ1154" s="167"/>
      <c r="ADR1154" s="167"/>
      <c r="ADS1154" s="10"/>
      <c r="ADT1154" s="10">
        <f t="shared" ref="ADT1154" si="4908">SUM(ADS1149:ADS1153)</f>
        <v>486.7</v>
      </c>
      <c r="ADU1154" s="219"/>
      <c r="ADV1154" s="167"/>
      <c r="ADW1154" s="329"/>
      <c r="ADY1154" s="167"/>
      <c r="ADZ1154" s="167"/>
      <c r="AEA1154" s="167"/>
      <c r="AEB1154" s="10"/>
      <c r="AEC1154" s="10">
        <f t="shared" ref="AEC1154" si="4909">SUM(AEB1149:AEB1153)</f>
        <v>412.5</v>
      </c>
      <c r="AED1154" s="219"/>
      <c r="AEE1154" s="167"/>
      <c r="AEF1154" s="326"/>
      <c r="AEH1154" s="167"/>
      <c r="AEI1154" s="167"/>
      <c r="AEJ1154" s="167"/>
      <c r="AEK1154" s="10"/>
      <c r="AEL1154" s="10">
        <f t="shared" ref="AEL1154" si="4910">SUM(AEK1149:AEK1153)</f>
        <v>342.2</v>
      </c>
      <c r="AEM1154" s="219"/>
      <c r="AEN1154" s="167"/>
      <c r="AEO1154" s="326"/>
      <c r="AEQ1154" s="167"/>
      <c r="AER1154" s="167"/>
      <c r="AES1154" s="167"/>
      <c r="AET1154" s="10"/>
      <c r="AEU1154" s="10">
        <f t="shared" ref="AEU1154" si="4911">SUM(AET1149:AET1153)</f>
        <v>584.79999999999995</v>
      </c>
      <c r="AEV1154" s="219"/>
      <c r="AEW1154" s="167"/>
      <c r="AEX1154" s="326"/>
      <c r="AEZ1154" s="167"/>
      <c r="AFA1154" s="167"/>
      <c r="AFB1154" s="167"/>
      <c r="AFC1154" s="10"/>
      <c r="AFD1154" s="10">
        <f t="shared" ref="AFD1154" si="4912">SUM(AFC1149:AFC1153)</f>
        <v>476.90000000000003</v>
      </c>
      <c r="AFE1154" s="219"/>
      <c r="AFF1154" s="167"/>
      <c r="AFG1154" s="326"/>
      <c r="AFI1154" s="167"/>
      <c r="AFJ1154" s="167"/>
      <c r="AFK1154" s="167"/>
      <c r="AFL1154" s="10"/>
      <c r="AFM1154" s="10">
        <f t="shared" ref="AFM1154" si="4913">SUM(AFL1149:AFL1153)</f>
        <v>448.2</v>
      </c>
      <c r="AFN1154" s="219"/>
      <c r="AFO1154" s="167"/>
      <c r="AFP1154" s="326"/>
      <c r="AFR1154" s="167"/>
      <c r="AFS1154" s="167"/>
      <c r="AFT1154" s="167"/>
      <c r="AFU1154" s="10"/>
      <c r="AFV1154" s="10">
        <f t="shared" ref="AFV1154" si="4914">SUM(AFU1149:AFU1153)</f>
        <v>596.59999999999991</v>
      </c>
      <c r="AFW1154" s="219"/>
      <c r="AFX1154" s="167"/>
      <c r="AFY1154" s="326"/>
      <c r="AGA1154" s="167"/>
      <c r="AGB1154" s="167"/>
      <c r="AGC1154" s="167"/>
      <c r="AGD1154" s="10"/>
      <c r="AGE1154" s="10">
        <f t="shared" ref="AGE1154" si="4915">SUM(AGD1149:AGD1153)</f>
        <v>368.6</v>
      </c>
      <c r="AGF1154" s="219"/>
      <c r="AGG1154" s="167"/>
      <c r="AGH1154" s="498"/>
      <c r="AGJ1154" s="167"/>
      <c r="AGK1154" s="167"/>
      <c r="AGL1154" s="167"/>
      <c r="AGM1154" s="10"/>
      <c r="AGN1154" s="10">
        <f t="shared" ref="AGN1154" si="4916">SUM(AGM1149:AGM1153)</f>
        <v>573.4</v>
      </c>
      <c r="AGO1154" s="219"/>
      <c r="AGP1154" s="167"/>
      <c r="AGQ1154" s="326"/>
      <c r="AGS1154" s="167"/>
      <c r="AGT1154" s="167"/>
      <c r="AGU1154" s="167"/>
      <c r="AGV1154" s="10"/>
      <c r="AGW1154" s="10">
        <f t="shared" ref="AGW1154" si="4917">SUM(AGV1149:AGV1153)</f>
        <v>726.6</v>
      </c>
      <c r="AGX1154" s="219"/>
      <c r="AGY1154" s="167"/>
      <c r="AGZ1154" s="326"/>
      <c r="AHB1154" s="167"/>
      <c r="AHC1154" s="167"/>
      <c r="AHD1154" s="167"/>
      <c r="AHE1154" s="10"/>
      <c r="AHF1154" s="10">
        <f t="shared" ref="AHF1154" si="4918">SUM(AHE1149:AHE1153)</f>
        <v>275.7</v>
      </c>
      <c r="AHG1154" s="219"/>
      <c r="AHH1154" s="167"/>
      <c r="AHI1154" s="326"/>
      <c r="AHK1154" s="167"/>
      <c r="AHL1154" s="167"/>
      <c r="AHM1154" s="167"/>
      <c r="AHN1154" s="10"/>
      <c r="AHO1154" s="10">
        <f t="shared" ref="AHO1154" si="4919">SUM(AHN1149:AHN1153)</f>
        <v>135.9</v>
      </c>
      <c r="AHP1154" s="219"/>
      <c r="AHQ1154" s="167"/>
      <c r="AHR1154" s="326"/>
      <c r="AHT1154" s="167"/>
      <c r="AHU1154" s="167"/>
      <c r="AHV1154" s="167"/>
      <c r="AHW1154" s="10"/>
      <c r="AHX1154" s="10">
        <f t="shared" ref="AHX1154" si="4920">SUM(AHW1149:AHW1153)</f>
        <v>316</v>
      </c>
      <c r="AHY1154" s="219"/>
      <c r="AHZ1154" s="167"/>
      <c r="AIA1154" s="326"/>
      <c r="AIC1154" s="167"/>
      <c r="AID1154" s="167"/>
      <c r="AIE1154" s="167"/>
      <c r="AIF1154" s="10"/>
      <c r="AIG1154" s="10">
        <f t="shared" ref="AIG1154" si="4921">SUM(AIF1149:AIF1153)</f>
        <v>547.09999999999991</v>
      </c>
      <c r="AIH1154" s="219"/>
      <c r="AII1154" s="167"/>
      <c r="AIJ1154" s="498"/>
      <c r="AIL1154" s="167"/>
      <c r="AIM1154" s="167"/>
      <c r="AIN1154" s="167"/>
      <c r="AIO1154" s="10"/>
      <c r="AIP1154" s="10">
        <f t="shared" ref="AIP1154" si="4922">SUM(AIO1149:AIO1153)</f>
        <v>522.4</v>
      </c>
      <c r="AIQ1154" s="219"/>
      <c r="AIR1154" s="167"/>
      <c r="AIS1154" s="326"/>
      <c r="AIU1154" s="167"/>
      <c r="AIV1154" s="167"/>
      <c r="AIW1154" s="167"/>
      <c r="AIX1154" s="10"/>
      <c r="AIY1154" s="10">
        <f t="shared" ref="AIY1154" si="4923">SUM(AIX1149:AIX1153)</f>
        <v>704.5</v>
      </c>
      <c r="AIZ1154" s="219"/>
      <c r="AJA1154" s="167"/>
      <c r="AJB1154" s="326"/>
      <c r="AJD1154" s="167"/>
      <c r="AJE1154" s="167"/>
      <c r="AJF1154" s="167"/>
      <c r="AJG1154" s="10"/>
      <c r="AJH1154" s="10">
        <f t="shared" ref="AJH1154" si="4924">SUM(AJG1149:AJG1153)</f>
        <v>364.20000000000005</v>
      </c>
      <c r="AJI1154" s="219"/>
      <c r="AJJ1154" s="167"/>
      <c r="AJK1154" s="326"/>
      <c r="AJM1154" s="167"/>
      <c r="AJN1154" s="167"/>
      <c r="AJO1154" s="167"/>
      <c r="AJP1154" s="10"/>
      <c r="AJQ1154" s="10">
        <f t="shared" ref="AJQ1154" si="4925">SUM(AJP1149:AJP1153)</f>
        <v>392.4</v>
      </c>
      <c r="AJR1154" s="219"/>
      <c r="AJS1154" s="167"/>
      <c r="AJT1154" s="326"/>
      <c r="AJV1154" s="167"/>
      <c r="AJW1154" s="167"/>
      <c r="AJX1154" s="167"/>
      <c r="AJY1154" s="10"/>
      <c r="AJZ1154" s="10">
        <f t="shared" ref="AJZ1154" si="4926">SUM(AJY1149:AJY1153)</f>
        <v>402.5</v>
      </c>
      <c r="AKA1154" s="219"/>
      <c r="AKB1154" s="167"/>
      <c r="AKC1154" s="326"/>
      <c r="AKE1154" s="167"/>
      <c r="AKF1154" s="167"/>
      <c r="AKG1154" s="167"/>
      <c r="AKH1154" s="10"/>
      <c r="AKI1154" s="10">
        <f t="shared" ref="AKI1154" si="4927">SUM(AKH1149:AKH1153)</f>
        <v>352.8</v>
      </c>
      <c r="AKJ1154" s="219"/>
      <c r="AKK1154" s="167"/>
      <c r="AKL1154" s="326"/>
      <c r="AKN1154" s="167"/>
      <c r="AKO1154" s="167"/>
      <c r="AKP1154" s="167"/>
      <c r="AKQ1154" s="10"/>
      <c r="AKR1154" s="10">
        <f t="shared" ref="AKR1154" si="4928">SUM(AKQ1149:AKQ1153)</f>
        <v>351.9</v>
      </c>
      <c r="AKS1154" s="219"/>
      <c r="AKT1154" s="167"/>
      <c r="AKU1154" s="326"/>
      <c r="AKW1154" s="167"/>
      <c r="AKX1154" s="167"/>
      <c r="AKY1154" s="167"/>
      <c r="AKZ1154" s="10"/>
      <c r="ALA1154" s="10">
        <f t="shared" ref="ALA1154" si="4929">SUM(AKZ1149:AKZ1153)</f>
        <v>396.1</v>
      </c>
      <c r="ALB1154" s="219"/>
      <c r="ALC1154" s="167"/>
      <c r="ALD1154" s="329"/>
      <c r="ALF1154" s="167"/>
      <c r="ALG1154" s="167"/>
      <c r="ALH1154" s="167"/>
      <c r="ALI1154" s="10"/>
      <c r="ALJ1154" s="10">
        <f t="shared" ref="ALJ1154" si="4930">SUM(ALI1149:ALI1153)</f>
        <v>437.3</v>
      </c>
      <c r="ALK1154" s="219"/>
      <c r="ALL1154" s="167"/>
      <c r="ALM1154" s="326"/>
      <c r="ALO1154" s="167"/>
      <c r="ALP1154" s="167"/>
      <c r="ALQ1154" s="167"/>
      <c r="ALR1154" s="10"/>
      <c r="ALS1154" s="10">
        <f t="shared" ref="ALS1154" si="4931">SUM(ALR1149:ALR1153)</f>
        <v>395.2</v>
      </c>
      <c r="ALT1154" s="219"/>
      <c r="ALU1154" s="167"/>
      <c r="ALV1154" s="326"/>
      <c r="ALX1154" s="167"/>
      <c r="ALY1154" s="167"/>
      <c r="ALZ1154" s="167"/>
      <c r="AMA1154" s="10"/>
      <c r="AMB1154" s="10">
        <f t="shared" ref="AMB1154" si="4932">SUM(AMA1149:AMA1153)</f>
        <v>514.29999999999995</v>
      </c>
      <c r="AMC1154" s="219"/>
      <c r="AMD1154" s="167"/>
      <c r="AME1154" s="326"/>
      <c r="AMG1154" s="167"/>
      <c r="AMH1154" s="167"/>
      <c r="AMI1154" s="167"/>
      <c r="AMJ1154" s="10"/>
      <c r="AMK1154" s="10">
        <f t="shared" ref="AMK1154" si="4933">SUM(AMJ1149:AMJ1153)</f>
        <v>345</v>
      </c>
      <c r="AML1154" s="219"/>
      <c r="AMM1154" s="167"/>
      <c r="AMN1154" s="326"/>
      <c r="AMP1154" s="167"/>
      <c r="AMQ1154" s="167"/>
      <c r="AMR1154" s="167"/>
      <c r="AMS1154" s="10"/>
      <c r="AMT1154" s="10">
        <f t="shared" ref="AMT1154" si="4934">SUM(AMS1149:AMS1153)</f>
        <v>544.59999999999991</v>
      </c>
      <c r="AMU1154" s="219"/>
      <c r="AMV1154" s="167"/>
      <c r="AMW1154" s="326"/>
      <c r="AMY1154" s="167"/>
      <c r="AMZ1154" s="167"/>
      <c r="ANA1154" s="167"/>
      <c r="ANB1154" s="10"/>
      <c r="ANC1154" s="10">
        <f t="shared" ref="ANC1154" si="4935">SUM(ANB1149:ANB1153)</f>
        <v>576.9</v>
      </c>
      <c r="AND1154" s="219"/>
      <c r="ANE1154" s="167"/>
      <c r="ANF1154" s="326"/>
      <c r="ANH1154" s="167"/>
      <c r="ANI1154" s="167"/>
      <c r="ANJ1154" s="167"/>
      <c r="ANK1154" s="10"/>
      <c r="ANL1154" s="10">
        <f t="shared" ref="ANL1154" si="4936">SUM(ANK1149:ANK1153)</f>
        <v>433.4</v>
      </c>
      <c r="ANM1154" s="219"/>
      <c r="ANN1154" s="167"/>
      <c r="ANO1154" s="326"/>
      <c r="ANQ1154" s="167"/>
      <c r="ANR1154" s="167"/>
      <c r="ANS1154" s="167"/>
      <c r="ANT1154" s="10"/>
      <c r="ANU1154" s="10">
        <f t="shared" ref="ANU1154" si="4937">SUM(ANT1149:ANT1153)</f>
        <v>724.39999999999986</v>
      </c>
      <c r="ANV1154" s="219"/>
      <c r="ANW1154" s="167"/>
      <c r="ANX1154" s="326"/>
      <c r="ANZ1154" s="167"/>
      <c r="AOA1154" s="167"/>
      <c r="AOB1154" s="167"/>
      <c r="AOC1154" s="10"/>
      <c r="AOD1154" s="10">
        <f t="shared" ref="AOD1154" si="4938">SUM(AOC1149:AOC1153)</f>
        <v>422.3</v>
      </c>
      <c r="AOE1154" s="219"/>
      <c r="AOF1154" s="167"/>
      <c r="AOG1154" s="326"/>
      <c r="AOI1154" s="167"/>
      <c r="AOJ1154" s="167"/>
      <c r="AOK1154" s="167"/>
      <c r="AOL1154" s="10"/>
      <c r="AOM1154" s="10">
        <f t="shared" ref="AOM1154" si="4939">SUM(AOL1149:AOL1153)</f>
        <v>401.5</v>
      </c>
      <c r="AON1154" s="219"/>
      <c r="AOO1154" s="167"/>
      <c r="AOP1154" s="498"/>
      <c r="AOR1154" s="167"/>
      <c r="AOS1154" s="167"/>
      <c r="AOT1154" s="167"/>
      <c r="AOU1154" s="10"/>
      <c r="AOV1154" s="10">
        <f t="shared" ref="AOV1154" si="4940">SUM(AOU1149:AOU1153)</f>
        <v>504.6</v>
      </c>
      <c r="AOW1154" s="219"/>
      <c r="AOX1154" s="167"/>
      <c r="AOY1154" s="326"/>
      <c r="APA1154" s="167"/>
      <c r="APB1154" s="167"/>
      <c r="APC1154" s="167"/>
      <c r="APD1154" s="10"/>
      <c r="APE1154" s="10">
        <f t="shared" ref="APE1154" si="4941">SUM(APD1149:APD1153)</f>
        <v>427.6</v>
      </c>
      <c r="APF1154" s="219"/>
      <c r="APG1154" s="167"/>
      <c r="APH1154" s="326"/>
      <c r="APJ1154" s="167"/>
      <c r="APK1154" s="167"/>
      <c r="APL1154" s="167"/>
      <c r="APM1154" s="10"/>
      <c r="APN1154" s="10">
        <f t="shared" ref="APN1154" si="4942">SUM(APM1149:APM1153)</f>
        <v>425.9</v>
      </c>
      <c r="APO1154" s="219"/>
      <c r="APP1154" s="167"/>
      <c r="APQ1154" s="326"/>
      <c r="APS1154" s="167"/>
      <c r="APT1154" s="167"/>
      <c r="APU1154" s="167"/>
      <c r="APV1154" s="10"/>
      <c r="APW1154" s="10">
        <f t="shared" ref="APW1154" si="4943">SUM(APV1149:APV1153)</f>
        <v>114.9</v>
      </c>
      <c r="APX1154" s="219"/>
      <c r="APY1154" s="167"/>
      <c r="APZ1154" s="326"/>
      <c r="AQB1154" s="167"/>
      <c r="AQC1154" s="167"/>
      <c r="AQD1154" s="167"/>
      <c r="AQE1154" s="10"/>
      <c r="AQF1154" s="10">
        <f t="shared" ref="AQF1154" si="4944">SUM(AQE1149:AQE1153)</f>
        <v>702.69999999999993</v>
      </c>
      <c r="AQG1154" s="219"/>
      <c r="AQH1154" s="167"/>
      <c r="AQI1154" s="326"/>
      <c r="AQK1154" s="167"/>
      <c r="AQL1154" s="167"/>
      <c r="AQM1154" s="167"/>
      <c r="AQN1154" s="10"/>
      <c r="AQO1154" s="10">
        <f t="shared" ref="AQO1154" si="4945">SUM(AQN1149:AQN1153)</f>
        <v>230.1</v>
      </c>
      <c r="AQP1154" s="219"/>
      <c r="AQQ1154" s="167"/>
      <c r="AQR1154" s="326"/>
      <c r="AQT1154" s="167"/>
      <c r="AQU1154" s="167"/>
      <c r="AQV1154" s="167"/>
      <c r="AQW1154" s="10"/>
      <c r="AQX1154" s="10">
        <f t="shared" ref="AQX1154:ATI1154" si="4946">SUM(AQW1149:AQW1153)</f>
        <v>54.900000000000006</v>
      </c>
      <c r="AQY1154" s="219"/>
      <c r="AQZ1154" s="167"/>
      <c r="ARA1154" s="326"/>
      <c r="ARC1154" s="167"/>
      <c r="ARD1154" s="167"/>
      <c r="ARE1154" s="167"/>
      <c r="ARF1154" s="10"/>
      <c r="ARG1154" s="10">
        <f t="shared" si="4946"/>
        <v>359.3</v>
      </c>
      <c r="ARH1154" s="219"/>
      <c r="ARI1154" s="167"/>
      <c r="ARJ1154" s="326"/>
      <c r="ARL1154" s="167"/>
      <c r="ARM1154" s="167"/>
      <c r="ARN1154" s="167"/>
      <c r="ARO1154" s="10"/>
      <c r="ARP1154" s="10">
        <f t="shared" si="4946"/>
        <v>114.3</v>
      </c>
      <c r="ARQ1154" s="219"/>
      <c r="ARR1154" s="167"/>
      <c r="ARS1154" s="329"/>
      <c r="ARU1154" s="167"/>
      <c r="ARV1154" s="167"/>
      <c r="ARW1154" s="167"/>
      <c r="ARX1154" s="10"/>
      <c r="ARY1154" s="10">
        <f t="shared" si="4946"/>
        <v>775.80000000000007</v>
      </c>
      <c r="ARZ1154" s="219"/>
      <c r="ASA1154" s="167"/>
      <c r="ASB1154" s="326"/>
      <c r="ASD1154" s="167"/>
      <c r="ASE1154" s="167"/>
      <c r="ASF1154" s="167"/>
      <c r="ASG1154" s="10"/>
      <c r="ASH1154" s="10">
        <f t="shared" si="4946"/>
        <v>302.70000000000005</v>
      </c>
      <c r="ASI1154" s="219"/>
      <c r="ASJ1154" s="167"/>
      <c r="ASK1154" s="326"/>
      <c r="ASM1154" s="167"/>
      <c r="ASN1154" s="167"/>
      <c r="ASO1154" s="167"/>
      <c r="ASP1154" s="10"/>
      <c r="ASQ1154" s="10">
        <f t="shared" si="4946"/>
        <v>453.5</v>
      </c>
      <c r="ASR1154" s="219"/>
      <c r="ASS1154" s="167"/>
      <c r="AST1154" s="326"/>
      <c r="ASV1154" s="167"/>
      <c r="ASW1154" s="167"/>
      <c r="ASX1154" s="167"/>
      <c r="ASY1154" s="10"/>
      <c r="ASZ1154" s="10">
        <f t="shared" si="4946"/>
        <v>369.9</v>
      </c>
      <c r="ATA1154" s="219"/>
      <c r="ATB1154" s="167"/>
      <c r="ATC1154" s="326"/>
      <c r="ATE1154" s="167"/>
      <c r="ATF1154" s="167"/>
      <c r="ATG1154" s="167"/>
      <c r="ATH1154" s="10"/>
      <c r="ATI1154" s="10">
        <f t="shared" si="4946"/>
        <v>657.80000000000007</v>
      </c>
      <c r="ATJ1154" s="219"/>
      <c r="ATK1154" s="167"/>
      <c r="ATL1154" s="326"/>
      <c r="ATN1154" s="167"/>
      <c r="ATO1154" s="167"/>
      <c r="ATP1154" s="167"/>
      <c r="ATQ1154" s="10"/>
      <c r="ATR1154" s="10">
        <f t="shared" ref="ATR1154:AWC1154" si="4947">SUM(ATQ1149:ATQ1153)</f>
        <v>298.60000000000002</v>
      </c>
      <c r="ATS1154" s="219"/>
      <c r="ATT1154" s="167"/>
      <c r="ATU1154" s="326"/>
      <c r="ATW1154" s="167"/>
      <c r="ATX1154" s="167"/>
      <c r="ATY1154" s="167"/>
      <c r="ATZ1154" s="10"/>
      <c r="AUA1154" s="10">
        <f t="shared" si="4947"/>
        <v>217.10000000000002</v>
      </c>
      <c r="AUB1154" s="219"/>
      <c r="AUC1154" s="167"/>
      <c r="AUD1154" s="326"/>
      <c r="AUF1154" s="167"/>
      <c r="AUG1154" s="167"/>
      <c r="AUH1154" s="167"/>
      <c r="AUI1154" s="10"/>
      <c r="AUJ1154" s="10">
        <f t="shared" si="4947"/>
        <v>516.5</v>
      </c>
      <c r="AUK1154" s="219"/>
      <c r="AUL1154" s="167"/>
      <c r="AUM1154" s="326"/>
      <c r="AUO1154" s="167"/>
      <c r="AUP1154" s="167"/>
      <c r="AUQ1154" s="167"/>
      <c r="AUR1154" s="10"/>
      <c r="AUS1154" s="10">
        <f t="shared" si="4947"/>
        <v>181.9</v>
      </c>
      <c r="AUT1154" s="219"/>
      <c r="AUU1154" s="167"/>
      <c r="AUV1154" s="326"/>
      <c r="AUX1154" s="167"/>
      <c r="AUY1154" s="167"/>
      <c r="AUZ1154" s="167"/>
      <c r="AVA1154" s="10"/>
      <c r="AVB1154" s="10">
        <f t="shared" si="4947"/>
        <v>371.8</v>
      </c>
      <c r="AVC1154" s="219"/>
      <c r="AVD1154" s="167"/>
      <c r="AVE1154" s="326"/>
      <c r="AVG1154" s="167"/>
      <c r="AVH1154" s="167"/>
      <c r="AVI1154" s="167"/>
      <c r="AVJ1154" s="10"/>
      <c r="AVK1154" s="10">
        <f t="shared" si="4947"/>
        <v>220.1</v>
      </c>
      <c r="AVL1154" s="219"/>
      <c r="AVM1154" s="167"/>
      <c r="AVN1154" s="329"/>
      <c r="AVP1154" s="167"/>
      <c r="AVQ1154" s="167"/>
      <c r="AVR1154" s="167"/>
      <c r="AVS1154" s="10"/>
      <c r="AVT1154" s="10">
        <f t="shared" si="4947"/>
        <v>427.70000000000005</v>
      </c>
      <c r="AVU1154" s="219"/>
      <c r="AVV1154" s="167"/>
      <c r="AVW1154" s="326"/>
      <c r="AVY1154" s="167"/>
      <c r="AVZ1154" s="167"/>
      <c r="AWA1154" s="167"/>
      <c r="AWB1154" s="10"/>
      <c r="AWC1154" s="10">
        <f t="shared" si="4947"/>
        <v>422</v>
      </c>
      <c r="AWD1154" s="219"/>
      <c r="AWE1154" s="167"/>
      <c r="AWF1154" s="326"/>
      <c r="AWH1154" s="167"/>
      <c r="AWI1154" s="167"/>
      <c r="AWJ1154" s="167"/>
      <c r="AWK1154" s="10"/>
      <c r="AWL1154" s="10">
        <f t="shared" ref="AWL1154:AYW1154" si="4948">SUM(AWK1149:AWK1153)</f>
        <v>465.59999999999997</v>
      </c>
      <c r="AWM1154" s="219"/>
      <c r="AWN1154" s="167"/>
      <c r="AWO1154" s="326"/>
      <c r="AWQ1154" s="167"/>
      <c r="AWR1154" s="167"/>
      <c r="AWS1154" s="167"/>
      <c r="AWT1154" s="10"/>
      <c r="AWU1154" s="10">
        <f t="shared" si="4948"/>
        <v>292.59999999999997</v>
      </c>
      <c r="AWV1154" s="219"/>
      <c r="AWW1154" s="167"/>
      <c r="AWX1154" s="326"/>
      <c r="AWZ1154" s="167"/>
      <c r="AXA1154" s="167"/>
      <c r="AXB1154" s="167"/>
      <c r="AXC1154" s="10"/>
      <c r="AXD1154" s="10">
        <f t="shared" si="4948"/>
        <v>345.9</v>
      </c>
      <c r="AXE1154" s="219"/>
      <c r="AXF1154" s="167"/>
      <c r="AXG1154" s="498"/>
      <c r="AXI1154" s="167"/>
      <c r="AXJ1154" s="167"/>
      <c r="AXK1154" s="167"/>
      <c r="AXL1154" s="10"/>
      <c r="AXM1154" s="10">
        <f t="shared" si="4948"/>
        <v>394.29999999999995</v>
      </c>
      <c r="AXN1154" s="219"/>
      <c r="AXO1154" s="167"/>
      <c r="AXP1154" s="326"/>
      <c r="AXR1154" s="167"/>
      <c r="AXS1154" s="167"/>
      <c r="AXT1154" s="167"/>
      <c r="AXU1154" s="10"/>
      <c r="AXV1154" s="10">
        <f t="shared" si="4948"/>
        <v>433.99999999999994</v>
      </c>
      <c r="AXW1154" s="219"/>
      <c r="AXX1154" s="167"/>
      <c r="AXY1154" s="326"/>
      <c r="AYA1154" s="167"/>
      <c r="AYB1154" s="167"/>
      <c r="AYC1154" s="167"/>
      <c r="AYD1154" s="10"/>
      <c r="AYE1154" s="10">
        <f t="shared" si="4948"/>
        <v>462.2</v>
      </c>
      <c r="AYF1154" s="219"/>
      <c r="AYG1154" s="167"/>
      <c r="AYH1154" s="326"/>
      <c r="AYJ1154" s="167"/>
      <c r="AYK1154" s="167"/>
      <c r="AYL1154" s="167"/>
      <c r="AYM1154" s="10"/>
      <c r="AYN1154" s="10">
        <f t="shared" si="4948"/>
        <v>563</v>
      </c>
      <c r="AYO1154" s="219"/>
      <c r="AYP1154" s="167"/>
      <c r="AYQ1154" s="326"/>
      <c r="AYS1154" s="167"/>
      <c r="AYT1154" s="167"/>
      <c r="AYU1154" s="167"/>
      <c r="AYV1154" s="10"/>
      <c r="AYW1154" s="10">
        <f t="shared" si="4948"/>
        <v>441.9</v>
      </c>
      <c r="AYX1154" s="219"/>
      <c r="AYY1154" s="167"/>
      <c r="AYZ1154" s="498"/>
      <c r="AZB1154" s="167"/>
      <c r="AZC1154" s="167"/>
      <c r="AZD1154" s="167"/>
      <c r="AZE1154" s="10"/>
      <c r="AZF1154" s="10">
        <f t="shared" ref="AZF1154:BBQ1154" si="4949">SUM(AZE1149:AZE1153)</f>
        <v>508.8</v>
      </c>
      <c r="AZG1154" s="219"/>
      <c r="AZH1154" s="167"/>
      <c r="AZI1154" s="326"/>
      <c r="AZK1154" s="167"/>
      <c r="AZL1154" s="167"/>
      <c r="AZM1154" s="167"/>
      <c r="AZN1154" s="10"/>
      <c r="AZO1154" s="10">
        <f t="shared" si="4949"/>
        <v>764.09999999999991</v>
      </c>
      <c r="AZP1154" s="219"/>
      <c r="AZQ1154" s="167"/>
      <c r="AZR1154" s="326"/>
      <c r="AZT1154" s="167"/>
      <c r="AZU1154" s="167"/>
      <c r="AZV1154" s="167"/>
      <c r="AZW1154" s="10"/>
      <c r="AZX1154" s="10">
        <f t="shared" si="4949"/>
        <v>430.7</v>
      </c>
      <c r="AZY1154" s="219"/>
      <c r="AZZ1154" s="167"/>
      <c r="BAA1154" s="326"/>
      <c r="BAC1154" s="167"/>
      <c r="BAD1154" s="167"/>
      <c r="BAE1154" s="167"/>
      <c r="BAF1154" s="10"/>
      <c r="BAG1154" s="10">
        <f t="shared" si="4949"/>
        <v>733.49999999999989</v>
      </c>
      <c r="BAH1154" s="219"/>
      <c r="BAI1154" s="167"/>
      <c r="BAJ1154" s="326"/>
      <c r="BAL1154" s="167"/>
      <c r="BAM1154" s="167"/>
      <c r="BAN1154" s="167"/>
      <c r="BAO1154" s="10"/>
      <c r="BAP1154" s="10">
        <f t="shared" si="4949"/>
        <v>535.29999999999995</v>
      </c>
      <c r="BAQ1154" s="219"/>
      <c r="BAR1154" s="167"/>
      <c r="BAS1154" s="326"/>
      <c r="BAU1154" s="167"/>
      <c r="BAV1154" s="167"/>
      <c r="BAW1154" s="167"/>
      <c r="BAX1154" s="10"/>
      <c r="BAY1154" s="10">
        <f t="shared" si="4949"/>
        <v>550.20000000000005</v>
      </c>
      <c r="BAZ1154" s="219"/>
      <c r="BBA1154" s="167"/>
      <c r="BBB1154" s="326"/>
      <c r="BBD1154" s="167"/>
      <c r="BBE1154" s="167"/>
      <c r="BBF1154" s="167"/>
      <c r="BBG1154" s="10"/>
      <c r="BBH1154" s="10">
        <f t="shared" si="4949"/>
        <v>481.09999999999997</v>
      </c>
      <c r="BBI1154" s="219"/>
      <c r="BBJ1154" s="167"/>
      <c r="BBK1154" s="326"/>
      <c r="BBM1154" s="167"/>
      <c r="BBN1154" s="167"/>
      <c r="BBO1154" s="167"/>
      <c r="BBP1154" s="10"/>
      <c r="BBQ1154" s="10">
        <f t="shared" si="4949"/>
        <v>555.6</v>
      </c>
      <c r="BBR1154" s="219"/>
      <c r="BBS1154" s="167"/>
      <c r="BBT1154" s="326"/>
      <c r="BBV1154" s="167"/>
      <c r="BBW1154" s="167"/>
      <c r="BBX1154" s="167"/>
      <c r="BBY1154" s="10"/>
      <c r="BBZ1154" s="10">
        <f t="shared" ref="BBZ1154:BEK1154" si="4950">SUM(BBY1149:BBY1153)</f>
        <v>472.6</v>
      </c>
      <c r="BCA1154" s="219"/>
      <c r="BCB1154" s="167"/>
      <c r="BCC1154" s="329"/>
      <c r="BCE1154" s="167"/>
      <c r="BCF1154" s="167"/>
      <c r="BCG1154" s="167"/>
      <c r="BCH1154" s="10"/>
      <c r="BCI1154" s="10">
        <f t="shared" si="4950"/>
        <v>461.9</v>
      </c>
      <c r="BCJ1154" s="219"/>
      <c r="BCK1154" s="167"/>
      <c r="BCL1154" s="326"/>
      <c r="BCN1154" s="167"/>
      <c r="BCO1154" s="167"/>
      <c r="BCP1154" s="167"/>
      <c r="BCQ1154" s="10"/>
      <c r="BCR1154" s="10">
        <f t="shared" si="4950"/>
        <v>453.5</v>
      </c>
      <c r="BCS1154" s="219"/>
      <c r="BCT1154" s="167"/>
      <c r="BCU1154" s="326"/>
      <c r="BCW1154" s="167"/>
      <c r="BCX1154" s="167"/>
      <c r="BCY1154" s="167"/>
      <c r="BCZ1154" s="10"/>
      <c r="BDA1154" s="10">
        <f t="shared" si="4950"/>
        <v>680.30000000000007</v>
      </c>
      <c r="BDB1154" s="219"/>
      <c r="BDC1154" s="167"/>
      <c r="BDD1154" s="326"/>
      <c r="BDF1154" s="167"/>
      <c r="BDG1154" s="167"/>
      <c r="BDH1154" s="167"/>
      <c r="BDI1154" s="10"/>
      <c r="BDJ1154" s="10">
        <f t="shared" si="4950"/>
        <v>509.6</v>
      </c>
      <c r="BDK1154" s="219"/>
      <c r="BDL1154" s="167"/>
      <c r="BDM1154" s="329"/>
      <c r="BDO1154" s="167"/>
      <c r="BDP1154" s="167"/>
      <c r="BDQ1154" s="167"/>
      <c r="BDR1154" s="10"/>
      <c r="BDS1154" s="10">
        <f t="shared" si="4950"/>
        <v>433.3</v>
      </c>
      <c r="BDT1154" s="219"/>
      <c r="BDU1154" s="167"/>
      <c r="BDV1154" s="326"/>
      <c r="BDX1154" s="167"/>
      <c r="BDY1154" s="167"/>
      <c r="BDZ1154" s="167"/>
      <c r="BEA1154" s="10"/>
      <c r="BEB1154" s="10">
        <f t="shared" si="4950"/>
        <v>141.19999999999999</v>
      </c>
      <c r="BEC1154" s="219"/>
      <c r="BED1154" s="167"/>
      <c r="BEE1154" s="498"/>
      <c r="BEG1154" s="167"/>
      <c r="BEH1154" s="167"/>
      <c r="BEI1154" s="167"/>
      <c r="BEJ1154" s="10"/>
      <c r="BEK1154" s="10">
        <f t="shared" si="4950"/>
        <v>88.4</v>
      </c>
      <c r="BEL1154" s="219"/>
      <c r="BEM1154" s="167"/>
      <c r="BEN1154" s="498"/>
      <c r="BEP1154" s="167"/>
      <c r="BEQ1154" s="167"/>
      <c r="BER1154" s="167"/>
      <c r="BES1154" s="10"/>
      <c r="BET1154" s="10">
        <f t="shared" ref="BET1154:BFC1154" si="4951">SUM(BES1149:BES1153)</f>
        <v>529.69999999999993</v>
      </c>
      <c r="BEU1154" s="219"/>
      <c r="BEV1154" s="167"/>
      <c r="BEW1154" s="326"/>
      <c r="BEY1154" s="167"/>
      <c r="BEZ1154" s="167"/>
      <c r="BFA1154" s="167"/>
      <c r="BFB1154" s="10"/>
      <c r="BFC1154" s="10">
        <f t="shared" si="4951"/>
        <v>549.79999999999995</v>
      </c>
      <c r="BFD1154" s="219"/>
      <c r="BFE1154" s="167"/>
      <c r="BFF1154" s="362"/>
      <c r="BFH1154" s="167"/>
      <c r="BFI1154" s="167"/>
      <c r="BFJ1154" s="167"/>
      <c r="BFK1154" s="10"/>
      <c r="BFL1154" s="10"/>
      <c r="BFN1154" s="167"/>
      <c r="BFO1154" s="362"/>
      <c r="BFQ1154" s="167"/>
      <c r="BFR1154" s="167"/>
      <c r="BFS1154" s="167"/>
      <c r="BFT1154" s="10"/>
      <c r="BFU1154" s="10"/>
      <c r="BFW1154" s="167"/>
      <c r="BFX1154" s="329"/>
      <c r="BFZ1154" s="167"/>
      <c r="BGA1154" s="167"/>
      <c r="BGB1154" s="167"/>
      <c r="BGC1154" s="10"/>
      <c r="BGD1154" s="10"/>
      <c r="BGF1154" s="167"/>
      <c r="BGG1154" s="362"/>
      <c r="BGI1154" s="167"/>
      <c r="BGJ1154" s="167"/>
      <c r="BGK1154" s="167"/>
      <c r="BGL1154" s="10"/>
      <c r="BGM1154" s="10"/>
      <c r="BGO1154" s="167"/>
      <c r="BGP1154" s="329"/>
      <c r="BGR1154" s="167"/>
      <c r="BGS1154" s="167"/>
      <c r="BGT1154" s="167"/>
      <c r="BGU1154" s="10"/>
      <c r="BGV1154" s="10"/>
      <c r="BGX1154" s="167"/>
      <c r="BGY1154" s="362"/>
      <c r="BHA1154" s="167"/>
      <c r="BHB1154" s="167"/>
      <c r="BHC1154" s="167"/>
      <c r="BHD1154" s="10"/>
      <c r="BHE1154" s="10"/>
    </row>
    <row r="1155" spans="1:1565" s="14" customFormat="1" ht="15">
      <c r="A1155" s="167" t="s">
        <v>85</v>
      </c>
      <c r="B1155" s="325" t="s">
        <v>499</v>
      </c>
      <c r="D1155" s="230">
        <f>IF(C1155="Kopman",1.5,1)</f>
        <v>1</v>
      </c>
      <c r="E1155" s="168">
        <f>VLOOKUP(B1155,$A$1213:$F$2274,6,FALSE)</f>
        <v>34</v>
      </c>
      <c r="F1155" s="167" t="s">
        <v>61</v>
      </c>
      <c r="G1155" s="10">
        <f>E1155*1.5*D1155</f>
        <v>51</v>
      </c>
      <c r="H1155" s="10"/>
      <c r="I1155" s="219"/>
      <c r="J1155" s="167" t="s">
        <v>85</v>
      </c>
      <c r="K1155" s="325" t="s">
        <v>561</v>
      </c>
      <c r="M1155" s="230">
        <f>IF(L1155="Kopman",1.5,1)</f>
        <v>1</v>
      </c>
      <c r="N1155" s="168">
        <f>VLOOKUP(K1155,$A$1213:$F$2274,6,FALSE)</f>
        <v>0</v>
      </c>
      <c r="O1155" s="167" t="s">
        <v>61</v>
      </c>
      <c r="P1155" s="10">
        <f>N1155*1.5*M1155</f>
        <v>0</v>
      </c>
      <c r="Q1155" s="10"/>
      <c r="R1155" s="219"/>
      <c r="S1155" s="167" t="s">
        <v>85</v>
      </c>
      <c r="T1155" s="325" t="s">
        <v>499</v>
      </c>
      <c r="V1155" s="230">
        <f t="shared" ref="V1155" si="4952">IF(U1155="Kopman",1.5,1)</f>
        <v>1</v>
      </c>
      <c r="W1155" s="168">
        <f t="shared" ref="W1155:W1159" si="4953">VLOOKUP(T1155,$A$1213:$F$2274,6,FALSE)</f>
        <v>34</v>
      </c>
      <c r="X1155" s="167" t="s">
        <v>61</v>
      </c>
      <c r="Y1155" s="10">
        <f t="shared" ref="Y1155" si="4954">W1155*1.5*V1155</f>
        <v>51</v>
      </c>
      <c r="Z1155" s="10"/>
      <c r="AA1155" s="219"/>
      <c r="AB1155" s="167" t="s">
        <v>85</v>
      </c>
      <c r="AC1155" s="325" t="s">
        <v>499</v>
      </c>
      <c r="AE1155" s="230">
        <f t="shared" ref="AE1155" si="4955">IF(AD1155="Kopman",1.5,1)</f>
        <v>1</v>
      </c>
      <c r="AF1155" s="168">
        <f t="shared" ref="AF1155:AF1159" si="4956">VLOOKUP(AC1155,$A$1213:$F$2274,6,FALSE)</f>
        <v>34</v>
      </c>
      <c r="AG1155" s="167" t="s">
        <v>61</v>
      </c>
      <c r="AH1155" s="10">
        <f t="shared" ref="AH1155" si="4957">AF1155*1.5*AE1155</f>
        <v>51</v>
      </c>
      <c r="AI1155" s="10"/>
      <c r="AJ1155" s="219"/>
      <c r="AK1155" s="167" t="s">
        <v>85</v>
      </c>
      <c r="AL1155" s="498" t="s">
        <v>1901</v>
      </c>
      <c r="AN1155" s="230">
        <f t="shared" ref="AN1155" si="4958">IF(AM1155="Kopman",1.5,1)</f>
        <v>1</v>
      </c>
      <c r="AO1155" s="168">
        <f t="shared" ref="AO1155:AO1159" si="4959">VLOOKUP(AL1155,$A$1213:$F$2274,6,FALSE)</f>
        <v>0</v>
      </c>
      <c r="AP1155" s="167" t="s">
        <v>61</v>
      </c>
      <c r="AQ1155" s="10">
        <f t="shared" ref="AQ1155" si="4960">AO1155*1.5*AN1155</f>
        <v>0</v>
      </c>
      <c r="AR1155" s="10"/>
      <c r="AS1155" s="219"/>
      <c r="AT1155" s="167" t="s">
        <v>85</v>
      </c>
      <c r="AU1155" s="325" t="s">
        <v>1901</v>
      </c>
      <c r="AW1155" s="230">
        <f t="shared" ref="AW1155" si="4961">IF(AV1155="Kopman",1.5,1)</f>
        <v>1</v>
      </c>
      <c r="AX1155" s="168">
        <f t="shared" ref="AX1155:AX1159" si="4962">VLOOKUP(AU1155,$A$1213:$F$2274,6,FALSE)</f>
        <v>0</v>
      </c>
      <c r="AY1155" s="167" t="s">
        <v>61</v>
      </c>
      <c r="AZ1155" s="10">
        <f t="shared" ref="AZ1155" si="4963">AX1155*1.5*AW1155</f>
        <v>0</v>
      </c>
      <c r="BA1155" s="10"/>
      <c r="BB1155" s="219"/>
      <c r="BC1155" s="167" t="s">
        <v>85</v>
      </c>
      <c r="BD1155" s="325" t="s">
        <v>1901</v>
      </c>
      <c r="BF1155" s="230">
        <f t="shared" ref="BF1155" si="4964">IF(BE1155="Kopman",1.5,1)</f>
        <v>1</v>
      </c>
      <c r="BG1155" s="168">
        <f t="shared" ref="BG1155:BG1159" si="4965">VLOOKUP(BD1155,$A$1213:$F$2274,6,FALSE)</f>
        <v>0</v>
      </c>
      <c r="BH1155" s="167" t="s">
        <v>61</v>
      </c>
      <c r="BI1155" s="10">
        <f t="shared" ref="BI1155" si="4966">BG1155*1.5*BF1155</f>
        <v>0</v>
      </c>
      <c r="BJ1155" s="10"/>
      <c r="BK1155" s="219"/>
      <c r="BL1155" s="167" t="s">
        <v>85</v>
      </c>
      <c r="BM1155" s="325" t="s">
        <v>1901</v>
      </c>
      <c r="BO1155" s="230">
        <f t="shared" ref="BO1155" si="4967">IF(BN1155="Kopman",1.5,1)</f>
        <v>1</v>
      </c>
      <c r="BP1155" s="168">
        <f t="shared" ref="BP1155:BP1159" si="4968">VLOOKUP(BM1155,$A$1213:$F$2274,6,FALSE)</f>
        <v>0</v>
      </c>
      <c r="BQ1155" s="167" t="s">
        <v>61</v>
      </c>
      <c r="BR1155" s="10">
        <f t="shared" ref="BR1155" si="4969">BP1155*1.5*BO1155</f>
        <v>0</v>
      </c>
      <c r="BS1155" s="10"/>
      <c r="BT1155" s="219"/>
      <c r="BU1155" s="167" t="s">
        <v>85</v>
      </c>
      <c r="BV1155" s="325" t="s">
        <v>1869</v>
      </c>
      <c r="BX1155" s="230">
        <f t="shared" ref="BX1155" si="4970">IF(BW1155="Kopman",1.5,1)</f>
        <v>1</v>
      </c>
      <c r="BY1155" s="168">
        <f t="shared" ref="BY1155:BY1159" si="4971">VLOOKUP(BV1155,$A$1213:$F$2274,6,FALSE)</f>
        <v>4</v>
      </c>
      <c r="BZ1155" s="167" t="s">
        <v>61</v>
      </c>
      <c r="CA1155" s="10">
        <f t="shared" ref="CA1155" si="4972">BY1155*1.5*BX1155</f>
        <v>6</v>
      </c>
      <c r="CB1155" s="10"/>
      <c r="CC1155" s="219"/>
      <c r="CD1155" s="167" t="s">
        <v>85</v>
      </c>
      <c r="CE1155" s="325" t="s">
        <v>1322</v>
      </c>
      <c r="CG1155" s="230">
        <f t="shared" ref="CG1155" si="4973">IF(CF1155="Kopman",1.5,1)</f>
        <v>1</v>
      </c>
      <c r="CH1155" s="168">
        <f t="shared" ref="CH1155:CH1159" si="4974">VLOOKUP(CE1155,$A$1213:$F$2274,6,FALSE)</f>
        <v>0</v>
      </c>
      <c r="CI1155" s="167" t="s">
        <v>61</v>
      </c>
      <c r="CJ1155" s="10">
        <f t="shared" ref="CJ1155" si="4975">CH1155*1.5*CG1155</f>
        <v>0</v>
      </c>
      <c r="CK1155" s="10"/>
      <c r="CL1155" s="219"/>
      <c r="CM1155" s="167" t="s">
        <v>85</v>
      </c>
      <c r="CN1155" s="325" t="s">
        <v>1869</v>
      </c>
      <c r="CP1155" s="230">
        <f t="shared" ref="CP1155" si="4976">IF(CO1155="Kopman",1.5,1)</f>
        <v>1</v>
      </c>
      <c r="CQ1155" s="168">
        <f t="shared" ref="CQ1155:CQ1159" si="4977">VLOOKUP(CN1155,$A$1213:$F$2274,6,FALSE)</f>
        <v>4</v>
      </c>
      <c r="CR1155" s="167" t="s">
        <v>61</v>
      </c>
      <c r="CS1155" s="10">
        <f t="shared" ref="CS1155" si="4978">CQ1155*1.5*CP1155</f>
        <v>6</v>
      </c>
      <c r="CT1155" s="10"/>
      <c r="CU1155" s="219"/>
      <c r="CV1155" s="167" t="s">
        <v>85</v>
      </c>
      <c r="CW1155" s="325" t="s">
        <v>1901</v>
      </c>
      <c r="CY1155" s="230">
        <f t="shared" ref="CY1155" si="4979">IF(CX1155="Kopman",1.5,1)</f>
        <v>1</v>
      </c>
      <c r="CZ1155" s="168">
        <f t="shared" ref="CZ1155:CZ1159" si="4980">VLOOKUP(CW1155,$A$1213:$F$2274,6,FALSE)</f>
        <v>0</v>
      </c>
      <c r="DA1155" s="167" t="s">
        <v>61</v>
      </c>
      <c r="DB1155" s="10">
        <f t="shared" ref="DB1155" si="4981">CZ1155*1.5*CY1155</f>
        <v>0</v>
      </c>
      <c r="DC1155" s="10"/>
      <c r="DD1155" s="219"/>
      <c r="DE1155" s="167" t="s">
        <v>85</v>
      </c>
      <c r="DF1155" s="325" t="s">
        <v>1901</v>
      </c>
      <c r="DH1155" s="230">
        <f t="shared" ref="DH1155" si="4982">IF(DG1155="Kopman",1.5,1)</f>
        <v>1</v>
      </c>
      <c r="DI1155" s="168">
        <f t="shared" ref="DI1155:DI1159" si="4983">VLOOKUP(DF1155,$A$1213:$F$2274,6,FALSE)</f>
        <v>0</v>
      </c>
      <c r="DJ1155" s="167" t="s">
        <v>61</v>
      </c>
      <c r="DK1155" s="10">
        <f t="shared" ref="DK1155" si="4984">DI1155*1.5*DH1155</f>
        <v>0</v>
      </c>
      <c r="DL1155" s="10"/>
      <c r="DM1155" s="219"/>
      <c r="DN1155" s="167" t="s">
        <v>85</v>
      </c>
      <c r="DO1155" s="325" t="s">
        <v>1901</v>
      </c>
      <c r="DQ1155" s="230">
        <f t="shared" ref="DQ1155" si="4985">IF(DP1155="Kopman",1.5,1)</f>
        <v>1</v>
      </c>
      <c r="DR1155" s="168">
        <f t="shared" ref="DR1155:DR1159" si="4986">VLOOKUP(DO1155,$A$1213:$F$2274,6,FALSE)</f>
        <v>0</v>
      </c>
      <c r="DS1155" s="167" t="s">
        <v>61</v>
      </c>
      <c r="DT1155" s="10">
        <f t="shared" ref="DT1155" si="4987">DR1155*1.5*DQ1155</f>
        <v>0</v>
      </c>
      <c r="DU1155" s="10"/>
      <c r="DV1155" s="219"/>
      <c r="DW1155" s="167" t="s">
        <v>85</v>
      </c>
      <c r="DX1155" s="325" t="s">
        <v>1901</v>
      </c>
      <c r="DZ1155" s="230">
        <f t="shared" ref="DZ1155" si="4988">IF(DY1155="Kopman",1.5,1)</f>
        <v>1</v>
      </c>
      <c r="EA1155" s="168">
        <f t="shared" ref="EA1155:EA1159" si="4989">VLOOKUP(DX1155,$A$1213:$F$2274,6,FALSE)</f>
        <v>0</v>
      </c>
      <c r="EB1155" s="167" t="s">
        <v>61</v>
      </c>
      <c r="EC1155" s="10">
        <f t="shared" ref="EC1155" si="4990">EA1155*1.5*DZ1155</f>
        <v>0</v>
      </c>
      <c r="ED1155" s="10"/>
      <c r="EE1155" s="219"/>
      <c r="EF1155" s="167" t="s">
        <v>85</v>
      </c>
      <c r="EG1155" s="325" t="s">
        <v>499</v>
      </c>
      <c r="EI1155" s="230">
        <f t="shared" ref="EI1155" si="4991">IF(EH1155="Kopman",1.5,1)</f>
        <v>1</v>
      </c>
      <c r="EJ1155" s="168">
        <f t="shared" ref="EJ1155:EJ1159" si="4992">VLOOKUP(EG1155,$A$1213:$F$2274,6,FALSE)</f>
        <v>34</v>
      </c>
      <c r="EK1155" s="167" t="s">
        <v>61</v>
      </c>
      <c r="EL1155" s="10">
        <f t="shared" ref="EL1155" si="4993">EJ1155*1.5*EI1155</f>
        <v>51</v>
      </c>
      <c r="EM1155" s="10"/>
      <c r="EN1155" s="219"/>
      <c r="EO1155" s="167" t="s">
        <v>85</v>
      </c>
      <c r="EP1155" s="325" t="s">
        <v>1311</v>
      </c>
      <c r="ER1155" s="230">
        <f t="shared" ref="ER1155" si="4994">IF(EQ1155="Kopman",1.5,1)</f>
        <v>1</v>
      </c>
      <c r="ES1155" s="168">
        <f t="shared" ref="ES1155:ES1159" si="4995">VLOOKUP(EP1155,$A$1213:$F$2274,6,FALSE)</f>
        <v>2</v>
      </c>
      <c r="ET1155" s="167" t="s">
        <v>61</v>
      </c>
      <c r="EU1155" s="10">
        <f t="shared" ref="EU1155" si="4996">ES1155*1.5*ER1155</f>
        <v>3</v>
      </c>
      <c r="EV1155" s="10"/>
      <c r="EW1155" s="219"/>
      <c r="EX1155" s="167" t="s">
        <v>85</v>
      </c>
      <c r="EY1155" s="325" t="s">
        <v>499</v>
      </c>
      <c r="FA1155" s="230">
        <f t="shared" ref="FA1155" si="4997">IF(EZ1155="Kopman",1.5,1)</f>
        <v>1</v>
      </c>
      <c r="FB1155" s="168">
        <f t="shared" ref="FB1155:FB1159" si="4998">VLOOKUP(EY1155,$A$1213:$F$2274,6,FALSE)</f>
        <v>34</v>
      </c>
      <c r="FC1155" s="167" t="s">
        <v>61</v>
      </c>
      <c r="FD1155" s="10">
        <f t="shared" ref="FD1155" si="4999">FB1155*1.5*FA1155</f>
        <v>51</v>
      </c>
      <c r="FE1155" s="10"/>
      <c r="FF1155" s="219"/>
      <c r="FG1155" s="167" t="s">
        <v>85</v>
      </c>
      <c r="FH1155" s="325" t="s">
        <v>2008</v>
      </c>
      <c r="FJ1155" s="230">
        <f t="shared" ref="FJ1155" si="5000">IF(FI1155="Kopman",1.5,1)</f>
        <v>1</v>
      </c>
      <c r="FK1155" s="168">
        <f t="shared" ref="FK1155:FK1159" si="5001">VLOOKUP(FH1155,$A$1213:$F$2274,6,FALSE)</f>
        <v>0</v>
      </c>
      <c r="FL1155" s="167" t="s">
        <v>61</v>
      </c>
      <c r="FM1155" s="10">
        <f t="shared" ref="FM1155" si="5002">FK1155*1.5*FJ1155</f>
        <v>0</v>
      </c>
      <c r="FN1155" s="10"/>
      <c r="FO1155" s="219"/>
      <c r="FP1155" s="167" t="s">
        <v>85</v>
      </c>
      <c r="FQ1155" s="325" t="s">
        <v>1901</v>
      </c>
      <c r="FS1155" s="230">
        <f t="shared" ref="FS1155" si="5003">IF(FR1155="Kopman",1.5,1)</f>
        <v>1</v>
      </c>
      <c r="FT1155" s="168">
        <f t="shared" ref="FT1155:FT1159" si="5004">VLOOKUP(FQ1155,$A$1213:$F$2274,6,FALSE)</f>
        <v>0</v>
      </c>
      <c r="FU1155" s="167" t="s">
        <v>61</v>
      </c>
      <c r="FV1155" s="10">
        <f t="shared" ref="FV1155" si="5005">FT1155*1.5*FS1155</f>
        <v>0</v>
      </c>
      <c r="FW1155" s="10"/>
      <c r="FX1155" s="219"/>
      <c r="FY1155" s="167" t="s">
        <v>85</v>
      </c>
      <c r="FZ1155" s="325" t="s">
        <v>1901</v>
      </c>
      <c r="GB1155" s="230">
        <f t="shared" ref="GB1155" si="5006">IF(GA1155="Kopman",1.5,1)</f>
        <v>1</v>
      </c>
      <c r="GC1155" s="168">
        <f t="shared" ref="GC1155:GC1159" si="5007">VLOOKUP(FZ1155,$A$1213:$F$2274,6,FALSE)</f>
        <v>0</v>
      </c>
      <c r="GD1155" s="167" t="s">
        <v>61</v>
      </c>
      <c r="GE1155" s="10">
        <f t="shared" ref="GE1155" si="5008">GC1155*1.5*GB1155</f>
        <v>0</v>
      </c>
      <c r="GF1155" s="10"/>
      <c r="GG1155" s="219"/>
      <c r="GH1155" s="167" t="s">
        <v>85</v>
      </c>
      <c r="GI1155" s="325" t="s">
        <v>1901</v>
      </c>
      <c r="GK1155" s="230">
        <f t="shared" ref="GK1155" si="5009">IF(GJ1155="Kopman",1.5,1)</f>
        <v>1</v>
      </c>
      <c r="GL1155" s="168">
        <f t="shared" ref="GL1155:GL1159" si="5010">VLOOKUP(GI1155,$A$1213:$F$2274,6,FALSE)</f>
        <v>0</v>
      </c>
      <c r="GM1155" s="167" t="s">
        <v>61</v>
      </c>
      <c r="GN1155" s="10">
        <f t="shared" ref="GN1155" si="5011">GL1155*1.5*GK1155</f>
        <v>0</v>
      </c>
      <c r="GO1155" s="10"/>
      <c r="GP1155" s="219"/>
      <c r="GQ1155" s="167" t="s">
        <v>85</v>
      </c>
      <c r="GR1155" s="325" t="s">
        <v>1322</v>
      </c>
      <c r="GT1155" s="230">
        <f t="shared" ref="GT1155" si="5012">IF(GS1155="Kopman",1.5,1)</f>
        <v>1</v>
      </c>
      <c r="GU1155" s="168">
        <f t="shared" ref="GU1155:GU1159" si="5013">VLOOKUP(GR1155,$A$1213:$F$2274,6,FALSE)</f>
        <v>0</v>
      </c>
      <c r="GV1155" s="167" t="s">
        <v>61</v>
      </c>
      <c r="GW1155" s="10">
        <f t="shared" ref="GW1155" si="5014">GU1155*1.5*GT1155</f>
        <v>0</v>
      </c>
      <c r="GX1155" s="10"/>
      <c r="GY1155" s="219"/>
      <c r="GZ1155" s="167" t="s">
        <v>85</v>
      </c>
      <c r="HA1155" s="325" t="s">
        <v>1901</v>
      </c>
      <c r="HC1155" s="230">
        <f t="shared" ref="HC1155" si="5015">IF(HB1155="Kopman",1.5,1)</f>
        <v>1</v>
      </c>
      <c r="HD1155" s="168">
        <f t="shared" ref="HD1155:HD1159" si="5016">VLOOKUP(HA1155,$A$1213:$F$2274,6,FALSE)</f>
        <v>0</v>
      </c>
      <c r="HE1155" s="167" t="s">
        <v>61</v>
      </c>
      <c r="HF1155" s="10">
        <f t="shared" ref="HF1155" si="5017">HD1155*1.5*HC1155</f>
        <v>0</v>
      </c>
      <c r="HG1155" s="10"/>
      <c r="HH1155" s="219"/>
      <c r="HI1155" s="167" t="s">
        <v>85</v>
      </c>
      <c r="HJ1155" s="325" t="s">
        <v>1630</v>
      </c>
      <c r="HL1155" s="230">
        <f t="shared" ref="HL1155" si="5018">IF(HK1155="Kopman",1.5,1)</f>
        <v>1</v>
      </c>
      <c r="HM1155" s="168">
        <f t="shared" ref="HM1155:HM1159" si="5019">VLOOKUP(HJ1155,$A$1213:$F$2274,6,FALSE)</f>
        <v>26</v>
      </c>
      <c r="HN1155" s="167" t="s">
        <v>61</v>
      </c>
      <c r="HO1155" s="10">
        <f t="shared" ref="HO1155" si="5020">HM1155*1.5*HL1155</f>
        <v>39</v>
      </c>
      <c r="HP1155" s="10"/>
      <c r="HQ1155" s="219"/>
      <c r="HR1155" s="167" t="s">
        <v>85</v>
      </c>
      <c r="HS1155" s="325" t="s">
        <v>2008</v>
      </c>
      <c r="HU1155" s="230">
        <f t="shared" ref="HU1155" si="5021">IF(HT1155="Kopman",1.5,1)</f>
        <v>1</v>
      </c>
      <c r="HV1155" s="168">
        <f t="shared" ref="HV1155:HV1159" si="5022">VLOOKUP(HS1155,$A$1213:$F$2274,6,FALSE)</f>
        <v>0</v>
      </c>
      <c r="HW1155" s="167" t="s">
        <v>61</v>
      </c>
      <c r="HX1155" s="10">
        <f t="shared" ref="HX1155" si="5023">HV1155*1.5*HU1155</f>
        <v>0</v>
      </c>
      <c r="HY1155" s="10"/>
      <c r="HZ1155" s="219"/>
      <c r="IA1155" s="167" t="s">
        <v>85</v>
      </c>
      <c r="IB1155" s="325" t="s">
        <v>587</v>
      </c>
      <c r="ID1155" s="230">
        <f t="shared" ref="ID1155" si="5024">IF(IC1155="Kopman",1.5,1)</f>
        <v>1</v>
      </c>
      <c r="IE1155" s="168">
        <f t="shared" ref="IE1155:IE1159" si="5025">VLOOKUP(IB1155,$A$1213:$F$2274,6,FALSE)</f>
        <v>13</v>
      </c>
      <c r="IF1155" s="167" t="s">
        <v>61</v>
      </c>
      <c r="IG1155" s="10">
        <f t="shared" ref="IG1155" si="5026">IE1155*1.5*ID1155</f>
        <v>19.5</v>
      </c>
      <c r="IH1155" s="10"/>
      <c r="II1155" s="219"/>
      <c r="IJ1155" s="167" t="s">
        <v>85</v>
      </c>
      <c r="IK1155" s="325" t="s">
        <v>2008</v>
      </c>
      <c r="IM1155" s="230">
        <f t="shared" ref="IM1155" si="5027">IF(IL1155="Kopman",1.5,1)</f>
        <v>1</v>
      </c>
      <c r="IN1155" s="168">
        <f t="shared" ref="IN1155:IN1159" si="5028">VLOOKUP(IK1155,$A$1213:$F$2274,6,FALSE)</f>
        <v>0</v>
      </c>
      <c r="IO1155" s="167" t="s">
        <v>61</v>
      </c>
      <c r="IP1155" s="10">
        <f t="shared" ref="IP1155" si="5029">IN1155*1.5*IM1155</f>
        <v>0</v>
      </c>
      <c r="IQ1155" s="10"/>
      <c r="IR1155" s="219"/>
      <c r="IS1155" s="167" t="s">
        <v>85</v>
      </c>
      <c r="IT1155" s="325" t="s">
        <v>1869</v>
      </c>
      <c r="IV1155" s="230">
        <f t="shared" ref="IV1155" si="5030">IF(IU1155="Kopman",1.5,1)</f>
        <v>1</v>
      </c>
      <c r="IW1155" s="168">
        <f t="shared" ref="IW1155:IW1159" si="5031">VLOOKUP(IT1155,$A$1213:$F$2274,6,FALSE)</f>
        <v>4</v>
      </c>
      <c r="IX1155" s="167" t="s">
        <v>61</v>
      </c>
      <c r="IY1155" s="10">
        <f t="shared" ref="IY1155" si="5032">IW1155*1.5*IV1155</f>
        <v>6</v>
      </c>
      <c r="IZ1155" s="10"/>
      <c r="JA1155" s="219"/>
      <c r="JB1155" s="167" t="s">
        <v>85</v>
      </c>
      <c r="JC1155" s="500" t="s">
        <v>561</v>
      </c>
      <c r="JE1155" s="230">
        <f t="shared" ref="JE1155" si="5033">IF(JD1155="Kopman",1.5,1)</f>
        <v>1</v>
      </c>
      <c r="JF1155" s="168">
        <f t="shared" ref="JF1155:JF1159" si="5034">VLOOKUP(JC1155,$A$1213:$F$2274,6,FALSE)</f>
        <v>0</v>
      </c>
      <c r="JG1155" s="167" t="s">
        <v>61</v>
      </c>
      <c r="JH1155" s="10">
        <f t="shared" ref="JH1155" si="5035">JF1155*1.5*JE1155</f>
        <v>0</v>
      </c>
      <c r="JI1155" s="10"/>
      <c r="JJ1155" s="219"/>
      <c r="JK1155" s="167" t="s">
        <v>85</v>
      </c>
      <c r="JL1155" s="500" t="s">
        <v>499</v>
      </c>
      <c r="JN1155" s="230">
        <f t="shared" ref="JN1155" si="5036">IF(JM1155="Kopman",1.5,1)</f>
        <v>1</v>
      </c>
      <c r="JO1155" s="168">
        <f t="shared" ref="JO1155:JO1159" si="5037">VLOOKUP(JL1155,$A$1213:$F$2274,6,FALSE)</f>
        <v>34</v>
      </c>
      <c r="JP1155" s="167" t="s">
        <v>61</v>
      </c>
      <c r="JQ1155" s="10">
        <f t="shared" ref="JQ1155" si="5038">JO1155*1.5*JN1155</f>
        <v>51</v>
      </c>
      <c r="JR1155" s="10"/>
      <c r="JS1155" s="219"/>
      <c r="JT1155" s="167" t="s">
        <v>85</v>
      </c>
      <c r="JU1155" s="500" t="s">
        <v>1901</v>
      </c>
      <c r="JW1155" s="230">
        <f t="shared" ref="JW1155" si="5039">IF(JV1155="Kopman",1.5,1)</f>
        <v>1</v>
      </c>
      <c r="JX1155" s="168">
        <f t="shared" ref="JX1155:JX1159" si="5040">VLOOKUP(JU1155,$A$1213:$F$2274,6,FALSE)</f>
        <v>0</v>
      </c>
      <c r="JY1155" s="167" t="s">
        <v>61</v>
      </c>
      <c r="JZ1155" s="10">
        <f t="shared" ref="JZ1155" si="5041">JX1155*1.5*JW1155</f>
        <v>0</v>
      </c>
      <c r="KA1155" s="10"/>
      <c r="KB1155" s="219"/>
      <c r="KC1155" s="167" t="s">
        <v>85</v>
      </c>
      <c r="KD1155" s="500" t="s">
        <v>561</v>
      </c>
      <c r="KF1155" s="230">
        <f t="shared" ref="KF1155" si="5042">IF(KE1155="Kopman",1.5,1)</f>
        <v>1</v>
      </c>
      <c r="KG1155" s="168">
        <f t="shared" ref="KG1155:KG1159" si="5043">VLOOKUP(KD1155,$A$1213:$F$2274,6,FALSE)</f>
        <v>0</v>
      </c>
      <c r="KH1155" s="167" t="s">
        <v>61</v>
      </c>
      <c r="KI1155" s="10">
        <f t="shared" ref="KI1155" si="5044">KG1155*1.5*KF1155</f>
        <v>0</v>
      </c>
      <c r="KJ1155" s="10"/>
      <c r="KK1155" s="219"/>
      <c r="KL1155" s="167" t="s">
        <v>85</v>
      </c>
      <c r="KM1155" s="500" t="s">
        <v>587</v>
      </c>
      <c r="KO1155" s="230">
        <f t="shared" ref="KO1155" si="5045">IF(KN1155="Kopman",1.5,1)</f>
        <v>1</v>
      </c>
      <c r="KP1155" s="168">
        <f t="shared" ref="KP1155:KP1159" si="5046">VLOOKUP(KM1155,$A$1213:$F$2274,6,FALSE)</f>
        <v>13</v>
      </c>
      <c r="KQ1155" s="167" t="s">
        <v>61</v>
      </c>
      <c r="KR1155" s="10">
        <f t="shared" ref="KR1155" si="5047">KP1155*1.5*KO1155</f>
        <v>19.5</v>
      </c>
      <c r="KS1155" s="10"/>
      <c r="KT1155" s="219"/>
      <c r="KU1155" s="167" t="s">
        <v>85</v>
      </c>
      <c r="KV1155" s="328" t="s">
        <v>474</v>
      </c>
      <c r="KX1155" s="230">
        <f t="shared" ref="KX1155" si="5048">IF(KW1155="Kopman",1.5,1)</f>
        <v>1</v>
      </c>
      <c r="KY1155" s="168">
        <f t="shared" ref="KY1155:KY1159" si="5049">VLOOKUP(KV1155,$A$1213:$F$2274,6,FALSE)</f>
        <v>0</v>
      </c>
      <c r="KZ1155" s="167" t="s">
        <v>61</v>
      </c>
      <c r="LA1155" s="10">
        <f t="shared" ref="LA1155" si="5050">KY1155*1.5*KX1155</f>
        <v>0</v>
      </c>
      <c r="LB1155" s="10"/>
      <c r="LC1155" s="219"/>
      <c r="LD1155" s="167" t="s">
        <v>85</v>
      </c>
      <c r="LE1155" s="500" t="s">
        <v>1901</v>
      </c>
      <c r="LG1155" s="230">
        <f t="shared" ref="LG1155" si="5051">IF(LF1155="Kopman",1.5,1)</f>
        <v>1</v>
      </c>
      <c r="LH1155" s="168">
        <f t="shared" ref="LH1155:LH1159" si="5052">VLOOKUP(LE1155,$A$1213:$F$2274,6,FALSE)</f>
        <v>0</v>
      </c>
      <c r="LI1155" s="167" t="s">
        <v>61</v>
      </c>
      <c r="LJ1155" s="10">
        <f t="shared" ref="LJ1155" si="5053">LH1155*1.5*LG1155</f>
        <v>0</v>
      </c>
      <c r="LK1155" s="10"/>
      <c r="LL1155" s="219"/>
      <c r="LM1155" s="167" t="s">
        <v>85</v>
      </c>
      <c r="LN1155" s="500" t="s">
        <v>1901</v>
      </c>
      <c r="LP1155" s="230">
        <f t="shared" ref="LP1155" si="5054">IF(LO1155="Kopman",1.5,1)</f>
        <v>1</v>
      </c>
      <c r="LQ1155" s="168">
        <f t="shared" ref="LQ1155:LQ1159" si="5055">VLOOKUP(LN1155,$A$1213:$F$2274,6,FALSE)</f>
        <v>0</v>
      </c>
      <c r="LR1155" s="167" t="s">
        <v>61</v>
      </c>
      <c r="LS1155" s="10">
        <f t="shared" ref="LS1155" si="5056">LQ1155*1.5*LP1155</f>
        <v>0</v>
      </c>
      <c r="LT1155" s="10"/>
      <c r="LU1155" s="219"/>
      <c r="LV1155" s="167" t="s">
        <v>85</v>
      </c>
      <c r="LW1155" s="500" t="s">
        <v>587</v>
      </c>
      <c r="LY1155" s="230">
        <f t="shared" ref="LY1155" si="5057">IF(LX1155="Kopman",1.5,1)</f>
        <v>1</v>
      </c>
      <c r="LZ1155" s="168">
        <f t="shared" ref="LZ1155:LZ1159" si="5058">VLOOKUP(LW1155,$A$1213:$F$2274,6,FALSE)</f>
        <v>13</v>
      </c>
      <c r="MA1155" s="167" t="s">
        <v>61</v>
      </c>
      <c r="MB1155" s="10">
        <f t="shared" ref="MB1155" si="5059">LZ1155*1.5*LY1155</f>
        <v>19.5</v>
      </c>
      <c r="MC1155" s="10"/>
      <c r="MD1155" s="219"/>
      <c r="ME1155" s="167" t="s">
        <v>85</v>
      </c>
      <c r="MF1155" s="500" t="s">
        <v>1901</v>
      </c>
      <c r="MH1155" s="230">
        <f t="shared" ref="MH1155" si="5060">IF(MG1155="Kopman",1.5,1)</f>
        <v>1</v>
      </c>
      <c r="MI1155" s="168">
        <f t="shared" ref="MI1155:MI1159" si="5061">VLOOKUP(MF1155,$A$1213:$F$2274,6,FALSE)</f>
        <v>0</v>
      </c>
      <c r="MJ1155" s="167" t="s">
        <v>61</v>
      </c>
      <c r="MK1155" s="10">
        <f t="shared" ref="MK1155" si="5062">MI1155*1.5*MH1155</f>
        <v>0</v>
      </c>
      <c r="ML1155" s="10"/>
      <c r="MM1155" s="219"/>
      <c r="MN1155" s="167" t="s">
        <v>85</v>
      </c>
      <c r="MO1155" s="328" t="s">
        <v>526</v>
      </c>
      <c r="MQ1155" s="230">
        <f t="shared" ref="MQ1155" si="5063">IF(MP1155="Kopman",1.5,1)</f>
        <v>1</v>
      </c>
      <c r="MR1155" s="168">
        <f t="shared" ref="MR1155:MR1159" si="5064">VLOOKUP(MO1155,$A$1213:$F$2274,6,FALSE)</f>
        <v>0</v>
      </c>
      <c r="MS1155" s="167" t="s">
        <v>61</v>
      </c>
      <c r="MT1155" s="10">
        <f t="shared" ref="MT1155" si="5065">MR1155*1.5*MQ1155</f>
        <v>0</v>
      </c>
      <c r="MU1155" s="10"/>
      <c r="MV1155" s="219"/>
      <c r="MW1155" s="167" t="s">
        <v>85</v>
      </c>
      <c r="MX1155" s="500" t="s">
        <v>2008</v>
      </c>
      <c r="MZ1155" s="230">
        <f t="shared" ref="MZ1155" si="5066">IF(MY1155="Kopman",1.5,1)</f>
        <v>1</v>
      </c>
      <c r="NA1155" s="168">
        <f t="shared" ref="NA1155:NA1159" si="5067">VLOOKUP(MX1155,$A$1213:$F$2274,6,FALSE)</f>
        <v>0</v>
      </c>
      <c r="NB1155" s="167" t="s">
        <v>61</v>
      </c>
      <c r="NC1155" s="10">
        <f t="shared" ref="NC1155" si="5068">NA1155*1.5*MZ1155</f>
        <v>0</v>
      </c>
      <c r="ND1155" s="10"/>
      <c r="NE1155" s="219"/>
      <c r="NF1155" s="167" t="s">
        <v>85</v>
      </c>
      <c r="NG1155" s="500" t="s">
        <v>1901</v>
      </c>
      <c r="NI1155" s="230">
        <f t="shared" ref="NI1155" si="5069">IF(NH1155="Kopman",1.5,1)</f>
        <v>1</v>
      </c>
      <c r="NJ1155" s="168">
        <f t="shared" ref="NJ1155:NJ1159" si="5070">VLOOKUP(NG1155,$A$1213:$F$2274,6,FALSE)</f>
        <v>0</v>
      </c>
      <c r="NK1155" s="167" t="s">
        <v>61</v>
      </c>
      <c r="NL1155" s="10">
        <f t="shared" ref="NL1155" si="5071">NJ1155*1.5*NI1155</f>
        <v>0</v>
      </c>
      <c r="NM1155" s="10"/>
      <c r="NN1155" s="219"/>
      <c r="NO1155" s="167" t="s">
        <v>85</v>
      </c>
      <c r="NP1155" s="500" t="s">
        <v>1901</v>
      </c>
      <c r="NR1155" s="230">
        <f t="shared" ref="NR1155" si="5072">IF(NQ1155="Kopman",1.5,1)</f>
        <v>1</v>
      </c>
      <c r="NS1155" s="168">
        <f t="shared" ref="NS1155:NS1159" si="5073">VLOOKUP(NP1155,$A$1213:$F$2274,6,FALSE)</f>
        <v>0</v>
      </c>
      <c r="NT1155" s="167" t="s">
        <v>61</v>
      </c>
      <c r="NU1155" s="10">
        <f t="shared" ref="NU1155" si="5074">NS1155*1.5*NR1155</f>
        <v>0</v>
      </c>
      <c r="NV1155" s="10"/>
      <c r="NW1155" s="219"/>
      <c r="NX1155" s="167" t="s">
        <v>85</v>
      </c>
      <c r="NY1155" s="500" t="s">
        <v>1630</v>
      </c>
      <c r="OA1155" s="230">
        <f t="shared" ref="OA1155" si="5075">IF(NZ1155="Kopman",1.5,1)</f>
        <v>1</v>
      </c>
      <c r="OB1155" s="168">
        <f t="shared" ref="OB1155:OB1159" si="5076">VLOOKUP(NY1155,$A$1213:$F$2274,6,FALSE)</f>
        <v>26</v>
      </c>
      <c r="OC1155" s="167" t="s">
        <v>61</v>
      </c>
      <c r="OD1155" s="10">
        <f t="shared" ref="OD1155" si="5077">OB1155*1.5*OA1155</f>
        <v>39</v>
      </c>
      <c r="OE1155" s="10"/>
      <c r="OF1155" s="219"/>
      <c r="OG1155" s="167" t="s">
        <v>85</v>
      </c>
      <c r="OH1155" s="500" t="s">
        <v>587</v>
      </c>
      <c r="OJ1155" s="230">
        <f t="shared" ref="OJ1155" si="5078">IF(OI1155="Kopman",1.5,1)</f>
        <v>1</v>
      </c>
      <c r="OK1155" s="168">
        <f t="shared" ref="OK1155:OK1159" si="5079">VLOOKUP(OH1155,$A$1213:$F$2274,6,FALSE)</f>
        <v>13</v>
      </c>
      <c r="OL1155" s="167" t="s">
        <v>61</v>
      </c>
      <c r="OM1155" s="10">
        <f t="shared" ref="OM1155" si="5080">OK1155*1.5*OJ1155</f>
        <v>19.5</v>
      </c>
      <c r="ON1155" s="10"/>
      <c r="OO1155" s="219"/>
      <c r="OP1155" s="167" t="s">
        <v>85</v>
      </c>
      <c r="OQ1155" s="500" t="s">
        <v>1869</v>
      </c>
      <c r="OS1155" s="230">
        <f t="shared" ref="OS1155" si="5081">IF(OR1155="Kopman",1.5,1)</f>
        <v>1</v>
      </c>
      <c r="OT1155" s="168">
        <f t="shared" ref="OT1155:OT1159" si="5082">VLOOKUP(OQ1155,$A$1213:$F$2274,6,FALSE)</f>
        <v>4</v>
      </c>
      <c r="OU1155" s="167" t="s">
        <v>61</v>
      </c>
      <c r="OV1155" s="10">
        <f t="shared" ref="OV1155" si="5083">OT1155*1.5*OS1155</f>
        <v>6</v>
      </c>
      <c r="OW1155" s="10"/>
      <c r="OX1155" s="219"/>
      <c r="OY1155" s="167" t="s">
        <v>85</v>
      </c>
      <c r="OZ1155" s="500" t="s">
        <v>561</v>
      </c>
      <c r="PB1155" s="230">
        <f t="shared" ref="PB1155" si="5084">IF(PA1155="Kopman",1.5,1)</f>
        <v>1</v>
      </c>
      <c r="PC1155" s="168">
        <f t="shared" ref="PC1155:PC1159" si="5085">VLOOKUP(OZ1155,$A$1213:$F$2274,6,FALSE)</f>
        <v>0</v>
      </c>
      <c r="PD1155" s="167" t="s">
        <v>61</v>
      </c>
      <c r="PE1155" s="10">
        <f t="shared" ref="PE1155" si="5086">PC1155*1.5*PB1155</f>
        <v>0</v>
      </c>
      <c r="PF1155" s="10"/>
      <c r="PG1155" s="219"/>
      <c r="PH1155" s="167" t="s">
        <v>85</v>
      </c>
      <c r="PI1155" s="500" t="s">
        <v>1084</v>
      </c>
      <c r="PK1155" s="230">
        <f t="shared" ref="PK1155" si="5087">IF(PJ1155="Kopman",1.5,1)</f>
        <v>1</v>
      </c>
      <c r="PL1155" s="168">
        <f t="shared" ref="PL1155:PL1159" si="5088">VLOOKUP(PI1155,$A$1213:$F$2274,6,FALSE)</f>
        <v>3</v>
      </c>
      <c r="PM1155" s="167" t="s">
        <v>61</v>
      </c>
      <c r="PN1155" s="10">
        <f t="shared" ref="PN1155" si="5089">PL1155*1.5*PK1155</f>
        <v>4.5</v>
      </c>
      <c r="PO1155" s="10"/>
      <c r="PP1155" s="219"/>
      <c r="PQ1155" s="167" t="s">
        <v>85</v>
      </c>
      <c r="PR1155" s="500" t="s">
        <v>472</v>
      </c>
      <c r="PT1155" s="230">
        <f t="shared" ref="PT1155" si="5090">IF(PS1155="Kopman",1.5,1)</f>
        <v>1</v>
      </c>
      <c r="PU1155" s="168">
        <f t="shared" ref="PU1155:PU1159" si="5091">VLOOKUP(PR1155,$A$1213:$F$2274,6,FALSE)</f>
        <v>0</v>
      </c>
      <c r="PV1155" s="167" t="s">
        <v>61</v>
      </c>
      <c r="PW1155" s="10">
        <f t="shared" ref="PW1155" si="5092">PU1155*1.5*PT1155</f>
        <v>0</v>
      </c>
      <c r="PX1155" s="10"/>
      <c r="PY1155" s="219"/>
      <c r="PZ1155" s="167" t="s">
        <v>85</v>
      </c>
      <c r="QA1155" s="500" t="s">
        <v>475</v>
      </c>
      <c r="QC1155" s="230">
        <f t="shared" ref="QC1155" si="5093">IF(QB1155="Kopman",1.5,1)</f>
        <v>1</v>
      </c>
      <c r="QD1155" s="168">
        <f t="shared" ref="QD1155:QD1159" si="5094">VLOOKUP(QA1155,$A$1213:$F$2274,6,FALSE)</f>
        <v>1</v>
      </c>
      <c r="QE1155" s="167" t="s">
        <v>61</v>
      </c>
      <c r="QF1155" s="10">
        <f t="shared" ref="QF1155" si="5095">QD1155*1.5*QC1155</f>
        <v>1.5</v>
      </c>
      <c r="QG1155" s="10"/>
      <c r="QH1155" s="219"/>
      <c r="QI1155" s="167" t="s">
        <v>85</v>
      </c>
      <c r="QJ1155" s="500" t="s">
        <v>1901</v>
      </c>
      <c r="QL1155" s="230">
        <f t="shared" ref="QL1155" si="5096">IF(QK1155="Kopman",1.5,1)</f>
        <v>1</v>
      </c>
      <c r="QM1155" s="168">
        <f t="shared" ref="QM1155:QM1159" si="5097">VLOOKUP(QJ1155,$A$1213:$F$2274,6,FALSE)</f>
        <v>0</v>
      </c>
      <c r="QN1155" s="167" t="s">
        <v>61</v>
      </c>
      <c r="QO1155" s="10">
        <f t="shared" ref="QO1155" si="5098">QM1155*1.5*QL1155</f>
        <v>0</v>
      </c>
      <c r="QP1155" s="10"/>
      <c r="QQ1155" s="219"/>
      <c r="QR1155" s="167" t="s">
        <v>85</v>
      </c>
      <c r="QS1155" s="500" t="s">
        <v>499</v>
      </c>
      <c r="QU1155" s="230">
        <f t="shared" ref="QU1155" si="5099">IF(QT1155="Kopman",1.5,1)</f>
        <v>1</v>
      </c>
      <c r="QV1155" s="168">
        <f t="shared" ref="QV1155:QV1159" si="5100">VLOOKUP(QS1155,$A$1213:$F$2274,6,FALSE)</f>
        <v>34</v>
      </c>
      <c r="QW1155" s="167" t="s">
        <v>61</v>
      </c>
      <c r="QX1155" s="10">
        <f t="shared" ref="QX1155" si="5101">QV1155*1.5*QU1155</f>
        <v>51</v>
      </c>
      <c r="QY1155" s="10"/>
      <c r="QZ1155" s="219"/>
      <c r="RA1155" s="167" t="s">
        <v>85</v>
      </c>
      <c r="RB1155" s="500" t="s">
        <v>561</v>
      </c>
      <c r="RD1155" s="230">
        <f t="shared" ref="RD1155" si="5102">IF(RC1155="Kopman",1.5,1)</f>
        <v>1</v>
      </c>
      <c r="RE1155" s="168">
        <f t="shared" ref="RE1155:RE1159" si="5103">VLOOKUP(RB1155,$A$1213:$F$2274,6,FALSE)</f>
        <v>0</v>
      </c>
      <c r="RF1155" s="167" t="s">
        <v>61</v>
      </c>
      <c r="RG1155" s="10">
        <f t="shared" ref="RG1155" si="5104">RE1155*1.5*RD1155</f>
        <v>0</v>
      </c>
      <c r="RH1155" s="10"/>
      <c r="RI1155" s="219"/>
      <c r="RJ1155" s="167" t="s">
        <v>85</v>
      </c>
      <c r="RK1155" s="500" t="s">
        <v>946</v>
      </c>
      <c r="RM1155" s="230">
        <f t="shared" ref="RM1155" si="5105">IF(RL1155="Kopman",1.5,1)</f>
        <v>1</v>
      </c>
      <c r="RN1155" s="168">
        <f t="shared" ref="RN1155:RN1159" si="5106">VLOOKUP(RK1155,$A$1213:$F$2274,6,FALSE)</f>
        <v>2</v>
      </c>
      <c r="RO1155" s="167" t="s">
        <v>61</v>
      </c>
      <c r="RP1155" s="10">
        <f t="shared" ref="RP1155" si="5107">RN1155*1.5*RM1155</f>
        <v>3</v>
      </c>
      <c r="RQ1155" s="10"/>
      <c r="RR1155" s="219"/>
      <c r="RS1155" s="167" t="s">
        <v>85</v>
      </c>
      <c r="RT1155" s="500" t="s">
        <v>2013</v>
      </c>
      <c r="RV1155" s="230">
        <f t="shared" ref="RV1155" si="5108">IF(RU1155="Kopman",1.5,1)</f>
        <v>1</v>
      </c>
      <c r="RW1155" s="168">
        <f t="shared" ref="RW1155:RW1159" si="5109">VLOOKUP(RT1155,$A$1213:$F$2274,6,FALSE)</f>
        <v>0</v>
      </c>
      <c r="RX1155" s="167" t="s">
        <v>61</v>
      </c>
      <c r="RY1155" s="10">
        <f t="shared" ref="RY1155" si="5110">RW1155*1.5*RV1155</f>
        <v>0</v>
      </c>
      <c r="RZ1155" s="10"/>
      <c r="SA1155" s="219"/>
      <c r="SB1155" s="167" t="s">
        <v>85</v>
      </c>
      <c r="SC1155" s="500" t="s">
        <v>561</v>
      </c>
      <c r="SE1155" s="230">
        <f t="shared" ref="SE1155" si="5111">IF(SD1155="Kopman",1.5,1)</f>
        <v>1</v>
      </c>
      <c r="SF1155" s="168">
        <f t="shared" ref="SF1155:SF1159" si="5112">VLOOKUP(SC1155,$A$1213:$F$2274,6,FALSE)</f>
        <v>0</v>
      </c>
      <c r="SG1155" s="167" t="s">
        <v>61</v>
      </c>
      <c r="SH1155" s="10">
        <f t="shared" ref="SH1155" si="5113">SF1155*1.5*SE1155</f>
        <v>0</v>
      </c>
      <c r="SI1155" s="10"/>
      <c r="SJ1155" s="219"/>
      <c r="SK1155" s="167" t="s">
        <v>85</v>
      </c>
      <c r="SL1155" s="500" t="s">
        <v>2981</v>
      </c>
      <c r="SM1155" s="14" t="s">
        <v>1588</v>
      </c>
      <c r="SN1155" s="230">
        <f t="shared" ref="SN1155" si="5114">IF(SM1155="Kopman",1.5,1)</f>
        <v>1.5</v>
      </c>
      <c r="SO1155" s="168">
        <f t="shared" ref="SO1155:SO1159" si="5115">VLOOKUP(SL1155,$A$1213:$F$2274,6,FALSE)</f>
        <v>42</v>
      </c>
      <c r="SP1155" s="167" t="s">
        <v>61</v>
      </c>
      <c r="SQ1155" s="10">
        <f t="shared" ref="SQ1155" si="5116">SO1155*1.5*SN1155</f>
        <v>94.5</v>
      </c>
      <c r="SR1155" s="10"/>
      <c r="SS1155" s="219"/>
      <c r="ST1155" s="167" t="s">
        <v>85</v>
      </c>
      <c r="SU1155" s="500" t="s">
        <v>2981</v>
      </c>
      <c r="SW1155" s="230">
        <f t="shared" ref="SW1155" si="5117">IF(SV1155="Kopman",1.5,1)</f>
        <v>1</v>
      </c>
      <c r="SX1155" s="168">
        <f t="shared" ref="SX1155:SX1159" si="5118">VLOOKUP(SU1155,$A$1213:$F$2274,6,FALSE)</f>
        <v>42</v>
      </c>
      <c r="SY1155" s="167" t="s">
        <v>61</v>
      </c>
      <c r="SZ1155" s="10">
        <f t="shared" ref="SZ1155" si="5119">SX1155*1.5*SW1155</f>
        <v>63</v>
      </c>
      <c r="TA1155" s="10"/>
      <c r="TB1155" s="219"/>
      <c r="TC1155" s="167" t="s">
        <v>85</v>
      </c>
      <c r="TD1155" s="500" t="s">
        <v>499</v>
      </c>
      <c r="TF1155" s="230">
        <f t="shared" ref="TF1155" si="5120">IF(TE1155="Kopman",1.5,1)</f>
        <v>1</v>
      </c>
      <c r="TG1155" s="168">
        <f t="shared" ref="TG1155:TG1159" si="5121">VLOOKUP(TD1155,$A$1213:$F$2274,6,FALSE)</f>
        <v>34</v>
      </c>
      <c r="TH1155" s="167" t="s">
        <v>61</v>
      </c>
      <c r="TI1155" s="10">
        <f t="shared" ref="TI1155" si="5122">TG1155*1.5*TF1155</f>
        <v>51</v>
      </c>
      <c r="TJ1155" s="10"/>
      <c r="TK1155" s="219"/>
      <c r="TL1155" s="167" t="s">
        <v>85</v>
      </c>
      <c r="TM1155" s="328" t="s">
        <v>587</v>
      </c>
      <c r="TO1155" s="230">
        <f t="shared" ref="TO1155" si="5123">IF(TN1155="Kopman",1.5,1)</f>
        <v>1</v>
      </c>
      <c r="TP1155" s="168">
        <f t="shared" ref="TP1155:TP1159" si="5124">VLOOKUP(TM1155,$A$1213:$F$2274,6,FALSE)</f>
        <v>13</v>
      </c>
      <c r="TQ1155" s="167" t="s">
        <v>61</v>
      </c>
      <c r="TR1155" s="10">
        <f t="shared" ref="TR1155" si="5125">TP1155*1.5*TO1155</f>
        <v>19.5</v>
      </c>
      <c r="TS1155" s="10"/>
      <c r="TT1155" s="219"/>
      <c r="TU1155" s="167" t="s">
        <v>85</v>
      </c>
      <c r="TV1155" s="500" t="s">
        <v>561</v>
      </c>
      <c r="TX1155" s="230">
        <f t="shared" ref="TX1155" si="5126">IF(TW1155="Kopman",1.5,1)</f>
        <v>1</v>
      </c>
      <c r="TY1155" s="168">
        <f t="shared" ref="TY1155:TY1159" si="5127">VLOOKUP(TV1155,$A$1213:$F$2274,6,FALSE)</f>
        <v>0</v>
      </c>
      <c r="TZ1155" s="167" t="s">
        <v>61</v>
      </c>
      <c r="UA1155" s="10">
        <f t="shared" ref="UA1155" si="5128">TY1155*1.5*TX1155</f>
        <v>0</v>
      </c>
      <c r="UB1155" s="10"/>
      <c r="UC1155" s="219"/>
      <c r="UD1155" s="167" t="s">
        <v>85</v>
      </c>
      <c r="UE1155" s="328" t="s">
        <v>1084</v>
      </c>
      <c r="UG1155" s="230">
        <f t="shared" ref="UG1155" si="5129">IF(UF1155="Kopman",1.5,1)</f>
        <v>1</v>
      </c>
      <c r="UH1155" s="168">
        <f t="shared" ref="UH1155:UH1159" si="5130">VLOOKUP(UE1155,$A$1213:$F$2274,6,FALSE)</f>
        <v>3</v>
      </c>
      <c r="UI1155" s="167" t="s">
        <v>61</v>
      </c>
      <c r="UJ1155" s="10">
        <f t="shared" ref="UJ1155" si="5131">UH1155*1.5*UG1155</f>
        <v>4.5</v>
      </c>
      <c r="UK1155" s="10"/>
      <c r="UL1155" s="219"/>
      <c r="UM1155" s="167" t="s">
        <v>85</v>
      </c>
      <c r="UN1155" s="500" t="s">
        <v>1901</v>
      </c>
      <c r="UP1155" s="230">
        <f t="shared" ref="UP1155" si="5132">IF(UO1155="Kopman",1.5,1)</f>
        <v>1</v>
      </c>
      <c r="UQ1155" s="168">
        <f t="shared" ref="UQ1155:UQ1159" si="5133">VLOOKUP(UN1155,$A$1213:$F$2274,6,FALSE)</f>
        <v>0</v>
      </c>
      <c r="UR1155" s="167" t="s">
        <v>61</v>
      </c>
      <c r="US1155" s="10">
        <f t="shared" ref="US1155" si="5134">UQ1155*1.5*UP1155</f>
        <v>0</v>
      </c>
      <c r="UT1155" s="10"/>
      <c r="UU1155" s="219"/>
      <c r="UV1155" s="167" t="s">
        <v>85</v>
      </c>
      <c r="UW1155" s="500" t="s">
        <v>561</v>
      </c>
      <c r="UY1155" s="230">
        <f t="shared" ref="UY1155" si="5135">IF(UX1155="Kopman",1.5,1)</f>
        <v>1</v>
      </c>
      <c r="UZ1155" s="168">
        <f t="shared" ref="UZ1155:UZ1159" si="5136">VLOOKUP(UW1155,$A$1213:$F$2274,6,FALSE)</f>
        <v>0</v>
      </c>
      <c r="VA1155" s="167" t="s">
        <v>61</v>
      </c>
      <c r="VB1155" s="10">
        <f t="shared" ref="VB1155" si="5137">UZ1155*1.5*UY1155</f>
        <v>0</v>
      </c>
      <c r="VC1155" s="10"/>
      <c r="VD1155" s="219"/>
      <c r="VE1155" s="167" t="s">
        <v>85</v>
      </c>
      <c r="VF1155" s="500" t="s">
        <v>499</v>
      </c>
      <c r="VH1155" s="230">
        <f t="shared" ref="VH1155" si="5138">IF(VG1155="Kopman",1.5,1)</f>
        <v>1</v>
      </c>
      <c r="VI1155" s="168">
        <f t="shared" ref="VI1155:VI1159" si="5139">VLOOKUP(VF1155,$A$1213:$F$2274,6,FALSE)</f>
        <v>34</v>
      </c>
      <c r="VJ1155" s="167" t="s">
        <v>61</v>
      </c>
      <c r="VK1155" s="10">
        <f t="shared" ref="VK1155" si="5140">VI1155*1.5*VH1155</f>
        <v>51</v>
      </c>
      <c r="VL1155" s="10"/>
      <c r="VM1155" s="219"/>
      <c r="VN1155" s="167" t="s">
        <v>85</v>
      </c>
      <c r="VO1155" s="500" t="s">
        <v>1901</v>
      </c>
      <c r="VQ1155" s="230">
        <f t="shared" ref="VQ1155" si="5141">IF(VP1155="Kopman",1.5,1)</f>
        <v>1</v>
      </c>
      <c r="VR1155" s="168">
        <f t="shared" ref="VR1155:VR1159" si="5142">VLOOKUP(VO1155,$A$1213:$F$2274,6,FALSE)</f>
        <v>0</v>
      </c>
      <c r="VS1155" s="167" t="s">
        <v>61</v>
      </c>
      <c r="VT1155" s="10">
        <f t="shared" ref="VT1155" si="5143">VR1155*1.5*VQ1155</f>
        <v>0</v>
      </c>
      <c r="VU1155" s="10"/>
      <c r="VV1155" s="219"/>
      <c r="VW1155" s="167" t="s">
        <v>85</v>
      </c>
      <c r="VX1155" s="500" t="s">
        <v>499</v>
      </c>
      <c r="VZ1155" s="230">
        <f t="shared" ref="VZ1155" si="5144">IF(VY1155="Kopman",1.5,1)</f>
        <v>1</v>
      </c>
      <c r="WA1155" s="168">
        <f t="shared" ref="WA1155:WA1159" si="5145">VLOOKUP(VX1155,$A$1213:$F$2274,6,FALSE)</f>
        <v>34</v>
      </c>
      <c r="WB1155" s="167" t="s">
        <v>61</v>
      </c>
      <c r="WC1155" s="10">
        <f t="shared" ref="WC1155" si="5146">WA1155*1.5*VZ1155</f>
        <v>51</v>
      </c>
      <c r="WD1155" s="10"/>
      <c r="WE1155" s="219"/>
      <c r="WF1155" s="167" t="s">
        <v>85</v>
      </c>
      <c r="WG1155" s="500" t="s">
        <v>499</v>
      </c>
      <c r="WI1155" s="230">
        <f t="shared" ref="WI1155" si="5147">IF(WH1155="Kopman",1.5,1)</f>
        <v>1</v>
      </c>
      <c r="WJ1155" s="168">
        <f t="shared" ref="WJ1155:WJ1159" si="5148">VLOOKUP(WG1155,$A$1213:$F$2274,6,FALSE)</f>
        <v>34</v>
      </c>
      <c r="WK1155" s="167" t="s">
        <v>61</v>
      </c>
      <c r="WL1155" s="10">
        <f t="shared" ref="WL1155" si="5149">WJ1155*1.5*WI1155</f>
        <v>51</v>
      </c>
      <c r="WM1155" s="10"/>
      <c r="WN1155" s="219"/>
      <c r="WO1155" s="167" t="s">
        <v>85</v>
      </c>
      <c r="WP1155" s="500" t="s">
        <v>2981</v>
      </c>
      <c r="WR1155" s="230">
        <f t="shared" ref="WR1155" si="5150">IF(WQ1155="Kopman",1.5,1)</f>
        <v>1</v>
      </c>
      <c r="WS1155" s="168">
        <f t="shared" ref="WS1155:WS1159" si="5151">VLOOKUP(WP1155,$A$1213:$F$2274,6,FALSE)</f>
        <v>42</v>
      </c>
      <c r="WT1155" s="167" t="s">
        <v>61</v>
      </c>
      <c r="WU1155" s="10">
        <f t="shared" ref="WU1155" si="5152">WS1155*1.5*WR1155</f>
        <v>63</v>
      </c>
      <c r="WV1155" s="10"/>
      <c r="WW1155" s="219"/>
      <c r="WX1155" s="167" t="s">
        <v>85</v>
      </c>
      <c r="WY1155" s="499" t="s">
        <v>499</v>
      </c>
      <c r="XA1155" s="230">
        <f t="shared" ref="XA1155" si="5153">IF(WZ1155="Kopman",1.5,1)</f>
        <v>1</v>
      </c>
      <c r="XB1155" s="168">
        <f t="shared" ref="XB1155:XB1159" si="5154">VLOOKUP(WY1155,$A$1213:$F$2274,6,FALSE)</f>
        <v>34</v>
      </c>
      <c r="XC1155" s="167" t="s">
        <v>61</v>
      </c>
      <c r="XD1155" s="10">
        <f t="shared" ref="XD1155" si="5155">XB1155*1.5*XA1155</f>
        <v>51</v>
      </c>
      <c r="XE1155" s="10"/>
      <c r="XF1155" s="219"/>
      <c r="XG1155" s="167" t="s">
        <v>85</v>
      </c>
      <c r="XH1155" s="500" t="s">
        <v>1901</v>
      </c>
      <c r="XJ1155" s="230">
        <f t="shared" ref="XJ1155" si="5156">IF(XI1155="Kopman",1.5,1)</f>
        <v>1</v>
      </c>
      <c r="XK1155" s="168">
        <f t="shared" ref="XK1155:XK1159" si="5157">VLOOKUP(XH1155,$A$1213:$F$2274,6,FALSE)</f>
        <v>0</v>
      </c>
      <c r="XL1155" s="167" t="s">
        <v>61</v>
      </c>
      <c r="XM1155" s="10">
        <f t="shared" ref="XM1155" si="5158">XK1155*1.5*XJ1155</f>
        <v>0</v>
      </c>
      <c r="XN1155" s="10"/>
      <c r="XO1155" s="219"/>
      <c r="XP1155" s="167" t="s">
        <v>85</v>
      </c>
      <c r="XQ1155" s="500" t="s">
        <v>1901</v>
      </c>
      <c r="XS1155" s="230">
        <f t="shared" ref="XS1155" si="5159">IF(XR1155="Kopman",1.5,1)</f>
        <v>1</v>
      </c>
      <c r="XT1155" s="168">
        <f t="shared" ref="XT1155:XT1159" si="5160">VLOOKUP(XQ1155,$A$1213:$F$2274,6,FALSE)</f>
        <v>0</v>
      </c>
      <c r="XU1155" s="167" t="s">
        <v>61</v>
      </c>
      <c r="XV1155" s="10">
        <f t="shared" ref="XV1155" si="5161">XT1155*1.5*XS1155</f>
        <v>0</v>
      </c>
      <c r="XW1155" s="10"/>
      <c r="XX1155" s="219"/>
      <c r="XY1155" s="167" t="s">
        <v>85</v>
      </c>
      <c r="XZ1155" s="500" t="s">
        <v>587</v>
      </c>
      <c r="YB1155" s="230">
        <f t="shared" ref="YB1155" si="5162">IF(YA1155="Kopman",1.5,1)</f>
        <v>1</v>
      </c>
      <c r="YC1155" s="168">
        <f t="shared" ref="YC1155:YC1159" si="5163">VLOOKUP(XZ1155,$A$1213:$F$2274,6,FALSE)</f>
        <v>13</v>
      </c>
      <c r="YD1155" s="167" t="s">
        <v>61</v>
      </c>
      <c r="YE1155" s="10">
        <f t="shared" ref="YE1155" si="5164">YC1155*1.5*YB1155</f>
        <v>19.5</v>
      </c>
      <c r="YF1155" s="10"/>
      <c r="YG1155" s="219"/>
      <c r="YH1155" s="167" t="s">
        <v>85</v>
      </c>
      <c r="YI1155" s="500" t="s">
        <v>561</v>
      </c>
      <c r="YK1155" s="230">
        <f t="shared" ref="YK1155" si="5165">IF(YJ1155="Kopman",1.5,1)</f>
        <v>1</v>
      </c>
      <c r="YL1155" s="168">
        <f t="shared" ref="YL1155:YL1159" si="5166">VLOOKUP(YI1155,$A$1213:$F$2274,6,FALSE)</f>
        <v>0</v>
      </c>
      <c r="YM1155" s="167" t="s">
        <v>61</v>
      </c>
      <c r="YN1155" s="10">
        <f t="shared" ref="YN1155" si="5167">YL1155*1.5*YK1155</f>
        <v>0</v>
      </c>
      <c r="YO1155" s="10"/>
      <c r="YP1155" s="219"/>
      <c r="YQ1155" s="167" t="s">
        <v>85</v>
      </c>
      <c r="YR1155" s="500" t="s">
        <v>789</v>
      </c>
      <c r="YT1155" s="230">
        <f t="shared" ref="YT1155" si="5168">IF(YS1155="Kopman",1.5,1)</f>
        <v>1</v>
      </c>
      <c r="YU1155" s="168">
        <f t="shared" ref="YU1155:YU1159" si="5169">VLOOKUP(YR1155,$A$1213:$F$2274,6,FALSE)</f>
        <v>0</v>
      </c>
      <c r="YV1155" s="167" t="s">
        <v>61</v>
      </c>
      <c r="YW1155" s="10">
        <f t="shared" ref="YW1155" si="5170">YU1155*1.5*YT1155</f>
        <v>0</v>
      </c>
      <c r="YX1155" s="10"/>
      <c r="YY1155" s="219"/>
      <c r="YZ1155" s="167" t="s">
        <v>85</v>
      </c>
      <c r="ZA1155" s="500" t="s">
        <v>587</v>
      </c>
      <c r="ZB1155" s="14" t="s">
        <v>1588</v>
      </c>
      <c r="ZC1155" s="230">
        <f t="shared" ref="ZC1155" si="5171">IF(ZB1155="Kopman",1.5,1)</f>
        <v>1.5</v>
      </c>
      <c r="ZD1155" s="168">
        <f t="shared" ref="ZD1155:ZD1159" si="5172">VLOOKUP(ZA1155,$A$1213:$F$2274,6,FALSE)</f>
        <v>13</v>
      </c>
      <c r="ZE1155" s="167" t="s">
        <v>61</v>
      </c>
      <c r="ZF1155" s="10">
        <f t="shared" ref="ZF1155" si="5173">ZD1155*1.5*ZC1155</f>
        <v>29.25</v>
      </c>
      <c r="ZG1155" s="10"/>
      <c r="ZH1155" s="219"/>
      <c r="ZI1155" s="167" t="s">
        <v>85</v>
      </c>
      <c r="ZJ1155" s="500" t="s">
        <v>1901</v>
      </c>
      <c r="ZL1155" s="230">
        <f t="shared" ref="ZL1155" si="5174">IF(ZK1155="Kopman",1.5,1)</f>
        <v>1</v>
      </c>
      <c r="ZM1155" s="168">
        <f t="shared" ref="ZM1155:ZM1159" si="5175">VLOOKUP(ZJ1155,$A$1213:$F$2274,6,FALSE)</f>
        <v>0</v>
      </c>
      <c r="ZN1155" s="167" t="s">
        <v>61</v>
      </c>
      <c r="ZO1155" s="10">
        <f t="shared" ref="ZO1155" si="5176">ZM1155*1.5*ZL1155</f>
        <v>0</v>
      </c>
      <c r="ZP1155" s="10"/>
      <c r="ZQ1155" s="219"/>
      <c r="ZR1155" s="167" t="s">
        <v>85</v>
      </c>
      <c r="ZS1155" s="498" t="s">
        <v>587</v>
      </c>
      <c r="ZU1155" s="230">
        <f t="shared" ref="ZU1155" si="5177">IF(ZT1155="Kopman",1.5,1)</f>
        <v>1</v>
      </c>
      <c r="ZV1155" s="168">
        <f t="shared" ref="ZV1155:ZV1159" si="5178">VLOOKUP(ZS1155,$A$1213:$F$2274,6,FALSE)</f>
        <v>13</v>
      </c>
      <c r="ZW1155" s="167" t="s">
        <v>61</v>
      </c>
      <c r="ZX1155" s="10">
        <f t="shared" ref="ZX1155" si="5179">ZV1155*1.5*ZU1155</f>
        <v>19.5</v>
      </c>
      <c r="ZY1155" s="10"/>
      <c r="ZZ1155" s="219"/>
      <c r="AAA1155" s="167" t="s">
        <v>85</v>
      </c>
      <c r="AAB1155" s="500" t="s">
        <v>1901</v>
      </c>
      <c r="AAD1155" s="230">
        <f t="shared" ref="AAD1155" si="5180">IF(AAC1155="Kopman",1.5,1)</f>
        <v>1</v>
      </c>
      <c r="AAE1155" s="168">
        <f t="shared" ref="AAE1155:AAE1159" si="5181">VLOOKUP(AAB1155,$A$1213:$F$2274,6,FALSE)</f>
        <v>0</v>
      </c>
      <c r="AAF1155" s="167" t="s">
        <v>61</v>
      </c>
      <c r="AAG1155" s="10">
        <f t="shared" ref="AAG1155" si="5182">AAE1155*1.5*AAD1155</f>
        <v>0</v>
      </c>
      <c r="AAH1155" s="10"/>
      <c r="AAI1155" s="219"/>
      <c r="AAJ1155" s="167" t="s">
        <v>85</v>
      </c>
      <c r="AAK1155" s="500" t="s">
        <v>587</v>
      </c>
      <c r="AAM1155" s="230">
        <f t="shared" ref="AAM1155" si="5183">IF(AAL1155="Kopman",1.5,1)</f>
        <v>1</v>
      </c>
      <c r="AAN1155" s="168">
        <f t="shared" ref="AAN1155:AAN1159" si="5184">VLOOKUP(AAK1155,$A$1213:$F$2274,6,FALSE)</f>
        <v>13</v>
      </c>
      <c r="AAO1155" s="167" t="s">
        <v>61</v>
      </c>
      <c r="AAP1155" s="10">
        <f t="shared" ref="AAP1155" si="5185">AAN1155*1.5*AAM1155</f>
        <v>19.5</v>
      </c>
      <c r="AAQ1155" s="10"/>
      <c r="AAR1155" s="219"/>
      <c r="AAS1155" s="167" t="s">
        <v>85</v>
      </c>
      <c r="AAT1155" s="500" t="s">
        <v>682</v>
      </c>
      <c r="AAV1155" s="230">
        <f t="shared" ref="AAV1155" si="5186">IF(AAU1155="Kopman",1.5,1)</f>
        <v>1</v>
      </c>
      <c r="AAW1155" s="168">
        <f t="shared" ref="AAW1155:AAW1159" si="5187">VLOOKUP(AAT1155,$A$1213:$F$2274,6,FALSE)</f>
        <v>0</v>
      </c>
      <c r="AAX1155" s="167" t="s">
        <v>61</v>
      </c>
      <c r="AAY1155" s="10">
        <f t="shared" ref="AAY1155" si="5188">AAW1155*1.5*AAV1155</f>
        <v>0</v>
      </c>
      <c r="AAZ1155" s="10"/>
      <c r="ABA1155" s="219"/>
      <c r="ABB1155" s="167" t="s">
        <v>85</v>
      </c>
      <c r="ABC1155" s="500" t="s">
        <v>529</v>
      </c>
      <c r="ABE1155" s="230">
        <f t="shared" ref="ABE1155" si="5189">IF(ABD1155="Kopman",1.5,1)</f>
        <v>1</v>
      </c>
      <c r="ABF1155" s="168">
        <f t="shared" ref="ABF1155:ABF1159" si="5190">VLOOKUP(ABC1155,$A$1213:$F$2274,6,FALSE)</f>
        <v>0</v>
      </c>
      <c r="ABG1155" s="167" t="s">
        <v>61</v>
      </c>
      <c r="ABH1155" s="10">
        <f t="shared" ref="ABH1155" si="5191">ABF1155*1.5*ABE1155</f>
        <v>0</v>
      </c>
      <c r="ABI1155" s="10"/>
      <c r="ABJ1155" s="219"/>
      <c r="ABK1155" s="167" t="s">
        <v>85</v>
      </c>
      <c r="ABL1155" s="500" t="s">
        <v>1901</v>
      </c>
      <c r="ABN1155" s="230">
        <f t="shared" ref="ABN1155" si="5192">IF(ABM1155="Kopman",1.5,1)</f>
        <v>1</v>
      </c>
      <c r="ABO1155" s="168">
        <f t="shared" ref="ABO1155:ABO1159" si="5193">VLOOKUP(ABL1155,$A$1213:$F$2274,6,FALSE)</f>
        <v>0</v>
      </c>
      <c r="ABP1155" s="167" t="s">
        <v>61</v>
      </c>
      <c r="ABQ1155" s="10">
        <f t="shared" ref="ABQ1155" si="5194">ABO1155*1.5*ABN1155</f>
        <v>0</v>
      </c>
      <c r="ABR1155" s="10"/>
      <c r="ABS1155" s="219"/>
      <c r="ABT1155" s="167" t="s">
        <v>85</v>
      </c>
      <c r="ABU1155" s="498" t="s">
        <v>587</v>
      </c>
      <c r="ABV1155" s="14" t="s">
        <v>1588</v>
      </c>
      <c r="ABW1155" s="230">
        <f t="shared" ref="ABW1155" si="5195">IF(ABV1155="Kopman",1.5,1)</f>
        <v>1.5</v>
      </c>
      <c r="ABX1155" s="168">
        <f t="shared" ref="ABX1155:ABX1159" si="5196">VLOOKUP(ABU1155,$A$1213:$F$2274,6,FALSE)</f>
        <v>13</v>
      </c>
      <c r="ABY1155" s="167" t="s">
        <v>61</v>
      </c>
      <c r="ABZ1155" s="10">
        <f t="shared" ref="ABZ1155" si="5197">ABX1155*1.5*ABW1155</f>
        <v>29.25</v>
      </c>
      <c r="ACA1155" s="10"/>
      <c r="ACB1155" s="219"/>
      <c r="ACC1155" s="167" t="s">
        <v>85</v>
      </c>
      <c r="ACD1155" s="500" t="s">
        <v>1709</v>
      </c>
      <c r="ACF1155" s="230">
        <f t="shared" ref="ACF1155" si="5198">IF(ACE1155="Kopman",1.5,1)</f>
        <v>1</v>
      </c>
      <c r="ACG1155" s="168">
        <f t="shared" ref="ACG1155:ACG1159" si="5199">VLOOKUP(ACD1155,$A$1213:$F$2274,6,FALSE)</f>
        <v>20</v>
      </c>
      <c r="ACH1155" s="167" t="s">
        <v>61</v>
      </c>
      <c r="ACI1155" s="10">
        <f t="shared" ref="ACI1155" si="5200">ACG1155*1.5*ACF1155</f>
        <v>30</v>
      </c>
      <c r="ACJ1155" s="10"/>
      <c r="ACK1155" s="219"/>
      <c r="ACL1155" s="167" t="s">
        <v>85</v>
      </c>
      <c r="ACM1155" s="500" t="s">
        <v>561</v>
      </c>
      <c r="ACO1155" s="230">
        <f t="shared" ref="ACO1155" si="5201">IF(ACN1155="Kopman",1.5,1)</f>
        <v>1</v>
      </c>
      <c r="ACP1155" s="168">
        <f t="shared" ref="ACP1155:ACP1159" si="5202">VLOOKUP(ACM1155,$A$1213:$F$2274,6,FALSE)</f>
        <v>0</v>
      </c>
      <c r="ACQ1155" s="167" t="s">
        <v>61</v>
      </c>
      <c r="ACR1155" s="10">
        <f t="shared" ref="ACR1155" si="5203">ACP1155*1.5*ACO1155</f>
        <v>0</v>
      </c>
      <c r="ACS1155" s="10"/>
      <c r="ACT1155" s="219"/>
      <c r="ACU1155" s="167" t="s">
        <v>85</v>
      </c>
      <c r="ACV1155" s="500" t="s">
        <v>499</v>
      </c>
      <c r="ACX1155" s="230">
        <f t="shared" ref="ACX1155" si="5204">IF(ACW1155="Kopman",1.5,1)</f>
        <v>1</v>
      </c>
      <c r="ACY1155" s="168">
        <f t="shared" ref="ACY1155:ACY1159" si="5205">VLOOKUP(ACV1155,$A$1213:$F$2274,6,FALSE)</f>
        <v>34</v>
      </c>
      <c r="ACZ1155" s="167" t="s">
        <v>61</v>
      </c>
      <c r="ADA1155" s="10">
        <f t="shared" ref="ADA1155" si="5206">ACY1155*1.5*ACX1155</f>
        <v>51</v>
      </c>
      <c r="ADB1155" s="10"/>
      <c r="ADC1155" s="219"/>
      <c r="ADD1155" s="167" t="s">
        <v>85</v>
      </c>
      <c r="ADE1155" s="500" t="s">
        <v>1869</v>
      </c>
      <c r="ADF1155" s="14" t="s">
        <v>1588</v>
      </c>
      <c r="ADG1155" s="230">
        <f t="shared" ref="ADG1155" si="5207">IF(ADF1155="Kopman",1.5,1)</f>
        <v>1.5</v>
      </c>
      <c r="ADH1155" s="168">
        <f t="shared" ref="ADH1155:ADH1159" si="5208">VLOOKUP(ADE1155,$A$1213:$F$2274,6,FALSE)</f>
        <v>4</v>
      </c>
      <c r="ADI1155" s="167" t="s">
        <v>61</v>
      </c>
      <c r="ADJ1155" s="10">
        <f t="shared" ref="ADJ1155" si="5209">ADH1155*1.5*ADG1155</f>
        <v>9</v>
      </c>
      <c r="ADK1155" s="10"/>
      <c r="ADL1155" s="219"/>
      <c r="ADM1155" s="167" t="s">
        <v>85</v>
      </c>
      <c r="ADN1155" s="500" t="s">
        <v>1869</v>
      </c>
      <c r="ADO1155" s="14" t="s">
        <v>1588</v>
      </c>
      <c r="ADP1155" s="230">
        <f t="shared" ref="ADP1155" si="5210">IF(ADO1155="Kopman",1.5,1)</f>
        <v>1.5</v>
      </c>
      <c r="ADQ1155" s="168">
        <f t="shared" ref="ADQ1155:ADQ1159" si="5211">VLOOKUP(ADN1155,$A$1213:$F$2274,6,FALSE)</f>
        <v>4</v>
      </c>
      <c r="ADR1155" s="167" t="s">
        <v>61</v>
      </c>
      <c r="ADS1155" s="10">
        <f t="shared" ref="ADS1155" si="5212">ADQ1155*1.5*ADP1155</f>
        <v>9</v>
      </c>
      <c r="ADT1155" s="10"/>
      <c r="ADU1155" s="219"/>
      <c r="ADV1155" s="167" t="s">
        <v>85</v>
      </c>
      <c r="ADW1155" s="328" t="s">
        <v>1869</v>
      </c>
      <c r="ADY1155" s="230">
        <f t="shared" ref="ADY1155" si="5213">IF(ADX1155="Kopman",1.5,1)</f>
        <v>1</v>
      </c>
      <c r="ADZ1155" s="168">
        <f t="shared" ref="ADZ1155:ADZ1159" si="5214">VLOOKUP(ADW1155,$A$1213:$F$2274,6,FALSE)</f>
        <v>4</v>
      </c>
      <c r="AEA1155" s="167" t="s">
        <v>61</v>
      </c>
      <c r="AEB1155" s="10">
        <f t="shared" ref="AEB1155" si="5215">ADZ1155*1.5*ADY1155</f>
        <v>6</v>
      </c>
      <c r="AEC1155" s="10"/>
      <c r="AED1155" s="219"/>
      <c r="AEE1155" s="167" t="s">
        <v>85</v>
      </c>
      <c r="AEF1155" s="500" t="s">
        <v>587</v>
      </c>
      <c r="AEH1155" s="230">
        <f t="shared" ref="AEH1155" si="5216">IF(AEG1155="Kopman",1.5,1)</f>
        <v>1</v>
      </c>
      <c r="AEI1155" s="168">
        <f t="shared" ref="AEI1155:AEI1159" si="5217">VLOOKUP(AEF1155,$A$1213:$F$2274,6,FALSE)</f>
        <v>13</v>
      </c>
      <c r="AEJ1155" s="167" t="s">
        <v>61</v>
      </c>
      <c r="AEK1155" s="10">
        <f t="shared" ref="AEK1155" si="5218">AEI1155*1.5*AEH1155</f>
        <v>19.5</v>
      </c>
      <c r="AEL1155" s="10"/>
      <c r="AEM1155" s="219"/>
      <c r="AEN1155" s="167" t="s">
        <v>85</v>
      </c>
      <c r="AEO1155" s="500" t="s">
        <v>1901</v>
      </c>
      <c r="AEQ1155" s="230">
        <f t="shared" ref="AEQ1155" si="5219">IF(AEP1155="Kopman",1.5,1)</f>
        <v>1</v>
      </c>
      <c r="AER1155" s="168">
        <f t="shared" ref="AER1155:AER1159" si="5220">VLOOKUP(AEO1155,$A$1213:$F$2274,6,FALSE)</f>
        <v>0</v>
      </c>
      <c r="AES1155" s="167" t="s">
        <v>61</v>
      </c>
      <c r="AET1155" s="10">
        <f t="shared" ref="AET1155" si="5221">AER1155*1.5*AEQ1155</f>
        <v>0</v>
      </c>
      <c r="AEU1155" s="10"/>
      <c r="AEV1155" s="219"/>
      <c r="AEW1155" s="167" t="s">
        <v>85</v>
      </c>
      <c r="AEX1155" s="500" t="s">
        <v>587</v>
      </c>
      <c r="AEZ1155" s="230">
        <f t="shared" ref="AEZ1155" si="5222">IF(AEY1155="Kopman",1.5,1)</f>
        <v>1</v>
      </c>
      <c r="AFA1155" s="168">
        <f t="shared" ref="AFA1155:AFA1159" si="5223">VLOOKUP(AEX1155,$A$1213:$F$2274,6,FALSE)</f>
        <v>13</v>
      </c>
      <c r="AFB1155" s="167" t="s">
        <v>61</v>
      </c>
      <c r="AFC1155" s="10">
        <f t="shared" ref="AFC1155" si="5224">AFA1155*1.5*AEZ1155</f>
        <v>19.5</v>
      </c>
      <c r="AFD1155" s="10"/>
      <c r="AFE1155" s="219"/>
      <c r="AFF1155" s="167" t="s">
        <v>85</v>
      </c>
      <c r="AFG1155" s="500" t="s">
        <v>1869</v>
      </c>
      <c r="AFI1155" s="230">
        <f t="shared" ref="AFI1155" si="5225">IF(AFH1155="Kopman",1.5,1)</f>
        <v>1</v>
      </c>
      <c r="AFJ1155" s="168">
        <f t="shared" ref="AFJ1155:AFJ1159" si="5226">VLOOKUP(AFG1155,$A$1213:$F$2274,6,FALSE)</f>
        <v>4</v>
      </c>
      <c r="AFK1155" s="167" t="s">
        <v>61</v>
      </c>
      <c r="AFL1155" s="10">
        <f t="shared" ref="AFL1155" si="5227">AFJ1155*1.5*AFI1155</f>
        <v>6</v>
      </c>
      <c r="AFM1155" s="10"/>
      <c r="AFN1155" s="219"/>
      <c r="AFO1155" s="167" t="s">
        <v>85</v>
      </c>
      <c r="AFP1155" s="500" t="s">
        <v>1084</v>
      </c>
      <c r="AFR1155" s="230">
        <f t="shared" ref="AFR1155" si="5228">IF(AFQ1155="Kopman",1.5,1)</f>
        <v>1</v>
      </c>
      <c r="AFS1155" s="168">
        <f t="shared" ref="AFS1155:AFS1159" si="5229">VLOOKUP(AFP1155,$A$1213:$F$2274,6,FALSE)</f>
        <v>3</v>
      </c>
      <c r="AFT1155" s="167" t="s">
        <v>61</v>
      </c>
      <c r="AFU1155" s="10">
        <f t="shared" ref="AFU1155" si="5230">AFS1155*1.5*AFR1155</f>
        <v>4.5</v>
      </c>
      <c r="AFV1155" s="10"/>
      <c r="AFW1155" s="219"/>
      <c r="AFX1155" s="167" t="s">
        <v>85</v>
      </c>
      <c r="AFY1155" s="500" t="s">
        <v>1901</v>
      </c>
      <c r="AGA1155" s="230">
        <f t="shared" ref="AGA1155" si="5231">IF(AFZ1155="Kopman",1.5,1)</f>
        <v>1</v>
      </c>
      <c r="AGB1155" s="168">
        <f t="shared" ref="AGB1155:AGB1159" si="5232">VLOOKUP(AFY1155,$A$1213:$F$2274,6,FALSE)</f>
        <v>0</v>
      </c>
      <c r="AGC1155" s="167" t="s">
        <v>61</v>
      </c>
      <c r="AGD1155" s="10">
        <f t="shared" ref="AGD1155" si="5233">AGB1155*1.5*AGA1155</f>
        <v>0</v>
      </c>
      <c r="AGE1155" s="10"/>
      <c r="AGF1155" s="219"/>
      <c r="AGG1155" s="167" t="s">
        <v>85</v>
      </c>
      <c r="AGH1155" s="498" t="s">
        <v>499</v>
      </c>
      <c r="AGJ1155" s="230">
        <f t="shared" ref="AGJ1155" si="5234">IF(AGI1155="Kopman",1.5,1)</f>
        <v>1</v>
      </c>
      <c r="AGK1155" s="168">
        <f t="shared" ref="AGK1155:AGK1159" si="5235">VLOOKUP(AGH1155,$A$1213:$F$2274,6,FALSE)</f>
        <v>34</v>
      </c>
      <c r="AGL1155" s="167" t="s">
        <v>61</v>
      </c>
      <c r="AGM1155" s="10">
        <f t="shared" ref="AGM1155" si="5236">AGK1155*1.5*AGJ1155</f>
        <v>51</v>
      </c>
      <c r="AGN1155" s="10"/>
      <c r="AGO1155" s="219"/>
      <c r="AGP1155" s="167" t="s">
        <v>85</v>
      </c>
      <c r="AGQ1155" s="500" t="s">
        <v>2981</v>
      </c>
      <c r="AGR1155" s="14" t="s">
        <v>1588</v>
      </c>
      <c r="AGS1155" s="230">
        <f t="shared" ref="AGS1155" si="5237">IF(AGR1155="Kopman",1.5,1)</f>
        <v>1.5</v>
      </c>
      <c r="AGT1155" s="168">
        <f t="shared" ref="AGT1155:AGT1159" si="5238">VLOOKUP(AGQ1155,$A$1213:$F$2274,6,FALSE)</f>
        <v>42</v>
      </c>
      <c r="AGU1155" s="167" t="s">
        <v>61</v>
      </c>
      <c r="AGV1155" s="10">
        <f t="shared" ref="AGV1155" si="5239">AGT1155*1.5*AGS1155</f>
        <v>94.5</v>
      </c>
      <c r="AGW1155" s="10"/>
      <c r="AGX1155" s="219"/>
      <c r="AGY1155" s="167" t="s">
        <v>85</v>
      </c>
      <c r="AGZ1155" s="500" t="s">
        <v>539</v>
      </c>
      <c r="AHB1155" s="230">
        <f t="shared" ref="AHB1155" si="5240">IF(AHA1155="Kopman",1.5,1)</f>
        <v>1</v>
      </c>
      <c r="AHC1155" s="168">
        <f t="shared" ref="AHC1155:AHC1159" si="5241">VLOOKUP(AGZ1155,$A$1213:$F$2274,6,FALSE)</f>
        <v>15</v>
      </c>
      <c r="AHD1155" s="167" t="s">
        <v>61</v>
      </c>
      <c r="AHE1155" s="10">
        <f t="shared" ref="AHE1155" si="5242">AHC1155*1.5*AHB1155</f>
        <v>22.5</v>
      </c>
      <c r="AHF1155" s="10"/>
      <c r="AHG1155" s="219"/>
      <c r="AHH1155" s="167" t="s">
        <v>85</v>
      </c>
      <c r="AHI1155" s="500" t="s">
        <v>529</v>
      </c>
      <c r="AHK1155" s="230">
        <f t="shared" ref="AHK1155" si="5243">IF(AHJ1155="Kopman",1.5,1)</f>
        <v>1</v>
      </c>
      <c r="AHL1155" s="168">
        <f t="shared" ref="AHL1155:AHL1159" si="5244">VLOOKUP(AHI1155,$A$1213:$F$2274,6,FALSE)</f>
        <v>0</v>
      </c>
      <c r="AHM1155" s="167" t="s">
        <v>61</v>
      </c>
      <c r="AHN1155" s="10">
        <f t="shared" ref="AHN1155" si="5245">AHL1155*1.5*AHK1155</f>
        <v>0</v>
      </c>
      <c r="AHO1155" s="10"/>
      <c r="AHP1155" s="219"/>
      <c r="AHQ1155" s="167" t="s">
        <v>85</v>
      </c>
      <c r="AHR1155" s="500" t="s">
        <v>529</v>
      </c>
      <c r="AHT1155" s="230">
        <f t="shared" ref="AHT1155" si="5246">IF(AHS1155="Kopman",1.5,1)</f>
        <v>1</v>
      </c>
      <c r="AHU1155" s="168">
        <f t="shared" ref="AHU1155:AHU1159" si="5247">VLOOKUP(AHR1155,$A$1213:$F$2274,6,FALSE)</f>
        <v>0</v>
      </c>
      <c r="AHV1155" s="167" t="s">
        <v>61</v>
      </c>
      <c r="AHW1155" s="10">
        <f t="shared" ref="AHW1155" si="5248">AHU1155*1.5*AHT1155</f>
        <v>0</v>
      </c>
      <c r="AHX1155" s="10"/>
      <c r="AHY1155" s="219"/>
      <c r="AHZ1155" s="167" t="s">
        <v>85</v>
      </c>
      <c r="AIA1155" s="500" t="s">
        <v>499</v>
      </c>
      <c r="AIC1155" s="230">
        <f t="shared" ref="AIC1155" si="5249">IF(AIB1155="Kopman",1.5,1)</f>
        <v>1</v>
      </c>
      <c r="AID1155" s="168">
        <f t="shared" ref="AID1155:AID1159" si="5250">VLOOKUP(AIA1155,$A$1213:$F$2274,6,FALSE)</f>
        <v>34</v>
      </c>
      <c r="AIE1155" s="167" t="s">
        <v>61</v>
      </c>
      <c r="AIF1155" s="10">
        <f t="shared" ref="AIF1155" si="5251">AID1155*1.5*AIC1155</f>
        <v>51</v>
      </c>
      <c r="AIG1155" s="10"/>
      <c r="AIH1155" s="219"/>
      <c r="AII1155" s="167" t="s">
        <v>85</v>
      </c>
      <c r="AIJ1155" s="498" t="s">
        <v>789</v>
      </c>
      <c r="AIL1155" s="230">
        <f t="shared" ref="AIL1155" si="5252">IF(AIK1155="Kopman",1.5,1)</f>
        <v>1</v>
      </c>
      <c r="AIM1155" s="168">
        <f t="shared" ref="AIM1155:AIM1159" si="5253">VLOOKUP(AIJ1155,$A$1213:$F$2274,6,FALSE)</f>
        <v>0</v>
      </c>
      <c r="AIN1155" s="167" t="s">
        <v>61</v>
      </c>
      <c r="AIO1155" s="10">
        <f t="shared" ref="AIO1155" si="5254">AIM1155*1.5*AIL1155</f>
        <v>0</v>
      </c>
      <c r="AIP1155" s="10"/>
      <c r="AIQ1155" s="219"/>
      <c r="AIR1155" s="167" t="s">
        <v>85</v>
      </c>
      <c r="AIS1155" s="500" t="s">
        <v>1630</v>
      </c>
      <c r="AIU1155" s="230">
        <f t="shared" ref="AIU1155" si="5255">IF(AIT1155="Kopman",1.5,1)</f>
        <v>1</v>
      </c>
      <c r="AIV1155" s="168">
        <f t="shared" ref="AIV1155:AIV1159" si="5256">VLOOKUP(AIS1155,$A$1213:$F$2274,6,FALSE)</f>
        <v>26</v>
      </c>
      <c r="AIW1155" s="167" t="s">
        <v>61</v>
      </c>
      <c r="AIX1155" s="10">
        <f t="shared" ref="AIX1155" si="5257">AIV1155*1.5*AIU1155</f>
        <v>39</v>
      </c>
      <c r="AIY1155" s="10"/>
      <c r="AIZ1155" s="219"/>
      <c r="AJA1155" s="167" t="s">
        <v>85</v>
      </c>
      <c r="AJB1155" s="500" t="s">
        <v>474</v>
      </c>
      <c r="AJD1155" s="230">
        <f t="shared" ref="AJD1155" si="5258">IF(AJC1155="Kopman",1.5,1)</f>
        <v>1</v>
      </c>
      <c r="AJE1155" s="168">
        <f t="shared" ref="AJE1155:AJE1159" si="5259">VLOOKUP(AJB1155,$A$1213:$F$2274,6,FALSE)</f>
        <v>0</v>
      </c>
      <c r="AJF1155" s="167" t="s">
        <v>61</v>
      </c>
      <c r="AJG1155" s="10">
        <f t="shared" ref="AJG1155" si="5260">AJE1155*1.5*AJD1155</f>
        <v>0</v>
      </c>
      <c r="AJH1155" s="10"/>
      <c r="AJI1155" s="219"/>
      <c r="AJJ1155" s="167" t="s">
        <v>85</v>
      </c>
      <c r="AJK1155" s="500" t="s">
        <v>1709</v>
      </c>
      <c r="AJM1155" s="230">
        <f t="shared" ref="AJM1155" si="5261">IF(AJL1155="Kopman",1.5,1)</f>
        <v>1</v>
      </c>
      <c r="AJN1155" s="168">
        <f t="shared" ref="AJN1155:AJN1159" si="5262">VLOOKUP(AJK1155,$A$1213:$F$2274,6,FALSE)</f>
        <v>20</v>
      </c>
      <c r="AJO1155" s="167" t="s">
        <v>61</v>
      </c>
      <c r="AJP1155" s="10">
        <f t="shared" ref="AJP1155" si="5263">AJN1155*1.5*AJM1155</f>
        <v>30</v>
      </c>
      <c r="AJQ1155" s="10"/>
      <c r="AJR1155" s="219"/>
      <c r="AJS1155" s="167" t="s">
        <v>85</v>
      </c>
      <c r="AJT1155" s="500" t="s">
        <v>561</v>
      </c>
      <c r="AJV1155" s="230">
        <f t="shared" ref="AJV1155" si="5264">IF(AJU1155="Kopman",1.5,1)</f>
        <v>1</v>
      </c>
      <c r="AJW1155" s="168">
        <f t="shared" ref="AJW1155:AJW1159" si="5265">VLOOKUP(AJT1155,$A$1213:$F$2274,6,FALSE)</f>
        <v>0</v>
      </c>
      <c r="AJX1155" s="167" t="s">
        <v>61</v>
      </c>
      <c r="AJY1155" s="10">
        <f t="shared" ref="AJY1155" si="5266">AJW1155*1.5*AJV1155</f>
        <v>0</v>
      </c>
      <c r="AJZ1155" s="10"/>
      <c r="AKA1155" s="219"/>
      <c r="AKB1155" s="167" t="s">
        <v>85</v>
      </c>
      <c r="AKC1155" s="500" t="s">
        <v>789</v>
      </c>
      <c r="AKE1155" s="230">
        <f t="shared" ref="AKE1155" si="5267">IF(AKD1155="Kopman",1.5,1)</f>
        <v>1</v>
      </c>
      <c r="AKF1155" s="168">
        <f t="shared" ref="AKF1155:AKF1159" si="5268">VLOOKUP(AKC1155,$A$1213:$F$2274,6,FALSE)</f>
        <v>0</v>
      </c>
      <c r="AKG1155" s="167" t="s">
        <v>61</v>
      </c>
      <c r="AKH1155" s="10">
        <f t="shared" ref="AKH1155" si="5269">AKF1155*1.5*AKE1155</f>
        <v>0</v>
      </c>
      <c r="AKI1155" s="10"/>
      <c r="AKJ1155" s="219"/>
      <c r="AKK1155" s="167" t="s">
        <v>85</v>
      </c>
      <c r="AKL1155" s="500" t="s">
        <v>561</v>
      </c>
      <c r="AKN1155" s="230">
        <f t="shared" ref="AKN1155" si="5270">IF(AKM1155="Kopman",1.5,1)</f>
        <v>1</v>
      </c>
      <c r="AKO1155" s="168">
        <f t="shared" ref="AKO1155:AKO1159" si="5271">VLOOKUP(AKL1155,$A$1213:$F$2274,6,FALSE)</f>
        <v>0</v>
      </c>
      <c r="AKP1155" s="167" t="s">
        <v>61</v>
      </c>
      <c r="AKQ1155" s="10">
        <f t="shared" ref="AKQ1155" si="5272">AKO1155*1.5*AKN1155</f>
        <v>0</v>
      </c>
      <c r="AKR1155" s="10"/>
      <c r="AKS1155" s="219"/>
      <c r="AKT1155" s="167" t="s">
        <v>85</v>
      </c>
      <c r="AKU1155" s="500" t="s">
        <v>1084</v>
      </c>
      <c r="AKW1155" s="230">
        <f t="shared" ref="AKW1155" si="5273">IF(AKV1155="Kopman",1.5,1)</f>
        <v>1</v>
      </c>
      <c r="AKX1155" s="168">
        <f t="shared" ref="AKX1155:AKX1159" si="5274">VLOOKUP(AKU1155,$A$1213:$F$2274,6,FALSE)</f>
        <v>3</v>
      </c>
      <c r="AKY1155" s="167" t="s">
        <v>61</v>
      </c>
      <c r="AKZ1155" s="10">
        <f t="shared" ref="AKZ1155" si="5275">AKX1155*1.5*AKW1155</f>
        <v>4.5</v>
      </c>
      <c r="ALA1155" s="10"/>
      <c r="ALB1155" s="219"/>
      <c r="ALC1155" s="167" t="s">
        <v>85</v>
      </c>
      <c r="ALD1155" s="328" t="s">
        <v>561</v>
      </c>
      <c r="ALF1155" s="230">
        <f t="shared" ref="ALF1155" si="5276">IF(ALE1155="Kopman",1.5,1)</f>
        <v>1</v>
      </c>
      <c r="ALG1155" s="168">
        <f t="shared" ref="ALG1155:ALG1159" si="5277">VLOOKUP(ALD1155,$A$1213:$F$2274,6,FALSE)</f>
        <v>0</v>
      </c>
      <c r="ALH1155" s="167" t="s">
        <v>61</v>
      </c>
      <c r="ALI1155" s="10">
        <f t="shared" ref="ALI1155" si="5278">ALG1155*1.5*ALF1155</f>
        <v>0</v>
      </c>
      <c r="ALJ1155" s="10"/>
      <c r="ALK1155" s="219"/>
      <c r="ALL1155" s="167" t="s">
        <v>85</v>
      </c>
      <c r="ALM1155" s="500" t="s">
        <v>561</v>
      </c>
      <c r="ALN1155" s="14" t="s">
        <v>1588</v>
      </c>
      <c r="ALO1155" s="230">
        <f t="shared" ref="ALO1155" si="5279">IF(ALN1155="Kopman",1.5,1)</f>
        <v>1.5</v>
      </c>
      <c r="ALP1155" s="168">
        <f t="shared" ref="ALP1155:ALP1159" si="5280">VLOOKUP(ALM1155,$A$1213:$F$2274,6,FALSE)</f>
        <v>0</v>
      </c>
      <c r="ALQ1155" s="167" t="s">
        <v>61</v>
      </c>
      <c r="ALR1155" s="10">
        <f t="shared" ref="ALR1155" si="5281">ALP1155*1.5*ALO1155</f>
        <v>0</v>
      </c>
      <c r="ALS1155" s="10"/>
      <c r="ALT1155" s="219"/>
      <c r="ALU1155" s="167" t="s">
        <v>85</v>
      </c>
      <c r="ALV1155" s="500" t="s">
        <v>1901</v>
      </c>
      <c r="ALX1155" s="230">
        <f t="shared" ref="ALX1155" si="5282">IF(ALW1155="Kopman",1.5,1)</f>
        <v>1</v>
      </c>
      <c r="ALY1155" s="168">
        <f t="shared" ref="ALY1155:ALY1159" si="5283">VLOOKUP(ALV1155,$A$1213:$F$2274,6,FALSE)</f>
        <v>0</v>
      </c>
      <c r="ALZ1155" s="167" t="s">
        <v>61</v>
      </c>
      <c r="AMA1155" s="10">
        <f t="shared" ref="AMA1155" si="5284">ALY1155*1.5*ALX1155</f>
        <v>0</v>
      </c>
      <c r="AMB1155" s="10"/>
      <c r="AMC1155" s="219"/>
      <c r="AMD1155" s="167" t="s">
        <v>85</v>
      </c>
      <c r="AME1155" s="500" t="s">
        <v>946</v>
      </c>
      <c r="AMG1155" s="230">
        <f t="shared" ref="AMG1155" si="5285">IF(AMF1155="Kopman",1.5,1)</f>
        <v>1</v>
      </c>
      <c r="AMH1155" s="168">
        <f t="shared" ref="AMH1155:AMH1159" si="5286">VLOOKUP(AME1155,$A$1213:$F$2274,6,FALSE)</f>
        <v>2</v>
      </c>
      <c r="AMI1155" s="167" t="s">
        <v>61</v>
      </c>
      <c r="AMJ1155" s="10">
        <f t="shared" ref="AMJ1155" si="5287">AMH1155*1.5*AMG1155</f>
        <v>3</v>
      </c>
      <c r="AMK1155" s="10"/>
      <c r="AML1155" s="219"/>
      <c r="AMM1155" s="167" t="s">
        <v>85</v>
      </c>
      <c r="AMN1155" s="500" t="s">
        <v>474</v>
      </c>
      <c r="AMP1155" s="230">
        <f t="shared" ref="AMP1155" si="5288">IF(AMO1155="Kopman",1.5,1)</f>
        <v>1</v>
      </c>
      <c r="AMQ1155" s="168">
        <f t="shared" ref="AMQ1155:AMQ1159" si="5289">VLOOKUP(AMN1155,$A$1213:$F$2274,6,FALSE)</f>
        <v>0</v>
      </c>
      <c r="AMR1155" s="167" t="s">
        <v>61</v>
      </c>
      <c r="AMS1155" s="10">
        <f t="shared" ref="AMS1155" si="5290">AMQ1155*1.5*AMP1155</f>
        <v>0</v>
      </c>
      <c r="AMT1155" s="10"/>
      <c r="AMU1155" s="219"/>
      <c r="AMV1155" s="167" t="s">
        <v>85</v>
      </c>
      <c r="AMW1155" s="500" t="s">
        <v>561</v>
      </c>
      <c r="AMY1155" s="230">
        <f t="shared" ref="AMY1155" si="5291">IF(AMX1155="Kopman",1.5,1)</f>
        <v>1</v>
      </c>
      <c r="AMZ1155" s="168">
        <f t="shared" ref="AMZ1155:AMZ1159" si="5292">VLOOKUP(AMW1155,$A$1213:$F$2274,6,FALSE)</f>
        <v>0</v>
      </c>
      <c r="ANA1155" s="167" t="s">
        <v>61</v>
      </c>
      <c r="ANB1155" s="10">
        <f t="shared" ref="ANB1155" si="5293">AMZ1155*1.5*AMY1155</f>
        <v>0</v>
      </c>
      <c r="ANC1155" s="10"/>
      <c r="AND1155" s="219"/>
      <c r="ANE1155" s="167" t="s">
        <v>85</v>
      </c>
      <c r="ANF1155" s="500" t="s">
        <v>2008</v>
      </c>
      <c r="ANH1155" s="230">
        <f t="shared" ref="ANH1155" si="5294">IF(ANG1155="Kopman",1.5,1)</f>
        <v>1</v>
      </c>
      <c r="ANI1155" s="168">
        <f t="shared" ref="ANI1155:ANI1159" si="5295">VLOOKUP(ANF1155,$A$1213:$F$2274,6,FALSE)</f>
        <v>0</v>
      </c>
      <c r="ANJ1155" s="167" t="s">
        <v>61</v>
      </c>
      <c r="ANK1155" s="10">
        <f t="shared" ref="ANK1155" si="5296">ANI1155*1.5*ANH1155</f>
        <v>0</v>
      </c>
      <c r="ANL1155" s="10"/>
      <c r="ANM1155" s="219"/>
      <c r="ANN1155" s="167" t="s">
        <v>85</v>
      </c>
      <c r="ANO1155" s="500" t="s">
        <v>2008</v>
      </c>
      <c r="ANQ1155" s="230">
        <f t="shared" ref="ANQ1155" si="5297">IF(ANP1155="Kopman",1.5,1)</f>
        <v>1</v>
      </c>
      <c r="ANR1155" s="168">
        <f t="shared" ref="ANR1155:ANR1159" si="5298">VLOOKUP(ANO1155,$A$1213:$F$2274,6,FALSE)</f>
        <v>0</v>
      </c>
      <c r="ANS1155" s="167" t="s">
        <v>61</v>
      </c>
      <c r="ANT1155" s="10">
        <f t="shared" ref="ANT1155" si="5299">ANR1155*1.5*ANQ1155</f>
        <v>0</v>
      </c>
      <c r="ANU1155" s="10"/>
      <c r="ANV1155" s="219"/>
      <c r="ANW1155" s="167" t="s">
        <v>85</v>
      </c>
      <c r="ANX1155" s="502" t="s">
        <v>474</v>
      </c>
      <c r="ANY1155" s="14" t="s">
        <v>1588</v>
      </c>
      <c r="ANZ1155" s="230">
        <f t="shared" ref="ANZ1155" si="5300">IF(ANY1155="Kopman",1.5,1)</f>
        <v>1.5</v>
      </c>
      <c r="AOA1155" s="168">
        <f t="shared" ref="AOA1155:AOA1159" si="5301">VLOOKUP(ANX1155,$A$1213:$F$2274,6,FALSE)</f>
        <v>0</v>
      </c>
      <c r="AOB1155" s="167" t="s">
        <v>61</v>
      </c>
      <c r="AOC1155" s="10">
        <f t="shared" ref="AOC1155" si="5302">AOA1155*1.5*ANZ1155</f>
        <v>0</v>
      </c>
      <c r="AOD1155" s="10"/>
      <c r="AOE1155" s="219"/>
      <c r="AOF1155" s="167" t="s">
        <v>85</v>
      </c>
      <c r="AOG1155" s="500" t="s">
        <v>561</v>
      </c>
      <c r="AOI1155" s="230">
        <f t="shared" ref="AOI1155" si="5303">IF(AOH1155="Kopman",1.5,1)</f>
        <v>1</v>
      </c>
      <c r="AOJ1155" s="168">
        <f t="shared" ref="AOJ1155:AOJ1159" si="5304">VLOOKUP(AOG1155,$A$1213:$F$2274,6,FALSE)</f>
        <v>0</v>
      </c>
      <c r="AOK1155" s="167" t="s">
        <v>61</v>
      </c>
      <c r="AOL1155" s="10">
        <f t="shared" ref="AOL1155" si="5305">AOJ1155*1.5*AOI1155</f>
        <v>0</v>
      </c>
      <c r="AOM1155" s="10"/>
      <c r="AON1155" s="219"/>
      <c r="AOO1155" s="167" t="s">
        <v>85</v>
      </c>
      <c r="AOP1155" s="498" t="s">
        <v>1869</v>
      </c>
      <c r="AOR1155" s="230">
        <f t="shared" ref="AOR1155" si="5306">IF(AOQ1155="Kopman",1.5,1)</f>
        <v>1</v>
      </c>
      <c r="AOS1155" s="168">
        <f t="shared" ref="AOS1155:AOS1159" si="5307">VLOOKUP(AOP1155,$A$1213:$F$2274,6,FALSE)</f>
        <v>4</v>
      </c>
      <c r="AOT1155" s="167" t="s">
        <v>61</v>
      </c>
      <c r="AOU1155" s="10">
        <f t="shared" ref="AOU1155" si="5308">AOS1155*1.5*AOR1155</f>
        <v>6</v>
      </c>
      <c r="AOV1155" s="10"/>
      <c r="AOW1155" s="219"/>
      <c r="AOX1155" s="167" t="s">
        <v>85</v>
      </c>
      <c r="AOY1155" s="500" t="s">
        <v>1322</v>
      </c>
      <c r="APA1155" s="230">
        <f t="shared" ref="APA1155" si="5309">IF(AOZ1155="Kopman",1.5,1)</f>
        <v>1</v>
      </c>
      <c r="APB1155" s="168">
        <f t="shared" ref="APB1155:APB1159" si="5310">VLOOKUP(AOY1155,$A$1213:$F$2274,6,FALSE)</f>
        <v>0</v>
      </c>
      <c r="APC1155" s="167" t="s">
        <v>61</v>
      </c>
      <c r="APD1155" s="10">
        <f t="shared" ref="APD1155" si="5311">APB1155*1.5*APA1155</f>
        <v>0</v>
      </c>
      <c r="APE1155" s="10"/>
      <c r="APF1155" s="219"/>
      <c r="APG1155" s="167" t="s">
        <v>85</v>
      </c>
      <c r="APH1155" s="500" t="s">
        <v>1901</v>
      </c>
      <c r="API1155" s="14" t="s">
        <v>1588</v>
      </c>
      <c r="APJ1155" s="230">
        <f t="shared" ref="APJ1155" si="5312">IF(API1155="Kopman",1.5,1)</f>
        <v>1.5</v>
      </c>
      <c r="APK1155" s="168">
        <f t="shared" ref="APK1155:APK1159" si="5313">VLOOKUP(APH1155,$A$1213:$F$2274,6,FALSE)</f>
        <v>0</v>
      </c>
      <c r="APL1155" s="167" t="s">
        <v>61</v>
      </c>
      <c r="APM1155" s="10">
        <f t="shared" ref="APM1155" si="5314">APK1155*1.5*APJ1155</f>
        <v>0</v>
      </c>
      <c r="APN1155" s="10"/>
      <c r="APO1155" s="219"/>
      <c r="APP1155" s="167" t="s">
        <v>85</v>
      </c>
      <c r="APQ1155" s="500" t="s">
        <v>1328</v>
      </c>
      <c r="APS1155" s="230">
        <f t="shared" ref="APS1155" si="5315">IF(APR1155="Kopman",1.5,1)</f>
        <v>1</v>
      </c>
      <c r="APT1155" s="168">
        <f t="shared" ref="APT1155:APT1159" si="5316">VLOOKUP(APQ1155,$A$1213:$F$2274,6,FALSE)</f>
        <v>6</v>
      </c>
      <c r="APU1155" s="167" t="s">
        <v>61</v>
      </c>
      <c r="APV1155" s="10">
        <f t="shared" ref="APV1155" si="5317">APT1155*1.5*APS1155</f>
        <v>9</v>
      </c>
      <c r="APW1155" s="10"/>
      <c r="APX1155" s="219"/>
      <c r="APY1155" s="167" t="s">
        <v>85</v>
      </c>
      <c r="APZ1155" s="500" t="s">
        <v>1637</v>
      </c>
      <c r="AQB1155" s="230">
        <f t="shared" ref="AQB1155" si="5318">IF(AQA1155="Kopman",1.5,1)</f>
        <v>1</v>
      </c>
      <c r="AQC1155" s="168">
        <f t="shared" ref="AQC1155:AQC1159" si="5319">VLOOKUP(APZ1155,$A$1213:$F$2274,6,FALSE)</f>
        <v>67</v>
      </c>
      <c r="AQD1155" s="167" t="s">
        <v>61</v>
      </c>
      <c r="AQE1155" s="10">
        <f t="shared" ref="AQE1155" si="5320">AQC1155*1.5*AQB1155</f>
        <v>100.5</v>
      </c>
      <c r="AQF1155" s="10"/>
      <c r="AQG1155" s="219"/>
      <c r="AQH1155" s="167" t="s">
        <v>85</v>
      </c>
      <c r="AQI1155" s="500" t="s">
        <v>1633</v>
      </c>
      <c r="AQK1155" s="230">
        <f t="shared" ref="AQK1155" si="5321">IF(AQJ1155="Kopman",1.5,1)</f>
        <v>1</v>
      </c>
      <c r="AQL1155" s="168">
        <f t="shared" ref="AQL1155:AQL1159" si="5322">VLOOKUP(AQI1155,$A$1213:$F$2274,6,FALSE)</f>
        <v>0</v>
      </c>
      <c r="AQM1155" s="167" t="s">
        <v>61</v>
      </c>
      <c r="AQN1155" s="10">
        <f t="shared" ref="AQN1155" si="5323">AQL1155*1.5*AQK1155</f>
        <v>0</v>
      </c>
      <c r="AQO1155" s="10"/>
      <c r="AQP1155" s="219"/>
      <c r="AQQ1155" s="167" t="s">
        <v>85</v>
      </c>
      <c r="AQR1155" s="500" t="s">
        <v>1901</v>
      </c>
      <c r="AQT1155" s="230">
        <f t="shared" ref="AQT1155" si="5324">IF(AQS1155="Kopman",1.5,1)</f>
        <v>1</v>
      </c>
      <c r="AQU1155" s="168">
        <f t="shared" ref="AQU1155:AQU1159" si="5325">VLOOKUP(AQR1155,$A$1213:$F$2274,6,FALSE)</f>
        <v>0</v>
      </c>
      <c r="AQV1155" s="167" t="s">
        <v>61</v>
      </c>
      <c r="AQW1155" s="10">
        <f t="shared" ref="AQW1155" si="5326">AQU1155*1.5*AQT1155</f>
        <v>0</v>
      </c>
      <c r="AQX1155" s="10"/>
      <c r="AQY1155" s="219"/>
      <c r="AQZ1155" s="167" t="s">
        <v>85</v>
      </c>
      <c r="ARA1155" s="500" t="s">
        <v>1869</v>
      </c>
      <c r="ARC1155" s="230">
        <f t="shared" ref="ARC1155" si="5327">IF(ARB1155="Kopman",1.5,1)</f>
        <v>1</v>
      </c>
      <c r="ARD1155" s="168">
        <f t="shared" ref="ARD1155:ARD1159" si="5328">VLOOKUP(ARA1155,$A$1213:$F$2274,6,FALSE)</f>
        <v>4</v>
      </c>
      <c r="ARE1155" s="167" t="s">
        <v>61</v>
      </c>
      <c r="ARF1155" s="10">
        <f t="shared" ref="ARF1155" si="5329">ARD1155*1.5*ARC1155</f>
        <v>6</v>
      </c>
      <c r="ARG1155" s="10"/>
      <c r="ARH1155" s="219"/>
      <c r="ARI1155" s="167" t="s">
        <v>85</v>
      </c>
      <c r="ARJ1155" s="500" t="s">
        <v>682</v>
      </c>
      <c r="ARL1155" s="230">
        <f t="shared" ref="ARL1155" si="5330">IF(ARK1155="Kopman",1.5,1)</f>
        <v>1</v>
      </c>
      <c r="ARM1155" s="168">
        <f t="shared" ref="ARM1155:ARM1159" si="5331">VLOOKUP(ARJ1155,$A$1213:$F$2274,6,FALSE)</f>
        <v>0</v>
      </c>
      <c r="ARN1155" s="167" t="s">
        <v>61</v>
      </c>
      <c r="ARO1155" s="10">
        <f t="shared" ref="ARO1155" si="5332">ARM1155*1.5*ARL1155</f>
        <v>0</v>
      </c>
      <c r="ARP1155" s="10"/>
      <c r="ARQ1155" s="219"/>
      <c r="ARR1155" s="167" t="s">
        <v>85</v>
      </c>
      <c r="ARS1155" s="328" t="s">
        <v>1322</v>
      </c>
      <c r="ARU1155" s="230">
        <f t="shared" ref="ARU1155" si="5333">IF(ART1155="Kopman",1.5,1)</f>
        <v>1</v>
      </c>
      <c r="ARV1155" s="168">
        <f t="shared" ref="ARV1155:ARV1159" si="5334">VLOOKUP(ARS1155,$A$1213:$F$2274,6,FALSE)</f>
        <v>0</v>
      </c>
      <c r="ARW1155" s="167" t="s">
        <v>61</v>
      </c>
      <c r="ARX1155" s="10">
        <f t="shared" ref="ARX1155" si="5335">ARV1155*1.5*ARU1155</f>
        <v>0</v>
      </c>
      <c r="ARY1155" s="10"/>
      <c r="ARZ1155" s="219"/>
      <c r="ASA1155" s="167" t="s">
        <v>85</v>
      </c>
      <c r="ASB1155" s="500" t="s">
        <v>561</v>
      </c>
      <c r="ASD1155" s="230">
        <f t="shared" ref="ASD1155" si="5336">IF(ASC1155="Kopman",1.5,1)</f>
        <v>1</v>
      </c>
      <c r="ASE1155" s="168">
        <f t="shared" ref="ASE1155:ASE1159" si="5337">VLOOKUP(ASB1155,$A$1213:$F$2274,6,FALSE)</f>
        <v>0</v>
      </c>
      <c r="ASF1155" s="167" t="s">
        <v>61</v>
      </c>
      <c r="ASG1155" s="10">
        <f t="shared" ref="ASG1155" si="5338">ASE1155*1.5*ASD1155</f>
        <v>0</v>
      </c>
      <c r="ASH1155" s="10"/>
      <c r="ASI1155" s="219"/>
      <c r="ASJ1155" s="167" t="s">
        <v>85</v>
      </c>
      <c r="ASK1155" s="500" t="s">
        <v>1869</v>
      </c>
      <c r="ASM1155" s="230">
        <f t="shared" ref="ASM1155" si="5339">IF(ASL1155="Kopman",1.5,1)</f>
        <v>1</v>
      </c>
      <c r="ASN1155" s="168">
        <f t="shared" ref="ASN1155:ASN1159" si="5340">VLOOKUP(ASK1155,$A$1213:$F$2274,6,FALSE)</f>
        <v>4</v>
      </c>
      <c r="ASO1155" s="167" t="s">
        <v>61</v>
      </c>
      <c r="ASP1155" s="10">
        <f t="shared" ref="ASP1155" si="5341">ASN1155*1.5*ASM1155</f>
        <v>6</v>
      </c>
      <c r="ASQ1155" s="10"/>
      <c r="ASR1155" s="219"/>
      <c r="ASS1155" s="167" t="s">
        <v>85</v>
      </c>
      <c r="AST1155" s="500" t="s">
        <v>2981</v>
      </c>
      <c r="ASV1155" s="230">
        <f t="shared" ref="ASV1155" si="5342">IF(ASU1155="Kopman",1.5,1)</f>
        <v>1</v>
      </c>
      <c r="ASW1155" s="168">
        <f t="shared" ref="ASW1155:ASW1159" si="5343">VLOOKUP(AST1155,$A$1213:$F$2274,6,FALSE)</f>
        <v>42</v>
      </c>
      <c r="ASX1155" s="167" t="s">
        <v>61</v>
      </c>
      <c r="ASY1155" s="10">
        <f t="shared" ref="ASY1155" si="5344">ASW1155*1.5*ASV1155</f>
        <v>63</v>
      </c>
      <c r="ASZ1155" s="10"/>
      <c r="ATA1155" s="219"/>
      <c r="ATB1155" s="167" t="s">
        <v>85</v>
      </c>
      <c r="ATC1155" s="500" t="s">
        <v>561</v>
      </c>
      <c r="ATE1155" s="230">
        <f t="shared" ref="ATE1155" si="5345">IF(ATD1155="Kopman",1.5,1)</f>
        <v>1</v>
      </c>
      <c r="ATF1155" s="168">
        <f t="shared" ref="ATF1155:ATF1159" si="5346">VLOOKUP(ATC1155,$A$1213:$F$2274,6,FALSE)</f>
        <v>0</v>
      </c>
      <c r="ATG1155" s="167" t="s">
        <v>61</v>
      </c>
      <c r="ATH1155" s="10">
        <f t="shared" ref="ATH1155" si="5347">ATF1155*1.5*ATE1155</f>
        <v>0</v>
      </c>
      <c r="ATI1155" s="10"/>
      <c r="ATJ1155" s="219"/>
      <c r="ATK1155" s="167" t="s">
        <v>85</v>
      </c>
      <c r="ATL1155" s="500" t="s">
        <v>499</v>
      </c>
      <c r="ATN1155" s="230">
        <f t="shared" ref="ATN1155" si="5348">IF(ATM1155="Kopman",1.5,1)</f>
        <v>1</v>
      </c>
      <c r="ATO1155" s="168">
        <f t="shared" ref="ATO1155:ATO1159" si="5349">VLOOKUP(ATL1155,$A$1213:$F$2274,6,FALSE)</f>
        <v>34</v>
      </c>
      <c r="ATP1155" s="167" t="s">
        <v>61</v>
      </c>
      <c r="ATQ1155" s="10">
        <f t="shared" ref="ATQ1155" si="5350">ATO1155*1.5*ATN1155</f>
        <v>51</v>
      </c>
      <c r="ATR1155" s="10"/>
      <c r="ATS1155" s="219"/>
      <c r="ATT1155" s="167" t="s">
        <v>85</v>
      </c>
      <c r="ATU1155" s="500" t="s">
        <v>2981</v>
      </c>
      <c r="ATV1155" s="14" t="s">
        <v>1588</v>
      </c>
      <c r="ATW1155" s="230">
        <f t="shared" ref="ATW1155" si="5351">IF(ATV1155="Kopman",1.5,1)</f>
        <v>1.5</v>
      </c>
      <c r="ATX1155" s="168">
        <f t="shared" ref="ATX1155:ATX1159" si="5352">VLOOKUP(ATU1155,$A$1213:$F$2274,6,FALSE)</f>
        <v>42</v>
      </c>
      <c r="ATY1155" s="167" t="s">
        <v>61</v>
      </c>
      <c r="ATZ1155" s="10">
        <f t="shared" ref="ATZ1155" si="5353">ATX1155*1.5*ATW1155</f>
        <v>94.5</v>
      </c>
      <c r="AUA1155" s="10"/>
      <c r="AUB1155" s="219"/>
      <c r="AUC1155" s="167" t="s">
        <v>85</v>
      </c>
      <c r="AUD1155" s="500" t="s">
        <v>1869</v>
      </c>
      <c r="AUF1155" s="230">
        <f t="shared" ref="AUF1155" si="5354">IF(AUE1155="Kopman",1.5,1)</f>
        <v>1</v>
      </c>
      <c r="AUG1155" s="168">
        <f t="shared" ref="AUG1155:AUG1159" si="5355">VLOOKUP(AUD1155,$A$1213:$F$2274,6,FALSE)</f>
        <v>4</v>
      </c>
      <c r="AUH1155" s="167" t="s">
        <v>61</v>
      </c>
      <c r="AUI1155" s="10">
        <f t="shared" ref="AUI1155" si="5356">AUG1155*1.5*AUF1155</f>
        <v>6</v>
      </c>
      <c r="AUJ1155" s="10"/>
      <c r="AUK1155" s="219"/>
      <c r="AUL1155" s="167" t="s">
        <v>85</v>
      </c>
      <c r="AUM1155" s="500" t="s">
        <v>499</v>
      </c>
      <c r="AUO1155" s="230">
        <f t="shared" ref="AUO1155" si="5357">IF(AUN1155="Kopman",1.5,1)</f>
        <v>1</v>
      </c>
      <c r="AUP1155" s="168">
        <f t="shared" ref="AUP1155:AUP1159" si="5358">VLOOKUP(AUM1155,$A$1213:$F$2274,6,FALSE)</f>
        <v>34</v>
      </c>
      <c r="AUQ1155" s="167" t="s">
        <v>61</v>
      </c>
      <c r="AUR1155" s="10">
        <f t="shared" ref="AUR1155" si="5359">AUP1155*1.5*AUO1155</f>
        <v>51</v>
      </c>
      <c r="AUS1155" s="10"/>
      <c r="AUT1155" s="219"/>
      <c r="AUU1155" s="167" t="s">
        <v>85</v>
      </c>
      <c r="AUV1155" s="500" t="s">
        <v>1322</v>
      </c>
      <c r="AUX1155" s="230">
        <f t="shared" ref="AUX1155" si="5360">IF(AUW1155="Kopman",1.5,1)</f>
        <v>1</v>
      </c>
      <c r="AUY1155" s="168">
        <f t="shared" ref="AUY1155:AUY1159" si="5361">VLOOKUP(AUV1155,$A$1213:$F$2274,6,FALSE)</f>
        <v>0</v>
      </c>
      <c r="AUZ1155" s="167" t="s">
        <v>61</v>
      </c>
      <c r="AVA1155" s="10">
        <f t="shared" ref="AVA1155" si="5362">AUY1155*1.5*AUX1155</f>
        <v>0</v>
      </c>
      <c r="AVB1155" s="10"/>
      <c r="AVC1155" s="219"/>
      <c r="AVD1155" s="167" t="s">
        <v>85</v>
      </c>
      <c r="AVE1155" s="500" t="s">
        <v>1901</v>
      </c>
      <c r="AVG1155" s="230">
        <f t="shared" ref="AVG1155" si="5363">IF(AVF1155="Kopman",1.5,1)</f>
        <v>1</v>
      </c>
      <c r="AVH1155" s="168">
        <f t="shared" ref="AVH1155:AVH1159" si="5364">VLOOKUP(AVE1155,$A$1213:$F$2274,6,FALSE)</f>
        <v>0</v>
      </c>
      <c r="AVI1155" s="167" t="s">
        <v>61</v>
      </c>
      <c r="AVJ1155" s="10">
        <f t="shared" ref="AVJ1155" si="5365">AVH1155*1.5*AVG1155</f>
        <v>0</v>
      </c>
      <c r="AVK1155" s="10"/>
      <c r="AVL1155" s="219"/>
      <c r="AVM1155" s="167" t="s">
        <v>85</v>
      </c>
      <c r="AVN1155" s="328" t="s">
        <v>499</v>
      </c>
      <c r="AVP1155" s="230">
        <f t="shared" ref="AVP1155" si="5366">IF(AVO1155="Kopman",1.5,1)</f>
        <v>1</v>
      </c>
      <c r="AVQ1155" s="168">
        <f t="shared" ref="AVQ1155:AVQ1159" si="5367">VLOOKUP(AVN1155,$A$1213:$F$2274,6,FALSE)</f>
        <v>34</v>
      </c>
      <c r="AVR1155" s="167" t="s">
        <v>61</v>
      </c>
      <c r="AVS1155" s="10">
        <f t="shared" ref="AVS1155" si="5368">AVQ1155*1.5*AVP1155</f>
        <v>51</v>
      </c>
      <c r="AVT1155" s="10"/>
      <c r="AVU1155" s="219"/>
      <c r="AVV1155" s="167" t="s">
        <v>85</v>
      </c>
      <c r="AVW1155" s="500" t="s">
        <v>561</v>
      </c>
      <c r="AVY1155" s="230">
        <f t="shared" ref="AVY1155" si="5369">IF(AVX1155="Kopman",1.5,1)</f>
        <v>1</v>
      </c>
      <c r="AVZ1155" s="168">
        <f t="shared" ref="AVZ1155:AVZ1159" si="5370">VLOOKUP(AVW1155,$A$1213:$F$2274,6,FALSE)</f>
        <v>0</v>
      </c>
      <c r="AWA1155" s="167" t="s">
        <v>61</v>
      </c>
      <c r="AWB1155" s="10">
        <f t="shared" ref="AWB1155" si="5371">AVZ1155*1.5*AVY1155</f>
        <v>0</v>
      </c>
      <c r="AWC1155" s="10"/>
      <c r="AWD1155" s="219"/>
      <c r="AWE1155" s="167" t="s">
        <v>85</v>
      </c>
      <c r="AWF1155" s="500" t="s">
        <v>561</v>
      </c>
      <c r="AWH1155" s="230">
        <f t="shared" ref="AWH1155" si="5372">IF(AWG1155="Kopman",1.5,1)</f>
        <v>1</v>
      </c>
      <c r="AWI1155" s="168">
        <f t="shared" ref="AWI1155:AWI1159" si="5373">VLOOKUP(AWF1155,$A$1213:$F$2274,6,FALSE)</f>
        <v>0</v>
      </c>
      <c r="AWJ1155" s="167" t="s">
        <v>61</v>
      </c>
      <c r="AWK1155" s="10">
        <f t="shared" ref="AWK1155" si="5374">AWI1155*1.5*AWH1155</f>
        <v>0</v>
      </c>
      <c r="AWL1155" s="10"/>
      <c r="AWM1155" s="219"/>
      <c r="AWN1155" s="167" t="s">
        <v>85</v>
      </c>
      <c r="AWO1155" s="500" t="s">
        <v>682</v>
      </c>
      <c r="AWQ1155" s="230">
        <f t="shared" ref="AWQ1155" si="5375">IF(AWP1155="Kopman",1.5,1)</f>
        <v>1</v>
      </c>
      <c r="AWR1155" s="168">
        <f t="shared" ref="AWR1155:AWR1159" si="5376">VLOOKUP(AWO1155,$A$1213:$F$2274,6,FALSE)</f>
        <v>0</v>
      </c>
      <c r="AWS1155" s="167" t="s">
        <v>61</v>
      </c>
      <c r="AWT1155" s="10">
        <f t="shared" ref="AWT1155" si="5377">AWR1155*1.5*AWQ1155</f>
        <v>0</v>
      </c>
      <c r="AWU1155" s="10"/>
      <c r="AWV1155" s="219"/>
      <c r="AWW1155" s="167" t="s">
        <v>85</v>
      </c>
      <c r="AWX1155" s="500" t="s">
        <v>561</v>
      </c>
      <c r="AWZ1155" s="230">
        <f t="shared" ref="AWZ1155" si="5378">IF(AWY1155="Kopman",1.5,1)</f>
        <v>1</v>
      </c>
      <c r="AXA1155" s="168">
        <f t="shared" ref="AXA1155:AXA1159" si="5379">VLOOKUP(AWX1155,$A$1213:$F$2274,6,FALSE)</f>
        <v>0</v>
      </c>
      <c r="AXB1155" s="167" t="s">
        <v>61</v>
      </c>
      <c r="AXC1155" s="10">
        <f t="shared" ref="AXC1155" si="5380">AXA1155*1.5*AWZ1155</f>
        <v>0</v>
      </c>
      <c r="AXD1155" s="10"/>
      <c r="AXE1155" s="219"/>
      <c r="AXF1155" s="167" t="s">
        <v>85</v>
      </c>
      <c r="AXG1155" s="498" t="s">
        <v>1869</v>
      </c>
      <c r="AXI1155" s="230">
        <f t="shared" ref="AXI1155" si="5381">IF(AXH1155="Kopman",1.5,1)</f>
        <v>1</v>
      </c>
      <c r="AXJ1155" s="168">
        <f t="shared" ref="AXJ1155:AXJ1159" si="5382">VLOOKUP(AXG1155,$A$1213:$F$2274,6,FALSE)</f>
        <v>4</v>
      </c>
      <c r="AXK1155" s="167" t="s">
        <v>61</v>
      </c>
      <c r="AXL1155" s="10">
        <f t="shared" ref="AXL1155" si="5383">AXJ1155*1.5*AXI1155</f>
        <v>6</v>
      </c>
      <c r="AXM1155" s="10"/>
      <c r="AXN1155" s="219"/>
      <c r="AXO1155" s="167" t="s">
        <v>85</v>
      </c>
      <c r="AXP1155" s="500" t="s">
        <v>587</v>
      </c>
      <c r="AXR1155" s="230">
        <f t="shared" ref="AXR1155" si="5384">IF(AXQ1155="Kopman",1.5,1)</f>
        <v>1</v>
      </c>
      <c r="AXS1155" s="168">
        <f t="shared" ref="AXS1155:AXS1159" si="5385">VLOOKUP(AXP1155,$A$1213:$F$2274,6,FALSE)</f>
        <v>13</v>
      </c>
      <c r="AXT1155" s="167" t="s">
        <v>61</v>
      </c>
      <c r="AXU1155" s="10">
        <f t="shared" ref="AXU1155" si="5386">AXS1155*1.5*AXR1155</f>
        <v>19.5</v>
      </c>
      <c r="AXV1155" s="10"/>
      <c r="AXW1155" s="219"/>
      <c r="AXX1155" s="167" t="s">
        <v>85</v>
      </c>
      <c r="AXY1155" s="500" t="s">
        <v>499</v>
      </c>
      <c r="AYA1155" s="230">
        <f t="shared" ref="AYA1155" si="5387">IF(AXZ1155="Kopman",1.5,1)</f>
        <v>1</v>
      </c>
      <c r="AYB1155" s="168">
        <f t="shared" ref="AYB1155:AYB1159" si="5388">VLOOKUP(AXY1155,$A$1213:$F$2274,6,FALSE)</f>
        <v>34</v>
      </c>
      <c r="AYC1155" s="167" t="s">
        <v>61</v>
      </c>
      <c r="AYD1155" s="10">
        <f t="shared" ref="AYD1155" si="5389">AYB1155*1.5*AYA1155</f>
        <v>51</v>
      </c>
      <c r="AYE1155" s="10"/>
      <c r="AYF1155" s="219"/>
      <c r="AYG1155" s="167" t="s">
        <v>85</v>
      </c>
      <c r="AYH1155" s="500" t="s">
        <v>1869</v>
      </c>
      <c r="AYJ1155" s="230">
        <f t="shared" ref="AYJ1155" si="5390">IF(AYI1155="Kopman",1.5,1)</f>
        <v>1</v>
      </c>
      <c r="AYK1155" s="168">
        <f t="shared" ref="AYK1155:AYK1159" si="5391">VLOOKUP(AYH1155,$A$1213:$F$2274,6,FALSE)</f>
        <v>4</v>
      </c>
      <c r="AYL1155" s="167" t="s">
        <v>61</v>
      </c>
      <c r="AYM1155" s="10">
        <f t="shared" ref="AYM1155" si="5392">AYK1155*1.5*AYJ1155</f>
        <v>6</v>
      </c>
      <c r="AYN1155" s="10"/>
      <c r="AYO1155" s="219"/>
      <c r="AYP1155" s="167" t="s">
        <v>85</v>
      </c>
      <c r="AYQ1155" s="500" t="s">
        <v>561</v>
      </c>
      <c r="AYS1155" s="230">
        <f t="shared" ref="AYS1155" si="5393">IF(AYR1155="Kopman",1.5,1)</f>
        <v>1</v>
      </c>
      <c r="AYT1155" s="168">
        <f t="shared" ref="AYT1155:AYT1159" si="5394">VLOOKUP(AYQ1155,$A$1213:$F$2274,6,FALSE)</f>
        <v>0</v>
      </c>
      <c r="AYU1155" s="167" t="s">
        <v>61</v>
      </c>
      <c r="AYV1155" s="10">
        <f t="shared" ref="AYV1155" si="5395">AYT1155*1.5*AYS1155</f>
        <v>0</v>
      </c>
      <c r="AYW1155" s="10"/>
      <c r="AYX1155" s="219"/>
      <c r="AYY1155" s="167" t="s">
        <v>85</v>
      </c>
      <c r="AYZ1155" s="498" t="s">
        <v>499</v>
      </c>
      <c r="AZB1155" s="230">
        <f t="shared" ref="AZB1155" si="5396">IF(AZA1155="Kopman",1.5,1)</f>
        <v>1</v>
      </c>
      <c r="AZC1155" s="168">
        <f t="shared" ref="AZC1155:AZC1159" si="5397">VLOOKUP(AYZ1155,$A$1213:$F$2274,6,FALSE)</f>
        <v>34</v>
      </c>
      <c r="AZD1155" s="167" t="s">
        <v>61</v>
      </c>
      <c r="AZE1155" s="10">
        <f t="shared" ref="AZE1155" si="5398">AZC1155*1.5*AZB1155</f>
        <v>51</v>
      </c>
      <c r="AZF1155" s="10"/>
      <c r="AZG1155" s="219"/>
      <c r="AZH1155" s="167" t="s">
        <v>85</v>
      </c>
      <c r="AZI1155" s="500" t="s">
        <v>1637</v>
      </c>
      <c r="AZK1155" s="230">
        <f t="shared" ref="AZK1155" si="5399">IF(AZJ1155="Kopman",1.5,1)</f>
        <v>1</v>
      </c>
      <c r="AZL1155" s="168">
        <f t="shared" ref="AZL1155:AZL1159" si="5400">VLOOKUP(AZI1155,$A$1213:$F$2274,6,FALSE)</f>
        <v>67</v>
      </c>
      <c r="AZM1155" s="167" t="s">
        <v>61</v>
      </c>
      <c r="AZN1155" s="10">
        <f t="shared" ref="AZN1155" si="5401">AZL1155*1.5*AZK1155</f>
        <v>100.5</v>
      </c>
      <c r="AZO1155" s="10"/>
      <c r="AZP1155" s="219"/>
      <c r="AZQ1155" s="167" t="s">
        <v>85</v>
      </c>
      <c r="AZR1155" s="500" t="s">
        <v>561</v>
      </c>
      <c r="AZT1155" s="230">
        <f t="shared" ref="AZT1155" si="5402">IF(AZS1155="Kopman",1.5,1)</f>
        <v>1</v>
      </c>
      <c r="AZU1155" s="168">
        <f t="shared" ref="AZU1155:AZU1159" si="5403">VLOOKUP(AZR1155,$A$1213:$F$2274,6,FALSE)</f>
        <v>0</v>
      </c>
      <c r="AZV1155" s="167" t="s">
        <v>61</v>
      </c>
      <c r="AZW1155" s="10">
        <f t="shared" ref="AZW1155" si="5404">AZU1155*1.5*AZT1155</f>
        <v>0</v>
      </c>
      <c r="AZX1155" s="10"/>
      <c r="AZY1155" s="219"/>
      <c r="AZZ1155" s="167" t="s">
        <v>85</v>
      </c>
      <c r="BAA1155" s="500" t="s">
        <v>1869</v>
      </c>
      <c r="BAC1155" s="230">
        <f t="shared" ref="BAC1155" si="5405">IF(BAB1155="Kopman",1.5,1)</f>
        <v>1</v>
      </c>
      <c r="BAD1155" s="168">
        <f t="shared" ref="BAD1155:BAD1159" si="5406">VLOOKUP(BAA1155,$A$1213:$F$2274,6,FALSE)</f>
        <v>4</v>
      </c>
      <c r="BAE1155" s="167" t="s">
        <v>61</v>
      </c>
      <c r="BAF1155" s="10">
        <f t="shared" ref="BAF1155" si="5407">BAD1155*1.5*BAC1155</f>
        <v>6</v>
      </c>
      <c r="BAG1155" s="10"/>
      <c r="BAH1155" s="219"/>
      <c r="BAI1155" s="167" t="s">
        <v>85</v>
      </c>
      <c r="BAJ1155" s="500" t="s">
        <v>499</v>
      </c>
      <c r="BAL1155" s="230">
        <f t="shared" ref="BAL1155" si="5408">IF(BAK1155="Kopman",1.5,1)</f>
        <v>1</v>
      </c>
      <c r="BAM1155" s="168">
        <f t="shared" ref="BAM1155:BAM1159" si="5409">VLOOKUP(BAJ1155,$A$1213:$F$2274,6,FALSE)</f>
        <v>34</v>
      </c>
      <c r="BAN1155" s="167" t="s">
        <v>61</v>
      </c>
      <c r="BAO1155" s="10">
        <f t="shared" ref="BAO1155" si="5410">BAM1155*1.5*BAL1155</f>
        <v>51</v>
      </c>
      <c r="BAP1155" s="10"/>
      <c r="BAQ1155" s="219"/>
      <c r="BAR1155" s="167" t="s">
        <v>85</v>
      </c>
      <c r="BAS1155" s="500" t="s">
        <v>1869</v>
      </c>
      <c r="BAU1155" s="230">
        <f t="shared" ref="BAU1155" si="5411">IF(BAT1155="Kopman",1.5,1)</f>
        <v>1</v>
      </c>
      <c r="BAV1155" s="168">
        <f t="shared" ref="BAV1155:BAV1159" si="5412">VLOOKUP(BAS1155,$A$1213:$F$2274,6,FALSE)</f>
        <v>4</v>
      </c>
      <c r="BAW1155" s="167" t="s">
        <v>61</v>
      </c>
      <c r="BAX1155" s="10">
        <f t="shared" ref="BAX1155" si="5413">BAV1155*1.5*BAU1155</f>
        <v>6</v>
      </c>
      <c r="BAY1155" s="10"/>
      <c r="BAZ1155" s="219"/>
      <c r="BBA1155" s="167" t="s">
        <v>85</v>
      </c>
      <c r="BBB1155" s="500" t="s">
        <v>587</v>
      </c>
      <c r="BBD1155" s="230">
        <f t="shared" ref="BBD1155" si="5414">IF(BBC1155="Kopman",1.5,1)</f>
        <v>1</v>
      </c>
      <c r="BBE1155" s="168">
        <f t="shared" ref="BBE1155:BBE1159" si="5415">VLOOKUP(BBB1155,$A$1213:$F$2274,6,FALSE)</f>
        <v>13</v>
      </c>
      <c r="BBF1155" s="167" t="s">
        <v>61</v>
      </c>
      <c r="BBG1155" s="10">
        <f t="shared" ref="BBG1155" si="5416">BBE1155*1.5*BBD1155</f>
        <v>19.5</v>
      </c>
      <c r="BBH1155" s="10"/>
      <c r="BBI1155" s="219"/>
      <c r="BBJ1155" s="167" t="s">
        <v>85</v>
      </c>
      <c r="BBK1155" s="500" t="s">
        <v>1869</v>
      </c>
      <c r="BBM1155" s="230">
        <f t="shared" ref="BBM1155" si="5417">IF(BBL1155="Kopman",1.5,1)</f>
        <v>1</v>
      </c>
      <c r="BBN1155" s="168">
        <f t="shared" ref="BBN1155:BBN1159" si="5418">VLOOKUP(BBK1155,$A$1213:$F$2274,6,FALSE)</f>
        <v>4</v>
      </c>
      <c r="BBO1155" s="167" t="s">
        <v>61</v>
      </c>
      <c r="BBP1155" s="10">
        <f t="shared" ref="BBP1155" si="5419">BBN1155*1.5*BBM1155</f>
        <v>6</v>
      </c>
      <c r="BBQ1155" s="10"/>
      <c r="BBR1155" s="219"/>
      <c r="BBS1155" s="167" t="s">
        <v>85</v>
      </c>
      <c r="BBT1155" s="500" t="s">
        <v>1869</v>
      </c>
      <c r="BBV1155" s="230">
        <f t="shared" ref="BBV1155" si="5420">IF(BBU1155="Kopman",1.5,1)</f>
        <v>1</v>
      </c>
      <c r="BBW1155" s="168">
        <f t="shared" ref="BBW1155:BBW1159" si="5421">VLOOKUP(BBT1155,$A$1213:$F$2274,6,FALSE)</f>
        <v>4</v>
      </c>
      <c r="BBX1155" s="167" t="s">
        <v>61</v>
      </c>
      <c r="BBY1155" s="10">
        <f t="shared" ref="BBY1155" si="5422">BBW1155*1.5*BBV1155</f>
        <v>6</v>
      </c>
      <c r="BBZ1155" s="10"/>
      <c r="BCA1155" s="219"/>
      <c r="BCB1155" s="167" t="s">
        <v>85</v>
      </c>
      <c r="BCC1155" s="328" t="s">
        <v>1869</v>
      </c>
      <c r="BCE1155" s="230">
        <f t="shared" ref="BCE1155" si="5423">IF(BCD1155="Kopman",1.5,1)</f>
        <v>1</v>
      </c>
      <c r="BCF1155" s="168">
        <f t="shared" ref="BCF1155:BCF1159" si="5424">VLOOKUP(BCC1155,$A$1213:$F$2274,6,FALSE)</f>
        <v>4</v>
      </c>
      <c r="BCG1155" s="167" t="s">
        <v>61</v>
      </c>
      <c r="BCH1155" s="10">
        <f t="shared" ref="BCH1155" si="5425">BCF1155*1.5*BCE1155</f>
        <v>6</v>
      </c>
      <c r="BCI1155" s="10"/>
      <c r="BCJ1155" s="219"/>
      <c r="BCK1155" s="167" t="s">
        <v>85</v>
      </c>
      <c r="BCL1155" s="500" t="s">
        <v>1322</v>
      </c>
      <c r="BCN1155" s="230">
        <f t="shared" ref="BCN1155" si="5426">IF(BCM1155="Kopman",1.5,1)</f>
        <v>1</v>
      </c>
      <c r="BCO1155" s="168">
        <f t="shared" ref="BCO1155:BCO1159" si="5427">VLOOKUP(BCL1155,$A$1213:$F$2274,6,FALSE)</f>
        <v>0</v>
      </c>
      <c r="BCP1155" s="167" t="s">
        <v>61</v>
      </c>
      <c r="BCQ1155" s="10">
        <f t="shared" ref="BCQ1155" si="5428">BCO1155*1.5*BCN1155</f>
        <v>0</v>
      </c>
      <c r="BCR1155" s="10"/>
      <c r="BCS1155" s="219"/>
      <c r="BCT1155" s="167" t="s">
        <v>85</v>
      </c>
      <c r="BCU1155" s="500" t="s">
        <v>587</v>
      </c>
      <c r="BCW1155" s="230">
        <f t="shared" ref="BCW1155" si="5429">IF(BCV1155="Kopman",1.5,1)</f>
        <v>1</v>
      </c>
      <c r="BCX1155" s="168">
        <f t="shared" ref="BCX1155:BCX1159" si="5430">VLOOKUP(BCU1155,$A$1213:$F$2274,6,FALSE)</f>
        <v>13</v>
      </c>
      <c r="BCY1155" s="167" t="s">
        <v>61</v>
      </c>
      <c r="BCZ1155" s="10">
        <f t="shared" ref="BCZ1155" si="5431">BCX1155*1.5*BCW1155</f>
        <v>19.5</v>
      </c>
      <c r="BDA1155" s="10"/>
      <c r="BDB1155" s="219"/>
      <c r="BDC1155" s="167" t="s">
        <v>85</v>
      </c>
      <c r="BDD1155" s="500" t="s">
        <v>1630</v>
      </c>
      <c r="BDF1155" s="230">
        <f t="shared" ref="BDF1155" si="5432">IF(BDE1155="Kopman",1.5,1)</f>
        <v>1</v>
      </c>
      <c r="BDG1155" s="168">
        <f t="shared" ref="BDG1155:BDG1159" si="5433">VLOOKUP(BDD1155,$A$1213:$F$2274,6,FALSE)</f>
        <v>26</v>
      </c>
      <c r="BDH1155" s="167" t="s">
        <v>61</v>
      </c>
      <c r="BDI1155" s="10">
        <f t="shared" ref="BDI1155" si="5434">BDG1155*1.5*BDF1155</f>
        <v>39</v>
      </c>
      <c r="BDJ1155" s="10"/>
      <c r="BDK1155" s="219"/>
      <c r="BDL1155" s="167" t="s">
        <v>85</v>
      </c>
      <c r="BDM1155" s="328" t="s">
        <v>1869</v>
      </c>
      <c r="BDO1155" s="230">
        <f t="shared" ref="BDO1155" si="5435">IF(BDN1155="Kopman",1.5,1)</f>
        <v>1</v>
      </c>
      <c r="BDP1155" s="168">
        <f t="shared" ref="BDP1155:BDP1159" si="5436">VLOOKUP(BDM1155,$A$1213:$F$2274,6,FALSE)</f>
        <v>4</v>
      </c>
      <c r="BDQ1155" s="167" t="s">
        <v>61</v>
      </c>
      <c r="BDR1155" s="10">
        <f t="shared" ref="BDR1155" si="5437">BDP1155*1.5*BDO1155</f>
        <v>6</v>
      </c>
      <c r="BDS1155" s="10"/>
      <c r="BDT1155" s="219"/>
      <c r="BDU1155" s="167" t="s">
        <v>85</v>
      </c>
      <c r="BDV1155" s="500" t="s">
        <v>561</v>
      </c>
      <c r="BDX1155" s="230">
        <f t="shared" ref="BDX1155" si="5438">IF(BDW1155="Kopman",1.5,1)</f>
        <v>1</v>
      </c>
      <c r="BDY1155" s="168">
        <f t="shared" ref="BDY1155:BDY1159" si="5439">VLOOKUP(BDV1155,$A$1213:$F$2274,6,FALSE)</f>
        <v>0</v>
      </c>
      <c r="BDZ1155" s="167" t="s">
        <v>61</v>
      </c>
      <c r="BEA1155" s="10">
        <f t="shared" ref="BEA1155" si="5440">BDY1155*1.5*BDX1155</f>
        <v>0</v>
      </c>
      <c r="BEB1155" s="10"/>
      <c r="BEC1155" s="219"/>
      <c r="BED1155" s="167" t="s">
        <v>85</v>
      </c>
      <c r="BEE1155" s="498" t="s">
        <v>474</v>
      </c>
      <c r="BEG1155" s="230">
        <f t="shared" ref="BEG1155" si="5441">IF(BEF1155="Kopman",1.5,1)</f>
        <v>1</v>
      </c>
      <c r="BEH1155" s="168">
        <f t="shared" ref="BEH1155:BEH1159" si="5442">VLOOKUP(BEE1155,$A$1213:$F$2274,6,FALSE)</f>
        <v>0</v>
      </c>
      <c r="BEI1155" s="167" t="s">
        <v>61</v>
      </c>
      <c r="BEJ1155" s="10">
        <f t="shared" ref="BEJ1155" si="5443">BEH1155*1.5*BEG1155</f>
        <v>0</v>
      </c>
      <c r="BEK1155" s="10"/>
      <c r="BEL1155" s="219"/>
      <c r="BEM1155" s="167" t="s">
        <v>85</v>
      </c>
      <c r="BEN1155" s="498" t="s">
        <v>1709</v>
      </c>
      <c r="BEP1155" s="230">
        <f t="shared" ref="BEP1155" si="5444">IF(BEO1155="Kopman",1.5,1)</f>
        <v>1</v>
      </c>
      <c r="BEQ1155" s="168">
        <f t="shared" ref="BEQ1155:BEQ1159" si="5445">VLOOKUP(BEN1155,$A$1213:$F$2274,6,FALSE)</f>
        <v>20</v>
      </c>
      <c r="BER1155" s="167" t="s">
        <v>61</v>
      </c>
      <c r="BES1155" s="10">
        <f t="shared" ref="BES1155" si="5446">BEQ1155*1.5*BEP1155</f>
        <v>30</v>
      </c>
      <c r="BET1155" s="10"/>
      <c r="BEU1155" s="219"/>
      <c r="BEV1155" s="167" t="s">
        <v>85</v>
      </c>
      <c r="BEW1155" s="500" t="s">
        <v>1869</v>
      </c>
      <c r="BEY1155" s="230">
        <f t="shared" ref="BEY1155" si="5447">IF(BEX1155="Kopman",1.5,1)</f>
        <v>1</v>
      </c>
      <c r="BEZ1155" s="168">
        <f t="shared" ref="BEZ1155:BEZ1159" si="5448">VLOOKUP(BEW1155,$A$1213:$F$2274,6,FALSE)</f>
        <v>4</v>
      </c>
      <c r="BFA1155" s="167" t="s">
        <v>61</v>
      </c>
      <c r="BFB1155" s="10">
        <f t="shared" ref="BFB1155" si="5449">BEZ1155*1.5*BEY1155</f>
        <v>6</v>
      </c>
      <c r="BFC1155" s="10"/>
      <c r="BFD1155" s="219"/>
      <c r="BFE1155" s="167"/>
      <c r="BFF1155" s="327"/>
      <c r="BFH1155" s="230"/>
      <c r="BFI1155" s="168"/>
      <c r="BFJ1155" s="167"/>
      <c r="BFK1155" s="10"/>
      <c r="BFL1155" s="10"/>
      <c r="BFN1155" s="167"/>
      <c r="BFO1155" s="327"/>
      <c r="BFQ1155" s="230"/>
      <c r="BFR1155" s="168"/>
      <c r="BFS1155" s="167"/>
      <c r="BFT1155" s="10"/>
      <c r="BFU1155" s="10"/>
      <c r="BFW1155" s="167"/>
      <c r="BFX1155" s="328"/>
      <c r="BFZ1155" s="230"/>
      <c r="BGA1155" s="168"/>
      <c r="BGB1155" s="167"/>
      <c r="BGC1155" s="10"/>
      <c r="BGD1155" s="10"/>
      <c r="BGF1155" s="167"/>
      <c r="BGG1155" s="327"/>
      <c r="BGI1155" s="230"/>
      <c r="BGJ1155" s="168"/>
      <c r="BGK1155" s="167"/>
      <c r="BGL1155" s="10"/>
      <c r="BGM1155" s="10"/>
      <c r="BGO1155" s="167"/>
      <c r="BGP1155" s="328"/>
      <c r="BGR1155" s="230"/>
      <c r="BGS1155" s="168"/>
      <c r="BGT1155" s="167"/>
      <c r="BGU1155" s="10"/>
      <c r="BGV1155" s="10"/>
      <c r="BGX1155" s="167"/>
      <c r="BGY1155" s="327"/>
      <c r="BHA1155" s="230"/>
      <c r="BHB1155" s="168"/>
      <c r="BHC1155" s="167"/>
      <c r="BHD1155" s="10"/>
      <c r="BHE1155" s="10"/>
    </row>
    <row r="1156" spans="1:1565" s="14" customFormat="1" ht="15">
      <c r="A1156" s="167" t="s">
        <v>86</v>
      </c>
      <c r="B1156" s="325" t="s">
        <v>1901</v>
      </c>
      <c r="D1156" s="168"/>
      <c r="E1156" s="168">
        <f>VLOOKUP(B1156,$A$1213:$F$2274,6,FALSE)</f>
        <v>0</v>
      </c>
      <c r="F1156" s="167" t="s">
        <v>63</v>
      </c>
      <c r="G1156" s="10">
        <f>E1156*1.4</f>
        <v>0</v>
      </c>
      <c r="H1156" s="10"/>
      <c r="I1156" s="219"/>
      <c r="J1156" s="167" t="s">
        <v>86</v>
      </c>
      <c r="K1156" s="325" t="s">
        <v>1311</v>
      </c>
      <c r="M1156" s="168"/>
      <c r="N1156" s="168">
        <f>VLOOKUP(K1156,$A$1213:$F$2274,6,FALSE)</f>
        <v>2</v>
      </c>
      <c r="O1156" s="167" t="s">
        <v>63</v>
      </c>
      <c r="P1156" s="10">
        <f>N1156*1.4</f>
        <v>2.8</v>
      </c>
      <c r="Q1156" s="10"/>
      <c r="R1156" s="219"/>
      <c r="S1156" s="167" t="s">
        <v>86</v>
      </c>
      <c r="T1156" s="325" t="s">
        <v>561</v>
      </c>
      <c r="V1156" s="168"/>
      <c r="W1156" s="168">
        <f t="shared" si="4953"/>
        <v>0</v>
      </c>
      <c r="X1156" s="167" t="s">
        <v>63</v>
      </c>
      <c r="Y1156" s="10">
        <f t="shared" ref="Y1156" si="5450">W1156*1.4</f>
        <v>0</v>
      </c>
      <c r="Z1156" s="10"/>
      <c r="AA1156" s="219"/>
      <c r="AB1156" s="167" t="s">
        <v>86</v>
      </c>
      <c r="AC1156" s="325" t="s">
        <v>1901</v>
      </c>
      <c r="AE1156" s="168"/>
      <c r="AF1156" s="168">
        <f t="shared" si="4956"/>
        <v>0</v>
      </c>
      <c r="AG1156" s="167" t="s">
        <v>63</v>
      </c>
      <c r="AH1156" s="10">
        <f t="shared" ref="AH1156" si="5451">AF1156*1.4</f>
        <v>0</v>
      </c>
      <c r="AI1156" s="10"/>
      <c r="AJ1156" s="219"/>
      <c r="AK1156" s="167" t="s">
        <v>86</v>
      </c>
      <c r="AL1156" s="498" t="s">
        <v>499</v>
      </c>
      <c r="AN1156" s="168"/>
      <c r="AO1156" s="168">
        <f t="shared" si="4959"/>
        <v>34</v>
      </c>
      <c r="AP1156" s="167" t="s">
        <v>63</v>
      </c>
      <c r="AQ1156" s="10">
        <f t="shared" ref="AQ1156" si="5452">AO1156*1.4</f>
        <v>47.599999999999994</v>
      </c>
      <c r="AR1156" s="10"/>
      <c r="AS1156" s="219"/>
      <c r="AT1156" s="167" t="s">
        <v>86</v>
      </c>
      <c r="AU1156" s="325" t="s">
        <v>1709</v>
      </c>
      <c r="AW1156" s="168"/>
      <c r="AX1156" s="168">
        <f t="shared" si="4962"/>
        <v>20</v>
      </c>
      <c r="AY1156" s="167" t="s">
        <v>63</v>
      </c>
      <c r="AZ1156" s="10">
        <f t="shared" ref="AZ1156" si="5453">AX1156*1.4</f>
        <v>28</v>
      </c>
      <c r="BA1156" s="10"/>
      <c r="BB1156" s="219"/>
      <c r="BC1156" s="167" t="s">
        <v>86</v>
      </c>
      <c r="BD1156" s="325" t="s">
        <v>2013</v>
      </c>
      <c r="BF1156" s="168"/>
      <c r="BG1156" s="168">
        <f t="shared" si="4965"/>
        <v>0</v>
      </c>
      <c r="BH1156" s="167" t="s">
        <v>63</v>
      </c>
      <c r="BI1156" s="10">
        <f t="shared" ref="BI1156" si="5454">BG1156*1.4</f>
        <v>0</v>
      </c>
      <c r="BJ1156" s="10"/>
      <c r="BK1156" s="219"/>
      <c r="BL1156" s="167" t="s">
        <v>86</v>
      </c>
      <c r="BM1156" s="325" t="s">
        <v>499</v>
      </c>
      <c r="BO1156" s="168"/>
      <c r="BP1156" s="168">
        <f t="shared" si="4968"/>
        <v>34</v>
      </c>
      <c r="BQ1156" s="167" t="s">
        <v>63</v>
      </c>
      <c r="BR1156" s="10">
        <f t="shared" ref="BR1156" si="5455">BP1156*1.4</f>
        <v>47.599999999999994</v>
      </c>
      <c r="BS1156" s="10"/>
      <c r="BT1156" s="219"/>
      <c r="BU1156" s="167" t="s">
        <v>86</v>
      </c>
      <c r="BV1156" s="325" t="s">
        <v>1901</v>
      </c>
      <c r="BX1156" s="168"/>
      <c r="BY1156" s="168">
        <f t="shared" si="4971"/>
        <v>0</v>
      </c>
      <c r="BZ1156" s="167" t="s">
        <v>63</v>
      </c>
      <c r="CA1156" s="10">
        <f t="shared" ref="CA1156" si="5456">BY1156*1.4</f>
        <v>0</v>
      </c>
      <c r="CB1156" s="10"/>
      <c r="CC1156" s="219"/>
      <c r="CD1156" s="167" t="s">
        <v>86</v>
      </c>
      <c r="CE1156" s="325" t="s">
        <v>1869</v>
      </c>
      <c r="CG1156" s="168"/>
      <c r="CH1156" s="168">
        <f t="shared" si="4974"/>
        <v>4</v>
      </c>
      <c r="CI1156" s="167" t="s">
        <v>63</v>
      </c>
      <c r="CJ1156" s="10">
        <f t="shared" ref="CJ1156" si="5457">CH1156*1.4</f>
        <v>5.6</v>
      </c>
      <c r="CK1156" s="10"/>
      <c r="CL1156" s="219"/>
      <c r="CM1156" s="167" t="s">
        <v>86</v>
      </c>
      <c r="CN1156" s="325" t="s">
        <v>587</v>
      </c>
      <c r="CP1156" s="168"/>
      <c r="CQ1156" s="168">
        <f t="shared" si="4977"/>
        <v>13</v>
      </c>
      <c r="CR1156" s="167" t="s">
        <v>63</v>
      </c>
      <c r="CS1156" s="10">
        <f t="shared" ref="CS1156" si="5458">CQ1156*1.4</f>
        <v>18.2</v>
      </c>
      <c r="CT1156" s="10"/>
      <c r="CU1156" s="219"/>
      <c r="CV1156" s="167" t="s">
        <v>86</v>
      </c>
      <c r="CW1156" s="325" t="s">
        <v>499</v>
      </c>
      <c r="CY1156" s="168"/>
      <c r="CZ1156" s="168">
        <f t="shared" si="4980"/>
        <v>34</v>
      </c>
      <c r="DA1156" s="167" t="s">
        <v>63</v>
      </c>
      <c r="DB1156" s="10">
        <f t="shared" ref="DB1156" si="5459">CZ1156*1.4</f>
        <v>47.599999999999994</v>
      </c>
      <c r="DC1156" s="10"/>
      <c r="DD1156" s="219"/>
      <c r="DE1156" s="167" t="s">
        <v>86</v>
      </c>
      <c r="DF1156" s="325" t="s">
        <v>2013</v>
      </c>
      <c r="DH1156" s="168"/>
      <c r="DI1156" s="168">
        <f t="shared" si="4983"/>
        <v>0</v>
      </c>
      <c r="DJ1156" s="167" t="s">
        <v>63</v>
      </c>
      <c r="DK1156" s="10">
        <f t="shared" ref="DK1156" si="5460">DI1156*1.4</f>
        <v>0</v>
      </c>
      <c r="DL1156" s="10"/>
      <c r="DM1156" s="219"/>
      <c r="DN1156" s="167" t="s">
        <v>86</v>
      </c>
      <c r="DO1156" s="325" t="s">
        <v>499</v>
      </c>
      <c r="DQ1156" s="168"/>
      <c r="DR1156" s="168">
        <f t="shared" si="4986"/>
        <v>34</v>
      </c>
      <c r="DS1156" s="167" t="s">
        <v>63</v>
      </c>
      <c r="DT1156" s="10">
        <f t="shared" ref="DT1156" si="5461">DR1156*1.4</f>
        <v>47.599999999999994</v>
      </c>
      <c r="DU1156" s="10"/>
      <c r="DV1156" s="219"/>
      <c r="DW1156" s="167" t="s">
        <v>86</v>
      </c>
      <c r="DX1156" s="325" t="s">
        <v>1311</v>
      </c>
      <c r="DZ1156" s="168"/>
      <c r="EA1156" s="168">
        <f t="shared" si="4989"/>
        <v>2</v>
      </c>
      <c r="EB1156" s="167" t="s">
        <v>63</v>
      </c>
      <c r="EC1156" s="10">
        <f t="shared" ref="EC1156" si="5462">EA1156*1.4</f>
        <v>2.8</v>
      </c>
      <c r="ED1156" s="10"/>
      <c r="EE1156" s="219"/>
      <c r="EF1156" s="167" t="s">
        <v>86</v>
      </c>
      <c r="EG1156" s="325" t="s">
        <v>587</v>
      </c>
      <c r="EI1156" s="168"/>
      <c r="EJ1156" s="168">
        <f t="shared" si="4992"/>
        <v>13</v>
      </c>
      <c r="EK1156" s="167" t="s">
        <v>63</v>
      </c>
      <c r="EL1156" s="10">
        <f t="shared" ref="EL1156" si="5463">EJ1156*1.4</f>
        <v>18.2</v>
      </c>
      <c r="EM1156" s="10"/>
      <c r="EN1156" s="219"/>
      <c r="EO1156" s="167" t="s">
        <v>86</v>
      </c>
      <c r="EP1156" s="325" t="s">
        <v>2008</v>
      </c>
      <c r="ER1156" s="168"/>
      <c r="ES1156" s="168">
        <f t="shared" si="4995"/>
        <v>0</v>
      </c>
      <c r="ET1156" s="167" t="s">
        <v>63</v>
      </c>
      <c r="EU1156" s="10">
        <f t="shared" ref="EU1156" si="5464">ES1156*1.4</f>
        <v>0</v>
      </c>
      <c r="EV1156" s="10"/>
      <c r="EW1156" s="219"/>
      <c r="EX1156" s="167" t="s">
        <v>86</v>
      </c>
      <c r="EY1156" s="325" t="s">
        <v>1901</v>
      </c>
      <c r="FA1156" s="168"/>
      <c r="FB1156" s="168">
        <f t="shared" si="4998"/>
        <v>0</v>
      </c>
      <c r="FC1156" s="167" t="s">
        <v>63</v>
      </c>
      <c r="FD1156" s="10">
        <f t="shared" ref="FD1156" si="5465">FB1156*1.4</f>
        <v>0</v>
      </c>
      <c r="FE1156" s="10"/>
      <c r="FF1156" s="219"/>
      <c r="FG1156" s="167" t="s">
        <v>86</v>
      </c>
      <c r="FH1156" s="325" t="s">
        <v>1901</v>
      </c>
      <c r="FJ1156" s="168"/>
      <c r="FK1156" s="168">
        <f t="shared" si="5001"/>
        <v>0</v>
      </c>
      <c r="FL1156" s="167" t="s">
        <v>63</v>
      </c>
      <c r="FM1156" s="10">
        <f t="shared" ref="FM1156" si="5466">FK1156*1.4</f>
        <v>0</v>
      </c>
      <c r="FN1156" s="10"/>
      <c r="FO1156" s="219"/>
      <c r="FP1156" s="167" t="s">
        <v>86</v>
      </c>
      <c r="FQ1156" s="325" t="s">
        <v>1869</v>
      </c>
      <c r="FS1156" s="168"/>
      <c r="FT1156" s="168">
        <f t="shared" si="5004"/>
        <v>4</v>
      </c>
      <c r="FU1156" s="167" t="s">
        <v>63</v>
      </c>
      <c r="FV1156" s="10">
        <f t="shared" ref="FV1156" si="5467">FT1156*1.4</f>
        <v>5.6</v>
      </c>
      <c r="FW1156" s="10"/>
      <c r="FX1156" s="219"/>
      <c r="FY1156" s="167" t="s">
        <v>86</v>
      </c>
      <c r="FZ1156" s="325" t="s">
        <v>1630</v>
      </c>
      <c r="GB1156" s="168"/>
      <c r="GC1156" s="168">
        <f t="shared" si="5007"/>
        <v>26</v>
      </c>
      <c r="GD1156" s="167" t="s">
        <v>63</v>
      </c>
      <c r="GE1156" s="10">
        <f t="shared" ref="GE1156" si="5468">GC1156*1.4</f>
        <v>36.4</v>
      </c>
      <c r="GF1156" s="10"/>
      <c r="GG1156" s="219"/>
      <c r="GH1156" s="167" t="s">
        <v>86</v>
      </c>
      <c r="GI1156" s="325" t="s">
        <v>499</v>
      </c>
      <c r="GK1156" s="168"/>
      <c r="GL1156" s="168">
        <f t="shared" si="5010"/>
        <v>34</v>
      </c>
      <c r="GM1156" s="167" t="s">
        <v>63</v>
      </c>
      <c r="GN1156" s="10">
        <f t="shared" ref="GN1156" si="5469">GL1156*1.4</f>
        <v>47.599999999999994</v>
      </c>
      <c r="GO1156" s="10"/>
      <c r="GP1156" s="219"/>
      <c r="GQ1156" s="167" t="s">
        <v>86</v>
      </c>
      <c r="GR1156" s="325" t="s">
        <v>1901</v>
      </c>
      <c r="GT1156" s="168"/>
      <c r="GU1156" s="168">
        <f t="shared" si="5013"/>
        <v>0</v>
      </c>
      <c r="GV1156" s="167" t="s">
        <v>63</v>
      </c>
      <c r="GW1156" s="10">
        <f t="shared" ref="GW1156" si="5470">GU1156*1.4</f>
        <v>0</v>
      </c>
      <c r="GX1156" s="10"/>
      <c r="GY1156" s="219"/>
      <c r="GZ1156" s="167" t="s">
        <v>86</v>
      </c>
      <c r="HA1156" s="325" t="s">
        <v>587</v>
      </c>
      <c r="HC1156" s="168"/>
      <c r="HD1156" s="168">
        <f t="shared" si="5016"/>
        <v>13</v>
      </c>
      <c r="HE1156" s="167" t="s">
        <v>63</v>
      </c>
      <c r="HF1156" s="10">
        <f t="shared" ref="HF1156" si="5471">HD1156*1.4</f>
        <v>18.2</v>
      </c>
      <c r="HG1156" s="10"/>
      <c r="HH1156" s="219"/>
      <c r="HI1156" s="167" t="s">
        <v>86</v>
      </c>
      <c r="HJ1156" s="325" t="s">
        <v>1623</v>
      </c>
      <c r="HL1156" s="168"/>
      <c r="HM1156" s="168">
        <f t="shared" si="5019"/>
        <v>145</v>
      </c>
      <c r="HN1156" s="167" t="s">
        <v>63</v>
      </c>
      <c r="HO1156" s="10">
        <f t="shared" ref="HO1156" si="5472">HM1156*1.4</f>
        <v>203</v>
      </c>
      <c r="HP1156" s="10"/>
      <c r="HQ1156" s="219"/>
      <c r="HR1156" s="167" t="s">
        <v>86</v>
      </c>
      <c r="HS1156" s="325" t="s">
        <v>1869</v>
      </c>
      <c r="HU1156" s="168"/>
      <c r="HV1156" s="168">
        <f t="shared" si="5022"/>
        <v>4</v>
      </c>
      <c r="HW1156" s="167" t="s">
        <v>63</v>
      </c>
      <c r="HX1156" s="10">
        <f t="shared" ref="HX1156" si="5473">HV1156*1.4</f>
        <v>5.6</v>
      </c>
      <c r="HY1156" s="10"/>
      <c r="HZ1156" s="219"/>
      <c r="IA1156" s="167" t="s">
        <v>86</v>
      </c>
      <c r="IB1156" s="325" t="s">
        <v>1084</v>
      </c>
      <c r="ID1156" s="168"/>
      <c r="IE1156" s="168">
        <f t="shared" si="5025"/>
        <v>3</v>
      </c>
      <c r="IF1156" s="167" t="s">
        <v>63</v>
      </c>
      <c r="IG1156" s="10">
        <f t="shared" ref="IG1156" si="5474">IE1156*1.4</f>
        <v>4.1999999999999993</v>
      </c>
      <c r="IH1156" s="10"/>
      <c r="II1156" s="219"/>
      <c r="IJ1156" s="167" t="s">
        <v>86</v>
      </c>
      <c r="IK1156" s="325" t="s">
        <v>1623</v>
      </c>
      <c r="IM1156" s="168"/>
      <c r="IN1156" s="168">
        <f t="shared" si="5028"/>
        <v>145</v>
      </c>
      <c r="IO1156" s="167" t="s">
        <v>63</v>
      </c>
      <c r="IP1156" s="10">
        <f t="shared" ref="IP1156" si="5475">IN1156*1.4</f>
        <v>203</v>
      </c>
      <c r="IQ1156" s="10"/>
      <c r="IR1156" s="219"/>
      <c r="IS1156" s="167" t="s">
        <v>86</v>
      </c>
      <c r="IT1156" s="325" t="s">
        <v>561</v>
      </c>
      <c r="IV1156" s="168"/>
      <c r="IW1156" s="168">
        <f t="shared" si="5031"/>
        <v>0</v>
      </c>
      <c r="IX1156" s="167" t="s">
        <v>63</v>
      </c>
      <c r="IY1156" s="10">
        <f t="shared" ref="IY1156" si="5476">IW1156*1.4</f>
        <v>0</v>
      </c>
      <c r="IZ1156" s="10"/>
      <c r="JA1156" s="219"/>
      <c r="JB1156" s="167" t="s">
        <v>86</v>
      </c>
      <c r="JC1156" s="500" t="s">
        <v>499</v>
      </c>
      <c r="JE1156" s="168"/>
      <c r="JF1156" s="168">
        <f t="shared" si="5034"/>
        <v>34</v>
      </c>
      <c r="JG1156" s="167" t="s">
        <v>63</v>
      </c>
      <c r="JH1156" s="10">
        <f t="shared" ref="JH1156" si="5477">JF1156*1.4</f>
        <v>47.599999999999994</v>
      </c>
      <c r="JI1156" s="10"/>
      <c r="JJ1156" s="219"/>
      <c r="JK1156" s="167" t="s">
        <v>86</v>
      </c>
      <c r="JL1156" s="500" t="s">
        <v>1901</v>
      </c>
      <c r="JN1156" s="168"/>
      <c r="JO1156" s="168">
        <f t="shared" si="5037"/>
        <v>0</v>
      </c>
      <c r="JP1156" s="167" t="s">
        <v>63</v>
      </c>
      <c r="JQ1156" s="10">
        <f t="shared" ref="JQ1156" si="5478">JO1156*1.4</f>
        <v>0</v>
      </c>
      <c r="JR1156" s="10"/>
      <c r="JS1156" s="219"/>
      <c r="JT1156" s="167" t="s">
        <v>86</v>
      </c>
      <c r="JU1156" s="500" t="s">
        <v>1709</v>
      </c>
      <c r="JW1156" s="168"/>
      <c r="JX1156" s="168">
        <f t="shared" si="5040"/>
        <v>20</v>
      </c>
      <c r="JY1156" s="167" t="s">
        <v>63</v>
      </c>
      <c r="JZ1156" s="10">
        <f t="shared" ref="JZ1156" si="5479">JX1156*1.4</f>
        <v>28</v>
      </c>
      <c r="KA1156" s="10"/>
      <c r="KB1156" s="219"/>
      <c r="KC1156" s="167" t="s">
        <v>86</v>
      </c>
      <c r="KD1156" s="500" t="s">
        <v>1869</v>
      </c>
      <c r="KF1156" s="168"/>
      <c r="KG1156" s="168">
        <f t="shared" si="5043"/>
        <v>4</v>
      </c>
      <c r="KH1156" s="167" t="s">
        <v>63</v>
      </c>
      <c r="KI1156" s="10">
        <f t="shared" ref="KI1156" si="5480">KG1156*1.4</f>
        <v>5.6</v>
      </c>
      <c r="KJ1156" s="10"/>
      <c r="KK1156" s="219"/>
      <c r="KL1156" s="167" t="s">
        <v>86</v>
      </c>
      <c r="KM1156" s="500" t="s">
        <v>1901</v>
      </c>
      <c r="KO1156" s="168"/>
      <c r="KP1156" s="168">
        <f t="shared" si="5046"/>
        <v>0</v>
      </c>
      <c r="KQ1156" s="167" t="s">
        <v>63</v>
      </c>
      <c r="KR1156" s="10">
        <f t="shared" ref="KR1156" si="5481">KP1156*1.4</f>
        <v>0</v>
      </c>
      <c r="KS1156" s="10"/>
      <c r="KT1156" s="219"/>
      <c r="KU1156" s="167" t="s">
        <v>86</v>
      </c>
      <c r="KV1156" s="328" t="s">
        <v>1901</v>
      </c>
      <c r="KX1156" s="168"/>
      <c r="KY1156" s="168">
        <f t="shared" si="5049"/>
        <v>0</v>
      </c>
      <c r="KZ1156" s="167" t="s">
        <v>63</v>
      </c>
      <c r="LA1156" s="10">
        <f t="shared" ref="LA1156" si="5482">KY1156*1.4</f>
        <v>0</v>
      </c>
      <c r="LB1156" s="10"/>
      <c r="LC1156" s="219"/>
      <c r="LD1156" s="167" t="s">
        <v>86</v>
      </c>
      <c r="LE1156" s="500" t="s">
        <v>561</v>
      </c>
      <c r="LG1156" s="168"/>
      <c r="LH1156" s="168">
        <f t="shared" si="5052"/>
        <v>0</v>
      </c>
      <c r="LI1156" s="167" t="s">
        <v>63</v>
      </c>
      <c r="LJ1156" s="10">
        <f t="shared" ref="LJ1156" si="5483">LH1156*1.4</f>
        <v>0</v>
      </c>
      <c r="LK1156" s="10"/>
      <c r="LL1156" s="219"/>
      <c r="LM1156" s="167" t="s">
        <v>86</v>
      </c>
      <c r="LN1156" s="500" t="s">
        <v>561</v>
      </c>
      <c r="LP1156" s="168"/>
      <c r="LQ1156" s="168">
        <f t="shared" si="5055"/>
        <v>0</v>
      </c>
      <c r="LR1156" s="167" t="s">
        <v>63</v>
      </c>
      <c r="LS1156" s="10">
        <f t="shared" ref="LS1156" si="5484">LQ1156*1.4</f>
        <v>0</v>
      </c>
      <c r="LT1156" s="10"/>
      <c r="LU1156" s="219"/>
      <c r="LV1156" s="167" t="s">
        <v>86</v>
      </c>
      <c r="LW1156" s="500" t="s">
        <v>561</v>
      </c>
      <c r="LY1156" s="168"/>
      <c r="LZ1156" s="168">
        <f t="shared" si="5058"/>
        <v>0</v>
      </c>
      <c r="MA1156" s="167" t="s">
        <v>63</v>
      </c>
      <c r="MB1156" s="10">
        <f t="shared" ref="MB1156" si="5485">LZ1156*1.4</f>
        <v>0</v>
      </c>
      <c r="MC1156" s="10"/>
      <c r="MD1156" s="219"/>
      <c r="ME1156" s="167" t="s">
        <v>86</v>
      </c>
      <c r="MF1156" s="500" t="s">
        <v>472</v>
      </c>
      <c r="MH1156" s="168"/>
      <c r="MI1156" s="168">
        <f t="shared" si="5061"/>
        <v>0</v>
      </c>
      <c r="MJ1156" s="167" t="s">
        <v>63</v>
      </c>
      <c r="MK1156" s="10">
        <f t="shared" ref="MK1156" si="5486">MI1156*1.4</f>
        <v>0</v>
      </c>
      <c r="ML1156" s="10"/>
      <c r="MM1156" s="219"/>
      <c r="MN1156" s="167" t="s">
        <v>86</v>
      </c>
      <c r="MO1156" s="328" t="s">
        <v>1630</v>
      </c>
      <c r="MQ1156" s="168"/>
      <c r="MR1156" s="168">
        <f t="shared" si="5064"/>
        <v>26</v>
      </c>
      <c r="MS1156" s="167" t="s">
        <v>63</v>
      </c>
      <c r="MT1156" s="10">
        <f t="shared" ref="MT1156" si="5487">MR1156*1.4</f>
        <v>36.4</v>
      </c>
      <c r="MU1156" s="10"/>
      <c r="MV1156" s="219"/>
      <c r="MW1156" s="167" t="s">
        <v>86</v>
      </c>
      <c r="MX1156" s="500" t="s">
        <v>526</v>
      </c>
      <c r="MZ1156" s="168"/>
      <c r="NA1156" s="168">
        <f t="shared" si="5067"/>
        <v>0</v>
      </c>
      <c r="NB1156" s="167" t="s">
        <v>63</v>
      </c>
      <c r="NC1156" s="10">
        <f t="shared" ref="NC1156" si="5488">NA1156*1.4</f>
        <v>0</v>
      </c>
      <c r="ND1156" s="10"/>
      <c r="NE1156" s="219"/>
      <c r="NF1156" s="167" t="s">
        <v>86</v>
      </c>
      <c r="NG1156" s="500" t="s">
        <v>1322</v>
      </c>
      <c r="NI1156" s="168"/>
      <c r="NJ1156" s="168">
        <f t="shared" si="5070"/>
        <v>0</v>
      </c>
      <c r="NK1156" s="167" t="s">
        <v>63</v>
      </c>
      <c r="NL1156" s="10">
        <f t="shared" ref="NL1156" si="5489">NJ1156*1.4</f>
        <v>0</v>
      </c>
      <c r="NM1156" s="10"/>
      <c r="NN1156" s="219"/>
      <c r="NO1156" s="167" t="s">
        <v>86</v>
      </c>
      <c r="NP1156" s="500" t="s">
        <v>2981</v>
      </c>
      <c r="NR1156" s="168"/>
      <c r="NS1156" s="168">
        <f t="shared" si="5073"/>
        <v>42</v>
      </c>
      <c r="NT1156" s="167" t="s">
        <v>63</v>
      </c>
      <c r="NU1156" s="10">
        <f t="shared" ref="NU1156" si="5490">NS1156*1.4</f>
        <v>58.8</v>
      </c>
      <c r="NV1156" s="10"/>
      <c r="NW1156" s="219"/>
      <c r="NX1156" s="167" t="s">
        <v>86</v>
      </c>
      <c r="NY1156" s="500" t="s">
        <v>1623</v>
      </c>
      <c r="OA1156" s="168"/>
      <c r="OB1156" s="168">
        <f t="shared" si="5076"/>
        <v>145</v>
      </c>
      <c r="OC1156" s="167" t="s">
        <v>63</v>
      </c>
      <c r="OD1156" s="10">
        <f t="shared" ref="OD1156" si="5491">OB1156*1.4</f>
        <v>203</v>
      </c>
      <c r="OE1156" s="10"/>
      <c r="OF1156" s="219"/>
      <c r="OG1156" s="167" t="s">
        <v>86</v>
      </c>
      <c r="OH1156" s="500" t="s">
        <v>1328</v>
      </c>
      <c r="OJ1156" s="168"/>
      <c r="OK1156" s="168">
        <f t="shared" si="5079"/>
        <v>6</v>
      </c>
      <c r="OL1156" s="167" t="s">
        <v>63</v>
      </c>
      <c r="OM1156" s="10">
        <f t="shared" ref="OM1156" si="5492">OK1156*1.4</f>
        <v>8.3999999999999986</v>
      </c>
      <c r="ON1156" s="10"/>
      <c r="OO1156" s="219"/>
      <c r="OP1156" s="167" t="s">
        <v>86</v>
      </c>
      <c r="OQ1156" s="500" t="s">
        <v>1901</v>
      </c>
      <c r="OS1156" s="168"/>
      <c r="OT1156" s="168">
        <f t="shared" si="5082"/>
        <v>0</v>
      </c>
      <c r="OU1156" s="167" t="s">
        <v>63</v>
      </c>
      <c r="OV1156" s="10">
        <f t="shared" ref="OV1156" si="5493">OT1156*1.4</f>
        <v>0</v>
      </c>
      <c r="OW1156" s="10"/>
      <c r="OX1156" s="219"/>
      <c r="OY1156" s="167" t="s">
        <v>86</v>
      </c>
      <c r="OZ1156" s="500" t="s">
        <v>472</v>
      </c>
      <c r="PB1156" s="168"/>
      <c r="PC1156" s="168">
        <f t="shared" si="5085"/>
        <v>0</v>
      </c>
      <c r="PD1156" s="167" t="s">
        <v>63</v>
      </c>
      <c r="PE1156" s="10">
        <f t="shared" ref="PE1156" si="5494">PC1156*1.4</f>
        <v>0</v>
      </c>
      <c r="PF1156" s="10"/>
      <c r="PG1156" s="219"/>
      <c r="PH1156" s="167" t="s">
        <v>86</v>
      </c>
      <c r="PI1156" s="500" t="s">
        <v>789</v>
      </c>
      <c r="PK1156" s="168"/>
      <c r="PL1156" s="168">
        <f t="shared" si="5088"/>
        <v>0</v>
      </c>
      <c r="PM1156" s="167" t="s">
        <v>63</v>
      </c>
      <c r="PN1156" s="10">
        <f t="shared" ref="PN1156" si="5495">PL1156*1.4</f>
        <v>0</v>
      </c>
      <c r="PO1156" s="10"/>
      <c r="PP1156" s="219"/>
      <c r="PQ1156" s="167" t="s">
        <v>86</v>
      </c>
      <c r="PR1156" s="500" t="s">
        <v>1901</v>
      </c>
      <c r="PT1156" s="168"/>
      <c r="PU1156" s="168">
        <f t="shared" si="5091"/>
        <v>0</v>
      </c>
      <c r="PV1156" s="167" t="s">
        <v>63</v>
      </c>
      <c r="PW1156" s="10">
        <f t="shared" ref="PW1156" si="5496">PU1156*1.4</f>
        <v>0</v>
      </c>
      <c r="PX1156" s="10"/>
      <c r="PY1156" s="219"/>
      <c r="PZ1156" s="167" t="s">
        <v>86</v>
      </c>
      <c r="QA1156" s="500" t="s">
        <v>1328</v>
      </c>
      <c r="QC1156" s="168"/>
      <c r="QD1156" s="168">
        <f t="shared" si="5094"/>
        <v>6</v>
      </c>
      <c r="QE1156" s="167" t="s">
        <v>63</v>
      </c>
      <c r="QF1156" s="10">
        <f t="shared" ref="QF1156" si="5497">QD1156*1.4</f>
        <v>8.3999999999999986</v>
      </c>
      <c r="QG1156" s="10"/>
      <c r="QH1156" s="219"/>
      <c r="QI1156" s="167" t="s">
        <v>86</v>
      </c>
      <c r="QJ1156" s="500" t="s">
        <v>587</v>
      </c>
      <c r="QL1156" s="168"/>
      <c r="QM1156" s="168">
        <f t="shared" si="5097"/>
        <v>13</v>
      </c>
      <c r="QN1156" s="167" t="s">
        <v>63</v>
      </c>
      <c r="QO1156" s="10">
        <f t="shared" ref="QO1156" si="5498">QM1156*1.4</f>
        <v>18.2</v>
      </c>
      <c r="QP1156" s="10"/>
      <c r="QQ1156" s="219"/>
      <c r="QR1156" s="167" t="s">
        <v>86</v>
      </c>
      <c r="QS1156" s="500" t="s">
        <v>1623</v>
      </c>
      <c r="QU1156" s="168"/>
      <c r="QV1156" s="168">
        <f t="shared" si="5100"/>
        <v>145</v>
      </c>
      <c r="QW1156" s="167" t="s">
        <v>63</v>
      </c>
      <c r="QX1156" s="10">
        <f t="shared" ref="QX1156" si="5499">QV1156*1.4</f>
        <v>203</v>
      </c>
      <c r="QY1156" s="10"/>
      <c r="QZ1156" s="219"/>
      <c r="RA1156" s="167" t="s">
        <v>86</v>
      </c>
      <c r="RB1156" s="500" t="s">
        <v>587</v>
      </c>
      <c r="RD1156" s="168"/>
      <c r="RE1156" s="168">
        <f t="shared" si="5103"/>
        <v>13</v>
      </c>
      <c r="RF1156" s="167" t="s">
        <v>63</v>
      </c>
      <c r="RG1156" s="10">
        <f t="shared" ref="RG1156" si="5500">RE1156*1.4</f>
        <v>18.2</v>
      </c>
      <c r="RH1156" s="10"/>
      <c r="RI1156" s="219"/>
      <c r="RJ1156" s="167" t="s">
        <v>86</v>
      </c>
      <c r="RK1156" s="500" t="s">
        <v>499</v>
      </c>
      <c r="RM1156" s="168"/>
      <c r="RN1156" s="168">
        <f t="shared" si="5106"/>
        <v>34</v>
      </c>
      <c r="RO1156" s="167" t="s">
        <v>63</v>
      </c>
      <c r="RP1156" s="10">
        <f t="shared" ref="RP1156" si="5501">RN1156*1.4</f>
        <v>47.599999999999994</v>
      </c>
      <c r="RQ1156" s="10"/>
      <c r="RR1156" s="219"/>
      <c r="RS1156" s="167" t="s">
        <v>86</v>
      </c>
      <c r="RT1156" s="500" t="s">
        <v>2981</v>
      </c>
      <c r="RV1156" s="168"/>
      <c r="RW1156" s="168">
        <f t="shared" si="5109"/>
        <v>42</v>
      </c>
      <c r="RX1156" s="167" t="s">
        <v>63</v>
      </c>
      <c r="RY1156" s="10">
        <f t="shared" ref="RY1156" si="5502">RW1156*1.4</f>
        <v>58.8</v>
      </c>
      <c r="RZ1156" s="10"/>
      <c r="SA1156" s="219"/>
      <c r="SB1156" s="167" t="s">
        <v>86</v>
      </c>
      <c r="SC1156" s="500" t="s">
        <v>474</v>
      </c>
      <c r="SE1156" s="168"/>
      <c r="SF1156" s="168">
        <f t="shared" si="5112"/>
        <v>0</v>
      </c>
      <c r="SG1156" s="167" t="s">
        <v>63</v>
      </c>
      <c r="SH1156" s="10">
        <f t="shared" ref="SH1156" si="5503">SF1156*1.4</f>
        <v>0</v>
      </c>
      <c r="SI1156" s="10"/>
      <c r="SJ1156" s="219"/>
      <c r="SK1156" s="167" t="s">
        <v>86</v>
      </c>
      <c r="SL1156" s="500" t="s">
        <v>1328</v>
      </c>
      <c r="SN1156" s="168"/>
      <c r="SO1156" s="168">
        <f t="shared" si="5115"/>
        <v>6</v>
      </c>
      <c r="SP1156" s="167" t="s">
        <v>63</v>
      </c>
      <c r="SQ1156" s="10">
        <f t="shared" ref="SQ1156" si="5504">SO1156*1.4</f>
        <v>8.3999999999999986</v>
      </c>
      <c r="SR1156" s="10"/>
      <c r="SS1156" s="219"/>
      <c r="ST1156" s="167" t="s">
        <v>86</v>
      </c>
      <c r="SU1156" s="500" t="s">
        <v>539</v>
      </c>
      <c r="SW1156" s="168"/>
      <c r="SX1156" s="168">
        <f t="shared" si="5118"/>
        <v>15</v>
      </c>
      <c r="SY1156" s="167" t="s">
        <v>63</v>
      </c>
      <c r="SZ1156" s="10">
        <f t="shared" ref="SZ1156" si="5505">SX1156*1.4</f>
        <v>21</v>
      </c>
      <c r="TA1156" s="10"/>
      <c r="TB1156" s="219"/>
      <c r="TC1156" s="167" t="s">
        <v>86</v>
      </c>
      <c r="TD1156" s="500" t="s">
        <v>475</v>
      </c>
      <c r="TF1156" s="168"/>
      <c r="TG1156" s="168">
        <f t="shared" si="5121"/>
        <v>1</v>
      </c>
      <c r="TH1156" s="167" t="s">
        <v>63</v>
      </c>
      <c r="TI1156" s="10">
        <f t="shared" ref="TI1156" si="5506">TG1156*1.4</f>
        <v>1.4</v>
      </c>
      <c r="TJ1156" s="10"/>
      <c r="TK1156" s="219"/>
      <c r="TL1156" s="167" t="s">
        <v>86</v>
      </c>
      <c r="TM1156" s="328" t="s">
        <v>526</v>
      </c>
      <c r="TO1156" s="168"/>
      <c r="TP1156" s="168">
        <f t="shared" si="5124"/>
        <v>0</v>
      </c>
      <c r="TQ1156" s="167" t="s">
        <v>63</v>
      </c>
      <c r="TR1156" s="10">
        <f t="shared" ref="TR1156" si="5507">TP1156*1.4</f>
        <v>0</v>
      </c>
      <c r="TS1156" s="10"/>
      <c r="TT1156" s="219"/>
      <c r="TU1156" s="167" t="s">
        <v>86</v>
      </c>
      <c r="TV1156" s="500" t="s">
        <v>2981</v>
      </c>
      <c r="TX1156" s="168"/>
      <c r="TY1156" s="168">
        <f t="shared" si="5127"/>
        <v>42</v>
      </c>
      <c r="TZ1156" s="167" t="s">
        <v>63</v>
      </c>
      <c r="UA1156" s="10">
        <f t="shared" ref="UA1156" si="5508">TY1156*1.4</f>
        <v>58.8</v>
      </c>
      <c r="UB1156" s="10"/>
      <c r="UC1156" s="219"/>
      <c r="UD1156" s="167" t="s">
        <v>86</v>
      </c>
      <c r="UE1156" s="328" t="s">
        <v>1901</v>
      </c>
      <c r="UG1156" s="168"/>
      <c r="UH1156" s="168">
        <f t="shared" si="5130"/>
        <v>0</v>
      </c>
      <c r="UI1156" s="167" t="s">
        <v>63</v>
      </c>
      <c r="UJ1156" s="10">
        <f t="shared" ref="UJ1156" si="5509">UH1156*1.4</f>
        <v>0</v>
      </c>
      <c r="UK1156" s="10"/>
      <c r="UL1156" s="219"/>
      <c r="UM1156" s="167" t="s">
        <v>86</v>
      </c>
      <c r="UN1156" s="500" t="s">
        <v>499</v>
      </c>
      <c r="UP1156" s="168"/>
      <c r="UQ1156" s="168">
        <f t="shared" si="5133"/>
        <v>34</v>
      </c>
      <c r="UR1156" s="167" t="s">
        <v>63</v>
      </c>
      <c r="US1156" s="10">
        <f t="shared" ref="US1156" si="5510">UQ1156*1.4</f>
        <v>47.599999999999994</v>
      </c>
      <c r="UT1156" s="10"/>
      <c r="UU1156" s="219"/>
      <c r="UV1156" s="167" t="s">
        <v>86</v>
      </c>
      <c r="UW1156" s="500" t="s">
        <v>2981</v>
      </c>
      <c r="UY1156" s="168"/>
      <c r="UZ1156" s="168">
        <f t="shared" si="5136"/>
        <v>42</v>
      </c>
      <c r="VA1156" s="167" t="s">
        <v>63</v>
      </c>
      <c r="VB1156" s="10">
        <f t="shared" ref="VB1156" si="5511">UZ1156*1.4</f>
        <v>58.8</v>
      </c>
      <c r="VC1156" s="10"/>
      <c r="VD1156" s="219"/>
      <c r="VE1156" s="167" t="s">
        <v>86</v>
      </c>
      <c r="VF1156" s="500" t="s">
        <v>561</v>
      </c>
      <c r="VH1156" s="168"/>
      <c r="VI1156" s="168">
        <f t="shared" si="5139"/>
        <v>0</v>
      </c>
      <c r="VJ1156" s="167" t="s">
        <v>63</v>
      </c>
      <c r="VK1156" s="10">
        <f t="shared" ref="VK1156" si="5512">VI1156*1.4</f>
        <v>0</v>
      </c>
      <c r="VL1156" s="10"/>
      <c r="VM1156" s="219"/>
      <c r="VN1156" s="167" t="s">
        <v>86</v>
      </c>
      <c r="VO1156" s="500" t="s">
        <v>499</v>
      </c>
      <c r="VQ1156" s="168"/>
      <c r="VR1156" s="168">
        <f t="shared" si="5142"/>
        <v>34</v>
      </c>
      <c r="VS1156" s="167" t="s">
        <v>63</v>
      </c>
      <c r="VT1156" s="10">
        <f t="shared" ref="VT1156" si="5513">VR1156*1.4</f>
        <v>47.599999999999994</v>
      </c>
      <c r="VU1156" s="10"/>
      <c r="VV1156" s="219"/>
      <c r="VW1156" s="167" t="s">
        <v>86</v>
      </c>
      <c r="VX1156" s="500" t="s">
        <v>682</v>
      </c>
      <c r="VZ1156" s="168"/>
      <c r="WA1156" s="168">
        <f t="shared" si="5145"/>
        <v>0</v>
      </c>
      <c r="WB1156" s="167" t="s">
        <v>63</v>
      </c>
      <c r="WC1156" s="10">
        <f t="shared" ref="WC1156" si="5514">WA1156*1.4</f>
        <v>0</v>
      </c>
      <c r="WD1156" s="10"/>
      <c r="WE1156" s="219"/>
      <c r="WF1156" s="167" t="s">
        <v>86</v>
      </c>
      <c r="WG1156" s="500" t="s">
        <v>1901</v>
      </c>
      <c r="WI1156" s="168"/>
      <c r="WJ1156" s="168">
        <f t="shared" si="5148"/>
        <v>0</v>
      </c>
      <c r="WK1156" s="167" t="s">
        <v>63</v>
      </c>
      <c r="WL1156" s="10">
        <f t="shared" ref="WL1156" si="5515">WJ1156*1.4</f>
        <v>0</v>
      </c>
      <c r="WM1156" s="10"/>
      <c r="WN1156" s="219"/>
      <c r="WO1156" s="167" t="s">
        <v>86</v>
      </c>
      <c r="WP1156" s="500" t="s">
        <v>1623</v>
      </c>
      <c r="WR1156" s="168"/>
      <c r="WS1156" s="168">
        <f t="shared" si="5151"/>
        <v>145</v>
      </c>
      <c r="WT1156" s="167" t="s">
        <v>63</v>
      </c>
      <c r="WU1156" s="10">
        <f t="shared" ref="WU1156" si="5516">WS1156*1.4</f>
        <v>203</v>
      </c>
      <c r="WV1156" s="10"/>
      <c r="WW1156" s="219"/>
      <c r="WX1156" s="167" t="s">
        <v>86</v>
      </c>
      <c r="WY1156" s="499" t="s">
        <v>2981</v>
      </c>
      <c r="XA1156" s="168"/>
      <c r="XB1156" s="168">
        <f t="shared" si="5154"/>
        <v>42</v>
      </c>
      <c r="XC1156" s="167" t="s">
        <v>63</v>
      </c>
      <c r="XD1156" s="10">
        <f t="shared" ref="XD1156" si="5517">XB1156*1.4</f>
        <v>58.8</v>
      </c>
      <c r="XE1156" s="10"/>
      <c r="XF1156" s="219"/>
      <c r="XG1156" s="167" t="s">
        <v>86</v>
      </c>
      <c r="XH1156" s="500" t="s">
        <v>587</v>
      </c>
      <c r="XJ1156" s="168"/>
      <c r="XK1156" s="168">
        <f t="shared" si="5157"/>
        <v>13</v>
      </c>
      <c r="XL1156" s="167" t="s">
        <v>63</v>
      </c>
      <c r="XM1156" s="10">
        <f t="shared" ref="XM1156" si="5518">XK1156*1.4</f>
        <v>18.2</v>
      </c>
      <c r="XN1156" s="10"/>
      <c r="XO1156" s="219"/>
      <c r="XP1156" s="167" t="s">
        <v>86</v>
      </c>
      <c r="XQ1156" s="500" t="s">
        <v>499</v>
      </c>
      <c r="XS1156" s="168"/>
      <c r="XT1156" s="168">
        <f t="shared" si="5160"/>
        <v>34</v>
      </c>
      <c r="XU1156" s="167" t="s">
        <v>63</v>
      </c>
      <c r="XV1156" s="10">
        <f t="shared" ref="XV1156" si="5519">XT1156*1.4</f>
        <v>47.599999999999994</v>
      </c>
      <c r="XW1156" s="10"/>
      <c r="XX1156" s="219"/>
      <c r="XY1156" s="167" t="s">
        <v>86</v>
      </c>
      <c r="XZ1156" s="500" t="s">
        <v>1623</v>
      </c>
      <c r="YB1156" s="168"/>
      <c r="YC1156" s="168">
        <f t="shared" si="5163"/>
        <v>145</v>
      </c>
      <c r="YD1156" s="167" t="s">
        <v>63</v>
      </c>
      <c r="YE1156" s="10">
        <f t="shared" ref="YE1156" si="5520">YC1156*1.4</f>
        <v>203</v>
      </c>
      <c r="YF1156" s="10"/>
      <c r="YG1156" s="219"/>
      <c r="YH1156" s="167" t="s">
        <v>86</v>
      </c>
      <c r="YI1156" s="500" t="s">
        <v>2008</v>
      </c>
      <c r="YK1156" s="168"/>
      <c r="YL1156" s="168">
        <f t="shared" si="5166"/>
        <v>0</v>
      </c>
      <c r="YM1156" s="167" t="s">
        <v>63</v>
      </c>
      <c r="YN1156" s="10">
        <f t="shared" ref="YN1156" si="5521">YL1156*1.4</f>
        <v>0</v>
      </c>
      <c r="YO1156" s="10"/>
      <c r="YP1156" s="219"/>
      <c r="YQ1156" s="167" t="s">
        <v>86</v>
      </c>
      <c r="YR1156" s="500" t="s">
        <v>561</v>
      </c>
      <c r="YT1156" s="168"/>
      <c r="YU1156" s="168">
        <f t="shared" si="5169"/>
        <v>0</v>
      </c>
      <c r="YV1156" s="167" t="s">
        <v>63</v>
      </c>
      <c r="YW1156" s="10">
        <f t="shared" ref="YW1156" si="5522">YU1156*1.4</f>
        <v>0</v>
      </c>
      <c r="YX1156" s="10"/>
      <c r="YY1156" s="219"/>
      <c r="YZ1156" s="167" t="s">
        <v>86</v>
      </c>
      <c r="ZA1156" s="500" t="s">
        <v>2013</v>
      </c>
      <c r="ZC1156" s="168"/>
      <c r="ZD1156" s="168">
        <f t="shared" si="5172"/>
        <v>0</v>
      </c>
      <c r="ZE1156" s="167" t="s">
        <v>63</v>
      </c>
      <c r="ZF1156" s="10">
        <f t="shared" ref="ZF1156" si="5523">ZD1156*1.4</f>
        <v>0</v>
      </c>
      <c r="ZG1156" s="10"/>
      <c r="ZH1156" s="219"/>
      <c r="ZI1156" s="167" t="s">
        <v>86</v>
      </c>
      <c r="ZJ1156" s="500" t="s">
        <v>1869</v>
      </c>
      <c r="ZL1156" s="168"/>
      <c r="ZM1156" s="168">
        <f t="shared" si="5175"/>
        <v>4</v>
      </c>
      <c r="ZN1156" s="167" t="s">
        <v>63</v>
      </c>
      <c r="ZO1156" s="10">
        <f t="shared" ref="ZO1156" si="5524">ZM1156*1.4</f>
        <v>5.6</v>
      </c>
      <c r="ZP1156" s="10"/>
      <c r="ZQ1156" s="219"/>
      <c r="ZR1156" s="167" t="s">
        <v>86</v>
      </c>
      <c r="ZS1156" s="498" t="s">
        <v>1869</v>
      </c>
      <c r="ZU1156" s="168"/>
      <c r="ZV1156" s="168">
        <f t="shared" si="5178"/>
        <v>4</v>
      </c>
      <c r="ZW1156" s="167" t="s">
        <v>63</v>
      </c>
      <c r="ZX1156" s="10">
        <f t="shared" ref="ZX1156" si="5525">ZV1156*1.4</f>
        <v>5.6</v>
      </c>
      <c r="ZY1156" s="10"/>
      <c r="ZZ1156" s="219"/>
      <c r="AAA1156" s="167" t="s">
        <v>86</v>
      </c>
      <c r="AAB1156" s="500" t="s">
        <v>1869</v>
      </c>
      <c r="AAD1156" s="168"/>
      <c r="AAE1156" s="168">
        <f t="shared" si="5181"/>
        <v>4</v>
      </c>
      <c r="AAF1156" s="167" t="s">
        <v>63</v>
      </c>
      <c r="AAG1156" s="10">
        <f t="shared" ref="AAG1156" si="5526">AAE1156*1.4</f>
        <v>5.6</v>
      </c>
      <c r="AAH1156" s="10"/>
      <c r="AAI1156" s="219"/>
      <c r="AAJ1156" s="167" t="s">
        <v>86</v>
      </c>
      <c r="AAK1156" s="500" t="s">
        <v>1630</v>
      </c>
      <c r="AAM1156" s="168"/>
      <c r="AAN1156" s="168">
        <f t="shared" si="5184"/>
        <v>26</v>
      </c>
      <c r="AAO1156" s="167" t="s">
        <v>63</v>
      </c>
      <c r="AAP1156" s="10">
        <f t="shared" ref="AAP1156" si="5527">AAN1156*1.4</f>
        <v>36.4</v>
      </c>
      <c r="AAQ1156" s="10"/>
      <c r="AAR1156" s="219"/>
      <c r="AAS1156" s="167" t="s">
        <v>86</v>
      </c>
      <c r="AAT1156" s="500" t="s">
        <v>472</v>
      </c>
      <c r="AAV1156" s="168"/>
      <c r="AAW1156" s="168">
        <f t="shared" si="5187"/>
        <v>0</v>
      </c>
      <c r="AAX1156" s="167" t="s">
        <v>63</v>
      </c>
      <c r="AAY1156" s="10">
        <f t="shared" ref="AAY1156" si="5528">AAW1156*1.4</f>
        <v>0</v>
      </c>
      <c r="AAZ1156" s="10"/>
      <c r="ABA1156" s="219"/>
      <c r="ABB1156" s="167" t="s">
        <v>86</v>
      </c>
      <c r="ABC1156" s="500" t="s">
        <v>1901</v>
      </c>
      <c r="ABE1156" s="168"/>
      <c r="ABF1156" s="168">
        <f t="shared" si="5190"/>
        <v>0</v>
      </c>
      <c r="ABG1156" s="167" t="s">
        <v>63</v>
      </c>
      <c r="ABH1156" s="10">
        <f t="shared" ref="ABH1156" si="5529">ABF1156*1.4</f>
        <v>0</v>
      </c>
      <c r="ABI1156" s="10"/>
      <c r="ABJ1156" s="219"/>
      <c r="ABK1156" s="167" t="s">
        <v>86</v>
      </c>
      <c r="ABL1156" s="500" t="s">
        <v>561</v>
      </c>
      <c r="ABN1156" s="168"/>
      <c r="ABO1156" s="168">
        <f t="shared" si="5193"/>
        <v>0</v>
      </c>
      <c r="ABP1156" s="167" t="s">
        <v>63</v>
      </c>
      <c r="ABQ1156" s="10">
        <f t="shared" ref="ABQ1156" si="5530">ABO1156*1.4</f>
        <v>0</v>
      </c>
      <c r="ABR1156" s="10"/>
      <c r="ABS1156" s="219"/>
      <c r="ABT1156" s="167" t="s">
        <v>86</v>
      </c>
      <c r="ABU1156" s="498" t="s">
        <v>1322</v>
      </c>
      <c r="ABW1156" s="168"/>
      <c r="ABX1156" s="168">
        <f t="shared" si="5196"/>
        <v>0</v>
      </c>
      <c r="ABY1156" s="167" t="s">
        <v>63</v>
      </c>
      <c r="ABZ1156" s="10">
        <f t="shared" ref="ABZ1156" si="5531">ABX1156*1.4</f>
        <v>0</v>
      </c>
      <c r="ACA1156" s="10"/>
      <c r="ACB1156" s="219"/>
      <c r="ACC1156" s="167" t="s">
        <v>86</v>
      </c>
      <c r="ACD1156" s="500" t="s">
        <v>1901</v>
      </c>
      <c r="ACF1156" s="168"/>
      <c r="ACG1156" s="168">
        <f t="shared" si="5199"/>
        <v>0</v>
      </c>
      <c r="ACH1156" s="167" t="s">
        <v>63</v>
      </c>
      <c r="ACI1156" s="10">
        <f t="shared" ref="ACI1156" si="5532">ACG1156*1.4</f>
        <v>0</v>
      </c>
      <c r="ACJ1156" s="10"/>
      <c r="ACK1156" s="219"/>
      <c r="ACL1156" s="167" t="s">
        <v>86</v>
      </c>
      <c r="ACM1156" s="500" t="s">
        <v>555</v>
      </c>
      <c r="ACO1156" s="168"/>
      <c r="ACP1156" s="168">
        <f t="shared" si="5202"/>
        <v>4</v>
      </c>
      <c r="ACQ1156" s="167" t="s">
        <v>63</v>
      </c>
      <c r="ACR1156" s="10">
        <f t="shared" ref="ACR1156" si="5533">ACP1156*1.4</f>
        <v>5.6</v>
      </c>
      <c r="ACS1156" s="10"/>
      <c r="ACT1156" s="219"/>
      <c r="ACU1156" s="167" t="s">
        <v>86</v>
      </c>
      <c r="ACV1156" s="500" t="s">
        <v>1709</v>
      </c>
      <c r="ACX1156" s="168"/>
      <c r="ACY1156" s="168">
        <f t="shared" si="5205"/>
        <v>20</v>
      </c>
      <c r="ACZ1156" s="167" t="s">
        <v>63</v>
      </c>
      <c r="ADA1156" s="10">
        <f t="shared" ref="ADA1156" si="5534">ACY1156*1.4</f>
        <v>28</v>
      </c>
      <c r="ADB1156" s="10"/>
      <c r="ADC1156" s="219"/>
      <c r="ADD1156" s="167" t="s">
        <v>86</v>
      </c>
      <c r="ADE1156" s="500" t="s">
        <v>526</v>
      </c>
      <c r="ADG1156" s="168"/>
      <c r="ADH1156" s="168">
        <f t="shared" si="5208"/>
        <v>0</v>
      </c>
      <c r="ADI1156" s="167" t="s">
        <v>63</v>
      </c>
      <c r="ADJ1156" s="10">
        <f t="shared" ref="ADJ1156" si="5535">ADH1156*1.4</f>
        <v>0</v>
      </c>
      <c r="ADK1156" s="10"/>
      <c r="ADL1156" s="219"/>
      <c r="ADM1156" s="167" t="s">
        <v>86</v>
      </c>
      <c r="ADN1156" s="500" t="s">
        <v>587</v>
      </c>
      <c r="ADP1156" s="168"/>
      <c r="ADQ1156" s="168">
        <f t="shared" si="5211"/>
        <v>13</v>
      </c>
      <c r="ADR1156" s="167" t="s">
        <v>63</v>
      </c>
      <c r="ADS1156" s="10">
        <f t="shared" ref="ADS1156" si="5536">ADQ1156*1.4</f>
        <v>18.2</v>
      </c>
      <c r="ADT1156" s="10"/>
      <c r="ADU1156" s="219"/>
      <c r="ADV1156" s="167" t="s">
        <v>86</v>
      </c>
      <c r="ADW1156" s="328" t="s">
        <v>1901</v>
      </c>
      <c r="ADY1156" s="168"/>
      <c r="ADZ1156" s="168">
        <f t="shared" si="5214"/>
        <v>0</v>
      </c>
      <c r="AEA1156" s="167" t="s">
        <v>63</v>
      </c>
      <c r="AEB1156" s="10">
        <f t="shared" ref="AEB1156" si="5537">ADZ1156*1.4</f>
        <v>0</v>
      </c>
      <c r="AEC1156" s="10"/>
      <c r="AED1156" s="219"/>
      <c r="AEE1156" s="167" t="s">
        <v>86</v>
      </c>
      <c r="AEF1156" s="500" t="s">
        <v>561</v>
      </c>
      <c r="AEH1156" s="168"/>
      <c r="AEI1156" s="168">
        <f t="shared" si="5217"/>
        <v>0</v>
      </c>
      <c r="AEJ1156" s="167" t="s">
        <v>63</v>
      </c>
      <c r="AEK1156" s="10">
        <f t="shared" ref="AEK1156" si="5538">AEI1156*1.4</f>
        <v>0</v>
      </c>
      <c r="AEL1156" s="10"/>
      <c r="AEM1156" s="219"/>
      <c r="AEN1156" s="167" t="s">
        <v>86</v>
      </c>
      <c r="AEO1156" s="500" t="s">
        <v>2008</v>
      </c>
      <c r="AEQ1156" s="168"/>
      <c r="AER1156" s="168">
        <f t="shared" si="5220"/>
        <v>0</v>
      </c>
      <c r="AES1156" s="167" t="s">
        <v>63</v>
      </c>
      <c r="AET1156" s="10">
        <f t="shared" ref="AET1156" si="5539">AER1156*1.4</f>
        <v>0</v>
      </c>
      <c r="AEU1156" s="10"/>
      <c r="AEV1156" s="219"/>
      <c r="AEW1156" s="167" t="s">
        <v>86</v>
      </c>
      <c r="AEX1156" s="500" t="s">
        <v>561</v>
      </c>
      <c r="AEZ1156" s="168"/>
      <c r="AFA1156" s="168">
        <f t="shared" si="5223"/>
        <v>0</v>
      </c>
      <c r="AFB1156" s="167" t="s">
        <v>63</v>
      </c>
      <c r="AFC1156" s="10">
        <f t="shared" ref="AFC1156" si="5540">AFA1156*1.4</f>
        <v>0</v>
      </c>
      <c r="AFD1156" s="10"/>
      <c r="AFE1156" s="219"/>
      <c r="AFF1156" s="167" t="s">
        <v>86</v>
      </c>
      <c r="AFG1156" s="500" t="s">
        <v>2981</v>
      </c>
      <c r="AFI1156" s="168"/>
      <c r="AFJ1156" s="168">
        <f t="shared" si="5226"/>
        <v>42</v>
      </c>
      <c r="AFK1156" s="167" t="s">
        <v>63</v>
      </c>
      <c r="AFL1156" s="10">
        <f t="shared" ref="AFL1156" si="5541">AFJ1156*1.4</f>
        <v>58.8</v>
      </c>
      <c r="AFM1156" s="10"/>
      <c r="AFN1156" s="219"/>
      <c r="AFO1156" s="167" t="s">
        <v>86</v>
      </c>
      <c r="AFP1156" s="500" t="s">
        <v>1901</v>
      </c>
      <c r="AFR1156" s="168"/>
      <c r="AFS1156" s="168">
        <f t="shared" si="5229"/>
        <v>0</v>
      </c>
      <c r="AFT1156" s="167" t="s">
        <v>63</v>
      </c>
      <c r="AFU1156" s="10">
        <f t="shared" ref="AFU1156" si="5542">AFS1156*1.4</f>
        <v>0</v>
      </c>
      <c r="AFV1156" s="10"/>
      <c r="AFW1156" s="219"/>
      <c r="AFX1156" s="167" t="s">
        <v>86</v>
      </c>
      <c r="AFY1156" s="500" t="s">
        <v>499</v>
      </c>
      <c r="AGA1156" s="168"/>
      <c r="AGB1156" s="168">
        <f t="shared" si="5232"/>
        <v>34</v>
      </c>
      <c r="AGC1156" s="167" t="s">
        <v>63</v>
      </c>
      <c r="AGD1156" s="10">
        <f t="shared" ref="AGD1156" si="5543">AGB1156*1.4</f>
        <v>47.599999999999994</v>
      </c>
      <c r="AGE1156" s="10"/>
      <c r="AGF1156" s="219"/>
      <c r="AGG1156" s="167" t="s">
        <v>86</v>
      </c>
      <c r="AGH1156" s="498" t="s">
        <v>561</v>
      </c>
      <c r="AGJ1156" s="168"/>
      <c r="AGK1156" s="168">
        <f t="shared" si="5235"/>
        <v>0</v>
      </c>
      <c r="AGL1156" s="167" t="s">
        <v>63</v>
      </c>
      <c r="AGM1156" s="10">
        <f t="shared" ref="AGM1156" si="5544">AGK1156*1.4</f>
        <v>0</v>
      </c>
      <c r="AGN1156" s="10"/>
      <c r="AGO1156" s="219"/>
      <c r="AGP1156" s="167" t="s">
        <v>86</v>
      </c>
      <c r="AGQ1156" s="500" t="s">
        <v>1901</v>
      </c>
      <c r="AGS1156" s="168"/>
      <c r="AGT1156" s="168">
        <f t="shared" si="5238"/>
        <v>0</v>
      </c>
      <c r="AGU1156" s="167" t="s">
        <v>63</v>
      </c>
      <c r="AGV1156" s="10">
        <f t="shared" ref="AGV1156" si="5545">AGT1156*1.4</f>
        <v>0</v>
      </c>
      <c r="AGW1156" s="10"/>
      <c r="AGX1156" s="219"/>
      <c r="AGY1156" s="167" t="s">
        <v>86</v>
      </c>
      <c r="AGZ1156" s="500" t="s">
        <v>946</v>
      </c>
      <c r="AHB1156" s="168"/>
      <c r="AHC1156" s="168">
        <f t="shared" si="5241"/>
        <v>2</v>
      </c>
      <c r="AHD1156" s="167" t="s">
        <v>63</v>
      </c>
      <c r="AHE1156" s="10">
        <f t="shared" ref="AHE1156" si="5546">AHC1156*1.4</f>
        <v>2.8</v>
      </c>
      <c r="AHF1156" s="10"/>
      <c r="AHG1156" s="219"/>
      <c r="AHH1156" s="167" t="s">
        <v>86</v>
      </c>
      <c r="AHI1156" s="500" t="s">
        <v>499</v>
      </c>
      <c r="AHK1156" s="168"/>
      <c r="AHL1156" s="168">
        <f t="shared" si="5244"/>
        <v>34</v>
      </c>
      <c r="AHM1156" s="167" t="s">
        <v>63</v>
      </c>
      <c r="AHN1156" s="10">
        <f t="shared" ref="AHN1156" si="5547">AHL1156*1.4</f>
        <v>47.599999999999994</v>
      </c>
      <c r="AHO1156" s="10"/>
      <c r="AHP1156" s="219"/>
      <c r="AHQ1156" s="167" t="s">
        <v>86</v>
      </c>
      <c r="AHR1156" s="500" t="s">
        <v>1328</v>
      </c>
      <c r="AHT1156" s="168"/>
      <c r="AHU1156" s="168">
        <f t="shared" si="5247"/>
        <v>6</v>
      </c>
      <c r="AHV1156" s="167" t="s">
        <v>63</v>
      </c>
      <c r="AHW1156" s="10">
        <f t="shared" ref="AHW1156" si="5548">AHU1156*1.4</f>
        <v>8.3999999999999986</v>
      </c>
      <c r="AHX1156" s="10"/>
      <c r="AHY1156" s="219"/>
      <c r="AHZ1156" s="167" t="s">
        <v>86</v>
      </c>
      <c r="AIA1156" s="500" t="s">
        <v>587</v>
      </c>
      <c r="AIC1156" s="168"/>
      <c r="AID1156" s="168">
        <f t="shared" si="5250"/>
        <v>13</v>
      </c>
      <c r="AIE1156" s="167" t="s">
        <v>63</v>
      </c>
      <c r="AIF1156" s="10">
        <f t="shared" ref="AIF1156" si="5549">AID1156*1.4</f>
        <v>18.2</v>
      </c>
      <c r="AIG1156" s="10"/>
      <c r="AIH1156" s="219"/>
      <c r="AII1156" s="167" t="s">
        <v>86</v>
      </c>
      <c r="AIJ1156" s="498" t="s">
        <v>561</v>
      </c>
      <c r="AIL1156" s="168"/>
      <c r="AIM1156" s="168">
        <f t="shared" si="5253"/>
        <v>0</v>
      </c>
      <c r="AIN1156" s="167" t="s">
        <v>63</v>
      </c>
      <c r="AIO1156" s="10">
        <f t="shared" ref="AIO1156" si="5550">AIM1156*1.4</f>
        <v>0</v>
      </c>
      <c r="AIP1156" s="10"/>
      <c r="AIQ1156" s="219"/>
      <c r="AIR1156" s="167" t="s">
        <v>86</v>
      </c>
      <c r="AIS1156" s="500" t="s">
        <v>474</v>
      </c>
      <c r="AIU1156" s="168"/>
      <c r="AIV1156" s="168">
        <f t="shared" si="5256"/>
        <v>0</v>
      </c>
      <c r="AIW1156" s="167" t="s">
        <v>63</v>
      </c>
      <c r="AIX1156" s="10">
        <f t="shared" ref="AIX1156" si="5551">AIV1156*1.4</f>
        <v>0</v>
      </c>
      <c r="AIY1156" s="10"/>
      <c r="AIZ1156" s="219"/>
      <c r="AJA1156" s="167" t="s">
        <v>86</v>
      </c>
      <c r="AJB1156" s="500" t="s">
        <v>472</v>
      </c>
      <c r="AJD1156" s="168"/>
      <c r="AJE1156" s="168">
        <f t="shared" si="5259"/>
        <v>0</v>
      </c>
      <c r="AJF1156" s="167" t="s">
        <v>63</v>
      </c>
      <c r="AJG1156" s="10">
        <f t="shared" ref="AJG1156" si="5552">AJE1156*1.4</f>
        <v>0</v>
      </c>
      <c r="AJH1156" s="10"/>
      <c r="AJI1156" s="219"/>
      <c r="AJJ1156" s="167" t="s">
        <v>86</v>
      </c>
      <c r="AJK1156" s="500" t="s">
        <v>2008</v>
      </c>
      <c r="AJM1156" s="168"/>
      <c r="AJN1156" s="168">
        <f t="shared" si="5262"/>
        <v>0</v>
      </c>
      <c r="AJO1156" s="167" t="s">
        <v>63</v>
      </c>
      <c r="AJP1156" s="10">
        <f t="shared" ref="AJP1156" si="5553">AJN1156*1.4</f>
        <v>0</v>
      </c>
      <c r="AJQ1156" s="10"/>
      <c r="AJR1156" s="219"/>
      <c r="AJS1156" s="167" t="s">
        <v>86</v>
      </c>
      <c r="AJT1156" s="500" t="s">
        <v>1322</v>
      </c>
      <c r="AJV1156" s="168"/>
      <c r="AJW1156" s="168">
        <f t="shared" si="5265"/>
        <v>0</v>
      </c>
      <c r="AJX1156" s="167" t="s">
        <v>63</v>
      </c>
      <c r="AJY1156" s="10">
        <f t="shared" ref="AJY1156" si="5554">AJW1156*1.4</f>
        <v>0</v>
      </c>
      <c r="AJZ1156" s="10"/>
      <c r="AKA1156" s="219"/>
      <c r="AKB1156" s="167" t="s">
        <v>86</v>
      </c>
      <c r="AKC1156" s="500" t="s">
        <v>561</v>
      </c>
      <c r="AKE1156" s="168"/>
      <c r="AKF1156" s="168">
        <f t="shared" si="5268"/>
        <v>0</v>
      </c>
      <c r="AKG1156" s="167" t="s">
        <v>63</v>
      </c>
      <c r="AKH1156" s="10">
        <f t="shared" ref="AKH1156" si="5555">AKF1156*1.4</f>
        <v>0</v>
      </c>
      <c r="AKI1156" s="10"/>
      <c r="AKJ1156" s="219"/>
      <c r="AKK1156" s="167" t="s">
        <v>86</v>
      </c>
      <c r="AKL1156" s="500" t="s">
        <v>682</v>
      </c>
      <c r="AKN1156" s="168"/>
      <c r="AKO1156" s="168">
        <f t="shared" si="5271"/>
        <v>0</v>
      </c>
      <c r="AKP1156" s="167" t="s">
        <v>63</v>
      </c>
      <c r="AKQ1156" s="10">
        <f t="shared" ref="AKQ1156" si="5556">AKO1156*1.4</f>
        <v>0</v>
      </c>
      <c r="AKR1156" s="10"/>
      <c r="AKS1156" s="219"/>
      <c r="AKT1156" s="167" t="s">
        <v>86</v>
      </c>
      <c r="AKU1156" s="500" t="s">
        <v>561</v>
      </c>
      <c r="AKW1156" s="168"/>
      <c r="AKX1156" s="168">
        <f t="shared" si="5274"/>
        <v>0</v>
      </c>
      <c r="AKY1156" s="167" t="s">
        <v>63</v>
      </c>
      <c r="AKZ1156" s="10">
        <f t="shared" ref="AKZ1156" si="5557">AKX1156*1.4</f>
        <v>0</v>
      </c>
      <c r="ALA1156" s="10"/>
      <c r="ALB1156" s="219"/>
      <c r="ALC1156" s="167" t="s">
        <v>86</v>
      </c>
      <c r="ALD1156" s="328" t="s">
        <v>587</v>
      </c>
      <c r="ALF1156" s="168"/>
      <c r="ALG1156" s="168">
        <f t="shared" si="5277"/>
        <v>13</v>
      </c>
      <c r="ALH1156" s="167" t="s">
        <v>63</v>
      </c>
      <c r="ALI1156" s="10">
        <f t="shared" ref="ALI1156" si="5558">ALG1156*1.4</f>
        <v>18.2</v>
      </c>
      <c r="ALJ1156" s="10"/>
      <c r="ALK1156" s="219"/>
      <c r="ALL1156" s="167" t="s">
        <v>86</v>
      </c>
      <c r="ALM1156" s="500" t="s">
        <v>789</v>
      </c>
      <c r="ALO1156" s="168"/>
      <c r="ALP1156" s="168">
        <f t="shared" si="5280"/>
        <v>0</v>
      </c>
      <c r="ALQ1156" s="167" t="s">
        <v>63</v>
      </c>
      <c r="ALR1156" s="10">
        <f t="shared" ref="ALR1156" si="5559">ALP1156*1.4</f>
        <v>0</v>
      </c>
      <c r="ALS1156" s="10"/>
      <c r="ALT1156" s="219"/>
      <c r="ALU1156" s="167" t="s">
        <v>86</v>
      </c>
      <c r="ALV1156" s="500" t="s">
        <v>1709</v>
      </c>
      <c r="ALX1156" s="168"/>
      <c r="ALY1156" s="168">
        <f t="shared" si="5283"/>
        <v>20</v>
      </c>
      <c r="ALZ1156" s="167" t="s">
        <v>63</v>
      </c>
      <c r="AMA1156" s="10">
        <f t="shared" ref="AMA1156" si="5560">ALY1156*1.4</f>
        <v>28</v>
      </c>
      <c r="AMB1156" s="10"/>
      <c r="AMC1156" s="219"/>
      <c r="AMD1156" s="167" t="s">
        <v>86</v>
      </c>
      <c r="AME1156" s="500" t="s">
        <v>1322</v>
      </c>
      <c r="AMG1156" s="168"/>
      <c r="AMH1156" s="168">
        <f t="shared" si="5286"/>
        <v>0</v>
      </c>
      <c r="AMI1156" s="167" t="s">
        <v>63</v>
      </c>
      <c r="AMJ1156" s="10">
        <f t="shared" ref="AMJ1156" si="5561">AMH1156*1.4</f>
        <v>0</v>
      </c>
      <c r="AMK1156" s="10"/>
      <c r="AML1156" s="219"/>
      <c r="AMM1156" s="167" t="s">
        <v>86</v>
      </c>
      <c r="AMN1156" s="500" t="s">
        <v>1623</v>
      </c>
      <c r="AMP1156" s="168"/>
      <c r="AMQ1156" s="168">
        <f t="shared" si="5289"/>
        <v>145</v>
      </c>
      <c r="AMR1156" s="167" t="s">
        <v>63</v>
      </c>
      <c r="AMS1156" s="10">
        <f t="shared" ref="AMS1156" si="5562">AMQ1156*1.4</f>
        <v>203</v>
      </c>
      <c r="AMT1156" s="10"/>
      <c r="AMU1156" s="219"/>
      <c r="AMV1156" s="167" t="s">
        <v>86</v>
      </c>
      <c r="AMW1156" s="500" t="s">
        <v>499</v>
      </c>
      <c r="AMY1156" s="168"/>
      <c r="AMZ1156" s="168">
        <f t="shared" si="5292"/>
        <v>34</v>
      </c>
      <c r="ANA1156" s="167" t="s">
        <v>63</v>
      </c>
      <c r="ANB1156" s="10">
        <f t="shared" ref="ANB1156" si="5563">AMZ1156*1.4</f>
        <v>47.599999999999994</v>
      </c>
      <c r="ANC1156" s="10"/>
      <c r="AND1156" s="219"/>
      <c r="ANE1156" s="167" t="s">
        <v>86</v>
      </c>
      <c r="ANF1156" s="500" t="s">
        <v>1901</v>
      </c>
      <c r="ANH1156" s="168"/>
      <c r="ANI1156" s="168">
        <f t="shared" si="5295"/>
        <v>0</v>
      </c>
      <c r="ANJ1156" s="167" t="s">
        <v>63</v>
      </c>
      <c r="ANK1156" s="10">
        <f t="shared" ref="ANK1156" si="5564">ANI1156*1.4</f>
        <v>0</v>
      </c>
      <c r="ANL1156" s="10"/>
      <c r="ANM1156" s="219"/>
      <c r="ANN1156" s="167" t="s">
        <v>86</v>
      </c>
      <c r="ANO1156" s="500" t="s">
        <v>2981</v>
      </c>
      <c r="ANQ1156" s="168"/>
      <c r="ANR1156" s="168">
        <f t="shared" si="5298"/>
        <v>42</v>
      </c>
      <c r="ANS1156" s="167" t="s">
        <v>63</v>
      </c>
      <c r="ANT1156" s="10">
        <f t="shared" ref="ANT1156" si="5565">ANR1156*1.4</f>
        <v>58.8</v>
      </c>
      <c r="ANU1156" s="10"/>
      <c r="ANV1156" s="219"/>
      <c r="ANW1156" s="167" t="s">
        <v>86</v>
      </c>
      <c r="ANX1156" s="502" t="s">
        <v>1623</v>
      </c>
      <c r="ANZ1156" s="168"/>
      <c r="AOA1156" s="168">
        <f t="shared" si="5301"/>
        <v>145</v>
      </c>
      <c r="AOB1156" s="167" t="s">
        <v>63</v>
      </c>
      <c r="AOC1156" s="10">
        <f t="shared" ref="AOC1156" si="5566">AOA1156*1.4</f>
        <v>203</v>
      </c>
      <c r="AOD1156" s="10"/>
      <c r="AOE1156" s="219"/>
      <c r="AOF1156" s="167" t="s">
        <v>86</v>
      </c>
      <c r="AOG1156" s="500" t="s">
        <v>587</v>
      </c>
      <c r="AOI1156" s="168"/>
      <c r="AOJ1156" s="168">
        <f t="shared" si="5304"/>
        <v>13</v>
      </c>
      <c r="AOK1156" s="167" t="s">
        <v>63</v>
      </c>
      <c r="AOL1156" s="10">
        <f t="shared" ref="AOL1156" si="5567">AOJ1156*1.4</f>
        <v>18.2</v>
      </c>
      <c r="AOM1156" s="10"/>
      <c r="AON1156" s="219"/>
      <c r="AOO1156" s="167" t="s">
        <v>86</v>
      </c>
      <c r="AOP1156" s="498" t="s">
        <v>587</v>
      </c>
      <c r="AOR1156" s="168"/>
      <c r="AOS1156" s="168">
        <f t="shared" si="5307"/>
        <v>13</v>
      </c>
      <c r="AOT1156" s="167" t="s">
        <v>63</v>
      </c>
      <c r="AOU1156" s="10">
        <f t="shared" ref="AOU1156" si="5568">AOS1156*1.4</f>
        <v>18.2</v>
      </c>
      <c r="AOV1156" s="10"/>
      <c r="AOW1156" s="219"/>
      <c r="AOX1156" s="167" t="s">
        <v>86</v>
      </c>
      <c r="AOY1156" s="500" t="s">
        <v>1901</v>
      </c>
      <c r="APA1156" s="168"/>
      <c r="APB1156" s="168">
        <f t="shared" si="5310"/>
        <v>0</v>
      </c>
      <c r="APC1156" s="167" t="s">
        <v>63</v>
      </c>
      <c r="APD1156" s="10">
        <f t="shared" ref="APD1156" si="5569">APB1156*1.4</f>
        <v>0</v>
      </c>
      <c r="APE1156" s="10"/>
      <c r="APF1156" s="219"/>
      <c r="APG1156" s="167" t="s">
        <v>86</v>
      </c>
      <c r="APH1156" s="500" t="s">
        <v>474</v>
      </c>
      <c r="APJ1156" s="168"/>
      <c r="APK1156" s="168">
        <f t="shared" si="5313"/>
        <v>0</v>
      </c>
      <c r="APL1156" s="167" t="s">
        <v>63</v>
      </c>
      <c r="APM1156" s="10">
        <f t="shared" ref="APM1156" si="5570">APK1156*1.4</f>
        <v>0</v>
      </c>
      <c r="APN1156" s="10"/>
      <c r="APO1156" s="219"/>
      <c r="APP1156" s="167" t="s">
        <v>86</v>
      </c>
      <c r="APQ1156" s="500" t="s">
        <v>526</v>
      </c>
      <c r="APS1156" s="168"/>
      <c r="APT1156" s="168">
        <f t="shared" si="5316"/>
        <v>0</v>
      </c>
      <c r="APU1156" s="167" t="s">
        <v>63</v>
      </c>
      <c r="APV1156" s="10">
        <f t="shared" ref="APV1156" si="5571">APT1156*1.4</f>
        <v>0</v>
      </c>
      <c r="APW1156" s="10"/>
      <c r="APX1156" s="219"/>
      <c r="APY1156" s="167" t="s">
        <v>86</v>
      </c>
      <c r="APZ1156" s="500" t="s">
        <v>2981</v>
      </c>
      <c r="AQB1156" s="168"/>
      <c r="AQC1156" s="168">
        <f t="shared" si="5319"/>
        <v>42</v>
      </c>
      <c r="AQD1156" s="167" t="s">
        <v>63</v>
      </c>
      <c r="AQE1156" s="10">
        <f t="shared" ref="AQE1156" si="5572">AQC1156*1.4</f>
        <v>58.8</v>
      </c>
      <c r="AQF1156" s="10"/>
      <c r="AQG1156" s="219"/>
      <c r="AQH1156" s="167" t="s">
        <v>86</v>
      </c>
      <c r="AQI1156" s="500" t="s">
        <v>526</v>
      </c>
      <c r="AQK1156" s="168"/>
      <c r="AQL1156" s="168">
        <f t="shared" si="5322"/>
        <v>0</v>
      </c>
      <c r="AQM1156" s="167" t="s">
        <v>63</v>
      </c>
      <c r="AQN1156" s="10">
        <f t="shared" ref="AQN1156" si="5573">AQL1156*1.4</f>
        <v>0</v>
      </c>
      <c r="AQO1156" s="10"/>
      <c r="AQP1156" s="219"/>
      <c r="AQQ1156" s="167" t="s">
        <v>86</v>
      </c>
      <c r="AQR1156" s="500" t="s">
        <v>1328</v>
      </c>
      <c r="AQT1156" s="168"/>
      <c r="AQU1156" s="168">
        <f t="shared" si="5325"/>
        <v>6</v>
      </c>
      <c r="AQV1156" s="167" t="s">
        <v>63</v>
      </c>
      <c r="AQW1156" s="10">
        <f t="shared" ref="AQW1156" si="5574">AQU1156*1.4</f>
        <v>8.3999999999999986</v>
      </c>
      <c r="AQX1156" s="10"/>
      <c r="AQY1156" s="219"/>
      <c r="AQZ1156" s="167" t="s">
        <v>86</v>
      </c>
      <c r="ARA1156" s="500" t="s">
        <v>1084</v>
      </c>
      <c r="ARC1156" s="168"/>
      <c r="ARD1156" s="168">
        <f t="shared" si="5328"/>
        <v>3</v>
      </c>
      <c r="ARE1156" s="167" t="s">
        <v>63</v>
      </c>
      <c r="ARF1156" s="10">
        <f t="shared" ref="ARF1156" si="5575">ARD1156*1.4</f>
        <v>4.1999999999999993</v>
      </c>
      <c r="ARG1156" s="10"/>
      <c r="ARH1156" s="219"/>
      <c r="ARI1156" s="167" t="s">
        <v>86</v>
      </c>
      <c r="ARJ1156" s="500" t="s">
        <v>561</v>
      </c>
      <c r="ARL1156" s="168"/>
      <c r="ARM1156" s="168">
        <f t="shared" si="5331"/>
        <v>0</v>
      </c>
      <c r="ARN1156" s="167" t="s">
        <v>63</v>
      </c>
      <c r="ARO1156" s="10">
        <f t="shared" ref="ARO1156" si="5576">ARM1156*1.4</f>
        <v>0</v>
      </c>
      <c r="ARP1156" s="10"/>
      <c r="ARQ1156" s="219"/>
      <c r="ARR1156" s="167" t="s">
        <v>86</v>
      </c>
      <c r="ARS1156" s="328" t="s">
        <v>587</v>
      </c>
      <c r="ARU1156" s="168"/>
      <c r="ARV1156" s="168">
        <f t="shared" si="5334"/>
        <v>13</v>
      </c>
      <c r="ARW1156" s="167" t="s">
        <v>63</v>
      </c>
      <c r="ARX1156" s="10">
        <f t="shared" ref="ARX1156" si="5577">ARV1156*1.4</f>
        <v>18.2</v>
      </c>
      <c r="ARY1156" s="10"/>
      <c r="ARZ1156" s="219"/>
      <c r="ASA1156" s="167" t="s">
        <v>86</v>
      </c>
      <c r="ASB1156" s="500" t="s">
        <v>2008</v>
      </c>
      <c r="ASD1156" s="168"/>
      <c r="ASE1156" s="168">
        <f t="shared" si="5337"/>
        <v>0</v>
      </c>
      <c r="ASF1156" s="167" t="s">
        <v>63</v>
      </c>
      <c r="ASG1156" s="10">
        <f t="shared" ref="ASG1156" si="5578">ASE1156*1.4</f>
        <v>0</v>
      </c>
      <c r="ASH1156" s="10"/>
      <c r="ASI1156" s="219"/>
      <c r="ASJ1156" s="167" t="s">
        <v>86</v>
      </c>
      <c r="ASK1156" s="500" t="s">
        <v>2981</v>
      </c>
      <c r="ASM1156" s="168"/>
      <c r="ASN1156" s="168">
        <f t="shared" si="5340"/>
        <v>42</v>
      </c>
      <c r="ASO1156" s="167" t="s">
        <v>63</v>
      </c>
      <c r="ASP1156" s="10">
        <f t="shared" ref="ASP1156" si="5579">ASN1156*1.4</f>
        <v>58.8</v>
      </c>
      <c r="ASQ1156" s="10"/>
      <c r="ASR1156" s="219"/>
      <c r="ASS1156" s="167" t="s">
        <v>86</v>
      </c>
      <c r="AST1156" s="500" t="s">
        <v>587</v>
      </c>
      <c r="ASV1156" s="168"/>
      <c r="ASW1156" s="168">
        <f t="shared" si="5343"/>
        <v>13</v>
      </c>
      <c r="ASX1156" s="167" t="s">
        <v>63</v>
      </c>
      <c r="ASY1156" s="10">
        <f t="shared" ref="ASY1156" si="5580">ASW1156*1.4</f>
        <v>18.2</v>
      </c>
      <c r="ASZ1156" s="10"/>
      <c r="ATA1156" s="219"/>
      <c r="ATB1156" s="167" t="s">
        <v>86</v>
      </c>
      <c r="ATC1156" s="500" t="s">
        <v>587</v>
      </c>
      <c r="ATE1156" s="168"/>
      <c r="ATF1156" s="168">
        <f t="shared" si="5346"/>
        <v>13</v>
      </c>
      <c r="ATG1156" s="167" t="s">
        <v>63</v>
      </c>
      <c r="ATH1156" s="10">
        <f t="shared" ref="ATH1156" si="5581">ATF1156*1.4</f>
        <v>18.2</v>
      </c>
      <c r="ATI1156" s="10"/>
      <c r="ATJ1156" s="219"/>
      <c r="ATK1156" s="167" t="s">
        <v>86</v>
      </c>
      <c r="ATL1156" s="500" t="s">
        <v>1941</v>
      </c>
      <c r="ATN1156" s="168"/>
      <c r="ATO1156" s="168">
        <f t="shared" si="5349"/>
        <v>28</v>
      </c>
      <c r="ATP1156" s="167" t="s">
        <v>63</v>
      </c>
      <c r="ATQ1156" s="10">
        <f t="shared" ref="ATQ1156" si="5582">ATO1156*1.4</f>
        <v>39.199999999999996</v>
      </c>
      <c r="ATR1156" s="10"/>
      <c r="ATS1156" s="219"/>
      <c r="ATT1156" s="167" t="s">
        <v>86</v>
      </c>
      <c r="ATU1156" s="500" t="s">
        <v>1328</v>
      </c>
      <c r="ATW1156" s="168"/>
      <c r="ATX1156" s="168">
        <f t="shared" si="5352"/>
        <v>6</v>
      </c>
      <c r="ATY1156" s="167" t="s">
        <v>63</v>
      </c>
      <c r="ATZ1156" s="10">
        <f t="shared" ref="ATZ1156" si="5583">ATX1156*1.4</f>
        <v>8.3999999999999986</v>
      </c>
      <c r="AUA1156" s="10"/>
      <c r="AUB1156" s="219"/>
      <c r="AUC1156" s="167" t="s">
        <v>86</v>
      </c>
      <c r="AUD1156" s="500" t="s">
        <v>587</v>
      </c>
      <c r="AUF1156" s="168"/>
      <c r="AUG1156" s="168">
        <f t="shared" si="5355"/>
        <v>13</v>
      </c>
      <c r="AUH1156" s="167" t="s">
        <v>63</v>
      </c>
      <c r="AUI1156" s="10">
        <f t="shared" ref="AUI1156" si="5584">AUG1156*1.4</f>
        <v>18.2</v>
      </c>
      <c r="AUJ1156" s="10"/>
      <c r="AUK1156" s="219"/>
      <c r="AUL1156" s="167" t="s">
        <v>86</v>
      </c>
      <c r="AUM1156" s="500" t="s">
        <v>1328</v>
      </c>
      <c r="AUO1156" s="168"/>
      <c r="AUP1156" s="168">
        <f t="shared" si="5358"/>
        <v>6</v>
      </c>
      <c r="AUQ1156" s="167" t="s">
        <v>63</v>
      </c>
      <c r="AUR1156" s="10">
        <f t="shared" ref="AUR1156" si="5585">AUP1156*1.4</f>
        <v>8.3999999999999986</v>
      </c>
      <c r="AUS1156" s="10"/>
      <c r="AUT1156" s="219"/>
      <c r="AUU1156" s="167" t="s">
        <v>86</v>
      </c>
      <c r="AUV1156" s="500" t="s">
        <v>561</v>
      </c>
      <c r="AUX1156" s="168"/>
      <c r="AUY1156" s="168">
        <f t="shared" si="5361"/>
        <v>0</v>
      </c>
      <c r="AUZ1156" s="167" t="s">
        <v>63</v>
      </c>
      <c r="AVA1156" s="10">
        <f t="shared" ref="AVA1156" si="5586">AUY1156*1.4</f>
        <v>0</v>
      </c>
      <c r="AVB1156" s="10"/>
      <c r="AVC1156" s="219"/>
      <c r="AVD1156" s="167" t="s">
        <v>86</v>
      </c>
      <c r="AVE1156" s="500" t="s">
        <v>499</v>
      </c>
      <c r="AVG1156" s="168"/>
      <c r="AVH1156" s="168">
        <f t="shared" si="5364"/>
        <v>34</v>
      </c>
      <c r="AVI1156" s="167" t="s">
        <v>63</v>
      </c>
      <c r="AVJ1156" s="10">
        <f t="shared" ref="AVJ1156" si="5587">AVH1156*1.4</f>
        <v>47.599999999999994</v>
      </c>
      <c r="AVK1156" s="10"/>
      <c r="AVL1156" s="219"/>
      <c r="AVM1156" s="167" t="s">
        <v>86</v>
      </c>
      <c r="AVN1156" s="328" t="s">
        <v>561</v>
      </c>
      <c r="AVP1156" s="168"/>
      <c r="AVQ1156" s="168">
        <f t="shared" si="5367"/>
        <v>0</v>
      </c>
      <c r="AVR1156" s="167" t="s">
        <v>63</v>
      </c>
      <c r="AVS1156" s="10">
        <f t="shared" ref="AVS1156" si="5588">AVQ1156*1.4</f>
        <v>0</v>
      </c>
      <c r="AVT1156" s="10"/>
      <c r="AVU1156" s="219"/>
      <c r="AVV1156" s="167" t="s">
        <v>86</v>
      </c>
      <c r="AVW1156" s="500" t="s">
        <v>2981</v>
      </c>
      <c r="AVY1156" s="168"/>
      <c r="AVZ1156" s="168">
        <f t="shared" si="5370"/>
        <v>42</v>
      </c>
      <c r="AWA1156" s="167" t="s">
        <v>63</v>
      </c>
      <c r="AWB1156" s="10">
        <f t="shared" ref="AWB1156" si="5589">AVZ1156*1.4</f>
        <v>58.8</v>
      </c>
      <c r="AWC1156" s="10"/>
      <c r="AWD1156" s="219"/>
      <c r="AWE1156" s="167" t="s">
        <v>86</v>
      </c>
      <c r="AWF1156" s="500" t="s">
        <v>499</v>
      </c>
      <c r="AWH1156" s="168"/>
      <c r="AWI1156" s="168">
        <f t="shared" si="5373"/>
        <v>34</v>
      </c>
      <c r="AWJ1156" s="167" t="s">
        <v>63</v>
      </c>
      <c r="AWK1156" s="10">
        <f t="shared" ref="AWK1156" si="5590">AWI1156*1.4</f>
        <v>47.599999999999994</v>
      </c>
      <c r="AWL1156" s="10"/>
      <c r="AWM1156" s="219"/>
      <c r="AWN1156" s="167" t="s">
        <v>86</v>
      </c>
      <c r="AWO1156" s="500" t="s">
        <v>526</v>
      </c>
      <c r="AWQ1156" s="168"/>
      <c r="AWR1156" s="168">
        <f t="shared" si="5376"/>
        <v>0</v>
      </c>
      <c r="AWS1156" s="167" t="s">
        <v>63</v>
      </c>
      <c r="AWT1156" s="10">
        <f t="shared" ref="AWT1156" si="5591">AWR1156*1.4</f>
        <v>0</v>
      </c>
      <c r="AWU1156" s="10"/>
      <c r="AWV1156" s="219"/>
      <c r="AWW1156" s="167" t="s">
        <v>86</v>
      </c>
      <c r="AWX1156" s="500" t="s">
        <v>1637</v>
      </c>
      <c r="AWZ1156" s="168"/>
      <c r="AXA1156" s="168">
        <f t="shared" si="5379"/>
        <v>67</v>
      </c>
      <c r="AXB1156" s="167" t="s">
        <v>63</v>
      </c>
      <c r="AXC1156" s="10">
        <f t="shared" ref="AXC1156" si="5592">AXA1156*1.4</f>
        <v>93.8</v>
      </c>
      <c r="AXD1156" s="10"/>
      <c r="AXE1156" s="219"/>
      <c r="AXF1156" s="167" t="s">
        <v>86</v>
      </c>
      <c r="AXG1156" s="498" t="s">
        <v>1322</v>
      </c>
      <c r="AXI1156" s="168"/>
      <c r="AXJ1156" s="168">
        <f t="shared" si="5382"/>
        <v>0</v>
      </c>
      <c r="AXK1156" s="167" t="s">
        <v>63</v>
      </c>
      <c r="AXL1156" s="10">
        <f t="shared" ref="AXL1156" si="5593">AXJ1156*1.4</f>
        <v>0</v>
      </c>
      <c r="AXM1156" s="10"/>
      <c r="AXN1156" s="219"/>
      <c r="AXO1156" s="167" t="s">
        <v>86</v>
      </c>
      <c r="AXP1156" s="500" t="s">
        <v>1901</v>
      </c>
      <c r="AXR1156" s="168"/>
      <c r="AXS1156" s="168">
        <f t="shared" si="5385"/>
        <v>0</v>
      </c>
      <c r="AXT1156" s="167" t="s">
        <v>63</v>
      </c>
      <c r="AXU1156" s="10">
        <f t="shared" ref="AXU1156" si="5594">AXS1156*1.4</f>
        <v>0</v>
      </c>
      <c r="AXV1156" s="10"/>
      <c r="AXW1156" s="219"/>
      <c r="AXX1156" s="167" t="s">
        <v>86</v>
      </c>
      <c r="AXY1156" s="500" t="s">
        <v>1901</v>
      </c>
      <c r="AYA1156" s="168"/>
      <c r="AYB1156" s="168">
        <f t="shared" si="5388"/>
        <v>0</v>
      </c>
      <c r="AYC1156" s="167" t="s">
        <v>63</v>
      </c>
      <c r="AYD1156" s="10">
        <f t="shared" ref="AYD1156" si="5595">AYB1156*1.4</f>
        <v>0</v>
      </c>
      <c r="AYE1156" s="10"/>
      <c r="AYF1156" s="219"/>
      <c r="AYG1156" s="167" t="s">
        <v>86</v>
      </c>
      <c r="AYH1156" s="500" t="s">
        <v>499</v>
      </c>
      <c r="AYJ1156" s="168"/>
      <c r="AYK1156" s="168">
        <f t="shared" si="5391"/>
        <v>34</v>
      </c>
      <c r="AYL1156" s="167" t="s">
        <v>63</v>
      </c>
      <c r="AYM1156" s="10">
        <f t="shared" ref="AYM1156" si="5596">AYK1156*1.4</f>
        <v>47.599999999999994</v>
      </c>
      <c r="AYN1156" s="10"/>
      <c r="AYO1156" s="219"/>
      <c r="AYP1156" s="167" t="s">
        <v>86</v>
      </c>
      <c r="AYQ1156" s="500" t="s">
        <v>1328</v>
      </c>
      <c r="AYS1156" s="168"/>
      <c r="AYT1156" s="168">
        <f t="shared" si="5394"/>
        <v>6</v>
      </c>
      <c r="AYU1156" s="167" t="s">
        <v>63</v>
      </c>
      <c r="AYV1156" s="10">
        <f t="shared" ref="AYV1156" si="5597">AYT1156*1.4</f>
        <v>8.3999999999999986</v>
      </c>
      <c r="AYW1156" s="10"/>
      <c r="AYX1156" s="219"/>
      <c r="AYY1156" s="167" t="s">
        <v>86</v>
      </c>
      <c r="AYZ1156" s="498" t="s">
        <v>561</v>
      </c>
      <c r="AZB1156" s="168"/>
      <c r="AZC1156" s="168">
        <f t="shared" si="5397"/>
        <v>0</v>
      </c>
      <c r="AZD1156" s="167" t="s">
        <v>63</v>
      </c>
      <c r="AZE1156" s="10">
        <f t="shared" ref="AZE1156" si="5598">AZC1156*1.4</f>
        <v>0</v>
      </c>
      <c r="AZF1156" s="10"/>
      <c r="AZG1156" s="219"/>
      <c r="AZH1156" s="167" t="s">
        <v>86</v>
      </c>
      <c r="AZI1156" s="500" t="s">
        <v>561</v>
      </c>
      <c r="AZK1156" s="168"/>
      <c r="AZL1156" s="168">
        <f t="shared" si="5400"/>
        <v>0</v>
      </c>
      <c r="AZM1156" s="167" t="s">
        <v>63</v>
      </c>
      <c r="AZN1156" s="10">
        <f t="shared" ref="AZN1156" si="5599">AZL1156*1.4</f>
        <v>0</v>
      </c>
      <c r="AZO1156" s="10"/>
      <c r="AZP1156" s="219"/>
      <c r="AZQ1156" s="167" t="s">
        <v>86</v>
      </c>
      <c r="AZR1156" s="500" t="s">
        <v>1311</v>
      </c>
      <c r="AZT1156" s="168"/>
      <c r="AZU1156" s="168">
        <f t="shared" si="5403"/>
        <v>2</v>
      </c>
      <c r="AZV1156" s="167" t="s">
        <v>63</v>
      </c>
      <c r="AZW1156" s="10">
        <f t="shared" ref="AZW1156" si="5600">AZU1156*1.4</f>
        <v>2.8</v>
      </c>
      <c r="AZX1156" s="10"/>
      <c r="AZY1156" s="219"/>
      <c r="AZZ1156" s="167" t="s">
        <v>86</v>
      </c>
      <c r="BAA1156" s="500" t="s">
        <v>561</v>
      </c>
      <c r="BAC1156" s="168"/>
      <c r="BAD1156" s="168">
        <f t="shared" si="5406"/>
        <v>0</v>
      </c>
      <c r="BAE1156" s="167" t="s">
        <v>63</v>
      </c>
      <c r="BAF1156" s="10">
        <f t="shared" ref="BAF1156" si="5601">BAD1156*1.4</f>
        <v>0</v>
      </c>
      <c r="BAG1156" s="10"/>
      <c r="BAH1156" s="219"/>
      <c r="BAI1156" s="167" t="s">
        <v>86</v>
      </c>
      <c r="BAJ1156" s="500" t="s">
        <v>1901</v>
      </c>
      <c r="BAL1156" s="168"/>
      <c r="BAM1156" s="168">
        <f t="shared" si="5409"/>
        <v>0</v>
      </c>
      <c r="BAN1156" s="167" t="s">
        <v>63</v>
      </c>
      <c r="BAO1156" s="10">
        <f t="shared" ref="BAO1156" si="5602">BAM1156*1.4</f>
        <v>0</v>
      </c>
      <c r="BAP1156" s="10"/>
      <c r="BAQ1156" s="219"/>
      <c r="BAR1156" s="167" t="s">
        <v>86</v>
      </c>
      <c r="BAS1156" s="500" t="s">
        <v>1901</v>
      </c>
      <c r="BAU1156" s="168"/>
      <c r="BAV1156" s="168">
        <f t="shared" si="5412"/>
        <v>0</v>
      </c>
      <c r="BAW1156" s="167" t="s">
        <v>63</v>
      </c>
      <c r="BAX1156" s="10">
        <f t="shared" ref="BAX1156" si="5603">BAV1156*1.4</f>
        <v>0</v>
      </c>
      <c r="BAY1156" s="10"/>
      <c r="BAZ1156" s="219"/>
      <c r="BBA1156" s="167" t="s">
        <v>86</v>
      </c>
      <c r="BBB1156" s="500" t="s">
        <v>561</v>
      </c>
      <c r="BBD1156" s="168"/>
      <c r="BBE1156" s="168">
        <f t="shared" si="5415"/>
        <v>0</v>
      </c>
      <c r="BBF1156" s="167" t="s">
        <v>63</v>
      </c>
      <c r="BBG1156" s="10">
        <f t="shared" ref="BBG1156" si="5604">BBE1156*1.4</f>
        <v>0</v>
      </c>
      <c r="BBH1156" s="10"/>
      <c r="BBI1156" s="219"/>
      <c r="BBJ1156" s="167" t="s">
        <v>86</v>
      </c>
      <c r="BBK1156" s="500" t="s">
        <v>499</v>
      </c>
      <c r="BBM1156" s="168"/>
      <c r="BBN1156" s="168">
        <f t="shared" si="5418"/>
        <v>34</v>
      </c>
      <c r="BBO1156" s="167" t="s">
        <v>63</v>
      </c>
      <c r="BBP1156" s="10">
        <f t="shared" ref="BBP1156" si="5605">BBN1156*1.4</f>
        <v>47.599999999999994</v>
      </c>
      <c r="BBQ1156" s="10"/>
      <c r="BBR1156" s="219"/>
      <c r="BBS1156" s="167" t="s">
        <v>86</v>
      </c>
      <c r="BBT1156" s="500" t="s">
        <v>499</v>
      </c>
      <c r="BBV1156" s="168"/>
      <c r="BBW1156" s="168">
        <f t="shared" si="5421"/>
        <v>34</v>
      </c>
      <c r="BBX1156" s="167" t="s">
        <v>63</v>
      </c>
      <c r="BBY1156" s="10">
        <f t="shared" ref="BBY1156" si="5606">BBW1156*1.4</f>
        <v>47.599999999999994</v>
      </c>
      <c r="BBZ1156" s="10"/>
      <c r="BCA1156" s="219"/>
      <c r="BCB1156" s="167" t="s">
        <v>86</v>
      </c>
      <c r="BCC1156" s="500" t="s">
        <v>1311</v>
      </c>
      <c r="BCE1156" s="168"/>
      <c r="BCF1156" s="168">
        <f t="shared" si="5424"/>
        <v>2</v>
      </c>
      <c r="BCG1156" s="167" t="s">
        <v>63</v>
      </c>
      <c r="BCH1156" s="10">
        <f t="shared" ref="BCH1156" si="5607">BCF1156*1.4</f>
        <v>2.8</v>
      </c>
      <c r="BCI1156" s="10"/>
      <c r="BCJ1156" s="219"/>
      <c r="BCK1156" s="167" t="s">
        <v>86</v>
      </c>
      <c r="BCL1156" s="500" t="s">
        <v>2981</v>
      </c>
      <c r="BCN1156" s="168"/>
      <c r="BCO1156" s="168">
        <f t="shared" si="5427"/>
        <v>42</v>
      </c>
      <c r="BCP1156" s="167" t="s">
        <v>63</v>
      </c>
      <c r="BCQ1156" s="10">
        <f t="shared" ref="BCQ1156" si="5608">BCO1156*1.4</f>
        <v>58.8</v>
      </c>
      <c r="BCR1156" s="10"/>
      <c r="BCS1156" s="219"/>
      <c r="BCT1156" s="167" t="s">
        <v>86</v>
      </c>
      <c r="BCU1156" s="500" t="s">
        <v>561</v>
      </c>
      <c r="BCW1156" s="168"/>
      <c r="BCX1156" s="168">
        <f t="shared" si="5430"/>
        <v>0</v>
      </c>
      <c r="BCY1156" s="167" t="s">
        <v>63</v>
      </c>
      <c r="BCZ1156" s="10">
        <f t="shared" ref="BCZ1156" si="5609">BCX1156*1.4</f>
        <v>0</v>
      </c>
      <c r="BDA1156" s="10"/>
      <c r="BDB1156" s="219"/>
      <c r="BDC1156" s="167" t="s">
        <v>86</v>
      </c>
      <c r="BDD1156" s="500" t="s">
        <v>499</v>
      </c>
      <c r="BDF1156" s="168"/>
      <c r="BDG1156" s="168">
        <f t="shared" si="5433"/>
        <v>34</v>
      </c>
      <c r="BDH1156" s="167" t="s">
        <v>63</v>
      </c>
      <c r="BDI1156" s="10">
        <f t="shared" ref="BDI1156" si="5610">BDG1156*1.4</f>
        <v>47.599999999999994</v>
      </c>
      <c r="BDJ1156" s="10"/>
      <c r="BDK1156" s="219"/>
      <c r="BDL1156" s="167" t="s">
        <v>86</v>
      </c>
      <c r="BDM1156" s="328" t="s">
        <v>1901</v>
      </c>
      <c r="BDO1156" s="168"/>
      <c r="BDP1156" s="168">
        <f t="shared" si="5436"/>
        <v>0</v>
      </c>
      <c r="BDQ1156" s="167" t="s">
        <v>63</v>
      </c>
      <c r="BDR1156" s="10">
        <f t="shared" ref="BDR1156" si="5611">BDP1156*1.4</f>
        <v>0</v>
      </c>
      <c r="BDS1156" s="10"/>
      <c r="BDT1156" s="219"/>
      <c r="BDU1156" s="167" t="s">
        <v>86</v>
      </c>
      <c r="BDV1156" s="500" t="s">
        <v>1869</v>
      </c>
      <c r="BDX1156" s="168"/>
      <c r="BDY1156" s="168">
        <f t="shared" si="5439"/>
        <v>4</v>
      </c>
      <c r="BDZ1156" s="167" t="s">
        <v>63</v>
      </c>
      <c r="BEA1156" s="10">
        <f t="shared" ref="BEA1156" si="5612">BDY1156*1.4</f>
        <v>5.6</v>
      </c>
      <c r="BEB1156" s="10"/>
      <c r="BEC1156" s="219"/>
      <c r="BED1156" s="167" t="s">
        <v>86</v>
      </c>
      <c r="BEE1156" s="498" t="s">
        <v>561</v>
      </c>
      <c r="BEG1156" s="168"/>
      <c r="BEH1156" s="168">
        <f t="shared" si="5442"/>
        <v>0</v>
      </c>
      <c r="BEI1156" s="167" t="s">
        <v>63</v>
      </c>
      <c r="BEJ1156" s="10">
        <f t="shared" ref="BEJ1156" si="5613">BEH1156*1.4</f>
        <v>0</v>
      </c>
      <c r="BEK1156" s="10"/>
      <c r="BEL1156" s="219"/>
      <c r="BEM1156" s="167" t="s">
        <v>86</v>
      </c>
      <c r="BEN1156" s="498" t="s">
        <v>2008</v>
      </c>
      <c r="BEP1156" s="168"/>
      <c r="BEQ1156" s="168">
        <f t="shared" si="5445"/>
        <v>0</v>
      </c>
      <c r="BER1156" s="167" t="s">
        <v>63</v>
      </c>
      <c r="BES1156" s="10">
        <f t="shared" ref="BES1156" si="5614">BEQ1156*1.4</f>
        <v>0</v>
      </c>
      <c r="BET1156" s="10"/>
      <c r="BEU1156" s="219"/>
      <c r="BEV1156" s="167" t="s">
        <v>86</v>
      </c>
      <c r="BEW1156" s="500" t="s">
        <v>561</v>
      </c>
      <c r="BEY1156" s="168"/>
      <c r="BEZ1156" s="168">
        <f t="shared" si="5448"/>
        <v>0</v>
      </c>
      <c r="BFA1156" s="167" t="s">
        <v>63</v>
      </c>
      <c r="BFB1156" s="10">
        <f t="shared" ref="BFB1156" si="5615">BEZ1156*1.4</f>
        <v>0</v>
      </c>
      <c r="BFC1156" s="10"/>
      <c r="BFD1156" s="219"/>
      <c r="BFE1156" s="167"/>
      <c r="BFF1156" s="327"/>
      <c r="BFH1156" s="168"/>
      <c r="BFI1156" s="168"/>
      <c r="BFJ1156" s="167"/>
      <c r="BFK1156" s="10"/>
      <c r="BFL1156" s="10"/>
      <c r="BFN1156" s="167"/>
      <c r="BFO1156" s="327"/>
      <c r="BFQ1156" s="168"/>
      <c r="BFR1156" s="168"/>
      <c r="BFS1156" s="167"/>
      <c r="BFT1156" s="10"/>
      <c r="BFU1156" s="10"/>
      <c r="BFW1156" s="167"/>
      <c r="BFX1156" s="328"/>
      <c r="BFZ1156" s="168"/>
      <c r="BGA1156" s="168"/>
      <c r="BGB1156" s="167"/>
      <c r="BGC1156" s="10"/>
      <c r="BGD1156" s="10"/>
      <c r="BGF1156" s="167"/>
      <c r="BGG1156" s="327"/>
      <c r="BGI1156" s="168"/>
      <c r="BGJ1156" s="168"/>
      <c r="BGK1156" s="167"/>
      <c r="BGL1156" s="10"/>
      <c r="BGM1156" s="10"/>
      <c r="BGO1156" s="167"/>
      <c r="BGP1156" s="328"/>
      <c r="BGR1156" s="168"/>
      <c r="BGS1156" s="168"/>
      <c r="BGT1156" s="167"/>
      <c r="BGU1156" s="10"/>
      <c r="BGV1156" s="10"/>
      <c r="BGX1156" s="167"/>
      <c r="BGY1156" s="327"/>
      <c r="BHA1156" s="168"/>
      <c r="BHB1156" s="168"/>
      <c r="BHC1156" s="167"/>
      <c r="BHD1156" s="10"/>
      <c r="BHE1156" s="10"/>
    </row>
    <row r="1157" spans="1:1565" s="14" customFormat="1" ht="15">
      <c r="A1157" s="167" t="s">
        <v>87</v>
      </c>
      <c r="B1157" s="325" t="s">
        <v>587</v>
      </c>
      <c r="D1157" s="168"/>
      <c r="E1157" s="168">
        <f>VLOOKUP(B1157,$A$1213:$F$2274,6,FALSE)</f>
        <v>13</v>
      </c>
      <c r="F1157" s="167" t="s">
        <v>65</v>
      </c>
      <c r="G1157" s="10">
        <f>E1157*1.3</f>
        <v>16.900000000000002</v>
      </c>
      <c r="H1157" s="10"/>
      <c r="I1157" s="219"/>
      <c r="J1157" s="167" t="s">
        <v>87</v>
      </c>
      <c r="K1157" s="325" t="s">
        <v>1623</v>
      </c>
      <c r="M1157" s="168"/>
      <c r="N1157" s="168">
        <f>VLOOKUP(K1157,$A$1213:$F$2274,6,FALSE)</f>
        <v>145</v>
      </c>
      <c r="O1157" s="167" t="s">
        <v>65</v>
      </c>
      <c r="P1157" s="10">
        <f>N1157*1.3</f>
        <v>188.5</v>
      </c>
      <c r="Q1157" s="10"/>
      <c r="R1157" s="219"/>
      <c r="S1157" s="167" t="s">
        <v>87</v>
      </c>
      <c r="T1157" s="325" t="s">
        <v>1630</v>
      </c>
      <c r="V1157" s="168"/>
      <c r="W1157" s="168">
        <f t="shared" si="4953"/>
        <v>26</v>
      </c>
      <c r="X1157" s="167" t="s">
        <v>65</v>
      </c>
      <c r="Y1157" s="10">
        <f t="shared" ref="Y1157" si="5616">W1157*1.3</f>
        <v>33.800000000000004</v>
      </c>
      <c r="Z1157" s="10"/>
      <c r="AA1157" s="219"/>
      <c r="AB1157" s="167" t="s">
        <v>87</v>
      </c>
      <c r="AC1157" s="325" t="s">
        <v>587</v>
      </c>
      <c r="AE1157" s="168"/>
      <c r="AF1157" s="168">
        <f t="shared" si="4956"/>
        <v>13</v>
      </c>
      <c r="AG1157" s="167" t="s">
        <v>65</v>
      </c>
      <c r="AH1157" s="10">
        <f t="shared" ref="AH1157" si="5617">AF1157*1.3</f>
        <v>16.900000000000002</v>
      </c>
      <c r="AI1157" s="10"/>
      <c r="AJ1157" s="219"/>
      <c r="AK1157" s="167" t="s">
        <v>87</v>
      </c>
      <c r="AL1157" s="498" t="s">
        <v>587</v>
      </c>
      <c r="AN1157" s="168"/>
      <c r="AO1157" s="168">
        <f t="shared" si="4959"/>
        <v>13</v>
      </c>
      <c r="AP1157" s="167" t="s">
        <v>65</v>
      </c>
      <c r="AQ1157" s="10">
        <f t="shared" ref="AQ1157" si="5618">AO1157*1.3</f>
        <v>16.900000000000002</v>
      </c>
      <c r="AR1157" s="10"/>
      <c r="AS1157" s="219"/>
      <c r="AT1157" s="167" t="s">
        <v>87</v>
      </c>
      <c r="AU1157" s="325" t="s">
        <v>561</v>
      </c>
      <c r="AW1157" s="168"/>
      <c r="AX1157" s="168">
        <f t="shared" si="4962"/>
        <v>0</v>
      </c>
      <c r="AY1157" s="167" t="s">
        <v>65</v>
      </c>
      <c r="AZ1157" s="10">
        <f t="shared" ref="AZ1157" si="5619">AX1157*1.3</f>
        <v>0</v>
      </c>
      <c r="BA1157" s="10"/>
      <c r="BB1157" s="219"/>
      <c r="BC1157" s="167" t="s">
        <v>87</v>
      </c>
      <c r="BD1157" s="325" t="s">
        <v>1869</v>
      </c>
      <c r="BF1157" s="168"/>
      <c r="BG1157" s="168">
        <f t="shared" si="4965"/>
        <v>4</v>
      </c>
      <c r="BH1157" s="167" t="s">
        <v>65</v>
      </c>
      <c r="BI1157" s="10">
        <f t="shared" ref="BI1157" si="5620">BG1157*1.3</f>
        <v>5.2</v>
      </c>
      <c r="BJ1157" s="10"/>
      <c r="BK1157" s="219"/>
      <c r="BL1157" s="167" t="s">
        <v>87</v>
      </c>
      <c r="BM1157" s="325" t="s">
        <v>587</v>
      </c>
      <c r="BO1157" s="168"/>
      <c r="BP1157" s="168">
        <f t="shared" si="4968"/>
        <v>13</v>
      </c>
      <c r="BQ1157" s="167" t="s">
        <v>65</v>
      </c>
      <c r="BR1157" s="10">
        <f t="shared" ref="BR1157" si="5621">BP1157*1.3</f>
        <v>16.900000000000002</v>
      </c>
      <c r="BS1157" s="10"/>
      <c r="BT1157" s="219"/>
      <c r="BU1157" s="167" t="s">
        <v>87</v>
      </c>
      <c r="BV1157" s="325" t="s">
        <v>499</v>
      </c>
      <c r="BX1157" s="168"/>
      <c r="BY1157" s="168">
        <f t="shared" si="4971"/>
        <v>34</v>
      </c>
      <c r="BZ1157" s="167" t="s">
        <v>65</v>
      </c>
      <c r="CA1157" s="10">
        <f t="shared" ref="CA1157" si="5622">BY1157*1.3</f>
        <v>44.2</v>
      </c>
      <c r="CB1157" s="10"/>
      <c r="CC1157" s="219"/>
      <c r="CD1157" s="167" t="s">
        <v>87</v>
      </c>
      <c r="CE1157" s="325" t="s">
        <v>1637</v>
      </c>
      <c r="CG1157" s="168"/>
      <c r="CH1157" s="168">
        <f t="shared" si="4974"/>
        <v>67</v>
      </c>
      <c r="CI1157" s="167" t="s">
        <v>65</v>
      </c>
      <c r="CJ1157" s="10">
        <f t="shared" ref="CJ1157" si="5623">CH1157*1.3</f>
        <v>87.100000000000009</v>
      </c>
      <c r="CK1157" s="10"/>
      <c r="CL1157" s="219"/>
      <c r="CM1157" s="167" t="s">
        <v>87</v>
      </c>
      <c r="CN1157" s="325" t="s">
        <v>1901</v>
      </c>
      <c r="CP1157" s="168"/>
      <c r="CQ1157" s="168">
        <f t="shared" si="4977"/>
        <v>0</v>
      </c>
      <c r="CR1157" s="167" t="s">
        <v>65</v>
      </c>
      <c r="CS1157" s="10">
        <f t="shared" ref="CS1157" si="5624">CQ1157*1.3</f>
        <v>0</v>
      </c>
      <c r="CT1157" s="10"/>
      <c r="CU1157" s="219"/>
      <c r="CV1157" s="167" t="s">
        <v>87</v>
      </c>
      <c r="CW1157" s="325" t="s">
        <v>1709</v>
      </c>
      <c r="CY1157" s="168"/>
      <c r="CZ1157" s="168">
        <f t="shared" si="4980"/>
        <v>20</v>
      </c>
      <c r="DA1157" s="167" t="s">
        <v>65</v>
      </c>
      <c r="DB1157" s="10">
        <f t="shared" ref="DB1157" si="5625">CZ1157*1.3</f>
        <v>26</v>
      </c>
      <c r="DC1157" s="10"/>
      <c r="DD1157" s="219"/>
      <c r="DE1157" s="167" t="s">
        <v>87</v>
      </c>
      <c r="DF1157" s="325" t="s">
        <v>561</v>
      </c>
      <c r="DH1157" s="168"/>
      <c r="DI1157" s="168">
        <f t="shared" si="4983"/>
        <v>0</v>
      </c>
      <c r="DJ1157" s="167" t="s">
        <v>65</v>
      </c>
      <c r="DK1157" s="10">
        <f t="shared" ref="DK1157" si="5626">DI1157*1.3</f>
        <v>0</v>
      </c>
      <c r="DL1157" s="10"/>
      <c r="DM1157" s="219"/>
      <c r="DN1157" s="167" t="s">
        <v>87</v>
      </c>
      <c r="DO1157" s="325" t="s">
        <v>1869</v>
      </c>
      <c r="DQ1157" s="168"/>
      <c r="DR1157" s="168">
        <f t="shared" si="4986"/>
        <v>4</v>
      </c>
      <c r="DS1157" s="167" t="s">
        <v>65</v>
      </c>
      <c r="DT1157" s="10">
        <f t="shared" ref="DT1157" si="5627">DR1157*1.3</f>
        <v>5.2</v>
      </c>
      <c r="DU1157" s="10"/>
      <c r="DV1157" s="219"/>
      <c r="DW1157" s="167" t="s">
        <v>87</v>
      </c>
      <c r="DX1157" s="325" t="s">
        <v>2008</v>
      </c>
      <c r="DZ1157" s="168"/>
      <c r="EA1157" s="168">
        <f t="shared" si="4989"/>
        <v>0</v>
      </c>
      <c r="EB1157" s="167" t="s">
        <v>65</v>
      </c>
      <c r="EC1157" s="10">
        <f t="shared" ref="EC1157" si="5628">EA1157*1.3</f>
        <v>0</v>
      </c>
      <c r="ED1157" s="10"/>
      <c r="EE1157" s="219"/>
      <c r="EF1157" s="167" t="s">
        <v>87</v>
      </c>
      <c r="EG1157" s="325" t="s">
        <v>1901</v>
      </c>
      <c r="EI1157" s="168"/>
      <c r="EJ1157" s="168">
        <f t="shared" si="4992"/>
        <v>0</v>
      </c>
      <c r="EK1157" s="167" t="s">
        <v>65</v>
      </c>
      <c r="EL1157" s="10">
        <f t="shared" ref="EL1157" si="5629">EJ1157*1.3</f>
        <v>0</v>
      </c>
      <c r="EM1157" s="10"/>
      <c r="EN1157" s="219"/>
      <c r="EO1157" s="167" t="s">
        <v>87</v>
      </c>
      <c r="EP1157" s="325" t="s">
        <v>1084</v>
      </c>
      <c r="ER1157" s="168"/>
      <c r="ES1157" s="168">
        <f t="shared" si="4995"/>
        <v>3</v>
      </c>
      <c r="ET1157" s="167" t="s">
        <v>65</v>
      </c>
      <c r="EU1157" s="10">
        <f t="shared" ref="EU1157" si="5630">ES1157*1.3</f>
        <v>3.9000000000000004</v>
      </c>
      <c r="EV1157" s="10"/>
      <c r="EW1157" s="219"/>
      <c r="EX1157" s="167" t="s">
        <v>87</v>
      </c>
      <c r="EY1157" s="325" t="s">
        <v>1941</v>
      </c>
      <c r="FA1157" s="168"/>
      <c r="FB1157" s="168">
        <f t="shared" si="4998"/>
        <v>28</v>
      </c>
      <c r="FC1157" s="167" t="s">
        <v>65</v>
      </c>
      <c r="FD1157" s="10">
        <f t="shared" ref="FD1157" si="5631">FB1157*1.3</f>
        <v>36.4</v>
      </c>
      <c r="FE1157" s="10"/>
      <c r="FF1157" s="219"/>
      <c r="FG1157" s="167" t="s">
        <v>87</v>
      </c>
      <c r="FH1157" s="325" t="s">
        <v>1084</v>
      </c>
      <c r="FJ1157" s="168"/>
      <c r="FK1157" s="168">
        <f t="shared" si="5001"/>
        <v>3</v>
      </c>
      <c r="FL1157" s="167" t="s">
        <v>65</v>
      </c>
      <c r="FM1157" s="10">
        <f t="shared" ref="FM1157" si="5632">FK1157*1.3</f>
        <v>3.9000000000000004</v>
      </c>
      <c r="FN1157" s="10"/>
      <c r="FO1157" s="219"/>
      <c r="FP1157" s="167" t="s">
        <v>87</v>
      </c>
      <c r="FQ1157" s="325" t="s">
        <v>499</v>
      </c>
      <c r="FS1157" s="168"/>
      <c r="FT1157" s="168">
        <f t="shared" si="5004"/>
        <v>34</v>
      </c>
      <c r="FU1157" s="167" t="s">
        <v>65</v>
      </c>
      <c r="FV1157" s="10">
        <f t="shared" ref="FV1157" si="5633">FT1157*1.3</f>
        <v>44.2</v>
      </c>
      <c r="FW1157" s="10"/>
      <c r="FX1157" s="219"/>
      <c r="FY1157" s="167" t="s">
        <v>87</v>
      </c>
      <c r="FZ1157" s="325" t="s">
        <v>499</v>
      </c>
      <c r="GB1157" s="168"/>
      <c r="GC1157" s="168">
        <f t="shared" si="5007"/>
        <v>34</v>
      </c>
      <c r="GD1157" s="167" t="s">
        <v>65</v>
      </c>
      <c r="GE1157" s="10">
        <f t="shared" ref="GE1157" si="5634">GC1157*1.3</f>
        <v>44.2</v>
      </c>
      <c r="GF1157" s="10"/>
      <c r="GG1157" s="219"/>
      <c r="GH1157" s="167" t="s">
        <v>87</v>
      </c>
      <c r="GI1157" s="325" t="s">
        <v>587</v>
      </c>
      <c r="GK1157" s="168"/>
      <c r="GL1157" s="168">
        <f t="shared" si="5010"/>
        <v>13</v>
      </c>
      <c r="GM1157" s="167" t="s">
        <v>65</v>
      </c>
      <c r="GN1157" s="10">
        <f t="shared" ref="GN1157" si="5635">GL1157*1.3</f>
        <v>16.900000000000002</v>
      </c>
      <c r="GO1157" s="10"/>
      <c r="GP1157" s="219"/>
      <c r="GQ1157" s="167" t="s">
        <v>87</v>
      </c>
      <c r="GR1157" s="325" t="s">
        <v>561</v>
      </c>
      <c r="GT1157" s="168"/>
      <c r="GU1157" s="168">
        <f t="shared" si="5013"/>
        <v>0</v>
      </c>
      <c r="GV1157" s="167" t="s">
        <v>65</v>
      </c>
      <c r="GW1157" s="10">
        <f t="shared" ref="GW1157" si="5636">GU1157*1.3</f>
        <v>0</v>
      </c>
      <c r="GX1157" s="10"/>
      <c r="GY1157" s="219"/>
      <c r="GZ1157" s="167" t="s">
        <v>87</v>
      </c>
      <c r="HA1157" s="325" t="s">
        <v>1311</v>
      </c>
      <c r="HC1157" s="168"/>
      <c r="HD1157" s="168">
        <f t="shared" si="5016"/>
        <v>2</v>
      </c>
      <c r="HE1157" s="167" t="s">
        <v>65</v>
      </c>
      <c r="HF1157" s="10">
        <f t="shared" ref="HF1157" si="5637">HD1157*1.3</f>
        <v>2.6</v>
      </c>
      <c r="HG1157" s="10"/>
      <c r="HH1157" s="219"/>
      <c r="HI1157" s="167" t="s">
        <v>87</v>
      </c>
      <c r="HJ1157" s="325" t="s">
        <v>1709</v>
      </c>
      <c r="HL1157" s="168"/>
      <c r="HM1157" s="168">
        <f t="shared" si="5019"/>
        <v>20</v>
      </c>
      <c r="HN1157" s="167" t="s">
        <v>65</v>
      </c>
      <c r="HO1157" s="10">
        <f t="shared" ref="HO1157" si="5638">HM1157*1.3</f>
        <v>26</v>
      </c>
      <c r="HP1157" s="10"/>
      <c r="HQ1157" s="219"/>
      <c r="HR1157" s="167" t="s">
        <v>87</v>
      </c>
      <c r="HS1157" s="325" t="s">
        <v>1630</v>
      </c>
      <c r="HU1157" s="168"/>
      <c r="HV1157" s="168">
        <f t="shared" si="5022"/>
        <v>26</v>
      </c>
      <c r="HW1157" s="167" t="s">
        <v>65</v>
      </c>
      <c r="HX1157" s="10">
        <f t="shared" ref="HX1157" si="5639">HV1157*1.3</f>
        <v>33.800000000000004</v>
      </c>
      <c r="HY1157" s="10"/>
      <c r="HZ1157" s="219"/>
      <c r="IA1157" s="167" t="s">
        <v>87</v>
      </c>
      <c r="IB1157" s="325" t="s">
        <v>1901</v>
      </c>
      <c r="ID1157" s="168"/>
      <c r="IE1157" s="168">
        <f t="shared" si="5025"/>
        <v>0</v>
      </c>
      <c r="IF1157" s="167" t="s">
        <v>65</v>
      </c>
      <c r="IG1157" s="10">
        <f t="shared" ref="IG1157" si="5640">IE1157*1.3</f>
        <v>0</v>
      </c>
      <c r="IH1157" s="10"/>
      <c r="II1157" s="219"/>
      <c r="IJ1157" s="167" t="s">
        <v>87</v>
      </c>
      <c r="IK1157" s="325" t="s">
        <v>1311</v>
      </c>
      <c r="IM1157" s="168"/>
      <c r="IN1157" s="168">
        <f t="shared" si="5028"/>
        <v>2</v>
      </c>
      <c r="IO1157" s="167" t="s">
        <v>65</v>
      </c>
      <c r="IP1157" s="10">
        <f t="shared" ref="IP1157" si="5641">IN1157*1.3</f>
        <v>2.6</v>
      </c>
      <c r="IQ1157" s="10"/>
      <c r="IR1157" s="219"/>
      <c r="IS1157" s="167" t="s">
        <v>87</v>
      </c>
      <c r="IT1157" s="325" t="s">
        <v>1901</v>
      </c>
      <c r="IV1157" s="168"/>
      <c r="IW1157" s="168">
        <f t="shared" si="5031"/>
        <v>0</v>
      </c>
      <c r="IX1157" s="167" t="s">
        <v>65</v>
      </c>
      <c r="IY1157" s="10">
        <f t="shared" ref="IY1157" si="5642">IW1157*1.3</f>
        <v>0</v>
      </c>
      <c r="IZ1157" s="10"/>
      <c r="JA1157" s="219"/>
      <c r="JB1157" s="167" t="s">
        <v>87</v>
      </c>
      <c r="JC1157" s="500" t="s">
        <v>1637</v>
      </c>
      <c r="JE1157" s="168"/>
      <c r="JF1157" s="168">
        <f t="shared" si="5034"/>
        <v>67</v>
      </c>
      <c r="JG1157" s="167" t="s">
        <v>65</v>
      </c>
      <c r="JH1157" s="10">
        <f t="shared" ref="JH1157" si="5643">JF1157*1.3</f>
        <v>87.100000000000009</v>
      </c>
      <c r="JI1157" s="10"/>
      <c r="JJ1157" s="219"/>
      <c r="JK1157" s="167" t="s">
        <v>87</v>
      </c>
      <c r="JL1157" s="500" t="s">
        <v>587</v>
      </c>
      <c r="JN1157" s="168"/>
      <c r="JO1157" s="168">
        <f t="shared" si="5037"/>
        <v>13</v>
      </c>
      <c r="JP1157" s="167" t="s">
        <v>65</v>
      </c>
      <c r="JQ1157" s="10">
        <f t="shared" ref="JQ1157" si="5644">JO1157*1.3</f>
        <v>16.900000000000002</v>
      </c>
      <c r="JR1157" s="10"/>
      <c r="JS1157" s="219"/>
      <c r="JT1157" s="167" t="s">
        <v>87</v>
      </c>
      <c r="JU1157" s="500" t="s">
        <v>1941</v>
      </c>
      <c r="JW1157" s="168"/>
      <c r="JX1157" s="168">
        <f t="shared" si="5040"/>
        <v>28</v>
      </c>
      <c r="JY1157" s="167" t="s">
        <v>65</v>
      </c>
      <c r="JZ1157" s="10">
        <f t="shared" ref="JZ1157" si="5645">JX1157*1.3</f>
        <v>36.4</v>
      </c>
      <c r="KA1157" s="10"/>
      <c r="KB1157" s="219"/>
      <c r="KC1157" s="167" t="s">
        <v>87</v>
      </c>
      <c r="KD1157" s="500" t="s">
        <v>789</v>
      </c>
      <c r="KF1157" s="168"/>
      <c r="KG1157" s="168">
        <f t="shared" si="5043"/>
        <v>0</v>
      </c>
      <c r="KH1157" s="167" t="s">
        <v>65</v>
      </c>
      <c r="KI1157" s="10">
        <f t="shared" ref="KI1157" si="5646">KG1157*1.3</f>
        <v>0</v>
      </c>
      <c r="KJ1157" s="10"/>
      <c r="KK1157" s="219"/>
      <c r="KL1157" s="167" t="s">
        <v>87</v>
      </c>
      <c r="KM1157" s="500" t="s">
        <v>561</v>
      </c>
      <c r="KO1157" s="168"/>
      <c r="KP1157" s="168">
        <f t="shared" si="5046"/>
        <v>0</v>
      </c>
      <c r="KQ1157" s="167" t="s">
        <v>65</v>
      </c>
      <c r="KR1157" s="10">
        <f t="shared" ref="KR1157" si="5647">KP1157*1.3</f>
        <v>0</v>
      </c>
      <c r="KS1157" s="10"/>
      <c r="KT1157" s="219"/>
      <c r="KU1157" s="167" t="s">
        <v>87</v>
      </c>
      <c r="KV1157" s="328" t="s">
        <v>472</v>
      </c>
      <c r="KX1157" s="168"/>
      <c r="KY1157" s="168">
        <f t="shared" si="5049"/>
        <v>0</v>
      </c>
      <c r="KZ1157" s="167" t="s">
        <v>65</v>
      </c>
      <c r="LA1157" s="10">
        <f t="shared" ref="LA1157" si="5648">KY1157*1.3</f>
        <v>0</v>
      </c>
      <c r="LB1157" s="10"/>
      <c r="LC1157" s="219"/>
      <c r="LD1157" s="167" t="s">
        <v>87</v>
      </c>
      <c r="LE1157" s="500" t="s">
        <v>587</v>
      </c>
      <c r="LG1157" s="168"/>
      <c r="LH1157" s="168">
        <f t="shared" si="5052"/>
        <v>13</v>
      </c>
      <c r="LI1157" s="167" t="s">
        <v>65</v>
      </c>
      <c r="LJ1157" s="10">
        <f t="shared" ref="LJ1157" si="5649">LH1157*1.3</f>
        <v>16.900000000000002</v>
      </c>
      <c r="LK1157" s="10"/>
      <c r="LL1157" s="219"/>
      <c r="LM1157" s="167" t="s">
        <v>87</v>
      </c>
      <c r="LN1157" s="500" t="s">
        <v>587</v>
      </c>
      <c r="LP1157" s="168"/>
      <c r="LQ1157" s="168">
        <f t="shared" si="5055"/>
        <v>13</v>
      </c>
      <c r="LR1157" s="167" t="s">
        <v>65</v>
      </c>
      <c r="LS1157" s="10">
        <f t="shared" ref="LS1157" si="5650">LQ1157*1.3</f>
        <v>16.900000000000002</v>
      </c>
      <c r="LT1157" s="10"/>
      <c r="LU1157" s="219"/>
      <c r="LV1157" s="167" t="s">
        <v>87</v>
      </c>
      <c r="LW1157" s="500" t="s">
        <v>526</v>
      </c>
      <c r="LY1157" s="168"/>
      <c r="LZ1157" s="168">
        <f t="shared" si="5058"/>
        <v>0</v>
      </c>
      <c r="MA1157" s="167" t="s">
        <v>65</v>
      </c>
      <c r="MB1157" s="10">
        <f t="shared" ref="MB1157" si="5651">LZ1157*1.3</f>
        <v>0</v>
      </c>
      <c r="MC1157" s="10"/>
      <c r="MD1157" s="219"/>
      <c r="ME1157" s="167" t="s">
        <v>87</v>
      </c>
      <c r="MF1157" s="500" t="s">
        <v>1623</v>
      </c>
      <c r="MH1157" s="168"/>
      <c r="MI1157" s="168">
        <f t="shared" si="5061"/>
        <v>145</v>
      </c>
      <c r="MJ1157" s="167" t="s">
        <v>65</v>
      </c>
      <c r="MK1157" s="10">
        <f t="shared" ref="MK1157" si="5652">MI1157*1.3</f>
        <v>188.5</v>
      </c>
      <c r="ML1157" s="10"/>
      <c r="MM1157" s="219"/>
      <c r="MN1157" s="167" t="s">
        <v>87</v>
      </c>
      <c r="MO1157" s="328" t="s">
        <v>2008</v>
      </c>
      <c r="MQ1157" s="168"/>
      <c r="MR1157" s="168">
        <f t="shared" si="5064"/>
        <v>0</v>
      </c>
      <c r="MS1157" s="167" t="s">
        <v>65</v>
      </c>
      <c r="MT1157" s="10">
        <f t="shared" ref="MT1157" si="5653">MR1157*1.3</f>
        <v>0</v>
      </c>
      <c r="MU1157" s="10"/>
      <c r="MV1157" s="219"/>
      <c r="MW1157" s="167" t="s">
        <v>87</v>
      </c>
      <c r="MX1157" s="500" t="s">
        <v>1311</v>
      </c>
      <c r="MZ1157" s="168"/>
      <c r="NA1157" s="168">
        <f t="shared" si="5067"/>
        <v>2</v>
      </c>
      <c r="NB1157" s="167" t="s">
        <v>65</v>
      </c>
      <c r="NC1157" s="10">
        <f t="shared" ref="NC1157" si="5654">NA1157*1.3</f>
        <v>2.6</v>
      </c>
      <c r="ND1157" s="10"/>
      <c r="NE1157" s="219"/>
      <c r="NF1157" s="167" t="s">
        <v>87</v>
      </c>
      <c r="NG1157" s="500" t="s">
        <v>479</v>
      </c>
      <c r="NI1157" s="168"/>
      <c r="NJ1157" s="168">
        <f t="shared" si="5070"/>
        <v>0</v>
      </c>
      <c r="NK1157" s="167" t="s">
        <v>65</v>
      </c>
      <c r="NL1157" s="10">
        <f t="shared" ref="NL1157" si="5655">NJ1157*1.3</f>
        <v>0</v>
      </c>
      <c r="NM1157" s="10"/>
      <c r="NN1157" s="219"/>
      <c r="NO1157" s="167" t="s">
        <v>87</v>
      </c>
      <c r="NP1157" s="500" t="s">
        <v>561</v>
      </c>
      <c r="NR1157" s="168"/>
      <c r="NS1157" s="168">
        <f t="shared" si="5073"/>
        <v>0</v>
      </c>
      <c r="NT1157" s="167" t="s">
        <v>65</v>
      </c>
      <c r="NU1157" s="10">
        <f t="shared" ref="NU1157" si="5656">NS1157*1.3</f>
        <v>0</v>
      </c>
      <c r="NV1157" s="10"/>
      <c r="NW1157" s="219"/>
      <c r="NX1157" s="167" t="s">
        <v>87</v>
      </c>
      <c r="NY1157" s="500" t="s">
        <v>561</v>
      </c>
      <c r="OA1157" s="168"/>
      <c r="OB1157" s="168">
        <f t="shared" si="5076"/>
        <v>0</v>
      </c>
      <c r="OC1157" s="167" t="s">
        <v>65</v>
      </c>
      <c r="OD1157" s="10">
        <f t="shared" ref="OD1157" si="5657">OB1157*1.3</f>
        <v>0</v>
      </c>
      <c r="OE1157" s="10"/>
      <c r="OF1157" s="219"/>
      <c r="OG1157" s="167" t="s">
        <v>87</v>
      </c>
      <c r="OH1157" s="500" t="s">
        <v>1901</v>
      </c>
      <c r="OJ1157" s="168"/>
      <c r="OK1157" s="168">
        <f t="shared" si="5079"/>
        <v>0</v>
      </c>
      <c r="OL1157" s="167" t="s">
        <v>65</v>
      </c>
      <c r="OM1157" s="10">
        <f t="shared" ref="OM1157" si="5658">OK1157*1.3</f>
        <v>0</v>
      </c>
      <c r="ON1157" s="10"/>
      <c r="OO1157" s="219"/>
      <c r="OP1157" s="167" t="s">
        <v>87</v>
      </c>
      <c r="OQ1157" s="500" t="s">
        <v>499</v>
      </c>
      <c r="OS1157" s="168"/>
      <c r="OT1157" s="168">
        <f t="shared" si="5082"/>
        <v>34</v>
      </c>
      <c r="OU1157" s="167" t="s">
        <v>65</v>
      </c>
      <c r="OV1157" s="10">
        <f t="shared" ref="OV1157" si="5659">OT1157*1.3</f>
        <v>44.2</v>
      </c>
      <c r="OW1157" s="10"/>
      <c r="OX1157" s="219"/>
      <c r="OY1157" s="167" t="s">
        <v>87</v>
      </c>
      <c r="OZ1157" s="500" t="s">
        <v>474</v>
      </c>
      <c r="PB1157" s="168"/>
      <c r="PC1157" s="168">
        <f t="shared" si="5085"/>
        <v>0</v>
      </c>
      <c r="PD1157" s="167" t="s">
        <v>65</v>
      </c>
      <c r="PE1157" s="10">
        <f t="shared" ref="PE1157" si="5660">PC1157*1.3</f>
        <v>0</v>
      </c>
      <c r="PF1157" s="10"/>
      <c r="PG1157" s="219"/>
      <c r="PH1157" s="167" t="s">
        <v>87</v>
      </c>
      <c r="PI1157" s="500" t="s">
        <v>1941</v>
      </c>
      <c r="PK1157" s="168"/>
      <c r="PL1157" s="168">
        <f t="shared" si="5088"/>
        <v>28</v>
      </c>
      <c r="PM1157" s="167" t="s">
        <v>65</v>
      </c>
      <c r="PN1157" s="10">
        <f t="shared" ref="PN1157" si="5661">PL1157*1.3</f>
        <v>36.4</v>
      </c>
      <c r="PO1157" s="10"/>
      <c r="PP1157" s="219"/>
      <c r="PQ1157" s="167" t="s">
        <v>87</v>
      </c>
      <c r="PR1157" s="500" t="s">
        <v>1623</v>
      </c>
      <c r="PT1157" s="168"/>
      <c r="PU1157" s="168">
        <f t="shared" si="5091"/>
        <v>145</v>
      </c>
      <c r="PV1157" s="167" t="s">
        <v>65</v>
      </c>
      <c r="PW1157" s="10">
        <f t="shared" ref="PW1157" si="5662">PU1157*1.3</f>
        <v>188.5</v>
      </c>
      <c r="PX1157" s="10"/>
      <c r="PY1157" s="219"/>
      <c r="PZ1157" s="167" t="s">
        <v>87</v>
      </c>
      <c r="QA1157" s="500" t="s">
        <v>1901</v>
      </c>
      <c r="QC1157" s="168"/>
      <c r="QD1157" s="168">
        <f t="shared" si="5094"/>
        <v>0</v>
      </c>
      <c r="QE1157" s="167" t="s">
        <v>65</v>
      </c>
      <c r="QF1157" s="10">
        <f t="shared" ref="QF1157" si="5663">QD1157*1.3</f>
        <v>0</v>
      </c>
      <c r="QG1157" s="10"/>
      <c r="QH1157" s="219"/>
      <c r="QI1157" s="167" t="s">
        <v>87</v>
      </c>
      <c r="QJ1157" s="500" t="s">
        <v>474</v>
      </c>
      <c r="QL1157" s="168"/>
      <c r="QM1157" s="168">
        <f t="shared" si="5097"/>
        <v>0</v>
      </c>
      <c r="QN1157" s="167" t="s">
        <v>65</v>
      </c>
      <c r="QO1157" s="10">
        <f t="shared" ref="QO1157" si="5664">QM1157*1.3</f>
        <v>0</v>
      </c>
      <c r="QP1157" s="10"/>
      <c r="QQ1157" s="219"/>
      <c r="QR1157" s="167" t="s">
        <v>87</v>
      </c>
      <c r="QS1157" s="500" t="s">
        <v>1322</v>
      </c>
      <c r="QU1157" s="168"/>
      <c r="QV1157" s="168">
        <f t="shared" si="5100"/>
        <v>0</v>
      </c>
      <c r="QW1157" s="167" t="s">
        <v>65</v>
      </c>
      <c r="QX1157" s="10">
        <f t="shared" ref="QX1157" si="5665">QV1157*1.3</f>
        <v>0</v>
      </c>
      <c r="QY1157" s="10"/>
      <c r="QZ1157" s="219"/>
      <c r="RA1157" s="167" t="s">
        <v>87</v>
      </c>
      <c r="RB1157" s="500" t="s">
        <v>1901</v>
      </c>
      <c r="RD1157" s="168"/>
      <c r="RE1157" s="168">
        <f t="shared" si="5103"/>
        <v>0</v>
      </c>
      <c r="RF1157" s="167" t="s">
        <v>65</v>
      </c>
      <c r="RG1157" s="10">
        <f t="shared" ref="RG1157" si="5666">RE1157*1.3</f>
        <v>0</v>
      </c>
      <c r="RH1157" s="10"/>
      <c r="RI1157" s="219"/>
      <c r="RJ1157" s="167" t="s">
        <v>87</v>
      </c>
      <c r="RK1157" s="500" t="s">
        <v>1322</v>
      </c>
      <c r="RM1157" s="168"/>
      <c r="RN1157" s="168">
        <f t="shared" si="5106"/>
        <v>0</v>
      </c>
      <c r="RO1157" s="167" t="s">
        <v>65</v>
      </c>
      <c r="RP1157" s="10">
        <f t="shared" ref="RP1157" si="5667">RN1157*1.3</f>
        <v>0</v>
      </c>
      <c r="RQ1157" s="10"/>
      <c r="RR1157" s="219"/>
      <c r="RS1157" s="167" t="s">
        <v>87</v>
      </c>
      <c r="RT1157" s="500" t="s">
        <v>1941</v>
      </c>
      <c r="RV1157" s="168"/>
      <c r="RW1157" s="168">
        <f t="shared" si="5109"/>
        <v>28</v>
      </c>
      <c r="RX1157" s="167" t="s">
        <v>65</v>
      </c>
      <c r="RY1157" s="10">
        <f t="shared" ref="RY1157" si="5668">RW1157*1.3</f>
        <v>36.4</v>
      </c>
      <c r="RZ1157" s="10"/>
      <c r="SA1157" s="219"/>
      <c r="SB1157" s="167" t="s">
        <v>87</v>
      </c>
      <c r="SC1157" s="500" t="s">
        <v>682</v>
      </c>
      <c r="SE1157" s="168"/>
      <c r="SF1157" s="168">
        <f t="shared" si="5112"/>
        <v>0</v>
      </c>
      <c r="SG1157" s="167" t="s">
        <v>65</v>
      </c>
      <c r="SH1157" s="10">
        <f t="shared" ref="SH1157" si="5669">SF1157*1.3</f>
        <v>0</v>
      </c>
      <c r="SI1157" s="10"/>
      <c r="SJ1157" s="219"/>
      <c r="SK1157" s="167" t="s">
        <v>87</v>
      </c>
      <c r="SL1157" s="500" t="s">
        <v>1901</v>
      </c>
      <c r="SN1157" s="168"/>
      <c r="SO1157" s="168">
        <f t="shared" si="5115"/>
        <v>0</v>
      </c>
      <c r="SP1157" s="167" t="s">
        <v>65</v>
      </c>
      <c r="SQ1157" s="10">
        <f t="shared" ref="SQ1157" si="5670">SO1157*1.3</f>
        <v>0</v>
      </c>
      <c r="SR1157" s="10"/>
      <c r="SS1157" s="219"/>
      <c r="ST1157" s="167" t="s">
        <v>87</v>
      </c>
      <c r="SU1157" s="500" t="s">
        <v>789</v>
      </c>
      <c r="SW1157" s="168"/>
      <c r="SX1157" s="168">
        <f t="shared" si="5118"/>
        <v>0</v>
      </c>
      <c r="SY1157" s="167" t="s">
        <v>65</v>
      </c>
      <c r="SZ1157" s="10">
        <f t="shared" ref="SZ1157" si="5671">SX1157*1.3</f>
        <v>0</v>
      </c>
      <c r="TA1157" s="10"/>
      <c r="TB1157" s="219"/>
      <c r="TC1157" s="167" t="s">
        <v>87</v>
      </c>
      <c r="TD1157" s="500" t="s">
        <v>529</v>
      </c>
      <c r="TF1157" s="168"/>
      <c r="TG1157" s="168">
        <f t="shared" si="5121"/>
        <v>0</v>
      </c>
      <c r="TH1157" s="167" t="s">
        <v>65</v>
      </c>
      <c r="TI1157" s="10">
        <f t="shared" ref="TI1157" si="5672">TG1157*1.3</f>
        <v>0</v>
      </c>
      <c r="TJ1157" s="10"/>
      <c r="TK1157" s="219"/>
      <c r="TL1157" s="167" t="s">
        <v>87</v>
      </c>
      <c r="TM1157" s="328" t="s">
        <v>499</v>
      </c>
      <c r="TO1157" s="168"/>
      <c r="TP1157" s="168">
        <f t="shared" si="5124"/>
        <v>34</v>
      </c>
      <c r="TQ1157" s="167" t="s">
        <v>65</v>
      </c>
      <c r="TR1157" s="10">
        <f t="shared" ref="TR1157" si="5673">TP1157*1.3</f>
        <v>44.2</v>
      </c>
      <c r="TS1157" s="10"/>
      <c r="TT1157" s="219"/>
      <c r="TU1157" s="167" t="s">
        <v>87</v>
      </c>
      <c r="TV1157" s="500" t="s">
        <v>539</v>
      </c>
      <c r="TX1157" s="168"/>
      <c r="TY1157" s="168">
        <f t="shared" si="5127"/>
        <v>15</v>
      </c>
      <c r="TZ1157" s="167" t="s">
        <v>65</v>
      </c>
      <c r="UA1157" s="10">
        <f t="shared" ref="UA1157" si="5674">TY1157*1.3</f>
        <v>19.5</v>
      </c>
      <c r="UB1157" s="10"/>
      <c r="UC1157" s="219"/>
      <c r="UD1157" s="167" t="s">
        <v>87</v>
      </c>
      <c r="UE1157" s="328" t="s">
        <v>1630</v>
      </c>
      <c r="UG1157" s="168"/>
      <c r="UH1157" s="168">
        <f t="shared" si="5130"/>
        <v>26</v>
      </c>
      <c r="UI1157" s="167" t="s">
        <v>65</v>
      </c>
      <c r="UJ1157" s="10">
        <f t="shared" ref="UJ1157" si="5675">UH1157*1.3</f>
        <v>33.800000000000004</v>
      </c>
      <c r="UK1157" s="10"/>
      <c r="UL1157" s="219"/>
      <c r="UM1157" s="167" t="s">
        <v>87</v>
      </c>
      <c r="UN1157" s="500" t="s">
        <v>587</v>
      </c>
      <c r="UP1157" s="168"/>
      <c r="UQ1157" s="168">
        <f t="shared" si="5133"/>
        <v>13</v>
      </c>
      <c r="UR1157" s="167" t="s">
        <v>65</v>
      </c>
      <c r="US1157" s="10">
        <f t="shared" ref="US1157" si="5676">UQ1157*1.3</f>
        <v>16.900000000000002</v>
      </c>
      <c r="UT1157" s="10"/>
      <c r="UU1157" s="219"/>
      <c r="UV1157" s="167" t="s">
        <v>87</v>
      </c>
      <c r="UW1157" s="500" t="s">
        <v>587</v>
      </c>
      <c r="UY1157" s="168"/>
      <c r="UZ1157" s="168">
        <f t="shared" si="5136"/>
        <v>13</v>
      </c>
      <c r="VA1157" s="167" t="s">
        <v>65</v>
      </c>
      <c r="VB1157" s="10">
        <f t="shared" ref="VB1157" si="5677">UZ1157*1.3</f>
        <v>16.900000000000002</v>
      </c>
      <c r="VC1157" s="10"/>
      <c r="VD1157" s="219"/>
      <c r="VE1157" s="167" t="s">
        <v>87</v>
      </c>
      <c r="VF1157" s="500" t="s">
        <v>1901</v>
      </c>
      <c r="VH1157" s="168"/>
      <c r="VI1157" s="168">
        <f t="shared" si="5139"/>
        <v>0</v>
      </c>
      <c r="VJ1157" s="167" t="s">
        <v>65</v>
      </c>
      <c r="VK1157" s="10">
        <f t="shared" ref="VK1157" si="5678">VI1157*1.3</f>
        <v>0</v>
      </c>
      <c r="VL1157" s="10"/>
      <c r="VM1157" s="219"/>
      <c r="VN1157" s="167" t="s">
        <v>87</v>
      </c>
      <c r="VO1157" s="500" t="s">
        <v>1311</v>
      </c>
      <c r="VQ1157" s="168"/>
      <c r="VR1157" s="168">
        <f t="shared" si="5142"/>
        <v>2</v>
      </c>
      <c r="VS1157" s="167" t="s">
        <v>65</v>
      </c>
      <c r="VT1157" s="10">
        <f t="shared" ref="VT1157" si="5679">VR1157*1.3</f>
        <v>2.6</v>
      </c>
      <c r="VU1157" s="10"/>
      <c r="VV1157" s="219"/>
      <c r="VW1157" s="167" t="s">
        <v>87</v>
      </c>
      <c r="VX1157" s="500" t="s">
        <v>1084</v>
      </c>
      <c r="VZ1157" s="168"/>
      <c r="WA1157" s="168">
        <f t="shared" si="5145"/>
        <v>3</v>
      </c>
      <c r="WB1157" s="167" t="s">
        <v>65</v>
      </c>
      <c r="WC1157" s="10">
        <f t="shared" ref="WC1157" si="5680">WA1157*1.3</f>
        <v>3.9000000000000004</v>
      </c>
      <c r="WD1157" s="10"/>
      <c r="WE1157" s="219"/>
      <c r="WF1157" s="167" t="s">
        <v>87</v>
      </c>
      <c r="WG1157" s="500" t="s">
        <v>1869</v>
      </c>
      <c r="WI1157" s="168"/>
      <c r="WJ1157" s="168">
        <f t="shared" si="5148"/>
        <v>4</v>
      </c>
      <c r="WK1157" s="167" t="s">
        <v>65</v>
      </c>
      <c r="WL1157" s="10">
        <f t="shared" ref="WL1157" si="5681">WJ1157*1.3</f>
        <v>5.2</v>
      </c>
      <c r="WM1157" s="10"/>
      <c r="WN1157" s="219"/>
      <c r="WO1157" s="167" t="s">
        <v>87</v>
      </c>
      <c r="WP1157" s="500" t="s">
        <v>944</v>
      </c>
      <c r="WR1157" s="168"/>
      <c r="WS1157" s="168">
        <f t="shared" si="5151"/>
        <v>77</v>
      </c>
      <c r="WT1157" s="167" t="s">
        <v>65</v>
      </c>
      <c r="WU1157" s="10">
        <f t="shared" ref="WU1157" si="5682">WS1157*1.3</f>
        <v>100.10000000000001</v>
      </c>
      <c r="WV1157" s="10"/>
      <c r="WW1157" s="219"/>
      <c r="WX1157" s="167" t="s">
        <v>87</v>
      </c>
      <c r="WY1157" s="499" t="s">
        <v>587</v>
      </c>
      <c r="XA1157" s="168"/>
      <c r="XB1157" s="168">
        <f t="shared" si="5154"/>
        <v>13</v>
      </c>
      <c r="XC1157" s="167" t="s">
        <v>65</v>
      </c>
      <c r="XD1157" s="10">
        <f t="shared" ref="XD1157" si="5683">XB1157*1.3</f>
        <v>16.900000000000002</v>
      </c>
      <c r="XE1157" s="10"/>
      <c r="XF1157" s="219"/>
      <c r="XG1157" s="167" t="s">
        <v>87</v>
      </c>
      <c r="XH1157" s="500" t="s">
        <v>1637</v>
      </c>
      <c r="XJ1157" s="168"/>
      <c r="XK1157" s="168">
        <f t="shared" si="5157"/>
        <v>67</v>
      </c>
      <c r="XL1157" s="167" t="s">
        <v>65</v>
      </c>
      <c r="XM1157" s="10">
        <f t="shared" ref="XM1157" si="5684">XK1157*1.3</f>
        <v>87.100000000000009</v>
      </c>
      <c r="XN1157" s="10"/>
      <c r="XO1157" s="219"/>
      <c r="XP1157" s="167" t="s">
        <v>87</v>
      </c>
      <c r="XQ1157" s="500" t="s">
        <v>587</v>
      </c>
      <c r="XS1157" s="168"/>
      <c r="XT1157" s="168">
        <f t="shared" si="5160"/>
        <v>13</v>
      </c>
      <c r="XU1157" s="167" t="s">
        <v>65</v>
      </c>
      <c r="XV1157" s="10">
        <f t="shared" ref="XV1157" si="5685">XT1157*1.3</f>
        <v>16.900000000000002</v>
      </c>
      <c r="XW1157" s="10"/>
      <c r="XX1157" s="219"/>
      <c r="XY1157" s="167" t="s">
        <v>87</v>
      </c>
      <c r="XZ1157" s="500" t="s">
        <v>561</v>
      </c>
      <c r="YB1157" s="168"/>
      <c r="YC1157" s="168">
        <f t="shared" si="5163"/>
        <v>0</v>
      </c>
      <c r="YD1157" s="167" t="s">
        <v>65</v>
      </c>
      <c r="YE1157" s="10">
        <f t="shared" ref="YE1157" si="5686">YC1157*1.3</f>
        <v>0</v>
      </c>
      <c r="YF1157" s="10"/>
      <c r="YG1157" s="219"/>
      <c r="YH1157" s="167" t="s">
        <v>87</v>
      </c>
      <c r="YI1157" s="500" t="s">
        <v>1322</v>
      </c>
      <c r="YK1157" s="168"/>
      <c r="YL1157" s="168">
        <f t="shared" si="5166"/>
        <v>0</v>
      </c>
      <c r="YM1157" s="167" t="s">
        <v>65</v>
      </c>
      <c r="YN1157" s="10">
        <f t="shared" ref="YN1157" si="5687">YL1157*1.3</f>
        <v>0</v>
      </c>
      <c r="YO1157" s="10"/>
      <c r="YP1157" s="219"/>
      <c r="YQ1157" s="167" t="s">
        <v>87</v>
      </c>
      <c r="YR1157" s="500" t="s">
        <v>475</v>
      </c>
      <c r="YT1157" s="168"/>
      <c r="YU1157" s="168">
        <f t="shared" si="5169"/>
        <v>1</v>
      </c>
      <c r="YV1157" s="167" t="s">
        <v>65</v>
      </c>
      <c r="YW1157" s="10">
        <f t="shared" ref="YW1157" si="5688">YU1157*1.3</f>
        <v>1.3</v>
      </c>
      <c r="YX1157" s="10"/>
      <c r="YY1157" s="219"/>
      <c r="YZ1157" s="167" t="s">
        <v>87</v>
      </c>
      <c r="ZA1157" s="500" t="s">
        <v>789</v>
      </c>
      <c r="ZC1157" s="168"/>
      <c r="ZD1157" s="168">
        <f t="shared" si="5172"/>
        <v>0</v>
      </c>
      <c r="ZE1157" s="167" t="s">
        <v>65</v>
      </c>
      <c r="ZF1157" s="10">
        <f t="shared" ref="ZF1157" si="5689">ZD1157*1.3</f>
        <v>0</v>
      </c>
      <c r="ZG1157" s="10"/>
      <c r="ZH1157" s="219"/>
      <c r="ZI1157" s="167" t="s">
        <v>87</v>
      </c>
      <c r="ZJ1157" s="500" t="s">
        <v>499</v>
      </c>
      <c r="ZL1157" s="168"/>
      <c r="ZM1157" s="168">
        <f t="shared" si="5175"/>
        <v>34</v>
      </c>
      <c r="ZN1157" s="167" t="s">
        <v>65</v>
      </c>
      <c r="ZO1157" s="10">
        <f t="shared" ref="ZO1157" si="5690">ZM1157*1.3</f>
        <v>44.2</v>
      </c>
      <c r="ZP1157" s="10"/>
      <c r="ZQ1157" s="219"/>
      <c r="ZR1157" s="167" t="s">
        <v>87</v>
      </c>
      <c r="ZS1157" s="498" t="s">
        <v>1901</v>
      </c>
      <c r="ZU1157" s="168"/>
      <c r="ZV1157" s="168">
        <f t="shared" si="5178"/>
        <v>0</v>
      </c>
      <c r="ZW1157" s="167" t="s">
        <v>65</v>
      </c>
      <c r="ZX1157" s="10">
        <f t="shared" ref="ZX1157" si="5691">ZV1157*1.3</f>
        <v>0</v>
      </c>
      <c r="ZY1157" s="10"/>
      <c r="ZZ1157" s="219"/>
      <c r="AAA1157" s="167" t="s">
        <v>87</v>
      </c>
      <c r="AAB1157" s="500" t="s">
        <v>499</v>
      </c>
      <c r="AAD1157" s="168"/>
      <c r="AAE1157" s="168">
        <f t="shared" si="5181"/>
        <v>34</v>
      </c>
      <c r="AAF1157" s="167" t="s">
        <v>65</v>
      </c>
      <c r="AAG1157" s="10">
        <f t="shared" ref="AAG1157" si="5692">AAE1157*1.3</f>
        <v>44.2</v>
      </c>
      <c r="AAH1157" s="10"/>
      <c r="AAI1157" s="219"/>
      <c r="AAJ1157" s="167" t="s">
        <v>87</v>
      </c>
      <c r="AAK1157" s="500" t="s">
        <v>475</v>
      </c>
      <c r="AAM1157" s="168"/>
      <c r="AAN1157" s="168">
        <f t="shared" si="5184"/>
        <v>1</v>
      </c>
      <c r="AAO1157" s="167" t="s">
        <v>65</v>
      </c>
      <c r="AAP1157" s="10">
        <f t="shared" ref="AAP1157" si="5693">AAN1157*1.3</f>
        <v>1.3</v>
      </c>
      <c r="AAQ1157" s="10"/>
      <c r="AAR1157" s="219"/>
      <c r="AAS1157" s="167" t="s">
        <v>87</v>
      </c>
      <c r="AAT1157" s="500" t="s">
        <v>1630</v>
      </c>
      <c r="AAV1157" s="168"/>
      <c r="AAW1157" s="168">
        <f t="shared" si="5187"/>
        <v>26</v>
      </c>
      <c r="AAX1157" s="167" t="s">
        <v>65</v>
      </c>
      <c r="AAY1157" s="10">
        <f t="shared" ref="AAY1157" si="5694">AAW1157*1.3</f>
        <v>33.800000000000004</v>
      </c>
      <c r="AAZ1157" s="10"/>
      <c r="ABA1157" s="219"/>
      <c r="ABB1157" s="167" t="s">
        <v>87</v>
      </c>
      <c r="ABC1157" s="500" t="s">
        <v>789</v>
      </c>
      <c r="ABE1157" s="168"/>
      <c r="ABF1157" s="168">
        <f t="shared" si="5190"/>
        <v>0</v>
      </c>
      <c r="ABG1157" s="167" t="s">
        <v>65</v>
      </c>
      <c r="ABH1157" s="10">
        <f t="shared" ref="ABH1157" si="5695">ABF1157*1.3</f>
        <v>0</v>
      </c>
      <c r="ABI1157" s="10"/>
      <c r="ABJ1157" s="219"/>
      <c r="ABK1157" s="167" t="s">
        <v>87</v>
      </c>
      <c r="ABL1157" s="500" t="s">
        <v>499</v>
      </c>
      <c r="ABN1157" s="168"/>
      <c r="ABO1157" s="168">
        <f t="shared" si="5193"/>
        <v>34</v>
      </c>
      <c r="ABP1157" s="167" t="s">
        <v>65</v>
      </c>
      <c r="ABQ1157" s="10">
        <f t="shared" ref="ABQ1157" si="5696">ABO1157*1.3</f>
        <v>44.2</v>
      </c>
      <c r="ABR1157" s="10"/>
      <c r="ABS1157" s="219"/>
      <c r="ABT1157" s="167" t="s">
        <v>87</v>
      </c>
      <c r="ABU1157" s="498" t="s">
        <v>1311</v>
      </c>
      <c r="ABW1157" s="168"/>
      <c r="ABX1157" s="168">
        <f t="shared" si="5196"/>
        <v>2</v>
      </c>
      <c r="ABY1157" s="167" t="s">
        <v>65</v>
      </c>
      <c r="ABZ1157" s="10">
        <f t="shared" ref="ABZ1157" si="5697">ABX1157*1.3</f>
        <v>2.6</v>
      </c>
      <c r="ACA1157" s="10"/>
      <c r="ACB1157" s="219"/>
      <c r="ACC1157" s="167" t="s">
        <v>87</v>
      </c>
      <c r="ACD1157" s="500" t="s">
        <v>1623</v>
      </c>
      <c r="ACF1157" s="168"/>
      <c r="ACG1157" s="168">
        <f t="shared" si="5199"/>
        <v>145</v>
      </c>
      <c r="ACH1157" s="167" t="s">
        <v>65</v>
      </c>
      <c r="ACI1157" s="10">
        <f t="shared" ref="ACI1157" si="5698">ACG1157*1.3</f>
        <v>188.5</v>
      </c>
      <c r="ACJ1157" s="10"/>
      <c r="ACK1157" s="219"/>
      <c r="ACL1157" s="167" t="s">
        <v>87</v>
      </c>
      <c r="ACM1157" s="500" t="s">
        <v>2981</v>
      </c>
      <c r="ACO1157" s="168"/>
      <c r="ACP1157" s="168">
        <f t="shared" si="5202"/>
        <v>42</v>
      </c>
      <c r="ACQ1157" s="167" t="s">
        <v>65</v>
      </c>
      <c r="ACR1157" s="10">
        <f t="shared" ref="ACR1157" si="5699">ACP1157*1.3</f>
        <v>54.6</v>
      </c>
      <c r="ACS1157" s="10"/>
      <c r="ACT1157" s="219"/>
      <c r="ACU1157" s="167" t="s">
        <v>87</v>
      </c>
      <c r="ACV1157" s="500" t="s">
        <v>1901</v>
      </c>
      <c r="ACX1157" s="168"/>
      <c r="ACY1157" s="168">
        <f t="shared" si="5205"/>
        <v>0</v>
      </c>
      <c r="ACZ1157" s="167" t="s">
        <v>65</v>
      </c>
      <c r="ADA1157" s="10">
        <f t="shared" ref="ADA1157" si="5700">ACY1157*1.3</f>
        <v>0</v>
      </c>
      <c r="ADB1157" s="10"/>
      <c r="ADC1157" s="219"/>
      <c r="ADD1157" s="167" t="s">
        <v>87</v>
      </c>
      <c r="ADE1157" s="500" t="s">
        <v>1623</v>
      </c>
      <c r="ADG1157" s="168"/>
      <c r="ADH1157" s="168">
        <f t="shared" si="5208"/>
        <v>145</v>
      </c>
      <c r="ADI1157" s="167" t="s">
        <v>65</v>
      </c>
      <c r="ADJ1157" s="10">
        <f t="shared" ref="ADJ1157" si="5701">ADH1157*1.3</f>
        <v>188.5</v>
      </c>
      <c r="ADK1157" s="10"/>
      <c r="ADL1157" s="219"/>
      <c r="ADM1157" s="167" t="s">
        <v>87</v>
      </c>
      <c r="ADN1157" s="500" t="s">
        <v>2981</v>
      </c>
      <c r="ADP1157" s="168"/>
      <c r="ADQ1157" s="168">
        <f t="shared" si="5211"/>
        <v>42</v>
      </c>
      <c r="ADR1157" s="167" t="s">
        <v>65</v>
      </c>
      <c r="ADS1157" s="10">
        <f t="shared" ref="ADS1157" si="5702">ADQ1157*1.3</f>
        <v>54.6</v>
      </c>
      <c r="ADT1157" s="10"/>
      <c r="ADU1157" s="219"/>
      <c r="ADV1157" s="167" t="s">
        <v>87</v>
      </c>
      <c r="ADW1157" s="328" t="s">
        <v>2981</v>
      </c>
      <c r="ADY1157" s="168"/>
      <c r="ADZ1157" s="168">
        <f t="shared" si="5214"/>
        <v>42</v>
      </c>
      <c r="AEA1157" s="167" t="s">
        <v>65</v>
      </c>
      <c r="AEB1157" s="10">
        <f t="shared" ref="AEB1157" si="5703">ADZ1157*1.3</f>
        <v>54.6</v>
      </c>
      <c r="AEC1157" s="10"/>
      <c r="AED1157" s="219"/>
      <c r="AEE1157" s="167" t="s">
        <v>87</v>
      </c>
      <c r="AEF1157" s="500" t="s">
        <v>499</v>
      </c>
      <c r="AEH1157" s="168"/>
      <c r="AEI1157" s="168">
        <f t="shared" si="5217"/>
        <v>34</v>
      </c>
      <c r="AEJ1157" s="167" t="s">
        <v>65</v>
      </c>
      <c r="AEK1157" s="10">
        <f t="shared" ref="AEK1157" si="5704">AEI1157*1.3</f>
        <v>44.2</v>
      </c>
      <c r="AEL1157" s="10"/>
      <c r="AEM1157" s="219"/>
      <c r="AEN1157" s="167" t="s">
        <v>87</v>
      </c>
      <c r="AEO1157" s="500" t="s">
        <v>561</v>
      </c>
      <c r="AEQ1157" s="168"/>
      <c r="AER1157" s="168">
        <f t="shared" si="5220"/>
        <v>0</v>
      </c>
      <c r="AES1157" s="167" t="s">
        <v>65</v>
      </c>
      <c r="AET1157" s="10">
        <f t="shared" ref="AET1157" si="5705">AER1157*1.3</f>
        <v>0</v>
      </c>
      <c r="AEU1157" s="10"/>
      <c r="AEV1157" s="219"/>
      <c r="AEW1157" s="167" t="s">
        <v>87</v>
      </c>
      <c r="AEX1157" s="500" t="s">
        <v>1869</v>
      </c>
      <c r="AEZ1157" s="168"/>
      <c r="AFA1157" s="168">
        <f t="shared" si="5223"/>
        <v>4</v>
      </c>
      <c r="AFB1157" s="167" t="s">
        <v>65</v>
      </c>
      <c r="AFC1157" s="10">
        <f t="shared" ref="AFC1157" si="5706">AFA1157*1.3</f>
        <v>5.2</v>
      </c>
      <c r="AFD1157" s="10"/>
      <c r="AFE1157" s="219"/>
      <c r="AFF1157" s="167" t="s">
        <v>87</v>
      </c>
      <c r="AFG1157" s="500" t="s">
        <v>789</v>
      </c>
      <c r="AFI1157" s="168"/>
      <c r="AFJ1157" s="168">
        <f t="shared" si="5226"/>
        <v>0</v>
      </c>
      <c r="AFK1157" s="167" t="s">
        <v>65</v>
      </c>
      <c r="AFL1157" s="10">
        <f t="shared" ref="AFL1157" si="5707">AFJ1157*1.3</f>
        <v>0</v>
      </c>
      <c r="AFM1157" s="10"/>
      <c r="AFN1157" s="219"/>
      <c r="AFO1157" s="167" t="s">
        <v>87</v>
      </c>
      <c r="AFP1157" s="500" t="s">
        <v>789</v>
      </c>
      <c r="AFR1157" s="168"/>
      <c r="AFS1157" s="168">
        <f t="shared" si="5229"/>
        <v>0</v>
      </c>
      <c r="AFT1157" s="167" t="s">
        <v>65</v>
      </c>
      <c r="AFU1157" s="10">
        <f t="shared" ref="AFU1157" si="5708">AFS1157*1.3</f>
        <v>0</v>
      </c>
      <c r="AFV1157" s="10"/>
      <c r="AFW1157" s="219"/>
      <c r="AFX1157" s="167" t="s">
        <v>87</v>
      </c>
      <c r="AFY1157" s="500" t="s">
        <v>587</v>
      </c>
      <c r="AGA1157" s="168"/>
      <c r="AGB1157" s="168">
        <f t="shared" si="5232"/>
        <v>13</v>
      </c>
      <c r="AGC1157" s="167" t="s">
        <v>65</v>
      </c>
      <c r="AGD1157" s="10">
        <f t="shared" ref="AGD1157" si="5709">AGB1157*1.3</f>
        <v>16.900000000000002</v>
      </c>
      <c r="AGE1157" s="10"/>
      <c r="AGF1157" s="219"/>
      <c r="AGG1157" s="167" t="s">
        <v>87</v>
      </c>
      <c r="AGH1157" s="498" t="s">
        <v>587</v>
      </c>
      <c r="AGJ1157" s="168"/>
      <c r="AGK1157" s="168">
        <f t="shared" si="5235"/>
        <v>13</v>
      </c>
      <c r="AGL1157" s="167" t="s">
        <v>65</v>
      </c>
      <c r="AGM1157" s="10">
        <f t="shared" ref="AGM1157" si="5710">AGK1157*1.3</f>
        <v>16.900000000000002</v>
      </c>
      <c r="AGN1157" s="10"/>
      <c r="AGO1157" s="219"/>
      <c r="AGP1157" s="167" t="s">
        <v>87</v>
      </c>
      <c r="AGQ1157" s="500" t="s">
        <v>561</v>
      </c>
      <c r="AGS1157" s="168"/>
      <c r="AGT1157" s="168">
        <f t="shared" si="5238"/>
        <v>0</v>
      </c>
      <c r="AGU1157" s="167" t="s">
        <v>65</v>
      </c>
      <c r="AGV1157" s="10">
        <f t="shared" ref="AGV1157" si="5711">AGT1157*1.3</f>
        <v>0</v>
      </c>
      <c r="AGW1157" s="10"/>
      <c r="AGX1157" s="219"/>
      <c r="AGY1157" s="167" t="s">
        <v>87</v>
      </c>
      <c r="AGZ1157" s="500" t="s">
        <v>1623</v>
      </c>
      <c r="AHB1157" s="168"/>
      <c r="AHC1157" s="168">
        <f t="shared" si="5241"/>
        <v>145</v>
      </c>
      <c r="AHD1157" s="167" t="s">
        <v>65</v>
      </c>
      <c r="AHE1157" s="10">
        <f t="shared" ref="AHE1157" si="5712">AHC1157*1.3</f>
        <v>188.5</v>
      </c>
      <c r="AHF1157" s="10"/>
      <c r="AHG1157" s="219"/>
      <c r="AHH1157" s="167" t="s">
        <v>87</v>
      </c>
      <c r="AHI1157" s="500" t="s">
        <v>682</v>
      </c>
      <c r="AHK1157" s="168"/>
      <c r="AHL1157" s="168">
        <f t="shared" si="5244"/>
        <v>0</v>
      </c>
      <c r="AHM1157" s="167" t="s">
        <v>65</v>
      </c>
      <c r="AHN1157" s="10">
        <f t="shared" ref="AHN1157" si="5713">AHL1157*1.3</f>
        <v>0</v>
      </c>
      <c r="AHO1157" s="10"/>
      <c r="AHP1157" s="219"/>
      <c r="AHQ1157" s="167" t="s">
        <v>87</v>
      </c>
      <c r="AHR1157" s="500" t="s">
        <v>561</v>
      </c>
      <c r="AHT1157" s="168"/>
      <c r="AHU1157" s="168">
        <f t="shared" si="5247"/>
        <v>0</v>
      </c>
      <c r="AHV1157" s="167" t="s">
        <v>65</v>
      </c>
      <c r="AHW1157" s="10">
        <f t="shared" ref="AHW1157" si="5714">AHU1157*1.3</f>
        <v>0</v>
      </c>
      <c r="AHX1157" s="10"/>
      <c r="AHY1157" s="219"/>
      <c r="AHZ1157" s="167" t="s">
        <v>87</v>
      </c>
      <c r="AIA1157" s="500" t="s">
        <v>1623</v>
      </c>
      <c r="AIC1157" s="168"/>
      <c r="AID1157" s="168">
        <f t="shared" si="5250"/>
        <v>145</v>
      </c>
      <c r="AIE1157" s="167" t="s">
        <v>65</v>
      </c>
      <c r="AIF1157" s="10">
        <f t="shared" ref="AIF1157" si="5715">AID1157*1.3</f>
        <v>188.5</v>
      </c>
      <c r="AIG1157" s="10"/>
      <c r="AIH1157" s="219"/>
      <c r="AII1157" s="167" t="s">
        <v>87</v>
      </c>
      <c r="AIJ1157" s="498" t="s">
        <v>479</v>
      </c>
      <c r="AIL1157" s="168"/>
      <c r="AIM1157" s="168">
        <f t="shared" si="5253"/>
        <v>0</v>
      </c>
      <c r="AIN1157" s="167" t="s">
        <v>65</v>
      </c>
      <c r="AIO1157" s="10">
        <f t="shared" ref="AIO1157" si="5716">AIM1157*1.3</f>
        <v>0</v>
      </c>
      <c r="AIP1157" s="10"/>
      <c r="AIQ1157" s="219"/>
      <c r="AIR1157" s="167" t="s">
        <v>87</v>
      </c>
      <c r="AIS1157" s="500" t="s">
        <v>1901</v>
      </c>
      <c r="AIU1157" s="168"/>
      <c r="AIV1157" s="168">
        <f t="shared" si="5256"/>
        <v>0</v>
      </c>
      <c r="AIW1157" s="167" t="s">
        <v>65</v>
      </c>
      <c r="AIX1157" s="10">
        <f t="shared" ref="AIX1157" si="5717">AIV1157*1.3</f>
        <v>0</v>
      </c>
      <c r="AIY1157" s="10"/>
      <c r="AIZ1157" s="219"/>
      <c r="AJA1157" s="167" t="s">
        <v>87</v>
      </c>
      <c r="AJB1157" s="500" t="s">
        <v>1630</v>
      </c>
      <c r="AJD1157" s="168"/>
      <c r="AJE1157" s="168">
        <f t="shared" si="5259"/>
        <v>26</v>
      </c>
      <c r="AJF1157" s="167" t="s">
        <v>65</v>
      </c>
      <c r="AJG1157" s="10">
        <f t="shared" ref="AJG1157" si="5718">AJE1157*1.3</f>
        <v>33.800000000000004</v>
      </c>
      <c r="AJH1157" s="10"/>
      <c r="AJI1157" s="219"/>
      <c r="AJJ1157" s="167" t="s">
        <v>87</v>
      </c>
      <c r="AJK1157" s="500" t="s">
        <v>1901</v>
      </c>
      <c r="AJM1157" s="168"/>
      <c r="AJN1157" s="168">
        <f t="shared" si="5262"/>
        <v>0</v>
      </c>
      <c r="AJO1157" s="167" t="s">
        <v>65</v>
      </c>
      <c r="AJP1157" s="10">
        <f t="shared" ref="AJP1157" si="5719">AJN1157*1.3</f>
        <v>0</v>
      </c>
      <c r="AJQ1157" s="10"/>
      <c r="AJR1157" s="219"/>
      <c r="AJS1157" s="167" t="s">
        <v>87</v>
      </c>
      <c r="AJT1157" s="500" t="s">
        <v>499</v>
      </c>
      <c r="AJV1157" s="168"/>
      <c r="AJW1157" s="168">
        <f t="shared" si="5265"/>
        <v>34</v>
      </c>
      <c r="AJX1157" s="167" t="s">
        <v>65</v>
      </c>
      <c r="AJY1157" s="10">
        <f t="shared" ref="AJY1157" si="5720">AJW1157*1.3</f>
        <v>44.2</v>
      </c>
      <c r="AJZ1157" s="10"/>
      <c r="AKA1157" s="219"/>
      <c r="AKB1157" s="167" t="s">
        <v>87</v>
      </c>
      <c r="AKC1157" s="500" t="s">
        <v>1901</v>
      </c>
      <c r="AKE1157" s="168"/>
      <c r="AKF1157" s="168">
        <f t="shared" si="5268"/>
        <v>0</v>
      </c>
      <c r="AKG1157" s="167" t="s">
        <v>65</v>
      </c>
      <c r="AKH1157" s="10">
        <f t="shared" ref="AKH1157" si="5721">AKF1157*1.3</f>
        <v>0</v>
      </c>
      <c r="AKI1157" s="10"/>
      <c r="AKJ1157" s="219"/>
      <c r="AKK1157" s="167" t="s">
        <v>87</v>
      </c>
      <c r="AKL1157" s="500" t="s">
        <v>499</v>
      </c>
      <c r="AKN1157" s="168"/>
      <c r="AKO1157" s="168">
        <f t="shared" si="5271"/>
        <v>34</v>
      </c>
      <c r="AKP1157" s="167" t="s">
        <v>65</v>
      </c>
      <c r="AKQ1157" s="10">
        <f t="shared" ref="AKQ1157" si="5722">AKO1157*1.3</f>
        <v>44.2</v>
      </c>
      <c r="AKR1157" s="10"/>
      <c r="AKS1157" s="219"/>
      <c r="AKT1157" s="167" t="s">
        <v>87</v>
      </c>
      <c r="AKU1157" s="500" t="s">
        <v>2981</v>
      </c>
      <c r="AKW1157" s="168"/>
      <c r="AKX1157" s="168">
        <f t="shared" si="5274"/>
        <v>42</v>
      </c>
      <c r="AKY1157" s="167" t="s">
        <v>65</v>
      </c>
      <c r="AKZ1157" s="10">
        <f t="shared" ref="AKZ1157" si="5723">AKX1157*1.3</f>
        <v>54.6</v>
      </c>
      <c r="ALA1157" s="10"/>
      <c r="ALB1157" s="219"/>
      <c r="ALC1157" s="167" t="s">
        <v>87</v>
      </c>
      <c r="ALD1157" s="328" t="s">
        <v>1311</v>
      </c>
      <c r="ALF1157" s="168"/>
      <c r="ALG1157" s="168">
        <f t="shared" si="5277"/>
        <v>2</v>
      </c>
      <c r="ALH1157" s="167" t="s">
        <v>65</v>
      </c>
      <c r="ALI1157" s="10">
        <f t="shared" ref="ALI1157" si="5724">ALG1157*1.3</f>
        <v>2.6</v>
      </c>
      <c r="ALJ1157" s="10"/>
      <c r="ALK1157" s="219"/>
      <c r="ALL1157" s="167" t="s">
        <v>87</v>
      </c>
      <c r="ALM1157" s="500" t="s">
        <v>474</v>
      </c>
      <c r="ALO1157" s="168"/>
      <c r="ALP1157" s="168">
        <f t="shared" si="5280"/>
        <v>0</v>
      </c>
      <c r="ALQ1157" s="167" t="s">
        <v>65</v>
      </c>
      <c r="ALR1157" s="10">
        <f t="shared" ref="ALR1157" si="5725">ALP1157*1.3</f>
        <v>0</v>
      </c>
      <c r="ALS1157" s="10"/>
      <c r="ALT1157" s="219"/>
      <c r="ALU1157" s="167" t="s">
        <v>87</v>
      </c>
      <c r="ALV1157" s="500" t="s">
        <v>499</v>
      </c>
      <c r="ALX1157" s="168"/>
      <c r="ALY1157" s="168">
        <f t="shared" si="5283"/>
        <v>34</v>
      </c>
      <c r="ALZ1157" s="167" t="s">
        <v>65</v>
      </c>
      <c r="AMA1157" s="10">
        <f t="shared" ref="AMA1157" si="5726">ALY1157*1.3</f>
        <v>44.2</v>
      </c>
      <c r="AMB1157" s="10"/>
      <c r="AMC1157" s="219"/>
      <c r="AMD1157" s="167" t="s">
        <v>87</v>
      </c>
      <c r="AME1157" s="500" t="s">
        <v>1084</v>
      </c>
      <c r="AMG1157" s="168"/>
      <c r="AMH1157" s="168">
        <f t="shared" si="5286"/>
        <v>3</v>
      </c>
      <c r="AMI1157" s="167" t="s">
        <v>65</v>
      </c>
      <c r="AMJ1157" s="10">
        <f t="shared" ref="AMJ1157" si="5727">AMH1157*1.3</f>
        <v>3.9000000000000004</v>
      </c>
      <c r="AMK1157" s="10"/>
      <c r="AML1157" s="219"/>
      <c r="AMM1157" s="167" t="s">
        <v>87</v>
      </c>
      <c r="AMN1157" s="500" t="s">
        <v>1633</v>
      </c>
      <c r="AMP1157" s="168"/>
      <c r="AMQ1157" s="168">
        <f t="shared" si="5289"/>
        <v>0</v>
      </c>
      <c r="AMR1157" s="167" t="s">
        <v>65</v>
      </c>
      <c r="AMS1157" s="10">
        <f t="shared" ref="AMS1157" si="5728">AMQ1157*1.3</f>
        <v>0</v>
      </c>
      <c r="AMT1157" s="10"/>
      <c r="AMU1157" s="219"/>
      <c r="AMV1157" s="167" t="s">
        <v>87</v>
      </c>
      <c r="AMW1157" s="500" t="s">
        <v>587</v>
      </c>
      <c r="AMY1157" s="168"/>
      <c r="AMZ1157" s="168">
        <f t="shared" si="5292"/>
        <v>13</v>
      </c>
      <c r="ANA1157" s="167" t="s">
        <v>65</v>
      </c>
      <c r="ANB1157" s="10">
        <f t="shared" ref="ANB1157" si="5729">AMZ1157*1.3</f>
        <v>16.900000000000002</v>
      </c>
      <c r="ANC1157" s="10"/>
      <c r="AND1157" s="219"/>
      <c r="ANE1157" s="167" t="s">
        <v>87</v>
      </c>
      <c r="ANF1157" s="500" t="s">
        <v>499</v>
      </c>
      <c r="ANH1157" s="168"/>
      <c r="ANI1157" s="168">
        <f t="shared" si="5295"/>
        <v>34</v>
      </c>
      <c r="ANJ1157" s="167" t="s">
        <v>65</v>
      </c>
      <c r="ANK1157" s="10">
        <f t="shared" ref="ANK1157" si="5730">ANI1157*1.3</f>
        <v>44.2</v>
      </c>
      <c r="ANL1157" s="10"/>
      <c r="ANM1157" s="219"/>
      <c r="ANN1157" s="167" t="s">
        <v>87</v>
      </c>
      <c r="ANO1157" s="500" t="s">
        <v>1869</v>
      </c>
      <c r="ANQ1157" s="168"/>
      <c r="ANR1157" s="168">
        <f t="shared" si="5298"/>
        <v>4</v>
      </c>
      <c r="ANS1157" s="167" t="s">
        <v>65</v>
      </c>
      <c r="ANT1157" s="10">
        <f t="shared" ref="ANT1157" si="5731">ANR1157*1.3</f>
        <v>5.2</v>
      </c>
      <c r="ANU1157" s="10"/>
      <c r="ANV1157" s="219"/>
      <c r="ANW1157" s="167" t="s">
        <v>87</v>
      </c>
      <c r="ANX1157" s="502" t="s">
        <v>587</v>
      </c>
      <c r="ANZ1157" s="168"/>
      <c r="AOA1157" s="168">
        <f t="shared" si="5301"/>
        <v>13</v>
      </c>
      <c r="AOB1157" s="167" t="s">
        <v>65</v>
      </c>
      <c r="AOC1157" s="10">
        <f t="shared" ref="AOC1157" si="5732">AOA1157*1.3</f>
        <v>16.900000000000002</v>
      </c>
      <c r="AOD1157" s="10"/>
      <c r="AOE1157" s="219"/>
      <c r="AOF1157" s="167" t="s">
        <v>87</v>
      </c>
      <c r="AOG1157" s="500" t="s">
        <v>1869</v>
      </c>
      <c r="AOI1157" s="168"/>
      <c r="AOJ1157" s="168">
        <f t="shared" si="5304"/>
        <v>4</v>
      </c>
      <c r="AOK1157" s="167" t="s">
        <v>65</v>
      </c>
      <c r="AOL1157" s="10">
        <f t="shared" ref="AOL1157" si="5733">AOJ1157*1.3</f>
        <v>5.2</v>
      </c>
      <c r="AOM1157" s="10"/>
      <c r="AON1157" s="219"/>
      <c r="AOO1157" s="167" t="s">
        <v>87</v>
      </c>
      <c r="AOP1157" s="498" t="s">
        <v>561</v>
      </c>
      <c r="AOR1157" s="168"/>
      <c r="AOS1157" s="168">
        <f t="shared" si="5307"/>
        <v>0</v>
      </c>
      <c r="AOT1157" s="167" t="s">
        <v>65</v>
      </c>
      <c r="AOU1157" s="10">
        <f t="shared" ref="AOU1157" si="5734">AOS1157*1.3</f>
        <v>0</v>
      </c>
      <c r="AOV1157" s="10"/>
      <c r="AOW1157" s="219"/>
      <c r="AOX1157" s="167" t="s">
        <v>87</v>
      </c>
      <c r="AOY1157" s="500" t="s">
        <v>1311</v>
      </c>
      <c r="APA1157" s="168"/>
      <c r="APB1157" s="168">
        <f t="shared" si="5310"/>
        <v>2</v>
      </c>
      <c r="APC1157" s="167" t="s">
        <v>65</v>
      </c>
      <c r="APD1157" s="10">
        <f t="shared" ref="APD1157" si="5735">APB1157*1.3</f>
        <v>2.6</v>
      </c>
      <c r="APE1157" s="10"/>
      <c r="APF1157" s="219"/>
      <c r="APG1157" s="167" t="s">
        <v>87</v>
      </c>
      <c r="APH1157" s="500" t="s">
        <v>1322</v>
      </c>
      <c r="APJ1157" s="168"/>
      <c r="APK1157" s="168">
        <f t="shared" si="5313"/>
        <v>0</v>
      </c>
      <c r="APL1157" s="167" t="s">
        <v>65</v>
      </c>
      <c r="APM1157" s="10">
        <f t="shared" ref="APM1157" si="5736">APK1157*1.3</f>
        <v>0</v>
      </c>
      <c r="APN1157" s="10"/>
      <c r="APO1157" s="219"/>
      <c r="APP1157" s="167" t="s">
        <v>87</v>
      </c>
      <c r="APQ1157" s="500" t="s">
        <v>682</v>
      </c>
      <c r="APS1157" s="168"/>
      <c r="APT1157" s="168">
        <f t="shared" si="5316"/>
        <v>0</v>
      </c>
      <c r="APU1157" s="167" t="s">
        <v>65</v>
      </c>
      <c r="APV1157" s="10">
        <f t="shared" ref="APV1157" si="5737">APT1157*1.3</f>
        <v>0</v>
      </c>
      <c r="APW1157" s="10"/>
      <c r="APX1157" s="219"/>
      <c r="APY1157" s="167" t="s">
        <v>87</v>
      </c>
      <c r="APZ1157" s="500" t="s">
        <v>1709</v>
      </c>
      <c r="AQB1157" s="168"/>
      <c r="AQC1157" s="168">
        <f t="shared" si="5319"/>
        <v>20</v>
      </c>
      <c r="AQD1157" s="167" t="s">
        <v>65</v>
      </c>
      <c r="AQE1157" s="10">
        <f t="shared" ref="AQE1157" si="5738">AQC1157*1.3</f>
        <v>26</v>
      </c>
      <c r="AQF1157" s="10"/>
      <c r="AQG1157" s="219"/>
      <c r="AQH1157" s="167" t="s">
        <v>87</v>
      </c>
      <c r="AQI1157" s="500" t="s">
        <v>944</v>
      </c>
      <c r="AQK1157" s="168"/>
      <c r="AQL1157" s="168">
        <f t="shared" si="5322"/>
        <v>77</v>
      </c>
      <c r="AQM1157" s="167" t="s">
        <v>65</v>
      </c>
      <c r="AQN1157" s="10">
        <f t="shared" ref="AQN1157" si="5739">AQL1157*1.3</f>
        <v>100.10000000000001</v>
      </c>
      <c r="AQO1157" s="10"/>
      <c r="AQP1157" s="219"/>
      <c r="AQQ1157" s="167" t="s">
        <v>87</v>
      </c>
      <c r="AQR1157" s="500" t="s">
        <v>2981</v>
      </c>
      <c r="AQT1157" s="168"/>
      <c r="AQU1157" s="168">
        <f t="shared" si="5325"/>
        <v>42</v>
      </c>
      <c r="AQV1157" s="167" t="s">
        <v>65</v>
      </c>
      <c r="AQW1157" s="10">
        <f t="shared" ref="AQW1157" si="5740">AQU1157*1.3</f>
        <v>54.6</v>
      </c>
      <c r="AQX1157" s="10"/>
      <c r="AQY1157" s="219"/>
      <c r="AQZ1157" s="167" t="s">
        <v>87</v>
      </c>
      <c r="ARA1157" s="500" t="s">
        <v>2981</v>
      </c>
      <c r="ARC1157" s="168"/>
      <c r="ARD1157" s="168">
        <f t="shared" si="5328"/>
        <v>42</v>
      </c>
      <c r="ARE1157" s="167" t="s">
        <v>65</v>
      </c>
      <c r="ARF1157" s="10">
        <f t="shared" ref="ARF1157" si="5741">ARD1157*1.3</f>
        <v>54.6</v>
      </c>
      <c r="ARG1157" s="10"/>
      <c r="ARH1157" s="219"/>
      <c r="ARI1157" s="167" t="s">
        <v>87</v>
      </c>
      <c r="ARJ1157" s="500" t="s">
        <v>1901</v>
      </c>
      <c r="ARL1157" s="168"/>
      <c r="ARM1157" s="168">
        <f t="shared" si="5331"/>
        <v>0</v>
      </c>
      <c r="ARN1157" s="167" t="s">
        <v>65</v>
      </c>
      <c r="ARO1157" s="10">
        <f t="shared" ref="ARO1157" si="5742">ARM1157*1.3</f>
        <v>0</v>
      </c>
      <c r="ARP1157" s="10"/>
      <c r="ARQ1157" s="219"/>
      <c r="ARR1157" s="167" t="s">
        <v>87</v>
      </c>
      <c r="ARS1157" s="328" t="s">
        <v>526</v>
      </c>
      <c r="ARU1157" s="168"/>
      <c r="ARV1157" s="168">
        <f t="shared" si="5334"/>
        <v>0</v>
      </c>
      <c r="ARW1157" s="167" t="s">
        <v>65</v>
      </c>
      <c r="ARX1157" s="10">
        <f t="shared" ref="ARX1157" si="5743">ARV1157*1.3</f>
        <v>0</v>
      </c>
      <c r="ARY1157" s="10"/>
      <c r="ARZ1157" s="219"/>
      <c r="ASA1157" s="167" t="s">
        <v>87</v>
      </c>
      <c r="ASB1157" s="500" t="s">
        <v>529</v>
      </c>
      <c r="ASD1157" s="168"/>
      <c r="ASE1157" s="168">
        <f t="shared" si="5337"/>
        <v>0</v>
      </c>
      <c r="ASF1157" s="167" t="s">
        <v>65</v>
      </c>
      <c r="ASG1157" s="10">
        <f t="shared" ref="ASG1157" si="5744">ASE1157*1.3</f>
        <v>0</v>
      </c>
      <c r="ASH1157" s="10"/>
      <c r="ASI1157" s="219"/>
      <c r="ASJ1157" s="167" t="s">
        <v>87</v>
      </c>
      <c r="ASK1157" s="500" t="s">
        <v>946</v>
      </c>
      <c r="ASM1157" s="168"/>
      <c r="ASN1157" s="168">
        <f t="shared" si="5340"/>
        <v>2</v>
      </c>
      <c r="ASO1157" s="167" t="s">
        <v>65</v>
      </c>
      <c r="ASP1157" s="10">
        <f t="shared" ref="ASP1157" si="5745">ASN1157*1.3</f>
        <v>2.6</v>
      </c>
      <c r="ASQ1157" s="10"/>
      <c r="ASR1157" s="219"/>
      <c r="ASS1157" s="167" t="s">
        <v>87</v>
      </c>
      <c r="AST1157" s="500" t="s">
        <v>1311</v>
      </c>
      <c r="ASV1157" s="168"/>
      <c r="ASW1157" s="168">
        <f t="shared" si="5343"/>
        <v>2</v>
      </c>
      <c r="ASX1157" s="167" t="s">
        <v>65</v>
      </c>
      <c r="ASY1157" s="10">
        <f t="shared" ref="ASY1157" si="5746">ASW1157*1.3</f>
        <v>2.6</v>
      </c>
      <c r="ASZ1157" s="10"/>
      <c r="ATA1157" s="219"/>
      <c r="ATB1157" s="167" t="s">
        <v>87</v>
      </c>
      <c r="ATC1157" s="500" t="s">
        <v>2981</v>
      </c>
      <c r="ATE1157" s="168"/>
      <c r="ATF1157" s="168">
        <f t="shared" si="5346"/>
        <v>42</v>
      </c>
      <c r="ATG1157" s="167" t="s">
        <v>65</v>
      </c>
      <c r="ATH1157" s="10">
        <f t="shared" ref="ATH1157" si="5747">ATF1157*1.3</f>
        <v>54.6</v>
      </c>
      <c r="ATI1157" s="10"/>
      <c r="ATJ1157" s="219"/>
      <c r="ATK1157" s="167" t="s">
        <v>87</v>
      </c>
      <c r="ATL1157" s="500" t="s">
        <v>561</v>
      </c>
      <c r="ATN1157" s="168"/>
      <c r="ATO1157" s="168">
        <f t="shared" si="5349"/>
        <v>0</v>
      </c>
      <c r="ATP1157" s="167" t="s">
        <v>65</v>
      </c>
      <c r="ATQ1157" s="10">
        <f t="shared" ref="ATQ1157" si="5748">ATO1157*1.3</f>
        <v>0</v>
      </c>
      <c r="ATR1157" s="10"/>
      <c r="ATS1157" s="219"/>
      <c r="ATT1157" s="167" t="s">
        <v>87</v>
      </c>
      <c r="ATU1157" s="500" t="s">
        <v>472</v>
      </c>
      <c r="ATW1157" s="168"/>
      <c r="ATX1157" s="168">
        <f t="shared" si="5352"/>
        <v>0</v>
      </c>
      <c r="ATY1157" s="167" t="s">
        <v>65</v>
      </c>
      <c r="ATZ1157" s="10">
        <f t="shared" ref="ATZ1157" si="5749">ATX1157*1.3</f>
        <v>0</v>
      </c>
      <c r="AUA1157" s="10"/>
      <c r="AUB1157" s="219"/>
      <c r="AUC1157" s="167" t="s">
        <v>87</v>
      </c>
      <c r="AUD1157" s="500" t="s">
        <v>1322</v>
      </c>
      <c r="AUF1157" s="168"/>
      <c r="AUG1157" s="168">
        <f t="shared" si="5355"/>
        <v>0</v>
      </c>
      <c r="AUH1157" s="167" t="s">
        <v>65</v>
      </c>
      <c r="AUI1157" s="10">
        <f t="shared" ref="AUI1157" si="5750">AUG1157*1.3</f>
        <v>0</v>
      </c>
      <c r="AUJ1157" s="10"/>
      <c r="AUK1157" s="219"/>
      <c r="AUL1157" s="167" t="s">
        <v>87</v>
      </c>
      <c r="AUM1157" s="500" t="s">
        <v>1901</v>
      </c>
      <c r="AUO1157" s="168"/>
      <c r="AUP1157" s="168">
        <f t="shared" si="5358"/>
        <v>0</v>
      </c>
      <c r="AUQ1157" s="167" t="s">
        <v>65</v>
      </c>
      <c r="AUR1157" s="10">
        <f t="shared" ref="AUR1157" si="5751">AUP1157*1.3</f>
        <v>0</v>
      </c>
      <c r="AUS1157" s="10"/>
      <c r="AUT1157" s="219"/>
      <c r="AUU1157" s="167" t="s">
        <v>87</v>
      </c>
      <c r="AUV1157" s="500" t="s">
        <v>2981</v>
      </c>
      <c r="AUX1157" s="168"/>
      <c r="AUY1157" s="168">
        <f t="shared" si="5361"/>
        <v>42</v>
      </c>
      <c r="AUZ1157" s="167" t="s">
        <v>65</v>
      </c>
      <c r="AVA1157" s="10">
        <f t="shared" ref="AVA1157" si="5752">AUY1157*1.3</f>
        <v>54.6</v>
      </c>
      <c r="AVB1157" s="10"/>
      <c r="AVC1157" s="219"/>
      <c r="AVD1157" s="167" t="s">
        <v>87</v>
      </c>
      <c r="AVE1157" s="500" t="s">
        <v>1709</v>
      </c>
      <c r="AVG1157" s="168"/>
      <c r="AVH1157" s="168">
        <f t="shared" si="5364"/>
        <v>20</v>
      </c>
      <c r="AVI1157" s="167" t="s">
        <v>65</v>
      </c>
      <c r="AVJ1157" s="10">
        <f t="shared" ref="AVJ1157" si="5753">AVH1157*1.3</f>
        <v>26</v>
      </c>
      <c r="AVK1157" s="10"/>
      <c r="AVL1157" s="219"/>
      <c r="AVM1157" s="167" t="s">
        <v>87</v>
      </c>
      <c r="AVN1157" s="328" t="s">
        <v>1311</v>
      </c>
      <c r="AVP1157" s="168"/>
      <c r="AVQ1157" s="168">
        <f t="shared" si="5367"/>
        <v>2</v>
      </c>
      <c r="AVR1157" s="167" t="s">
        <v>65</v>
      </c>
      <c r="AVS1157" s="10">
        <f t="shared" ref="AVS1157" si="5754">AVQ1157*1.3</f>
        <v>2.6</v>
      </c>
      <c r="AVT1157" s="10"/>
      <c r="AVU1157" s="219"/>
      <c r="AVV1157" s="167" t="s">
        <v>87</v>
      </c>
      <c r="AVW1157" s="500" t="s">
        <v>1328</v>
      </c>
      <c r="AVY1157" s="168"/>
      <c r="AVZ1157" s="168">
        <f t="shared" si="5370"/>
        <v>6</v>
      </c>
      <c r="AWA1157" s="167" t="s">
        <v>65</v>
      </c>
      <c r="AWB1157" s="10">
        <f t="shared" ref="AWB1157" si="5755">AVZ1157*1.3</f>
        <v>7.8000000000000007</v>
      </c>
      <c r="AWC1157" s="10"/>
      <c r="AWD1157" s="219"/>
      <c r="AWE1157" s="167" t="s">
        <v>87</v>
      </c>
      <c r="AWF1157" s="500" t="s">
        <v>1869</v>
      </c>
      <c r="AWH1157" s="168"/>
      <c r="AWI1157" s="168">
        <f t="shared" si="5373"/>
        <v>4</v>
      </c>
      <c r="AWJ1157" s="167" t="s">
        <v>65</v>
      </c>
      <c r="AWK1157" s="10">
        <f t="shared" ref="AWK1157" si="5756">AWI1157*1.3</f>
        <v>5.2</v>
      </c>
      <c r="AWL1157" s="10"/>
      <c r="AWM1157" s="219"/>
      <c r="AWN1157" s="167" t="s">
        <v>87</v>
      </c>
      <c r="AWO1157" s="500" t="s">
        <v>499</v>
      </c>
      <c r="AWQ1157" s="168"/>
      <c r="AWR1157" s="168">
        <f t="shared" si="5376"/>
        <v>34</v>
      </c>
      <c r="AWS1157" s="167" t="s">
        <v>65</v>
      </c>
      <c r="AWT1157" s="10">
        <f t="shared" ref="AWT1157" si="5757">AWR1157*1.3</f>
        <v>44.2</v>
      </c>
      <c r="AWU1157" s="10"/>
      <c r="AWV1157" s="219"/>
      <c r="AWW1157" s="167" t="s">
        <v>87</v>
      </c>
      <c r="AWX1157" s="500" t="s">
        <v>555</v>
      </c>
      <c r="AWZ1157" s="168"/>
      <c r="AXA1157" s="168">
        <f t="shared" si="5379"/>
        <v>4</v>
      </c>
      <c r="AXB1157" s="167" t="s">
        <v>65</v>
      </c>
      <c r="AXC1157" s="10">
        <f t="shared" ref="AXC1157" si="5758">AXA1157*1.3</f>
        <v>5.2</v>
      </c>
      <c r="AXD1157" s="10"/>
      <c r="AXE1157" s="219"/>
      <c r="AXF1157" s="167" t="s">
        <v>87</v>
      </c>
      <c r="AXG1157" s="498" t="s">
        <v>561</v>
      </c>
      <c r="AXI1157" s="168"/>
      <c r="AXJ1157" s="168">
        <f t="shared" si="5382"/>
        <v>0</v>
      </c>
      <c r="AXK1157" s="167" t="s">
        <v>65</v>
      </c>
      <c r="AXL1157" s="10">
        <f t="shared" ref="AXL1157" si="5759">AXJ1157*1.3</f>
        <v>0</v>
      </c>
      <c r="AXM1157" s="10"/>
      <c r="AXN1157" s="219"/>
      <c r="AXO1157" s="167" t="s">
        <v>87</v>
      </c>
      <c r="AXP1157" s="500" t="s">
        <v>1869</v>
      </c>
      <c r="AXR1157" s="168"/>
      <c r="AXS1157" s="168">
        <f t="shared" si="5385"/>
        <v>4</v>
      </c>
      <c r="AXT1157" s="167" t="s">
        <v>65</v>
      </c>
      <c r="AXU1157" s="10">
        <f t="shared" ref="AXU1157" si="5760">AXS1157*1.3</f>
        <v>5.2</v>
      </c>
      <c r="AXV1157" s="10"/>
      <c r="AXW1157" s="219"/>
      <c r="AXX1157" s="167" t="s">
        <v>87</v>
      </c>
      <c r="AXY1157" s="500" t="s">
        <v>1322</v>
      </c>
      <c r="AYA1157" s="168"/>
      <c r="AYB1157" s="168">
        <f t="shared" si="5388"/>
        <v>0</v>
      </c>
      <c r="AYC1157" s="167" t="s">
        <v>65</v>
      </c>
      <c r="AYD1157" s="10">
        <f t="shared" ref="AYD1157" si="5761">AYB1157*1.3</f>
        <v>0</v>
      </c>
      <c r="AYE1157" s="10"/>
      <c r="AYF1157" s="219"/>
      <c r="AYG1157" s="167" t="s">
        <v>87</v>
      </c>
      <c r="AYH1157" s="500" t="s">
        <v>561</v>
      </c>
      <c r="AYJ1157" s="168"/>
      <c r="AYK1157" s="168">
        <f t="shared" si="5391"/>
        <v>0</v>
      </c>
      <c r="AYL1157" s="167" t="s">
        <v>65</v>
      </c>
      <c r="AYM1157" s="10">
        <f t="shared" ref="AYM1157" si="5762">AYK1157*1.3</f>
        <v>0</v>
      </c>
      <c r="AYN1157" s="10"/>
      <c r="AYO1157" s="219"/>
      <c r="AYP1157" s="167" t="s">
        <v>87</v>
      </c>
      <c r="AYQ1157" s="500" t="s">
        <v>474</v>
      </c>
      <c r="AYS1157" s="168"/>
      <c r="AYT1157" s="168">
        <f t="shared" si="5394"/>
        <v>0</v>
      </c>
      <c r="AYU1157" s="167" t="s">
        <v>65</v>
      </c>
      <c r="AYV1157" s="10">
        <f t="shared" ref="AYV1157" si="5763">AYT1157*1.3</f>
        <v>0</v>
      </c>
      <c r="AYW1157" s="10"/>
      <c r="AYX1157" s="219"/>
      <c r="AYY1157" s="167" t="s">
        <v>87</v>
      </c>
      <c r="AYZ1157" s="498" t="s">
        <v>1709</v>
      </c>
      <c r="AZB1157" s="168"/>
      <c r="AZC1157" s="168">
        <f t="shared" si="5397"/>
        <v>20</v>
      </c>
      <c r="AZD1157" s="167" t="s">
        <v>65</v>
      </c>
      <c r="AZE1157" s="10">
        <f t="shared" ref="AZE1157" si="5764">AZC1157*1.3</f>
        <v>26</v>
      </c>
      <c r="AZF1157" s="10"/>
      <c r="AZG1157" s="219"/>
      <c r="AZH1157" s="167" t="s">
        <v>87</v>
      </c>
      <c r="AZI1157" s="500" t="s">
        <v>1869</v>
      </c>
      <c r="AZK1157" s="168"/>
      <c r="AZL1157" s="168">
        <f t="shared" si="5400"/>
        <v>4</v>
      </c>
      <c r="AZM1157" s="167" t="s">
        <v>65</v>
      </c>
      <c r="AZN1157" s="10">
        <f t="shared" ref="AZN1157" si="5765">AZL1157*1.3</f>
        <v>5.2</v>
      </c>
      <c r="AZO1157" s="10"/>
      <c r="AZP1157" s="219"/>
      <c r="AZQ1157" s="167" t="s">
        <v>87</v>
      </c>
      <c r="AZR1157" s="500" t="s">
        <v>1901</v>
      </c>
      <c r="AZT1157" s="168"/>
      <c r="AZU1157" s="168">
        <f t="shared" si="5403"/>
        <v>0</v>
      </c>
      <c r="AZV1157" s="167" t="s">
        <v>65</v>
      </c>
      <c r="AZW1157" s="10">
        <f t="shared" ref="AZW1157" si="5766">AZU1157*1.3</f>
        <v>0</v>
      </c>
      <c r="AZX1157" s="10"/>
      <c r="AZY1157" s="219"/>
      <c r="AZZ1157" s="167" t="s">
        <v>87</v>
      </c>
      <c r="BAA1157" s="500" t="s">
        <v>1633</v>
      </c>
      <c r="BAC1157" s="168"/>
      <c r="BAD1157" s="168">
        <f t="shared" si="5406"/>
        <v>0</v>
      </c>
      <c r="BAE1157" s="167" t="s">
        <v>65</v>
      </c>
      <c r="BAF1157" s="10">
        <f t="shared" ref="BAF1157" si="5767">BAD1157*1.3</f>
        <v>0</v>
      </c>
      <c r="BAG1157" s="10"/>
      <c r="BAH1157" s="219"/>
      <c r="BAI1157" s="167" t="s">
        <v>87</v>
      </c>
      <c r="BAJ1157" s="500" t="s">
        <v>1322</v>
      </c>
      <c r="BAL1157" s="168"/>
      <c r="BAM1157" s="168">
        <f t="shared" si="5409"/>
        <v>0</v>
      </c>
      <c r="BAN1157" s="167" t="s">
        <v>65</v>
      </c>
      <c r="BAO1157" s="10">
        <f t="shared" ref="BAO1157" si="5768">BAM1157*1.3</f>
        <v>0</v>
      </c>
      <c r="BAP1157" s="10"/>
      <c r="BAQ1157" s="219"/>
      <c r="BAR1157" s="167" t="s">
        <v>87</v>
      </c>
      <c r="BAS1157" s="500" t="s">
        <v>561</v>
      </c>
      <c r="BAU1157" s="168"/>
      <c r="BAV1157" s="168">
        <f t="shared" si="5412"/>
        <v>0</v>
      </c>
      <c r="BAW1157" s="167" t="s">
        <v>65</v>
      </c>
      <c r="BAX1157" s="10">
        <f t="shared" ref="BAX1157" si="5769">BAV1157*1.3</f>
        <v>0</v>
      </c>
      <c r="BAY1157" s="10"/>
      <c r="BAZ1157" s="219"/>
      <c r="BBA1157" s="167" t="s">
        <v>87</v>
      </c>
      <c r="BBB1157" s="500" t="s">
        <v>1869</v>
      </c>
      <c r="BBD1157" s="168"/>
      <c r="BBE1157" s="168">
        <f t="shared" si="5415"/>
        <v>4</v>
      </c>
      <c r="BBF1157" s="167" t="s">
        <v>65</v>
      </c>
      <c r="BBG1157" s="10">
        <f t="shared" ref="BBG1157" si="5770">BBE1157*1.3</f>
        <v>5.2</v>
      </c>
      <c r="BBH1157" s="10"/>
      <c r="BBI1157" s="219"/>
      <c r="BBJ1157" s="167" t="s">
        <v>87</v>
      </c>
      <c r="BBK1157" s="500" t="s">
        <v>1311</v>
      </c>
      <c r="BBM1157" s="168"/>
      <c r="BBN1157" s="168">
        <f t="shared" si="5418"/>
        <v>2</v>
      </c>
      <c r="BBO1157" s="167" t="s">
        <v>65</v>
      </c>
      <c r="BBP1157" s="10">
        <f t="shared" ref="BBP1157" si="5771">BBN1157*1.3</f>
        <v>2.6</v>
      </c>
      <c r="BBQ1157" s="10"/>
      <c r="BBR1157" s="219"/>
      <c r="BBS1157" s="167" t="s">
        <v>87</v>
      </c>
      <c r="BBT1157" s="500" t="s">
        <v>2008</v>
      </c>
      <c r="BBV1157" s="168"/>
      <c r="BBW1157" s="168">
        <f t="shared" si="5421"/>
        <v>0</v>
      </c>
      <c r="BBX1157" s="167" t="s">
        <v>65</v>
      </c>
      <c r="BBY1157" s="10">
        <f t="shared" ref="BBY1157" si="5772">BBW1157*1.3</f>
        <v>0</v>
      </c>
      <c r="BBZ1157" s="10"/>
      <c r="BCA1157" s="219"/>
      <c r="BCB1157" s="167" t="s">
        <v>87</v>
      </c>
      <c r="BCC1157" s="328" t="s">
        <v>1633</v>
      </c>
      <c r="BCE1157" s="168"/>
      <c r="BCF1157" s="168">
        <f t="shared" si="5424"/>
        <v>0</v>
      </c>
      <c r="BCG1157" s="167" t="s">
        <v>65</v>
      </c>
      <c r="BCH1157" s="10">
        <f t="shared" ref="BCH1157" si="5773">BCF1157*1.3</f>
        <v>0</v>
      </c>
      <c r="BCI1157" s="10"/>
      <c r="BCJ1157" s="219"/>
      <c r="BCK1157" s="167" t="s">
        <v>87</v>
      </c>
      <c r="BCL1157" s="500" t="s">
        <v>472</v>
      </c>
      <c r="BCN1157" s="168"/>
      <c r="BCO1157" s="168">
        <f t="shared" si="5427"/>
        <v>0</v>
      </c>
      <c r="BCP1157" s="167" t="s">
        <v>65</v>
      </c>
      <c r="BCQ1157" s="10">
        <f t="shared" ref="BCQ1157" si="5774">BCO1157*1.3</f>
        <v>0</v>
      </c>
      <c r="BCR1157" s="10"/>
      <c r="BCS1157" s="219"/>
      <c r="BCT1157" s="167" t="s">
        <v>87</v>
      </c>
      <c r="BCU1157" s="500" t="s">
        <v>2981</v>
      </c>
      <c r="BCW1157" s="168"/>
      <c r="BCX1157" s="168">
        <f t="shared" si="5430"/>
        <v>42</v>
      </c>
      <c r="BCY1157" s="167" t="s">
        <v>65</v>
      </c>
      <c r="BCZ1157" s="10">
        <f t="shared" ref="BCZ1157" si="5775">BCX1157*1.3</f>
        <v>54.6</v>
      </c>
      <c r="BDA1157" s="10"/>
      <c r="BDB1157" s="219"/>
      <c r="BDC1157" s="167" t="s">
        <v>87</v>
      </c>
      <c r="BDD1157" s="500" t="s">
        <v>474</v>
      </c>
      <c r="BDF1157" s="168"/>
      <c r="BDG1157" s="168">
        <f t="shared" si="5433"/>
        <v>0</v>
      </c>
      <c r="BDH1157" s="167" t="s">
        <v>65</v>
      </c>
      <c r="BDI1157" s="10">
        <f t="shared" ref="BDI1157" si="5776">BDG1157*1.3</f>
        <v>0</v>
      </c>
      <c r="BDJ1157" s="10"/>
      <c r="BDK1157" s="219"/>
      <c r="BDL1157" s="167" t="s">
        <v>87</v>
      </c>
      <c r="BDM1157" s="328" t="s">
        <v>561</v>
      </c>
      <c r="BDO1157" s="168"/>
      <c r="BDP1157" s="168">
        <f t="shared" si="5436"/>
        <v>0</v>
      </c>
      <c r="BDQ1157" s="167" t="s">
        <v>65</v>
      </c>
      <c r="BDR1157" s="10">
        <f t="shared" ref="BDR1157" si="5777">BDP1157*1.3</f>
        <v>0</v>
      </c>
      <c r="BDS1157" s="10"/>
      <c r="BDT1157" s="219"/>
      <c r="BDU1157" s="167" t="s">
        <v>87</v>
      </c>
      <c r="BDV1157" s="500" t="s">
        <v>2008</v>
      </c>
      <c r="BDX1157" s="168"/>
      <c r="BDY1157" s="168">
        <f t="shared" si="5439"/>
        <v>0</v>
      </c>
      <c r="BDZ1157" s="167" t="s">
        <v>65</v>
      </c>
      <c r="BEA1157" s="10">
        <f t="shared" ref="BEA1157" si="5778">BDY1157*1.3</f>
        <v>0</v>
      </c>
      <c r="BEB1157" s="10"/>
      <c r="BEC1157" s="219"/>
      <c r="BED1157" s="167" t="s">
        <v>87</v>
      </c>
      <c r="BEE1157" s="498" t="s">
        <v>587</v>
      </c>
      <c r="BEG1157" s="168"/>
      <c r="BEH1157" s="168">
        <f t="shared" si="5442"/>
        <v>13</v>
      </c>
      <c r="BEI1157" s="167" t="s">
        <v>65</v>
      </c>
      <c r="BEJ1157" s="10">
        <f t="shared" ref="BEJ1157" si="5779">BEH1157*1.3</f>
        <v>16.900000000000002</v>
      </c>
      <c r="BEK1157" s="10"/>
      <c r="BEL1157" s="219"/>
      <c r="BEM1157" s="167" t="s">
        <v>87</v>
      </c>
      <c r="BEN1157" s="498" t="s">
        <v>1869</v>
      </c>
      <c r="BEP1157" s="168"/>
      <c r="BEQ1157" s="168">
        <f t="shared" si="5445"/>
        <v>4</v>
      </c>
      <c r="BER1157" s="167" t="s">
        <v>65</v>
      </c>
      <c r="BES1157" s="10">
        <f t="shared" ref="BES1157" si="5780">BEQ1157*1.3</f>
        <v>5.2</v>
      </c>
      <c r="BET1157" s="10"/>
      <c r="BEU1157" s="219"/>
      <c r="BEV1157" s="167" t="s">
        <v>87</v>
      </c>
      <c r="BEW1157" s="500" t="s">
        <v>1901</v>
      </c>
      <c r="BEY1157" s="168"/>
      <c r="BEZ1157" s="168">
        <f t="shared" si="5448"/>
        <v>0</v>
      </c>
      <c r="BFA1157" s="167" t="s">
        <v>65</v>
      </c>
      <c r="BFB1157" s="10">
        <f t="shared" ref="BFB1157" si="5781">BEZ1157*1.3</f>
        <v>0</v>
      </c>
      <c r="BFC1157" s="10"/>
      <c r="BFD1157" s="219"/>
      <c r="BFE1157" s="167"/>
      <c r="BFF1157" s="327"/>
      <c r="BFH1157" s="168"/>
      <c r="BFI1157" s="168"/>
      <c r="BFJ1157" s="167"/>
      <c r="BFK1157" s="10"/>
      <c r="BFL1157" s="10"/>
      <c r="BFN1157" s="167"/>
      <c r="BFO1157" s="327"/>
      <c r="BFQ1157" s="168"/>
      <c r="BFR1157" s="168"/>
      <c r="BFS1157" s="167"/>
      <c r="BFT1157" s="10"/>
      <c r="BFU1157" s="10"/>
      <c r="BFW1157" s="167"/>
      <c r="BFX1157" s="328"/>
      <c r="BFZ1157" s="168"/>
      <c r="BGA1157" s="168"/>
      <c r="BGB1157" s="167"/>
      <c r="BGC1157" s="10"/>
      <c r="BGD1157" s="10"/>
      <c r="BGF1157" s="167"/>
      <c r="BGG1157" s="327"/>
      <c r="BGI1157" s="168"/>
      <c r="BGJ1157" s="168"/>
      <c r="BGK1157" s="167"/>
      <c r="BGL1157" s="10"/>
      <c r="BGM1157" s="10"/>
      <c r="BGO1157" s="167"/>
      <c r="BGP1157" s="328"/>
      <c r="BGR1157" s="168"/>
      <c r="BGS1157" s="168"/>
      <c r="BGT1157" s="167"/>
      <c r="BGU1157" s="10"/>
      <c r="BGV1157" s="10"/>
      <c r="BGX1157" s="167"/>
      <c r="BGY1157" s="327"/>
      <c r="BHA1157" s="168"/>
      <c r="BHB1157" s="168"/>
      <c r="BHC1157" s="167"/>
      <c r="BHD1157" s="10"/>
      <c r="BHE1157" s="10"/>
    </row>
    <row r="1158" spans="1:1565" s="14" customFormat="1" ht="15">
      <c r="A1158" s="167" t="s">
        <v>88</v>
      </c>
      <c r="B1158" s="325" t="s">
        <v>474</v>
      </c>
      <c r="D1158" s="168"/>
      <c r="E1158" s="168">
        <f>VLOOKUP(B1158,$A$1213:$F$2274,6,FALSE)</f>
        <v>0</v>
      </c>
      <c r="F1158" s="167" t="s">
        <v>67</v>
      </c>
      <c r="G1158" s="10">
        <f>E1158*1.2</f>
        <v>0</v>
      </c>
      <c r="H1158" s="10"/>
      <c r="I1158" s="219"/>
      <c r="J1158" s="167" t="s">
        <v>88</v>
      </c>
      <c r="K1158" s="325" t="s">
        <v>1709</v>
      </c>
      <c r="M1158" s="168"/>
      <c r="N1158" s="168">
        <f>VLOOKUP(K1158,$A$1213:$F$2274,6,FALSE)</f>
        <v>20</v>
      </c>
      <c r="O1158" s="167" t="s">
        <v>67</v>
      </c>
      <c r="P1158" s="10">
        <f>N1158*1.2</f>
        <v>24</v>
      </c>
      <c r="Q1158" s="10"/>
      <c r="R1158" s="219"/>
      <c r="S1158" s="167" t="s">
        <v>88</v>
      </c>
      <c r="T1158" s="325" t="s">
        <v>587</v>
      </c>
      <c r="V1158" s="168"/>
      <c r="W1158" s="168">
        <f t="shared" si="4953"/>
        <v>13</v>
      </c>
      <c r="X1158" s="167" t="s">
        <v>67</v>
      </c>
      <c r="Y1158" s="10">
        <f t="shared" ref="Y1158" si="5782">W1158*1.2</f>
        <v>15.6</v>
      </c>
      <c r="Z1158" s="10"/>
      <c r="AA1158" s="219"/>
      <c r="AB1158" s="167" t="s">
        <v>88</v>
      </c>
      <c r="AC1158" s="325" t="s">
        <v>1322</v>
      </c>
      <c r="AE1158" s="168"/>
      <c r="AF1158" s="168">
        <f t="shared" si="4956"/>
        <v>0</v>
      </c>
      <c r="AG1158" s="167" t="s">
        <v>67</v>
      </c>
      <c r="AH1158" s="10">
        <f t="shared" ref="AH1158" si="5783">AF1158*1.2</f>
        <v>0</v>
      </c>
      <c r="AI1158" s="10"/>
      <c r="AJ1158" s="219"/>
      <c r="AK1158" s="167" t="s">
        <v>88</v>
      </c>
      <c r="AL1158" s="498" t="s">
        <v>2008</v>
      </c>
      <c r="AN1158" s="168"/>
      <c r="AO1158" s="168">
        <f t="shared" si="4959"/>
        <v>0</v>
      </c>
      <c r="AP1158" s="167" t="s">
        <v>67</v>
      </c>
      <c r="AQ1158" s="10">
        <f t="shared" ref="AQ1158" si="5784">AO1158*1.2</f>
        <v>0</v>
      </c>
      <c r="AR1158" s="10"/>
      <c r="AS1158" s="219"/>
      <c r="AT1158" s="167" t="s">
        <v>88</v>
      </c>
      <c r="AU1158" s="325" t="s">
        <v>1311</v>
      </c>
      <c r="AW1158" s="168"/>
      <c r="AX1158" s="168">
        <f t="shared" si="4962"/>
        <v>2</v>
      </c>
      <c r="AY1158" s="167" t="s">
        <v>67</v>
      </c>
      <c r="AZ1158" s="10">
        <f t="shared" ref="AZ1158" si="5785">AX1158*1.2</f>
        <v>2.4</v>
      </c>
      <c r="BA1158" s="10"/>
      <c r="BB1158" s="219"/>
      <c r="BC1158" s="167" t="s">
        <v>88</v>
      </c>
      <c r="BD1158" s="325" t="s">
        <v>2008</v>
      </c>
      <c r="BF1158" s="168"/>
      <c r="BG1158" s="168">
        <f t="shared" si="4965"/>
        <v>0</v>
      </c>
      <c r="BH1158" s="167" t="s">
        <v>67</v>
      </c>
      <c r="BI1158" s="10">
        <f t="shared" ref="BI1158" si="5786">BG1158*1.2</f>
        <v>0</v>
      </c>
      <c r="BJ1158" s="10"/>
      <c r="BK1158" s="219"/>
      <c r="BL1158" s="167" t="s">
        <v>88</v>
      </c>
      <c r="BM1158" s="325" t="s">
        <v>561</v>
      </c>
      <c r="BO1158" s="168"/>
      <c r="BP1158" s="168">
        <f t="shared" si="4968"/>
        <v>0</v>
      </c>
      <c r="BQ1158" s="167" t="s">
        <v>67</v>
      </c>
      <c r="BR1158" s="10">
        <f t="shared" ref="BR1158" si="5787">BP1158*1.2</f>
        <v>0</v>
      </c>
      <c r="BS1158" s="10"/>
      <c r="BT1158" s="219"/>
      <c r="BU1158" s="167" t="s">
        <v>88</v>
      </c>
      <c r="BV1158" s="325" t="s">
        <v>1311</v>
      </c>
      <c r="BX1158" s="168"/>
      <c r="BY1158" s="168">
        <f t="shared" si="4971"/>
        <v>2</v>
      </c>
      <c r="BZ1158" s="167" t="s">
        <v>67</v>
      </c>
      <c r="CA1158" s="10">
        <f t="shared" ref="CA1158" si="5788">BY1158*1.2</f>
        <v>2.4</v>
      </c>
      <c r="CB1158" s="10"/>
      <c r="CC1158" s="219"/>
      <c r="CD1158" s="167" t="s">
        <v>88</v>
      </c>
      <c r="CE1158" s="325" t="s">
        <v>1311</v>
      </c>
      <c r="CG1158" s="168"/>
      <c r="CH1158" s="168">
        <f t="shared" si="4974"/>
        <v>2</v>
      </c>
      <c r="CI1158" s="167" t="s">
        <v>67</v>
      </c>
      <c r="CJ1158" s="10">
        <f t="shared" ref="CJ1158" si="5789">CH1158*1.2</f>
        <v>2.4</v>
      </c>
      <c r="CK1158" s="10"/>
      <c r="CL1158" s="219"/>
      <c r="CM1158" s="167" t="s">
        <v>88</v>
      </c>
      <c r="CN1158" s="325" t="s">
        <v>2981</v>
      </c>
      <c r="CP1158" s="168"/>
      <c r="CQ1158" s="168">
        <f t="shared" si="4977"/>
        <v>42</v>
      </c>
      <c r="CR1158" s="167" t="s">
        <v>67</v>
      </c>
      <c r="CS1158" s="10">
        <f t="shared" ref="CS1158" si="5790">CQ1158*1.2</f>
        <v>50.4</v>
      </c>
      <c r="CT1158" s="10"/>
      <c r="CU1158" s="219"/>
      <c r="CV1158" s="167" t="s">
        <v>88</v>
      </c>
      <c r="CW1158" s="325" t="s">
        <v>474</v>
      </c>
      <c r="CY1158" s="168"/>
      <c r="CZ1158" s="168">
        <f t="shared" si="4980"/>
        <v>0</v>
      </c>
      <c r="DA1158" s="167" t="s">
        <v>67</v>
      </c>
      <c r="DB1158" s="10">
        <f t="shared" ref="DB1158" si="5791">CZ1158*1.2</f>
        <v>0</v>
      </c>
      <c r="DC1158" s="10"/>
      <c r="DD1158" s="219"/>
      <c r="DE1158" s="167" t="s">
        <v>88</v>
      </c>
      <c r="DF1158" s="325" t="s">
        <v>1084</v>
      </c>
      <c r="DH1158" s="168"/>
      <c r="DI1158" s="168">
        <f t="shared" si="4983"/>
        <v>3</v>
      </c>
      <c r="DJ1158" s="167" t="s">
        <v>67</v>
      </c>
      <c r="DK1158" s="10">
        <f t="shared" ref="DK1158" si="5792">DI1158*1.2</f>
        <v>3.5999999999999996</v>
      </c>
      <c r="DL1158" s="10"/>
      <c r="DM1158" s="219"/>
      <c r="DN1158" s="167" t="s">
        <v>88</v>
      </c>
      <c r="DO1158" s="325" t="s">
        <v>474</v>
      </c>
      <c r="DQ1158" s="168"/>
      <c r="DR1158" s="168">
        <f t="shared" si="4986"/>
        <v>0</v>
      </c>
      <c r="DS1158" s="167" t="s">
        <v>67</v>
      </c>
      <c r="DT1158" s="10">
        <f t="shared" ref="DT1158" si="5793">DR1158*1.2</f>
        <v>0</v>
      </c>
      <c r="DU1158" s="10"/>
      <c r="DV1158" s="219"/>
      <c r="DW1158" s="167" t="s">
        <v>88</v>
      </c>
      <c r="DX1158" s="325" t="s">
        <v>946</v>
      </c>
      <c r="DZ1158" s="168"/>
      <c r="EA1158" s="168">
        <f t="shared" si="4989"/>
        <v>2</v>
      </c>
      <c r="EB1158" s="167" t="s">
        <v>67</v>
      </c>
      <c r="EC1158" s="10">
        <f t="shared" ref="EC1158" si="5794">EA1158*1.2</f>
        <v>2.4</v>
      </c>
      <c r="ED1158" s="10"/>
      <c r="EE1158" s="219"/>
      <c r="EF1158" s="167" t="s">
        <v>88</v>
      </c>
      <c r="EG1158" s="325" t="s">
        <v>1311</v>
      </c>
      <c r="EI1158" s="168"/>
      <c r="EJ1158" s="168">
        <f t="shared" si="4992"/>
        <v>2</v>
      </c>
      <c r="EK1158" s="167" t="s">
        <v>67</v>
      </c>
      <c r="EL1158" s="10">
        <f t="shared" ref="EL1158" si="5795">EJ1158*1.2</f>
        <v>2.4</v>
      </c>
      <c r="EM1158" s="10"/>
      <c r="EN1158" s="219"/>
      <c r="EO1158" s="167" t="s">
        <v>88</v>
      </c>
      <c r="EP1158" s="325" t="s">
        <v>789</v>
      </c>
      <c r="ER1158" s="168"/>
      <c r="ES1158" s="168">
        <f t="shared" si="4995"/>
        <v>0</v>
      </c>
      <c r="ET1158" s="167" t="s">
        <v>67</v>
      </c>
      <c r="EU1158" s="10">
        <f t="shared" ref="EU1158" si="5796">ES1158*1.2</f>
        <v>0</v>
      </c>
      <c r="EV1158" s="10"/>
      <c r="EW1158" s="219"/>
      <c r="EX1158" s="167" t="s">
        <v>88</v>
      </c>
      <c r="EY1158" s="325" t="s">
        <v>587</v>
      </c>
      <c r="FA1158" s="168"/>
      <c r="FB1158" s="168">
        <f t="shared" si="4998"/>
        <v>13</v>
      </c>
      <c r="FC1158" s="167" t="s">
        <v>67</v>
      </c>
      <c r="FD1158" s="10">
        <f t="shared" ref="FD1158" si="5797">FB1158*1.2</f>
        <v>15.6</v>
      </c>
      <c r="FE1158" s="10"/>
      <c r="FF1158" s="219"/>
      <c r="FG1158" s="167" t="s">
        <v>88</v>
      </c>
      <c r="FH1158" s="325" t="s">
        <v>1311</v>
      </c>
      <c r="FJ1158" s="168"/>
      <c r="FK1158" s="168">
        <f t="shared" si="5001"/>
        <v>2</v>
      </c>
      <c r="FL1158" s="167" t="s">
        <v>67</v>
      </c>
      <c r="FM1158" s="10">
        <f t="shared" ref="FM1158" si="5798">FK1158*1.2</f>
        <v>2.4</v>
      </c>
      <c r="FN1158" s="10"/>
      <c r="FO1158" s="219"/>
      <c r="FP1158" s="167" t="s">
        <v>88</v>
      </c>
      <c r="FQ1158" s="325" t="s">
        <v>2008</v>
      </c>
      <c r="FS1158" s="168"/>
      <c r="FT1158" s="168">
        <f t="shared" si="5004"/>
        <v>0</v>
      </c>
      <c r="FU1158" s="167" t="s">
        <v>67</v>
      </c>
      <c r="FV1158" s="10">
        <f t="shared" ref="FV1158" si="5799">FT1158*1.2</f>
        <v>0</v>
      </c>
      <c r="FW1158" s="10"/>
      <c r="FX1158" s="219"/>
      <c r="FY1158" s="167" t="s">
        <v>88</v>
      </c>
      <c r="FZ1158" s="325" t="s">
        <v>2008</v>
      </c>
      <c r="GB1158" s="168"/>
      <c r="GC1158" s="168">
        <f t="shared" si="5007"/>
        <v>0</v>
      </c>
      <c r="GD1158" s="167" t="s">
        <v>67</v>
      </c>
      <c r="GE1158" s="10">
        <f t="shared" ref="GE1158" si="5800">GC1158*1.2</f>
        <v>0</v>
      </c>
      <c r="GF1158" s="10"/>
      <c r="GG1158" s="219"/>
      <c r="GH1158" s="167" t="s">
        <v>88</v>
      </c>
      <c r="GI1158" s="325" t="s">
        <v>2008</v>
      </c>
      <c r="GK1158" s="168"/>
      <c r="GL1158" s="168">
        <f t="shared" si="5010"/>
        <v>0</v>
      </c>
      <c r="GM1158" s="167" t="s">
        <v>67</v>
      </c>
      <c r="GN1158" s="10">
        <f t="shared" ref="GN1158" si="5801">GL1158*1.2</f>
        <v>0</v>
      </c>
      <c r="GO1158" s="10"/>
      <c r="GP1158" s="219"/>
      <c r="GQ1158" s="167" t="s">
        <v>88</v>
      </c>
      <c r="GR1158" s="325" t="s">
        <v>474</v>
      </c>
      <c r="GT1158" s="168"/>
      <c r="GU1158" s="168">
        <f t="shared" si="5013"/>
        <v>0</v>
      </c>
      <c r="GV1158" s="167" t="s">
        <v>67</v>
      </c>
      <c r="GW1158" s="10">
        <f t="shared" ref="GW1158" si="5802">GU1158*1.2</f>
        <v>0</v>
      </c>
      <c r="GX1158" s="10"/>
      <c r="GY1158" s="219"/>
      <c r="GZ1158" s="167" t="s">
        <v>88</v>
      </c>
      <c r="HA1158" s="325" t="s">
        <v>1869</v>
      </c>
      <c r="HC1158" s="168"/>
      <c r="HD1158" s="168">
        <f t="shared" si="5016"/>
        <v>4</v>
      </c>
      <c r="HE1158" s="167" t="s">
        <v>67</v>
      </c>
      <c r="HF1158" s="10">
        <f t="shared" ref="HF1158" si="5803">HD1158*1.2</f>
        <v>4.8</v>
      </c>
      <c r="HG1158" s="10"/>
      <c r="HH1158" s="219"/>
      <c r="HI1158" s="167" t="s">
        <v>88</v>
      </c>
      <c r="HJ1158" s="325" t="s">
        <v>1311</v>
      </c>
      <c r="HL1158" s="168"/>
      <c r="HM1158" s="168">
        <f t="shared" si="5019"/>
        <v>2</v>
      </c>
      <c r="HN1158" s="167" t="s">
        <v>67</v>
      </c>
      <c r="HO1158" s="10">
        <f t="shared" ref="HO1158" si="5804">HM1158*1.2</f>
        <v>2.4</v>
      </c>
      <c r="HP1158" s="10"/>
      <c r="HQ1158" s="219"/>
      <c r="HR1158" s="167" t="s">
        <v>88</v>
      </c>
      <c r="HS1158" s="325" t="s">
        <v>1901</v>
      </c>
      <c r="HU1158" s="168"/>
      <c r="HV1158" s="168">
        <f t="shared" si="5022"/>
        <v>0</v>
      </c>
      <c r="HW1158" s="167" t="s">
        <v>67</v>
      </c>
      <c r="HX1158" s="10">
        <f t="shared" ref="HX1158" si="5805">HV1158*1.2</f>
        <v>0</v>
      </c>
      <c r="HY1158" s="10"/>
      <c r="HZ1158" s="219"/>
      <c r="IA1158" s="167" t="s">
        <v>88</v>
      </c>
      <c r="IB1158" s="325" t="s">
        <v>2008</v>
      </c>
      <c r="ID1158" s="168"/>
      <c r="IE1158" s="168">
        <f t="shared" si="5025"/>
        <v>0</v>
      </c>
      <c r="IF1158" s="167" t="s">
        <v>67</v>
      </c>
      <c r="IG1158" s="10">
        <f t="shared" ref="IG1158" si="5806">IE1158*1.2</f>
        <v>0</v>
      </c>
      <c r="IH1158" s="10"/>
      <c r="II1158" s="219"/>
      <c r="IJ1158" s="167" t="s">
        <v>88</v>
      </c>
      <c r="IK1158" s="325" t="s">
        <v>1869</v>
      </c>
      <c r="IM1158" s="168"/>
      <c r="IN1158" s="168">
        <f t="shared" si="5028"/>
        <v>4</v>
      </c>
      <c r="IO1158" s="167" t="s">
        <v>67</v>
      </c>
      <c r="IP1158" s="10">
        <f t="shared" ref="IP1158" si="5807">IN1158*1.2</f>
        <v>4.8</v>
      </c>
      <c r="IQ1158" s="10"/>
      <c r="IR1158" s="219"/>
      <c r="IS1158" s="167" t="s">
        <v>88</v>
      </c>
      <c r="IT1158" s="325" t="s">
        <v>2981</v>
      </c>
      <c r="IV1158" s="168"/>
      <c r="IW1158" s="168">
        <f t="shared" si="5031"/>
        <v>42</v>
      </c>
      <c r="IX1158" s="167" t="s">
        <v>67</v>
      </c>
      <c r="IY1158" s="10">
        <f t="shared" ref="IY1158" si="5808">IW1158*1.2</f>
        <v>50.4</v>
      </c>
      <c r="IZ1158" s="10"/>
      <c r="JA1158" s="219"/>
      <c r="JB1158" s="167" t="s">
        <v>88</v>
      </c>
      <c r="JC1158" s="500" t="s">
        <v>1869</v>
      </c>
      <c r="JE1158" s="168"/>
      <c r="JF1158" s="168">
        <f t="shared" si="5034"/>
        <v>4</v>
      </c>
      <c r="JG1158" s="167" t="s">
        <v>67</v>
      </c>
      <c r="JH1158" s="10">
        <f t="shared" ref="JH1158" si="5809">JF1158*1.2</f>
        <v>4.8</v>
      </c>
      <c r="JI1158" s="10"/>
      <c r="JJ1158" s="219"/>
      <c r="JK1158" s="167" t="s">
        <v>88</v>
      </c>
      <c r="JL1158" s="500" t="s">
        <v>474</v>
      </c>
      <c r="JN1158" s="168"/>
      <c r="JO1158" s="168">
        <f t="shared" si="5037"/>
        <v>0</v>
      </c>
      <c r="JP1158" s="167" t="s">
        <v>67</v>
      </c>
      <c r="JQ1158" s="10">
        <f t="shared" ref="JQ1158" si="5810">JO1158*1.2</f>
        <v>0</v>
      </c>
      <c r="JR1158" s="10"/>
      <c r="JS1158" s="219"/>
      <c r="JT1158" s="167" t="s">
        <v>88</v>
      </c>
      <c r="JU1158" s="500" t="s">
        <v>1869</v>
      </c>
      <c r="JW1158" s="168"/>
      <c r="JX1158" s="168">
        <f t="shared" si="5040"/>
        <v>4</v>
      </c>
      <c r="JY1158" s="167" t="s">
        <v>67</v>
      </c>
      <c r="JZ1158" s="10">
        <f t="shared" ref="JZ1158" si="5811">JX1158*1.2</f>
        <v>4.8</v>
      </c>
      <c r="KA1158" s="10"/>
      <c r="KB1158" s="219"/>
      <c r="KC1158" s="167" t="s">
        <v>88</v>
      </c>
      <c r="KD1158" s="500" t="s">
        <v>499</v>
      </c>
      <c r="KF1158" s="168"/>
      <c r="KG1158" s="168">
        <f t="shared" si="5043"/>
        <v>34</v>
      </c>
      <c r="KH1158" s="167" t="s">
        <v>67</v>
      </c>
      <c r="KI1158" s="10">
        <f t="shared" ref="KI1158" si="5812">KG1158*1.2</f>
        <v>40.799999999999997</v>
      </c>
      <c r="KJ1158" s="10"/>
      <c r="KK1158" s="219"/>
      <c r="KL1158" s="167" t="s">
        <v>88</v>
      </c>
      <c r="KM1158" s="500" t="s">
        <v>529</v>
      </c>
      <c r="KO1158" s="168"/>
      <c r="KP1158" s="168">
        <f t="shared" si="5046"/>
        <v>0</v>
      </c>
      <c r="KQ1158" s="167" t="s">
        <v>67</v>
      </c>
      <c r="KR1158" s="10">
        <f t="shared" ref="KR1158" si="5813">KP1158*1.2</f>
        <v>0</v>
      </c>
      <c r="KS1158" s="10"/>
      <c r="KT1158" s="219"/>
      <c r="KU1158" s="167" t="s">
        <v>88</v>
      </c>
      <c r="KV1158" s="328" t="s">
        <v>561</v>
      </c>
      <c r="KX1158" s="168"/>
      <c r="KY1158" s="168">
        <f t="shared" si="5049"/>
        <v>0</v>
      </c>
      <c r="KZ1158" s="167" t="s">
        <v>67</v>
      </c>
      <c r="LA1158" s="10">
        <f t="shared" ref="LA1158" si="5814">KY1158*1.2</f>
        <v>0</v>
      </c>
      <c r="LB1158" s="10"/>
      <c r="LC1158" s="219"/>
      <c r="LD1158" s="167" t="s">
        <v>88</v>
      </c>
      <c r="LE1158" s="500" t="s">
        <v>474</v>
      </c>
      <c r="LG1158" s="168"/>
      <c r="LH1158" s="168">
        <f t="shared" si="5052"/>
        <v>0</v>
      </c>
      <c r="LI1158" s="167" t="s">
        <v>67</v>
      </c>
      <c r="LJ1158" s="10">
        <f t="shared" ref="LJ1158" si="5815">LH1158*1.2</f>
        <v>0</v>
      </c>
      <c r="LK1158" s="10"/>
      <c r="LL1158" s="219"/>
      <c r="LM1158" s="167" t="s">
        <v>88</v>
      </c>
      <c r="LN1158" s="500" t="s">
        <v>499</v>
      </c>
      <c r="LP1158" s="168"/>
      <c r="LQ1158" s="168">
        <f t="shared" si="5055"/>
        <v>34</v>
      </c>
      <c r="LR1158" s="167" t="s">
        <v>67</v>
      </c>
      <c r="LS1158" s="10">
        <f t="shared" ref="LS1158" si="5816">LQ1158*1.2</f>
        <v>40.799999999999997</v>
      </c>
      <c r="LT1158" s="10"/>
      <c r="LU1158" s="219"/>
      <c r="LV1158" s="167" t="s">
        <v>88</v>
      </c>
      <c r="LW1158" s="500" t="s">
        <v>529</v>
      </c>
      <c r="LY1158" s="168"/>
      <c r="LZ1158" s="168">
        <f t="shared" si="5058"/>
        <v>0</v>
      </c>
      <c r="MA1158" s="167" t="s">
        <v>67</v>
      </c>
      <c r="MB1158" s="10">
        <f t="shared" ref="MB1158" si="5817">LZ1158*1.2</f>
        <v>0</v>
      </c>
      <c r="MC1158" s="10"/>
      <c r="MD1158" s="219"/>
      <c r="ME1158" s="167" t="s">
        <v>88</v>
      </c>
      <c r="MF1158" s="500" t="s">
        <v>499</v>
      </c>
      <c r="MH1158" s="168"/>
      <c r="MI1158" s="168">
        <f t="shared" si="5061"/>
        <v>34</v>
      </c>
      <c r="MJ1158" s="167" t="s">
        <v>67</v>
      </c>
      <c r="MK1158" s="10">
        <f t="shared" ref="MK1158" si="5818">MI1158*1.2</f>
        <v>40.799999999999997</v>
      </c>
      <c r="ML1158" s="10"/>
      <c r="MM1158" s="219"/>
      <c r="MN1158" s="167" t="s">
        <v>88</v>
      </c>
      <c r="MO1158" s="328" t="s">
        <v>529</v>
      </c>
      <c r="MQ1158" s="168"/>
      <c r="MR1158" s="168">
        <f t="shared" si="5064"/>
        <v>0</v>
      </c>
      <c r="MS1158" s="167" t="s">
        <v>67</v>
      </c>
      <c r="MT1158" s="10">
        <f t="shared" ref="MT1158" si="5819">MR1158*1.2</f>
        <v>0</v>
      </c>
      <c r="MU1158" s="10"/>
      <c r="MV1158" s="219"/>
      <c r="MW1158" s="167" t="s">
        <v>88</v>
      </c>
      <c r="MX1158" s="500" t="s">
        <v>1901</v>
      </c>
      <c r="MZ1158" s="168"/>
      <c r="NA1158" s="168">
        <f t="shared" si="5067"/>
        <v>0</v>
      </c>
      <c r="NB1158" s="167" t="s">
        <v>67</v>
      </c>
      <c r="NC1158" s="10">
        <f t="shared" ref="NC1158" si="5820">NA1158*1.2</f>
        <v>0</v>
      </c>
      <c r="ND1158" s="10"/>
      <c r="NE1158" s="219"/>
      <c r="NF1158" s="167" t="s">
        <v>88</v>
      </c>
      <c r="NG1158" s="500" t="s">
        <v>472</v>
      </c>
      <c r="NI1158" s="168"/>
      <c r="NJ1158" s="168">
        <f t="shared" si="5070"/>
        <v>0</v>
      </c>
      <c r="NK1158" s="167" t="s">
        <v>67</v>
      </c>
      <c r="NL1158" s="10">
        <f t="shared" ref="NL1158" si="5821">NJ1158*1.2</f>
        <v>0</v>
      </c>
      <c r="NM1158" s="10"/>
      <c r="NN1158" s="219"/>
      <c r="NO1158" s="167" t="s">
        <v>88</v>
      </c>
      <c r="NP1158" s="500" t="s">
        <v>1322</v>
      </c>
      <c r="NR1158" s="168"/>
      <c r="NS1158" s="168">
        <f t="shared" si="5073"/>
        <v>0</v>
      </c>
      <c r="NT1158" s="167" t="s">
        <v>67</v>
      </c>
      <c r="NU1158" s="10">
        <f t="shared" ref="NU1158" si="5822">NS1158*1.2</f>
        <v>0</v>
      </c>
      <c r="NV1158" s="10"/>
      <c r="NW1158" s="219"/>
      <c r="NX1158" s="167" t="s">
        <v>88</v>
      </c>
      <c r="NY1158" s="500" t="s">
        <v>1322</v>
      </c>
      <c r="OA1158" s="168"/>
      <c r="OB1158" s="168">
        <f t="shared" si="5076"/>
        <v>0</v>
      </c>
      <c r="OC1158" s="167" t="s">
        <v>67</v>
      </c>
      <c r="OD1158" s="10">
        <f t="shared" ref="OD1158" si="5823">OB1158*1.2</f>
        <v>0</v>
      </c>
      <c r="OE1158" s="10"/>
      <c r="OF1158" s="219"/>
      <c r="OG1158" s="167" t="s">
        <v>88</v>
      </c>
      <c r="OH1158" s="500" t="s">
        <v>561</v>
      </c>
      <c r="OJ1158" s="168"/>
      <c r="OK1158" s="168">
        <f t="shared" si="5079"/>
        <v>0</v>
      </c>
      <c r="OL1158" s="167" t="s">
        <v>67</v>
      </c>
      <c r="OM1158" s="10">
        <f t="shared" ref="OM1158" si="5824">OK1158*1.2</f>
        <v>0</v>
      </c>
      <c r="ON1158" s="10"/>
      <c r="OO1158" s="219"/>
      <c r="OP1158" s="167" t="s">
        <v>88</v>
      </c>
      <c r="OQ1158" s="500" t="s">
        <v>555</v>
      </c>
      <c r="OS1158" s="168"/>
      <c r="OT1158" s="168">
        <f t="shared" si="5082"/>
        <v>4</v>
      </c>
      <c r="OU1158" s="167" t="s">
        <v>67</v>
      </c>
      <c r="OV1158" s="10">
        <f t="shared" ref="OV1158" si="5825">OT1158*1.2</f>
        <v>4.8</v>
      </c>
      <c r="OW1158" s="10"/>
      <c r="OX1158" s="219"/>
      <c r="OY1158" s="167" t="s">
        <v>88</v>
      </c>
      <c r="OZ1158" s="500" t="s">
        <v>499</v>
      </c>
      <c r="PB1158" s="168"/>
      <c r="PC1158" s="168">
        <f t="shared" si="5085"/>
        <v>34</v>
      </c>
      <c r="PD1158" s="167" t="s">
        <v>67</v>
      </c>
      <c r="PE1158" s="10">
        <f t="shared" ref="PE1158" si="5826">PC1158*1.2</f>
        <v>40.799999999999997</v>
      </c>
      <c r="PF1158" s="10"/>
      <c r="PG1158" s="219"/>
      <c r="PH1158" s="167" t="s">
        <v>88</v>
      </c>
      <c r="PI1158" s="500" t="s">
        <v>2013</v>
      </c>
      <c r="PK1158" s="168"/>
      <c r="PL1158" s="168">
        <f t="shared" si="5088"/>
        <v>0</v>
      </c>
      <c r="PM1158" s="167" t="s">
        <v>67</v>
      </c>
      <c r="PN1158" s="10">
        <f t="shared" ref="PN1158" si="5827">PL1158*1.2</f>
        <v>0</v>
      </c>
      <c r="PO1158" s="10"/>
      <c r="PP1158" s="219"/>
      <c r="PQ1158" s="167" t="s">
        <v>88</v>
      </c>
      <c r="PR1158" s="500" t="s">
        <v>499</v>
      </c>
      <c r="PT1158" s="168"/>
      <c r="PU1158" s="168">
        <f t="shared" si="5091"/>
        <v>34</v>
      </c>
      <c r="PV1158" s="167" t="s">
        <v>67</v>
      </c>
      <c r="PW1158" s="10">
        <f t="shared" ref="PW1158" si="5828">PU1158*1.2</f>
        <v>40.799999999999997</v>
      </c>
      <c r="PX1158" s="10"/>
      <c r="PY1158" s="219"/>
      <c r="PZ1158" s="167" t="s">
        <v>88</v>
      </c>
      <c r="QA1158" s="500" t="s">
        <v>474</v>
      </c>
      <c r="QC1158" s="168"/>
      <c r="QD1158" s="168">
        <f t="shared" si="5094"/>
        <v>0</v>
      </c>
      <c r="QE1158" s="167" t="s">
        <v>67</v>
      </c>
      <c r="QF1158" s="10">
        <f t="shared" ref="QF1158" si="5829">QD1158*1.2</f>
        <v>0</v>
      </c>
      <c r="QG1158" s="10"/>
      <c r="QH1158" s="219"/>
      <c r="QI1158" s="167" t="s">
        <v>88</v>
      </c>
      <c r="QJ1158" s="500" t="s">
        <v>1869</v>
      </c>
      <c r="QL1158" s="168"/>
      <c r="QM1158" s="168">
        <f t="shared" si="5097"/>
        <v>4</v>
      </c>
      <c r="QN1158" s="167" t="s">
        <v>67</v>
      </c>
      <c r="QO1158" s="10">
        <f t="shared" ref="QO1158" si="5830">QM1158*1.2</f>
        <v>4.8</v>
      </c>
      <c r="QP1158" s="10"/>
      <c r="QQ1158" s="219"/>
      <c r="QR1158" s="167" t="s">
        <v>88</v>
      </c>
      <c r="QS1158" s="500" t="s">
        <v>1709</v>
      </c>
      <c r="QU1158" s="168"/>
      <c r="QV1158" s="168">
        <f t="shared" si="5100"/>
        <v>20</v>
      </c>
      <c r="QW1158" s="167" t="s">
        <v>67</v>
      </c>
      <c r="QX1158" s="10">
        <f t="shared" ref="QX1158" si="5831">QV1158*1.2</f>
        <v>24</v>
      </c>
      <c r="QY1158" s="10"/>
      <c r="QZ1158" s="219"/>
      <c r="RA1158" s="167" t="s">
        <v>88</v>
      </c>
      <c r="RB1158" s="500" t="s">
        <v>2981</v>
      </c>
      <c r="RD1158" s="168"/>
      <c r="RE1158" s="168">
        <f t="shared" si="5103"/>
        <v>42</v>
      </c>
      <c r="RF1158" s="167" t="s">
        <v>67</v>
      </c>
      <c r="RG1158" s="10">
        <f t="shared" ref="RG1158" si="5832">RE1158*1.2</f>
        <v>50.4</v>
      </c>
      <c r="RH1158" s="10"/>
      <c r="RI1158" s="219"/>
      <c r="RJ1158" s="167" t="s">
        <v>88</v>
      </c>
      <c r="RK1158" s="500" t="s">
        <v>1084</v>
      </c>
      <c r="RM1158" s="168"/>
      <c r="RN1158" s="168">
        <f t="shared" si="5106"/>
        <v>3</v>
      </c>
      <c r="RO1158" s="167" t="s">
        <v>67</v>
      </c>
      <c r="RP1158" s="10">
        <f t="shared" ref="RP1158" si="5833">RN1158*1.2</f>
        <v>3.5999999999999996</v>
      </c>
      <c r="RQ1158" s="10"/>
      <c r="RR1158" s="219"/>
      <c r="RS1158" s="167" t="s">
        <v>88</v>
      </c>
      <c r="RT1158" s="500" t="s">
        <v>946</v>
      </c>
      <c r="RV1158" s="168"/>
      <c r="RW1158" s="168">
        <f t="shared" si="5109"/>
        <v>2</v>
      </c>
      <c r="RX1158" s="167" t="s">
        <v>67</v>
      </c>
      <c r="RY1158" s="10">
        <f t="shared" ref="RY1158" si="5834">RW1158*1.2</f>
        <v>2.4</v>
      </c>
      <c r="RZ1158" s="10"/>
      <c r="SA1158" s="219"/>
      <c r="SB1158" s="167" t="s">
        <v>88</v>
      </c>
      <c r="SC1158" s="500" t="s">
        <v>472</v>
      </c>
      <c r="SE1158" s="168"/>
      <c r="SF1158" s="168">
        <f t="shared" si="5112"/>
        <v>0</v>
      </c>
      <c r="SG1158" s="167" t="s">
        <v>67</v>
      </c>
      <c r="SH1158" s="10">
        <f t="shared" ref="SH1158" si="5835">SF1158*1.2</f>
        <v>0</v>
      </c>
      <c r="SI1158" s="10"/>
      <c r="SJ1158" s="219"/>
      <c r="SK1158" s="167" t="s">
        <v>88</v>
      </c>
      <c r="SL1158" s="500" t="s">
        <v>499</v>
      </c>
      <c r="SN1158" s="168"/>
      <c r="SO1158" s="168">
        <f t="shared" si="5115"/>
        <v>34</v>
      </c>
      <c r="SP1158" s="167" t="s">
        <v>67</v>
      </c>
      <c r="SQ1158" s="10">
        <f t="shared" ref="SQ1158" si="5836">SO1158*1.2</f>
        <v>40.799999999999997</v>
      </c>
      <c r="SR1158" s="10"/>
      <c r="SS1158" s="219"/>
      <c r="ST1158" s="167" t="s">
        <v>88</v>
      </c>
      <c r="SU1158" s="500" t="s">
        <v>1637</v>
      </c>
      <c r="SW1158" s="168"/>
      <c r="SX1158" s="168">
        <f t="shared" si="5118"/>
        <v>67</v>
      </c>
      <c r="SY1158" s="167" t="s">
        <v>67</v>
      </c>
      <c r="SZ1158" s="10">
        <f t="shared" ref="SZ1158" si="5837">SX1158*1.2</f>
        <v>80.399999999999991</v>
      </c>
      <c r="TA1158" s="10"/>
      <c r="TB1158" s="219"/>
      <c r="TC1158" s="167" t="s">
        <v>88</v>
      </c>
      <c r="TD1158" s="500" t="s">
        <v>1322</v>
      </c>
      <c r="TF1158" s="168"/>
      <c r="TG1158" s="168">
        <f t="shared" si="5121"/>
        <v>0</v>
      </c>
      <c r="TH1158" s="167" t="s">
        <v>67</v>
      </c>
      <c r="TI1158" s="10">
        <f t="shared" ref="TI1158" si="5838">TG1158*1.2</f>
        <v>0</v>
      </c>
      <c r="TJ1158" s="10"/>
      <c r="TK1158" s="219"/>
      <c r="TL1158" s="167" t="s">
        <v>88</v>
      </c>
      <c r="TM1158" s="328" t="s">
        <v>1623</v>
      </c>
      <c r="TO1158" s="168"/>
      <c r="TP1158" s="168">
        <f t="shared" si="5124"/>
        <v>145</v>
      </c>
      <c r="TQ1158" s="167" t="s">
        <v>67</v>
      </c>
      <c r="TR1158" s="10">
        <f t="shared" ref="TR1158" si="5839">TP1158*1.2</f>
        <v>174</v>
      </c>
      <c r="TS1158" s="10"/>
      <c r="TT1158" s="219"/>
      <c r="TU1158" s="167" t="s">
        <v>88</v>
      </c>
      <c r="TV1158" s="500" t="s">
        <v>1637</v>
      </c>
      <c r="TX1158" s="168"/>
      <c r="TY1158" s="168">
        <f t="shared" si="5127"/>
        <v>67</v>
      </c>
      <c r="TZ1158" s="167" t="s">
        <v>67</v>
      </c>
      <c r="UA1158" s="10">
        <f t="shared" ref="UA1158" si="5840">TY1158*1.2</f>
        <v>80.399999999999991</v>
      </c>
      <c r="UB1158" s="10"/>
      <c r="UC1158" s="219"/>
      <c r="UD1158" s="167" t="s">
        <v>88</v>
      </c>
      <c r="UE1158" s="328" t="s">
        <v>499</v>
      </c>
      <c r="UG1158" s="168"/>
      <c r="UH1158" s="168">
        <f t="shared" si="5130"/>
        <v>34</v>
      </c>
      <c r="UI1158" s="167" t="s">
        <v>67</v>
      </c>
      <c r="UJ1158" s="10">
        <f t="shared" ref="UJ1158" si="5841">UH1158*1.2</f>
        <v>40.799999999999997</v>
      </c>
      <c r="UK1158" s="10"/>
      <c r="UL1158" s="219"/>
      <c r="UM1158" s="167" t="s">
        <v>88</v>
      </c>
      <c r="UN1158" s="500" t="s">
        <v>561</v>
      </c>
      <c r="UP1158" s="168"/>
      <c r="UQ1158" s="168">
        <f t="shared" si="5133"/>
        <v>0</v>
      </c>
      <c r="UR1158" s="167" t="s">
        <v>67</v>
      </c>
      <c r="US1158" s="10">
        <f t="shared" ref="US1158" si="5842">UQ1158*1.2</f>
        <v>0</v>
      </c>
      <c r="UT1158" s="10"/>
      <c r="UU1158" s="219"/>
      <c r="UV1158" s="167" t="s">
        <v>88</v>
      </c>
      <c r="UW1158" s="500" t="s">
        <v>539</v>
      </c>
      <c r="UY1158" s="168"/>
      <c r="UZ1158" s="168">
        <f t="shared" si="5136"/>
        <v>15</v>
      </c>
      <c r="VA1158" s="167" t="s">
        <v>67</v>
      </c>
      <c r="VB1158" s="10">
        <f t="shared" ref="VB1158" si="5843">UZ1158*1.2</f>
        <v>18</v>
      </c>
      <c r="VC1158" s="10"/>
      <c r="VD1158" s="219"/>
      <c r="VE1158" s="167" t="s">
        <v>88</v>
      </c>
      <c r="VF1158" s="500" t="s">
        <v>587</v>
      </c>
      <c r="VH1158" s="168"/>
      <c r="VI1158" s="168">
        <f t="shared" si="5139"/>
        <v>13</v>
      </c>
      <c r="VJ1158" s="167" t="s">
        <v>67</v>
      </c>
      <c r="VK1158" s="10">
        <f t="shared" ref="VK1158" si="5844">VI1158*1.2</f>
        <v>15.6</v>
      </c>
      <c r="VL1158" s="10"/>
      <c r="VM1158" s="219"/>
      <c r="VN1158" s="167" t="s">
        <v>88</v>
      </c>
      <c r="VO1158" s="500" t="s">
        <v>587</v>
      </c>
      <c r="VQ1158" s="168"/>
      <c r="VR1158" s="168">
        <f t="shared" si="5142"/>
        <v>13</v>
      </c>
      <c r="VS1158" s="167" t="s">
        <v>67</v>
      </c>
      <c r="VT1158" s="10">
        <f t="shared" ref="VT1158" si="5845">VR1158*1.2</f>
        <v>15.6</v>
      </c>
      <c r="VU1158" s="10"/>
      <c r="VV1158" s="219"/>
      <c r="VW1158" s="167" t="s">
        <v>88</v>
      </c>
      <c r="VX1158" s="500" t="s">
        <v>1709</v>
      </c>
      <c r="VZ1158" s="168"/>
      <c r="WA1158" s="168">
        <f t="shared" si="5145"/>
        <v>20</v>
      </c>
      <c r="WB1158" s="167" t="s">
        <v>67</v>
      </c>
      <c r="WC1158" s="10">
        <f t="shared" ref="WC1158" si="5846">WA1158*1.2</f>
        <v>24</v>
      </c>
      <c r="WD1158" s="10"/>
      <c r="WE1158" s="219"/>
      <c r="WF1158" s="167" t="s">
        <v>88</v>
      </c>
      <c r="WG1158" s="500" t="s">
        <v>1709</v>
      </c>
      <c r="WI1158" s="168"/>
      <c r="WJ1158" s="168">
        <f t="shared" si="5148"/>
        <v>20</v>
      </c>
      <c r="WK1158" s="167" t="s">
        <v>67</v>
      </c>
      <c r="WL1158" s="10">
        <f t="shared" ref="WL1158" si="5847">WJ1158*1.2</f>
        <v>24</v>
      </c>
      <c r="WM1158" s="10"/>
      <c r="WN1158" s="219"/>
      <c r="WO1158" s="167" t="s">
        <v>88</v>
      </c>
      <c r="WP1158" s="500" t="s">
        <v>1322</v>
      </c>
      <c r="WR1158" s="168"/>
      <c r="WS1158" s="168">
        <f t="shared" si="5151"/>
        <v>0</v>
      </c>
      <c r="WT1158" s="167" t="s">
        <v>67</v>
      </c>
      <c r="WU1158" s="10">
        <f t="shared" ref="WU1158" si="5848">WS1158*1.2</f>
        <v>0</v>
      </c>
      <c r="WV1158" s="10"/>
      <c r="WW1158" s="219"/>
      <c r="WX1158" s="167" t="s">
        <v>88</v>
      </c>
      <c r="WY1158" s="499" t="s">
        <v>474</v>
      </c>
      <c r="XA1158" s="168"/>
      <c r="XB1158" s="168">
        <f t="shared" si="5154"/>
        <v>0</v>
      </c>
      <c r="XC1158" s="167" t="s">
        <v>67</v>
      </c>
      <c r="XD1158" s="10">
        <f t="shared" ref="XD1158" si="5849">XB1158*1.2</f>
        <v>0</v>
      </c>
      <c r="XE1158" s="10"/>
      <c r="XF1158" s="219"/>
      <c r="XG1158" s="167" t="s">
        <v>88</v>
      </c>
      <c r="XH1158" s="500" t="s">
        <v>499</v>
      </c>
      <c r="XJ1158" s="168"/>
      <c r="XK1158" s="168">
        <f t="shared" si="5157"/>
        <v>34</v>
      </c>
      <c r="XL1158" s="167" t="s">
        <v>67</v>
      </c>
      <c r="XM1158" s="10">
        <f t="shared" ref="XM1158" si="5850">XK1158*1.2</f>
        <v>40.799999999999997</v>
      </c>
      <c r="XN1158" s="10"/>
      <c r="XO1158" s="219"/>
      <c r="XP1158" s="167" t="s">
        <v>88</v>
      </c>
      <c r="XQ1158" s="500" t="s">
        <v>1311</v>
      </c>
      <c r="XS1158" s="168"/>
      <c r="XT1158" s="168">
        <f t="shared" si="5160"/>
        <v>2</v>
      </c>
      <c r="XU1158" s="167" t="s">
        <v>67</v>
      </c>
      <c r="XV1158" s="10">
        <f t="shared" ref="XV1158" si="5851">XT1158*1.2</f>
        <v>2.4</v>
      </c>
      <c r="XW1158" s="10"/>
      <c r="XX1158" s="219"/>
      <c r="XY1158" s="167" t="s">
        <v>88</v>
      </c>
      <c r="XZ1158" s="500" t="s">
        <v>526</v>
      </c>
      <c r="YB1158" s="168"/>
      <c r="YC1158" s="168">
        <f t="shared" si="5163"/>
        <v>0</v>
      </c>
      <c r="YD1158" s="167" t="s">
        <v>67</v>
      </c>
      <c r="YE1158" s="10">
        <f t="shared" ref="YE1158" si="5852">YC1158*1.2</f>
        <v>0</v>
      </c>
      <c r="YF1158" s="10"/>
      <c r="YG1158" s="219"/>
      <c r="YH1158" s="167" t="s">
        <v>88</v>
      </c>
      <c r="YI1158" s="500" t="s">
        <v>526</v>
      </c>
      <c r="YK1158" s="168"/>
      <c r="YL1158" s="168">
        <f t="shared" si="5166"/>
        <v>0</v>
      </c>
      <c r="YM1158" s="167" t="s">
        <v>67</v>
      </c>
      <c r="YN1158" s="10">
        <f t="shared" ref="YN1158" si="5853">YL1158*1.2</f>
        <v>0</v>
      </c>
      <c r="YO1158" s="10"/>
      <c r="YP1158" s="219"/>
      <c r="YQ1158" s="167" t="s">
        <v>88</v>
      </c>
      <c r="YR1158" s="500" t="s">
        <v>2981</v>
      </c>
      <c r="YT1158" s="168"/>
      <c r="YU1158" s="168">
        <f t="shared" si="5169"/>
        <v>42</v>
      </c>
      <c r="YV1158" s="167" t="s">
        <v>67</v>
      </c>
      <c r="YW1158" s="10">
        <f t="shared" ref="YW1158" si="5854">YU1158*1.2</f>
        <v>50.4</v>
      </c>
      <c r="YX1158" s="10"/>
      <c r="YY1158" s="219"/>
      <c r="YZ1158" s="167" t="s">
        <v>88</v>
      </c>
      <c r="ZA1158" s="500" t="s">
        <v>1869</v>
      </c>
      <c r="ZC1158" s="168"/>
      <c r="ZD1158" s="168">
        <f t="shared" si="5172"/>
        <v>4</v>
      </c>
      <c r="ZE1158" s="167" t="s">
        <v>67</v>
      </c>
      <c r="ZF1158" s="10">
        <f t="shared" ref="ZF1158" si="5855">ZD1158*1.2</f>
        <v>4.8</v>
      </c>
      <c r="ZG1158" s="10"/>
      <c r="ZH1158" s="219"/>
      <c r="ZI1158" s="167" t="s">
        <v>88</v>
      </c>
      <c r="ZJ1158" s="500" t="s">
        <v>561</v>
      </c>
      <c r="ZL1158" s="168"/>
      <c r="ZM1158" s="168">
        <f t="shared" si="5175"/>
        <v>0</v>
      </c>
      <c r="ZN1158" s="167" t="s">
        <v>67</v>
      </c>
      <c r="ZO1158" s="10">
        <f t="shared" ref="ZO1158" si="5856">ZM1158*1.2</f>
        <v>0</v>
      </c>
      <c r="ZP1158" s="10"/>
      <c r="ZQ1158" s="219"/>
      <c r="ZR1158" s="167" t="s">
        <v>88</v>
      </c>
      <c r="ZS1158" s="498" t="s">
        <v>555</v>
      </c>
      <c r="ZU1158" s="168"/>
      <c r="ZV1158" s="168">
        <f t="shared" si="5178"/>
        <v>4</v>
      </c>
      <c r="ZW1158" s="167" t="s">
        <v>67</v>
      </c>
      <c r="ZX1158" s="10">
        <f t="shared" ref="ZX1158" si="5857">ZV1158*1.2</f>
        <v>4.8</v>
      </c>
      <c r="ZY1158" s="10"/>
      <c r="ZZ1158" s="219"/>
      <c r="AAA1158" s="167" t="s">
        <v>88</v>
      </c>
      <c r="AAB1158" s="500" t="s">
        <v>1709</v>
      </c>
      <c r="AAD1158" s="168"/>
      <c r="AAE1158" s="168">
        <f t="shared" si="5181"/>
        <v>20</v>
      </c>
      <c r="AAF1158" s="167" t="s">
        <v>67</v>
      </c>
      <c r="AAG1158" s="10">
        <f t="shared" ref="AAG1158" si="5858">AAE1158*1.2</f>
        <v>24</v>
      </c>
      <c r="AAH1158" s="10"/>
      <c r="AAI1158" s="219"/>
      <c r="AAJ1158" s="167" t="s">
        <v>88</v>
      </c>
      <c r="AAK1158" s="500" t="s">
        <v>1709</v>
      </c>
      <c r="AAM1158" s="168"/>
      <c r="AAN1158" s="168">
        <f t="shared" si="5184"/>
        <v>20</v>
      </c>
      <c r="AAO1158" s="167" t="s">
        <v>67</v>
      </c>
      <c r="AAP1158" s="10">
        <f t="shared" ref="AAP1158" si="5859">AAN1158*1.2</f>
        <v>24</v>
      </c>
      <c r="AAQ1158" s="10"/>
      <c r="AAR1158" s="219"/>
      <c r="AAS1158" s="167" t="s">
        <v>88</v>
      </c>
      <c r="AAT1158" s="500" t="s">
        <v>789</v>
      </c>
      <c r="AAV1158" s="168"/>
      <c r="AAW1158" s="168">
        <f t="shared" si="5187"/>
        <v>0</v>
      </c>
      <c r="AAX1158" s="167" t="s">
        <v>67</v>
      </c>
      <c r="AAY1158" s="10">
        <f t="shared" ref="AAY1158" si="5860">AAW1158*1.2</f>
        <v>0</v>
      </c>
      <c r="AAZ1158" s="10"/>
      <c r="ABA1158" s="219"/>
      <c r="ABB1158" s="167" t="s">
        <v>88</v>
      </c>
      <c r="ABC1158" s="500" t="s">
        <v>1869</v>
      </c>
      <c r="ABE1158" s="168"/>
      <c r="ABF1158" s="168">
        <f t="shared" si="5190"/>
        <v>4</v>
      </c>
      <c r="ABG1158" s="167" t="s">
        <v>67</v>
      </c>
      <c r="ABH1158" s="10">
        <f t="shared" ref="ABH1158" si="5861">ABF1158*1.2</f>
        <v>4.8</v>
      </c>
      <c r="ABI1158" s="10"/>
      <c r="ABJ1158" s="219"/>
      <c r="ABK1158" s="167" t="s">
        <v>88</v>
      </c>
      <c r="ABL1158" s="500" t="s">
        <v>587</v>
      </c>
      <c r="ABN1158" s="168"/>
      <c r="ABO1158" s="168">
        <f t="shared" si="5193"/>
        <v>13</v>
      </c>
      <c r="ABP1158" s="167" t="s">
        <v>67</v>
      </c>
      <c r="ABQ1158" s="10">
        <f t="shared" ref="ABQ1158" si="5862">ABO1158*1.2</f>
        <v>15.6</v>
      </c>
      <c r="ABR1158" s="10"/>
      <c r="ABS1158" s="219"/>
      <c r="ABT1158" s="167" t="s">
        <v>88</v>
      </c>
      <c r="ABU1158" s="498" t="s">
        <v>529</v>
      </c>
      <c r="ABW1158" s="168"/>
      <c r="ABX1158" s="168">
        <f t="shared" si="5196"/>
        <v>0</v>
      </c>
      <c r="ABY1158" s="167" t="s">
        <v>67</v>
      </c>
      <c r="ABZ1158" s="10">
        <f t="shared" ref="ABZ1158" si="5863">ABX1158*1.2</f>
        <v>0</v>
      </c>
      <c r="ACA1158" s="10"/>
      <c r="ACB1158" s="219"/>
      <c r="ACC1158" s="167" t="s">
        <v>88</v>
      </c>
      <c r="ACD1158" s="500" t="s">
        <v>587</v>
      </c>
      <c r="ACF1158" s="168"/>
      <c r="ACG1158" s="168">
        <f t="shared" si="5199"/>
        <v>13</v>
      </c>
      <c r="ACH1158" s="167" t="s">
        <v>67</v>
      </c>
      <c r="ACI1158" s="10">
        <f t="shared" ref="ACI1158" si="5864">ACG1158*1.2</f>
        <v>15.6</v>
      </c>
      <c r="ACJ1158" s="10"/>
      <c r="ACK1158" s="219"/>
      <c r="ACL1158" s="167" t="s">
        <v>88</v>
      </c>
      <c r="ACM1158" s="500" t="s">
        <v>1322</v>
      </c>
      <c r="ACO1158" s="168"/>
      <c r="ACP1158" s="168">
        <f t="shared" si="5202"/>
        <v>0</v>
      </c>
      <c r="ACQ1158" s="167" t="s">
        <v>67</v>
      </c>
      <c r="ACR1158" s="10">
        <f t="shared" ref="ACR1158" si="5865">ACP1158*1.2</f>
        <v>0</v>
      </c>
      <c r="ACS1158" s="10"/>
      <c r="ACT1158" s="219"/>
      <c r="ACU1158" s="167" t="s">
        <v>88</v>
      </c>
      <c r="ACV1158" s="500" t="s">
        <v>2008</v>
      </c>
      <c r="ACX1158" s="168"/>
      <c r="ACY1158" s="168">
        <f t="shared" si="5205"/>
        <v>0</v>
      </c>
      <c r="ACZ1158" s="167" t="s">
        <v>67</v>
      </c>
      <c r="ADA1158" s="10">
        <f t="shared" ref="ADA1158" si="5866">ACY1158*1.2</f>
        <v>0</v>
      </c>
      <c r="ADB1158" s="10"/>
      <c r="ADC1158" s="219"/>
      <c r="ADD1158" s="167" t="s">
        <v>88</v>
      </c>
      <c r="ADE1158" s="500" t="s">
        <v>1901</v>
      </c>
      <c r="ADG1158" s="168"/>
      <c r="ADH1158" s="168">
        <f t="shared" si="5208"/>
        <v>0</v>
      </c>
      <c r="ADI1158" s="167" t="s">
        <v>67</v>
      </c>
      <c r="ADJ1158" s="10">
        <f t="shared" ref="ADJ1158" si="5867">ADH1158*1.2</f>
        <v>0</v>
      </c>
      <c r="ADK1158" s="10"/>
      <c r="ADL1158" s="219"/>
      <c r="ADM1158" s="167" t="s">
        <v>88</v>
      </c>
      <c r="ADN1158" s="500" t="s">
        <v>789</v>
      </c>
      <c r="ADP1158" s="168"/>
      <c r="ADQ1158" s="168">
        <f t="shared" si="5211"/>
        <v>0</v>
      </c>
      <c r="ADR1158" s="167" t="s">
        <v>67</v>
      </c>
      <c r="ADS1158" s="10">
        <f t="shared" ref="ADS1158" si="5868">ADQ1158*1.2</f>
        <v>0</v>
      </c>
      <c r="ADT1158" s="10"/>
      <c r="ADU1158" s="219"/>
      <c r="ADV1158" s="167" t="s">
        <v>88</v>
      </c>
      <c r="ADW1158" s="328" t="s">
        <v>789</v>
      </c>
      <c r="ADY1158" s="168"/>
      <c r="ADZ1158" s="168">
        <f t="shared" si="5214"/>
        <v>0</v>
      </c>
      <c r="AEA1158" s="167" t="s">
        <v>67</v>
      </c>
      <c r="AEB1158" s="10">
        <f t="shared" ref="AEB1158" si="5869">ADZ1158*1.2</f>
        <v>0</v>
      </c>
      <c r="AEC1158" s="10"/>
      <c r="AED1158" s="219"/>
      <c r="AEE1158" s="167" t="s">
        <v>88</v>
      </c>
      <c r="AEF1158" s="500" t="s">
        <v>1901</v>
      </c>
      <c r="AEH1158" s="168"/>
      <c r="AEI1158" s="168">
        <f t="shared" si="5217"/>
        <v>0</v>
      </c>
      <c r="AEJ1158" s="167" t="s">
        <v>67</v>
      </c>
      <c r="AEK1158" s="10">
        <f t="shared" ref="AEK1158" si="5870">AEI1158*1.2</f>
        <v>0</v>
      </c>
      <c r="AEL1158" s="10"/>
      <c r="AEM1158" s="219"/>
      <c r="AEN1158" s="167" t="s">
        <v>88</v>
      </c>
      <c r="AEO1158" s="500" t="s">
        <v>1084</v>
      </c>
      <c r="AEQ1158" s="168"/>
      <c r="AER1158" s="168">
        <f t="shared" si="5220"/>
        <v>3</v>
      </c>
      <c r="AES1158" s="167" t="s">
        <v>67</v>
      </c>
      <c r="AET1158" s="10">
        <f t="shared" ref="AET1158" si="5871">AER1158*1.2</f>
        <v>3.5999999999999996</v>
      </c>
      <c r="AEU1158" s="10"/>
      <c r="AEV1158" s="219"/>
      <c r="AEW1158" s="167" t="s">
        <v>88</v>
      </c>
      <c r="AEX1158" s="500" t="s">
        <v>499</v>
      </c>
      <c r="AEZ1158" s="168"/>
      <c r="AFA1158" s="168">
        <f t="shared" si="5223"/>
        <v>34</v>
      </c>
      <c r="AFB1158" s="167" t="s">
        <v>67</v>
      </c>
      <c r="AFC1158" s="10">
        <f t="shared" ref="AFC1158" si="5872">AFA1158*1.2</f>
        <v>40.799999999999997</v>
      </c>
      <c r="AFD1158" s="10"/>
      <c r="AFE1158" s="219"/>
      <c r="AFF1158" s="167" t="s">
        <v>88</v>
      </c>
      <c r="AFG1158" s="500" t="s">
        <v>479</v>
      </c>
      <c r="AFI1158" s="168"/>
      <c r="AFJ1158" s="168">
        <f t="shared" si="5226"/>
        <v>0</v>
      </c>
      <c r="AFK1158" s="167" t="s">
        <v>67</v>
      </c>
      <c r="AFL1158" s="10">
        <f t="shared" ref="AFL1158" si="5873">AFJ1158*1.2</f>
        <v>0</v>
      </c>
      <c r="AFM1158" s="10"/>
      <c r="AFN1158" s="219"/>
      <c r="AFO1158" s="167" t="s">
        <v>88</v>
      </c>
      <c r="AFP1158" s="500" t="s">
        <v>499</v>
      </c>
      <c r="AFR1158" s="168"/>
      <c r="AFS1158" s="168">
        <f t="shared" si="5229"/>
        <v>34</v>
      </c>
      <c r="AFT1158" s="167" t="s">
        <v>67</v>
      </c>
      <c r="AFU1158" s="10">
        <f t="shared" ref="AFU1158" si="5874">AFS1158*1.2</f>
        <v>40.799999999999997</v>
      </c>
      <c r="AFV1158" s="10"/>
      <c r="AFW1158" s="219"/>
      <c r="AFX1158" s="167" t="s">
        <v>88</v>
      </c>
      <c r="AFY1158" s="500" t="s">
        <v>1869</v>
      </c>
      <c r="AGA1158" s="168"/>
      <c r="AGB1158" s="168">
        <f t="shared" si="5232"/>
        <v>4</v>
      </c>
      <c r="AGC1158" s="167" t="s">
        <v>67</v>
      </c>
      <c r="AGD1158" s="10">
        <f t="shared" ref="AGD1158" si="5875">AGB1158*1.2</f>
        <v>4.8</v>
      </c>
      <c r="AGE1158" s="10"/>
      <c r="AGF1158" s="219"/>
      <c r="AGG1158" s="167" t="s">
        <v>88</v>
      </c>
      <c r="AGH1158" s="498" t="s">
        <v>1637</v>
      </c>
      <c r="AGJ1158" s="168"/>
      <c r="AGK1158" s="168">
        <f t="shared" si="5235"/>
        <v>67</v>
      </c>
      <c r="AGL1158" s="167" t="s">
        <v>67</v>
      </c>
      <c r="AGM1158" s="10">
        <f t="shared" ref="AGM1158" si="5876">AGK1158*1.2</f>
        <v>80.399999999999991</v>
      </c>
      <c r="AGN1158" s="10"/>
      <c r="AGO1158" s="219"/>
      <c r="AGP1158" s="167" t="s">
        <v>88</v>
      </c>
      <c r="AGQ1158" s="500" t="s">
        <v>499</v>
      </c>
      <c r="AGS1158" s="168"/>
      <c r="AGT1158" s="168">
        <f t="shared" si="5238"/>
        <v>34</v>
      </c>
      <c r="AGU1158" s="167" t="s">
        <v>67</v>
      </c>
      <c r="AGV1158" s="10">
        <f t="shared" ref="AGV1158" si="5877">AGT1158*1.2</f>
        <v>40.799999999999997</v>
      </c>
      <c r="AGW1158" s="10"/>
      <c r="AGX1158" s="219"/>
      <c r="AGY1158" s="167" t="s">
        <v>88</v>
      </c>
      <c r="AGZ1158" s="500" t="s">
        <v>1630</v>
      </c>
      <c r="AHB1158" s="168"/>
      <c r="AHC1158" s="168">
        <f t="shared" si="5241"/>
        <v>26</v>
      </c>
      <c r="AHD1158" s="167" t="s">
        <v>67</v>
      </c>
      <c r="AHE1158" s="10">
        <f t="shared" ref="AHE1158" si="5878">AHC1158*1.2</f>
        <v>31.2</v>
      </c>
      <c r="AHF1158" s="10"/>
      <c r="AHG1158" s="219"/>
      <c r="AHH1158" s="167" t="s">
        <v>88</v>
      </c>
      <c r="AHI1158" s="500" t="s">
        <v>1869</v>
      </c>
      <c r="AHK1158" s="168"/>
      <c r="AHL1158" s="168">
        <f t="shared" si="5244"/>
        <v>4</v>
      </c>
      <c r="AHM1158" s="167" t="s">
        <v>67</v>
      </c>
      <c r="AHN1158" s="10">
        <f t="shared" ref="AHN1158" si="5879">AHL1158*1.2</f>
        <v>4.8</v>
      </c>
      <c r="AHO1158" s="10"/>
      <c r="AHP1158" s="219"/>
      <c r="AHQ1158" s="167" t="s">
        <v>88</v>
      </c>
      <c r="AHR1158" s="500" t="s">
        <v>1084</v>
      </c>
      <c r="AHT1158" s="168"/>
      <c r="AHU1158" s="168">
        <f t="shared" si="5247"/>
        <v>3</v>
      </c>
      <c r="AHV1158" s="167" t="s">
        <v>67</v>
      </c>
      <c r="AHW1158" s="10">
        <f t="shared" ref="AHW1158" si="5880">AHU1158*1.2</f>
        <v>3.5999999999999996</v>
      </c>
      <c r="AHX1158" s="10"/>
      <c r="AHY1158" s="219"/>
      <c r="AHZ1158" s="167" t="s">
        <v>88</v>
      </c>
      <c r="AIA1158" s="500" t="s">
        <v>561</v>
      </c>
      <c r="AIC1158" s="168"/>
      <c r="AID1158" s="168">
        <f t="shared" si="5250"/>
        <v>0</v>
      </c>
      <c r="AIE1158" s="167" t="s">
        <v>67</v>
      </c>
      <c r="AIF1158" s="10">
        <f t="shared" ref="AIF1158" si="5881">AID1158*1.2</f>
        <v>0</v>
      </c>
      <c r="AIG1158" s="10"/>
      <c r="AIH1158" s="219"/>
      <c r="AII1158" s="167" t="s">
        <v>88</v>
      </c>
      <c r="AIJ1158" s="498" t="s">
        <v>1901</v>
      </c>
      <c r="AIL1158" s="168"/>
      <c r="AIM1158" s="168">
        <f t="shared" si="5253"/>
        <v>0</v>
      </c>
      <c r="AIN1158" s="167" t="s">
        <v>67</v>
      </c>
      <c r="AIO1158" s="10">
        <f t="shared" ref="AIO1158" si="5882">AIM1158*1.2</f>
        <v>0</v>
      </c>
      <c r="AIP1158" s="10"/>
      <c r="AIQ1158" s="219"/>
      <c r="AIR1158" s="167" t="s">
        <v>88</v>
      </c>
      <c r="AIS1158" s="500" t="s">
        <v>1328</v>
      </c>
      <c r="AIU1158" s="168"/>
      <c r="AIV1158" s="168">
        <f t="shared" si="5256"/>
        <v>6</v>
      </c>
      <c r="AIW1158" s="167" t="s">
        <v>67</v>
      </c>
      <c r="AIX1158" s="10">
        <f t="shared" ref="AIX1158" si="5883">AIV1158*1.2</f>
        <v>7.1999999999999993</v>
      </c>
      <c r="AIY1158" s="10"/>
      <c r="AIZ1158" s="219"/>
      <c r="AJA1158" s="167" t="s">
        <v>88</v>
      </c>
      <c r="AJB1158" s="500" t="s">
        <v>1322</v>
      </c>
      <c r="AJD1158" s="168"/>
      <c r="AJE1158" s="168">
        <f t="shared" si="5259"/>
        <v>0</v>
      </c>
      <c r="AJF1158" s="167" t="s">
        <v>67</v>
      </c>
      <c r="AJG1158" s="10">
        <f t="shared" ref="AJG1158" si="5884">AJE1158*1.2</f>
        <v>0</v>
      </c>
      <c r="AJH1158" s="10"/>
      <c r="AJI1158" s="219"/>
      <c r="AJJ1158" s="167" t="s">
        <v>88</v>
      </c>
      <c r="AJK1158" s="500" t="s">
        <v>1311</v>
      </c>
      <c r="AJM1158" s="168"/>
      <c r="AJN1158" s="168">
        <f t="shared" si="5262"/>
        <v>2</v>
      </c>
      <c r="AJO1158" s="167" t="s">
        <v>67</v>
      </c>
      <c r="AJP1158" s="10">
        <f t="shared" ref="AJP1158" si="5885">AJN1158*1.2</f>
        <v>2.4</v>
      </c>
      <c r="AJQ1158" s="10"/>
      <c r="AJR1158" s="219"/>
      <c r="AJS1158" s="167" t="s">
        <v>88</v>
      </c>
      <c r="AJT1158" s="500" t="s">
        <v>587</v>
      </c>
      <c r="AJV1158" s="168"/>
      <c r="AJW1158" s="168">
        <f t="shared" si="5265"/>
        <v>13</v>
      </c>
      <c r="AJX1158" s="167" t="s">
        <v>67</v>
      </c>
      <c r="AJY1158" s="10">
        <f t="shared" ref="AJY1158" si="5886">AJW1158*1.2</f>
        <v>15.6</v>
      </c>
      <c r="AJZ1158" s="10"/>
      <c r="AKA1158" s="219"/>
      <c r="AKB1158" s="167" t="s">
        <v>88</v>
      </c>
      <c r="AKC1158" s="500" t="s">
        <v>1311</v>
      </c>
      <c r="AKE1158" s="168"/>
      <c r="AKF1158" s="168">
        <f t="shared" si="5268"/>
        <v>2</v>
      </c>
      <c r="AKG1158" s="167" t="s">
        <v>67</v>
      </c>
      <c r="AKH1158" s="10">
        <f t="shared" ref="AKH1158" si="5887">AKF1158*1.2</f>
        <v>2.4</v>
      </c>
      <c r="AKI1158" s="10"/>
      <c r="AKJ1158" s="219"/>
      <c r="AKK1158" s="167" t="s">
        <v>88</v>
      </c>
      <c r="AKL1158" s="500" t="s">
        <v>1630</v>
      </c>
      <c r="AKN1158" s="168"/>
      <c r="AKO1158" s="168">
        <f t="shared" si="5271"/>
        <v>26</v>
      </c>
      <c r="AKP1158" s="167" t="s">
        <v>67</v>
      </c>
      <c r="AKQ1158" s="10">
        <f t="shared" ref="AKQ1158" si="5888">AKO1158*1.2</f>
        <v>31.2</v>
      </c>
      <c r="AKR1158" s="10"/>
      <c r="AKS1158" s="219"/>
      <c r="AKT1158" s="167" t="s">
        <v>88</v>
      </c>
      <c r="AKU1158" s="500" t="s">
        <v>1311</v>
      </c>
      <c r="AKW1158" s="168"/>
      <c r="AKX1158" s="168">
        <f t="shared" si="5274"/>
        <v>2</v>
      </c>
      <c r="AKY1158" s="167" t="s">
        <v>67</v>
      </c>
      <c r="AKZ1158" s="10">
        <f t="shared" ref="AKZ1158" si="5889">AKX1158*1.2</f>
        <v>2.4</v>
      </c>
      <c r="ALA1158" s="10"/>
      <c r="ALB1158" s="219"/>
      <c r="ALC1158" s="167" t="s">
        <v>88</v>
      </c>
      <c r="ALD1158" s="328" t="s">
        <v>555</v>
      </c>
      <c r="ALF1158" s="168"/>
      <c r="ALG1158" s="168">
        <f t="shared" si="5277"/>
        <v>4</v>
      </c>
      <c r="ALH1158" s="167" t="s">
        <v>67</v>
      </c>
      <c r="ALI1158" s="10">
        <f t="shared" ref="ALI1158" si="5890">ALG1158*1.2</f>
        <v>4.8</v>
      </c>
      <c r="ALJ1158" s="10"/>
      <c r="ALK1158" s="219"/>
      <c r="ALL1158" s="167" t="s">
        <v>88</v>
      </c>
      <c r="ALM1158" s="500" t="s">
        <v>1637</v>
      </c>
      <c r="ALO1158" s="168"/>
      <c r="ALP1158" s="168">
        <f t="shared" si="5280"/>
        <v>67</v>
      </c>
      <c r="ALQ1158" s="167" t="s">
        <v>67</v>
      </c>
      <c r="ALR1158" s="10">
        <f t="shared" ref="ALR1158" si="5891">ALP1158*1.2</f>
        <v>80.399999999999991</v>
      </c>
      <c r="ALS1158" s="10"/>
      <c r="ALT1158" s="219"/>
      <c r="ALU1158" s="167" t="s">
        <v>88</v>
      </c>
      <c r="ALV1158" s="500" t="s">
        <v>1637</v>
      </c>
      <c r="ALX1158" s="168"/>
      <c r="ALY1158" s="168">
        <f t="shared" si="5283"/>
        <v>67</v>
      </c>
      <c r="ALZ1158" s="167" t="s">
        <v>67</v>
      </c>
      <c r="AMA1158" s="10">
        <f t="shared" ref="AMA1158" si="5892">ALY1158*1.2</f>
        <v>80.399999999999991</v>
      </c>
      <c r="AMB1158" s="10"/>
      <c r="AMC1158" s="219"/>
      <c r="AMD1158" s="167" t="s">
        <v>88</v>
      </c>
      <c r="AME1158" s="500" t="s">
        <v>1709</v>
      </c>
      <c r="AMG1158" s="168"/>
      <c r="AMH1158" s="168">
        <f t="shared" si="5286"/>
        <v>20</v>
      </c>
      <c r="AMI1158" s="167" t="s">
        <v>67</v>
      </c>
      <c r="AMJ1158" s="10">
        <f t="shared" ref="AMJ1158" si="5893">AMH1158*1.2</f>
        <v>24</v>
      </c>
      <c r="AMK1158" s="10"/>
      <c r="AML1158" s="219"/>
      <c r="AMM1158" s="167" t="s">
        <v>88</v>
      </c>
      <c r="AMN1158" s="500" t="s">
        <v>1311</v>
      </c>
      <c r="AMP1158" s="168"/>
      <c r="AMQ1158" s="168">
        <f t="shared" si="5289"/>
        <v>2</v>
      </c>
      <c r="AMR1158" s="167" t="s">
        <v>67</v>
      </c>
      <c r="AMS1158" s="10">
        <f t="shared" ref="AMS1158" si="5894">AMQ1158*1.2</f>
        <v>2.4</v>
      </c>
      <c r="AMT1158" s="10"/>
      <c r="AMU1158" s="219"/>
      <c r="AMV1158" s="167" t="s">
        <v>88</v>
      </c>
      <c r="AMW1158" s="500" t="s">
        <v>2981</v>
      </c>
      <c r="AMY1158" s="168"/>
      <c r="AMZ1158" s="168">
        <f t="shared" si="5292"/>
        <v>42</v>
      </c>
      <c r="ANA1158" s="167" t="s">
        <v>67</v>
      </c>
      <c r="ANB1158" s="10">
        <f t="shared" ref="ANB1158" si="5895">AMZ1158*1.2</f>
        <v>50.4</v>
      </c>
      <c r="ANC1158" s="10"/>
      <c r="AND1158" s="219"/>
      <c r="ANE1158" s="167" t="s">
        <v>88</v>
      </c>
      <c r="ANF1158" s="500" t="s">
        <v>1322</v>
      </c>
      <c r="ANH1158" s="168"/>
      <c r="ANI1158" s="168">
        <f t="shared" si="5295"/>
        <v>0</v>
      </c>
      <c r="ANJ1158" s="167" t="s">
        <v>67</v>
      </c>
      <c r="ANK1158" s="10">
        <f t="shared" ref="ANK1158" si="5896">ANI1158*1.2</f>
        <v>0</v>
      </c>
      <c r="ANL1158" s="10"/>
      <c r="ANM1158" s="219"/>
      <c r="ANN1158" s="167" t="s">
        <v>88</v>
      </c>
      <c r="ANO1158" s="500" t="s">
        <v>1311</v>
      </c>
      <c r="ANQ1158" s="168"/>
      <c r="ANR1158" s="168">
        <f t="shared" si="5298"/>
        <v>2</v>
      </c>
      <c r="ANS1158" s="167" t="s">
        <v>67</v>
      </c>
      <c r="ANT1158" s="10">
        <f t="shared" ref="ANT1158" si="5897">ANR1158*1.2</f>
        <v>2.4</v>
      </c>
      <c r="ANU1158" s="10"/>
      <c r="ANV1158" s="219"/>
      <c r="ANW1158" s="167" t="s">
        <v>88</v>
      </c>
      <c r="ANX1158" s="502" t="s">
        <v>561</v>
      </c>
      <c r="ANZ1158" s="168"/>
      <c r="AOA1158" s="168">
        <f t="shared" si="5301"/>
        <v>0</v>
      </c>
      <c r="AOB1158" s="167" t="s">
        <v>67</v>
      </c>
      <c r="AOC1158" s="10">
        <f t="shared" ref="AOC1158" si="5898">AOA1158*1.2</f>
        <v>0</v>
      </c>
      <c r="AOD1158" s="10"/>
      <c r="AOE1158" s="219"/>
      <c r="AOF1158" s="167" t="s">
        <v>88</v>
      </c>
      <c r="AOG1158" s="500" t="s">
        <v>1623</v>
      </c>
      <c r="AOI1158" s="168"/>
      <c r="AOJ1158" s="168">
        <f t="shared" si="5304"/>
        <v>145</v>
      </c>
      <c r="AOK1158" s="167" t="s">
        <v>67</v>
      </c>
      <c r="AOL1158" s="10">
        <f t="shared" ref="AOL1158" si="5899">AOJ1158*1.2</f>
        <v>174</v>
      </c>
      <c r="AOM1158" s="10"/>
      <c r="AON1158" s="219"/>
      <c r="AOO1158" s="167" t="s">
        <v>88</v>
      </c>
      <c r="AOP1158" s="498" t="s">
        <v>1901</v>
      </c>
      <c r="AOR1158" s="168"/>
      <c r="AOS1158" s="168">
        <f t="shared" si="5307"/>
        <v>0</v>
      </c>
      <c r="AOT1158" s="167" t="s">
        <v>67</v>
      </c>
      <c r="AOU1158" s="10">
        <f t="shared" ref="AOU1158" si="5900">AOS1158*1.2</f>
        <v>0</v>
      </c>
      <c r="AOV1158" s="10"/>
      <c r="AOW1158" s="219"/>
      <c r="AOX1158" s="167" t="s">
        <v>88</v>
      </c>
      <c r="AOY1158" s="500" t="s">
        <v>1630</v>
      </c>
      <c r="APA1158" s="168"/>
      <c r="APB1158" s="168">
        <f t="shared" si="5310"/>
        <v>26</v>
      </c>
      <c r="APC1158" s="167" t="s">
        <v>67</v>
      </c>
      <c r="APD1158" s="10">
        <f t="shared" ref="APD1158" si="5901">APB1158*1.2</f>
        <v>31.2</v>
      </c>
      <c r="APE1158" s="10"/>
      <c r="APF1158" s="219"/>
      <c r="APG1158" s="167" t="s">
        <v>88</v>
      </c>
      <c r="APH1158" s="500" t="s">
        <v>682</v>
      </c>
      <c r="APJ1158" s="168"/>
      <c r="APK1158" s="168">
        <f t="shared" si="5313"/>
        <v>0</v>
      </c>
      <c r="APL1158" s="167" t="s">
        <v>67</v>
      </c>
      <c r="APM1158" s="10">
        <f t="shared" ref="APM1158" si="5902">APK1158*1.2</f>
        <v>0</v>
      </c>
      <c r="APN1158" s="10"/>
      <c r="APO1158" s="219"/>
      <c r="APP1158" s="167" t="s">
        <v>88</v>
      </c>
      <c r="APQ1158" s="500" t="s">
        <v>1311</v>
      </c>
      <c r="APS1158" s="168"/>
      <c r="APT1158" s="168">
        <f t="shared" si="5316"/>
        <v>2</v>
      </c>
      <c r="APU1158" s="167" t="s">
        <v>67</v>
      </c>
      <c r="APV1158" s="10">
        <f t="shared" ref="APV1158" si="5903">APT1158*1.2</f>
        <v>2.4</v>
      </c>
      <c r="APW1158" s="10"/>
      <c r="APX1158" s="219"/>
      <c r="APY1158" s="167" t="s">
        <v>88</v>
      </c>
      <c r="APZ1158" s="500" t="s">
        <v>1084</v>
      </c>
      <c r="AQB1158" s="168"/>
      <c r="AQC1158" s="168">
        <f t="shared" si="5319"/>
        <v>3</v>
      </c>
      <c r="AQD1158" s="167" t="s">
        <v>67</v>
      </c>
      <c r="AQE1158" s="10">
        <f t="shared" ref="AQE1158" si="5904">AQC1158*1.2</f>
        <v>3.5999999999999996</v>
      </c>
      <c r="AQF1158" s="10"/>
      <c r="AQG1158" s="219"/>
      <c r="AQH1158" s="167" t="s">
        <v>88</v>
      </c>
      <c r="AQI1158" s="500" t="s">
        <v>1709</v>
      </c>
      <c r="AQK1158" s="168"/>
      <c r="AQL1158" s="168">
        <f t="shared" si="5322"/>
        <v>20</v>
      </c>
      <c r="AQM1158" s="167" t="s">
        <v>67</v>
      </c>
      <c r="AQN1158" s="10">
        <f t="shared" ref="AQN1158" si="5905">AQL1158*1.2</f>
        <v>24</v>
      </c>
      <c r="AQO1158" s="10"/>
      <c r="AQP1158" s="219"/>
      <c r="AQQ1158" s="167" t="s">
        <v>88</v>
      </c>
      <c r="AQR1158" s="500" t="s">
        <v>2008</v>
      </c>
      <c r="AQT1158" s="168"/>
      <c r="AQU1158" s="168">
        <f t="shared" si="5325"/>
        <v>0</v>
      </c>
      <c r="AQV1158" s="167" t="s">
        <v>67</v>
      </c>
      <c r="AQW1158" s="10">
        <f t="shared" ref="AQW1158" si="5906">AQU1158*1.2</f>
        <v>0</v>
      </c>
      <c r="AQX1158" s="10"/>
      <c r="AQY1158" s="219"/>
      <c r="AQZ1158" s="167" t="s">
        <v>88</v>
      </c>
      <c r="ARA1158" s="500" t="s">
        <v>1322</v>
      </c>
      <c r="ARC1158" s="168"/>
      <c r="ARD1158" s="168">
        <f t="shared" si="5328"/>
        <v>0</v>
      </c>
      <c r="ARE1158" s="167" t="s">
        <v>67</v>
      </c>
      <c r="ARF1158" s="10">
        <f t="shared" ref="ARF1158" si="5907">ARD1158*1.2</f>
        <v>0</v>
      </c>
      <c r="ARG1158" s="10"/>
      <c r="ARH1158" s="219"/>
      <c r="ARI1158" s="167" t="s">
        <v>88</v>
      </c>
      <c r="ARJ1158" s="500" t="s">
        <v>499</v>
      </c>
      <c r="ARL1158" s="168"/>
      <c r="ARM1158" s="168">
        <f t="shared" si="5331"/>
        <v>34</v>
      </c>
      <c r="ARN1158" s="167" t="s">
        <v>67</v>
      </c>
      <c r="ARO1158" s="10">
        <f t="shared" ref="ARO1158" si="5908">ARM1158*1.2</f>
        <v>40.799999999999997</v>
      </c>
      <c r="ARP1158" s="10"/>
      <c r="ARQ1158" s="219"/>
      <c r="ARR1158" s="167" t="s">
        <v>88</v>
      </c>
      <c r="ARS1158" s="328" t="s">
        <v>499</v>
      </c>
      <c r="ARU1158" s="168"/>
      <c r="ARV1158" s="168">
        <f t="shared" si="5334"/>
        <v>34</v>
      </c>
      <c r="ARW1158" s="167" t="s">
        <v>67</v>
      </c>
      <c r="ARX1158" s="10">
        <f t="shared" ref="ARX1158" si="5909">ARV1158*1.2</f>
        <v>40.799999999999997</v>
      </c>
      <c r="ARY1158" s="10"/>
      <c r="ARZ1158" s="219"/>
      <c r="ASA1158" s="167" t="s">
        <v>88</v>
      </c>
      <c r="ASB1158" s="500" t="s">
        <v>1901</v>
      </c>
      <c r="ASD1158" s="168"/>
      <c r="ASE1158" s="168">
        <f t="shared" si="5337"/>
        <v>0</v>
      </c>
      <c r="ASF1158" s="167" t="s">
        <v>67</v>
      </c>
      <c r="ASG1158" s="10">
        <f t="shared" ref="ASG1158" si="5910">ASE1158*1.2</f>
        <v>0</v>
      </c>
      <c r="ASH1158" s="10"/>
      <c r="ASI1158" s="219"/>
      <c r="ASJ1158" s="167" t="s">
        <v>88</v>
      </c>
      <c r="ASK1158" s="500" t="s">
        <v>1311</v>
      </c>
      <c r="ASM1158" s="168"/>
      <c r="ASN1158" s="168">
        <f t="shared" si="5340"/>
        <v>2</v>
      </c>
      <c r="ASO1158" s="167" t="s">
        <v>67</v>
      </c>
      <c r="ASP1158" s="10">
        <f t="shared" ref="ASP1158" si="5911">ASN1158*1.2</f>
        <v>2.4</v>
      </c>
      <c r="ASQ1158" s="10"/>
      <c r="ASR1158" s="219"/>
      <c r="ASS1158" s="167" t="s">
        <v>88</v>
      </c>
      <c r="AST1158" s="500" t="s">
        <v>1322</v>
      </c>
      <c r="ASV1158" s="168"/>
      <c r="ASW1158" s="168">
        <f t="shared" si="5343"/>
        <v>0</v>
      </c>
      <c r="ASX1158" s="167" t="s">
        <v>67</v>
      </c>
      <c r="ASY1158" s="10">
        <f t="shared" ref="ASY1158" si="5912">ASW1158*1.2</f>
        <v>0</v>
      </c>
      <c r="ASZ1158" s="10"/>
      <c r="ATA1158" s="219"/>
      <c r="ATB1158" s="167" t="s">
        <v>88</v>
      </c>
      <c r="ATC1158" s="500" t="s">
        <v>499</v>
      </c>
      <c r="ATE1158" s="168"/>
      <c r="ATF1158" s="168">
        <f t="shared" si="5346"/>
        <v>34</v>
      </c>
      <c r="ATG1158" s="167" t="s">
        <v>67</v>
      </c>
      <c r="ATH1158" s="10">
        <f t="shared" ref="ATH1158" si="5913">ATF1158*1.2</f>
        <v>40.799999999999997</v>
      </c>
      <c r="ATI1158" s="10"/>
      <c r="ATJ1158" s="219"/>
      <c r="ATK1158" s="167" t="s">
        <v>88</v>
      </c>
      <c r="ATL1158" s="500" t="s">
        <v>789</v>
      </c>
      <c r="ATN1158" s="168"/>
      <c r="ATO1158" s="168">
        <f t="shared" si="5349"/>
        <v>0</v>
      </c>
      <c r="ATP1158" s="167" t="s">
        <v>67</v>
      </c>
      <c r="ATQ1158" s="10">
        <f t="shared" ref="ATQ1158" si="5914">ATO1158*1.2</f>
        <v>0</v>
      </c>
      <c r="ATR1158" s="10"/>
      <c r="ATS1158" s="219"/>
      <c r="ATT1158" s="167" t="s">
        <v>88</v>
      </c>
      <c r="ATU1158" s="500" t="s">
        <v>1901</v>
      </c>
      <c r="ATW1158" s="168"/>
      <c r="ATX1158" s="168">
        <f t="shared" si="5352"/>
        <v>0</v>
      </c>
      <c r="ATY1158" s="167" t="s">
        <v>67</v>
      </c>
      <c r="ATZ1158" s="10">
        <f t="shared" ref="ATZ1158" si="5915">ATX1158*1.2</f>
        <v>0</v>
      </c>
      <c r="AUA1158" s="10"/>
      <c r="AUB1158" s="219"/>
      <c r="AUC1158" s="167" t="s">
        <v>88</v>
      </c>
      <c r="AUD1158" s="500" t="s">
        <v>2008</v>
      </c>
      <c r="AUF1158" s="168"/>
      <c r="AUG1158" s="168">
        <f t="shared" si="5355"/>
        <v>0</v>
      </c>
      <c r="AUH1158" s="167" t="s">
        <v>67</v>
      </c>
      <c r="AUI1158" s="10">
        <f t="shared" ref="AUI1158" si="5916">AUG1158*1.2</f>
        <v>0</v>
      </c>
      <c r="AUJ1158" s="10"/>
      <c r="AUK1158" s="219"/>
      <c r="AUL1158" s="167" t="s">
        <v>88</v>
      </c>
      <c r="AUM1158" s="500" t="s">
        <v>474</v>
      </c>
      <c r="AUO1158" s="168"/>
      <c r="AUP1158" s="168">
        <f t="shared" si="5358"/>
        <v>0</v>
      </c>
      <c r="AUQ1158" s="167" t="s">
        <v>67</v>
      </c>
      <c r="AUR1158" s="10">
        <f t="shared" ref="AUR1158" si="5917">AUP1158*1.2</f>
        <v>0</v>
      </c>
      <c r="AUS1158" s="10"/>
      <c r="AUT1158" s="219"/>
      <c r="AUU1158" s="167" t="s">
        <v>88</v>
      </c>
      <c r="AUV1158" s="500" t="s">
        <v>1328</v>
      </c>
      <c r="AUX1158" s="168"/>
      <c r="AUY1158" s="168">
        <f t="shared" si="5361"/>
        <v>6</v>
      </c>
      <c r="AUZ1158" s="167" t="s">
        <v>67</v>
      </c>
      <c r="AVA1158" s="10">
        <f t="shared" ref="AVA1158" si="5918">AUY1158*1.2</f>
        <v>7.1999999999999993</v>
      </c>
      <c r="AVB1158" s="10"/>
      <c r="AVC1158" s="219"/>
      <c r="AVD1158" s="167" t="s">
        <v>88</v>
      </c>
      <c r="AVE1158" s="500" t="s">
        <v>1630</v>
      </c>
      <c r="AVG1158" s="168"/>
      <c r="AVH1158" s="168">
        <f t="shared" si="5364"/>
        <v>26</v>
      </c>
      <c r="AVI1158" s="167" t="s">
        <v>67</v>
      </c>
      <c r="AVJ1158" s="10">
        <f t="shared" ref="AVJ1158" si="5919">AVH1158*1.2</f>
        <v>31.2</v>
      </c>
      <c r="AVK1158" s="10"/>
      <c r="AVL1158" s="219"/>
      <c r="AVM1158" s="167" t="s">
        <v>88</v>
      </c>
      <c r="AVN1158" s="328" t="s">
        <v>1869</v>
      </c>
      <c r="AVP1158" s="168"/>
      <c r="AVQ1158" s="168">
        <f t="shared" si="5367"/>
        <v>4</v>
      </c>
      <c r="AVR1158" s="167" t="s">
        <v>67</v>
      </c>
      <c r="AVS1158" s="10">
        <f t="shared" ref="AVS1158" si="5920">AVQ1158*1.2</f>
        <v>4.8</v>
      </c>
      <c r="AVT1158" s="10"/>
      <c r="AVU1158" s="219"/>
      <c r="AVV1158" s="167" t="s">
        <v>88</v>
      </c>
      <c r="AVW1158" s="500" t="s">
        <v>1709</v>
      </c>
      <c r="AVY1158" s="168"/>
      <c r="AVZ1158" s="168">
        <f t="shared" si="5370"/>
        <v>20</v>
      </c>
      <c r="AWA1158" s="167" t="s">
        <v>67</v>
      </c>
      <c r="AWB1158" s="10">
        <f t="shared" ref="AWB1158" si="5921">AVZ1158*1.2</f>
        <v>24</v>
      </c>
      <c r="AWC1158" s="10"/>
      <c r="AWD1158" s="219"/>
      <c r="AWE1158" s="167" t="s">
        <v>88</v>
      </c>
      <c r="AWF1158" s="500" t="s">
        <v>1322</v>
      </c>
      <c r="AWH1158" s="168"/>
      <c r="AWI1158" s="168">
        <f t="shared" si="5373"/>
        <v>0</v>
      </c>
      <c r="AWJ1158" s="167" t="s">
        <v>67</v>
      </c>
      <c r="AWK1158" s="10">
        <f t="shared" ref="AWK1158" si="5922">AWI1158*1.2</f>
        <v>0</v>
      </c>
      <c r="AWL1158" s="10"/>
      <c r="AWM1158" s="219"/>
      <c r="AWN1158" s="167" t="s">
        <v>88</v>
      </c>
      <c r="AWO1158" s="500" t="s">
        <v>1941</v>
      </c>
      <c r="AWQ1158" s="168"/>
      <c r="AWR1158" s="168">
        <f t="shared" si="5376"/>
        <v>28</v>
      </c>
      <c r="AWS1158" s="167" t="s">
        <v>67</v>
      </c>
      <c r="AWT1158" s="10">
        <f t="shared" ref="AWT1158" si="5923">AWR1158*1.2</f>
        <v>33.6</v>
      </c>
      <c r="AWU1158" s="10"/>
      <c r="AWV1158" s="219"/>
      <c r="AWW1158" s="167" t="s">
        <v>88</v>
      </c>
      <c r="AWX1158" s="500" t="s">
        <v>1901</v>
      </c>
      <c r="AWZ1158" s="168"/>
      <c r="AXA1158" s="168">
        <f t="shared" si="5379"/>
        <v>0</v>
      </c>
      <c r="AXB1158" s="167" t="s">
        <v>67</v>
      </c>
      <c r="AXC1158" s="10">
        <f t="shared" ref="AXC1158" si="5924">AXA1158*1.2</f>
        <v>0</v>
      </c>
      <c r="AXD1158" s="10"/>
      <c r="AXE1158" s="219"/>
      <c r="AXF1158" s="167" t="s">
        <v>88</v>
      </c>
      <c r="AXG1158" s="498" t="s">
        <v>2981</v>
      </c>
      <c r="AXI1158" s="168"/>
      <c r="AXJ1158" s="168">
        <f t="shared" si="5382"/>
        <v>42</v>
      </c>
      <c r="AXK1158" s="167" t="s">
        <v>67</v>
      </c>
      <c r="AXL1158" s="10">
        <f t="shared" ref="AXL1158" si="5925">AXJ1158*1.2</f>
        <v>50.4</v>
      </c>
      <c r="AXM1158" s="10"/>
      <c r="AXN1158" s="219"/>
      <c r="AXO1158" s="167" t="s">
        <v>88</v>
      </c>
      <c r="AXP1158" s="500" t="s">
        <v>474</v>
      </c>
      <c r="AXR1158" s="168"/>
      <c r="AXS1158" s="168">
        <f t="shared" si="5385"/>
        <v>0</v>
      </c>
      <c r="AXT1158" s="167" t="s">
        <v>67</v>
      </c>
      <c r="AXU1158" s="10">
        <f t="shared" ref="AXU1158" si="5926">AXS1158*1.2</f>
        <v>0</v>
      </c>
      <c r="AXV1158" s="10"/>
      <c r="AXW1158" s="219"/>
      <c r="AXX1158" s="167" t="s">
        <v>88</v>
      </c>
      <c r="AXY1158" s="500" t="s">
        <v>561</v>
      </c>
      <c r="AYA1158" s="168"/>
      <c r="AYB1158" s="168">
        <f t="shared" si="5388"/>
        <v>0</v>
      </c>
      <c r="AYC1158" s="167" t="s">
        <v>67</v>
      </c>
      <c r="AYD1158" s="10">
        <f t="shared" ref="AYD1158" si="5927">AYB1158*1.2</f>
        <v>0</v>
      </c>
      <c r="AYE1158" s="10"/>
      <c r="AYF1158" s="219"/>
      <c r="AYG1158" s="167" t="s">
        <v>88</v>
      </c>
      <c r="AYH1158" s="500" t="s">
        <v>1322</v>
      </c>
      <c r="AYJ1158" s="168"/>
      <c r="AYK1158" s="168">
        <f t="shared" si="5391"/>
        <v>0</v>
      </c>
      <c r="AYL1158" s="167" t="s">
        <v>67</v>
      </c>
      <c r="AYM1158" s="10">
        <f t="shared" ref="AYM1158" si="5928">AYK1158*1.2</f>
        <v>0</v>
      </c>
      <c r="AYN1158" s="10"/>
      <c r="AYO1158" s="219"/>
      <c r="AYP1158" s="167" t="s">
        <v>88</v>
      </c>
      <c r="AYQ1158" s="500" t="s">
        <v>479</v>
      </c>
      <c r="AYS1158" s="168"/>
      <c r="AYT1158" s="168">
        <f t="shared" si="5394"/>
        <v>0</v>
      </c>
      <c r="AYU1158" s="167" t="s">
        <v>67</v>
      </c>
      <c r="AYV1158" s="10">
        <f t="shared" ref="AYV1158" si="5929">AYT1158*1.2</f>
        <v>0</v>
      </c>
      <c r="AYW1158" s="10"/>
      <c r="AYX1158" s="219"/>
      <c r="AYY1158" s="167" t="s">
        <v>88</v>
      </c>
      <c r="AYZ1158" s="498" t="s">
        <v>1311</v>
      </c>
      <c r="AZB1158" s="168"/>
      <c r="AZC1158" s="168">
        <f t="shared" si="5397"/>
        <v>2</v>
      </c>
      <c r="AZD1158" s="167" t="s">
        <v>67</v>
      </c>
      <c r="AZE1158" s="10">
        <f t="shared" ref="AZE1158" si="5930">AZC1158*1.2</f>
        <v>2.4</v>
      </c>
      <c r="AZF1158" s="10"/>
      <c r="AZG1158" s="219"/>
      <c r="AZH1158" s="167" t="s">
        <v>88</v>
      </c>
      <c r="AZI1158" s="500" t="s">
        <v>555</v>
      </c>
      <c r="AZK1158" s="168"/>
      <c r="AZL1158" s="168">
        <f t="shared" si="5400"/>
        <v>4</v>
      </c>
      <c r="AZM1158" s="167" t="s">
        <v>67</v>
      </c>
      <c r="AZN1158" s="10">
        <f t="shared" ref="AZN1158" si="5931">AZL1158*1.2</f>
        <v>4.8</v>
      </c>
      <c r="AZO1158" s="10"/>
      <c r="AZP1158" s="219"/>
      <c r="AZQ1158" s="167" t="s">
        <v>88</v>
      </c>
      <c r="AZR1158" s="500" t="s">
        <v>499</v>
      </c>
      <c r="AZT1158" s="168"/>
      <c r="AZU1158" s="168">
        <f t="shared" si="5403"/>
        <v>34</v>
      </c>
      <c r="AZV1158" s="167" t="s">
        <v>67</v>
      </c>
      <c r="AZW1158" s="10">
        <f t="shared" ref="AZW1158" si="5932">AZU1158*1.2</f>
        <v>40.799999999999997</v>
      </c>
      <c r="AZX1158" s="10"/>
      <c r="AZY1158" s="219"/>
      <c r="AZZ1158" s="167" t="s">
        <v>88</v>
      </c>
      <c r="BAA1158" s="500" t="s">
        <v>472</v>
      </c>
      <c r="BAC1158" s="168"/>
      <c r="BAD1158" s="168">
        <f t="shared" si="5406"/>
        <v>0</v>
      </c>
      <c r="BAE1158" s="167" t="s">
        <v>67</v>
      </c>
      <c r="BAF1158" s="10">
        <f t="shared" ref="BAF1158" si="5933">BAD1158*1.2</f>
        <v>0</v>
      </c>
      <c r="BAG1158" s="10"/>
      <c r="BAH1158" s="219"/>
      <c r="BAI1158" s="167" t="s">
        <v>88</v>
      </c>
      <c r="BAJ1158" s="500" t="s">
        <v>1869</v>
      </c>
      <c r="BAL1158" s="168"/>
      <c r="BAM1158" s="168">
        <f t="shared" si="5409"/>
        <v>4</v>
      </c>
      <c r="BAN1158" s="167" t="s">
        <v>67</v>
      </c>
      <c r="BAO1158" s="10">
        <f t="shared" ref="BAO1158" si="5934">BAM1158*1.2</f>
        <v>4.8</v>
      </c>
      <c r="BAP1158" s="10"/>
      <c r="BAQ1158" s="219"/>
      <c r="BAR1158" s="167" t="s">
        <v>88</v>
      </c>
      <c r="BAS1158" s="500" t="s">
        <v>1623</v>
      </c>
      <c r="BAU1158" s="168"/>
      <c r="BAV1158" s="168">
        <f t="shared" si="5412"/>
        <v>145</v>
      </c>
      <c r="BAW1158" s="167" t="s">
        <v>67</v>
      </c>
      <c r="BAX1158" s="10">
        <f t="shared" ref="BAX1158" si="5935">BAV1158*1.2</f>
        <v>174</v>
      </c>
      <c r="BAY1158" s="10"/>
      <c r="BAZ1158" s="219"/>
      <c r="BBA1158" s="167" t="s">
        <v>88</v>
      </c>
      <c r="BBB1158" s="500" t="s">
        <v>1311</v>
      </c>
      <c r="BBD1158" s="168"/>
      <c r="BBE1158" s="168">
        <f t="shared" si="5415"/>
        <v>2</v>
      </c>
      <c r="BBF1158" s="167" t="s">
        <v>67</v>
      </c>
      <c r="BBG1158" s="10">
        <f t="shared" ref="BBG1158" si="5936">BBE1158*1.2</f>
        <v>2.4</v>
      </c>
      <c r="BBH1158" s="10"/>
      <c r="BBI1158" s="219"/>
      <c r="BBJ1158" s="167" t="s">
        <v>88</v>
      </c>
      <c r="BBK1158" s="500" t="s">
        <v>1637</v>
      </c>
      <c r="BBM1158" s="168"/>
      <c r="BBN1158" s="168">
        <f t="shared" si="5418"/>
        <v>67</v>
      </c>
      <c r="BBO1158" s="167" t="s">
        <v>67</v>
      </c>
      <c r="BBP1158" s="10">
        <f t="shared" ref="BBP1158" si="5937">BBN1158*1.2</f>
        <v>80.399999999999991</v>
      </c>
      <c r="BBQ1158" s="10"/>
      <c r="BBR1158" s="219"/>
      <c r="BBS1158" s="167" t="s">
        <v>88</v>
      </c>
      <c r="BBT1158" s="500" t="s">
        <v>474</v>
      </c>
      <c r="BBV1158" s="168"/>
      <c r="BBW1158" s="168">
        <f t="shared" si="5421"/>
        <v>0</v>
      </c>
      <c r="BBX1158" s="167" t="s">
        <v>67</v>
      </c>
      <c r="BBY1158" s="10">
        <f t="shared" ref="BBY1158" si="5938">BBW1158*1.2</f>
        <v>0</v>
      </c>
      <c r="BBZ1158" s="10"/>
      <c r="BCA1158" s="219"/>
      <c r="BCB1158" s="167" t="s">
        <v>88</v>
      </c>
      <c r="BCC1158" s="328" t="s">
        <v>2013</v>
      </c>
      <c r="BCE1158" s="168"/>
      <c r="BCF1158" s="168">
        <f t="shared" si="5424"/>
        <v>0</v>
      </c>
      <c r="BCG1158" s="167" t="s">
        <v>67</v>
      </c>
      <c r="BCH1158" s="10">
        <f t="shared" ref="BCH1158" si="5939">BCF1158*1.2</f>
        <v>0</v>
      </c>
      <c r="BCI1158" s="10"/>
      <c r="BCJ1158" s="219"/>
      <c r="BCK1158" s="167" t="s">
        <v>88</v>
      </c>
      <c r="BCL1158" s="500" t="s">
        <v>1633</v>
      </c>
      <c r="BCN1158" s="168"/>
      <c r="BCO1158" s="168">
        <f t="shared" si="5427"/>
        <v>0</v>
      </c>
      <c r="BCP1158" s="167" t="s">
        <v>67</v>
      </c>
      <c r="BCQ1158" s="10">
        <f t="shared" ref="BCQ1158" si="5940">BCO1158*1.2</f>
        <v>0</v>
      </c>
      <c r="BCR1158" s="10"/>
      <c r="BCS1158" s="219"/>
      <c r="BCT1158" s="167" t="s">
        <v>88</v>
      </c>
      <c r="BCU1158" s="500" t="s">
        <v>479</v>
      </c>
      <c r="BCW1158" s="168"/>
      <c r="BCX1158" s="168">
        <f t="shared" si="5430"/>
        <v>0</v>
      </c>
      <c r="BCY1158" s="167" t="s">
        <v>67</v>
      </c>
      <c r="BCZ1158" s="10">
        <f t="shared" ref="BCZ1158" si="5941">BCX1158*1.2</f>
        <v>0</v>
      </c>
      <c r="BDA1158" s="10"/>
      <c r="BDB1158" s="219"/>
      <c r="BDC1158" s="167" t="s">
        <v>88</v>
      </c>
      <c r="BDD1158" s="500" t="s">
        <v>1633</v>
      </c>
      <c r="BDF1158" s="168"/>
      <c r="BDG1158" s="168">
        <f t="shared" si="5433"/>
        <v>0</v>
      </c>
      <c r="BDH1158" s="167" t="s">
        <v>67</v>
      </c>
      <c r="BDI1158" s="10">
        <f t="shared" ref="BDI1158" si="5942">BDG1158*1.2</f>
        <v>0</v>
      </c>
      <c r="BDJ1158" s="10"/>
      <c r="BDK1158" s="219"/>
      <c r="BDL1158" s="167" t="s">
        <v>88</v>
      </c>
      <c r="BDM1158" s="328" t="s">
        <v>499</v>
      </c>
      <c r="BDO1158" s="168"/>
      <c r="BDP1158" s="168">
        <f t="shared" si="5436"/>
        <v>34</v>
      </c>
      <c r="BDQ1158" s="167" t="s">
        <v>67</v>
      </c>
      <c r="BDR1158" s="10">
        <f t="shared" ref="BDR1158" si="5943">BDP1158*1.2</f>
        <v>40.799999999999997</v>
      </c>
      <c r="BDS1158" s="10"/>
      <c r="BDT1158" s="219"/>
      <c r="BDU1158" s="167" t="s">
        <v>88</v>
      </c>
      <c r="BDV1158" s="500" t="s">
        <v>789</v>
      </c>
      <c r="BDX1158" s="168"/>
      <c r="BDY1158" s="168">
        <f t="shared" si="5439"/>
        <v>0</v>
      </c>
      <c r="BDZ1158" s="167" t="s">
        <v>67</v>
      </c>
      <c r="BEA1158" s="10">
        <f t="shared" ref="BEA1158" si="5944">BDY1158*1.2</f>
        <v>0</v>
      </c>
      <c r="BEB1158" s="10"/>
      <c r="BEC1158" s="219"/>
      <c r="BED1158" s="167" t="s">
        <v>88</v>
      </c>
      <c r="BEE1158" s="498" t="s">
        <v>526</v>
      </c>
      <c r="BEG1158" s="168"/>
      <c r="BEH1158" s="168">
        <f t="shared" si="5442"/>
        <v>0</v>
      </c>
      <c r="BEI1158" s="167" t="s">
        <v>67</v>
      </c>
      <c r="BEJ1158" s="10">
        <f t="shared" ref="BEJ1158" si="5945">BEH1158*1.2</f>
        <v>0</v>
      </c>
      <c r="BEK1158" s="10"/>
      <c r="BEL1158" s="219"/>
      <c r="BEM1158" s="167" t="s">
        <v>88</v>
      </c>
      <c r="BEN1158" s="498" t="s">
        <v>561</v>
      </c>
      <c r="BEP1158" s="168"/>
      <c r="BEQ1158" s="168">
        <f t="shared" si="5445"/>
        <v>0</v>
      </c>
      <c r="BER1158" s="167" t="s">
        <v>67</v>
      </c>
      <c r="BES1158" s="10">
        <f t="shared" ref="BES1158" si="5946">BEQ1158*1.2</f>
        <v>0</v>
      </c>
      <c r="BET1158" s="10"/>
      <c r="BEU1158" s="219"/>
      <c r="BEV1158" s="167" t="s">
        <v>88</v>
      </c>
      <c r="BEW1158" s="500" t="s">
        <v>1709</v>
      </c>
      <c r="BEY1158" s="168"/>
      <c r="BEZ1158" s="168">
        <f t="shared" si="5448"/>
        <v>20</v>
      </c>
      <c r="BFA1158" s="167" t="s">
        <v>67</v>
      </c>
      <c r="BFB1158" s="10">
        <f t="shared" ref="BFB1158" si="5947">BEZ1158*1.2</f>
        <v>24</v>
      </c>
      <c r="BFC1158" s="10"/>
      <c r="BFD1158" s="219"/>
      <c r="BFE1158" s="167"/>
      <c r="BFF1158" s="327"/>
      <c r="BFH1158" s="168"/>
      <c r="BFI1158" s="168"/>
      <c r="BFJ1158" s="167"/>
      <c r="BFK1158" s="10"/>
      <c r="BFL1158" s="10"/>
      <c r="BFN1158" s="167"/>
      <c r="BFO1158" s="327"/>
      <c r="BFQ1158" s="168"/>
      <c r="BFR1158" s="168"/>
      <c r="BFS1158" s="167"/>
      <c r="BFT1158" s="10"/>
      <c r="BFU1158" s="10"/>
      <c r="BFW1158" s="167"/>
      <c r="BFX1158" s="328"/>
      <c r="BFZ1158" s="168"/>
      <c r="BGA1158" s="168"/>
      <c r="BGB1158" s="167"/>
      <c r="BGC1158" s="10"/>
      <c r="BGD1158" s="10"/>
      <c r="BGF1158" s="167"/>
      <c r="BGG1158" s="327"/>
      <c r="BGI1158" s="168"/>
      <c r="BGJ1158" s="168"/>
      <c r="BGK1158" s="167"/>
      <c r="BGL1158" s="10"/>
      <c r="BGM1158" s="10"/>
      <c r="BGO1158" s="167"/>
      <c r="BGP1158" s="328"/>
      <c r="BGR1158" s="168"/>
      <c r="BGS1158" s="168"/>
      <c r="BGT1158" s="167"/>
      <c r="BGU1158" s="10"/>
      <c r="BGV1158" s="10"/>
      <c r="BGX1158" s="167"/>
      <c r="BGY1158" s="327"/>
      <c r="BHA1158" s="168"/>
      <c r="BHB1158" s="168"/>
      <c r="BHC1158" s="167"/>
      <c r="BHD1158" s="10"/>
      <c r="BHE1158" s="10"/>
    </row>
    <row r="1159" spans="1:1565" s="14" customFormat="1" ht="15">
      <c r="A1159" s="167" t="s">
        <v>89</v>
      </c>
      <c r="B1159" s="325" t="s">
        <v>1869</v>
      </c>
      <c r="D1159" s="168"/>
      <c r="E1159" s="168">
        <f>VLOOKUP(B1159,$A$1213:$F$2274,6,FALSE)</f>
        <v>4</v>
      </c>
      <c r="F1159" s="167" t="s">
        <v>69</v>
      </c>
      <c r="G1159" s="10">
        <f>E1159*1.1</f>
        <v>4.4000000000000004</v>
      </c>
      <c r="H1159" s="10"/>
      <c r="I1159" s="219"/>
      <c r="J1159" s="167" t="s">
        <v>89</v>
      </c>
      <c r="K1159" s="325" t="s">
        <v>1869</v>
      </c>
      <c r="M1159" s="168"/>
      <c r="N1159" s="168">
        <f>VLOOKUP(K1159,$A$1213:$F$2274,6,FALSE)</f>
        <v>4</v>
      </c>
      <c r="O1159" s="167" t="s">
        <v>69</v>
      </c>
      <c r="P1159" s="10">
        <f>N1159*1.1</f>
        <v>4.4000000000000004</v>
      </c>
      <c r="Q1159" s="10"/>
      <c r="R1159" s="219"/>
      <c r="S1159" s="167" t="s">
        <v>89</v>
      </c>
      <c r="T1159" s="325" t="s">
        <v>1901</v>
      </c>
      <c r="V1159" s="168"/>
      <c r="W1159" s="168">
        <f t="shared" si="4953"/>
        <v>0</v>
      </c>
      <c r="X1159" s="167" t="s">
        <v>69</v>
      </c>
      <c r="Y1159" s="10">
        <f t="shared" ref="Y1159" si="5948">W1159*1.1</f>
        <v>0</v>
      </c>
      <c r="Z1159" s="10"/>
      <c r="AA1159" s="219"/>
      <c r="AB1159" s="167" t="s">
        <v>89</v>
      </c>
      <c r="AC1159" s="325" t="s">
        <v>1709</v>
      </c>
      <c r="AE1159" s="168"/>
      <c r="AF1159" s="168">
        <f t="shared" si="4956"/>
        <v>20</v>
      </c>
      <c r="AG1159" s="167" t="s">
        <v>69</v>
      </c>
      <c r="AH1159" s="10">
        <f t="shared" ref="AH1159" si="5949">AF1159*1.1</f>
        <v>22</v>
      </c>
      <c r="AI1159" s="10"/>
      <c r="AJ1159" s="219"/>
      <c r="AK1159" s="167" t="s">
        <v>89</v>
      </c>
      <c r="AL1159" s="498" t="s">
        <v>1709</v>
      </c>
      <c r="AN1159" s="168"/>
      <c r="AO1159" s="168">
        <f t="shared" si="4959"/>
        <v>20</v>
      </c>
      <c r="AP1159" s="167" t="s">
        <v>69</v>
      </c>
      <c r="AQ1159" s="10">
        <f t="shared" ref="AQ1159" si="5950">AO1159*1.1</f>
        <v>22</v>
      </c>
      <c r="AR1159" s="10"/>
      <c r="AS1159" s="219"/>
      <c r="AT1159" s="167" t="s">
        <v>89</v>
      </c>
      <c r="AU1159" s="325" t="s">
        <v>587</v>
      </c>
      <c r="AW1159" s="168"/>
      <c r="AX1159" s="168">
        <f t="shared" si="4962"/>
        <v>13</v>
      </c>
      <c r="AY1159" s="167" t="s">
        <v>69</v>
      </c>
      <c r="AZ1159" s="10">
        <f t="shared" ref="AZ1159" si="5951">AX1159*1.1</f>
        <v>14.3</v>
      </c>
      <c r="BA1159" s="10"/>
      <c r="BB1159" s="219"/>
      <c r="BC1159" s="167" t="s">
        <v>89</v>
      </c>
      <c r="BD1159" s="325" t="s">
        <v>1941</v>
      </c>
      <c r="BF1159" s="168"/>
      <c r="BG1159" s="168">
        <f t="shared" si="4965"/>
        <v>28</v>
      </c>
      <c r="BH1159" s="167" t="s">
        <v>69</v>
      </c>
      <c r="BI1159" s="10">
        <f t="shared" ref="BI1159" si="5952">BG1159*1.1</f>
        <v>30.800000000000004</v>
      </c>
      <c r="BJ1159" s="10"/>
      <c r="BK1159" s="219"/>
      <c r="BL1159" s="167" t="s">
        <v>89</v>
      </c>
      <c r="BM1159" s="325" t="s">
        <v>1709</v>
      </c>
      <c r="BO1159" s="168"/>
      <c r="BP1159" s="168">
        <f t="shared" si="4968"/>
        <v>20</v>
      </c>
      <c r="BQ1159" s="167" t="s">
        <v>69</v>
      </c>
      <c r="BR1159" s="10">
        <f t="shared" ref="BR1159" si="5953">BP1159*1.1</f>
        <v>22</v>
      </c>
      <c r="BS1159" s="10"/>
      <c r="BT1159" s="219"/>
      <c r="BU1159" s="167" t="s">
        <v>89</v>
      </c>
      <c r="BV1159" s="325" t="s">
        <v>474</v>
      </c>
      <c r="BX1159" s="168"/>
      <c r="BY1159" s="168">
        <f t="shared" si="4971"/>
        <v>0</v>
      </c>
      <c r="BZ1159" s="167" t="s">
        <v>69</v>
      </c>
      <c r="CA1159" s="10">
        <f t="shared" ref="CA1159" si="5954">BY1159*1.1</f>
        <v>0</v>
      </c>
      <c r="CB1159" s="10"/>
      <c r="CC1159" s="219"/>
      <c r="CD1159" s="167" t="s">
        <v>89</v>
      </c>
      <c r="CE1159" s="325" t="s">
        <v>946</v>
      </c>
      <c r="CG1159" s="168"/>
      <c r="CH1159" s="168">
        <f t="shared" si="4974"/>
        <v>2</v>
      </c>
      <c r="CI1159" s="167" t="s">
        <v>69</v>
      </c>
      <c r="CJ1159" s="10">
        <f t="shared" ref="CJ1159" si="5955">CH1159*1.1</f>
        <v>2.2000000000000002</v>
      </c>
      <c r="CK1159" s="10"/>
      <c r="CL1159" s="219"/>
      <c r="CM1159" s="167" t="s">
        <v>89</v>
      </c>
      <c r="CN1159" s="325" t="s">
        <v>499</v>
      </c>
      <c r="CP1159" s="168"/>
      <c r="CQ1159" s="168">
        <f t="shared" si="4977"/>
        <v>34</v>
      </c>
      <c r="CR1159" s="167" t="s">
        <v>69</v>
      </c>
      <c r="CS1159" s="10">
        <f t="shared" ref="CS1159" si="5956">CQ1159*1.1</f>
        <v>37.400000000000006</v>
      </c>
      <c r="CT1159" s="10"/>
      <c r="CU1159" s="219"/>
      <c r="CV1159" s="167" t="s">
        <v>89</v>
      </c>
      <c r="CW1159" s="325" t="s">
        <v>2008</v>
      </c>
      <c r="CY1159" s="168"/>
      <c r="CZ1159" s="168">
        <f t="shared" si="4980"/>
        <v>0</v>
      </c>
      <c r="DA1159" s="167" t="s">
        <v>69</v>
      </c>
      <c r="DB1159" s="10">
        <f t="shared" ref="DB1159" si="5957">CZ1159*1.1</f>
        <v>0</v>
      </c>
      <c r="DC1159" s="10"/>
      <c r="DD1159" s="219"/>
      <c r="DE1159" s="167" t="s">
        <v>89</v>
      </c>
      <c r="DF1159" s="325" t="s">
        <v>1630</v>
      </c>
      <c r="DH1159" s="168"/>
      <c r="DI1159" s="168">
        <f t="shared" si="4983"/>
        <v>26</v>
      </c>
      <c r="DJ1159" s="167" t="s">
        <v>69</v>
      </c>
      <c r="DK1159" s="10">
        <f t="shared" ref="DK1159" si="5958">DI1159*1.1</f>
        <v>28.6</v>
      </c>
      <c r="DL1159" s="10"/>
      <c r="DM1159" s="219"/>
      <c r="DN1159" s="167" t="s">
        <v>89</v>
      </c>
      <c r="DO1159" s="325" t="s">
        <v>587</v>
      </c>
      <c r="DQ1159" s="168"/>
      <c r="DR1159" s="168">
        <f t="shared" si="4986"/>
        <v>13</v>
      </c>
      <c r="DS1159" s="167" t="s">
        <v>69</v>
      </c>
      <c r="DT1159" s="10">
        <f t="shared" ref="DT1159" si="5959">DR1159*1.1</f>
        <v>14.3</v>
      </c>
      <c r="DU1159" s="10"/>
      <c r="DV1159" s="219"/>
      <c r="DW1159" s="167" t="s">
        <v>89</v>
      </c>
      <c r="DX1159" s="325" t="s">
        <v>1869</v>
      </c>
      <c r="DZ1159" s="168"/>
      <c r="EA1159" s="168">
        <f t="shared" si="4989"/>
        <v>4</v>
      </c>
      <c r="EB1159" s="167" t="s">
        <v>69</v>
      </c>
      <c r="EC1159" s="10">
        <f t="shared" ref="EC1159" si="5960">EA1159*1.1</f>
        <v>4.4000000000000004</v>
      </c>
      <c r="ED1159" s="10"/>
      <c r="EE1159" s="219"/>
      <c r="EF1159" s="167" t="s">
        <v>89</v>
      </c>
      <c r="EG1159" s="325" t="s">
        <v>474</v>
      </c>
      <c r="EI1159" s="168"/>
      <c r="EJ1159" s="168">
        <f t="shared" si="4992"/>
        <v>0</v>
      </c>
      <c r="EK1159" s="167" t="s">
        <v>69</v>
      </c>
      <c r="EL1159" s="10">
        <f t="shared" ref="EL1159" si="5961">EJ1159*1.1</f>
        <v>0</v>
      </c>
      <c r="EM1159" s="10"/>
      <c r="EN1159" s="219"/>
      <c r="EO1159" s="167" t="s">
        <v>89</v>
      </c>
      <c r="EP1159" s="325" t="s">
        <v>499</v>
      </c>
      <c r="ER1159" s="168"/>
      <c r="ES1159" s="168">
        <f t="shared" si="4995"/>
        <v>34</v>
      </c>
      <c r="ET1159" s="167" t="s">
        <v>69</v>
      </c>
      <c r="EU1159" s="10">
        <f t="shared" ref="EU1159" si="5962">ES1159*1.1</f>
        <v>37.400000000000006</v>
      </c>
      <c r="EV1159" s="10"/>
      <c r="EW1159" s="219"/>
      <c r="EX1159" s="167" t="s">
        <v>89</v>
      </c>
      <c r="EY1159" s="325" t="s">
        <v>2981</v>
      </c>
      <c r="FA1159" s="168"/>
      <c r="FB1159" s="168">
        <f t="shared" si="4998"/>
        <v>42</v>
      </c>
      <c r="FC1159" s="167" t="s">
        <v>69</v>
      </c>
      <c r="FD1159" s="10">
        <f t="shared" ref="FD1159" si="5963">FB1159*1.1</f>
        <v>46.2</v>
      </c>
      <c r="FE1159" s="10"/>
      <c r="FF1159" s="219"/>
      <c r="FG1159" s="167" t="s">
        <v>89</v>
      </c>
      <c r="FH1159" s="325" t="s">
        <v>789</v>
      </c>
      <c r="FJ1159" s="168"/>
      <c r="FK1159" s="168">
        <f t="shared" si="5001"/>
        <v>0</v>
      </c>
      <c r="FL1159" s="167" t="s">
        <v>69</v>
      </c>
      <c r="FM1159" s="10">
        <f t="shared" ref="FM1159" si="5964">FK1159*1.1</f>
        <v>0</v>
      </c>
      <c r="FN1159" s="10"/>
      <c r="FO1159" s="219"/>
      <c r="FP1159" s="167" t="s">
        <v>89</v>
      </c>
      <c r="FQ1159" s="325" t="s">
        <v>587</v>
      </c>
      <c r="FS1159" s="168"/>
      <c r="FT1159" s="168">
        <f t="shared" si="5004"/>
        <v>13</v>
      </c>
      <c r="FU1159" s="167" t="s">
        <v>69</v>
      </c>
      <c r="FV1159" s="10">
        <f t="shared" ref="FV1159" si="5965">FT1159*1.1</f>
        <v>14.3</v>
      </c>
      <c r="FW1159" s="10"/>
      <c r="FX1159" s="219"/>
      <c r="FY1159" s="167" t="s">
        <v>89</v>
      </c>
      <c r="FZ1159" s="325" t="s">
        <v>526</v>
      </c>
      <c r="GB1159" s="168"/>
      <c r="GC1159" s="168">
        <f t="shared" si="5007"/>
        <v>0</v>
      </c>
      <c r="GD1159" s="167" t="s">
        <v>69</v>
      </c>
      <c r="GE1159" s="10">
        <f t="shared" ref="GE1159" si="5966">GC1159*1.1</f>
        <v>0</v>
      </c>
      <c r="GF1159" s="10"/>
      <c r="GG1159" s="219"/>
      <c r="GH1159" s="167" t="s">
        <v>89</v>
      </c>
      <c r="GI1159" s="325" t="s">
        <v>1311</v>
      </c>
      <c r="GK1159" s="168"/>
      <c r="GL1159" s="168">
        <f t="shared" si="5010"/>
        <v>2</v>
      </c>
      <c r="GM1159" s="167" t="s">
        <v>69</v>
      </c>
      <c r="GN1159" s="10">
        <f t="shared" ref="GN1159" si="5967">GL1159*1.1</f>
        <v>2.2000000000000002</v>
      </c>
      <c r="GO1159" s="10"/>
      <c r="GP1159" s="219"/>
      <c r="GQ1159" s="167" t="s">
        <v>89</v>
      </c>
      <c r="GR1159" s="325" t="s">
        <v>526</v>
      </c>
      <c r="GT1159" s="168"/>
      <c r="GU1159" s="168">
        <f t="shared" si="5013"/>
        <v>0</v>
      </c>
      <c r="GV1159" s="167" t="s">
        <v>69</v>
      </c>
      <c r="GW1159" s="10">
        <f t="shared" ref="GW1159" si="5968">GU1159*1.1</f>
        <v>0</v>
      </c>
      <c r="GX1159" s="10"/>
      <c r="GY1159" s="219"/>
      <c r="GZ1159" s="167" t="s">
        <v>89</v>
      </c>
      <c r="HA1159" s="325" t="s">
        <v>1322</v>
      </c>
      <c r="HC1159" s="168"/>
      <c r="HD1159" s="168">
        <f t="shared" si="5016"/>
        <v>0</v>
      </c>
      <c r="HE1159" s="167" t="s">
        <v>69</v>
      </c>
      <c r="HF1159" s="10">
        <f t="shared" ref="HF1159" si="5969">HD1159*1.1</f>
        <v>0</v>
      </c>
      <c r="HG1159" s="10"/>
      <c r="HH1159" s="219"/>
      <c r="HI1159" s="167" t="s">
        <v>89</v>
      </c>
      <c r="HJ1159" s="325" t="s">
        <v>1901</v>
      </c>
      <c r="HL1159" s="168"/>
      <c r="HM1159" s="168">
        <f t="shared" si="5019"/>
        <v>0</v>
      </c>
      <c r="HN1159" s="167" t="s">
        <v>69</v>
      </c>
      <c r="HO1159" s="10">
        <f t="shared" ref="HO1159" si="5970">HM1159*1.1</f>
        <v>0</v>
      </c>
      <c r="HP1159" s="10"/>
      <c r="HQ1159" s="219"/>
      <c r="HR1159" s="167" t="s">
        <v>89</v>
      </c>
      <c r="HS1159" s="325" t="s">
        <v>1637</v>
      </c>
      <c r="HU1159" s="168"/>
      <c r="HV1159" s="168">
        <f t="shared" si="5022"/>
        <v>67</v>
      </c>
      <c r="HW1159" s="167" t="s">
        <v>69</v>
      </c>
      <c r="HX1159" s="10">
        <f t="shared" ref="HX1159" si="5971">HV1159*1.1</f>
        <v>73.7</v>
      </c>
      <c r="HY1159" s="10"/>
      <c r="HZ1159" s="219"/>
      <c r="IA1159" s="167" t="s">
        <v>89</v>
      </c>
      <c r="IB1159" s="325" t="s">
        <v>1322</v>
      </c>
      <c r="ID1159" s="168"/>
      <c r="IE1159" s="168">
        <f t="shared" si="5025"/>
        <v>0</v>
      </c>
      <c r="IF1159" s="167" t="s">
        <v>69</v>
      </c>
      <c r="IG1159" s="10">
        <f t="shared" ref="IG1159" si="5972">IE1159*1.1</f>
        <v>0</v>
      </c>
      <c r="IH1159" s="10"/>
      <c r="II1159" s="219"/>
      <c r="IJ1159" s="167" t="s">
        <v>89</v>
      </c>
      <c r="IK1159" s="325" t="s">
        <v>1901</v>
      </c>
      <c r="IM1159" s="168"/>
      <c r="IN1159" s="168">
        <f t="shared" si="5028"/>
        <v>0</v>
      </c>
      <c r="IO1159" s="167" t="s">
        <v>69</v>
      </c>
      <c r="IP1159" s="10">
        <f t="shared" ref="IP1159" si="5973">IN1159*1.1</f>
        <v>0</v>
      </c>
      <c r="IQ1159" s="10"/>
      <c r="IR1159" s="219"/>
      <c r="IS1159" s="167" t="s">
        <v>89</v>
      </c>
      <c r="IT1159" s="325" t="s">
        <v>1311</v>
      </c>
      <c r="IV1159" s="168"/>
      <c r="IW1159" s="168">
        <f t="shared" si="5031"/>
        <v>2</v>
      </c>
      <c r="IX1159" s="167" t="s">
        <v>69</v>
      </c>
      <c r="IY1159" s="10">
        <f t="shared" ref="IY1159" si="5974">IW1159*1.1</f>
        <v>2.2000000000000002</v>
      </c>
      <c r="IZ1159" s="10"/>
      <c r="JA1159" s="219"/>
      <c r="JB1159" s="167" t="s">
        <v>89</v>
      </c>
      <c r="JC1159" s="500" t="s">
        <v>2981</v>
      </c>
      <c r="JE1159" s="168"/>
      <c r="JF1159" s="168">
        <f t="shared" si="5034"/>
        <v>42</v>
      </c>
      <c r="JG1159" s="167" t="s">
        <v>69</v>
      </c>
      <c r="JH1159" s="10">
        <f t="shared" ref="JH1159" si="5975">JF1159*1.1</f>
        <v>46.2</v>
      </c>
      <c r="JI1159" s="10"/>
      <c r="JJ1159" s="219"/>
      <c r="JK1159" s="167" t="s">
        <v>89</v>
      </c>
      <c r="JL1159" s="500" t="s">
        <v>561</v>
      </c>
      <c r="JN1159" s="168"/>
      <c r="JO1159" s="168">
        <f t="shared" si="5037"/>
        <v>0</v>
      </c>
      <c r="JP1159" s="167" t="s">
        <v>69</v>
      </c>
      <c r="JQ1159" s="10">
        <f t="shared" ref="JQ1159" si="5976">JO1159*1.1</f>
        <v>0</v>
      </c>
      <c r="JR1159" s="10"/>
      <c r="JS1159" s="219"/>
      <c r="JT1159" s="167" t="s">
        <v>89</v>
      </c>
      <c r="JU1159" s="500" t="s">
        <v>2008</v>
      </c>
      <c r="JW1159" s="168"/>
      <c r="JX1159" s="168">
        <f t="shared" si="5040"/>
        <v>0</v>
      </c>
      <c r="JY1159" s="167" t="s">
        <v>69</v>
      </c>
      <c r="JZ1159" s="10">
        <f t="shared" ref="JZ1159" si="5977">JX1159*1.1</f>
        <v>0</v>
      </c>
      <c r="KA1159" s="10"/>
      <c r="KB1159" s="219"/>
      <c r="KC1159" s="167" t="s">
        <v>89</v>
      </c>
      <c r="KD1159" s="500" t="s">
        <v>1637</v>
      </c>
      <c r="KF1159" s="168"/>
      <c r="KG1159" s="168">
        <f t="shared" si="5043"/>
        <v>67</v>
      </c>
      <c r="KH1159" s="167" t="s">
        <v>69</v>
      </c>
      <c r="KI1159" s="10">
        <f t="shared" ref="KI1159" si="5978">KG1159*1.1</f>
        <v>73.7</v>
      </c>
      <c r="KJ1159" s="10"/>
      <c r="KK1159" s="219"/>
      <c r="KL1159" s="167" t="s">
        <v>89</v>
      </c>
      <c r="KM1159" s="500" t="s">
        <v>526</v>
      </c>
      <c r="KO1159" s="168"/>
      <c r="KP1159" s="168">
        <f t="shared" si="5046"/>
        <v>0</v>
      </c>
      <c r="KQ1159" s="167" t="s">
        <v>69</v>
      </c>
      <c r="KR1159" s="10">
        <f t="shared" ref="KR1159" si="5979">KP1159*1.1</f>
        <v>0</v>
      </c>
      <c r="KS1159" s="10"/>
      <c r="KT1159" s="219"/>
      <c r="KU1159" s="167" t="s">
        <v>89</v>
      </c>
      <c r="KV1159" s="328" t="s">
        <v>499</v>
      </c>
      <c r="KX1159" s="168"/>
      <c r="KY1159" s="168">
        <f t="shared" si="5049"/>
        <v>34</v>
      </c>
      <c r="KZ1159" s="167" t="s">
        <v>69</v>
      </c>
      <c r="LA1159" s="10">
        <f t="shared" ref="LA1159" si="5980">KY1159*1.1</f>
        <v>37.400000000000006</v>
      </c>
      <c r="LB1159" s="10"/>
      <c r="LC1159" s="219"/>
      <c r="LD1159" s="167" t="s">
        <v>89</v>
      </c>
      <c r="LE1159" s="500" t="s">
        <v>1869</v>
      </c>
      <c r="LG1159" s="168"/>
      <c r="LH1159" s="168">
        <f t="shared" si="5052"/>
        <v>4</v>
      </c>
      <c r="LI1159" s="167" t="s">
        <v>69</v>
      </c>
      <c r="LJ1159" s="10">
        <f t="shared" ref="LJ1159" si="5981">LH1159*1.1</f>
        <v>4.4000000000000004</v>
      </c>
      <c r="LK1159" s="10"/>
      <c r="LL1159" s="219"/>
      <c r="LM1159" s="167" t="s">
        <v>89</v>
      </c>
      <c r="LN1159" s="500" t="s">
        <v>1633</v>
      </c>
      <c r="LP1159" s="168"/>
      <c r="LQ1159" s="168">
        <f t="shared" si="5055"/>
        <v>0</v>
      </c>
      <c r="LR1159" s="167" t="s">
        <v>69</v>
      </c>
      <c r="LS1159" s="10">
        <f t="shared" ref="LS1159" si="5982">LQ1159*1.1</f>
        <v>0</v>
      </c>
      <c r="LT1159" s="10"/>
      <c r="LU1159" s="219"/>
      <c r="LV1159" s="167" t="s">
        <v>89</v>
      </c>
      <c r="LW1159" s="500" t="s">
        <v>1623</v>
      </c>
      <c r="LY1159" s="168"/>
      <c r="LZ1159" s="168">
        <f t="shared" si="5058"/>
        <v>145</v>
      </c>
      <c r="MA1159" s="167" t="s">
        <v>69</v>
      </c>
      <c r="MB1159" s="10">
        <f t="shared" ref="MB1159" si="5983">LZ1159*1.1</f>
        <v>159.5</v>
      </c>
      <c r="MC1159" s="10"/>
      <c r="MD1159" s="219"/>
      <c r="ME1159" s="167" t="s">
        <v>89</v>
      </c>
      <c r="MF1159" s="500" t="s">
        <v>2008</v>
      </c>
      <c r="MH1159" s="168"/>
      <c r="MI1159" s="168">
        <f t="shared" si="5061"/>
        <v>0</v>
      </c>
      <c r="MJ1159" s="167" t="s">
        <v>69</v>
      </c>
      <c r="MK1159" s="10">
        <f t="shared" ref="MK1159" si="5984">MI1159*1.1</f>
        <v>0</v>
      </c>
      <c r="ML1159" s="10"/>
      <c r="MM1159" s="219"/>
      <c r="MN1159" s="167" t="s">
        <v>89</v>
      </c>
      <c r="MO1159" s="328" t="s">
        <v>2981</v>
      </c>
      <c r="MQ1159" s="168"/>
      <c r="MR1159" s="168">
        <f t="shared" si="5064"/>
        <v>42</v>
      </c>
      <c r="MS1159" s="167" t="s">
        <v>69</v>
      </c>
      <c r="MT1159" s="10">
        <f t="shared" ref="MT1159" si="5985">MR1159*1.1</f>
        <v>46.2</v>
      </c>
      <c r="MU1159" s="10"/>
      <c r="MV1159" s="219"/>
      <c r="MW1159" s="167" t="s">
        <v>89</v>
      </c>
      <c r="MX1159" s="500" t="s">
        <v>1630</v>
      </c>
      <c r="MZ1159" s="168"/>
      <c r="NA1159" s="168">
        <f t="shared" si="5067"/>
        <v>26</v>
      </c>
      <c r="NB1159" s="167" t="s">
        <v>69</v>
      </c>
      <c r="NC1159" s="10">
        <f t="shared" ref="NC1159" si="5986">NA1159*1.1</f>
        <v>28.6</v>
      </c>
      <c r="ND1159" s="10"/>
      <c r="NE1159" s="219"/>
      <c r="NF1159" s="167" t="s">
        <v>89</v>
      </c>
      <c r="NG1159" s="500" t="s">
        <v>1623</v>
      </c>
      <c r="NI1159" s="168"/>
      <c r="NJ1159" s="168">
        <f t="shared" si="5070"/>
        <v>145</v>
      </c>
      <c r="NK1159" s="167" t="s">
        <v>69</v>
      </c>
      <c r="NL1159" s="10">
        <f t="shared" ref="NL1159" si="5987">NJ1159*1.1</f>
        <v>159.5</v>
      </c>
      <c r="NM1159" s="10"/>
      <c r="NN1159" s="219"/>
      <c r="NO1159" s="167" t="s">
        <v>89</v>
      </c>
      <c r="NP1159" s="500" t="s">
        <v>1869</v>
      </c>
      <c r="NR1159" s="168"/>
      <c r="NS1159" s="168">
        <f t="shared" si="5073"/>
        <v>4</v>
      </c>
      <c r="NT1159" s="167" t="s">
        <v>69</v>
      </c>
      <c r="NU1159" s="10">
        <f t="shared" ref="NU1159" si="5988">NS1159*1.1</f>
        <v>4.4000000000000004</v>
      </c>
      <c r="NV1159" s="10"/>
      <c r="NW1159" s="219"/>
      <c r="NX1159" s="167" t="s">
        <v>89</v>
      </c>
      <c r="NY1159" s="500" t="s">
        <v>1709</v>
      </c>
      <c r="OA1159" s="168"/>
      <c r="OB1159" s="168">
        <f t="shared" si="5076"/>
        <v>20</v>
      </c>
      <c r="OC1159" s="167" t="s">
        <v>69</v>
      </c>
      <c r="OD1159" s="10">
        <f t="shared" ref="OD1159" si="5989">OB1159*1.1</f>
        <v>22</v>
      </c>
      <c r="OE1159" s="10"/>
      <c r="OF1159" s="219"/>
      <c r="OG1159" s="167" t="s">
        <v>89</v>
      </c>
      <c r="OH1159" s="500" t="s">
        <v>526</v>
      </c>
      <c r="OJ1159" s="168"/>
      <c r="OK1159" s="168">
        <f t="shared" si="5079"/>
        <v>0</v>
      </c>
      <c r="OL1159" s="167" t="s">
        <v>69</v>
      </c>
      <c r="OM1159" s="10">
        <f t="shared" ref="OM1159" si="5990">OK1159*1.1</f>
        <v>0</v>
      </c>
      <c r="ON1159" s="10"/>
      <c r="OO1159" s="219"/>
      <c r="OP1159" s="167" t="s">
        <v>89</v>
      </c>
      <c r="OQ1159" s="500" t="s">
        <v>2981</v>
      </c>
      <c r="OS1159" s="168"/>
      <c r="OT1159" s="168">
        <f t="shared" si="5082"/>
        <v>42</v>
      </c>
      <c r="OU1159" s="167" t="s">
        <v>69</v>
      </c>
      <c r="OV1159" s="10">
        <f t="shared" ref="OV1159" si="5991">OT1159*1.1</f>
        <v>46.2</v>
      </c>
      <c r="OW1159" s="10"/>
      <c r="OX1159" s="219"/>
      <c r="OY1159" s="167" t="s">
        <v>89</v>
      </c>
      <c r="OZ1159" s="500" t="s">
        <v>1869</v>
      </c>
      <c r="PB1159" s="168"/>
      <c r="PC1159" s="168">
        <f t="shared" si="5085"/>
        <v>4</v>
      </c>
      <c r="PD1159" s="167" t="s">
        <v>69</v>
      </c>
      <c r="PE1159" s="10">
        <f t="shared" ref="PE1159" si="5992">PC1159*1.1</f>
        <v>4.4000000000000004</v>
      </c>
      <c r="PF1159" s="10"/>
      <c r="PG1159" s="219"/>
      <c r="PH1159" s="167" t="s">
        <v>89</v>
      </c>
      <c r="PI1159" s="500" t="s">
        <v>499</v>
      </c>
      <c r="PK1159" s="168"/>
      <c r="PL1159" s="168">
        <f t="shared" si="5088"/>
        <v>34</v>
      </c>
      <c r="PM1159" s="167" t="s">
        <v>69</v>
      </c>
      <c r="PN1159" s="10">
        <f t="shared" ref="PN1159" si="5993">PL1159*1.1</f>
        <v>37.400000000000006</v>
      </c>
      <c r="PO1159" s="10"/>
      <c r="PP1159" s="219"/>
      <c r="PQ1159" s="167" t="s">
        <v>89</v>
      </c>
      <c r="PR1159" s="500" t="s">
        <v>2008</v>
      </c>
      <c r="PT1159" s="168"/>
      <c r="PU1159" s="168">
        <f t="shared" si="5091"/>
        <v>0</v>
      </c>
      <c r="PV1159" s="167" t="s">
        <v>69</v>
      </c>
      <c r="PW1159" s="10">
        <f t="shared" ref="PW1159" si="5994">PU1159*1.1</f>
        <v>0</v>
      </c>
      <c r="PX1159" s="10"/>
      <c r="PY1159" s="219"/>
      <c r="PZ1159" s="167" t="s">
        <v>89</v>
      </c>
      <c r="QA1159" s="500" t="s">
        <v>682</v>
      </c>
      <c r="QC1159" s="168"/>
      <c r="QD1159" s="168">
        <f t="shared" si="5094"/>
        <v>0</v>
      </c>
      <c r="QE1159" s="167" t="s">
        <v>69</v>
      </c>
      <c r="QF1159" s="10">
        <f t="shared" ref="QF1159" si="5995">QD1159*1.1</f>
        <v>0</v>
      </c>
      <c r="QG1159" s="10"/>
      <c r="QH1159" s="219"/>
      <c r="QI1159" s="167" t="s">
        <v>89</v>
      </c>
      <c r="QJ1159" s="500" t="s">
        <v>1311</v>
      </c>
      <c r="QL1159" s="168"/>
      <c r="QM1159" s="168">
        <f t="shared" si="5097"/>
        <v>2</v>
      </c>
      <c r="QN1159" s="167" t="s">
        <v>69</v>
      </c>
      <c r="QO1159" s="10">
        <f t="shared" ref="QO1159" si="5996">QM1159*1.1</f>
        <v>2.2000000000000002</v>
      </c>
      <c r="QP1159" s="10"/>
      <c r="QQ1159" s="219"/>
      <c r="QR1159" s="167" t="s">
        <v>89</v>
      </c>
      <c r="QS1159" s="500" t="s">
        <v>529</v>
      </c>
      <c r="QU1159" s="168"/>
      <c r="QV1159" s="168">
        <f t="shared" si="5100"/>
        <v>0</v>
      </c>
      <c r="QW1159" s="167" t="s">
        <v>69</v>
      </c>
      <c r="QX1159" s="10">
        <f t="shared" ref="QX1159" si="5997">QV1159*1.1</f>
        <v>0</v>
      </c>
      <c r="QY1159" s="10"/>
      <c r="QZ1159" s="219"/>
      <c r="RA1159" s="167" t="s">
        <v>89</v>
      </c>
      <c r="RB1159" s="500" t="s">
        <v>1322</v>
      </c>
      <c r="RD1159" s="168"/>
      <c r="RE1159" s="168">
        <f t="shared" si="5103"/>
        <v>0</v>
      </c>
      <c r="RF1159" s="167" t="s">
        <v>69</v>
      </c>
      <c r="RG1159" s="10">
        <f t="shared" ref="RG1159" si="5998">RE1159*1.1</f>
        <v>0</v>
      </c>
      <c r="RH1159" s="10"/>
      <c r="RI1159" s="219"/>
      <c r="RJ1159" s="167" t="s">
        <v>89</v>
      </c>
      <c r="RK1159" s="500" t="s">
        <v>1709</v>
      </c>
      <c r="RM1159" s="168"/>
      <c r="RN1159" s="168">
        <f t="shared" si="5106"/>
        <v>20</v>
      </c>
      <c r="RO1159" s="167" t="s">
        <v>69</v>
      </c>
      <c r="RP1159" s="10">
        <f t="shared" ref="RP1159" si="5999">RN1159*1.1</f>
        <v>22</v>
      </c>
      <c r="RQ1159" s="10"/>
      <c r="RR1159" s="219"/>
      <c r="RS1159" s="167" t="s">
        <v>89</v>
      </c>
      <c r="RT1159" s="500" t="s">
        <v>1311</v>
      </c>
      <c r="RV1159" s="168"/>
      <c r="RW1159" s="168">
        <f t="shared" si="5109"/>
        <v>2</v>
      </c>
      <c r="RX1159" s="167" t="s">
        <v>69</v>
      </c>
      <c r="RY1159" s="10">
        <f t="shared" ref="RY1159" si="6000">RW1159*1.1</f>
        <v>2.2000000000000002</v>
      </c>
      <c r="RZ1159" s="10"/>
      <c r="SA1159" s="219"/>
      <c r="SB1159" s="167" t="s">
        <v>89</v>
      </c>
      <c r="SC1159" s="500" t="s">
        <v>946</v>
      </c>
      <c r="SE1159" s="168"/>
      <c r="SF1159" s="168">
        <f t="shared" si="5112"/>
        <v>2</v>
      </c>
      <c r="SG1159" s="167" t="s">
        <v>69</v>
      </c>
      <c r="SH1159" s="10">
        <f t="shared" ref="SH1159" si="6001">SF1159*1.1</f>
        <v>2.2000000000000002</v>
      </c>
      <c r="SI1159" s="10"/>
      <c r="SJ1159" s="219"/>
      <c r="SK1159" s="167" t="s">
        <v>89</v>
      </c>
      <c r="SL1159" s="500" t="s">
        <v>561</v>
      </c>
      <c r="SN1159" s="168"/>
      <c r="SO1159" s="168">
        <f t="shared" si="5115"/>
        <v>0</v>
      </c>
      <c r="SP1159" s="167" t="s">
        <v>69</v>
      </c>
      <c r="SQ1159" s="10">
        <f t="shared" ref="SQ1159" si="6002">SO1159*1.1</f>
        <v>0</v>
      </c>
      <c r="SR1159" s="10"/>
      <c r="SS1159" s="219"/>
      <c r="ST1159" s="167" t="s">
        <v>89</v>
      </c>
      <c r="SU1159" s="500" t="s">
        <v>561</v>
      </c>
      <c r="SW1159" s="168"/>
      <c r="SX1159" s="168">
        <f t="shared" si="5118"/>
        <v>0</v>
      </c>
      <c r="SY1159" s="167" t="s">
        <v>69</v>
      </c>
      <c r="SZ1159" s="10">
        <f t="shared" ref="SZ1159" si="6003">SX1159*1.1</f>
        <v>0</v>
      </c>
      <c r="TA1159" s="10"/>
      <c r="TB1159" s="219"/>
      <c r="TC1159" s="167" t="s">
        <v>89</v>
      </c>
      <c r="TD1159" s="500" t="s">
        <v>561</v>
      </c>
      <c r="TF1159" s="168"/>
      <c r="TG1159" s="168">
        <f t="shared" si="5121"/>
        <v>0</v>
      </c>
      <c r="TH1159" s="167" t="s">
        <v>69</v>
      </c>
      <c r="TI1159" s="10">
        <f t="shared" ref="TI1159" si="6004">TG1159*1.1</f>
        <v>0</v>
      </c>
      <c r="TJ1159" s="10"/>
      <c r="TK1159" s="219"/>
      <c r="TL1159" s="167" t="s">
        <v>89</v>
      </c>
      <c r="TM1159" s="328" t="s">
        <v>479</v>
      </c>
      <c r="TO1159" s="168"/>
      <c r="TP1159" s="168">
        <f t="shared" si="5124"/>
        <v>0</v>
      </c>
      <c r="TQ1159" s="167" t="s">
        <v>69</v>
      </c>
      <c r="TR1159" s="10">
        <f t="shared" ref="TR1159" si="6005">TP1159*1.1</f>
        <v>0</v>
      </c>
      <c r="TS1159" s="10"/>
      <c r="TT1159" s="219"/>
      <c r="TU1159" s="167" t="s">
        <v>89</v>
      </c>
      <c r="TV1159" s="500" t="s">
        <v>1941</v>
      </c>
      <c r="TX1159" s="168"/>
      <c r="TY1159" s="168">
        <f t="shared" si="5127"/>
        <v>28</v>
      </c>
      <c r="TZ1159" s="167" t="s">
        <v>69</v>
      </c>
      <c r="UA1159" s="10">
        <f t="shared" ref="UA1159" si="6006">TY1159*1.1</f>
        <v>30.800000000000004</v>
      </c>
      <c r="UB1159" s="10"/>
      <c r="UC1159" s="219"/>
      <c r="UD1159" s="167" t="s">
        <v>89</v>
      </c>
      <c r="UE1159" s="328" t="s">
        <v>2013</v>
      </c>
      <c r="UG1159" s="168"/>
      <c r="UH1159" s="168">
        <f t="shared" si="5130"/>
        <v>0</v>
      </c>
      <c r="UI1159" s="167" t="s">
        <v>69</v>
      </c>
      <c r="UJ1159" s="10">
        <f t="shared" ref="UJ1159" si="6007">UH1159*1.1</f>
        <v>0</v>
      </c>
      <c r="UK1159" s="10"/>
      <c r="UL1159" s="219"/>
      <c r="UM1159" s="167" t="s">
        <v>89</v>
      </c>
      <c r="UN1159" s="500" t="s">
        <v>1709</v>
      </c>
      <c r="UP1159" s="168"/>
      <c r="UQ1159" s="168">
        <f t="shared" si="5133"/>
        <v>20</v>
      </c>
      <c r="UR1159" s="167" t="s">
        <v>69</v>
      </c>
      <c r="US1159" s="10">
        <f t="shared" ref="US1159" si="6008">UQ1159*1.1</f>
        <v>22</v>
      </c>
      <c r="UT1159" s="10"/>
      <c r="UU1159" s="219"/>
      <c r="UV1159" s="167" t="s">
        <v>89</v>
      </c>
      <c r="UW1159" s="500" t="s">
        <v>1328</v>
      </c>
      <c r="UY1159" s="168"/>
      <c r="UZ1159" s="168">
        <f t="shared" si="5136"/>
        <v>6</v>
      </c>
      <c r="VA1159" s="167" t="s">
        <v>69</v>
      </c>
      <c r="VB1159" s="10">
        <f t="shared" ref="VB1159" si="6009">UZ1159*1.1</f>
        <v>6.6000000000000005</v>
      </c>
      <c r="VC1159" s="10"/>
      <c r="VD1159" s="219"/>
      <c r="VE1159" s="167" t="s">
        <v>89</v>
      </c>
      <c r="VF1159" s="500" t="s">
        <v>2981</v>
      </c>
      <c r="VH1159" s="168"/>
      <c r="VI1159" s="168">
        <f t="shared" si="5139"/>
        <v>42</v>
      </c>
      <c r="VJ1159" s="167" t="s">
        <v>69</v>
      </c>
      <c r="VK1159" s="10">
        <f t="shared" ref="VK1159" si="6010">VI1159*1.1</f>
        <v>46.2</v>
      </c>
      <c r="VL1159" s="10"/>
      <c r="VM1159" s="219"/>
      <c r="VN1159" s="167" t="s">
        <v>89</v>
      </c>
      <c r="VO1159" s="500" t="s">
        <v>1869</v>
      </c>
      <c r="VQ1159" s="168"/>
      <c r="VR1159" s="168">
        <f t="shared" si="5142"/>
        <v>4</v>
      </c>
      <c r="VS1159" s="167" t="s">
        <v>69</v>
      </c>
      <c r="VT1159" s="10">
        <f t="shared" ref="VT1159" si="6011">VR1159*1.1</f>
        <v>4.4000000000000004</v>
      </c>
      <c r="VU1159" s="10"/>
      <c r="VV1159" s="219"/>
      <c r="VW1159" s="167" t="s">
        <v>89</v>
      </c>
      <c r="VX1159" s="500" t="s">
        <v>587</v>
      </c>
      <c r="VZ1159" s="168"/>
      <c r="WA1159" s="168">
        <f t="shared" si="5145"/>
        <v>13</v>
      </c>
      <c r="WB1159" s="167" t="s">
        <v>69</v>
      </c>
      <c r="WC1159" s="10">
        <f t="shared" ref="WC1159" si="6012">WA1159*1.1</f>
        <v>14.3</v>
      </c>
      <c r="WD1159" s="10"/>
      <c r="WE1159" s="219"/>
      <c r="WF1159" s="167" t="s">
        <v>89</v>
      </c>
      <c r="WG1159" s="500" t="s">
        <v>1633</v>
      </c>
      <c r="WI1159" s="168"/>
      <c r="WJ1159" s="168">
        <f t="shared" si="5148"/>
        <v>0</v>
      </c>
      <c r="WK1159" s="167" t="s">
        <v>69</v>
      </c>
      <c r="WL1159" s="10">
        <f t="shared" ref="WL1159" si="6013">WJ1159*1.1</f>
        <v>0</v>
      </c>
      <c r="WM1159" s="10"/>
      <c r="WN1159" s="219"/>
      <c r="WO1159" s="167" t="s">
        <v>89</v>
      </c>
      <c r="WP1159" s="500" t="s">
        <v>946</v>
      </c>
      <c r="WR1159" s="168"/>
      <c r="WS1159" s="168">
        <f t="shared" si="5151"/>
        <v>2</v>
      </c>
      <c r="WT1159" s="167" t="s">
        <v>69</v>
      </c>
      <c r="WU1159" s="10">
        <f t="shared" ref="WU1159" si="6014">WS1159*1.1</f>
        <v>2.2000000000000002</v>
      </c>
      <c r="WV1159" s="10"/>
      <c r="WW1159" s="219"/>
      <c r="WX1159" s="167" t="s">
        <v>89</v>
      </c>
      <c r="WY1159" s="499" t="s">
        <v>1901</v>
      </c>
      <c r="XA1159" s="168"/>
      <c r="XB1159" s="168">
        <f t="shared" si="5154"/>
        <v>0</v>
      </c>
      <c r="XC1159" s="167" t="s">
        <v>69</v>
      </c>
      <c r="XD1159" s="10">
        <f t="shared" ref="XD1159" si="6015">XB1159*1.1</f>
        <v>0</v>
      </c>
      <c r="XE1159" s="10"/>
      <c r="XF1159" s="219"/>
      <c r="XG1159" s="167" t="s">
        <v>89</v>
      </c>
      <c r="XH1159" s="500" t="s">
        <v>1311</v>
      </c>
      <c r="XJ1159" s="168"/>
      <c r="XK1159" s="168">
        <f t="shared" si="5157"/>
        <v>2</v>
      </c>
      <c r="XL1159" s="167" t="s">
        <v>69</v>
      </c>
      <c r="XM1159" s="10">
        <f t="shared" ref="XM1159" si="6016">XK1159*1.1</f>
        <v>2.2000000000000002</v>
      </c>
      <c r="XN1159" s="10"/>
      <c r="XO1159" s="219"/>
      <c r="XP1159" s="167" t="s">
        <v>89</v>
      </c>
      <c r="XQ1159" s="500" t="s">
        <v>1709</v>
      </c>
      <c r="XS1159" s="168"/>
      <c r="XT1159" s="168">
        <f t="shared" si="5160"/>
        <v>20</v>
      </c>
      <c r="XU1159" s="167" t="s">
        <v>69</v>
      </c>
      <c r="XV1159" s="10">
        <f t="shared" ref="XV1159" si="6017">XT1159*1.1</f>
        <v>22</v>
      </c>
      <c r="XW1159" s="10"/>
      <c r="XX1159" s="219"/>
      <c r="XY1159" s="167" t="s">
        <v>89</v>
      </c>
      <c r="XZ1159" s="500" t="s">
        <v>1633</v>
      </c>
      <c r="YB1159" s="168"/>
      <c r="YC1159" s="168">
        <f t="shared" si="5163"/>
        <v>0</v>
      </c>
      <c r="YD1159" s="167" t="s">
        <v>69</v>
      </c>
      <c r="YE1159" s="10">
        <f t="shared" ref="YE1159" si="6018">YC1159*1.1</f>
        <v>0</v>
      </c>
      <c r="YF1159" s="10"/>
      <c r="YG1159" s="219"/>
      <c r="YH1159" s="167" t="s">
        <v>89</v>
      </c>
      <c r="YI1159" s="500" t="s">
        <v>472</v>
      </c>
      <c r="YK1159" s="168"/>
      <c r="YL1159" s="168">
        <f t="shared" si="5166"/>
        <v>0</v>
      </c>
      <c r="YM1159" s="167" t="s">
        <v>69</v>
      </c>
      <c r="YN1159" s="10">
        <f t="shared" ref="YN1159" si="6019">YL1159*1.1</f>
        <v>0</v>
      </c>
      <c r="YO1159" s="10"/>
      <c r="YP1159" s="219"/>
      <c r="YQ1159" s="167" t="s">
        <v>89</v>
      </c>
      <c r="YR1159" s="500" t="s">
        <v>1901</v>
      </c>
      <c r="YT1159" s="168"/>
      <c r="YU1159" s="168">
        <f t="shared" si="5169"/>
        <v>0</v>
      </c>
      <c r="YV1159" s="167" t="s">
        <v>69</v>
      </c>
      <c r="YW1159" s="10">
        <f t="shared" ref="YW1159" si="6020">YU1159*1.1</f>
        <v>0</v>
      </c>
      <c r="YX1159" s="10"/>
      <c r="YY1159" s="219"/>
      <c r="YZ1159" s="167" t="s">
        <v>89</v>
      </c>
      <c r="ZA1159" s="500" t="s">
        <v>475</v>
      </c>
      <c r="ZC1159" s="168"/>
      <c r="ZD1159" s="168">
        <f t="shared" si="5172"/>
        <v>1</v>
      </c>
      <c r="ZE1159" s="167" t="s">
        <v>69</v>
      </c>
      <c r="ZF1159" s="10">
        <f t="shared" ref="ZF1159" si="6021">ZD1159*1.1</f>
        <v>1.1000000000000001</v>
      </c>
      <c r="ZG1159" s="10"/>
      <c r="ZH1159" s="219"/>
      <c r="ZI1159" s="167" t="s">
        <v>89</v>
      </c>
      <c r="ZJ1159" s="500" t="s">
        <v>1311</v>
      </c>
      <c r="ZL1159" s="168"/>
      <c r="ZM1159" s="168">
        <f t="shared" si="5175"/>
        <v>2</v>
      </c>
      <c r="ZN1159" s="167" t="s">
        <v>69</v>
      </c>
      <c r="ZO1159" s="10">
        <f t="shared" ref="ZO1159" si="6022">ZM1159*1.1</f>
        <v>2.2000000000000002</v>
      </c>
      <c r="ZP1159" s="10"/>
      <c r="ZQ1159" s="219"/>
      <c r="ZR1159" s="167" t="s">
        <v>89</v>
      </c>
      <c r="ZS1159" s="498" t="s">
        <v>1084</v>
      </c>
      <c r="ZU1159" s="168"/>
      <c r="ZV1159" s="168">
        <f t="shared" si="5178"/>
        <v>3</v>
      </c>
      <c r="ZW1159" s="167" t="s">
        <v>69</v>
      </c>
      <c r="ZX1159" s="10">
        <f t="shared" ref="ZX1159" si="6023">ZV1159*1.1</f>
        <v>3.3000000000000003</v>
      </c>
      <c r="ZY1159" s="10"/>
      <c r="ZZ1159" s="219"/>
      <c r="AAA1159" s="167" t="s">
        <v>89</v>
      </c>
      <c r="AAB1159" s="500" t="s">
        <v>1322</v>
      </c>
      <c r="AAD1159" s="168"/>
      <c r="AAE1159" s="168">
        <f t="shared" si="5181"/>
        <v>0</v>
      </c>
      <c r="AAF1159" s="167" t="s">
        <v>69</v>
      </c>
      <c r="AAG1159" s="10">
        <f t="shared" ref="AAG1159" si="6024">AAE1159*1.1</f>
        <v>0</v>
      </c>
      <c r="AAH1159" s="10"/>
      <c r="AAI1159" s="219"/>
      <c r="AAJ1159" s="167" t="s">
        <v>89</v>
      </c>
      <c r="AAK1159" s="500" t="s">
        <v>2008</v>
      </c>
      <c r="AAM1159" s="168"/>
      <c r="AAN1159" s="168">
        <f t="shared" si="5184"/>
        <v>0</v>
      </c>
      <c r="AAO1159" s="167" t="s">
        <v>69</v>
      </c>
      <c r="AAP1159" s="10">
        <f t="shared" ref="AAP1159" si="6025">AAN1159*1.1</f>
        <v>0</v>
      </c>
      <c r="AAQ1159" s="10"/>
      <c r="AAR1159" s="219"/>
      <c r="AAS1159" s="167" t="s">
        <v>89</v>
      </c>
      <c r="AAT1159" s="500" t="s">
        <v>946</v>
      </c>
      <c r="AAV1159" s="168"/>
      <c r="AAW1159" s="168">
        <f t="shared" si="5187"/>
        <v>2</v>
      </c>
      <c r="AAX1159" s="167" t="s">
        <v>69</v>
      </c>
      <c r="AAY1159" s="10">
        <f t="shared" ref="AAY1159" si="6026">AAW1159*1.1</f>
        <v>2.2000000000000002</v>
      </c>
      <c r="AAZ1159" s="10"/>
      <c r="ABA1159" s="219"/>
      <c r="ABB1159" s="167" t="s">
        <v>89</v>
      </c>
      <c r="ABC1159" s="500" t="s">
        <v>499</v>
      </c>
      <c r="ABE1159" s="168"/>
      <c r="ABF1159" s="168">
        <f t="shared" si="5190"/>
        <v>34</v>
      </c>
      <c r="ABG1159" s="167" t="s">
        <v>69</v>
      </c>
      <c r="ABH1159" s="10">
        <f t="shared" ref="ABH1159" si="6027">ABF1159*1.1</f>
        <v>37.400000000000006</v>
      </c>
      <c r="ABI1159" s="10"/>
      <c r="ABJ1159" s="219"/>
      <c r="ABK1159" s="167" t="s">
        <v>89</v>
      </c>
      <c r="ABL1159" s="500" t="s">
        <v>1709</v>
      </c>
      <c r="ABN1159" s="168"/>
      <c r="ABO1159" s="168">
        <f t="shared" si="5193"/>
        <v>20</v>
      </c>
      <c r="ABP1159" s="167" t="s">
        <v>69</v>
      </c>
      <c r="ABQ1159" s="10">
        <f t="shared" ref="ABQ1159" si="6028">ABO1159*1.1</f>
        <v>22</v>
      </c>
      <c r="ABR1159" s="10"/>
      <c r="ABS1159" s="219"/>
      <c r="ABT1159" s="167" t="s">
        <v>89</v>
      </c>
      <c r="ABU1159" s="498" t="s">
        <v>499</v>
      </c>
      <c r="ABW1159" s="168"/>
      <c r="ABX1159" s="168">
        <f t="shared" si="5196"/>
        <v>34</v>
      </c>
      <c r="ABY1159" s="167" t="s">
        <v>69</v>
      </c>
      <c r="ABZ1159" s="10">
        <f t="shared" ref="ABZ1159" si="6029">ABX1159*1.1</f>
        <v>37.400000000000006</v>
      </c>
      <c r="ACA1159" s="10"/>
      <c r="ACB1159" s="219"/>
      <c r="ACC1159" s="167" t="s">
        <v>89</v>
      </c>
      <c r="ACD1159" s="500" t="s">
        <v>2981</v>
      </c>
      <c r="ACF1159" s="168"/>
      <c r="ACG1159" s="168">
        <f t="shared" si="5199"/>
        <v>42</v>
      </c>
      <c r="ACH1159" s="167" t="s">
        <v>69</v>
      </c>
      <c r="ACI1159" s="10">
        <f t="shared" ref="ACI1159" si="6030">ACG1159*1.1</f>
        <v>46.2</v>
      </c>
      <c r="ACJ1159" s="10"/>
      <c r="ACK1159" s="219"/>
      <c r="ACL1159" s="167" t="s">
        <v>89</v>
      </c>
      <c r="ACM1159" s="500" t="s">
        <v>1637</v>
      </c>
      <c r="ACO1159" s="168"/>
      <c r="ACP1159" s="168">
        <f t="shared" si="5202"/>
        <v>67</v>
      </c>
      <c r="ACQ1159" s="167" t="s">
        <v>69</v>
      </c>
      <c r="ACR1159" s="10">
        <f t="shared" ref="ACR1159" si="6031">ACP1159*1.1</f>
        <v>73.7</v>
      </c>
      <c r="ACS1159" s="10"/>
      <c r="ACT1159" s="219"/>
      <c r="ACU1159" s="167" t="s">
        <v>89</v>
      </c>
      <c r="ACV1159" s="500" t="s">
        <v>1311</v>
      </c>
      <c r="ACX1159" s="168"/>
      <c r="ACY1159" s="168">
        <f t="shared" si="5205"/>
        <v>2</v>
      </c>
      <c r="ACZ1159" s="167" t="s">
        <v>69</v>
      </c>
      <c r="ADA1159" s="10">
        <f t="shared" ref="ADA1159" si="6032">ACY1159*1.1</f>
        <v>2.2000000000000002</v>
      </c>
      <c r="ADB1159" s="10"/>
      <c r="ADC1159" s="219"/>
      <c r="ADD1159" s="167" t="s">
        <v>89</v>
      </c>
      <c r="ADE1159" s="500" t="s">
        <v>474</v>
      </c>
      <c r="ADG1159" s="168"/>
      <c r="ADH1159" s="168">
        <f t="shared" si="5208"/>
        <v>0</v>
      </c>
      <c r="ADI1159" s="167" t="s">
        <v>69</v>
      </c>
      <c r="ADJ1159" s="10">
        <f t="shared" ref="ADJ1159" si="6033">ADH1159*1.1</f>
        <v>0</v>
      </c>
      <c r="ADK1159" s="10"/>
      <c r="ADL1159" s="219"/>
      <c r="ADM1159" s="167" t="s">
        <v>89</v>
      </c>
      <c r="ADN1159" s="500" t="s">
        <v>561</v>
      </c>
      <c r="ADP1159" s="168"/>
      <c r="ADQ1159" s="168">
        <f t="shared" si="5211"/>
        <v>0</v>
      </c>
      <c r="ADR1159" s="167" t="s">
        <v>69</v>
      </c>
      <c r="ADS1159" s="10">
        <f t="shared" ref="ADS1159" si="6034">ADQ1159*1.1</f>
        <v>0</v>
      </c>
      <c r="ADT1159" s="10"/>
      <c r="ADU1159" s="219"/>
      <c r="ADV1159" s="167" t="s">
        <v>89</v>
      </c>
      <c r="ADW1159" s="328" t="s">
        <v>587</v>
      </c>
      <c r="ADY1159" s="168"/>
      <c r="ADZ1159" s="168">
        <f t="shared" si="5214"/>
        <v>13</v>
      </c>
      <c r="AEA1159" s="167" t="s">
        <v>69</v>
      </c>
      <c r="AEB1159" s="10">
        <f t="shared" ref="AEB1159" si="6035">ADZ1159*1.1</f>
        <v>14.3</v>
      </c>
      <c r="AEC1159" s="10"/>
      <c r="AED1159" s="219"/>
      <c r="AEE1159" s="167" t="s">
        <v>89</v>
      </c>
      <c r="AEF1159" s="500" t="s">
        <v>472</v>
      </c>
      <c r="AEH1159" s="168"/>
      <c r="AEI1159" s="168">
        <f t="shared" si="5217"/>
        <v>0</v>
      </c>
      <c r="AEJ1159" s="167" t="s">
        <v>69</v>
      </c>
      <c r="AEK1159" s="10">
        <f t="shared" ref="AEK1159" si="6036">AEI1159*1.1</f>
        <v>0</v>
      </c>
      <c r="AEL1159" s="10"/>
      <c r="AEM1159" s="219"/>
      <c r="AEN1159" s="167" t="s">
        <v>89</v>
      </c>
      <c r="AEO1159" s="500" t="s">
        <v>1709</v>
      </c>
      <c r="AEQ1159" s="168"/>
      <c r="AER1159" s="168">
        <f t="shared" si="5220"/>
        <v>20</v>
      </c>
      <c r="AES1159" s="167" t="s">
        <v>69</v>
      </c>
      <c r="AET1159" s="10">
        <f t="shared" ref="AET1159" si="6037">AER1159*1.1</f>
        <v>22</v>
      </c>
      <c r="AEU1159" s="10"/>
      <c r="AEV1159" s="219"/>
      <c r="AEW1159" s="167" t="s">
        <v>89</v>
      </c>
      <c r="AEX1159" s="500" t="s">
        <v>1901</v>
      </c>
      <c r="AEZ1159" s="168"/>
      <c r="AFA1159" s="168">
        <f t="shared" si="5223"/>
        <v>0</v>
      </c>
      <c r="AFB1159" s="167" t="s">
        <v>69</v>
      </c>
      <c r="AFC1159" s="10">
        <f t="shared" ref="AFC1159" si="6038">AFA1159*1.1</f>
        <v>0</v>
      </c>
      <c r="AFD1159" s="10"/>
      <c r="AFE1159" s="219"/>
      <c r="AFF1159" s="167" t="s">
        <v>89</v>
      </c>
      <c r="AFG1159" s="500" t="s">
        <v>587</v>
      </c>
      <c r="AFI1159" s="168"/>
      <c r="AFJ1159" s="168">
        <f t="shared" si="5226"/>
        <v>13</v>
      </c>
      <c r="AFK1159" s="167" t="s">
        <v>69</v>
      </c>
      <c r="AFL1159" s="10">
        <f t="shared" ref="AFL1159" si="6039">AFJ1159*1.1</f>
        <v>14.3</v>
      </c>
      <c r="AFM1159" s="10"/>
      <c r="AFN1159" s="219"/>
      <c r="AFO1159" s="167" t="s">
        <v>89</v>
      </c>
      <c r="AFP1159" s="500" t="s">
        <v>1637</v>
      </c>
      <c r="AFR1159" s="168"/>
      <c r="AFS1159" s="168">
        <f t="shared" si="5229"/>
        <v>67</v>
      </c>
      <c r="AFT1159" s="167" t="s">
        <v>69</v>
      </c>
      <c r="AFU1159" s="10">
        <f t="shared" ref="AFU1159" si="6040">AFS1159*1.1</f>
        <v>73.7</v>
      </c>
      <c r="AFV1159" s="10"/>
      <c r="AFW1159" s="219"/>
      <c r="AFX1159" s="167" t="s">
        <v>89</v>
      </c>
      <c r="AFY1159" s="500" t="s">
        <v>1709</v>
      </c>
      <c r="AGA1159" s="168"/>
      <c r="AGB1159" s="168">
        <f t="shared" si="5232"/>
        <v>20</v>
      </c>
      <c r="AGC1159" s="167" t="s">
        <v>69</v>
      </c>
      <c r="AGD1159" s="10">
        <f t="shared" ref="AGD1159" si="6041">AGB1159*1.1</f>
        <v>22</v>
      </c>
      <c r="AGE1159" s="10"/>
      <c r="AGF1159" s="219"/>
      <c r="AGG1159" s="167" t="s">
        <v>89</v>
      </c>
      <c r="AGH1159" s="498" t="s">
        <v>1709</v>
      </c>
      <c r="AGJ1159" s="168"/>
      <c r="AGK1159" s="168">
        <f t="shared" si="5235"/>
        <v>20</v>
      </c>
      <c r="AGL1159" s="167" t="s">
        <v>69</v>
      </c>
      <c r="AGM1159" s="10">
        <f t="shared" ref="AGM1159" si="6042">AGK1159*1.1</f>
        <v>22</v>
      </c>
      <c r="AGN1159" s="10"/>
      <c r="AGO1159" s="219"/>
      <c r="AGP1159" s="167" t="s">
        <v>89</v>
      </c>
      <c r="AGQ1159" s="500" t="s">
        <v>1630</v>
      </c>
      <c r="AGS1159" s="168"/>
      <c r="AGT1159" s="168">
        <f t="shared" si="5238"/>
        <v>26</v>
      </c>
      <c r="AGU1159" s="167" t="s">
        <v>69</v>
      </c>
      <c r="AGV1159" s="10">
        <f t="shared" ref="AGV1159" si="6043">AGT1159*1.1</f>
        <v>28.6</v>
      </c>
      <c r="AGW1159" s="10"/>
      <c r="AGX1159" s="219"/>
      <c r="AGY1159" s="167" t="s">
        <v>89</v>
      </c>
      <c r="AGZ1159" s="500" t="s">
        <v>499</v>
      </c>
      <c r="AHB1159" s="168"/>
      <c r="AHC1159" s="168">
        <f t="shared" si="5241"/>
        <v>34</v>
      </c>
      <c r="AHD1159" s="167" t="s">
        <v>69</v>
      </c>
      <c r="AHE1159" s="10">
        <f t="shared" ref="AHE1159" si="6044">AHC1159*1.1</f>
        <v>37.400000000000006</v>
      </c>
      <c r="AHF1159" s="10"/>
      <c r="AHG1159" s="219"/>
      <c r="AHH1159" s="167" t="s">
        <v>89</v>
      </c>
      <c r="AHI1159" s="500" t="s">
        <v>561</v>
      </c>
      <c r="AHK1159" s="168"/>
      <c r="AHL1159" s="168">
        <f t="shared" si="5244"/>
        <v>0</v>
      </c>
      <c r="AHM1159" s="167" t="s">
        <v>69</v>
      </c>
      <c r="AHN1159" s="10">
        <f t="shared" ref="AHN1159" si="6045">AHL1159*1.1</f>
        <v>0</v>
      </c>
      <c r="AHO1159" s="10"/>
      <c r="AHP1159" s="219"/>
      <c r="AHQ1159" s="167" t="s">
        <v>89</v>
      </c>
      <c r="AHR1159" s="500" t="s">
        <v>475</v>
      </c>
      <c r="AHT1159" s="168"/>
      <c r="AHU1159" s="168">
        <f t="shared" si="5247"/>
        <v>1</v>
      </c>
      <c r="AHV1159" s="167" t="s">
        <v>69</v>
      </c>
      <c r="AHW1159" s="10">
        <f t="shared" ref="AHW1159" si="6046">AHU1159*1.1</f>
        <v>1.1000000000000001</v>
      </c>
      <c r="AHX1159" s="10"/>
      <c r="AHY1159" s="219"/>
      <c r="AHZ1159" s="167" t="s">
        <v>89</v>
      </c>
      <c r="AIA1159" s="500" t="s">
        <v>1901</v>
      </c>
      <c r="AIC1159" s="168"/>
      <c r="AID1159" s="168">
        <f t="shared" si="5250"/>
        <v>0</v>
      </c>
      <c r="AIE1159" s="167" t="s">
        <v>69</v>
      </c>
      <c r="AIF1159" s="10">
        <f t="shared" ref="AIF1159" si="6047">AID1159*1.1</f>
        <v>0</v>
      </c>
      <c r="AIG1159" s="10"/>
      <c r="AIH1159" s="219"/>
      <c r="AII1159" s="167" t="s">
        <v>89</v>
      </c>
      <c r="AIJ1159" s="498" t="s">
        <v>1941</v>
      </c>
      <c r="AIL1159" s="168"/>
      <c r="AIM1159" s="168">
        <f t="shared" si="5253"/>
        <v>28</v>
      </c>
      <c r="AIN1159" s="167" t="s">
        <v>69</v>
      </c>
      <c r="AIO1159" s="10">
        <f t="shared" ref="AIO1159" si="6048">AIM1159*1.1</f>
        <v>30.800000000000004</v>
      </c>
      <c r="AIP1159" s="10"/>
      <c r="AIQ1159" s="219"/>
      <c r="AIR1159" s="167" t="s">
        <v>89</v>
      </c>
      <c r="AIS1159" s="500" t="s">
        <v>1633</v>
      </c>
      <c r="AIU1159" s="168"/>
      <c r="AIV1159" s="168">
        <f t="shared" si="5256"/>
        <v>0</v>
      </c>
      <c r="AIW1159" s="167" t="s">
        <v>69</v>
      </c>
      <c r="AIX1159" s="10">
        <f t="shared" ref="AIX1159" si="6049">AIV1159*1.1</f>
        <v>0</v>
      </c>
      <c r="AIY1159" s="10"/>
      <c r="AIZ1159" s="219"/>
      <c r="AJA1159" s="167" t="s">
        <v>89</v>
      </c>
      <c r="AJB1159" s="500" t="s">
        <v>1623</v>
      </c>
      <c r="AJD1159" s="168"/>
      <c r="AJE1159" s="168">
        <f t="shared" si="5259"/>
        <v>145</v>
      </c>
      <c r="AJF1159" s="167" t="s">
        <v>69</v>
      </c>
      <c r="AJG1159" s="10">
        <f t="shared" ref="AJG1159" si="6050">AJE1159*1.1</f>
        <v>159.5</v>
      </c>
      <c r="AJH1159" s="10"/>
      <c r="AJI1159" s="219"/>
      <c r="AJJ1159" s="167" t="s">
        <v>89</v>
      </c>
      <c r="AJK1159" s="500" t="s">
        <v>499</v>
      </c>
      <c r="AJM1159" s="168"/>
      <c r="AJN1159" s="168">
        <f t="shared" si="5262"/>
        <v>34</v>
      </c>
      <c r="AJO1159" s="167" t="s">
        <v>69</v>
      </c>
      <c r="AJP1159" s="10">
        <f t="shared" ref="AJP1159" si="6051">AJN1159*1.1</f>
        <v>37.400000000000006</v>
      </c>
      <c r="AJQ1159" s="10"/>
      <c r="AJR1159" s="219"/>
      <c r="AJS1159" s="167" t="s">
        <v>89</v>
      </c>
      <c r="AJT1159" s="500" t="s">
        <v>1869</v>
      </c>
      <c r="AJV1159" s="168"/>
      <c r="AJW1159" s="168">
        <f t="shared" si="5265"/>
        <v>4</v>
      </c>
      <c r="AJX1159" s="167" t="s">
        <v>69</v>
      </c>
      <c r="AJY1159" s="10">
        <f t="shared" ref="AJY1159" si="6052">AJW1159*1.1</f>
        <v>4.4000000000000004</v>
      </c>
      <c r="AJZ1159" s="10"/>
      <c r="AKA1159" s="219"/>
      <c r="AKB1159" s="167" t="s">
        <v>89</v>
      </c>
      <c r="AKC1159" s="500" t="s">
        <v>2981</v>
      </c>
      <c r="AKE1159" s="168"/>
      <c r="AKF1159" s="168">
        <f t="shared" si="5268"/>
        <v>42</v>
      </c>
      <c r="AKG1159" s="167" t="s">
        <v>69</v>
      </c>
      <c r="AKH1159" s="10">
        <f t="shared" ref="AKH1159" si="6053">AKF1159*1.1</f>
        <v>46.2</v>
      </c>
      <c r="AKI1159" s="10"/>
      <c r="AKJ1159" s="219"/>
      <c r="AKK1159" s="167" t="s">
        <v>89</v>
      </c>
      <c r="AKL1159" s="500" t="s">
        <v>2008</v>
      </c>
      <c r="AKN1159" s="168"/>
      <c r="AKO1159" s="168">
        <f t="shared" si="5271"/>
        <v>0</v>
      </c>
      <c r="AKP1159" s="167" t="s">
        <v>69</v>
      </c>
      <c r="AKQ1159" s="10">
        <f t="shared" ref="AKQ1159" si="6054">AKO1159*1.1</f>
        <v>0</v>
      </c>
      <c r="AKR1159" s="10"/>
      <c r="AKS1159" s="219"/>
      <c r="AKT1159" s="167" t="s">
        <v>89</v>
      </c>
      <c r="AKU1159" s="500" t="s">
        <v>2008</v>
      </c>
      <c r="AKW1159" s="168"/>
      <c r="AKX1159" s="168">
        <f t="shared" si="5274"/>
        <v>0</v>
      </c>
      <c r="AKY1159" s="167" t="s">
        <v>69</v>
      </c>
      <c r="AKZ1159" s="10">
        <f t="shared" ref="AKZ1159" si="6055">AKX1159*1.1</f>
        <v>0</v>
      </c>
      <c r="ALA1159" s="10"/>
      <c r="ALB1159" s="219"/>
      <c r="ALC1159" s="167" t="s">
        <v>89</v>
      </c>
      <c r="ALD1159" s="328" t="s">
        <v>1901</v>
      </c>
      <c r="ALF1159" s="168"/>
      <c r="ALG1159" s="168">
        <f t="shared" si="5277"/>
        <v>0</v>
      </c>
      <c r="ALH1159" s="167" t="s">
        <v>69</v>
      </c>
      <c r="ALI1159" s="10">
        <f t="shared" ref="ALI1159" si="6056">ALG1159*1.1</f>
        <v>0</v>
      </c>
      <c r="ALJ1159" s="10"/>
      <c r="ALK1159" s="219"/>
      <c r="ALL1159" s="167" t="s">
        <v>89</v>
      </c>
      <c r="ALM1159" s="500" t="s">
        <v>1623</v>
      </c>
      <c r="ALO1159" s="168"/>
      <c r="ALP1159" s="168">
        <f t="shared" si="5280"/>
        <v>145</v>
      </c>
      <c r="ALQ1159" s="167" t="s">
        <v>69</v>
      </c>
      <c r="ALR1159" s="10">
        <f t="shared" ref="ALR1159" si="6057">ALP1159*1.1</f>
        <v>159.5</v>
      </c>
      <c r="ALS1159" s="10"/>
      <c r="ALT1159" s="219"/>
      <c r="ALU1159" s="167" t="s">
        <v>89</v>
      </c>
      <c r="ALV1159" s="500" t="s">
        <v>587</v>
      </c>
      <c r="ALX1159" s="168"/>
      <c r="ALY1159" s="168">
        <f t="shared" si="5283"/>
        <v>13</v>
      </c>
      <c r="ALZ1159" s="167" t="s">
        <v>69</v>
      </c>
      <c r="AMA1159" s="10">
        <f t="shared" ref="AMA1159" si="6058">ALY1159*1.1</f>
        <v>14.3</v>
      </c>
      <c r="AMB1159" s="10"/>
      <c r="AMC1159" s="219"/>
      <c r="AMD1159" s="167" t="s">
        <v>89</v>
      </c>
      <c r="AME1159" s="500" t="s">
        <v>499</v>
      </c>
      <c r="AMG1159" s="168"/>
      <c r="AMH1159" s="168">
        <f t="shared" si="5286"/>
        <v>34</v>
      </c>
      <c r="AMI1159" s="167" t="s">
        <v>69</v>
      </c>
      <c r="AMJ1159" s="10">
        <f t="shared" ref="AMJ1159" si="6059">AMH1159*1.1</f>
        <v>37.400000000000006</v>
      </c>
      <c r="AMK1159" s="10"/>
      <c r="AML1159" s="219"/>
      <c r="AMM1159" s="167" t="s">
        <v>89</v>
      </c>
      <c r="AMN1159" s="500" t="s">
        <v>946</v>
      </c>
      <c r="AMP1159" s="168"/>
      <c r="AMQ1159" s="168">
        <f t="shared" si="5289"/>
        <v>2</v>
      </c>
      <c r="AMR1159" s="167" t="s">
        <v>69</v>
      </c>
      <c r="AMS1159" s="10">
        <f t="shared" ref="AMS1159" si="6060">AMQ1159*1.1</f>
        <v>2.2000000000000002</v>
      </c>
      <c r="AMT1159" s="10"/>
      <c r="AMU1159" s="219"/>
      <c r="AMV1159" s="167" t="s">
        <v>89</v>
      </c>
      <c r="AMW1159" s="500" t="s">
        <v>1901</v>
      </c>
      <c r="AMY1159" s="168"/>
      <c r="AMZ1159" s="168">
        <f t="shared" si="5292"/>
        <v>0</v>
      </c>
      <c r="ANA1159" s="167" t="s">
        <v>69</v>
      </c>
      <c r="ANB1159" s="10">
        <f t="shared" ref="ANB1159" si="6061">AMZ1159*1.1</f>
        <v>0</v>
      </c>
      <c r="ANC1159" s="10"/>
      <c r="AND1159" s="219"/>
      <c r="ANE1159" s="167" t="s">
        <v>89</v>
      </c>
      <c r="ANF1159" s="500" t="s">
        <v>1084</v>
      </c>
      <c r="ANH1159" s="168"/>
      <c r="ANI1159" s="168">
        <f t="shared" si="5295"/>
        <v>3</v>
      </c>
      <c r="ANJ1159" s="167" t="s">
        <v>69</v>
      </c>
      <c r="ANK1159" s="10">
        <f t="shared" ref="ANK1159" si="6062">ANI1159*1.1</f>
        <v>3.3000000000000003</v>
      </c>
      <c r="ANL1159" s="10"/>
      <c r="ANM1159" s="219"/>
      <c r="ANN1159" s="167" t="s">
        <v>89</v>
      </c>
      <c r="ANO1159" s="500" t="s">
        <v>1084</v>
      </c>
      <c r="ANQ1159" s="168"/>
      <c r="ANR1159" s="168">
        <f t="shared" si="5298"/>
        <v>3</v>
      </c>
      <c r="ANS1159" s="167" t="s">
        <v>69</v>
      </c>
      <c r="ANT1159" s="10">
        <f t="shared" ref="ANT1159" si="6063">ANR1159*1.1</f>
        <v>3.3000000000000003</v>
      </c>
      <c r="ANU1159" s="10"/>
      <c r="ANV1159" s="219"/>
      <c r="ANW1159" s="167" t="s">
        <v>89</v>
      </c>
      <c r="ANX1159" s="502" t="s">
        <v>1901</v>
      </c>
      <c r="ANZ1159" s="168"/>
      <c r="AOA1159" s="168">
        <f t="shared" si="5301"/>
        <v>0</v>
      </c>
      <c r="AOB1159" s="167" t="s">
        <v>69</v>
      </c>
      <c r="AOC1159" s="10">
        <f t="shared" ref="AOC1159" si="6064">AOA1159*1.1</f>
        <v>0</v>
      </c>
      <c r="AOD1159" s="10"/>
      <c r="AOE1159" s="219"/>
      <c r="AOF1159" s="167" t="s">
        <v>89</v>
      </c>
      <c r="AOG1159" s="500" t="s">
        <v>499</v>
      </c>
      <c r="AOI1159" s="168"/>
      <c r="AOJ1159" s="168">
        <f t="shared" si="5304"/>
        <v>34</v>
      </c>
      <c r="AOK1159" s="167" t="s">
        <v>69</v>
      </c>
      <c r="AOL1159" s="10">
        <f t="shared" ref="AOL1159" si="6065">AOJ1159*1.1</f>
        <v>37.400000000000006</v>
      </c>
      <c r="AOM1159" s="10"/>
      <c r="AON1159" s="219"/>
      <c r="AOO1159" s="167" t="s">
        <v>89</v>
      </c>
      <c r="AOP1159" s="498" t="s">
        <v>499</v>
      </c>
      <c r="AOR1159" s="168"/>
      <c r="AOS1159" s="168">
        <f t="shared" si="5307"/>
        <v>34</v>
      </c>
      <c r="AOT1159" s="167" t="s">
        <v>69</v>
      </c>
      <c r="AOU1159" s="10">
        <f t="shared" ref="AOU1159" si="6066">AOS1159*1.1</f>
        <v>37.400000000000006</v>
      </c>
      <c r="AOV1159" s="10"/>
      <c r="AOW1159" s="219"/>
      <c r="AOX1159" s="167" t="s">
        <v>89</v>
      </c>
      <c r="AOY1159" s="500" t="s">
        <v>1869</v>
      </c>
      <c r="APA1159" s="168"/>
      <c r="APB1159" s="168">
        <f t="shared" si="5310"/>
        <v>4</v>
      </c>
      <c r="APC1159" s="167" t="s">
        <v>69</v>
      </c>
      <c r="APD1159" s="10">
        <f t="shared" ref="APD1159" si="6067">APB1159*1.1</f>
        <v>4.4000000000000004</v>
      </c>
      <c r="APE1159" s="10"/>
      <c r="APF1159" s="219"/>
      <c r="APG1159" s="167" t="s">
        <v>89</v>
      </c>
      <c r="APH1159" s="500" t="s">
        <v>529</v>
      </c>
      <c r="APJ1159" s="168"/>
      <c r="APK1159" s="168">
        <f t="shared" si="5313"/>
        <v>0</v>
      </c>
      <c r="APL1159" s="167" t="s">
        <v>69</v>
      </c>
      <c r="APM1159" s="10">
        <f t="shared" ref="APM1159" si="6068">APK1159*1.1</f>
        <v>0</v>
      </c>
      <c r="APN1159" s="10"/>
      <c r="APO1159" s="219"/>
      <c r="APP1159" s="167" t="s">
        <v>89</v>
      </c>
      <c r="APQ1159" s="500" t="s">
        <v>587</v>
      </c>
      <c r="APS1159" s="168"/>
      <c r="APT1159" s="168">
        <f t="shared" si="5316"/>
        <v>13</v>
      </c>
      <c r="APU1159" s="167" t="s">
        <v>69</v>
      </c>
      <c r="APV1159" s="10">
        <f t="shared" ref="APV1159" si="6069">APT1159*1.1</f>
        <v>14.3</v>
      </c>
      <c r="APW1159" s="10"/>
      <c r="APX1159" s="219"/>
      <c r="APY1159" s="167" t="s">
        <v>89</v>
      </c>
      <c r="APZ1159" s="500" t="s">
        <v>1901</v>
      </c>
      <c r="AQB1159" s="168"/>
      <c r="AQC1159" s="168">
        <f t="shared" si="5319"/>
        <v>0</v>
      </c>
      <c r="AQD1159" s="167" t="s">
        <v>69</v>
      </c>
      <c r="AQE1159" s="10">
        <f t="shared" ref="AQE1159" si="6070">AQC1159*1.1</f>
        <v>0</v>
      </c>
      <c r="AQF1159" s="10"/>
      <c r="AQG1159" s="219"/>
      <c r="AQH1159" s="167" t="s">
        <v>89</v>
      </c>
      <c r="AQI1159" s="500" t="s">
        <v>1322</v>
      </c>
      <c r="AQK1159" s="168"/>
      <c r="AQL1159" s="168">
        <f t="shared" si="5322"/>
        <v>0</v>
      </c>
      <c r="AQM1159" s="167" t="s">
        <v>69</v>
      </c>
      <c r="AQN1159" s="10">
        <f t="shared" ref="AQN1159" si="6071">AQL1159*1.1</f>
        <v>0</v>
      </c>
      <c r="AQO1159" s="10"/>
      <c r="AQP1159" s="219"/>
      <c r="AQQ1159" s="167" t="s">
        <v>89</v>
      </c>
      <c r="AQR1159" s="500" t="s">
        <v>526</v>
      </c>
      <c r="AQT1159" s="168"/>
      <c r="AQU1159" s="168">
        <f t="shared" si="5325"/>
        <v>0</v>
      </c>
      <c r="AQV1159" s="167" t="s">
        <v>69</v>
      </c>
      <c r="AQW1159" s="10">
        <f t="shared" ref="AQW1159" si="6072">AQU1159*1.1</f>
        <v>0</v>
      </c>
      <c r="AQX1159" s="10"/>
      <c r="AQY1159" s="219"/>
      <c r="AQZ1159" s="167" t="s">
        <v>89</v>
      </c>
      <c r="ARA1159" s="500" t="s">
        <v>474</v>
      </c>
      <c r="ARC1159" s="168"/>
      <c r="ARD1159" s="168">
        <f t="shared" si="5328"/>
        <v>0</v>
      </c>
      <c r="ARE1159" s="167" t="s">
        <v>69</v>
      </c>
      <c r="ARF1159" s="10">
        <f t="shared" ref="ARF1159" si="6073">ARD1159*1.1</f>
        <v>0</v>
      </c>
      <c r="ARG1159" s="10"/>
      <c r="ARH1159" s="219"/>
      <c r="ARI1159" s="167" t="s">
        <v>89</v>
      </c>
      <c r="ARJ1159" s="500" t="s">
        <v>1322</v>
      </c>
      <c r="ARL1159" s="168"/>
      <c r="ARM1159" s="168">
        <f t="shared" si="5331"/>
        <v>0</v>
      </c>
      <c r="ARN1159" s="167" t="s">
        <v>69</v>
      </c>
      <c r="ARO1159" s="10">
        <f t="shared" ref="ARO1159" si="6074">ARM1159*1.1</f>
        <v>0</v>
      </c>
      <c r="ARP1159" s="10"/>
      <c r="ARQ1159" s="219"/>
      <c r="ARR1159" s="167" t="s">
        <v>89</v>
      </c>
      <c r="ARS1159" s="328" t="s">
        <v>472</v>
      </c>
      <c r="ARU1159" s="168"/>
      <c r="ARV1159" s="168">
        <f t="shared" si="5334"/>
        <v>0</v>
      </c>
      <c r="ARW1159" s="167" t="s">
        <v>69</v>
      </c>
      <c r="ARX1159" s="10">
        <f t="shared" ref="ARX1159" si="6075">ARV1159*1.1</f>
        <v>0</v>
      </c>
      <c r="ARY1159" s="10"/>
      <c r="ARZ1159" s="219"/>
      <c r="ASA1159" s="167" t="s">
        <v>89</v>
      </c>
      <c r="ASB1159" s="500" t="s">
        <v>1328</v>
      </c>
      <c r="ASD1159" s="168"/>
      <c r="ASE1159" s="168">
        <f t="shared" si="5337"/>
        <v>6</v>
      </c>
      <c r="ASF1159" s="167" t="s">
        <v>69</v>
      </c>
      <c r="ASG1159" s="10">
        <f t="shared" ref="ASG1159" si="6076">ASE1159*1.1</f>
        <v>6.6000000000000005</v>
      </c>
      <c r="ASH1159" s="10"/>
      <c r="ASI1159" s="219"/>
      <c r="ASJ1159" s="167" t="s">
        <v>89</v>
      </c>
      <c r="ASK1159" s="500" t="s">
        <v>561</v>
      </c>
      <c r="ASM1159" s="168"/>
      <c r="ASN1159" s="168">
        <f t="shared" si="5340"/>
        <v>0</v>
      </c>
      <c r="ASO1159" s="167" t="s">
        <v>69</v>
      </c>
      <c r="ASP1159" s="10">
        <f t="shared" ref="ASP1159" si="6077">ASN1159*1.1</f>
        <v>0</v>
      </c>
      <c r="ASQ1159" s="10"/>
      <c r="ASR1159" s="219"/>
      <c r="ASS1159" s="167" t="s">
        <v>89</v>
      </c>
      <c r="AST1159" s="500" t="s">
        <v>1709</v>
      </c>
      <c r="ASV1159" s="168"/>
      <c r="ASW1159" s="168">
        <f t="shared" si="5343"/>
        <v>20</v>
      </c>
      <c r="ASX1159" s="167" t="s">
        <v>69</v>
      </c>
      <c r="ASY1159" s="10">
        <f t="shared" ref="ASY1159" si="6078">ASW1159*1.1</f>
        <v>22</v>
      </c>
      <c r="ASZ1159" s="10"/>
      <c r="ATA1159" s="219"/>
      <c r="ATB1159" s="167" t="s">
        <v>89</v>
      </c>
      <c r="ATC1159" s="500" t="s">
        <v>1322</v>
      </c>
      <c r="ATE1159" s="168"/>
      <c r="ATF1159" s="168">
        <f t="shared" si="5346"/>
        <v>0</v>
      </c>
      <c r="ATG1159" s="167" t="s">
        <v>69</v>
      </c>
      <c r="ATH1159" s="10">
        <f t="shared" ref="ATH1159" si="6079">ATF1159*1.1</f>
        <v>0</v>
      </c>
      <c r="ATI1159" s="10"/>
      <c r="ATJ1159" s="219"/>
      <c r="ATK1159" s="167" t="s">
        <v>89</v>
      </c>
      <c r="ATL1159" s="500" t="s">
        <v>1322</v>
      </c>
      <c r="ATN1159" s="168"/>
      <c r="ATO1159" s="168">
        <f t="shared" si="5349"/>
        <v>0</v>
      </c>
      <c r="ATP1159" s="167" t="s">
        <v>69</v>
      </c>
      <c r="ATQ1159" s="10">
        <f t="shared" ref="ATQ1159" si="6080">ATO1159*1.1</f>
        <v>0</v>
      </c>
      <c r="ATR1159" s="10"/>
      <c r="ATS1159" s="219"/>
      <c r="ATT1159" s="167" t="s">
        <v>89</v>
      </c>
      <c r="ATU1159" s="500" t="s">
        <v>479</v>
      </c>
      <c r="ATW1159" s="168"/>
      <c r="ATX1159" s="168">
        <f t="shared" si="5352"/>
        <v>0</v>
      </c>
      <c r="ATY1159" s="167" t="s">
        <v>69</v>
      </c>
      <c r="ATZ1159" s="10">
        <f t="shared" ref="ATZ1159" si="6081">ATX1159*1.1</f>
        <v>0</v>
      </c>
      <c r="AUA1159" s="10"/>
      <c r="AUB1159" s="219"/>
      <c r="AUC1159" s="167" t="s">
        <v>89</v>
      </c>
      <c r="AUD1159" s="500" t="s">
        <v>1901</v>
      </c>
      <c r="AUF1159" s="168"/>
      <c r="AUG1159" s="168">
        <f t="shared" si="5355"/>
        <v>0</v>
      </c>
      <c r="AUH1159" s="167" t="s">
        <v>69</v>
      </c>
      <c r="AUI1159" s="10">
        <f t="shared" ref="AUI1159" si="6082">AUG1159*1.1</f>
        <v>0</v>
      </c>
      <c r="AUJ1159" s="10"/>
      <c r="AUK1159" s="219"/>
      <c r="AUL1159" s="167" t="s">
        <v>89</v>
      </c>
      <c r="AUM1159" s="500" t="s">
        <v>526</v>
      </c>
      <c r="AUO1159" s="168"/>
      <c r="AUP1159" s="168">
        <f t="shared" si="5358"/>
        <v>0</v>
      </c>
      <c r="AUQ1159" s="167" t="s">
        <v>69</v>
      </c>
      <c r="AUR1159" s="10">
        <f t="shared" ref="AUR1159" si="6083">AUP1159*1.1</f>
        <v>0</v>
      </c>
      <c r="AUS1159" s="10"/>
      <c r="AUT1159" s="219"/>
      <c r="AUU1159" s="167" t="s">
        <v>89</v>
      </c>
      <c r="AUV1159" s="500" t="s">
        <v>1901</v>
      </c>
      <c r="AUX1159" s="168"/>
      <c r="AUY1159" s="168">
        <f t="shared" si="5361"/>
        <v>0</v>
      </c>
      <c r="AUZ1159" s="167" t="s">
        <v>69</v>
      </c>
      <c r="AVA1159" s="10">
        <f t="shared" ref="AVA1159" si="6084">AUY1159*1.1</f>
        <v>0</v>
      </c>
      <c r="AVB1159" s="10"/>
      <c r="AVC1159" s="219"/>
      <c r="AVD1159" s="167" t="s">
        <v>89</v>
      </c>
      <c r="AVE1159" s="500" t="s">
        <v>1623</v>
      </c>
      <c r="AVG1159" s="168"/>
      <c r="AVH1159" s="168">
        <f t="shared" si="5364"/>
        <v>145</v>
      </c>
      <c r="AVI1159" s="167" t="s">
        <v>69</v>
      </c>
      <c r="AVJ1159" s="10">
        <f t="shared" ref="AVJ1159" si="6085">AVH1159*1.1</f>
        <v>159.5</v>
      </c>
      <c r="AVK1159" s="10"/>
      <c r="AVL1159" s="219"/>
      <c r="AVM1159" s="167" t="s">
        <v>89</v>
      </c>
      <c r="AVN1159" s="328" t="s">
        <v>2008</v>
      </c>
      <c r="AVP1159" s="168"/>
      <c r="AVQ1159" s="168">
        <f t="shared" si="5367"/>
        <v>0</v>
      </c>
      <c r="AVR1159" s="167" t="s">
        <v>69</v>
      </c>
      <c r="AVS1159" s="10">
        <f t="shared" ref="AVS1159" si="6086">AVQ1159*1.1</f>
        <v>0</v>
      </c>
      <c r="AVT1159" s="10"/>
      <c r="AVU1159" s="219"/>
      <c r="AVV1159" s="167" t="s">
        <v>89</v>
      </c>
      <c r="AVW1159" s="500" t="s">
        <v>1869</v>
      </c>
      <c r="AVY1159" s="168"/>
      <c r="AVZ1159" s="168">
        <f t="shared" si="5370"/>
        <v>4</v>
      </c>
      <c r="AWA1159" s="167" t="s">
        <v>69</v>
      </c>
      <c r="AWB1159" s="10">
        <f t="shared" ref="AWB1159" si="6087">AVZ1159*1.1</f>
        <v>4.4000000000000004</v>
      </c>
      <c r="AWC1159" s="10"/>
      <c r="AWD1159" s="219"/>
      <c r="AWE1159" s="167" t="s">
        <v>89</v>
      </c>
      <c r="AWF1159" s="500" t="s">
        <v>474</v>
      </c>
      <c r="AWH1159" s="168"/>
      <c r="AWI1159" s="168">
        <f t="shared" si="5373"/>
        <v>0</v>
      </c>
      <c r="AWJ1159" s="167" t="s">
        <v>69</v>
      </c>
      <c r="AWK1159" s="10">
        <f t="shared" ref="AWK1159" si="6088">AWI1159*1.1</f>
        <v>0</v>
      </c>
      <c r="AWL1159" s="10"/>
      <c r="AWM1159" s="219"/>
      <c r="AWN1159" s="167" t="s">
        <v>89</v>
      </c>
      <c r="AWO1159" s="500" t="s">
        <v>2013</v>
      </c>
      <c r="AWQ1159" s="168"/>
      <c r="AWR1159" s="168">
        <f t="shared" si="5376"/>
        <v>0</v>
      </c>
      <c r="AWS1159" s="167" t="s">
        <v>69</v>
      </c>
      <c r="AWT1159" s="10">
        <f t="shared" ref="AWT1159" si="6089">AWR1159*1.1</f>
        <v>0</v>
      </c>
      <c r="AWU1159" s="10"/>
      <c r="AWV1159" s="219"/>
      <c r="AWW1159" s="167" t="s">
        <v>89</v>
      </c>
      <c r="AWX1159" s="500" t="s">
        <v>1630</v>
      </c>
      <c r="AWZ1159" s="168"/>
      <c r="AXA1159" s="168">
        <f t="shared" si="5379"/>
        <v>26</v>
      </c>
      <c r="AXB1159" s="167" t="s">
        <v>69</v>
      </c>
      <c r="AXC1159" s="10">
        <f t="shared" ref="AXC1159" si="6090">AXA1159*1.1</f>
        <v>28.6</v>
      </c>
      <c r="AXD1159" s="10"/>
      <c r="AXE1159" s="219"/>
      <c r="AXF1159" s="167" t="s">
        <v>89</v>
      </c>
      <c r="AXG1159" s="498" t="s">
        <v>1328</v>
      </c>
      <c r="AXI1159" s="168"/>
      <c r="AXJ1159" s="168">
        <f t="shared" si="5382"/>
        <v>6</v>
      </c>
      <c r="AXK1159" s="167" t="s">
        <v>69</v>
      </c>
      <c r="AXL1159" s="10">
        <f t="shared" ref="AXL1159" si="6091">AXJ1159*1.1</f>
        <v>6.6000000000000005</v>
      </c>
      <c r="AXM1159" s="10"/>
      <c r="AXN1159" s="219"/>
      <c r="AXO1159" s="167" t="s">
        <v>89</v>
      </c>
      <c r="AXP1159" s="500" t="s">
        <v>499</v>
      </c>
      <c r="AXR1159" s="168"/>
      <c r="AXS1159" s="168">
        <f t="shared" si="5385"/>
        <v>34</v>
      </c>
      <c r="AXT1159" s="167" t="s">
        <v>69</v>
      </c>
      <c r="AXU1159" s="10">
        <f t="shared" ref="AXU1159" si="6092">AXS1159*1.1</f>
        <v>37.400000000000006</v>
      </c>
      <c r="AXV1159" s="10"/>
      <c r="AXW1159" s="219"/>
      <c r="AXX1159" s="167" t="s">
        <v>89</v>
      </c>
      <c r="AXY1159" s="500" t="s">
        <v>1869</v>
      </c>
      <c r="AYA1159" s="168"/>
      <c r="AYB1159" s="168">
        <f t="shared" si="5388"/>
        <v>4</v>
      </c>
      <c r="AYC1159" s="167" t="s">
        <v>69</v>
      </c>
      <c r="AYD1159" s="10">
        <f t="shared" ref="AYD1159" si="6093">AYB1159*1.1</f>
        <v>4.4000000000000004</v>
      </c>
      <c r="AYE1159" s="10"/>
      <c r="AYF1159" s="219"/>
      <c r="AYG1159" s="167" t="s">
        <v>89</v>
      </c>
      <c r="AYH1159" s="500" t="s">
        <v>1901</v>
      </c>
      <c r="AYJ1159" s="168"/>
      <c r="AYK1159" s="168">
        <f t="shared" si="5391"/>
        <v>0</v>
      </c>
      <c r="AYL1159" s="167" t="s">
        <v>69</v>
      </c>
      <c r="AYM1159" s="10">
        <f t="shared" ref="AYM1159" si="6094">AYK1159*1.1</f>
        <v>0</v>
      </c>
      <c r="AYN1159" s="10"/>
      <c r="AYO1159" s="219"/>
      <c r="AYP1159" s="167" t="s">
        <v>89</v>
      </c>
      <c r="AYQ1159" s="500" t="s">
        <v>1901</v>
      </c>
      <c r="AYS1159" s="168"/>
      <c r="AYT1159" s="168">
        <f t="shared" si="5394"/>
        <v>0</v>
      </c>
      <c r="AYU1159" s="167" t="s">
        <v>69</v>
      </c>
      <c r="AYV1159" s="10">
        <f t="shared" ref="AYV1159" si="6095">AYT1159*1.1</f>
        <v>0</v>
      </c>
      <c r="AYW1159" s="10"/>
      <c r="AYX1159" s="219"/>
      <c r="AYY1159" s="167" t="s">
        <v>89</v>
      </c>
      <c r="AYZ1159" s="498" t="s">
        <v>946</v>
      </c>
      <c r="AZB1159" s="168"/>
      <c r="AZC1159" s="168">
        <f t="shared" si="5397"/>
        <v>2</v>
      </c>
      <c r="AZD1159" s="167" t="s">
        <v>69</v>
      </c>
      <c r="AZE1159" s="10">
        <f t="shared" ref="AZE1159" si="6096">AZC1159*1.1</f>
        <v>2.2000000000000002</v>
      </c>
      <c r="AZF1159" s="10"/>
      <c r="AZG1159" s="219"/>
      <c r="AZH1159" s="167" t="s">
        <v>89</v>
      </c>
      <c r="AZI1159" s="500" t="s">
        <v>1709</v>
      </c>
      <c r="AZK1159" s="168"/>
      <c r="AZL1159" s="168">
        <f t="shared" si="5400"/>
        <v>20</v>
      </c>
      <c r="AZM1159" s="167" t="s">
        <v>69</v>
      </c>
      <c r="AZN1159" s="10">
        <f t="shared" ref="AZN1159" si="6097">AZL1159*1.1</f>
        <v>22</v>
      </c>
      <c r="AZO1159" s="10"/>
      <c r="AZP1159" s="219"/>
      <c r="AZQ1159" s="167" t="s">
        <v>89</v>
      </c>
      <c r="AZR1159" s="500" t="s">
        <v>1322</v>
      </c>
      <c r="AZT1159" s="168"/>
      <c r="AZU1159" s="168">
        <f t="shared" si="5403"/>
        <v>0</v>
      </c>
      <c r="AZV1159" s="167" t="s">
        <v>69</v>
      </c>
      <c r="AZW1159" s="10">
        <f t="shared" ref="AZW1159" si="6098">AZU1159*1.1</f>
        <v>0</v>
      </c>
      <c r="AZX1159" s="10"/>
      <c r="AZY1159" s="219"/>
      <c r="AZZ1159" s="167" t="s">
        <v>89</v>
      </c>
      <c r="BAA1159" s="500" t="s">
        <v>2981</v>
      </c>
      <c r="BAC1159" s="168"/>
      <c r="BAD1159" s="168">
        <f t="shared" si="5406"/>
        <v>42</v>
      </c>
      <c r="BAE1159" s="167" t="s">
        <v>69</v>
      </c>
      <c r="BAF1159" s="10">
        <f t="shared" ref="BAF1159" si="6099">BAD1159*1.1</f>
        <v>46.2</v>
      </c>
      <c r="BAG1159" s="10"/>
      <c r="BAH1159" s="219"/>
      <c r="BAI1159" s="167" t="s">
        <v>89</v>
      </c>
      <c r="BAJ1159" s="500" t="s">
        <v>1311</v>
      </c>
      <c r="BAL1159" s="168"/>
      <c r="BAM1159" s="168">
        <f t="shared" si="5409"/>
        <v>2</v>
      </c>
      <c r="BAN1159" s="167" t="s">
        <v>69</v>
      </c>
      <c r="BAO1159" s="10">
        <f t="shared" ref="BAO1159" si="6100">BAM1159*1.1</f>
        <v>2.2000000000000002</v>
      </c>
      <c r="BAP1159" s="10"/>
      <c r="BAQ1159" s="219"/>
      <c r="BAR1159" s="167" t="s">
        <v>89</v>
      </c>
      <c r="BAS1159" s="500" t="s">
        <v>479</v>
      </c>
      <c r="BAU1159" s="168"/>
      <c r="BAV1159" s="168">
        <f t="shared" si="5412"/>
        <v>0</v>
      </c>
      <c r="BAW1159" s="167" t="s">
        <v>69</v>
      </c>
      <c r="BAX1159" s="10">
        <f t="shared" ref="BAX1159" si="6101">BAV1159*1.1</f>
        <v>0</v>
      </c>
      <c r="BAY1159" s="10"/>
      <c r="BAZ1159" s="219"/>
      <c r="BBA1159" s="167" t="s">
        <v>89</v>
      </c>
      <c r="BBB1159" s="500" t="s">
        <v>1322</v>
      </c>
      <c r="BBD1159" s="168"/>
      <c r="BBE1159" s="168">
        <f t="shared" si="5415"/>
        <v>0</v>
      </c>
      <c r="BBF1159" s="167" t="s">
        <v>69</v>
      </c>
      <c r="BBG1159" s="10">
        <f t="shared" ref="BBG1159" si="6102">BBE1159*1.1</f>
        <v>0</v>
      </c>
      <c r="BBH1159" s="10"/>
      <c r="BBI1159" s="219"/>
      <c r="BBJ1159" s="167" t="s">
        <v>89</v>
      </c>
      <c r="BBK1159" s="500" t="s">
        <v>587</v>
      </c>
      <c r="BBM1159" s="168"/>
      <c r="BBN1159" s="168">
        <f t="shared" si="5418"/>
        <v>13</v>
      </c>
      <c r="BBO1159" s="167" t="s">
        <v>69</v>
      </c>
      <c r="BBP1159" s="10">
        <f t="shared" ref="BBP1159" si="6103">BBN1159*1.1</f>
        <v>14.3</v>
      </c>
      <c r="BBQ1159" s="10"/>
      <c r="BBR1159" s="219"/>
      <c r="BBS1159" s="167" t="s">
        <v>89</v>
      </c>
      <c r="BBT1159" s="500" t="s">
        <v>1322</v>
      </c>
      <c r="BBV1159" s="168"/>
      <c r="BBW1159" s="168">
        <f t="shared" si="5421"/>
        <v>0</v>
      </c>
      <c r="BBX1159" s="167" t="s">
        <v>69</v>
      </c>
      <c r="BBY1159" s="10">
        <f t="shared" ref="BBY1159" si="6104">BBW1159*1.1</f>
        <v>0</v>
      </c>
      <c r="BBZ1159" s="10"/>
      <c r="BCA1159" s="219"/>
      <c r="BCB1159" s="167" t="s">
        <v>89</v>
      </c>
      <c r="BCC1159" s="500" t="s">
        <v>1328</v>
      </c>
      <c r="BCE1159" s="168"/>
      <c r="BCF1159" s="168">
        <f t="shared" si="5424"/>
        <v>6</v>
      </c>
      <c r="BCG1159" s="167" t="s">
        <v>69</v>
      </c>
      <c r="BCH1159" s="10">
        <f t="shared" ref="BCH1159" si="6105">BCF1159*1.1</f>
        <v>6.6000000000000005</v>
      </c>
      <c r="BCI1159" s="10"/>
      <c r="BCJ1159" s="219"/>
      <c r="BCK1159" s="167" t="s">
        <v>89</v>
      </c>
      <c r="BCL1159" s="500" t="s">
        <v>1869</v>
      </c>
      <c r="BCN1159" s="168"/>
      <c r="BCO1159" s="168">
        <f t="shared" si="5427"/>
        <v>4</v>
      </c>
      <c r="BCP1159" s="167" t="s">
        <v>69</v>
      </c>
      <c r="BCQ1159" s="10">
        <f t="shared" ref="BCQ1159" si="6106">BCO1159*1.1</f>
        <v>4.4000000000000004</v>
      </c>
      <c r="BCR1159" s="10"/>
      <c r="BCS1159" s="219"/>
      <c r="BCT1159" s="167" t="s">
        <v>89</v>
      </c>
      <c r="BCU1159" s="500" t="s">
        <v>1901</v>
      </c>
      <c r="BCW1159" s="168"/>
      <c r="BCX1159" s="168">
        <f t="shared" si="5430"/>
        <v>0</v>
      </c>
      <c r="BCY1159" s="167" t="s">
        <v>69</v>
      </c>
      <c r="BCZ1159" s="10">
        <f t="shared" ref="BCZ1159" si="6107">BCX1159*1.1</f>
        <v>0</v>
      </c>
      <c r="BDA1159" s="10"/>
      <c r="BDB1159" s="219"/>
      <c r="BDC1159" s="167" t="s">
        <v>89</v>
      </c>
      <c r="BDD1159" s="500" t="s">
        <v>1709</v>
      </c>
      <c r="BDF1159" s="168"/>
      <c r="BDG1159" s="168">
        <f t="shared" si="5433"/>
        <v>20</v>
      </c>
      <c r="BDH1159" s="167" t="s">
        <v>69</v>
      </c>
      <c r="BDI1159" s="10">
        <f t="shared" ref="BDI1159" si="6108">BDG1159*1.1</f>
        <v>22</v>
      </c>
      <c r="BDJ1159" s="10"/>
      <c r="BDK1159" s="219"/>
      <c r="BDL1159" s="167" t="s">
        <v>89</v>
      </c>
      <c r="BDM1159" s="328" t="s">
        <v>474</v>
      </c>
      <c r="BDO1159" s="168"/>
      <c r="BDP1159" s="168">
        <f t="shared" si="5436"/>
        <v>0</v>
      </c>
      <c r="BDQ1159" s="167" t="s">
        <v>69</v>
      </c>
      <c r="BDR1159" s="10">
        <f t="shared" ref="BDR1159" si="6109">BDP1159*1.1</f>
        <v>0</v>
      </c>
      <c r="BDS1159" s="10"/>
      <c r="BDT1159" s="219"/>
      <c r="BDU1159" s="167" t="s">
        <v>89</v>
      </c>
      <c r="BDV1159" s="500" t="s">
        <v>2981</v>
      </c>
      <c r="BDX1159" s="168"/>
      <c r="BDY1159" s="168">
        <f t="shared" si="5439"/>
        <v>42</v>
      </c>
      <c r="BDZ1159" s="167" t="s">
        <v>69</v>
      </c>
      <c r="BEA1159" s="10">
        <f t="shared" ref="BEA1159" si="6110">BDY1159*1.1</f>
        <v>46.2</v>
      </c>
      <c r="BEB1159" s="10"/>
      <c r="BEC1159" s="219"/>
      <c r="BED1159" s="167" t="s">
        <v>89</v>
      </c>
      <c r="BEE1159" s="498" t="s">
        <v>499</v>
      </c>
      <c r="BEG1159" s="168"/>
      <c r="BEH1159" s="168">
        <f t="shared" si="5442"/>
        <v>34</v>
      </c>
      <c r="BEI1159" s="167" t="s">
        <v>69</v>
      </c>
      <c r="BEJ1159" s="10">
        <f t="shared" ref="BEJ1159" si="6111">BEH1159*1.1</f>
        <v>37.400000000000006</v>
      </c>
      <c r="BEK1159" s="10"/>
      <c r="BEL1159" s="219"/>
      <c r="BEM1159" s="167" t="s">
        <v>89</v>
      </c>
      <c r="BEN1159" s="498" t="s">
        <v>499</v>
      </c>
      <c r="BEP1159" s="168"/>
      <c r="BEQ1159" s="168">
        <f t="shared" si="5445"/>
        <v>34</v>
      </c>
      <c r="BER1159" s="167" t="s">
        <v>69</v>
      </c>
      <c r="BES1159" s="10">
        <f t="shared" ref="BES1159" si="6112">BEQ1159*1.1</f>
        <v>37.400000000000006</v>
      </c>
      <c r="BET1159" s="10"/>
      <c r="BEU1159" s="219"/>
      <c r="BEV1159" s="167" t="s">
        <v>89</v>
      </c>
      <c r="BEW1159" s="500" t="s">
        <v>1328</v>
      </c>
      <c r="BEY1159" s="168"/>
      <c r="BEZ1159" s="168">
        <f t="shared" si="5448"/>
        <v>6</v>
      </c>
      <c r="BFA1159" s="167" t="s">
        <v>69</v>
      </c>
      <c r="BFB1159" s="10">
        <f t="shared" ref="BFB1159" si="6113">BEZ1159*1.1</f>
        <v>6.6000000000000005</v>
      </c>
      <c r="BFC1159" s="10"/>
      <c r="BFD1159" s="219"/>
      <c r="BFE1159" s="167"/>
      <c r="BFF1159" s="327"/>
      <c r="BFH1159" s="168"/>
      <c r="BFI1159" s="168"/>
      <c r="BFJ1159" s="167"/>
      <c r="BFK1159" s="10"/>
      <c r="BFL1159" s="10"/>
      <c r="BFN1159" s="167"/>
      <c r="BFO1159" s="327"/>
      <c r="BFQ1159" s="168"/>
      <c r="BFR1159" s="168"/>
      <c r="BFS1159" s="167"/>
      <c r="BFT1159" s="10"/>
      <c r="BFU1159" s="10"/>
      <c r="BFW1159" s="167"/>
      <c r="BFX1159" s="328"/>
      <c r="BFZ1159" s="168"/>
      <c r="BGA1159" s="168"/>
      <c r="BGB1159" s="167"/>
      <c r="BGC1159" s="10"/>
      <c r="BGD1159" s="10"/>
      <c r="BGF1159" s="167"/>
      <c r="BGG1159" s="327"/>
      <c r="BGI1159" s="168"/>
      <c r="BGJ1159" s="168"/>
      <c r="BGK1159" s="167"/>
      <c r="BGL1159" s="10"/>
      <c r="BGM1159" s="10"/>
      <c r="BGO1159" s="167"/>
      <c r="BGP1159" s="328"/>
      <c r="BGR1159" s="168"/>
      <c r="BGS1159" s="168"/>
      <c r="BGT1159" s="167"/>
      <c r="BGU1159" s="10"/>
      <c r="BGV1159" s="10"/>
      <c r="BGX1159" s="167"/>
      <c r="BGY1159" s="327"/>
      <c r="BHA1159" s="168"/>
      <c r="BHB1159" s="168"/>
      <c r="BHC1159" s="167"/>
      <c r="BHD1159" s="10"/>
      <c r="BHE1159" s="10"/>
    </row>
    <row r="1160" spans="1:1565" s="14" customFormat="1" ht="15">
      <c r="A1160" s="167"/>
      <c r="B1160" s="326"/>
      <c r="D1160" s="167"/>
      <c r="E1160" s="167"/>
      <c r="F1160" s="167"/>
      <c r="G1160" s="10"/>
      <c r="H1160" s="10">
        <f>SUM(G1155:G1159)</f>
        <v>72.300000000000011</v>
      </c>
      <c r="I1160" s="219"/>
      <c r="J1160" s="167"/>
      <c r="K1160" s="326"/>
      <c r="M1160" s="167"/>
      <c r="N1160" s="167"/>
      <c r="O1160" s="167"/>
      <c r="P1160" s="10"/>
      <c r="Q1160" s="10">
        <f>SUM(P1155:P1159)</f>
        <v>219.70000000000002</v>
      </c>
      <c r="R1160" s="219"/>
      <c r="S1160" s="167"/>
      <c r="T1160" s="326"/>
      <c r="V1160" s="167"/>
      <c r="W1160" s="167"/>
      <c r="X1160" s="167"/>
      <c r="Y1160" s="10"/>
      <c r="Z1160" s="10">
        <f t="shared" ref="Z1160" si="6114">SUM(Y1155:Y1159)</f>
        <v>100.4</v>
      </c>
      <c r="AA1160" s="219"/>
      <c r="AB1160" s="167"/>
      <c r="AC1160" s="326"/>
      <c r="AE1160" s="167"/>
      <c r="AF1160" s="167"/>
      <c r="AG1160" s="167"/>
      <c r="AH1160" s="10"/>
      <c r="AI1160" s="10">
        <f t="shared" ref="AI1160" si="6115">SUM(AH1155:AH1159)</f>
        <v>89.9</v>
      </c>
      <c r="AJ1160" s="219"/>
      <c r="AK1160" s="167"/>
      <c r="AL1160" s="498"/>
      <c r="AN1160" s="167"/>
      <c r="AO1160" s="167"/>
      <c r="AP1160" s="167"/>
      <c r="AQ1160" s="10"/>
      <c r="AR1160" s="10">
        <f t="shared" ref="AR1160" si="6116">SUM(AQ1155:AQ1159)</f>
        <v>86.5</v>
      </c>
      <c r="AS1160" s="219"/>
      <c r="AT1160" s="167"/>
      <c r="AU1160" s="326"/>
      <c r="AW1160" s="167"/>
      <c r="AX1160" s="167"/>
      <c r="AY1160" s="167"/>
      <c r="AZ1160" s="10"/>
      <c r="BA1160" s="10">
        <f t="shared" ref="BA1160:CT1160" si="6117">SUM(AZ1155:AZ1159)</f>
        <v>44.7</v>
      </c>
      <c r="BB1160" s="219"/>
      <c r="BC1160" s="167"/>
      <c r="BD1160" s="326"/>
      <c r="BF1160" s="167"/>
      <c r="BG1160" s="167"/>
      <c r="BH1160" s="167"/>
      <c r="BI1160" s="10"/>
      <c r="BJ1160" s="10">
        <f t="shared" si="6117"/>
        <v>36.000000000000007</v>
      </c>
      <c r="BK1160" s="219"/>
      <c r="BL1160" s="167"/>
      <c r="BM1160" s="326"/>
      <c r="BO1160" s="167"/>
      <c r="BP1160" s="167"/>
      <c r="BQ1160" s="167"/>
      <c r="BR1160" s="10"/>
      <c r="BS1160" s="10">
        <f t="shared" si="6117"/>
        <v>86.5</v>
      </c>
      <c r="BT1160" s="219"/>
      <c r="BU1160" s="167"/>
      <c r="BV1160" s="326"/>
      <c r="BX1160" s="167"/>
      <c r="BY1160" s="167"/>
      <c r="BZ1160" s="167"/>
      <c r="CA1160" s="10"/>
      <c r="CB1160" s="10">
        <f t="shared" si="6117"/>
        <v>52.6</v>
      </c>
      <c r="CC1160" s="219"/>
      <c r="CD1160" s="167"/>
      <c r="CE1160" s="326"/>
      <c r="CG1160" s="167"/>
      <c r="CH1160" s="167"/>
      <c r="CI1160" s="167"/>
      <c r="CJ1160" s="10"/>
      <c r="CK1160" s="10">
        <f t="shared" si="6117"/>
        <v>97.300000000000011</v>
      </c>
      <c r="CL1160" s="219"/>
      <c r="CM1160" s="167"/>
      <c r="CN1160" s="326"/>
      <c r="CP1160" s="167"/>
      <c r="CQ1160" s="167"/>
      <c r="CR1160" s="167"/>
      <c r="CS1160" s="10"/>
      <c r="CT1160" s="10">
        <f t="shared" si="6117"/>
        <v>112</v>
      </c>
      <c r="CU1160" s="219"/>
      <c r="CV1160" s="167"/>
      <c r="CW1160" s="326"/>
      <c r="CY1160" s="167"/>
      <c r="CZ1160" s="167"/>
      <c r="DA1160" s="167"/>
      <c r="DB1160" s="10"/>
      <c r="DC1160" s="10">
        <f t="shared" ref="DC1160" si="6118">SUM(DB1155:DB1159)</f>
        <v>73.599999999999994</v>
      </c>
      <c r="DD1160" s="219"/>
      <c r="DE1160" s="167"/>
      <c r="DF1160" s="326"/>
      <c r="DH1160" s="167"/>
      <c r="DI1160" s="167"/>
      <c r="DJ1160" s="167"/>
      <c r="DK1160" s="10"/>
      <c r="DL1160" s="10">
        <f t="shared" ref="DL1160" si="6119">SUM(DK1155:DK1159)</f>
        <v>32.200000000000003</v>
      </c>
      <c r="DM1160" s="219"/>
      <c r="DN1160" s="167"/>
      <c r="DO1160" s="326"/>
      <c r="DQ1160" s="167"/>
      <c r="DR1160" s="167"/>
      <c r="DS1160" s="167"/>
      <c r="DT1160" s="10"/>
      <c r="DU1160" s="10">
        <f t="shared" ref="DU1160" si="6120">SUM(DT1155:DT1159)</f>
        <v>67.099999999999994</v>
      </c>
      <c r="DV1160" s="219"/>
      <c r="DW1160" s="167"/>
      <c r="DX1160" s="326"/>
      <c r="DZ1160" s="167"/>
      <c r="EA1160" s="167"/>
      <c r="EB1160" s="167"/>
      <c r="EC1160" s="10"/>
      <c r="ED1160" s="10">
        <f t="shared" ref="ED1160" si="6121">SUM(EC1155:EC1159)</f>
        <v>9.6</v>
      </c>
      <c r="EE1160" s="219"/>
      <c r="EF1160" s="167"/>
      <c r="EG1160" s="326"/>
      <c r="EI1160" s="167"/>
      <c r="EJ1160" s="167"/>
      <c r="EK1160" s="167"/>
      <c r="EL1160" s="10"/>
      <c r="EM1160" s="10">
        <f t="shared" ref="EM1160" si="6122">SUM(EL1155:EL1159)</f>
        <v>71.600000000000009</v>
      </c>
      <c r="EN1160" s="219"/>
      <c r="EO1160" s="167"/>
      <c r="EP1160" s="326"/>
      <c r="ER1160" s="167"/>
      <c r="ES1160" s="167"/>
      <c r="ET1160" s="167"/>
      <c r="EU1160" s="10"/>
      <c r="EV1160" s="10">
        <f t="shared" ref="EV1160" si="6123">SUM(EU1155:EU1159)</f>
        <v>44.300000000000004</v>
      </c>
      <c r="EW1160" s="219"/>
      <c r="EX1160" s="167"/>
      <c r="EY1160" s="326"/>
      <c r="FA1160" s="167"/>
      <c r="FB1160" s="167"/>
      <c r="FC1160" s="167"/>
      <c r="FD1160" s="10"/>
      <c r="FE1160" s="10">
        <f t="shared" ref="FE1160" si="6124">SUM(FD1155:FD1159)</f>
        <v>149.19999999999999</v>
      </c>
      <c r="FF1160" s="219"/>
      <c r="FG1160" s="167"/>
      <c r="FH1160" s="326"/>
      <c r="FJ1160" s="167"/>
      <c r="FK1160" s="167"/>
      <c r="FL1160" s="167"/>
      <c r="FM1160" s="10"/>
      <c r="FN1160" s="10">
        <f t="shared" ref="FN1160" si="6125">SUM(FM1155:FM1159)</f>
        <v>6.3000000000000007</v>
      </c>
      <c r="FO1160" s="219"/>
      <c r="FP1160" s="167"/>
      <c r="FQ1160" s="326"/>
      <c r="FS1160" s="167"/>
      <c r="FT1160" s="167"/>
      <c r="FU1160" s="167"/>
      <c r="FV1160" s="10"/>
      <c r="FW1160" s="10">
        <f t="shared" ref="FW1160" si="6126">SUM(FV1155:FV1159)</f>
        <v>64.100000000000009</v>
      </c>
      <c r="FX1160" s="219"/>
      <c r="FY1160" s="167"/>
      <c r="FZ1160" s="326"/>
      <c r="GB1160" s="167"/>
      <c r="GC1160" s="167"/>
      <c r="GD1160" s="167"/>
      <c r="GE1160" s="10"/>
      <c r="GF1160" s="10">
        <f t="shared" ref="GF1160" si="6127">SUM(GE1155:GE1159)</f>
        <v>80.599999999999994</v>
      </c>
      <c r="GG1160" s="219"/>
      <c r="GH1160" s="167"/>
      <c r="GI1160" s="326"/>
      <c r="GK1160" s="167"/>
      <c r="GL1160" s="167"/>
      <c r="GM1160" s="167"/>
      <c r="GN1160" s="10"/>
      <c r="GO1160" s="10">
        <f t="shared" ref="GO1160" si="6128">SUM(GN1155:GN1159)</f>
        <v>66.7</v>
      </c>
      <c r="GP1160" s="219"/>
      <c r="GQ1160" s="167"/>
      <c r="GR1160" s="326"/>
      <c r="GT1160" s="167"/>
      <c r="GU1160" s="167"/>
      <c r="GV1160" s="167"/>
      <c r="GW1160" s="10"/>
      <c r="GX1160" s="10">
        <f t="shared" ref="GX1160" si="6129">SUM(GW1155:GW1159)</f>
        <v>0</v>
      </c>
      <c r="GY1160" s="219"/>
      <c r="GZ1160" s="167"/>
      <c r="HA1160" s="326"/>
      <c r="HC1160" s="167"/>
      <c r="HD1160" s="167"/>
      <c r="HE1160" s="167"/>
      <c r="HF1160" s="10"/>
      <c r="HG1160" s="10">
        <f t="shared" ref="HG1160" si="6130">SUM(HF1155:HF1159)</f>
        <v>25.6</v>
      </c>
      <c r="HH1160" s="219"/>
      <c r="HI1160" s="167"/>
      <c r="HJ1160" s="326"/>
      <c r="HL1160" s="167"/>
      <c r="HM1160" s="167"/>
      <c r="HN1160" s="167"/>
      <c r="HO1160" s="10"/>
      <c r="HP1160" s="10">
        <f t="shared" ref="HP1160" si="6131">SUM(HO1155:HO1159)</f>
        <v>270.39999999999998</v>
      </c>
      <c r="HQ1160" s="219"/>
      <c r="HR1160" s="167"/>
      <c r="HS1160" s="326"/>
      <c r="HU1160" s="167"/>
      <c r="HV1160" s="167"/>
      <c r="HW1160" s="167"/>
      <c r="HX1160" s="10"/>
      <c r="HY1160" s="10">
        <f t="shared" ref="HY1160" si="6132">SUM(HX1155:HX1159)</f>
        <v>113.10000000000001</v>
      </c>
      <c r="HZ1160" s="219"/>
      <c r="IA1160" s="167"/>
      <c r="IB1160" s="326"/>
      <c r="ID1160" s="167"/>
      <c r="IE1160" s="167"/>
      <c r="IF1160" s="167"/>
      <c r="IG1160" s="10"/>
      <c r="IH1160" s="10">
        <f t="shared" ref="IH1160" si="6133">SUM(IG1155:IG1159)</f>
        <v>23.7</v>
      </c>
      <c r="II1160" s="219"/>
      <c r="IJ1160" s="167"/>
      <c r="IK1160" s="326"/>
      <c r="IM1160" s="167"/>
      <c r="IN1160" s="167"/>
      <c r="IO1160" s="167"/>
      <c r="IP1160" s="10"/>
      <c r="IQ1160" s="10">
        <f t="shared" ref="IQ1160" si="6134">SUM(IP1155:IP1159)</f>
        <v>210.4</v>
      </c>
      <c r="IR1160" s="219"/>
      <c r="IS1160" s="167"/>
      <c r="IT1160" s="326"/>
      <c r="IV1160" s="167"/>
      <c r="IW1160" s="167"/>
      <c r="IX1160" s="167"/>
      <c r="IY1160" s="10"/>
      <c r="IZ1160" s="10">
        <f t="shared" ref="IZ1160:LK1160" si="6135">SUM(IY1155:IY1159)</f>
        <v>58.6</v>
      </c>
      <c r="JA1160" s="219"/>
      <c r="JB1160" s="167"/>
      <c r="JC1160" s="501"/>
      <c r="JE1160" s="167"/>
      <c r="JF1160" s="167"/>
      <c r="JG1160" s="167"/>
      <c r="JH1160" s="10"/>
      <c r="JI1160" s="10">
        <f t="shared" si="6135"/>
        <v>185.7</v>
      </c>
      <c r="JJ1160" s="219"/>
      <c r="JK1160" s="167"/>
      <c r="JL1160" s="326"/>
      <c r="JN1160" s="167"/>
      <c r="JO1160" s="167"/>
      <c r="JP1160" s="167"/>
      <c r="JQ1160" s="10"/>
      <c r="JR1160" s="10">
        <f t="shared" si="6135"/>
        <v>67.900000000000006</v>
      </c>
      <c r="JS1160" s="219"/>
      <c r="JT1160" s="167"/>
      <c r="JU1160" s="326"/>
      <c r="JW1160" s="167"/>
      <c r="JX1160" s="167"/>
      <c r="JY1160" s="167"/>
      <c r="JZ1160" s="10"/>
      <c r="KA1160" s="10">
        <f t="shared" si="6135"/>
        <v>69.2</v>
      </c>
      <c r="KB1160" s="219"/>
      <c r="KC1160" s="167"/>
      <c r="KD1160" s="326"/>
      <c r="KF1160" s="167"/>
      <c r="KG1160" s="167"/>
      <c r="KH1160" s="167"/>
      <c r="KI1160" s="10"/>
      <c r="KJ1160" s="10">
        <f t="shared" si="6135"/>
        <v>120.1</v>
      </c>
      <c r="KK1160" s="219"/>
      <c r="KL1160" s="167"/>
      <c r="KM1160" s="326"/>
      <c r="KO1160" s="167"/>
      <c r="KP1160" s="167"/>
      <c r="KQ1160" s="167"/>
      <c r="KR1160" s="10"/>
      <c r="KS1160" s="10">
        <f t="shared" si="6135"/>
        <v>19.5</v>
      </c>
      <c r="KT1160" s="219"/>
      <c r="KU1160" s="167"/>
      <c r="KV1160" s="329"/>
      <c r="KX1160" s="167"/>
      <c r="KY1160" s="167"/>
      <c r="KZ1160" s="167"/>
      <c r="LA1160" s="10"/>
      <c r="LB1160" s="10">
        <f t="shared" si="6135"/>
        <v>37.400000000000006</v>
      </c>
      <c r="LC1160" s="219"/>
      <c r="LD1160" s="167"/>
      <c r="LE1160" s="326"/>
      <c r="LG1160" s="167"/>
      <c r="LH1160" s="167"/>
      <c r="LI1160" s="167"/>
      <c r="LJ1160" s="10"/>
      <c r="LK1160" s="10">
        <f t="shared" si="6135"/>
        <v>21.300000000000004</v>
      </c>
      <c r="LL1160" s="219"/>
      <c r="LM1160" s="167"/>
      <c r="LN1160" s="326"/>
      <c r="LP1160" s="167"/>
      <c r="LQ1160" s="167"/>
      <c r="LR1160" s="167"/>
      <c r="LS1160" s="10"/>
      <c r="LT1160" s="10">
        <f t="shared" ref="LT1160:OE1160" si="6136">SUM(LS1155:LS1159)</f>
        <v>57.7</v>
      </c>
      <c r="LU1160" s="219"/>
      <c r="LV1160" s="167"/>
      <c r="LW1160" s="326"/>
      <c r="LY1160" s="167"/>
      <c r="LZ1160" s="167"/>
      <c r="MA1160" s="167"/>
      <c r="MB1160" s="10"/>
      <c r="MC1160" s="10">
        <f t="shared" si="6136"/>
        <v>179</v>
      </c>
      <c r="MD1160" s="219"/>
      <c r="ME1160" s="167"/>
      <c r="MF1160" s="326"/>
      <c r="MH1160" s="167"/>
      <c r="MI1160" s="167"/>
      <c r="MJ1160" s="167"/>
      <c r="MK1160" s="10"/>
      <c r="ML1160" s="10">
        <f t="shared" si="6136"/>
        <v>229.3</v>
      </c>
      <c r="MM1160" s="219"/>
      <c r="MN1160" s="167"/>
      <c r="MO1160" s="329"/>
      <c r="MQ1160" s="167"/>
      <c r="MR1160" s="167"/>
      <c r="MS1160" s="167"/>
      <c r="MT1160" s="10"/>
      <c r="MU1160" s="10">
        <f t="shared" si="6136"/>
        <v>82.6</v>
      </c>
      <c r="MV1160" s="219"/>
      <c r="MW1160" s="167"/>
      <c r="MX1160" s="326"/>
      <c r="MZ1160" s="167"/>
      <c r="NA1160" s="167"/>
      <c r="NB1160" s="167"/>
      <c r="NC1160" s="10"/>
      <c r="ND1160" s="10">
        <f t="shared" si="6136"/>
        <v>31.200000000000003</v>
      </c>
      <c r="NE1160" s="219"/>
      <c r="NF1160" s="167"/>
      <c r="NG1160" s="326"/>
      <c r="NI1160" s="167"/>
      <c r="NJ1160" s="167"/>
      <c r="NK1160" s="167"/>
      <c r="NL1160" s="10"/>
      <c r="NM1160" s="10">
        <f t="shared" si="6136"/>
        <v>159.5</v>
      </c>
      <c r="NN1160" s="219"/>
      <c r="NO1160" s="167"/>
      <c r="NP1160" s="326"/>
      <c r="NR1160" s="167"/>
      <c r="NS1160" s="167"/>
      <c r="NT1160" s="167"/>
      <c r="NU1160" s="10"/>
      <c r="NV1160" s="10">
        <f t="shared" si="6136"/>
        <v>63.199999999999996</v>
      </c>
      <c r="NW1160" s="219"/>
      <c r="NX1160" s="167"/>
      <c r="NY1160" s="326"/>
      <c r="OA1160" s="167"/>
      <c r="OB1160" s="167"/>
      <c r="OC1160" s="167"/>
      <c r="OD1160" s="10"/>
      <c r="OE1160" s="10">
        <f t="shared" si="6136"/>
        <v>264</v>
      </c>
      <c r="OF1160" s="219"/>
      <c r="OG1160" s="167"/>
      <c r="OH1160" s="326"/>
      <c r="OJ1160" s="167"/>
      <c r="OK1160" s="167"/>
      <c r="OL1160" s="167"/>
      <c r="OM1160" s="10"/>
      <c r="ON1160" s="10">
        <f t="shared" ref="ON1160:QY1160" si="6137">SUM(OM1155:OM1159)</f>
        <v>27.9</v>
      </c>
      <c r="OO1160" s="219"/>
      <c r="OP1160" s="167"/>
      <c r="OQ1160" s="326"/>
      <c r="OS1160" s="167"/>
      <c r="OT1160" s="167"/>
      <c r="OU1160" s="167"/>
      <c r="OV1160" s="10"/>
      <c r="OW1160" s="10">
        <f t="shared" si="6137"/>
        <v>101.2</v>
      </c>
      <c r="OX1160" s="219"/>
      <c r="OY1160" s="167"/>
      <c r="OZ1160" s="326"/>
      <c r="PB1160" s="167"/>
      <c r="PC1160" s="167"/>
      <c r="PD1160" s="167"/>
      <c r="PE1160" s="10"/>
      <c r="PF1160" s="10">
        <f t="shared" si="6137"/>
        <v>45.199999999999996</v>
      </c>
      <c r="PG1160" s="219"/>
      <c r="PH1160" s="167"/>
      <c r="PI1160" s="326"/>
      <c r="PK1160" s="167"/>
      <c r="PL1160" s="167"/>
      <c r="PM1160" s="167"/>
      <c r="PN1160" s="10"/>
      <c r="PO1160" s="10">
        <f t="shared" si="6137"/>
        <v>78.300000000000011</v>
      </c>
      <c r="PP1160" s="219"/>
      <c r="PQ1160" s="167"/>
      <c r="PR1160" s="326"/>
      <c r="PT1160" s="167"/>
      <c r="PU1160" s="167"/>
      <c r="PV1160" s="167"/>
      <c r="PW1160" s="10"/>
      <c r="PX1160" s="10">
        <f t="shared" si="6137"/>
        <v>229.3</v>
      </c>
      <c r="PY1160" s="219"/>
      <c r="PZ1160" s="167"/>
      <c r="QA1160" s="326"/>
      <c r="QC1160" s="167"/>
      <c r="QD1160" s="167"/>
      <c r="QE1160" s="167"/>
      <c r="QF1160" s="10"/>
      <c r="QG1160" s="10">
        <f t="shared" si="6137"/>
        <v>9.8999999999999986</v>
      </c>
      <c r="QH1160" s="219"/>
      <c r="QI1160" s="167"/>
      <c r="QJ1160" s="326"/>
      <c r="QL1160" s="167"/>
      <c r="QM1160" s="167"/>
      <c r="QN1160" s="167"/>
      <c r="QO1160" s="10"/>
      <c r="QP1160" s="10">
        <f t="shared" si="6137"/>
        <v>25.2</v>
      </c>
      <c r="QQ1160" s="219"/>
      <c r="QR1160" s="167"/>
      <c r="QS1160" s="326"/>
      <c r="QU1160" s="167"/>
      <c r="QV1160" s="167"/>
      <c r="QW1160" s="167"/>
      <c r="QX1160" s="10"/>
      <c r="QY1160" s="10">
        <f t="shared" si="6137"/>
        <v>278</v>
      </c>
      <c r="QZ1160" s="219"/>
      <c r="RA1160" s="167"/>
      <c r="RB1160" s="326"/>
      <c r="RD1160" s="167"/>
      <c r="RE1160" s="167"/>
      <c r="RF1160" s="167"/>
      <c r="RG1160" s="10"/>
      <c r="RH1160" s="10">
        <f t="shared" ref="RH1160:TS1160" si="6138">SUM(RG1155:RG1159)</f>
        <v>68.599999999999994</v>
      </c>
      <c r="RI1160" s="219"/>
      <c r="RJ1160" s="167"/>
      <c r="RK1160" s="326"/>
      <c r="RM1160" s="167"/>
      <c r="RN1160" s="167"/>
      <c r="RO1160" s="167"/>
      <c r="RP1160" s="10"/>
      <c r="RQ1160" s="10">
        <f t="shared" si="6138"/>
        <v>76.199999999999989</v>
      </c>
      <c r="RR1160" s="219"/>
      <c r="RS1160" s="167"/>
      <c r="RT1160" s="326"/>
      <c r="RV1160" s="167"/>
      <c r="RW1160" s="167"/>
      <c r="RX1160" s="167"/>
      <c r="RY1160" s="10"/>
      <c r="RZ1160" s="10">
        <f t="shared" si="6138"/>
        <v>99.8</v>
      </c>
      <c r="SA1160" s="219"/>
      <c r="SB1160" s="167"/>
      <c r="SC1160" s="326"/>
      <c r="SE1160" s="167"/>
      <c r="SF1160" s="167"/>
      <c r="SG1160" s="167"/>
      <c r="SH1160" s="10"/>
      <c r="SI1160" s="10">
        <f t="shared" si="6138"/>
        <v>2.2000000000000002</v>
      </c>
      <c r="SJ1160" s="219"/>
      <c r="SK1160" s="167"/>
      <c r="SL1160" s="326"/>
      <c r="SN1160" s="167"/>
      <c r="SO1160" s="167"/>
      <c r="SP1160" s="167"/>
      <c r="SQ1160" s="10"/>
      <c r="SR1160" s="10">
        <f t="shared" si="6138"/>
        <v>143.69999999999999</v>
      </c>
      <c r="SS1160" s="219"/>
      <c r="ST1160" s="167"/>
      <c r="SU1160" s="326"/>
      <c r="SW1160" s="167"/>
      <c r="SX1160" s="167"/>
      <c r="SY1160" s="167"/>
      <c r="SZ1160" s="10"/>
      <c r="TA1160" s="10">
        <f t="shared" si="6138"/>
        <v>164.39999999999998</v>
      </c>
      <c r="TB1160" s="219"/>
      <c r="TC1160" s="167"/>
      <c r="TD1160" s="326"/>
      <c r="TF1160" s="167"/>
      <c r="TG1160" s="167"/>
      <c r="TH1160" s="167"/>
      <c r="TI1160" s="10"/>
      <c r="TJ1160" s="10">
        <f t="shared" si="6138"/>
        <v>52.4</v>
      </c>
      <c r="TK1160" s="219"/>
      <c r="TL1160" s="167"/>
      <c r="TM1160" s="329"/>
      <c r="TO1160" s="167"/>
      <c r="TP1160" s="167"/>
      <c r="TQ1160" s="167"/>
      <c r="TR1160" s="10"/>
      <c r="TS1160" s="10">
        <f t="shared" si="6138"/>
        <v>237.7</v>
      </c>
      <c r="TT1160" s="219"/>
      <c r="TU1160" s="167"/>
      <c r="TV1160" s="326"/>
      <c r="TX1160" s="167"/>
      <c r="TY1160" s="167"/>
      <c r="TZ1160" s="167"/>
      <c r="UA1160" s="10"/>
      <c r="UB1160" s="10">
        <f t="shared" ref="UB1160:WM1160" si="6139">SUM(UA1155:UA1159)</f>
        <v>189.5</v>
      </c>
      <c r="UC1160" s="219"/>
      <c r="UD1160" s="167"/>
      <c r="UE1160" s="329"/>
      <c r="UG1160" s="167"/>
      <c r="UH1160" s="167"/>
      <c r="UI1160" s="167"/>
      <c r="UJ1160" s="10"/>
      <c r="UK1160" s="10">
        <f t="shared" si="6139"/>
        <v>79.099999999999994</v>
      </c>
      <c r="UL1160" s="219"/>
      <c r="UM1160" s="167"/>
      <c r="UN1160" s="326"/>
      <c r="UP1160" s="167"/>
      <c r="UQ1160" s="167"/>
      <c r="UR1160" s="167"/>
      <c r="US1160" s="10"/>
      <c r="UT1160" s="10">
        <f t="shared" si="6139"/>
        <v>86.5</v>
      </c>
      <c r="UU1160" s="219"/>
      <c r="UV1160" s="167"/>
      <c r="UW1160" s="326"/>
      <c r="UY1160" s="167"/>
      <c r="UZ1160" s="167"/>
      <c r="VA1160" s="167"/>
      <c r="VB1160" s="10"/>
      <c r="VC1160" s="10">
        <f t="shared" si="6139"/>
        <v>100.3</v>
      </c>
      <c r="VD1160" s="219"/>
      <c r="VE1160" s="167"/>
      <c r="VF1160" s="326"/>
      <c r="VH1160" s="167"/>
      <c r="VI1160" s="167"/>
      <c r="VJ1160" s="167"/>
      <c r="VK1160" s="10"/>
      <c r="VL1160" s="10">
        <f t="shared" si="6139"/>
        <v>112.8</v>
      </c>
      <c r="VM1160" s="219"/>
      <c r="VN1160" s="167"/>
      <c r="VO1160" s="326"/>
      <c r="VQ1160" s="167"/>
      <c r="VR1160" s="167"/>
      <c r="VS1160" s="167"/>
      <c r="VT1160" s="10"/>
      <c r="VU1160" s="10">
        <f t="shared" si="6139"/>
        <v>70.2</v>
      </c>
      <c r="VV1160" s="219"/>
      <c r="VW1160" s="167"/>
      <c r="VX1160" s="326"/>
      <c r="VZ1160" s="167"/>
      <c r="WA1160" s="167"/>
      <c r="WB1160" s="167"/>
      <c r="WC1160" s="10"/>
      <c r="WD1160" s="10">
        <f t="shared" si="6139"/>
        <v>93.2</v>
      </c>
      <c r="WE1160" s="219"/>
      <c r="WF1160" s="167"/>
      <c r="WG1160" s="326"/>
      <c r="WI1160" s="167"/>
      <c r="WJ1160" s="167"/>
      <c r="WK1160" s="167"/>
      <c r="WL1160" s="10"/>
      <c r="WM1160" s="10">
        <f t="shared" si="6139"/>
        <v>80.2</v>
      </c>
      <c r="WN1160" s="219"/>
      <c r="WO1160" s="167"/>
      <c r="WP1160" s="326"/>
      <c r="WR1160" s="167"/>
      <c r="WS1160" s="167"/>
      <c r="WT1160" s="167"/>
      <c r="WU1160" s="10"/>
      <c r="WV1160" s="10">
        <f t="shared" ref="WV1160:ZG1160" si="6140">SUM(WU1155:WU1159)</f>
        <v>368.3</v>
      </c>
      <c r="WW1160" s="219"/>
      <c r="WX1160" s="167"/>
      <c r="WY1160" s="326"/>
      <c r="XA1160" s="167"/>
      <c r="XB1160" s="167"/>
      <c r="XC1160" s="167"/>
      <c r="XD1160" s="10"/>
      <c r="XE1160" s="10">
        <f t="shared" si="6140"/>
        <v>126.7</v>
      </c>
      <c r="XF1160" s="219"/>
      <c r="XG1160" s="167"/>
      <c r="XH1160" s="326"/>
      <c r="XJ1160" s="167"/>
      <c r="XK1160" s="167"/>
      <c r="XL1160" s="167"/>
      <c r="XM1160" s="10"/>
      <c r="XN1160" s="10">
        <f t="shared" si="6140"/>
        <v>148.30000000000001</v>
      </c>
      <c r="XO1160" s="219"/>
      <c r="XP1160" s="167"/>
      <c r="XQ1160" s="326"/>
      <c r="XS1160" s="167"/>
      <c r="XT1160" s="167"/>
      <c r="XU1160" s="167"/>
      <c r="XV1160" s="10"/>
      <c r="XW1160" s="10">
        <f t="shared" si="6140"/>
        <v>88.9</v>
      </c>
      <c r="XX1160" s="219"/>
      <c r="XY1160" s="167"/>
      <c r="XZ1160" s="326"/>
      <c r="YB1160" s="167"/>
      <c r="YC1160" s="167"/>
      <c r="YD1160" s="167"/>
      <c r="YE1160" s="10"/>
      <c r="YF1160" s="10">
        <f t="shared" si="6140"/>
        <v>222.5</v>
      </c>
      <c r="YG1160" s="219"/>
      <c r="YH1160" s="167"/>
      <c r="YI1160" s="326"/>
      <c r="YK1160" s="167"/>
      <c r="YL1160" s="167"/>
      <c r="YM1160" s="167"/>
      <c r="YN1160" s="10"/>
      <c r="YO1160" s="10">
        <f t="shared" si="6140"/>
        <v>0</v>
      </c>
      <c r="YP1160" s="219"/>
      <c r="YQ1160" s="167"/>
      <c r="YR1160" s="326"/>
      <c r="YT1160" s="167"/>
      <c r="YU1160" s="167"/>
      <c r="YV1160" s="167"/>
      <c r="YW1160" s="10"/>
      <c r="YX1160" s="10">
        <f t="shared" si="6140"/>
        <v>51.699999999999996</v>
      </c>
      <c r="YY1160" s="219"/>
      <c r="YZ1160" s="167"/>
      <c r="ZA1160" s="326"/>
      <c r="ZC1160" s="167"/>
      <c r="ZD1160" s="167"/>
      <c r="ZE1160" s="167"/>
      <c r="ZF1160" s="10"/>
      <c r="ZG1160" s="10">
        <f t="shared" si="6140"/>
        <v>35.15</v>
      </c>
      <c r="ZH1160" s="219"/>
      <c r="ZI1160" s="167"/>
      <c r="ZJ1160" s="326"/>
      <c r="ZL1160" s="167"/>
      <c r="ZM1160" s="167"/>
      <c r="ZN1160" s="167"/>
      <c r="ZO1160" s="10"/>
      <c r="ZP1160" s="10">
        <f t="shared" ref="ZP1160:ACA1160" si="6141">SUM(ZO1155:ZO1159)</f>
        <v>52.000000000000007</v>
      </c>
      <c r="ZQ1160" s="219"/>
      <c r="ZR1160" s="167"/>
      <c r="ZS1160" s="498"/>
      <c r="ZU1160" s="167"/>
      <c r="ZV1160" s="167"/>
      <c r="ZW1160" s="167"/>
      <c r="ZX1160" s="10"/>
      <c r="ZY1160" s="10">
        <f t="shared" si="6141"/>
        <v>33.200000000000003</v>
      </c>
      <c r="ZZ1160" s="219"/>
      <c r="AAA1160" s="167"/>
      <c r="AAB1160" s="326"/>
      <c r="AAD1160" s="167"/>
      <c r="AAE1160" s="167"/>
      <c r="AAF1160" s="167"/>
      <c r="AAG1160" s="10"/>
      <c r="AAH1160" s="10">
        <f t="shared" si="6141"/>
        <v>73.800000000000011</v>
      </c>
      <c r="AAI1160" s="219"/>
      <c r="AAJ1160" s="167"/>
      <c r="AAK1160" s="326"/>
      <c r="AAM1160" s="167"/>
      <c r="AAN1160" s="167"/>
      <c r="AAO1160" s="167"/>
      <c r="AAP1160" s="10"/>
      <c r="AAQ1160" s="10">
        <f t="shared" si="6141"/>
        <v>81.199999999999989</v>
      </c>
      <c r="AAR1160" s="219"/>
      <c r="AAS1160" s="167"/>
      <c r="AAT1160" s="326"/>
      <c r="AAV1160" s="167"/>
      <c r="AAW1160" s="167"/>
      <c r="AAX1160" s="167"/>
      <c r="AAY1160" s="10"/>
      <c r="AAZ1160" s="10">
        <f t="shared" si="6141"/>
        <v>36.000000000000007</v>
      </c>
      <c r="ABA1160" s="219"/>
      <c r="ABB1160" s="167"/>
      <c r="ABC1160" s="326"/>
      <c r="ABE1160" s="167"/>
      <c r="ABF1160" s="167"/>
      <c r="ABG1160" s="167"/>
      <c r="ABH1160" s="10"/>
      <c r="ABI1160" s="10">
        <f t="shared" si="6141"/>
        <v>42.2</v>
      </c>
      <c r="ABJ1160" s="219"/>
      <c r="ABK1160" s="167"/>
      <c r="ABL1160" s="326"/>
      <c r="ABN1160" s="167"/>
      <c r="ABO1160" s="167"/>
      <c r="ABP1160" s="167"/>
      <c r="ABQ1160" s="10"/>
      <c r="ABR1160" s="10">
        <f t="shared" si="6141"/>
        <v>81.800000000000011</v>
      </c>
      <c r="ABS1160" s="219"/>
      <c r="ABT1160" s="167"/>
      <c r="ABU1160" s="498"/>
      <c r="ABW1160" s="167"/>
      <c r="ABX1160" s="167"/>
      <c r="ABY1160" s="167"/>
      <c r="ABZ1160" s="10"/>
      <c r="ACA1160" s="10">
        <f t="shared" si="6141"/>
        <v>69.25</v>
      </c>
      <c r="ACB1160" s="219"/>
      <c r="ACC1160" s="167"/>
      <c r="ACD1160" s="326"/>
      <c r="ACF1160" s="167"/>
      <c r="ACG1160" s="167"/>
      <c r="ACH1160" s="167"/>
      <c r="ACI1160" s="10"/>
      <c r="ACJ1160" s="10">
        <f t="shared" ref="ACJ1160" si="6142">SUM(ACI1155:ACI1159)</f>
        <v>280.3</v>
      </c>
      <c r="ACK1160" s="219"/>
      <c r="ACL1160" s="167"/>
      <c r="ACM1160" s="326"/>
      <c r="ACO1160" s="167"/>
      <c r="ACP1160" s="167"/>
      <c r="ACQ1160" s="167"/>
      <c r="ACR1160" s="10"/>
      <c r="ACS1160" s="10">
        <f t="shared" ref="ACS1160" si="6143">SUM(ACR1155:ACR1159)</f>
        <v>133.9</v>
      </c>
      <c r="ACT1160" s="219"/>
      <c r="ACU1160" s="167"/>
      <c r="ACV1160" s="326"/>
      <c r="ACX1160" s="167"/>
      <c r="ACY1160" s="167"/>
      <c r="ACZ1160" s="167"/>
      <c r="ADA1160" s="10"/>
      <c r="ADB1160" s="10">
        <f t="shared" ref="ADB1160" si="6144">SUM(ADA1155:ADA1159)</f>
        <v>81.2</v>
      </c>
      <c r="ADC1160" s="219"/>
      <c r="ADD1160" s="167"/>
      <c r="ADE1160" s="326"/>
      <c r="ADG1160" s="167"/>
      <c r="ADH1160" s="167"/>
      <c r="ADI1160" s="167"/>
      <c r="ADJ1160" s="10"/>
      <c r="ADK1160" s="10">
        <f t="shared" ref="ADK1160" si="6145">SUM(ADJ1155:ADJ1159)</f>
        <v>197.5</v>
      </c>
      <c r="ADL1160" s="219"/>
      <c r="ADM1160" s="167"/>
      <c r="ADN1160" s="326"/>
      <c r="ADP1160" s="167"/>
      <c r="ADQ1160" s="167"/>
      <c r="ADR1160" s="167"/>
      <c r="ADS1160" s="10"/>
      <c r="ADT1160" s="10">
        <f t="shared" ref="ADT1160" si="6146">SUM(ADS1155:ADS1159)</f>
        <v>81.8</v>
      </c>
      <c r="ADU1160" s="219"/>
      <c r="ADV1160" s="167"/>
      <c r="ADW1160" s="329"/>
      <c r="ADY1160" s="167"/>
      <c r="ADZ1160" s="167"/>
      <c r="AEA1160" s="167"/>
      <c r="AEB1160" s="10"/>
      <c r="AEC1160" s="10">
        <f t="shared" ref="AEC1160" si="6147">SUM(AEB1155:AEB1159)</f>
        <v>74.900000000000006</v>
      </c>
      <c r="AED1160" s="219"/>
      <c r="AEE1160" s="167"/>
      <c r="AEF1160" s="326"/>
      <c r="AEH1160" s="167"/>
      <c r="AEI1160" s="167"/>
      <c r="AEJ1160" s="167"/>
      <c r="AEK1160" s="10"/>
      <c r="AEL1160" s="10">
        <f t="shared" ref="AEL1160" si="6148">SUM(AEK1155:AEK1159)</f>
        <v>63.7</v>
      </c>
      <c r="AEM1160" s="219"/>
      <c r="AEN1160" s="167"/>
      <c r="AEO1160" s="326"/>
      <c r="AEQ1160" s="167"/>
      <c r="AER1160" s="167"/>
      <c r="AES1160" s="167"/>
      <c r="AET1160" s="10"/>
      <c r="AEU1160" s="10">
        <f t="shared" ref="AEU1160" si="6149">SUM(AET1155:AET1159)</f>
        <v>25.6</v>
      </c>
      <c r="AEV1160" s="219"/>
      <c r="AEW1160" s="167"/>
      <c r="AEX1160" s="326"/>
      <c r="AEZ1160" s="167"/>
      <c r="AFA1160" s="167"/>
      <c r="AFB1160" s="167"/>
      <c r="AFC1160" s="10"/>
      <c r="AFD1160" s="10">
        <f t="shared" ref="AFD1160" si="6150">SUM(AFC1155:AFC1159)</f>
        <v>65.5</v>
      </c>
      <c r="AFE1160" s="219"/>
      <c r="AFF1160" s="167"/>
      <c r="AFG1160" s="326"/>
      <c r="AFI1160" s="167"/>
      <c r="AFJ1160" s="167"/>
      <c r="AFK1160" s="167"/>
      <c r="AFL1160" s="10"/>
      <c r="AFM1160" s="10">
        <f t="shared" ref="AFM1160" si="6151">SUM(AFL1155:AFL1159)</f>
        <v>79.099999999999994</v>
      </c>
      <c r="AFN1160" s="219"/>
      <c r="AFO1160" s="167"/>
      <c r="AFP1160" s="326"/>
      <c r="AFR1160" s="167"/>
      <c r="AFS1160" s="167"/>
      <c r="AFT1160" s="167"/>
      <c r="AFU1160" s="10"/>
      <c r="AFV1160" s="10">
        <f t="shared" ref="AFV1160" si="6152">SUM(AFU1155:AFU1159)</f>
        <v>119</v>
      </c>
      <c r="AFW1160" s="219"/>
      <c r="AFX1160" s="167"/>
      <c r="AFY1160" s="326"/>
      <c r="AGA1160" s="167"/>
      <c r="AGB1160" s="167"/>
      <c r="AGC1160" s="167"/>
      <c r="AGD1160" s="10"/>
      <c r="AGE1160" s="10">
        <f t="shared" ref="AGE1160" si="6153">SUM(AGD1155:AGD1159)</f>
        <v>91.3</v>
      </c>
      <c r="AGF1160" s="219"/>
      <c r="AGG1160" s="167"/>
      <c r="AGH1160" s="498"/>
      <c r="AGJ1160" s="167"/>
      <c r="AGK1160" s="167"/>
      <c r="AGL1160" s="167"/>
      <c r="AGM1160" s="10"/>
      <c r="AGN1160" s="10">
        <f t="shared" ref="AGN1160" si="6154">SUM(AGM1155:AGM1159)</f>
        <v>170.3</v>
      </c>
      <c r="AGO1160" s="219"/>
      <c r="AGP1160" s="167"/>
      <c r="AGQ1160" s="326"/>
      <c r="AGS1160" s="167"/>
      <c r="AGT1160" s="167"/>
      <c r="AGU1160" s="167"/>
      <c r="AGV1160" s="10"/>
      <c r="AGW1160" s="10">
        <f t="shared" ref="AGW1160" si="6155">SUM(AGV1155:AGV1159)</f>
        <v>163.9</v>
      </c>
      <c r="AGX1160" s="219"/>
      <c r="AGY1160" s="167"/>
      <c r="AGZ1160" s="326"/>
      <c r="AHB1160" s="167"/>
      <c r="AHC1160" s="167"/>
      <c r="AHD1160" s="167"/>
      <c r="AHE1160" s="10"/>
      <c r="AHF1160" s="10">
        <f t="shared" ref="AHF1160" si="6156">SUM(AHE1155:AHE1159)</f>
        <v>282.39999999999998</v>
      </c>
      <c r="AHG1160" s="219"/>
      <c r="AHH1160" s="167"/>
      <c r="AHI1160" s="326"/>
      <c r="AHK1160" s="167"/>
      <c r="AHL1160" s="167"/>
      <c r="AHM1160" s="167"/>
      <c r="AHN1160" s="10"/>
      <c r="AHO1160" s="10">
        <f t="shared" ref="AHO1160" si="6157">SUM(AHN1155:AHN1159)</f>
        <v>52.399999999999991</v>
      </c>
      <c r="AHP1160" s="219"/>
      <c r="AHQ1160" s="167"/>
      <c r="AHR1160" s="326"/>
      <c r="AHT1160" s="167"/>
      <c r="AHU1160" s="167"/>
      <c r="AHV1160" s="167"/>
      <c r="AHW1160" s="10"/>
      <c r="AHX1160" s="10">
        <f t="shared" ref="AHX1160" si="6158">SUM(AHW1155:AHW1159)</f>
        <v>13.099999999999998</v>
      </c>
      <c r="AHY1160" s="219"/>
      <c r="AHZ1160" s="167"/>
      <c r="AIA1160" s="326"/>
      <c r="AIC1160" s="167"/>
      <c r="AID1160" s="167"/>
      <c r="AIE1160" s="167"/>
      <c r="AIF1160" s="10"/>
      <c r="AIG1160" s="10">
        <f t="shared" ref="AIG1160" si="6159">SUM(AIF1155:AIF1159)</f>
        <v>257.7</v>
      </c>
      <c r="AIH1160" s="219"/>
      <c r="AII1160" s="167"/>
      <c r="AIJ1160" s="498"/>
      <c r="AIL1160" s="167"/>
      <c r="AIM1160" s="167"/>
      <c r="AIN1160" s="167"/>
      <c r="AIO1160" s="10"/>
      <c r="AIP1160" s="10">
        <f t="shared" ref="AIP1160" si="6160">SUM(AIO1155:AIO1159)</f>
        <v>30.800000000000004</v>
      </c>
      <c r="AIQ1160" s="219"/>
      <c r="AIR1160" s="167"/>
      <c r="AIS1160" s="326"/>
      <c r="AIU1160" s="167"/>
      <c r="AIV1160" s="167"/>
      <c r="AIW1160" s="167"/>
      <c r="AIX1160" s="10"/>
      <c r="AIY1160" s="10">
        <f t="shared" ref="AIY1160" si="6161">SUM(AIX1155:AIX1159)</f>
        <v>46.2</v>
      </c>
      <c r="AIZ1160" s="219"/>
      <c r="AJA1160" s="167"/>
      <c r="AJB1160" s="326"/>
      <c r="AJD1160" s="167"/>
      <c r="AJE1160" s="167"/>
      <c r="AJF1160" s="167"/>
      <c r="AJG1160" s="10"/>
      <c r="AJH1160" s="10">
        <f t="shared" ref="AJH1160" si="6162">SUM(AJG1155:AJG1159)</f>
        <v>193.3</v>
      </c>
      <c r="AJI1160" s="219"/>
      <c r="AJJ1160" s="167"/>
      <c r="AJK1160" s="326"/>
      <c r="AJM1160" s="167"/>
      <c r="AJN1160" s="167"/>
      <c r="AJO1160" s="167"/>
      <c r="AJP1160" s="10"/>
      <c r="AJQ1160" s="10">
        <f t="shared" ref="AJQ1160" si="6163">SUM(AJP1155:AJP1159)</f>
        <v>69.800000000000011</v>
      </c>
      <c r="AJR1160" s="219"/>
      <c r="AJS1160" s="167"/>
      <c r="AJT1160" s="326"/>
      <c r="AJV1160" s="167"/>
      <c r="AJW1160" s="167"/>
      <c r="AJX1160" s="167"/>
      <c r="AJY1160" s="10"/>
      <c r="AJZ1160" s="10">
        <f t="shared" ref="AJZ1160" si="6164">SUM(AJY1155:AJY1159)</f>
        <v>64.2</v>
      </c>
      <c r="AKA1160" s="219"/>
      <c r="AKB1160" s="167"/>
      <c r="AKC1160" s="326"/>
      <c r="AKE1160" s="167"/>
      <c r="AKF1160" s="167"/>
      <c r="AKG1160" s="167"/>
      <c r="AKH1160" s="10"/>
      <c r="AKI1160" s="10">
        <f t="shared" ref="AKI1160" si="6165">SUM(AKH1155:AKH1159)</f>
        <v>48.6</v>
      </c>
      <c r="AKJ1160" s="219"/>
      <c r="AKK1160" s="167"/>
      <c r="AKL1160" s="326"/>
      <c r="AKN1160" s="167"/>
      <c r="AKO1160" s="167"/>
      <c r="AKP1160" s="167"/>
      <c r="AKQ1160" s="10"/>
      <c r="AKR1160" s="10">
        <f t="shared" ref="AKR1160" si="6166">SUM(AKQ1155:AKQ1159)</f>
        <v>75.400000000000006</v>
      </c>
      <c r="AKS1160" s="219"/>
      <c r="AKT1160" s="167"/>
      <c r="AKU1160" s="326"/>
      <c r="AKW1160" s="167"/>
      <c r="AKX1160" s="167"/>
      <c r="AKY1160" s="167"/>
      <c r="AKZ1160" s="10"/>
      <c r="ALA1160" s="10">
        <f t="shared" ref="ALA1160" si="6167">SUM(AKZ1155:AKZ1159)</f>
        <v>61.5</v>
      </c>
      <c r="ALB1160" s="219"/>
      <c r="ALC1160" s="167"/>
      <c r="ALD1160" s="329"/>
      <c r="ALF1160" s="167"/>
      <c r="ALG1160" s="167"/>
      <c r="ALH1160" s="167"/>
      <c r="ALI1160" s="10"/>
      <c r="ALJ1160" s="10">
        <f t="shared" ref="ALJ1160" si="6168">SUM(ALI1155:ALI1159)</f>
        <v>25.6</v>
      </c>
      <c r="ALK1160" s="219"/>
      <c r="ALL1160" s="167"/>
      <c r="ALM1160" s="326"/>
      <c r="ALO1160" s="167"/>
      <c r="ALP1160" s="167"/>
      <c r="ALQ1160" s="167"/>
      <c r="ALR1160" s="10"/>
      <c r="ALS1160" s="10">
        <f t="shared" ref="ALS1160" si="6169">SUM(ALR1155:ALR1159)</f>
        <v>239.89999999999998</v>
      </c>
      <c r="ALT1160" s="219"/>
      <c r="ALU1160" s="167"/>
      <c r="ALV1160" s="326"/>
      <c r="ALX1160" s="167"/>
      <c r="ALY1160" s="167"/>
      <c r="ALZ1160" s="167"/>
      <c r="AMA1160" s="10"/>
      <c r="AMB1160" s="10">
        <f t="shared" ref="AMB1160" si="6170">SUM(AMA1155:AMA1159)</f>
        <v>166.9</v>
      </c>
      <c r="AMC1160" s="219"/>
      <c r="AMD1160" s="167"/>
      <c r="AME1160" s="326"/>
      <c r="AMG1160" s="167"/>
      <c r="AMH1160" s="167"/>
      <c r="AMI1160" s="167"/>
      <c r="AMJ1160" s="10"/>
      <c r="AMK1160" s="10">
        <f t="shared" ref="AMK1160" si="6171">SUM(AMJ1155:AMJ1159)</f>
        <v>68.300000000000011</v>
      </c>
      <c r="AML1160" s="219"/>
      <c r="AMM1160" s="167"/>
      <c r="AMN1160" s="326"/>
      <c r="AMP1160" s="167"/>
      <c r="AMQ1160" s="167"/>
      <c r="AMR1160" s="167"/>
      <c r="AMS1160" s="10"/>
      <c r="AMT1160" s="10">
        <f t="shared" ref="AMT1160" si="6172">SUM(AMS1155:AMS1159)</f>
        <v>207.6</v>
      </c>
      <c r="AMU1160" s="219"/>
      <c r="AMV1160" s="167"/>
      <c r="AMW1160" s="326"/>
      <c r="AMY1160" s="167"/>
      <c r="AMZ1160" s="167"/>
      <c r="ANA1160" s="167"/>
      <c r="ANB1160" s="10"/>
      <c r="ANC1160" s="10">
        <f t="shared" ref="ANC1160" si="6173">SUM(ANB1155:ANB1159)</f>
        <v>114.9</v>
      </c>
      <c r="AND1160" s="219"/>
      <c r="ANE1160" s="167"/>
      <c r="ANF1160" s="326"/>
      <c r="ANH1160" s="167"/>
      <c r="ANI1160" s="167"/>
      <c r="ANJ1160" s="167"/>
      <c r="ANK1160" s="10"/>
      <c r="ANL1160" s="10">
        <f t="shared" ref="ANL1160" si="6174">SUM(ANK1155:ANK1159)</f>
        <v>47.5</v>
      </c>
      <c r="ANM1160" s="219"/>
      <c r="ANN1160" s="167"/>
      <c r="ANO1160" s="326"/>
      <c r="ANQ1160" s="167"/>
      <c r="ANR1160" s="167"/>
      <c r="ANS1160" s="167"/>
      <c r="ANT1160" s="10"/>
      <c r="ANU1160" s="10">
        <f t="shared" ref="ANU1160" si="6175">SUM(ANT1155:ANT1159)</f>
        <v>69.7</v>
      </c>
      <c r="ANV1160" s="219"/>
      <c r="ANW1160" s="167"/>
      <c r="ANX1160" s="326"/>
      <c r="ANZ1160" s="167"/>
      <c r="AOA1160" s="167"/>
      <c r="AOB1160" s="167"/>
      <c r="AOC1160" s="10"/>
      <c r="AOD1160" s="10">
        <f t="shared" ref="AOD1160" si="6176">SUM(AOC1155:AOC1159)</f>
        <v>219.9</v>
      </c>
      <c r="AOE1160" s="219"/>
      <c r="AOF1160" s="167"/>
      <c r="AOG1160" s="326"/>
      <c r="AOI1160" s="167"/>
      <c r="AOJ1160" s="167"/>
      <c r="AOK1160" s="167"/>
      <c r="AOL1160" s="10"/>
      <c r="AOM1160" s="10">
        <f t="shared" ref="AOM1160" si="6177">SUM(AOL1155:AOL1159)</f>
        <v>234.8</v>
      </c>
      <c r="AON1160" s="219"/>
      <c r="AOO1160" s="167"/>
      <c r="AOP1160" s="498"/>
      <c r="AOR1160" s="167"/>
      <c r="AOS1160" s="167"/>
      <c r="AOT1160" s="167"/>
      <c r="AOU1160" s="10"/>
      <c r="AOV1160" s="10">
        <f t="shared" ref="AOV1160" si="6178">SUM(AOU1155:AOU1159)</f>
        <v>61.600000000000009</v>
      </c>
      <c r="AOW1160" s="219"/>
      <c r="AOX1160" s="167"/>
      <c r="AOY1160" s="326"/>
      <c r="APA1160" s="167"/>
      <c r="APB1160" s="167"/>
      <c r="APC1160" s="167"/>
      <c r="APD1160" s="10"/>
      <c r="APE1160" s="10">
        <f t="shared" ref="APE1160" si="6179">SUM(APD1155:APD1159)</f>
        <v>38.199999999999996</v>
      </c>
      <c r="APF1160" s="219"/>
      <c r="APG1160" s="167"/>
      <c r="APH1160" s="326"/>
      <c r="APJ1160" s="167"/>
      <c r="APK1160" s="167"/>
      <c r="APL1160" s="167"/>
      <c r="APM1160" s="10"/>
      <c r="APN1160" s="10">
        <f t="shared" ref="APN1160" si="6180">SUM(APM1155:APM1159)</f>
        <v>0</v>
      </c>
      <c r="APO1160" s="219"/>
      <c r="APP1160" s="167"/>
      <c r="APQ1160" s="326"/>
      <c r="APS1160" s="167"/>
      <c r="APT1160" s="167"/>
      <c r="APU1160" s="167"/>
      <c r="APV1160" s="10"/>
      <c r="APW1160" s="10">
        <f t="shared" ref="APW1160" si="6181">SUM(APV1155:APV1159)</f>
        <v>25.700000000000003</v>
      </c>
      <c r="APX1160" s="219"/>
      <c r="APY1160" s="167"/>
      <c r="APZ1160" s="326"/>
      <c r="AQB1160" s="167"/>
      <c r="AQC1160" s="167"/>
      <c r="AQD1160" s="167"/>
      <c r="AQE1160" s="10"/>
      <c r="AQF1160" s="10">
        <f t="shared" ref="AQF1160" si="6182">SUM(AQE1155:AQE1159)</f>
        <v>188.9</v>
      </c>
      <c r="AQG1160" s="219"/>
      <c r="AQH1160" s="167"/>
      <c r="AQI1160" s="326"/>
      <c r="AQK1160" s="167"/>
      <c r="AQL1160" s="167"/>
      <c r="AQM1160" s="167"/>
      <c r="AQN1160" s="10"/>
      <c r="AQO1160" s="10">
        <f t="shared" ref="AQO1160" si="6183">SUM(AQN1155:AQN1159)</f>
        <v>124.10000000000001</v>
      </c>
      <c r="AQP1160" s="219"/>
      <c r="AQQ1160" s="167"/>
      <c r="AQR1160" s="326"/>
      <c r="AQT1160" s="167"/>
      <c r="AQU1160" s="167"/>
      <c r="AQV1160" s="167"/>
      <c r="AQW1160" s="10"/>
      <c r="AQX1160" s="10">
        <f t="shared" ref="AQX1160:ATI1160" si="6184">SUM(AQW1155:AQW1159)</f>
        <v>63</v>
      </c>
      <c r="AQY1160" s="219"/>
      <c r="AQZ1160" s="167"/>
      <c r="ARA1160" s="326"/>
      <c r="ARC1160" s="167"/>
      <c r="ARD1160" s="167"/>
      <c r="ARE1160" s="167"/>
      <c r="ARF1160" s="10"/>
      <c r="ARG1160" s="10">
        <f t="shared" si="6184"/>
        <v>64.8</v>
      </c>
      <c r="ARH1160" s="219"/>
      <c r="ARI1160" s="167"/>
      <c r="ARJ1160" s="326"/>
      <c r="ARL1160" s="167"/>
      <c r="ARM1160" s="167"/>
      <c r="ARN1160" s="167"/>
      <c r="ARO1160" s="10"/>
      <c r="ARP1160" s="10">
        <f t="shared" si="6184"/>
        <v>40.799999999999997</v>
      </c>
      <c r="ARQ1160" s="219"/>
      <c r="ARR1160" s="167"/>
      <c r="ARS1160" s="329"/>
      <c r="ARU1160" s="167"/>
      <c r="ARV1160" s="167"/>
      <c r="ARW1160" s="167"/>
      <c r="ARX1160" s="10"/>
      <c r="ARY1160" s="10">
        <f t="shared" si="6184"/>
        <v>59</v>
      </c>
      <c r="ARZ1160" s="219"/>
      <c r="ASA1160" s="167"/>
      <c r="ASB1160" s="326"/>
      <c r="ASD1160" s="167"/>
      <c r="ASE1160" s="167"/>
      <c r="ASF1160" s="167"/>
      <c r="ASG1160" s="10"/>
      <c r="ASH1160" s="10">
        <f t="shared" si="6184"/>
        <v>6.6000000000000005</v>
      </c>
      <c r="ASI1160" s="219"/>
      <c r="ASJ1160" s="167"/>
      <c r="ASK1160" s="326"/>
      <c r="ASM1160" s="167"/>
      <c r="ASN1160" s="167"/>
      <c r="ASO1160" s="167"/>
      <c r="ASP1160" s="10"/>
      <c r="ASQ1160" s="10">
        <f t="shared" si="6184"/>
        <v>69.8</v>
      </c>
      <c r="ASR1160" s="219"/>
      <c r="ASS1160" s="167"/>
      <c r="AST1160" s="326"/>
      <c r="ASV1160" s="167"/>
      <c r="ASW1160" s="167"/>
      <c r="ASX1160" s="167"/>
      <c r="ASY1160" s="10"/>
      <c r="ASZ1160" s="10">
        <f t="shared" si="6184"/>
        <v>105.8</v>
      </c>
      <c r="ATA1160" s="219"/>
      <c r="ATB1160" s="167"/>
      <c r="ATC1160" s="326"/>
      <c r="ATE1160" s="167"/>
      <c r="ATF1160" s="167"/>
      <c r="ATG1160" s="167"/>
      <c r="ATH1160" s="10"/>
      <c r="ATI1160" s="10">
        <f t="shared" si="6184"/>
        <v>113.6</v>
      </c>
      <c r="ATJ1160" s="219"/>
      <c r="ATK1160" s="167"/>
      <c r="ATL1160" s="326"/>
      <c r="ATN1160" s="167"/>
      <c r="ATO1160" s="167"/>
      <c r="ATP1160" s="167"/>
      <c r="ATQ1160" s="10"/>
      <c r="ATR1160" s="10">
        <f t="shared" ref="ATR1160:AWC1160" si="6185">SUM(ATQ1155:ATQ1159)</f>
        <v>90.199999999999989</v>
      </c>
      <c r="ATS1160" s="219"/>
      <c r="ATT1160" s="167"/>
      <c r="ATU1160" s="326"/>
      <c r="ATW1160" s="167"/>
      <c r="ATX1160" s="167"/>
      <c r="ATY1160" s="167"/>
      <c r="ATZ1160" s="10"/>
      <c r="AUA1160" s="10">
        <f t="shared" si="6185"/>
        <v>102.9</v>
      </c>
      <c r="AUB1160" s="219"/>
      <c r="AUC1160" s="167"/>
      <c r="AUD1160" s="326"/>
      <c r="AUF1160" s="167"/>
      <c r="AUG1160" s="167"/>
      <c r="AUH1160" s="167"/>
      <c r="AUI1160" s="10"/>
      <c r="AUJ1160" s="10">
        <f t="shared" si="6185"/>
        <v>24.2</v>
      </c>
      <c r="AUK1160" s="219"/>
      <c r="AUL1160" s="167"/>
      <c r="AUM1160" s="326"/>
      <c r="AUO1160" s="167"/>
      <c r="AUP1160" s="167"/>
      <c r="AUQ1160" s="167"/>
      <c r="AUR1160" s="10"/>
      <c r="AUS1160" s="10">
        <f t="shared" si="6185"/>
        <v>59.4</v>
      </c>
      <c r="AUT1160" s="219"/>
      <c r="AUU1160" s="167"/>
      <c r="AUV1160" s="326"/>
      <c r="AUX1160" s="167"/>
      <c r="AUY1160" s="167"/>
      <c r="AUZ1160" s="167"/>
      <c r="AVA1160" s="10"/>
      <c r="AVB1160" s="10">
        <f t="shared" si="6185"/>
        <v>61.8</v>
      </c>
      <c r="AVC1160" s="219"/>
      <c r="AVD1160" s="167"/>
      <c r="AVE1160" s="326"/>
      <c r="AVG1160" s="167"/>
      <c r="AVH1160" s="167"/>
      <c r="AVI1160" s="167"/>
      <c r="AVJ1160" s="10"/>
      <c r="AVK1160" s="10">
        <f t="shared" si="6185"/>
        <v>264.3</v>
      </c>
      <c r="AVL1160" s="219"/>
      <c r="AVM1160" s="167"/>
      <c r="AVN1160" s="329"/>
      <c r="AVP1160" s="167"/>
      <c r="AVQ1160" s="167"/>
      <c r="AVR1160" s="167"/>
      <c r="AVS1160" s="10"/>
      <c r="AVT1160" s="10">
        <f t="shared" si="6185"/>
        <v>58.4</v>
      </c>
      <c r="AVU1160" s="219"/>
      <c r="AVV1160" s="167"/>
      <c r="AVW1160" s="326"/>
      <c r="AVY1160" s="167"/>
      <c r="AVZ1160" s="167"/>
      <c r="AWA1160" s="167"/>
      <c r="AWB1160" s="10"/>
      <c r="AWC1160" s="10">
        <f t="shared" si="6185"/>
        <v>95</v>
      </c>
      <c r="AWD1160" s="219"/>
      <c r="AWE1160" s="167"/>
      <c r="AWF1160" s="326"/>
      <c r="AWH1160" s="167"/>
      <c r="AWI1160" s="167"/>
      <c r="AWJ1160" s="167"/>
      <c r="AWK1160" s="10"/>
      <c r="AWL1160" s="10">
        <f t="shared" ref="AWL1160:AYW1160" si="6186">SUM(AWK1155:AWK1159)</f>
        <v>52.8</v>
      </c>
      <c r="AWM1160" s="219"/>
      <c r="AWN1160" s="167"/>
      <c r="AWO1160" s="326"/>
      <c r="AWQ1160" s="167"/>
      <c r="AWR1160" s="167"/>
      <c r="AWS1160" s="167"/>
      <c r="AWT1160" s="10"/>
      <c r="AWU1160" s="10">
        <f t="shared" si="6186"/>
        <v>77.800000000000011</v>
      </c>
      <c r="AWV1160" s="219"/>
      <c r="AWW1160" s="167"/>
      <c r="AWX1160" s="326"/>
      <c r="AWZ1160" s="167"/>
      <c r="AXA1160" s="167"/>
      <c r="AXB1160" s="167"/>
      <c r="AXC1160" s="10"/>
      <c r="AXD1160" s="10">
        <f t="shared" si="6186"/>
        <v>127.6</v>
      </c>
      <c r="AXE1160" s="219"/>
      <c r="AXF1160" s="167"/>
      <c r="AXG1160" s="498"/>
      <c r="AXI1160" s="167"/>
      <c r="AXJ1160" s="167"/>
      <c r="AXK1160" s="167"/>
      <c r="AXL1160" s="10"/>
      <c r="AXM1160" s="10">
        <f t="shared" si="6186"/>
        <v>63</v>
      </c>
      <c r="AXN1160" s="219"/>
      <c r="AXO1160" s="167"/>
      <c r="AXP1160" s="326"/>
      <c r="AXR1160" s="167"/>
      <c r="AXS1160" s="167"/>
      <c r="AXT1160" s="167"/>
      <c r="AXU1160" s="10"/>
      <c r="AXV1160" s="10">
        <f t="shared" si="6186"/>
        <v>62.100000000000009</v>
      </c>
      <c r="AXW1160" s="219"/>
      <c r="AXX1160" s="167"/>
      <c r="AXY1160" s="326"/>
      <c r="AYA1160" s="167"/>
      <c r="AYB1160" s="167"/>
      <c r="AYC1160" s="167"/>
      <c r="AYD1160" s="10"/>
      <c r="AYE1160" s="10">
        <f t="shared" si="6186"/>
        <v>55.4</v>
      </c>
      <c r="AYF1160" s="219"/>
      <c r="AYG1160" s="167"/>
      <c r="AYH1160" s="326"/>
      <c r="AYJ1160" s="167"/>
      <c r="AYK1160" s="167"/>
      <c r="AYL1160" s="167"/>
      <c r="AYM1160" s="10"/>
      <c r="AYN1160" s="10">
        <f t="shared" si="6186"/>
        <v>53.599999999999994</v>
      </c>
      <c r="AYO1160" s="219"/>
      <c r="AYP1160" s="167"/>
      <c r="AYQ1160" s="326"/>
      <c r="AYS1160" s="167"/>
      <c r="AYT1160" s="167"/>
      <c r="AYU1160" s="167"/>
      <c r="AYV1160" s="10"/>
      <c r="AYW1160" s="10">
        <f t="shared" si="6186"/>
        <v>8.3999999999999986</v>
      </c>
      <c r="AYX1160" s="219"/>
      <c r="AYY1160" s="167"/>
      <c r="AYZ1160" s="498"/>
      <c r="AZB1160" s="167"/>
      <c r="AZC1160" s="167"/>
      <c r="AZD1160" s="167"/>
      <c r="AZE1160" s="10"/>
      <c r="AZF1160" s="10">
        <f t="shared" ref="AZF1160:BBQ1160" si="6187">SUM(AZE1155:AZE1159)</f>
        <v>81.600000000000009</v>
      </c>
      <c r="AZG1160" s="219"/>
      <c r="AZH1160" s="167"/>
      <c r="AZI1160" s="326"/>
      <c r="AZK1160" s="167"/>
      <c r="AZL1160" s="167"/>
      <c r="AZM1160" s="167"/>
      <c r="AZN1160" s="10"/>
      <c r="AZO1160" s="10">
        <f t="shared" si="6187"/>
        <v>132.5</v>
      </c>
      <c r="AZP1160" s="219"/>
      <c r="AZQ1160" s="167"/>
      <c r="AZR1160" s="326"/>
      <c r="AZT1160" s="167"/>
      <c r="AZU1160" s="167"/>
      <c r="AZV1160" s="167"/>
      <c r="AZW1160" s="10"/>
      <c r="AZX1160" s="10">
        <f t="shared" si="6187"/>
        <v>43.599999999999994</v>
      </c>
      <c r="AZY1160" s="219"/>
      <c r="AZZ1160" s="167"/>
      <c r="BAA1160" s="326"/>
      <c r="BAC1160" s="167"/>
      <c r="BAD1160" s="167"/>
      <c r="BAE1160" s="167"/>
      <c r="BAF1160" s="10"/>
      <c r="BAG1160" s="10">
        <f t="shared" si="6187"/>
        <v>52.2</v>
      </c>
      <c r="BAH1160" s="219"/>
      <c r="BAI1160" s="167"/>
      <c r="BAJ1160" s="326"/>
      <c r="BAL1160" s="167"/>
      <c r="BAM1160" s="167"/>
      <c r="BAN1160" s="167"/>
      <c r="BAO1160" s="10"/>
      <c r="BAP1160" s="10">
        <f t="shared" si="6187"/>
        <v>58</v>
      </c>
      <c r="BAQ1160" s="219"/>
      <c r="BAR1160" s="167"/>
      <c r="BAS1160" s="326"/>
      <c r="BAU1160" s="167"/>
      <c r="BAV1160" s="167"/>
      <c r="BAW1160" s="167"/>
      <c r="BAX1160" s="10"/>
      <c r="BAY1160" s="10">
        <f t="shared" si="6187"/>
        <v>180</v>
      </c>
      <c r="BAZ1160" s="219"/>
      <c r="BBA1160" s="167"/>
      <c r="BBB1160" s="326"/>
      <c r="BBD1160" s="167"/>
      <c r="BBE1160" s="167"/>
      <c r="BBF1160" s="167"/>
      <c r="BBG1160" s="10"/>
      <c r="BBH1160" s="10">
        <f t="shared" si="6187"/>
        <v>27.099999999999998</v>
      </c>
      <c r="BBI1160" s="219"/>
      <c r="BBJ1160" s="167"/>
      <c r="BBK1160" s="326"/>
      <c r="BBM1160" s="167"/>
      <c r="BBN1160" s="167"/>
      <c r="BBO1160" s="167"/>
      <c r="BBP1160" s="10"/>
      <c r="BBQ1160" s="10">
        <f t="shared" si="6187"/>
        <v>150.9</v>
      </c>
      <c r="BBR1160" s="219"/>
      <c r="BBS1160" s="167"/>
      <c r="BBT1160" s="326"/>
      <c r="BBV1160" s="167"/>
      <c r="BBW1160" s="167"/>
      <c r="BBX1160" s="167"/>
      <c r="BBY1160" s="10"/>
      <c r="BBZ1160" s="10">
        <f t="shared" ref="BBZ1160:BEK1160" si="6188">SUM(BBY1155:BBY1159)</f>
        <v>53.599999999999994</v>
      </c>
      <c r="BCA1160" s="219"/>
      <c r="BCB1160" s="167"/>
      <c r="BCC1160" s="329"/>
      <c r="BCE1160" s="167"/>
      <c r="BCF1160" s="167"/>
      <c r="BCG1160" s="167"/>
      <c r="BCH1160" s="10"/>
      <c r="BCI1160" s="10">
        <f t="shared" si="6188"/>
        <v>15.400000000000002</v>
      </c>
      <c r="BCJ1160" s="219"/>
      <c r="BCK1160" s="167"/>
      <c r="BCL1160" s="326"/>
      <c r="BCN1160" s="167"/>
      <c r="BCO1160" s="167"/>
      <c r="BCP1160" s="167"/>
      <c r="BCQ1160" s="10"/>
      <c r="BCR1160" s="10">
        <f t="shared" si="6188"/>
        <v>63.199999999999996</v>
      </c>
      <c r="BCS1160" s="219"/>
      <c r="BCT1160" s="167"/>
      <c r="BCU1160" s="326"/>
      <c r="BCW1160" s="167"/>
      <c r="BCX1160" s="167"/>
      <c r="BCY1160" s="167"/>
      <c r="BCZ1160" s="10"/>
      <c r="BDA1160" s="10">
        <f t="shared" si="6188"/>
        <v>74.099999999999994</v>
      </c>
      <c r="BDB1160" s="219"/>
      <c r="BDC1160" s="167"/>
      <c r="BDD1160" s="326"/>
      <c r="BDF1160" s="167"/>
      <c r="BDG1160" s="167"/>
      <c r="BDH1160" s="167"/>
      <c r="BDI1160" s="10"/>
      <c r="BDJ1160" s="10">
        <f t="shared" si="6188"/>
        <v>108.6</v>
      </c>
      <c r="BDK1160" s="219"/>
      <c r="BDL1160" s="167"/>
      <c r="BDM1160" s="329"/>
      <c r="BDO1160" s="167"/>
      <c r="BDP1160" s="167"/>
      <c r="BDQ1160" s="167"/>
      <c r="BDR1160" s="10"/>
      <c r="BDS1160" s="10">
        <f t="shared" si="6188"/>
        <v>46.8</v>
      </c>
      <c r="BDT1160" s="219"/>
      <c r="BDU1160" s="167"/>
      <c r="BDV1160" s="326"/>
      <c r="BDX1160" s="167"/>
      <c r="BDY1160" s="167"/>
      <c r="BDZ1160" s="167"/>
      <c r="BEA1160" s="10"/>
      <c r="BEB1160" s="10">
        <f t="shared" si="6188"/>
        <v>51.800000000000004</v>
      </c>
      <c r="BEC1160" s="219"/>
      <c r="BED1160" s="167"/>
      <c r="BEE1160" s="498"/>
      <c r="BEG1160" s="167"/>
      <c r="BEH1160" s="167"/>
      <c r="BEI1160" s="167"/>
      <c r="BEJ1160" s="10"/>
      <c r="BEK1160" s="10">
        <f t="shared" si="6188"/>
        <v>54.300000000000011</v>
      </c>
      <c r="BEL1160" s="219"/>
      <c r="BEM1160" s="167"/>
      <c r="BEN1160" s="498"/>
      <c r="BEP1160" s="167"/>
      <c r="BEQ1160" s="167"/>
      <c r="BER1160" s="167"/>
      <c r="BES1160" s="10"/>
      <c r="BET1160" s="10">
        <f t="shared" ref="BET1160:BFC1160" si="6189">SUM(BES1155:BES1159)</f>
        <v>72.600000000000009</v>
      </c>
      <c r="BEU1160" s="219"/>
      <c r="BEV1160" s="167"/>
      <c r="BEW1160" s="326"/>
      <c r="BEY1160" s="167"/>
      <c r="BEZ1160" s="167"/>
      <c r="BFA1160" s="167"/>
      <c r="BFB1160" s="10"/>
      <c r="BFC1160" s="10">
        <f t="shared" si="6189"/>
        <v>36.6</v>
      </c>
      <c r="BFD1160" s="219"/>
      <c r="BFE1160" s="167"/>
      <c r="BFF1160" s="362"/>
      <c r="BFH1160" s="167"/>
      <c r="BFI1160" s="167"/>
      <c r="BFJ1160" s="167"/>
      <c r="BFK1160" s="10"/>
      <c r="BFL1160" s="10"/>
      <c r="BFN1160" s="167"/>
      <c r="BFO1160" s="362"/>
      <c r="BFQ1160" s="167"/>
      <c r="BFR1160" s="167"/>
      <c r="BFS1160" s="167"/>
      <c r="BFT1160" s="10"/>
      <c r="BFU1160" s="10"/>
      <c r="BFW1160" s="167"/>
      <c r="BFX1160" s="329"/>
      <c r="BFZ1160" s="167"/>
      <c r="BGA1160" s="167"/>
      <c r="BGB1160" s="167"/>
      <c r="BGC1160" s="10"/>
      <c r="BGD1160" s="10"/>
      <c r="BGF1160" s="167"/>
      <c r="BGG1160" s="362"/>
      <c r="BGI1160" s="167"/>
      <c r="BGJ1160" s="167"/>
      <c r="BGK1160" s="167"/>
      <c r="BGL1160" s="10"/>
      <c r="BGM1160" s="10"/>
      <c r="BGO1160" s="167"/>
      <c r="BGP1160" s="329"/>
      <c r="BGR1160" s="167"/>
      <c r="BGS1160" s="167"/>
      <c r="BGT1160" s="167"/>
      <c r="BGU1160" s="10"/>
      <c r="BGV1160" s="10"/>
      <c r="BGX1160" s="167"/>
      <c r="BGY1160" s="362"/>
      <c r="BHA1160" s="167"/>
      <c r="BHB1160" s="167"/>
      <c r="BHC1160" s="167"/>
      <c r="BHD1160" s="10"/>
      <c r="BHE1160" s="10"/>
    </row>
    <row r="1161" spans="1:1565" s="14" customFormat="1" ht="15">
      <c r="A1161" s="167" t="s">
        <v>90</v>
      </c>
      <c r="B1161" s="325" t="s">
        <v>441</v>
      </c>
      <c r="D1161" s="230">
        <f>IF(C1161="Kopman",1.6,1)</f>
        <v>1</v>
      </c>
      <c r="E1161" s="168">
        <f>VLOOKUP(B1161,$A$1213:$F$2274,6,FALSE)</f>
        <v>0</v>
      </c>
      <c r="F1161" s="167" t="s">
        <v>61</v>
      </c>
      <c r="G1161" s="10">
        <f>E1161*1.5*D1161</f>
        <v>0</v>
      </c>
      <c r="H1161" s="10"/>
      <c r="I1161" s="219"/>
      <c r="J1161" s="167" t="s">
        <v>90</v>
      </c>
      <c r="K1161" s="325" t="s">
        <v>2014</v>
      </c>
      <c r="L1161" s="14" t="s">
        <v>1588</v>
      </c>
      <c r="M1161" s="230">
        <f>IF(L1161="Kopman",1.6,1)</f>
        <v>1.6</v>
      </c>
      <c r="N1161" s="168">
        <f>VLOOKUP(K1161,$A$1213:$F$2274,6,FALSE)</f>
        <v>85</v>
      </c>
      <c r="O1161" s="167" t="s">
        <v>61</v>
      </c>
      <c r="P1161" s="10">
        <f>N1161*1.5*M1161</f>
        <v>204</v>
      </c>
      <c r="Q1161" s="10"/>
      <c r="R1161" s="219"/>
      <c r="S1161" s="167" t="s">
        <v>90</v>
      </c>
      <c r="T1161" s="325" t="s">
        <v>441</v>
      </c>
      <c r="V1161" s="230">
        <f t="shared" ref="V1161" si="6190">IF(U1161="Kopman",1.6,1)</f>
        <v>1</v>
      </c>
      <c r="W1161" s="168">
        <f t="shared" ref="W1161:W1165" si="6191">VLOOKUP(T1161,$A$1213:$F$2274,6,FALSE)</f>
        <v>0</v>
      </c>
      <c r="X1161" s="167" t="s">
        <v>61</v>
      </c>
      <c r="Y1161" s="10">
        <f t="shared" ref="Y1161" si="6192">W1161*1.5*V1161</f>
        <v>0</v>
      </c>
      <c r="Z1161" s="10"/>
      <c r="AA1161" s="219"/>
      <c r="AB1161" s="167" t="s">
        <v>90</v>
      </c>
      <c r="AC1161" s="325" t="s">
        <v>3289</v>
      </c>
      <c r="AE1161" s="230">
        <f t="shared" ref="AE1161" si="6193">IF(AD1161="Kopman",1.6,1)</f>
        <v>1</v>
      </c>
      <c r="AF1161" s="168">
        <f t="shared" ref="AF1161:AF1165" si="6194">VLOOKUP(AC1161,$A$1213:$F$2274,6,FALSE)</f>
        <v>0</v>
      </c>
      <c r="AG1161" s="167" t="s">
        <v>61</v>
      </c>
      <c r="AH1161" s="10">
        <f t="shared" ref="AH1161" si="6195">AF1161*1.5*AE1161</f>
        <v>0</v>
      </c>
      <c r="AI1161" s="10"/>
      <c r="AJ1161" s="219"/>
      <c r="AK1161" s="167" t="s">
        <v>90</v>
      </c>
      <c r="AL1161" s="498" t="s">
        <v>1985</v>
      </c>
      <c r="AM1161" s="14" t="s">
        <v>1588</v>
      </c>
      <c r="AN1161" s="230">
        <f t="shared" ref="AN1161" si="6196">IF(AM1161="Kopman",1.6,1)</f>
        <v>1.6</v>
      </c>
      <c r="AO1161" s="168">
        <f t="shared" ref="AO1161:AO1165" si="6197">VLOOKUP(AL1161,$A$1213:$F$2274,6,FALSE)</f>
        <v>0</v>
      </c>
      <c r="AP1161" s="167" t="s">
        <v>61</v>
      </c>
      <c r="AQ1161" s="10">
        <f t="shared" ref="AQ1161" si="6198">AO1161*1.5*AN1161</f>
        <v>0</v>
      </c>
      <c r="AR1161" s="10"/>
      <c r="AS1161" s="219"/>
      <c r="AT1161" s="167" t="s">
        <v>90</v>
      </c>
      <c r="AU1161" s="325" t="s">
        <v>1640</v>
      </c>
      <c r="AW1161" s="230">
        <f t="shared" ref="AW1161" si="6199">IF(AV1161="Kopman",1.6,1)</f>
        <v>1</v>
      </c>
      <c r="AX1161" s="168">
        <f t="shared" ref="AX1161:AX1165" si="6200">VLOOKUP(AU1161,$A$1213:$F$2274,6,FALSE)</f>
        <v>0</v>
      </c>
      <c r="AY1161" s="167" t="s">
        <v>61</v>
      </c>
      <c r="AZ1161" s="10">
        <f t="shared" ref="AZ1161" si="6201">AX1161*1.5*AW1161</f>
        <v>0</v>
      </c>
      <c r="BA1161" s="10"/>
      <c r="BB1161" s="219"/>
      <c r="BC1161" s="167" t="s">
        <v>90</v>
      </c>
      <c r="BD1161" s="325" t="s">
        <v>2451</v>
      </c>
      <c r="BF1161" s="230">
        <f t="shared" ref="BF1161" si="6202">IF(BE1161="Kopman",1.6,1)</f>
        <v>1</v>
      </c>
      <c r="BG1161" s="168">
        <f t="shared" ref="BG1161:BG1165" si="6203">VLOOKUP(BD1161,$A$1213:$F$2274,6,FALSE)</f>
        <v>91</v>
      </c>
      <c r="BH1161" s="167" t="s">
        <v>61</v>
      </c>
      <c r="BI1161" s="10">
        <f t="shared" ref="BI1161" si="6204">BG1161*1.5*BF1161</f>
        <v>136.5</v>
      </c>
      <c r="BJ1161" s="10"/>
      <c r="BK1161" s="219"/>
      <c r="BL1161" s="167" t="s">
        <v>90</v>
      </c>
      <c r="BM1161" s="325" t="s">
        <v>2451</v>
      </c>
      <c r="BO1161" s="230">
        <f t="shared" ref="BO1161" si="6205">IF(BN1161="Kopman",1.6,1)</f>
        <v>1</v>
      </c>
      <c r="BP1161" s="168">
        <f t="shared" ref="BP1161:BP1165" si="6206">VLOOKUP(BM1161,$A$1213:$F$2274,6,FALSE)</f>
        <v>91</v>
      </c>
      <c r="BQ1161" s="167" t="s">
        <v>61</v>
      </c>
      <c r="BR1161" s="10">
        <f t="shared" ref="BR1161" si="6207">BP1161*1.5*BO1161</f>
        <v>136.5</v>
      </c>
      <c r="BS1161" s="10"/>
      <c r="BT1161" s="219"/>
      <c r="BU1161" s="167" t="s">
        <v>90</v>
      </c>
      <c r="BV1161" s="325" t="s">
        <v>1640</v>
      </c>
      <c r="BX1161" s="230">
        <f t="shared" ref="BX1161" si="6208">IF(BW1161="Kopman",1.6,1)</f>
        <v>1</v>
      </c>
      <c r="BY1161" s="168">
        <f t="shared" ref="BY1161:BY1165" si="6209">VLOOKUP(BV1161,$A$1213:$F$2274,6,FALSE)</f>
        <v>0</v>
      </c>
      <c r="BZ1161" s="167" t="s">
        <v>61</v>
      </c>
      <c r="CA1161" s="10">
        <f t="shared" ref="CA1161" si="6210">BY1161*1.5*BX1161</f>
        <v>0</v>
      </c>
      <c r="CB1161" s="10"/>
      <c r="CC1161" s="219"/>
      <c r="CD1161" s="167" t="s">
        <v>90</v>
      </c>
      <c r="CE1161" s="325" t="s">
        <v>454</v>
      </c>
      <c r="CG1161" s="230">
        <f t="shared" ref="CG1161" si="6211">IF(CF1161="Kopman",1.6,1)</f>
        <v>1</v>
      </c>
      <c r="CH1161" s="168">
        <f t="shared" ref="CH1161:CH1165" si="6212">VLOOKUP(CE1161,$A$1213:$F$2274,6,FALSE)</f>
        <v>51</v>
      </c>
      <c r="CI1161" s="167" t="s">
        <v>61</v>
      </c>
      <c r="CJ1161" s="10">
        <f t="shared" ref="CJ1161" si="6213">CH1161*1.5*CG1161</f>
        <v>76.5</v>
      </c>
      <c r="CK1161" s="10"/>
      <c r="CL1161" s="219"/>
      <c r="CM1161" s="167" t="s">
        <v>90</v>
      </c>
      <c r="CN1161" s="325" t="s">
        <v>1640</v>
      </c>
      <c r="CP1161" s="230">
        <f t="shared" ref="CP1161" si="6214">IF(CO1161="Kopman",1.6,1)</f>
        <v>1</v>
      </c>
      <c r="CQ1161" s="168">
        <f t="shared" ref="CQ1161:CQ1165" si="6215">VLOOKUP(CN1161,$A$1213:$F$2274,6,FALSE)</f>
        <v>0</v>
      </c>
      <c r="CR1161" s="167" t="s">
        <v>61</v>
      </c>
      <c r="CS1161" s="10">
        <f t="shared" ref="CS1161" si="6216">CQ1161*1.5*CP1161</f>
        <v>0</v>
      </c>
      <c r="CT1161" s="10"/>
      <c r="CU1161" s="219"/>
      <c r="CV1161" s="167" t="s">
        <v>90</v>
      </c>
      <c r="CW1161" s="325" t="s">
        <v>1640</v>
      </c>
      <c r="CY1161" s="230">
        <f t="shared" ref="CY1161" si="6217">IF(CX1161="Kopman",1.6,1)</f>
        <v>1</v>
      </c>
      <c r="CZ1161" s="168">
        <f t="shared" ref="CZ1161:CZ1165" si="6218">VLOOKUP(CW1161,$A$1213:$F$2274,6,FALSE)</f>
        <v>0</v>
      </c>
      <c r="DA1161" s="167" t="s">
        <v>61</v>
      </c>
      <c r="DB1161" s="10">
        <f t="shared" ref="DB1161" si="6219">CZ1161*1.5*CY1161</f>
        <v>0</v>
      </c>
      <c r="DC1161" s="10"/>
      <c r="DD1161" s="219"/>
      <c r="DE1161" s="167" t="s">
        <v>90</v>
      </c>
      <c r="DF1161" s="325" t="s">
        <v>2451</v>
      </c>
      <c r="DH1161" s="230">
        <f t="shared" ref="DH1161" si="6220">IF(DG1161="Kopman",1.6,1)</f>
        <v>1</v>
      </c>
      <c r="DI1161" s="168">
        <f t="shared" ref="DI1161:DI1165" si="6221">VLOOKUP(DF1161,$A$1213:$F$2274,6,FALSE)</f>
        <v>91</v>
      </c>
      <c r="DJ1161" s="167" t="s">
        <v>61</v>
      </c>
      <c r="DK1161" s="10">
        <f t="shared" ref="DK1161" si="6222">DI1161*1.5*DH1161</f>
        <v>136.5</v>
      </c>
      <c r="DL1161" s="10"/>
      <c r="DM1161" s="219"/>
      <c r="DN1161" s="167" t="s">
        <v>90</v>
      </c>
      <c r="DO1161" s="325" t="s">
        <v>2014</v>
      </c>
      <c r="DQ1161" s="230">
        <f t="shared" ref="DQ1161" si="6223">IF(DP1161="Kopman",1.6,1)</f>
        <v>1</v>
      </c>
      <c r="DR1161" s="168">
        <f t="shared" ref="DR1161:DR1165" si="6224">VLOOKUP(DO1161,$A$1213:$F$2274,6,FALSE)</f>
        <v>85</v>
      </c>
      <c r="DS1161" s="167" t="s">
        <v>61</v>
      </c>
      <c r="DT1161" s="10">
        <f t="shared" ref="DT1161" si="6225">DR1161*1.5*DQ1161</f>
        <v>127.5</v>
      </c>
      <c r="DU1161" s="10"/>
      <c r="DV1161" s="219"/>
      <c r="DW1161" s="167" t="s">
        <v>90</v>
      </c>
      <c r="DX1161" s="325" t="s">
        <v>1640</v>
      </c>
      <c r="DZ1161" s="230">
        <f t="shared" ref="DZ1161" si="6226">IF(DY1161="Kopman",1.6,1)</f>
        <v>1</v>
      </c>
      <c r="EA1161" s="168">
        <f t="shared" ref="EA1161:EA1165" si="6227">VLOOKUP(DX1161,$A$1213:$F$2274,6,FALSE)</f>
        <v>0</v>
      </c>
      <c r="EB1161" s="167" t="s">
        <v>61</v>
      </c>
      <c r="EC1161" s="10">
        <f t="shared" ref="EC1161" si="6228">EA1161*1.5*DZ1161</f>
        <v>0</v>
      </c>
      <c r="ED1161" s="10"/>
      <c r="EE1161" s="219"/>
      <c r="EF1161" s="167" t="s">
        <v>90</v>
      </c>
      <c r="EG1161" s="325" t="s">
        <v>1985</v>
      </c>
      <c r="EI1161" s="230">
        <f t="shared" ref="EI1161" si="6229">IF(EH1161="Kopman",1.6,1)</f>
        <v>1</v>
      </c>
      <c r="EJ1161" s="168">
        <f t="shared" ref="EJ1161:EJ1165" si="6230">VLOOKUP(EG1161,$A$1213:$F$2274,6,FALSE)</f>
        <v>0</v>
      </c>
      <c r="EK1161" s="167" t="s">
        <v>61</v>
      </c>
      <c r="EL1161" s="10">
        <f t="shared" ref="EL1161" si="6231">EJ1161*1.5*EI1161</f>
        <v>0</v>
      </c>
      <c r="EM1161" s="10"/>
      <c r="EN1161" s="219"/>
      <c r="EO1161" s="167" t="s">
        <v>90</v>
      </c>
      <c r="EP1161" s="325" t="s">
        <v>1868</v>
      </c>
      <c r="ER1161" s="230">
        <f t="shared" ref="ER1161" si="6232">IF(EQ1161="Kopman",1.6,1)</f>
        <v>1</v>
      </c>
      <c r="ES1161" s="168">
        <f t="shared" ref="ES1161:ES1165" si="6233">VLOOKUP(EP1161,$A$1213:$F$2274,6,FALSE)</f>
        <v>37</v>
      </c>
      <c r="ET1161" s="167" t="s">
        <v>61</v>
      </c>
      <c r="EU1161" s="10">
        <f t="shared" ref="EU1161" si="6234">ES1161*1.5*ER1161</f>
        <v>55.5</v>
      </c>
      <c r="EV1161" s="10"/>
      <c r="EW1161" s="219"/>
      <c r="EX1161" s="167" t="s">
        <v>90</v>
      </c>
      <c r="EY1161" s="325" t="s">
        <v>2014</v>
      </c>
      <c r="FA1161" s="230">
        <f t="shared" ref="FA1161" si="6235">IF(EZ1161="Kopman",1.6,1)</f>
        <v>1</v>
      </c>
      <c r="FB1161" s="168">
        <f t="shared" ref="FB1161:FB1165" si="6236">VLOOKUP(EY1161,$A$1213:$F$2274,6,FALSE)</f>
        <v>85</v>
      </c>
      <c r="FC1161" s="167" t="s">
        <v>61</v>
      </c>
      <c r="FD1161" s="10">
        <f t="shared" ref="FD1161" si="6237">FB1161*1.5*FA1161</f>
        <v>127.5</v>
      </c>
      <c r="FE1161" s="10"/>
      <c r="FF1161" s="219"/>
      <c r="FG1161" s="167" t="s">
        <v>90</v>
      </c>
      <c r="FH1161" s="325" t="s">
        <v>3289</v>
      </c>
      <c r="FJ1161" s="230">
        <f t="shared" ref="FJ1161" si="6238">IF(FI1161="Kopman",1.6,1)</f>
        <v>1</v>
      </c>
      <c r="FK1161" s="168">
        <f t="shared" ref="FK1161:FK1165" si="6239">VLOOKUP(FH1161,$A$1213:$F$2274,6,FALSE)</f>
        <v>0</v>
      </c>
      <c r="FL1161" s="167" t="s">
        <v>61</v>
      </c>
      <c r="FM1161" s="10">
        <f t="shared" ref="FM1161" si="6240">FK1161*1.5*FJ1161</f>
        <v>0</v>
      </c>
      <c r="FN1161" s="10"/>
      <c r="FO1161" s="219"/>
      <c r="FP1161" s="167" t="s">
        <v>90</v>
      </c>
      <c r="FQ1161" s="325" t="s">
        <v>3289</v>
      </c>
      <c r="FS1161" s="230">
        <f t="shared" ref="FS1161" si="6241">IF(FR1161="Kopman",1.6,1)</f>
        <v>1</v>
      </c>
      <c r="FT1161" s="168">
        <f t="shared" ref="FT1161:FT1165" si="6242">VLOOKUP(FQ1161,$A$1213:$F$2274,6,FALSE)</f>
        <v>0</v>
      </c>
      <c r="FU1161" s="167" t="s">
        <v>61</v>
      </c>
      <c r="FV1161" s="10">
        <f t="shared" ref="FV1161" si="6243">FT1161*1.5*FS1161</f>
        <v>0</v>
      </c>
      <c r="FW1161" s="10"/>
      <c r="FX1161" s="219"/>
      <c r="FY1161" s="167" t="s">
        <v>90</v>
      </c>
      <c r="FZ1161" s="325" t="s">
        <v>441</v>
      </c>
      <c r="GB1161" s="230">
        <f t="shared" ref="GB1161" si="6244">IF(GA1161="Kopman",1.6,1)</f>
        <v>1</v>
      </c>
      <c r="GC1161" s="168">
        <f t="shared" ref="GC1161:GC1165" si="6245">VLOOKUP(FZ1161,$A$1213:$F$2274,6,FALSE)</f>
        <v>0</v>
      </c>
      <c r="GD1161" s="167" t="s">
        <v>61</v>
      </c>
      <c r="GE1161" s="10">
        <f t="shared" ref="GE1161" si="6246">GC1161*1.5*GB1161</f>
        <v>0</v>
      </c>
      <c r="GF1161" s="10"/>
      <c r="GG1161" s="219"/>
      <c r="GH1161" s="167" t="s">
        <v>90</v>
      </c>
      <c r="GI1161" s="325" t="s">
        <v>1640</v>
      </c>
      <c r="GK1161" s="230">
        <f t="shared" ref="GK1161" si="6247">IF(GJ1161="Kopman",1.6,1)</f>
        <v>1</v>
      </c>
      <c r="GL1161" s="168">
        <f t="shared" ref="GL1161:GL1165" si="6248">VLOOKUP(GI1161,$A$1213:$F$2274,6,FALSE)</f>
        <v>0</v>
      </c>
      <c r="GM1161" s="167" t="s">
        <v>61</v>
      </c>
      <c r="GN1161" s="10">
        <f t="shared" ref="GN1161" si="6249">GL1161*1.5*GK1161</f>
        <v>0</v>
      </c>
      <c r="GO1161" s="10"/>
      <c r="GP1161" s="219"/>
      <c r="GQ1161" s="167" t="s">
        <v>90</v>
      </c>
      <c r="GR1161" s="325" t="s">
        <v>1640</v>
      </c>
      <c r="GT1161" s="230">
        <f t="shared" ref="GT1161" si="6250">IF(GS1161="Kopman",1.6,1)</f>
        <v>1</v>
      </c>
      <c r="GU1161" s="168">
        <f t="shared" ref="GU1161:GU1165" si="6251">VLOOKUP(GR1161,$A$1213:$F$2274,6,FALSE)</f>
        <v>0</v>
      </c>
      <c r="GV1161" s="167" t="s">
        <v>61</v>
      </c>
      <c r="GW1161" s="10">
        <f t="shared" ref="GW1161" si="6252">GU1161*1.5*GT1161</f>
        <v>0</v>
      </c>
      <c r="GX1161" s="10"/>
      <c r="GY1161" s="219"/>
      <c r="GZ1161" s="167" t="s">
        <v>90</v>
      </c>
      <c r="HA1161" s="325" t="s">
        <v>1644</v>
      </c>
      <c r="HC1161" s="230">
        <f t="shared" ref="HC1161" si="6253">IF(HB1161="Kopman",1.6,1)</f>
        <v>1</v>
      </c>
      <c r="HD1161" s="168">
        <f t="shared" ref="HD1161:HD1165" si="6254">VLOOKUP(HA1161,$A$1213:$F$2274,6,FALSE)</f>
        <v>17</v>
      </c>
      <c r="HE1161" s="167" t="s">
        <v>61</v>
      </c>
      <c r="HF1161" s="10">
        <f t="shared" ref="HF1161" si="6255">HD1161*1.5*HC1161</f>
        <v>25.5</v>
      </c>
      <c r="HG1161" s="10"/>
      <c r="HH1161" s="219"/>
      <c r="HI1161" s="167" t="s">
        <v>90</v>
      </c>
      <c r="HJ1161" s="325" t="s">
        <v>1640</v>
      </c>
      <c r="HL1161" s="230">
        <f t="shared" ref="HL1161" si="6256">IF(HK1161="Kopman",1.6,1)</f>
        <v>1</v>
      </c>
      <c r="HM1161" s="168">
        <f t="shared" ref="HM1161:HM1165" si="6257">VLOOKUP(HJ1161,$A$1213:$F$2274,6,FALSE)</f>
        <v>0</v>
      </c>
      <c r="HN1161" s="167" t="s">
        <v>61</v>
      </c>
      <c r="HO1161" s="10">
        <f t="shared" ref="HO1161" si="6258">HM1161*1.5*HL1161</f>
        <v>0</v>
      </c>
      <c r="HP1161" s="10"/>
      <c r="HQ1161" s="219"/>
      <c r="HR1161" s="167" t="s">
        <v>90</v>
      </c>
      <c r="HS1161" s="325" t="s">
        <v>1640</v>
      </c>
      <c r="HT1161" s="14" t="s">
        <v>1588</v>
      </c>
      <c r="HU1161" s="230">
        <f t="shared" ref="HU1161" si="6259">IF(HT1161="Kopman",1.6,1)</f>
        <v>1.6</v>
      </c>
      <c r="HV1161" s="168">
        <f t="shared" ref="HV1161:HV1165" si="6260">VLOOKUP(HS1161,$A$1213:$F$2274,6,FALSE)</f>
        <v>0</v>
      </c>
      <c r="HW1161" s="167" t="s">
        <v>61</v>
      </c>
      <c r="HX1161" s="10">
        <f t="shared" ref="HX1161" si="6261">HV1161*1.5*HU1161</f>
        <v>0</v>
      </c>
      <c r="HY1161" s="10"/>
      <c r="HZ1161" s="219"/>
      <c r="IA1161" s="167" t="s">
        <v>90</v>
      </c>
      <c r="IB1161" s="325" t="s">
        <v>1704</v>
      </c>
      <c r="ID1161" s="230">
        <f t="shared" ref="ID1161" si="6262">IF(IC1161="Kopman",1.6,1)</f>
        <v>1</v>
      </c>
      <c r="IE1161" s="168">
        <f t="shared" ref="IE1161:IE1165" si="6263">VLOOKUP(IB1161,$A$1213:$F$2274,6,FALSE)</f>
        <v>0</v>
      </c>
      <c r="IF1161" s="167" t="s">
        <v>61</v>
      </c>
      <c r="IG1161" s="10">
        <f t="shared" ref="IG1161" si="6264">IE1161*1.5*ID1161</f>
        <v>0</v>
      </c>
      <c r="IH1161" s="10"/>
      <c r="II1161" s="219"/>
      <c r="IJ1161" s="167" t="s">
        <v>90</v>
      </c>
      <c r="IK1161" s="325" t="s">
        <v>1939</v>
      </c>
      <c r="IM1161" s="230">
        <f t="shared" ref="IM1161" si="6265">IF(IL1161="Kopman",1.6,1)</f>
        <v>1</v>
      </c>
      <c r="IN1161" s="168">
        <f t="shared" ref="IN1161:IN1165" si="6266">VLOOKUP(IK1161,$A$1213:$F$2274,6,FALSE)</f>
        <v>54</v>
      </c>
      <c r="IO1161" s="167" t="s">
        <v>61</v>
      </c>
      <c r="IP1161" s="10">
        <f t="shared" ref="IP1161" si="6267">IN1161*1.5*IM1161</f>
        <v>81</v>
      </c>
      <c r="IQ1161" s="10"/>
      <c r="IR1161" s="219"/>
      <c r="IS1161" s="167" t="s">
        <v>90</v>
      </c>
      <c r="IT1161" s="325" t="s">
        <v>1640</v>
      </c>
      <c r="IV1161" s="230">
        <f t="shared" ref="IV1161" si="6268">IF(IU1161="Kopman",1.6,1)</f>
        <v>1</v>
      </c>
      <c r="IW1161" s="168">
        <f t="shared" ref="IW1161:IW1165" si="6269">VLOOKUP(IT1161,$A$1213:$F$2274,6,FALSE)</f>
        <v>0</v>
      </c>
      <c r="IX1161" s="167" t="s">
        <v>61</v>
      </c>
      <c r="IY1161" s="10">
        <f t="shared" ref="IY1161" si="6270">IW1161*1.5*IV1161</f>
        <v>0</v>
      </c>
      <c r="IZ1161" s="10"/>
      <c r="JA1161" s="219"/>
      <c r="JB1161" s="167" t="s">
        <v>90</v>
      </c>
      <c r="JC1161" s="500" t="s">
        <v>441</v>
      </c>
      <c r="JE1161" s="230">
        <f t="shared" ref="JE1161" si="6271">IF(JD1161="Kopman",1.6,1)</f>
        <v>1</v>
      </c>
      <c r="JF1161" s="168">
        <f t="shared" ref="JF1161:JF1165" si="6272">VLOOKUP(JC1161,$A$1213:$F$2274,6,FALSE)</f>
        <v>0</v>
      </c>
      <c r="JG1161" s="167" t="s">
        <v>61</v>
      </c>
      <c r="JH1161" s="10">
        <f t="shared" ref="JH1161" si="6273">JF1161*1.5*JE1161</f>
        <v>0</v>
      </c>
      <c r="JI1161" s="10"/>
      <c r="JJ1161" s="219"/>
      <c r="JK1161" s="167" t="s">
        <v>90</v>
      </c>
      <c r="JL1161" s="500" t="s">
        <v>441</v>
      </c>
      <c r="JN1161" s="230">
        <f t="shared" ref="JN1161" si="6274">IF(JM1161="Kopman",1.6,1)</f>
        <v>1</v>
      </c>
      <c r="JO1161" s="168">
        <f t="shared" ref="JO1161:JO1165" si="6275">VLOOKUP(JL1161,$A$1213:$F$2274,6,FALSE)</f>
        <v>0</v>
      </c>
      <c r="JP1161" s="167" t="s">
        <v>61</v>
      </c>
      <c r="JQ1161" s="10">
        <f t="shared" ref="JQ1161" si="6276">JO1161*1.5*JN1161</f>
        <v>0</v>
      </c>
      <c r="JR1161" s="10"/>
      <c r="JS1161" s="219"/>
      <c r="JT1161" s="167" t="s">
        <v>90</v>
      </c>
      <c r="JU1161" s="500" t="s">
        <v>3052</v>
      </c>
      <c r="JW1161" s="230">
        <f t="shared" ref="JW1161" si="6277">IF(JV1161="Kopman",1.6,1)</f>
        <v>1</v>
      </c>
      <c r="JX1161" s="168">
        <f t="shared" ref="JX1161:JX1165" si="6278">VLOOKUP(JU1161,$A$1213:$F$2274,6,FALSE)</f>
        <v>61</v>
      </c>
      <c r="JY1161" s="167" t="s">
        <v>61</v>
      </c>
      <c r="JZ1161" s="10">
        <f t="shared" ref="JZ1161" si="6279">JX1161*1.5*JW1161</f>
        <v>91.5</v>
      </c>
      <c r="KA1161" s="10"/>
      <c r="KB1161" s="219"/>
      <c r="KC1161" s="167" t="s">
        <v>90</v>
      </c>
      <c r="KD1161" s="500" t="s">
        <v>1868</v>
      </c>
      <c r="KF1161" s="230">
        <f t="shared" ref="KF1161" si="6280">IF(KE1161="Kopman",1.6,1)</f>
        <v>1</v>
      </c>
      <c r="KG1161" s="168">
        <f t="shared" ref="KG1161:KG1165" si="6281">VLOOKUP(KD1161,$A$1213:$F$2274,6,FALSE)</f>
        <v>37</v>
      </c>
      <c r="KH1161" s="167" t="s">
        <v>61</v>
      </c>
      <c r="KI1161" s="10">
        <f t="shared" ref="KI1161" si="6282">KG1161*1.5*KF1161</f>
        <v>55.5</v>
      </c>
      <c r="KJ1161" s="10"/>
      <c r="KK1161" s="219"/>
      <c r="KL1161" s="167" t="s">
        <v>90</v>
      </c>
      <c r="KM1161" s="500" t="s">
        <v>908</v>
      </c>
      <c r="KO1161" s="230">
        <f t="shared" ref="KO1161" si="6283">IF(KN1161="Kopman",1.6,1)</f>
        <v>1</v>
      </c>
      <c r="KP1161" s="168">
        <f t="shared" ref="KP1161:KP1165" si="6284">VLOOKUP(KM1161,$A$1213:$F$2274,6,FALSE)</f>
        <v>0</v>
      </c>
      <c r="KQ1161" s="167" t="s">
        <v>61</v>
      </c>
      <c r="KR1161" s="10">
        <f t="shared" ref="KR1161" si="6285">KP1161*1.5*KO1161</f>
        <v>0</v>
      </c>
      <c r="KS1161" s="10"/>
      <c r="KT1161" s="219"/>
      <c r="KU1161" s="167" t="s">
        <v>90</v>
      </c>
      <c r="KV1161" s="328" t="s">
        <v>1640</v>
      </c>
      <c r="KX1161" s="230">
        <f t="shared" ref="KX1161" si="6286">IF(KW1161="Kopman",1.6,1)</f>
        <v>1</v>
      </c>
      <c r="KY1161" s="168">
        <f t="shared" ref="KY1161:KY1165" si="6287">VLOOKUP(KV1161,$A$1213:$F$2274,6,FALSE)</f>
        <v>0</v>
      </c>
      <c r="KZ1161" s="167" t="s">
        <v>61</v>
      </c>
      <c r="LA1161" s="10">
        <f t="shared" ref="LA1161" si="6288">KY1161*1.5*KX1161</f>
        <v>0</v>
      </c>
      <c r="LB1161" s="10"/>
      <c r="LC1161" s="219"/>
      <c r="LD1161" s="167" t="s">
        <v>90</v>
      </c>
      <c r="LE1161" s="500" t="s">
        <v>2014</v>
      </c>
      <c r="LF1161" s="14" t="s">
        <v>1588</v>
      </c>
      <c r="LG1161" s="230">
        <f t="shared" ref="LG1161" si="6289">IF(LF1161="Kopman",1.6,1)</f>
        <v>1.6</v>
      </c>
      <c r="LH1161" s="168">
        <f t="shared" ref="LH1161:LH1165" si="6290">VLOOKUP(LE1161,$A$1213:$F$2274,6,FALSE)</f>
        <v>85</v>
      </c>
      <c r="LI1161" s="167" t="s">
        <v>61</v>
      </c>
      <c r="LJ1161" s="10">
        <f t="shared" ref="LJ1161" si="6291">LH1161*1.5*LG1161</f>
        <v>204</v>
      </c>
      <c r="LK1161" s="10"/>
      <c r="LL1161" s="219"/>
      <c r="LM1161" s="167" t="s">
        <v>90</v>
      </c>
      <c r="LN1161" s="500" t="s">
        <v>2413</v>
      </c>
      <c r="LP1161" s="230">
        <f t="shared" ref="LP1161" si="6292">IF(LO1161="Kopman",1.6,1)</f>
        <v>1</v>
      </c>
      <c r="LQ1161" s="168">
        <f t="shared" ref="LQ1161:LQ1165" si="6293">VLOOKUP(LN1161,$A$1213:$F$2274,6,FALSE)</f>
        <v>7</v>
      </c>
      <c r="LR1161" s="167" t="s">
        <v>61</v>
      </c>
      <c r="LS1161" s="10">
        <f t="shared" ref="LS1161" si="6294">LQ1161*1.5*LP1161</f>
        <v>10.5</v>
      </c>
      <c r="LT1161" s="10"/>
      <c r="LU1161" s="219"/>
      <c r="LV1161" s="167" t="s">
        <v>90</v>
      </c>
      <c r="LW1161" s="500" t="s">
        <v>1640</v>
      </c>
      <c r="LY1161" s="230">
        <f t="shared" ref="LY1161" si="6295">IF(LX1161="Kopman",1.6,1)</f>
        <v>1</v>
      </c>
      <c r="LZ1161" s="168">
        <f t="shared" ref="LZ1161:LZ1165" si="6296">VLOOKUP(LW1161,$A$1213:$F$2274,6,FALSE)</f>
        <v>0</v>
      </c>
      <c r="MA1161" s="167" t="s">
        <v>61</v>
      </c>
      <c r="MB1161" s="10">
        <f t="shared" ref="MB1161" si="6297">LZ1161*1.5*LY1161</f>
        <v>0</v>
      </c>
      <c r="MC1161" s="10"/>
      <c r="MD1161" s="219"/>
      <c r="ME1161" s="167" t="s">
        <v>90</v>
      </c>
      <c r="MF1161" s="500" t="s">
        <v>1087</v>
      </c>
      <c r="MH1161" s="230">
        <f t="shared" ref="MH1161" si="6298">IF(MG1161="Kopman",1.6,1)</f>
        <v>1</v>
      </c>
      <c r="MI1161" s="168">
        <f t="shared" ref="MI1161:MI1165" si="6299">VLOOKUP(MF1161,$A$1213:$F$2274,6,FALSE)</f>
        <v>0</v>
      </c>
      <c r="MJ1161" s="167" t="s">
        <v>61</v>
      </c>
      <c r="MK1161" s="10">
        <f t="shared" ref="MK1161" si="6300">MI1161*1.5*MH1161</f>
        <v>0</v>
      </c>
      <c r="ML1161" s="10"/>
      <c r="MM1161" s="219"/>
      <c r="MN1161" s="167" t="s">
        <v>90</v>
      </c>
      <c r="MO1161" s="328" t="s">
        <v>1985</v>
      </c>
      <c r="MQ1161" s="230">
        <f t="shared" ref="MQ1161" si="6301">IF(MP1161="Kopman",1.6,1)</f>
        <v>1</v>
      </c>
      <c r="MR1161" s="168">
        <f t="shared" ref="MR1161:MR1165" si="6302">VLOOKUP(MO1161,$A$1213:$F$2274,6,FALSE)</f>
        <v>0</v>
      </c>
      <c r="MS1161" s="167" t="s">
        <v>61</v>
      </c>
      <c r="MT1161" s="10">
        <f t="shared" ref="MT1161" si="6303">MR1161*1.5*MQ1161</f>
        <v>0</v>
      </c>
      <c r="MU1161" s="10"/>
      <c r="MV1161" s="219"/>
      <c r="MW1161" s="167" t="s">
        <v>90</v>
      </c>
      <c r="MX1161" s="500" t="s">
        <v>3052</v>
      </c>
      <c r="MZ1161" s="230">
        <f t="shared" ref="MZ1161" si="6304">IF(MY1161="Kopman",1.6,1)</f>
        <v>1</v>
      </c>
      <c r="NA1161" s="168">
        <f t="shared" ref="NA1161:NA1165" si="6305">VLOOKUP(MX1161,$A$1213:$F$2274,6,FALSE)</f>
        <v>61</v>
      </c>
      <c r="NB1161" s="167" t="s">
        <v>61</v>
      </c>
      <c r="NC1161" s="10">
        <f t="shared" ref="NC1161" si="6306">NA1161*1.5*MZ1161</f>
        <v>91.5</v>
      </c>
      <c r="ND1161" s="10"/>
      <c r="NE1161" s="219"/>
      <c r="NF1161" s="167" t="s">
        <v>90</v>
      </c>
      <c r="NG1161" s="500" t="s">
        <v>3289</v>
      </c>
      <c r="NI1161" s="230">
        <f t="shared" ref="NI1161" si="6307">IF(NH1161="Kopman",1.6,1)</f>
        <v>1</v>
      </c>
      <c r="NJ1161" s="168">
        <f t="shared" ref="NJ1161:NJ1165" si="6308">VLOOKUP(NG1161,$A$1213:$F$2274,6,FALSE)</f>
        <v>0</v>
      </c>
      <c r="NK1161" s="167" t="s">
        <v>61</v>
      </c>
      <c r="NL1161" s="10">
        <f t="shared" ref="NL1161" si="6309">NJ1161*1.5*NI1161</f>
        <v>0</v>
      </c>
      <c r="NM1161" s="10"/>
      <c r="NN1161" s="219"/>
      <c r="NO1161" s="167" t="s">
        <v>90</v>
      </c>
      <c r="NP1161" s="500" t="s">
        <v>1640</v>
      </c>
      <c r="NR1161" s="230">
        <f t="shared" ref="NR1161" si="6310">IF(NQ1161="Kopman",1.6,1)</f>
        <v>1</v>
      </c>
      <c r="NS1161" s="168">
        <f t="shared" ref="NS1161:NS1165" si="6311">VLOOKUP(NP1161,$A$1213:$F$2274,6,FALSE)</f>
        <v>0</v>
      </c>
      <c r="NT1161" s="167" t="s">
        <v>61</v>
      </c>
      <c r="NU1161" s="10">
        <f t="shared" ref="NU1161" si="6312">NS1161*1.5*NR1161</f>
        <v>0</v>
      </c>
      <c r="NV1161" s="10"/>
      <c r="NW1161" s="219"/>
      <c r="NX1161" s="167" t="s">
        <v>90</v>
      </c>
      <c r="NY1161" s="500" t="s">
        <v>1640</v>
      </c>
      <c r="OA1161" s="230">
        <f t="shared" ref="OA1161" si="6313">IF(NZ1161="Kopman",1.6,1)</f>
        <v>1</v>
      </c>
      <c r="OB1161" s="168">
        <f t="shared" ref="OB1161:OB1165" si="6314">VLOOKUP(NY1161,$A$1213:$F$2274,6,FALSE)</f>
        <v>0</v>
      </c>
      <c r="OC1161" s="167" t="s">
        <v>61</v>
      </c>
      <c r="OD1161" s="10">
        <f t="shared" ref="OD1161" si="6315">OB1161*1.5*OA1161</f>
        <v>0</v>
      </c>
      <c r="OE1161" s="10"/>
      <c r="OF1161" s="219"/>
      <c r="OG1161" s="167" t="s">
        <v>90</v>
      </c>
      <c r="OH1161" s="500" t="s">
        <v>454</v>
      </c>
      <c r="OJ1161" s="230">
        <f t="shared" ref="OJ1161" si="6316">IF(OI1161="Kopman",1.6,1)</f>
        <v>1</v>
      </c>
      <c r="OK1161" s="168">
        <f t="shared" ref="OK1161:OK1165" si="6317">VLOOKUP(OH1161,$A$1213:$F$2274,6,FALSE)</f>
        <v>51</v>
      </c>
      <c r="OL1161" s="167" t="s">
        <v>61</v>
      </c>
      <c r="OM1161" s="10">
        <f t="shared" ref="OM1161" si="6318">OK1161*1.5*OJ1161</f>
        <v>76.5</v>
      </c>
      <c r="ON1161" s="10"/>
      <c r="OO1161" s="219"/>
      <c r="OP1161" s="167" t="s">
        <v>90</v>
      </c>
      <c r="OQ1161" s="500" t="s">
        <v>3289</v>
      </c>
      <c r="OS1161" s="230">
        <f t="shared" ref="OS1161" si="6319">IF(OR1161="Kopman",1.6,1)</f>
        <v>1</v>
      </c>
      <c r="OT1161" s="168">
        <f t="shared" ref="OT1161:OT1165" si="6320">VLOOKUP(OQ1161,$A$1213:$F$2274,6,FALSE)</f>
        <v>0</v>
      </c>
      <c r="OU1161" s="167" t="s">
        <v>61</v>
      </c>
      <c r="OV1161" s="10">
        <f t="shared" ref="OV1161" si="6321">OT1161*1.5*OS1161</f>
        <v>0</v>
      </c>
      <c r="OW1161" s="10"/>
      <c r="OX1161" s="219"/>
      <c r="OY1161" s="167" t="s">
        <v>90</v>
      </c>
      <c r="OZ1161" s="500" t="s">
        <v>454</v>
      </c>
      <c r="PB1161" s="230">
        <f t="shared" ref="PB1161" si="6322">IF(PA1161="Kopman",1.6,1)</f>
        <v>1</v>
      </c>
      <c r="PC1161" s="168">
        <f t="shared" ref="PC1161:PC1165" si="6323">VLOOKUP(OZ1161,$A$1213:$F$2274,6,FALSE)</f>
        <v>51</v>
      </c>
      <c r="PD1161" s="167" t="s">
        <v>61</v>
      </c>
      <c r="PE1161" s="10">
        <f t="shared" ref="PE1161" si="6324">PC1161*1.5*PB1161</f>
        <v>76.5</v>
      </c>
      <c r="PF1161" s="10"/>
      <c r="PG1161" s="219"/>
      <c r="PH1161" s="167" t="s">
        <v>90</v>
      </c>
      <c r="PI1161" s="500" t="s">
        <v>572</v>
      </c>
      <c r="PK1161" s="230">
        <f t="shared" ref="PK1161" si="6325">IF(PJ1161="Kopman",1.6,1)</f>
        <v>1</v>
      </c>
      <c r="PL1161" s="168">
        <f t="shared" ref="PL1161:PL1165" si="6326">VLOOKUP(PI1161,$A$1213:$F$2274,6,FALSE)</f>
        <v>44</v>
      </c>
      <c r="PM1161" s="167" t="s">
        <v>61</v>
      </c>
      <c r="PN1161" s="10">
        <f t="shared" ref="PN1161" si="6327">PL1161*1.5*PK1161</f>
        <v>66</v>
      </c>
      <c r="PO1161" s="10"/>
      <c r="PP1161" s="219"/>
      <c r="PQ1161" s="167" t="s">
        <v>90</v>
      </c>
      <c r="PR1161" s="500" t="s">
        <v>1640</v>
      </c>
      <c r="PT1161" s="230">
        <f t="shared" ref="PT1161" si="6328">IF(PS1161="Kopman",1.6,1)</f>
        <v>1</v>
      </c>
      <c r="PU1161" s="168">
        <f t="shared" ref="PU1161:PU1165" si="6329">VLOOKUP(PR1161,$A$1213:$F$2274,6,FALSE)</f>
        <v>0</v>
      </c>
      <c r="PV1161" s="167" t="s">
        <v>61</v>
      </c>
      <c r="PW1161" s="10">
        <f t="shared" ref="PW1161" si="6330">PU1161*1.5*PT1161</f>
        <v>0</v>
      </c>
      <c r="PX1161" s="10"/>
      <c r="PY1161" s="219"/>
      <c r="PZ1161" s="167" t="s">
        <v>90</v>
      </c>
      <c r="QA1161" s="500" t="s">
        <v>1640</v>
      </c>
      <c r="QB1161" s="14" t="s">
        <v>1588</v>
      </c>
      <c r="QC1161" s="230">
        <f t="shared" ref="QC1161" si="6331">IF(QB1161="Kopman",1.6,1)</f>
        <v>1.6</v>
      </c>
      <c r="QD1161" s="168">
        <f t="shared" ref="QD1161:QD1165" si="6332">VLOOKUP(QA1161,$A$1213:$F$2274,6,FALSE)</f>
        <v>0</v>
      </c>
      <c r="QE1161" s="167" t="s">
        <v>61</v>
      </c>
      <c r="QF1161" s="10">
        <f t="shared" ref="QF1161" si="6333">QD1161*1.5*QC1161</f>
        <v>0</v>
      </c>
      <c r="QG1161" s="10"/>
      <c r="QH1161" s="219"/>
      <c r="QI1161" s="167" t="s">
        <v>90</v>
      </c>
      <c r="QJ1161" s="500" t="s">
        <v>2451</v>
      </c>
      <c r="QL1161" s="230">
        <f t="shared" ref="QL1161" si="6334">IF(QK1161="Kopman",1.6,1)</f>
        <v>1</v>
      </c>
      <c r="QM1161" s="168">
        <f t="shared" ref="QM1161:QM1165" si="6335">VLOOKUP(QJ1161,$A$1213:$F$2274,6,FALSE)</f>
        <v>91</v>
      </c>
      <c r="QN1161" s="167" t="s">
        <v>61</v>
      </c>
      <c r="QO1161" s="10">
        <f t="shared" ref="QO1161" si="6336">QM1161*1.5*QL1161</f>
        <v>136.5</v>
      </c>
      <c r="QP1161" s="10"/>
      <c r="QQ1161" s="219"/>
      <c r="QR1161" s="167" t="s">
        <v>90</v>
      </c>
      <c r="QS1161" s="500" t="s">
        <v>456</v>
      </c>
      <c r="QU1161" s="230">
        <f t="shared" ref="QU1161" si="6337">IF(QT1161="Kopman",1.6,1)</f>
        <v>1</v>
      </c>
      <c r="QV1161" s="168">
        <f t="shared" ref="QV1161:QV1165" si="6338">VLOOKUP(QS1161,$A$1213:$F$2274,6,FALSE)</f>
        <v>5</v>
      </c>
      <c r="QW1161" s="167" t="s">
        <v>61</v>
      </c>
      <c r="QX1161" s="10">
        <f t="shared" ref="QX1161" si="6339">QV1161*1.5*QU1161</f>
        <v>7.5</v>
      </c>
      <c r="QY1161" s="10"/>
      <c r="QZ1161" s="219"/>
      <c r="RA1161" s="167" t="s">
        <v>90</v>
      </c>
      <c r="RB1161" s="500" t="s">
        <v>2451</v>
      </c>
      <c r="RD1161" s="230">
        <f t="shared" ref="RD1161" si="6340">IF(RC1161="Kopman",1.6,1)</f>
        <v>1</v>
      </c>
      <c r="RE1161" s="168">
        <f t="shared" ref="RE1161:RE1165" si="6341">VLOOKUP(RB1161,$A$1213:$F$2274,6,FALSE)</f>
        <v>91</v>
      </c>
      <c r="RF1161" s="167" t="s">
        <v>61</v>
      </c>
      <c r="RG1161" s="10">
        <f t="shared" ref="RG1161" si="6342">RE1161*1.5*RD1161</f>
        <v>136.5</v>
      </c>
      <c r="RH1161" s="10"/>
      <c r="RI1161" s="219"/>
      <c r="RJ1161" s="167" t="s">
        <v>90</v>
      </c>
      <c r="RK1161" s="500" t="s">
        <v>1985</v>
      </c>
      <c r="RM1161" s="230">
        <f t="shared" ref="RM1161" si="6343">IF(RL1161="Kopman",1.6,1)</f>
        <v>1</v>
      </c>
      <c r="RN1161" s="168">
        <f t="shared" ref="RN1161:RN1165" si="6344">VLOOKUP(RK1161,$A$1213:$F$2274,6,FALSE)</f>
        <v>0</v>
      </c>
      <c r="RO1161" s="167" t="s">
        <v>61</v>
      </c>
      <c r="RP1161" s="10">
        <f t="shared" ref="RP1161" si="6345">RN1161*1.5*RM1161</f>
        <v>0</v>
      </c>
      <c r="RQ1161" s="10"/>
      <c r="RR1161" s="219"/>
      <c r="RS1161" s="167" t="s">
        <v>90</v>
      </c>
      <c r="RT1161" s="500" t="s">
        <v>2433</v>
      </c>
      <c r="RV1161" s="230">
        <f t="shared" ref="RV1161" si="6346">IF(RU1161="Kopman",1.6,1)</f>
        <v>1</v>
      </c>
      <c r="RW1161" s="168">
        <f t="shared" ref="RW1161:RW1165" si="6347">VLOOKUP(RT1161,$A$1213:$F$2274,6,FALSE)</f>
        <v>2</v>
      </c>
      <c r="RX1161" s="167" t="s">
        <v>61</v>
      </c>
      <c r="RY1161" s="10">
        <f t="shared" ref="RY1161" si="6348">RW1161*1.5*RV1161</f>
        <v>3</v>
      </c>
      <c r="RZ1161" s="10"/>
      <c r="SA1161" s="219"/>
      <c r="SB1161" s="167" t="s">
        <v>90</v>
      </c>
      <c r="SC1161" s="500" t="s">
        <v>454</v>
      </c>
      <c r="SE1161" s="230">
        <f t="shared" ref="SE1161" si="6349">IF(SD1161="Kopman",1.6,1)</f>
        <v>1</v>
      </c>
      <c r="SF1161" s="168">
        <f t="shared" ref="SF1161:SF1165" si="6350">VLOOKUP(SC1161,$A$1213:$F$2274,6,FALSE)</f>
        <v>51</v>
      </c>
      <c r="SG1161" s="167" t="s">
        <v>61</v>
      </c>
      <c r="SH1161" s="10">
        <f t="shared" ref="SH1161" si="6351">SF1161*1.5*SE1161</f>
        <v>76.5</v>
      </c>
      <c r="SI1161" s="10"/>
      <c r="SJ1161" s="219"/>
      <c r="SK1161" s="167" t="s">
        <v>90</v>
      </c>
      <c r="SL1161" s="500" t="s">
        <v>454</v>
      </c>
      <c r="SN1161" s="230">
        <f t="shared" ref="SN1161" si="6352">IF(SM1161="Kopman",1.6,1)</f>
        <v>1</v>
      </c>
      <c r="SO1161" s="168">
        <f t="shared" ref="SO1161:SO1165" si="6353">VLOOKUP(SL1161,$A$1213:$F$2274,6,FALSE)</f>
        <v>51</v>
      </c>
      <c r="SP1161" s="167" t="s">
        <v>61</v>
      </c>
      <c r="SQ1161" s="10">
        <f t="shared" ref="SQ1161" si="6354">SO1161*1.5*SN1161</f>
        <v>76.5</v>
      </c>
      <c r="SR1161" s="10"/>
      <c r="SS1161" s="219"/>
      <c r="ST1161" s="167" t="s">
        <v>90</v>
      </c>
      <c r="SU1161" s="500" t="s">
        <v>572</v>
      </c>
      <c r="SW1161" s="230">
        <f t="shared" ref="SW1161" si="6355">IF(SV1161="Kopman",1.6,1)</f>
        <v>1</v>
      </c>
      <c r="SX1161" s="168">
        <f t="shared" ref="SX1161:SX1165" si="6356">VLOOKUP(SU1161,$A$1213:$F$2274,6,FALSE)</f>
        <v>44</v>
      </c>
      <c r="SY1161" s="167" t="s">
        <v>61</v>
      </c>
      <c r="SZ1161" s="10">
        <f t="shared" ref="SZ1161" si="6357">SX1161*1.5*SW1161</f>
        <v>66</v>
      </c>
      <c r="TA1161" s="10"/>
      <c r="TB1161" s="219"/>
      <c r="TC1161" s="167" t="s">
        <v>90</v>
      </c>
      <c r="TD1161" s="500" t="s">
        <v>1640</v>
      </c>
      <c r="TF1161" s="230">
        <f t="shared" ref="TF1161" si="6358">IF(TE1161="Kopman",1.6,1)</f>
        <v>1</v>
      </c>
      <c r="TG1161" s="168">
        <f t="shared" ref="TG1161:TG1165" si="6359">VLOOKUP(TD1161,$A$1213:$F$2274,6,FALSE)</f>
        <v>0</v>
      </c>
      <c r="TH1161" s="167" t="s">
        <v>61</v>
      </c>
      <c r="TI1161" s="10">
        <f t="shared" ref="TI1161" si="6360">TG1161*1.5*TF1161</f>
        <v>0</v>
      </c>
      <c r="TJ1161" s="10"/>
      <c r="TK1161" s="219"/>
      <c r="TL1161" s="167" t="s">
        <v>90</v>
      </c>
      <c r="TM1161" s="328" t="s">
        <v>2379</v>
      </c>
      <c r="TO1161" s="230">
        <f t="shared" ref="TO1161" si="6361">IF(TN1161="Kopman",1.6,1)</f>
        <v>1</v>
      </c>
      <c r="TP1161" s="168">
        <f t="shared" ref="TP1161:TP1165" si="6362">VLOOKUP(TM1161,$A$1213:$F$2274,6,FALSE)</f>
        <v>0</v>
      </c>
      <c r="TQ1161" s="167" t="s">
        <v>61</v>
      </c>
      <c r="TR1161" s="10">
        <f t="shared" ref="TR1161" si="6363">TP1161*1.5*TO1161</f>
        <v>0</v>
      </c>
      <c r="TS1161" s="10"/>
      <c r="TT1161" s="219"/>
      <c r="TU1161" s="167" t="s">
        <v>90</v>
      </c>
      <c r="TV1161" s="500" t="s">
        <v>506</v>
      </c>
      <c r="TX1161" s="230">
        <f t="shared" ref="TX1161" si="6364">IF(TW1161="Kopman",1.6,1)</f>
        <v>1</v>
      </c>
      <c r="TY1161" s="168">
        <f t="shared" ref="TY1161:TY1165" si="6365">VLOOKUP(TV1161,$A$1213:$F$2274,6,FALSE)</f>
        <v>20</v>
      </c>
      <c r="TZ1161" s="167" t="s">
        <v>61</v>
      </c>
      <c r="UA1161" s="10">
        <f t="shared" ref="UA1161" si="6366">TY1161*1.5*TX1161</f>
        <v>30</v>
      </c>
      <c r="UB1161" s="10"/>
      <c r="UC1161" s="219"/>
      <c r="UD1161" s="167" t="s">
        <v>90</v>
      </c>
      <c r="UE1161" s="328" t="s">
        <v>1640</v>
      </c>
      <c r="UG1161" s="230">
        <f t="shared" ref="UG1161" si="6367">IF(UF1161="Kopman",1.6,1)</f>
        <v>1</v>
      </c>
      <c r="UH1161" s="168">
        <f t="shared" ref="UH1161:UH1165" si="6368">VLOOKUP(UE1161,$A$1213:$F$2274,6,FALSE)</f>
        <v>0</v>
      </c>
      <c r="UI1161" s="167" t="s">
        <v>61</v>
      </c>
      <c r="UJ1161" s="10">
        <f t="shared" ref="UJ1161" si="6369">UH1161*1.5*UG1161</f>
        <v>0</v>
      </c>
      <c r="UK1161" s="10"/>
      <c r="UL1161" s="219"/>
      <c r="UM1161" s="167" t="s">
        <v>90</v>
      </c>
      <c r="UN1161" s="500" t="s">
        <v>2451</v>
      </c>
      <c r="UP1161" s="230">
        <f t="shared" ref="UP1161" si="6370">IF(UO1161="Kopman",1.6,1)</f>
        <v>1</v>
      </c>
      <c r="UQ1161" s="168">
        <f t="shared" ref="UQ1161:UQ1165" si="6371">VLOOKUP(UN1161,$A$1213:$F$2274,6,FALSE)</f>
        <v>91</v>
      </c>
      <c r="UR1161" s="167" t="s">
        <v>61</v>
      </c>
      <c r="US1161" s="10">
        <f t="shared" ref="US1161" si="6372">UQ1161*1.5*UP1161</f>
        <v>136.5</v>
      </c>
      <c r="UT1161" s="10"/>
      <c r="UU1161" s="219"/>
      <c r="UV1161" s="167" t="s">
        <v>90</v>
      </c>
      <c r="UW1161" s="500" t="s">
        <v>2451</v>
      </c>
      <c r="UY1161" s="230">
        <f t="shared" ref="UY1161" si="6373">IF(UX1161="Kopman",1.6,1)</f>
        <v>1</v>
      </c>
      <c r="UZ1161" s="168">
        <f t="shared" ref="UZ1161:UZ1165" si="6374">VLOOKUP(UW1161,$A$1213:$F$2274,6,FALSE)</f>
        <v>91</v>
      </c>
      <c r="VA1161" s="167" t="s">
        <v>61</v>
      </c>
      <c r="VB1161" s="10">
        <f t="shared" ref="VB1161" si="6375">UZ1161*1.5*UY1161</f>
        <v>136.5</v>
      </c>
      <c r="VC1161" s="10"/>
      <c r="VD1161" s="219"/>
      <c r="VE1161" s="167" t="s">
        <v>90</v>
      </c>
      <c r="VF1161" s="500" t="s">
        <v>441</v>
      </c>
      <c r="VH1161" s="230">
        <f t="shared" ref="VH1161" si="6376">IF(VG1161="Kopman",1.6,1)</f>
        <v>1</v>
      </c>
      <c r="VI1161" s="168">
        <f t="shared" ref="VI1161:VI1165" si="6377">VLOOKUP(VF1161,$A$1213:$F$2274,6,FALSE)</f>
        <v>0</v>
      </c>
      <c r="VJ1161" s="167" t="s">
        <v>61</v>
      </c>
      <c r="VK1161" s="10">
        <f t="shared" ref="VK1161" si="6378">VI1161*1.5*VH1161</f>
        <v>0</v>
      </c>
      <c r="VL1161" s="10"/>
      <c r="VM1161" s="219"/>
      <c r="VN1161" s="167" t="s">
        <v>90</v>
      </c>
      <c r="VO1161" s="500" t="s">
        <v>2014</v>
      </c>
      <c r="VQ1161" s="230">
        <f t="shared" ref="VQ1161" si="6379">IF(VP1161="Kopman",1.6,1)</f>
        <v>1</v>
      </c>
      <c r="VR1161" s="168">
        <f t="shared" ref="VR1161:VR1165" si="6380">VLOOKUP(VO1161,$A$1213:$F$2274,6,FALSE)</f>
        <v>85</v>
      </c>
      <c r="VS1161" s="167" t="s">
        <v>61</v>
      </c>
      <c r="VT1161" s="10">
        <f t="shared" ref="VT1161" si="6381">VR1161*1.5*VQ1161</f>
        <v>127.5</v>
      </c>
      <c r="VU1161" s="10"/>
      <c r="VV1161" s="219"/>
      <c r="VW1161" s="167" t="s">
        <v>90</v>
      </c>
      <c r="VX1161" s="500" t="s">
        <v>2014</v>
      </c>
      <c r="VZ1161" s="230">
        <f t="shared" ref="VZ1161" si="6382">IF(VY1161="Kopman",1.6,1)</f>
        <v>1</v>
      </c>
      <c r="WA1161" s="168">
        <f t="shared" ref="WA1161:WA1165" si="6383">VLOOKUP(VX1161,$A$1213:$F$2274,6,FALSE)</f>
        <v>85</v>
      </c>
      <c r="WB1161" s="167" t="s">
        <v>61</v>
      </c>
      <c r="WC1161" s="10">
        <f t="shared" ref="WC1161" si="6384">WA1161*1.5*VZ1161</f>
        <v>127.5</v>
      </c>
      <c r="WD1161" s="10"/>
      <c r="WE1161" s="219"/>
      <c r="WF1161" s="167" t="s">
        <v>90</v>
      </c>
      <c r="WG1161" s="500" t="s">
        <v>2014</v>
      </c>
      <c r="WI1161" s="230">
        <f t="shared" ref="WI1161" si="6385">IF(WH1161="Kopman",1.6,1)</f>
        <v>1</v>
      </c>
      <c r="WJ1161" s="168">
        <f t="shared" ref="WJ1161:WJ1165" si="6386">VLOOKUP(WG1161,$A$1213:$F$2274,6,FALSE)</f>
        <v>85</v>
      </c>
      <c r="WK1161" s="167" t="s">
        <v>61</v>
      </c>
      <c r="WL1161" s="10">
        <f t="shared" ref="WL1161" si="6387">WJ1161*1.5*WI1161</f>
        <v>127.5</v>
      </c>
      <c r="WM1161" s="10"/>
      <c r="WN1161" s="219"/>
      <c r="WO1161" s="167" t="s">
        <v>90</v>
      </c>
      <c r="WP1161" s="500" t="s">
        <v>1868</v>
      </c>
      <c r="WR1161" s="230">
        <f t="shared" ref="WR1161" si="6388">IF(WQ1161="Kopman",1.6,1)</f>
        <v>1</v>
      </c>
      <c r="WS1161" s="168">
        <f t="shared" ref="WS1161:WS1165" si="6389">VLOOKUP(WP1161,$A$1213:$F$2274,6,FALSE)</f>
        <v>37</v>
      </c>
      <c r="WT1161" s="167" t="s">
        <v>61</v>
      </c>
      <c r="WU1161" s="10">
        <f t="shared" ref="WU1161" si="6390">WS1161*1.5*WR1161</f>
        <v>55.5</v>
      </c>
      <c r="WV1161" s="10"/>
      <c r="WW1161" s="219"/>
      <c r="WX1161" s="167" t="s">
        <v>90</v>
      </c>
      <c r="WY1161" s="499" t="s">
        <v>441</v>
      </c>
      <c r="XA1161" s="230">
        <f t="shared" ref="XA1161" si="6391">IF(WZ1161="Kopman",1.6,1)</f>
        <v>1</v>
      </c>
      <c r="XB1161" s="168">
        <f t="shared" ref="XB1161:XB1165" si="6392">VLOOKUP(WY1161,$A$1213:$F$2274,6,FALSE)</f>
        <v>0</v>
      </c>
      <c r="XC1161" s="167" t="s">
        <v>61</v>
      </c>
      <c r="XD1161" s="10">
        <f t="shared" ref="XD1161" si="6393">XB1161*1.5*XA1161</f>
        <v>0</v>
      </c>
      <c r="XE1161" s="10"/>
      <c r="XF1161" s="219"/>
      <c r="XG1161" s="167" t="s">
        <v>90</v>
      </c>
      <c r="XH1161" s="500" t="s">
        <v>3289</v>
      </c>
      <c r="XJ1161" s="230">
        <f t="shared" ref="XJ1161" si="6394">IF(XI1161="Kopman",1.6,1)</f>
        <v>1</v>
      </c>
      <c r="XK1161" s="168">
        <f t="shared" ref="XK1161:XK1165" si="6395">VLOOKUP(XH1161,$A$1213:$F$2274,6,FALSE)</f>
        <v>0</v>
      </c>
      <c r="XL1161" s="167" t="s">
        <v>61</v>
      </c>
      <c r="XM1161" s="10">
        <f t="shared" ref="XM1161" si="6396">XK1161*1.5*XJ1161</f>
        <v>0</v>
      </c>
      <c r="XN1161" s="10"/>
      <c r="XO1161" s="219"/>
      <c r="XP1161" s="167" t="s">
        <v>90</v>
      </c>
      <c r="XQ1161" s="500" t="s">
        <v>2451</v>
      </c>
      <c r="XS1161" s="230">
        <f t="shared" ref="XS1161" si="6397">IF(XR1161="Kopman",1.6,1)</f>
        <v>1</v>
      </c>
      <c r="XT1161" s="168">
        <f t="shared" ref="XT1161:XT1165" si="6398">VLOOKUP(XQ1161,$A$1213:$F$2274,6,FALSE)</f>
        <v>91</v>
      </c>
      <c r="XU1161" s="167" t="s">
        <v>61</v>
      </c>
      <c r="XV1161" s="10">
        <f t="shared" ref="XV1161" si="6399">XT1161*1.5*XS1161</f>
        <v>136.5</v>
      </c>
      <c r="XW1161" s="10"/>
      <c r="XX1161" s="219"/>
      <c r="XY1161" s="167" t="s">
        <v>90</v>
      </c>
      <c r="XZ1161" s="500" t="s">
        <v>456</v>
      </c>
      <c r="YB1161" s="230">
        <f t="shared" ref="YB1161" si="6400">IF(YA1161="Kopman",1.6,1)</f>
        <v>1</v>
      </c>
      <c r="YC1161" s="168">
        <f t="shared" ref="YC1161:YC1165" si="6401">VLOOKUP(XZ1161,$A$1213:$F$2274,6,FALSE)</f>
        <v>5</v>
      </c>
      <c r="YD1161" s="167" t="s">
        <v>61</v>
      </c>
      <c r="YE1161" s="10">
        <f t="shared" ref="YE1161" si="6402">YC1161*1.5*YB1161</f>
        <v>7.5</v>
      </c>
      <c r="YF1161" s="10"/>
      <c r="YG1161" s="219"/>
      <c r="YH1161" s="167" t="s">
        <v>90</v>
      </c>
      <c r="YI1161" s="500" t="s">
        <v>458</v>
      </c>
      <c r="YK1161" s="230">
        <f t="shared" ref="YK1161" si="6403">IF(YJ1161="Kopman",1.6,1)</f>
        <v>1</v>
      </c>
      <c r="YL1161" s="168">
        <f t="shared" ref="YL1161:YL1165" si="6404">VLOOKUP(YI1161,$A$1213:$F$2274,6,FALSE)</f>
        <v>0</v>
      </c>
      <c r="YM1161" s="167" t="s">
        <v>61</v>
      </c>
      <c r="YN1161" s="10">
        <f t="shared" ref="YN1161" si="6405">YL1161*1.5*YK1161</f>
        <v>0</v>
      </c>
      <c r="YO1161" s="10"/>
      <c r="YP1161" s="219"/>
      <c r="YQ1161" s="167" t="s">
        <v>90</v>
      </c>
      <c r="YR1161" s="500" t="s">
        <v>1704</v>
      </c>
      <c r="YT1161" s="230">
        <f t="shared" ref="YT1161" si="6406">IF(YS1161="Kopman",1.6,1)</f>
        <v>1</v>
      </c>
      <c r="YU1161" s="168">
        <f t="shared" ref="YU1161:YU1165" si="6407">VLOOKUP(YR1161,$A$1213:$F$2274,6,FALSE)</f>
        <v>0</v>
      </c>
      <c r="YV1161" s="167" t="s">
        <v>61</v>
      </c>
      <c r="YW1161" s="10">
        <f t="shared" ref="YW1161" si="6408">YU1161*1.5*YT1161</f>
        <v>0</v>
      </c>
      <c r="YX1161" s="10"/>
      <c r="YY1161" s="219"/>
      <c r="YZ1161" s="167" t="s">
        <v>90</v>
      </c>
      <c r="ZA1161" s="500" t="s">
        <v>1086</v>
      </c>
      <c r="ZC1161" s="230">
        <f t="shared" ref="ZC1161" si="6409">IF(ZB1161="Kopman",1.6,1)</f>
        <v>1</v>
      </c>
      <c r="ZD1161" s="168">
        <f t="shared" ref="ZD1161:ZD1165" si="6410">VLOOKUP(ZA1161,$A$1213:$F$2274,6,FALSE)</f>
        <v>0</v>
      </c>
      <c r="ZE1161" s="167" t="s">
        <v>61</v>
      </c>
      <c r="ZF1161" s="10">
        <f t="shared" ref="ZF1161" si="6411">ZD1161*1.5*ZC1161</f>
        <v>0</v>
      </c>
      <c r="ZG1161" s="10"/>
      <c r="ZH1161" s="219"/>
      <c r="ZI1161" s="167" t="s">
        <v>90</v>
      </c>
      <c r="ZJ1161" s="500" t="s">
        <v>2014</v>
      </c>
      <c r="ZL1161" s="230">
        <f t="shared" ref="ZL1161" si="6412">IF(ZK1161="Kopman",1.6,1)</f>
        <v>1</v>
      </c>
      <c r="ZM1161" s="168">
        <f t="shared" ref="ZM1161:ZM1165" si="6413">VLOOKUP(ZJ1161,$A$1213:$F$2274,6,FALSE)</f>
        <v>85</v>
      </c>
      <c r="ZN1161" s="167" t="s">
        <v>61</v>
      </c>
      <c r="ZO1161" s="10">
        <f t="shared" ref="ZO1161" si="6414">ZM1161*1.5*ZL1161</f>
        <v>127.5</v>
      </c>
      <c r="ZP1161" s="10"/>
      <c r="ZQ1161" s="219"/>
      <c r="ZR1161" s="167" t="s">
        <v>90</v>
      </c>
      <c r="ZS1161" s="498" t="s">
        <v>1939</v>
      </c>
      <c r="ZU1161" s="230">
        <f t="shared" ref="ZU1161" si="6415">IF(ZT1161="Kopman",1.6,1)</f>
        <v>1</v>
      </c>
      <c r="ZV1161" s="168">
        <f t="shared" ref="ZV1161:ZV1165" si="6416">VLOOKUP(ZS1161,$A$1213:$F$2274,6,FALSE)</f>
        <v>54</v>
      </c>
      <c r="ZW1161" s="167" t="s">
        <v>61</v>
      </c>
      <c r="ZX1161" s="10">
        <f t="shared" ref="ZX1161" si="6417">ZV1161*1.5*ZU1161</f>
        <v>81</v>
      </c>
      <c r="ZY1161" s="10"/>
      <c r="ZZ1161" s="219"/>
      <c r="AAA1161" s="167" t="s">
        <v>90</v>
      </c>
      <c r="AAB1161" s="500" t="s">
        <v>441</v>
      </c>
      <c r="AAC1161" s="14" t="s">
        <v>1588</v>
      </c>
      <c r="AAD1161" s="230">
        <f t="shared" ref="AAD1161" si="6418">IF(AAC1161="Kopman",1.6,1)</f>
        <v>1.6</v>
      </c>
      <c r="AAE1161" s="168">
        <f t="shared" ref="AAE1161:AAE1165" si="6419">VLOOKUP(AAB1161,$A$1213:$F$2274,6,FALSE)</f>
        <v>0</v>
      </c>
      <c r="AAF1161" s="167" t="s">
        <v>61</v>
      </c>
      <c r="AAG1161" s="10">
        <f t="shared" ref="AAG1161" si="6420">AAE1161*1.5*AAD1161</f>
        <v>0</v>
      </c>
      <c r="AAH1161" s="10"/>
      <c r="AAI1161" s="219"/>
      <c r="AAJ1161" s="167" t="s">
        <v>90</v>
      </c>
      <c r="AAK1161" s="500" t="s">
        <v>1086</v>
      </c>
      <c r="AAL1161" s="14" t="s">
        <v>1588</v>
      </c>
      <c r="AAM1161" s="230">
        <f t="shared" ref="AAM1161" si="6421">IF(AAL1161="Kopman",1.6,1)</f>
        <v>1.6</v>
      </c>
      <c r="AAN1161" s="168">
        <f t="shared" ref="AAN1161:AAN1165" si="6422">VLOOKUP(AAK1161,$A$1213:$F$2274,6,FALSE)</f>
        <v>0</v>
      </c>
      <c r="AAO1161" s="167" t="s">
        <v>61</v>
      </c>
      <c r="AAP1161" s="10">
        <f t="shared" ref="AAP1161" si="6423">AAN1161*1.5*AAM1161</f>
        <v>0</v>
      </c>
      <c r="AAQ1161" s="10"/>
      <c r="AAR1161" s="219"/>
      <c r="AAS1161" s="167" t="s">
        <v>90</v>
      </c>
      <c r="AAT1161" s="500" t="s">
        <v>908</v>
      </c>
      <c r="AAV1161" s="230">
        <f t="shared" ref="AAV1161" si="6424">IF(AAU1161="Kopman",1.6,1)</f>
        <v>1</v>
      </c>
      <c r="AAW1161" s="168">
        <f t="shared" ref="AAW1161:AAW1165" si="6425">VLOOKUP(AAT1161,$A$1213:$F$2274,6,FALSE)</f>
        <v>0</v>
      </c>
      <c r="AAX1161" s="167" t="s">
        <v>61</v>
      </c>
      <c r="AAY1161" s="10">
        <f t="shared" ref="AAY1161" si="6426">AAW1161*1.5*AAV1161</f>
        <v>0</v>
      </c>
      <c r="AAZ1161" s="10"/>
      <c r="ABA1161" s="219"/>
      <c r="ABB1161" s="167" t="s">
        <v>90</v>
      </c>
      <c r="ABC1161" s="500" t="s">
        <v>2014</v>
      </c>
      <c r="ABE1161" s="230">
        <f t="shared" ref="ABE1161" si="6427">IF(ABD1161="Kopman",1.6,1)</f>
        <v>1</v>
      </c>
      <c r="ABF1161" s="168">
        <f t="shared" ref="ABF1161:ABF1165" si="6428">VLOOKUP(ABC1161,$A$1213:$F$2274,6,FALSE)</f>
        <v>85</v>
      </c>
      <c r="ABG1161" s="167" t="s">
        <v>61</v>
      </c>
      <c r="ABH1161" s="10">
        <f t="shared" ref="ABH1161" si="6429">ABF1161*1.5*ABE1161</f>
        <v>127.5</v>
      </c>
      <c r="ABI1161" s="10"/>
      <c r="ABJ1161" s="219"/>
      <c r="ABK1161" s="167" t="s">
        <v>90</v>
      </c>
      <c r="ABL1161" s="500" t="s">
        <v>456</v>
      </c>
      <c r="ABN1161" s="230">
        <f t="shared" ref="ABN1161" si="6430">IF(ABM1161="Kopman",1.6,1)</f>
        <v>1</v>
      </c>
      <c r="ABO1161" s="168">
        <f t="shared" ref="ABO1161:ABO1165" si="6431">VLOOKUP(ABL1161,$A$1213:$F$2274,6,FALSE)</f>
        <v>5</v>
      </c>
      <c r="ABP1161" s="167" t="s">
        <v>61</v>
      </c>
      <c r="ABQ1161" s="10">
        <f t="shared" ref="ABQ1161" si="6432">ABO1161*1.5*ABN1161</f>
        <v>7.5</v>
      </c>
      <c r="ABR1161" s="10"/>
      <c r="ABS1161" s="219"/>
      <c r="ABT1161" s="167" t="s">
        <v>90</v>
      </c>
      <c r="ABU1161" s="498" t="s">
        <v>1640</v>
      </c>
      <c r="ABW1161" s="230">
        <f t="shared" ref="ABW1161" si="6433">IF(ABV1161="Kopman",1.6,1)</f>
        <v>1</v>
      </c>
      <c r="ABX1161" s="168">
        <f t="shared" ref="ABX1161:ABX1165" si="6434">VLOOKUP(ABU1161,$A$1213:$F$2274,6,FALSE)</f>
        <v>0</v>
      </c>
      <c r="ABY1161" s="167" t="s">
        <v>61</v>
      </c>
      <c r="ABZ1161" s="10">
        <f t="shared" ref="ABZ1161" si="6435">ABX1161*1.5*ABW1161</f>
        <v>0</v>
      </c>
      <c r="ACA1161" s="10"/>
      <c r="ACB1161" s="219"/>
      <c r="ACC1161" s="167" t="s">
        <v>90</v>
      </c>
      <c r="ACD1161" s="500" t="s">
        <v>3289</v>
      </c>
      <c r="ACF1161" s="230">
        <f t="shared" ref="ACF1161" si="6436">IF(ACE1161="Kopman",1.6,1)</f>
        <v>1</v>
      </c>
      <c r="ACG1161" s="168">
        <f t="shared" ref="ACG1161:ACG1165" si="6437">VLOOKUP(ACD1161,$A$1213:$F$2274,6,FALSE)</f>
        <v>0</v>
      </c>
      <c r="ACH1161" s="167" t="s">
        <v>61</v>
      </c>
      <c r="ACI1161" s="10">
        <f t="shared" ref="ACI1161" si="6438">ACG1161*1.5*ACF1161</f>
        <v>0</v>
      </c>
      <c r="ACJ1161" s="10"/>
      <c r="ACK1161" s="219"/>
      <c r="ACL1161" s="167" t="s">
        <v>90</v>
      </c>
      <c r="ACM1161" s="500" t="s">
        <v>572</v>
      </c>
      <c r="ACO1161" s="230">
        <f t="shared" ref="ACO1161" si="6439">IF(ACN1161="Kopman",1.6,1)</f>
        <v>1</v>
      </c>
      <c r="ACP1161" s="168">
        <f t="shared" ref="ACP1161:ACP1165" si="6440">VLOOKUP(ACM1161,$A$1213:$F$2274,6,FALSE)</f>
        <v>44</v>
      </c>
      <c r="ACQ1161" s="167" t="s">
        <v>61</v>
      </c>
      <c r="ACR1161" s="10">
        <f t="shared" ref="ACR1161" si="6441">ACP1161*1.5*ACO1161</f>
        <v>66</v>
      </c>
      <c r="ACS1161" s="10"/>
      <c r="ACT1161" s="219"/>
      <c r="ACU1161" s="167" t="s">
        <v>90</v>
      </c>
      <c r="ACV1161" s="500" t="s">
        <v>1985</v>
      </c>
      <c r="ACX1161" s="230">
        <f t="shared" ref="ACX1161" si="6442">IF(ACW1161="Kopman",1.6,1)</f>
        <v>1</v>
      </c>
      <c r="ACY1161" s="168">
        <f t="shared" ref="ACY1161:ACY1165" si="6443">VLOOKUP(ACV1161,$A$1213:$F$2274,6,FALSE)</f>
        <v>0</v>
      </c>
      <c r="ACZ1161" s="167" t="s">
        <v>61</v>
      </c>
      <c r="ADA1161" s="10">
        <f t="shared" ref="ADA1161" si="6444">ACY1161*1.5*ACX1161</f>
        <v>0</v>
      </c>
      <c r="ADB1161" s="10"/>
      <c r="ADC1161" s="219"/>
      <c r="ADD1161" s="167" t="s">
        <v>90</v>
      </c>
      <c r="ADE1161" s="500" t="s">
        <v>1640</v>
      </c>
      <c r="ADG1161" s="230">
        <f t="shared" ref="ADG1161" si="6445">IF(ADF1161="Kopman",1.6,1)</f>
        <v>1</v>
      </c>
      <c r="ADH1161" s="168">
        <f t="shared" ref="ADH1161:ADH1165" si="6446">VLOOKUP(ADE1161,$A$1213:$F$2274,6,FALSE)</f>
        <v>0</v>
      </c>
      <c r="ADI1161" s="167" t="s">
        <v>61</v>
      </c>
      <c r="ADJ1161" s="10">
        <f t="shared" ref="ADJ1161" si="6447">ADH1161*1.5*ADG1161</f>
        <v>0</v>
      </c>
      <c r="ADK1161" s="10"/>
      <c r="ADL1161" s="219"/>
      <c r="ADM1161" s="167" t="s">
        <v>90</v>
      </c>
      <c r="ADN1161" s="500" t="s">
        <v>2014</v>
      </c>
      <c r="ADP1161" s="230">
        <f t="shared" ref="ADP1161" si="6448">IF(ADO1161="Kopman",1.6,1)</f>
        <v>1</v>
      </c>
      <c r="ADQ1161" s="168">
        <f t="shared" ref="ADQ1161:ADQ1165" si="6449">VLOOKUP(ADN1161,$A$1213:$F$2274,6,FALSE)</f>
        <v>85</v>
      </c>
      <c r="ADR1161" s="167" t="s">
        <v>61</v>
      </c>
      <c r="ADS1161" s="10">
        <f t="shared" ref="ADS1161" si="6450">ADQ1161*1.5*ADP1161</f>
        <v>127.5</v>
      </c>
      <c r="ADT1161" s="10"/>
      <c r="ADU1161" s="219"/>
      <c r="ADV1161" s="167" t="s">
        <v>90</v>
      </c>
      <c r="ADW1161" s="328" t="s">
        <v>441</v>
      </c>
      <c r="ADY1161" s="230">
        <f t="shared" ref="ADY1161" si="6451">IF(ADX1161="Kopman",1.6,1)</f>
        <v>1</v>
      </c>
      <c r="ADZ1161" s="168">
        <f t="shared" ref="ADZ1161:ADZ1165" si="6452">VLOOKUP(ADW1161,$A$1213:$F$2274,6,FALSE)</f>
        <v>0</v>
      </c>
      <c r="AEA1161" s="167" t="s">
        <v>61</v>
      </c>
      <c r="AEB1161" s="10">
        <f t="shared" ref="AEB1161" si="6453">ADZ1161*1.5*ADY1161</f>
        <v>0</v>
      </c>
      <c r="AEC1161" s="10"/>
      <c r="AED1161" s="219"/>
      <c r="AEE1161" s="167" t="s">
        <v>90</v>
      </c>
      <c r="AEF1161" s="500" t="s">
        <v>441</v>
      </c>
      <c r="AEH1161" s="230">
        <f t="shared" ref="AEH1161" si="6454">IF(AEG1161="Kopman",1.6,1)</f>
        <v>1</v>
      </c>
      <c r="AEI1161" s="168">
        <f t="shared" ref="AEI1161:AEI1165" si="6455">VLOOKUP(AEF1161,$A$1213:$F$2274,6,FALSE)</f>
        <v>0</v>
      </c>
      <c r="AEJ1161" s="167" t="s">
        <v>61</v>
      </c>
      <c r="AEK1161" s="10">
        <f t="shared" ref="AEK1161" si="6456">AEI1161*1.5*AEH1161</f>
        <v>0</v>
      </c>
      <c r="AEL1161" s="10"/>
      <c r="AEM1161" s="219"/>
      <c r="AEN1161" s="167" t="s">
        <v>90</v>
      </c>
      <c r="AEO1161" s="500" t="s">
        <v>1939</v>
      </c>
      <c r="AEQ1161" s="230">
        <f t="shared" ref="AEQ1161" si="6457">IF(AEP1161="Kopman",1.6,1)</f>
        <v>1</v>
      </c>
      <c r="AER1161" s="168">
        <f t="shared" ref="AER1161:AER1165" si="6458">VLOOKUP(AEO1161,$A$1213:$F$2274,6,FALSE)</f>
        <v>54</v>
      </c>
      <c r="AES1161" s="167" t="s">
        <v>61</v>
      </c>
      <c r="AET1161" s="10">
        <f t="shared" ref="AET1161" si="6459">AER1161*1.5*AEQ1161</f>
        <v>81</v>
      </c>
      <c r="AEU1161" s="10"/>
      <c r="AEV1161" s="219"/>
      <c r="AEW1161" s="167" t="s">
        <v>90</v>
      </c>
      <c r="AEX1161" s="500" t="s">
        <v>1939</v>
      </c>
      <c r="AEY1161" s="14" t="s">
        <v>1588</v>
      </c>
      <c r="AEZ1161" s="230">
        <f t="shared" ref="AEZ1161" si="6460">IF(AEY1161="Kopman",1.6,1)</f>
        <v>1.6</v>
      </c>
      <c r="AFA1161" s="168">
        <f t="shared" ref="AFA1161:AFA1165" si="6461">VLOOKUP(AEX1161,$A$1213:$F$2274,6,FALSE)</f>
        <v>54</v>
      </c>
      <c r="AFB1161" s="167" t="s">
        <v>61</v>
      </c>
      <c r="AFC1161" s="10">
        <f t="shared" ref="AFC1161" si="6462">AFA1161*1.5*AEZ1161</f>
        <v>129.6</v>
      </c>
      <c r="AFD1161" s="10"/>
      <c r="AFE1161" s="219"/>
      <c r="AFF1161" s="167" t="s">
        <v>90</v>
      </c>
      <c r="AFG1161" s="500" t="s">
        <v>456</v>
      </c>
      <c r="AFI1161" s="230">
        <f t="shared" ref="AFI1161" si="6463">IF(AFH1161="Kopman",1.6,1)</f>
        <v>1</v>
      </c>
      <c r="AFJ1161" s="168">
        <f t="shared" ref="AFJ1161:AFJ1165" si="6464">VLOOKUP(AFG1161,$A$1213:$F$2274,6,FALSE)</f>
        <v>5</v>
      </c>
      <c r="AFK1161" s="167" t="s">
        <v>61</v>
      </c>
      <c r="AFL1161" s="10">
        <f t="shared" ref="AFL1161" si="6465">AFJ1161*1.5*AFI1161</f>
        <v>7.5</v>
      </c>
      <c r="AFM1161" s="10"/>
      <c r="AFN1161" s="219"/>
      <c r="AFO1161" s="167" t="s">
        <v>90</v>
      </c>
      <c r="AFP1161" s="500" t="s">
        <v>583</v>
      </c>
      <c r="AFR1161" s="230">
        <f t="shared" ref="AFR1161" si="6466">IF(AFQ1161="Kopman",1.6,1)</f>
        <v>1</v>
      </c>
      <c r="AFS1161" s="168">
        <f t="shared" ref="AFS1161:AFS1165" si="6467">VLOOKUP(AFP1161,$A$1213:$F$2274,6,FALSE)</f>
        <v>9</v>
      </c>
      <c r="AFT1161" s="167" t="s">
        <v>61</v>
      </c>
      <c r="AFU1161" s="10">
        <f t="shared" ref="AFU1161" si="6468">AFS1161*1.5*AFR1161</f>
        <v>13.5</v>
      </c>
      <c r="AFV1161" s="10"/>
      <c r="AFW1161" s="219"/>
      <c r="AFX1161" s="167" t="s">
        <v>90</v>
      </c>
      <c r="AFY1161" s="500" t="s">
        <v>2451</v>
      </c>
      <c r="AGA1161" s="230">
        <f t="shared" ref="AGA1161" si="6469">IF(AFZ1161="Kopman",1.6,1)</f>
        <v>1</v>
      </c>
      <c r="AGB1161" s="168">
        <f t="shared" ref="AGB1161:AGB1165" si="6470">VLOOKUP(AFY1161,$A$1213:$F$2274,6,FALSE)</f>
        <v>91</v>
      </c>
      <c r="AGC1161" s="167" t="s">
        <v>61</v>
      </c>
      <c r="AGD1161" s="10">
        <f t="shared" ref="AGD1161" si="6471">AGB1161*1.5*AGA1161</f>
        <v>136.5</v>
      </c>
      <c r="AGE1161" s="10"/>
      <c r="AGF1161" s="219"/>
      <c r="AGG1161" s="167" t="s">
        <v>90</v>
      </c>
      <c r="AGH1161" s="498" t="s">
        <v>2014</v>
      </c>
      <c r="AGJ1161" s="230">
        <f t="shared" ref="AGJ1161" si="6472">IF(AGI1161="Kopman",1.6,1)</f>
        <v>1</v>
      </c>
      <c r="AGK1161" s="168">
        <f t="shared" ref="AGK1161:AGK1165" si="6473">VLOOKUP(AGH1161,$A$1213:$F$2274,6,FALSE)</f>
        <v>85</v>
      </c>
      <c r="AGL1161" s="167" t="s">
        <v>61</v>
      </c>
      <c r="AGM1161" s="10">
        <f t="shared" ref="AGM1161" si="6474">AGK1161*1.5*AGJ1161</f>
        <v>127.5</v>
      </c>
      <c r="AGN1161" s="10"/>
      <c r="AGO1161" s="219"/>
      <c r="AGP1161" s="167" t="s">
        <v>90</v>
      </c>
      <c r="AGQ1161" s="500" t="s">
        <v>506</v>
      </c>
      <c r="AGS1161" s="230">
        <f t="shared" ref="AGS1161" si="6475">IF(AGR1161="Kopman",1.6,1)</f>
        <v>1</v>
      </c>
      <c r="AGT1161" s="168">
        <f t="shared" ref="AGT1161:AGT1165" si="6476">VLOOKUP(AGQ1161,$A$1213:$F$2274,6,FALSE)</f>
        <v>20</v>
      </c>
      <c r="AGU1161" s="167" t="s">
        <v>61</v>
      </c>
      <c r="AGV1161" s="10">
        <f t="shared" ref="AGV1161" si="6477">AGT1161*1.5*AGS1161</f>
        <v>30</v>
      </c>
      <c r="AGW1161" s="10"/>
      <c r="AGX1161" s="219"/>
      <c r="AGY1161" s="167" t="s">
        <v>90</v>
      </c>
      <c r="AGZ1161" s="500" t="s">
        <v>1640</v>
      </c>
      <c r="AHA1161" s="14" t="s">
        <v>1588</v>
      </c>
      <c r="AHB1161" s="230">
        <f t="shared" ref="AHB1161" si="6478">IF(AHA1161="Kopman",1.6,1)</f>
        <v>1.6</v>
      </c>
      <c r="AHC1161" s="168">
        <f t="shared" ref="AHC1161:AHC1165" si="6479">VLOOKUP(AGZ1161,$A$1213:$F$2274,6,FALSE)</f>
        <v>0</v>
      </c>
      <c r="AHD1161" s="167" t="s">
        <v>61</v>
      </c>
      <c r="AHE1161" s="10">
        <f t="shared" ref="AHE1161" si="6480">AHC1161*1.5*AHB1161</f>
        <v>0</v>
      </c>
      <c r="AHF1161" s="10"/>
      <c r="AHG1161" s="219"/>
      <c r="AHH1161" s="167" t="s">
        <v>90</v>
      </c>
      <c r="AHI1161" s="500" t="s">
        <v>441</v>
      </c>
      <c r="AHK1161" s="230">
        <f t="shared" ref="AHK1161" si="6481">IF(AHJ1161="Kopman",1.6,1)</f>
        <v>1</v>
      </c>
      <c r="AHL1161" s="168">
        <f t="shared" ref="AHL1161:AHL1165" si="6482">VLOOKUP(AHI1161,$A$1213:$F$2274,6,FALSE)</f>
        <v>0</v>
      </c>
      <c r="AHM1161" s="167" t="s">
        <v>61</v>
      </c>
      <c r="AHN1161" s="10">
        <f t="shared" ref="AHN1161" si="6483">AHL1161*1.5*AHK1161</f>
        <v>0</v>
      </c>
      <c r="AHO1161" s="10"/>
      <c r="AHP1161" s="219"/>
      <c r="AHQ1161" s="167" t="s">
        <v>90</v>
      </c>
      <c r="AHR1161" s="500" t="s">
        <v>2451</v>
      </c>
      <c r="AHT1161" s="230">
        <f t="shared" ref="AHT1161" si="6484">IF(AHS1161="Kopman",1.6,1)</f>
        <v>1</v>
      </c>
      <c r="AHU1161" s="168">
        <f t="shared" ref="AHU1161:AHU1165" si="6485">VLOOKUP(AHR1161,$A$1213:$F$2274,6,FALSE)</f>
        <v>91</v>
      </c>
      <c r="AHV1161" s="167" t="s">
        <v>61</v>
      </c>
      <c r="AHW1161" s="10">
        <f t="shared" ref="AHW1161" si="6486">AHU1161*1.5*AHT1161</f>
        <v>136.5</v>
      </c>
      <c r="AHX1161" s="10"/>
      <c r="AHY1161" s="219"/>
      <c r="AHZ1161" s="167" t="s">
        <v>90</v>
      </c>
      <c r="AIA1161" s="500" t="s">
        <v>456</v>
      </c>
      <c r="AIC1161" s="230">
        <f t="shared" ref="AIC1161" si="6487">IF(AIB1161="Kopman",1.6,1)</f>
        <v>1</v>
      </c>
      <c r="AID1161" s="168">
        <f t="shared" ref="AID1161:AID1165" si="6488">VLOOKUP(AIA1161,$A$1213:$F$2274,6,FALSE)</f>
        <v>5</v>
      </c>
      <c r="AIE1161" s="167" t="s">
        <v>61</v>
      </c>
      <c r="AIF1161" s="10">
        <f t="shared" ref="AIF1161" si="6489">AID1161*1.5*AIC1161</f>
        <v>7.5</v>
      </c>
      <c r="AIG1161" s="10"/>
      <c r="AIH1161" s="219"/>
      <c r="AII1161" s="167" t="s">
        <v>90</v>
      </c>
      <c r="AIJ1161" s="498" t="s">
        <v>3289</v>
      </c>
      <c r="AIL1161" s="230">
        <f t="shared" ref="AIL1161" si="6490">IF(AIK1161="Kopman",1.6,1)</f>
        <v>1</v>
      </c>
      <c r="AIM1161" s="168">
        <f t="shared" ref="AIM1161:AIM1165" si="6491">VLOOKUP(AIJ1161,$A$1213:$F$2274,6,FALSE)</f>
        <v>0</v>
      </c>
      <c r="AIN1161" s="167" t="s">
        <v>61</v>
      </c>
      <c r="AIO1161" s="10">
        <f t="shared" ref="AIO1161" si="6492">AIM1161*1.5*AIL1161</f>
        <v>0</v>
      </c>
      <c r="AIP1161" s="10"/>
      <c r="AIQ1161" s="219"/>
      <c r="AIR1161" s="167" t="s">
        <v>90</v>
      </c>
      <c r="AIS1161" s="500" t="s">
        <v>1985</v>
      </c>
      <c r="AIU1161" s="230">
        <f t="shared" ref="AIU1161" si="6493">IF(AIT1161="Kopman",1.6,1)</f>
        <v>1</v>
      </c>
      <c r="AIV1161" s="168">
        <f t="shared" ref="AIV1161:AIV1165" si="6494">VLOOKUP(AIS1161,$A$1213:$F$2274,6,FALSE)</f>
        <v>0</v>
      </c>
      <c r="AIW1161" s="167" t="s">
        <v>61</v>
      </c>
      <c r="AIX1161" s="10">
        <f t="shared" ref="AIX1161" si="6495">AIV1161*1.5*AIU1161</f>
        <v>0</v>
      </c>
      <c r="AIY1161" s="10"/>
      <c r="AIZ1161" s="219"/>
      <c r="AJA1161" s="167" t="s">
        <v>90</v>
      </c>
      <c r="AJB1161" s="500" t="s">
        <v>446</v>
      </c>
      <c r="AJD1161" s="230">
        <f t="shared" ref="AJD1161" si="6496">IF(AJC1161="Kopman",1.6,1)</f>
        <v>1</v>
      </c>
      <c r="AJE1161" s="168">
        <f t="shared" ref="AJE1161:AJE1165" si="6497">VLOOKUP(AJB1161,$A$1213:$F$2274,6,FALSE)</f>
        <v>11</v>
      </c>
      <c r="AJF1161" s="167" t="s">
        <v>61</v>
      </c>
      <c r="AJG1161" s="10">
        <f t="shared" ref="AJG1161" si="6498">AJE1161*1.5*AJD1161</f>
        <v>16.5</v>
      </c>
      <c r="AJH1161" s="10"/>
      <c r="AJI1161" s="219"/>
      <c r="AJJ1161" s="167" t="s">
        <v>90</v>
      </c>
      <c r="AJK1161" s="500" t="s">
        <v>1985</v>
      </c>
      <c r="AJM1161" s="230">
        <f t="shared" ref="AJM1161" si="6499">IF(AJL1161="Kopman",1.6,1)</f>
        <v>1</v>
      </c>
      <c r="AJN1161" s="168">
        <f t="shared" ref="AJN1161:AJN1165" si="6500">VLOOKUP(AJK1161,$A$1213:$F$2274,6,FALSE)</f>
        <v>0</v>
      </c>
      <c r="AJO1161" s="167" t="s">
        <v>61</v>
      </c>
      <c r="AJP1161" s="10">
        <f t="shared" ref="AJP1161" si="6501">AJN1161*1.5*AJM1161</f>
        <v>0</v>
      </c>
      <c r="AJQ1161" s="10"/>
      <c r="AJR1161" s="219"/>
      <c r="AJS1161" s="167" t="s">
        <v>90</v>
      </c>
      <c r="AJT1161" s="500" t="s">
        <v>2451</v>
      </c>
      <c r="AJV1161" s="230">
        <f t="shared" ref="AJV1161" si="6502">IF(AJU1161="Kopman",1.6,1)</f>
        <v>1</v>
      </c>
      <c r="AJW1161" s="168">
        <f t="shared" ref="AJW1161:AJW1165" si="6503">VLOOKUP(AJT1161,$A$1213:$F$2274,6,FALSE)</f>
        <v>91</v>
      </c>
      <c r="AJX1161" s="167" t="s">
        <v>61</v>
      </c>
      <c r="AJY1161" s="10">
        <f t="shared" ref="AJY1161" si="6504">AJW1161*1.5*AJV1161</f>
        <v>136.5</v>
      </c>
      <c r="AJZ1161" s="10"/>
      <c r="AKA1161" s="219"/>
      <c r="AKB1161" s="167" t="s">
        <v>90</v>
      </c>
      <c r="AKC1161" s="500" t="s">
        <v>456</v>
      </c>
      <c r="AKE1161" s="230">
        <f t="shared" ref="AKE1161" si="6505">IF(AKD1161="Kopman",1.6,1)</f>
        <v>1</v>
      </c>
      <c r="AKF1161" s="168">
        <f t="shared" ref="AKF1161:AKF1165" si="6506">VLOOKUP(AKC1161,$A$1213:$F$2274,6,FALSE)</f>
        <v>5</v>
      </c>
      <c r="AKG1161" s="167" t="s">
        <v>61</v>
      </c>
      <c r="AKH1161" s="10">
        <f t="shared" ref="AKH1161" si="6507">AKF1161*1.5*AKE1161</f>
        <v>7.5</v>
      </c>
      <c r="AKI1161" s="10"/>
      <c r="AKJ1161" s="219"/>
      <c r="AKK1161" s="167" t="s">
        <v>90</v>
      </c>
      <c r="AKL1161" s="500" t="s">
        <v>955</v>
      </c>
      <c r="AKN1161" s="230">
        <f t="shared" ref="AKN1161" si="6508">IF(AKM1161="Kopman",1.6,1)</f>
        <v>1</v>
      </c>
      <c r="AKO1161" s="168">
        <f t="shared" ref="AKO1161:AKO1165" si="6509">VLOOKUP(AKL1161,$A$1213:$F$2274,6,FALSE)</f>
        <v>4</v>
      </c>
      <c r="AKP1161" s="167" t="s">
        <v>61</v>
      </c>
      <c r="AKQ1161" s="10">
        <f t="shared" ref="AKQ1161" si="6510">AKO1161*1.5*AKN1161</f>
        <v>6</v>
      </c>
      <c r="AKR1161" s="10"/>
      <c r="AKS1161" s="219"/>
      <c r="AKT1161" s="167" t="s">
        <v>90</v>
      </c>
      <c r="AKU1161" s="500" t="s">
        <v>1640</v>
      </c>
      <c r="AKW1161" s="230">
        <f t="shared" ref="AKW1161" si="6511">IF(AKV1161="Kopman",1.6,1)</f>
        <v>1</v>
      </c>
      <c r="AKX1161" s="168">
        <f t="shared" ref="AKX1161:AKX1165" si="6512">VLOOKUP(AKU1161,$A$1213:$F$2274,6,FALSE)</f>
        <v>0</v>
      </c>
      <c r="AKY1161" s="167" t="s">
        <v>61</v>
      </c>
      <c r="AKZ1161" s="10">
        <f t="shared" ref="AKZ1161" si="6513">AKX1161*1.5*AKW1161</f>
        <v>0</v>
      </c>
      <c r="ALA1161" s="10"/>
      <c r="ALB1161" s="219"/>
      <c r="ALC1161" s="167" t="s">
        <v>90</v>
      </c>
      <c r="ALD1161" s="328" t="s">
        <v>1939</v>
      </c>
      <c r="ALF1161" s="230">
        <f t="shared" ref="ALF1161" si="6514">IF(ALE1161="Kopman",1.6,1)</f>
        <v>1</v>
      </c>
      <c r="ALG1161" s="168">
        <f t="shared" ref="ALG1161:ALG1165" si="6515">VLOOKUP(ALD1161,$A$1213:$F$2274,6,FALSE)</f>
        <v>54</v>
      </c>
      <c r="ALH1161" s="167" t="s">
        <v>61</v>
      </c>
      <c r="ALI1161" s="10">
        <f t="shared" ref="ALI1161" si="6516">ALG1161*1.5*ALF1161</f>
        <v>81</v>
      </c>
      <c r="ALJ1161" s="10"/>
      <c r="ALK1161" s="219"/>
      <c r="ALL1161" s="167" t="s">
        <v>90</v>
      </c>
      <c r="ALM1161" s="500" t="s">
        <v>1868</v>
      </c>
      <c r="ALO1161" s="230">
        <f t="shared" ref="ALO1161" si="6517">IF(ALN1161="Kopman",1.6,1)</f>
        <v>1</v>
      </c>
      <c r="ALP1161" s="168">
        <f t="shared" ref="ALP1161:ALP1165" si="6518">VLOOKUP(ALM1161,$A$1213:$F$2274,6,FALSE)</f>
        <v>37</v>
      </c>
      <c r="ALQ1161" s="167" t="s">
        <v>61</v>
      </c>
      <c r="ALR1161" s="10">
        <f t="shared" ref="ALR1161" si="6519">ALP1161*1.5*ALO1161</f>
        <v>55.5</v>
      </c>
      <c r="ALS1161" s="10"/>
      <c r="ALT1161" s="219"/>
      <c r="ALU1161" s="167" t="s">
        <v>90</v>
      </c>
      <c r="ALV1161" s="500" t="s">
        <v>2014</v>
      </c>
      <c r="ALX1161" s="230">
        <f t="shared" ref="ALX1161" si="6520">IF(ALW1161="Kopman",1.6,1)</f>
        <v>1</v>
      </c>
      <c r="ALY1161" s="168">
        <f t="shared" ref="ALY1161:ALY1165" si="6521">VLOOKUP(ALV1161,$A$1213:$F$2274,6,FALSE)</f>
        <v>85</v>
      </c>
      <c r="ALZ1161" s="167" t="s">
        <v>61</v>
      </c>
      <c r="AMA1161" s="10">
        <f t="shared" ref="AMA1161" si="6522">ALY1161*1.5*ALX1161</f>
        <v>127.5</v>
      </c>
      <c r="AMB1161" s="10"/>
      <c r="AMC1161" s="219"/>
      <c r="AMD1161" s="167" t="s">
        <v>90</v>
      </c>
      <c r="AME1161" s="500" t="s">
        <v>583</v>
      </c>
      <c r="AMG1161" s="230">
        <f t="shared" ref="AMG1161" si="6523">IF(AMF1161="Kopman",1.6,1)</f>
        <v>1</v>
      </c>
      <c r="AMH1161" s="168">
        <f t="shared" ref="AMH1161:AMH1165" si="6524">VLOOKUP(AME1161,$A$1213:$F$2274,6,FALSE)</f>
        <v>9</v>
      </c>
      <c r="AMI1161" s="167" t="s">
        <v>61</v>
      </c>
      <c r="AMJ1161" s="10">
        <f t="shared" ref="AMJ1161" si="6525">AMH1161*1.5*AMG1161</f>
        <v>13.5</v>
      </c>
      <c r="AMK1161" s="10"/>
      <c r="AML1161" s="219"/>
      <c r="AMM1161" s="167" t="s">
        <v>90</v>
      </c>
      <c r="AMN1161" s="500" t="s">
        <v>908</v>
      </c>
      <c r="AMP1161" s="230">
        <f t="shared" ref="AMP1161" si="6526">IF(AMO1161="Kopman",1.6,1)</f>
        <v>1</v>
      </c>
      <c r="AMQ1161" s="168">
        <f t="shared" ref="AMQ1161:AMQ1165" si="6527">VLOOKUP(AMN1161,$A$1213:$F$2274,6,FALSE)</f>
        <v>0</v>
      </c>
      <c r="AMR1161" s="167" t="s">
        <v>61</v>
      </c>
      <c r="AMS1161" s="10">
        <f t="shared" ref="AMS1161" si="6528">AMQ1161*1.5*AMP1161</f>
        <v>0</v>
      </c>
      <c r="AMT1161" s="10"/>
      <c r="AMU1161" s="219"/>
      <c r="AMV1161" s="167" t="s">
        <v>90</v>
      </c>
      <c r="AMW1161" s="500" t="s">
        <v>441</v>
      </c>
      <c r="AMY1161" s="230">
        <f t="shared" ref="AMY1161" si="6529">IF(AMX1161="Kopman",1.6,1)</f>
        <v>1</v>
      </c>
      <c r="AMZ1161" s="168">
        <f t="shared" ref="AMZ1161:AMZ1165" si="6530">VLOOKUP(AMW1161,$A$1213:$F$2274,6,FALSE)</f>
        <v>0</v>
      </c>
      <c r="ANA1161" s="167" t="s">
        <v>61</v>
      </c>
      <c r="ANB1161" s="10">
        <f t="shared" ref="ANB1161" si="6531">AMZ1161*1.5*AMY1161</f>
        <v>0</v>
      </c>
      <c r="ANC1161" s="10"/>
      <c r="AND1161" s="219"/>
      <c r="ANE1161" s="167" t="s">
        <v>90</v>
      </c>
      <c r="ANF1161" s="500" t="s">
        <v>2002</v>
      </c>
      <c r="ANG1161" s="14" t="s">
        <v>1588</v>
      </c>
      <c r="ANH1161" s="230">
        <f t="shared" ref="ANH1161" si="6532">IF(ANG1161="Kopman",1.6,1)</f>
        <v>1.6</v>
      </c>
      <c r="ANI1161" s="168">
        <f t="shared" ref="ANI1161:ANI1165" si="6533">VLOOKUP(ANF1161,$A$1213:$F$2274,6,FALSE)</f>
        <v>0</v>
      </c>
      <c r="ANJ1161" s="167" t="s">
        <v>61</v>
      </c>
      <c r="ANK1161" s="10">
        <f t="shared" ref="ANK1161" si="6534">ANI1161*1.5*ANH1161</f>
        <v>0</v>
      </c>
      <c r="ANL1161" s="10"/>
      <c r="ANM1161" s="219"/>
      <c r="ANN1161" s="167" t="s">
        <v>90</v>
      </c>
      <c r="ANO1161" s="500" t="s">
        <v>2451</v>
      </c>
      <c r="ANQ1161" s="230">
        <f t="shared" ref="ANQ1161" si="6535">IF(ANP1161="Kopman",1.6,1)</f>
        <v>1</v>
      </c>
      <c r="ANR1161" s="168">
        <f t="shared" ref="ANR1161:ANR1165" si="6536">VLOOKUP(ANO1161,$A$1213:$F$2274,6,FALSE)</f>
        <v>91</v>
      </c>
      <c r="ANS1161" s="167" t="s">
        <v>61</v>
      </c>
      <c r="ANT1161" s="10">
        <f t="shared" ref="ANT1161" si="6537">ANR1161*1.5*ANQ1161</f>
        <v>136.5</v>
      </c>
      <c r="ANU1161" s="10"/>
      <c r="ANV1161" s="219"/>
      <c r="ANW1161" s="167" t="s">
        <v>90</v>
      </c>
      <c r="ANX1161" s="502" t="s">
        <v>1640</v>
      </c>
      <c r="ANZ1161" s="230">
        <f t="shared" ref="ANZ1161" si="6538">IF(ANY1161="Kopman",1.6,1)</f>
        <v>1</v>
      </c>
      <c r="AOA1161" s="168">
        <f t="shared" ref="AOA1161:AOA1165" si="6539">VLOOKUP(ANX1161,$A$1213:$F$2274,6,FALSE)</f>
        <v>0</v>
      </c>
      <c r="AOB1161" s="167" t="s">
        <v>61</v>
      </c>
      <c r="AOC1161" s="10">
        <f t="shared" ref="AOC1161" si="6540">AOA1161*1.5*ANZ1161</f>
        <v>0</v>
      </c>
      <c r="AOD1161" s="10"/>
      <c r="AOE1161" s="219"/>
      <c r="AOF1161" s="167" t="s">
        <v>90</v>
      </c>
      <c r="AOG1161" s="500" t="s">
        <v>1640</v>
      </c>
      <c r="AOI1161" s="230">
        <f t="shared" ref="AOI1161" si="6541">IF(AOH1161="Kopman",1.6,1)</f>
        <v>1</v>
      </c>
      <c r="AOJ1161" s="168">
        <f t="shared" ref="AOJ1161:AOJ1165" si="6542">VLOOKUP(AOG1161,$A$1213:$F$2274,6,FALSE)</f>
        <v>0</v>
      </c>
      <c r="AOK1161" s="167" t="s">
        <v>61</v>
      </c>
      <c r="AOL1161" s="10">
        <f t="shared" ref="AOL1161" si="6543">AOJ1161*1.5*AOI1161</f>
        <v>0</v>
      </c>
      <c r="AOM1161" s="10"/>
      <c r="AON1161" s="219"/>
      <c r="AOO1161" s="167" t="s">
        <v>90</v>
      </c>
      <c r="AOP1161" s="498" t="s">
        <v>1939</v>
      </c>
      <c r="AOR1161" s="230">
        <f t="shared" ref="AOR1161" si="6544">IF(AOQ1161="Kopman",1.6,1)</f>
        <v>1</v>
      </c>
      <c r="AOS1161" s="168">
        <f t="shared" ref="AOS1161:AOS1165" si="6545">VLOOKUP(AOP1161,$A$1213:$F$2274,6,FALSE)</f>
        <v>54</v>
      </c>
      <c r="AOT1161" s="167" t="s">
        <v>61</v>
      </c>
      <c r="AOU1161" s="10">
        <f t="shared" ref="AOU1161" si="6546">AOS1161*1.5*AOR1161</f>
        <v>81</v>
      </c>
      <c r="AOV1161" s="10"/>
      <c r="AOW1161" s="219"/>
      <c r="AOX1161" s="167" t="s">
        <v>90</v>
      </c>
      <c r="AOY1161" s="500" t="s">
        <v>1868</v>
      </c>
      <c r="APA1161" s="230">
        <f t="shared" ref="APA1161" si="6547">IF(AOZ1161="Kopman",1.6,1)</f>
        <v>1</v>
      </c>
      <c r="APB1161" s="168">
        <f t="shared" ref="APB1161:APB1165" si="6548">VLOOKUP(AOY1161,$A$1213:$F$2274,6,FALSE)</f>
        <v>37</v>
      </c>
      <c r="APC1161" s="167" t="s">
        <v>61</v>
      </c>
      <c r="APD1161" s="10">
        <f t="shared" ref="APD1161" si="6549">APB1161*1.5*APA1161</f>
        <v>55.5</v>
      </c>
      <c r="APE1161" s="10"/>
      <c r="APF1161" s="219"/>
      <c r="APG1161" s="167" t="s">
        <v>90</v>
      </c>
      <c r="APH1161" s="500" t="s">
        <v>441</v>
      </c>
      <c r="APJ1161" s="230">
        <f t="shared" ref="APJ1161" si="6550">IF(API1161="Kopman",1.6,1)</f>
        <v>1</v>
      </c>
      <c r="APK1161" s="168">
        <f t="shared" ref="APK1161:APK1165" si="6551">VLOOKUP(APH1161,$A$1213:$F$2274,6,FALSE)</f>
        <v>0</v>
      </c>
      <c r="APL1161" s="167" t="s">
        <v>61</v>
      </c>
      <c r="APM1161" s="10">
        <f t="shared" ref="APM1161" si="6552">APK1161*1.5*APJ1161</f>
        <v>0</v>
      </c>
      <c r="APN1161" s="10"/>
      <c r="APO1161" s="219"/>
      <c r="APP1161" s="167" t="s">
        <v>90</v>
      </c>
      <c r="APQ1161" s="500" t="s">
        <v>3052</v>
      </c>
      <c r="APS1161" s="230">
        <f t="shared" ref="APS1161" si="6553">IF(APR1161="Kopman",1.6,1)</f>
        <v>1</v>
      </c>
      <c r="APT1161" s="168">
        <f t="shared" ref="APT1161:APT1165" si="6554">VLOOKUP(APQ1161,$A$1213:$F$2274,6,FALSE)</f>
        <v>61</v>
      </c>
      <c r="APU1161" s="167" t="s">
        <v>61</v>
      </c>
      <c r="APV1161" s="10">
        <f t="shared" ref="APV1161" si="6555">APT1161*1.5*APS1161</f>
        <v>91.5</v>
      </c>
      <c r="APW1161" s="10"/>
      <c r="APX1161" s="219"/>
      <c r="APY1161" s="167" t="s">
        <v>90</v>
      </c>
      <c r="APZ1161" s="500" t="s">
        <v>572</v>
      </c>
      <c r="AQB1161" s="230">
        <f t="shared" ref="AQB1161" si="6556">IF(AQA1161="Kopman",1.6,1)</f>
        <v>1</v>
      </c>
      <c r="AQC1161" s="168">
        <f t="shared" ref="AQC1161:AQC1165" si="6557">VLOOKUP(APZ1161,$A$1213:$F$2274,6,FALSE)</f>
        <v>44</v>
      </c>
      <c r="AQD1161" s="167" t="s">
        <v>61</v>
      </c>
      <c r="AQE1161" s="10">
        <f t="shared" ref="AQE1161" si="6558">AQC1161*1.5*AQB1161</f>
        <v>66</v>
      </c>
      <c r="AQF1161" s="10"/>
      <c r="AQG1161" s="219"/>
      <c r="AQH1161" s="167" t="s">
        <v>90</v>
      </c>
      <c r="AQI1161" s="500" t="s">
        <v>473</v>
      </c>
      <c r="AQK1161" s="230">
        <f t="shared" ref="AQK1161" si="6559">IF(AQJ1161="Kopman",1.6,1)</f>
        <v>1</v>
      </c>
      <c r="AQL1161" s="168">
        <f t="shared" ref="AQL1161:AQL1165" si="6560">VLOOKUP(AQI1161,$A$1213:$F$2274,6,FALSE)</f>
        <v>4</v>
      </c>
      <c r="AQM1161" s="167" t="s">
        <v>61</v>
      </c>
      <c r="AQN1161" s="10">
        <f t="shared" ref="AQN1161" si="6561">AQL1161*1.5*AQK1161</f>
        <v>6</v>
      </c>
      <c r="AQO1161" s="10"/>
      <c r="AQP1161" s="219"/>
      <c r="AQQ1161" s="167" t="s">
        <v>90</v>
      </c>
      <c r="AQR1161" s="500" t="s">
        <v>537</v>
      </c>
      <c r="AQT1161" s="230">
        <f t="shared" ref="AQT1161" si="6562">IF(AQS1161="Kopman",1.6,1)</f>
        <v>1</v>
      </c>
      <c r="AQU1161" s="168">
        <f t="shared" ref="AQU1161:AQU1165" si="6563">VLOOKUP(AQR1161,$A$1213:$F$2274,6,FALSE)</f>
        <v>0</v>
      </c>
      <c r="AQV1161" s="167" t="s">
        <v>61</v>
      </c>
      <c r="AQW1161" s="10">
        <f t="shared" ref="AQW1161" si="6564">AQU1161*1.5*AQT1161</f>
        <v>0</v>
      </c>
      <c r="AQX1161" s="10"/>
      <c r="AQY1161" s="219"/>
      <c r="AQZ1161" s="167" t="s">
        <v>90</v>
      </c>
      <c r="ARA1161" s="500" t="s">
        <v>456</v>
      </c>
      <c r="ARC1161" s="230">
        <f t="shared" ref="ARC1161" si="6565">IF(ARB1161="Kopman",1.6,1)</f>
        <v>1</v>
      </c>
      <c r="ARD1161" s="168">
        <f t="shared" ref="ARD1161:ARD1165" si="6566">VLOOKUP(ARA1161,$A$1213:$F$2274,6,FALSE)</f>
        <v>5</v>
      </c>
      <c r="ARE1161" s="167" t="s">
        <v>61</v>
      </c>
      <c r="ARF1161" s="10">
        <f t="shared" ref="ARF1161" si="6567">ARD1161*1.5*ARC1161</f>
        <v>7.5</v>
      </c>
      <c r="ARG1161" s="10"/>
      <c r="ARH1161" s="219"/>
      <c r="ARI1161" s="167" t="s">
        <v>90</v>
      </c>
      <c r="ARJ1161" s="500" t="s">
        <v>908</v>
      </c>
      <c r="ARK1161" s="14" t="s">
        <v>1588</v>
      </c>
      <c r="ARL1161" s="230">
        <f t="shared" ref="ARL1161" si="6568">IF(ARK1161="Kopman",1.6,1)</f>
        <v>1.6</v>
      </c>
      <c r="ARM1161" s="168">
        <f t="shared" ref="ARM1161:ARM1165" si="6569">VLOOKUP(ARJ1161,$A$1213:$F$2274,6,FALSE)</f>
        <v>0</v>
      </c>
      <c r="ARN1161" s="167" t="s">
        <v>61</v>
      </c>
      <c r="ARO1161" s="10">
        <f t="shared" ref="ARO1161" si="6570">ARM1161*1.5*ARL1161</f>
        <v>0</v>
      </c>
      <c r="ARP1161" s="10"/>
      <c r="ARQ1161" s="219"/>
      <c r="ARR1161" s="167" t="s">
        <v>90</v>
      </c>
      <c r="ARS1161" s="328" t="s">
        <v>908</v>
      </c>
      <c r="ARU1161" s="230">
        <f t="shared" ref="ARU1161" si="6571">IF(ART1161="Kopman",1.6,1)</f>
        <v>1</v>
      </c>
      <c r="ARV1161" s="168">
        <f t="shared" ref="ARV1161:ARV1165" si="6572">VLOOKUP(ARS1161,$A$1213:$F$2274,6,FALSE)</f>
        <v>0</v>
      </c>
      <c r="ARW1161" s="167" t="s">
        <v>61</v>
      </c>
      <c r="ARX1161" s="10">
        <f t="shared" ref="ARX1161" si="6573">ARV1161*1.5*ARU1161</f>
        <v>0</v>
      </c>
      <c r="ARY1161" s="10"/>
      <c r="ARZ1161" s="219"/>
      <c r="ASA1161" s="167" t="s">
        <v>90</v>
      </c>
      <c r="ASB1161" s="500" t="s">
        <v>908</v>
      </c>
      <c r="ASD1161" s="230">
        <f t="shared" ref="ASD1161" si="6574">IF(ASC1161="Kopman",1.6,1)</f>
        <v>1</v>
      </c>
      <c r="ASE1161" s="168">
        <f t="shared" ref="ASE1161:ASE1165" si="6575">VLOOKUP(ASB1161,$A$1213:$F$2274,6,FALSE)</f>
        <v>0</v>
      </c>
      <c r="ASF1161" s="167" t="s">
        <v>61</v>
      </c>
      <c r="ASG1161" s="10">
        <f t="shared" ref="ASG1161" si="6576">ASE1161*1.5*ASD1161</f>
        <v>0</v>
      </c>
      <c r="ASH1161" s="10"/>
      <c r="ASI1161" s="219"/>
      <c r="ASJ1161" s="167" t="s">
        <v>90</v>
      </c>
      <c r="ASK1161" s="500" t="s">
        <v>422</v>
      </c>
      <c r="ASM1161" s="230">
        <f t="shared" ref="ASM1161" si="6577">IF(ASL1161="Kopman",1.6,1)</f>
        <v>1</v>
      </c>
      <c r="ASN1161" s="168">
        <f t="shared" ref="ASN1161:ASN1165" si="6578">VLOOKUP(ASK1161,$A$1213:$F$2274,6,FALSE)</f>
        <v>0</v>
      </c>
      <c r="ASO1161" s="167" t="s">
        <v>61</v>
      </c>
      <c r="ASP1161" s="10">
        <f t="shared" ref="ASP1161" si="6579">ASN1161*1.5*ASM1161</f>
        <v>0</v>
      </c>
      <c r="ASQ1161" s="10"/>
      <c r="ASR1161" s="219"/>
      <c r="ASS1161" s="167" t="s">
        <v>90</v>
      </c>
      <c r="AST1161" s="500" t="s">
        <v>2451</v>
      </c>
      <c r="ASV1161" s="230">
        <f t="shared" ref="ASV1161" si="6580">IF(ASU1161="Kopman",1.6,1)</f>
        <v>1</v>
      </c>
      <c r="ASW1161" s="168">
        <f t="shared" ref="ASW1161:ASW1165" si="6581">VLOOKUP(AST1161,$A$1213:$F$2274,6,FALSE)</f>
        <v>91</v>
      </c>
      <c r="ASX1161" s="167" t="s">
        <v>61</v>
      </c>
      <c r="ASY1161" s="10">
        <f t="shared" ref="ASY1161" si="6582">ASW1161*1.5*ASV1161</f>
        <v>136.5</v>
      </c>
      <c r="ASZ1161" s="10"/>
      <c r="ATA1161" s="219"/>
      <c r="ATB1161" s="167" t="s">
        <v>90</v>
      </c>
      <c r="ATC1161" s="500" t="s">
        <v>1939</v>
      </c>
      <c r="ATE1161" s="230">
        <f t="shared" ref="ATE1161" si="6583">IF(ATD1161="Kopman",1.6,1)</f>
        <v>1</v>
      </c>
      <c r="ATF1161" s="168">
        <f t="shared" ref="ATF1161:ATF1165" si="6584">VLOOKUP(ATC1161,$A$1213:$F$2274,6,FALSE)</f>
        <v>54</v>
      </c>
      <c r="ATG1161" s="167" t="s">
        <v>61</v>
      </c>
      <c r="ATH1161" s="10">
        <f t="shared" ref="ATH1161" si="6585">ATF1161*1.5*ATE1161</f>
        <v>81</v>
      </c>
      <c r="ATI1161" s="10"/>
      <c r="ATJ1161" s="219"/>
      <c r="ATK1161" s="167" t="s">
        <v>90</v>
      </c>
      <c r="ATL1161" s="500" t="s">
        <v>1868</v>
      </c>
      <c r="ATN1161" s="230">
        <f t="shared" ref="ATN1161" si="6586">IF(ATM1161="Kopman",1.6,1)</f>
        <v>1</v>
      </c>
      <c r="ATO1161" s="168">
        <f t="shared" ref="ATO1161:ATO1165" si="6587">VLOOKUP(ATL1161,$A$1213:$F$2274,6,FALSE)</f>
        <v>37</v>
      </c>
      <c r="ATP1161" s="167" t="s">
        <v>61</v>
      </c>
      <c r="ATQ1161" s="10">
        <f t="shared" ref="ATQ1161" si="6588">ATO1161*1.5*ATN1161</f>
        <v>55.5</v>
      </c>
      <c r="ATR1161" s="10"/>
      <c r="ATS1161" s="219"/>
      <c r="ATT1161" s="167" t="s">
        <v>90</v>
      </c>
      <c r="ATU1161" s="500" t="s">
        <v>422</v>
      </c>
      <c r="ATW1161" s="230">
        <f t="shared" ref="ATW1161" si="6589">IF(ATV1161="Kopman",1.6,1)</f>
        <v>1</v>
      </c>
      <c r="ATX1161" s="168">
        <f t="shared" ref="ATX1161:ATX1165" si="6590">VLOOKUP(ATU1161,$A$1213:$F$2274,6,FALSE)</f>
        <v>0</v>
      </c>
      <c r="ATY1161" s="167" t="s">
        <v>61</v>
      </c>
      <c r="ATZ1161" s="10">
        <f t="shared" ref="ATZ1161" si="6591">ATX1161*1.5*ATW1161</f>
        <v>0</v>
      </c>
      <c r="AUA1161" s="10"/>
      <c r="AUB1161" s="219"/>
      <c r="AUC1161" s="167" t="s">
        <v>90</v>
      </c>
      <c r="AUD1161" s="500" t="s">
        <v>441</v>
      </c>
      <c r="AUF1161" s="230">
        <f t="shared" ref="AUF1161" si="6592">IF(AUE1161="Kopman",1.6,1)</f>
        <v>1</v>
      </c>
      <c r="AUG1161" s="168">
        <f t="shared" ref="AUG1161:AUG1165" si="6593">VLOOKUP(AUD1161,$A$1213:$F$2274,6,FALSE)</f>
        <v>0</v>
      </c>
      <c r="AUH1161" s="167" t="s">
        <v>61</v>
      </c>
      <c r="AUI1161" s="10">
        <f t="shared" ref="AUI1161" si="6594">AUG1161*1.5*AUF1161</f>
        <v>0</v>
      </c>
      <c r="AUJ1161" s="10"/>
      <c r="AUK1161" s="219"/>
      <c r="AUL1161" s="167" t="s">
        <v>90</v>
      </c>
      <c r="AUM1161" s="500" t="s">
        <v>456</v>
      </c>
      <c r="AUO1161" s="230">
        <f t="shared" ref="AUO1161" si="6595">IF(AUN1161="Kopman",1.6,1)</f>
        <v>1</v>
      </c>
      <c r="AUP1161" s="168">
        <f t="shared" ref="AUP1161:AUP1165" si="6596">VLOOKUP(AUM1161,$A$1213:$F$2274,6,FALSE)</f>
        <v>5</v>
      </c>
      <c r="AUQ1161" s="167" t="s">
        <v>61</v>
      </c>
      <c r="AUR1161" s="10">
        <f t="shared" ref="AUR1161" si="6597">AUP1161*1.5*AUO1161</f>
        <v>7.5</v>
      </c>
      <c r="AUS1161" s="10"/>
      <c r="AUT1161" s="219"/>
      <c r="AUU1161" s="167" t="s">
        <v>90</v>
      </c>
      <c r="AUV1161" s="500" t="s">
        <v>1640</v>
      </c>
      <c r="AUX1161" s="230">
        <f t="shared" ref="AUX1161" si="6598">IF(AUW1161="Kopman",1.6,1)</f>
        <v>1</v>
      </c>
      <c r="AUY1161" s="168">
        <f t="shared" ref="AUY1161:AUY1165" si="6599">VLOOKUP(AUV1161,$A$1213:$F$2274,6,FALSE)</f>
        <v>0</v>
      </c>
      <c r="AUZ1161" s="167" t="s">
        <v>61</v>
      </c>
      <c r="AVA1161" s="10">
        <f t="shared" ref="AVA1161" si="6600">AUY1161*1.5*AUX1161</f>
        <v>0</v>
      </c>
      <c r="AVB1161" s="10"/>
      <c r="AVC1161" s="219"/>
      <c r="AVD1161" s="167" t="s">
        <v>90</v>
      </c>
      <c r="AVE1161" s="500" t="s">
        <v>1640</v>
      </c>
      <c r="AVG1161" s="230">
        <f t="shared" ref="AVG1161" si="6601">IF(AVF1161="Kopman",1.6,1)</f>
        <v>1</v>
      </c>
      <c r="AVH1161" s="168">
        <f t="shared" ref="AVH1161:AVH1165" si="6602">VLOOKUP(AVE1161,$A$1213:$F$2274,6,FALSE)</f>
        <v>0</v>
      </c>
      <c r="AVI1161" s="167" t="s">
        <v>61</v>
      </c>
      <c r="AVJ1161" s="10">
        <f t="shared" ref="AVJ1161" si="6603">AVH1161*1.5*AVG1161</f>
        <v>0</v>
      </c>
      <c r="AVK1161" s="10"/>
      <c r="AVL1161" s="219"/>
      <c r="AVM1161" s="167" t="s">
        <v>90</v>
      </c>
      <c r="AVN1161" s="328" t="s">
        <v>441</v>
      </c>
      <c r="AVP1161" s="230">
        <f t="shared" ref="AVP1161" si="6604">IF(AVO1161="Kopman",1.6,1)</f>
        <v>1</v>
      </c>
      <c r="AVQ1161" s="168">
        <f t="shared" ref="AVQ1161:AVQ1165" si="6605">VLOOKUP(AVN1161,$A$1213:$F$2274,6,FALSE)</f>
        <v>0</v>
      </c>
      <c r="AVR1161" s="167" t="s">
        <v>61</v>
      </c>
      <c r="AVS1161" s="10">
        <f t="shared" ref="AVS1161" si="6606">AVQ1161*1.5*AVP1161</f>
        <v>0</v>
      </c>
      <c r="AVT1161" s="10"/>
      <c r="AVU1161" s="219"/>
      <c r="AVV1161" s="167" t="s">
        <v>90</v>
      </c>
      <c r="AVW1161" s="500" t="s">
        <v>908</v>
      </c>
      <c r="AVY1161" s="230">
        <f t="shared" ref="AVY1161" si="6607">IF(AVX1161="Kopman",1.6,1)</f>
        <v>1</v>
      </c>
      <c r="AVZ1161" s="168">
        <f t="shared" ref="AVZ1161:AVZ1165" si="6608">VLOOKUP(AVW1161,$A$1213:$F$2274,6,FALSE)</f>
        <v>0</v>
      </c>
      <c r="AWA1161" s="167" t="s">
        <v>61</v>
      </c>
      <c r="AWB1161" s="10">
        <f t="shared" ref="AWB1161" si="6609">AVZ1161*1.5*AVY1161</f>
        <v>0</v>
      </c>
      <c r="AWC1161" s="10"/>
      <c r="AWD1161" s="219"/>
      <c r="AWE1161" s="167" t="s">
        <v>90</v>
      </c>
      <c r="AWF1161" s="500" t="s">
        <v>1640</v>
      </c>
      <c r="AWH1161" s="230">
        <f t="shared" ref="AWH1161" si="6610">IF(AWG1161="Kopman",1.6,1)</f>
        <v>1</v>
      </c>
      <c r="AWI1161" s="168">
        <f t="shared" ref="AWI1161:AWI1165" si="6611">VLOOKUP(AWF1161,$A$1213:$F$2274,6,FALSE)</f>
        <v>0</v>
      </c>
      <c r="AWJ1161" s="167" t="s">
        <v>61</v>
      </c>
      <c r="AWK1161" s="10">
        <f t="shared" ref="AWK1161" si="6612">AWI1161*1.5*AWH1161</f>
        <v>0</v>
      </c>
      <c r="AWL1161" s="10"/>
      <c r="AWM1161" s="219"/>
      <c r="AWN1161" s="167" t="s">
        <v>90</v>
      </c>
      <c r="AWO1161" s="500" t="s">
        <v>454</v>
      </c>
      <c r="AWQ1161" s="230">
        <f t="shared" ref="AWQ1161" si="6613">IF(AWP1161="Kopman",1.6,1)</f>
        <v>1</v>
      </c>
      <c r="AWR1161" s="168">
        <f t="shared" ref="AWR1161:AWR1165" si="6614">VLOOKUP(AWO1161,$A$1213:$F$2274,6,FALSE)</f>
        <v>51</v>
      </c>
      <c r="AWS1161" s="167" t="s">
        <v>61</v>
      </c>
      <c r="AWT1161" s="10">
        <f t="shared" ref="AWT1161" si="6615">AWR1161*1.5*AWQ1161</f>
        <v>76.5</v>
      </c>
      <c r="AWU1161" s="10"/>
      <c r="AWV1161" s="219"/>
      <c r="AWW1161" s="167" t="s">
        <v>90</v>
      </c>
      <c r="AWX1161" s="500" t="s">
        <v>1640</v>
      </c>
      <c r="AWZ1161" s="230">
        <f t="shared" ref="AWZ1161" si="6616">IF(AWY1161="Kopman",1.6,1)</f>
        <v>1</v>
      </c>
      <c r="AXA1161" s="168">
        <f t="shared" ref="AXA1161:AXA1165" si="6617">VLOOKUP(AWX1161,$A$1213:$F$2274,6,FALSE)</f>
        <v>0</v>
      </c>
      <c r="AXB1161" s="167" t="s">
        <v>61</v>
      </c>
      <c r="AXC1161" s="10">
        <f t="shared" ref="AXC1161" si="6618">AXA1161*1.5*AWZ1161</f>
        <v>0</v>
      </c>
      <c r="AXD1161" s="10"/>
      <c r="AXE1161" s="219"/>
      <c r="AXF1161" s="167" t="s">
        <v>90</v>
      </c>
      <c r="AXG1161" s="498" t="s">
        <v>422</v>
      </c>
      <c r="AXI1161" s="230">
        <f t="shared" ref="AXI1161" si="6619">IF(AXH1161="Kopman",1.6,1)</f>
        <v>1</v>
      </c>
      <c r="AXJ1161" s="168">
        <f t="shared" ref="AXJ1161:AXJ1165" si="6620">VLOOKUP(AXG1161,$A$1213:$F$2274,6,FALSE)</f>
        <v>0</v>
      </c>
      <c r="AXK1161" s="167" t="s">
        <v>61</v>
      </c>
      <c r="AXL1161" s="10">
        <f t="shared" ref="AXL1161" si="6621">AXJ1161*1.5*AXI1161</f>
        <v>0</v>
      </c>
      <c r="AXM1161" s="10"/>
      <c r="AXN1161" s="219"/>
      <c r="AXO1161" s="167" t="s">
        <v>90</v>
      </c>
      <c r="AXP1161" s="500" t="s">
        <v>2014</v>
      </c>
      <c r="AXR1161" s="230">
        <f t="shared" ref="AXR1161" si="6622">IF(AXQ1161="Kopman",1.6,1)</f>
        <v>1</v>
      </c>
      <c r="AXS1161" s="168">
        <f t="shared" ref="AXS1161:AXS1165" si="6623">VLOOKUP(AXP1161,$A$1213:$F$2274,6,FALSE)</f>
        <v>85</v>
      </c>
      <c r="AXT1161" s="167" t="s">
        <v>61</v>
      </c>
      <c r="AXU1161" s="10">
        <f t="shared" ref="AXU1161" si="6624">AXS1161*1.5*AXR1161</f>
        <v>127.5</v>
      </c>
      <c r="AXV1161" s="10"/>
      <c r="AXW1161" s="219"/>
      <c r="AXX1161" s="167" t="s">
        <v>90</v>
      </c>
      <c r="AXY1161" s="500" t="s">
        <v>1985</v>
      </c>
      <c r="AYA1161" s="230">
        <f t="shared" ref="AYA1161" si="6625">IF(AXZ1161="Kopman",1.6,1)</f>
        <v>1</v>
      </c>
      <c r="AYB1161" s="168">
        <f t="shared" ref="AYB1161:AYB1165" si="6626">VLOOKUP(AXY1161,$A$1213:$F$2274,6,FALSE)</f>
        <v>0</v>
      </c>
      <c r="AYC1161" s="167" t="s">
        <v>61</v>
      </c>
      <c r="AYD1161" s="10">
        <f t="shared" ref="AYD1161" si="6627">AYB1161*1.5*AYA1161</f>
        <v>0</v>
      </c>
      <c r="AYE1161" s="10"/>
      <c r="AYF1161" s="219"/>
      <c r="AYG1161" s="167" t="s">
        <v>90</v>
      </c>
      <c r="AYH1161" s="500" t="s">
        <v>1985</v>
      </c>
      <c r="AYJ1161" s="230">
        <f t="shared" ref="AYJ1161" si="6628">IF(AYI1161="Kopman",1.6,1)</f>
        <v>1</v>
      </c>
      <c r="AYK1161" s="168">
        <f t="shared" ref="AYK1161:AYK1165" si="6629">VLOOKUP(AYH1161,$A$1213:$F$2274,6,FALSE)</f>
        <v>0</v>
      </c>
      <c r="AYL1161" s="167" t="s">
        <v>61</v>
      </c>
      <c r="AYM1161" s="10">
        <f t="shared" ref="AYM1161" si="6630">AYK1161*1.5*AYJ1161</f>
        <v>0</v>
      </c>
      <c r="AYN1161" s="10"/>
      <c r="AYO1161" s="219"/>
      <c r="AYP1161" s="167" t="s">
        <v>90</v>
      </c>
      <c r="AYQ1161" s="500" t="s">
        <v>422</v>
      </c>
      <c r="AYS1161" s="230">
        <f t="shared" ref="AYS1161" si="6631">IF(AYR1161="Kopman",1.6,1)</f>
        <v>1</v>
      </c>
      <c r="AYT1161" s="168">
        <f t="shared" ref="AYT1161:AYT1165" si="6632">VLOOKUP(AYQ1161,$A$1213:$F$2274,6,FALSE)</f>
        <v>0</v>
      </c>
      <c r="AYU1161" s="167" t="s">
        <v>61</v>
      </c>
      <c r="AYV1161" s="10">
        <f t="shared" ref="AYV1161" si="6633">AYT1161*1.5*AYS1161</f>
        <v>0</v>
      </c>
      <c r="AYW1161" s="10"/>
      <c r="AYX1161" s="219"/>
      <c r="AYY1161" s="167" t="s">
        <v>90</v>
      </c>
      <c r="AYZ1161" s="498" t="s">
        <v>1985</v>
      </c>
      <c r="AZB1161" s="230">
        <f t="shared" ref="AZB1161" si="6634">IF(AZA1161="Kopman",1.6,1)</f>
        <v>1</v>
      </c>
      <c r="AZC1161" s="168">
        <f t="shared" ref="AZC1161:AZC1165" si="6635">VLOOKUP(AYZ1161,$A$1213:$F$2274,6,FALSE)</f>
        <v>0</v>
      </c>
      <c r="AZD1161" s="167" t="s">
        <v>61</v>
      </c>
      <c r="AZE1161" s="10">
        <f t="shared" ref="AZE1161" si="6636">AZC1161*1.5*AZB1161</f>
        <v>0</v>
      </c>
      <c r="AZF1161" s="10"/>
      <c r="AZG1161" s="219"/>
      <c r="AZH1161" s="167" t="s">
        <v>90</v>
      </c>
      <c r="AZI1161" s="500" t="s">
        <v>1640</v>
      </c>
      <c r="AZK1161" s="230">
        <f t="shared" ref="AZK1161" si="6637">IF(AZJ1161="Kopman",1.6,1)</f>
        <v>1</v>
      </c>
      <c r="AZL1161" s="168">
        <f t="shared" ref="AZL1161:AZL1165" si="6638">VLOOKUP(AZI1161,$A$1213:$F$2274,6,FALSE)</f>
        <v>0</v>
      </c>
      <c r="AZM1161" s="167" t="s">
        <v>61</v>
      </c>
      <c r="AZN1161" s="10">
        <f t="shared" ref="AZN1161" si="6639">AZL1161*1.5*AZK1161</f>
        <v>0</v>
      </c>
      <c r="AZO1161" s="10"/>
      <c r="AZP1161" s="219"/>
      <c r="AZQ1161" s="167" t="s">
        <v>90</v>
      </c>
      <c r="AZR1161" s="500" t="s">
        <v>2014</v>
      </c>
      <c r="AZT1161" s="230">
        <f t="shared" ref="AZT1161" si="6640">IF(AZS1161="Kopman",1.6,1)</f>
        <v>1</v>
      </c>
      <c r="AZU1161" s="168">
        <f t="shared" ref="AZU1161:AZU1165" si="6641">VLOOKUP(AZR1161,$A$1213:$F$2274,6,FALSE)</f>
        <v>85</v>
      </c>
      <c r="AZV1161" s="167" t="s">
        <v>61</v>
      </c>
      <c r="AZW1161" s="10">
        <f t="shared" ref="AZW1161" si="6642">AZU1161*1.5*AZT1161</f>
        <v>127.5</v>
      </c>
      <c r="AZX1161" s="10"/>
      <c r="AZY1161" s="219"/>
      <c r="AZZ1161" s="167" t="s">
        <v>90</v>
      </c>
      <c r="BAA1161" s="500" t="s">
        <v>800</v>
      </c>
      <c r="BAC1161" s="230">
        <f t="shared" ref="BAC1161" si="6643">IF(BAB1161="Kopman",1.6,1)</f>
        <v>1</v>
      </c>
      <c r="BAD1161" s="168">
        <f t="shared" ref="BAD1161:BAD1165" si="6644">VLOOKUP(BAA1161,$A$1213:$F$2274,6,FALSE)</f>
        <v>1</v>
      </c>
      <c r="BAE1161" s="167" t="s">
        <v>61</v>
      </c>
      <c r="BAF1161" s="10">
        <f t="shared" ref="BAF1161" si="6645">BAD1161*1.5*BAC1161</f>
        <v>1.5</v>
      </c>
      <c r="BAG1161" s="10"/>
      <c r="BAH1161" s="219"/>
      <c r="BAI1161" s="167" t="s">
        <v>90</v>
      </c>
      <c r="BAJ1161" s="500" t="s">
        <v>441</v>
      </c>
      <c r="BAL1161" s="230">
        <f t="shared" ref="BAL1161" si="6646">IF(BAK1161="Kopman",1.6,1)</f>
        <v>1</v>
      </c>
      <c r="BAM1161" s="168">
        <f t="shared" ref="BAM1161:BAM1165" si="6647">VLOOKUP(BAJ1161,$A$1213:$F$2274,6,FALSE)</f>
        <v>0</v>
      </c>
      <c r="BAN1161" s="167" t="s">
        <v>61</v>
      </c>
      <c r="BAO1161" s="10">
        <f t="shared" ref="BAO1161" si="6648">BAM1161*1.5*BAL1161</f>
        <v>0</v>
      </c>
      <c r="BAP1161" s="10"/>
      <c r="BAQ1161" s="219"/>
      <c r="BAR1161" s="167" t="s">
        <v>90</v>
      </c>
      <c r="BAS1161" s="500" t="s">
        <v>1985</v>
      </c>
      <c r="BAU1161" s="230">
        <f t="shared" ref="BAU1161" si="6649">IF(BAT1161="Kopman",1.6,1)</f>
        <v>1</v>
      </c>
      <c r="BAV1161" s="168">
        <f t="shared" ref="BAV1161:BAV1165" si="6650">VLOOKUP(BAS1161,$A$1213:$F$2274,6,FALSE)</f>
        <v>0</v>
      </c>
      <c r="BAW1161" s="167" t="s">
        <v>61</v>
      </c>
      <c r="BAX1161" s="10">
        <f t="shared" ref="BAX1161" si="6651">BAV1161*1.5*BAU1161</f>
        <v>0</v>
      </c>
      <c r="BAY1161" s="10"/>
      <c r="BAZ1161" s="219"/>
      <c r="BBA1161" s="167" t="s">
        <v>90</v>
      </c>
      <c r="BBB1161" s="500" t="s">
        <v>1985</v>
      </c>
      <c r="BBD1161" s="230">
        <f t="shared" ref="BBD1161" si="6652">IF(BBC1161="Kopman",1.6,1)</f>
        <v>1</v>
      </c>
      <c r="BBE1161" s="168">
        <f t="shared" ref="BBE1161:BBE1165" si="6653">VLOOKUP(BBB1161,$A$1213:$F$2274,6,FALSE)</f>
        <v>0</v>
      </c>
      <c r="BBF1161" s="167" t="s">
        <v>61</v>
      </c>
      <c r="BBG1161" s="10">
        <f t="shared" ref="BBG1161" si="6654">BBE1161*1.5*BBD1161</f>
        <v>0</v>
      </c>
      <c r="BBH1161" s="10"/>
      <c r="BBI1161" s="219"/>
      <c r="BBJ1161" s="167" t="s">
        <v>90</v>
      </c>
      <c r="BBK1161" s="500" t="s">
        <v>2451</v>
      </c>
      <c r="BBM1161" s="230">
        <f t="shared" ref="BBM1161" si="6655">IF(BBL1161="Kopman",1.6,1)</f>
        <v>1</v>
      </c>
      <c r="BBN1161" s="168">
        <f t="shared" ref="BBN1161:BBN1165" si="6656">VLOOKUP(BBK1161,$A$1213:$F$2274,6,FALSE)</f>
        <v>91</v>
      </c>
      <c r="BBO1161" s="167" t="s">
        <v>61</v>
      </c>
      <c r="BBP1161" s="10">
        <f t="shared" ref="BBP1161" si="6657">BBN1161*1.5*BBM1161</f>
        <v>136.5</v>
      </c>
      <c r="BBQ1161" s="10"/>
      <c r="BBR1161" s="219"/>
      <c r="BBS1161" s="167" t="s">
        <v>90</v>
      </c>
      <c r="BBT1161" s="500" t="s">
        <v>1640</v>
      </c>
      <c r="BBV1161" s="230">
        <f t="shared" ref="BBV1161" si="6658">IF(BBU1161="Kopman",1.6,1)</f>
        <v>1</v>
      </c>
      <c r="BBW1161" s="168">
        <f t="shared" ref="BBW1161:BBW1165" si="6659">VLOOKUP(BBT1161,$A$1213:$F$2274,6,FALSE)</f>
        <v>0</v>
      </c>
      <c r="BBX1161" s="167" t="s">
        <v>61</v>
      </c>
      <c r="BBY1161" s="10">
        <f t="shared" ref="BBY1161" si="6660">BBW1161*1.5*BBV1161</f>
        <v>0</v>
      </c>
      <c r="BBZ1161" s="10"/>
      <c r="BCA1161" s="219"/>
      <c r="BCB1161" s="167" t="s">
        <v>90</v>
      </c>
      <c r="BCC1161" s="328" t="s">
        <v>2451</v>
      </c>
      <c r="BCD1161" s="14" t="s">
        <v>1588</v>
      </c>
      <c r="BCE1161" s="230">
        <f t="shared" ref="BCE1161" si="6661">IF(BCD1161="Kopman",1.6,1)</f>
        <v>1.6</v>
      </c>
      <c r="BCF1161" s="168">
        <f t="shared" ref="BCF1161:BCF1165" si="6662">VLOOKUP(BCC1161,$A$1213:$F$2274,6,FALSE)</f>
        <v>91</v>
      </c>
      <c r="BCG1161" s="167" t="s">
        <v>61</v>
      </c>
      <c r="BCH1161" s="10">
        <f t="shared" ref="BCH1161" si="6663">BCF1161*1.5*BCE1161</f>
        <v>218.4</v>
      </c>
      <c r="BCI1161" s="10"/>
      <c r="BCJ1161" s="219"/>
      <c r="BCK1161" s="167" t="s">
        <v>90</v>
      </c>
      <c r="BCL1161" s="500" t="s">
        <v>2451</v>
      </c>
      <c r="BCN1161" s="230">
        <f t="shared" ref="BCN1161" si="6664">IF(BCM1161="Kopman",1.6,1)</f>
        <v>1</v>
      </c>
      <c r="BCO1161" s="168">
        <f t="shared" ref="BCO1161:BCO1165" si="6665">VLOOKUP(BCL1161,$A$1213:$F$2274,6,FALSE)</f>
        <v>91</v>
      </c>
      <c r="BCP1161" s="167" t="s">
        <v>61</v>
      </c>
      <c r="BCQ1161" s="10">
        <f t="shared" ref="BCQ1161" si="6666">BCO1161*1.5*BCN1161</f>
        <v>136.5</v>
      </c>
      <c r="BCR1161" s="10"/>
      <c r="BCS1161" s="219"/>
      <c r="BCT1161" s="167" t="s">
        <v>90</v>
      </c>
      <c r="BCU1161" s="500" t="s">
        <v>1640</v>
      </c>
      <c r="BCW1161" s="230">
        <f t="shared" ref="BCW1161" si="6667">IF(BCV1161="Kopman",1.6,1)</f>
        <v>1</v>
      </c>
      <c r="BCX1161" s="168">
        <f t="shared" ref="BCX1161:BCX1165" si="6668">VLOOKUP(BCU1161,$A$1213:$F$2274,6,FALSE)</f>
        <v>0</v>
      </c>
      <c r="BCY1161" s="167" t="s">
        <v>61</v>
      </c>
      <c r="BCZ1161" s="10">
        <f t="shared" ref="BCZ1161" si="6669">BCX1161*1.5*BCW1161</f>
        <v>0</v>
      </c>
      <c r="BDA1161" s="10"/>
      <c r="BDB1161" s="219"/>
      <c r="BDC1161" s="167" t="s">
        <v>90</v>
      </c>
      <c r="BDD1161" s="500" t="s">
        <v>1939</v>
      </c>
      <c r="BDF1161" s="230">
        <f t="shared" ref="BDF1161" si="6670">IF(BDE1161="Kopman",1.6,1)</f>
        <v>1</v>
      </c>
      <c r="BDG1161" s="168">
        <f t="shared" ref="BDG1161:BDG1165" si="6671">VLOOKUP(BDD1161,$A$1213:$F$2274,6,FALSE)</f>
        <v>54</v>
      </c>
      <c r="BDH1161" s="167" t="s">
        <v>61</v>
      </c>
      <c r="BDI1161" s="10">
        <f t="shared" ref="BDI1161" si="6672">BDG1161*1.5*BDF1161</f>
        <v>81</v>
      </c>
      <c r="BDJ1161" s="10"/>
      <c r="BDK1161" s="219"/>
      <c r="BDL1161" s="167" t="s">
        <v>90</v>
      </c>
      <c r="BDM1161" s="328" t="s">
        <v>1985</v>
      </c>
      <c r="BDO1161" s="230">
        <f t="shared" ref="BDO1161" si="6673">IF(BDN1161="Kopman",1.6,1)</f>
        <v>1</v>
      </c>
      <c r="BDP1161" s="168">
        <f t="shared" ref="BDP1161:BDP1165" si="6674">VLOOKUP(BDM1161,$A$1213:$F$2274,6,FALSE)</f>
        <v>0</v>
      </c>
      <c r="BDQ1161" s="167" t="s">
        <v>61</v>
      </c>
      <c r="BDR1161" s="10">
        <f t="shared" ref="BDR1161" si="6675">BDP1161*1.5*BDO1161</f>
        <v>0</v>
      </c>
      <c r="BDS1161" s="10"/>
      <c r="BDT1161" s="219"/>
      <c r="BDU1161" s="167" t="s">
        <v>90</v>
      </c>
      <c r="BDV1161" s="500" t="s">
        <v>2014</v>
      </c>
      <c r="BDX1161" s="230">
        <f t="shared" ref="BDX1161" si="6676">IF(BDW1161="Kopman",1.6,1)</f>
        <v>1</v>
      </c>
      <c r="BDY1161" s="168">
        <f t="shared" ref="BDY1161:BDY1165" si="6677">VLOOKUP(BDV1161,$A$1213:$F$2274,6,FALSE)</f>
        <v>85</v>
      </c>
      <c r="BDZ1161" s="167" t="s">
        <v>61</v>
      </c>
      <c r="BEA1161" s="10">
        <f t="shared" ref="BEA1161" si="6678">BDY1161*1.5*BDX1161</f>
        <v>127.5</v>
      </c>
      <c r="BEB1161" s="10"/>
      <c r="BEC1161" s="219"/>
      <c r="BED1161" s="167" t="s">
        <v>90</v>
      </c>
      <c r="BEE1161" s="498" t="s">
        <v>1640</v>
      </c>
      <c r="BEG1161" s="230">
        <f t="shared" ref="BEG1161" si="6679">IF(BEF1161="Kopman",1.6,1)</f>
        <v>1</v>
      </c>
      <c r="BEH1161" s="168">
        <f t="shared" ref="BEH1161:BEH1165" si="6680">VLOOKUP(BEE1161,$A$1213:$F$2274,6,FALSE)</f>
        <v>0</v>
      </c>
      <c r="BEI1161" s="167" t="s">
        <v>61</v>
      </c>
      <c r="BEJ1161" s="10">
        <f t="shared" ref="BEJ1161" si="6681">BEH1161*1.5*BEG1161</f>
        <v>0</v>
      </c>
      <c r="BEK1161" s="10"/>
      <c r="BEL1161" s="219"/>
      <c r="BEM1161" s="167" t="s">
        <v>90</v>
      </c>
      <c r="BEN1161" s="498" t="s">
        <v>1640</v>
      </c>
      <c r="BEP1161" s="230">
        <f t="shared" ref="BEP1161" si="6682">IF(BEO1161="Kopman",1.6,1)</f>
        <v>1</v>
      </c>
      <c r="BEQ1161" s="168">
        <f t="shared" ref="BEQ1161:BEQ1165" si="6683">VLOOKUP(BEN1161,$A$1213:$F$2274,6,FALSE)</f>
        <v>0</v>
      </c>
      <c r="BER1161" s="167" t="s">
        <v>61</v>
      </c>
      <c r="BES1161" s="10">
        <f t="shared" ref="BES1161" si="6684">BEQ1161*1.5*BEP1161</f>
        <v>0</v>
      </c>
      <c r="BET1161" s="10"/>
      <c r="BEU1161" s="219"/>
      <c r="BEV1161" s="167" t="s">
        <v>90</v>
      </c>
      <c r="BEW1161" s="500" t="s">
        <v>1640</v>
      </c>
      <c r="BEY1161" s="230">
        <f t="shared" ref="BEY1161" si="6685">IF(BEX1161="Kopman",1.6,1)</f>
        <v>1</v>
      </c>
      <c r="BEZ1161" s="168">
        <f t="shared" ref="BEZ1161:BEZ1165" si="6686">VLOOKUP(BEW1161,$A$1213:$F$2274,6,FALSE)</f>
        <v>0</v>
      </c>
      <c r="BFA1161" s="167" t="s">
        <v>61</v>
      </c>
      <c r="BFB1161" s="10">
        <f t="shared" ref="BFB1161" si="6687">BEZ1161*1.5*BEY1161</f>
        <v>0</v>
      </c>
      <c r="BFC1161" s="10"/>
      <c r="BFD1161" s="219"/>
      <c r="BFE1161" s="167"/>
      <c r="BFF1161" s="327"/>
      <c r="BFH1161" s="230"/>
      <c r="BFI1161" s="168"/>
      <c r="BFJ1161" s="167"/>
      <c r="BFK1161" s="10"/>
      <c r="BFL1161" s="10"/>
      <c r="BFN1161" s="167"/>
      <c r="BFO1161" s="327"/>
      <c r="BFQ1161" s="230"/>
      <c r="BFR1161" s="168"/>
      <c r="BFS1161" s="167"/>
      <c r="BFT1161" s="10"/>
      <c r="BFU1161" s="10"/>
      <c r="BFW1161" s="167"/>
      <c r="BFX1161" s="328"/>
      <c r="BFZ1161" s="230"/>
      <c r="BGA1161" s="168"/>
      <c r="BGB1161" s="167"/>
      <c r="BGC1161" s="10"/>
      <c r="BGD1161" s="10"/>
      <c r="BGF1161" s="167"/>
      <c r="BGG1161" s="327"/>
      <c r="BGI1161" s="230"/>
      <c r="BGJ1161" s="168"/>
      <c r="BGK1161" s="167"/>
      <c r="BGL1161" s="10"/>
      <c r="BGM1161" s="10"/>
      <c r="BGO1161" s="167"/>
      <c r="BGP1161" s="328"/>
      <c r="BGR1161" s="230"/>
      <c r="BGS1161" s="168"/>
      <c r="BGT1161" s="167"/>
      <c r="BGU1161" s="10"/>
      <c r="BGV1161" s="10"/>
      <c r="BGX1161" s="167"/>
      <c r="BGY1161" s="327"/>
      <c r="BHA1161" s="230"/>
      <c r="BHB1161" s="168"/>
      <c r="BHC1161" s="167"/>
      <c r="BHD1161" s="10"/>
      <c r="BHE1161" s="10"/>
    </row>
    <row r="1162" spans="1:1565" s="14" customFormat="1" ht="15">
      <c r="A1162" s="167" t="s">
        <v>91</v>
      </c>
      <c r="B1162" s="325" t="s">
        <v>2014</v>
      </c>
      <c r="D1162" s="168"/>
      <c r="E1162" s="168">
        <f>VLOOKUP(B1162,$A$1213:$F$2274,6,FALSE)</f>
        <v>85</v>
      </c>
      <c r="F1162" s="167" t="s">
        <v>63</v>
      </c>
      <c r="G1162" s="10">
        <f>E1162*1.4</f>
        <v>118.99999999999999</v>
      </c>
      <c r="H1162" s="10"/>
      <c r="I1162" s="219"/>
      <c r="J1162" s="167" t="s">
        <v>91</v>
      </c>
      <c r="K1162" s="325" t="s">
        <v>1640</v>
      </c>
      <c r="M1162" s="168"/>
      <c r="N1162" s="168">
        <f>VLOOKUP(K1162,$A$1213:$F$2274,6,FALSE)</f>
        <v>0</v>
      </c>
      <c r="O1162" s="167" t="s">
        <v>63</v>
      </c>
      <c r="P1162" s="10">
        <f>N1162*1.4</f>
        <v>0</v>
      </c>
      <c r="Q1162" s="10"/>
      <c r="R1162" s="219"/>
      <c r="S1162" s="167" t="s">
        <v>91</v>
      </c>
      <c r="T1162" s="325" t="s">
        <v>454</v>
      </c>
      <c r="V1162" s="168"/>
      <c r="W1162" s="168">
        <f t="shared" si="6191"/>
        <v>51</v>
      </c>
      <c r="X1162" s="167" t="s">
        <v>63</v>
      </c>
      <c r="Y1162" s="10">
        <f t="shared" ref="Y1162" si="6688">W1162*1.4</f>
        <v>71.399999999999991</v>
      </c>
      <c r="Z1162" s="10"/>
      <c r="AA1162" s="219"/>
      <c r="AB1162" s="167" t="s">
        <v>91</v>
      </c>
      <c r="AC1162" s="325" t="s">
        <v>441</v>
      </c>
      <c r="AE1162" s="168"/>
      <c r="AF1162" s="168">
        <f t="shared" si="6194"/>
        <v>0</v>
      </c>
      <c r="AG1162" s="167" t="s">
        <v>63</v>
      </c>
      <c r="AH1162" s="10">
        <f t="shared" ref="AH1162" si="6689">AF1162*1.4</f>
        <v>0</v>
      </c>
      <c r="AI1162" s="10"/>
      <c r="AJ1162" s="219"/>
      <c r="AK1162" s="167" t="s">
        <v>91</v>
      </c>
      <c r="AL1162" s="498" t="s">
        <v>1640</v>
      </c>
      <c r="AN1162" s="168"/>
      <c r="AO1162" s="168">
        <f t="shared" si="6197"/>
        <v>0</v>
      </c>
      <c r="AP1162" s="167" t="s">
        <v>63</v>
      </c>
      <c r="AQ1162" s="10">
        <f t="shared" ref="AQ1162" si="6690">AO1162*1.4</f>
        <v>0</v>
      </c>
      <c r="AR1162" s="10"/>
      <c r="AS1162" s="219"/>
      <c r="AT1162" s="167" t="s">
        <v>91</v>
      </c>
      <c r="AU1162" s="325" t="s">
        <v>2014</v>
      </c>
      <c r="AW1162" s="168"/>
      <c r="AX1162" s="168">
        <f t="shared" si="6200"/>
        <v>85</v>
      </c>
      <c r="AY1162" s="167" t="s">
        <v>63</v>
      </c>
      <c r="AZ1162" s="10">
        <f t="shared" ref="AZ1162" si="6691">AX1162*1.4</f>
        <v>118.99999999999999</v>
      </c>
      <c r="BA1162" s="10"/>
      <c r="BB1162" s="219"/>
      <c r="BC1162" s="167" t="s">
        <v>91</v>
      </c>
      <c r="BD1162" s="325" t="s">
        <v>1985</v>
      </c>
      <c r="BF1162" s="168"/>
      <c r="BG1162" s="168">
        <f t="shared" si="6203"/>
        <v>0</v>
      </c>
      <c r="BH1162" s="167" t="s">
        <v>63</v>
      </c>
      <c r="BI1162" s="10">
        <f t="shared" ref="BI1162" si="6692">BG1162*1.4</f>
        <v>0</v>
      </c>
      <c r="BJ1162" s="10"/>
      <c r="BK1162" s="219"/>
      <c r="BL1162" s="167" t="s">
        <v>91</v>
      </c>
      <c r="BM1162" s="325" t="s">
        <v>1868</v>
      </c>
      <c r="BO1162" s="168"/>
      <c r="BP1162" s="168">
        <f t="shared" si="6206"/>
        <v>37</v>
      </c>
      <c r="BQ1162" s="167" t="s">
        <v>63</v>
      </c>
      <c r="BR1162" s="10">
        <f t="shared" ref="BR1162" si="6693">BP1162*1.4</f>
        <v>51.8</v>
      </c>
      <c r="BS1162" s="10"/>
      <c r="BT1162" s="219"/>
      <c r="BU1162" s="167" t="s">
        <v>91</v>
      </c>
      <c r="BV1162" s="325" t="s">
        <v>1985</v>
      </c>
      <c r="BX1162" s="168"/>
      <c r="BY1162" s="168">
        <f t="shared" si="6209"/>
        <v>0</v>
      </c>
      <c r="BZ1162" s="167" t="s">
        <v>63</v>
      </c>
      <c r="CA1162" s="10">
        <f t="shared" ref="CA1162" si="6694">BY1162*1.4</f>
        <v>0</v>
      </c>
      <c r="CB1162" s="10"/>
      <c r="CC1162" s="219"/>
      <c r="CD1162" s="167" t="s">
        <v>91</v>
      </c>
      <c r="CE1162" s="325" t="s">
        <v>2451</v>
      </c>
      <c r="CG1162" s="168"/>
      <c r="CH1162" s="168">
        <f t="shared" si="6212"/>
        <v>91</v>
      </c>
      <c r="CI1162" s="167" t="s">
        <v>63</v>
      </c>
      <c r="CJ1162" s="10">
        <f t="shared" ref="CJ1162" si="6695">CH1162*1.4</f>
        <v>127.39999999999999</v>
      </c>
      <c r="CK1162" s="10"/>
      <c r="CL1162" s="219"/>
      <c r="CM1162" s="167" t="s">
        <v>91</v>
      </c>
      <c r="CN1162" s="325" t="s">
        <v>3289</v>
      </c>
      <c r="CP1162" s="168"/>
      <c r="CQ1162" s="168">
        <f t="shared" si="6215"/>
        <v>0</v>
      </c>
      <c r="CR1162" s="167" t="s">
        <v>63</v>
      </c>
      <c r="CS1162" s="10">
        <f t="shared" ref="CS1162" si="6696">CQ1162*1.4</f>
        <v>0</v>
      </c>
      <c r="CT1162" s="10"/>
      <c r="CU1162" s="219"/>
      <c r="CV1162" s="167" t="s">
        <v>91</v>
      </c>
      <c r="CW1162" s="325" t="s">
        <v>1985</v>
      </c>
      <c r="CY1162" s="168"/>
      <c r="CZ1162" s="168">
        <f t="shared" si="6218"/>
        <v>0</v>
      </c>
      <c r="DA1162" s="167" t="s">
        <v>63</v>
      </c>
      <c r="DB1162" s="10">
        <f t="shared" ref="DB1162" si="6697">CZ1162*1.4</f>
        <v>0</v>
      </c>
      <c r="DC1162" s="10"/>
      <c r="DD1162" s="219"/>
      <c r="DE1162" s="167" t="s">
        <v>91</v>
      </c>
      <c r="DF1162" s="325" t="s">
        <v>2014</v>
      </c>
      <c r="DH1162" s="168"/>
      <c r="DI1162" s="168">
        <f t="shared" si="6221"/>
        <v>85</v>
      </c>
      <c r="DJ1162" s="167" t="s">
        <v>63</v>
      </c>
      <c r="DK1162" s="10">
        <f t="shared" ref="DK1162" si="6698">DI1162*1.4</f>
        <v>118.99999999999999</v>
      </c>
      <c r="DL1162" s="10"/>
      <c r="DM1162" s="219"/>
      <c r="DN1162" s="167" t="s">
        <v>91</v>
      </c>
      <c r="DO1162" s="325" t="s">
        <v>441</v>
      </c>
      <c r="DQ1162" s="168"/>
      <c r="DR1162" s="168">
        <f t="shared" si="6224"/>
        <v>0</v>
      </c>
      <c r="DS1162" s="167" t="s">
        <v>63</v>
      </c>
      <c r="DT1162" s="10">
        <f t="shared" ref="DT1162" si="6699">DR1162*1.4</f>
        <v>0</v>
      </c>
      <c r="DU1162" s="10"/>
      <c r="DV1162" s="219"/>
      <c r="DW1162" s="167" t="s">
        <v>91</v>
      </c>
      <c r="DX1162" s="325" t="s">
        <v>1985</v>
      </c>
      <c r="DZ1162" s="168"/>
      <c r="EA1162" s="168">
        <f t="shared" si="6227"/>
        <v>0</v>
      </c>
      <c r="EB1162" s="167" t="s">
        <v>63</v>
      </c>
      <c r="EC1162" s="10">
        <f t="shared" ref="EC1162" si="6700">EA1162*1.4</f>
        <v>0</v>
      </c>
      <c r="ED1162" s="10"/>
      <c r="EE1162" s="219"/>
      <c r="EF1162" s="167" t="s">
        <v>91</v>
      </c>
      <c r="EG1162" s="325" t="s">
        <v>2014</v>
      </c>
      <c r="EI1162" s="168"/>
      <c r="EJ1162" s="168">
        <f t="shared" si="6230"/>
        <v>85</v>
      </c>
      <c r="EK1162" s="167" t="s">
        <v>63</v>
      </c>
      <c r="EL1162" s="10">
        <f t="shared" ref="EL1162" si="6701">EJ1162*1.4</f>
        <v>118.99999999999999</v>
      </c>
      <c r="EM1162" s="10"/>
      <c r="EN1162" s="219"/>
      <c r="EO1162" s="167" t="s">
        <v>91</v>
      </c>
      <c r="EP1162" s="325" t="s">
        <v>1985</v>
      </c>
      <c r="ER1162" s="168"/>
      <c r="ES1162" s="168">
        <f t="shared" si="6233"/>
        <v>0</v>
      </c>
      <c r="ET1162" s="167" t="s">
        <v>63</v>
      </c>
      <c r="EU1162" s="10">
        <f t="shared" ref="EU1162" si="6702">ES1162*1.4</f>
        <v>0</v>
      </c>
      <c r="EV1162" s="10"/>
      <c r="EW1162" s="219"/>
      <c r="EX1162" s="167" t="s">
        <v>91</v>
      </c>
      <c r="EY1162" s="325" t="s">
        <v>2002</v>
      </c>
      <c r="FA1162" s="168"/>
      <c r="FB1162" s="168">
        <f t="shared" si="6236"/>
        <v>0</v>
      </c>
      <c r="FC1162" s="167" t="s">
        <v>63</v>
      </c>
      <c r="FD1162" s="10">
        <f t="shared" ref="FD1162" si="6703">FB1162*1.4</f>
        <v>0</v>
      </c>
      <c r="FE1162" s="10"/>
      <c r="FF1162" s="219"/>
      <c r="FG1162" s="167" t="s">
        <v>91</v>
      </c>
      <c r="FH1162" s="325" t="s">
        <v>441</v>
      </c>
      <c r="FJ1162" s="168"/>
      <c r="FK1162" s="168">
        <f t="shared" si="6239"/>
        <v>0</v>
      </c>
      <c r="FL1162" s="167" t="s">
        <v>63</v>
      </c>
      <c r="FM1162" s="10">
        <f t="shared" ref="FM1162" si="6704">FK1162*1.4</f>
        <v>0</v>
      </c>
      <c r="FN1162" s="10"/>
      <c r="FO1162" s="219"/>
      <c r="FP1162" s="167" t="s">
        <v>91</v>
      </c>
      <c r="FQ1162" s="325" t="s">
        <v>2014</v>
      </c>
      <c r="FS1162" s="168"/>
      <c r="FT1162" s="168">
        <f t="shared" si="6242"/>
        <v>85</v>
      </c>
      <c r="FU1162" s="167" t="s">
        <v>63</v>
      </c>
      <c r="FV1162" s="10">
        <f t="shared" ref="FV1162" si="6705">FT1162*1.4</f>
        <v>118.99999999999999</v>
      </c>
      <c r="FW1162" s="10"/>
      <c r="FX1162" s="219"/>
      <c r="FY1162" s="167" t="s">
        <v>91</v>
      </c>
      <c r="FZ1162" s="325" t="s">
        <v>422</v>
      </c>
      <c r="GB1162" s="168"/>
      <c r="GC1162" s="168">
        <f t="shared" si="6245"/>
        <v>0</v>
      </c>
      <c r="GD1162" s="167" t="s">
        <v>63</v>
      </c>
      <c r="GE1162" s="10">
        <f t="shared" ref="GE1162" si="6706">GC1162*1.4</f>
        <v>0</v>
      </c>
      <c r="GF1162" s="10"/>
      <c r="GG1162" s="219"/>
      <c r="GH1162" s="167" t="s">
        <v>91</v>
      </c>
      <c r="GI1162" s="325" t="s">
        <v>441</v>
      </c>
      <c r="GK1162" s="168"/>
      <c r="GL1162" s="168">
        <f t="shared" si="6248"/>
        <v>0</v>
      </c>
      <c r="GM1162" s="167" t="s">
        <v>63</v>
      </c>
      <c r="GN1162" s="10">
        <f t="shared" ref="GN1162" si="6707">GL1162*1.4</f>
        <v>0</v>
      </c>
      <c r="GO1162" s="10"/>
      <c r="GP1162" s="219"/>
      <c r="GQ1162" s="167" t="s">
        <v>91</v>
      </c>
      <c r="GR1162" s="325" t="s">
        <v>441</v>
      </c>
      <c r="GT1162" s="168"/>
      <c r="GU1162" s="168">
        <f t="shared" si="6251"/>
        <v>0</v>
      </c>
      <c r="GV1162" s="167" t="s">
        <v>63</v>
      </c>
      <c r="GW1162" s="10">
        <f t="shared" ref="GW1162" si="6708">GU1162*1.4</f>
        <v>0</v>
      </c>
      <c r="GX1162" s="10"/>
      <c r="GY1162" s="219"/>
      <c r="GZ1162" s="167" t="s">
        <v>91</v>
      </c>
      <c r="HA1162" s="325" t="s">
        <v>441</v>
      </c>
      <c r="HC1162" s="168"/>
      <c r="HD1162" s="168">
        <f t="shared" si="6254"/>
        <v>0</v>
      </c>
      <c r="HE1162" s="167" t="s">
        <v>63</v>
      </c>
      <c r="HF1162" s="10">
        <f t="shared" ref="HF1162" si="6709">HD1162*1.4</f>
        <v>0</v>
      </c>
      <c r="HG1162" s="10"/>
      <c r="HH1162" s="219"/>
      <c r="HI1162" s="167" t="s">
        <v>91</v>
      </c>
      <c r="HJ1162" s="325" t="s">
        <v>3052</v>
      </c>
      <c r="HL1162" s="168"/>
      <c r="HM1162" s="168">
        <f t="shared" si="6257"/>
        <v>61</v>
      </c>
      <c r="HN1162" s="167" t="s">
        <v>63</v>
      </c>
      <c r="HO1162" s="10">
        <f t="shared" ref="HO1162" si="6710">HM1162*1.4</f>
        <v>85.399999999999991</v>
      </c>
      <c r="HP1162" s="10"/>
      <c r="HQ1162" s="219"/>
      <c r="HR1162" s="167" t="s">
        <v>91</v>
      </c>
      <c r="HS1162" s="325" t="s">
        <v>1704</v>
      </c>
      <c r="HU1162" s="168"/>
      <c r="HV1162" s="168">
        <f t="shared" si="6260"/>
        <v>0</v>
      </c>
      <c r="HW1162" s="167" t="s">
        <v>63</v>
      </c>
      <c r="HX1162" s="10">
        <f t="shared" ref="HX1162" si="6711">HV1162*1.4</f>
        <v>0</v>
      </c>
      <c r="HY1162" s="10"/>
      <c r="HZ1162" s="219"/>
      <c r="IA1162" s="167" t="s">
        <v>91</v>
      </c>
      <c r="IB1162" s="325" t="s">
        <v>2014</v>
      </c>
      <c r="ID1162" s="168"/>
      <c r="IE1162" s="168">
        <f t="shared" si="6263"/>
        <v>85</v>
      </c>
      <c r="IF1162" s="167" t="s">
        <v>63</v>
      </c>
      <c r="IG1162" s="10">
        <f t="shared" ref="IG1162" si="6712">IE1162*1.4</f>
        <v>118.99999999999999</v>
      </c>
      <c r="IH1162" s="10"/>
      <c r="II1162" s="219"/>
      <c r="IJ1162" s="167" t="s">
        <v>91</v>
      </c>
      <c r="IK1162" s="325" t="s">
        <v>1640</v>
      </c>
      <c r="IM1162" s="168"/>
      <c r="IN1162" s="168">
        <f t="shared" si="6266"/>
        <v>0</v>
      </c>
      <c r="IO1162" s="167" t="s">
        <v>63</v>
      </c>
      <c r="IP1162" s="10">
        <f t="shared" ref="IP1162" si="6713">IN1162*1.4</f>
        <v>0</v>
      </c>
      <c r="IQ1162" s="10"/>
      <c r="IR1162" s="219"/>
      <c r="IS1162" s="167" t="s">
        <v>91</v>
      </c>
      <c r="IT1162" s="325" t="s">
        <v>1868</v>
      </c>
      <c r="IV1162" s="168"/>
      <c r="IW1162" s="168">
        <f t="shared" si="6269"/>
        <v>37</v>
      </c>
      <c r="IX1162" s="167" t="s">
        <v>63</v>
      </c>
      <c r="IY1162" s="10">
        <f t="shared" ref="IY1162" si="6714">IW1162*1.4</f>
        <v>51.8</v>
      </c>
      <c r="IZ1162" s="10"/>
      <c r="JA1162" s="219"/>
      <c r="JB1162" s="167" t="s">
        <v>91</v>
      </c>
      <c r="JC1162" s="500" t="s">
        <v>1640</v>
      </c>
      <c r="JE1162" s="168"/>
      <c r="JF1162" s="168">
        <f t="shared" si="6272"/>
        <v>0</v>
      </c>
      <c r="JG1162" s="167" t="s">
        <v>63</v>
      </c>
      <c r="JH1162" s="10">
        <f t="shared" ref="JH1162" si="6715">JF1162*1.4</f>
        <v>0</v>
      </c>
      <c r="JI1162" s="10"/>
      <c r="JJ1162" s="219"/>
      <c r="JK1162" s="167" t="s">
        <v>91</v>
      </c>
      <c r="JL1162" s="500" t="s">
        <v>2014</v>
      </c>
      <c r="JN1162" s="168"/>
      <c r="JO1162" s="168">
        <f t="shared" si="6275"/>
        <v>85</v>
      </c>
      <c r="JP1162" s="167" t="s">
        <v>63</v>
      </c>
      <c r="JQ1162" s="10">
        <f t="shared" ref="JQ1162" si="6716">JO1162*1.4</f>
        <v>118.99999999999999</v>
      </c>
      <c r="JR1162" s="10"/>
      <c r="JS1162" s="219"/>
      <c r="JT1162" s="167" t="s">
        <v>91</v>
      </c>
      <c r="JU1162" s="500" t="s">
        <v>1939</v>
      </c>
      <c r="JW1162" s="168"/>
      <c r="JX1162" s="168">
        <f t="shared" si="6278"/>
        <v>54</v>
      </c>
      <c r="JY1162" s="167" t="s">
        <v>63</v>
      </c>
      <c r="JZ1162" s="10">
        <f t="shared" ref="JZ1162" si="6717">JX1162*1.4</f>
        <v>75.599999999999994</v>
      </c>
      <c r="KA1162" s="10"/>
      <c r="KB1162" s="219"/>
      <c r="KC1162" s="167" t="s">
        <v>91</v>
      </c>
      <c r="KD1162" s="500" t="s">
        <v>2451</v>
      </c>
      <c r="KF1162" s="168"/>
      <c r="KG1162" s="168">
        <f t="shared" si="6281"/>
        <v>91</v>
      </c>
      <c r="KH1162" s="167" t="s">
        <v>63</v>
      </c>
      <c r="KI1162" s="10">
        <f t="shared" ref="KI1162" si="6718">KG1162*1.4</f>
        <v>127.39999999999999</v>
      </c>
      <c r="KJ1162" s="10"/>
      <c r="KK1162" s="219"/>
      <c r="KL1162" s="167" t="s">
        <v>91</v>
      </c>
      <c r="KM1162" s="500" t="s">
        <v>583</v>
      </c>
      <c r="KO1162" s="168"/>
      <c r="KP1162" s="168">
        <f t="shared" si="6284"/>
        <v>9</v>
      </c>
      <c r="KQ1162" s="167" t="s">
        <v>63</v>
      </c>
      <c r="KR1162" s="10">
        <f t="shared" ref="KR1162" si="6719">KP1162*1.4</f>
        <v>12.6</v>
      </c>
      <c r="KS1162" s="10"/>
      <c r="KT1162" s="219"/>
      <c r="KU1162" s="167" t="s">
        <v>91</v>
      </c>
      <c r="KV1162" s="328" t="s">
        <v>441</v>
      </c>
      <c r="KX1162" s="168"/>
      <c r="KY1162" s="168">
        <f t="shared" si="6287"/>
        <v>0</v>
      </c>
      <c r="KZ1162" s="167" t="s">
        <v>63</v>
      </c>
      <c r="LA1162" s="10">
        <f t="shared" ref="LA1162" si="6720">KY1162*1.4</f>
        <v>0</v>
      </c>
      <c r="LB1162" s="10"/>
      <c r="LC1162" s="219"/>
      <c r="LD1162" s="167" t="s">
        <v>91</v>
      </c>
      <c r="LE1162" s="500" t="s">
        <v>1939</v>
      </c>
      <c r="LG1162" s="168"/>
      <c r="LH1162" s="168">
        <f t="shared" si="6290"/>
        <v>54</v>
      </c>
      <c r="LI1162" s="167" t="s">
        <v>63</v>
      </c>
      <c r="LJ1162" s="10">
        <f t="shared" ref="LJ1162" si="6721">LH1162*1.4</f>
        <v>75.599999999999994</v>
      </c>
      <c r="LK1162" s="10"/>
      <c r="LL1162" s="219"/>
      <c r="LM1162" s="167" t="s">
        <v>91</v>
      </c>
      <c r="LN1162" s="500" t="s">
        <v>454</v>
      </c>
      <c r="LP1162" s="168"/>
      <c r="LQ1162" s="168">
        <f t="shared" si="6293"/>
        <v>51</v>
      </c>
      <c r="LR1162" s="167" t="s">
        <v>63</v>
      </c>
      <c r="LS1162" s="10">
        <f t="shared" ref="LS1162" si="6722">LQ1162*1.4</f>
        <v>71.399999999999991</v>
      </c>
      <c r="LT1162" s="10"/>
      <c r="LU1162" s="219"/>
      <c r="LV1162" s="167" t="s">
        <v>91</v>
      </c>
      <c r="LW1162" s="500" t="s">
        <v>506</v>
      </c>
      <c r="LY1162" s="168"/>
      <c r="LZ1162" s="168">
        <f t="shared" si="6296"/>
        <v>20</v>
      </c>
      <c r="MA1162" s="167" t="s">
        <v>63</v>
      </c>
      <c r="MB1162" s="10">
        <f t="shared" ref="MB1162" si="6723">LZ1162*1.4</f>
        <v>28</v>
      </c>
      <c r="MC1162" s="10"/>
      <c r="MD1162" s="219"/>
      <c r="ME1162" s="167" t="s">
        <v>91</v>
      </c>
      <c r="MF1162" s="500" t="s">
        <v>2451</v>
      </c>
      <c r="MH1162" s="168"/>
      <c r="MI1162" s="168">
        <f t="shared" si="6299"/>
        <v>91</v>
      </c>
      <c r="MJ1162" s="167" t="s">
        <v>63</v>
      </c>
      <c r="MK1162" s="10">
        <f t="shared" ref="MK1162" si="6724">MI1162*1.4</f>
        <v>127.39999999999999</v>
      </c>
      <c r="ML1162" s="10"/>
      <c r="MM1162" s="219"/>
      <c r="MN1162" s="167" t="s">
        <v>91</v>
      </c>
      <c r="MO1162" s="328" t="s">
        <v>583</v>
      </c>
      <c r="MQ1162" s="168"/>
      <c r="MR1162" s="168">
        <f t="shared" si="6302"/>
        <v>9</v>
      </c>
      <c r="MS1162" s="167" t="s">
        <v>63</v>
      </c>
      <c r="MT1162" s="10">
        <f t="shared" ref="MT1162" si="6725">MR1162*1.4</f>
        <v>12.6</v>
      </c>
      <c r="MU1162" s="10"/>
      <c r="MV1162" s="219"/>
      <c r="MW1162" s="167" t="s">
        <v>91</v>
      </c>
      <c r="MX1162" s="500" t="s">
        <v>454</v>
      </c>
      <c r="MZ1162" s="168"/>
      <c r="NA1162" s="168">
        <f t="shared" si="6305"/>
        <v>51</v>
      </c>
      <c r="NB1162" s="167" t="s">
        <v>63</v>
      </c>
      <c r="NC1162" s="10">
        <f t="shared" ref="NC1162" si="6726">NA1162*1.4</f>
        <v>71.399999999999991</v>
      </c>
      <c r="ND1162" s="10"/>
      <c r="NE1162" s="219"/>
      <c r="NF1162" s="167" t="s">
        <v>91</v>
      </c>
      <c r="NG1162" s="500" t="s">
        <v>1868</v>
      </c>
      <c r="NI1162" s="168"/>
      <c r="NJ1162" s="168">
        <f t="shared" si="6308"/>
        <v>37</v>
      </c>
      <c r="NK1162" s="167" t="s">
        <v>63</v>
      </c>
      <c r="NL1162" s="10">
        <f t="shared" ref="NL1162" si="6727">NJ1162*1.4</f>
        <v>51.8</v>
      </c>
      <c r="NM1162" s="10"/>
      <c r="NN1162" s="219"/>
      <c r="NO1162" s="167" t="s">
        <v>91</v>
      </c>
      <c r="NP1162" s="500" t="s">
        <v>1704</v>
      </c>
      <c r="NR1162" s="168"/>
      <c r="NS1162" s="168">
        <f t="shared" si="6311"/>
        <v>0</v>
      </c>
      <c r="NT1162" s="167" t="s">
        <v>63</v>
      </c>
      <c r="NU1162" s="10">
        <f t="shared" ref="NU1162" si="6728">NS1162*1.4</f>
        <v>0</v>
      </c>
      <c r="NV1162" s="10"/>
      <c r="NW1162" s="219"/>
      <c r="NX1162" s="167" t="s">
        <v>91</v>
      </c>
      <c r="NY1162" s="500" t="s">
        <v>908</v>
      </c>
      <c r="OA1162" s="168"/>
      <c r="OB1162" s="168">
        <f t="shared" si="6314"/>
        <v>0</v>
      </c>
      <c r="OC1162" s="167" t="s">
        <v>63</v>
      </c>
      <c r="OD1162" s="10">
        <f t="shared" ref="OD1162" si="6729">OB1162*1.4</f>
        <v>0</v>
      </c>
      <c r="OE1162" s="10"/>
      <c r="OF1162" s="219"/>
      <c r="OG1162" s="167" t="s">
        <v>91</v>
      </c>
      <c r="OH1162" s="500" t="s">
        <v>1640</v>
      </c>
      <c r="OJ1162" s="168"/>
      <c r="OK1162" s="168">
        <f t="shared" si="6317"/>
        <v>0</v>
      </c>
      <c r="OL1162" s="167" t="s">
        <v>63</v>
      </c>
      <c r="OM1162" s="10">
        <f t="shared" ref="OM1162" si="6730">OK1162*1.4</f>
        <v>0</v>
      </c>
      <c r="ON1162" s="10"/>
      <c r="OO1162" s="219"/>
      <c r="OP1162" s="167" t="s">
        <v>91</v>
      </c>
      <c r="OQ1162" s="500" t="s">
        <v>3052</v>
      </c>
      <c r="OS1162" s="168"/>
      <c r="OT1162" s="168">
        <f t="shared" si="6320"/>
        <v>61</v>
      </c>
      <c r="OU1162" s="167" t="s">
        <v>63</v>
      </c>
      <c r="OV1162" s="10">
        <f t="shared" ref="OV1162" si="6731">OT1162*1.4</f>
        <v>85.399999999999991</v>
      </c>
      <c r="OW1162" s="10"/>
      <c r="OX1162" s="219"/>
      <c r="OY1162" s="167" t="s">
        <v>91</v>
      </c>
      <c r="OZ1162" s="500" t="s">
        <v>2014</v>
      </c>
      <c r="PB1162" s="168"/>
      <c r="PC1162" s="168">
        <f t="shared" si="6323"/>
        <v>85</v>
      </c>
      <c r="PD1162" s="167" t="s">
        <v>63</v>
      </c>
      <c r="PE1162" s="10">
        <f t="shared" ref="PE1162" si="6732">PC1162*1.4</f>
        <v>118.99999999999999</v>
      </c>
      <c r="PF1162" s="10"/>
      <c r="PG1162" s="219"/>
      <c r="PH1162" s="167" t="s">
        <v>91</v>
      </c>
      <c r="PI1162" s="500" t="s">
        <v>1642</v>
      </c>
      <c r="PK1162" s="168"/>
      <c r="PL1162" s="168">
        <f t="shared" si="6326"/>
        <v>19</v>
      </c>
      <c r="PM1162" s="167" t="s">
        <v>63</v>
      </c>
      <c r="PN1162" s="10">
        <f t="shared" ref="PN1162" si="6733">PL1162*1.4</f>
        <v>26.599999999999998</v>
      </c>
      <c r="PO1162" s="10"/>
      <c r="PP1162" s="219"/>
      <c r="PQ1162" s="167" t="s">
        <v>91</v>
      </c>
      <c r="PR1162" s="500" t="s">
        <v>2451</v>
      </c>
      <c r="PT1162" s="168"/>
      <c r="PU1162" s="168">
        <f t="shared" si="6329"/>
        <v>91</v>
      </c>
      <c r="PV1162" s="167" t="s">
        <v>63</v>
      </c>
      <c r="PW1162" s="10">
        <f t="shared" ref="PW1162" si="6734">PU1162*1.4</f>
        <v>127.39999999999999</v>
      </c>
      <c r="PX1162" s="10"/>
      <c r="PY1162" s="219"/>
      <c r="PZ1162" s="167" t="s">
        <v>91</v>
      </c>
      <c r="QA1162" s="500" t="s">
        <v>454</v>
      </c>
      <c r="QC1162" s="168"/>
      <c r="QD1162" s="168">
        <f t="shared" si="6332"/>
        <v>51</v>
      </c>
      <c r="QE1162" s="167" t="s">
        <v>63</v>
      </c>
      <c r="QF1162" s="10">
        <f t="shared" ref="QF1162" si="6735">QD1162*1.4</f>
        <v>71.399999999999991</v>
      </c>
      <c r="QG1162" s="10"/>
      <c r="QH1162" s="219"/>
      <c r="QI1162" s="167" t="s">
        <v>91</v>
      </c>
      <c r="QJ1162" s="500" t="s">
        <v>3289</v>
      </c>
      <c r="QL1162" s="168"/>
      <c r="QM1162" s="168">
        <f t="shared" si="6335"/>
        <v>0</v>
      </c>
      <c r="QN1162" s="167" t="s">
        <v>63</v>
      </c>
      <c r="QO1162" s="10">
        <f t="shared" ref="QO1162" si="6736">QM1162*1.4</f>
        <v>0</v>
      </c>
      <c r="QP1162" s="10"/>
      <c r="QQ1162" s="219"/>
      <c r="QR1162" s="167" t="s">
        <v>91</v>
      </c>
      <c r="QS1162" s="500" t="s">
        <v>446</v>
      </c>
      <c r="QU1162" s="168"/>
      <c r="QV1162" s="168">
        <f t="shared" si="6338"/>
        <v>11</v>
      </c>
      <c r="QW1162" s="167" t="s">
        <v>63</v>
      </c>
      <c r="QX1162" s="10">
        <f t="shared" ref="QX1162" si="6737">QV1162*1.4</f>
        <v>15.399999999999999</v>
      </c>
      <c r="QY1162" s="10"/>
      <c r="QZ1162" s="219"/>
      <c r="RA1162" s="167" t="s">
        <v>91</v>
      </c>
      <c r="RB1162" s="500" t="s">
        <v>1640</v>
      </c>
      <c r="RD1162" s="168"/>
      <c r="RE1162" s="168">
        <f t="shared" si="6341"/>
        <v>0</v>
      </c>
      <c r="RF1162" s="167" t="s">
        <v>63</v>
      </c>
      <c r="RG1162" s="10">
        <f t="shared" ref="RG1162" si="6738">RE1162*1.4</f>
        <v>0</v>
      </c>
      <c r="RH1162" s="10"/>
      <c r="RI1162" s="219"/>
      <c r="RJ1162" s="167" t="s">
        <v>91</v>
      </c>
      <c r="RK1162" s="500" t="s">
        <v>1086</v>
      </c>
      <c r="RM1162" s="168"/>
      <c r="RN1162" s="168">
        <f t="shared" si="6344"/>
        <v>0</v>
      </c>
      <c r="RO1162" s="167" t="s">
        <v>63</v>
      </c>
      <c r="RP1162" s="10">
        <f t="shared" ref="RP1162" si="6739">RN1162*1.4</f>
        <v>0</v>
      </c>
      <c r="RQ1162" s="10"/>
      <c r="RR1162" s="219"/>
      <c r="RS1162" s="167" t="s">
        <v>91</v>
      </c>
      <c r="RT1162" s="500" t="s">
        <v>800</v>
      </c>
      <c r="RV1162" s="168"/>
      <c r="RW1162" s="168">
        <f t="shared" si="6347"/>
        <v>1</v>
      </c>
      <c r="RX1162" s="167" t="s">
        <v>63</v>
      </c>
      <c r="RY1162" s="10">
        <f t="shared" ref="RY1162" si="6740">RW1162*1.4</f>
        <v>1.4</v>
      </c>
      <c r="RZ1162" s="10"/>
      <c r="SA1162" s="219"/>
      <c r="SB1162" s="167" t="s">
        <v>91</v>
      </c>
      <c r="SC1162" s="500" t="s">
        <v>522</v>
      </c>
      <c r="SE1162" s="168"/>
      <c r="SF1162" s="168">
        <f t="shared" si="6350"/>
        <v>0</v>
      </c>
      <c r="SG1162" s="167" t="s">
        <v>63</v>
      </c>
      <c r="SH1162" s="10">
        <f t="shared" ref="SH1162" si="6741">SF1162*1.4</f>
        <v>0</v>
      </c>
      <c r="SI1162" s="10"/>
      <c r="SJ1162" s="219"/>
      <c r="SK1162" s="167" t="s">
        <v>91</v>
      </c>
      <c r="SL1162" s="500" t="s">
        <v>583</v>
      </c>
      <c r="SN1162" s="168"/>
      <c r="SO1162" s="168">
        <f t="shared" si="6353"/>
        <v>9</v>
      </c>
      <c r="SP1162" s="167" t="s">
        <v>63</v>
      </c>
      <c r="SQ1162" s="10">
        <f t="shared" ref="SQ1162" si="6742">SO1162*1.4</f>
        <v>12.6</v>
      </c>
      <c r="SR1162" s="10"/>
      <c r="SS1162" s="219"/>
      <c r="ST1162" s="167" t="s">
        <v>91</v>
      </c>
      <c r="SU1162" s="500" t="s">
        <v>454</v>
      </c>
      <c r="SW1162" s="168"/>
      <c r="SX1162" s="168">
        <f t="shared" si="6356"/>
        <v>51</v>
      </c>
      <c r="SY1162" s="167" t="s">
        <v>63</v>
      </c>
      <c r="SZ1162" s="10">
        <f t="shared" ref="SZ1162" si="6743">SX1162*1.4</f>
        <v>71.399999999999991</v>
      </c>
      <c r="TA1162" s="10"/>
      <c r="TB1162" s="219"/>
      <c r="TC1162" s="167" t="s">
        <v>91</v>
      </c>
      <c r="TD1162" s="500" t="s">
        <v>440</v>
      </c>
      <c r="TF1162" s="168"/>
      <c r="TG1162" s="168">
        <f t="shared" si="6359"/>
        <v>3</v>
      </c>
      <c r="TH1162" s="167" t="s">
        <v>63</v>
      </c>
      <c r="TI1162" s="10">
        <f t="shared" ref="TI1162" si="6744">TG1162*1.4</f>
        <v>4.1999999999999993</v>
      </c>
      <c r="TJ1162" s="10"/>
      <c r="TK1162" s="219"/>
      <c r="TL1162" s="167" t="s">
        <v>91</v>
      </c>
      <c r="TM1162" s="328" t="s">
        <v>456</v>
      </c>
      <c r="TO1162" s="168"/>
      <c r="TP1162" s="168">
        <f t="shared" si="6362"/>
        <v>5</v>
      </c>
      <c r="TQ1162" s="167" t="s">
        <v>63</v>
      </c>
      <c r="TR1162" s="10">
        <f t="shared" ref="TR1162" si="6745">TP1162*1.4</f>
        <v>7</v>
      </c>
      <c r="TS1162" s="10"/>
      <c r="TT1162" s="219"/>
      <c r="TU1162" s="167" t="s">
        <v>91</v>
      </c>
      <c r="TV1162" s="500" t="s">
        <v>800</v>
      </c>
      <c r="TX1162" s="168"/>
      <c r="TY1162" s="168">
        <f t="shared" si="6365"/>
        <v>1</v>
      </c>
      <c r="TZ1162" s="167" t="s">
        <v>63</v>
      </c>
      <c r="UA1162" s="10">
        <f t="shared" ref="UA1162" si="6746">TY1162*1.4</f>
        <v>1.4</v>
      </c>
      <c r="UB1162" s="10"/>
      <c r="UC1162" s="219"/>
      <c r="UD1162" s="167" t="s">
        <v>91</v>
      </c>
      <c r="UE1162" s="328" t="s">
        <v>456</v>
      </c>
      <c r="UG1162" s="168"/>
      <c r="UH1162" s="168">
        <f t="shared" si="6368"/>
        <v>5</v>
      </c>
      <c r="UI1162" s="167" t="s">
        <v>63</v>
      </c>
      <c r="UJ1162" s="10">
        <f t="shared" ref="UJ1162" si="6747">UH1162*1.4</f>
        <v>7</v>
      </c>
      <c r="UK1162" s="10"/>
      <c r="UL1162" s="219"/>
      <c r="UM1162" s="167" t="s">
        <v>91</v>
      </c>
      <c r="UN1162" s="500" t="s">
        <v>441</v>
      </c>
      <c r="UP1162" s="168"/>
      <c r="UQ1162" s="168">
        <f t="shared" si="6371"/>
        <v>0</v>
      </c>
      <c r="UR1162" s="167" t="s">
        <v>63</v>
      </c>
      <c r="US1162" s="10">
        <f t="shared" ref="US1162" si="6748">UQ1162*1.4</f>
        <v>0</v>
      </c>
      <c r="UT1162" s="10"/>
      <c r="UU1162" s="219"/>
      <c r="UV1162" s="167" t="s">
        <v>91</v>
      </c>
      <c r="UW1162" s="500" t="s">
        <v>1939</v>
      </c>
      <c r="UY1162" s="168"/>
      <c r="UZ1162" s="168">
        <f t="shared" si="6374"/>
        <v>54</v>
      </c>
      <c r="VA1162" s="167" t="s">
        <v>63</v>
      </c>
      <c r="VB1162" s="10">
        <f t="shared" ref="VB1162" si="6749">UZ1162*1.4</f>
        <v>75.599999999999994</v>
      </c>
      <c r="VC1162" s="10"/>
      <c r="VD1162" s="219"/>
      <c r="VE1162" s="167" t="s">
        <v>91</v>
      </c>
      <c r="VF1162" s="500" t="s">
        <v>454</v>
      </c>
      <c r="VH1162" s="168"/>
      <c r="VI1162" s="168">
        <f t="shared" si="6377"/>
        <v>51</v>
      </c>
      <c r="VJ1162" s="167" t="s">
        <v>63</v>
      </c>
      <c r="VK1162" s="10">
        <f t="shared" ref="VK1162" si="6750">VI1162*1.4</f>
        <v>71.399999999999991</v>
      </c>
      <c r="VL1162" s="10"/>
      <c r="VM1162" s="219"/>
      <c r="VN1162" s="167" t="s">
        <v>91</v>
      </c>
      <c r="VO1162" s="500" t="s">
        <v>441</v>
      </c>
      <c r="VQ1162" s="168"/>
      <c r="VR1162" s="168">
        <f t="shared" si="6380"/>
        <v>0</v>
      </c>
      <c r="VS1162" s="167" t="s">
        <v>63</v>
      </c>
      <c r="VT1162" s="10">
        <f t="shared" ref="VT1162" si="6751">VR1162*1.4</f>
        <v>0</v>
      </c>
      <c r="VU1162" s="10"/>
      <c r="VV1162" s="219"/>
      <c r="VW1162" s="167" t="s">
        <v>91</v>
      </c>
      <c r="VX1162" s="500" t="s">
        <v>458</v>
      </c>
      <c r="VZ1162" s="168"/>
      <c r="WA1162" s="168">
        <f t="shared" si="6383"/>
        <v>0</v>
      </c>
      <c r="WB1162" s="167" t="s">
        <v>63</v>
      </c>
      <c r="WC1162" s="10">
        <f t="shared" ref="WC1162" si="6752">WA1162*1.4</f>
        <v>0</v>
      </c>
      <c r="WD1162" s="10"/>
      <c r="WE1162" s="219"/>
      <c r="WF1162" s="167" t="s">
        <v>91</v>
      </c>
      <c r="WG1162" s="500" t="s">
        <v>1985</v>
      </c>
      <c r="WI1162" s="168"/>
      <c r="WJ1162" s="168">
        <f t="shared" si="6386"/>
        <v>0</v>
      </c>
      <c r="WK1162" s="167" t="s">
        <v>63</v>
      </c>
      <c r="WL1162" s="10">
        <f t="shared" ref="WL1162" si="6753">WJ1162*1.4</f>
        <v>0</v>
      </c>
      <c r="WM1162" s="10"/>
      <c r="WN1162" s="219"/>
      <c r="WO1162" s="167" t="s">
        <v>91</v>
      </c>
      <c r="WP1162" s="500" t="s">
        <v>521</v>
      </c>
      <c r="WR1162" s="168"/>
      <c r="WS1162" s="168">
        <f t="shared" si="6389"/>
        <v>20</v>
      </c>
      <c r="WT1162" s="167" t="s">
        <v>63</v>
      </c>
      <c r="WU1162" s="10">
        <f t="shared" ref="WU1162" si="6754">WS1162*1.4</f>
        <v>28</v>
      </c>
      <c r="WV1162" s="10"/>
      <c r="WW1162" s="219"/>
      <c r="WX1162" s="167" t="s">
        <v>91</v>
      </c>
      <c r="WY1162" s="499" t="s">
        <v>2451</v>
      </c>
      <c r="XA1162" s="168"/>
      <c r="XB1162" s="168">
        <f t="shared" si="6392"/>
        <v>91</v>
      </c>
      <c r="XC1162" s="167" t="s">
        <v>63</v>
      </c>
      <c r="XD1162" s="10">
        <f t="shared" ref="XD1162" si="6755">XB1162*1.4</f>
        <v>127.39999999999999</v>
      </c>
      <c r="XE1162" s="10"/>
      <c r="XF1162" s="219"/>
      <c r="XG1162" s="167" t="s">
        <v>91</v>
      </c>
      <c r="XH1162" s="500" t="s">
        <v>2451</v>
      </c>
      <c r="XJ1162" s="168"/>
      <c r="XK1162" s="168">
        <f t="shared" si="6395"/>
        <v>91</v>
      </c>
      <c r="XL1162" s="167" t="s">
        <v>63</v>
      </c>
      <c r="XM1162" s="10">
        <f t="shared" ref="XM1162" si="6756">XK1162*1.4</f>
        <v>127.39999999999999</v>
      </c>
      <c r="XN1162" s="10"/>
      <c r="XO1162" s="219"/>
      <c r="XP1162" s="167" t="s">
        <v>91</v>
      </c>
      <c r="XQ1162" s="500" t="s">
        <v>3289</v>
      </c>
      <c r="XS1162" s="168"/>
      <c r="XT1162" s="168">
        <f t="shared" si="6398"/>
        <v>0</v>
      </c>
      <c r="XU1162" s="167" t="s">
        <v>63</v>
      </c>
      <c r="XV1162" s="10">
        <f t="shared" ref="XV1162" si="6757">XT1162*1.4</f>
        <v>0</v>
      </c>
      <c r="XW1162" s="10"/>
      <c r="XX1162" s="219"/>
      <c r="XY1162" s="167" t="s">
        <v>91</v>
      </c>
      <c r="XZ1162" s="500" t="s">
        <v>454</v>
      </c>
      <c r="YB1162" s="168"/>
      <c r="YC1162" s="168">
        <f t="shared" si="6401"/>
        <v>51</v>
      </c>
      <c r="YD1162" s="167" t="s">
        <v>63</v>
      </c>
      <c r="YE1162" s="10">
        <f t="shared" ref="YE1162" si="6758">YC1162*1.4</f>
        <v>71.399999999999991</v>
      </c>
      <c r="YF1162" s="10"/>
      <c r="YG1162" s="219"/>
      <c r="YH1162" s="167" t="s">
        <v>91</v>
      </c>
      <c r="YI1162" s="500" t="s">
        <v>1086</v>
      </c>
      <c r="YK1162" s="168"/>
      <c r="YL1162" s="168">
        <f t="shared" si="6404"/>
        <v>0</v>
      </c>
      <c r="YM1162" s="167" t="s">
        <v>63</v>
      </c>
      <c r="YN1162" s="10">
        <f t="shared" ref="YN1162" si="6759">YL1162*1.4</f>
        <v>0</v>
      </c>
      <c r="YO1162" s="10"/>
      <c r="YP1162" s="219"/>
      <c r="YQ1162" s="167" t="s">
        <v>91</v>
      </c>
      <c r="YR1162" s="500" t="s">
        <v>521</v>
      </c>
      <c r="YT1162" s="168"/>
      <c r="YU1162" s="168">
        <f t="shared" si="6407"/>
        <v>20</v>
      </c>
      <c r="YV1162" s="167" t="s">
        <v>63</v>
      </c>
      <c r="YW1162" s="10">
        <f t="shared" ref="YW1162" si="6760">YU1162*1.4</f>
        <v>28</v>
      </c>
      <c r="YX1162" s="10"/>
      <c r="YY1162" s="219"/>
      <c r="YZ1162" s="167" t="s">
        <v>91</v>
      </c>
      <c r="ZA1162" s="500" t="s">
        <v>1704</v>
      </c>
      <c r="ZC1162" s="168"/>
      <c r="ZD1162" s="168">
        <f t="shared" si="6410"/>
        <v>0</v>
      </c>
      <c r="ZE1162" s="167" t="s">
        <v>63</v>
      </c>
      <c r="ZF1162" s="10">
        <f t="shared" ref="ZF1162" si="6761">ZD1162*1.4</f>
        <v>0</v>
      </c>
      <c r="ZG1162" s="10"/>
      <c r="ZH1162" s="219"/>
      <c r="ZI1162" s="167" t="s">
        <v>91</v>
      </c>
      <c r="ZJ1162" s="500" t="s">
        <v>3289</v>
      </c>
      <c r="ZL1162" s="168"/>
      <c r="ZM1162" s="168">
        <f t="shared" si="6413"/>
        <v>0</v>
      </c>
      <c r="ZN1162" s="167" t="s">
        <v>63</v>
      </c>
      <c r="ZO1162" s="10">
        <f t="shared" ref="ZO1162" si="6762">ZM1162*1.4</f>
        <v>0</v>
      </c>
      <c r="ZP1162" s="10"/>
      <c r="ZQ1162" s="219"/>
      <c r="ZR1162" s="167" t="s">
        <v>91</v>
      </c>
      <c r="ZS1162" s="498" t="s">
        <v>2451</v>
      </c>
      <c r="ZU1162" s="168"/>
      <c r="ZV1162" s="168">
        <f t="shared" si="6416"/>
        <v>91</v>
      </c>
      <c r="ZW1162" s="167" t="s">
        <v>63</v>
      </c>
      <c r="ZX1162" s="10">
        <f t="shared" ref="ZX1162" si="6763">ZV1162*1.4</f>
        <v>127.39999999999999</v>
      </c>
      <c r="ZY1162" s="10"/>
      <c r="ZZ1162" s="219"/>
      <c r="AAA1162" s="167" t="s">
        <v>91</v>
      </c>
      <c r="AAB1162" s="500" t="s">
        <v>3289</v>
      </c>
      <c r="AAD1162" s="168"/>
      <c r="AAE1162" s="168">
        <f t="shared" si="6419"/>
        <v>0</v>
      </c>
      <c r="AAF1162" s="167" t="s">
        <v>63</v>
      </c>
      <c r="AAG1162" s="10">
        <f t="shared" ref="AAG1162" si="6764">AAE1162*1.4</f>
        <v>0</v>
      </c>
      <c r="AAH1162" s="10"/>
      <c r="AAI1162" s="219"/>
      <c r="AAJ1162" s="167" t="s">
        <v>91</v>
      </c>
      <c r="AAK1162" s="500" t="s">
        <v>1640</v>
      </c>
      <c r="AAM1162" s="168"/>
      <c r="AAN1162" s="168">
        <f t="shared" si="6422"/>
        <v>0</v>
      </c>
      <c r="AAO1162" s="167" t="s">
        <v>63</v>
      </c>
      <c r="AAP1162" s="10">
        <f t="shared" ref="AAP1162" si="6765">AAN1162*1.4</f>
        <v>0</v>
      </c>
      <c r="AAQ1162" s="10"/>
      <c r="AAR1162" s="219"/>
      <c r="AAS1162" s="167" t="s">
        <v>91</v>
      </c>
      <c r="AAT1162" s="500" t="s">
        <v>907</v>
      </c>
      <c r="AAV1162" s="168"/>
      <c r="AAW1162" s="168">
        <f t="shared" si="6425"/>
        <v>2</v>
      </c>
      <c r="AAX1162" s="167" t="s">
        <v>63</v>
      </c>
      <c r="AAY1162" s="10">
        <f t="shared" ref="AAY1162" si="6766">AAW1162*1.4</f>
        <v>2.8</v>
      </c>
      <c r="AAZ1162" s="10"/>
      <c r="ABA1162" s="219"/>
      <c r="ABB1162" s="167" t="s">
        <v>91</v>
      </c>
      <c r="ABC1162" s="500" t="s">
        <v>3289</v>
      </c>
      <c r="ABE1162" s="168"/>
      <c r="ABF1162" s="168">
        <f t="shared" si="6428"/>
        <v>0</v>
      </c>
      <c r="ABG1162" s="167" t="s">
        <v>63</v>
      </c>
      <c r="ABH1162" s="10">
        <f t="shared" ref="ABH1162" si="6767">ABF1162*1.4</f>
        <v>0</v>
      </c>
      <c r="ABI1162" s="10"/>
      <c r="ABJ1162" s="219"/>
      <c r="ABK1162" s="167" t="s">
        <v>91</v>
      </c>
      <c r="ABL1162" s="500" t="s">
        <v>454</v>
      </c>
      <c r="ABN1162" s="168"/>
      <c r="ABO1162" s="168">
        <f t="shared" si="6431"/>
        <v>51</v>
      </c>
      <c r="ABP1162" s="167" t="s">
        <v>63</v>
      </c>
      <c r="ABQ1162" s="10">
        <f t="shared" ref="ABQ1162" si="6768">ABO1162*1.4</f>
        <v>71.399999999999991</v>
      </c>
      <c r="ABR1162" s="10"/>
      <c r="ABS1162" s="219"/>
      <c r="ABT1162" s="167" t="s">
        <v>91</v>
      </c>
      <c r="ABU1162" s="498" t="s">
        <v>1985</v>
      </c>
      <c r="ABW1162" s="168"/>
      <c r="ABX1162" s="168">
        <f t="shared" si="6434"/>
        <v>0</v>
      </c>
      <c r="ABY1162" s="167" t="s">
        <v>63</v>
      </c>
      <c r="ABZ1162" s="10">
        <f t="shared" ref="ABZ1162" si="6769">ABX1162*1.4</f>
        <v>0</v>
      </c>
      <c r="ACA1162" s="10"/>
      <c r="ACB1162" s="219"/>
      <c r="ACC1162" s="167" t="s">
        <v>91</v>
      </c>
      <c r="ACD1162" s="500" t="s">
        <v>1640</v>
      </c>
      <c r="ACF1162" s="168"/>
      <c r="ACG1162" s="168">
        <f t="shared" si="6437"/>
        <v>0</v>
      </c>
      <c r="ACH1162" s="167" t="s">
        <v>63</v>
      </c>
      <c r="ACI1162" s="10">
        <f t="shared" ref="ACI1162" si="6770">ACG1162*1.4</f>
        <v>0</v>
      </c>
      <c r="ACJ1162" s="10"/>
      <c r="ACK1162" s="219"/>
      <c r="ACL1162" s="167" t="s">
        <v>91</v>
      </c>
      <c r="ACM1162" s="500" t="s">
        <v>2014</v>
      </c>
      <c r="ACO1162" s="168"/>
      <c r="ACP1162" s="168">
        <f t="shared" si="6440"/>
        <v>85</v>
      </c>
      <c r="ACQ1162" s="167" t="s">
        <v>63</v>
      </c>
      <c r="ACR1162" s="10">
        <f t="shared" ref="ACR1162" si="6771">ACP1162*1.4</f>
        <v>118.99999999999999</v>
      </c>
      <c r="ACS1162" s="10"/>
      <c r="ACT1162" s="219"/>
      <c r="ACU1162" s="167" t="s">
        <v>91</v>
      </c>
      <c r="ACV1162" s="500" t="s">
        <v>2451</v>
      </c>
      <c r="ACX1162" s="168"/>
      <c r="ACY1162" s="168">
        <f t="shared" si="6443"/>
        <v>91</v>
      </c>
      <c r="ACZ1162" s="167" t="s">
        <v>63</v>
      </c>
      <c r="ADA1162" s="10">
        <f t="shared" ref="ADA1162" si="6772">ACY1162*1.4</f>
        <v>127.39999999999999</v>
      </c>
      <c r="ADB1162" s="10"/>
      <c r="ADC1162" s="219"/>
      <c r="ADD1162" s="167" t="s">
        <v>91</v>
      </c>
      <c r="ADE1162" s="500" t="s">
        <v>2451</v>
      </c>
      <c r="ADG1162" s="168"/>
      <c r="ADH1162" s="168">
        <f t="shared" si="6446"/>
        <v>91</v>
      </c>
      <c r="ADI1162" s="167" t="s">
        <v>63</v>
      </c>
      <c r="ADJ1162" s="10">
        <f t="shared" ref="ADJ1162" si="6773">ADH1162*1.4</f>
        <v>127.39999999999999</v>
      </c>
      <c r="ADK1162" s="10"/>
      <c r="ADL1162" s="219"/>
      <c r="ADM1162" s="167" t="s">
        <v>91</v>
      </c>
      <c r="ADN1162" s="500" t="s">
        <v>2451</v>
      </c>
      <c r="ADP1162" s="168"/>
      <c r="ADQ1162" s="168">
        <f t="shared" si="6449"/>
        <v>91</v>
      </c>
      <c r="ADR1162" s="167" t="s">
        <v>63</v>
      </c>
      <c r="ADS1162" s="10">
        <f t="shared" ref="ADS1162" si="6774">ADQ1162*1.4</f>
        <v>127.39999999999999</v>
      </c>
      <c r="ADT1162" s="10"/>
      <c r="ADU1162" s="219"/>
      <c r="ADV1162" s="167" t="s">
        <v>91</v>
      </c>
      <c r="ADW1162" s="328" t="s">
        <v>1086</v>
      </c>
      <c r="ADY1162" s="168"/>
      <c r="ADZ1162" s="168">
        <f t="shared" si="6452"/>
        <v>0</v>
      </c>
      <c r="AEA1162" s="167" t="s">
        <v>63</v>
      </c>
      <c r="AEB1162" s="10">
        <f t="shared" ref="AEB1162" si="6775">ADZ1162*1.4</f>
        <v>0</v>
      </c>
      <c r="AEC1162" s="10"/>
      <c r="AED1162" s="219"/>
      <c r="AEE1162" s="167" t="s">
        <v>91</v>
      </c>
      <c r="AEF1162" s="500" t="s">
        <v>1985</v>
      </c>
      <c r="AEH1162" s="168"/>
      <c r="AEI1162" s="168">
        <f t="shared" si="6455"/>
        <v>0</v>
      </c>
      <c r="AEJ1162" s="167" t="s">
        <v>63</v>
      </c>
      <c r="AEK1162" s="10">
        <f t="shared" ref="AEK1162" si="6776">AEI1162*1.4</f>
        <v>0</v>
      </c>
      <c r="AEL1162" s="10"/>
      <c r="AEM1162" s="219"/>
      <c r="AEN1162" s="167" t="s">
        <v>91</v>
      </c>
      <c r="AEO1162" s="500" t="s">
        <v>1087</v>
      </c>
      <c r="AEQ1162" s="168"/>
      <c r="AER1162" s="168">
        <f t="shared" si="6458"/>
        <v>0</v>
      </c>
      <c r="AES1162" s="167" t="s">
        <v>63</v>
      </c>
      <c r="AET1162" s="10">
        <f t="shared" ref="AET1162" si="6777">AER1162*1.4</f>
        <v>0</v>
      </c>
      <c r="AEU1162" s="10"/>
      <c r="AEV1162" s="219"/>
      <c r="AEW1162" s="167" t="s">
        <v>91</v>
      </c>
      <c r="AEX1162" s="500" t="s">
        <v>800</v>
      </c>
      <c r="AEZ1162" s="168"/>
      <c r="AFA1162" s="168">
        <f t="shared" si="6461"/>
        <v>1</v>
      </c>
      <c r="AFB1162" s="167" t="s">
        <v>63</v>
      </c>
      <c r="AFC1162" s="10">
        <f t="shared" ref="AFC1162" si="6778">AFA1162*1.4</f>
        <v>1.4</v>
      </c>
      <c r="AFD1162" s="10"/>
      <c r="AFE1162" s="219"/>
      <c r="AFF1162" s="167" t="s">
        <v>91</v>
      </c>
      <c r="AFG1162" s="500" t="s">
        <v>2014</v>
      </c>
      <c r="AFI1162" s="168"/>
      <c r="AFJ1162" s="168">
        <f t="shared" si="6464"/>
        <v>85</v>
      </c>
      <c r="AFK1162" s="167" t="s">
        <v>63</v>
      </c>
      <c r="AFL1162" s="10">
        <f t="shared" ref="AFL1162" si="6779">AFJ1162*1.4</f>
        <v>118.99999999999999</v>
      </c>
      <c r="AFM1162" s="10"/>
      <c r="AFN1162" s="219"/>
      <c r="AFO1162" s="167" t="s">
        <v>91</v>
      </c>
      <c r="AFP1162" s="500" t="s">
        <v>1939</v>
      </c>
      <c r="AFR1162" s="168"/>
      <c r="AFS1162" s="168">
        <f t="shared" si="6467"/>
        <v>54</v>
      </c>
      <c r="AFT1162" s="167" t="s">
        <v>63</v>
      </c>
      <c r="AFU1162" s="10">
        <f t="shared" ref="AFU1162" si="6780">AFS1162*1.4</f>
        <v>75.599999999999994</v>
      </c>
      <c r="AFV1162" s="10"/>
      <c r="AFW1162" s="219"/>
      <c r="AFX1162" s="167" t="s">
        <v>91</v>
      </c>
      <c r="AFY1162" s="500" t="s">
        <v>1868</v>
      </c>
      <c r="AGA1162" s="168"/>
      <c r="AGB1162" s="168">
        <f t="shared" si="6470"/>
        <v>37</v>
      </c>
      <c r="AGC1162" s="167" t="s">
        <v>63</v>
      </c>
      <c r="AGD1162" s="10">
        <f t="shared" ref="AGD1162" si="6781">AGB1162*1.4</f>
        <v>51.8</v>
      </c>
      <c r="AGE1162" s="10"/>
      <c r="AGF1162" s="219"/>
      <c r="AGG1162" s="167" t="s">
        <v>91</v>
      </c>
      <c r="AGH1162" s="498" t="s">
        <v>1985</v>
      </c>
      <c r="AGJ1162" s="168"/>
      <c r="AGK1162" s="168">
        <f t="shared" si="6473"/>
        <v>0</v>
      </c>
      <c r="AGL1162" s="167" t="s">
        <v>63</v>
      </c>
      <c r="AGM1162" s="10">
        <f t="shared" ref="AGM1162" si="6782">AGK1162*1.4</f>
        <v>0</v>
      </c>
      <c r="AGN1162" s="10"/>
      <c r="AGO1162" s="219"/>
      <c r="AGP1162" s="167" t="s">
        <v>91</v>
      </c>
      <c r="AGQ1162" s="500" t="s">
        <v>537</v>
      </c>
      <c r="AGS1162" s="168"/>
      <c r="AGT1162" s="168">
        <f t="shared" si="6476"/>
        <v>0</v>
      </c>
      <c r="AGU1162" s="167" t="s">
        <v>63</v>
      </c>
      <c r="AGV1162" s="10">
        <f t="shared" ref="AGV1162" si="6783">AGT1162*1.4</f>
        <v>0</v>
      </c>
      <c r="AGW1162" s="10"/>
      <c r="AGX1162" s="219"/>
      <c r="AGY1162" s="167" t="s">
        <v>91</v>
      </c>
      <c r="AGZ1162" s="500" t="s">
        <v>454</v>
      </c>
      <c r="AHB1162" s="168"/>
      <c r="AHC1162" s="168">
        <f t="shared" si="6479"/>
        <v>51</v>
      </c>
      <c r="AHD1162" s="167" t="s">
        <v>63</v>
      </c>
      <c r="AHE1162" s="10">
        <f t="shared" ref="AHE1162" si="6784">AHC1162*1.4</f>
        <v>71.399999999999991</v>
      </c>
      <c r="AHF1162" s="10"/>
      <c r="AHG1162" s="219"/>
      <c r="AHH1162" s="167" t="s">
        <v>91</v>
      </c>
      <c r="AHI1162" s="500" t="s">
        <v>450</v>
      </c>
      <c r="AHK1162" s="168"/>
      <c r="AHL1162" s="168">
        <f t="shared" si="6482"/>
        <v>6</v>
      </c>
      <c r="AHM1162" s="167" t="s">
        <v>63</v>
      </c>
      <c r="AHN1162" s="10">
        <f t="shared" ref="AHN1162" si="6785">AHL1162*1.4</f>
        <v>8.3999999999999986</v>
      </c>
      <c r="AHO1162" s="10"/>
      <c r="AHP1162" s="219"/>
      <c r="AHQ1162" s="167" t="s">
        <v>91</v>
      </c>
      <c r="AHR1162" s="500" t="s">
        <v>450</v>
      </c>
      <c r="AHT1162" s="168"/>
      <c r="AHU1162" s="168">
        <f t="shared" si="6485"/>
        <v>6</v>
      </c>
      <c r="AHV1162" s="167" t="s">
        <v>63</v>
      </c>
      <c r="AHW1162" s="10">
        <f t="shared" ref="AHW1162" si="6786">AHU1162*1.4</f>
        <v>8.3999999999999986</v>
      </c>
      <c r="AHX1162" s="10"/>
      <c r="AHY1162" s="219"/>
      <c r="AHZ1162" s="167" t="s">
        <v>91</v>
      </c>
      <c r="AIA1162" s="500" t="s">
        <v>2014</v>
      </c>
      <c r="AIC1162" s="168"/>
      <c r="AID1162" s="168">
        <f t="shared" si="6488"/>
        <v>85</v>
      </c>
      <c r="AIE1162" s="167" t="s">
        <v>63</v>
      </c>
      <c r="AIF1162" s="10">
        <f t="shared" ref="AIF1162" si="6787">AID1162*1.4</f>
        <v>118.99999999999999</v>
      </c>
      <c r="AIG1162" s="10"/>
      <c r="AIH1162" s="219"/>
      <c r="AII1162" s="167" t="s">
        <v>91</v>
      </c>
      <c r="AIJ1162" s="498" t="s">
        <v>2451</v>
      </c>
      <c r="AIL1162" s="168"/>
      <c r="AIM1162" s="168">
        <f t="shared" si="6491"/>
        <v>91</v>
      </c>
      <c r="AIN1162" s="167" t="s">
        <v>63</v>
      </c>
      <c r="AIO1162" s="10">
        <f t="shared" ref="AIO1162" si="6788">AIM1162*1.4</f>
        <v>127.39999999999999</v>
      </c>
      <c r="AIP1162" s="10"/>
      <c r="AIQ1162" s="219"/>
      <c r="AIR1162" s="167" t="s">
        <v>91</v>
      </c>
      <c r="AIS1162" s="500" t="s">
        <v>800</v>
      </c>
      <c r="AIU1162" s="168"/>
      <c r="AIV1162" s="168">
        <f t="shared" si="6494"/>
        <v>1</v>
      </c>
      <c r="AIW1162" s="167" t="s">
        <v>63</v>
      </c>
      <c r="AIX1162" s="10">
        <f t="shared" ref="AIX1162" si="6789">AIV1162*1.4</f>
        <v>1.4</v>
      </c>
      <c r="AIY1162" s="10"/>
      <c r="AIZ1162" s="219"/>
      <c r="AJA1162" s="167" t="s">
        <v>91</v>
      </c>
      <c r="AJB1162" s="500" t="s">
        <v>454</v>
      </c>
      <c r="AJD1162" s="168"/>
      <c r="AJE1162" s="168">
        <f t="shared" si="6497"/>
        <v>51</v>
      </c>
      <c r="AJF1162" s="167" t="s">
        <v>63</v>
      </c>
      <c r="AJG1162" s="10">
        <f t="shared" ref="AJG1162" si="6790">AJE1162*1.4</f>
        <v>71.399999999999991</v>
      </c>
      <c r="AJH1162" s="10"/>
      <c r="AJI1162" s="219"/>
      <c r="AJJ1162" s="167" t="s">
        <v>91</v>
      </c>
      <c r="AJK1162" s="500" t="s">
        <v>3289</v>
      </c>
      <c r="AJM1162" s="168"/>
      <c r="AJN1162" s="168">
        <f t="shared" si="6500"/>
        <v>0</v>
      </c>
      <c r="AJO1162" s="167" t="s">
        <v>63</v>
      </c>
      <c r="AJP1162" s="10">
        <f t="shared" ref="AJP1162" si="6791">AJN1162*1.4</f>
        <v>0</v>
      </c>
      <c r="AJQ1162" s="10"/>
      <c r="AJR1162" s="219"/>
      <c r="AJS1162" s="167" t="s">
        <v>91</v>
      </c>
      <c r="AJT1162" s="500" t="s">
        <v>441</v>
      </c>
      <c r="AJV1162" s="168"/>
      <c r="AJW1162" s="168">
        <f t="shared" si="6503"/>
        <v>0</v>
      </c>
      <c r="AJX1162" s="167" t="s">
        <v>63</v>
      </c>
      <c r="AJY1162" s="10">
        <f t="shared" ref="AJY1162" si="6792">AJW1162*1.4</f>
        <v>0</v>
      </c>
      <c r="AJZ1162" s="10"/>
      <c r="AKA1162" s="219"/>
      <c r="AKB1162" s="167" t="s">
        <v>91</v>
      </c>
      <c r="AKC1162" s="500" t="s">
        <v>454</v>
      </c>
      <c r="AKE1162" s="168"/>
      <c r="AKF1162" s="168">
        <f t="shared" si="6506"/>
        <v>51</v>
      </c>
      <c r="AKG1162" s="167" t="s">
        <v>63</v>
      </c>
      <c r="AKH1162" s="10">
        <f t="shared" ref="AKH1162" si="6793">AKF1162*1.4</f>
        <v>71.399999999999991</v>
      </c>
      <c r="AKI1162" s="10"/>
      <c r="AKJ1162" s="219"/>
      <c r="AKK1162" s="167" t="s">
        <v>91</v>
      </c>
      <c r="AKL1162" s="500" t="s">
        <v>441</v>
      </c>
      <c r="AKN1162" s="168"/>
      <c r="AKO1162" s="168">
        <f t="shared" si="6509"/>
        <v>0</v>
      </c>
      <c r="AKP1162" s="167" t="s">
        <v>63</v>
      </c>
      <c r="AKQ1162" s="10">
        <f t="shared" ref="AKQ1162" si="6794">AKO1162*1.4</f>
        <v>0</v>
      </c>
      <c r="AKR1162" s="10"/>
      <c r="AKS1162" s="219"/>
      <c r="AKT1162" s="167" t="s">
        <v>91</v>
      </c>
      <c r="AKU1162" s="500" t="s">
        <v>454</v>
      </c>
      <c r="AKW1162" s="168"/>
      <c r="AKX1162" s="168">
        <f t="shared" si="6512"/>
        <v>51</v>
      </c>
      <c r="AKY1162" s="167" t="s">
        <v>63</v>
      </c>
      <c r="AKZ1162" s="10">
        <f t="shared" ref="AKZ1162" si="6795">AKX1162*1.4</f>
        <v>71.399999999999991</v>
      </c>
      <c r="ALA1162" s="10"/>
      <c r="ALB1162" s="219"/>
      <c r="ALC1162" s="167" t="s">
        <v>91</v>
      </c>
      <c r="ALD1162" s="328" t="s">
        <v>1640</v>
      </c>
      <c r="ALF1162" s="168"/>
      <c r="ALG1162" s="168">
        <f t="shared" si="6515"/>
        <v>0</v>
      </c>
      <c r="ALH1162" s="167" t="s">
        <v>63</v>
      </c>
      <c r="ALI1162" s="10">
        <f t="shared" ref="ALI1162" si="6796">ALG1162*1.4</f>
        <v>0</v>
      </c>
      <c r="ALJ1162" s="10"/>
      <c r="ALK1162" s="219"/>
      <c r="ALL1162" s="167" t="s">
        <v>91</v>
      </c>
      <c r="ALM1162" s="500" t="s">
        <v>572</v>
      </c>
      <c r="ALO1162" s="168"/>
      <c r="ALP1162" s="168">
        <f t="shared" si="6518"/>
        <v>44</v>
      </c>
      <c r="ALQ1162" s="167" t="s">
        <v>63</v>
      </c>
      <c r="ALR1162" s="10">
        <f t="shared" ref="ALR1162" si="6797">ALP1162*1.4</f>
        <v>61.599999999999994</v>
      </c>
      <c r="ALS1162" s="10"/>
      <c r="ALT1162" s="219"/>
      <c r="ALU1162" s="167" t="s">
        <v>91</v>
      </c>
      <c r="ALV1162" s="500" t="s">
        <v>441</v>
      </c>
      <c r="ALX1162" s="168"/>
      <c r="ALY1162" s="168">
        <f t="shared" si="6521"/>
        <v>0</v>
      </c>
      <c r="ALZ1162" s="167" t="s">
        <v>63</v>
      </c>
      <c r="AMA1162" s="10">
        <f t="shared" ref="AMA1162" si="6798">ALY1162*1.4</f>
        <v>0</v>
      </c>
      <c r="AMB1162" s="10"/>
      <c r="AMC1162" s="219"/>
      <c r="AMD1162" s="167" t="s">
        <v>91</v>
      </c>
      <c r="AME1162" s="500" t="s">
        <v>2002</v>
      </c>
      <c r="AMG1162" s="168"/>
      <c r="AMH1162" s="168">
        <f t="shared" si="6524"/>
        <v>0</v>
      </c>
      <c r="AMI1162" s="167" t="s">
        <v>63</v>
      </c>
      <c r="AMJ1162" s="10">
        <f t="shared" ref="AMJ1162" si="6799">AMH1162*1.4</f>
        <v>0</v>
      </c>
      <c r="AMK1162" s="10"/>
      <c r="AML1162" s="219"/>
      <c r="AMM1162" s="167" t="s">
        <v>91</v>
      </c>
      <c r="AMN1162" s="500" t="s">
        <v>583</v>
      </c>
      <c r="AMP1162" s="168"/>
      <c r="AMQ1162" s="168">
        <f t="shared" si="6527"/>
        <v>9</v>
      </c>
      <c r="AMR1162" s="167" t="s">
        <v>63</v>
      </c>
      <c r="AMS1162" s="10">
        <f t="shared" ref="AMS1162" si="6800">AMQ1162*1.4</f>
        <v>12.6</v>
      </c>
      <c r="AMT1162" s="10"/>
      <c r="AMU1162" s="219"/>
      <c r="AMV1162" s="167" t="s">
        <v>91</v>
      </c>
      <c r="AMW1162" s="500" t="s">
        <v>422</v>
      </c>
      <c r="AMY1162" s="168"/>
      <c r="AMZ1162" s="168">
        <f t="shared" si="6530"/>
        <v>0</v>
      </c>
      <c r="ANA1162" s="167" t="s">
        <v>63</v>
      </c>
      <c r="ANB1162" s="10">
        <f t="shared" ref="ANB1162" si="6801">AMZ1162*1.4</f>
        <v>0</v>
      </c>
      <c r="ANC1162" s="10"/>
      <c r="AND1162" s="219"/>
      <c r="ANE1162" s="167" t="s">
        <v>91</v>
      </c>
      <c r="ANF1162" s="500" t="s">
        <v>3052</v>
      </c>
      <c r="ANH1162" s="168"/>
      <c r="ANI1162" s="168">
        <f t="shared" si="6533"/>
        <v>61</v>
      </c>
      <c r="ANJ1162" s="167" t="s">
        <v>63</v>
      </c>
      <c r="ANK1162" s="10">
        <f t="shared" ref="ANK1162" si="6802">ANI1162*1.4</f>
        <v>85.399999999999991</v>
      </c>
      <c r="ANL1162" s="10"/>
      <c r="ANM1162" s="219"/>
      <c r="ANN1162" s="167" t="s">
        <v>91</v>
      </c>
      <c r="ANO1162" s="500" t="s">
        <v>1985</v>
      </c>
      <c r="ANQ1162" s="168"/>
      <c r="ANR1162" s="168">
        <f t="shared" si="6536"/>
        <v>0</v>
      </c>
      <c r="ANS1162" s="167" t="s">
        <v>63</v>
      </c>
      <c r="ANT1162" s="10">
        <f t="shared" ref="ANT1162" si="6803">ANR1162*1.4</f>
        <v>0</v>
      </c>
      <c r="ANU1162" s="10"/>
      <c r="ANV1162" s="219"/>
      <c r="ANW1162" s="167" t="s">
        <v>91</v>
      </c>
      <c r="ANX1162" s="502" t="s">
        <v>1644</v>
      </c>
      <c r="ANZ1162" s="168"/>
      <c r="AOA1162" s="168">
        <f t="shared" si="6539"/>
        <v>17</v>
      </c>
      <c r="AOB1162" s="167" t="s">
        <v>63</v>
      </c>
      <c r="AOC1162" s="10">
        <f t="shared" ref="AOC1162" si="6804">AOA1162*1.4</f>
        <v>23.799999999999997</v>
      </c>
      <c r="AOD1162" s="10"/>
      <c r="AOE1162" s="219"/>
      <c r="AOF1162" s="167" t="s">
        <v>91</v>
      </c>
      <c r="AOG1162" s="500" t="s">
        <v>2451</v>
      </c>
      <c r="AOI1162" s="168"/>
      <c r="AOJ1162" s="168">
        <f t="shared" si="6542"/>
        <v>91</v>
      </c>
      <c r="AOK1162" s="167" t="s">
        <v>63</v>
      </c>
      <c r="AOL1162" s="10">
        <f t="shared" ref="AOL1162" si="6805">AOJ1162*1.4</f>
        <v>127.39999999999999</v>
      </c>
      <c r="AOM1162" s="10"/>
      <c r="AON1162" s="219"/>
      <c r="AOO1162" s="167" t="s">
        <v>91</v>
      </c>
      <c r="AOP1162" s="498" t="s">
        <v>441</v>
      </c>
      <c r="AOR1162" s="168"/>
      <c r="AOS1162" s="168">
        <f t="shared" si="6545"/>
        <v>0</v>
      </c>
      <c r="AOT1162" s="167" t="s">
        <v>63</v>
      </c>
      <c r="AOU1162" s="10">
        <f t="shared" ref="AOU1162" si="6806">AOS1162*1.4</f>
        <v>0</v>
      </c>
      <c r="AOV1162" s="10"/>
      <c r="AOW1162" s="219"/>
      <c r="AOX1162" s="167" t="s">
        <v>91</v>
      </c>
      <c r="AOY1162" s="500" t="s">
        <v>1704</v>
      </c>
      <c r="APA1162" s="168"/>
      <c r="APB1162" s="168">
        <f t="shared" si="6548"/>
        <v>0</v>
      </c>
      <c r="APC1162" s="167" t="s">
        <v>63</v>
      </c>
      <c r="APD1162" s="10">
        <f t="shared" ref="APD1162" si="6807">APB1162*1.4</f>
        <v>0</v>
      </c>
      <c r="APE1162" s="10"/>
      <c r="APF1162" s="219"/>
      <c r="APG1162" s="167" t="s">
        <v>91</v>
      </c>
      <c r="APH1162" s="500" t="s">
        <v>2014</v>
      </c>
      <c r="APJ1162" s="168"/>
      <c r="APK1162" s="168">
        <f t="shared" si="6551"/>
        <v>85</v>
      </c>
      <c r="APL1162" s="167" t="s">
        <v>63</v>
      </c>
      <c r="APM1162" s="10">
        <f t="shared" ref="APM1162" si="6808">APK1162*1.4</f>
        <v>118.99999999999999</v>
      </c>
      <c r="APN1162" s="10"/>
      <c r="APO1162" s="219"/>
      <c r="APP1162" s="167" t="s">
        <v>91</v>
      </c>
      <c r="APQ1162" s="500" t="s">
        <v>473</v>
      </c>
      <c r="APS1162" s="168"/>
      <c r="APT1162" s="168">
        <f t="shared" si="6554"/>
        <v>4</v>
      </c>
      <c r="APU1162" s="167" t="s">
        <v>63</v>
      </c>
      <c r="APV1162" s="10">
        <f t="shared" ref="APV1162" si="6809">APT1162*1.4</f>
        <v>5.6</v>
      </c>
      <c r="APW1162" s="10"/>
      <c r="APX1162" s="219"/>
      <c r="APY1162" s="167" t="s">
        <v>91</v>
      </c>
      <c r="APZ1162" s="500" t="s">
        <v>3052</v>
      </c>
      <c r="AQB1162" s="168"/>
      <c r="AQC1162" s="168">
        <f t="shared" si="6557"/>
        <v>61</v>
      </c>
      <c r="AQD1162" s="167" t="s">
        <v>63</v>
      </c>
      <c r="AQE1162" s="10">
        <f t="shared" ref="AQE1162" si="6810">AQC1162*1.4</f>
        <v>85.399999999999991</v>
      </c>
      <c r="AQF1162" s="10"/>
      <c r="AQG1162" s="219"/>
      <c r="AQH1162" s="167" t="s">
        <v>91</v>
      </c>
      <c r="AQI1162" s="500" t="s">
        <v>2413</v>
      </c>
      <c r="AQK1162" s="168"/>
      <c r="AQL1162" s="168">
        <f t="shared" si="6560"/>
        <v>7</v>
      </c>
      <c r="AQM1162" s="167" t="s">
        <v>63</v>
      </c>
      <c r="AQN1162" s="10">
        <f t="shared" ref="AQN1162" si="6811">AQL1162*1.4</f>
        <v>9.7999999999999989</v>
      </c>
      <c r="AQO1162" s="10"/>
      <c r="AQP1162" s="219"/>
      <c r="AQQ1162" s="167" t="s">
        <v>91</v>
      </c>
      <c r="AQR1162" s="500" t="s">
        <v>1939</v>
      </c>
      <c r="AQT1162" s="168"/>
      <c r="AQU1162" s="168">
        <f t="shared" si="6563"/>
        <v>54</v>
      </c>
      <c r="AQV1162" s="167" t="s">
        <v>63</v>
      </c>
      <c r="AQW1162" s="10">
        <f t="shared" ref="AQW1162" si="6812">AQU1162*1.4</f>
        <v>75.599999999999994</v>
      </c>
      <c r="AQX1162" s="10"/>
      <c r="AQY1162" s="219"/>
      <c r="AQZ1162" s="167" t="s">
        <v>91</v>
      </c>
      <c r="ARA1162" s="500" t="s">
        <v>1640</v>
      </c>
      <c r="ARC1162" s="168"/>
      <c r="ARD1162" s="168">
        <f t="shared" si="6566"/>
        <v>0</v>
      </c>
      <c r="ARE1162" s="167" t="s">
        <v>63</v>
      </c>
      <c r="ARF1162" s="10">
        <f t="shared" ref="ARF1162" si="6813">ARD1162*1.4</f>
        <v>0</v>
      </c>
      <c r="ARG1162" s="10"/>
      <c r="ARH1162" s="219"/>
      <c r="ARI1162" s="167" t="s">
        <v>91</v>
      </c>
      <c r="ARJ1162" s="500" t="s">
        <v>1704</v>
      </c>
      <c r="ARL1162" s="168"/>
      <c r="ARM1162" s="168">
        <f t="shared" si="6569"/>
        <v>0</v>
      </c>
      <c r="ARN1162" s="167" t="s">
        <v>63</v>
      </c>
      <c r="ARO1162" s="10">
        <f t="shared" ref="ARO1162" si="6814">ARM1162*1.4</f>
        <v>0</v>
      </c>
      <c r="ARP1162" s="10"/>
      <c r="ARQ1162" s="219"/>
      <c r="ARR1162" s="167" t="s">
        <v>91</v>
      </c>
      <c r="ARS1162" s="328" t="s">
        <v>456</v>
      </c>
      <c r="ARU1162" s="168"/>
      <c r="ARV1162" s="168">
        <f t="shared" si="6572"/>
        <v>5</v>
      </c>
      <c r="ARW1162" s="167" t="s">
        <v>63</v>
      </c>
      <c r="ARX1162" s="10">
        <f t="shared" ref="ARX1162" si="6815">ARV1162*1.4</f>
        <v>7</v>
      </c>
      <c r="ARY1162" s="10"/>
      <c r="ARZ1162" s="219"/>
      <c r="ASA1162" s="167" t="s">
        <v>91</v>
      </c>
      <c r="ASB1162" s="500" t="s">
        <v>2379</v>
      </c>
      <c r="ASD1162" s="168"/>
      <c r="ASE1162" s="168">
        <f t="shared" si="6575"/>
        <v>0</v>
      </c>
      <c r="ASF1162" s="167" t="s">
        <v>63</v>
      </c>
      <c r="ASG1162" s="10">
        <f t="shared" ref="ASG1162" si="6816">ASE1162*1.4</f>
        <v>0</v>
      </c>
      <c r="ASH1162" s="10"/>
      <c r="ASI1162" s="219"/>
      <c r="ASJ1162" s="167" t="s">
        <v>91</v>
      </c>
      <c r="ASK1162" s="500" t="s">
        <v>1985</v>
      </c>
      <c r="ASM1162" s="168"/>
      <c r="ASN1162" s="168">
        <f t="shared" si="6578"/>
        <v>0</v>
      </c>
      <c r="ASO1162" s="167" t="s">
        <v>63</v>
      </c>
      <c r="ASP1162" s="10">
        <f t="shared" ref="ASP1162" si="6817">ASN1162*1.4</f>
        <v>0</v>
      </c>
      <c r="ASQ1162" s="10"/>
      <c r="ASR1162" s="219"/>
      <c r="ASS1162" s="167" t="s">
        <v>91</v>
      </c>
      <c r="AST1162" s="500" t="s">
        <v>3289</v>
      </c>
      <c r="ASV1162" s="168"/>
      <c r="ASW1162" s="168">
        <f t="shared" si="6581"/>
        <v>0</v>
      </c>
      <c r="ASX1162" s="167" t="s">
        <v>63</v>
      </c>
      <c r="ASY1162" s="10">
        <f t="shared" ref="ASY1162" si="6818">ASW1162*1.4</f>
        <v>0</v>
      </c>
      <c r="ASZ1162" s="10"/>
      <c r="ATA1162" s="219"/>
      <c r="ATB1162" s="167" t="s">
        <v>91</v>
      </c>
      <c r="ATC1162" s="500" t="s">
        <v>583</v>
      </c>
      <c r="ATE1162" s="168"/>
      <c r="ATF1162" s="168">
        <f t="shared" si="6584"/>
        <v>9</v>
      </c>
      <c r="ATG1162" s="167" t="s">
        <v>63</v>
      </c>
      <c r="ATH1162" s="10">
        <f t="shared" ref="ATH1162" si="6819">ATF1162*1.4</f>
        <v>12.6</v>
      </c>
      <c r="ATI1162" s="10"/>
      <c r="ATJ1162" s="219"/>
      <c r="ATK1162" s="167" t="s">
        <v>91</v>
      </c>
      <c r="ATL1162" s="500" t="s">
        <v>1985</v>
      </c>
      <c r="ATN1162" s="168"/>
      <c r="ATO1162" s="168">
        <f t="shared" si="6587"/>
        <v>0</v>
      </c>
      <c r="ATP1162" s="167" t="s">
        <v>63</v>
      </c>
      <c r="ATQ1162" s="10">
        <f t="shared" ref="ATQ1162" si="6820">ATO1162*1.4</f>
        <v>0</v>
      </c>
      <c r="ATR1162" s="10"/>
      <c r="ATS1162" s="219"/>
      <c r="ATT1162" s="167" t="s">
        <v>91</v>
      </c>
      <c r="ATU1162" s="500" t="s">
        <v>1640</v>
      </c>
      <c r="ATW1162" s="168"/>
      <c r="ATX1162" s="168">
        <f t="shared" si="6590"/>
        <v>0</v>
      </c>
      <c r="ATY1162" s="167" t="s">
        <v>63</v>
      </c>
      <c r="ATZ1162" s="10">
        <f t="shared" ref="ATZ1162" si="6821">ATX1162*1.4</f>
        <v>0</v>
      </c>
      <c r="AUA1162" s="10"/>
      <c r="AUB1162" s="219"/>
      <c r="AUC1162" s="167" t="s">
        <v>91</v>
      </c>
      <c r="AUD1162" s="500" t="s">
        <v>2014</v>
      </c>
      <c r="AUF1162" s="168"/>
      <c r="AUG1162" s="168">
        <f t="shared" si="6593"/>
        <v>85</v>
      </c>
      <c r="AUH1162" s="167" t="s">
        <v>63</v>
      </c>
      <c r="AUI1162" s="10">
        <f t="shared" ref="AUI1162" si="6822">AUG1162*1.4</f>
        <v>118.99999999999999</v>
      </c>
      <c r="AUJ1162" s="10"/>
      <c r="AUK1162" s="219"/>
      <c r="AUL1162" s="167" t="s">
        <v>91</v>
      </c>
      <c r="AUM1162" s="500" t="s">
        <v>506</v>
      </c>
      <c r="AUO1162" s="168"/>
      <c r="AUP1162" s="168">
        <f t="shared" si="6596"/>
        <v>20</v>
      </c>
      <c r="AUQ1162" s="167" t="s">
        <v>63</v>
      </c>
      <c r="AUR1162" s="10">
        <f t="shared" ref="AUR1162" si="6823">AUP1162*1.4</f>
        <v>28</v>
      </c>
      <c r="AUS1162" s="10"/>
      <c r="AUT1162" s="219"/>
      <c r="AUU1162" s="167" t="s">
        <v>91</v>
      </c>
      <c r="AUV1162" s="500" t="s">
        <v>908</v>
      </c>
      <c r="AUX1162" s="168"/>
      <c r="AUY1162" s="168">
        <f t="shared" si="6599"/>
        <v>0</v>
      </c>
      <c r="AUZ1162" s="167" t="s">
        <v>63</v>
      </c>
      <c r="AVA1162" s="10">
        <f t="shared" ref="AVA1162" si="6824">AUY1162*1.4</f>
        <v>0</v>
      </c>
      <c r="AVB1162" s="10"/>
      <c r="AVC1162" s="219"/>
      <c r="AVD1162" s="167" t="s">
        <v>91</v>
      </c>
      <c r="AVE1162" s="500" t="s">
        <v>422</v>
      </c>
      <c r="AVG1162" s="168"/>
      <c r="AVH1162" s="168">
        <f t="shared" si="6602"/>
        <v>0</v>
      </c>
      <c r="AVI1162" s="167" t="s">
        <v>63</v>
      </c>
      <c r="AVJ1162" s="10">
        <f t="shared" ref="AVJ1162" si="6825">AVH1162*1.4</f>
        <v>0</v>
      </c>
      <c r="AVK1162" s="10"/>
      <c r="AVL1162" s="219"/>
      <c r="AVM1162" s="167" t="s">
        <v>91</v>
      </c>
      <c r="AVN1162" s="328" t="s">
        <v>450</v>
      </c>
      <c r="AVP1162" s="168"/>
      <c r="AVQ1162" s="168">
        <f t="shared" si="6605"/>
        <v>6</v>
      </c>
      <c r="AVR1162" s="167" t="s">
        <v>63</v>
      </c>
      <c r="AVS1162" s="10">
        <f t="shared" ref="AVS1162" si="6826">AVQ1162*1.4</f>
        <v>8.3999999999999986</v>
      </c>
      <c r="AVT1162" s="10"/>
      <c r="AVU1162" s="219"/>
      <c r="AVV1162" s="167" t="s">
        <v>91</v>
      </c>
      <c r="AVW1162" s="500" t="s">
        <v>1939</v>
      </c>
      <c r="AVY1162" s="168"/>
      <c r="AVZ1162" s="168">
        <f t="shared" si="6608"/>
        <v>54</v>
      </c>
      <c r="AWA1162" s="167" t="s">
        <v>63</v>
      </c>
      <c r="AWB1162" s="10">
        <f t="shared" ref="AWB1162" si="6827">AVZ1162*1.4</f>
        <v>75.599999999999994</v>
      </c>
      <c r="AWC1162" s="10"/>
      <c r="AWD1162" s="219"/>
      <c r="AWE1162" s="167" t="s">
        <v>91</v>
      </c>
      <c r="AWF1162" s="500" t="s">
        <v>1985</v>
      </c>
      <c r="AWH1162" s="168"/>
      <c r="AWI1162" s="168">
        <f t="shared" si="6611"/>
        <v>0</v>
      </c>
      <c r="AWJ1162" s="167" t="s">
        <v>63</v>
      </c>
      <c r="AWK1162" s="10">
        <f t="shared" ref="AWK1162" si="6828">AWI1162*1.4</f>
        <v>0</v>
      </c>
      <c r="AWL1162" s="10"/>
      <c r="AWM1162" s="219"/>
      <c r="AWN1162" s="167" t="s">
        <v>91</v>
      </c>
      <c r="AWO1162" s="500" t="s">
        <v>456</v>
      </c>
      <c r="AWQ1162" s="168"/>
      <c r="AWR1162" s="168">
        <f t="shared" si="6614"/>
        <v>5</v>
      </c>
      <c r="AWS1162" s="167" t="s">
        <v>63</v>
      </c>
      <c r="AWT1162" s="10">
        <f t="shared" ref="AWT1162" si="6829">AWR1162*1.4</f>
        <v>7</v>
      </c>
      <c r="AWU1162" s="10"/>
      <c r="AWV1162" s="219"/>
      <c r="AWW1162" s="167" t="s">
        <v>91</v>
      </c>
      <c r="AWX1162" s="500" t="s">
        <v>456</v>
      </c>
      <c r="AWZ1162" s="168"/>
      <c r="AXA1162" s="168">
        <f t="shared" si="6617"/>
        <v>5</v>
      </c>
      <c r="AXB1162" s="167" t="s">
        <v>63</v>
      </c>
      <c r="AXC1162" s="10">
        <f t="shared" ref="AXC1162" si="6830">AXA1162*1.4</f>
        <v>7</v>
      </c>
      <c r="AXD1162" s="10"/>
      <c r="AXE1162" s="219"/>
      <c r="AXF1162" s="167" t="s">
        <v>91</v>
      </c>
      <c r="AXG1162" s="498" t="s">
        <v>1640</v>
      </c>
      <c r="AXI1162" s="168"/>
      <c r="AXJ1162" s="168">
        <f t="shared" si="6620"/>
        <v>0</v>
      </c>
      <c r="AXK1162" s="167" t="s">
        <v>63</v>
      </c>
      <c r="AXL1162" s="10">
        <f t="shared" ref="AXL1162" si="6831">AXJ1162*1.4</f>
        <v>0</v>
      </c>
      <c r="AXM1162" s="10"/>
      <c r="AXN1162" s="219"/>
      <c r="AXO1162" s="167" t="s">
        <v>91</v>
      </c>
      <c r="AXP1162" s="500" t="s">
        <v>1985</v>
      </c>
      <c r="AXR1162" s="168"/>
      <c r="AXS1162" s="168">
        <f t="shared" si="6623"/>
        <v>0</v>
      </c>
      <c r="AXT1162" s="167" t="s">
        <v>63</v>
      </c>
      <c r="AXU1162" s="10">
        <f t="shared" ref="AXU1162" si="6832">AXS1162*1.4</f>
        <v>0</v>
      </c>
      <c r="AXV1162" s="10"/>
      <c r="AXW1162" s="219"/>
      <c r="AXX1162" s="167" t="s">
        <v>91</v>
      </c>
      <c r="AXY1162" s="500" t="s">
        <v>1939</v>
      </c>
      <c r="AYA1162" s="168"/>
      <c r="AYB1162" s="168">
        <f t="shared" si="6626"/>
        <v>54</v>
      </c>
      <c r="AYC1162" s="167" t="s">
        <v>63</v>
      </c>
      <c r="AYD1162" s="10">
        <f t="shared" ref="AYD1162" si="6833">AYB1162*1.4</f>
        <v>75.599999999999994</v>
      </c>
      <c r="AYE1162" s="10"/>
      <c r="AYF1162" s="219"/>
      <c r="AYG1162" s="167" t="s">
        <v>91</v>
      </c>
      <c r="AYH1162" s="500" t="s">
        <v>3289</v>
      </c>
      <c r="AYJ1162" s="168"/>
      <c r="AYK1162" s="168">
        <f t="shared" si="6629"/>
        <v>0</v>
      </c>
      <c r="AYL1162" s="167" t="s">
        <v>63</v>
      </c>
      <c r="AYM1162" s="10">
        <f t="shared" ref="AYM1162" si="6834">AYK1162*1.4</f>
        <v>0</v>
      </c>
      <c r="AYN1162" s="10"/>
      <c r="AYO1162" s="219"/>
      <c r="AYP1162" s="167" t="s">
        <v>91</v>
      </c>
      <c r="AYQ1162" s="500" t="s">
        <v>441</v>
      </c>
      <c r="AYS1162" s="168"/>
      <c r="AYT1162" s="168">
        <f t="shared" si="6632"/>
        <v>0</v>
      </c>
      <c r="AYU1162" s="167" t="s">
        <v>63</v>
      </c>
      <c r="AYV1162" s="10">
        <f t="shared" ref="AYV1162" si="6835">AYT1162*1.4</f>
        <v>0</v>
      </c>
      <c r="AYW1162" s="10"/>
      <c r="AYX1162" s="219"/>
      <c r="AYY1162" s="167" t="s">
        <v>91</v>
      </c>
      <c r="AYZ1162" s="498" t="s">
        <v>2014</v>
      </c>
      <c r="AZB1162" s="168"/>
      <c r="AZC1162" s="168">
        <f t="shared" si="6635"/>
        <v>85</v>
      </c>
      <c r="AZD1162" s="167" t="s">
        <v>63</v>
      </c>
      <c r="AZE1162" s="10">
        <f t="shared" ref="AZE1162" si="6836">AZC1162*1.4</f>
        <v>118.99999999999999</v>
      </c>
      <c r="AZF1162" s="10"/>
      <c r="AZG1162" s="219"/>
      <c r="AZH1162" s="167" t="s">
        <v>91</v>
      </c>
      <c r="AZI1162" s="500" t="s">
        <v>1939</v>
      </c>
      <c r="AZK1162" s="168"/>
      <c r="AZL1162" s="168">
        <f t="shared" si="6638"/>
        <v>54</v>
      </c>
      <c r="AZM1162" s="167" t="s">
        <v>63</v>
      </c>
      <c r="AZN1162" s="10">
        <f t="shared" ref="AZN1162" si="6837">AZL1162*1.4</f>
        <v>75.599999999999994</v>
      </c>
      <c r="AZO1162" s="10"/>
      <c r="AZP1162" s="219"/>
      <c r="AZQ1162" s="167" t="s">
        <v>91</v>
      </c>
      <c r="AZR1162" s="500" t="s">
        <v>1985</v>
      </c>
      <c r="AZT1162" s="168"/>
      <c r="AZU1162" s="168">
        <f t="shared" si="6641"/>
        <v>0</v>
      </c>
      <c r="AZV1162" s="167" t="s">
        <v>63</v>
      </c>
      <c r="AZW1162" s="10">
        <f t="shared" ref="AZW1162" si="6838">AZU1162*1.4</f>
        <v>0</v>
      </c>
      <c r="AZX1162" s="10"/>
      <c r="AZY1162" s="219"/>
      <c r="AZZ1162" s="167" t="s">
        <v>91</v>
      </c>
      <c r="BAA1162" s="500" t="s">
        <v>2014</v>
      </c>
      <c r="BAC1162" s="168"/>
      <c r="BAD1162" s="168">
        <f t="shared" si="6644"/>
        <v>85</v>
      </c>
      <c r="BAE1162" s="167" t="s">
        <v>63</v>
      </c>
      <c r="BAF1162" s="10">
        <f t="shared" ref="BAF1162" si="6839">BAD1162*1.4</f>
        <v>118.99999999999999</v>
      </c>
      <c r="BAG1162" s="10"/>
      <c r="BAH1162" s="219"/>
      <c r="BAI1162" s="167" t="s">
        <v>91</v>
      </c>
      <c r="BAJ1162" s="500" t="s">
        <v>2014</v>
      </c>
      <c r="BAL1162" s="168"/>
      <c r="BAM1162" s="168">
        <f t="shared" si="6647"/>
        <v>85</v>
      </c>
      <c r="BAN1162" s="167" t="s">
        <v>63</v>
      </c>
      <c r="BAO1162" s="10">
        <f t="shared" ref="BAO1162" si="6840">BAM1162*1.4</f>
        <v>118.99999999999999</v>
      </c>
      <c r="BAP1162" s="10"/>
      <c r="BAQ1162" s="219"/>
      <c r="BAR1162" s="167" t="s">
        <v>91</v>
      </c>
      <c r="BAS1162" s="500" t="s">
        <v>2433</v>
      </c>
      <c r="BAU1162" s="168"/>
      <c r="BAV1162" s="168">
        <f t="shared" si="6650"/>
        <v>2</v>
      </c>
      <c r="BAW1162" s="167" t="s">
        <v>63</v>
      </c>
      <c r="BAX1162" s="10">
        <f t="shared" ref="BAX1162" si="6841">BAV1162*1.4</f>
        <v>2.8</v>
      </c>
      <c r="BAY1162" s="10"/>
      <c r="BAZ1162" s="219"/>
      <c r="BBA1162" s="167" t="s">
        <v>91</v>
      </c>
      <c r="BBB1162" s="500" t="s">
        <v>2014</v>
      </c>
      <c r="BBD1162" s="168"/>
      <c r="BBE1162" s="168">
        <f t="shared" si="6653"/>
        <v>85</v>
      </c>
      <c r="BBF1162" s="167" t="s">
        <v>63</v>
      </c>
      <c r="BBG1162" s="10">
        <f t="shared" ref="BBG1162" si="6842">BBE1162*1.4</f>
        <v>118.99999999999999</v>
      </c>
      <c r="BBH1162" s="10"/>
      <c r="BBI1162" s="219"/>
      <c r="BBJ1162" s="167" t="s">
        <v>91</v>
      </c>
      <c r="BBK1162" s="500" t="s">
        <v>506</v>
      </c>
      <c r="BBM1162" s="168"/>
      <c r="BBN1162" s="168">
        <f t="shared" si="6656"/>
        <v>20</v>
      </c>
      <c r="BBO1162" s="167" t="s">
        <v>63</v>
      </c>
      <c r="BBP1162" s="10">
        <f t="shared" ref="BBP1162" si="6843">BBN1162*1.4</f>
        <v>28</v>
      </c>
      <c r="BBQ1162" s="10"/>
      <c r="BBR1162" s="219"/>
      <c r="BBS1162" s="167" t="s">
        <v>91</v>
      </c>
      <c r="BBT1162" s="500" t="s">
        <v>908</v>
      </c>
      <c r="BBV1162" s="168"/>
      <c r="BBW1162" s="168">
        <f t="shared" si="6659"/>
        <v>0</v>
      </c>
      <c r="BBX1162" s="167" t="s">
        <v>63</v>
      </c>
      <c r="BBY1162" s="10">
        <f t="shared" ref="BBY1162" si="6844">BBW1162*1.4</f>
        <v>0</v>
      </c>
      <c r="BBZ1162" s="10"/>
      <c r="BCA1162" s="219"/>
      <c r="BCB1162" s="167" t="s">
        <v>91</v>
      </c>
      <c r="BCC1162" s="328" t="s">
        <v>1868</v>
      </c>
      <c r="BCE1162" s="168"/>
      <c r="BCF1162" s="168">
        <f t="shared" si="6662"/>
        <v>37</v>
      </c>
      <c r="BCG1162" s="167" t="s">
        <v>63</v>
      </c>
      <c r="BCH1162" s="10">
        <f t="shared" ref="BCH1162" si="6845">BCF1162*1.4</f>
        <v>51.8</v>
      </c>
      <c r="BCI1162" s="10"/>
      <c r="BCJ1162" s="219"/>
      <c r="BCK1162" s="167" t="s">
        <v>91</v>
      </c>
      <c r="BCL1162" s="500" t="s">
        <v>454</v>
      </c>
      <c r="BCN1162" s="168"/>
      <c r="BCO1162" s="168">
        <f t="shared" si="6665"/>
        <v>51</v>
      </c>
      <c r="BCP1162" s="167" t="s">
        <v>63</v>
      </c>
      <c r="BCQ1162" s="10">
        <f t="shared" ref="BCQ1162" si="6846">BCO1162*1.4</f>
        <v>71.399999999999991</v>
      </c>
      <c r="BCR1162" s="10"/>
      <c r="BCS1162" s="219"/>
      <c r="BCT1162" s="167" t="s">
        <v>91</v>
      </c>
      <c r="BCU1162" s="500" t="s">
        <v>1087</v>
      </c>
      <c r="BCW1162" s="168"/>
      <c r="BCX1162" s="168">
        <f t="shared" si="6668"/>
        <v>0</v>
      </c>
      <c r="BCY1162" s="167" t="s">
        <v>63</v>
      </c>
      <c r="BCZ1162" s="10">
        <f t="shared" ref="BCZ1162" si="6847">BCX1162*1.4</f>
        <v>0</v>
      </c>
      <c r="BDA1162" s="10"/>
      <c r="BDB1162" s="219"/>
      <c r="BDC1162" s="167" t="s">
        <v>91</v>
      </c>
      <c r="BDD1162" s="500" t="s">
        <v>2451</v>
      </c>
      <c r="BDF1162" s="168"/>
      <c r="BDG1162" s="168">
        <f t="shared" si="6671"/>
        <v>91</v>
      </c>
      <c r="BDH1162" s="167" t="s">
        <v>63</v>
      </c>
      <c r="BDI1162" s="10">
        <f t="shared" ref="BDI1162" si="6848">BDG1162*1.4</f>
        <v>127.39999999999999</v>
      </c>
      <c r="BDJ1162" s="10"/>
      <c r="BDK1162" s="219"/>
      <c r="BDL1162" s="167" t="s">
        <v>91</v>
      </c>
      <c r="BDM1162" s="328" t="s">
        <v>1868</v>
      </c>
      <c r="BDO1162" s="168"/>
      <c r="BDP1162" s="168">
        <f t="shared" si="6674"/>
        <v>37</v>
      </c>
      <c r="BDQ1162" s="167" t="s">
        <v>63</v>
      </c>
      <c r="BDR1162" s="10">
        <f t="shared" ref="BDR1162" si="6849">BDP1162*1.4</f>
        <v>51.8</v>
      </c>
      <c r="BDS1162" s="10"/>
      <c r="BDT1162" s="219"/>
      <c r="BDU1162" s="167" t="s">
        <v>91</v>
      </c>
      <c r="BDV1162" s="500" t="s">
        <v>1939</v>
      </c>
      <c r="BDX1162" s="168"/>
      <c r="BDY1162" s="168">
        <f t="shared" si="6677"/>
        <v>54</v>
      </c>
      <c r="BDZ1162" s="167" t="s">
        <v>63</v>
      </c>
      <c r="BEA1162" s="10">
        <f t="shared" ref="BEA1162" si="6850">BDY1162*1.4</f>
        <v>75.599999999999994</v>
      </c>
      <c r="BEB1162" s="10"/>
      <c r="BEC1162" s="219"/>
      <c r="BED1162" s="167" t="s">
        <v>91</v>
      </c>
      <c r="BEE1162" s="498" t="s">
        <v>422</v>
      </c>
      <c r="BEG1162" s="168"/>
      <c r="BEH1162" s="168">
        <f t="shared" si="6680"/>
        <v>0</v>
      </c>
      <c r="BEI1162" s="167" t="s">
        <v>63</v>
      </c>
      <c r="BEJ1162" s="10">
        <f t="shared" ref="BEJ1162" si="6851">BEH1162*1.4</f>
        <v>0</v>
      </c>
      <c r="BEK1162" s="10"/>
      <c r="BEL1162" s="219"/>
      <c r="BEM1162" s="167" t="s">
        <v>91</v>
      </c>
      <c r="BEN1162" s="498" t="s">
        <v>1985</v>
      </c>
      <c r="BEP1162" s="168"/>
      <c r="BEQ1162" s="168">
        <f t="shared" si="6683"/>
        <v>0</v>
      </c>
      <c r="BER1162" s="167" t="s">
        <v>63</v>
      </c>
      <c r="BES1162" s="10">
        <f t="shared" ref="BES1162" si="6852">BEQ1162*1.4</f>
        <v>0</v>
      </c>
      <c r="BET1162" s="10"/>
      <c r="BEU1162" s="219"/>
      <c r="BEV1162" s="167" t="s">
        <v>91</v>
      </c>
      <c r="BEW1162" s="500" t="s">
        <v>1868</v>
      </c>
      <c r="BEY1162" s="168"/>
      <c r="BEZ1162" s="168">
        <f t="shared" si="6686"/>
        <v>37</v>
      </c>
      <c r="BFA1162" s="167" t="s">
        <v>63</v>
      </c>
      <c r="BFB1162" s="10">
        <f t="shared" ref="BFB1162" si="6853">BEZ1162*1.4</f>
        <v>51.8</v>
      </c>
      <c r="BFC1162" s="10"/>
      <c r="BFD1162" s="219"/>
      <c r="BFE1162" s="167"/>
      <c r="BFF1162" s="327"/>
      <c r="BFH1162" s="168"/>
      <c r="BFI1162" s="168"/>
      <c r="BFJ1162" s="167"/>
      <c r="BFK1162" s="10"/>
      <c r="BFL1162" s="10"/>
      <c r="BFN1162" s="167"/>
      <c r="BFO1162" s="327"/>
      <c r="BFQ1162" s="168"/>
      <c r="BFR1162" s="168"/>
      <c r="BFS1162" s="167"/>
      <c r="BFT1162" s="10"/>
      <c r="BFU1162" s="10"/>
      <c r="BFW1162" s="167"/>
      <c r="BFX1162" s="328"/>
      <c r="BFZ1162" s="168"/>
      <c r="BGA1162" s="168"/>
      <c r="BGB1162" s="167"/>
      <c r="BGC1162" s="10"/>
      <c r="BGD1162" s="10"/>
      <c r="BGF1162" s="167"/>
      <c r="BGG1162" s="327"/>
      <c r="BGI1162" s="168"/>
      <c r="BGJ1162" s="168"/>
      <c r="BGK1162" s="167"/>
      <c r="BGL1162" s="10"/>
      <c r="BGM1162" s="10"/>
      <c r="BGO1162" s="167"/>
      <c r="BGP1162" s="328"/>
      <c r="BGR1162" s="168"/>
      <c r="BGS1162" s="168"/>
      <c r="BGT1162" s="167"/>
      <c r="BGU1162" s="10"/>
      <c r="BGV1162" s="10"/>
      <c r="BGX1162" s="167"/>
      <c r="BGY1162" s="327"/>
      <c r="BHA1162" s="168"/>
      <c r="BHB1162" s="168"/>
      <c r="BHC1162" s="167"/>
      <c r="BHD1162" s="10"/>
      <c r="BHE1162" s="10"/>
    </row>
    <row r="1163" spans="1:1565" s="14" customFormat="1" ht="15">
      <c r="A1163" s="167" t="s">
        <v>92</v>
      </c>
      <c r="B1163" s="325" t="s">
        <v>1985</v>
      </c>
      <c r="D1163" s="168"/>
      <c r="E1163" s="168">
        <f>VLOOKUP(B1163,$A$1213:$F$2274,6,FALSE)</f>
        <v>0</v>
      </c>
      <c r="F1163" s="167" t="s">
        <v>65</v>
      </c>
      <c r="G1163" s="10">
        <f>E1163*1.3</f>
        <v>0</v>
      </c>
      <c r="H1163" s="10"/>
      <c r="I1163" s="219"/>
      <c r="J1163" s="167" t="s">
        <v>92</v>
      </c>
      <c r="K1163" s="325" t="s">
        <v>1985</v>
      </c>
      <c r="M1163" s="168"/>
      <c r="N1163" s="168">
        <f>VLOOKUP(K1163,$A$1213:$F$2274,6,FALSE)</f>
        <v>0</v>
      </c>
      <c r="O1163" s="167" t="s">
        <v>65</v>
      </c>
      <c r="P1163" s="10">
        <f>N1163*1.3</f>
        <v>0</v>
      </c>
      <c r="Q1163" s="10"/>
      <c r="R1163" s="219"/>
      <c r="S1163" s="167" t="s">
        <v>92</v>
      </c>
      <c r="T1163" s="325" t="s">
        <v>2014</v>
      </c>
      <c r="V1163" s="168"/>
      <c r="W1163" s="168">
        <f t="shared" si="6191"/>
        <v>85</v>
      </c>
      <c r="X1163" s="167" t="s">
        <v>65</v>
      </c>
      <c r="Y1163" s="10">
        <f t="shared" ref="Y1163" si="6854">W1163*1.3</f>
        <v>110.5</v>
      </c>
      <c r="Z1163" s="10"/>
      <c r="AA1163" s="219"/>
      <c r="AB1163" s="167" t="s">
        <v>92</v>
      </c>
      <c r="AC1163" s="325" t="s">
        <v>456</v>
      </c>
      <c r="AE1163" s="168"/>
      <c r="AF1163" s="168">
        <f t="shared" si="6194"/>
        <v>5</v>
      </c>
      <c r="AG1163" s="167" t="s">
        <v>65</v>
      </c>
      <c r="AH1163" s="10">
        <f t="shared" ref="AH1163" si="6855">AF1163*1.3</f>
        <v>6.5</v>
      </c>
      <c r="AI1163" s="10"/>
      <c r="AJ1163" s="219"/>
      <c r="AK1163" s="167" t="s">
        <v>92</v>
      </c>
      <c r="AL1163" s="498" t="s">
        <v>3289</v>
      </c>
      <c r="AN1163" s="168"/>
      <c r="AO1163" s="168">
        <f t="shared" si="6197"/>
        <v>0</v>
      </c>
      <c r="AP1163" s="167" t="s">
        <v>65</v>
      </c>
      <c r="AQ1163" s="10">
        <f t="shared" ref="AQ1163" si="6856">AO1163*1.3</f>
        <v>0</v>
      </c>
      <c r="AR1163" s="10"/>
      <c r="AS1163" s="219"/>
      <c r="AT1163" s="167" t="s">
        <v>92</v>
      </c>
      <c r="AU1163" s="325" t="s">
        <v>1868</v>
      </c>
      <c r="AW1163" s="168"/>
      <c r="AX1163" s="168">
        <f t="shared" si="6200"/>
        <v>37</v>
      </c>
      <c r="AY1163" s="167" t="s">
        <v>65</v>
      </c>
      <c r="AZ1163" s="10">
        <f t="shared" ref="AZ1163" si="6857">AX1163*1.3</f>
        <v>48.1</v>
      </c>
      <c r="BA1163" s="10"/>
      <c r="BB1163" s="219"/>
      <c r="BC1163" s="167" t="s">
        <v>92</v>
      </c>
      <c r="BD1163" s="325" t="s">
        <v>1939</v>
      </c>
      <c r="BF1163" s="168"/>
      <c r="BG1163" s="168">
        <f t="shared" si="6203"/>
        <v>54</v>
      </c>
      <c r="BH1163" s="167" t="s">
        <v>65</v>
      </c>
      <c r="BI1163" s="10">
        <f t="shared" ref="BI1163" si="6858">BG1163*1.3</f>
        <v>70.2</v>
      </c>
      <c r="BJ1163" s="10"/>
      <c r="BK1163" s="219"/>
      <c r="BL1163" s="167" t="s">
        <v>92</v>
      </c>
      <c r="BM1163" s="325" t="s">
        <v>456</v>
      </c>
      <c r="BO1163" s="168"/>
      <c r="BP1163" s="168">
        <f t="shared" si="6206"/>
        <v>5</v>
      </c>
      <c r="BQ1163" s="167" t="s">
        <v>65</v>
      </c>
      <c r="BR1163" s="10">
        <f t="shared" ref="BR1163" si="6859">BP1163*1.3</f>
        <v>6.5</v>
      </c>
      <c r="BS1163" s="10"/>
      <c r="BT1163" s="219"/>
      <c r="BU1163" s="167" t="s">
        <v>92</v>
      </c>
      <c r="BV1163" s="325" t="s">
        <v>2014</v>
      </c>
      <c r="BX1163" s="168"/>
      <c r="BY1163" s="168">
        <f t="shared" si="6209"/>
        <v>85</v>
      </c>
      <c r="BZ1163" s="167" t="s">
        <v>65</v>
      </c>
      <c r="CA1163" s="10">
        <f t="shared" ref="CA1163" si="6860">BY1163*1.3</f>
        <v>110.5</v>
      </c>
      <c r="CB1163" s="10"/>
      <c r="CC1163" s="219"/>
      <c r="CD1163" s="167" t="s">
        <v>92</v>
      </c>
      <c r="CE1163" s="325" t="s">
        <v>1640</v>
      </c>
      <c r="CG1163" s="168"/>
      <c r="CH1163" s="168">
        <f t="shared" si="6212"/>
        <v>0</v>
      </c>
      <c r="CI1163" s="167" t="s">
        <v>65</v>
      </c>
      <c r="CJ1163" s="10">
        <f t="shared" ref="CJ1163" si="6861">CH1163*1.3</f>
        <v>0</v>
      </c>
      <c r="CK1163" s="10"/>
      <c r="CL1163" s="219"/>
      <c r="CM1163" s="167" t="s">
        <v>92</v>
      </c>
      <c r="CN1163" s="325" t="s">
        <v>3052</v>
      </c>
      <c r="CP1163" s="168"/>
      <c r="CQ1163" s="168">
        <f t="shared" si="6215"/>
        <v>61</v>
      </c>
      <c r="CR1163" s="167" t="s">
        <v>65</v>
      </c>
      <c r="CS1163" s="10">
        <f t="shared" ref="CS1163" si="6862">CQ1163*1.3</f>
        <v>79.3</v>
      </c>
      <c r="CT1163" s="10"/>
      <c r="CU1163" s="219"/>
      <c r="CV1163" s="167" t="s">
        <v>92</v>
      </c>
      <c r="CW1163" s="325" t="s">
        <v>3289</v>
      </c>
      <c r="CY1163" s="168"/>
      <c r="CZ1163" s="168">
        <f t="shared" si="6218"/>
        <v>0</v>
      </c>
      <c r="DA1163" s="167" t="s">
        <v>65</v>
      </c>
      <c r="DB1163" s="10">
        <f t="shared" ref="DB1163" si="6863">CZ1163*1.3</f>
        <v>0</v>
      </c>
      <c r="DC1163" s="10"/>
      <c r="DD1163" s="219"/>
      <c r="DE1163" s="167" t="s">
        <v>92</v>
      </c>
      <c r="DF1163" s="325" t="s">
        <v>1985</v>
      </c>
      <c r="DH1163" s="168"/>
      <c r="DI1163" s="168">
        <f t="shared" si="6221"/>
        <v>0</v>
      </c>
      <c r="DJ1163" s="167" t="s">
        <v>65</v>
      </c>
      <c r="DK1163" s="10">
        <f t="shared" ref="DK1163" si="6864">DI1163*1.3</f>
        <v>0</v>
      </c>
      <c r="DL1163" s="10"/>
      <c r="DM1163" s="219"/>
      <c r="DN1163" s="167" t="s">
        <v>92</v>
      </c>
      <c r="DO1163" s="325" t="s">
        <v>1985</v>
      </c>
      <c r="DQ1163" s="168"/>
      <c r="DR1163" s="168">
        <f t="shared" si="6224"/>
        <v>0</v>
      </c>
      <c r="DS1163" s="167" t="s">
        <v>65</v>
      </c>
      <c r="DT1163" s="10">
        <f t="shared" ref="DT1163" si="6865">DR1163*1.3</f>
        <v>0</v>
      </c>
      <c r="DU1163" s="10"/>
      <c r="DV1163" s="219"/>
      <c r="DW1163" s="167" t="s">
        <v>92</v>
      </c>
      <c r="DX1163" s="325" t="s">
        <v>2014</v>
      </c>
      <c r="DZ1163" s="168"/>
      <c r="EA1163" s="168">
        <f t="shared" si="6227"/>
        <v>85</v>
      </c>
      <c r="EB1163" s="167" t="s">
        <v>65</v>
      </c>
      <c r="EC1163" s="10">
        <f t="shared" ref="EC1163" si="6866">EA1163*1.3</f>
        <v>110.5</v>
      </c>
      <c r="ED1163" s="10"/>
      <c r="EE1163" s="219"/>
      <c r="EF1163" s="167" t="s">
        <v>92</v>
      </c>
      <c r="EG1163" s="325" t="s">
        <v>441</v>
      </c>
      <c r="EI1163" s="168"/>
      <c r="EJ1163" s="168">
        <f t="shared" si="6230"/>
        <v>0</v>
      </c>
      <c r="EK1163" s="167" t="s">
        <v>65</v>
      </c>
      <c r="EL1163" s="10">
        <f t="shared" ref="EL1163" si="6867">EJ1163*1.3</f>
        <v>0</v>
      </c>
      <c r="EM1163" s="10"/>
      <c r="EN1163" s="219"/>
      <c r="EO1163" s="167" t="s">
        <v>92</v>
      </c>
      <c r="EP1163" s="325" t="s">
        <v>1642</v>
      </c>
      <c r="ER1163" s="168"/>
      <c r="ES1163" s="168">
        <f t="shared" si="6233"/>
        <v>19</v>
      </c>
      <c r="ET1163" s="167" t="s">
        <v>65</v>
      </c>
      <c r="EU1163" s="10">
        <f t="shared" ref="EU1163" si="6868">ES1163*1.3</f>
        <v>24.7</v>
      </c>
      <c r="EV1163" s="10"/>
      <c r="EW1163" s="219"/>
      <c r="EX1163" s="167" t="s">
        <v>92</v>
      </c>
      <c r="EY1163" s="325" t="s">
        <v>2433</v>
      </c>
      <c r="FA1163" s="168"/>
      <c r="FB1163" s="168">
        <f t="shared" si="6236"/>
        <v>2</v>
      </c>
      <c r="FC1163" s="167" t="s">
        <v>65</v>
      </c>
      <c r="FD1163" s="10">
        <f t="shared" ref="FD1163" si="6869">FB1163*1.3</f>
        <v>2.6</v>
      </c>
      <c r="FE1163" s="10"/>
      <c r="FF1163" s="219"/>
      <c r="FG1163" s="167" t="s">
        <v>92</v>
      </c>
      <c r="FH1163" s="325" t="s">
        <v>2451</v>
      </c>
      <c r="FJ1163" s="168"/>
      <c r="FK1163" s="168">
        <f t="shared" si="6239"/>
        <v>91</v>
      </c>
      <c r="FL1163" s="167" t="s">
        <v>65</v>
      </c>
      <c r="FM1163" s="10">
        <f t="shared" ref="FM1163" si="6870">FK1163*1.3</f>
        <v>118.3</v>
      </c>
      <c r="FN1163" s="10"/>
      <c r="FO1163" s="219"/>
      <c r="FP1163" s="167" t="s">
        <v>92</v>
      </c>
      <c r="FQ1163" s="325" t="s">
        <v>1640</v>
      </c>
      <c r="FS1163" s="168"/>
      <c r="FT1163" s="168">
        <f t="shared" si="6242"/>
        <v>0</v>
      </c>
      <c r="FU1163" s="167" t="s">
        <v>65</v>
      </c>
      <c r="FV1163" s="10">
        <f t="shared" ref="FV1163" si="6871">FT1163*1.3</f>
        <v>0</v>
      </c>
      <c r="FW1163" s="10"/>
      <c r="FX1163" s="219"/>
      <c r="FY1163" s="167" t="s">
        <v>92</v>
      </c>
      <c r="FZ1163" s="325" t="s">
        <v>1640</v>
      </c>
      <c r="GB1163" s="168"/>
      <c r="GC1163" s="168">
        <f t="shared" si="6245"/>
        <v>0</v>
      </c>
      <c r="GD1163" s="167" t="s">
        <v>65</v>
      </c>
      <c r="GE1163" s="10">
        <f t="shared" ref="GE1163" si="6872">GC1163*1.3</f>
        <v>0</v>
      </c>
      <c r="GF1163" s="10"/>
      <c r="GG1163" s="219"/>
      <c r="GH1163" s="167" t="s">
        <v>92</v>
      </c>
      <c r="GI1163" s="325" t="s">
        <v>2433</v>
      </c>
      <c r="GK1163" s="168"/>
      <c r="GL1163" s="168">
        <f t="shared" si="6248"/>
        <v>2</v>
      </c>
      <c r="GM1163" s="167" t="s">
        <v>65</v>
      </c>
      <c r="GN1163" s="10">
        <f t="shared" ref="GN1163" si="6873">GL1163*1.3</f>
        <v>2.6</v>
      </c>
      <c r="GO1163" s="10"/>
      <c r="GP1163" s="219"/>
      <c r="GQ1163" s="167" t="s">
        <v>92</v>
      </c>
      <c r="GR1163" s="325" t="s">
        <v>3289</v>
      </c>
      <c r="GT1163" s="168"/>
      <c r="GU1163" s="168">
        <f t="shared" si="6251"/>
        <v>0</v>
      </c>
      <c r="GV1163" s="167" t="s">
        <v>65</v>
      </c>
      <c r="GW1163" s="10">
        <f t="shared" ref="GW1163" si="6874">GU1163*1.3</f>
        <v>0</v>
      </c>
      <c r="GX1163" s="10"/>
      <c r="GY1163" s="219"/>
      <c r="GZ1163" s="167" t="s">
        <v>92</v>
      </c>
      <c r="HA1163" s="325" t="s">
        <v>456</v>
      </c>
      <c r="HC1163" s="168"/>
      <c r="HD1163" s="168">
        <f t="shared" si="6254"/>
        <v>5</v>
      </c>
      <c r="HE1163" s="167" t="s">
        <v>65</v>
      </c>
      <c r="HF1163" s="10">
        <f t="shared" ref="HF1163" si="6875">HD1163*1.3</f>
        <v>6.5</v>
      </c>
      <c r="HG1163" s="10"/>
      <c r="HH1163" s="219"/>
      <c r="HI1163" s="167" t="s">
        <v>92</v>
      </c>
      <c r="HJ1163" s="325" t="s">
        <v>2451</v>
      </c>
      <c r="HL1163" s="168"/>
      <c r="HM1163" s="168">
        <f t="shared" si="6257"/>
        <v>91</v>
      </c>
      <c r="HN1163" s="167" t="s">
        <v>65</v>
      </c>
      <c r="HO1163" s="10">
        <f t="shared" ref="HO1163" si="6876">HM1163*1.3</f>
        <v>118.3</v>
      </c>
      <c r="HP1163" s="10"/>
      <c r="HQ1163" s="219"/>
      <c r="HR1163" s="167" t="s">
        <v>92</v>
      </c>
      <c r="HS1163" s="325" t="s">
        <v>1985</v>
      </c>
      <c r="HU1163" s="168"/>
      <c r="HV1163" s="168">
        <f t="shared" si="6260"/>
        <v>0</v>
      </c>
      <c r="HW1163" s="167" t="s">
        <v>65</v>
      </c>
      <c r="HX1163" s="10">
        <f t="shared" ref="HX1163" si="6877">HV1163*1.3</f>
        <v>0</v>
      </c>
      <c r="HY1163" s="10"/>
      <c r="HZ1163" s="219"/>
      <c r="IA1163" s="167" t="s">
        <v>92</v>
      </c>
      <c r="IB1163" s="325" t="s">
        <v>2379</v>
      </c>
      <c r="ID1163" s="168"/>
      <c r="IE1163" s="168">
        <f t="shared" si="6263"/>
        <v>0</v>
      </c>
      <c r="IF1163" s="167" t="s">
        <v>65</v>
      </c>
      <c r="IG1163" s="10">
        <f t="shared" ref="IG1163" si="6878">IE1163*1.3</f>
        <v>0</v>
      </c>
      <c r="IH1163" s="10"/>
      <c r="II1163" s="219"/>
      <c r="IJ1163" s="167" t="s">
        <v>92</v>
      </c>
      <c r="IK1163" s="325" t="s">
        <v>1985</v>
      </c>
      <c r="IM1163" s="168"/>
      <c r="IN1163" s="168">
        <f t="shared" si="6266"/>
        <v>0</v>
      </c>
      <c r="IO1163" s="167" t="s">
        <v>65</v>
      </c>
      <c r="IP1163" s="10">
        <f t="shared" ref="IP1163" si="6879">IN1163*1.3</f>
        <v>0</v>
      </c>
      <c r="IQ1163" s="10"/>
      <c r="IR1163" s="219"/>
      <c r="IS1163" s="167" t="s">
        <v>92</v>
      </c>
      <c r="IT1163" s="325" t="s">
        <v>2014</v>
      </c>
      <c r="IV1163" s="168"/>
      <c r="IW1163" s="168">
        <f t="shared" si="6269"/>
        <v>85</v>
      </c>
      <c r="IX1163" s="167" t="s">
        <v>65</v>
      </c>
      <c r="IY1163" s="10">
        <f t="shared" ref="IY1163" si="6880">IW1163*1.3</f>
        <v>110.5</v>
      </c>
      <c r="IZ1163" s="10"/>
      <c r="JA1163" s="219"/>
      <c r="JB1163" s="167" t="s">
        <v>92</v>
      </c>
      <c r="JC1163" s="500" t="s">
        <v>454</v>
      </c>
      <c r="JE1163" s="168"/>
      <c r="JF1163" s="168">
        <f t="shared" si="6272"/>
        <v>51</v>
      </c>
      <c r="JG1163" s="167" t="s">
        <v>65</v>
      </c>
      <c r="JH1163" s="10">
        <f t="shared" ref="JH1163" si="6881">JF1163*1.3</f>
        <v>66.3</v>
      </c>
      <c r="JI1163" s="10"/>
      <c r="JJ1163" s="219"/>
      <c r="JK1163" s="167" t="s">
        <v>92</v>
      </c>
      <c r="JL1163" s="500" t="s">
        <v>1640</v>
      </c>
      <c r="JN1163" s="168"/>
      <c r="JO1163" s="168">
        <f t="shared" si="6275"/>
        <v>0</v>
      </c>
      <c r="JP1163" s="167" t="s">
        <v>65</v>
      </c>
      <c r="JQ1163" s="10">
        <f t="shared" ref="JQ1163" si="6882">JO1163*1.3</f>
        <v>0</v>
      </c>
      <c r="JR1163" s="10"/>
      <c r="JS1163" s="219"/>
      <c r="JT1163" s="167" t="s">
        <v>92</v>
      </c>
      <c r="JU1163" s="500" t="s">
        <v>2451</v>
      </c>
      <c r="JW1163" s="168"/>
      <c r="JX1163" s="168">
        <f t="shared" si="6278"/>
        <v>91</v>
      </c>
      <c r="JY1163" s="167" t="s">
        <v>65</v>
      </c>
      <c r="JZ1163" s="10">
        <f t="shared" ref="JZ1163" si="6883">JX1163*1.3</f>
        <v>118.3</v>
      </c>
      <c r="KA1163" s="10"/>
      <c r="KB1163" s="219"/>
      <c r="KC1163" s="167" t="s">
        <v>92</v>
      </c>
      <c r="KD1163" s="500" t="s">
        <v>3289</v>
      </c>
      <c r="KF1163" s="168"/>
      <c r="KG1163" s="168">
        <f t="shared" si="6281"/>
        <v>0</v>
      </c>
      <c r="KH1163" s="167" t="s">
        <v>65</v>
      </c>
      <c r="KI1163" s="10">
        <f t="shared" ref="KI1163" si="6884">KG1163*1.3</f>
        <v>0</v>
      </c>
      <c r="KJ1163" s="10"/>
      <c r="KK1163" s="219"/>
      <c r="KL1163" s="167" t="s">
        <v>92</v>
      </c>
      <c r="KM1163" s="500" t="s">
        <v>1939</v>
      </c>
      <c r="KO1163" s="168"/>
      <c r="KP1163" s="168">
        <f t="shared" si="6284"/>
        <v>54</v>
      </c>
      <c r="KQ1163" s="167" t="s">
        <v>65</v>
      </c>
      <c r="KR1163" s="10">
        <f t="shared" ref="KR1163" si="6885">KP1163*1.3</f>
        <v>70.2</v>
      </c>
      <c r="KS1163" s="10"/>
      <c r="KT1163" s="219"/>
      <c r="KU1163" s="167" t="s">
        <v>92</v>
      </c>
      <c r="KV1163" s="328" t="s">
        <v>446</v>
      </c>
      <c r="KX1163" s="168"/>
      <c r="KY1163" s="168">
        <f t="shared" si="6287"/>
        <v>11</v>
      </c>
      <c r="KZ1163" s="167" t="s">
        <v>65</v>
      </c>
      <c r="LA1163" s="10">
        <f t="shared" ref="LA1163" si="6886">KY1163*1.3</f>
        <v>14.3</v>
      </c>
      <c r="LB1163" s="10"/>
      <c r="LC1163" s="219"/>
      <c r="LD1163" s="167" t="s">
        <v>92</v>
      </c>
      <c r="LE1163" s="500" t="s">
        <v>1640</v>
      </c>
      <c r="LG1163" s="168"/>
      <c r="LH1163" s="168">
        <f t="shared" si="6290"/>
        <v>0</v>
      </c>
      <c r="LI1163" s="167" t="s">
        <v>65</v>
      </c>
      <c r="LJ1163" s="10">
        <f t="shared" ref="LJ1163" si="6887">LH1163*1.3</f>
        <v>0</v>
      </c>
      <c r="LK1163" s="10"/>
      <c r="LL1163" s="219"/>
      <c r="LM1163" s="167" t="s">
        <v>92</v>
      </c>
      <c r="LN1163" s="500" t="s">
        <v>1868</v>
      </c>
      <c r="LP1163" s="168"/>
      <c r="LQ1163" s="168">
        <f t="shared" si="6293"/>
        <v>37</v>
      </c>
      <c r="LR1163" s="167" t="s">
        <v>65</v>
      </c>
      <c r="LS1163" s="10">
        <f t="shared" ref="LS1163" si="6888">LQ1163*1.3</f>
        <v>48.1</v>
      </c>
      <c r="LT1163" s="10"/>
      <c r="LU1163" s="219"/>
      <c r="LV1163" s="167" t="s">
        <v>92</v>
      </c>
      <c r="LW1163" s="500" t="s">
        <v>454</v>
      </c>
      <c r="LY1163" s="168"/>
      <c r="LZ1163" s="168">
        <f t="shared" si="6296"/>
        <v>51</v>
      </c>
      <c r="MA1163" s="167" t="s">
        <v>65</v>
      </c>
      <c r="MB1163" s="10">
        <f t="shared" ref="MB1163" si="6889">LZ1163*1.3</f>
        <v>66.3</v>
      </c>
      <c r="MC1163" s="10"/>
      <c r="MD1163" s="219"/>
      <c r="ME1163" s="167" t="s">
        <v>92</v>
      </c>
      <c r="MF1163" s="500" t="s">
        <v>3052</v>
      </c>
      <c r="MH1163" s="168"/>
      <c r="MI1163" s="168">
        <f t="shared" si="6299"/>
        <v>61</v>
      </c>
      <c r="MJ1163" s="167" t="s">
        <v>65</v>
      </c>
      <c r="MK1163" s="10">
        <f t="shared" ref="MK1163" si="6890">MI1163*1.3</f>
        <v>79.3</v>
      </c>
      <c r="ML1163" s="10"/>
      <c r="MM1163" s="219"/>
      <c r="MN1163" s="167" t="s">
        <v>92</v>
      </c>
      <c r="MO1163" s="328" t="s">
        <v>422</v>
      </c>
      <c r="MQ1163" s="168"/>
      <c r="MR1163" s="168">
        <f t="shared" si="6302"/>
        <v>0</v>
      </c>
      <c r="MS1163" s="167" t="s">
        <v>65</v>
      </c>
      <c r="MT1163" s="10">
        <f t="shared" ref="MT1163" si="6891">MR1163*1.3</f>
        <v>0</v>
      </c>
      <c r="MU1163" s="10"/>
      <c r="MV1163" s="219"/>
      <c r="MW1163" s="167" t="s">
        <v>92</v>
      </c>
      <c r="MX1163" s="500" t="s">
        <v>489</v>
      </c>
      <c r="MZ1163" s="168"/>
      <c r="NA1163" s="168">
        <f t="shared" si="6305"/>
        <v>0</v>
      </c>
      <c r="NB1163" s="167" t="s">
        <v>65</v>
      </c>
      <c r="NC1163" s="10">
        <f t="shared" ref="NC1163" si="6892">NA1163*1.3</f>
        <v>0</v>
      </c>
      <c r="ND1163" s="10"/>
      <c r="NE1163" s="219"/>
      <c r="NF1163" s="167" t="s">
        <v>92</v>
      </c>
      <c r="NG1163" s="500" t="s">
        <v>1640</v>
      </c>
      <c r="NI1163" s="168"/>
      <c r="NJ1163" s="168">
        <f t="shared" si="6308"/>
        <v>0</v>
      </c>
      <c r="NK1163" s="167" t="s">
        <v>65</v>
      </c>
      <c r="NL1163" s="10">
        <f t="shared" ref="NL1163" si="6893">NJ1163*1.3</f>
        <v>0</v>
      </c>
      <c r="NM1163" s="10"/>
      <c r="NN1163" s="219"/>
      <c r="NO1163" s="167" t="s">
        <v>92</v>
      </c>
      <c r="NP1163" s="500" t="s">
        <v>456</v>
      </c>
      <c r="NR1163" s="168"/>
      <c r="NS1163" s="168">
        <f t="shared" si="6311"/>
        <v>5</v>
      </c>
      <c r="NT1163" s="167" t="s">
        <v>65</v>
      </c>
      <c r="NU1163" s="10">
        <f t="shared" ref="NU1163" si="6894">NS1163*1.3</f>
        <v>6.5</v>
      </c>
      <c r="NV1163" s="10"/>
      <c r="NW1163" s="219"/>
      <c r="NX1163" s="167" t="s">
        <v>92</v>
      </c>
      <c r="NY1163" s="500" t="s">
        <v>2002</v>
      </c>
      <c r="OA1163" s="168"/>
      <c r="OB1163" s="168">
        <f t="shared" si="6314"/>
        <v>0</v>
      </c>
      <c r="OC1163" s="167" t="s">
        <v>65</v>
      </c>
      <c r="OD1163" s="10">
        <f t="shared" ref="OD1163" si="6895">OB1163*1.3</f>
        <v>0</v>
      </c>
      <c r="OE1163" s="10"/>
      <c r="OF1163" s="219"/>
      <c r="OG1163" s="167" t="s">
        <v>92</v>
      </c>
      <c r="OH1163" s="500" t="s">
        <v>1868</v>
      </c>
      <c r="OJ1163" s="168"/>
      <c r="OK1163" s="168">
        <f t="shared" si="6317"/>
        <v>37</v>
      </c>
      <c r="OL1163" s="167" t="s">
        <v>65</v>
      </c>
      <c r="OM1163" s="10">
        <f t="shared" ref="OM1163" si="6896">OK1163*1.3</f>
        <v>48.1</v>
      </c>
      <c r="ON1163" s="10"/>
      <c r="OO1163" s="219"/>
      <c r="OP1163" s="167" t="s">
        <v>92</v>
      </c>
      <c r="OQ1163" s="500" t="s">
        <v>2451</v>
      </c>
      <c r="OS1163" s="168"/>
      <c r="OT1163" s="168">
        <f t="shared" si="6320"/>
        <v>91</v>
      </c>
      <c r="OU1163" s="167" t="s">
        <v>65</v>
      </c>
      <c r="OV1163" s="10">
        <f t="shared" ref="OV1163" si="6897">OT1163*1.3</f>
        <v>118.3</v>
      </c>
      <c r="OW1163" s="10"/>
      <c r="OX1163" s="219"/>
      <c r="OY1163" s="167" t="s">
        <v>92</v>
      </c>
      <c r="OZ1163" s="500" t="s">
        <v>422</v>
      </c>
      <c r="PB1163" s="168"/>
      <c r="PC1163" s="168">
        <f t="shared" si="6323"/>
        <v>0</v>
      </c>
      <c r="PD1163" s="167" t="s">
        <v>65</v>
      </c>
      <c r="PE1163" s="10">
        <f t="shared" ref="PE1163" si="6898">PC1163*1.3</f>
        <v>0</v>
      </c>
      <c r="PF1163" s="10"/>
      <c r="PG1163" s="219"/>
      <c r="PH1163" s="167" t="s">
        <v>92</v>
      </c>
      <c r="PI1163" s="500" t="s">
        <v>456</v>
      </c>
      <c r="PK1163" s="168"/>
      <c r="PL1163" s="168">
        <f t="shared" si="6326"/>
        <v>5</v>
      </c>
      <c r="PM1163" s="167" t="s">
        <v>65</v>
      </c>
      <c r="PN1163" s="10">
        <f t="shared" ref="PN1163" si="6899">PL1163*1.3</f>
        <v>6.5</v>
      </c>
      <c r="PO1163" s="10"/>
      <c r="PP1163" s="219"/>
      <c r="PQ1163" s="167" t="s">
        <v>92</v>
      </c>
      <c r="PR1163" s="500" t="s">
        <v>3052</v>
      </c>
      <c r="PT1163" s="168"/>
      <c r="PU1163" s="168">
        <f t="shared" si="6329"/>
        <v>61</v>
      </c>
      <c r="PV1163" s="167" t="s">
        <v>65</v>
      </c>
      <c r="PW1163" s="10">
        <f t="shared" ref="PW1163" si="6900">PU1163*1.3</f>
        <v>79.3</v>
      </c>
      <c r="PX1163" s="10"/>
      <c r="PY1163" s="219"/>
      <c r="PZ1163" s="167" t="s">
        <v>92</v>
      </c>
      <c r="QA1163" s="500" t="s">
        <v>2014</v>
      </c>
      <c r="QC1163" s="168"/>
      <c r="QD1163" s="168">
        <f t="shared" si="6332"/>
        <v>85</v>
      </c>
      <c r="QE1163" s="167" t="s">
        <v>65</v>
      </c>
      <c r="QF1163" s="10">
        <f t="shared" ref="QF1163" si="6901">QD1163*1.3</f>
        <v>110.5</v>
      </c>
      <c r="QG1163" s="10"/>
      <c r="QH1163" s="219"/>
      <c r="QI1163" s="167" t="s">
        <v>92</v>
      </c>
      <c r="QJ1163" s="500" t="s">
        <v>441</v>
      </c>
      <c r="QL1163" s="168"/>
      <c r="QM1163" s="168">
        <f t="shared" si="6335"/>
        <v>0</v>
      </c>
      <c r="QN1163" s="167" t="s">
        <v>65</v>
      </c>
      <c r="QO1163" s="10">
        <f t="shared" ref="QO1163" si="6902">QM1163*1.3</f>
        <v>0</v>
      </c>
      <c r="QP1163" s="10"/>
      <c r="QQ1163" s="219"/>
      <c r="QR1163" s="167" t="s">
        <v>92</v>
      </c>
      <c r="QS1163" s="500" t="s">
        <v>908</v>
      </c>
      <c r="QU1163" s="168"/>
      <c r="QV1163" s="168">
        <f t="shared" si="6338"/>
        <v>0</v>
      </c>
      <c r="QW1163" s="167" t="s">
        <v>65</v>
      </c>
      <c r="QX1163" s="10">
        <f t="shared" ref="QX1163" si="6903">QV1163*1.3</f>
        <v>0</v>
      </c>
      <c r="QY1163" s="10"/>
      <c r="QZ1163" s="219"/>
      <c r="RA1163" s="167" t="s">
        <v>92</v>
      </c>
      <c r="RB1163" s="500" t="s">
        <v>1939</v>
      </c>
      <c r="RD1163" s="168"/>
      <c r="RE1163" s="168">
        <f t="shared" si="6341"/>
        <v>54</v>
      </c>
      <c r="RF1163" s="167" t="s">
        <v>65</v>
      </c>
      <c r="RG1163" s="10">
        <f t="shared" ref="RG1163" si="6904">RE1163*1.3</f>
        <v>70.2</v>
      </c>
      <c r="RH1163" s="10"/>
      <c r="RI1163" s="219"/>
      <c r="RJ1163" s="167" t="s">
        <v>92</v>
      </c>
      <c r="RK1163" s="500" t="s">
        <v>3289</v>
      </c>
      <c r="RM1163" s="168"/>
      <c r="RN1163" s="168">
        <f t="shared" si="6344"/>
        <v>0</v>
      </c>
      <c r="RO1163" s="167" t="s">
        <v>65</v>
      </c>
      <c r="RP1163" s="10">
        <f t="shared" ref="RP1163" si="6905">RN1163*1.3</f>
        <v>0</v>
      </c>
      <c r="RQ1163" s="10"/>
      <c r="RR1163" s="219"/>
      <c r="RS1163" s="167" t="s">
        <v>92</v>
      </c>
      <c r="RT1163" s="500" t="s">
        <v>1939</v>
      </c>
      <c r="RV1163" s="168"/>
      <c r="RW1163" s="168">
        <f t="shared" si="6347"/>
        <v>54</v>
      </c>
      <c r="RX1163" s="167" t="s">
        <v>65</v>
      </c>
      <c r="RY1163" s="10">
        <f t="shared" ref="RY1163" si="6906">RW1163*1.3</f>
        <v>70.2</v>
      </c>
      <c r="RZ1163" s="10"/>
      <c r="SA1163" s="219"/>
      <c r="SB1163" s="167" t="s">
        <v>92</v>
      </c>
      <c r="SC1163" s="500" t="s">
        <v>422</v>
      </c>
      <c r="SE1163" s="168"/>
      <c r="SF1163" s="168">
        <f t="shared" si="6350"/>
        <v>0</v>
      </c>
      <c r="SG1163" s="167" t="s">
        <v>65</v>
      </c>
      <c r="SH1163" s="10">
        <f t="shared" ref="SH1163" si="6907">SF1163*1.3</f>
        <v>0</v>
      </c>
      <c r="SI1163" s="10"/>
      <c r="SJ1163" s="219"/>
      <c r="SK1163" s="167" t="s">
        <v>92</v>
      </c>
      <c r="SL1163" s="500" t="s">
        <v>1640</v>
      </c>
      <c r="SN1163" s="168"/>
      <c r="SO1163" s="168">
        <f t="shared" si="6353"/>
        <v>0</v>
      </c>
      <c r="SP1163" s="167" t="s">
        <v>65</v>
      </c>
      <c r="SQ1163" s="10">
        <f t="shared" ref="SQ1163" si="6908">SO1163*1.3</f>
        <v>0</v>
      </c>
      <c r="SR1163" s="10"/>
      <c r="SS1163" s="219"/>
      <c r="ST1163" s="167" t="s">
        <v>92</v>
      </c>
      <c r="SU1163" s="500" t="s">
        <v>456</v>
      </c>
      <c r="SW1163" s="168"/>
      <c r="SX1163" s="168">
        <f t="shared" si="6356"/>
        <v>5</v>
      </c>
      <c r="SY1163" s="167" t="s">
        <v>65</v>
      </c>
      <c r="SZ1163" s="10">
        <f t="shared" ref="SZ1163" si="6909">SX1163*1.3</f>
        <v>6.5</v>
      </c>
      <c r="TA1163" s="10"/>
      <c r="TB1163" s="219"/>
      <c r="TC1163" s="167" t="s">
        <v>92</v>
      </c>
      <c r="TD1163" s="500" t="s">
        <v>2451</v>
      </c>
      <c r="TF1163" s="168"/>
      <c r="TG1163" s="168">
        <f t="shared" si="6359"/>
        <v>91</v>
      </c>
      <c r="TH1163" s="167" t="s">
        <v>65</v>
      </c>
      <c r="TI1163" s="10">
        <f t="shared" ref="TI1163" si="6910">TG1163*1.3</f>
        <v>118.3</v>
      </c>
      <c r="TJ1163" s="10"/>
      <c r="TK1163" s="219"/>
      <c r="TL1163" s="167" t="s">
        <v>92</v>
      </c>
      <c r="TM1163" s="328" t="s">
        <v>1704</v>
      </c>
      <c r="TO1163" s="168"/>
      <c r="TP1163" s="168">
        <f t="shared" si="6362"/>
        <v>0</v>
      </c>
      <c r="TQ1163" s="167" t="s">
        <v>65</v>
      </c>
      <c r="TR1163" s="10">
        <f t="shared" ref="TR1163" si="6911">TP1163*1.3</f>
        <v>0</v>
      </c>
      <c r="TS1163" s="10"/>
      <c r="TT1163" s="219"/>
      <c r="TU1163" s="167" t="s">
        <v>92</v>
      </c>
      <c r="TV1163" s="500" t="s">
        <v>1939</v>
      </c>
      <c r="TX1163" s="168"/>
      <c r="TY1163" s="168">
        <f t="shared" si="6365"/>
        <v>54</v>
      </c>
      <c r="TZ1163" s="167" t="s">
        <v>65</v>
      </c>
      <c r="UA1163" s="10">
        <f t="shared" ref="UA1163" si="6912">TY1163*1.3</f>
        <v>70.2</v>
      </c>
      <c r="UB1163" s="10"/>
      <c r="UC1163" s="219"/>
      <c r="UD1163" s="167" t="s">
        <v>92</v>
      </c>
      <c r="UE1163" s="328" t="s">
        <v>908</v>
      </c>
      <c r="UG1163" s="168"/>
      <c r="UH1163" s="168">
        <f t="shared" si="6368"/>
        <v>0</v>
      </c>
      <c r="UI1163" s="167" t="s">
        <v>65</v>
      </c>
      <c r="UJ1163" s="10">
        <f t="shared" ref="UJ1163" si="6913">UH1163*1.3</f>
        <v>0</v>
      </c>
      <c r="UK1163" s="10"/>
      <c r="UL1163" s="219"/>
      <c r="UM1163" s="167" t="s">
        <v>92</v>
      </c>
      <c r="UN1163" s="500" t="s">
        <v>456</v>
      </c>
      <c r="UP1163" s="168"/>
      <c r="UQ1163" s="168">
        <f t="shared" si="6371"/>
        <v>5</v>
      </c>
      <c r="UR1163" s="167" t="s">
        <v>65</v>
      </c>
      <c r="US1163" s="10">
        <f t="shared" ref="US1163" si="6914">UQ1163*1.3</f>
        <v>6.5</v>
      </c>
      <c r="UT1163" s="10"/>
      <c r="UU1163" s="219"/>
      <c r="UV1163" s="167" t="s">
        <v>92</v>
      </c>
      <c r="UW1163" s="500" t="s">
        <v>907</v>
      </c>
      <c r="UY1163" s="168"/>
      <c r="UZ1163" s="168">
        <f t="shared" si="6374"/>
        <v>2</v>
      </c>
      <c r="VA1163" s="167" t="s">
        <v>65</v>
      </c>
      <c r="VB1163" s="10">
        <f t="shared" ref="VB1163" si="6915">UZ1163*1.3</f>
        <v>2.6</v>
      </c>
      <c r="VC1163" s="10"/>
      <c r="VD1163" s="219"/>
      <c r="VE1163" s="167" t="s">
        <v>92</v>
      </c>
      <c r="VF1163" s="500" t="s">
        <v>1939</v>
      </c>
      <c r="VH1163" s="168"/>
      <c r="VI1163" s="168">
        <f t="shared" si="6377"/>
        <v>54</v>
      </c>
      <c r="VJ1163" s="167" t="s">
        <v>65</v>
      </c>
      <c r="VK1163" s="10">
        <f t="shared" ref="VK1163" si="6916">VI1163*1.3</f>
        <v>70.2</v>
      </c>
      <c r="VL1163" s="10"/>
      <c r="VM1163" s="219"/>
      <c r="VN1163" s="167" t="s">
        <v>92</v>
      </c>
      <c r="VO1163" s="500" t="s">
        <v>3289</v>
      </c>
      <c r="VQ1163" s="168"/>
      <c r="VR1163" s="168">
        <f t="shared" si="6380"/>
        <v>0</v>
      </c>
      <c r="VS1163" s="167" t="s">
        <v>65</v>
      </c>
      <c r="VT1163" s="10">
        <f t="shared" ref="VT1163" si="6917">VR1163*1.3</f>
        <v>0</v>
      </c>
      <c r="VU1163" s="10"/>
      <c r="VV1163" s="219"/>
      <c r="VW1163" s="167" t="s">
        <v>92</v>
      </c>
      <c r="VX1163" s="500" t="s">
        <v>1640</v>
      </c>
      <c r="VZ1163" s="168"/>
      <c r="WA1163" s="168">
        <f t="shared" si="6383"/>
        <v>0</v>
      </c>
      <c r="WB1163" s="167" t="s">
        <v>65</v>
      </c>
      <c r="WC1163" s="10">
        <f t="shared" ref="WC1163" si="6918">WA1163*1.3</f>
        <v>0</v>
      </c>
      <c r="WD1163" s="10"/>
      <c r="WE1163" s="219"/>
      <c r="WF1163" s="167" t="s">
        <v>92</v>
      </c>
      <c r="WG1163" s="500" t="s">
        <v>3289</v>
      </c>
      <c r="WI1163" s="168"/>
      <c r="WJ1163" s="168">
        <f t="shared" si="6386"/>
        <v>0</v>
      </c>
      <c r="WK1163" s="167" t="s">
        <v>65</v>
      </c>
      <c r="WL1163" s="10">
        <f t="shared" ref="WL1163" si="6919">WJ1163*1.3</f>
        <v>0</v>
      </c>
      <c r="WM1163" s="10"/>
      <c r="WN1163" s="219"/>
      <c r="WO1163" s="167" t="s">
        <v>92</v>
      </c>
      <c r="WP1163" s="500" t="s">
        <v>446</v>
      </c>
      <c r="WR1163" s="168"/>
      <c r="WS1163" s="168">
        <f t="shared" si="6389"/>
        <v>11</v>
      </c>
      <c r="WT1163" s="167" t="s">
        <v>65</v>
      </c>
      <c r="WU1163" s="10">
        <f t="shared" ref="WU1163" si="6920">WS1163*1.3</f>
        <v>14.3</v>
      </c>
      <c r="WV1163" s="10"/>
      <c r="WW1163" s="219"/>
      <c r="WX1163" s="167" t="s">
        <v>92</v>
      </c>
      <c r="WY1163" s="499" t="s">
        <v>1985</v>
      </c>
      <c r="XA1163" s="168"/>
      <c r="XB1163" s="168">
        <f t="shared" si="6392"/>
        <v>0</v>
      </c>
      <c r="XC1163" s="167" t="s">
        <v>65</v>
      </c>
      <c r="XD1163" s="10">
        <f t="shared" ref="XD1163" si="6921">XB1163*1.3</f>
        <v>0</v>
      </c>
      <c r="XE1163" s="10"/>
      <c r="XF1163" s="219"/>
      <c r="XG1163" s="167" t="s">
        <v>92</v>
      </c>
      <c r="XH1163" s="500" t="s">
        <v>908</v>
      </c>
      <c r="XJ1163" s="168"/>
      <c r="XK1163" s="168">
        <f t="shared" si="6395"/>
        <v>0</v>
      </c>
      <c r="XL1163" s="167" t="s">
        <v>65</v>
      </c>
      <c r="XM1163" s="10">
        <f t="shared" ref="XM1163" si="6922">XK1163*1.3</f>
        <v>0</v>
      </c>
      <c r="XN1163" s="10"/>
      <c r="XO1163" s="219"/>
      <c r="XP1163" s="167" t="s">
        <v>92</v>
      </c>
      <c r="XQ1163" s="500" t="s">
        <v>456</v>
      </c>
      <c r="XS1163" s="168"/>
      <c r="XT1163" s="168">
        <f t="shared" si="6398"/>
        <v>5</v>
      </c>
      <c r="XU1163" s="167" t="s">
        <v>65</v>
      </c>
      <c r="XV1163" s="10">
        <f t="shared" ref="XV1163" si="6923">XT1163*1.3</f>
        <v>6.5</v>
      </c>
      <c r="XW1163" s="10"/>
      <c r="XX1163" s="219"/>
      <c r="XY1163" s="167" t="s">
        <v>92</v>
      </c>
      <c r="XZ1163" s="500" t="s">
        <v>1086</v>
      </c>
      <c r="YB1163" s="168"/>
      <c r="YC1163" s="168">
        <f t="shared" si="6401"/>
        <v>0</v>
      </c>
      <c r="YD1163" s="167" t="s">
        <v>65</v>
      </c>
      <c r="YE1163" s="10">
        <f t="shared" ref="YE1163" si="6924">YC1163*1.3</f>
        <v>0</v>
      </c>
      <c r="YF1163" s="10"/>
      <c r="YG1163" s="219"/>
      <c r="YH1163" s="167" t="s">
        <v>92</v>
      </c>
      <c r="YI1163" s="500" t="s">
        <v>522</v>
      </c>
      <c r="YK1163" s="168"/>
      <c r="YL1163" s="168">
        <f t="shared" si="6404"/>
        <v>0</v>
      </c>
      <c r="YM1163" s="167" t="s">
        <v>65</v>
      </c>
      <c r="YN1163" s="10">
        <f t="shared" ref="YN1163" si="6925">YL1163*1.3</f>
        <v>0</v>
      </c>
      <c r="YO1163" s="10"/>
      <c r="YP1163" s="219"/>
      <c r="YQ1163" s="167" t="s">
        <v>92</v>
      </c>
      <c r="YR1163" s="500" t="s">
        <v>1985</v>
      </c>
      <c r="YT1163" s="168"/>
      <c r="YU1163" s="168">
        <f t="shared" si="6407"/>
        <v>0</v>
      </c>
      <c r="YV1163" s="167" t="s">
        <v>65</v>
      </c>
      <c r="YW1163" s="10">
        <f t="shared" ref="YW1163" si="6926">YU1163*1.3</f>
        <v>0</v>
      </c>
      <c r="YX1163" s="10"/>
      <c r="YY1163" s="219"/>
      <c r="YZ1163" s="167" t="s">
        <v>92</v>
      </c>
      <c r="ZA1163" s="500" t="s">
        <v>3481</v>
      </c>
      <c r="ZC1163" s="168"/>
      <c r="ZD1163" s="168">
        <f t="shared" si="6410"/>
        <v>0</v>
      </c>
      <c r="ZE1163" s="167" t="s">
        <v>65</v>
      </c>
      <c r="ZF1163" s="10">
        <f t="shared" ref="ZF1163" si="6927">ZD1163*1.3</f>
        <v>0</v>
      </c>
      <c r="ZG1163" s="10"/>
      <c r="ZH1163" s="219"/>
      <c r="ZI1163" s="167" t="s">
        <v>92</v>
      </c>
      <c r="ZJ1163" s="500" t="s">
        <v>441</v>
      </c>
      <c r="ZL1163" s="168"/>
      <c r="ZM1163" s="168">
        <f t="shared" si="6413"/>
        <v>0</v>
      </c>
      <c r="ZN1163" s="167" t="s">
        <v>65</v>
      </c>
      <c r="ZO1163" s="10">
        <f t="shared" ref="ZO1163" si="6928">ZM1163*1.3</f>
        <v>0</v>
      </c>
      <c r="ZP1163" s="10"/>
      <c r="ZQ1163" s="219"/>
      <c r="ZR1163" s="167" t="s">
        <v>92</v>
      </c>
      <c r="ZS1163" s="498" t="s">
        <v>422</v>
      </c>
      <c r="ZU1163" s="168"/>
      <c r="ZV1163" s="168">
        <f t="shared" si="6416"/>
        <v>0</v>
      </c>
      <c r="ZW1163" s="167" t="s">
        <v>65</v>
      </c>
      <c r="ZX1163" s="10">
        <f t="shared" ref="ZX1163" si="6929">ZV1163*1.3</f>
        <v>0</v>
      </c>
      <c r="ZY1163" s="10"/>
      <c r="ZZ1163" s="219"/>
      <c r="AAA1163" s="167" t="s">
        <v>92</v>
      </c>
      <c r="AAB1163" s="500" t="s">
        <v>2014</v>
      </c>
      <c r="AAD1163" s="168"/>
      <c r="AAE1163" s="168">
        <f t="shared" si="6419"/>
        <v>85</v>
      </c>
      <c r="AAF1163" s="167" t="s">
        <v>65</v>
      </c>
      <c r="AAG1163" s="10">
        <f t="shared" ref="AAG1163" si="6930">AAE1163*1.3</f>
        <v>110.5</v>
      </c>
      <c r="AAH1163" s="10"/>
      <c r="AAI1163" s="219"/>
      <c r="AAJ1163" s="167" t="s">
        <v>92</v>
      </c>
      <c r="AAK1163" s="500" t="s">
        <v>473</v>
      </c>
      <c r="AAM1163" s="168"/>
      <c r="AAN1163" s="168">
        <f t="shared" si="6422"/>
        <v>4</v>
      </c>
      <c r="AAO1163" s="167" t="s">
        <v>65</v>
      </c>
      <c r="AAP1163" s="10">
        <f t="shared" ref="AAP1163" si="6931">AAN1163*1.3</f>
        <v>5.2</v>
      </c>
      <c r="AAQ1163" s="10"/>
      <c r="AAR1163" s="219"/>
      <c r="AAS1163" s="167" t="s">
        <v>92</v>
      </c>
      <c r="AAT1163" s="500" t="s">
        <v>800</v>
      </c>
      <c r="AAV1163" s="168"/>
      <c r="AAW1163" s="168">
        <f t="shared" si="6425"/>
        <v>1</v>
      </c>
      <c r="AAX1163" s="167" t="s">
        <v>65</v>
      </c>
      <c r="AAY1163" s="10">
        <f t="shared" ref="AAY1163" si="6932">AAW1163*1.3</f>
        <v>1.3</v>
      </c>
      <c r="AAZ1163" s="10"/>
      <c r="ABA1163" s="219"/>
      <c r="ABB1163" s="167" t="s">
        <v>92</v>
      </c>
      <c r="ABC1163" s="500" t="s">
        <v>1939</v>
      </c>
      <c r="ABE1163" s="168"/>
      <c r="ABF1163" s="168">
        <f t="shared" si="6428"/>
        <v>54</v>
      </c>
      <c r="ABG1163" s="167" t="s">
        <v>65</v>
      </c>
      <c r="ABH1163" s="10">
        <f t="shared" ref="ABH1163" si="6933">ABF1163*1.3</f>
        <v>70.2</v>
      </c>
      <c r="ABI1163" s="10"/>
      <c r="ABJ1163" s="219"/>
      <c r="ABK1163" s="167" t="s">
        <v>92</v>
      </c>
      <c r="ABL1163" s="500" t="s">
        <v>1985</v>
      </c>
      <c r="ABN1163" s="168"/>
      <c r="ABO1163" s="168">
        <f t="shared" si="6431"/>
        <v>0</v>
      </c>
      <c r="ABP1163" s="167" t="s">
        <v>65</v>
      </c>
      <c r="ABQ1163" s="10">
        <f t="shared" ref="ABQ1163" si="6934">ABO1163*1.3</f>
        <v>0</v>
      </c>
      <c r="ABR1163" s="10"/>
      <c r="ABS1163" s="219"/>
      <c r="ABT1163" s="167" t="s">
        <v>92</v>
      </c>
      <c r="ABU1163" s="498" t="s">
        <v>441</v>
      </c>
      <c r="ABW1163" s="168"/>
      <c r="ABX1163" s="168">
        <f t="shared" si="6434"/>
        <v>0</v>
      </c>
      <c r="ABY1163" s="167" t="s">
        <v>65</v>
      </c>
      <c r="ABZ1163" s="10">
        <f t="shared" ref="ABZ1163" si="6935">ABX1163*1.3</f>
        <v>0</v>
      </c>
      <c r="ACA1163" s="10"/>
      <c r="ACB1163" s="219"/>
      <c r="ACC1163" s="167" t="s">
        <v>92</v>
      </c>
      <c r="ACD1163" s="500" t="s">
        <v>2014</v>
      </c>
      <c r="ACF1163" s="168"/>
      <c r="ACG1163" s="168">
        <f t="shared" si="6437"/>
        <v>85</v>
      </c>
      <c r="ACH1163" s="167" t="s">
        <v>65</v>
      </c>
      <c r="ACI1163" s="10">
        <f t="shared" ref="ACI1163" si="6936">ACG1163*1.3</f>
        <v>110.5</v>
      </c>
      <c r="ACJ1163" s="10"/>
      <c r="ACK1163" s="219"/>
      <c r="ACL1163" s="167" t="s">
        <v>92</v>
      </c>
      <c r="ACM1163" s="500" t="s">
        <v>800</v>
      </c>
      <c r="ACO1163" s="168"/>
      <c r="ACP1163" s="168">
        <f t="shared" si="6440"/>
        <v>1</v>
      </c>
      <c r="ACQ1163" s="167" t="s">
        <v>65</v>
      </c>
      <c r="ACR1163" s="10">
        <f t="shared" ref="ACR1163" si="6937">ACP1163*1.3</f>
        <v>1.3</v>
      </c>
      <c r="ACS1163" s="10"/>
      <c r="ACT1163" s="219"/>
      <c r="ACU1163" s="167" t="s">
        <v>92</v>
      </c>
      <c r="ACV1163" s="500" t="s">
        <v>3289</v>
      </c>
      <c r="ACX1163" s="168"/>
      <c r="ACY1163" s="168">
        <f t="shared" si="6443"/>
        <v>0</v>
      </c>
      <c r="ACZ1163" s="167" t="s">
        <v>65</v>
      </c>
      <c r="ADA1163" s="10">
        <f t="shared" ref="ADA1163" si="6938">ACY1163*1.3</f>
        <v>0</v>
      </c>
      <c r="ADB1163" s="10"/>
      <c r="ADC1163" s="219"/>
      <c r="ADD1163" s="167" t="s">
        <v>92</v>
      </c>
      <c r="ADE1163" s="500" t="s">
        <v>456</v>
      </c>
      <c r="ADG1163" s="168"/>
      <c r="ADH1163" s="168">
        <f t="shared" si="6446"/>
        <v>5</v>
      </c>
      <c r="ADI1163" s="167" t="s">
        <v>65</v>
      </c>
      <c r="ADJ1163" s="10">
        <f t="shared" ref="ADJ1163" si="6939">ADH1163*1.3</f>
        <v>6.5</v>
      </c>
      <c r="ADK1163" s="10"/>
      <c r="ADL1163" s="219"/>
      <c r="ADM1163" s="167" t="s">
        <v>92</v>
      </c>
      <c r="ADN1163" s="500" t="s">
        <v>3289</v>
      </c>
      <c r="ADP1163" s="168"/>
      <c r="ADQ1163" s="168">
        <f t="shared" si="6449"/>
        <v>0</v>
      </c>
      <c r="ADR1163" s="167" t="s">
        <v>65</v>
      </c>
      <c r="ADS1163" s="10">
        <f t="shared" ref="ADS1163" si="6940">ADQ1163*1.3</f>
        <v>0</v>
      </c>
      <c r="ADT1163" s="10"/>
      <c r="ADU1163" s="219"/>
      <c r="ADV1163" s="167" t="s">
        <v>92</v>
      </c>
      <c r="ADW1163" s="328" t="s">
        <v>2014</v>
      </c>
      <c r="ADY1163" s="168"/>
      <c r="ADZ1163" s="168">
        <f t="shared" si="6452"/>
        <v>85</v>
      </c>
      <c r="AEA1163" s="167" t="s">
        <v>65</v>
      </c>
      <c r="AEB1163" s="10">
        <f t="shared" ref="AEB1163" si="6941">ADZ1163*1.3</f>
        <v>110.5</v>
      </c>
      <c r="AEC1163" s="10"/>
      <c r="AED1163" s="219"/>
      <c r="AEE1163" s="167" t="s">
        <v>92</v>
      </c>
      <c r="AEF1163" s="500" t="s">
        <v>456</v>
      </c>
      <c r="AEH1163" s="168"/>
      <c r="AEI1163" s="168">
        <f t="shared" si="6455"/>
        <v>5</v>
      </c>
      <c r="AEJ1163" s="167" t="s">
        <v>65</v>
      </c>
      <c r="AEK1163" s="10">
        <f t="shared" ref="AEK1163" si="6942">AEI1163*1.3</f>
        <v>6.5</v>
      </c>
      <c r="AEL1163" s="10"/>
      <c r="AEM1163" s="219"/>
      <c r="AEN1163" s="167" t="s">
        <v>92</v>
      </c>
      <c r="AEO1163" s="500" t="s">
        <v>1640</v>
      </c>
      <c r="AEQ1163" s="168"/>
      <c r="AER1163" s="168">
        <f t="shared" si="6458"/>
        <v>0</v>
      </c>
      <c r="AES1163" s="167" t="s">
        <v>65</v>
      </c>
      <c r="AET1163" s="10">
        <f t="shared" ref="AET1163" si="6943">AER1163*1.3</f>
        <v>0</v>
      </c>
      <c r="AEU1163" s="10"/>
      <c r="AEV1163" s="219"/>
      <c r="AEW1163" s="167" t="s">
        <v>92</v>
      </c>
      <c r="AEX1163" s="500" t="s">
        <v>1640</v>
      </c>
      <c r="AEZ1163" s="168"/>
      <c r="AFA1163" s="168">
        <f t="shared" si="6461"/>
        <v>0</v>
      </c>
      <c r="AFB1163" s="167" t="s">
        <v>65</v>
      </c>
      <c r="AFC1163" s="10">
        <f t="shared" ref="AFC1163" si="6944">AFA1163*1.3</f>
        <v>0</v>
      </c>
      <c r="AFD1163" s="10"/>
      <c r="AFE1163" s="219"/>
      <c r="AFF1163" s="167" t="s">
        <v>92</v>
      </c>
      <c r="AFG1163" s="500" t="s">
        <v>422</v>
      </c>
      <c r="AFI1163" s="168"/>
      <c r="AFJ1163" s="168">
        <f t="shared" si="6464"/>
        <v>0</v>
      </c>
      <c r="AFK1163" s="167" t="s">
        <v>65</v>
      </c>
      <c r="AFL1163" s="10">
        <f t="shared" ref="AFL1163" si="6945">AFJ1163*1.3</f>
        <v>0</v>
      </c>
      <c r="AFM1163" s="10"/>
      <c r="AFN1163" s="219"/>
      <c r="AFO1163" s="167" t="s">
        <v>92</v>
      </c>
      <c r="AFP1163" s="500" t="s">
        <v>2002</v>
      </c>
      <c r="AFR1163" s="168"/>
      <c r="AFS1163" s="168">
        <f t="shared" si="6467"/>
        <v>0</v>
      </c>
      <c r="AFT1163" s="167" t="s">
        <v>65</v>
      </c>
      <c r="AFU1163" s="10">
        <f t="shared" ref="AFU1163" si="6946">AFS1163*1.3</f>
        <v>0</v>
      </c>
      <c r="AFV1163" s="10"/>
      <c r="AFW1163" s="219"/>
      <c r="AFX1163" s="167" t="s">
        <v>92</v>
      </c>
      <c r="AFY1163" s="500" t="s">
        <v>456</v>
      </c>
      <c r="AGA1163" s="168"/>
      <c r="AGB1163" s="168">
        <f t="shared" si="6470"/>
        <v>5</v>
      </c>
      <c r="AGC1163" s="167" t="s">
        <v>65</v>
      </c>
      <c r="AGD1163" s="10">
        <f t="shared" ref="AGD1163" si="6947">AGB1163*1.3</f>
        <v>6.5</v>
      </c>
      <c r="AGE1163" s="10"/>
      <c r="AGF1163" s="219"/>
      <c r="AGG1163" s="167" t="s">
        <v>92</v>
      </c>
      <c r="AGH1163" s="498" t="s">
        <v>441</v>
      </c>
      <c r="AGJ1163" s="168"/>
      <c r="AGK1163" s="168">
        <f t="shared" si="6473"/>
        <v>0</v>
      </c>
      <c r="AGL1163" s="167" t="s">
        <v>65</v>
      </c>
      <c r="AGM1163" s="10">
        <f t="shared" ref="AGM1163" si="6948">AGK1163*1.3</f>
        <v>0</v>
      </c>
      <c r="AGN1163" s="10"/>
      <c r="AGO1163" s="219"/>
      <c r="AGP1163" s="167" t="s">
        <v>92</v>
      </c>
      <c r="AGQ1163" s="500" t="s">
        <v>440</v>
      </c>
      <c r="AGS1163" s="168"/>
      <c r="AGT1163" s="168">
        <f t="shared" si="6476"/>
        <v>3</v>
      </c>
      <c r="AGU1163" s="167" t="s">
        <v>65</v>
      </c>
      <c r="AGV1163" s="10">
        <f t="shared" ref="AGV1163" si="6949">AGT1163*1.3</f>
        <v>3.9000000000000004</v>
      </c>
      <c r="AGW1163" s="10"/>
      <c r="AGX1163" s="219"/>
      <c r="AGY1163" s="167" t="s">
        <v>92</v>
      </c>
      <c r="AGZ1163" s="500" t="s">
        <v>2014</v>
      </c>
      <c r="AHB1163" s="168"/>
      <c r="AHC1163" s="168">
        <f t="shared" si="6479"/>
        <v>85</v>
      </c>
      <c r="AHD1163" s="167" t="s">
        <v>65</v>
      </c>
      <c r="AHE1163" s="10">
        <f t="shared" ref="AHE1163" si="6950">AHC1163*1.3</f>
        <v>110.5</v>
      </c>
      <c r="AHF1163" s="10"/>
      <c r="AHG1163" s="219"/>
      <c r="AHH1163" s="167" t="s">
        <v>92</v>
      </c>
      <c r="AHI1163" s="500" t="s">
        <v>1640</v>
      </c>
      <c r="AHK1163" s="168"/>
      <c r="AHL1163" s="168">
        <f t="shared" si="6482"/>
        <v>0</v>
      </c>
      <c r="AHM1163" s="167" t="s">
        <v>65</v>
      </c>
      <c r="AHN1163" s="10">
        <f t="shared" ref="AHN1163" si="6951">AHL1163*1.3</f>
        <v>0</v>
      </c>
      <c r="AHO1163" s="10"/>
      <c r="AHP1163" s="219"/>
      <c r="AHQ1163" s="167" t="s">
        <v>92</v>
      </c>
      <c r="AHR1163" s="500" t="s">
        <v>521</v>
      </c>
      <c r="AHT1163" s="168"/>
      <c r="AHU1163" s="168">
        <f t="shared" si="6485"/>
        <v>20</v>
      </c>
      <c r="AHV1163" s="167" t="s">
        <v>65</v>
      </c>
      <c r="AHW1163" s="10">
        <f t="shared" ref="AHW1163" si="6952">AHU1163*1.3</f>
        <v>26</v>
      </c>
      <c r="AHX1163" s="10"/>
      <c r="AHY1163" s="219"/>
      <c r="AHZ1163" s="167" t="s">
        <v>92</v>
      </c>
      <c r="AIA1163" s="500" t="s">
        <v>3289</v>
      </c>
      <c r="AIC1163" s="168"/>
      <c r="AID1163" s="168">
        <f t="shared" si="6488"/>
        <v>0</v>
      </c>
      <c r="AIE1163" s="167" t="s">
        <v>65</v>
      </c>
      <c r="AIF1163" s="10">
        <f t="shared" ref="AIF1163" si="6953">AID1163*1.3</f>
        <v>0</v>
      </c>
      <c r="AIG1163" s="10"/>
      <c r="AIH1163" s="219"/>
      <c r="AII1163" s="167" t="s">
        <v>92</v>
      </c>
      <c r="AIJ1163" s="498" t="s">
        <v>908</v>
      </c>
      <c r="AIL1163" s="168"/>
      <c r="AIM1163" s="168">
        <f t="shared" si="6491"/>
        <v>0</v>
      </c>
      <c r="AIN1163" s="167" t="s">
        <v>65</v>
      </c>
      <c r="AIO1163" s="10">
        <f t="shared" ref="AIO1163" si="6954">AIM1163*1.3</f>
        <v>0</v>
      </c>
      <c r="AIP1163" s="10"/>
      <c r="AIQ1163" s="219"/>
      <c r="AIR1163" s="167" t="s">
        <v>92</v>
      </c>
      <c r="AIS1163" s="500" t="s">
        <v>955</v>
      </c>
      <c r="AIU1163" s="168"/>
      <c r="AIV1163" s="168">
        <f t="shared" si="6494"/>
        <v>4</v>
      </c>
      <c r="AIW1163" s="167" t="s">
        <v>65</v>
      </c>
      <c r="AIX1163" s="10">
        <f t="shared" ref="AIX1163" si="6955">AIV1163*1.3</f>
        <v>5.2</v>
      </c>
      <c r="AIY1163" s="10"/>
      <c r="AIZ1163" s="219"/>
      <c r="AJA1163" s="167" t="s">
        <v>92</v>
      </c>
      <c r="AJB1163" s="500" t="s">
        <v>1985</v>
      </c>
      <c r="AJD1163" s="168"/>
      <c r="AJE1163" s="168">
        <f t="shared" si="6497"/>
        <v>0</v>
      </c>
      <c r="AJF1163" s="167" t="s">
        <v>65</v>
      </c>
      <c r="AJG1163" s="10">
        <f t="shared" ref="AJG1163" si="6956">AJE1163*1.3</f>
        <v>0</v>
      </c>
      <c r="AJH1163" s="10"/>
      <c r="AJI1163" s="219"/>
      <c r="AJJ1163" s="167" t="s">
        <v>92</v>
      </c>
      <c r="AJK1163" s="500" t="s">
        <v>2451</v>
      </c>
      <c r="AJM1163" s="168"/>
      <c r="AJN1163" s="168">
        <f t="shared" si="6500"/>
        <v>91</v>
      </c>
      <c r="AJO1163" s="167" t="s">
        <v>65</v>
      </c>
      <c r="AJP1163" s="10">
        <f t="shared" ref="AJP1163" si="6957">AJN1163*1.3</f>
        <v>118.3</v>
      </c>
      <c r="AJQ1163" s="10"/>
      <c r="AJR1163" s="219"/>
      <c r="AJS1163" s="167" t="s">
        <v>92</v>
      </c>
      <c r="AJT1163" s="500" t="s">
        <v>2014</v>
      </c>
      <c r="AJV1163" s="168"/>
      <c r="AJW1163" s="168">
        <f t="shared" si="6503"/>
        <v>85</v>
      </c>
      <c r="AJX1163" s="167" t="s">
        <v>65</v>
      </c>
      <c r="AJY1163" s="10">
        <f t="shared" ref="AJY1163" si="6958">AJW1163*1.3</f>
        <v>110.5</v>
      </c>
      <c r="AJZ1163" s="10"/>
      <c r="AKA1163" s="219"/>
      <c r="AKB1163" s="167" t="s">
        <v>92</v>
      </c>
      <c r="AKC1163" s="500" t="s">
        <v>2451</v>
      </c>
      <c r="AKE1163" s="168"/>
      <c r="AKF1163" s="168">
        <f t="shared" si="6506"/>
        <v>91</v>
      </c>
      <c r="AKG1163" s="167" t="s">
        <v>65</v>
      </c>
      <c r="AKH1163" s="10">
        <f t="shared" ref="AKH1163" si="6959">AKF1163*1.3</f>
        <v>118.3</v>
      </c>
      <c r="AKI1163" s="10"/>
      <c r="AKJ1163" s="219"/>
      <c r="AKK1163" s="167" t="s">
        <v>92</v>
      </c>
      <c r="AKL1163" s="500" t="s">
        <v>1087</v>
      </c>
      <c r="AKN1163" s="168"/>
      <c r="AKO1163" s="168">
        <f t="shared" si="6509"/>
        <v>0</v>
      </c>
      <c r="AKP1163" s="167" t="s">
        <v>65</v>
      </c>
      <c r="AKQ1163" s="10">
        <f t="shared" ref="AKQ1163" si="6960">AKO1163*1.3</f>
        <v>0</v>
      </c>
      <c r="AKR1163" s="10"/>
      <c r="AKS1163" s="219"/>
      <c r="AKT1163" s="167" t="s">
        <v>92</v>
      </c>
      <c r="AKU1163" s="500" t="s">
        <v>800</v>
      </c>
      <c r="AKW1163" s="168"/>
      <c r="AKX1163" s="168">
        <f t="shared" si="6512"/>
        <v>1</v>
      </c>
      <c r="AKY1163" s="167" t="s">
        <v>65</v>
      </c>
      <c r="AKZ1163" s="10">
        <f t="shared" ref="AKZ1163" si="6961">AKX1163*1.3</f>
        <v>1.3</v>
      </c>
      <c r="ALA1163" s="10"/>
      <c r="ALB1163" s="219"/>
      <c r="ALC1163" s="167" t="s">
        <v>92</v>
      </c>
      <c r="ALD1163" s="328" t="s">
        <v>456</v>
      </c>
      <c r="ALF1163" s="168"/>
      <c r="ALG1163" s="168">
        <f t="shared" si="6515"/>
        <v>5</v>
      </c>
      <c r="ALH1163" s="167" t="s">
        <v>65</v>
      </c>
      <c r="ALI1163" s="10">
        <f t="shared" ref="ALI1163" si="6962">ALG1163*1.3</f>
        <v>6.5</v>
      </c>
      <c r="ALJ1163" s="10"/>
      <c r="ALK1163" s="219"/>
      <c r="ALL1163" s="167" t="s">
        <v>92</v>
      </c>
      <c r="ALM1163" s="500" t="s">
        <v>800</v>
      </c>
      <c r="ALO1163" s="168"/>
      <c r="ALP1163" s="168">
        <f t="shared" si="6518"/>
        <v>1</v>
      </c>
      <c r="ALQ1163" s="167" t="s">
        <v>65</v>
      </c>
      <c r="ALR1163" s="10">
        <f t="shared" ref="ALR1163" si="6963">ALP1163*1.3</f>
        <v>1.3</v>
      </c>
      <c r="ALS1163" s="10"/>
      <c r="ALT1163" s="219"/>
      <c r="ALU1163" s="167" t="s">
        <v>92</v>
      </c>
      <c r="ALV1163" s="500" t="s">
        <v>2413</v>
      </c>
      <c r="ALX1163" s="168"/>
      <c r="ALY1163" s="168">
        <f t="shared" si="6521"/>
        <v>7</v>
      </c>
      <c r="ALZ1163" s="167" t="s">
        <v>65</v>
      </c>
      <c r="AMA1163" s="10">
        <f t="shared" ref="AMA1163" si="6964">ALY1163*1.3</f>
        <v>9.1</v>
      </c>
      <c r="AMB1163" s="10"/>
      <c r="AMC1163" s="219"/>
      <c r="AMD1163" s="167" t="s">
        <v>92</v>
      </c>
      <c r="AME1163" s="500" t="s">
        <v>572</v>
      </c>
      <c r="AMG1163" s="168"/>
      <c r="AMH1163" s="168">
        <f t="shared" si="6524"/>
        <v>44</v>
      </c>
      <c r="AMI1163" s="167" t="s">
        <v>65</v>
      </c>
      <c r="AMJ1163" s="10">
        <f t="shared" ref="AMJ1163" si="6965">AMH1163*1.3</f>
        <v>57.2</v>
      </c>
      <c r="AMK1163" s="10"/>
      <c r="AML1163" s="219"/>
      <c r="AMM1163" s="167" t="s">
        <v>92</v>
      </c>
      <c r="AMN1163" s="500" t="s">
        <v>2379</v>
      </c>
      <c r="AMP1163" s="168"/>
      <c r="AMQ1163" s="168">
        <f t="shared" si="6527"/>
        <v>0</v>
      </c>
      <c r="AMR1163" s="167" t="s">
        <v>65</v>
      </c>
      <c r="AMS1163" s="10">
        <f t="shared" ref="AMS1163" si="6966">AMQ1163*1.3</f>
        <v>0</v>
      </c>
      <c r="AMT1163" s="10"/>
      <c r="AMU1163" s="219"/>
      <c r="AMV1163" s="167" t="s">
        <v>92</v>
      </c>
      <c r="AMW1163" s="500" t="s">
        <v>506</v>
      </c>
      <c r="AMY1163" s="168"/>
      <c r="AMZ1163" s="168">
        <f t="shared" si="6530"/>
        <v>20</v>
      </c>
      <c r="ANA1163" s="167" t="s">
        <v>65</v>
      </c>
      <c r="ANB1163" s="10">
        <f t="shared" ref="ANB1163" si="6967">AMZ1163*1.3</f>
        <v>26</v>
      </c>
      <c r="ANC1163" s="10"/>
      <c r="AND1163" s="219"/>
      <c r="ANE1163" s="167" t="s">
        <v>92</v>
      </c>
      <c r="ANF1163" s="500" t="s">
        <v>1087</v>
      </c>
      <c r="ANH1163" s="168"/>
      <c r="ANI1163" s="168">
        <f t="shared" si="6533"/>
        <v>0</v>
      </c>
      <c r="ANJ1163" s="167" t="s">
        <v>65</v>
      </c>
      <c r="ANK1163" s="10">
        <f t="shared" ref="ANK1163" si="6968">ANI1163*1.3</f>
        <v>0</v>
      </c>
      <c r="ANL1163" s="10"/>
      <c r="ANM1163" s="219"/>
      <c r="ANN1163" s="167" t="s">
        <v>92</v>
      </c>
      <c r="ANO1163" s="500" t="s">
        <v>2014</v>
      </c>
      <c r="ANQ1163" s="168"/>
      <c r="ANR1163" s="168">
        <f t="shared" si="6536"/>
        <v>85</v>
      </c>
      <c r="ANS1163" s="167" t="s">
        <v>65</v>
      </c>
      <c r="ANT1163" s="10">
        <f t="shared" ref="ANT1163" si="6969">ANR1163*1.3</f>
        <v>110.5</v>
      </c>
      <c r="ANU1163" s="10"/>
      <c r="ANV1163" s="219"/>
      <c r="ANW1163" s="167" t="s">
        <v>92</v>
      </c>
      <c r="ANX1163" s="502" t="s">
        <v>446</v>
      </c>
      <c r="ANZ1163" s="168"/>
      <c r="AOA1163" s="168">
        <f t="shared" si="6539"/>
        <v>11</v>
      </c>
      <c r="AOB1163" s="167" t="s">
        <v>65</v>
      </c>
      <c r="AOC1163" s="10">
        <f t="shared" ref="AOC1163" si="6970">AOA1163*1.3</f>
        <v>14.3</v>
      </c>
      <c r="AOD1163" s="10"/>
      <c r="AOE1163" s="219"/>
      <c r="AOF1163" s="167" t="s">
        <v>92</v>
      </c>
      <c r="AOG1163" s="500" t="s">
        <v>572</v>
      </c>
      <c r="AOI1163" s="168"/>
      <c r="AOJ1163" s="168">
        <f t="shared" si="6542"/>
        <v>44</v>
      </c>
      <c r="AOK1163" s="167" t="s">
        <v>65</v>
      </c>
      <c r="AOL1163" s="10">
        <f t="shared" ref="AOL1163" si="6971">AOJ1163*1.3</f>
        <v>57.2</v>
      </c>
      <c r="AOM1163" s="10"/>
      <c r="AON1163" s="219"/>
      <c r="AOO1163" s="167" t="s">
        <v>92</v>
      </c>
      <c r="AOP1163" s="498" t="s">
        <v>1640</v>
      </c>
      <c r="AOR1163" s="168"/>
      <c r="AOS1163" s="168">
        <f t="shared" si="6545"/>
        <v>0</v>
      </c>
      <c r="AOT1163" s="167" t="s">
        <v>65</v>
      </c>
      <c r="AOU1163" s="10">
        <f t="shared" ref="AOU1163" si="6972">AOS1163*1.3</f>
        <v>0</v>
      </c>
      <c r="AOV1163" s="10"/>
      <c r="AOW1163" s="219"/>
      <c r="AOX1163" s="167" t="s">
        <v>92</v>
      </c>
      <c r="AOY1163" s="500" t="s">
        <v>572</v>
      </c>
      <c r="APA1163" s="168"/>
      <c r="APB1163" s="168">
        <f t="shared" si="6548"/>
        <v>44</v>
      </c>
      <c r="APC1163" s="167" t="s">
        <v>65</v>
      </c>
      <c r="APD1163" s="10">
        <f t="shared" ref="APD1163" si="6973">APB1163*1.3</f>
        <v>57.2</v>
      </c>
      <c r="APE1163" s="10"/>
      <c r="APF1163" s="219"/>
      <c r="APG1163" s="167" t="s">
        <v>92</v>
      </c>
      <c r="APH1163" s="500" t="s">
        <v>440</v>
      </c>
      <c r="APJ1163" s="168"/>
      <c r="APK1163" s="168">
        <f t="shared" si="6551"/>
        <v>3</v>
      </c>
      <c r="APL1163" s="167" t="s">
        <v>65</v>
      </c>
      <c r="APM1163" s="10">
        <f t="shared" ref="APM1163" si="6974">APK1163*1.3</f>
        <v>3.9000000000000004</v>
      </c>
      <c r="APN1163" s="10"/>
      <c r="APO1163" s="219"/>
      <c r="APP1163" s="167" t="s">
        <v>92</v>
      </c>
      <c r="APQ1163" s="500" t="s">
        <v>537</v>
      </c>
      <c r="APS1163" s="168"/>
      <c r="APT1163" s="168">
        <f t="shared" si="6554"/>
        <v>0</v>
      </c>
      <c r="APU1163" s="167" t="s">
        <v>65</v>
      </c>
      <c r="APV1163" s="10">
        <f t="shared" ref="APV1163" si="6975">APT1163*1.3</f>
        <v>0</v>
      </c>
      <c r="APW1163" s="10"/>
      <c r="APX1163" s="219"/>
      <c r="APY1163" s="167" t="s">
        <v>92</v>
      </c>
      <c r="APZ1163" s="500" t="s">
        <v>3289</v>
      </c>
      <c r="AQB1163" s="168"/>
      <c r="AQC1163" s="168">
        <f t="shared" si="6557"/>
        <v>0</v>
      </c>
      <c r="AQD1163" s="167" t="s">
        <v>65</v>
      </c>
      <c r="AQE1163" s="10">
        <f t="shared" ref="AQE1163" si="6976">AQC1163*1.3</f>
        <v>0</v>
      </c>
      <c r="AQF1163" s="10"/>
      <c r="AQG1163" s="219"/>
      <c r="AQH1163" s="167" t="s">
        <v>92</v>
      </c>
      <c r="AQI1163" s="500" t="s">
        <v>1644</v>
      </c>
      <c r="AQK1163" s="168"/>
      <c r="AQL1163" s="168">
        <f t="shared" si="6560"/>
        <v>17</v>
      </c>
      <c r="AQM1163" s="167" t="s">
        <v>65</v>
      </c>
      <c r="AQN1163" s="10">
        <f t="shared" ref="AQN1163" si="6977">AQL1163*1.3</f>
        <v>22.1</v>
      </c>
      <c r="AQO1163" s="10"/>
      <c r="AQP1163" s="219"/>
      <c r="AQQ1163" s="167" t="s">
        <v>92</v>
      </c>
      <c r="AQR1163" s="500" t="s">
        <v>454</v>
      </c>
      <c r="AQT1163" s="168"/>
      <c r="AQU1163" s="168">
        <f t="shared" si="6563"/>
        <v>51</v>
      </c>
      <c r="AQV1163" s="167" t="s">
        <v>65</v>
      </c>
      <c r="AQW1163" s="10">
        <f t="shared" ref="AQW1163" si="6978">AQU1163*1.3</f>
        <v>66.3</v>
      </c>
      <c r="AQX1163" s="10"/>
      <c r="AQY1163" s="219"/>
      <c r="AQZ1163" s="167" t="s">
        <v>92</v>
      </c>
      <c r="ARA1163" s="500" t="s">
        <v>908</v>
      </c>
      <c r="ARC1163" s="168"/>
      <c r="ARD1163" s="168">
        <f t="shared" si="6566"/>
        <v>0</v>
      </c>
      <c r="ARE1163" s="167" t="s">
        <v>65</v>
      </c>
      <c r="ARF1163" s="10">
        <f t="shared" ref="ARF1163" si="6979">ARD1163*1.3</f>
        <v>0</v>
      </c>
      <c r="ARG1163" s="10"/>
      <c r="ARH1163" s="219"/>
      <c r="ARI1163" s="167" t="s">
        <v>92</v>
      </c>
      <c r="ARJ1163" s="500" t="s">
        <v>2014</v>
      </c>
      <c r="ARL1163" s="168"/>
      <c r="ARM1163" s="168">
        <f t="shared" si="6569"/>
        <v>85</v>
      </c>
      <c r="ARN1163" s="167" t="s">
        <v>65</v>
      </c>
      <c r="ARO1163" s="10">
        <f t="shared" ref="ARO1163" si="6980">ARM1163*1.3</f>
        <v>110.5</v>
      </c>
      <c r="ARP1163" s="10"/>
      <c r="ARQ1163" s="219"/>
      <c r="ARR1163" s="167" t="s">
        <v>92</v>
      </c>
      <c r="ARS1163" s="328" t="s">
        <v>2002</v>
      </c>
      <c r="ARU1163" s="168"/>
      <c r="ARV1163" s="168">
        <f t="shared" si="6572"/>
        <v>0</v>
      </c>
      <c r="ARW1163" s="167" t="s">
        <v>65</v>
      </c>
      <c r="ARX1163" s="10">
        <f t="shared" ref="ARX1163" si="6981">ARV1163*1.3</f>
        <v>0</v>
      </c>
      <c r="ARY1163" s="10"/>
      <c r="ARZ1163" s="219"/>
      <c r="ASA1163" s="167" t="s">
        <v>92</v>
      </c>
      <c r="ASB1163" s="500" t="s">
        <v>1640</v>
      </c>
      <c r="ASD1163" s="168"/>
      <c r="ASE1163" s="168">
        <f t="shared" si="6575"/>
        <v>0</v>
      </c>
      <c r="ASF1163" s="167" t="s">
        <v>65</v>
      </c>
      <c r="ASG1163" s="10">
        <f t="shared" ref="ASG1163" si="6982">ASE1163*1.3</f>
        <v>0</v>
      </c>
      <c r="ASH1163" s="10"/>
      <c r="ASI1163" s="219"/>
      <c r="ASJ1163" s="167" t="s">
        <v>92</v>
      </c>
      <c r="ASK1163" s="500" t="s">
        <v>2451</v>
      </c>
      <c r="ASM1163" s="168"/>
      <c r="ASN1163" s="168">
        <f t="shared" si="6578"/>
        <v>91</v>
      </c>
      <c r="ASO1163" s="167" t="s">
        <v>65</v>
      </c>
      <c r="ASP1163" s="10">
        <f t="shared" ref="ASP1163" si="6983">ASN1163*1.3</f>
        <v>118.3</v>
      </c>
      <c r="ASQ1163" s="10"/>
      <c r="ASR1163" s="219"/>
      <c r="ASS1163" s="167" t="s">
        <v>92</v>
      </c>
      <c r="AST1163" s="500" t="s">
        <v>2002</v>
      </c>
      <c r="ASV1163" s="168"/>
      <c r="ASW1163" s="168">
        <f t="shared" si="6581"/>
        <v>0</v>
      </c>
      <c r="ASX1163" s="167" t="s">
        <v>65</v>
      </c>
      <c r="ASY1163" s="10">
        <f t="shared" ref="ASY1163" si="6984">ASW1163*1.3</f>
        <v>0</v>
      </c>
      <c r="ASZ1163" s="10"/>
      <c r="ATA1163" s="219"/>
      <c r="ATB1163" s="167" t="s">
        <v>92</v>
      </c>
      <c r="ATC1163" s="500" t="s">
        <v>2451</v>
      </c>
      <c r="ATE1163" s="168"/>
      <c r="ATF1163" s="168">
        <f t="shared" si="6584"/>
        <v>91</v>
      </c>
      <c r="ATG1163" s="167" t="s">
        <v>65</v>
      </c>
      <c r="ATH1163" s="10">
        <f t="shared" ref="ATH1163" si="6985">ATF1163*1.3</f>
        <v>118.3</v>
      </c>
      <c r="ATI1163" s="10"/>
      <c r="ATJ1163" s="219"/>
      <c r="ATK1163" s="167" t="s">
        <v>92</v>
      </c>
      <c r="ATL1163" s="500" t="s">
        <v>908</v>
      </c>
      <c r="ATN1163" s="168"/>
      <c r="ATO1163" s="168">
        <f t="shared" si="6587"/>
        <v>0</v>
      </c>
      <c r="ATP1163" s="167" t="s">
        <v>65</v>
      </c>
      <c r="ATQ1163" s="10">
        <f t="shared" ref="ATQ1163" si="6986">ATO1163*1.3</f>
        <v>0</v>
      </c>
      <c r="ATR1163" s="10"/>
      <c r="ATS1163" s="219"/>
      <c r="ATT1163" s="167" t="s">
        <v>92</v>
      </c>
      <c r="ATU1163" s="500" t="s">
        <v>456</v>
      </c>
      <c r="ATW1163" s="168"/>
      <c r="ATX1163" s="168">
        <f t="shared" si="6590"/>
        <v>5</v>
      </c>
      <c r="ATY1163" s="167" t="s">
        <v>65</v>
      </c>
      <c r="ATZ1163" s="10">
        <f t="shared" ref="ATZ1163" si="6987">ATX1163*1.3</f>
        <v>6.5</v>
      </c>
      <c r="AUA1163" s="10"/>
      <c r="AUB1163" s="219"/>
      <c r="AUC1163" s="167" t="s">
        <v>92</v>
      </c>
      <c r="AUD1163" s="500" t="s">
        <v>1939</v>
      </c>
      <c r="AUF1163" s="168"/>
      <c r="AUG1163" s="168">
        <f t="shared" si="6593"/>
        <v>54</v>
      </c>
      <c r="AUH1163" s="167" t="s">
        <v>65</v>
      </c>
      <c r="AUI1163" s="10">
        <f t="shared" ref="AUI1163" si="6988">AUG1163*1.3</f>
        <v>70.2</v>
      </c>
      <c r="AUJ1163" s="10"/>
      <c r="AUK1163" s="219"/>
      <c r="AUL1163" s="167" t="s">
        <v>92</v>
      </c>
      <c r="AUM1163" s="500" t="s">
        <v>440</v>
      </c>
      <c r="AUO1163" s="168"/>
      <c r="AUP1163" s="168">
        <f t="shared" si="6596"/>
        <v>3</v>
      </c>
      <c r="AUQ1163" s="167" t="s">
        <v>65</v>
      </c>
      <c r="AUR1163" s="10">
        <f t="shared" ref="AUR1163" si="6989">AUP1163*1.3</f>
        <v>3.9000000000000004</v>
      </c>
      <c r="AUS1163" s="10"/>
      <c r="AUT1163" s="219"/>
      <c r="AUU1163" s="167" t="s">
        <v>92</v>
      </c>
      <c r="AUV1163" s="500" t="s">
        <v>422</v>
      </c>
      <c r="AUX1163" s="168"/>
      <c r="AUY1163" s="168">
        <f t="shared" si="6599"/>
        <v>0</v>
      </c>
      <c r="AUZ1163" s="167" t="s">
        <v>65</v>
      </c>
      <c r="AVA1163" s="10">
        <f t="shared" ref="AVA1163" si="6990">AUY1163*1.3</f>
        <v>0</v>
      </c>
      <c r="AVB1163" s="10"/>
      <c r="AVC1163" s="219"/>
      <c r="AVD1163" s="167" t="s">
        <v>92</v>
      </c>
      <c r="AVE1163" s="500" t="s">
        <v>441</v>
      </c>
      <c r="AVG1163" s="168"/>
      <c r="AVH1163" s="168">
        <f t="shared" si="6602"/>
        <v>0</v>
      </c>
      <c r="AVI1163" s="167" t="s">
        <v>65</v>
      </c>
      <c r="AVJ1163" s="10">
        <f t="shared" ref="AVJ1163" si="6991">AVH1163*1.3</f>
        <v>0</v>
      </c>
      <c r="AVK1163" s="10"/>
      <c r="AVL1163" s="219"/>
      <c r="AVM1163" s="167" t="s">
        <v>92</v>
      </c>
      <c r="AVN1163" s="328" t="s">
        <v>1640</v>
      </c>
      <c r="AVP1163" s="168"/>
      <c r="AVQ1163" s="168">
        <f t="shared" si="6605"/>
        <v>0</v>
      </c>
      <c r="AVR1163" s="167" t="s">
        <v>65</v>
      </c>
      <c r="AVS1163" s="10">
        <f t="shared" ref="AVS1163" si="6992">AVQ1163*1.3</f>
        <v>0</v>
      </c>
      <c r="AVT1163" s="10"/>
      <c r="AVU1163" s="219"/>
      <c r="AVV1163" s="167" t="s">
        <v>92</v>
      </c>
      <c r="AVW1163" s="500" t="s">
        <v>422</v>
      </c>
      <c r="AVY1163" s="168"/>
      <c r="AVZ1163" s="168">
        <f t="shared" si="6608"/>
        <v>0</v>
      </c>
      <c r="AWA1163" s="167" t="s">
        <v>65</v>
      </c>
      <c r="AWB1163" s="10">
        <f t="shared" ref="AWB1163" si="6993">AVZ1163*1.3</f>
        <v>0</v>
      </c>
      <c r="AWC1163" s="10"/>
      <c r="AWD1163" s="219"/>
      <c r="AWE1163" s="167" t="s">
        <v>92</v>
      </c>
      <c r="AWF1163" s="500" t="s">
        <v>422</v>
      </c>
      <c r="AWH1163" s="168"/>
      <c r="AWI1163" s="168">
        <f t="shared" si="6611"/>
        <v>0</v>
      </c>
      <c r="AWJ1163" s="167" t="s">
        <v>65</v>
      </c>
      <c r="AWK1163" s="10">
        <f t="shared" ref="AWK1163" si="6994">AWI1163*1.3</f>
        <v>0</v>
      </c>
      <c r="AWL1163" s="10"/>
      <c r="AWM1163" s="219"/>
      <c r="AWN1163" s="167" t="s">
        <v>92</v>
      </c>
      <c r="AWO1163" s="500" t="s">
        <v>795</v>
      </c>
      <c r="AWQ1163" s="168"/>
      <c r="AWR1163" s="168">
        <f t="shared" si="6614"/>
        <v>50</v>
      </c>
      <c r="AWS1163" s="167" t="s">
        <v>65</v>
      </c>
      <c r="AWT1163" s="10">
        <f t="shared" ref="AWT1163" si="6995">AWR1163*1.3</f>
        <v>65</v>
      </c>
      <c r="AWU1163" s="10"/>
      <c r="AWV1163" s="219"/>
      <c r="AWW1163" s="167" t="s">
        <v>92</v>
      </c>
      <c r="AWX1163" s="500" t="s">
        <v>2014</v>
      </c>
      <c r="AWZ1163" s="168"/>
      <c r="AXA1163" s="168">
        <f t="shared" si="6617"/>
        <v>85</v>
      </c>
      <c r="AXB1163" s="167" t="s">
        <v>65</v>
      </c>
      <c r="AXC1163" s="10">
        <f t="shared" ref="AXC1163" si="6996">AXA1163*1.3</f>
        <v>110.5</v>
      </c>
      <c r="AXD1163" s="10"/>
      <c r="AXE1163" s="219"/>
      <c r="AXF1163" s="167" t="s">
        <v>92</v>
      </c>
      <c r="AXG1163" s="498" t="s">
        <v>456</v>
      </c>
      <c r="AXI1163" s="168"/>
      <c r="AXJ1163" s="168">
        <f t="shared" si="6620"/>
        <v>5</v>
      </c>
      <c r="AXK1163" s="167" t="s">
        <v>65</v>
      </c>
      <c r="AXL1163" s="10">
        <f t="shared" ref="AXL1163" si="6997">AXJ1163*1.3</f>
        <v>6.5</v>
      </c>
      <c r="AXM1163" s="10"/>
      <c r="AXN1163" s="219"/>
      <c r="AXO1163" s="167" t="s">
        <v>92</v>
      </c>
      <c r="AXP1163" s="500" t="s">
        <v>3289</v>
      </c>
      <c r="AXR1163" s="168"/>
      <c r="AXS1163" s="168">
        <f t="shared" si="6623"/>
        <v>0</v>
      </c>
      <c r="AXT1163" s="167" t="s">
        <v>65</v>
      </c>
      <c r="AXU1163" s="10">
        <f t="shared" ref="AXU1163" si="6998">AXS1163*1.3</f>
        <v>0</v>
      </c>
      <c r="AXV1163" s="10"/>
      <c r="AXW1163" s="219"/>
      <c r="AXX1163" s="167" t="s">
        <v>92</v>
      </c>
      <c r="AXY1163" s="500" t="s">
        <v>800</v>
      </c>
      <c r="AYA1163" s="168"/>
      <c r="AYB1163" s="168">
        <f t="shared" si="6626"/>
        <v>1</v>
      </c>
      <c r="AYC1163" s="167" t="s">
        <v>65</v>
      </c>
      <c r="AYD1163" s="10">
        <f t="shared" ref="AYD1163" si="6999">AYB1163*1.3</f>
        <v>1.3</v>
      </c>
      <c r="AYE1163" s="10"/>
      <c r="AYF1163" s="219"/>
      <c r="AYG1163" s="167" t="s">
        <v>92</v>
      </c>
      <c r="AYH1163" s="500" t="s">
        <v>1939</v>
      </c>
      <c r="AYJ1163" s="168"/>
      <c r="AYK1163" s="168">
        <f t="shared" si="6629"/>
        <v>54</v>
      </c>
      <c r="AYL1163" s="167" t="s">
        <v>65</v>
      </c>
      <c r="AYM1163" s="10">
        <f t="shared" ref="AYM1163" si="7000">AYK1163*1.3</f>
        <v>70.2</v>
      </c>
      <c r="AYN1163" s="10"/>
      <c r="AYO1163" s="219"/>
      <c r="AYP1163" s="167" t="s">
        <v>92</v>
      </c>
      <c r="AYQ1163" s="500" t="s">
        <v>2014</v>
      </c>
      <c r="AYS1163" s="168"/>
      <c r="AYT1163" s="168">
        <f t="shared" si="6632"/>
        <v>85</v>
      </c>
      <c r="AYU1163" s="167" t="s">
        <v>65</v>
      </c>
      <c r="AYV1163" s="10">
        <f t="shared" ref="AYV1163" si="7001">AYT1163*1.3</f>
        <v>110.5</v>
      </c>
      <c r="AYW1163" s="10"/>
      <c r="AYX1163" s="219"/>
      <c r="AYY1163" s="167" t="s">
        <v>92</v>
      </c>
      <c r="AYZ1163" s="498" t="s">
        <v>441</v>
      </c>
      <c r="AZB1163" s="168"/>
      <c r="AZC1163" s="168">
        <f t="shared" si="6635"/>
        <v>0</v>
      </c>
      <c r="AZD1163" s="167" t="s">
        <v>65</v>
      </c>
      <c r="AZE1163" s="10">
        <f t="shared" ref="AZE1163" si="7002">AZC1163*1.3</f>
        <v>0</v>
      </c>
      <c r="AZF1163" s="10"/>
      <c r="AZG1163" s="219"/>
      <c r="AZH1163" s="167" t="s">
        <v>92</v>
      </c>
      <c r="AZI1163" s="500" t="s">
        <v>2451</v>
      </c>
      <c r="AZK1163" s="168"/>
      <c r="AZL1163" s="168">
        <f t="shared" si="6638"/>
        <v>91</v>
      </c>
      <c r="AZM1163" s="167" t="s">
        <v>65</v>
      </c>
      <c r="AZN1163" s="10">
        <f t="shared" ref="AZN1163" si="7003">AZL1163*1.3</f>
        <v>118.3</v>
      </c>
      <c r="AZO1163" s="10"/>
      <c r="AZP1163" s="219"/>
      <c r="AZQ1163" s="167" t="s">
        <v>92</v>
      </c>
      <c r="AZR1163" s="500" t="s">
        <v>3289</v>
      </c>
      <c r="AZT1163" s="168"/>
      <c r="AZU1163" s="168">
        <f t="shared" si="6641"/>
        <v>0</v>
      </c>
      <c r="AZV1163" s="167" t="s">
        <v>65</v>
      </c>
      <c r="AZW1163" s="10">
        <f t="shared" ref="AZW1163" si="7004">AZU1163*1.3</f>
        <v>0</v>
      </c>
      <c r="AZX1163" s="10"/>
      <c r="AZY1163" s="219"/>
      <c r="AZZ1163" s="167" t="s">
        <v>92</v>
      </c>
      <c r="BAA1163" s="500" t="s">
        <v>1640</v>
      </c>
      <c r="BAC1163" s="168"/>
      <c r="BAD1163" s="168">
        <f t="shared" si="6644"/>
        <v>0</v>
      </c>
      <c r="BAE1163" s="167" t="s">
        <v>65</v>
      </c>
      <c r="BAF1163" s="10">
        <f t="shared" ref="BAF1163" si="7005">BAD1163*1.3</f>
        <v>0</v>
      </c>
      <c r="BAG1163" s="10"/>
      <c r="BAH1163" s="219"/>
      <c r="BAI1163" s="167" t="s">
        <v>92</v>
      </c>
      <c r="BAJ1163" s="500" t="s">
        <v>3289</v>
      </c>
      <c r="BAL1163" s="168"/>
      <c r="BAM1163" s="168">
        <f t="shared" si="6647"/>
        <v>0</v>
      </c>
      <c r="BAN1163" s="167" t="s">
        <v>65</v>
      </c>
      <c r="BAO1163" s="10">
        <f t="shared" ref="BAO1163" si="7006">BAM1163*1.3</f>
        <v>0</v>
      </c>
      <c r="BAP1163" s="10"/>
      <c r="BAQ1163" s="219"/>
      <c r="BAR1163" s="167" t="s">
        <v>92</v>
      </c>
      <c r="BAS1163" s="500" t="s">
        <v>450</v>
      </c>
      <c r="BAU1163" s="168"/>
      <c r="BAV1163" s="168">
        <f t="shared" si="6650"/>
        <v>6</v>
      </c>
      <c r="BAW1163" s="167" t="s">
        <v>65</v>
      </c>
      <c r="BAX1163" s="10">
        <f t="shared" ref="BAX1163" si="7007">BAV1163*1.3</f>
        <v>7.8000000000000007</v>
      </c>
      <c r="BAY1163" s="10"/>
      <c r="BAZ1163" s="219"/>
      <c r="BBA1163" s="167" t="s">
        <v>92</v>
      </c>
      <c r="BBB1163" s="500" t="s">
        <v>1640</v>
      </c>
      <c r="BBD1163" s="168"/>
      <c r="BBE1163" s="168">
        <f t="shared" si="6653"/>
        <v>0</v>
      </c>
      <c r="BBF1163" s="167" t="s">
        <v>65</v>
      </c>
      <c r="BBG1163" s="10">
        <f t="shared" ref="BBG1163" si="7008">BBE1163*1.3</f>
        <v>0</v>
      </c>
      <c r="BBH1163" s="10"/>
      <c r="BBI1163" s="219"/>
      <c r="BBJ1163" s="167" t="s">
        <v>92</v>
      </c>
      <c r="BBK1163" s="500" t="s">
        <v>1704</v>
      </c>
      <c r="BBM1163" s="168"/>
      <c r="BBN1163" s="168">
        <f t="shared" si="6656"/>
        <v>0</v>
      </c>
      <c r="BBO1163" s="167" t="s">
        <v>65</v>
      </c>
      <c r="BBP1163" s="10">
        <f t="shared" ref="BBP1163" si="7009">BBN1163*1.3</f>
        <v>0</v>
      </c>
      <c r="BBQ1163" s="10"/>
      <c r="BBR1163" s="219"/>
      <c r="BBS1163" s="167" t="s">
        <v>92</v>
      </c>
      <c r="BBT1163" s="500" t="s">
        <v>3289</v>
      </c>
      <c r="BBV1163" s="168"/>
      <c r="BBW1163" s="168">
        <f t="shared" si="6659"/>
        <v>0</v>
      </c>
      <c r="BBX1163" s="167" t="s">
        <v>65</v>
      </c>
      <c r="BBY1163" s="10">
        <f t="shared" ref="BBY1163" si="7010">BBW1163*1.3</f>
        <v>0</v>
      </c>
      <c r="BBZ1163" s="10"/>
      <c r="BCA1163" s="219"/>
      <c r="BCB1163" s="167" t="s">
        <v>92</v>
      </c>
      <c r="BCC1163" s="328" t="s">
        <v>1985</v>
      </c>
      <c r="BCE1163" s="168"/>
      <c r="BCF1163" s="168">
        <f t="shared" si="6662"/>
        <v>0</v>
      </c>
      <c r="BCG1163" s="167" t="s">
        <v>65</v>
      </c>
      <c r="BCH1163" s="10">
        <f t="shared" ref="BCH1163" si="7011">BCF1163*1.3</f>
        <v>0</v>
      </c>
      <c r="BCI1163" s="10"/>
      <c r="BCJ1163" s="219"/>
      <c r="BCK1163" s="167" t="s">
        <v>92</v>
      </c>
      <c r="BCL1163" s="500" t="s">
        <v>1985</v>
      </c>
      <c r="BCN1163" s="168"/>
      <c r="BCO1163" s="168">
        <f t="shared" si="6665"/>
        <v>0</v>
      </c>
      <c r="BCP1163" s="167" t="s">
        <v>65</v>
      </c>
      <c r="BCQ1163" s="10">
        <f t="shared" ref="BCQ1163" si="7012">BCO1163*1.3</f>
        <v>0</v>
      </c>
      <c r="BCR1163" s="10"/>
      <c r="BCS1163" s="219"/>
      <c r="BCT1163" s="167" t="s">
        <v>92</v>
      </c>
      <c r="BCU1163" s="500" t="s">
        <v>454</v>
      </c>
      <c r="BCW1163" s="168"/>
      <c r="BCX1163" s="168">
        <f t="shared" si="6668"/>
        <v>51</v>
      </c>
      <c r="BCY1163" s="167" t="s">
        <v>65</v>
      </c>
      <c r="BCZ1163" s="10">
        <f t="shared" ref="BCZ1163" si="7013">BCX1163*1.3</f>
        <v>66.3</v>
      </c>
      <c r="BDA1163" s="10"/>
      <c r="BDB1163" s="219"/>
      <c r="BDC1163" s="167" t="s">
        <v>92</v>
      </c>
      <c r="BDD1163" s="500" t="s">
        <v>441</v>
      </c>
      <c r="BDF1163" s="168"/>
      <c r="BDG1163" s="168">
        <f t="shared" si="6671"/>
        <v>0</v>
      </c>
      <c r="BDH1163" s="167" t="s">
        <v>65</v>
      </c>
      <c r="BDI1163" s="10">
        <f t="shared" ref="BDI1163" si="7014">BDG1163*1.3</f>
        <v>0</v>
      </c>
      <c r="BDJ1163" s="10"/>
      <c r="BDK1163" s="219"/>
      <c r="BDL1163" s="167" t="s">
        <v>92</v>
      </c>
      <c r="BDM1163" s="328" t="s">
        <v>454</v>
      </c>
      <c r="BDO1163" s="168"/>
      <c r="BDP1163" s="168">
        <f t="shared" si="6674"/>
        <v>51</v>
      </c>
      <c r="BDQ1163" s="167" t="s">
        <v>65</v>
      </c>
      <c r="BDR1163" s="10">
        <f t="shared" ref="BDR1163" si="7015">BDP1163*1.3</f>
        <v>66.3</v>
      </c>
      <c r="BDS1163" s="10"/>
      <c r="BDT1163" s="219"/>
      <c r="BDU1163" s="167" t="s">
        <v>92</v>
      </c>
      <c r="BDV1163" s="500" t="s">
        <v>2002</v>
      </c>
      <c r="BDX1163" s="168"/>
      <c r="BDY1163" s="168">
        <f t="shared" si="6677"/>
        <v>0</v>
      </c>
      <c r="BDZ1163" s="167" t="s">
        <v>65</v>
      </c>
      <c r="BEA1163" s="10">
        <f t="shared" ref="BEA1163" si="7016">BDY1163*1.3</f>
        <v>0</v>
      </c>
      <c r="BEB1163" s="10"/>
      <c r="BEC1163" s="219"/>
      <c r="BED1163" s="167" t="s">
        <v>92</v>
      </c>
      <c r="BEE1163" s="498" t="s">
        <v>450</v>
      </c>
      <c r="BEG1163" s="168"/>
      <c r="BEH1163" s="168">
        <f t="shared" si="6680"/>
        <v>6</v>
      </c>
      <c r="BEI1163" s="167" t="s">
        <v>65</v>
      </c>
      <c r="BEJ1163" s="10">
        <f t="shared" ref="BEJ1163" si="7017">BEH1163*1.3</f>
        <v>7.8000000000000007</v>
      </c>
      <c r="BEK1163" s="10"/>
      <c r="BEL1163" s="219"/>
      <c r="BEM1163" s="167" t="s">
        <v>92</v>
      </c>
      <c r="BEN1163" s="498" t="s">
        <v>422</v>
      </c>
      <c r="BEP1163" s="168"/>
      <c r="BEQ1163" s="168">
        <f t="shared" si="6683"/>
        <v>0</v>
      </c>
      <c r="BER1163" s="167" t="s">
        <v>65</v>
      </c>
      <c r="BES1163" s="10">
        <f t="shared" ref="BES1163" si="7018">BEQ1163*1.3</f>
        <v>0</v>
      </c>
      <c r="BET1163" s="10"/>
      <c r="BEU1163" s="219"/>
      <c r="BEV1163" s="167" t="s">
        <v>92</v>
      </c>
      <c r="BEW1163" s="500" t="s">
        <v>2014</v>
      </c>
      <c r="BEY1163" s="168"/>
      <c r="BEZ1163" s="168">
        <f t="shared" si="6686"/>
        <v>85</v>
      </c>
      <c r="BFA1163" s="167" t="s">
        <v>65</v>
      </c>
      <c r="BFB1163" s="10">
        <f t="shared" ref="BFB1163" si="7019">BEZ1163*1.3</f>
        <v>110.5</v>
      </c>
      <c r="BFC1163" s="10"/>
      <c r="BFD1163" s="219"/>
      <c r="BFE1163" s="167"/>
      <c r="BFF1163" s="327"/>
      <c r="BFH1163" s="168"/>
      <c r="BFI1163" s="168"/>
      <c r="BFJ1163" s="167"/>
      <c r="BFK1163" s="10"/>
      <c r="BFL1163" s="10"/>
      <c r="BFN1163" s="167"/>
      <c r="BFO1163" s="327"/>
      <c r="BFQ1163" s="168"/>
      <c r="BFR1163" s="168"/>
      <c r="BFS1163" s="167"/>
      <c r="BFT1163" s="10"/>
      <c r="BFU1163" s="10"/>
      <c r="BFW1163" s="167"/>
      <c r="BFX1163" s="328"/>
      <c r="BFZ1163" s="168"/>
      <c r="BGA1163" s="168"/>
      <c r="BGB1163" s="167"/>
      <c r="BGC1163" s="10"/>
      <c r="BGD1163" s="10"/>
      <c r="BGF1163" s="167"/>
      <c r="BGG1163" s="327"/>
      <c r="BGI1163" s="168"/>
      <c r="BGJ1163" s="168"/>
      <c r="BGK1163" s="167"/>
      <c r="BGL1163" s="10"/>
      <c r="BGM1163" s="10"/>
      <c r="BGO1163" s="167"/>
      <c r="BGP1163" s="328"/>
      <c r="BGR1163" s="168"/>
      <c r="BGS1163" s="168"/>
      <c r="BGT1163" s="167"/>
      <c r="BGU1163" s="10"/>
      <c r="BGV1163" s="10"/>
      <c r="BGX1163" s="167"/>
      <c r="BGY1163" s="327"/>
      <c r="BHA1163" s="168"/>
      <c r="BHB1163" s="168"/>
      <c r="BHC1163" s="167"/>
      <c r="BHD1163" s="10"/>
      <c r="BHE1163" s="10"/>
    </row>
    <row r="1164" spans="1:1565" s="14" customFormat="1" ht="15">
      <c r="A1164" s="167" t="s">
        <v>93</v>
      </c>
      <c r="B1164" s="325" t="s">
        <v>1640</v>
      </c>
      <c r="D1164" s="168"/>
      <c r="E1164" s="168">
        <f>VLOOKUP(B1164,$A$1213:$F$2274,6,FALSE)</f>
        <v>0</v>
      </c>
      <c r="F1164" s="167" t="s">
        <v>67</v>
      </c>
      <c r="G1164" s="10">
        <f>E1164*1.2</f>
        <v>0</v>
      </c>
      <c r="H1164" s="10"/>
      <c r="I1164" s="219"/>
      <c r="J1164" s="167" t="s">
        <v>93</v>
      </c>
      <c r="K1164" s="325" t="s">
        <v>441</v>
      </c>
      <c r="M1164" s="168"/>
      <c r="N1164" s="168">
        <f>VLOOKUP(K1164,$A$1213:$F$2274,6,FALSE)</f>
        <v>0</v>
      </c>
      <c r="O1164" s="167" t="s">
        <v>67</v>
      </c>
      <c r="P1164" s="10">
        <f>N1164*1.2</f>
        <v>0</v>
      </c>
      <c r="Q1164" s="10"/>
      <c r="R1164" s="219"/>
      <c r="S1164" s="167" t="s">
        <v>93</v>
      </c>
      <c r="T1164" s="325" t="s">
        <v>3052</v>
      </c>
      <c r="V1164" s="168"/>
      <c r="W1164" s="168">
        <f t="shared" si="6191"/>
        <v>61</v>
      </c>
      <c r="X1164" s="167" t="s">
        <v>67</v>
      </c>
      <c r="Y1164" s="10">
        <f t="shared" ref="Y1164" si="7020">W1164*1.2</f>
        <v>73.2</v>
      </c>
      <c r="Z1164" s="10"/>
      <c r="AA1164" s="219"/>
      <c r="AB1164" s="167" t="s">
        <v>93</v>
      </c>
      <c r="AC1164" s="325" t="s">
        <v>2014</v>
      </c>
      <c r="AE1164" s="168"/>
      <c r="AF1164" s="168">
        <f t="shared" si="6194"/>
        <v>85</v>
      </c>
      <c r="AG1164" s="167" t="s">
        <v>67</v>
      </c>
      <c r="AH1164" s="10">
        <f t="shared" ref="AH1164" si="7021">AF1164*1.2</f>
        <v>102</v>
      </c>
      <c r="AI1164" s="10"/>
      <c r="AJ1164" s="219"/>
      <c r="AK1164" s="167" t="s">
        <v>93</v>
      </c>
      <c r="AL1164" s="498" t="s">
        <v>1868</v>
      </c>
      <c r="AN1164" s="168"/>
      <c r="AO1164" s="168">
        <f t="shared" si="6197"/>
        <v>37</v>
      </c>
      <c r="AP1164" s="167" t="s">
        <v>67</v>
      </c>
      <c r="AQ1164" s="10">
        <f t="shared" ref="AQ1164" si="7022">AO1164*1.2</f>
        <v>44.4</v>
      </c>
      <c r="AR1164" s="10"/>
      <c r="AS1164" s="219"/>
      <c r="AT1164" s="167" t="s">
        <v>93</v>
      </c>
      <c r="AU1164" s="325" t="s">
        <v>3289</v>
      </c>
      <c r="AW1164" s="168"/>
      <c r="AX1164" s="168">
        <f t="shared" si="6200"/>
        <v>0</v>
      </c>
      <c r="AY1164" s="167" t="s">
        <v>67</v>
      </c>
      <c r="AZ1164" s="10">
        <f t="shared" ref="AZ1164" si="7023">AX1164*1.2</f>
        <v>0</v>
      </c>
      <c r="BA1164" s="10"/>
      <c r="BB1164" s="219"/>
      <c r="BC1164" s="167" t="s">
        <v>93</v>
      </c>
      <c r="BD1164" s="325" t="s">
        <v>2014</v>
      </c>
      <c r="BF1164" s="168"/>
      <c r="BG1164" s="168">
        <f t="shared" si="6203"/>
        <v>85</v>
      </c>
      <c r="BH1164" s="167" t="s">
        <v>67</v>
      </c>
      <c r="BI1164" s="10">
        <f t="shared" ref="BI1164" si="7024">BG1164*1.2</f>
        <v>102</v>
      </c>
      <c r="BJ1164" s="10"/>
      <c r="BK1164" s="219"/>
      <c r="BL1164" s="167" t="s">
        <v>93</v>
      </c>
      <c r="BM1164" s="325" t="s">
        <v>1985</v>
      </c>
      <c r="BO1164" s="168"/>
      <c r="BP1164" s="168">
        <f t="shared" si="6206"/>
        <v>0</v>
      </c>
      <c r="BQ1164" s="167" t="s">
        <v>67</v>
      </c>
      <c r="BR1164" s="10">
        <f t="shared" ref="BR1164" si="7025">BP1164*1.2</f>
        <v>0</v>
      </c>
      <c r="BS1164" s="10"/>
      <c r="BT1164" s="219"/>
      <c r="BU1164" s="167" t="s">
        <v>93</v>
      </c>
      <c r="BV1164" s="325" t="s">
        <v>2451</v>
      </c>
      <c r="BX1164" s="168"/>
      <c r="BY1164" s="168">
        <f t="shared" si="6209"/>
        <v>91</v>
      </c>
      <c r="BZ1164" s="167" t="s">
        <v>67</v>
      </c>
      <c r="CA1164" s="10">
        <f t="shared" ref="CA1164" si="7026">BY1164*1.2</f>
        <v>109.2</v>
      </c>
      <c r="CB1164" s="10"/>
      <c r="CC1164" s="219"/>
      <c r="CD1164" s="167" t="s">
        <v>93</v>
      </c>
      <c r="CE1164" s="325" t="s">
        <v>3052</v>
      </c>
      <c r="CG1164" s="168"/>
      <c r="CH1164" s="168">
        <f t="shared" si="6212"/>
        <v>61</v>
      </c>
      <c r="CI1164" s="167" t="s">
        <v>67</v>
      </c>
      <c r="CJ1164" s="10">
        <f t="shared" ref="CJ1164" si="7027">CH1164*1.2</f>
        <v>73.2</v>
      </c>
      <c r="CK1164" s="10"/>
      <c r="CL1164" s="219"/>
      <c r="CM1164" s="167" t="s">
        <v>93</v>
      </c>
      <c r="CN1164" s="325" t="s">
        <v>2014</v>
      </c>
      <c r="CP1164" s="168"/>
      <c r="CQ1164" s="168">
        <f t="shared" si="6215"/>
        <v>85</v>
      </c>
      <c r="CR1164" s="167" t="s">
        <v>67</v>
      </c>
      <c r="CS1164" s="10">
        <f t="shared" ref="CS1164" si="7028">CQ1164*1.2</f>
        <v>102</v>
      </c>
      <c r="CT1164" s="10"/>
      <c r="CU1164" s="219"/>
      <c r="CV1164" s="167" t="s">
        <v>93</v>
      </c>
      <c r="CW1164" s="325" t="s">
        <v>2014</v>
      </c>
      <c r="CY1164" s="168"/>
      <c r="CZ1164" s="168">
        <f t="shared" si="6218"/>
        <v>85</v>
      </c>
      <c r="DA1164" s="167" t="s">
        <v>67</v>
      </c>
      <c r="DB1164" s="10">
        <f t="shared" ref="DB1164" si="7029">CZ1164*1.2</f>
        <v>102</v>
      </c>
      <c r="DC1164" s="10"/>
      <c r="DD1164" s="219"/>
      <c r="DE1164" s="167" t="s">
        <v>93</v>
      </c>
      <c r="DF1164" s="325" t="s">
        <v>1640</v>
      </c>
      <c r="DH1164" s="168"/>
      <c r="DI1164" s="168">
        <f t="shared" si="6221"/>
        <v>0</v>
      </c>
      <c r="DJ1164" s="167" t="s">
        <v>67</v>
      </c>
      <c r="DK1164" s="10">
        <f t="shared" ref="DK1164" si="7030">DI1164*1.2</f>
        <v>0</v>
      </c>
      <c r="DL1164" s="10"/>
      <c r="DM1164" s="219"/>
      <c r="DN1164" s="167" t="s">
        <v>93</v>
      </c>
      <c r="DO1164" s="325" t="s">
        <v>1640</v>
      </c>
      <c r="DQ1164" s="168"/>
      <c r="DR1164" s="168">
        <f t="shared" si="6224"/>
        <v>0</v>
      </c>
      <c r="DS1164" s="167" t="s">
        <v>67</v>
      </c>
      <c r="DT1164" s="10">
        <f t="shared" ref="DT1164" si="7031">DR1164*1.2</f>
        <v>0</v>
      </c>
      <c r="DU1164" s="10"/>
      <c r="DV1164" s="219"/>
      <c r="DW1164" s="167" t="s">
        <v>93</v>
      </c>
      <c r="DX1164" s="325" t="s">
        <v>3052</v>
      </c>
      <c r="DZ1164" s="168"/>
      <c r="EA1164" s="168">
        <f t="shared" si="6227"/>
        <v>61</v>
      </c>
      <c r="EB1164" s="167" t="s">
        <v>67</v>
      </c>
      <c r="EC1164" s="10">
        <f t="shared" ref="EC1164" si="7032">EA1164*1.2</f>
        <v>73.2</v>
      </c>
      <c r="ED1164" s="10"/>
      <c r="EE1164" s="219"/>
      <c r="EF1164" s="167" t="s">
        <v>93</v>
      </c>
      <c r="EG1164" s="325" t="s">
        <v>2451</v>
      </c>
      <c r="EI1164" s="168"/>
      <c r="EJ1164" s="168">
        <f t="shared" si="6230"/>
        <v>91</v>
      </c>
      <c r="EK1164" s="167" t="s">
        <v>67</v>
      </c>
      <c r="EL1164" s="10">
        <f t="shared" ref="EL1164" si="7033">EJ1164*1.2</f>
        <v>109.2</v>
      </c>
      <c r="EM1164" s="10"/>
      <c r="EN1164" s="219"/>
      <c r="EO1164" s="167" t="s">
        <v>93</v>
      </c>
      <c r="EP1164" s="325" t="s">
        <v>3289</v>
      </c>
      <c r="ER1164" s="168"/>
      <c r="ES1164" s="168">
        <f t="shared" si="6233"/>
        <v>0</v>
      </c>
      <c r="ET1164" s="167" t="s">
        <v>67</v>
      </c>
      <c r="EU1164" s="10">
        <f t="shared" ref="EU1164" si="7034">ES1164*1.2</f>
        <v>0</v>
      </c>
      <c r="EV1164" s="10"/>
      <c r="EW1164" s="219"/>
      <c r="EX1164" s="167" t="s">
        <v>93</v>
      </c>
      <c r="EY1164" s="325" t="s">
        <v>1985</v>
      </c>
      <c r="FA1164" s="168"/>
      <c r="FB1164" s="168">
        <f t="shared" si="6236"/>
        <v>0</v>
      </c>
      <c r="FC1164" s="167" t="s">
        <v>67</v>
      </c>
      <c r="FD1164" s="10">
        <f t="shared" ref="FD1164" si="7035">FB1164*1.2</f>
        <v>0</v>
      </c>
      <c r="FE1164" s="10"/>
      <c r="FF1164" s="219"/>
      <c r="FG1164" s="167" t="s">
        <v>93</v>
      </c>
      <c r="FH1164" s="325" t="s">
        <v>1642</v>
      </c>
      <c r="FJ1164" s="168"/>
      <c r="FK1164" s="168">
        <f t="shared" si="6239"/>
        <v>19</v>
      </c>
      <c r="FL1164" s="167" t="s">
        <v>67</v>
      </c>
      <c r="FM1164" s="10">
        <f t="shared" ref="FM1164" si="7036">FK1164*1.2</f>
        <v>22.8</v>
      </c>
      <c r="FN1164" s="10"/>
      <c r="FO1164" s="219"/>
      <c r="FP1164" s="167" t="s">
        <v>93</v>
      </c>
      <c r="FQ1164" s="325" t="s">
        <v>3052</v>
      </c>
      <c r="FS1164" s="168"/>
      <c r="FT1164" s="168">
        <f t="shared" si="6242"/>
        <v>61</v>
      </c>
      <c r="FU1164" s="167" t="s">
        <v>67</v>
      </c>
      <c r="FV1164" s="10">
        <f t="shared" ref="FV1164" si="7037">FT1164*1.2</f>
        <v>73.2</v>
      </c>
      <c r="FW1164" s="10"/>
      <c r="FX1164" s="219"/>
      <c r="FY1164" s="167" t="s">
        <v>93</v>
      </c>
      <c r="FZ1164" s="325" t="s">
        <v>3289</v>
      </c>
      <c r="GB1164" s="168"/>
      <c r="GC1164" s="168">
        <f t="shared" si="6245"/>
        <v>0</v>
      </c>
      <c r="GD1164" s="167" t="s">
        <v>67</v>
      </c>
      <c r="GE1164" s="10">
        <f t="shared" ref="GE1164" si="7038">GC1164*1.2</f>
        <v>0</v>
      </c>
      <c r="GF1164" s="10"/>
      <c r="GG1164" s="219"/>
      <c r="GH1164" s="167" t="s">
        <v>93</v>
      </c>
      <c r="GI1164" s="325" t="s">
        <v>2014</v>
      </c>
      <c r="GK1164" s="168"/>
      <c r="GL1164" s="168">
        <f t="shared" si="6248"/>
        <v>85</v>
      </c>
      <c r="GM1164" s="167" t="s">
        <v>67</v>
      </c>
      <c r="GN1164" s="10">
        <f t="shared" ref="GN1164" si="7039">GL1164*1.2</f>
        <v>102</v>
      </c>
      <c r="GO1164" s="10"/>
      <c r="GP1164" s="219"/>
      <c r="GQ1164" s="167" t="s">
        <v>93</v>
      </c>
      <c r="GR1164" s="325" t="s">
        <v>1985</v>
      </c>
      <c r="GT1164" s="168"/>
      <c r="GU1164" s="168">
        <f t="shared" si="6251"/>
        <v>0</v>
      </c>
      <c r="GV1164" s="167" t="s">
        <v>67</v>
      </c>
      <c r="GW1164" s="10">
        <f t="shared" ref="GW1164" si="7040">GU1164*1.2</f>
        <v>0</v>
      </c>
      <c r="GX1164" s="10"/>
      <c r="GY1164" s="219"/>
      <c r="GZ1164" s="167" t="s">
        <v>93</v>
      </c>
      <c r="HA1164" s="325" t="s">
        <v>2451</v>
      </c>
      <c r="HC1164" s="168"/>
      <c r="HD1164" s="168">
        <f t="shared" si="6254"/>
        <v>91</v>
      </c>
      <c r="HE1164" s="167" t="s">
        <v>67</v>
      </c>
      <c r="HF1164" s="10">
        <f t="shared" ref="HF1164" si="7041">HD1164*1.2</f>
        <v>109.2</v>
      </c>
      <c r="HG1164" s="10"/>
      <c r="HH1164" s="219"/>
      <c r="HI1164" s="167" t="s">
        <v>93</v>
      </c>
      <c r="HJ1164" s="325" t="s">
        <v>3289</v>
      </c>
      <c r="HL1164" s="168"/>
      <c r="HM1164" s="168">
        <f t="shared" si="6257"/>
        <v>0</v>
      </c>
      <c r="HN1164" s="167" t="s">
        <v>67</v>
      </c>
      <c r="HO1164" s="10">
        <f t="shared" ref="HO1164" si="7042">HM1164*1.2</f>
        <v>0</v>
      </c>
      <c r="HP1164" s="10"/>
      <c r="HQ1164" s="219"/>
      <c r="HR1164" s="167" t="s">
        <v>93</v>
      </c>
      <c r="HS1164" s="325" t="s">
        <v>2379</v>
      </c>
      <c r="HU1164" s="168"/>
      <c r="HV1164" s="168">
        <f t="shared" si="6260"/>
        <v>0</v>
      </c>
      <c r="HW1164" s="167" t="s">
        <v>67</v>
      </c>
      <c r="HX1164" s="10">
        <f t="shared" ref="HX1164" si="7043">HV1164*1.2</f>
        <v>0</v>
      </c>
      <c r="HY1164" s="10"/>
      <c r="HZ1164" s="219"/>
      <c r="IA1164" s="167" t="s">
        <v>93</v>
      </c>
      <c r="IB1164" s="325" t="s">
        <v>1644</v>
      </c>
      <c r="ID1164" s="168"/>
      <c r="IE1164" s="168">
        <f t="shared" si="6263"/>
        <v>17</v>
      </c>
      <c r="IF1164" s="167" t="s">
        <v>67</v>
      </c>
      <c r="IG1164" s="10">
        <f t="shared" ref="IG1164" si="7044">IE1164*1.2</f>
        <v>20.399999999999999</v>
      </c>
      <c r="IH1164" s="10"/>
      <c r="II1164" s="219"/>
      <c r="IJ1164" s="167" t="s">
        <v>93</v>
      </c>
      <c r="IK1164" s="325" t="s">
        <v>3052</v>
      </c>
      <c r="IM1164" s="168"/>
      <c r="IN1164" s="168">
        <f t="shared" si="6266"/>
        <v>61</v>
      </c>
      <c r="IO1164" s="167" t="s">
        <v>67</v>
      </c>
      <c r="IP1164" s="10">
        <f t="shared" ref="IP1164" si="7045">IN1164*1.2</f>
        <v>73.2</v>
      </c>
      <c r="IQ1164" s="10"/>
      <c r="IR1164" s="219"/>
      <c r="IS1164" s="167" t="s">
        <v>93</v>
      </c>
      <c r="IT1164" s="325" t="s">
        <v>2433</v>
      </c>
      <c r="IV1164" s="168"/>
      <c r="IW1164" s="168">
        <f t="shared" si="6269"/>
        <v>2</v>
      </c>
      <c r="IX1164" s="167" t="s">
        <v>67</v>
      </c>
      <c r="IY1164" s="10">
        <f t="shared" ref="IY1164" si="7046">IW1164*1.2</f>
        <v>2.4</v>
      </c>
      <c r="IZ1164" s="10"/>
      <c r="JA1164" s="219"/>
      <c r="JB1164" s="167" t="s">
        <v>93</v>
      </c>
      <c r="JC1164" s="500" t="s">
        <v>1939</v>
      </c>
      <c r="JE1164" s="168"/>
      <c r="JF1164" s="168">
        <f t="shared" si="6272"/>
        <v>54</v>
      </c>
      <c r="JG1164" s="167" t="s">
        <v>67</v>
      </c>
      <c r="JH1164" s="10">
        <f t="shared" ref="JH1164" si="7047">JF1164*1.2</f>
        <v>64.8</v>
      </c>
      <c r="JI1164" s="10"/>
      <c r="JJ1164" s="219"/>
      <c r="JK1164" s="167" t="s">
        <v>93</v>
      </c>
      <c r="JL1164" s="500" t="s">
        <v>1985</v>
      </c>
      <c r="JN1164" s="168"/>
      <c r="JO1164" s="168">
        <f t="shared" si="6275"/>
        <v>0</v>
      </c>
      <c r="JP1164" s="167" t="s">
        <v>67</v>
      </c>
      <c r="JQ1164" s="10">
        <f t="shared" ref="JQ1164" si="7048">JO1164*1.2</f>
        <v>0</v>
      </c>
      <c r="JR1164" s="10"/>
      <c r="JS1164" s="219"/>
      <c r="JT1164" s="167" t="s">
        <v>93</v>
      </c>
      <c r="JU1164" s="500" t="s">
        <v>1985</v>
      </c>
      <c r="JW1164" s="168"/>
      <c r="JX1164" s="168">
        <f t="shared" si="6278"/>
        <v>0</v>
      </c>
      <c r="JY1164" s="167" t="s">
        <v>67</v>
      </c>
      <c r="JZ1164" s="10">
        <f t="shared" ref="JZ1164" si="7049">JX1164*1.2</f>
        <v>0</v>
      </c>
      <c r="KA1164" s="10"/>
      <c r="KB1164" s="219"/>
      <c r="KC1164" s="167" t="s">
        <v>93</v>
      </c>
      <c r="KD1164" s="500" t="s">
        <v>1640</v>
      </c>
      <c r="KF1164" s="168"/>
      <c r="KG1164" s="168">
        <f t="shared" si="6281"/>
        <v>0</v>
      </c>
      <c r="KH1164" s="167" t="s">
        <v>67</v>
      </c>
      <c r="KI1164" s="10">
        <f t="shared" ref="KI1164" si="7050">KG1164*1.2</f>
        <v>0</v>
      </c>
      <c r="KJ1164" s="10"/>
      <c r="KK1164" s="219"/>
      <c r="KL1164" s="167" t="s">
        <v>93</v>
      </c>
      <c r="KM1164" s="500" t="s">
        <v>446</v>
      </c>
      <c r="KO1164" s="168"/>
      <c r="KP1164" s="168">
        <f t="shared" si="6284"/>
        <v>11</v>
      </c>
      <c r="KQ1164" s="167" t="s">
        <v>67</v>
      </c>
      <c r="KR1164" s="10">
        <f t="shared" ref="KR1164" si="7051">KP1164*1.2</f>
        <v>13.2</v>
      </c>
      <c r="KS1164" s="10"/>
      <c r="KT1164" s="219"/>
      <c r="KU1164" s="167" t="s">
        <v>93</v>
      </c>
      <c r="KV1164" s="328" t="s">
        <v>450</v>
      </c>
      <c r="KX1164" s="168"/>
      <c r="KY1164" s="168">
        <f t="shared" si="6287"/>
        <v>6</v>
      </c>
      <c r="KZ1164" s="167" t="s">
        <v>67</v>
      </c>
      <c r="LA1164" s="10">
        <f t="shared" ref="LA1164" si="7052">KY1164*1.2</f>
        <v>7.1999999999999993</v>
      </c>
      <c r="LB1164" s="10"/>
      <c r="LC1164" s="219"/>
      <c r="LD1164" s="167" t="s">
        <v>93</v>
      </c>
      <c r="LE1164" s="500" t="s">
        <v>522</v>
      </c>
      <c r="LG1164" s="168"/>
      <c r="LH1164" s="168">
        <f t="shared" si="6290"/>
        <v>0</v>
      </c>
      <c r="LI1164" s="167" t="s">
        <v>67</v>
      </c>
      <c r="LJ1164" s="10">
        <f t="shared" ref="LJ1164" si="7053">LH1164*1.2</f>
        <v>0</v>
      </c>
      <c r="LK1164" s="10"/>
      <c r="LL1164" s="219"/>
      <c r="LM1164" s="167" t="s">
        <v>93</v>
      </c>
      <c r="LN1164" s="500" t="s">
        <v>2014</v>
      </c>
      <c r="LP1164" s="168"/>
      <c r="LQ1164" s="168">
        <f t="shared" si="6293"/>
        <v>85</v>
      </c>
      <c r="LR1164" s="167" t="s">
        <v>67</v>
      </c>
      <c r="LS1164" s="10">
        <f t="shared" ref="LS1164" si="7054">LQ1164*1.2</f>
        <v>102</v>
      </c>
      <c r="LT1164" s="10"/>
      <c r="LU1164" s="219"/>
      <c r="LV1164" s="167" t="s">
        <v>93</v>
      </c>
      <c r="LW1164" s="500" t="s">
        <v>1985</v>
      </c>
      <c r="LY1164" s="168"/>
      <c r="LZ1164" s="168">
        <f t="shared" si="6296"/>
        <v>0</v>
      </c>
      <c r="MA1164" s="167" t="s">
        <v>67</v>
      </c>
      <c r="MB1164" s="10">
        <f t="shared" ref="MB1164" si="7055">LZ1164*1.2</f>
        <v>0</v>
      </c>
      <c r="MC1164" s="10"/>
      <c r="MD1164" s="219"/>
      <c r="ME1164" s="167" t="s">
        <v>93</v>
      </c>
      <c r="MF1164" s="500" t="s">
        <v>1640</v>
      </c>
      <c r="MH1164" s="168"/>
      <c r="MI1164" s="168">
        <f t="shared" si="6299"/>
        <v>0</v>
      </c>
      <c r="MJ1164" s="167" t="s">
        <v>67</v>
      </c>
      <c r="MK1164" s="10">
        <f t="shared" ref="MK1164" si="7056">MI1164*1.2</f>
        <v>0</v>
      </c>
      <c r="ML1164" s="10"/>
      <c r="MM1164" s="219"/>
      <c r="MN1164" s="167" t="s">
        <v>93</v>
      </c>
      <c r="MO1164" s="328" t="s">
        <v>2014</v>
      </c>
      <c r="MQ1164" s="168"/>
      <c r="MR1164" s="168">
        <f t="shared" si="6302"/>
        <v>85</v>
      </c>
      <c r="MS1164" s="167" t="s">
        <v>67</v>
      </c>
      <c r="MT1164" s="10">
        <f t="shared" ref="MT1164" si="7057">MR1164*1.2</f>
        <v>102</v>
      </c>
      <c r="MU1164" s="10"/>
      <c r="MV1164" s="219"/>
      <c r="MW1164" s="167" t="s">
        <v>93</v>
      </c>
      <c r="MX1164" s="500" t="s">
        <v>1640</v>
      </c>
      <c r="MZ1164" s="168"/>
      <c r="NA1164" s="168">
        <f t="shared" si="6305"/>
        <v>0</v>
      </c>
      <c r="NB1164" s="167" t="s">
        <v>67</v>
      </c>
      <c r="NC1164" s="10">
        <f t="shared" ref="NC1164" si="7058">NA1164*1.2</f>
        <v>0</v>
      </c>
      <c r="ND1164" s="10"/>
      <c r="NE1164" s="219"/>
      <c r="NF1164" s="167" t="s">
        <v>93</v>
      </c>
      <c r="NG1164" s="500" t="s">
        <v>422</v>
      </c>
      <c r="NI1164" s="168"/>
      <c r="NJ1164" s="168">
        <f t="shared" si="6308"/>
        <v>0</v>
      </c>
      <c r="NK1164" s="167" t="s">
        <v>67</v>
      </c>
      <c r="NL1164" s="10">
        <f t="shared" ref="NL1164" si="7059">NJ1164*1.2</f>
        <v>0</v>
      </c>
      <c r="NM1164" s="10"/>
      <c r="NN1164" s="219"/>
      <c r="NO1164" s="167" t="s">
        <v>93</v>
      </c>
      <c r="NP1164" s="500" t="s">
        <v>2451</v>
      </c>
      <c r="NR1164" s="168"/>
      <c r="NS1164" s="168">
        <f t="shared" si="6311"/>
        <v>91</v>
      </c>
      <c r="NT1164" s="167" t="s">
        <v>67</v>
      </c>
      <c r="NU1164" s="10">
        <f t="shared" ref="NU1164" si="7060">NS1164*1.2</f>
        <v>109.2</v>
      </c>
      <c r="NV1164" s="10"/>
      <c r="NW1164" s="219"/>
      <c r="NX1164" s="167" t="s">
        <v>93</v>
      </c>
      <c r="NY1164" s="500" t="s">
        <v>955</v>
      </c>
      <c r="OA1164" s="168"/>
      <c r="OB1164" s="168">
        <f t="shared" si="6314"/>
        <v>4</v>
      </c>
      <c r="OC1164" s="167" t="s">
        <v>67</v>
      </c>
      <c r="OD1164" s="10">
        <f t="shared" ref="OD1164" si="7061">OB1164*1.2</f>
        <v>4.8</v>
      </c>
      <c r="OE1164" s="10"/>
      <c r="OF1164" s="219"/>
      <c r="OG1164" s="167" t="s">
        <v>93</v>
      </c>
      <c r="OH1164" s="500" t="s">
        <v>1985</v>
      </c>
      <c r="OJ1164" s="168"/>
      <c r="OK1164" s="168">
        <f t="shared" si="6317"/>
        <v>0</v>
      </c>
      <c r="OL1164" s="167" t="s">
        <v>67</v>
      </c>
      <c r="OM1164" s="10">
        <f t="shared" ref="OM1164" si="7062">OK1164*1.2</f>
        <v>0</v>
      </c>
      <c r="ON1164" s="10"/>
      <c r="OO1164" s="219"/>
      <c r="OP1164" s="167" t="s">
        <v>93</v>
      </c>
      <c r="OQ1164" s="500" t="s">
        <v>1640</v>
      </c>
      <c r="OS1164" s="168"/>
      <c r="OT1164" s="168">
        <f t="shared" si="6320"/>
        <v>0</v>
      </c>
      <c r="OU1164" s="167" t="s">
        <v>67</v>
      </c>
      <c r="OV1164" s="10">
        <f t="shared" ref="OV1164" si="7063">OT1164*1.2</f>
        <v>0</v>
      </c>
      <c r="OW1164" s="10"/>
      <c r="OX1164" s="219"/>
      <c r="OY1164" s="167" t="s">
        <v>93</v>
      </c>
      <c r="OZ1164" s="500" t="s">
        <v>441</v>
      </c>
      <c r="PB1164" s="168"/>
      <c r="PC1164" s="168">
        <f t="shared" si="6323"/>
        <v>0</v>
      </c>
      <c r="PD1164" s="167" t="s">
        <v>67</v>
      </c>
      <c r="PE1164" s="10">
        <f t="shared" ref="PE1164" si="7064">PC1164*1.2</f>
        <v>0</v>
      </c>
      <c r="PF1164" s="10"/>
      <c r="PG1164" s="219"/>
      <c r="PH1164" s="167" t="s">
        <v>93</v>
      </c>
      <c r="PI1164" s="500" t="s">
        <v>795</v>
      </c>
      <c r="PK1164" s="168"/>
      <c r="PL1164" s="168">
        <f t="shared" si="6326"/>
        <v>50</v>
      </c>
      <c r="PM1164" s="167" t="s">
        <v>67</v>
      </c>
      <c r="PN1164" s="10">
        <f t="shared" ref="PN1164" si="7065">PL1164*1.2</f>
        <v>60</v>
      </c>
      <c r="PO1164" s="10"/>
      <c r="PP1164" s="219"/>
      <c r="PQ1164" s="167" t="s">
        <v>93</v>
      </c>
      <c r="PR1164" s="500" t="s">
        <v>441</v>
      </c>
      <c r="PT1164" s="168"/>
      <c r="PU1164" s="168">
        <f t="shared" si="6329"/>
        <v>0</v>
      </c>
      <c r="PV1164" s="167" t="s">
        <v>67</v>
      </c>
      <c r="PW1164" s="10">
        <f t="shared" ref="PW1164" si="7066">PU1164*1.2</f>
        <v>0</v>
      </c>
      <c r="PX1164" s="10"/>
      <c r="PY1164" s="219"/>
      <c r="PZ1164" s="167" t="s">
        <v>93</v>
      </c>
      <c r="QA1164" s="500" t="s">
        <v>1939</v>
      </c>
      <c r="QC1164" s="168"/>
      <c r="QD1164" s="168">
        <f t="shared" si="6332"/>
        <v>54</v>
      </c>
      <c r="QE1164" s="167" t="s">
        <v>67</v>
      </c>
      <c r="QF1164" s="10">
        <f t="shared" ref="QF1164" si="7067">QD1164*1.2</f>
        <v>64.8</v>
      </c>
      <c r="QG1164" s="10"/>
      <c r="QH1164" s="219"/>
      <c r="QI1164" s="167" t="s">
        <v>93</v>
      </c>
      <c r="QJ1164" s="500" t="s">
        <v>1939</v>
      </c>
      <c r="QL1164" s="168"/>
      <c r="QM1164" s="168">
        <f t="shared" si="6335"/>
        <v>54</v>
      </c>
      <c r="QN1164" s="167" t="s">
        <v>67</v>
      </c>
      <c r="QO1164" s="10">
        <f t="shared" ref="QO1164" si="7068">QM1164*1.2</f>
        <v>64.8</v>
      </c>
      <c r="QP1164" s="10"/>
      <c r="QQ1164" s="219"/>
      <c r="QR1164" s="167" t="s">
        <v>93</v>
      </c>
      <c r="QS1164" s="500" t="s">
        <v>1704</v>
      </c>
      <c r="QU1164" s="168"/>
      <c r="QV1164" s="168">
        <f t="shared" si="6338"/>
        <v>0</v>
      </c>
      <c r="QW1164" s="167" t="s">
        <v>67</v>
      </c>
      <c r="QX1164" s="10">
        <f t="shared" ref="QX1164" si="7069">QV1164*1.2</f>
        <v>0</v>
      </c>
      <c r="QY1164" s="10"/>
      <c r="QZ1164" s="219"/>
      <c r="RA1164" s="167" t="s">
        <v>93</v>
      </c>
      <c r="RB1164" s="500" t="s">
        <v>800</v>
      </c>
      <c r="RD1164" s="168"/>
      <c r="RE1164" s="168">
        <f t="shared" si="6341"/>
        <v>1</v>
      </c>
      <c r="RF1164" s="167" t="s">
        <v>67</v>
      </c>
      <c r="RG1164" s="10">
        <f t="shared" ref="RG1164" si="7070">RE1164*1.2</f>
        <v>1.2</v>
      </c>
      <c r="RH1164" s="10"/>
      <c r="RI1164" s="219"/>
      <c r="RJ1164" s="167" t="s">
        <v>93</v>
      </c>
      <c r="RK1164" s="500" t="s">
        <v>441</v>
      </c>
      <c r="RM1164" s="168"/>
      <c r="RN1164" s="168">
        <f t="shared" si="6344"/>
        <v>0</v>
      </c>
      <c r="RO1164" s="167" t="s">
        <v>67</v>
      </c>
      <c r="RP1164" s="10">
        <f t="shared" ref="RP1164" si="7071">RN1164*1.2</f>
        <v>0</v>
      </c>
      <c r="RQ1164" s="10"/>
      <c r="RR1164" s="219"/>
      <c r="RS1164" s="167" t="s">
        <v>93</v>
      </c>
      <c r="RT1164" s="500" t="s">
        <v>2451</v>
      </c>
      <c r="RV1164" s="168"/>
      <c r="RW1164" s="168">
        <f t="shared" si="6347"/>
        <v>91</v>
      </c>
      <c r="RX1164" s="167" t="s">
        <v>67</v>
      </c>
      <c r="RY1164" s="10">
        <f t="shared" ref="RY1164" si="7072">RW1164*1.2</f>
        <v>109.2</v>
      </c>
      <c r="RZ1164" s="10"/>
      <c r="SA1164" s="219"/>
      <c r="SB1164" s="167" t="s">
        <v>93</v>
      </c>
      <c r="SC1164" s="500" t="s">
        <v>489</v>
      </c>
      <c r="SE1164" s="168"/>
      <c r="SF1164" s="168">
        <f t="shared" si="6350"/>
        <v>0</v>
      </c>
      <c r="SG1164" s="167" t="s">
        <v>67</v>
      </c>
      <c r="SH1164" s="10">
        <f t="shared" ref="SH1164" si="7073">SF1164*1.2</f>
        <v>0</v>
      </c>
      <c r="SI1164" s="10"/>
      <c r="SJ1164" s="219"/>
      <c r="SK1164" s="167" t="s">
        <v>93</v>
      </c>
      <c r="SL1164" s="500" t="s">
        <v>1939</v>
      </c>
      <c r="SN1164" s="168"/>
      <c r="SO1164" s="168">
        <f t="shared" si="6353"/>
        <v>54</v>
      </c>
      <c r="SP1164" s="167" t="s">
        <v>67</v>
      </c>
      <c r="SQ1164" s="10">
        <f t="shared" ref="SQ1164" si="7074">SO1164*1.2</f>
        <v>64.8</v>
      </c>
      <c r="SR1164" s="10"/>
      <c r="SS1164" s="219"/>
      <c r="ST1164" s="167" t="s">
        <v>93</v>
      </c>
      <c r="SU1164" s="500" t="s">
        <v>907</v>
      </c>
      <c r="SW1164" s="168"/>
      <c r="SX1164" s="168">
        <f t="shared" si="6356"/>
        <v>2</v>
      </c>
      <c r="SY1164" s="167" t="s">
        <v>67</v>
      </c>
      <c r="SZ1164" s="10">
        <f t="shared" ref="SZ1164" si="7075">SX1164*1.2</f>
        <v>2.4</v>
      </c>
      <c r="TA1164" s="10"/>
      <c r="TB1164" s="219"/>
      <c r="TC1164" s="167" t="s">
        <v>93</v>
      </c>
      <c r="TD1164" s="500" t="s">
        <v>1939</v>
      </c>
      <c r="TF1164" s="168"/>
      <c r="TG1164" s="168">
        <f t="shared" si="6359"/>
        <v>54</v>
      </c>
      <c r="TH1164" s="167" t="s">
        <v>67</v>
      </c>
      <c r="TI1164" s="10">
        <f t="shared" ref="TI1164" si="7076">TG1164*1.2</f>
        <v>64.8</v>
      </c>
      <c r="TJ1164" s="10"/>
      <c r="TK1164" s="219"/>
      <c r="TL1164" s="167" t="s">
        <v>93</v>
      </c>
      <c r="TM1164" s="328" t="s">
        <v>1985</v>
      </c>
      <c r="TO1164" s="168"/>
      <c r="TP1164" s="168">
        <f t="shared" si="6362"/>
        <v>0</v>
      </c>
      <c r="TQ1164" s="167" t="s">
        <v>67</v>
      </c>
      <c r="TR1164" s="10">
        <f t="shared" ref="TR1164" si="7077">TP1164*1.2</f>
        <v>0</v>
      </c>
      <c r="TS1164" s="10"/>
      <c r="TT1164" s="219"/>
      <c r="TU1164" s="167" t="s">
        <v>93</v>
      </c>
      <c r="TV1164" s="500" t="s">
        <v>907</v>
      </c>
      <c r="TX1164" s="168"/>
      <c r="TY1164" s="168">
        <f t="shared" si="6365"/>
        <v>2</v>
      </c>
      <c r="TZ1164" s="167" t="s">
        <v>67</v>
      </c>
      <c r="UA1164" s="10">
        <f t="shared" ref="UA1164" si="7078">TY1164*1.2</f>
        <v>2.4</v>
      </c>
      <c r="UB1164" s="10"/>
      <c r="UC1164" s="219"/>
      <c r="UD1164" s="167" t="s">
        <v>93</v>
      </c>
      <c r="UE1164" s="328" t="s">
        <v>450</v>
      </c>
      <c r="UG1164" s="168"/>
      <c r="UH1164" s="168">
        <f t="shared" si="6368"/>
        <v>6</v>
      </c>
      <c r="UI1164" s="167" t="s">
        <v>67</v>
      </c>
      <c r="UJ1164" s="10">
        <f t="shared" ref="UJ1164" si="7079">UH1164*1.2</f>
        <v>7.1999999999999993</v>
      </c>
      <c r="UK1164" s="10"/>
      <c r="UL1164" s="219"/>
      <c r="UM1164" s="167" t="s">
        <v>93</v>
      </c>
      <c r="UN1164" s="500" t="s">
        <v>1985</v>
      </c>
      <c r="UP1164" s="168"/>
      <c r="UQ1164" s="168">
        <f t="shared" si="6371"/>
        <v>0</v>
      </c>
      <c r="UR1164" s="167" t="s">
        <v>67</v>
      </c>
      <c r="US1164" s="10">
        <f t="shared" ref="US1164" si="7080">UQ1164*1.2</f>
        <v>0</v>
      </c>
      <c r="UT1164" s="10"/>
      <c r="UU1164" s="219"/>
      <c r="UV1164" s="167" t="s">
        <v>93</v>
      </c>
      <c r="UW1164" s="500" t="s">
        <v>454</v>
      </c>
      <c r="UY1164" s="168"/>
      <c r="UZ1164" s="168">
        <f t="shared" si="6374"/>
        <v>51</v>
      </c>
      <c r="VA1164" s="167" t="s">
        <v>67</v>
      </c>
      <c r="VB1164" s="10">
        <f t="shared" ref="VB1164" si="7081">UZ1164*1.2</f>
        <v>61.199999999999996</v>
      </c>
      <c r="VC1164" s="10"/>
      <c r="VD1164" s="219"/>
      <c r="VE1164" s="167" t="s">
        <v>93</v>
      </c>
      <c r="VF1164" s="500" t="s">
        <v>572</v>
      </c>
      <c r="VH1164" s="168"/>
      <c r="VI1164" s="168">
        <f t="shared" si="6377"/>
        <v>44</v>
      </c>
      <c r="VJ1164" s="167" t="s">
        <v>67</v>
      </c>
      <c r="VK1164" s="10">
        <f t="shared" ref="VK1164" si="7082">VI1164*1.2</f>
        <v>52.8</v>
      </c>
      <c r="VL1164" s="10"/>
      <c r="VM1164" s="219"/>
      <c r="VN1164" s="167" t="s">
        <v>93</v>
      </c>
      <c r="VO1164" s="500" t="s">
        <v>1985</v>
      </c>
      <c r="VQ1164" s="168"/>
      <c r="VR1164" s="168">
        <f t="shared" si="6380"/>
        <v>0</v>
      </c>
      <c r="VS1164" s="167" t="s">
        <v>67</v>
      </c>
      <c r="VT1164" s="10">
        <f t="shared" ref="VT1164" si="7083">VR1164*1.2</f>
        <v>0</v>
      </c>
      <c r="VU1164" s="10"/>
      <c r="VV1164" s="219"/>
      <c r="VW1164" s="167" t="s">
        <v>93</v>
      </c>
      <c r="VX1164" s="500" t="s">
        <v>441</v>
      </c>
      <c r="VZ1164" s="168"/>
      <c r="WA1164" s="168">
        <f t="shared" si="6383"/>
        <v>0</v>
      </c>
      <c r="WB1164" s="167" t="s">
        <v>67</v>
      </c>
      <c r="WC1164" s="10">
        <f t="shared" ref="WC1164" si="7084">WA1164*1.2</f>
        <v>0</v>
      </c>
      <c r="WD1164" s="10"/>
      <c r="WE1164" s="219"/>
      <c r="WF1164" s="167" t="s">
        <v>93</v>
      </c>
      <c r="WG1164" s="500" t="s">
        <v>1640</v>
      </c>
      <c r="WI1164" s="168"/>
      <c r="WJ1164" s="168">
        <f t="shared" si="6386"/>
        <v>0</v>
      </c>
      <c r="WK1164" s="167" t="s">
        <v>67</v>
      </c>
      <c r="WL1164" s="10">
        <f t="shared" ref="WL1164" si="7085">WJ1164*1.2</f>
        <v>0</v>
      </c>
      <c r="WM1164" s="10"/>
      <c r="WN1164" s="219"/>
      <c r="WO1164" s="167" t="s">
        <v>93</v>
      </c>
      <c r="WP1164" s="500" t="s">
        <v>3289</v>
      </c>
      <c r="WR1164" s="168"/>
      <c r="WS1164" s="168">
        <f t="shared" si="6389"/>
        <v>0</v>
      </c>
      <c r="WT1164" s="167" t="s">
        <v>67</v>
      </c>
      <c r="WU1164" s="10">
        <f t="shared" ref="WU1164" si="7086">WS1164*1.2</f>
        <v>0</v>
      </c>
      <c r="WV1164" s="10"/>
      <c r="WW1164" s="219"/>
      <c r="WX1164" s="167" t="s">
        <v>93</v>
      </c>
      <c r="WY1164" s="499" t="s">
        <v>2014</v>
      </c>
      <c r="XA1164" s="168"/>
      <c r="XB1164" s="168">
        <f t="shared" si="6392"/>
        <v>85</v>
      </c>
      <c r="XC1164" s="167" t="s">
        <v>67</v>
      </c>
      <c r="XD1164" s="10">
        <f t="shared" ref="XD1164" si="7087">XB1164*1.2</f>
        <v>102</v>
      </c>
      <c r="XE1164" s="10"/>
      <c r="XF1164" s="219"/>
      <c r="XG1164" s="167" t="s">
        <v>93</v>
      </c>
      <c r="XH1164" s="500" t="s">
        <v>1868</v>
      </c>
      <c r="XJ1164" s="168"/>
      <c r="XK1164" s="168">
        <f t="shared" si="6395"/>
        <v>37</v>
      </c>
      <c r="XL1164" s="167" t="s">
        <v>67</v>
      </c>
      <c r="XM1164" s="10">
        <f t="shared" ref="XM1164" si="7088">XK1164*1.2</f>
        <v>44.4</v>
      </c>
      <c r="XN1164" s="10"/>
      <c r="XO1164" s="219"/>
      <c r="XP1164" s="167" t="s">
        <v>93</v>
      </c>
      <c r="XQ1164" s="500" t="s">
        <v>1985</v>
      </c>
      <c r="XS1164" s="168"/>
      <c r="XT1164" s="168">
        <f t="shared" si="6398"/>
        <v>0</v>
      </c>
      <c r="XU1164" s="167" t="s">
        <v>67</v>
      </c>
      <c r="XV1164" s="10">
        <f t="shared" ref="XV1164" si="7089">XT1164*1.2</f>
        <v>0</v>
      </c>
      <c r="XW1164" s="10"/>
      <c r="XX1164" s="219"/>
      <c r="XY1164" s="167" t="s">
        <v>93</v>
      </c>
      <c r="XZ1164" s="500" t="s">
        <v>458</v>
      </c>
      <c r="YB1164" s="168"/>
      <c r="YC1164" s="168">
        <f t="shared" si="6401"/>
        <v>0</v>
      </c>
      <c r="YD1164" s="167" t="s">
        <v>67</v>
      </c>
      <c r="YE1164" s="10">
        <f t="shared" ref="YE1164" si="7090">YC1164*1.2</f>
        <v>0</v>
      </c>
      <c r="YF1164" s="10"/>
      <c r="YG1164" s="219"/>
      <c r="YH1164" s="167" t="s">
        <v>93</v>
      </c>
      <c r="YI1164" s="500" t="s">
        <v>450</v>
      </c>
      <c r="YK1164" s="168"/>
      <c r="YL1164" s="168">
        <f t="shared" si="6404"/>
        <v>6</v>
      </c>
      <c r="YM1164" s="167" t="s">
        <v>67</v>
      </c>
      <c r="YN1164" s="10">
        <f t="shared" ref="YN1164" si="7091">YL1164*1.2</f>
        <v>7.1999999999999993</v>
      </c>
      <c r="YO1164" s="10"/>
      <c r="YP1164" s="219"/>
      <c r="YQ1164" s="167" t="s">
        <v>93</v>
      </c>
      <c r="YR1164" s="500" t="s">
        <v>489</v>
      </c>
      <c r="YT1164" s="168"/>
      <c r="YU1164" s="168">
        <f t="shared" si="6407"/>
        <v>0</v>
      </c>
      <c r="YV1164" s="167" t="s">
        <v>67</v>
      </c>
      <c r="YW1164" s="10">
        <f t="shared" ref="YW1164" si="7092">YU1164*1.2</f>
        <v>0</v>
      </c>
      <c r="YX1164" s="10"/>
      <c r="YY1164" s="219"/>
      <c r="YZ1164" s="167" t="s">
        <v>93</v>
      </c>
      <c r="ZA1164" s="500" t="s">
        <v>456</v>
      </c>
      <c r="ZC1164" s="168"/>
      <c r="ZD1164" s="168">
        <f t="shared" si="6410"/>
        <v>5</v>
      </c>
      <c r="ZE1164" s="167" t="s">
        <v>67</v>
      </c>
      <c r="ZF1164" s="10">
        <f t="shared" ref="ZF1164" si="7093">ZD1164*1.2</f>
        <v>6</v>
      </c>
      <c r="ZG1164" s="10"/>
      <c r="ZH1164" s="219"/>
      <c r="ZI1164" s="167" t="s">
        <v>93</v>
      </c>
      <c r="ZJ1164" s="500" t="s">
        <v>1985</v>
      </c>
      <c r="ZL1164" s="168"/>
      <c r="ZM1164" s="168">
        <f t="shared" si="6413"/>
        <v>0</v>
      </c>
      <c r="ZN1164" s="167" t="s">
        <v>67</v>
      </c>
      <c r="ZO1164" s="10">
        <f t="shared" ref="ZO1164" si="7094">ZM1164*1.2</f>
        <v>0</v>
      </c>
      <c r="ZP1164" s="10"/>
      <c r="ZQ1164" s="219"/>
      <c r="ZR1164" s="167" t="s">
        <v>93</v>
      </c>
      <c r="ZS1164" s="498" t="s">
        <v>907</v>
      </c>
      <c r="ZU1164" s="168"/>
      <c r="ZV1164" s="168">
        <f t="shared" si="6416"/>
        <v>2</v>
      </c>
      <c r="ZW1164" s="167" t="s">
        <v>67</v>
      </c>
      <c r="ZX1164" s="10">
        <f t="shared" ref="ZX1164" si="7095">ZV1164*1.2</f>
        <v>2.4</v>
      </c>
      <c r="ZY1164" s="10"/>
      <c r="ZZ1164" s="219"/>
      <c r="AAA1164" s="167" t="s">
        <v>93</v>
      </c>
      <c r="AAB1164" s="500" t="s">
        <v>2451</v>
      </c>
      <c r="AAD1164" s="168"/>
      <c r="AAE1164" s="168">
        <f t="shared" si="6419"/>
        <v>91</v>
      </c>
      <c r="AAF1164" s="167" t="s">
        <v>67</v>
      </c>
      <c r="AAG1164" s="10">
        <f t="shared" ref="AAG1164" si="7096">AAE1164*1.2</f>
        <v>109.2</v>
      </c>
      <c r="AAH1164" s="10"/>
      <c r="AAI1164" s="219"/>
      <c r="AAJ1164" s="167" t="s">
        <v>93</v>
      </c>
      <c r="AAK1164" s="500" t="s">
        <v>1868</v>
      </c>
      <c r="AAM1164" s="168"/>
      <c r="AAN1164" s="168">
        <f t="shared" si="6422"/>
        <v>37</v>
      </c>
      <c r="AAO1164" s="167" t="s">
        <v>67</v>
      </c>
      <c r="AAP1164" s="10">
        <f t="shared" ref="AAP1164" si="7097">AAN1164*1.2</f>
        <v>44.4</v>
      </c>
      <c r="AAQ1164" s="10"/>
      <c r="AAR1164" s="219"/>
      <c r="AAS1164" s="167" t="s">
        <v>93</v>
      </c>
      <c r="AAT1164" s="500" t="s">
        <v>1086</v>
      </c>
      <c r="AAV1164" s="168"/>
      <c r="AAW1164" s="168">
        <f t="shared" si="6425"/>
        <v>0</v>
      </c>
      <c r="AAX1164" s="167" t="s">
        <v>67</v>
      </c>
      <c r="AAY1164" s="10">
        <f t="shared" ref="AAY1164" si="7098">AAW1164*1.2</f>
        <v>0</v>
      </c>
      <c r="AAZ1164" s="10"/>
      <c r="ABA1164" s="219"/>
      <c r="ABB1164" s="167" t="s">
        <v>93</v>
      </c>
      <c r="ABC1164" s="500" t="s">
        <v>1868</v>
      </c>
      <c r="ABE1164" s="168"/>
      <c r="ABF1164" s="168">
        <f t="shared" si="6428"/>
        <v>37</v>
      </c>
      <c r="ABG1164" s="167" t="s">
        <v>67</v>
      </c>
      <c r="ABH1164" s="10">
        <f t="shared" ref="ABH1164" si="7099">ABF1164*1.2</f>
        <v>44.4</v>
      </c>
      <c r="ABI1164" s="10"/>
      <c r="ABJ1164" s="219"/>
      <c r="ABK1164" s="167" t="s">
        <v>93</v>
      </c>
      <c r="ABL1164" s="500" t="s">
        <v>441</v>
      </c>
      <c r="ABN1164" s="168"/>
      <c r="ABO1164" s="168">
        <f t="shared" si="6431"/>
        <v>0</v>
      </c>
      <c r="ABP1164" s="167" t="s">
        <v>67</v>
      </c>
      <c r="ABQ1164" s="10">
        <f t="shared" ref="ABQ1164" si="7100">ABO1164*1.2</f>
        <v>0</v>
      </c>
      <c r="ABR1164" s="10"/>
      <c r="ABS1164" s="219"/>
      <c r="ABT1164" s="167" t="s">
        <v>93</v>
      </c>
      <c r="ABU1164" s="498" t="s">
        <v>1939</v>
      </c>
      <c r="ABW1164" s="168"/>
      <c r="ABX1164" s="168">
        <f t="shared" si="6434"/>
        <v>54</v>
      </c>
      <c r="ABY1164" s="167" t="s">
        <v>67</v>
      </c>
      <c r="ABZ1164" s="10">
        <f t="shared" ref="ABZ1164" si="7101">ABX1164*1.2</f>
        <v>64.8</v>
      </c>
      <c r="ACA1164" s="10"/>
      <c r="ACB1164" s="219"/>
      <c r="ACC1164" s="167" t="s">
        <v>93</v>
      </c>
      <c r="ACD1164" s="500" t="s">
        <v>1868</v>
      </c>
      <c r="ACF1164" s="168"/>
      <c r="ACG1164" s="168">
        <f t="shared" si="6437"/>
        <v>37</v>
      </c>
      <c r="ACH1164" s="167" t="s">
        <v>67</v>
      </c>
      <c r="ACI1164" s="10">
        <f t="shared" ref="ACI1164" si="7102">ACG1164*1.2</f>
        <v>44.4</v>
      </c>
      <c r="ACJ1164" s="10"/>
      <c r="ACK1164" s="219"/>
      <c r="ACL1164" s="167" t="s">
        <v>93</v>
      </c>
      <c r="ACM1164" s="500" t="s">
        <v>521</v>
      </c>
      <c r="ACO1164" s="168"/>
      <c r="ACP1164" s="168">
        <f t="shared" si="6440"/>
        <v>20</v>
      </c>
      <c r="ACQ1164" s="167" t="s">
        <v>67</v>
      </c>
      <c r="ACR1164" s="10">
        <f t="shared" ref="ACR1164" si="7103">ACP1164*1.2</f>
        <v>24</v>
      </c>
      <c r="ACS1164" s="10"/>
      <c r="ACT1164" s="219"/>
      <c r="ACU1164" s="167" t="s">
        <v>93</v>
      </c>
      <c r="ACV1164" s="500" t="s">
        <v>2014</v>
      </c>
      <c r="ACX1164" s="168"/>
      <c r="ACY1164" s="168">
        <f t="shared" si="6443"/>
        <v>85</v>
      </c>
      <c r="ACZ1164" s="167" t="s">
        <v>67</v>
      </c>
      <c r="ADA1164" s="10">
        <f t="shared" ref="ADA1164" si="7104">ACY1164*1.2</f>
        <v>102</v>
      </c>
      <c r="ADB1164" s="10"/>
      <c r="ADC1164" s="219"/>
      <c r="ADD1164" s="167" t="s">
        <v>93</v>
      </c>
      <c r="ADE1164" s="500" t="s">
        <v>2014</v>
      </c>
      <c r="ADG1164" s="168"/>
      <c r="ADH1164" s="168">
        <f t="shared" si="6446"/>
        <v>85</v>
      </c>
      <c r="ADI1164" s="167" t="s">
        <v>67</v>
      </c>
      <c r="ADJ1164" s="10">
        <f t="shared" ref="ADJ1164" si="7105">ADH1164*1.2</f>
        <v>102</v>
      </c>
      <c r="ADK1164" s="10"/>
      <c r="ADL1164" s="219"/>
      <c r="ADM1164" s="167" t="s">
        <v>93</v>
      </c>
      <c r="ADN1164" s="500" t="s">
        <v>1640</v>
      </c>
      <c r="ADP1164" s="168"/>
      <c r="ADQ1164" s="168">
        <f t="shared" si="6449"/>
        <v>0</v>
      </c>
      <c r="ADR1164" s="167" t="s">
        <v>67</v>
      </c>
      <c r="ADS1164" s="10">
        <f t="shared" ref="ADS1164" si="7106">ADQ1164*1.2</f>
        <v>0</v>
      </c>
      <c r="ADT1164" s="10"/>
      <c r="ADU1164" s="219"/>
      <c r="ADV1164" s="167" t="s">
        <v>93</v>
      </c>
      <c r="ADW1164" s="328" t="s">
        <v>3289</v>
      </c>
      <c r="ADY1164" s="168"/>
      <c r="ADZ1164" s="168">
        <f t="shared" si="6452"/>
        <v>0</v>
      </c>
      <c r="AEA1164" s="167" t="s">
        <v>67</v>
      </c>
      <c r="AEB1164" s="10">
        <f t="shared" ref="AEB1164" si="7107">ADZ1164*1.2</f>
        <v>0</v>
      </c>
      <c r="AEC1164" s="10"/>
      <c r="AED1164" s="219"/>
      <c r="AEE1164" s="167" t="s">
        <v>93</v>
      </c>
      <c r="AEF1164" s="500" t="s">
        <v>1087</v>
      </c>
      <c r="AEH1164" s="168"/>
      <c r="AEI1164" s="168">
        <f t="shared" si="6455"/>
        <v>0</v>
      </c>
      <c r="AEJ1164" s="167" t="s">
        <v>67</v>
      </c>
      <c r="AEK1164" s="10">
        <f t="shared" ref="AEK1164" si="7108">AEI1164*1.2</f>
        <v>0</v>
      </c>
      <c r="AEL1164" s="10"/>
      <c r="AEM1164" s="219"/>
      <c r="AEN1164" s="167" t="s">
        <v>93</v>
      </c>
      <c r="AEO1164" s="500" t="s">
        <v>454</v>
      </c>
      <c r="AEQ1164" s="168"/>
      <c r="AER1164" s="168">
        <f t="shared" si="6458"/>
        <v>51</v>
      </c>
      <c r="AES1164" s="167" t="s">
        <v>67</v>
      </c>
      <c r="AET1164" s="10">
        <f t="shared" ref="AET1164" si="7109">AER1164*1.2</f>
        <v>61.199999999999996</v>
      </c>
      <c r="AEU1164" s="10"/>
      <c r="AEV1164" s="219"/>
      <c r="AEW1164" s="167" t="s">
        <v>93</v>
      </c>
      <c r="AEX1164" s="500" t="s">
        <v>1985</v>
      </c>
      <c r="AEZ1164" s="168"/>
      <c r="AFA1164" s="168">
        <f t="shared" si="6461"/>
        <v>0</v>
      </c>
      <c r="AFB1164" s="167" t="s">
        <v>67</v>
      </c>
      <c r="AFC1164" s="10">
        <f t="shared" ref="AFC1164" si="7110">AFA1164*1.2</f>
        <v>0</v>
      </c>
      <c r="AFD1164" s="10"/>
      <c r="AFE1164" s="219"/>
      <c r="AFF1164" s="167" t="s">
        <v>93</v>
      </c>
      <c r="AFG1164" s="500" t="s">
        <v>800</v>
      </c>
      <c r="AFI1164" s="168"/>
      <c r="AFJ1164" s="168">
        <f t="shared" si="6464"/>
        <v>1</v>
      </c>
      <c r="AFK1164" s="167" t="s">
        <v>67</v>
      </c>
      <c r="AFL1164" s="10">
        <f t="shared" ref="AFL1164" si="7111">AFJ1164*1.2</f>
        <v>1.2</v>
      </c>
      <c r="AFM1164" s="10"/>
      <c r="AFN1164" s="219"/>
      <c r="AFO1164" s="167" t="s">
        <v>93</v>
      </c>
      <c r="AFP1164" s="500" t="s">
        <v>456</v>
      </c>
      <c r="AFR1164" s="168"/>
      <c r="AFS1164" s="168">
        <f t="shared" si="6467"/>
        <v>5</v>
      </c>
      <c r="AFT1164" s="167" t="s">
        <v>67</v>
      </c>
      <c r="AFU1164" s="10">
        <f t="shared" ref="AFU1164" si="7112">AFS1164*1.2</f>
        <v>6</v>
      </c>
      <c r="AFV1164" s="10"/>
      <c r="AFW1164" s="219"/>
      <c r="AFX1164" s="167" t="s">
        <v>93</v>
      </c>
      <c r="AFY1164" s="500" t="s">
        <v>441</v>
      </c>
      <c r="AGA1164" s="168"/>
      <c r="AGB1164" s="168">
        <f t="shared" si="6470"/>
        <v>0</v>
      </c>
      <c r="AGC1164" s="167" t="s">
        <v>67</v>
      </c>
      <c r="AGD1164" s="10">
        <f t="shared" ref="AGD1164" si="7113">AGB1164*1.2</f>
        <v>0</v>
      </c>
      <c r="AGE1164" s="10"/>
      <c r="AGF1164" s="219"/>
      <c r="AGG1164" s="167" t="s">
        <v>93</v>
      </c>
      <c r="AGH1164" s="498" t="s">
        <v>1939</v>
      </c>
      <c r="AGJ1164" s="168"/>
      <c r="AGK1164" s="168">
        <f t="shared" si="6473"/>
        <v>54</v>
      </c>
      <c r="AGL1164" s="167" t="s">
        <v>67</v>
      </c>
      <c r="AGM1164" s="10">
        <f t="shared" ref="AGM1164" si="7114">AGK1164*1.2</f>
        <v>64.8</v>
      </c>
      <c r="AGN1164" s="10"/>
      <c r="AGO1164" s="219"/>
      <c r="AGP1164" s="167" t="s">
        <v>93</v>
      </c>
      <c r="AGQ1164" s="500" t="s">
        <v>2451</v>
      </c>
      <c r="AGS1164" s="168"/>
      <c r="AGT1164" s="168">
        <f t="shared" si="6476"/>
        <v>91</v>
      </c>
      <c r="AGU1164" s="167" t="s">
        <v>67</v>
      </c>
      <c r="AGV1164" s="10">
        <f t="shared" ref="AGV1164" si="7115">AGT1164*1.2</f>
        <v>109.2</v>
      </c>
      <c r="AGW1164" s="10"/>
      <c r="AGX1164" s="219"/>
      <c r="AGY1164" s="167" t="s">
        <v>93</v>
      </c>
      <c r="AGZ1164" s="500" t="s">
        <v>907</v>
      </c>
      <c r="AHB1164" s="168"/>
      <c r="AHC1164" s="168">
        <f t="shared" si="6479"/>
        <v>2</v>
      </c>
      <c r="AHD1164" s="167" t="s">
        <v>67</v>
      </c>
      <c r="AHE1164" s="10">
        <f t="shared" ref="AHE1164" si="7116">AHC1164*1.2</f>
        <v>2.4</v>
      </c>
      <c r="AHF1164" s="10"/>
      <c r="AHG1164" s="219"/>
      <c r="AHH1164" s="167" t="s">
        <v>93</v>
      </c>
      <c r="AHI1164" s="500" t="s">
        <v>458</v>
      </c>
      <c r="AHK1164" s="168"/>
      <c r="AHL1164" s="168">
        <f t="shared" si="6482"/>
        <v>0</v>
      </c>
      <c r="AHM1164" s="167" t="s">
        <v>67</v>
      </c>
      <c r="AHN1164" s="10">
        <f t="shared" ref="AHN1164" si="7117">AHL1164*1.2</f>
        <v>0</v>
      </c>
      <c r="AHO1164" s="10"/>
      <c r="AHP1164" s="219"/>
      <c r="AHQ1164" s="167" t="s">
        <v>93</v>
      </c>
      <c r="AHR1164" s="500" t="s">
        <v>2433</v>
      </c>
      <c r="AHT1164" s="168"/>
      <c r="AHU1164" s="168">
        <f t="shared" si="6485"/>
        <v>2</v>
      </c>
      <c r="AHV1164" s="167" t="s">
        <v>67</v>
      </c>
      <c r="AHW1164" s="10">
        <f t="shared" ref="AHW1164" si="7118">AHU1164*1.2</f>
        <v>2.4</v>
      </c>
      <c r="AHX1164" s="10"/>
      <c r="AHY1164" s="219"/>
      <c r="AHZ1164" s="167" t="s">
        <v>93</v>
      </c>
      <c r="AIA1164" s="500" t="s">
        <v>441</v>
      </c>
      <c r="AIC1164" s="168"/>
      <c r="AID1164" s="168">
        <f t="shared" si="6488"/>
        <v>0</v>
      </c>
      <c r="AIE1164" s="167" t="s">
        <v>67</v>
      </c>
      <c r="AIF1164" s="10">
        <f t="shared" ref="AIF1164" si="7119">AID1164*1.2</f>
        <v>0</v>
      </c>
      <c r="AIG1164" s="10"/>
      <c r="AIH1164" s="219"/>
      <c r="AII1164" s="167" t="s">
        <v>93</v>
      </c>
      <c r="AIJ1164" s="498" t="s">
        <v>1640</v>
      </c>
      <c r="AIL1164" s="168"/>
      <c r="AIM1164" s="168">
        <f t="shared" si="6491"/>
        <v>0</v>
      </c>
      <c r="AIN1164" s="167" t="s">
        <v>67</v>
      </c>
      <c r="AIO1164" s="10">
        <f t="shared" ref="AIO1164" si="7120">AIM1164*1.2</f>
        <v>0</v>
      </c>
      <c r="AIP1164" s="10"/>
      <c r="AIQ1164" s="219"/>
      <c r="AIR1164" s="167" t="s">
        <v>93</v>
      </c>
      <c r="AIS1164" s="500" t="s">
        <v>1704</v>
      </c>
      <c r="AIU1164" s="168"/>
      <c r="AIV1164" s="168">
        <f t="shared" si="6494"/>
        <v>0</v>
      </c>
      <c r="AIW1164" s="167" t="s">
        <v>67</v>
      </c>
      <c r="AIX1164" s="10">
        <f t="shared" ref="AIX1164" si="7121">AIV1164*1.2</f>
        <v>0</v>
      </c>
      <c r="AIY1164" s="10"/>
      <c r="AIZ1164" s="219"/>
      <c r="AJA1164" s="167" t="s">
        <v>93</v>
      </c>
      <c r="AJB1164" s="500" t="s">
        <v>458</v>
      </c>
      <c r="AJD1164" s="168"/>
      <c r="AJE1164" s="168">
        <f t="shared" si="6497"/>
        <v>0</v>
      </c>
      <c r="AJF1164" s="167" t="s">
        <v>67</v>
      </c>
      <c r="AJG1164" s="10">
        <f t="shared" ref="AJG1164" si="7122">AJE1164*1.2</f>
        <v>0</v>
      </c>
      <c r="AJH1164" s="10"/>
      <c r="AJI1164" s="219"/>
      <c r="AJJ1164" s="167" t="s">
        <v>93</v>
      </c>
      <c r="AJK1164" s="500" t="s">
        <v>3052</v>
      </c>
      <c r="AJM1164" s="168"/>
      <c r="AJN1164" s="168">
        <f t="shared" si="6500"/>
        <v>61</v>
      </c>
      <c r="AJO1164" s="167" t="s">
        <v>67</v>
      </c>
      <c r="AJP1164" s="10">
        <f t="shared" ref="AJP1164" si="7123">AJN1164*1.2</f>
        <v>73.2</v>
      </c>
      <c r="AJQ1164" s="10"/>
      <c r="AJR1164" s="219"/>
      <c r="AJS1164" s="167" t="s">
        <v>93</v>
      </c>
      <c r="AJT1164" s="500" t="s">
        <v>1939</v>
      </c>
      <c r="AJV1164" s="168"/>
      <c r="AJW1164" s="168">
        <f t="shared" si="6503"/>
        <v>54</v>
      </c>
      <c r="AJX1164" s="167" t="s">
        <v>67</v>
      </c>
      <c r="AJY1164" s="10">
        <f t="shared" ref="AJY1164" si="7124">AJW1164*1.2</f>
        <v>64.8</v>
      </c>
      <c r="AJZ1164" s="10"/>
      <c r="AKA1164" s="219"/>
      <c r="AKB1164" s="167" t="s">
        <v>93</v>
      </c>
      <c r="AKC1164" s="500" t="s">
        <v>572</v>
      </c>
      <c r="AKE1164" s="168"/>
      <c r="AKF1164" s="168">
        <f t="shared" si="6506"/>
        <v>44</v>
      </c>
      <c r="AKG1164" s="167" t="s">
        <v>67</v>
      </c>
      <c r="AKH1164" s="10">
        <f t="shared" ref="AKH1164" si="7125">AKF1164*1.2</f>
        <v>52.8</v>
      </c>
      <c r="AKI1164" s="10"/>
      <c r="AKJ1164" s="219"/>
      <c r="AKK1164" s="167" t="s">
        <v>93</v>
      </c>
      <c r="AKL1164" s="500" t="s">
        <v>521</v>
      </c>
      <c r="AKN1164" s="168"/>
      <c r="AKO1164" s="168">
        <f t="shared" si="6509"/>
        <v>20</v>
      </c>
      <c r="AKP1164" s="167" t="s">
        <v>67</v>
      </c>
      <c r="AKQ1164" s="10">
        <f t="shared" ref="AKQ1164" si="7126">AKO1164*1.2</f>
        <v>24</v>
      </c>
      <c r="AKR1164" s="10"/>
      <c r="AKS1164" s="219"/>
      <c r="AKT1164" s="167" t="s">
        <v>93</v>
      </c>
      <c r="AKU1164" s="500" t="s">
        <v>2014</v>
      </c>
      <c r="AKW1164" s="168"/>
      <c r="AKX1164" s="168">
        <f t="shared" si="6512"/>
        <v>85</v>
      </c>
      <c r="AKY1164" s="167" t="s">
        <v>67</v>
      </c>
      <c r="AKZ1164" s="10">
        <f t="shared" ref="AKZ1164" si="7127">AKX1164*1.2</f>
        <v>102</v>
      </c>
      <c r="ALA1164" s="10"/>
      <c r="ALB1164" s="219"/>
      <c r="ALC1164" s="167" t="s">
        <v>93</v>
      </c>
      <c r="ALD1164" s="328" t="s">
        <v>2451</v>
      </c>
      <c r="ALF1164" s="168"/>
      <c r="ALG1164" s="168">
        <f t="shared" si="6515"/>
        <v>91</v>
      </c>
      <c r="ALH1164" s="167" t="s">
        <v>67</v>
      </c>
      <c r="ALI1164" s="10">
        <f t="shared" ref="ALI1164" si="7128">ALG1164*1.2</f>
        <v>109.2</v>
      </c>
      <c r="ALJ1164" s="10"/>
      <c r="ALK1164" s="219"/>
      <c r="ALL1164" s="167" t="s">
        <v>93</v>
      </c>
      <c r="ALM1164" s="500" t="s">
        <v>1642</v>
      </c>
      <c r="ALO1164" s="168"/>
      <c r="ALP1164" s="168">
        <f t="shared" si="6518"/>
        <v>19</v>
      </c>
      <c r="ALQ1164" s="167" t="s">
        <v>67</v>
      </c>
      <c r="ALR1164" s="10">
        <f t="shared" ref="ALR1164" si="7129">ALP1164*1.2</f>
        <v>22.8</v>
      </c>
      <c r="ALS1164" s="10"/>
      <c r="ALT1164" s="219"/>
      <c r="ALU1164" s="167" t="s">
        <v>93</v>
      </c>
      <c r="ALV1164" s="500" t="s">
        <v>2002</v>
      </c>
      <c r="ALX1164" s="168"/>
      <c r="ALY1164" s="168">
        <f t="shared" si="6521"/>
        <v>0</v>
      </c>
      <c r="ALZ1164" s="167" t="s">
        <v>67</v>
      </c>
      <c r="AMA1164" s="10">
        <f t="shared" ref="AMA1164" si="7130">ALY1164*1.2</f>
        <v>0</v>
      </c>
      <c r="AMB1164" s="10"/>
      <c r="AMC1164" s="219"/>
      <c r="AMD1164" s="167" t="s">
        <v>93</v>
      </c>
      <c r="AME1164" s="500" t="s">
        <v>2451</v>
      </c>
      <c r="AMG1164" s="168"/>
      <c r="AMH1164" s="168">
        <f t="shared" si="6524"/>
        <v>91</v>
      </c>
      <c r="AMI1164" s="167" t="s">
        <v>67</v>
      </c>
      <c r="AMJ1164" s="10">
        <f t="shared" ref="AMJ1164" si="7131">AMH1164*1.2</f>
        <v>109.2</v>
      </c>
      <c r="AMK1164" s="10"/>
      <c r="AML1164" s="219"/>
      <c r="AMM1164" s="167" t="s">
        <v>93</v>
      </c>
      <c r="AMN1164" s="500" t="s">
        <v>2002</v>
      </c>
      <c r="AMP1164" s="168"/>
      <c r="AMQ1164" s="168">
        <f t="shared" si="6527"/>
        <v>0</v>
      </c>
      <c r="AMR1164" s="167" t="s">
        <v>67</v>
      </c>
      <c r="AMS1164" s="10">
        <f t="shared" ref="AMS1164" si="7132">AMQ1164*1.2</f>
        <v>0</v>
      </c>
      <c r="AMT1164" s="10"/>
      <c r="AMU1164" s="219"/>
      <c r="AMV1164" s="167" t="s">
        <v>93</v>
      </c>
      <c r="AMW1164" s="500" t="s">
        <v>2014</v>
      </c>
      <c r="AMY1164" s="168"/>
      <c r="AMZ1164" s="168">
        <f t="shared" si="6530"/>
        <v>85</v>
      </c>
      <c r="ANA1164" s="167" t="s">
        <v>67</v>
      </c>
      <c r="ANB1164" s="10">
        <f t="shared" ref="ANB1164" si="7133">AMZ1164*1.2</f>
        <v>102</v>
      </c>
      <c r="ANC1164" s="10"/>
      <c r="AND1164" s="219"/>
      <c r="ANE1164" s="167" t="s">
        <v>93</v>
      </c>
      <c r="ANF1164" s="500" t="s">
        <v>2014</v>
      </c>
      <c r="ANH1164" s="168"/>
      <c r="ANI1164" s="168">
        <f t="shared" si="6533"/>
        <v>85</v>
      </c>
      <c r="ANJ1164" s="167" t="s">
        <v>67</v>
      </c>
      <c r="ANK1164" s="10">
        <f t="shared" ref="ANK1164" si="7134">ANI1164*1.2</f>
        <v>102</v>
      </c>
      <c r="ANL1164" s="10"/>
      <c r="ANM1164" s="219"/>
      <c r="ANN1164" s="167" t="s">
        <v>93</v>
      </c>
      <c r="ANO1164" s="500" t="s">
        <v>456</v>
      </c>
      <c r="ANQ1164" s="168"/>
      <c r="ANR1164" s="168">
        <f t="shared" si="6536"/>
        <v>5</v>
      </c>
      <c r="ANS1164" s="167" t="s">
        <v>67</v>
      </c>
      <c r="ANT1164" s="10">
        <f t="shared" ref="ANT1164" si="7135">ANR1164*1.2</f>
        <v>6</v>
      </c>
      <c r="ANU1164" s="10"/>
      <c r="ANV1164" s="219"/>
      <c r="ANW1164" s="167" t="s">
        <v>93</v>
      </c>
      <c r="ANX1164" s="502" t="s">
        <v>456</v>
      </c>
      <c r="ANZ1164" s="168"/>
      <c r="AOA1164" s="168">
        <f t="shared" si="6539"/>
        <v>5</v>
      </c>
      <c r="AOB1164" s="167" t="s">
        <v>67</v>
      </c>
      <c r="AOC1164" s="10">
        <f t="shared" ref="AOC1164" si="7136">AOA1164*1.2</f>
        <v>6</v>
      </c>
      <c r="AOD1164" s="10"/>
      <c r="AOE1164" s="219"/>
      <c r="AOF1164" s="167" t="s">
        <v>93</v>
      </c>
      <c r="AOG1164" s="500" t="s">
        <v>521</v>
      </c>
      <c r="AOI1164" s="168"/>
      <c r="AOJ1164" s="168">
        <f t="shared" si="6542"/>
        <v>20</v>
      </c>
      <c r="AOK1164" s="167" t="s">
        <v>67</v>
      </c>
      <c r="AOL1164" s="10">
        <f t="shared" ref="AOL1164" si="7137">AOJ1164*1.2</f>
        <v>24</v>
      </c>
      <c r="AOM1164" s="10"/>
      <c r="AON1164" s="219"/>
      <c r="AOO1164" s="167" t="s">
        <v>93</v>
      </c>
      <c r="AOP1164" s="498" t="s">
        <v>456</v>
      </c>
      <c r="AOR1164" s="168"/>
      <c r="AOS1164" s="168">
        <f t="shared" si="6545"/>
        <v>5</v>
      </c>
      <c r="AOT1164" s="167" t="s">
        <v>67</v>
      </c>
      <c r="AOU1164" s="10">
        <f t="shared" ref="AOU1164" si="7138">AOS1164*1.2</f>
        <v>6</v>
      </c>
      <c r="AOV1164" s="10"/>
      <c r="AOW1164" s="219"/>
      <c r="AOX1164" s="167" t="s">
        <v>93</v>
      </c>
      <c r="AOY1164" s="500" t="s">
        <v>908</v>
      </c>
      <c r="APA1164" s="168"/>
      <c r="APB1164" s="168">
        <f t="shared" si="6548"/>
        <v>0</v>
      </c>
      <c r="APC1164" s="167" t="s">
        <v>67</v>
      </c>
      <c r="APD1164" s="10">
        <f t="shared" ref="APD1164" si="7139">APB1164*1.2</f>
        <v>0</v>
      </c>
      <c r="APE1164" s="10"/>
      <c r="APF1164" s="219"/>
      <c r="APG1164" s="167" t="s">
        <v>93</v>
      </c>
      <c r="APH1164" s="500" t="s">
        <v>422</v>
      </c>
      <c r="APJ1164" s="168"/>
      <c r="APK1164" s="168">
        <f t="shared" si="6551"/>
        <v>0</v>
      </c>
      <c r="APL1164" s="167" t="s">
        <v>67</v>
      </c>
      <c r="APM1164" s="10">
        <f t="shared" ref="APM1164" si="7140">APK1164*1.2</f>
        <v>0</v>
      </c>
      <c r="APN1164" s="10"/>
      <c r="APO1164" s="219"/>
      <c r="APP1164" s="167" t="s">
        <v>93</v>
      </c>
      <c r="APQ1164" s="500" t="s">
        <v>441</v>
      </c>
      <c r="APS1164" s="168"/>
      <c r="APT1164" s="168">
        <f t="shared" si="6554"/>
        <v>0</v>
      </c>
      <c r="APU1164" s="167" t="s">
        <v>67</v>
      </c>
      <c r="APV1164" s="10">
        <f t="shared" ref="APV1164" si="7141">APT1164*1.2</f>
        <v>0</v>
      </c>
      <c r="APW1164" s="10"/>
      <c r="APX1164" s="219"/>
      <c r="APY1164" s="167" t="s">
        <v>93</v>
      </c>
      <c r="APZ1164" s="500" t="s">
        <v>1939</v>
      </c>
      <c r="AQB1164" s="168"/>
      <c r="AQC1164" s="168">
        <f t="shared" si="6557"/>
        <v>54</v>
      </c>
      <c r="AQD1164" s="167" t="s">
        <v>67</v>
      </c>
      <c r="AQE1164" s="10">
        <f t="shared" ref="AQE1164" si="7142">AQC1164*1.2</f>
        <v>64.8</v>
      </c>
      <c r="AQF1164" s="10"/>
      <c r="AQG1164" s="219"/>
      <c r="AQH1164" s="167" t="s">
        <v>93</v>
      </c>
      <c r="AQI1164" s="500" t="s">
        <v>441</v>
      </c>
      <c r="AQK1164" s="168"/>
      <c r="AQL1164" s="168">
        <f t="shared" si="6560"/>
        <v>0</v>
      </c>
      <c r="AQM1164" s="167" t="s">
        <v>67</v>
      </c>
      <c r="AQN1164" s="10">
        <f t="shared" ref="AQN1164" si="7143">AQL1164*1.2</f>
        <v>0</v>
      </c>
      <c r="AQO1164" s="10"/>
      <c r="AQP1164" s="219"/>
      <c r="AQQ1164" s="167" t="s">
        <v>93</v>
      </c>
      <c r="AQR1164" s="500" t="s">
        <v>522</v>
      </c>
      <c r="AQT1164" s="168"/>
      <c r="AQU1164" s="168">
        <f t="shared" si="6563"/>
        <v>0</v>
      </c>
      <c r="AQV1164" s="167" t="s">
        <v>67</v>
      </c>
      <c r="AQW1164" s="10">
        <f t="shared" ref="AQW1164" si="7144">AQU1164*1.2</f>
        <v>0</v>
      </c>
      <c r="AQX1164" s="10"/>
      <c r="AQY1164" s="219"/>
      <c r="AQZ1164" s="167" t="s">
        <v>93</v>
      </c>
      <c r="ARA1164" s="500" t="s">
        <v>2451</v>
      </c>
      <c r="ARC1164" s="168"/>
      <c r="ARD1164" s="168">
        <f t="shared" si="6566"/>
        <v>91</v>
      </c>
      <c r="ARE1164" s="167" t="s">
        <v>67</v>
      </c>
      <c r="ARF1164" s="10">
        <f t="shared" ref="ARF1164" si="7145">ARD1164*1.2</f>
        <v>109.2</v>
      </c>
      <c r="ARG1164" s="10"/>
      <c r="ARH1164" s="219"/>
      <c r="ARI1164" s="167" t="s">
        <v>93</v>
      </c>
      <c r="ARJ1164" s="500" t="s">
        <v>1939</v>
      </c>
      <c r="ARL1164" s="168"/>
      <c r="ARM1164" s="168">
        <f t="shared" si="6569"/>
        <v>54</v>
      </c>
      <c r="ARN1164" s="167" t="s">
        <v>67</v>
      </c>
      <c r="ARO1164" s="10">
        <f t="shared" ref="ARO1164" si="7146">ARM1164*1.2</f>
        <v>64.8</v>
      </c>
      <c r="ARP1164" s="10"/>
      <c r="ARQ1164" s="219"/>
      <c r="ARR1164" s="167" t="s">
        <v>93</v>
      </c>
      <c r="ARS1164" s="328" t="s">
        <v>506</v>
      </c>
      <c r="ARU1164" s="168"/>
      <c r="ARV1164" s="168">
        <f t="shared" si="6572"/>
        <v>20</v>
      </c>
      <c r="ARW1164" s="167" t="s">
        <v>67</v>
      </c>
      <c r="ARX1164" s="10">
        <f t="shared" ref="ARX1164" si="7147">ARV1164*1.2</f>
        <v>24</v>
      </c>
      <c r="ARY1164" s="10"/>
      <c r="ARZ1164" s="219"/>
      <c r="ASA1164" s="167" t="s">
        <v>93</v>
      </c>
      <c r="ASB1164" s="500" t="s">
        <v>454</v>
      </c>
      <c r="ASD1164" s="168"/>
      <c r="ASE1164" s="168">
        <f t="shared" si="6575"/>
        <v>51</v>
      </c>
      <c r="ASF1164" s="167" t="s">
        <v>67</v>
      </c>
      <c r="ASG1164" s="10">
        <f t="shared" ref="ASG1164" si="7148">ASE1164*1.2</f>
        <v>61.199999999999996</v>
      </c>
      <c r="ASH1164" s="10"/>
      <c r="ASI1164" s="219"/>
      <c r="ASJ1164" s="167" t="s">
        <v>93</v>
      </c>
      <c r="ASK1164" s="500" t="s">
        <v>1939</v>
      </c>
      <c r="ASM1164" s="168"/>
      <c r="ASN1164" s="168">
        <f t="shared" si="6578"/>
        <v>54</v>
      </c>
      <c r="ASO1164" s="167" t="s">
        <v>67</v>
      </c>
      <c r="ASP1164" s="10">
        <f t="shared" ref="ASP1164" si="7149">ASN1164*1.2</f>
        <v>64.8</v>
      </c>
      <c r="ASQ1164" s="10"/>
      <c r="ASR1164" s="219"/>
      <c r="ASS1164" s="167" t="s">
        <v>93</v>
      </c>
      <c r="AST1164" s="500" t="s">
        <v>456</v>
      </c>
      <c r="ASV1164" s="168"/>
      <c r="ASW1164" s="168">
        <f t="shared" si="6581"/>
        <v>5</v>
      </c>
      <c r="ASX1164" s="167" t="s">
        <v>67</v>
      </c>
      <c r="ASY1164" s="10">
        <f t="shared" ref="ASY1164" si="7150">ASW1164*1.2</f>
        <v>6</v>
      </c>
      <c r="ASZ1164" s="10"/>
      <c r="ATA1164" s="219"/>
      <c r="ATB1164" s="167" t="s">
        <v>93</v>
      </c>
      <c r="ATC1164" s="500" t="s">
        <v>2014</v>
      </c>
      <c r="ATE1164" s="168"/>
      <c r="ATF1164" s="168">
        <f t="shared" si="6584"/>
        <v>85</v>
      </c>
      <c r="ATG1164" s="167" t="s">
        <v>67</v>
      </c>
      <c r="ATH1164" s="10">
        <f t="shared" ref="ATH1164" si="7151">ATF1164*1.2</f>
        <v>102</v>
      </c>
      <c r="ATI1164" s="10"/>
      <c r="ATJ1164" s="219"/>
      <c r="ATK1164" s="167" t="s">
        <v>93</v>
      </c>
      <c r="ATL1164" s="500" t="s">
        <v>2014</v>
      </c>
      <c r="ATN1164" s="168"/>
      <c r="ATO1164" s="168">
        <f t="shared" si="6587"/>
        <v>85</v>
      </c>
      <c r="ATP1164" s="167" t="s">
        <v>67</v>
      </c>
      <c r="ATQ1164" s="10">
        <f t="shared" ref="ATQ1164" si="7152">ATO1164*1.2</f>
        <v>102</v>
      </c>
      <c r="ATR1164" s="10"/>
      <c r="ATS1164" s="219"/>
      <c r="ATT1164" s="167" t="s">
        <v>93</v>
      </c>
      <c r="ATU1164" s="500" t="s">
        <v>908</v>
      </c>
      <c r="ATW1164" s="168"/>
      <c r="ATX1164" s="168">
        <f t="shared" si="6590"/>
        <v>0</v>
      </c>
      <c r="ATY1164" s="167" t="s">
        <v>67</v>
      </c>
      <c r="ATZ1164" s="10">
        <f t="shared" ref="ATZ1164" si="7153">ATX1164*1.2</f>
        <v>0</v>
      </c>
      <c r="AUA1164" s="10"/>
      <c r="AUB1164" s="219"/>
      <c r="AUC1164" s="167" t="s">
        <v>93</v>
      </c>
      <c r="AUD1164" s="500" t="s">
        <v>1644</v>
      </c>
      <c r="AUF1164" s="168"/>
      <c r="AUG1164" s="168">
        <f t="shared" si="6593"/>
        <v>17</v>
      </c>
      <c r="AUH1164" s="167" t="s">
        <v>67</v>
      </c>
      <c r="AUI1164" s="10">
        <f t="shared" ref="AUI1164" si="7154">AUG1164*1.2</f>
        <v>20.399999999999999</v>
      </c>
      <c r="AUJ1164" s="10"/>
      <c r="AUK1164" s="219"/>
      <c r="AUL1164" s="167" t="s">
        <v>93</v>
      </c>
      <c r="AUM1164" s="500" t="s">
        <v>450</v>
      </c>
      <c r="AUO1164" s="168"/>
      <c r="AUP1164" s="168">
        <f t="shared" si="6596"/>
        <v>6</v>
      </c>
      <c r="AUQ1164" s="167" t="s">
        <v>67</v>
      </c>
      <c r="AUR1164" s="10">
        <f t="shared" ref="AUR1164" si="7155">AUP1164*1.2</f>
        <v>7.1999999999999993</v>
      </c>
      <c r="AUS1164" s="10"/>
      <c r="AUT1164" s="219"/>
      <c r="AUU1164" s="167" t="s">
        <v>93</v>
      </c>
      <c r="AUV1164" s="500" t="s">
        <v>456</v>
      </c>
      <c r="AUX1164" s="168"/>
      <c r="AUY1164" s="168">
        <f t="shared" si="6599"/>
        <v>5</v>
      </c>
      <c r="AUZ1164" s="167" t="s">
        <v>67</v>
      </c>
      <c r="AVA1164" s="10">
        <f t="shared" ref="AVA1164" si="7156">AUY1164*1.2</f>
        <v>6</v>
      </c>
      <c r="AVB1164" s="10"/>
      <c r="AVC1164" s="219"/>
      <c r="AVD1164" s="167" t="s">
        <v>93</v>
      </c>
      <c r="AVE1164" s="500" t="s">
        <v>454</v>
      </c>
      <c r="AVG1164" s="168"/>
      <c r="AVH1164" s="168">
        <f t="shared" si="6602"/>
        <v>51</v>
      </c>
      <c r="AVI1164" s="167" t="s">
        <v>67</v>
      </c>
      <c r="AVJ1164" s="10">
        <f t="shared" ref="AVJ1164" si="7157">AVH1164*1.2</f>
        <v>61.199999999999996</v>
      </c>
      <c r="AVK1164" s="10"/>
      <c r="AVL1164" s="219"/>
      <c r="AVM1164" s="167" t="s">
        <v>93</v>
      </c>
      <c r="AVN1164" s="328" t="s">
        <v>454</v>
      </c>
      <c r="AVP1164" s="168"/>
      <c r="AVQ1164" s="168">
        <f t="shared" si="6605"/>
        <v>51</v>
      </c>
      <c r="AVR1164" s="167" t="s">
        <v>67</v>
      </c>
      <c r="AVS1164" s="10">
        <f t="shared" ref="AVS1164" si="7158">AVQ1164*1.2</f>
        <v>61.199999999999996</v>
      </c>
      <c r="AVT1164" s="10"/>
      <c r="AVU1164" s="219"/>
      <c r="AVV1164" s="167" t="s">
        <v>93</v>
      </c>
      <c r="AVW1164" s="500" t="s">
        <v>1868</v>
      </c>
      <c r="AVY1164" s="168"/>
      <c r="AVZ1164" s="168">
        <f t="shared" si="6608"/>
        <v>37</v>
      </c>
      <c r="AWA1164" s="167" t="s">
        <v>67</v>
      </c>
      <c r="AWB1164" s="10">
        <f t="shared" ref="AWB1164" si="7159">AVZ1164*1.2</f>
        <v>44.4</v>
      </c>
      <c r="AWC1164" s="10"/>
      <c r="AWD1164" s="219"/>
      <c r="AWE1164" s="167" t="s">
        <v>93</v>
      </c>
      <c r="AWF1164" s="500" t="s">
        <v>2014</v>
      </c>
      <c r="AWH1164" s="168"/>
      <c r="AWI1164" s="168">
        <f t="shared" si="6611"/>
        <v>85</v>
      </c>
      <c r="AWJ1164" s="167" t="s">
        <v>67</v>
      </c>
      <c r="AWK1164" s="10">
        <f t="shared" ref="AWK1164" si="7160">AWI1164*1.2</f>
        <v>102</v>
      </c>
      <c r="AWL1164" s="10"/>
      <c r="AWM1164" s="219"/>
      <c r="AWN1164" s="167" t="s">
        <v>93</v>
      </c>
      <c r="AWO1164" s="500" t="s">
        <v>441</v>
      </c>
      <c r="AWQ1164" s="168"/>
      <c r="AWR1164" s="168">
        <f t="shared" si="6614"/>
        <v>0</v>
      </c>
      <c r="AWS1164" s="167" t="s">
        <v>67</v>
      </c>
      <c r="AWT1164" s="10">
        <f t="shared" ref="AWT1164" si="7161">AWR1164*1.2</f>
        <v>0</v>
      </c>
      <c r="AWU1164" s="10"/>
      <c r="AWV1164" s="219"/>
      <c r="AWW1164" s="167" t="s">
        <v>93</v>
      </c>
      <c r="AWX1164" s="500" t="s">
        <v>1868</v>
      </c>
      <c r="AWZ1164" s="168"/>
      <c r="AXA1164" s="168">
        <f t="shared" si="6617"/>
        <v>37</v>
      </c>
      <c r="AXB1164" s="167" t="s">
        <v>67</v>
      </c>
      <c r="AXC1164" s="10">
        <f t="shared" ref="AXC1164" si="7162">AXA1164*1.2</f>
        <v>44.4</v>
      </c>
      <c r="AXD1164" s="10"/>
      <c r="AXE1164" s="219"/>
      <c r="AXF1164" s="167" t="s">
        <v>93</v>
      </c>
      <c r="AXG1164" s="498" t="s">
        <v>2379</v>
      </c>
      <c r="AXI1164" s="168"/>
      <c r="AXJ1164" s="168">
        <f t="shared" si="6620"/>
        <v>0</v>
      </c>
      <c r="AXK1164" s="167" t="s">
        <v>67</v>
      </c>
      <c r="AXL1164" s="10">
        <f t="shared" ref="AXL1164" si="7163">AXJ1164*1.2</f>
        <v>0</v>
      </c>
      <c r="AXM1164" s="10"/>
      <c r="AXN1164" s="219"/>
      <c r="AXO1164" s="167" t="s">
        <v>93</v>
      </c>
      <c r="AXP1164" s="500" t="s">
        <v>441</v>
      </c>
      <c r="AXR1164" s="168"/>
      <c r="AXS1164" s="168">
        <f t="shared" si="6623"/>
        <v>0</v>
      </c>
      <c r="AXT1164" s="167" t="s">
        <v>67</v>
      </c>
      <c r="AXU1164" s="10">
        <f t="shared" ref="AXU1164" si="7164">AXS1164*1.2</f>
        <v>0</v>
      </c>
      <c r="AXV1164" s="10"/>
      <c r="AXW1164" s="219"/>
      <c r="AXX1164" s="167" t="s">
        <v>93</v>
      </c>
      <c r="AXY1164" s="500" t="s">
        <v>3289</v>
      </c>
      <c r="AYA1164" s="168"/>
      <c r="AYB1164" s="168">
        <f t="shared" si="6626"/>
        <v>0</v>
      </c>
      <c r="AYC1164" s="167" t="s">
        <v>67</v>
      </c>
      <c r="AYD1164" s="10">
        <f t="shared" ref="AYD1164" si="7165">AYB1164*1.2</f>
        <v>0</v>
      </c>
      <c r="AYE1164" s="10"/>
      <c r="AYF1164" s="219"/>
      <c r="AYG1164" s="167" t="s">
        <v>93</v>
      </c>
      <c r="AYH1164" s="500" t="s">
        <v>1640</v>
      </c>
      <c r="AYJ1164" s="168"/>
      <c r="AYK1164" s="168">
        <f t="shared" si="6629"/>
        <v>0</v>
      </c>
      <c r="AYL1164" s="167" t="s">
        <v>67</v>
      </c>
      <c r="AYM1164" s="10">
        <f t="shared" ref="AYM1164" si="7166">AYK1164*1.2</f>
        <v>0</v>
      </c>
      <c r="AYN1164" s="10"/>
      <c r="AYO1164" s="219"/>
      <c r="AYP1164" s="167" t="s">
        <v>93</v>
      </c>
      <c r="AYQ1164" s="500" t="s">
        <v>1985</v>
      </c>
      <c r="AYS1164" s="168"/>
      <c r="AYT1164" s="168">
        <f t="shared" si="6632"/>
        <v>0</v>
      </c>
      <c r="AYU1164" s="167" t="s">
        <v>67</v>
      </c>
      <c r="AYV1164" s="10">
        <f t="shared" ref="AYV1164" si="7167">AYT1164*1.2</f>
        <v>0</v>
      </c>
      <c r="AYW1164" s="10"/>
      <c r="AYX1164" s="219"/>
      <c r="AYY1164" s="167" t="s">
        <v>93</v>
      </c>
      <c r="AYZ1164" s="498" t="s">
        <v>1939</v>
      </c>
      <c r="AZB1164" s="168"/>
      <c r="AZC1164" s="168">
        <f t="shared" si="6635"/>
        <v>54</v>
      </c>
      <c r="AZD1164" s="167" t="s">
        <v>67</v>
      </c>
      <c r="AZE1164" s="10">
        <f t="shared" ref="AZE1164" si="7168">AZC1164*1.2</f>
        <v>64.8</v>
      </c>
      <c r="AZF1164" s="10"/>
      <c r="AZG1164" s="219"/>
      <c r="AZH1164" s="167" t="s">
        <v>93</v>
      </c>
      <c r="AZI1164" s="500" t="s">
        <v>800</v>
      </c>
      <c r="AZK1164" s="168"/>
      <c r="AZL1164" s="168">
        <f t="shared" si="6638"/>
        <v>1</v>
      </c>
      <c r="AZM1164" s="167" t="s">
        <v>67</v>
      </c>
      <c r="AZN1164" s="10">
        <f t="shared" ref="AZN1164" si="7169">AZL1164*1.2</f>
        <v>1.2</v>
      </c>
      <c r="AZO1164" s="10"/>
      <c r="AZP1164" s="219"/>
      <c r="AZQ1164" s="167" t="s">
        <v>93</v>
      </c>
      <c r="AZR1164" s="500" t="s">
        <v>1868</v>
      </c>
      <c r="AZT1164" s="168"/>
      <c r="AZU1164" s="168">
        <f t="shared" si="6641"/>
        <v>37</v>
      </c>
      <c r="AZV1164" s="167" t="s">
        <v>67</v>
      </c>
      <c r="AZW1164" s="10">
        <f t="shared" ref="AZW1164" si="7170">AZU1164*1.2</f>
        <v>44.4</v>
      </c>
      <c r="AZX1164" s="10"/>
      <c r="AZY1164" s="219"/>
      <c r="AZZ1164" s="167" t="s">
        <v>93</v>
      </c>
      <c r="BAA1164" s="500" t="s">
        <v>2002</v>
      </c>
      <c r="BAC1164" s="168"/>
      <c r="BAD1164" s="168">
        <f t="shared" si="6644"/>
        <v>0</v>
      </c>
      <c r="BAE1164" s="167" t="s">
        <v>67</v>
      </c>
      <c r="BAF1164" s="10">
        <f t="shared" ref="BAF1164" si="7171">BAD1164*1.2</f>
        <v>0</v>
      </c>
      <c r="BAG1164" s="10"/>
      <c r="BAH1164" s="219"/>
      <c r="BAI1164" s="167" t="s">
        <v>93</v>
      </c>
      <c r="BAJ1164" s="500" t="s">
        <v>1985</v>
      </c>
      <c r="BAL1164" s="168"/>
      <c r="BAM1164" s="168">
        <f t="shared" si="6647"/>
        <v>0</v>
      </c>
      <c r="BAN1164" s="167" t="s">
        <v>67</v>
      </c>
      <c r="BAO1164" s="10">
        <f t="shared" ref="BAO1164" si="7172">BAM1164*1.2</f>
        <v>0</v>
      </c>
      <c r="BAP1164" s="10"/>
      <c r="BAQ1164" s="219"/>
      <c r="BAR1164" s="167" t="s">
        <v>93</v>
      </c>
      <c r="BAS1164" s="500" t="s">
        <v>506</v>
      </c>
      <c r="BAU1164" s="168"/>
      <c r="BAV1164" s="168">
        <f t="shared" si="6650"/>
        <v>20</v>
      </c>
      <c r="BAW1164" s="167" t="s">
        <v>67</v>
      </c>
      <c r="BAX1164" s="10">
        <f t="shared" ref="BAX1164" si="7173">BAV1164*1.2</f>
        <v>24</v>
      </c>
      <c r="BAY1164" s="10"/>
      <c r="BAZ1164" s="219"/>
      <c r="BBA1164" s="167" t="s">
        <v>93</v>
      </c>
      <c r="BBB1164" s="500" t="s">
        <v>422</v>
      </c>
      <c r="BBD1164" s="168"/>
      <c r="BBE1164" s="168">
        <f t="shared" si="6653"/>
        <v>0</v>
      </c>
      <c r="BBF1164" s="167" t="s">
        <v>67</v>
      </c>
      <c r="BBG1164" s="10">
        <f t="shared" ref="BBG1164" si="7174">BBE1164*1.2</f>
        <v>0</v>
      </c>
      <c r="BBH1164" s="10"/>
      <c r="BBI1164" s="219"/>
      <c r="BBJ1164" s="167" t="s">
        <v>93</v>
      </c>
      <c r="BBK1164" s="500" t="s">
        <v>1640</v>
      </c>
      <c r="BBM1164" s="168"/>
      <c r="BBN1164" s="168">
        <f t="shared" si="6656"/>
        <v>0</v>
      </c>
      <c r="BBO1164" s="167" t="s">
        <v>67</v>
      </c>
      <c r="BBP1164" s="10">
        <f t="shared" ref="BBP1164" si="7175">BBN1164*1.2</f>
        <v>0</v>
      </c>
      <c r="BBQ1164" s="10"/>
      <c r="BBR1164" s="219"/>
      <c r="BBS1164" s="167" t="s">
        <v>93</v>
      </c>
      <c r="BBT1164" s="500" t="s">
        <v>1704</v>
      </c>
      <c r="BBV1164" s="168"/>
      <c r="BBW1164" s="168">
        <f t="shared" si="6659"/>
        <v>0</v>
      </c>
      <c r="BBX1164" s="167" t="s">
        <v>67</v>
      </c>
      <c r="BBY1164" s="10">
        <f t="shared" ref="BBY1164" si="7176">BBW1164*1.2</f>
        <v>0</v>
      </c>
      <c r="BBZ1164" s="10"/>
      <c r="BCA1164" s="219"/>
      <c r="BCB1164" s="167" t="s">
        <v>93</v>
      </c>
      <c r="BCC1164" s="328" t="s">
        <v>2014</v>
      </c>
      <c r="BCE1164" s="168"/>
      <c r="BCF1164" s="168">
        <f t="shared" si="6662"/>
        <v>85</v>
      </c>
      <c r="BCG1164" s="167" t="s">
        <v>67</v>
      </c>
      <c r="BCH1164" s="10">
        <f t="shared" ref="BCH1164" si="7177">BCF1164*1.2</f>
        <v>102</v>
      </c>
      <c r="BCI1164" s="10"/>
      <c r="BCJ1164" s="219"/>
      <c r="BCK1164" s="167" t="s">
        <v>93</v>
      </c>
      <c r="BCL1164" s="500" t="s">
        <v>1939</v>
      </c>
      <c r="BCN1164" s="168"/>
      <c r="BCO1164" s="168">
        <f t="shared" si="6665"/>
        <v>54</v>
      </c>
      <c r="BCP1164" s="167" t="s">
        <v>67</v>
      </c>
      <c r="BCQ1164" s="10">
        <f t="shared" ref="BCQ1164" si="7178">BCO1164*1.2</f>
        <v>64.8</v>
      </c>
      <c r="BCR1164" s="10"/>
      <c r="BCS1164" s="219"/>
      <c r="BCT1164" s="167" t="s">
        <v>93</v>
      </c>
      <c r="BCU1164" s="500" t="s">
        <v>422</v>
      </c>
      <c r="BCW1164" s="168"/>
      <c r="BCX1164" s="168">
        <f t="shared" si="6668"/>
        <v>0</v>
      </c>
      <c r="BCY1164" s="167" t="s">
        <v>67</v>
      </c>
      <c r="BCZ1164" s="10">
        <f t="shared" ref="BCZ1164" si="7179">BCX1164*1.2</f>
        <v>0</v>
      </c>
      <c r="BDA1164" s="10"/>
      <c r="BDB1164" s="219"/>
      <c r="BDC1164" s="167" t="s">
        <v>93</v>
      </c>
      <c r="BDD1164" s="500" t="s">
        <v>583</v>
      </c>
      <c r="BDF1164" s="168"/>
      <c r="BDG1164" s="168">
        <f t="shared" si="6671"/>
        <v>9</v>
      </c>
      <c r="BDH1164" s="167" t="s">
        <v>67</v>
      </c>
      <c r="BDI1164" s="10">
        <f t="shared" ref="BDI1164" si="7180">BDG1164*1.2</f>
        <v>10.799999999999999</v>
      </c>
      <c r="BDJ1164" s="10"/>
      <c r="BDK1164" s="219"/>
      <c r="BDL1164" s="167" t="s">
        <v>93</v>
      </c>
      <c r="BDM1164" s="328" t="s">
        <v>1640</v>
      </c>
      <c r="BDO1164" s="168"/>
      <c r="BDP1164" s="168">
        <f t="shared" si="6674"/>
        <v>0</v>
      </c>
      <c r="BDQ1164" s="167" t="s">
        <v>67</v>
      </c>
      <c r="BDR1164" s="10">
        <f t="shared" ref="BDR1164" si="7181">BDP1164*1.2</f>
        <v>0</v>
      </c>
      <c r="BDS1164" s="10"/>
      <c r="BDT1164" s="219"/>
      <c r="BDU1164" s="167" t="s">
        <v>93</v>
      </c>
      <c r="BDV1164" s="500" t="s">
        <v>908</v>
      </c>
      <c r="BDX1164" s="168"/>
      <c r="BDY1164" s="168">
        <f t="shared" si="6677"/>
        <v>0</v>
      </c>
      <c r="BDZ1164" s="167" t="s">
        <v>67</v>
      </c>
      <c r="BEA1164" s="10">
        <f t="shared" ref="BEA1164" si="7182">BDY1164*1.2</f>
        <v>0</v>
      </c>
      <c r="BEB1164" s="10"/>
      <c r="BEC1164" s="219"/>
      <c r="BED1164" s="167" t="s">
        <v>93</v>
      </c>
      <c r="BEE1164" s="498" t="s">
        <v>2014</v>
      </c>
      <c r="BEG1164" s="168"/>
      <c r="BEH1164" s="168">
        <f t="shared" si="6680"/>
        <v>85</v>
      </c>
      <c r="BEI1164" s="167" t="s">
        <v>67</v>
      </c>
      <c r="BEJ1164" s="10">
        <f t="shared" ref="BEJ1164" si="7183">BEH1164*1.2</f>
        <v>102</v>
      </c>
      <c r="BEK1164" s="10"/>
      <c r="BEL1164" s="219"/>
      <c r="BEM1164" s="167" t="s">
        <v>93</v>
      </c>
      <c r="BEN1164" s="498" t="s">
        <v>2014</v>
      </c>
      <c r="BEP1164" s="168"/>
      <c r="BEQ1164" s="168">
        <f t="shared" si="6683"/>
        <v>85</v>
      </c>
      <c r="BER1164" s="167" t="s">
        <v>67</v>
      </c>
      <c r="BES1164" s="10">
        <f t="shared" ref="BES1164" si="7184">BEQ1164*1.2</f>
        <v>102</v>
      </c>
      <c r="BET1164" s="10"/>
      <c r="BEU1164" s="219"/>
      <c r="BEV1164" s="167" t="s">
        <v>93</v>
      </c>
      <c r="BEW1164" s="500" t="s">
        <v>908</v>
      </c>
      <c r="BEY1164" s="168"/>
      <c r="BEZ1164" s="168">
        <f t="shared" si="6686"/>
        <v>0</v>
      </c>
      <c r="BFA1164" s="167" t="s">
        <v>67</v>
      </c>
      <c r="BFB1164" s="10">
        <f t="shared" ref="BFB1164" si="7185">BEZ1164*1.2</f>
        <v>0</v>
      </c>
      <c r="BFC1164" s="10"/>
      <c r="BFD1164" s="219"/>
      <c r="BFE1164" s="167"/>
      <c r="BFF1164" s="327"/>
      <c r="BFH1164" s="168"/>
      <c r="BFI1164" s="168"/>
      <c r="BFJ1164" s="167"/>
      <c r="BFK1164" s="10"/>
      <c r="BFL1164" s="10"/>
      <c r="BFN1164" s="167"/>
      <c r="BFO1164" s="327"/>
      <c r="BFQ1164" s="168"/>
      <c r="BFR1164" s="168"/>
      <c r="BFS1164" s="167"/>
      <c r="BFT1164" s="10"/>
      <c r="BFU1164" s="10"/>
      <c r="BFW1164" s="167"/>
      <c r="BFX1164" s="328"/>
      <c r="BFZ1164" s="168"/>
      <c r="BGA1164" s="168"/>
      <c r="BGB1164" s="167"/>
      <c r="BGC1164" s="10"/>
      <c r="BGD1164" s="10"/>
      <c r="BGF1164" s="167"/>
      <c r="BGG1164" s="327"/>
      <c r="BGI1164" s="168"/>
      <c r="BGJ1164" s="168"/>
      <c r="BGK1164" s="167"/>
      <c r="BGL1164" s="10"/>
      <c r="BGM1164" s="10"/>
      <c r="BGO1164" s="167"/>
      <c r="BGP1164" s="328"/>
      <c r="BGR1164" s="168"/>
      <c r="BGS1164" s="168"/>
      <c r="BGT1164" s="167"/>
      <c r="BGU1164" s="10"/>
      <c r="BGV1164" s="10"/>
      <c r="BGX1164" s="167"/>
      <c r="BGY1164" s="327"/>
      <c r="BHA1164" s="168"/>
      <c r="BHB1164" s="168"/>
      <c r="BHC1164" s="167"/>
      <c r="BHD1164" s="10"/>
      <c r="BHE1164" s="10"/>
    </row>
    <row r="1165" spans="1:1565" s="14" customFormat="1" ht="15">
      <c r="A1165" s="167" t="s">
        <v>94</v>
      </c>
      <c r="B1165" s="325" t="s">
        <v>2451</v>
      </c>
      <c r="D1165" s="168"/>
      <c r="E1165" s="168">
        <f>VLOOKUP(B1165,$A$1213:$F$2274,6,FALSE)</f>
        <v>91</v>
      </c>
      <c r="F1165" s="167" t="s">
        <v>69</v>
      </c>
      <c r="G1165" s="10">
        <f>E1165*1.1</f>
        <v>100.10000000000001</v>
      </c>
      <c r="H1165" s="10"/>
      <c r="I1165" s="219"/>
      <c r="J1165" s="167" t="s">
        <v>94</v>
      </c>
      <c r="K1165" s="325" t="s">
        <v>422</v>
      </c>
      <c r="M1165" s="168"/>
      <c r="N1165" s="168">
        <f>VLOOKUP(K1165,$A$1213:$F$2274,6,FALSE)</f>
        <v>0</v>
      </c>
      <c r="O1165" s="167" t="s">
        <v>69</v>
      </c>
      <c r="P1165" s="10">
        <f>N1165*1.1</f>
        <v>0</v>
      </c>
      <c r="Q1165" s="10"/>
      <c r="R1165" s="219"/>
      <c r="S1165" s="167" t="s">
        <v>94</v>
      </c>
      <c r="T1165" s="325" t="s">
        <v>2433</v>
      </c>
      <c r="V1165" s="168"/>
      <c r="W1165" s="168">
        <f t="shared" si="6191"/>
        <v>2</v>
      </c>
      <c r="X1165" s="167" t="s">
        <v>69</v>
      </c>
      <c r="Y1165" s="10">
        <f t="shared" ref="Y1165" si="7186">W1165*1.1</f>
        <v>2.2000000000000002</v>
      </c>
      <c r="Z1165" s="10"/>
      <c r="AA1165" s="219"/>
      <c r="AB1165" s="167" t="s">
        <v>94</v>
      </c>
      <c r="AC1165" s="325" t="s">
        <v>1939</v>
      </c>
      <c r="AE1165" s="168"/>
      <c r="AF1165" s="168">
        <f t="shared" si="6194"/>
        <v>54</v>
      </c>
      <c r="AG1165" s="167" t="s">
        <v>69</v>
      </c>
      <c r="AH1165" s="10">
        <f t="shared" ref="AH1165" si="7187">AF1165*1.1</f>
        <v>59.400000000000006</v>
      </c>
      <c r="AI1165" s="10"/>
      <c r="AJ1165" s="219"/>
      <c r="AK1165" s="167" t="s">
        <v>94</v>
      </c>
      <c r="AL1165" s="498" t="s">
        <v>2014</v>
      </c>
      <c r="AN1165" s="168"/>
      <c r="AO1165" s="168">
        <f t="shared" si="6197"/>
        <v>85</v>
      </c>
      <c r="AP1165" s="167" t="s">
        <v>69</v>
      </c>
      <c r="AQ1165" s="10">
        <f t="shared" ref="AQ1165" si="7188">AO1165*1.1</f>
        <v>93.500000000000014</v>
      </c>
      <c r="AR1165" s="10"/>
      <c r="AS1165" s="219"/>
      <c r="AT1165" s="167" t="s">
        <v>94</v>
      </c>
      <c r="AU1165" s="325" t="s">
        <v>1985</v>
      </c>
      <c r="AW1165" s="168"/>
      <c r="AX1165" s="168">
        <f t="shared" si="6200"/>
        <v>0</v>
      </c>
      <c r="AY1165" s="167" t="s">
        <v>69</v>
      </c>
      <c r="AZ1165" s="10">
        <f t="shared" ref="AZ1165" si="7189">AX1165*1.1</f>
        <v>0</v>
      </c>
      <c r="BA1165" s="10"/>
      <c r="BB1165" s="219"/>
      <c r="BC1165" s="167" t="s">
        <v>94</v>
      </c>
      <c r="BD1165" s="325" t="s">
        <v>3052</v>
      </c>
      <c r="BF1165" s="168"/>
      <c r="BG1165" s="168">
        <f t="shared" si="6203"/>
        <v>61</v>
      </c>
      <c r="BH1165" s="167" t="s">
        <v>69</v>
      </c>
      <c r="BI1165" s="10">
        <f t="shared" ref="BI1165" si="7190">BG1165*1.1</f>
        <v>67.100000000000009</v>
      </c>
      <c r="BJ1165" s="10"/>
      <c r="BK1165" s="219"/>
      <c r="BL1165" s="167" t="s">
        <v>94</v>
      </c>
      <c r="BM1165" s="325" t="s">
        <v>1939</v>
      </c>
      <c r="BO1165" s="168"/>
      <c r="BP1165" s="168">
        <f t="shared" si="6206"/>
        <v>54</v>
      </c>
      <c r="BQ1165" s="167" t="s">
        <v>69</v>
      </c>
      <c r="BR1165" s="10">
        <f t="shared" ref="BR1165" si="7191">BP1165*1.1</f>
        <v>59.400000000000006</v>
      </c>
      <c r="BS1165" s="10"/>
      <c r="BT1165" s="219"/>
      <c r="BU1165" s="167" t="s">
        <v>94</v>
      </c>
      <c r="BV1165" s="325" t="s">
        <v>3289</v>
      </c>
      <c r="BX1165" s="168"/>
      <c r="BY1165" s="168">
        <f t="shared" si="6209"/>
        <v>0</v>
      </c>
      <c r="BZ1165" s="167" t="s">
        <v>69</v>
      </c>
      <c r="CA1165" s="10">
        <f t="shared" ref="CA1165" si="7192">BY1165*1.1</f>
        <v>0</v>
      </c>
      <c r="CB1165" s="10"/>
      <c r="CC1165" s="219"/>
      <c r="CD1165" s="167" t="s">
        <v>94</v>
      </c>
      <c r="CE1165" s="325" t="s">
        <v>3289</v>
      </c>
      <c r="CG1165" s="168"/>
      <c r="CH1165" s="168">
        <f t="shared" si="6212"/>
        <v>0</v>
      </c>
      <c r="CI1165" s="167" t="s">
        <v>69</v>
      </c>
      <c r="CJ1165" s="10">
        <f t="shared" ref="CJ1165" si="7193">CH1165*1.1</f>
        <v>0</v>
      </c>
      <c r="CK1165" s="10"/>
      <c r="CL1165" s="219"/>
      <c r="CM1165" s="167" t="s">
        <v>94</v>
      </c>
      <c r="CN1165" s="325" t="s">
        <v>2451</v>
      </c>
      <c r="CP1165" s="168"/>
      <c r="CQ1165" s="168">
        <f t="shared" si="6215"/>
        <v>91</v>
      </c>
      <c r="CR1165" s="167" t="s">
        <v>69</v>
      </c>
      <c r="CS1165" s="10">
        <f t="shared" ref="CS1165" si="7194">CQ1165*1.1</f>
        <v>100.10000000000001</v>
      </c>
      <c r="CT1165" s="10"/>
      <c r="CU1165" s="219"/>
      <c r="CV1165" s="167" t="s">
        <v>94</v>
      </c>
      <c r="CW1165" s="325" t="s">
        <v>800</v>
      </c>
      <c r="CY1165" s="168"/>
      <c r="CZ1165" s="168">
        <f t="shared" si="6218"/>
        <v>1</v>
      </c>
      <c r="DA1165" s="167" t="s">
        <v>69</v>
      </c>
      <c r="DB1165" s="10">
        <f t="shared" ref="DB1165" si="7195">CZ1165*1.1</f>
        <v>1.1000000000000001</v>
      </c>
      <c r="DC1165" s="10"/>
      <c r="DD1165" s="219"/>
      <c r="DE1165" s="167" t="s">
        <v>94</v>
      </c>
      <c r="DF1165" s="325" t="s">
        <v>3289</v>
      </c>
      <c r="DH1165" s="168"/>
      <c r="DI1165" s="168">
        <f t="shared" si="6221"/>
        <v>0</v>
      </c>
      <c r="DJ1165" s="167" t="s">
        <v>69</v>
      </c>
      <c r="DK1165" s="10">
        <f t="shared" ref="DK1165" si="7196">DI1165*1.1</f>
        <v>0</v>
      </c>
      <c r="DL1165" s="10"/>
      <c r="DM1165" s="219"/>
      <c r="DN1165" s="167" t="s">
        <v>94</v>
      </c>
      <c r="DO1165" s="325" t="s">
        <v>3289</v>
      </c>
      <c r="DQ1165" s="168"/>
      <c r="DR1165" s="168">
        <f t="shared" si="6224"/>
        <v>0</v>
      </c>
      <c r="DS1165" s="167" t="s">
        <v>69</v>
      </c>
      <c r="DT1165" s="10">
        <f t="shared" ref="DT1165" si="7197">DR1165*1.1</f>
        <v>0</v>
      </c>
      <c r="DU1165" s="10"/>
      <c r="DV1165" s="219"/>
      <c r="DW1165" s="167" t="s">
        <v>94</v>
      </c>
      <c r="DX1165" s="325" t="s">
        <v>3289</v>
      </c>
      <c r="DZ1165" s="168"/>
      <c r="EA1165" s="168">
        <f t="shared" si="6227"/>
        <v>0</v>
      </c>
      <c r="EB1165" s="167" t="s">
        <v>69</v>
      </c>
      <c r="EC1165" s="10">
        <f t="shared" ref="EC1165" si="7198">EA1165*1.1</f>
        <v>0</v>
      </c>
      <c r="ED1165" s="10"/>
      <c r="EE1165" s="219"/>
      <c r="EF1165" s="167" t="s">
        <v>94</v>
      </c>
      <c r="EG1165" s="325" t="s">
        <v>456</v>
      </c>
      <c r="EI1165" s="168"/>
      <c r="EJ1165" s="168">
        <f t="shared" si="6230"/>
        <v>5</v>
      </c>
      <c r="EK1165" s="167" t="s">
        <v>69</v>
      </c>
      <c r="EL1165" s="10">
        <f t="shared" ref="EL1165" si="7199">EJ1165*1.1</f>
        <v>5.5</v>
      </c>
      <c r="EM1165" s="10"/>
      <c r="EN1165" s="219"/>
      <c r="EO1165" s="167" t="s">
        <v>94</v>
      </c>
      <c r="EP1165" s="325" t="s">
        <v>1640</v>
      </c>
      <c r="ER1165" s="168"/>
      <c r="ES1165" s="168">
        <f t="shared" si="6233"/>
        <v>0</v>
      </c>
      <c r="ET1165" s="167" t="s">
        <v>69</v>
      </c>
      <c r="EU1165" s="10">
        <f t="shared" ref="EU1165" si="7200">ES1165*1.1</f>
        <v>0</v>
      </c>
      <c r="EV1165" s="10"/>
      <c r="EW1165" s="219"/>
      <c r="EX1165" s="167" t="s">
        <v>94</v>
      </c>
      <c r="EY1165" s="325" t="s">
        <v>3289</v>
      </c>
      <c r="FA1165" s="168"/>
      <c r="FB1165" s="168">
        <f t="shared" si="6236"/>
        <v>0</v>
      </c>
      <c r="FC1165" s="167" t="s">
        <v>69</v>
      </c>
      <c r="FD1165" s="10">
        <f t="shared" ref="FD1165" si="7201">FB1165*1.1</f>
        <v>0</v>
      </c>
      <c r="FE1165" s="10"/>
      <c r="FF1165" s="219"/>
      <c r="FG1165" s="167" t="s">
        <v>94</v>
      </c>
      <c r="FH1165" s="325" t="s">
        <v>3052</v>
      </c>
      <c r="FJ1165" s="168"/>
      <c r="FK1165" s="168">
        <f t="shared" si="6239"/>
        <v>61</v>
      </c>
      <c r="FL1165" s="167" t="s">
        <v>69</v>
      </c>
      <c r="FM1165" s="10">
        <f t="shared" ref="FM1165" si="7202">FK1165*1.1</f>
        <v>67.100000000000009</v>
      </c>
      <c r="FN1165" s="10"/>
      <c r="FO1165" s="219"/>
      <c r="FP1165" s="167" t="s">
        <v>94</v>
      </c>
      <c r="FQ1165" s="325" t="s">
        <v>2451</v>
      </c>
      <c r="FS1165" s="168"/>
      <c r="FT1165" s="168">
        <f t="shared" si="6242"/>
        <v>91</v>
      </c>
      <c r="FU1165" s="167" t="s">
        <v>69</v>
      </c>
      <c r="FV1165" s="10">
        <f t="shared" ref="FV1165" si="7203">FT1165*1.1</f>
        <v>100.10000000000001</v>
      </c>
      <c r="FW1165" s="10"/>
      <c r="FX1165" s="219"/>
      <c r="FY1165" s="167" t="s">
        <v>94</v>
      </c>
      <c r="FZ1165" s="325" t="s">
        <v>456</v>
      </c>
      <c r="GB1165" s="168"/>
      <c r="GC1165" s="168">
        <f t="shared" si="6245"/>
        <v>5</v>
      </c>
      <c r="GD1165" s="167" t="s">
        <v>69</v>
      </c>
      <c r="GE1165" s="10">
        <f t="shared" ref="GE1165" si="7204">GC1165*1.1</f>
        <v>5.5</v>
      </c>
      <c r="GF1165" s="10"/>
      <c r="GG1165" s="219"/>
      <c r="GH1165" s="167" t="s">
        <v>94</v>
      </c>
      <c r="GI1165" s="325" t="s">
        <v>1985</v>
      </c>
      <c r="GK1165" s="168"/>
      <c r="GL1165" s="168">
        <f t="shared" si="6248"/>
        <v>0</v>
      </c>
      <c r="GM1165" s="167" t="s">
        <v>69</v>
      </c>
      <c r="GN1165" s="10">
        <f t="shared" ref="GN1165" si="7205">GL1165*1.1</f>
        <v>0</v>
      </c>
      <c r="GO1165" s="10"/>
      <c r="GP1165" s="219"/>
      <c r="GQ1165" s="167" t="s">
        <v>94</v>
      </c>
      <c r="GR1165" s="325" t="s">
        <v>456</v>
      </c>
      <c r="GT1165" s="168"/>
      <c r="GU1165" s="168">
        <f t="shared" si="6251"/>
        <v>5</v>
      </c>
      <c r="GV1165" s="167" t="s">
        <v>69</v>
      </c>
      <c r="GW1165" s="10">
        <f t="shared" ref="GW1165" si="7206">GU1165*1.1</f>
        <v>5.5</v>
      </c>
      <c r="GX1165" s="10"/>
      <c r="GY1165" s="219"/>
      <c r="GZ1165" s="167" t="s">
        <v>94</v>
      </c>
      <c r="HA1165" s="325" t="s">
        <v>583</v>
      </c>
      <c r="HC1165" s="168"/>
      <c r="HD1165" s="168">
        <f t="shared" si="6254"/>
        <v>9</v>
      </c>
      <c r="HE1165" s="167" t="s">
        <v>69</v>
      </c>
      <c r="HF1165" s="10">
        <f t="shared" ref="HF1165" si="7207">HD1165*1.1</f>
        <v>9.9</v>
      </c>
      <c r="HG1165" s="10"/>
      <c r="HH1165" s="219"/>
      <c r="HI1165" s="167" t="s">
        <v>94</v>
      </c>
      <c r="HJ1165" s="325" t="s">
        <v>1985</v>
      </c>
      <c r="HL1165" s="168"/>
      <c r="HM1165" s="168">
        <f t="shared" si="6257"/>
        <v>0</v>
      </c>
      <c r="HN1165" s="167" t="s">
        <v>69</v>
      </c>
      <c r="HO1165" s="10">
        <f t="shared" ref="HO1165" si="7208">HM1165*1.1</f>
        <v>0</v>
      </c>
      <c r="HP1165" s="10"/>
      <c r="HQ1165" s="219"/>
      <c r="HR1165" s="167" t="s">
        <v>94</v>
      </c>
      <c r="HS1165" s="325" t="s">
        <v>422</v>
      </c>
      <c r="HU1165" s="168"/>
      <c r="HV1165" s="168">
        <f t="shared" si="6260"/>
        <v>0</v>
      </c>
      <c r="HW1165" s="167" t="s">
        <v>69</v>
      </c>
      <c r="HX1165" s="10">
        <f t="shared" ref="HX1165" si="7209">HV1165*1.1</f>
        <v>0</v>
      </c>
      <c r="HY1165" s="10"/>
      <c r="HZ1165" s="219"/>
      <c r="IA1165" s="167" t="s">
        <v>94</v>
      </c>
      <c r="IB1165" s="325" t="s">
        <v>1086</v>
      </c>
      <c r="ID1165" s="168"/>
      <c r="IE1165" s="168">
        <f t="shared" si="6263"/>
        <v>0</v>
      </c>
      <c r="IF1165" s="167" t="s">
        <v>69</v>
      </c>
      <c r="IG1165" s="10">
        <f t="shared" ref="IG1165" si="7210">IE1165*1.1</f>
        <v>0</v>
      </c>
      <c r="IH1165" s="10"/>
      <c r="II1165" s="219"/>
      <c r="IJ1165" s="167" t="s">
        <v>94</v>
      </c>
      <c r="IK1165" s="325" t="s">
        <v>2014</v>
      </c>
      <c r="IM1165" s="168"/>
      <c r="IN1165" s="168">
        <f t="shared" si="6266"/>
        <v>85</v>
      </c>
      <c r="IO1165" s="167" t="s">
        <v>69</v>
      </c>
      <c r="IP1165" s="10">
        <f t="shared" ref="IP1165" si="7211">IN1165*1.1</f>
        <v>93.500000000000014</v>
      </c>
      <c r="IQ1165" s="10"/>
      <c r="IR1165" s="219"/>
      <c r="IS1165" s="167" t="s">
        <v>94</v>
      </c>
      <c r="IT1165" s="325" t="s">
        <v>3289</v>
      </c>
      <c r="IV1165" s="168"/>
      <c r="IW1165" s="168">
        <f t="shared" si="6269"/>
        <v>0</v>
      </c>
      <c r="IX1165" s="167" t="s">
        <v>69</v>
      </c>
      <c r="IY1165" s="10">
        <f t="shared" ref="IY1165" si="7212">IW1165*1.1</f>
        <v>0</v>
      </c>
      <c r="IZ1165" s="10"/>
      <c r="JA1165" s="219"/>
      <c r="JB1165" s="167" t="s">
        <v>94</v>
      </c>
      <c r="JC1165" s="500" t="s">
        <v>3052</v>
      </c>
      <c r="JE1165" s="168"/>
      <c r="JF1165" s="168">
        <f t="shared" si="6272"/>
        <v>61</v>
      </c>
      <c r="JG1165" s="167" t="s">
        <v>69</v>
      </c>
      <c r="JH1165" s="10">
        <f t="shared" ref="JH1165" si="7213">JF1165*1.1</f>
        <v>67.100000000000009</v>
      </c>
      <c r="JI1165" s="10"/>
      <c r="JJ1165" s="219"/>
      <c r="JK1165" s="167" t="s">
        <v>94</v>
      </c>
      <c r="JL1165" s="500" t="s">
        <v>800</v>
      </c>
      <c r="JN1165" s="168"/>
      <c r="JO1165" s="168">
        <f t="shared" si="6275"/>
        <v>1</v>
      </c>
      <c r="JP1165" s="167" t="s">
        <v>69</v>
      </c>
      <c r="JQ1165" s="10">
        <f t="shared" ref="JQ1165" si="7214">JO1165*1.1</f>
        <v>1.1000000000000001</v>
      </c>
      <c r="JR1165" s="10"/>
      <c r="JS1165" s="219"/>
      <c r="JT1165" s="167" t="s">
        <v>94</v>
      </c>
      <c r="JU1165" s="500" t="s">
        <v>2014</v>
      </c>
      <c r="JW1165" s="168"/>
      <c r="JX1165" s="168">
        <f t="shared" si="6278"/>
        <v>85</v>
      </c>
      <c r="JY1165" s="167" t="s">
        <v>69</v>
      </c>
      <c r="JZ1165" s="10">
        <f t="shared" ref="JZ1165" si="7215">JX1165*1.1</f>
        <v>93.500000000000014</v>
      </c>
      <c r="KA1165" s="10"/>
      <c r="KB1165" s="219"/>
      <c r="KC1165" s="167" t="s">
        <v>94</v>
      </c>
      <c r="KD1165" s="500" t="s">
        <v>1985</v>
      </c>
      <c r="KF1165" s="168"/>
      <c r="KG1165" s="168">
        <f t="shared" si="6281"/>
        <v>0</v>
      </c>
      <c r="KH1165" s="167" t="s">
        <v>69</v>
      </c>
      <c r="KI1165" s="10">
        <f t="shared" ref="KI1165" si="7216">KG1165*1.1</f>
        <v>0</v>
      </c>
      <c r="KJ1165" s="10"/>
      <c r="KK1165" s="219"/>
      <c r="KL1165" s="167" t="s">
        <v>94</v>
      </c>
      <c r="KM1165" s="500" t="s">
        <v>458</v>
      </c>
      <c r="KO1165" s="168"/>
      <c r="KP1165" s="168">
        <f t="shared" si="6284"/>
        <v>0</v>
      </c>
      <c r="KQ1165" s="167" t="s">
        <v>69</v>
      </c>
      <c r="KR1165" s="10">
        <f t="shared" ref="KR1165" si="7217">KP1165*1.1</f>
        <v>0</v>
      </c>
      <c r="KS1165" s="10"/>
      <c r="KT1165" s="219"/>
      <c r="KU1165" s="167" t="s">
        <v>94</v>
      </c>
      <c r="KV1165" s="328" t="s">
        <v>1087</v>
      </c>
      <c r="KX1165" s="168"/>
      <c r="KY1165" s="168">
        <f t="shared" si="6287"/>
        <v>0</v>
      </c>
      <c r="KZ1165" s="167" t="s">
        <v>69</v>
      </c>
      <c r="LA1165" s="10">
        <f t="shared" ref="LA1165" si="7218">KY1165*1.1</f>
        <v>0</v>
      </c>
      <c r="LB1165" s="10"/>
      <c r="LC1165" s="219"/>
      <c r="LD1165" s="167" t="s">
        <v>94</v>
      </c>
      <c r="LE1165" s="500" t="s">
        <v>3289</v>
      </c>
      <c r="LG1165" s="168"/>
      <c r="LH1165" s="168">
        <f t="shared" si="6290"/>
        <v>0</v>
      </c>
      <c r="LI1165" s="167" t="s">
        <v>69</v>
      </c>
      <c r="LJ1165" s="10">
        <f t="shared" ref="LJ1165" si="7219">LH1165*1.1</f>
        <v>0</v>
      </c>
      <c r="LK1165" s="10"/>
      <c r="LL1165" s="219"/>
      <c r="LM1165" s="167" t="s">
        <v>94</v>
      </c>
      <c r="LN1165" s="500" t="s">
        <v>1640</v>
      </c>
      <c r="LP1165" s="168"/>
      <c r="LQ1165" s="168">
        <f t="shared" si="6293"/>
        <v>0</v>
      </c>
      <c r="LR1165" s="167" t="s">
        <v>69</v>
      </c>
      <c r="LS1165" s="10">
        <f t="shared" ref="LS1165" si="7220">LQ1165*1.1</f>
        <v>0</v>
      </c>
      <c r="LT1165" s="10"/>
      <c r="LU1165" s="219"/>
      <c r="LV1165" s="167" t="s">
        <v>94</v>
      </c>
      <c r="LW1165" s="500" t="s">
        <v>440</v>
      </c>
      <c r="LY1165" s="168"/>
      <c r="LZ1165" s="168">
        <f t="shared" si="6296"/>
        <v>3</v>
      </c>
      <c r="MA1165" s="167" t="s">
        <v>69</v>
      </c>
      <c r="MB1165" s="10">
        <f t="shared" ref="MB1165" si="7221">LZ1165*1.1</f>
        <v>3.3000000000000003</v>
      </c>
      <c r="MC1165" s="10"/>
      <c r="MD1165" s="219"/>
      <c r="ME1165" s="167" t="s">
        <v>94</v>
      </c>
      <c r="MF1165" s="500" t="s">
        <v>456</v>
      </c>
      <c r="MH1165" s="168"/>
      <c r="MI1165" s="168">
        <f t="shared" si="6299"/>
        <v>5</v>
      </c>
      <c r="MJ1165" s="167" t="s">
        <v>69</v>
      </c>
      <c r="MK1165" s="10">
        <f t="shared" ref="MK1165" si="7222">MI1165*1.1</f>
        <v>5.5</v>
      </c>
      <c r="ML1165" s="10"/>
      <c r="MM1165" s="219"/>
      <c r="MN1165" s="167" t="s">
        <v>94</v>
      </c>
      <c r="MO1165" s="328" t="s">
        <v>3052</v>
      </c>
      <c r="MQ1165" s="168"/>
      <c r="MR1165" s="168">
        <f t="shared" si="6302"/>
        <v>61</v>
      </c>
      <c r="MS1165" s="167" t="s">
        <v>69</v>
      </c>
      <c r="MT1165" s="10">
        <f t="shared" ref="MT1165" si="7223">MR1165*1.1</f>
        <v>67.100000000000009</v>
      </c>
      <c r="MU1165" s="10"/>
      <c r="MV1165" s="219"/>
      <c r="MW1165" s="167" t="s">
        <v>94</v>
      </c>
      <c r="MX1165" s="500" t="s">
        <v>2014</v>
      </c>
      <c r="MZ1165" s="168"/>
      <c r="NA1165" s="168">
        <f t="shared" si="6305"/>
        <v>85</v>
      </c>
      <c r="NB1165" s="167" t="s">
        <v>69</v>
      </c>
      <c r="NC1165" s="10">
        <f t="shared" ref="NC1165" si="7224">NA1165*1.1</f>
        <v>93.500000000000014</v>
      </c>
      <c r="ND1165" s="10"/>
      <c r="NE1165" s="219"/>
      <c r="NF1165" s="167" t="s">
        <v>94</v>
      </c>
      <c r="NG1165" s="500" t="s">
        <v>1985</v>
      </c>
      <c r="NI1165" s="168"/>
      <c r="NJ1165" s="168">
        <f t="shared" si="6308"/>
        <v>0</v>
      </c>
      <c r="NK1165" s="167" t="s">
        <v>69</v>
      </c>
      <c r="NL1165" s="10">
        <f t="shared" ref="NL1165" si="7225">NJ1165*1.1</f>
        <v>0</v>
      </c>
      <c r="NM1165" s="10"/>
      <c r="NN1165" s="219"/>
      <c r="NO1165" s="167" t="s">
        <v>94</v>
      </c>
      <c r="NP1165" s="500" t="s">
        <v>908</v>
      </c>
      <c r="NR1165" s="168"/>
      <c r="NS1165" s="168">
        <f t="shared" si="6311"/>
        <v>0</v>
      </c>
      <c r="NT1165" s="167" t="s">
        <v>69</v>
      </c>
      <c r="NU1165" s="10">
        <f t="shared" ref="NU1165" si="7226">NS1165*1.1</f>
        <v>0</v>
      </c>
      <c r="NV1165" s="10"/>
      <c r="NW1165" s="219"/>
      <c r="NX1165" s="167" t="s">
        <v>94</v>
      </c>
      <c r="NY1165" s="500" t="s">
        <v>422</v>
      </c>
      <c r="OA1165" s="168"/>
      <c r="OB1165" s="168">
        <f t="shared" si="6314"/>
        <v>0</v>
      </c>
      <c r="OC1165" s="167" t="s">
        <v>69</v>
      </c>
      <c r="OD1165" s="10">
        <f t="shared" ref="OD1165" si="7227">OB1165*1.1</f>
        <v>0</v>
      </c>
      <c r="OE1165" s="10"/>
      <c r="OF1165" s="219"/>
      <c r="OG1165" s="167" t="s">
        <v>94</v>
      </c>
      <c r="OH1165" s="500" t="s">
        <v>456</v>
      </c>
      <c r="OJ1165" s="168"/>
      <c r="OK1165" s="168">
        <f t="shared" si="6317"/>
        <v>5</v>
      </c>
      <c r="OL1165" s="167" t="s">
        <v>69</v>
      </c>
      <c r="OM1165" s="10">
        <f t="shared" ref="OM1165" si="7228">OK1165*1.1</f>
        <v>5.5</v>
      </c>
      <c r="ON1165" s="10"/>
      <c r="OO1165" s="219"/>
      <c r="OP1165" s="167" t="s">
        <v>94</v>
      </c>
      <c r="OQ1165" s="500" t="s">
        <v>441</v>
      </c>
      <c r="OS1165" s="168"/>
      <c r="OT1165" s="168">
        <f t="shared" si="6320"/>
        <v>0</v>
      </c>
      <c r="OU1165" s="167" t="s">
        <v>69</v>
      </c>
      <c r="OV1165" s="10">
        <f t="shared" ref="OV1165" si="7229">OT1165*1.1</f>
        <v>0</v>
      </c>
      <c r="OW1165" s="10"/>
      <c r="OX1165" s="219"/>
      <c r="OY1165" s="167" t="s">
        <v>94</v>
      </c>
      <c r="OZ1165" s="500" t="s">
        <v>1086</v>
      </c>
      <c r="PB1165" s="168"/>
      <c r="PC1165" s="168">
        <f t="shared" si="6323"/>
        <v>0</v>
      </c>
      <c r="PD1165" s="167" t="s">
        <v>69</v>
      </c>
      <c r="PE1165" s="10">
        <f t="shared" ref="PE1165" si="7230">PC1165*1.1</f>
        <v>0</v>
      </c>
      <c r="PF1165" s="10"/>
      <c r="PG1165" s="219"/>
      <c r="PH1165" s="167" t="s">
        <v>94</v>
      </c>
      <c r="PI1165" s="500" t="s">
        <v>3289</v>
      </c>
      <c r="PK1165" s="168"/>
      <c r="PL1165" s="168">
        <f t="shared" si="6326"/>
        <v>0</v>
      </c>
      <c r="PM1165" s="167" t="s">
        <v>69</v>
      </c>
      <c r="PN1165" s="10">
        <f t="shared" ref="PN1165" si="7231">PL1165*1.1</f>
        <v>0</v>
      </c>
      <c r="PO1165" s="10"/>
      <c r="PP1165" s="219"/>
      <c r="PQ1165" s="167" t="s">
        <v>94</v>
      </c>
      <c r="PR1165" s="500" t="s">
        <v>456</v>
      </c>
      <c r="PT1165" s="168"/>
      <c r="PU1165" s="168">
        <f t="shared" si="6329"/>
        <v>5</v>
      </c>
      <c r="PV1165" s="167" t="s">
        <v>69</v>
      </c>
      <c r="PW1165" s="10">
        <f t="shared" ref="PW1165" si="7232">PU1165*1.1</f>
        <v>5.5</v>
      </c>
      <c r="PX1165" s="10"/>
      <c r="PY1165" s="219"/>
      <c r="PZ1165" s="167" t="s">
        <v>94</v>
      </c>
      <c r="QA1165" s="500" t="s">
        <v>1868</v>
      </c>
      <c r="QC1165" s="168"/>
      <c r="QD1165" s="168">
        <f t="shared" si="6332"/>
        <v>37</v>
      </c>
      <c r="QE1165" s="167" t="s">
        <v>69</v>
      </c>
      <c r="QF1165" s="10">
        <f t="shared" ref="QF1165" si="7233">QD1165*1.1</f>
        <v>40.700000000000003</v>
      </c>
      <c r="QG1165" s="10"/>
      <c r="QH1165" s="219"/>
      <c r="QI1165" s="167" t="s">
        <v>94</v>
      </c>
      <c r="QJ1165" s="500" t="s">
        <v>1640</v>
      </c>
      <c r="QL1165" s="168"/>
      <c r="QM1165" s="168">
        <f t="shared" si="6335"/>
        <v>0</v>
      </c>
      <c r="QN1165" s="167" t="s">
        <v>69</v>
      </c>
      <c r="QO1165" s="10">
        <f t="shared" ref="QO1165" si="7234">QM1165*1.1</f>
        <v>0</v>
      </c>
      <c r="QP1165" s="10"/>
      <c r="QQ1165" s="219"/>
      <c r="QR1165" s="167" t="s">
        <v>94</v>
      </c>
      <c r="QS1165" s="500" t="s">
        <v>1642</v>
      </c>
      <c r="QU1165" s="168"/>
      <c r="QV1165" s="168">
        <f t="shared" si="6338"/>
        <v>19</v>
      </c>
      <c r="QW1165" s="167" t="s">
        <v>69</v>
      </c>
      <c r="QX1165" s="10">
        <f t="shared" ref="QX1165" si="7235">QV1165*1.1</f>
        <v>20.900000000000002</v>
      </c>
      <c r="QY1165" s="10"/>
      <c r="QZ1165" s="219"/>
      <c r="RA1165" s="167" t="s">
        <v>94</v>
      </c>
      <c r="RB1165" s="500" t="s">
        <v>908</v>
      </c>
      <c r="RD1165" s="168"/>
      <c r="RE1165" s="168">
        <f t="shared" si="6341"/>
        <v>0</v>
      </c>
      <c r="RF1165" s="167" t="s">
        <v>69</v>
      </c>
      <c r="RG1165" s="10">
        <f t="shared" ref="RG1165" si="7236">RE1165*1.1</f>
        <v>0</v>
      </c>
      <c r="RH1165" s="10"/>
      <c r="RI1165" s="219"/>
      <c r="RJ1165" s="167" t="s">
        <v>94</v>
      </c>
      <c r="RK1165" s="500" t="s">
        <v>2413</v>
      </c>
      <c r="RM1165" s="168"/>
      <c r="RN1165" s="168">
        <f t="shared" si="6344"/>
        <v>7</v>
      </c>
      <c r="RO1165" s="167" t="s">
        <v>69</v>
      </c>
      <c r="RP1165" s="10">
        <f t="shared" ref="RP1165" si="7237">RN1165*1.1</f>
        <v>7.7000000000000011</v>
      </c>
      <c r="RQ1165" s="10"/>
      <c r="RR1165" s="219"/>
      <c r="RS1165" s="167" t="s">
        <v>94</v>
      </c>
      <c r="RT1165" s="500" t="s">
        <v>572</v>
      </c>
      <c r="RV1165" s="168"/>
      <c r="RW1165" s="168">
        <f t="shared" si="6347"/>
        <v>44</v>
      </c>
      <c r="RX1165" s="167" t="s">
        <v>69</v>
      </c>
      <c r="RY1165" s="10">
        <f t="shared" ref="RY1165" si="7238">RW1165*1.1</f>
        <v>48.400000000000006</v>
      </c>
      <c r="RZ1165" s="10"/>
      <c r="SA1165" s="219"/>
      <c r="SB1165" s="167" t="s">
        <v>94</v>
      </c>
      <c r="SC1165" s="500" t="s">
        <v>456</v>
      </c>
      <c r="SE1165" s="168"/>
      <c r="SF1165" s="168">
        <f t="shared" si="6350"/>
        <v>5</v>
      </c>
      <c r="SG1165" s="167" t="s">
        <v>69</v>
      </c>
      <c r="SH1165" s="10">
        <f t="shared" ref="SH1165" si="7239">SF1165*1.1</f>
        <v>5.5</v>
      </c>
      <c r="SI1165" s="10"/>
      <c r="SJ1165" s="219"/>
      <c r="SK1165" s="167" t="s">
        <v>94</v>
      </c>
      <c r="SL1165" s="500" t="s">
        <v>521</v>
      </c>
      <c r="SN1165" s="168"/>
      <c r="SO1165" s="168">
        <f t="shared" si="6353"/>
        <v>20</v>
      </c>
      <c r="SP1165" s="167" t="s">
        <v>69</v>
      </c>
      <c r="SQ1165" s="10">
        <f t="shared" ref="SQ1165" si="7240">SO1165*1.1</f>
        <v>22</v>
      </c>
      <c r="SR1165" s="10"/>
      <c r="SS1165" s="219"/>
      <c r="ST1165" s="167" t="s">
        <v>94</v>
      </c>
      <c r="SU1165" s="500" t="s">
        <v>1939</v>
      </c>
      <c r="SW1165" s="168"/>
      <c r="SX1165" s="168">
        <f t="shared" si="6356"/>
        <v>54</v>
      </c>
      <c r="SY1165" s="167" t="s">
        <v>69</v>
      </c>
      <c r="SZ1165" s="10">
        <f t="shared" ref="SZ1165" si="7241">SX1165*1.1</f>
        <v>59.400000000000006</v>
      </c>
      <c r="TA1165" s="10"/>
      <c r="TB1165" s="219"/>
      <c r="TC1165" s="167" t="s">
        <v>94</v>
      </c>
      <c r="TD1165" s="500" t="s">
        <v>908</v>
      </c>
      <c r="TF1165" s="168"/>
      <c r="TG1165" s="168">
        <f t="shared" si="6359"/>
        <v>0</v>
      </c>
      <c r="TH1165" s="167" t="s">
        <v>69</v>
      </c>
      <c r="TI1165" s="10">
        <f t="shared" ref="TI1165" si="7242">TG1165*1.1</f>
        <v>0</v>
      </c>
      <c r="TJ1165" s="10"/>
      <c r="TK1165" s="219"/>
      <c r="TL1165" s="167" t="s">
        <v>94</v>
      </c>
      <c r="TM1165" s="328" t="s">
        <v>2002</v>
      </c>
      <c r="TO1165" s="168"/>
      <c r="TP1165" s="168">
        <f t="shared" si="6362"/>
        <v>0</v>
      </c>
      <c r="TQ1165" s="167" t="s">
        <v>69</v>
      </c>
      <c r="TR1165" s="10">
        <f t="shared" ref="TR1165" si="7243">TP1165*1.1</f>
        <v>0</v>
      </c>
      <c r="TS1165" s="10"/>
      <c r="TT1165" s="219"/>
      <c r="TU1165" s="167" t="s">
        <v>94</v>
      </c>
      <c r="TV1165" s="500" t="s">
        <v>454</v>
      </c>
      <c r="TX1165" s="168"/>
      <c r="TY1165" s="168">
        <f t="shared" si="6365"/>
        <v>51</v>
      </c>
      <c r="TZ1165" s="167" t="s">
        <v>69</v>
      </c>
      <c r="UA1165" s="10">
        <f t="shared" ref="UA1165" si="7244">TY1165*1.1</f>
        <v>56.1</v>
      </c>
      <c r="UB1165" s="10"/>
      <c r="UC1165" s="219"/>
      <c r="UD1165" s="167" t="s">
        <v>94</v>
      </c>
      <c r="UE1165" s="328" t="s">
        <v>458</v>
      </c>
      <c r="UG1165" s="168"/>
      <c r="UH1165" s="168">
        <f t="shared" si="6368"/>
        <v>0</v>
      </c>
      <c r="UI1165" s="167" t="s">
        <v>69</v>
      </c>
      <c r="UJ1165" s="10">
        <f t="shared" ref="UJ1165" si="7245">UH1165*1.1</f>
        <v>0</v>
      </c>
      <c r="UK1165" s="10"/>
      <c r="UL1165" s="219"/>
      <c r="UM1165" s="167" t="s">
        <v>94</v>
      </c>
      <c r="UN1165" s="500" t="s">
        <v>1939</v>
      </c>
      <c r="UP1165" s="168"/>
      <c r="UQ1165" s="168">
        <f t="shared" si="6371"/>
        <v>54</v>
      </c>
      <c r="UR1165" s="167" t="s">
        <v>69</v>
      </c>
      <c r="US1165" s="10">
        <f t="shared" ref="US1165" si="7246">UQ1165*1.1</f>
        <v>59.400000000000006</v>
      </c>
      <c r="UT1165" s="10"/>
      <c r="UU1165" s="219"/>
      <c r="UV1165" s="167" t="s">
        <v>94</v>
      </c>
      <c r="UW1165" s="500" t="s">
        <v>1418</v>
      </c>
      <c r="UY1165" s="168"/>
      <c r="UZ1165" s="168">
        <f t="shared" si="6374"/>
        <v>0</v>
      </c>
      <c r="VA1165" s="167" t="s">
        <v>69</v>
      </c>
      <c r="VB1165" s="10">
        <f t="shared" ref="VB1165" si="7247">UZ1165*1.1</f>
        <v>0</v>
      </c>
      <c r="VC1165" s="10"/>
      <c r="VD1165" s="219"/>
      <c r="VE1165" s="167" t="s">
        <v>94</v>
      </c>
      <c r="VF1165" s="500" t="s">
        <v>3289</v>
      </c>
      <c r="VH1165" s="168"/>
      <c r="VI1165" s="168">
        <f t="shared" si="6377"/>
        <v>0</v>
      </c>
      <c r="VJ1165" s="167" t="s">
        <v>69</v>
      </c>
      <c r="VK1165" s="10">
        <f t="shared" ref="VK1165" si="7248">VI1165*1.1</f>
        <v>0</v>
      </c>
      <c r="VL1165" s="10"/>
      <c r="VM1165" s="219"/>
      <c r="VN1165" s="167" t="s">
        <v>94</v>
      </c>
      <c r="VO1165" s="500" t="s">
        <v>456</v>
      </c>
      <c r="VQ1165" s="168"/>
      <c r="VR1165" s="168">
        <f t="shared" si="6380"/>
        <v>5</v>
      </c>
      <c r="VS1165" s="167" t="s">
        <v>69</v>
      </c>
      <c r="VT1165" s="10">
        <f t="shared" ref="VT1165" si="7249">VR1165*1.1</f>
        <v>5.5</v>
      </c>
      <c r="VU1165" s="10"/>
      <c r="VV1165" s="219"/>
      <c r="VW1165" s="167" t="s">
        <v>94</v>
      </c>
      <c r="VX1165" s="500" t="s">
        <v>440</v>
      </c>
      <c r="VZ1165" s="168"/>
      <c r="WA1165" s="168">
        <f t="shared" si="6383"/>
        <v>3</v>
      </c>
      <c r="WB1165" s="167" t="s">
        <v>69</v>
      </c>
      <c r="WC1165" s="10">
        <f t="shared" ref="WC1165" si="7250">WA1165*1.1</f>
        <v>3.3000000000000003</v>
      </c>
      <c r="WD1165" s="10"/>
      <c r="WE1165" s="219"/>
      <c r="WF1165" s="167" t="s">
        <v>94</v>
      </c>
      <c r="WG1165" s="500" t="s">
        <v>3052</v>
      </c>
      <c r="WI1165" s="168"/>
      <c r="WJ1165" s="168">
        <f t="shared" si="6386"/>
        <v>61</v>
      </c>
      <c r="WK1165" s="167" t="s">
        <v>69</v>
      </c>
      <c r="WL1165" s="10">
        <f t="shared" ref="WL1165" si="7251">WJ1165*1.1</f>
        <v>67.100000000000009</v>
      </c>
      <c r="WM1165" s="10"/>
      <c r="WN1165" s="219"/>
      <c r="WO1165" s="167" t="s">
        <v>94</v>
      </c>
      <c r="WP1165" s="500" t="s">
        <v>2451</v>
      </c>
      <c r="WR1165" s="168"/>
      <c r="WS1165" s="168">
        <f t="shared" si="6389"/>
        <v>91</v>
      </c>
      <c r="WT1165" s="167" t="s">
        <v>69</v>
      </c>
      <c r="WU1165" s="10">
        <f t="shared" ref="WU1165" si="7252">WS1165*1.1</f>
        <v>100.10000000000001</v>
      </c>
      <c r="WV1165" s="10"/>
      <c r="WW1165" s="219"/>
      <c r="WX1165" s="167" t="s">
        <v>94</v>
      </c>
      <c r="WY1165" s="499" t="s">
        <v>3052</v>
      </c>
      <c r="XA1165" s="168"/>
      <c r="XB1165" s="168">
        <f t="shared" si="6392"/>
        <v>61</v>
      </c>
      <c r="XC1165" s="167" t="s">
        <v>69</v>
      </c>
      <c r="XD1165" s="10">
        <f t="shared" ref="XD1165" si="7253">XB1165*1.1</f>
        <v>67.100000000000009</v>
      </c>
      <c r="XE1165" s="10"/>
      <c r="XF1165" s="219"/>
      <c r="XG1165" s="167" t="s">
        <v>94</v>
      </c>
      <c r="XH1165" s="500" t="s">
        <v>3052</v>
      </c>
      <c r="XJ1165" s="168"/>
      <c r="XK1165" s="168">
        <f t="shared" si="6395"/>
        <v>61</v>
      </c>
      <c r="XL1165" s="167" t="s">
        <v>69</v>
      </c>
      <c r="XM1165" s="10">
        <f t="shared" ref="XM1165" si="7254">XK1165*1.1</f>
        <v>67.100000000000009</v>
      </c>
      <c r="XN1165" s="10"/>
      <c r="XO1165" s="219"/>
      <c r="XP1165" s="167" t="s">
        <v>94</v>
      </c>
      <c r="XQ1165" s="500" t="s">
        <v>1939</v>
      </c>
      <c r="XS1165" s="168"/>
      <c r="XT1165" s="168">
        <f t="shared" si="6398"/>
        <v>54</v>
      </c>
      <c r="XU1165" s="167" t="s">
        <v>69</v>
      </c>
      <c r="XV1165" s="10">
        <f t="shared" ref="XV1165" si="7255">XT1165*1.1</f>
        <v>59.400000000000006</v>
      </c>
      <c r="XW1165" s="10"/>
      <c r="XX1165" s="219"/>
      <c r="XY1165" s="167" t="s">
        <v>94</v>
      </c>
      <c r="XZ1165" s="500" t="s">
        <v>2413</v>
      </c>
      <c r="YB1165" s="168"/>
      <c r="YC1165" s="168">
        <f t="shared" si="6401"/>
        <v>7</v>
      </c>
      <c r="YD1165" s="167" t="s">
        <v>69</v>
      </c>
      <c r="YE1165" s="10">
        <f t="shared" ref="YE1165" si="7256">YC1165*1.1</f>
        <v>7.7000000000000011</v>
      </c>
      <c r="YF1165" s="10"/>
      <c r="YG1165" s="219"/>
      <c r="YH1165" s="167" t="s">
        <v>94</v>
      </c>
      <c r="YI1165" s="500" t="s">
        <v>1644</v>
      </c>
      <c r="YK1165" s="168"/>
      <c r="YL1165" s="168">
        <f t="shared" si="6404"/>
        <v>17</v>
      </c>
      <c r="YM1165" s="167" t="s">
        <v>69</v>
      </c>
      <c r="YN1165" s="10">
        <f t="shared" ref="YN1165" si="7257">YL1165*1.1</f>
        <v>18.700000000000003</v>
      </c>
      <c r="YO1165" s="10"/>
      <c r="YP1165" s="219"/>
      <c r="YQ1165" s="167" t="s">
        <v>94</v>
      </c>
      <c r="YR1165" s="500" t="s">
        <v>3481</v>
      </c>
      <c r="YT1165" s="168"/>
      <c r="YU1165" s="168">
        <f t="shared" si="6407"/>
        <v>0</v>
      </c>
      <c r="YV1165" s="167" t="s">
        <v>69</v>
      </c>
      <c r="YW1165" s="10">
        <f t="shared" ref="YW1165" si="7258">YU1165*1.1</f>
        <v>0</v>
      </c>
      <c r="YX1165" s="10"/>
      <c r="YY1165" s="219"/>
      <c r="YZ1165" s="167" t="s">
        <v>94</v>
      </c>
      <c r="ZA1165" s="500" t="s">
        <v>454</v>
      </c>
      <c r="ZC1165" s="168"/>
      <c r="ZD1165" s="168">
        <f t="shared" si="6410"/>
        <v>51</v>
      </c>
      <c r="ZE1165" s="167" t="s">
        <v>69</v>
      </c>
      <c r="ZF1165" s="10">
        <f t="shared" ref="ZF1165" si="7259">ZD1165*1.1</f>
        <v>56.1</v>
      </c>
      <c r="ZG1165" s="10"/>
      <c r="ZH1165" s="219"/>
      <c r="ZI1165" s="167" t="s">
        <v>94</v>
      </c>
      <c r="ZJ1165" s="500" t="s">
        <v>422</v>
      </c>
      <c r="ZL1165" s="168"/>
      <c r="ZM1165" s="168">
        <f t="shared" si="6413"/>
        <v>0</v>
      </c>
      <c r="ZN1165" s="167" t="s">
        <v>69</v>
      </c>
      <c r="ZO1165" s="10">
        <f t="shared" ref="ZO1165" si="7260">ZM1165*1.1</f>
        <v>0</v>
      </c>
      <c r="ZP1165" s="10"/>
      <c r="ZQ1165" s="219"/>
      <c r="ZR1165" s="167" t="s">
        <v>94</v>
      </c>
      <c r="ZS1165" s="498" t="s">
        <v>572</v>
      </c>
      <c r="ZU1165" s="168"/>
      <c r="ZV1165" s="168">
        <f t="shared" si="6416"/>
        <v>44</v>
      </c>
      <c r="ZW1165" s="167" t="s">
        <v>69</v>
      </c>
      <c r="ZX1165" s="10">
        <f t="shared" ref="ZX1165" si="7261">ZV1165*1.1</f>
        <v>48.400000000000006</v>
      </c>
      <c r="ZY1165" s="10"/>
      <c r="ZZ1165" s="219"/>
      <c r="AAA1165" s="167" t="s">
        <v>94</v>
      </c>
      <c r="AAB1165" s="500" t="s">
        <v>456</v>
      </c>
      <c r="AAD1165" s="168"/>
      <c r="AAE1165" s="168">
        <f t="shared" si="6419"/>
        <v>5</v>
      </c>
      <c r="AAF1165" s="167" t="s">
        <v>69</v>
      </c>
      <c r="AAG1165" s="10">
        <f t="shared" ref="AAG1165" si="7262">AAE1165*1.1</f>
        <v>5.5</v>
      </c>
      <c r="AAH1165" s="10"/>
      <c r="AAI1165" s="219"/>
      <c r="AAJ1165" s="167" t="s">
        <v>94</v>
      </c>
      <c r="AAK1165" s="500" t="s">
        <v>489</v>
      </c>
      <c r="AAM1165" s="168"/>
      <c r="AAN1165" s="168">
        <f t="shared" si="6422"/>
        <v>0</v>
      </c>
      <c r="AAO1165" s="167" t="s">
        <v>69</v>
      </c>
      <c r="AAP1165" s="10">
        <f t="shared" ref="AAP1165" si="7263">AAN1165*1.1</f>
        <v>0</v>
      </c>
      <c r="AAQ1165" s="10"/>
      <c r="AAR1165" s="219"/>
      <c r="AAS1165" s="167" t="s">
        <v>94</v>
      </c>
      <c r="AAT1165" s="500" t="s">
        <v>3289</v>
      </c>
      <c r="AAV1165" s="168"/>
      <c r="AAW1165" s="168">
        <f t="shared" si="6425"/>
        <v>0</v>
      </c>
      <c r="AAX1165" s="167" t="s">
        <v>69</v>
      </c>
      <c r="AAY1165" s="10">
        <f t="shared" ref="AAY1165" si="7264">AAW1165*1.1</f>
        <v>0</v>
      </c>
      <c r="AAZ1165" s="10"/>
      <c r="ABA1165" s="219"/>
      <c r="ABB1165" s="167" t="s">
        <v>94</v>
      </c>
      <c r="ABC1165" s="500" t="s">
        <v>1640</v>
      </c>
      <c r="ABE1165" s="168"/>
      <c r="ABF1165" s="168">
        <f t="shared" si="6428"/>
        <v>0</v>
      </c>
      <c r="ABG1165" s="167" t="s">
        <v>69</v>
      </c>
      <c r="ABH1165" s="10">
        <f t="shared" ref="ABH1165" si="7265">ABF1165*1.1</f>
        <v>0</v>
      </c>
      <c r="ABI1165" s="10"/>
      <c r="ABJ1165" s="219"/>
      <c r="ABK1165" s="167" t="s">
        <v>94</v>
      </c>
      <c r="ABL1165" s="500" t="s">
        <v>1640</v>
      </c>
      <c r="ABN1165" s="168"/>
      <c r="ABO1165" s="168">
        <f t="shared" si="6431"/>
        <v>0</v>
      </c>
      <c r="ABP1165" s="167" t="s">
        <v>69</v>
      </c>
      <c r="ABQ1165" s="10">
        <f t="shared" ref="ABQ1165" si="7266">ABO1165*1.1</f>
        <v>0</v>
      </c>
      <c r="ABR1165" s="10"/>
      <c r="ABS1165" s="219"/>
      <c r="ABT1165" s="167" t="s">
        <v>94</v>
      </c>
      <c r="ABU1165" s="498" t="s">
        <v>908</v>
      </c>
      <c r="ABW1165" s="168"/>
      <c r="ABX1165" s="168">
        <f t="shared" si="6434"/>
        <v>0</v>
      </c>
      <c r="ABY1165" s="167" t="s">
        <v>69</v>
      </c>
      <c r="ABZ1165" s="10">
        <f t="shared" ref="ABZ1165" si="7267">ABX1165*1.1</f>
        <v>0</v>
      </c>
      <c r="ACA1165" s="10"/>
      <c r="ACB1165" s="219"/>
      <c r="ACC1165" s="167" t="s">
        <v>94</v>
      </c>
      <c r="ACD1165" s="500" t="s">
        <v>572</v>
      </c>
      <c r="ACF1165" s="168"/>
      <c r="ACG1165" s="168">
        <f t="shared" si="6437"/>
        <v>44</v>
      </c>
      <c r="ACH1165" s="167" t="s">
        <v>69</v>
      </c>
      <c r="ACI1165" s="10">
        <f t="shared" ref="ACI1165" si="7268">ACG1165*1.1</f>
        <v>48.400000000000006</v>
      </c>
      <c r="ACJ1165" s="10"/>
      <c r="ACK1165" s="219"/>
      <c r="ACL1165" s="167" t="s">
        <v>94</v>
      </c>
      <c r="ACM1165" s="500" t="s">
        <v>583</v>
      </c>
      <c r="ACO1165" s="168"/>
      <c r="ACP1165" s="168">
        <f t="shared" si="6440"/>
        <v>9</v>
      </c>
      <c r="ACQ1165" s="167" t="s">
        <v>69</v>
      </c>
      <c r="ACR1165" s="10">
        <f t="shared" ref="ACR1165" si="7269">ACP1165*1.1</f>
        <v>9.9</v>
      </c>
      <c r="ACS1165" s="10"/>
      <c r="ACT1165" s="219"/>
      <c r="ACU1165" s="167" t="s">
        <v>94</v>
      </c>
      <c r="ACV1165" s="500" t="s">
        <v>955</v>
      </c>
      <c r="ACX1165" s="168"/>
      <c r="ACY1165" s="168">
        <f t="shared" si="6443"/>
        <v>4</v>
      </c>
      <c r="ACZ1165" s="167" t="s">
        <v>69</v>
      </c>
      <c r="ADA1165" s="10">
        <f t="shared" ref="ADA1165" si="7270">ACY1165*1.1</f>
        <v>4.4000000000000004</v>
      </c>
      <c r="ADB1165" s="10"/>
      <c r="ADC1165" s="219"/>
      <c r="ADD1165" s="167" t="s">
        <v>94</v>
      </c>
      <c r="ADE1165" s="500" t="s">
        <v>908</v>
      </c>
      <c r="ADG1165" s="168"/>
      <c r="ADH1165" s="168">
        <f t="shared" si="6446"/>
        <v>0</v>
      </c>
      <c r="ADI1165" s="167" t="s">
        <v>69</v>
      </c>
      <c r="ADJ1165" s="10">
        <f t="shared" ref="ADJ1165" si="7271">ADH1165*1.1</f>
        <v>0</v>
      </c>
      <c r="ADK1165" s="10"/>
      <c r="ADL1165" s="219"/>
      <c r="ADM1165" s="167" t="s">
        <v>94</v>
      </c>
      <c r="ADN1165" s="500" t="s">
        <v>1939</v>
      </c>
      <c r="ADP1165" s="168"/>
      <c r="ADQ1165" s="168">
        <f t="shared" si="6449"/>
        <v>54</v>
      </c>
      <c r="ADR1165" s="167" t="s">
        <v>69</v>
      </c>
      <c r="ADS1165" s="10">
        <f t="shared" ref="ADS1165" si="7272">ADQ1165*1.1</f>
        <v>59.400000000000006</v>
      </c>
      <c r="ADT1165" s="10"/>
      <c r="ADU1165" s="219"/>
      <c r="ADV1165" s="167" t="s">
        <v>94</v>
      </c>
      <c r="ADW1165" s="328" t="s">
        <v>1868</v>
      </c>
      <c r="ADY1165" s="168"/>
      <c r="ADZ1165" s="168">
        <f t="shared" si="6452"/>
        <v>37</v>
      </c>
      <c r="AEA1165" s="167" t="s">
        <v>69</v>
      </c>
      <c r="AEB1165" s="10">
        <f t="shared" ref="AEB1165" si="7273">ADZ1165*1.1</f>
        <v>40.700000000000003</v>
      </c>
      <c r="AEC1165" s="10"/>
      <c r="AED1165" s="219"/>
      <c r="AEE1165" s="167" t="s">
        <v>94</v>
      </c>
      <c r="AEF1165" s="500" t="s">
        <v>422</v>
      </c>
      <c r="AEH1165" s="168"/>
      <c r="AEI1165" s="168">
        <f t="shared" si="6455"/>
        <v>0</v>
      </c>
      <c r="AEJ1165" s="167" t="s">
        <v>69</v>
      </c>
      <c r="AEK1165" s="10">
        <f t="shared" ref="AEK1165" si="7274">AEI1165*1.1</f>
        <v>0</v>
      </c>
      <c r="AEL1165" s="10"/>
      <c r="AEM1165" s="219"/>
      <c r="AEN1165" s="167" t="s">
        <v>94</v>
      </c>
      <c r="AEO1165" s="500" t="s">
        <v>2002</v>
      </c>
      <c r="AEQ1165" s="168"/>
      <c r="AER1165" s="168">
        <f t="shared" si="6458"/>
        <v>0</v>
      </c>
      <c r="AES1165" s="167" t="s">
        <v>69</v>
      </c>
      <c r="AET1165" s="10">
        <f t="shared" ref="AET1165" si="7275">AER1165*1.1</f>
        <v>0</v>
      </c>
      <c r="AEU1165" s="10"/>
      <c r="AEV1165" s="219"/>
      <c r="AEW1165" s="167" t="s">
        <v>94</v>
      </c>
      <c r="AEX1165" s="500" t="s">
        <v>456</v>
      </c>
      <c r="AEZ1165" s="168"/>
      <c r="AFA1165" s="168">
        <f t="shared" si="6461"/>
        <v>5</v>
      </c>
      <c r="AFB1165" s="167" t="s">
        <v>69</v>
      </c>
      <c r="AFC1165" s="10">
        <f t="shared" ref="AFC1165" si="7276">AFA1165*1.1</f>
        <v>5.5</v>
      </c>
      <c r="AFD1165" s="10"/>
      <c r="AFE1165" s="219"/>
      <c r="AFF1165" s="167" t="s">
        <v>94</v>
      </c>
      <c r="AFG1165" s="500" t="s">
        <v>1640</v>
      </c>
      <c r="AFI1165" s="168"/>
      <c r="AFJ1165" s="168">
        <f t="shared" si="6464"/>
        <v>0</v>
      </c>
      <c r="AFK1165" s="167" t="s">
        <v>69</v>
      </c>
      <c r="AFL1165" s="10">
        <f t="shared" ref="AFL1165" si="7277">AFJ1165*1.1</f>
        <v>0</v>
      </c>
      <c r="AFM1165" s="10"/>
      <c r="AFN1165" s="219"/>
      <c r="AFO1165" s="167" t="s">
        <v>94</v>
      </c>
      <c r="AFP1165" s="500" t="s">
        <v>2451</v>
      </c>
      <c r="AFR1165" s="168"/>
      <c r="AFS1165" s="168">
        <f t="shared" si="6467"/>
        <v>91</v>
      </c>
      <c r="AFT1165" s="167" t="s">
        <v>69</v>
      </c>
      <c r="AFU1165" s="10">
        <f t="shared" ref="AFU1165" si="7278">AFS1165*1.1</f>
        <v>100.10000000000001</v>
      </c>
      <c r="AFV1165" s="10"/>
      <c r="AFW1165" s="219"/>
      <c r="AFX1165" s="167" t="s">
        <v>94</v>
      </c>
      <c r="AFY1165" s="500" t="s">
        <v>454</v>
      </c>
      <c r="AGA1165" s="168"/>
      <c r="AGB1165" s="168">
        <f t="shared" si="6470"/>
        <v>51</v>
      </c>
      <c r="AGC1165" s="167" t="s">
        <v>69</v>
      </c>
      <c r="AGD1165" s="10">
        <f t="shared" ref="AGD1165" si="7279">AGB1165*1.1</f>
        <v>56.1</v>
      </c>
      <c r="AGE1165" s="10"/>
      <c r="AGF1165" s="219"/>
      <c r="AGG1165" s="167" t="s">
        <v>94</v>
      </c>
      <c r="AGH1165" s="498" t="s">
        <v>456</v>
      </c>
      <c r="AGJ1165" s="168"/>
      <c r="AGK1165" s="168">
        <f t="shared" si="6473"/>
        <v>5</v>
      </c>
      <c r="AGL1165" s="167" t="s">
        <v>69</v>
      </c>
      <c r="AGM1165" s="10">
        <f t="shared" ref="AGM1165" si="7280">AGK1165*1.1</f>
        <v>5.5</v>
      </c>
      <c r="AGN1165" s="10"/>
      <c r="AGO1165" s="219"/>
      <c r="AGP1165" s="167" t="s">
        <v>94</v>
      </c>
      <c r="AGQ1165" s="500" t="s">
        <v>473</v>
      </c>
      <c r="AGS1165" s="168"/>
      <c r="AGT1165" s="168">
        <f t="shared" si="6476"/>
        <v>4</v>
      </c>
      <c r="AGU1165" s="167" t="s">
        <v>69</v>
      </c>
      <c r="AGV1165" s="10">
        <f t="shared" ref="AGV1165" si="7281">AGT1165*1.1</f>
        <v>4.4000000000000004</v>
      </c>
      <c r="AGW1165" s="10"/>
      <c r="AGX1165" s="219"/>
      <c r="AGY1165" s="167" t="s">
        <v>94</v>
      </c>
      <c r="AGZ1165" s="500" t="s">
        <v>458</v>
      </c>
      <c r="AHB1165" s="168"/>
      <c r="AHC1165" s="168">
        <f t="shared" si="6479"/>
        <v>0</v>
      </c>
      <c r="AHD1165" s="167" t="s">
        <v>69</v>
      </c>
      <c r="AHE1165" s="10">
        <f t="shared" ref="AHE1165" si="7282">AHC1165*1.1</f>
        <v>0</v>
      </c>
      <c r="AHF1165" s="10"/>
      <c r="AHG1165" s="219"/>
      <c r="AHH1165" s="167" t="s">
        <v>94</v>
      </c>
      <c r="AHI1165" s="500" t="s">
        <v>2433</v>
      </c>
      <c r="AHK1165" s="168"/>
      <c r="AHL1165" s="168">
        <f t="shared" si="6482"/>
        <v>2</v>
      </c>
      <c r="AHM1165" s="167" t="s">
        <v>69</v>
      </c>
      <c r="AHN1165" s="10">
        <f t="shared" ref="AHN1165" si="7283">AHL1165*1.1</f>
        <v>2.2000000000000002</v>
      </c>
      <c r="AHO1165" s="10"/>
      <c r="AHP1165" s="219"/>
      <c r="AHQ1165" s="167" t="s">
        <v>94</v>
      </c>
      <c r="AHR1165" s="500" t="s">
        <v>1640</v>
      </c>
      <c r="AHT1165" s="168"/>
      <c r="AHU1165" s="168">
        <f t="shared" si="6485"/>
        <v>0</v>
      </c>
      <c r="AHV1165" s="167" t="s">
        <v>69</v>
      </c>
      <c r="AHW1165" s="10">
        <f t="shared" ref="AHW1165" si="7284">AHU1165*1.1</f>
        <v>0</v>
      </c>
      <c r="AHX1165" s="10"/>
      <c r="AHY1165" s="219"/>
      <c r="AHZ1165" s="167" t="s">
        <v>94</v>
      </c>
      <c r="AIA1165" s="500" t="s">
        <v>2451</v>
      </c>
      <c r="AIC1165" s="168"/>
      <c r="AID1165" s="168">
        <f t="shared" si="6488"/>
        <v>91</v>
      </c>
      <c r="AIE1165" s="167" t="s">
        <v>69</v>
      </c>
      <c r="AIF1165" s="10">
        <f t="shared" ref="AIF1165" si="7285">AID1165*1.1</f>
        <v>100.10000000000001</v>
      </c>
      <c r="AIG1165" s="10"/>
      <c r="AIH1165" s="219"/>
      <c r="AII1165" s="167" t="s">
        <v>94</v>
      </c>
      <c r="AIJ1165" s="498" t="s">
        <v>1868</v>
      </c>
      <c r="AIL1165" s="168"/>
      <c r="AIM1165" s="168">
        <f t="shared" si="6491"/>
        <v>37</v>
      </c>
      <c r="AIN1165" s="167" t="s">
        <v>69</v>
      </c>
      <c r="AIO1165" s="10">
        <f t="shared" ref="AIO1165" si="7286">AIM1165*1.1</f>
        <v>40.700000000000003</v>
      </c>
      <c r="AIP1165" s="10"/>
      <c r="AIQ1165" s="219"/>
      <c r="AIR1165" s="167" t="s">
        <v>94</v>
      </c>
      <c r="AIS1165" s="500" t="s">
        <v>3289</v>
      </c>
      <c r="AIU1165" s="168"/>
      <c r="AIV1165" s="168">
        <f t="shared" si="6494"/>
        <v>0</v>
      </c>
      <c r="AIW1165" s="167" t="s">
        <v>69</v>
      </c>
      <c r="AIX1165" s="10">
        <f t="shared" ref="AIX1165" si="7287">AIV1165*1.1</f>
        <v>0</v>
      </c>
      <c r="AIY1165" s="10"/>
      <c r="AIZ1165" s="219"/>
      <c r="AJA1165" s="167" t="s">
        <v>94</v>
      </c>
      <c r="AJB1165" s="500" t="s">
        <v>2014</v>
      </c>
      <c r="AJD1165" s="168"/>
      <c r="AJE1165" s="168">
        <f t="shared" si="6497"/>
        <v>85</v>
      </c>
      <c r="AJF1165" s="167" t="s">
        <v>69</v>
      </c>
      <c r="AJG1165" s="10">
        <f t="shared" ref="AJG1165" si="7288">AJE1165*1.1</f>
        <v>93.500000000000014</v>
      </c>
      <c r="AJH1165" s="10"/>
      <c r="AJI1165" s="219"/>
      <c r="AJJ1165" s="167" t="s">
        <v>94</v>
      </c>
      <c r="AJK1165" s="500" t="s">
        <v>955</v>
      </c>
      <c r="AJM1165" s="168"/>
      <c r="AJN1165" s="168">
        <f t="shared" si="6500"/>
        <v>4</v>
      </c>
      <c r="AJO1165" s="167" t="s">
        <v>69</v>
      </c>
      <c r="AJP1165" s="10">
        <f t="shared" ref="AJP1165" si="7289">AJN1165*1.1</f>
        <v>4.4000000000000004</v>
      </c>
      <c r="AJQ1165" s="10"/>
      <c r="AJR1165" s="219"/>
      <c r="AJS1165" s="167" t="s">
        <v>94</v>
      </c>
      <c r="AJT1165" s="500" t="s">
        <v>1868</v>
      </c>
      <c r="AJV1165" s="168"/>
      <c r="AJW1165" s="168">
        <f t="shared" si="6503"/>
        <v>37</v>
      </c>
      <c r="AJX1165" s="167" t="s">
        <v>69</v>
      </c>
      <c r="AJY1165" s="10">
        <f t="shared" ref="AJY1165" si="7290">AJW1165*1.1</f>
        <v>40.700000000000003</v>
      </c>
      <c r="AJZ1165" s="10"/>
      <c r="AKA1165" s="219"/>
      <c r="AKB1165" s="167" t="s">
        <v>94</v>
      </c>
      <c r="AKC1165" s="500" t="s">
        <v>1985</v>
      </c>
      <c r="AKE1165" s="168"/>
      <c r="AKF1165" s="168">
        <f t="shared" si="6506"/>
        <v>0</v>
      </c>
      <c r="AKG1165" s="167" t="s">
        <v>69</v>
      </c>
      <c r="AKH1165" s="10">
        <f t="shared" ref="AKH1165" si="7291">AKF1165*1.1</f>
        <v>0</v>
      </c>
      <c r="AKI1165" s="10"/>
      <c r="AKJ1165" s="219"/>
      <c r="AKK1165" s="167" t="s">
        <v>94</v>
      </c>
      <c r="AKL1165" s="500" t="s">
        <v>1985</v>
      </c>
      <c r="AKN1165" s="168"/>
      <c r="AKO1165" s="168">
        <f t="shared" si="6509"/>
        <v>0</v>
      </c>
      <c r="AKP1165" s="167" t="s">
        <v>69</v>
      </c>
      <c r="AKQ1165" s="10">
        <f t="shared" ref="AKQ1165" si="7292">AKO1165*1.1</f>
        <v>0</v>
      </c>
      <c r="AKR1165" s="10"/>
      <c r="AKS1165" s="219"/>
      <c r="AKT1165" s="167" t="s">
        <v>94</v>
      </c>
      <c r="AKU1165" s="500" t="s">
        <v>1939</v>
      </c>
      <c r="AKW1165" s="168"/>
      <c r="AKX1165" s="168">
        <f t="shared" si="6512"/>
        <v>54</v>
      </c>
      <c r="AKY1165" s="167" t="s">
        <v>69</v>
      </c>
      <c r="AKZ1165" s="10">
        <f t="shared" ref="AKZ1165" si="7293">AKX1165*1.1</f>
        <v>59.400000000000006</v>
      </c>
      <c r="ALA1165" s="10"/>
      <c r="ALB1165" s="219"/>
      <c r="ALC1165" s="167" t="s">
        <v>94</v>
      </c>
      <c r="ALD1165" s="328" t="s">
        <v>454</v>
      </c>
      <c r="ALF1165" s="168"/>
      <c r="ALG1165" s="168">
        <f t="shared" si="6515"/>
        <v>51</v>
      </c>
      <c r="ALH1165" s="167" t="s">
        <v>69</v>
      </c>
      <c r="ALI1165" s="10">
        <f t="shared" ref="ALI1165" si="7294">ALG1165*1.1</f>
        <v>56.1</v>
      </c>
      <c r="ALJ1165" s="10"/>
      <c r="ALK1165" s="219"/>
      <c r="ALL1165" s="167" t="s">
        <v>94</v>
      </c>
      <c r="ALM1165" s="500" t="s">
        <v>1640</v>
      </c>
      <c r="ALO1165" s="168"/>
      <c r="ALP1165" s="168">
        <f t="shared" si="6518"/>
        <v>0</v>
      </c>
      <c r="ALQ1165" s="167" t="s">
        <v>69</v>
      </c>
      <c r="ALR1165" s="10">
        <f t="shared" ref="ALR1165" si="7295">ALP1165*1.1</f>
        <v>0</v>
      </c>
      <c r="ALS1165" s="10"/>
      <c r="ALT1165" s="219"/>
      <c r="ALU1165" s="167" t="s">
        <v>94</v>
      </c>
      <c r="ALV1165" s="500" t="s">
        <v>1985</v>
      </c>
      <c r="ALX1165" s="168"/>
      <c r="ALY1165" s="168">
        <f t="shared" si="6521"/>
        <v>0</v>
      </c>
      <c r="ALZ1165" s="167" t="s">
        <v>69</v>
      </c>
      <c r="AMA1165" s="10">
        <f t="shared" ref="AMA1165" si="7296">ALY1165*1.1</f>
        <v>0</v>
      </c>
      <c r="AMB1165" s="10"/>
      <c r="AMC1165" s="219"/>
      <c r="AMD1165" s="167" t="s">
        <v>94</v>
      </c>
      <c r="AME1165" s="500" t="s">
        <v>2433</v>
      </c>
      <c r="AMG1165" s="168"/>
      <c r="AMH1165" s="168">
        <f t="shared" si="6524"/>
        <v>2</v>
      </c>
      <c r="AMI1165" s="167" t="s">
        <v>69</v>
      </c>
      <c r="AMJ1165" s="10">
        <f t="shared" ref="AMJ1165" si="7297">AMH1165*1.1</f>
        <v>2.2000000000000002</v>
      </c>
      <c r="AMK1165" s="10"/>
      <c r="AML1165" s="219"/>
      <c r="AMM1165" s="167" t="s">
        <v>94</v>
      </c>
      <c r="AMN1165" s="500" t="s">
        <v>458</v>
      </c>
      <c r="AMP1165" s="168"/>
      <c r="AMQ1165" s="168">
        <f t="shared" si="6527"/>
        <v>0</v>
      </c>
      <c r="AMR1165" s="167" t="s">
        <v>69</v>
      </c>
      <c r="AMS1165" s="10">
        <f t="shared" ref="AMS1165" si="7298">AMQ1165*1.1</f>
        <v>0</v>
      </c>
      <c r="AMT1165" s="10"/>
      <c r="AMU1165" s="219"/>
      <c r="AMV1165" s="167" t="s">
        <v>94</v>
      </c>
      <c r="AMW1165" s="500" t="s">
        <v>456</v>
      </c>
      <c r="AMY1165" s="168"/>
      <c r="AMZ1165" s="168">
        <f t="shared" si="6530"/>
        <v>5</v>
      </c>
      <c r="ANA1165" s="167" t="s">
        <v>69</v>
      </c>
      <c r="ANB1165" s="10">
        <f t="shared" ref="ANB1165" si="7299">AMZ1165*1.1</f>
        <v>5.5</v>
      </c>
      <c r="ANC1165" s="10"/>
      <c r="AND1165" s="219"/>
      <c r="ANE1165" s="167" t="s">
        <v>94</v>
      </c>
      <c r="ANF1165" s="500" t="s">
        <v>3289</v>
      </c>
      <c r="ANH1165" s="168"/>
      <c r="ANI1165" s="168">
        <f t="shared" si="6533"/>
        <v>0</v>
      </c>
      <c r="ANJ1165" s="167" t="s">
        <v>69</v>
      </c>
      <c r="ANK1165" s="10">
        <f t="shared" ref="ANK1165" si="7300">ANI1165*1.1</f>
        <v>0</v>
      </c>
      <c r="ANL1165" s="10"/>
      <c r="ANM1165" s="219"/>
      <c r="ANN1165" s="167" t="s">
        <v>94</v>
      </c>
      <c r="ANO1165" s="500" t="s">
        <v>3289</v>
      </c>
      <c r="ANQ1165" s="168"/>
      <c r="ANR1165" s="168">
        <f t="shared" si="6536"/>
        <v>0</v>
      </c>
      <c r="ANS1165" s="167" t="s">
        <v>69</v>
      </c>
      <c r="ANT1165" s="10">
        <f t="shared" ref="ANT1165" si="7301">ANR1165*1.1</f>
        <v>0</v>
      </c>
      <c r="ANU1165" s="10"/>
      <c r="ANV1165" s="219"/>
      <c r="ANW1165" s="167" t="s">
        <v>94</v>
      </c>
      <c r="ANX1165" s="502" t="s">
        <v>800</v>
      </c>
      <c r="ANZ1165" s="168"/>
      <c r="AOA1165" s="168">
        <f t="shared" si="6539"/>
        <v>1</v>
      </c>
      <c r="AOB1165" s="167" t="s">
        <v>69</v>
      </c>
      <c r="AOC1165" s="10">
        <f t="shared" ref="AOC1165" si="7302">AOA1165*1.1</f>
        <v>1.1000000000000001</v>
      </c>
      <c r="AOD1165" s="10"/>
      <c r="AOE1165" s="219"/>
      <c r="AOF1165" s="167" t="s">
        <v>94</v>
      </c>
      <c r="AOG1165" s="500" t="s">
        <v>450</v>
      </c>
      <c r="AOI1165" s="168"/>
      <c r="AOJ1165" s="168">
        <f t="shared" si="6542"/>
        <v>6</v>
      </c>
      <c r="AOK1165" s="167" t="s">
        <v>69</v>
      </c>
      <c r="AOL1165" s="10">
        <f t="shared" ref="AOL1165" si="7303">AOJ1165*1.1</f>
        <v>6.6000000000000005</v>
      </c>
      <c r="AOM1165" s="10"/>
      <c r="AON1165" s="219"/>
      <c r="AOO1165" s="167" t="s">
        <v>94</v>
      </c>
      <c r="AOP1165" s="498" t="s">
        <v>800</v>
      </c>
      <c r="AOR1165" s="168"/>
      <c r="AOS1165" s="168">
        <f t="shared" si="6545"/>
        <v>1</v>
      </c>
      <c r="AOT1165" s="167" t="s">
        <v>69</v>
      </c>
      <c r="AOU1165" s="10">
        <f t="shared" ref="AOU1165" si="7304">AOS1165*1.1</f>
        <v>1.1000000000000001</v>
      </c>
      <c r="AOV1165" s="10"/>
      <c r="AOW1165" s="219"/>
      <c r="AOX1165" s="167" t="s">
        <v>94</v>
      </c>
      <c r="AOY1165" s="500" t="s">
        <v>3481</v>
      </c>
      <c r="APA1165" s="168"/>
      <c r="APB1165" s="168">
        <f t="shared" si="6548"/>
        <v>0</v>
      </c>
      <c r="APC1165" s="167" t="s">
        <v>69</v>
      </c>
      <c r="APD1165" s="10">
        <f t="shared" ref="APD1165" si="7305">APB1165*1.1</f>
        <v>0</v>
      </c>
      <c r="APE1165" s="10"/>
      <c r="APF1165" s="219"/>
      <c r="APG1165" s="167" t="s">
        <v>94</v>
      </c>
      <c r="APH1165" s="500" t="s">
        <v>1640</v>
      </c>
      <c r="APJ1165" s="168"/>
      <c r="APK1165" s="168">
        <f t="shared" si="6551"/>
        <v>0</v>
      </c>
      <c r="APL1165" s="167" t="s">
        <v>69</v>
      </c>
      <c r="APM1165" s="10">
        <f t="shared" ref="APM1165" si="7306">APK1165*1.1</f>
        <v>0</v>
      </c>
      <c r="APN1165" s="10"/>
      <c r="APO1165" s="219"/>
      <c r="APP1165" s="167" t="s">
        <v>94</v>
      </c>
      <c r="APQ1165" s="500" t="s">
        <v>1086</v>
      </c>
      <c r="APS1165" s="168"/>
      <c r="APT1165" s="168">
        <f t="shared" si="6554"/>
        <v>0</v>
      </c>
      <c r="APU1165" s="167" t="s">
        <v>69</v>
      </c>
      <c r="APV1165" s="10">
        <f t="shared" ref="APV1165" si="7307">APT1165*1.1</f>
        <v>0</v>
      </c>
      <c r="APW1165" s="10"/>
      <c r="APX1165" s="219"/>
      <c r="APY1165" s="167" t="s">
        <v>94</v>
      </c>
      <c r="APZ1165" s="500" t="s">
        <v>1640</v>
      </c>
      <c r="AQB1165" s="168"/>
      <c r="AQC1165" s="168">
        <f t="shared" si="6557"/>
        <v>0</v>
      </c>
      <c r="AQD1165" s="167" t="s">
        <v>69</v>
      </c>
      <c r="AQE1165" s="10">
        <f t="shared" ref="AQE1165" si="7308">AQC1165*1.1</f>
        <v>0</v>
      </c>
      <c r="AQF1165" s="10"/>
      <c r="AQG1165" s="219"/>
      <c r="AQH1165" s="167" t="s">
        <v>94</v>
      </c>
      <c r="AQI1165" s="500" t="s">
        <v>521</v>
      </c>
      <c r="AQK1165" s="168"/>
      <c r="AQL1165" s="168">
        <f t="shared" si="6560"/>
        <v>20</v>
      </c>
      <c r="AQM1165" s="167" t="s">
        <v>69</v>
      </c>
      <c r="AQN1165" s="10">
        <f t="shared" ref="AQN1165" si="7309">AQL1165*1.1</f>
        <v>22</v>
      </c>
      <c r="AQO1165" s="10"/>
      <c r="AQP1165" s="219"/>
      <c r="AQQ1165" s="167" t="s">
        <v>94</v>
      </c>
      <c r="AQR1165" s="500" t="s">
        <v>1640</v>
      </c>
      <c r="AQT1165" s="168"/>
      <c r="AQU1165" s="168">
        <f t="shared" si="6563"/>
        <v>0</v>
      </c>
      <c r="AQV1165" s="167" t="s">
        <v>69</v>
      </c>
      <c r="AQW1165" s="10">
        <f t="shared" ref="AQW1165" si="7310">AQU1165*1.1</f>
        <v>0</v>
      </c>
      <c r="AQX1165" s="10"/>
      <c r="AQY1165" s="219"/>
      <c r="AQZ1165" s="167" t="s">
        <v>94</v>
      </c>
      <c r="ARA1165" s="500" t="s">
        <v>1985</v>
      </c>
      <c r="ARC1165" s="168"/>
      <c r="ARD1165" s="168">
        <f t="shared" si="6566"/>
        <v>0</v>
      </c>
      <c r="ARE1165" s="167" t="s">
        <v>69</v>
      </c>
      <c r="ARF1165" s="10">
        <f t="shared" ref="ARF1165" si="7311">ARD1165*1.1</f>
        <v>0</v>
      </c>
      <c r="ARG1165" s="10"/>
      <c r="ARH1165" s="219"/>
      <c r="ARI1165" s="167" t="s">
        <v>94</v>
      </c>
      <c r="ARJ1165" s="500" t="s">
        <v>1640</v>
      </c>
      <c r="ARL1165" s="168"/>
      <c r="ARM1165" s="168">
        <f t="shared" si="6569"/>
        <v>0</v>
      </c>
      <c r="ARN1165" s="167" t="s">
        <v>69</v>
      </c>
      <c r="ARO1165" s="10">
        <f t="shared" ref="ARO1165" si="7312">ARM1165*1.1</f>
        <v>0</v>
      </c>
      <c r="ARP1165" s="10"/>
      <c r="ARQ1165" s="219"/>
      <c r="ARR1165" s="167" t="s">
        <v>94</v>
      </c>
      <c r="ARS1165" s="328" t="s">
        <v>450</v>
      </c>
      <c r="ARU1165" s="168"/>
      <c r="ARV1165" s="168">
        <f t="shared" si="6572"/>
        <v>6</v>
      </c>
      <c r="ARW1165" s="167" t="s">
        <v>69</v>
      </c>
      <c r="ARX1165" s="10">
        <f t="shared" ref="ARX1165" si="7313">ARV1165*1.1</f>
        <v>6.6000000000000005</v>
      </c>
      <c r="ARY1165" s="10"/>
      <c r="ARZ1165" s="219"/>
      <c r="ASA1165" s="167" t="s">
        <v>94</v>
      </c>
      <c r="ASB1165" s="500" t="s">
        <v>506</v>
      </c>
      <c r="ASD1165" s="168"/>
      <c r="ASE1165" s="168">
        <f t="shared" si="6575"/>
        <v>20</v>
      </c>
      <c r="ASF1165" s="167" t="s">
        <v>69</v>
      </c>
      <c r="ASG1165" s="10">
        <f t="shared" ref="ASG1165" si="7314">ASE1165*1.1</f>
        <v>22</v>
      </c>
      <c r="ASH1165" s="10"/>
      <c r="ASI1165" s="219"/>
      <c r="ASJ1165" s="167" t="s">
        <v>94</v>
      </c>
      <c r="ASK1165" s="500" t="s">
        <v>3289</v>
      </c>
      <c r="ASM1165" s="168"/>
      <c r="ASN1165" s="168">
        <f t="shared" si="6578"/>
        <v>0</v>
      </c>
      <c r="ASO1165" s="167" t="s">
        <v>69</v>
      </c>
      <c r="ASP1165" s="10">
        <f t="shared" ref="ASP1165" si="7315">ASN1165*1.1</f>
        <v>0</v>
      </c>
      <c r="ASQ1165" s="10"/>
      <c r="ASR1165" s="219"/>
      <c r="ASS1165" s="167" t="s">
        <v>94</v>
      </c>
      <c r="AST1165" s="500" t="s">
        <v>2433</v>
      </c>
      <c r="ASV1165" s="168"/>
      <c r="ASW1165" s="168">
        <f t="shared" si="6581"/>
        <v>2</v>
      </c>
      <c r="ASX1165" s="167" t="s">
        <v>69</v>
      </c>
      <c r="ASY1165" s="10">
        <f t="shared" ref="ASY1165" si="7316">ASW1165*1.1</f>
        <v>2.2000000000000002</v>
      </c>
      <c r="ASZ1165" s="10"/>
      <c r="ATA1165" s="219"/>
      <c r="ATB1165" s="167" t="s">
        <v>94</v>
      </c>
      <c r="ATC1165" s="500" t="s">
        <v>3289</v>
      </c>
      <c r="ATE1165" s="168"/>
      <c r="ATF1165" s="168">
        <f t="shared" si="6584"/>
        <v>0</v>
      </c>
      <c r="ATG1165" s="167" t="s">
        <v>69</v>
      </c>
      <c r="ATH1165" s="10">
        <f t="shared" ref="ATH1165" si="7317">ATF1165*1.1</f>
        <v>0</v>
      </c>
      <c r="ATI1165" s="10"/>
      <c r="ATJ1165" s="219"/>
      <c r="ATK1165" s="167" t="s">
        <v>94</v>
      </c>
      <c r="ATL1165" s="500" t="s">
        <v>454</v>
      </c>
      <c r="ATN1165" s="168"/>
      <c r="ATO1165" s="168">
        <f t="shared" si="6587"/>
        <v>51</v>
      </c>
      <c r="ATP1165" s="167" t="s">
        <v>69</v>
      </c>
      <c r="ATQ1165" s="10">
        <f t="shared" ref="ATQ1165" si="7318">ATO1165*1.1</f>
        <v>56.1</v>
      </c>
      <c r="ATR1165" s="10"/>
      <c r="ATS1165" s="219"/>
      <c r="ATT1165" s="167" t="s">
        <v>94</v>
      </c>
      <c r="ATU1165" s="500" t="s">
        <v>1985</v>
      </c>
      <c r="ATW1165" s="168"/>
      <c r="ATX1165" s="168">
        <f t="shared" si="6590"/>
        <v>0</v>
      </c>
      <c r="ATY1165" s="167" t="s">
        <v>69</v>
      </c>
      <c r="ATZ1165" s="10">
        <f t="shared" ref="ATZ1165" si="7319">ATX1165*1.1</f>
        <v>0</v>
      </c>
      <c r="AUA1165" s="10"/>
      <c r="AUB1165" s="219"/>
      <c r="AUC1165" s="167" t="s">
        <v>94</v>
      </c>
      <c r="AUD1165" s="500" t="s">
        <v>800</v>
      </c>
      <c r="AUF1165" s="168"/>
      <c r="AUG1165" s="168">
        <f t="shared" si="6593"/>
        <v>1</v>
      </c>
      <c r="AUH1165" s="167" t="s">
        <v>69</v>
      </c>
      <c r="AUI1165" s="10">
        <f t="shared" ref="AUI1165" si="7320">AUG1165*1.1</f>
        <v>1.1000000000000001</v>
      </c>
      <c r="AUJ1165" s="10"/>
      <c r="AUK1165" s="219"/>
      <c r="AUL1165" s="167" t="s">
        <v>94</v>
      </c>
      <c r="AUM1165" s="500" t="s">
        <v>521</v>
      </c>
      <c r="AUO1165" s="168"/>
      <c r="AUP1165" s="168">
        <f t="shared" si="6596"/>
        <v>20</v>
      </c>
      <c r="AUQ1165" s="167" t="s">
        <v>69</v>
      </c>
      <c r="AUR1165" s="10">
        <f t="shared" ref="AUR1165" si="7321">AUP1165*1.1</f>
        <v>22</v>
      </c>
      <c r="AUS1165" s="10"/>
      <c r="AUT1165" s="219"/>
      <c r="AUU1165" s="167" t="s">
        <v>94</v>
      </c>
      <c r="AUV1165" s="500" t="s">
        <v>1939</v>
      </c>
      <c r="AUX1165" s="168"/>
      <c r="AUY1165" s="168">
        <f t="shared" si="6599"/>
        <v>54</v>
      </c>
      <c r="AUZ1165" s="167" t="s">
        <v>69</v>
      </c>
      <c r="AVA1165" s="10">
        <f t="shared" ref="AVA1165" si="7322">AUY1165*1.1</f>
        <v>59.400000000000006</v>
      </c>
      <c r="AVB1165" s="10"/>
      <c r="AVC1165" s="219"/>
      <c r="AVD1165" s="167" t="s">
        <v>94</v>
      </c>
      <c r="AVE1165" s="500" t="s">
        <v>440</v>
      </c>
      <c r="AVG1165" s="168"/>
      <c r="AVH1165" s="168">
        <f t="shared" si="6602"/>
        <v>3</v>
      </c>
      <c r="AVI1165" s="167" t="s">
        <v>69</v>
      </c>
      <c r="AVJ1165" s="10">
        <f t="shared" ref="AVJ1165" si="7323">AVH1165*1.1</f>
        <v>3.3000000000000003</v>
      </c>
      <c r="AVK1165" s="10"/>
      <c r="AVL1165" s="219"/>
      <c r="AVM1165" s="167" t="s">
        <v>94</v>
      </c>
      <c r="AVN1165" s="328" t="s">
        <v>2014</v>
      </c>
      <c r="AVP1165" s="168"/>
      <c r="AVQ1165" s="168">
        <f t="shared" si="6605"/>
        <v>85</v>
      </c>
      <c r="AVR1165" s="167" t="s">
        <v>69</v>
      </c>
      <c r="AVS1165" s="10">
        <f t="shared" ref="AVS1165" si="7324">AVQ1165*1.1</f>
        <v>93.500000000000014</v>
      </c>
      <c r="AVT1165" s="10"/>
      <c r="AVU1165" s="219"/>
      <c r="AVV1165" s="167" t="s">
        <v>94</v>
      </c>
      <c r="AVW1165" s="500" t="s">
        <v>1704</v>
      </c>
      <c r="AVY1165" s="168"/>
      <c r="AVZ1165" s="168">
        <f t="shared" si="6608"/>
        <v>0</v>
      </c>
      <c r="AWA1165" s="167" t="s">
        <v>69</v>
      </c>
      <c r="AWB1165" s="10">
        <f t="shared" ref="AWB1165" si="7325">AVZ1165*1.1</f>
        <v>0</v>
      </c>
      <c r="AWC1165" s="10"/>
      <c r="AWD1165" s="219"/>
      <c r="AWE1165" s="167" t="s">
        <v>94</v>
      </c>
      <c r="AWF1165" s="500" t="s">
        <v>441</v>
      </c>
      <c r="AWH1165" s="168"/>
      <c r="AWI1165" s="168">
        <f t="shared" si="6611"/>
        <v>0</v>
      </c>
      <c r="AWJ1165" s="167" t="s">
        <v>69</v>
      </c>
      <c r="AWK1165" s="10">
        <f t="shared" ref="AWK1165" si="7326">AWI1165*1.1</f>
        <v>0</v>
      </c>
      <c r="AWL1165" s="10"/>
      <c r="AWM1165" s="219"/>
      <c r="AWN1165" s="167" t="s">
        <v>94</v>
      </c>
      <c r="AWO1165" s="500" t="s">
        <v>1644</v>
      </c>
      <c r="AWQ1165" s="168"/>
      <c r="AWR1165" s="168">
        <f t="shared" si="6614"/>
        <v>17</v>
      </c>
      <c r="AWS1165" s="167" t="s">
        <v>69</v>
      </c>
      <c r="AWT1165" s="10">
        <f t="shared" ref="AWT1165" si="7327">AWR1165*1.1</f>
        <v>18.700000000000003</v>
      </c>
      <c r="AWU1165" s="10"/>
      <c r="AWV1165" s="219"/>
      <c r="AWW1165" s="167" t="s">
        <v>94</v>
      </c>
      <c r="AWX1165" s="500" t="s">
        <v>800</v>
      </c>
      <c r="AWZ1165" s="168"/>
      <c r="AXA1165" s="168">
        <f t="shared" si="6617"/>
        <v>1</v>
      </c>
      <c r="AXB1165" s="167" t="s">
        <v>69</v>
      </c>
      <c r="AXC1165" s="10">
        <f t="shared" ref="AXC1165" si="7328">AXA1165*1.1</f>
        <v>1.1000000000000001</v>
      </c>
      <c r="AXD1165" s="10"/>
      <c r="AXE1165" s="219"/>
      <c r="AXF1165" s="167" t="s">
        <v>94</v>
      </c>
      <c r="AXG1165" s="498" t="s">
        <v>1704</v>
      </c>
      <c r="AXI1165" s="168"/>
      <c r="AXJ1165" s="168">
        <f t="shared" si="6620"/>
        <v>0</v>
      </c>
      <c r="AXK1165" s="167" t="s">
        <v>69</v>
      </c>
      <c r="AXL1165" s="10">
        <f t="shared" ref="AXL1165" si="7329">AXJ1165*1.1</f>
        <v>0</v>
      </c>
      <c r="AXM1165" s="10"/>
      <c r="AXN1165" s="219"/>
      <c r="AXO1165" s="167" t="s">
        <v>94</v>
      </c>
      <c r="AXP1165" s="500" t="s">
        <v>1640</v>
      </c>
      <c r="AXR1165" s="168"/>
      <c r="AXS1165" s="168">
        <f t="shared" si="6623"/>
        <v>0</v>
      </c>
      <c r="AXT1165" s="167" t="s">
        <v>69</v>
      </c>
      <c r="AXU1165" s="10">
        <f t="shared" ref="AXU1165" si="7330">AXS1165*1.1</f>
        <v>0</v>
      </c>
      <c r="AXV1165" s="10"/>
      <c r="AXW1165" s="219"/>
      <c r="AXX1165" s="167" t="s">
        <v>94</v>
      </c>
      <c r="AXY1165" s="500" t="s">
        <v>2002</v>
      </c>
      <c r="AYA1165" s="168"/>
      <c r="AYB1165" s="168">
        <f t="shared" si="6626"/>
        <v>0</v>
      </c>
      <c r="AYC1165" s="167" t="s">
        <v>69</v>
      </c>
      <c r="AYD1165" s="10">
        <f t="shared" ref="AYD1165" si="7331">AYB1165*1.1</f>
        <v>0</v>
      </c>
      <c r="AYE1165" s="10"/>
      <c r="AYF1165" s="219"/>
      <c r="AYG1165" s="167" t="s">
        <v>94</v>
      </c>
      <c r="AYH1165" s="500" t="s">
        <v>441</v>
      </c>
      <c r="AYJ1165" s="168"/>
      <c r="AYK1165" s="168">
        <f t="shared" si="6629"/>
        <v>0</v>
      </c>
      <c r="AYL1165" s="167" t="s">
        <v>69</v>
      </c>
      <c r="AYM1165" s="10">
        <f t="shared" ref="AYM1165" si="7332">AYK1165*1.1</f>
        <v>0</v>
      </c>
      <c r="AYN1165" s="10"/>
      <c r="AYO1165" s="219"/>
      <c r="AYP1165" s="167" t="s">
        <v>94</v>
      </c>
      <c r="AYQ1165" s="500" t="s">
        <v>454</v>
      </c>
      <c r="AYS1165" s="168"/>
      <c r="AYT1165" s="168">
        <f t="shared" si="6632"/>
        <v>51</v>
      </c>
      <c r="AYU1165" s="167" t="s">
        <v>69</v>
      </c>
      <c r="AYV1165" s="10">
        <f t="shared" ref="AYV1165" si="7333">AYT1165*1.1</f>
        <v>56.1</v>
      </c>
      <c r="AYW1165" s="10"/>
      <c r="AYX1165" s="219"/>
      <c r="AYY1165" s="167" t="s">
        <v>94</v>
      </c>
      <c r="AYZ1165" s="498" t="s">
        <v>2433</v>
      </c>
      <c r="AZB1165" s="168"/>
      <c r="AZC1165" s="168">
        <f t="shared" si="6635"/>
        <v>2</v>
      </c>
      <c r="AZD1165" s="167" t="s">
        <v>69</v>
      </c>
      <c r="AZE1165" s="10">
        <f t="shared" ref="AZE1165" si="7334">AZC1165*1.1</f>
        <v>2.2000000000000002</v>
      </c>
      <c r="AZF1165" s="10"/>
      <c r="AZG1165" s="219"/>
      <c r="AZH1165" s="167" t="s">
        <v>94</v>
      </c>
      <c r="AZI1165" s="500" t="s">
        <v>908</v>
      </c>
      <c r="AZK1165" s="168"/>
      <c r="AZL1165" s="168">
        <f t="shared" si="6638"/>
        <v>0</v>
      </c>
      <c r="AZM1165" s="167" t="s">
        <v>69</v>
      </c>
      <c r="AZN1165" s="10">
        <f t="shared" ref="AZN1165" si="7335">AZL1165*1.1</f>
        <v>0</v>
      </c>
      <c r="AZO1165" s="10"/>
      <c r="AZP1165" s="219"/>
      <c r="AZQ1165" s="167" t="s">
        <v>94</v>
      </c>
      <c r="AZR1165" s="500" t="s">
        <v>1640</v>
      </c>
      <c r="AZT1165" s="168"/>
      <c r="AZU1165" s="168">
        <f t="shared" si="6641"/>
        <v>0</v>
      </c>
      <c r="AZV1165" s="167" t="s">
        <v>69</v>
      </c>
      <c r="AZW1165" s="10">
        <f t="shared" ref="AZW1165" si="7336">AZU1165*1.1</f>
        <v>0</v>
      </c>
      <c r="AZX1165" s="10"/>
      <c r="AZY1165" s="219"/>
      <c r="AZZ1165" s="167" t="s">
        <v>94</v>
      </c>
      <c r="BAA1165" s="500" t="s">
        <v>2451</v>
      </c>
      <c r="BAC1165" s="168"/>
      <c r="BAD1165" s="168">
        <f t="shared" si="6644"/>
        <v>91</v>
      </c>
      <c r="BAE1165" s="167" t="s">
        <v>69</v>
      </c>
      <c r="BAF1165" s="10">
        <f t="shared" ref="BAF1165" si="7337">BAD1165*1.1</f>
        <v>100.10000000000001</v>
      </c>
      <c r="BAG1165" s="10"/>
      <c r="BAH1165" s="219"/>
      <c r="BAI1165" s="167" t="s">
        <v>94</v>
      </c>
      <c r="BAJ1165" s="500" t="s">
        <v>1640</v>
      </c>
      <c r="BAL1165" s="168"/>
      <c r="BAM1165" s="168">
        <f t="shared" si="6647"/>
        <v>0</v>
      </c>
      <c r="BAN1165" s="167" t="s">
        <v>69</v>
      </c>
      <c r="BAO1165" s="10">
        <f t="shared" ref="BAO1165" si="7338">BAM1165*1.1</f>
        <v>0</v>
      </c>
      <c r="BAP1165" s="10"/>
      <c r="BAQ1165" s="219"/>
      <c r="BAR1165" s="167" t="s">
        <v>94</v>
      </c>
      <c r="BAS1165" s="500" t="s">
        <v>2002</v>
      </c>
      <c r="BAU1165" s="168"/>
      <c r="BAV1165" s="168">
        <f t="shared" si="6650"/>
        <v>0</v>
      </c>
      <c r="BAW1165" s="167" t="s">
        <v>69</v>
      </c>
      <c r="BAX1165" s="10">
        <f t="shared" ref="BAX1165" si="7339">BAV1165*1.1</f>
        <v>0</v>
      </c>
      <c r="BAY1165" s="10"/>
      <c r="BAZ1165" s="219"/>
      <c r="BBA1165" s="167" t="s">
        <v>94</v>
      </c>
      <c r="BBB1165" s="500" t="s">
        <v>441</v>
      </c>
      <c r="BBD1165" s="168"/>
      <c r="BBE1165" s="168">
        <f t="shared" si="6653"/>
        <v>0</v>
      </c>
      <c r="BBF1165" s="167" t="s">
        <v>69</v>
      </c>
      <c r="BBG1165" s="10">
        <f t="shared" ref="BBG1165" si="7340">BBE1165*1.1</f>
        <v>0</v>
      </c>
      <c r="BBH1165" s="10"/>
      <c r="BBI1165" s="219"/>
      <c r="BBJ1165" s="167" t="s">
        <v>94</v>
      </c>
      <c r="BBK1165" s="500" t="s">
        <v>1939</v>
      </c>
      <c r="BBM1165" s="168"/>
      <c r="BBN1165" s="168">
        <f t="shared" si="6656"/>
        <v>54</v>
      </c>
      <c r="BBO1165" s="167" t="s">
        <v>69</v>
      </c>
      <c r="BBP1165" s="10">
        <f t="shared" ref="BBP1165" si="7341">BBN1165*1.1</f>
        <v>59.400000000000006</v>
      </c>
      <c r="BBQ1165" s="10"/>
      <c r="BBR1165" s="219"/>
      <c r="BBS1165" s="167" t="s">
        <v>94</v>
      </c>
      <c r="BBT1165" s="500" t="s">
        <v>1868</v>
      </c>
      <c r="BBV1165" s="168"/>
      <c r="BBW1165" s="168">
        <f t="shared" si="6659"/>
        <v>37</v>
      </c>
      <c r="BBX1165" s="167" t="s">
        <v>69</v>
      </c>
      <c r="BBY1165" s="10">
        <f t="shared" ref="BBY1165" si="7342">BBW1165*1.1</f>
        <v>40.700000000000003</v>
      </c>
      <c r="BBZ1165" s="10"/>
      <c r="BCA1165" s="219"/>
      <c r="BCB1165" s="167" t="s">
        <v>94</v>
      </c>
      <c r="BCC1165" s="328" t="s">
        <v>1644</v>
      </c>
      <c r="BCE1165" s="168"/>
      <c r="BCF1165" s="168">
        <f t="shared" si="6662"/>
        <v>17</v>
      </c>
      <c r="BCG1165" s="167" t="s">
        <v>69</v>
      </c>
      <c r="BCH1165" s="10">
        <f t="shared" ref="BCH1165" si="7343">BCF1165*1.1</f>
        <v>18.700000000000003</v>
      </c>
      <c r="BCI1165" s="10"/>
      <c r="BCJ1165" s="219"/>
      <c r="BCK1165" s="167" t="s">
        <v>94</v>
      </c>
      <c r="BCL1165" s="500" t="s">
        <v>2014</v>
      </c>
      <c r="BCN1165" s="168"/>
      <c r="BCO1165" s="168">
        <f t="shared" si="6665"/>
        <v>85</v>
      </c>
      <c r="BCP1165" s="167" t="s">
        <v>69</v>
      </c>
      <c r="BCQ1165" s="10">
        <f t="shared" ref="BCQ1165" si="7344">BCO1165*1.1</f>
        <v>93.500000000000014</v>
      </c>
      <c r="BCR1165" s="10"/>
      <c r="BCS1165" s="219"/>
      <c r="BCT1165" s="167" t="s">
        <v>94</v>
      </c>
      <c r="BCU1165" s="500" t="s">
        <v>506</v>
      </c>
      <c r="BCW1165" s="168"/>
      <c r="BCX1165" s="168">
        <f t="shared" si="6668"/>
        <v>20</v>
      </c>
      <c r="BCY1165" s="167" t="s">
        <v>69</v>
      </c>
      <c r="BCZ1165" s="10">
        <f t="shared" ref="BCZ1165" si="7345">BCX1165*1.1</f>
        <v>22</v>
      </c>
      <c r="BDA1165" s="10"/>
      <c r="BDB1165" s="219"/>
      <c r="BDC1165" s="167" t="s">
        <v>94</v>
      </c>
      <c r="BDD1165" s="500" t="s">
        <v>3289</v>
      </c>
      <c r="BDF1165" s="168"/>
      <c r="BDG1165" s="168">
        <f t="shared" si="6671"/>
        <v>0</v>
      </c>
      <c r="BDH1165" s="167" t="s">
        <v>69</v>
      </c>
      <c r="BDI1165" s="10">
        <f t="shared" ref="BDI1165" si="7346">BDG1165*1.1</f>
        <v>0</v>
      </c>
      <c r="BDJ1165" s="10"/>
      <c r="BDK1165" s="219"/>
      <c r="BDL1165" s="167" t="s">
        <v>94</v>
      </c>
      <c r="BDM1165" s="328" t="s">
        <v>2014</v>
      </c>
      <c r="BDO1165" s="168"/>
      <c r="BDP1165" s="168">
        <f t="shared" si="6674"/>
        <v>85</v>
      </c>
      <c r="BDQ1165" s="167" t="s">
        <v>69</v>
      </c>
      <c r="BDR1165" s="10">
        <f t="shared" ref="BDR1165" si="7347">BDP1165*1.1</f>
        <v>93.500000000000014</v>
      </c>
      <c r="BDS1165" s="10"/>
      <c r="BDT1165" s="219"/>
      <c r="BDU1165" s="167" t="s">
        <v>94</v>
      </c>
      <c r="BDV1165" s="500" t="s">
        <v>2451</v>
      </c>
      <c r="BDX1165" s="168"/>
      <c r="BDY1165" s="168">
        <f t="shared" si="6677"/>
        <v>91</v>
      </c>
      <c r="BDZ1165" s="167" t="s">
        <v>69</v>
      </c>
      <c r="BEA1165" s="10">
        <f t="shared" ref="BEA1165" si="7348">BDY1165*1.1</f>
        <v>100.10000000000001</v>
      </c>
      <c r="BEB1165" s="10"/>
      <c r="BEC1165" s="219"/>
      <c r="BED1165" s="167" t="s">
        <v>94</v>
      </c>
      <c r="BEE1165" s="498" t="s">
        <v>908</v>
      </c>
      <c r="BEG1165" s="168"/>
      <c r="BEH1165" s="168">
        <f t="shared" si="6680"/>
        <v>0</v>
      </c>
      <c r="BEI1165" s="167" t="s">
        <v>69</v>
      </c>
      <c r="BEJ1165" s="10">
        <f t="shared" ref="BEJ1165" si="7349">BEH1165*1.1</f>
        <v>0</v>
      </c>
      <c r="BEK1165" s="10"/>
      <c r="BEL1165" s="219"/>
      <c r="BEM1165" s="167" t="s">
        <v>94</v>
      </c>
      <c r="BEN1165" s="498" t="s">
        <v>441</v>
      </c>
      <c r="BEP1165" s="168"/>
      <c r="BEQ1165" s="168">
        <f t="shared" si="6683"/>
        <v>0</v>
      </c>
      <c r="BER1165" s="167" t="s">
        <v>69</v>
      </c>
      <c r="BES1165" s="10">
        <f t="shared" ref="BES1165" si="7350">BEQ1165*1.1</f>
        <v>0</v>
      </c>
      <c r="BET1165" s="10"/>
      <c r="BEU1165" s="219"/>
      <c r="BEV1165" s="167" t="s">
        <v>94</v>
      </c>
      <c r="BEW1165" s="500" t="s">
        <v>907</v>
      </c>
      <c r="BEY1165" s="168"/>
      <c r="BEZ1165" s="168">
        <f t="shared" si="6686"/>
        <v>2</v>
      </c>
      <c r="BFA1165" s="167" t="s">
        <v>69</v>
      </c>
      <c r="BFB1165" s="10">
        <f t="shared" ref="BFB1165" si="7351">BEZ1165*1.1</f>
        <v>2.2000000000000002</v>
      </c>
      <c r="BFC1165" s="10"/>
      <c r="BFD1165" s="219"/>
      <c r="BFE1165" s="167"/>
      <c r="BFF1165" s="327"/>
      <c r="BFH1165" s="168"/>
      <c r="BFI1165" s="168"/>
      <c r="BFJ1165" s="167"/>
      <c r="BFK1165" s="10"/>
      <c r="BFL1165" s="10"/>
      <c r="BFN1165" s="167"/>
      <c r="BFO1165" s="327"/>
      <c r="BFQ1165" s="168"/>
      <c r="BFR1165" s="168"/>
      <c r="BFS1165" s="167"/>
      <c r="BFT1165" s="10"/>
      <c r="BFU1165" s="10"/>
      <c r="BFW1165" s="167"/>
      <c r="BFX1165" s="328"/>
      <c r="BFZ1165" s="168"/>
      <c r="BGA1165" s="168"/>
      <c r="BGB1165" s="167"/>
      <c r="BGC1165" s="10"/>
      <c r="BGD1165" s="10"/>
      <c r="BGF1165" s="167"/>
      <c r="BGG1165" s="327"/>
      <c r="BGI1165" s="168"/>
      <c r="BGJ1165" s="168"/>
      <c r="BGK1165" s="167"/>
      <c r="BGL1165" s="10"/>
      <c r="BGM1165" s="10"/>
      <c r="BGO1165" s="167"/>
      <c r="BGP1165" s="328"/>
      <c r="BGR1165" s="168"/>
      <c r="BGS1165" s="168"/>
      <c r="BGT1165" s="167"/>
      <c r="BGU1165" s="10"/>
      <c r="BGV1165" s="10"/>
      <c r="BGX1165" s="167"/>
      <c r="BGY1165" s="327"/>
      <c r="BHA1165" s="168"/>
      <c r="BHB1165" s="168"/>
      <c r="BHC1165" s="167"/>
      <c r="BHD1165" s="10"/>
      <c r="BHE1165" s="10"/>
    </row>
    <row r="1166" spans="1:1565" s="14" customFormat="1" ht="15">
      <c r="A1166" s="167"/>
      <c r="B1166" s="326"/>
      <c r="D1166" s="167"/>
      <c r="E1166" s="167"/>
      <c r="F1166" s="167"/>
      <c r="G1166" s="10"/>
      <c r="H1166" s="10">
        <f>SUM(G1161:G1165)</f>
        <v>219.1</v>
      </c>
      <c r="I1166" s="219"/>
      <c r="J1166" s="167"/>
      <c r="K1166" s="326"/>
      <c r="M1166" s="167"/>
      <c r="N1166" s="167"/>
      <c r="O1166" s="167"/>
      <c r="P1166" s="10"/>
      <c r="Q1166" s="10">
        <f>SUM(P1161:P1165)</f>
        <v>204</v>
      </c>
      <c r="R1166" s="219"/>
      <c r="S1166" s="167"/>
      <c r="T1166" s="326"/>
      <c r="V1166" s="167"/>
      <c r="W1166" s="167"/>
      <c r="X1166" s="167"/>
      <c r="Y1166" s="10"/>
      <c r="Z1166" s="10">
        <f t="shared" ref="Z1166" si="7352">SUM(Y1161:Y1165)</f>
        <v>257.29999999999995</v>
      </c>
      <c r="AA1166" s="219"/>
      <c r="AB1166" s="167"/>
      <c r="AC1166" s="326"/>
      <c r="AE1166" s="167"/>
      <c r="AF1166" s="167"/>
      <c r="AG1166" s="167"/>
      <c r="AH1166" s="10"/>
      <c r="AI1166" s="10">
        <f t="shared" ref="AI1166" si="7353">SUM(AH1161:AH1165)</f>
        <v>167.9</v>
      </c>
      <c r="AJ1166" s="219"/>
      <c r="AK1166" s="167"/>
      <c r="AL1166" s="498"/>
      <c r="AN1166" s="167"/>
      <c r="AO1166" s="167"/>
      <c r="AP1166" s="167"/>
      <c r="AQ1166" s="10"/>
      <c r="AR1166" s="10">
        <f t="shared" ref="AR1166" si="7354">SUM(AQ1161:AQ1165)</f>
        <v>137.9</v>
      </c>
      <c r="AS1166" s="219"/>
      <c r="AT1166" s="167"/>
      <c r="AU1166" s="326"/>
      <c r="AW1166" s="167"/>
      <c r="AX1166" s="167"/>
      <c r="AY1166" s="167"/>
      <c r="AZ1166" s="10"/>
      <c r="BA1166" s="10">
        <f t="shared" ref="BA1166:CT1166" si="7355">SUM(AZ1161:AZ1165)</f>
        <v>167.1</v>
      </c>
      <c r="BB1166" s="219"/>
      <c r="BC1166" s="167"/>
      <c r="BD1166" s="326"/>
      <c r="BF1166" s="167"/>
      <c r="BG1166" s="167"/>
      <c r="BH1166" s="167"/>
      <c r="BI1166" s="10"/>
      <c r="BJ1166" s="10">
        <f t="shared" si="7355"/>
        <v>375.8</v>
      </c>
      <c r="BK1166" s="219"/>
      <c r="BL1166" s="167"/>
      <c r="BM1166" s="326"/>
      <c r="BO1166" s="167"/>
      <c r="BP1166" s="167"/>
      <c r="BQ1166" s="167"/>
      <c r="BR1166" s="10"/>
      <c r="BS1166" s="10">
        <f t="shared" si="7355"/>
        <v>254.20000000000002</v>
      </c>
      <c r="BT1166" s="219"/>
      <c r="BU1166" s="167"/>
      <c r="BV1166" s="326"/>
      <c r="BX1166" s="167"/>
      <c r="BY1166" s="167"/>
      <c r="BZ1166" s="167"/>
      <c r="CA1166" s="10"/>
      <c r="CB1166" s="10">
        <f t="shared" si="7355"/>
        <v>219.7</v>
      </c>
      <c r="CC1166" s="219"/>
      <c r="CD1166" s="167"/>
      <c r="CE1166" s="326"/>
      <c r="CG1166" s="167"/>
      <c r="CH1166" s="167"/>
      <c r="CI1166" s="167"/>
      <c r="CJ1166" s="10"/>
      <c r="CK1166" s="10">
        <f t="shared" si="7355"/>
        <v>277.09999999999997</v>
      </c>
      <c r="CL1166" s="219"/>
      <c r="CM1166" s="167"/>
      <c r="CN1166" s="326"/>
      <c r="CP1166" s="167"/>
      <c r="CQ1166" s="167"/>
      <c r="CR1166" s="167"/>
      <c r="CS1166" s="10"/>
      <c r="CT1166" s="10">
        <f t="shared" si="7355"/>
        <v>281.40000000000003</v>
      </c>
      <c r="CU1166" s="219"/>
      <c r="CV1166" s="167"/>
      <c r="CW1166" s="326"/>
      <c r="CY1166" s="167"/>
      <c r="CZ1166" s="167"/>
      <c r="DA1166" s="167"/>
      <c r="DB1166" s="10"/>
      <c r="DC1166" s="10">
        <f t="shared" ref="DC1166" si="7356">SUM(DB1161:DB1165)</f>
        <v>103.1</v>
      </c>
      <c r="DD1166" s="219"/>
      <c r="DE1166" s="167"/>
      <c r="DF1166" s="326"/>
      <c r="DH1166" s="167"/>
      <c r="DI1166" s="167"/>
      <c r="DJ1166" s="167"/>
      <c r="DK1166" s="10"/>
      <c r="DL1166" s="10">
        <f t="shared" ref="DL1166" si="7357">SUM(DK1161:DK1165)</f>
        <v>255.5</v>
      </c>
      <c r="DM1166" s="219"/>
      <c r="DN1166" s="167"/>
      <c r="DO1166" s="326"/>
      <c r="DQ1166" s="167"/>
      <c r="DR1166" s="167"/>
      <c r="DS1166" s="167"/>
      <c r="DT1166" s="10"/>
      <c r="DU1166" s="10">
        <f t="shared" ref="DU1166" si="7358">SUM(DT1161:DT1165)</f>
        <v>127.5</v>
      </c>
      <c r="DV1166" s="219"/>
      <c r="DW1166" s="167"/>
      <c r="DX1166" s="326"/>
      <c r="DZ1166" s="167"/>
      <c r="EA1166" s="167"/>
      <c r="EB1166" s="167"/>
      <c r="EC1166" s="10"/>
      <c r="ED1166" s="10">
        <f t="shared" ref="ED1166" si="7359">SUM(EC1161:EC1165)</f>
        <v>183.7</v>
      </c>
      <c r="EE1166" s="219"/>
      <c r="EF1166" s="167"/>
      <c r="EG1166" s="326"/>
      <c r="EI1166" s="167"/>
      <c r="EJ1166" s="167"/>
      <c r="EK1166" s="167"/>
      <c r="EL1166" s="10"/>
      <c r="EM1166" s="10">
        <f t="shared" ref="EM1166" si="7360">SUM(EL1161:EL1165)</f>
        <v>233.7</v>
      </c>
      <c r="EN1166" s="219"/>
      <c r="EO1166" s="167"/>
      <c r="EP1166" s="326"/>
      <c r="ER1166" s="167"/>
      <c r="ES1166" s="167"/>
      <c r="ET1166" s="167"/>
      <c r="EU1166" s="10"/>
      <c r="EV1166" s="10">
        <f t="shared" ref="EV1166" si="7361">SUM(EU1161:EU1165)</f>
        <v>80.2</v>
      </c>
      <c r="EW1166" s="219"/>
      <c r="EX1166" s="167"/>
      <c r="EY1166" s="326"/>
      <c r="FA1166" s="167"/>
      <c r="FB1166" s="167"/>
      <c r="FC1166" s="167"/>
      <c r="FD1166" s="10"/>
      <c r="FE1166" s="10">
        <f t="shared" ref="FE1166" si="7362">SUM(FD1161:FD1165)</f>
        <v>130.1</v>
      </c>
      <c r="FF1166" s="219"/>
      <c r="FG1166" s="167"/>
      <c r="FH1166" s="326"/>
      <c r="FJ1166" s="167"/>
      <c r="FK1166" s="167"/>
      <c r="FL1166" s="167"/>
      <c r="FM1166" s="10"/>
      <c r="FN1166" s="10">
        <f t="shared" ref="FN1166" si="7363">SUM(FM1161:FM1165)</f>
        <v>208.2</v>
      </c>
      <c r="FO1166" s="219"/>
      <c r="FP1166" s="167"/>
      <c r="FQ1166" s="326"/>
      <c r="FS1166" s="167"/>
      <c r="FT1166" s="167"/>
      <c r="FU1166" s="167"/>
      <c r="FV1166" s="10"/>
      <c r="FW1166" s="10">
        <f t="shared" ref="FW1166" si="7364">SUM(FV1161:FV1165)</f>
        <v>292.3</v>
      </c>
      <c r="FX1166" s="219"/>
      <c r="FY1166" s="167"/>
      <c r="FZ1166" s="326"/>
      <c r="GB1166" s="167"/>
      <c r="GC1166" s="167"/>
      <c r="GD1166" s="167"/>
      <c r="GE1166" s="10"/>
      <c r="GF1166" s="10">
        <f t="shared" ref="GF1166" si="7365">SUM(GE1161:GE1165)</f>
        <v>5.5</v>
      </c>
      <c r="GG1166" s="219"/>
      <c r="GH1166" s="167"/>
      <c r="GI1166" s="326"/>
      <c r="GK1166" s="167"/>
      <c r="GL1166" s="167"/>
      <c r="GM1166" s="167"/>
      <c r="GN1166" s="10"/>
      <c r="GO1166" s="10">
        <f t="shared" ref="GO1166" si="7366">SUM(GN1161:GN1165)</f>
        <v>104.6</v>
      </c>
      <c r="GP1166" s="219"/>
      <c r="GQ1166" s="167"/>
      <c r="GR1166" s="326"/>
      <c r="GT1166" s="167"/>
      <c r="GU1166" s="167"/>
      <c r="GV1166" s="167"/>
      <c r="GW1166" s="10"/>
      <c r="GX1166" s="10">
        <f t="shared" ref="GX1166" si="7367">SUM(GW1161:GW1165)</f>
        <v>5.5</v>
      </c>
      <c r="GY1166" s="219"/>
      <c r="GZ1166" s="167"/>
      <c r="HA1166" s="326"/>
      <c r="HC1166" s="167"/>
      <c r="HD1166" s="167"/>
      <c r="HE1166" s="167"/>
      <c r="HF1166" s="10"/>
      <c r="HG1166" s="10">
        <f t="shared" ref="HG1166" si="7368">SUM(HF1161:HF1165)</f>
        <v>151.1</v>
      </c>
      <c r="HH1166" s="219"/>
      <c r="HI1166" s="167"/>
      <c r="HJ1166" s="326"/>
      <c r="HL1166" s="167"/>
      <c r="HM1166" s="167"/>
      <c r="HN1166" s="167"/>
      <c r="HO1166" s="10"/>
      <c r="HP1166" s="10">
        <f t="shared" ref="HP1166" si="7369">SUM(HO1161:HO1165)</f>
        <v>203.7</v>
      </c>
      <c r="HQ1166" s="219"/>
      <c r="HR1166" s="167"/>
      <c r="HS1166" s="326"/>
      <c r="HU1166" s="167"/>
      <c r="HV1166" s="167"/>
      <c r="HW1166" s="167"/>
      <c r="HX1166" s="10"/>
      <c r="HY1166" s="10">
        <f t="shared" ref="HY1166" si="7370">SUM(HX1161:HX1165)</f>
        <v>0</v>
      </c>
      <c r="HZ1166" s="219"/>
      <c r="IA1166" s="167"/>
      <c r="IB1166" s="326"/>
      <c r="ID1166" s="167"/>
      <c r="IE1166" s="167"/>
      <c r="IF1166" s="167"/>
      <c r="IG1166" s="10"/>
      <c r="IH1166" s="10">
        <f t="shared" ref="IH1166" si="7371">SUM(IG1161:IG1165)</f>
        <v>139.39999999999998</v>
      </c>
      <c r="II1166" s="219"/>
      <c r="IJ1166" s="167"/>
      <c r="IK1166" s="326"/>
      <c r="IM1166" s="167"/>
      <c r="IN1166" s="167"/>
      <c r="IO1166" s="167"/>
      <c r="IP1166" s="10"/>
      <c r="IQ1166" s="10">
        <f t="shared" ref="IQ1166" si="7372">SUM(IP1161:IP1165)</f>
        <v>247.7</v>
      </c>
      <c r="IR1166" s="219"/>
      <c r="IS1166" s="167"/>
      <c r="IT1166" s="326"/>
      <c r="IV1166" s="167"/>
      <c r="IW1166" s="167"/>
      <c r="IX1166" s="167"/>
      <c r="IY1166" s="10"/>
      <c r="IZ1166" s="10">
        <f t="shared" ref="IZ1166:LK1166" si="7373">SUM(IY1161:IY1165)</f>
        <v>164.70000000000002</v>
      </c>
      <c r="JA1166" s="219"/>
      <c r="JB1166" s="167"/>
      <c r="JC1166" s="501"/>
      <c r="JE1166" s="167"/>
      <c r="JF1166" s="167"/>
      <c r="JG1166" s="167"/>
      <c r="JH1166" s="10"/>
      <c r="JI1166" s="10">
        <f t="shared" si="7373"/>
        <v>198.2</v>
      </c>
      <c r="JJ1166" s="219"/>
      <c r="JK1166" s="167"/>
      <c r="JL1166" s="326"/>
      <c r="JN1166" s="167"/>
      <c r="JO1166" s="167"/>
      <c r="JP1166" s="167"/>
      <c r="JQ1166" s="10"/>
      <c r="JR1166" s="10">
        <f t="shared" si="7373"/>
        <v>120.09999999999998</v>
      </c>
      <c r="JS1166" s="219"/>
      <c r="JT1166" s="167"/>
      <c r="JU1166" s="326"/>
      <c r="JW1166" s="167"/>
      <c r="JX1166" s="167"/>
      <c r="JY1166" s="167"/>
      <c r="JZ1166" s="10"/>
      <c r="KA1166" s="10">
        <f t="shared" si="7373"/>
        <v>378.9</v>
      </c>
      <c r="KB1166" s="219"/>
      <c r="KC1166" s="167"/>
      <c r="KD1166" s="326"/>
      <c r="KF1166" s="167"/>
      <c r="KG1166" s="167"/>
      <c r="KH1166" s="167"/>
      <c r="KI1166" s="10"/>
      <c r="KJ1166" s="10">
        <f t="shared" si="7373"/>
        <v>182.89999999999998</v>
      </c>
      <c r="KK1166" s="219"/>
      <c r="KL1166" s="167"/>
      <c r="KM1166" s="326"/>
      <c r="KO1166" s="167"/>
      <c r="KP1166" s="167"/>
      <c r="KQ1166" s="167"/>
      <c r="KR1166" s="10"/>
      <c r="KS1166" s="10">
        <f t="shared" si="7373"/>
        <v>96</v>
      </c>
      <c r="KT1166" s="219"/>
      <c r="KU1166" s="167"/>
      <c r="KV1166" s="329"/>
      <c r="KX1166" s="167"/>
      <c r="KY1166" s="167"/>
      <c r="KZ1166" s="167"/>
      <c r="LA1166" s="10"/>
      <c r="LB1166" s="10">
        <f t="shared" si="7373"/>
        <v>21.5</v>
      </c>
      <c r="LC1166" s="219"/>
      <c r="LD1166" s="167"/>
      <c r="LE1166" s="326"/>
      <c r="LG1166" s="167"/>
      <c r="LH1166" s="167"/>
      <c r="LI1166" s="167"/>
      <c r="LJ1166" s="10"/>
      <c r="LK1166" s="10">
        <f t="shared" si="7373"/>
        <v>279.60000000000002</v>
      </c>
      <c r="LL1166" s="219"/>
      <c r="LM1166" s="167"/>
      <c r="LN1166" s="326"/>
      <c r="LP1166" s="167"/>
      <c r="LQ1166" s="167"/>
      <c r="LR1166" s="167"/>
      <c r="LS1166" s="10"/>
      <c r="LT1166" s="10">
        <f t="shared" ref="LT1166:OE1166" si="7374">SUM(LS1161:LS1165)</f>
        <v>232</v>
      </c>
      <c r="LU1166" s="219"/>
      <c r="LV1166" s="167"/>
      <c r="LW1166" s="326"/>
      <c r="LY1166" s="167"/>
      <c r="LZ1166" s="167"/>
      <c r="MA1166" s="167"/>
      <c r="MB1166" s="10"/>
      <c r="MC1166" s="10">
        <f t="shared" si="7374"/>
        <v>97.6</v>
      </c>
      <c r="MD1166" s="219"/>
      <c r="ME1166" s="167"/>
      <c r="MF1166" s="326"/>
      <c r="MH1166" s="167"/>
      <c r="MI1166" s="167"/>
      <c r="MJ1166" s="167"/>
      <c r="MK1166" s="10"/>
      <c r="ML1166" s="10">
        <f t="shared" si="7374"/>
        <v>212.2</v>
      </c>
      <c r="MM1166" s="219"/>
      <c r="MN1166" s="167"/>
      <c r="MO1166" s="329"/>
      <c r="MQ1166" s="167"/>
      <c r="MR1166" s="167"/>
      <c r="MS1166" s="167"/>
      <c r="MT1166" s="10"/>
      <c r="MU1166" s="10">
        <f t="shared" si="7374"/>
        <v>181.7</v>
      </c>
      <c r="MV1166" s="219"/>
      <c r="MW1166" s="167"/>
      <c r="MX1166" s="326"/>
      <c r="MZ1166" s="167"/>
      <c r="NA1166" s="167"/>
      <c r="NB1166" s="167"/>
      <c r="NC1166" s="10"/>
      <c r="ND1166" s="10">
        <f t="shared" si="7374"/>
        <v>256.39999999999998</v>
      </c>
      <c r="NE1166" s="219"/>
      <c r="NF1166" s="167"/>
      <c r="NG1166" s="326"/>
      <c r="NI1166" s="167"/>
      <c r="NJ1166" s="167"/>
      <c r="NK1166" s="167"/>
      <c r="NL1166" s="10"/>
      <c r="NM1166" s="10">
        <f t="shared" si="7374"/>
        <v>51.8</v>
      </c>
      <c r="NN1166" s="219"/>
      <c r="NO1166" s="167"/>
      <c r="NP1166" s="326"/>
      <c r="NR1166" s="167"/>
      <c r="NS1166" s="167"/>
      <c r="NT1166" s="167"/>
      <c r="NU1166" s="10"/>
      <c r="NV1166" s="10">
        <f t="shared" si="7374"/>
        <v>115.7</v>
      </c>
      <c r="NW1166" s="219"/>
      <c r="NX1166" s="167"/>
      <c r="NY1166" s="326"/>
      <c r="OA1166" s="167"/>
      <c r="OB1166" s="167"/>
      <c r="OC1166" s="167"/>
      <c r="OD1166" s="10"/>
      <c r="OE1166" s="10">
        <f t="shared" si="7374"/>
        <v>4.8</v>
      </c>
      <c r="OF1166" s="219"/>
      <c r="OG1166" s="167"/>
      <c r="OH1166" s="326"/>
      <c r="OJ1166" s="167"/>
      <c r="OK1166" s="167"/>
      <c r="OL1166" s="167"/>
      <c r="OM1166" s="10"/>
      <c r="ON1166" s="10">
        <f t="shared" ref="ON1166:QY1166" si="7375">SUM(OM1161:OM1165)</f>
        <v>130.1</v>
      </c>
      <c r="OO1166" s="219"/>
      <c r="OP1166" s="167"/>
      <c r="OQ1166" s="326"/>
      <c r="OS1166" s="167"/>
      <c r="OT1166" s="167"/>
      <c r="OU1166" s="167"/>
      <c r="OV1166" s="10"/>
      <c r="OW1166" s="10">
        <f t="shared" si="7375"/>
        <v>203.7</v>
      </c>
      <c r="OX1166" s="219"/>
      <c r="OY1166" s="167"/>
      <c r="OZ1166" s="326"/>
      <c r="PB1166" s="167"/>
      <c r="PC1166" s="167"/>
      <c r="PD1166" s="167"/>
      <c r="PE1166" s="10"/>
      <c r="PF1166" s="10">
        <f t="shared" si="7375"/>
        <v>195.5</v>
      </c>
      <c r="PG1166" s="219"/>
      <c r="PH1166" s="167"/>
      <c r="PI1166" s="326"/>
      <c r="PK1166" s="167"/>
      <c r="PL1166" s="167"/>
      <c r="PM1166" s="167"/>
      <c r="PN1166" s="10"/>
      <c r="PO1166" s="10">
        <f t="shared" si="7375"/>
        <v>159.1</v>
      </c>
      <c r="PP1166" s="219"/>
      <c r="PQ1166" s="167"/>
      <c r="PR1166" s="326"/>
      <c r="PT1166" s="167"/>
      <c r="PU1166" s="167"/>
      <c r="PV1166" s="167"/>
      <c r="PW1166" s="10"/>
      <c r="PX1166" s="10">
        <f t="shared" si="7375"/>
        <v>212.2</v>
      </c>
      <c r="PY1166" s="219"/>
      <c r="PZ1166" s="167"/>
      <c r="QA1166" s="326"/>
      <c r="QC1166" s="167"/>
      <c r="QD1166" s="167"/>
      <c r="QE1166" s="167"/>
      <c r="QF1166" s="10"/>
      <c r="QG1166" s="10">
        <f t="shared" si="7375"/>
        <v>287.39999999999998</v>
      </c>
      <c r="QH1166" s="219"/>
      <c r="QI1166" s="167"/>
      <c r="QJ1166" s="326"/>
      <c r="QL1166" s="167"/>
      <c r="QM1166" s="167"/>
      <c r="QN1166" s="167"/>
      <c r="QO1166" s="10"/>
      <c r="QP1166" s="10">
        <f t="shared" si="7375"/>
        <v>201.3</v>
      </c>
      <c r="QQ1166" s="219"/>
      <c r="QR1166" s="167"/>
      <c r="QS1166" s="326"/>
      <c r="QU1166" s="167"/>
      <c r="QV1166" s="167"/>
      <c r="QW1166" s="167"/>
      <c r="QX1166" s="10"/>
      <c r="QY1166" s="10">
        <f t="shared" si="7375"/>
        <v>43.8</v>
      </c>
      <c r="QZ1166" s="219"/>
      <c r="RA1166" s="167"/>
      <c r="RB1166" s="326"/>
      <c r="RD1166" s="167"/>
      <c r="RE1166" s="167"/>
      <c r="RF1166" s="167"/>
      <c r="RG1166" s="10"/>
      <c r="RH1166" s="10">
        <f t="shared" ref="RH1166:TS1166" si="7376">SUM(RG1161:RG1165)</f>
        <v>207.89999999999998</v>
      </c>
      <c r="RI1166" s="219"/>
      <c r="RJ1166" s="167"/>
      <c r="RK1166" s="326"/>
      <c r="RM1166" s="167"/>
      <c r="RN1166" s="167"/>
      <c r="RO1166" s="167"/>
      <c r="RP1166" s="10"/>
      <c r="RQ1166" s="10">
        <f t="shared" si="7376"/>
        <v>7.7000000000000011</v>
      </c>
      <c r="RR1166" s="219"/>
      <c r="RS1166" s="167"/>
      <c r="RT1166" s="326"/>
      <c r="RV1166" s="167"/>
      <c r="RW1166" s="167"/>
      <c r="RX1166" s="167"/>
      <c r="RY1166" s="10"/>
      <c r="RZ1166" s="10">
        <f t="shared" si="7376"/>
        <v>232.20000000000002</v>
      </c>
      <c r="SA1166" s="219"/>
      <c r="SB1166" s="167"/>
      <c r="SC1166" s="326"/>
      <c r="SE1166" s="167"/>
      <c r="SF1166" s="167"/>
      <c r="SG1166" s="167"/>
      <c r="SH1166" s="10"/>
      <c r="SI1166" s="10">
        <f t="shared" si="7376"/>
        <v>82</v>
      </c>
      <c r="SJ1166" s="219"/>
      <c r="SK1166" s="167"/>
      <c r="SL1166" s="326"/>
      <c r="SN1166" s="167"/>
      <c r="SO1166" s="167"/>
      <c r="SP1166" s="167"/>
      <c r="SQ1166" s="10"/>
      <c r="SR1166" s="10">
        <f t="shared" si="7376"/>
        <v>175.89999999999998</v>
      </c>
      <c r="SS1166" s="219"/>
      <c r="ST1166" s="167"/>
      <c r="SU1166" s="326"/>
      <c r="SW1166" s="167"/>
      <c r="SX1166" s="167"/>
      <c r="SY1166" s="167"/>
      <c r="SZ1166" s="10"/>
      <c r="TA1166" s="10">
        <f t="shared" si="7376"/>
        <v>205.7</v>
      </c>
      <c r="TB1166" s="219"/>
      <c r="TC1166" s="167"/>
      <c r="TD1166" s="326"/>
      <c r="TF1166" s="167"/>
      <c r="TG1166" s="167"/>
      <c r="TH1166" s="167"/>
      <c r="TI1166" s="10"/>
      <c r="TJ1166" s="10">
        <f t="shared" si="7376"/>
        <v>187.3</v>
      </c>
      <c r="TK1166" s="219"/>
      <c r="TL1166" s="167"/>
      <c r="TM1166" s="329"/>
      <c r="TO1166" s="167"/>
      <c r="TP1166" s="167"/>
      <c r="TQ1166" s="167"/>
      <c r="TR1166" s="10"/>
      <c r="TS1166" s="10">
        <f t="shared" si="7376"/>
        <v>7</v>
      </c>
      <c r="TT1166" s="219"/>
      <c r="TU1166" s="167"/>
      <c r="TV1166" s="326"/>
      <c r="TX1166" s="167"/>
      <c r="TY1166" s="167"/>
      <c r="TZ1166" s="167"/>
      <c r="UA1166" s="10"/>
      <c r="UB1166" s="10">
        <f t="shared" ref="UB1166:WM1166" si="7377">SUM(UA1161:UA1165)</f>
        <v>160.1</v>
      </c>
      <c r="UC1166" s="219"/>
      <c r="UD1166" s="167"/>
      <c r="UE1166" s="329"/>
      <c r="UG1166" s="167"/>
      <c r="UH1166" s="167"/>
      <c r="UI1166" s="167"/>
      <c r="UJ1166" s="10"/>
      <c r="UK1166" s="10">
        <f t="shared" si="7377"/>
        <v>14.2</v>
      </c>
      <c r="UL1166" s="219"/>
      <c r="UM1166" s="167"/>
      <c r="UN1166" s="326"/>
      <c r="UP1166" s="167"/>
      <c r="UQ1166" s="167"/>
      <c r="UR1166" s="167"/>
      <c r="US1166" s="10"/>
      <c r="UT1166" s="10">
        <f t="shared" si="7377"/>
        <v>202.4</v>
      </c>
      <c r="UU1166" s="219"/>
      <c r="UV1166" s="167"/>
      <c r="UW1166" s="326"/>
      <c r="UY1166" s="167"/>
      <c r="UZ1166" s="167"/>
      <c r="VA1166" s="167"/>
      <c r="VB1166" s="10"/>
      <c r="VC1166" s="10">
        <f t="shared" si="7377"/>
        <v>275.89999999999998</v>
      </c>
      <c r="VD1166" s="219"/>
      <c r="VE1166" s="167"/>
      <c r="VF1166" s="326"/>
      <c r="VH1166" s="167"/>
      <c r="VI1166" s="167"/>
      <c r="VJ1166" s="167"/>
      <c r="VK1166" s="10"/>
      <c r="VL1166" s="10">
        <f t="shared" si="7377"/>
        <v>194.39999999999998</v>
      </c>
      <c r="VM1166" s="219"/>
      <c r="VN1166" s="167"/>
      <c r="VO1166" s="326"/>
      <c r="VQ1166" s="167"/>
      <c r="VR1166" s="167"/>
      <c r="VS1166" s="167"/>
      <c r="VT1166" s="10"/>
      <c r="VU1166" s="10">
        <f t="shared" si="7377"/>
        <v>133</v>
      </c>
      <c r="VV1166" s="219"/>
      <c r="VW1166" s="167"/>
      <c r="VX1166" s="326"/>
      <c r="VZ1166" s="167"/>
      <c r="WA1166" s="167"/>
      <c r="WB1166" s="167"/>
      <c r="WC1166" s="10"/>
      <c r="WD1166" s="10">
        <f t="shared" si="7377"/>
        <v>130.80000000000001</v>
      </c>
      <c r="WE1166" s="219"/>
      <c r="WF1166" s="167"/>
      <c r="WG1166" s="326"/>
      <c r="WI1166" s="167"/>
      <c r="WJ1166" s="167"/>
      <c r="WK1166" s="167"/>
      <c r="WL1166" s="10"/>
      <c r="WM1166" s="10">
        <f t="shared" si="7377"/>
        <v>194.60000000000002</v>
      </c>
      <c r="WN1166" s="219"/>
      <c r="WO1166" s="167"/>
      <c r="WP1166" s="326"/>
      <c r="WR1166" s="167"/>
      <c r="WS1166" s="167"/>
      <c r="WT1166" s="167"/>
      <c r="WU1166" s="10"/>
      <c r="WV1166" s="10">
        <f t="shared" ref="WV1166:ZG1166" si="7378">SUM(WU1161:WU1165)</f>
        <v>197.9</v>
      </c>
      <c r="WW1166" s="219"/>
      <c r="WX1166" s="167"/>
      <c r="WY1166" s="326"/>
      <c r="XA1166" s="167"/>
      <c r="XB1166" s="167"/>
      <c r="XC1166" s="167"/>
      <c r="XD1166" s="10"/>
      <c r="XE1166" s="10">
        <f t="shared" si="7378"/>
        <v>296.5</v>
      </c>
      <c r="XF1166" s="219"/>
      <c r="XG1166" s="167"/>
      <c r="XH1166" s="326"/>
      <c r="XJ1166" s="167"/>
      <c r="XK1166" s="167"/>
      <c r="XL1166" s="167"/>
      <c r="XM1166" s="10"/>
      <c r="XN1166" s="10">
        <f t="shared" si="7378"/>
        <v>238.89999999999998</v>
      </c>
      <c r="XO1166" s="219"/>
      <c r="XP1166" s="167"/>
      <c r="XQ1166" s="326"/>
      <c r="XS1166" s="167"/>
      <c r="XT1166" s="167"/>
      <c r="XU1166" s="167"/>
      <c r="XV1166" s="10"/>
      <c r="XW1166" s="10">
        <f t="shared" si="7378"/>
        <v>202.4</v>
      </c>
      <c r="XX1166" s="219"/>
      <c r="XY1166" s="167"/>
      <c r="XZ1166" s="326"/>
      <c r="YB1166" s="167"/>
      <c r="YC1166" s="167"/>
      <c r="YD1166" s="167"/>
      <c r="YE1166" s="10"/>
      <c r="YF1166" s="10">
        <f t="shared" si="7378"/>
        <v>86.6</v>
      </c>
      <c r="YG1166" s="219"/>
      <c r="YH1166" s="167"/>
      <c r="YI1166" s="326"/>
      <c r="YK1166" s="167"/>
      <c r="YL1166" s="167"/>
      <c r="YM1166" s="167"/>
      <c r="YN1166" s="10"/>
      <c r="YO1166" s="10">
        <f t="shared" si="7378"/>
        <v>25.900000000000002</v>
      </c>
      <c r="YP1166" s="219"/>
      <c r="YQ1166" s="167"/>
      <c r="YR1166" s="326"/>
      <c r="YT1166" s="167"/>
      <c r="YU1166" s="167"/>
      <c r="YV1166" s="167"/>
      <c r="YW1166" s="10"/>
      <c r="YX1166" s="10">
        <f t="shared" si="7378"/>
        <v>28</v>
      </c>
      <c r="YY1166" s="219"/>
      <c r="YZ1166" s="167"/>
      <c r="ZA1166" s="326"/>
      <c r="ZC1166" s="167"/>
      <c r="ZD1166" s="167"/>
      <c r="ZE1166" s="167"/>
      <c r="ZF1166" s="10"/>
      <c r="ZG1166" s="10">
        <f t="shared" si="7378"/>
        <v>62.1</v>
      </c>
      <c r="ZH1166" s="219"/>
      <c r="ZI1166" s="167"/>
      <c r="ZJ1166" s="326"/>
      <c r="ZL1166" s="167"/>
      <c r="ZM1166" s="167"/>
      <c r="ZN1166" s="167"/>
      <c r="ZO1166" s="10"/>
      <c r="ZP1166" s="10">
        <f t="shared" ref="ZP1166:ACA1166" si="7379">SUM(ZO1161:ZO1165)</f>
        <v>127.5</v>
      </c>
      <c r="ZQ1166" s="219"/>
      <c r="ZR1166" s="167"/>
      <c r="ZS1166" s="498"/>
      <c r="ZU1166" s="167"/>
      <c r="ZV1166" s="167"/>
      <c r="ZW1166" s="167"/>
      <c r="ZX1166" s="10"/>
      <c r="ZY1166" s="10">
        <f t="shared" si="7379"/>
        <v>259.2</v>
      </c>
      <c r="ZZ1166" s="219"/>
      <c r="AAA1166" s="167"/>
      <c r="AAB1166" s="326"/>
      <c r="AAD1166" s="167"/>
      <c r="AAE1166" s="167"/>
      <c r="AAF1166" s="167"/>
      <c r="AAG1166" s="10"/>
      <c r="AAH1166" s="10">
        <f t="shared" si="7379"/>
        <v>225.2</v>
      </c>
      <c r="AAI1166" s="219"/>
      <c r="AAJ1166" s="167"/>
      <c r="AAK1166" s="326"/>
      <c r="AAM1166" s="167"/>
      <c r="AAN1166" s="167"/>
      <c r="AAO1166" s="167"/>
      <c r="AAP1166" s="10"/>
      <c r="AAQ1166" s="10">
        <f t="shared" si="7379"/>
        <v>49.6</v>
      </c>
      <c r="AAR1166" s="219"/>
      <c r="AAS1166" s="167"/>
      <c r="AAT1166" s="326"/>
      <c r="AAV1166" s="167"/>
      <c r="AAW1166" s="167"/>
      <c r="AAX1166" s="167"/>
      <c r="AAY1166" s="10"/>
      <c r="AAZ1166" s="10">
        <f t="shared" si="7379"/>
        <v>4.0999999999999996</v>
      </c>
      <c r="ABA1166" s="219"/>
      <c r="ABB1166" s="167"/>
      <c r="ABC1166" s="326"/>
      <c r="ABE1166" s="167"/>
      <c r="ABF1166" s="167"/>
      <c r="ABG1166" s="167"/>
      <c r="ABH1166" s="10"/>
      <c r="ABI1166" s="10">
        <f t="shared" si="7379"/>
        <v>242.1</v>
      </c>
      <c r="ABJ1166" s="219"/>
      <c r="ABK1166" s="167"/>
      <c r="ABL1166" s="326"/>
      <c r="ABN1166" s="167"/>
      <c r="ABO1166" s="167"/>
      <c r="ABP1166" s="167"/>
      <c r="ABQ1166" s="10"/>
      <c r="ABR1166" s="10">
        <f t="shared" si="7379"/>
        <v>78.899999999999991</v>
      </c>
      <c r="ABS1166" s="219"/>
      <c r="ABT1166" s="167"/>
      <c r="ABU1166" s="498"/>
      <c r="ABW1166" s="167"/>
      <c r="ABX1166" s="167"/>
      <c r="ABY1166" s="167"/>
      <c r="ABZ1166" s="10"/>
      <c r="ACA1166" s="10">
        <f t="shared" si="7379"/>
        <v>64.8</v>
      </c>
      <c r="ACB1166" s="219"/>
      <c r="ACC1166" s="167"/>
      <c r="ACD1166" s="326"/>
      <c r="ACF1166" s="167"/>
      <c r="ACG1166" s="167"/>
      <c r="ACH1166" s="167"/>
      <c r="ACI1166" s="10"/>
      <c r="ACJ1166" s="10">
        <f t="shared" ref="ACJ1166" si="7380">SUM(ACI1161:ACI1165)</f>
        <v>203.3</v>
      </c>
      <c r="ACK1166" s="219"/>
      <c r="ACL1166" s="167"/>
      <c r="ACM1166" s="326"/>
      <c r="ACO1166" s="167"/>
      <c r="ACP1166" s="167"/>
      <c r="ACQ1166" s="167"/>
      <c r="ACR1166" s="10"/>
      <c r="ACS1166" s="10">
        <f t="shared" ref="ACS1166" si="7381">SUM(ACR1161:ACR1165)</f>
        <v>220.20000000000002</v>
      </c>
      <c r="ACT1166" s="219"/>
      <c r="ACU1166" s="167"/>
      <c r="ACV1166" s="326"/>
      <c r="ACX1166" s="167"/>
      <c r="ACY1166" s="167"/>
      <c r="ACZ1166" s="167"/>
      <c r="ADA1166" s="10"/>
      <c r="ADB1166" s="10">
        <f t="shared" ref="ADB1166" si="7382">SUM(ADA1161:ADA1165)</f>
        <v>233.79999999999998</v>
      </c>
      <c r="ADC1166" s="219"/>
      <c r="ADD1166" s="167"/>
      <c r="ADE1166" s="326"/>
      <c r="ADG1166" s="167"/>
      <c r="ADH1166" s="167"/>
      <c r="ADI1166" s="167"/>
      <c r="ADJ1166" s="10"/>
      <c r="ADK1166" s="10">
        <f t="shared" ref="ADK1166" si="7383">SUM(ADJ1161:ADJ1165)</f>
        <v>235.89999999999998</v>
      </c>
      <c r="ADL1166" s="219"/>
      <c r="ADM1166" s="167"/>
      <c r="ADN1166" s="326"/>
      <c r="ADP1166" s="167"/>
      <c r="ADQ1166" s="167"/>
      <c r="ADR1166" s="167"/>
      <c r="ADS1166" s="10"/>
      <c r="ADT1166" s="10">
        <f t="shared" ref="ADT1166" si="7384">SUM(ADS1161:ADS1165)</f>
        <v>314.29999999999995</v>
      </c>
      <c r="ADU1166" s="219"/>
      <c r="ADV1166" s="167"/>
      <c r="ADW1166" s="329"/>
      <c r="ADY1166" s="167"/>
      <c r="ADZ1166" s="167"/>
      <c r="AEA1166" s="167"/>
      <c r="AEB1166" s="10"/>
      <c r="AEC1166" s="10">
        <f t="shared" ref="AEC1166" si="7385">SUM(AEB1161:AEB1165)</f>
        <v>151.19999999999999</v>
      </c>
      <c r="AED1166" s="219"/>
      <c r="AEE1166" s="167"/>
      <c r="AEF1166" s="326"/>
      <c r="AEH1166" s="167"/>
      <c r="AEI1166" s="167"/>
      <c r="AEJ1166" s="167"/>
      <c r="AEK1166" s="10"/>
      <c r="AEL1166" s="10">
        <f t="shared" ref="AEL1166" si="7386">SUM(AEK1161:AEK1165)</f>
        <v>6.5</v>
      </c>
      <c r="AEM1166" s="219"/>
      <c r="AEN1166" s="167"/>
      <c r="AEO1166" s="326"/>
      <c r="AEQ1166" s="167"/>
      <c r="AER1166" s="167"/>
      <c r="AES1166" s="167"/>
      <c r="AET1166" s="10"/>
      <c r="AEU1166" s="10">
        <f t="shared" ref="AEU1166" si="7387">SUM(AET1161:AET1165)</f>
        <v>142.19999999999999</v>
      </c>
      <c r="AEV1166" s="219"/>
      <c r="AEW1166" s="167"/>
      <c r="AEX1166" s="326"/>
      <c r="AEZ1166" s="167"/>
      <c r="AFA1166" s="167"/>
      <c r="AFB1166" s="167"/>
      <c r="AFC1166" s="10"/>
      <c r="AFD1166" s="10">
        <f t="shared" ref="AFD1166" si="7388">SUM(AFC1161:AFC1165)</f>
        <v>136.5</v>
      </c>
      <c r="AFE1166" s="219"/>
      <c r="AFF1166" s="167"/>
      <c r="AFG1166" s="326"/>
      <c r="AFI1166" s="167"/>
      <c r="AFJ1166" s="167"/>
      <c r="AFK1166" s="167"/>
      <c r="AFL1166" s="10"/>
      <c r="AFM1166" s="10">
        <f t="shared" ref="AFM1166" si="7389">SUM(AFL1161:AFL1165)</f>
        <v>127.69999999999999</v>
      </c>
      <c r="AFN1166" s="219"/>
      <c r="AFO1166" s="167"/>
      <c r="AFP1166" s="326"/>
      <c r="AFR1166" s="167"/>
      <c r="AFS1166" s="167"/>
      <c r="AFT1166" s="167"/>
      <c r="AFU1166" s="10"/>
      <c r="AFV1166" s="10">
        <f t="shared" ref="AFV1166" si="7390">SUM(AFU1161:AFU1165)</f>
        <v>195.2</v>
      </c>
      <c r="AFW1166" s="219"/>
      <c r="AFX1166" s="167"/>
      <c r="AFY1166" s="326"/>
      <c r="AGA1166" s="167"/>
      <c r="AGB1166" s="167"/>
      <c r="AGC1166" s="167"/>
      <c r="AGD1166" s="10"/>
      <c r="AGE1166" s="10">
        <f t="shared" ref="AGE1166" si="7391">SUM(AGD1161:AGD1165)</f>
        <v>250.9</v>
      </c>
      <c r="AGF1166" s="219"/>
      <c r="AGG1166" s="167"/>
      <c r="AGH1166" s="498"/>
      <c r="AGJ1166" s="167"/>
      <c r="AGK1166" s="167"/>
      <c r="AGL1166" s="167"/>
      <c r="AGM1166" s="10"/>
      <c r="AGN1166" s="10">
        <f t="shared" ref="AGN1166" si="7392">SUM(AGM1161:AGM1165)</f>
        <v>197.8</v>
      </c>
      <c r="AGO1166" s="219"/>
      <c r="AGP1166" s="167"/>
      <c r="AGQ1166" s="326"/>
      <c r="AGS1166" s="167"/>
      <c r="AGT1166" s="167"/>
      <c r="AGU1166" s="167"/>
      <c r="AGV1166" s="10"/>
      <c r="AGW1166" s="10">
        <f t="shared" ref="AGW1166" si="7393">SUM(AGV1161:AGV1165)</f>
        <v>147.5</v>
      </c>
      <c r="AGX1166" s="219"/>
      <c r="AGY1166" s="167"/>
      <c r="AGZ1166" s="326"/>
      <c r="AHB1166" s="167"/>
      <c r="AHC1166" s="167"/>
      <c r="AHD1166" s="167"/>
      <c r="AHE1166" s="10"/>
      <c r="AHF1166" s="10">
        <f t="shared" ref="AHF1166" si="7394">SUM(AHE1161:AHE1165)</f>
        <v>184.29999999999998</v>
      </c>
      <c r="AHG1166" s="219"/>
      <c r="AHH1166" s="167"/>
      <c r="AHI1166" s="326"/>
      <c r="AHK1166" s="167"/>
      <c r="AHL1166" s="167"/>
      <c r="AHM1166" s="167"/>
      <c r="AHN1166" s="10"/>
      <c r="AHO1166" s="10">
        <f t="shared" ref="AHO1166" si="7395">SUM(AHN1161:AHN1165)</f>
        <v>10.599999999999998</v>
      </c>
      <c r="AHP1166" s="219"/>
      <c r="AHQ1166" s="167"/>
      <c r="AHR1166" s="326"/>
      <c r="AHT1166" s="167"/>
      <c r="AHU1166" s="167"/>
      <c r="AHV1166" s="167"/>
      <c r="AHW1166" s="10"/>
      <c r="AHX1166" s="10">
        <f t="shared" ref="AHX1166" si="7396">SUM(AHW1161:AHW1165)</f>
        <v>173.3</v>
      </c>
      <c r="AHY1166" s="219"/>
      <c r="AHZ1166" s="167"/>
      <c r="AIA1166" s="326"/>
      <c r="AIC1166" s="167"/>
      <c r="AID1166" s="167"/>
      <c r="AIE1166" s="167"/>
      <c r="AIF1166" s="10"/>
      <c r="AIG1166" s="10">
        <f t="shared" ref="AIG1166" si="7397">SUM(AIF1161:AIF1165)</f>
        <v>226.6</v>
      </c>
      <c r="AIH1166" s="219"/>
      <c r="AII1166" s="167"/>
      <c r="AIJ1166" s="498"/>
      <c r="AIL1166" s="167"/>
      <c r="AIM1166" s="167"/>
      <c r="AIN1166" s="167"/>
      <c r="AIO1166" s="10"/>
      <c r="AIP1166" s="10">
        <f t="shared" ref="AIP1166" si="7398">SUM(AIO1161:AIO1165)</f>
        <v>168.1</v>
      </c>
      <c r="AIQ1166" s="219"/>
      <c r="AIR1166" s="167"/>
      <c r="AIS1166" s="326"/>
      <c r="AIU1166" s="167"/>
      <c r="AIV1166" s="167"/>
      <c r="AIW1166" s="167"/>
      <c r="AIX1166" s="10"/>
      <c r="AIY1166" s="10">
        <f t="shared" ref="AIY1166" si="7399">SUM(AIX1161:AIX1165)</f>
        <v>6.6</v>
      </c>
      <c r="AIZ1166" s="219"/>
      <c r="AJA1166" s="167"/>
      <c r="AJB1166" s="326"/>
      <c r="AJD1166" s="167"/>
      <c r="AJE1166" s="167"/>
      <c r="AJF1166" s="167"/>
      <c r="AJG1166" s="10"/>
      <c r="AJH1166" s="10">
        <f t="shared" ref="AJH1166" si="7400">SUM(AJG1161:AJG1165)</f>
        <v>181.4</v>
      </c>
      <c r="AJI1166" s="219"/>
      <c r="AJJ1166" s="167"/>
      <c r="AJK1166" s="326"/>
      <c r="AJM1166" s="167"/>
      <c r="AJN1166" s="167"/>
      <c r="AJO1166" s="167"/>
      <c r="AJP1166" s="10"/>
      <c r="AJQ1166" s="10">
        <f t="shared" ref="AJQ1166" si="7401">SUM(AJP1161:AJP1165)</f>
        <v>195.9</v>
      </c>
      <c r="AJR1166" s="219"/>
      <c r="AJS1166" s="167"/>
      <c r="AJT1166" s="326"/>
      <c r="AJV1166" s="167"/>
      <c r="AJW1166" s="167"/>
      <c r="AJX1166" s="167"/>
      <c r="AJY1166" s="10"/>
      <c r="AJZ1166" s="10">
        <f t="shared" ref="AJZ1166" si="7402">SUM(AJY1161:AJY1165)</f>
        <v>352.5</v>
      </c>
      <c r="AKA1166" s="219"/>
      <c r="AKB1166" s="167"/>
      <c r="AKC1166" s="326"/>
      <c r="AKE1166" s="167"/>
      <c r="AKF1166" s="167"/>
      <c r="AKG1166" s="167"/>
      <c r="AKH1166" s="10"/>
      <c r="AKI1166" s="10">
        <f t="shared" ref="AKI1166" si="7403">SUM(AKH1161:AKH1165)</f>
        <v>250</v>
      </c>
      <c r="AKJ1166" s="219"/>
      <c r="AKK1166" s="167"/>
      <c r="AKL1166" s="326"/>
      <c r="AKN1166" s="167"/>
      <c r="AKO1166" s="167"/>
      <c r="AKP1166" s="167"/>
      <c r="AKQ1166" s="10"/>
      <c r="AKR1166" s="10">
        <f t="shared" ref="AKR1166" si="7404">SUM(AKQ1161:AKQ1165)</f>
        <v>30</v>
      </c>
      <c r="AKS1166" s="219"/>
      <c r="AKT1166" s="167"/>
      <c r="AKU1166" s="326"/>
      <c r="AKW1166" s="167"/>
      <c r="AKX1166" s="167"/>
      <c r="AKY1166" s="167"/>
      <c r="AKZ1166" s="10"/>
      <c r="ALA1166" s="10">
        <f t="shared" ref="ALA1166" si="7405">SUM(AKZ1161:AKZ1165)</f>
        <v>234.1</v>
      </c>
      <c r="ALB1166" s="219"/>
      <c r="ALC1166" s="167"/>
      <c r="ALD1166" s="329"/>
      <c r="ALF1166" s="167"/>
      <c r="ALG1166" s="167"/>
      <c r="ALH1166" s="167"/>
      <c r="ALI1166" s="10"/>
      <c r="ALJ1166" s="10">
        <f t="shared" ref="ALJ1166" si="7406">SUM(ALI1161:ALI1165)</f>
        <v>252.79999999999998</v>
      </c>
      <c r="ALK1166" s="219"/>
      <c r="ALL1166" s="167"/>
      <c r="ALM1166" s="326"/>
      <c r="ALO1166" s="167"/>
      <c r="ALP1166" s="167"/>
      <c r="ALQ1166" s="167"/>
      <c r="ALR1166" s="10"/>
      <c r="ALS1166" s="10">
        <f t="shared" ref="ALS1166" si="7407">SUM(ALR1161:ALR1165)</f>
        <v>141.19999999999999</v>
      </c>
      <c r="ALT1166" s="219"/>
      <c r="ALU1166" s="167"/>
      <c r="ALV1166" s="326"/>
      <c r="ALX1166" s="167"/>
      <c r="ALY1166" s="167"/>
      <c r="ALZ1166" s="167"/>
      <c r="AMA1166" s="10"/>
      <c r="AMB1166" s="10">
        <f t="shared" ref="AMB1166" si="7408">SUM(AMA1161:AMA1165)</f>
        <v>136.6</v>
      </c>
      <c r="AMC1166" s="219"/>
      <c r="AMD1166" s="167"/>
      <c r="AME1166" s="326"/>
      <c r="AMG1166" s="167"/>
      <c r="AMH1166" s="167"/>
      <c r="AMI1166" s="167"/>
      <c r="AMJ1166" s="10"/>
      <c r="AMK1166" s="10">
        <f t="shared" ref="AMK1166" si="7409">SUM(AMJ1161:AMJ1165)</f>
        <v>182.1</v>
      </c>
      <c r="AML1166" s="219"/>
      <c r="AMM1166" s="167"/>
      <c r="AMN1166" s="326"/>
      <c r="AMP1166" s="167"/>
      <c r="AMQ1166" s="167"/>
      <c r="AMR1166" s="167"/>
      <c r="AMS1166" s="10"/>
      <c r="AMT1166" s="10">
        <f t="shared" ref="AMT1166" si="7410">SUM(AMS1161:AMS1165)</f>
        <v>12.6</v>
      </c>
      <c r="AMU1166" s="219"/>
      <c r="AMV1166" s="167"/>
      <c r="AMW1166" s="326"/>
      <c r="AMY1166" s="167"/>
      <c r="AMZ1166" s="167"/>
      <c r="ANA1166" s="167"/>
      <c r="ANB1166" s="10"/>
      <c r="ANC1166" s="10">
        <f t="shared" ref="ANC1166" si="7411">SUM(ANB1161:ANB1165)</f>
        <v>133.5</v>
      </c>
      <c r="AND1166" s="219"/>
      <c r="ANE1166" s="167"/>
      <c r="ANF1166" s="326"/>
      <c r="ANH1166" s="167"/>
      <c r="ANI1166" s="167"/>
      <c r="ANJ1166" s="167"/>
      <c r="ANK1166" s="10"/>
      <c r="ANL1166" s="10">
        <f t="shared" ref="ANL1166" si="7412">SUM(ANK1161:ANK1165)</f>
        <v>187.39999999999998</v>
      </c>
      <c r="ANM1166" s="219"/>
      <c r="ANN1166" s="167"/>
      <c r="ANO1166" s="326"/>
      <c r="ANQ1166" s="167"/>
      <c r="ANR1166" s="167"/>
      <c r="ANS1166" s="167"/>
      <c r="ANT1166" s="10"/>
      <c r="ANU1166" s="10">
        <f t="shared" ref="ANU1166" si="7413">SUM(ANT1161:ANT1165)</f>
        <v>253</v>
      </c>
      <c r="ANV1166" s="219"/>
      <c r="ANW1166" s="167"/>
      <c r="ANX1166" s="326"/>
      <c r="ANZ1166" s="167"/>
      <c r="AOA1166" s="167"/>
      <c r="AOB1166" s="167"/>
      <c r="AOC1166" s="10"/>
      <c r="AOD1166" s="10">
        <f t="shared" ref="AOD1166" si="7414">SUM(AOC1161:AOC1165)</f>
        <v>45.199999999999996</v>
      </c>
      <c r="AOE1166" s="219"/>
      <c r="AOF1166" s="167"/>
      <c r="AOG1166" s="326"/>
      <c r="AOI1166" s="167"/>
      <c r="AOJ1166" s="167"/>
      <c r="AOK1166" s="167"/>
      <c r="AOL1166" s="10"/>
      <c r="AOM1166" s="10">
        <f t="shared" ref="AOM1166" si="7415">SUM(AOL1161:AOL1165)</f>
        <v>215.2</v>
      </c>
      <c r="AON1166" s="219"/>
      <c r="AOO1166" s="167"/>
      <c r="AOP1166" s="498"/>
      <c r="AOR1166" s="167"/>
      <c r="AOS1166" s="167"/>
      <c r="AOT1166" s="167"/>
      <c r="AOU1166" s="10"/>
      <c r="AOV1166" s="10">
        <f t="shared" ref="AOV1166" si="7416">SUM(AOU1161:AOU1165)</f>
        <v>88.1</v>
      </c>
      <c r="AOW1166" s="219"/>
      <c r="AOX1166" s="167"/>
      <c r="AOY1166" s="326"/>
      <c r="APA1166" s="167"/>
      <c r="APB1166" s="167"/>
      <c r="APC1166" s="167"/>
      <c r="APD1166" s="10"/>
      <c r="APE1166" s="10">
        <f t="shared" ref="APE1166" si="7417">SUM(APD1161:APD1165)</f>
        <v>112.7</v>
      </c>
      <c r="APF1166" s="219"/>
      <c r="APG1166" s="167"/>
      <c r="APH1166" s="326"/>
      <c r="APJ1166" s="167"/>
      <c r="APK1166" s="167"/>
      <c r="APL1166" s="167"/>
      <c r="APM1166" s="10"/>
      <c r="APN1166" s="10">
        <f t="shared" ref="APN1166" si="7418">SUM(APM1161:APM1165)</f>
        <v>122.89999999999999</v>
      </c>
      <c r="APO1166" s="219"/>
      <c r="APP1166" s="167"/>
      <c r="APQ1166" s="326"/>
      <c r="APS1166" s="167"/>
      <c r="APT1166" s="167"/>
      <c r="APU1166" s="167"/>
      <c r="APV1166" s="10"/>
      <c r="APW1166" s="10">
        <f t="shared" ref="APW1166" si="7419">SUM(APV1161:APV1165)</f>
        <v>97.1</v>
      </c>
      <c r="APX1166" s="219"/>
      <c r="APY1166" s="167"/>
      <c r="APZ1166" s="326"/>
      <c r="AQB1166" s="167"/>
      <c r="AQC1166" s="167"/>
      <c r="AQD1166" s="167"/>
      <c r="AQE1166" s="10"/>
      <c r="AQF1166" s="10">
        <f t="shared" ref="AQF1166" si="7420">SUM(AQE1161:AQE1165)</f>
        <v>216.2</v>
      </c>
      <c r="AQG1166" s="219"/>
      <c r="AQH1166" s="167"/>
      <c r="AQI1166" s="326"/>
      <c r="AQK1166" s="167"/>
      <c r="AQL1166" s="167"/>
      <c r="AQM1166" s="167"/>
      <c r="AQN1166" s="10"/>
      <c r="AQO1166" s="10">
        <f t="shared" ref="AQO1166" si="7421">SUM(AQN1161:AQN1165)</f>
        <v>59.9</v>
      </c>
      <c r="AQP1166" s="219"/>
      <c r="AQQ1166" s="167"/>
      <c r="AQR1166" s="326"/>
      <c r="AQT1166" s="167"/>
      <c r="AQU1166" s="167"/>
      <c r="AQV1166" s="167"/>
      <c r="AQW1166" s="10"/>
      <c r="AQX1166" s="10">
        <f t="shared" ref="AQX1166:ATI1166" si="7422">SUM(AQW1161:AQW1165)</f>
        <v>141.89999999999998</v>
      </c>
      <c r="AQY1166" s="219"/>
      <c r="AQZ1166" s="167"/>
      <c r="ARA1166" s="326"/>
      <c r="ARC1166" s="167"/>
      <c r="ARD1166" s="167"/>
      <c r="ARE1166" s="167"/>
      <c r="ARF1166" s="10"/>
      <c r="ARG1166" s="10">
        <f t="shared" si="7422"/>
        <v>116.7</v>
      </c>
      <c r="ARH1166" s="219"/>
      <c r="ARI1166" s="167"/>
      <c r="ARJ1166" s="326"/>
      <c r="ARL1166" s="167"/>
      <c r="ARM1166" s="167"/>
      <c r="ARN1166" s="167"/>
      <c r="ARO1166" s="10"/>
      <c r="ARP1166" s="10">
        <f t="shared" si="7422"/>
        <v>175.3</v>
      </c>
      <c r="ARQ1166" s="219"/>
      <c r="ARR1166" s="167"/>
      <c r="ARS1166" s="329"/>
      <c r="ARU1166" s="167"/>
      <c r="ARV1166" s="167"/>
      <c r="ARW1166" s="167"/>
      <c r="ARX1166" s="10"/>
      <c r="ARY1166" s="10">
        <f t="shared" si="7422"/>
        <v>37.6</v>
      </c>
      <c r="ARZ1166" s="219"/>
      <c r="ASA1166" s="167"/>
      <c r="ASB1166" s="326"/>
      <c r="ASD1166" s="167"/>
      <c r="ASE1166" s="167"/>
      <c r="ASF1166" s="167"/>
      <c r="ASG1166" s="10"/>
      <c r="ASH1166" s="10">
        <f t="shared" si="7422"/>
        <v>83.199999999999989</v>
      </c>
      <c r="ASI1166" s="219"/>
      <c r="ASJ1166" s="167"/>
      <c r="ASK1166" s="326"/>
      <c r="ASM1166" s="167"/>
      <c r="ASN1166" s="167"/>
      <c r="ASO1166" s="167"/>
      <c r="ASP1166" s="10"/>
      <c r="ASQ1166" s="10">
        <f t="shared" si="7422"/>
        <v>183.1</v>
      </c>
      <c r="ASR1166" s="219"/>
      <c r="ASS1166" s="167"/>
      <c r="AST1166" s="326"/>
      <c r="ASV1166" s="167"/>
      <c r="ASW1166" s="167"/>
      <c r="ASX1166" s="167"/>
      <c r="ASY1166" s="10"/>
      <c r="ASZ1166" s="10">
        <f t="shared" si="7422"/>
        <v>144.69999999999999</v>
      </c>
      <c r="ATA1166" s="219"/>
      <c r="ATB1166" s="167"/>
      <c r="ATC1166" s="326"/>
      <c r="ATE1166" s="167"/>
      <c r="ATF1166" s="167"/>
      <c r="ATG1166" s="167"/>
      <c r="ATH1166" s="10"/>
      <c r="ATI1166" s="10">
        <f t="shared" si="7422"/>
        <v>313.89999999999998</v>
      </c>
      <c r="ATJ1166" s="219"/>
      <c r="ATK1166" s="167"/>
      <c r="ATL1166" s="326"/>
      <c r="ATN1166" s="167"/>
      <c r="ATO1166" s="167"/>
      <c r="ATP1166" s="167"/>
      <c r="ATQ1166" s="10"/>
      <c r="ATR1166" s="10">
        <f t="shared" ref="ATR1166:AWC1166" si="7423">SUM(ATQ1161:ATQ1165)</f>
        <v>213.6</v>
      </c>
      <c r="ATS1166" s="219"/>
      <c r="ATT1166" s="167"/>
      <c r="ATU1166" s="326"/>
      <c r="ATW1166" s="167"/>
      <c r="ATX1166" s="167"/>
      <c r="ATY1166" s="167"/>
      <c r="ATZ1166" s="10"/>
      <c r="AUA1166" s="10">
        <f t="shared" si="7423"/>
        <v>6.5</v>
      </c>
      <c r="AUB1166" s="219"/>
      <c r="AUC1166" s="167"/>
      <c r="AUD1166" s="326"/>
      <c r="AUF1166" s="167"/>
      <c r="AUG1166" s="167"/>
      <c r="AUH1166" s="167"/>
      <c r="AUI1166" s="10"/>
      <c r="AUJ1166" s="10">
        <f t="shared" si="7423"/>
        <v>210.7</v>
      </c>
      <c r="AUK1166" s="219"/>
      <c r="AUL1166" s="167"/>
      <c r="AUM1166" s="326"/>
      <c r="AUO1166" s="167"/>
      <c r="AUP1166" s="167"/>
      <c r="AUQ1166" s="167"/>
      <c r="AUR1166" s="10"/>
      <c r="AUS1166" s="10">
        <f t="shared" si="7423"/>
        <v>68.599999999999994</v>
      </c>
      <c r="AUT1166" s="219"/>
      <c r="AUU1166" s="167"/>
      <c r="AUV1166" s="326"/>
      <c r="AUX1166" s="167"/>
      <c r="AUY1166" s="167"/>
      <c r="AUZ1166" s="167"/>
      <c r="AVA1166" s="10"/>
      <c r="AVB1166" s="10">
        <f t="shared" si="7423"/>
        <v>65.400000000000006</v>
      </c>
      <c r="AVC1166" s="219"/>
      <c r="AVD1166" s="167"/>
      <c r="AVE1166" s="326"/>
      <c r="AVG1166" s="167"/>
      <c r="AVH1166" s="167"/>
      <c r="AVI1166" s="167"/>
      <c r="AVJ1166" s="10"/>
      <c r="AVK1166" s="10">
        <f t="shared" si="7423"/>
        <v>64.5</v>
      </c>
      <c r="AVL1166" s="219"/>
      <c r="AVM1166" s="167"/>
      <c r="AVN1166" s="329"/>
      <c r="AVP1166" s="167"/>
      <c r="AVQ1166" s="167"/>
      <c r="AVR1166" s="167"/>
      <c r="AVS1166" s="10"/>
      <c r="AVT1166" s="10">
        <f t="shared" si="7423"/>
        <v>163.10000000000002</v>
      </c>
      <c r="AVU1166" s="219"/>
      <c r="AVV1166" s="167"/>
      <c r="AVW1166" s="326"/>
      <c r="AVY1166" s="167"/>
      <c r="AVZ1166" s="167"/>
      <c r="AWA1166" s="167"/>
      <c r="AWB1166" s="10"/>
      <c r="AWC1166" s="10">
        <f t="shared" si="7423"/>
        <v>120</v>
      </c>
      <c r="AWD1166" s="219"/>
      <c r="AWE1166" s="167"/>
      <c r="AWF1166" s="326"/>
      <c r="AWH1166" s="167"/>
      <c r="AWI1166" s="167"/>
      <c r="AWJ1166" s="167"/>
      <c r="AWK1166" s="10"/>
      <c r="AWL1166" s="10">
        <f t="shared" ref="AWL1166:AYW1166" si="7424">SUM(AWK1161:AWK1165)</f>
        <v>102</v>
      </c>
      <c r="AWM1166" s="219"/>
      <c r="AWN1166" s="167"/>
      <c r="AWO1166" s="326"/>
      <c r="AWQ1166" s="167"/>
      <c r="AWR1166" s="167"/>
      <c r="AWS1166" s="167"/>
      <c r="AWT1166" s="10"/>
      <c r="AWU1166" s="10">
        <f t="shared" si="7424"/>
        <v>167.2</v>
      </c>
      <c r="AWV1166" s="219"/>
      <c r="AWW1166" s="167"/>
      <c r="AWX1166" s="326"/>
      <c r="AWZ1166" s="167"/>
      <c r="AXA1166" s="167"/>
      <c r="AXB1166" s="167"/>
      <c r="AXC1166" s="10"/>
      <c r="AXD1166" s="10">
        <f t="shared" si="7424"/>
        <v>163</v>
      </c>
      <c r="AXE1166" s="219"/>
      <c r="AXF1166" s="167"/>
      <c r="AXG1166" s="498"/>
      <c r="AXI1166" s="167"/>
      <c r="AXJ1166" s="167"/>
      <c r="AXK1166" s="167"/>
      <c r="AXL1166" s="10"/>
      <c r="AXM1166" s="10">
        <f t="shared" si="7424"/>
        <v>6.5</v>
      </c>
      <c r="AXN1166" s="219"/>
      <c r="AXO1166" s="167"/>
      <c r="AXP1166" s="326"/>
      <c r="AXR1166" s="167"/>
      <c r="AXS1166" s="167"/>
      <c r="AXT1166" s="167"/>
      <c r="AXU1166" s="10"/>
      <c r="AXV1166" s="10">
        <f t="shared" si="7424"/>
        <v>127.5</v>
      </c>
      <c r="AXW1166" s="219"/>
      <c r="AXX1166" s="167"/>
      <c r="AXY1166" s="326"/>
      <c r="AYA1166" s="167"/>
      <c r="AYB1166" s="167"/>
      <c r="AYC1166" s="167"/>
      <c r="AYD1166" s="10"/>
      <c r="AYE1166" s="10">
        <f t="shared" si="7424"/>
        <v>76.899999999999991</v>
      </c>
      <c r="AYF1166" s="219"/>
      <c r="AYG1166" s="167"/>
      <c r="AYH1166" s="326"/>
      <c r="AYJ1166" s="167"/>
      <c r="AYK1166" s="167"/>
      <c r="AYL1166" s="167"/>
      <c r="AYM1166" s="10"/>
      <c r="AYN1166" s="10">
        <f t="shared" si="7424"/>
        <v>70.2</v>
      </c>
      <c r="AYO1166" s="219"/>
      <c r="AYP1166" s="167"/>
      <c r="AYQ1166" s="326"/>
      <c r="AYS1166" s="167"/>
      <c r="AYT1166" s="167"/>
      <c r="AYU1166" s="167"/>
      <c r="AYV1166" s="10"/>
      <c r="AYW1166" s="10">
        <f t="shared" si="7424"/>
        <v>166.6</v>
      </c>
      <c r="AYX1166" s="219"/>
      <c r="AYY1166" s="167"/>
      <c r="AYZ1166" s="498"/>
      <c r="AZB1166" s="167"/>
      <c r="AZC1166" s="167"/>
      <c r="AZD1166" s="167"/>
      <c r="AZE1166" s="10"/>
      <c r="AZF1166" s="10">
        <f t="shared" ref="AZF1166:BBQ1166" si="7425">SUM(AZE1161:AZE1165)</f>
        <v>185.99999999999997</v>
      </c>
      <c r="AZG1166" s="219"/>
      <c r="AZH1166" s="167"/>
      <c r="AZI1166" s="326"/>
      <c r="AZK1166" s="167"/>
      <c r="AZL1166" s="167"/>
      <c r="AZM1166" s="167"/>
      <c r="AZN1166" s="10"/>
      <c r="AZO1166" s="10">
        <f t="shared" si="7425"/>
        <v>195.09999999999997</v>
      </c>
      <c r="AZP1166" s="219"/>
      <c r="AZQ1166" s="167"/>
      <c r="AZR1166" s="326"/>
      <c r="AZT1166" s="167"/>
      <c r="AZU1166" s="167"/>
      <c r="AZV1166" s="167"/>
      <c r="AZW1166" s="10"/>
      <c r="AZX1166" s="10">
        <f t="shared" si="7425"/>
        <v>171.9</v>
      </c>
      <c r="AZY1166" s="219"/>
      <c r="AZZ1166" s="167"/>
      <c r="BAA1166" s="326"/>
      <c r="BAC1166" s="167"/>
      <c r="BAD1166" s="167"/>
      <c r="BAE1166" s="167"/>
      <c r="BAF1166" s="10"/>
      <c r="BAG1166" s="10">
        <f t="shared" si="7425"/>
        <v>220.6</v>
      </c>
      <c r="BAH1166" s="219"/>
      <c r="BAI1166" s="167"/>
      <c r="BAJ1166" s="326"/>
      <c r="BAL1166" s="167"/>
      <c r="BAM1166" s="167"/>
      <c r="BAN1166" s="167"/>
      <c r="BAO1166" s="10"/>
      <c r="BAP1166" s="10">
        <f t="shared" si="7425"/>
        <v>118.99999999999999</v>
      </c>
      <c r="BAQ1166" s="219"/>
      <c r="BAR1166" s="167"/>
      <c r="BAS1166" s="326"/>
      <c r="BAU1166" s="167"/>
      <c r="BAV1166" s="167"/>
      <c r="BAW1166" s="167"/>
      <c r="BAX1166" s="10"/>
      <c r="BAY1166" s="10">
        <f t="shared" si="7425"/>
        <v>34.6</v>
      </c>
      <c r="BAZ1166" s="219"/>
      <c r="BBA1166" s="167"/>
      <c r="BBB1166" s="326"/>
      <c r="BBD1166" s="167"/>
      <c r="BBE1166" s="167"/>
      <c r="BBF1166" s="167"/>
      <c r="BBG1166" s="10"/>
      <c r="BBH1166" s="10">
        <f t="shared" si="7425"/>
        <v>118.99999999999999</v>
      </c>
      <c r="BBI1166" s="219"/>
      <c r="BBJ1166" s="167"/>
      <c r="BBK1166" s="326"/>
      <c r="BBM1166" s="167"/>
      <c r="BBN1166" s="167"/>
      <c r="BBO1166" s="167"/>
      <c r="BBP1166" s="10"/>
      <c r="BBQ1166" s="10">
        <f t="shared" si="7425"/>
        <v>223.9</v>
      </c>
      <c r="BBR1166" s="219"/>
      <c r="BBS1166" s="167"/>
      <c r="BBT1166" s="326"/>
      <c r="BBV1166" s="167"/>
      <c r="BBW1166" s="167"/>
      <c r="BBX1166" s="167"/>
      <c r="BBY1166" s="10"/>
      <c r="BBZ1166" s="10">
        <f t="shared" ref="BBZ1166:BEK1166" si="7426">SUM(BBY1161:BBY1165)</f>
        <v>40.700000000000003</v>
      </c>
      <c r="BCA1166" s="219"/>
      <c r="BCB1166" s="167"/>
      <c r="BCC1166" s="329"/>
      <c r="BCE1166" s="167"/>
      <c r="BCF1166" s="167"/>
      <c r="BCG1166" s="167"/>
      <c r="BCH1166" s="10"/>
      <c r="BCI1166" s="10">
        <f t="shared" si="7426"/>
        <v>390.9</v>
      </c>
      <c r="BCJ1166" s="219"/>
      <c r="BCK1166" s="167"/>
      <c r="BCL1166" s="326"/>
      <c r="BCN1166" s="167"/>
      <c r="BCO1166" s="167"/>
      <c r="BCP1166" s="167"/>
      <c r="BCQ1166" s="10"/>
      <c r="BCR1166" s="10">
        <f t="shared" si="7426"/>
        <v>366.2</v>
      </c>
      <c r="BCS1166" s="219"/>
      <c r="BCT1166" s="167"/>
      <c r="BCU1166" s="326"/>
      <c r="BCW1166" s="167"/>
      <c r="BCX1166" s="167"/>
      <c r="BCY1166" s="167"/>
      <c r="BCZ1166" s="10"/>
      <c r="BDA1166" s="10">
        <f t="shared" si="7426"/>
        <v>88.3</v>
      </c>
      <c r="BDB1166" s="219"/>
      <c r="BDC1166" s="167"/>
      <c r="BDD1166" s="326"/>
      <c r="BDF1166" s="167"/>
      <c r="BDG1166" s="167"/>
      <c r="BDH1166" s="167"/>
      <c r="BDI1166" s="10"/>
      <c r="BDJ1166" s="10">
        <f t="shared" si="7426"/>
        <v>219.2</v>
      </c>
      <c r="BDK1166" s="219"/>
      <c r="BDL1166" s="167"/>
      <c r="BDM1166" s="329"/>
      <c r="BDO1166" s="167"/>
      <c r="BDP1166" s="167"/>
      <c r="BDQ1166" s="167"/>
      <c r="BDR1166" s="10"/>
      <c r="BDS1166" s="10">
        <f t="shared" si="7426"/>
        <v>211.60000000000002</v>
      </c>
      <c r="BDT1166" s="219"/>
      <c r="BDU1166" s="167"/>
      <c r="BDV1166" s="326"/>
      <c r="BDX1166" s="167"/>
      <c r="BDY1166" s="167"/>
      <c r="BDZ1166" s="167"/>
      <c r="BEA1166" s="10"/>
      <c r="BEB1166" s="10">
        <f t="shared" si="7426"/>
        <v>303.2</v>
      </c>
      <c r="BEC1166" s="219"/>
      <c r="BED1166" s="167"/>
      <c r="BEE1166" s="498"/>
      <c r="BEG1166" s="167"/>
      <c r="BEH1166" s="167"/>
      <c r="BEI1166" s="167"/>
      <c r="BEJ1166" s="10"/>
      <c r="BEK1166" s="10">
        <f t="shared" si="7426"/>
        <v>109.8</v>
      </c>
      <c r="BEL1166" s="219"/>
      <c r="BEM1166" s="167"/>
      <c r="BEN1166" s="498"/>
      <c r="BEP1166" s="167"/>
      <c r="BEQ1166" s="167"/>
      <c r="BER1166" s="167"/>
      <c r="BES1166" s="10"/>
      <c r="BET1166" s="10">
        <f t="shared" ref="BET1166:BFC1166" si="7427">SUM(BES1161:BES1165)</f>
        <v>102</v>
      </c>
      <c r="BEU1166" s="219"/>
      <c r="BEV1166" s="167"/>
      <c r="BEW1166" s="326"/>
      <c r="BEY1166" s="167"/>
      <c r="BEZ1166" s="167"/>
      <c r="BFA1166" s="167"/>
      <c r="BFB1166" s="10"/>
      <c r="BFC1166" s="10">
        <f t="shared" si="7427"/>
        <v>164.5</v>
      </c>
      <c r="BFD1166" s="219"/>
      <c r="BFE1166" s="167"/>
      <c r="BFF1166" s="362"/>
      <c r="BFH1166" s="167"/>
      <c r="BFI1166" s="167"/>
      <c r="BFJ1166" s="167"/>
      <c r="BFK1166" s="10"/>
      <c r="BFL1166" s="10"/>
      <c r="BFN1166" s="167"/>
      <c r="BFO1166" s="362"/>
      <c r="BFQ1166" s="167"/>
      <c r="BFR1166" s="167"/>
      <c r="BFS1166" s="167"/>
      <c r="BFT1166" s="10"/>
      <c r="BFU1166" s="10"/>
      <c r="BFW1166" s="167"/>
      <c r="BFX1166" s="329"/>
      <c r="BFZ1166" s="167"/>
      <c r="BGA1166" s="167"/>
      <c r="BGB1166" s="167"/>
      <c r="BGC1166" s="10"/>
      <c r="BGD1166" s="10"/>
      <c r="BGF1166" s="167"/>
      <c r="BGG1166" s="362"/>
      <c r="BGI1166" s="167"/>
      <c r="BGJ1166" s="167"/>
      <c r="BGK1166" s="167"/>
      <c r="BGL1166" s="10"/>
      <c r="BGM1166" s="10"/>
      <c r="BGO1166" s="167"/>
      <c r="BGP1166" s="329"/>
      <c r="BGR1166" s="167"/>
      <c r="BGS1166" s="167"/>
      <c r="BGT1166" s="167"/>
      <c r="BGU1166" s="10"/>
      <c r="BGV1166" s="10"/>
      <c r="BGX1166" s="167"/>
      <c r="BGY1166" s="362"/>
      <c r="BHA1166" s="167"/>
      <c r="BHB1166" s="167"/>
      <c r="BHC1166" s="167"/>
      <c r="BHD1166" s="10"/>
      <c r="BHE1166" s="10"/>
    </row>
    <row r="1167" spans="1:1565" s="14" customFormat="1" ht="15">
      <c r="A1167" s="167" t="s">
        <v>95</v>
      </c>
      <c r="B1167" s="325" t="s">
        <v>1267</v>
      </c>
      <c r="C1167" s="14" t="s">
        <v>1588</v>
      </c>
      <c r="D1167" s="230">
        <f>IF(C1167="Kopman",1.7,1)</f>
        <v>1.7</v>
      </c>
      <c r="E1167" s="168">
        <f>VLOOKUP(B1167,$A$1213:$F$2274,6,FALSE)</f>
        <v>16</v>
      </c>
      <c r="F1167" s="167" t="s">
        <v>61</v>
      </c>
      <c r="G1167" s="10">
        <f>E1167*1.5*D1167</f>
        <v>40.799999999999997</v>
      </c>
      <c r="H1167" s="10"/>
      <c r="I1167" s="219"/>
      <c r="J1167" s="167" t="s">
        <v>95</v>
      </c>
      <c r="K1167" s="325" t="s">
        <v>1626</v>
      </c>
      <c r="M1167" s="230">
        <f>IF(L1167="Kopman",1.7,1)</f>
        <v>1</v>
      </c>
      <c r="N1167" s="168">
        <f>VLOOKUP(K1167,$A$1213:$F$2274,6,FALSE)</f>
        <v>11</v>
      </c>
      <c r="O1167" s="167" t="s">
        <v>61</v>
      </c>
      <c r="P1167" s="10">
        <f>N1167*1.5*M1167</f>
        <v>16.5</v>
      </c>
      <c r="Q1167" s="10"/>
      <c r="R1167" s="219"/>
      <c r="S1167" s="167" t="s">
        <v>95</v>
      </c>
      <c r="T1167" s="325" t="s">
        <v>1267</v>
      </c>
      <c r="U1167" s="14" t="s">
        <v>1588</v>
      </c>
      <c r="V1167" s="230">
        <f t="shared" ref="V1167" si="7428">IF(U1167="Kopman",1.7,1)</f>
        <v>1.7</v>
      </c>
      <c r="W1167" s="168">
        <f t="shared" ref="W1167:W1171" si="7429">VLOOKUP(T1167,$A$1213:$F$2274,6,FALSE)</f>
        <v>16</v>
      </c>
      <c r="X1167" s="167" t="s">
        <v>61</v>
      </c>
      <c r="Y1167" s="10">
        <f t="shared" ref="Y1167" si="7430">W1167*1.5*V1167</f>
        <v>40.799999999999997</v>
      </c>
      <c r="Z1167" s="10"/>
      <c r="AA1167" s="219"/>
      <c r="AB1167" s="167" t="s">
        <v>95</v>
      </c>
      <c r="AC1167" s="325" t="s">
        <v>2962</v>
      </c>
      <c r="AD1167" s="14" t="s">
        <v>1588</v>
      </c>
      <c r="AE1167" s="230">
        <f t="shared" ref="AE1167" si="7431">IF(AD1167="Kopman",1.7,1)</f>
        <v>1.7</v>
      </c>
      <c r="AF1167" s="168">
        <f t="shared" ref="AF1167:AF1171" si="7432">VLOOKUP(AC1167,$A$1213:$F$2274,6,FALSE)</f>
        <v>28</v>
      </c>
      <c r="AG1167" s="167" t="s">
        <v>61</v>
      </c>
      <c r="AH1167" s="10">
        <f t="shared" ref="AH1167" si="7433">AF1167*1.5*AE1167</f>
        <v>71.399999999999991</v>
      </c>
      <c r="AI1167" s="10"/>
      <c r="AJ1167" s="219"/>
      <c r="AK1167" s="167" t="s">
        <v>95</v>
      </c>
      <c r="AL1167" s="498" t="s">
        <v>1267</v>
      </c>
      <c r="AN1167" s="230">
        <f t="shared" ref="AN1167" si="7434">IF(AM1167="Kopman",1.7,1)</f>
        <v>1</v>
      </c>
      <c r="AO1167" s="168">
        <f t="shared" ref="AO1167:AO1171" si="7435">VLOOKUP(AL1167,$A$1213:$F$2274,6,FALSE)</f>
        <v>16</v>
      </c>
      <c r="AP1167" s="167" t="s">
        <v>61</v>
      </c>
      <c r="AQ1167" s="10">
        <f t="shared" ref="AQ1167" si="7436">AO1167*1.5*AN1167</f>
        <v>24</v>
      </c>
      <c r="AR1167" s="10"/>
      <c r="AS1167" s="219"/>
      <c r="AT1167" s="167" t="s">
        <v>95</v>
      </c>
      <c r="AU1167" s="325" t="s">
        <v>1267</v>
      </c>
      <c r="AV1167" s="14" t="s">
        <v>1588</v>
      </c>
      <c r="AW1167" s="230">
        <f t="shared" ref="AW1167" si="7437">IF(AV1167="Kopman",1.7,1)</f>
        <v>1.7</v>
      </c>
      <c r="AX1167" s="168">
        <f t="shared" ref="AX1167:AX1171" si="7438">VLOOKUP(AU1167,$A$1213:$F$2274,6,FALSE)</f>
        <v>16</v>
      </c>
      <c r="AY1167" s="167" t="s">
        <v>61</v>
      </c>
      <c r="AZ1167" s="10">
        <f t="shared" ref="AZ1167" si="7439">AX1167*1.5*AW1167</f>
        <v>40.799999999999997</v>
      </c>
      <c r="BA1167" s="10"/>
      <c r="BB1167" s="219"/>
      <c r="BC1167" s="167" t="s">
        <v>95</v>
      </c>
      <c r="BD1167" s="325" t="s">
        <v>1267</v>
      </c>
      <c r="BE1167" s="14" t="s">
        <v>1588</v>
      </c>
      <c r="BF1167" s="230">
        <f t="shared" ref="BF1167" si="7440">IF(BE1167="Kopman",1.7,1)</f>
        <v>1.7</v>
      </c>
      <c r="BG1167" s="168">
        <f t="shared" ref="BG1167:BG1171" si="7441">VLOOKUP(BD1167,$A$1213:$F$2274,6,FALSE)</f>
        <v>16</v>
      </c>
      <c r="BH1167" s="167" t="s">
        <v>61</v>
      </c>
      <c r="BI1167" s="10">
        <f t="shared" ref="BI1167" si="7442">BG1167*1.5*BF1167</f>
        <v>40.799999999999997</v>
      </c>
      <c r="BJ1167" s="10"/>
      <c r="BK1167" s="219"/>
      <c r="BL1167" s="167" t="s">
        <v>95</v>
      </c>
      <c r="BM1167" s="325" t="s">
        <v>1267</v>
      </c>
      <c r="BO1167" s="230">
        <f t="shared" ref="BO1167" si="7443">IF(BN1167="Kopman",1.7,1)</f>
        <v>1</v>
      </c>
      <c r="BP1167" s="168">
        <f t="shared" ref="BP1167:BP1171" si="7444">VLOOKUP(BM1167,$A$1213:$F$2274,6,FALSE)</f>
        <v>16</v>
      </c>
      <c r="BQ1167" s="167" t="s">
        <v>61</v>
      </c>
      <c r="BR1167" s="10">
        <f t="shared" ref="BR1167" si="7445">BP1167*1.5*BO1167</f>
        <v>24</v>
      </c>
      <c r="BS1167" s="10"/>
      <c r="BT1167" s="219"/>
      <c r="BU1167" s="167" t="s">
        <v>95</v>
      </c>
      <c r="BV1167" s="325" t="s">
        <v>2356</v>
      </c>
      <c r="BW1167" s="14" t="s">
        <v>1588</v>
      </c>
      <c r="BX1167" s="230">
        <f t="shared" ref="BX1167" si="7446">IF(BW1167="Kopman",1.7,1)</f>
        <v>1.7</v>
      </c>
      <c r="BY1167" s="168">
        <f t="shared" ref="BY1167:BY1171" si="7447">VLOOKUP(BV1167,$A$1213:$F$2274,6,FALSE)</f>
        <v>23</v>
      </c>
      <c r="BZ1167" s="167" t="s">
        <v>61</v>
      </c>
      <c r="CA1167" s="10">
        <f t="shared" ref="CA1167" si="7448">BY1167*1.5*BX1167</f>
        <v>58.65</v>
      </c>
      <c r="CB1167" s="10"/>
      <c r="CC1167" s="219"/>
      <c r="CD1167" s="167" t="s">
        <v>95</v>
      </c>
      <c r="CE1167" s="325" t="s">
        <v>1267</v>
      </c>
      <c r="CG1167" s="230">
        <f t="shared" ref="CG1167" si="7449">IF(CF1167="Kopman",1.7,1)</f>
        <v>1</v>
      </c>
      <c r="CH1167" s="168">
        <f t="shared" ref="CH1167:CH1171" si="7450">VLOOKUP(CE1167,$A$1213:$F$2274,6,FALSE)</f>
        <v>16</v>
      </c>
      <c r="CI1167" s="167" t="s">
        <v>61</v>
      </c>
      <c r="CJ1167" s="10">
        <f t="shared" ref="CJ1167" si="7451">CH1167*1.5*CG1167</f>
        <v>24</v>
      </c>
      <c r="CK1167" s="10"/>
      <c r="CL1167" s="219"/>
      <c r="CM1167" s="167" t="s">
        <v>95</v>
      </c>
      <c r="CN1167" s="325" t="s">
        <v>1267</v>
      </c>
      <c r="CO1167" s="14" t="s">
        <v>1588</v>
      </c>
      <c r="CP1167" s="230">
        <f t="shared" ref="CP1167" si="7452">IF(CO1167="Kopman",1.7,1)</f>
        <v>1.7</v>
      </c>
      <c r="CQ1167" s="168">
        <f t="shared" ref="CQ1167:CQ1171" si="7453">VLOOKUP(CN1167,$A$1213:$F$2274,6,FALSE)</f>
        <v>16</v>
      </c>
      <c r="CR1167" s="167" t="s">
        <v>61</v>
      </c>
      <c r="CS1167" s="10">
        <f t="shared" ref="CS1167" si="7454">CQ1167*1.5*CP1167</f>
        <v>40.799999999999997</v>
      </c>
      <c r="CT1167" s="10"/>
      <c r="CU1167" s="219"/>
      <c r="CV1167" s="167" t="s">
        <v>95</v>
      </c>
      <c r="CW1167" s="325" t="s">
        <v>1267</v>
      </c>
      <c r="CY1167" s="230">
        <f t="shared" ref="CY1167" si="7455">IF(CX1167="Kopman",1.7,1)</f>
        <v>1</v>
      </c>
      <c r="CZ1167" s="168">
        <f t="shared" ref="CZ1167:CZ1171" si="7456">VLOOKUP(CW1167,$A$1213:$F$2274,6,FALSE)</f>
        <v>16</v>
      </c>
      <c r="DA1167" s="167" t="s">
        <v>61</v>
      </c>
      <c r="DB1167" s="10">
        <f t="shared" ref="DB1167" si="7457">CZ1167*1.5*CY1167</f>
        <v>24</v>
      </c>
      <c r="DC1167" s="10"/>
      <c r="DD1167" s="219"/>
      <c r="DE1167" s="167" t="s">
        <v>95</v>
      </c>
      <c r="DF1167" s="325" t="s">
        <v>2962</v>
      </c>
      <c r="DG1167" s="14" t="s">
        <v>1588</v>
      </c>
      <c r="DH1167" s="230">
        <f t="shared" ref="DH1167" si="7458">IF(DG1167="Kopman",1.7,1)</f>
        <v>1.7</v>
      </c>
      <c r="DI1167" s="168">
        <f t="shared" ref="DI1167:DI1171" si="7459">VLOOKUP(DF1167,$A$1213:$F$2274,6,FALSE)</f>
        <v>28</v>
      </c>
      <c r="DJ1167" s="167" t="s">
        <v>61</v>
      </c>
      <c r="DK1167" s="10">
        <f t="shared" ref="DK1167" si="7460">DI1167*1.5*DH1167</f>
        <v>71.399999999999991</v>
      </c>
      <c r="DL1167" s="10"/>
      <c r="DM1167" s="219"/>
      <c r="DN1167" s="167" t="s">
        <v>95</v>
      </c>
      <c r="DO1167" s="325" t="s">
        <v>1267</v>
      </c>
      <c r="DQ1167" s="230">
        <f t="shared" ref="DQ1167" si="7461">IF(DP1167="Kopman",1.7,1)</f>
        <v>1</v>
      </c>
      <c r="DR1167" s="168">
        <f t="shared" ref="DR1167:DR1171" si="7462">VLOOKUP(DO1167,$A$1213:$F$2274,6,FALSE)</f>
        <v>16</v>
      </c>
      <c r="DS1167" s="167" t="s">
        <v>61</v>
      </c>
      <c r="DT1167" s="10">
        <f t="shared" ref="DT1167" si="7463">DR1167*1.5*DQ1167</f>
        <v>24</v>
      </c>
      <c r="DU1167" s="10"/>
      <c r="DV1167" s="219"/>
      <c r="DW1167" s="167" t="s">
        <v>95</v>
      </c>
      <c r="DX1167" s="325" t="s">
        <v>3539</v>
      </c>
      <c r="DZ1167" s="230">
        <f t="shared" ref="DZ1167" si="7464">IF(DY1167="Kopman",1.7,1)</f>
        <v>1</v>
      </c>
      <c r="EA1167" s="168">
        <f t="shared" ref="EA1167:EA1171" si="7465">VLOOKUP(DX1167,$A$1213:$F$2274,6,FALSE)</f>
        <v>0</v>
      </c>
      <c r="EB1167" s="167" t="s">
        <v>61</v>
      </c>
      <c r="EC1167" s="10">
        <f t="shared" ref="EC1167" si="7466">EA1167*1.5*DZ1167</f>
        <v>0</v>
      </c>
      <c r="ED1167" s="10"/>
      <c r="EE1167" s="219"/>
      <c r="EF1167" s="167" t="s">
        <v>95</v>
      </c>
      <c r="EG1167" s="325" t="s">
        <v>1267</v>
      </c>
      <c r="EH1167" s="14" t="s">
        <v>1588</v>
      </c>
      <c r="EI1167" s="230">
        <f t="shared" ref="EI1167" si="7467">IF(EH1167="Kopman",1.7,1)</f>
        <v>1.7</v>
      </c>
      <c r="EJ1167" s="168">
        <f t="shared" ref="EJ1167:EJ1171" si="7468">VLOOKUP(EG1167,$A$1213:$F$2274,6,FALSE)</f>
        <v>16</v>
      </c>
      <c r="EK1167" s="167" t="s">
        <v>61</v>
      </c>
      <c r="EL1167" s="10">
        <f t="shared" ref="EL1167" si="7469">EJ1167*1.5*EI1167</f>
        <v>40.799999999999997</v>
      </c>
      <c r="EM1167" s="10"/>
      <c r="EN1167" s="219"/>
      <c r="EO1167" s="167" t="s">
        <v>95</v>
      </c>
      <c r="EP1167" s="325" t="s">
        <v>2962</v>
      </c>
      <c r="ER1167" s="230">
        <f t="shared" ref="ER1167" si="7470">IF(EQ1167="Kopman",1.7,1)</f>
        <v>1</v>
      </c>
      <c r="ES1167" s="168">
        <f t="shared" ref="ES1167:ES1171" si="7471">VLOOKUP(EP1167,$A$1213:$F$2274,6,FALSE)</f>
        <v>28</v>
      </c>
      <c r="ET1167" s="167" t="s">
        <v>61</v>
      </c>
      <c r="EU1167" s="10">
        <f t="shared" ref="EU1167" si="7472">ES1167*1.5*ER1167</f>
        <v>42</v>
      </c>
      <c r="EV1167" s="10"/>
      <c r="EW1167" s="219"/>
      <c r="EX1167" s="167" t="s">
        <v>95</v>
      </c>
      <c r="EY1167" s="325" t="s">
        <v>2962</v>
      </c>
      <c r="FA1167" s="230">
        <f t="shared" ref="FA1167" si="7473">IF(EZ1167="Kopman",1.7,1)</f>
        <v>1</v>
      </c>
      <c r="FB1167" s="168">
        <f t="shared" ref="FB1167:FB1171" si="7474">VLOOKUP(EY1167,$A$1213:$F$2274,6,FALSE)</f>
        <v>28</v>
      </c>
      <c r="FC1167" s="167" t="s">
        <v>61</v>
      </c>
      <c r="FD1167" s="10">
        <f t="shared" ref="FD1167" si="7475">FB1167*1.5*FA1167</f>
        <v>42</v>
      </c>
      <c r="FE1167" s="10"/>
      <c r="FF1167" s="219"/>
      <c r="FG1167" s="167" t="s">
        <v>95</v>
      </c>
      <c r="FH1167" s="325" t="s">
        <v>1267</v>
      </c>
      <c r="FI1167" s="14" t="s">
        <v>1588</v>
      </c>
      <c r="FJ1167" s="230">
        <f t="shared" ref="FJ1167" si="7476">IF(FI1167="Kopman",1.7,1)</f>
        <v>1.7</v>
      </c>
      <c r="FK1167" s="168">
        <f t="shared" ref="FK1167:FK1171" si="7477">VLOOKUP(FH1167,$A$1213:$F$2274,6,FALSE)</f>
        <v>16</v>
      </c>
      <c r="FL1167" s="167" t="s">
        <v>61</v>
      </c>
      <c r="FM1167" s="10">
        <f t="shared" ref="FM1167" si="7478">FK1167*1.5*FJ1167</f>
        <v>40.799999999999997</v>
      </c>
      <c r="FN1167" s="10"/>
      <c r="FO1167" s="219"/>
      <c r="FP1167" s="167" t="s">
        <v>95</v>
      </c>
      <c r="FQ1167" s="325" t="s">
        <v>1872</v>
      </c>
      <c r="FS1167" s="230">
        <f t="shared" ref="FS1167" si="7479">IF(FR1167="Kopman",1.7,1)</f>
        <v>1</v>
      </c>
      <c r="FT1167" s="168">
        <f t="shared" ref="FT1167:FT1171" si="7480">VLOOKUP(FQ1167,$A$1213:$F$2274,6,FALSE)</f>
        <v>3</v>
      </c>
      <c r="FU1167" s="167" t="s">
        <v>61</v>
      </c>
      <c r="FV1167" s="10">
        <f t="shared" ref="FV1167" si="7481">FT1167*1.5*FS1167</f>
        <v>4.5</v>
      </c>
      <c r="FW1167" s="10"/>
      <c r="FX1167" s="219"/>
      <c r="FY1167" s="167" t="s">
        <v>95</v>
      </c>
      <c r="FZ1167" s="325" t="s">
        <v>1267</v>
      </c>
      <c r="GA1167" s="14" t="s">
        <v>1588</v>
      </c>
      <c r="GB1167" s="230">
        <f t="shared" ref="GB1167" si="7482">IF(GA1167="Kopman",1.7,1)</f>
        <v>1.7</v>
      </c>
      <c r="GC1167" s="168">
        <f t="shared" ref="GC1167:GC1171" si="7483">VLOOKUP(FZ1167,$A$1213:$F$2274,6,FALSE)</f>
        <v>16</v>
      </c>
      <c r="GD1167" s="167" t="s">
        <v>61</v>
      </c>
      <c r="GE1167" s="10">
        <f t="shared" ref="GE1167" si="7484">GC1167*1.5*GB1167</f>
        <v>40.799999999999997</v>
      </c>
      <c r="GF1167" s="10"/>
      <c r="GG1167" s="219"/>
      <c r="GH1167" s="167" t="s">
        <v>95</v>
      </c>
      <c r="GI1167" s="325" t="s">
        <v>1267</v>
      </c>
      <c r="GK1167" s="230">
        <f t="shared" ref="GK1167" si="7485">IF(GJ1167="Kopman",1.7,1)</f>
        <v>1</v>
      </c>
      <c r="GL1167" s="168">
        <f t="shared" ref="GL1167:GL1171" si="7486">VLOOKUP(GI1167,$A$1213:$F$2274,6,FALSE)</f>
        <v>16</v>
      </c>
      <c r="GM1167" s="167" t="s">
        <v>61</v>
      </c>
      <c r="GN1167" s="10">
        <f t="shared" ref="GN1167" si="7487">GL1167*1.5*GK1167</f>
        <v>24</v>
      </c>
      <c r="GO1167" s="10"/>
      <c r="GP1167" s="219"/>
      <c r="GQ1167" s="167" t="s">
        <v>95</v>
      </c>
      <c r="GR1167" s="325" t="s">
        <v>1267</v>
      </c>
      <c r="GT1167" s="230">
        <f t="shared" ref="GT1167" si="7488">IF(GS1167="Kopman",1.7,1)</f>
        <v>1</v>
      </c>
      <c r="GU1167" s="168">
        <f t="shared" ref="GU1167:GU1171" si="7489">VLOOKUP(GR1167,$A$1213:$F$2274,6,FALSE)</f>
        <v>16</v>
      </c>
      <c r="GV1167" s="167" t="s">
        <v>61</v>
      </c>
      <c r="GW1167" s="10">
        <f t="shared" ref="GW1167" si="7490">GU1167*1.5*GT1167</f>
        <v>24</v>
      </c>
      <c r="GX1167" s="10"/>
      <c r="GY1167" s="219"/>
      <c r="GZ1167" s="167" t="s">
        <v>95</v>
      </c>
      <c r="HA1167" s="325" t="s">
        <v>2962</v>
      </c>
      <c r="HB1167" s="14" t="s">
        <v>1588</v>
      </c>
      <c r="HC1167" s="230">
        <f t="shared" ref="HC1167" si="7491">IF(HB1167="Kopman",1.7,1)</f>
        <v>1.7</v>
      </c>
      <c r="HD1167" s="168">
        <f t="shared" ref="HD1167:HD1171" si="7492">VLOOKUP(HA1167,$A$1213:$F$2274,6,FALSE)</f>
        <v>28</v>
      </c>
      <c r="HE1167" s="167" t="s">
        <v>61</v>
      </c>
      <c r="HF1167" s="10">
        <f t="shared" ref="HF1167" si="7493">HD1167*1.5*HC1167</f>
        <v>71.399999999999991</v>
      </c>
      <c r="HG1167" s="10"/>
      <c r="HH1167" s="219"/>
      <c r="HI1167" s="167" t="s">
        <v>95</v>
      </c>
      <c r="HJ1167" s="325" t="s">
        <v>2962</v>
      </c>
      <c r="HL1167" s="230">
        <f t="shared" ref="HL1167" si="7494">IF(HK1167="Kopman",1.7,1)</f>
        <v>1</v>
      </c>
      <c r="HM1167" s="168">
        <f t="shared" ref="HM1167:HM1171" si="7495">VLOOKUP(HJ1167,$A$1213:$F$2274,6,FALSE)</f>
        <v>28</v>
      </c>
      <c r="HN1167" s="167" t="s">
        <v>61</v>
      </c>
      <c r="HO1167" s="10">
        <f t="shared" ref="HO1167" si="7496">HM1167*1.5*HL1167</f>
        <v>42</v>
      </c>
      <c r="HP1167" s="10"/>
      <c r="HQ1167" s="219"/>
      <c r="HR1167" s="167" t="s">
        <v>95</v>
      </c>
      <c r="HS1167" s="325" t="s">
        <v>1267</v>
      </c>
      <c r="HU1167" s="230">
        <f t="shared" ref="HU1167" si="7497">IF(HT1167="Kopman",1.7,1)</f>
        <v>1</v>
      </c>
      <c r="HV1167" s="168">
        <f t="shared" ref="HV1167:HV1171" si="7498">VLOOKUP(HS1167,$A$1213:$F$2274,6,FALSE)</f>
        <v>16</v>
      </c>
      <c r="HW1167" s="167" t="s">
        <v>61</v>
      </c>
      <c r="HX1167" s="10">
        <f t="shared" ref="HX1167" si="7499">HV1167*1.5*HU1167</f>
        <v>24</v>
      </c>
      <c r="HY1167" s="10"/>
      <c r="HZ1167" s="219"/>
      <c r="IA1167" s="167" t="s">
        <v>95</v>
      </c>
      <c r="IB1167" s="325" t="s">
        <v>1626</v>
      </c>
      <c r="ID1167" s="230">
        <f t="shared" ref="ID1167" si="7500">IF(IC1167="Kopman",1.7,1)</f>
        <v>1</v>
      </c>
      <c r="IE1167" s="168">
        <f t="shared" ref="IE1167:IE1171" si="7501">VLOOKUP(IB1167,$A$1213:$F$2274,6,FALSE)</f>
        <v>11</v>
      </c>
      <c r="IF1167" s="167" t="s">
        <v>61</v>
      </c>
      <c r="IG1167" s="10">
        <f t="shared" ref="IG1167" si="7502">IE1167*1.5*ID1167</f>
        <v>16.5</v>
      </c>
      <c r="IH1167" s="10"/>
      <c r="II1167" s="219"/>
      <c r="IJ1167" s="167" t="s">
        <v>95</v>
      </c>
      <c r="IK1167" s="325" t="s">
        <v>1872</v>
      </c>
      <c r="IM1167" s="230">
        <f t="shared" ref="IM1167" si="7503">IF(IL1167="Kopman",1.7,1)</f>
        <v>1</v>
      </c>
      <c r="IN1167" s="168">
        <f t="shared" ref="IN1167:IN1171" si="7504">VLOOKUP(IK1167,$A$1213:$F$2274,6,FALSE)</f>
        <v>3</v>
      </c>
      <c r="IO1167" s="167" t="s">
        <v>61</v>
      </c>
      <c r="IP1167" s="10">
        <f t="shared" ref="IP1167" si="7505">IN1167*1.5*IM1167</f>
        <v>4.5</v>
      </c>
      <c r="IQ1167" s="10"/>
      <c r="IR1167" s="219"/>
      <c r="IS1167" s="167" t="s">
        <v>95</v>
      </c>
      <c r="IT1167" s="325" t="s">
        <v>1267</v>
      </c>
      <c r="IV1167" s="230">
        <f t="shared" ref="IV1167" si="7506">IF(IU1167="Kopman",1.7,1)</f>
        <v>1</v>
      </c>
      <c r="IW1167" s="168">
        <f t="shared" ref="IW1167:IW1171" si="7507">VLOOKUP(IT1167,$A$1213:$F$2274,6,FALSE)</f>
        <v>16</v>
      </c>
      <c r="IX1167" s="167" t="s">
        <v>61</v>
      </c>
      <c r="IY1167" s="10">
        <f t="shared" ref="IY1167" si="7508">IW1167*1.5*IV1167</f>
        <v>24</v>
      </c>
      <c r="IZ1167" s="10"/>
      <c r="JA1167" s="219"/>
      <c r="JB1167" s="167" t="s">
        <v>95</v>
      </c>
      <c r="JC1167" s="500" t="s">
        <v>684</v>
      </c>
      <c r="JD1167" s="14" t="s">
        <v>1588</v>
      </c>
      <c r="JE1167" s="230">
        <f t="shared" ref="JE1167" si="7509">IF(JD1167="Kopman",1.7,1)</f>
        <v>1.7</v>
      </c>
      <c r="JF1167" s="168">
        <f t="shared" ref="JF1167:JF1171" si="7510">VLOOKUP(JC1167,$A$1213:$F$2274,6,FALSE)</f>
        <v>23</v>
      </c>
      <c r="JG1167" s="167" t="s">
        <v>61</v>
      </c>
      <c r="JH1167" s="10">
        <f t="shared" ref="JH1167" si="7511">JF1167*1.5*JE1167</f>
        <v>58.65</v>
      </c>
      <c r="JI1167" s="10"/>
      <c r="JJ1167" s="219"/>
      <c r="JK1167" s="167" t="s">
        <v>95</v>
      </c>
      <c r="JL1167" s="500" t="s">
        <v>1267</v>
      </c>
      <c r="JN1167" s="230">
        <f t="shared" ref="JN1167" si="7512">IF(JM1167="Kopman",1.7,1)</f>
        <v>1</v>
      </c>
      <c r="JO1167" s="168">
        <f t="shared" ref="JO1167:JO1171" si="7513">VLOOKUP(JL1167,$A$1213:$F$2274,6,FALSE)</f>
        <v>16</v>
      </c>
      <c r="JP1167" s="167" t="s">
        <v>61</v>
      </c>
      <c r="JQ1167" s="10">
        <f t="shared" ref="JQ1167" si="7514">JO1167*1.5*JN1167</f>
        <v>24</v>
      </c>
      <c r="JR1167" s="10"/>
      <c r="JS1167" s="219"/>
      <c r="JT1167" s="167" t="s">
        <v>95</v>
      </c>
      <c r="JU1167" s="500" t="s">
        <v>2962</v>
      </c>
      <c r="JW1167" s="230">
        <f t="shared" ref="JW1167" si="7515">IF(JV1167="Kopman",1.7,1)</f>
        <v>1</v>
      </c>
      <c r="JX1167" s="168">
        <f t="shared" ref="JX1167:JX1171" si="7516">VLOOKUP(JU1167,$A$1213:$F$2274,6,FALSE)</f>
        <v>28</v>
      </c>
      <c r="JY1167" s="167" t="s">
        <v>61</v>
      </c>
      <c r="JZ1167" s="10">
        <f t="shared" ref="JZ1167" si="7517">JX1167*1.5*JW1167</f>
        <v>42</v>
      </c>
      <c r="KA1167" s="10"/>
      <c r="KB1167" s="219"/>
      <c r="KC1167" s="167" t="s">
        <v>95</v>
      </c>
      <c r="KD1167" s="500" t="s">
        <v>1872</v>
      </c>
      <c r="KF1167" s="230">
        <f t="shared" ref="KF1167" si="7518">IF(KE1167="Kopman",1.7,1)</f>
        <v>1</v>
      </c>
      <c r="KG1167" s="168">
        <f t="shared" ref="KG1167:KG1171" si="7519">VLOOKUP(KD1167,$A$1213:$F$2274,6,FALSE)</f>
        <v>3</v>
      </c>
      <c r="KH1167" s="167" t="s">
        <v>61</v>
      </c>
      <c r="KI1167" s="10">
        <f t="shared" ref="KI1167" si="7520">KG1167*1.5*KF1167</f>
        <v>4.5</v>
      </c>
      <c r="KJ1167" s="10"/>
      <c r="KK1167" s="219"/>
      <c r="KL1167" s="167" t="s">
        <v>95</v>
      </c>
      <c r="KM1167" s="500" t="s">
        <v>1267</v>
      </c>
      <c r="KO1167" s="230">
        <f t="shared" ref="KO1167" si="7521">IF(KN1167="Kopman",1.7,1)</f>
        <v>1</v>
      </c>
      <c r="KP1167" s="168">
        <f t="shared" ref="KP1167:KP1171" si="7522">VLOOKUP(KM1167,$A$1213:$F$2274,6,FALSE)</f>
        <v>16</v>
      </c>
      <c r="KQ1167" s="167" t="s">
        <v>61</v>
      </c>
      <c r="KR1167" s="10">
        <f t="shared" ref="KR1167" si="7523">KP1167*1.5*KO1167</f>
        <v>24</v>
      </c>
      <c r="KS1167" s="10"/>
      <c r="KT1167" s="219"/>
      <c r="KU1167" s="167" t="s">
        <v>95</v>
      </c>
      <c r="KV1167" s="328" t="s">
        <v>484</v>
      </c>
      <c r="KX1167" s="230">
        <f t="shared" ref="KX1167" si="7524">IF(KW1167="Kopman",1.7,1)</f>
        <v>1</v>
      </c>
      <c r="KY1167" s="168">
        <f t="shared" ref="KY1167:KY1171" si="7525">VLOOKUP(KV1167,$A$1213:$F$2274,6,FALSE)</f>
        <v>0</v>
      </c>
      <c r="KZ1167" s="167" t="s">
        <v>61</v>
      </c>
      <c r="LA1167" s="10">
        <f t="shared" ref="LA1167" si="7526">KY1167*1.5*KX1167</f>
        <v>0</v>
      </c>
      <c r="LB1167" s="10"/>
      <c r="LC1167" s="219"/>
      <c r="LD1167" s="167" t="s">
        <v>95</v>
      </c>
      <c r="LE1167" s="500" t="s">
        <v>1267</v>
      </c>
      <c r="LG1167" s="230">
        <f t="shared" ref="LG1167" si="7527">IF(LF1167="Kopman",1.7,1)</f>
        <v>1</v>
      </c>
      <c r="LH1167" s="168">
        <f t="shared" ref="LH1167:LH1171" si="7528">VLOOKUP(LE1167,$A$1213:$F$2274,6,FALSE)</f>
        <v>16</v>
      </c>
      <c r="LI1167" s="167" t="s">
        <v>61</v>
      </c>
      <c r="LJ1167" s="10">
        <f t="shared" ref="LJ1167" si="7529">LH1167*1.5*LG1167</f>
        <v>24</v>
      </c>
      <c r="LK1167" s="10"/>
      <c r="LL1167" s="219"/>
      <c r="LM1167" s="167" t="s">
        <v>95</v>
      </c>
      <c r="LN1167" s="500" t="s">
        <v>1267</v>
      </c>
      <c r="LO1167" s="14" t="s">
        <v>1588</v>
      </c>
      <c r="LP1167" s="230">
        <f t="shared" ref="LP1167" si="7530">IF(LO1167="Kopman",1.7,1)</f>
        <v>1.7</v>
      </c>
      <c r="LQ1167" s="168">
        <f t="shared" ref="LQ1167:LQ1171" si="7531">VLOOKUP(LN1167,$A$1213:$F$2274,6,FALSE)</f>
        <v>16</v>
      </c>
      <c r="LR1167" s="167" t="s">
        <v>61</v>
      </c>
      <c r="LS1167" s="10">
        <f t="shared" ref="LS1167" si="7532">LQ1167*1.5*LP1167</f>
        <v>40.799999999999997</v>
      </c>
      <c r="LT1167" s="10"/>
      <c r="LU1167" s="219"/>
      <c r="LV1167" s="167" t="s">
        <v>95</v>
      </c>
      <c r="LW1167" s="500" t="s">
        <v>2628</v>
      </c>
      <c r="LY1167" s="230">
        <f t="shared" ref="LY1167" si="7533">IF(LX1167="Kopman",1.7,1)</f>
        <v>1</v>
      </c>
      <c r="LZ1167" s="168">
        <f t="shared" ref="LZ1167:LZ1171" si="7534">VLOOKUP(LW1167,$A$1213:$F$2274,6,FALSE)</f>
        <v>17</v>
      </c>
      <c r="MA1167" s="167" t="s">
        <v>61</v>
      </c>
      <c r="MB1167" s="10">
        <f t="shared" ref="MB1167" si="7535">LZ1167*1.5*LY1167</f>
        <v>25.5</v>
      </c>
      <c r="MC1167" s="10"/>
      <c r="MD1167" s="219"/>
      <c r="ME1167" s="167" t="s">
        <v>95</v>
      </c>
      <c r="MF1167" s="500" t="s">
        <v>2962</v>
      </c>
      <c r="MH1167" s="230">
        <f t="shared" ref="MH1167" si="7536">IF(MG1167="Kopman",1.7,1)</f>
        <v>1</v>
      </c>
      <c r="MI1167" s="168">
        <f t="shared" ref="MI1167:MI1171" si="7537">VLOOKUP(MF1167,$A$1213:$F$2274,6,FALSE)</f>
        <v>28</v>
      </c>
      <c r="MJ1167" s="167" t="s">
        <v>61</v>
      </c>
      <c r="MK1167" s="10">
        <f t="shared" ref="MK1167" si="7538">MI1167*1.5*MH1167</f>
        <v>42</v>
      </c>
      <c r="ML1167" s="10"/>
      <c r="MM1167" s="219"/>
      <c r="MN1167" s="167" t="s">
        <v>95</v>
      </c>
      <c r="MO1167" s="328" t="s">
        <v>937</v>
      </c>
      <c r="MQ1167" s="230">
        <f t="shared" ref="MQ1167" si="7539">IF(MP1167="Kopman",1.7,1)</f>
        <v>1</v>
      </c>
      <c r="MR1167" s="168">
        <f t="shared" ref="MR1167:MR1171" si="7540">VLOOKUP(MO1167,$A$1213:$F$2274,6,FALSE)</f>
        <v>7</v>
      </c>
      <c r="MS1167" s="167" t="s">
        <v>61</v>
      </c>
      <c r="MT1167" s="10">
        <f t="shared" ref="MT1167" si="7541">MR1167*1.5*MQ1167</f>
        <v>10.5</v>
      </c>
      <c r="MU1167" s="10"/>
      <c r="MV1167" s="219"/>
      <c r="MW1167" s="167" t="s">
        <v>95</v>
      </c>
      <c r="MX1167" s="500" t="s">
        <v>553</v>
      </c>
      <c r="MZ1167" s="230">
        <f t="shared" ref="MZ1167" si="7542">IF(MY1167="Kopman",1.7,1)</f>
        <v>1</v>
      </c>
      <c r="NA1167" s="168">
        <f t="shared" ref="NA1167:NA1171" si="7543">VLOOKUP(MX1167,$A$1213:$F$2274,6,FALSE)</f>
        <v>19</v>
      </c>
      <c r="NB1167" s="167" t="s">
        <v>61</v>
      </c>
      <c r="NC1167" s="10">
        <f t="shared" ref="NC1167" si="7544">NA1167*1.5*MZ1167</f>
        <v>28.5</v>
      </c>
      <c r="ND1167" s="10"/>
      <c r="NE1167" s="219"/>
      <c r="NF1167" s="167" t="s">
        <v>95</v>
      </c>
      <c r="NG1167" s="500" t="s">
        <v>2962</v>
      </c>
      <c r="NI1167" s="230">
        <f t="shared" ref="NI1167" si="7545">IF(NH1167="Kopman",1.7,1)</f>
        <v>1</v>
      </c>
      <c r="NJ1167" s="168">
        <f t="shared" ref="NJ1167:NJ1171" si="7546">VLOOKUP(NG1167,$A$1213:$F$2274,6,FALSE)</f>
        <v>28</v>
      </c>
      <c r="NK1167" s="167" t="s">
        <v>61</v>
      </c>
      <c r="NL1167" s="10">
        <f t="shared" ref="NL1167" si="7547">NJ1167*1.5*NI1167</f>
        <v>42</v>
      </c>
      <c r="NM1167" s="10"/>
      <c r="NN1167" s="219"/>
      <c r="NO1167" s="167" t="s">
        <v>95</v>
      </c>
      <c r="NP1167" s="500" t="s">
        <v>937</v>
      </c>
      <c r="NR1167" s="230">
        <f t="shared" ref="NR1167" si="7548">IF(NQ1167="Kopman",1.7,1)</f>
        <v>1</v>
      </c>
      <c r="NS1167" s="168">
        <f t="shared" ref="NS1167:NS1171" si="7549">VLOOKUP(NP1167,$A$1213:$F$2274,6,FALSE)</f>
        <v>7</v>
      </c>
      <c r="NT1167" s="167" t="s">
        <v>61</v>
      </c>
      <c r="NU1167" s="10">
        <f t="shared" ref="NU1167" si="7550">NS1167*1.5*NR1167</f>
        <v>10.5</v>
      </c>
      <c r="NV1167" s="10"/>
      <c r="NW1167" s="219"/>
      <c r="NX1167" s="167" t="s">
        <v>95</v>
      </c>
      <c r="NY1167" s="500" t="s">
        <v>2380</v>
      </c>
      <c r="OA1167" s="230">
        <f t="shared" ref="OA1167" si="7551">IF(NZ1167="Kopman",1.7,1)</f>
        <v>1</v>
      </c>
      <c r="OB1167" s="168">
        <f t="shared" ref="OB1167:OB1171" si="7552">VLOOKUP(NY1167,$A$1213:$F$2274,6,FALSE)</f>
        <v>5</v>
      </c>
      <c r="OC1167" s="167" t="s">
        <v>61</v>
      </c>
      <c r="OD1167" s="10">
        <f t="shared" ref="OD1167" si="7553">OB1167*1.5*OA1167</f>
        <v>7.5</v>
      </c>
      <c r="OE1167" s="10"/>
      <c r="OF1167" s="219"/>
      <c r="OG1167" s="167" t="s">
        <v>95</v>
      </c>
      <c r="OH1167" s="500" t="s">
        <v>1636</v>
      </c>
      <c r="OJ1167" s="230">
        <f t="shared" ref="OJ1167" si="7554">IF(OI1167="Kopman",1.7,1)</f>
        <v>1</v>
      </c>
      <c r="OK1167" s="168">
        <f t="shared" ref="OK1167:OK1171" si="7555">VLOOKUP(OH1167,$A$1213:$F$2274,6,FALSE)</f>
        <v>4</v>
      </c>
      <c r="OL1167" s="167" t="s">
        <v>61</v>
      </c>
      <c r="OM1167" s="10">
        <f t="shared" ref="OM1167" si="7556">OK1167*1.5*OJ1167</f>
        <v>6</v>
      </c>
      <c r="ON1167" s="10"/>
      <c r="OO1167" s="219"/>
      <c r="OP1167" s="167" t="s">
        <v>95</v>
      </c>
      <c r="OQ1167" s="500" t="s">
        <v>1267</v>
      </c>
      <c r="OS1167" s="230">
        <f t="shared" ref="OS1167" si="7557">IF(OR1167="Kopman",1.7,1)</f>
        <v>1</v>
      </c>
      <c r="OT1167" s="168">
        <f t="shared" ref="OT1167:OT1171" si="7558">VLOOKUP(OQ1167,$A$1213:$F$2274,6,FALSE)</f>
        <v>16</v>
      </c>
      <c r="OU1167" s="167" t="s">
        <v>61</v>
      </c>
      <c r="OV1167" s="10">
        <f t="shared" ref="OV1167" si="7559">OT1167*1.5*OS1167</f>
        <v>24</v>
      </c>
      <c r="OW1167" s="10"/>
      <c r="OX1167" s="219"/>
      <c r="OY1167" s="167" t="s">
        <v>95</v>
      </c>
      <c r="OZ1167" s="500" t="s">
        <v>1267</v>
      </c>
      <c r="PB1167" s="230">
        <f t="shared" ref="PB1167" si="7560">IF(PA1167="Kopman",1.7,1)</f>
        <v>1</v>
      </c>
      <c r="PC1167" s="168">
        <f t="shared" ref="PC1167:PC1171" si="7561">VLOOKUP(OZ1167,$A$1213:$F$2274,6,FALSE)</f>
        <v>16</v>
      </c>
      <c r="PD1167" s="167" t="s">
        <v>61</v>
      </c>
      <c r="PE1167" s="10">
        <f t="shared" ref="PE1167" si="7562">PC1167*1.5*PB1167</f>
        <v>24</v>
      </c>
      <c r="PF1167" s="10"/>
      <c r="PG1167" s="219"/>
      <c r="PH1167" s="167" t="s">
        <v>95</v>
      </c>
      <c r="PI1167" s="500" t="s">
        <v>2962</v>
      </c>
      <c r="PK1167" s="230">
        <f t="shared" ref="PK1167" si="7563">IF(PJ1167="Kopman",1.7,1)</f>
        <v>1</v>
      </c>
      <c r="PL1167" s="168">
        <f t="shared" ref="PL1167:PL1171" si="7564">VLOOKUP(PI1167,$A$1213:$F$2274,6,FALSE)</f>
        <v>28</v>
      </c>
      <c r="PM1167" s="167" t="s">
        <v>61</v>
      </c>
      <c r="PN1167" s="10">
        <f t="shared" ref="PN1167" si="7565">PL1167*1.5*PK1167</f>
        <v>42</v>
      </c>
      <c r="PO1167" s="10"/>
      <c r="PP1167" s="219"/>
      <c r="PQ1167" s="167" t="s">
        <v>95</v>
      </c>
      <c r="PR1167" s="500" t="s">
        <v>2962</v>
      </c>
      <c r="PT1167" s="230">
        <f t="shared" ref="PT1167" si="7566">IF(PS1167="Kopman",1.7,1)</f>
        <v>1</v>
      </c>
      <c r="PU1167" s="168">
        <f t="shared" ref="PU1167:PU1171" si="7567">VLOOKUP(PR1167,$A$1213:$F$2274,6,FALSE)</f>
        <v>28</v>
      </c>
      <c r="PV1167" s="167" t="s">
        <v>61</v>
      </c>
      <c r="PW1167" s="10">
        <f t="shared" ref="PW1167" si="7568">PU1167*1.5*PT1167</f>
        <v>42</v>
      </c>
      <c r="PX1167" s="10"/>
      <c r="PY1167" s="219"/>
      <c r="PZ1167" s="167" t="s">
        <v>95</v>
      </c>
      <c r="QA1167" s="500" t="s">
        <v>1894</v>
      </c>
      <c r="QC1167" s="230">
        <f t="shared" ref="QC1167" si="7569">IF(QB1167="Kopman",1.7,1)</f>
        <v>1</v>
      </c>
      <c r="QD1167" s="168">
        <f t="shared" ref="QD1167:QD1171" si="7570">VLOOKUP(QA1167,$A$1213:$F$2274,6,FALSE)</f>
        <v>46</v>
      </c>
      <c r="QE1167" s="167" t="s">
        <v>61</v>
      </c>
      <c r="QF1167" s="10">
        <f t="shared" ref="QF1167" si="7571">QD1167*1.5*QC1167</f>
        <v>69</v>
      </c>
      <c r="QG1167" s="10"/>
      <c r="QH1167" s="219"/>
      <c r="QI1167" s="167" t="s">
        <v>95</v>
      </c>
      <c r="QJ1167" s="500" t="s">
        <v>1267</v>
      </c>
      <c r="QL1167" s="230">
        <f t="shared" ref="QL1167" si="7572">IF(QK1167="Kopman",1.7,1)</f>
        <v>1</v>
      </c>
      <c r="QM1167" s="168">
        <f t="shared" ref="QM1167:QM1171" si="7573">VLOOKUP(QJ1167,$A$1213:$F$2274,6,FALSE)</f>
        <v>16</v>
      </c>
      <c r="QN1167" s="167" t="s">
        <v>61</v>
      </c>
      <c r="QO1167" s="10">
        <f t="shared" ref="QO1167" si="7574">QM1167*1.5*QL1167</f>
        <v>24</v>
      </c>
      <c r="QP1167" s="10"/>
      <c r="QQ1167" s="219"/>
      <c r="QR1167" s="167" t="s">
        <v>95</v>
      </c>
      <c r="QS1167" s="500" t="s">
        <v>2380</v>
      </c>
      <c r="QU1167" s="230">
        <f t="shared" ref="QU1167" si="7575">IF(QT1167="Kopman",1.7,1)</f>
        <v>1</v>
      </c>
      <c r="QV1167" s="168">
        <f t="shared" ref="QV1167:QV1171" si="7576">VLOOKUP(QS1167,$A$1213:$F$2274,6,FALSE)</f>
        <v>5</v>
      </c>
      <c r="QW1167" s="167" t="s">
        <v>61</v>
      </c>
      <c r="QX1167" s="10">
        <f t="shared" ref="QX1167" si="7577">QV1167*1.5*QU1167</f>
        <v>7.5</v>
      </c>
      <c r="QY1167" s="10"/>
      <c r="QZ1167" s="219"/>
      <c r="RA1167" s="167" t="s">
        <v>95</v>
      </c>
      <c r="RB1167" s="500" t="s">
        <v>2299</v>
      </c>
      <c r="RD1167" s="230">
        <f t="shared" ref="RD1167" si="7578">IF(RC1167="Kopman",1.7,1)</f>
        <v>1</v>
      </c>
      <c r="RE1167" s="168">
        <f t="shared" ref="RE1167:RE1171" si="7579">VLOOKUP(RB1167,$A$1213:$F$2274,6,FALSE)</f>
        <v>16</v>
      </c>
      <c r="RF1167" s="167" t="s">
        <v>61</v>
      </c>
      <c r="RG1167" s="10">
        <f t="shared" ref="RG1167" si="7580">RE1167*1.5*RD1167</f>
        <v>24</v>
      </c>
      <c r="RH1167" s="10"/>
      <c r="RI1167" s="219"/>
      <c r="RJ1167" s="167" t="s">
        <v>95</v>
      </c>
      <c r="RK1167" s="500" t="s">
        <v>1892</v>
      </c>
      <c r="RM1167" s="230">
        <f t="shared" ref="RM1167" si="7581">IF(RL1167="Kopman",1.7,1)</f>
        <v>1</v>
      </c>
      <c r="RN1167" s="168">
        <f t="shared" ref="RN1167:RN1171" si="7582">VLOOKUP(RK1167,$A$1213:$F$2274,6,FALSE)</f>
        <v>0</v>
      </c>
      <c r="RO1167" s="167" t="s">
        <v>61</v>
      </c>
      <c r="RP1167" s="10">
        <f t="shared" ref="RP1167" si="7583">RN1167*1.5*RM1167</f>
        <v>0</v>
      </c>
      <c r="RQ1167" s="10"/>
      <c r="RR1167" s="219"/>
      <c r="RS1167" s="167" t="s">
        <v>95</v>
      </c>
      <c r="RT1167" s="500" t="s">
        <v>1711</v>
      </c>
      <c r="RV1167" s="230">
        <f t="shared" ref="RV1167" si="7584">IF(RU1167="Kopman",1.7,1)</f>
        <v>1</v>
      </c>
      <c r="RW1167" s="168">
        <f t="shared" ref="RW1167:RW1171" si="7585">VLOOKUP(RT1167,$A$1213:$F$2274,6,FALSE)</f>
        <v>4</v>
      </c>
      <c r="RX1167" s="167" t="s">
        <v>61</v>
      </c>
      <c r="RY1167" s="10">
        <f t="shared" ref="RY1167" si="7586">RW1167*1.5*RV1167</f>
        <v>6</v>
      </c>
      <c r="RZ1167" s="10"/>
      <c r="SA1167" s="219"/>
      <c r="SB1167" s="167" t="s">
        <v>95</v>
      </c>
      <c r="SC1167" s="500" t="s">
        <v>1892</v>
      </c>
      <c r="SE1167" s="230">
        <f t="shared" ref="SE1167" si="7587">IF(SD1167="Kopman",1.7,1)</f>
        <v>1</v>
      </c>
      <c r="SF1167" s="168">
        <f t="shared" ref="SF1167:SF1171" si="7588">VLOOKUP(SC1167,$A$1213:$F$2274,6,FALSE)</f>
        <v>0</v>
      </c>
      <c r="SG1167" s="167" t="s">
        <v>61</v>
      </c>
      <c r="SH1167" s="10">
        <f t="shared" ref="SH1167" si="7589">SF1167*1.5*SE1167</f>
        <v>0</v>
      </c>
      <c r="SI1167" s="10"/>
      <c r="SJ1167" s="219"/>
      <c r="SK1167" s="167" t="s">
        <v>95</v>
      </c>
      <c r="SL1167" s="500" t="s">
        <v>1329</v>
      </c>
      <c r="SN1167" s="230">
        <f t="shared" ref="SN1167" si="7590">IF(SM1167="Kopman",1.7,1)</f>
        <v>1</v>
      </c>
      <c r="SO1167" s="168">
        <f t="shared" ref="SO1167:SO1171" si="7591">VLOOKUP(SL1167,$A$1213:$F$2274,6,FALSE)</f>
        <v>33</v>
      </c>
      <c r="SP1167" s="167" t="s">
        <v>61</v>
      </c>
      <c r="SQ1167" s="10">
        <f t="shared" ref="SQ1167" si="7592">SO1167*1.5*SN1167</f>
        <v>49.5</v>
      </c>
      <c r="SR1167" s="10"/>
      <c r="SS1167" s="219"/>
      <c r="ST1167" s="167" t="s">
        <v>95</v>
      </c>
      <c r="SU1167" s="500" t="s">
        <v>512</v>
      </c>
      <c r="SW1167" s="230">
        <f t="shared" ref="SW1167" si="7593">IF(SV1167="Kopman",1.7,1)</f>
        <v>1</v>
      </c>
      <c r="SX1167" s="168">
        <f t="shared" ref="SX1167:SX1171" si="7594">VLOOKUP(SU1167,$A$1213:$F$2274,6,FALSE)</f>
        <v>22</v>
      </c>
      <c r="SY1167" s="167" t="s">
        <v>61</v>
      </c>
      <c r="SZ1167" s="10">
        <f t="shared" ref="SZ1167" si="7595">SX1167*1.5*SW1167</f>
        <v>33</v>
      </c>
      <c r="TA1167" s="10"/>
      <c r="TB1167" s="219"/>
      <c r="TC1167" s="167" t="s">
        <v>95</v>
      </c>
      <c r="TD1167" s="500" t="s">
        <v>2380</v>
      </c>
      <c r="TF1167" s="230">
        <f t="shared" ref="TF1167" si="7596">IF(TE1167="Kopman",1.7,1)</f>
        <v>1</v>
      </c>
      <c r="TG1167" s="168">
        <f t="shared" ref="TG1167:TG1171" si="7597">VLOOKUP(TD1167,$A$1213:$F$2274,6,FALSE)</f>
        <v>5</v>
      </c>
      <c r="TH1167" s="167" t="s">
        <v>61</v>
      </c>
      <c r="TI1167" s="10">
        <f t="shared" ref="TI1167" si="7598">TG1167*1.5*TF1167</f>
        <v>7.5</v>
      </c>
      <c r="TJ1167" s="10"/>
      <c r="TK1167" s="219"/>
      <c r="TL1167" s="167" t="s">
        <v>95</v>
      </c>
      <c r="TM1167" s="328" t="s">
        <v>958</v>
      </c>
      <c r="TO1167" s="230">
        <f t="shared" ref="TO1167" si="7599">IF(TN1167="Kopman",1.7,1)</f>
        <v>1</v>
      </c>
      <c r="TP1167" s="168">
        <f t="shared" ref="TP1167:TP1171" si="7600">VLOOKUP(TM1167,$A$1213:$F$2274,6,FALSE)</f>
        <v>30</v>
      </c>
      <c r="TQ1167" s="167" t="s">
        <v>61</v>
      </c>
      <c r="TR1167" s="10">
        <f t="shared" ref="TR1167" si="7601">TP1167*1.5*TO1167</f>
        <v>45</v>
      </c>
      <c r="TS1167" s="10"/>
      <c r="TT1167" s="219"/>
      <c r="TU1167" s="167" t="s">
        <v>95</v>
      </c>
      <c r="TV1167" s="500" t="s">
        <v>1711</v>
      </c>
      <c r="TX1167" s="230">
        <f t="shared" ref="TX1167" si="7602">IF(TW1167="Kopman",1.7,1)</f>
        <v>1</v>
      </c>
      <c r="TY1167" s="168">
        <f t="shared" ref="TY1167:TY1171" si="7603">VLOOKUP(TV1167,$A$1213:$F$2274,6,FALSE)</f>
        <v>4</v>
      </c>
      <c r="TZ1167" s="167" t="s">
        <v>61</v>
      </c>
      <c r="UA1167" s="10">
        <f t="shared" ref="UA1167" si="7604">TY1167*1.5*TX1167</f>
        <v>6</v>
      </c>
      <c r="UB1167" s="10"/>
      <c r="UC1167" s="219"/>
      <c r="UD1167" s="167" t="s">
        <v>95</v>
      </c>
      <c r="UE1167" s="328" t="s">
        <v>1711</v>
      </c>
      <c r="UG1167" s="230">
        <f t="shared" ref="UG1167" si="7605">IF(UF1167="Kopman",1.7,1)</f>
        <v>1</v>
      </c>
      <c r="UH1167" s="168">
        <f t="shared" ref="UH1167:UH1171" si="7606">VLOOKUP(UE1167,$A$1213:$F$2274,6,FALSE)</f>
        <v>4</v>
      </c>
      <c r="UI1167" s="167" t="s">
        <v>61</v>
      </c>
      <c r="UJ1167" s="10">
        <f t="shared" ref="UJ1167" si="7607">UH1167*1.5*UG1167</f>
        <v>6</v>
      </c>
      <c r="UK1167" s="10"/>
      <c r="UL1167" s="219"/>
      <c r="UM1167" s="167" t="s">
        <v>95</v>
      </c>
      <c r="UN1167" s="500" t="s">
        <v>1267</v>
      </c>
      <c r="UO1167" s="14" t="s">
        <v>1588</v>
      </c>
      <c r="UP1167" s="230">
        <f t="shared" ref="UP1167" si="7608">IF(UO1167="Kopman",1.7,1)</f>
        <v>1.7</v>
      </c>
      <c r="UQ1167" s="168">
        <f t="shared" ref="UQ1167:UQ1171" si="7609">VLOOKUP(UN1167,$A$1213:$F$2274,6,FALSE)</f>
        <v>16</v>
      </c>
      <c r="UR1167" s="167" t="s">
        <v>61</v>
      </c>
      <c r="US1167" s="10">
        <f t="shared" ref="US1167" si="7610">UQ1167*1.5*UP1167</f>
        <v>40.799999999999997</v>
      </c>
      <c r="UT1167" s="10"/>
      <c r="UU1167" s="219"/>
      <c r="UV1167" s="167" t="s">
        <v>95</v>
      </c>
      <c r="UW1167" s="500" t="s">
        <v>1892</v>
      </c>
      <c r="UY1167" s="230">
        <f t="shared" ref="UY1167" si="7611">IF(UX1167="Kopman",1.7,1)</f>
        <v>1</v>
      </c>
      <c r="UZ1167" s="168">
        <f t="shared" ref="UZ1167:UZ1171" si="7612">VLOOKUP(UW1167,$A$1213:$F$2274,6,FALSE)</f>
        <v>0</v>
      </c>
      <c r="VA1167" s="167" t="s">
        <v>61</v>
      </c>
      <c r="VB1167" s="10">
        <f t="shared" ref="VB1167" si="7613">UZ1167*1.5*UY1167</f>
        <v>0</v>
      </c>
      <c r="VC1167" s="10"/>
      <c r="VD1167" s="219"/>
      <c r="VE1167" s="167" t="s">
        <v>95</v>
      </c>
      <c r="VF1167" s="500" t="s">
        <v>1626</v>
      </c>
      <c r="VH1167" s="230">
        <f t="shared" ref="VH1167" si="7614">IF(VG1167="Kopman",1.7,1)</f>
        <v>1</v>
      </c>
      <c r="VI1167" s="168">
        <f t="shared" ref="VI1167:VI1171" si="7615">VLOOKUP(VF1167,$A$1213:$F$2274,6,FALSE)</f>
        <v>11</v>
      </c>
      <c r="VJ1167" s="167" t="s">
        <v>61</v>
      </c>
      <c r="VK1167" s="10">
        <f t="shared" ref="VK1167" si="7616">VI1167*1.5*VH1167</f>
        <v>16.5</v>
      </c>
      <c r="VL1167" s="10"/>
      <c r="VM1167" s="219"/>
      <c r="VN1167" s="167" t="s">
        <v>95</v>
      </c>
      <c r="VO1167" s="500" t="s">
        <v>1267</v>
      </c>
      <c r="VQ1167" s="230">
        <f t="shared" ref="VQ1167" si="7617">IF(VP1167="Kopman",1.7,1)</f>
        <v>1</v>
      </c>
      <c r="VR1167" s="168">
        <f t="shared" ref="VR1167:VR1171" si="7618">VLOOKUP(VO1167,$A$1213:$F$2274,6,FALSE)</f>
        <v>16</v>
      </c>
      <c r="VS1167" s="167" t="s">
        <v>61</v>
      </c>
      <c r="VT1167" s="10">
        <f t="shared" ref="VT1167" si="7619">VR1167*1.5*VQ1167</f>
        <v>24</v>
      </c>
      <c r="VU1167" s="10"/>
      <c r="VV1167" s="219"/>
      <c r="VW1167" s="167" t="s">
        <v>95</v>
      </c>
      <c r="VX1167" s="500" t="s">
        <v>484</v>
      </c>
      <c r="VZ1167" s="230">
        <f t="shared" ref="VZ1167" si="7620">IF(VY1167="Kopman",1.7,1)</f>
        <v>1</v>
      </c>
      <c r="WA1167" s="168">
        <f t="shared" ref="WA1167:WA1171" si="7621">VLOOKUP(VX1167,$A$1213:$F$2274,6,FALSE)</f>
        <v>0</v>
      </c>
      <c r="WB1167" s="167" t="s">
        <v>61</v>
      </c>
      <c r="WC1167" s="10">
        <f t="shared" ref="WC1167" si="7622">WA1167*1.5*VZ1167</f>
        <v>0</v>
      </c>
      <c r="WD1167" s="10"/>
      <c r="WE1167" s="219"/>
      <c r="WF1167" s="167" t="s">
        <v>95</v>
      </c>
      <c r="WG1167" s="500" t="s">
        <v>1267</v>
      </c>
      <c r="WI1167" s="230">
        <f t="shared" ref="WI1167" si="7623">IF(WH1167="Kopman",1.7,1)</f>
        <v>1</v>
      </c>
      <c r="WJ1167" s="168">
        <f t="shared" ref="WJ1167:WJ1171" si="7624">VLOOKUP(WG1167,$A$1213:$F$2274,6,FALSE)</f>
        <v>16</v>
      </c>
      <c r="WK1167" s="167" t="s">
        <v>61</v>
      </c>
      <c r="WL1167" s="10">
        <f t="shared" ref="WL1167" si="7625">WJ1167*1.5*WI1167</f>
        <v>24</v>
      </c>
      <c r="WM1167" s="10"/>
      <c r="WN1167" s="219"/>
      <c r="WO1167" s="167" t="s">
        <v>95</v>
      </c>
      <c r="WP1167" s="500" t="s">
        <v>1267</v>
      </c>
      <c r="WR1167" s="230">
        <f t="shared" ref="WR1167" si="7626">IF(WQ1167="Kopman",1.7,1)</f>
        <v>1</v>
      </c>
      <c r="WS1167" s="168">
        <f t="shared" ref="WS1167:WS1171" si="7627">VLOOKUP(WP1167,$A$1213:$F$2274,6,FALSE)</f>
        <v>16</v>
      </c>
      <c r="WT1167" s="167" t="s">
        <v>61</v>
      </c>
      <c r="WU1167" s="10">
        <f t="shared" ref="WU1167" si="7628">WS1167*1.5*WR1167</f>
        <v>24</v>
      </c>
      <c r="WV1167" s="10"/>
      <c r="WW1167" s="219"/>
      <c r="WX1167" s="167" t="s">
        <v>95</v>
      </c>
      <c r="WY1167" s="499" t="s">
        <v>3539</v>
      </c>
      <c r="WZ1167" s="14" t="s">
        <v>1588</v>
      </c>
      <c r="XA1167" s="230">
        <f t="shared" ref="XA1167" si="7629">IF(WZ1167="Kopman",1.7,1)</f>
        <v>1.7</v>
      </c>
      <c r="XB1167" s="168">
        <f t="shared" ref="XB1167:XB1171" si="7630">VLOOKUP(WY1167,$A$1213:$F$2274,6,FALSE)</f>
        <v>0</v>
      </c>
      <c r="XC1167" s="167" t="s">
        <v>61</v>
      </c>
      <c r="XD1167" s="10">
        <f t="shared" ref="XD1167" si="7631">XB1167*1.5*XA1167</f>
        <v>0</v>
      </c>
      <c r="XE1167" s="10"/>
      <c r="XF1167" s="219"/>
      <c r="XG1167" s="167" t="s">
        <v>95</v>
      </c>
      <c r="XH1167" s="500" t="s">
        <v>2427</v>
      </c>
      <c r="XJ1167" s="230">
        <f t="shared" ref="XJ1167" si="7632">IF(XI1167="Kopman",1.7,1)</f>
        <v>1</v>
      </c>
      <c r="XK1167" s="168">
        <f t="shared" ref="XK1167:XK1171" si="7633">VLOOKUP(XH1167,$A$1213:$F$2274,6,FALSE)</f>
        <v>7</v>
      </c>
      <c r="XL1167" s="167" t="s">
        <v>61</v>
      </c>
      <c r="XM1167" s="10">
        <f t="shared" ref="XM1167" si="7634">XK1167*1.5*XJ1167</f>
        <v>10.5</v>
      </c>
      <c r="XN1167" s="10"/>
      <c r="XO1167" s="219"/>
      <c r="XP1167" s="167" t="s">
        <v>95</v>
      </c>
      <c r="XQ1167" s="500" t="s">
        <v>1267</v>
      </c>
      <c r="XS1167" s="230">
        <f t="shared" ref="XS1167" si="7635">IF(XR1167="Kopman",1.7,1)</f>
        <v>1</v>
      </c>
      <c r="XT1167" s="168">
        <f t="shared" ref="XT1167:XT1171" si="7636">VLOOKUP(XQ1167,$A$1213:$F$2274,6,FALSE)</f>
        <v>16</v>
      </c>
      <c r="XU1167" s="167" t="s">
        <v>61</v>
      </c>
      <c r="XV1167" s="10">
        <f t="shared" ref="XV1167" si="7637">XT1167*1.5*XS1167</f>
        <v>24</v>
      </c>
      <c r="XW1167" s="10"/>
      <c r="XX1167" s="219"/>
      <c r="XY1167" s="167" t="s">
        <v>95</v>
      </c>
      <c r="XZ1167" s="500" t="s">
        <v>2011</v>
      </c>
      <c r="YB1167" s="230">
        <f t="shared" ref="YB1167" si="7638">IF(YA1167="Kopman",1.7,1)</f>
        <v>1</v>
      </c>
      <c r="YC1167" s="168">
        <f t="shared" ref="YC1167:YC1171" si="7639">VLOOKUP(XZ1167,$A$1213:$F$2274,6,FALSE)</f>
        <v>0</v>
      </c>
      <c r="YD1167" s="167" t="s">
        <v>61</v>
      </c>
      <c r="YE1167" s="10">
        <f t="shared" ref="YE1167" si="7640">YC1167*1.5*YB1167</f>
        <v>0</v>
      </c>
      <c r="YF1167" s="10"/>
      <c r="YG1167" s="219"/>
      <c r="YH1167" s="167" t="s">
        <v>95</v>
      </c>
      <c r="YI1167" s="500" t="s">
        <v>512</v>
      </c>
      <c r="YK1167" s="230">
        <f t="shared" ref="YK1167" si="7641">IF(YJ1167="Kopman",1.7,1)</f>
        <v>1</v>
      </c>
      <c r="YL1167" s="168">
        <f t="shared" ref="YL1167:YL1171" si="7642">VLOOKUP(YI1167,$A$1213:$F$2274,6,FALSE)</f>
        <v>22</v>
      </c>
      <c r="YM1167" s="167" t="s">
        <v>61</v>
      </c>
      <c r="YN1167" s="10">
        <f t="shared" ref="YN1167" si="7643">YL1167*1.5*YK1167</f>
        <v>33</v>
      </c>
      <c r="YO1167" s="10"/>
      <c r="YP1167" s="219"/>
      <c r="YQ1167" s="167" t="s">
        <v>95</v>
      </c>
      <c r="YR1167" s="500" t="s">
        <v>1892</v>
      </c>
      <c r="YT1167" s="230">
        <f t="shared" ref="YT1167" si="7644">IF(YS1167="Kopman",1.7,1)</f>
        <v>1</v>
      </c>
      <c r="YU1167" s="168">
        <f t="shared" ref="YU1167:YU1171" si="7645">VLOOKUP(YR1167,$A$1213:$F$2274,6,FALSE)</f>
        <v>0</v>
      </c>
      <c r="YV1167" s="167" t="s">
        <v>61</v>
      </c>
      <c r="YW1167" s="10">
        <f t="shared" ref="YW1167" si="7646">YU1167*1.5*YT1167</f>
        <v>0</v>
      </c>
      <c r="YX1167" s="10"/>
      <c r="YY1167" s="219"/>
      <c r="YZ1167" s="167" t="s">
        <v>95</v>
      </c>
      <c r="ZA1167" s="500" t="s">
        <v>3354</v>
      </c>
      <c r="ZC1167" s="230">
        <f t="shared" ref="ZC1167" si="7647">IF(ZB1167="Kopman",1.7,1)</f>
        <v>1</v>
      </c>
      <c r="ZD1167" s="168">
        <f t="shared" ref="ZD1167:ZD1171" si="7648">VLOOKUP(ZA1167,$A$1213:$F$2274,6,FALSE)</f>
        <v>15</v>
      </c>
      <c r="ZE1167" s="167" t="s">
        <v>61</v>
      </c>
      <c r="ZF1167" s="10">
        <f t="shared" ref="ZF1167" si="7649">ZD1167*1.5*ZC1167</f>
        <v>22.5</v>
      </c>
      <c r="ZG1167" s="10"/>
      <c r="ZH1167" s="219"/>
      <c r="ZI1167" s="167" t="s">
        <v>95</v>
      </c>
      <c r="ZJ1167" s="500" t="s">
        <v>1626</v>
      </c>
      <c r="ZL1167" s="230">
        <f t="shared" ref="ZL1167" si="7650">IF(ZK1167="Kopman",1.7,1)</f>
        <v>1</v>
      </c>
      <c r="ZM1167" s="168">
        <f t="shared" ref="ZM1167:ZM1171" si="7651">VLOOKUP(ZJ1167,$A$1213:$F$2274,6,FALSE)</f>
        <v>11</v>
      </c>
      <c r="ZN1167" s="167" t="s">
        <v>61</v>
      </c>
      <c r="ZO1167" s="10">
        <f t="shared" ref="ZO1167" si="7652">ZM1167*1.5*ZL1167</f>
        <v>16.5</v>
      </c>
      <c r="ZP1167" s="10"/>
      <c r="ZQ1167" s="219"/>
      <c r="ZR1167" s="167" t="s">
        <v>95</v>
      </c>
      <c r="ZS1167" s="498" t="s">
        <v>1626</v>
      </c>
      <c r="ZU1167" s="230">
        <f t="shared" ref="ZU1167" si="7653">IF(ZT1167="Kopman",1.7,1)</f>
        <v>1</v>
      </c>
      <c r="ZV1167" s="168">
        <f t="shared" ref="ZV1167:ZV1171" si="7654">VLOOKUP(ZS1167,$A$1213:$F$2274,6,FALSE)</f>
        <v>11</v>
      </c>
      <c r="ZW1167" s="167" t="s">
        <v>61</v>
      </c>
      <c r="ZX1167" s="10">
        <f t="shared" ref="ZX1167" si="7655">ZV1167*1.5*ZU1167</f>
        <v>16.5</v>
      </c>
      <c r="ZY1167" s="10"/>
      <c r="ZZ1167" s="219"/>
      <c r="AAA1167" s="167" t="s">
        <v>95</v>
      </c>
      <c r="AAB1167" s="500" t="s">
        <v>1267</v>
      </c>
      <c r="AAD1167" s="230">
        <f t="shared" ref="AAD1167" si="7656">IF(AAC1167="Kopman",1.7,1)</f>
        <v>1</v>
      </c>
      <c r="AAE1167" s="168">
        <f t="shared" ref="AAE1167:AAE1171" si="7657">VLOOKUP(AAB1167,$A$1213:$F$2274,6,FALSE)</f>
        <v>16</v>
      </c>
      <c r="AAF1167" s="167" t="s">
        <v>61</v>
      </c>
      <c r="AAG1167" s="10">
        <f t="shared" ref="AAG1167" si="7658">AAE1167*1.5*AAD1167</f>
        <v>24</v>
      </c>
      <c r="AAH1167" s="10"/>
      <c r="AAI1167" s="219"/>
      <c r="AAJ1167" s="167" t="s">
        <v>95</v>
      </c>
      <c r="AAK1167" s="500" t="s">
        <v>937</v>
      </c>
      <c r="AAM1167" s="230">
        <f t="shared" ref="AAM1167" si="7659">IF(AAL1167="Kopman",1.7,1)</f>
        <v>1</v>
      </c>
      <c r="AAN1167" s="168">
        <f t="shared" ref="AAN1167:AAN1171" si="7660">VLOOKUP(AAK1167,$A$1213:$F$2274,6,FALSE)</f>
        <v>7</v>
      </c>
      <c r="AAO1167" s="167" t="s">
        <v>61</v>
      </c>
      <c r="AAP1167" s="10">
        <f t="shared" ref="AAP1167" si="7661">AAN1167*1.5*AAM1167</f>
        <v>10.5</v>
      </c>
      <c r="AAQ1167" s="10"/>
      <c r="AAR1167" s="219"/>
      <c r="AAS1167" s="167" t="s">
        <v>95</v>
      </c>
      <c r="AAT1167" s="500" t="s">
        <v>1892</v>
      </c>
      <c r="AAV1167" s="230">
        <f t="shared" ref="AAV1167" si="7662">IF(AAU1167="Kopman",1.7,1)</f>
        <v>1</v>
      </c>
      <c r="AAW1167" s="168">
        <f t="shared" ref="AAW1167:AAW1171" si="7663">VLOOKUP(AAT1167,$A$1213:$F$2274,6,FALSE)</f>
        <v>0</v>
      </c>
      <c r="AAX1167" s="167" t="s">
        <v>61</v>
      </c>
      <c r="AAY1167" s="10">
        <f t="shared" ref="AAY1167" si="7664">AAW1167*1.5*AAV1167</f>
        <v>0</v>
      </c>
      <c r="AAZ1167" s="10"/>
      <c r="ABA1167" s="219"/>
      <c r="ABB1167" s="167" t="s">
        <v>95</v>
      </c>
      <c r="ABC1167" s="500" t="s">
        <v>1267</v>
      </c>
      <c r="ABE1167" s="230">
        <f t="shared" ref="ABE1167" si="7665">IF(ABD1167="Kopman",1.7,1)</f>
        <v>1</v>
      </c>
      <c r="ABF1167" s="168">
        <f t="shared" ref="ABF1167:ABF1171" si="7666">VLOOKUP(ABC1167,$A$1213:$F$2274,6,FALSE)</f>
        <v>16</v>
      </c>
      <c r="ABG1167" s="167" t="s">
        <v>61</v>
      </c>
      <c r="ABH1167" s="10">
        <f t="shared" ref="ABH1167" si="7667">ABF1167*1.5*ABE1167</f>
        <v>24</v>
      </c>
      <c r="ABI1167" s="10"/>
      <c r="ABJ1167" s="219"/>
      <c r="ABK1167" s="167" t="s">
        <v>95</v>
      </c>
      <c r="ABL1167" s="500" t="s">
        <v>1267</v>
      </c>
      <c r="ABN1167" s="230">
        <f t="shared" ref="ABN1167" si="7668">IF(ABM1167="Kopman",1.7,1)</f>
        <v>1</v>
      </c>
      <c r="ABO1167" s="168">
        <f t="shared" ref="ABO1167:ABO1171" si="7669">VLOOKUP(ABL1167,$A$1213:$F$2274,6,FALSE)</f>
        <v>16</v>
      </c>
      <c r="ABP1167" s="167" t="s">
        <v>61</v>
      </c>
      <c r="ABQ1167" s="10">
        <f t="shared" ref="ABQ1167" si="7670">ABO1167*1.5*ABN1167</f>
        <v>24</v>
      </c>
      <c r="ABR1167" s="10"/>
      <c r="ABS1167" s="219"/>
      <c r="ABT1167" s="167" t="s">
        <v>95</v>
      </c>
      <c r="ABU1167" s="498" t="s">
        <v>2299</v>
      </c>
      <c r="ABW1167" s="230">
        <f t="shared" ref="ABW1167" si="7671">IF(ABV1167="Kopman",1.7,1)</f>
        <v>1</v>
      </c>
      <c r="ABX1167" s="168">
        <f t="shared" ref="ABX1167:ABX1171" si="7672">VLOOKUP(ABU1167,$A$1213:$F$2274,6,FALSE)</f>
        <v>16</v>
      </c>
      <c r="ABY1167" s="167" t="s">
        <v>61</v>
      </c>
      <c r="ABZ1167" s="10">
        <f t="shared" ref="ABZ1167" si="7673">ABX1167*1.5*ABW1167</f>
        <v>24</v>
      </c>
      <c r="ACA1167" s="10"/>
      <c r="ACB1167" s="219"/>
      <c r="ACC1167" s="167" t="s">
        <v>95</v>
      </c>
      <c r="ACD1167" s="500" t="s">
        <v>1267</v>
      </c>
      <c r="ACF1167" s="230">
        <f t="shared" ref="ACF1167" si="7674">IF(ACE1167="Kopman",1.7,1)</f>
        <v>1</v>
      </c>
      <c r="ACG1167" s="168">
        <f t="shared" ref="ACG1167:ACG1171" si="7675">VLOOKUP(ACD1167,$A$1213:$F$2274,6,FALSE)</f>
        <v>16</v>
      </c>
      <c r="ACH1167" s="167" t="s">
        <v>61</v>
      </c>
      <c r="ACI1167" s="10">
        <f t="shared" ref="ACI1167" si="7676">ACG1167*1.5*ACF1167</f>
        <v>24</v>
      </c>
      <c r="ACJ1167" s="10"/>
      <c r="ACK1167" s="219"/>
      <c r="ACL1167" s="167" t="s">
        <v>95</v>
      </c>
      <c r="ACM1167" s="500" t="s">
        <v>2962</v>
      </c>
      <c r="ACN1167" s="14" t="s">
        <v>1588</v>
      </c>
      <c r="ACO1167" s="230">
        <f t="shared" ref="ACO1167" si="7677">IF(ACN1167="Kopman",1.7,1)</f>
        <v>1.7</v>
      </c>
      <c r="ACP1167" s="168">
        <f t="shared" ref="ACP1167:ACP1171" si="7678">VLOOKUP(ACM1167,$A$1213:$F$2274,6,FALSE)</f>
        <v>28</v>
      </c>
      <c r="ACQ1167" s="167" t="s">
        <v>61</v>
      </c>
      <c r="ACR1167" s="10">
        <f t="shared" ref="ACR1167" si="7679">ACP1167*1.5*ACO1167</f>
        <v>71.399999999999991</v>
      </c>
      <c r="ACS1167" s="10"/>
      <c r="ACT1167" s="219"/>
      <c r="ACU1167" s="167" t="s">
        <v>95</v>
      </c>
      <c r="ACV1167" s="500" t="s">
        <v>1626</v>
      </c>
      <c r="ACW1167" s="14" t="s">
        <v>1588</v>
      </c>
      <c r="ACX1167" s="230">
        <f t="shared" ref="ACX1167" si="7680">IF(ACW1167="Kopman",1.7,1)</f>
        <v>1.7</v>
      </c>
      <c r="ACY1167" s="168">
        <f t="shared" ref="ACY1167:ACY1171" si="7681">VLOOKUP(ACV1167,$A$1213:$F$2274,6,FALSE)</f>
        <v>11</v>
      </c>
      <c r="ACZ1167" s="167" t="s">
        <v>61</v>
      </c>
      <c r="ADA1167" s="10">
        <f t="shared" ref="ADA1167" si="7682">ACY1167*1.5*ACX1167</f>
        <v>28.05</v>
      </c>
      <c r="ADB1167" s="10"/>
      <c r="ADC1167" s="219"/>
      <c r="ADD1167" s="167" t="s">
        <v>95</v>
      </c>
      <c r="ADE1167" s="500" t="s">
        <v>2299</v>
      </c>
      <c r="ADG1167" s="230">
        <f t="shared" ref="ADG1167" si="7683">IF(ADF1167="Kopman",1.7,1)</f>
        <v>1</v>
      </c>
      <c r="ADH1167" s="168">
        <f t="shared" ref="ADH1167:ADH1171" si="7684">VLOOKUP(ADE1167,$A$1213:$F$2274,6,FALSE)</f>
        <v>16</v>
      </c>
      <c r="ADI1167" s="167" t="s">
        <v>61</v>
      </c>
      <c r="ADJ1167" s="10">
        <f t="shared" ref="ADJ1167" si="7685">ADH1167*1.5*ADG1167</f>
        <v>24</v>
      </c>
      <c r="ADK1167" s="10"/>
      <c r="ADL1167" s="219"/>
      <c r="ADM1167" s="167" t="s">
        <v>95</v>
      </c>
      <c r="ADN1167" s="500" t="s">
        <v>1267</v>
      </c>
      <c r="ADP1167" s="230">
        <f t="shared" ref="ADP1167" si="7686">IF(ADO1167="Kopman",1.7,1)</f>
        <v>1</v>
      </c>
      <c r="ADQ1167" s="168">
        <f t="shared" ref="ADQ1167:ADQ1171" si="7687">VLOOKUP(ADN1167,$A$1213:$F$2274,6,FALSE)</f>
        <v>16</v>
      </c>
      <c r="ADR1167" s="167" t="s">
        <v>61</v>
      </c>
      <c r="ADS1167" s="10">
        <f t="shared" ref="ADS1167" si="7688">ADQ1167*1.5*ADP1167</f>
        <v>24</v>
      </c>
      <c r="ADT1167" s="10"/>
      <c r="ADU1167" s="219"/>
      <c r="ADV1167" s="167" t="s">
        <v>95</v>
      </c>
      <c r="ADW1167" s="328" t="s">
        <v>1267</v>
      </c>
      <c r="ADY1167" s="230">
        <f t="shared" ref="ADY1167" si="7689">IF(ADX1167="Kopman",1.7,1)</f>
        <v>1</v>
      </c>
      <c r="ADZ1167" s="168">
        <f t="shared" ref="ADZ1167:ADZ1171" si="7690">VLOOKUP(ADW1167,$A$1213:$F$2274,6,FALSE)</f>
        <v>16</v>
      </c>
      <c r="AEA1167" s="167" t="s">
        <v>61</v>
      </c>
      <c r="AEB1167" s="10">
        <f t="shared" ref="AEB1167" si="7691">ADZ1167*1.5*ADY1167</f>
        <v>24</v>
      </c>
      <c r="AEC1167" s="10"/>
      <c r="AED1167" s="219"/>
      <c r="AEE1167" s="167" t="s">
        <v>95</v>
      </c>
      <c r="AEF1167" s="500" t="s">
        <v>2356</v>
      </c>
      <c r="AEH1167" s="230">
        <f t="shared" ref="AEH1167" si="7692">IF(AEG1167="Kopman",1.7,1)</f>
        <v>1</v>
      </c>
      <c r="AEI1167" s="168">
        <f t="shared" ref="AEI1167:AEI1171" si="7693">VLOOKUP(AEF1167,$A$1213:$F$2274,6,FALSE)</f>
        <v>23</v>
      </c>
      <c r="AEJ1167" s="167" t="s">
        <v>61</v>
      </c>
      <c r="AEK1167" s="10">
        <f t="shared" ref="AEK1167" si="7694">AEI1167*1.5*AEH1167</f>
        <v>34.5</v>
      </c>
      <c r="AEL1167" s="10"/>
      <c r="AEM1167" s="219"/>
      <c r="AEN1167" s="167" t="s">
        <v>95</v>
      </c>
      <c r="AEO1167" s="500" t="s">
        <v>1626</v>
      </c>
      <c r="AEQ1167" s="230">
        <f t="shared" ref="AEQ1167" si="7695">IF(AEP1167="Kopman",1.7,1)</f>
        <v>1</v>
      </c>
      <c r="AER1167" s="168">
        <f t="shared" ref="AER1167:AER1171" si="7696">VLOOKUP(AEO1167,$A$1213:$F$2274,6,FALSE)</f>
        <v>11</v>
      </c>
      <c r="AES1167" s="167" t="s">
        <v>61</v>
      </c>
      <c r="AET1167" s="10">
        <f t="shared" ref="AET1167" si="7697">AER1167*1.5*AEQ1167</f>
        <v>16.5</v>
      </c>
      <c r="AEU1167" s="10"/>
      <c r="AEV1167" s="219"/>
      <c r="AEW1167" s="167" t="s">
        <v>95</v>
      </c>
      <c r="AEX1167" s="500" t="s">
        <v>2962</v>
      </c>
      <c r="AEZ1167" s="230">
        <f t="shared" ref="AEZ1167" si="7698">IF(AEY1167="Kopman",1.7,1)</f>
        <v>1</v>
      </c>
      <c r="AFA1167" s="168">
        <f t="shared" ref="AFA1167:AFA1171" si="7699">VLOOKUP(AEX1167,$A$1213:$F$2274,6,FALSE)</f>
        <v>28</v>
      </c>
      <c r="AFB1167" s="167" t="s">
        <v>61</v>
      </c>
      <c r="AFC1167" s="10">
        <f t="shared" ref="AFC1167" si="7700">AFA1167*1.5*AEZ1167</f>
        <v>42</v>
      </c>
      <c r="AFD1167" s="10"/>
      <c r="AFE1167" s="219"/>
      <c r="AFF1167" s="167" t="s">
        <v>95</v>
      </c>
      <c r="AFG1167" s="500" t="s">
        <v>2962</v>
      </c>
      <c r="AFI1167" s="230">
        <f t="shared" ref="AFI1167" si="7701">IF(AFH1167="Kopman",1.7,1)</f>
        <v>1</v>
      </c>
      <c r="AFJ1167" s="168">
        <f t="shared" ref="AFJ1167:AFJ1171" si="7702">VLOOKUP(AFG1167,$A$1213:$F$2274,6,FALSE)</f>
        <v>28</v>
      </c>
      <c r="AFK1167" s="167" t="s">
        <v>61</v>
      </c>
      <c r="AFL1167" s="10">
        <f t="shared" ref="AFL1167" si="7703">AFJ1167*1.5*AFI1167</f>
        <v>42</v>
      </c>
      <c r="AFM1167" s="10"/>
      <c r="AFN1167" s="219"/>
      <c r="AFO1167" s="167" t="s">
        <v>95</v>
      </c>
      <c r="AFP1167" s="500" t="s">
        <v>684</v>
      </c>
      <c r="AFR1167" s="230">
        <f t="shared" ref="AFR1167" si="7704">IF(AFQ1167="Kopman",1.7,1)</f>
        <v>1</v>
      </c>
      <c r="AFS1167" s="168">
        <f t="shared" ref="AFS1167:AFS1171" si="7705">VLOOKUP(AFP1167,$A$1213:$F$2274,6,FALSE)</f>
        <v>23</v>
      </c>
      <c r="AFT1167" s="167" t="s">
        <v>61</v>
      </c>
      <c r="AFU1167" s="10">
        <f t="shared" ref="AFU1167" si="7706">AFS1167*1.5*AFR1167</f>
        <v>34.5</v>
      </c>
      <c r="AFV1167" s="10"/>
      <c r="AFW1167" s="219"/>
      <c r="AFX1167" s="167" t="s">
        <v>95</v>
      </c>
      <c r="AFY1167" s="500" t="s">
        <v>1267</v>
      </c>
      <c r="AGA1167" s="230">
        <f t="shared" ref="AGA1167" si="7707">IF(AFZ1167="Kopman",1.7,1)</f>
        <v>1</v>
      </c>
      <c r="AGB1167" s="168">
        <f t="shared" ref="AGB1167:AGB1171" si="7708">VLOOKUP(AFY1167,$A$1213:$F$2274,6,FALSE)</f>
        <v>16</v>
      </c>
      <c r="AGC1167" s="167" t="s">
        <v>61</v>
      </c>
      <c r="AGD1167" s="10">
        <f t="shared" ref="AGD1167" si="7709">AGB1167*1.5*AGA1167</f>
        <v>24</v>
      </c>
      <c r="AGE1167" s="10"/>
      <c r="AGF1167" s="219"/>
      <c r="AGG1167" s="167" t="s">
        <v>95</v>
      </c>
      <c r="AGH1167" s="498" t="s">
        <v>1267</v>
      </c>
      <c r="AGJ1167" s="230">
        <f t="shared" ref="AGJ1167" si="7710">IF(AGI1167="Kopman",1.7,1)</f>
        <v>1</v>
      </c>
      <c r="AGK1167" s="168">
        <f t="shared" ref="AGK1167:AGK1171" si="7711">VLOOKUP(AGH1167,$A$1213:$F$2274,6,FALSE)</f>
        <v>16</v>
      </c>
      <c r="AGL1167" s="167" t="s">
        <v>61</v>
      </c>
      <c r="AGM1167" s="10">
        <f t="shared" ref="AGM1167" si="7712">AGK1167*1.5*AGJ1167</f>
        <v>24</v>
      </c>
      <c r="AGN1167" s="10"/>
      <c r="AGO1167" s="219"/>
      <c r="AGP1167" s="167" t="s">
        <v>95</v>
      </c>
      <c r="AGQ1167" s="500" t="s">
        <v>2427</v>
      </c>
      <c r="AGS1167" s="230">
        <f t="shared" ref="AGS1167" si="7713">IF(AGR1167="Kopman",1.7,1)</f>
        <v>1</v>
      </c>
      <c r="AGT1167" s="168">
        <f t="shared" ref="AGT1167:AGT1171" si="7714">VLOOKUP(AGQ1167,$A$1213:$F$2274,6,FALSE)</f>
        <v>7</v>
      </c>
      <c r="AGU1167" s="167" t="s">
        <v>61</v>
      </c>
      <c r="AGV1167" s="10">
        <f t="shared" ref="AGV1167" si="7715">AGT1167*1.5*AGS1167</f>
        <v>10.5</v>
      </c>
      <c r="AGW1167" s="10"/>
      <c r="AGX1167" s="219"/>
      <c r="AGY1167" s="167" t="s">
        <v>95</v>
      </c>
      <c r="AGZ1167" s="500" t="s">
        <v>512</v>
      </c>
      <c r="AHB1167" s="230">
        <f t="shared" ref="AHB1167" si="7716">IF(AHA1167="Kopman",1.7,1)</f>
        <v>1</v>
      </c>
      <c r="AHC1167" s="168">
        <f t="shared" ref="AHC1167:AHC1171" si="7717">VLOOKUP(AGZ1167,$A$1213:$F$2274,6,FALSE)</f>
        <v>22</v>
      </c>
      <c r="AHD1167" s="167" t="s">
        <v>61</v>
      </c>
      <c r="AHE1167" s="10">
        <f t="shared" ref="AHE1167" si="7718">AHC1167*1.5*AHB1167</f>
        <v>33</v>
      </c>
      <c r="AHF1167" s="10"/>
      <c r="AHG1167" s="219"/>
      <c r="AHH1167" s="167" t="s">
        <v>95</v>
      </c>
      <c r="AHI1167" s="500" t="s">
        <v>568</v>
      </c>
      <c r="AHK1167" s="230">
        <f t="shared" ref="AHK1167" si="7719">IF(AHJ1167="Kopman",1.7,1)</f>
        <v>1</v>
      </c>
      <c r="AHL1167" s="168">
        <f t="shared" ref="AHL1167:AHL1171" si="7720">VLOOKUP(AHI1167,$A$1213:$F$2274,6,FALSE)</f>
        <v>31</v>
      </c>
      <c r="AHM1167" s="167" t="s">
        <v>61</v>
      </c>
      <c r="AHN1167" s="10">
        <f t="shared" ref="AHN1167" si="7721">AHL1167*1.5*AHK1167</f>
        <v>46.5</v>
      </c>
      <c r="AHO1167" s="10"/>
      <c r="AHP1167" s="219"/>
      <c r="AHQ1167" s="167" t="s">
        <v>95</v>
      </c>
      <c r="AHR1167" s="500" t="s">
        <v>2628</v>
      </c>
      <c r="AHT1167" s="230">
        <f t="shared" ref="AHT1167" si="7722">IF(AHS1167="Kopman",1.7,1)</f>
        <v>1</v>
      </c>
      <c r="AHU1167" s="168">
        <f t="shared" ref="AHU1167:AHU1171" si="7723">VLOOKUP(AHR1167,$A$1213:$F$2274,6,FALSE)</f>
        <v>17</v>
      </c>
      <c r="AHV1167" s="167" t="s">
        <v>61</v>
      </c>
      <c r="AHW1167" s="10">
        <f t="shared" ref="AHW1167" si="7724">AHU1167*1.5*AHT1167</f>
        <v>25.5</v>
      </c>
      <c r="AHX1167" s="10"/>
      <c r="AHY1167" s="219"/>
      <c r="AHZ1167" s="167" t="s">
        <v>95</v>
      </c>
      <c r="AIA1167" s="500" t="s">
        <v>1267</v>
      </c>
      <c r="AIC1167" s="230">
        <f t="shared" ref="AIC1167" si="7725">IF(AIB1167="Kopman",1.7,1)</f>
        <v>1</v>
      </c>
      <c r="AID1167" s="168">
        <f t="shared" ref="AID1167:AID1171" si="7726">VLOOKUP(AIA1167,$A$1213:$F$2274,6,FALSE)</f>
        <v>16</v>
      </c>
      <c r="AIE1167" s="167" t="s">
        <v>61</v>
      </c>
      <c r="AIF1167" s="10">
        <f t="shared" ref="AIF1167" si="7727">AID1167*1.5*AIC1167</f>
        <v>24</v>
      </c>
      <c r="AIG1167" s="10"/>
      <c r="AIH1167" s="219"/>
      <c r="AII1167" s="167" t="s">
        <v>95</v>
      </c>
      <c r="AIJ1167" s="498" t="s">
        <v>1329</v>
      </c>
      <c r="AIL1167" s="230">
        <f t="shared" ref="AIL1167" si="7728">IF(AIK1167="Kopman",1.7,1)</f>
        <v>1</v>
      </c>
      <c r="AIM1167" s="168">
        <f t="shared" ref="AIM1167:AIM1171" si="7729">VLOOKUP(AIJ1167,$A$1213:$F$2274,6,FALSE)</f>
        <v>33</v>
      </c>
      <c r="AIN1167" s="167" t="s">
        <v>61</v>
      </c>
      <c r="AIO1167" s="10">
        <f t="shared" ref="AIO1167" si="7730">AIM1167*1.5*AIL1167</f>
        <v>49.5</v>
      </c>
      <c r="AIP1167" s="10"/>
      <c r="AIQ1167" s="219"/>
      <c r="AIR1167" s="167" t="s">
        <v>95</v>
      </c>
      <c r="AIS1167" s="500" t="s">
        <v>925</v>
      </c>
      <c r="AIU1167" s="230">
        <f t="shared" ref="AIU1167" si="7731">IF(AIT1167="Kopman",1.7,1)</f>
        <v>1</v>
      </c>
      <c r="AIV1167" s="168">
        <f t="shared" ref="AIV1167:AIV1171" si="7732">VLOOKUP(AIS1167,$A$1213:$F$2274,6,FALSE)</f>
        <v>43</v>
      </c>
      <c r="AIW1167" s="167" t="s">
        <v>61</v>
      </c>
      <c r="AIX1167" s="10">
        <f t="shared" ref="AIX1167" si="7733">AIV1167*1.5*AIU1167</f>
        <v>64.5</v>
      </c>
      <c r="AIY1167" s="10"/>
      <c r="AIZ1167" s="219"/>
      <c r="AJA1167" s="167" t="s">
        <v>95</v>
      </c>
      <c r="AJB1167" s="500" t="s">
        <v>2299</v>
      </c>
      <c r="AJD1167" s="230">
        <f t="shared" ref="AJD1167" si="7734">IF(AJC1167="Kopman",1.7,1)</f>
        <v>1</v>
      </c>
      <c r="AJE1167" s="168">
        <f t="shared" ref="AJE1167:AJE1171" si="7735">VLOOKUP(AJB1167,$A$1213:$F$2274,6,FALSE)</f>
        <v>16</v>
      </c>
      <c r="AJF1167" s="167" t="s">
        <v>61</v>
      </c>
      <c r="AJG1167" s="10">
        <f t="shared" ref="AJG1167" si="7736">AJE1167*1.5*AJD1167</f>
        <v>24</v>
      </c>
      <c r="AJH1167" s="10"/>
      <c r="AJI1167" s="219"/>
      <c r="AJJ1167" s="167" t="s">
        <v>95</v>
      </c>
      <c r="AJK1167" s="500" t="s">
        <v>2962</v>
      </c>
      <c r="AJL1167" s="14" t="s">
        <v>1588</v>
      </c>
      <c r="AJM1167" s="230">
        <f t="shared" ref="AJM1167" si="7737">IF(AJL1167="Kopman",1.7,1)</f>
        <v>1.7</v>
      </c>
      <c r="AJN1167" s="168">
        <f t="shared" ref="AJN1167:AJN1171" si="7738">VLOOKUP(AJK1167,$A$1213:$F$2274,6,FALSE)</f>
        <v>28</v>
      </c>
      <c r="AJO1167" s="167" t="s">
        <v>61</v>
      </c>
      <c r="AJP1167" s="10">
        <f t="shared" ref="AJP1167" si="7739">AJN1167*1.5*AJM1167</f>
        <v>71.399999999999991</v>
      </c>
      <c r="AJQ1167" s="10"/>
      <c r="AJR1167" s="219"/>
      <c r="AJS1167" s="167" t="s">
        <v>95</v>
      </c>
      <c r="AJT1167" s="500" t="s">
        <v>1267</v>
      </c>
      <c r="AJV1167" s="230">
        <f t="shared" ref="AJV1167" si="7740">IF(AJU1167="Kopman",1.7,1)</f>
        <v>1</v>
      </c>
      <c r="AJW1167" s="168">
        <f t="shared" ref="AJW1167:AJW1171" si="7741">VLOOKUP(AJT1167,$A$1213:$F$2274,6,FALSE)</f>
        <v>16</v>
      </c>
      <c r="AJX1167" s="167" t="s">
        <v>61</v>
      </c>
      <c r="AJY1167" s="10">
        <f t="shared" ref="AJY1167" si="7742">AJW1167*1.5*AJV1167</f>
        <v>24</v>
      </c>
      <c r="AJZ1167" s="10"/>
      <c r="AKA1167" s="219"/>
      <c r="AKB1167" s="167" t="s">
        <v>95</v>
      </c>
      <c r="AKC1167" s="500" t="s">
        <v>2299</v>
      </c>
      <c r="AKE1167" s="230">
        <f t="shared" ref="AKE1167" si="7743">IF(AKD1167="Kopman",1.7,1)</f>
        <v>1</v>
      </c>
      <c r="AKF1167" s="168">
        <f t="shared" ref="AKF1167:AKF1171" si="7744">VLOOKUP(AKC1167,$A$1213:$F$2274,6,FALSE)</f>
        <v>16</v>
      </c>
      <c r="AKG1167" s="167" t="s">
        <v>61</v>
      </c>
      <c r="AKH1167" s="10">
        <f t="shared" ref="AKH1167" si="7745">AKF1167*1.5*AKE1167</f>
        <v>24</v>
      </c>
      <c r="AKI1167" s="10"/>
      <c r="AKJ1167" s="219"/>
      <c r="AKK1167" s="167" t="s">
        <v>95</v>
      </c>
      <c r="AKL1167" s="500" t="s">
        <v>512</v>
      </c>
      <c r="AKN1167" s="230">
        <f t="shared" ref="AKN1167" si="7746">IF(AKM1167="Kopman",1.7,1)</f>
        <v>1</v>
      </c>
      <c r="AKO1167" s="168">
        <f t="shared" ref="AKO1167:AKO1171" si="7747">VLOOKUP(AKL1167,$A$1213:$F$2274,6,FALSE)</f>
        <v>22</v>
      </c>
      <c r="AKP1167" s="167" t="s">
        <v>61</v>
      </c>
      <c r="AKQ1167" s="10">
        <f t="shared" ref="AKQ1167" si="7748">AKO1167*1.5*AKN1167</f>
        <v>33</v>
      </c>
      <c r="AKR1167" s="10"/>
      <c r="AKS1167" s="219"/>
      <c r="AKT1167" s="167" t="s">
        <v>95</v>
      </c>
      <c r="AKU1167" s="500" t="s">
        <v>483</v>
      </c>
      <c r="AKW1167" s="230">
        <f t="shared" ref="AKW1167" si="7749">IF(AKV1167="Kopman",1.7,1)</f>
        <v>1</v>
      </c>
      <c r="AKX1167" s="168">
        <f t="shared" ref="AKX1167:AKX1171" si="7750">VLOOKUP(AKU1167,$A$1213:$F$2274,6,FALSE)</f>
        <v>0</v>
      </c>
      <c r="AKY1167" s="167" t="s">
        <v>61</v>
      </c>
      <c r="AKZ1167" s="10">
        <f t="shared" ref="AKZ1167" si="7751">AKX1167*1.5*AKW1167</f>
        <v>0</v>
      </c>
      <c r="ALA1167" s="10"/>
      <c r="ALB1167" s="219"/>
      <c r="ALC1167" s="167" t="s">
        <v>95</v>
      </c>
      <c r="ALD1167" s="328" t="s">
        <v>1626</v>
      </c>
      <c r="ALF1167" s="230">
        <f t="shared" ref="ALF1167" si="7752">IF(ALE1167="Kopman",1.7,1)</f>
        <v>1</v>
      </c>
      <c r="ALG1167" s="168">
        <f t="shared" ref="ALG1167:ALG1171" si="7753">VLOOKUP(ALD1167,$A$1213:$F$2274,6,FALSE)</f>
        <v>11</v>
      </c>
      <c r="ALH1167" s="167" t="s">
        <v>61</v>
      </c>
      <c r="ALI1167" s="10">
        <f t="shared" ref="ALI1167" si="7754">ALG1167*1.5*ALF1167</f>
        <v>16.5</v>
      </c>
      <c r="ALJ1167" s="10"/>
      <c r="ALK1167" s="219"/>
      <c r="ALL1167" s="167" t="s">
        <v>95</v>
      </c>
      <c r="ALM1167" s="500" t="s">
        <v>484</v>
      </c>
      <c r="ALO1167" s="230">
        <f t="shared" ref="ALO1167" si="7755">IF(ALN1167="Kopman",1.7,1)</f>
        <v>1</v>
      </c>
      <c r="ALP1167" s="168">
        <f t="shared" ref="ALP1167:ALP1171" si="7756">VLOOKUP(ALM1167,$A$1213:$F$2274,6,FALSE)</f>
        <v>0</v>
      </c>
      <c r="ALQ1167" s="167" t="s">
        <v>61</v>
      </c>
      <c r="ALR1167" s="10">
        <f t="shared" ref="ALR1167" si="7757">ALP1167*1.5*ALO1167</f>
        <v>0</v>
      </c>
      <c r="ALS1167" s="10"/>
      <c r="ALT1167" s="219"/>
      <c r="ALU1167" s="167" t="s">
        <v>95</v>
      </c>
      <c r="ALV1167" s="500" t="s">
        <v>1267</v>
      </c>
      <c r="ALX1167" s="230">
        <f t="shared" ref="ALX1167" si="7758">IF(ALW1167="Kopman",1.7,1)</f>
        <v>1</v>
      </c>
      <c r="ALY1167" s="168">
        <f t="shared" ref="ALY1167:ALY1171" si="7759">VLOOKUP(ALV1167,$A$1213:$F$2274,6,FALSE)</f>
        <v>16</v>
      </c>
      <c r="ALZ1167" s="167" t="s">
        <v>61</v>
      </c>
      <c r="AMA1167" s="10">
        <f t="shared" ref="AMA1167" si="7760">ALY1167*1.5*ALX1167</f>
        <v>24</v>
      </c>
      <c r="AMB1167" s="10"/>
      <c r="AMC1167" s="219"/>
      <c r="AMD1167" s="167" t="s">
        <v>95</v>
      </c>
      <c r="AME1167" s="500" t="s">
        <v>684</v>
      </c>
      <c r="AMG1167" s="230">
        <f t="shared" ref="AMG1167" si="7761">IF(AMF1167="Kopman",1.7,1)</f>
        <v>1</v>
      </c>
      <c r="AMH1167" s="168">
        <f t="shared" ref="AMH1167:AMH1171" si="7762">VLOOKUP(AME1167,$A$1213:$F$2274,6,FALSE)</f>
        <v>23</v>
      </c>
      <c r="AMI1167" s="167" t="s">
        <v>61</v>
      </c>
      <c r="AMJ1167" s="10">
        <f t="shared" ref="AMJ1167" si="7763">AMH1167*1.5*AMG1167</f>
        <v>34.5</v>
      </c>
      <c r="AMK1167" s="10"/>
      <c r="AML1167" s="219"/>
      <c r="AMM1167" s="167" t="s">
        <v>95</v>
      </c>
      <c r="AMN1167" s="500" t="s">
        <v>512</v>
      </c>
      <c r="AMP1167" s="230">
        <f t="shared" ref="AMP1167" si="7764">IF(AMO1167="Kopman",1.7,1)</f>
        <v>1</v>
      </c>
      <c r="AMQ1167" s="168">
        <f t="shared" ref="AMQ1167:AMQ1171" si="7765">VLOOKUP(AMN1167,$A$1213:$F$2274,6,FALSE)</f>
        <v>22</v>
      </c>
      <c r="AMR1167" s="167" t="s">
        <v>61</v>
      </c>
      <c r="AMS1167" s="10">
        <f t="shared" ref="AMS1167" si="7766">AMQ1167*1.5*AMP1167</f>
        <v>33</v>
      </c>
      <c r="AMT1167" s="10"/>
      <c r="AMU1167" s="219"/>
      <c r="AMV1167" s="167" t="s">
        <v>95</v>
      </c>
      <c r="AMW1167" s="500" t="s">
        <v>1872</v>
      </c>
      <c r="AMY1167" s="230">
        <f t="shared" ref="AMY1167" si="7767">IF(AMX1167="Kopman",1.7,1)</f>
        <v>1</v>
      </c>
      <c r="AMZ1167" s="168">
        <f t="shared" ref="AMZ1167:AMZ1171" si="7768">VLOOKUP(AMW1167,$A$1213:$F$2274,6,FALSE)</f>
        <v>3</v>
      </c>
      <c r="ANA1167" s="167" t="s">
        <v>61</v>
      </c>
      <c r="ANB1167" s="10">
        <f t="shared" ref="ANB1167" si="7769">AMZ1167*1.5*AMY1167</f>
        <v>4.5</v>
      </c>
      <c r="ANC1167" s="10"/>
      <c r="AND1167" s="219"/>
      <c r="ANE1167" s="167" t="s">
        <v>95</v>
      </c>
      <c r="ANF1167" s="500" t="s">
        <v>696</v>
      </c>
      <c r="ANH1167" s="230">
        <f t="shared" ref="ANH1167" si="7770">IF(ANG1167="Kopman",1.7,1)</f>
        <v>1</v>
      </c>
      <c r="ANI1167" s="168">
        <f t="shared" ref="ANI1167:ANI1171" si="7771">VLOOKUP(ANF1167,$A$1213:$F$2274,6,FALSE)</f>
        <v>9</v>
      </c>
      <c r="ANJ1167" s="167" t="s">
        <v>61</v>
      </c>
      <c r="ANK1167" s="10">
        <f t="shared" ref="ANK1167" si="7772">ANI1167*1.5*ANH1167</f>
        <v>13.5</v>
      </c>
      <c r="ANL1167" s="10"/>
      <c r="ANM1167" s="219"/>
      <c r="ANN1167" s="167" t="s">
        <v>95</v>
      </c>
      <c r="ANO1167" s="500" t="s">
        <v>1894</v>
      </c>
      <c r="ANQ1167" s="230">
        <f t="shared" ref="ANQ1167" si="7773">IF(ANP1167="Kopman",1.7,1)</f>
        <v>1</v>
      </c>
      <c r="ANR1167" s="168">
        <f t="shared" ref="ANR1167:ANR1171" si="7774">VLOOKUP(ANO1167,$A$1213:$F$2274,6,FALSE)</f>
        <v>46</v>
      </c>
      <c r="ANS1167" s="167" t="s">
        <v>61</v>
      </c>
      <c r="ANT1167" s="10">
        <f t="shared" ref="ANT1167" si="7775">ANR1167*1.5*ANQ1167</f>
        <v>69</v>
      </c>
      <c r="ANU1167" s="10"/>
      <c r="ANV1167" s="219"/>
      <c r="ANW1167" s="167" t="s">
        <v>95</v>
      </c>
      <c r="ANX1167" s="502" t="s">
        <v>2011</v>
      </c>
      <c r="ANZ1167" s="230">
        <f t="shared" ref="ANZ1167" si="7776">IF(ANY1167="Kopman",1.7,1)</f>
        <v>1</v>
      </c>
      <c r="AOA1167" s="168">
        <f t="shared" ref="AOA1167:AOA1171" si="7777">VLOOKUP(ANX1167,$A$1213:$F$2274,6,FALSE)</f>
        <v>0</v>
      </c>
      <c r="AOB1167" s="167" t="s">
        <v>61</v>
      </c>
      <c r="AOC1167" s="10">
        <f t="shared" ref="AOC1167" si="7778">AOA1167*1.5*ANZ1167</f>
        <v>0</v>
      </c>
      <c r="AOD1167" s="10"/>
      <c r="AOE1167" s="219"/>
      <c r="AOF1167" s="167" t="s">
        <v>95</v>
      </c>
      <c r="AOG1167" s="500" t="s">
        <v>1626</v>
      </c>
      <c r="AOH1167" s="14" t="s">
        <v>1588</v>
      </c>
      <c r="AOI1167" s="230">
        <f t="shared" ref="AOI1167" si="7779">IF(AOH1167="Kopman",1.7,1)</f>
        <v>1.7</v>
      </c>
      <c r="AOJ1167" s="168">
        <f t="shared" ref="AOJ1167:AOJ1171" si="7780">VLOOKUP(AOG1167,$A$1213:$F$2274,6,FALSE)</f>
        <v>11</v>
      </c>
      <c r="AOK1167" s="167" t="s">
        <v>61</v>
      </c>
      <c r="AOL1167" s="10">
        <f t="shared" ref="AOL1167" si="7781">AOJ1167*1.5*AOI1167</f>
        <v>28.05</v>
      </c>
      <c r="AOM1167" s="10"/>
      <c r="AON1167" s="219"/>
      <c r="AOO1167" s="167" t="s">
        <v>95</v>
      </c>
      <c r="AOP1167" s="498" t="s">
        <v>1267</v>
      </c>
      <c r="AOR1167" s="230">
        <f t="shared" ref="AOR1167" si="7782">IF(AOQ1167="Kopman",1.7,1)</f>
        <v>1</v>
      </c>
      <c r="AOS1167" s="168">
        <f t="shared" ref="AOS1167:AOS1171" si="7783">VLOOKUP(AOP1167,$A$1213:$F$2274,6,FALSE)</f>
        <v>16</v>
      </c>
      <c r="AOT1167" s="167" t="s">
        <v>61</v>
      </c>
      <c r="AOU1167" s="10">
        <f t="shared" ref="AOU1167" si="7784">AOS1167*1.5*AOR1167</f>
        <v>24</v>
      </c>
      <c r="AOV1167" s="10"/>
      <c r="AOW1167" s="219"/>
      <c r="AOX1167" s="167" t="s">
        <v>95</v>
      </c>
      <c r="AOY1167" s="500" t="s">
        <v>3354</v>
      </c>
      <c r="APA1167" s="230">
        <f t="shared" ref="APA1167" si="7785">IF(AOZ1167="Kopman",1.7,1)</f>
        <v>1</v>
      </c>
      <c r="APB1167" s="168">
        <f t="shared" ref="APB1167:APB1171" si="7786">VLOOKUP(AOY1167,$A$1213:$F$2274,6,FALSE)</f>
        <v>15</v>
      </c>
      <c r="APC1167" s="167" t="s">
        <v>61</v>
      </c>
      <c r="APD1167" s="10">
        <f t="shared" ref="APD1167" si="7787">APB1167*1.5*APA1167</f>
        <v>22.5</v>
      </c>
      <c r="APE1167" s="10"/>
      <c r="APF1167" s="219"/>
      <c r="APG1167" s="167" t="s">
        <v>95</v>
      </c>
      <c r="APH1167" s="500" t="s">
        <v>1267</v>
      </c>
      <c r="APJ1167" s="230">
        <f t="shared" ref="APJ1167" si="7788">IF(API1167="Kopman",1.7,1)</f>
        <v>1</v>
      </c>
      <c r="APK1167" s="168">
        <f t="shared" ref="APK1167:APK1171" si="7789">VLOOKUP(APH1167,$A$1213:$F$2274,6,FALSE)</f>
        <v>16</v>
      </c>
      <c r="APL1167" s="167" t="s">
        <v>61</v>
      </c>
      <c r="APM1167" s="10">
        <f t="shared" ref="APM1167" si="7790">APK1167*1.5*APJ1167</f>
        <v>24</v>
      </c>
      <c r="APN1167" s="10"/>
      <c r="APO1167" s="219"/>
      <c r="APP1167" s="167" t="s">
        <v>95</v>
      </c>
      <c r="APQ1167" s="500" t="s">
        <v>2628</v>
      </c>
      <c r="APS1167" s="230">
        <f t="shared" ref="APS1167" si="7791">IF(APR1167="Kopman",1.7,1)</f>
        <v>1</v>
      </c>
      <c r="APT1167" s="168">
        <f t="shared" ref="APT1167:APT1171" si="7792">VLOOKUP(APQ1167,$A$1213:$F$2274,6,FALSE)</f>
        <v>17</v>
      </c>
      <c r="APU1167" s="167" t="s">
        <v>61</v>
      </c>
      <c r="APV1167" s="10">
        <f t="shared" ref="APV1167" si="7793">APT1167*1.5*APS1167</f>
        <v>25.5</v>
      </c>
      <c r="APW1167" s="10"/>
      <c r="APX1167" s="219"/>
      <c r="APY1167" s="167" t="s">
        <v>95</v>
      </c>
      <c r="APZ1167" s="500" t="s">
        <v>1711</v>
      </c>
      <c r="AQB1167" s="230">
        <f t="shared" ref="AQB1167" si="7794">IF(AQA1167="Kopman",1.7,1)</f>
        <v>1</v>
      </c>
      <c r="AQC1167" s="168">
        <f t="shared" ref="AQC1167:AQC1171" si="7795">VLOOKUP(APZ1167,$A$1213:$F$2274,6,FALSE)</f>
        <v>4</v>
      </c>
      <c r="AQD1167" s="167" t="s">
        <v>61</v>
      </c>
      <c r="AQE1167" s="10">
        <f t="shared" ref="AQE1167" si="7796">AQC1167*1.5*AQB1167</f>
        <v>6</v>
      </c>
      <c r="AQF1167" s="10"/>
      <c r="AQG1167" s="219"/>
      <c r="AQH1167" s="167" t="s">
        <v>95</v>
      </c>
      <c r="AQI1167" s="500" t="s">
        <v>685</v>
      </c>
      <c r="AQK1167" s="230">
        <f t="shared" ref="AQK1167" si="7797">IF(AQJ1167="Kopman",1.7,1)</f>
        <v>1</v>
      </c>
      <c r="AQL1167" s="168">
        <f t="shared" ref="AQL1167:AQL1171" si="7798">VLOOKUP(AQI1167,$A$1213:$F$2274,6,FALSE)</f>
        <v>32</v>
      </c>
      <c r="AQM1167" s="167" t="s">
        <v>61</v>
      </c>
      <c r="AQN1167" s="10">
        <f t="shared" ref="AQN1167" si="7799">AQL1167*1.5*AQK1167</f>
        <v>48</v>
      </c>
      <c r="AQO1167" s="10"/>
      <c r="AQP1167" s="219"/>
      <c r="AQQ1167" s="167" t="s">
        <v>95</v>
      </c>
      <c r="AQR1167" s="500" t="s">
        <v>1661</v>
      </c>
      <c r="AQT1167" s="230">
        <f t="shared" ref="AQT1167" si="7800">IF(AQS1167="Kopman",1.7,1)</f>
        <v>1</v>
      </c>
      <c r="AQU1167" s="168">
        <f t="shared" ref="AQU1167:AQU1171" si="7801">VLOOKUP(AQR1167,$A$1213:$F$2274,6,FALSE)</f>
        <v>2</v>
      </c>
      <c r="AQV1167" s="167" t="s">
        <v>61</v>
      </c>
      <c r="AQW1167" s="10">
        <f t="shared" ref="AQW1167" si="7802">AQU1167*1.5*AQT1167</f>
        <v>3</v>
      </c>
      <c r="AQX1167" s="10"/>
      <c r="AQY1167" s="219"/>
      <c r="AQZ1167" s="167" t="s">
        <v>95</v>
      </c>
      <c r="ARA1167" s="500" t="s">
        <v>2380</v>
      </c>
      <c r="ARC1167" s="230">
        <f t="shared" ref="ARC1167" si="7803">IF(ARB1167="Kopman",1.7,1)</f>
        <v>1</v>
      </c>
      <c r="ARD1167" s="168">
        <f t="shared" ref="ARD1167:ARD1171" si="7804">VLOOKUP(ARA1167,$A$1213:$F$2274,6,FALSE)</f>
        <v>5</v>
      </c>
      <c r="ARE1167" s="167" t="s">
        <v>61</v>
      </c>
      <c r="ARF1167" s="10">
        <f t="shared" ref="ARF1167" si="7805">ARD1167*1.5*ARC1167</f>
        <v>7.5</v>
      </c>
      <c r="ARG1167" s="10"/>
      <c r="ARH1167" s="219"/>
      <c r="ARI1167" s="167" t="s">
        <v>95</v>
      </c>
      <c r="ARJ1167" s="500" t="s">
        <v>1892</v>
      </c>
      <c r="ARL1167" s="230">
        <f t="shared" ref="ARL1167" si="7806">IF(ARK1167="Kopman",1.7,1)</f>
        <v>1</v>
      </c>
      <c r="ARM1167" s="168">
        <f t="shared" ref="ARM1167:ARM1171" si="7807">VLOOKUP(ARJ1167,$A$1213:$F$2274,6,FALSE)</f>
        <v>0</v>
      </c>
      <c r="ARN1167" s="167" t="s">
        <v>61</v>
      </c>
      <c r="ARO1167" s="10">
        <f t="shared" ref="ARO1167" si="7808">ARM1167*1.5*ARL1167</f>
        <v>0</v>
      </c>
      <c r="ARP1167" s="10"/>
      <c r="ARQ1167" s="219"/>
      <c r="ARR1167" s="167" t="s">
        <v>95</v>
      </c>
      <c r="ARS1167" s="328" t="s">
        <v>2380</v>
      </c>
      <c r="ARU1167" s="230">
        <f t="shared" ref="ARU1167" si="7809">IF(ART1167="Kopman",1.7,1)</f>
        <v>1</v>
      </c>
      <c r="ARV1167" s="168">
        <f t="shared" ref="ARV1167:ARV1171" si="7810">VLOOKUP(ARS1167,$A$1213:$F$2274,6,FALSE)</f>
        <v>5</v>
      </c>
      <c r="ARW1167" s="167" t="s">
        <v>61</v>
      </c>
      <c r="ARX1167" s="10">
        <f t="shared" ref="ARX1167" si="7811">ARV1167*1.5*ARU1167</f>
        <v>7.5</v>
      </c>
      <c r="ARY1167" s="10"/>
      <c r="ARZ1167" s="219"/>
      <c r="ASA1167" s="167" t="s">
        <v>95</v>
      </c>
      <c r="ASB1167" s="500" t="s">
        <v>1267</v>
      </c>
      <c r="ASD1167" s="230">
        <f t="shared" ref="ASD1167" si="7812">IF(ASC1167="Kopman",1.7,1)</f>
        <v>1</v>
      </c>
      <c r="ASE1167" s="168">
        <f t="shared" ref="ASE1167:ASE1171" si="7813">VLOOKUP(ASB1167,$A$1213:$F$2274,6,FALSE)</f>
        <v>16</v>
      </c>
      <c r="ASF1167" s="167" t="s">
        <v>61</v>
      </c>
      <c r="ASG1167" s="10">
        <f t="shared" ref="ASG1167" si="7814">ASE1167*1.5*ASD1167</f>
        <v>24</v>
      </c>
      <c r="ASH1167" s="10"/>
      <c r="ASI1167" s="219"/>
      <c r="ASJ1167" s="167" t="s">
        <v>95</v>
      </c>
      <c r="ASK1167" s="500" t="s">
        <v>1710</v>
      </c>
      <c r="ASM1167" s="230">
        <f t="shared" ref="ASM1167" si="7815">IF(ASL1167="Kopman",1.7,1)</f>
        <v>1</v>
      </c>
      <c r="ASN1167" s="168">
        <f t="shared" ref="ASN1167:ASN1171" si="7816">VLOOKUP(ASK1167,$A$1213:$F$2274,6,FALSE)</f>
        <v>18</v>
      </c>
      <c r="ASO1167" s="167" t="s">
        <v>61</v>
      </c>
      <c r="ASP1167" s="10">
        <f t="shared" ref="ASP1167" si="7817">ASN1167*1.5*ASM1167</f>
        <v>27</v>
      </c>
      <c r="ASQ1167" s="10"/>
      <c r="ASR1167" s="219"/>
      <c r="ASS1167" s="167" t="s">
        <v>95</v>
      </c>
      <c r="AST1167" s="500" t="s">
        <v>2356</v>
      </c>
      <c r="ASV1167" s="230">
        <f t="shared" ref="ASV1167" si="7818">IF(ASU1167="Kopman",1.7,1)</f>
        <v>1</v>
      </c>
      <c r="ASW1167" s="168">
        <f t="shared" ref="ASW1167:ASW1171" si="7819">VLOOKUP(AST1167,$A$1213:$F$2274,6,FALSE)</f>
        <v>23</v>
      </c>
      <c r="ASX1167" s="167" t="s">
        <v>61</v>
      </c>
      <c r="ASY1167" s="10">
        <f t="shared" ref="ASY1167" si="7820">ASW1167*1.5*ASV1167</f>
        <v>34.5</v>
      </c>
      <c r="ASZ1167" s="10"/>
      <c r="ATA1167" s="219"/>
      <c r="ATB1167" s="167" t="s">
        <v>95</v>
      </c>
      <c r="ATC1167" s="500" t="s">
        <v>1626</v>
      </c>
      <c r="ATE1167" s="230">
        <f t="shared" ref="ATE1167" si="7821">IF(ATD1167="Kopman",1.7,1)</f>
        <v>1</v>
      </c>
      <c r="ATF1167" s="168">
        <f t="shared" ref="ATF1167:ATF1171" si="7822">VLOOKUP(ATC1167,$A$1213:$F$2274,6,FALSE)</f>
        <v>11</v>
      </c>
      <c r="ATG1167" s="167" t="s">
        <v>61</v>
      </c>
      <c r="ATH1167" s="10">
        <f t="shared" ref="ATH1167" si="7823">ATF1167*1.5*ATE1167</f>
        <v>16.5</v>
      </c>
      <c r="ATI1167" s="10"/>
      <c r="ATJ1167" s="219"/>
      <c r="ATK1167" s="167" t="s">
        <v>95</v>
      </c>
      <c r="ATL1167" s="500" t="s">
        <v>2962</v>
      </c>
      <c r="ATN1167" s="230">
        <f t="shared" ref="ATN1167" si="7824">IF(ATM1167="Kopman",1.7,1)</f>
        <v>1</v>
      </c>
      <c r="ATO1167" s="168">
        <f t="shared" ref="ATO1167:ATO1171" si="7825">VLOOKUP(ATL1167,$A$1213:$F$2274,6,FALSE)</f>
        <v>28</v>
      </c>
      <c r="ATP1167" s="167" t="s">
        <v>61</v>
      </c>
      <c r="ATQ1167" s="10">
        <f t="shared" ref="ATQ1167" si="7826">ATO1167*1.5*ATN1167</f>
        <v>42</v>
      </c>
      <c r="ATR1167" s="10"/>
      <c r="ATS1167" s="219"/>
      <c r="ATT1167" s="167" t="s">
        <v>95</v>
      </c>
      <c r="ATU1167" s="500" t="s">
        <v>2299</v>
      </c>
      <c r="ATW1167" s="230">
        <f t="shared" ref="ATW1167" si="7827">IF(ATV1167="Kopman",1.7,1)</f>
        <v>1</v>
      </c>
      <c r="ATX1167" s="168">
        <f t="shared" ref="ATX1167:ATX1171" si="7828">VLOOKUP(ATU1167,$A$1213:$F$2274,6,FALSE)</f>
        <v>16</v>
      </c>
      <c r="ATY1167" s="167" t="s">
        <v>61</v>
      </c>
      <c r="ATZ1167" s="10">
        <f t="shared" ref="ATZ1167" si="7829">ATX1167*1.5*ATW1167</f>
        <v>24</v>
      </c>
      <c r="AUA1167" s="10"/>
      <c r="AUB1167" s="219"/>
      <c r="AUC1167" s="167" t="s">
        <v>95</v>
      </c>
      <c r="AUD1167" s="500" t="s">
        <v>1626</v>
      </c>
      <c r="AUF1167" s="230">
        <f t="shared" ref="AUF1167" si="7830">IF(AUE1167="Kopman",1.7,1)</f>
        <v>1</v>
      </c>
      <c r="AUG1167" s="168">
        <f t="shared" ref="AUG1167:AUG1171" si="7831">VLOOKUP(AUD1167,$A$1213:$F$2274,6,FALSE)</f>
        <v>11</v>
      </c>
      <c r="AUH1167" s="167" t="s">
        <v>61</v>
      </c>
      <c r="AUI1167" s="10">
        <f t="shared" ref="AUI1167" si="7832">AUG1167*1.5*AUF1167</f>
        <v>16.5</v>
      </c>
      <c r="AUJ1167" s="10"/>
      <c r="AUK1167" s="219"/>
      <c r="AUL1167" s="167" t="s">
        <v>95</v>
      </c>
      <c r="AUM1167" s="500" t="s">
        <v>512</v>
      </c>
      <c r="AUO1167" s="230">
        <f t="shared" ref="AUO1167" si="7833">IF(AUN1167="Kopman",1.7,1)</f>
        <v>1</v>
      </c>
      <c r="AUP1167" s="168">
        <f t="shared" ref="AUP1167:AUP1171" si="7834">VLOOKUP(AUM1167,$A$1213:$F$2274,6,FALSE)</f>
        <v>22</v>
      </c>
      <c r="AUQ1167" s="167" t="s">
        <v>61</v>
      </c>
      <c r="AUR1167" s="10">
        <f t="shared" ref="AUR1167" si="7835">AUP1167*1.5*AUO1167</f>
        <v>33</v>
      </c>
      <c r="AUS1167" s="10"/>
      <c r="AUT1167" s="219"/>
      <c r="AUU1167" s="167" t="s">
        <v>95</v>
      </c>
      <c r="AUV1167" s="500" t="s">
        <v>2380</v>
      </c>
      <c r="AUX1167" s="230">
        <f t="shared" ref="AUX1167" si="7836">IF(AUW1167="Kopman",1.7,1)</f>
        <v>1</v>
      </c>
      <c r="AUY1167" s="168">
        <f t="shared" ref="AUY1167:AUY1171" si="7837">VLOOKUP(AUV1167,$A$1213:$F$2274,6,FALSE)</f>
        <v>5</v>
      </c>
      <c r="AUZ1167" s="167" t="s">
        <v>61</v>
      </c>
      <c r="AVA1167" s="10">
        <f t="shared" ref="AVA1167" si="7838">AUY1167*1.5*AUX1167</f>
        <v>7.5</v>
      </c>
      <c r="AVB1167" s="10"/>
      <c r="AVC1167" s="219"/>
      <c r="AVD1167" s="167" t="s">
        <v>95</v>
      </c>
      <c r="AVE1167" s="500" t="s">
        <v>937</v>
      </c>
      <c r="AVG1167" s="230">
        <f t="shared" ref="AVG1167" si="7839">IF(AVF1167="Kopman",1.7,1)</f>
        <v>1</v>
      </c>
      <c r="AVH1167" s="168">
        <f t="shared" ref="AVH1167:AVH1171" si="7840">VLOOKUP(AVE1167,$A$1213:$F$2274,6,FALSE)</f>
        <v>7</v>
      </c>
      <c r="AVI1167" s="167" t="s">
        <v>61</v>
      </c>
      <c r="AVJ1167" s="10">
        <f t="shared" ref="AVJ1167" si="7841">AVH1167*1.5*AVG1167</f>
        <v>10.5</v>
      </c>
      <c r="AVK1167" s="10"/>
      <c r="AVL1167" s="219"/>
      <c r="AVM1167" s="167" t="s">
        <v>95</v>
      </c>
      <c r="AVN1167" s="328" t="s">
        <v>1626</v>
      </c>
      <c r="AVP1167" s="230">
        <f t="shared" ref="AVP1167" si="7842">IF(AVO1167="Kopman",1.7,1)</f>
        <v>1</v>
      </c>
      <c r="AVQ1167" s="168">
        <f t="shared" ref="AVQ1167:AVQ1171" si="7843">VLOOKUP(AVN1167,$A$1213:$F$2274,6,FALSE)</f>
        <v>11</v>
      </c>
      <c r="AVR1167" s="167" t="s">
        <v>61</v>
      </c>
      <c r="AVS1167" s="10">
        <f t="shared" ref="AVS1167" si="7844">AVQ1167*1.5*AVP1167</f>
        <v>16.5</v>
      </c>
      <c r="AVT1167" s="10"/>
      <c r="AVU1167" s="219"/>
      <c r="AVV1167" s="167" t="s">
        <v>95</v>
      </c>
      <c r="AVW1167" s="500" t="s">
        <v>1894</v>
      </c>
      <c r="AVY1167" s="230">
        <f t="shared" ref="AVY1167" si="7845">IF(AVX1167="Kopman",1.7,1)</f>
        <v>1</v>
      </c>
      <c r="AVZ1167" s="168">
        <f t="shared" ref="AVZ1167:AVZ1171" si="7846">VLOOKUP(AVW1167,$A$1213:$F$2274,6,FALSE)</f>
        <v>46</v>
      </c>
      <c r="AWA1167" s="167" t="s">
        <v>61</v>
      </c>
      <c r="AWB1167" s="10">
        <f t="shared" ref="AWB1167" si="7847">AVZ1167*1.5*AVY1167</f>
        <v>69</v>
      </c>
      <c r="AWC1167" s="10"/>
      <c r="AWD1167" s="219"/>
      <c r="AWE1167" s="167" t="s">
        <v>95</v>
      </c>
      <c r="AWF1167" s="500" t="s">
        <v>1267</v>
      </c>
      <c r="AWH1167" s="230">
        <f t="shared" ref="AWH1167" si="7848">IF(AWG1167="Kopman",1.7,1)</f>
        <v>1</v>
      </c>
      <c r="AWI1167" s="168">
        <f t="shared" ref="AWI1167:AWI1171" si="7849">VLOOKUP(AWF1167,$A$1213:$F$2274,6,FALSE)</f>
        <v>16</v>
      </c>
      <c r="AWJ1167" s="167" t="s">
        <v>61</v>
      </c>
      <c r="AWK1167" s="10">
        <f t="shared" ref="AWK1167" si="7850">AWI1167*1.5*AWH1167</f>
        <v>24</v>
      </c>
      <c r="AWL1167" s="10"/>
      <c r="AWM1167" s="219"/>
      <c r="AWN1167" s="167" t="s">
        <v>95</v>
      </c>
      <c r="AWO1167" s="500" t="s">
        <v>1267</v>
      </c>
      <c r="AWQ1167" s="230">
        <f t="shared" ref="AWQ1167" si="7851">IF(AWP1167="Kopman",1.7,1)</f>
        <v>1</v>
      </c>
      <c r="AWR1167" s="168">
        <f t="shared" ref="AWR1167:AWR1171" si="7852">VLOOKUP(AWO1167,$A$1213:$F$2274,6,FALSE)</f>
        <v>16</v>
      </c>
      <c r="AWS1167" s="167" t="s">
        <v>61</v>
      </c>
      <c r="AWT1167" s="10">
        <f t="shared" ref="AWT1167" si="7853">AWR1167*1.5*AWQ1167</f>
        <v>24</v>
      </c>
      <c r="AWU1167" s="10"/>
      <c r="AWV1167" s="219"/>
      <c r="AWW1167" s="167" t="s">
        <v>95</v>
      </c>
      <c r="AWX1167" s="500" t="s">
        <v>1872</v>
      </c>
      <c r="AWZ1167" s="230">
        <f t="shared" ref="AWZ1167" si="7854">IF(AWY1167="Kopman",1.7,1)</f>
        <v>1</v>
      </c>
      <c r="AXA1167" s="168">
        <f t="shared" ref="AXA1167:AXA1171" si="7855">VLOOKUP(AWX1167,$A$1213:$F$2274,6,FALSE)</f>
        <v>3</v>
      </c>
      <c r="AXB1167" s="167" t="s">
        <v>61</v>
      </c>
      <c r="AXC1167" s="10">
        <f t="shared" ref="AXC1167" si="7856">AXA1167*1.5*AWZ1167</f>
        <v>4.5</v>
      </c>
      <c r="AXD1167" s="10"/>
      <c r="AXE1167" s="219"/>
      <c r="AXF1167" s="167" t="s">
        <v>95</v>
      </c>
      <c r="AXG1167" s="498" t="s">
        <v>3394</v>
      </c>
      <c r="AXI1167" s="230">
        <f t="shared" ref="AXI1167" si="7857">IF(AXH1167="Kopman",1.7,1)</f>
        <v>1</v>
      </c>
      <c r="AXJ1167" s="168">
        <f t="shared" ref="AXJ1167:AXJ1171" si="7858">VLOOKUP(AXG1167,$A$1213:$F$2274,6,FALSE)</f>
        <v>7</v>
      </c>
      <c r="AXK1167" s="167" t="s">
        <v>61</v>
      </c>
      <c r="AXL1167" s="10">
        <f t="shared" ref="AXL1167" si="7859">AXJ1167*1.5*AXI1167</f>
        <v>10.5</v>
      </c>
      <c r="AXM1167" s="10"/>
      <c r="AXN1167" s="219"/>
      <c r="AXO1167" s="167" t="s">
        <v>95</v>
      </c>
      <c r="AXP1167" s="500" t="s">
        <v>1267</v>
      </c>
      <c r="AXR1167" s="230">
        <f t="shared" ref="AXR1167" si="7860">IF(AXQ1167="Kopman",1.7,1)</f>
        <v>1</v>
      </c>
      <c r="AXS1167" s="168">
        <f t="shared" ref="AXS1167:AXS1171" si="7861">VLOOKUP(AXP1167,$A$1213:$F$2274,6,FALSE)</f>
        <v>16</v>
      </c>
      <c r="AXT1167" s="167" t="s">
        <v>61</v>
      </c>
      <c r="AXU1167" s="10">
        <f t="shared" ref="AXU1167" si="7862">AXS1167*1.5*AXR1167</f>
        <v>24</v>
      </c>
      <c r="AXV1167" s="10"/>
      <c r="AXW1167" s="219"/>
      <c r="AXX1167" s="167" t="s">
        <v>95</v>
      </c>
      <c r="AXY1167" s="500" t="s">
        <v>2962</v>
      </c>
      <c r="AYA1167" s="230">
        <f t="shared" ref="AYA1167" si="7863">IF(AXZ1167="Kopman",1.7,1)</f>
        <v>1</v>
      </c>
      <c r="AYB1167" s="168">
        <f t="shared" ref="AYB1167:AYB1171" si="7864">VLOOKUP(AXY1167,$A$1213:$F$2274,6,FALSE)</f>
        <v>28</v>
      </c>
      <c r="AYC1167" s="167" t="s">
        <v>61</v>
      </c>
      <c r="AYD1167" s="10">
        <f t="shared" ref="AYD1167" si="7865">AYB1167*1.5*AYA1167</f>
        <v>42</v>
      </c>
      <c r="AYE1167" s="10"/>
      <c r="AYF1167" s="219"/>
      <c r="AYG1167" s="167" t="s">
        <v>95</v>
      </c>
      <c r="AYH1167" s="500" t="s">
        <v>1626</v>
      </c>
      <c r="AYJ1167" s="230">
        <f t="shared" ref="AYJ1167" si="7866">IF(AYI1167="Kopman",1.7,1)</f>
        <v>1</v>
      </c>
      <c r="AYK1167" s="168">
        <f t="shared" ref="AYK1167:AYK1171" si="7867">VLOOKUP(AYH1167,$A$1213:$F$2274,6,FALSE)</f>
        <v>11</v>
      </c>
      <c r="AYL1167" s="167" t="s">
        <v>61</v>
      </c>
      <c r="AYM1167" s="10">
        <f t="shared" ref="AYM1167" si="7868">AYK1167*1.5*AYJ1167</f>
        <v>16.5</v>
      </c>
      <c r="AYN1167" s="10"/>
      <c r="AYO1167" s="219"/>
      <c r="AYP1167" s="167" t="s">
        <v>95</v>
      </c>
      <c r="AYQ1167" s="500" t="s">
        <v>1626</v>
      </c>
      <c r="AYS1167" s="230">
        <f t="shared" ref="AYS1167" si="7869">IF(AYR1167="Kopman",1.7,1)</f>
        <v>1</v>
      </c>
      <c r="AYT1167" s="168">
        <f t="shared" ref="AYT1167:AYT1171" si="7870">VLOOKUP(AYQ1167,$A$1213:$F$2274,6,FALSE)</f>
        <v>11</v>
      </c>
      <c r="AYU1167" s="167" t="s">
        <v>61</v>
      </c>
      <c r="AYV1167" s="10">
        <f t="shared" ref="AYV1167" si="7871">AYT1167*1.5*AYS1167</f>
        <v>16.5</v>
      </c>
      <c r="AYW1167" s="10"/>
      <c r="AYX1167" s="219"/>
      <c r="AYY1167" s="167" t="s">
        <v>95</v>
      </c>
      <c r="AYZ1167" s="498" t="s">
        <v>1626</v>
      </c>
      <c r="AZB1167" s="230">
        <f t="shared" ref="AZB1167" si="7872">IF(AZA1167="Kopman",1.7,1)</f>
        <v>1</v>
      </c>
      <c r="AZC1167" s="168">
        <f t="shared" ref="AZC1167:AZC1171" si="7873">VLOOKUP(AYZ1167,$A$1213:$F$2274,6,FALSE)</f>
        <v>11</v>
      </c>
      <c r="AZD1167" s="167" t="s">
        <v>61</v>
      </c>
      <c r="AZE1167" s="10">
        <f t="shared" ref="AZE1167" si="7874">AZC1167*1.5*AZB1167</f>
        <v>16.5</v>
      </c>
      <c r="AZF1167" s="10"/>
      <c r="AZG1167" s="219"/>
      <c r="AZH1167" s="167" t="s">
        <v>95</v>
      </c>
      <c r="AZI1167" s="500" t="s">
        <v>1626</v>
      </c>
      <c r="AZK1167" s="230">
        <f t="shared" ref="AZK1167" si="7875">IF(AZJ1167="Kopman",1.7,1)</f>
        <v>1</v>
      </c>
      <c r="AZL1167" s="168">
        <f t="shared" ref="AZL1167:AZL1171" si="7876">VLOOKUP(AZI1167,$A$1213:$F$2274,6,FALSE)</f>
        <v>11</v>
      </c>
      <c r="AZM1167" s="167" t="s">
        <v>61</v>
      </c>
      <c r="AZN1167" s="10">
        <f t="shared" ref="AZN1167" si="7877">AZL1167*1.5*AZK1167</f>
        <v>16.5</v>
      </c>
      <c r="AZO1167" s="10"/>
      <c r="AZP1167" s="219"/>
      <c r="AZQ1167" s="167" t="s">
        <v>95</v>
      </c>
      <c r="AZR1167" s="500" t="s">
        <v>2962</v>
      </c>
      <c r="AZT1167" s="230">
        <f t="shared" ref="AZT1167" si="7878">IF(AZS1167="Kopman",1.7,1)</f>
        <v>1</v>
      </c>
      <c r="AZU1167" s="168">
        <f t="shared" ref="AZU1167:AZU1171" si="7879">VLOOKUP(AZR1167,$A$1213:$F$2274,6,FALSE)</f>
        <v>28</v>
      </c>
      <c r="AZV1167" s="167" t="s">
        <v>61</v>
      </c>
      <c r="AZW1167" s="10">
        <f t="shared" ref="AZW1167" si="7880">AZU1167*1.5*AZT1167</f>
        <v>42</v>
      </c>
      <c r="AZX1167" s="10"/>
      <c r="AZY1167" s="219"/>
      <c r="AZZ1167" s="167" t="s">
        <v>95</v>
      </c>
      <c r="BAA1167" s="500" t="s">
        <v>1267</v>
      </c>
      <c r="BAC1167" s="230">
        <f t="shared" ref="BAC1167" si="7881">IF(BAB1167="Kopman",1.7,1)</f>
        <v>1</v>
      </c>
      <c r="BAD1167" s="168">
        <f t="shared" ref="BAD1167:BAD1171" si="7882">VLOOKUP(BAA1167,$A$1213:$F$2274,6,FALSE)</f>
        <v>16</v>
      </c>
      <c r="BAE1167" s="167" t="s">
        <v>61</v>
      </c>
      <c r="BAF1167" s="10">
        <f t="shared" ref="BAF1167" si="7883">BAD1167*1.5*BAC1167</f>
        <v>24</v>
      </c>
      <c r="BAG1167" s="10"/>
      <c r="BAH1167" s="219"/>
      <c r="BAI1167" s="167" t="s">
        <v>95</v>
      </c>
      <c r="BAJ1167" s="500" t="s">
        <v>1267</v>
      </c>
      <c r="BAL1167" s="230">
        <f t="shared" ref="BAL1167" si="7884">IF(BAK1167="Kopman",1.7,1)</f>
        <v>1</v>
      </c>
      <c r="BAM1167" s="168">
        <f t="shared" ref="BAM1167:BAM1171" si="7885">VLOOKUP(BAJ1167,$A$1213:$F$2274,6,FALSE)</f>
        <v>16</v>
      </c>
      <c r="BAN1167" s="167" t="s">
        <v>61</v>
      </c>
      <c r="BAO1167" s="10">
        <f t="shared" ref="BAO1167" si="7886">BAM1167*1.5*BAL1167</f>
        <v>24</v>
      </c>
      <c r="BAP1167" s="10"/>
      <c r="BAQ1167" s="219"/>
      <c r="BAR1167" s="167" t="s">
        <v>95</v>
      </c>
      <c r="BAS1167" s="500" t="s">
        <v>1711</v>
      </c>
      <c r="BAU1167" s="230">
        <f t="shared" ref="BAU1167" si="7887">IF(BAT1167="Kopman",1.7,1)</f>
        <v>1</v>
      </c>
      <c r="BAV1167" s="168">
        <f t="shared" ref="BAV1167:BAV1171" si="7888">VLOOKUP(BAS1167,$A$1213:$F$2274,6,FALSE)</f>
        <v>4</v>
      </c>
      <c r="BAW1167" s="167" t="s">
        <v>61</v>
      </c>
      <c r="BAX1167" s="10">
        <f t="shared" ref="BAX1167" si="7889">BAV1167*1.5*BAU1167</f>
        <v>6</v>
      </c>
      <c r="BAY1167" s="10"/>
      <c r="BAZ1167" s="219"/>
      <c r="BBA1167" s="167" t="s">
        <v>95</v>
      </c>
      <c r="BBB1167" s="500" t="s">
        <v>1267</v>
      </c>
      <c r="BBD1167" s="230">
        <f t="shared" ref="BBD1167" si="7890">IF(BBC1167="Kopman",1.7,1)</f>
        <v>1</v>
      </c>
      <c r="BBE1167" s="168">
        <f t="shared" ref="BBE1167:BBE1171" si="7891">VLOOKUP(BBB1167,$A$1213:$F$2274,6,FALSE)</f>
        <v>16</v>
      </c>
      <c r="BBF1167" s="167" t="s">
        <v>61</v>
      </c>
      <c r="BBG1167" s="10">
        <f t="shared" ref="BBG1167" si="7892">BBE1167*1.5*BBD1167</f>
        <v>24</v>
      </c>
      <c r="BBH1167" s="10"/>
      <c r="BBI1167" s="219"/>
      <c r="BBJ1167" s="167" t="s">
        <v>95</v>
      </c>
      <c r="BBK1167" s="500" t="s">
        <v>1267</v>
      </c>
      <c r="BBM1167" s="230">
        <f t="shared" ref="BBM1167" si="7893">IF(BBL1167="Kopman",1.7,1)</f>
        <v>1</v>
      </c>
      <c r="BBN1167" s="168">
        <f t="shared" ref="BBN1167:BBN1171" si="7894">VLOOKUP(BBK1167,$A$1213:$F$2274,6,FALSE)</f>
        <v>16</v>
      </c>
      <c r="BBO1167" s="167" t="s">
        <v>61</v>
      </c>
      <c r="BBP1167" s="10">
        <f t="shared" ref="BBP1167" si="7895">BBN1167*1.5*BBM1167</f>
        <v>24</v>
      </c>
      <c r="BBQ1167" s="10"/>
      <c r="BBR1167" s="219"/>
      <c r="BBS1167" s="167" t="s">
        <v>95</v>
      </c>
      <c r="BBT1167" s="500" t="s">
        <v>1915</v>
      </c>
      <c r="BBV1167" s="230">
        <f t="shared" ref="BBV1167" si="7896">IF(BBU1167="Kopman",1.7,1)</f>
        <v>1</v>
      </c>
      <c r="BBW1167" s="168">
        <f t="shared" ref="BBW1167:BBW1171" si="7897">VLOOKUP(BBT1167,$A$1213:$F$2274,6,FALSE)</f>
        <v>15</v>
      </c>
      <c r="BBX1167" s="167" t="s">
        <v>61</v>
      </c>
      <c r="BBY1167" s="10">
        <f t="shared" ref="BBY1167" si="7898">BBW1167*1.5*BBV1167</f>
        <v>22.5</v>
      </c>
      <c r="BBZ1167" s="10"/>
      <c r="BCA1167" s="219"/>
      <c r="BCB1167" s="167" t="s">
        <v>95</v>
      </c>
      <c r="BCC1167" s="328" t="s">
        <v>2011</v>
      </c>
      <c r="BCE1167" s="230">
        <f t="shared" ref="BCE1167" si="7899">IF(BCD1167="Kopman",1.7,1)</f>
        <v>1</v>
      </c>
      <c r="BCF1167" s="168">
        <f t="shared" ref="BCF1167:BCF1171" si="7900">VLOOKUP(BCC1167,$A$1213:$F$2274,6,FALSE)</f>
        <v>0</v>
      </c>
      <c r="BCG1167" s="167" t="s">
        <v>61</v>
      </c>
      <c r="BCH1167" s="10">
        <f t="shared" ref="BCH1167" si="7901">BCF1167*1.5*BCE1167</f>
        <v>0</v>
      </c>
      <c r="BCI1167" s="10"/>
      <c r="BCJ1167" s="219"/>
      <c r="BCK1167" s="167" t="s">
        <v>95</v>
      </c>
      <c r="BCL1167" s="500" t="s">
        <v>1626</v>
      </c>
      <c r="BCN1167" s="230">
        <f t="shared" ref="BCN1167" si="7902">IF(BCM1167="Kopman",1.7,1)</f>
        <v>1</v>
      </c>
      <c r="BCO1167" s="168">
        <f t="shared" ref="BCO1167:BCO1171" si="7903">VLOOKUP(BCL1167,$A$1213:$F$2274,6,FALSE)</f>
        <v>11</v>
      </c>
      <c r="BCP1167" s="167" t="s">
        <v>61</v>
      </c>
      <c r="BCQ1167" s="10">
        <f t="shared" ref="BCQ1167" si="7904">BCO1167*1.5*BCN1167</f>
        <v>16.5</v>
      </c>
      <c r="BCR1167" s="10"/>
      <c r="BCS1167" s="219"/>
      <c r="BCT1167" s="167" t="s">
        <v>95</v>
      </c>
      <c r="BCU1167" s="500" t="s">
        <v>1892</v>
      </c>
      <c r="BCW1167" s="230">
        <f t="shared" ref="BCW1167" si="7905">IF(BCV1167="Kopman",1.7,1)</f>
        <v>1</v>
      </c>
      <c r="BCX1167" s="168">
        <f t="shared" ref="BCX1167:BCX1171" si="7906">VLOOKUP(BCU1167,$A$1213:$F$2274,6,FALSE)</f>
        <v>0</v>
      </c>
      <c r="BCY1167" s="167" t="s">
        <v>61</v>
      </c>
      <c r="BCZ1167" s="10">
        <f t="shared" ref="BCZ1167" si="7907">BCX1167*1.5*BCW1167</f>
        <v>0</v>
      </c>
      <c r="BDA1167" s="10"/>
      <c r="BDB1167" s="219"/>
      <c r="BDC1167" s="167" t="s">
        <v>95</v>
      </c>
      <c r="BDD1167" s="500" t="s">
        <v>1267</v>
      </c>
      <c r="BDF1167" s="230">
        <f t="shared" ref="BDF1167" si="7908">IF(BDE1167="Kopman",1.7,1)</f>
        <v>1</v>
      </c>
      <c r="BDG1167" s="168">
        <f t="shared" ref="BDG1167:BDG1171" si="7909">VLOOKUP(BDD1167,$A$1213:$F$2274,6,FALSE)</f>
        <v>16</v>
      </c>
      <c r="BDH1167" s="167" t="s">
        <v>61</v>
      </c>
      <c r="BDI1167" s="10">
        <f t="shared" ref="BDI1167" si="7910">BDG1167*1.5*BDF1167</f>
        <v>24</v>
      </c>
      <c r="BDJ1167" s="10"/>
      <c r="BDK1167" s="219"/>
      <c r="BDL1167" s="167" t="s">
        <v>95</v>
      </c>
      <c r="BDM1167" s="328" t="s">
        <v>937</v>
      </c>
      <c r="BDO1167" s="230">
        <f t="shared" ref="BDO1167" si="7911">IF(BDN1167="Kopman",1.7,1)</f>
        <v>1</v>
      </c>
      <c r="BDP1167" s="168">
        <f t="shared" ref="BDP1167:BDP1171" si="7912">VLOOKUP(BDM1167,$A$1213:$F$2274,6,FALSE)</f>
        <v>7</v>
      </c>
      <c r="BDQ1167" s="167" t="s">
        <v>61</v>
      </c>
      <c r="BDR1167" s="10">
        <f t="shared" ref="BDR1167" si="7913">BDP1167*1.5*BDO1167</f>
        <v>10.5</v>
      </c>
      <c r="BDS1167" s="10"/>
      <c r="BDT1167" s="219"/>
      <c r="BDU1167" s="167" t="s">
        <v>95</v>
      </c>
      <c r="BDV1167" s="500" t="s">
        <v>1626</v>
      </c>
      <c r="BDW1167" s="14" t="s">
        <v>1588</v>
      </c>
      <c r="BDX1167" s="230">
        <f t="shared" ref="BDX1167" si="7914">IF(BDW1167="Kopman",1.7,1)</f>
        <v>1.7</v>
      </c>
      <c r="BDY1167" s="168">
        <f t="shared" ref="BDY1167:BDY1171" si="7915">VLOOKUP(BDV1167,$A$1213:$F$2274,6,FALSE)</f>
        <v>11</v>
      </c>
      <c r="BDZ1167" s="167" t="s">
        <v>61</v>
      </c>
      <c r="BEA1167" s="10">
        <f t="shared" ref="BEA1167" si="7916">BDY1167*1.5*BDX1167</f>
        <v>28.05</v>
      </c>
      <c r="BEB1167" s="10"/>
      <c r="BEC1167" s="219"/>
      <c r="BED1167" s="167" t="s">
        <v>95</v>
      </c>
      <c r="BEE1167" s="498" t="s">
        <v>2962</v>
      </c>
      <c r="BEG1167" s="230">
        <f t="shared" ref="BEG1167" si="7917">IF(BEF1167="Kopman",1.7,1)</f>
        <v>1</v>
      </c>
      <c r="BEH1167" s="168">
        <f t="shared" ref="BEH1167:BEH1171" si="7918">VLOOKUP(BEE1167,$A$1213:$F$2274,6,FALSE)</f>
        <v>28</v>
      </c>
      <c r="BEI1167" s="167" t="s">
        <v>61</v>
      </c>
      <c r="BEJ1167" s="10">
        <f t="shared" ref="BEJ1167" si="7919">BEH1167*1.5*BEG1167</f>
        <v>42</v>
      </c>
      <c r="BEK1167" s="10"/>
      <c r="BEL1167" s="219"/>
      <c r="BEM1167" s="167" t="s">
        <v>95</v>
      </c>
      <c r="BEN1167" s="498" t="s">
        <v>2299</v>
      </c>
      <c r="BEP1167" s="230">
        <f t="shared" ref="BEP1167" si="7920">IF(BEO1167="Kopman",1.7,1)</f>
        <v>1</v>
      </c>
      <c r="BEQ1167" s="168">
        <f t="shared" ref="BEQ1167:BEQ1171" si="7921">VLOOKUP(BEN1167,$A$1213:$F$2274,6,FALSE)</f>
        <v>16</v>
      </c>
      <c r="BER1167" s="167" t="s">
        <v>61</v>
      </c>
      <c r="BES1167" s="10">
        <f t="shared" ref="BES1167" si="7922">BEQ1167*1.5*BEP1167</f>
        <v>24</v>
      </c>
      <c r="BET1167" s="10"/>
      <c r="BEU1167" s="219"/>
      <c r="BEV1167" s="167" t="s">
        <v>95</v>
      </c>
      <c r="BEW1167" s="500" t="s">
        <v>1267</v>
      </c>
      <c r="BEY1167" s="230">
        <f t="shared" ref="BEY1167" si="7923">IF(BEX1167="Kopman",1.7,1)</f>
        <v>1</v>
      </c>
      <c r="BEZ1167" s="168">
        <f t="shared" ref="BEZ1167:BEZ1171" si="7924">VLOOKUP(BEW1167,$A$1213:$F$2274,6,FALSE)</f>
        <v>16</v>
      </c>
      <c r="BFA1167" s="167" t="s">
        <v>61</v>
      </c>
      <c r="BFB1167" s="10">
        <f t="shared" ref="BFB1167" si="7925">BEZ1167*1.5*BEY1167</f>
        <v>24</v>
      </c>
      <c r="BFC1167" s="10"/>
      <c r="BFD1167" s="219"/>
      <c r="BFE1167" s="167"/>
      <c r="BFF1167" s="327"/>
      <c r="BFH1167" s="230"/>
      <c r="BFI1167" s="168"/>
      <c r="BFJ1167" s="167"/>
      <c r="BFK1167" s="10"/>
      <c r="BFL1167" s="10"/>
      <c r="BFN1167" s="167"/>
      <c r="BFO1167" s="327"/>
      <c r="BFQ1167" s="230"/>
      <c r="BFR1167" s="168"/>
      <c r="BFS1167" s="167"/>
      <c r="BFT1167" s="10"/>
      <c r="BFU1167" s="10"/>
      <c r="BFW1167" s="167"/>
      <c r="BFX1167" s="328"/>
      <c r="BFZ1167" s="230"/>
      <c r="BGA1167" s="168"/>
      <c r="BGB1167" s="167"/>
      <c r="BGC1167" s="10"/>
      <c r="BGD1167" s="10"/>
      <c r="BGF1167" s="167"/>
      <c r="BGG1167" s="327"/>
      <c r="BGI1167" s="230"/>
      <c r="BGJ1167" s="168"/>
      <c r="BGK1167" s="167"/>
      <c r="BGL1167" s="10"/>
      <c r="BGM1167" s="10"/>
      <c r="BGO1167" s="167"/>
      <c r="BGP1167" s="328"/>
      <c r="BGR1167" s="230"/>
      <c r="BGS1167" s="168"/>
      <c r="BGT1167" s="167"/>
      <c r="BGU1167" s="10"/>
      <c r="BGV1167" s="10"/>
      <c r="BGX1167" s="167"/>
      <c r="BGY1167" s="327"/>
      <c r="BHA1167" s="230"/>
      <c r="BHB1167" s="168"/>
      <c r="BHC1167" s="167"/>
      <c r="BHD1167" s="10"/>
      <c r="BHE1167" s="10"/>
    </row>
    <row r="1168" spans="1:1565" s="14" customFormat="1" ht="15">
      <c r="A1168" s="167" t="s">
        <v>96</v>
      </c>
      <c r="B1168" s="325" t="s">
        <v>2962</v>
      </c>
      <c r="D1168" s="168"/>
      <c r="E1168" s="168">
        <f>VLOOKUP(B1168,$A$1213:$F$2274,6,FALSE)</f>
        <v>28</v>
      </c>
      <c r="F1168" s="167" t="s">
        <v>63</v>
      </c>
      <c r="G1168" s="10">
        <f>E1168*1.4</f>
        <v>39.199999999999996</v>
      </c>
      <c r="H1168" s="10"/>
      <c r="I1168" s="219"/>
      <c r="J1168" s="167" t="s">
        <v>96</v>
      </c>
      <c r="K1168" s="325" t="s">
        <v>1915</v>
      </c>
      <c r="M1168" s="168"/>
      <c r="N1168" s="168">
        <f>VLOOKUP(K1168,$A$1213:$F$2274,6,FALSE)</f>
        <v>15</v>
      </c>
      <c r="O1168" s="167" t="s">
        <v>63</v>
      </c>
      <c r="P1168" s="10">
        <f>N1168*1.4</f>
        <v>21</v>
      </c>
      <c r="Q1168" s="10"/>
      <c r="R1168" s="219"/>
      <c r="S1168" s="167" t="s">
        <v>96</v>
      </c>
      <c r="T1168" s="325" t="s">
        <v>2962</v>
      </c>
      <c r="V1168" s="168"/>
      <c r="W1168" s="168">
        <f t="shared" si="7429"/>
        <v>28</v>
      </c>
      <c r="X1168" s="167" t="s">
        <v>63</v>
      </c>
      <c r="Y1168" s="10">
        <f t="shared" ref="Y1168" si="7926">W1168*1.4</f>
        <v>39.199999999999996</v>
      </c>
      <c r="Z1168" s="10"/>
      <c r="AA1168" s="219"/>
      <c r="AB1168" s="167" t="s">
        <v>96</v>
      </c>
      <c r="AC1168" s="325" t="s">
        <v>1267</v>
      </c>
      <c r="AE1168" s="168"/>
      <c r="AF1168" s="168">
        <f t="shared" si="7432"/>
        <v>16</v>
      </c>
      <c r="AG1168" s="167" t="s">
        <v>63</v>
      </c>
      <c r="AH1168" s="10">
        <f t="shared" ref="AH1168" si="7927">AF1168*1.4</f>
        <v>22.4</v>
      </c>
      <c r="AI1168" s="10"/>
      <c r="AJ1168" s="219"/>
      <c r="AK1168" s="167" t="s">
        <v>96</v>
      </c>
      <c r="AL1168" s="498" t="s">
        <v>1626</v>
      </c>
      <c r="AN1168" s="168"/>
      <c r="AO1168" s="168">
        <f t="shared" si="7435"/>
        <v>11</v>
      </c>
      <c r="AP1168" s="167" t="s">
        <v>63</v>
      </c>
      <c r="AQ1168" s="10">
        <f t="shared" ref="AQ1168" si="7928">AO1168*1.4</f>
        <v>15.399999999999999</v>
      </c>
      <c r="AR1168" s="10"/>
      <c r="AS1168" s="219"/>
      <c r="AT1168" s="167" t="s">
        <v>96</v>
      </c>
      <c r="AU1168" s="325" t="s">
        <v>2299</v>
      </c>
      <c r="AW1168" s="168"/>
      <c r="AX1168" s="168">
        <f t="shared" si="7438"/>
        <v>16</v>
      </c>
      <c r="AY1168" s="167" t="s">
        <v>63</v>
      </c>
      <c r="AZ1168" s="10">
        <f t="shared" ref="AZ1168" si="7929">AX1168*1.4</f>
        <v>22.4</v>
      </c>
      <c r="BA1168" s="10"/>
      <c r="BB1168" s="219"/>
      <c r="BC1168" s="167" t="s">
        <v>96</v>
      </c>
      <c r="BD1168" s="325" t="s">
        <v>2962</v>
      </c>
      <c r="BF1168" s="168"/>
      <c r="BG1168" s="168">
        <f t="shared" si="7441"/>
        <v>28</v>
      </c>
      <c r="BH1168" s="167" t="s">
        <v>63</v>
      </c>
      <c r="BI1168" s="10">
        <f t="shared" ref="BI1168" si="7930">BG1168*1.4</f>
        <v>39.199999999999996</v>
      </c>
      <c r="BJ1168" s="10"/>
      <c r="BK1168" s="219"/>
      <c r="BL1168" s="167" t="s">
        <v>96</v>
      </c>
      <c r="BM1168" s="325" t="s">
        <v>483</v>
      </c>
      <c r="BO1168" s="168"/>
      <c r="BP1168" s="168">
        <f t="shared" si="7444"/>
        <v>0</v>
      </c>
      <c r="BQ1168" s="167" t="s">
        <v>63</v>
      </c>
      <c r="BR1168" s="10">
        <f t="shared" ref="BR1168" si="7931">BP1168*1.4</f>
        <v>0</v>
      </c>
      <c r="BS1168" s="10"/>
      <c r="BT1168" s="219"/>
      <c r="BU1168" s="167" t="s">
        <v>96</v>
      </c>
      <c r="BV1168" s="325" t="s">
        <v>1267</v>
      </c>
      <c r="BX1168" s="168"/>
      <c r="BY1168" s="168">
        <f t="shared" si="7447"/>
        <v>16</v>
      </c>
      <c r="BZ1168" s="167" t="s">
        <v>63</v>
      </c>
      <c r="CA1168" s="10">
        <f t="shared" ref="CA1168" si="7932">BY1168*1.4</f>
        <v>22.4</v>
      </c>
      <c r="CB1168" s="10"/>
      <c r="CC1168" s="219"/>
      <c r="CD1168" s="167" t="s">
        <v>96</v>
      </c>
      <c r="CE1168" s="325" t="s">
        <v>1626</v>
      </c>
      <c r="CG1168" s="168"/>
      <c r="CH1168" s="168">
        <f t="shared" si="7450"/>
        <v>11</v>
      </c>
      <c r="CI1168" s="167" t="s">
        <v>63</v>
      </c>
      <c r="CJ1168" s="10">
        <f t="shared" ref="CJ1168" si="7933">CH1168*1.4</f>
        <v>15.399999999999999</v>
      </c>
      <c r="CK1168" s="10"/>
      <c r="CL1168" s="219"/>
      <c r="CM1168" s="167" t="s">
        <v>96</v>
      </c>
      <c r="CN1168" s="325" t="s">
        <v>3539</v>
      </c>
      <c r="CP1168" s="168"/>
      <c r="CQ1168" s="168">
        <f t="shared" si="7453"/>
        <v>0</v>
      </c>
      <c r="CR1168" s="167" t="s">
        <v>63</v>
      </c>
      <c r="CS1168" s="10">
        <f t="shared" ref="CS1168" si="7934">CQ1168*1.4</f>
        <v>0</v>
      </c>
      <c r="CT1168" s="10"/>
      <c r="CU1168" s="219"/>
      <c r="CV1168" s="167" t="s">
        <v>96</v>
      </c>
      <c r="CW1168" s="325" t="s">
        <v>2962</v>
      </c>
      <c r="CY1168" s="168"/>
      <c r="CZ1168" s="168">
        <f t="shared" si="7456"/>
        <v>28</v>
      </c>
      <c r="DA1168" s="167" t="s">
        <v>63</v>
      </c>
      <c r="DB1168" s="10">
        <f t="shared" ref="DB1168" si="7935">CZ1168*1.4</f>
        <v>39.199999999999996</v>
      </c>
      <c r="DC1168" s="10"/>
      <c r="DD1168" s="219"/>
      <c r="DE1168" s="167" t="s">
        <v>96</v>
      </c>
      <c r="DF1168" s="325" t="s">
        <v>1267</v>
      </c>
      <c r="DH1168" s="168"/>
      <c r="DI1168" s="168">
        <f t="shared" si="7459"/>
        <v>16</v>
      </c>
      <c r="DJ1168" s="167" t="s">
        <v>63</v>
      </c>
      <c r="DK1168" s="10">
        <f t="shared" ref="DK1168" si="7936">DI1168*1.4</f>
        <v>22.4</v>
      </c>
      <c r="DL1168" s="10"/>
      <c r="DM1168" s="219"/>
      <c r="DN1168" s="167" t="s">
        <v>96</v>
      </c>
      <c r="DO1168" s="325" t="s">
        <v>2962</v>
      </c>
      <c r="DQ1168" s="168"/>
      <c r="DR1168" s="168">
        <f t="shared" si="7462"/>
        <v>28</v>
      </c>
      <c r="DS1168" s="167" t="s">
        <v>63</v>
      </c>
      <c r="DT1168" s="10">
        <f t="shared" ref="DT1168" si="7937">DR1168*1.4</f>
        <v>39.199999999999996</v>
      </c>
      <c r="DU1168" s="10"/>
      <c r="DV1168" s="219"/>
      <c r="DW1168" s="167" t="s">
        <v>96</v>
      </c>
      <c r="DX1168" s="325" t="s">
        <v>2962</v>
      </c>
      <c r="DZ1168" s="168"/>
      <c r="EA1168" s="168">
        <f t="shared" si="7465"/>
        <v>28</v>
      </c>
      <c r="EB1168" s="167" t="s">
        <v>63</v>
      </c>
      <c r="EC1168" s="10">
        <f t="shared" ref="EC1168" si="7938">EA1168*1.4</f>
        <v>39.199999999999996</v>
      </c>
      <c r="ED1168" s="10"/>
      <c r="EE1168" s="219"/>
      <c r="EF1168" s="167" t="s">
        <v>96</v>
      </c>
      <c r="EG1168" s="325" t="s">
        <v>1626</v>
      </c>
      <c r="EI1168" s="168"/>
      <c r="EJ1168" s="168">
        <f t="shared" si="7468"/>
        <v>11</v>
      </c>
      <c r="EK1168" s="167" t="s">
        <v>63</v>
      </c>
      <c r="EL1168" s="10">
        <f t="shared" ref="EL1168" si="7939">EJ1168*1.4</f>
        <v>15.399999999999999</v>
      </c>
      <c r="EM1168" s="10"/>
      <c r="EN1168" s="219"/>
      <c r="EO1168" s="167" t="s">
        <v>96</v>
      </c>
      <c r="EP1168" s="325" t="s">
        <v>2299</v>
      </c>
      <c r="ER1168" s="168"/>
      <c r="ES1168" s="168">
        <f t="shared" si="7471"/>
        <v>16</v>
      </c>
      <c r="ET1168" s="167" t="s">
        <v>63</v>
      </c>
      <c r="EU1168" s="10">
        <f t="shared" ref="EU1168" si="7940">ES1168*1.4</f>
        <v>22.4</v>
      </c>
      <c r="EV1168" s="10"/>
      <c r="EW1168" s="219"/>
      <c r="EX1168" s="167" t="s">
        <v>96</v>
      </c>
      <c r="EY1168" s="325" t="s">
        <v>1626</v>
      </c>
      <c r="FA1168" s="168"/>
      <c r="FB1168" s="168">
        <f t="shared" si="7474"/>
        <v>11</v>
      </c>
      <c r="FC1168" s="167" t="s">
        <v>63</v>
      </c>
      <c r="FD1168" s="10">
        <f t="shared" ref="FD1168" si="7941">FB1168*1.4</f>
        <v>15.399999999999999</v>
      </c>
      <c r="FE1168" s="10"/>
      <c r="FF1168" s="219"/>
      <c r="FG1168" s="167" t="s">
        <v>96</v>
      </c>
      <c r="FH1168" s="325" t="s">
        <v>2962</v>
      </c>
      <c r="FJ1168" s="168"/>
      <c r="FK1168" s="168">
        <f t="shared" si="7477"/>
        <v>28</v>
      </c>
      <c r="FL1168" s="167" t="s">
        <v>63</v>
      </c>
      <c r="FM1168" s="10">
        <f t="shared" ref="FM1168" si="7942">FK1168*1.4</f>
        <v>39.199999999999996</v>
      </c>
      <c r="FN1168" s="10"/>
      <c r="FO1168" s="219"/>
      <c r="FP1168" s="167" t="s">
        <v>96</v>
      </c>
      <c r="FQ1168" s="325" t="s">
        <v>1267</v>
      </c>
      <c r="FS1168" s="168"/>
      <c r="FT1168" s="168">
        <f t="shared" si="7480"/>
        <v>16</v>
      </c>
      <c r="FU1168" s="167" t="s">
        <v>63</v>
      </c>
      <c r="FV1168" s="10">
        <f t="shared" ref="FV1168" si="7943">FT1168*1.4</f>
        <v>22.4</v>
      </c>
      <c r="FW1168" s="10"/>
      <c r="FX1168" s="219"/>
      <c r="FY1168" s="167" t="s">
        <v>96</v>
      </c>
      <c r="FZ1168" s="325" t="s">
        <v>2380</v>
      </c>
      <c r="GB1168" s="168"/>
      <c r="GC1168" s="168">
        <f t="shared" si="7483"/>
        <v>5</v>
      </c>
      <c r="GD1168" s="167" t="s">
        <v>63</v>
      </c>
      <c r="GE1168" s="10">
        <f t="shared" ref="GE1168" si="7944">GC1168*1.4</f>
        <v>7</v>
      </c>
      <c r="GF1168" s="10"/>
      <c r="GG1168" s="219"/>
      <c r="GH1168" s="167" t="s">
        <v>96</v>
      </c>
      <c r="GI1168" s="325" t="s">
        <v>2962</v>
      </c>
      <c r="GK1168" s="168"/>
      <c r="GL1168" s="168">
        <f t="shared" si="7486"/>
        <v>28</v>
      </c>
      <c r="GM1168" s="167" t="s">
        <v>63</v>
      </c>
      <c r="GN1168" s="10">
        <f t="shared" ref="GN1168" si="7945">GL1168*1.4</f>
        <v>39.199999999999996</v>
      </c>
      <c r="GO1168" s="10"/>
      <c r="GP1168" s="219"/>
      <c r="GQ1168" s="167" t="s">
        <v>96</v>
      </c>
      <c r="GR1168" s="325" t="s">
        <v>2962</v>
      </c>
      <c r="GT1168" s="168"/>
      <c r="GU1168" s="168">
        <f t="shared" si="7489"/>
        <v>28</v>
      </c>
      <c r="GV1168" s="167" t="s">
        <v>63</v>
      </c>
      <c r="GW1168" s="10">
        <f t="shared" ref="GW1168" si="7946">GU1168*1.4</f>
        <v>39.199999999999996</v>
      </c>
      <c r="GX1168" s="10"/>
      <c r="GY1168" s="219"/>
      <c r="GZ1168" s="167" t="s">
        <v>96</v>
      </c>
      <c r="HA1168" s="325" t="s">
        <v>2356</v>
      </c>
      <c r="HC1168" s="168"/>
      <c r="HD1168" s="168">
        <f t="shared" si="7492"/>
        <v>23</v>
      </c>
      <c r="HE1168" s="167" t="s">
        <v>63</v>
      </c>
      <c r="HF1168" s="10">
        <f t="shared" ref="HF1168" si="7947">HD1168*1.4</f>
        <v>32.199999999999996</v>
      </c>
      <c r="HG1168" s="10"/>
      <c r="HH1168" s="219"/>
      <c r="HI1168" s="167" t="s">
        <v>96</v>
      </c>
      <c r="HJ1168" s="325" t="s">
        <v>1944</v>
      </c>
      <c r="HL1168" s="168"/>
      <c r="HM1168" s="168">
        <f t="shared" si="7495"/>
        <v>3</v>
      </c>
      <c r="HN1168" s="167" t="s">
        <v>63</v>
      </c>
      <c r="HO1168" s="10">
        <f t="shared" ref="HO1168" si="7948">HM1168*1.4</f>
        <v>4.1999999999999993</v>
      </c>
      <c r="HP1168" s="10"/>
      <c r="HQ1168" s="219"/>
      <c r="HR1168" s="167" t="s">
        <v>96</v>
      </c>
      <c r="HS1168" s="325" t="s">
        <v>2427</v>
      </c>
      <c r="HU1168" s="168"/>
      <c r="HV1168" s="168">
        <f t="shared" si="7498"/>
        <v>7</v>
      </c>
      <c r="HW1168" s="167" t="s">
        <v>63</v>
      </c>
      <c r="HX1168" s="10">
        <f t="shared" ref="HX1168" si="7949">HV1168*1.4</f>
        <v>9.7999999999999989</v>
      </c>
      <c r="HY1168" s="10"/>
      <c r="HZ1168" s="219"/>
      <c r="IA1168" s="167" t="s">
        <v>96</v>
      </c>
      <c r="IB1168" s="325" t="s">
        <v>2380</v>
      </c>
      <c r="ID1168" s="168"/>
      <c r="IE1168" s="168">
        <f t="shared" si="7501"/>
        <v>5</v>
      </c>
      <c r="IF1168" s="167" t="s">
        <v>63</v>
      </c>
      <c r="IG1168" s="10">
        <f t="shared" ref="IG1168" si="7950">IE1168*1.4</f>
        <v>7</v>
      </c>
      <c r="IH1168" s="10"/>
      <c r="II1168" s="219"/>
      <c r="IJ1168" s="167" t="s">
        <v>96</v>
      </c>
      <c r="IK1168" s="325" t="s">
        <v>3354</v>
      </c>
      <c r="IM1168" s="168"/>
      <c r="IN1168" s="168">
        <f t="shared" si="7504"/>
        <v>15</v>
      </c>
      <c r="IO1168" s="167" t="s">
        <v>63</v>
      </c>
      <c r="IP1168" s="10">
        <f t="shared" ref="IP1168" si="7951">IN1168*1.4</f>
        <v>21</v>
      </c>
      <c r="IQ1168" s="10"/>
      <c r="IR1168" s="219"/>
      <c r="IS1168" s="167" t="s">
        <v>96</v>
      </c>
      <c r="IT1168" s="325" t="s">
        <v>3539</v>
      </c>
      <c r="IV1168" s="168"/>
      <c r="IW1168" s="168">
        <f t="shared" si="7507"/>
        <v>0</v>
      </c>
      <c r="IX1168" s="167" t="s">
        <v>63</v>
      </c>
      <c r="IY1168" s="10">
        <f t="shared" ref="IY1168" si="7952">IW1168*1.4</f>
        <v>0</v>
      </c>
      <c r="IZ1168" s="10"/>
      <c r="JA1168" s="219"/>
      <c r="JB1168" s="167" t="s">
        <v>96</v>
      </c>
      <c r="JC1168" s="500" t="s">
        <v>1267</v>
      </c>
      <c r="JE1168" s="168"/>
      <c r="JF1168" s="168">
        <f t="shared" si="7510"/>
        <v>16</v>
      </c>
      <c r="JG1168" s="167" t="s">
        <v>63</v>
      </c>
      <c r="JH1168" s="10">
        <f t="shared" ref="JH1168" si="7953">JF1168*1.4</f>
        <v>22.4</v>
      </c>
      <c r="JI1168" s="10"/>
      <c r="JJ1168" s="219"/>
      <c r="JK1168" s="167" t="s">
        <v>96</v>
      </c>
      <c r="JL1168" s="500" t="s">
        <v>2962</v>
      </c>
      <c r="JN1168" s="168"/>
      <c r="JO1168" s="168">
        <f t="shared" si="7513"/>
        <v>28</v>
      </c>
      <c r="JP1168" s="167" t="s">
        <v>63</v>
      </c>
      <c r="JQ1168" s="10">
        <f t="shared" ref="JQ1168" si="7954">JO1168*1.4</f>
        <v>39.199999999999996</v>
      </c>
      <c r="JR1168" s="10"/>
      <c r="JS1168" s="219"/>
      <c r="JT1168" s="167" t="s">
        <v>96</v>
      </c>
      <c r="JU1168" s="500" t="s">
        <v>1267</v>
      </c>
      <c r="JW1168" s="168"/>
      <c r="JX1168" s="168">
        <f t="shared" si="7516"/>
        <v>16</v>
      </c>
      <c r="JY1168" s="167" t="s">
        <v>63</v>
      </c>
      <c r="JZ1168" s="10">
        <f t="shared" ref="JZ1168" si="7955">JX1168*1.4</f>
        <v>22.4</v>
      </c>
      <c r="KA1168" s="10"/>
      <c r="KB1168" s="219"/>
      <c r="KC1168" s="167" t="s">
        <v>96</v>
      </c>
      <c r="KD1168" s="500" t="s">
        <v>1711</v>
      </c>
      <c r="KF1168" s="168"/>
      <c r="KG1168" s="168">
        <f t="shared" si="7519"/>
        <v>4</v>
      </c>
      <c r="KH1168" s="167" t="s">
        <v>63</v>
      </c>
      <c r="KI1168" s="10">
        <f t="shared" ref="KI1168" si="7956">KG1168*1.4</f>
        <v>5.6</v>
      </c>
      <c r="KJ1168" s="10"/>
      <c r="KK1168" s="219"/>
      <c r="KL1168" s="167" t="s">
        <v>96</v>
      </c>
      <c r="KM1168" s="500" t="s">
        <v>921</v>
      </c>
      <c r="KO1168" s="168"/>
      <c r="KP1168" s="168">
        <f t="shared" si="7522"/>
        <v>6</v>
      </c>
      <c r="KQ1168" s="167" t="s">
        <v>63</v>
      </c>
      <c r="KR1168" s="10">
        <f t="shared" ref="KR1168" si="7957">KP1168*1.4</f>
        <v>8.3999999999999986</v>
      </c>
      <c r="KS1168" s="10"/>
      <c r="KT1168" s="219"/>
      <c r="KU1168" s="167" t="s">
        <v>96</v>
      </c>
      <c r="KV1168" s="328" t="s">
        <v>512</v>
      </c>
      <c r="KX1168" s="168"/>
      <c r="KY1168" s="168">
        <f t="shared" si="7525"/>
        <v>22</v>
      </c>
      <c r="KZ1168" s="167" t="s">
        <v>63</v>
      </c>
      <c r="LA1168" s="10">
        <f t="shared" ref="LA1168" si="7958">KY1168*1.4</f>
        <v>30.799999999999997</v>
      </c>
      <c r="LB1168" s="10"/>
      <c r="LC1168" s="219"/>
      <c r="LD1168" s="167" t="s">
        <v>96</v>
      </c>
      <c r="LE1168" s="500" t="s">
        <v>2836</v>
      </c>
      <c r="LG1168" s="168"/>
      <c r="LH1168" s="168">
        <f t="shared" si="7528"/>
        <v>0</v>
      </c>
      <c r="LI1168" s="167" t="s">
        <v>63</v>
      </c>
      <c r="LJ1168" s="10">
        <f t="shared" ref="LJ1168" si="7959">LH1168*1.4</f>
        <v>0</v>
      </c>
      <c r="LK1168" s="10"/>
      <c r="LL1168" s="219"/>
      <c r="LM1168" s="167" t="s">
        <v>96</v>
      </c>
      <c r="LN1168" s="500" t="s">
        <v>696</v>
      </c>
      <c r="LP1168" s="168"/>
      <c r="LQ1168" s="168">
        <f t="shared" si="7531"/>
        <v>9</v>
      </c>
      <c r="LR1168" s="167" t="s">
        <v>63</v>
      </c>
      <c r="LS1168" s="10">
        <f t="shared" ref="LS1168" si="7960">LQ1168*1.4</f>
        <v>12.6</v>
      </c>
      <c r="LT1168" s="10"/>
      <c r="LU1168" s="219"/>
      <c r="LV1168" s="167" t="s">
        <v>96</v>
      </c>
      <c r="LW1168" s="500" t="s">
        <v>925</v>
      </c>
      <c r="LY1168" s="168"/>
      <c r="LZ1168" s="168">
        <f t="shared" si="7534"/>
        <v>43</v>
      </c>
      <c r="MA1168" s="167" t="s">
        <v>63</v>
      </c>
      <c r="MB1168" s="10">
        <f t="shared" ref="MB1168" si="7961">LZ1168*1.4</f>
        <v>60.199999999999996</v>
      </c>
      <c r="MC1168" s="10"/>
      <c r="MD1168" s="219"/>
      <c r="ME1168" s="167" t="s">
        <v>96</v>
      </c>
      <c r="MF1168" s="500" t="s">
        <v>1711</v>
      </c>
      <c r="MH1168" s="168"/>
      <c r="MI1168" s="168">
        <f t="shared" si="7537"/>
        <v>4</v>
      </c>
      <c r="MJ1168" s="167" t="s">
        <v>63</v>
      </c>
      <c r="MK1168" s="10">
        <f t="shared" ref="MK1168" si="7962">MI1168*1.4</f>
        <v>5.6</v>
      </c>
      <c r="ML1168" s="10"/>
      <c r="MM1168" s="219"/>
      <c r="MN1168" s="167" t="s">
        <v>96</v>
      </c>
      <c r="MO1168" s="328" t="s">
        <v>1710</v>
      </c>
      <c r="MQ1168" s="168"/>
      <c r="MR1168" s="168">
        <f t="shared" si="7540"/>
        <v>18</v>
      </c>
      <c r="MS1168" s="167" t="s">
        <v>63</v>
      </c>
      <c r="MT1168" s="10">
        <f t="shared" ref="MT1168" si="7963">MR1168*1.4</f>
        <v>25.2</v>
      </c>
      <c r="MU1168" s="10"/>
      <c r="MV1168" s="219"/>
      <c r="MW1168" s="167" t="s">
        <v>96</v>
      </c>
      <c r="MX1168" s="500" t="s">
        <v>2962</v>
      </c>
      <c r="MZ1168" s="168"/>
      <c r="NA1168" s="168">
        <f t="shared" si="7543"/>
        <v>28</v>
      </c>
      <c r="NB1168" s="167" t="s">
        <v>63</v>
      </c>
      <c r="NC1168" s="10">
        <f t="shared" ref="NC1168" si="7964">NA1168*1.4</f>
        <v>39.199999999999996</v>
      </c>
      <c r="ND1168" s="10"/>
      <c r="NE1168" s="219"/>
      <c r="NF1168" s="167" t="s">
        <v>96</v>
      </c>
      <c r="NG1168" s="500" t="s">
        <v>2380</v>
      </c>
      <c r="NI1168" s="168"/>
      <c r="NJ1168" s="168">
        <f t="shared" si="7546"/>
        <v>5</v>
      </c>
      <c r="NK1168" s="167" t="s">
        <v>63</v>
      </c>
      <c r="NL1168" s="10">
        <f t="shared" ref="NL1168" si="7965">NJ1168*1.4</f>
        <v>7</v>
      </c>
      <c r="NM1168" s="10"/>
      <c r="NN1168" s="219"/>
      <c r="NO1168" s="167" t="s">
        <v>96</v>
      </c>
      <c r="NP1168" s="500" t="s">
        <v>487</v>
      </c>
      <c r="NR1168" s="168"/>
      <c r="NS1168" s="168">
        <f t="shared" si="7549"/>
        <v>1</v>
      </c>
      <c r="NT1168" s="167" t="s">
        <v>63</v>
      </c>
      <c r="NU1168" s="10">
        <f t="shared" ref="NU1168" si="7966">NS1168*1.4</f>
        <v>1.4</v>
      </c>
      <c r="NV1168" s="10"/>
      <c r="NW1168" s="219"/>
      <c r="NX1168" s="167" t="s">
        <v>96</v>
      </c>
      <c r="NY1168" s="500" t="s">
        <v>696</v>
      </c>
      <c r="OA1168" s="168"/>
      <c r="OB1168" s="168">
        <f t="shared" si="7552"/>
        <v>9</v>
      </c>
      <c r="OC1168" s="167" t="s">
        <v>63</v>
      </c>
      <c r="OD1168" s="10">
        <f t="shared" ref="OD1168" si="7967">OB1168*1.4</f>
        <v>12.6</v>
      </c>
      <c r="OE1168" s="10"/>
      <c r="OF1168" s="219"/>
      <c r="OG1168" s="167" t="s">
        <v>96</v>
      </c>
      <c r="OH1168" s="500" t="s">
        <v>2299</v>
      </c>
      <c r="OJ1168" s="168"/>
      <c r="OK1168" s="168">
        <f t="shared" si="7555"/>
        <v>16</v>
      </c>
      <c r="OL1168" s="167" t="s">
        <v>63</v>
      </c>
      <c r="OM1168" s="10">
        <f t="shared" ref="OM1168" si="7968">OK1168*1.4</f>
        <v>22.4</v>
      </c>
      <c r="ON1168" s="10"/>
      <c r="OO1168" s="219"/>
      <c r="OP1168" s="167" t="s">
        <v>96</v>
      </c>
      <c r="OQ1168" s="500" t="s">
        <v>1626</v>
      </c>
      <c r="OS1168" s="168"/>
      <c r="OT1168" s="168">
        <f t="shared" si="7558"/>
        <v>11</v>
      </c>
      <c r="OU1168" s="167" t="s">
        <v>63</v>
      </c>
      <c r="OV1168" s="10">
        <f t="shared" ref="OV1168" si="7969">OT1168*1.4</f>
        <v>15.399999999999999</v>
      </c>
      <c r="OW1168" s="10"/>
      <c r="OX1168" s="219"/>
      <c r="OY1168" s="167" t="s">
        <v>96</v>
      </c>
      <c r="OZ1168" s="500" t="s">
        <v>1626</v>
      </c>
      <c r="PB1168" s="168"/>
      <c r="PC1168" s="168">
        <f t="shared" si="7561"/>
        <v>11</v>
      </c>
      <c r="PD1168" s="167" t="s">
        <v>63</v>
      </c>
      <c r="PE1168" s="10">
        <f t="shared" ref="PE1168" si="7970">PC1168*1.4</f>
        <v>15.399999999999999</v>
      </c>
      <c r="PF1168" s="10"/>
      <c r="PG1168" s="219"/>
      <c r="PH1168" s="167" t="s">
        <v>96</v>
      </c>
      <c r="PI1168" s="500" t="s">
        <v>582</v>
      </c>
      <c r="PK1168" s="168"/>
      <c r="PL1168" s="168">
        <f t="shared" si="7564"/>
        <v>45</v>
      </c>
      <c r="PM1168" s="167" t="s">
        <v>63</v>
      </c>
      <c r="PN1168" s="10">
        <f t="shared" ref="PN1168" si="7971">PL1168*1.4</f>
        <v>62.999999999999993</v>
      </c>
      <c r="PO1168" s="10"/>
      <c r="PP1168" s="219"/>
      <c r="PQ1168" s="167" t="s">
        <v>96</v>
      </c>
      <c r="PR1168" s="500" t="s">
        <v>1711</v>
      </c>
      <c r="PT1168" s="168"/>
      <c r="PU1168" s="168">
        <f t="shared" si="7567"/>
        <v>4</v>
      </c>
      <c r="PV1168" s="167" t="s">
        <v>63</v>
      </c>
      <c r="PW1168" s="10">
        <f t="shared" ref="PW1168" si="7972">PU1168*1.4</f>
        <v>5.6</v>
      </c>
      <c r="PX1168" s="10"/>
      <c r="PY1168" s="219"/>
      <c r="PZ1168" s="167" t="s">
        <v>96</v>
      </c>
      <c r="QA1168" s="500" t="s">
        <v>1711</v>
      </c>
      <c r="QC1168" s="168"/>
      <c r="QD1168" s="168">
        <f t="shared" si="7570"/>
        <v>4</v>
      </c>
      <c r="QE1168" s="167" t="s">
        <v>63</v>
      </c>
      <c r="QF1168" s="10">
        <f t="shared" ref="QF1168" si="7973">QD1168*1.4</f>
        <v>5.6</v>
      </c>
      <c r="QG1168" s="10"/>
      <c r="QH1168" s="219"/>
      <c r="QI1168" s="167" t="s">
        <v>96</v>
      </c>
      <c r="QJ1168" s="500" t="s">
        <v>1626</v>
      </c>
      <c r="QL1168" s="168"/>
      <c r="QM1168" s="168">
        <f t="shared" si="7573"/>
        <v>11</v>
      </c>
      <c r="QN1168" s="167" t="s">
        <v>63</v>
      </c>
      <c r="QO1168" s="10">
        <f t="shared" ref="QO1168" si="7974">QM1168*1.4</f>
        <v>15.399999999999999</v>
      </c>
      <c r="QP1168" s="10"/>
      <c r="QQ1168" s="219"/>
      <c r="QR1168" s="167" t="s">
        <v>96</v>
      </c>
      <c r="QS1168" s="500" t="s">
        <v>2011</v>
      </c>
      <c r="QU1168" s="168"/>
      <c r="QV1168" s="168">
        <f t="shared" si="7576"/>
        <v>0</v>
      </c>
      <c r="QW1168" s="167" t="s">
        <v>63</v>
      </c>
      <c r="QX1168" s="10">
        <f t="shared" ref="QX1168" si="7975">QV1168*1.4</f>
        <v>0</v>
      </c>
      <c r="QY1168" s="10"/>
      <c r="QZ1168" s="219"/>
      <c r="RA1168" s="167" t="s">
        <v>96</v>
      </c>
      <c r="RB1168" s="500" t="s">
        <v>2962</v>
      </c>
      <c r="RD1168" s="168"/>
      <c r="RE1168" s="168">
        <f t="shared" si="7579"/>
        <v>28</v>
      </c>
      <c r="RF1168" s="167" t="s">
        <v>63</v>
      </c>
      <c r="RG1168" s="10">
        <f t="shared" ref="RG1168" si="7976">RE1168*1.4</f>
        <v>39.199999999999996</v>
      </c>
      <c r="RH1168" s="10"/>
      <c r="RI1168" s="219"/>
      <c r="RJ1168" s="167" t="s">
        <v>96</v>
      </c>
      <c r="RK1168" s="500" t="s">
        <v>483</v>
      </c>
      <c r="RM1168" s="168"/>
      <c r="RN1168" s="168">
        <f t="shared" si="7582"/>
        <v>0</v>
      </c>
      <c r="RO1168" s="167" t="s">
        <v>63</v>
      </c>
      <c r="RP1168" s="10">
        <f t="shared" ref="RP1168" si="7977">RN1168*1.4</f>
        <v>0</v>
      </c>
      <c r="RQ1168" s="10"/>
      <c r="RR1168" s="219"/>
      <c r="RS1168" s="167" t="s">
        <v>96</v>
      </c>
      <c r="RT1168" s="500" t="s">
        <v>1626</v>
      </c>
      <c r="RV1168" s="168"/>
      <c r="RW1168" s="168">
        <f t="shared" si="7585"/>
        <v>11</v>
      </c>
      <c r="RX1168" s="167" t="s">
        <v>63</v>
      </c>
      <c r="RY1168" s="10">
        <f t="shared" ref="RY1168" si="7978">RW1168*1.4</f>
        <v>15.399999999999999</v>
      </c>
      <c r="RZ1168" s="10"/>
      <c r="SA1168" s="219"/>
      <c r="SB1168" s="167" t="s">
        <v>96</v>
      </c>
      <c r="SC1168" s="500" t="s">
        <v>1636</v>
      </c>
      <c r="SE1168" s="168"/>
      <c r="SF1168" s="168">
        <f t="shared" si="7588"/>
        <v>4</v>
      </c>
      <c r="SG1168" s="167" t="s">
        <v>63</v>
      </c>
      <c r="SH1168" s="10">
        <f t="shared" ref="SH1168" si="7979">SF1168*1.4</f>
        <v>5.6</v>
      </c>
      <c r="SI1168" s="10"/>
      <c r="SJ1168" s="219"/>
      <c r="SK1168" s="167" t="s">
        <v>96</v>
      </c>
      <c r="SL1168" s="500" t="s">
        <v>2299</v>
      </c>
      <c r="SN1168" s="168"/>
      <c r="SO1168" s="168">
        <f t="shared" si="7591"/>
        <v>16</v>
      </c>
      <c r="SP1168" s="167" t="s">
        <v>63</v>
      </c>
      <c r="SQ1168" s="10">
        <f t="shared" ref="SQ1168" si="7980">SO1168*1.4</f>
        <v>22.4</v>
      </c>
      <c r="SR1168" s="10"/>
      <c r="SS1168" s="219"/>
      <c r="ST1168" s="167" t="s">
        <v>96</v>
      </c>
      <c r="SU1168" s="500" t="s">
        <v>1710</v>
      </c>
      <c r="SW1168" s="168"/>
      <c r="SX1168" s="168">
        <f t="shared" si="7594"/>
        <v>18</v>
      </c>
      <c r="SY1168" s="167" t="s">
        <v>63</v>
      </c>
      <c r="SZ1168" s="10">
        <f t="shared" ref="SZ1168" si="7981">SX1168*1.4</f>
        <v>25.2</v>
      </c>
      <c r="TA1168" s="10"/>
      <c r="TB1168" s="219"/>
      <c r="TC1168" s="167" t="s">
        <v>96</v>
      </c>
      <c r="TD1168" s="500" t="s">
        <v>1626</v>
      </c>
      <c r="TF1168" s="168"/>
      <c r="TG1168" s="168">
        <f t="shared" si="7597"/>
        <v>11</v>
      </c>
      <c r="TH1168" s="167" t="s">
        <v>63</v>
      </c>
      <c r="TI1168" s="10">
        <f t="shared" ref="TI1168" si="7982">TG1168*1.4</f>
        <v>15.399999999999999</v>
      </c>
      <c r="TJ1168" s="10"/>
      <c r="TK1168" s="219"/>
      <c r="TL1168" s="167" t="s">
        <v>96</v>
      </c>
      <c r="TM1168" s="328" t="s">
        <v>1872</v>
      </c>
      <c r="TO1168" s="168"/>
      <c r="TP1168" s="168">
        <f t="shared" si="7600"/>
        <v>3</v>
      </c>
      <c r="TQ1168" s="167" t="s">
        <v>63</v>
      </c>
      <c r="TR1168" s="10">
        <f t="shared" ref="TR1168" si="7983">TP1168*1.4</f>
        <v>4.1999999999999993</v>
      </c>
      <c r="TS1168" s="10"/>
      <c r="TT1168" s="219"/>
      <c r="TU1168" s="167" t="s">
        <v>96</v>
      </c>
      <c r="TV1168" s="500" t="s">
        <v>1944</v>
      </c>
      <c r="TX1168" s="168"/>
      <c r="TY1168" s="168">
        <f t="shared" si="7603"/>
        <v>3</v>
      </c>
      <c r="TZ1168" s="167" t="s">
        <v>63</v>
      </c>
      <c r="UA1168" s="10">
        <f t="shared" ref="UA1168" si="7984">TY1168*1.4</f>
        <v>4.1999999999999993</v>
      </c>
      <c r="UB1168" s="10"/>
      <c r="UC1168" s="219"/>
      <c r="UD1168" s="167" t="s">
        <v>96</v>
      </c>
      <c r="UE1168" s="328" t="s">
        <v>2380</v>
      </c>
      <c r="UG1168" s="168"/>
      <c r="UH1168" s="168">
        <f t="shared" si="7606"/>
        <v>5</v>
      </c>
      <c r="UI1168" s="167" t="s">
        <v>63</v>
      </c>
      <c r="UJ1168" s="10">
        <f t="shared" ref="UJ1168" si="7985">UH1168*1.4</f>
        <v>7</v>
      </c>
      <c r="UK1168" s="10"/>
      <c r="UL1168" s="219"/>
      <c r="UM1168" s="167" t="s">
        <v>96</v>
      </c>
      <c r="UN1168" s="500" t="s">
        <v>483</v>
      </c>
      <c r="UP1168" s="168"/>
      <c r="UQ1168" s="168">
        <f t="shared" si="7609"/>
        <v>0</v>
      </c>
      <c r="UR1168" s="167" t="s">
        <v>63</v>
      </c>
      <c r="US1168" s="10">
        <f t="shared" ref="US1168" si="7986">UQ1168*1.4</f>
        <v>0</v>
      </c>
      <c r="UT1168" s="10"/>
      <c r="UU1168" s="219"/>
      <c r="UV1168" s="167" t="s">
        <v>96</v>
      </c>
      <c r="UW1168" s="500" t="s">
        <v>1872</v>
      </c>
      <c r="UY1168" s="168"/>
      <c r="UZ1168" s="168">
        <f t="shared" si="7612"/>
        <v>3</v>
      </c>
      <c r="VA1168" s="167" t="s">
        <v>63</v>
      </c>
      <c r="VB1168" s="10">
        <f t="shared" ref="VB1168" si="7987">UZ1168*1.4</f>
        <v>4.1999999999999993</v>
      </c>
      <c r="VC1168" s="10"/>
      <c r="VD1168" s="219"/>
      <c r="VE1168" s="167" t="s">
        <v>96</v>
      </c>
      <c r="VF1168" s="500" t="s">
        <v>1267</v>
      </c>
      <c r="VH1168" s="168"/>
      <c r="VI1168" s="168">
        <f t="shared" si="7615"/>
        <v>16</v>
      </c>
      <c r="VJ1168" s="167" t="s">
        <v>63</v>
      </c>
      <c r="VK1168" s="10">
        <f t="shared" ref="VK1168" si="7988">VI1168*1.4</f>
        <v>22.4</v>
      </c>
      <c r="VL1168" s="10"/>
      <c r="VM1168" s="219"/>
      <c r="VN1168" s="167" t="s">
        <v>96</v>
      </c>
      <c r="VO1168" s="500" t="s">
        <v>1626</v>
      </c>
      <c r="VQ1168" s="168"/>
      <c r="VR1168" s="168">
        <f t="shared" si="7618"/>
        <v>11</v>
      </c>
      <c r="VS1168" s="167" t="s">
        <v>63</v>
      </c>
      <c r="VT1168" s="10">
        <f t="shared" ref="VT1168" si="7989">VR1168*1.4</f>
        <v>15.399999999999999</v>
      </c>
      <c r="VU1168" s="10"/>
      <c r="VV1168" s="219"/>
      <c r="VW1168" s="167" t="s">
        <v>96</v>
      </c>
      <c r="VX1168" s="500" t="s">
        <v>1267</v>
      </c>
      <c r="VZ1168" s="168"/>
      <c r="WA1168" s="168">
        <f t="shared" si="7621"/>
        <v>16</v>
      </c>
      <c r="WB1168" s="167" t="s">
        <v>63</v>
      </c>
      <c r="WC1168" s="10">
        <f t="shared" ref="WC1168" si="7990">WA1168*1.4</f>
        <v>22.4</v>
      </c>
      <c r="WD1168" s="10"/>
      <c r="WE1168" s="219"/>
      <c r="WF1168" s="167" t="s">
        <v>96</v>
      </c>
      <c r="WG1168" s="500" t="s">
        <v>1626</v>
      </c>
      <c r="WI1168" s="168"/>
      <c r="WJ1168" s="168">
        <f t="shared" si="7624"/>
        <v>11</v>
      </c>
      <c r="WK1168" s="167" t="s">
        <v>63</v>
      </c>
      <c r="WL1168" s="10">
        <f t="shared" ref="WL1168" si="7991">WJ1168*1.4</f>
        <v>15.399999999999999</v>
      </c>
      <c r="WM1168" s="10"/>
      <c r="WN1168" s="219"/>
      <c r="WO1168" s="167" t="s">
        <v>96</v>
      </c>
      <c r="WP1168" s="500" t="s">
        <v>1915</v>
      </c>
      <c r="WR1168" s="168"/>
      <c r="WS1168" s="168">
        <f t="shared" si="7627"/>
        <v>15</v>
      </c>
      <c r="WT1168" s="167" t="s">
        <v>63</v>
      </c>
      <c r="WU1168" s="10">
        <f t="shared" ref="WU1168" si="7992">WS1168*1.4</f>
        <v>21</v>
      </c>
      <c r="WV1168" s="10"/>
      <c r="WW1168" s="219"/>
      <c r="WX1168" s="167" t="s">
        <v>96</v>
      </c>
      <c r="WY1168" s="499" t="s">
        <v>1267</v>
      </c>
      <c r="XA1168" s="168"/>
      <c r="XB1168" s="168">
        <f t="shared" si="7630"/>
        <v>16</v>
      </c>
      <c r="XC1168" s="167" t="s">
        <v>63</v>
      </c>
      <c r="XD1168" s="10">
        <f t="shared" ref="XD1168" si="7993">XB1168*1.4</f>
        <v>22.4</v>
      </c>
      <c r="XE1168" s="10"/>
      <c r="XF1168" s="219"/>
      <c r="XG1168" s="167" t="s">
        <v>96</v>
      </c>
      <c r="XH1168" s="500" t="s">
        <v>2962</v>
      </c>
      <c r="XJ1168" s="168"/>
      <c r="XK1168" s="168">
        <f t="shared" si="7633"/>
        <v>28</v>
      </c>
      <c r="XL1168" s="167" t="s">
        <v>63</v>
      </c>
      <c r="XM1168" s="10">
        <f t="shared" ref="XM1168" si="7994">XK1168*1.4</f>
        <v>39.199999999999996</v>
      </c>
      <c r="XN1168" s="10"/>
      <c r="XO1168" s="219"/>
      <c r="XP1168" s="167" t="s">
        <v>96</v>
      </c>
      <c r="XQ1168" s="500" t="s">
        <v>483</v>
      </c>
      <c r="XS1168" s="168"/>
      <c r="XT1168" s="168">
        <f t="shared" si="7636"/>
        <v>0</v>
      </c>
      <c r="XU1168" s="167" t="s">
        <v>63</v>
      </c>
      <c r="XV1168" s="10">
        <f t="shared" ref="XV1168" si="7995">XT1168*1.4</f>
        <v>0</v>
      </c>
      <c r="XW1168" s="10"/>
      <c r="XX1168" s="219"/>
      <c r="XY1168" s="167" t="s">
        <v>96</v>
      </c>
      <c r="XZ1168" s="500" t="s">
        <v>1711</v>
      </c>
      <c r="YB1168" s="168"/>
      <c r="YC1168" s="168">
        <f t="shared" si="7639"/>
        <v>4</v>
      </c>
      <c r="YD1168" s="167" t="s">
        <v>63</v>
      </c>
      <c r="YE1168" s="10">
        <f t="shared" ref="YE1168" si="7996">YC1168*1.4</f>
        <v>5.6</v>
      </c>
      <c r="YF1168" s="10"/>
      <c r="YG1168" s="219"/>
      <c r="YH1168" s="167" t="s">
        <v>96</v>
      </c>
      <c r="YI1168" s="500" t="s">
        <v>2836</v>
      </c>
      <c r="YK1168" s="168"/>
      <c r="YL1168" s="168">
        <f t="shared" si="7642"/>
        <v>0</v>
      </c>
      <c r="YM1168" s="167" t="s">
        <v>63</v>
      </c>
      <c r="YN1168" s="10">
        <f t="shared" ref="YN1168" si="7997">YL1168*1.4</f>
        <v>0</v>
      </c>
      <c r="YO1168" s="10"/>
      <c r="YP1168" s="219"/>
      <c r="YQ1168" s="167" t="s">
        <v>96</v>
      </c>
      <c r="YR1168" s="500" t="s">
        <v>1944</v>
      </c>
      <c r="YT1168" s="168"/>
      <c r="YU1168" s="168">
        <f t="shared" si="7645"/>
        <v>3</v>
      </c>
      <c r="YV1168" s="167" t="s">
        <v>63</v>
      </c>
      <c r="YW1168" s="10">
        <f t="shared" ref="YW1168" si="7998">YU1168*1.4</f>
        <v>4.1999999999999993</v>
      </c>
      <c r="YX1168" s="10"/>
      <c r="YY1168" s="219"/>
      <c r="YZ1168" s="167" t="s">
        <v>96</v>
      </c>
      <c r="ZA1168" s="500" t="s">
        <v>3539</v>
      </c>
      <c r="ZC1168" s="168"/>
      <c r="ZD1168" s="168">
        <f t="shared" si="7648"/>
        <v>0</v>
      </c>
      <c r="ZE1168" s="167" t="s">
        <v>63</v>
      </c>
      <c r="ZF1168" s="10">
        <f t="shared" ref="ZF1168" si="7999">ZD1168*1.4</f>
        <v>0</v>
      </c>
      <c r="ZG1168" s="10"/>
      <c r="ZH1168" s="219"/>
      <c r="ZI1168" s="167" t="s">
        <v>96</v>
      </c>
      <c r="ZJ1168" s="500" t="s">
        <v>1267</v>
      </c>
      <c r="ZL1168" s="168"/>
      <c r="ZM1168" s="168">
        <f t="shared" si="7651"/>
        <v>16</v>
      </c>
      <c r="ZN1168" s="167" t="s">
        <v>63</v>
      </c>
      <c r="ZO1168" s="10">
        <f t="shared" ref="ZO1168" si="8000">ZM1168*1.4</f>
        <v>22.4</v>
      </c>
      <c r="ZP1168" s="10"/>
      <c r="ZQ1168" s="219"/>
      <c r="ZR1168" s="167" t="s">
        <v>96</v>
      </c>
      <c r="ZS1168" s="498" t="s">
        <v>2962</v>
      </c>
      <c r="ZU1168" s="168"/>
      <c r="ZV1168" s="168">
        <f t="shared" si="7654"/>
        <v>28</v>
      </c>
      <c r="ZW1168" s="167" t="s">
        <v>63</v>
      </c>
      <c r="ZX1168" s="10">
        <f t="shared" ref="ZX1168" si="8001">ZV1168*1.4</f>
        <v>39.199999999999996</v>
      </c>
      <c r="ZY1168" s="10"/>
      <c r="ZZ1168" s="219"/>
      <c r="AAA1168" s="167" t="s">
        <v>96</v>
      </c>
      <c r="AAB1168" s="500" t="s">
        <v>1626</v>
      </c>
      <c r="AAD1168" s="168"/>
      <c r="AAE1168" s="168">
        <f t="shared" si="7657"/>
        <v>11</v>
      </c>
      <c r="AAF1168" s="167" t="s">
        <v>63</v>
      </c>
      <c r="AAG1168" s="10">
        <f t="shared" ref="AAG1168" si="8002">AAE1168*1.4</f>
        <v>15.399999999999999</v>
      </c>
      <c r="AAH1168" s="10"/>
      <c r="AAI1168" s="219"/>
      <c r="AAJ1168" s="167" t="s">
        <v>96</v>
      </c>
      <c r="AAK1168" s="500" t="s">
        <v>1871</v>
      </c>
      <c r="AAM1168" s="168"/>
      <c r="AAN1168" s="168">
        <f t="shared" si="7660"/>
        <v>13</v>
      </c>
      <c r="AAO1168" s="167" t="s">
        <v>63</v>
      </c>
      <c r="AAP1168" s="10">
        <f t="shared" ref="AAP1168" si="8003">AAN1168*1.4</f>
        <v>18.2</v>
      </c>
      <c r="AAQ1168" s="10"/>
      <c r="AAR1168" s="219"/>
      <c r="AAS1168" s="167" t="s">
        <v>96</v>
      </c>
      <c r="AAT1168" s="500" t="s">
        <v>484</v>
      </c>
      <c r="AAV1168" s="168"/>
      <c r="AAW1168" s="168">
        <f t="shared" si="7663"/>
        <v>0</v>
      </c>
      <c r="AAX1168" s="167" t="s">
        <v>63</v>
      </c>
      <c r="AAY1168" s="10">
        <f t="shared" ref="AAY1168" si="8004">AAW1168*1.4</f>
        <v>0</v>
      </c>
      <c r="AAZ1168" s="10"/>
      <c r="ABA1168" s="219"/>
      <c r="ABB1168" s="167" t="s">
        <v>96</v>
      </c>
      <c r="ABC1168" s="500" t="s">
        <v>2011</v>
      </c>
      <c r="ABE1168" s="168"/>
      <c r="ABF1168" s="168">
        <f t="shared" si="7666"/>
        <v>0</v>
      </c>
      <c r="ABG1168" s="167" t="s">
        <v>63</v>
      </c>
      <c r="ABH1168" s="10">
        <f t="shared" ref="ABH1168" si="8005">ABF1168*1.4</f>
        <v>0</v>
      </c>
      <c r="ABI1168" s="10"/>
      <c r="ABJ1168" s="219"/>
      <c r="ABK1168" s="167" t="s">
        <v>96</v>
      </c>
      <c r="ABL1168" s="500" t="s">
        <v>1626</v>
      </c>
      <c r="ABN1168" s="168"/>
      <c r="ABO1168" s="168">
        <f t="shared" si="7669"/>
        <v>11</v>
      </c>
      <c r="ABP1168" s="167" t="s">
        <v>63</v>
      </c>
      <c r="ABQ1168" s="10">
        <f t="shared" ref="ABQ1168" si="8006">ABO1168*1.4</f>
        <v>15.399999999999999</v>
      </c>
      <c r="ABR1168" s="10"/>
      <c r="ABS1168" s="219"/>
      <c r="ABT1168" s="167" t="s">
        <v>96</v>
      </c>
      <c r="ABU1168" s="498" t="s">
        <v>1626</v>
      </c>
      <c r="ABW1168" s="168"/>
      <c r="ABX1168" s="168">
        <f t="shared" si="7672"/>
        <v>11</v>
      </c>
      <c r="ABY1168" s="167" t="s">
        <v>63</v>
      </c>
      <c r="ABZ1168" s="10">
        <f t="shared" ref="ABZ1168" si="8007">ABX1168*1.4</f>
        <v>15.399999999999999</v>
      </c>
      <c r="ACA1168" s="10"/>
      <c r="ACB1168" s="219"/>
      <c r="ACC1168" s="167" t="s">
        <v>96</v>
      </c>
      <c r="ACD1168" s="500" t="s">
        <v>1626</v>
      </c>
      <c r="ACF1168" s="168"/>
      <c r="ACG1168" s="168">
        <f t="shared" si="7675"/>
        <v>11</v>
      </c>
      <c r="ACH1168" s="167" t="s">
        <v>63</v>
      </c>
      <c r="ACI1168" s="10">
        <f t="shared" ref="ACI1168" si="8008">ACG1168*1.4</f>
        <v>15.399999999999999</v>
      </c>
      <c r="ACJ1168" s="10"/>
      <c r="ACK1168" s="219"/>
      <c r="ACL1168" s="167" t="s">
        <v>96</v>
      </c>
      <c r="ACM1168" s="500" t="s">
        <v>1711</v>
      </c>
      <c r="ACO1168" s="168"/>
      <c r="ACP1168" s="168">
        <f t="shared" si="7678"/>
        <v>4</v>
      </c>
      <c r="ACQ1168" s="167" t="s">
        <v>63</v>
      </c>
      <c r="ACR1168" s="10">
        <f t="shared" ref="ACR1168" si="8009">ACP1168*1.4</f>
        <v>5.6</v>
      </c>
      <c r="ACS1168" s="10"/>
      <c r="ACT1168" s="219"/>
      <c r="ACU1168" s="167" t="s">
        <v>96</v>
      </c>
      <c r="ACV1168" s="500" t="s">
        <v>2962</v>
      </c>
      <c r="ACX1168" s="168"/>
      <c r="ACY1168" s="168">
        <f t="shared" si="7681"/>
        <v>28</v>
      </c>
      <c r="ACZ1168" s="167" t="s">
        <v>63</v>
      </c>
      <c r="ADA1168" s="10">
        <f t="shared" ref="ADA1168" si="8010">ACY1168*1.4</f>
        <v>39.199999999999996</v>
      </c>
      <c r="ADB1168" s="10"/>
      <c r="ADC1168" s="219"/>
      <c r="ADD1168" s="167" t="s">
        <v>96</v>
      </c>
      <c r="ADE1168" s="500" t="s">
        <v>1711</v>
      </c>
      <c r="ADG1168" s="168"/>
      <c r="ADH1168" s="168">
        <f t="shared" si="7684"/>
        <v>4</v>
      </c>
      <c r="ADI1168" s="167" t="s">
        <v>63</v>
      </c>
      <c r="ADJ1168" s="10">
        <f t="shared" ref="ADJ1168" si="8011">ADH1168*1.4</f>
        <v>5.6</v>
      </c>
      <c r="ADK1168" s="10"/>
      <c r="ADL1168" s="219"/>
      <c r="ADM1168" s="167" t="s">
        <v>96</v>
      </c>
      <c r="ADN1168" s="500" t="s">
        <v>1710</v>
      </c>
      <c r="ADP1168" s="168"/>
      <c r="ADQ1168" s="168">
        <f t="shared" si="7687"/>
        <v>18</v>
      </c>
      <c r="ADR1168" s="167" t="s">
        <v>63</v>
      </c>
      <c r="ADS1168" s="10">
        <f t="shared" ref="ADS1168" si="8012">ADQ1168*1.4</f>
        <v>25.2</v>
      </c>
      <c r="ADT1168" s="10"/>
      <c r="ADU1168" s="219"/>
      <c r="ADV1168" s="167" t="s">
        <v>96</v>
      </c>
      <c r="ADW1168" s="328" t="s">
        <v>1894</v>
      </c>
      <c r="ADY1168" s="168"/>
      <c r="ADZ1168" s="168">
        <f t="shared" si="7690"/>
        <v>46</v>
      </c>
      <c r="AEA1168" s="167" t="s">
        <v>63</v>
      </c>
      <c r="AEB1168" s="10">
        <f t="shared" ref="AEB1168" si="8013">ADZ1168*1.4</f>
        <v>64.399999999999991</v>
      </c>
      <c r="AEC1168" s="10"/>
      <c r="AED1168" s="219"/>
      <c r="AEE1168" s="167" t="s">
        <v>96</v>
      </c>
      <c r="AEF1168" s="500" t="s">
        <v>1267</v>
      </c>
      <c r="AEH1168" s="168"/>
      <c r="AEI1168" s="168">
        <f t="shared" si="7693"/>
        <v>16</v>
      </c>
      <c r="AEJ1168" s="167" t="s">
        <v>63</v>
      </c>
      <c r="AEK1168" s="10">
        <f t="shared" ref="AEK1168" si="8014">AEI1168*1.4</f>
        <v>22.4</v>
      </c>
      <c r="AEL1168" s="10"/>
      <c r="AEM1168" s="219"/>
      <c r="AEN1168" s="167" t="s">
        <v>96</v>
      </c>
      <c r="AEO1168" s="500" t="s">
        <v>2427</v>
      </c>
      <c r="AEQ1168" s="168"/>
      <c r="AER1168" s="168">
        <f t="shared" si="7696"/>
        <v>7</v>
      </c>
      <c r="AES1168" s="167" t="s">
        <v>63</v>
      </c>
      <c r="AET1168" s="10">
        <f t="shared" ref="AET1168" si="8015">AER1168*1.4</f>
        <v>9.7999999999999989</v>
      </c>
      <c r="AEU1168" s="10"/>
      <c r="AEV1168" s="219"/>
      <c r="AEW1168" s="167" t="s">
        <v>96</v>
      </c>
      <c r="AEX1168" s="500" t="s">
        <v>3539</v>
      </c>
      <c r="AEZ1168" s="168"/>
      <c r="AFA1168" s="168">
        <f t="shared" si="7699"/>
        <v>0</v>
      </c>
      <c r="AFB1168" s="167" t="s">
        <v>63</v>
      </c>
      <c r="AFC1168" s="10">
        <f t="shared" ref="AFC1168" si="8016">AFA1168*1.4</f>
        <v>0</v>
      </c>
      <c r="AFD1168" s="10"/>
      <c r="AFE1168" s="219"/>
      <c r="AFF1168" s="167" t="s">
        <v>96</v>
      </c>
      <c r="AFG1168" s="500" t="s">
        <v>684</v>
      </c>
      <c r="AFI1168" s="168"/>
      <c r="AFJ1168" s="168">
        <f t="shared" si="7702"/>
        <v>23</v>
      </c>
      <c r="AFK1168" s="167" t="s">
        <v>63</v>
      </c>
      <c r="AFL1168" s="10">
        <f t="shared" ref="AFL1168" si="8017">AFJ1168*1.4</f>
        <v>32.199999999999996</v>
      </c>
      <c r="AFM1168" s="10"/>
      <c r="AFN1168" s="219"/>
      <c r="AFO1168" s="167" t="s">
        <v>96</v>
      </c>
      <c r="AFP1168" s="500" t="s">
        <v>1267</v>
      </c>
      <c r="AFR1168" s="168"/>
      <c r="AFS1168" s="168">
        <f t="shared" si="7705"/>
        <v>16</v>
      </c>
      <c r="AFT1168" s="167" t="s">
        <v>63</v>
      </c>
      <c r="AFU1168" s="10">
        <f t="shared" ref="AFU1168" si="8018">AFS1168*1.4</f>
        <v>22.4</v>
      </c>
      <c r="AFV1168" s="10"/>
      <c r="AFW1168" s="219"/>
      <c r="AFX1168" s="167" t="s">
        <v>96</v>
      </c>
      <c r="AFY1168" s="500" t="s">
        <v>483</v>
      </c>
      <c r="AGA1168" s="168"/>
      <c r="AGB1168" s="168">
        <f t="shared" si="7708"/>
        <v>0</v>
      </c>
      <c r="AGC1168" s="167" t="s">
        <v>63</v>
      </c>
      <c r="AGD1168" s="10">
        <f t="shared" ref="AGD1168" si="8019">AGB1168*1.4</f>
        <v>0</v>
      </c>
      <c r="AGE1168" s="10"/>
      <c r="AGF1168" s="219"/>
      <c r="AGG1168" s="167" t="s">
        <v>96</v>
      </c>
      <c r="AGH1168" s="498" t="s">
        <v>1626</v>
      </c>
      <c r="AGJ1168" s="168"/>
      <c r="AGK1168" s="168">
        <f t="shared" si="7711"/>
        <v>11</v>
      </c>
      <c r="AGL1168" s="167" t="s">
        <v>63</v>
      </c>
      <c r="AGM1168" s="10">
        <f t="shared" ref="AGM1168" si="8020">AGK1168*1.4</f>
        <v>15.399999999999999</v>
      </c>
      <c r="AGN1168" s="10"/>
      <c r="AGO1168" s="219"/>
      <c r="AGP1168" s="167" t="s">
        <v>96</v>
      </c>
      <c r="AGQ1168" s="500" t="s">
        <v>1872</v>
      </c>
      <c r="AGS1168" s="168"/>
      <c r="AGT1168" s="168">
        <f t="shared" si="7714"/>
        <v>3</v>
      </c>
      <c r="AGU1168" s="167" t="s">
        <v>63</v>
      </c>
      <c r="AGV1168" s="10">
        <f t="shared" ref="AGV1168" si="8021">AGT1168*1.4</f>
        <v>4.1999999999999993</v>
      </c>
      <c r="AGW1168" s="10"/>
      <c r="AGX1168" s="219"/>
      <c r="AGY1168" s="167" t="s">
        <v>96</v>
      </c>
      <c r="AGZ1168" s="500" t="s">
        <v>937</v>
      </c>
      <c r="AHB1168" s="168"/>
      <c r="AHC1168" s="168">
        <f t="shared" si="7717"/>
        <v>7</v>
      </c>
      <c r="AHD1168" s="167" t="s">
        <v>63</v>
      </c>
      <c r="AHE1168" s="10">
        <f t="shared" ref="AHE1168" si="8022">AHC1168*1.4</f>
        <v>9.7999999999999989</v>
      </c>
      <c r="AHF1168" s="10"/>
      <c r="AHG1168" s="219"/>
      <c r="AHH1168" s="167" t="s">
        <v>96</v>
      </c>
      <c r="AHI1168" s="500" t="s">
        <v>921</v>
      </c>
      <c r="AHK1168" s="168"/>
      <c r="AHL1168" s="168">
        <f t="shared" si="7720"/>
        <v>6</v>
      </c>
      <c r="AHM1168" s="167" t="s">
        <v>63</v>
      </c>
      <c r="AHN1168" s="10">
        <f t="shared" ref="AHN1168" si="8023">AHL1168*1.4</f>
        <v>8.3999999999999986</v>
      </c>
      <c r="AHO1168" s="10"/>
      <c r="AHP1168" s="219"/>
      <c r="AHQ1168" s="167" t="s">
        <v>96</v>
      </c>
      <c r="AHR1168" s="500" t="s">
        <v>909</v>
      </c>
      <c r="AHT1168" s="168"/>
      <c r="AHU1168" s="168">
        <f t="shared" si="7723"/>
        <v>2</v>
      </c>
      <c r="AHV1168" s="167" t="s">
        <v>63</v>
      </c>
      <c r="AHW1168" s="10">
        <f t="shared" ref="AHW1168" si="8024">AHU1168*1.4</f>
        <v>2.8</v>
      </c>
      <c r="AHX1168" s="10"/>
      <c r="AHY1168" s="219"/>
      <c r="AHZ1168" s="167" t="s">
        <v>96</v>
      </c>
      <c r="AIA1168" s="500" t="s">
        <v>1626</v>
      </c>
      <c r="AIC1168" s="168"/>
      <c r="AID1168" s="168">
        <f t="shared" si="7726"/>
        <v>11</v>
      </c>
      <c r="AIE1168" s="167" t="s">
        <v>63</v>
      </c>
      <c r="AIF1168" s="10">
        <f t="shared" ref="AIF1168" si="8025">AID1168*1.4</f>
        <v>15.399999999999999</v>
      </c>
      <c r="AIG1168" s="10"/>
      <c r="AIH1168" s="219"/>
      <c r="AII1168" s="167" t="s">
        <v>96</v>
      </c>
      <c r="AIJ1168" s="498" t="s">
        <v>2427</v>
      </c>
      <c r="AIL1168" s="168"/>
      <c r="AIM1168" s="168">
        <f t="shared" si="7729"/>
        <v>7</v>
      </c>
      <c r="AIN1168" s="167" t="s">
        <v>63</v>
      </c>
      <c r="AIO1168" s="10">
        <f t="shared" ref="AIO1168" si="8026">AIM1168*1.4</f>
        <v>9.7999999999999989</v>
      </c>
      <c r="AIP1168" s="10"/>
      <c r="AIQ1168" s="219"/>
      <c r="AIR1168" s="167" t="s">
        <v>96</v>
      </c>
      <c r="AIS1168" s="500" t="s">
        <v>553</v>
      </c>
      <c r="AIU1168" s="168"/>
      <c r="AIV1168" s="168">
        <f t="shared" si="7732"/>
        <v>19</v>
      </c>
      <c r="AIW1168" s="167" t="s">
        <v>63</v>
      </c>
      <c r="AIX1168" s="10">
        <f t="shared" ref="AIX1168" si="8027">AIV1168*1.4</f>
        <v>26.599999999999998</v>
      </c>
      <c r="AIY1168" s="10"/>
      <c r="AIZ1168" s="219"/>
      <c r="AJA1168" s="167" t="s">
        <v>96</v>
      </c>
      <c r="AJB1168" s="500" t="s">
        <v>1626</v>
      </c>
      <c r="AJD1168" s="168"/>
      <c r="AJE1168" s="168">
        <f t="shared" si="7735"/>
        <v>11</v>
      </c>
      <c r="AJF1168" s="167" t="s">
        <v>63</v>
      </c>
      <c r="AJG1168" s="10">
        <f t="shared" ref="AJG1168" si="8028">AJE1168*1.4</f>
        <v>15.399999999999999</v>
      </c>
      <c r="AJH1168" s="10"/>
      <c r="AJI1168" s="219"/>
      <c r="AJJ1168" s="167" t="s">
        <v>96</v>
      </c>
      <c r="AJK1168" s="500" t="s">
        <v>1626</v>
      </c>
      <c r="AJM1168" s="168"/>
      <c r="AJN1168" s="168">
        <f t="shared" si="7738"/>
        <v>11</v>
      </c>
      <c r="AJO1168" s="167" t="s">
        <v>63</v>
      </c>
      <c r="AJP1168" s="10">
        <f t="shared" ref="AJP1168" si="8029">AJN1168*1.4</f>
        <v>15.399999999999999</v>
      </c>
      <c r="AJQ1168" s="10"/>
      <c r="AJR1168" s="219"/>
      <c r="AJS1168" s="167" t="s">
        <v>96</v>
      </c>
      <c r="AJT1168" s="500" t="s">
        <v>1626</v>
      </c>
      <c r="AJV1168" s="168"/>
      <c r="AJW1168" s="168">
        <f t="shared" si="7741"/>
        <v>11</v>
      </c>
      <c r="AJX1168" s="167" t="s">
        <v>63</v>
      </c>
      <c r="AJY1168" s="10">
        <f t="shared" ref="AJY1168" si="8030">AJW1168*1.4</f>
        <v>15.399999999999999</v>
      </c>
      <c r="AJZ1168" s="10"/>
      <c r="AKA1168" s="219"/>
      <c r="AKB1168" s="167" t="s">
        <v>96</v>
      </c>
      <c r="AKC1168" s="500" t="s">
        <v>2427</v>
      </c>
      <c r="AKE1168" s="168"/>
      <c r="AKF1168" s="168">
        <f t="shared" si="7744"/>
        <v>7</v>
      </c>
      <c r="AKG1168" s="167" t="s">
        <v>63</v>
      </c>
      <c r="AKH1168" s="10">
        <f t="shared" ref="AKH1168" si="8031">AKF1168*1.4</f>
        <v>9.7999999999999989</v>
      </c>
      <c r="AKI1168" s="10"/>
      <c r="AKJ1168" s="219"/>
      <c r="AKK1168" s="167" t="s">
        <v>96</v>
      </c>
      <c r="AKL1168" s="500" t="s">
        <v>685</v>
      </c>
      <c r="AKN1168" s="168"/>
      <c r="AKO1168" s="168">
        <f t="shared" si="7747"/>
        <v>32</v>
      </c>
      <c r="AKP1168" s="167" t="s">
        <v>63</v>
      </c>
      <c r="AKQ1168" s="10">
        <f t="shared" ref="AKQ1168" si="8032">AKO1168*1.4</f>
        <v>44.8</v>
      </c>
      <c r="AKR1168" s="10"/>
      <c r="AKS1168" s="219"/>
      <c r="AKT1168" s="167" t="s">
        <v>96</v>
      </c>
      <c r="AKU1168" s="500" t="s">
        <v>1626</v>
      </c>
      <c r="AKW1168" s="168"/>
      <c r="AKX1168" s="168">
        <f t="shared" si="7750"/>
        <v>11</v>
      </c>
      <c r="AKY1168" s="167" t="s">
        <v>63</v>
      </c>
      <c r="AKZ1168" s="10">
        <f t="shared" ref="AKZ1168" si="8033">AKX1168*1.4</f>
        <v>15.399999999999999</v>
      </c>
      <c r="ALA1168" s="10"/>
      <c r="ALB1168" s="219"/>
      <c r="ALC1168" s="167" t="s">
        <v>96</v>
      </c>
      <c r="ALD1168" s="328" t="s">
        <v>1267</v>
      </c>
      <c r="ALF1168" s="168"/>
      <c r="ALG1168" s="168">
        <f t="shared" si="7753"/>
        <v>16</v>
      </c>
      <c r="ALH1168" s="167" t="s">
        <v>63</v>
      </c>
      <c r="ALI1168" s="10">
        <f t="shared" ref="ALI1168" si="8034">ALG1168*1.4</f>
        <v>22.4</v>
      </c>
      <c r="ALJ1168" s="10"/>
      <c r="ALK1168" s="219"/>
      <c r="ALL1168" s="167" t="s">
        <v>96</v>
      </c>
      <c r="ALM1168" s="500" t="s">
        <v>1894</v>
      </c>
      <c r="ALO1168" s="168"/>
      <c r="ALP1168" s="168">
        <f t="shared" si="7756"/>
        <v>46</v>
      </c>
      <c r="ALQ1168" s="167" t="s">
        <v>63</v>
      </c>
      <c r="ALR1168" s="10">
        <f t="shared" ref="ALR1168" si="8035">ALP1168*1.4</f>
        <v>64.399999999999991</v>
      </c>
      <c r="ALS1168" s="10"/>
      <c r="ALT1168" s="219"/>
      <c r="ALU1168" s="167" t="s">
        <v>96</v>
      </c>
      <c r="ALV1168" s="500" t="s">
        <v>2356</v>
      </c>
      <c r="ALX1168" s="168"/>
      <c r="ALY1168" s="168">
        <f t="shared" si="7759"/>
        <v>23</v>
      </c>
      <c r="ALZ1168" s="167" t="s">
        <v>63</v>
      </c>
      <c r="AMA1168" s="10">
        <f t="shared" ref="AMA1168" si="8036">ALY1168*1.4</f>
        <v>32.199999999999996</v>
      </c>
      <c r="AMB1168" s="10"/>
      <c r="AMC1168" s="219"/>
      <c r="AMD1168" s="167" t="s">
        <v>96</v>
      </c>
      <c r="AME1168" s="500" t="s">
        <v>582</v>
      </c>
      <c r="AMG1168" s="168"/>
      <c r="AMH1168" s="168">
        <f t="shared" si="7762"/>
        <v>45</v>
      </c>
      <c r="AMI1168" s="167" t="s">
        <v>63</v>
      </c>
      <c r="AMJ1168" s="10">
        <f t="shared" ref="AMJ1168" si="8037">AMH1168*1.4</f>
        <v>62.999999999999993</v>
      </c>
      <c r="AMK1168" s="10"/>
      <c r="AML1168" s="219"/>
      <c r="AMM1168" s="167" t="s">
        <v>96</v>
      </c>
      <c r="AMN1168" s="500" t="s">
        <v>3354</v>
      </c>
      <c r="AMP1168" s="168"/>
      <c r="AMQ1168" s="168">
        <f t="shared" si="7765"/>
        <v>15</v>
      </c>
      <c r="AMR1168" s="167" t="s">
        <v>63</v>
      </c>
      <c r="AMS1168" s="10">
        <f t="shared" ref="AMS1168" si="8038">AMQ1168*1.4</f>
        <v>21</v>
      </c>
      <c r="AMT1168" s="10"/>
      <c r="AMU1168" s="219"/>
      <c r="AMV1168" s="167" t="s">
        <v>96</v>
      </c>
      <c r="AMW1168" s="500" t="s">
        <v>512</v>
      </c>
      <c r="AMY1168" s="168"/>
      <c r="AMZ1168" s="168">
        <f t="shared" si="7768"/>
        <v>22</v>
      </c>
      <c r="ANA1168" s="167" t="s">
        <v>63</v>
      </c>
      <c r="ANB1168" s="10">
        <f t="shared" ref="ANB1168" si="8039">AMZ1168*1.4</f>
        <v>30.799999999999997</v>
      </c>
      <c r="ANC1168" s="10"/>
      <c r="AND1168" s="219"/>
      <c r="ANE1168" s="167" t="s">
        <v>96</v>
      </c>
      <c r="ANF1168" s="500" t="s">
        <v>1267</v>
      </c>
      <c r="ANH1168" s="168"/>
      <c r="ANI1168" s="168">
        <f t="shared" si="7771"/>
        <v>16</v>
      </c>
      <c r="ANJ1168" s="167" t="s">
        <v>63</v>
      </c>
      <c r="ANK1168" s="10">
        <f t="shared" ref="ANK1168" si="8040">ANI1168*1.4</f>
        <v>22.4</v>
      </c>
      <c r="ANL1168" s="10"/>
      <c r="ANM1168" s="219"/>
      <c r="ANN1168" s="167" t="s">
        <v>96</v>
      </c>
      <c r="ANO1168" s="500" t="s">
        <v>2962</v>
      </c>
      <c r="ANQ1168" s="168"/>
      <c r="ANR1168" s="168">
        <f t="shared" si="7774"/>
        <v>28</v>
      </c>
      <c r="ANS1168" s="167" t="s">
        <v>63</v>
      </c>
      <c r="ANT1168" s="10">
        <f t="shared" ref="ANT1168" si="8041">ANR1168*1.4</f>
        <v>39.199999999999996</v>
      </c>
      <c r="ANU1168" s="10"/>
      <c r="ANV1168" s="219"/>
      <c r="ANW1168" s="167" t="s">
        <v>96</v>
      </c>
      <c r="ANX1168" s="502" t="s">
        <v>696</v>
      </c>
      <c r="ANZ1168" s="168"/>
      <c r="AOA1168" s="168">
        <f t="shared" si="7777"/>
        <v>9</v>
      </c>
      <c r="AOB1168" s="167" t="s">
        <v>63</v>
      </c>
      <c r="AOC1168" s="10">
        <f t="shared" ref="AOC1168" si="8042">AOA1168*1.4</f>
        <v>12.6</v>
      </c>
      <c r="AOD1168" s="10"/>
      <c r="AOE1168" s="219"/>
      <c r="AOF1168" s="167" t="s">
        <v>96</v>
      </c>
      <c r="AOG1168" s="500" t="s">
        <v>1944</v>
      </c>
      <c r="AOI1168" s="168"/>
      <c r="AOJ1168" s="168">
        <f t="shared" si="7780"/>
        <v>3</v>
      </c>
      <c r="AOK1168" s="167" t="s">
        <v>63</v>
      </c>
      <c r="AOL1168" s="10">
        <f t="shared" ref="AOL1168" si="8043">AOJ1168*1.4</f>
        <v>4.1999999999999993</v>
      </c>
      <c r="AOM1168" s="10"/>
      <c r="AON1168" s="219"/>
      <c r="AOO1168" s="167" t="s">
        <v>96</v>
      </c>
      <c r="AOP1168" s="498" t="s">
        <v>2427</v>
      </c>
      <c r="AOR1168" s="168"/>
      <c r="AOS1168" s="168">
        <f t="shared" si="7783"/>
        <v>7</v>
      </c>
      <c r="AOT1168" s="167" t="s">
        <v>63</v>
      </c>
      <c r="AOU1168" s="10">
        <f t="shared" ref="AOU1168" si="8044">AOS1168*1.4</f>
        <v>9.7999999999999989</v>
      </c>
      <c r="AOV1168" s="10"/>
      <c r="AOW1168" s="219"/>
      <c r="AOX1168" s="167" t="s">
        <v>96</v>
      </c>
      <c r="AOY1168" s="500" t="s">
        <v>2356</v>
      </c>
      <c r="APA1168" s="168"/>
      <c r="APB1168" s="168">
        <f t="shared" si="7786"/>
        <v>23</v>
      </c>
      <c r="APC1168" s="167" t="s">
        <v>63</v>
      </c>
      <c r="APD1168" s="10">
        <f t="shared" ref="APD1168" si="8045">APB1168*1.4</f>
        <v>32.199999999999996</v>
      </c>
      <c r="APE1168" s="10"/>
      <c r="APF1168" s="219"/>
      <c r="APG1168" s="167" t="s">
        <v>96</v>
      </c>
      <c r="APH1168" s="500" t="s">
        <v>2299</v>
      </c>
      <c r="APJ1168" s="168"/>
      <c r="APK1168" s="168">
        <f t="shared" si="7789"/>
        <v>16</v>
      </c>
      <c r="APL1168" s="167" t="s">
        <v>63</v>
      </c>
      <c r="APM1168" s="10">
        <f t="shared" ref="APM1168" si="8046">APK1168*1.4</f>
        <v>22.4</v>
      </c>
      <c r="APN1168" s="10"/>
      <c r="APO1168" s="219"/>
      <c r="APP1168" s="167" t="s">
        <v>96</v>
      </c>
      <c r="APQ1168" s="500" t="s">
        <v>1636</v>
      </c>
      <c r="APS1168" s="168"/>
      <c r="APT1168" s="168">
        <f t="shared" si="7792"/>
        <v>4</v>
      </c>
      <c r="APU1168" s="167" t="s">
        <v>63</v>
      </c>
      <c r="APV1168" s="10">
        <f t="shared" ref="APV1168" si="8047">APT1168*1.4</f>
        <v>5.6</v>
      </c>
      <c r="APW1168" s="10"/>
      <c r="APX1168" s="219"/>
      <c r="APY1168" s="167" t="s">
        <v>96</v>
      </c>
      <c r="APZ1168" s="500" t="s">
        <v>1636</v>
      </c>
      <c r="AQB1168" s="168"/>
      <c r="AQC1168" s="168">
        <f t="shared" si="7795"/>
        <v>4</v>
      </c>
      <c r="AQD1168" s="167" t="s">
        <v>63</v>
      </c>
      <c r="AQE1168" s="10">
        <f t="shared" ref="AQE1168" si="8048">AQC1168*1.4</f>
        <v>5.6</v>
      </c>
      <c r="AQF1168" s="10"/>
      <c r="AQG1168" s="219"/>
      <c r="AQH1168" s="167" t="s">
        <v>96</v>
      </c>
      <c r="AQI1168" s="500" t="s">
        <v>1267</v>
      </c>
      <c r="AQK1168" s="168"/>
      <c r="AQL1168" s="168">
        <f t="shared" si="7798"/>
        <v>16</v>
      </c>
      <c r="AQM1168" s="167" t="s">
        <v>63</v>
      </c>
      <c r="AQN1168" s="10">
        <f t="shared" ref="AQN1168" si="8049">AQL1168*1.4</f>
        <v>22.4</v>
      </c>
      <c r="AQO1168" s="10"/>
      <c r="AQP1168" s="219"/>
      <c r="AQQ1168" s="167" t="s">
        <v>96</v>
      </c>
      <c r="AQR1168" s="500" t="s">
        <v>2011</v>
      </c>
      <c r="AQT1168" s="168"/>
      <c r="AQU1168" s="168">
        <f t="shared" si="7801"/>
        <v>0</v>
      </c>
      <c r="AQV1168" s="167" t="s">
        <v>63</v>
      </c>
      <c r="AQW1168" s="10">
        <f t="shared" ref="AQW1168" si="8050">AQU1168*1.4</f>
        <v>0</v>
      </c>
      <c r="AQX1168" s="10"/>
      <c r="AQY1168" s="219"/>
      <c r="AQZ1168" s="167" t="s">
        <v>96</v>
      </c>
      <c r="ARA1168" s="500" t="s">
        <v>1626</v>
      </c>
      <c r="ARC1168" s="168"/>
      <c r="ARD1168" s="168">
        <f t="shared" si="7804"/>
        <v>11</v>
      </c>
      <c r="ARE1168" s="167" t="s">
        <v>63</v>
      </c>
      <c r="ARF1168" s="10">
        <f t="shared" ref="ARF1168" si="8051">ARD1168*1.4</f>
        <v>15.399999999999999</v>
      </c>
      <c r="ARG1168" s="10"/>
      <c r="ARH1168" s="219"/>
      <c r="ARI1168" s="167" t="s">
        <v>96</v>
      </c>
      <c r="ARJ1168" s="500" t="s">
        <v>2962</v>
      </c>
      <c r="ARL1168" s="168"/>
      <c r="ARM1168" s="168">
        <f t="shared" si="7807"/>
        <v>28</v>
      </c>
      <c r="ARN1168" s="167" t="s">
        <v>63</v>
      </c>
      <c r="ARO1168" s="10">
        <f t="shared" ref="ARO1168" si="8052">ARM1168*1.4</f>
        <v>39.199999999999996</v>
      </c>
      <c r="ARP1168" s="10"/>
      <c r="ARQ1168" s="219"/>
      <c r="ARR1168" s="167" t="s">
        <v>96</v>
      </c>
      <c r="ARS1168" s="328" t="s">
        <v>1711</v>
      </c>
      <c r="ARU1168" s="168"/>
      <c r="ARV1168" s="168">
        <f t="shared" si="7810"/>
        <v>4</v>
      </c>
      <c r="ARW1168" s="167" t="s">
        <v>63</v>
      </c>
      <c r="ARX1168" s="10">
        <f t="shared" ref="ARX1168" si="8053">ARV1168*1.4</f>
        <v>5.6</v>
      </c>
      <c r="ARY1168" s="10"/>
      <c r="ARZ1168" s="219"/>
      <c r="ASA1168" s="167" t="s">
        <v>96</v>
      </c>
      <c r="ASB1168" s="500" t="s">
        <v>1626</v>
      </c>
      <c r="ASD1168" s="168"/>
      <c r="ASE1168" s="168">
        <f t="shared" si="7813"/>
        <v>11</v>
      </c>
      <c r="ASF1168" s="167" t="s">
        <v>63</v>
      </c>
      <c r="ASG1168" s="10">
        <f t="shared" ref="ASG1168" si="8054">ASE1168*1.4</f>
        <v>15.399999999999999</v>
      </c>
      <c r="ASH1168" s="10"/>
      <c r="ASI1168" s="219"/>
      <c r="ASJ1168" s="167" t="s">
        <v>96</v>
      </c>
      <c r="ASK1168" s="500" t="s">
        <v>2380</v>
      </c>
      <c r="ASM1168" s="168"/>
      <c r="ASN1168" s="168">
        <f t="shared" si="7816"/>
        <v>5</v>
      </c>
      <c r="ASO1168" s="167" t="s">
        <v>63</v>
      </c>
      <c r="ASP1168" s="10">
        <f t="shared" ref="ASP1168" si="8055">ASN1168*1.4</f>
        <v>7</v>
      </c>
      <c r="ASQ1168" s="10"/>
      <c r="ASR1168" s="219"/>
      <c r="ASS1168" s="167" t="s">
        <v>96</v>
      </c>
      <c r="AST1168" s="500" t="s">
        <v>2836</v>
      </c>
      <c r="ASV1168" s="168"/>
      <c r="ASW1168" s="168">
        <f t="shared" si="7819"/>
        <v>0</v>
      </c>
      <c r="ASX1168" s="167" t="s">
        <v>63</v>
      </c>
      <c r="ASY1168" s="10">
        <f t="shared" ref="ASY1168" si="8056">ASW1168*1.4</f>
        <v>0</v>
      </c>
      <c r="ASZ1168" s="10"/>
      <c r="ATA1168" s="219"/>
      <c r="ATB1168" s="167" t="s">
        <v>96</v>
      </c>
      <c r="ATC1168" s="500" t="s">
        <v>2356</v>
      </c>
      <c r="ATE1168" s="168"/>
      <c r="ATF1168" s="168">
        <f t="shared" si="7822"/>
        <v>23</v>
      </c>
      <c r="ATG1168" s="167" t="s">
        <v>63</v>
      </c>
      <c r="ATH1168" s="10">
        <f t="shared" ref="ATH1168" si="8057">ATF1168*1.4</f>
        <v>32.199999999999996</v>
      </c>
      <c r="ATI1168" s="10"/>
      <c r="ATJ1168" s="219"/>
      <c r="ATK1168" s="167" t="s">
        <v>96</v>
      </c>
      <c r="ATL1168" s="500" t="s">
        <v>1267</v>
      </c>
      <c r="ATN1168" s="168"/>
      <c r="ATO1168" s="168">
        <f t="shared" si="7825"/>
        <v>16</v>
      </c>
      <c r="ATP1168" s="167" t="s">
        <v>63</v>
      </c>
      <c r="ATQ1168" s="10">
        <f t="shared" ref="ATQ1168" si="8058">ATO1168*1.4</f>
        <v>22.4</v>
      </c>
      <c r="ATR1168" s="10"/>
      <c r="ATS1168" s="219"/>
      <c r="ATT1168" s="167" t="s">
        <v>96</v>
      </c>
      <c r="ATU1168" s="500" t="s">
        <v>1944</v>
      </c>
      <c r="ATW1168" s="168"/>
      <c r="ATX1168" s="168">
        <f t="shared" si="7828"/>
        <v>3</v>
      </c>
      <c r="ATY1168" s="167" t="s">
        <v>63</v>
      </c>
      <c r="ATZ1168" s="10">
        <f t="shared" ref="ATZ1168" si="8059">ATX1168*1.4</f>
        <v>4.1999999999999993</v>
      </c>
      <c r="AUA1168" s="10"/>
      <c r="AUB1168" s="219"/>
      <c r="AUC1168" s="167" t="s">
        <v>96</v>
      </c>
      <c r="AUD1168" s="500" t="s">
        <v>1267</v>
      </c>
      <c r="AUF1168" s="168"/>
      <c r="AUG1168" s="168">
        <f t="shared" si="7831"/>
        <v>16</v>
      </c>
      <c r="AUH1168" s="167" t="s">
        <v>63</v>
      </c>
      <c r="AUI1168" s="10">
        <f t="shared" ref="AUI1168" si="8060">AUG1168*1.4</f>
        <v>22.4</v>
      </c>
      <c r="AUJ1168" s="10"/>
      <c r="AUK1168" s="219"/>
      <c r="AUL1168" s="167" t="s">
        <v>96</v>
      </c>
      <c r="AUM1168" s="500" t="s">
        <v>2628</v>
      </c>
      <c r="AUO1168" s="168"/>
      <c r="AUP1168" s="168">
        <f t="shared" si="7834"/>
        <v>17</v>
      </c>
      <c r="AUQ1168" s="167" t="s">
        <v>63</v>
      </c>
      <c r="AUR1168" s="10">
        <f t="shared" ref="AUR1168" si="8061">AUP1168*1.4</f>
        <v>23.799999999999997</v>
      </c>
      <c r="AUS1168" s="10"/>
      <c r="AUT1168" s="219"/>
      <c r="AUU1168" s="167" t="s">
        <v>96</v>
      </c>
      <c r="AUV1168" s="500" t="s">
        <v>2299</v>
      </c>
      <c r="AUX1168" s="168"/>
      <c r="AUY1168" s="168">
        <f t="shared" si="7837"/>
        <v>16</v>
      </c>
      <c r="AUZ1168" s="167" t="s">
        <v>63</v>
      </c>
      <c r="AVA1168" s="10">
        <f t="shared" ref="AVA1168" si="8062">AUY1168*1.4</f>
        <v>22.4</v>
      </c>
      <c r="AVB1168" s="10"/>
      <c r="AVC1168" s="219"/>
      <c r="AVD1168" s="167" t="s">
        <v>96</v>
      </c>
      <c r="AVE1168" s="500" t="s">
        <v>685</v>
      </c>
      <c r="AVG1168" s="168"/>
      <c r="AVH1168" s="168">
        <f t="shared" si="7840"/>
        <v>32</v>
      </c>
      <c r="AVI1168" s="167" t="s">
        <v>63</v>
      </c>
      <c r="AVJ1168" s="10">
        <f t="shared" ref="AVJ1168" si="8063">AVH1168*1.4</f>
        <v>44.8</v>
      </c>
      <c r="AVK1168" s="10"/>
      <c r="AVL1168" s="219"/>
      <c r="AVM1168" s="167" t="s">
        <v>96</v>
      </c>
      <c r="AVN1168" s="328" t="s">
        <v>1710</v>
      </c>
      <c r="AVP1168" s="168"/>
      <c r="AVQ1168" s="168">
        <f t="shared" si="7843"/>
        <v>18</v>
      </c>
      <c r="AVR1168" s="167" t="s">
        <v>63</v>
      </c>
      <c r="AVS1168" s="10">
        <f t="shared" ref="AVS1168" si="8064">AVQ1168*1.4</f>
        <v>25.2</v>
      </c>
      <c r="AVT1168" s="10"/>
      <c r="AVU1168" s="219"/>
      <c r="AVV1168" s="167" t="s">
        <v>96</v>
      </c>
      <c r="AVW1168" s="500" t="s">
        <v>1626</v>
      </c>
      <c r="AVY1168" s="168"/>
      <c r="AVZ1168" s="168">
        <f t="shared" si="7846"/>
        <v>11</v>
      </c>
      <c r="AWA1168" s="167" t="s">
        <v>63</v>
      </c>
      <c r="AWB1168" s="10">
        <f t="shared" ref="AWB1168" si="8065">AVZ1168*1.4</f>
        <v>15.399999999999999</v>
      </c>
      <c r="AWC1168" s="10"/>
      <c r="AWD1168" s="219"/>
      <c r="AWE1168" s="167" t="s">
        <v>96</v>
      </c>
      <c r="AWF1168" s="500" t="s">
        <v>1626</v>
      </c>
      <c r="AWH1168" s="168"/>
      <c r="AWI1168" s="168">
        <f t="shared" si="7849"/>
        <v>11</v>
      </c>
      <c r="AWJ1168" s="167" t="s">
        <v>63</v>
      </c>
      <c r="AWK1168" s="10">
        <f t="shared" ref="AWK1168" si="8066">AWI1168*1.4</f>
        <v>15.399999999999999</v>
      </c>
      <c r="AWL1168" s="10"/>
      <c r="AWM1168" s="219"/>
      <c r="AWN1168" s="167" t="s">
        <v>96</v>
      </c>
      <c r="AWO1168" s="500" t="s">
        <v>3394</v>
      </c>
      <c r="AWQ1168" s="168"/>
      <c r="AWR1168" s="168">
        <f t="shared" si="7852"/>
        <v>7</v>
      </c>
      <c r="AWS1168" s="167" t="s">
        <v>63</v>
      </c>
      <c r="AWT1168" s="10">
        <f t="shared" ref="AWT1168" si="8067">AWR1168*1.4</f>
        <v>9.7999999999999989</v>
      </c>
      <c r="AWU1168" s="10"/>
      <c r="AWV1168" s="219"/>
      <c r="AWW1168" s="167" t="s">
        <v>96</v>
      </c>
      <c r="AWX1168" s="500" t="s">
        <v>1711</v>
      </c>
      <c r="AWZ1168" s="168"/>
      <c r="AXA1168" s="168">
        <f t="shared" si="7855"/>
        <v>4</v>
      </c>
      <c r="AXB1168" s="167" t="s">
        <v>63</v>
      </c>
      <c r="AXC1168" s="10">
        <f t="shared" ref="AXC1168" si="8068">AXA1168*1.4</f>
        <v>5.6</v>
      </c>
      <c r="AXD1168" s="10"/>
      <c r="AXE1168" s="219"/>
      <c r="AXF1168" s="167" t="s">
        <v>96</v>
      </c>
      <c r="AXG1168" s="498" t="s">
        <v>2299</v>
      </c>
      <c r="AXI1168" s="168"/>
      <c r="AXJ1168" s="168">
        <f t="shared" si="7858"/>
        <v>16</v>
      </c>
      <c r="AXK1168" s="167" t="s">
        <v>63</v>
      </c>
      <c r="AXL1168" s="10">
        <f t="shared" ref="AXL1168" si="8069">AXJ1168*1.4</f>
        <v>22.4</v>
      </c>
      <c r="AXM1168" s="10"/>
      <c r="AXN1168" s="219"/>
      <c r="AXO1168" s="167" t="s">
        <v>96</v>
      </c>
      <c r="AXP1168" s="500" t="s">
        <v>1626</v>
      </c>
      <c r="AXR1168" s="168"/>
      <c r="AXS1168" s="168">
        <f t="shared" si="7861"/>
        <v>11</v>
      </c>
      <c r="AXT1168" s="167" t="s">
        <v>63</v>
      </c>
      <c r="AXU1168" s="10">
        <f t="shared" ref="AXU1168" si="8070">AXS1168*1.4</f>
        <v>15.399999999999999</v>
      </c>
      <c r="AXV1168" s="10"/>
      <c r="AXW1168" s="219"/>
      <c r="AXX1168" s="167" t="s">
        <v>96</v>
      </c>
      <c r="AXY1168" s="500" t="s">
        <v>2299</v>
      </c>
      <c r="AYA1168" s="168"/>
      <c r="AYB1168" s="168">
        <f t="shared" si="7864"/>
        <v>16</v>
      </c>
      <c r="AYC1168" s="167" t="s">
        <v>63</v>
      </c>
      <c r="AYD1168" s="10">
        <f t="shared" ref="AYD1168" si="8071">AYB1168*1.4</f>
        <v>22.4</v>
      </c>
      <c r="AYE1168" s="10"/>
      <c r="AYF1168" s="219"/>
      <c r="AYG1168" s="167" t="s">
        <v>96</v>
      </c>
      <c r="AYH1168" s="500" t="s">
        <v>1710</v>
      </c>
      <c r="AYJ1168" s="168"/>
      <c r="AYK1168" s="168">
        <f t="shared" si="7867"/>
        <v>18</v>
      </c>
      <c r="AYL1168" s="167" t="s">
        <v>63</v>
      </c>
      <c r="AYM1168" s="10">
        <f t="shared" ref="AYM1168" si="8072">AYK1168*1.4</f>
        <v>25.2</v>
      </c>
      <c r="AYN1168" s="10"/>
      <c r="AYO1168" s="219"/>
      <c r="AYP1168" s="167" t="s">
        <v>96</v>
      </c>
      <c r="AYQ1168" s="500" t="s">
        <v>921</v>
      </c>
      <c r="AYS1168" s="168"/>
      <c r="AYT1168" s="168">
        <f t="shared" si="7870"/>
        <v>6</v>
      </c>
      <c r="AYU1168" s="167" t="s">
        <v>63</v>
      </c>
      <c r="AYV1168" s="10">
        <f t="shared" ref="AYV1168" si="8073">AYT1168*1.4</f>
        <v>8.3999999999999986</v>
      </c>
      <c r="AYW1168" s="10"/>
      <c r="AYX1168" s="219"/>
      <c r="AYY1168" s="167" t="s">
        <v>96</v>
      </c>
      <c r="AYZ1168" s="498" t="s">
        <v>1267</v>
      </c>
      <c r="AZB1168" s="168"/>
      <c r="AZC1168" s="168">
        <f t="shared" si="7873"/>
        <v>16</v>
      </c>
      <c r="AZD1168" s="167" t="s">
        <v>63</v>
      </c>
      <c r="AZE1168" s="10">
        <f t="shared" ref="AZE1168" si="8074">AZC1168*1.4</f>
        <v>22.4</v>
      </c>
      <c r="AZF1168" s="10"/>
      <c r="AZG1168" s="219"/>
      <c r="AZH1168" s="167" t="s">
        <v>96</v>
      </c>
      <c r="AZI1168" s="500" t="s">
        <v>2299</v>
      </c>
      <c r="AZK1168" s="168"/>
      <c r="AZL1168" s="168">
        <f t="shared" si="7876"/>
        <v>16</v>
      </c>
      <c r="AZM1168" s="167" t="s">
        <v>63</v>
      </c>
      <c r="AZN1168" s="10">
        <f t="shared" ref="AZN1168" si="8075">AZL1168*1.4</f>
        <v>22.4</v>
      </c>
      <c r="AZO1168" s="10"/>
      <c r="AZP1168" s="219"/>
      <c r="AZQ1168" s="167" t="s">
        <v>96</v>
      </c>
      <c r="AZR1168" s="500" t="s">
        <v>1626</v>
      </c>
      <c r="AZT1168" s="168"/>
      <c r="AZU1168" s="168">
        <f t="shared" si="7879"/>
        <v>11</v>
      </c>
      <c r="AZV1168" s="167" t="s">
        <v>63</v>
      </c>
      <c r="AZW1168" s="10">
        <f t="shared" ref="AZW1168" si="8076">AZU1168*1.4</f>
        <v>15.399999999999999</v>
      </c>
      <c r="AZX1168" s="10"/>
      <c r="AZY1168" s="219"/>
      <c r="AZZ1168" s="167" t="s">
        <v>96</v>
      </c>
      <c r="BAA1168" s="500" t="s">
        <v>1711</v>
      </c>
      <c r="BAC1168" s="168"/>
      <c r="BAD1168" s="168">
        <f t="shared" si="7882"/>
        <v>4</v>
      </c>
      <c r="BAE1168" s="167" t="s">
        <v>63</v>
      </c>
      <c r="BAF1168" s="10">
        <f t="shared" ref="BAF1168" si="8077">BAD1168*1.4</f>
        <v>5.6</v>
      </c>
      <c r="BAG1168" s="10"/>
      <c r="BAH1168" s="219"/>
      <c r="BAI1168" s="167" t="s">
        <v>96</v>
      </c>
      <c r="BAJ1168" s="500" t="s">
        <v>1626</v>
      </c>
      <c r="BAL1168" s="168"/>
      <c r="BAM1168" s="168">
        <f t="shared" si="7885"/>
        <v>11</v>
      </c>
      <c r="BAN1168" s="167" t="s">
        <v>63</v>
      </c>
      <c r="BAO1168" s="10">
        <f t="shared" ref="BAO1168" si="8078">BAM1168*1.4</f>
        <v>15.399999999999999</v>
      </c>
      <c r="BAP1168" s="10"/>
      <c r="BAQ1168" s="219"/>
      <c r="BAR1168" s="167" t="s">
        <v>96</v>
      </c>
      <c r="BAS1168" s="500" t="s">
        <v>2380</v>
      </c>
      <c r="BAU1168" s="168"/>
      <c r="BAV1168" s="168">
        <f t="shared" si="7888"/>
        <v>5</v>
      </c>
      <c r="BAW1168" s="167" t="s">
        <v>63</v>
      </c>
      <c r="BAX1168" s="10">
        <f t="shared" ref="BAX1168" si="8079">BAV1168*1.4</f>
        <v>7</v>
      </c>
      <c r="BAY1168" s="10"/>
      <c r="BAZ1168" s="219"/>
      <c r="BBA1168" s="167" t="s">
        <v>96</v>
      </c>
      <c r="BBB1168" s="500" t="s">
        <v>1626</v>
      </c>
      <c r="BBD1168" s="168"/>
      <c r="BBE1168" s="168">
        <f t="shared" si="7891"/>
        <v>11</v>
      </c>
      <c r="BBF1168" s="167" t="s">
        <v>63</v>
      </c>
      <c r="BBG1168" s="10">
        <f t="shared" ref="BBG1168" si="8080">BBE1168*1.4</f>
        <v>15.399999999999999</v>
      </c>
      <c r="BBH1168" s="10"/>
      <c r="BBI1168" s="219"/>
      <c r="BBJ1168" s="167" t="s">
        <v>96</v>
      </c>
      <c r="BBK1168" s="500" t="s">
        <v>1710</v>
      </c>
      <c r="BBM1168" s="168"/>
      <c r="BBN1168" s="168">
        <f t="shared" si="7894"/>
        <v>18</v>
      </c>
      <c r="BBO1168" s="167" t="s">
        <v>63</v>
      </c>
      <c r="BBP1168" s="10">
        <f t="shared" ref="BBP1168" si="8081">BBN1168*1.4</f>
        <v>25.2</v>
      </c>
      <c r="BBQ1168" s="10"/>
      <c r="BBR1168" s="219"/>
      <c r="BBS1168" s="167" t="s">
        <v>96</v>
      </c>
      <c r="BBT1168" s="500" t="s">
        <v>2299</v>
      </c>
      <c r="BBV1168" s="168"/>
      <c r="BBW1168" s="168">
        <f t="shared" si="7897"/>
        <v>16</v>
      </c>
      <c r="BBX1168" s="167" t="s">
        <v>63</v>
      </c>
      <c r="BBY1168" s="10">
        <f t="shared" ref="BBY1168" si="8082">BBW1168*1.4</f>
        <v>22.4</v>
      </c>
      <c r="BBZ1168" s="10"/>
      <c r="BCA1168" s="219"/>
      <c r="BCB1168" s="167" t="s">
        <v>96</v>
      </c>
      <c r="BCC1168" s="328" t="s">
        <v>1986</v>
      </c>
      <c r="BCE1168" s="168"/>
      <c r="BCF1168" s="168">
        <f t="shared" si="7900"/>
        <v>10</v>
      </c>
      <c r="BCG1168" s="167" t="s">
        <v>63</v>
      </c>
      <c r="BCH1168" s="10">
        <f t="shared" ref="BCH1168" si="8083">BCF1168*1.4</f>
        <v>14</v>
      </c>
      <c r="BCI1168" s="10"/>
      <c r="BCJ1168" s="219"/>
      <c r="BCK1168" s="167" t="s">
        <v>96</v>
      </c>
      <c r="BCL1168" s="500" t="s">
        <v>2427</v>
      </c>
      <c r="BCN1168" s="168"/>
      <c r="BCO1168" s="168">
        <f t="shared" si="7903"/>
        <v>7</v>
      </c>
      <c r="BCP1168" s="167" t="s">
        <v>63</v>
      </c>
      <c r="BCQ1168" s="10">
        <f t="shared" ref="BCQ1168" si="8084">BCO1168*1.4</f>
        <v>9.7999999999999989</v>
      </c>
      <c r="BCR1168" s="10"/>
      <c r="BCS1168" s="219"/>
      <c r="BCT1168" s="167" t="s">
        <v>96</v>
      </c>
      <c r="BCU1168" s="500" t="s">
        <v>1711</v>
      </c>
      <c r="BCW1168" s="168"/>
      <c r="BCX1168" s="168">
        <f t="shared" si="7906"/>
        <v>4</v>
      </c>
      <c r="BCY1168" s="167" t="s">
        <v>63</v>
      </c>
      <c r="BCZ1168" s="10">
        <f t="shared" ref="BCZ1168" si="8085">BCX1168*1.4</f>
        <v>5.6</v>
      </c>
      <c r="BDA1168" s="10"/>
      <c r="BDB1168" s="219"/>
      <c r="BDC1168" s="167" t="s">
        <v>96</v>
      </c>
      <c r="BDD1168" s="500" t="s">
        <v>1329</v>
      </c>
      <c r="BDF1168" s="168"/>
      <c r="BDG1168" s="168">
        <f t="shared" si="7909"/>
        <v>33</v>
      </c>
      <c r="BDH1168" s="167" t="s">
        <v>63</v>
      </c>
      <c r="BDI1168" s="10">
        <f t="shared" ref="BDI1168" si="8086">BDG1168*1.4</f>
        <v>46.199999999999996</v>
      </c>
      <c r="BDJ1168" s="10"/>
      <c r="BDK1168" s="219"/>
      <c r="BDL1168" s="167" t="s">
        <v>96</v>
      </c>
      <c r="BDM1168" s="328" t="s">
        <v>1267</v>
      </c>
      <c r="BDO1168" s="168"/>
      <c r="BDP1168" s="168">
        <f t="shared" si="7912"/>
        <v>16</v>
      </c>
      <c r="BDQ1168" s="167" t="s">
        <v>63</v>
      </c>
      <c r="BDR1168" s="10">
        <f t="shared" ref="BDR1168" si="8087">BDP1168*1.4</f>
        <v>22.4</v>
      </c>
      <c r="BDS1168" s="10"/>
      <c r="BDT1168" s="219"/>
      <c r="BDU1168" s="167" t="s">
        <v>96</v>
      </c>
      <c r="BDV1168" s="500" t="s">
        <v>696</v>
      </c>
      <c r="BDX1168" s="168"/>
      <c r="BDY1168" s="168">
        <f t="shared" si="7915"/>
        <v>9</v>
      </c>
      <c r="BDZ1168" s="167" t="s">
        <v>63</v>
      </c>
      <c r="BEA1168" s="10">
        <f t="shared" ref="BEA1168" si="8088">BDY1168*1.4</f>
        <v>12.6</v>
      </c>
      <c r="BEB1168" s="10"/>
      <c r="BEC1168" s="219"/>
      <c r="BED1168" s="167" t="s">
        <v>96</v>
      </c>
      <c r="BEE1168" s="498" t="s">
        <v>2380</v>
      </c>
      <c r="BEG1168" s="168"/>
      <c r="BEH1168" s="168">
        <f t="shared" si="7918"/>
        <v>5</v>
      </c>
      <c r="BEI1168" s="167" t="s">
        <v>63</v>
      </c>
      <c r="BEJ1168" s="10">
        <f t="shared" ref="BEJ1168" si="8089">BEH1168*1.4</f>
        <v>7</v>
      </c>
      <c r="BEK1168" s="10"/>
      <c r="BEL1168" s="219"/>
      <c r="BEM1168" s="167" t="s">
        <v>96</v>
      </c>
      <c r="BEN1168" s="498" t="s">
        <v>1267</v>
      </c>
      <c r="BEP1168" s="168"/>
      <c r="BEQ1168" s="168">
        <f t="shared" si="7921"/>
        <v>16</v>
      </c>
      <c r="BER1168" s="167" t="s">
        <v>63</v>
      </c>
      <c r="BES1168" s="10">
        <f t="shared" ref="BES1168" si="8090">BEQ1168*1.4</f>
        <v>22.4</v>
      </c>
      <c r="BET1168" s="10"/>
      <c r="BEU1168" s="219"/>
      <c r="BEV1168" s="167" t="s">
        <v>96</v>
      </c>
      <c r="BEW1168" s="500" t="s">
        <v>3539</v>
      </c>
      <c r="BEY1168" s="168"/>
      <c r="BEZ1168" s="168">
        <f t="shared" si="7924"/>
        <v>0</v>
      </c>
      <c r="BFA1168" s="167" t="s">
        <v>63</v>
      </c>
      <c r="BFB1168" s="10">
        <f t="shared" ref="BFB1168" si="8091">BEZ1168*1.4</f>
        <v>0</v>
      </c>
      <c r="BFC1168" s="10"/>
      <c r="BFD1168" s="219"/>
      <c r="BFE1168" s="167"/>
      <c r="BFF1168" s="327"/>
      <c r="BFH1168" s="168"/>
      <c r="BFI1168" s="168"/>
      <c r="BFJ1168" s="167"/>
      <c r="BFK1168" s="10"/>
      <c r="BFL1168" s="10"/>
      <c r="BFN1168" s="167"/>
      <c r="BFO1168" s="327"/>
      <c r="BFQ1168" s="168"/>
      <c r="BFR1168" s="168"/>
      <c r="BFS1168" s="167"/>
      <c r="BFT1168" s="10"/>
      <c r="BFU1168" s="10"/>
      <c r="BFW1168" s="167"/>
      <c r="BFX1168" s="328"/>
      <c r="BFZ1168" s="168"/>
      <c r="BGA1168" s="168"/>
      <c r="BGB1168" s="167"/>
      <c r="BGC1168" s="10"/>
      <c r="BGD1168" s="10"/>
      <c r="BGF1168" s="167"/>
      <c r="BGG1168" s="327"/>
      <c r="BGI1168" s="168"/>
      <c r="BGJ1168" s="168"/>
      <c r="BGK1168" s="167"/>
      <c r="BGL1168" s="10"/>
      <c r="BGM1168" s="10"/>
      <c r="BGO1168" s="167"/>
      <c r="BGP1168" s="328"/>
      <c r="BGR1168" s="168"/>
      <c r="BGS1168" s="168"/>
      <c r="BGT1168" s="167"/>
      <c r="BGU1168" s="10"/>
      <c r="BGV1168" s="10"/>
      <c r="BGX1168" s="167"/>
      <c r="BGY1168" s="327"/>
      <c r="BHA1168" s="168"/>
      <c r="BHB1168" s="168"/>
      <c r="BHC1168" s="167"/>
      <c r="BHD1168" s="10"/>
      <c r="BHE1168" s="10"/>
    </row>
    <row r="1169" spans="1:1565" s="14" customFormat="1" ht="15">
      <c r="A1169" s="167" t="s">
        <v>97</v>
      </c>
      <c r="B1169" s="325" t="s">
        <v>1626</v>
      </c>
      <c r="D1169" s="168"/>
      <c r="E1169" s="168">
        <f>VLOOKUP(B1169,$A$1213:$F$2274,6,FALSE)</f>
        <v>11</v>
      </c>
      <c r="F1169" s="167" t="s">
        <v>65</v>
      </c>
      <c r="G1169" s="10">
        <f>E1169*1.3</f>
        <v>14.3</v>
      </c>
      <c r="H1169" s="10"/>
      <c r="I1169" s="219"/>
      <c r="J1169" s="167" t="s">
        <v>97</v>
      </c>
      <c r="K1169" s="325" t="s">
        <v>2962</v>
      </c>
      <c r="M1169" s="168"/>
      <c r="N1169" s="168">
        <f>VLOOKUP(K1169,$A$1213:$F$2274,6,FALSE)</f>
        <v>28</v>
      </c>
      <c r="O1169" s="167" t="s">
        <v>65</v>
      </c>
      <c r="P1169" s="10">
        <f>N1169*1.3</f>
        <v>36.4</v>
      </c>
      <c r="Q1169" s="10"/>
      <c r="R1169" s="219"/>
      <c r="S1169" s="167" t="s">
        <v>97</v>
      </c>
      <c r="T1169" s="325" t="s">
        <v>483</v>
      </c>
      <c r="V1169" s="168"/>
      <c r="W1169" s="168">
        <f t="shared" si="7429"/>
        <v>0</v>
      </c>
      <c r="X1169" s="167" t="s">
        <v>65</v>
      </c>
      <c r="Y1169" s="10">
        <f t="shared" ref="Y1169" si="8092">W1169*1.3</f>
        <v>0</v>
      </c>
      <c r="Z1169" s="10"/>
      <c r="AA1169" s="219"/>
      <c r="AB1169" s="167" t="s">
        <v>97</v>
      </c>
      <c r="AC1169" s="325" t="s">
        <v>1626</v>
      </c>
      <c r="AE1169" s="168"/>
      <c r="AF1169" s="168">
        <f t="shared" si="7432"/>
        <v>11</v>
      </c>
      <c r="AG1169" s="167" t="s">
        <v>65</v>
      </c>
      <c r="AH1169" s="10">
        <f t="shared" ref="AH1169" si="8093">AF1169*1.3</f>
        <v>14.3</v>
      </c>
      <c r="AI1169" s="10"/>
      <c r="AJ1169" s="219"/>
      <c r="AK1169" s="167" t="s">
        <v>97</v>
      </c>
      <c r="AL1169" s="498" t="s">
        <v>2962</v>
      </c>
      <c r="AN1169" s="168"/>
      <c r="AO1169" s="168">
        <f t="shared" si="7435"/>
        <v>28</v>
      </c>
      <c r="AP1169" s="167" t="s">
        <v>65</v>
      </c>
      <c r="AQ1169" s="10">
        <f t="shared" ref="AQ1169" si="8094">AO1169*1.3</f>
        <v>36.4</v>
      </c>
      <c r="AR1169" s="10"/>
      <c r="AS1169" s="219"/>
      <c r="AT1169" s="167" t="s">
        <v>97</v>
      </c>
      <c r="AU1169" s="325" t="s">
        <v>1626</v>
      </c>
      <c r="AW1169" s="168"/>
      <c r="AX1169" s="168">
        <f t="shared" si="7438"/>
        <v>11</v>
      </c>
      <c r="AY1169" s="167" t="s">
        <v>65</v>
      </c>
      <c r="AZ1169" s="10">
        <f t="shared" ref="AZ1169" si="8095">AX1169*1.3</f>
        <v>14.3</v>
      </c>
      <c r="BA1169" s="10"/>
      <c r="BB1169" s="219"/>
      <c r="BC1169" s="167" t="s">
        <v>97</v>
      </c>
      <c r="BD1169" s="325" t="s">
        <v>1626</v>
      </c>
      <c r="BF1169" s="168"/>
      <c r="BG1169" s="168">
        <f t="shared" si="7441"/>
        <v>11</v>
      </c>
      <c r="BH1169" s="167" t="s">
        <v>65</v>
      </c>
      <c r="BI1169" s="10">
        <f t="shared" ref="BI1169" si="8096">BG1169*1.3</f>
        <v>14.3</v>
      </c>
      <c r="BJ1169" s="10"/>
      <c r="BK1169" s="219"/>
      <c r="BL1169" s="167" t="s">
        <v>97</v>
      </c>
      <c r="BM1169" s="325" t="s">
        <v>1626</v>
      </c>
      <c r="BO1169" s="168"/>
      <c r="BP1169" s="168">
        <f t="shared" si="7444"/>
        <v>11</v>
      </c>
      <c r="BQ1169" s="167" t="s">
        <v>65</v>
      </c>
      <c r="BR1169" s="10">
        <f t="shared" ref="BR1169" si="8097">BP1169*1.3</f>
        <v>14.3</v>
      </c>
      <c r="BS1169" s="10"/>
      <c r="BT1169" s="219"/>
      <c r="BU1169" s="167" t="s">
        <v>97</v>
      </c>
      <c r="BV1169" s="325" t="s">
        <v>2962</v>
      </c>
      <c r="BX1169" s="168"/>
      <c r="BY1169" s="168">
        <f t="shared" si="7447"/>
        <v>28</v>
      </c>
      <c r="BZ1169" s="167" t="s">
        <v>65</v>
      </c>
      <c r="CA1169" s="10">
        <f t="shared" ref="CA1169" si="8098">BY1169*1.3</f>
        <v>36.4</v>
      </c>
      <c r="CB1169" s="10"/>
      <c r="CC1169" s="219"/>
      <c r="CD1169" s="167" t="s">
        <v>97</v>
      </c>
      <c r="CE1169" s="325" t="s">
        <v>2962</v>
      </c>
      <c r="CG1169" s="168"/>
      <c r="CH1169" s="168">
        <f t="shared" si="7450"/>
        <v>28</v>
      </c>
      <c r="CI1169" s="167" t="s">
        <v>65</v>
      </c>
      <c r="CJ1169" s="10">
        <f t="shared" ref="CJ1169" si="8099">CH1169*1.3</f>
        <v>36.4</v>
      </c>
      <c r="CK1169" s="10"/>
      <c r="CL1169" s="219"/>
      <c r="CM1169" s="167" t="s">
        <v>97</v>
      </c>
      <c r="CN1169" s="325" t="s">
        <v>1626</v>
      </c>
      <c r="CP1169" s="168"/>
      <c r="CQ1169" s="168">
        <f t="shared" si="7453"/>
        <v>11</v>
      </c>
      <c r="CR1169" s="167" t="s">
        <v>65</v>
      </c>
      <c r="CS1169" s="10">
        <f t="shared" ref="CS1169" si="8100">CQ1169*1.3</f>
        <v>14.3</v>
      </c>
      <c r="CT1169" s="10"/>
      <c r="CU1169" s="219"/>
      <c r="CV1169" s="167" t="s">
        <v>97</v>
      </c>
      <c r="CW1169" s="325" t="s">
        <v>2356</v>
      </c>
      <c r="CY1169" s="168"/>
      <c r="CZ1169" s="168">
        <f t="shared" si="7456"/>
        <v>23</v>
      </c>
      <c r="DA1169" s="167" t="s">
        <v>65</v>
      </c>
      <c r="DB1169" s="10">
        <f t="shared" ref="DB1169" si="8101">CZ1169*1.3</f>
        <v>29.900000000000002</v>
      </c>
      <c r="DC1169" s="10"/>
      <c r="DD1169" s="219"/>
      <c r="DE1169" s="167" t="s">
        <v>97</v>
      </c>
      <c r="DF1169" s="325" t="s">
        <v>3539</v>
      </c>
      <c r="DH1169" s="168"/>
      <c r="DI1169" s="168">
        <f t="shared" si="7459"/>
        <v>0</v>
      </c>
      <c r="DJ1169" s="167" t="s">
        <v>65</v>
      </c>
      <c r="DK1169" s="10">
        <f t="shared" ref="DK1169" si="8102">DI1169*1.3</f>
        <v>0</v>
      </c>
      <c r="DL1169" s="10"/>
      <c r="DM1169" s="219"/>
      <c r="DN1169" s="167" t="s">
        <v>97</v>
      </c>
      <c r="DO1169" s="325" t="s">
        <v>1626</v>
      </c>
      <c r="DQ1169" s="168"/>
      <c r="DR1169" s="168">
        <f t="shared" si="7462"/>
        <v>11</v>
      </c>
      <c r="DS1169" s="167" t="s">
        <v>65</v>
      </c>
      <c r="DT1169" s="10">
        <f t="shared" ref="DT1169" si="8103">DR1169*1.3</f>
        <v>14.3</v>
      </c>
      <c r="DU1169" s="10"/>
      <c r="DV1169" s="219"/>
      <c r="DW1169" s="167" t="s">
        <v>97</v>
      </c>
      <c r="DX1169" s="325" t="s">
        <v>1267</v>
      </c>
      <c r="DZ1169" s="168"/>
      <c r="EA1169" s="168">
        <f t="shared" si="7465"/>
        <v>16</v>
      </c>
      <c r="EB1169" s="167" t="s">
        <v>65</v>
      </c>
      <c r="EC1169" s="10">
        <f t="shared" ref="EC1169" si="8104">EA1169*1.3</f>
        <v>20.8</v>
      </c>
      <c r="ED1169" s="10"/>
      <c r="EE1169" s="219"/>
      <c r="EF1169" s="167" t="s">
        <v>97</v>
      </c>
      <c r="EG1169" s="325" t="s">
        <v>2011</v>
      </c>
      <c r="EI1169" s="168"/>
      <c r="EJ1169" s="168">
        <f t="shared" si="7468"/>
        <v>0</v>
      </c>
      <c r="EK1169" s="167" t="s">
        <v>65</v>
      </c>
      <c r="EL1169" s="10">
        <f t="shared" ref="EL1169" si="8105">EJ1169*1.3</f>
        <v>0</v>
      </c>
      <c r="EM1169" s="10"/>
      <c r="EN1169" s="219"/>
      <c r="EO1169" s="167" t="s">
        <v>97</v>
      </c>
      <c r="EP1169" s="325" t="s">
        <v>2836</v>
      </c>
      <c r="ER1169" s="168"/>
      <c r="ES1169" s="168">
        <f t="shared" si="7471"/>
        <v>0</v>
      </c>
      <c r="ET1169" s="167" t="s">
        <v>65</v>
      </c>
      <c r="EU1169" s="10">
        <f t="shared" ref="EU1169" si="8106">ES1169*1.3</f>
        <v>0</v>
      </c>
      <c r="EV1169" s="10"/>
      <c r="EW1169" s="219"/>
      <c r="EX1169" s="167" t="s">
        <v>97</v>
      </c>
      <c r="EY1169" s="325" t="s">
        <v>1711</v>
      </c>
      <c r="FA1169" s="168"/>
      <c r="FB1169" s="168">
        <f t="shared" si="7474"/>
        <v>4</v>
      </c>
      <c r="FC1169" s="167" t="s">
        <v>65</v>
      </c>
      <c r="FD1169" s="10">
        <f t="shared" ref="FD1169" si="8107">FB1169*1.3</f>
        <v>5.2</v>
      </c>
      <c r="FE1169" s="10"/>
      <c r="FF1169" s="219"/>
      <c r="FG1169" s="167" t="s">
        <v>97</v>
      </c>
      <c r="FH1169" s="325" t="s">
        <v>3354</v>
      </c>
      <c r="FJ1169" s="168"/>
      <c r="FK1169" s="168">
        <f t="shared" si="7477"/>
        <v>15</v>
      </c>
      <c r="FL1169" s="167" t="s">
        <v>65</v>
      </c>
      <c r="FM1169" s="10">
        <f t="shared" ref="FM1169" si="8108">FK1169*1.3</f>
        <v>19.5</v>
      </c>
      <c r="FN1169" s="10"/>
      <c r="FO1169" s="219"/>
      <c r="FP1169" s="167" t="s">
        <v>97</v>
      </c>
      <c r="FQ1169" s="325" t="s">
        <v>2962</v>
      </c>
      <c r="FS1169" s="168"/>
      <c r="FT1169" s="168">
        <f t="shared" si="7480"/>
        <v>28</v>
      </c>
      <c r="FU1169" s="167" t="s">
        <v>65</v>
      </c>
      <c r="FV1169" s="10">
        <f t="shared" ref="FV1169" si="8109">FT1169*1.3</f>
        <v>36.4</v>
      </c>
      <c r="FW1169" s="10"/>
      <c r="FX1169" s="219"/>
      <c r="FY1169" s="167" t="s">
        <v>97</v>
      </c>
      <c r="FZ1169" s="325" t="s">
        <v>1892</v>
      </c>
      <c r="GB1169" s="168"/>
      <c r="GC1169" s="168">
        <f t="shared" si="7483"/>
        <v>0</v>
      </c>
      <c r="GD1169" s="167" t="s">
        <v>65</v>
      </c>
      <c r="GE1169" s="10">
        <f t="shared" ref="GE1169" si="8110">GC1169*1.3</f>
        <v>0</v>
      </c>
      <c r="GF1169" s="10"/>
      <c r="GG1169" s="219"/>
      <c r="GH1169" s="167" t="s">
        <v>97</v>
      </c>
      <c r="GI1169" s="325" t="s">
        <v>2356</v>
      </c>
      <c r="GK1169" s="168"/>
      <c r="GL1169" s="168">
        <f t="shared" si="7486"/>
        <v>23</v>
      </c>
      <c r="GM1169" s="167" t="s">
        <v>65</v>
      </c>
      <c r="GN1169" s="10">
        <f t="shared" ref="GN1169" si="8111">GL1169*1.3</f>
        <v>29.900000000000002</v>
      </c>
      <c r="GO1169" s="10"/>
      <c r="GP1169" s="219"/>
      <c r="GQ1169" s="167" t="s">
        <v>97</v>
      </c>
      <c r="GR1169" s="325" t="s">
        <v>1626</v>
      </c>
      <c r="GT1169" s="168"/>
      <c r="GU1169" s="168">
        <f t="shared" si="7489"/>
        <v>11</v>
      </c>
      <c r="GV1169" s="167" t="s">
        <v>65</v>
      </c>
      <c r="GW1169" s="10">
        <f t="shared" ref="GW1169" si="8112">GU1169*1.3</f>
        <v>14.3</v>
      </c>
      <c r="GX1169" s="10"/>
      <c r="GY1169" s="219"/>
      <c r="GZ1169" s="167" t="s">
        <v>97</v>
      </c>
      <c r="HA1169" s="325" t="s">
        <v>1626</v>
      </c>
      <c r="HC1169" s="168"/>
      <c r="HD1169" s="168">
        <f t="shared" si="7492"/>
        <v>11</v>
      </c>
      <c r="HE1169" s="167" t="s">
        <v>65</v>
      </c>
      <c r="HF1169" s="10">
        <f t="shared" ref="HF1169" si="8113">HD1169*1.3</f>
        <v>14.3</v>
      </c>
      <c r="HG1169" s="10"/>
      <c r="HH1169" s="219"/>
      <c r="HI1169" s="167" t="s">
        <v>97</v>
      </c>
      <c r="HJ1169" s="325" t="s">
        <v>2427</v>
      </c>
      <c r="HL1169" s="168"/>
      <c r="HM1169" s="168">
        <f t="shared" si="7495"/>
        <v>7</v>
      </c>
      <c r="HN1169" s="167" t="s">
        <v>65</v>
      </c>
      <c r="HO1169" s="10">
        <f t="shared" ref="HO1169" si="8114">HM1169*1.3</f>
        <v>9.1</v>
      </c>
      <c r="HP1169" s="10"/>
      <c r="HQ1169" s="219"/>
      <c r="HR1169" s="167" t="s">
        <v>97</v>
      </c>
      <c r="HS1169" s="325" t="s">
        <v>2836</v>
      </c>
      <c r="HU1169" s="168"/>
      <c r="HV1169" s="168">
        <f t="shared" si="7498"/>
        <v>0</v>
      </c>
      <c r="HW1169" s="167" t="s">
        <v>65</v>
      </c>
      <c r="HX1169" s="10">
        <f t="shared" ref="HX1169" si="8115">HV1169*1.3</f>
        <v>0</v>
      </c>
      <c r="HY1169" s="10"/>
      <c r="HZ1169" s="219"/>
      <c r="IA1169" s="167" t="s">
        <v>97</v>
      </c>
      <c r="IB1169" s="325" t="s">
        <v>2962</v>
      </c>
      <c r="ID1169" s="168"/>
      <c r="IE1169" s="168">
        <f t="shared" si="7501"/>
        <v>28</v>
      </c>
      <c r="IF1169" s="167" t="s">
        <v>65</v>
      </c>
      <c r="IG1169" s="10">
        <f t="shared" ref="IG1169" si="8116">IE1169*1.3</f>
        <v>36.4</v>
      </c>
      <c r="IH1169" s="10"/>
      <c r="II1169" s="219"/>
      <c r="IJ1169" s="167" t="s">
        <v>97</v>
      </c>
      <c r="IK1169" s="325" t="s">
        <v>2299</v>
      </c>
      <c r="IM1169" s="168"/>
      <c r="IN1169" s="168">
        <f t="shared" si="7504"/>
        <v>16</v>
      </c>
      <c r="IO1169" s="167" t="s">
        <v>65</v>
      </c>
      <c r="IP1169" s="10">
        <f t="shared" ref="IP1169" si="8117">IN1169*1.3</f>
        <v>20.8</v>
      </c>
      <c r="IQ1169" s="10"/>
      <c r="IR1169" s="219"/>
      <c r="IS1169" s="167" t="s">
        <v>97</v>
      </c>
      <c r="IT1169" s="325" t="s">
        <v>3394</v>
      </c>
      <c r="IV1169" s="168"/>
      <c r="IW1169" s="168">
        <f t="shared" si="7507"/>
        <v>7</v>
      </c>
      <c r="IX1169" s="167" t="s">
        <v>65</v>
      </c>
      <c r="IY1169" s="10">
        <f t="shared" ref="IY1169" si="8118">IW1169*1.3</f>
        <v>9.1</v>
      </c>
      <c r="IZ1169" s="10"/>
      <c r="JA1169" s="219"/>
      <c r="JB1169" s="167" t="s">
        <v>97</v>
      </c>
      <c r="JC1169" s="500" t="s">
        <v>937</v>
      </c>
      <c r="JE1169" s="168"/>
      <c r="JF1169" s="168">
        <f t="shared" si="7510"/>
        <v>7</v>
      </c>
      <c r="JG1169" s="167" t="s">
        <v>65</v>
      </c>
      <c r="JH1169" s="10">
        <f t="shared" ref="JH1169" si="8119">JF1169*1.3</f>
        <v>9.1</v>
      </c>
      <c r="JI1169" s="10"/>
      <c r="JJ1169" s="219"/>
      <c r="JK1169" s="167" t="s">
        <v>97</v>
      </c>
      <c r="JL1169" s="500" t="s">
        <v>1626</v>
      </c>
      <c r="JN1169" s="168"/>
      <c r="JO1169" s="168">
        <f t="shared" si="7513"/>
        <v>11</v>
      </c>
      <c r="JP1169" s="167" t="s">
        <v>65</v>
      </c>
      <c r="JQ1169" s="10">
        <f t="shared" ref="JQ1169" si="8120">JO1169*1.3</f>
        <v>14.3</v>
      </c>
      <c r="JR1169" s="10"/>
      <c r="JS1169" s="219"/>
      <c r="JT1169" s="167" t="s">
        <v>97</v>
      </c>
      <c r="JU1169" s="500" t="s">
        <v>1626</v>
      </c>
      <c r="JW1169" s="168"/>
      <c r="JX1169" s="168">
        <f t="shared" si="7516"/>
        <v>11</v>
      </c>
      <c r="JY1169" s="167" t="s">
        <v>65</v>
      </c>
      <c r="JZ1169" s="10">
        <f t="shared" ref="JZ1169" si="8121">JX1169*1.3</f>
        <v>14.3</v>
      </c>
      <c r="KA1169" s="10"/>
      <c r="KB1169" s="219"/>
      <c r="KC1169" s="167" t="s">
        <v>97</v>
      </c>
      <c r="KD1169" s="500" t="s">
        <v>1267</v>
      </c>
      <c r="KF1169" s="168"/>
      <c r="KG1169" s="168">
        <f t="shared" si="7519"/>
        <v>16</v>
      </c>
      <c r="KH1169" s="167" t="s">
        <v>65</v>
      </c>
      <c r="KI1169" s="10">
        <f t="shared" ref="KI1169" si="8122">KG1169*1.3</f>
        <v>20.8</v>
      </c>
      <c r="KJ1169" s="10"/>
      <c r="KK1169" s="219"/>
      <c r="KL1169" s="167" t="s">
        <v>97</v>
      </c>
      <c r="KM1169" s="500" t="s">
        <v>2299</v>
      </c>
      <c r="KO1169" s="168"/>
      <c r="KP1169" s="168">
        <f t="shared" si="7522"/>
        <v>16</v>
      </c>
      <c r="KQ1169" s="167" t="s">
        <v>65</v>
      </c>
      <c r="KR1169" s="10">
        <f t="shared" ref="KR1169" si="8123">KP1169*1.3</f>
        <v>20.8</v>
      </c>
      <c r="KS1169" s="10"/>
      <c r="KT1169" s="219"/>
      <c r="KU1169" s="167" t="s">
        <v>97</v>
      </c>
      <c r="KV1169" s="328" t="s">
        <v>1710</v>
      </c>
      <c r="KX1169" s="168"/>
      <c r="KY1169" s="168">
        <f t="shared" si="7525"/>
        <v>18</v>
      </c>
      <c r="KZ1169" s="167" t="s">
        <v>65</v>
      </c>
      <c r="LA1169" s="10">
        <f t="shared" ref="LA1169" si="8124">KY1169*1.3</f>
        <v>23.400000000000002</v>
      </c>
      <c r="LB1169" s="10"/>
      <c r="LC1169" s="219"/>
      <c r="LD1169" s="167" t="s">
        <v>97</v>
      </c>
      <c r="LE1169" s="500" t="s">
        <v>1626</v>
      </c>
      <c r="LG1169" s="168"/>
      <c r="LH1169" s="168">
        <f t="shared" si="7528"/>
        <v>11</v>
      </c>
      <c r="LI1169" s="167" t="s">
        <v>65</v>
      </c>
      <c r="LJ1169" s="10">
        <f t="shared" ref="LJ1169" si="8125">LH1169*1.3</f>
        <v>14.3</v>
      </c>
      <c r="LK1169" s="10"/>
      <c r="LL1169" s="219"/>
      <c r="LM1169" s="167" t="s">
        <v>97</v>
      </c>
      <c r="LN1169" s="500" t="s">
        <v>2962</v>
      </c>
      <c r="LP1169" s="168"/>
      <c r="LQ1169" s="168">
        <f t="shared" si="7531"/>
        <v>28</v>
      </c>
      <c r="LR1169" s="167" t="s">
        <v>65</v>
      </c>
      <c r="LS1169" s="10">
        <f t="shared" ref="LS1169" si="8126">LQ1169*1.3</f>
        <v>36.4</v>
      </c>
      <c r="LT1169" s="10"/>
      <c r="LU1169" s="219"/>
      <c r="LV1169" s="167" t="s">
        <v>97</v>
      </c>
      <c r="LW1169" s="500" t="s">
        <v>483</v>
      </c>
      <c r="LY1169" s="168"/>
      <c r="LZ1169" s="168">
        <f t="shared" si="7534"/>
        <v>0</v>
      </c>
      <c r="MA1169" s="167" t="s">
        <v>65</v>
      </c>
      <c r="MB1169" s="10">
        <f t="shared" ref="MB1169" si="8127">LZ1169*1.3</f>
        <v>0</v>
      </c>
      <c r="MC1169" s="10"/>
      <c r="MD1169" s="219"/>
      <c r="ME1169" s="167" t="s">
        <v>97</v>
      </c>
      <c r="MF1169" s="500" t="s">
        <v>1626</v>
      </c>
      <c r="MH1169" s="168"/>
      <c r="MI1169" s="168">
        <f t="shared" si="7537"/>
        <v>11</v>
      </c>
      <c r="MJ1169" s="167" t="s">
        <v>65</v>
      </c>
      <c r="MK1169" s="10">
        <f t="shared" ref="MK1169" si="8128">MI1169*1.3</f>
        <v>14.3</v>
      </c>
      <c r="ML1169" s="10"/>
      <c r="MM1169" s="219"/>
      <c r="MN1169" s="167" t="s">
        <v>97</v>
      </c>
      <c r="MO1169" s="328" t="s">
        <v>2299</v>
      </c>
      <c r="MQ1169" s="168"/>
      <c r="MR1169" s="168">
        <f t="shared" si="7540"/>
        <v>16</v>
      </c>
      <c r="MS1169" s="167" t="s">
        <v>65</v>
      </c>
      <c r="MT1169" s="10">
        <f t="shared" ref="MT1169" si="8129">MR1169*1.3</f>
        <v>20.8</v>
      </c>
      <c r="MU1169" s="10"/>
      <c r="MV1169" s="219"/>
      <c r="MW1169" s="167" t="s">
        <v>97</v>
      </c>
      <c r="MX1169" s="500" t="s">
        <v>1626</v>
      </c>
      <c r="MZ1169" s="168"/>
      <c r="NA1169" s="168">
        <f t="shared" si="7543"/>
        <v>11</v>
      </c>
      <c r="NB1169" s="167" t="s">
        <v>65</v>
      </c>
      <c r="NC1169" s="10">
        <f t="shared" ref="NC1169" si="8130">NA1169*1.3</f>
        <v>14.3</v>
      </c>
      <c r="ND1169" s="10"/>
      <c r="NE1169" s="219"/>
      <c r="NF1169" s="167" t="s">
        <v>97</v>
      </c>
      <c r="NG1169" s="500" t="s">
        <v>1267</v>
      </c>
      <c r="NI1169" s="168"/>
      <c r="NJ1169" s="168">
        <f t="shared" si="7546"/>
        <v>16</v>
      </c>
      <c r="NK1169" s="167" t="s">
        <v>65</v>
      </c>
      <c r="NL1169" s="10">
        <f t="shared" ref="NL1169" si="8131">NJ1169*1.3</f>
        <v>20.8</v>
      </c>
      <c r="NM1169" s="10"/>
      <c r="NN1169" s="219"/>
      <c r="NO1169" s="167" t="s">
        <v>97</v>
      </c>
      <c r="NP1169" s="500" t="s">
        <v>1626</v>
      </c>
      <c r="NR1169" s="168"/>
      <c r="NS1169" s="168">
        <f t="shared" si="7549"/>
        <v>11</v>
      </c>
      <c r="NT1169" s="167" t="s">
        <v>65</v>
      </c>
      <c r="NU1169" s="10">
        <f t="shared" ref="NU1169" si="8132">NS1169*1.3</f>
        <v>14.3</v>
      </c>
      <c r="NV1169" s="10"/>
      <c r="NW1169" s="219"/>
      <c r="NX1169" s="167" t="s">
        <v>97</v>
      </c>
      <c r="NY1169" s="500" t="s">
        <v>1626</v>
      </c>
      <c r="OA1169" s="168"/>
      <c r="OB1169" s="168">
        <f t="shared" si="7552"/>
        <v>11</v>
      </c>
      <c r="OC1169" s="167" t="s">
        <v>65</v>
      </c>
      <c r="OD1169" s="10">
        <f t="shared" ref="OD1169" si="8133">OB1169*1.3</f>
        <v>14.3</v>
      </c>
      <c r="OE1169" s="10"/>
      <c r="OF1169" s="219"/>
      <c r="OG1169" s="167" t="s">
        <v>97</v>
      </c>
      <c r="OH1169" s="500" t="s">
        <v>1626</v>
      </c>
      <c r="OJ1169" s="168"/>
      <c r="OK1169" s="168">
        <f t="shared" si="7555"/>
        <v>11</v>
      </c>
      <c r="OL1169" s="167" t="s">
        <v>65</v>
      </c>
      <c r="OM1169" s="10">
        <f t="shared" ref="OM1169" si="8134">OK1169*1.3</f>
        <v>14.3</v>
      </c>
      <c r="ON1169" s="10"/>
      <c r="OO1169" s="219"/>
      <c r="OP1169" s="167" t="s">
        <v>97</v>
      </c>
      <c r="OQ1169" s="500" t="s">
        <v>2962</v>
      </c>
      <c r="OS1169" s="168"/>
      <c r="OT1169" s="168">
        <f t="shared" si="7558"/>
        <v>28</v>
      </c>
      <c r="OU1169" s="167" t="s">
        <v>65</v>
      </c>
      <c r="OV1169" s="10">
        <f t="shared" ref="OV1169" si="8135">OT1169*1.3</f>
        <v>36.4</v>
      </c>
      <c r="OW1169" s="10"/>
      <c r="OX1169" s="219"/>
      <c r="OY1169" s="167" t="s">
        <v>97</v>
      </c>
      <c r="OZ1169" s="500" t="s">
        <v>2962</v>
      </c>
      <c r="PB1169" s="168"/>
      <c r="PC1169" s="168">
        <f t="shared" si="7561"/>
        <v>28</v>
      </c>
      <c r="PD1169" s="167" t="s">
        <v>65</v>
      </c>
      <c r="PE1169" s="10">
        <f t="shared" ref="PE1169" si="8136">PC1169*1.3</f>
        <v>36.4</v>
      </c>
      <c r="PF1169" s="10"/>
      <c r="PG1169" s="219"/>
      <c r="PH1169" s="167" t="s">
        <v>97</v>
      </c>
      <c r="PI1169" s="500" t="s">
        <v>937</v>
      </c>
      <c r="PK1169" s="168"/>
      <c r="PL1169" s="168">
        <f t="shared" si="7564"/>
        <v>7</v>
      </c>
      <c r="PM1169" s="167" t="s">
        <v>65</v>
      </c>
      <c r="PN1169" s="10">
        <f t="shared" ref="PN1169" si="8137">PL1169*1.3</f>
        <v>9.1</v>
      </c>
      <c r="PO1169" s="10"/>
      <c r="PP1169" s="219"/>
      <c r="PQ1169" s="167" t="s">
        <v>97</v>
      </c>
      <c r="PR1169" s="500" t="s">
        <v>1626</v>
      </c>
      <c r="PT1169" s="168"/>
      <c r="PU1169" s="168">
        <f t="shared" si="7567"/>
        <v>11</v>
      </c>
      <c r="PV1169" s="167" t="s">
        <v>65</v>
      </c>
      <c r="PW1169" s="10">
        <f t="shared" ref="PW1169" si="8138">PU1169*1.3</f>
        <v>14.3</v>
      </c>
      <c r="PX1169" s="10"/>
      <c r="PY1169" s="219"/>
      <c r="PZ1169" s="167" t="s">
        <v>97</v>
      </c>
      <c r="QA1169" s="500" t="s">
        <v>487</v>
      </c>
      <c r="QC1169" s="168"/>
      <c r="QD1169" s="168">
        <f t="shared" si="7570"/>
        <v>1</v>
      </c>
      <c r="QE1169" s="167" t="s">
        <v>65</v>
      </c>
      <c r="QF1169" s="10">
        <f t="shared" ref="QF1169" si="8139">QD1169*1.3</f>
        <v>1.3</v>
      </c>
      <c r="QG1169" s="10"/>
      <c r="QH1169" s="219"/>
      <c r="QI1169" s="167" t="s">
        <v>97</v>
      </c>
      <c r="QJ1169" s="500" t="s">
        <v>2380</v>
      </c>
      <c r="QL1169" s="168"/>
      <c r="QM1169" s="168">
        <f t="shared" si="7573"/>
        <v>5</v>
      </c>
      <c r="QN1169" s="167" t="s">
        <v>65</v>
      </c>
      <c r="QO1169" s="10">
        <f t="shared" ref="QO1169" si="8140">QM1169*1.3</f>
        <v>6.5</v>
      </c>
      <c r="QP1169" s="10"/>
      <c r="QQ1169" s="219"/>
      <c r="QR1169" s="167" t="s">
        <v>97</v>
      </c>
      <c r="QS1169" s="500" t="s">
        <v>925</v>
      </c>
      <c r="QU1169" s="168"/>
      <c r="QV1169" s="168">
        <f t="shared" si="7576"/>
        <v>43</v>
      </c>
      <c r="QW1169" s="167" t="s">
        <v>65</v>
      </c>
      <c r="QX1169" s="10">
        <f t="shared" ref="QX1169" si="8141">QV1169*1.3</f>
        <v>55.9</v>
      </c>
      <c r="QY1169" s="10"/>
      <c r="QZ1169" s="219"/>
      <c r="RA1169" s="167" t="s">
        <v>97</v>
      </c>
      <c r="RB1169" s="500" t="s">
        <v>1626</v>
      </c>
      <c r="RD1169" s="168"/>
      <c r="RE1169" s="168">
        <f t="shared" si="7579"/>
        <v>11</v>
      </c>
      <c r="RF1169" s="167" t="s">
        <v>65</v>
      </c>
      <c r="RG1169" s="10">
        <f t="shared" ref="RG1169" si="8142">RE1169*1.3</f>
        <v>14.3</v>
      </c>
      <c r="RH1169" s="10"/>
      <c r="RI1169" s="219"/>
      <c r="RJ1169" s="167" t="s">
        <v>97</v>
      </c>
      <c r="RK1169" s="500" t="s">
        <v>2836</v>
      </c>
      <c r="RM1169" s="168"/>
      <c r="RN1169" s="168">
        <f t="shared" si="7582"/>
        <v>0</v>
      </c>
      <c r="RO1169" s="167" t="s">
        <v>65</v>
      </c>
      <c r="RP1169" s="10">
        <f t="shared" ref="RP1169" si="8143">RN1169*1.3</f>
        <v>0</v>
      </c>
      <c r="RQ1169" s="10"/>
      <c r="RR1169" s="219"/>
      <c r="RS1169" s="167" t="s">
        <v>97</v>
      </c>
      <c r="RT1169" s="500" t="s">
        <v>1267</v>
      </c>
      <c r="RV1169" s="168"/>
      <c r="RW1169" s="168">
        <f t="shared" si="7585"/>
        <v>16</v>
      </c>
      <c r="RX1169" s="167" t="s">
        <v>65</v>
      </c>
      <c r="RY1169" s="10">
        <f t="shared" ref="RY1169" si="8144">RW1169*1.3</f>
        <v>20.8</v>
      </c>
      <c r="RZ1169" s="10"/>
      <c r="SA1169" s="219"/>
      <c r="SB1169" s="167" t="s">
        <v>97</v>
      </c>
      <c r="SC1169" s="500" t="s">
        <v>937</v>
      </c>
      <c r="SE1169" s="168"/>
      <c r="SF1169" s="168">
        <f t="shared" si="7588"/>
        <v>7</v>
      </c>
      <c r="SG1169" s="167" t="s">
        <v>65</v>
      </c>
      <c r="SH1169" s="10">
        <f t="shared" ref="SH1169" si="8145">SF1169*1.3</f>
        <v>9.1</v>
      </c>
      <c r="SI1169" s="10"/>
      <c r="SJ1169" s="219"/>
      <c r="SK1169" s="167" t="s">
        <v>97</v>
      </c>
      <c r="SL1169" s="500" t="s">
        <v>1267</v>
      </c>
      <c r="SN1169" s="168"/>
      <c r="SO1169" s="168">
        <f t="shared" si="7591"/>
        <v>16</v>
      </c>
      <c r="SP1169" s="167" t="s">
        <v>65</v>
      </c>
      <c r="SQ1169" s="10">
        <f t="shared" ref="SQ1169" si="8146">SO1169*1.3</f>
        <v>20.8</v>
      </c>
      <c r="SR1169" s="10"/>
      <c r="SS1169" s="219"/>
      <c r="ST1169" s="167" t="s">
        <v>97</v>
      </c>
      <c r="SU1169" s="500" t="s">
        <v>1894</v>
      </c>
      <c r="SW1169" s="168"/>
      <c r="SX1169" s="168">
        <f t="shared" si="7594"/>
        <v>46</v>
      </c>
      <c r="SY1169" s="167" t="s">
        <v>65</v>
      </c>
      <c r="SZ1169" s="10">
        <f t="shared" ref="SZ1169" si="8147">SX1169*1.3</f>
        <v>59.800000000000004</v>
      </c>
      <c r="TA1169" s="10"/>
      <c r="TB1169" s="219"/>
      <c r="TC1169" s="167" t="s">
        <v>97</v>
      </c>
      <c r="TD1169" s="500" t="s">
        <v>2628</v>
      </c>
      <c r="TF1169" s="168"/>
      <c r="TG1169" s="168">
        <f t="shared" si="7597"/>
        <v>17</v>
      </c>
      <c r="TH1169" s="167" t="s">
        <v>65</v>
      </c>
      <c r="TI1169" s="10">
        <f t="shared" ref="TI1169" si="8148">TG1169*1.3</f>
        <v>22.1</v>
      </c>
      <c r="TJ1169" s="10"/>
      <c r="TK1169" s="219"/>
      <c r="TL1169" s="167" t="s">
        <v>97</v>
      </c>
      <c r="TM1169" s="328" t="s">
        <v>2380</v>
      </c>
      <c r="TO1169" s="168"/>
      <c r="TP1169" s="168">
        <f t="shared" si="7600"/>
        <v>5</v>
      </c>
      <c r="TQ1169" s="167" t="s">
        <v>65</v>
      </c>
      <c r="TR1169" s="10">
        <f t="shared" ref="TR1169" si="8149">TP1169*1.3</f>
        <v>6.5</v>
      </c>
      <c r="TS1169" s="10"/>
      <c r="TT1169" s="219"/>
      <c r="TU1169" s="167" t="s">
        <v>97</v>
      </c>
      <c r="TV1169" s="500" t="s">
        <v>1894</v>
      </c>
      <c r="TX1169" s="168"/>
      <c r="TY1169" s="168">
        <f t="shared" si="7603"/>
        <v>46</v>
      </c>
      <c r="TZ1169" s="167" t="s">
        <v>65</v>
      </c>
      <c r="UA1169" s="10">
        <f t="shared" ref="UA1169" si="8150">TY1169*1.3</f>
        <v>59.800000000000004</v>
      </c>
      <c r="UB1169" s="10"/>
      <c r="UC1169" s="219"/>
      <c r="UD1169" s="167" t="s">
        <v>97</v>
      </c>
      <c r="UE1169" s="328" t="s">
        <v>1710</v>
      </c>
      <c r="UG1169" s="168"/>
      <c r="UH1169" s="168">
        <f t="shared" si="7606"/>
        <v>18</v>
      </c>
      <c r="UI1169" s="167" t="s">
        <v>65</v>
      </c>
      <c r="UJ1169" s="10">
        <f t="shared" ref="UJ1169" si="8151">UH1169*1.3</f>
        <v>23.400000000000002</v>
      </c>
      <c r="UK1169" s="10"/>
      <c r="UL1169" s="219"/>
      <c r="UM1169" s="167" t="s">
        <v>97</v>
      </c>
      <c r="UN1169" s="500" t="s">
        <v>1626</v>
      </c>
      <c r="UP1169" s="168"/>
      <c r="UQ1169" s="168">
        <f t="shared" si="7609"/>
        <v>11</v>
      </c>
      <c r="UR1169" s="167" t="s">
        <v>65</v>
      </c>
      <c r="US1169" s="10">
        <f t="shared" ref="US1169" si="8152">UQ1169*1.3</f>
        <v>14.3</v>
      </c>
      <c r="UT1169" s="10"/>
      <c r="UU1169" s="219"/>
      <c r="UV1169" s="167" t="s">
        <v>97</v>
      </c>
      <c r="UW1169" s="500" t="s">
        <v>487</v>
      </c>
      <c r="UY1169" s="168"/>
      <c r="UZ1169" s="168">
        <f t="shared" si="7612"/>
        <v>1</v>
      </c>
      <c r="VA1169" s="167" t="s">
        <v>65</v>
      </c>
      <c r="VB1169" s="10">
        <f t="shared" ref="VB1169" si="8153">UZ1169*1.3</f>
        <v>1.3</v>
      </c>
      <c r="VC1169" s="10"/>
      <c r="VD1169" s="219"/>
      <c r="VE1169" s="167" t="s">
        <v>97</v>
      </c>
      <c r="VF1169" s="500" t="s">
        <v>3394</v>
      </c>
      <c r="VH1169" s="168"/>
      <c r="VI1169" s="168">
        <f t="shared" si="7615"/>
        <v>7</v>
      </c>
      <c r="VJ1169" s="167" t="s">
        <v>65</v>
      </c>
      <c r="VK1169" s="10">
        <f t="shared" ref="VK1169" si="8154">VI1169*1.3</f>
        <v>9.1</v>
      </c>
      <c r="VL1169" s="10"/>
      <c r="VM1169" s="219"/>
      <c r="VN1169" s="167" t="s">
        <v>97</v>
      </c>
      <c r="VO1169" s="500" t="s">
        <v>2962</v>
      </c>
      <c r="VQ1169" s="168"/>
      <c r="VR1169" s="168">
        <f t="shared" si="7618"/>
        <v>28</v>
      </c>
      <c r="VS1169" s="167" t="s">
        <v>65</v>
      </c>
      <c r="VT1169" s="10">
        <f t="shared" ref="VT1169" si="8155">VR1169*1.3</f>
        <v>36.4</v>
      </c>
      <c r="VU1169" s="10"/>
      <c r="VV1169" s="219"/>
      <c r="VW1169" s="167" t="s">
        <v>97</v>
      </c>
      <c r="VX1169" s="500" t="s">
        <v>483</v>
      </c>
      <c r="VZ1169" s="168"/>
      <c r="WA1169" s="168">
        <f t="shared" si="7621"/>
        <v>0</v>
      </c>
      <c r="WB1169" s="167" t="s">
        <v>65</v>
      </c>
      <c r="WC1169" s="10">
        <f t="shared" ref="WC1169" si="8156">WA1169*1.3</f>
        <v>0</v>
      </c>
      <c r="WD1169" s="10"/>
      <c r="WE1169" s="219"/>
      <c r="WF1169" s="167" t="s">
        <v>97</v>
      </c>
      <c r="WG1169" s="500" t="s">
        <v>2962</v>
      </c>
      <c r="WI1169" s="168"/>
      <c r="WJ1169" s="168">
        <f t="shared" si="7624"/>
        <v>28</v>
      </c>
      <c r="WK1169" s="167" t="s">
        <v>65</v>
      </c>
      <c r="WL1169" s="10">
        <f t="shared" ref="WL1169" si="8157">WJ1169*1.3</f>
        <v>36.4</v>
      </c>
      <c r="WM1169" s="10"/>
      <c r="WN1169" s="219"/>
      <c r="WO1169" s="167" t="s">
        <v>97</v>
      </c>
      <c r="WP1169" s="500" t="s">
        <v>1626</v>
      </c>
      <c r="WR1169" s="168"/>
      <c r="WS1169" s="168">
        <f t="shared" si="7627"/>
        <v>11</v>
      </c>
      <c r="WT1169" s="167" t="s">
        <v>65</v>
      </c>
      <c r="WU1169" s="10">
        <f t="shared" ref="WU1169" si="8158">WS1169*1.3</f>
        <v>14.3</v>
      </c>
      <c r="WV1169" s="10"/>
      <c r="WW1169" s="219"/>
      <c r="WX1169" s="167" t="s">
        <v>97</v>
      </c>
      <c r="WY1169" s="499" t="s">
        <v>2356</v>
      </c>
      <c r="XA1169" s="168"/>
      <c r="XB1169" s="168">
        <f t="shared" si="7630"/>
        <v>23</v>
      </c>
      <c r="XC1169" s="167" t="s">
        <v>65</v>
      </c>
      <c r="XD1169" s="10">
        <f t="shared" ref="XD1169" si="8159">XB1169*1.3</f>
        <v>29.900000000000002</v>
      </c>
      <c r="XE1169" s="10"/>
      <c r="XF1169" s="219"/>
      <c r="XG1169" s="167" t="s">
        <v>97</v>
      </c>
      <c r="XH1169" s="500" t="s">
        <v>1710</v>
      </c>
      <c r="XJ1169" s="168"/>
      <c r="XK1169" s="168">
        <f t="shared" si="7633"/>
        <v>18</v>
      </c>
      <c r="XL1169" s="167" t="s">
        <v>65</v>
      </c>
      <c r="XM1169" s="10">
        <f t="shared" ref="XM1169" si="8160">XK1169*1.3</f>
        <v>23.400000000000002</v>
      </c>
      <c r="XN1169" s="10"/>
      <c r="XO1169" s="219"/>
      <c r="XP1169" s="167" t="s">
        <v>97</v>
      </c>
      <c r="XQ1169" s="500" t="s">
        <v>1626</v>
      </c>
      <c r="XS1169" s="168"/>
      <c r="XT1169" s="168">
        <f t="shared" si="7636"/>
        <v>11</v>
      </c>
      <c r="XU1169" s="167" t="s">
        <v>65</v>
      </c>
      <c r="XV1169" s="10">
        <f t="shared" ref="XV1169" si="8161">XT1169*1.3</f>
        <v>14.3</v>
      </c>
      <c r="XW1169" s="10"/>
      <c r="XX1169" s="219"/>
      <c r="XY1169" s="167" t="s">
        <v>97</v>
      </c>
      <c r="XZ1169" s="500" t="s">
        <v>1626</v>
      </c>
      <c r="YB1169" s="168"/>
      <c r="YC1169" s="168">
        <f t="shared" si="7639"/>
        <v>11</v>
      </c>
      <c r="YD1169" s="167" t="s">
        <v>65</v>
      </c>
      <c r="YE1169" s="10">
        <f t="shared" ref="YE1169" si="8162">YC1169*1.3</f>
        <v>14.3</v>
      </c>
      <c r="YF1169" s="10"/>
      <c r="YG1169" s="219"/>
      <c r="YH1169" s="167" t="s">
        <v>97</v>
      </c>
      <c r="YI1169" s="500" t="s">
        <v>487</v>
      </c>
      <c r="YK1169" s="168"/>
      <c r="YL1169" s="168">
        <f t="shared" si="7642"/>
        <v>1</v>
      </c>
      <c r="YM1169" s="167" t="s">
        <v>65</v>
      </c>
      <c r="YN1169" s="10">
        <f t="shared" ref="YN1169" si="8163">YL1169*1.3</f>
        <v>1.3</v>
      </c>
      <c r="YO1169" s="10"/>
      <c r="YP1169" s="219"/>
      <c r="YQ1169" s="167" t="s">
        <v>97</v>
      </c>
      <c r="YR1169" s="500" t="s">
        <v>958</v>
      </c>
      <c r="YT1169" s="168"/>
      <c r="YU1169" s="168">
        <f t="shared" si="7645"/>
        <v>30</v>
      </c>
      <c r="YV1169" s="167" t="s">
        <v>65</v>
      </c>
      <c r="YW1169" s="10">
        <f t="shared" ref="YW1169" si="8164">YU1169*1.3</f>
        <v>39</v>
      </c>
      <c r="YX1169" s="10"/>
      <c r="YY1169" s="219"/>
      <c r="YZ1169" s="167" t="s">
        <v>97</v>
      </c>
      <c r="ZA1169" s="500" t="s">
        <v>582</v>
      </c>
      <c r="ZC1169" s="168"/>
      <c r="ZD1169" s="168">
        <f t="shared" si="7648"/>
        <v>45</v>
      </c>
      <c r="ZE1169" s="167" t="s">
        <v>65</v>
      </c>
      <c r="ZF1169" s="10">
        <f t="shared" ref="ZF1169" si="8165">ZD1169*1.3</f>
        <v>58.5</v>
      </c>
      <c r="ZG1169" s="10"/>
      <c r="ZH1169" s="219"/>
      <c r="ZI1169" s="167" t="s">
        <v>97</v>
      </c>
      <c r="ZJ1169" s="500" t="s">
        <v>2962</v>
      </c>
      <c r="ZL1169" s="168"/>
      <c r="ZM1169" s="168">
        <f t="shared" si="7651"/>
        <v>28</v>
      </c>
      <c r="ZN1169" s="167" t="s">
        <v>65</v>
      </c>
      <c r="ZO1169" s="10">
        <f t="shared" ref="ZO1169" si="8166">ZM1169*1.3</f>
        <v>36.4</v>
      </c>
      <c r="ZP1169" s="10"/>
      <c r="ZQ1169" s="219"/>
      <c r="ZR1169" s="167" t="s">
        <v>97</v>
      </c>
      <c r="ZS1169" s="498" t="s">
        <v>705</v>
      </c>
      <c r="ZU1169" s="168"/>
      <c r="ZV1169" s="168">
        <f t="shared" si="7654"/>
        <v>17</v>
      </c>
      <c r="ZW1169" s="167" t="s">
        <v>65</v>
      </c>
      <c r="ZX1169" s="10">
        <f t="shared" ref="ZX1169" si="8167">ZV1169*1.3</f>
        <v>22.1</v>
      </c>
      <c r="ZY1169" s="10"/>
      <c r="ZZ1169" s="219"/>
      <c r="AAA1169" s="167" t="s">
        <v>97</v>
      </c>
      <c r="AAB1169" s="500" t="s">
        <v>483</v>
      </c>
      <c r="AAD1169" s="168"/>
      <c r="AAE1169" s="168">
        <f t="shared" si="7657"/>
        <v>0</v>
      </c>
      <c r="AAF1169" s="167" t="s">
        <v>65</v>
      </c>
      <c r="AAG1169" s="10">
        <f t="shared" ref="AAG1169" si="8168">AAE1169*1.3</f>
        <v>0</v>
      </c>
      <c r="AAH1169" s="10"/>
      <c r="AAI1169" s="219"/>
      <c r="AAJ1169" s="167" t="s">
        <v>97</v>
      </c>
      <c r="AAK1169" s="500" t="s">
        <v>1710</v>
      </c>
      <c r="AAM1169" s="168"/>
      <c r="AAN1169" s="168">
        <f t="shared" si="7660"/>
        <v>18</v>
      </c>
      <c r="AAO1169" s="167" t="s">
        <v>65</v>
      </c>
      <c r="AAP1169" s="10">
        <f t="shared" ref="AAP1169" si="8169">AAN1169*1.3</f>
        <v>23.400000000000002</v>
      </c>
      <c r="AAQ1169" s="10"/>
      <c r="AAR1169" s="219"/>
      <c r="AAS1169" s="167" t="s">
        <v>97</v>
      </c>
      <c r="AAT1169" s="500" t="s">
        <v>1329</v>
      </c>
      <c r="AAV1169" s="168"/>
      <c r="AAW1169" s="168">
        <f t="shared" si="7663"/>
        <v>33</v>
      </c>
      <c r="AAX1169" s="167" t="s">
        <v>65</v>
      </c>
      <c r="AAY1169" s="10">
        <f t="shared" ref="AAY1169" si="8170">AAW1169*1.3</f>
        <v>42.9</v>
      </c>
      <c r="AAZ1169" s="10"/>
      <c r="ABA1169" s="219"/>
      <c r="ABB1169" s="167" t="s">
        <v>97</v>
      </c>
      <c r="ABC1169" s="500" t="s">
        <v>937</v>
      </c>
      <c r="ABE1169" s="168"/>
      <c r="ABF1169" s="168">
        <f t="shared" si="7666"/>
        <v>7</v>
      </c>
      <c r="ABG1169" s="167" t="s">
        <v>65</v>
      </c>
      <c r="ABH1169" s="10">
        <f t="shared" ref="ABH1169" si="8171">ABF1169*1.3</f>
        <v>9.1</v>
      </c>
      <c r="ABI1169" s="10"/>
      <c r="ABJ1169" s="219"/>
      <c r="ABK1169" s="167" t="s">
        <v>97</v>
      </c>
      <c r="ABL1169" s="500" t="s">
        <v>2380</v>
      </c>
      <c r="ABN1169" s="168"/>
      <c r="ABO1169" s="168">
        <f t="shared" si="7669"/>
        <v>5</v>
      </c>
      <c r="ABP1169" s="167" t="s">
        <v>65</v>
      </c>
      <c r="ABQ1169" s="10">
        <f t="shared" ref="ABQ1169" si="8172">ABO1169*1.3</f>
        <v>6.5</v>
      </c>
      <c r="ABR1169" s="10"/>
      <c r="ABS1169" s="219"/>
      <c r="ABT1169" s="167" t="s">
        <v>97</v>
      </c>
      <c r="ABU1169" s="498" t="s">
        <v>1267</v>
      </c>
      <c r="ABW1169" s="168"/>
      <c r="ABX1169" s="168">
        <f t="shared" si="7672"/>
        <v>16</v>
      </c>
      <c r="ABY1169" s="167" t="s">
        <v>65</v>
      </c>
      <c r="ABZ1169" s="10">
        <f t="shared" ref="ABZ1169" si="8173">ABX1169*1.3</f>
        <v>20.8</v>
      </c>
      <c r="ACA1169" s="10"/>
      <c r="ACB1169" s="219"/>
      <c r="ACC1169" s="167" t="s">
        <v>97</v>
      </c>
      <c r="ACD1169" s="500" t="s">
        <v>937</v>
      </c>
      <c r="ACF1169" s="168"/>
      <c r="ACG1169" s="168">
        <f t="shared" si="7675"/>
        <v>7</v>
      </c>
      <c r="ACH1169" s="167" t="s">
        <v>65</v>
      </c>
      <c r="ACI1169" s="10">
        <f t="shared" ref="ACI1169" si="8174">ACG1169*1.3</f>
        <v>9.1</v>
      </c>
      <c r="ACJ1169" s="10"/>
      <c r="ACK1169" s="219"/>
      <c r="ACL1169" s="167" t="s">
        <v>97</v>
      </c>
      <c r="ACM1169" s="500" t="s">
        <v>1872</v>
      </c>
      <c r="ACO1169" s="168"/>
      <c r="ACP1169" s="168">
        <f t="shared" si="7678"/>
        <v>3</v>
      </c>
      <c r="ACQ1169" s="167" t="s">
        <v>65</v>
      </c>
      <c r="ACR1169" s="10">
        <f t="shared" ref="ACR1169" si="8175">ACP1169*1.3</f>
        <v>3.9000000000000004</v>
      </c>
      <c r="ACS1169" s="10"/>
      <c r="ACT1169" s="219"/>
      <c r="ACU1169" s="167" t="s">
        <v>97</v>
      </c>
      <c r="ACV1169" s="500" t="s">
        <v>1267</v>
      </c>
      <c r="ACX1169" s="168"/>
      <c r="ACY1169" s="168">
        <f t="shared" si="7681"/>
        <v>16</v>
      </c>
      <c r="ACZ1169" s="167" t="s">
        <v>65</v>
      </c>
      <c r="ADA1169" s="10">
        <f t="shared" ref="ADA1169" si="8176">ACY1169*1.3</f>
        <v>20.8</v>
      </c>
      <c r="ADB1169" s="10"/>
      <c r="ADC1169" s="219"/>
      <c r="ADD1169" s="167" t="s">
        <v>97</v>
      </c>
      <c r="ADE1169" s="500" t="s">
        <v>2380</v>
      </c>
      <c r="ADG1169" s="168"/>
      <c r="ADH1169" s="168">
        <f t="shared" si="7684"/>
        <v>5</v>
      </c>
      <c r="ADI1169" s="167" t="s">
        <v>65</v>
      </c>
      <c r="ADJ1169" s="10">
        <f t="shared" ref="ADJ1169" si="8177">ADH1169*1.3</f>
        <v>6.5</v>
      </c>
      <c r="ADK1169" s="10"/>
      <c r="ADL1169" s="219"/>
      <c r="ADM1169" s="167" t="s">
        <v>97</v>
      </c>
      <c r="ADN1169" s="500" t="s">
        <v>2962</v>
      </c>
      <c r="ADP1169" s="168"/>
      <c r="ADQ1169" s="168">
        <f t="shared" si="7687"/>
        <v>28</v>
      </c>
      <c r="ADR1169" s="167" t="s">
        <v>65</v>
      </c>
      <c r="ADS1169" s="10">
        <f t="shared" ref="ADS1169" si="8178">ADQ1169*1.3</f>
        <v>36.4</v>
      </c>
      <c r="ADT1169" s="10"/>
      <c r="ADU1169" s="219"/>
      <c r="ADV1169" s="167" t="s">
        <v>97</v>
      </c>
      <c r="ADW1169" s="328" t="s">
        <v>1626</v>
      </c>
      <c r="ADY1169" s="168"/>
      <c r="ADZ1169" s="168">
        <f t="shared" si="7690"/>
        <v>11</v>
      </c>
      <c r="AEA1169" s="167" t="s">
        <v>65</v>
      </c>
      <c r="AEB1169" s="10">
        <f t="shared" ref="AEB1169" si="8179">ADZ1169*1.3</f>
        <v>14.3</v>
      </c>
      <c r="AEC1169" s="10"/>
      <c r="AED1169" s="219"/>
      <c r="AEE1169" s="167" t="s">
        <v>97</v>
      </c>
      <c r="AEF1169" s="500" t="s">
        <v>1894</v>
      </c>
      <c r="AEH1169" s="168"/>
      <c r="AEI1169" s="168">
        <f t="shared" si="7693"/>
        <v>46</v>
      </c>
      <c r="AEJ1169" s="167" t="s">
        <v>65</v>
      </c>
      <c r="AEK1169" s="10">
        <f t="shared" ref="AEK1169" si="8180">AEI1169*1.3</f>
        <v>59.800000000000004</v>
      </c>
      <c r="AEL1169" s="10"/>
      <c r="AEM1169" s="219"/>
      <c r="AEN1169" s="167" t="s">
        <v>97</v>
      </c>
      <c r="AEO1169" s="500" t="s">
        <v>2356</v>
      </c>
      <c r="AEQ1169" s="168"/>
      <c r="AER1169" s="168">
        <f t="shared" si="7696"/>
        <v>23</v>
      </c>
      <c r="AES1169" s="167" t="s">
        <v>65</v>
      </c>
      <c r="AET1169" s="10">
        <f t="shared" ref="AET1169" si="8181">AER1169*1.3</f>
        <v>29.900000000000002</v>
      </c>
      <c r="AEU1169" s="10"/>
      <c r="AEV1169" s="219"/>
      <c r="AEW1169" s="167" t="s">
        <v>97</v>
      </c>
      <c r="AEX1169" s="500" t="s">
        <v>1626</v>
      </c>
      <c r="AEZ1169" s="168"/>
      <c r="AFA1169" s="168">
        <f t="shared" si="7699"/>
        <v>11</v>
      </c>
      <c r="AFB1169" s="167" t="s">
        <v>65</v>
      </c>
      <c r="AFC1169" s="10">
        <f t="shared" ref="AFC1169" si="8182">AFA1169*1.3</f>
        <v>14.3</v>
      </c>
      <c r="AFD1169" s="10"/>
      <c r="AFE1169" s="219"/>
      <c r="AFF1169" s="167" t="s">
        <v>97</v>
      </c>
      <c r="AFG1169" s="500" t="s">
        <v>1626</v>
      </c>
      <c r="AFI1169" s="168"/>
      <c r="AFJ1169" s="168">
        <f t="shared" si="7702"/>
        <v>11</v>
      </c>
      <c r="AFK1169" s="167" t="s">
        <v>65</v>
      </c>
      <c r="AFL1169" s="10">
        <f t="shared" ref="AFL1169" si="8183">AFJ1169*1.3</f>
        <v>14.3</v>
      </c>
      <c r="AFM1169" s="10"/>
      <c r="AFN1169" s="219"/>
      <c r="AFO1169" s="167" t="s">
        <v>97</v>
      </c>
      <c r="AFP1169" s="500" t="s">
        <v>1626</v>
      </c>
      <c r="AFR1169" s="168"/>
      <c r="AFS1169" s="168">
        <f t="shared" si="7705"/>
        <v>11</v>
      </c>
      <c r="AFT1169" s="167" t="s">
        <v>65</v>
      </c>
      <c r="AFU1169" s="10">
        <f t="shared" ref="AFU1169" si="8184">AFS1169*1.3</f>
        <v>14.3</v>
      </c>
      <c r="AFV1169" s="10"/>
      <c r="AFW1169" s="219"/>
      <c r="AFX1169" s="167" t="s">
        <v>97</v>
      </c>
      <c r="AFY1169" s="500" t="s">
        <v>1626</v>
      </c>
      <c r="AGA1169" s="168"/>
      <c r="AGB1169" s="168">
        <f t="shared" si="7708"/>
        <v>11</v>
      </c>
      <c r="AGC1169" s="167" t="s">
        <v>65</v>
      </c>
      <c r="AGD1169" s="10">
        <f t="shared" ref="AGD1169" si="8185">AGB1169*1.3</f>
        <v>14.3</v>
      </c>
      <c r="AGE1169" s="10"/>
      <c r="AGF1169" s="219"/>
      <c r="AGG1169" s="167" t="s">
        <v>97</v>
      </c>
      <c r="AGH1169" s="498" t="s">
        <v>1711</v>
      </c>
      <c r="AGJ1169" s="168"/>
      <c r="AGK1169" s="168">
        <f t="shared" si="7711"/>
        <v>4</v>
      </c>
      <c r="AGL1169" s="167" t="s">
        <v>65</v>
      </c>
      <c r="AGM1169" s="10">
        <f t="shared" ref="AGM1169" si="8186">AGK1169*1.3</f>
        <v>5.2</v>
      </c>
      <c r="AGN1169" s="10"/>
      <c r="AGO1169" s="219"/>
      <c r="AGP1169" s="167" t="s">
        <v>97</v>
      </c>
      <c r="AGQ1169" s="500" t="s">
        <v>484</v>
      </c>
      <c r="AGS1169" s="168"/>
      <c r="AGT1169" s="168">
        <f t="shared" si="7714"/>
        <v>0</v>
      </c>
      <c r="AGU1169" s="167" t="s">
        <v>65</v>
      </c>
      <c r="AGV1169" s="10">
        <f t="shared" ref="AGV1169" si="8187">AGT1169*1.3</f>
        <v>0</v>
      </c>
      <c r="AGW1169" s="10"/>
      <c r="AGX1169" s="219"/>
      <c r="AGY1169" s="167" t="s">
        <v>97</v>
      </c>
      <c r="AGZ1169" s="500" t="s">
        <v>1894</v>
      </c>
      <c r="AHB1169" s="168"/>
      <c r="AHC1169" s="168">
        <f t="shared" si="7717"/>
        <v>46</v>
      </c>
      <c r="AHD1169" s="167" t="s">
        <v>65</v>
      </c>
      <c r="AHE1169" s="10">
        <f t="shared" ref="AHE1169" si="8188">AHC1169*1.3</f>
        <v>59.800000000000004</v>
      </c>
      <c r="AHF1169" s="10"/>
      <c r="AHG1169" s="219"/>
      <c r="AHH1169" s="167" t="s">
        <v>97</v>
      </c>
      <c r="AHI1169" s="500" t="s">
        <v>2836</v>
      </c>
      <c r="AHK1169" s="168"/>
      <c r="AHL1169" s="168">
        <f t="shared" si="7720"/>
        <v>0</v>
      </c>
      <c r="AHM1169" s="167" t="s">
        <v>65</v>
      </c>
      <c r="AHN1169" s="10">
        <f t="shared" ref="AHN1169" si="8189">AHL1169*1.3</f>
        <v>0</v>
      </c>
      <c r="AHO1169" s="10"/>
      <c r="AHP1169" s="219"/>
      <c r="AHQ1169" s="167" t="s">
        <v>97</v>
      </c>
      <c r="AHR1169" s="500" t="s">
        <v>932</v>
      </c>
      <c r="AHT1169" s="168"/>
      <c r="AHU1169" s="168">
        <f t="shared" si="7723"/>
        <v>4</v>
      </c>
      <c r="AHV1169" s="167" t="s">
        <v>65</v>
      </c>
      <c r="AHW1169" s="10">
        <f t="shared" ref="AHW1169" si="8190">AHU1169*1.3</f>
        <v>5.2</v>
      </c>
      <c r="AHX1169" s="10"/>
      <c r="AHY1169" s="219"/>
      <c r="AHZ1169" s="167" t="s">
        <v>97</v>
      </c>
      <c r="AIA1169" s="500" t="s">
        <v>1710</v>
      </c>
      <c r="AIC1169" s="168"/>
      <c r="AID1169" s="168">
        <f t="shared" si="7726"/>
        <v>18</v>
      </c>
      <c r="AIE1169" s="167" t="s">
        <v>65</v>
      </c>
      <c r="AIF1169" s="10">
        <f t="shared" ref="AIF1169" si="8191">AID1169*1.3</f>
        <v>23.400000000000002</v>
      </c>
      <c r="AIG1169" s="10"/>
      <c r="AIH1169" s="219"/>
      <c r="AII1169" s="167" t="s">
        <v>97</v>
      </c>
      <c r="AIJ1169" s="498" t="s">
        <v>2299</v>
      </c>
      <c r="AIL1169" s="168"/>
      <c r="AIM1169" s="168">
        <f t="shared" si="7729"/>
        <v>16</v>
      </c>
      <c r="AIN1169" s="167" t="s">
        <v>65</v>
      </c>
      <c r="AIO1169" s="10">
        <f t="shared" ref="AIO1169" si="8192">AIM1169*1.3</f>
        <v>20.8</v>
      </c>
      <c r="AIP1169" s="10"/>
      <c r="AIQ1169" s="219"/>
      <c r="AIR1169" s="167" t="s">
        <v>97</v>
      </c>
      <c r="AIS1169" s="500" t="s">
        <v>1711</v>
      </c>
      <c r="AIU1169" s="168"/>
      <c r="AIV1169" s="168">
        <f t="shared" si="7732"/>
        <v>4</v>
      </c>
      <c r="AIW1169" s="167" t="s">
        <v>65</v>
      </c>
      <c r="AIX1169" s="10">
        <f t="shared" ref="AIX1169" si="8193">AIV1169*1.3</f>
        <v>5.2</v>
      </c>
      <c r="AIY1169" s="10"/>
      <c r="AIZ1169" s="219"/>
      <c r="AJA1169" s="167" t="s">
        <v>97</v>
      </c>
      <c r="AJB1169" s="500" t="s">
        <v>685</v>
      </c>
      <c r="AJD1169" s="168"/>
      <c r="AJE1169" s="168">
        <f t="shared" si="7735"/>
        <v>32</v>
      </c>
      <c r="AJF1169" s="167" t="s">
        <v>65</v>
      </c>
      <c r="AJG1169" s="10">
        <f t="shared" ref="AJG1169" si="8194">AJE1169*1.3</f>
        <v>41.6</v>
      </c>
      <c r="AJH1169" s="10"/>
      <c r="AJI1169" s="219"/>
      <c r="AJJ1169" s="167" t="s">
        <v>97</v>
      </c>
      <c r="AJK1169" s="500" t="s">
        <v>1267</v>
      </c>
      <c r="AJM1169" s="168"/>
      <c r="AJN1169" s="168">
        <f t="shared" si="7738"/>
        <v>16</v>
      </c>
      <c r="AJO1169" s="167" t="s">
        <v>65</v>
      </c>
      <c r="AJP1169" s="10">
        <f t="shared" ref="AJP1169" si="8195">AJN1169*1.3</f>
        <v>20.8</v>
      </c>
      <c r="AJQ1169" s="10"/>
      <c r="AJR1169" s="219"/>
      <c r="AJS1169" s="167" t="s">
        <v>97</v>
      </c>
      <c r="AJT1169" s="500" t="s">
        <v>1711</v>
      </c>
      <c r="AJV1169" s="168"/>
      <c r="AJW1169" s="168">
        <f t="shared" si="7741"/>
        <v>4</v>
      </c>
      <c r="AJX1169" s="167" t="s">
        <v>65</v>
      </c>
      <c r="AJY1169" s="10">
        <f t="shared" ref="AJY1169" si="8196">AJW1169*1.3</f>
        <v>5.2</v>
      </c>
      <c r="AJZ1169" s="10"/>
      <c r="AKA1169" s="219"/>
      <c r="AKB1169" s="167" t="s">
        <v>97</v>
      </c>
      <c r="AKC1169" s="500" t="s">
        <v>2962</v>
      </c>
      <c r="AKE1169" s="168"/>
      <c r="AKF1169" s="168">
        <f t="shared" si="7744"/>
        <v>28</v>
      </c>
      <c r="AKG1169" s="167" t="s">
        <v>65</v>
      </c>
      <c r="AKH1169" s="10">
        <f t="shared" ref="AKH1169" si="8197">AKF1169*1.3</f>
        <v>36.4</v>
      </c>
      <c r="AKI1169" s="10"/>
      <c r="AKJ1169" s="219"/>
      <c r="AKK1169" s="167" t="s">
        <v>97</v>
      </c>
      <c r="AKL1169" s="500" t="s">
        <v>937</v>
      </c>
      <c r="AKN1169" s="168"/>
      <c r="AKO1169" s="168">
        <f t="shared" si="7747"/>
        <v>7</v>
      </c>
      <c r="AKP1169" s="167" t="s">
        <v>65</v>
      </c>
      <c r="AKQ1169" s="10">
        <f t="shared" ref="AKQ1169" si="8198">AKO1169*1.3</f>
        <v>9.1</v>
      </c>
      <c r="AKR1169" s="10"/>
      <c r="AKS1169" s="219"/>
      <c r="AKT1169" s="167" t="s">
        <v>97</v>
      </c>
      <c r="AKU1169" s="500" t="s">
        <v>2836</v>
      </c>
      <c r="AKW1169" s="168"/>
      <c r="AKX1169" s="168">
        <f t="shared" si="7750"/>
        <v>0</v>
      </c>
      <c r="AKY1169" s="167" t="s">
        <v>65</v>
      </c>
      <c r="AKZ1169" s="10">
        <f t="shared" ref="AKZ1169" si="8199">AKX1169*1.3</f>
        <v>0</v>
      </c>
      <c r="ALA1169" s="10"/>
      <c r="ALB1169" s="219"/>
      <c r="ALC1169" s="167" t="s">
        <v>97</v>
      </c>
      <c r="ALD1169" s="328" t="s">
        <v>2356</v>
      </c>
      <c r="ALF1169" s="168"/>
      <c r="ALG1169" s="168">
        <f t="shared" si="7753"/>
        <v>23</v>
      </c>
      <c r="ALH1169" s="167" t="s">
        <v>65</v>
      </c>
      <c r="ALI1169" s="10">
        <f t="shared" ref="ALI1169" si="8200">ALG1169*1.3</f>
        <v>29.900000000000002</v>
      </c>
      <c r="ALJ1169" s="10"/>
      <c r="ALK1169" s="219"/>
      <c r="ALL1169" s="167" t="s">
        <v>97</v>
      </c>
      <c r="ALM1169" s="500" t="s">
        <v>1872</v>
      </c>
      <c r="ALO1169" s="168"/>
      <c r="ALP1169" s="168">
        <f t="shared" si="7756"/>
        <v>3</v>
      </c>
      <c r="ALQ1169" s="167" t="s">
        <v>65</v>
      </c>
      <c r="ALR1169" s="10">
        <f t="shared" ref="ALR1169" si="8201">ALP1169*1.3</f>
        <v>3.9000000000000004</v>
      </c>
      <c r="ALS1169" s="10"/>
      <c r="ALT1169" s="219"/>
      <c r="ALU1169" s="167" t="s">
        <v>97</v>
      </c>
      <c r="ALV1169" s="500" t="s">
        <v>2962</v>
      </c>
      <c r="ALX1169" s="168"/>
      <c r="ALY1169" s="168">
        <f t="shared" si="7759"/>
        <v>28</v>
      </c>
      <c r="ALZ1169" s="167" t="s">
        <v>65</v>
      </c>
      <c r="AMA1169" s="10">
        <f t="shared" ref="AMA1169" si="8202">ALY1169*1.3</f>
        <v>36.4</v>
      </c>
      <c r="AMB1169" s="10"/>
      <c r="AMC1169" s="219"/>
      <c r="AMD1169" s="167" t="s">
        <v>97</v>
      </c>
      <c r="AME1169" s="500" t="s">
        <v>2419</v>
      </c>
      <c r="AMG1169" s="168"/>
      <c r="AMH1169" s="168">
        <f t="shared" si="7762"/>
        <v>5</v>
      </c>
      <c r="AMI1169" s="167" t="s">
        <v>65</v>
      </c>
      <c r="AMJ1169" s="10">
        <f t="shared" ref="AMJ1169" si="8203">AMH1169*1.3</f>
        <v>6.5</v>
      </c>
      <c r="AMK1169" s="10"/>
      <c r="AML1169" s="219"/>
      <c r="AMM1169" s="167" t="s">
        <v>97</v>
      </c>
      <c r="AMN1169" s="500" t="s">
        <v>2356</v>
      </c>
      <c r="AMP1169" s="168"/>
      <c r="AMQ1169" s="168">
        <f t="shared" si="7765"/>
        <v>23</v>
      </c>
      <c r="AMR1169" s="167" t="s">
        <v>65</v>
      </c>
      <c r="AMS1169" s="10">
        <f t="shared" ref="AMS1169" si="8204">AMQ1169*1.3</f>
        <v>29.900000000000002</v>
      </c>
      <c r="AMT1169" s="10"/>
      <c r="AMU1169" s="219"/>
      <c r="AMV1169" s="167" t="s">
        <v>97</v>
      </c>
      <c r="AMW1169" s="500" t="s">
        <v>937</v>
      </c>
      <c r="AMY1169" s="168"/>
      <c r="AMZ1169" s="168">
        <f t="shared" si="7768"/>
        <v>7</v>
      </c>
      <c r="ANA1169" s="167" t="s">
        <v>65</v>
      </c>
      <c r="ANB1169" s="10">
        <f t="shared" ref="ANB1169" si="8205">AMZ1169*1.3</f>
        <v>9.1</v>
      </c>
      <c r="ANC1169" s="10"/>
      <c r="AND1169" s="219"/>
      <c r="ANE1169" s="167" t="s">
        <v>97</v>
      </c>
      <c r="ANF1169" s="500" t="s">
        <v>2962</v>
      </c>
      <c r="ANH1169" s="168"/>
      <c r="ANI1169" s="168">
        <f t="shared" si="7771"/>
        <v>28</v>
      </c>
      <c r="ANJ1169" s="167" t="s">
        <v>65</v>
      </c>
      <c r="ANK1169" s="10">
        <f t="shared" ref="ANK1169" si="8206">ANI1169*1.3</f>
        <v>36.4</v>
      </c>
      <c r="ANL1169" s="10"/>
      <c r="ANM1169" s="219"/>
      <c r="ANN1169" s="167" t="s">
        <v>97</v>
      </c>
      <c r="ANO1169" s="500" t="s">
        <v>1267</v>
      </c>
      <c r="ANQ1169" s="168"/>
      <c r="ANR1169" s="168">
        <f t="shared" si="7774"/>
        <v>16</v>
      </c>
      <c r="ANS1169" s="167" t="s">
        <v>65</v>
      </c>
      <c r="ANT1169" s="10">
        <f t="shared" ref="ANT1169" si="8207">ANR1169*1.3</f>
        <v>20.8</v>
      </c>
      <c r="ANU1169" s="10"/>
      <c r="ANV1169" s="219"/>
      <c r="ANW1169" s="167" t="s">
        <v>97</v>
      </c>
      <c r="ANX1169" s="502" t="s">
        <v>2962</v>
      </c>
      <c r="ANZ1169" s="168"/>
      <c r="AOA1169" s="168">
        <f t="shared" si="7777"/>
        <v>28</v>
      </c>
      <c r="AOB1169" s="167" t="s">
        <v>65</v>
      </c>
      <c r="AOC1169" s="10">
        <f t="shared" ref="AOC1169" si="8208">AOA1169*1.3</f>
        <v>36.4</v>
      </c>
      <c r="AOD1169" s="10"/>
      <c r="AOE1169" s="219"/>
      <c r="AOF1169" s="167" t="s">
        <v>97</v>
      </c>
      <c r="AOG1169" s="500" t="s">
        <v>1711</v>
      </c>
      <c r="AOI1169" s="168"/>
      <c r="AOJ1169" s="168">
        <f t="shared" si="7780"/>
        <v>4</v>
      </c>
      <c r="AOK1169" s="167" t="s">
        <v>65</v>
      </c>
      <c r="AOL1169" s="10">
        <f t="shared" ref="AOL1169" si="8209">AOJ1169*1.3</f>
        <v>5.2</v>
      </c>
      <c r="AOM1169" s="10"/>
      <c r="AON1169" s="219"/>
      <c r="AOO1169" s="167" t="s">
        <v>97</v>
      </c>
      <c r="AOP1169" s="498" t="s">
        <v>937</v>
      </c>
      <c r="AOR1169" s="168"/>
      <c r="AOS1169" s="168">
        <f t="shared" si="7783"/>
        <v>7</v>
      </c>
      <c r="AOT1169" s="167" t="s">
        <v>65</v>
      </c>
      <c r="AOU1169" s="10">
        <f t="shared" ref="AOU1169" si="8210">AOS1169*1.3</f>
        <v>9.1</v>
      </c>
      <c r="AOV1169" s="10"/>
      <c r="AOW1169" s="219"/>
      <c r="AOX1169" s="167" t="s">
        <v>97</v>
      </c>
      <c r="AOY1169" s="500" t="s">
        <v>1872</v>
      </c>
      <c r="APA1169" s="168"/>
      <c r="APB1169" s="168">
        <f t="shared" si="7786"/>
        <v>3</v>
      </c>
      <c r="APC1169" s="167" t="s">
        <v>65</v>
      </c>
      <c r="APD1169" s="10">
        <f t="shared" ref="APD1169" si="8211">APB1169*1.3</f>
        <v>3.9000000000000004</v>
      </c>
      <c r="APE1169" s="10"/>
      <c r="APF1169" s="219"/>
      <c r="APG1169" s="167" t="s">
        <v>97</v>
      </c>
      <c r="APH1169" s="500" t="s">
        <v>937</v>
      </c>
      <c r="APJ1169" s="168"/>
      <c r="APK1169" s="168">
        <f t="shared" si="7789"/>
        <v>7</v>
      </c>
      <c r="APL1169" s="167" t="s">
        <v>65</v>
      </c>
      <c r="APM1169" s="10">
        <f t="shared" ref="APM1169" si="8212">APK1169*1.3</f>
        <v>9.1</v>
      </c>
      <c r="APN1169" s="10"/>
      <c r="APO1169" s="219"/>
      <c r="APP1169" s="167" t="s">
        <v>97</v>
      </c>
      <c r="APQ1169" s="500" t="s">
        <v>487</v>
      </c>
      <c r="APS1169" s="168"/>
      <c r="APT1169" s="168">
        <f t="shared" si="7792"/>
        <v>1</v>
      </c>
      <c r="APU1169" s="167" t="s">
        <v>65</v>
      </c>
      <c r="APV1169" s="10">
        <f t="shared" ref="APV1169" si="8213">APT1169*1.3</f>
        <v>1.3</v>
      </c>
      <c r="APW1169" s="10"/>
      <c r="APX1169" s="219"/>
      <c r="APY1169" s="167" t="s">
        <v>97</v>
      </c>
      <c r="APZ1169" s="500" t="s">
        <v>2011</v>
      </c>
      <c r="AQB1169" s="168"/>
      <c r="AQC1169" s="168">
        <f t="shared" si="7795"/>
        <v>0</v>
      </c>
      <c r="AQD1169" s="167" t="s">
        <v>65</v>
      </c>
      <c r="AQE1169" s="10">
        <f t="shared" ref="AQE1169" si="8214">AQC1169*1.3</f>
        <v>0</v>
      </c>
      <c r="AQF1169" s="10"/>
      <c r="AQG1169" s="219"/>
      <c r="AQH1169" s="167" t="s">
        <v>97</v>
      </c>
      <c r="AQI1169" s="500" t="s">
        <v>2836</v>
      </c>
      <c r="AQK1169" s="168"/>
      <c r="AQL1169" s="168">
        <f t="shared" si="7798"/>
        <v>0</v>
      </c>
      <c r="AQM1169" s="167" t="s">
        <v>65</v>
      </c>
      <c r="AQN1169" s="10">
        <f t="shared" ref="AQN1169" si="8215">AQL1169*1.3</f>
        <v>0</v>
      </c>
      <c r="AQO1169" s="10"/>
      <c r="AQP1169" s="219"/>
      <c r="AQQ1169" s="167" t="s">
        <v>97</v>
      </c>
      <c r="AQR1169" s="500" t="s">
        <v>2962</v>
      </c>
      <c r="AQT1169" s="168"/>
      <c r="AQU1169" s="168">
        <f t="shared" si="7801"/>
        <v>28</v>
      </c>
      <c r="AQV1169" s="167" t="s">
        <v>65</v>
      </c>
      <c r="AQW1169" s="10">
        <f t="shared" ref="AQW1169" si="8216">AQU1169*1.3</f>
        <v>36.4</v>
      </c>
      <c r="AQX1169" s="10"/>
      <c r="AQY1169" s="219"/>
      <c r="AQZ1169" s="167" t="s">
        <v>97</v>
      </c>
      <c r="ARA1169" s="500" t="s">
        <v>2299</v>
      </c>
      <c r="ARC1169" s="168"/>
      <c r="ARD1169" s="168">
        <f t="shared" si="7804"/>
        <v>16</v>
      </c>
      <c r="ARE1169" s="167" t="s">
        <v>65</v>
      </c>
      <c r="ARF1169" s="10">
        <f t="shared" ref="ARF1169" si="8217">ARD1169*1.3</f>
        <v>20.8</v>
      </c>
      <c r="ARG1169" s="10"/>
      <c r="ARH1169" s="219"/>
      <c r="ARI1169" s="167" t="s">
        <v>97</v>
      </c>
      <c r="ARJ1169" s="500" t="s">
        <v>553</v>
      </c>
      <c r="ARL1169" s="168"/>
      <c r="ARM1169" s="168">
        <f t="shared" si="7807"/>
        <v>19</v>
      </c>
      <c r="ARN1169" s="167" t="s">
        <v>65</v>
      </c>
      <c r="ARO1169" s="10">
        <f t="shared" ref="ARO1169" si="8218">ARM1169*1.3</f>
        <v>24.7</v>
      </c>
      <c r="ARP1169" s="10"/>
      <c r="ARQ1169" s="219"/>
      <c r="ARR1169" s="167" t="s">
        <v>97</v>
      </c>
      <c r="ARS1169" s="328" t="s">
        <v>1892</v>
      </c>
      <c r="ARU1169" s="168"/>
      <c r="ARV1169" s="168">
        <f t="shared" si="7810"/>
        <v>0</v>
      </c>
      <c r="ARW1169" s="167" t="s">
        <v>65</v>
      </c>
      <c r="ARX1169" s="10">
        <f t="shared" ref="ARX1169" si="8219">ARV1169*1.3</f>
        <v>0</v>
      </c>
      <c r="ARY1169" s="10"/>
      <c r="ARZ1169" s="219"/>
      <c r="ASA1169" s="167" t="s">
        <v>97</v>
      </c>
      <c r="ASB1169" s="500" t="s">
        <v>921</v>
      </c>
      <c r="ASD1169" s="168"/>
      <c r="ASE1169" s="168">
        <f t="shared" si="7813"/>
        <v>6</v>
      </c>
      <c r="ASF1169" s="167" t="s">
        <v>65</v>
      </c>
      <c r="ASG1169" s="10">
        <f t="shared" ref="ASG1169" si="8220">ASE1169*1.3</f>
        <v>7.8000000000000007</v>
      </c>
      <c r="ASH1169" s="10"/>
      <c r="ASI1169" s="219"/>
      <c r="ASJ1169" s="167" t="s">
        <v>97</v>
      </c>
      <c r="ASK1169" s="500" t="s">
        <v>1944</v>
      </c>
      <c r="ASM1169" s="168"/>
      <c r="ASN1169" s="168">
        <f t="shared" si="7816"/>
        <v>3</v>
      </c>
      <c r="ASO1169" s="167" t="s">
        <v>65</v>
      </c>
      <c r="ASP1169" s="10">
        <f t="shared" ref="ASP1169" si="8221">ASN1169*1.3</f>
        <v>3.9000000000000004</v>
      </c>
      <c r="ASQ1169" s="10"/>
      <c r="ASR1169" s="219"/>
      <c r="ASS1169" s="167" t="s">
        <v>97</v>
      </c>
      <c r="AST1169" s="500" t="s">
        <v>1267</v>
      </c>
      <c r="ASV1169" s="168"/>
      <c r="ASW1169" s="168">
        <f t="shared" si="7819"/>
        <v>16</v>
      </c>
      <c r="ASX1169" s="167" t="s">
        <v>65</v>
      </c>
      <c r="ASY1169" s="10">
        <f t="shared" ref="ASY1169" si="8222">ASW1169*1.3</f>
        <v>20.8</v>
      </c>
      <c r="ASZ1169" s="10"/>
      <c r="ATA1169" s="219"/>
      <c r="ATB1169" s="167" t="s">
        <v>97</v>
      </c>
      <c r="ATC1169" s="500" t="s">
        <v>1894</v>
      </c>
      <c r="ATE1169" s="168"/>
      <c r="ATF1169" s="168">
        <f t="shared" si="7822"/>
        <v>46</v>
      </c>
      <c r="ATG1169" s="167" t="s">
        <v>65</v>
      </c>
      <c r="ATH1169" s="10">
        <f t="shared" ref="ATH1169" si="8223">ATF1169*1.3</f>
        <v>59.800000000000004</v>
      </c>
      <c r="ATI1169" s="10"/>
      <c r="ATJ1169" s="219"/>
      <c r="ATK1169" s="167" t="s">
        <v>97</v>
      </c>
      <c r="ATL1169" s="500" t="s">
        <v>2380</v>
      </c>
      <c r="ATN1169" s="168"/>
      <c r="ATO1169" s="168">
        <f t="shared" si="7825"/>
        <v>5</v>
      </c>
      <c r="ATP1169" s="167" t="s">
        <v>65</v>
      </c>
      <c r="ATQ1169" s="10">
        <f t="shared" ref="ATQ1169" si="8224">ATO1169*1.3</f>
        <v>6.5</v>
      </c>
      <c r="ATR1169" s="10"/>
      <c r="ATS1169" s="219"/>
      <c r="ATT1169" s="167" t="s">
        <v>97</v>
      </c>
      <c r="ATU1169" s="500" t="s">
        <v>483</v>
      </c>
      <c r="ATW1169" s="168"/>
      <c r="ATX1169" s="168">
        <f t="shared" si="7828"/>
        <v>0</v>
      </c>
      <c r="ATY1169" s="167" t="s">
        <v>65</v>
      </c>
      <c r="ATZ1169" s="10">
        <f t="shared" ref="ATZ1169" si="8225">ATX1169*1.3</f>
        <v>0</v>
      </c>
      <c r="AUA1169" s="10"/>
      <c r="AUB1169" s="219"/>
      <c r="AUC1169" s="167" t="s">
        <v>97</v>
      </c>
      <c r="AUD1169" s="500" t="s">
        <v>2962</v>
      </c>
      <c r="AUF1169" s="168"/>
      <c r="AUG1169" s="168">
        <f t="shared" si="7831"/>
        <v>28</v>
      </c>
      <c r="AUH1169" s="167" t="s">
        <v>65</v>
      </c>
      <c r="AUI1169" s="10">
        <f t="shared" ref="AUI1169" si="8226">AUG1169*1.3</f>
        <v>36.4</v>
      </c>
      <c r="AUJ1169" s="10"/>
      <c r="AUK1169" s="219"/>
      <c r="AUL1169" s="167" t="s">
        <v>97</v>
      </c>
      <c r="AUM1169" s="500" t="s">
        <v>685</v>
      </c>
      <c r="AUO1169" s="168"/>
      <c r="AUP1169" s="168">
        <f t="shared" si="7834"/>
        <v>32</v>
      </c>
      <c r="AUQ1169" s="167" t="s">
        <v>65</v>
      </c>
      <c r="AUR1169" s="10">
        <f t="shared" ref="AUR1169" si="8227">AUP1169*1.3</f>
        <v>41.6</v>
      </c>
      <c r="AUS1169" s="10"/>
      <c r="AUT1169" s="219"/>
      <c r="AUU1169" s="167" t="s">
        <v>97</v>
      </c>
      <c r="AUV1169" s="500" t="s">
        <v>1626</v>
      </c>
      <c r="AUX1169" s="168"/>
      <c r="AUY1169" s="168">
        <f t="shared" si="7837"/>
        <v>11</v>
      </c>
      <c r="AUZ1169" s="167" t="s">
        <v>65</v>
      </c>
      <c r="AVA1169" s="10">
        <f t="shared" ref="AVA1169" si="8228">AUY1169*1.3</f>
        <v>14.3</v>
      </c>
      <c r="AVB1169" s="10"/>
      <c r="AVC1169" s="219"/>
      <c r="AVD1169" s="167" t="s">
        <v>97</v>
      </c>
      <c r="AVE1169" s="500" t="s">
        <v>696</v>
      </c>
      <c r="AVG1169" s="168"/>
      <c r="AVH1169" s="168">
        <f t="shared" si="7840"/>
        <v>9</v>
      </c>
      <c r="AVI1169" s="167" t="s">
        <v>65</v>
      </c>
      <c r="AVJ1169" s="10">
        <f t="shared" ref="AVJ1169" si="8229">AVH1169*1.3</f>
        <v>11.700000000000001</v>
      </c>
      <c r="AVK1169" s="10"/>
      <c r="AVL1169" s="219"/>
      <c r="AVM1169" s="167" t="s">
        <v>97</v>
      </c>
      <c r="AVN1169" s="328" t="s">
        <v>1267</v>
      </c>
      <c r="AVP1169" s="168"/>
      <c r="AVQ1169" s="168">
        <f t="shared" si="7843"/>
        <v>16</v>
      </c>
      <c r="AVR1169" s="167" t="s">
        <v>65</v>
      </c>
      <c r="AVS1169" s="10">
        <f t="shared" ref="AVS1169" si="8230">AVQ1169*1.3</f>
        <v>20.8</v>
      </c>
      <c r="AVT1169" s="10"/>
      <c r="AVU1169" s="219"/>
      <c r="AVV1169" s="167" t="s">
        <v>97</v>
      </c>
      <c r="AVW1169" s="500" t="s">
        <v>1636</v>
      </c>
      <c r="AVY1169" s="168"/>
      <c r="AVZ1169" s="168">
        <f t="shared" si="7846"/>
        <v>4</v>
      </c>
      <c r="AWA1169" s="167" t="s">
        <v>65</v>
      </c>
      <c r="AWB1169" s="10">
        <f t="shared" ref="AWB1169" si="8231">AVZ1169*1.3</f>
        <v>5.2</v>
      </c>
      <c r="AWC1169" s="10"/>
      <c r="AWD1169" s="219"/>
      <c r="AWE1169" s="167" t="s">
        <v>97</v>
      </c>
      <c r="AWF1169" s="500" t="s">
        <v>2299</v>
      </c>
      <c r="AWH1169" s="168"/>
      <c r="AWI1169" s="168">
        <f t="shared" si="7849"/>
        <v>16</v>
      </c>
      <c r="AWJ1169" s="167" t="s">
        <v>65</v>
      </c>
      <c r="AWK1169" s="10">
        <f t="shared" ref="AWK1169" si="8232">AWI1169*1.3</f>
        <v>20.8</v>
      </c>
      <c r="AWL1169" s="10"/>
      <c r="AWM1169" s="219"/>
      <c r="AWN1169" s="167" t="s">
        <v>97</v>
      </c>
      <c r="AWO1169" s="500" t="s">
        <v>484</v>
      </c>
      <c r="AWQ1169" s="168"/>
      <c r="AWR1169" s="168">
        <f t="shared" si="7852"/>
        <v>0</v>
      </c>
      <c r="AWS1169" s="167" t="s">
        <v>65</v>
      </c>
      <c r="AWT1169" s="10">
        <f t="shared" ref="AWT1169" si="8233">AWR1169*1.3</f>
        <v>0</v>
      </c>
      <c r="AWU1169" s="10"/>
      <c r="AWV1169" s="219"/>
      <c r="AWW1169" s="167" t="s">
        <v>97</v>
      </c>
      <c r="AWX1169" s="500" t="s">
        <v>1267</v>
      </c>
      <c r="AWZ1169" s="168"/>
      <c r="AXA1169" s="168">
        <f t="shared" si="7855"/>
        <v>16</v>
      </c>
      <c r="AXB1169" s="167" t="s">
        <v>65</v>
      </c>
      <c r="AXC1169" s="10">
        <f t="shared" ref="AXC1169" si="8234">AXA1169*1.3</f>
        <v>20.8</v>
      </c>
      <c r="AXD1169" s="10"/>
      <c r="AXE1169" s="219"/>
      <c r="AXF1169" s="167" t="s">
        <v>97</v>
      </c>
      <c r="AXG1169" s="498" t="s">
        <v>2011</v>
      </c>
      <c r="AXI1169" s="168"/>
      <c r="AXJ1169" s="168">
        <f t="shared" si="7858"/>
        <v>0</v>
      </c>
      <c r="AXK1169" s="167" t="s">
        <v>65</v>
      </c>
      <c r="AXL1169" s="10">
        <f t="shared" ref="AXL1169" si="8235">AXJ1169*1.3</f>
        <v>0</v>
      </c>
      <c r="AXM1169" s="10"/>
      <c r="AXN1169" s="219"/>
      <c r="AXO1169" s="167" t="s">
        <v>97</v>
      </c>
      <c r="AXP1169" s="500" t="s">
        <v>2962</v>
      </c>
      <c r="AXR1169" s="168"/>
      <c r="AXS1169" s="168">
        <f t="shared" si="7861"/>
        <v>28</v>
      </c>
      <c r="AXT1169" s="167" t="s">
        <v>65</v>
      </c>
      <c r="AXU1169" s="10">
        <f t="shared" ref="AXU1169" si="8236">AXS1169*1.3</f>
        <v>36.4</v>
      </c>
      <c r="AXV1169" s="10"/>
      <c r="AXW1169" s="219"/>
      <c r="AXX1169" s="167" t="s">
        <v>97</v>
      </c>
      <c r="AXY1169" s="500" t="s">
        <v>1944</v>
      </c>
      <c r="AYA1169" s="168"/>
      <c r="AYB1169" s="168">
        <f t="shared" si="7864"/>
        <v>3</v>
      </c>
      <c r="AYC1169" s="167" t="s">
        <v>65</v>
      </c>
      <c r="AYD1169" s="10">
        <f t="shared" ref="AYD1169" si="8237">AYB1169*1.3</f>
        <v>3.9000000000000004</v>
      </c>
      <c r="AYE1169" s="10"/>
      <c r="AYF1169" s="219"/>
      <c r="AYG1169" s="167" t="s">
        <v>97</v>
      </c>
      <c r="AYH1169" s="500" t="s">
        <v>1267</v>
      </c>
      <c r="AYJ1169" s="168"/>
      <c r="AYK1169" s="168">
        <f t="shared" si="7867"/>
        <v>16</v>
      </c>
      <c r="AYL1169" s="167" t="s">
        <v>65</v>
      </c>
      <c r="AYM1169" s="10">
        <f t="shared" ref="AYM1169" si="8238">AYK1169*1.3</f>
        <v>20.8</v>
      </c>
      <c r="AYN1169" s="10"/>
      <c r="AYO1169" s="219"/>
      <c r="AYP1169" s="167" t="s">
        <v>97</v>
      </c>
      <c r="AYQ1169" s="500" t="s">
        <v>2962</v>
      </c>
      <c r="AYS1169" s="168"/>
      <c r="AYT1169" s="168">
        <f t="shared" si="7870"/>
        <v>28</v>
      </c>
      <c r="AYU1169" s="167" t="s">
        <v>65</v>
      </c>
      <c r="AYV1169" s="10">
        <f t="shared" ref="AYV1169" si="8239">AYT1169*1.3</f>
        <v>36.4</v>
      </c>
      <c r="AYW1169" s="10"/>
      <c r="AYX1169" s="219"/>
      <c r="AYY1169" s="167" t="s">
        <v>97</v>
      </c>
      <c r="AYZ1169" s="498" t="s">
        <v>1711</v>
      </c>
      <c r="AZB1169" s="168"/>
      <c r="AZC1169" s="168">
        <f t="shared" si="7873"/>
        <v>4</v>
      </c>
      <c r="AZD1169" s="167" t="s">
        <v>65</v>
      </c>
      <c r="AZE1169" s="10">
        <f t="shared" ref="AZE1169" si="8240">AZC1169*1.3</f>
        <v>5.2</v>
      </c>
      <c r="AZF1169" s="10"/>
      <c r="AZG1169" s="219"/>
      <c r="AZH1169" s="167" t="s">
        <v>97</v>
      </c>
      <c r="AZI1169" s="500" t="s">
        <v>1892</v>
      </c>
      <c r="AZK1169" s="168"/>
      <c r="AZL1169" s="168">
        <f t="shared" si="7876"/>
        <v>0</v>
      </c>
      <c r="AZM1169" s="167" t="s">
        <v>65</v>
      </c>
      <c r="AZN1169" s="10">
        <f t="shared" ref="AZN1169" si="8241">AZL1169*1.3</f>
        <v>0</v>
      </c>
      <c r="AZO1169" s="10"/>
      <c r="AZP1169" s="219"/>
      <c r="AZQ1169" s="167" t="s">
        <v>97</v>
      </c>
      <c r="AZR1169" s="500" t="s">
        <v>1267</v>
      </c>
      <c r="AZT1169" s="168"/>
      <c r="AZU1169" s="168">
        <f t="shared" si="7879"/>
        <v>16</v>
      </c>
      <c r="AZV1169" s="167" t="s">
        <v>65</v>
      </c>
      <c r="AZW1169" s="10">
        <f t="shared" ref="AZW1169" si="8242">AZU1169*1.3</f>
        <v>20.8</v>
      </c>
      <c r="AZX1169" s="10"/>
      <c r="AZY1169" s="219"/>
      <c r="AZZ1169" s="167" t="s">
        <v>97</v>
      </c>
      <c r="BAA1169" s="500" t="s">
        <v>1626</v>
      </c>
      <c r="BAC1169" s="168"/>
      <c r="BAD1169" s="168">
        <f t="shared" si="7882"/>
        <v>11</v>
      </c>
      <c r="BAE1169" s="167" t="s">
        <v>65</v>
      </c>
      <c r="BAF1169" s="10">
        <f t="shared" ref="BAF1169" si="8243">BAD1169*1.3</f>
        <v>14.3</v>
      </c>
      <c r="BAG1169" s="10"/>
      <c r="BAH1169" s="219"/>
      <c r="BAI1169" s="167" t="s">
        <v>97</v>
      </c>
      <c r="BAJ1169" s="500" t="s">
        <v>3539</v>
      </c>
      <c r="BAL1169" s="168"/>
      <c r="BAM1169" s="168">
        <f t="shared" si="7885"/>
        <v>0</v>
      </c>
      <c r="BAN1169" s="167" t="s">
        <v>65</v>
      </c>
      <c r="BAO1169" s="10">
        <f t="shared" ref="BAO1169" si="8244">BAM1169*1.3</f>
        <v>0</v>
      </c>
      <c r="BAP1169" s="10"/>
      <c r="BAQ1169" s="219"/>
      <c r="BAR1169" s="167" t="s">
        <v>97</v>
      </c>
      <c r="BAS1169" s="500" t="s">
        <v>925</v>
      </c>
      <c r="BAU1169" s="168"/>
      <c r="BAV1169" s="168">
        <f t="shared" si="7888"/>
        <v>43</v>
      </c>
      <c r="BAW1169" s="167" t="s">
        <v>65</v>
      </c>
      <c r="BAX1169" s="10">
        <f t="shared" ref="BAX1169" si="8245">BAV1169*1.3</f>
        <v>55.9</v>
      </c>
      <c r="BAY1169" s="10"/>
      <c r="BAZ1169" s="219"/>
      <c r="BBA1169" s="167" t="s">
        <v>97</v>
      </c>
      <c r="BBB1169" s="500" t="s">
        <v>2299</v>
      </c>
      <c r="BBD1169" s="168"/>
      <c r="BBE1169" s="168">
        <f t="shared" si="7891"/>
        <v>16</v>
      </c>
      <c r="BBF1169" s="167" t="s">
        <v>65</v>
      </c>
      <c r="BBG1169" s="10">
        <f t="shared" ref="BBG1169" si="8246">BBE1169*1.3</f>
        <v>20.8</v>
      </c>
      <c r="BBH1169" s="10"/>
      <c r="BBI1169" s="219"/>
      <c r="BBJ1169" s="167" t="s">
        <v>97</v>
      </c>
      <c r="BBK1169" s="500" t="s">
        <v>2380</v>
      </c>
      <c r="BBM1169" s="168"/>
      <c r="BBN1169" s="168">
        <f t="shared" si="7894"/>
        <v>5</v>
      </c>
      <c r="BBO1169" s="167" t="s">
        <v>65</v>
      </c>
      <c r="BBP1169" s="10">
        <f t="shared" ref="BBP1169" si="8247">BBN1169*1.3</f>
        <v>6.5</v>
      </c>
      <c r="BBQ1169" s="10"/>
      <c r="BBR1169" s="219"/>
      <c r="BBS1169" s="167" t="s">
        <v>97</v>
      </c>
      <c r="BBT1169" s="500" t="s">
        <v>2962</v>
      </c>
      <c r="BBV1169" s="168"/>
      <c r="BBW1169" s="168">
        <f t="shared" si="7897"/>
        <v>28</v>
      </c>
      <c r="BBX1169" s="167" t="s">
        <v>65</v>
      </c>
      <c r="BBY1169" s="10">
        <f t="shared" ref="BBY1169" si="8248">BBW1169*1.3</f>
        <v>36.4</v>
      </c>
      <c r="BBZ1169" s="10"/>
      <c r="BCA1169" s="219"/>
      <c r="BCB1169" s="167" t="s">
        <v>97</v>
      </c>
      <c r="BCC1169" s="328" t="s">
        <v>1993</v>
      </c>
      <c r="BCE1169" s="168"/>
      <c r="BCF1169" s="168">
        <f t="shared" si="7900"/>
        <v>0</v>
      </c>
      <c r="BCG1169" s="167" t="s">
        <v>65</v>
      </c>
      <c r="BCH1169" s="10">
        <f t="shared" ref="BCH1169" si="8249">BCF1169*1.3</f>
        <v>0</v>
      </c>
      <c r="BCI1169" s="10"/>
      <c r="BCJ1169" s="219"/>
      <c r="BCK1169" s="167" t="s">
        <v>97</v>
      </c>
      <c r="BCL1169" s="500" t="s">
        <v>2419</v>
      </c>
      <c r="BCN1169" s="168"/>
      <c r="BCO1169" s="168">
        <f t="shared" si="7903"/>
        <v>5</v>
      </c>
      <c r="BCP1169" s="167" t="s">
        <v>65</v>
      </c>
      <c r="BCQ1169" s="10">
        <f t="shared" ref="BCQ1169" si="8250">BCO1169*1.3</f>
        <v>6.5</v>
      </c>
      <c r="BCR1169" s="10"/>
      <c r="BCS1169" s="219"/>
      <c r="BCT1169" s="167" t="s">
        <v>97</v>
      </c>
      <c r="BCU1169" s="500" t="s">
        <v>2011</v>
      </c>
      <c r="BCW1169" s="168"/>
      <c r="BCX1169" s="168">
        <f t="shared" si="7906"/>
        <v>0</v>
      </c>
      <c r="BCY1169" s="167" t="s">
        <v>65</v>
      </c>
      <c r="BCZ1169" s="10">
        <f t="shared" ref="BCZ1169" si="8251">BCX1169*1.3</f>
        <v>0</v>
      </c>
      <c r="BDA1169" s="10"/>
      <c r="BDB1169" s="219"/>
      <c r="BDC1169" s="167" t="s">
        <v>97</v>
      </c>
      <c r="BDD1169" s="500" t="s">
        <v>2380</v>
      </c>
      <c r="BDF1169" s="168"/>
      <c r="BDG1169" s="168">
        <f t="shared" si="7909"/>
        <v>5</v>
      </c>
      <c r="BDH1169" s="167" t="s">
        <v>65</v>
      </c>
      <c r="BDI1169" s="10">
        <f t="shared" ref="BDI1169" si="8252">BDG1169*1.3</f>
        <v>6.5</v>
      </c>
      <c r="BDJ1169" s="10"/>
      <c r="BDK1169" s="219"/>
      <c r="BDL1169" s="167" t="s">
        <v>97</v>
      </c>
      <c r="BDM1169" s="328" t="s">
        <v>1894</v>
      </c>
      <c r="BDO1169" s="168"/>
      <c r="BDP1169" s="168">
        <f t="shared" si="7912"/>
        <v>46</v>
      </c>
      <c r="BDQ1169" s="167" t="s">
        <v>65</v>
      </c>
      <c r="BDR1169" s="10">
        <f t="shared" ref="BDR1169" si="8253">BDP1169*1.3</f>
        <v>59.800000000000004</v>
      </c>
      <c r="BDS1169" s="10"/>
      <c r="BDT1169" s="219"/>
      <c r="BDU1169" s="167" t="s">
        <v>97</v>
      </c>
      <c r="BDV1169" s="500" t="s">
        <v>2419</v>
      </c>
      <c r="BDX1169" s="168"/>
      <c r="BDY1169" s="168">
        <f t="shared" si="7915"/>
        <v>5</v>
      </c>
      <c r="BDZ1169" s="167" t="s">
        <v>65</v>
      </c>
      <c r="BEA1169" s="10">
        <f t="shared" ref="BEA1169" si="8254">BDY1169*1.3</f>
        <v>6.5</v>
      </c>
      <c r="BEB1169" s="10"/>
      <c r="BEC1169" s="219"/>
      <c r="BED1169" s="167" t="s">
        <v>97</v>
      </c>
      <c r="BEE1169" s="498" t="s">
        <v>937</v>
      </c>
      <c r="BEG1169" s="168"/>
      <c r="BEH1169" s="168">
        <f t="shared" si="7918"/>
        <v>7</v>
      </c>
      <c r="BEI1169" s="167" t="s">
        <v>65</v>
      </c>
      <c r="BEJ1169" s="10">
        <f t="shared" ref="BEJ1169" si="8255">BEH1169*1.3</f>
        <v>9.1</v>
      </c>
      <c r="BEK1169" s="10"/>
      <c r="BEL1169" s="219"/>
      <c r="BEM1169" s="167" t="s">
        <v>97</v>
      </c>
      <c r="BEN1169" s="498" t="s">
        <v>1626</v>
      </c>
      <c r="BEP1169" s="168"/>
      <c r="BEQ1169" s="168">
        <f t="shared" si="7921"/>
        <v>11</v>
      </c>
      <c r="BER1169" s="167" t="s">
        <v>65</v>
      </c>
      <c r="BES1169" s="10">
        <f t="shared" ref="BES1169" si="8256">BEQ1169*1.3</f>
        <v>14.3</v>
      </c>
      <c r="BET1169" s="10"/>
      <c r="BEU1169" s="219"/>
      <c r="BEV1169" s="167" t="s">
        <v>97</v>
      </c>
      <c r="BEW1169" s="500" t="s">
        <v>3394</v>
      </c>
      <c r="BEY1169" s="168"/>
      <c r="BEZ1169" s="168">
        <f t="shared" si="7924"/>
        <v>7</v>
      </c>
      <c r="BFA1169" s="167" t="s">
        <v>65</v>
      </c>
      <c r="BFB1169" s="10">
        <f t="shared" ref="BFB1169" si="8257">BEZ1169*1.3</f>
        <v>9.1</v>
      </c>
      <c r="BFC1169" s="10"/>
      <c r="BFD1169" s="219"/>
      <c r="BFE1169" s="167"/>
      <c r="BFF1169" s="327"/>
      <c r="BFH1169" s="168"/>
      <c r="BFI1169" s="168"/>
      <c r="BFJ1169" s="167"/>
      <c r="BFK1169" s="10"/>
      <c r="BFL1169" s="10"/>
      <c r="BFN1169" s="167"/>
      <c r="BFO1169" s="327"/>
      <c r="BFQ1169" s="168"/>
      <c r="BFR1169" s="168"/>
      <c r="BFS1169" s="167"/>
      <c r="BFT1169" s="10"/>
      <c r="BFU1169" s="10"/>
      <c r="BFW1169" s="167"/>
      <c r="BFX1169" s="328"/>
      <c r="BFZ1169" s="168"/>
      <c r="BGA1169" s="168"/>
      <c r="BGB1169" s="167"/>
      <c r="BGC1169" s="10"/>
      <c r="BGD1169" s="10"/>
      <c r="BGF1169" s="167"/>
      <c r="BGG1169" s="327"/>
      <c r="BGI1169" s="168"/>
      <c r="BGJ1169" s="168"/>
      <c r="BGK1169" s="167"/>
      <c r="BGL1169" s="10"/>
      <c r="BGM1169" s="10"/>
      <c r="BGO1169" s="167"/>
      <c r="BGP1169" s="328"/>
      <c r="BGR1169" s="168"/>
      <c r="BGS1169" s="168"/>
      <c r="BGT1169" s="167"/>
      <c r="BGU1169" s="10"/>
      <c r="BGV1169" s="10"/>
      <c r="BGX1169" s="167"/>
      <c r="BGY1169" s="327"/>
      <c r="BHA1169" s="168"/>
      <c r="BHB1169" s="168"/>
      <c r="BHC1169" s="167"/>
      <c r="BHD1169" s="10"/>
      <c r="BHE1169" s="10"/>
    </row>
    <row r="1170" spans="1:1565" s="14" customFormat="1" ht="15">
      <c r="A1170" s="167" t="s">
        <v>98</v>
      </c>
      <c r="B1170" s="325" t="s">
        <v>2299</v>
      </c>
      <c r="D1170" s="168"/>
      <c r="E1170" s="168">
        <f>VLOOKUP(B1170,$A$1213:$F$2274,6,FALSE)</f>
        <v>16</v>
      </c>
      <c r="F1170" s="167" t="s">
        <v>67</v>
      </c>
      <c r="G1170" s="10">
        <f>E1170*1.2</f>
        <v>19.2</v>
      </c>
      <c r="H1170" s="10"/>
      <c r="I1170" s="219"/>
      <c r="J1170" s="167" t="s">
        <v>98</v>
      </c>
      <c r="K1170" s="325" t="s">
        <v>1872</v>
      </c>
      <c r="M1170" s="168"/>
      <c r="N1170" s="168">
        <f>VLOOKUP(K1170,$A$1213:$F$2274,6,FALSE)</f>
        <v>3</v>
      </c>
      <c r="O1170" s="167" t="s">
        <v>67</v>
      </c>
      <c r="P1170" s="10">
        <f>N1170*1.2</f>
        <v>3.5999999999999996</v>
      </c>
      <c r="Q1170" s="10"/>
      <c r="R1170" s="219"/>
      <c r="S1170" s="167" t="s">
        <v>98</v>
      </c>
      <c r="T1170" s="325" t="s">
        <v>1711</v>
      </c>
      <c r="V1170" s="168"/>
      <c r="W1170" s="168">
        <f t="shared" si="7429"/>
        <v>4</v>
      </c>
      <c r="X1170" s="167" t="s">
        <v>67</v>
      </c>
      <c r="Y1170" s="10">
        <f t="shared" ref="Y1170" si="8258">W1170*1.2</f>
        <v>4.8</v>
      </c>
      <c r="Z1170" s="10"/>
      <c r="AA1170" s="219"/>
      <c r="AB1170" s="167" t="s">
        <v>98</v>
      </c>
      <c r="AC1170" s="325" t="s">
        <v>3539</v>
      </c>
      <c r="AE1170" s="168"/>
      <c r="AF1170" s="168">
        <f t="shared" si="7432"/>
        <v>0</v>
      </c>
      <c r="AG1170" s="167" t="s">
        <v>67</v>
      </c>
      <c r="AH1170" s="10">
        <f t="shared" ref="AH1170" si="8259">AF1170*1.2</f>
        <v>0</v>
      </c>
      <c r="AI1170" s="10"/>
      <c r="AJ1170" s="219"/>
      <c r="AK1170" s="167" t="s">
        <v>98</v>
      </c>
      <c r="AL1170" s="498" t="s">
        <v>2299</v>
      </c>
      <c r="AN1170" s="168"/>
      <c r="AO1170" s="168">
        <f t="shared" si="7435"/>
        <v>16</v>
      </c>
      <c r="AP1170" s="167" t="s">
        <v>67</v>
      </c>
      <c r="AQ1170" s="10">
        <f t="shared" ref="AQ1170" si="8260">AO1170*1.2</f>
        <v>19.2</v>
      </c>
      <c r="AR1170" s="10"/>
      <c r="AS1170" s="219"/>
      <c r="AT1170" s="167" t="s">
        <v>98</v>
      </c>
      <c r="AU1170" s="325" t="s">
        <v>2962</v>
      </c>
      <c r="AW1170" s="168"/>
      <c r="AX1170" s="168">
        <f t="shared" si="7438"/>
        <v>28</v>
      </c>
      <c r="AY1170" s="167" t="s">
        <v>67</v>
      </c>
      <c r="AZ1170" s="10">
        <f t="shared" ref="AZ1170" si="8261">AX1170*1.2</f>
        <v>33.6</v>
      </c>
      <c r="BA1170" s="10"/>
      <c r="BB1170" s="219"/>
      <c r="BC1170" s="167" t="s">
        <v>98</v>
      </c>
      <c r="BD1170" s="325" t="s">
        <v>3539</v>
      </c>
      <c r="BF1170" s="168"/>
      <c r="BG1170" s="168">
        <f t="shared" si="7441"/>
        <v>0</v>
      </c>
      <c r="BH1170" s="167" t="s">
        <v>67</v>
      </c>
      <c r="BI1170" s="10">
        <f t="shared" ref="BI1170" si="8262">BG1170*1.2</f>
        <v>0</v>
      </c>
      <c r="BJ1170" s="10"/>
      <c r="BK1170" s="219"/>
      <c r="BL1170" s="167" t="s">
        <v>98</v>
      </c>
      <c r="BM1170" s="325" t="s">
        <v>2962</v>
      </c>
      <c r="BO1170" s="168"/>
      <c r="BP1170" s="168">
        <f t="shared" si="7444"/>
        <v>28</v>
      </c>
      <c r="BQ1170" s="167" t="s">
        <v>67</v>
      </c>
      <c r="BR1170" s="10">
        <f t="shared" ref="BR1170" si="8263">BP1170*1.2</f>
        <v>33.6</v>
      </c>
      <c r="BS1170" s="10"/>
      <c r="BT1170" s="219"/>
      <c r="BU1170" s="167" t="s">
        <v>98</v>
      </c>
      <c r="BV1170" s="325" t="s">
        <v>2299</v>
      </c>
      <c r="BX1170" s="168"/>
      <c r="BY1170" s="168">
        <f t="shared" si="7447"/>
        <v>16</v>
      </c>
      <c r="BZ1170" s="167" t="s">
        <v>67</v>
      </c>
      <c r="CA1170" s="10">
        <f t="shared" ref="CA1170" si="8264">BY1170*1.2</f>
        <v>19.2</v>
      </c>
      <c r="CB1170" s="10"/>
      <c r="CC1170" s="219"/>
      <c r="CD1170" s="167" t="s">
        <v>98</v>
      </c>
      <c r="CE1170" s="325" t="s">
        <v>3539</v>
      </c>
      <c r="CG1170" s="168"/>
      <c r="CH1170" s="168">
        <f t="shared" si="7450"/>
        <v>0</v>
      </c>
      <c r="CI1170" s="167" t="s">
        <v>67</v>
      </c>
      <c r="CJ1170" s="10">
        <f t="shared" ref="CJ1170" si="8265">CH1170*1.2</f>
        <v>0</v>
      </c>
      <c r="CK1170" s="10"/>
      <c r="CL1170" s="219"/>
      <c r="CM1170" s="167" t="s">
        <v>98</v>
      </c>
      <c r="CN1170" s="325" t="s">
        <v>2962</v>
      </c>
      <c r="CP1170" s="168"/>
      <c r="CQ1170" s="168">
        <f t="shared" si="7453"/>
        <v>28</v>
      </c>
      <c r="CR1170" s="167" t="s">
        <v>67</v>
      </c>
      <c r="CS1170" s="10">
        <f t="shared" ref="CS1170" si="8266">CQ1170*1.2</f>
        <v>33.6</v>
      </c>
      <c r="CT1170" s="10"/>
      <c r="CU1170" s="219"/>
      <c r="CV1170" s="167" t="s">
        <v>98</v>
      </c>
      <c r="CW1170" s="325" t="s">
        <v>1626</v>
      </c>
      <c r="CY1170" s="168"/>
      <c r="CZ1170" s="168">
        <f t="shared" si="7456"/>
        <v>11</v>
      </c>
      <c r="DA1170" s="167" t="s">
        <v>67</v>
      </c>
      <c r="DB1170" s="10">
        <f t="shared" ref="DB1170" si="8267">CZ1170*1.2</f>
        <v>13.2</v>
      </c>
      <c r="DC1170" s="10"/>
      <c r="DD1170" s="219"/>
      <c r="DE1170" s="167" t="s">
        <v>98</v>
      </c>
      <c r="DF1170" s="325" t="s">
        <v>2299</v>
      </c>
      <c r="DH1170" s="168"/>
      <c r="DI1170" s="168">
        <f t="shared" si="7459"/>
        <v>16</v>
      </c>
      <c r="DJ1170" s="167" t="s">
        <v>67</v>
      </c>
      <c r="DK1170" s="10">
        <f t="shared" ref="DK1170" si="8268">DI1170*1.2</f>
        <v>19.2</v>
      </c>
      <c r="DL1170" s="10"/>
      <c r="DM1170" s="219"/>
      <c r="DN1170" s="167" t="s">
        <v>98</v>
      </c>
      <c r="DO1170" s="325" t="s">
        <v>2299</v>
      </c>
      <c r="DQ1170" s="168"/>
      <c r="DR1170" s="168">
        <f t="shared" si="7462"/>
        <v>16</v>
      </c>
      <c r="DS1170" s="167" t="s">
        <v>67</v>
      </c>
      <c r="DT1170" s="10">
        <f t="shared" ref="DT1170" si="8269">DR1170*1.2</f>
        <v>19.2</v>
      </c>
      <c r="DU1170" s="10"/>
      <c r="DV1170" s="219"/>
      <c r="DW1170" s="167" t="s">
        <v>98</v>
      </c>
      <c r="DX1170" s="325" t="s">
        <v>2427</v>
      </c>
      <c r="DZ1170" s="168"/>
      <c r="EA1170" s="168">
        <f t="shared" si="7465"/>
        <v>7</v>
      </c>
      <c r="EB1170" s="167" t="s">
        <v>67</v>
      </c>
      <c r="EC1170" s="10">
        <f t="shared" ref="EC1170" si="8270">EA1170*1.2</f>
        <v>8.4</v>
      </c>
      <c r="ED1170" s="10"/>
      <c r="EE1170" s="219"/>
      <c r="EF1170" s="167" t="s">
        <v>98</v>
      </c>
      <c r="EG1170" s="325" t="s">
        <v>2962</v>
      </c>
      <c r="EI1170" s="168"/>
      <c r="EJ1170" s="168">
        <f t="shared" si="7468"/>
        <v>28</v>
      </c>
      <c r="EK1170" s="167" t="s">
        <v>67</v>
      </c>
      <c r="EL1170" s="10">
        <f t="shared" ref="EL1170" si="8271">EJ1170*1.2</f>
        <v>33.6</v>
      </c>
      <c r="EM1170" s="10"/>
      <c r="EN1170" s="219"/>
      <c r="EO1170" s="167" t="s">
        <v>98</v>
      </c>
      <c r="EP1170" s="325" t="s">
        <v>3539</v>
      </c>
      <c r="ER1170" s="168"/>
      <c r="ES1170" s="168">
        <f t="shared" si="7471"/>
        <v>0</v>
      </c>
      <c r="ET1170" s="167" t="s">
        <v>67</v>
      </c>
      <c r="EU1170" s="10">
        <f t="shared" ref="EU1170" si="8272">ES1170*1.2</f>
        <v>0</v>
      </c>
      <c r="EV1170" s="10"/>
      <c r="EW1170" s="219"/>
      <c r="EX1170" s="167" t="s">
        <v>98</v>
      </c>
      <c r="EY1170" s="325" t="s">
        <v>3354</v>
      </c>
      <c r="FA1170" s="168"/>
      <c r="FB1170" s="168">
        <f t="shared" si="7474"/>
        <v>15</v>
      </c>
      <c r="FC1170" s="167" t="s">
        <v>67</v>
      </c>
      <c r="FD1170" s="10">
        <f t="shared" ref="FD1170" si="8273">FB1170*1.2</f>
        <v>18</v>
      </c>
      <c r="FE1170" s="10"/>
      <c r="FF1170" s="219"/>
      <c r="FG1170" s="167" t="s">
        <v>98</v>
      </c>
      <c r="FH1170" s="325" t="s">
        <v>1710</v>
      </c>
      <c r="FJ1170" s="168"/>
      <c r="FK1170" s="168">
        <f t="shared" si="7477"/>
        <v>18</v>
      </c>
      <c r="FL1170" s="167" t="s">
        <v>67</v>
      </c>
      <c r="FM1170" s="10">
        <f t="shared" ref="FM1170" si="8274">FK1170*1.2</f>
        <v>21.599999999999998</v>
      </c>
      <c r="FN1170" s="10"/>
      <c r="FO1170" s="219"/>
      <c r="FP1170" s="167" t="s">
        <v>98</v>
      </c>
      <c r="FQ1170" s="325" t="s">
        <v>1626</v>
      </c>
      <c r="FS1170" s="168"/>
      <c r="FT1170" s="168">
        <f t="shared" si="7480"/>
        <v>11</v>
      </c>
      <c r="FU1170" s="167" t="s">
        <v>67</v>
      </c>
      <c r="FV1170" s="10">
        <f t="shared" ref="FV1170" si="8275">FT1170*1.2</f>
        <v>13.2</v>
      </c>
      <c r="FW1170" s="10"/>
      <c r="FX1170" s="219"/>
      <c r="FY1170" s="167" t="s">
        <v>98</v>
      </c>
      <c r="FZ1170" s="325" t="s">
        <v>2299</v>
      </c>
      <c r="GB1170" s="168"/>
      <c r="GC1170" s="168">
        <f t="shared" si="7483"/>
        <v>16</v>
      </c>
      <c r="GD1170" s="167" t="s">
        <v>67</v>
      </c>
      <c r="GE1170" s="10">
        <f t="shared" ref="GE1170" si="8276">GC1170*1.2</f>
        <v>19.2</v>
      </c>
      <c r="GF1170" s="10"/>
      <c r="GG1170" s="219"/>
      <c r="GH1170" s="167" t="s">
        <v>98</v>
      </c>
      <c r="GI1170" s="325" t="s">
        <v>1626</v>
      </c>
      <c r="GK1170" s="168"/>
      <c r="GL1170" s="168">
        <f t="shared" si="7486"/>
        <v>11</v>
      </c>
      <c r="GM1170" s="167" t="s">
        <v>67</v>
      </c>
      <c r="GN1170" s="10">
        <f t="shared" ref="GN1170" si="8277">GL1170*1.2</f>
        <v>13.2</v>
      </c>
      <c r="GO1170" s="10"/>
      <c r="GP1170" s="219"/>
      <c r="GQ1170" s="167" t="s">
        <v>98</v>
      </c>
      <c r="GR1170" s="325" t="s">
        <v>1894</v>
      </c>
      <c r="GT1170" s="168"/>
      <c r="GU1170" s="168">
        <f t="shared" si="7489"/>
        <v>46</v>
      </c>
      <c r="GV1170" s="167" t="s">
        <v>67</v>
      </c>
      <c r="GW1170" s="10">
        <f t="shared" ref="GW1170" si="8278">GU1170*1.2</f>
        <v>55.199999999999996</v>
      </c>
      <c r="GX1170" s="10"/>
      <c r="GY1170" s="219"/>
      <c r="GZ1170" s="167" t="s">
        <v>98</v>
      </c>
      <c r="HA1170" s="325" t="s">
        <v>937</v>
      </c>
      <c r="HC1170" s="168"/>
      <c r="HD1170" s="168">
        <f t="shared" si="7492"/>
        <v>7</v>
      </c>
      <c r="HE1170" s="167" t="s">
        <v>67</v>
      </c>
      <c r="HF1170" s="10">
        <f t="shared" ref="HF1170" si="8279">HD1170*1.2</f>
        <v>8.4</v>
      </c>
      <c r="HG1170" s="10"/>
      <c r="HH1170" s="219"/>
      <c r="HI1170" s="167" t="s">
        <v>98</v>
      </c>
      <c r="HJ1170" s="325" t="s">
        <v>3539</v>
      </c>
      <c r="HL1170" s="168"/>
      <c r="HM1170" s="168">
        <f t="shared" si="7495"/>
        <v>0</v>
      </c>
      <c r="HN1170" s="167" t="s">
        <v>67</v>
      </c>
      <c r="HO1170" s="10">
        <f t="shared" ref="HO1170" si="8280">HM1170*1.2</f>
        <v>0</v>
      </c>
      <c r="HP1170" s="10"/>
      <c r="HQ1170" s="219"/>
      <c r="HR1170" s="167" t="s">
        <v>98</v>
      </c>
      <c r="HS1170" s="325" t="s">
        <v>1626</v>
      </c>
      <c r="HU1170" s="168"/>
      <c r="HV1170" s="168">
        <f t="shared" si="7498"/>
        <v>11</v>
      </c>
      <c r="HW1170" s="167" t="s">
        <v>67</v>
      </c>
      <c r="HX1170" s="10">
        <f t="shared" ref="HX1170" si="8281">HV1170*1.2</f>
        <v>13.2</v>
      </c>
      <c r="HY1170" s="10"/>
      <c r="HZ1170" s="219"/>
      <c r="IA1170" s="167" t="s">
        <v>98</v>
      </c>
      <c r="IB1170" s="325" t="s">
        <v>3354</v>
      </c>
      <c r="ID1170" s="168"/>
      <c r="IE1170" s="168">
        <f t="shared" si="7501"/>
        <v>15</v>
      </c>
      <c r="IF1170" s="167" t="s">
        <v>67</v>
      </c>
      <c r="IG1170" s="10">
        <f t="shared" ref="IG1170" si="8282">IE1170*1.2</f>
        <v>18</v>
      </c>
      <c r="IH1170" s="10"/>
      <c r="II1170" s="219"/>
      <c r="IJ1170" s="167" t="s">
        <v>98</v>
      </c>
      <c r="IK1170" s="325" t="s">
        <v>3539</v>
      </c>
      <c r="IM1170" s="168"/>
      <c r="IN1170" s="168">
        <f t="shared" si="7504"/>
        <v>0</v>
      </c>
      <c r="IO1170" s="167" t="s">
        <v>67</v>
      </c>
      <c r="IP1170" s="10">
        <f t="shared" ref="IP1170" si="8283">IN1170*1.2</f>
        <v>0</v>
      </c>
      <c r="IQ1170" s="10"/>
      <c r="IR1170" s="219"/>
      <c r="IS1170" s="167" t="s">
        <v>98</v>
      </c>
      <c r="IT1170" s="325" t="s">
        <v>2299</v>
      </c>
      <c r="IV1170" s="168"/>
      <c r="IW1170" s="168">
        <f t="shared" si="7507"/>
        <v>16</v>
      </c>
      <c r="IX1170" s="167" t="s">
        <v>67</v>
      </c>
      <c r="IY1170" s="10">
        <f t="shared" ref="IY1170" si="8284">IW1170*1.2</f>
        <v>19.2</v>
      </c>
      <c r="IZ1170" s="10"/>
      <c r="JA1170" s="219"/>
      <c r="JB1170" s="167" t="s">
        <v>98</v>
      </c>
      <c r="JC1170" s="500" t="s">
        <v>1636</v>
      </c>
      <c r="JE1170" s="168"/>
      <c r="JF1170" s="168">
        <f t="shared" si="7510"/>
        <v>4</v>
      </c>
      <c r="JG1170" s="167" t="s">
        <v>67</v>
      </c>
      <c r="JH1170" s="10">
        <f t="shared" ref="JH1170" si="8285">JF1170*1.2</f>
        <v>4.8</v>
      </c>
      <c r="JI1170" s="10"/>
      <c r="JJ1170" s="219"/>
      <c r="JK1170" s="167" t="s">
        <v>98</v>
      </c>
      <c r="JL1170" s="500" t="s">
        <v>2299</v>
      </c>
      <c r="JN1170" s="168"/>
      <c r="JO1170" s="168">
        <f t="shared" si="7513"/>
        <v>16</v>
      </c>
      <c r="JP1170" s="167" t="s">
        <v>67</v>
      </c>
      <c r="JQ1170" s="10">
        <f t="shared" ref="JQ1170" si="8286">JO1170*1.2</f>
        <v>19.2</v>
      </c>
      <c r="JR1170" s="10"/>
      <c r="JS1170" s="219"/>
      <c r="JT1170" s="167" t="s">
        <v>98</v>
      </c>
      <c r="JU1170" s="500" t="s">
        <v>3539</v>
      </c>
      <c r="JW1170" s="168"/>
      <c r="JX1170" s="168">
        <f t="shared" si="7516"/>
        <v>0</v>
      </c>
      <c r="JY1170" s="167" t="s">
        <v>67</v>
      </c>
      <c r="JZ1170" s="10">
        <f t="shared" ref="JZ1170" si="8287">JX1170*1.2</f>
        <v>0</v>
      </c>
      <c r="KA1170" s="10"/>
      <c r="KB1170" s="219"/>
      <c r="KC1170" s="167" t="s">
        <v>98</v>
      </c>
      <c r="KD1170" s="500" t="s">
        <v>2299</v>
      </c>
      <c r="KF1170" s="168"/>
      <c r="KG1170" s="168">
        <f t="shared" si="7519"/>
        <v>16</v>
      </c>
      <c r="KH1170" s="167" t="s">
        <v>67</v>
      </c>
      <c r="KI1170" s="10">
        <f t="shared" ref="KI1170" si="8288">KG1170*1.2</f>
        <v>19.2</v>
      </c>
      <c r="KJ1170" s="10"/>
      <c r="KK1170" s="219"/>
      <c r="KL1170" s="167" t="s">
        <v>98</v>
      </c>
      <c r="KM1170" s="500" t="s">
        <v>696</v>
      </c>
      <c r="KO1170" s="168"/>
      <c r="KP1170" s="168">
        <f t="shared" si="7522"/>
        <v>9</v>
      </c>
      <c r="KQ1170" s="167" t="s">
        <v>67</v>
      </c>
      <c r="KR1170" s="10">
        <f t="shared" ref="KR1170" si="8289">KP1170*1.2</f>
        <v>10.799999999999999</v>
      </c>
      <c r="KS1170" s="10"/>
      <c r="KT1170" s="219"/>
      <c r="KU1170" s="167" t="s">
        <v>98</v>
      </c>
      <c r="KV1170" s="328" t="s">
        <v>1626</v>
      </c>
      <c r="KX1170" s="168"/>
      <c r="KY1170" s="168">
        <f t="shared" si="7525"/>
        <v>11</v>
      </c>
      <c r="KZ1170" s="167" t="s">
        <v>67</v>
      </c>
      <c r="LA1170" s="10">
        <f t="shared" ref="LA1170" si="8290">KY1170*1.2</f>
        <v>13.2</v>
      </c>
      <c r="LB1170" s="10"/>
      <c r="LC1170" s="219"/>
      <c r="LD1170" s="167" t="s">
        <v>98</v>
      </c>
      <c r="LE1170" s="500" t="s">
        <v>937</v>
      </c>
      <c r="LG1170" s="168"/>
      <c r="LH1170" s="168">
        <f t="shared" si="7528"/>
        <v>7</v>
      </c>
      <c r="LI1170" s="167" t="s">
        <v>67</v>
      </c>
      <c r="LJ1170" s="10">
        <f t="shared" ref="LJ1170" si="8291">LH1170*1.2</f>
        <v>8.4</v>
      </c>
      <c r="LK1170" s="10"/>
      <c r="LL1170" s="219"/>
      <c r="LM1170" s="167" t="s">
        <v>98</v>
      </c>
      <c r="LN1170" s="500" t="s">
        <v>1626</v>
      </c>
      <c r="LP1170" s="168"/>
      <c r="LQ1170" s="168">
        <f t="shared" si="7531"/>
        <v>11</v>
      </c>
      <c r="LR1170" s="167" t="s">
        <v>67</v>
      </c>
      <c r="LS1170" s="10">
        <f t="shared" ref="LS1170" si="8292">LQ1170*1.2</f>
        <v>13.2</v>
      </c>
      <c r="LT1170" s="10"/>
      <c r="LU1170" s="219"/>
      <c r="LV1170" s="167" t="s">
        <v>98</v>
      </c>
      <c r="LW1170" s="500" t="s">
        <v>1872</v>
      </c>
      <c r="LY1170" s="168"/>
      <c r="LZ1170" s="168">
        <f t="shared" si="7534"/>
        <v>3</v>
      </c>
      <c r="MA1170" s="167" t="s">
        <v>67</v>
      </c>
      <c r="MB1170" s="10">
        <f t="shared" ref="MB1170" si="8293">LZ1170*1.2</f>
        <v>3.5999999999999996</v>
      </c>
      <c r="MC1170" s="10"/>
      <c r="MD1170" s="219"/>
      <c r="ME1170" s="167" t="s">
        <v>98</v>
      </c>
      <c r="MF1170" s="500" t="s">
        <v>2011</v>
      </c>
      <c r="MH1170" s="168"/>
      <c r="MI1170" s="168">
        <f t="shared" si="7537"/>
        <v>0</v>
      </c>
      <c r="MJ1170" s="167" t="s">
        <v>67</v>
      </c>
      <c r="MK1170" s="10">
        <f t="shared" ref="MK1170" si="8294">MI1170*1.2</f>
        <v>0</v>
      </c>
      <c r="ML1170" s="10"/>
      <c r="MM1170" s="219"/>
      <c r="MN1170" s="167" t="s">
        <v>98</v>
      </c>
      <c r="MO1170" s="328" t="s">
        <v>1894</v>
      </c>
      <c r="MQ1170" s="168"/>
      <c r="MR1170" s="168">
        <f t="shared" si="7540"/>
        <v>46</v>
      </c>
      <c r="MS1170" s="167" t="s">
        <v>67</v>
      </c>
      <c r="MT1170" s="10">
        <f t="shared" ref="MT1170" si="8295">MR1170*1.2</f>
        <v>55.199999999999996</v>
      </c>
      <c r="MU1170" s="10"/>
      <c r="MV1170" s="219"/>
      <c r="MW1170" s="167" t="s">
        <v>98</v>
      </c>
      <c r="MX1170" s="500" t="s">
        <v>1636</v>
      </c>
      <c r="MZ1170" s="168"/>
      <c r="NA1170" s="168">
        <f t="shared" si="7543"/>
        <v>4</v>
      </c>
      <c r="NB1170" s="167" t="s">
        <v>67</v>
      </c>
      <c r="NC1170" s="10">
        <f t="shared" ref="NC1170" si="8296">NA1170*1.2</f>
        <v>4.8</v>
      </c>
      <c r="ND1170" s="10"/>
      <c r="NE1170" s="219"/>
      <c r="NF1170" s="167" t="s">
        <v>98</v>
      </c>
      <c r="NG1170" s="500" t="s">
        <v>3539</v>
      </c>
      <c r="NI1170" s="168"/>
      <c r="NJ1170" s="168">
        <f t="shared" si="7546"/>
        <v>0</v>
      </c>
      <c r="NK1170" s="167" t="s">
        <v>67</v>
      </c>
      <c r="NL1170" s="10">
        <f t="shared" ref="NL1170" si="8297">NJ1170*1.2</f>
        <v>0</v>
      </c>
      <c r="NM1170" s="10"/>
      <c r="NN1170" s="219"/>
      <c r="NO1170" s="167" t="s">
        <v>98</v>
      </c>
      <c r="NP1170" s="500" t="s">
        <v>2299</v>
      </c>
      <c r="NR1170" s="168"/>
      <c r="NS1170" s="168">
        <f t="shared" si="7549"/>
        <v>16</v>
      </c>
      <c r="NT1170" s="167" t="s">
        <v>67</v>
      </c>
      <c r="NU1170" s="10">
        <f t="shared" ref="NU1170" si="8298">NS1170*1.2</f>
        <v>19.2</v>
      </c>
      <c r="NV1170" s="10"/>
      <c r="NW1170" s="219"/>
      <c r="NX1170" s="167" t="s">
        <v>98</v>
      </c>
      <c r="NY1170" s="500" t="s">
        <v>2299</v>
      </c>
      <c r="OA1170" s="168"/>
      <c r="OB1170" s="168">
        <f t="shared" si="7552"/>
        <v>16</v>
      </c>
      <c r="OC1170" s="167" t="s">
        <v>67</v>
      </c>
      <c r="OD1170" s="10">
        <f t="shared" ref="OD1170" si="8299">OB1170*1.2</f>
        <v>19.2</v>
      </c>
      <c r="OE1170" s="10"/>
      <c r="OF1170" s="219"/>
      <c r="OG1170" s="167" t="s">
        <v>98</v>
      </c>
      <c r="OH1170" s="500" t="s">
        <v>582</v>
      </c>
      <c r="OJ1170" s="168"/>
      <c r="OK1170" s="168">
        <f t="shared" si="7555"/>
        <v>45</v>
      </c>
      <c r="OL1170" s="167" t="s">
        <v>67</v>
      </c>
      <c r="OM1170" s="10">
        <f t="shared" ref="OM1170" si="8300">OK1170*1.2</f>
        <v>54</v>
      </c>
      <c r="ON1170" s="10"/>
      <c r="OO1170" s="219"/>
      <c r="OP1170" s="167" t="s">
        <v>98</v>
      </c>
      <c r="OQ1170" s="500" t="s">
        <v>2836</v>
      </c>
      <c r="OS1170" s="168"/>
      <c r="OT1170" s="168">
        <f t="shared" si="7558"/>
        <v>0</v>
      </c>
      <c r="OU1170" s="167" t="s">
        <v>67</v>
      </c>
      <c r="OV1170" s="10">
        <f t="shared" ref="OV1170" si="8301">OT1170*1.2</f>
        <v>0</v>
      </c>
      <c r="OW1170" s="10"/>
      <c r="OX1170" s="219"/>
      <c r="OY1170" s="167" t="s">
        <v>98</v>
      </c>
      <c r="OZ1170" s="500" t="s">
        <v>2299</v>
      </c>
      <c r="PB1170" s="168"/>
      <c r="PC1170" s="168">
        <f t="shared" si="7561"/>
        <v>16</v>
      </c>
      <c r="PD1170" s="167" t="s">
        <v>67</v>
      </c>
      <c r="PE1170" s="10">
        <f t="shared" ref="PE1170" si="8302">PC1170*1.2</f>
        <v>19.2</v>
      </c>
      <c r="PF1170" s="10"/>
      <c r="PG1170" s="219"/>
      <c r="PH1170" s="167" t="s">
        <v>98</v>
      </c>
      <c r="PI1170" s="500" t="s">
        <v>684</v>
      </c>
      <c r="PK1170" s="168"/>
      <c r="PL1170" s="168">
        <f t="shared" si="7564"/>
        <v>23</v>
      </c>
      <c r="PM1170" s="167" t="s">
        <v>67</v>
      </c>
      <c r="PN1170" s="10">
        <f t="shared" ref="PN1170" si="8303">PL1170*1.2</f>
        <v>27.599999999999998</v>
      </c>
      <c r="PO1170" s="10"/>
      <c r="PP1170" s="219"/>
      <c r="PQ1170" s="167" t="s">
        <v>98</v>
      </c>
      <c r="PR1170" s="500" t="s">
        <v>2011</v>
      </c>
      <c r="PT1170" s="168"/>
      <c r="PU1170" s="168">
        <f t="shared" si="7567"/>
        <v>0</v>
      </c>
      <c r="PV1170" s="167" t="s">
        <v>67</v>
      </c>
      <c r="PW1170" s="10">
        <f t="shared" ref="PW1170" si="8304">PU1170*1.2</f>
        <v>0</v>
      </c>
      <c r="PX1170" s="10"/>
      <c r="PY1170" s="219"/>
      <c r="PZ1170" s="167" t="s">
        <v>98</v>
      </c>
      <c r="QA1170" s="500" t="s">
        <v>1661</v>
      </c>
      <c r="QC1170" s="168"/>
      <c r="QD1170" s="168">
        <f t="shared" si="7570"/>
        <v>2</v>
      </c>
      <c r="QE1170" s="167" t="s">
        <v>67</v>
      </c>
      <c r="QF1170" s="10">
        <f t="shared" ref="QF1170" si="8305">QD1170*1.2</f>
        <v>2.4</v>
      </c>
      <c r="QG1170" s="10"/>
      <c r="QH1170" s="219"/>
      <c r="QI1170" s="167" t="s">
        <v>98</v>
      </c>
      <c r="QJ1170" s="500" t="s">
        <v>2299</v>
      </c>
      <c r="QL1170" s="168"/>
      <c r="QM1170" s="168">
        <f t="shared" si="7573"/>
        <v>16</v>
      </c>
      <c r="QN1170" s="167" t="s">
        <v>67</v>
      </c>
      <c r="QO1170" s="10">
        <f t="shared" ref="QO1170" si="8306">QM1170*1.2</f>
        <v>19.2</v>
      </c>
      <c r="QP1170" s="10"/>
      <c r="QQ1170" s="219"/>
      <c r="QR1170" s="167" t="s">
        <v>98</v>
      </c>
      <c r="QS1170" s="500" t="s">
        <v>696</v>
      </c>
      <c r="QU1170" s="168"/>
      <c r="QV1170" s="168">
        <f t="shared" si="7576"/>
        <v>9</v>
      </c>
      <c r="QW1170" s="167" t="s">
        <v>67</v>
      </c>
      <c r="QX1170" s="10">
        <f t="shared" ref="QX1170" si="8307">QV1170*1.2</f>
        <v>10.799999999999999</v>
      </c>
      <c r="QY1170" s="10"/>
      <c r="QZ1170" s="219"/>
      <c r="RA1170" s="167" t="s">
        <v>98</v>
      </c>
      <c r="RB1170" s="500" t="s">
        <v>1661</v>
      </c>
      <c r="RD1170" s="168"/>
      <c r="RE1170" s="168">
        <f t="shared" si="7579"/>
        <v>2</v>
      </c>
      <c r="RF1170" s="167" t="s">
        <v>67</v>
      </c>
      <c r="RG1170" s="10">
        <f t="shared" ref="RG1170" si="8308">RE1170*1.2</f>
        <v>2.4</v>
      </c>
      <c r="RH1170" s="10"/>
      <c r="RI1170" s="219"/>
      <c r="RJ1170" s="167" t="s">
        <v>98</v>
      </c>
      <c r="RK1170" s="500" t="s">
        <v>2434</v>
      </c>
      <c r="RM1170" s="168"/>
      <c r="RN1170" s="168">
        <f t="shared" si="7582"/>
        <v>62</v>
      </c>
      <c r="RO1170" s="167" t="s">
        <v>67</v>
      </c>
      <c r="RP1170" s="10">
        <f t="shared" ref="RP1170" si="8309">RN1170*1.2</f>
        <v>74.399999999999991</v>
      </c>
      <c r="RQ1170" s="10"/>
      <c r="RR1170" s="219"/>
      <c r="RS1170" s="167" t="s">
        <v>98</v>
      </c>
      <c r="RT1170" s="500" t="s">
        <v>1872</v>
      </c>
      <c r="RV1170" s="168"/>
      <c r="RW1170" s="168">
        <f t="shared" si="7585"/>
        <v>3</v>
      </c>
      <c r="RX1170" s="167" t="s">
        <v>67</v>
      </c>
      <c r="RY1170" s="10">
        <f t="shared" ref="RY1170" si="8310">RW1170*1.2</f>
        <v>3.5999999999999996</v>
      </c>
      <c r="RZ1170" s="10"/>
      <c r="SA1170" s="219"/>
      <c r="SB1170" s="167" t="s">
        <v>98</v>
      </c>
      <c r="SC1170" s="500" t="s">
        <v>487</v>
      </c>
      <c r="SE1170" s="168"/>
      <c r="SF1170" s="168">
        <f t="shared" si="7588"/>
        <v>1</v>
      </c>
      <c r="SG1170" s="167" t="s">
        <v>67</v>
      </c>
      <c r="SH1170" s="10">
        <f t="shared" ref="SH1170" si="8311">SF1170*1.2</f>
        <v>1.2</v>
      </c>
      <c r="SI1170" s="10"/>
      <c r="SJ1170" s="219"/>
      <c r="SK1170" s="167" t="s">
        <v>98</v>
      </c>
      <c r="SL1170" s="500" t="s">
        <v>1626</v>
      </c>
      <c r="SN1170" s="168"/>
      <c r="SO1170" s="168">
        <f t="shared" si="7591"/>
        <v>11</v>
      </c>
      <c r="SP1170" s="167" t="s">
        <v>67</v>
      </c>
      <c r="SQ1170" s="10">
        <f t="shared" ref="SQ1170" si="8312">SO1170*1.2</f>
        <v>13.2</v>
      </c>
      <c r="SR1170" s="10"/>
      <c r="SS1170" s="219"/>
      <c r="ST1170" s="167" t="s">
        <v>98</v>
      </c>
      <c r="SU1170" s="500" t="s">
        <v>2836</v>
      </c>
      <c r="SW1170" s="168"/>
      <c r="SX1170" s="168">
        <f t="shared" si="7594"/>
        <v>0</v>
      </c>
      <c r="SY1170" s="167" t="s">
        <v>67</v>
      </c>
      <c r="SZ1170" s="10">
        <f t="shared" ref="SZ1170" si="8313">SX1170*1.2</f>
        <v>0</v>
      </c>
      <c r="TA1170" s="10"/>
      <c r="TB1170" s="219"/>
      <c r="TC1170" s="167" t="s">
        <v>98</v>
      </c>
      <c r="TD1170" s="500" t="s">
        <v>2962</v>
      </c>
      <c r="TF1170" s="168"/>
      <c r="TG1170" s="168">
        <f t="shared" si="7597"/>
        <v>28</v>
      </c>
      <c r="TH1170" s="167" t="s">
        <v>67</v>
      </c>
      <c r="TI1170" s="10">
        <f t="shared" ref="TI1170" si="8314">TG1170*1.2</f>
        <v>33.6</v>
      </c>
      <c r="TJ1170" s="10"/>
      <c r="TK1170" s="219"/>
      <c r="TL1170" s="167" t="s">
        <v>98</v>
      </c>
      <c r="TM1170" s="328" t="s">
        <v>696</v>
      </c>
      <c r="TO1170" s="168"/>
      <c r="TP1170" s="168">
        <f t="shared" si="7600"/>
        <v>9</v>
      </c>
      <c r="TQ1170" s="167" t="s">
        <v>67</v>
      </c>
      <c r="TR1170" s="10">
        <f t="shared" ref="TR1170" si="8315">TP1170*1.2</f>
        <v>10.799999999999999</v>
      </c>
      <c r="TS1170" s="10"/>
      <c r="TT1170" s="219"/>
      <c r="TU1170" s="167" t="s">
        <v>98</v>
      </c>
      <c r="TV1170" s="500" t="s">
        <v>512</v>
      </c>
      <c r="TX1170" s="168"/>
      <c r="TY1170" s="168">
        <f t="shared" si="7603"/>
        <v>22</v>
      </c>
      <c r="TZ1170" s="167" t="s">
        <v>67</v>
      </c>
      <c r="UA1170" s="10">
        <f t="shared" ref="UA1170" si="8316">TY1170*1.2</f>
        <v>26.4</v>
      </c>
      <c r="UB1170" s="10"/>
      <c r="UC1170" s="219"/>
      <c r="UD1170" s="167" t="s">
        <v>98</v>
      </c>
      <c r="UE1170" s="328" t="s">
        <v>2299</v>
      </c>
      <c r="UG1170" s="168"/>
      <c r="UH1170" s="168">
        <f t="shared" si="7606"/>
        <v>16</v>
      </c>
      <c r="UI1170" s="167" t="s">
        <v>67</v>
      </c>
      <c r="UJ1170" s="10">
        <f t="shared" ref="UJ1170" si="8317">UH1170*1.2</f>
        <v>19.2</v>
      </c>
      <c r="UK1170" s="10"/>
      <c r="UL1170" s="219"/>
      <c r="UM1170" s="167" t="s">
        <v>98</v>
      </c>
      <c r="UN1170" s="500" t="s">
        <v>2962</v>
      </c>
      <c r="UP1170" s="168"/>
      <c r="UQ1170" s="168">
        <f t="shared" si="7609"/>
        <v>28</v>
      </c>
      <c r="UR1170" s="167" t="s">
        <v>67</v>
      </c>
      <c r="US1170" s="10">
        <f t="shared" ref="US1170" si="8318">UQ1170*1.2</f>
        <v>33.6</v>
      </c>
      <c r="UT1170" s="10"/>
      <c r="UU1170" s="219"/>
      <c r="UV1170" s="167" t="s">
        <v>98</v>
      </c>
      <c r="UW1170" s="500" t="s">
        <v>1894</v>
      </c>
      <c r="UY1170" s="168"/>
      <c r="UZ1170" s="168">
        <f t="shared" si="7612"/>
        <v>46</v>
      </c>
      <c r="VA1170" s="167" t="s">
        <v>67</v>
      </c>
      <c r="VB1170" s="10">
        <f t="shared" ref="VB1170" si="8319">UZ1170*1.2</f>
        <v>55.199999999999996</v>
      </c>
      <c r="VC1170" s="10"/>
      <c r="VD1170" s="219"/>
      <c r="VE1170" s="167" t="s">
        <v>98</v>
      </c>
      <c r="VF1170" s="500" t="s">
        <v>2356</v>
      </c>
      <c r="VH1170" s="168"/>
      <c r="VI1170" s="168">
        <f t="shared" si="7615"/>
        <v>23</v>
      </c>
      <c r="VJ1170" s="167" t="s">
        <v>67</v>
      </c>
      <c r="VK1170" s="10">
        <f t="shared" ref="VK1170" si="8320">VI1170*1.2</f>
        <v>27.599999999999998</v>
      </c>
      <c r="VL1170" s="10"/>
      <c r="VM1170" s="219"/>
      <c r="VN1170" s="167" t="s">
        <v>98</v>
      </c>
      <c r="VO1170" s="500" t="s">
        <v>2356</v>
      </c>
      <c r="VQ1170" s="168"/>
      <c r="VR1170" s="168">
        <f t="shared" si="7618"/>
        <v>23</v>
      </c>
      <c r="VS1170" s="167" t="s">
        <v>67</v>
      </c>
      <c r="VT1170" s="10">
        <f t="shared" ref="VT1170" si="8321">VR1170*1.2</f>
        <v>27.599999999999998</v>
      </c>
      <c r="VU1170" s="10"/>
      <c r="VV1170" s="219"/>
      <c r="VW1170" s="167" t="s">
        <v>98</v>
      </c>
      <c r="VX1170" s="500" t="s">
        <v>3394</v>
      </c>
      <c r="VZ1170" s="168"/>
      <c r="WA1170" s="168">
        <f t="shared" si="7621"/>
        <v>7</v>
      </c>
      <c r="WB1170" s="167" t="s">
        <v>67</v>
      </c>
      <c r="WC1170" s="10">
        <f t="shared" ref="WC1170" si="8322">WA1170*1.2</f>
        <v>8.4</v>
      </c>
      <c r="WD1170" s="10"/>
      <c r="WE1170" s="219"/>
      <c r="WF1170" s="167" t="s">
        <v>98</v>
      </c>
      <c r="WG1170" s="500" t="s">
        <v>1872</v>
      </c>
      <c r="WI1170" s="168"/>
      <c r="WJ1170" s="168">
        <f t="shared" si="7624"/>
        <v>3</v>
      </c>
      <c r="WK1170" s="167" t="s">
        <v>67</v>
      </c>
      <c r="WL1170" s="10">
        <f t="shared" ref="WL1170" si="8323">WJ1170*1.2</f>
        <v>3.5999999999999996</v>
      </c>
      <c r="WM1170" s="10"/>
      <c r="WN1170" s="219"/>
      <c r="WO1170" s="167" t="s">
        <v>98</v>
      </c>
      <c r="WP1170" s="500" t="s">
        <v>565</v>
      </c>
      <c r="WR1170" s="168"/>
      <c r="WS1170" s="168">
        <f t="shared" si="7627"/>
        <v>5</v>
      </c>
      <c r="WT1170" s="167" t="s">
        <v>67</v>
      </c>
      <c r="WU1170" s="10">
        <f t="shared" ref="WU1170" si="8324">WS1170*1.2</f>
        <v>6</v>
      </c>
      <c r="WV1170" s="10"/>
      <c r="WW1170" s="219"/>
      <c r="WX1170" s="167" t="s">
        <v>98</v>
      </c>
      <c r="WY1170" s="499" t="s">
        <v>2299</v>
      </c>
      <c r="XA1170" s="168"/>
      <c r="XB1170" s="168">
        <f t="shared" si="7630"/>
        <v>16</v>
      </c>
      <c r="XC1170" s="167" t="s">
        <v>67</v>
      </c>
      <c r="XD1170" s="10">
        <f t="shared" ref="XD1170" si="8325">XB1170*1.2</f>
        <v>19.2</v>
      </c>
      <c r="XE1170" s="10"/>
      <c r="XF1170" s="219"/>
      <c r="XG1170" s="167" t="s">
        <v>98</v>
      </c>
      <c r="XH1170" s="500" t="s">
        <v>2299</v>
      </c>
      <c r="XJ1170" s="168"/>
      <c r="XK1170" s="168">
        <f t="shared" si="7633"/>
        <v>16</v>
      </c>
      <c r="XL1170" s="167" t="s">
        <v>67</v>
      </c>
      <c r="XM1170" s="10">
        <f t="shared" ref="XM1170" si="8326">XK1170*1.2</f>
        <v>19.2</v>
      </c>
      <c r="XN1170" s="10"/>
      <c r="XO1170" s="219"/>
      <c r="XP1170" s="167" t="s">
        <v>98</v>
      </c>
      <c r="XQ1170" s="500" t="s">
        <v>2962</v>
      </c>
      <c r="XS1170" s="168"/>
      <c r="XT1170" s="168">
        <f t="shared" si="7636"/>
        <v>28</v>
      </c>
      <c r="XU1170" s="167" t="s">
        <v>67</v>
      </c>
      <c r="XV1170" s="10">
        <f t="shared" ref="XV1170" si="8327">XT1170*1.2</f>
        <v>33.6</v>
      </c>
      <c r="XW1170" s="10"/>
      <c r="XX1170" s="219"/>
      <c r="XY1170" s="167" t="s">
        <v>98</v>
      </c>
      <c r="XZ1170" s="500" t="s">
        <v>1894</v>
      </c>
      <c r="YB1170" s="168"/>
      <c r="YC1170" s="168">
        <f t="shared" si="7639"/>
        <v>46</v>
      </c>
      <c r="YD1170" s="167" t="s">
        <v>67</v>
      </c>
      <c r="YE1170" s="10">
        <f t="shared" ref="YE1170" si="8328">YC1170*1.2</f>
        <v>55.199999999999996</v>
      </c>
      <c r="YF1170" s="10"/>
      <c r="YG1170" s="219"/>
      <c r="YH1170" s="167" t="s">
        <v>98</v>
      </c>
      <c r="YI1170" s="500" t="s">
        <v>2434</v>
      </c>
      <c r="YK1170" s="168"/>
      <c r="YL1170" s="168">
        <f t="shared" si="7642"/>
        <v>62</v>
      </c>
      <c r="YM1170" s="167" t="s">
        <v>67</v>
      </c>
      <c r="YN1170" s="10">
        <f t="shared" ref="YN1170" si="8329">YL1170*1.2</f>
        <v>74.399999999999991</v>
      </c>
      <c r="YO1170" s="10"/>
      <c r="YP1170" s="219"/>
      <c r="YQ1170" s="167" t="s">
        <v>98</v>
      </c>
      <c r="YR1170" s="500" t="s">
        <v>2628</v>
      </c>
      <c r="YT1170" s="168"/>
      <c r="YU1170" s="168">
        <f t="shared" si="7645"/>
        <v>17</v>
      </c>
      <c r="YV1170" s="167" t="s">
        <v>67</v>
      </c>
      <c r="YW1170" s="10">
        <f t="shared" ref="YW1170" si="8330">YU1170*1.2</f>
        <v>20.399999999999999</v>
      </c>
      <c r="YX1170" s="10"/>
      <c r="YY1170" s="219"/>
      <c r="YZ1170" s="167" t="s">
        <v>98</v>
      </c>
      <c r="ZA1170" s="500" t="s">
        <v>1892</v>
      </c>
      <c r="ZC1170" s="168"/>
      <c r="ZD1170" s="168">
        <f t="shared" si="7648"/>
        <v>0</v>
      </c>
      <c r="ZE1170" s="167" t="s">
        <v>67</v>
      </c>
      <c r="ZF1170" s="10">
        <f t="shared" ref="ZF1170" si="8331">ZD1170*1.2</f>
        <v>0</v>
      </c>
      <c r="ZG1170" s="10"/>
      <c r="ZH1170" s="219"/>
      <c r="ZI1170" s="167" t="s">
        <v>98</v>
      </c>
      <c r="ZJ1170" s="500" t="s">
        <v>2299</v>
      </c>
      <c r="ZL1170" s="168"/>
      <c r="ZM1170" s="168">
        <f t="shared" si="7651"/>
        <v>16</v>
      </c>
      <c r="ZN1170" s="167" t="s">
        <v>67</v>
      </c>
      <c r="ZO1170" s="10">
        <f t="shared" ref="ZO1170" si="8332">ZM1170*1.2</f>
        <v>19.2</v>
      </c>
      <c r="ZP1170" s="10"/>
      <c r="ZQ1170" s="219"/>
      <c r="ZR1170" s="167" t="s">
        <v>98</v>
      </c>
      <c r="ZS1170" s="498" t="s">
        <v>1329</v>
      </c>
      <c r="ZU1170" s="168"/>
      <c r="ZV1170" s="168">
        <f t="shared" si="7654"/>
        <v>33</v>
      </c>
      <c r="ZW1170" s="167" t="s">
        <v>67</v>
      </c>
      <c r="ZX1170" s="10">
        <f t="shared" ref="ZX1170" si="8333">ZV1170*1.2</f>
        <v>39.6</v>
      </c>
      <c r="ZY1170" s="10"/>
      <c r="ZZ1170" s="219"/>
      <c r="AAA1170" s="167" t="s">
        <v>98</v>
      </c>
      <c r="AAB1170" s="500" t="s">
        <v>2299</v>
      </c>
      <c r="AAD1170" s="168"/>
      <c r="AAE1170" s="168">
        <f t="shared" si="7657"/>
        <v>16</v>
      </c>
      <c r="AAF1170" s="167" t="s">
        <v>67</v>
      </c>
      <c r="AAG1170" s="10">
        <f t="shared" ref="AAG1170" si="8334">AAE1170*1.2</f>
        <v>19.2</v>
      </c>
      <c r="AAH1170" s="10"/>
      <c r="AAI1170" s="219"/>
      <c r="AAJ1170" s="167" t="s">
        <v>98</v>
      </c>
      <c r="AAK1170" s="500" t="s">
        <v>483</v>
      </c>
      <c r="AAM1170" s="168"/>
      <c r="AAN1170" s="168">
        <f t="shared" si="7660"/>
        <v>0</v>
      </c>
      <c r="AAO1170" s="167" t="s">
        <v>67</v>
      </c>
      <c r="AAP1170" s="10">
        <f t="shared" ref="AAP1170" si="8335">AAN1170*1.2</f>
        <v>0</v>
      </c>
      <c r="AAQ1170" s="10"/>
      <c r="AAR1170" s="219"/>
      <c r="AAS1170" s="167" t="s">
        <v>98</v>
      </c>
      <c r="AAT1170" s="500" t="s">
        <v>512</v>
      </c>
      <c r="AAV1170" s="168"/>
      <c r="AAW1170" s="168">
        <f t="shared" si="7663"/>
        <v>22</v>
      </c>
      <c r="AAX1170" s="167" t="s">
        <v>67</v>
      </c>
      <c r="AAY1170" s="10">
        <f t="shared" ref="AAY1170" si="8336">AAW1170*1.2</f>
        <v>26.4</v>
      </c>
      <c r="AAZ1170" s="10"/>
      <c r="ABA1170" s="219"/>
      <c r="ABB1170" s="167" t="s">
        <v>98</v>
      </c>
      <c r="ABC1170" s="500" t="s">
        <v>2299</v>
      </c>
      <c r="ABE1170" s="168"/>
      <c r="ABF1170" s="168">
        <f t="shared" si="7666"/>
        <v>16</v>
      </c>
      <c r="ABG1170" s="167" t="s">
        <v>67</v>
      </c>
      <c r="ABH1170" s="10">
        <f t="shared" ref="ABH1170" si="8337">ABF1170*1.2</f>
        <v>19.2</v>
      </c>
      <c r="ABI1170" s="10"/>
      <c r="ABJ1170" s="219"/>
      <c r="ABK1170" s="167" t="s">
        <v>98</v>
      </c>
      <c r="ABL1170" s="500" t="s">
        <v>2299</v>
      </c>
      <c r="ABN1170" s="168"/>
      <c r="ABO1170" s="168">
        <f t="shared" si="7669"/>
        <v>16</v>
      </c>
      <c r="ABP1170" s="167" t="s">
        <v>67</v>
      </c>
      <c r="ABQ1170" s="10">
        <f t="shared" ref="ABQ1170" si="8338">ABO1170*1.2</f>
        <v>19.2</v>
      </c>
      <c r="ABR1170" s="10"/>
      <c r="ABS1170" s="219"/>
      <c r="ABT1170" s="167" t="s">
        <v>98</v>
      </c>
      <c r="ABU1170" s="498" t="s">
        <v>2380</v>
      </c>
      <c r="ABW1170" s="168"/>
      <c r="ABX1170" s="168">
        <f t="shared" si="7672"/>
        <v>5</v>
      </c>
      <c r="ABY1170" s="167" t="s">
        <v>67</v>
      </c>
      <c r="ABZ1170" s="10">
        <f t="shared" ref="ABZ1170" si="8339">ABX1170*1.2</f>
        <v>6</v>
      </c>
      <c r="ACA1170" s="10"/>
      <c r="ACB1170" s="219"/>
      <c r="ACC1170" s="167" t="s">
        <v>98</v>
      </c>
      <c r="ACD1170" s="500" t="s">
        <v>2356</v>
      </c>
      <c r="ACF1170" s="168"/>
      <c r="ACG1170" s="168">
        <f t="shared" si="7675"/>
        <v>23</v>
      </c>
      <c r="ACH1170" s="167" t="s">
        <v>67</v>
      </c>
      <c r="ACI1170" s="10">
        <f t="shared" ref="ACI1170" si="8340">ACG1170*1.2</f>
        <v>27.599999999999998</v>
      </c>
      <c r="ACJ1170" s="10"/>
      <c r="ACK1170" s="219"/>
      <c r="ACL1170" s="167" t="s">
        <v>98</v>
      </c>
      <c r="ACM1170" s="500" t="s">
        <v>1267</v>
      </c>
      <c r="ACO1170" s="168"/>
      <c r="ACP1170" s="168">
        <f t="shared" si="7678"/>
        <v>16</v>
      </c>
      <c r="ACQ1170" s="167" t="s">
        <v>67</v>
      </c>
      <c r="ACR1170" s="10">
        <f t="shared" ref="ACR1170" si="8341">ACP1170*1.2</f>
        <v>19.2</v>
      </c>
      <c r="ACS1170" s="10"/>
      <c r="ACT1170" s="219"/>
      <c r="ACU1170" s="167" t="s">
        <v>98</v>
      </c>
      <c r="ACV1170" s="500" t="s">
        <v>1872</v>
      </c>
      <c r="ACX1170" s="168"/>
      <c r="ACY1170" s="168">
        <f t="shared" si="7681"/>
        <v>3</v>
      </c>
      <c r="ACZ1170" s="167" t="s">
        <v>67</v>
      </c>
      <c r="ADA1170" s="10">
        <f t="shared" ref="ADA1170" si="8342">ACY1170*1.2</f>
        <v>3.5999999999999996</v>
      </c>
      <c r="ADB1170" s="10"/>
      <c r="ADC1170" s="219"/>
      <c r="ADD1170" s="167" t="s">
        <v>98</v>
      </c>
      <c r="ADE1170" s="500" t="s">
        <v>1892</v>
      </c>
      <c r="ADG1170" s="168"/>
      <c r="ADH1170" s="168">
        <f t="shared" si="7684"/>
        <v>0</v>
      </c>
      <c r="ADI1170" s="167" t="s">
        <v>67</v>
      </c>
      <c r="ADJ1170" s="10">
        <f t="shared" ref="ADJ1170" si="8343">ADH1170*1.2</f>
        <v>0</v>
      </c>
      <c r="ADK1170" s="10"/>
      <c r="ADL1170" s="219"/>
      <c r="ADM1170" s="167" t="s">
        <v>98</v>
      </c>
      <c r="ADN1170" s="500" t="s">
        <v>483</v>
      </c>
      <c r="ADP1170" s="168"/>
      <c r="ADQ1170" s="168">
        <f t="shared" si="7687"/>
        <v>0</v>
      </c>
      <c r="ADR1170" s="167" t="s">
        <v>67</v>
      </c>
      <c r="ADS1170" s="10">
        <f t="shared" ref="ADS1170" si="8344">ADQ1170*1.2</f>
        <v>0</v>
      </c>
      <c r="ADT1170" s="10"/>
      <c r="ADU1170" s="219"/>
      <c r="ADV1170" s="167" t="s">
        <v>98</v>
      </c>
      <c r="ADW1170" s="328" t="s">
        <v>483</v>
      </c>
      <c r="ADY1170" s="168"/>
      <c r="ADZ1170" s="168">
        <f t="shared" si="7690"/>
        <v>0</v>
      </c>
      <c r="AEA1170" s="167" t="s">
        <v>67</v>
      </c>
      <c r="AEB1170" s="10">
        <f t="shared" ref="AEB1170" si="8345">ADZ1170*1.2</f>
        <v>0</v>
      </c>
      <c r="AEC1170" s="10"/>
      <c r="AED1170" s="219"/>
      <c r="AEE1170" s="167" t="s">
        <v>98</v>
      </c>
      <c r="AEF1170" s="500" t="s">
        <v>3539</v>
      </c>
      <c r="AEH1170" s="168"/>
      <c r="AEI1170" s="168">
        <f t="shared" si="7693"/>
        <v>0</v>
      </c>
      <c r="AEJ1170" s="167" t="s">
        <v>67</v>
      </c>
      <c r="AEK1170" s="10">
        <f t="shared" ref="AEK1170" si="8346">AEI1170*1.2</f>
        <v>0</v>
      </c>
      <c r="AEL1170" s="10"/>
      <c r="AEM1170" s="219"/>
      <c r="AEN1170" s="167" t="s">
        <v>98</v>
      </c>
      <c r="AEO1170" s="500" t="s">
        <v>2299</v>
      </c>
      <c r="AEQ1170" s="168"/>
      <c r="AER1170" s="168">
        <f t="shared" si="7696"/>
        <v>16</v>
      </c>
      <c r="AES1170" s="167" t="s">
        <v>67</v>
      </c>
      <c r="AET1170" s="10">
        <f t="shared" ref="AET1170" si="8347">AER1170*1.2</f>
        <v>19.2</v>
      </c>
      <c r="AEU1170" s="10"/>
      <c r="AEV1170" s="219"/>
      <c r="AEW1170" s="167" t="s">
        <v>98</v>
      </c>
      <c r="AEX1170" s="500" t="s">
        <v>483</v>
      </c>
      <c r="AEZ1170" s="168"/>
      <c r="AFA1170" s="168">
        <f t="shared" si="7699"/>
        <v>0</v>
      </c>
      <c r="AFB1170" s="167" t="s">
        <v>67</v>
      </c>
      <c r="AFC1170" s="10">
        <f t="shared" ref="AFC1170" si="8348">AFA1170*1.2</f>
        <v>0</v>
      </c>
      <c r="AFD1170" s="10"/>
      <c r="AFE1170" s="219"/>
      <c r="AFF1170" s="167" t="s">
        <v>98</v>
      </c>
      <c r="AFG1170" s="500" t="s">
        <v>2299</v>
      </c>
      <c r="AFI1170" s="168"/>
      <c r="AFJ1170" s="168">
        <f t="shared" si="7702"/>
        <v>16</v>
      </c>
      <c r="AFK1170" s="167" t="s">
        <v>67</v>
      </c>
      <c r="AFL1170" s="10">
        <f t="shared" ref="AFL1170" si="8349">AFJ1170*1.2</f>
        <v>19.2</v>
      </c>
      <c r="AFM1170" s="10"/>
      <c r="AFN1170" s="219"/>
      <c r="AFO1170" s="167" t="s">
        <v>98</v>
      </c>
      <c r="AFP1170" s="500" t="s">
        <v>2962</v>
      </c>
      <c r="AFR1170" s="168"/>
      <c r="AFS1170" s="168">
        <f t="shared" si="7705"/>
        <v>28</v>
      </c>
      <c r="AFT1170" s="167" t="s">
        <v>67</v>
      </c>
      <c r="AFU1170" s="10">
        <f t="shared" ref="AFU1170" si="8350">AFS1170*1.2</f>
        <v>33.6</v>
      </c>
      <c r="AFV1170" s="10"/>
      <c r="AFW1170" s="219"/>
      <c r="AFX1170" s="167" t="s">
        <v>98</v>
      </c>
      <c r="AFY1170" s="500" t="s">
        <v>2962</v>
      </c>
      <c r="AGA1170" s="168"/>
      <c r="AGB1170" s="168">
        <f t="shared" si="7708"/>
        <v>28</v>
      </c>
      <c r="AGC1170" s="167" t="s">
        <v>67</v>
      </c>
      <c r="AGD1170" s="10">
        <f t="shared" ref="AGD1170" si="8351">AGB1170*1.2</f>
        <v>33.6</v>
      </c>
      <c r="AGE1170" s="10"/>
      <c r="AGF1170" s="219"/>
      <c r="AGG1170" s="167" t="s">
        <v>98</v>
      </c>
      <c r="AGH1170" s="498" t="s">
        <v>1636</v>
      </c>
      <c r="AGJ1170" s="168"/>
      <c r="AGK1170" s="168">
        <f t="shared" si="7711"/>
        <v>4</v>
      </c>
      <c r="AGL1170" s="167" t="s">
        <v>67</v>
      </c>
      <c r="AGM1170" s="10">
        <f t="shared" ref="AGM1170" si="8352">AGK1170*1.2</f>
        <v>4.8</v>
      </c>
      <c r="AGN1170" s="10"/>
      <c r="AGO1170" s="219"/>
      <c r="AGP1170" s="167" t="s">
        <v>98</v>
      </c>
      <c r="AGQ1170" s="500" t="s">
        <v>483</v>
      </c>
      <c r="AGS1170" s="168"/>
      <c r="AGT1170" s="168">
        <f t="shared" si="7714"/>
        <v>0</v>
      </c>
      <c r="AGU1170" s="167" t="s">
        <v>67</v>
      </c>
      <c r="AGV1170" s="10">
        <f t="shared" ref="AGV1170" si="8353">AGT1170*1.2</f>
        <v>0</v>
      </c>
      <c r="AGW1170" s="10"/>
      <c r="AGX1170" s="219"/>
      <c r="AGY1170" s="167" t="s">
        <v>98</v>
      </c>
      <c r="AGZ1170" s="500" t="s">
        <v>1661</v>
      </c>
      <c r="AHB1170" s="168"/>
      <c r="AHC1170" s="168">
        <f t="shared" si="7717"/>
        <v>2</v>
      </c>
      <c r="AHD1170" s="167" t="s">
        <v>67</v>
      </c>
      <c r="AHE1170" s="10">
        <f t="shared" ref="AHE1170" si="8354">AHC1170*1.2</f>
        <v>2.4</v>
      </c>
      <c r="AHF1170" s="10"/>
      <c r="AHG1170" s="219"/>
      <c r="AHH1170" s="167" t="s">
        <v>98</v>
      </c>
      <c r="AHI1170" s="500" t="s">
        <v>484</v>
      </c>
      <c r="AHK1170" s="168"/>
      <c r="AHL1170" s="168">
        <f t="shared" si="7720"/>
        <v>0</v>
      </c>
      <c r="AHM1170" s="167" t="s">
        <v>67</v>
      </c>
      <c r="AHN1170" s="10">
        <f t="shared" ref="AHN1170" si="8355">AHL1170*1.2</f>
        <v>0</v>
      </c>
      <c r="AHO1170" s="10"/>
      <c r="AHP1170" s="219"/>
      <c r="AHQ1170" s="167" t="s">
        <v>98</v>
      </c>
      <c r="AHR1170" s="500" t="s">
        <v>2299</v>
      </c>
      <c r="AHT1170" s="168"/>
      <c r="AHU1170" s="168">
        <f t="shared" si="7723"/>
        <v>16</v>
      </c>
      <c r="AHV1170" s="167" t="s">
        <v>67</v>
      </c>
      <c r="AHW1170" s="10">
        <f t="shared" ref="AHW1170" si="8356">AHU1170*1.2</f>
        <v>19.2</v>
      </c>
      <c r="AHX1170" s="10"/>
      <c r="AHY1170" s="219"/>
      <c r="AHZ1170" s="167" t="s">
        <v>98</v>
      </c>
      <c r="AIA1170" s="500" t="s">
        <v>2962</v>
      </c>
      <c r="AIC1170" s="168"/>
      <c r="AID1170" s="168">
        <f t="shared" si="7726"/>
        <v>28</v>
      </c>
      <c r="AIE1170" s="167" t="s">
        <v>67</v>
      </c>
      <c r="AIF1170" s="10">
        <f t="shared" ref="AIF1170" si="8357">AID1170*1.2</f>
        <v>33.6</v>
      </c>
      <c r="AIG1170" s="10"/>
      <c r="AIH1170" s="219"/>
      <c r="AII1170" s="167" t="s">
        <v>98</v>
      </c>
      <c r="AIJ1170" s="498" t="s">
        <v>2962</v>
      </c>
      <c r="AIL1170" s="168"/>
      <c r="AIM1170" s="168">
        <f t="shared" si="7729"/>
        <v>28</v>
      </c>
      <c r="AIN1170" s="167" t="s">
        <v>67</v>
      </c>
      <c r="AIO1170" s="10">
        <f t="shared" ref="AIO1170" si="8358">AIM1170*1.2</f>
        <v>33.6</v>
      </c>
      <c r="AIP1170" s="10"/>
      <c r="AIQ1170" s="219"/>
      <c r="AIR1170" s="167" t="s">
        <v>98</v>
      </c>
      <c r="AIS1170" s="500" t="s">
        <v>1710</v>
      </c>
      <c r="AIU1170" s="168"/>
      <c r="AIV1170" s="168">
        <f t="shared" si="7732"/>
        <v>18</v>
      </c>
      <c r="AIW1170" s="167" t="s">
        <v>67</v>
      </c>
      <c r="AIX1170" s="10">
        <f t="shared" ref="AIX1170" si="8359">AIV1170*1.2</f>
        <v>21.599999999999998</v>
      </c>
      <c r="AIY1170" s="10"/>
      <c r="AIZ1170" s="219"/>
      <c r="AJA1170" s="167" t="s">
        <v>98</v>
      </c>
      <c r="AJB1170" s="500" t="s">
        <v>1710</v>
      </c>
      <c r="AJD1170" s="168"/>
      <c r="AJE1170" s="168">
        <f t="shared" si="7735"/>
        <v>18</v>
      </c>
      <c r="AJF1170" s="167" t="s">
        <v>67</v>
      </c>
      <c r="AJG1170" s="10">
        <f t="shared" ref="AJG1170" si="8360">AJE1170*1.2</f>
        <v>21.599999999999998</v>
      </c>
      <c r="AJH1170" s="10"/>
      <c r="AJI1170" s="219"/>
      <c r="AJJ1170" s="167" t="s">
        <v>98</v>
      </c>
      <c r="AJK1170" s="500" t="s">
        <v>1894</v>
      </c>
      <c r="AJM1170" s="168"/>
      <c r="AJN1170" s="168">
        <f t="shared" si="7738"/>
        <v>46</v>
      </c>
      <c r="AJO1170" s="167" t="s">
        <v>67</v>
      </c>
      <c r="AJP1170" s="10">
        <f t="shared" ref="AJP1170" si="8361">AJN1170*1.2</f>
        <v>55.199999999999996</v>
      </c>
      <c r="AJQ1170" s="10"/>
      <c r="AJR1170" s="219"/>
      <c r="AJS1170" s="167" t="s">
        <v>98</v>
      </c>
      <c r="AJT1170" s="500" t="s">
        <v>2962</v>
      </c>
      <c r="AJV1170" s="168"/>
      <c r="AJW1170" s="168">
        <f t="shared" si="7741"/>
        <v>28</v>
      </c>
      <c r="AJX1170" s="167" t="s">
        <v>67</v>
      </c>
      <c r="AJY1170" s="10">
        <f t="shared" ref="AJY1170" si="8362">AJW1170*1.2</f>
        <v>33.6</v>
      </c>
      <c r="AJZ1170" s="10"/>
      <c r="AKA1170" s="219"/>
      <c r="AKB1170" s="167" t="s">
        <v>98</v>
      </c>
      <c r="AKC1170" s="500" t="s">
        <v>684</v>
      </c>
      <c r="AKE1170" s="168"/>
      <c r="AKF1170" s="168">
        <f t="shared" si="7744"/>
        <v>23</v>
      </c>
      <c r="AKG1170" s="167" t="s">
        <v>67</v>
      </c>
      <c r="AKH1170" s="10">
        <f t="shared" ref="AKH1170" si="8363">AKF1170*1.2</f>
        <v>27.599999999999998</v>
      </c>
      <c r="AKI1170" s="10"/>
      <c r="AKJ1170" s="219"/>
      <c r="AKK1170" s="167" t="s">
        <v>98</v>
      </c>
      <c r="AKL1170" s="500" t="s">
        <v>2299</v>
      </c>
      <c r="AKN1170" s="168"/>
      <c r="AKO1170" s="168">
        <f t="shared" si="7747"/>
        <v>16</v>
      </c>
      <c r="AKP1170" s="167" t="s">
        <v>67</v>
      </c>
      <c r="AKQ1170" s="10">
        <f t="shared" ref="AKQ1170" si="8364">AKO1170*1.2</f>
        <v>19.2</v>
      </c>
      <c r="AKR1170" s="10"/>
      <c r="AKS1170" s="219"/>
      <c r="AKT1170" s="167" t="s">
        <v>98</v>
      </c>
      <c r="AKU1170" s="500" t="s">
        <v>684</v>
      </c>
      <c r="AKW1170" s="168"/>
      <c r="AKX1170" s="168">
        <f t="shared" si="7750"/>
        <v>23</v>
      </c>
      <c r="AKY1170" s="167" t="s">
        <v>67</v>
      </c>
      <c r="AKZ1170" s="10">
        <f t="shared" ref="AKZ1170" si="8365">AKX1170*1.2</f>
        <v>27.599999999999998</v>
      </c>
      <c r="ALA1170" s="10"/>
      <c r="ALB1170" s="219"/>
      <c r="ALC1170" s="167" t="s">
        <v>98</v>
      </c>
      <c r="ALD1170" s="328" t="s">
        <v>2427</v>
      </c>
      <c r="ALF1170" s="168"/>
      <c r="ALG1170" s="168">
        <f t="shared" si="7753"/>
        <v>7</v>
      </c>
      <c r="ALH1170" s="167" t="s">
        <v>67</v>
      </c>
      <c r="ALI1170" s="10">
        <f t="shared" ref="ALI1170" si="8366">ALG1170*1.2</f>
        <v>8.4</v>
      </c>
      <c r="ALJ1170" s="10"/>
      <c r="ALK1170" s="219"/>
      <c r="ALL1170" s="167" t="s">
        <v>98</v>
      </c>
      <c r="ALM1170" s="500" t="s">
        <v>1267</v>
      </c>
      <c r="ALO1170" s="168"/>
      <c r="ALP1170" s="168">
        <f t="shared" si="7756"/>
        <v>16</v>
      </c>
      <c r="ALQ1170" s="167" t="s">
        <v>67</v>
      </c>
      <c r="ALR1170" s="10">
        <f t="shared" ref="ALR1170" si="8367">ALP1170*1.2</f>
        <v>19.2</v>
      </c>
      <c r="ALS1170" s="10"/>
      <c r="ALT1170" s="219"/>
      <c r="ALU1170" s="167" t="s">
        <v>98</v>
      </c>
      <c r="ALV1170" s="500" t="s">
        <v>2836</v>
      </c>
      <c r="ALX1170" s="168"/>
      <c r="ALY1170" s="168">
        <f t="shared" si="7759"/>
        <v>0</v>
      </c>
      <c r="ALZ1170" s="167" t="s">
        <v>67</v>
      </c>
      <c r="AMA1170" s="10">
        <f t="shared" ref="AMA1170" si="8368">ALY1170*1.2</f>
        <v>0</v>
      </c>
      <c r="AMB1170" s="10"/>
      <c r="AMC1170" s="219"/>
      <c r="AMD1170" s="167" t="s">
        <v>98</v>
      </c>
      <c r="AME1170" s="500" t="s">
        <v>2836</v>
      </c>
      <c r="AMG1170" s="168"/>
      <c r="AMH1170" s="168">
        <f t="shared" si="7762"/>
        <v>0</v>
      </c>
      <c r="AMI1170" s="167" t="s">
        <v>67</v>
      </c>
      <c r="AMJ1170" s="10">
        <f t="shared" ref="AMJ1170" si="8369">AMH1170*1.2</f>
        <v>0</v>
      </c>
      <c r="AMK1170" s="10"/>
      <c r="AML1170" s="219"/>
      <c r="AMM1170" s="167" t="s">
        <v>98</v>
      </c>
      <c r="AMN1170" s="500" t="s">
        <v>2380</v>
      </c>
      <c r="AMP1170" s="168"/>
      <c r="AMQ1170" s="168">
        <f t="shared" si="7765"/>
        <v>5</v>
      </c>
      <c r="AMR1170" s="167" t="s">
        <v>67</v>
      </c>
      <c r="AMS1170" s="10">
        <f t="shared" ref="AMS1170" si="8370">AMQ1170*1.2</f>
        <v>6</v>
      </c>
      <c r="AMT1170" s="10"/>
      <c r="AMU1170" s="219"/>
      <c r="AMV1170" s="167" t="s">
        <v>98</v>
      </c>
      <c r="AMW1170" s="500" t="s">
        <v>2962</v>
      </c>
      <c r="AMY1170" s="168"/>
      <c r="AMZ1170" s="168">
        <f t="shared" si="7768"/>
        <v>28</v>
      </c>
      <c r="ANA1170" s="167" t="s">
        <v>67</v>
      </c>
      <c r="ANB1170" s="10">
        <f t="shared" ref="ANB1170" si="8371">AMZ1170*1.2</f>
        <v>33.6</v>
      </c>
      <c r="ANC1170" s="10"/>
      <c r="AND1170" s="219"/>
      <c r="ANE1170" s="167" t="s">
        <v>98</v>
      </c>
      <c r="ANF1170" s="500" t="s">
        <v>1626</v>
      </c>
      <c r="ANH1170" s="168"/>
      <c r="ANI1170" s="168">
        <f t="shared" si="7771"/>
        <v>11</v>
      </c>
      <c r="ANJ1170" s="167" t="s">
        <v>67</v>
      </c>
      <c r="ANK1170" s="10">
        <f t="shared" ref="ANK1170" si="8372">ANI1170*1.2</f>
        <v>13.2</v>
      </c>
      <c r="ANL1170" s="10"/>
      <c r="ANM1170" s="219"/>
      <c r="ANN1170" s="167" t="s">
        <v>98</v>
      </c>
      <c r="ANO1170" s="500" t="s">
        <v>2299</v>
      </c>
      <c r="ANQ1170" s="168"/>
      <c r="ANR1170" s="168">
        <f t="shared" si="7774"/>
        <v>16</v>
      </c>
      <c r="ANS1170" s="167" t="s">
        <v>67</v>
      </c>
      <c r="ANT1170" s="10">
        <f t="shared" ref="ANT1170" si="8373">ANR1170*1.2</f>
        <v>19.2</v>
      </c>
      <c r="ANU1170" s="10"/>
      <c r="ANV1170" s="219"/>
      <c r="ANW1170" s="167" t="s">
        <v>98</v>
      </c>
      <c r="ANX1170" s="502" t="s">
        <v>483</v>
      </c>
      <c r="ANZ1170" s="168"/>
      <c r="AOA1170" s="168">
        <f t="shared" si="7777"/>
        <v>0</v>
      </c>
      <c r="AOB1170" s="167" t="s">
        <v>67</v>
      </c>
      <c r="AOC1170" s="10">
        <f t="shared" ref="AOC1170" si="8374">AOA1170*1.2</f>
        <v>0</v>
      </c>
      <c r="AOD1170" s="10"/>
      <c r="AOE1170" s="219"/>
      <c r="AOF1170" s="167" t="s">
        <v>98</v>
      </c>
      <c r="AOG1170" s="500" t="s">
        <v>2427</v>
      </c>
      <c r="AOI1170" s="168"/>
      <c r="AOJ1170" s="168">
        <f t="shared" si="7780"/>
        <v>7</v>
      </c>
      <c r="AOK1170" s="167" t="s">
        <v>67</v>
      </c>
      <c r="AOL1170" s="10">
        <f t="shared" ref="AOL1170" si="8375">AOJ1170*1.2</f>
        <v>8.4</v>
      </c>
      <c r="AOM1170" s="10"/>
      <c r="AON1170" s="219"/>
      <c r="AOO1170" s="167" t="s">
        <v>98</v>
      </c>
      <c r="AOP1170" s="498" t="s">
        <v>582</v>
      </c>
      <c r="AOR1170" s="168"/>
      <c r="AOS1170" s="168">
        <f t="shared" si="7783"/>
        <v>45</v>
      </c>
      <c r="AOT1170" s="167" t="s">
        <v>67</v>
      </c>
      <c r="AOU1170" s="10">
        <f t="shared" ref="AOU1170" si="8376">AOS1170*1.2</f>
        <v>54</v>
      </c>
      <c r="AOV1170" s="10"/>
      <c r="AOW1170" s="219"/>
      <c r="AOX1170" s="167" t="s">
        <v>98</v>
      </c>
      <c r="AOY1170" s="500" t="s">
        <v>696</v>
      </c>
      <c r="APA1170" s="168"/>
      <c r="APB1170" s="168">
        <f t="shared" si="7786"/>
        <v>9</v>
      </c>
      <c r="APC1170" s="167" t="s">
        <v>67</v>
      </c>
      <c r="APD1170" s="10">
        <f t="shared" ref="APD1170" si="8377">APB1170*1.2</f>
        <v>10.799999999999999</v>
      </c>
      <c r="APE1170" s="10"/>
      <c r="APF1170" s="219"/>
      <c r="APG1170" s="167" t="s">
        <v>98</v>
      </c>
      <c r="APH1170" s="500" t="s">
        <v>1710</v>
      </c>
      <c r="APJ1170" s="168"/>
      <c r="APK1170" s="168">
        <f t="shared" si="7789"/>
        <v>18</v>
      </c>
      <c r="APL1170" s="167" t="s">
        <v>67</v>
      </c>
      <c r="APM1170" s="10">
        <f t="shared" ref="APM1170" si="8378">APK1170*1.2</f>
        <v>21.599999999999998</v>
      </c>
      <c r="APN1170" s="10"/>
      <c r="APO1170" s="219"/>
      <c r="APP1170" s="167" t="s">
        <v>98</v>
      </c>
      <c r="APQ1170" s="500" t="s">
        <v>925</v>
      </c>
      <c r="APS1170" s="168"/>
      <c r="APT1170" s="168">
        <f t="shared" si="7792"/>
        <v>43</v>
      </c>
      <c r="APU1170" s="167" t="s">
        <v>67</v>
      </c>
      <c r="APV1170" s="10">
        <f t="shared" ref="APV1170" si="8379">APT1170*1.2</f>
        <v>51.6</v>
      </c>
      <c r="APW1170" s="10"/>
      <c r="APX1170" s="219"/>
      <c r="APY1170" s="167" t="s">
        <v>98</v>
      </c>
      <c r="APZ1170" s="500" t="s">
        <v>2962</v>
      </c>
      <c r="AQB1170" s="168"/>
      <c r="AQC1170" s="168">
        <f t="shared" si="7795"/>
        <v>28</v>
      </c>
      <c r="AQD1170" s="167" t="s">
        <v>67</v>
      </c>
      <c r="AQE1170" s="10">
        <f t="shared" ref="AQE1170" si="8380">AQC1170*1.2</f>
        <v>33.6</v>
      </c>
      <c r="AQF1170" s="10"/>
      <c r="AQG1170" s="219"/>
      <c r="AQH1170" s="167" t="s">
        <v>98</v>
      </c>
      <c r="AQI1170" s="500" t="s">
        <v>1894</v>
      </c>
      <c r="AQK1170" s="168"/>
      <c r="AQL1170" s="168">
        <f t="shared" si="7798"/>
        <v>46</v>
      </c>
      <c r="AQM1170" s="167" t="s">
        <v>67</v>
      </c>
      <c r="AQN1170" s="10">
        <f t="shared" ref="AQN1170" si="8381">AQL1170*1.2</f>
        <v>55.199999999999996</v>
      </c>
      <c r="AQO1170" s="10"/>
      <c r="AQP1170" s="219"/>
      <c r="AQQ1170" s="167" t="s">
        <v>98</v>
      </c>
      <c r="AQR1170" s="500" t="s">
        <v>1636</v>
      </c>
      <c r="AQT1170" s="168"/>
      <c r="AQU1170" s="168">
        <f t="shared" si="7801"/>
        <v>4</v>
      </c>
      <c r="AQV1170" s="167" t="s">
        <v>67</v>
      </c>
      <c r="AQW1170" s="10">
        <f t="shared" ref="AQW1170" si="8382">AQU1170*1.2</f>
        <v>4.8</v>
      </c>
      <c r="AQX1170" s="10"/>
      <c r="AQY1170" s="219"/>
      <c r="AQZ1170" s="167" t="s">
        <v>98</v>
      </c>
      <c r="ARA1170" s="500" t="s">
        <v>1711</v>
      </c>
      <c r="ARC1170" s="168"/>
      <c r="ARD1170" s="168">
        <f t="shared" si="7804"/>
        <v>4</v>
      </c>
      <c r="ARE1170" s="167" t="s">
        <v>67</v>
      </c>
      <c r="ARF1170" s="10">
        <f t="shared" ref="ARF1170" si="8383">ARD1170*1.2</f>
        <v>4.8</v>
      </c>
      <c r="ARG1170" s="10"/>
      <c r="ARH1170" s="219"/>
      <c r="ARI1170" s="167" t="s">
        <v>98</v>
      </c>
      <c r="ARJ1170" s="500" t="s">
        <v>512</v>
      </c>
      <c r="ARL1170" s="168"/>
      <c r="ARM1170" s="168">
        <f t="shared" si="7807"/>
        <v>22</v>
      </c>
      <c r="ARN1170" s="167" t="s">
        <v>67</v>
      </c>
      <c r="ARO1170" s="10">
        <f t="shared" ref="ARO1170" si="8384">ARM1170*1.2</f>
        <v>26.4</v>
      </c>
      <c r="ARP1170" s="10"/>
      <c r="ARQ1170" s="219"/>
      <c r="ARR1170" s="167" t="s">
        <v>98</v>
      </c>
      <c r="ARS1170" s="328" t="s">
        <v>925</v>
      </c>
      <c r="ARU1170" s="168"/>
      <c r="ARV1170" s="168">
        <f t="shared" si="7810"/>
        <v>43</v>
      </c>
      <c r="ARW1170" s="167" t="s">
        <v>67</v>
      </c>
      <c r="ARX1170" s="10">
        <f t="shared" ref="ARX1170" si="8385">ARV1170*1.2</f>
        <v>51.6</v>
      </c>
      <c r="ARY1170" s="10"/>
      <c r="ARZ1170" s="219"/>
      <c r="ASA1170" s="167" t="s">
        <v>98</v>
      </c>
      <c r="ASB1170" s="500" t="s">
        <v>3394</v>
      </c>
      <c r="ASD1170" s="168"/>
      <c r="ASE1170" s="168">
        <f t="shared" si="7813"/>
        <v>7</v>
      </c>
      <c r="ASF1170" s="167" t="s">
        <v>67</v>
      </c>
      <c r="ASG1170" s="10">
        <f t="shared" ref="ASG1170" si="8386">ASE1170*1.2</f>
        <v>8.4</v>
      </c>
      <c r="ASH1170" s="10"/>
      <c r="ASI1170" s="219"/>
      <c r="ASJ1170" s="167" t="s">
        <v>98</v>
      </c>
      <c r="ASK1170" s="500" t="s">
        <v>1626</v>
      </c>
      <c r="ASM1170" s="168"/>
      <c r="ASN1170" s="168">
        <f t="shared" si="7816"/>
        <v>11</v>
      </c>
      <c r="ASO1170" s="167" t="s">
        <v>67</v>
      </c>
      <c r="ASP1170" s="10">
        <f t="shared" ref="ASP1170" si="8387">ASN1170*1.2</f>
        <v>13.2</v>
      </c>
      <c r="ASQ1170" s="10"/>
      <c r="ASR1170" s="219"/>
      <c r="ASS1170" s="167" t="s">
        <v>98</v>
      </c>
      <c r="AST1170" s="500" t="s">
        <v>1626</v>
      </c>
      <c r="ASV1170" s="168"/>
      <c r="ASW1170" s="168">
        <f t="shared" si="7819"/>
        <v>11</v>
      </c>
      <c r="ASX1170" s="167" t="s">
        <v>67</v>
      </c>
      <c r="ASY1170" s="10">
        <f t="shared" ref="ASY1170" si="8388">ASW1170*1.2</f>
        <v>13.2</v>
      </c>
      <c r="ASZ1170" s="10"/>
      <c r="ATA1170" s="219"/>
      <c r="ATB1170" s="167" t="s">
        <v>98</v>
      </c>
      <c r="ATC1170" s="500" t="s">
        <v>3539</v>
      </c>
      <c r="ATE1170" s="168"/>
      <c r="ATF1170" s="168">
        <f t="shared" si="7822"/>
        <v>0</v>
      </c>
      <c r="ATG1170" s="167" t="s">
        <v>67</v>
      </c>
      <c r="ATH1170" s="10">
        <f t="shared" ref="ATH1170" si="8389">ATF1170*1.2</f>
        <v>0</v>
      </c>
      <c r="ATI1170" s="10"/>
      <c r="ATJ1170" s="219"/>
      <c r="ATK1170" s="167" t="s">
        <v>98</v>
      </c>
      <c r="ATL1170" s="500" t="s">
        <v>483</v>
      </c>
      <c r="ATN1170" s="168"/>
      <c r="ATO1170" s="168">
        <f t="shared" si="7825"/>
        <v>0</v>
      </c>
      <c r="ATP1170" s="167" t="s">
        <v>67</v>
      </c>
      <c r="ATQ1170" s="10">
        <f t="shared" ref="ATQ1170" si="8390">ATO1170*1.2</f>
        <v>0</v>
      </c>
      <c r="ATR1170" s="10"/>
      <c r="ATS1170" s="219"/>
      <c r="ATT1170" s="167" t="s">
        <v>98</v>
      </c>
      <c r="ATU1170" s="500" t="s">
        <v>1894</v>
      </c>
      <c r="ATW1170" s="168"/>
      <c r="ATX1170" s="168">
        <f t="shared" si="7828"/>
        <v>46</v>
      </c>
      <c r="ATY1170" s="167" t="s">
        <v>67</v>
      </c>
      <c r="ATZ1170" s="10">
        <f t="shared" ref="ATZ1170" si="8391">ATX1170*1.2</f>
        <v>55.199999999999996</v>
      </c>
      <c r="AUA1170" s="10"/>
      <c r="AUB1170" s="219"/>
      <c r="AUC1170" s="167" t="s">
        <v>98</v>
      </c>
      <c r="AUD1170" s="500" t="s">
        <v>1894</v>
      </c>
      <c r="AUF1170" s="168"/>
      <c r="AUG1170" s="168">
        <f t="shared" si="7831"/>
        <v>46</v>
      </c>
      <c r="AUH1170" s="167" t="s">
        <v>67</v>
      </c>
      <c r="AUI1170" s="10">
        <f t="shared" ref="AUI1170" si="8392">AUG1170*1.2</f>
        <v>55.199999999999996</v>
      </c>
      <c r="AUJ1170" s="10"/>
      <c r="AUK1170" s="219"/>
      <c r="AUL1170" s="167" t="s">
        <v>98</v>
      </c>
      <c r="AUM1170" s="500" t="s">
        <v>921</v>
      </c>
      <c r="AUO1170" s="168"/>
      <c r="AUP1170" s="168">
        <f t="shared" si="7834"/>
        <v>6</v>
      </c>
      <c r="AUQ1170" s="167" t="s">
        <v>67</v>
      </c>
      <c r="AUR1170" s="10">
        <f t="shared" ref="AUR1170" si="8393">AUP1170*1.2</f>
        <v>7.1999999999999993</v>
      </c>
      <c r="AUS1170" s="10"/>
      <c r="AUT1170" s="219"/>
      <c r="AUU1170" s="167" t="s">
        <v>98</v>
      </c>
      <c r="AUV1170" s="500" t="s">
        <v>921</v>
      </c>
      <c r="AUX1170" s="168"/>
      <c r="AUY1170" s="168">
        <f t="shared" si="7837"/>
        <v>6</v>
      </c>
      <c r="AUZ1170" s="167" t="s">
        <v>67</v>
      </c>
      <c r="AVA1170" s="10">
        <f t="shared" ref="AVA1170" si="8394">AUY1170*1.2</f>
        <v>7.1999999999999993</v>
      </c>
      <c r="AVB1170" s="10"/>
      <c r="AVC1170" s="219"/>
      <c r="AVD1170" s="167" t="s">
        <v>98</v>
      </c>
      <c r="AVE1170" s="500" t="s">
        <v>484</v>
      </c>
      <c r="AVG1170" s="168"/>
      <c r="AVH1170" s="168">
        <f t="shared" si="7840"/>
        <v>0</v>
      </c>
      <c r="AVI1170" s="167" t="s">
        <v>67</v>
      </c>
      <c r="AVJ1170" s="10">
        <f t="shared" ref="AVJ1170" si="8395">AVH1170*1.2</f>
        <v>0</v>
      </c>
      <c r="AVK1170" s="10"/>
      <c r="AVL1170" s="219"/>
      <c r="AVM1170" s="167" t="s">
        <v>98</v>
      </c>
      <c r="AVN1170" s="328" t="s">
        <v>2299</v>
      </c>
      <c r="AVP1170" s="168"/>
      <c r="AVQ1170" s="168">
        <f t="shared" si="7843"/>
        <v>16</v>
      </c>
      <c r="AVR1170" s="167" t="s">
        <v>67</v>
      </c>
      <c r="AVS1170" s="10">
        <f t="shared" ref="AVS1170" si="8396">AVQ1170*1.2</f>
        <v>19.2</v>
      </c>
      <c r="AVT1170" s="10"/>
      <c r="AVU1170" s="219"/>
      <c r="AVV1170" s="167" t="s">
        <v>98</v>
      </c>
      <c r="AVW1170" s="500" t="s">
        <v>1872</v>
      </c>
      <c r="AVY1170" s="168"/>
      <c r="AVZ1170" s="168">
        <f t="shared" si="7846"/>
        <v>3</v>
      </c>
      <c r="AWA1170" s="167" t="s">
        <v>67</v>
      </c>
      <c r="AWB1170" s="10">
        <f t="shared" ref="AWB1170" si="8397">AVZ1170*1.2</f>
        <v>3.5999999999999996</v>
      </c>
      <c r="AWC1170" s="10"/>
      <c r="AWD1170" s="219"/>
      <c r="AWE1170" s="167" t="s">
        <v>98</v>
      </c>
      <c r="AWF1170" s="500" t="s">
        <v>1872</v>
      </c>
      <c r="AWH1170" s="168"/>
      <c r="AWI1170" s="168">
        <f t="shared" si="7849"/>
        <v>3</v>
      </c>
      <c r="AWJ1170" s="167" t="s">
        <v>67</v>
      </c>
      <c r="AWK1170" s="10">
        <f t="shared" ref="AWK1170" si="8398">AWI1170*1.2</f>
        <v>3.5999999999999996</v>
      </c>
      <c r="AWL1170" s="10"/>
      <c r="AWM1170" s="219"/>
      <c r="AWN1170" s="167" t="s">
        <v>98</v>
      </c>
      <c r="AWO1170" s="500" t="s">
        <v>1892</v>
      </c>
      <c r="AWQ1170" s="168"/>
      <c r="AWR1170" s="168">
        <f t="shared" si="7852"/>
        <v>0</v>
      </c>
      <c r="AWS1170" s="167" t="s">
        <v>67</v>
      </c>
      <c r="AWT1170" s="10">
        <f t="shared" ref="AWT1170" si="8399">AWR1170*1.2</f>
        <v>0</v>
      </c>
      <c r="AWU1170" s="10"/>
      <c r="AWV1170" s="219"/>
      <c r="AWW1170" s="167" t="s">
        <v>98</v>
      </c>
      <c r="AWX1170" s="500" t="s">
        <v>2962</v>
      </c>
      <c r="AWZ1170" s="168"/>
      <c r="AXA1170" s="168">
        <f t="shared" si="7855"/>
        <v>28</v>
      </c>
      <c r="AXB1170" s="167" t="s">
        <v>67</v>
      </c>
      <c r="AXC1170" s="10">
        <f t="shared" ref="AXC1170" si="8400">AXA1170*1.2</f>
        <v>33.6</v>
      </c>
      <c r="AXD1170" s="10"/>
      <c r="AXE1170" s="219"/>
      <c r="AXF1170" s="167" t="s">
        <v>98</v>
      </c>
      <c r="AXG1170" s="498" t="s">
        <v>1636</v>
      </c>
      <c r="AXI1170" s="168"/>
      <c r="AXJ1170" s="168">
        <f t="shared" si="7858"/>
        <v>4</v>
      </c>
      <c r="AXK1170" s="167" t="s">
        <v>67</v>
      </c>
      <c r="AXL1170" s="10">
        <f t="shared" ref="AXL1170" si="8401">AXJ1170*1.2</f>
        <v>4.8</v>
      </c>
      <c r="AXM1170" s="10"/>
      <c r="AXN1170" s="219"/>
      <c r="AXO1170" s="167" t="s">
        <v>98</v>
      </c>
      <c r="AXP1170" s="500" t="s">
        <v>2299</v>
      </c>
      <c r="AXR1170" s="168"/>
      <c r="AXS1170" s="168">
        <f t="shared" si="7861"/>
        <v>16</v>
      </c>
      <c r="AXT1170" s="167" t="s">
        <v>67</v>
      </c>
      <c r="AXU1170" s="10">
        <f t="shared" ref="AXU1170" si="8402">AXS1170*1.2</f>
        <v>19.2</v>
      </c>
      <c r="AXV1170" s="10"/>
      <c r="AXW1170" s="219"/>
      <c r="AXX1170" s="167" t="s">
        <v>98</v>
      </c>
      <c r="AXY1170" s="500" t="s">
        <v>3539</v>
      </c>
      <c r="AYA1170" s="168"/>
      <c r="AYB1170" s="168">
        <f t="shared" si="7864"/>
        <v>0</v>
      </c>
      <c r="AYC1170" s="167" t="s">
        <v>67</v>
      </c>
      <c r="AYD1170" s="10">
        <f t="shared" ref="AYD1170" si="8403">AYB1170*1.2</f>
        <v>0</v>
      </c>
      <c r="AYE1170" s="10"/>
      <c r="AYF1170" s="219"/>
      <c r="AYG1170" s="167" t="s">
        <v>98</v>
      </c>
      <c r="AYH1170" s="500" t="s">
        <v>2962</v>
      </c>
      <c r="AYJ1170" s="168"/>
      <c r="AYK1170" s="168">
        <f t="shared" si="7867"/>
        <v>28</v>
      </c>
      <c r="AYL1170" s="167" t="s">
        <v>67</v>
      </c>
      <c r="AYM1170" s="10">
        <f t="shared" ref="AYM1170" si="8404">AYK1170*1.2</f>
        <v>33.6</v>
      </c>
      <c r="AYN1170" s="10"/>
      <c r="AYO1170" s="219"/>
      <c r="AYP1170" s="167" t="s">
        <v>98</v>
      </c>
      <c r="AYQ1170" s="500" t="s">
        <v>1267</v>
      </c>
      <c r="AYS1170" s="168"/>
      <c r="AYT1170" s="168">
        <f t="shared" si="7870"/>
        <v>16</v>
      </c>
      <c r="AYU1170" s="167" t="s">
        <v>67</v>
      </c>
      <c r="AYV1170" s="10">
        <f t="shared" ref="AYV1170" si="8405">AYT1170*1.2</f>
        <v>19.2</v>
      </c>
      <c r="AYW1170" s="10"/>
      <c r="AYX1170" s="219"/>
      <c r="AYY1170" s="167" t="s">
        <v>98</v>
      </c>
      <c r="AYZ1170" s="498" t="s">
        <v>487</v>
      </c>
      <c r="AZB1170" s="168"/>
      <c r="AZC1170" s="168">
        <f t="shared" si="7873"/>
        <v>1</v>
      </c>
      <c r="AZD1170" s="167" t="s">
        <v>67</v>
      </c>
      <c r="AZE1170" s="10">
        <f t="shared" ref="AZE1170" si="8406">AZC1170*1.2</f>
        <v>1.2</v>
      </c>
      <c r="AZF1170" s="10"/>
      <c r="AZG1170" s="219"/>
      <c r="AZH1170" s="167" t="s">
        <v>98</v>
      </c>
      <c r="AZI1170" s="500" t="s">
        <v>483</v>
      </c>
      <c r="AZK1170" s="168"/>
      <c r="AZL1170" s="168">
        <f t="shared" si="7876"/>
        <v>0</v>
      </c>
      <c r="AZM1170" s="167" t="s">
        <v>67</v>
      </c>
      <c r="AZN1170" s="10">
        <f t="shared" ref="AZN1170" si="8407">AZL1170*1.2</f>
        <v>0</v>
      </c>
      <c r="AZO1170" s="10"/>
      <c r="AZP1170" s="219"/>
      <c r="AZQ1170" s="167" t="s">
        <v>98</v>
      </c>
      <c r="AZR1170" s="500" t="s">
        <v>1915</v>
      </c>
      <c r="AZT1170" s="168"/>
      <c r="AZU1170" s="168">
        <f t="shared" si="7879"/>
        <v>15</v>
      </c>
      <c r="AZV1170" s="167" t="s">
        <v>67</v>
      </c>
      <c r="AZW1170" s="10">
        <f t="shared" ref="AZW1170" si="8408">AZU1170*1.2</f>
        <v>18</v>
      </c>
      <c r="AZX1170" s="10"/>
      <c r="AZY1170" s="219"/>
      <c r="AZZ1170" s="167" t="s">
        <v>98</v>
      </c>
      <c r="BAA1170" s="500" t="s">
        <v>2380</v>
      </c>
      <c r="BAC1170" s="168"/>
      <c r="BAD1170" s="168">
        <f t="shared" si="7882"/>
        <v>5</v>
      </c>
      <c r="BAE1170" s="167" t="s">
        <v>67</v>
      </c>
      <c r="BAF1170" s="10">
        <f t="shared" ref="BAF1170" si="8409">BAD1170*1.2</f>
        <v>6</v>
      </c>
      <c r="BAG1170" s="10"/>
      <c r="BAH1170" s="219"/>
      <c r="BAI1170" s="167" t="s">
        <v>98</v>
      </c>
      <c r="BAJ1170" s="500" t="s">
        <v>2962</v>
      </c>
      <c r="BAL1170" s="168"/>
      <c r="BAM1170" s="168">
        <f t="shared" si="7885"/>
        <v>28</v>
      </c>
      <c r="BAN1170" s="167" t="s">
        <v>67</v>
      </c>
      <c r="BAO1170" s="10">
        <f t="shared" ref="BAO1170" si="8410">BAM1170*1.2</f>
        <v>33.6</v>
      </c>
      <c r="BAP1170" s="10"/>
      <c r="BAQ1170" s="219"/>
      <c r="BAR1170" s="167" t="s">
        <v>98</v>
      </c>
      <c r="BAS1170" s="500" t="s">
        <v>937</v>
      </c>
      <c r="BAU1170" s="168"/>
      <c r="BAV1170" s="168">
        <f t="shared" si="7888"/>
        <v>7</v>
      </c>
      <c r="BAW1170" s="167" t="s">
        <v>67</v>
      </c>
      <c r="BAX1170" s="10">
        <f t="shared" ref="BAX1170" si="8411">BAV1170*1.2</f>
        <v>8.4</v>
      </c>
      <c r="BAY1170" s="10"/>
      <c r="BAZ1170" s="219"/>
      <c r="BBA1170" s="167" t="s">
        <v>98</v>
      </c>
      <c r="BBB1170" s="500" t="s">
        <v>2962</v>
      </c>
      <c r="BBD1170" s="168"/>
      <c r="BBE1170" s="168">
        <f t="shared" si="7891"/>
        <v>28</v>
      </c>
      <c r="BBF1170" s="167" t="s">
        <v>67</v>
      </c>
      <c r="BBG1170" s="10">
        <f t="shared" ref="BBG1170" si="8412">BBE1170*1.2</f>
        <v>33.6</v>
      </c>
      <c r="BBH1170" s="10"/>
      <c r="BBI1170" s="219"/>
      <c r="BBJ1170" s="167" t="s">
        <v>98</v>
      </c>
      <c r="BBK1170" s="500" t="s">
        <v>1944</v>
      </c>
      <c r="BBM1170" s="168"/>
      <c r="BBN1170" s="168">
        <f t="shared" si="7894"/>
        <v>3</v>
      </c>
      <c r="BBO1170" s="167" t="s">
        <v>67</v>
      </c>
      <c r="BBP1170" s="10">
        <f t="shared" ref="BBP1170" si="8413">BBN1170*1.2</f>
        <v>3.5999999999999996</v>
      </c>
      <c r="BBQ1170" s="10"/>
      <c r="BBR1170" s="219"/>
      <c r="BBS1170" s="167" t="s">
        <v>98</v>
      </c>
      <c r="BBT1170" s="500" t="s">
        <v>2356</v>
      </c>
      <c r="BBV1170" s="168"/>
      <c r="BBW1170" s="168">
        <f t="shared" si="7897"/>
        <v>23</v>
      </c>
      <c r="BBX1170" s="167" t="s">
        <v>67</v>
      </c>
      <c r="BBY1170" s="10">
        <f t="shared" ref="BBY1170" si="8414">BBW1170*1.2</f>
        <v>27.599999999999998</v>
      </c>
      <c r="BBZ1170" s="10"/>
      <c r="BCA1170" s="219"/>
      <c r="BCB1170" s="167" t="s">
        <v>98</v>
      </c>
      <c r="BCC1170" s="328" t="s">
        <v>1711</v>
      </c>
      <c r="BCE1170" s="168"/>
      <c r="BCF1170" s="168">
        <f t="shared" si="7900"/>
        <v>4</v>
      </c>
      <c r="BCG1170" s="167" t="s">
        <v>67</v>
      </c>
      <c r="BCH1170" s="10">
        <f t="shared" ref="BCH1170" si="8415">BCF1170*1.2</f>
        <v>4.8</v>
      </c>
      <c r="BCI1170" s="10"/>
      <c r="BCJ1170" s="219"/>
      <c r="BCK1170" s="167" t="s">
        <v>98</v>
      </c>
      <c r="BCL1170" s="500" t="s">
        <v>1872</v>
      </c>
      <c r="BCN1170" s="168"/>
      <c r="BCO1170" s="168">
        <f t="shared" si="7903"/>
        <v>3</v>
      </c>
      <c r="BCP1170" s="167" t="s">
        <v>67</v>
      </c>
      <c r="BCQ1170" s="10">
        <f t="shared" ref="BCQ1170" si="8416">BCO1170*1.2</f>
        <v>3.5999999999999996</v>
      </c>
      <c r="BCR1170" s="10"/>
      <c r="BCS1170" s="219"/>
      <c r="BCT1170" s="167" t="s">
        <v>98</v>
      </c>
      <c r="BCU1170" s="500" t="s">
        <v>1944</v>
      </c>
      <c r="BCW1170" s="168"/>
      <c r="BCX1170" s="168">
        <f t="shared" si="7906"/>
        <v>3</v>
      </c>
      <c r="BCY1170" s="167" t="s">
        <v>67</v>
      </c>
      <c r="BCZ1170" s="10">
        <f t="shared" ref="BCZ1170" si="8417">BCX1170*1.2</f>
        <v>3.5999999999999996</v>
      </c>
      <c r="BDA1170" s="10"/>
      <c r="BDB1170" s="219"/>
      <c r="BDC1170" s="167" t="s">
        <v>98</v>
      </c>
      <c r="BDD1170" s="500" t="s">
        <v>3539</v>
      </c>
      <c r="BDF1170" s="168"/>
      <c r="BDG1170" s="168">
        <f t="shared" si="7909"/>
        <v>0</v>
      </c>
      <c r="BDH1170" s="167" t="s">
        <v>67</v>
      </c>
      <c r="BDI1170" s="10">
        <f t="shared" ref="BDI1170" si="8418">BDG1170*1.2</f>
        <v>0</v>
      </c>
      <c r="BDJ1170" s="10"/>
      <c r="BDK1170" s="219"/>
      <c r="BDL1170" s="167" t="s">
        <v>98</v>
      </c>
      <c r="BDM1170" s="328" t="s">
        <v>1872</v>
      </c>
      <c r="BDO1170" s="168"/>
      <c r="BDP1170" s="168">
        <f t="shared" si="7912"/>
        <v>3</v>
      </c>
      <c r="BDQ1170" s="167" t="s">
        <v>67</v>
      </c>
      <c r="BDR1170" s="10">
        <f t="shared" ref="BDR1170" si="8419">BDP1170*1.2</f>
        <v>3.5999999999999996</v>
      </c>
      <c r="BDS1170" s="10"/>
      <c r="BDT1170" s="219"/>
      <c r="BDU1170" s="167" t="s">
        <v>98</v>
      </c>
      <c r="BDV1170" s="500" t="s">
        <v>684</v>
      </c>
      <c r="BDX1170" s="168"/>
      <c r="BDY1170" s="168">
        <f t="shared" si="7915"/>
        <v>23</v>
      </c>
      <c r="BDZ1170" s="167" t="s">
        <v>67</v>
      </c>
      <c r="BEA1170" s="10">
        <f t="shared" ref="BEA1170" si="8420">BDY1170*1.2</f>
        <v>27.599999999999998</v>
      </c>
      <c r="BEB1170" s="10"/>
      <c r="BEC1170" s="219"/>
      <c r="BED1170" s="167" t="s">
        <v>98</v>
      </c>
      <c r="BEE1170" s="498" t="s">
        <v>483</v>
      </c>
      <c r="BEG1170" s="168"/>
      <c r="BEH1170" s="168">
        <f t="shared" si="7918"/>
        <v>0</v>
      </c>
      <c r="BEI1170" s="167" t="s">
        <v>67</v>
      </c>
      <c r="BEJ1170" s="10">
        <f t="shared" ref="BEJ1170" si="8421">BEH1170*1.2</f>
        <v>0</v>
      </c>
      <c r="BEK1170" s="10"/>
      <c r="BEL1170" s="219"/>
      <c r="BEM1170" s="167" t="s">
        <v>98</v>
      </c>
      <c r="BEN1170" s="498" t="s">
        <v>2962</v>
      </c>
      <c r="BEP1170" s="168"/>
      <c r="BEQ1170" s="168">
        <f t="shared" si="7921"/>
        <v>28</v>
      </c>
      <c r="BER1170" s="167" t="s">
        <v>67</v>
      </c>
      <c r="BES1170" s="10">
        <f t="shared" ref="BES1170" si="8422">BEQ1170*1.2</f>
        <v>33.6</v>
      </c>
      <c r="BET1170" s="10"/>
      <c r="BEU1170" s="219"/>
      <c r="BEV1170" s="167" t="s">
        <v>98</v>
      </c>
      <c r="BEW1170" s="500" t="s">
        <v>484</v>
      </c>
      <c r="BEY1170" s="168"/>
      <c r="BEZ1170" s="168">
        <f t="shared" si="7924"/>
        <v>0</v>
      </c>
      <c r="BFA1170" s="167" t="s">
        <v>67</v>
      </c>
      <c r="BFB1170" s="10">
        <f t="shared" ref="BFB1170" si="8423">BEZ1170*1.2</f>
        <v>0</v>
      </c>
      <c r="BFC1170" s="10"/>
      <c r="BFD1170" s="219"/>
      <c r="BFE1170" s="167"/>
      <c r="BFF1170" s="327"/>
      <c r="BFH1170" s="168"/>
      <c r="BFI1170" s="168"/>
      <c r="BFJ1170" s="167"/>
      <c r="BFK1170" s="10"/>
      <c r="BFL1170" s="10"/>
      <c r="BFN1170" s="167"/>
      <c r="BFO1170" s="327"/>
      <c r="BFQ1170" s="168"/>
      <c r="BFR1170" s="168"/>
      <c r="BFS1170" s="167"/>
      <c r="BFT1170" s="10"/>
      <c r="BFU1170" s="10"/>
      <c r="BFW1170" s="167"/>
      <c r="BFX1170" s="328"/>
      <c r="BFZ1170" s="168"/>
      <c r="BGA1170" s="168"/>
      <c r="BGB1170" s="167"/>
      <c r="BGC1170" s="10"/>
      <c r="BGD1170" s="10"/>
      <c r="BGF1170" s="167"/>
      <c r="BGG1170" s="327"/>
      <c r="BGI1170" s="168"/>
      <c r="BGJ1170" s="168"/>
      <c r="BGK1170" s="167"/>
      <c r="BGL1170" s="10"/>
      <c r="BGM1170" s="10"/>
      <c r="BGO1170" s="167"/>
      <c r="BGP1170" s="328"/>
      <c r="BGR1170" s="168"/>
      <c r="BGS1170" s="168"/>
      <c r="BGT1170" s="167"/>
      <c r="BGU1170" s="10"/>
      <c r="BGV1170" s="10"/>
      <c r="BGX1170" s="167"/>
      <c r="BGY1170" s="327"/>
      <c r="BHA1170" s="168"/>
      <c r="BHB1170" s="168"/>
      <c r="BHC1170" s="167"/>
      <c r="BHD1170" s="10"/>
      <c r="BHE1170" s="10"/>
    </row>
    <row r="1171" spans="1:1565" s="14" customFormat="1" ht="15">
      <c r="A1171" s="167" t="s">
        <v>99</v>
      </c>
      <c r="B1171" s="325" t="s">
        <v>3539</v>
      </c>
      <c r="D1171" s="168"/>
      <c r="E1171" s="168">
        <f>VLOOKUP(B1171,$A$1213:$F$2274,6,FALSE)</f>
        <v>0</v>
      </c>
      <c r="F1171" s="167" t="s">
        <v>69</v>
      </c>
      <c r="G1171" s="10">
        <f>E1171*1.1</f>
        <v>0</v>
      </c>
      <c r="H1171" s="10"/>
      <c r="I1171" s="219"/>
      <c r="J1171" s="167" t="s">
        <v>99</v>
      </c>
      <c r="K1171" s="325" t="s">
        <v>2299</v>
      </c>
      <c r="M1171" s="168"/>
      <c r="N1171" s="168">
        <f>VLOOKUP(K1171,$A$1213:$F$2274,6,FALSE)</f>
        <v>16</v>
      </c>
      <c r="O1171" s="167" t="s">
        <v>69</v>
      </c>
      <c r="P1171" s="10">
        <f>N1171*1.1</f>
        <v>17.600000000000001</v>
      </c>
      <c r="Q1171" s="10"/>
      <c r="R1171" s="219"/>
      <c r="S1171" s="167" t="s">
        <v>99</v>
      </c>
      <c r="T1171" s="325" t="s">
        <v>1626</v>
      </c>
      <c r="V1171" s="168"/>
      <c r="W1171" s="168">
        <f t="shared" si="7429"/>
        <v>11</v>
      </c>
      <c r="X1171" s="167" t="s">
        <v>69</v>
      </c>
      <c r="Y1171" s="10">
        <f t="shared" ref="Y1171" si="8424">W1171*1.1</f>
        <v>12.100000000000001</v>
      </c>
      <c r="Z1171" s="10"/>
      <c r="AA1171" s="219"/>
      <c r="AB1171" s="167" t="s">
        <v>99</v>
      </c>
      <c r="AC1171" s="325" t="s">
        <v>2299</v>
      </c>
      <c r="AE1171" s="168"/>
      <c r="AF1171" s="168">
        <f t="shared" si="7432"/>
        <v>16</v>
      </c>
      <c r="AG1171" s="167" t="s">
        <v>69</v>
      </c>
      <c r="AH1171" s="10">
        <f t="shared" ref="AH1171" si="8425">AF1171*1.1</f>
        <v>17.600000000000001</v>
      </c>
      <c r="AI1171" s="10"/>
      <c r="AJ1171" s="219"/>
      <c r="AK1171" s="167" t="s">
        <v>99</v>
      </c>
      <c r="AL1171" s="498" t="s">
        <v>2434</v>
      </c>
      <c r="AN1171" s="168"/>
      <c r="AO1171" s="168">
        <f t="shared" si="7435"/>
        <v>62</v>
      </c>
      <c r="AP1171" s="167" t="s">
        <v>69</v>
      </c>
      <c r="AQ1171" s="10">
        <f t="shared" ref="AQ1171" si="8426">AO1171*1.1</f>
        <v>68.2</v>
      </c>
      <c r="AR1171" s="10"/>
      <c r="AS1171" s="219"/>
      <c r="AT1171" s="167" t="s">
        <v>99</v>
      </c>
      <c r="AU1171" s="325" t="s">
        <v>3539</v>
      </c>
      <c r="AW1171" s="168"/>
      <c r="AX1171" s="168">
        <f t="shared" si="7438"/>
        <v>0</v>
      </c>
      <c r="AY1171" s="167" t="s">
        <v>69</v>
      </c>
      <c r="AZ1171" s="10">
        <f t="shared" ref="AZ1171" si="8427">AX1171*1.1</f>
        <v>0</v>
      </c>
      <c r="BA1171" s="10"/>
      <c r="BB1171" s="219"/>
      <c r="BC1171" s="167" t="s">
        <v>99</v>
      </c>
      <c r="BD1171" s="325" t="s">
        <v>2299</v>
      </c>
      <c r="BF1171" s="168"/>
      <c r="BG1171" s="168">
        <f t="shared" si="7441"/>
        <v>16</v>
      </c>
      <c r="BH1171" s="167" t="s">
        <v>69</v>
      </c>
      <c r="BI1171" s="10">
        <f t="shared" ref="BI1171" si="8428">BG1171*1.1</f>
        <v>17.600000000000001</v>
      </c>
      <c r="BJ1171" s="10"/>
      <c r="BK1171" s="219"/>
      <c r="BL1171" s="167" t="s">
        <v>99</v>
      </c>
      <c r="BM1171" s="325" t="s">
        <v>2299</v>
      </c>
      <c r="BO1171" s="168"/>
      <c r="BP1171" s="168">
        <f t="shared" si="7444"/>
        <v>16</v>
      </c>
      <c r="BQ1171" s="167" t="s">
        <v>69</v>
      </c>
      <c r="BR1171" s="10">
        <f t="shared" ref="BR1171" si="8429">BP1171*1.1</f>
        <v>17.600000000000001</v>
      </c>
      <c r="BS1171" s="10"/>
      <c r="BT1171" s="219"/>
      <c r="BU1171" s="167" t="s">
        <v>99</v>
      </c>
      <c r="BV1171" s="325" t="s">
        <v>1626</v>
      </c>
      <c r="BX1171" s="168"/>
      <c r="BY1171" s="168">
        <f t="shared" si="7447"/>
        <v>11</v>
      </c>
      <c r="BZ1171" s="167" t="s">
        <v>69</v>
      </c>
      <c r="CA1171" s="10">
        <f t="shared" ref="CA1171" si="8430">BY1171*1.1</f>
        <v>12.100000000000001</v>
      </c>
      <c r="CB1171" s="10"/>
      <c r="CC1171" s="219"/>
      <c r="CD1171" s="167" t="s">
        <v>99</v>
      </c>
      <c r="CE1171" s="325" t="s">
        <v>2356</v>
      </c>
      <c r="CG1171" s="168"/>
      <c r="CH1171" s="168">
        <f t="shared" si="7450"/>
        <v>23</v>
      </c>
      <c r="CI1171" s="167" t="s">
        <v>69</v>
      </c>
      <c r="CJ1171" s="10">
        <f t="shared" ref="CJ1171" si="8431">CH1171*1.1</f>
        <v>25.3</v>
      </c>
      <c r="CK1171" s="10"/>
      <c r="CL1171" s="219"/>
      <c r="CM1171" s="167" t="s">
        <v>99</v>
      </c>
      <c r="CN1171" s="325" t="s">
        <v>2434</v>
      </c>
      <c r="CP1171" s="168"/>
      <c r="CQ1171" s="168">
        <f t="shared" si="7453"/>
        <v>62</v>
      </c>
      <c r="CR1171" s="167" t="s">
        <v>69</v>
      </c>
      <c r="CS1171" s="10">
        <f t="shared" ref="CS1171" si="8432">CQ1171*1.1</f>
        <v>68.2</v>
      </c>
      <c r="CT1171" s="10"/>
      <c r="CU1171" s="219"/>
      <c r="CV1171" s="167" t="s">
        <v>99</v>
      </c>
      <c r="CW1171" s="325" t="s">
        <v>2299</v>
      </c>
      <c r="CY1171" s="168"/>
      <c r="CZ1171" s="168">
        <f t="shared" si="7456"/>
        <v>16</v>
      </c>
      <c r="DA1171" s="167" t="s">
        <v>69</v>
      </c>
      <c r="DB1171" s="10">
        <f t="shared" ref="DB1171" si="8433">CZ1171*1.1</f>
        <v>17.600000000000001</v>
      </c>
      <c r="DC1171" s="10"/>
      <c r="DD1171" s="219"/>
      <c r="DE1171" s="167" t="s">
        <v>99</v>
      </c>
      <c r="DF1171" s="325" t="s">
        <v>2427</v>
      </c>
      <c r="DH1171" s="168"/>
      <c r="DI1171" s="168">
        <f t="shared" si="7459"/>
        <v>7</v>
      </c>
      <c r="DJ1171" s="167" t="s">
        <v>69</v>
      </c>
      <c r="DK1171" s="10">
        <f t="shared" ref="DK1171" si="8434">DI1171*1.1</f>
        <v>7.7000000000000011</v>
      </c>
      <c r="DL1171" s="10"/>
      <c r="DM1171" s="219"/>
      <c r="DN1171" s="167" t="s">
        <v>99</v>
      </c>
      <c r="DO1171" s="325" t="s">
        <v>483</v>
      </c>
      <c r="DQ1171" s="168"/>
      <c r="DR1171" s="168">
        <f t="shared" si="7462"/>
        <v>0</v>
      </c>
      <c r="DS1171" s="167" t="s">
        <v>69</v>
      </c>
      <c r="DT1171" s="10">
        <f t="shared" ref="DT1171" si="8435">DR1171*1.1</f>
        <v>0</v>
      </c>
      <c r="DU1171" s="10"/>
      <c r="DV1171" s="219"/>
      <c r="DW1171" s="167" t="s">
        <v>99</v>
      </c>
      <c r="DX1171" s="325" t="s">
        <v>1872</v>
      </c>
      <c r="DZ1171" s="168"/>
      <c r="EA1171" s="168">
        <f t="shared" si="7465"/>
        <v>3</v>
      </c>
      <c r="EB1171" s="167" t="s">
        <v>69</v>
      </c>
      <c r="EC1171" s="10">
        <f t="shared" ref="EC1171" si="8436">EA1171*1.1</f>
        <v>3.3000000000000003</v>
      </c>
      <c r="ED1171" s="10"/>
      <c r="EE1171" s="219"/>
      <c r="EF1171" s="167" t="s">
        <v>99</v>
      </c>
      <c r="EG1171" s="325" t="s">
        <v>2356</v>
      </c>
      <c r="EI1171" s="168"/>
      <c r="EJ1171" s="168">
        <f t="shared" si="7468"/>
        <v>23</v>
      </c>
      <c r="EK1171" s="167" t="s">
        <v>69</v>
      </c>
      <c r="EL1171" s="10">
        <f t="shared" ref="EL1171" si="8437">EJ1171*1.1</f>
        <v>25.3</v>
      </c>
      <c r="EM1171" s="10"/>
      <c r="EN1171" s="219"/>
      <c r="EO1171" s="167" t="s">
        <v>99</v>
      </c>
      <c r="EP1171" s="325" t="s">
        <v>1626</v>
      </c>
      <c r="ER1171" s="168"/>
      <c r="ES1171" s="168">
        <f t="shared" si="7471"/>
        <v>11</v>
      </c>
      <c r="ET1171" s="167" t="s">
        <v>69</v>
      </c>
      <c r="EU1171" s="10">
        <f t="shared" ref="EU1171" si="8438">ES1171*1.1</f>
        <v>12.100000000000001</v>
      </c>
      <c r="EV1171" s="10"/>
      <c r="EW1171" s="219"/>
      <c r="EX1171" s="167" t="s">
        <v>99</v>
      </c>
      <c r="EY1171" s="325" t="s">
        <v>1892</v>
      </c>
      <c r="FA1171" s="168"/>
      <c r="FB1171" s="168">
        <f t="shared" si="7474"/>
        <v>0</v>
      </c>
      <c r="FC1171" s="167" t="s">
        <v>69</v>
      </c>
      <c r="FD1171" s="10">
        <f t="shared" ref="FD1171" si="8439">FB1171*1.1</f>
        <v>0</v>
      </c>
      <c r="FE1171" s="10"/>
      <c r="FF1171" s="219"/>
      <c r="FG1171" s="167" t="s">
        <v>99</v>
      </c>
      <c r="FH1171" s="325" t="s">
        <v>1626</v>
      </c>
      <c r="FJ1171" s="168"/>
      <c r="FK1171" s="168">
        <f t="shared" si="7477"/>
        <v>11</v>
      </c>
      <c r="FL1171" s="167" t="s">
        <v>69</v>
      </c>
      <c r="FM1171" s="10">
        <f t="shared" ref="FM1171" si="8440">FK1171*1.1</f>
        <v>12.100000000000001</v>
      </c>
      <c r="FN1171" s="10"/>
      <c r="FO1171" s="219"/>
      <c r="FP1171" s="167" t="s">
        <v>99</v>
      </c>
      <c r="FQ1171" s="325" t="s">
        <v>3539</v>
      </c>
      <c r="FS1171" s="168"/>
      <c r="FT1171" s="168">
        <f t="shared" si="7480"/>
        <v>0</v>
      </c>
      <c r="FU1171" s="167" t="s">
        <v>69</v>
      </c>
      <c r="FV1171" s="10">
        <f t="shared" ref="FV1171" si="8441">FT1171*1.1</f>
        <v>0</v>
      </c>
      <c r="FW1171" s="10"/>
      <c r="FX1171" s="219"/>
      <c r="FY1171" s="167" t="s">
        <v>99</v>
      </c>
      <c r="FZ1171" s="325" t="s">
        <v>1626</v>
      </c>
      <c r="GB1171" s="168"/>
      <c r="GC1171" s="168">
        <f t="shared" si="7483"/>
        <v>11</v>
      </c>
      <c r="GD1171" s="167" t="s">
        <v>69</v>
      </c>
      <c r="GE1171" s="10">
        <f t="shared" ref="GE1171" si="8442">GC1171*1.1</f>
        <v>12.100000000000001</v>
      </c>
      <c r="GF1171" s="10"/>
      <c r="GG1171" s="219"/>
      <c r="GH1171" s="167" t="s">
        <v>99</v>
      </c>
      <c r="GI1171" s="325" t="s">
        <v>2299</v>
      </c>
      <c r="GK1171" s="168"/>
      <c r="GL1171" s="168">
        <f t="shared" si="7486"/>
        <v>16</v>
      </c>
      <c r="GM1171" s="167" t="s">
        <v>69</v>
      </c>
      <c r="GN1171" s="10">
        <f t="shared" ref="GN1171" si="8443">GL1171*1.1</f>
        <v>17.600000000000001</v>
      </c>
      <c r="GO1171" s="10"/>
      <c r="GP1171" s="219"/>
      <c r="GQ1171" s="167" t="s">
        <v>99</v>
      </c>
      <c r="GR1171" s="325" t="s">
        <v>2380</v>
      </c>
      <c r="GT1171" s="168"/>
      <c r="GU1171" s="168">
        <f t="shared" si="7489"/>
        <v>5</v>
      </c>
      <c r="GV1171" s="167" t="s">
        <v>69</v>
      </c>
      <c r="GW1171" s="10">
        <f t="shared" ref="GW1171" si="8444">GU1171*1.1</f>
        <v>5.5</v>
      </c>
      <c r="GX1171" s="10"/>
      <c r="GY1171" s="219"/>
      <c r="GZ1171" s="167" t="s">
        <v>99</v>
      </c>
      <c r="HA1171" s="325" t="s">
        <v>3539</v>
      </c>
      <c r="HC1171" s="168"/>
      <c r="HD1171" s="168">
        <f t="shared" si="7492"/>
        <v>0</v>
      </c>
      <c r="HE1171" s="167" t="s">
        <v>69</v>
      </c>
      <c r="HF1171" s="10">
        <f t="shared" ref="HF1171" si="8445">HD1171*1.1</f>
        <v>0</v>
      </c>
      <c r="HG1171" s="10"/>
      <c r="HH1171" s="219"/>
      <c r="HI1171" s="167" t="s">
        <v>99</v>
      </c>
      <c r="HJ1171" s="325" t="s">
        <v>2434</v>
      </c>
      <c r="HL1171" s="168"/>
      <c r="HM1171" s="168">
        <f t="shared" si="7495"/>
        <v>62</v>
      </c>
      <c r="HN1171" s="167" t="s">
        <v>69</v>
      </c>
      <c r="HO1171" s="10">
        <f t="shared" ref="HO1171" si="8446">HM1171*1.1</f>
        <v>68.2</v>
      </c>
      <c r="HP1171" s="10"/>
      <c r="HQ1171" s="219"/>
      <c r="HR1171" s="167" t="s">
        <v>99</v>
      </c>
      <c r="HS1171" s="325" t="s">
        <v>2299</v>
      </c>
      <c r="HU1171" s="168"/>
      <c r="HV1171" s="168">
        <f t="shared" si="7498"/>
        <v>16</v>
      </c>
      <c r="HW1171" s="167" t="s">
        <v>69</v>
      </c>
      <c r="HX1171" s="10">
        <f t="shared" ref="HX1171" si="8447">HV1171*1.1</f>
        <v>17.600000000000001</v>
      </c>
      <c r="HY1171" s="10"/>
      <c r="HZ1171" s="219"/>
      <c r="IA1171" s="167" t="s">
        <v>99</v>
      </c>
      <c r="IB1171" s="325" t="s">
        <v>2628</v>
      </c>
      <c r="ID1171" s="168"/>
      <c r="IE1171" s="168">
        <f t="shared" si="7501"/>
        <v>17</v>
      </c>
      <c r="IF1171" s="167" t="s">
        <v>69</v>
      </c>
      <c r="IG1171" s="10">
        <f t="shared" ref="IG1171" si="8448">IE1171*1.1</f>
        <v>18.700000000000003</v>
      </c>
      <c r="IH1171" s="10"/>
      <c r="II1171" s="219"/>
      <c r="IJ1171" s="167" t="s">
        <v>99</v>
      </c>
      <c r="IK1171" s="325" t="s">
        <v>1267</v>
      </c>
      <c r="IM1171" s="168"/>
      <c r="IN1171" s="168">
        <f t="shared" si="7504"/>
        <v>16</v>
      </c>
      <c r="IO1171" s="167" t="s">
        <v>69</v>
      </c>
      <c r="IP1171" s="10">
        <f t="shared" ref="IP1171" si="8449">IN1171*1.1</f>
        <v>17.600000000000001</v>
      </c>
      <c r="IQ1171" s="10"/>
      <c r="IR1171" s="219"/>
      <c r="IS1171" s="167" t="s">
        <v>99</v>
      </c>
      <c r="IT1171" s="325" t="s">
        <v>1626</v>
      </c>
      <c r="IV1171" s="168"/>
      <c r="IW1171" s="168">
        <f t="shared" si="7507"/>
        <v>11</v>
      </c>
      <c r="IX1171" s="167" t="s">
        <v>69</v>
      </c>
      <c r="IY1171" s="10">
        <f t="shared" ref="IY1171" si="8450">IW1171*1.1</f>
        <v>12.100000000000001</v>
      </c>
      <c r="IZ1171" s="10"/>
      <c r="JA1171" s="219"/>
      <c r="JB1171" s="167" t="s">
        <v>99</v>
      </c>
      <c r="JC1171" s="500" t="s">
        <v>1626</v>
      </c>
      <c r="JE1171" s="168"/>
      <c r="JF1171" s="168">
        <f t="shared" si="7510"/>
        <v>11</v>
      </c>
      <c r="JG1171" s="167" t="s">
        <v>69</v>
      </c>
      <c r="JH1171" s="10">
        <f t="shared" ref="JH1171" si="8451">JF1171*1.1</f>
        <v>12.100000000000001</v>
      </c>
      <c r="JI1171" s="10"/>
      <c r="JJ1171" s="219"/>
      <c r="JK1171" s="167" t="s">
        <v>99</v>
      </c>
      <c r="JL1171" s="500" t="s">
        <v>2356</v>
      </c>
      <c r="JN1171" s="168"/>
      <c r="JO1171" s="168">
        <f t="shared" si="7513"/>
        <v>23</v>
      </c>
      <c r="JP1171" s="167" t="s">
        <v>69</v>
      </c>
      <c r="JQ1171" s="10">
        <f t="shared" ref="JQ1171" si="8452">JO1171*1.1</f>
        <v>25.3</v>
      </c>
      <c r="JR1171" s="10"/>
      <c r="JS1171" s="219"/>
      <c r="JT1171" s="167" t="s">
        <v>99</v>
      </c>
      <c r="JU1171" s="500" t="s">
        <v>2299</v>
      </c>
      <c r="JW1171" s="168"/>
      <c r="JX1171" s="168">
        <f t="shared" si="7516"/>
        <v>16</v>
      </c>
      <c r="JY1171" s="167" t="s">
        <v>69</v>
      </c>
      <c r="JZ1171" s="10">
        <f t="shared" ref="JZ1171" si="8453">JX1171*1.1</f>
        <v>17.600000000000001</v>
      </c>
      <c r="KA1171" s="10"/>
      <c r="KB1171" s="219"/>
      <c r="KC1171" s="167" t="s">
        <v>99</v>
      </c>
      <c r="KD1171" s="500" t="s">
        <v>1944</v>
      </c>
      <c r="KF1171" s="168"/>
      <c r="KG1171" s="168">
        <f t="shared" si="7519"/>
        <v>3</v>
      </c>
      <c r="KH1171" s="167" t="s">
        <v>69</v>
      </c>
      <c r="KI1171" s="10">
        <f t="shared" ref="KI1171" si="8454">KG1171*1.1</f>
        <v>3.3000000000000003</v>
      </c>
      <c r="KJ1171" s="10"/>
      <c r="KK1171" s="219"/>
      <c r="KL1171" s="167" t="s">
        <v>99</v>
      </c>
      <c r="KM1171" s="500" t="s">
        <v>1892</v>
      </c>
      <c r="KO1171" s="168"/>
      <c r="KP1171" s="168">
        <f t="shared" si="7522"/>
        <v>0</v>
      </c>
      <c r="KQ1171" s="167" t="s">
        <v>69</v>
      </c>
      <c r="KR1171" s="10">
        <f t="shared" ref="KR1171" si="8455">KP1171*1.1</f>
        <v>0</v>
      </c>
      <c r="KS1171" s="10"/>
      <c r="KT1171" s="219"/>
      <c r="KU1171" s="167" t="s">
        <v>99</v>
      </c>
      <c r="KV1171" s="328" t="s">
        <v>2299</v>
      </c>
      <c r="KX1171" s="168"/>
      <c r="KY1171" s="168">
        <f t="shared" si="7525"/>
        <v>16</v>
      </c>
      <c r="KZ1171" s="167" t="s">
        <v>69</v>
      </c>
      <c r="LA1171" s="10">
        <f t="shared" ref="LA1171" si="8456">KY1171*1.1</f>
        <v>17.600000000000001</v>
      </c>
      <c r="LB1171" s="10"/>
      <c r="LC1171" s="219"/>
      <c r="LD1171" s="167" t="s">
        <v>99</v>
      </c>
      <c r="LE1171" s="500" t="s">
        <v>2011</v>
      </c>
      <c r="LG1171" s="168"/>
      <c r="LH1171" s="168">
        <f t="shared" si="7528"/>
        <v>0</v>
      </c>
      <c r="LI1171" s="167" t="s">
        <v>69</v>
      </c>
      <c r="LJ1171" s="10">
        <f t="shared" ref="LJ1171" si="8457">LH1171*1.1</f>
        <v>0</v>
      </c>
      <c r="LK1171" s="10"/>
      <c r="LL1171" s="219"/>
      <c r="LM1171" s="167" t="s">
        <v>99</v>
      </c>
      <c r="LN1171" s="500" t="s">
        <v>937</v>
      </c>
      <c r="LP1171" s="168"/>
      <c r="LQ1171" s="168">
        <f t="shared" si="7531"/>
        <v>7</v>
      </c>
      <c r="LR1171" s="167" t="s">
        <v>69</v>
      </c>
      <c r="LS1171" s="10">
        <f t="shared" ref="LS1171" si="8458">LQ1171*1.1</f>
        <v>7.7000000000000011</v>
      </c>
      <c r="LT1171" s="10"/>
      <c r="LU1171" s="219"/>
      <c r="LV1171" s="167" t="s">
        <v>99</v>
      </c>
      <c r="LW1171" s="500" t="s">
        <v>1267</v>
      </c>
      <c r="LY1171" s="168"/>
      <c r="LZ1171" s="168">
        <f t="shared" si="7534"/>
        <v>16</v>
      </c>
      <c r="MA1171" s="167" t="s">
        <v>69</v>
      </c>
      <c r="MB1171" s="10">
        <f t="shared" ref="MB1171" si="8459">LZ1171*1.1</f>
        <v>17.600000000000001</v>
      </c>
      <c r="MC1171" s="10"/>
      <c r="MD1171" s="219"/>
      <c r="ME1171" s="167" t="s">
        <v>99</v>
      </c>
      <c r="MF1171" s="500" t="s">
        <v>2299</v>
      </c>
      <c r="MH1171" s="168"/>
      <c r="MI1171" s="168">
        <f t="shared" si="7537"/>
        <v>16</v>
      </c>
      <c r="MJ1171" s="167" t="s">
        <v>69</v>
      </c>
      <c r="MK1171" s="10">
        <f t="shared" ref="MK1171" si="8460">MI1171*1.1</f>
        <v>17.600000000000001</v>
      </c>
      <c r="ML1171" s="10"/>
      <c r="MM1171" s="219"/>
      <c r="MN1171" s="167" t="s">
        <v>99</v>
      </c>
      <c r="MO1171" s="328" t="s">
        <v>2962</v>
      </c>
      <c r="MQ1171" s="168"/>
      <c r="MR1171" s="168">
        <f t="shared" si="7540"/>
        <v>28</v>
      </c>
      <c r="MS1171" s="167" t="s">
        <v>69</v>
      </c>
      <c r="MT1171" s="10">
        <f t="shared" ref="MT1171" si="8461">MR1171*1.1</f>
        <v>30.800000000000004</v>
      </c>
      <c r="MU1171" s="10"/>
      <c r="MV1171" s="219"/>
      <c r="MW1171" s="167" t="s">
        <v>99</v>
      </c>
      <c r="MX1171" s="500" t="s">
        <v>1267</v>
      </c>
      <c r="MZ1171" s="168"/>
      <c r="NA1171" s="168">
        <f t="shared" si="7543"/>
        <v>16</v>
      </c>
      <c r="NB1171" s="167" t="s">
        <v>69</v>
      </c>
      <c r="NC1171" s="10">
        <f t="shared" ref="NC1171" si="8462">NA1171*1.1</f>
        <v>17.600000000000001</v>
      </c>
      <c r="ND1171" s="10"/>
      <c r="NE1171" s="219"/>
      <c r="NF1171" s="167" t="s">
        <v>99</v>
      </c>
      <c r="NG1171" s="500" t="s">
        <v>2299</v>
      </c>
      <c r="NI1171" s="168"/>
      <c r="NJ1171" s="168">
        <f t="shared" si="7546"/>
        <v>16</v>
      </c>
      <c r="NK1171" s="167" t="s">
        <v>69</v>
      </c>
      <c r="NL1171" s="10">
        <f t="shared" ref="NL1171" si="8463">NJ1171*1.1</f>
        <v>17.600000000000001</v>
      </c>
      <c r="NM1171" s="10"/>
      <c r="NN1171" s="219"/>
      <c r="NO1171" s="167" t="s">
        <v>99</v>
      </c>
      <c r="NP1171" s="500" t="s">
        <v>1894</v>
      </c>
      <c r="NR1171" s="168"/>
      <c r="NS1171" s="168">
        <f t="shared" si="7549"/>
        <v>46</v>
      </c>
      <c r="NT1171" s="167" t="s">
        <v>69</v>
      </c>
      <c r="NU1171" s="10">
        <f t="shared" ref="NU1171" si="8464">NS1171*1.1</f>
        <v>50.6</v>
      </c>
      <c r="NV1171" s="10"/>
      <c r="NW1171" s="219"/>
      <c r="NX1171" s="167" t="s">
        <v>99</v>
      </c>
      <c r="NY1171" s="500" t="s">
        <v>1710</v>
      </c>
      <c r="OA1171" s="168"/>
      <c r="OB1171" s="168">
        <f t="shared" si="7552"/>
        <v>18</v>
      </c>
      <c r="OC1171" s="167" t="s">
        <v>69</v>
      </c>
      <c r="OD1171" s="10">
        <f t="shared" ref="OD1171" si="8465">OB1171*1.1</f>
        <v>19.8</v>
      </c>
      <c r="OE1171" s="10"/>
      <c r="OF1171" s="219"/>
      <c r="OG1171" s="167" t="s">
        <v>99</v>
      </c>
      <c r="OH1171" s="500" t="s">
        <v>937</v>
      </c>
      <c r="OJ1171" s="168"/>
      <c r="OK1171" s="168">
        <f t="shared" si="7555"/>
        <v>7</v>
      </c>
      <c r="OL1171" s="167" t="s">
        <v>69</v>
      </c>
      <c r="OM1171" s="10">
        <f t="shared" ref="OM1171" si="8466">OK1171*1.1</f>
        <v>7.7000000000000011</v>
      </c>
      <c r="ON1171" s="10"/>
      <c r="OO1171" s="219"/>
      <c r="OP1171" s="167" t="s">
        <v>99</v>
      </c>
      <c r="OQ1171" s="500" t="s">
        <v>3539</v>
      </c>
      <c r="OS1171" s="168"/>
      <c r="OT1171" s="168">
        <f t="shared" si="7558"/>
        <v>0</v>
      </c>
      <c r="OU1171" s="167" t="s">
        <v>69</v>
      </c>
      <c r="OV1171" s="10">
        <f t="shared" ref="OV1171" si="8467">OT1171*1.1</f>
        <v>0</v>
      </c>
      <c r="OW1171" s="10"/>
      <c r="OX1171" s="219"/>
      <c r="OY1171" s="167" t="s">
        <v>99</v>
      </c>
      <c r="OZ1171" s="500" t="s">
        <v>512</v>
      </c>
      <c r="PB1171" s="168"/>
      <c r="PC1171" s="168">
        <f t="shared" si="7561"/>
        <v>22</v>
      </c>
      <c r="PD1171" s="167" t="s">
        <v>69</v>
      </c>
      <c r="PE1171" s="10">
        <f t="shared" ref="PE1171" si="8468">PC1171*1.1</f>
        <v>24.200000000000003</v>
      </c>
      <c r="PF1171" s="10"/>
      <c r="PG1171" s="219"/>
      <c r="PH1171" s="167" t="s">
        <v>99</v>
      </c>
      <c r="PI1171" s="500" t="s">
        <v>3539</v>
      </c>
      <c r="PK1171" s="168"/>
      <c r="PL1171" s="168">
        <f t="shared" si="7564"/>
        <v>0</v>
      </c>
      <c r="PM1171" s="167" t="s">
        <v>69</v>
      </c>
      <c r="PN1171" s="10">
        <f t="shared" ref="PN1171" si="8469">PL1171*1.1</f>
        <v>0</v>
      </c>
      <c r="PO1171" s="10"/>
      <c r="PP1171" s="219"/>
      <c r="PQ1171" s="167" t="s">
        <v>99</v>
      </c>
      <c r="PR1171" s="500" t="s">
        <v>937</v>
      </c>
      <c r="PT1171" s="168"/>
      <c r="PU1171" s="168">
        <f t="shared" si="7567"/>
        <v>7</v>
      </c>
      <c r="PV1171" s="167" t="s">
        <v>69</v>
      </c>
      <c r="PW1171" s="10">
        <f t="shared" ref="PW1171" si="8470">PU1171*1.1</f>
        <v>7.7000000000000011</v>
      </c>
      <c r="PX1171" s="10"/>
      <c r="PY1171" s="219"/>
      <c r="PZ1171" s="167" t="s">
        <v>99</v>
      </c>
      <c r="QA1171" s="500" t="s">
        <v>1626</v>
      </c>
      <c r="QC1171" s="168"/>
      <c r="QD1171" s="168">
        <f t="shared" si="7570"/>
        <v>11</v>
      </c>
      <c r="QE1171" s="167" t="s">
        <v>69</v>
      </c>
      <c r="QF1171" s="10">
        <f t="shared" ref="QF1171" si="8471">QD1171*1.1</f>
        <v>12.100000000000001</v>
      </c>
      <c r="QG1171" s="10"/>
      <c r="QH1171" s="219"/>
      <c r="QI1171" s="167" t="s">
        <v>99</v>
      </c>
      <c r="QJ1171" s="500" t="s">
        <v>3539</v>
      </c>
      <c r="QL1171" s="168"/>
      <c r="QM1171" s="168">
        <f t="shared" si="7573"/>
        <v>0</v>
      </c>
      <c r="QN1171" s="167" t="s">
        <v>69</v>
      </c>
      <c r="QO1171" s="10">
        <f t="shared" ref="QO1171" si="8472">QM1171*1.1</f>
        <v>0</v>
      </c>
      <c r="QP1171" s="10"/>
      <c r="QQ1171" s="219"/>
      <c r="QR1171" s="167" t="s">
        <v>99</v>
      </c>
      <c r="QS1171" s="500" t="s">
        <v>1711</v>
      </c>
      <c r="QU1171" s="168"/>
      <c r="QV1171" s="168">
        <f t="shared" si="7576"/>
        <v>4</v>
      </c>
      <c r="QW1171" s="167" t="s">
        <v>69</v>
      </c>
      <c r="QX1171" s="10">
        <f t="shared" ref="QX1171" si="8473">QV1171*1.1</f>
        <v>4.4000000000000004</v>
      </c>
      <c r="QY1171" s="10"/>
      <c r="QZ1171" s="219"/>
      <c r="RA1171" s="167" t="s">
        <v>99</v>
      </c>
      <c r="RB1171" s="500" t="s">
        <v>2380</v>
      </c>
      <c r="RD1171" s="168"/>
      <c r="RE1171" s="168">
        <f t="shared" si="7579"/>
        <v>5</v>
      </c>
      <c r="RF1171" s="167" t="s">
        <v>69</v>
      </c>
      <c r="RG1171" s="10">
        <f t="shared" ref="RG1171" si="8474">RE1171*1.1</f>
        <v>5.5</v>
      </c>
      <c r="RH1171" s="10"/>
      <c r="RI1171" s="219"/>
      <c r="RJ1171" s="167" t="s">
        <v>99</v>
      </c>
      <c r="RK1171" s="500" t="s">
        <v>2299</v>
      </c>
      <c r="RM1171" s="168"/>
      <c r="RN1171" s="168">
        <f t="shared" si="7582"/>
        <v>16</v>
      </c>
      <c r="RO1171" s="167" t="s">
        <v>69</v>
      </c>
      <c r="RP1171" s="10">
        <f t="shared" ref="RP1171" si="8475">RN1171*1.1</f>
        <v>17.600000000000001</v>
      </c>
      <c r="RQ1171" s="10"/>
      <c r="RR1171" s="219"/>
      <c r="RS1171" s="167" t="s">
        <v>99</v>
      </c>
      <c r="RT1171" s="500" t="s">
        <v>2962</v>
      </c>
      <c r="RV1171" s="168"/>
      <c r="RW1171" s="168">
        <f t="shared" si="7585"/>
        <v>28</v>
      </c>
      <c r="RX1171" s="167" t="s">
        <v>69</v>
      </c>
      <c r="RY1171" s="10">
        <f t="shared" ref="RY1171" si="8476">RW1171*1.1</f>
        <v>30.800000000000004</v>
      </c>
      <c r="RZ1171" s="10"/>
      <c r="SA1171" s="219"/>
      <c r="SB1171" s="167" t="s">
        <v>99</v>
      </c>
      <c r="SC1171" s="500" t="s">
        <v>1626</v>
      </c>
      <c r="SE1171" s="168"/>
      <c r="SF1171" s="168">
        <f t="shared" si="7588"/>
        <v>11</v>
      </c>
      <c r="SG1171" s="167" t="s">
        <v>69</v>
      </c>
      <c r="SH1171" s="10">
        <f t="shared" ref="SH1171" si="8477">SF1171*1.1</f>
        <v>12.100000000000001</v>
      </c>
      <c r="SI1171" s="10"/>
      <c r="SJ1171" s="219"/>
      <c r="SK1171" s="167" t="s">
        <v>99</v>
      </c>
      <c r="SL1171" s="500" t="s">
        <v>2962</v>
      </c>
      <c r="SN1171" s="168"/>
      <c r="SO1171" s="168">
        <f t="shared" si="7591"/>
        <v>28</v>
      </c>
      <c r="SP1171" s="167" t="s">
        <v>69</v>
      </c>
      <c r="SQ1171" s="10">
        <f t="shared" ref="SQ1171" si="8478">SO1171*1.1</f>
        <v>30.800000000000004</v>
      </c>
      <c r="SR1171" s="10"/>
      <c r="SS1171" s="219"/>
      <c r="ST1171" s="167" t="s">
        <v>99</v>
      </c>
      <c r="SU1171" s="500" t="s">
        <v>684</v>
      </c>
      <c r="SW1171" s="168"/>
      <c r="SX1171" s="168">
        <f t="shared" si="7594"/>
        <v>23</v>
      </c>
      <c r="SY1171" s="167" t="s">
        <v>69</v>
      </c>
      <c r="SZ1171" s="10">
        <f t="shared" ref="SZ1171" si="8479">SX1171*1.1</f>
        <v>25.3</v>
      </c>
      <c r="TA1171" s="10"/>
      <c r="TB1171" s="219"/>
      <c r="TC1171" s="167" t="s">
        <v>99</v>
      </c>
      <c r="TD1171" s="500" t="s">
        <v>1710</v>
      </c>
      <c r="TF1171" s="168"/>
      <c r="TG1171" s="168">
        <f t="shared" si="7597"/>
        <v>18</v>
      </c>
      <c r="TH1171" s="167" t="s">
        <v>69</v>
      </c>
      <c r="TI1171" s="10">
        <f t="shared" ref="TI1171" si="8480">TG1171*1.1</f>
        <v>19.8</v>
      </c>
      <c r="TJ1171" s="10"/>
      <c r="TK1171" s="219"/>
      <c r="TL1171" s="167" t="s">
        <v>99</v>
      </c>
      <c r="TM1171" s="328" t="s">
        <v>553</v>
      </c>
      <c r="TO1171" s="168"/>
      <c r="TP1171" s="168">
        <f t="shared" si="7600"/>
        <v>19</v>
      </c>
      <c r="TQ1171" s="167" t="s">
        <v>69</v>
      </c>
      <c r="TR1171" s="10">
        <f t="shared" ref="TR1171" si="8481">TP1171*1.1</f>
        <v>20.900000000000002</v>
      </c>
      <c r="TS1171" s="10"/>
      <c r="TT1171" s="219"/>
      <c r="TU1171" s="167" t="s">
        <v>99</v>
      </c>
      <c r="TV1171" s="500" t="s">
        <v>1329</v>
      </c>
      <c r="TX1171" s="168"/>
      <c r="TY1171" s="168">
        <f t="shared" si="7603"/>
        <v>33</v>
      </c>
      <c r="TZ1171" s="167" t="s">
        <v>69</v>
      </c>
      <c r="UA1171" s="10">
        <f t="shared" ref="UA1171" si="8482">TY1171*1.1</f>
        <v>36.300000000000004</v>
      </c>
      <c r="UB1171" s="10"/>
      <c r="UC1171" s="219"/>
      <c r="UD1171" s="167" t="s">
        <v>99</v>
      </c>
      <c r="UE1171" s="328" t="s">
        <v>3354</v>
      </c>
      <c r="UG1171" s="168"/>
      <c r="UH1171" s="168">
        <f t="shared" si="7606"/>
        <v>15</v>
      </c>
      <c r="UI1171" s="167" t="s">
        <v>69</v>
      </c>
      <c r="UJ1171" s="10">
        <f t="shared" ref="UJ1171" si="8483">UH1171*1.1</f>
        <v>16.5</v>
      </c>
      <c r="UK1171" s="10"/>
      <c r="UL1171" s="219"/>
      <c r="UM1171" s="167" t="s">
        <v>99</v>
      </c>
      <c r="UN1171" s="500" t="s">
        <v>1894</v>
      </c>
      <c r="UP1171" s="168"/>
      <c r="UQ1171" s="168">
        <f t="shared" si="7609"/>
        <v>46</v>
      </c>
      <c r="UR1171" s="167" t="s">
        <v>69</v>
      </c>
      <c r="US1171" s="10">
        <f t="shared" ref="US1171" si="8484">UQ1171*1.1</f>
        <v>50.6</v>
      </c>
      <c r="UT1171" s="10"/>
      <c r="UU1171" s="219"/>
      <c r="UV1171" s="167" t="s">
        <v>99</v>
      </c>
      <c r="UW1171" s="500" t="s">
        <v>582</v>
      </c>
      <c r="UY1171" s="168"/>
      <c r="UZ1171" s="168">
        <f t="shared" si="7612"/>
        <v>45</v>
      </c>
      <c r="VA1171" s="167" t="s">
        <v>69</v>
      </c>
      <c r="VB1171" s="10">
        <f t="shared" ref="VB1171" si="8485">UZ1171*1.1</f>
        <v>49.500000000000007</v>
      </c>
      <c r="VC1171" s="10"/>
      <c r="VD1171" s="219"/>
      <c r="VE1171" s="167" t="s">
        <v>99</v>
      </c>
      <c r="VF1171" s="500" t="s">
        <v>2836</v>
      </c>
      <c r="VH1171" s="168"/>
      <c r="VI1171" s="168">
        <f t="shared" si="7615"/>
        <v>0</v>
      </c>
      <c r="VJ1171" s="167" t="s">
        <v>69</v>
      </c>
      <c r="VK1171" s="10">
        <f t="shared" ref="VK1171" si="8486">VI1171*1.1</f>
        <v>0</v>
      </c>
      <c r="VL1171" s="10"/>
      <c r="VM1171" s="219"/>
      <c r="VN1171" s="167" t="s">
        <v>99</v>
      </c>
      <c r="VO1171" s="500" t="s">
        <v>3539</v>
      </c>
      <c r="VQ1171" s="168"/>
      <c r="VR1171" s="168">
        <f t="shared" si="7618"/>
        <v>0</v>
      </c>
      <c r="VS1171" s="167" t="s">
        <v>69</v>
      </c>
      <c r="VT1171" s="10">
        <f t="shared" ref="VT1171" si="8487">VR1171*1.1</f>
        <v>0</v>
      </c>
      <c r="VU1171" s="10"/>
      <c r="VV1171" s="219"/>
      <c r="VW1171" s="167" t="s">
        <v>99</v>
      </c>
      <c r="VX1171" s="500" t="s">
        <v>1710</v>
      </c>
      <c r="VZ1171" s="168"/>
      <c r="WA1171" s="168">
        <f t="shared" si="7621"/>
        <v>18</v>
      </c>
      <c r="WB1171" s="167" t="s">
        <v>69</v>
      </c>
      <c r="WC1171" s="10">
        <f t="shared" ref="WC1171" si="8488">WA1171*1.1</f>
        <v>19.8</v>
      </c>
      <c r="WD1171" s="10"/>
      <c r="WE1171" s="219"/>
      <c r="WF1171" s="167" t="s">
        <v>99</v>
      </c>
      <c r="WG1171" s="500" t="s">
        <v>2299</v>
      </c>
      <c r="WI1171" s="168"/>
      <c r="WJ1171" s="168">
        <f t="shared" si="7624"/>
        <v>16</v>
      </c>
      <c r="WK1171" s="167" t="s">
        <v>69</v>
      </c>
      <c r="WL1171" s="10">
        <f t="shared" ref="WL1171" si="8489">WJ1171*1.1</f>
        <v>17.600000000000001</v>
      </c>
      <c r="WM1171" s="10"/>
      <c r="WN1171" s="219"/>
      <c r="WO1171" s="167" t="s">
        <v>99</v>
      </c>
      <c r="WP1171" s="500" t="s">
        <v>1710</v>
      </c>
      <c r="WR1171" s="168"/>
      <c r="WS1171" s="168">
        <f t="shared" si="7627"/>
        <v>18</v>
      </c>
      <c r="WT1171" s="167" t="s">
        <v>69</v>
      </c>
      <c r="WU1171" s="10">
        <f t="shared" ref="WU1171" si="8490">WS1171*1.1</f>
        <v>19.8</v>
      </c>
      <c r="WV1171" s="10"/>
      <c r="WW1171" s="219"/>
      <c r="WX1171" s="167" t="s">
        <v>99</v>
      </c>
      <c r="WY1171" s="499" t="s">
        <v>937</v>
      </c>
      <c r="XA1171" s="168"/>
      <c r="XB1171" s="168">
        <f t="shared" si="7630"/>
        <v>7</v>
      </c>
      <c r="XC1171" s="167" t="s">
        <v>69</v>
      </c>
      <c r="XD1171" s="10">
        <f t="shared" ref="XD1171" si="8491">XB1171*1.1</f>
        <v>7.7000000000000011</v>
      </c>
      <c r="XE1171" s="10"/>
      <c r="XF1171" s="219"/>
      <c r="XG1171" s="167" t="s">
        <v>99</v>
      </c>
      <c r="XH1171" s="500" t="s">
        <v>3539</v>
      </c>
      <c r="XJ1171" s="168"/>
      <c r="XK1171" s="168">
        <f t="shared" si="7633"/>
        <v>0</v>
      </c>
      <c r="XL1171" s="167" t="s">
        <v>69</v>
      </c>
      <c r="XM1171" s="10">
        <f t="shared" ref="XM1171" si="8492">XK1171*1.1</f>
        <v>0</v>
      </c>
      <c r="XN1171" s="10"/>
      <c r="XO1171" s="219"/>
      <c r="XP1171" s="167" t="s">
        <v>99</v>
      </c>
      <c r="XQ1171" s="500" t="s">
        <v>2299</v>
      </c>
      <c r="XS1171" s="168"/>
      <c r="XT1171" s="168">
        <f t="shared" si="7636"/>
        <v>16</v>
      </c>
      <c r="XU1171" s="167" t="s">
        <v>69</v>
      </c>
      <c r="XV1171" s="10">
        <f t="shared" ref="XV1171" si="8493">XT1171*1.1</f>
        <v>17.600000000000001</v>
      </c>
      <c r="XW1171" s="10"/>
      <c r="XX1171" s="219"/>
      <c r="XY1171" s="167" t="s">
        <v>99</v>
      </c>
      <c r="XZ1171" s="500" t="s">
        <v>1661</v>
      </c>
      <c r="YB1171" s="168"/>
      <c r="YC1171" s="168">
        <f t="shared" si="7639"/>
        <v>2</v>
      </c>
      <c r="YD1171" s="167" t="s">
        <v>69</v>
      </c>
      <c r="YE1171" s="10">
        <f t="shared" ref="YE1171" si="8494">YC1171*1.1</f>
        <v>2.2000000000000002</v>
      </c>
      <c r="YF1171" s="10"/>
      <c r="YG1171" s="219"/>
      <c r="YH1171" s="167" t="s">
        <v>99</v>
      </c>
      <c r="YI1171" s="500" t="s">
        <v>484</v>
      </c>
      <c r="YK1171" s="168"/>
      <c r="YL1171" s="168">
        <f t="shared" si="7642"/>
        <v>0</v>
      </c>
      <c r="YM1171" s="167" t="s">
        <v>69</v>
      </c>
      <c r="YN1171" s="10">
        <f t="shared" ref="YN1171" si="8495">YL1171*1.1</f>
        <v>0</v>
      </c>
      <c r="YO1171" s="10"/>
      <c r="YP1171" s="219"/>
      <c r="YQ1171" s="167" t="s">
        <v>99</v>
      </c>
      <c r="YR1171" s="500" t="s">
        <v>2380</v>
      </c>
      <c r="YT1171" s="168"/>
      <c r="YU1171" s="168">
        <f t="shared" si="7645"/>
        <v>5</v>
      </c>
      <c r="YV1171" s="167" t="s">
        <v>69</v>
      </c>
      <c r="YW1171" s="10">
        <f t="shared" ref="YW1171" si="8496">YU1171*1.1</f>
        <v>5.5</v>
      </c>
      <c r="YX1171" s="10"/>
      <c r="YY1171" s="219"/>
      <c r="YZ1171" s="167" t="s">
        <v>99</v>
      </c>
      <c r="ZA1171" s="500" t="s">
        <v>1267</v>
      </c>
      <c r="ZC1171" s="168"/>
      <c r="ZD1171" s="168">
        <f t="shared" si="7648"/>
        <v>16</v>
      </c>
      <c r="ZE1171" s="167" t="s">
        <v>69</v>
      </c>
      <c r="ZF1171" s="10">
        <f t="shared" ref="ZF1171" si="8497">ZD1171*1.1</f>
        <v>17.600000000000001</v>
      </c>
      <c r="ZG1171" s="10"/>
      <c r="ZH1171" s="219"/>
      <c r="ZI1171" s="167" t="s">
        <v>99</v>
      </c>
      <c r="ZJ1171" s="500" t="s">
        <v>2356</v>
      </c>
      <c r="ZL1171" s="168"/>
      <c r="ZM1171" s="168">
        <f t="shared" si="7651"/>
        <v>23</v>
      </c>
      <c r="ZN1171" s="167" t="s">
        <v>69</v>
      </c>
      <c r="ZO1171" s="10">
        <f t="shared" ref="ZO1171" si="8498">ZM1171*1.1</f>
        <v>25.3</v>
      </c>
      <c r="ZP1171" s="10"/>
      <c r="ZQ1171" s="219"/>
      <c r="ZR1171" s="167" t="s">
        <v>99</v>
      </c>
      <c r="ZS1171" s="498" t="s">
        <v>3539</v>
      </c>
      <c r="ZU1171" s="168"/>
      <c r="ZV1171" s="168">
        <f t="shared" si="7654"/>
        <v>0</v>
      </c>
      <c r="ZW1171" s="167" t="s">
        <v>69</v>
      </c>
      <c r="ZX1171" s="10">
        <f t="shared" ref="ZX1171" si="8499">ZV1171*1.1</f>
        <v>0</v>
      </c>
      <c r="ZY1171" s="10"/>
      <c r="ZZ1171" s="219"/>
      <c r="AAA1171" s="167" t="s">
        <v>99</v>
      </c>
      <c r="AAB1171" s="500" t="s">
        <v>2962</v>
      </c>
      <c r="AAD1171" s="168"/>
      <c r="AAE1171" s="168">
        <f t="shared" si="7657"/>
        <v>28</v>
      </c>
      <c r="AAF1171" s="167" t="s">
        <v>69</v>
      </c>
      <c r="AAG1171" s="10">
        <f t="shared" ref="AAG1171" si="8500">AAE1171*1.1</f>
        <v>30.800000000000004</v>
      </c>
      <c r="AAH1171" s="10"/>
      <c r="AAI1171" s="219"/>
      <c r="AAJ1171" s="167" t="s">
        <v>99</v>
      </c>
      <c r="AAK1171" s="500" t="s">
        <v>1267</v>
      </c>
      <c r="AAM1171" s="168"/>
      <c r="AAN1171" s="168">
        <f t="shared" si="7660"/>
        <v>16</v>
      </c>
      <c r="AAO1171" s="167" t="s">
        <v>69</v>
      </c>
      <c r="AAP1171" s="10">
        <f t="shared" ref="AAP1171" si="8501">AAN1171*1.1</f>
        <v>17.600000000000001</v>
      </c>
      <c r="AAQ1171" s="10"/>
      <c r="AAR1171" s="219"/>
      <c r="AAS1171" s="167" t="s">
        <v>99</v>
      </c>
      <c r="AAT1171" s="500" t="s">
        <v>1915</v>
      </c>
      <c r="AAV1171" s="168"/>
      <c r="AAW1171" s="168">
        <f t="shared" si="7663"/>
        <v>15</v>
      </c>
      <c r="AAX1171" s="167" t="s">
        <v>69</v>
      </c>
      <c r="AAY1171" s="10">
        <f t="shared" ref="AAY1171" si="8502">AAW1171*1.1</f>
        <v>16.5</v>
      </c>
      <c r="AAZ1171" s="10"/>
      <c r="ABA1171" s="219"/>
      <c r="ABB1171" s="167" t="s">
        <v>99</v>
      </c>
      <c r="ABC1171" s="500" t="s">
        <v>2962</v>
      </c>
      <c r="ABE1171" s="168"/>
      <c r="ABF1171" s="168">
        <f t="shared" si="7666"/>
        <v>28</v>
      </c>
      <c r="ABG1171" s="167" t="s">
        <v>69</v>
      </c>
      <c r="ABH1171" s="10">
        <f t="shared" ref="ABH1171" si="8503">ABF1171*1.1</f>
        <v>30.800000000000004</v>
      </c>
      <c r="ABI1171" s="10"/>
      <c r="ABJ1171" s="219"/>
      <c r="ABK1171" s="167" t="s">
        <v>99</v>
      </c>
      <c r="ABL1171" s="500" t="s">
        <v>2962</v>
      </c>
      <c r="ABN1171" s="168"/>
      <c r="ABO1171" s="168">
        <f t="shared" si="7669"/>
        <v>28</v>
      </c>
      <c r="ABP1171" s="167" t="s">
        <v>69</v>
      </c>
      <c r="ABQ1171" s="10">
        <f t="shared" ref="ABQ1171" si="8504">ABO1171*1.1</f>
        <v>30.800000000000004</v>
      </c>
      <c r="ABR1171" s="10"/>
      <c r="ABS1171" s="219"/>
      <c r="ABT1171" s="167" t="s">
        <v>99</v>
      </c>
      <c r="ABU1171" s="498" t="s">
        <v>937</v>
      </c>
      <c r="ABW1171" s="168"/>
      <c r="ABX1171" s="168">
        <f t="shared" si="7672"/>
        <v>7</v>
      </c>
      <c r="ABY1171" s="167" t="s">
        <v>69</v>
      </c>
      <c r="ABZ1171" s="10">
        <f t="shared" ref="ABZ1171" si="8505">ABX1171*1.1</f>
        <v>7.7000000000000011</v>
      </c>
      <c r="ACA1171" s="10"/>
      <c r="ACB1171" s="219"/>
      <c r="ACC1171" s="167" t="s">
        <v>99</v>
      </c>
      <c r="ACD1171" s="500" t="s">
        <v>1872</v>
      </c>
      <c r="ACF1171" s="168"/>
      <c r="ACG1171" s="168">
        <f t="shared" si="7675"/>
        <v>3</v>
      </c>
      <c r="ACH1171" s="167" t="s">
        <v>69</v>
      </c>
      <c r="ACI1171" s="10">
        <f t="shared" ref="ACI1171" si="8506">ACG1171*1.1</f>
        <v>3.3000000000000003</v>
      </c>
      <c r="ACJ1171" s="10"/>
      <c r="ACK1171" s="219"/>
      <c r="ACL1171" s="167" t="s">
        <v>99</v>
      </c>
      <c r="ACM1171" s="500" t="s">
        <v>2299</v>
      </c>
      <c r="ACO1171" s="168"/>
      <c r="ACP1171" s="168">
        <f t="shared" si="7678"/>
        <v>16</v>
      </c>
      <c r="ACQ1171" s="167" t="s">
        <v>69</v>
      </c>
      <c r="ACR1171" s="10">
        <f t="shared" ref="ACR1171" si="8507">ACP1171*1.1</f>
        <v>17.600000000000001</v>
      </c>
      <c r="ACS1171" s="10"/>
      <c r="ACT1171" s="219"/>
      <c r="ACU1171" s="167" t="s">
        <v>99</v>
      </c>
      <c r="ACV1171" s="500" t="s">
        <v>1915</v>
      </c>
      <c r="ACX1171" s="168"/>
      <c r="ACY1171" s="168">
        <f t="shared" si="7681"/>
        <v>15</v>
      </c>
      <c r="ACZ1171" s="167" t="s">
        <v>69</v>
      </c>
      <c r="ADA1171" s="10">
        <f t="shared" ref="ADA1171" si="8508">ACY1171*1.1</f>
        <v>16.5</v>
      </c>
      <c r="ADB1171" s="10"/>
      <c r="ADC1171" s="219"/>
      <c r="ADD1171" s="167" t="s">
        <v>99</v>
      </c>
      <c r="ADE1171" s="500" t="s">
        <v>2962</v>
      </c>
      <c r="ADG1171" s="168"/>
      <c r="ADH1171" s="168">
        <f t="shared" si="7684"/>
        <v>28</v>
      </c>
      <c r="ADI1171" s="167" t="s">
        <v>69</v>
      </c>
      <c r="ADJ1171" s="10">
        <f t="shared" ref="ADJ1171" si="8509">ADH1171*1.1</f>
        <v>30.800000000000004</v>
      </c>
      <c r="ADK1171" s="10"/>
      <c r="ADL1171" s="219"/>
      <c r="ADM1171" s="167" t="s">
        <v>99</v>
      </c>
      <c r="ADN1171" s="500" t="s">
        <v>1626</v>
      </c>
      <c r="ADP1171" s="168"/>
      <c r="ADQ1171" s="168">
        <f t="shared" si="7687"/>
        <v>11</v>
      </c>
      <c r="ADR1171" s="167" t="s">
        <v>69</v>
      </c>
      <c r="ADS1171" s="10">
        <f t="shared" ref="ADS1171" si="8510">ADQ1171*1.1</f>
        <v>12.100000000000001</v>
      </c>
      <c r="ADT1171" s="10"/>
      <c r="ADU1171" s="219"/>
      <c r="ADV1171" s="167" t="s">
        <v>99</v>
      </c>
      <c r="ADW1171" s="328" t="s">
        <v>1892</v>
      </c>
      <c r="ADY1171" s="168"/>
      <c r="ADZ1171" s="168">
        <f t="shared" si="7690"/>
        <v>0</v>
      </c>
      <c r="AEA1171" s="167" t="s">
        <v>69</v>
      </c>
      <c r="AEB1171" s="10">
        <f t="shared" ref="AEB1171" si="8511">ADZ1171*1.1</f>
        <v>0</v>
      </c>
      <c r="AEC1171" s="10"/>
      <c r="AED1171" s="219"/>
      <c r="AEE1171" s="167" t="s">
        <v>99</v>
      </c>
      <c r="AEF1171" s="500" t="s">
        <v>2962</v>
      </c>
      <c r="AEH1171" s="168"/>
      <c r="AEI1171" s="168">
        <f t="shared" si="7693"/>
        <v>28</v>
      </c>
      <c r="AEJ1171" s="167" t="s">
        <v>69</v>
      </c>
      <c r="AEK1171" s="10">
        <f t="shared" ref="AEK1171" si="8512">AEI1171*1.1</f>
        <v>30.800000000000004</v>
      </c>
      <c r="AEL1171" s="10"/>
      <c r="AEM1171" s="219"/>
      <c r="AEN1171" s="167" t="s">
        <v>99</v>
      </c>
      <c r="AEO1171" s="500" t="s">
        <v>2380</v>
      </c>
      <c r="AEQ1171" s="168"/>
      <c r="AER1171" s="168">
        <f t="shared" si="7696"/>
        <v>5</v>
      </c>
      <c r="AES1171" s="167" t="s">
        <v>69</v>
      </c>
      <c r="AET1171" s="10">
        <f t="shared" ref="AET1171" si="8513">AER1171*1.1</f>
        <v>5.5</v>
      </c>
      <c r="AEU1171" s="10"/>
      <c r="AEV1171" s="219"/>
      <c r="AEW1171" s="167" t="s">
        <v>99</v>
      </c>
      <c r="AEX1171" s="500" t="s">
        <v>2356</v>
      </c>
      <c r="AEZ1171" s="168"/>
      <c r="AFA1171" s="168">
        <f t="shared" si="7699"/>
        <v>23</v>
      </c>
      <c r="AFB1171" s="167" t="s">
        <v>69</v>
      </c>
      <c r="AFC1171" s="10">
        <f t="shared" ref="AFC1171" si="8514">AFA1171*1.1</f>
        <v>25.3</v>
      </c>
      <c r="AFD1171" s="10"/>
      <c r="AFE1171" s="219"/>
      <c r="AFF1171" s="167" t="s">
        <v>99</v>
      </c>
      <c r="AFG1171" s="500" t="s">
        <v>937</v>
      </c>
      <c r="AFI1171" s="168"/>
      <c r="AFJ1171" s="168">
        <f t="shared" si="7702"/>
        <v>7</v>
      </c>
      <c r="AFK1171" s="167" t="s">
        <v>69</v>
      </c>
      <c r="AFL1171" s="10">
        <f t="shared" ref="AFL1171" si="8515">AFJ1171*1.1</f>
        <v>7.7000000000000011</v>
      </c>
      <c r="AFM1171" s="10"/>
      <c r="AFN1171" s="219"/>
      <c r="AFO1171" s="167" t="s">
        <v>99</v>
      </c>
      <c r="AFP1171" s="500" t="s">
        <v>2380</v>
      </c>
      <c r="AFR1171" s="168"/>
      <c r="AFS1171" s="168">
        <f t="shared" si="7705"/>
        <v>5</v>
      </c>
      <c r="AFT1171" s="167" t="s">
        <v>69</v>
      </c>
      <c r="AFU1171" s="10">
        <f t="shared" ref="AFU1171" si="8516">AFS1171*1.1</f>
        <v>5.5</v>
      </c>
      <c r="AFV1171" s="10"/>
      <c r="AFW1171" s="219"/>
      <c r="AFX1171" s="167" t="s">
        <v>99</v>
      </c>
      <c r="AFY1171" s="500" t="s">
        <v>2299</v>
      </c>
      <c r="AGA1171" s="168"/>
      <c r="AGB1171" s="168">
        <f t="shared" si="7708"/>
        <v>16</v>
      </c>
      <c r="AGC1171" s="167" t="s">
        <v>69</v>
      </c>
      <c r="AGD1171" s="10">
        <f t="shared" ref="AGD1171" si="8517">AGB1171*1.1</f>
        <v>17.600000000000001</v>
      </c>
      <c r="AGE1171" s="10"/>
      <c r="AGF1171" s="219"/>
      <c r="AGG1171" s="167" t="s">
        <v>99</v>
      </c>
      <c r="AGH1171" s="498" t="s">
        <v>483</v>
      </c>
      <c r="AGJ1171" s="168"/>
      <c r="AGK1171" s="168">
        <f t="shared" si="7711"/>
        <v>0</v>
      </c>
      <c r="AGL1171" s="167" t="s">
        <v>69</v>
      </c>
      <c r="AGM1171" s="10">
        <f t="shared" ref="AGM1171" si="8518">AGK1171*1.1</f>
        <v>0</v>
      </c>
      <c r="AGN1171" s="10"/>
      <c r="AGO1171" s="219"/>
      <c r="AGP1171" s="167" t="s">
        <v>99</v>
      </c>
      <c r="AGQ1171" s="500" t="s">
        <v>2380</v>
      </c>
      <c r="AGS1171" s="168"/>
      <c r="AGT1171" s="168">
        <f t="shared" si="7714"/>
        <v>5</v>
      </c>
      <c r="AGU1171" s="167" t="s">
        <v>69</v>
      </c>
      <c r="AGV1171" s="10">
        <f t="shared" ref="AGV1171" si="8519">AGT1171*1.1</f>
        <v>5.5</v>
      </c>
      <c r="AGW1171" s="10"/>
      <c r="AGX1171" s="219"/>
      <c r="AGY1171" s="167" t="s">
        <v>99</v>
      </c>
      <c r="AGZ1171" s="500" t="s">
        <v>1872</v>
      </c>
      <c r="AHB1171" s="168"/>
      <c r="AHC1171" s="168">
        <f t="shared" si="7717"/>
        <v>3</v>
      </c>
      <c r="AHD1171" s="167" t="s">
        <v>69</v>
      </c>
      <c r="AHE1171" s="10">
        <f t="shared" ref="AHE1171" si="8520">AHC1171*1.1</f>
        <v>3.3000000000000003</v>
      </c>
      <c r="AHF1171" s="10"/>
      <c r="AHG1171" s="219"/>
      <c r="AHH1171" s="167" t="s">
        <v>99</v>
      </c>
      <c r="AHI1171" s="500" t="s">
        <v>2356</v>
      </c>
      <c r="AHK1171" s="168"/>
      <c r="AHL1171" s="168">
        <f t="shared" si="7720"/>
        <v>23</v>
      </c>
      <c r="AHM1171" s="167" t="s">
        <v>69</v>
      </c>
      <c r="AHN1171" s="10">
        <f t="shared" ref="AHN1171" si="8521">AHL1171*1.1</f>
        <v>25.3</v>
      </c>
      <c r="AHO1171" s="10"/>
      <c r="AHP1171" s="219"/>
      <c r="AHQ1171" s="167" t="s">
        <v>99</v>
      </c>
      <c r="AHR1171" s="500" t="s">
        <v>1267</v>
      </c>
      <c r="AHT1171" s="168"/>
      <c r="AHU1171" s="168">
        <f t="shared" si="7723"/>
        <v>16</v>
      </c>
      <c r="AHV1171" s="167" t="s">
        <v>69</v>
      </c>
      <c r="AHW1171" s="10">
        <f t="shared" ref="AHW1171" si="8522">AHU1171*1.1</f>
        <v>17.600000000000001</v>
      </c>
      <c r="AHX1171" s="10"/>
      <c r="AHY1171" s="219"/>
      <c r="AHZ1171" s="167" t="s">
        <v>99</v>
      </c>
      <c r="AIA1171" s="500" t="s">
        <v>1993</v>
      </c>
      <c r="AIC1171" s="168"/>
      <c r="AID1171" s="168">
        <f t="shared" si="7726"/>
        <v>0</v>
      </c>
      <c r="AIE1171" s="167" t="s">
        <v>69</v>
      </c>
      <c r="AIF1171" s="10">
        <f t="shared" ref="AIF1171" si="8523">AID1171*1.1</f>
        <v>0</v>
      </c>
      <c r="AIG1171" s="10"/>
      <c r="AIH1171" s="219"/>
      <c r="AII1171" s="167" t="s">
        <v>99</v>
      </c>
      <c r="AIJ1171" s="498" t="s">
        <v>1892</v>
      </c>
      <c r="AIL1171" s="168"/>
      <c r="AIM1171" s="168">
        <f t="shared" si="7729"/>
        <v>0</v>
      </c>
      <c r="AIN1171" s="167" t="s">
        <v>69</v>
      </c>
      <c r="AIO1171" s="10">
        <f t="shared" ref="AIO1171" si="8524">AIM1171*1.1</f>
        <v>0</v>
      </c>
      <c r="AIP1171" s="10"/>
      <c r="AIQ1171" s="219"/>
      <c r="AIR1171" s="167" t="s">
        <v>99</v>
      </c>
      <c r="AIS1171" s="500" t="s">
        <v>3539</v>
      </c>
      <c r="AIU1171" s="168"/>
      <c r="AIV1171" s="168">
        <f t="shared" si="7732"/>
        <v>0</v>
      </c>
      <c r="AIW1171" s="167" t="s">
        <v>69</v>
      </c>
      <c r="AIX1171" s="10">
        <f t="shared" ref="AIX1171" si="8525">AIV1171*1.1</f>
        <v>0</v>
      </c>
      <c r="AIY1171" s="10"/>
      <c r="AIZ1171" s="219"/>
      <c r="AJA1171" s="167" t="s">
        <v>99</v>
      </c>
      <c r="AJB1171" s="500" t="s">
        <v>565</v>
      </c>
      <c r="AJD1171" s="168"/>
      <c r="AJE1171" s="168">
        <f t="shared" si="7735"/>
        <v>5</v>
      </c>
      <c r="AJF1171" s="167" t="s">
        <v>69</v>
      </c>
      <c r="AJG1171" s="10">
        <f t="shared" ref="AJG1171" si="8526">AJE1171*1.1</f>
        <v>5.5</v>
      </c>
      <c r="AJH1171" s="10"/>
      <c r="AJI1171" s="219"/>
      <c r="AJJ1171" s="167" t="s">
        <v>99</v>
      </c>
      <c r="AJK1171" s="500" t="s">
        <v>3539</v>
      </c>
      <c r="AJM1171" s="168"/>
      <c r="AJN1171" s="168">
        <f t="shared" si="7738"/>
        <v>0</v>
      </c>
      <c r="AJO1171" s="167" t="s">
        <v>69</v>
      </c>
      <c r="AJP1171" s="10">
        <f t="shared" ref="AJP1171" si="8527">AJN1171*1.1</f>
        <v>0</v>
      </c>
      <c r="AJQ1171" s="10"/>
      <c r="AJR1171" s="219"/>
      <c r="AJS1171" s="167" t="s">
        <v>99</v>
      </c>
      <c r="AJT1171" s="500" t="s">
        <v>483</v>
      </c>
      <c r="AJV1171" s="168"/>
      <c r="AJW1171" s="168">
        <f t="shared" si="7741"/>
        <v>0</v>
      </c>
      <c r="AJX1171" s="167" t="s">
        <v>69</v>
      </c>
      <c r="AJY1171" s="10">
        <f t="shared" ref="AJY1171" si="8528">AJW1171*1.1</f>
        <v>0</v>
      </c>
      <c r="AJZ1171" s="10"/>
      <c r="AKA1171" s="219"/>
      <c r="AKB1171" s="167" t="s">
        <v>99</v>
      </c>
      <c r="AKC1171" s="500" t="s">
        <v>3539</v>
      </c>
      <c r="AKE1171" s="168"/>
      <c r="AKF1171" s="168">
        <f t="shared" si="7744"/>
        <v>0</v>
      </c>
      <c r="AKG1171" s="167" t="s">
        <v>69</v>
      </c>
      <c r="AKH1171" s="10">
        <f t="shared" ref="AKH1171" si="8529">AKF1171*1.1</f>
        <v>0</v>
      </c>
      <c r="AKI1171" s="10"/>
      <c r="AKJ1171" s="219"/>
      <c r="AKK1171" s="167" t="s">
        <v>99</v>
      </c>
      <c r="AKL1171" s="500" t="s">
        <v>1894</v>
      </c>
      <c r="AKN1171" s="168"/>
      <c r="AKO1171" s="168">
        <f t="shared" si="7747"/>
        <v>46</v>
      </c>
      <c r="AKP1171" s="167" t="s">
        <v>69</v>
      </c>
      <c r="AKQ1171" s="10">
        <f t="shared" ref="AKQ1171" si="8530">AKO1171*1.1</f>
        <v>50.6</v>
      </c>
      <c r="AKR1171" s="10"/>
      <c r="AKS1171" s="219"/>
      <c r="AKT1171" s="167" t="s">
        <v>99</v>
      </c>
      <c r="AKU1171" s="500" t="s">
        <v>2962</v>
      </c>
      <c r="AKW1171" s="168"/>
      <c r="AKX1171" s="168">
        <f t="shared" si="7750"/>
        <v>28</v>
      </c>
      <c r="AKY1171" s="167" t="s">
        <v>69</v>
      </c>
      <c r="AKZ1171" s="10">
        <f t="shared" ref="AKZ1171" si="8531">AKX1171*1.1</f>
        <v>30.800000000000004</v>
      </c>
      <c r="ALA1171" s="10"/>
      <c r="ALB1171" s="219"/>
      <c r="ALC1171" s="167" t="s">
        <v>99</v>
      </c>
      <c r="ALD1171" s="328" t="s">
        <v>2962</v>
      </c>
      <c r="ALF1171" s="168"/>
      <c r="ALG1171" s="168">
        <f t="shared" si="7753"/>
        <v>28</v>
      </c>
      <c r="ALH1171" s="167" t="s">
        <v>69</v>
      </c>
      <c r="ALI1171" s="10">
        <f t="shared" ref="ALI1171" si="8532">ALG1171*1.1</f>
        <v>30.800000000000004</v>
      </c>
      <c r="ALJ1171" s="10"/>
      <c r="ALK1171" s="219"/>
      <c r="ALL1171" s="167" t="s">
        <v>99</v>
      </c>
      <c r="ALM1171" s="500" t="s">
        <v>2299</v>
      </c>
      <c r="ALO1171" s="168"/>
      <c r="ALP1171" s="168">
        <f t="shared" si="7756"/>
        <v>16</v>
      </c>
      <c r="ALQ1171" s="167" t="s">
        <v>69</v>
      </c>
      <c r="ALR1171" s="10">
        <f t="shared" ref="ALR1171" si="8533">ALP1171*1.1</f>
        <v>17.600000000000001</v>
      </c>
      <c r="ALS1171" s="10"/>
      <c r="ALT1171" s="219"/>
      <c r="ALU1171" s="167" t="s">
        <v>99</v>
      </c>
      <c r="ALV1171" s="500" t="s">
        <v>1710</v>
      </c>
      <c r="ALX1171" s="168"/>
      <c r="ALY1171" s="168">
        <f t="shared" si="7759"/>
        <v>18</v>
      </c>
      <c r="ALZ1171" s="167" t="s">
        <v>69</v>
      </c>
      <c r="AMA1171" s="10">
        <f t="shared" ref="AMA1171" si="8534">ALY1171*1.1</f>
        <v>19.8</v>
      </c>
      <c r="AMB1171" s="10"/>
      <c r="AMC1171" s="219"/>
      <c r="AMD1171" s="167" t="s">
        <v>99</v>
      </c>
      <c r="AME1171" s="500" t="s">
        <v>2356</v>
      </c>
      <c r="AMG1171" s="168"/>
      <c r="AMH1171" s="168">
        <f t="shared" si="7762"/>
        <v>23</v>
      </c>
      <c r="AMI1171" s="167" t="s">
        <v>69</v>
      </c>
      <c r="AMJ1171" s="10">
        <f t="shared" ref="AMJ1171" si="8535">AMH1171*1.1</f>
        <v>25.3</v>
      </c>
      <c r="AMK1171" s="10"/>
      <c r="AML1171" s="219"/>
      <c r="AMM1171" s="167" t="s">
        <v>99</v>
      </c>
      <c r="AMN1171" s="500" t="s">
        <v>710</v>
      </c>
      <c r="AMP1171" s="168"/>
      <c r="AMQ1171" s="168">
        <f t="shared" si="7765"/>
        <v>0</v>
      </c>
      <c r="AMR1171" s="167" t="s">
        <v>69</v>
      </c>
      <c r="AMS1171" s="10">
        <f t="shared" ref="AMS1171" si="8536">AMQ1171*1.1</f>
        <v>0</v>
      </c>
      <c r="AMT1171" s="10"/>
      <c r="AMU1171" s="219"/>
      <c r="AMV1171" s="167" t="s">
        <v>99</v>
      </c>
      <c r="AMW1171" s="500" t="s">
        <v>1710</v>
      </c>
      <c r="AMY1171" s="168"/>
      <c r="AMZ1171" s="168">
        <f t="shared" si="7768"/>
        <v>18</v>
      </c>
      <c r="ANA1171" s="167" t="s">
        <v>69</v>
      </c>
      <c r="ANB1171" s="10">
        <f t="shared" ref="ANB1171" si="8537">AMZ1171*1.1</f>
        <v>19.8</v>
      </c>
      <c r="ANC1171" s="10"/>
      <c r="AND1171" s="219"/>
      <c r="ANE1171" s="167" t="s">
        <v>99</v>
      </c>
      <c r="ANF1171" s="500" t="s">
        <v>568</v>
      </c>
      <c r="ANH1171" s="168"/>
      <c r="ANI1171" s="168">
        <f t="shared" si="7771"/>
        <v>31</v>
      </c>
      <c r="ANJ1171" s="167" t="s">
        <v>69</v>
      </c>
      <c r="ANK1171" s="10">
        <f t="shared" ref="ANK1171" si="8538">ANI1171*1.1</f>
        <v>34.1</v>
      </c>
      <c r="ANL1171" s="10"/>
      <c r="ANM1171" s="219"/>
      <c r="ANN1171" s="167" t="s">
        <v>99</v>
      </c>
      <c r="ANO1171" s="500" t="s">
        <v>684</v>
      </c>
      <c r="ANQ1171" s="168"/>
      <c r="ANR1171" s="168">
        <f t="shared" si="7774"/>
        <v>23</v>
      </c>
      <c r="ANS1171" s="167" t="s">
        <v>69</v>
      </c>
      <c r="ANT1171" s="10">
        <f t="shared" ref="ANT1171" si="8539">ANR1171*1.1</f>
        <v>25.3</v>
      </c>
      <c r="ANU1171" s="10"/>
      <c r="ANV1171" s="219"/>
      <c r="ANW1171" s="167" t="s">
        <v>99</v>
      </c>
      <c r="ANX1171" s="502" t="s">
        <v>1626</v>
      </c>
      <c r="ANZ1171" s="168"/>
      <c r="AOA1171" s="168">
        <f t="shared" si="7777"/>
        <v>11</v>
      </c>
      <c r="AOB1171" s="167" t="s">
        <v>69</v>
      </c>
      <c r="AOC1171" s="10">
        <f t="shared" ref="AOC1171" si="8540">AOA1171*1.1</f>
        <v>12.100000000000001</v>
      </c>
      <c r="AOD1171" s="10"/>
      <c r="AOE1171" s="219"/>
      <c r="AOF1171" s="167" t="s">
        <v>99</v>
      </c>
      <c r="AOG1171" s="500" t="s">
        <v>1872</v>
      </c>
      <c r="AOI1171" s="168"/>
      <c r="AOJ1171" s="168">
        <f t="shared" si="7780"/>
        <v>3</v>
      </c>
      <c r="AOK1171" s="167" t="s">
        <v>69</v>
      </c>
      <c r="AOL1171" s="10">
        <f t="shared" ref="AOL1171" si="8541">AOJ1171*1.1</f>
        <v>3.3000000000000003</v>
      </c>
      <c r="AOM1171" s="10"/>
      <c r="AON1171" s="219"/>
      <c r="AOO1171" s="167" t="s">
        <v>99</v>
      </c>
      <c r="AOP1171" s="498" t="s">
        <v>1710</v>
      </c>
      <c r="AOR1171" s="168"/>
      <c r="AOS1171" s="168">
        <f t="shared" si="7783"/>
        <v>18</v>
      </c>
      <c r="AOT1171" s="167" t="s">
        <v>69</v>
      </c>
      <c r="AOU1171" s="10">
        <f t="shared" ref="AOU1171" si="8542">AOS1171*1.1</f>
        <v>19.8</v>
      </c>
      <c r="AOV1171" s="10"/>
      <c r="AOW1171" s="219"/>
      <c r="AOX1171" s="167" t="s">
        <v>99</v>
      </c>
      <c r="AOY1171" s="500" t="s">
        <v>1626</v>
      </c>
      <c r="APA1171" s="168"/>
      <c r="APB1171" s="168">
        <f t="shared" si="7786"/>
        <v>11</v>
      </c>
      <c r="APC1171" s="167" t="s">
        <v>69</v>
      </c>
      <c r="APD1171" s="10">
        <f t="shared" ref="APD1171" si="8543">APB1171*1.1</f>
        <v>12.100000000000001</v>
      </c>
      <c r="APE1171" s="10"/>
      <c r="APF1171" s="219"/>
      <c r="APG1171" s="167" t="s">
        <v>99</v>
      </c>
      <c r="APH1171" s="500" t="s">
        <v>1915</v>
      </c>
      <c r="APJ1171" s="168"/>
      <c r="APK1171" s="168">
        <f t="shared" si="7789"/>
        <v>15</v>
      </c>
      <c r="APL1171" s="167" t="s">
        <v>69</v>
      </c>
      <c r="APM1171" s="10">
        <f t="shared" ref="APM1171" si="8544">APK1171*1.1</f>
        <v>16.5</v>
      </c>
      <c r="APN1171" s="10"/>
      <c r="APO1171" s="219"/>
      <c r="APP1171" s="167" t="s">
        <v>99</v>
      </c>
      <c r="APQ1171" s="500" t="s">
        <v>2299</v>
      </c>
      <c r="APS1171" s="168"/>
      <c r="APT1171" s="168">
        <f t="shared" si="7792"/>
        <v>16</v>
      </c>
      <c r="APU1171" s="167" t="s">
        <v>69</v>
      </c>
      <c r="APV1171" s="10">
        <f t="shared" ref="APV1171" si="8545">APT1171*1.1</f>
        <v>17.600000000000001</v>
      </c>
      <c r="APW1171" s="10"/>
      <c r="APX1171" s="219"/>
      <c r="APY1171" s="167" t="s">
        <v>99</v>
      </c>
      <c r="APZ1171" s="500" t="s">
        <v>2299</v>
      </c>
      <c r="AQB1171" s="168"/>
      <c r="AQC1171" s="168">
        <f t="shared" si="7795"/>
        <v>16</v>
      </c>
      <c r="AQD1171" s="167" t="s">
        <v>69</v>
      </c>
      <c r="AQE1171" s="10">
        <f t="shared" ref="AQE1171" si="8546">AQC1171*1.1</f>
        <v>17.600000000000001</v>
      </c>
      <c r="AQF1171" s="10"/>
      <c r="AQG1171" s="219"/>
      <c r="AQH1171" s="167" t="s">
        <v>99</v>
      </c>
      <c r="AQI1171" s="500" t="s">
        <v>2299</v>
      </c>
      <c r="AQK1171" s="168"/>
      <c r="AQL1171" s="168">
        <f t="shared" si="7798"/>
        <v>16</v>
      </c>
      <c r="AQM1171" s="167" t="s">
        <v>69</v>
      </c>
      <c r="AQN1171" s="10">
        <f t="shared" ref="AQN1171" si="8547">AQL1171*1.1</f>
        <v>17.600000000000001</v>
      </c>
      <c r="AQO1171" s="10"/>
      <c r="AQP1171" s="219"/>
      <c r="AQQ1171" s="167" t="s">
        <v>99</v>
      </c>
      <c r="AQR1171" s="500" t="s">
        <v>1626</v>
      </c>
      <c r="AQT1171" s="168"/>
      <c r="AQU1171" s="168">
        <f t="shared" si="7801"/>
        <v>11</v>
      </c>
      <c r="AQV1171" s="167" t="s">
        <v>69</v>
      </c>
      <c r="AQW1171" s="10">
        <f t="shared" ref="AQW1171" si="8548">AQU1171*1.1</f>
        <v>12.100000000000001</v>
      </c>
      <c r="AQX1171" s="10"/>
      <c r="AQY1171" s="219"/>
      <c r="AQZ1171" s="167" t="s">
        <v>99</v>
      </c>
      <c r="ARA1171" s="500" t="s">
        <v>1872</v>
      </c>
      <c r="ARC1171" s="168"/>
      <c r="ARD1171" s="168">
        <f t="shared" si="7804"/>
        <v>3</v>
      </c>
      <c r="ARE1171" s="167" t="s">
        <v>69</v>
      </c>
      <c r="ARF1171" s="10">
        <f t="shared" ref="ARF1171" si="8549">ARD1171*1.1</f>
        <v>3.3000000000000003</v>
      </c>
      <c r="ARG1171" s="10"/>
      <c r="ARH1171" s="219"/>
      <c r="ARI1171" s="167" t="s">
        <v>99</v>
      </c>
      <c r="ARJ1171" s="500" t="s">
        <v>1872</v>
      </c>
      <c r="ARL1171" s="168"/>
      <c r="ARM1171" s="168">
        <f t="shared" si="7807"/>
        <v>3</v>
      </c>
      <c r="ARN1171" s="167" t="s">
        <v>69</v>
      </c>
      <c r="ARO1171" s="10">
        <f t="shared" ref="ARO1171" si="8550">ARM1171*1.1</f>
        <v>3.3000000000000003</v>
      </c>
      <c r="ARP1171" s="10"/>
      <c r="ARQ1171" s="219"/>
      <c r="ARR1171" s="167" t="s">
        <v>99</v>
      </c>
      <c r="ARS1171" s="328" t="s">
        <v>696</v>
      </c>
      <c r="ARU1171" s="168"/>
      <c r="ARV1171" s="168">
        <f t="shared" si="7810"/>
        <v>9</v>
      </c>
      <c r="ARW1171" s="167" t="s">
        <v>69</v>
      </c>
      <c r="ARX1171" s="10">
        <f t="shared" ref="ARX1171" si="8551">ARV1171*1.1</f>
        <v>9.9</v>
      </c>
      <c r="ARY1171" s="10"/>
      <c r="ARZ1171" s="219"/>
      <c r="ASA1171" s="167" t="s">
        <v>99</v>
      </c>
      <c r="ASB1171" s="500" t="s">
        <v>1710</v>
      </c>
      <c r="ASD1171" s="168"/>
      <c r="ASE1171" s="168">
        <f t="shared" si="7813"/>
        <v>18</v>
      </c>
      <c r="ASF1171" s="167" t="s">
        <v>69</v>
      </c>
      <c r="ASG1171" s="10">
        <f t="shared" ref="ASG1171" si="8552">ASE1171*1.1</f>
        <v>19.8</v>
      </c>
      <c r="ASH1171" s="10"/>
      <c r="ASI1171" s="219"/>
      <c r="ASJ1171" s="167" t="s">
        <v>99</v>
      </c>
      <c r="ASK1171" s="500" t="s">
        <v>2962</v>
      </c>
      <c r="ASM1171" s="168"/>
      <c r="ASN1171" s="168">
        <f t="shared" si="7816"/>
        <v>28</v>
      </c>
      <c r="ASO1171" s="167" t="s">
        <v>69</v>
      </c>
      <c r="ASP1171" s="10">
        <f t="shared" ref="ASP1171" si="8553">ASN1171*1.1</f>
        <v>30.800000000000004</v>
      </c>
      <c r="ASQ1171" s="10"/>
      <c r="ASR1171" s="219"/>
      <c r="ASS1171" s="167" t="s">
        <v>99</v>
      </c>
      <c r="AST1171" s="500" t="s">
        <v>2427</v>
      </c>
      <c r="ASV1171" s="168"/>
      <c r="ASW1171" s="168">
        <f t="shared" si="7819"/>
        <v>7</v>
      </c>
      <c r="ASX1171" s="167" t="s">
        <v>69</v>
      </c>
      <c r="ASY1171" s="10">
        <f t="shared" ref="ASY1171" si="8554">ASW1171*1.1</f>
        <v>7.7000000000000011</v>
      </c>
      <c r="ASZ1171" s="10"/>
      <c r="ATA1171" s="219"/>
      <c r="ATB1171" s="167" t="s">
        <v>99</v>
      </c>
      <c r="ATC1171" s="500" t="s">
        <v>2962</v>
      </c>
      <c r="ATE1171" s="168"/>
      <c r="ATF1171" s="168">
        <f t="shared" si="7822"/>
        <v>28</v>
      </c>
      <c r="ATG1171" s="167" t="s">
        <v>69</v>
      </c>
      <c r="ATH1171" s="10">
        <f t="shared" ref="ATH1171" si="8555">ATF1171*1.1</f>
        <v>30.800000000000004</v>
      </c>
      <c r="ATI1171" s="10"/>
      <c r="ATJ1171" s="219"/>
      <c r="ATK1171" s="167" t="s">
        <v>99</v>
      </c>
      <c r="ATL1171" s="500" t="s">
        <v>937</v>
      </c>
      <c r="ATN1171" s="168"/>
      <c r="ATO1171" s="168">
        <f t="shared" si="7825"/>
        <v>7</v>
      </c>
      <c r="ATP1171" s="167" t="s">
        <v>69</v>
      </c>
      <c r="ATQ1171" s="10">
        <f t="shared" ref="ATQ1171" si="8556">ATO1171*1.1</f>
        <v>7.7000000000000011</v>
      </c>
      <c r="ATR1171" s="10"/>
      <c r="ATS1171" s="219"/>
      <c r="ATT1171" s="167" t="s">
        <v>99</v>
      </c>
      <c r="ATU1171" s="500" t="s">
        <v>1872</v>
      </c>
      <c r="ATW1171" s="168"/>
      <c r="ATX1171" s="168">
        <f t="shared" si="7828"/>
        <v>3</v>
      </c>
      <c r="ATY1171" s="167" t="s">
        <v>69</v>
      </c>
      <c r="ATZ1171" s="10">
        <f t="shared" ref="ATZ1171" si="8557">ATX1171*1.1</f>
        <v>3.3000000000000003</v>
      </c>
      <c r="AUA1171" s="10"/>
      <c r="AUB1171" s="219"/>
      <c r="AUC1171" s="167" t="s">
        <v>99</v>
      </c>
      <c r="AUD1171" s="500" t="s">
        <v>2011</v>
      </c>
      <c r="AUF1171" s="168"/>
      <c r="AUG1171" s="168">
        <f t="shared" si="7831"/>
        <v>0</v>
      </c>
      <c r="AUH1171" s="167" t="s">
        <v>69</v>
      </c>
      <c r="AUI1171" s="10">
        <f t="shared" ref="AUI1171" si="8558">AUG1171*1.1</f>
        <v>0</v>
      </c>
      <c r="AUJ1171" s="10"/>
      <c r="AUK1171" s="219"/>
      <c r="AUL1171" s="167" t="s">
        <v>99</v>
      </c>
      <c r="AUM1171" s="500" t="s">
        <v>1710</v>
      </c>
      <c r="AUO1171" s="168"/>
      <c r="AUP1171" s="168">
        <f t="shared" si="7834"/>
        <v>18</v>
      </c>
      <c r="AUQ1171" s="167" t="s">
        <v>69</v>
      </c>
      <c r="AUR1171" s="10">
        <f t="shared" ref="AUR1171" si="8559">AUP1171*1.1</f>
        <v>19.8</v>
      </c>
      <c r="AUS1171" s="10"/>
      <c r="AUT1171" s="219"/>
      <c r="AUU1171" s="167" t="s">
        <v>99</v>
      </c>
      <c r="AUV1171" s="500" t="s">
        <v>1636</v>
      </c>
      <c r="AUX1171" s="168"/>
      <c r="AUY1171" s="168">
        <f t="shared" si="7837"/>
        <v>4</v>
      </c>
      <c r="AUZ1171" s="167" t="s">
        <v>69</v>
      </c>
      <c r="AVA1171" s="10">
        <f t="shared" ref="AVA1171" si="8560">AUY1171*1.1</f>
        <v>4.4000000000000004</v>
      </c>
      <c r="AVB1171" s="10"/>
      <c r="AVC1171" s="219"/>
      <c r="AVD1171" s="167" t="s">
        <v>99</v>
      </c>
      <c r="AVE1171" s="500" t="s">
        <v>1636</v>
      </c>
      <c r="AVG1171" s="168"/>
      <c r="AVH1171" s="168">
        <f t="shared" si="7840"/>
        <v>4</v>
      </c>
      <c r="AVI1171" s="167" t="s">
        <v>69</v>
      </c>
      <c r="AVJ1171" s="10">
        <f t="shared" ref="AVJ1171" si="8561">AVH1171*1.1</f>
        <v>4.4000000000000004</v>
      </c>
      <c r="AVK1171" s="10"/>
      <c r="AVL1171" s="219"/>
      <c r="AVM1171" s="167" t="s">
        <v>99</v>
      </c>
      <c r="AVN1171" s="328" t="s">
        <v>483</v>
      </c>
      <c r="AVP1171" s="168"/>
      <c r="AVQ1171" s="168">
        <f t="shared" si="7843"/>
        <v>0</v>
      </c>
      <c r="AVR1171" s="167" t="s">
        <v>69</v>
      </c>
      <c r="AVS1171" s="10">
        <f t="shared" ref="AVS1171" si="8562">AVQ1171*1.1</f>
        <v>0</v>
      </c>
      <c r="AVT1171" s="10"/>
      <c r="AVU1171" s="219"/>
      <c r="AVV1171" s="167" t="s">
        <v>99</v>
      </c>
      <c r="AVW1171" s="500" t="s">
        <v>1661</v>
      </c>
      <c r="AVY1171" s="168"/>
      <c r="AVZ1171" s="168">
        <f t="shared" si="7846"/>
        <v>2</v>
      </c>
      <c r="AWA1171" s="167" t="s">
        <v>69</v>
      </c>
      <c r="AWB1171" s="10">
        <f t="shared" ref="AWB1171" si="8563">AVZ1171*1.1</f>
        <v>2.2000000000000002</v>
      </c>
      <c r="AWC1171" s="10"/>
      <c r="AWD1171" s="219"/>
      <c r="AWE1171" s="167" t="s">
        <v>99</v>
      </c>
      <c r="AWF1171" s="500" t="s">
        <v>1711</v>
      </c>
      <c r="AWH1171" s="168"/>
      <c r="AWI1171" s="168">
        <f t="shared" si="7849"/>
        <v>4</v>
      </c>
      <c r="AWJ1171" s="167" t="s">
        <v>69</v>
      </c>
      <c r="AWK1171" s="10">
        <f t="shared" ref="AWK1171" si="8564">AWI1171*1.1</f>
        <v>4.4000000000000004</v>
      </c>
      <c r="AWL1171" s="10"/>
      <c r="AWM1171" s="219"/>
      <c r="AWN1171" s="167" t="s">
        <v>99</v>
      </c>
      <c r="AWO1171" s="500" t="s">
        <v>553</v>
      </c>
      <c r="AWQ1171" s="168"/>
      <c r="AWR1171" s="168">
        <f t="shared" si="7852"/>
        <v>19</v>
      </c>
      <c r="AWS1171" s="167" t="s">
        <v>69</v>
      </c>
      <c r="AWT1171" s="10">
        <f t="shared" ref="AWT1171" si="8565">AWR1171*1.1</f>
        <v>20.900000000000002</v>
      </c>
      <c r="AWU1171" s="10"/>
      <c r="AWV1171" s="219"/>
      <c r="AWW1171" s="167" t="s">
        <v>99</v>
      </c>
      <c r="AWX1171" s="500" t="s">
        <v>1626</v>
      </c>
      <c r="AWZ1171" s="168"/>
      <c r="AXA1171" s="168">
        <f t="shared" si="7855"/>
        <v>11</v>
      </c>
      <c r="AXB1171" s="167" t="s">
        <v>69</v>
      </c>
      <c r="AXC1171" s="10">
        <f t="shared" ref="AXC1171" si="8566">AXA1171*1.1</f>
        <v>12.100000000000001</v>
      </c>
      <c r="AXD1171" s="10"/>
      <c r="AXE1171" s="219"/>
      <c r="AXF1171" s="167" t="s">
        <v>99</v>
      </c>
      <c r="AXG1171" s="498" t="s">
        <v>1915</v>
      </c>
      <c r="AXI1171" s="168"/>
      <c r="AXJ1171" s="168">
        <f t="shared" si="7858"/>
        <v>15</v>
      </c>
      <c r="AXK1171" s="167" t="s">
        <v>69</v>
      </c>
      <c r="AXL1171" s="10">
        <f t="shared" ref="AXL1171" si="8567">AXJ1171*1.1</f>
        <v>16.5</v>
      </c>
      <c r="AXM1171" s="10"/>
      <c r="AXN1171" s="219"/>
      <c r="AXO1171" s="167" t="s">
        <v>99</v>
      </c>
      <c r="AXP1171" s="500" t="s">
        <v>2836</v>
      </c>
      <c r="AXR1171" s="168"/>
      <c r="AXS1171" s="168">
        <f t="shared" si="7861"/>
        <v>0</v>
      </c>
      <c r="AXT1171" s="167" t="s">
        <v>69</v>
      </c>
      <c r="AXU1171" s="10">
        <f t="shared" ref="AXU1171" si="8568">AXS1171*1.1</f>
        <v>0</v>
      </c>
      <c r="AXV1171" s="10"/>
      <c r="AXW1171" s="219"/>
      <c r="AXX1171" s="167" t="s">
        <v>99</v>
      </c>
      <c r="AXY1171" s="500" t="s">
        <v>2380</v>
      </c>
      <c r="AYA1171" s="168"/>
      <c r="AYB1171" s="168">
        <f t="shared" si="7864"/>
        <v>5</v>
      </c>
      <c r="AYC1171" s="167" t="s">
        <v>69</v>
      </c>
      <c r="AYD1171" s="10">
        <f t="shared" ref="AYD1171" si="8569">AYB1171*1.1</f>
        <v>5.5</v>
      </c>
      <c r="AYE1171" s="10"/>
      <c r="AYF1171" s="219"/>
      <c r="AYG1171" s="167" t="s">
        <v>99</v>
      </c>
      <c r="AYH1171" s="500" t="s">
        <v>1894</v>
      </c>
      <c r="AYJ1171" s="168"/>
      <c r="AYK1171" s="168">
        <f t="shared" si="7867"/>
        <v>46</v>
      </c>
      <c r="AYL1171" s="167" t="s">
        <v>69</v>
      </c>
      <c r="AYM1171" s="10">
        <f t="shared" ref="AYM1171" si="8570">AYK1171*1.1</f>
        <v>50.6</v>
      </c>
      <c r="AYN1171" s="10"/>
      <c r="AYO1171" s="219"/>
      <c r="AYP1171" s="167" t="s">
        <v>99</v>
      </c>
      <c r="AYQ1171" s="500" t="s">
        <v>2380</v>
      </c>
      <c r="AYS1171" s="168"/>
      <c r="AYT1171" s="168">
        <f t="shared" si="7870"/>
        <v>5</v>
      </c>
      <c r="AYU1171" s="167" t="s">
        <v>69</v>
      </c>
      <c r="AYV1171" s="10">
        <f t="shared" ref="AYV1171" si="8571">AYT1171*1.1</f>
        <v>5.5</v>
      </c>
      <c r="AYW1171" s="10"/>
      <c r="AYX1171" s="219"/>
      <c r="AYY1171" s="167" t="s">
        <v>99</v>
      </c>
      <c r="AYZ1171" s="498" t="s">
        <v>1636</v>
      </c>
      <c r="AZB1171" s="168"/>
      <c r="AZC1171" s="168">
        <f t="shared" si="7873"/>
        <v>4</v>
      </c>
      <c r="AZD1171" s="167" t="s">
        <v>69</v>
      </c>
      <c r="AZE1171" s="10">
        <f t="shared" ref="AZE1171" si="8572">AZC1171*1.1</f>
        <v>4.4000000000000004</v>
      </c>
      <c r="AZF1171" s="10"/>
      <c r="AZG1171" s="219"/>
      <c r="AZH1171" s="167" t="s">
        <v>99</v>
      </c>
      <c r="AZI1171" s="500" t="s">
        <v>1267</v>
      </c>
      <c r="AZK1171" s="168"/>
      <c r="AZL1171" s="168">
        <f t="shared" si="7876"/>
        <v>16</v>
      </c>
      <c r="AZM1171" s="167" t="s">
        <v>69</v>
      </c>
      <c r="AZN1171" s="10">
        <f t="shared" ref="AZN1171" si="8573">AZL1171*1.1</f>
        <v>17.600000000000001</v>
      </c>
      <c r="AZO1171" s="10"/>
      <c r="AZP1171" s="219"/>
      <c r="AZQ1171" s="167" t="s">
        <v>99</v>
      </c>
      <c r="AZR1171" s="500" t="s">
        <v>2434</v>
      </c>
      <c r="AZT1171" s="168"/>
      <c r="AZU1171" s="168">
        <f t="shared" si="7879"/>
        <v>62</v>
      </c>
      <c r="AZV1171" s="167" t="s">
        <v>69</v>
      </c>
      <c r="AZW1171" s="10">
        <f t="shared" ref="AZW1171" si="8574">AZU1171*1.1</f>
        <v>68.2</v>
      </c>
      <c r="AZX1171" s="10"/>
      <c r="AZY1171" s="219"/>
      <c r="AZZ1171" s="167" t="s">
        <v>99</v>
      </c>
      <c r="BAA1171" s="500" t="s">
        <v>2962</v>
      </c>
      <c r="BAC1171" s="168"/>
      <c r="BAD1171" s="168">
        <f t="shared" si="7882"/>
        <v>28</v>
      </c>
      <c r="BAE1171" s="167" t="s">
        <v>69</v>
      </c>
      <c r="BAF1171" s="10">
        <f t="shared" ref="BAF1171" si="8575">BAD1171*1.1</f>
        <v>30.800000000000004</v>
      </c>
      <c r="BAG1171" s="10"/>
      <c r="BAH1171" s="219"/>
      <c r="BAI1171" s="167" t="s">
        <v>99</v>
      </c>
      <c r="BAJ1171" s="500" t="s">
        <v>483</v>
      </c>
      <c r="BAL1171" s="168"/>
      <c r="BAM1171" s="168">
        <f t="shared" si="7885"/>
        <v>0</v>
      </c>
      <c r="BAN1171" s="167" t="s">
        <v>69</v>
      </c>
      <c r="BAO1171" s="10">
        <f t="shared" ref="BAO1171" si="8576">BAM1171*1.1</f>
        <v>0</v>
      </c>
      <c r="BAP1171" s="10"/>
      <c r="BAQ1171" s="219"/>
      <c r="BAR1171" s="167" t="s">
        <v>99</v>
      </c>
      <c r="BAS1171" s="500" t="s">
        <v>2299</v>
      </c>
      <c r="BAU1171" s="168"/>
      <c r="BAV1171" s="168">
        <f t="shared" si="7888"/>
        <v>16</v>
      </c>
      <c r="BAW1171" s="167" t="s">
        <v>69</v>
      </c>
      <c r="BAX1171" s="10">
        <f t="shared" ref="BAX1171" si="8577">BAV1171*1.1</f>
        <v>17.600000000000001</v>
      </c>
      <c r="BAY1171" s="10"/>
      <c r="BAZ1171" s="219"/>
      <c r="BBA1171" s="167" t="s">
        <v>99</v>
      </c>
      <c r="BBB1171" s="500" t="s">
        <v>1872</v>
      </c>
      <c r="BBD1171" s="168"/>
      <c r="BBE1171" s="168">
        <f t="shared" si="7891"/>
        <v>3</v>
      </c>
      <c r="BBF1171" s="167" t="s">
        <v>69</v>
      </c>
      <c r="BBG1171" s="10">
        <f t="shared" ref="BBG1171" si="8578">BBE1171*1.1</f>
        <v>3.3000000000000003</v>
      </c>
      <c r="BBH1171" s="10"/>
      <c r="BBI1171" s="219"/>
      <c r="BBJ1171" s="167" t="s">
        <v>99</v>
      </c>
      <c r="BBK1171" s="500" t="s">
        <v>1626</v>
      </c>
      <c r="BBM1171" s="168"/>
      <c r="BBN1171" s="168">
        <f t="shared" si="7894"/>
        <v>11</v>
      </c>
      <c r="BBO1171" s="167" t="s">
        <v>69</v>
      </c>
      <c r="BBP1171" s="10">
        <f t="shared" ref="BBP1171" si="8579">BBN1171*1.1</f>
        <v>12.100000000000001</v>
      </c>
      <c r="BBQ1171" s="10"/>
      <c r="BBR1171" s="219"/>
      <c r="BBS1171" s="167" t="s">
        <v>99</v>
      </c>
      <c r="BBT1171" s="500" t="s">
        <v>1626</v>
      </c>
      <c r="BBV1171" s="168"/>
      <c r="BBW1171" s="168">
        <f t="shared" si="7897"/>
        <v>11</v>
      </c>
      <c r="BBX1171" s="167" t="s">
        <v>69</v>
      </c>
      <c r="BBY1171" s="10">
        <f t="shared" ref="BBY1171" si="8580">BBW1171*1.1</f>
        <v>12.100000000000001</v>
      </c>
      <c r="BBZ1171" s="10"/>
      <c r="BCA1171" s="219"/>
      <c r="BCB1171" s="167" t="s">
        <v>99</v>
      </c>
      <c r="BCC1171" s="328" t="s">
        <v>1710</v>
      </c>
      <c r="BCE1171" s="168"/>
      <c r="BCF1171" s="168">
        <f t="shared" si="7900"/>
        <v>18</v>
      </c>
      <c r="BCG1171" s="167" t="s">
        <v>69</v>
      </c>
      <c r="BCH1171" s="10">
        <f t="shared" ref="BCH1171" si="8581">BCF1171*1.1</f>
        <v>19.8</v>
      </c>
      <c r="BCI1171" s="10"/>
      <c r="BCJ1171" s="219"/>
      <c r="BCK1171" s="167" t="s">
        <v>99</v>
      </c>
      <c r="BCL1171" s="500" t="s">
        <v>2962</v>
      </c>
      <c r="BCN1171" s="168"/>
      <c r="BCO1171" s="168">
        <f t="shared" si="7903"/>
        <v>28</v>
      </c>
      <c r="BCP1171" s="167" t="s">
        <v>69</v>
      </c>
      <c r="BCQ1171" s="10">
        <f t="shared" ref="BCQ1171" si="8582">BCO1171*1.1</f>
        <v>30.800000000000004</v>
      </c>
      <c r="BCR1171" s="10"/>
      <c r="BCS1171" s="219"/>
      <c r="BCT1171" s="167" t="s">
        <v>99</v>
      </c>
      <c r="BCU1171" s="500" t="s">
        <v>2380</v>
      </c>
      <c r="BCW1171" s="168"/>
      <c r="BCX1171" s="168">
        <f t="shared" si="7906"/>
        <v>5</v>
      </c>
      <c r="BCY1171" s="167" t="s">
        <v>69</v>
      </c>
      <c r="BCZ1171" s="10">
        <f t="shared" ref="BCZ1171" si="8583">BCX1171*1.1</f>
        <v>5.5</v>
      </c>
      <c r="BDA1171" s="10"/>
      <c r="BDB1171" s="219"/>
      <c r="BDC1171" s="167" t="s">
        <v>99</v>
      </c>
      <c r="BDD1171" s="500" t="s">
        <v>2299</v>
      </c>
      <c r="BDF1171" s="168"/>
      <c r="BDG1171" s="168">
        <f t="shared" si="7909"/>
        <v>16</v>
      </c>
      <c r="BDH1171" s="167" t="s">
        <v>69</v>
      </c>
      <c r="BDI1171" s="10">
        <f t="shared" ref="BDI1171" si="8584">BDG1171*1.1</f>
        <v>17.600000000000001</v>
      </c>
      <c r="BDJ1171" s="10"/>
      <c r="BDK1171" s="219"/>
      <c r="BDL1171" s="167" t="s">
        <v>99</v>
      </c>
      <c r="BDM1171" s="328" t="s">
        <v>2962</v>
      </c>
      <c r="BDO1171" s="168"/>
      <c r="BDP1171" s="168">
        <f t="shared" si="7912"/>
        <v>28</v>
      </c>
      <c r="BDQ1171" s="167" t="s">
        <v>69</v>
      </c>
      <c r="BDR1171" s="10">
        <f t="shared" ref="BDR1171" si="8585">BDP1171*1.1</f>
        <v>30.800000000000004</v>
      </c>
      <c r="BDS1171" s="10"/>
      <c r="BDT1171" s="219"/>
      <c r="BDU1171" s="167" t="s">
        <v>99</v>
      </c>
      <c r="BDV1171" s="500" t="s">
        <v>1892</v>
      </c>
      <c r="BDX1171" s="168"/>
      <c r="BDY1171" s="168">
        <f t="shared" si="7915"/>
        <v>0</v>
      </c>
      <c r="BDZ1171" s="167" t="s">
        <v>69</v>
      </c>
      <c r="BEA1171" s="10">
        <f t="shared" ref="BEA1171" si="8586">BDY1171*1.1</f>
        <v>0</v>
      </c>
      <c r="BEB1171" s="10"/>
      <c r="BEC1171" s="219"/>
      <c r="BED1171" s="167" t="s">
        <v>99</v>
      </c>
      <c r="BEE1171" s="498" t="s">
        <v>512</v>
      </c>
      <c r="BEG1171" s="168"/>
      <c r="BEH1171" s="168">
        <f t="shared" si="7918"/>
        <v>22</v>
      </c>
      <c r="BEI1171" s="167" t="s">
        <v>69</v>
      </c>
      <c r="BEJ1171" s="10">
        <f t="shared" ref="BEJ1171" si="8587">BEH1171*1.1</f>
        <v>24.200000000000003</v>
      </c>
      <c r="BEK1171" s="10"/>
      <c r="BEL1171" s="219"/>
      <c r="BEM1171" s="167" t="s">
        <v>99</v>
      </c>
      <c r="BEN1171" s="498" t="s">
        <v>1872</v>
      </c>
      <c r="BEP1171" s="168"/>
      <c r="BEQ1171" s="168">
        <f t="shared" si="7921"/>
        <v>3</v>
      </c>
      <c r="BER1171" s="167" t="s">
        <v>69</v>
      </c>
      <c r="BES1171" s="10">
        <f t="shared" ref="BES1171" si="8588">BEQ1171*1.1</f>
        <v>3.3000000000000003</v>
      </c>
      <c r="BET1171" s="10"/>
      <c r="BEU1171" s="219"/>
      <c r="BEV1171" s="167" t="s">
        <v>99</v>
      </c>
      <c r="BEW1171" s="500" t="s">
        <v>2427</v>
      </c>
      <c r="BEY1171" s="168"/>
      <c r="BEZ1171" s="168">
        <f t="shared" si="7924"/>
        <v>7</v>
      </c>
      <c r="BFA1171" s="167" t="s">
        <v>69</v>
      </c>
      <c r="BFB1171" s="10">
        <f t="shared" ref="BFB1171" si="8589">BEZ1171*1.1</f>
        <v>7.7000000000000011</v>
      </c>
      <c r="BFC1171" s="10"/>
      <c r="BFD1171" s="219"/>
      <c r="BFE1171" s="167"/>
      <c r="BFF1171" s="327"/>
      <c r="BFH1171" s="168"/>
      <c r="BFI1171" s="168"/>
      <c r="BFJ1171" s="167"/>
      <c r="BFK1171" s="10"/>
      <c r="BFL1171" s="10"/>
      <c r="BFN1171" s="167"/>
      <c r="BFO1171" s="327"/>
      <c r="BFQ1171" s="168"/>
      <c r="BFR1171" s="168"/>
      <c r="BFS1171" s="167"/>
      <c r="BFT1171" s="10"/>
      <c r="BFU1171" s="10"/>
      <c r="BFW1171" s="167"/>
      <c r="BFX1171" s="328"/>
      <c r="BFZ1171" s="168"/>
      <c r="BGA1171" s="168"/>
      <c r="BGB1171" s="167"/>
      <c r="BGC1171" s="10"/>
      <c r="BGD1171" s="10"/>
      <c r="BGF1171" s="167"/>
      <c r="BGG1171" s="327"/>
      <c r="BGI1171" s="168"/>
      <c r="BGJ1171" s="168"/>
      <c r="BGK1171" s="167"/>
      <c r="BGL1171" s="10"/>
      <c r="BGM1171" s="10"/>
      <c r="BGO1171" s="167"/>
      <c r="BGP1171" s="328"/>
      <c r="BGR1171" s="168"/>
      <c r="BGS1171" s="168"/>
      <c r="BGT1171" s="167"/>
      <c r="BGU1171" s="10"/>
      <c r="BGV1171" s="10"/>
      <c r="BGX1171" s="167"/>
      <c r="BGY1171" s="327"/>
      <c r="BHA1171" s="168"/>
      <c r="BHB1171" s="168"/>
      <c r="BHC1171" s="167"/>
      <c r="BHD1171" s="10"/>
      <c r="BHE1171" s="10"/>
    </row>
    <row r="1172" spans="1:1565" s="14" customFormat="1" ht="15">
      <c r="A1172" s="167"/>
      <c r="B1172" s="326"/>
      <c r="D1172" s="167"/>
      <c r="E1172" s="167"/>
      <c r="F1172" s="167"/>
      <c r="G1172" s="10"/>
      <c r="H1172" s="10">
        <f>SUM(G1167:G1171)</f>
        <v>113.5</v>
      </c>
      <c r="I1172" s="219"/>
      <c r="J1172" s="167"/>
      <c r="K1172" s="326"/>
      <c r="M1172" s="167"/>
      <c r="N1172" s="167"/>
      <c r="O1172" s="167"/>
      <c r="P1172" s="10"/>
      <c r="Q1172" s="10">
        <f>SUM(P1167:P1171)</f>
        <v>95.1</v>
      </c>
      <c r="R1172" s="219"/>
      <c r="S1172" s="167"/>
      <c r="T1172" s="326"/>
      <c r="V1172" s="167"/>
      <c r="W1172" s="167"/>
      <c r="X1172" s="167"/>
      <c r="Y1172" s="10"/>
      <c r="Z1172" s="10">
        <f t="shared" ref="Z1172" si="8590">SUM(Y1167:Y1171)</f>
        <v>96.9</v>
      </c>
      <c r="AA1172" s="219"/>
      <c r="AB1172" s="167"/>
      <c r="AC1172" s="326"/>
      <c r="AE1172" s="167"/>
      <c r="AF1172" s="167"/>
      <c r="AG1172" s="167"/>
      <c r="AH1172" s="10"/>
      <c r="AI1172" s="10">
        <f t="shared" ref="AI1172" si="8591">SUM(AH1167:AH1171)</f>
        <v>125.69999999999999</v>
      </c>
      <c r="AJ1172" s="219"/>
      <c r="AK1172" s="167"/>
      <c r="AL1172" s="498"/>
      <c r="AN1172" s="167"/>
      <c r="AO1172" s="167"/>
      <c r="AP1172" s="167"/>
      <c r="AQ1172" s="10"/>
      <c r="AR1172" s="10">
        <f t="shared" ref="AR1172" si="8592">SUM(AQ1167:AQ1171)</f>
        <v>163.19999999999999</v>
      </c>
      <c r="AS1172" s="219"/>
      <c r="AT1172" s="167"/>
      <c r="AU1172" s="326"/>
      <c r="AW1172" s="167"/>
      <c r="AX1172" s="167"/>
      <c r="AY1172" s="167"/>
      <c r="AZ1172" s="10"/>
      <c r="BA1172" s="10">
        <f t="shared" ref="BA1172:CT1172" si="8593">SUM(AZ1167:AZ1171)</f>
        <v>111.1</v>
      </c>
      <c r="BB1172" s="219"/>
      <c r="BC1172" s="167"/>
      <c r="BD1172" s="326"/>
      <c r="BF1172" s="167"/>
      <c r="BG1172" s="167"/>
      <c r="BH1172" s="167"/>
      <c r="BI1172" s="10"/>
      <c r="BJ1172" s="10">
        <f t="shared" si="8593"/>
        <v>111.9</v>
      </c>
      <c r="BK1172" s="219"/>
      <c r="BL1172" s="167"/>
      <c r="BM1172" s="326"/>
      <c r="BO1172" s="167"/>
      <c r="BP1172" s="167"/>
      <c r="BQ1172" s="167"/>
      <c r="BR1172" s="10"/>
      <c r="BS1172" s="10">
        <f t="shared" si="8593"/>
        <v>89.5</v>
      </c>
      <c r="BT1172" s="219"/>
      <c r="BU1172" s="167"/>
      <c r="BV1172" s="326"/>
      <c r="BX1172" s="167"/>
      <c r="BY1172" s="167"/>
      <c r="BZ1172" s="167"/>
      <c r="CA1172" s="10"/>
      <c r="CB1172" s="10">
        <f t="shared" si="8593"/>
        <v>148.74999999999997</v>
      </c>
      <c r="CC1172" s="219"/>
      <c r="CD1172" s="167"/>
      <c r="CE1172" s="326"/>
      <c r="CG1172" s="167"/>
      <c r="CH1172" s="167"/>
      <c r="CI1172" s="167"/>
      <c r="CJ1172" s="10"/>
      <c r="CK1172" s="10">
        <f t="shared" si="8593"/>
        <v>101.1</v>
      </c>
      <c r="CL1172" s="219"/>
      <c r="CM1172" s="167"/>
      <c r="CN1172" s="326"/>
      <c r="CP1172" s="167"/>
      <c r="CQ1172" s="167"/>
      <c r="CR1172" s="167"/>
      <c r="CS1172" s="10"/>
      <c r="CT1172" s="10">
        <f t="shared" si="8593"/>
        <v>156.89999999999998</v>
      </c>
      <c r="CU1172" s="219"/>
      <c r="CV1172" s="167"/>
      <c r="CW1172" s="326"/>
      <c r="CY1172" s="167"/>
      <c r="CZ1172" s="167"/>
      <c r="DA1172" s="167"/>
      <c r="DB1172" s="10"/>
      <c r="DC1172" s="10">
        <f t="shared" ref="DC1172" si="8594">SUM(DB1167:DB1171)</f>
        <v>123.9</v>
      </c>
      <c r="DD1172" s="219"/>
      <c r="DE1172" s="167"/>
      <c r="DF1172" s="326"/>
      <c r="DH1172" s="167"/>
      <c r="DI1172" s="167"/>
      <c r="DJ1172" s="167"/>
      <c r="DK1172" s="10"/>
      <c r="DL1172" s="10">
        <f t="shared" ref="DL1172" si="8595">SUM(DK1167:DK1171)</f>
        <v>120.69999999999999</v>
      </c>
      <c r="DM1172" s="219"/>
      <c r="DN1172" s="167"/>
      <c r="DO1172" s="326"/>
      <c r="DQ1172" s="167"/>
      <c r="DR1172" s="167"/>
      <c r="DS1172" s="167"/>
      <c r="DT1172" s="10"/>
      <c r="DU1172" s="10">
        <f t="shared" ref="DU1172" si="8596">SUM(DT1167:DT1171)</f>
        <v>96.7</v>
      </c>
      <c r="DV1172" s="219"/>
      <c r="DW1172" s="167"/>
      <c r="DX1172" s="326"/>
      <c r="DZ1172" s="167"/>
      <c r="EA1172" s="167"/>
      <c r="EB1172" s="167"/>
      <c r="EC1172" s="10"/>
      <c r="ED1172" s="10">
        <f t="shared" ref="ED1172" si="8597">SUM(EC1167:EC1171)</f>
        <v>71.7</v>
      </c>
      <c r="EE1172" s="219"/>
      <c r="EF1172" s="167"/>
      <c r="EG1172" s="326"/>
      <c r="EI1172" s="167"/>
      <c r="EJ1172" s="167"/>
      <c r="EK1172" s="167"/>
      <c r="EL1172" s="10"/>
      <c r="EM1172" s="10">
        <f t="shared" ref="EM1172" si="8598">SUM(EL1167:EL1171)</f>
        <v>115.1</v>
      </c>
      <c r="EN1172" s="219"/>
      <c r="EO1172" s="167"/>
      <c r="EP1172" s="326"/>
      <c r="ER1172" s="167"/>
      <c r="ES1172" s="167"/>
      <c r="ET1172" s="167"/>
      <c r="EU1172" s="10"/>
      <c r="EV1172" s="10">
        <f t="shared" ref="EV1172" si="8599">SUM(EU1167:EU1171)</f>
        <v>76.5</v>
      </c>
      <c r="EW1172" s="219"/>
      <c r="EX1172" s="167"/>
      <c r="EY1172" s="326"/>
      <c r="FA1172" s="167"/>
      <c r="FB1172" s="167"/>
      <c r="FC1172" s="167"/>
      <c r="FD1172" s="10"/>
      <c r="FE1172" s="10">
        <f t="shared" ref="FE1172" si="8600">SUM(FD1167:FD1171)</f>
        <v>80.599999999999994</v>
      </c>
      <c r="FF1172" s="219"/>
      <c r="FG1172" s="167"/>
      <c r="FH1172" s="326"/>
      <c r="FJ1172" s="167"/>
      <c r="FK1172" s="167"/>
      <c r="FL1172" s="167"/>
      <c r="FM1172" s="10"/>
      <c r="FN1172" s="10">
        <f t="shared" ref="FN1172" si="8601">SUM(FM1167:FM1171)</f>
        <v>133.19999999999999</v>
      </c>
      <c r="FO1172" s="219"/>
      <c r="FP1172" s="167"/>
      <c r="FQ1172" s="326"/>
      <c r="FS1172" s="167"/>
      <c r="FT1172" s="167"/>
      <c r="FU1172" s="167"/>
      <c r="FV1172" s="10"/>
      <c r="FW1172" s="10">
        <f t="shared" ref="FW1172" si="8602">SUM(FV1167:FV1171)</f>
        <v>76.5</v>
      </c>
      <c r="FX1172" s="219"/>
      <c r="FY1172" s="167"/>
      <c r="FZ1172" s="326"/>
      <c r="GB1172" s="167"/>
      <c r="GC1172" s="167"/>
      <c r="GD1172" s="167"/>
      <c r="GE1172" s="10"/>
      <c r="GF1172" s="10">
        <f t="shared" ref="GF1172" si="8603">SUM(GE1167:GE1171)</f>
        <v>79.099999999999994</v>
      </c>
      <c r="GG1172" s="219"/>
      <c r="GH1172" s="167"/>
      <c r="GI1172" s="326"/>
      <c r="GK1172" s="167"/>
      <c r="GL1172" s="167"/>
      <c r="GM1172" s="167"/>
      <c r="GN1172" s="10"/>
      <c r="GO1172" s="10">
        <f t="shared" ref="GO1172" si="8604">SUM(GN1167:GN1171)</f>
        <v>123.9</v>
      </c>
      <c r="GP1172" s="219"/>
      <c r="GQ1172" s="167"/>
      <c r="GR1172" s="326"/>
      <c r="GT1172" s="167"/>
      <c r="GU1172" s="167"/>
      <c r="GV1172" s="167"/>
      <c r="GW1172" s="10"/>
      <c r="GX1172" s="10">
        <f t="shared" ref="GX1172" si="8605">SUM(GW1167:GW1171)</f>
        <v>138.19999999999999</v>
      </c>
      <c r="GY1172" s="219"/>
      <c r="GZ1172" s="167"/>
      <c r="HA1172" s="326"/>
      <c r="HC1172" s="167"/>
      <c r="HD1172" s="167"/>
      <c r="HE1172" s="167"/>
      <c r="HF1172" s="10"/>
      <c r="HG1172" s="10">
        <f t="shared" ref="HG1172" si="8606">SUM(HF1167:HF1171)</f>
        <v>126.3</v>
      </c>
      <c r="HH1172" s="219"/>
      <c r="HI1172" s="167"/>
      <c r="HJ1172" s="326"/>
      <c r="HL1172" s="167"/>
      <c r="HM1172" s="167"/>
      <c r="HN1172" s="167"/>
      <c r="HO1172" s="10"/>
      <c r="HP1172" s="10">
        <f t="shared" ref="HP1172" si="8607">SUM(HO1167:HO1171)</f>
        <v>123.5</v>
      </c>
      <c r="HQ1172" s="219"/>
      <c r="HR1172" s="167"/>
      <c r="HS1172" s="326"/>
      <c r="HU1172" s="167"/>
      <c r="HV1172" s="167"/>
      <c r="HW1172" s="167"/>
      <c r="HX1172" s="10"/>
      <c r="HY1172" s="10">
        <f t="shared" ref="HY1172" si="8608">SUM(HX1167:HX1171)</f>
        <v>64.599999999999994</v>
      </c>
      <c r="HZ1172" s="219"/>
      <c r="IA1172" s="167"/>
      <c r="IB1172" s="326"/>
      <c r="ID1172" s="167"/>
      <c r="IE1172" s="167"/>
      <c r="IF1172" s="167"/>
      <c r="IG1172" s="10"/>
      <c r="IH1172" s="10">
        <f t="shared" ref="IH1172" si="8609">SUM(IG1167:IG1171)</f>
        <v>96.600000000000009</v>
      </c>
      <c r="II1172" s="219"/>
      <c r="IJ1172" s="167"/>
      <c r="IK1172" s="326"/>
      <c r="IM1172" s="167"/>
      <c r="IN1172" s="167"/>
      <c r="IO1172" s="167"/>
      <c r="IP1172" s="10"/>
      <c r="IQ1172" s="10">
        <f t="shared" ref="IQ1172" si="8610">SUM(IP1167:IP1171)</f>
        <v>63.9</v>
      </c>
      <c r="IR1172" s="219"/>
      <c r="IS1172" s="167"/>
      <c r="IT1172" s="326"/>
      <c r="IV1172" s="167"/>
      <c r="IW1172" s="167"/>
      <c r="IX1172" s="167"/>
      <c r="IY1172" s="10"/>
      <c r="IZ1172" s="10">
        <f t="shared" ref="IZ1172:LK1172" si="8611">SUM(IY1167:IY1171)</f>
        <v>64.400000000000006</v>
      </c>
      <c r="JA1172" s="219"/>
      <c r="JB1172" s="167"/>
      <c r="JC1172" s="501"/>
      <c r="JE1172" s="167"/>
      <c r="JF1172" s="167"/>
      <c r="JG1172" s="167"/>
      <c r="JH1172" s="10"/>
      <c r="JI1172" s="10">
        <f t="shared" si="8611"/>
        <v>107.04999999999998</v>
      </c>
      <c r="JJ1172" s="219"/>
      <c r="JK1172" s="167"/>
      <c r="JL1172" s="326"/>
      <c r="JN1172" s="167"/>
      <c r="JO1172" s="167"/>
      <c r="JP1172" s="167"/>
      <c r="JQ1172" s="10"/>
      <c r="JR1172" s="10">
        <f t="shared" si="8611"/>
        <v>122</v>
      </c>
      <c r="JS1172" s="219"/>
      <c r="JT1172" s="167"/>
      <c r="JU1172" s="326"/>
      <c r="JW1172" s="167"/>
      <c r="JX1172" s="167"/>
      <c r="JY1172" s="167"/>
      <c r="JZ1172" s="10"/>
      <c r="KA1172" s="10">
        <f t="shared" si="8611"/>
        <v>96.300000000000011</v>
      </c>
      <c r="KB1172" s="219"/>
      <c r="KC1172" s="167"/>
      <c r="KD1172" s="326"/>
      <c r="KF1172" s="167"/>
      <c r="KG1172" s="167"/>
      <c r="KH1172" s="167"/>
      <c r="KI1172" s="10"/>
      <c r="KJ1172" s="10">
        <f t="shared" si="8611"/>
        <v>53.399999999999991</v>
      </c>
      <c r="KK1172" s="219"/>
      <c r="KL1172" s="167"/>
      <c r="KM1172" s="326"/>
      <c r="KO1172" s="167"/>
      <c r="KP1172" s="167"/>
      <c r="KQ1172" s="167"/>
      <c r="KR1172" s="10"/>
      <c r="KS1172" s="10">
        <f t="shared" si="8611"/>
        <v>64</v>
      </c>
      <c r="KT1172" s="219"/>
      <c r="KU1172" s="167"/>
      <c r="KV1172" s="329"/>
      <c r="KX1172" s="167"/>
      <c r="KY1172" s="167"/>
      <c r="KZ1172" s="167"/>
      <c r="LA1172" s="10"/>
      <c r="LB1172" s="10">
        <f t="shared" si="8611"/>
        <v>85</v>
      </c>
      <c r="LC1172" s="219"/>
      <c r="LD1172" s="167"/>
      <c r="LE1172" s="326"/>
      <c r="LG1172" s="167"/>
      <c r="LH1172" s="167"/>
      <c r="LI1172" s="167"/>
      <c r="LJ1172" s="10"/>
      <c r="LK1172" s="10">
        <f t="shared" si="8611"/>
        <v>46.699999999999996</v>
      </c>
      <c r="LL1172" s="219"/>
      <c r="LM1172" s="167"/>
      <c r="LN1172" s="326"/>
      <c r="LP1172" s="167"/>
      <c r="LQ1172" s="167"/>
      <c r="LR1172" s="167"/>
      <c r="LS1172" s="10"/>
      <c r="LT1172" s="10">
        <f t="shared" ref="LT1172:OE1172" si="8612">SUM(LS1167:LS1171)</f>
        <v>110.7</v>
      </c>
      <c r="LU1172" s="219"/>
      <c r="LV1172" s="167"/>
      <c r="LW1172" s="326"/>
      <c r="LY1172" s="167"/>
      <c r="LZ1172" s="167"/>
      <c r="MA1172" s="167"/>
      <c r="MB1172" s="10"/>
      <c r="MC1172" s="10">
        <f t="shared" si="8612"/>
        <v>106.89999999999998</v>
      </c>
      <c r="MD1172" s="219"/>
      <c r="ME1172" s="167"/>
      <c r="MF1172" s="326"/>
      <c r="MH1172" s="167"/>
      <c r="MI1172" s="167"/>
      <c r="MJ1172" s="167"/>
      <c r="MK1172" s="10"/>
      <c r="ML1172" s="10">
        <f t="shared" si="8612"/>
        <v>79.5</v>
      </c>
      <c r="MM1172" s="219"/>
      <c r="MN1172" s="167"/>
      <c r="MO1172" s="329"/>
      <c r="MQ1172" s="167"/>
      <c r="MR1172" s="167"/>
      <c r="MS1172" s="167"/>
      <c r="MT1172" s="10"/>
      <c r="MU1172" s="10">
        <f t="shared" si="8612"/>
        <v>142.5</v>
      </c>
      <c r="MV1172" s="219"/>
      <c r="MW1172" s="167"/>
      <c r="MX1172" s="326"/>
      <c r="MZ1172" s="167"/>
      <c r="NA1172" s="167"/>
      <c r="NB1172" s="167"/>
      <c r="NC1172" s="10"/>
      <c r="ND1172" s="10">
        <f t="shared" si="8612"/>
        <v>104.39999999999998</v>
      </c>
      <c r="NE1172" s="219"/>
      <c r="NF1172" s="167"/>
      <c r="NG1172" s="326"/>
      <c r="NI1172" s="167"/>
      <c r="NJ1172" s="167"/>
      <c r="NK1172" s="167"/>
      <c r="NL1172" s="10"/>
      <c r="NM1172" s="10">
        <f t="shared" si="8612"/>
        <v>87.4</v>
      </c>
      <c r="NN1172" s="219"/>
      <c r="NO1172" s="167"/>
      <c r="NP1172" s="326"/>
      <c r="NR1172" s="167"/>
      <c r="NS1172" s="167"/>
      <c r="NT1172" s="167"/>
      <c r="NU1172" s="10"/>
      <c r="NV1172" s="10">
        <f t="shared" si="8612"/>
        <v>96</v>
      </c>
      <c r="NW1172" s="219"/>
      <c r="NX1172" s="167"/>
      <c r="NY1172" s="326"/>
      <c r="OA1172" s="167"/>
      <c r="OB1172" s="167"/>
      <c r="OC1172" s="167"/>
      <c r="OD1172" s="10"/>
      <c r="OE1172" s="10">
        <f t="shared" si="8612"/>
        <v>73.400000000000006</v>
      </c>
      <c r="OF1172" s="219"/>
      <c r="OG1172" s="167"/>
      <c r="OH1172" s="326"/>
      <c r="OJ1172" s="167"/>
      <c r="OK1172" s="167"/>
      <c r="OL1172" s="167"/>
      <c r="OM1172" s="10"/>
      <c r="ON1172" s="10">
        <f t="shared" ref="ON1172:QY1172" si="8613">SUM(OM1167:OM1171)</f>
        <v>104.4</v>
      </c>
      <c r="OO1172" s="219"/>
      <c r="OP1172" s="167"/>
      <c r="OQ1172" s="326"/>
      <c r="OS1172" s="167"/>
      <c r="OT1172" s="167"/>
      <c r="OU1172" s="167"/>
      <c r="OV1172" s="10"/>
      <c r="OW1172" s="10">
        <f t="shared" si="8613"/>
        <v>75.8</v>
      </c>
      <c r="OX1172" s="219"/>
      <c r="OY1172" s="167"/>
      <c r="OZ1172" s="326"/>
      <c r="PB1172" s="167"/>
      <c r="PC1172" s="167"/>
      <c r="PD1172" s="167"/>
      <c r="PE1172" s="10"/>
      <c r="PF1172" s="10">
        <f t="shared" si="8613"/>
        <v>119.2</v>
      </c>
      <c r="PG1172" s="219"/>
      <c r="PH1172" s="167"/>
      <c r="PI1172" s="326"/>
      <c r="PK1172" s="167"/>
      <c r="PL1172" s="167"/>
      <c r="PM1172" s="167"/>
      <c r="PN1172" s="10"/>
      <c r="PO1172" s="10">
        <f t="shared" si="8613"/>
        <v>141.69999999999999</v>
      </c>
      <c r="PP1172" s="219"/>
      <c r="PQ1172" s="167"/>
      <c r="PR1172" s="326"/>
      <c r="PT1172" s="167"/>
      <c r="PU1172" s="167"/>
      <c r="PV1172" s="167"/>
      <c r="PW1172" s="10"/>
      <c r="PX1172" s="10">
        <f t="shared" si="8613"/>
        <v>69.600000000000009</v>
      </c>
      <c r="PY1172" s="219"/>
      <c r="PZ1172" s="167"/>
      <c r="QA1172" s="326"/>
      <c r="QC1172" s="167"/>
      <c r="QD1172" s="167"/>
      <c r="QE1172" s="167"/>
      <c r="QF1172" s="10"/>
      <c r="QG1172" s="10">
        <f t="shared" si="8613"/>
        <v>90.4</v>
      </c>
      <c r="QH1172" s="219"/>
      <c r="QI1172" s="167"/>
      <c r="QJ1172" s="326"/>
      <c r="QL1172" s="167"/>
      <c r="QM1172" s="167"/>
      <c r="QN1172" s="167"/>
      <c r="QO1172" s="10"/>
      <c r="QP1172" s="10">
        <f t="shared" si="8613"/>
        <v>65.099999999999994</v>
      </c>
      <c r="QQ1172" s="219"/>
      <c r="QR1172" s="167"/>
      <c r="QS1172" s="326"/>
      <c r="QU1172" s="167"/>
      <c r="QV1172" s="167"/>
      <c r="QW1172" s="167"/>
      <c r="QX1172" s="10"/>
      <c r="QY1172" s="10">
        <f t="shared" si="8613"/>
        <v>78.600000000000009</v>
      </c>
      <c r="QZ1172" s="219"/>
      <c r="RA1172" s="167"/>
      <c r="RB1172" s="326"/>
      <c r="RD1172" s="167"/>
      <c r="RE1172" s="167"/>
      <c r="RF1172" s="167"/>
      <c r="RG1172" s="10"/>
      <c r="RH1172" s="10">
        <f t="shared" ref="RH1172:TS1172" si="8614">SUM(RG1167:RG1171)</f>
        <v>85.4</v>
      </c>
      <c r="RI1172" s="219"/>
      <c r="RJ1172" s="167"/>
      <c r="RK1172" s="326"/>
      <c r="RM1172" s="167"/>
      <c r="RN1172" s="167"/>
      <c r="RO1172" s="167"/>
      <c r="RP1172" s="10"/>
      <c r="RQ1172" s="10">
        <f t="shared" si="8614"/>
        <v>92</v>
      </c>
      <c r="RR1172" s="219"/>
      <c r="RS1172" s="167"/>
      <c r="RT1172" s="326"/>
      <c r="RV1172" s="167"/>
      <c r="RW1172" s="167"/>
      <c r="RX1172" s="167"/>
      <c r="RY1172" s="10"/>
      <c r="RZ1172" s="10">
        <f t="shared" si="8614"/>
        <v>76.600000000000009</v>
      </c>
      <c r="SA1172" s="219"/>
      <c r="SB1172" s="167"/>
      <c r="SC1172" s="326"/>
      <c r="SE1172" s="167"/>
      <c r="SF1172" s="167"/>
      <c r="SG1172" s="167"/>
      <c r="SH1172" s="10"/>
      <c r="SI1172" s="10">
        <f t="shared" si="8614"/>
        <v>28</v>
      </c>
      <c r="SJ1172" s="219"/>
      <c r="SK1172" s="167"/>
      <c r="SL1172" s="326"/>
      <c r="SN1172" s="167"/>
      <c r="SO1172" s="167"/>
      <c r="SP1172" s="167"/>
      <c r="SQ1172" s="10"/>
      <c r="SR1172" s="10">
        <f t="shared" si="8614"/>
        <v>136.70000000000002</v>
      </c>
      <c r="SS1172" s="219"/>
      <c r="ST1172" s="167"/>
      <c r="SU1172" s="326"/>
      <c r="SW1172" s="167"/>
      <c r="SX1172" s="167"/>
      <c r="SY1172" s="167"/>
      <c r="SZ1172" s="10"/>
      <c r="TA1172" s="10">
        <f t="shared" si="8614"/>
        <v>143.30000000000001</v>
      </c>
      <c r="TB1172" s="219"/>
      <c r="TC1172" s="167"/>
      <c r="TD1172" s="326"/>
      <c r="TF1172" s="167"/>
      <c r="TG1172" s="167"/>
      <c r="TH1172" s="167"/>
      <c r="TI1172" s="10"/>
      <c r="TJ1172" s="10">
        <f t="shared" si="8614"/>
        <v>98.399999999999991</v>
      </c>
      <c r="TK1172" s="219"/>
      <c r="TL1172" s="167"/>
      <c r="TM1172" s="329"/>
      <c r="TO1172" s="167"/>
      <c r="TP1172" s="167"/>
      <c r="TQ1172" s="167"/>
      <c r="TR1172" s="10"/>
      <c r="TS1172" s="10">
        <f t="shared" si="8614"/>
        <v>87.4</v>
      </c>
      <c r="TT1172" s="219"/>
      <c r="TU1172" s="167"/>
      <c r="TV1172" s="326"/>
      <c r="TX1172" s="167"/>
      <c r="TY1172" s="167"/>
      <c r="TZ1172" s="167"/>
      <c r="UA1172" s="10"/>
      <c r="UB1172" s="10">
        <f t="shared" ref="UB1172:WM1172" si="8615">SUM(UA1167:UA1171)</f>
        <v>132.70000000000002</v>
      </c>
      <c r="UC1172" s="219"/>
      <c r="UD1172" s="167"/>
      <c r="UE1172" s="329"/>
      <c r="UG1172" s="167"/>
      <c r="UH1172" s="167"/>
      <c r="UI1172" s="167"/>
      <c r="UJ1172" s="10"/>
      <c r="UK1172" s="10">
        <f t="shared" si="8615"/>
        <v>72.100000000000009</v>
      </c>
      <c r="UL1172" s="219"/>
      <c r="UM1172" s="167"/>
      <c r="UN1172" s="326"/>
      <c r="UP1172" s="167"/>
      <c r="UQ1172" s="167"/>
      <c r="UR1172" s="167"/>
      <c r="US1172" s="10"/>
      <c r="UT1172" s="10">
        <f t="shared" si="8615"/>
        <v>139.29999999999998</v>
      </c>
      <c r="UU1172" s="219"/>
      <c r="UV1172" s="167"/>
      <c r="UW1172" s="326"/>
      <c r="UY1172" s="167"/>
      <c r="UZ1172" s="167"/>
      <c r="VA1172" s="167"/>
      <c r="VB1172" s="10"/>
      <c r="VC1172" s="10">
        <f t="shared" si="8615"/>
        <v>110.2</v>
      </c>
      <c r="VD1172" s="219"/>
      <c r="VE1172" s="167"/>
      <c r="VF1172" s="326"/>
      <c r="VH1172" s="167"/>
      <c r="VI1172" s="167"/>
      <c r="VJ1172" s="167"/>
      <c r="VK1172" s="10"/>
      <c r="VL1172" s="10">
        <f t="shared" si="8615"/>
        <v>75.599999999999994</v>
      </c>
      <c r="VM1172" s="219"/>
      <c r="VN1172" s="167"/>
      <c r="VO1172" s="326"/>
      <c r="VQ1172" s="167"/>
      <c r="VR1172" s="167"/>
      <c r="VS1172" s="167"/>
      <c r="VT1172" s="10"/>
      <c r="VU1172" s="10">
        <f t="shared" si="8615"/>
        <v>103.39999999999999</v>
      </c>
      <c r="VV1172" s="219"/>
      <c r="VW1172" s="167"/>
      <c r="VX1172" s="326"/>
      <c r="VZ1172" s="167"/>
      <c r="WA1172" s="167"/>
      <c r="WB1172" s="167"/>
      <c r="WC1172" s="10"/>
      <c r="WD1172" s="10">
        <f t="shared" si="8615"/>
        <v>50.599999999999994</v>
      </c>
      <c r="WE1172" s="219"/>
      <c r="WF1172" s="167"/>
      <c r="WG1172" s="326"/>
      <c r="WI1172" s="167"/>
      <c r="WJ1172" s="167"/>
      <c r="WK1172" s="167"/>
      <c r="WL1172" s="10"/>
      <c r="WM1172" s="10">
        <f t="shared" si="8615"/>
        <v>97</v>
      </c>
      <c r="WN1172" s="219"/>
      <c r="WO1172" s="167"/>
      <c r="WP1172" s="326"/>
      <c r="WR1172" s="167"/>
      <c r="WS1172" s="167"/>
      <c r="WT1172" s="167"/>
      <c r="WU1172" s="10"/>
      <c r="WV1172" s="10">
        <f t="shared" ref="WV1172:ZG1172" si="8616">SUM(WU1167:WU1171)</f>
        <v>85.1</v>
      </c>
      <c r="WW1172" s="219"/>
      <c r="WX1172" s="167"/>
      <c r="WY1172" s="326"/>
      <c r="XA1172" s="167"/>
      <c r="XB1172" s="167"/>
      <c r="XC1172" s="167"/>
      <c r="XD1172" s="10"/>
      <c r="XE1172" s="10">
        <f t="shared" si="8616"/>
        <v>79.2</v>
      </c>
      <c r="XF1172" s="219"/>
      <c r="XG1172" s="167"/>
      <c r="XH1172" s="326"/>
      <c r="XJ1172" s="167"/>
      <c r="XK1172" s="167"/>
      <c r="XL1172" s="167"/>
      <c r="XM1172" s="10"/>
      <c r="XN1172" s="10">
        <f t="shared" si="8616"/>
        <v>92.3</v>
      </c>
      <c r="XO1172" s="219"/>
      <c r="XP1172" s="167"/>
      <c r="XQ1172" s="326"/>
      <c r="XS1172" s="167"/>
      <c r="XT1172" s="167"/>
      <c r="XU1172" s="167"/>
      <c r="XV1172" s="10"/>
      <c r="XW1172" s="10">
        <f t="shared" si="8616"/>
        <v>89.5</v>
      </c>
      <c r="XX1172" s="219"/>
      <c r="XY1172" s="167"/>
      <c r="XZ1172" s="326"/>
      <c r="YB1172" s="167"/>
      <c r="YC1172" s="167"/>
      <c r="YD1172" s="167"/>
      <c r="YE1172" s="10"/>
      <c r="YF1172" s="10">
        <f t="shared" si="8616"/>
        <v>77.3</v>
      </c>
      <c r="YG1172" s="219"/>
      <c r="YH1172" s="167"/>
      <c r="YI1172" s="326"/>
      <c r="YK1172" s="167"/>
      <c r="YL1172" s="167"/>
      <c r="YM1172" s="167"/>
      <c r="YN1172" s="10"/>
      <c r="YO1172" s="10">
        <f t="shared" si="8616"/>
        <v>108.69999999999999</v>
      </c>
      <c r="YP1172" s="219"/>
      <c r="YQ1172" s="167"/>
      <c r="YR1172" s="326"/>
      <c r="YT1172" s="167"/>
      <c r="YU1172" s="167"/>
      <c r="YV1172" s="167"/>
      <c r="YW1172" s="10"/>
      <c r="YX1172" s="10">
        <f t="shared" si="8616"/>
        <v>69.099999999999994</v>
      </c>
      <c r="YY1172" s="219"/>
      <c r="YZ1172" s="167"/>
      <c r="ZA1172" s="326"/>
      <c r="ZC1172" s="167"/>
      <c r="ZD1172" s="167"/>
      <c r="ZE1172" s="167"/>
      <c r="ZF1172" s="10"/>
      <c r="ZG1172" s="10">
        <f t="shared" si="8616"/>
        <v>98.6</v>
      </c>
      <c r="ZH1172" s="219"/>
      <c r="ZI1172" s="167"/>
      <c r="ZJ1172" s="326"/>
      <c r="ZL1172" s="167"/>
      <c r="ZM1172" s="167"/>
      <c r="ZN1172" s="167"/>
      <c r="ZO1172" s="10"/>
      <c r="ZP1172" s="10">
        <f t="shared" ref="ZP1172:ACA1172" si="8617">SUM(ZO1167:ZO1171)</f>
        <v>119.8</v>
      </c>
      <c r="ZQ1172" s="219"/>
      <c r="ZR1172" s="167"/>
      <c r="ZS1172" s="498"/>
      <c r="ZU1172" s="167"/>
      <c r="ZV1172" s="167"/>
      <c r="ZW1172" s="167"/>
      <c r="ZX1172" s="10"/>
      <c r="ZY1172" s="10">
        <f t="shared" si="8617"/>
        <v>117.4</v>
      </c>
      <c r="ZZ1172" s="219"/>
      <c r="AAA1172" s="167"/>
      <c r="AAB1172" s="326"/>
      <c r="AAD1172" s="167"/>
      <c r="AAE1172" s="167"/>
      <c r="AAF1172" s="167"/>
      <c r="AAG1172" s="10"/>
      <c r="AAH1172" s="10">
        <f t="shared" si="8617"/>
        <v>89.4</v>
      </c>
      <c r="AAI1172" s="219"/>
      <c r="AAJ1172" s="167"/>
      <c r="AAK1172" s="326"/>
      <c r="AAM1172" s="167"/>
      <c r="AAN1172" s="167"/>
      <c r="AAO1172" s="167"/>
      <c r="AAP1172" s="10"/>
      <c r="AAQ1172" s="10">
        <f t="shared" si="8617"/>
        <v>69.7</v>
      </c>
      <c r="AAR1172" s="219"/>
      <c r="AAS1172" s="167"/>
      <c r="AAT1172" s="326"/>
      <c r="AAV1172" s="167"/>
      <c r="AAW1172" s="167"/>
      <c r="AAX1172" s="167"/>
      <c r="AAY1172" s="10"/>
      <c r="AAZ1172" s="10">
        <f t="shared" si="8617"/>
        <v>85.8</v>
      </c>
      <c r="ABA1172" s="219"/>
      <c r="ABB1172" s="167"/>
      <c r="ABC1172" s="326"/>
      <c r="ABE1172" s="167"/>
      <c r="ABF1172" s="167"/>
      <c r="ABG1172" s="167"/>
      <c r="ABH1172" s="10"/>
      <c r="ABI1172" s="10">
        <f t="shared" si="8617"/>
        <v>83.1</v>
      </c>
      <c r="ABJ1172" s="219"/>
      <c r="ABK1172" s="167"/>
      <c r="ABL1172" s="326"/>
      <c r="ABN1172" s="167"/>
      <c r="ABO1172" s="167"/>
      <c r="ABP1172" s="167"/>
      <c r="ABQ1172" s="10"/>
      <c r="ABR1172" s="10">
        <f t="shared" si="8617"/>
        <v>95.9</v>
      </c>
      <c r="ABS1172" s="219"/>
      <c r="ABT1172" s="167"/>
      <c r="ABU1172" s="498"/>
      <c r="ABW1172" s="167"/>
      <c r="ABX1172" s="167"/>
      <c r="ABY1172" s="167"/>
      <c r="ABZ1172" s="10"/>
      <c r="ACA1172" s="10">
        <f t="shared" si="8617"/>
        <v>73.900000000000006</v>
      </c>
      <c r="ACB1172" s="219"/>
      <c r="ACC1172" s="167"/>
      <c r="ACD1172" s="326"/>
      <c r="ACF1172" s="167"/>
      <c r="ACG1172" s="167"/>
      <c r="ACH1172" s="167"/>
      <c r="ACI1172" s="10"/>
      <c r="ACJ1172" s="10">
        <f t="shared" ref="ACJ1172" si="8618">SUM(ACI1167:ACI1171)</f>
        <v>79.399999999999991</v>
      </c>
      <c r="ACK1172" s="219"/>
      <c r="ACL1172" s="167"/>
      <c r="ACM1172" s="326"/>
      <c r="ACO1172" s="167"/>
      <c r="ACP1172" s="167"/>
      <c r="ACQ1172" s="167"/>
      <c r="ACR1172" s="10"/>
      <c r="ACS1172" s="10">
        <f t="shared" ref="ACS1172" si="8619">SUM(ACR1167:ACR1171)</f>
        <v>117.69999999999999</v>
      </c>
      <c r="ACT1172" s="219"/>
      <c r="ACU1172" s="167"/>
      <c r="ACV1172" s="326"/>
      <c r="ACX1172" s="167"/>
      <c r="ACY1172" s="167"/>
      <c r="ACZ1172" s="167"/>
      <c r="ADA1172" s="10"/>
      <c r="ADB1172" s="10">
        <f t="shared" ref="ADB1172" si="8620">SUM(ADA1167:ADA1171)</f>
        <v>108.14999999999999</v>
      </c>
      <c r="ADC1172" s="219"/>
      <c r="ADD1172" s="167"/>
      <c r="ADE1172" s="326"/>
      <c r="ADG1172" s="167"/>
      <c r="ADH1172" s="167"/>
      <c r="ADI1172" s="167"/>
      <c r="ADJ1172" s="10"/>
      <c r="ADK1172" s="10">
        <f t="shared" ref="ADK1172" si="8621">SUM(ADJ1167:ADJ1171)</f>
        <v>66.900000000000006</v>
      </c>
      <c r="ADL1172" s="219"/>
      <c r="ADM1172" s="167"/>
      <c r="ADN1172" s="326"/>
      <c r="ADP1172" s="167"/>
      <c r="ADQ1172" s="167"/>
      <c r="ADR1172" s="167"/>
      <c r="ADS1172" s="10"/>
      <c r="ADT1172" s="10">
        <f t="shared" ref="ADT1172" si="8622">SUM(ADS1167:ADS1171)</f>
        <v>97.699999999999989</v>
      </c>
      <c r="ADU1172" s="219"/>
      <c r="ADV1172" s="167"/>
      <c r="ADW1172" s="329"/>
      <c r="ADY1172" s="167"/>
      <c r="ADZ1172" s="167"/>
      <c r="AEA1172" s="167"/>
      <c r="AEB1172" s="10"/>
      <c r="AEC1172" s="10">
        <f t="shared" ref="AEC1172" si="8623">SUM(AEB1167:AEB1171)</f>
        <v>102.69999999999999</v>
      </c>
      <c r="AED1172" s="219"/>
      <c r="AEE1172" s="167"/>
      <c r="AEF1172" s="326"/>
      <c r="AEH1172" s="167"/>
      <c r="AEI1172" s="167"/>
      <c r="AEJ1172" s="167"/>
      <c r="AEK1172" s="10"/>
      <c r="AEL1172" s="10">
        <f t="shared" ref="AEL1172" si="8624">SUM(AEK1167:AEK1171)</f>
        <v>147.5</v>
      </c>
      <c r="AEM1172" s="219"/>
      <c r="AEN1172" s="167"/>
      <c r="AEO1172" s="326"/>
      <c r="AEQ1172" s="167"/>
      <c r="AER1172" s="167"/>
      <c r="AES1172" s="167"/>
      <c r="AET1172" s="10"/>
      <c r="AEU1172" s="10">
        <f t="shared" ref="AEU1172" si="8625">SUM(AET1167:AET1171)</f>
        <v>80.900000000000006</v>
      </c>
      <c r="AEV1172" s="219"/>
      <c r="AEW1172" s="167"/>
      <c r="AEX1172" s="326"/>
      <c r="AEZ1172" s="167"/>
      <c r="AFA1172" s="167"/>
      <c r="AFB1172" s="167"/>
      <c r="AFC1172" s="10"/>
      <c r="AFD1172" s="10">
        <f t="shared" ref="AFD1172" si="8626">SUM(AFC1167:AFC1171)</f>
        <v>81.599999999999994</v>
      </c>
      <c r="AFE1172" s="219"/>
      <c r="AFF1172" s="167"/>
      <c r="AFG1172" s="326"/>
      <c r="AFI1172" s="167"/>
      <c r="AFJ1172" s="167"/>
      <c r="AFK1172" s="167"/>
      <c r="AFL1172" s="10"/>
      <c r="AFM1172" s="10">
        <f t="shared" ref="AFM1172" si="8627">SUM(AFL1167:AFL1171)</f>
        <v>115.39999999999999</v>
      </c>
      <c r="AFN1172" s="219"/>
      <c r="AFO1172" s="167"/>
      <c r="AFP1172" s="326"/>
      <c r="AFR1172" s="167"/>
      <c r="AFS1172" s="167"/>
      <c r="AFT1172" s="167"/>
      <c r="AFU1172" s="10"/>
      <c r="AFV1172" s="10">
        <f t="shared" ref="AFV1172" si="8628">SUM(AFU1167:AFU1171)</f>
        <v>110.30000000000001</v>
      </c>
      <c r="AFW1172" s="219"/>
      <c r="AFX1172" s="167"/>
      <c r="AFY1172" s="326"/>
      <c r="AGA1172" s="167"/>
      <c r="AGB1172" s="167"/>
      <c r="AGC1172" s="167"/>
      <c r="AGD1172" s="10"/>
      <c r="AGE1172" s="10">
        <f t="shared" ref="AGE1172" si="8629">SUM(AGD1167:AGD1171)</f>
        <v>89.5</v>
      </c>
      <c r="AGF1172" s="219"/>
      <c r="AGG1172" s="167"/>
      <c r="AGH1172" s="498"/>
      <c r="AGJ1172" s="167"/>
      <c r="AGK1172" s="167"/>
      <c r="AGL1172" s="167"/>
      <c r="AGM1172" s="10"/>
      <c r="AGN1172" s="10">
        <f t="shared" ref="AGN1172" si="8630">SUM(AGM1167:AGM1171)</f>
        <v>49.4</v>
      </c>
      <c r="AGO1172" s="219"/>
      <c r="AGP1172" s="167"/>
      <c r="AGQ1172" s="326"/>
      <c r="AGS1172" s="167"/>
      <c r="AGT1172" s="167"/>
      <c r="AGU1172" s="167"/>
      <c r="AGV1172" s="10"/>
      <c r="AGW1172" s="10">
        <f t="shared" ref="AGW1172" si="8631">SUM(AGV1167:AGV1171)</f>
        <v>20.2</v>
      </c>
      <c r="AGX1172" s="219"/>
      <c r="AGY1172" s="167"/>
      <c r="AGZ1172" s="326"/>
      <c r="AHB1172" s="167"/>
      <c r="AHC1172" s="167"/>
      <c r="AHD1172" s="167"/>
      <c r="AHE1172" s="10"/>
      <c r="AHF1172" s="10">
        <f t="shared" ref="AHF1172" si="8632">SUM(AHE1167:AHE1171)</f>
        <v>108.3</v>
      </c>
      <c r="AHG1172" s="219"/>
      <c r="AHH1172" s="167"/>
      <c r="AHI1172" s="326"/>
      <c r="AHK1172" s="167"/>
      <c r="AHL1172" s="167"/>
      <c r="AHM1172" s="167"/>
      <c r="AHN1172" s="10"/>
      <c r="AHO1172" s="10">
        <f t="shared" ref="AHO1172" si="8633">SUM(AHN1167:AHN1171)</f>
        <v>80.2</v>
      </c>
      <c r="AHP1172" s="219"/>
      <c r="AHQ1172" s="167"/>
      <c r="AHR1172" s="326"/>
      <c r="AHT1172" s="167"/>
      <c r="AHU1172" s="167"/>
      <c r="AHV1172" s="167"/>
      <c r="AHW1172" s="10"/>
      <c r="AHX1172" s="10">
        <f t="shared" ref="AHX1172" si="8634">SUM(AHW1167:AHW1171)</f>
        <v>70.300000000000011</v>
      </c>
      <c r="AHY1172" s="219"/>
      <c r="AHZ1172" s="167"/>
      <c r="AIA1172" s="326"/>
      <c r="AIC1172" s="167"/>
      <c r="AID1172" s="167"/>
      <c r="AIE1172" s="167"/>
      <c r="AIF1172" s="10"/>
      <c r="AIG1172" s="10">
        <f t="shared" ref="AIG1172" si="8635">SUM(AIF1167:AIF1171)</f>
        <v>96.4</v>
      </c>
      <c r="AIH1172" s="219"/>
      <c r="AII1172" s="167"/>
      <c r="AIJ1172" s="498"/>
      <c r="AIL1172" s="167"/>
      <c r="AIM1172" s="167"/>
      <c r="AIN1172" s="167"/>
      <c r="AIO1172" s="10"/>
      <c r="AIP1172" s="10">
        <f t="shared" ref="AIP1172" si="8636">SUM(AIO1167:AIO1171)</f>
        <v>113.69999999999999</v>
      </c>
      <c r="AIQ1172" s="219"/>
      <c r="AIR1172" s="167"/>
      <c r="AIS1172" s="326"/>
      <c r="AIU1172" s="167"/>
      <c r="AIV1172" s="167"/>
      <c r="AIW1172" s="167"/>
      <c r="AIX1172" s="10"/>
      <c r="AIY1172" s="10">
        <f t="shared" ref="AIY1172" si="8637">SUM(AIX1167:AIX1171)</f>
        <v>117.89999999999999</v>
      </c>
      <c r="AIZ1172" s="219"/>
      <c r="AJA1172" s="167"/>
      <c r="AJB1172" s="326"/>
      <c r="AJD1172" s="167"/>
      <c r="AJE1172" s="167"/>
      <c r="AJF1172" s="167"/>
      <c r="AJG1172" s="10"/>
      <c r="AJH1172" s="10">
        <f t="shared" ref="AJH1172" si="8638">SUM(AJG1167:AJG1171)</f>
        <v>108.1</v>
      </c>
      <c r="AJI1172" s="219"/>
      <c r="AJJ1172" s="167"/>
      <c r="AJK1172" s="326"/>
      <c r="AJM1172" s="167"/>
      <c r="AJN1172" s="167"/>
      <c r="AJO1172" s="167"/>
      <c r="AJP1172" s="10"/>
      <c r="AJQ1172" s="10">
        <f t="shared" ref="AJQ1172" si="8639">SUM(AJP1167:AJP1171)</f>
        <v>162.79999999999998</v>
      </c>
      <c r="AJR1172" s="219"/>
      <c r="AJS1172" s="167"/>
      <c r="AJT1172" s="326"/>
      <c r="AJV1172" s="167"/>
      <c r="AJW1172" s="167"/>
      <c r="AJX1172" s="167"/>
      <c r="AJY1172" s="10"/>
      <c r="AJZ1172" s="10">
        <f t="shared" ref="AJZ1172" si="8640">SUM(AJY1167:AJY1171)</f>
        <v>78.2</v>
      </c>
      <c r="AKA1172" s="219"/>
      <c r="AKB1172" s="167"/>
      <c r="AKC1172" s="326"/>
      <c r="AKE1172" s="167"/>
      <c r="AKF1172" s="167"/>
      <c r="AKG1172" s="167"/>
      <c r="AKH1172" s="10"/>
      <c r="AKI1172" s="10">
        <f t="shared" ref="AKI1172" si="8641">SUM(AKH1167:AKH1171)</f>
        <v>97.799999999999983</v>
      </c>
      <c r="AKJ1172" s="219"/>
      <c r="AKK1172" s="167"/>
      <c r="AKL1172" s="326"/>
      <c r="AKN1172" s="167"/>
      <c r="AKO1172" s="167"/>
      <c r="AKP1172" s="167"/>
      <c r="AKQ1172" s="10"/>
      <c r="AKR1172" s="10">
        <f t="shared" ref="AKR1172" si="8642">SUM(AKQ1167:AKQ1171)</f>
        <v>156.69999999999999</v>
      </c>
      <c r="AKS1172" s="219"/>
      <c r="AKT1172" s="167"/>
      <c r="AKU1172" s="326"/>
      <c r="AKW1172" s="167"/>
      <c r="AKX1172" s="167"/>
      <c r="AKY1172" s="167"/>
      <c r="AKZ1172" s="10"/>
      <c r="ALA1172" s="10">
        <f t="shared" ref="ALA1172" si="8643">SUM(AKZ1167:AKZ1171)</f>
        <v>73.800000000000011</v>
      </c>
      <c r="ALB1172" s="219"/>
      <c r="ALC1172" s="167"/>
      <c r="ALD1172" s="329"/>
      <c r="ALF1172" s="167"/>
      <c r="ALG1172" s="167"/>
      <c r="ALH1172" s="167"/>
      <c r="ALI1172" s="10"/>
      <c r="ALJ1172" s="10">
        <f t="shared" ref="ALJ1172" si="8644">SUM(ALI1167:ALI1171)</f>
        <v>108</v>
      </c>
      <c r="ALK1172" s="219"/>
      <c r="ALL1172" s="167"/>
      <c r="ALM1172" s="326"/>
      <c r="ALO1172" s="167"/>
      <c r="ALP1172" s="167"/>
      <c r="ALQ1172" s="167"/>
      <c r="ALR1172" s="10"/>
      <c r="ALS1172" s="10">
        <f t="shared" ref="ALS1172" si="8645">SUM(ALR1167:ALR1171)</f>
        <v>105.1</v>
      </c>
      <c r="ALT1172" s="219"/>
      <c r="ALU1172" s="167"/>
      <c r="ALV1172" s="326"/>
      <c r="ALX1172" s="167"/>
      <c r="ALY1172" s="167"/>
      <c r="ALZ1172" s="167"/>
      <c r="AMA1172" s="10"/>
      <c r="AMB1172" s="10">
        <f t="shared" ref="AMB1172" si="8646">SUM(AMA1167:AMA1171)</f>
        <v>112.39999999999999</v>
      </c>
      <c r="AMC1172" s="219"/>
      <c r="AMD1172" s="167"/>
      <c r="AME1172" s="326"/>
      <c r="AMG1172" s="167"/>
      <c r="AMH1172" s="167"/>
      <c r="AMI1172" s="167"/>
      <c r="AMJ1172" s="10"/>
      <c r="AMK1172" s="10">
        <f t="shared" ref="AMK1172" si="8647">SUM(AMJ1167:AMJ1171)</f>
        <v>129.30000000000001</v>
      </c>
      <c r="AML1172" s="219"/>
      <c r="AMM1172" s="167"/>
      <c r="AMN1172" s="326"/>
      <c r="AMP1172" s="167"/>
      <c r="AMQ1172" s="167"/>
      <c r="AMR1172" s="167"/>
      <c r="AMS1172" s="10"/>
      <c r="AMT1172" s="10">
        <f t="shared" ref="AMT1172" si="8648">SUM(AMS1167:AMS1171)</f>
        <v>89.9</v>
      </c>
      <c r="AMU1172" s="219"/>
      <c r="AMV1172" s="167"/>
      <c r="AMW1172" s="326"/>
      <c r="AMY1172" s="167"/>
      <c r="AMZ1172" s="167"/>
      <c r="ANA1172" s="167"/>
      <c r="ANB1172" s="10"/>
      <c r="ANC1172" s="10">
        <f t="shared" ref="ANC1172" si="8649">SUM(ANB1167:ANB1171)</f>
        <v>97.8</v>
      </c>
      <c r="AND1172" s="219"/>
      <c r="ANE1172" s="167"/>
      <c r="ANF1172" s="326"/>
      <c r="ANH1172" s="167"/>
      <c r="ANI1172" s="167"/>
      <c r="ANJ1172" s="167"/>
      <c r="ANK1172" s="10"/>
      <c r="ANL1172" s="10">
        <f t="shared" ref="ANL1172" si="8650">SUM(ANK1167:ANK1171)</f>
        <v>119.6</v>
      </c>
      <c r="ANM1172" s="219"/>
      <c r="ANN1172" s="167"/>
      <c r="ANO1172" s="326"/>
      <c r="ANQ1172" s="167"/>
      <c r="ANR1172" s="167"/>
      <c r="ANS1172" s="167"/>
      <c r="ANT1172" s="10"/>
      <c r="ANU1172" s="10">
        <f t="shared" ref="ANU1172" si="8651">SUM(ANT1167:ANT1171)</f>
        <v>173.5</v>
      </c>
      <c r="ANV1172" s="219"/>
      <c r="ANW1172" s="167"/>
      <c r="ANX1172" s="326"/>
      <c r="ANZ1172" s="167"/>
      <c r="AOA1172" s="167"/>
      <c r="AOB1172" s="167"/>
      <c r="AOC1172" s="10"/>
      <c r="AOD1172" s="10">
        <f t="shared" ref="AOD1172" si="8652">SUM(AOC1167:AOC1171)</f>
        <v>61.1</v>
      </c>
      <c r="AOE1172" s="219"/>
      <c r="AOF1172" s="167"/>
      <c r="AOG1172" s="326"/>
      <c r="AOI1172" s="167"/>
      <c r="AOJ1172" s="167"/>
      <c r="AOK1172" s="167"/>
      <c r="AOL1172" s="10"/>
      <c r="AOM1172" s="10">
        <f t="shared" ref="AOM1172" si="8653">SUM(AOL1167:AOL1171)</f>
        <v>49.15</v>
      </c>
      <c r="AON1172" s="219"/>
      <c r="AOO1172" s="167"/>
      <c r="AOP1172" s="498"/>
      <c r="AOR1172" s="167"/>
      <c r="AOS1172" s="167"/>
      <c r="AOT1172" s="167"/>
      <c r="AOU1172" s="10"/>
      <c r="AOV1172" s="10">
        <f t="shared" ref="AOV1172" si="8654">SUM(AOU1167:AOU1171)</f>
        <v>116.7</v>
      </c>
      <c r="AOW1172" s="219"/>
      <c r="AOX1172" s="167"/>
      <c r="AOY1172" s="326"/>
      <c r="APA1172" s="167"/>
      <c r="APB1172" s="167"/>
      <c r="APC1172" s="167"/>
      <c r="APD1172" s="10"/>
      <c r="APE1172" s="10">
        <f t="shared" ref="APE1172" si="8655">SUM(APD1167:APD1171)</f>
        <v>81.5</v>
      </c>
      <c r="APF1172" s="219"/>
      <c r="APG1172" s="167"/>
      <c r="APH1172" s="326"/>
      <c r="APJ1172" s="167"/>
      <c r="APK1172" s="167"/>
      <c r="APL1172" s="167"/>
      <c r="APM1172" s="10"/>
      <c r="APN1172" s="10">
        <f t="shared" ref="APN1172" si="8656">SUM(APM1167:APM1171)</f>
        <v>93.6</v>
      </c>
      <c r="APO1172" s="219"/>
      <c r="APP1172" s="167"/>
      <c r="APQ1172" s="326"/>
      <c r="APS1172" s="167"/>
      <c r="APT1172" s="167"/>
      <c r="APU1172" s="167"/>
      <c r="APV1172" s="10"/>
      <c r="APW1172" s="10">
        <f t="shared" ref="APW1172" si="8657">SUM(APV1167:APV1171)</f>
        <v>101.6</v>
      </c>
      <c r="APX1172" s="219"/>
      <c r="APY1172" s="167"/>
      <c r="APZ1172" s="326"/>
      <c r="AQB1172" s="167"/>
      <c r="AQC1172" s="167"/>
      <c r="AQD1172" s="167"/>
      <c r="AQE1172" s="10"/>
      <c r="AQF1172" s="10">
        <f t="shared" ref="AQF1172" si="8658">SUM(AQE1167:AQE1171)</f>
        <v>62.800000000000004</v>
      </c>
      <c r="AQG1172" s="219"/>
      <c r="AQH1172" s="167"/>
      <c r="AQI1172" s="326"/>
      <c r="AQK1172" s="167"/>
      <c r="AQL1172" s="167"/>
      <c r="AQM1172" s="167"/>
      <c r="AQN1172" s="10"/>
      <c r="AQO1172" s="10">
        <f t="shared" ref="AQO1172" si="8659">SUM(AQN1167:AQN1171)</f>
        <v>143.19999999999999</v>
      </c>
      <c r="AQP1172" s="219"/>
      <c r="AQQ1172" s="167"/>
      <c r="AQR1172" s="326"/>
      <c r="AQT1172" s="167"/>
      <c r="AQU1172" s="167"/>
      <c r="AQV1172" s="167"/>
      <c r="AQW1172" s="10"/>
      <c r="AQX1172" s="10">
        <f t="shared" ref="AQX1172:ATI1172" si="8660">SUM(AQW1167:AQW1171)</f>
        <v>56.3</v>
      </c>
      <c r="AQY1172" s="219"/>
      <c r="AQZ1172" s="167"/>
      <c r="ARA1172" s="326"/>
      <c r="ARC1172" s="167"/>
      <c r="ARD1172" s="167"/>
      <c r="ARE1172" s="167"/>
      <c r="ARF1172" s="10"/>
      <c r="ARG1172" s="10">
        <f t="shared" si="8660"/>
        <v>51.8</v>
      </c>
      <c r="ARH1172" s="219"/>
      <c r="ARI1172" s="167"/>
      <c r="ARJ1172" s="326"/>
      <c r="ARL1172" s="167"/>
      <c r="ARM1172" s="167"/>
      <c r="ARN1172" s="167"/>
      <c r="ARO1172" s="10"/>
      <c r="ARP1172" s="10">
        <f t="shared" si="8660"/>
        <v>93.59999999999998</v>
      </c>
      <c r="ARQ1172" s="219"/>
      <c r="ARR1172" s="167"/>
      <c r="ARS1172" s="329"/>
      <c r="ARU1172" s="167"/>
      <c r="ARV1172" s="167"/>
      <c r="ARW1172" s="167"/>
      <c r="ARX1172" s="10"/>
      <c r="ARY1172" s="10">
        <f t="shared" si="8660"/>
        <v>74.600000000000009</v>
      </c>
      <c r="ARZ1172" s="219"/>
      <c r="ASA1172" s="167"/>
      <c r="ASB1172" s="326"/>
      <c r="ASD1172" s="167"/>
      <c r="ASE1172" s="167"/>
      <c r="ASF1172" s="167"/>
      <c r="ASG1172" s="10"/>
      <c r="ASH1172" s="10">
        <f t="shared" si="8660"/>
        <v>75.400000000000006</v>
      </c>
      <c r="ASI1172" s="219"/>
      <c r="ASJ1172" s="167"/>
      <c r="ASK1172" s="326"/>
      <c r="ASM1172" s="167"/>
      <c r="ASN1172" s="167"/>
      <c r="ASO1172" s="167"/>
      <c r="ASP1172" s="10"/>
      <c r="ASQ1172" s="10">
        <f t="shared" si="8660"/>
        <v>81.900000000000006</v>
      </c>
      <c r="ASR1172" s="219"/>
      <c r="ASS1172" s="167"/>
      <c r="AST1172" s="326"/>
      <c r="ASV1172" s="167"/>
      <c r="ASW1172" s="167"/>
      <c r="ASX1172" s="167"/>
      <c r="ASY1172" s="10"/>
      <c r="ASZ1172" s="10">
        <f t="shared" si="8660"/>
        <v>76.2</v>
      </c>
      <c r="ATA1172" s="219"/>
      <c r="ATB1172" s="167"/>
      <c r="ATC1172" s="326"/>
      <c r="ATE1172" s="167"/>
      <c r="ATF1172" s="167"/>
      <c r="ATG1172" s="167"/>
      <c r="ATH1172" s="10"/>
      <c r="ATI1172" s="10">
        <f t="shared" si="8660"/>
        <v>139.30000000000001</v>
      </c>
      <c r="ATJ1172" s="219"/>
      <c r="ATK1172" s="167"/>
      <c r="ATL1172" s="326"/>
      <c r="ATN1172" s="167"/>
      <c r="ATO1172" s="167"/>
      <c r="ATP1172" s="167"/>
      <c r="ATQ1172" s="10"/>
      <c r="ATR1172" s="10">
        <f t="shared" ref="ATR1172:AWC1172" si="8661">SUM(ATQ1167:ATQ1171)</f>
        <v>78.600000000000009</v>
      </c>
      <c r="ATS1172" s="219"/>
      <c r="ATT1172" s="167"/>
      <c r="ATU1172" s="326"/>
      <c r="ATW1172" s="167"/>
      <c r="ATX1172" s="167"/>
      <c r="ATY1172" s="167"/>
      <c r="ATZ1172" s="10"/>
      <c r="AUA1172" s="10">
        <f t="shared" si="8661"/>
        <v>86.699999999999989</v>
      </c>
      <c r="AUB1172" s="219"/>
      <c r="AUC1172" s="167"/>
      <c r="AUD1172" s="326"/>
      <c r="AUF1172" s="167"/>
      <c r="AUG1172" s="167"/>
      <c r="AUH1172" s="167"/>
      <c r="AUI1172" s="10"/>
      <c r="AUJ1172" s="10">
        <f t="shared" si="8661"/>
        <v>130.5</v>
      </c>
      <c r="AUK1172" s="219"/>
      <c r="AUL1172" s="167"/>
      <c r="AUM1172" s="326"/>
      <c r="AUO1172" s="167"/>
      <c r="AUP1172" s="167"/>
      <c r="AUQ1172" s="167"/>
      <c r="AUR1172" s="10"/>
      <c r="AUS1172" s="10">
        <f t="shared" si="8661"/>
        <v>125.4</v>
      </c>
      <c r="AUT1172" s="219"/>
      <c r="AUU1172" s="167"/>
      <c r="AUV1172" s="326"/>
      <c r="AUX1172" s="167"/>
      <c r="AUY1172" s="167"/>
      <c r="AUZ1172" s="167"/>
      <c r="AVA1172" s="10"/>
      <c r="AVB1172" s="10">
        <f t="shared" si="8661"/>
        <v>55.800000000000004</v>
      </c>
      <c r="AVC1172" s="219"/>
      <c r="AVD1172" s="167"/>
      <c r="AVE1172" s="326"/>
      <c r="AVG1172" s="167"/>
      <c r="AVH1172" s="167"/>
      <c r="AVI1172" s="167"/>
      <c r="AVJ1172" s="10"/>
      <c r="AVK1172" s="10">
        <f t="shared" si="8661"/>
        <v>71.400000000000006</v>
      </c>
      <c r="AVL1172" s="219"/>
      <c r="AVM1172" s="167"/>
      <c r="AVN1172" s="329"/>
      <c r="AVP1172" s="167"/>
      <c r="AVQ1172" s="167"/>
      <c r="AVR1172" s="167"/>
      <c r="AVS1172" s="10"/>
      <c r="AVT1172" s="10">
        <f t="shared" si="8661"/>
        <v>81.7</v>
      </c>
      <c r="AVU1172" s="219"/>
      <c r="AVV1172" s="167"/>
      <c r="AVW1172" s="326"/>
      <c r="AVY1172" s="167"/>
      <c r="AVZ1172" s="167"/>
      <c r="AWA1172" s="167"/>
      <c r="AWB1172" s="10"/>
      <c r="AWC1172" s="10">
        <f t="shared" si="8661"/>
        <v>95.4</v>
      </c>
      <c r="AWD1172" s="219"/>
      <c r="AWE1172" s="167"/>
      <c r="AWF1172" s="326"/>
      <c r="AWH1172" s="167"/>
      <c r="AWI1172" s="167"/>
      <c r="AWJ1172" s="167"/>
      <c r="AWK1172" s="10"/>
      <c r="AWL1172" s="10">
        <f t="shared" ref="AWL1172:AYW1172" si="8662">SUM(AWK1167:AWK1171)</f>
        <v>68.2</v>
      </c>
      <c r="AWM1172" s="219"/>
      <c r="AWN1172" s="167"/>
      <c r="AWO1172" s="326"/>
      <c r="AWQ1172" s="167"/>
      <c r="AWR1172" s="167"/>
      <c r="AWS1172" s="167"/>
      <c r="AWT1172" s="10"/>
      <c r="AWU1172" s="10">
        <f t="shared" si="8662"/>
        <v>54.7</v>
      </c>
      <c r="AWV1172" s="219"/>
      <c r="AWW1172" s="167"/>
      <c r="AWX1172" s="326"/>
      <c r="AWZ1172" s="167"/>
      <c r="AXA1172" s="167"/>
      <c r="AXB1172" s="167"/>
      <c r="AXC1172" s="10"/>
      <c r="AXD1172" s="10">
        <f t="shared" si="8662"/>
        <v>76.599999999999994</v>
      </c>
      <c r="AXE1172" s="219"/>
      <c r="AXF1172" s="167"/>
      <c r="AXG1172" s="498"/>
      <c r="AXI1172" s="167"/>
      <c r="AXJ1172" s="167"/>
      <c r="AXK1172" s="167"/>
      <c r="AXL1172" s="10"/>
      <c r="AXM1172" s="10">
        <f t="shared" si="8662"/>
        <v>54.199999999999996</v>
      </c>
      <c r="AXN1172" s="219"/>
      <c r="AXO1172" s="167"/>
      <c r="AXP1172" s="326"/>
      <c r="AXR1172" s="167"/>
      <c r="AXS1172" s="167"/>
      <c r="AXT1172" s="167"/>
      <c r="AXU1172" s="10"/>
      <c r="AXV1172" s="10">
        <f t="shared" si="8662"/>
        <v>95</v>
      </c>
      <c r="AXW1172" s="219"/>
      <c r="AXX1172" s="167"/>
      <c r="AXY1172" s="326"/>
      <c r="AYA1172" s="167"/>
      <c r="AYB1172" s="167"/>
      <c r="AYC1172" s="167"/>
      <c r="AYD1172" s="10"/>
      <c r="AYE1172" s="10">
        <f t="shared" si="8662"/>
        <v>73.800000000000011</v>
      </c>
      <c r="AYF1172" s="219"/>
      <c r="AYG1172" s="167"/>
      <c r="AYH1172" s="326"/>
      <c r="AYJ1172" s="167"/>
      <c r="AYK1172" s="167"/>
      <c r="AYL1172" s="167"/>
      <c r="AYM1172" s="10"/>
      <c r="AYN1172" s="10">
        <f t="shared" si="8662"/>
        <v>146.69999999999999</v>
      </c>
      <c r="AYO1172" s="219"/>
      <c r="AYP1172" s="167"/>
      <c r="AYQ1172" s="326"/>
      <c r="AYS1172" s="167"/>
      <c r="AYT1172" s="167"/>
      <c r="AYU1172" s="167"/>
      <c r="AYV1172" s="10"/>
      <c r="AYW1172" s="10">
        <f t="shared" si="8662"/>
        <v>86</v>
      </c>
      <c r="AYX1172" s="219"/>
      <c r="AYY1172" s="167"/>
      <c r="AYZ1172" s="498"/>
      <c r="AZB1172" s="167"/>
      <c r="AZC1172" s="167"/>
      <c r="AZD1172" s="167"/>
      <c r="AZE1172" s="10"/>
      <c r="AZF1172" s="10">
        <f t="shared" ref="AZF1172:BBQ1172" si="8663">SUM(AZE1167:AZE1171)</f>
        <v>49.7</v>
      </c>
      <c r="AZG1172" s="219"/>
      <c r="AZH1172" s="167"/>
      <c r="AZI1172" s="326"/>
      <c r="AZK1172" s="167"/>
      <c r="AZL1172" s="167"/>
      <c r="AZM1172" s="167"/>
      <c r="AZN1172" s="10"/>
      <c r="AZO1172" s="10">
        <f t="shared" si="8663"/>
        <v>56.5</v>
      </c>
      <c r="AZP1172" s="219"/>
      <c r="AZQ1172" s="167"/>
      <c r="AZR1172" s="326"/>
      <c r="AZT1172" s="167"/>
      <c r="AZU1172" s="167"/>
      <c r="AZV1172" s="167"/>
      <c r="AZW1172" s="10"/>
      <c r="AZX1172" s="10">
        <f t="shared" si="8663"/>
        <v>164.4</v>
      </c>
      <c r="AZY1172" s="219"/>
      <c r="AZZ1172" s="167"/>
      <c r="BAA1172" s="326"/>
      <c r="BAC1172" s="167"/>
      <c r="BAD1172" s="167"/>
      <c r="BAE1172" s="167"/>
      <c r="BAF1172" s="10"/>
      <c r="BAG1172" s="10">
        <f t="shared" si="8663"/>
        <v>80.700000000000017</v>
      </c>
      <c r="BAH1172" s="219"/>
      <c r="BAI1172" s="167"/>
      <c r="BAJ1172" s="326"/>
      <c r="BAL1172" s="167"/>
      <c r="BAM1172" s="167"/>
      <c r="BAN1172" s="167"/>
      <c r="BAO1172" s="10"/>
      <c r="BAP1172" s="10">
        <f t="shared" si="8663"/>
        <v>73</v>
      </c>
      <c r="BAQ1172" s="219"/>
      <c r="BAR1172" s="167"/>
      <c r="BAS1172" s="326"/>
      <c r="BAU1172" s="167"/>
      <c r="BAV1172" s="167"/>
      <c r="BAW1172" s="167"/>
      <c r="BAX1172" s="10"/>
      <c r="BAY1172" s="10">
        <f t="shared" si="8663"/>
        <v>94.9</v>
      </c>
      <c r="BAZ1172" s="219"/>
      <c r="BBA1172" s="167"/>
      <c r="BBB1172" s="326"/>
      <c r="BBD1172" s="167"/>
      <c r="BBE1172" s="167"/>
      <c r="BBF1172" s="167"/>
      <c r="BBG1172" s="10"/>
      <c r="BBH1172" s="10">
        <f t="shared" si="8663"/>
        <v>97.100000000000009</v>
      </c>
      <c r="BBI1172" s="219"/>
      <c r="BBJ1172" s="167"/>
      <c r="BBK1172" s="326"/>
      <c r="BBM1172" s="167"/>
      <c r="BBN1172" s="167"/>
      <c r="BBO1172" s="167"/>
      <c r="BBP1172" s="10"/>
      <c r="BBQ1172" s="10">
        <f t="shared" si="8663"/>
        <v>71.400000000000006</v>
      </c>
      <c r="BBR1172" s="219"/>
      <c r="BBS1172" s="167"/>
      <c r="BBT1172" s="326"/>
      <c r="BBV1172" s="167"/>
      <c r="BBW1172" s="167"/>
      <c r="BBX1172" s="167"/>
      <c r="BBY1172" s="10"/>
      <c r="BBZ1172" s="10">
        <f t="shared" ref="BBZ1172:BEK1172" si="8664">SUM(BBY1167:BBY1171)</f>
        <v>121</v>
      </c>
      <c r="BCA1172" s="219"/>
      <c r="BCB1172" s="167"/>
      <c r="BCC1172" s="329"/>
      <c r="BCE1172" s="167"/>
      <c r="BCF1172" s="167"/>
      <c r="BCG1172" s="167"/>
      <c r="BCH1172" s="10"/>
      <c r="BCI1172" s="10">
        <f t="shared" si="8664"/>
        <v>38.6</v>
      </c>
      <c r="BCJ1172" s="219"/>
      <c r="BCK1172" s="167"/>
      <c r="BCL1172" s="326"/>
      <c r="BCN1172" s="167"/>
      <c r="BCO1172" s="167"/>
      <c r="BCP1172" s="167"/>
      <c r="BCQ1172" s="10"/>
      <c r="BCR1172" s="10">
        <f t="shared" si="8664"/>
        <v>67.2</v>
      </c>
      <c r="BCS1172" s="219"/>
      <c r="BCT1172" s="167"/>
      <c r="BCU1172" s="326"/>
      <c r="BCW1172" s="167"/>
      <c r="BCX1172" s="167"/>
      <c r="BCY1172" s="167"/>
      <c r="BCZ1172" s="10"/>
      <c r="BDA1172" s="10">
        <f t="shared" si="8664"/>
        <v>14.7</v>
      </c>
      <c r="BDB1172" s="219"/>
      <c r="BDC1172" s="167"/>
      <c r="BDD1172" s="326"/>
      <c r="BDF1172" s="167"/>
      <c r="BDG1172" s="167"/>
      <c r="BDH1172" s="167"/>
      <c r="BDI1172" s="10"/>
      <c r="BDJ1172" s="10">
        <f t="shared" si="8664"/>
        <v>94.299999999999983</v>
      </c>
      <c r="BDK1172" s="219"/>
      <c r="BDL1172" s="167"/>
      <c r="BDM1172" s="329"/>
      <c r="BDO1172" s="167"/>
      <c r="BDP1172" s="167"/>
      <c r="BDQ1172" s="167"/>
      <c r="BDR1172" s="10"/>
      <c r="BDS1172" s="10">
        <f t="shared" si="8664"/>
        <v>127.1</v>
      </c>
      <c r="BDT1172" s="219"/>
      <c r="BDU1172" s="167"/>
      <c r="BDV1172" s="326"/>
      <c r="BDX1172" s="167"/>
      <c r="BDY1172" s="167"/>
      <c r="BDZ1172" s="167"/>
      <c r="BEA1172" s="10"/>
      <c r="BEB1172" s="10">
        <f t="shared" si="8664"/>
        <v>74.75</v>
      </c>
      <c r="BEC1172" s="219"/>
      <c r="BED1172" s="167"/>
      <c r="BEE1172" s="498"/>
      <c r="BEG1172" s="167"/>
      <c r="BEH1172" s="167"/>
      <c r="BEI1172" s="167"/>
      <c r="BEJ1172" s="10"/>
      <c r="BEK1172" s="10">
        <f t="shared" si="8664"/>
        <v>82.300000000000011</v>
      </c>
      <c r="BEL1172" s="219"/>
      <c r="BEM1172" s="167"/>
      <c r="BEN1172" s="498"/>
      <c r="BEP1172" s="167"/>
      <c r="BEQ1172" s="167"/>
      <c r="BER1172" s="167"/>
      <c r="BES1172" s="10"/>
      <c r="BET1172" s="10">
        <f t="shared" ref="BET1172:BFC1172" si="8665">SUM(BES1167:BES1171)</f>
        <v>97.600000000000009</v>
      </c>
      <c r="BEU1172" s="219"/>
      <c r="BEV1172" s="167"/>
      <c r="BEW1172" s="326"/>
      <c r="BEY1172" s="167"/>
      <c r="BEZ1172" s="167"/>
      <c r="BFA1172" s="167"/>
      <c r="BFB1172" s="10"/>
      <c r="BFC1172" s="10">
        <f t="shared" si="8665"/>
        <v>40.800000000000004</v>
      </c>
      <c r="BFD1172" s="219"/>
      <c r="BFE1172" s="167"/>
      <c r="BFF1172" s="362"/>
      <c r="BFH1172" s="167"/>
      <c r="BFI1172" s="167"/>
      <c r="BFJ1172" s="167"/>
      <c r="BFK1172" s="10"/>
      <c r="BFL1172" s="10"/>
      <c r="BFN1172" s="167"/>
      <c r="BFO1172" s="362"/>
      <c r="BFQ1172" s="167"/>
      <c r="BFR1172" s="167"/>
      <c r="BFS1172" s="167"/>
      <c r="BFT1172" s="10"/>
      <c r="BFU1172" s="10"/>
      <c r="BFW1172" s="167"/>
      <c r="BFX1172" s="329"/>
      <c r="BFZ1172" s="167"/>
      <c r="BGA1172" s="167"/>
      <c r="BGB1172" s="167"/>
      <c r="BGC1172" s="10"/>
      <c r="BGD1172" s="10"/>
      <c r="BGF1172" s="167"/>
      <c r="BGG1172" s="362"/>
      <c r="BGI1172" s="167"/>
      <c r="BGJ1172" s="167"/>
      <c r="BGK1172" s="167"/>
      <c r="BGL1172" s="10"/>
      <c r="BGM1172" s="10"/>
      <c r="BGO1172" s="167"/>
      <c r="BGP1172" s="329"/>
      <c r="BGR1172" s="167"/>
      <c r="BGS1172" s="167"/>
      <c r="BGT1172" s="167"/>
      <c r="BGU1172" s="10"/>
      <c r="BGV1172" s="10"/>
      <c r="BGX1172" s="167"/>
      <c r="BGY1172" s="362"/>
      <c r="BHA1172" s="167"/>
      <c r="BHB1172" s="167"/>
      <c r="BHC1172" s="167"/>
      <c r="BHD1172" s="10"/>
      <c r="BHE1172" s="10"/>
    </row>
    <row r="1173" spans="1:1565" s="14" customFormat="1" ht="15">
      <c r="A1173" s="167" t="s">
        <v>100</v>
      </c>
      <c r="B1173" s="325" t="s">
        <v>494</v>
      </c>
      <c r="D1173" s="230">
        <f>IF(C1173="Kopman",1.8,1)</f>
        <v>1</v>
      </c>
      <c r="E1173" s="168">
        <f>VLOOKUP(B1173,$A$1213:$F$2274,6,FALSE)</f>
        <v>11</v>
      </c>
      <c r="F1173" s="167" t="s">
        <v>61</v>
      </c>
      <c r="G1173" s="10">
        <f>E1173*1.5*D1173</f>
        <v>16.5</v>
      </c>
      <c r="H1173" s="10"/>
      <c r="I1173" s="219"/>
      <c r="J1173" s="167" t="s">
        <v>100</v>
      </c>
      <c r="K1173" s="325" t="s">
        <v>2308</v>
      </c>
      <c r="M1173" s="230">
        <f>IF(L1173="Kopman",1.8,1)</f>
        <v>1</v>
      </c>
      <c r="N1173" s="168">
        <f>VLOOKUP(K1173,$A$1213:$F$2274,6,FALSE)</f>
        <v>0</v>
      </c>
      <c r="O1173" s="167" t="s">
        <v>61</v>
      </c>
      <c r="P1173" s="10">
        <f>N1173*1.5*M1173</f>
        <v>0</v>
      </c>
      <c r="Q1173" s="10"/>
      <c r="R1173" s="219"/>
      <c r="S1173" s="167" t="s">
        <v>100</v>
      </c>
      <c r="T1173" s="325" t="s">
        <v>494</v>
      </c>
      <c r="V1173" s="230">
        <f t="shared" ref="V1173" si="8666">IF(U1173="Kopman",1.8,1)</f>
        <v>1</v>
      </c>
      <c r="W1173" s="168">
        <f t="shared" ref="W1173:W1177" si="8667">VLOOKUP(T1173,$A$1213:$F$2274,6,FALSE)</f>
        <v>11</v>
      </c>
      <c r="X1173" s="167" t="s">
        <v>61</v>
      </c>
      <c r="Y1173" s="10">
        <f t="shared" ref="Y1173" si="8668">W1173*1.5*V1173</f>
        <v>16.5</v>
      </c>
      <c r="Z1173" s="10"/>
      <c r="AA1173" s="219"/>
      <c r="AB1173" s="167" t="s">
        <v>100</v>
      </c>
      <c r="AC1173" s="325" t="s">
        <v>2963</v>
      </c>
      <c r="AE1173" s="230">
        <f t="shared" ref="AE1173" si="8669">IF(AD1173="Kopman",1.8,1)</f>
        <v>1</v>
      </c>
      <c r="AF1173" s="168">
        <f t="shared" ref="AF1173:AF1177" si="8670">VLOOKUP(AC1173,$A$1213:$F$2274,6,FALSE)</f>
        <v>0</v>
      </c>
      <c r="AG1173" s="167" t="s">
        <v>61</v>
      </c>
      <c r="AH1173" s="10">
        <f t="shared" ref="AH1173" si="8671">AF1173*1.5*AE1173</f>
        <v>0</v>
      </c>
      <c r="AI1173" s="10"/>
      <c r="AJ1173" s="219"/>
      <c r="AK1173" s="167" t="s">
        <v>100</v>
      </c>
      <c r="AL1173" s="498" t="s">
        <v>494</v>
      </c>
      <c r="AN1173" s="230">
        <f t="shared" ref="AN1173" si="8672">IF(AM1173="Kopman",1.8,1)</f>
        <v>1</v>
      </c>
      <c r="AO1173" s="168">
        <f t="shared" ref="AO1173:AO1177" si="8673">VLOOKUP(AL1173,$A$1213:$F$2274,6,FALSE)</f>
        <v>11</v>
      </c>
      <c r="AP1173" s="167" t="s">
        <v>61</v>
      </c>
      <c r="AQ1173" s="10">
        <f t="shared" ref="AQ1173" si="8674">AO1173*1.5*AN1173</f>
        <v>16.5</v>
      </c>
      <c r="AR1173" s="10"/>
      <c r="AS1173" s="219"/>
      <c r="AT1173" s="167" t="s">
        <v>100</v>
      </c>
      <c r="AU1173" s="325" t="s">
        <v>549</v>
      </c>
      <c r="AW1173" s="230">
        <f t="shared" ref="AW1173" si="8675">IF(AV1173="Kopman",1.8,1)</f>
        <v>1</v>
      </c>
      <c r="AX1173" s="168">
        <f t="shared" ref="AX1173:AX1177" si="8676">VLOOKUP(AU1173,$A$1213:$F$2274,6,FALSE)</f>
        <v>39</v>
      </c>
      <c r="AY1173" s="167" t="s">
        <v>61</v>
      </c>
      <c r="AZ1173" s="10">
        <f t="shared" ref="AZ1173" si="8677">AX1173*1.5*AW1173</f>
        <v>58.5</v>
      </c>
      <c r="BA1173" s="10"/>
      <c r="BB1173" s="219"/>
      <c r="BC1173" s="167" t="s">
        <v>100</v>
      </c>
      <c r="BD1173" s="325" t="s">
        <v>2308</v>
      </c>
      <c r="BF1173" s="230">
        <f t="shared" ref="BF1173" si="8678">IF(BE1173="Kopman",1.8,1)</f>
        <v>1</v>
      </c>
      <c r="BG1173" s="168">
        <f t="shared" ref="BG1173:BG1177" si="8679">VLOOKUP(BD1173,$A$1213:$F$2274,6,FALSE)</f>
        <v>0</v>
      </c>
      <c r="BH1173" s="167" t="s">
        <v>61</v>
      </c>
      <c r="BI1173" s="10">
        <f t="shared" ref="BI1173" si="8680">BG1173*1.5*BF1173</f>
        <v>0</v>
      </c>
      <c r="BJ1173" s="10"/>
      <c r="BK1173" s="219"/>
      <c r="BL1173" s="167" t="s">
        <v>100</v>
      </c>
      <c r="BM1173" s="325" t="s">
        <v>448</v>
      </c>
      <c r="BO1173" s="230">
        <f t="shared" ref="BO1173" si="8681">IF(BN1173="Kopman",1.8,1)</f>
        <v>1</v>
      </c>
      <c r="BP1173" s="168">
        <f t="shared" ref="BP1173:BP1177" si="8682">VLOOKUP(BM1173,$A$1213:$F$2274,6,FALSE)</f>
        <v>3</v>
      </c>
      <c r="BQ1173" s="167" t="s">
        <v>61</v>
      </c>
      <c r="BR1173" s="10">
        <f t="shared" ref="BR1173" si="8683">BP1173*1.5*BO1173</f>
        <v>4.5</v>
      </c>
      <c r="BS1173" s="10"/>
      <c r="BT1173" s="219"/>
      <c r="BU1173" s="167" t="s">
        <v>100</v>
      </c>
      <c r="BV1173" s="325" t="s">
        <v>3436</v>
      </c>
      <c r="BX1173" s="230">
        <f t="shared" ref="BX1173" si="8684">IF(BW1173="Kopman",1.8,1)</f>
        <v>1</v>
      </c>
      <c r="BY1173" s="168">
        <f t="shared" ref="BY1173:BY1177" si="8685">VLOOKUP(BV1173,$A$1213:$F$2274,6,FALSE)</f>
        <v>0</v>
      </c>
      <c r="BZ1173" s="167" t="s">
        <v>61</v>
      </c>
      <c r="CA1173" s="10">
        <f t="shared" ref="CA1173" si="8686">BY1173*1.5*BX1173</f>
        <v>0</v>
      </c>
      <c r="CB1173" s="10"/>
      <c r="CC1173" s="219"/>
      <c r="CD1173" s="167" t="s">
        <v>100</v>
      </c>
      <c r="CE1173" s="325" t="s">
        <v>1657</v>
      </c>
      <c r="CG1173" s="230">
        <f t="shared" ref="CG1173" si="8687">IF(CF1173="Kopman",1.8,1)</f>
        <v>1</v>
      </c>
      <c r="CH1173" s="168">
        <f t="shared" ref="CH1173:CH1177" si="8688">VLOOKUP(CE1173,$A$1213:$F$2274,6,FALSE)</f>
        <v>28</v>
      </c>
      <c r="CI1173" s="167" t="s">
        <v>61</v>
      </c>
      <c r="CJ1173" s="10">
        <f t="shared" ref="CJ1173" si="8689">CH1173*1.5*CG1173</f>
        <v>42</v>
      </c>
      <c r="CK1173" s="10"/>
      <c r="CL1173" s="219"/>
      <c r="CM1173" s="167" t="s">
        <v>100</v>
      </c>
      <c r="CN1173" s="325" t="s">
        <v>2838</v>
      </c>
      <c r="CP1173" s="230">
        <f t="shared" ref="CP1173" si="8690">IF(CO1173="Kopman",1.8,1)</f>
        <v>1</v>
      </c>
      <c r="CQ1173" s="168">
        <f t="shared" ref="CQ1173:CQ1177" si="8691">VLOOKUP(CN1173,$A$1213:$F$2274,6,FALSE)</f>
        <v>3</v>
      </c>
      <c r="CR1173" s="167" t="s">
        <v>61</v>
      </c>
      <c r="CS1173" s="10">
        <f t="shared" ref="CS1173" si="8692">CQ1173*1.5*CP1173</f>
        <v>4.5</v>
      </c>
      <c r="CT1173" s="10"/>
      <c r="CU1173" s="219"/>
      <c r="CV1173" s="167" t="s">
        <v>100</v>
      </c>
      <c r="CW1173" s="325" t="s">
        <v>494</v>
      </c>
      <c r="CY1173" s="230">
        <f t="shared" ref="CY1173" si="8693">IF(CX1173="Kopman",1.8,1)</f>
        <v>1</v>
      </c>
      <c r="CZ1173" s="168">
        <f t="shared" ref="CZ1173:CZ1177" si="8694">VLOOKUP(CW1173,$A$1213:$F$2274,6,FALSE)</f>
        <v>11</v>
      </c>
      <c r="DA1173" s="167" t="s">
        <v>61</v>
      </c>
      <c r="DB1173" s="10">
        <f t="shared" ref="DB1173" si="8695">CZ1173*1.5*CY1173</f>
        <v>16.5</v>
      </c>
      <c r="DC1173" s="10"/>
      <c r="DD1173" s="219"/>
      <c r="DE1173" s="167" t="s">
        <v>100</v>
      </c>
      <c r="DF1173" s="325" t="s">
        <v>2963</v>
      </c>
      <c r="DH1173" s="230">
        <f t="shared" ref="DH1173" si="8696">IF(DG1173="Kopman",1.8,1)</f>
        <v>1</v>
      </c>
      <c r="DI1173" s="168">
        <f t="shared" ref="DI1173:DI1177" si="8697">VLOOKUP(DF1173,$A$1213:$F$2274,6,FALSE)</f>
        <v>0</v>
      </c>
      <c r="DJ1173" s="167" t="s">
        <v>61</v>
      </c>
      <c r="DK1173" s="10">
        <f t="shared" ref="DK1173" si="8698">DI1173*1.5*DH1173</f>
        <v>0</v>
      </c>
      <c r="DL1173" s="10"/>
      <c r="DM1173" s="219"/>
      <c r="DN1173" s="167" t="s">
        <v>100</v>
      </c>
      <c r="DO1173" s="325" t="s">
        <v>494</v>
      </c>
      <c r="DQ1173" s="230">
        <f t="shared" ref="DQ1173" si="8699">IF(DP1173="Kopman",1.8,1)</f>
        <v>1</v>
      </c>
      <c r="DR1173" s="168">
        <f t="shared" ref="DR1173:DR1177" si="8700">VLOOKUP(DO1173,$A$1213:$F$2274,6,FALSE)</f>
        <v>11</v>
      </c>
      <c r="DS1173" s="167" t="s">
        <v>61</v>
      </c>
      <c r="DT1173" s="10">
        <f t="shared" ref="DT1173" si="8701">DR1173*1.5*DQ1173</f>
        <v>16.5</v>
      </c>
      <c r="DU1173" s="10"/>
      <c r="DV1173" s="219"/>
      <c r="DW1173" s="167" t="s">
        <v>100</v>
      </c>
      <c r="DX1173" s="325" t="s">
        <v>494</v>
      </c>
      <c r="DZ1173" s="230">
        <f t="shared" ref="DZ1173" si="8702">IF(DY1173="Kopman",1.8,1)</f>
        <v>1</v>
      </c>
      <c r="EA1173" s="168">
        <f t="shared" ref="EA1173:EA1177" si="8703">VLOOKUP(DX1173,$A$1213:$F$2274,6,FALSE)</f>
        <v>11</v>
      </c>
      <c r="EB1173" s="167" t="s">
        <v>61</v>
      </c>
      <c r="EC1173" s="10">
        <f t="shared" ref="EC1173" si="8704">EA1173*1.5*DZ1173</f>
        <v>16.5</v>
      </c>
      <c r="ED1173" s="10"/>
      <c r="EE1173" s="219"/>
      <c r="EF1173" s="167" t="s">
        <v>100</v>
      </c>
      <c r="EG1173" s="325" t="s">
        <v>1310</v>
      </c>
      <c r="EI1173" s="230">
        <f t="shared" ref="EI1173" si="8705">IF(EH1173="Kopman",1.8,1)</f>
        <v>1</v>
      </c>
      <c r="EJ1173" s="168">
        <f t="shared" ref="EJ1173:EJ1177" si="8706">VLOOKUP(EG1173,$A$1213:$F$2274,6,FALSE)</f>
        <v>0</v>
      </c>
      <c r="EK1173" s="167" t="s">
        <v>61</v>
      </c>
      <c r="EL1173" s="10">
        <f t="shared" ref="EL1173" si="8707">EJ1173*1.5*EI1173</f>
        <v>0</v>
      </c>
      <c r="EM1173" s="10"/>
      <c r="EN1173" s="219"/>
      <c r="EO1173" s="167" t="s">
        <v>100</v>
      </c>
      <c r="EP1173" s="325" t="s">
        <v>2963</v>
      </c>
      <c r="ER1173" s="230">
        <f t="shared" ref="ER1173" si="8708">IF(EQ1173="Kopman",1.8,1)</f>
        <v>1</v>
      </c>
      <c r="ES1173" s="168">
        <f t="shared" ref="ES1173:ES1177" si="8709">VLOOKUP(EP1173,$A$1213:$F$2274,6,FALSE)</f>
        <v>0</v>
      </c>
      <c r="ET1173" s="167" t="s">
        <v>61</v>
      </c>
      <c r="EU1173" s="10">
        <f t="shared" ref="EU1173" si="8710">ES1173*1.5*ER1173</f>
        <v>0</v>
      </c>
      <c r="EV1173" s="10"/>
      <c r="EW1173" s="219"/>
      <c r="EX1173" s="167" t="s">
        <v>100</v>
      </c>
      <c r="EY1173" s="325" t="s">
        <v>494</v>
      </c>
      <c r="FA1173" s="230">
        <f t="shared" ref="FA1173" si="8711">IF(EZ1173="Kopman",1.8,1)</f>
        <v>1</v>
      </c>
      <c r="FB1173" s="168">
        <f t="shared" ref="FB1173:FB1177" si="8712">VLOOKUP(EY1173,$A$1213:$F$2274,6,FALSE)</f>
        <v>11</v>
      </c>
      <c r="FC1173" s="167" t="s">
        <v>61</v>
      </c>
      <c r="FD1173" s="10">
        <f t="shared" ref="FD1173" si="8713">FB1173*1.5*FA1173</f>
        <v>16.5</v>
      </c>
      <c r="FE1173" s="10"/>
      <c r="FF1173" s="219"/>
      <c r="FG1173" s="167" t="s">
        <v>100</v>
      </c>
      <c r="FH1173" s="325" t="s">
        <v>2838</v>
      </c>
      <c r="FJ1173" s="230">
        <f t="shared" ref="FJ1173" si="8714">IF(FI1173="Kopman",1.8,1)</f>
        <v>1</v>
      </c>
      <c r="FK1173" s="168">
        <f t="shared" ref="FK1173:FK1177" si="8715">VLOOKUP(FH1173,$A$1213:$F$2274,6,FALSE)</f>
        <v>3</v>
      </c>
      <c r="FL1173" s="167" t="s">
        <v>61</v>
      </c>
      <c r="FM1173" s="10">
        <f t="shared" ref="FM1173" si="8716">FK1173*1.5*FJ1173</f>
        <v>4.5</v>
      </c>
      <c r="FN1173" s="10"/>
      <c r="FO1173" s="219"/>
      <c r="FP1173" s="167" t="s">
        <v>100</v>
      </c>
      <c r="FQ1173" s="325" t="s">
        <v>2963</v>
      </c>
      <c r="FS1173" s="230">
        <f t="shared" ref="FS1173" si="8717">IF(FR1173="Kopman",1.8,1)</f>
        <v>1</v>
      </c>
      <c r="FT1173" s="168">
        <f t="shared" ref="FT1173:FT1177" si="8718">VLOOKUP(FQ1173,$A$1213:$F$2274,6,FALSE)</f>
        <v>0</v>
      </c>
      <c r="FU1173" s="167" t="s">
        <v>61</v>
      </c>
      <c r="FV1173" s="10">
        <f t="shared" ref="FV1173" si="8719">FT1173*1.5*FS1173</f>
        <v>0</v>
      </c>
      <c r="FW1173" s="10"/>
      <c r="FX1173" s="219"/>
      <c r="FY1173" s="167" t="s">
        <v>100</v>
      </c>
      <c r="FZ1173" s="325" t="s">
        <v>549</v>
      </c>
      <c r="GB1173" s="230">
        <f t="shared" ref="GB1173" si="8720">IF(GA1173="Kopman",1.8,1)</f>
        <v>1</v>
      </c>
      <c r="GC1173" s="168">
        <f t="shared" ref="GC1173:GC1177" si="8721">VLOOKUP(FZ1173,$A$1213:$F$2274,6,FALSE)</f>
        <v>39</v>
      </c>
      <c r="GD1173" s="167" t="s">
        <v>61</v>
      </c>
      <c r="GE1173" s="10">
        <f t="shared" ref="GE1173" si="8722">GC1173*1.5*GB1173</f>
        <v>58.5</v>
      </c>
      <c r="GF1173" s="10"/>
      <c r="GG1173" s="219"/>
      <c r="GH1173" s="167" t="s">
        <v>100</v>
      </c>
      <c r="GI1173" s="325" t="s">
        <v>494</v>
      </c>
      <c r="GK1173" s="230">
        <f t="shared" ref="GK1173" si="8723">IF(GJ1173="Kopman",1.8,1)</f>
        <v>1</v>
      </c>
      <c r="GL1173" s="168">
        <f t="shared" ref="GL1173:GL1177" si="8724">VLOOKUP(GI1173,$A$1213:$F$2274,6,FALSE)</f>
        <v>11</v>
      </c>
      <c r="GM1173" s="167" t="s">
        <v>61</v>
      </c>
      <c r="GN1173" s="10">
        <f t="shared" ref="GN1173" si="8725">GL1173*1.5*GK1173</f>
        <v>16.5</v>
      </c>
      <c r="GO1173" s="10"/>
      <c r="GP1173" s="219"/>
      <c r="GQ1173" s="167" t="s">
        <v>100</v>
      </c>
      <c r="GR1173" s="325" t="s">
        <v>494</v>
      </c>
      <c r="GT1173" s="230">
        <f t="shared" ref="GT1173" si="8726">IF(GS1173="Kopman",1.8,1)</f>
        <v>1</v>
      </c>
      <c r="GU1173" s="168">
        <f t="shared" ref="GU1173:GU1177" si="8727">VLOOKUP(GR1173,$A$1213:$F$2274,6,FALSE)</f>
        <v>11</v>
      </c>
      <c r="GV1173" s="167" t="s">
        <v>61</v>
      </c>
      <c r="GW1173" s="10">
        <f t="shared" ref="GW1173" si="8728">GU1173*1.5*GT1173</f>
        <v>16.5</v>
      </c>
      <c r="GX1173" s="10"/>
      <c r="GY1173" s="219"/>
      <c r="GZ1173" s="167" t="s">
        <v>100</v>
      </c>
      <c r="HA1173" s="325" t="s">
        <v>2414</v>
      </c>
      <c r="HC1173" s="230">
        <f t="shared" ref="HC1173" si="8729">IF(HB1173="Kopman",1.8,1)</f>
        <v>1</v>
      </c>
      <c r="HD1173" s="168">
        <f t="shared" ref="HD1173:HD1177" si="8730">VLOOKUP(HA1173,$A$1213:$F$2274,6,FALSE)</f>
        <v>35</v>
      </c>
      <c r="HE1173" s="167" t="s">
        <v>61</v>
      </c>
      <c r="HF1173" s="10">
        <f t="shared" ref="HF1173" si="8731">HD1173*1.5*HC1173</f>
        <v>52.5</v>
      </c>
      <c r="HG1173" s="10"/>
      <c r="HH1173" s="219"/>
      <c r="HI1173" s="167" t="s">
        <v>100</v>
      </c>
      <c r="HJ1173" s="325" t="s">
        <v>3436</v>
      </c>
      <c r="HL1173" s="230">
        <f t="shared" ref="HL1173" si="8732">IF(HK1173="Kopman",1.8,1)</f>
        <v>1</v>
      </c>
      <c r="HM1173" s="168">
        <f t="shared" ref="HM1173:HM1177" si="8733">VLOOKUP(HJ1173,$A$1213:$F$2274,6,FALSE)</f>
        <v>0</v>
      </c>
      <c r="HN1173" s="167" t="s">
        <v>61</v>
      </c>
      <c r="HO1173" s="10">
        <f t="shared" ref="HO1173" si="8734">HM1173*1.5*HL1173</f>
        <v>0</v>
      </c>
      <c r="HP1173" s="10"/>
      <c r="HQ1173" s="219"/>
      <c r="HR1173" s="167" t="s">
        <v>100</v>
      </c>
      <c r="HS1173" s="325" t="s">
        <v>1936</v>
      </c>
      <c r="HU1173" s="230">
        <f t="shared" ref="HU1173" si="8735">IF(HT1173="Kopman",1.8,1)</f>
        <v>1</v>
      </c>
      <c r="HV1173" s="168">
        <f t="shared" ref="HV1173:HV1177" si="8736">VLOOKUP(HS1173,$A$1213:$F$2274,6,FALSE)</f>
        <v>0</v>
      </c>
      <c r="HW1173" s="167" t="s">
        <v>61</v>
      </c>
      <c r="HX1173" s="10">
        <f t="shared" ref="HX1173" si="8737">HV1173*1.5*HU1173</f>
        <v>0</v>
      </c>
      <c r="HY1173" s="10"/>
      <c r="HZ1173" s="219"/>
      <c r="IA1173" s="167" t="s">
        <v>100</v>
      </c>
      <c r="IB1173" s="325" t="s">
        <v>2963</v>
      </c>
      <c r="ID1173" s="230">
        <f t="shared" ref="ID1173" si="8738">IF(IC1173="Kopman",1.8,1)</f>
        <v>1</v>
      </c>
      <c r="IE1173" s="168">
        <f t="shared" ref="IE1173:IE1177" si="8739">VLOOKUP(IB1173,$A$1213:$F$2274,6,FALSE)</f>
        <v>0</v>
      </c>
      <c r="IF1173" s="167" t="s">
        <v>61</v>
      </c>
      <c r="IG1173" s="10">
        <f t="shared" ref="IG1173" si="8740">IE1173*1.5*ID1173</f>
        <v>0</v>
      </c>
      <c r="IH1173" s="10"/>
      <c r="II1173" s="219"/>
      <c r="IJ1173" s="167" t="s">
        <v>100</v>
      </c>
      <c r="IK1173" s="325" t="s">
        <v>3436</v>
      </c>
      <c r="IL1173" s="14" t="s">
        <v>1588</v>
      </c>
      <c r="IM1173" s="230">
        <f t="shared" ref="IM1173" si="8741">IF(IL1173="Kopman",1.8,1)</f>
        <v>1.8</v>
      </c>
      <c r="IN1173" s="168">
        <f t="shared" ref="IN1173:IN1177" si="8742">VLOOKUP(IK1173,$A$1213:$F$2274,6,FALSE)</f>
        <v>0</v>
      </c>
      <c r="IO1173" s="167" t="s">
        <v>61</v>
      </c>
      <c r="IP1173" s="10">
        <f t="shared" ref="IP1173" si="8743">IN1173*1.5*IM1173</f>
        <v>0</v>
      </c>
      <c r="IQ1173" s="10"/>
      <c r="IR1173" s="219"/>
      <c r="IS1173" s="167" t="s">
        <v>100</v>
      </c>
      <c r="IT1173" s="325" t="s">
        <v>2414</v>
      </c>
      <c r="IU1173" s="14" t="s">
        <v>1588</v>
      </c>
      <c r="IV1173" s="230">
        <f t="shared" ref="IV1173" si="8744">IF(IU1173="Kopman",1.8,1)</f>
        <v>1.8</v>
      </c>
      <c r="IW1173" s="168">
        <f t="shared" ref="IW1173:IW1177" si="8745">VLOOKUP(IT1173,$A$1213:$F$2274,6,FALSE)</f>
        <v>35</v>
      </c>
      <c r="IX1173" s="167" t="s">
        <v>61</v>
      </c>
      <c r="IY1173" s="10">
        <f t="shared" ref="IY1173" si="8746">IW1173*1.5*IV1173</f>
        <v>94.5</v>
      </c>
      <c r="IZ1173" s="10"/>
      <c r="JA1173" s="219"/>
      <c r="JB1173" s="167" t="s">
        <v>100</v>
      </c>
      <c r="JC1173" s="500" t="s">
        <v>494</v>
      </c>
      <c r="JE1173" s="230">
        <f t="shared" ref="JE1173" si="8747">IF(JD1173="Kopman",1.8,1)</f>
        <v>1</v>
      </c>
      <c r="JF1173" s="168">
        <f t="shared" ref="JF1173:JF1177" si="8748">VLOOKUP(JC1173,$A$1213:$F$2274,6,FALSE)</f>
        <v>11</v>
      </c>
      <c r="JG1173" s="167" t="s">
        <v>61</v>
      </c>
      <c r="JH1173" s="10">
        <f t="shared" ref="JH1173" si="8749">JF1173*1.5*JE1173</f>
        <v>16.5</v>
      </c>
      <c r="JI1173" s="10"/>
      <c r="JJ1173" s="219"/>
      <c r="JK1173" s="167" t="s">
        <v>100</v>
      </c>
      <c r="JL1173" s="500" t="s">
        <v>494</v>
      </c>
      <c r="JN1173" s="230">
        <f t="shared" ref="JN1173" si="8750">IF(JM1173="Kopman",1.8,1)</f>
        <v>1</v>
      </c>
      <c r="JO1173" s="168">
        <f t="shared" ref="JO1173:JO1177" si="8751">VLOOKUP(JL1173,$A$1213:$F$2274,6,FALSE)</f>
        <v>11</v>
      </c>
      <c r="JP1173" s="167" t="s">
        <v>61</v>
      </c>
      <c r="JQ1173" s="10">
        <f t="shared" ref="JQ1173" si="8752">JO1173*1.5*JN1173</f>
        <v>16.5</v>
      </c>
      <c r="JR1173" s="10"/>
      <c r="JS1173" s="219"/>
      <c r="JT1173" s="167" t="s">
        <v>100</v>
      </c>
      <c r="JU1173" s="500" t="s">
        <v>3436</v>
      </c>
      <c r="JV1173" s="14" t="s">
        <v>1588</v>
      </c>
      <c r="JW1173" s="230">
        <f t="shared" ref="JW1173" si="8753">IF(JV1173="Kopman",1.8,1)</f>
        <v>1.8</v>
      </c>
      <c r="JX1173" s="168">
        <f t="shared" ref="JX1173:JX1177" si="8754">VLOOKUP(JU1173,$A$1213:$F$2274,6,FALSE)</f>
        <v>0</v>
      </c>
      <c r="JY1173" s="167" t="s">
        <v>61</v>
      </c>
      <c r="JZ1173" s="10">
        <f t="shared" ref="JZ1173" si="8755">JX1173*1.5*JW1173</f>
        <v>0</v>
      </c>
      <c r="KA1173" s="10"/>
      <c r="KB1173" s="219"/>
      <c r="KC1173" s="167" t="s">
        <v>100</v>
      </c>
      <c r="KD1173" s="500" t="s">
        <v>494</v>
      </c>
      <c r="KF1173" s="230">
        <f t="shared" ref="KF1173" si="8756">IF(KE1173="Kopman",1.8,1)</f>
        <v>1</v>
      </c>
      <c r="KG1173" s="168">
        <f t="shared" ref="KG1173:KG1177" si="8757">VLOOKUP(KD1173,$A$1213:$F$2274,6,FALSE)</f>
        <v>11</v>
      </c>
      <c r="KH1173" s="167" t="s">
        <v>61</v>
      </c>
      <c r="KI1173" s="10">
        <f t="shared" ref="KI1173" si="8758">KG1173*1.5*KF1173</f>
        <v>16.5</v>
      </c>
      <c r="KJ1173" s="10"/>
      <c r="KK1173" s="219"/>
      <c r="KL1173" s="167" t="s">
        <v>100</v>
      </c>
      <c r="KM1173" s="500" t="s">
        <v>448</v>
      </c>
      <c r="KO1173" s="230">
        <f t="shared" ref="KO1173" si="8759">IF(KN1173="Kopman",1.8,1)</f>
        <v>1</v>
      </c>
      <c r="KP1173" s="168">
        <f t="shared" ref="KP1173:KP1177" si="8760">VLOOKUP(KM1173,$A$1213:$F$2274,6,FALSE)</f>
        <v>3</v>
      </c>
      <c r="KQ1173" s="167" t="s">
        <v>61</v>
      </c>
      <c r="KR1173" s="10">
        <f t="shared" ref="KR1173" si="8761">KP1173*1.5*KO1173</f>
        <v>4.5</v>
      </c>
      <c r="KS1173" s="10"/>
      <c r="KT1173" s="219"/>
      <c r="KU1173" s="167" t="s">
        <v>100</v>
      </c>
      <c r="KV1173" s="328" t="s">
        <v>917</v>
      </c>
      <c r="KX1173" s="230">
        <f t="shared" ref="KX1173" si="8762">IF(KW1173="Kopman",1.8,1)</f>
        <v>1</v>
      </c>
      <c r="KY1173" s="168">
        <f t="shared" ref="KY1173:KY1177" si="8763">VLOOKUP(KV1173,$A$1213:$F$2274,6,FALSE)</f>
        <v>0</v>
      </c>
      <c r="KZ1173" s="167" t="s">
        <v>61</v>
      </c>
      <c r="LA1173" s="10">
        <f t="shared" ref="LA1173" si="8764">KY1173*1.5*KX1173</f>
        <v>0</v>
      </c>
      <c r="LB1173" s="10"/>
      <c r="LC1173" s="219"/>
      <c r="LD1173" s="167" t="s">
        <v>100</v>
      </c>
      <c r="LE1173" s="500" t="s">
        <v>549</v>
      </c>
      <c r="LG1173" s="230">
        <f t="shared" ref="LG1173" si="8765">IF(LF1173="Kopman",1.8,1)</f>
        <v>1</v>
      </c>
      <c r="LH1173" s="168">
        <f t="shared" ref="LH1173:LH1177" si="8766">VLOOKUP(LE1173,$A$1213:$F$2274,6,FALSE)</f>
        <v>39</v>
      </c>
      <c r="LI1173" s="167" t="s">
        <v>61</v>
      </c>
      <c r="LJ1173" s="10">
        <f t="shared" ref="LJ1173" si="8767">LH1173*1.5*LG1173</f>
        <v>58.5</v>
      </c>
      <c r="LK1173" s="10"/>
      <c r="LL1173" s="219"/>
      <c r="LM1173" s="167" t="s">
        <v>100</v>
      </c>
      <c r="LN1173" s="500" t="s">
        <v>2402</v>
      </c>
      <c r="LP1173" s="230">
        <f t="shared" ref="LP1173" si="8768">IF(LO1173="Kopman",1.8,1)</f>
        <v>1</v>
      </c>
      <c r="LQ1173" s="168">
        <f t="shared" ref="LQ1173:LQ1177" si="8769">VLOOKUP(LN1173,$A$1213:$F$2274,6,FALSE)</f>
        <v>0</v>
      </c>
      <c r="LR1173" s="167" t="s">
        <v>61</v>
      </c>
      <c r="LS1173" s="10">
        <f t="shared" ref="LS1173" si="8770">LQ1173*1.5*LP1173</f>
        <v>0</v>
      </c>
      <c r="LT1173" s="10"/>
      <c r="LU1173" s="219"/>
      <c r="LV1173" s="167" t="s">
        <v>100</v>
      </c>
      <c r="LW1173" s="500" t="s">
        <v>1660</v>
      </c>
      <c r="LY1173" s="230">
        <f t="shared" ref="LY1173" si="8771">IF(LX1173="Kopman",1.8,1)</f>
        <v>1</v>
      </c>
      <c r="LZ1173" s="168">
        <f t="shared" ref="LZ1173:LZ1177" si="8772">VLOOKUP(LW1173,$A$1213:$F$2274,6,FALSE)</f>
        <v>71</v>
      </c>
      <c r="MA1173" s="167" t="s">
        <v>61</v>
      </c>
      <c r="MB1173" s="10">
        <f t="shared" ref="MB1173" si="8773">LZ1173*1.5*LY1173</f>
        <v>106.5</v>
      </c>
      <c r="MC1173" s="10"/>
      <c r="MD1173" s="219"/>
      <c r="ME1173" s="167" t="s">
        <v>100</v>
      </c>
      <c r="MF1173" s="500" t="s">
        <v>1660</v>
      </c>
      <c r="MH1173" s="230">
        <f t="shared" ref="MH1173" si="8774">IF(MG1173="Kopman",1.8,1)</f>
        <v>1</v>
      </c>
      <c r="MI1173" s="168">
        <f t="shared" ref="MI1173:MI1177" si="8775">VLOOKUP(MF1173,$A$1213:$F$2274,6,FALSE)</f>
        <v>71</v>
      </c>
      <c r="MJ1173" s="167" t="s">
        <v>61</v>
      </c>
      <c r="MK1173" s="10">
        <f t="shared" ref="MK1173" si="8776">MI1173*1.5*MH1173</f>
        <v>106.5</v>
      </c>
      <c r="ML1173" s="10"/>
      <c r="MM1173" s="219"/>
      <c r="MN1173" s="167" t="s">
        <v>100</v>
      </c>
      <c r="MO1173" s="328" t="s">
        <v>448</v>
      </c>
      <c r="MQ1173" s="230">
        <f t="shared" ref="MQ1173" si="8777">IF(MP1173="Kopman",1.8,1)</f>
        <v>1</v>
      </c>
      <c r="MR1173" s="168">
        <f t="shared" ref="MR1173:MR1177" si="8778">VLOOKUP(MO1173,$A$1213:$F$2274,6,FALSE)</f>
        <v>3</v>
      </c>
      <c r="MS1173" s="167" t="s">
        <v>61</v>
      </c>
      <c r="MT1173" s="10">
        <f t="shared" ref="MT1173" si="8779">MR1173*1.5*MQ1173</f>
        <v>4.5</v>
      </c>
      <c r="MU1173" s="10"/>
      <c r="MV1173" s="219"/>
      <c r="MW1173" s="167" t="s">
        <v>100</v>
      </c>
      <c r="MX1173" s="500" t="s">
        <v>1943</v>
      </c>
      <c r="MZ1173" s="230">
        <f t="shared" ref="MZ1173" si="8780">IF(MY1173="Kopman",1.8,1)</f>
        <v>1</v>
      </c>
      <c r="NA1173" s="168">
        <f t="shared" ref="NA1173:NA1177" si="8781">VLOOKUP(MX1173,$A$1213:$F$2274,6,FALSE)</f>
        <v>0</v>
      </c>
      <c r="NB1173" s="167" t="s">
        <v>61</v>
      </c>
      <c r="NC1173" s="10">
        <f t="shared" ref="NC1173" si="8782">NA1173*1.5*MZ1173</f>
        <v>0</v>
      </c>
      <c r="ND1173" s="10"/>
      <c r="NE1173" s="219"/>
      <c r="NF1173" s="167" t="s">
        <v>100</v>
      </c>
      <c r="NG1173" s="500" t="s">
        <v>3436</v>
      </c>
      <c r="NI1173" s="230">
        <f t="shared" ref="NI1173" si="8783">IF(NH1173="Kopman",1.8,1)</f>
        <v>1</v>
      </c>
      <c r="NJ1173" s="168">
        <f t="shared" ref="NJ1173:NJ1177" si="8784">VLOOKUP(NG1173,$A$1213:$F$2274,6,FALSE)</f>
        <v>0</v>
      </c>
      <c r="NK1173" s="167" t="s">
        <v>61</v>
      </c>
      <c r="NL1173" s="10">
        <f t="shared" ref="NL1173" si="8785">NJ1173*1.5*NI1173</f>
        <v>0</v>
      </c>
      <c r="NM1173" s="10"/>
      <c r="NN1173" s="219"/>
      <c r="NO1173" s="167" t="s">
        <v>100</v>
      </c>
      <c r="NP1173" s="500" t="s">
        <v>1919</v>
      </c>
      <c r="NR1173" s="230">
        <f t="shared" ref="NR1173" si="8786">IF(NQ1173="Kopman",1.8,1)</f>
        <v>1</v>
      </c>
      <c r="NS1173" s="168">
        <f t="shared" ref="NS1173:NS1177" si="8787">VLOOKUP(NP1173,$A$1213:$F$2274,6,FALSE)</f>
        <v>1</v>
      </c>
      <c r="NT1173" s="167" t="s">
        <v>61</v>
      </c>
      <c r="NU1173" s="10">
        <f t="shared" ref="NU1173" si="8788">NS1173*1.5*NR1173</f>
        <v>1.5</v>
      </c>
      <c r="NV1173" s="10"/>
      <c r="NW1173" s="219"/>
      <c r="NX1173" s="167" t="s">
        <v>100</v>
      </c>
      <c r="NY1173" s="500" t="s">
        <v>1657</v>
      </c>
      <c r="OA1173" s="230">
        <f t="shared" ref="OA1173" si="8789">IF(NZ1173="Kopman",1.8,1)</f>
        <v>1</v>
      </c>
      <c r="OB1173" s="168">
        <f t="shared" ref="OB1173:OB1177" si="8790">VLOOKUP(NY1173,$A$1213:$F$2274,6,FALSE)</f>
        <v>28</v>
      </c>
      <c r="OC1173" s="167" t="s">
        <v>61</v>
      </c>
      <c r="OD1173" s="10">
        <f t="shared" ref="OD1173" si="8791">OB1173*1.5*OA1173</f>
        <v>42</v>
      </c>
      <c r="OE1173" s="10"/>
      <c r="OF1173" s="219"/>
      <c r="OG1173" s="167" t="s">
        <v>100</v>
      </c>
      <c r="OH1173" s="500" t="s">
        <v>1919</v>
      </c>
      <c r="OJ1173" s="230">
        <f t="shared" ref="OJ1173" si="8792">IF(OI1173="Kopman",1.8,1)</f>
        <v>1</v>
      </c>
      <c r="OK1173" s="168">
        <f t="shared" ref="OK1173:OK1177" si="8793">VLOOKUP(OH1173,$A$1213:$F$2274,6,FALSE)</f>
        <v>1</v>
      </c>
      <c r="OL1173" s="167" t="s">
        <v>61</v>
      </c>
      <c r="OM1173" s="10">
        <f t="shared" ref="OM1173" si="8794">OK1173*1.5*OJ1173</f>
        <v>1.5</v>
      </c>
      <c r="ON1173" s="10"/>
      <c r="OO1173" s="219"/>
      <c r="OP1173" s="167" t="s">
        <v>100</v>
      </c>
      <c r="OQ1173" s="500" t="s">
        <v>2838</v>
      </c>
      <c r="OR1173" s="14" t="s">
        <v>1588</v>
      </c>
      <c r="OS1173" s="230">
        <f t="shared" ref="OS1173" si="8795">IF(OR1173="Kopman",1.8,1)</f>
        <v>1.8</v>
      </c>
      <c r="OT1173" s="168">
        <f t="shared" ref="OT1173:OT1177" si="8796">VLOOKUP(OQ1173,$A$1213:$F$2274,6,FALSE)</f>
        <v>3</v>
      </c>
      <c r="OU1173" s="167" t="s">
        <v>61</v>
      </c>
      <c r="OV1173" s="10">
        <f t="shared" ref="OV1173" si="8797">OT1173*1.5*OS1173</f>
        <v>8.1</v>
      </c>
      <c r="OW1173" s="10"/>
      <c r="OX1173" s="219"/>
      <c r="OY1173" s="167" t="s">
        <v>100</v>
      </c>
      <c r="OZ1173" s="500" t="s">
        <v>549</v>
      </c>
      <c r="PB1173" s="230">
        <f t="shared" ref="PB1173" si="8798">IF(PA1173="Kopman",1.8,1)</f>
        <v>1</v>
      </c>
      <c r="PC1173" s="168">
        <f t="shared" ref="PC1173:PC1177" si="8799">VLOOKUP(OZ1173,$A$1213:$F$2274,6,FALSE)</f>
        <v>39</v>
      </c>
      <c r="PD1173" s="167" t="s">
        <v>61</v>
      </c>
      <c r="PE1173" s="10">
        <f t="shared" ref="PE1173" si="8800">PC1173*1.5*PB1173</f>
        <v>58.5</v>
      </c>
      <c r="PF1173" s="10"/>
      <c r="PG1173" s="219"/>
      <c r="PH1173" s="167" t="s">
        <v>100</v>
      </c>
      <c r="PI1173" s="500" t="s">
        <v>1957</v>
      </c>
      <c r="PK1173" s="230">
        <f t="shared" ref="PK1173" si="8801">IF(PJ1173="Kopman",1.8,1)</f>
        <v>1</v>
      </c>
      <c r="PL1173" s="168">
        <f t="shared" ref="PL1173:PL1177" si="8802">VLOOKUP(PI1173,$A$1213:$F$2274,6,FALSE)</f>
        <v>0</v>
      </c>
      <c r="PM1173" s="167" t="s">
        <v>61</v>
      </c>
      <c r="PN1173" s="10">
        <f t="shared" ref="PN1173" si="8803">PL1173*1.5*PK1173</f>
        <v>0</v>
      </c>
      <c r="PO1173" s="10"/>
      <c r="PP1173" s="219"/>
      <c r="PQ1173" s="167" t="s">
        <v>100</v>
      </c>
      <c r="PR1173" s="500" t="s">
        <v>2308</v>
      </c>
      <c r="PT1173" s="230">
        <f t="shared" ref="PT1173" si="8804">IF(PS1173="Kopman",1.8,1)</f>
        <v>1</v>
      </c>
      <c r="PU1173" s="168">
        <f t="shared" ref="PU1173:PU1177" si="8805">VLOOKUP(PR1173,$A$1213:$F$2274,6,FALSE)</f>
        <v>0</v>
      </c>
      <c r="PV1173" s="167" t="s">
        <v>61</v>
      </c>
      <c r="PW1173" s="10">
        <f t="shared" ref="PW1173" si="8806">PU1173*1.5*PT1173</f>
        <v>0</v>
      </c>
      <c r="PX1173" s="10"/>
      <c r="PY1173" s="219"/>
      <c r="PZ1173" s="167" t="s">
        <v>100</v>
      </c>
      <c r="QA1173" s="500" t="s">
        <v>448</v>
      </c>
      <c r="QC1173" s="230">
        <f t="shared" ref="QC1173" si="8807">IF(QB1173="Kopman",1.8,1)</f>
        <v>1</v>
      </c>
      <c r="QD1173" s="168">
        <f t="shared" ref="QD1173:QD1177" si="8808">VLOOKUP(QA1173,$A$1213:$F$2274,6,FALSE)</f>
        <v>3</v>
      </c>
      <c r="QE1173" s="167" t="s">
        <v>61</v>
      </c>
      <c r="QF1173" s="10">
        <f t="shared" ref="QF1173" si="8809">QD1173*1.5*QC1173</f>
        <v>4.5</v>
      </c>
      <c r="QG1173" s="10"/>
      <c r="QH1173" s="219"/>
      <c r="QI1173" s="167" t="s">
        <v>100</v>
      </c>
      <c r="QJ1173" s="500" t="s">
        <v>2308</v>
      </c>
      <c r="QL1173" s="230">
        <f t="shared" ref="QL1173" si="8810">IF(QK1173="Kopman",1.8,1)</f>
        <v>1</v>
      </c>
      <c r="QM1173" s="168">
        <f t="shared" ref="QM1173:QM1177" si="8811">VLOOKUP(QJ1173,$A$1213:$F$2274,6,FALSE)</f>
        <v>0</v>
      </c>
      <c r="QN1173" s="167" t="s">
        <v>61</v>
      </c>
      <c r="QO1173" s="10">
        <f t="shared" ref="QO1173" si="8812">QM1173*1.5*QL1173</f>
        <v>0</v>
      </c>
      <c r="QP1173" s="10"/>
      <c r="QQ1173" s="219"/>
      <c r="QR1173" s="167" t="s">
        <v>100</v>
      </c>
      <c r="QS1173" s="500" t="s">
        <v>2308</v>
      </c>
      <c r="QU1173" s="230">
        <f t="shared" ref="QU1173" si="8813">IF(QT1173="Kopman",1.8,1)</f>
        <v>1</v>
      </c>
      <c r="QV1173" s="168">
        <f t="shared" ref="QV1173:QV1177" si="8814">VLOOKUP(QS1173,$A$1213:$F$2274,6,FALSE)</f>
        <v>0</v>
      </c>
      <c r="QW1173" s="167" t="s">
        <v>61</v>
      </c>
      <c r="QX1173" s="10">
        <f t="shared" ref="QX1173" si="8815">QV1173*1.5*QU1173</f>
        <v>0</v>
      </c>
      <c r="QY1173" s="10"/>
      <c r="QZ1173" s="219"/>
      <c r="RA1173" s="167" t="s">
        <v>100</v>
      </c>
      <c r="RB1173" s="500" t="s">
        <v>2308</v>
      </c>
      <c r="RD1173" s="230">
        <f t="shared" ref="RD1173" si="8816">IF(RC1173="Kopman",1.8,1)</f>
        <v>1</v>
      </c>
      <c r="RE1173" s="168">
        <f t="shared" ref="RE1173:RE1177" si="8817">VLOOKUP(RB1173,$A$1213:$F$2274,6,FALSE)</f>
        <v>0</v>
      </c>
      <c r="RF1173" s="167" t="s">
        <v>61</v>
      </c>
      <c r="RG1173" s="10">
        <f t="shared" ref="RG1173" si="8818">RE1173*1.5*RD1173</f>
        <v>0</v>
      </c>
      <c r="RH1173" s="10"/>
      <c r="RI1173" s="219"/>
      <c r="RJ1173" s="167" t="s">
        <v>100</v>
      </c>
      <c r="RK1173" s="500" t="s">
        <v>2422</v>
      </c>
      <c r="RM1173" s="230">
        <f t="shared" ref="RM1173" si="8819">IF(RL1173="Kopman",1.8,1)</f>
        <v>1</v>
      </c>
      <c r="RN1173" s="168">
        <f t="shared" ref="RN1173:RN1177" si="8820">VLOOKUP(RK1173,$A$1213:$F$2274,6,FALSE)</f>
        <v>0</v>
      </c>
      <c r="RO1173" s="167" t="s">
        <v>61</v>
      </c>
      <c r="RP1173" s="10">
        <f t="shared" ref="RP1173" si="8821">RN1173*1.5*RM1173</f>
        <v>0</v>
      </c>
      <c r="RQ1173" s="10"/>
      <c r="RR1173" s="219"/>
      <c r="RS1173" s="167" t="s">
        <v>100</v>
      </c>
      <c r="RT1173" s="500" t="s">
        <v>2024</v>
      </c>
      <c r="RV1173" s="230">
        <f t="shared" ref="RV1173" si="8822">IF(RU1173="Kopman",1.8,1)</f>
        <v>1</v>
      </c>
      <c r="RW1173" s="168">
        <f t="shared" ref="RW1173:RW1177" si="8823">VLOOKUP(RT1173,$A$1213:$F$2274,6,FALSE)</f>
        <v>3</v>
      </c>
      <c r="RX1173" s="167" t="s">
        <v>61</v>
      </c>
      <c r="RY1173" s="10">
        <f t="shared" ref="RY1173" si="8824">RW1173*1.5*RV1173</f>
        <v>4.5</v>
      </c>
      <c r="RZ1173" s="10"/>
      <c r="SA1173" s="219"/>
      <c r="SB1173" s="167" t="s">
        <v>100</v>
      </c>
      <c r="SC1173" s="500" t="s">
        <v>917</v>
      </c>
      <c r="SE1173" s="230">
        <f t="shared" ref="SE1173" si="8825">IF(SD1173="Kopman",1.8,1)</f>
        <v>1</v>
      </c>
      <c r="SF1173" s="168">
        <f t="shared" ref="SF1173:SF1177" si="8826">VLOOKUP(SC1173,$A$1213:$F$2274,6,FALSE)</f>
        <v>0</v>
      </c>
      <c r="SG1173" s="167" t="s">
        <v>61</v>
      </c>
      <c r="SH1173" s="10">
        <f t="shared" ref="SH1173" si="8827">SF1173*1.5*SE1173</f>
        <v>0</v>
      </c>
      <c r="SI1173" s="10"/>
      <c r="SJ1173" s="219"/>
      <c r="SK1173" s="167" t="s">
        <v>100</v>
      </c>
      <c r="SL1173" s="500" t="s">
        <v>2838</v>
      </c>
      <c r="SN1173" s="230">
        <f t="shared" ref="SN1173" si="8828">IF(SM1173="Kopman",1.8,1)</f>
        <v>1</v>
      </c>
      <c r="SO1173" s="168">
        <f t="shared" ref="SO1173:SO1177" si="8829">VLOOKUP(SL1173,$A$1213:$F$2274,6,FALSE)</f>
        <v>3</v>
      </c>
      <c r="SP1173" s="167" t="s">
        <v>61</v>
      </c>
      <c r="SQ1173" s="10">
        <f t="shared" ref="SQ1173" si="8830">SO1173*1.5*SN1173</f>
        <v>4.5</v>
      </c>
      <c r="SR1173" s="10"/>
      <c r="SS1173" s="219"/>
      <c r="ST1173" s="167" t="s">
        <v>100</v>
      </c>
      <c r="SU1173" s="500" t="s">
        <v>2024</v>
      </c>
      <c r="SW1173" s="230">
        <f t="shared" ref="SW1173" si="8831">IF(SV1173="Kopman",1.8,1)</f>
        <v>1</v>
      </c>
      <c r="SX1173" s="168">
        <f t="shared" ref="SX1173:SX1177" si="8832">VLOOKUP(SU1173,$A$1213:$F$2274,6,FALSE)</f>
        <v>3</v>
      </c>
      <c r="SY1173" s="167" t="s">
        <v>61</v>
      </c>
      <c r="SZ1173" s="10">
        <f t="shared" ref="SZ1173" si="8833">SX1173*1.5*SW1173</f>
        <v>4.5</v>
      </c>
      <c r="TA1173" s="10"/>
      <c r="TB1173" s="219"/>
      <c r="TC1173" s="167" t="s">
        <v>100</v>
      </c>
      <c r="TD1173" s="500" t="s">
        <v>554</v>
      </c>
      <c r="TF1173" s="230">
        <f t="shared" ref="TF1173" si="8834">IF(TE1173="Kopman",1.8,1)</f>
        <v>1</v>
      </c>
      <c r="TG1173" s="168">
        <f t="shared" ref="TG1173:TG1177" si="8835">VLOOKUP(TD1173,$A$1213:$F$2274,6,FALSE)</f>
        <v>0</v>
      </c>
      <c r="TH1173" s="167" t="s">
        <v>61</v>
      </c>
      <c r="TI1173" s="10">
        <f t="shared" ref="TI1173" si="8836">TG1173*1.5*TF1173</f>
        <v>0</v>
      </c>
      <c r="TJ1173" s="10"/>
      <c r="TK1173" s="219"/>
      <c r="TL1173" s="167" t="s">
        <v>100</v>
      </c>
      <c r="TM1173" s="328" t="s">
        <v>546</v>
      </c>
      <c r="TO1173" s="230">
        <f t="shared" ref="TO1173" si="8837">IF(TN1173="Kopman",1.8,1)</f>
        <v>1</v>
      </c>
      <c r="TP1173" s="168">
        <f t="shared" ref="TP1173:TP1177" si="8838">VLOOKUP(TM1173,$A$1213:$F$2274,6,FALSE)</f>
        <v>0</v>
      </c>
      <c r="TQ1173" s="167" t="s">
        <v>61</v>
      </c>
      <c r="TR1173" s="10">
        <f t="shared" ref="TR1173" si="8839">TP1173*1.5*TO1173</f>
        <v>0</v>
      </c>
      <c r="TS1173" s="10"/>
      <c r="TT1173" s="219"/>
      <c r="TU1173" s="167" t="s">
        <v>100</v>
      </c>
      <c r="TV1173" s="500" t="s">
        <v>1657</v>
      </c>
      <c r="TX1173" s="230">
        <f t="shared" ref="TX1173" si="8840">IF(TW1173="Kopman",1.8,1)</f>
        <v>1</v>
      </c>
      <c r="TY1173" s="168">
        <f t="shared" ref="TY1173:TY1177" si="8841">VLOOKUP(TV1173,$A$1213:$F$2274,6,FALSE)</f>
        <v>28</v>
      </c>
      <c r="TZ1173" s="167" t="s">
        <v>61</v>
      </c>
      <c r="UA1173" s="10">
        <f t="shared" ref="UA1173" si="8842">TY1173*1.5*TX1173</f>
        <v>42</v>
      </c>
      <c r="UB1173" s="10"/>
      <c r="UC1173" s="219"/>
      <c r="UD1173" s="167" t="s">
        <v>100</v>
      </c>
      <c r="UE1173" s="328" t="s">
        <v>573</v>
      </c>
      <c r="UG1173" s="230">
        <f t="shared" ref="UG1173" si="8843">IF(UF1173="Kopman",1.8,1)</f>
        <v>1</v>
      </c>
      <c r="UH1173" s="168">
        <f t="shared" ref="UH1173:UH1177" si="8844">VLOOKUP(UE1173,$A$1213:$F$2274,6,FALSE)</f>
        <v>0</v>
      </c>
      <c r="UI1173" s="167" t="s">
        <v>61</v>
      </c>
      <c r="UJ1173" s="10">
        <f t="shared" ref="UJ1173" si="8845">UH1173*1.5*UG1173</f>
        <v>0</v>
      </c>
      <c r="UK1173" s="10"/>
      <c r="UL1173" s="219"/>
      <c r="UM1173" s="167" t="s">
        <v>100</v>
      </c>
      <c r="UN1173" s="500" t="s">
        <v>448</v>
      </c>
      <c r="UP1173" s="230">
        <f t="shared" ref="UP1173" si="8846">IF(UO1173="Kopman",1.8,1)</f>
        <v>1</v>
      </c>
      <c r="UQ1173" s="168">
        <f t="shared" ref="UQ1173:UQ1177" si="8847">VLOOKUP(UN1173,$A$1213:$F$2274,6,FALSE)</f>
        <v>3</v>
      </c>
      <c r="UR1173" s="167" t="s">
        <v>61</v>
      </c>
      <c r="US1173" s="10">
        <f t="shared" ref="US1173" si="8848">UQ1173*1.5*UP1173</f>
        <v>4.5</v>
      </c>
      <c r="UT1173" s="10"/>
      <c r="UU1173" s="219"/>
      <c r="UV1173" s="167" t="s">
        <v>100</v>
      </c>
      <c r="UW1173" s="500" t="s">
        <v>2024</v>
      </c>
      <c r="UY1173" s="230">
        <f t="shared" ref="UY1173" si="8849">IF(UX1173="Kopman",1.8,1)</f>
        <v>1</v>
      </c>
      <c r="UZ1173" s="168">
        <f t="shared" ref="UZ1173:UZ1177" si="8850">VLOOKUP(UW1173,$A$1213:$F$2274,6,FALSE)</f>
        <v>3</v>
      </c>
      <c r="VA1173" s="167" t="s">
        <v>61</v>
      </c>
      <c r="VB1173" s="10">
        <f t="shared" ref="VB1173" si="8851">UZ1173*1.5*UY1173</f>
        <v>4.5</v>
      </c>
      <c r="VC1173" s="10"/>
      <c r="VD1173" s="219"/>
      <c r="VE1173" s="167" t="s">
        <v>100</v>
      </c>
      <c r="VF1173" s="500" t="s">
        <v>2024</v>
      </c>
      <c r="VH1173" s="230">
        <f t="shared" ref="VH1173" si="8852">IF(VG1173="Kopman",1.8,1)</f>
        <v>1</v>
      </c>
      <c r="VI1173" s="168">
        <f t="shared" ref="VI1173:VI1177" si="8853">VLOOKUP(VF1173,$A$1213:$F$2274,6,FALSE)</f>
        <v>3</v>
      </c>
      <c r="VJ1173" s="167" t="s">
        <v>61</v>
      </c>
      <c r="VK1173" s="10">
        <f t="shared" ref="VK1173" si="8854">VI1173*1.5*VH1173</f>
        <v>4.5</v>
      </c>
      <c r="VL1173" s="10"/>
      <c r="VM1173" s="219"/>
      <c r="VN1173" s="167" t="s">
        <v>100</v>
      </c>
      <c r="VO1173" s="500" t="s">
        <v>2024</v>
      </c>
      <c r="VQ1173" s="230">
        <f t="shared" ref="VQ1173" si="8855">IF(VP1173="Kopman",1.8,1)</f>
        <v>1</v>
      </c>
      <c r="VR1173" s="168">
        <f t="shared" ref="VR1173:VR1177" si="8856">VLOOKUP(VO1173,$A$1213:$F$2274,6,FALSE)</f>
        <v>3</v>
      </c>
      <c r="VS1173" s="167" t="s">
        <v>61</v>
      </c>
      <c r="VT1173" s="10">
        <f t="shared" ref="VT1173" si="8857">VR1173*1.5*VQ1173</f>
        <v>4.5</v>
      </c>
      <c r="VU1173" s="10"/>
      <c r="VV1173" s="219"/>
      <c r="VW1173" s="167" t="s">
        <v>100</v>
      </c>
      <c r="VX1173" s="500" t="s">
        <v>2838</v>
      </c>
      <c r="VZ1173" s="230">
        <f t="shared" ref="VZ1173" si="8858">IF(VY1173="Kopman",1.8,1)</f>
        <v>1</v>
      </c>
      <c r="WA1173" s="168">
        <f t="shared" ref="WA1173:WA1177" si="8859">VLOOKUP(VX1173,$A$1213:$F$2274,6,FALSE)</f>
        <v>3</v>
      </c>
      <c r="WB1173" s="167" t="s">
        <v>61</v>
      </c>
      <c r="WC1173" s="10">
        <f t="shared" ref="WC1173" si="8860">WA1173*1.5*VZ1173</f>
        <v>4.5</v>
      </c>
      <c r="WD1173" s="10"/>
      <c r="WE1173" s="219"/>
      <c r="WF1173" s="167" t="s">
        <v>100</v>
      </c>
      <c r="WG1173" s="500" t="s">
        <v>2838</v>
      </c>
      <c r="WI1173" s="230">
        <f t="shared" ref="WI1173" si="8861">IF(WH1173="Kopman",1.8,1)</f>
        <v>1</v>
      </c>
      <c r="WJ1173" s="168">
        <f t="shared" ref="WJ1173:WJ1177" si="8862">VLOOKUP(WG1173,$A$1213:$F$2274,6,FALSE)</f>
        <v>3</v>
      </c>
      <c r="WK1173" s="167" t="s">
        <v>61</v>
      </c>
      <c r="WL1173" s="10">
        <f t="shared" ref="WL1173" si="8863">WJ1173*1.5*WI1173</f>
        <v>4.5</v>
      </c>
      <c r="WM1173" s="10"/>
      <c r="WN1173" s="219"/>
      <c r="WO1173" s="167" t="s">
        <v>100</v>
      </c>
      <c r="WP1173" s="500" t="s">
        <v>2386</v>
      </c>
      <c r="WR1173" s="230">
        <f t="shared" ref="WR1173" si="8864">IF(WQ1173="Kopman",1.8,1)</f>
        <v>1</v>
      </c>
      <c r="WS1173" s="168">
        <f t="shared" ref="WS1173:WS1177" si="8865">VLOOKUP(WP1173,$A$1213:$F$2274,6,FALSE)</f>
        <v>0</v>
      </c>
      <c r="WT1173" s="167" t="s">
        <v>61</v>
      </c>
      <c r="WU1173" s="10">
        <f t="shared" ref="WU1173" si="8866">WS1173*1.5*WR1173</f>
        <v>0</v>
      </c>
      <c r="WV1173" s="10"/>
      <c r="WW1173" s="219"/>
      <c r="WX1173" s="167" t="s">
        <v>100</v>
      </c>
      <c r="WY1173" s="499" t="s">
        <v>494</v>
      </c>
      <c r="XA1173" s="230">
        <f t="shared" ref="XA1173" si="8867">IF(WZ1173="Kopman",1.8,1)</f>
        <v>1</v>
      </c>
      <c r="XB1173" s="168">
        <f t="shared" ref="XB1173:XB1177" si="8868">VLOOKUP(WY1173,$A$1213:$F$2274,6,FALSE)</f>
        <v>11</v>
      </c>
      <c r="XC1173" s="167" t="s">
        <v>61</v>
      </c>
      <c r="XD1173" s="10">
        <f t="shared" ref="XD1173" si="8869">XB1173*1.5*XA1173</f>
        <v>16.5</v>
      </c>
      <c r="XE1173" s="10"/>
      <c r="XF1173" s="219"/>
      <c r="XG1173" s="167" t="s">
        <v>100</v>
      </c>
      <c r="XH1173" s="500" t="s">
        <v>2308</v>
      </c>
      <c r="XJ1173" s="230">
        <f t="shared" ref="XJ1173" si="8870">IF(XI1173="Kopman",1.8,1)</f>
        <v>1</v>
      </c>
      <c r="XK1173" s="168">
        <f t="shared" ref="XK1173:XK1177" si="8871">VLOOKUP(XH1173,$A$1213:$F$2274,6,FALSE)</f>
        <v>0</v>
      </c>
      <c r="XL1173" s="167" t="s">
        <v>61</v>
      </c>
      <c r="XM1173" s="10">
        <f t="shared" ref="XM1173" si="8872">XK1173*1.5*XJ1173</f>
        <v>0</v>
      </c>
      <c r="XN1173" s="10"/>
      <c r="XO1173" s="219"/>
      <c r="XP1173" s="167" t="s">
        <v>100</v>
      </c>
      <c r="XQ1173" s="500" t="s">
        <v>448</v>
      </c>
      <c r="XS1173" s="230">
        <f t="shared" ref="XS1173" si="8873">IF(XR1173="Kopman",1.8,1)</f>
        <v>1</v>
      </c>
      <c r="XT1173" s="168">
        <f t="shared" ref="XT1173:XT1177" si="8874">VLOOKUP(XQ1173,$A$1213:$F$2274,6,FALSE)</f>
        <v>3</v>
      </c>
      <c r="XU1173" s="167" t="s">
        <v>61</v>
      </c>
      <c r="XV1173" s="10">
        <f t="shared" ref="XV1173" si="8875">XT1173*1.5*XS1173</f>
        <v>4.5</v>
      </c>
      <c r="XW1173" s="10"/>
      <c r="XX1173" s="219"/>
      <c r="XY1173" s="167" t="s">
        <v>100</v>
      </c>
      <c r="XZ1173" s="500" t="s">
        <v>448</v>
      </c>
      <c r="YB1173" s="230">
        <f t="shared" ref="YB1173" si="8876">IF(YA1173="Kopman",1.8,1)</f>
        <v>1</v>
      </c>
      <c r="YC1173" s="168">
        <f t="shared" ref="YC1173:YC1177" si="8877">VLOOKUP(XZ1173,$A$1213:$F$2274,6,FALSE)</f>
        <v>3</v>
      </c>
      <c r="YD1173" s="167" t="s">
        <v>61</v>
      </c>
      <c r="YE1173" s="10">
        <f t="shared" ref="YE1173" si="8878">YC1173*1.5*YB1173</f>
        <v>4.5</v>
      </c>
      <c r="YF1173" s="10"/>
      <c r="YG1173" s="219"/>
      <c r="YH1173" s="167" t="s">
        <v>100</v>
      </c>
      <c r="YI1173" s="500" t="s">
        <v>2017</v>
      </c>
      <c r="YK1173" s="230">
        <f t="shared" ref="YK1173" si="8879">IF(YJ1173="Kopman",1.8,1)</f>
        <v>1</v>
      </c>
      <c r="YL1173" s="168">
        <f t="shared" ref="YL1173:YL1177" si="8880">VLOOKUP(YI1173,$A$1213:$F$2274,6,FALSE)</f>
        <v>5</v>
      </c>
      <c r="YM1173" s="167" t="s">
        <v>61</v>
      </c>
      <c r="YN1173" s="10">
        <f t="shared" ref="YN1173" si="8881">YL1173*1.5*YK1173</f>
        <v>7.5</v>
      </c>
      <c r="YO1173" s="10"/>
      <c r="YP1173" s="219"/>
      <c r="YQ1173" s="167" t="s">
        <v>100</v>
      </c>
      <c r="YR1173" s="500" t="s">
        <v>1936</v>
      </c>
      <c r="YT1173" s="230">
        <f t="shared" ref="YT1173" si="8882">IF(YS1173="Kopman",1.8,1)</f>
        <v>1</v>
      </c>
      <c r="YU1173" s="168">
        <f t="shared" ref="YU1173:YU1177" si="8883">VLOOKUP(YR1173,$A$1213:$F$2274,6,FALSE)</f>
        <v>0</v>
      </c>
      <c r="YV1173" s="167" t="s">
        <v>61</v>
      </c>
      <c r="YW1173" s="10">
        <f t="shared" ref="YW1173" si="8884">YU1173*1.5*YT1173</f>
        <v>0</v>
      </c>
      <c r="YX1173" s="10"/>
      <c r="YY1173" s="219"/>
      <c r="YZ1173" s="167" t="s">
        <v>100</v>
      </c>
      <c r="ZA1173" s="500" t="s">
        <v>420</v>
      </c>
      <c r="ZC1173" s="230">
        <f t="shared" ref="ZC1173" si="8885">IF(ZB1173="Kopman",1.8,1)</f>
        <v>1</v>
      </c>
      <c r="ZD1173" s="168">
        <f t="shared" ref="ZD1173:ZD1177" si="8886">VLOOKUP(ZA1173,$A$1213:$F$2274,6,FALSE)</f>
        <v>20</v>
      </c>
      <c r="ZE1173" s="167" t="s">
        <v>61</v>
      </c>
      <c r="ZF1173" s="10">
        <f t="shared" ref="ZF1173" si="8887">ZD1173*1.5*ZC1173</f>
        <v>30</v>
      </c>
      <c r="ZG1173" s="10"/>
      <c r="ZH1173" s="219"/>
      <c r="ZI1173" s="167" t="s">
        <v>100</v>
      </c>
      <c r="ZJ1173" s="500" t="s">
        <v>1660</v>
      </c>
      <c r="ZL1173" s="230">
        <f t="shared" ref="ZL1173" si="8888">IF(ZK1173="Kopman",1.8,1)</f>
        <v>1</v>
      </c>
      <c r="ZM1173" s="168">
        <f t="shared" ref="ZM1173:ZM1177" si="8889">VLOOKUP(ZJ1173,$A$1213:$F$2274,6,FALSE)</f>
        <v>71</v>
      </c>
      <c r="ZN1173" s="167" t="s">
        <v>61</v>
      </c>
      <c r="ZO1173" s="10">
        <f t="shared" ref="ZO1173" si="8890">ZM1173*1.5*ZL1173</f>
        <v>106.5</v>
      </c>
      <c r="ZP1173" s="10"/>
      <c r="ZQ1173" s="219"/>
      <c r="ZR1173" s="167" t="s">
        <v>100</v>
      </c>
      <c r="ZS1173" s="498" t="s">
        <v>2024</v>
      </c>
      <c r="ZU1173" s="230">
        <f t="shared" ref="ZU1173" si="8891">IF(ZT1173="Kopman",1.8,1)</f>
        <v>1</v>
      </c>
      <c r="ZV1173" s="168">
        <f t="shared" ref="ZV1173:ZV1177" si="8892">VLOOKUP(ZS1173,$A$1213:$F$2274,6,FALSE)</f>
        <v>3</v>
      </c>
      <c r="ZW1173" s="167" t="s">
        <v>61</v>
      </c>
      <c r="ZX1173" s="10">
        <f t="shared" ref="ZX1173" si="8893">ZV1173*1.5*ZU1173</f>
        <v>4.5</v>
      </c>
      <c r="ZY1173" s="10"/>
      <c r="ZZ1173" s="219"/>
      <c r="AAA1173" s="167" t="s">
        <v>100</v>
      </c>
      <c r="AAB1173" s="500" t="s">
        <v>549</v>
      </c>
      <c r="AAD1173" s="230">
        <f t="shared" ref="AAD1173" si="8894">IF(AAC1173="Kopman",1.8,1)</f>
        <v>1</v>
      </c>
      <c r="AAE1173" s="168">
        <f t="shared" ref="AAE1173:AAE1177" si="8895">VLOOKUP(AAB1173,$A$1213:$F$2274,6,FALSE)</f>
        <v>39</v>
      </c>
      <c r="AAF1173" s="167" t="s">
        <v>61</v>
      </c>
      <c r="AAG1173" s="10">
        <f t="shared" ref="AAG1173" si="8896">AAE1173*1.5*AAD1173</f>
        <v>58.5</v>
      </c>
      <c r="AAH1173" s="10"/>
      <c r="AAI1173" s="219"/>
      <c r="AAJ1173" s="167" t="s">
        <v>100</v>
      </c>
      <c r="AAK1173" s="500" t="s">
        <v>917</v>
      </c>
      <c r="AAM1173" s="230">
        <f t="shared" ref="AAM1173" si="8897">IF(AAL1173="Kopman",1.8,1)</f>
        <v>1</v>
      </c>
      <c r="AAN1173" s="168">
        <f t="shared" ref="AAN1173:AAN1177" si="8898">VLOOKUP(AAK1173,$A$1213:$F$2274,6,FALSE)</f>
        <v>0</v>
      </c>
      <c r="AAO1173" s="167" t="s">
        <v>61</v>
      </c>
      <c r="AAP1173" s="10">
        <f t="shared" ref="AAP1173" si="8899">AAN1173*1.5*AAM1173</f>
        <v>0</v>
      </c>
      <c r="AAQ1173" s="10"/>
      <c r="AAR1173" s="219"/>
      <c r="AAS1173" s="167" t="s">
        <v>100</v>
      </c>
      <c r="AAT1173" s="500" t="s">
        <v>1624</v>
      </c>
      <c r="AAV1173" s="230">
        <f t="shared" ref="AAV1173" si="8900">IF(AAU1173="Kopman",1.8,1)</f>
        <v>1</v>
      </c>
      <c r="AAW1173" s="168">
        <f t="shared" ref="AAW1173:AAW1177" si="8901">VLOOKUP(AAT1173,$A$1213:$F$2274,6,FALSE)</f>
        <v>2</v>
      </c>
      <c r="AAX1173" s="167" t="s">
        <v>61</v>
      </c>
      <c r="AAY1173" s="10">
        <f t="shared" ref="AAY1173" si="8902">AAW1173*1.5*AAV1173</f>
        <v>3</v>
      </c>
      <c r="AAZ1173" s="10"/>
      <c r="ABA1173" s="219"/>
      <c r="ABB1173" s="167" t="s">
        <v>100</v>
      </c>
      <c r="ABC1173" s="500" t="s">
        <v>494</v>
      </c>
      <c r="ABE1173" s="230">
        <f t="shared" ref="ABE1173" si="8903">IF(ABD1173="Kopman",1.8,1)</f>
        <v>1</v>
      </c>
      <c r="ABF1173" s="168">
        <f t="shared" ref="ABF1173:ABF1177" si="8904">VLOOKUP(ABC1173,$A$1213:$F$2274,6,FALSE)</f>
        <v>11</v>
      </c>
      <c r="ABG1173" s="167" t="s">
        <v>61</v>
      </c>
      <c r="ABH1173" s="10">
        <f t="shared" ref="ABH1173" si="8905">ABF1173*1.5*ABE1173</f>
        <v>16.5</v>
      </c>
      <c r="ABI1173" s="10"/>
      <c r="ABJ1173" s="219"/>
      <c r="ABK1173" s="167" t="s">
        <v>100</v>
      </c>
      <c r="ABL1173" s="500" t="s">
        <v>494</v>
      </c>
      <c r="ABN1173" s="230">
        <f t="shared" ref="ABN1173" si="8906">IF(ABM1173="Kopman",1.8,1)</f>
        <v>1</v>
      </c>
      <c r="ABO1173" s="168">
        <f t="shared" ref="ABO1173:ABO1177" si="8907">VLOOKUP(ABL1173,$A$1213:$F$2274,6,FALSE)</f>
        <v>11</v>
      </c>
      <c r="ABP1173" s="167" t="s">
        <v>61</v>
      </c>
      <c r="ABQ1173" s="10">
        <f t="shared" ref="ABQ1173" si="8908">ABO1173*1.5*ABN1173</f>
        <v>16.5</v>
      </c>
      <c r="ABR1173" s="10"/>
      <c r="ABS1173" s="219"/>
      <c r="ABT1173" s="167" t="s">
        <v>100</v>
      </c>
      <c r="ABU1173" s="498" t="s">
        <v>1957</v>
      </c>
      <c r="ABW1173" s="230">
        <f t="shared" ref="ABW1173" si="8909">IF(ABV1173="Kopman",1.8,1)</f>
        <v>1</v>
      </c>
      <c r="ABX1173" s="168">
        <f t="shared" ref="ABX1173:ABX1177" si="8910">VLOOKUP(ABU1173,$A$1213:$F$2274,6,FALSE)</f>
        <v>0</v>
      </c>
      <c r="ABY1173" s="167" t="s">
        <v>61</v>
      </c>
      <c r="ABZ1173" s="10">
        <f t="shared" ref="ABZ1173" si="8911">ABX1173*1.5*ABW1173</f>
        <v>0</v>
      </c>
      <c r="ACA1173" s="10"/>
      <c r="ACB1173" s="219"/>
      <c r="ACC1173" s="167" t="s">
        <v>100</v>
      </c>
      <c r="ACD1173" s="500" t="s">
        <v>448</v>
      </c>
      <c r="ACF1173" s="230">
        <f t="shared" ref="ACF1173" si="8912">IF(ACE1173="Kopman",1.8,1)</f>
        <v>1</v>
      </c>
      <c r="ACG1173" s="168">
        <f t="shared" ref="ACG1173:ACG1177" si="8913">VLOOKUP(ACD1173,$A$1213:$F$2274,6,FALSE)</f>
        <v>3</v>
      </c>
      <c r="ACH1173" s="167" t="s">
        <v>61</v>
      </c>
      <c r="ACI1173" s="10">
        <f t="shared" ref="ACI1173" si="8914">ACG1173*1.5*ACF1173</f>
        <v>4.5</v>
      </c>
      <c r="ACJ1173" s="10"/>
      <c r="ACK1173" s="219"/>
      <c r="ACL1173" s="167" t="s">
        <v>100</v>
      </c>
      <c r="ACM1173" s="500" t="s">
        <v>2386</v>
      </c>
      <c r="ACO1173" s="230">
        <f t="shared" ref="ACO1173" si="8915">IF(ACN1173="Kopman",1.8,1)</f>
        <v>1</v>
      </c>
      <c r="ACP1173" s="168">
        <f t="shared" ref="ACP1173:ACP1177" si="8916">VLOOKUP(ACM1173,$A$1213:$F$2274,6,FALSE)</f>
        <v>0</v>
      </c>
      <c r="ACQ1173" s="167" t="s">
        <v>61</v>
      </c>
      <c r="ACR1173" s="10">
        <f t="shared" ref="ACR1173" si="8917">ACP1173*1.5*ACO1173</f>
        <v>0</v>
      </c>
      <c r="ACS1173" s="10"/>
      <c r="ACT1173" s="219"/>
      <c r="ACU1173" s="167" t="s">
        <v>100</v>
      </c>
      <c r="ACV1173" s="500" t="s">
        <v>494</v>
      </c>
      <c r="ACX1173" s="230">
        <f t="shared" ref="ACX1173" si="8918">IF(ACW1173="Kopman",1.8,1)</f>
        <v>1</v>
      </c>
      <c r="ACY1173" s="168">
        <f t="shared" ref="ACY1173:ACY1177" si="8919">VLOOKUP(ACV1173,$A$1213:$F$2274,6,FALSE)</f>
        <v>11</v>
      </c>
      <c r="ACZ1173" s="167" t="s">
        <v>61</v>
      </c>
      <c r="ADA1173" s="10">
        <f t="shared" ref="ADA1173" si="8920">ACY1173*1.5*ACX1173</f>
        <v>16.5</v>
      </c>
      <c r="ADB1173" s="10"/>
      <c r="ADC1173" s="219"/>
      <c r="ADD1173" s="167" t="s">
        <v>100</v>
      </c>
      <c r="ADE1173" s="500" t="s">
        <v>2308</v>
      </c>
      <c r="ADG1173" s="230">
        <f t="shared" ref="ADG1173" si="8921">IF(ADF1173="Kopman",1.8,1)</f>
        <v>1</v>
      </c>
      <c r="ADH1173" s="168">
        <f t="shared" ref="ADH1173:ADH1177" si="8922">VLOOKUP(ADE1173,$A$1213:$F$2274,6,FALSE)</f>
        <v>0</v>
      </c>
      <c r="ADI1173" s="167" t="s">
        <v>61</v>
      </c>
      <c r="ADJ1173" s="10">
        <f t="shared" ref="ADJ1173" si="8923">ADH1173*1.5*ADG1173</f>
        <v>0</v>
      </c>
      <c r="ADK1173" s="10"/>
      <c r="ADL1173" s="219"/>
      <c r="ADM1173" s="167" t="s">
        <v>100</v>
      </c>
      <c r="ADN1173" s="500" t="s">
        <v>2024</v>
      </c>
      <c r="ADP1173" s="230">
        <f t="shared" ref="ADP1173" si="8924">IF(ADO1173="Kopman",1.8,1)</f>
        <v>1</v>
      </c>
      <c r="ADQ1173" s="168">
        <f t="shared" ref="ADQ1173:ADQ1177" si="8925">VLOOKUP(ADN1173,$A$1213:$F$2274,6,FALSE)</f>
        <v>3</v>
      </c>
      <c r="ADR1173" s="167" t="s">
        <v>61</v>
      </c>
      <c r="ADS1173" s="10">
        <f t="shared" ref="ADS1173" si="8926">ADQ1173*1.5*ADP1173</f>
        <v>4.5</v>
      </c>
      <c r="ADT1173" s="10"/>
      <c r="ADU1173" s="219"/>
      <c r="ADV1173" s="167" t="s">
        <v>100</v>
      </c>
      <c r="ADW1173" s="328" t="s">
        <v>494</v>
      </c>
      <c r="ADY1173" s="230">
        <f t="shared" ref="ADY1173" si="8927">IF(ADX1173="Kopman",1.8,1)</f>
        <v>1</v>
      </c>
      <c r="ADZ1173" s="168">
        <f t="shared" ref="ADZ1173:ADZ1177" si="8928">VLOOKUP(ADW1173,$A$1213:$F$2274,6,FALSE)</f>
        <v>11</v>
      </c>
      <c r="AEA1173" s="167" t="s">
        <v>61</v>
      </c>
      <c r="AEB1173" s="10">
        <f t="shared" ref="AEB1173" si="8929">ADZ1173*1.5*ADY1173</f>
        <v>16.5</v>
      </c>
      <c r="AEC1173" s="10"/>
      <c r="AED1173" s="219"/>
      <c r="AEE1173" s="167" t="s">
        <v>100</v>
      </c>
      <c r="AEF1173" s="500" t="s">
        <v>2963</v>
      </c>
      <c r="AEH1173" s="230">
        <f t="shared" ref="AEH1173" si="8930">IF(AEG1173="Kopman",1.8,1)</f>
        <v>1</v>
      </c>
      <c r="AEI1173" s="168">
        <f t="shared" ref="AEI1173:AEI1177" si="8931">VLOOKUP(AEF1173,$A$1213:$F$2274,6,FALSE)</f>
        <v>0</v>
      </c>
      <c r="AEJ1173" s="167" t="s">
        <v>61</v>
      </c>
      <c r="AEK1173" s="10">
        <f t="shared" ref="AEK1173" si="8932">AEI1173*1.5*AEH1173</f>
        <v>0</v>
      </c>
      <c r="AEL1173" s="10"/>
      <c r="AEM1173" s="219"/>
      <c r="AEN1173" s="167" t="s">
        <v>100</v>
      </c>
      <c r="AEO1173" s="500" t="s">
        <v>905</v>
      </c>
      <c r="AEQ1173" s="230">
        <f t="shared" ref="AEQ1173" si="8933">IF(AEP1173="Kopman",1.8,1)</f>
        <v>1</v>
      </c>
      <c r="AER1173" s="168">
        <f t="shared" ref="AER1173:AER1177" si="8934">VLOOKUP(AEO1173,$A$1213:$F$2274,6,FALSE)</f>
        <v>0</v>
      </c>
      <c r="AES1173" s="167" t="s">
        <v>61</v>
      </c>
      <c r="AET1173" s="10">
        <f t="shared" ref="AET1173" si="8935">AER1173*1.5*AEQ1173</f>
        <v>0</v>
      </c>
      <c r="AEU1173" s="10"/>
      <c r="AEV1173" s="219"/>
      <c r="AEW1173" s="167" t="s">
        <v>100</v>
      </c>
      <c r="AEX1173" s="500" t="s">
        <v>2838</v>
      </c>
      <c r="AEZ1173" s="230">
        <f t="shared" ref="AEZ1173" si="8936">IF(AEY1173="Kopman",1.8,1)</f>
        <v>1</v>
      </c>
      <c r="AFA1173" s="168">
        <f t="shared" ref="AFA1173:AFA1177" si="8937">VLOOKUP(AEX1173,$A$1213:$F$2274,6,FALSE)</f>
        <v>3</v>
      </c>
      <c r="AFB1173" s="167" t="s">
        <v>61</v>
      </c>
      <c r="AFC1173" s="10">
        <f t="shared" ref="AFC1173" si="8938">AFA1173*1.5*AEZ1173</f>
        <v>4.5</v>
      </c>
      <c r="AFD1173" s="10"/>
      <c r="AFE1173" s="219"/>
      <c r="AFF1173" s="167" t="s">
        <v>100</v>
      </c>
      <c r="AFG1173" s="500" t="s">
        <v>2308</v>
      </c>
      <c r="AFI1173" s="230">
        <f t="shared" ref="AFI1173" si="8939">IF(AFH1173="Kopman",1.8,1)</f>
        <v>1</v>
      </c>
      <c r="AFJ1173" s="168">
        <f t="shared" ref="AFJ1173:AFJ1177" si="8940">VLOOKUP(AFG1173,$A$1213:$F$2274,6,FALSE)</f>
        <v>0</v>
      </c>
      <c r="AFK1173" s="167" t="s">
        <v>61</v>
      </c>
      <c r="AFL1173" s="10">
        <f t="shared" ref="AFL1173" si="8941">AFJ1173*1.5*AFI1173</f>
        <v>0</v>
      </c>
      <c r="AFM1173" s="10"/>
      <c r="AFN1173" s="219"/>
      <c r="AFO1173" s="167" t="s">
        <v>100</v>
      </c>
      <c r="AFP1173" s="500" t="s">
        <v>1652</v>
      </c>
      <c r="AFR1173" s="230">
        <f t="shared" ref="AFR1173" si="8942">IF(AFQ1173="Kopman",1.8,1)</f>
        <v>1</v>
      </c>
      <c r="AFS1173" s="168">
        <f t="shared" ref="AFS1173:AFS1177" si="8943">VLOOKUP(AFP1173,$A$1213:$F$2274,6,FALSE)</f>
        <v>0</v>
      </c>
      <c r="AFT1173" s="167" t="s">
        <v>61</v>
      </c>
      <c r="AFU1173" s="10">
        <f t="shared" ref="AFU1173" si="8944">AFS1173*1.5*AFR1173</f>
        <v>0</v>
      </c>
      <c r="AFV1173" s="10"/>
      <c r="AFW1173" s="219"/>
      <c r="AFX1173" s="167" t="s">
        <v>100</v>
      </c>
      <c r="AFY1173" s="500" t="s">
        <v>448</v>
      </c>
      <c r="AGA1173" s="230">
        <f t="shared" ref="AGA1173" si="8945">IF(AFZ1173="Kopman",1.8,1)</f>
        <v>1</v>
      </c>
      <c r="AGB1173" s="168">
        <f t="shared" ref="AGB1173:AGB1177" si="8946">VLOOKUP(AFY1173,$A$1213:$F$2274,6,FALSE)</f>
        <v>3</v>
      </c>
      <c r="AGC1173" s="167" t="s">
        <v>61</v>
      </c>
      <c r="AGD1173" s="10">
        <f t="shared" ref="AGD1173" si="8947">AGB1173*1.5*AGA1173</f>
        <v>4.5</v>
      </c>
      <c r="AGE1173" s="10"/>
      <c r="AGF1173" s="219"/>
      <c r="AGG1173" s="167" t="s">
        <v>100</v>
      </c>
      <c r="AGH1173" s="498" t="s">
        <v>1660</v>
      </c>
      <c r="AGJ1173" s="230">
        <f t="shared" ref="AGJ1173" si="8948">IF(AGI1173="Kopman",1.8,1)</f>
        <v>1</v>
      </c>
      <c r="AGK1173" s="168">
        <f t="shared" ref="AGK1173:AGK1177" si="8949">VLOOKUP(AGH1173,$A$1213:$F$2274,6,FALSE)</f>
        <v>71</v>
      </c>
      <c r="AGL1173" s="167" t="s">
        <v>61</v>
      </c>
      <c r="AGM1173" s="10">
        <f t="shared" ref="AGM1173" si="8950">AGK1173*1.5*AGJ1173</f>
        <v>106.5</v>
      </c>
      <c r="AGN1173" s="10"/>
      <c r="AGO1173" s="219"/>
      <c r="AGP1173" s="167" t="s">
        <v>100</v>
      </c>
      <c r="AGQ1173" s="500" t="s">
        <v>1660</v>
      </c>
      <c r="AGS1173" s="230">
        <f t="shared" ref="AGS1173" si="8951">IF(AGR1173="Kopman",1.8,1)</f>
        <v>1</v>
      </c>
      <c r="AGT1173" s="168">
        <f t="shared" ref="AGT1173:AGT1177" si="8952">VLOOKUP(AGQ1173,$A$1213:$F$2274,6,FALSE)</f>
        <v>71</v>
      </c>
      <c r="AGU1173" s="167" t="s">
        <v>61</v>
      </c>
      <c r="AGV1173" s="10">
        <f t="shared" ref="AGV1173" si="8953">AGT1173*1.5*AGS1173</f>
        <v>106.5</v>
      </c>
      <c r="AGW1173" s="10"/>
      <c r="AGX1173" s="219"/>
      <c r="AGY1173" s="167" t="s">
        <v>100</v>
      </c>
      <c r="AGZ1173" s="500" t="s">
        <v>1936</v>
      </c>
      <c r="AHB1173" s="230">
        <f t="shared" ref="AHB1173" si="8954">IF(AHA1173="Kopman",1.8,1)</f>
        <v>1</v>
      </c>
      <c r="AHC1173" s="168">
        <f t="shared" ref="AHC1173:AHC1177" si="8955">VLOOKUP(AGZ1173,$A$1213:$F$2274,6,FALSE)</f>
        <v>0</v>
      </c>
      <c r="AHD1173" s="167" t="s">
        <v>61</v>
      </c>
      <c r="AHE1173" s="10">
        <f t="shared" ref="AHE1173" si="8956">AHC1173*1.5*AHB1173</f>
        <v>0</v>
      </c>
      <c r="AHF1173" s="10"/>
      <c r="AHG1173" s="219"/>
      <c r="AHH1173" s="167" t="s">
        <v>100</v>
      </c>
      <c r="AHI1173" s="500" t="s">
        <v>2414</v>
      </c>
      <c r="AHK1173" s="230">
        <f t="shared" ref="AHK1173" si="8957">IF(AHJ1173="Kopman",1.8,1)</f>
        <v>1</v>
      </c>
      <c r="AHL1173" s="168">
        <f t="shared" ref="AHL1173:AHL1177" si="8958">VLOOKUP(AHI1173,$A$1213:$F$2274,6,FALSE)</f>
        <v>35</v>
      </c>
      <c r="AHM1173" s="167" t="s">
        <v>61</v>
      </c>
      <c r="AHN1173" s="10">
        <f t="shared" ref="AHN1173" si="8959">AHL1173*1.5*AHK1173</f>
        <v>52.5</v>
      </c>
      <c r="AHO1173" s="10"/>
      <c r="AHP1173" s="219"/>
      <c r="AHQ1173" s="167" t="s">
        <v>100</v>
      </c>
      <c r="AHR1173" s="500" t="s">
        <v>1713</v>
      </c>
      <c r="AHT1173" s="230">
        <f t="shared" ref="AHT1173" si="8960">IF(AHS1173="Kopman",1.8,1)</f>
        <v>1</v>
      </c>
      <c r="AHU1173" s="168">
        <f t="shared" ref="AHU1173:AHU1177" si="8961">VLOOKUP(AHR1173,$A$1213:$F$2274,6,FALSE)</f>
        <v>5</v>
      </c>
      <c r="AHV1173" s="167" t="s">
        <v>61</v>
      </c>
      <c r="AHW1173" s="10">
        <f t="shared" ref="AHW1173" si="8962">AHU1173*1.5*AHT1173</f>
        <v>7.5</v>
      </c>
      <c r="AHX1173" s="10"/>
      <c r="AHY1173" s="219"/>
      <c r="AHZ1173" s="167" t="s">
        <v>100</v>
      </c>
      <c r="AIA1173" s="500" t="s">
        <v>448</v>
      </c>
      <c r="AIC1173" s="230">
        <f t="shared" ref="AIC1173" si="8963">IF(AIB1173="Kopman",1.8,1)</f>
        <v>1</v>
      </c>
      <c r="AID1173" s="168">
        <f t="shared" ref="AID1173:AID1177" si="8964">VLOOKUP(AIA1173,$A$1213:$F$2274,6,FALSE)</f>
        <v>3</v>
      </c>
      <c r="AIE1173" s="167" t="s">
        <v>61</v>
      </c>
      <c r="AIF1173" s="10">
        <f t="shared" ref="AIF1173" si="8965">AID1173*1.5*AIC1173</f>
        <v>4.5</v>
      </c>
      <c r="AIG1173" s="10"/>
      <c r="AIH1173" s="219"/>
      <c r="AII1173" s="167" t="s">
        <v>100</v>
      </c>
      <c r="AIJ1173" s="498" t="s">
        <v>1624</v>
      </c>
      <c r="AIL1173" s="230">
        <f t="shared" ref="AIL1173" si="8966">IF(AIK1173="Kopman",1.8,1)</f>
        <v>1</v>
      </c>
      <c r="AIM1173" s="168">
        <f t="shared" ref="AIM1173:AIM1177" si="8967">VLOOKUP(AIJ1173,$A$1213:$F$2274,6,FALSE)</f>
        <v>2</v>
      </c>
      <c r="AIN1173" s="167" t="s">
        <v>61</v>
      </c>
      <c r="AIO1173" s="10">
        <f t="shared" ref="AIO1173" si="8968">AIM1173*1.5*AIL1173</f>
        <v>3</v>
      </c>
      <c r="AIP1173" s="10"/>
      <c r="AIQ1173" s="219"/>
      <c r="AIR1173" s="167" t="s">
        <v>100</v>
      </c>
      <c r="AIS1173" s="500" t="s">
        <v>2024</v>
      </c>
      <c r="AIU1173" s="230">
        <f t="shared" ref="AIU1173" si="8969">IF(AIT1173="Kopman",1.8,1)</f>
        <v>1</v>
      </c>
      <c r="AIV1173" s="168">
        <f t="shared" ref="AIV1173:AIV1177" si="8970">VLOOKUP(AIS1173,$A$1213:$F$2274,6,FALSE)</f>
        <v>3</v>
      </c>
      <c r="AIW1173" s="167" t="s">
        <v>61</v>
      </c>
      <c r="AIX1173" s="10">
        <f t="shared" ref="AIX1173" si="8971">AIV1173*1.5*AIU1173</f>
        <v>4.5</v>
      </c>
      <c r="AIY1173" s="10"/>
      <c r="AIZ1173" s="219"/>
      <c r="AJA1173" s="167" t="s">
        <v>100</v>
      </c>
      <c r="AJB1173" s="500" t="s">
        <v>591</v>
      </c>
      <c r="AJD1173" s="230">
        <f t="shared" ref="AJD1173" si="8972">IF(AJC1173="Kopman",1.8,1)</f>
        <v>1</v>
      </c>
      <c r="AJE1173" s="168">
        <f t="shared" ref="AJE1173:AJE1177" si="8973">VLOOKUP(AJB1173,$A$1213:$F$2274,6,FALSE)</f>
        <v>15</v>
      </c>
      <c r="AJF1173" s="167" t="s">
        <v>61</v>
      </c>
      <c r="AJG1173" s="10">
        <f t="shared" ref="AJG1173" si="8974">AJE1173*1.5*AJD1173</f>
        <v>22.5</v>
      </c>
      <c r="AJH1173" s="10"/>
      <c r="AJI1173" s="219"/>
      <c r="AJJ1173" s="167" t="s">
        <v>100</v>
      </c>
      <c r="AJK1173" s="500" t="s">
        <v>494</v>
      </c>
      <c r="AJM1173" s="230">
        <f t="shared" ref="AJM1173" si="8975">IF(AJL1173="Kopman",1.8,1)</f>
        <v>1</v>
      </c>
      <c r="AJN1173" s="168">
        <f t="shared" ref="AJN1173:AJN1177" si="8976">VLOOKUP(AJK1173,$A$1213:$F$2274,6,FALSE)</f>
        <v>11</v>
      </c>
      <c r="AJO1173" s="167" t="s">
        <v>61</v>
      </c>
      <c r="AJP1173" s="10">
        <f t="shared" ref="AJP1173" si="8977">AJN1173*1.5*AJM1173</f>
        <v>16.5</v>
      </c>
      <c r="AJQ1173" s="10"/>
      <c r="AJR1173" s="219"/>
      <c r="AJS1173" s="167" t="s">
        <v>100</v>
      </c>
      <c r="AJT1173" s="500" t="s">
        <v>494</v>
      </c>
      <c r="AJU1173" s="14" t="s">
        <v>1588</v>
      </c>
      <c r="AJV1173" s="230">
        <f t="shared" ref="AJV1173" si="8978">IF(AJU1173="Kopman",1.8,1)</f>
        <v>1.8</v>
      </c>
      <c r="AJW1173" s="168">
        <f t="shared" ref="AJW1173:AJW1177" si="8979">VLOOKUP(AJT1173,$A$1213:$F$2274,6,FALSE)</f>
        <v>11</v>
      </c>
      <c r="AJX1173" s="167" t="s">
        <v>61</v>
      </c>
      <c r="AJY1173" s="10">
        <f t="shared" ref="AJY1173" si="8980">AJW1173*1.5*AJV1173</f>
        <v>29.7</v>
      </c>
      <c r="AJZ1173" s="10"/>
      <c r="AKA1173" s="219"/>
      <c r="AKB1173" s="167" t="s">
        <v>100</v>
      </c>
      <c r="AKC1173" s="500" t="s">
        <v>1657</v>
      </c>
      <c r="AKE1173" s="230">
        <f t="shared" ref="AKE1173" si="8981">IF(AKD1173="Kopman",1.8,1)</f>
        <v>1</v>
      </c>
      <c r="AKF1173" s="168">
        <f t="shared" ref="AKF1173:AKF1177" si="8982">VLOOKUP(AKC1173,$A$1213:$F$2274,6,FALSE)</f>
        <v>28</v>
      </c>
      <c r="AKG1173" s="167" t="s">
        <v>61</v>
      </c>
      <c r="AKH1173" s="10">
        <f t="shared" ref="AKH1173" si="8983">AKF1173*1.5*AKE1173</f>
        <v>42</v>
      </c>
      <c r="AKI1173" s="10"/>
      <c r="AKJ1173" s="219"/>
      <c r="AKK1173" s="167" t="s">
        <v>100</v>
      </c>
      <c r="AKL1173" s="500" t="s">
        <v>940</v>
      </c>
      <c r="AKN1173" s="230">
        <f t="shared" ref="AKN1173" si="8984">IF(AKM1173="Kopman",1.8,1)</f>
        <v>1</v>
      </c>
      <c r="AKO1173" s="168">
        <f t="shared" ref="AKO1173:AKO1177" si="8985">VLOOKUP(AKL1173,$A$1213:$F$2274,6,FALSE)</f>
        <v>0</v>
      </c>
      <c r="AKP1173" s="167" t="s">
        <v>61</v>
      </c>
      <c r="AKQ1173" s="10">
        <f t="shared" ref="AKQ1173" si="8986">AKO1173*1.5*AKN1173</f>
        <v>0</v>
      </c>
      <c r="AKR1173" s="10"/>
      <c r="AKS1173" s="219"/>
      <c r="AKT1173" s="167" t="s">
        <v>100</v>
      </c>
      <c r="AKU1173" s="500" t="s">
        <v>2963</v>
      </c>
      <c r="AKW1173" s="230">
        <f t="shared" ref="AKW1173" si="8987">IF(AKV1173="Kopman",1.8,1)</f>
        <v>1</v>
      </c>
      <c r="AKX1173" s="168">
        <f t="shared" ref="AKX1173:AKX1177" si="8988">VLOOKUP(AKU1173,$A$1213:$F$2274,6,FALSE)</f>
        <v>0</v>
      </c>
      <c r="AKY1173" s="167" t="s">
        <v>61</v>
      </c>
      <c r="AKZ1173" s="10">
        <f t="shared" ref="AKZ1173" si="8989">AKX1173*1.5*AKW1173</f>
        <v>0</v>
      </c>
      <c r="ALA1173" s="10"/>
      <c r="ALB1173" s="219"/>
      <c r="ALC1173" s="167" t="s">
        <v>100</v>
      </c>
      <c r="ALD1173" s="328" t="s">
        <v>940</v>
      </c>
      <c r="ALF1173" s="230">
        <f t="shared" ref="ALF1173" si="8990">IF(ALE1173="Kopman",1.8,1)</f>
        <v>1</v>
      </c>
      <c r="ALG1173" s="168">
        <f t="shared" ref="ALG1173:ALG1177" si="8991">VLOOKUP(ALD1173,$A$1213:$F$2274,6,FALSE)</f>
        <v>0</v>
      </c>
      <c r="ALH1173" s="167" t="s">
        <v>61</v>
      </c>
      <c r="ALI1173" s="10">
        <f t="shared" ref="ALI1173" si="8992">ALG1173*1.5*ALF1173</f>
        <v>0</v>
      </c>
      <c r="ALJ1173" s="10"/>
      <c r="ALK1173" s="219"/>
      <c r="ALL1173" s="167" t="s">
        <v>100</v>
      </c>
      <c r="ALM1173" s="500" t="s">
        <v>448</v>
      </c>
      <c r="ALO1173" s="230">
        <f t="shared" ref="ALO1173" si="8993">IF(ALN1173="Kopman",1.8,1)</f>
        <v>1</v>
      </c>
      <c r="ALP1173" s="168">
        <f t="shared" ref="ALP1173:ALP1177" si="8994">VLOOKUP(ALM1173,$A$1213:$F$2274,6,FALSE)</f>
        <v>3</v>
      </c>
      <c r="ALQ1173" s="167" t="s">
        <v>61</v>
      </c>
      <c r="ALR1173" s="10">
        <f t="shared" ref="ALR1173" si="8995">ALP1173*1.5*ALO1173</f>
        <v>4.5</v>
      </c>
      <c r="ALS1173" s="10"/>
      <c r="ALT1173" s="219"/>
      <c r="ALU1173" s="167" t="s">
        <v>100</v>
      </c>
      <c r="ALV1173" s="500" t="s">
        <v>2838</v>
      </c>
      <c r="ALX1173" s="230">
        <f t="shared" ref="ALX1173" si="8996">IF(ALW1173="Kopman",1.8,1)</f>
        <v>1</v>
      </c>
      <c r="ALY1173" s="168">
        <f t="shared" ref="ALY1173:ALY1177" si="8997">VLOOKUP(ALV1173,$A$1213:$F$2274,6,FALSE)</f>
        <v>3</v>
      </c>
      <c r="ALZ1173" s="167" t="s">
        <v>61</v>
      </c>
      <c r="AMA1173" s="10">
        <f t="shared" ref="AMA1173" si="8998">ALY1173*1.5*ALX1173</f>
        <v>4.5</v>
      </c>
      <c r="AMB1173" s="10"/>
      <c r="AMC1173" s="219"/>
      <c r="AMD1173" s="167" t="s">
        <v>100</v>
      </c>
      <c r="AME1173" s="500" t="s">
        <v>1324</v>
      </c>
      <c r="AMG1173" s="230">
        <f t="shared" ref="AMG1173" si="8999">IF(AMF1173="Kopman",1.8,1)</f>
        <v>1</v>
      </c>
      <c r="AMH1173" s="168">
        <f t="shared" ref="AMH1173:AMH1177" si="9000">VLOOKUP(AME1173,$A$1213:$F$2274,6,FALSE)</f>
        <v>0</v>
      </c>
      <c r="AMI1173" s="167" t="s">
        <v>61</v>
      </c>
      <c r="AMJ1173" s="10">
        <f t="shared" ref="AMJ1173" si="9001">AMH1173*1.5*AMG1173</f>
        <v>0</v>
      </c>
      <c r="AMK1173" s="10"/>
      <c r="AML1173" s="219"/>
      <c r="AMM1173" s="167" t="s">
        <v>100</v>
      </c>
      <c r="AMN1173" s="500" t="s">
        <v>1632</v>
      </c>
      <c r="AMP1173" s="230">
        <f t="shared" ref="AMP1173" si="9002">IF(AMO1173="Kopman",1.8,1)</f>
        <v>1</v>
      </c>
      <c r="AMQ1173" s="168">
        <f t="shared" ref="AMQ1173:AMQ1177" si="9003">VLOOKUP(AMN1173,$A$1213:$F$2274,6,FALSE)</f>
        <v>0</v>
      </c>
      <c r="AMR1173" s="167" t="s">
        <v>61</v>
      </c>
      <c r="AMS1173" s="10">
        <f t="shared" ref="AMS1173" si="9004">AMQ1173*1.5*AMP1173</f>
        <v>0</v>
      </c>
      <c r="AMT1173" s="10"/>
      <c r="AMU1173" s="219"/>
      <c r="AMV1173" s="167" t="s">
        <v>100</v>
      </c>
      <c r="AMW1173" s="500" t="s">
        <v>2963</v>
      </c>
      <c r="AMY1173" s="230">
        <f t="shared" ref="AMY1173" si="9005">IF(AMX1173="Kopman",1.8,1)</f>
        <v>1</v>
      </c>
      <c r="AMZ1173" s="168">
        <f t="shared" ref="AMZ1173:AMZ1177" si="9006">VLOOKUP(AMW1173,$A$1213:$F$2274,6,FALSE)</f>
        <v>0</v>
      </c>
      <c r="ANA1173" s="167" t="s">
        <v>61</v>
      </c>
      <c r="ANB1173" s="10">
        <f t="shared" ref="ANB1173" si="9007">AMZ1173*1.5*AMY1173</f>
        <v>0</v>
      </c>
      <c r="ANC1173" s="10"/>
      <c r="AND1173" s="219"/>
      <c r="ANE1173" s="167" t="s">
        <v>100</v>
      </c>
      <c r="ANF1173" s="500" t="s">
        <v>2358</v>
      </c>
      <c r="ANH1173" s="230">
        <f t="shared" ref="ANH1173" si="9008">IF(ANG1173="Kopman",1.8,1)</f>
        <v>1</v>
      </c>
      <c r="ANI1173" s="168">
        <f t="shared" ref="ANI1173:ANI1177" si="9009">VLOOKUP(ANF1173,$A$1213:$F$2274,6,FALSE)</f>
        <v>0</v>
      </c>
      <c r="ANJ1173" s="167" t="s">
        <v>61</v>
      </c>
      <c r="ANK1173" s="10">
        <f t="shared" ref="ANK1173" si="9010">ANI1173*1.5*ANH1173</f>
        <v>0</v>
      </c>
      <c r="ANL1173" s="10"/>
      <c r="ANM1173" s="219"/>
      <c r="ANN1173" s="167" t="s">
        <v>100</v>
      </c>
      <c r="ANO1173" s="500" t="s">
        <v>1936</v>
      </c>
      <c r="ANQ1173" s="230">
        <f t="shared" ref="ANQ1173" si="9011">IF(ANP1173="Kopman",1.8,1)</f>
        <v>1</v>
      </c>
      <c r="ANR1173" s="168">
        <f t="shared" ref="ANR1173:ANR1177" si="9012">VLOOKUP(ANO1173,$A$1213:$F$2274,6,FALSE)</f>
        <v>0</v>
      </c>
      <c r="ANS1173" s="167" t="s">
        <v>61</v>
      </c>
      <c r="ANT1173" s="10">
        <f t="shared" ref="ANT1173" si="9013">ANR1173*1.5*ANQ1173</f>
        <v>0</v>
      </c>
      <c r="ANU1173" s="10"/>
      <c r="ANV1173" s="219"/>
      <c r="ANW1173" s="167" t="s">
        <v>100</v>
      </c>
      <c r="ANX1173" s="502" t="s">
        <v>2308</v>
      </c>
      <c r="ANZ1173" s="230">
        <f t="shared" ref="ANZ1173" si="9014">IF(ANY1173="Kopman",1.8,1)</f>
        <v>1</v>
      </c>
      <c r="AOA1173" s="168">
        <f t="shared" ref="AOA1173:AOA1177" si="9015">VLOOKUP(ANX1173,$A$1213:$F$2274,6,FALSE)</f>
        <v>0</v>
      </c>
      <c r="AOB1173" s="167" t="s">
        <v>61</v>
      </c>
      <c r="AOC1173" s="10">
        <f t="shared" ref="AOC1173" si="9016">AOA1173*1.5*ANZ1173</f>
        <v>0</v>
      </c>
      <c r="AOD1173" s="10"/>
      <c r="AOE1173" s="219"/>
      <c r="AOF1173" s="167" t="s">
        <v>100</v>
      </c>
      <c r="AOG1173" s="500" t="s">
        <v>494</v>
      </c>
      <c r="AOI1173" s="230">
        <f t="shared" ref="AOI1173" si="9017">IF(AOH1173="Kopman",1.8,1)</f>
        <v>1</v>
      </c>
      <c r="AOJ1173" s="168">
        <f t="shared" ref="AOJ1173:AOJ1177" si="9018">VLOOKUP(AOG1173,$A$1213:$F$2274,6,FALSE)</f>
        <v>11</v>
      </c>
      <c r="AOK1173" s="167" t="s">
        <v>61</v>
      </c>
      <c r="AOL1173" s="10">
        <f t="shared" ref="AOL1173" si="9019">AOJ1173*1.5*AOI1173</f>
        <v>16.5</v>
      </c>
      <c r="AOM1173" s="10"/>
      <c r="AON1173" s="219"/>
      <c r="AOO1173" s="167" t="s">
        <v>100</v>
      </c>
      <c r="AOP1173" s="498" t="s">
        <v>2024</v>
      </c>
      <c r="AOR1173" s="230">
        <f t="shared" ref="AOR1173" si="9020">IF(AOQ1173="Kopman",1.8,1)</f>
        <v>1</v>
      </c>
      <c r="AOS1173" s="168">
        <f t="shared" ref="AOS1173:AOS1177" si="9021">VLOOKUP(AOP1173,$A$1213:$F$2274,6,FALSE)</f>
        <v>3</v>
      </c>
      <c r="AOT1173" s="167" t="s">
        <v>61</v>
      </c>
      <c r="AOU1173" s="10">
        <f t="shared" ref="AOU1173" si="9022">AOS1173*1.5*AOR1173</f>
        <v>4.5</v>
      </c>
      <c r="AOV1173" s="10"/>
      <c r="AOW1173" s="219"/>
      <c r="AOX1173" s="167" t="s">
        <v>100</v>
      </c>
      <c r="AOY1173" s="500" t="s">
        <v>2308</v>
      </c>
      <c r="APA1173" s="230">
        <f t="shared" ref="APA1173" si="9023">IF(AOZ1173="Kopman",1.8,1)</f>
        <v>1</v>
      </c>
      <c r="APB1173" s="168">
        <f t="shared" ref="APB1173:APB1177" si="9024">VLOOKUP(AOY1173,$A$1213:$F$2274,6,FALSE)</f>
        <v>0</v>
      </c>
      <c r="APC1173" s="167" t="s">
        <v>61</v>
      </c>
      <c r="APD1173" s="10">
        <f t="shared" ref="APD1173" si="9025">APB1173*1.5*APA1173</f>
        <v>0</v>
      </c>
      <c r="APE1173" s="10"/>
      <c r="APF1173" s="219"/>
      <c r="APG1173" s="167" t="s">
        <v>100</v>
      </c>
      <c r="APH1173" s="500" t="s">
        <v>448</v>
      </c>
      <c r="APJ1173" s="230">
        <f t="shared" ref="APJ1173" si="9026">IF(API1173="Kopman",1.8,1)</f>
        <v>1</v>
      </c>
      <c r="APK1173" s="168">
        <f t="shared" ref="APK1173:APK1177" si="9027">VLOOKUP(APH1173,$A$1213:$F$2274,6,FALSE)</f>
        <v>3</v>
      </c>
      <c r="APL1173" s="167" t="s">
        <v>61</v>
      </c>
      <c r="APM1173" s="10">
        <f t="shared" ref="APM1173" si="9028">APK1173*1.5*APJ1173</f>
        <v>4.5</v>
      </c>
      <c r="APN1173" s="10"/>
      <c r="APO1173" s="219"/>
      <c r="APP1173" s="167" t="s">
        <v>100</v>
      </c>
      <c r="APQ1173" s="500" t="s">
        <v>481</v>
      </c>
      <c r="APS1173" s="230">
        <f t="shared" ref="APS1173" si="9029">IF(APR1173="Kopman",1.8,1)</f>
        <v>1</v>
      </c>
      <c r="APT1173" s="168">
        <f t="shared" ref="APT1173:APT1177" si="9030">VLOOKUP(APQ1173,$A$1213:$F$2274,6,FALSE)</f>
        <v>0</v>
      </c>
      <c r="APU1173" s="167" t="s">
        <v>61</v>
      </c>
      <c r="APV1173" s="10">
        <f t="shared" ref="APV1173" si="9031">APT1173*1.5*APS1173</f>
        <v>0</v>
      </c>
      <c r="APW1173" s="10"/>
      <c r="APX1173" s="219"/>
      <c r="APY1173" s="167" t="s">
        <v>100</v>
      </c>
      <c r="APZ1173" s="500" t="s">
        <v>2024</v>
      </c>
      <c r="AQB1173" s="230">
        <f t="shared" ref="AQB1173" si="9032">IF(AQA1173="Kopman",1.8,1)</f>
        <v>1</v>
      </c>
      <c r="AQC1173" s="168">
        <f t="shared" ref="AQC1173:AQC1177" si="9033">VLOOKUP(APZ1173,$A$1213:$F$2274,6,FALSE)</f>
        <v>3</v>
      </c>
      <c r="AQD1173" s="167" t="s">
        <v>61</v>
      </c>
      <c r="AQE1173" s="10">
        <f t="shared" ref="AQE1173" si="9034">AQC1173*1.5*AQB1173</f>
        <v>4.5</v>
      </c>
      <c r="AQF1173" s="10"/>
      <c r="AQG1173" s="219"/>
      <c r="AQH1173" s="167" t="s">
        <v>100</v>
      </c>
      <c r="AQI1173" s="500" t="s">
        <v>1624</v>
      </c>
      <c r="AQK1173" s="230">
        <f t="shared" ref="AQK1173" si="9035">IF(AQJ1173="Kopman",1.8,1)</f>
        <v>1</v>
      </c>
      <c r="AQL1173" s="168">
        <f t="shared" ref="AQL1173:AQL1177" si="9036">VLOOKUP(AQI1173,$A$1213:$F$2274,6,FALSE)</f>
        <v>2</v>
      </c>
      <c r="AQM1173" s="167" t="s">
        <v>61</v>
      </c>
      <c r="AQN1173" s="10">
        <f t="shared" ref="AQN1173" si="9037">AQL1173*1.5*AQK1173</f>
        <v>3</v>
      </c>
      <c r="AQO1173" s="10"/>
      <c r="AQP1173" s="219"/>
      <c r="AQQ1173" s="167" t="s">
        <v>100</v>
      </c>
      <c r="AQR1173" s="500" t="s">
        <v>1936</v>
      </c>
      <c r="AQT1173" s="230">
        <f t="shared" ref="AQT1173" si="9038">IF(AQS1173="Kopman",1.8,1)</f>
        <v>1</v>
      </c>
      <c r="AQU1173" s="168">
        <f t="shared" ref="AQU1173:AQU1177" si="9039">VLOOKUP(AQR1173,$A$1213:$F$2274,6,FALSE)</f>
        <v>0</v>
      </c>
      <c r="AQV1173" s="167" t="s">
        <v>61</v>
      </c>
      <c r="AQW1173" s="10">
        <f t="shared" ref="AQW1173" si="9040">AQU1173*1.5*AQT1173</f>
        <v>0</v>
      </c>
      <c r="AQX1173" s="10"/>
      <c r="AQY1173" s="219"/>
      <c r="AQZ1173" s="167" t="s">
        <v>100</v>
      </c>
      <c r="ARA1173" s="500" t="s">
        <v>3436</v>
      </c>
      <c r="ARC1173" s="230">
        <f t="shared" ref="ARC1173" si="9041">IF(ARB1173="Kopman",1.8,1)</f>
        <v>1</v>
      </c>
      <c r="ARD1173" s="168">
        <f t="shared" ref="ARD1173:ARD1177" si="9042">VLOOKUP(ARA1173,$A$1213:$F$2274,6,FALSE)</f>
        <v>0</v>
      </c>
      <c r="ARE1173" s="167" t="s">
        <v>61</v>
      </c>
      <c r="ARF1173" s="10">
        <f t="shared" ref="ARF1173" si="9043">ARD1173*1.5*ARC1173</f>
        <v>0</v>
      </c>
      <c r="ARG1173" s="10"/>
      <c r="ARH1173" s="219"/>
      <c r="ARI1173" s="167" t="s">
        <v>100</v>
      </c>
      <c r="ARJ1173" s="500" t="s">
        <v>2177</v>
      </c>
      <c r="ARL1173" s="230">
        <f t="shared" ref="ARL1173" si="9044">IF(ARK1173="Kopman",1.8,1)</f>
        <v>1</v>
      </c>
      <c r="ARM1173" s="168">
        <f t="shared" ref="ARM1173:ARM1177" si="9045">VLOOKUP(ARJ1173,$A$1213:$F$2274,6,FALSE)</f>
        <v>0</v>
      </c>
      <c r="ARN1173" s="167" t="s">
        <v>61</v>
      </c>
      <c r="ARO1173" s="10">
        <f t="shared" ref="ARO1173" si="9046">ARM1173*1.5*ARL1173</f>
        <v>0</v>
      </c>
      <c r="ARP1173" s="10"/>
      <c r="ARQ1173" s="219"/>
      <c r="ARR1173" s="167" t="s">
        <v>100</v>
      </c>
      <c r="ARS1173" s="328" t="s">
        <v>1932</v>
      </c>
      <c r="ARU1173" s="230">
        <f t="shared" ref="ARU1173" si="9047">IF(ART1173="Kopman",1.8,1)</f>
        <v>1</v>
      </c>
      <c r="ARV1173" s="168">
        <f t="shared" ref="ARV1173:ARV1177" si="9048">VLOOKUP(ARS1173,$A$1213:$F$2274,6,FALSE)</f>
        <v>43</v>
      </c>
      <c r="ARW1173" s="167" t="s">
        <v>61</v>
      </c>
      <c r="ARX1173" s="10">
        <f t="shared" ref="ARX1173" si="9049">ARV1173*1.5*ARU1173</f>
        <v>64.5</v>
      </c>
      <c r="ARY1173" s="10"/>
      <c r="ARZ1173" s="219"/>
      <c r="ASA1173" s="167" t="s">
        <v>100</v>
      </c>
      <c r="ASB1173" s="500" t="s">
        <v>448</v>
      </c>
      <c r="ASD1173" s="230">
        <f t="shared" ref="ASD1173" si="9050">IF(ASC1173="Kopman",1.8,1)</f>
        <v>1</v>
      </c>
      <c r="ASE1173" s="168">
        <f t="shared" ref="ASE1173:ASE1177" si="9051">VLOOKUP(ASB1173,$A$1213:$F$2274,6,FALSE)</f>
        <v>3</v>
      </c>
      <c r="ASF1173" s="167" t="s">
        <v>61</v>
      </c>
      <c r="ASG1173" s="10">
        <f t="shared" ref="ASG1173" si="9052">ASE1173*1.5*ASD1173</f>
        <v>4.5</v>
      </c>
      <c r="ASH1173" s="10"/>
      <c r="ASI1173" s="219"/>
      <c r="ASJ1173" s="167" t="s">
        <v>100</v>
      </c>
      <c r="ASK1173" s="500" t="s">
        <v>2963</v>
      </c>
      <c r="ASM1173" s="230">
        <f t="shared" ref="ASM1173" si="9053">IF(ASL1173="Kopman",1.8,1)</f>
        <v>1</v>
      </c>
      <c r="ASN1173" s="168">
        <f t="shared" ref="ASN1173:ASN1177" si="9054">VLOOKUP(ASK1173,$A$1213:$F$2274,6,FALSE)</f>
        <v>0</v>
      </c>
      <c r="ASO1173" s="167" t="s">
        <v>61</v>
      </c>
      <c r="ASP1173" s="10">
        <f t="shared" ref="ASP1173" si="9055">ASN1173*1.5*ASM1173</f>
        <v>0</v>
      </c>
      <c r="ASQ1173" s="10"/>
      <c r="ASR1173" s="219"/>
      <c r="ASS1173" s="167" t="s">
        <v>100</v>
      </c>
      <c r="AST1173" s="500" t="s">
        <v>494</v>
      </c>
      <c r="ASV1173" s="230">
        <f t="shared" ref="ASV1173" si="9056">IF(ASU1173="Kopman",1.8,1)</f>
        <v>1</v>
      </c>
      <c r="ASW1173" s="168">
        <f t="shared" ref="ASW1173:ASW1177" si="9057">VLOOKUP(AST1173,$A$1213:$F$2274,6,FALSE)</f>
        <v>11</v>
      </c>
      <c r="ASX1173" s="167" t="s">
        <v>61</v>
      </c>
      <c r="ASY1173" s="10">
        <f t="shared" ref="ASY1173" si="9058">ASW1173*1.5*ASV1173</f>
        <v>16.5</v>
      </c>
      <c r="ASZ1173" s="10"/>
      <c r="ATA1173" s="219"/>
      <c r="ATB1173" s="167" t="s">
        <v>100</v>
      </c>
      <c r="ATC1173" s="500" t="s">
        <v>2963</v>
      </c>
      <c r="ATE1173" s="230">
        <f t="shared" ref="ATE1173" si="9059">IF(ATD1173="Kopman",1.8,1)</f>
        <v>1</v>
      </c>
      <c r="ATF1173" s="168">
        <f t="shared" ref="ATF1173:ATF1177" si="9060">VLOOKUP(ATC1173,$A$1213:$F$2274,6,FALSE)</f>
        <v>0</v>
      </c>
      <c r="ATG1173" s="167" t="s">
        <v>61</v>
      </c>
      <c r="ATH1173" s="10">
        <f t="shared" ref="ATH1173" si="9061">ATF1173*1.5*ATE1173</f>
        <v>0</v>
      </c>
      <c r="ATI1173" s="10"/>
      <c r="ATJ1173" s="219"/>
      <c r="ATK1173" s="167" t="s">
        <v>100</v>
      </c>
      <c r="ATL1173" s="500" t="s">
        <v>1624</v>
      </c>
      <c r="ATN1173" s="230">
        <f t="shared" ref="ATN1173" si="9062">IF(ATM1173="Kopman",1.8,1)</f>
        <v>1</v>
      </c>
      <c r="ATO1173" s="168">
        <f t="shared" ref="ATO1173:ATO1177" si="9063">VLOOKUP(ATL1173,$A$1213:$F$2274,6,FALSE)</f>
        <v>2</v>
      </c>
      <c r="ATP1173" s="167" t="s">
        <v>61</v>
      </c>
      <c r="ATQ1173" s="10">
        <f t="shared" ref="ATQ1173" si="9064">ATO1173*1.5*ATN1173</f>
        <v>3</v>
      </c>
      <c r="ATR1173" s="10"/>
      <c r="ATS1173" s="219"/>
      <c r="ATT1173" s="167" t="s">
        <v>100</v>
      </c>
      <c r="ATU1173" s="500" t="s">
        <v>1943</v>
      </c>
      <c r="ATW1173" s="230">
        <f t="shared" ref="ATW1173" si="9065">IF(ATV1173="Kopman",1.8,1)</f>
        <v>1</v>
      </c>
      <c r="ATX1173" s="168">
        <f t="shared" ref="ATX1173:ATX1177" si="9066">VLOOKUP(ATU1173,$A$1213:$F$2274,6,FALSE)</f>
        <v>0</v>
      </c>
      <c r="ATY1173" s="167" t="s">
        <v>61</v>
      </c>
      <c r="ATZ1173" s="10">
        <f t="shared" ref="ATZ1173" si="9067">ATX1173*1.5*ATW1173</f>
        <v>0</v>
      </c>
      <c r="AUA1173" s="10"/>
      <c r="AUB1173" s="219"/>
      <c r="AUC1173" s="167" t="s">
        <v>100</v>
      </c>
      <c r="AUD1173" s="500" t="s">
        <v>1660</v>
      </c>
      <c r="AUF1173" s="230">
        <f t="shared" ref="AUF1173" si="9068">IF(AUE1173="Kopman",1.8,1)</f>
        <v>1</v>
      </c>
      <c r="AUG1173" s="168">
        <f t="shared" ref="AUG1173:AUG1177" si="9069">VLOOKUP(AUD1173,$A$1213:$F$2274,6,FALSE)</f>
        <v>71</v>
      </c>
      <c r="AUH1173" s="167" t="s">
        <v>61</v>
      </c>
      <c r="AUI1173" s="10">
        <f t="shared" ref="AUI1173" si="9070">AUG1173*1.5*AUF1173</f>
        <v>106.5</v>
      </c>
      <c r="AUJ1173" s="10"/>
      <c r="AUK1173" s="219"/>
      <c r="AUL1173" s="167" t="s">
        <v>100</v>
      </c>
      <c r="AUM1173" s="500" t="s">
        <v>481</v>
      </c>
      <c r="AUO1173" s="230">
        <f t="shared" ref="AUO1173" si="9071">IF(AUN1173="Kopman",1.8,1)</f>
        <v>1</v>
      </c>
      <c r="AUP1173" s="168">
        <f t="shared" ref="AUP1173:AUP1177" si="9072">VLOOKUP(AUM1173,$A$1213:$F$2274,6,FALSE)</f>
        <v>0</v>
      </c>
      <c r="AUQ1173" s="167" t="s">
        <v>61</v>
      </c>
      <c r="AUR1173" s="10">
        <f t="shared" ref="AUR1173" si="9073">AUP1173*1.5*AUO1173</f>
        <v>0</v>
      </c>
      <c r="AUS1173" s="10"/>
      <c r="AUT1173" s="219"/>
      <c r="AUU1173" s="167" t="s">
        <v>100</v>
      </c>
      <c r="AUV1173" s="500" t="s">
        <v>1660</v>
      </c>
      <c r="AUX1173" s="230">
        <f t="shared" ref="AUX1173" si="9074">IF(AUW1173="Kopman",1.8,1)</f>
        <v>1</v>
      </c>
      <c r="AUY1173" s="168">
        <f t="shared" ref="AUY1173:AUY1177" si="9075">VLOOKUP(AUV1173,$A$1213:$F$2274,6,FALSE)</f>
        <v>71</v>
      </c>
      <c r="AUZ1173" s="167" t="s">
        <v>61</v>
      </c>
      <c r="AVA1173" s="10">
        <f t="shared" ref="AVA1173" si="9076">AUY1173*1.5*AUX1173</f>
        <v>106.5</v>
      </c>
      <c r="AVB1173" s="10"/>
      <c r="AVC1173" s="219"/>
      <c r="AVD1173" s="167" t="s">
        <v>100</v>
      </c>
      <c r="AVE1173" s="500" t="s">
        <v>494</v>
      </c>
      <c r="AVG1173" s="230">
        <f t="shared" ref="AVG1173" si="9077">IF(AVF1173="Kopman",1.8,1)</f>
        <v>1</v>
      </c>
      <c r="AVH1173" s="168">
        <f t="shared" ref="AVH1173:AVH1177" si="9078">VLOOKUP(AVE1173,$A$1213:$F$2274,6,FALSE)</f>
        <v>11</v>
      </c>
      <c r="AVI1173" s="167" t="s">
        <v>61</v>
      </c>
      <c r="AVJ1173" s="10">
        <f t="shared" ref="AVJ1173" si="9079">AVH1173*1.5*AVG1173</f>
        <v>16.5</v>
      </c>
      <c r="AVK1173" s="10"/>
      <c r="AVL1173" s="219"/>
      <c r="AVM1173" s="167" t="s">
        <v>100</v>
      </c>
      <c r="AVN1173" s="328" t="s">
        <v>2308</v>
      </c>
      <c r="AVP1173" s="230">
        <f t="shared" ref="AVP1173" si="9080">IF(AVO1173="Kopman",1.8,1)</f>
        <v>1</v>
      </c>
      <c r="AVQ1173" s="168">
        <f t="shared" ref="AVQ1173:AVQ1177" si="9081">VLOOKUP(AVN1173,$A$1213:$F$2274,6,FALSE)</f>
        <v>0</v>
      </c>
      <c r="AVR1173" s="167" t="s">
        <v>61</v>
      </c>
      <c r="AVS1173" s="10">
        <f t="shared" ref="AVS1173" si="9082">AVQ1173*1.5*AVP1173</f>
        <v>0</v>
      </c>
      <c r="AVT1173" s="10"/>
      <c r="AVU1173" s="219"/>
      <c r="AVV1173" s="167" t="s">
        <v>100</v>
      </c>
      <c r="AVW1173" s="500" t="s">
        <v>1936</v>
      </c>
      <c r="AVY1173" s="230">
        <f t="shared" ref="AVY1173" si="9083">IF(AVX1173="Kopman",1.8,1)</f>
        <v>1</v>
      </c>
      <c r="AVZ1173" s="168">
        <f t="shared" ref="AVZ1173:AVZ1177" si="9084">VLOOKUP(AVW1173,$A$1213:$F$2274,6,FALSE)</f>
        <v>0</v>
      </c>
      <c r="AWA1173" s="167" t="s">
        <v>61</v>
      </c>
      <c r="AWB1173" s="10">
        <f t="shared" ref="AWB1173" si="9085">AVZ1173*1.5*AVY1173</f>
        <v>0</v>
      </c>
      <c r="AWC1173" s="10"/>
      <c r="AWD1173" s="219"/>
      <c r="AWE1173" s="167" t="s">
        <v>100</v>
      </c>
      <c r="AWF1173" s="500" t="s">
        <v>2838</v>
      </c>
      <c r="AWH1173" s="230">
        <f t="shared" ref="AWH1173" si="9086">IF(AWG1173="Kopman",1.8,1)</f>
        <v>1</v>
      </c>
      <c r="AWI1173" s="168">
        <f t="shared" ref="AWI1173:AWI1177" si="9087">VLOOKUP(AWF1173,$A$1213:$F$2274,6,FALSE)</f>
        <v>3</v>
      </c>
      <c r="AWJ1173" s="167" t="s">
        <v>61</v>
      </c>
      <c r="AWK1173" s="10">
        <f t="shared" ref="AWK1173" si="9088">AWI1173*1.5*AWH1173</f>
        <v>4.5</v>
      </c>
      <c r="AWL1173" s="10"/>
      <c r="AWM1173" s="219"/>
      <c r="AWN1173" s="167" t="s">
        <v>100</v>
      </c>
      <c r="AWO1173" s="500" t="s">
        <v>554</v>
      </c>
      <c r="AWQ1173" s="230">
        <f t="shared" ref="AWQ1173" si="9089">IF(AWP1173="Kopman",1.8,1)</f>
        <v>1</v>
      </c>
      <c r="AWR1173" s="168">
        <f t="shared" ref="AWR1173:AWR1177" si="9090">VLOOKUP(AWO1173,$A$1213:$F$2274,6,FALSE)</f>
        <v>0</v>
      </c>
      <c r="AWS1173" s="167" t="s">
        <v>61</v>
      </c>
      <c r="AWT1173" s="10">
        <f t="shared" ref="AWT1173" si="9091">AWR1173*1.5*AWQ1173</f>
        <v>0</v>
      </c>
      <c r="AWU1173" s="10"/>
      <c r="AWV1173" s="219"/>
      <c r="AWW1173" s="167" t="s">
        <v>100</v>
      </c>
      <c r="AWX1173" s="500" t="s">
        <v>1660</v>
      </c>
      <c r="AWZ1173" s="230">
        <f t="shared" ref="AWZ1173" si="9092">IF(AWY1173="Kopman",1.8,1)</f>
        <v>1</v>
      </c>
      <c r="AXA1173" s="168">
        <f t="shared" ref="AXA1173:AXA1177" si="9093">VLOOKUP(AWX1173,$A$1213:$F$2274,6,FALSE)</f>
        <v>71</v>
      </c>
      <c r="AXB1173" s="167" t="s">
        <v>61</v>
      </c>
      <c r="AXC1173" s="10">
        <f t="shared" ref="AXC1173" si="9094">AXA1173*1.5*AWZ1173</f>
        <v>106.5</v>
      </c>
      <c r="AXD1173" s="10"/>
      <c r="AXE1173" s="219"/>
      <c r="AXF1173" s="167" t="s">
        <v>100</v>
      </c>
      <c r="AXG1173" s="498" t="s">
        <v>2838</v>
      </c>
      <c r="AXI1173" s="230">
        <f t="shared" ref="AXI1173" si="9095">IF(AXH1173="Kopman",1.8,1)</f>
        <v>1</v>
      </c>
      <c r="AXJ1173" s="168">
        <f t="shared" ref="AXJ1173:AXJ1177" si="9096">VLOOKUP(AXG1173,$A$1213:$F$2274,6,FALSE)</f>
        <v>3</v>
      </c>
      <c r="AXK1173" s="167" t="s">
        <v>61</v>
      </c>
      <c r="AXL1173" s="10">
        <f t="shared" ref="AXL1173" si="9097">AXJ1173*1.5*AXI1173</f>
        <v>4.5</v>
      </c>
      <c r="AXM1173" s="10"/>
      <c r="AXN1173" s="219"/>
      <c r="AXO1173" s="167" t="s">
        <v>100</v>
      </c>
      <c r="AXP1173" s="500" t="s">
        <v>494</v>
      </c>
      <c r="AXR1173" s="230">
        <f t="shared" ref="AXR1173" si="9098">IF(AXQ1173="Kopman",1.8,1)</f>
        <v>1</v>
      </c>
      <c r="AXS1173" s="168">
        <f t="shared" ref="AXS1173:AXS1177" si="9099">VLOOKUP(AXP1173,$A$1213:$F$2274,6,FALSE)</f>
        <v>11</v>
      </c>
      <c r="AXT1173" s="167" t="s">
        <v>61</v>
      </c>
      <c r="AXU1173" s="10">
        <f t="shared" ref="AXU1173" si="9100">AXS1173*1.5*AXR1173</f>
        <v>16.5</v>
      </c>
      <c r="AXV1173" s="10"/>
      <c r="AXW1173" s="219"/>
      <c r="AXX1173" s="167" t="s">
        <v>100</v>
      </c>
      <c r="AXY1173" s="500" t="s">
        <v>1919</v>
      </c>
      <c r="AYA1173" s="230">
        <f t="shared" ref="AYA1173" si="9101">IF(AXZ1173="Kopman",1.8,1)</f>
        <v>1</v>
      </c>
      <c r="AYB1173" s="168">
        <f t="shared" ref="AYB1173:AYB1177" si="9102">VLOOKUP(AXY1173,$A$1213:$F$2274,6,FALSE)</f>
        <v>1</v>
      </c>
      <c r="AYC1173" s="167" t="s">
        <v>61</v>
      </c>
      <c r="AYD1173" s="10">
        <f t="shared" ref="AYD1173" si="9103">AYB1173*1.5*AYA1173</f>
        <v>1.5</v>
      </c>
      <c r="AYE1173" s="10"/>
      <c r="AYF1173" s="219"/>
      <c r="AYG1173" s="167" t="s">
        <v>100</v>
      </c>
      <c r="AYH1173" s="500" t="s">
        <v>2963</v>
      </c>
      <c r="AYJ1173" s="230">
        <f t="shared" ref="AYJ1173" si="9104">IF(AYI1173="Kopman",1.8,1)</f>
        <v>1</v>
      </c>
      <c r="AYK1173" s="168">
        <f t="shared" ref="AYK1173:AYK1177" si="9105">VLOOKUP(AYH1173,$A$1213:$F$2274,6,FALSE)</f>
        <v>0</v>
      </c>
      <c r="AYL1173" s="167" t="s">
        <v>61</v>
      </c>
      <c r="AYM1173" s="10">
        <f t="shared" ref="AYM1173" si="9106">AYK1173*1.5*AYJ1173</f>
        <v>0</v>
      </c>
      <c r="AYN1173" s="10"/>
      <c r="AYO1173" s="219"/>
      <c r="AYP1173" s="167" t="s">
        <v>100</v>
      </c>
      <c r="AYQ1173" s="500" t="s">
        <v>448</v>
      </c>
      <c r="AYS1173" s="230">
        <f t="shared" ref="AYS1173" si="9107">IF(AYR1173="Kopman",1.8,1)</f>
        <v>1</v>
      </c>
      <c r="AYT1173" s="168">
        <f t="shared" ref="AYT1173:AYT1177" si="9108">VLOOKUP(AYQ1173,$A$1213:$F$2274,6,FALSE)</f>
        <v>3</v>
      </c>
      <c r="AYU1173" s="167" t="s">
        <v>61</v>
      </c>
      <c r="AYV1173" s="10">
        <f t="shared" ref="AYV1173" si="9109">AYT1173*1.5*AYS1173</f>
        <v>4.5</v>
      </c>
      <c r="AYW1173" s="10"/>
      <c r="AYX1173" s="219"/>
      <c r="AYY1173" s="167" t="s">
        <v>100</v>
      </c>
      <c r="AYZ1173" s="498" t="s">
        <v>494</v>
      </c>
      <c r="AZB1173" s="230">
        <f t="shared" ref="AZB1173" si="9110">IF(AZA1173="Kopman",1.8,1)</f>
        <v>1</v>
      </c>
      <c r="AZC1173" s="168">
        <f t="shared" ref="AZC1173:AZC1177" si="9111">VLOOKUP(AYZ1173,$A$1213:$F$2274,6,FALSE)</f>
        <v>11</v>
      </c>
      <c r="AZD1173" s="167" t="s">
        <v>61</v>
      </c>
      <c r="AZE1173" s="10">
        <f t="shared" ref="AZE1173" si="9112">AZC1173*1.5*AZB1173</f>
        <v>16.5</v>
      </c>
      <c r="AZF1173" s="10"/>
      <c r="AZG1173" s="219"/>
      <c r="AZH1173" s="167" t="s">
        <v>100</v>
      </c>
      <c r="AZI1173" s="500" t="s">
        <v>1919</v>
      </c>
      <c r="AZK1173" s="230">
        <f t="shared" ref="AZK1173" si="9113">IF(AZJ1173="Kopman",1.8,1)</f>
        <v>1</v>
      </c>
      <c r="AZL1173" s="168">
        <f t="shared" ref="AZL1173:AZL1177" si="9114">VLOOKUP(AZI1173,$A$1213:$F$2274,6,FALSE)</f>
        <v>1</v>
      </c>
      <c r="AZM1173" s="167" t="s">
        <v>61</v>
      </c>
      <c r="AZN1173" s="10">
        <f t="shared" ref="AZN1173" si="9115">AZL1173*1.5*AZK1173</f>
        <v>1.5</v>
      </c>
      <c r="AZO1173" s="10"/>
      <c r="AZP1173" s="219"/>
      <c r="AZQ1173" s="167" t="s">
        <v>100</v>
      </c>
      <c r="AZR1173" s="500" t="s">
        <v>2414</v>
      </c>
      <c r="AZT1173" s="230">
        <f t="shared" ref="AZT1173" si="9116">IF(AZS1173="Kopman",1.8,1)</f>
        <v>1</v>
      </c>
      <c r="AZU1173" s="168">
        <f t="shared" ref="AZU1173:AZU1177" si="9117">VLOOKUP(AZR1173,$A$1213:$F$2274,6,FALSE)</f>
        <v>35</v>
      </c>
      <c r="AZV1173" s="167" t="s">
        <v>61</v>
      </c>
      <c r="AZW1173" s="10">
        <f t="shared" ref="AZW1173" si="9118">AZU1173*1.5*AZT1173</f>
        <v>52.5</v>
      </c>
      <c r="AZX1173" s="10"/>
      <c r="AZY1173" s="219"/>
      <c r="AZZ1173" s="167" t="s">
        <v>100</v>
      </c>
      <c r="BAA1173" s="500" t="s">
        <v>570</v>
      </c>
      <c r="BAC1173" s="230">
        <f t="shared" ref="BAC1173" si="9119">IF(BAB1173="Kopman",1.8,1)</f>
        <v>1</v>
      </c>
      <c r="BAD1173" s="168">
        <f t="shared" ref="BAD1173:BAD1177" si="9120">VLOOKUP(BAA1173,$A$1213:$F$2274,6,FALSE)</f>
        <v>21</v>
      </c>
      <c r="BAE1173" s="167" t="s">
        <v>61</v>
      </c>
      <c r="BAF1173" s="10">
        <f t="shared" ref="BAF1173" si="9121">BAD1173*1.5*BAC1173</f>
        <v>31.5</v>
      </c>
      <c r="BAG1173" s="10"/>
      <c r="BAH1173" s="219"/>
      <c r="BAI1173" s="167" t="s">
        <v>100</v>
      </c>
      <c r="BAJ1173" s="500" t="s">
        <v>494</v>
      </c>
      <c r="BAL1173" s="230">
        <f t="shared" ref="BAL1173" si="9122">IF(BAK1173="Kopman",1.8,1)</f>
        <v>1</v>
      </c>
      <c r="BAM1173" s="168">
        <f t="shared" ref="BAM1173:BAM1177" si="9123">VLOOKUP(BAJ1173,$A$1213:$F$2274,6,FALSE)</f>
        <v>11</v>
      </c>
      <c r="BAN1173" s="167" t="s">
        <v>61</v>
      </c>
      <c r="BAO1173" s="10">
        <f t="shared" ref="BAO1173" si="9124">BAM1173*1.5*BAL1173</f>
        <v>16.5</v>
      </c>
      <c r="BAP1173" s="10"/>
      <c r="BAQ1173" s="219"/>
      <c r="BAR1173" s="167" t="s">
        <v>100</v>
      </c>
      <c r="BAS1173" s="500" t="s">
        <v>1647</v>
      </c>
      <c r="BAU1173" s="230">
        <f t="shared" ref="BAU1173" si="9125">IF(BAT1173="Kopman",1.8,1)</f>
        <v>1</v>
      </c>
      <c r="BAV1173" s="168">
        <f t="shared" ref="BAV1173:BAV1177" si="9126">VLOOKUP(BAS1173,$A$1213:$F$2274,6,FALSE)</f>
        <v>5</v>
      </c>
      <c r="BAW1173" s="167" t="s">
        <v>61</v>
      </c>
      <c r="BAX1173" s="10">
        <f t="shared" ref="BAX1173" si="9127">BAV1173*1.5*BAU1173</f>
        <v>7.5</v>
      </c>
      <c r="BAY1173" s="10"/>
      <c r="BAZ1173" s="219"/>
      <c r="BBA1173" s="167" t="s">
        <v>100</v>
      </c>
      <c r="BBB1173" s="500" t="s">
        <v>1936</v>
      </c>
      <c r="BBD1173" s="230">
        <f t="shared" ref="BBD1173" si="9128">IF(BBC1173="Kopman",1.8,1)</f>
        <v>1</v>
      </c>
      <c r="BBE1173" s="168">
        <f t="shared" ref="BBE1173:BBE1177" si="9129">VLOOKUP(BBB1173,$A$1213:$F$2274,6,FALSE)</f>
        <v>0</v>
      </c>
      <c r="BBF1173" s="167" t="s">
        <v>61</v>
      </c>
      <c r="BBG1173" s="10">
        <f t="shared" ref="BBG1173" si="9130">BBE1173*1.5*BBD1173</f>
        <v>0</v>
      </c>
      <c r="BBH1173" s="10"/>
      <c r="BBI1173" s="219"/>
      <c r="BBJ1173" s="167" t="s">
        <v>100</v>
      </c>
      <c r="BBK1173" s="500" t="s">
        <v>1919</v>
      </c>
      <c r="BBM1173" s="230">
        <f t="shared" ref="BBM1173" si="9131">IF(BBL1173="Kopman",1.8,1)</f>
        <v>1</v>
      </c>
      <c r="BBN1173" s="168">
        <f t="shared" ref="BBN1173:BBN1177" si="9132">VLOOKUP(BBK1173,$A$1213:$F$2274,6,FALSE)</f>
        <v>1</v>
      </c>
      <c r="BBO1173" s="167" t="s">
        <v>61</v>
      </c>
      <c r="BBP1173" s="10">
        <f t="shared" ref="BBP1173" si="9133">BBN1173*1.5*BBM1173</f>
        <v>1.5</v>
      </c>
      <c r="BBQ1173" s="10"/>
      <c r="BBR1173" s="219"/>
      <c r="BBS1173" s="167" t="s">
        <v>100</v>
      </c>
      <c r="BBT1173" s="500" t="s">
        <v>2963</v>
      </c>
      <c r="BBV1173" s="230">
        <f t="shared" ref="BBV1173" si="9134">IF(BBU1173="Kopman",1.8,1)</f>
        <v>1</v>
      </c>
      <c r="BBW1173" s="168">
        <f t="shared" ref="BBW1173:BBW1177" si="9135">VLOOKUP(BBT1173,$A$1213:$F$2274,6,FALSE)</f>
        <v>0</v>
      </c>
      <c r="BBX1173" s="167" t="s">
        <v>61</v>
      </c>
      <c r="BBY1173" s="10">
        <f t="shared" ref="BBY1173" si="9136">BBW1173*1.5*BBV1173</f>
        <v>0</v>
      </c>
      <c r="BBZ1173" s="10"/>
      <c r="BCA1173" s="219"/>
      <c r="BCB1173" s="167" t="s">
        <v>100</v>
      </c>
      <c r="BCC1173" s="500" t="s">
        <v>1624</v>
      </c>
      <c r="BCE1173" s="230">
        <f t="shared" ref="BCE1173" si="9137">IF(BCD1173="Kopman",1.8,1)</f>
        <v>1</v>
      </c>
      <c r="BCF1173" s="168">
        <f t="shared" ref="BCF1173:BCF1177" si="9138">VLOOKUP(BCC1173,$A$1213:$F$2274,6,FALSE)</f>
        <v>2</v>
      </c>
      <c r="BCG1173" s="167" t="s">
        <v>61</v>
      </c>
      <c r="BCH1173" s="10">
        <f t="shared" ref="BCH1173" si="9139">BCF1173*1.5*BCE1173</f>
        <v>3</v>
      </c>
      <c r="BCI1173" s="10"/>
      <c r="BCJ1173" s="219"/>
      <c r="BCK1173" s="167" t="s">
        <v>100</v>
      </c>
      <c r="BCL1173" s="500" t="s">
        <v>1657</v>
      </c>
      <c r="BCN1173" s="230">
        <f t="shared" ref="BCN1173" si="9140">IF(BCM1173="Kopman",1.8,1)</f>
        <v>1</v>
      </c>
      <c r="BCO1173" s="168">
        <f t="shared" ref="BCO1173:BCO1177" si="9141">VLOOKUP(BCL1173,$A$1213:$F$2274,6,FALSE)</f>
        <v>28</v>
      </c>
      <c r="BCP1173" s="167" t="s">
        <v>61</v>
      </c>
      <c r="BCQ1173" s="10">
        <f t="shared" ref="BCQ1173" si="9142">BCO1173*1.5*BCN1173</f>
        <v>42</v>
      </c>
      <c r="BCR1173" s="10"/>
      <c r="BCS1173" s="219"/>
      <c r="BCT1173" s="167" t="s">
        <v>100</v>
      </c>
      <c r="BCU1173" s="500" t="s">
        <v>2024</v>
      </c>
      <c r="BCW1173" s="230">
        <f t="shared" ref="BCW1173" si="9143">IF(BCV1173="Kopman",1.8,1)</f>
        <v>1</v>
      </c>
      <c r="BCX1173" s="168">
        <f t="shared" ref="BCX1173:BCX1177" si="9144">VLOOKUP(BCU1173,$A$1213:$F$2274,6,FALSE)</f>
        <v>3</v>
      </c>
      <c r="BCY1173" s="167" t="s">
        <v>61</v>
      </c>
      <c r="BCZ1173" s="10">
        <f t="shared" ref="BCZ1173" si="9145">BCX1173*1.5*BCW1173</f>
        <v>4.5</v>
      </c>
      <c r="BDA1173" s="10"/>
      <c r="BDB1173" s="219"/>
      <c r="BDC1173" s="167" t="s">
        <v>100</v>
      </c>
      <c r="BDD1173" s="500" t="s">
        <v>1624</v>
      </c>
      <c r="BDF1173" s="230">
        <f t="shared" ref="BDF1173" si="9146">IF(BDE1173="Kopman",1.8,1)</f>
        <v>1</v>
      </c>
      <c r="BDG1173" s="168">
        <f t="shared" ref="BDG1173:BDG1177" si="9147">VLOOKUP(BDD1173,$A$1213:$F$2274,6,FALSE)</f>
        <v>2</v>
      </c>
      <c r="BDH1173" s="167" t="s">
        <v>61</v>
      </c>
      <c r="BDI1173" s="10">
        <f t="shared" ref="BDI1173" si="9148">BDG1173*1.5*BDF1173</f>
        <v>3</v>
      </c>
      <c r="BDJ1173" s="10"/>
      <c r="BDK1173" s="219"/>
      <c r="BDL1173" s="167" t="s">
        <v>100</v>
      </c>
      <c r="BDM1173" s="328" t="s">
        <v>2024</v>
      </c>
      <c r="BDO1173" s="230">
        <f t="shared" ref="BDO1173" si="9149">IF(BDN1173="Kopman",1.8,1)</f>
        <v>1</v>
      </c>
      <c r="BDP1173" s="168">
        <f t="shared" ref="BDP1173:BDP1177" si="9150">VLOOKUP(BDM1173,$A$1213:$F$2274,6,FALSE)</f>
        <v>3</v>
      </c>
      <c r="BDQ1173" s="167" t="s">
        <v>61</v>
      </c>
      <c r="BDR1173" s="10">
        <f t="shared" ref="BDR1173" si="9151">BDP1173*1.5*BDO1173</f>
        <v>4.5</v>
      </c>
      <c r="BDS1173" s="10"/>
      <c r="BDT1173" s="219"/>
      <c r="BDU1173" s="167" t="s">
        <v>100</v>
      </c>
      <c r="BDV1173" s="500" t="s">
        <v>1919</v>
      </c>
      <c r="BDX1173" s="230">
        <f t="shared" ref="BDX1173" si="9152">IF(BDW1173="Kopman",1.8,1)</f>
        <v>1</v>
      </c>
      <c r="BDY1173" s="168">
        <f t="shared" ref="BDY1173:BDY1177" si="9153">VLOOKUP(BDV1173,$A$1213:$F$2274,6,FALSE)</f>
        <v>1</v>
      </c>
      <c r="BDZ1173" s="167" t="s">
        <v>61</v>
      </c>
      <c r="BEA1173" s="10">
        <f t="shared" ref="BEA1173" si="9154">BDY1173*1.5*BDX1173</f>
        <v>1.5</v>
      </c>
      <c r="BEB1173" s="10"/>
      <c r="BEC1173" s="219"/>
      <c r="BED1173" s="167" t="s">
        <v>100</v>
      </c>
      <c r="BEE1173" s="498" t="s">
        <v>494</v>
      </c>
      <c r="BEG1173" s="230">
        <f t="shared" ref="BEG1173" si="9155">IF(BEF1173="Kopman",1.8,1)</f>
        <v>1</v>
      </c>
      <c r="BEH1173" s="168">
        <f t="shared" ref="BEH1173:BEH1177" si="9156">VLOOKUP(BEE1173,$A$1213:$F$2274,6,FALSE)</f>
        <v>11</v>
      </c>
      <c r="BEI1173" s="167" t="s">
        <v>61</v>
      </c>
      <c r="BEJ1173" s="10">
        <f t="shared" ref="BEJ1173" si="9157">BEH1173*1.5*BEG1173</f>
        <v>16.5</v>
      </c>
      <c r="BEK1173" s="10"/>
      <c r="BEL1173" s="219"/>
      <c r="BEM1173" s="167" t="s">
        <v>100</v>
      </c>
      <c r="BEN1173" s="498" t="s">
        <v>2838</v>
      </c>
      <c r="BEP1173" s="230">
        <f t="shared" ref="BEP1173" si="9158">IF(BEO1173="Kopman",1.8,1)</f>
        <v>1</v>
      </c>
      <c r="BEQ1173" s="168">
        <f t="shared" ref="BEQ1173:BEQ1177" si="9159">VLOOKUP(BEN1173,$A$1213:$F$2274,6,FALSE)</f>
        <v>3</v>
      </c>
      <c r="BER1173" s="167" t="s">
        <v>61</v>
      </c>
      <c r="BES1173" s="10">
        <f t="shared" ref="BES1173" si="9160">BEQ1173*1.5*BEP1173</f>
        <v>4.5</v>
      </c>
      <c r="BET1173" s="10"/>
      <c r="BEU1173" s="219"/>
      <c r="BEV1173" s="167" t="s">
        <v>100</v>
      </c>
      <c r="BEW1173" s="500" t="s">
        <v>2308</v>
      </c>
      <c r="BEY1173" s="230">
        <f t="shared" ref="BEY1173" si="9161">IF(BEX1173="Kopman",1.8,1)</f>
        <v>1</v>
      </c>
      <c r="BEZ1173" s="168">
        <f t="shared" ref="BEZ1173:BEZ1177" si="9162">VLOOKUP(BEW1173,$A$1213:$F$2274,6,FALSE)</f>
        <v>0</v>
      </c>
      <c r="BFA1173" s="167" t="s">
        <v>61</v>
      </c>
      <c r="BFB1173" s="10">
        <f t="shared" ref="BFB1173" si="9163">BEZ1173*1.5*BEY1173</f>
        <v>0</v>
      </c>
      <c r="BFC1173" s="10"/>
      <c r="BFD1173" s="219"/>
      <c r="BFE1173" s="167"/>
      <c r="BFF1173" s="327"/>
      <c r="BFH1173" s="230"/>
      <c r="BFI1173" s="168"/>
      <c r="BFJ1173" s="167"/>
      <c r="BFK1173" s="10"/>
      <c r="BFL1173" s="10"/>
      <c r="BFN1173" s="167"/>
      <c r="BFO1173" s="327"/>
      <c r="BFQ1173" s="230"/>
      <c r="BFR1173" s="168"/>
      <c r="BFS1173" s="167"/>
      <c r="BFT1173" s="10"/>
      <c r="BFU1173" s="10"/>
      <c r="BFW1173" s="167"/>
      <c r="BFX1173" s="328"/>
      <c r="BFZ1173" s="230"/>
      <c r="BGA1173" s="168"/>
      <c r="BGB1173" s="167"/>
      <c r="BGC1173" s="10"/>
      <c r="BGD1173" s="10"/>
      <c r="BGF1173" s="167"/>
      <c r="BGG1173" s="327"/>
      <c r="BGI1173" s="230"/>
      <c r="BGJ1173" s="168"/>
      <c r="BGK1173" s="167"/>
      <c r="BGL1173" s="10"/>
      <c r="BGM1173" s="10"/>
      <c r="BGO1173" s="167"/>
      <c r="BGP1173" s="328"/>
      <c r="BGR1173" s="230"/>
      <c r="BGS1173" s="168"/>
      <c r="BGT1173" s="167"/>
      <c r="BGU1173" s="10"/>
      <c r="BGV1173" s="10"/>
      <c r="BGX1173" s="167"/>
      <c r="BGY1173" s="327"/>
      <c r="BHA1173" s="230"/>
      <c r="BHB1173" s="168"/>
      <c r="BHC1173" s="167"/>
      <c r="BHD1173" s="10"/>
      <c r="BHE1173" s="10"/>
    </row>
    <row r="1174" spans="1:1565" s="14" customFormat="1" ht="15">
      <c r="A1174" s="167" t="s">
        <v>101</v>
      </c>
      <c r="B1174" s="325" t="s">
        <v>2838</v>
      </c>
      <c r="D1174" s="168"/>
      <c r="E1174" s="168">
        <f>VLOOKUP(B1174,$A$1213:$F$2274,6,FALSE)</f>
        <v>3</v>
      </c>
      <c r="F1174" s="167" t="s">
        <v>63</v>
      </c>
      <c r="G1174" s="10">
        <f>E1174*1.4</f>
        <v>4.1999999999999993</v>
      </c>
      <c r="H1174" s="10"/>
      <c r="I1174" s="219"/>
      <c r="J1174" s="167" t="s">
        <v>101</v>
      </c>
      <c r="K1174" s="325" t="s">
        <v>1713</v>
      </c>
      <c r="M1174" s="168"/>
      <c r="N1174" s="168">
        <f>VLOOKUP(K1174,$A$1213:$F$2274,6,FALSE)</f>
        <v>5</v>
      </c>
      <c r="O1174" s="167" t="s">
        <v>63</v>
      </c>
      <c r="P1174" s="10">
        <f>N1174*1.4</f>
        <v>7</v>
      </c>
      <c r="Q1174" s="10"/>
      <c r="R1174" s="219"/>
      <c r="S1174" s="167" t="s">
        <v>101</v>
      </c>
      <c r="T1174" s="325" t="s">
        <v>1919</v>
      </c>
      <c r="V1174" s="168"/>
      <c r="W1174" s="168">
        <f t="shared" si="8667"/>
        <v>1</v>
      </c>
      <c r="X1174" s="167" t="s">
        <v>63</v>
      </c>
      <c r="Y1174" s="10">
        <f t="shared" ref="Y1174" si="9164">W1174*1.4</f>
        <v>1.4</v>
      </c>
      <c r="Z1174" s="10"/>
      <c r="AA1174" s="219"/>
      <c r="AB1174" s="167" t="s">
        <v>101</v>
      </c>
      <c r="AC1174" s="325" t="s">
        <v>2838</v>
      </c>
      <c r="AE1174" s="168"/>
      <c r="AF1174" s="168">
        <f t="shared" si="8670"/>
        <v>3</v>
      </c>
      <c r="AG1174" s="167" t="s">
        <v>63</v>
      </c>
      <c r="AH1174" s="10">
        <f t="shared" ref="AH1174" si="9165">AF1174*1.4</f>
        <v>4.1999999999999993</v>
      </c>
      <c r="AI1174" s="10"/>
      <c r="AJ1174" s="219"/>
      <c r="AK1174" s="167" t="s">
        <v>101</v>
      </c>
      <c r="AL1174" s="498" t="s">
        <v>2024</v>
      </c>
      <c r="AN1174" s="168"/>
      <c r="AO1174" s="168">
        <f t="shared" si="8673"/>
        <v>3</v>
      </c>
      <c r="AP1174" s="167" t="s">
        <v>63</v>
      </c>
      <c r="AQ1174" s="10">
        <f t="shared" ref="AQ1174" si="9166">AO1174*1.4</f>
        <v>4.1999999999999993</v>
      </c>
      <c r="AR1174" s="10"/>
      <c r="AS1174" s="219"/>
      <c r="AT1174" s="167" t="s">
        <v>101</v>
      </c>
      <c r="AU1174" s="325" t="s">
        <v>448</v>
      </c>
      <c r="AW1174" s="168"/>
      <c r="AX1174" s="168">
        <f t="shared" si="8676"/>
        <v>3</v>
      </c>
      <c r="AY1174" s="167" t="s">
        <v>63</v>
      </c>
      <c r="AZ1174" s="10">
        <f t="shared" ref="AZ1174" si="9167">AX1174*1.4</f>
        <v>4.1999999999999993</v>
      </c>
      <c r="BA1174" s="10"/>
      <c r="BB1174" s="219"/>
      <c r="BC1174" s="167" t="s">
        <v>101</v>
      </c>
      <c r="BD1174" s="325" t="s">
        <v>2024</v>
      </c>
      <c r="BF1174" s="168"/>
      <c r="BG1174" s="168">
        <f t="shared" si="8679"/>
        <v>3</v>
      </c>
      <c r="BH1174" s="167" t="s">
        <v>63</v>
      </c>
      <c r="BI1174" s="10">
        <f t="shared" ref="BI1174" si="9168">BG1174*1.4</f>
        <v>4.1999999999999993</v>
      </c>
      <c r="BJ1174" s="10"/>
      <c r="BK1174" s="219"/>
      <c r="BL1174" s="167" t="s">
        <v>101</v>
      </c>
      <c r="BM1174" s="325" t="s">
        <v>494</v>
      </c>
      <c r="BO1174" s="168"/>
      <c r="BP1174" s="168">
        <f t="shared" si="8682"/>
        <v>11</v>
      </c>
      <c r="BQ1174" s="167" t="s">
        <v>63</v>
      </c>
      <c r="BR1174" s="10">
        <f t="shared" ref="BR1174" si="9169">BP1174*1.4</f>
        <v>15.399999999999999</v>
      </c>
      <c r="BS1174" s="10"/>
      <c r="BT1174" s="219"/>
      <c r="BU1174" s="167" t="s">
        <v>101</v>
      </c>
      <c r="BV1174" s="325" t="s">
        <v>1657</v>
      </c>
      <c r="BX1174" s="168"/>
      <c r="BY1174" s="168">
        <f t="shared" si="8685"/>
        <v>28</v>
      </c>
      <c r="BZ1174" s="167" t="s">
        <v>63</v>
      </c>
      <c r="CA1174" s="10">
        <f t="shared" ref="CA1174" si="9170">BY1174*1.4</f>
        <v>39.199999999999996</v>
      </c>
      <c r="CB1174" s="10"/>
      <c r="CC1174" s="219"/>
      <c r="CD1174" s="167" t="s">
        <v>101</v>
      </c>
      <c r="CE1174" s="325" t="s">
        <v>2963</v>
      </c>
      <c r="CG1174" s="168"/>
      <c r="CH1174" s="168">
        <f t="shared" si="8688"/>
        <v>0</v>
      </c>
      <c r="CI1174" s="167" t="s">
        <v>63</v>
      </c>
      <c r="CJ1174" s="10">
        <f t="shared" ref="CJ1174" si="9171">CH1174*1.4</f>
        <v>0</v>
      </c>
      <c r="CK1174" s="10"/>
      <c r="CL1174" s="219"/>
      <c r="CM1174" s="167" t="s">
        <v>101</v>
      </c>
      <c r="CN1174" s="325" t="s">
        <v>1310</v>
      </c>
      <c r="CP1174" s="168"/>
      <c r="CQ1174" s="168">
        <f t="shared" si="8691"/>
        <v>0</v>
      </c>
      <c r="CR1174" s="167" t="s">
        <v>63</v>
      </c>
      <c r="CS1174" s="10">
        <f t="shared" ref="CS1174" si="9172">CQ1174*1.4</f>
        <v>0</v>
      </c>
      <c r="CT1174" s="10"/>
      <c r="CU1174" s="219"/>
      <c r="CV1174" s="167" t="s">
        <v>101</v>
      </c>
      <c r="CW1174" s="325" t="s">
        <v>2838</v>
      </c>
      <c r="CY1174" s="168"/>
      <c r="CZ1174" s="168">
        <f t="shared" si="8694"/>
        <v>3</v>
      </c>
      <c r="DA1174" s="167" t="s">
        <v>63</v>
      </c>
      <c r="DB1174" s="10">
        <f t="shared" ref="DB1174" si="9173">CZ1174*1.4</f>
        <v>4.1999999999999993</v>
      </c>
      <c r="DC1174" s="10"/>
      <c r="DD1174" s="219"/>
      <c r="DE1174" s="167" t="s">
        <v>101</v>
      </c>
      <c r="DF1174" s="325" t="s">
        <v>2024</v>
      </c>
      <c r="DH1174" s="168"/>
      <c r="DI1174" s="168">
        <f t="shared" si="8697"/>
        <v>3</v>
      </c>
      <c r="DJ1174" s="167" t="s">
        <v>63</v>
      </c>
      <c r="DK1174" s="10">
        <f t="shared" ref="DK1174" si="9174">DI1174*1.4</f>
        <v>4.1999999999999993</v>
      </c>
      <c r="DL1174" s="10"/>
      <c r="DM1174" s="219"/>
      <c r="DN1174" s="167" t="s">
        <v>101</v>
      </c>
      <c r="DO1174" s="325" t="s">
        <v>2838</v>
      </c>
      <c r="DQ1174" s="168"/>
      <c r="DR1174" s="168">
        <f t="shared" si="8700"/>
        <v>3</v>
      </c>
      <c r="DS1174" s="167" t="s">
        <v>63</v>
      </c>
      <c r="DT1174" s="10">
        <f t="shared" ref="DT1174" si="9175">DR1174*1.4</f>
        <v>4.1999999999999993</v>
      </c>
      <c r="DU1174" s="10"/>
      <c r="DV1174" s="219"/>
      <c r="DW1174" s="167" t="s">
        <v>101</v>
      </c>
      <c r="DX1174" s="325" t="s">
        <v>2838</v>
      </c>
      <c r="DZ1174" s="168"/>
      <c r="EA1174" s="168">
        <f t="shared" si="8703"/>
        <v>3</v>
      </c>
      <c r="EB1174" s="167" t="s">
        <v>63</v>
      </c>
      <c r="EC1174" s="10">
        <f t="shared" ref="EC1174" si="9176">EA1174*1.4</f>
        <v>4.1999999999999993</v>
      </c>
      <c r="ED1174" s="10"/>
      <c r="EE1174" s="219"/>
      <c r="EF1174" s="167" t="s">
        <v>101</v>
      </c>
      <c r="EG1174" s="325" t="s">
        <v>494</v>
      </c>
      <c r="EI1174" s="168"/>
      <c r="EJ1174" s="168">
        <f t="shared" si="8706"/>
        <v>11</v>
      </c>
      <c r="EK1174" s="167" t="s">
        <v>63</v>
      </c>
      <c r="EL1174" s="10">
        <f t="shared" ref="EL1174" si="9177">EJ1174*1.4</f>
        <v>15.399999999999999</v>
      </c>
      <c r="EM1174" s="10"/>
      <c r="EN1174" s="219"/>
      <c r="EO1174" s="167" t="s">
        <v>101</v>
      </c>
      <c r="EP1174" s="325" t="s">
        <v>2838</v>
      </c>
      <c r="ER1174" s="168"/>
      <c r="ES1174" s="168">
        <f t="shared" si="8709"/>
        <v>3</v>
      </c>
      <c r="ET1174" s="167" t="s">
        <v>63</v>
      </c>
      <c r="EU1174" s="10">
        <f t="shared" ref="EU1174" si="9178">ES1174*1.4</f>
        <v>4.1999999999999993</v>
      </c>
      <c r="EV1174" s="10"/>
      <c r="EW1174" s="219"/>
      <c r="EX1174" s="167" t="s">
        <v>101</v>
      </c>
      <c r="EY1174" s="325" t="s">
        <v>1660</v>
      </c>
      <c r="FA1174" s="168"/>
      <c r="FB1174" s="168">
        <f t="shared" si="8712"/>
        <v>71</v>
      </c>
      <c r="FC1174" s="167" t="s">
        <v>63</v>
      </c>
      <c r="FD1174" s="10">
        <f t="shared" ref="FD1174" si="9179">FB1174*1.4</f>
        <v>99.399999999999991</v>
      </c>
      <c r="FE1174" s="10"/>
      <c r="FF1174" s="219"/>
      <c r="FG1174" s="167" t="s">
        <v>101</v>
      </c>
      <c r="FH1174" s="325" t="s">
        <v>494</v>
      </c>
      <c r="FJ1174" s="168"/>
      <c r="FK1174" s="168">
        <f t="shared" si="8715"/>
        <v>11</v>
      </c>
      <c r="FL1174" s="167" t="s">
        <v>63</v>
      </c>
      <c r="FM1174" s="10">
        <f t="shared" ref="FM1174" si="9180">FK1174*1.4</f>
        <v>15.399999999999999</v>
      </c>
      <c r="FN1174" s="10"/>
      <c r="FO1174" s="219"/>
      <c r="FP1174" s="167" t="s">
        <v>101</v>
      </c>
      <c r="FQ1174" s="325" t="s">
        <v>2838</v>
      </c>
      <c r="FS1174" s="168"/>
      <c r="FT1174" s="168">
        <f t="shared" si="8718"/>
        <v>3</v>
      </c>
      <c r="FU1174" s="167" t="s">
        <v>63</v>
      </c>
      <c r="FV1174" s="10">
        <f t="shared" ref="FV1174" si="9181">FT1174*1.4</f>
        <v>4.1999999999999993</v>
      </c>
      <c r="FW1174" s="10"/>
      <c r="FX1174" s="219"/>
      <c r="FY1174" s="167" t="s">
        <v>101</v>
      </c>
      <c r="FZ1174" s="325" t="s">
        <v>448</v>
      </c>
      <c r="GB1174" s="168"/>
      <c r="GC1174" s="168">
        <f t="shared" si="8721"/>
        <v>3</v>
      </c>
      <c r="GD1174" s="167" t="s">
        <v>63</v>
      </c>
      <c r="GE1174" s="10">
        <f t="shared" ref="GE1174" si="9182">GC1174*1.4</f>
        <v>4.1999999999999993</v>
      </c>
      <c r="GF1174" s="10"/>
      <c r="GG1174" s="219"/>
      <c r="GH1174" s="167" t="s">
        <v>101</v>
      </c>
      <c r="GI1174" s="325" t="s">
        <v>2838</v>
      </c>
      <c r="GK1174" s="168"/>
      <c r="GL1174" s="168">
        <f t="shared" si="8724"/>
        <v>3</v>
      </c>
      <c r="GM1174" s="167" t="s">
        <v>63</v>
      </c>
      <c r="GN1174" s="10">
        <f t="shared" ref="GN1174" si="9183">GL1174*1.4</f>
        <v>4.1999999999999993</v>
      </c>
      <c r="GO1174" s="10"/>
      <c r="GP1174" s="219"/>
      <c r="GQ1174" s="167" t="s">
        <v>101</v>
      </c>
      <c r="GR1174" s="325" t="s">
        <v>2963</v>
      </c>
      <c r="GT1174" s="168"/>
      <c r="GU1174" s="168">
        <f t="shared" si="8727"/>
        <v>0</v>
      </c>
      <c r="GV1174" s="167" t="s">
        <v>63</v>
      </c>
      <c r="GW1174" s="10">
        <f t="shared" ref="GW1174" si="9184">GU1174*1.4</f>
        <v>0</v>
      </c>
      <c r="GX1174" s="10"/>
      <c r="GY1174" s="219"/>
      <c r="GZ1174" s="167" t="s">
        <v>101</v>
      </c>
      <c r="HA1174" s="325" t="s">
        <v>2963</v>
      </c>
      <c r="HC1174" s="168"/>
      <c r="HD1174" s="168">
        <f t="shared" si="8730"/>
        <v>0</v>
      </c>
      <c r="HE1174" s="167" t="s">
        <v>63</v>
      </c>
      <c r="HF1174" s="10">
        <f t="shared" ref="HF1174" si="9185">HD1174*1.4</f>
        <v>0</v>
      </c>
      <c r="HG1174" s="10"/>
      <c r="HH1174" s="219"/>
      <c r="HI1174" s="167" t="s">
        <v>101</v>
      </c>
      <c r="HJ1174" s="325" t="s">
        <v>2963</v>
      </c>
      <c r="HL1174" s="168"/>
      <c r="HM1174" s="168">
        <f t="shared" si="8733"/>
        <v>0</v>
      </c>
      <c r="HN1174" s="167" t="s">
        <v>63</v>
      </c>
      <c r="HO1174" s="10">
        <f t="shared" ref="HO1174" si="9186">HM1174*1.4</f>
        <v>0</v>
      </c>
      <c r="HP1174" s="10"/>
      <c r="HQ1174" s="219"/>
      <c r="HR1174" s="167" t="s">
        <v>101</v>
      </c>
      <c r="HS1174" s="325" t="s">
        <v>2963</v>
      </c>
      <c r="HU1174" s="168"/>
      <c r="HV1174" s="168">
        <f t="shared" si="8736"/>
        <v>0</v>
      </c>
      <c r="HW1174" s="167" t="s">
        <v>63</v>
      </c>
      <c r="HX1174" s="10">
        <f t="shared" ref="HX1174" si="9187">HV1174*1.4</f>
        <v>0</v>
      </c>
      <c r="HY1174" s="10"/>
      <c r="HZ1174" s="219"/>
      <c r="IA1174" s="167" t="s">
        <v>101</v>
      </c>
      <c r="IB1174" s="325" t="s">
        <v>1660</v>
      </c>
      <c r="ID1174" s="168"/>
      <c r="IE1174" s="168">
        <f t="shared" si="8739"/>
        <v>71</v>
      </c>
      <c r="IF1174" s="167" t="s">
        <v>63</v>
      </c>
      <c r="IG1174" s="10">
        <f t="shared" ref="IG1174" si="9188">IE1174*1.4</f>
        <v>99.399999999999991</v>
      </c>
      <c r="IH1174" s="10"/>
      <c r="II1174" s="219"/>
      <c r="IJ1174" s="167" t="s">
        <v>101</v>
      </c>
      <c r="IK1174" s="325" t="s">
        <v>2012</v>
      </c>
      <c r="IM1174" s="168"/>
      <c r="IN1174" s="168">
        <f t="shared" si="8742"/>
        <v>26</v>
      </c>
      <c r="IO1174" s="167" t="s">
        <v>63</v>
      </c>
      <c r="IP1174" s="10">
        <f t="shared" ref="IP1174" si="9189">IN1174*1.4</f>
        <v>36.4</v>
      </c>
      <c r="IQ1174" s="10"/>
      <c r="IR1174" s="219"/>
      <c r="IS1174" s="167" t="s">
        <v>101</v>
      </c>
      <c r="IT1174" s="325" t="s">
        <v>1657</v>
      </c>
      <c r="IV1174" s="168"/>
      <c r="IW1174" s="168">
        <f t="shared" si="8745"/>
        <v>28</v>
      </c>
      <c r="IX1174" s="167" t="s">
        <v>63</v>
      </c>
      <c r="IY1174" s="10">
        <f t="shared" ref="IY1174" si="9190">IW1174*1.4</f>
        <v>39.199999999999996</v>
      </c>
      <c r="IZ1174" s="10"/>
      <c r="JA1174" s="219"/>
      <c r="JB1174" s="167" t="s">
        <v>101</v>
      </c>
      <c r="JC1174" s="500" t="s">
        <v>2308</v>
      </c>
      <c r="JE1174" s="168"/>
      <c r="JF1174" s="168">
        <f t="shared" si="8748"/>
        <v>0</v>
      </c>
      <c r="JG1174" s="167" t="s">
        <v>63</v>
      </c>
      <c r="JH1174" s="10">
        <f t="shared" ref="JH1174" si="9191">JF1174*1.4</f>
        <v>0</v>
      </c>
      <c r="JI1174" s="10"/>
      <c r="JJ1174" s="219"/>
      <c r="JK1174" s="167" t="s">
        <v>101</v>
      </c>
      <c r="JL1174" s="500" t="s">
        <v>2308</v>
      </c>
      <c r="JN1174" s="168"/>
      <c r="JO1174" s="168">
        <f t="shared" si="8751"/>
        <v>0</v>
      </c>
      <c r="JP1174" s="167" t="s">
        <v>63</v>
      </c>
      <c r="JQ1174" s="10">
        <f t="shared" ref="JQ1174" si="9192">JO1174*1.4</f>
        <v>0</v>
      </c>
      <c r="JR1174" s="10"/>
      <c r="JS1174" s="219"/>
      <c r="JT1174" s="167" t="s">
        <v>101</v>
      </c>
      <c r="JU1174" s="500" t="s">
        <v>2838</v>
      </c>
      <c r="JW1174" s="168"/>
      <c r="JX1174" s="168">
        <f t="shared" si="8754"/>
        <v>3</v>
      </c>
      <c r="JY1174" s="167" t="s">
        <v>63</v>
      </c>
      <c r="JZ1174" s="10">
        <f t="shared" ref="JZ1174" si="9193">JX1174*1.4</f>
        <v>4.1999999999999993</v>
      </c>
      <c r="KA1174" s="10"/>
      <c r="KB1174" s="219"/>
      <c r="KC1174" s="167" t="s">
        <v>101</v>
      </c>
      <c r="KD1174" s="500" t="s">
        <v>940</v>
      </c>
      <c r="KF1174" s="168"/>
      <c r="KG1174" s="168">
        <f t="shared" si="8757"/>
        <v>0</v>
      </c>
      <c r="KH1174" s="167" t="s">
        <v>63</v>
      </c>
      <c r="KI1174" s="10">
        <f t="shared" ref="KI1174" si="9194">KG1174*1.4</f>
        <v>0</v>
      </c>
      <c r="KJ1174" s="10"/>
      <c r="KK1174" s="219"/>
      <c r="KL1174" s="167" t="s">
        <v>101</v>
      </c>
      <c r="KM1174" s="500" t="s">
        <v>494</v>
      </c>
      <c r="KO1174" s="168"/>
      <c r="KP1174" s="168">
        <f t="shared" si="8760"/>
        <v>11</v>
      </c>
      <c r="KQ1174" s="167" t="s">
        <v>63</v>
      </c>
      <c r="KR1174" s="10">
        <f t="shared" ref="KR1174" si="9195">KP1174*1.4</f>
        <v>15.399999999999999</v>
      </c>
      <c r="KS1174" s="10"/>
      <c r="KT1174" s="219"/>
      <c r="KU1174" s="167" t="s">
        <v>101</v>
      </c>
      <c r="KV1174" s="328" t="s">
        <v>494</v>
      </c>
      <c r="KX1174" s="168"/>
      <c r="KY1174" s="168">
        <f t="shared" si="8763"/>
        <v>11</v>
      </c>
      <c r="KZ1174" s="167" t="s">
        <v>63</v>
      </c>
      <c r="LA1174" s="10">
        <f t="shared" ref="LA1174" si="9196">KY1174*1.4</f>
        <v>15.399999999999999</v>
      </c>
      <c r="LB1174" s="10"/>
      <c r="LC1174" s="219"/>
      <c r="LD1174" s="167" t="s">
        <v>101</v>
      </c>
      <c r="LE1174" s="500" t="s">
        <v>2024</v>
      </c>
      <c r="LG1174" s="168"/>
      <c r="LH1174" s="168">
        <f t="shared" si="8766"/>
        <v>3</v>
      </c>
      <c r="LI1174" s="167" t="s">
        <v>63</v>
      </c>
      <c r="LJ1174" s="10">
        <f t="shared" ref="LJ1174" si="9197">LH1174*1.4</f>
        <v>4.1999999999999993</v>
      </c>
      <c r="LK1174" s="10"/>
      <c r="LL1174" s="219"/>
      <c r="LM1174" s="167" t="s">
        <v>101</v>
      </c>
      <c r="LN1174" s="500" t="s">
        <v>2308</v>
      </c>
      <c r="LP1174" s="168"/>
      <c r="LQ1174" s="168">
        <f t="shared" si="8769"/>
        <v>0</v>
      </c>
      <c r="LR1174" s="167" t="s">
        <v>63</v>
      </c>
      <c r="LS1174" s="10">
        <f t="shared" ref="LS1174" si="9198">LQ1174*1.4</f>
        <v>0</v>
      </c>
      <c r="LT1174" s="10"/>
      <c r="LU1174" s="219"/>
      <c r="LV1174" s="167" t="s">
        <v>101</v>
      </c>
      <c r="LW1174" s="500" t="s">
        <v>481</v>
      </c>
      <c r="LY1174" s="168"/>
      <c r="LZ1174" s="168">
        <f t="shared" si="8772"/>
        <v>0</v>
      </c>
      <c r="MA1174" s="167" t="s">
        <v>63</v>
      </c>
      <c r="MB1174" s="10">
        <f t="shared" ref="MB1174" si="9199">LZ1174*1.4</f>
        <v>0</v>
      </c>
      <c r="MC1174" s="10"/>
      <c r="MD1174" s="219"/>
      <c r="ME1174" s="167" t="s">
        <v>101</v>
      </c>
      <c r="MF1174" s="500" t="s">
        <v>2024</v>
      </c>
      <c r="MH1174" s="168"/>
      <c r="MI1174" s="168">
        <f t="shared" si="8775"/>
        <v>3</v>
      </c>
      <c r="MJ1174" s="167" t="s">
        <v>63</v>
      </c>
      <c r="MK1174" s="10">
        <f t="shared" ref="MK1174" si="9200">MI1174*1.4</f>
        <v>4.1999999999999993</v>
      </c>
      <c r="ML1174" s="10"/>
      <c r="MM1174" s="219"/>
      <c r="MN1174" s="167" t="s">
        <v>101</v>
      </c>
      <c r="MO1174" s="328" t="s">
        <v>549</v>
      </c>
      <c r="MQ1174" s="168"/>
      <c r="MR1174" s="168">
        <f t="shared" si="8778"/>
        <v>39</v>
      </c>
      <c r="MS1174" s="167" t="s">
        <v>63</v>
      </c>
      <c r="MT1174" s="10">
        <f t="shared" ref="MT1174" si="9201">MR1174*1.4</f>
        <v>54.599999999999994</v>
      </c>
      <c r="MU1174" s="10"/>
      <c r="MV1174" s="219"/>
      <c r="MW1174" s="167" t="s">
        <v>101</v>
      </c>
      <c r="MX1174" s="500" t="s">
        <v>1331</v>
      </c>
      <c r="MZ1174" s="168"/>
      <c r="NA1174" s="168">
        <f t="shared" si="8781"/>
        <v>11</v>
      </c>
      <c r="NB1174" s="167" t="s">
        <v>63</v>
      </c>
      <c r="NC1174" s="10">
        <f t="shared" ref="NC1174" si="9202">NA1174*1.4</f>
        <v>15.399999999999999</v>
      </c>
      <c r="ND1174" s="10"/>
      <c r="NE1174" s="219"/>
      <c r="NF1174" s="167" t="s">
        <v>101</v>
      </c>
      <c r="NG1174" s="500" t="s">
        <v>2308</v>
      </c>
      <c r="NI1174" s="168"/>
      <c r="NJ1174" s="168">
        <f t="shared" si="8784"/>
        <v>0</v>
      </c>
      <c r="NK1174" s="167" t="s">
        <v>63</v>
      </c>
      <c r="NL1174" s="10">
        <f t="shared" ref="NL1174" si="9203">NJ1174*1.4</f>
        <v>0</v>
      </c>
      <c r="NM1174" s="10"/>
      <c r="NN1174" s="219"/>
      <c r="NO1174" s="167" t="s">
        <v>101</v>
      </c>
      <c r="NP1174" s="500" t="s">
        <v>554</v>
      </c>
      <c r="NR1174" s="168"/>
      <c r="NS1174" s="168">
        <f t="shared" si="8787"/>
        <v>0</v>
      </c>
      <c r="NT1174" s="167" t="s">
        <v>63</v>
      </c>
      <c r="NU1174" s="10">
        <f t="shared" ref="NU1174" si="9204">NS1174*1.4</f>
        <v>0</v>
      </c>
      <c r="NV1174" s="10"/>
      <c r="NW1174" s="219"/>
      <c r="NX1174" s="167" t="s">
        <v>101</v>
      </c>
      <c r="NY1174" s="500" t="s">
        <v>1660</v>
      </c>
      <c r="OA1174" s="168"/>
      <c r="OB1174" s="168">
        <f t="shared" si="8790"/>
        <v>71</v>
      </c>
      <c r="OC1174" s="167" t="s">
        <v>63</v>
      </c>
      <c r="OD1174" s="10">
        <f t="shared" ref="OD1174" si="9205">OB1174*1.4</f>
        <v>99.399999999999991</v>
      </c>
      <c r="OE1174" s="10"/>
      <c r="OF1174" s="219"/>
      <c r="OG1174" s="167" t="s">
        <v>101</v>
      </c>
      <c r="OH1174" s="500" t="s">
        <v>1331</v>
      </c>
      <c r="OJ1174" s="168"/>
      <c r="OK1174" s="168">
        <f t="shared" si="8793"/>
        <v>11</v>
      </c>
      <c r="OL1174" s="167" t="s">
        <v>63</v>
      </c>
      <c r="OM1174" s="10">
        <f t="shared" ref="OM1174" si="9206">OK1174*1.4</f>
        <v>15.399999999999999</v>
      </c>
      <c r="ON1174" s="10"/>
      <c r="OO1174" s="219"/>
      <c r="OP1174" s="167" t="s">
        <v>101</v>
      </c>
      <c r="OQ1174" s="500" t="s">
        <v>2414</v>
      </c>
      <c r="OS1174" s="168"/>
      <c r="OT1174" s="168">
        <f t="shared" si="8796"/>
        <v>35</v>
      </c>
      <c r="OU1174" s="167" t="s">
        <v>63</v>
      </c>
      <c r="OV1174" s="10">
        <f t="shared" ref="OV1174" si="9207">OT1174*1.4</f>
        <v>49</v>
      </c>
      <c r="OW1174" s="10"/>
      <c r="OX1174" s="219"/>
      <c r="OY1174" s="167" t="s">
        <v>101</v>
      </c>
      <c r="OZ1174" s="500" t="s">
        <v>448</v>
      </c>
      <c r="PB1174" s="168"/>
      <c r="PC1174" s="168">
        <f t="shared" si="8799"/>
        <v>3</v>
      </c>
      <c r="PD1174" s="167" t="s">
        <v>63</v>
      </c>
      <c r="PE1174" s="10">
        <f t="shared" ref="PE1174" si="9208">PC1174*1.4</f>
        <v>4.1999999999999993</v>
      </c>
      <c r="PF1174" s="10"/>
      <c r="PG1174" s="219"/>
      <c r="PH1174" s="167" t="s">
        <v>101</v>
      </c>
      <c r="PI1174" s="500" t="s">
        <v>3436</v>
      </c>
      <c r="PK1174" s="168"/>
      <c r="PL1174" s="168">
        <f t="shared" si="8802"/>
        <v>0</v>
      </c>
      <c r="PM1174" s="167" t="s">
        <v>63</v>
      </c>
      <c r="PN1174" s="10">
        <f t="shared" ref="PN1174" si="9209">PL1174*1.4</f>
        <v>0</v>
      </c>
      <c r="PO1174" s="10"/>
      <c r="PP1174" s="219"/>
      <c r="PQ1174" s="167" t="s">
        <v>101</v>
      </c>
      <c r="PR1174" s="500" t="s">
        <v>2024</v>
      </c>
      <c r="PT1174" s="168"/>
      <c r="PU1174" s="168">
        <f t="shared" si="8805"/>
        <v>3</v>
      </c>
      <c r="PV1174" s="167" t="s">
        <v>63</v>
      </c>
      <c r="PW1174" s="10">
        <f t="shared" ref="PW1174" si="9210">PU1174*1.4</f>
        <v>4.1999999999999993</v>
      </c>
      <c r="PX1174" s="10"/>
      <c r="PY1174" s="219"/>
      <c r="PZ1174" s="167" t="s">
        <v>101</v>
      </c>
      <c r="QA1174" s="500" t="s">
        <v>1660</v>
      </c>
      <c r="QC1174" s="168"/>
      <c r="QD1174" s="168">
        <f t="shared" si="8808"/>
        <v>71</v>
      </c>
      <c r="QE1174" s="167" t="s">
        <v>63</v>
      </c>
      <c r="QF1174" s="10">
        <f t="shared" ref="QF1174" si="9211">QD1174*1.4</f>
        <v>99.399999999999991</v>
      </c>
      <c r="QG1174" s="10"/>
      <c r="QH1174" s="219"/>
      <c r="QI1174" s="167" t="s">
        <v>101</v>
      </c>
      <c r="QJ1174" s="500" t="s">
        <v>3436</v>
      </c>
      <c r="QL1174" s="168"/>
      <c r="QM1174" s="168">
        <f t="shared" si="8811"/>
        <v>0</v>
      </c>
      <c r="QN1174" s="167" t="s">
        <v>63</v>
      </c>
      <c r="QO1174" s="10">
        <f t="shared" ref="QO1174" si="9212">QM1174*1.4</f>
        <v>0</v>
      </c>
      <c r="QP1174" s="10"/>
      <c r="QQ1174" s="219"/>
      <c r="QR1174" s="167" t="s">
        <v>101</v>
      </c>
      <c r="QS1174" s="500" t="s">
        <v>494</v>
      </c>
      <c r="QU1174" s="168"/>
      <c r="QV1174" s="168">
        <f t="shared" si="8814"/>
        <v>11</v>
      </c>
      <c r="QW1174" s="167" t="s">
        <v>63</v>
      </c>
      <c r="QX1174" s="10">
        <f t="shared" ref="QX1174" si="9213">QV1174*1.4</f>
        <v>15.399999999999999</v>
      </c>
      <c r="QY1174" s="10"/>
      <c r="QZ1174" s="219"/>
      <c r="RA1174" s="167" t="s">
        <v>101</v>
      </c>
      <c r="RB1174" s="500" t="s">
        <v>2024</v>
      </c>
      <c r="RD1174" s="168"/>
      <c r="RE1174" s="168">
        <f t="shared" si="8817"/>
        <v>3</v>
      </c>
      <c r="RF1174" s="167" t="s">
        <v>63</v>
      </c>
      <c r="RG1174" s="10">
        <f t="shared" ref="RG1174" si="9214">RE1174*1.4</f>
        <v>4.1999999999999993</v>
      </c>
      <c r="RH1174" s="10"/>
      <c r="RI1174" s="219"/>
      <c r="RJ1174" s="167" t="s">
        <v>101</v>
      </c>
      <c r="RK1174" s="500" t="s">
        <v>1708</v>
      </c>
      <c r="RM1174" s="168"/>
      <c r="RN1174" s="168">
        <f t="shared" si="8820"/>
        <v>15</v>
      </c>
      <c r="RO1174" s="167" t="s">
        <v>63</v>
      </c>
      <c r="RP1174" s="10">
        <f t="shared" ref="RP1174" si="9215">RN1174*1.4</f>
        <v>21</v>
      </c>
      <c r="RQ1174" s="10"/>
      <c r="RR1174" s="219"/>
      <c r="RS1174" s="167" t="s">
        <v>101</v>
      </c>
      <c r="RT1174" s="500" t="s">
        <v>940</v>
      </c>
      <c r="RV1174" s="168"/>
      <c r="RW1174" s="168">
        <f t="shared" si="8823"/>
        <v>0</v>
      </c>
      <c r="RX1174" s="167" t="s">
        <v>63</v>
      </c>
      <c r="RY1174" s="10">
        <f t="shared" ref="RY1174" si="9216">RW1174*1.4</f>
        <v>0</v>
      </c>
      <c r="RZ1174" s="10"/>
      <c r="SA1174" s="219"/>
      <c r="SB1174" s="167" t="s">
        <v>101</v>
      </c>
      <c r="SC1174" s="500" t="s">
        <v>905</v>
      </c>
      <c r="SE1174" s="168"/>
      <c r="SF1174" s="168">
        <f t="shared" si="8826"/>
        <v>0</v>
      </c>
      <c r="SG1174" s="167" t="s">
        <v>63</v>
      </c>
      <c r="SH1174" s="10">
        <f t="shared" ref="SH1174" si="9217">SF1174*1.4</f>
        <v>0</v>
      </c>
      <c r="SI1174" s="10"/>
      <c r="SJ1174" s="219"/>
      <c r="SK1174" s="167" t="s">
        <v>101</v>
      </c>
      <c r="SL1174" s="500" t="s">
        <v>2402</v>
      </c>
      <c r="SN1174" s="168"/>
      <c r="SO1174" s="168">
        <f t="shared" si="8829"/>
        <v>0</v>
      </c>
      <c r="SP1174" s="167" t="s">
        <v>63</v>
      </c>
      <c r="SQ1174" s="10">
        <f t="shared" ref="SQ1174" si="9218">SO1174*1.4</f>
        <v>0</v>
      </c>
      <c r="SR1174" s="10"/>
      <c r="SS1174" s="219"/>
      <c r="ST1174" s="167" t="s">
        <v>101</v>
      </c>
      <c r="SU1174" s="500" t="s">
        <v>1919</v>
      </c>
      <c r="SW1174" s="168"/>
      <c r="SX1174" s="168">
        <f t="shared" si="8832"/>
        <v>1</v>
      </c>
      <c r="SY1174" s="167" t="s">
        <v>63</v>
      </c>
      <c r="SZ1174" s="10">
        <f t="shared" ref="SZ1174" si="9219">SX1174*1.4</f>
        <v>1.4</v>
      </c>
      <c r="TA1174" s="10"/>
      <c r="TB1174" s="219"/>
      <c r="TC1174" s="167" t="s">
        <v>101</v>
      </c>
      <c r="TD1174" s="500" t="s">
        <v>549</v>
      </c>
      <c r="TF1174" s="168"/>
      <c r="TG1174" s="168">
        <f t="shared" si="8835"/>
        <v>39</v>
      </c>
      <c r="TH1174" s="167" t="s">
        <v>63</v>
      </c>
      <c r="TI1174" s="10">
        <f t="shared" ref="TI1174" si="9220">TG1174*1.4</f>
        <v>54.599999999999994</v>
      </c>
      <c r="TJ1174" s="10"/>
      <c r="TK1174" s="219"/>
      <c r="TL1174" s="167" t="s">
        <v>101</v>
      </c>
      <c r="TM1174" s="328" t="s">
        <v>2386</v>
      </c>
      <c r="TO1174" s="168"/>
      <c r="TP1174" s="168">
        <f t="shared" si="8838"/>
        <v>0</v>
      </c>
      <c r="TQ1174" s="167" t="s">
        <v>63</v>
      </c>
      <c r="TR1174" s="10">
        <f t="shared" ref="TR1174" si="9221">TP1174*1.4</f>
        <v>0</v>
      </c>
      <c r="TS1174" s="10"/>
      <c r="TT1174" s="219"/>
      <c r="TU1174" s="167" t="s">
        <v>101</v>
      </c>
      <c r="TV1174" s="500" t="s">
        <v>1919</v>
      </c>
      <c r="TX1174" s="168"/>
      <c r="TY1174" s="168">
        <f t="shared" si="8841"/>
        <v>1</v>
      </c>
      <c r="TZ1174" s="167" t="s">
        <v>63</v>
      </c>
      <c r="UA1174" s="10">
        <f t="shared" ref="UA1174" si="9222">TY1174*1.4</f>
        <v>1.4</v>
      </c>
      <c r="UB1174" s="10"/>
      <c r="UC1174" s="219"/>
      <c r="UD1174" s="167" t="s">
        <v>101</v>
      </c>
      <c r="UE1174" s="328" t="s">
        <v>481</v>
      </c>
      <c r="UG1174" s="168"/>
      <c r="UH1174" s="168">
        <f t="shared" si="8844"/>
        <v>0</v>
      </c>
      <c r="UI1174" s="167" t="s">
        <v>63</v>
      </c>
      <c r="UJ1174" s="10">
        <f t="shared" ref="UJ1174" si="9223">UH1174*1.4</f>
        <v>0</v>
      </c>
      <c r="UK1174" s="10"/>
      <c r="UL1174" s="219"/>
      <c r="UM1174" s="167" t="s">
        <v>101</v>
      </c>
      <c r="UN1174" s="500" t="s">
        <v>494</v>
      </c>
      <c r="UP1174" s="168"/>
      <c r="UQ1174" s="168">
        <f t="shared" si="8847"/>
        <v>11</v>
      </c>
      <c r="UR1174" s="167" t="s">
        <v>63</v>
      </c>
      <c r="US1174" s="10">
        <f t="shared" ref="US1174" si="9224">UQ1174*1.4</f>
        <v>15.399999999999999</v>
      </c>
      <c r="UT1174" s="10"/>
      <c r="UU1174" s="219"/>
      <c r="UV1174" s="167" t="s">
        <v>101</v>
      </c>
      <c r="UW1174" s="500" t="s">
        <v>1657</v>
      </c>
      <c r="UY1174" s="168"/>
      <c r="UZ1174" s="168">
        <f t="shared" si="8850"/>
        <v>28</v>
      </c>
      <c r="VA1174" s="167" t="s">
        <v>63</v>
      </c>
      <c r="VB1174" s="10">
        <f t="shared" ref="VB1174" si="9225">UZ1174*1.4</f>
        <v>39.199999999999996</v>
      </c>
      <c r="VC1174" s="10"/>
      <c r="VD1174" s="219"/>
      <c r="VE1174" s="167" t="s">
        <v>101</v>
      </c>
      <c r="VF1174" s="500" t="s">
        <v>1957</v>
      </c>
      <c r="VH1174" s="168"/>
      <c r="VI1174" s="168">
        <f t="shared" si="8853"/>
        <v>0</v>
      </c>
      <c r="VJ1174" s="167" t="s">
        <v>63</v>
      </c>
      <c r="VK1174" s="10">
        <f t="shared" ref="VK1174" si="9226">VI1174*1.4</f>
        <v>0</v>
      </c>
      <c r="VL1174" s="10"/>
      <c r="VM1174" s="219"/>
      <c r="VN1174" s="167" t="s">
        <v>101</v>
      </c>
      <c r="VO1174" s="500" t="s">
        <v>2422</v>
      </c>
      <c r="VQ1174" s="168"/>
      <c r="VR1174" s="168">
        <f t="shared" si="8856"/>
        <v>0</v>
      </c>
      <c r="VS1174" s="167" t="s">
        <v>63</v>
      </c>
      <c r="VT1174" s="10">
        <f t="shared" ref="VT1174" si="9227">VR1174*1.4</f>
        <v>0</v>
      </c>
      <c r="VU1174" s="10"/>
      <c r="VV1174" s="219"/>
      <c r="VW1174" s="167" t="s">
        <v>101</v>
      </c>
      <c r="VX1174" s="500" t="s">
        <v>1647</v>
      </c>
      <c r="VZ1174" s="168"/>
      <c r="WA1174" s="168">
        <f t="shared" si="8859"/>
        <v>5</v>
      </c>
      <c r="WB1174" s="167" t="s">
        <v>63</v>
      </c>
      <c r="WC1174" s="10">
        <f t="shared" ref="WC1174" si="9228">WA1174*1.4</f>
        <v>7</v>
      </c>
      <c r="WD1174" s="10"/>
      <c r="WE1174" s="219"/>
      <c r="WF1174" s="167" t="s">
        <v>101</v>
      </c>
      <c r="WG1174" s="500" t="s">
        <v>1657</v>
      </c>
      <c r="WI1174" s="168"/>
      <c r="WJ1174" s="168">
        <f t="shared" si="8862"/>
        <v>28</v>
      </c>
      <c r="WK1174" s="167" t="s">
        <v>63</v>
      </c>
      <c r="WL1174" s="10">
        <f t="shared" ref="WL1174" si="9229">WJ1174*1.4</f>
        <v>39.199999999999996</v>
      </c>
      <c r="WM1174" s="10"/>
      <c r="WN1174" s="219"/>
      <c r="WO1174" s="167" t="s">
        <v>101</v>
      </c>
      <c r="WP1174" s="500" t="s">
        <v>2838</v>
      </c>
      <c r="WR1174" s="168"/>
      <c r="WS1174" s="168">
        <f t="shared" si="8865"/>
        <v>3</v>
      </c>
      <c r="WT1174" s="167" t="s">
        <v>63</v>
      </c>
      <c r="WU1174" s="10">
        <f t="shared" ref="WU1174" si="9230">WS1174*1.4</f>
        <v>4.1999999999999993</v>
      </c>
      <c r="WV1174" s="10"/>
      <c r="WW1174" s="219"/>
      <c r="WX1174" s="167" t="s">
        <v>101</v>
      </c>
      <c r="WY1174" s="499" t="s">
        <v>2963</v>
      </c>
      <c r="XA1174" s="168"/>
      <c r="XB1174" s="168">
        <f t="shared" si="8868"/>
        <v>0</v>
      </c>
      <c r="XC1174" s="167" t="s">
        <v>63</v>
      </c>
      <c r="XD1174" s="10">
        <f t="shared" ref="XD1174" si="9231">XB1174*1.4</f>
        <v>0</v>
      </c>
      <c r="XE1174" s="10"/>
      <c r="XF1174" s="219"/>
      <c r="XG1174" s="167" t="s">
        <v>101</v>
      </c>
      <c r="XH1174" s="500" t="s">
        <v>2963</v>
      </c>
      <c r="XJ1174" s="168"/>
      <c r="XK1174" s="168">
        <f t="shared" si="8871"/>
        <v>0</v>
      </c>
      <c r="XL1174" s="167" t="s">
        <v>63</v>
      </c>
      <c r="XM1174" s="10">
        <f t="shared" ref="XM1174" si="9232">XK1174*1.4</f>
        <v>0</v>
      </c>
      <c r="XN1174" s="10"/>
      <c r="XO1174" s="219"/>
      <c r="XP1174" s="167" t="s">
        <v>101</v>
      </c>
      <c r="XQ1174" s="500" t="s">
        <v>494</v>
      </c>
      <c r="XS1174" s="168"/>
      <c r="XT1174" s="168">
        <f t="shared" si="8874"/>
        <v>11</v>
      </c>
      <c r="XU1174" s="167" t="s">
        <v>63</v>
      </c>
      <c r="XV1174" s="10">
        <f t="shared" ref="XV1174" si="9233">XT1174*1.4</f>
        <v>15.399999999999999</v>
      </c>
      <c r="XW1174" s="10"/>
      <c r="XX1174" s="219"/>
      <c r="XY1174" s="167" t="s">
        <v>101</v>
      </c>
      <c r="XZ1174" s="500" t="s">
        <v>486</v>
      </c>
      <c r="YB1174" s="168"/>
      <c r="YC1174" s="168">
        <f t="shared" si="8877"/>
        <v>0</v>
      </c>
      <c r="YD1174" s="167" t="s">
        <v>63</v>
      </c>
      <c r="YE1174" s="10">
        <f t="shared" ref="YE1174" si="9234">YC1174*1.4</f>
        <v>0</v>
      </c>
      <c r="YF1174" s="10"/>
      <c r="YG1174" s="219"/>
      <c r="YH1174" s="167" t="s">
        <v>101</v>
      </c>
      <c r="YI1174" s="500" t="s">
        <v>1957</v>
      </c>
      <c r="YK1174" s="168"/>
      <c r="YL1174" s="168">
        <f t="shared" si="8880"/>
        <v>0</v>
      </c>
      <c r="YM1174" s="167" t="s">
        <v>63</v>
      </c>
      <c r="YN1174" s="10">
        <f t="shared" ref="YN1174" si="9235">YL1174*1.4</f>
        <v>0</v>
      </c>
      <c r="YO1174" s="10"/>
      <c r="YP1174" s="219"/>
      <c r="YQ1174" s="167" t="s">
        <v>101</v>
      </c>
      <c r="YR1174" s="500" t="s">
        <v>2189</v>
      </c>
      <c r="YT1174" s="168"/>
      <c r="YU1174" s="168">
        <f t="shared" si="8883"/>
        <v>0</v>
      </c>
      <c r="YV1174" s="167" t="s">
        <v>63</v>
      </c>
      <c r="YW1174" s="10">
        <f t="shared" ref="YW1174" si="9236">YU1174*1.4</f>
        <v>0</v>
      </c>
      <c r="YX1174" s="10"/>
      <c r="YY1174" s="219"/>
      <c r="YZ1174" s="167" t="s">
        <v>101</v>
      </c>
      <c r="ZA1174" s="500" t="s">
        <v>2838</v>
      </c>
      <c r="ZC1174" s="168"/>
      <c r="ZD1174" s="168">
        <f t="shared" si="8886"/>
        <v>3</v>
      </c>
      <c r="ZE1174" s="167" t="s">
        <v>63</v>
      </c>
      <c r="ZF1174" s="10">
        <f t="shared" ref="ZF1174" si="9237">ZD1174*1.4</f>
        <v>4.1999999999999993</v>
      </c>
      <c r="ZG1174" s="10"/>
      <c r="ZH1174" s="219"/>
      <c r="ZI1174" s="167" t="s">
        <v>101</v>
      </c>
      <c r="ZJ1174" s="500" t="s">
        <v>2308</v>
      </c>
      <c r="ZL1174" s="168"/>
      <c r="ZM1174" s="168">
        <f t="shared" si="8889"/>
        <v>0</v>
      </c>
      <c r="ZN1174" s="167" t="s">
        <v>63</v>
      </c>
      <c r="ZO1174" s="10">
        <f t="shared" ref="ZO1174" si="9238">ZM1174*1.4</f>
        <v>0</v>
      </c>
      <c r="ZP1174" s="10"/>
      <c r="ZQ1174" s="219"/>
      <c r="ZR1174" s="167" t="s">
        <v>101</v>
      </c>
      <c r="ZS1174" s="498" t="s">
        <v>940</v>
      </c>
      <c r="ZU1174" s="168"/>
      <c r="ZV1174" s="168">
        <f t="shared" si="8892"/>
        <v>0</v>
      </c>
      <c r="ZW1174" s="167" t="s">
        <v>63</v>
      </c>
      <c r="ZX1174" s="10">
        <f t="shared" ref="ZX1174" si="9239">ZV1174*1.4</f>
        <v>0</v>
      </c>
      <c r="ZY1174" s="10"/>
      <c r="ZZ1174" s="219"/>
      <c r="AAA1174" s="167" t="s">
        <v>101</v>
      </c>
      <c r="AAB1174" s="500" t="s">
        <v>2308</v>
      </c>
      <c r="AAD1174" s="168"/>
      <c r="AAE1174" s="168">
        <f t="shared" si="8895"/>
        <v>0</v>
      </c>
      <c r="AAF1174" s="167" t="s">
        <v>63</v>
      </c>
      <c r="AAG1174" s="10">
        <f t="shared" ref="AAG1174" si="9240">AAE1174*1.4</f>
        <v>0</v>
      </c>
      <c r="AAH1174" s="10"/>
      <c r="AAI1174" s="219"/>
      <c r="AAJ1174" s="167" t="s">
        <v>101</v>
      </c>
      <c r="AAK1174" s="500" t="s">
        <v>1324</v>
      </c>
      <c r="AAM1174" s="168"/>
      <c r="AAN1174" s="168">
        <f t="shared" si="8898"/>
        <v>0</v>
      </c>
      <c r="AAO1174" s="167" t="s">
        <v>63</v>
      </c>
      <c r="AAP1174" s="10">
        <f t="shared" ref="AAP1174" si="9241">AAN1174*1.4</f>
        <v>0</v>
      </c>
      <c r="AAQ1174" s="10"/>
      <c r="AAR1174" s="219"/>
      <c r="AAS1174" s="167" t="s">
        <v>101</v>
      </c>
      <c r="AAT1174" s="500" t="s">
        <v>917</v>
      </c>
      <c r="AAV1174" s="168"/>
      <c r="AAW1174" s="168">
        <f t="shared" si="8901"/>
        <v>0</v>
      </c>
      <c r="AAX1174" s="167" t="s">
        <v>63</v>
      </c>
      <c r="AAY1174" s="10">
        <f t="shared" ref="AAY1174" si="9242">AAW1174*1.4</f>
        <v>0</v>
      </c>
      <c r="AAZ1174" s="10"/>
      <c r="ABA1174" s="219"/>
      <c r="ABB1174" s="167" t="s">
        <v>101</v>
      </c>
      <c r="ABC1174" s="500" t="s">
        <v>448</v>
      </c>
      <c r="ABE1174" s="168"/>
      <c r="ABF1174" s="168">
        <f t="shared" si="8904"/>
        <v>3</v>
      </c>
      <c r="ABG1174" s="167" t="s">
        <v>63</v>
      </c>
      <c r="ABH1174" s="10">
        <f t="shared" ref="ABH1174" si="9243">ABF1174*1.4</f>
        <v>4.1999999999999993</v>
      </c>
      <c r="ABI1174" s="10"/>
      <c r="ABJ1174" s="219"/>
      <c r="ABK1174" s="167" t="s">
        <v>101</v>
      </c>
      <c r="ABL1174" s="500" t="s">
        <v>448</v>
      </c>
      <c r="ABN1174" s="168"/>
      <c r="ABO1174" s="168">
        <f t="shared" si="8907"/>
        <v>3</v>
      </c>
      <c r="ABP1174" s="167" t="s">
        <v>63</v>
      </c>
      <c r="ABQ1174" s="10">
        <f t="shared" ref="ABQ1174" si="9244">ABO1174*1.4</f>
        <v>4.1999999999999993</v>
      </c>
      <c r="ABR1174" s="10"/>
      <c r="ABS1174" s="219"/>
      <c r="ABT1174" s="167" t="s">
        <v>101</v>
      </c>
      <c r="ABU1174" s="498" t="s">
        <v>2963</v>
      </c>
      <c r="ABW1174" s="168"/>
      <c r="ABX1174" s="168">
        <f t="shared" si="8910"/>
        <v>0</v>
      </c>
      <c r="ABY1174" s="167" t="s">
        <v>63</v>
      </c>
      <c r="ABZ1174" s="10">
        <f t="shared" ref="ABZ1174" si="9245">ABX1174*1.4</f>
        <v>0</v>
      </c>
      <c r="ACA1174" s="10"/>
      <c r="ACB1174" s="219"/>
      <c r="ACC1174" s="167" t="s">
        <v>101</v>
      </c>
      <c r="ACD1174" s="500" t="s">
        <v>1936</v>
      </c>
      <c r="ACF1174" s="168"/>
      <c r="ACG1174" s="168">
        <f t="shared" si="8913"/>
        <v>0</v>
      </c>
      <c r="ACH1174" s="167" t="s">
        <v>63</v>
      </c>
      <c r="ACI1174" s="10">
        <f t="shared" ref="ACI1174" si="9246">ACG1174*1.4</f>
        <v>0</v>
      </c>
      <c r="ACJ1174" s="10"/>
      <c r="ACK1174" s="219"/>
      <c r="ACL1174" s="167" t="s">
        <v>101</v>
      </c>
      <c r="ACM1174" s="500" t="s">
        <v>2024</v>
      </c>
      <c r="ACO1174" s="168"/>
      <c r="ACP1174" s="168">
        <f t="shared" si="8916"/>
        <v>3</v>
      </c>
      <c r="ACQ1174" s="167" t="s">
        <v>63</v>
      </c>
      <c r="ACR1174" s="10">
        <f t="shared" ref="ACR1174" si="9247">ACP1174*1.4</f>
        <v>4.1999999999999993</v>
      </c>
      <c r="ACS1174" s="10"/>
      <c r="ACT1174" s="219"/>
      <c r="ACU1174" s="167" t="s">
        <v>101</v>
      </c>
      <c r="ACV1174" s="500" t="s">
        <v>1936</v>
      </c>
      <c r="ACX1174" s="168"/>
      <c r="ACY1174" s="168">
        <f t="shared" si="8919"/>
        <v>0</v>
      </c>
      <c r="ACZ1174" s="167" t="s">
        <v>63</v>
      </c>
      <c r="ADA1174" s="10">
        <f t="shared" ref="ADA1174" si="9248">ACY1174*1.4</f>
        <v>0</v>
      </c>
      <c r="ADB1174" s="10"/>
      <c r="ADC1174" s="219"/>
      <c r="ADD1174" s="167" t="s">
        <v>101</v>
      </c>
      <c r="ADE1174" s="500" t="s">
        <v>1660</v>
      </c>
      <c r="ADG1174" s="168"/>
      <c r="ADH1174" s="168">
        <f t="shared" si="8922"/>
        <v>71</v>
      </c>
      <c r="ADI1174" s="167" t="s">
        <v>63</v>
      </c>
      <c r="ADJ1174" s="10">
        <f t="shared" ref="ADJ1174" si="9249">ADH1174*1.4</f>
        <v>99.399999999999991</v>
      </c>
      <c r="ADK1174" s="10"/>
      <c r="ADL1174" s="219"/>
      <c r="ADM1174" s="167" t="s">
        <v>101</v>
      </c>
      <c r="ADN1174" s="500" t="s">
        <v>1936</v>
      </c>
      <c r="ADP1174" s="168"/>
      <c r="ADQ1174" s="168">
        <f t="shared" si="8925"/>
        <v>0</v>
      </c>
      <c r="ADR1174" s="167" t="s">
        <v>63</v>
      </c>
      <c r="ADS1174" s="10">
        <f t="shared" ref="ADS1174" si="9250">ADQ1174*1.4</f>
        <v>0</v>
      </c>
      <c r="ADT1174" s="10"/>
      <c r="ADU1174" s="219"/>
      <c r="ADV1174" s="167" t="s">
        <v>101</v>
      </c>
      <c r="ADW1174" s="328" t="s">
        <v>549</v>
      </c>
      <c r="ADY1174" s="168"/>
      <c r="ADZ1174" s="168">
        <f t="shared" si="8928"/>
        <v>39</v>
      </c>
      <c r="AEA1174" s="167" t="s">
        <v>63</v>
      </c>
      <c r="AEB1174" s="10">
        <f t="shared" ref="AEB1174" si="9251">ADZ1174*1.4</f>
        <v>54.599999999999994</v>
      </c>
      <c r="AEC1174" s="10"/>
      <c r="AED1174" s="219"/>
      <c r="AEE1174" s="167" t="s">
        <v>101</v>
      </c>
      <c r="AEF1174" s="500" t="s">
        <v>940</v>
      </c>
      <c r="AEH1174" s="168"/>
      <c r="AEI1174" s="168">
        <f t="shared" si="8931"/>
        <v>0</v>
      </c>
      <c r="AEJ1174" s="167" t="s">
        <v>63</v>
      </c>
      <c r="AEK1174" s="10">
        <f t="shared" ref="AEK1174" si="9252">AEI1174*1.4</f>
        <v>0</v>
      </c>
      <c r="AEL1174" s="10"/>
      <c r="AEM1174" s="219"/>
      <c r="AEN1174" s="167" t="s">
        <v>101</v>
      </c>
      <c r="AEO1174" s="500" t="s">
        <v>2024</v>
      </c>
      <c r="AEQ1174" s="168"/>
      <c r="AER1174" s="168">
        <f t="shared" si="8934"/>
        <v>3</v>
      </c>
      <c r="AES1174" s="167" t="s">
        <v>63</v>
      </c>
      <c r="AET1174" s="10">
        <f t="shared" ref="AET1174" si="9253">AER1174*1.4</f>
        <v>4.1999999999999993</v>
      </c>
      <c r="AEU1174" s="10"/>
      <c r="AEV1174" s="219"/>
      <c r="AEW1174" s="167" t="s">
        <v>101</v>
      </c>
      <c r="AEX1174" s="500" t="s">
        <v>2024</v>
      </c>
      <c r="AEZ1174" s="168"/>
      <c r="AFA1174" s="168">
        <f t="shared" si="8937"/>
        <v>3</v>
      </c>
      <c r="AFB1174" s="167" t="s">
        <v>63</v>
      </c>
      <c r="AFC1174" s="10">
        <f t="shared" ref="AFC1174" si="9254">AFA1174*1.4</f>
        <v>4.1999999999999993</v>
      </c>
      <c r="AFD1174" s="10"/>
      <c r="AFE1174" s="219"/>
      <c r="AFF1174" s="167" t="s">
        <v>101</v>
      </c>
      <c r="AFG1174" s="500" t="s">
        <v>2024</v>
      </c>
      <c r="AFI1174" s="168"/>
      <c r="AFJ1174" s="168">
        <f t="shared" si="8940"/>
        <v>3</v>
      </c>
      <c r="AFK1174" s="167" t="s">
        <v>63</v>
      </c>
      <c r="AFL1174" s="10">
        <f t="shared" ref="AFL1174" si="9255">AFJ1174*1.4</f>
        <v>4.1999999999999993</v>
      </c>
      <c r="AFM1174" s="10"/>
      <c r="AFN1174" s="219"/>
      <c r="AFO1174" s="167" t="s">
        <v>101</v>
      </c>
      <c r="AFP1174" s="500" t="s">
        <v>3436</v>
      </c>
      <c r="AFR1174" s="168"/>
      <c r="AFS1174" s="168">
        <f t="shared" si="8943"/>
        <v>0</v>
      </c>
      <c r="AFT1174" s="167" t="s">
        <v>63</v>
      </c>
      <c r="AFU1174" s="10">
        <f t="shared" ref="AFU1174" si="9256">AFS1174*1.4</f>
        <v>0</v>
      </c>
      <c r="AFV1174" s="10"/>
      <c r="AFW1174" s="219"/>
      <c r="AFX1174" s="167" t="s">
        <v>101</v>
      </c>
      <c r="AFY1174" s="500" t="s">
        <v>494</v>
      </c>
      <c r="AGA1174" s="168"/>
      <c r="AGB1174" s="168">
        <f t="shared" si="8946"/>
        <v>11</v>
      </c>
      <c r="AGC1174" s="167" t="s">
        <v>63</v>
      </c>
      <c r="AGD1174" s="10">
        <f t="shared" ref="AGD1174" si="9257">AGB1174*1.4</f>
        <v>15.399999999999999</v>
      </c>
      <c r="AGE1174" s="10"/>
      <c r="AGF1174" s="219"/>
      <c r="AGG1174" s="167" t="s">
        <v>101</v>
      </c>
      <c r="AGH1174" s="498" t="s">
        <v>549</v>
      </c>
      <c r="AGJ1174" s="168"/>
      <c r="AGK1174" s="168">
        <f t="shared" si="8949"/>
        <v>39</v>
      </c>
      <c r="AGL1174" s="167" t="s">
        <v>63</v>
      </c>
      <c r="AGM1174" s="10">
        <f t="shared" ref="AGM1174" si="9258">AGK1174*1.4</f>
        <v>54.599999999999994</v>
      </c>
      <c r="AGN1174" s="10"/>
      <c r="AGO1174" s="219"/>
      <c r="AGP1174" s="167" t="s">
        <v>101</v>
      </c>
      <c r="AGQ1174" s="500" t="s">
        <v>477</v>
      </c>
      <c r="AGS1174" s="168"/>
      <c r="AGT1174" s="168">
        <f t="shared" si="8952"/>
        <v>0</v>
      </c>
      <c r="AGU1174" s="167" t="s">
        <v>63</v>
      </c>
      <c r="AGV1174" s="10">
        <f t="shared" ref="AGV1174" si="9259">AGT1174*1.4</f>
        <v>0</v>
      </c>
      <c r="AGW1174" s="10"/>
      <c r="AGX1174" s="219"/>
      <c r="AGY1174" s="167" t="s">
        <v>101</v>
      </c>
      <c r="AGZ1174" s="500" t="s">
        <v>2308</v>
      </c>
      <c r="AHB1174" s="168"/>
      <c r="AHC1174" s="168">
        <f t="shared" si="8955"/>
        <v>0</v>
      </c>
      <c r="AHD1174" s="167" t="s">
        <v>63</v>
      </c>
      <c r="AHE1174" s="10">
        <f t="shared" ref="AHE1174" si="9260">AHC1174*1.4</f>
        <v>0</v>
      </c>
      <c r="AHF1174" s="10"/>
      <c r="AHG1174" s="219"/>
      <c r="AHH1174" s="167" t="s">
        <v>101</v>
      </c>
      <c r="AHI1174" s="500" t="s">
        <v>3436</v>
      </c>
      <c r="AHK1174" s="168"/>
      <c r="AHL1174" s="168">
        <f t="shared" si="8958"/>
        <v>0</v>
      </c>
      <c r="AHM1174" s="167" t="s">
        <v>63</v>
      </c>
      <c r="AHN1174" s="10">
        <f t="shared" ref="AHN1174" si="9261">AHL1174*1.4</f>
        <v>0</v>
      </c>
      <c r="AHO1174" s="10"/>
      <c r="AHP1174" s="219"/>
      <c r="AHQ1174" s="167" t="s">
        <v>101</v>
      </c>
      <c r="AHR1174" s="500" t="s">
        <v>1089</v>
      </c>
      <c r="AHT1174" s="168"/>
      <c r="AHU1174" s="168">
        <f t="shared" si="8961"/>
        <v>0</v>
      </c>
      <c r="AHV1174" s="167" t="s">
        <v>63</v>
      </c>
      <c r="AHW1174" s="10">
        <f t="shared" ref="AHW1174" si="9262">AHU1174*1.4</f>
        <v>0</v>
      </c>
      <c r="AHX1174" s="10"/>
      <c r="AHY1174" s="219"/>
      <c r="AHZ1174" s="167" t="s">
        <v>101</v>
      </c>
      <c r="AIA1174" s="500" t="s">
        <v>1657</v>
      </c>
      <c r="AIC1174" s="168"/>
      <c r="AID1174" s="168">
        <f t="shared" si="8964"/>
        <v>28</v>
      </c>
      <c r="AIE1174" s="167" t="s">
        <v>63</v>
      </c>
      <c r="AIF1174" s="10">
        <f t="shared" ref="AIF1174" si="9263">AID1174*1.4</f>
        <v>39.199999999999996</v>
      </c>
      <c r="AIG1174" s="10"/>
      <c r="AIH1174" s="219"/>
      <c r="AII1174" s="167" t="s">
        <v>101</v>
      </c>
      <c r="AIJ1174" s="498" t="s">
        <v>1943</v>
      </c>
      <c r="AIL1174" s="168"/>
      <c r="AIM1174" s="168">
        <f t="shared" si="8967"/>
        <v>0</v>
      </c>
      <c r="AIN1174" s="167" t="s">
        <v>63</v>
      </c>
      <c r="AIO1174" s="10">
        <f t="shared" ref="AIO1174" si="9264">AIM1174*1.4</f>
        <v>0</v>
      </c>
      <c r="AIP1174" s="10"/>
      <c r="AIQ1174" s="219"/>
      <c r="AIR1174" s="167" t="s">
        <v>101</v>
      </c>
      <c r="AIS1174" s="500" t="s">
        <v>2963</v>
      </c>
      <c r="AIU1174" s="168"/>
      <c r="AIV1174" s="168">
        <f t="shared" si="8970"/>
        <v>0</v>
      </c>
      <c r="AIW1174" s="167" t="s">
        <v>63</v>
      </c>
      <c r="AIX1174" s="10">
        <f t="shared" ref="AIX1174" si="9265">AIV1174*1.4</f>
        <v>0</v>
      </c>
      <c r="AIY1174" s="10"/>
      <c r="AIZ1174" s="219"/>
      <c r="AJA1174" s="167" t="s">
        <v>101</v>
      </c>
      <c r="AJB1174" s="500" t="s">
        <v>940</v>
      </c>
      <c r="AJD1174" s="168"/>
      <c r="AJE1174" s="168">
        <f t="shared" si="8973"/>
        <v>0</v>
      </c>
      <c r="AJF1174" s="167" t="s">
        <v>63</v>
      </c>
      <c r="AJG1174" s="10">
        <f t="shared" ref="AJG1174" si="9266">AJE1174*1.4</f>
        <v>0</v>
      </c>
      <c r="AJH1174" s="10"/>
      <c r="AJI1174" s="219"/>
      <c r="AJJ1174" s="167" t="s">
        <v>101</v>
      </c>
      <c r="AJK1174" s="500" t="s">
        <v>1936</v>
      </c>
      <c r="AJM1174" s="168"/>
      <c r="AJN1174" s="168">
        <f t="shared" si="8976"/>
        <v>0</v>
      </c>
      <c r="AJO1174" s="167" t="s">
        <v>63</v>
      </c>
      <c r="AJP1174" s="10">
        <f t="shared" ref="AJP1174" si="9267">AJN1174*1.4</f>
        <v>0</v>
      </c>
      <c r="AJQ1174" s="10"/>
      <c r="AJR1174" s="219"/>
      <c r="AJS1174" s="167" t="s">
        <v>101</v>
      </c>
      <c r="AJT1174" s="500" t="s">
        <v>940</v>
      </c>
      <c r="AJV1174" s="168"/>
      <c r="AJW1174" s="168">
        <f t="shared" si="8979"/>
        <v>0</v>
      </c>
      <c r="AJX1174" s="167" t="s">
        <v>63</v>
      </c>
      <c r="AJY1174" s="10">
        <f t="shared" ref="AJY1174" si="9268">AJW1174*1.4</f>
        <v>0</v>
      </c>
      <c r="AJZ1174" s="10"/>
      <c r="AKA1174" s="219"/>
      <c r="AKB1174" s="167" t="s">
        <v>101</v>
      </c>
      <c r="AKC1174" s="500" t="s">
        <v>1957</v>
      </c>
      <c r="AKE1174" s="168"/>
      <c r="AKF1174" s="168">
        <f t="shared" si="8982"/>
        <v>0</v>
      </c>
      <c r="AKG1174" s="167" t="s">
        <v>63</v>
      </c>
      <c r="AKH1174" s="10">
        <f t="shared" ref="AKH1174" si="9269">AKF1174*1.4</f>
        <v>0</v>
      </c>
      <c r="AKI1174" s="10"/>
      <c r="AKJ1174" s="219"/>
      <c r="AKK1174" s="167" t="s">
        <v>101</v>
      </c>
      <c r="AKL1174" s="500" t="s">
        <v>494</v>
      </c>
      <c r="AKN1174" s="168"/>
      <c r="AKO1174" s="168">
        <f t="shared" si="8985"/>
        <v>11</v>
      </c>
      <c r="AKP1174" s="167" t="s">
        <v>63</v>
      </c>
      <c r="AKQ1174" s="10">
        <f t="shared" ref="AKQ1174" si="9270">AKO1174*1.4</f>
        <v>15.399999999999999</v>
      </c>
      <c r="AKR1174" s="10"/>
      <c r="AKS1174" s="219"/>
      <c r="AKT1174" s="167" t="s">
        <v>101</v>
      </c>
      <c r="AKU1174" s="500" t="s">
        <v>1657</v>
      </c>
      <c r="AKW1174" s="168"/>
      <c r="AKX1174" s="168">
        <f t="shared" si="8988"/>
        <v>28</v>
      </c>
      <c r="AKY1174" s="167" t="s">
        <v>63</v>
      </c>
      <c r="AKZ1174" s="10">
        <f t="shared" ref="AKZ1174" si="9271">AKX1174*1.4</f>
        <v>39.199999999999996</v>
      </c>
      <c r="ALA1174" s="10"/>
      <c r="ALB1174" s="219"/>
      <c r="ALC1174" s="167" t="s">
        <v>101</v>
      </c>
      <c r="ALD1174" s="328" t="s">
        <v>1324</v>
      </c>
      <c r="ALF1174" s="168"/>
      <c r="ALG1174" s="168">
        <f t="shared" si="8991"/>
        <v>0</v>
      </c>
      <c r="ALH1174" s="167" t="s">
        <v>63</v>
      </c>
      <c r="ALI1174" s="10">
        <f t="shared" ref="ALI1174" si="9272">ALG1174*1.4</f>
        <v>0</v>
      </c>
      <c r="ALJ1174" s="10"/>
      <c r="ALK1174" s="219"/>
      <c r="ALL1174" s="167" t="s">
        <v>101</v>
      </c>
      <c r="ALM1174" s="500" t="s">
        <v>2024</v>
      </c>
      <c r="ALO1174" s="168"/>
      <c r="ALP1174" s="168">
        <f t="shared" si="8994"/>
        <v>3</v>
      </c>
      <c r="ALQ1174" s="167" t="s">
        <v>63</v>
      </c>
      <c r="ALR1174" s="10">
        <f t="shared" ref="ALR1174" si="9273">ALP1174*1.4</f>
        <v>4.1999999999999993</v>
      </c>
      <c r="ALS1174" s="10"/>
      <c r="ALT1174" s="219"/>
      <c r="ALU1174" s="167" t="s">
        <v>101</v>
      </c>
      <c r="ALV1174" s="500" t="s">
        <v>2308</v>
      </c>
      <c r="ALX1174" s="168"/>
      <c r="ALY1174" s="168">
        <f t="shared" si="8997"/>
        <v>0</v>
      </c>
      <c r="ALZ1174" s="167" t="s">
        <v>63</v>
      </c>
      <c r="AMA1174" s="10">
        <f t="shared" ref="AMA1174" si="9274">ALY1174*1.4</f>
        <v>0</v>
      </c>
      <c r="AMB1174" s="10"/>
      <c r="AMC1174" s="219"/>
      <c r="AMD1174" s="167" t="s">
        <v>101</v>
      </c>
      <c r="AME1174" s="500" t="s">
        <v>573</v>
      </c>
      <c r="AMG1174" s="168"/>
      <c r="AMH1174" s="168">
        <f t="shared" si="9000"/>
        <v>0</v>
      </c>
      <c r="AMI1174" s="167" t="s">
        <v>63</v>
      </c>
      <c r="AMJ1174" s="10">
        <f t="shared" ref="AMJ1174" si="9275">AMH1174*1.4</f>
        <v>0</v>
      </c>
      <c r="AMK1174" s="10"/>
      <c r="AML1174" s="219"/>
      <c r="AMM1174" s="167" t="s">
        <v>101</v>
      </c>
      <c r="AMN1174" s="500" t="s">
        <v>2422</v>
      </c>
      <c r="AMP1174" s="168"/>
      <c r="AMQ1174" s="168">
        <f t="shared" si="9003"/>
        <v>0</v>
      </c>
      <c r="AMR1174" s="167" t="s">
        <v>63</v>
      </c>
      <c r="AMS1174" s="10">
        <f t="shared" ref="AMS1174" si="9276">AMQ1174*1.4</f>
        <v>0</v>
      </c>
      <c r="AMT1174" s="10"/>
      <c r="AMU1174" s="219"/>
      <c r="AMV1174" s="167" t="s">
        <v>101</v>
      </c>
      <c r="AMW1174" s="500" t="s">
        <v>494</v>
      </c>
      <c r="AMY1174" s="168"/>
      <c r="AMZ1174" s="168">
        <f t="shared" si="9006"/>
        <v>11</v>
      </c>
      <c r="ANA1174" s="167" t="s">
        <v>63</v>
      </c>
      <c r="ANB1174" s="10">
        <f t="shared" ref="ANB1174" si="9277">AMZ1174*1.4</f>
        <v>15.399999999999999</v>
      </c>
      <c r="ANC1174" s="10"/>
      <c r="AND1174" s="219"/>
      <c r="ANE1174" s="167" t="s">
        <v>101</v>
      </c>
      <c r="ANF1174" s="500" t="s">
        <v>536</v>
      </c>
      <c r="ANH1174" s="168"/>
      <c r="ANI1174" s="168">
        <f t="shared" si="9009"/>
        <v>0</v>
      </c>
      <c r="ANJ1174" s="167" t="s">
        <v>63</v>
      </c>
      <c r="ANK1174" s="10">
        <f t="shared" ref="ANK1174" si="9278">ANI1174*1.4</f>
        <v>0</v>
      </c>
      <c r="ANL1174" s="10"/>
      <c r="ANM1174" s="219"/>
      <c r="ANN1174" s="167" t="s">
        <v>101</v>
      </c>
      <c r="ANO1174" s="500" t="s">
        <v>573</v>
      </c>
      <c r="ANQ1174" s="168"/>
      <c r="ANR1174" s="168">
        <f t="shared" si="9012"/>
        <v>0</v>
      </c>
      <c r="ANS1174" s="167" t="s">
        <v>63</v>
      </c>
      <c r="ANT1174" s="10">
        <f t="shared" ref="ANT1174" si="9279">ANR1174*1.4</f>
        <v>0</v>
      </c>
      <c r="ANU1174" s="10"/>
      <c r="ANV1174" s="219"/>
      <c r="ANW1174" s="167" t="s">
        <v>101</v>
      </c>
      <c r="ANX1174" s="502" t="s">
        <v>1936</v>
      </c>
      <c r="ANZ1174" s="168"/>
      <c r="AOA1174" s="168">
        <f t="shared" si="9015"/>
        <v>0</v>
      </c>
      <c r="AOB1174" s="167" t="s">
        <v>63</v>
      </c>
      <c r="AOC1174" s="10">
        <f t="shared" ref="AOC1174" si="9280">AOA1174*1.4</f>
        <v>0</v>
      </c>
      <c r="AOD1174" s="10"/>
      <c r="AOE1174" s="219"/>
      <c r="AOF1174" s="167" t="s">
        <v>101</v>
      </c>
      <c r="AOG1174" s="500" t="s">
        <v>1919</v>
      </c>
      <c r="AOI1174" s="168"/>
      <c r="AOJ1174" s="168">
        <f t="shared" si="9018"/>
        <v>1</v>
      </c>
      <c r="AOK1174" s="167" t="s">
        <v>63</v>
      </c>
      <c r="AOL1174" s="10">
        <f t="shared" ref="AOL1174" si="9281">AOJ1174*1.4</f>
        <v>1.4</v>
      </c>
      <c r="AOM1174" s="10"/>
      <c r="AON1174" s="219"/>
      <c r="AOO1174" s="167" t="s">
        <v>101</v>
      </c>
      <c r="AOP1174" s="498" t="s">
        <v>1624</v>
      </c>
      <c r="AOR1174" s="168"/>
      <c r="AOS1174" s="168">
        <f t="shared" si="9021"/>
        <v>2</v>
      </c>
      <c r="AOT1174" s="167" t="s">
        <v>63</v>
      </c>
      <c r="AOU1174" s="10">
        <f t="shared" ref="AOU1174" si="9282">AOS1174*1.4</f>
        <v>2.8</v>
      </c>
      <c r="AOV1174" s="10"/>
      <c r="AOW1174" s="219"/>
      <c r="AOX1174" s="167" t="s">
        <v>101</v>
      </c>
      <c r="AOY1174" s="500" t="s">
        <v>1660</v>
      </c>
      <c r="APA1174" s="168"/>
      <c r="APB1174" s="168">
        <f t="shared" si="9024"/>
        <v>71</v>
      </c>
      <c r="APC1174" s="167" t="s">
        <v>63</v>
      </c>
      <c r="APD1174" s="10">
        <f t="shared" ref="APD1174" si="9283">APB1174*1.4</f>
        <v>99.399999999999991</v>
      </c>
      <c r="APE1174" s="10"/>
      <c r="APF1174" s="219"/>
      <c r="APG1174" s="167" t="s">
        <v>101</v>
      </c>
      <c r="APH1174" s="500" t="s">
        <v>2402</v>
      </c>
      <c r="APJ1174" s="168"/>
      <c r="APK1174" s="168">
        <f t="shared" si="9027"/>
        <v>0</v>
      </c>
      <c r="APL1174" s="167" t="s">
        <v>63</v>
      </c>
      <c r="APM1174" s="10">
        <f t="shared" ref="APM1174" si="9284">APK1174*1.4</f>
        <v>0</v>
      </c>
      <c r="APN1174" s="10"/>
      <c r="APO1174" s="219"/>
      <c r="APP1174" s="167" t="s">
        <v>101</v>
      </c>
      <c r="APQ1174" s="500" t="s">
        <v>905</v>
      </c>
      <c r="APS1174" s="168"/>
      <c r="APT1174" s="168">
        <f t="shared" si="9030"/>
        <v>0</v>
      </c>
      <c r="APU1174" s="167" t="s">
        <v>63</v>
      </c>
      <c r="APV1174" s="10">
        <f t="shared" ref="APV1174" si="9285">APT1174*1.4</f>
        <v>0</v>
      </c>
      <c r="APW1174" s="10"/>
      <c r="APX1174" s="219"/>
      <c r="APY1174" s="167" t="s">
        <v>101</v>
      </c>
      <c r="APZ1174" s="500" t="s">
        <v>2838</v>
      </c>
      <c r="AQB1174" s="168"/>
      <c r="AQC1174" s="168">
        <f t="shared" si="9033"/>
        <v>3</v>
      </c>
      <c r="AQD1174" s="167" t="s">
        <v>63</v>
      </c>
      <c r="AQE1174" s="10">
        <f t="shared" ref="AQE1174" si="9286">AQC1174*1.4</f>
        <v>4.1999999999999993</v>
      </c>
      <c r="AQF1174" s="10"/>
      <c r="AQG1174" s="219"/>
      <c r="AQH1174" s="167" t="s">
        <v>101</v>
      </c>
      <c r="AQI1174" s="500" t="s">
        <v>1708</v>
      </c>
      <c r="AQK1174" s="168"/>
      <c r="AQL1174" s="168">
        <f t="shared" si="9036"/>
        <v>15</v>
      </c>
      <c r="AQM1174" s="167" t="s">
        <v>63</v>
      </c>
      <c r="AQN1174" s="10">
        <f t="shared" ref="AQN1174" si="9287">AQL1174*1.4</f>
        <v>21</v>
      </c>
      <c r="AQO1174" s="10"/>
      <c r="AQP1174" s="219"/>
      <c r="AQQ1174" s="167" t="s">
        <v>101</v>
      </c>
      <c r="AQR1174" s="500" t="s">
        <v>1647</v>
      </c>
      <c r="AQT1174" s="168"/>
      <c r="AQU1174" s="168">
        <f t="shared" si="9039"/>
        <v>5</v>
      </c>
      <c r="AQV1174" s="167" t="s">
        <v>63</v>
      </c>
      <c r="AQW1174" s="10">
        <f t="shared" ref="AQW1174" si="9288">AQU1174*1.4</f>
        <v>7</v>
      </c>
      <c r="AQX1174" s="10"/>
      <c r="AQY1174" s="219"/>
      <c r="AQZ1174" s="167" t="s">
        <v>101</v>
      </c>
      <c r="ARA1174" s="500" t="s">
        <v>2308</v>
      </c>
      <c r="ARC1174" s="168"/>
      <c r="ARD1174" s="168">
        <f t="shared" si="9042"/>
        <v>0</v>
      </c>
      <c r="ARE1174" s="167" t="s">
        <v>63</v>
      </c>
      <c r="ARF1174" s="10">
        <f t="shared" ref="ARF1174" si="9289">ARD1174*1.4</f>
        <v>0</v>
      </c>
      <c r="ARG1174" s="10"/>
      <c r="ARH1174" s="219"/>
      <c r="ARI1174" s="167" t="s">
        <v>101</v>
      </c>
      <c r="ARJ1174" s="500" t="s">
        <v>1936</v>
      </c>
      <c r="ARL1174" s="168"/>
      <c r="ARM1174" s="168">
        <f t="shared" si="9045"/>
        <v>0</v>
      </c>
      <c r="ARN1174" s="167" t="s">
        <v>63</v>
      </c>
      <c r="ARO1174" s="10">
        <f t="shared" ref="ARO1174" si="9290">ARM1174*1.4</f>
        <v>0</v>
      </c>
      <c r="ARP1174" s="10"/>
      <c r="ARQ1174" s="219"/>
      <c r="ARR1174" s="167" t="s">
        <v>101</v>
      </c>
      <c r="ARS1174" s="328" t="s">
        <v>2402</v>
      </c>
      <c r="ARU1174" s="168"/>
      <c r="ARV1174" s="168">
        <f t="shared" si="9048"/>
        <v>0</v>
      </c>
      <c r="ARW1174" s="167" t="s">
        <v>63</v>
      </c>
      <c r="ARX1174" s="10">
        <f t="shared" ref="ARX1174" si="9291">ARV1174*1.4</f>
        <v>0</v>
      </c>
      <c r="ARY1174" s="10"/>
      <c r="ARZ1174" s="219"/>
      <c r="ASA1174" s="167" t="s">
        <v>101</v>
      </c>
      <c r="ASB1174" s="500" t="s">
        <v>1647</v>
      </c>
      <c r="ASD1174" s="168"/>
      <c r="ASE1174" s="168">
        <f t="shared" si="9051"/>
        <v>5</v>
      </c>
      <c r="ASF1174" s="167" t="s">
        <v>63</v>
      </c>
      <c r="ASG1174" s="10">
        <f t="shared" ref="ASG1174" si="9292">ASE1174*1.4</f>
        <v>7</v>
      </c>
      <c r="ASH1174" s="10"/>
      <c r="ASI1174" s="219"/>
      <c r="ASJ1174" s="167" t="s">
        <v>101</v>
      </c>
      <c r="ASK1174" s="500" t="s">
        <v>1624</v>
      </c>
      <c r="ASM1174" s="168"/>
      <c r="ASN1174" s="168">
        <f t="shared" si="9054"/>
        <v>2</v>
      </c>
      <c r="ASO1174" s="167" t="s">
        <v>63</v>
      </c>
      <c r="ASP1174" s="10">
        <f t="shared" ref="ASP1174" si="9293">ASN1174*1.4</f>
        <v>2.8</v>
      </c>
      <c r="ASQ1174" s="10"/>
      <c r="ASR1174" s="219"/>
      <c r="ASS1174" s="167" t="s">
        <v>101</v>
      </c>
      <c r="AST1174" s="500" t="s">
        <v>1310</v>
      </c>
      <c r="ASV1174" s="168"/>
      <c r="ASW1174" s="168">
        <f t="shared" si="9057"/>
        <v>0</v>
      </c>
      <c r="ASX1174" s="167" t="s">
        <v>63</v>
      </c>
      <c r="ASY1174" s="10">
        <f t="shared" ref="ASY1174" si="9294">ASW1174*1.4</f>
        <v>0</v>
      </c>
      <c r="ASZ1174" s="10"/>
      <c r="ATA1174" s="219"/>
      <c r="ATB1174" s="167" t="s">
        <v>101</v>
      </c>
      <c r="ATC1174" s="500" t="s">
        <v>573</v>
      </c>
      <c r="ATE1174" s="168"/>
      <c r="ATF1174" s="168">
        <f t="shared" si="9060"/>
        <v>0</v>
      </c>
      <c r="ATG1174" s="167" t="s">
        <v>63</v>
      </c>
      <c r="ATH1174" s="10">
        <f t="shared" ref="ATH1174" si="9295">ATF1174*1.4</f>
        <v>0</v>
      </c>
      <c r="ATI1174" s="10"/>
      <c r="ATJ1174" s="219"/>
      <c r="ATK1174" s="167" t="s">
        <v>101</v>
      </c>
      <c r="ATL1174" s="500" t="s">
        <v>1660</v>
      </c>
      <c r="ATN1174" s="168"/>
      <c r="ATO1174" s="168">
        <f t="shared" si="9063"/>
        <v>71</v>
      </c>
      <c r="ATP1174" s="167" t="s">
        <v>63</v>
      </c>
      <c r="ATQ1174" s="10">
        <f t="shared" ref="ATQ1174" si="9296">ATO1174*1.4</f>
        <v>99.399999999999991</v>
      </c>
      <c r="ATR1174" s="10"/>
      <c r="ATS1174" s="219"/>
      <c r="ATT1174" s="167" t="s">
        <v>101</v>
      </c>
      <c r="ATU1174" s="500" t="s">
        <v>448</v>
      </c>
      <c r="ATW1174" s="168"/>
      <c r="ATX1174" s="168">
        <f t="shared" si="9066"/>
        <v>3</v>
      </c>
      <c r="ATY1174" s="167" t="s">
        <v>63</v>
      </c>
      <c r="ATZ1174" s="10">
        <f t="shared" ref="ATZ1174" si="9297">ATX1174*1.4</f>
        <v>4.1999999999999993</v>
      </c>
      <c r="AUA1174" s="10"/>
      <c r="AUB1174" s="219"/>
      <c r="AUC1174" s="167" t="s">
        <v>101</v>
      </c>
      <c r="AUD1174" s="500" t="s">
        <v>1936</v>
      </c>
      <c r="AUF1174" s="168"/>
      <c r="AUG1174" s="168">
        <f t="shared" si="9069"/>
        <v>0</v>
      </c>
      <c r="AUH1174" s="167" t="s">
        <v>63</v>
      </c>
      <c r="AUI1174" s="10">
        <f t="shared" ref="AUI1174" si="9298">AUG1174*1.4</f>
        <v>0</v>
      </c>
      <c r="AUJ1174" s="10"/>
      <c r="AUK1174" s="219"/>
      <c r="AUL1174" s="167" t="s">
        <v>101</v>
      </c>
      <c r="AUM1174" s="500" t="s">
        <v>905</v>
      </c>
      <c r="AUO1174" s="168"/>
      <c r="AUP1174" s="168">
        <f t="shared" si="9072"/>
        <v>0</v>
      </c>
      <c r="AUQ1174" s="167" t="s">
        <v>63</v>
      </c>
      <c r="AUR1174" s="10">
        <f t="shared" ref="AUR1174" si="9299">AUP1174*1.4</f>
        <v>0</v>
      </c>
      <c r="AUS1174" s="10"/>
      <c r="AUT1174" s="219"/>
      <c r="AUU1174" s="167" t="s">
        <v>101</v>
      </c>
      <c r="AUV1174" s="500" t="s">
        <v>448</v>
      </c>
      <c r="AUX1174" s="168"/>
      <c r="AUY1174" s="168">
        <f t="shared" si="9075"/>
        <v>3</v>
      </c>
      <c r="AUZ1174" s="167" t="s">
        <v>63</v>
      </c>
      <c r="AVA1174" s="10">
        <f t="shared" ref="AVA1174" si="9300">AUY1174*1.4</f>
        <v>4.1999999999999993</v>
      </c>
      <c r="AVB1174" s="10"/>
      <c r="AVC1174" s="219"/>
      <c r="AVD1174" s="167" t="s">
        <v>101</v>
      </c>
      <c r="AVE1174" s="500" t="s">
        <v>549</v>
      </c>
      <c r="AVG1174" s="168"/>
      <c r="AVH1174" s="168">
        <f t="shared" si="9078"/>
        <v>39</v>
      </c>
      <c r="AVI1174" s="167" t="s">
        <v>63</v>
      </c>
      <c r="AVJ1174" s="10">
        <f t="shared" ref="AVJ1174" si="9301">AVH1174*1.4</f>
        <v>54.599999999999994</v>
      </c>
      <c r="AVK1174" s="10"/>
      <c r="AVL1174" s="219"/>
      <c r="AVM1174" s="167" t="s">
        <v>101</v>
      </c>
      <c r="AVN1174" s="328" t="s">
        <v>940</v>
      </c>
      <c r="AVP1174" s="168"/>
      <c r="AVQ1174" s="168">
        <f t="shared" si="9081"/>
        <v>0</v>
      </c>
      <c r="AVR1174" s="167" t="s">
        <v>63</v>
      </c>
      <c r="AVS1174" s="10">
        <f t="shared" ref="AVS1174" si="9302">AVQ1174*1.4</f>
        <v>0</v>
      </c>
      <c r="AVT1174" s="10"/>
      <c r="AVU1174" s="219"/>
      <c r="AVV1174" s="167" t="s">
        <v>101</v>
      </c>
      <c r="AVW1174" s="500" t="s">
        <v>2308</v>
      </c>
      <c r="AVY1174" s="168"/>
      <c r="AVZ1174" s="168">
        <f t="shared" si="9084"/>
        <v>0</v>
      </c>
      <c r="AWA1174" s="167" t="s">
        <v>63</v>
      </c>
      <c r="AWB1174" s="10">
        <f t="shared" ref="AWB1174" si="9303">AVZ1174*1.4</f>
        <v>0</v>
      </c>
      <c r="AWC1174" s="10"/>
      <c r="AWD1174" s="219"/>
      <c r="AWE1174" s="167" t="s">
        <v>101</v>
      </c>
      <c r="AWF1174" s="500" t="s">
        <v>448</v>
      </c>
      <c r="AWH1174" s="168"/>
      <c r="AWI1174" s="168">
        <f t="shared" si="9087"/>
        <v>3</v>
      </c>
      <c r="AWJ1174" s="167" t="s">
        <v>63</v>
      </c>
      <c r="AWK1174" s="10">
        <f t="shared" ref="AWK1174" si="9304">AWI1174*1.4</f>
        <v>4.1999999999999993</v>
      </c>
      <c r="AWL1174" s="10"/>
      <c r="AWM1174" s="219"/>
      <c r="AWN1174" s="167" t="s">
        <v>101</v>
      </c>
      <c r="AWO1174" s="500" t="s">
        <v>2402</v>
      </c>
      <c r="AWQ1174" s="168"/>
      <c r="AWR1174" s="168">
        <f t="shared" si="9090"/>
        <v>0</v>
      </c>
      <c r="AWS1174" s="167" t="s">
        <v>63</v>
      </c>
      <c r="AWT1174" s="10">
        <f t="shared" ref="AWT1174" si="9305">AWR1174*1.4</f>
        <v>0</v>
      </c>
      <c r="AWU1174" s="10"/>
      <c r="AWV1174" s="219"/>
      <c r="AWW1174" s="167" t="s">
        <v>101</v>
      </c>
      <c r="AWX1174" s="500" t="s">
        <v>570</v>
      </c>
      <c r="AWZ1174" s="168"/>
      <c r="AXA1174" s="168">
        <f t="shared" si="9093"/>
        <v>21</v>
      </c>
      <c r="AXB1174" s="167" t="s">
        <v>63</v>
      </c>
      <c r="AXC1174" s="10">
        <f t="shared" ref="AXC1174" si="9306">AXA1174*1.4</f>
        <v>29.4</v>
      </c>
      <c r="AXD1174" s="10"/>
      <c r="AXE1174" s="219"/>
      <c r="AXF1174" s="167" t="s">
        <v>101</v>
      </c>
      <c r="AXG1174" s="498" t="s">
        <v>1919</v>
      </c>
      <c r="AXI1174" s="168"/>
      <c r="AXJ1174" s="168">
        <f t="shared" si="9096"/>
        <v>1</v>
      </c>
      <c r="AXK1174" s="167" t="s">
        <v>63</v>
      </c>
      <c r="AXL1174" s="10">
        <f t="shared" ref="AXL1174" si="9307">AXJ1174*1.4</f>
        <v>1.4</v>
      </c>
      <c r="AXM1174" s="10"/>
      <c r="AXN1174" s="219"/>
      <c r="AXO1174" s="167" t="s">
        <v>101</v>
      </c>
      <c r="AXP1174" s="500" t="s">
        <v>448</v>
      </c>
      <c r="AXR1174" s="168"/>
      <c r="AXS1174" s="168">
        <f t="shared" si="9099"/>
        <v>3</v>
      </c>
      <c r="AXT1174" s="167" t="s">
        <v>63</v>
      </c>
      <c r="AXU1174" s="10">
        <f t="shared" ref="AXU1174" si="9308">AXS1174*1.4</f>
        <v>4.1999999999999993</v>
      </c>
      <c r="AXV1174" s="10"/>
      <c r="AXW1174" s="219"/>
      <c r="AXX1174" s="167" t="s">
        <v>101</v>
      </c>
      <c r="AXY1174" s="500" t="s">
        <v>2308</v>
      </c>
      <c r="AYA1174" s="168"/>
      <c r="AYB1174" s="168">
        <f t="shared" si="9102"/>
        <v>0</v>
      </c>
      <c r="AYC1174" s="167" t="s">
        <v>63</v>
      </c>
      <c r="AYD1174" s="10">
        <f t="shared" ref="AYD1174" si="9309">AYB1174*1.4</f>
        <v>0</v>
      </c>
      <c r="AYE1174" s="10"/>
      <c r="AYF1174" s="219"/>
      <c r="AYG1174" s="167" t="s">
        <v>101</v>
      </c>
      <c r="AYH1174" s="500" t="s">
        <v>1660</v>
      </c>
      <c r="AYJ1174" s="168"/>
      <c r="AYK1174" s="168">
        <f t="shared" si="9105"/>
        <v>71</v>
      </c>
      <c r="AYL1174" s="167" t="s">
        <v>63</v>
      </c>
      <c r="AYM1174" s="10">
        <f t="shared" ref="AYM1174" si="9310">AYK1174*1.4</f>
        <v>99.399999999999991</v>
      </c>
      <c r="AYN1174" s="10"/>
      <c r="AYO1174" s="219"/>
      <c r="AYP1174" s="167" t="s">
        <v>101</v>
      </c>
      <c r="AYQ1174" s="500" t="s">
        <v>1957</v>
      </c>
      <c r="AYS1174" s="168"/>
      <c r="AYT1174" s="168">
        <f t="shared" si="9108"/>
        <v>0</v>
      </c>
      <c r="AYU1174" s="167" t="s">
        <v>63</v>
      </c>
      <c r="AYV1174" s="10">
        <f t="shared" ref="AYV1174" si="9311">AYT1174*1.4</f>
        <v>0</v>
      </c>
      <c r="AYW1174" s="10"/>
      <c r="AYX1174" s="219"/>
      <c r="AYY1174" s="167" t="s">
        <v>101</v>
      </c>
      <c r="AYZ1174" s="498" t="s">
        <v>1624</v>
      </c>
      <c r="AZB1174" s="168"/>
      <c r="AZC1174" s="168">
        <f t="shared" si="9111"/>
        <v>2</v>
      </c>
      <c r="AZD1174" s="167" t="s">
        <v>63</v>
      </c>
      <c r="AZE1174" s="10">
        <f t="shared" ref="AZE1174" si="9312">AZC1174*1.4</f>
        <v>2.8</v>
      </c>
      <c r="AZF1174" s="10"/>
      <c r="AZG1174" s="219"/>
      <c r="AZH1174" s="167" t="s">
        <v>101</v>
      </c>
      <c r="AZI1174" s="500" t="s">
        <v>2308</v>
      </c>
      <c r="AZK1174" s="168"/>
      <c r="AZL1174" s="168">
        <f t="shared" si="9114"/>
        <v>0</v>
      </c>
      <c r="AZM1174" s="167" t="s">
        <v>63</v>
      </c>
      <c r="AZN1174" s="10">
        <f t="shared" ref="AZN1174" si="9313">AZL1174*1.4</f>
        <v>0</v>
      </c>
      <c r="AZO1174" s="10"/>
      <c r="AZP1174" s="219"/>
      <c r="AZQ1174" s="167" t="s">
        <v>101</v>
      </c>
      <c r="AZR1174" s="500" t="s">
        <v>2358</v>
      </c>
      <c r="AZT1174" s="168"/>
      <c r="AZU1174" s="168">
        <f t="shared" si="9117"/>
        <v>0</v>
      </c>
      <c r="AZV1174" s="167" t="s">
        <v>63</v>
      </c>
      <c r="AZW1174" s="10">
        <f t="shared" ref="AZW1174" si="9314">AZU1174*1.4</f>
        <v>0</v>
      </c>
      <c r="AZX1174" s="10"/>
      <c r="AZY1174" s="219"/>
      <c r="AZZ1174" s="167" t="s">
        <v>101</v>
      </c>
      <c r="BAA1174" s="500" t="s">
        <v>1936</v>
      </c>
      <c r="BAC1174" s="168"/>
      <c r="BAD1174" s="168">
        <f t="shared" si="9120"/>
        <v>0</v>
      </c>
      <c r="BAE1174" s="167" t="s">
        <v>63</v>
      </c>
      <c r="BAF1174" s="10">
        <f t="shared" ref="BAF1174" si="9315">BAD1174*1.4</f>
        <v>0</v>
      </c>
      <c r="BAG1174" s="10"/>
      <c r="BAH1174" s="219"/>
      <c r="BAI1174" s="167" t="s">
        <v>101</v>
      </c>
      <c r="BAJ1174" s="500" t="s">
        <v>448</v>
      </c>
      <c r="BAL1174" s="168"/>
      <c r="BAM1174" s="168">
        <f t="shared" si="9123"/>
        <v>3</v>
      </c>
      <c r="BAN1174" s="167" t="s">
        <v>63</v>
      </c>
      <c r="BAO1174" s="10">
        <f t="shared" ref="BAO1174" si="9316">BAM1174*1.4</f>
        <v>4.1999999999999993</v>
      </c>
      <c r="BAP1174" s="10"/>
      <c r="BAQ1174" s="219"/>
      <c r="BAR1174" s="167" t="s">
        <v>101</v>
      </c>
      <c r="BAS1174" s="500" t="s">
        <v>2838</v>
      </c>
      <c r="BAU1174" s="168"/>
      <c r="BAV1174" s="168">
        <f t="shared" si="9126"/>
        <v>3</v>
      </c>
      <c r="BAW1174" s="167" t="s">
        <v>63</v>
      </c>
      <c r="BAX1174" s="10">
        <f t="shared" ref="BAX1174" si="9317">BAV1174*1.4</f>
        <v>4.1999999999999993</v>
      </c>
      <c r="BAY1174" s="10"/>
      <c r="BAZ1174" s="219"/>
      <c r="BBA1174" s="167" t="s">
        <v>101</v>
      </c>
      <c r="BBB1174" s="500" t="s">
        <v>2838</v>
      </c>
      <c r="BBD1174" s="168"/>
      <c r="BBE1174" s="168">
        <f t="shared" si="9129"/>
        <v>3</v>
      </c>
      <c r="BBF1174" s="167" t="s">
        <v>63</v>
      </c>
      <c r="BBG1174" s="10">
        <f t="shared" ref="BBG1174" si="9318">BBE1174*1.4</f>
        <v>4.1999999999999993</v>
      </c>
      <c r="BBH1174" s="10"/>
      <c r="BBI1174" s="219"/>
      <c r="BBJ1174" s="167" t="s">
        <v>101</v>
      </c>
      <c r="BBK1174" s="500" t="s">
        <v>940</v>
      </c>
      <c r="BBM1174" s="168"/>
      <c r="BBN1174" s="168">
        <f t="shared" si="9132"/>
        <v>0</v>
      </c>
      <c r="BBO1174" s="167" t="s">
        <v>63</v>
      </c>
      <c r="BBP1174" s="10">
        <f t="shared" ref="BBP1174" si="9319">BBN1174*1.4</f>
        <v>0</v>
      </c>
      <c r="BBQ1174" s="10"/>
      <c r="BBR1174" s="219"/>
      <c r="BBS1174" s="167" t="s">
        <v>101</v>
      </c>
      <c r="BBT1174" s="500" t="s">
        <v>1324</v>
      </c>
      <c r="BBV1174" s="168"/>
      <c r="BBW1174" s="168">
        <f t="shared" si="9135"/>
        <v>0</v>
      </c>
      <c r="BBX1174" s="167" t="s">
        <v>63</v>
      </c>
      <c r="BBY1174" s="10">
        <f t="shared" ref="BBY1174" si="9320">BBW1174*1.4</f>
        <v>0</v>
      </c>
      <c r="BBZ1174" s="10"/>
      <c r="BCA1174" s="219"/>
      <c r="BCB1174" s="167" t="s">
        <v>101</v>
      </c>
      <c r="BCC1174" s="328" t="s">
        <v>2402</v>
      </c>
      <c r="BCE1174" s="168"/>
      <c r="BCF1174" s="168">
        <f t="shared" si="9138"/>
        <v>0</v>
      </c>
      <c r="BCG1174" s="167" t="s">
        <v>63</v>
      </c>
      <c r="BCH1174" s="10">
        <f t="shared" ref="BCH1174" si="9321">BCF1174*1.4</f>
        <v>0</v>
      </c>
      <c r="BCI1174" s="10"/>
      <c r="BCJ1174" s="219"/>
      <c r="BCK1174" s="167" t="s">
        <v>101</v>
      </c>
      <c r="BCL1174" s="500" t="s">
        <v>2963</v>
      </c>
      <c r="BCN1174" s="168"/>
      <c r="BCO1174" s="168">
        <f t="shared" si="9141"/>
        <v>0</v>
      </c>
      <c r="BCP1174" s="167" t="s">
        <v>63</v>
      </c>
      <c r="BCQ1174" s="10">
        <f t="shared" ref="BCQ1174" si="9322">BCO1174*1.4</f>
        <v>0</v>
      </c>
      <c r="BCR1174" s="10"/>
      <c r="BCS1174" s="219"/>
      <c r="BCT1174" s="167" t="s">
        <v>101</v>
      </c>
      <c r="BCU1174" s="500" t="s">
        <v>1660</v>
      </c>
      <c r="BCW1174" s="168"/>
      <c r="BCX1174" s="168">
        <f t="shared" si="9144"/>
        <v>71</v>
      </c>
      <c r="BCY1174" s="167" t="s">
        <v>63</v>
      </c>
      <c r="BCZ1174" s="10">
        <f t="shared" ref="BCZ1174" si="9323">BCX1174*1.4</f>
        <v>99.399999999999991</v>
      </c>
      <c r="BDA1174" s="10"/>
      <c r="BDB1174" s="219"/>
      <c r="BDC1174" s="167" t="s">
        <v>101</v>
      </c>
      <c r="BDD1174" s="500" t="s">
        <v>2963</v>
      </c>
      <c r="BDF1174" s="168"/>
      <c r="BDG1174" s="168">
        <f t="shared" si="9147"/>
        <v>0</v>
      </c>
      <c r="BDH1174" s="167" t="s">
        <v>63</v>
      </c>
      <c r="BDI1174" s="10">
        <f t="shared" ref="BDI1174" si="9324">BDG1174*1.4</f>
        <v>0</v>
      </c>
      <c r="BDJ1174" s="10"/>
      <c r="BDK1174" s="219"/>
      <c r="BDL1174" s="167" t="s">
        <v>101</v>
      </c>
      <c r="BDM1174" s="328" t="s">
        <v>1919</v>
      </c>
      <c r="BDO1174" s="168"/>
      <c r="BDP1174" s="168">
        <f t="shared" si="9150"/>
        <v>1</v>
      </c>
      <c r="BDQ1174" s="167" t="s">
        <v>63</v>
      </c>
      <c r="BDR1174" s="10">
        <f t="shared" ref="BDR1174" si="9325">BDP1174*1.4</f>
        <v>1.4</v>
      </c>
      <c r="BDS1174" s="10"/>
      <c r="BDT1174" s="219"/>
      <c r="BDU1174" s="167" t="s">
        <v>101</v>
      </c>
      <c r="BDV1174" s="500" t="s">
        <v>1331</v>
      </c>
      <c r="BDX1174" s="168"/>
      <c r="BDY1174" s="168">
        <f t="shared" si="9153"/>
        <v>11</v>
      </c>
      <c r="BDZ1174" s="167" t="s">
        <v>63</v>
      </c>
      <c r="BEA1174" s="10">
        <f t="shared" ref="BEA1174" si="9326">BDY1174*1.4</f>
        <v>15.399999999999999</v>
      </c>
      <c r="BEB1174" s="10"/>
      <c r="BEC1174" s="219"/>
      <c r="BED1174" s="167" t="s">
        <v>101</v>
      </c>
      <c r="BEE1174" s="498" t="s">
        <v>448</v>
      </c>
      <c r="BEG1174" s="168"/>
      <c r="BEH1174" s="168">
        <f t="shared" si="9156"/>
        <v>3</v>
      </c>
      <c r="BEI1174" s="167" t="s">
        <v>63</v>
      </c>
      <c r="BEJ1174" s="10">
        <f t="shared" ref="BEJ1174" si="9327">BEH1174*1.4</f>
        <v>4.1999999999999993</v>
      </c>
      <c r="BEK1174" s="10"/>
      <c r="BEL1174" s="219"/>
      <c r="BEM1174" s="167" t="s">
        <v>101</v>
      </c>
      <c r="BEN1174" s="498" t="s">
        <v>1660</v>
      </c>
      <c r="BEP1174" s="168"/>
      <c r="BEQ1174" s="168">
        <f t="shared" si="9159"/>
        <v>71</v>
      </c>
      <c r="BER1174" s="167" t="s">
        <v>63</v>
      </c>
      <c r="BES1174" s="10">
        <f t="shared" ref="BES1174" si="9328">BEQ1174*1.4</f>
        <v>99.399999999999991</v>
      </c>
      <c r="BET1174" s="10"/>
      <c r="BEU1174" s="219"/>
      <c r="BEV1174" s="167" t="s">
        <v>101</v>
      </c>
      <c r="BEW1174" s="500" t="s">
        <v>1657</v>
      </c>
      <c r="BEY1174" s="168"/>
      <c r="BEZ1174" s="168">
        <f t="shared" si="9162"/>
        <v>28</v>
      </c>
      <c r="BFA1174" s="167" t="s">
        <v>63</v>
      </c>
      <c r="BFB1174" s="10">
        <f t="shared" ref="BFB1174" si="9329">BEZ1174*1.4</f>
        <v>39.199999999999996</v>
      </c>
      <c r="BFC1174" s="10"/>
      <c r="BFD1174" s="219"/>
      <c r="BFE1174" s="167"/>
      <c r="BFF1174" s="327"/>
      <c r="BFH1174" s="168"/>
      <c r="BFI1174" s="168"/>
      <c r="BFJ1174" s="167"/>
      <c r="BFK1174" s="10"/>
      <c r="BFL1174" s="10"/>
      <c r="BFN1174" s="167"/>
      <c r="BFO1174" s="327"/>
      <c r="BFQ1174" s="168"/>
      <c r="BFR1174" s="168"/>
      <c r="BFS1174" s="167"/>
      <c r="BFT1174" s="10"/>
      <c r="BFU1174" s="10"/>
      <c r="BFW1174" s="167"/>
      <c r="BFX1174" s="328"/>
      <c r="BFZ1174" s="168"/>
      <c r="BGA1174" s="168"/>
      <c r="BGB1174" s="167"/>
      <c r="BGC1174" s="10"/>
      <c r="BGD1174" s="10"/>
      <c r="BGF1174" s="167"/>
      <c r="BGG1174" s="327"/>
      <c r="BGI1174" s="168"/>
      <c r="BGJ1174" s="168"/>
      <c r="BGK1174" s="167"/>
      <c r="BGL1174" s="10"/>
      <c r="BGM1174" s="10"/>
      <c r="BGO1174" s="167"/>
      <c r="BGP1174" s="328"/>
      <c r="BGR1174" s="168"/>
      <c r="BGS1174" s="168"/>
      <c r="BGT1174" s="167"/>
      <c r="BGU1174" s="10"/>
      <c r="BGV1174" s="10"/>
      <c r="BGX1174" s="167"/>
      <c r="BGY1174" s="327"/>
      <c r="BHA1174" s="168"/>
      <c r="BHB1174" s="168"/>
      <c r="BHC1174" s="167"/>
      <c r="BHD1174" s="10"/>
      <c r="BHE1174" s="10"/>
    </row>
    <row r="1175" spans="1:1565" s="14" customFormat="1" ht="15">
      <c r="A1175" s="167" t="s">
        <v>102</v>
      </c>
      <c r="B1175" s="325" t="s">
        <v>2308</v>
      </c>
      <c r="D1175" s="168"/>
      <c r="E1175" s="168">
        <f>VLOOKUP(B1175,$A$1213:$F$2274,6,FALSE)</f>
        <v>0</v>
      </c>
      <c r="F1175" s="167" t="s">
        <v>65</v>
      </c>
      <c r="G1175" s="10">
        <f>E1175*1.3</f>
        <v>0</v>
      </c>
      <c r="H1175" s="10"/>
      <c r="I1175" s="219"/>
      <c r="J1175" s="167" t="s">
        <v>102</v>
      </c>
      <c r="K1175" s="325" t="s">
        <v>494</v>
      </c>
      <c r="M1175" s="168"/>
      <c r="N1175" s="168">
        <f>VLOOKUP(K1175,$A$1213:$F$2274,6,FALSE)</f>
        <v>11</v>
      </c>
      <c r="O1175" s="167" t="s">
        <v>65</v>
      </c>
      <c r="P1175" s="10">
        <f>N1175*1.3</f>
        <v>14.3</v>
      </c>
      <c r="Q1175" s="10"/>
      <c r="R1175" s="219"/>
      <c r="S1175" s="167" t="s">
        <v>102</v>
      </c>
      <c r="T1175" s="325" t="s">
        <v>2963</v>
      </c>
      <c r="V1175" s="168"/>
      <c r="W1175" s="168">
        <f t="shared" si="8667"/>
        <v>0</v>
      </c>
      <c r="X1175" s="167" t="s">
        <v>65</v>
      </c>
      <c r="Y1175" s="10">
        <f t="shared" ref="Y1175" si="9330">W1175*1.3</f>
        <v>0</v>
      </c>
      <c r="Z1175" s="10"/>
      <c r="AA1175" s="219"/>
      <c r="AB1175" s="167" t="s">
        <v>102</v>
      </c>
      <c r="AC1175" s="325" t="s">
        <v>3436</v>
      </c>
      <c r="AE1175" s="168"/>
      <c r="AF1175" s="168">
        <f t="shared" si="8670"/>
        <v>0</v>
      </c>
      <c r="AG1175" s="167" t="s">
        <v>65</v>
      </c>
      <c r="AH1175" s="10">
        <f t="shared" ref="AH1175" si="9331">AF1175*1.3</f>
        <v>0</v>
      </c>
      <c r="AI1175" s="10"/>
      <c r="AJ1175" s="219"/>
      <c r="AK1175" s="167" t="s">
        <v>102</v>
      </c>
      <c r="AL1175" s="498" t="s">
        <v>1657</v>
      </c>
      <c r="AN1175" s="168"/>
      <c r="AO1175" s="168">
        <f t="shared" si="8673"/>
        <v>28</v>
      </c>
      <c r="AP1175" s="167" t="s">
        <v>65</v>
      </c>
      <c r="AQ1175" s="10">
        <f t="shared" ref="AQ1175" si="9332">AO1175*1.3</f>
        <v>36.4</v>
      </c>
      <c r="AR1175" s="10"/>
      <c r="AS1175" s="219"/>
      <c r="AT1175" s="167" t="s">
        <v>102</v>
      </c>
      <c r="AU1175" s="325" t="s">
        <v>1660</v>
      </c>
      <c r="AW1175" s="168"/>
      <c r="AX1175" s="168">
        <f t="shared" si="8676"/>
        <v>71</v>
      </c>
      <c r="AY1175" s="167" t="s">
        <v>65</v>
      </c>
      <c r="AZ1175" s="10">
        <f t="shared" ref="AZ1175" si="9333">AX1175*1.3</f>
        <v>92.3</v>
      </c>
      <c r="BA1175" s="10"/>
      <c r="BB1175" s="219"/>
      <c r="BC1175" s="167" t="s">
        <v>102</v>
      </c>
      <c r="BD1175" s="325" t="s">
        <v>3436</v>
      </c>
      <c r="BF1175" s="168"/>
      <c r="BG1175" s="168">
        <f t="shared" si="8679"/>
        <v>0</v>
      </c>
      <c r="BH1175" s="167" t="s">
        <v>65</v>
      </c>
      <c r="BI1175" s="10">
        <f t="shared" ref="BI1175" si="9334">BG1175*1.3</f>
        <v>0</v>
      </c>
      <c r="BJ1175" s="10"/>
      <c r="BK1175" s="219"/>
      <c r="BL1175" s="167" t="s">
        <v>102</v>
      </c>
      <c r="BM1175" s="325" t="s">
        <v>549</v>
      </c>
      <c r="BO1175" s="168"/>
      <c r="BP1175" s="168">
        <f t="shared" si="8682"/>
        <v>39</v>
      </c>
      <c r="BQ1175" s="167" t="s">
        <v>65</v>
      </c>
      <c r="BR1175" s="10">
        <f t="shared" ref="BR1175" si="9335">BP1175*1.3</f>
        <v>50.7</v>
      </c>
      <c r="BS1175" s="10"/>
      <c r="BT1175" s="219"/>
      <c r="BU1175" s="167" t="s">
        <v>102</v>
      </c>
      <c r="BV1175" s="325" t="s">
        <v>494</v>
      </c>
      <c r="BX1175" s="168"/>
      <c r="BY1175" s="168">
        <f t="shared" si="8685"/>
        <v>11</v>
      </c>
      <c r="BZ1175" s="167" t="s">
        <v>65</v>
      </c>
      <c r="CA1175" s="10">
        <f t="shared" ref="CA1175" si="9336">BY1175*1.3</f>
        <v>14.3</v>
      </c>
      <c r="CB1175" s="10"/>
      <c r="CC1175" s="219"/>
      <c r="CD1175" s="167" t="s">
        <v>102</v>
      </c>
      <c r="CE1175" s="325" t="s">
        <v>2414</v>
      </c>
      <c r="CG1175" s="168"/>
      <c r="CH1175" s="168">
        <f t="shared" si="8688"/>
        <v>35</v>
      </c>
      <c r="CI1175" s="167" t="s">
        <v>65</v>
      </c>
      <c r="CJ1175" s="10">
        <f t="shared" ref="CJ1175" si="9337">CH1175*1.3</f>
        <v>45.5</v>
      </c>
      <c r="CK1175" s="10"/>
      <c r="CL1175" s="219"/>
      <c r="CM1175" s="167" t="s">
        <v>102</v>
      </c>
      <c r="CN1175" s="325" t="s">
        <v>3436</v>
      </c>
      <c r="CP1175" s="168"/>
      <c r="CQ1175" s="168">
        <f t="shared" si="8691"/>
        <v>0</v>
      </c>
      <c r="CR1175" s="167" t="s">
        <v>65</v>
      </c>
      <c r="CS1175" s="10">
        <f t="shared" ref="CS1175" si="9338">CQ1175*1.3</f>
        <v>0</v>
      </c>
      <c r="CT1175" s="10"/>
      <c r="CU1175" s="219"/>
      <c r="CV1175" s="167" t="s">
        <v>102</v>
      </c>
      <c r="CW1175" s="325" t="s">
        <v>2963</v>
      </c>
      <c r="CY1175" s="168"/>
      <c r="CZ1175" s="168">
        <f t="shared" si="8694"/>
        <v>0</v>
      </c>
      <c r="DA1175" s="167" t="s">
        <v>65</v>
      </c>
      <c r="DB1175" s="10">
        <f t="shared" ref="DB1175" si="9339">CZ1175*1.3</f>
        <v>0</v>
      </c>
      <c r="DC1175" s="10"/>
      <c r="DD1175" s="219"/>
      <c r="DE1175" s="167" t="s">
        <v>102</v>
      </c>
      <c r="DF1175" s="325" t="s">
        <v>2838</v>
      </c>
      <c r="DH1175" s="168"/>
      <c r="DI1175" s="168">
        <f t="shared" si="8697"/>
        <v>3</v>
      </c>
      <c r="DJ1175" s="167" t="s">
        <v>65</v>
      </c>
      <c r="DK1175" s="10">
        <f t="shared" ref="DK1175" si="9340">DI1175*1.3</f>
        <v>3.9000000000000004</v>
      </c>
      <c r="DL1175" s="10"/>
      <c r="DM1175" s="219"/>
      <c r="DN1175" s="167" t="s">
        <v>102</v>
      </c>
      <c r="DO1175" s="325" t="s">
        <v>2308</v>
      </c>
      <c r="DQ1175" s="168"/>
      <c r="DR1175" s="168">
        <f t="shared" si="8700"/>
        <v>0</v>
      </c>
      <c r="DS1175" s="167" t="s">
        <v>65</v>
      </c>
      <c r="DT1175" s="10">
        <f t="shared" ref="DT1175" si="9341">DR1175*1.3</f>
        <v>0</v>
      </c>
      <c r="DU1175" s="10"/>
      <c r="DV1175" s="219"/>
      <c r="DW1175" s="167" t="s">
        <v>102</v>
      </c>
      <c r="DX1175" s="325" t="s">
        <v>2963</v>
      </c>
      <c r="DZ1175" s="168"/>
      <c r="EA1175" s="168">
        <f t="shared" si="8703"/>
        <v>0</v>
      </c>
      <c r="EB1175" s="167" t="s">
        <v>65</v>
      </c>
      <c r="EC1175" s="10">
        <f t="shared" ref="EC1175" si="9342">EA1175*1.3</f>
        <v>0</v>
      </c>
      <c r="ED1175" s="10"/>
      <c r="EE1175" s="219"/>
      <c r="EF1175" s="167" t="s">
        <v>102</v>
      </c>
      <c r="EG1175" s="325" t="s">
        <v>1657</v>
      </c>
      <c r="EI1175" s="168"/>
      <c r="EJ1175" s="168">
        <f t="shared" si="8706"/>
        <v>28</v>
      </c>
      <c r="EK1175" s="167" t="s">
        <v>65</v>
      </c>
      <c r="EL1175" s="10">
        <f t="shared" ref="EL1175" si="9343">EJ1175*1.3</f>
        <v>36.4</v>
      </c>
      <c r="EM1175" s="10"/>
      <c r="EN1175" s="219"/>
      <c r="EO1175" s="167" t="s">
        <v>102</v>
      </c>
      <c r="EP1175" s="325" t="s">
        <v>2024</v>
      </c>
      <c r="ER1175" s="168"/>
      <c r="ES1175" s="168">
        <f t="shared" si="8709"/>
        <v>3</v>
      </c>
      <c r="ET1175" s="167" t="s">
        <v>65</v>
      </c>
      <c r="EU1175" s="10">
        <f t="shared" ref="EU1175" si="9344">ES1175*1.3</f>
        <v>3.9000000000000004</v>
      </c>
      <c r="EV1175" s="10"/>
      <c r="EW1175" s="219"/>
      <c r="EX1175" s="167" t="s">
        <v>102</v>
      </c>
      <c r="EY1175" s="325" t="s">
        <v>1331</v>
      </c>
      <c r="FA1175" s="168"/>
      <c r="FB1175" s="168">
        <f t="shared" si="8712"/>
        <v>11</v>
      </c>
      <c r="FC1175" s="167" t="s">
        <v>65</v>
      </c>
      <c r="FD1175" s="10">
        <f t="shared" ref="FD1175" si="9345">FB1175*1.3</f>
        <v>14.3</v>
      </c>
      <c r="FE1175" s="10"/>
      <c r="FF1175" s="219"/>
      <c r="FG1175" s="167" t="s">
        <v>102</v>
      </c>
      <c r="FH1175" s="325" t="s">
        <v>2963</v>
      </c>
      <c r="FJ1175" s="168"/>
      <c r="FK1175" s="168">
        <f t="shared" si="8715"/>
        <v>0</v>
      </c>
      <c r="FL1175" s="167" t="s">
        <v>65</v>
      </c>
      <c r="FM1175" s="10">
        <f t="shared" ref="FM1175" si="9346">FK1175*1.3</f>
        <v>0</v>
      </c>
      <c r="FN1175" s="10"/>
      <c r="FO1175" s="219"/>
      <c r="FP1175" s="167" t="s">
        <v>102</v>
      </c>
      <c r="FQ1175" s="325" t="s">
        <v>1624</v>
      </c>
      <c r="FS1175" s="168"/>
      <c r="FT1175" s="168">
        <f t="shared" si="8718"/>
        <v>2</v>
      </c>
      <c r="FU1175" s="167" t="s">
        <v>65</v>
      </c>
      <c r="FV1175" s="10">
        <f t="shared" ref="FV1175" si="9347">FT1175*1.3</f>
        <v>2.6</v>
      </c>
      <c r="FW1175" s="10"/>
      <c r="FX1175" s="219"/>
      <c r="FY1175" s="167" t="s">
        <v>102</v>
      </c>
      <c r="FZ1175" s="325" t="s">
        <v>494</v>
      </c>
      <c r="GB1175" s="168"/>
      <c r="GC1175" s="168">
        <f t="shared" si="8721"/>
        <v>11</v>
      </c>
      <c r="GD1175" s="167" t="s">
        <v>65</v>
      </c>
      <c r="GE1175" s="10">
        <f t="shared" ref="GE1175" si="9348">GC1175*1.3</f>
        <v>14.3</v>
      </c>
      <c r="GF1175" s="10"/>
      <c r="GG1175" s="219"/>
      <c r="GH1175" s="167" t="s">
        <v>102</v>
      </c>
      <c r="GI1175" s="325" t="s">
        <v>549</v>
      </c>
      <c r="GK1175" s="168"/>
      <c r="GL1175" s="168">
        <f t="shared" si="8724"/>
        <v>39</v>
      </c>
      <c r="GM1175" s="167" t="s">
        <v>65</v>
      </c>
      <c r="GN1175" s="10">
        <f t="shared" ref="GN1175" si="9349">GL1175*1.3</f>
        <v>50.7</v>
      </c>
      <c r="GO1175" s="10"/>
      <c r="GP1175" s="219"/>
      <c r="GQ1175" s="167" t="s">
        <v>102</v>
      </c>
      <c r="GR1175" s="325" t="s">
        <v>2024</v>
      </c>
      <c r="GT1175" s="168"/>
      <c r="GU1175" s="168">
        <f t="shared" si="8727"/>
        <v>3</v>
      </c>
      <c r="GV1175" s="167" t="s">
        <v>65</v>
      </c>
      <c r="GW1175" s="10">
        <f t="shared" ref="GW1175" si="9350">GU1175*1.3</f>
        <v>3.9000000000000004</v>
      </c>
      <c r="GX1175" s="10"/>
      <c r="GY1175" s="219"/>
      <c r="GZ1175" s="167" t="s">
        <v>102</v>
      </c>
      <c r="HA1175" s="325" t="s">
        <v>2358</v>
      </c>
      <c r="HC1175" s="168"/>
      <c r="HD1175" s="168">
        <f t="shared" si="8730"/>
        <v>0</v>
      </c>
      <c r="HE1175" s="167" t="s">
        <v>65</v>
      </c>
      <c r="HF1175" s="10">
        <f t="shared" ref="HF1175" si="9351">HD1175*1.3</f>
        <v>0</v>
      </c>
      <c r="HG1175" s="10"/>
      <c r="HH1175" s="219"/>
      <c r="HI1175" s="167" t="s">
        <v>102</v>
      </c>
      <c r="HJ1175" s="325" t="s">
        <v>2308</v>
      </c>
      <c r="HL1175" s="168"/>
      <c r="HM1175" s="168">
        <f t="shared" si="8733"/>
        <v>0</v>
      </c>
      <c r="HN1175" s="167" t="s">
        <v>65</v>
      </c>
      <c r="HO1175" s="10">
        <f t="shared" ref="HO1175" si="9352">HM1175*1.3</f>
        <v>0</v>
      </c>
      <c r="HP1175" s="10"/>
      <c r="HQ1175" s="219"/>
      <c r="HR1175" s="167" t="s">
        <v>102</v>
      </c>
      <c r="HS1175" s="325" t="s">
        <v>2189</v>
      </c>
      <c r="HU1175" s="168"/>
      <c r="HV1175" s="168">
        <f t="shared" si="8736"/>
        <v>0</v>
      </c>
      <c r="HW1175" s="167" t="s">
        <v>65</v>
      </c>
      <c r="HX1175" s="10">
        <f t="shared" ref="HX1175" si="9353">HV1175*1.3</f>
        <v>0</v>
      </c>
      <c r="HY1175" s="10"/>
      <c r="HZ1175" s="219"/>
      <c r="IA1175" s="167" t="s">
        <v>102</v>
      </c>
      <c r="IB1175" s="325" t="s">
        <v>1657</v>
      </c>
      <c r="ID1175" s="168"/>
      <c r="IE1175" s="168">
        <f t="shared" si="8739"/>
        <v>28</v>
      </c>
      <c r="IF1175" s="167" t="s">
        <v>65</v>
      </c>
      <c r="IG1175" s="10">
        <f t="shared" ref="IG1175" si="9354">IE1175*1.3</f>
        <v>36.4</v>
      </c>
      <c r="IH1175" s="10"/>
      <c r="II1175" s="219"/>
      <c r="IJ1175" s="167" t="s">
        <v>102</v>
      </c>
      <c r="IK1175" s="325" t="s">
        <v>2444</v>
      </c>
      <c r="IM1175" s="168"/>
      <c r="IN1175" s="168">
        <f t="shared" si="8742"/>
        <v>9</v>
      </c>
      <c r="IO1175" s="167" t="s">
        <v>65</v>
      </c>
      <c r="IP1175" s="10">
        <f t="shared" ref="IP1175" si="9355">IN1175*1.3</f>
        <v>11.700000000000001</v>
      </c>
      <c r="IQ1175" s="10"/>
      <c r="IR1175" s="219"/>
      <c r="IS1175" s="167" t="s">
        <v>102</v>
      </c>
      <c r="IT1175" s="325" t="s">
        <v>2838</v>
      </c>
      <c r="IV1175" s="168"/>
      <c r="IW1175" s="168">
        <f t="shared" si="8745"/>
        <v>3</v>
      </c>
      <c r="IX1175" s="167" t="s">
        <v>65</v>
      </c>
      <c r="IY1175" s="10">
        <f t="shared" ref="IY1175" si="9356">IW1175*1.3</f>
        <v>3.9000000000000004</v>
      </c>
      <c r="IZ1175" s="10"/>
      <c r="JA1175" s="219"/>
      <c r="JB1175" s="167" t="s">
        <v>102</v>
      </c>
      <c r="JC1175" s="500" t="s">
        <v>1657</v>
      </c>
      <c r="JE1175" s="168"/>
      <c r="JF1175" s="168">
        <f t="shared" si="8748"/>
        <v>28</v>
      </c>
      <c r="JG1175" s="167" t="s">
        <v>65</v>
      </c>
      <c r="JH1175" s="10">
        <f t="shared" ref="JH1175" si="9357">JF1175*1.3</f>
        <v>36.4</v>
      </c>
      <c r="JI1175" s="10"/>
      <c r="JJ1175" s="219"/>
      <c r="JK1175" s="167" t="s">
        <v>102</v>
      </c>
      <c r="JL1175" s="500" t="s">
        <v>2838</v>
      </c>
      <c r="JN1175" s="168"/>
      <c r="JO1175" s="168">
        <f t="shared" si="8751"/>
        <v>3</v>
      </c>
      <c r="JP1175" s="167" t="s">
        <v>65</v>
      </c>
      <c r="JQ1175" s="10">
        <f t="shared" ref="JQ1175" si="9358">JO1175*1.3</f>
        <v>3.9000000000000004</v>
      </c>
      <c r="JR1175" s="10"/>
      <c r="JS1175" s="219"/>
      <c r="JT1175" s="167" t="s">
        <v>102</v>
      </c>
      <c r="JU1175" s="500" t="s">
        <v>549</v>
      </c>
      <c r="JW1175" s="168"/>
      <c r="JX1175" s="168">
        <f t="shared" si="8754"/>
        <v>39</v>
      </c>
      <c r="JY1175" s="167" t="s">
        <v>65</v>
      </c>
      <c r="JZ1175" s="10">
        <f t="shared" ref="JZ1175" si="9359">JX1175*1.3</f>
        <v>50.7</v>
      </c>
      <c r="KA1175" s="10"/>
      <c r="KB1175" s="219"/>
      <c r="KC1175" s="167" t="s">
        <v>102</v>
      </c>
      <c r="KD1175" s="500" t="s">
        <v>1660</v>
      </c>
      <c r="KF1175" s="168"/>
      <c r="KG1175" s="168">
        <f t="shared" si="8757"/>
        <v>71</v>
      </c>
      <c r="KH1175" s="167" t="s">
        <v>65</v>
      </c>
      <c r="KI1175" s="10">
        <f t="shared" ref="KI1175" si="9360">KG1175*1.3</f>
        <v>92.3</v>
      </c>
      <c r="KJ1175" s="10"/>
      <c r="KK1175" s="219"/>
      <c r="KL1175" s="167" t="s">
        <v>102</v>
      </c>
      <c r="KM1175" s="500" t="s">
        <v>481</v>
      </c>
      <c r="KO1175" s="168"/>
      <c r="KP1175" s="168">
        <f t="shared" si="8760"/>
        <v>0</v>
      </c>
      <c r="KQ1175" s="167" t="s">
        <v>65</v>
      </c>
      <c r="KR1175" s="10">
        <f t="shared" ref="KR1175" si="9361">KP1175*1.3</f>
        <v>0</v>
      </c>
      <c r="KS1175" s="10"/>
      <c r="KT1175" s="219"/>
      <c r="KU1175" s="167" t="s">
        <v>102</v>
      </c>
      <c r="KV1175" s="328" t="s">
        <v>448</v>
      </c>
      <c r="KX1175" s="168"/>
      <c r="KY1175" s="168">
        <f t="shared" si="8763"/>
        <v>3</v>
      </c>
      <c r="KZ1175" s="167" t="s">
        <v>65</v>
      </c>
      <c r="LA1175" s="10">
        <f t="shared" ref="LA1175" si="9362">KY1175*1.3</f>
        <v>3.9000000000000004</v>
      </c>
      <c r="LB1175" s="10"/>
      <c r="LC1175" s="219"/>
      <c r="LD1175" s="167" t="s">
        <v>102</v>
      </c>
      <c r="LE1175" s="500" t="s">
        <v>1660</v>
      </c>
      <c r="LG1175" s="168"/>
      <c r="LH1175" s="168">
        <f t="shared" si="8766"/>
        <v>71</v>
      </c>
      <c r="LI1175" s="167" t="s">
        <v>65</v>
      </c>
      <c r="LJ1175" s="10">
        <f t="shared" ref="LJ1175" si="9363">LH1175*1.3</f>
        <v>92.3</v>
      </c>
      <c r="LK1175" s="10"/>
      <c r="LL1175" s="219"/>
      <c r="LM1175" s="167" t="s">
        <v>102</v>
      </c>
      <c r="LN1175" s="500" t="s">
        <v>1660</v>
      </c>
      <c r="LP1175" s="168"/>
      <c r="LQ1175" s="168">
        <f t="shared" si="8769"/>
        <v>71</v>
      </c>
      <c r="LR1175" s="167" t="s">
        <v>65</v>
      </c>
      <c r="LS1175" s="10">
        <f t="shared" ref="LS1175" si="9364">LQ1175*1.3</f>
        <v>92.3</v>
      </c>
      <c r="LT1175" s="10"/>
      <c r="LU1175" s="219"/>
      <c r="LV1175" s="167" t="s">
        <v>102</v>
      </c>
      <c r="LW1175" s="500" t="s">
        <v>494</v>
      </c>
      <c r="LY1175" s="168"/>
      <c r="LZ1175" s="168">
        <f t="shared" si="8772"/>
        <v>11</v>
      </c>
      <c r="MA1175" s="167" t="s">
        <v>65</v>
      </c>
      <c r="MB1175" s="10">
        <f t="shared" ref="MB1175" si="9365">LZ1175*1.3</f>
        <v>14.3</v>
      </c>
      <c r="MC1175" s="10"/>
      <c r="MD1175" s="219"/>
      <c r="ME1175" s="167" t="s">
        <v>102</v>
      </c>
      <c r="MF1175" s="500" t="s">
        <v>2308</v>
      </c>
      <c r="MH1175" s="168"/>
      <c r="MI1175" s="168">
        <f t="shared" si="8775"/>
        <v>0</v>
      </c>
      <c r="MJ1175" s="167" t="s">
        <v>65</v>
      </c>
      <c r="MK1175" s="10">
        <f t="shared" ref="MK1175" si="9366">MI1175*1.3</f>
        <v>0</v>
      </c>
      <c r="ML1175" s="10"/>
      <c r="MM1175" s="219"/>
      <c r="MN1175" s="167" t="s">
        <v>102</v>
      </c>
      <c r="MO1175" s="328" t="s">
        <v>1660</v>
      </c>
      <c r="MQ1175" s="168"/>
      <c r="MR1175" s="168">
        <f t="shared" si="8778"/>
        <v>71</v>
      </c>
      <c r="MS1175" s="167" t="s">
        <v>65</v>
      </c>
      <c r="MT1175" s="10">
        <f t="shared" ref="MT1175" si="9367">MR1175*1.3</f>
        <v>92.3</v>
      </c>
      <c r="MU1175" s="10"/>
      <c r="MV1175" s="219"/>
      <c r="MW1175" s="167" t="s">
        <v>102</v>
      </c>
      <c r="MX1175" s="500" t="s">
        <v>2402</v>
      </c>
      <c r="MZ1175" s="168"/>
      <c r="NA1175" s="168">
        <f t="shared" si="8781"/>
        <v>0</v>
      </c>
      <c r="NB1175" s="167" t="s">
        <v>65</v>
      </c>
      <c r="NC1175" s="10">
        <f t="shared" ref="NC1175" si="9368">NA1175*1.3</f>
        <v>0</v>
      </c>
      <c r="ND1175" s="10"/>
      <c r="NE1175" s="219"/>
      <c r="NF1175" s="167" t="s">
        <v>102</v>
      </c>
      <c r="NG1175" s="500" t="s">
        <v>494</v>
      </c>
      <c r="NI1175" s="168"/>
      <c r="NJ1175" s="168">
        <f t="shared" si="8784"/>
        <v>11</v>
      </c>
      <c r="NK1175" s="167" t="s">
        <v>65</v>
      </c>
      <c r="NL1175" s="10">
        <f t="shared" ref="NL1175" si="9369">NJ1175*1.3</f>
        <v>14.3</v>
      </c>
      <c r="NM1175" s="10"/>
      <c r="NN1175" s="219"/>
      <c r="NO1175" s="167" t="s">
        <v>102</v>
      </c>
      <c r="NP1175" s="500" t="s">
        <v>2024</v>
      </c>
      <c r="NR1175" s="168"/>
      <c r="NS1175" s="168">
        <f t="shared" si="8787"/>
        <v>3</v>
      </c>
      <c r="NT1175" s="167" t="s">
        <v>65</v>
      </c>
      <c r="NU1175" s="10">
        <f t="shared" ref="NU1175" si="9370">NS1175*1.3</f>
        <v>3.9000000000000004</v>
      </c>
      <c r="NV1175" s="10"/>
      <c r="NW1175" s="219"/>
      <c r="NX1175" s="167" t="s">
        <v>102</v>
      </c>
      <c r="NY1175" s="500" t="s">
        <v>2308</v>
      </c>
      <c r="OA1175" s="168"/>
      <c r="OB1175" s="168">
        <f t="shared" si="8790"/>
        <v>0</v>
      </c>
      <c r="OC1175" s="167" t="s">
        <v>65</v>
      </c>
      <c r="OD1175" s="10">
        <f t="shared" ref="OD1175" si="9371">OB1175*1.3</f>
        <v>0</v>
      </c>
      <c r="OE1175" s="10"/>
      <c r="OF1175" s="219"/>
      <c r="OG1175" s="167" t="s">
        <v>102</v>
      </c>
      <c r="OH1175" s="500" t="s">
        <v>2024</v>
      </c>
      <c r="OJ1175" s="168"/>
      <c r="OK1175" s="168">
        <f t="shared" si="8793"/>
        <v>3</v>
      </c>
      <c r="OL1175" s="167" t="s">
        <v>65</v>
      </c>
      <c r="OM1175" s="10">
        <f t="shared" ref="OM1175" si="9372">OK1175*1.3</f>
        <v>3.9000000000000004</v>
      </c>
      <c r="ON1175" s="10"/>
      <c r="OO1175" s="219"/>
      <c r="OP1175" s="167" t="s">
        <v>102</v>
      </c>
      <c r="OQ1175" s="500" t="s">
        <v>2963</v>
      </c>
      <c r="OS1175" s="168"/>
      <c r="OT1175" s="168">
        <f t="shared" si="8796"/>
        <v>0</v>
      </c>
      <c r="OU1175" s="167" t="s">
        <v>65</v>
      </c>
      <c r="OV1175" s="10">
        <f t="shared" ref="OV1175" si="9373">OT1175*1.3</f>
        <v>0</v>
      </c>
      <c r="OW1175" s="10"/>
      <c r="OX1175" s="219"/>
      <c r="OY1175" s="167" t="s">
        <v>102</v>
      </c>
      <c r="OZ1175" s="500" t="s">
        <v>494</v>
      </c>
      <c r="PB1175" s="168"/>
      <c r="PC1175" s="168">
        <f t="shared" si="8799"/>
        <v>11</v>
      </c>
      <c r="PD1175" s="167" t="s">
        <v>65</v>
      </c>
      <c r="PE1175" s="10">
        <f t="shared" ref="PE1175" si="9374">PC1175*1.3</f>
        <v>14.3</v>
      </c>
      <c r="PF1175" s="10"/>
      <c r="PG1175" s="219"/>
      <c r="PH1175" s="167" t="s">
        <v>102</v>
      </c>
      <c r="PI1175" s="500" t="s">
        <v>448</v>
      </c>
      <c r="PK1175" s="168"/>
      <c r="PL1175" s="168">
        <f t="shared" si="8802"/>
        <v>3</v>
      </c>
      <c r="PM1175" s="167" t="s">
        <v>65</v>
      </c>
      <c r="PN1175" s="10">
        <f t="shared" ref="PN1175" si="9375">PL1175*1.3</f>
        <v>3.9000000000000004</v>
      </c>
      <c r="PO1175" s="10"/>
      <c r="PP1175" s="219"/>
      <c r="PQ1175" s="167" t="s">
        <v>102</v>
      </c>
      <c r="PR1175" s="500" t="s">
        <v>1660</v>
      </c>
      <c r="PT1175" s="168"/>
      <c r="PU1175" s="168">
        <f t="shared" si="8805"/>
        <v>71</v>
      </c>
      <c r="PV1175" s="167" t="s">
        <v>65</v>
      </c>
      <c r="PW1175" s="10">
        <f t="shared" ref="PW1175" si="9376">PU1175*1.3</f>
        <v>92.3</v>
      </c>
      <c r="PX1175" s="10"/>
      <c r="PY1175" s="219"/>
      <c r="PZ1175" s="167" t="s">
        <v>102</v>
      </c>
      <c r="QA1175" s="500" t="s">
        <v>573</v>
      </c>
      <c r="QC1175" s="168"/>
      <c r="QD1175" s="168">
        <f t="shared" si="8808"/>
        <v>0</v>
      </c>
      <c r="QE1175" s="167" t="s">
        <v>65</v>
      </c>
      <c r="QF1175" s="10">
        <f t="shared" ref="QF1175" si="9377">QD1175*1.3</f>
        <v>0</v>
      </c>
      <c r="QG1175" s="10"/>
      <c r="QH1175" s="219"/>
      <c r="QI1175" s="167" t="s">
        <v>102</v>
      </c>
      <c r="QJ1175" s="500" t="s">
        <v>494</v>
      </c>
      <c r="QL1175" s="168"/>
      <c r="QM1175" s="168">
        <f t="shared" si="8811"/>
        <v>11</v>
      </c>
      <c r="QN1175" s="167" t="s">
        <v>65</v>
      </c>
      <c r="QO1175" s="10">
        <f t="shared" ref="QO1175" si="9378">QM1175*1.3</f>
        <v>14.3</v>
      </c>
      <c r="QP1175" s="10"/>
      <c r="QQ1175" s="219"/>
      <c r="QR1175" s="167" t="s">
        <v>102</v>
      </c>
      <c r="QS1175" s="500" t="s">
        <v>1647</v>
      </c>
      <c r="QU1175" s="168"/>
      <c r="QV1175" s="168">
        <f t="shared" si="8814"/>
        <v>5</v>
      </c>
      <c r="QW1175" s="167" t="s">
        <v>65</v>
      </c>
      <c r="QX1175" s="10">
        <f t="shared" ref="QX1175" si="9379">QV1175*1.3</f>
        <v>6.5</v>
      </c>
      <c r="QY1175" s="10"/>
      <c r="QZ1175" s="219"/>
      <c r="RA1175" s="167" t="s">
        <v>102</v>
      </c>
      <c r="RB1175" s="500" t="s">
        <v>1660</v>
      </c>
      <c r="RD1175" s="168"/>
      <c r="RE1175" s="168">
        <f t="shared" si="8817"/>
        <v>71</v>
      </c>
      <c r="RF1175" s="167" t="s">
        <v>65</v>
      </c>
      <c r="RG1175" s="10">
        <f t="shared" ref="RG1175" si="9380">RE1175*1.3</f>
        <v>92.3</v>
      </c>
      <c r="RH1175" s="10"/>
      <c r="RI1175" s="219"/>
      <c r="RJ1175" s="167" t="s">
        <v>102</v>
      </c>
      <c r="RK1175" s="500" t="s">
        <v>573</v>
      </c>
      <c r="RM1175" s="168"/>
      <c r="RN1175" s="168">
        <f t="shared" si="8820"/>
        <v>0</v>
      </c>
      <c r="RO1175" s="167" t="s">
        <v>65</v>
      </c>
      <c r="RP1175" s="10">
        <f t="shared" ref="RP1175" si="9381">RN1175*1.3</f>
        <v>0</v>
      </c>
      <c r="RQ1175" s="10"/>
      <c r="RR1175" s="219"/>
      <c r="RS1175" s="167" t="s">
        <v>102</v>
      </c>
      <c r="RT1175" s="500" t="s">
        <v>1957</v>
      </c>
      <c r="RV1175" s="168"/>
      <c r="RW1175" s="168">
        <f t="shared" si="8823"/>
        <v>0</v>
      </c>
      <c r="RX1175" s="167" t="s">
        <v>65</v>
      </c>
      <c r="RY1175" s="10">
        <f t="shared" ref="RY1175" si="9382">RW1175*1.3</f>
        <v>0</v>
      </c>
      <c r="RZ1175" s="10"/>
      <c r="SA1175" s="219"/>
      <c r="SB1175" s="167" t="s">
        <v>102</v>
      </c>
      <c r="SC1175" s="500" t="s">
        <v>940</v>
      </c>
      <c r="SE1175" s="168"/>
      <c r="SF1175" s="168">
        <f t="shared" si="8826"/>
        <v>0</v>
      </c>
      <c r="SG1175" s="167" t="s">
        <v>65</v>
      </c>
      <c r="SH1175" s="10">
        <f t="shared" ref="SH1175" si="9383">SF1175*1.3</f>
        <v>0</v>
      </c>
      <c r="SI1175" s="10"/>
      <c r="SJ1175" s="219"/>
      <c r="SK1175" s="167" t="s">
        <v>102</v>
      </c>
      <c r="SL1175" s="500" t="s">
        <v>917</v>
      </c>
      <c r="SN1175" s="168"/>
      <c r="SO1175" s="168">
        <f t="shared" si="8829"/>
        <v>0</v>
      </c>
      <c r="SP1175" s="167" t="s">
        <v>65</v>
      </c>
      <c r="SQ1175" s="10">
        <f t="shared" ref="SQ1175" si="9384">SO1175*1.3</f>
        <v>0</v>
      </c>
      <c r="SR1175" s="10"/>
      <c r="SS1175" s="219"/>
      <c r="ST1175" s="167" t="s">
        <v>102</v>
      </c>
      <c r="SU1175" s="500" t="s">
        <v>1657</v>
      </c>
      <c r="SW1175" s="168"/>
      <c r="SX1175" s="168">
        <f t="shared" si="8832"/>
        <v>28</v>
      </c>
      <c r="SY1175" s="167" t="s">
        <v>65</v>
      </c>
      <c r="SZ1175" s="10">
        <f t="shared" ref="SZ1175" si="9385">SX1175*1.3</f>
        <v>36.4</v>
      </c>
      <c r="TA1175" s="10"/>
      <c r="TB1175" s="219"/>
      <c r="TC1175" s="167" t="s">
        <v>102</v>
      </c>
      <c r="TD1175" s="500" t="s">
        <v>573</v>
      </c>
      <c r="TF1175" s="168"/>
      <c r="TG1175" s="168">
        <f t="shared" si="8835"/>
        <v>0</v>
      </c>
      <c r="TH1175" s="167" t="s">
        <v>65</v>
      </c>
      <c r="TI1175" s="10">
        <f t="shared" ref="TI1175" si="9386">TG1175*1.3</f>
        <v>0</v>
      </c>
      <c r="TJ1175" s="10"/>
      <c r="TK1175" s="219"/>
      <c r="TL1175" s="167" t="s">
        <v>102</v>
      </c>
      <c r="TM1175" s="328" t="s">
        <v>486</v>
      </c>
      <c r="TO1175" s="168"/>
      <c r="TP1175" s="168">
        <f t="shared" si="8838"/>
        <v>0</v>
      </c>
      <c r="TQ1175" s="167" t="s">
        <v>65</v>
      </c>
      <c r="TR1175" s="10">
        <f t="shared" ref="TR1175" si="9387">TP1175*1.3</f>
        <v>0</v>
      </c>
      <c r="TS1175" s="10"/>
      <c r="TT1175" s="219"/>
      <c r="TU1175" s="167" t="s">
        <v>102</v>
      </c>
      <c r="TV1175" s="500" t="s">
        <v>573</v>
      </c>
      <c r="TX1175" s="168"/>
      <c r="TY1175" s="168">
        <f t="shared" si="8841"/>
        <v>0</v>
      </c>
      <c r="TZ1175" s="167" t="s">
        <v>65</v>
      </c>
      <c r="UA1175" s="10">
        <f t="shared" ref="UA1175" si="9388">TY1175*1.3</f>
        <v>0</v>
      </c>
      <c r="UB1175" s="10"/>
      <c r="UC1175" s="219"/>
      <c r="UD1175" s="167" t="s">
        <v>102</v>
      </c>
      <c r="UE1175" s="328" t="s">
        <v>494</v>
      </c>
      <c r="UG1175" s="168"/>
      <c r="UH1175" s="168">
        <f t="shared" si="8844"/>
        <v>11</v>
      </c>
      <c r="UI1175" s="167" t="s">
        <v>65</v>
      </c>
      <c r="UJ1175" s="10">
        <f t="shared" ref="UJ1175" si="9389">UH1175*1.3</f>
        <v>14.3</v>
      </c>
      <c r="UK1175" s="10"/>
      <c r="UL1175" s="219"/>
      <c r="UM1175" s="167" t="s">
        <v>102</v>
      </c>
      <c r="UN1175" s="500" t="s">
        <v>549</v>
      </c>
      <c r="UP1175" s="168"/>
      <c r="UQ1175" s="168">
        <f t="shared" si="8847"/>
        <v>39</v>
      </c>
      <c r="UR1175" s="167" t="s">
        <v>65</v>
      </c>
      <c r="US1175" s="10">
        <f t="shared" ref="US1175" si="9390">UQ1175*1.3</f>
        <v>50.7</v>
      </c>
      <c r="UT1175" s="10"/>
      <c r="UU1175" s="219"/>
      <c r="UV1175" s="167" t="s">
        <v>102</v>
      </c>
      <c r="UW1175" s="500" t="s">
        <v>1919</v>
      </c>
      <c r="UY1175" s="168"/>
      <c r="UZ1175" s="168">
        <f t="shared" si="8850"/>
        <v>1</v>
      </c>
      <c r="VA1175" s="167" t="s">
        <v>65</v>
      </c>
      <c r="VB1175" s="10">
        <f t="shared" ref="VB1175" si="9391">UZ1175*1.3</f>
        <v>1.3</v>
      </c>
      <c r="VC1175" s="10"/>
      <c r="VD1175" s="219"/>
      <c r="VE1175" s="167" t="s">
        <v>102</v>
      </c>
      <c r="VF1175" s="500" t="s">
        <v>940</v>
      </c>
      <c r="VH1175" s="168"/>
      <c r="VI1175" s="168">
        <f t="shared" si="8853"/>
        <v>0</v>
      </c>
      <c r="VJ1175" s="167" t="s">
        <v>65</v>
      </c>
      <c r="VK1175" s="10">
        <f t="shared" ref="VK1175" si="9392">VI1175*1.3</f>
        <v>0</v>
      </c>
      <c r="VL1175" s="10"/>
      <c r="VM1175" s="219"/>
      <c r="VN1175" s="167" t="s">
        <v>102</v>
      </c>
      <c r="VO1175" s="500" t="s">
        <v>3436</v>
      </c>
      <c r="VQ1175" s="168"/>
      <c r="VR1175" s="168">
        <f t="shared" si="8856"/>
        <v>0</v>
      </c>
      <c r="VS1175" s="167" t="s">
        <v>65</v>
      </c>
      <c r="VT1175" s="10">
        <f t="shared" ref="VT1175" si="9393">VR1175*1.3</f>
        <v>0</v>
      </c>
      <c r="VU1175" s="10"/>
      <c r="VV1175" s="219"/>
      <c r="VW1175" s="167" t="s">
        <v>102</v>
      </c>
      <c r="VX1175" s="500" t="s">
        <v>2386</v>
      </c>
      <c r="VZ1175" s="168"/>
      <c r="WA1175" s="168">
        <f t="shared" si="8859"/>
        <v>0</v>
      </c>
      <c r="WB1175" s="167" t="s">
        <v>65</v>
      </c>
      <c r="WC1175" s="10">
        <f t="shared" ref="WC1175" si="9394">WA1175*1.3</f>
        <v>0</v>
      </c>
      <c r="WD1175" s="10"/>
      <c r="WE1175" s="219"/>
      <c r="WF1175" s="167" t="s">
        <v>102</v>
      </c>
      <c r="WG1175" s="500" t="s">
        <v>1660</v>
      </c>
      <c r="WI1175" s="168"/>
      <c r="WJ1175" s="168">
        <f t="shared" si="8862"/>
        <v>71</v>
      </c>
      <c r="WK1175" s="167" t="s">
        <v>65</v>
      </c>
      <c r="WL1175" s="10">
        <f t="shared" ref="WL1175" si="9395">WJ1175*1.3</f>
        <v>92.3</v>
      </c>
      <c r="WM1175" s="10"/>
      <c r="WN1175" s="219"/>
      <c r="WO1175" s="167" t="s">
        <v>102</v>
      </c>
      <c r="WP1175" s="500" t="s">
        <v>1660</v>
      </c>
      <c r="WR1175" s="168"/>
      <c r="WS1175" s="168">
        <f t="shared" si="8865"/>
        <v>71</v>
      </c>
      <c r="WT1175" s="167" t="s">
        <v>65</v>
      </c>
      <c r="WU1175" s="10">
        <f t="shared" ref="WU1175" si="9396">WS1175*1.3</f>
        <v>92.3</v>
      </c>
      <c r="WV1175" s="10"/>
      <c r="WW1175" s="219"/>
      <c r="WX1175" s="167" t="s">
        <v>102</v>
      </c>
      <c r="WY1175" s="499" t="s">
        <v>1089</v>
      </c>
      <c r="XA1175" s="168"/>
      <c r="XB1175" s="168">
        <f t="shared" si="8868"/>
        <v>0</v>
      </c>
      <c r="XC1175" s="167" t="s">
        <v>65</v>
      </c>
      <c r="XD1175" s="10">
        <f t="shared" ref="XD1175" si="9397">XB1175*1.3</f>
        <v>0</v>
      </c>
      <c r="XE1175" s="10"/>
      <c r="XF1175" s="219"/>
      <c r="XG1175" s="167" t="s">
        <v>102</v>
      </c>
      <c r="XH1175" s="500" t="s">
        <v>3436</v>
      </c>
      <c r="XJ1175" s="168"/>
      <c r="XK1175" s="168">
        <f t="shared" si="8871"/>
        <v>0</v>
      </c>
      <c r="XL1175" s="167" t="s">
        <v>65</v>
      </c>
      <c r="XM1175" s="10">
        <f t="shared" ref="XM1175" si="9398">XK1175*1.3</f>
        <v>0</v>
      </c>
      <c r="XN1175" s="10"/>
      <c r="XO1175" s="219"/>
      <c r="XP1175" s="167" t="s">
        <v>102</v>
      </c>
      <c r="XQ1175" s="500" t="s">
        <v>549</v>
      </c>
      <c r="XS1175" s="168"/>
      <c r="XT1175" s="168">
        <f t="shared" si="8874"/>
        <v>39</v>
      </c>
      <c r="XU1175" s="167" t="s">
        <v>65</v>
      </c>
      <c r="XV1175" s="10">
        <f t="shared" ref="XV1175" si="9399">XT1175*1.3</f>
        <v>50.7</v>
      </c>
      <c r="XW1175" s="10"/>
      <c r="XX1175" s="219"/>
      <c r="XY1175" s="167" t="s">
        <v>102</v>
      </c>
      <c r="XZ1175" s="500" t="s">
        <v>1660</v>
      </c>
      <c r="YB1175" s="168"/>
      <c r="YC1175" s="168">
        <f t="shared" si="8877"/>
        <v>71</v>
      </c>
      <c r="YD1175" s="167" t="s">
        <v>65</v>
      </c>
      <c r="YE1175" s="10">
        <f t="shared" ref="YE1175" si="9400">YC1175*1.3</f>
        <v>92.3</v>
      </c>
      <c r="YF1175" s="10"/>
      <c r="YG1175" s="219"/>
      <c r="YH1175" s="167" t="s">
        <v>102</v>
      </c>
      <c r="YI1175" s="500" t="s">
        <v>481</v>
      </c>
      <c r="YK1175" s="168"/>
      <c r="YL1175" s="168">
        <f t="shared" si="8880"/>
        <v>0</v>
      </c>
      <c r="YM1175" s="167" t="s">
        <v>65</v>
      </c>
      <c r="YN1175" s="10">
        <f t="shared" ref="YN1175" si="9401">YL1175*1.3</f>
        <v>0</v>
      </c>
      <c r="YO1175" s="10"/>
      <c r="YP1175" s="219"/>
      <c r="YQ1175" s="167" t="s">
        <v>102</v>
      </c>
      <c r="YR1175" s="500" t="s">
        <v>2444</v>
      </c>
      <c r="YT1175" s="168"/>
      <c r="YU1175" s="168">
        <f t="shared" si="8883"/>
        <v>9</v>
      </c>
      <c r="YV1175" s="167" t="s">
        <v>65</v>
      </c>
      <c r="YW1175" s="10">
        <f t="shared" ref="YW1175" si="9402">YU1175*1.3</f>
        <v>11.700000000000001</v>
      </c>
      <c r="YX1175" s="10"/>
      <c r="YY1175" s="219"/>
      <c r="YZ1175" s="167" t="s">
        <v>102</v>
      </c>
      <c r="ZA1175" s="500" t="s">
        <v>448</v>
      </c>
      <c r="ZC1175" s="168"/>
      <c r="ZD1175" s="168">
        <f t="shared" si="8886"/>
        <v>3</v>
      </c>
      <c r="ZE1175" s="167" t="s">
        <v>65</v>
      </c>
      <c r="ZF1175" s="10">
        <f t="shared" ref="ZF1175" si="9403">ZD1175*1.3</f>
        <v>3.9000000000000004</v>
      </c>
      <c r="ZG1175" s="10"/>
      <c r="ZH1175" s="219"/>
      <c r="ZI1175" s="167" t="s">
        <v>102</v>
      </c>
      <c r="ZJ1175" s="500" t="s">
        <v>494</v>
      </c>
      <c r="ZL1175" s="168"/>
      <c r="ZM1175" s="168">
        <f t="shared" si="8889"/>
        <v>11</v>
      </c>
      <c r="ZN1175" s="167" t="s">
        <v>65</v>
      </c>
      <c r="ZO1175" s="10">
        <f t="shared" ref="ZO1175" si="9404">ZM1175*1.3</f>
        <v>14.3</v>
      </c>
      <c r="ZP1175" s="10"/>
      <c r="ZQ1175" s="219"/>
      <c r="ZR1175" s="167" t="s">
        <v>102</v>
      </c>
      <c r="ZS1175" s="498" t="s">
        <v>570</v>
      </c>
      <c r="ZU1175" s="168"/>
      <c r="ZV1175" s="168">
        <f t="shared" si="8892"/>
        <v>21</v>
      </c>
      <c r="ZW1175" s="167" t="s">
        <v>65</v>
      </c>
      <c r="ZX1175" s="10">
        <f t="shared" ref="ZX1175" si="9405">ZV1175*1.3</f>
        <v>27.3</v>
      </c>
      <c r="ZY1175" s="10"/>
      <c r="ZZ1175" s="219"/>
      <c r="AAA1175" s="167" t="s">
        <v>102</v>
      </c>
      <c r="AAB1175" s="500" t="s">
        <v>2838</v>
      </c>
      <c r="AAD1175" s="168"/>
      <c r="AAE1175" s="168">
        <f t="shared" si="8895"/>
        <v>3</v>
      </c>
      <c r="AAF1175" s="167" t="s">
        <v>65</v>
      </c>
      <c r="AAG1175" s="10">
        <f t="shared" ref="AAG1175" si="9406">AAE1175*1.3</f>
        <v>3.9000000000000004</v>
      </c>
      <c r="AAH1175" s="10"/>
      <c r="AAI1175" s="219"/>
      <c r="AAJ1175" s="167" t="s">
        <v>102</v>
      </c>
      <c r="AAK1175" s="500" t="s">
        <v>2012</v>
      </c>
      <c r="AAM1175" s="168"/>
      <c r="AAN1175" s="168">
        <f t="shared" si="8898"/>
        <v>26</v>
      </c>
      <c r="AAO1175" s="167" t="s">
        <v>65</v>
      </c>
      <c r="AAP1175" s="10">
        <f t="shared" ref="AAP1175" si="9407">AAN1175*1.3</f>
        <v>33.800000000000004</v>
      </c>
      <c r="AAQ1175" s="10"/>
      <c r="AAR1175" s="219"/>
      <c r="AAS1175" s="167" t="s">
        <v>102</v>
      </c>
      <c r="AAT1175" s="500" t="s">
        <v>481</v>
      </c>
      <c r="AAV1175" s="168"/>
      <c r="AAW1175" s="168">
        <f t="shared" si="8901"/>
        <v>0</v>
      </c>
      <c r="AAX1175" s="167" t="s">
        <v>65</v>
      </c>
      <c r="AAY1175" s="10">
        <f t="shared" ref="AAY1175" si="9408">AAW1175*1.3</f>
        <v>0</v>
      </c>
      <c r="AAZ1175" s="10"/>
      <c r="ABA1175" s="219"/>
      <c r="ABB1175" s="167" t="s">
        <v>102</v>
      </c>
      <c r="ABC1175" s="500" t="s">
        <v>2024</v>
      </c>
      <c r="ABE1175" s="168"/>
      <c r="ABF1175" s="168">
        <f t="shared" si="8904"/>
        <v>3</v>
      </c>
      <c r="ABG1175" s="167" t="s">
        <v>65</v>
      </c>
      <c r="ABH1175" s="10">
        <f t="shared" ref="ABH1175" si="9409">ABF1175*1.3</f>
        <v>3.9000000000000004</v>
      </c>
      <c r="ABI1175" s="10"/>
      <c r="ABJ1175" s="219"/>
      <c r="ABK1175" s="167" t="s">
        <v>102</v>
      </c>
      <c r="ABL1175" s="500" t="s">
        <v>549</v>
      </c>
      <c r="ABN1175" s="168"/>
      <c r="ABO1175" s="168">
        <f t="shared" si="8907"/>
        <v>39</v>
      </c>
      <c r="ABP1175" s="167" t="s">
        <v>65</v>
      </c>
      <c r="ABQ1175" s="10">
        <f t="shared" ref="ABQ1175" si="9410">ABO1175*1.3</f>
        <v>50.7</v>
      </c>
      <c r="ABR1175" s="10"/>
      <c r="ABS1175" s="219"/>
      <c r="ABT1175" s="167" t="s">
        <v>102</v>
      </c>
      <c r="ABU1175" s="498" t="s">
        <v>1657</v>
      </c>
      <c r="ABW1175" s="168"/>
      <c r="ABX1175" s="168">
        <f t="shared" si="8910"/>
        <v>28</v>
      </c>
      <c r="ABY1175" s="167" t="s">
        <v>65</v>
      </c>
      <c r="ABZ1175" s="10">
        <f t="shared" ref="ABZ1175" si="9411">ABX1175*1.3</f>
        <v>36.4</v>
      </c>
      <c r="ACA1175" s="10"/>
      <c r="ACB1175" s="219"/>
      <c r="ACC1175" s="167" t="s">
        <v>102</v>
      </c>
      <c r="ACD1175" s="500" t="s">
        <v>3436</v>
      </c>
      <c r="ACF1175" s="168"/>
      <c r="ACG1175" s="168">
        <f t="shared" si="8913"/>
        <v>0</v>
      </c>
      <c r="ACH1175" s="167" t="s">
        <v>65</v>
      </c>
      <c r="ACI1175" s="10">
        <f t="shared" ref="ACI1175" si="9412">ACG1175*1.3</f>
        <v>0</v>
      </c>
      <c r="ACJ1175" s="10"/>
      <c r="ACK1175" s="219"/>
      <c r="ACL1175" s="167" t="s">
        <v>102</v>
      </c>
      <c r="ACM1175" s="500" t="s">
        <v>1936</v>
      </c>
      <c r="ACO1175" s="168"/>
      <c r="ACP1175" s="168">
        <f t="shared" si="8916"/>
        <v>0</v>
      </c>
      <c r="ACQ1175" s="167" t="s">
        <v>65</v>
      </c>
      <c r="ACR1175" s="10">
        <f t="shared" ref="ACR1175" si="9413">ACP1175*1.3</f>
        <v>0</v>
      </c>
      <c r="ACS1175" s="10"/>
      <c r="ACT1175" s="219"/>
      <c r="ACU1175" s="167" t="s">
        <v>102</v>
      </c>
      <c r="ACV1175" s="500" t="s">
        <v>2024</v>
      </c>
      <c r="ACX1175" s="168"/>
      <c r="ACY1175" s="168">
        <f t="shared" si="8919"/>
        <v>3</v>
      </c>
      <c r="ACZ1175" s="167" t="s">
        <v>65</v>
      </c>
      <c r="ADA1175" s="10">
        <f t="shared" ref="ADA1175" si="9414">ACY1175*1.3</f>
        <v>3.9000000000000004</v>
      </c>
      <c r="ADB1175" s="10"/>
      <c r="ADC1175" s="219"/>
      <c r="ADD1175" s="167" t="s">
        <v>102</v>
      </c>
      <c r="ADE1175" s="500" t="s">
        <v>2024</v>
      </c>
      <c r="ADG1175" s="168"/>
      <c r="ADH1175" s="168">
        <f t="shared" si="8922"/>
        <v>3</v>
      </c>
      <c r="ADI1175" s="167" t="s">
        <v>65</v>
      </c>
      <c r="ADJ1175" s="10">
        <f t="shared" ref="ADJ1175" si="9415">ADH1175*1.3</f>
        <v>3.9000000000000004</v>
      </c>
      <c r="ADK1175" s="10"/>
      <c r="ADL1175" s="219"/>
      <c r="ADM1175" s="167" t="s">
        <v>102</v>
      </c>
      <c r="ADN1175" s="500" t="s">
        <v>2017</v>
      </c>
      <c r="ADP1175" s="168"/>
      <c r="ADQ1175" s="168">
        <f t="shared" si="8925"/>
        <v>5</v>
      </c>
      <c r="ADR1175" s="167" t="s">
        <v>65</v>
      </c>
      <c r="ADS1175" s="10">
        <f t="shared" ref="ADS1175" si="9416">ADQ1175*1.3</f>
        <v>6.5</v>
      </c>
      <c r="ADT1175" s="10"/>
      <c r="ADU1175" s="219"/>
      <c r="ADV1175" s="167" t="s">
        <v>102</v>
      </c>
      <c r="ADW1175" s="328" t="s">
        <v>2414</v>
      </c>
      <c r="ADY1175" s="168"/>
      <c r="ADZ1175" s="168">
        <f t="shared" si="8928"/>
        <v>35</v>
      </c>
      <c r="AEA1175" s="167" t="s">
        <v>65</v>
      </c>
      <c r="AEB1175" s="10">
        <f t="shared" ref="AEB1175" si="9417">ADZ1175*1.3</f>
        <v>45.5</v>
      </c>
      <c r="AEC1175" s="10"/>
      <c r="AED1175" s="219"/>
      <c r="AEE1175" s="167" t="s">
        <v>102</v>
      </c>
      <c r="AEF1175" s="500" t="s">
        <v>494</v>
      </c>
      <c r="AEH1175" s="168"/>
      <c r="AEI1175" s="168">
        <f t="shared" si="8931"/>
        <v>11</v>
      </c>
      <c r="AEJ1175" s="167" t="s">
        <v>65</v>
      </c>
      <c r="AEK1175" s="10">
        <f t="shared" ref="AEK1175" si="9418">AEI1175*1.3</f>
        <v>14.3</v>
      </c>
      <c r="AEL1175" s="10"/>
      <c r="AEM1175" s="219"/>
      <c r="AEN1175" s="167" t="s">
        <v>102</v>
      </c>
      <c r="AEO1175" s="500" t="s">
        <v>1919</v>
      </c>
      <c r="AEQ1175" s="168"/>
      <c r="AER1175" s="168">
        <f t="shared" si="8934"/>
        <v>1</v>
      </c>
      <c r="AES1175" s="167" t="s">
        <v>65</v>
      </c>
      <c r="AET1175" s="10">
        <f t="shared" ref="AET1175" si="9419">AER1175*1.3</f>
        <v>1.3</v>
      </c>
      <c r="AEU1175" s="10"/>
      <c r="AEV1175" s="219"/>
      <c r="AEW1175" s="167" t="s">
        <v>102</v>
      </c>
      <c r="AEX1175" s="500" t="s">
        <v>2963</v>
      </c>
      <c r="AEZ1175" s="168"/>
      <c r="AFA1175" s="168">
        <f t="shared" si="8937"/>
        <v>0</v>
      </c>
      <c r="AFB1175" s="167" t="s">
        <v>65</v>
      </c>
      <c r="AFC1175" s="10">
        <f t="shared" ref="AFC1175" si="9420">AFA1175*1.3</f>
        <v>0</v>
      </c>
      <c r="AFD1175" s="10"/>
      <c r="AFE1175" s="219"/>
      <c r="AFF1175" s="167" t="s">
        <v>102</v>
      </c>
      <c r="AFG1175" s="500" t="s">
        <v>3436</v>
      </c>
      <c r="AFI1175" s="168"/>
      <c r="AFJ1175" s="168">
        <f t="shared" si="8940"/>
        <v>0</v>
      </c>
      <c r="AFK1175" s="167" t="s">
        <v>65</v>
      </c>
      <c r="AFL1175" s="10">
        <f t="shared" ref="AFL1175" si="9421">AFJ1175*1.3</f>
        <v>0</v>
      </c>
      <c r="AFM1175" s="10"/>
      <c r="AFN1175" s="219"/>
      <c r="AFO1175" s="167" t="s">
        <v>102</v>
      </c>
      <c r="AFP1175" s="500" t="s">
        <v>494</v>
      </c>
      <c r="AFR1175" s="168"/>
      <c r="AFS1175" s="168">
        <f t="shared" si="8943"/>
        <v>11</v>
      </c>
      <c r="AFT1175" s="167" t="s">
        <v>65</v>
      </c>
      <c r="AFU1175" s="10">
        <f t="shared" ref="AFU1175" si="9422">AFS1175*1.3</f>
        <v>14.3</v>
      </c>
      <c r="AFV1175" s="10"/>
      <c r="AFW1175" s="219"/>
      <c r="AFX1175" s="167" t="s">
        <v>102</v>
      </c>
      <c r="AFY1175" s="500" t="s">
        <v>549</v>
      </c>
      <c r="AGA1175" s="168"/>
      <c r="AGB1175" s="168">
        <f t="shared" si="8946"/>
        <v>39</v>
      </c>
      <c r="AGC1175" s="167" t="s">
        <v>65</v>
      </c>
      <c r="AGD1175" s="10">
        <f t="shared" ref="AGD1175" si="9423">AGB1175*1.3</f>
        <v>50.7</v>
      </c>
      <c r="AGE1175" s="10"/>
      <c r="AGF1175" s="219"/>
      <c r="AGG1175" s="167" t="s">
        <v>102</v>
      </c>
      <c r="AGH1175" s="498" t="s">
        <v>494</v>
      </c>
      <c r="AGJ1175" s="168"/>
      <c r="AGK1175" s="168">
        <f t="shared" si="8949"/>
        <v>11</v>
      </c>
      <c r="AGL1175" s="167" t="s">
        <v>65</v>
      </c>
      <c r="AGM1175" s="10">
        <f t="shared" ref="AGM1175" si="9424">AGK1175*1.3</f>
        <v>14.3</v>
      </c>
      <c r="AGN1175" s="10"/>
      <c r="AGO1175" s="219"/>
      <c r="AGP1175" s="167" t="s">
        <v>102</v>
      </c>
      <c r="AGQ1175" s="500" t="s">
        <v>2402</v>
      </c>
      <c r="AGS1175" s="168"/>
      <c r="AGT1175" s="168">
        <f t="shared" si="8952"/>
        <v>0</v>
      </c>
      <c r="AGU1175" s="167" t="s">
        <v>65</v>
      </c>
      <c r="AGV1175" s="10">
        <f t="shared" ref="AGV1175" si="9425">AGT1175*1.3</f>
        <v>0</v>
      </c>
      <c r="AGW1175" s="10"/>
      <c r="AGX1175" s="219"/>
      <c r="AGY1175" s="167" t="s">
        <v>102</v>
      </c>
      <c r="AGZ1175" s="500" t="s">
        <v>1310</v>
      </c>
      <c r="AHB1175" s="168"/>
      <c r="AHC1175" s="168">
        <f t="shared" si="8955"/>
        <v>0</v>
      </c>
      <c r="AHD1175" s="167" t="s">
        <v>65</v>
      </c>
      <c r="AHE1175" s="10">
        <f t="shared" ref="AHE1175" si="9426">AHC1175*1.3</f>
        <v>0</v>
      </c>
      <c r="AHF1175" s="10"/>
      <c r="AHG1175" s="219"/>
      <c r="AHH1175" s="167" t="s">
        <v>102</v>
      </c>
      <c r="AHI1175" s="500" t="s">
        <v>448</v>
      </c>
      <c r="AHK1175" s="168"/>
      <c r="AHL1175" s="168">
        <f t="shared" si="8958"/>
        <v>3</v>
      </c>
      <c r="AHM1175" s="167" t="s">
        <v>65</v>
      </c>
      <c r="AHN1175" s="10">
        <f t="shared" ref="AHN1175" si="9427">AHL1175*1.3</f>
        <v>3.9000000000000004</v>
      </c>
      <c r="AHO1175" s="10"/>
      <c r="AHP1175" s="219"/>
      <c r="AHQ1175" s="167" t="s">
        <v>102</v>
      </c>
      <c r="AHR1175" s="500" t="s">
        <v>2838</v>
      </c>
      <c r="AHT1175" s="168"/>
      <c r="AHU1175" s="168">
        <f t="shared" si="8961"/>
        <v>3</v>
      </c>
      <c r="AHV1175" s="167" t="s">
        <v>65</v>
      </c>
      <c r="AHW1175" s="10">
        <f t="shared" ref="AHW1175" si="9428">AHU1175*1.3</f>
        <v>3.9000000000000004</v>
      </c>
      <c r="AHX1175" s="10"/>
      <c r="AHY1175" s="219"/>
      <c r="AHZ1175" s="167" t="s">
        <v>102</v>
      </c>
      <c r="AIA1175" s="500" t="s">
        <v>1331</v>
      </c>
      <c r="AIC1175" s="168"/>
      <c r="AID1175" s="168">
        <f t="shared" si="8964"/>
        <v>11</v>
      </c>
      <c r="AIE1175" s="167" t="s">
        <v>65</v>
      </c>
      <c r="AIF1175" s="10">
        <f t="shared" ref="AIF1175" si="9429">AID1175*1.3</f>
        <v>14.3</v>
      </c>
      <c r="AIG1175" s="10"/>
      <c r="AIH1175" s="219"/>
      <c r="AII1175" s="167" t="s">
        <v>102</v>
      </c>
      <c r="AIJ1175" s="498" t="s">
        <v>2838</v>
      </c>
      <c r="AIL1175" s="168"/>
      <c r="AIM1175" s="168">
        <f t="shared" si="8967"/>
        <v>3</v>
      </c>
      <c r="AIN1175" s="167" t="s">
        <v>65</v>
      </c>
      <c r="AIO1175" s="10">
        <f t="shared" ref="AIO1175" si="9430">AIM1175*1.3</f>
        <v>3.9000000000000004</v>
      </c>
      <c r="AIP1175" s="10"/>
      <c r="AIQ1175" s="219"/>
      <c r="AIR1175" s="167" t="s">
        <v>102</v>
      </c>
      <c r="AIS1175" s="500" t="s">
        <v>1660</v>
      </c>
      <c r="AIU1175" s="168"/>
      <c r="AIV1175" s="168">
        <f t="shared" si="8970"/>
        <v>71</v>
      </c>
      <c r="AIW1175" s="167" t="s">
        <v>65</v>
      </c>
      <c r="AIX1175" s="10">
        <f t="shared" ref="AIX1175" si="9431">AIV1175*1.3</f>
        <v>92.3</v>
      </c>
      <c r="AIY1175" s="10"/>
      <c r="AIZ1175" s="219"/>
      <c r="AJA1175" s="167" t="s">
        <v>102</v>
      </c>
      <c r="AJB1175" s="500" t="s">
        <v>691</v>
      </c>
      <c r="AJD1175" s="168"/>
      <c r="AJE1175" s="168">
        <f t="shared" si="8973"/>
        <v>39</v>
      </c>
      <c r="AJF1175" s="167" t="s">
        <v>65</v>
      </c>
      <c r="AJG1175" s="10">
        <f t="shared" ref="AJG1175" si="9432">AJE1175*1.3</f>
        <v>50.7</v>
      </c>
      <c r="AJH1175" s="10"/>
      <c r="AJI1175" s="219"/>
      <c r="AJJ1175" s="167" t="s">
        <v>102</v>
      </c>
      <c r="AJK1175" s="500" t="s">
        <v>2024</v>
      </c>
      <c r="AJM1175" s="168"/>
      <c r="AJN1175" s="168">
        <f t="shared" si="8976"/>
        <v>3</v>
      </c>
      <c r="AJO1175" s="167" t="s">
        <v>65</v>
      </c>
      <c r="AJP1175" s="10">
        <f t="shared" ref="AJP1175" si="9433">AJN1175*1.3</f>
        <v>3.9000000000000004</v>
      </c>
      <c r="AJQ1175" s="10"/>
      <c r="AJR1175" s="219"/>
      <c r="AJS1175" s="167" t="s">
        <v>102</v>
      </c>
      <c r="AJT1175" s="500" t="s">
        <v>448</v>
      </c>
      <c r="AJV1175" s="168"/>
      <c r="AJW1175" s="168">
        <f t="shared" si="8979"/>
        <v>3</v>
      </c>
      <c r="AJX1175" s="167" t="s">
        <v>65</v>
      </c>
      <c r="AJY1175" s="10">
        <f t="shared" ref="AJY1175" si="9434">AJW1175*1.3</f>
        <v>3.9000000000000004</v>
      </c>
      <c r="AJZ1175" s="10"/>
      <c r="AKA1175" s="219"/>
      <c r="AKB1175" s="167" t="s">
        <v>102</v>
      </c>
      <c r="AKC1175" s="500" t="s">
        <v>2024</v>
      </c>
      <c r="AKE1175" s="168"/>
      <c r="AKF1175" s="168">
        <f t="shared" si="8982"/>
        <v>3</v>
      </c>
      <c r="AKG1175" s="167" t="s">
        <v>65</v>
      </c>
      <c r="AKH1175" s="10">
        <f t="shared" ref="AKH1175" si="9435">AKF1175*1.3</f>
        <v>3.9000000000000004</v>
      </c>
      <c r="AKI1175" s="10"/>
      <c r="AKJ1175" s="219"/>
      <c r="AKK1175" s="167" t="s">
        <v>102</v>
      </c>
      <c r="AKL1175" s="500" t="s">
        <v>448</v>
      </c>
      <c r="AKN1175" s="168"/>
      <c r="AKO1175" s="168">
        <f t="shared" si="8985"/>
        <v>3</v>
      </c>
      <c r="AKP1175" s="167" t="s">
        <v>65</v>
      </c>
      <c r="AKQ1175" s="10">
        <f t="shared" ref="AKQ1175" si="9436">AKO1175*1.3</f>
        <v>3.9000000000000004</v>
      </c>
      <c r="AKR1175" s="10"/>
      <c r="AKS1175" s="219"/>
      <c r="AKT1175" s="167" t="s">
        <v>102</v>
      </c>
      <c r="AKU1175" s="500" t="s">
        <v>2024</v>
      </c>
      <c r="AKW1175" s="168"/>
      <c r="AKX1175" s="168">
        <f t="shared" si="8988"/>
        <v>3</v>
      </c>
      <c r="AKY1175" s="167" t="s">
        <v>65</v>
      </c>
      <c r="AKZ1175" s="10">
        <f t="shared" ref="AKZ1175" si="9437">AKX1175*1.3</f>
        <v>3.9000000000000004</v>
      </c>
      <c r="ALA1175" s="10"/>
      <c r="ALB1175" s="219"/>
      <c r="ALC1175" s="167" t="s">
        <v>102</v>
      </c>
      <c r="ALD1175" s="328" t="s">
        <v>1957</v>
      </c>
      <c r="ALF1175" s="168"/>
      <c r="ALG1175" s="168">
        <f t="shared" si="8991"/>
        <v>0</v>
      </c>
      <c r="ALH1175" s="167" t="s">
        <v>65</v>
      </c>
      <c r="ALI1175" s="10">
        <f t="shared" ref="ALI1175" si="9438">ALG1175*1.3</f>
        <v>0</v>
      </c>
      <c r="ALJ1175" s="10"/>
      <c r="ALK1175" s="219"/>
      <c r="ALL1175" s="167" t="s">
        <v>102</v>
      </c>
      <c r="ALM1175" s="500" t="s">
        <v>2838</v>
      </c>
      <c r="ALO1175" s="168"/>
      <c r="ALP1175" s="168">
        <f t="shared" si="8994"/>
        <v>3</v>
      </c>
      <c r="ALQ1175" s="167" t="s">
        <v>65</v>
      </c>
      <c r="ALR1175" s="10">
        <f t="shared" ref="ALR1175" si="9439">ALP1175*1.3</f>
        <v>3.9000000000000004</v>
      </c>
      <c r="ALS1175" s="10"/>
      <c r="ALT1175" s="219"/>
      <c r="ALU1175" s="167" t="s">
        <v>102</v>
      </c>
      <c r="ALV1175" s="500" t="s">
        <v>1660</v>
      </c>
      <c r="ALX1175" s="168"/>
      <c r="ALY1175" s="168">
        <f t="shared" si="8997"/>
        <v>71</v>
      </c>
      <c r="ALZ1175" s="167" t="s">
        <v>65</v>
      </c>
      <c r="AMA1175" s="10">
        <f t="shared" ref="AMA1175" si="9440">ALY1175*1.3</f>
        <v>92.3</v>
      </c>
      <c r="AMB1175" s="10"/>
      <c r="AMC1175" s="219"/>
      <c r="AMD1175" s="167" t="s">
        <v>102</v>
      </c>
      <c r="AME1175" s="500" t="s">
        <v>1632</v>
      </c>
      <c r="AMG1175" s="168"/>
      <c r="AMH1175" s="168">
        <f t="shared" si="9000"/>
        <v>0</v>
      </c>
      <c r="AMI1175" s="167" t="s">
        <v>65</v>
      </c>
      <c r="AMJ1175" s="10">
        <f t="shared" ref="AMJ1175" si="9441">AMH1175*1.3</f>
        <v>0</v>
      </c>
      <c r="AMK1175" s="10"/>
      <c r="AML1175" s="219"/>
      <c r="AMM1175" s="167" t="s">
        <v>102</v>
      </c>
      <c r="AMN1175" s="500" t="s">
        <v>1317</v>
      </c>
      <c r="AMP1175" s="168"/>
      <c r="AMQ1175" s="168">
        <f t="shared" si="9003"/>
        <v>0</v>
      </c>
      <c r="AMR1175" s="167" t="s">
        <v>65</v>
      </c>
      <c r="AMS1175" s="10">
        <f t="shared" ref="AMS1175" si="9442">AMQ1175*1.3</f>
        <v>0</v>
      </c>
      <c r="AMT1175" s="10"/>
      <c r="AMU1175" s="219"/>
      <c r="AMV1175" s="167" t="s">
        <v>102</v>
      </c>
      <c r="AMW1175" s="500" t="s">
        <v>1919</v>
      </c>
      <c r="AMY1175" s="168"/>
      <c r="AMZ1175" s="168">
        <f t="shared" si="9006"/>
        <v>1</v>
      </c>
      <c r="ANA1175" s="167" t="s">
        <v>65</v>
      </c>
      <c r="ANB1175" s="10">
        <f t="shared" ref="ANB1175" si="9443">AMZ1175*1.3</f>
        <v>1.3</v>
      </c>
      <c r="ANC1175" s="10"/>
      <c r="AND1175" s="219"/>
      <c r="ANE1175" s="167" t="s">
        <v>102</v>
      </c>
      <c r="ANF1175" s="500" t="s">
        <v>3436</v>
      </c>
      <c r="ANH1175" s="168"/>
      <c r="ANI1175" s="168">
        <f t="shared" si="9009"/>
        <v>0</v>
      </c>
      <c r="ANJ1175" s="167" t="s">
        <v>65</v>
      </c>
      <c r="ANK1175" s="10">
        <f t="shared" ref="ANK1175" si="9444">ANI1175*1.3</f>
        <v>0</v>
      </c>
      <c r="ANL1175" s="10"/>
      <c r="ANM1175" s="219"/>
      <c r="ANN1175" s="167" t="s">
        <v>102</v>
      </c>
      <c r="ANO1175" s="500" t="s">
        <v>2024</v>
      </c>
      <c r="ANQ1175" s="168"/>
      <c r="ANR1175" s="168">
        <f t="shared" si="9012"/>
        <v>3</v>
      </c>
      <c r="ANS1175" s="167" t="s">
        <v>65</v>
      </c>
      <c r="ANT1175" s="10">
        <f t="shared" ref="ANT1175" si="9445">ANR1175*1.3</f>
        <v>3.9000000000000004</v>
      </c>
      <c r="ANU1175" s="10"/>
      <c r="ANV1175" s="219"/>
      <c r="ANW1175" s="167" t="s">
        <v>102</v>
      </c>
      <c r="ANX1175" s="502" t="s">
        <v>2358</v>
      </c>
      <c r="ANZ1175" s="168"/>
      <c r="AOA1175" s="168">
        <f t="shared" si="9015"/>
        <v>0</v>
      </c>
      <c r="AOB1175" s="167" t="s">
        <v>65</v>
      </c>
      <c r="AOC1175" s="10">
        <f t="shared" ref="AOC1175" si="9446">AOA1175*1.3</f>
        <v>0</v>
      </c>
      <c r="AOD1175" s="10"/>
      <c r="AOE1175" s="219"/>
      <c r="AOF1175" s="167" t="s">
        <v>102</v>
      </c>
      <c r="AOG1175" s="500" t="s">
        <v>940</v>
      </c>
      <c r="AOI1175" s="168"/>
      <c r="AOJ1175" s="168">
        <f t="shared" si="9018"/>
        <v>0</v>
      </c>
      <c r="AOK1175" s="167" t="s">
        <v>65</v>
      </c>
      <c r="AOL1175" s="10">
        <f t="shared" ref="AOL1175" si="9447">AOJ1175*1.3</f>
        <v>0</v>
      </c>
      <c r="AOM1175" s="10"/>
      <c r="AON1175" s="219"/>
      <c r="AOO1175" s="167" t="s">
        <v>102</v>
      </c>
      <c r="AOP1175" s="498" t="s">
        <v>1936</v>
      </c>
      <c r="AOR1175" s="168"/>
      <c r="AOS1175" s="168">
        <f t="shared" si="9021"/>
        <v>0</v>
      </c>
      <c r="AOT1175" s="167" t="s">
        <v>65</v>
      </c>
      <c r="AOU1175" s="10">
        <f t="shared" ref="AOU1175" si="9448">AOS1175*1.3</f>
        <v>0</v>
      </c>
      <c r="AOV1175" s="10"/>
      <c r="AOW1175" s="219"/>
      <c r="AOX1175" s="167" t="s">
        <v>102</v>
      </c>
      <c r="AOY1175" s="500" t="s">
        <v>2444</v>
      </c>
      <c r="APA1175" s="168"/>
      <c r="APB1175" s="168">
        <f t="shared" si="9024"/>
        <v>9</v>
      </c>
      <c r="APC1175" s="167" t="s">
        <v>65</v>
      </c>
      <c r="APD1175" s="10">
        <f t="shared" ref="APD1175" si="9449">APB1175*1.3</f>
        <v>11.700000000000001</v>
      </c>
      <c r="APE1175" s="10"/>
      <c r="APF1175" s="219"/>
      <c r="APG1175" s="167" t="s">
        <v>102</v>
      </c>
      <c r="APH1175" s="500" t="s">
        <v>1978</v>
      </c>
      <c r="APJ1175" s="168"/>
      <c r="APK1175" s="168">
        <f t="shared" si="9027"/>
        <v>0</v>
      </c>
      <c r="APL1175" s="167" t="s">
        <v>65</v>
      </c>
      <c r="APM1175" s="10">
        <f t="shared" ref="APM1175" si="9450">APK1175*1.3</f>
        <v>0</v>
      </c>
      <c r="APN1175" s="10"/>
      <c r="APO1175" s="219"/>
      <c r="APP1175" s="167" t="s">
        <v>102</v>
      </c>
      <c r="APQ1175" s="500" t="s">
        <v>1647</v>
      </c>
      <c r="APS1175" s="168"/>
      <c r="APT1175" s="168">
        <f t="shared" si="9030"/>
        <v>5</v>
      </c>
      <c r="APU1175" s="167" t="s">
        <v>65</v>
      </c>
      <c r="APV1175" s="10">
        <f t="shared" ref="APV1175" si="9451">APT1175*1.3</f>
        <v>6.5</v>
      </c>
      <c r="APW1175" s="10"/>
      <c r="APX1175" s="219"/>
      <c r="APY1175" s="167" t="s">
        <v>102</v>
      </c>
      <c r="APZ1175" s="500" t="s">
        <v>573</v>
      </c>
      <c r="AQB1175" s="168"/>
      <c r="AQC1175" s="168">
        <f t="shared" si="9033"/>
        <v>0</v>
      </c>
      <c r="AQD1175" s="167" t="s">
        <v>65</v>
      </c>
      <c r="AQE1175" s="10">
        <f t="shared" ref="AQE1175" si="9452">AQC1175*1.3</f>
        <v>0</v>
      </c>
      <c r="AQF1175" s="10"/>
      <c r="AQG1175" s="219"/>
      <c r="AQH1175" s="167" t="s">
        <v>102</v>
      </c>
      <c r="AQI1175" s="500" t="s">
        <v>477</v>
      </c>
      <c r="AQK1175" s="168"/>
      <c r="AQL1175" s="168">
        <f t="shared" si="9036"/>
        <v>0</v>
      </c>
      <c r="AQM1175" s="167" t="s">
        <v>65</v>
      </c>
      <c r="AQN1175" s="10">
        <f t="shared" ref="AQN1175" si="9453">AQL1175*1.3</f>
        <v>0</v>
      </c>
      <c r="AQO1175" s="10"/>
      <c r="AQP1175" s="219"/>
      <c r="AQQ1175" s="167" t="s">
        <v>102</v>
      </c>
      <c r="AQR1175" s="500" t="s">
        <v>1943</v>
      </c>
      <c r="AQT1175" s="168"/>
      <c r="AQU1175" s="168">
        <f t="shared" si="9039"/>
        <v>0</v>
      </c>
      <c r="AQV1175" s="167" t="s">
        <v>65</v>
      </c>
      <c r="AQW1175" s="10">
        <f t="shared" ref="AQW1175" si="9454">AQU1175*1.3</f>
        <v>0</v>
      </c>
      <c r="AQX1175" s="10"/>
      <c r="AQY1175" s="219"/>
      <c r="AQZ1175" s="167" t="s">
        <v>102</v>
      </c>
      <c r="ARA1175" s="500" t="s">
        <v>2358</v>
      </c>
      <c r="ARC1175" s="168"/>
      <c r="ARD1175" s="168">
        <f t="shared" si="9042"/>
        <v>0</v>
      </c>
      <c r="ARE1175" s="167" t="s">
        <v>65</v>
      </c>
      <c r="ARF1175" s="10">
        <f t="shared" ref="ARF1175" si="9455">ARD1175*1.3</f>
        <v>0</v>
      </c>
      <c r="ARG1175" s="10"/>
      <c r="ARH1175" s="219"/>
      <c r="ARI1175" s="167" t="s">
        <v>102</v>
      </c>
      <c r="ARJ1175" s="500" t="s">
        <v>546</v>
      </c>
      <c r="ARL1175" s="168"/>
      <c r="ARM1175" s="168">
        <f t="shared" si="9045"/>
        <v>0</v>
      </c>
      <c r="ARN1175" s="167" t="s">
        <v>65</v>
      </c>
      <c r="ARO1175" s="10">
        <f t="shared" ref="ARO1175" si="9456">ARM1175*1.3</f>
        <v>0</v>
      </c>
      <c r="ARP1175" s="10"/>
      <c r="ARQ1175" s="219"/>
      <c r="ARR1175" s="167" t="s">
        <v>102</v>
      </c>
      <c r="ARS1175" s="328" t="s">
        <v>546</v>
      </c>
      <c r="ARU1175" s="168"/>
      <c r="ARV1175" s="168">
        <f t="shared" si="9048"/>
        <v>0</v>
      </c>
      <c r="ARW1175" s="167" t="s">
        <v>65</v>
      </c>
      <c r="ARX1175" s="10">
        <f t="shared" ref="ARX1175" si="9457">ARV1175*1.3</f>
        <v>0</v>
      </c>
      <c r="ARY1175" s="10"/>
      <c r="ARZ1175" s="219"/>
      <c r="ASA1175" s="167" t="s">
        <v>102</v>
      </c>
      <c r="ASB1175" s="500" t="s">
        <v>549</v>
      </c>
      <c r="ASD1175" s="168"/>
      <c r="ASE1175" s="168">
        <f t="shared" si="9051"/>
        <v>39</v>
      </c>
      <c r="ASF1175" s="167" t="s">
        <v>65</v>
      </c>
      <c r="ASG1175" s="10">
        <f t="shared" ref="ASG1175" si="9458">ASE1175*1.3</f>
        <v>50.7</v>
      </c>
      <c r="ASH1175" s="10"/>
      <c r="ASI1175" s="219"/>
      <c r="ASJ1175" s="167" t="s">
        <v>102</v>
      </c>
      <c r="ASK1175" s="500" t="s">
        <v>2024</v>
      </c>
      <c r="ASM1175" s="168"/>
      <c r="ASN1175" s="168">
        <f t="shared" si="9054"/>
        <v>3</v>
      </c>
      <c r="ASO1175" s="167" t="s">
        <v>65</v>
      </c>
      <c r="ASP1175" s="10">
        <f t="shared" ref="ASP1175" si="9459">ASN1175*1.3</f>
        <v>3.9000000000000004</v>
      </c>
      <c r="ASQ1175" s="10"/>
      <c r="ASR1175" s="219"/>
      <c r="ASS1175" s="167" t="s">
        <v>102</v>
      </c>
      <c r="AST1175" s="500" t="s">
        <v>1624</v>
      </c>
      <c r="ASV1175" s="168"/>
      <c r="ASW1175" s="168">
        <f t="shared" si="9057"/>
        <v>2</v>
      </c>
      <c r="ASX1175" s="167" t="s">
        <v>65</v>
      </c>
      <c r="ASY1175" s="10">
        <f t="shared" ref="ASY1175" si="9460">ASW1175*1.3</f>
        <v>2.6</v>
      </c>
      <c r="ASZ1175" s="10"/>
      <c r="ATA1175" s="219"/>
      <c r="ATB1175" s="167" t="s">
        <v>102</v>
      </c>
      <c r="ATC1175" s="500" t="s">
        <v>1632</v>
      </c>
      <c r="ATE1175" s="168"/>
      <c r="ATF1175" s="168">
        <f t="shared" si="9060"/>
        <v>0</v>
      </c>
      <c r="ATG1175" s="167" t="s">
        <v>65</v>
      </c>
      <c r="ATH1175" s="10">
        <f t="shared" ref="ATH1175" si="9461">ATF1175*1.3</f>
        <v>0</v>
      </c>
      <c r="ATI1175" s="10"/>
      <c r="ATJ1175" s="219"/>
      <c r="ATK1175" s="167" t="s">
        <v>102</v>
      </c>
      <c r="ATL1175" s="500" t="s">
        <v>549</v>
      </c>
      <c r="ATN1175" s="168"/>
      <c r="ATO1175" s="168">
        <f t="shared" si="9063"/>
        <v>39</v>
      </c>
      <c r="ATP1175" s="167" t="s">
        <v>65</v>
      </c>
      <c r="ATQ1175" s="10">
        <f t="shared" ref="ATQ1175" si="9462">ATO1175*1.3</f>
        <v>50.7</v>
      </c>
      <c r="ATR1175" s="10"/>
      <c r="ATS1175" s="219"/>
      <c r="ATT1175" s="167" t="s">
        <v>102</v>
      </c>
      <c r="ATU1175" s="500" t="s">
        <v>2386</v>
      </c>
      <c r="ATW1175" s="168"/>
      <c r="ATX1175" s="168">
        <f t="shared" si="9066"/>
        <v>0</v>
      </c>
      <c r="ATY1175" s="167" t="s">
        <v>65</v>
      </c>
      <c r="ATZ1175" s="10">
        <f t="shared" ref="ATZ1175" si="9463">ATX1175*1.3</f>
        <v>0</v>
      </c>
      <c r="AUA1175" s="10"/>
      <c r="AUB1175" s="219"/>
      <c r="AUC1175" s="167" t="s">
        <v>102</v>
      </c>
      <c r="AUD1175" s="500" t="s">
        <v>549</v>
      </c>
      <c r="AUF1175" s="168"/>
      <c r="AUG1175" s="168">
        <f t="shared" si="9069"/>
        <v>39</v>
      </c>
      <c r="AUH1175" s="167" t="s">
        <v>65</v>
      </c>
      <c r="AUI1175" s="10">
        <f t="shared" ref="AUI1175" si="9464">AUG1175*1.3</f>
        <v>50.7</v>
      </c>
      <c r="AUJ1175" s="10"/>
      <c r="AUK1175" s="219"/>
      <c r="AUL1175" s="167" t="s">
        <v>102</v>
      </c>
      <c r="AUM1175" s="500" t="s">
        <v>477</v>
      </c>
      <c r="AUO1175" s="168"/>
      <c r="AUP1175" s="168">
        <f t="shared" si="9072"/>
        <v>0</v>
      </c>
      <c r="AUQ1175" s="167" t="s">
        <v>65</v>
      </c>
      <c r="AUR1175" s="10">
        <f t="shared" ref="AUR1175" si="9465">AUP1175*1.3</f>
        <v>0</v>
      </c>
      <c r="AUS1175" s="10"/>
      <c r="AUT1175" s="219"/>
      <c r="AUU1175" s="167" t="s">
        <v>102</v>
      </c>
      <c r="AUV1175" s="500" t="s">
        <v>494</v>
      </c>
      <c r="AUX1175" s="168"/>
      <c r="AUY1175" s="168">
        <f t="shared" si="9075"/>
        <v>11</v>
      </c>
      <c r="AUZ1175" s="167" t="s">
        <v>65</v>
      </c>
      <c r="AVA1175" s="10">
        <f t="shared" ref="AVA1175" si="9466">AUY1175*1.3</f>
        <v>14.3</v>
      </c>
      <c r="AVB1175" s="10"/>
      <c r="AVC1175" s="219"/>
      <c r="AVD1175" s="167" t="s">
        <v>102</v>
      </c>
      <c r="AVE1175" s="500" t="s">
        <v>917</v>
      </c>
      <c r="AVG1175" s="168"/>
      <c r="AVH1175" s="168">
        <f t="shared" si="9078"/>
        <v>0</v>
      </c>
      <c r="AVI1175" s="167" t="s">
        <v>65</v>
      </c>
      <c r="AVJ1175" s="10">
        <f t="shared" ref="AVJ1175" si="9467">AVH1175*1.3</f>
        <v>0</v>
      </c>
      <c r="AVK1175" s="10"/>
      <c r="AVL1175" s="219"/>
      <c r="AVM1175" s="167" t="s">
        <v>102</v>
      </c>
      <c r="AVN1175" s="328" t="s">
        <v>549</v>
      </c>
      <c r="AVP1175" s="168"/>
      <c r="AVQ1175" s="168">
        <f t="shared" si="9081"/>
        <v>39</v>
      </c>
      <c r="AVR1175" s="167" t="s">
        <v>65</v>
      </c>
      <c r="AVS1175" s="10">
        <f t="shared" ref="AVS1175" si="9468">AVQ1175*1.3</f>
        <v>50.7</v>
      </c>
      <c r="AVT1175" s="10"/>
      <c r="AVU1175" s="219"/>
      <c r="AVV1175" s="167" t="s">
        <v>102</v>
      </c>
      <c r="AVW1175" s="500" t="s">
        <v>1660</v>
      </c>
      <c r="AVY1175" s="168"/>
      <c r="AVZ1175" s="168">
        <f t="shared" si="9084"/>
        <v>71</v>
      </c>
      <c r="AWA1175" s="167" t="s">
        <v>65</v>
      </c>
      <c r="AWB1175" s="10">
        <f t="shared" ref="AWB1175" si="9469">AVZ1175*1.3</f>
        <v>92.3</v>
      </c>
      <c r="AWC1175" s="10"/>
      <c r="AWD1175" s="219"/>
      <c r="AWE1175" s="167" t="s">
        <v>102</v>
      </c>
      <c r="AWF1175" s="500" t="s">
        <v>2024</v>
      </c>
      <c r="AWH1175" s="168"/>
      <c r="AWI1175" s="168">
        <f t="shared" si="9087"/>
        <v>3</v>
      </c>
      <c r="AWJ1175" s="167" t="s">
        <v>65</v>
      </c>
      <c r="AWK1175" s="10">
        <f t="shared" ref="AWK1175" si="9470">AWI1175*1.3</f>
        <v>3.9000000000000004</v>
      </c>
      <c r="AWL1175" s="10"/>
      <c r="AWM1175" s="219"/>
      <c r="AWN1175" s="167" t="s">
        <v>102</v>
      </c>
      <c r="AWO1175" s="500" t="s">
        <v>2386</v>
      </c>
      <c r="AWQ1175" s="168"/>
      <c r="AWR1175" s="168">
        <f t="shared" si="9090"/>
        <v>0</v>
      </c>
      <c r="AWS1175" s="167" t="s">
        <v>65</v>
      </c>
      <c r="AWT1175" s="10">
        <f t="shared" ref="AWT1175" si="9471">AWR1175*1.3</f>
        <v>0</v>
      </c>
      <c r="AWU1175" s="10"/>
      <c r="AWV1175" s="219"/>
      <c r="AWW1175" s="167" t="s">
        <v>102</v>
      </c>
      <c r="AWX1175" s="500" t="s">
        <v>2838</v>
      </c>
      <c r="AWZ1175" s="168"/>
      <c r="AXA1175" s="168">
        <f t="shared" si="9093"/>
        <v>3</v>
      </c>
      <c r="AXB1175" s="167" t="s">
        <v>65</v>
      </c>
      <c r="AXC1175" s="10">
        <f t="shared" ref="AXC1175" si="9472">AXA1175*1.3</f>
        <v>3.9000000000000004</v>
      </c>
      <c r="AXD1175" s="10"/>
      <c r="AXE1175" s="219"/>
      <c r="AXF1175" s="167" t="s">
        <v>102</v>
      </c>
      <c r="AXG1175" s="498" t="s">
        <v>2308</v>
      </c>
      <c r="AXI1175" s="168"/>
      <c r="AXJ1175" s="168">
        <f t="shared" si="9096"/>
        <v>0</v>
      </c>
      <c r="AXK1175" s="167" t="s">
        <v>65</v>
      </c>
      <c r="AXL1175" s="10">
        <f t="shared" ref="AXL1175" si="9473">AXJ1175*1.3</f>
        <v>0</v>
      </c>
      <c r="AXM1175" s="10"/>
      <c r="AXN1175" s="219"/>
      <c r="AXO1175" s="167" t="s">
        <v>102</v>
      </c>
      <c r="AXP1175" s="500" t="s">
        <v>2838</v>
      </c>
      <c r="AXR1175" s="168"/>
      <c r="AXS1175" s="168">
        <f t="shared" si="9099"/>
        <v>3</v>
      </c>
      <c r="AXT1175" s="167" t="s">
        <v>65</v>
      </c>
      <c r="AXU1175" s="10">
        <f t="shared" ref="AXU1175" si="9474">AXS1175*1.3</f>
        <v>3.9000000000000004</v>
      </c>
      <c r="AXV1175" s="10"/>
      <c r="AXW1175" s="219"/>
      <c r="AXX1175" s="167" t="s">
        <v>102</v>
      </c>
      <c r="AXY1175" s="500" t="s">
        <v>2963</v>
      </c>
      <c r="AYA1175" s="168"/>
      <c r="AYB1175" s="168">
        <f t="shared" si="9102"/>
        <v>0</v>
      </c>
      <c r="AYC1175" s="167" t="s">
        <v>65</v>
      </c>
      <c r="AYD1175" s="10">
        <f t="shared" ref="AYD1175" si="9475">AYB1175*1.3</f>
        <v>0</v>
      </c>
      <c r="AYE1175" s="10"/>
      <c r="AYF1175" s="219"/>
      <c r="AYG1175" s="167" t="s">
        <v>102</v>
      </c>
      <c r="AYH1175" s="500" t="s">
        <v>1657</v>
      </c>
      <c r="AYJ1175" s="168"/>
      <c r="AYK1175" s="168">
        <f t="shared" si="9105"/>
        <v>28</v>
      </c>
      <c r="AYL1175" s="167" t="s">
        <v>65</v>
      </c>
      <c r="AYM1175" s="10">
        <f t="shared" ref="AYM1175" si="9476">AYK1175*1.3</f>
        <v>36.4</v>
      </c>
      <c r="AYN1175" s="10"/>
      <c r="AYO1175" s="219"/>
      <c r="AYP1175" s="167" t="s">
        <v>102</v>
      </c>
      <c r="AYQ1175" s="500" t="s">
        <v>549</v>
      </c>
      <c r="AYS1175" s="168"/>
      <c r="AYT1175" s="168">
        <f t="shared" si="9108"/>
        <v>39</v>
      </c>
      <c r="AYU1175" s="167" t="s">
        <v>65</v>
      </c>
      <c r="AYV1175" s="10">
        <f t="shared" ref="AYV1175" si="9477">AYT1175*1.3</f>
        <v>50.7</v>
      </c>
      <c r="AYW1175" s="10"/>
      <c r="AYX1175" s="219"/>
      <c r="AYY1175" s="167" t="s">
        <v>102</v>
      </c>
      <c r="AYZ1175" s="498" t="s">
        <v>1660</v>
      </c>
      <c r="AZB1175" s="168"/>
      <c r="AZC1175" s="168">
        <f t="shared" si="9111"/>
        <v>71</v>
      </c>
      <c r="AZD1175" s="167" t="s">
        <v>65</v>
      </c>
      <c r="AZE1175" s="10">
        <f t="shared" ref="AZE1175" si="9478">AZC1175*1.3</f>
        <v>92.3</v>
      </c>
      <c r="AZF1175" s="10"/>
      <c r="AZG1175" s="219"/>
      <c r="AZH1175" s="167" t="s">
        <v>102</v>
      </c>
      <c r="AZI1175" s="500" t="s">
        <v>494</v>
      </c>
      <c r="AZK1175" s="168"/>
      <c r="AZL1175" s="168">
        <f t="shared" si="9114"/>
        <v>11</v>
      </c>
      <c r="AZM1175" s="167" t="s">
        <v>65</v>
      </c>
      <c r="AZN1175" s="10">
        <f t="shared" ref="AZN1175" si="9479">AZL1175*1.3</f>
        <v>14.3</v>
      </c>
      <c r="AZO1175" s="10"/>
      <c r="AZP1175" s="219"/>
      <c r="AZQ1175" s="167" t="s">
        <v>102</v>
      </c>
      <c r="AZR1175" s="500" t="s">
        <v>448</v>
      </c>
      <c r="AZT1175" s="168"/>
      <c r="AZU1175" s="168">
        <f t="shared" si="9117"/>
        <v>3</v>
      </c>
      <c r="AZV1175" s="167" t="s">
        <v>65</v>
      </c>
      <c r="AZW1175" s="10">
        <f t="shared" ref="AZW1175" si="9480">AZU1175*1.3</f>
        <v>3.9000000000000004</v>
      </c>
      <c r="AZX1175" s="10"/>
      <c r="AZY1175" s="219"/>
      <c r="AZZ1175" s="167" t="s">
        <v>102</v>
      </c>
      <c r="BAA1175" s="500" t="s">
        <v>2838</v>
      </c>
      <c r="BAC1175" s="168"/>
      <c r="BAD1175" s="168">
        <f t="shared" si="9120"/>
        <v>3</v>
      </c>
      <c r="BAE1175" s="167" t="s">
        <v>65</v>
      </c>
      <c r="BAF1175" s="10">
        <f t="shared" ref="BAF1175" si="9481">BAD1175*1.3</f>
        <v>3.9000000000000004</v>
      </c>
      <c r="BAG1175" s="10"/>
      <c r="BAH1175" s="219"/>
      <c r="BAI1175" s="167" t="s">
        <v>102</v>
      </c>
      <c r="BAJ1175" s="500" t="s">
        <v>1657</v>
      </c>
      <c r="BAL1175" s="168"/>
      <c r="BAM1175" s="168">
        <f t="shared" si="9123"/>
        <v>28</v>
      </c>
      <c r="BAN1175" s="167" t="s">
        <v>65</v>
      </c>
      <c r="BAO1175" s="10">
        <f t="shared" ref="BAO1175" si="9482">BAM1175*1.3</f>
        <v>36.4</v>
      </c>
      <c r="BAP1175" s="10"/>
      <c r="BAQ1175" s="219"/>
      <c r="BAR1175" s="167" t="s">
        <v>102</v>
      </c>
      <c r="BAS1175" s="500" t="s">
        <v>1624</v>
      </c>
      <c r="BAU1175" s="168"/>
      <c r="BAV1175" s="168">
        <f t="shared" si="9126"/>
        <v>2</v>
      </c>
      <c r="BAW1175" s="167" t="s">
        <v>65</v>
      </c>
      <c r="BAX1175" s="10">
        <f t="shared" ref="BAX1175" si="9483">BAV1175*1.3</f>
        <v>2.6</v>
      </c>
      <c r="BAY1175" s="10"/>
      <c r="BAZ1175" s="219"/>
      <c r="BBA1175" s="167" t="s">
        <v>102</v>
      </c>
      <c r="BBB1175" s="500" t="s">
        <v>2308</v>
      </c>
      <c r="BBD1175" s="168"/>
      <c r="BBE1175" s="168">
        <f t="shared" si="9129"/>
        <v>0</v>
      </c>
      <c r="BBF1175" s="167" t="s">
        <v>65</v>
      </c>
      <c r="BBG1175" s="10">
        <f t="shared" ref="BBG1175" si="9484">BBE1175*1.3</f>
        <v>0</v>
      </c>
      <c r="BBH1175" s="10"/>
      <c r="BBI1175" s="219"/>
      <c r="BBJ1175" s="167" t="s">
        <v>102</v>
      </c>
      <c r="BBK1175" s="500" t="s">
        <v>1936</v>
      </c>
      <c r="BBM1175" s="168"/>
      <c r="BBN1175" s="168">
        <f t="shared" si="9132"/>
        <v>0</v>
      </c>
      <c r="BBO1175" s="167" t="s">
        <v>65</v>
      </c>
      <c r="BBP1175" s="10">
        <f t="shared" ref="BBP1175" si="9485">BBN1175*1.3</f>
        <v>0</v>
      </c>
      <c r="BBQ1175" s="10"/>
      <c r="BBR1175" s="219"/>
      <c r="BBS1175" s="167" t="s">
        <v>102</v>
      </c>
      <c r="BBT1175" s="500" t="s">
        <v>2838</v>
      </c>
      <c r="BBV1175" s="168"/>
      <c r="BBW1175" s="168">
        <f t="shared" si="9135"/>
        <v>3</v>
      </c>
      <c r="BBX1175" s="167" t="s">
        <v>65</v>
      </c>
      <c r="BBY1175" s="10">
        <f t="shared" ref="BBY1175" si="9486">BBW1175*1.3</f>
        <v>3.9000000000000004</v>
      </c>
      <c r="BBZ1175" s="10"/>
      <c r="BCA1175" s="219"/>
      <c r="BCB1175" s="167" t="s">
        <v>102</v>
      </c>
      <c r="BCC1175" s="328" t="s">
        <v>2308</v>
      </c>
      <c r="BCE1175" s="168"/>
      <c r="BCF1175" s="168">
        <f t="shared" si="9138"/>
        <v>0</v>
      </c>
      <c r="BCG1175" s="167" t="s">
        <v>65</v>
      </c>
      <c r="BCH1175" s="10">
        <f t="shared" ref="BCH1175" si="9487">BCF1175*1.3</f>
        <v>0</v>
      </c>
      <c r="BCI1175" s="10"/>
      <c r="BCJ1175" s="219"/>
      <c r="BCK1175" s="167" t="s">
        <v>102</v>
      </c>
      <c r="BCL1175" s="500" t="s">
        <v>1936</v>
      </c>
      <c r="BCN1175" s="168"/>
      <c r="BCO1175" s="168">
        <f t="shared" si="9141"/>
        <v>0</v>
      </c>
      <c r="BCP1175" s="167" t="s">
        <v>65</v>
      </c>
      <c r="BCQ1175" s="10">
        <f t="shared" ref="BCQ1175" si="9488">BCO1175*1.3</f>
        <v>0</v>
      </c>
      <c r="BCR1175" s="10"/>
      <c r="BCS1175" s="219"/>
      <c r="BCT1175" s="167" t="s">
        <v>102</v>
      </c>
      <c r="BCU1175" s="500" t="s">
        <v>905</v>
      </c>
      <c r="BCW1175" s="168"/>
      <c r="BCX1175" s="168">
        <f t="shared" si="9144"/>
        <v>0</v>
      </c>
      <c r="BCY1175" s="167" t="s">
        <v>65</v>
      </c>
      <c r="BCZ1175" s="10">
        <f t="shared" ref="BCZ1175" si="9489">BCX1175*1.3</f>
        <v>0</v>
      </c>
      <c r="BDA1175" s="10"/>
      <c r="BDB1175" s="219"/>
      <c r="BDC1175" s="167" t="s">
        <v>102</v>
      </c>
      <c r="BDD1175" s="500" t="s">
        <v>1324</v>
      </c>
      <c r="BDF1175" s="168"/>
      <c r="BDG1175" s="168">
        <f t="shared" si="9147"/>
        <v>0</v>
      </c>
      <c r="BDH1175" s="167" t="s">
        <v>65</v>
      </c>
      <c r="BDI1175" s="10">
        <f t="shared" ref="BDI1175" si="9490">BDG1175*1.3</f>
        <v>0</v>
      </c>
      <c r="BDJ1175" s="10"/>
      <c r="BDK1175" s="219"/>
      <c r="BDL1175" s="167" t="s">
        <v>102</v>
      </c>
      <c r="BDM1175" s="328" t="s">
        <v>494</v>
      </c>
      <c r="BDO1175" s="168"/>
      <c r="BDP1175" s="168">
        <f t="shared" si="9150"/>
        <v>11</v>
      </c>
      <c r="BDQ1175" s="167" t="s">
        <v>65</v>
      </c>
      <c r="BDR1175" s="10">
        <f t="shared" ref="BDR1175" si="9491">BDP1175*1.3</f>
        <v>14.3</v>
      </c>
      <c r="BDS1175" s="10"/>
      <c r="BDT1175" s="219"/>
      <c r="BDU1175" s="167" t="s">
        <v>102</v>
      </c>
      <c r="BDV1175" s="500" t="s">
        <v>1324</v>
      </c>
      <c r="BDX1175" s="168"/>
      <c r="BDY1175" s="168">
        <f t="shared" si="9153"/>
        <v>0</v>
      </c>
      <c r="BDZ1175" s="167" t="s">
        <v>65</v>
      </c>
      <c r="BEA1175" s="10">
        <f t="shared" ref="BEA1175" si="9492">BDY1175*1.3</f>
        <v>0</v>
      </c>
      <c r="BEB1175" s="10"/>
      <c r="BEC1175" s="219"/>
      <c r="BED1175" s="167" t="s">
        <v>102</v>
      </c>
      <c r="BEE1175" s="498" t="s">
        <v>573</v>
      </c>
      <c r="BEG1175" s="168"/>
      <c r="BEH1175" s="168">
        <f t="shared" si="9156"/>
        <v>0</v>
      </c>
      <c r="BEI1175" s="167" t="s">
        <v>65</v>
      </c>
      <c r="BEJ1175" s="10">
        <f t="shared" ref="BEJ1175" si="9493">BEH1175*1.3</f>
        <v>0</v>
      </c>
      <c r="BEK1175" s="10"/>
      <c r="BEL1175" s="219"/>
      <c r="BEM1175" s="167" t="s">
        <v>102</v>
      </c>
      <c r="BEN1175" s="498" t="s">
        <v>448</v>
      </c>
      <c r="BEP1175" s="168"/>
      <c r="BEQ1175" s="168">
        <f t="shared" si="9159"/>
        <v>3</v>
      </c>
      <c r="BER1175" s="167" t="s">
        <v>65</v>
      </c>
      <c r="BES1175" s="10">
        <f t="shared" ref="BES1175" si="9494">BEQ1175*1.3</f>
        <v>3.9000000000000004</v>
      </c>
      <c r="BET1175" s="10"/>
      <c r="BEU1175" s="219"/>
      <c r="BEV1175" s="167" t="s">
        <v>102</v>
      </c>
      <c r="BEW1175" s="500" t="s">
        <v>1932</v>
      </c>
      <c r="BEY1175" s="168"/>
      <c r="BEZ1175" s="168">
        <f t="shared" si="9162"/>
        <v>43</v>
      </c>
      <c r="BFA1175" s="167" t="s">
        <v>65</v>
      </c>
      <c r="BFB1175" s="10">
        <f t="shared" ref="BFB1175" si="9495">BEZ1175*1.3</f>
        <v>55.9</v>
      </c>
      <c r="BFC1175" s="10"/>
      <c r="BFD1175" s="219"/>
      <c r="BFE1175" s="167"/>
      <c r="BFF1175" s="327"/>
      <c r="BFH1175" s="168"/>
      <c r="BFI1175" s="168"/>
      <c r="BFJ1175" s="167"/>
      <c r="BFK1175" s="10"/>
      <c r="BFL1175" s="10"/>
      <c r="BFN1175" s="167"/>
      <c r="BFO1175" s="327"/>
      <c r="BFQ1175" s="168"/>
      <c r="BFR1175" s="168"/>
      <c r="BFS1175" s="167"/>
      <c r="BFT1175" s="10"/>
      <c r="BFU1175" s="10"/>
      <c r="BFW1175" s="167"/>
      <c r="BFX1175" s="328"/>
      <c r="BFZ1175" s="168"/>
      <c r="BGA1175" s="168"/>
      <c r="BGB1175" s="167"/>
      <c r="BGC1175" s="10"/>
      <c r="BGD1175" s="10"/>
      <c r="BGF1175" s="167"/>
      <c r="BGG1175" s="327"/>
      <c r="BGI1175" s="168"/>
      <c r="BGJ1175" s="168"/>
      <c r="BGK1175" s="167"/>
      <c r="BGL1175" s="10"/>
      <c r="BGM1175" s="10"/>
      <c r="BGO1175" s="167"/>
      <c r="BGP1175" s="328"/>
      <c r="BGR1175" s="168"/>
      <c r="BGS1175" s="168"/>
      <c r="BGT1175" s="167"/>
      <c r="BGU1175" s="10"/>
      <c r="BGV1175" s="10"/>
      <c r="BGX1175" s="167"/>
      <c r="BGY1175" s="327"/>
      <c r="BHA1175" s="168"/>
      <c r="BHB1175" s="168"/>
      <c r="BHC1175" s="167"/>
      <c r="BHD1175" s="10"/>
      <c r="BHE1175" s="10"/>
    </row>
    <row r="1176" spans="1:1565" s="14" customFormat="1" ht="15">
      <c r="A1176" s="167" t="s">
        <v>103</v>
      </c>
      <c r="B1176" s="325" t="s">
        <v>1660</v>
      </c>
      <c r="D1176" s="168"/>
      <c r="E1176" s="168">
        <f>VLOOKUP(B1176,$A$1213:$F$2274,6,FALSE)</f>
        <v>71</v>
      </c>
      <c r="F1176" s="167" t="s">
        <v>67</v>
      </c>
      <c r="G1176" s="10">
        <f>E1176*1.2</f>
        <v>85.2</v>
      </c>
      <c r="H1176" s="10"/>
      <c r="I1176" s="219"/>
      <c r="J1176" s="167" t="s">
        <v>103</v>
      </c>
      <c r="K1176" s="325" t="s">
        <v>448</v>
      </c>
      <c r="M1176" s="168"/>
      <c r="N1176" s="168">
        <f>VLOOKUP(K1176,$A$1213:$F$2274,6,FALSE)</f>
        <v>3</v>
      </c>
      <c r="O1176" s="167" t="s">
        <v>67</v>
      </c>
      <c r="P1176" s="10">
        <f>N1176*1.2</f>
        <v>3.5999999999999996</v>
      </c>
      <c r="Q1176" s="10"/>
      <c r="R1176" s="219"/>
      <c r="S1176" s="167" t="s">
        <v>103</v>
      </c>
      <c r="T1176" s="325" t="s">
        <v>1660</v>
      </c>
      <c r="V1176" s="168"/>
      <c r="W1176" s="168">
        <f t="shared" si="8667"/>
        <v>71</v>
      </c>
      <c r="X1176" s="167" t="s">
        <v>67</v>
      </c>
      <c r="Y1176" s="10">
        <f t="shared" ref="Y1176" si="9496">W1176*1.2</f>
        <v>85.2</v>
      </c>
      <c r="Z1176" s="10"/>
      <c r="AA1176" s="219"/>
      <c r="AB1176" s="167" t="s">
        <v>103</v>
      </c>
      <c r="AC1176" s="325" t="s">
        <v>1324</v>
      </c>
      <c r="AE1176" s="168"/>
      <c r="AF1176" s="168">
        <f t="shared" si="8670"/>
        <v>0</v>
      </c>
      <c r="AG1176" s="167" t="s">
        <v>67</v>
      </c>
      <c r="AH1176" s="10">
        <f t="shared" ref="AH1176" si="9497">AF1176*1.2</f>
        <v>0</v>
      </c>
      <c r="AI1176" s="10"/>
      <c r="AJ1176" s="219"/>
      <c r="AK1176" s="167" t="s">
        <v>103</v>
      </c>
      <c r="AL1176" s="498" t="s">
        <v>2308</v>
      </c>
      <c r="AN1176" s="168"/>
      <c r="AO1176" s="168">
        <f t="shared" si="8673"/>
        <v>0</v>
      </c>
      <c r="AP1176" s="167" t="s">
        <v>67</v>
      </c>
      <c r="AQ1176" s="10">
        <f t="shared" ref="AQ1176" si="9498">AO1176*1.2</f>
        <v>0</v>
      </c>
      <c r="AR1176" s="10"/>
      <c r="AS1176" s="219"/>
      <c r="AT1176" s="167" t="s">
        <v>103</v>
      </c>
      <c r="AU1176" s="325" t="s">
        <v>2309</v>
      </c>
      <c r="AW1176" s="168"/>
      <c r="AX1176" s="168">
        <f t="shared" si="8676"/>
        <v>1</v>
      </c>
      <c r="AY1176" s="167" t="s">
        <v>67</v>
      </c>
      <c r="AZ1176" s="10">
        <f t="shared" ref="AZ1176" si="9499">AX1176*1.2</f>
        <v>1.2</v>
      </c>
      <c r="BA1176" s="10"/>
      <c r="BB1176" s="219"/>
      <c r="BC1176" s="167" t="s">
        <v>103</v>
      </c>
      <c r="BD1176" s="325" t="s">
        <v>2963</v>
      </c>
      <c r="BF1176" s="168"/>
      <c r="BG1176" s="168">
        <f t="shared" si="8679"/>
        <v>0</v>
      </c>
      <c r="BH1176" s="167" t="s">
        <v>67</v>
      </c>
      <c r="BI1176" s="10">
        <f t="shared" ref="BI1176" si="9500">BG1176*1.2</f>
        <v>0</v>
      </c>
      <c r="BJ1176" s="10"/>
      <c r="BK1176" s="219"/>
      <c r="BL1176" s="167" t="s">
        <v>103</v>
      </c>
      <c r="BM1176" s="325" t="s">
        <v>2024</v>
      </c>
      <c r="BO1176" s="168"/>
      <c r="BP1176" s="168">
        <f t="shared" si="8682"/>
        <v>3</v>
      </c>
      <c r="BQ1176" s="167" t="s">
        <v>67</v>
      </c>
      <c r="BR1176" s="10">
        <f t="shared" ref="BR1176" si="9501">BP1176*1.2</f>
        <v>3.5999999999999996</v>
      </c>
      <c r="BS1176" s="10"/>
      <c r="BT1176" s="219"/>
      <c r="BU1176" s="167" t="s">
        <v>103</v>
      </c>
      <c r="BV1176" s="325" t="s">
        <v>2838</v>
      </c>
      <c r="BX1176" s="168"/>
      <c r="BY1176" s="168">
        <f t="shared" si="8685"/>
        <v>3</v>
      </c>
      <c r="BZ1176" s="167" t="s">
        <v>67</v>
      </c>
      <c r="CA1176" s="10">
        <f t="shared" ref="CA1176" si="9502">BY1176*1.2</f>
        <v>3.5999999999999996</v>
      </c>
      <c r="CB1176" s="10"/>
      <c r="CC1176" s="219"/>
      <c r="CD1176" s="167" t="s">
        <v>103</v>
      </c>
      <c r="CE1176" s="325" t="s">
        <v>1310</v>
      </c>
      <c r="CG1176" s="168"/>
      <c r="CH1176" s="168">
        <f t="shared" si="8688"/>
        <v>0</v>
      </c>
      <c r="CI1176" s="167" t="s">
        <v>67</v>
      </c>
      <c r="CJ1176" s="10">
        <f t="shared" ref="CJ1176" si="9503">CH1176*1.2</f>
        <v>0</v>
      </c>
      <c r="CK1176" s="10"/>
      <c r="CL1176" s="219"/>
      <c r="CM1176" s="167" t="s">
        <v>103</v>
      </c>
      <c r="CN1176" s="325" t="s">
        <v>2024</v>
      </c>
      <c r="CP1176" s="168"/>
      <c r="CQ1176" s="168">
        <f t="shared" si="8691"/>
        <v>3</v>
      </c>
      <c r="CR1176" s="167" t="s">
        <v>67</v>
      </c>
      <c r="CS1176" s="10">
        <f t="shared" ref="CS1176" si="9504">CQ1176*1.2</f>
        <v>3.5999999999999996</v>
      </c>
      <c r="CT1176" s="10"/>
      <c r="CU1176" s="219"/>
      <c r="CV1176" s="167" t="s">
        <v>103</v>
      </c>
      <c r="CW1176" s="325" t="s">
        <v>1660</v>
      </c>
      <c r="CY1176" s="168"/>
      <c r="CZ1176" s="168">
        <f t="shared" si="8694"/>
        <v>71</v>
      </c>
      <c r="DA1176" s="167" t="s">
        <v>67</v>
      </c>
      <c r="DB1176" s="10">
        <f t="shared" ref="DB1176" si="9505">CZ1176*1.2</f>
        <v>85.2</v>
      </c>
      <c r="DC1176" s="10"/>
      <c r="DD1176" s="219"/>
      <c r="DE1176" s="167" t="s">
        <v>103</v>
      </c>
      <c r="DF1176" s="325" t="s">
        <v>3436</v>
      </c>
      <c r="DH1176" s="168"/>
      <c r="DI1176" s="168">
        <f t="shared" si="8697"/>
        <v>0</v>
      </c>
      <c r="DJ1176" s="167" t="s">
        <v>67</v>
      </c>
      <c r="DK1176" s="10">
        <f t="shared" ref="DK1176" si="9506">DI1176*1.2</f>
        <v>0</v>
      </c>
      <c r="DL1176" s="10"/>
      <c r="DM1176" s="219"/>
      <c r="DN1176" s="167" t="s">
        <v>103</v>
      </c>
      <c r="DO1176" s="325" t="s">
        <v>2963</v>
      </c>
      <c r="DQ1176" s="168"/>
      <c r="DR1176" s="168">
        <f t="shared" si="8700"/>
        <v>0</v>
      </c>
      <c r="DS1176" s="167" t="s">
        <v>67</v>
      </c>
      <c r="DT1176" s="10">
        <f t="shared" ref="DT1176" si="9507">DR1176*1.2</f>
        <v>0</v>
      </c>
      <c r="DU1176" s="10"/>
      <c r="DV1176" s="219"/>
      <c r="DW1176" s="167" t="s">
        <v>103</v>
      </c>
      <c r="DX1176" s="325" t="s">
        <v>2024</v>
      </c>
      <c r="DZ1176" s="168"/>
      <c r="EA1176" s="168">
        <f t="shared" si="8703"/>
        <v>3</v>
      </c>
      <c r="EB1176" s="167" t="s">
        <v>67</v>
      </c>
      <c r="EC1176" s="10">
        <f t="shared" ref="EC1176" si="9508">EA1176*1.2</f>
        <v>3.5999999999999996</v>
      </c>
      <c r="ED1176" s="10"/>
      <c r="EE1176" s="219"/>
      <c r="EF1176" s="167" t="s">
        <v>103</v>
      </c>
      <c r="EG1176" s="325" t="s">
        <v>2024</v>
      </c>
      <c r="EI1176" s="168"/>
      <c r="EJ1176" s="168">
        <f t="shared" si="8706"/>
        <v>3</v>
      </c>
      <c r="EK1176" s="167" t="s">
        <v>67</v>
      </c>
      <c r="EL1176" s="10">
        <f t="shared" ref="EL1176" si="9509">EJ1176*1.2</f>
        <v>3.5999999999999996</v>
      </c>
      <c r="EM1176" s="10"/>
      <c r="EN1176" s="219"/>
      <c r="EO1176" s="167" t="s">
        <v>103</v>
      </c>
      <c r="EP1176" s="325" t="s">
        <v>1660</v>
      </c>
      <c r="ER1176" s="168"/>
      <c r="ES1176" s="168">
        <f t="shared" si="8709"/>
        <v>71</v>
      </c>
      <c r="ET1176" s="167" t="s">
        <v>67</v>
      </c>
      <c r="EU1176" s="10">
        <f t="shared" ref="EU1176" si="9510">ES1176*1.2</f>
        <v>85.2</v>
      </c>
      <c r="EV1176" s="10"/>
      <c r="EW1176" s="219"/>
      <c r="EX1176" s="167" t="s">
        <v>103</v>
      </c>
      <c r="EY1176" s="325" t="s">
        <v>1632</v>
      </c>
      <c r="FA1176" s="168"/>
      <c r="FB1176" s="168">
        <f t="shared" si="8712"/>
        <v>0</v>
      </c>
      <c r="FC1176" s="167" t="s">
        <v>67</v>
      </c>
      <c r="FD1176" s="10">
        <f t="shared" ref="FD1176" si="9511">FB1176*1.2</f>
        <v>0</v>
      </c>
      <c r="FE1176" s="10"/>
      <c r="FF1176" s="219"/>
      <c r="FG1176" s="167" t="s">
        <v>103</v>
      </c>
      <c r="FH1176" s="325" t="s">
        <v>2308</v>
      </c>
      <c r="FJ1176" s="168"/>
      <c r="FK1176" s="168">
        <f t="shared" si="8715"/>
        <v>0</v>
      </c>
      <c r="FL1176" s="167" t="s">
        <v>67</v>
      </c>
      <c r="FM1176" s="10">
        <f t="shared" ref="FM1176" si="9512">FK1176*1.2</f>
        <v>0</v>
      </c>
      <c r="FN1176" s="10"/>
      <c r="FO1176" s="219"/>
      <c r="FP1176" s="167" t="s">
        <v>103</v>
      </c>
      <c r="FQ1176" s="325" t="s">
        <v>1657</v>
      </c>
      <c r="FS1176" s="168"/>
      <c r="FT1176" s="168">
        <f t="shared" si="8718"/>
        <v>28</v>
      </c>
      <c r="FU1176" s="167" t="s">
        <v>67</v>
      </c>
      <c r="FV1176" s="10">
        <f t="shared" ref="FV1176" si="9513">FT1176*1.2</f>
        <v>33.6</v>
      </c>
      <c r="FW1176" s="10"/>
      <c r="FX1176" s="219"/>
      <c r="FY1176" s="167" t="s">
        <v>103</v>
      </c>
      <c r="FZ1176" s="325" t="s">
        <v>2838</v>
      </c>
      <c r="GB1176" s="168"/>
      <c r="GC1176" s="168">
        <f t="shared" si="8721"/>
        <v>3</v>
      </c>
      <c r="GD1176" s="167" t="s">
        <v>67</v>
      </c>
      <c r="GE1176" s="10">
        <f t="shared" ref="GE1176" si="9514">GC1176*1.2</f>
        <v>3.5999999999999996</v>
      </c>
      <c r="GF1176" s="10"/>
      <c r="GG1176" s="219"/>
      <c r="GH1176" s="167" t="s">
        <v>103</v>
      </c>
      <c r="GI1176" s="325" t="s">
        <v>1660</v>
      </c>
      <c r="GK1176" s="168"/>
      <c r="GL1176" s="168">
        <f t="shared" si="8724"/>
        <v>71</v>
      </c>
      <c r="GM1176" s="167" t="s">
        <v>67</v>
      </c>
      <c r="GN1176" s="10">
        <f t="shared" ref="GN1176" si="9515">GL1176*1.2</f>
        <v>85.2</v>
      </c>
      <c r="GO1176" s="10"/>
      <c r="GP1176" s="219"/>
      <c r="GQ1176" s="167" t="s">
        <v>103</v>
      </c>
      <c r="GR1176" s="325" t="s">
        <v>2838</v>
      </c>
      <c r="GT1176" s="168"/>
      <c r="GU1176" s="168">
        <f t="shared" si="8727"/>
        <v>3</v>
      </c>
      <c r="GV1176" s="167" t="s">
        <v>67</v>
      </c>
      <c r="GW1176" s="10">
        <f t="shared" ref="GW1176" si="9516">GU1176*1.2</f>
        <v>3.5999999999999996</v>
      </c>
      <c r="GX1176" s="10"/>
      <c r="GY1176" s="219"/>
      <c r="GZ1176" s="167" t="s">
        <v>103</v>
      </c>
      <c r="HA1176" s="325" t="s">
        <v>2838</v>
      </c>
      <c r="HC1176" s="168"/>
      <c r="HD1176" s="168">
        <f t="shared" si="8730"/>
        <v>3</v>
      </c>
      <c r="HE1176" s="167" t="s">
        <v>67</v>
      </c>
      <c r="HF1176" s="10">
        <f t="shared" ref="HF1176" si="9517">HD1176*1.2</f>
        <v>3.5999999999999996</v>
      </c>
      <c r="HG1176" s="10"/>
      <c r="HH1176" s="219"/>
      <c r="HI1176" s="167" t="s">
        <v>103</v>
      </c>
      <c r="HJ1176" s="325" t="s">
        <v>1660</v>
      </c>
      <c r="HL1176" s="168"/>
      <c r="HM1176" s="168">
        <f t="shared" si="8733"/>
        <v>71</v>
      </c>
      <c r="HN1176" s="167" t="s">
        <v>67</v>
      </c>
      <c r="HO1176" s="10">
        <f t="shared" ref="HO1176" si="9518">HM1176*1.2</f>
        <v>85.2</v>
      </c>
      <c r="HP1176" s="10"/>
      <c r="HQ1176" s="219"/>
      <c r="HR1176" s="167" t="s">
        <v>103</v>
      </c>
      <c r="HS1176" s="325" t="s">
        <v>2308</v>
      </c>
      <c r="HU1176" s="168"/>
      <c r="HV1176" s="168">
        <f t="shared" si="8736"/>
        <v>0</v>
      </c>
      <c r="HW1176" s="167" t="s">
        <v>67</v>
      </c>
      <c r="HX1176" s="10">
        <f t="shared" ref="HX1176" si="9519">HV1176*1.2</f>
        <v>0</v>
      </c>
      <c r="HY1176" s="10"/>
      <c r="HZ1176" s="219"/>
      <c r="IA1176" s="167" t="s">
        <v>103</v>
      </c>
      <c r="IB1176" s="325" t="s">
        <v>448</v>
      </c>
      <c r="ID1176" s="168"/>
      <c r="IE1176" s="168">
        <f t="shared" si="8739"/>
        <v>3</v>
      </c>
      <c r="IF1176" s="167" t="s">
        <v>67</v>
      </c>
      <c r="IG1176" s="10">
        <f t="shared" ref="IG1176" si="9520">IE1176*1.2</f>
        <v>3.5999999999999996</v>
      </c>
      <c r="IH1176" s="10"/>
      <c r="II1176" s="219"/>
      <c r="IJ1176" s="167" t="s">
        <v>103</v>
      </c>
      <c r="IK1176" s="325" t="s">
        <v>448</v>
      </c>
      <c r="IM1176" s="168"/>
      <c r="IN1176" s="168">
        <f t="shared" si="8742"/>
        <v>3</v>
      </c>
      <c r="IO1176" s="167" t="s">
        <v>67</v>
      </c>
      <c r="IP1176" s="10">
        <f t="shared" ref="IP1176" si="9521">IN1176*1.2</f>
        <v>3.5999999999999996</v>
      </c>
      <c r="IQ1176" s="10"/>
      <c r="IR1176" s="219"/>
      <c r="IS1176" s="167" t="s">
        <v>103</v>
      </c>
      <c r="IT1176" s="325" t="s">
        <v>2024</v>
      </c>
      <c r="IV1176" s="168"/>
      <c r="IW1176" s="168">
        <f t="shared" si="8745"/>
        <v>3</v>
      </c>
      <c r="IX1176" s="167" t="s">
        <v>67</v>
      </c>
      <c r="IY1176" s="10">
        <f t="shared" ref="IY1176" si="9522">IW1176*1.2</f>
        <v>3.5999999999999996</v>
      </c>
      <c r="IZ1176" s="10"/>
      <c r="JA1176" s="219"/>
      <c r="JB1176" s="167" t="s">
        <v>103</v>
      </c>
      <c r="JC1176" s="500" t="s">
        <v>1647</v>
      </c>
      <c r="JE1176" s="168"/>
      <c r="JF1176" s="168">
        <f t="shared" si="8748"/>
        <v>5</v>
      </c>
      <c r="JG1176" s="167" t="s">
        <v>67</v>
      </c>
      <c r="JH1176" s="10">
        <f t="shared" ref="JH1176" si="9523">JF1176*1.2</f>
        <v>6</v>
      </c>
      <c r="JI1176" s="10"/>
      <c r="JJ1176" s="219"/>
      <c r="JK1176" s="167" t="s">
        <v>103</v>
      </c>
      <c r="JL1176" s="500" t="s">
        <v>1660</v>
      </c>
      <c r="JN1176" s="168"/>
      <c r="JO1176" s="168">
        <f t="shared" si="8751"/>
        <v>71</v>
      </c>
      <c r="JP1176" s="167" t="s">
        <v>67</v>
      </c>
      <c r="JQ1176" s="10">
        <f t="shared" ref="JQ1176" si="9524">JO1176*1.2</f>
        <v>85.2</v>
      </c>
      <c r="JR1176" s="10"/>
      <c r="JS1176" s="219"/>
      <c r="JT1176" s="167" t="s">
        <v>103</v>
      </c>
      <c r="JU1176" s="500" t="s">
        <v>2308</v>
      </c>
      <c r="JW1176" s="168"/>
      <c r="JX1176" s="168">
        <f t="shared" si="8754"/>
        <v>0</v>
      </c>
      <c r="JY1176" s="167" t="s">
        <v>67</v>
      </c>
      <c r="JZ1176" s="10">
        <f t="shared" ref="JZ1176" si="9525">JX1176*1.2</f>
        <v>0</v>
      </c>
      <c r="KA1176" s="10"/>
      <c r="KB1176" s="219"/>
      <c r="KC1176" s="167" t="s">
        <v>103</v>
      </c>
      <c r="KD1176" s="500" t="s">
        <v>1919</v>
      </c>
      <c r="KF1176" s="168"/>
      <c r="KG1176" s="168">
        <f t="shared" si="8757"/>
        <v>1</v>
      </c>
      <c r="KH1176" s="167" t="s">
        <v>67</v>
      </c>
      <c r="KI1176" s="10">
        <f t="shared" ref="KI1176" si="9526">KG1176*1.2</f>
        <v>1.2</v>
      </c>
      <c r="KJ1176" s="10"/>
      <c r="KK1176" s="219"/>
      <c r="KL1176" s="167" t="s">
        <v>103</v>
      </c>
      <c r="KM1176" s="500" t="s">
        <v>2402</v>
      </c>
      <c r="KO1176" s="168"/>
      <c r="KP1176" s="168">
        <f t="shared" si="8760"/>
        <v>0</v>
      </c>
      <c r="KQ1176" s="167" t="s">
        <v>67</v>
      </c>
      <c r="KR1176" s="10">
        <f t="shared" ref="KR1176" si="9527">KP1176*1.2</f>
        <v>0</v>
      </c>
      <c r="KS1176" s="10"/>
      <c r="KT1176" s="219"/>
      <c r="KU1176" s="167" t="s">
        <v>103</v>
      </c>
      <c r="KV1176" s="328" t="s">
        <v>2402</v>
      </c>
      <c r="KX1176" s="168"/>
      <c r="KY1176" s="168">
        <f t="shared" si="8763"/>
        <v>0</v>
      </c>
      <c r="KZ1176" s="167" t="s">
        <v>67</v>
      </c>
      <c r="LA1176" s="10">
        <f t="shared" ref="LA1176" si="9528">KY1176*1.2</f>
        <v>0</v>
      </c>
      <c r="LB1176" s="10"/>
      <c r="LC1176" s="219"/>
      <c r="LD1176" s="167" t="s">
        <v>103</v>
      </c>
      <c r="LE1176" s="500" t="s">
        <v>2838</v>
      </c>
      <c r="LG1176" s="168"/>
      <c r="LH1176" s="168">
        <f t="shared" si="8766"/>
        <v>3</v>
      </c>
      <c r="LI1176" s="167" t="s">
        <v>67</v>
      </c>
      <c r="LJ1176" s="10">
        <f t="shared" ref="LJ1176" si="9529">LH1176*1.2</f>
        <v>3.5999999999999996</v>
      </c>
      <c r="LK1176" s="10"/>
      <c r="LL1176" s="219"/>
      <c r="LM1176" s="167" t="s">
        <v>103</v>
      </c>
      <c r="LN1176" s="500" t="s">
        <v>1919</v>
      </c>
      <c r="LP1176" s="168"/>
      <c r="LQ1176" s="168">
        <f t="shared" si="8769"/>
        <v>1</v>
      </c>
      <c r="LR1176" s="167" t="s">
        <v>67</v>
      </c>
      <c r="LS1176" s="10">
        <f t="shared" ref="LS1176" si="9530">LQ1176*1.2</f>
        <v>1.2</v>
      </c>
      <c r="LT1176" s="10"/>
      <c r="LU1176" s="219"/>
      <c r="LV1176" s="167" t="s">
        <v>103</v>
      </c>
      <c r="LW1176" s="500" t="s">
        <v>1647</v>
      </c>
      <c r="LY1176" s="168"/>
      <c r="LZ1176" s="168">
        <f t="shared" si="8772"/>
        <v>5</v>
      </c>
      <c r="MA1176" s="167" t="s">
        <v>67</v>
      </c>
      <c r="MB1176" s="10">
        <f t="shared" ref="MB1176" si="9531">LZ1176*1.2</f>
        <v>6</v>
      </c>
      <c r="MC1176" s="10"/>
      <c r="MD1176" s="219"/>
      <c r="ME1176" s="167" t="s">
        <v>103</v>
      </c>
      <c r="MF1176" s="500" t="s">
        <v>448</v>
      </c>
      <c r="MH1176" s="168"/>
      <c r="MI1176" s="168">
        <f t="shared" si="8775"/>
        <v>3</v>
      </c>
      <c r="MJ1176" s="167" t="s">
        <v>67</v>
      </c>
      <c r="MK1176" s="10">
        <f t="shared" ref="MK1176" si="9532">MI1176*1.2</f>
        <v>3.5999999999999996</v>
      </c>
      <c r="ML1176" s="10"/>
      <c r="MM1176" s="219"/>
      <c r="MN1176" s="167" t="s">
        <v>103</v>
      </c>
      <c r="MO1176" s="328" t="s">
        <v>420</v>
      </c>
      <c r="MQ1176" s="168"/>
      <c r="MR1176" s="168">
        <f t="shared" si="8778"/>
        <v>20</v>
      </c>
      <c r="MS1176" s="167" t="s">
        <v>67</v>
      </c>
      <c r="MT1176" s="10">
        <f t="shared" ref="MT1176" si="9533">MR1176*1.2</f>
        <v>24</v>
      </c>
      <c r="MU1176" s="10"/>
      <c r="MV1176" s="219"/>
      <c r="MW1176" s="167" t="s">
        <v>103</v>
      </c>
      <c r="MX1176" s="500" t="s">
        <v>494</v>
      </c>
      <c r="MZ1176" s="168"/>
      <c r="NA1176" s="168">
        <f t="shared" si="8781"/>
        <v>11</v>
      </c>
      <c r="NB1176" s="167" t="s">
        <v>67</v>
      </c>
      <c r="NC1176" s="10">
        <f t="shared" ref="NC1176" si="9534">NA1176*1.2</f>
        <v>13.2</v>
      </c>
      <c r="ND1176" s="10"/>
      <c r="NE1176" s="219"/>
      <c r="NF1176" s="167" t="s">
        <v>103</v>
      </c>
      <c r="NG1176" s="500" t="s">
        <v>1936</v>
      </c>
      <c r="NI1176" s="168"/>
      <c r="NJ1176" s="168">
        <f t="shared" si="8784"/>
        <v>0</v>
      </c>
      <c r="NK1176" s="167" t="s">
        <v>67</v>
      </c>
      <c r="NL1176" s="10">
        <f t="shared" ref="NL1176" si="9535">NJ1176*1.2</f>
        <v>0</v>
      </c>
      <c r="NM1176" s="10"/>
      <c r="NN1176" s="219"/>
      <c r="NO1176" s="167" t="s">
        <v>103</v>
      </c>
      <c r="NP1176" s="500" t="s">
        <v>1943</v>
      </c>
      <c r="NR1176" s="168"/>
      <c r="NS1176" s="168">
        <f t="shared" si="8787"/>
        <v>0</v>
      </c>
      <c r="NT1176" s="167" t="s">
        <v>67</v>
      </c>
      <c r="NU1176" s="10">
        <f t="shared" ref="NU1176" si="9536">NS1176*1.2</f>
        <v>0</v>
      </c>
      <c r="NV1176" s="10"/>
      <c r="NW1176" s="219"/>
      <c r="NX1176" s="167" t="s">
        <v>103</v>
      </c>
      <c r="NY1176" s="500" t="s">
        <v>2402</v>
      </c>
      <c r="OA1176" s="168"/>
      <c r="OB1176" s="168">
        <f t="shared" si="8790"/>
        <v>0</v>
      </c>
      <c r="OC1176" s="167" t="s">
        <v>67</v>
      </c>
      <c r="OD1176" s="10">
        <f t="shared" ref="OD1176" si="9537">OB1176*1.2</f>
        <v>0</v>
      </c>
      <c r="OE1176" s="10"/>
      <c r="OF1176" s="219"/>
      <c r="OG1176" s="167" t="s">
        <v>103</v>
      </c>
      <c r="OH1176" s="500" t="s">
        <v>1310</v>
      </c>
      <c r="OJ1176" s="168"/>
      <c r="OK1176" s="168">
        <f t="shared" si="8793"/>
        <v>0</v>
      </c>
      <c r="OL1176" s="167" t="s">
        <v>67</v>
      </c>
      <c r="OM1176" s="10">
        <f t="shared" ref="OM1176" si="9538">OK1176*1.2</f>
        <v>0</v>
      </c>
      <c r="ON1176" s="10"/>
      <c r="OO1176" s="219"/>
      <c r="OP1176" s="167" t="s">
        <v>103</v>
      </c>
      <c r="OQ1176" s="500" t="s">
        <v>2308</v>
      </c>
      <c r="OS1176" s="168"/>
      <c r="OT1176" s="168">
        <f t="shared" si="8796"/>
        <v>0</v>
      </c>
      <c r="OU1176" s="167" t="s">
        <v>67</v>
      </c>
      <c r="OV1176" s="10">
        <f t="shared" ref="OV1176" si="9539">OT1176*1.2</f>
        <v>0</v>
      </c>
      <c r="OW1176" s="10"/>
      <c r="OX1176" s="219"/>
      <c r="OY1176" s="167" t="s">
        <v>103</v>
      </c>
      <c r="OZ1176" s="500" t="s">
        <v>940</v>
      </c>
      <c r="PB1176" s="168"/>
      <c r="PC1176" s="168">
        <f t="shared" si="8799"/>
        <v>0</v>
      </c>
      <c r="PD1176" s="167" t="s">
        <v>67</v>
      </c>
      <c r="PE1176" s="10">
        <f t="shared" ref="PE1176" si="9540">PC1176*1.2</f>
        <v>0</v>
      </c>
      <c r="PF1176" s="10"/>
      <c r="PG1176" s="219"/>
      <c r="PH1176" s="167" t="s">
        <v>103</v>
      </c>
      <c r="PI1176" s="500" t="s">
        <v>494</v>
      </c>
      <c r="PK1176" s="168"/>
      <c r="PL1176" s="168">
        <f t="shared" si="8802"/>
        <v>11</v>
      </c>
      <c r="PM1176" s="167" t="s">
        <v>67</v>
      </c>
      <c r="PN1176" s="10">
        <f t="shared" ref="PN1176" si="9541">PL1176*1.2</f>
        <v>13.2</v>
      </c>
      <c r="PO1176" s="10"/>
      <c r="PP1176" s="219"/>
      <c r="PQ1176" s="167" t="s">
        <v>103</v>
      </c>
      <c r="PR1176" s="500" t="s">
        <v>448</v>
      </c>
      <c r="PT1176" s="168"/>
      <c r="PU1176" s="168">
        <f t="shared" si="8805"/>
        <v>3</v>
      </c>
      <c r="PV1176" s="167" t="s">
        <v>67</v>
      </c>
      <c r="PW1176" s="10">
        <f t="shared" ref="PW1176" si="9542">PU1176*1.2</f>
        <v>3.5999999999999996</v>
      </c>
      <c r="PX1176" s="10"/>
      <c r="PY1176" s="219"/>
      <c r="PZ1176" s="167" t="s">
        <v>103</v>
      </c>
      <c r="QA1176" s="500" t="s">
        <v>2838</v>
      </c>
      <c r="QC1176" s="168"/>
      <c r="QD1176" s="168">
        <f t="shared" si="8808"/>
        <v>3</v>
      </c>
      <c r="QE1176" s="167" t="s">
        <v>67</v>
      </c>
      <c r="QF1176" s="10">
        <f t="shared" ref="QF1176" si="9543">QD1176*1.2</f>
        <v>3.5999999999999996</v>
      </c>
      <c r="QG1176" s="10"/>
      <c r="QH1176" s="219"/>
      <c r="QI1176" s="167" t="s">
        <v>103</v>
      </c>
      <c r="QJ1176" s="500" t="s">
        <v>2414</v>
      </c>
      <c r="QL1176" s="168"/>
      <c r="QM1176" s="168">
        <f t="shared" si="8811"/>
        <v>35</v>
      </c>
      <c r="QN1176" s="167" t="s">
        <v>67</v>
      </c>
      <c r="QO1176" s="10">
        <f t="shared" ref="QO1176" si="9544">QM1176*1.2</f>
        <v>42</v>
      </c>
      <c r="QP1176" s="10"/>
      <c r="QQ1176" s="219"/>
      <c r="QR1176" s="167" t="s">
        <v>103</v>
      </c>
      <c r="QS1176" s="500" t="s">
        <v>1919</v>
      </c>
      <c r="QU1176" s="168"/>
      <c r="QV1176" s="168">
        <f t="shared" si="8814"/>
        <v>1</v>
      </c>
      <c r="QW1176" s="167" t="s">
        <v>67</v>
      </c>
      <c r="QX1176" s="10">
        <f t="shared" ref="QX1176" si="9545">QV1176*1.2</f>
        <v>1.2</v>
      </c>
      <c r="QY1176" s="10"/>
      <c r="QZ1176" s="219"/>
      <c r="RA1176" s="167" t="s">
        <v>103</v>
      </c>
      <c r="RB1176" s="500" t="s">
        <v>448</v>
      </c>
      <c r="RD1176" s="168"/>
      <c r="RE1176" s="168">
        <f t="shared" si="8817"/>
        <v>3</v>
      </c>
      <c r="RF1176" s="167" t="s">
        <v>67</v>
      </c>
      <c r="RG1176" s="10">
        <f t="shared" ref="RG1176" si="9546">RE1176*1.2</f>
        <v>3.5999999999999996</v>
      </c>
      <c r="RH1176" s="10"/>
      <c r="RI1176" s="219"/>
      <c r="RJ1176" s="167" t="s">
        <v>103</v>
      </c>
      <c r="RK1176" s="500" t="s">
        <v>1624</v>
      </c>
      <c r="RM1176" s="168"/>
      <c r="RN1176" s="168">
        <f t="shared" si="8820"/>
        <v>2</v>
      </c>
      <c r="RO1176" s="167" t="s">
        <v>67</v>
      </c>
      <c r="RP1176" s="10">
        <f t="shared" ref="RP1176" si="9547">RN1176*1.2</f>
        <v>2.4</v>
      </c>
      <c r="RQ1176" s="10"/>
      <c r="RR1176" s="219"/>
      <c r="RS1176" s="167" t="s">
        <v>103</v>
      </c>
      <c r="RT1176" s="500" t="s">
        <v>1324</v>
      </c>
      <c r="RV1176" s="168"/>
      <c r="RW1176" s="168">
        <f t="shared" si="8823"/>
        <v>0</v>
      </c>
      <c r="RX1176" s="167" t="s">
        <v>67</v>
      </c>
      <c r="RY1176" s="10">
        <f t="shared" ref="RY1176" si="9548">RW1176*1.2</f>
        <v>0</v>
      </c>
      <c r="RZ1176" s="10"/>
      <c r="SA1176" s="219"/>
      <c r="SB1176" s="167" t="s">
        <v>103</v>
      </c>
      <c r="SC1176" s="500" t="s">
        <v>494</v>
      </c>
      <c r="SE1176" s="168"/>
      <c r="SF1176" s="168">
        <f t="shared" si="8826"/>
        <v>11</v>
      </c>
      <c r="SG1176" s="167" t="s">
        <v>67</v>
      </c>
      <c r="SH1176" s="10">
        <f t="shared" ref="SH1176" si="9549">SF1176*1.2</f>
        <v>13.2</v>
      </c>
      <c r="SI1176" s="10"/>
      <c r="SJ1176" s="219"/>
      <c r="SK1176" s="167" t="s">
        <v>103</v>
      </c>
      <c r="SL1176" s="500" t="s">
        <v>2024</v>
      </c>
      <c r="SN1176" s="168"/>
      <c r="SO1176" s="168">
        <f t="shared" si="8829"/>
        <v>3</v>
      </c>
      <c r="SP1176" s="167" t="s">
        <v>67</v>
      </c>
      <c r="SQ1176" s="10">
        <f t="shared" ref="SQ1176" si="9550">SO1176*1.2</f>
        <v>3.5999999999999996</v>
      </c>
      <c r="SR1176" s="10"/>
      <c r="SS1176" s="219"/>
      <c r="ST1176" s="167" t="s">
        <v>103</v>
      </c>
      <c r="SU1176" s="500" t="s">
        <v>573</v>
      </c>
      <c r="SW1176" s="168"/>
      <c r="SX1176" s="168">
        <f t="shared" si="8832"/>
        <v>0</v>
      </c>
      <c r="SY1176" s="167" t="s">
        <v>67</v>
      </c>
      <c r="SZ1176" s="10">
        <f t="shared" ref="SZ1176" si="9551">SX1176*1.2</f>
        <v>0</v>
      </c>
      <c r="TA1176" s="10"/>
      <c r="TB1176" s="219"/>
      <c r="TC1176" s="167" t="s">
        <v>103</v>
      </c>
      <c r="TD1176" s="500" t="s">
        <v>1936</v>
      </c>
      <c r="TF1176" s="168"/>
      <c r="TG1176" s="168">
        <f t="shared" si="8835"/>
        <v>0</v>
      </c>
      <c r="TH1176" s="167" t="s">
        <v>67</v>
      </c>
      <c r="TI1176" s="10">
        <f t="shared" ref="TI1176" si="9552">TG1176*1.2</f>
        <v>0</v>
      </c>
      <c r="TJ1176" s="10"/>
      <c r="TK1176" s="219"/>
      <c r="TL1176" s="167" t="s">
        <v>103</v>
      </c>
      <c r="TM1176" s="328" t="s">
        <v>2838</v>
      </c>
      <c r="TO1176" s="168"/>
      <c r="TP1176" s="168">
        <f t="shared" si="8838"/>
        <v>3</v>
      </c>
      <c r="TQ1176" s="167" t="s">
        <v>67</v>
      </c>
      <c r="TR1176" s="10">
        <f t="shared" ref="TR1176" si="9553">TP1176*1.2</f>
        <v>3.5999999999999996</v>
      </c>
      <c r="TS1176" s="10"/>
      <c r="TT1176" s="219"/>
      <c r="TU1176" s="167" t="s">
        <v>103</v>
      </c>
      <c r="TV1176" s="500" t="s">
        <v>940</v>
      </c>
      <c r="TX1176" s="168"/>
      <c r="TY1176" s="168">
        <f t="shared" si="8841"/>
        <v>0</v>
      </c>
      <c r="TZ1176" s="167" t="s">
        <v>67</v>
      </c>
      <c r="UA1176" s="10">
        <f t="shared" ref="UA1176" si="9554">TY1176*1.2</f>
        <v>0</v>
      </c>
      <c r="UB1176" s="10"/>
      <c r="UC1176" s="219"/>
      <c r="UD1176" s="167" t="s">
        <v>103</v>
      </c>
      <c r="UE1176" s="328" t="s">
        <v>448</v>
      </c>
      <c r="UG1176" s="168"/>
      <c r="UH1176" s="168">
        <f t="shared" si="8844"/>
        <v>3</v>
      </c>
      <c r="UI1176" s="167" t="s">
        <v>67</v>
      </c>
      <c r="UJ1176" s="10">
        <f t="shared" ref="UJ1176" si="9555">UH1176*1.2</f>
        <v>3.5999999999999996</v>
      </c>
      <c r="UK1176" s="10"/>
      <c r="UL1176" s="219"/>
      <c r="UM1176" s="167" t="s">
        <v>103</v>
      </c>
      <c r="UN1176" s="500" t="s">
        <v>2024</v>
      </c>
      <c r="UP1176" s="168"/>
      <c r="UQ1176" s="168">
        <f t="shared" si="8847"/>
        <v>3</v>
      </c>
      <c r="UR1176" s="167" t="s">
        <v>67</v>
      </c>
      <c r="US1176" s="10">
        <f t="shared" ref="US1176" si="9556">UQ1176*1.2</f>
        <v>3.5999999999999996</v>
      </c>
      <c r="UT1176" s="10"/>
      <c r="UU1176" s="219"/>
      <c r="UV1176" s="167" t="s">
        <v>103</v>
      </c>
      <c r="UW1176" s="500" t="s">
        <v>573</v>
      </c>
      <c r="UY1176" s="168"/>
      <c r="UZ1176" s="168">
        <f t="shared" si="8850"/>
        <v>0</v>
      </c>
      <c r="VA1176" s="167" t="s">
        <v>67</v>
      </c>
      <c r="VB1176" s="10">
        <f t="shared" ref="VB1176" si="9557">UZ1176*1.2</f>
        <v>0</v>
      </c>
      <c r="VC1176" s="10"/>
      <c r="VD1176" s="219"/>
      <c r="VE1176" s="167" t="s">
        <v>103</v>
      </c>
      <c r="VF1176" s="500" t="s">
        <v>2386</v>
      </c>
      <c r="VH1176" s="168"/>
      <c r="VI1176" s="168">
        <f t="shared" si="8853"/>
        <v>0</v>
      </c>
      <c r="VJ1176" s="167" t="s">
        <v>67</v>
      </c>
      <c r="VK1176" s="10">
        <f t="shared" ref="VK1176" si="9558">VI1176*1.2</f>
        <v>0</v>
      </c>
      <c r="VL1176" s="10"/>
      <c r="VM1176" s="219"/>
      <c r="VN1176" s="167" t="s">
        <v>103</v>
      </c>
      <c r="VO1176" s="500" t="s">
        <v>494</v>
      </c>
      <c r="VQ1176" s="168"/>
      <c r="VR1176" s="168">
        <f t="shared" si="8856"/>
        <v>11</v>
      </c>
      <c r="VS1176" s="167" t="s">
        <v>67</v>
      </c>
      <c r="VT1176" s="10">
        <f t="shared" ref="VT1176" si="9559">VR1176*1.2</f>
        <v>13.2</v>
      </c>
      <c r="VU1176" s="10"/>
      <c r="VV1176" s="219"/>
      <c r="VW1176" s="167" t="s">
        <v>103</v>
      </c>
      <c r="VX1176" s="500" t="s">
        <v>448</v>
      </c>
      <c r="VZ1176" s="168"/>
      <c r="WA1176" s="168">
        <f t="shared" si="8859"/>
        <v>3</v>
      </c>
      <c r="WB1176" s="167" t="s">
        <v>67</v>
      </c>
      <c r="WC1176" s="10">
        <f t="shared" ref="WC1176" si="9560">WA1176*1.2</f>
        <v>3.5999999999999996</v>
      </c>
      <c r="WD1176" s="10"/>
      <c r="WE1176" s="219"/>
      <c r="WF1176" s="167" t="s">
        <v>103</v>
      </c>
      <c r="WG1176" s="500" t="s">
        <v>2308</v>
      </c>
      <c r="WI1176" s="168"/>
      <c r="WJ1176" s="168">
        <f t="shared" si="8862"/>
        <v>0</v>
      </c>
      <c r="WK1176" s="167" t="s">
        <v>67</v>
      </c>
      <c r="WL1176" s="10">
        <f t="shared" ref="WL1176" si="9561">WJ1176*1.2</f>
        <v>0</v>
      </c>
      <c r="WM1176" s="10"/>
      <c r="WN1176" s="219"/>
      <c r="WO1176" s="167" t="s">
        <v>103</v>
      </c>
      <c r="WP1176" s="500" t="s">
        <v>917</v>
      </c>
      <c r="WR1176" s="168"/>
      <c r="WS1176" s="168">
        <f t="shared" si="8865"/>
        <v>0</v>
      </c>
      <c r="WT1176" s="167" t="s">
        <v>67</v>
      </c>
      <c r="WU1176" s="10">
        <f t="shared" ref="WU1176" si="9562">WS1176*1.2</f>
        <v>0</v>
      </c>
      <c r="WV1176" s="10"/>
      <c r="WW1176" s="219"/>
      <c r="WX1176" s="167" t="s">
        <v>103</v>
      </c>
      <c r="WY1176" s="499" t="s">
        <v>1657</v>
      </c>
      <c r="XA1176" s="168"/>
      <c r="XB1176" s="168">
        <f t="shared" si="8868"/>
        <v>28</v>
      </c>
      <c r="XC1176" s="167" t="s">
        <v>67</v>
      </c>
      <c r="XD1176" s="10">
        <f t="shared" ref="XD1176" si="9563">XB1176*1.2</f>
        <v>33.6</v>
      </c>
      <c r="XE1176" s="10"/>
      <c r="XF1176" s="219"/>
      <c r="XG1176" s="167" t="s">
        <v>103</v>
      </c>
      <c r="XH1176" s="500" t="s">
        <v>2838</v>
      </c>
      <c r="XJ1176" s="168"/>
      <c r="XK1176" s="168">
        <f t="shared" si="8871"/>
        <v>3</v>
      </c>
      <c r="XL1176" s="167" t="s">
        <v>67</v>
      </c>
      <c r="XM1176" s="10">
        <f t="shared" ref="XM1176" si="9564">XK1176*1.2</f>
        <v>3.5999999999999996</v>
      </c>
      <c r="XN1176" s="10"/>
      <c r="XO1176" s="219"/>
      <c r="XP1176" s="167" t="s">
        <v>103</v>
      </c>
      <c r="XQ1176" s="500" t="s">
        <v>2024</v>
      </c>
      <c r="XS1176" s="168"/>
      <c r="XT1176" s="168">
        <f t="shared" si="8874"/>
        <v>3</v>
      </c>
      <c r="XU1176" s="167" t="s">
        <v>67</v>
      </c>
      <c r="XV1176" s="10">
        <f t="shared" ref="XV1176" si="9565">XT1176*1.2</f>
        <v>3.5999999999999996</v>
      </c>
      <c r="XW1176" s="10"/>
      <c r="XX1176" s="219"/>
      <c r="XY1176" s="167" t="s">
        <v>103</v>
      </c>
      <c r="XZ1176" s="500" t="s">
        <v>1310</v>
      </c>
      <c r="YB1176" s="168"/>
      <c r="YC1176" s="168">
        <f t="shared" si="8877"/>
        <v>0</v>
      </c>
      <c r="YD1176" s="167" t="s">
        <v>67</v>
      </c>
      <c r="YE1176" s="10">
        <f t="shared" ref="YE1176" si="9566">YC1176*1.2</f>
        <v>0</v>
      </c>
      <c r="YF1176" s="10"/>
      <c r="YG1176" s="219"/>
      <c r="YH1176" s="167" t="s">
        <v>103</v>
      </c>
      <c r="YI1176" s="500" t="s">
        <v>420</v>
      </c>
      <c r="YK1176" s="168"/>
      <c r="YL1176" s="168">
        <f t="shared" si="8880"/>
        <v>20</v>
      </c>
      <c r="YM1176" s="167" t="s">
        <v>67</v>
      </c>
      <c r="YN1176" s="10">
        <f t="shared" ref="YN1176" si="9567">YL1176*1.2</f>
        <v>24</v>
      </c>
      <c r="YO1176" s="10"/>
      <c r="YP1176" s="219"/>
      <c r="YQ1176" s="167" t="s">
        <v>103</v>
      </c>
      <c r="YR1176" s="500" t="s">
        <v>448</v>
      </c>
      <c r="YT1176" s="168"/>
      <c r="YU1176" s="168">
        <f t="shared" si="8883"/>
        <v>3</v>
      </c>
      <c r="YV1176" s="167" t="s">
        <v>67</v>
      </c>
      <c r="YW1176" s="10">
        <f t="shared" ref="YW1176" si="9568">YU1176*1.2</f>
        <v>3.5999999999999996</v>
      </c>
      <c r="YX1176" s="10"/>
      <c r="YY1176" s="219"/>
      <c r="YZ1176" s="167" t="s">
        <v>103</v>
      </c>
      <c r="ZA1176" s="500" t="s">
        <v>917</v>
      </c>
      <c r="ZC1176" s="168"/>
      <c r="ZD1176" s="168">
        <f t="shared" si="8886"/>
        <v>0</v>
      </c>
      <c r="ZE1176" s="167" t="s">
        <v>67</v>
      </c>
      <c r="ZF1176" s="10">
        <f t="shared" ref="ZF1176" si="9569">ZD1176*1.2</f>
        <v>0</v>
      </c>
      <c r="ZG1176" s="10"/>
      <c r="ZH1176" s="219"/>
      <c r="ZI1176" s="167" t="s">
        <v>103</v>
      </c>
      <c r="ZJ1176" s="500" t="s">
        <v>2963</v>
      </c>
      <c r="ZL1176" s="168"/>
      <c r="ZM1176" s="168">
        <f t="shared" si="8889"/>
        <v>0</v>
      </c>
      <c r="ZN1176" s="167" t="s">
        <v>67</v>
      </c>
      <c r="ZO1176" s="10">
        <f t="shared" ref="ZO1176" si="9570">ZM1176*1.2</f>
        <v>0</v>
      </c>
      <c r="ZP1176" s="10"/>
      <c r="ZQ1176" s="219"/>
      <c r="ZR1176" s="167" t="s">
        <v>103</v>
      </c>
      <c r="ZS1176" s="498" t="s">
        <v>2838</v>
      </c>
      <c r="ZU1176" s="168"/>
      <c r="ZV1176" s="168">
        <f t="shared" si="8892"/>
        <v>3</v>
      </c>
      <c r="ZW1176" s="167" t="s">
        <v>67</v>
      </c>
      <c r="ZX1176" s="10">
        <f t="shared" ref="ZX1176" si="9571">ZV1176*1.2</f>
        <v>3.5999999999999996</v>
      </c>
      <c r="ZY1176" s="10"/>
      <c r="ZZ1176" s="219"/>
      <c r="AAA1176" s="167" t="s">
        <v>103</v>
      </c>
      <c r="AAB1176" s="500" t="s">
        <v>1936</v>
      </c>
      <c r="AAD1176" s="168"/>
      <c r="AAE1176" s="168">
        <f t="shared" si="8895"/>
        <v>0</v>
      </c>
      <c r="AAF1176" s="167" t="s">
        <v>67</v>
      </c>
      <c r="AAG1176" s="10">
        <f t="shared" ref="AAG1176" si="9572">AAE1176*1.2</f>
        <v>0</v>
      </c>
      <c r="AAH1176" s="10"/>
      <c r="AAI1176" s="219"/>
      <c r="AAJ1176" s="167" t="s">
        <v>103</v>
      </c>
      <c r="AAK1176" s="500" t="s">
        <v>2309</v>
      </c>
      <c r="AAM1176" s="168"/>
      <c r="AAN1176" s="168">
        <f t="shared" si="8898"/>
        <v>1</v>
      </c>
      <c r="AAO1176" s="167" t="s">
        <v>67</v>
      </c>
      <c r="AAP1176" s="10">
        <f t="shared" ref="AAP1176" si="9573">AAN1176*1.2</f>
        <v>1.2</v>
      </c>
      <c r="AAQ1176" s="10"/>
      <c r="AAR1176" s="219"/>
      <c r="AAS1176" s="167" t="s">
        <v>103</v>
      </c>
      <c r="AAT1176" s="500" t="s">
        <v>1708</v>
      </c>
      <c r="AAV1176" s="168"/>
      <c r="AAW1176" s="168">
        <f t="shared" si="8901"/>
        <v>15</v>
      </c>
      <c r="AAX1176" s="167" t="s">
        <v>67</v>
      </c>
      <c r="AAY1176" s="10">
        <f t="shared" ref="AAY1176" si="9574">AAW1176*1.2</f>
        <v>18</v>
      </c>
      <c r="AAZ1176" s="10"/>
      <c r="ABA1176" s="219"/>
      <c r="ABB1176" s="167" t="s">
        <v>103</v>
      </c>
      <c r="ABC1176" s="500" t="s">
        <v>1089</v>
      </c>
      <c r="ABE1176" s="168"/>
      <c r="ABF1176" s="168">
        <f t="shared" si="8904"/>
        <v>0</v>
      </c>
      <c r="ABG1176" s="167" t="s">
        <v>67</v>
      </c>
      <c r="ABH1176" s="10">
        <f t="shared" ref="ABH1176" si="9575">ABF1176*1.2</f>
        <v>0</v>
      </c>
      <c r="ABI1176" s="10"/>
      <c r="ABJ1176" s="219"/>
      <c r="ABK1176" s="167" t="s">
        <v>103</v>
      </c>
      <c r="ABL1176" s="500" t="s">
        <v>1919</v>
      </c>
      <c r="ABN1176" s="168"/>
      <c r="ABO1176" s="168">
        <f t="shared" si="8907"/>
        <v>1</v>
      </c>
      <c r="ABP1176" s="167" t="s">
        <v>67</v>
      </c>
      <c r="ABQ1176" s="10">
        <f t="shared" ref="ABQ1176" si="9576">ABO1176*1.2</f>
        <v>1.2</v>
      </c>
      <c r="ABR1176" s="10"/>
      <c r="ABS1176" s="219"/>
      <c r="ABT1176" s="167" t="s">
        <v>103</v>
      </c>
      <c r="ABU1176" s="498" t="s">
        <v>2358</v>
      </c>
      <c r="ABW1176" s="168"/>
      <c r="ABX1176" s="168">
        <f t="shared" si="8910"/>
        <v>0</v>
      </c>
      <c r="ABY1176" s="167" t="s">
        <v>67</v>
      </c>
      <c r="ABZ1176" s="10">
        <f t="shared" ref="ABZ1176" si="9577">ABX1176*1.2</f>
        <v>0</v>
      </c>
      <c r="ACA1176" s="10"/>
      <c r="ACB1176" s="219"/>
      <c r="ACC1176" s="167" t="s">
        <v>103</v>
      </c>
      <c r="ACD1176" s="500" t="s">
        <v>1660</v>
      </c>
      <c r="ACF1176" s="168"/>
      <c r="ACG1176" s="168">
        <f t="shared" si="8913"/>
        <v>71</v>
      </c>
      <c r="ACH1176" s="167" t="s">
        <v>67</v>
      </c>
      <c r="ACI1176" s="10">
        <f t="shared" ref="ACI1176" si="9578">ACG1176*1.2</f>
        <v>85.2</v>
      </c>
      <c r="ACJ1176" s="10"/>
      <c r="ACK1176" s="219"/>
      <c r="ACL1176" s="167" t="s">
        <v>103</v>
      </c>
      <c r="ACM1176" s="500" t="s">
        <v>940</v>
      </c>
      <c r="ACO1176" s="168"/>
      <c r="ACP1176" s="168">
        <f t="shared" si="8916"/>
        <v>0</v>
      </c>
      <c r="ACQ1176" s="167" t="s">
        <v>67</v>
      </c>
      <c r="ACR1176" s="10">
        <f t="shared" ref="ACR1176" si="9579">ACP1176*1.2</f>
        <v>0</v>
      </c>
      <c r="ACS1176" s="10"/>
      <c r="ACT1176" s="219"/>
      <c r="ACU1176" s="167" t="s">
        <v>103</v>
      </c>
      <c r="ACV1176" s="500" t="s">
        <v>1660</v>
      </c>
      <c r="ACX1176" s="168"/>
      <c r="ACY1176" s="168">
        <f t="shared" si="8919"/>
        <v>71</v>
      </c>
      <c r="ACZ1176" s="167" t="s">
        <v>67</v>
      </c>
      <c r="ADA1176" s="10">
        <f t="shared" ref="ADA1176" si="9580">ACY1176*1.2</f>
        <v>85.2</v>
      </c>
      <c r="ADB1176" s="10"/>
      <c r="ADC1176" s="219"/>
      <c r="ADD1176" s="167" t="s">
        <v>103</v>
      </c>
      <c r="ADE1176" s="500" t="s">
        <v>1919</v>
      </c>
      <c r="ADG1176" s="168"/>
      <c r="ADH1176" s="168">
        <f t="shared" si="8922"/>
        <v>1</v>
      </c>
      <c r="ADI1176" s="167" t="s">
        <v>67</v>
      </c>
      <c r="ADJ1176" s="10">
        <f t="shared" ref="ADJ1176" si="9581">ADH1176*1.2</f>
        <v>1.2</v>
      </c>
      <c r="ADK1176" s="10"/>
      <c r="ADL1176" s="219"/>
      <c r="ADM1176" s="167" t="s">
        <v>103</v>
      </c>
      <c r="ADN1176" s="500" t="s">
        <v>1657</v>
      </c>
      <c r="ADP1176" s="168"/>
      <c r="ADQ1176" s="168">
        <f t="shared" si="8925"/>
        <v>28</v>
      </c>
      <c r="ADR1176" s="167" t="s">
        <v>67</v>
      </c>
      <c r="ADS1176" s="10">
        <f t="shared" ref="ADS1176" si="9582">ADQ1176*1.2</f>
        <v>33.6</v>
      </c>
      <c r="ADT1176" s="10"/>
      <c r="ADU1176" s="219"/>
      <c r="ADV1176" s="167" t="s">
        <v>103</v>
      </c>
      <c r="ADW1176" s="328" t="s">
        <v>1957</v>
      </c>
      <c r="ADY1176" s="168"/>
      <c r="ADZ1176" s="168">
        <f t="shared" si="8928"/>
        <v>0</v>
      </c>
      <c r="AEA1176" s="167" t="s">
        <v>67</v>
      </c>
      <c r="AEB1176" s="10">
        <f t="shared" ref="AEB1176" si="9583">ADZ1176*1.2</f>
        <v>0</v>
      </c>
      <c r="AEC1176" s="10"/>
      <c r="AED1176" s="219"/>
      <c r="AEE1176" s="167" t="s">
        <v>103</v>
      </c>
      <c r="AEF1176" s="500" t="s">
        <v>3436</v>
      </c>
      <c r="AEH1176" s="168"/>
      <c r="AEI1176" s="168">
        <f t="shared" si="8931"/>
        <v>0</v>
      </c>
      <c r="AEJ1176" s="167" t="s">
        <v>67</v>
      </c>
      <c r="AEK1176" s="10">
        <f t="shared" ref="AEK1176" si="9584">AEI1176*1.2</f>
        <v>0</v>
      </c>
      <c r="AEL1176" s="10"/>
      <c r="AEM1176" s="219"/>
      <c r="AEN1176" s="167" t="s">
        <v>103</v>
      </c>
      <c r="AEO1176" s="500" t="s">
        <v>1647</v>
      </c>
      <c r="AEQ1176" s="168"/>
      <c r="AER1176" s="168">
        <f t="shared" si="8934"/>
        <v>5</v>
      </c>
      <c r="AES1176" s="167" t="s">
        <v>67</v>
      </c>
      <c r="AET1176" s="10">
        <f t="shared" ref="AET1176" si="9585">AER1176*1.2</f>
        <v>6</v>
      </c>
      <c r="AEU1176" s="10"/>
      <c r="AEV1176" s="219"/>
      <c r="AEW1176" s="167" t="s">
        <v>103</v>
      </c>
      <c r="AEX1176" s="500" t="s">
        <v>494</v>
      </c>
      <c r="AEZ1176" s="168"/>
      <c r="AFA1176" s="168">
        <f t="shared" si="8937"/>
        <v>11</v>
      </c>
      <c r="AFB1176" s="167" t="s">
        <v>67</v>
      </c>
      <c r="AFC1176" s="10">
        <f t="shared" ref="AFC1176" si="9586">AFA1176*1.2</f>
        <v>13.2</v>
      </c>
      <c r="AFD1176" s="10"/>
      <c r="AFE1176" s="219"/>
      <c r="AFF1176" s="167" t="s">
        <v>103</v>
      </c>
      <c r="AFG1176" s="500" t="s">
        <v>591</v>
      </c>
      <c r="AFI1176" s="168"/>
      <c r="AFJ1176" s="168">
        <f t="shared" si="8940"/>
        <v>15</v>
      </c>
      <c r="AFK1176" s="167" t="s">
        <v>67</v>
      </c>
      <c r="AFL1176" s="10">
        <f t="shared" ref="AFL1176" si="9587">AFJ1176*1.2</f>
        <v>18</v>
      </c>
      <c r="AFM1176" s="10"/>
      <c r="AFN1176" s="219"/>
      <c r="AFO1176" s="167" t="s">
        <v>103</v>
      </c>
      <c r="AFP1176" s="500" t="s">
        <v>2024</v>
      </c>
      <c r="AFR1176" s="168"/>
      <c r="AFS1176" s="168">
        <f t="shared" si="8943"/>
        <v>3</v>
      </c>
      <c r="AFT1176" s="167" t="s">
        <v>67</v>
      </c>
      <c r="AFU1176" s="10">
        <f t="shared" ref="AFU1176" si="9588">AFS1176*1.2</f>
        <v>3.5999999999999996</v>
      </c>
      <c r="AFV1176" s="10"/>
      <c r="AFW1176" s="219"/>
      <c r="AFX1176" s="167" t="s">
        <v>103</v>
      </c>
      <c r="AFY1176" s="500" t="s">
        <v>2024</v>
      </c>
      <c r="AGA1176" s="168"/>
      <c r="AGB1176" s="168">
        <f t="shared" si="8946"/>
        <v>3</v>
      </c>
      <c r="AGC1176" s="167" t="s">
        <v>67</v>
      </c>
      <c r="AGD1176" s="10">
        <f t="shared" ref="AGD1176" si="9589">AGB1176*1.2</f>
        <v>3.5999999999999996</v>
      </c>
      <c r="AGE1176" s="10"/>
      <c r="AGF1176" s="219"/>
      <c r="AGG1176" s="167" t="s">
        <v>103</v>
      </c>
      <c r="AGH1176" s="498" t="s">
        <v>917</v>
      </c>
      <c r="AGJ1176" s="168"/>
      <c r="AGK1176" s="168">
        <f t="shared" si="8949"/>
        <v>0</v>
      </c>
      <c r="AGL1176" s="167" t="s">
        <v>67</v>
      </c>
      <c r="AGM1176" s="10">
        <f t="shared" ref="AGM1176" si="9590">AGK1176*1.2</f>
        <v>0</v>
      </c>
      <c r="AGN1176" s="10"/>
      <c r="AGO1176" s="219"/>
      <c r="AGP1176" s="167" t="s">
        <v>103</v>
      </c>
      <c r="AGQ1176" s="500" t="s">
        <v>509</v>
      </c>
      <c r="AGS1176" s="168"/>
      <c r="AGT1176" s="168">
        <f t="shared" si="8952"/>
        <v>0</v>
      </c>
      <c r="AGU1176" s="167" t="s">
        <v>67</v>
      </c>
      <c r="AGV1176" s="10">
        <f t="shared" ref="AGV1176" si="9591">AGT1176*1.2</f>
        <v>0</v>
      </c>
      <c r="AGW1176" s="10"/>
      <c r="AGX1176" s="219"/>
      <c r="AGY1176" s="167" t="s">
        <v>103</v>
      </c>
      <c r="AGZ1176" s="500" t="s">
        <v>1657</v>
      </c>
      <c r="AHB1176" s="168"/>
      <c r="AHC1176" s="168">
        <f t="shared" si="8955"/>
        <v>28</v>
      </c>
      <c r="AHD1176" s="167" t="s">
        <v>67</v>
      </c>
      <c r="AHE1176" s="10">
        <f t="shared" ref="AHE1176" si="9592">AHC1176*1.2</f>
        <v>33.6</v>
      </c>
      <c r="AHF1176" s="10"/>
      <c r="AHG1176" s="219"/>
      <c r="AHH1176" s="167" t="s">
        <v>103</v>
      </c>
      <c r="AHI1176" s="500" t="s">
        <v>1713</v>
      </c>
      <c r="AHK1176" s="168"/>
      <c r="AHL1176" s="168">
        <f t="shared" si="8958"/>
        <v>5</v>
      </c>
      <c r="AHM1176" s="167" t="s">
        <v>67</v>
      </c>
      <c r="AHN1176" s="10">
        <f t="shared" ref="AHN1176" si="9593">AHL1176*1.2</f>
        <v>6</v>
      </c>
      <c r="AHO1176" s="10"/>
      <c r="AHP1176" s="219"/>
      <c r="AHQ1176" s="167" t="s">
        <v>103</v>
      </c>
      <c r="AHR1176" s="500" t="s">
        <v>691</v>
      </c>
      <c r="AHT1176" s="168"/>
      <c r="AHU1176" s="168">
        <f t="shared" si="8961"/>
        <v>39</v>
      </c>
      <c r="AHV1176" s="167" t="s">
        <v>67</v>
      </c>
      <c r="AHW1176" s="10">
        <f t="shared" ref="AHW1176" si="9594">AHU1176*1.2</f>
        <v>46.8</v>
      </c>
      <c r="AHX1176" s="10"/>
      <c r="AHY1176" s="219"/>
      <c r="AHZ1176" s="167" t="s">
        <v>103</v>
      </c>
      <c r="AIA1176" s="500" t="s">
        <v>2838</v>
      </c>
      <c r="AIC1176" s="168"/>
      <c r="AID1176" s="168">
        <f t="shared" si="8964"/>
        <v>3</v>
      </c>
      <c r="AIE1176" s="167" t="s">
        <v>67</v>
      </c>
      <c r="AIF1176" s="10">
        <f t="shared" ref="AIF1176" si="9595">AID1176*1.2</f>
        <v>3.5999999999999996</v>
      </c>
      <c r="AIG1176" s="10"/>
      <c r="AIH1176" s="219"/>
      <c r="AII1176" s="167" t="s">
        <v>103</v>
      </c>
      <c r="AIJ1176" s="498" t="s">
        <v>1936</v>
      </c>
      <c r="AIL1176" s="168"/>
      <c r="AIM1176" s="168">
        <f t="shared" si="8967"/>
        <v>0</v>
      </c>
      <c r="AIN1176" s="167" t="s">
        <v>67</v>
      </c>
      <c r="AIO1176" s="10">
        <f t="shared" ref="AIO1176" si="9596">AIM1176*1.2</f>
        <v>0</v>
      </c>
      <c r="AIP1176" s="10"/>
      <c r="AIQ1176" s="219"/>
      <c r="AIR1176" s="167" t="s">
        <v>103</v>
      </c>
      <c r="AIS1176" s="500" t="s">
        <v>1957</v>
      </c>
      <c r="AIU1176" s="168"/>
      <c r="AIV1176" s="168">
        <f t="shared" si="8970"/>
        <v>0</v>
      </c>
      <c r="AIW1176" s="167" t="s">
        <v>67</v>
      </c>
      <c r="AIX1176" s="10">
        <f t="shared" ref="AIX1176" si="9597">AIV1176*1.2</f>
        <v>0</v>
      </c>
      <c r="AIY1176" s="10"/>
      <c r="AIZ1176" s="219"/>
      <c r="AJA1176" s="167" t="s">
        <v>103</v>
      </c>
      <c r="AJB1176" s="500" t="s">
        <v>1317</v>
      </c>
      <c r="AJD1176" s="168"/>
      <c r="AJE1176" s="168">
        <f t="shared" si="8973"/>
        <v>0</v>
      </c>
      <c r="AJF1176" s="167" t="s">
        <v>67</v>
      </c>
      <c r="AJG1176" s="10">
        <f t="shared" ref="AJG1176" si="9598">AJE1176*1.2</f>
        <v>0</v>
      </c>
      <c r="AJH1176" s="10"/>
      <c r="AJI1176" s="219"/>
      <c r="AJJ1176" s="167" t="s">
        <v>103</v>
      </c>
      <c r="AJK1176" s="500" t="s">
        <v>1660</v>
      </c>
      <c r="AJM1176" s="168"/>
      <c r="AJN1176" s="168">
        <f t="shared" si="8976"/>
        <v>71</v>
      </c>
      <c r="AJO1176" s="167" t="s">
        <v>67</v>
      </c>
      <c r="AJP1176" s="10">
        <f t="shared" ref="AJP1176" si="9599">AJN1176*1.2</f>
        <v>85.2</v>
      </c>
      <c r="AJQ1176" s="10"/>
      <c r="AJR1176" s="219"/>
      <c r="AJS1176" s="167" t="s">
        <v>103</v>
      </c>
      <c r="AJT1176" s="500" t="s">
        <v>2838</v>
      </c>
      <c r="AJV1176" s="168"/>
      <c r="AJW1176" s="168">
        <f t="shared" si="8979"/>
        <v>3</v>
      </c>
      <c r="AJX1176" s="167" t="s">
        <v>67</v>
      </c>
      <c r="AJY1176" s="10">
        <f t="shared" ref="AJY1176" si="9600">AJW1176*1.2</f>
        <v>3.5999999999999996</v>
      </c>
      <c r="AJZ1176" s="10"/>
      <c r="AKA1176" s="219"/>
      <c r="AKB1176" s="167" t="s">
        <v>103</v>
      </c>
      <c r="AKC1176" s="500" t="s">
        <v>3436</v>
      </c>
      <c r="AKE1176" s="168"/>
      <c r="AKF1176" s="168">
        <f t="shared" si="8982"/>
        <v>0</v>
      </c>
      <c r="AKG1176" s="167" t="s">
        <v>67</v>
      </c>
      <c r="AKH1176" s="10">
        <f t="shared" ref="AKH1176" si="9601">AKF1176*1.2</f>
        <v>0</v>
      </c>
      <c r="AKI1176" s="10"/>
      <c r="AKJ1176" s="219"/>
      <c r="AKK1176" s="167" t="s">
        <v>103</v>
      </c>
      <c r="AKL1176" s="500" t="s">
        <v>549</v>
      </c>
      <c r="AKN1176" s="168"/>
      <c r="AKO1176" s="168">
        <f t="shared" si="8985"/>
        <v>39</v>
      </c>
      <c r="AKP1176" s="167" t="s">
        <v>67</v>
      </c>
      <c r="AKQ1176" s="10">
        <f t="shared" ref="AKQ1176" si="9602">AKO1176*1.2</f>
        <v>46.8</v>
      </c>
      <c r="AKR1176" s="10"/>
      <c r="AKS1176" s="219"/>
      <c r="AKT1176" s="167" t="s">
        <v>103</v>
      </c>
      <c r="AKU1176" s="500" t="s">
        <v>1919</v>
      </c>
      <c r="AKW1176" s="168"/>
      <c r="AKX1176" s="168">
        <f t="shared" si="8988"/>
        <v>1</v>
      </c>
      <c r="AKY1176" s="167" t="s">
        <v>67</v>
      </c>
      <c r="AKZ1176" s="10">
        <f t="shared" ref="AKZ1176" si="9603">AKX1176*1.2</f>
        <v>1.2</v>
      </c>
      <c r="ALA1176" s="10"/>
      <c r="ALB1176" s="219"/>
      <c r="ALC1176" s="167" t="s">
        <v>103</v>
      </c>
      <c r="ALD1176" s="328" t="s">
        <v>2024</v>
      </c>
      <c r="ALF1176" s="168"/>
      <c r="ALG1176" s="168">
        <f t="shared" si="8991"/>
        <v>3</v>
      </c>
      <c r="ALH1176" s="167" t="s">
        <v>67</v>
      </c>
      <c r="ALI1176" s="10">
        <f t="shared" ref="ALI1176" si="9604">ALG1176*1.2</f>
        <v>3.5999999999999996</v>
      </c>
      <c r="ALJ1176" s="10"/>
      <c r="ALK1176" s="219"/>
      <c r="ALL1176" s="167" t="s">
        <v>103</v>
      </c>
      <c r="ALM1176" s="500" t="s">
        <v>1089</v>
      </c>
      <c r="ALO1176" s="168"/>
      <c r="ALP1176" s="168">
        <f t="shared" si="8994"/>
        <v>0</v>
      </c>
      <c r="ALQ1176" s="167" t="s">
        <v>67</v>
      </c>
      <c r="ALR1176" s="10">
        <f t="shared" ref="ALR1176" si="9605">ALP1176*1.2</f>
        <v>0</v>
      </c>
      <c r="ALS1176" s="10"/>
      <c r="ALT1176" s="219"/>
      <c r="ALU1176" s="167" t="s">
        <v>103</v>
      </c>
      <c r="ALV1176" s="500" t="s">
        <v>2024</v>
      </c>
      <c r="ALX1176" s="168"/>
      <c r="ALY1176" s="168">
        <f t="shared" si="8997"/>
        <v>3</v>
      </c>
      <c r="ALZ1176" s="167" t="s">
        <v>67</v>
      </c>
      <c r="AMA1176" s="10">
        <f t="shared" ref="AMA1176" si="9606">ALY1176*1.2</f>
        <v>3.5999999999999996</v>
      </c>
      <c r="AMB1176" s="10"/>
      <c r="AMC1176" s="219"/>
      <c r="AMD1176" s="167" t="s">
        <v>103</v>
      </c>
      <c r="AME1176" s="500" t="s">
        <v>1957</v>
      </c>
      <c r="AMG1176" s="168"/>
      <c r="AMH1176" s="168">
        <f t="shared" si="9000"/>
        <v>0</v>
      </c>
      <c r="AMI1176" s="167" t="s">
        <v>67</v>
      </c>
      <c r="AMJ1176" s="10">
        <f t="shared" ref="AMJ1176" si="9607">AMH1176*1.2</f>
        <v>0</v>
      </c>
      <c r="AMK1176" s="10"/>
      <c r="AML1176" s="219"/>
      <c r="AMM1176" s="167" t="s">
        <v>103</v>
      </c>
      <c r="AMN1176" s="500" t="s">
        <v>2402</v>
      </c>
      <c r="AMP1176" s="168"/>
      <c r="AMQ1176" s="168">
        <f t="shared" si="9003"/>
        <v>0</v>
      </c>
      <c r="AMR1176" s="167" t="s">
        <v>67</v>
      </c>
      <c r="AMS1176" s="10">
        <f t="shared" ref="AMS1176" si="9608">AMQ1176*1.2</f>
        <v>0</v>
      </c>
      <c r="AMT1176" s="10"/>
      <c r="AMU1176" s="219"/>
      <c r="AMV1176" s="167" t="s">
        <v>103</v>
      </c>
      <c r="AMW1176" s="500" t="s">
        <v>448</v>
      </c>
      <c r="AMY1176" s="168"/>
      <c r="AMZ1176" s="168">
        <f t="shared" si="9006"/>
        <v>3</v>
      </c>
      <c r="ANA1176" s="167" t="s">
        <v>67</v>
      </c>
      <c r="ANB1176" s="10">
        <f t="shared" ref="ANB1176" si="9609">AMZ1176*1.2</f>
        <v>3.5999999999999996</v>
      </c>
      <c r="ANC1176" s="10"/>
      <c r="AND1176" s="219"/>
      <c r="ANE1176" s="167" t="s">
        <v>103</v>
      </c>
      <c r="ANF1176" s="500" t="s">
        <v>2963</v>
      </c>
      <c r="ANH1176" s="168"/>
      <c r="ANI1176" s="168">
        <f t="shared" si="9009"/>
        <v>0</v>
      </c>
      <c r="ANJ1176" s="167" t="s">
        <v>67</v>
      </c>
      <c r="ANK1176" s="10">
        <f t="shared" ref="ANK1176" si="9610">ANI1176*1.2</f>
        <v>0</v>
      </c>
      <c r="ANL1176" s="10"/>
      <c r="ANM1176" s="219"/>
      <c r="ANN1176" s="167" t="s">
        <v>103</v>
      </c>
      <c r="ANO1176" s="500" t="s">
        <v>2838</v>
      </c>
      <c r="ANQ1176" s="168"/>
      <c r="ANR1176" s="168">
        <f t="shared" si="9012"/>
        <v>3</v>
      </c>
      <c r="ANS1176" s="167" t="s">
        <v>67</v>
      </c>
      <c r="ANT1176" s="10">
        <f t="shared" ref="ANT1176" si="9611">ANR1176*1.2</f>
        <v>3.5999999999999996</v>
      </c>
      <c r="ANU1176" s="10"/>
      <c r="ANV1176" s="219"/>
      <c r="ANW1176" s="167" t="s">
        <v>103</v>
      </c>
      <c r="ANX1176" s="502" t="s">
        <v>1660</v>
      </c>
      <c r="ANZ1176" s="168"/>
      <c r="AOA1176" s="168">
        <f t="shared" si="9015"/>
        <v>71</v>
      </c>
      <c r="AOB1176" s="167" t="s">
        <v>67</v>
      </c>
      <c r="AOC1176" s="10">
        <f t="shared" ref="AOC1176" si="9612">AOA1176*1.2</f>
        <v>85.2</v>
      </c>
      <c r="AOD1176" s="10"/>
      <c r="AOE1176" s="219"/>
      <c r="AOF1176" s="167" t="s">
        <v>103</v>
      </c>
      <c r="AOG1176" s="500" t="s">
        <v>2024</v>
      </c>
      <c r="AOI1176" s="168"/>
      <c r="AOJ1176" s="168">
        <f t="shared" si="9018"/>
        <v>3</v>
      </c>
      <c r="AOK1176" s="167" t="s">
        <v>67</v>
      </c>
      <c r="AOL1176" s="10">
        <f t="shared" ref="AOL1176" si="9613">AOJ1176*1.2</f>
        <v>3.5999999999999996</v>
      </c>
      <c r="AOM1176" s="10"/>
      <c r="AON1176" s="219"/>
      <c r="AOO1176" s="167" t="s">
        <v>103</v>
      </c>
      <c r="AOP1176" s="498" t="s">
        <v>2963</v>
      </c>
      <c r="AOR1176" s="168"/>
      <c r="AOS1176" s="168">
        <f t="shared" si="9021"/>
        <v>0</v>
      </c>
      <c r="AOT1176" s="167" t="s">
        <v>67</v>
      </c>
      <c r="AOU1176" s="10">
        <f t="shared" ref="AOU1176" si="9614">AOS1176*1.2</f>
        <v>0</v>
      </c>
      <c r="AOV1176" s="10"/>
      <c r="AOW1176" s="219"/>
      <c r="AOX1176" s="167" t="s">
        <v>103</v>
      </c>
      <c r="AOY1176" s="500" t="s">
        <v>1089</v>
      </c>
      <c r="APA1176" s="168"/>
      <c r="APB1176" s="168">
        <f t="shared" si="9024"/>
        <v>0</v>
      </c>
      <c r="APC1176" s="167" t="s">
        <v>67</v>
      </c>
      <c r="APD1176" s="10">
        <f t="shared" ref="APD1176" si="9615">APB1176*1.2</f>
        <v>0</v>
      </c>
      <c r="APE1176" s="10"/>
      <c r="APF1176" s="219"/>
      <c r="APG1176" s="167" t="s">
        <v>103</v>
      </c>
      <c r="APH1176" s="500" t="s">
        <v>905</v>
      </c>
      <c r="APJ1176" s="168"/>
      <c r="APK1176" s="168">
        <f t="shared" si="9027"/>
        <v>0</v>
      </c>
      <c r="APL1176" s="167" t="s">
        <v>67</v>
      </c>
      <c r="APM1176" s="10">
        <f t="shared" ref="APM1176" si="9616">APK1176*1.2</f>
        <v>0</v>
      </c>
      <c r="APN1176" s="10"/>
      <c r="APO1176" s="219"/>
      <c r="APP1176" s="167" t="s">
        <v>103</v>
      </c>
      <c r="APQ1176" s="500" t="s">
        <v>2185</v>
      </c>
      <c r="APS1176" s="168"/>
      <c r="APT1176" s="168">
        <f t="shared" si="9030"/>
        <v>0</v>
      </c>
      <c r="APU1176" s="167" t="s">
        <v>67</v>
      </c>
      <c r="APV1176" s="10">
        <f t="shared" ref="APV1176" si="9617">APT1176*1.2</f>
        <v>0</v>
      </c>
      <c r="APW1176" s="10"/>
      <c r="APX1176" s="219"/>
      <c r="APY1176" s="167" t="s">
        <v>103</v>
      </c>
      <c r="APZ1176" s="500" t="s">
        <v>3436</v>
      </c>
      <c r="AQB1176" s="168"/>
      <c r="AQC1176" s="168">
        <f t="shared" si="9033"/>
        <v>0</v>
      </c>
      <c r="AQD1176" s="167" t="s">
        <v>67</v>
      </c>
      <c r="AQE1176" s="10">
        <f t="shared" ref="AQE1176" si="9618">AQC1176*1.2</f>
        <v>0</v>
      </c>
      <c r="AQF1176" s="10"/>
      <c r="AQG1176" s="219"/>
      <c r="AQH1176" s="167" t="s">
        <v>103</v>
      </c>
      <c r="AQI1176" s="500" t="s">
        <v>2414</v>
      </c>
      <c r="AQK1176" s="168"/>
      <c r="AQL1176" s="168">
        <f t="shared" si="9036"/>
        <v>35</v>
      </c>
      <c r="AQM1176" s="167" t="s">
        <v>67</v>
      </c>
      <c r="AQN1176" s="10">
        <f t="shared" ref="AQN1176" si="9619">AQL1176*1.2</f>
        <v>42</v>
      </c>
      <c r="AQO1176" s="10"/>
      <c r="AQP1176" s="219"/>
      <c r="AQQ1176" s="167" t="s">
        <v>103</v>
      </c>
      <c r="AQR1176" s="500" t="s">
        <v>573</v>
      </c>
      <c r="AQT1176" s="168"/>
      <c r="AQU1176" s="168">
        <f t="shared" si="9039"/>
        <v>0</v>
      </c>
      <c r="AQV1176" s="167" t="s">
        <v>67</v>
      </c>
      <c r="AQW1176" s="10">
        <f t="shared" ref="AQW1176" si="9620">AQU1176*1.2</f>
        <v>0</v>
      </c>
      <c r="AQX1176" s="10"/>
      <c r="AQY1176" s="219"/>
      <c r="AQZ1176" s="167" t="s">
        <v>103</v>
      </c>
      <c r="ARA1176" s="500" t="s">
        <v>591</v>
      </c>
      <c r="ARC1176" s="168"/>
      <c r="ARD1176" s="168">
        <f t="shared" si="9042"/>
        <v>15</v>
      </c>
      <c r="ARE1176" s="167" t="s">
        <v>67</v>
      </c>
      <c r="ARF1176" s="10">
        <f t="shared" ref="ARF1176" si="9621">ARD1176*1.2</f>
        <v>18</v>
      </c>
      <c r="ARG1176" s="10"/>
      <c r="ARH1176" s="219"/>
      <c r="ARI1176" s="167" t="s">
        <v>103</v>
      </c>
      <c r="ARJ1176" s="500" t="s">
        <v>2402</v>
      </c>
      <c r="ARL1176" s="168"/>
      <c r="ARM1176" s="168">
        <f t="shared" si="9045"/>
        <v>0</v>
      </c>
      <c r="ARN1176" s="167" t="s">
        <v>67</v>
      </c>
      <c r="ARO1176" s="10">
        <f t="shared" ref="ARO1176" si="9622">ARM1176*1.2</f>
        <v>0</v>
      </c>
      <c r="ARP1176" s="10"/>
      <c r="ARQ1176" s="219"/>
      <c r="ARR1176" s="167" t="s">
        <v>103</v>
      </c>
      <c r="ARS1176" s="328" t="s">
        <v>448</v>
      </c>
      <c r="ARU1176" s="168"/>
      <c r="ARV1176" s="168">
        <f t="shared" si="9048"/>
        <v>3</v>
      </c>
      <c r="ARW1176" s="167" t="s">
        <v>67</v>
      </c>
      <c r="ARX1176" s="10">
        <f t="shared" ref="ARX1176" si="9623">ARV1176*1.2</f>
        <v>3.5999999999999996</v>
      </c>
      <c r="ARY1176" s="10"/>
      <c r="ARZ1176" s="219"/>
      <c r="ASA1176" s="167" t="s">
        <v>103</v>
      </c>
      <c r="ASB1176" s="500" t="s">
        <v>1713</v>
      </c>
      <c r="ASD1176" s="168"/>
      <c r="ASE1176" s="168">
        <f t="shared" si="9051"/>
        <v>5</v>
      </c>
      <c r="ASF1176" s="167" t="s">
        <v>67</v>
      </c>
      <c r="ASG1176" s="10">
        <f t="shared" ref="ASG1176" si="9624">ASE1176*1.2</f>
        <v>6</v>
      </c>
      <c r="ASH1176" s="10"/>
      <c r="ASI1176" s="219"/>
      <c r="ASJ1176" s="167" t="s">
        <v>103</v>
      </c>
      <c r="ASK1176" s="500" t="s">
        <v>2177</v>
      </c>
      <c r="ASM1176" s="168"/>
      <c r="ASN1176" s="168">
        <f t="shared" si="9054"/>
        <v>0</v>
      </c>
      <c r="ASO1176" s="167" t="s">
        <v>67</v>
      </c>
      <c r="ASP1176" s="10">
        <f t="shared" ref="ASP1176" si="9625">ASN1176*1.2</f>
        <v>0</v>
      </c>
      <c r="ASQ1176" s="10"/>
      <c r="ASR1176" s="219"/>
      <c r="ASS1176" s="167" t="s">
        <v>103</v>
      </c>
      <c r="AST1176" s="500" t="s">
        <v>1632</v>
      </c>
      <c r="ASV1176" s="168"/>
      <c r="ASW1176" s="168">
        <f t="shared" si="9057"/>
        <v>0</v>
      </c>
      <c r="ASX1176" s="167" t="s">
        <v>67</v>
      </c>
      <c r="ASY1176" s="10">
        <f t="shared" ref="ASY1176" si="9626">ASW1176*1.2</f>
        <v>0</v>
      </c>
      <c r="ASZ1176" s="10"/>
      <c r="ATA1176" s="219"/>
      <c r="ATB1176" s="167" t="s">
        <v>103</v>
      </c>
      <c r="ATC1176" s="500" t="s">
        <v>2024</v>
      </c>
      <c r="ATE1176" s="168"/>
      <c r="ATF1176" s="168">
        <f t="shared" si="9060"/>
        <v>3</v>
      </c>
      <c r="ATG1176" s="167" t="s">
        <v>67</v>
      </c>
      <c r="ATH1176" s="10">
        <f t="shared" ref="ATH1176" si="9627">ATF1176*1.2</f>
        <v>3.5999999999999996</v>
      </c>
      <c r="ATI1176" s="10"/>
      <c r="ATJ1176" s="219"/>
      <c r="ATK1176" s="167" t="s">
        <v>103</v>
      </c>
      <c r="ATL1176" s="500" t="s">
        <v>448</v>
      </c>
      <c r="ATN1176" s="168"/>
      <c r="ATO1176" s="168">
        <f t="shared" si="9063"/>
        <v>3</v>
      </c>
      <c r="ATP1176" s="167" t="s">
        <v>67</v>
      </c>
      <c r="ATQ1176" s="10">
        <f t="shared" ref="ATQ1176" si="9628">ATO1176*1.2</f>
        <v>3.5999999999999996</v>
      </c>
      <c r="ATR1176" s="10"/>
      <c r="ATS1176" s="219"/>
      <c r="ATT1176" s="167" t="s">
        <v>103</v>
      </c>
      <c r="ATU1176" s="500" t="s">
        <v>2838</v>
      </c>
      <c r="ATW1176" s="168"/>
      <c r="ATX1176" s="168">
        <f t="shared" si="9066"/>
        <v>3</v>
      </c>
      <c r="ATY1176" s="167" t="s">
        <v>67</v>
      </c>
      <c r="ATZ1176" s="10">
        <f t="shared" ref="ATZ1176" si="9629">ATX1176*1.2</f>
        <v>3.5999999999999996</v>
      </c>
      <c r="AUA1176" s="10"/>
      <c r="AUB1176" s="219"/>
      <c r="AUC1176" s="167" t="s">
        <v>103</v>
      </c>
      <c r="AUD1176" s="500" t="s">
        <v>486</v>
      </c>
      <c r="AUF1176" s="168"/>
      <c r="AUG1176" s="168">
        <f t="shared" si="9069"/>
        <v>0</v>
      </c>
      <c r="AUH1176" s="167" t="s">
        <v>67</v>
      </c>
      <c r="AUI1176" s="10">
        <f t="shared" ref="AUI1176" si="9630">AUG1176*1.2</f>
        <v>0</v>
      </c>
      <c r="AUJ1176" s="10"/>
      <c r="AUK1176" s="219"/>
      <c r="AUL1176" s="167" t="s">
        <v>103</v>
      </c>
      <c r="AUM1176" s="500" t="s">
        <v>494</v>
      </c>
      <c r="AUO1176" s="168"/>
      <c r="AUP1176" s="168">
        <f t="shared" si="9072"/>
        <v>11</v>
      </c>
      <c r="AUQ1176" s="167" t="s">
        <v>67</v>
      </c>
      <c r="AUR1176" s="10">
        <f t="shared" ref="AUR1176" si="9631">AUP1176*1.2</f>
        <v>13.2</v>
      </c>
      <c r="AUS1176" s="10"/>
      <c r="AUT1176" s="219"/>
      <c r="AUU1176" s="167" t="s">
        <v>103</v>
      </c>
      <c r="AUV1176" s="500" t="s">
        <v>1647</v>
      </c>
      <c r="AUX1176" s="168"/>
      <c r="AUY1176" s="168">
        <f t="shared" si="9075"/>
        <v>5</v>
      </c>
      <c r="AUZ1176" s="167" t="s">
        <v>67</v>
      </c>
      <c r="AVA1176" s="10">
        <f t="shared" ref="AVA1176" si="9632">AUY1176*1.2</f>
        <v>6</v>
      </c>
      <c r="AVB1176" s="10"/>
      <c r="AVC1176" s="219"/>
      <c r="AVD1176" s="167" t="s">
        <v>103</v>
      </c>
      <c r="AVE1176" s="500" t="s">
        <v>486</v>
      </c>
      <c r="AVG1176" s="168"/>
      <c r="AVH1176" s="168">
        <f t="shared" si="9078"/>
        <v>0</v>
      </c>
      <c r="AVI1176" s="167" t="s">
        <v>67</v>
      </c>
      <c r="AVJ1176" s="10">
        <f t="shared" ref="AVJ1176" si="9633">AVH1176*1.2</f>
        <v>0</v>
      </c>
      <c r="AVK1176" s="10"/>
      <c r="AVL1176" s="219"/>
      <c r="AVM1176" s="167" t="s">
        <v>103</v>
      </c>
      <c r="AVN1176" s="328" t="s">
        <v>2402</v>
      </c>
      <c r="AVP1176" s="168"/>
      <c r="AVQ1176" s="168">
        <f t="shared" si="9081"/>
        <v>0</v>
      </c>
      <c r="AVR1176" s="167" t="s">
        <v>67</v>
      </c>
      <c r="AVS1176" s="10">
        <f t="shared" ref="AVS1176" si="9634">AVQ1176*1.2</f>
        <v>0</v>
      </c>
      <c r="AVT1176" s="10"/>
      <c r="AVU1176" s="219"/>
      <c r="AVV1176" s="167" t="s">
        <v>103</v>
      </c>
      <c r="AVW1176" s="500" t="s">
        <v>1331</v>
      </c>
      <c r="AVY1176" s="168"/>
      <c r="AVZ1176" s="168">
        <f t="shared" si="9084"/>
        <v>11</v>
      </c>
      <c r="AWA1176" s="167" t="s">
        <v>67</v>
      </c>
      <c r="AWB1176" s="10">
        <f t="shared" ref="AWB1176" si="9635">AVZ1176*1.2</f>
        <v>13.2</v>
      </c>
      <c r="AWC1176" s="10"/>
      <c r="AWD1176" s="219"/>
      <c r="AWE1176" s="167" t="s">
        <v>103</v>
      </c>
      <c r="AWF1176" s="500" t="s">
        <v>1660</v>
      </c>
      <c r="AWH1176" s="168"/>
      <c r="AWI1176" s="168">
        <f t="shared" si="9087"/>
        <v>71</v>
      </c>
      <c r="AWJ1176" s="167" t="s">
        <v>67</v>
      </c>
      <c r="AWK1176" s="10">
        <f t="shared" ref="AWK1176" si="9636">AWI1176*1.2</f>
        <v>85.2</v>
      </c>
      <c r="AWL1176" s="10"/>
      <c r="AWM1176" s="219"/>
      <c r="AWN1176" s="167" t="s">
        <v>103</v>
      </c>
      <c r="AWO1176" s="500" t="s">
        <v>477</v>
      </c>
      <c r="AWQ1176" s="168"/>
      <c r="AWR1176" s="168">
        <f t="shared" si="9090"/>
        <v>0</v>
      </c>
      <c r="AWS1176" s="167" t="s">
        <v>67</v>
      </c>
      <c r="AWT1176" s="10">
        <f t="shared" ref="AWT1176" si="9637">AWR1176*1.2</f>
        <v>0</v>
      </c>
      <c r="AWU1176" s="10"/>
      <c r="AWV1176" s="219"/>
      <c r="AWW1176" s="167" t="s">
        <v>103</v>
      </c>
      <c r="AWX1176" s="500" t="s">
        <v>494</v>
      </c>
      <c r="AWZ1176" s="168"/>
      <c r="AXA1176" s="168">
        <f t="shared" si="9093"/>
        <v>11</v>
      </c>
      <c r="AXB1176" s="167" t="s">
        <v>67</v>
      </c>
      <c r="AXC1176" s="10">
        <f t="shared" ref="AXC1176" si="9638">AXA1176*1.2</f>
        <v>13.2</v>
      </c>
      <c r="AXD1176" s="10"/>
      <c r="AXE1176" s="219"/>
      <c r="AXF1176" s="167" t="s">
        <v>103</v>
      </c>
      <c r="AXG1176" s="498" t="s">
        <v>2177</v>
      </c>
      <c r="AXI1176" s="168"/>
      <c r="AXJ1176" s="168">
        <f t="shared" si="9096"/>
        <v>0</v>
      </c>
      <c r="AXK1176" s="167" t="s">
        <v>67</v>
      </c>
      <c r="AXL1176" s="10">
        <f t="shared" ref="AXL1176" si="9639">AXJ1176*1.2</f>
        <v>0</v>
      </c>
      <c r="AXM1176" s="10"/>
      <c r="AXN1176" s="219"/>
      <c r="AXO1176" s="167" t="s">
        <v>103</v>
      </c>
      <c r="AXP1176" s="500" t="s">
        <v>1660</v>
      </c>
      <c r="AXR1176" s="168"/>
      <c r="AXS1176" s="168">
        <f t="shared" si="9099"/>
        <v>71</v>
      </c>
      <c r="AXT1176" s="167" t="s">
        <v>67</v>
      </c>
      <c r="AXU1176" s="10">
        <f t="shared" ref="AXU1176" si="9640">AXS1176*1.2</f>
        <v>85.2</v>
      </c>
      <c r="AXV1176" s="10"/>
      <c r="AXW1176" s="219"/>
      <c r="AXX1176" s="167" t="s">
        <v>103</v>
      </c>
      <c r="AXY1176" s="500" t="s">
        <v>2838</v>
      </c>
      <c r="AYA1176" s="168"/>
      <c r="AYB1176" s="168">
        <f t="shared" si="9102"/>
        <v>3</v>
      </c>
      <c r="AYC1176" s="167" t="s">
        <v>67</v>
      </c>
      <c r="AYD1176" s="10">
        <f t="shared" ref="AYD1176" si="9641">AYB1176*1.2</f>
        <v>3.5999999999999996</v>
      </c>
      <c r="AYE1176" s="10"/>
      <c r="AYF1176" s="219"/>
      <c r="AYG1176" s="167" t="s">
        <v>103</v>
      </c>
      <c r="AYH1176" s="500" t="s">
        <v>1919</v>
      </c>
      <c r="AYJ1176" s="168"/>
      <c r="AYK1176" s="168">
        <f t="shared" si="9105"/>
        <v>1</v>
      </c>
      <c r="AYL1176" s="167" t="s">
        <v>67</v>
      </c>
      <c r="AYM1176" s="10">
        <f t="shared" ref="AYM1176" si="9642">AYK1176*1.2</f>
        <v>1.2</v>
      </c>
      <c r="AYN1176" s="10"/>
      <c r="AYO1176" s="219"/>
      <c r="AYP1176" s="167" t="s">
        <v>103</v>
      </c>
      <c r="AYQ1176" s="500" t="s">
        <v>1708</v>
      </c>
      <c r="AYS1176" s="168"/>
      <c r="AYT1176" s="168">
        <f t="shared" si="9108"/>
        <v>15</v>
      </c>
      <c r="AYU1176" s="167" t="s">
        <v>67</v>
      </c>
      <c r="AYV1176" s="10">
        <f t="shared" ref="AYV1176" si="9643">AYT1176*1.2</f>
        <v>18</v>
      </c>
      <c r="AYW1176" s="10"/>
      <c r="AYX1176" s="219"/>
      <c r="AYY1176" s="167" t="s">
        <v>103</v>
      </c>
      <c r="AYZ1176" s="498" t="s">
        <v>549</v>
      </c>
      <c r="AZB1176" s="168"/>
      <c r="AZC1176" s="168">
        <f t="shared" si="9111"/>
        <v>39</v>
      </c>
      <c r="AZD1176" s="167" t="s">
        <v>67</v>
      </c>
      <c r="AZE1176" s="10">
        <f t="shared" ref="AZE1176" si="9644">AZC1176*1.2</f>
        <v>46.8</v>
      </c>
      <c r="AZF1176" s="10"/>
      <c r="AZG1176" s="219"/>
      <c r="AZH1176" s="167" t="s">
        <v>103</v>
      </c>
      <c r="AZI1176" s="500" t="s">
        <v>591</v>
      </c>
      <c r="AZK1176" s="168"/>
      <c r="AZL1176" s="168">
        <f t="shared" si="9114"/>
        <v>15</v>
      </c>
      <c r="AZM1176" s="167" t="s">
        <v>67</v>
      </c>
      <c r="AZN1176" s="10">
        <f t="shared" ref="AZN1176" si="9645">AZL1176*1.2</f>
        <v>18</v>
      </c>
      <c r="AZO1176" s="10"/>
      <c r="AZP1176" s="219"/>
      <c r="AZQ1176" s="167" t="s">
        <v>103</v>
      </c>
      <c r="AZR1176" s="500" t="s">
        <v>940</v>
      </c>
      <c r="AZT1176" s="168"/>
      <c r="AZU1176" s="168">
        <f t="shared" si="9117"/>
        <v>0</v>
      </c>
      <c r="AZV1176" s="167" t="s">
        <v>67</v>
      </c>
      <c r="AZW1176" s="10">
        <f t="shared" ref="AZW1176" si="9646">AZU1176*1.2</f>
        <v>0</v>
      </c>
      <c r="AZX1176" s="10"/>
      <c r="AZY1176" s="219"/>
      <c r="AZZ1176" s="167" t="s">
        <v>103</v>
      </c>
      <c r="BAA1176" s="500" t="s">
        <v>1624</v>
      </c>
      <c r="BAC1176" s="168"/>
      <c r="BAD1176" s="168">
        <f t="shared" si="9120"/>
        <v>2</v>
      </c>
      <c r="BAE1176" s="167" t="s">
        <v>67</v>
      </c>
      <c r="BAF1176" s="10">
        <f t="shared" ref="BAF1176" si="9647">BAD1176*1.2</f>
        <v>2.4</v>
      </c>
      <c r="BAG1176" s="10"/>
      <c r="BAH1176" s="219"/>
      <c r="BAI1176" s="167" t="s">
        <v>103</v>
      </c>
      <c r="BAJ1176" s="500" t="s">
        <v>2838</v>
      </c>
      <c r="BAL1176" s="168"/>
      <c r="BAM1176" s="168">
        <f t="shared" si="9123"/>
        <v>3</v>
      </c>
      <c r="BAN1176" s="167" t="s">
        <v>67</v>
      </c>
      <c r="BAO1176" s="10">
        <f t="shared" ref="BAO1176" si="9648">BAM1176*1.2</f>
        <v>3.5999999999999996</v>
      </c>
      <c r="BAP1176" s="10"/>
      <c r="BAQ1176" s="219"/>
      <c r="BAR1176" s="167" t="s">
        <v>103</v>
      </c>
      <c r="BAS1176" s="500" t="s">
        <v>2414</v>
      </c>
      <c r="BAU1176" s="168"/>
      <c r="BAV1176" s="168">
        <f t="shared" si="9126"/>
        <v>35</v>
      </c>
      <c r="BAW1176" s="167" t="s">
        <v>67</v>
      </c>
      <c r="BAX1176" s="10">
        <f t="shared" ref="BAX1176" si="9649">BAV1176*1.2</f>
        <v>42</v>
      </c>
      <c r="BAY1176" s="10"/>
      <c r="BAZ1176" s="219"/>
      <c r="BBA1176" s="167" t="s">
        <v>103</v>
      </c>
      <c r="BBB1176" s="500" t="s">
        <v>1660</v>
      </c>
      <c r="BBD1176" s="168"/>
      <c r="BBE1176" s="168">
        <f t="shared" si="9129"/>
        <v>71</v>
      </c>
      <c r="BBF1176" s="167" t="s">
        <v>67</v>
      </c>
      <c r="BBG1176" s="10">
        <f t="shared" ref="BBG1176" si="9650">BBE1176*1.2</f>
        <v>85.2</v>
      </c>
      <c r="BBH1176" s="10"/>
      <c r="BBI1176" s="219"/>
      <c r="BBJ1176" s="167" t="s">
        <v>103</v>
      </c>
      <c r="BBK1176" s="500" t="s">
        <v>1647</v>
      </c>
      <c r="BBM1176" s="168"/>
      <c r="BBN1176" s="168">
        <f t="shared" si="9132"/>
        <v>5</v>
      </c>
      <c r="BBO1176" s="167" t="s">
        <v>67</v>
      </c>
      <c r="BBP1176" s="10">
        <f t="shared" ref="BBP1176" si="9651">BBN1176*1.2</f>
        <v>6</v>
      </c>
      <c r="BBQ1176" s="10"/>
      <c r="BBR1176" s="219"/>
      <c r="BBS1176" s="167" t="s">
        <v>103</v>
      </c>
      <c r="BBT1176" s="500" t="s">
        <v>1657</v>
      </c>
      <c r="BBV1176" s="168"/>
      <c r="BBW1176" s="168">
        <f t="shared" si="9135"/>
        <v>28</v>
      </c>
      <c r="BBX1176" s="167" t="s">
        <v>67</v>
      </c>
      <c r="BBY1176" s="10">
        <f t="shared" ref="BBY1176" si="9652">BBW1176*1.2</f>
        <v>33.6</v>
      </c>
      <c r="BBZ1176" s="10"/>
      <c r="BCA1176" s="219"/>
      <c r="BCB1176" s="167" t="s">
        <v>103</v>
      </c>
      <c r="BCC1176" s="328" t="s">
        <v>2963</v>
      </c>
      <c r="BCE1176" s="168"/>
      <c r="BCF1176" s="168">
        <f t="shared" si="9138"/>
        <v>0</v>
      </c>
      <c r="BCG1176" s="167" t="s">
        <v>67</v>
      </c>
      <c r="BCH1176" s="10">
        <f t="shared" ref="BCH1176" si="9653">BCF1176*1.2</f>
        <v>0</v>
      </c>
      <c r="BCI1176" s="10"/>
      <c r="BCJ1176" s="219"/>
      <c r="BCK1176" s="167" t="s">
        <v>103</v>
      </c>
      <c r="BCL1176" s="500" t="s">
        <v>2308</v>
      </c>
      <c r="BCN1176" s="168"/>
      <c r="BCO1176" s="168">
        <f t="shared" si="9141"/>
        <v>0</v>
      </c>
      <c r="BCP1176" s="167" t="s">
        <v>67</v>
      </c>
      <c r="BCQ1176" s="10">
        <f t="shared" ref="BCQ1176" si="9654">BCO1176*1.2</f>
        <v>0</v>
      </c>
      <c r="BCR1176" s="10"/>
      <c r="BCS1176" s="219"/>
      <c r="BCT1176" s="167" t="s">
        <v>103</v>
      </c>
      <c r="BCU1176" s="500" t="s">
        <v>448</v>
      </c>
      <c r="BCW1176" s="168"/>
      <c r="BCX1176" s="168">
        <f t="shared" si="9144"/>
        <v>3</v>
      </c>
      <c r="BCY1176" s="167" t="s">
        <v>67</v>
      </c>
      <c r="BCZ1176" s="10">
        <f t="shared" ref="BCZ1176" si="9655">BCX1176*1.2</f>
        <v>3.5999999999999996</v>
      </c>
      <c r="BDA1176" s="10"/>
      <c r="BDB1176" s="219"/>
      <c r="BDC1176" s="167" t="s">
        <v>103</v>
      </c>
      <c r="BDD1176" s="500" t="s">
        <v>2414</v>
      </c>
      <c r="BDF1176" s="168"/>
      <c r="BDG1176" s="168">
        <f t="shared" si="9147"/>
        <v>35</v>
      </c>
      <c r="BDH1176" s="167" t="s">
        <v>67</v>
      </c>
      <c r="BDI1176" s="10">
        <f t="shared" ref="BDI1176" si="9656">BDG1176*1.2</f>
        <v>42</v>
      </c>
      <c r="BDJ1176" s="10"/>
      <c r="BDK1176" s="219"/>
      <c r="BDL1176" s="167" t="s">
        <v>103</v>
      </c>
      <c r="BDM1176" s="328" t="s">
        <v>570</v>
      </c>
      <c r="BDO1176" s="168"/>
      <c r="BDP1176" s="168">
        <f t="shared" si="9150"/>
        <v>21</v>
      </c>
      <c r="BDQ1176" s="167" t="s">
        <v>67</v>
      </c>
      <c r="BDR1176" s="10">
        <f t="shared" ref="BDR1176" si="9657">BDP1176*1.2</f>
        <v>25.2</v>
      </c>
      <c r="BDS1176" s="10"/>
      <c r="BDT1176" s="219"/>
      <c r="BDU1176" s="167" t="s">
        <v>103</v>
      </c>
      <c r="BDV1176" s="500" t="s">
        <v>1089</v>
      </c>
      <c r="BDX1176" s="168"/>
      <c r="BDY1176" s="168">
        <f t="shared" si="9153"/>
        <v>0</v>
      </c>
      <c r="BDZ1176" s="167" t="s">
        <v>67</v>
      </c>
      <c r="BEA1176" s="10">
        <f t="shared" ref="BEA1176" si="9658">BDY1176*1.2</f>
        <v>0</v>
      </c>
      <c r="BEB1176" s="10"/>
      <c r="BEC1176" s="219"/>
      <c r="BED1176" s="167" t="s">
        <v>103</v>
      </c>
      <c r="BEE1176" s="498" t="s">
        <v>481</v>
      </c>
      <c r="BEG1176" s="168"/>
      <c r="BEH1176" s="168">
        <f t="shared" si="9156"/>
        <v>0</v>
      </c>
      <c r="BEI1176" s="167" t="s">
        <v>67</v>
      </c>
      <c r="BEJ1176" s="10">
        <f t="shared" ref="BEJ1176" si="9659">BEH1176*1.2</f>
        <v>0</v>
      </c>
      <c r="BEK1176" s="10"/>
      <c r="BEL1176" s="219"/>
      <c r="BEM1176" s="167" t="s">
        <v>103</v>
      </c>
      <c r="BEN1176" s="498" t="s">
        <v>1936</v>
      </c>
      <c r="BEP1176" s="168"/>
      <c r="BEQ1176" s="168">
        <f t="shared" si="9159"/>
        <v>0</v>
      </c>
      <c r="BER1176" s="167" t="s">
        <v>67</v>
      </c>
      <c r="BES1176" s="10">
        <f t="shared" ref="BES1176" si="9660">BEQ1176*1.2</f>
        <v>0</v>
      </c>
      <c r="BET1176" s="10"/>
      <c r="BEU1176" s="219"/>
      <c r="BEV1176" s="167" t="s">
        <v>103</v>
      </c>
      <c r="BEW1176" s="500" t="s">
        <v>2024</v>
      </c>
      <c r="BEY1176" s="168"/>
      <c r="BEZ1176" s="168">
        <f t="shared" si="9162"/>
        <v>3</v>
      </c>
      <c r="BFA1176" s="167" t="s">
        <v>67</v>
      </c>
      <c r="BFB1176" s="10">
        <f t="shared" ref="BFB1176" si="9661">BEZ1176*1.2</f>
        <v>3.5999999999999996</v>
      </c>
      <c r="BFC1176" s="10"/>
      <c r="BFD1176" s="219"/>
      <c r="BFE1176" s="167"/>
      <c r="BFF1176" s="327"/>
      <c r="BFH1176" s="168"/>
      <c r="BFI1176" s="168"/>
      <c r="BFJ1176" s="167"/>
      <c r="BFK1176" s="10"/>
      <c r="BFL1176" s="10"/>
      <c r="BFN1176" s="167"/>
      <c r="BFO1176" s="327"/>
      <c r="BFQ1176" s="168"/>
      <c r="BFR1176" s="168"/>
      <c r="BFS1176" s="167"/>
      <c r="BFT1176" s="10"/>
      <c r="BFU1176" s="10"/>
      <c r="BFW1176" s="167"/>
      <c r="BFX1176" s="328"/>
      <c r="BFZ1176" s="168"/>
      <c r="BGA1176" s="168"/>
      <c r="BGB1176" s="167"/>
      <c r="BGC1176" s="10"/>
      <c r="BGD1176" s="10"/>
      <c r="BGF1176" s="167"/>
      <c r="BGG1176" s="327"/>
      <c r="BGI1176" s="168"/>
      <c r="BGJ1176" s="168"/>
      <c r="BGK1176" s="167"/>
      <c r="BGL1176" s="10"/>
      <c r="BGM1176" s="10"/>
      <c r="BGO1176" s="167"/>
      <c r="BGP1176" s="328"/>
      <c r="BGR1176" s="168"/>
      <c r="BGS1176" s="168"/>
      <c r="BGT1176" s="167"/>
      <c r="BGU1176" s="10"/>
      <c r="BGV1176" s="10"/>
      <c r="BGX1176" s="167"/>
      <c r="BGY1176" s="327"/>
      <c r="BHA1176" s="168"/>
      <c r="BHB1176" s="168"/>
      <c r="BHC1176" s="167"/>
      <c r="BHD1176" s="10"/>
      <c r="BHE1176" s="10"/>
    </row>
    <row r="1177" spans="1:1565" s="14" customFormat="1" ht="15">
      <c r="A1177" s="167" t="s">
        <v>104</v>
      </c>
      <c r="B1177" s="325" t="s">
        <v>2963</v>
      </c>
      <c r="D1177" s="168"/>
      <c r="E1177" s="168">
        <f>VLOOKUP(B1177,$A$1213:$F$2274,6,FALSE)</f>
        <v>0</v>
      </c>
      <c r="F1177" s="167" t="s">
        <v>69</v>
      </c>
      <c r="G1177" s="10">
        <f>E1177*1.1</f>
        <v>0</v>
      </c>
      <c r="H1177" s="10"/>
      <c r="I1177" s="219"/>
      <c r="J1177" s="167" t="s">
        <v>104</v>
      </c>
      <c r="K1177" s="325" t="s">
        <v>1936</v>
      </c>
      <c r="M1177" s="168"/>
      <c r="N1177" s="168">
        <f>VLOOKUP(K1177,$A$1213:$F$2274,6,FALSE)</f>
        <v>0</v>
      </c>
      <c r="O1177" s="167" t="s">
        <v>69</v>
      </c>
      <c r="P1177" s="10">
        <f>N1177*1.1</f>
        <v>0</v>
      </c>
      <c r="Q1177" s="10"/>
      <c r="R1177" s="219"/>
      <c r="S1177" s="167" t="s">
        <v>104</v>
      </c>
      <c r="T1177" s="325" t="s">
        <v>549</v>
      </c>
      <c r="V1177" s="168"/>
      <c r="W1177" s="168">
        <f t="shared" si="8667"/>
        <v>39</v>
      </c>
      <c r="X1177" s="167" t="s">
        <v>69</v>
      </c>
      <c r="Y1177" s="10">
        <f t="shared" ref="Y1177" si="9662">W1177*1.1</f>
        <v>42.900000000000006</v>
      </c>
      <c r="Z1177" s="10"/>
      <c r="AA1177" s="219"/>
      <c r="AB1177" s="167" t="s">
        <v>104</v>
      </c>
      <c r="AC1177" s="325" t="s">
        <v>494</v>
      </c>
      <c r="AE1177" s="168"/>
      <c r="AF1177" s="168">
        <f t="shared" si="8670"/>
        <v>11</v>
      </c>
      <c r="AG1177" s="167" t="s">
        <v>69</v>
      </c>
      <c r="AH1177" s="10">
        <f t="shared" ref="AH1177" si="9663">AF1177*1.1</f>
        <v>12.100000000000001</v>
      </c>
      <c r="AI1177" s="10"/>
      <c r="AJ1177" s="219"/>
      <c r="AK1177" s="167" t="s">
        <v>104</v>
      </c>
      <c r="AL1177" s="498" t="s">
        <v>2963</v>
      </c>
      <c r="AN1177" s="168"/>
      <c r="AO1177" s="168">
        <f t="shared" si="8673"/>
        <v>0</v>
      </c>
      <c r="AP1177" s="167" t="s">
        <v>69</v>
      </c>
      <c r="AQ1177" s="10">
        <f t="shared" ref="AQ1177" si="9664">AO1177*1.1</f>
        <v>0</v>
      </c>
      <c r="AR1177" s="10"/>
      <c r="AS1177" s="219"/>
      <c r="AT1177" s="167" t="s">
        <v>104</v>
      </c>
      <c r="AU1177" s="325" t="s">
        <v>494</v>
      </c>
      <c r="AW1177" s="168"/>
      <c r="AX1177" s="168">
        <f t="shared" si="8676"/>
        <v>11</v>
      </c>
      <c r="AY1177" s="167" t="s">
        <v>69</v>
      </c>
      <c r="AZ1177" s="10">
        <f t="shared" ref="AZ1177" si="9665">AX1177*1.1</f>
        <v>12.100000000000001</v>
      </c>
      <c r="BA1177" s="10"/>
      <c r="BB1177" s="219"/>
      <c r="BC1177" s="167" t="s">
        <v>104</v>
      </c>
      <c r="BD1177" s="325" t="s">
        <v>1936</v>
      </c>
      <c r="BF1177" s="168"/>
      <c r="BG1177" s="168">
        <f t="shared" si="8679"/>
        <v>0</v>
      </c>
      <c r="BH1177" s="167" t="s">
        <v>69</v>
      </c>
      <c r="BI1177" s="10">
        <f t="shared" ref="BI1177" si="9666">BG1177*1.1</f>
        <v>0</v>
      </c>
      <c r="BJ1177" s="10"/>
      <c r="BK1177" s="219"/>
      <c r="BL1177" s="167" t="s">
        <v>104</v>
      </c>
      <c r="BM1177" s="325" t="s">
        <v>1660</v>
      </c>
      <c r="BO1177" s="168"/>
      <c r="BP1177" s="168">
        <f t="shared" si="8682"/>
        <v>71</v>
      </c>
      <c r="BQ1177" s="167" t="s">
        <v>69</v>
      </c>
      <c r="BR1177" s="10">
        <f t="shared" ref="BR1177" si="9667">BP1177*1.1</f>
        <v>78.100000000000009</v>
      </c>
      <c r="BS1177" s="10"/>
      <c r="BT1177" s="219"/>
      <c r="BU1177" s="167" t="s">
        <v>104</v>
      </c>
      <c r="BV1177" s="325" t="s">
        <v>448</v>
      </c>
      <c r="BX1177" s="168"/>
      <c r="BY1177" s="168">
        <f t="shared" si="8685"/>
        <v>3</v>
      </c>
      <c r="BZ1177" s="167" t="s">
        <v>69</v>
      </c>
      <c r="CA1177" s="10">
        <f t="shared" ref="CA1177" si="9668">BY1177*1.1</f>
        <v>3.3000000000000003</v>
      </c>
      <c r="CB1177" s="10"/>
      <c r="CC1177" s="219"/>
      <c r="CD1177" s="167" t="s">
        <v>104</v>
      </c>
      <c r="CE1177" s="325" t="s">
        <v>2838</v>
      </c>
      <c r="CG1177" s="168"/>
      <c r="CH1177" s="168">
        <f t="shared" si="8688"/>
        <v>3</v>
      </c>
      <c r="CI1177" s="167" t="s">
        <v>69</v>
      </c>
      <c r="CJ1177" s="10">
        <f t="shared" ref="CJ1177" si="9669">CH1177*1.1</f>
        <v>3.3000000000000003</v>
      </c>
      <c r="CK1177" s="10"/>
      <c r="CL1177" s="219"/>
      <c r="CM1177" s="167" t="s">
        <v>104</v>
      </c>
      <c r="CN1177" s="325" t="s">
        <v>549</v>
      </c>
      <c r="CP1177" s="168"/>
      <c r="CQ1177" s="168">
        <f t="shared" si="8691"/>
        <v>39</v>
      </c>
      <c r="CR1177" s="167" t="s">
        <v>69</v>
      </c>
      <c r="CS1177" s="10">
        <f t="shared" ref="CS1177" si="9670">CQ1177*1.1</f>
        <v>42.900000000000006</v>
      </c>
      <c r="CT1177" s="10"/>
      <c r="CU1177" s="219"/>
      <c r="CV1177" s="167" t="s">
        <v>104</v>
      </c>
      <c r="CW1177" s="325" t="s">
        <v>448</v>
      </c>
      <c r="CY1177" s="168"/>
      <c r="CZ1177" s="168">
        <f t="shared" si="8694"/>
        <v>3</v>
      </c>
      <c r="DA1177" s="167" t="s">
        <v>69</v>
      </c>
      <c r="DB1177" s="10">
        <f t="shared" ref="DB1177" si="9671">CZ1177*1.1</f>
        <v>3.3000000000000003</v>
      </c>
      <c r="DC1177" s="10"/>
      <c r="DD1177" s="219"/>
      <c r="DE1177" s="167" t="s">
        <v>104</v>
      </c>
      <c r="DF1177" s="325" t="s">
        <v>1936</v>
      </c>
      <c r="DH1177" s="168"/>
      <c r="DI1177" s="168">
        <f t="shared" si="8697"/>
        <v>0</v>
      </c>
      <c r="DJ1177" s="167" t="s">
        <v>69</v>
      </c>
      <c r="DK1177" s="10">
        <f t="shared" ref="DK1177" si="9672">DI1177*1.1</f>
        <v>0</v>
      </c>
      <c r="DL1177" s="10"/>
      <c r="DM1177" s="219"/>
      <c r="DN1177" s="167" t="s">
        <v>104</v>
      </c>
      <c r="DO1177" s="325" t="s">
        <v>448</v>
      </c>
      <c r="DQ1177" s="168"/>
      <c r="DR1177" s="168">
        <f t="shared" si="8700"/>
        <v>3</v>
      </c>
      <c r="DS1177" s="167" t="s">
        <v>69</v>
      </c>
      <c r="DT1177" s="10">
        <f t="shared" ref="DT1177" si="9673">DR1177*1.1</f>
        <v>3.3000000000000003</v>
      </c>
      <c r="DU1177" s="10"/>
      <c r="DV1177" s="219"/>
      <c r="DW1177" s="167" t="s">
        <v>104</v>
      </c>
      <c r="DX1177" s="325" t="s">
        <v>1657</v>
      </c>
      <c r="DZ1177" s="168"/>
      <c r="EA1177" s="168">
        <f t="shared" si="8703"/>
        <v>28</v>
      </c>
      <c r="EB1177" s="167" t="s">
        <v>69</v>
      </c>
      <c r="EC1177" s="10">
        <f t="shared" ref="EC1177" si="9674">EA1177*1.1</f>
        <v>30.800000000000004</v>
      </c>
      <c r="ED1177" s="10"/>
      <c r="EE1177" s="219"/>
      <c r="EF1177" s="167" t="s">
        <v>104</v>
      </c>
      <c r="EG1177" s="325" t="s">
        <v>2963</v>
      </c>
      <c r="EI1177" s="168"/>
      <c r="EJ1177" s="168">
        <f t="shared" si="8706"/>
        <v>0</v>
      </c>
      <c r="EK1177" s="167" t="s">
        <v>69</v>
      </c>
      <c r="EL1177" s="10">
        <f t="shared" ref="EL1177" si="9675">EJ1177*1.1</f>
        <v>0</v>
      </c>
      <c r="EM1177" s="10"/>
      <c r="EN1177" s="219"/>
      <c r="EO1177" s="167" t="s">
        <v>104</v>
      </c>
      <c r="EP1177" s="325" t="s">
        <v>2414</v>
      </c>
      <c r="ER1177" s="168"/>
      <c r="ES1177" s="168">
        <f t="shared" si="8709"/>
        <v>35</v>
      </c>
      <c r="ET1177" s="167" t="s">
        <v>69</v>
      </c>
      <c r="EU1177" s="10">
        <f t="shared" ref="EU1177" si="9676">ES1177*1.1</f>
        <v>38.5</v>
      </c>
      <c r="EV1177" s="10"/>
      <c r="EW1177" s="219"/>
      <c r="EX1177" s="167" t="s">
        <v>104</v>
      </c>
      <c r="EY1177" s="325" t="s">
        <v>549</v>
      </c>
      <c r="FA1177" s="168"/>
      <c r="FB1177" s="168">
        <f t="shared" si="8712"/>
        <v>39</v>
      </c>
      <c r="FC1177" s="167" t="s">
        <v>69</v>
      </c>
      <c r="FD1177" s="10">
        <f t="shared" ref="FD1177" si="9677">FB1177*1.1</f>
        <v>42.900000000000006</v>
      </c>
      <c r="FE1177" s="10"/>
      <c r="FF1177" s="219"/>
      <c r="FG1177" s="167" t="s">
        <v>104</v>
      </c>
      <c r="FH1177" s="325" t="s">
        <v>549</v>
      </c>
      <c r="FJ1177" s="168"/>
      <c r="FK1177" s="168">
        <f t="shared" si="8715"/>
        <v>39</v>
      </c>
      <c r="FL1177" s="167" t="s">
        <v>69</v>
      </c>
      <c r="FM1177" s="10">
        <f t="shared" ref="FM1177" si="9678">FK1177*1.1</f>
        <v>42.900000000000006</v>
      </c>
      <c r="FN1177" s="10"/>
      <c r="FO1177" s="219"/>
      <c r="FP1177" s="167" t="s">
        <v>104</v>
      </c>
      <c r="FQ1177" s="325" t="s">
        <v>1919</v>
      </c>
      <c r="FS1177" s="168"/>
      <c r="FT1177" s="168">
        <f t="shared" si="8718"/>
        <v>1</v>
      </c>
      <c r="FU1177" s="167" t="s">
        <v>69</v>
      </c>
      <c r="FV1177" s="10">
        <f t="shared" ref="FV1177" si="9679">FT1177*1.1</f>
        <v>1.1000000000000001</v>
      </c>
      <c r="FW1177" s="10"/>
      <c r="FX1177" s="219"/>
      <c r="FY1177" s="167" t="s">
        <v>104</v>
      </c>
      <c r="FZ1177" s="325" t="s">
        <v>1657</v>
      </c>
      <c r="GB1177" s="168"/>
      <c r="GC1177" s="168">
        <f t="shared" si="8721"/>
        <v>28</v>
      </c>
      <c r="GD1177" s="167" t="s">
        <v>69</v>
      </c>
      <c r="GE1177" s="10">
        <f t="shared" ref="GE1177" si="9680">GC1177*1.1</f>
        <v>30.800000000000004</v>
      </c>
      <c r="GF1177" s="10"/>
      <c r="GG1177" s="219"/>
      <c r="GH1177" s="167" t="s">
        <v>104</v>
      </c>
      <c r="GI1177" s="325" t="s">
        <v>448</v>
      </c>
      <c r="GK1177" s="168"/>
      <c r="GL1177" s="168">
        <f t="shared" si="8724"/>
        <v>3</v>
      </c>
      <c r="GM1177" s="167" t="s">
        <v>69</v>
      </c>
      <c r="GN1177" s="10">
        <f t="shared" ref="GN1177" si="9681">GL1177*1.1</f>
        <v>3.3000000000000003</v>
      </c>
      <c r="GO1177" s="10"/>
      <c r="GP1177" s="219"/>
      <c r="GQ1177" s="167" t="s">
        <v>104</v>
      </c>
      <c r="GR1177" s="325" t="s">
        <v>2308</v>
      </c>
      <c r="GT1177" s="168"/>
      <c r="GU1177" s="168">
        <f t="shared" si="8727"/>
        <v>0</v>
      </c>
      <c r="GV1177" s="167" t="s">
        <v>69</v>
      </c>
      <c r="GW1177" s="10">
        <f t="shared" ref="GW1177" si="9682">GU1177*1.1</f>
        <v>0</v>
      </c>
      <c r="GX1177" s="10"/>
      <c r="GY1177" s="219"/>
      <c r="GZ1177" s="167" t="s">
        <v>104</v>
      </c>
      <c r="HA1177" s="325" t="s">
        <v>3436</v>
      </c>
      <c r="HC1177" s="168"/>
      <c r="HD1177" s="168">
        <f t="shared" si="8730"/>
        <v>0</v>
      </c>
      <c r="HE1177" s="167" t="s">
        <v>69</v>
      </c>
      <c r="HF1177" s="10">
        <f t="shared" ref="HF1177" si="9683">HD1177*1.1</f>
        <v>0</v>
      </c>
      <c r="HG1177" s="10"/>
      <c r="HH1177" s="219"/>
      <c r="HI1177" s="167" t="s">
        <v>104</v>
      </c>
      <c r="HJ1177" s="325" t="s">
        <v>2017</v>
      </c>
      <c r="HL1177" s="168"/>
      <c r="HM1177" s="168">
        <f t="shared" si="8733"/>
        <v>5</v>
      </c>
      <c r="HN1177" s="167" t="s">
        <v>69</v>
      </c>
      <c r="HO1177" s="10">
        <f t="shared" ref="HO1177" si="9684">HM1177*1.1</f>
        <v>5.5</v>
      </c>
      <c r="HP1177" s="10"/>
      <c r="HQ1177" s="219"/>
      <c r="HR1177" s="167" t="s">
        <v>104</v>
      </c>
      <c r="HS1177" s="325" t="s">
        <v>1932</v>
      </c>
      <c r="HU1177" s="168"/>
      <c r="HV1177" s="168">
        <f t="shared" si="8736"/>
        <v>43</v>
      </c>
      <c r="HW1177" s="167" t="s">
        <v>69</v>
      </c>
      <c r="HX1177" s="10">
        <f t="shared" ref="HX1177" si="9685">HV1177*1.1</f>
        <v>47.300000000000004</v>
      </c>
      <c r="HY1177" s="10"/>
      <c r="HZ1177" s="219"/>
      <c r="IA1177" s="167" t="s">
        <v>104</v>
      </c>
      <c r="IB1177" s="325" t="s">
        <v>2308</v>
      </c>
      <c r="ID1177" s="168"/>
      <c r="IE1177" s="168">
        <f t="shared" si="8739"/>
        <v>0</v>
      </c>
      <c r="IF1177" s="167" t="s">
        <v>69</v>
      </c>
      <c r="IG1177" s="10">
        <f t="shared" ref="IG1177" si="9686">IE1177*1.1</f>
        <v>0</v>
      </c>
      <c r="IH1177" s="10"/>
      <c r="II1177" s="219"/>
      <c r="IJ1177" s="167" t="s">
        <v>104</v>
      </c>
      <c r="IK1177" s="325" t="s">
        <v>2414</v>
      </c>
      <c r="IM1177" s="168"/>
      <c r="IN1177" s="168">
        <f t="shared" si="8742"/>
        <v>35</v>
      </c>
      <c r="IO1177" s="167" t="s">
        <v>69</v>
      </c>
      <c r="IP1177" s="10">
        <f t="shared" ref="IP1177" si="9687">IN1177*1.1</f>
        <v>38.5</v>
      </c>
      <c r="IQ1177" s="10"/>
      <c r="IR1177" s="219"/>
      <c r="IS1177" s="167" t="s">
        <v>104</v>
      </c>
      <c r="IT1177" s="325" t="s">
        <v>1936</v>
      </c>
      <c r="IV1177" s="168"/>
      <c r="IW1177" s="168">
        <f t="shared" si="8745"/>
        <v>0</v>
      </c>
      <c r="IX1177" s="167" t="s">
        <v>69</v>
      </c>
      <c r="IY1177" s="10">
        <f t="shared" ref="IY1177" si="9688">IW1177*1.1</f>
        <v>0</v>
      </c>
      <c r="IZ1177" s="10"/>
      <c r="JA1177" s="219"/>
      <c r="JB1177" s="167" t="s">
        <v>104</v>
      </c>
      <c r="JC1177" s="500" t="s">
        <v>1660</v>
      </c>
      <c r="JE1177" s="168"/>
      <c r="JF1177" s="168">
        <f t="shared" si="8748"/>
        <v>71</v>
      </c>
      <c r="JG1177" s="167" t="s">
        <v>69</v>
      </c>
      <c r="JH1177" s="10">
        <f t="shared" ref="JH1177" si="9689">JF1177*1.1</f>
        <v>78.100000000000009</v>
      </c>
      <c r="JI1177" s="10"/>
      <c r="JJ1177" s="219"/>
      <c r="JK1177" s="167" t="s">
        <v>104</v>
      </c>
      <c r="JL1177" s="500" t="s">
        <v>448</v>
      </c>
      <c r="JN1177" s="168"/>
      <c r="JO1177" s="168">
        <f t="shared" si="8751"/>
        <v>3</v>
      </c>
      <c r="JP1177" s="167" t="s">
        <v>69</v>
      </c>
      <c r="JQ1177" s="10">
        <f t="shared" ref="JQ1177" si="9690">JO1177*1.1</f>
        <v>3.3000000000000003</v>
      </c>
      <c r="JR1177" s="10"/>
      <c r="JS1177" s="219"/>
      <c r="JT1177" s="167" t="s">
        <v>104</v>
      </c>
      <c r="JU1177" s="500" t="s">
        <v>1936</v>
      </c>
      <c r="JW1177" s="168"/>
      <c r="JX1177" s="168">
        <f t="shared" si="8754"/>
        <v>0</v>
      </c>
      <c r="JY1177" s="167" t="s">
        <v>69</v>
      </c>
      <c r="JZ1177" s="10">
        <f t="shared" ref="JZ1177" si="9691">JX1177*1.1</f>
        <v>0</v>
      </c>
      <c r="KA1177" s="10"/>
      <c r="KB1177" s="219"/>
      <c r="KC1177" s="167" t="s">
        <v>104</v>
      </c>
      <c r="KD1177" s="500" t="s">
        <v>1632</v>
      </c>
      <c r="KF1177" s="168"/>
      <c r="KG1177" s="168">
        <f t="shared" si="8757"/>
        <v>0</v>
      </c>
      <c r="KH1177" s="167" t="s">
        <v>69</v>
      </c>
      <c r="KI1177" s="10">
        <f t="shared" ref="KI1177" si="9692">KG1177*1.1</f>
        <v>0</v>
      </c>
      <c r="KJ1177" s="10"/>
      <c r="KK1177" s="219"/>
      <c r="KL1177" s="167" t="s">
        <v>104</v>
      </c>
      <c r="KM1177" s="500" t="s">
        <v>1660</v>
      </c>
      <c r="KO1177" s="168"/>
      <c r="KP1177" s="168">
        <f t="shared" si="8760"/>
        <v>71</v>
      </c>
      <c r="KQ1177" s="167" t="s">
        <v>69</v>
      </c>
      <c r="KR1177" s="10">
        <f t="shared" ref="KR1177" si="9693">KP1177*1.1</f>
        <v>78.100000000000009</v>
      </c>
      <c r="KS1177" s="10"/>
      <c r="KT1177" s="219"/>
      <c r="KU1177" s="167" t="s">
        <v>104</v>
      </c>
      <c r="KV1177" s="328" t="s">
        <v>549</v>
      </c>
      <c r="KX1177" s="168"/>
      <c r="KY1177" s="168">
        <f t="shared" si="8763"/>
        <v>39</v>
      </c>
      <c r="KZ1177" s="167" t="s">
        <v>69</v>
      </c>
      <c r="LA1177" s="10">
        <f t="shared" ref="LA1177" si="9694">KY1177*1.1</f>
        <v>42.900000000000006</v>
      </c>
      <c r="LB1177" s="10"/>
      <c r="LC1177" s="219"/>
      <c r="LD1177" s="167" t="s">
        <v>104</v>
      </c>
      <c r="LE1177" s="500" t="s">
        <v>2963</v>
      </c>
      <c r="LG1177" s="168"/>
      <c r="LH1177" s="168">
        <f t="shared" si="8766"/>
        <v>0</v>
      </c>
      <c r="LI1177" s="167" t="s">
        <v>69</v>
      </c>
      <c r="LJ1177" s="10">
        <f t="shared" ref="LJ1177" si="9695">LH1177*1.1</f>
        <v>0</v>
      </c>
      <c r="LK1177" s="10"/>
      <c r="LL1177" s="219"/>
      <c r="LM1177" s="167" t="s">
        <v>104</v>
      </c>
      <c r="LN1177" s="500" t="s">
        <v>494</v>
      </c>
      <c r="LP1177" s="168"/>
      <c r="LQ1177" s="168">
        <f t="shared" si="8769"/>
        <v>11</v>
      </c>
      <c r="LR1177" s="167" t="s">
        <v>69</v>
      </c>
      <c r="LS1177" s="10">
        <f t="shared" ref="LS1177" si="9696">LQ1177*1.1</f>
        <v>12.100000000000001</v>
      </c>
      <c r="LT1177" s="10"/>
      <c r="LU1177" s="219"/>
      <c r="LV1177" s="167" t="s">
        <v>104</v>
      </c>
      <c r="LW1177" s="500" t="s">
        <v>448</v>
      </c>
      <c r="LY1177" s="168"/>
      <c r="LZ1177" s="168">
        <f t="shared" si="8772"/>
        <v>3</v>
      </c>
      <c r="MA1177" s="167" t="s">
        <v>69</v>
      </c>
      <c r="MB1177" s="10">
        <f t="shared" ref="MB1177" si="9697">LZ1177*1.1</f>
        <v>3.3000000000000003</v>
      </c>
      <c r="MC1177" s="10"/>
      <c r="MD1177" s="219"/>
      <c r="ME1177" s="167" t="s">
        <v>104</v>
      </c>
      <c r="MF1177" s="500" t="s">
        <v>494</v>
      </c>
      <c r="MH1177" s="168"/>
      <c r="MI1177" s="168">
        <f t="shared" si="8775"/>
        <v>11</v>
      </c>
      <c r="MJ1177" s="167" t="s">
        <v>69</v>
      </c>
      <c r="MK1177" s="10">
        <f t="shared" ref="MK1177" si="9698">MI1177*1.1</f>
        <v>12.100000000000001</v>
      </c>
      <c r="ML1177" s="10"/>
      <c r="MM1177" s="219"/>
      <c r="MN1177" s="167" t="s">
        <v>104</v>
      </c>
      <c r="MO1177" s="328" t="s">
        <v>494</v>
      </c>
      <c r="MQ1177" s="168"/>
      <c r="MR1177" s="168">
        <f t="shared" si="8778"/>
        <v>11</v>
      </c>
      <c r="MS1177" s="167" t="s">
        <v>69</v>
      </c>
      <c r="MT1177" s="10">
        <f t="shared" ref="MT1177" si="9699">MR1177*1.1</f>
        <v>12.100000000000001</v>
      </c>
      <c r="MU1177" s="10"/>
      <c r="MV1177" s="219"/>
      <c r="MW1177" s="167" t="s">
        <v>104</v>
      </c>
      <c r="MX1177" s="500" t="s">
        <v>1310</v>
      </c>
      <c r="MZ1177" s="168"/>
      <c r="NA1177" s="168">
        <f t="shared" si="8781"/>
        <v>0</v>
      </c>
      <c r="NB1177" s="167" t="s">
        <v>69</v>
      </c>
      <c r="NC1177" s="10">
        <f t="shared" ref="NC1177" si="9700">NA1177*1.1</f>
        <v>0</v>
      </c>
      <c r="ND1177" s="10"/>
      <c r="NE1177" s="219"/>
      <c r="NF1177" s="167" t="s">
        <v>104</v>
      </c>
      <c r="NG1177" s="500" t="s">
        <v>448</v>
      </c>
      <c r="NI1177" s="168"/>
      <c r="NJ1177" s="168">
        <f t="shared" si="8784"/>
        <v>3</v>
      </c>
      <c r="NK1177" s="167" t="s">
        <v>69</v>
      </c>
      <c r="NL1177" s="10">
        <f t="shared" ref="NL1177" si="9701">NJ1177*1.1</f>
        <v>3.3000000000000003</v>
      </c>
      <c r="NM1177" s="10"/>
      <c r="NN1177" s="219"/>
      <c r="NO1177" s="167" t="s">
        <v>104</v>
      </c>
      <c r="NP1177" s="500" t="s">
        <v>1660</v>
      </c>
      <c r="NR1177" s="168"/>
      <c r="NS1177" s="168">
        <f t="shared" si="8787"/>
        <v>71</v>
      </c>
      <c r="NT1177" s="167" t="s">
        <v>69</v>
      </c>
      <c r="NU1177" s="10">
        <f t="shared" ref="NU1177" si="9702">NS1177*1.1</f>
        <v>78.100000000000009</v>
      </c>
      <c r="NV1177" s="10"/>
      <c r="NW1177" s="219"/>
      <c r="NX1177" s="167" t="s">
        <v>104</v>
      </c>
      <c r="NY1177" s="500" t="s">
        <v>486</v>
      </c>
      <c r="OA1177" s="168"/>
      <c r="OB1177" s="168">
        <f t="shared" si="8790"/>
        <v>0</v>
      </c>
      <c r="OC1177" s="167" t="s">
        <v>69</v>
      </c>
      <c r="OD1177" s="10">
        <f t="shared" ref="OD1177" si="9703">OB1177*1.1</f>
        <v>0</v>
      </c>
      <c r="OE1177" s="10"/>
      <c r="OF1177" s="219"/>
      <c r="OG1177" s="167" t="s">
        <v>104</v>
      </c>
      <c r="OH1177" s="500" t="s">
        <v>1647</v>
      </c>
      <c r="OJ1177" s="168"/>
      <c r="OK1177" s="168">
        <f t="shared" si="8793"/>
        <v>5</v>
      </c>
      <c r="OL1177" s="167" t="s">
        <v>69</v>
      </c>
      <c r="OM1177" s="10">
        <f t="shared" ref="OM1177" si="9704">OK1177*1.1</f>
        <v>5.5</v>
      </c>
      <c r="ON1177" s="10"/>
      <c r="OO1177" s="219"/>
      <c r="OP1177" s="167" t="s">
        <v>104</v>
      </c>
      <c r="OQ1177" s="500" t="s">
        <v>2024</v>
      </c>
      <c r="OS1177" s="168"/>
      <c r="OT1177" s="168">
        <f t="shared" si="8796"/>
        <v>3</v>
      </c>
      <c r="OU1177" s="167" t="s">
        <v>69</v>
      </c>
      <c r="OV1177" s="10">
        <f t="shared" ref="OV1177" si="9705">OT1177*1.1</f>
        <v>3.3000000000000003</v>
      </c>
      <c r="OW1177" s="10"/>
      <c r="OX1177" s="219"/>
      <c r="OY1177" s="167" t="s">
        <v>104</v>
      </c>
      <c r="OZ1177" s="500" t="s">
        <v>420</v>
      </c>
      <c r="PB1177" s="168"/>
      <c r="PC1177" s="168">
        <f t="shared" si="8799"/>
        <v>20</v>
      </c>
      <c r="PD1177" s="167" t="s">
        <v>69</v>
      </c>
      <c r="PE1177" s="10">
        <f t="shared" ref="PE1177" si="9706">PC1177*1.1</f>
        <v>22</v>
      </c>
      <c r="PF1177" s="10"/>
      <c r="PG1177" s="219"/>
      <c r="PH1177" s="167" t="s">
        <v>104</v>
      </c>
      <c r="PI1177" s="500" t="s">
        <v>1310</v>
      </c>
      <c r="PK1177" s="168"/>
      <c r="PL1177" s="168">
        <f t="shared" si="8802"/>
        <v>0</v>
      </c>
      <c r="PM1177" s="167" t="s">
        <v>69</v>
      </c>
      <c r="PN1177" s="10">
        <f t="shared" ref="PN1177" si="9707">PL1177*1.1</f>
        <v>0</v>
      </c>
      <c r="PO1177" s="10"/>
      <c r="PP1177" s="219"/>
      <c r="PQ1177" s="167" t="s">
        <v>104</v>
      </c>
      <c r="PR1177" s="500" t="s">
        <v>494</v>
      </c>
      <c r="PT1177" s="168"/>
      <c r="PU1177" s="168">
        <f t="shared" si="8805"/>
        <v>11</v>
      </c>
      <c r="PV1177" s="167" t="s">
        <v>69</v>
      </c>
      <c r="PW1177" s="10">
        <f t="shared" ref="PW1177" si="9708">PU1177*1.1</f>
        <v>12.100000000000001</v>
      </c>
      <c r="PX1177" s="10"/>
      <c r="PY1177" s="219"/>
      <c r="PZ1177" s="167" t="s">
        <v>104</v>
      </c>
      <c r="QA1177" s="500" t="s">
        <v>1936</v>
      </c>
      <c r="QC1177" s="168"/>
      <c r="QD1177" s="168">
        <f t="shared" si="8808"/>
        <v>0</v>
      </c>
      <c r="QE1177" s="167" t="s">
        <v>69</v>
      </c>
      <c r="QF1177" s="10">
        <f t="shared" ref="QF1177" si="9709">QD1177*1.1</f>
        <v>0</v>
      </c>
      <c r="QG1177" s="10"/>
      <c r="QH1177" s="219"/>
      <c r="QI1177" s="167" t="s">
        <v>104</v>
      </c>
      <c r="QJ1177" s="500" t="s">
        <v>2838</v>
      </c>
      <c r="QL1177" s="168"/>
      <c r="QM1177" s="168">
        <f t="shared" si="8811"/>
        <v>3</v>
      </c>
      <c r="QN1177" s="167" t="s">
        <v>69</v>
      </c>
      <c r="QO1177" s="10">
        <f t="shared" ref="QO1177" si="9710">QM1177*1.1</f>
        <v>3.3000000000000003</v>
      </c>
      <c r="QP1177" s="10"/>
      <c r="QQ1177" s="219"/>
      <c r="QR1177" s="167" t="s">
        <v>104</v>
      </c>
      <c r="QS1177" s="500" t="s">
        <v>1713</v>
      </c>
      <c r="QU1177" s="168"/>
      <c r="QV1177" s="168">
        <f t="shared" si="8814"/>
        <v>5</v>
      </c>
      <c r="QW1177" s="167" t="s">
        <v>69</v>
      </c>
      <c r="QX1177" s="10">
        <f t="shared" ref="QX1177" si="9711">QV1177*1.1</f>
        <v>5.5</v>
      </c>
      <c r="QY1177" s="10"/>
      <c r="QZ1177" s="219"/>
      <c r="RA1177" s="167" t="s">
        <v>104</v>
      </c>
      <c r="RB1177" s="500" t="s">
        <v>2309</v>
      </c>
      <c r="RD1177" s="168"/>
      <c r="RE1177" s="168">
        <f t="shared" si="8817"/>
        <v>1</v>
      </c>
      <c r="RF1177" s="167" t="s">
        <v>69</v>
      </c>
      <c r="RG1177" s="10">
        <f t="shared" ref="RG1177" si="9712">RE1177*1.1</f>
        <v>1.1000000000000001</v>
      </c>
      <c r="RH1177" s="10"/>
      <c r="RI1177" s="219"/>
      <c r="RJ1177" s="167" t="s">
        <v>104</v>
      </c>
      <c r="RK1177" s="500" t="s">
        <v>2308</v>
      </c>
      <c r="RM1177" s="168"/>
      <c r="RN1177" s="168">
        <f t="shared" si="8820"/>
        <v>0</v>
      </c>
      <c r="RO1177" s="167" t="s">
        <v>69</v>
      </c>
      <c r="RP1177" s="10">
        <f t="shared" ref="RP1177" si="9713">RN1177*1.1</f>
        <v>0</v>
      </c>
      <c r="RQ1177" s="10"/>
      <c r="RR1177" s="219"/>
      <c r="RS1177" s="167" t="s">
        <v>104</v>
      </c>
      <c r="RT1177" s="500" t="s">
        <v>2963</v>
      </c>
      <c r="RV1177" s="168"/>
      <c r="RW1177" s="168">
        <f t="shared" si="8823"/>
        <v>0</v>
      </c>
      <c r="RX1177" s="167" t="s">
        <v>69</v>
      </c>
      <c r="RY1177" s="10">
        <f t="shared" ref="RY1177" si="9714">RW1177*1.1</f>
        <v>0</v>
      </c>
      <c r="RZ1177" s="10"/>
      <c r="SA1177" s="219"/>
      <c r="SB1177" s="167" t="s">
        <v>104</v>
      </c>
      <c r="SC1177" s="500" t="s">
        <v>1919</v>
      </c>
      <c r="SE1177" s="168"/>
      <c r="SF1177" s="168">
        <f t="shared" si="8826"/>
        <v>1</v>
      </c>
      <c r="SG1177" s="167" t="s">
        <v>69</v>
      </c>
      <c r="SH1177" s="10">
        <f t="shared" ref="SH1177" si="9715">SF1177*1.1</f>
        <v>1.1000000000000001</v>
      </c>
      <c r="SI1177" s="10"/>
      <c r="SJ1177" s="219"/>
      <c r="SK1177" s="167" t="s">
        <v>104</v>
      </c>
      <c r="SL1177" s="500" t="s">
        <v>1624</v>
      </c>
      <c r="SN1177" s="168"/>
      <c r="SO1177" s="168">
        <f t="shared" si="8829"/>
        <v>2</v>
      </c>
      <c r="SP1177" s="167" t="s">
        <v>69</v>
      </c>
      <c r="SQ1177" s="10">
        <f t="shared" ref="SQ1177" si="9716">SO1177*1.1</f>
        <v>2.2000000000000002</v>
      </c>
      <c r="SR1177" s="10"/>
      <c r="SS1177" s="219"/>
      <c r="ST1177" s="167" t="s">
        <v>104</v>
      </c>
      <c r="SU1177" s="500" t="s">
        <v>536</v>
      </c>
      <c r="SW1177" s="168"/>
      <c r="SX1177" s="168">
        <f t="shared" si="8832"/>
        <v>0</v>
      </c>
      <c r="SY1177" s="167" t="s">
        <v>69</v>
      </c>
      <c r="SZ1177" s="10">
        <f t="shared" ref="SZ1177" si="9717">SX1177*1.1</f>
        <v>0</v>
      </c>
      <c r="TA1177" s="10"/>
      <c r="TB1177" s="219"/>
      <c r="TC1177" s="167" t="s">
        <v>104</v>
      </c>
      <c r="TD1177" s="500" t="s">
        <v>420</v>
      </c>
      <c r="TF1177" s="168"/>
      <c r="TG1177" s="168">
        <f t="shared" si="8835"/>
        <v>20</v>
      </c>
      <c r="TH1177" s="167" t="s">
        <v>69</v>
      </c>
      <c r="TI1177" s="10">
        <f t="shared" ref="TI1177" si="9718">TG1177*1.1</f>
        <v>22</v>
      </c>
      <c r="TJ1177" s="10"/>
      <c r="TK1177" s="219"/>
      <c r="TL1177" s="167" t="s">
        <v>104</v>
      </c>
      <c r="TM1177" s="328" t="s">
        <v>2308</v>
      </c>
      <c r="TO1177" s="168"/>
      <c r="TP1177" s="168">
        <f t="shared" si="8838"/>
        <v>0</v>
      </c>
      <c r="TQ1177" s="167" t="s">
        <v>69</v>
      </c>
      <c r="TR1177" s="10">
        <f t="shared" ref="TR1177" si="9719">TP1177*1.1</f>
        <v>0</v>
      </c>
      <c r="TS1177" s="10"/>
      <c r="TT1177" s="219"/>
      <c r="TU1177" s="167" t="s">
        <v>104</v>
      </c>
      <c r="TV1177" s="500" t="s">
        <v>1331</v>
      </c>
      <c r="TX1177" s="168"/>
      <c r="TY1177" s="168">
        <f t="shared" si="8841"/>
        <v>11</v>
      </c>
      <c r="TZ1177" s="167" t="s">
        <v>69</v>
      </c>
      <c r="UA1177" s="10">
        <f t="shared" ref="UA1177" si="9720">TY1177*1.1</f>
        <v>12.100000000000001</v>
      </c>
      <c r="UB1177" s="10"/>
      <c r="UC1177" s="219"/>
      <c r="UD1177" s="167" t="s">
        <v>104</v>
      </c>
      <c r="UE1177" s="328" t="s">
        <v>438</v>
      </c>
      <c r="UG1177" s="168"/>
      <c r="UH1177" s="168">
        <f t="shared" si="8844"/>
        <v>0</v>
      </c>
      <c r="UI1177" s="167" t="s">
        <v>69</v>
      </c>
      <c r="UJ1177" s="10">
        <f t="shared" ref="UJ1177" si="9721">UH1177*1.1</f>
        <v>0</v>
      </c>
      <c r="UK1177" s="10"/>
      <c r="UL1177" s="219"/>
      <c r="UM1177" s="167" t="s">
        <v>104</v>
      </c>
      <c r="UN1177" s="500" t="s">
        <v>1919</v>
      </c>
      <c r="UP1177" s="168"/>
      <c r="UQ1177" s="168">
        <f t="shared" si="8847"/>
        <v>1</v>
      </c>
      <c r="UR1177" s="167" t="s">
        <v>69</v>
      </c>
      <c r="US1177" s="10">
        <f t="shared" ref="US1177" si="9722">UQ1177*1.1</f>
        <v>1.1000000000000001</v>
      </c>
      <c r="UT1177" s="10"/>
      <c r="UU1177" s="219"/>
      <c r="UV1177" s="167" t="s">
        <v>104</v>
      </c>
      <c r="UW1177" s="500" t="s">
        <v>2963</v>
      </c>
      <c r="UY1177" s="168"/>
      <c r="UZ1177" s="168">
        <f t="shared" si="8850"/>
        <v>0</v>
      </c>
      <c r="VA1177" s="167" t="s">
        <v>69</v>
      </c>
      <c r="VB1177" s="10">
        <f t="shared" ref="VB1177" si="9723">UZ1177*1.1</f>
        <v>0</v>
      </c>
      <c r="VC1177" s="10"/>
      <c r="VD1177" s="219"/>
      <c r="VE1177" s="167" t="s">
        <v>104</v>
      </c>
      <c r="VF1177" s="500" t="s">
        <v>3436</v>
      </c>
      <c r="VH1177" s="168"/>
      <c r="VI1177" s="168">
        <f t="shared" si="8853"/>
        <v>0</v>
      </c>
      <c r="VJ1177" s="167" t="s">
        <v>69</v>
      </c>
      <c r="VK1177" s="10">
        <f t="shared" ref="VK1177" si="9724">VI1177*1.1</f>
        <v>0</v>
      </c>
      <c r="VL1177" s="10"/>
      <c r="VM1177" s="219"/>
      <c r="VN1177" s="167" t="s">
        <v>104</v>
      </c>
      <c r="VO1177" s="500" t="s">
        <v>549</v>
      </c>
      <c r="VQ1177" s="168"/>
      <c r="VR1177" s="168">
        <f t="shared" si="8856"/>
        <v>39</v>
      </c>
      <c r="VS1177" s="167" t="s">
        <v>69</v>
      </c>
      <c r="VT1177" s="10">
        <f t="shared" ref="VT1177" si="9725">VR1177*1.1</f>
        <v>42.900000000000006</v>
      </c>
      <c r="VU1177" s="10"/>
      <c r="VV1177" s="219"/>
      <c r="VW1177" s="167" t="s">
        <v>104</v>
      </c>
      <c r="VX1177" s="500" t="s">
        <v>2402</v>
      </c>
      <c r="VZ1177" s="168"/>
      <c r="WA1177" s="168">
        <f t="shared" si="8859"/>
        <v>0</v>
      </c>
      <c r="WB1177" s="167" t="s">
        <v>69</v>
      </c>
      <c r="WC1177" s="10">
        <f t="shared" ref="WC1177" si="9726">WA1177*1.1</f>
        <v>0</v>
      </c>
      <c r="WD1177" s="10"/>
      <c r="WE1177" s="219"/>
      <c r="WF1177" s="167" t="s">
        <v>104</v>
      </c>
      <c r="WG1177" s="500" t="s">
        <v>549</v>
      </c>
      <c r="WI1177" s="168"/>
      <c r="WJ1177" s="168">
        <f t="shared" si="8862"/>
        <v>39</v>
      </c>
      <c r="WK1177" s="167" t="s">
        <v>69</v>
      </c>
      <c r="WL1177" s="10">
        <f t="shared" ref="WL1177" si="9727">WJ1177*1.1</f>
        <v>42.900000000000006</v>
      </c>
      <c r="WM1177" s="10"/>
      <c r="WN1177" s="219"/>
      <c r="WO1177" s="167" t="s">
        <v>104</v>
      </c>
      <c r="WP1177" s="500" t="s">
        <v>940</v>
      </c>
      <c r="WR1177" s="168"/>
      <c r="WS1177" s="168">
        <f t="shared" si="8865"/>
        <v>0</v>
      </c>
      <c r="WT1177" s="167" t="s">
        <v>69</v>
      </c>
      <c r="WU1177" s="10">
        <f t="shared" ref="WU1177" si="9728">WS1177*1.1</f>
        <v>0</v>
      </c>
      <c r="WV1177" s="10"/>
      <c r="WW1177" s="219"/>
      <c r="WX1177" s="167" t="s">
        <v>104</v>
      </c>
      <c r="WY1177" s="499" t="s">
        <v>448</v>
      </c>
      <c r="XA1177" s="168"/>
      <c r="XB1177" s="168">
        <f t="shared" si="8868"/>
        <v>3</v>
      </c>
      <c r="XC1177" s="167" t="s">
        <v>69</v>
      </c>
      <c r="XD1177" s="10">
        <f t="shared" ref="XD1177" si="9729">XB1177*1.1</f>
        <v>3.3000000000000003</v>
      </c>
      <c r="XE1177" s="10"/>
      <c r="XF1177" s="219"/>
      <c r="XG1177" s="167" t="s">
        <v>104</v>
      </c>
      <c r="XH1177" s="500" t="s">
        <v>2177</v>
      </c>
      <c r="XJ1177" s="168"/>
      <c r="XK1177" s="168">
        <f t="shared" si="8871"/>
        <v>0</v>
      </c>
      <c r="XL1177" s="167" t="s">
        <v>69</v>
      </c>
      <c r="XM1177" s="10">
        <f t="shared" ref="XM1177" si="9730">XK1177*1.1</f>
        <v>0</v>
      </c>
      <c r="XN1177" s="10"/>
      <c r="XO1177" s="219"/>
      <c r="XP1177" s="167" t="s">
        <v>104</v>
      </c>
      <c r="XQ1177" s="500" t="s">
        <v>1919</v>
      </c>
      <c r="XS1177" s="168"/>
      <c r="XT1177" s="168">
        <f t="shared" si="8874"/>
        <v>1</v>
      </c>
      <c r="XU1177" s="167" t="s">
        <v>69</v>
      </c>
      <c r="XV1177" s="10">
        <f t="shared" ref="XV1177" si="9731">XT1177*1.1</f>
        <v>1.1000000000000001</v>
      </c>
      <c r="XW1177" s="10"/>
      <c r="XX1177" s="219"/>
      <c r="XY1177" s="167" t="s">
        <v>104</v>
      </c>
      <c r="XZ1177" s="500" t="s">
        <v>2963</v>
      </c>
      <c r="YB1177" s="168"/>
      <c r="YC1177" s="168">
        <f t="shared" si="8877"/>
        <v>0</v>
      </c>
      <c r="YD1177" s="167" t="s">
        <v>69</v>
      </c>
      <c r="YE1177" s="10">
        <f t="shared" ref="YE1177" si="9732">YC1177*1.1</f>
        <v>0</v>
      </c>
      <c r="YF1177" s="10"/>
      <c r="YG1177" s="219"/>
      <c r="YH1177" s="167" t="s">
        <v>104</v>
      </c>
      <c r="YI1177" s="500" t="s">
        <v>494</v>
      </c>
      <c r="YK1177" s="168"/>
      <c r="YL1177" s="168">
        <f t="shared" si="8880"/>
        <v>11</v>
      </c>
      <c r="YM1177" s="167" t="s">
        <v>69</v>
      </c>
      <c r="YN1177" s="10">
        <f t="shared" ref="YN1177" si="9733">YL1177*1.1</f>
        <v>12.100000000000001</v>
      </c>
      <c r="YO1177" s="10"/>
      <c r="YP1177" s="219"/>
      <c r="YQ1177" s="167" t="s">
        <v>104</v>
      </c>
      <c r="YR1177" s="500" t="s">
        <v>481</v>
      </c>
      <c r="YT1177" s="168"/>
      <c r="YU1177" s="168">
        <f t="shared" si="8883"/>
        <v>0</v>
      </c>
      <c r="YV1177" s="167" t="s">
        <v>69</v>
      </c>
      <c r="YW1177" s="10">
        <f t="shared" ref="YW1177" si="9734">YU1177*1.1</f>
        <v>0</v>
      </c>
      <c r="YX1177" s="10"/>
      <c r="YY1177" s="219"/>
      <c r="YZ1177" s="167" t="s">
        <v>104</v>
      </c>
      <c r="ZA1177" s="500" t="s">
        <v>1317</v>
      </c>
      <c r="ZC1177" s="168"/>
      <c r="ZD1177" s="168">
        <f t="shared" si="8886"/>
        <v>0</v>
      </c>
      <c r="ZE1177" s="167" t="s">
        <v>69</v>
      </c>
      <c r="ZF1177" s="10">
        <f t="shared" ref="ZF1177" si="9735">ZD1177*1.1</f>
        <v>0</v>
      </c>
      <c r="ZG1177" s="10"/>
      <c r="ZH1177" s="219"/>
      <c r="ZI1177" s="167" t="s">
        <v>104</v>
      </c>
      <c r="ZJ1177" s="500" t="s">
        <v>2444</v>
      </c>
      <c r="ZL1177" s="168"/>
      <c r="ZM1177" s="168">
        <f t="shared" si="8889"/>
        <v>9</v>
      </c>
      <c r="ZN1177" s="167" t="s">
        <v>69</v>
      </c>
      <c r="ZO1177" s="10">
        <f t="shared" ref="ZO1177" si="9736">ZM1177*1.1</f>
        <v>9.9</v>
      </c>
      <c r="ZP1177" s="10"/>
      <c r="ZQ1177" s="219"/>
      <c r="ZR1177" s="167" t="s">
        <v>104</v>
      </c>
      <c r="ZS1177" s="498" t="s">
        <v>3436</v>
      </c>
      <c r="ZU1177" s="168"/>
      <c r="ZV1177" s="168">
        <f t="shared" si="8892"/>
        <v>0</v>
      </c>
      <c r="ZW1177" s="167" t="s">
        <v>69</v>
      </c>
      <c r="ZX1177" s="10">
        <f t="shared" ref="ZX1177" si="9737">ZV1177*1.1</f>
        <v>0</v>
      </c>
      <c r="ZY1177" s="10"/>
      <c r="ZZ1177" s="219"/>
      <c r="AAA1177" s="167" t="s">
        <v>104</v>
      </c>
      <c r="AAB1177" s="500" t="s">
        <v>494</v>
      </c>
      <c r="AAD1177" s="168"/>
      <c r="AAE1177" s="168">
        <f t="shared" si="8895"/>
        <v>11</v>
      </c>
      <c r="AAF1177" s="167" t="s">
        <v>69</v>
      </c>
      <c r="AAG1177" s="10">
        <f t="shared" ref="AAG1177" si="9738">AAE1177*1.1</f>
        <v>12.100000000000001</v>
      </c>
      <c r="AAH1177" s="10"/>
      <c r="AAI1177" s="219"/>
      <c r="AAJ1177" s="167" t="s">
        <v>104</v>
      </c>
      <c r="AAK1177" s="500" t="s">
        <v>549</v>
      </c>
      <c r="AAM1177" s="168"/>
      <c r="AAN1177" s="168">
        <f t="shared" si="8898"/>
        <v>39</v>
      </c>
      <c r="AAO1177" s="167" t="s">
        <v>69</v>
      </c>
      <c r="AAP1177" s="10">
        <f t="shared" ref="AAP1177" si="9739">AAN1177*1.1</f>
        <v>42.900000000000006</v>
      </c>
      <c r="AAQ1177" s="10"/>
      <c r="AAR1177" s="219"/>
      <c r="AAS1177" s="167" t="s">
        <v>104</v>
      </c>
      <c r="AAT1177" s="500" t="s">
        <v>1698</v>
      </c>
      <c r="AAV1177" s="168"/>
      <c r="AAW1177" s="168">
        <f t="shared" si="8901"/>
        <v>0</v>
      </c>
      <c r="AAX1177" s="167" t="s">
        <v>69</v>
      </c>
      <c r="AAY1177" s="10">
        <f t="shared" ref="AAY1177" si="9740">AAW1177*1.1</f>
        <v>0</v>
      </c>
      <c r="AAZ1177" s="10"/>
      <c r="ABA1177" s="219"/>
      <c r="ABB1177" s="167" t="s">
        <v>104</v>
      </c>
      <c r="ABC1177" s="500" t="s">
        <v>549</v>
      </c>
      <c r="ABE1177" s="168"/>
      <c r="ABF1177" s="168">
        <f t="shared" si="8904"/>
        <v>39</v>
      </c>
      <c r="ABG1177" s="167" t="s">
        <v>69</v>
      </c>
      <c r="ABH1177" s="10">
        <f t="shared" ref="ABH1177" si="9741">ABF1177*1.1</f>
        <v>42.900000000000006</v>
      </c>
      <c r="ABI1177" s="10"/>
      <c r="ABJ1177" s="219"/>
      <c r="ABK1177" s="167" t="s">
        <v>104</v>
      </c>
      <c r="ABL1177" s="500" t="s">
        <v>1660</v>
      </c>
      <c r="ABN1177" s="168"/>
      <c r="ABO1177" s="168">
        <f t="shared" si="8907"/>
        <v>71</v>
      </c>
      <c r="ABP1177" s="167" t="s">
        <v>69</v>
      </c>
      <c r="ABQ1177" s="10">
        <f t="shared" ref="ABQ1177" si="9742">ABO1177*1.1</f>
        <v>78.100000000000009</v>
      </c>
      <c r="ABR1177" s="10"/>
      <c r="ABS1177" s="219"/>
      <c r="ABT1177" s="167" t="s">
        <v>104</v>
      </c>
      <c r="ABU1177" s="498" t="s">
        <v>2012</v>
      </c>
      <c r="ABW1177" s="168"/>
      <c r="ABX1177" s="168">
        <f t="shared" si="8910"/>
        <v>26</v>
      </c>
      <c r="ABY1177" s="167" t="s">
        <v>69</v>
      </c>
      <c r="ABZ1177" s="10">
        <f t="shared" ref="ABZ1177" si="9743">ABX1177*1.1</f>
        <v>28.6</v>
      </c>
      <c r="ACA1177" s="10"/>
      <c r="ACB1177" s="219"/>
      <c r="ACC1177" s="167" t="s">
        <v>104</v>
      </c>
      <c r="ACD1177" s="500" t="s">
        <v>2963</v>
      </c>
      <c r="ACF1177" s="168"/>
      <c r="ACG1177" s="168">
        <f t="shared" si="8913"/>
        <v>0</v>
      </c>
      <c r="ACH1177" s="167" t="s">
        <v>69</v>
      </c>
      <c r="ACI1177" s="10">
        <f t="shared" ref="ACI1177" si="9744">ACG1177*1.1</f>
        <v>0</v>
      </c>
      <c r="ACJ1177" s="10"/>
      <c r="ACK1177" s="219"/>
      <c r="ACL1177" s="167" t="s">
        <v>104</v>
      </c>
      <c r="ACM1177" s="500" t="s">
        <v>1957</v>
      </c>
      <c r="ACO1177" s="168"/>
      <c r="ACP1177" s="168">
        <f t="shared" si="8916"/>
        <v>0</v>
      </c>
      <c r="ACQ1177" s="167" t="s">
        <v>69</v>
      </c>
      <c r="ACR1177" s="10">
        <f t="shared" ref="ACR1177" si="9745">ACP1177*1.1</f>
        <v>0</v>
      </c>
      <c r="ACS1177" s="10"/>
      <c r="ACT1177" s="219"/>
      <c r="ACU1177" s="167" t="s">
        <v>104</v>
      </c>
      <c r="ACV1177" s="500" t="s">
        <v>2838</v>
      </c>
      <c r="ACX1177" s="168"/>
      <c r="ACY1177" s="168">
        <f t="shared" si="8919"/>
        <v>3</v>
      </c>
      <c r="ACZ1177" s="167" t="s">
        <v>69</v>
      </c>
      <c r="ADA1177" s="10">
        <f t="shared" ref="ADA1177" si="9746">ACY1177*1.1</f>
        <v>3.3000000000000003</v>
      </c>
      <c r="ADB1177" s="10"/>
      <c r="ADC1177" s="219"/>
      <c r="ADD1177" s="167" t="s">
        <v>104</v>
      </c>
      <c r="ADE1177" s="500" t="s">
        <v>2402</v>
      </c>
      <c r="ADG1177" s="168"/>
      <c r="ADH1177" s="168">
        <f t="shared" si="8922"/>
        <v>0</v>
      </c>
      <c r="ADI1177" s="167" t="s">
        <v>69</v>
      </c>
      <c r="ADJ1177" s="10">
        <f t="shared" ref="ADJ1177" si="9747">ADH1177*1.1</f>
        <v>0</v>
      </c>
      <c r="ADK1177" s="10"/>
      <c r="ADL1177" s="219"/>
      <c r="ADM1177" s="167" t="s">
        <v>104</v>
      </c>
      <c r="ADN1177" s="500" t="s">
        <v>940</v>
      </c>
      <c r="ADP1177" s="168"/>
      <c r="ADQ1177" s="168">
        <f t="shared" si="8925"/>
        <v>0</v>
      </c>
      <c r="ADR1177" s="167" t="s">
        <v>69</v>
      </c>
      <c r="ADS1177" s="10">
        <f t="shared" ref="ADS1177" si="9748">ADQ1177*1.1</f>
        <v>0</v>
      </c>
      <c r="ADT1177" s="10"/>
      <c r="ADU1177" s="219"/>
      <c r="ADV1177" s="167" t="s">
        <v>104</v>
      </c>
      <c r="ADW1177" s="328" t="s">
        <v>3436</v>
      </c>
      <c r="ADY1177" s="168"/>
      <c r="ADZ1177" s="168">
        <f t="shared" si="8928"/>
        <v>0</v>
      </c>
      <c r="AEA1177" s="167" t="s">
        <v>69</v>
      </c>
      <c r="AEB1177" s="10">
        <f t="shared" ref="AEB1177" si="9749">ADZ1177*1.1</f>
        <v>0</v>
      </c>
      <c r="AEC1177" s="10"/>
      <c r="AED1177" s="219"/>
      <c r="AEE1177" s="167" t="s">
        <v>104</v>
      </c>
      <c r="AEF1177" s="500" t="s">
        <v>1919</v>
      </c>
      <c r="AEH1177" s="168"/>
      <c r="AEI1177" s="168">
        <f t="shared" si="8931"/>
        <v>1</v>
      </c>
      <c r="AEJ1177" s="167" t="s">
        <v>69</v>
      </c>
      <c r="AEK1177" s="10">
        <f t="shared" ref="AEK1177" si="9750">AEI1177*1.1</f>
        <v>1.1000000000000001</v>
      </c>
      <c r="AEL1177" s="10"/>
      <c r="AEM1177" s="219"/>
      <c r="AEN1177" s="167" t="s">
        <v>104</v>
      </c>
      <c r="AEO1177" s="500" t="s">
        <v>1660</v>
      </c>
      <c r="AEQ1177" s="168"/>
      <c r="AER1177" s="168">
        <f t="shared" si="8934"/>
        <v>71</v>
      </c>
      <c r="AES1177" s="167" t="s">
        <v>69</v>
      </c>
      <c r="AET1177" s="10">
        <f t="shared" ref="AET1177" si="9751">AER1177*1.1</f>
        <v>78.100000000000009</v>
      </c>
      <c r="AEU1177" s="10"/>
      <c r="AEV1177" s="219"/>
      <c r="AEW1177" s="167" t="s">
        <v>104</v>
      </c>
      <c r="AEX1177" s="500" t="s">
        <v>1657</v>
      </c>
      <c r="AEZ1177" s="168"/>
      <c r="AFA1177" s="168">
        <f t="shared" si="8937"/>
        <v>28</v>
      </c>
      <c r="AFB1177" s="167" t="s">
        <v>69</v>
      </c>
      <c r="AFC1177" s="10">
        <f t="shared" ref="AFC1177" si="9752">AFA1177*1.1</f>
        <v>30.800000000000004</v>
      </c>
      <c r="AFD1177" s="10"/>
      <c r="AFE1177" s="219"/>
      <c r="AFF1177" s="167" t="s">
        <v>104</v>
      </c>
      <c r="AFG1177" s="500" t="s">
        <v>448</v>
      </c>
      <c r="AFI1177" s="168"/>
      <c r="AFJ1177" s="168">
        <f t="shared" si="8940"/>
        <v>3</v>
      </c>
      <c r="AFK1177" s="167" t="s">
        <v>69</v>
      </c>
      <c r="AFL1177" s="10">
        <f t="shared" ref="AFL1177" si="9753">AFJ1177*1.1</f>
        <v>3.3000000000000003</v>
      </c>
      <c r="AFM1177" s="10"/>
      <c r="AFN1177" s="219"/>
      <c r="AFO1177" s="167" t="s">
        <v>104</v>
      </c>
      <c r="AFP1177" s="500" t="s">
        <v>573</v>
      </c>
      <c r="AFR1177" s="168"/>
      <c r="AFS1177" s="168">
        <f t="shared" si="8943"/>
        <v>0</v>
      </c>
      <c r="AFT1177" s="167" t="s">
        <v>69</v>
      </c>
      <c r="AFU1177" s="10">
        <f t="shared" ref="AFU1177" si="9754">AFS1177*1.1</f>
        <v>0</v>
      </c>
      <c r="AFV1177" s="10"/>
      <c r="AFW1177" s="219"/>
      <c r="AFX1177" s="167" t="s">
        <v>104</v>
      </c>
      <c r="AFY1177" s="500" t="s">
        <v>1919</v>
      </c>
      <c r="AGA1177" s="168"/>
      <c r="AGB1177" s="168">
        <f t="shared" si="8946"/>
        <v>1</v>
      </c>
      <c r="AGC1177" s="167" t="s">
        <v>69</v>
      </c>
      <c r="AGD1177" s="10">
        <f t="shared" ref="AGD1177" si="9755">AGB1177*1.1</f>
        <v>1.1000000000000001</v>
      </c>
      <c r="AGE1177" s="10"/>
      <c r="AGF1177" s="219"/>
      <c r="AGG1177" s="167" t="s">
        <v>104</v>
      </c>
      <c r="AGH1177" s="498" t="s">
        <v>1624</v>
      </c>
      <c r="AGJ1177" s="168"/>
      <c r="AGK1177" s="168">
        <f t="shared" si="8949"/>
        <v>2</v>
      </c>
      <c r="AGL1177" s="167" t="s">
        <v>69</v>
      </c>
      <c r="AGM1177" s="10">
        <f t="shared" ref="AGM1177" si="9756">AGK1177*1.1</f>
        <v>2.2000000000000002</v>
      </c>
      <c r="AGN1177" s="10"/>
      <c r="AGO1177" s="219"/>
      <c r="AGP1177" s="167" t="s">
        <v>104</v>
      </c>
      <c r="AGQ1177" s="500" t="s">
        <v>1943</v>
      </c>
      <c r="AGS1177" s="168"/>
      <c r="AGT1177" s="168">
        <f t="shared" si="8952"/>
        <v>0</v>
      </c>
      <c r="AGU1177" s="167" t="s">
        <v>69</v>
      </c>
      <c r="AGV1177" s="10">
        <f t="shared" ref="AGV1177" si="9757">AGT1177*1.1</f>
        <v>0</v>
      </c>
      <c r="AGW1177" s="10"/>
      <c r="AGX1177" s="219"/>
      <c r="AGY1177" s="167" t="s">
        <v>104</v>
      </c>
      <c r="AGZ1177" s="500" t="s">
        <v>570</v>
      </c>
      <c r="AHB1177" s="168"/>
      <c r="AHC1177" s="168">
        <f t="shared" si="8955"/>
        <v>21</v>
      </c>
      <c r="AHD1177" s="167" t="s">
        <v>69</v>
      </c>
      <c r="AHE1177" s="10">
        <f t="shared" ref="AHE1177" si="9758">AHC1177*1.1</f>
        <v>23.1</v>
      </c>
      <c r="AHF1177" s="10"/>
      <c r="AHG1177" s="219"/>
      <c r="AHH1177" s="167" t="s">
        <v>104</v>
      </c>
      <c r="AHI1177" s="500" t="s">
        <v>2838</v>
      </c>
      <c r="AHK1177" s="168"/>
      <c r="AHL1177" s="168">
        <f t="shared" si="8958"/>
        <v>3</v>
      </c>
      <c r="AHM1177" s="167" t="s">
        <v>69</v>
      </c>
      <c r="AHN1177" s="10">
        <f t="shared" ref="AHN1177" si="9759">AHL1177*1.1</f>
        <v>3.3000000000000003</v>
      </c>
      <c r="AHO1177" s="10"/>
      <c r="AHP1177" s="219"/>
      <c r="AHQ1177" s="167" t="s">
        <v>104</v>
      </c>
      <c r="AHR1177" s="500" t="s">
        <v>1957</v>
      </c>
      <c r="AHT1177" s="168"/>
      <c r="AHU1177" s="168">
        <f t="shared" si="8961"/>
        <v>0</v>
      </c>
      <c r="AHV1177" s="167" t="s">
        <v>69</v>
      </c>
      <c r="AHW1177" s="10">
        <f t="shared" ref="AHW1177" si="9760">AHU1177*1.1</f>
        <v>0</v>
      </c>
      <c r="AHX1177" s="10"/>
      <c r="AHY1177" s="219"/>
      <c r="AHZ1177" s="167" t="s">
        <v>104</v>
      </c>
      <c r="AIA1177" s="500" t="s">
        <v>549</v>
      </c>
      <c r="AIC1177" s="168"/>
      <c r="AID1177" s="168">
        <f t="shared" si="8964"/>
        <v>39</v>
      </c>
      <c r="AIE1177" s="167" t="s">
        <v>69</v>
      </c>
      <c r="AIF1177" s="10">
        <f t="shared" ref="AIF1177" si="9761">AID1177*1.1</f>
        <v>42.900000000000006</v>
      </c>
      <c r="AIG1177" s="10"/>
      <c r="AIH1177" s="219"/>
      <c r="AII1177" s="167" t="s">
        <v>104</v>
      </c>
      <c r="AIJ1177" s="498" t="s">
        <v>1660</v>
      </c>
      <c r="AIL1177" s="168"/>
      <c r="AIM1177" s="168">
        <f t="shared" si="8967"/>
        <v>71</v>
      </c>
      <c r="AIN1177" s="167" t="s">
        <v>69</v>
      </c>
      <c r="AIO1177" s="10">
        <f t="shared" ref="AIO1177" si="9762">AIM1177*1.1</f>
        <v>78.100000000000009</v>
      </c>
      <c r="AIP1177" s="10"/>
      <c r="AIQ1177" s="219"/>
      <c r="AIR1177" s="167" t="s">
        <v>104</v>
      </c>
      <c r="AIS1177" s="500" t="s">
        <v>1657</v>
      </c>
      <c r="AIU1177" s="168"/>
      <c r="AIV1177" s="168">
        <f t="shared" si="8970"/>
        <v>28</v>
      </c>
      <c r="AIW1177" s="167" t="s">
        <v>69</v>
      </c>
      <c r="AIX1177" s="10">
        <f t="shared" ref="AIX1177" si="9763">AIV1177*1.1</f>
        <v>30.800000000000004</v>
      </c>
      <c r="AIY1177" s="10"/>
      <c r="AIZ1177" s="219"/>
      <c r="AJA1177" s="167" t="s">
        <v>104</v>
      </c>
      <c r="AJB1177" s="500" t="s">
        <v>448</v>
      </c>
      <c r="AJD1177" s="168"/>
      <c r="AJE1177" s="168">
        <f t="shared" si="8973"/>
        <v>3</v>
      </c>
      <c r="AJF1177" s="167" t="s">
        <v>69</v>
      </c>
      <c r="AJG1177" s="10">
        <f t="shared" ref="AJG1177" si="9764">AJE1177*1.1</f>
        <v>3.3000000000000003</v>
      </c>
      <c r="AJH1177" s="10"/>
      <c r="AJI1177" s="219"/>
      <c r="AJJ1177" s="167" t="s">
        <v>104</v>
      </c>
      <c r="AJK1177" s="500" t="s">
        <v>2838</v>
      </c>
      <c r="AJM1177" s="168"/>
      <c r="AJN1177" s="168">
        <f t="shared" si="8976"/>
        <v>3</v>
      </c>
      <c r="AJO1177" s="167" t="s">
        <v>69</v>
      </c>
      <c r="AJP1177" s="10">
        <f t="shared" ref="AJP1177" si="9765">AJN1177*1.1</f>
        <v>3.3000000000000003</v>
      </c>
      <c r="AJQ1177" s="10"/>
      <c r="AJR1177" s="219"/>
      <c r="AJS1177" s="167" t="s">
        <v>104</v>
      </c>
      <c r="AJT1177" s="500" t="s">
        <v>2963</v>
      </c>
      <c r="AJV1177" s="168"/>
      <c r="AJW1177" s="168">
        <f t="shared" si="8979"/>
        <v>0</v>
      </c>
      <c r="AJX1177" s="167" t="s">
        <v>69</v>
      </c>
      <c r="AJY1177" s="10">
        <f t="shared" ref="AJY1177" si="9766">AJW1177*1.1</f>
        <v>0</v>
      </c>
      <c r="AJZ1177" s="10"/>
      <c r="AKA1177" s="219"/>
      <c r="AKB1177" s="167" t="s">
        <v>104</v>
      </c>
      <c r="AKC1177" s="500" t="s">
        <v>573</v>
      </c>
      <c r="AKE1177" s="168"/>
      <c r="AKF1177" s="168">
        <f t="shared" si="8982"/>
        <v>0</v>
      </c>
      <c r="AKG1177" s="167" t="s">
        <v>69</v>
      </c>
      <c r="AKH1177" s="10">
        <f t="shared" ref="AKH1177" si="9767">AKF1177*1.1</f>
        <v>0</v>
      </c>
      <c r="AKI1177" s="10"/>
      <c r="AKJ1177" s="219"/>
      <c r="AKK1177" s="167" t="s">
        <v>104</v>
      </c>
      <c r="AKL1177" s="500" t="s">
        <v>1919</v>
      </c>
      <c r="AKN1177" s="168"/>
      <c r="AKO1177" s="168">
        <f t="shared" si="8985"/>
        <v>1</v>
      </c>
      <c r="AKP1177" s="167" t="s">
        <v>69</v>
      </c>
      <c r="AKQ1177" s="10">
        <f t="shared" ref="AKQ1177" si="9768">AKO1177*1.1</f>
        <v>1.1000000000000001</v>
      </c>
      <c r="AKR1177" s="10"/>
      <c r="AKS1177" s="219"/>
      <c r="AKT1177" s="167" t="s">
        <v>104</v>
      </c>
      <c r="AKU1177" s="500" t="s">
        <v>1957</v>
      </c>
      <c r="AKW1177" s="168"/>
      <c r="AKX1177" s="168">
        <f t="shared" si="8988"/>
        <v>0</v>
      </c>
      <c r="AKY1177" s="167" t="s">
        <v>69</v>
      </c>
      <c r="AKZ1177" s="10">
        <f t="shared" ref="AKZ1177" si="9769">AKX1177*1.1</f>
        <v>0</v>
      </c>
      <c r="ALA1177" s="10"/>
      <c r="ALB1177" s="219"/>
      <c r="ALC1177" s="167" t="s">
        <v>104</v>
      </c>
      <c r="ALD1177" s="328" t="s">
        <v>1660</v>
      </c>
      <c r="ALF1177" s="168"/>
      <c r="ALG1177" s="168">
        <f t="shared" si="8991"/>
        <v>71</v>
      </c>
      <c r="ALH1177" s="167" t="s">
        <v>69</v>
      </c>
      <c r="ALI1177" s="10">
        <f t="shared" ref="ALI1177" si="9770">ALG1177*1.1</f>
        <v>78.100000000000009</v>
      </c>
      <c r="ALJ1177" s="10"/>
      <c r="ALK1177" s="219"/>
      <c r="ALL1177" s="167" t="s">
        <v>104</v>
      </c>
      <c r="ALM1177" s="500" t="s">
        <v>2012</v>
      </c>
      <c r="ALO1177" s="168"/>
      <c r="ALP1177" s="168">
        <f t="shared" si="8994"/>
        <v>26</v>
      </c>
      <c r="ALQ1177" s="167" t="s">
        <v>69</v>
      </c>
      <c r="ALR1177" s="10">
        <f t="shared" ref="ALR1177" si="9771">ALP1177*1.1</f>
        <v>28.6</v>
      </c>
      <c r="ALS1177" s="10"/>
      <c r="ALT1177" s="219"/>
      <c r="ALU1177" s="167" t="s">
        <v>104</v>
      </c>
      <c r="ALV1177" s="500" t="s">
        <v>2963</v>
      </c>
      <c r="ALX1177" s="168"/>
      <c r="ALY1177" s="168">
        <f t="shared" si="8997"/>
        <v>0</v>
      </c>
      <c r="ALZ1177" s="167" t="s">
        <v>69</v>
      </c>
      <c r="AMA1177" s="10">
        <f t="shared" ref="AMA1177" si="9772">ALY1177*1.1</f>
        <v>0</v>
      </c>
      <c r="AMB1177" s="10"/>
      <c r="AMC1177" s="219"/>
      <c r="AMD1177" s="167" t="s">
        <v>104</v>
      </c>
      <c r="AME1177" s="500" t="s">
        <v>940</v>
      </c>
      <c r="AMG1177" s="168"/>
      <c r="AMH1177" s="168">
        <f t="shared" si="9000"/>
        <v>0</v>
      </c>
      <c r="AMI1177" s="167" t="s">
        <v>69</v>
      </c>
      <c r="AMJ1177" s="10">
        <f t="shared" ref="AMJ1177" si="9773">AMH1177*1.1</f>
        <v>0</v>
      </c>
      <c r="AMK1177" s="10"/>
      <c r="AML1177" s="219"/>
      <c r="AMM1177" s="167" t="s">
        <v>104</v>
      </c>
      <c r="AMN1177" s="500" t="s">
        <v>1713</v>
      </c>
      <c r="AMP1177" s="168"/>
      <c r="AMQ1177" s="168">
        <f t="shared" si="9003"/>
        <v>5</v>
      </c>
      <c r="AMR1177" s="167" t="s">
        <v>69</v>
      </c>
      <c r="AMS1177" s="10">
        <f t="shared" ref="AMS1177" si="9774">AMQ1177*1.1</f>
        <v>5.5</v>
      </c>
      <c r="AMT1177" s="10"/>
      <c r="AMU1177" s="219"/>
      <c r="AMV1177" s="167" t="s">
        <v>104</v>
      </c>
      <c r="AMW1177" s="500" t="s">
        <v>549</v>
      </c>
      <c r="AMY1177" s="168"/>
      <c r="AMZ1177" s="168">
        <f t="shared" si="9006"/>
        <v>39</v>
      </c>
      <c r="ANA1177" s="167" t="s">
        <v>69</v>
      </c>
      <c r="ANB1177" s="10">
        <f t="shared" ref="ANB1177" si="9775">AMZ1177*1.1</f>
        <v>42.900000000000006</v>
      </c>
      <c r="ANC1177" s="10"/>
      <c r="AND1177" s="219"/>
      <c r="ANE1177" s="167" t="s">
        <v>104</v>
      </c>
      <c r="ANF1177" s="500" t="s">
        <v>1324</v>
      </c>
      <c r="ANH1177" s="168"/>
      <c r="ANI1177" s="168">
        <f t="shared" si="9009"/>
        <v>0</v>
      </c>
      <c r="ANJ1177" s="167" t="s">
        <v>69</v>
      </c>
      <c r="ANK1177" s="10">
        <f t="shared" ref="ANK1177" si="9776">ANI1177*1.1</f>
        <v>0</v>
      </c>
      <c r="ANL1177" s="10"/>
      <c r="ANM1177" s="219"/>
      <c r="ANN1177" s="167" t="s">
        <v>104</v>
      </c>
      <c r="ANO1177" s="500" t="s">
        <v>917</v>
      </c>
      <c r="ANQ1177" s="168"/>
      <c r="ANR1177" s="168">
        <f t="shared" si="9012"/>
        <v>0</v>
      </c>
      <c r="ANS1177" s="167" t="s">
        <v>69</v>
      </c>
      <c r="ANT1177" s="10">
        <f t="shared" ref="ANT1177" si="9777">ANR1177*1.1</f>
        <v>0</v>
      </c>
      <c r="ANU1177" s="10"/>
      <c r="ANV1177" s="219"/>
      <c r="ANW1177" s="167" t="s">
        <v>104</v>
      </c>
      <c r="ANX1177" s="502" t="s">
        <v>1919</v>
      </c>
      <c r="ANZ1177" s="168"/>
      <c r="AOA1177" s="168">
        <f t="shared" si="9015"/>
        <v>1</v>
      </c>
      <c r="AOB1177" s="167" t="s">
        <v>69</v>
      </c>
      <c r="AOC1177" s="10">
        <f t="shared" ref="AOC1177" si="9778">AOA1177*1.1</f>
        <v>1.1000000000000001</v>
      </c>
      <c r="AOD1177" s="10"/>
      <c r="AOE1177" s="219"/>
      <c r="AOF1177" s="167" t="s">
        <v>104</v>
      </c>
      <c r="AOG1177" s="500" t="s">
        <v>2963</v>
      </c>
      <c r="AOI1177" s="168"/>
      <c r="AOJ1177" s="168">
        <f t="shared" si="9018"/>
        <v>0</v>
      </c>
      <c r="AOK1177" s="167" t="s">
        <v>69</v>
      </c>
      <c r="AOL1177" s="10">
        <f t="shared" ref="AOL1177" si="9779">AOJ1177*1.1</f>
        <v>0</v>
      </c>
      <c r="AOM1177" s="10"/>
      <c r="AON1177" s="219"/>
      <c r="AOO1177" s="167" t="s">
        <v>104</v>
      </c>
      <c r="AOP1177" s="498" t="s">
        <v>1957</v>
      </c>
      <c r="AOR1177" s="168"/>
      <c r="AOS1177" s="168">
        <f t="shared" si="9021"/>
        <v>0</v>
      </c>
      <c r="AOT1177" s="167" t="s">
        <v>69</v>
      </c>
      <c r="AOU1177" s="10">
        <f t="shared" ref="AOU1177" si="9780">AOS1177*1.1</f>
        <v>0</v>
      </c>
      <c r="AOV1177" s="10"/>
      <c r="AOW1177" s="219"/>
      <c r="AOX1177" s="167" t="s">
        <v>104</v>
      </c>
      <c r="AOY1177" s="500" t="s">
        <v>1632</v>
      </c>
      <c r="APA1177" s="168"/>
      <c r="APB1177" s="168">
        <f t="shared" si="9024"/>
        <v>0</v>
      </c>
      <c r="APC1177" s="167" t="s">
        <v>69</v>
      </c>
      <c r="APD1177" s="10">
        <f t="shared" ref="APD1177" si="9781">APB1177*1.1</f>
        <v>0</v>
      </c>
      <c r="APE1177" s="10"/>
      <c r="APF1177" s="219"/>
      <c r="APG1177" s="167" t="s">
        <v>104</v>
      </c>
      <c r="APH1177" s="500" t="s">
        <v>1660</v>
      </c>
      <c r="APJ1177" s="168"/>
      <c r="APK1177" s="168">
        <f t="shared" si="9027"/>
        <v>71</v>
      </c>
      <c r="APL1177" s="167" t="s">
        <v>69</v>
      </c>
      <c r="APM1177" s="10">
        <f t="shared" ref="APM1177" si="9782">APK1177*1.1</f>
        <v>78.100000000000009</v>
      </c>
      <c r="APN1177" s="10"/>
      <c r="APO1177" s="219"/>
      <c r="APP1177" s="167" t="s">
        <v>104</v>
      </c>
      <c r="APQ1177" s="500" t="s">
        <v>2024</v>
      </c>
      <c r="APS1177" s="168"/>
      <c r="APT1177" s="168">
        <f t="shared" si="9030"/>
        <v>3</v>
      </c>
      <c r="APU1177" s="167" t="s">
        <v>69</v>
      </c>
      <c r="APV1177" s="10">
        <f t="shared" ref="APV1177" si="9783">APT1177*1.1</f>
        <v>3.3000000000000003</v>
      </c>
      <c r="APW1177" s="10"/>
      <c r="APX1177" s="219"/>
      <c r="APY1177" s="167" t="s">
        <v>104</v>
      </c>
      <c r="APZ1177" s="498" t="s">
        <v>1936</v>
      </c>
      <c r="AQB1177" s="168"/>
      <c r="AQC1177" s="168">
        <f t="shared" si="9033"/>
        <v>0</v>
      </c>
      <c r="AQD1177" s="167" t="s">
        <v>69</v>
      </c>
      <c r="AQE1177" s="10">
        <f t="shared" ref="AQE1177" si="9784">AQC1177*1.1</f>
        <v>0</v>
      </c>
      <c r="AQF1177" s="10"/>
      <c r="AQG1177" s="219"/>
      <c r="AQH1177" s="167" t="s">
        <v>104</v>
      </c>
      <c r="AQI1177" s="500" t="s">
        <v>420</v>
      </c>
      <c r="AQK1177" s="168"/>
      <c r="AQL1177" s="168">
        <f t="shared" si="9036"/>
        <v>20</v>
      </c>
      <c r="AQM1177" s="167" t="s">
        <v>69</v>
      </c>
      <c r="AQN1177" s="10">
        <f t="shared" ref="AQN1177" si="9785">AQL1177*1.1</f>
        <v>22</v>
      </c>
      <c r="AQO1177" s="10"/>
      <c r="AQP1177" s="219"/>
      <c r="AQQ1177" s="167" t="s">
        <v>104</v>
      </c>
      <c r="AQR1177" s="500" t="s">
        <v>509</v>
      </c>
      <c r="AQT1177" s="168"/>
      <c r="AQU1177" s="168">
        <f t="shared" si="9039"/>
        <v>0</v>
      </c>
      <c r="AQV1177" s="167" t="s">
        <v>69</v>
      </c>
      <c r="AQW1177" s="10">
        <f t="shared" ref="AQW1177" si="9786">AQU1177*1.1</f>
        <v>0</v>
      </c>
      <c r="AQX1177" s="10"/>
      <c r="AQY1177" s="219"/>
      <c r="AQZ1177" s="167" t="s">
        <v>104</v>
      </c>
      <c r="ARA1177" s="500" t="s">
        <v>1647</v>
      </c>
      <c r="ARC1177" s="168"/>
      <c r="ARD1177" s="168">
        <f t="shared" si="9042"/>
        <v>5</v>
      </c>
      <c r="ARE1177" s="167" t="s">
        <v>69</v>
      </c>
      <c r="ARF1177" s="10">
        <f t="shared" ref="ARF1177" si="9787">ARD1177*1.1</f>
        <v>5.5</v>
      </c>
      <c r="ARG1177" s="10"/>
      <c r="ARH1177" s="219"/>
      <c r="ARI1177" s="167" t="s">
        <v>104</v>
      </c>
      <c r="ARJ1177" s="500" t="s">
        <v>448</v>
      </c>
      <c r="ARL1177" s="168"/>
      <c r="ARM1177" s="168">
        <f t="shared" si="9045"/>
        <v>3</v>
      </c>
      <c r="ARN1177" s="167" t="s">
        <v>69</v>
      </c>
      <c r="ARO1177" s="10">
        <f t="shared" ref="ARO1177" si="9788">ARM1177*1.1</f>
        <v>3.3000000000000003</v>
      </c>
      <c r="ARP1177" s="10"/>
      <c r="ARQ1177" s="219"/>
      <c r="ARR1177" s="167" t="s">
        <v>104</v>
      </c>
      <c r="ARS1177" s="328" t="s">
        <v>549</v>
      </c>
      <c r="ARU1177" s="168"/>
      <c r="ARV1177" s="168">
        <f t="shared" si="9048"/>
        <v>39</v>
      </c>
      <c r="ARW1177" s="167" t="s">
        <v>69</v>
      </c>
      <c r="ARX1177" s="10">
        <f t="shared" ref="ARX1177" si="9789">ARV1177*1.1</f>
        <v>42.900000000000006</v>
      </c>
      <c r="ARY1177" s="10"/>
      <c r="ARZ1177" s="219"/>
      <c r="ASA1177" s="167" t="s">
        <v>104</v>
      </c>
      <c r="ASB1177" s="500" t="s">
        <v>1932</v>
      </c>
      <c r="ASD1177" s="168"/>
      <c r="ASE1177" s="168">
        <f t="shared" si="9051"/>
        <v>43</v>
      </c>
      <c r="ASF1177" s="167" t="s">
        <v>69</v>
      </c>
      <c r="ASG1177" s="10">
        <f t="shared" ref="ASG1177" si="9790">ASE1177*1.1</f>
        <v>47.300000000000004</v>
      </c>
      <c r="ASH1177" s="10"/>
      <c r="ASI1177" s="219"/>
      <c r="ASJ1177" s="167" t="s">
        <v>104</v>
      </c>
      <c r="ASK1177" s="500" t="s">
        <v>2308</v>
      </c>
      <c r="ASM1177" s="168"/>
      <c r="ASN1177" s="168">
        <f t="shared" si="9054"/>
        <v>0</v>
      </c>
      <c r="ASO1177" s="167" t="s">
        <v>69</v>
      </c>
      <c r="ASP1177" s="10">
        <f t="shared" ref="ASP1177" si="9791">ASN1177*1.1</f>
        <v>0</v>
      </c>
      <c r="ASQ1177" s="10"/>
      <c r="ASR1177" s="219"/>
      <c r="ASS1177" s="167" t="s">
        <v>104</v>
      </c>
      <c r="AST1177" s="500" t="s">
        <v>448</v>
      </c>
      <c r="ASV1177" s="168"/>
      <c r="ASW1177" s="168">
        <f t="shared" si="9057"/>
        <v>3</v>
      </c>
      <c r="ASX1177" s="167" t="s">
        <v>69</v>
      </c>
      <c r="ASY1177" s="10">
        <f t="shared" ref="ASY1177" si="9792">ASW1177*1.1</f>
        <v>3.3000000000000003</v>
      </c>
      <c r="ASZ1177" s="10"/>
      <c r="ATA1177" s="219"/>
      <c r="ATB1177" s="167" t="s">
        <v>104</v>
      </c>
      <c r="ATC1177" s="500" t="s">
        <v>1324</v>
      </c>
      <c r="ATE1177" s="168"/>
      <c r="ATF1177" s="168">
        <f t="shared" si="9060"/>
        <v>0</v>
      </c>
      <c r="ATG1177" s="167" t="s">
        <v>69</v>
      </c>
      <c r="ATH1177" s="10">
        <f t="shared" ref="ATH1177" si="9793">ATF1177*1.1</f>
        <v>0</v>
      </c>
      <c r="ATI1177" s="10"/>
      <c r="ATJ1177" s="219"/>
      <c r="ATK1177" s="167" t="s">
        <v>104</v>
      </c>
      <c r="ATL1177" s="500" t="s">
        <v>494</v>
      </c>
      <c r="ATN1177" s="168"/>
      <c r="ATO1177" s="168">
        <f t="shared" si="9063"/>
        <v>11</v>
      </c>
      <c r="ATP1177" s="167" t="s">
        <v>69</v>
      </c>
      <c r="ATQ1177" s="10">
        <f t="shared" ref="ATQ1177" si="9794">ATO1177*1.1</f>
        <v>12.100000000000001</v>
      </c>
      <c r="ATR1177" s="10"/>
      <c r="ATS1177" s="219"/>
      <c r="ATT1177" s="167" t="s">
        <v>104</v>
      </c>
      <c r="ATU1177" s="500" t="s">
        <v>2402</v>
      </c>
      <c r="ATW1177" s="168"/>
      <c r="ATX1177" s="168">
        <f t="shared" si="9066"/>
        <v>0</v>
      </c>
      <c r="ATY1177" s="167" t="s">
        <v>69</v>
      </c>
      <c r="ATZ1177" s="10">
        <f t="shared" ref="ATZ1177" si="9795">ATX1177*1.1</f>
        <v>0</v>
      </c>
      <c r="AUA1177" s="10"/>
      <c r="AUB1177" s="219"/>
      <c r="AUC1177" s="167" t="s">
        <v>104</v>
      </c>
      <c r="AUD1177" s="500" t="s">
        <v>1657</v>
      </c>
      <c r="AUF1177" s="168"/>
      <c r="AUG1177" s="168">
        <f t="shared" si="9069"/>
        <v>28</v>
      </c>
      <c r="AUH1177" s="167" t="s">
        <v>69</v>
      </c>
      <c r="AUI1177" s="10">
        <f t="shared" ref="AUI1177" si="9796">AUG1177*1.1</f>
        <v>30.800000000000004</v>
      </c>
      <c r="AUJ1177" s="10"/>
      <c r="AUK1177" s="219"/>
      <c r="AUL1177" s="167" t="s">
        <v>104</v>
      </c>
      <c r="AUM1177" s="500" t="s">
        <v>486</v>
      </c>
      <c r="AUO1177" s="168"/>
      <c r="AUP1177" s="168">
        <f t="shared" si="9072"/>
        <v>0</v>
      </c>
      <c r="AUQ1177" s="167" t="s">
        <v>69</v>
      </c>
      <c r="AUR1177" s="10">
        <f t="shared" ref="AUR1177" si="9797">AUP1177*1.1</f>
        <v>0</v>
      </c>
      <c r="AUS1177" s="10"/>
      <c r="AUT1177" s="219"/>
      <c r="AUU1177" s="167" t="s">
        <v>104</v>
      </c>
      <c r="AUV1177" s="500" t="s">
        <v>1919</v>
      </c>
      <c r="AUX1177" s="168"/>
      <c r="AUY1177" s="168">
        <f t="shared" si="9075"/>
        <v>1</v>
      </c>
      <c r="AUZ1177" s="167" t="s">
        <v>69</v>
      </c>
      <c r="AVA1177" s="10">
        <f t="shared" ref="AVA1177" si="9798">AUY1177*1.1</f>
        <v>1.1000000000000001</v>
      </c>
      <c r="AVB1177" s="10"/>
      <c r="AVC1177" s="219"/>
      <c r="AVD1177" s="167" t="s">
        <v>104</v>
      </c>
      <c r="AVE1177" s="500" t="s">
        <v>1310</v>
      </c>
      <c r="AVG1177" s="168"/>
      <c r="AVH1177" s="168">
        <f t="shared" si="9078"/>
        <v>0</v>
      </c>
      <c r="AVI1177" s="167" t="s">
        <v>69</v>
      </c>
      <c r="AVJ1177" s="10">
        <f t="shared" ref="AVJ1177" si="9799">AVH1177*1.1</f>
        <v>0</v>
      </c>
      <c r="AVK1177" s="10"/>
      <c r="AVL1177" s="219"/>
      <c r="AVM1177" s="167" t="s">
        <v>104</v>
      </c>
      <c r="AVN1177" s="328" t="s">
        <v>486</v>
      </c>
      <c r="AVP1177" s="168"/>
      <c r="AVQ1177" s="168">
        <f t="shared" si="9081"/>
        <v>0</v>
      </c>
      <c r="AVR1177" s="167" t="s">
        <v>69</v>
      </c>
      <c r="AVS1177" s="10">
        <f t="shared" ref="AVS1177" si="9800">AVQ1177*1.1</f>
        <v>0</v>
      </c>
      <c r="AVT1177" s="10"/>
      <c r="AVU1177" s="219"/>
      <c r="AVV1177" s="167" t="s">
        <v>104</v>
      </c>
      <c r="AVW1177" s="500" t="s">
        <v>2185</v>
      </c>
      <c r="AVY1177" s="168"/>
      <c r="AVZ1177" s="168">
        <f t="shared" si="9084"/>
        <v>0</v>
      </c>
      <c r="AWA1177" s="167" t="s">
        <v>69</v>
      </c>
      <c r="AWB1177" s="10">
        <f t="shared" ref="AWB1177" si="9801">AVZ1177*1.1</f>
        <v>0</v>
      </c>
      <c r="AWC1177" s="10"/>
      <c r="AWD1177" s="219"/>
      <c r="AWE1177" s="167" t="s">
        <v>104</v>
      </c>
      <c r="AWF1177" s="500" t="s">
        <v>486</v>
      </c>
      <c r="AWH1177" s="168"/>
      <c r="AWI1177" s="168">
        <f t="shared" si="9087"/>
        <v>0</v>
      </c>
      <c r="AWJ1177" s="167" t="s">
        <v>69</v>
      </c>
      <c r="AWK1177" s="10">
        <f t="shared" ref="AWK1177" si="9802">AWI1177*1.1</f>
        <v>0</v>
      </c>
      <c r="AWL1177" s="10"/>
      <c r="AWM1177" s="219"/>
      <c r="AWN1177" s="167" t="s">
        <v>104</v>
      </c>
      <c r="AWO1177" s="500" t="s">
        <v>481</v>
      </c>
      <c r="AWQ1177" s="168"/>
      <c r="AWR1177" s="168">
        <f t="shared" si="9090"/>
        <v>0</v>
      </c>
      <c r="AWS1177" s="167" t="s">
        <v>69</v>
      </c>
      <c r="AWT1177" s="10">
        <f t="shared" ref="AWT1177" si="9803">AWR1177*1.1</f>
        <v>0</v>
      </c>
      <c r="AWU1177" s="10"/>
      <c r="AWV1177" s="219"/>
      <c r="AWW1177" s="167" t="s">
        <v>104</v>
      </c>
      <c r="AWX1177" s="500" t="s">
        <v>2963</v>
      </c>
      <c r="AWZ1177" s="168"/>
      <c r="AXA1177" s="168">
        <f t="shared" si="9093"/>
        <v>0</v>
      </c>
      <c r="AXB1177" s="167" t="s">
        <v>69</v>
      </c>
      <c r="AXC1177" s="10">
        <f t="shared" ref="AXC1177" si="9804">AXA1177*1.1</f>
        <v>0</v>
      </c>
      <c r="AXD1177" s="10"/>
      <c r="AXE1177" s="219"/>
      <c r="AXF1177" s="167" t="s">
        <v>104</v>
      </c>
      <c r="AXG1177" s="498" t="s">
        <v>3436</v>
      </c>
      <c r="AXI1177" s="168"/>
      <c r="AXJ1177" s="168">
        <f t="shared" si="9096"/>
        <v>0</v>
      </c>
      <c r="AXK1177" s="167" t="s">
        <v>69</v>
      </c>
      <c r="AXL1177" s="10">
        <f t="shared" ref="AXL1177" si="9805">AXJ1177*1.1</f>
        <v>0</v>
      </c>
      <c r="AXM1177" s="10"/>
      <c r="AXN1177" s="219"/>
      <c r="AXO1177" s="167" t="s">
        <v>104</v>
      </c>
      <c r="AXP1177" s="500" t="s">
        <v>549</v>
      </c>
      <c r="AXR1177" s="168"/>
      <c r="AXS1177" s="168">
        <f t="shared" si="9099"/>
        <v>39</v>
      </c>
      <c r="AXT1177" s="167" t="s">
        <v>69</v>
      </c>
      <c r="AXU1177" s="10">
        <f t="shared" ref="AXU1177" si="9806">AXS1177*1.1</f>
        <v>42.900000000000006</v>
      </c>
      <c r="AXV1177" s="10"/>
      <c r="AXW1177" s="219"/>
      <c r="AXX1177" s="167" t="s">
        <v>104</v>
      </c>
      <c r="AXY1177" s="500" t="s">
        <v>1647</v>
      </c>
      <c r="AYA1177" s="168"/>
      <c r="AYB1177" s="168">
        <f t="shared" si="9102"/>
        <v>5</v>
      </c>
      <c r="AYC1177" s="167" t="s">
        <v>69</v>
      </c>
      <c r="AYD1177" s="10">
        <f t="shared" ref="AYD1177" si="9807">AYB1177*1.1</f>
        <v>5.5</v>
      </c>
      <c r="AYE1177" s="10"/>
      <c r="AYF1177" s="219"/>
      <c r="AYG1177" s="167" t="s">
        <v>104</v>
      </c>
      <c r="AYH1177" s="500" t="s">
        <v>940</v>
      </c>
      <c r="AYJ1177" s="168"/>
      <c r="AYK1177" s="168">
        <f t="shared" si="9105"/>
        <v>0</v>
      </c>
      <c r="AYL1177" s="167" t="s">
        <v>69</v>
      </c>
      <c r="AYM1177" s="10">
        <f t="shared" ref="AYM1177" si="9808">AYK1177*1.1</f>
        <v>0</v>
      </c>
      <c r="AYN1177" s="10"/>
      <c r="AYO1177" s="219"/>
      <c r="AYP1177" s="167" t="s">
        <v>104</v>
      </c>
      <c r="AYQ1177" s="500" t="s">
        <v>2024</v>
      </c>
      <c r="AYS1177" s="168"/>
      <c r="AYT1177" s="168">
        <f t="shared" si="9108"/>
        <v>3</v>
      </c>
      <c r="AYU1177" s="167" t="s">
        <v>69</v>
      </c>
      <c r="AYV1177" s="10">
        <f t="shared" ref="AYV1177" si="9809">AYT1177*1.1</f>
        <v>3.3000000000000003</v>
      </c>
      <c r="AYW1177" s="10"/>
      <c r="AYX1177" s="219"/>
      <c r="AYY1177" s="167" t="s">
        <v>104</v>
      </c>
      <c r="AYZ1177" s="498" t="s">
        <v>2386</v>
      </c>
      <c r="AZB1177" s="168"/>
      <c r="AZC1177" s="168">
        <f t="shared" si="9111"/>
        <v>0</v>
      </c>
      <c r="AZD1177" s="167" t="s">
        <v>69</v>
      </c>
      <c r="AZE1177" s="10">
        <f t="shared" ref="AZE1177" si="9810">AZC1177*1.1</f>
        <v>0</v>
      </c>
      <c r="AZF1177" s="10"/>
      <c r="AZG1177" s="219"/>
      <c r="AZH1177" s="167" t="s">
        <v>104</v>
      </c>
      <c r="AZI1177" s="500" t="s">
        <v>1660</v>
      </c>
      <c r="AZK1177" s="168"/>
      <c r="AZL1177" s="168">
        <f t="shared" si="9114"/>
        <v>71</v>
      </c>
      <c r="AZM1177" s="167" t="s">
        <v>69</v>
      </c>
      <c r="AZN1177" s="10">
        <f t="shared" ref="AZN1177" si="9811">AZL1177*1.1</f>
        <v>78.100000000000009</v>
      </c>
      <c r="AZO1177" s="10"/>
      <c r="AZP1177" s="219"/>
      <c r="AZQ1177" s="167" t="s">
        <v>104</v>
      </c>
      <c r="AZR1177" s="500" t="s">
        <v>2024</v>
      </c>
      <c r="AZT1177" s="168"/>
      <c r="AZU1177" s="168">
        <f t="shared" si="9117"/>
        <v>3</v>
      </c>
      <c r="AZV1177" s="167" t="s">
        <v>69</v>
      </c>
      <c r="AZW1177" s="10">
        <f t="shared" ref="AZW1177" si="9812">AZU1177*1.1</f>
        <v>3.3000000000000003</v>
      </c>
      <c r="AZX1177" s="10"/>
      <c r="AZY1177" s="219"/>
      <c r="AZZ1177" s="167" t="s">
        <v>104</v>
      </c>
      <c r="BAA1177" s="500" t="s">
        <v>2308</v>
      </c>
      <c r="BAC1177" s="168"/>
      <c r="BAD1177" s="168">
        <f t="shared" si="9120"/>
        <v>0</v>
      </c>
      <c r="BAE1177" s="167" t="s">
        <v>69</v>
      </c>
      <c r="BAF1177" s="10">
        <f t="shared" ref="BAF1177" si="9813">BAD1177*1.1</f>
        <v>0</v>
      </c>
      <c r="BAG1177" s="10"/>
      <c r="BAH1177" s="219"/>
      <c r="BAI1177" s="167" t="s">
        <v>104</v>
      </c>
      <c r="BAJ1177" s="500" t="s">
        <v>3436</v>
      </c>
      <c r="BAL1177" s="168"/>
      <c r="BAM1177" s="168">
        <f t="shared" si="9123"/>
        <v>0</v>
      </c>
      <c r="BAN1177" s="167" t="s">
        <v>69</v>
      </c>
      <c r="BAO1177" s="10">
        <f t="shared" ref="BAO1177" si="9814">BAM1177*1.1</f>
        <v>0</v>
      </c>
      <c r="BAP1177" s="10"/>
      <c r="BAQ1177" s="219"/>
      <c r="BAR1177" s="167" t="s">
        <v>104</v>
      </c>
      <c r="BAS1177" s="500" t="s">
        <v>448</v>
      </c>
      <c r="BAU1177" s="168"/>
      <c r="BAV1177" s="168">
        <f t="shared" si="9126"/>
        <v>3</v>
      </c>
      <c r="BAW1177" s="167" t="s">
        <v>69</v>
      </c>
      <c r="BAX1177" s="10">
        <f t="shared" ref="BAX1177" si="9815">BAV1177*1.1</f>
        <v>3.3000000000000003</v>
      </c>
      <c r="BAY1177" s="10"/>
      <c r="BAZ1177" s="219"/>
      <c r="BBA1177" s="167" t="s">
        <v>104</v>
      </c>
      <c r="BBB1177" s="500" t="s">
        <v>3436</v>
      </c>
      <c r="BBD1177" s="168"/>
      <c r="BBE1177" s="168">
        <f t="shared" si="9129"/>
        <v>0</v>
      </c>
      <c r="BBF1177" s="167" t="s">
        <v>69</v>
      </c>
      <c r="BBG1177" s="10">
        <f t="shared" ref="BBG1177" si="9816">BBE1177*1.1</f>
        <v>0</v>
      </c>
      <c r="BBH1177" s="10"/>
      <c r="BBI1177" s="219"/>
      <c r="BBJ1177" s="167" t="s">
        <v>104</v>
      </c>
      <c r="BBK1177" s="500" t="s">
        <v>2444</v>
      </c>
      <c r="BBM1177" s="168"/>
      <c r="BBN1177" s="168">
        <f t="shared" si="9132"/>
        <v>9</v>
      </c>
      <c r="BBO1177" s="167" t="s">
        <v>69</v>
      </c>
      <c r="BBP1177" s="10">
        <f t="shared" ref="BBP1177" si="9817">BBN1177*1.1</f>
        <v>9.9</v>
      </c>
      <c r="BBQ1177" s="10"/>
      <c r="BBR1177" s="219"/>
      <c r="BBS1177" s="167" t="s">
        <v>104</v>
      </c>
      <c r="BBT1177" s="500" t="s">
        <v>2024</v>
      </c>
      <c r="BBV1177" s="168"/>
      <c r="BBW1177" s="168">
        <f t="shared" si="9135"/>
        <v>3</v>
      </c>
      <c r="BBX1177" s="167" t="s">
        <v>69</v>
      </c>
      <c r="BBY1177" s="10">
        <f t="shared" ref="BBY1177" si="9818">BBW1177*1.1</f>
        <v>3.3000000000000003</v>
      </c>
      <c r="BBZ1177" s="10"/>
      <c r="BCA1177" s="219"/>
      <c r="BCB1177" s="167" t="s">
        <v>104</v>
      </c>
      <c r="BCC1177" s="328" t="s">
        <v>1657</v>
      </c>
      <c r="BCE1177" s="168"/>
      <c r="BCF1177" s="168">
        <f t="shared" si="9138"/>
        <v>28</v>
      </c>
      <c r="BCG1177" s="167" t="s">
        <v>69</v>
      </c>
      <c r="BCH1177" s="10">
        <f t="shared" ref="BCH1177" si="9819">BCF1177*1.1</f>
        <v>30.800000000000004</v>
      </c>
      <c r="BCI1177" s="10"/>
      <c r="BCJ1177" s="219"/>
      <c r="BCK1177" s="167" t="s">
        <v>104</v>
      </c>
      <c r="BCL1177" s="500" t="s">
        <v>448</v>
      </c>
      <c r="BCN1177" s="168"/>
      <c r="BCO1177" s="168">
        <f t="shared" si="9141"/>
        <v>3</v>
      </c>
      <c r="BCP1177" s="167" t="s">
        <v>69</v>
      </c>
      <c r="BCQ1177" s="10">
        <f t="shared" ref="BCQ1177" si="9820">BCO1177*1.1</f>
        <v>3.3000000000000003</v>
      </c>
      <c r="BCR1177" s="10"/>
      <c r="BCS1177" s="219"/>
      <c r="BCT1177" s="167" t="s">
        <v>104</v>
      </c>
      <c r="BCU1177" s="500" t="s">
        <v>1919</v>
      </c>
      <c r="BCW1177" s="168"/>
      <c r="BCX1177" s="168">
        <f t="shared" si="9144"/>
        <v>1</v>
      </c>
      <c r="BCY1177" s="167" t="s">
        <v>69</v>
      </c>
      <c r="BCZ1177" s="10">
        <f t="shared" ref="BCZ1177" si="9821">BCX1177*1.1</f>
        <v>1.1000000000000001</v>
      </c>
      <c r="BDA1177" s="10"/>
      <c r="BDB1177" s="219"/>
      <c r="BDC1177" s="167" t="s">
        <v>104</v>
      </c>
      <c r="BDD1177" s="500" t="s">
        <v>2012</v>
      </c>
      <c r="BDF1177" s="168"/>
      <c r="BDG1177" s="168">
        <f t="shared" si="9147"/>
        <v>26</v>
      </c>
      <c r="BDH1177" s="167" t="s">
        <v>69</v>
      </c>
      <c r="BDI1177" s="10">
        <f t="shared" ref="BDI1177" si="9822">BDG1177*1.1</f>
        <v>28.6</v>
      </c>
      <c r="BDJ1177" s="10"/>
      <c r="BDK1177" s="219"/>
      <c r="BDL1177" s="167" t="s">
        <v>104</v>
      </c>
      <c r="BDM1177" s="328" t="s">
        <v>448</v>
      </c>
      <c r="BDO1177" s="168"/>
      <c r="BDP1177" s="168">
        <f t="shared" si="9150"/>
        <v>3</v>
      </c>
      <c r="BDQ1177" s="167" t="s">
        <v>69</v>
      </c>
      <c r="BDR1177" s="10">
        <f t="shared" ref="BDR1177" si="9823">BDP1177*1.1</f>
        <v>3.3000000000000003</v>
      </c>
      <c r="BDS1177" s="10"/>
      <c r="BDT1177" s="219"/>
      <c r="BDU1177" s="167" t="s">
        <v>104</v>
      </c>
      <c r="BDV1177" s="500" t="s">
        <v>573</v>
      </c>
      <c r="BDX1177" s="168"/>
      <c r="BDY1177" s="168">
        <f t="shared" si="9153"/>
        <v>0</v>
      </c>
      <c r="BDZ1177" s="167" t="s">
        <v>69</v>
      </c>
      <c r="BEA1177" s="10">
        <f t="shared" ref="BEA1177" si="9824">BDY1177*1.1</f>
        <v>0</v>
      </c>
      <c r="BEB1177" s="10"/>
      <c r="BEC1177" s="219"/>
      <c r="BED1177" s="167" t="s">
        <v>104</v>
      </c>
      <c r="BEE1177" s="498" t="s">
        <v>905</v>
      </c>
      <c r="BEG1177" s="168"/>
      <c r="BEH1177" s="168">
        <f t="shared" si="9156"/>
        <v>0</v>
      </c>
      <c r="BEI1177" s="167" t="s">
        <v>69</v>
      </c>
      <c r="BEJ1177" s="10">
        <f t="shared" ref="BEJ1177" si="9825">BEH1177*1.1</f>
        <v>0</v>
      </c>
      <c r="BEK1177" s="10"/>
      <c r="BEL1177" s="219"/>
      <c r="BEM1177" s="167" t="s">
        <v>104</v>
      </c>
      <c r="BEN1177" s="498" t="s">
        <v>3436</v>
      </c>
      <c r="BEP1177" s="168"/>
      <c r="BEQ1177" s="168">
        <f t="shared" si="9159"/>
        <v>0</v>
      </c>
      <c r="BER1177" s="167" t="s">
        <v>69</v>
      </c>
      <c r="BES1177" s="10">
        <f t="shared" ref="BES1177" si="9826">BEQ1177*1.1</f>
        <v>0</v>
      </c>
      <c r="BET1177" s="10"/>
      <c r="BEU1177" s="219"/>
      <c r="BEV1177" s="167" t="s">
        <v>104</v>
      </c>
      <c r="BEW1177" s="500" t="s">
        <v>1936</v>
      </c>
      <c r="BEY1177" s="168"/>
      <c r="BEZ1177" s="168">
        <f t="shared" si="9162"/>
        <v>0</v>
      </c>
      <c r="BFA1177" s="167" t="s">
        <v>69</v>
      </c>
      <c r="BFB1177" s="10">
        <f t="shared" ref="BFB1177" si="9827">BEZ1177*1.1</f>
        <v>0</v>
      </c>
      <c r="BFC1177" s="10"/>
      <c r="BFD1177" s="219"/>
      <c r="BFE1177" s="167"/>
      <c r="BFF1177" s="327"/>
      <c r="BFH1177" s="168"/>
      <c r="BFI1177" s="168"/>
      <c r="BFJ1177" s="167"/>
      <c r="BFK1177" s="10"/>
      <c r="BFL1177" s="10"/>
      <c r="BFN1177" s="167"/>
      <c r="BFO1177" s="327"/>
      <c r="BFQ1177" s="168"/>
      <c r="BFR1177" s="168"/>
      <c r="BFS1177" s="167"/>
      <c r="BFT1177" s="10"/>
      <c r="BFU1177" s="10"/>
      <c r="BFW1177" s="167"/>
      <c r="BFX1177" s="328"/>
      <c r="BFZ1177" s="168"/>
      <c r="BGA1177" s="168"/>
      <c r="BGB1177" s="167"/>
      <c r="BGC1177" s="10"/>
      <c r="BGD1177" s="10"/>
      <c r="BGF1177" s="167"/>
      <c r="BGG1177" s="327"/>
      <c r="BGI1177" s="168"/>
      <c r="BGJ1177" s="168"/>
      <c r="BGK1177" s="167"/>
      <c r="BGL1177" s="10"/>
      <c r="BGM1177" s="10"/>
      <c r="BGO1177" s="167"/>
      <c r="BGP1177" s="328"/>
      <c r="BGR1177" s="168"/>
      <c r="BGS1177" s="168"/>
      <c r="BGT1177" s="167"/>
      <c r="BGU1177" s="10"/>
      <c r="BGV1177" s="10"/>
      <c r="BGX1177" s="167"/>
      <c r="BGY1177" s="327"/>
      <c r="BHA1177" s="168"/>
      <c r="BHB1177" s="168"/>
      <c r="BHC1177" s="167"/>
      <c r="BHD1177" s="10"/>
      <c r="BHE1177" s="10"/>
    </row>
    <row r="1178" spans="1:1565" s="14" customFormat="1" ht="15">
      <c r="A1178" s="167"/>
      <c r="B1178" s="326"/>
      <c r="D1178" s="167"/>
      <c r="E1178" s="167"/>
      <c r="F1178" s="167"/>
      <c r="G1178" s="10"/>
      <c r="H1178" s="10">
        <f>SUM(G1173:G1177)</f>
        <v>105.9</v>
      </c>
      <c r="I1178" s="219"/>
      <c r="J1178" s="167"/>
      <c r="K1178" s="326"/>
      <c r="M1178" s="167"/>
      <c r="N1178" s="167"/>
      <c r="O1178" s="167"/>
      <c r="P1178" s="10"/>
      <c r="Q1178" s="10">
        <f>SUM(P1173:P1177)</f>
        <v>24.9</v>
      </c>
      <c r="R1178" s="219"/>
      <c r="S1178" s="167"/>
      <c r="T1178" s="326"/>
      <c r="V1178" s="167"/>
      <c r="W1178" s="167"/>
      <c r="X1178" s="167"/>
      <c r="Y1178" s="10"/>
      <c r="Z1178" s="10">
        <f t="shared" ref="Z1178" si="9828">SUM(Y1173:Y1177)</f>
        <v>146</v>
      </c>
      <c r="AA1178" s="219"/>
      <c r="AB1178" s="167"/>
      <c r="AC1178" s="326"/>
      <c r="AE1178" s="167"/>
      <c r="AF1178" s="167"/>
      <c r="AG1178" s="167"/>
      <c r="AH1178" s="10"/>
      <c r="AI1178" s="10">
        <f t="shared" ref="AI1178" si="9829">SUM(AH1173:AH1177)</f>
        <v>16.3</v>
      </c>
      <c r="AJ1178" s="219"/>
      <c r="AK1178" s="167"/>
      <c r="AL1178" s="498"/>
      <c r="AN1178" s="167"/>
      <c r="AO1178" s="167"/>
      <c r="AP1178" s="167"/>
      <c r="AQ1178" s="10"/>
      <c r="AR1178" s="10">
        <f t="shared" ref="AR1178" si="9830">SUM(AQ1173:AQ1177)</f>
        <v>57.099999999999994</v>
      </c>
      <c r="AS1178" s="219"/>
      <c r="AT1178" s="167"/>
      <c r="AU1178" s="326"/>
      <c r="AW1178" s="167"/>
      <c r="AX1178" s="167"/>
      <c r="AY1178" s="167"/>
      <c r="AZ1178" s="10"/>
      <c r="BA1178" s="10">
        <f t="shared" ref="BA1178:CT1178" si="9831">SUM(AZ1173:AZ1177)</f>
        <v>168.29999999999998</v>
      </c>
      <c r="BB1178" s="219"/>
      <c r="BC1178" s="167"/>
      <c r="BD1178" s="326"/>
      <c r="BF1178" s="167"/>
      <c r="BG1178" s="167"/>
      <c r="BH1178" s="167"/>
      <c r="BI1178" s="10"/>
      <c r="BJ1178" s="10">
        <f t="shared" si="9831"/>
        <v>4.1999999999999993</v>
      </c>
      <c r="BK1178" s="219"/>
      <c r="BL1178" s="167"/>
      <c r="BM1178" s="326"/>
      <c r="BO1178" s="167"/>
      <c r="BP1178" s="167"/>
      <c r="BQ1178" s="167"/>
      <c r="BR1178" s="10"/>
      <c r="BS1178" s="10">
        <f t="shared" si="9831"/>
        <v>152.30000000000001</v>
      </c>
      <c r="BT1178" s="219"/>
      <c r="BU1178" s="167"/>
      <c r="BV1178" s="326"/>
      <c r="BX1178" s="167"/>
      <c r="BY1178" s="167"/>
      <c r="BZ1178" s="167"/>
      <c r="CA1178" s="10"/>
      <c r="CB1178" s="10">
        <f t="shared" si="9831"/>
        <v>60.4</v>
      </c>
      <c r="CC1178" s="219"/>
      <c r="CD1178" s="167"/>
      <c r="CE1178" s="326"/>
      <c r="CG1178" s="167"/>
      <c r="CH1178" s="167"/>
      <c r="CI1178" s="167"/>
      <c r="CJ1178" s="10"/>
      <c r="CK1178" s="10">
        <f t="shared" si="9831"/>
        <v>90.8</v>
      </c>
      <c r="CL1178" s="219"/>
      <c r="CM1178" s="167"/>
      <c r="CN1178" s="326"/>
      <c r="CP1178" s="167"/>
      <c r="CQ1178" s="167"/>
      <c r="CR1178" s="167"/>
      <c r="CS1178" s="10"/>
      <c r="CT1178" s="10">
        <f t="shared" si="9831"/>
        <v>51.000000000000007</v>
      </c>
      <c r="CU1178" s="219"/>
      <c r="CV1178" s="167"/>
      <c r="CW1178" s="326"/>
      <c r="CY1178" s="167"/>
      <c r="CZ1178" s="167"/>
      <c r="DA1178" s="167"/>
      <c r="DB1178" s="10"/>
      <c r="DC1178" s="10">
        <f t="shared" ref="DC1178" si="9832">SUM(DB1173:DB1177)</f>
        <v>109.2</v>
      </c>
      <c r="DD1178" s="219"/>
      <c r="DE1178" s="167"/>
      <c r="DF1178" s="326"/>
      <c r="DH1178" s="167"/>
      <c r="DI1178" s="167"/>
      <c r="DJ1178" s="167"/>
      <c r="DK1178" s="10"/>
      <c r="DL1178" s="10">
        <f t="shared" ref="DL1178" si="9833">SUM(DK1173:DK1177)</f>
        <v>8.1</v>
      </c>
      <c r="DM1178" s="219"/>
      <c r="DN1178" s="167"/>
      <c r="DO1178" s="326"/>
      <c r="DQ1178" s="167"/>
      <c r="DR1178" s="167"/>
      <c r="DS1178" s="167"/>
      <c r="DT1178" s="10"/>
      <c r="DU1178" s="10">
        <f t="shared" ref="DU1178" si="9834">SUM(DT1173:DT1177)</f>
        <v>24</v>
      </c>
      <c r="DV1178" s="219"/>
      <c r="DW1178" s="167"/>
      <c r="DX1178" s="326"/>
      <c r="DZ1178" s="167"/>
      <c r="EA1178" s="167"/>
      <c r="EB1178" s="167"/>
      <c r="EC1178" s="10"/>
      <c r="ED1178" s="10">
        <f t="shared" ref="ED1178" si="9835">SUM(EC1173:EC1177)</f>
        <v>55.1</v>
      </c>
      <c r="EE1178" s="219"/>
      <c r="EF1178" s="167"/>
      <c r="EG1178" s="326"/>
      <c r="EI1178" s="167"/>
      <c r="EJ1178" s="167"/>
      <c r="EK1178" s="167"/>
      <c r="EL1178" s="10"/>
      <c r="EM1178" s="10">
        <f t="shared" ref="EM1178" si="9836">SUM(EL1173:EL1177)</f>
        <v>55.4</v>
      </c>
      <c r="EN1178" s="219"/>
      <c r="EO1178" s="167"/>
      <c r="EP1178" s="326"/>
      <c r="ER1178" s="167"/>
      <c r="ES1178" s="167"/>
      <c r="ET1178" s="167"/>
      <c r="EU1178" s="10"/>
      <c r="EV1178" s="10">
        <f t="shared" ref="EV1178" si="9837">SUM(EU1173:EU1177)</f>
        <v>131.80000000000001</v>
      </c>
      <c r="EW1178" s="219"/>
      <c r="EX1178" s="167"/>
      <c r="EY1178" s="326"/>
      <c r="FA1178" s="167"/>
      <c r="FB1178" s="167"/>
      <c r="FC1178" s="167"/>
      <c r="FD1178" s="10"/>
      <c r="FE1178" s="10">
        <f t="shared" ref="FE1178" si="9838">SUM(FD1173:FD1177)</f>
        <v>173.1</v>
      </c>
      <c r="FF1178" s="219"/>
      <c r="FG1178" s="167"/>
      <c r="FH1178" s="326"/>
      <c r="FJ1178" s="167"/>
      <c r="FK1178" s="167"/>
      <c r="FL1178" s="167"/>
      <c r="FM1178" s="10"/>
      <c r="FN1178" s="10">
        <f t="shared" ref="FN1178" si="9839">SUM(FM1173:FM1177)</f>
        <v>62.800000000000004</v>
      </c>
      <c r="FO1178" s="219"/>
      <c r="FP1178" s="167"/>
      <c r="FQ1178" s="326"/>
      <c r="FS1178" s="167"/>
      <c r="FT1178" s="167"/>
      <c r="FU1178" s="167"/>
      <c r="FV1178" s="10"/>
      <c r="FW1178" s="10">
        <f t="shared" ref="FW1178" si="9840">SUM(FV1173:FV1177)</f>
        <v>41.5</v>
      </c>
      <c r="FX1178" s="219"/>
      <c r="FY1178" s="167"/>
      <c r="FZ1178" s="326"/>
      <c r="GB1178" s="167"/>
      <c r="GC1178" s="167"/>
      <c r="GD1178" s="167"/>
      <c r="GE1178" s="10"/>
      <c r="GF1178" s="10">
        <f t="shared" ref="GF1178" si="9841">SUM(GE1173:GE1177)</f>
        <v>111.4</v>
      </c>
      <c r="GG1178" s="219"/>
      <c r="GH1178" s="167"/>
      <c r="GI1178" s="326"/>
      <c r="GK1178" s="167"/>
      <c r="GL1178" s="167"/>
      <c r="GM1178" s="167"/>
      <c r="GN1178" s="10"/>
      <c r="GO1178" s="10">
        <f t="shared" ref="GO1178" si="9842">SUM(GN1173:GN1177)</f>
        <v>159.90000000000003</v>
      </c>
      <c r="GP1178" s="219"/>
      <c r="GQ1178" s="167"/>
      <c r="GR1178" s="326"/>
      <c r="GT1178" s="167"/>
      <c r="GU1178" s="167"/>
      <c r="GV1178" s="167"/>
      <c r="GW1178" s="10"/>
      <c r="GX1178" s="10">
        <f t="shared" ref="GX1178" si="9843">SUM(GW1173:GW1177)</f>
        <v>24</v>
      </c>
      <c r="GY1178" s="219"/>
      <c r="GZ1178" s="167"/>
      <c r="HA1178" s="326"/>
      <c r="HC1178" s="167"/>
      <c r="HD1178" s="167"/>
      <c r="HE1178" s="167"/>
      <c r="HF1178" s="10"/>
      <c r="HG1178" s="10">
        <f t="shared" ref="HG1178" si="9844">SUM(HF1173:HF1177)</f>
        <v>56.1</v>
      </c>
      <c r="HH1178" s="219"/>
      <c r="HI1178" s="167"/>
      <c r="HJ1178" s="326"/>
      <c r="HL1178" s="167"/>
      <c r="HM1178" s="167"/>
      <c r="HN1178" s="167"/>
      <c r="HO1178" s="10"/>
      <c r="HP1178" s="10">
        <f t="shared" ref="HP1178" si="9845">SUM(HO1173:HO1177)</f>
        <v>90.7</v>
      </c>
      <c r="HQ1178" s="219"/>
      <c r="HR1178" s="167"/>
      <c r="HS1178" s="326"/>
      <c r="HU1178" s="167"/>
      <c r="HV1178" s="167"/>
      <c r="HW1178" s="167"/>
      <c r="HX1178" s="10"/>
      <c r="HY1178" s="10">
        <f t="shared" ref="HY1178" si="9846">SUM(HX1173:HX1177)</f>
        <v>47.300000000000004</v>
      </c>
      <c r="HZ1178" s="219"/>
      <c r="IA1178" s="167"/>
      <c r="IB1178" s="326"/>
      <c r="ID1178" s="167"/>
      <c r="IE1178" s="167"/>
      <c r="IF1178" s="167"/>
      <c r="IG1178" s="10"/>
      <c r="IH1178" s="10">
        <f t="shared" ref="IH1178" si="9847">SUM(IG1173:IG1177)</f>
        <v>139.39999999999998</v>
      </c>
      <c r="II1178" s="219"/>
      <c r="IJ1178" s="167"/>
      <c r="IK1178" s="326"/>
      <c r="IM1178" s="167"/>
      <c r="IN1178" s="167"/>
      <c r="IO1178" s="167"/>
      <c r="IP1178" s="10"/>
      <c r="IQ1178" s="10">
        <f t="shared" ref="IQ1178" si="9848">SUM(IP1173:IP1177)</f>
        <v>90.2</v>
      </c>
      <c r="IR1178" s="219"/>
      <c r="IS1178" s="167"/>
      <c r="IT1178" s="326"/>
      <c r="IV1178" s="167"/>
      <c r="IW1178" s="167"/>
      <c r="IX1178" s="167"/>
      <c r="IY1178" s="10"/>
      <c r="IZ1178" s="10">
        <f t="shared" ref="IZ1178:LK1178" si="9849">SUM(IY1173:IY1177)</f>
        <v>141.19999999999999</v>
      </c>
      <c r="JA1178" s="219"/>
      <c r="JB1178" s="167"/>
      <c r="JC1178" s="501"/>
      <c r="JE1178" s="167"/>
      <c r="JF1178" s="167"/>
      <c r="JG1178" s="167"/>
      <c r="JH1178" s="10"/>
      <c r="JI1178" s="10">
        <f t="shared" si="9849"/>
        <v>137</v>
      </c>
      <c r="JJ1178" s="219"/>
      <c r="JK1178" s="167"/>
      <c r="JL1178" s="326"/>
      <c r="JN1178" s="167"/>
      <c r="JO1178" s="167"/>
      <c r="JP1178" s="167"/>
      <c r="JQ1178" s="10"/>
      <c r="JR1178" s="10">
        <f t="shared" si="9849"/>
        <v>108.89999999999999</v>
      </c>
      <c r="JS1178" s="219"/>
      <c r="JT1178" s="167"/>
      <c r="JU1178" s="326"/>
      <c r="JW1178" s="167"/>
      <c r="JX1178" s="167"/>
      <c r="JY1178" s="167"/>
      <c r="JZ1178" s="10"/>
      <c r="KA1178" s="10">
        <f t="shared" si="9849"/>
        <v>54.900000000000006</v>
      </c>
      <c r="KB1178" s="219"/>
      <c r="KC1178" s="167"/>
      <c r="KD1178" s="326"/>
      <c r="KF1178" s="167"/>
      <c r="KG1178" s="167"/>
      <c r="KH1178" s="167"/>
      <c r="KI1178" s="10"/>
      <c r="KJ1178" s="10">
        <f t="shared" si="9849"/>
        <v>110</v>
      </c>
      <c r="KK1178" s="219"/>
      <c r="KL1178" s="167"/>
      <c r="KM1178" s="326"/>
      <c r="KO1178" s="167"/>
      <c r="KP1178" s="167"/>
      <c r="KQ1178" s="167"/>
      <c r="KR1178" s="10"/>
      <c r="KS1178" s="10">
        <f t="shared" si="9849"/>
        <v>98</v>
      </c>
      <c r="KT1178" s="219"/>
      <c r="KU1178" s="167"/>
      <c r="KV1178" s="329"/>
      <c r="KX1178" s="167"/>
      <c r="KY1178" s="167"/>
      <c r="KZ1178" s="167"/>
      <c r="LA1178" s="10"/>
      <c r="LB1178" s="10">
        <f t="shared" si="9849"/>
        <v>62.2</v>
      </c>
      <c r="LC1178" s="219"/>
      <c r="LD1178" s="167"/>
      <c r="LE1178" s="326"/>
      <c r="LG1178" s="167"/>
      <c r="LH1178" s="167"/>
      <c r="LI1178" s="167"/>
      <c r="LJ1178" s="10"/>
      <c r="LK1178" s="10">
        <f t="shared" si="9849"/>
        <v>158.6</v>
      </c>
      <c r="LL1178" s="219"/>
      <c r="LM1178" s="167"/>
      <c r="LN1178" s="326"/>
      <c r="LP1178" s="167"/>
      <c r="LQ1178" s="167"/>
      <c r="LR1178" s="167"/>
      <c r="LS1178" s="10"/>
      <c r="LT1178" s="10">
        <f t="shared" ref="LT1178:OE1178" si="9850">SUM(LS1173:LS1177)</f>
        <v>105.6</v>
      </c>
      <c r="LU1178" s="219"/>
      <c r="LV1178" s="167"/>
      <c r="LW1178" s="326"/>
      <c r="LY1178" s="167"/>
      <c r="LZ1178" s="167"/>
      <c r="MA1178" s="167"/>
      <c r="MB1178" s="10"/>
      <c r="MC1178" s="10">
        <f t="shared" si="9850"/>
        <v>130.1</v>
      </c>
      <c r="MD1178" s="219"/>
      <c r="ME1178" s="167"/>
      <c r="MF1178" s="326"/>
      <c r="MH1178" s="167"/>
      <c r="MI1178" s="167"/>
      <c r="MJ1178" s="167"/>
      <c r="MK1178" s="10"/>
      <c r="ML1178" s="10">
        <f t="shared" si="9850"/>
        <v>126.4</v>
      </c>
      <c r="MM1178" s="219"/>
      <c r="MN1178" s="167"/>
      <c r="MO1178" s="329"/>
      <c r="MQ1178" s="167"/>
      <c r="MR1178" s="167"/>
      <c r="MS1178" s="167"/>
      <c r="MT1178" s="10"/>
      <c r="MU1178" s="10">
        <f t="shared" si="9850"/>
        <v>187.49999999999997</v>
      </c>
      <c r="MV1178" s="219"/>
      <c r="MW1178" s="167"/>
      <c r="MX1178" s="326"/>
      <c r="MZ1178" s="167"/>
      <c r="NA1178" s="167"/>
      <c r="NB1178" s="167"/>
      <c r="NC1178" s="10"/>
      <c r="ND1178" s="10">
        <f t="shared" si="9850"/>
        <v>28.599999999999998</v>
      </c>
      <c r="NE1178" s="219"/>
      <c r="NF1178" s="167"/>
      <c r="NG1178" s="326"/>
      <c r="NI1178" s="167"/>
      <c r="NJ1178" s="167"/>
      <c r="NK1178" s="167"/>
      <c r="NL1178" s="10"/>
      <c r="NM1178" s="10">
        <f t="shared" si="9850"/>
        <v>17.600000000000001</v>
      </c>
      <c r="NN1178" s="219"/>
      <c r="NO1178" s="167"/>
      <c r="NP1178" s="326"/>
      <c r="NR1178" s="167"/>
      <c r="NS1178" s="167"/>
      <c r="NT1178" s="167"/>
      <c r="NU1178" s="10"/>
      <c r="NV1178" s="10">
        <f t="shared" si="9850"/>
        <v>83.500000000000014</v>
      </c>
      <c r="NW1178" s="219"/>
      <c r="NX1178" s="167"/>
      <c r="NY1178" s="326"/>
      <c r="OA1178" s="167"/>
      <c r="OB1178" s="167"/>
      <c r="OC1178" s="167"/>
      <c r="OD1178" s="10"/>
      <c r="OE1178" s="10">
        <f t="shared" si="9850"/>
        <v>141.39999999999998</v>
      </c>
      <c r="OF1178" s="219"/>
      <c r="OG1178" s="167"/>
      <c r="OH1178" s="326"/>
      <c r="OJ1178" s="167"/>
      <c r="OK1178" s="167"/>
      <c r="OL1178" s="167"/>
      <c r="OM1178" s="10"/>
      <c r="ON1178" s="10">
        <f t="shared" ref="ON1178:QY1178" si="9851">SUM(OM1173:OM1177)</f>
        <v>26.299999999999997</v>
      </c>
      <c r="OO1178" s="219"/>
      <c r="OP1178" s="167"/>
      <c r="OQ1178" s="326"/>
      <c r="OS1178" s="167"/>
      <c r="OT1178" s="167"/>
      <c r="OU1178" s="167"/>
      <c r="OV1178" s="10"/>
      <c r="OW1178" s="10">
        <f t="shared" si="9851"/>
        <v>60.4</v>
      </c>
      <c r="OX1178" s="219"/>
      <c r="OY1178" s="167"/>
      <c r="OZ1178" s="326"/>
      <c r="PB1178" s="167"/>
      <c r="PC1178" s="167"/>
      <c r="PD1178" s="167"/>
      <c r="PE1178" s="10"/>
      <c r="PF1178" s="10">
        <f t="shared" si="9851"/>
        <v>99</v>
      </c>
      <c r="PG1178" s="219"/>
      <c r="PH1178" s="167"/>
      <c r="PI1178" s="326"/>
      <c r="PK1178" s="167"/>
      <c r="PL1178" s="167"/>
      <c r="PM1178" s="167"/>
      <c r="PN1178" s="10"/>
      <c r="PO1178" s="10">
        <f t="shared" si="9851"/>
        <v>17.100000000000001</v>
      </c>
      <c r="PP1178" s="219"/>
      <c r="PQ1178" s="167"/>
      <c r="PR1178" s="326"/>
      <c r="PT1178" s="167"/>
      <c r="PU1178" s="167"/>
      <c r="PV1178" s="167"/>
      <c r="PW1178" s="10"/>
      <c r="PX1178" s="10">
        <f t="shared" si="9851"/>
        <v>112.19999999999999</v>
      </c>
      <c r="PY1178" s="219"/>
      <c r="PZ1178" s="167"/>
      <c r="QA1178" s="326"/>
      <c r="QC1178" s="167"/>
      <c r="QD1178" s="167"/>
      <c r="QE1178" s="167"/>
      <c r="QF1178" s="10"/>
      <c r="QG1178" s="10">
        <f t="shared" si="9851"/>
        <v>107.49999999999999</v>
      </c>
      <c r="QH1178" s="219"/>
      <c r="QI1178" s="167"/>
      <c r="QJ1178" s="326"/>
      <c r="QL1178" s="167"/>
      <c r="QM1178" s="167"/>
      <c r="QN1178" s="167"/>
      <c r="QO1178" s="10"/>
      <c r="QP1178" s="10">
        <f t="shared" si="9851"/>
        <v>59.599999999999994</v>
      </c>
      <c r="QQ1178" s="219"/>
      <c r="QR1178" s="167"/>
      <c r="QS1178" s="326"/>
      <c r="QU1178" s="167"/>
      <c r="QV1178" s="167"/>
      <c r="QW1178" s="167"/>
      <c r="QX1178" s="10"/>
      <c r="QY1178" s="10">
        <f t="shared" si="9851"/>
        <v>28.599999999999998</v>
      </c>
      <c r="QZ1178" s="219"/>
      <c r="RA1178" s="167"/>
      <c r="RB1178" s="326"/>
      <c r="RD1178" s="167"/>
      <c r="RE1178" s="167"/>
      <c r="RF1178" s="167"/>
      <c r="RG1178" s="10"/>
      <c r="RH1178" s="10">
        <f t="shared" ref="RH1178:TS1178" si="9852">SUM(RG1173:RG1177)</f>
        <v>101.19999999999999</v>
      </c>
      <c r="RI1178" s="219"/>
      <c r="RJ1178" s="167"/>
      <c r="RK1178" s="326"/>
      <c r="RM1178" s="167"/>
      <c r="RN1178" s="167"/>
      <c r="RO1178" s="167"/>
      <c r="RP1178" s="10"/>
      <c r="RQ1178" s="10">
        <f t="shared" si="9852"/>
        <v>23.4</v>
      </c>
      <c r="RR1178" s="219"/>
      <c r="RS1178" s="167"/>
      <c r="RT1178" s="326"/>
      <c r="RV1178" s="167"/>
      <c r="RW1178" s="167"/>
      <c r="RX1178" s="167"/>
      <c r="RY1178" s="10"/>
      <c r="RZ1178" s="10">
        <f t="shared" si="9852"/>
        <v>4.5</v>
      </c>
      <c r="SA1178" s="219"/>
      <c r="SB1178" s="167"/>
      <c r="SC1178" s="326"/>
      <c r="SE1178" s="167"/>
      <c r="SF1178" s="167"/>
      <c r="SG1178" s="167"/>
      <c r="SH1178" s="10"/>
      <c r="SI1178" s="10">
        <f t="shared" si="9852"/>
        <v>14.299999999999999</v>
      </c>
      <c r="SJ1178" s="219"/>
      <c r="SK1178" s="167"/>
      <c r="SL1178" s="326"/>
      <c r="SN1178" s="167"/>
      <c r="SO1178" s="167"/>
      <c r="SP1178" s="167"/>
      <c r="SQ1178" s="10"/>
      <c r="SR1178" s="10">
        <f t="shared" si="9852"/>
        <v>10.3</v>
      </c>
      <c r="SS1178" s="219"/>
      <c r="ST1178" s="167"/>
      <c r="SU1178" s="326"/>
      <c r="SW1178" s="167"/>
      <c r="SX1178" s="167"/>
      <c r="SY1178" s="167"/>
      <c r="SZ1178" s="10"/>
      <c r="TA1178" s="10">
        <f t="shared" si="9852"/>
        <v>42.3</v>
      </c>
      <c r="TB1178" s="219"/>
      <c r="TC1178" s="167"/>
      <c r="TD1178" s="326"/>
      <c r="TF1178" s="167"/>
      <c r="TG1178" s="167"/>
      <c r="TH1178" s="167"/>
      <c r="TI1178" s="10"/>
      <c r="TJ1178" s="10">
        <f t="shared" si="9852"/>
        <v>76.599999999999994</v>
      </c>
      <c r="TK1178" s="219"/>
      <c r="TL1178" s="167"/>
      <c r="TM1178" s="329"/>
      <c r="TO1178" s="167"/>
      <c r="TP1178" s="167"/>
      <c r="TQ1178" s="167"/>
      <c r="TR1178" s="10"/>
      <c r="TS1178" s="10">
        <f t="shared" si="9852"/>
        <v>3.5999999999999996</v>
      </c>
      <c r="TT1178" s="219"/>
      <c r="TU1178" s="167"/>
      <c r="TV1178" s="326"/>
      <c r="TX1178" s="167"/>
      <c r="TY1178" s="167"/>
      <c r="TZ1178" s="167"/>
      <c r="UA1178" s="10"/>
      <c r="UB1178" s="10">
        <f t="shared" ref="UB1178:WM1178" si="9853">SUM(UA1173:UA1177)</f>
        <v>55.5</v>
      </c>
      <c r="UC1178" s="219"/>
      <c r="UD1178" s="167"/>
      <c r="UE1178" s="329"/>
      <c r="UG1178" s="167"/>
      <c r="UH1178" s="167"/>
      <c r="UI1178" s="167"/>
      <c r="UJ1178" s="10"/>
      <c r="UK1178" s="10">
        <f t="shared" si="9853"/>
        <v>17.899999999999999</v>
      </c>
      <c r="UL1178" s="219"/>
      <c r="UM1178" s="167"/>
      <c r="UN1178" s="326"/>
      <c r="UP1178" s="167"/>
      <c r="UQ1178" s="167"/>
      <c r="UR1178" s="167"/>
      <c r="US1178" s="10"/>
      <c r="UT1178" s="10">
        <f t="shared" si="9853"/>
        <v>75.299999999999983</v>
      </c>
      <c r="UU1178" s="219"/>
      <c r="UV1178" s="167"/>
      <c r="UW1178" s="326"/>
      <c r="UY1178" s="167"/>
      <c r="UZ1178" s="167"/>
      <c r="VA1178" s="167"/>
      <c r="VB1178" s="10"/>
      <c r="VC1178" s="10">
        <f t="shared" si="9853"/>
        <v>44.999999999999993</v>
      </c>
      <c r="VD1178" s="219"/>
      <c r="VE1178" s="167"/>
      <c r="VF1178" s="326"/>
      <c r="VH1178" s="167"/>
      <c r="VI1178" s="167"/>
      <c r="VJ1178" s="167"/>
      <c r="VK1178" s="10"/>
      <c r="VL1178" s="10">
        <f t="shared" si="9853"/>
        <v>4.5</v>
      </c>
      <c r="VM1178" s="219"/>
      <c r="VN1178" s="167"/>
      <c r="VO1178" s="326"/>
      <c r="VQ1178" s="167"/>
      <c r="VR1178" s="167"/>
      <c r="VS1178" s="167"/>
      <c r="VT1178" s="10"/>
      <c r="VU1178" s="10">
        <f t="shared" si="9853"/>
        <v>60.600000000000009</v>
      </c>
      <c r="VV1178" s="219"/>
      <c r="VW1178" s="167"/>
      <c r="VX1178" s="326"/>
      <c r="VZ1178" s="167"/>
      <c r="WA1178" s="167"/>
      <c r="WB1178" s="167"/>
      <c r="WC1178" s="10"/>
      <c r="WD1178" s="10">
        <f t="shared" si="9853"/>
        <v>15.1</v>
      </c>
      <c r="WE1178" s="219"/>
      <c r="WF1178" s="167"/>
      <c r="WG1178" s="326"/>
      <c r="WI1178" s="167"/>
      <c r="WJ1178" s="167"/>
      <c r="WK1178" s="167"/>
      <c r="WL1178" s="10"/>
      <c r="WM1178" s="10">
        <f t="shared" si="9853"/>
        <v>178.9</v>
      </c>
      <c r="WN1178" s="219"/>
      <c r="WO1178" s="167"/>
      <c r="WP1178" s="326"/>
      <c r="WR1178" s="167"/>
      <c r="WS1178" s="167"/>
      <c r="WT1178" s="167"/>
      <c r="WU1178" s="10"/>
      <c r="WV1178" s="10">
        <f t="shared" ref="WV1178:ZG1178" si="9854">SUM(WU1173:WU1177)</f>
        <v>96.5</v>
      </c>
      <c r="WW1178" s="219"/>
      <c r="WX1178" s="167"/>
      <c r="WY1178" s="326"/>
      <c r="XA1178" s="167"/>
      <c r="XB1178" s="167"/>
      <c r="XC1178" s="167"/>
      <c r="XD1178" s="10"/>
      <c r="XE1178" s="10">
        <f t="shared" si="9854"/>
        <v>53.4</v>
      </c>
      <c r="XF1178" s="219"/>
      <c r="XG1178" s="167"/>
      <c r="XH1178" s="326"/>
      <c r="XJ1178" s="167"/>
      <c r="XK1178" s="167"/>
      <c r="XL1178" s="167"/>
      <c r="XM1178" s="10"/>
      <c r="XN1178" s="10">
        <f t="shared" si="9854"/>
        <v>3.5999999999999996</v>
      </c>
      <c r="XO1178" s="219"/>
      <c r="XP1178" s="167"/>
      <c r="XQ1178" s="326"/>
      <c r="XS1178" s="167"/>
      <c r="XT1178" s="167"/>
      <c r="XU1178" s="167"/>
      <c r="XV1178" s="10"/>
      <c r="XW1178" s="10">
        <f t="shared" si="9854"/>
        <v>75.299999999999983</v>
      </c>
      <c r="XX1178" s="219"/>
      <c r="XY1178" s="167"/>
      <c r="XZ1178" s="326"/>
      <c r="YB1178" s="167"/>
      <c r="YC1178" s="167"/>
      <c r="YD1178" s="167"/>
      <c r="YE1178" s="10"/>
      <c r="YF1178" s="10">
        <f t="shared" si="9854"/>
        <v>96.8</v>
      </c>
      <c r="YG1178" s="219"/>
      <c r="YH1178" s="167"/>
      <c r="YI1178" s="326"/>
      <c r="YK1178" s="167"/>
      <c r="YL1178" s="167"/>
      <c r="YM1178" s="167"/>
      <c r="YN1178" s="10"/>
      <c r="YO1178" s="10">
        <f t="shared" si="9854"/>
        <v>43.6</v>
      </c>
      <c r="YP1178" s="219"/>
      <c r="YQ1178" s="167"/>
      <c r="YR1178" s="326"/>
      <c r="YT1178" s="167"/>
      <c r="YU1178" s="167"/>
      <c r="YV1178" s="167"/>
      <c r="YW1178" s="10"/>
      <c r="YX1178" s="10">
        <f t="shared" si="9854"/>
        <v>15.3</v>
      </c>
      <c r="YY1178" s="219"/>
      <c r="YZ1178" s="167"/>
      <c r="ZA1178" s="326"/>
      <c r="ZC1178" s="167"/>
      <c r="ZD1178" s="167"/>
      <c r="ZE1178" s="167"/>
      <c r="ZF1178" s="10"/>
      <c r="ZG1178" s="10">
        <f t="shared" si="9854"/>
        <v>38.1</v>
      </c>
      <c r="ZH1178" s="219"/>
      <c r="ZI1178" s="167"/>
      <c r="ZJ1178" s="326"/>
      <c r="ZL1178" s="167"/>
      <c r="ZM1178" s="167"/>
      <c r="ZN1178" s="167"/>
      <c r="ZO1178" s="10"/>
      <c r="ZP1178" s="10">
        <f t="shared" ref="ZP1178:ACA1178" si="9855">SUM(ZO1173:ZO1177)</f>
        <v>130.69999999999999</v>
      </c>
      <c r="ZQ1178" s="219"/>
      <c r="ZR1178" s="167"/>
      <c r="ZS1178" s="498"/>
      <c r="ZU1178" s="167"/>
      <c r="ZV1178" s="167"/>
      <c r="ZW1178" s="167"/>
      <c r="ZX1178" s="10"/>
      <c r="ZY1178" s="10">
        <f t="shared" si="9855"/>
        <v>35.4</v>
      </c>
      <c r="ZZ1178" s="219"/>
      <c r="AAA1178" s="167"/>
      <c r="AAB1178" s="326"/>
      <c r="AAD1178" s="167"/>
      <c r="AAE1178" s="167"/>
      <c r="AAF1178" s="167"/>
      <c r="AAG1178" s="10"/>
      <c r="AAH1178" s="10">
        <f t="shared" si="9855"/>
        <v>74.5</v>
      </c>
      <c r="AAI1178" s="219"/>
      <c r="AAJ1178" s="167"/>
      <c r="AAK1178" s="326"/>
      <c r="AAM1178" s="167"/>
      <c r="AAN1178" s="167"/>
      <c r="AAO1178" s="167"/>
      <c r="AAP1178" s="10"/>
      <c r="AAQ1178" s="10">
        <f t="shared" si="9855"/>
        <v>77.900000000000006</v>
      </c>
      <c r="AAR1178" s="219"/>
      <c r="AAS1178" s="167"/>
      <c r="AAT1178" s="326"/>
      <c r="AAV1178" s="167"/>
      <c r="AAW1178" s="167"/>
      <c r="AAX1178" s="167"/>
      <c r="AAY1178" s="10"/>
      <c r="AAZ1178" s="10">
        <f t="shared" si="9855"/>
        <v>21</v>
      </c>
      <c r="ABA1178" s="219"/>
      <c r="ABB1178" s="167"/>
      <c r="ABC1178" s="326"/>
      <c r="ABE1178" s="167"/>
      <c r="ABF1178" s="167"/>
      <c r="ABG1178" s="167"/>
      <c r="ABH1178" s="10"/>
      <c r="ABI1178" s="10">
        <f t="shared" si="9855"/>
        <v>67.5</v>
      </c>
      <c r="ABJ1178" s="219"/>
      <c r="ABK1178" s="167"/>
      <c r="ABL1178" s="326"/>
      <c r="ABN1178" s="167"/>
      <c r="ABO1178" s="167"/>
      <c r="ABP1178" s="167"/>
      <c r="ABQ1178" s="10"/>
      <c r="ABR1178" s="10">
        <f t="shared" si="9855"/>
        <v>150.70000000000002</v>
      </c>
      <c r="ABS1178" s="219"/>
      <c r="ABT1178" s="167"/>
      <c r="ABU1178" s="498"/>
      <c r="ABW1178" s="167"/>
      <c r="ABX1178" s="167"/>
      <c r="ABY1178" s="167"/>
      <c r="ABZ1178" s="10"/>
      <c r="ACA1178" s="10">
        <f t="shared" si="9855"/>
        <v>65</v>
      </c>
      <c r="ACB1178" s="219"/>
      <c r="ACC1178" s="167"/>
      <c r="ACD1178" s="326"/>
      <c r="ACF1178" s="167"/>
      <c r="ACG1178" s="167"/>
      <c r="ACH1178" s="167"/>
      <c r="ACI1178" s="10"/>
      <c r="ACJ1178" s="10">
        <f t="shared" ref="ACJ1178" si="9856">SUM(ACI1173:ACI1177)</f>
        <v>89.7</v>
      </c>
      <c r="ACK1178" s="219"/>
      <c r="ACL1178" s="167"/>
      <c r="ACM1178" s="326"/>
      <c r="ACO1178" s="167"/>
      <c r="ACP1178" s="167"/>
      <c r="ACQ1178" s="167"/>
      <c r="ACR1178" s="10"/>
      <c r="ACS1178" s="10">
        <f t="shared" ref="ACS1178" si="9857">SUM(ACR1173:ACR1177)</f>
        <v>4.1999999999999993</v>
      </c>
      <c r="ACT1178" s="219"/>
      <c r="ACU1178" s="167"/>
      <c r="ACV1178" s="326"/>
      <c r="ACX1178" s="167"/>
      <c r="ACY1178" s="167"/>
      <c r="ACZ1178" s="167"/>
      <c r="ADA1178" s="10"/>
      <c r="ADB1178" s="10">
        <f t="shared" ref="ADB1178" si="9858">SUM(ADA1173:ADA1177)</f>
        <v>108.89999999999999</v>
      </c>
      <c r="ADC1178" s="219"/>
      <c r="ADD1178" s="167"/>
      <c r="ADE1178" s="326"/>
      <c r="ADG1178" s="167"/>
      <c r="ADH1178" s="167"/>
      <c r="ADI1178" s="167"/>
      <c r="ADJ1178" s="10"/>
      <c r="ADK1178" s="10">
        <f t="shared" ref="ADK1178" si="9859">SUM(ADJ1173:ADJ1177)</f>
        <v>104.5</v>
      </c>
      <c r="ADL1178" s="219"/>
      <c r="ADM1178" s="167"/>
      <c r="ADN1178" s="326"/>
      <c r="ADP1178" s="167"/>
      <c r="ADQ1178" s="167"/>
      <c r="ADR1178" s="167"/>
      <c r="ADS1178" s="10"/>
      <c r="ADT1178" s="10">
        <f t="shared" ref="ADT1178" si="9860">SUM(ADS1173:ADS1177)</f>
        <v>44.6</v>
      </c>
      <c r="ADU1178" s="219"/>
      <c r="ADV1178" s="167"/>
      <c r="ADW1178" s="329"/>
      <c r="ADY1178" s="167"/>
      <c r="ADZ1178" s="167"/>
      <c r="AEA1178" s="167"/>
      <c r="AEB1178" s="10"/>
      <c r="AEC1178" s="10">
        <f t="shared" ref="AEC1178" si="9861">SUM(AEB1173:AEB1177)</f>
        <v>116.6</v>
      </c>
      <c r="AED1178" s="219"/>
      <c r="AEE1178" s="167"/>
      <c r="AEF1178" s="326"/>
      <c r="AEH1178" s="167"/>
      <c r="AEI1178" s="167"/>
      <c r="AEJ1178" s="167"/>
      <c r="AEK1178" s="10"/>
      <c r="AEL1178" s="10">
        <f t="shared" ref="AEL1178" si="9862">SUM(AEK1173:AEK1177)</f>
        <v>15.4</v>
      </c>
      <c r="AEM1178" s="219"/>
      <c r="AEN1178" s="167"/>
      <c r="AEO1178" s="326"/>
      <c r="AEQ1178" s="167"/>
      <c r="AER1178" s="167"/>
      <c r="AES1178" s="167"/>
      <c r="AET1178" s="10"/>
      <c r="AEU1178" s="10">
        <f t="shared" ref="AEU1178" si="9863">SUM(AET1173:AET1177)</f>
        <v>89.600000000000009</v>
      </c>
      <c r="AEV1178" s="219"/>
      <c r="AEW1178" s="167"/>
      <c r="AEX1178" s="326"/>
      <c r="AEZ1178" s="167"/>
      <c r="AFA1178" s="167"/>
      <c r="AFB1178" s="167"/>
      <c r="AFC1178" s="10"/>
      <c r="AFD1178" s="10">
        <f t="shared" ref="AFD1178" si="9864">SUM(AFC1173:AFC1177)</f>
        <v>52.7</v>
      </c>
      <c r="AFE1178" s="219"/>
      <c r="AFF1178" s="167"/>
      <c r="AFG1178" s="326"/>
      <c r="AFI1178" s="167"/>
      <c r="AFJ1178" s="167"/>
      <c r="AFK1178" s="167"/>
      <c r="AFL1178" s="10"/>
      <c r="AFM1178" s="10">
        <f t="shared" ref="AFM1178" si="9865">SUM(AFL1173:AFL1177)</f>
        <v>25.5</v>
      </c>
      <c r="AFN1178" s="219"/>
      <c r="AFO1178" s="167"/>
      <c r="AFP1178" s="326"/>
      <c r="AFR1178" s="167"/>
      <c r="AFS1178" s="167"/>
      <c r="AFT1178" s="167"/>
      <c r="AFU1178" s="10"/>
      <c r="AFV1178" s="10">
        <f t="shared" ref="AFV1178" si="9866">SUM(AFU1173:AFU1177)</f>
        <v>17.899999999999999</v>
      </c>
      <c r="AFW1178" s="219"/>
      <c r="AFX1178" s="167"/>
      <c r="AFY1178" s="326"/>
      <c r="AGA1178" s="167"/>
      <c r="AGB1178" s="167"/>
      <c r="AGC1178" s="167"/>
      <c r="AGD1178" s="10"/>
      <c r="AGE1178" s="10">
        <f t="shared" ref="AGE1178" si="9867">SUM(AGD1173:AGD1177)</f>
        <v>75.299999999999983</v>
      </c>
      <c r="AGF1178" s="219"/>
      <c r="AGG1178" s="167"/>
      <c r="AGH1178" s="498"/>
      <c r="AGJ1178" s="167"/>
      <c r="AGK1178" s="167"/>
      <c r="AGL1178" s="167"/>
      <c r="AGM1178" s="10"/>
      <c r="AGN1178" s="10">
        <f t="shared" ref="AGN1178" si="9868">SUM(AGM1173:AGM1177)</f>
        <v>177.6</v>
      </c>
      <c r="AGO1178" s="219"/>
      <c r="AGP1178" s="167"/>
      <c r="AGQ1178" s="326"/>
      <c r="AGS1178" s="167"/>
      <c r="AGT1178" s="167"/>
      <c r="AGU1178" s="167"/>
      <c r="AGV1178" s="10"/>
      <c r="AGW1178" s="10">
        <f t="shared" ref="AGW1178" si="9869">SUM(AGV1173:AGV1177)</f>
        <v>106.5</v>
      </c>
      <c r="AGX1178" s="219"/>
      <c r="AGY1178" s="167"/>
      <c r="AGZ1178" s="326"/>
      <c r="AHB1178" s="167"/>
      <c r="AHC1178" s="167"/>
      <c r="AHD1178" s="167"/>
      <c r="AHE1178" s="10"/>
      <c r="AHF1178" s="10">
        <f t="shared" ref="AHF1178" si="9870">SUM(AHE1173:AHE1177)</f>
        <v>56.7</v>
      </c>
      <c r="AHG1178" s="219"/>
      <c r="AHH1178" s="167"/>
      <c r="AHI1178" s="326"/>
      <c r="AHK1178" s="167"/>
      <c r="AHL1178" s="167"/>
      <c r="AHM1178" s="167"/>
      <c r="AHN1178" s="10"/>
      <c r="AHO1178" s="10">
        <f t="shared" ref="AHO1178" si="9871">SUM(AHN1173:AHN1177)</f>
        <v>65.7</v>
      </c>
      <c r="AHP1178" s="219"/>
      <c r="AHQ1178" s="167"/>
      <c r="AHR1178" s="326"/>
      <c r="AHT1178" s="167"/>
      <c r="AHU1178" s="167"/>
      <c r="AHV1178" s="167"/>
      <c r="AHW1178" s="10"/>
      <c r="AHX1178" s="10">
        <f t="shared" ref="AHX1178" si="9872">SUM(AHW1173:AHW1177)</f>
        <v>58.199999999999996</v>
      </c>
      <c r="AHY1178" s="219"/>
      <c r="AHZ1178" s="167"/>
      <c r="AIA1178" s="326"/>
      <c r="AIC1178" s="167"/>
      <c r="AID1178" s="167"/>
      <c r="AIE1178" s="167"/>
      <c r="AIF1178" s="10"/>
      <c r="AIG1178" s="10">
        <f t="shared" ref="AIG1178" si="9873">SUM(AIF1173:AIF1177)</f>
        <v>104.5</v>
      </c>
      <c r="AIH1178" s="219"/>
      <c r="AII1178" s="167"/>
      <c r="AIJ1178" s="498"/>
      <c r="AIL1178" s="167"/>
      <c r="AIM1178" s="167"/>
      <c r="AIN1178" s="167"/>
      <c r="AIO1178" s="10"/>
      <c r="AIP1178" s="10">
        <f t="shared" ref="AIP1178" si="9874">SUM(AIO1173:AIO1177)</f>
        <v>85.000000000000014</v>
      </c>
      <c r="AIQ1178" s="219"/>
      <c r="AIR1178" s="167"/>
      <c r="AIS1178" s="326"/>
      <c r="AIU1178" s="167"/>
      <c r="AIV1178" s="167"/>
      <c r="AIW1178" s="167"/>
      <c r="AIX1178" s="10"/>
      <c r="AIY1178" s="10">
        <f t="shared" ref="AIY1178" si="9875">SUM(AIX1173:AIX1177)</f>
        <v>127.6</v>
      </c>
      <c r="AIZ1178" s="219"/>
      <c r="AJA1178" s="167"/>
      <c r="AJB1178" s="326"/>
      <c r="AJD1178" s="167"/>
      <c r="AJE1178" s="167"/>
      <c r="AJF1178" s="167"/>
      <c r="AJG1178" s="10"/>
      <c r="AJH1178" s="10">
        <f t="shared" ref="AJH1178" si="9876">SUM(AJG1173:AJG1177)</f>
        <v>76.5</v>
      </c>
      <c r="AJI1178" s="219"/>
      <c r="AJJ1178" s="167"/>
      <c r="AJK1178" s="326"/>
      <c r="AJM1178" s="167"/>
      <c r="AJN1178" s="167"/>
      <c r="AJO1178" s="167"/>
      <c r="AJP1178" s="10"/>
      <c r="AJQ1178" s="10">
        <f t="shared" ref="AJQ1178" si="9877">SUM(AJP1173:AJP1177)</f>
        <v>108.89999999999999</v>
      </c>
      <c r="AJR1178" s="219"/>
      <c r="AJS1178" s="167"/>
      <c r="AJT1178" s="326"/>
      <c r="AJV1178" s="167"/>
      <c r="AJW1178" s="167"/>
      <c r="AJX1178" s="167"/>
      <c r="AJY1178" s="10"/>
      <c r="AJZ1178" s="10">
        <f t="shared" ref="AJZ1178" si="9878">SUM(AJY1173:AJY1177)</f>
        <v>37.200000000000003</v>
      </c>
      <c r="AKA1178" s="219"/>
      <c r="AKB1178" s="167"/>
      <c r="AKC1178" s="326"/>
      <c r="AKE1178" s="167"/>
      <c r="AKF1178" s="167"/>
      <c r="AKG1178" s="167"/>
      <c r="AKH1178" s="10"/>
      <c r="AKI1178" s="10">
        <f t="shared" ref="AKI1178" si="9879">SUM(AKH1173:AKH1177)</f>
        <v>45.9</v>
      </c>
      <c r="AKJ1178" s="219"/>
      <c r="AKK1178" s="167"/>
      <c r="AKL1178" s="326"/>
      <c r="AKN1178" s="167"/>
      <c r="AKO1178" s="167"/>
      <c r="AKP1178" s="167"/>
      <c r="AKQ1178" s="10"/>
      <c r="AKR1178" s="10">
        <f t="shared" ref="AKR1178" si="9880">SUM(AKQ1173:AKQ1177)</f>
        <v>67.199999999999989</v>
      </c>
      <c r="AKS1178" s="219"/>
      <c r="AKT1178" s="167"/>
      <c r="AKU1178" s="326"/>
      <c r="AKW1178" s="167"/>
      <c r="AKX1178" s="167"/>
      <c r="AKY1178" s="167"/>
      <c r="AKZ1178" s="10"/>
      <c r="ALA1178" s="10">
        <f t="shared" ref="ALA1178" si="9881">SUM(AKZ1173:AKZ1177)</f>
        <v>44.3</v>
      </c>
      <c r="ALB1178" s="219"/>
      <c r="ALC1178" s="167"/>
      <c r="ALD1178" s="329"/>
      <c r="ALF1178" s="167"/>
      <c r="ALG1178" s="167"/>
      <c r="ALH1178" s="167"/>
      <c r="ALI1178" s="10"/>
      <c r="ALJ1178" s="10">
        <f t="shared" ref="ALJ1178" si="9882">SUM(ALI1173:ALI1177)</f>
        <v>81.7</v>
      </c>
      <c r="ALK1178" s="219"/>
      <c r="ALL1178" s="167"/>
      <c r="ALM1178" s="326"/>
      <c r="ALO1178" s="167"/>
      <c r="ALP1178" s="167"/>
      <c r="ALQ1178" s="167"/>
      <c r="ALR1178" s="10"/>
      <c r="ALS1178" s="10">
        <f t="shared" ref="ALS1178" si="9883">SUM(ALR1173:ALR1177)</f>
        <v>41.2</v>
      </c>
      <c r="ALT1178" s="219"/>
      <c r="ALU1178" s="167"/>
      <c r="ALV1178" s="326"/>
      <c r="ALX1178" s="167"/>
      <c r="ALY1178" s="167"/>
      <c r="ALZ1178" s="167"/>
      <c r="AMA1178" s="10"/>
      <c r="AMB1178" s="10">
        <f t="shared" ref="AMB1178" si="9884">SUM(AMA1173:AMA1177)</f>
        <v>100.39999999999999</v>
      </c>
      <c r="AMC1178" s="219"/>
      <c r="AMD1178" s="167"/>
      <c r="AME1178" s="326"/>
      <c r="AMG1178" s="167"/>
      <c r="AMH1178" s="167"/>
      <c r="AMI1178" s="167"/>
      <c r="AMJ1178" s="10"/>
      <c r="AMK1178" s="10">
        <f t="shared" ref="AMK1178" si="9885">SUM(AMJ1173:AMJ1177)</f>
        <v>0</v>
      </c>
      <c r="AML1178" s="219"/>
      <c r="AMM1178" s="167"/>
      <c r="AMN1178" s="326"/>
      <c r="AMP1178" s="167"/>
      <c r="AMQ1178" s="167"/>
      <c r="AMR1178" s="167"/>
      <c r="AMS1178" s="10"/>
      <c r="AMT1178" s="10">
        <f t="shared" ref="AMT1178" si="9886">SUM(AMS1173:AMS1177)</f>
        <v>5.5</v>
      </c>
      <c r="AMU1178" s="219"/>
      <c r="AMV1178" s="167"/>
      <c r="AMW1178" s="326"/>
      <c r="AMY1178" s="167"/>
      <c r="AMZ1178" s="167"/>
      <c r="ANA1178" s="167"/>
      <c r="ANB1178" s="10"/>
      <c r="ANC1178" s="10">
        <f t="shared" ref="ANC1178" si="9887">SUM(ANB1173:ANB1177)</f>
        <v>63.2</v>
      </c>
      <c r="AND1178" s="219"/>
      <c r="ANE1178" s="167"/>
      <c r="ANF1178" s="326"/>
      <c r="ANH1178" s="167"/>
      <c r="ANI1178" s="167"/>
      <c r="ANJ1178" s="167"/>
      <c r="ANK1178" s="10"/>
      <c r="ANL1178" s="10">
        <f t="shared" ref="ANL1178" si="9888">SUM(ANK1173:ANK1177)</f>
        <v>0</v>
      </c>
      <c r="ANM1178" s="219"/>
      <c r="ANN1178" s="167"/>
      <c r="ANO1178" s="326"/>
      <c r="ANQ1178" s="167"/>
      <c r="ANR1178" s="167"/>
      <c r="ANS1178" s="167"/>
      <c r="ANT1178" s="10"/>
      <c r="ANU1178" s="10">
        <f t="shared" ref="ANU1178" si="9889">SUM(ANT1173:ANT1177)</f>
        <v>7.5</v>
      </c>
      <c r="ANV1178" s="219"/>
      <c r="ANW1178" s="167"/>
      <c r="ANX1178" s="326"/>
      <c r="ANZ1178" s="167"/>
      <c r="AOA1178" s="167"/>
      <c r="AOB1178" s="167"/>
      <c r="AOC1178" s="10"/>
      <c r="AOD1178" s="10">
        <f t="shared" ref="AOD1178" si="9890">SUM(AOC1173:AOC1177)</f>
        <v>86.3</v>
      </c>
      <c r="AOE1178" s="219"/>
      <c r="AOF1178" s="167"/>
      <c r="AOG1178" s="326"/>
      <c r="AOI1178" s="167"/>
      <c r="AOJ1178" s="167"/>
      <c r="AOK1178" s="167"/>
      <c r="AOL1178" s="10"/>
      <c r="AOM1178" s="10">
        <f t="shared" ref="AOM1178" si="9891">SUM(AOL1173:AOL1177)</f>
        <v>21.5</v>
      </c>
      <c r="AON1178" s="219"/>
      <c r="AOO1178" s="167"/>
      <c r="AOP1178" s="498"/>
      <c r="AOR1178" s="167"/>
      <c r="AOS1178" s="167"/>
      <c r="AOT1178" s="167"/>
      <c r="AOU1178" s="10"/>
      <c r="AOV1178" s="10">
        <f t="shared" ref="AOV1178" si="9892">SUM(AOU1173:AOU1177)</f>
        <v>7.3</v>
      </c>
      <c r="AOW1178" s="219"/>
      <c r="AOX1178" s="167"/>
      <c r="AOY1178" s="326"/>
      <c r="APA1178" s="167"/>
      <c r="APB1178" s="167"/>
      <c r="APC1178" s="167"/>
      <c r="APD1178" s="10"/>
      <c r="APE1178" s="10">
        <f t="shared" ref="APE1178" si="9893">SUM(APD1173:APD1177)</f>
        <v>111.1</v>
      </c>
      <c r="APF1178" s="219"/>
      <c r="APG1178" s="167"/>
      <c r="APH1178" s="326"/>
      <c r="APJ1178" s="167"/>
      <c r="APK1178" s="167"/>
      <c r="APL1178" s="167"/>
      <c r="APM1178" s="10"/>
      <c r="APN1178" s="10">
        <f t="shared" ref="APN1178" si="9894">SUM(APM1173:APM1177)</f>
        <v>82.600000000000009</v>
      </c>
      <c r="APO1178" s="219"/>
      <c r="APP1178" s="167"/>
      <c r="APQ1178" s="326"/>
      <c r="APS1178" s="167"/>
      <c r="APT1178" s="167"/>
      <c r="APU1178" s="167"/>
      <c r="APV1178" s="10"/>
      <c r="APW1178" s="10">
        <f t="shared" ref="APW1178" si="9895">SUM(APV1173:APV1177)</f>
        <v>9.8000000000000007</v>
      </c>
      <c r="APX1178" s="219"/>
      <c r="APY1178" s="167"/>
      <c r="APZ1178" s="326"/>
      <c r="AQB1178" s="167"/>
      <c r="AQC1178" s="167"/>
      <c r="AQD1178" s="167"/>
      <c r="AQE1178" s="10"/>
      <c r="AQF1178" s="10">
        <f t="shared" ref="AQF1178" si="9896">SUM(AQE1173:AQE1177)</f>
        <v>8.6999999999999993</v>
      </c>
      <c r="AQG1178" s="219"/>
      <c r="AQH1178" s="167"/>
      <c r="AQI1178" s="326"/>
      <c r="AQK1178" s="167"/>
      <c r="AQL1178" s="167"/>
      <c r="AQM1178" s="167"/>
      <c r="AQN1178" s="10"/>
      <c r="AQO1178" s="10">
        <f t="shared" ref="AQO1178" si="9897">SUM(AQN1173:AQN1177)</f>
        <v>88</v>
      </c>
      <c r="AQP1178" s="219"/>
      <c r="AQQ1178" s="167"/>
      <c r="AQR1178" s="326"/>
      <c r="AQT1178" s="167"/>
      <c r="AQU1178" s="167"/>
      <c r="AQV1178" s="167"/>
      <c r="AQW1178" s="10"/>
      <c r="AQX1178" s="10">
        <f t="shared" ref="AQX1178:ATI1178" si="9898">SUM(AQW1173:AQW1177)</f>
        <v>7</v>
      </c>
      <c r="AQY1178" s="219"/>
      <c r="AQZ1178" s="167"/>
      <c r="ARA1178" s="326"/>
      <c r="ARC1178" s="167"/>
      <c r="ARD1178" s="167"/>
      <c r="ARE1178" s="167"/>
      <c r="ARF1178" s="10"/>
      <c r="ARG1178" s="10">
        <f t="shared" si="9898"/>
        <v>23.5</v>
      </c>
      <c r="ARH1178" s="219"/>
      <c r="ARI1178" s="167"/>
      <c r="ARJ1178" s="326"/>
      <c r="ARL1178" s="167"/>
      <c r="ARM1178" s="167"/>
      <c r="ARN1178" s="167"/>
      <c r="ARO1178" s="10"/>
      <c r="ARP1178" s="10">
        <f t="shared" si="9898"/>
        <v>3.3000000000000003</v>
      </c>
      <c r="ARQ1178" s="219"/>
      <c r="ARR1178" s="167"/>
      <c r="ARS1178" s="329"/>
      <c r="ARU1178" s="167"/>
      <c r="ARV1178" s="167"/>
      <c r="ARW1178" s="167"/>
      <c r="ARX1178" s="10"/>
      <c r="ARY1178" s="10">
        <f t="shared" si="9898"/>
        <v>111</v>
      </c>
      <c r="ARZ1178" s="219"/>
      <c r="ASA1178" s="167"/>
      <c r="ASB1178" s="326"/>
      <c r="ASD1178" s="167"/>
      <c r="ASE1178" s="167"/>
      <c r="ASF1178" s="167"/>
      <c r="ASG1178" s="10"/>
      <c r="ASH1178" s="10">
        <f t="shared" si="9898"/>
        <v>115.5</v>
      </c>
      <c r="ASI1178" s="219"/>
      <c r="ASJ1178" s="167"/>
      <c r="ASK1178" s="326"/>
      <c r="ASM1178" s="167"/>
      <c r="ASN1178" s="167"/>
      <c r="ASO1178" s="167"/>
      <c r="ASP1178" s="10"/>
      <c r="ASQ1178" s="10">
        <f t="shared" si="9898"/>
        <v>6.7</v>
      </c>
      <c r="ASR1178" s="219"/>
      <c r="ASS1178" s="167"/>
      <c r="AST1178" s="326"/>
      <c r="ASV1178" s="167"/>
      <c r="ASW1178" s="167"/>
      <c r="ASX1178" s="167"/>
      <c r="ASY1178" s="10"/>
      <c r="ASZ1178" s="10">
        <f t="shared" si="9898"/>
        <v>22.400000000000002</v>
      </c>
      <c r="ATA1178" s="219"/>
      <c r="ATB1178" s="167"/>
      <c r="ATC1178" s="326"/>
      <c r="ATE1178" s="167"/>
      <c r="ATF1178" s="167"/>
      <c r="ATG1178" s="167"/>
      <c r="ATH1178" s="10"/>
      <c r="ATI1178" s="10">
        <f t="shared" si="9898"/>
        <v>3.5999999999999996</v>
      </c>
      <c r="ATJ1178" s="219"/>
      <c r="ATK1178" s="167"/>
      <c r="ATL1178" s="326"/>
      <c r="ATN1178" s="167"/>
      <c r="ATO1178" s="167"/>
      <c r="ATP1178" s="167"/>
      <c r="ATQ1178" s="10"/>
      <c r="ATR1178" s="10">
        <f t="shared" ref="ATR1178:AWC1178" si="9899">SUM(ATQ1173:ATQ1177)</f>
        <v>168.79999999999998</v>
      </c>
      <c r="ATS1178" s="219"/>
      <c r="ATT1178" s="167"/>
      <c r="ATU1178" s="326"/>
      <c r="ATW1178" s="167"/>
      <c r="ATX1178" s="167"/>
      <c r="ATY1178" s="167"/>
      <c r="ATZ1178" s="10"/>
      <c r="AUA1178" s="10">
        <f t="shared" si="9899"/>
        <v>7.7999999999999989</v>
      </c>
      <c r="AUB1178" s="219"/>
      <c r="AUC1178" s="167"/>
      <c r="AUD1178" s="326"/>
      <c r="AUF1178" s="167"/>
      <c r="AUG1178" s="167"/>
      <c r="AUH1178" s="167"/>
      <c r="AUI1178" s="10"/>
      <c r="AUJ1178" s="10">
        <f t="shared" si="9899"/>
        <v>188</v>
      </c>
      <c r="AUK1178" s="219"/>
      <c r="AUL1178" s="167"/>
      <c r="AUM1178" s="326"/>
      <c r="AUO1178" s="167"/>
      <c r="AUP1178" s="167"/>
      <c r="AUQ1178" s="167"/>
      <c r="AUR1178" s="10"/>
      <c r="AUS1178" s="10">
        <f t="shared" si="9899"/>
        <v>13.2</v>
      </c>
      <c r="AUT1178" s="219"/>
      <c r="AUU1178" s="167"/>
      <c r="AUV1178" s="326"/>
      <c r="AUX1178" s="167"/>
      <c r="AUY1178" s="167"/>
      <c r="AUZ1178" s="167"/>
      <c r="AVA1178" s="10"/>
      <c r="AVB1178" s="10">
        <f t="shared" si="9899"/>
        <v>132.1</v>
      </c>
      <c r="AVC1178" s="219"/>
      <c r="AVD1178" s="167"/>
      <c r="AVE1178" s="326"/>
      <c r="AVG1178" s="167"/>
      <c r="AVH1178" s="167"/>
      <c r="AVI1178" s="167"/>
      <c r="AVJ1178" s="10"/>
      <c r="AVK1178" s="10">
        <f t="shared" si="9899"/>
        <v>71.099999999999994</v>
      </c>
      <c r="AVL1178" s="219"/>
      <c r="AVM1178" s="167"/>
      <c r="AVN1178" s="329"/>
      <c r="AVP1178" s="167"/>
      <c r="AVQ1178" s="167"/>
      <c r="AVR1178" s="167"/>
      <c r="AVS1178" s="10"/>
      <c r="AVT1178" s="10">
        <f t="shared" si="9899"/>
        <v>50.7</v>
      </c>
      <c r="AVU1178" s="219"/>
      <c r="AVV1178" s="167"/>
      <c r="AVW1178" s="326"/>
      <c r="AVY1178" s="167"/>
      <c r="AVZ1178" s="167"/>
      <c r="AWA1178" s="167"/>
      <c r="AWB1178" s="10"/>
      <c r="AWC1178" s="10">
        <f t="shared" si="9899"/>
        <v>105.5</v>
      </c>
      <c r="AWD1178" s="219"/>
      <c r="AWE1178" s="167"/>
      <c r="AWF1178" s="326"/>
      <c r="AWH1178" s="167"/>
      <c r="AWI1178" s="167"/>
      <c r="AWJ1178" s="167"/>
      <c r="AWK1178" s="10"/>
      <c r="AWL1178" s="10">
        <f t="shared" ref="AWL1178:AYW1178" si="9900">SUM(AWK1173:AWK1177)</f>
        <v>97.8</v>
      </c>
      <c r="AWM1178" s="219"/>
      <c r="AWN1178" s="167"/>
      <c r="AWO1178" s="326"/>
      <c r="AWQ1178" s="167"/>
      <c r="AWR1178" s="167"/>
      <c r="AWS1178" s="167"/>
      <c r="AWT1178" s="10"/>
      <c r="AWU1178" s="10">
        <f t="shared" si="9900"/>
        <v>0</v>
      </c>
      <c r="AWV1178" s="219"/>
      <c r="AWW1178" s="167"/>
      <c r="AWX1178" s="326"/>
      <c r="AWZ1178" s="167"/>
      <c r="AXA1178" s="167"/>
      <c r="AXB1178" s="167"/>
      <c r="AXC1178" s="10"/>
      <c r="AXD1178" s="10">
        <f t="shared" si="9900"/>
        <v>153</v>
      </c>
      <c r="AXE1178" s="219"/>
      <c r="AXF1178" s="167"/>
      <c r="AXG1178" s="498"/>
      <c r="AXI1178" s="167"/>
      <c r="AXJ1178" s="167"/>
      <c r="AXK1178" s="167"/>
      <c r="AXL1178" s="10"/>
      <c r="AXM1178" s="10">
        <f t="shared" si="9900"/>
        <v>5.9</v>
      </c>
      <c r="AXN1178" s="219"/>
      <c r="AXO1178" s="167"/>
      <c r="AXP1178" s="326"/>
      <c r="AXR1178" s="167"/>
      <c r="AXS1178" s="167"/>
      <c r="AXT1178" s="167"/>
      <c r="AXU1178" s="10"/>
      <c r="AXV1178" s="10">
        <f t="shared" si="9900"/>
        <v>152.70000000000002</v>
      </c>
      <c r="AXW1178" s="219"/>
      <c r="AXX1178" s="167"/>
      <c r="AXY1178" s="326"/>
      <c r="AYA1178" s="167"/>
      <c r="AYB1178" s="167"/>
      <c r="AYC1178" s="167"/>
      <c r="AYD1178" s="10"/>
      <c r="AYE1178" s="10">
        <f t="shared" si="9900"/>
        <v>10.6</v>
      </c>
      <c r="AYF1178" s="219"/>
      <c r="AYG1178" s="167"/>
      <c r="AYH1178" s="326"/>
      <c r="AYJ1178" s="167"/>
      <c r="AYK1178" s="167"/>
      <c r="AYL1178" s="167"/>
      <c r="AYM1178" s="10"/>
      <c r="AYN1178" s="10">
        <f t="shared" si="9900"/>
        <v>136.99999999999997</v>
      </c>
      <c r="AYO1178" s="219"/>
      <c r="AYP1178" s="167"/>
      <c r="AYQ1178" s="326"/>
      <c r="AYS1178" s="167"/>
      <c r="AYT1178" s="167"/>
      <c r="AYU1178" s="167"/>
      <c r="AYV1178" s="10"/>
      <c r="AYW1178" s="10">
        <f t="shared" si="9900"/>
        <v>76.5</v>
      </c>
      <c r="AYX1178" s="219"/>
      <c r="AYY1178" s="167"/>
      <c r="AYZ1178" s="498"/>
      <c r="AZB1178" s="167"/>
      <c r="AZC1178" s="167"/>
      <c r="AZD1178" s="167"/>
      <c r="AZE1178" s="10"/>
      <c r="AZF1178" s="10">
        <f t="shared" ref="AZF1178:BBQ1178" si="9901">SUM(AZE1173:AZE1177)</f>
        <v>158.39999999999998</v>
      </c>
      <c r="AZG1178" s="219"/>
      <c r="AZH1178" s="167"/>
      <c r="AZI1178" s="326"/>
      <c r="AZK1178" s="167"/>
      <c r="AZL1178" s="167"/>
      <c r="AZM1178" s="167"/>
      <c r="AZN1178" s="10"/>
      <c r="AZO1178" s="10">
        <f t="shared" si="9901"/>
        <v>111.9</v>
      </c>
      <c r="AZP1178" s="219"/>
      <c r="AZQ1178" s="167"/>
      <c r="AZR1178" s="326"/>
      <c r="AZT1178" s="167"/>
      <c r="AZU1178" s="167"/>
      <c r="AZV1178" s="167"/>
      <c r="AZW1178" s="10"/>
      <c r="AZX1178" s="10">
        <f t="shared" si="9901"/>
        <v>59.699999999999996</v>
      </c>
      <c r="AZY1178" s="219"/>
      <c r="AZZ1178" s="167"/>
      <c r="BAA1178" s="326"/>
      <c r="BAC1178" s="167"/>
      <c r="BAD1178" s="167"/>
      <c r="BAE1178" s="167"/>
      <c r="BAF1178" s="10"/>
      <c r="BAG1178" s="10">
        <f t="shared" si="9901"/>
        <v>37.799999999999997</v>
      </c>
      <c r="BAH1178" s="219"/>
      <c r="BAI1178" s="167"/>
      <c r="BAJ1178" s="326"/>
      <c r="BAL1178" s="167"/>
      <c r="BAM1178" s="167"/>
      <c r="BAN1178" s="167"/>
      <c r="BAO1178" s="10"/>
      <c r="BAP1178" s="10">
        <f t="shared" si="9901"/>
        <v>60.699999999999996</v>
      </c>
      <c r="BAQ1178" s="219"/>
      <c r="BAR1178" s="167"/>
      <c r="BAS1178" s="326"/>
      <c r="BAU1178" s="167"/>
      <c r="BAV1178" s="167"/>
      <c r="BAW1178" s="167"/>
      <c r="BAX1178" s="10"/>
      <c r="BAY1178" s="10">
        <f t="shared" si="9901"/>
        <v>59.599999999999994</v>
      </c>
      <c r="BAZ1178" s="219"/>
      <c r="BBA1178" s="167"/>
      <c r="BBB1178" s="326"/>
      <c r="BBD1178" s="167"/>
      <c r="BBE1178" s="167"/>
      <c r="BBF1178" s="167"/>
      <c r="BBG1178" s="10"/>
      <c r="BBH1178" s="10">
        <f t="shared" si="9901"/>
        <v>89.4</v>
      </c>
      <c r="BBI1178" s="219"/>
      <c r="BBJ1178" s="167"/>
      <c r="BBK1178" s="326"/>
      <c r="BBM1178" s="167"/>
      <c r="BBN1178" s="167"/>
      <c r="BBO1178" s="167"/>
      <c r="BBP1178" s="10"/>
      <c r="BBQ1178" s="10">
        <f t="shared" si="9901"/>
        <v>17.399999999999999</v>
      </c>
      <c r="BBR1178" s="219"/>
      <c r="BBS1178" s="167"/>
      <c r="BBT1178" s="326"/>
      <c r="BBV1178" s="167"/>
      <c r="BBW1178" s="167"/>
      <c r="BBX1178" s="167"/>
      <c r="BBY1178" s="10"/>
      <c r="BBZ1178" s="10">
        <f t="shared" ref="BBZ1178:BEK1178" si="9902">SUM(BBY1173:BBY1177)</f>
        <v>40.799999999999997</v>
      </c>
      <c r="BCA1178" s="219"/>
      <c r="BCB1178" s="167"/>
      <c r="BCC1178" s="329"/>
      <c r="BCE1178" s="167"/>
      <c r="BCF1178" s="167"/>
      <c r="BCG1178" s="167"/>
      <c r="BCH1178" s="10"/>
      <c r="BCI1178" s="10">
        <f t="shared" si="9902"/>
        <v>33.800000000000004</v>
      </c>
      <c r="BCJ1178" s="219"/>
      <c r="BCK1178" s="167"/>
      <c r="BCL1178" s="326"/>
      <c r="BCN1178" s="167"/>
      <c r="BCO1178" s="167"/>
      <c r="BCP1178" s="167"/>
      <c r="BCQ1178" s="10"/>
      <c r="BCR1178" s="10">
        <f t="shared" si="9902"/>
        <v>45.3</v>
      </c>
      <c r="BCS1178" s="219"/>
      <c r="BCT1178" s="167"/>
      <c r="BCU1178" s="326"/>
      <c r="BCW1178" s="167"/>
      <c r="BCX1178" s="167"/>
      <c r="BCY1178" s="167"/>
      <c r="BCZ1178" s="10"/>
      <c r="BDA1178" s="10">
        <f t="shared" si="9902"/>
        <v>108.59999999999998</v>
      </c>
      <c r="BDB1178" s="219"/>
      <c r="BDC1178" s="167"/>
      <c r="BDD1178" s="326"/>
      <c r="BDF1178" s="167"/>
      <c r="BDG1178" s="167"/>
      <c r="BDH1178" s="167"/>
      <c r="BDI1178" s="10"/>
      <c r="BDJ1178" s="10">
        <f t="shared" si="9902"/>
        <v>73.599999999999994</v>
      </c>
      <c r="BDK1178" s="219"/>
      <c r="BDL1178" s="167"/>
      <c r="BDM1178" s="329"/>
      <c r="BDO1178" s="167"/>
      <c r="BDP1178" s="167"/>
      <c r="BDQ1178" s="167"/>
      <c r="BDR1178" s="10"/>
      <c r="BDS1178" s="10">
        <f t="shared" si="9902"/>
        <v>48.7</v>
      </c>
      <c r="BDT1178" s="219"/>
      <c r="BDU1178" s="167"/>
      <c r="BDV1178" s="326"/>
      <c r="BDX1178" s="167"/>
      <c r="BDY1178" s="167"/>
      <c r="BDZ1178" s="167"/>
      <c r="BEA1178" s="10"/>
      <c r="BEB1178" s="10">
        <f t="shared" si="9902"/>
        <v>16.899999999999999</v>
      </c>
      <c r="BEC1178" s="219"/>
      <c r="BED1178" s="167"/>
      <c r="BEE1178" s="498"/>
      <c r="BEG1178" s="167"/>
      <c r="BEH1178" s="167"/>
      <c r="BEI1178" s="167"/>
      <c r="BEJ1178" s="10"/>
      <c r="BEK1178" s="10">
        <f t="shared" si="9902"/>
        <v>20.7</v>
      </c>
      <c r="BEL1178" s="219"/>
      <c r="BEM1178" s="167"/>
      <c r="BEN1178" s="498"/>
      <c r="BEP1178" s="167"/>
      <c r="BEQ1178" s="167"/>
      <c r="BER1178" s="167"/>
      <c r="BES1178" s="10"/>
      <c r="BET1178" s="10">
        <f t="shared" ref="BET1178:BFC1178" si="9903">SUM(BES1173:BES1177)</f>
        <v>107.8</v>
      </c>
      <c r="BEU1178" s="219"/>
      <c r="BEV1178" s="167"/>
      <c r="BEW1178" s="326"/>
      <c r="BEY1178" s="167"/>
      <c r="BEZ1178" s="167"/>
      <c r="BFA1178" s="167"/>
      <c r="BFB1178" s="10"/>
      <c r="BFC1178" s="10">
        <f t="shared" si="9903"/>
        <v>98.699999999999989</v>
      </c>
      <c r="BFD1178" s="219"/>
      <c r="BFE1178" s="167"/>
      <c r="BFF1178" s="362"/>
      <c r="BFH1178" s="167"/>
      <c r="BFI1178" s="167"/>
      <c r="BFJ1178" s="167"/>
      <c r="BFK1178" s="10"/>
      <c r="BFL1178" s="10"/>
      <c r="BFN1178" s="167"/>
      <c r="BFO1178" s="362"/>
      <c r="BFQ1178" s="167"/>
      <c r="BFR1178" s="167"/>
      <c r="BFS1178" s="167"/>
      <c r="BFT1178" s="10"/>
      <c r="BFU1178" s="10"/>
      <c r="BFW1178" s="167"/>
      <c r="BFX1178" s="329"/>
      <c r="BFZ1178" s="167"/>
      <c r="BGA1178" s="167"/>
      <c r="BGB1178" s="167"/>
      <c r="BGC1178" s="10"/>
      <c r="BGD1178" s="10"/>
      <c r="BGF1178" s="167"/>
      <c r="BGG1178" s="362"/>
      <c r="BGI1178" s="167"/>
      <c r="BGJ1178" s="167"/>
      <c r="BGK1178" s="167"/>
      <c r="BGL1178" s="10"/>
      <c r="BGM1178" s="10"/>
      <c r="BGO1178" s="167"/>
      <c r="BGP1178" s="329"/>
      <c r="BGR1178" s="167"/>
      <c r="BGS1178" s="167"/>
      <c r="BGT1178" s="167"/>
      <c r="BGU1178" s="10"/>
      <c r="BGV1178" s="10"/>
      <c r="BGX1178" s="167"/>
      <c r="BGY1178" s="362"/>
      <c r="BHA1178" s="167"/>
      <c r="BHB1178" s="167"/>
      <c r="BHC1178" s="167"/>
      <c r="BHD1178" s="10"/>
      <c r="BHE1178" s="10"/>
    </row>
    <row r="1179" spans="1:1565" s="14" customFormat="1" ht="15">
      <c r="A1179" s="167" t="s">
        <v>105</v>
      </c>
      <c r="B1179" s="325" t="s">
        <v>457</v>
      </c>
      <c r="D1179" s="230">
        <f>IF(C1179="Kopman",1.9,1)</f>
        <v>1</v>
      </c>
      <c r="E1179" s="168">
        <f>VLOOKUP(B1179,$A$1213:$F$2274,6,FALSE)</f>
        <v>20</v>
      </c>
      <c r="F1179" s="167" t="s">
        <v>61</v>
      </c>
      <c r="G1179" s="10">
        <f>E1179*1.5*D1179</f>
        <v>30</v>
      </c>
      <c r="H1179" s="10"/>
      <c r="I1179" s="219"/>
      <c r="J1179" s="167" t="s">
        <v>105</v>
      </c>
      <c r="K1179" s="325" t="s">
        <v>1373</v>
      </c>
      <c r="M1179" s="230">
        <f>IF(L1179="Kopman",1.9,1)</f>
        <v>1</v>
      </c>
      <c r="N1179" s="168">
        <f>VLOOKUP(K1179,$A$1213:$F$2274,6,FALSE)</f>
        <v>0</v>
      </c>
      <c r="O1179" s="167" t="s">
        <v>61</v>
      </c>
      <c r="P1179" s="10">
        <f>N1179*1.5*M1179</f>
        <v>0</v>
      </c>
      <c r="Q1179" s="10"/>
      <c r="R1179" s="219"/>
      <c r="S1179" s="167" t="s">
        <v>105</v>
      </c>
      <c r="T1179" s="325" t="s">
        <v>457</v>
      </c>
      <c r="V1179" s="230">
        <f t="shared" ref="V1179" si="9904">IF(U1179="Kopman",1.9,1)</f>
        <v>1</v>
      </c>
      <c r="W1179" s="168">
        <f t="shared" ref="W1179:W1183" si="9905">VLOOKUP(T1179,$A$1213:$F$2274,6,FALSE)</f>
        <v>20</v>
      </c>
      <c r="X1179" s="167" t="s">
        <v>61</v>
      </c>
      <c r="Y1179" s="10">
        <f t="shared" ref="Y1179" si="9906">W1179*1.5*V1179</f>
        <v>30</v>
      </c>
      <c r="Z1179" s="10"/>
      <c r="AA1179" s="219"/>
      <c r="AB1179" s="167" t="s">
        <v>105</v>
      </c>
      <c r="AC1179" s="325" t="s">
        <v>457</v>
      </c>
      <c r="AE1179" s="230">
        <f t="shared" ref="AE1179" si="9907">IF(AD1179="Kopman",1.9,1)</f>
        <v>1</v>
      </c>
      <c r="AF1179" s="168">
        <f t="shared" ref="AF1179:AF1183" si="9908">VLOOKUP(AC1179,$A$1213:$F$2274,6,FALSE)</f>
        <v>20</v>
      </c>
      <c r="AG1179" s="167" t="s">
        <v>61</v>
      </c>
      <c r="AH1179" s="10">
        <f t="shared" ref="AH1179" si="9909">AF1179*1.5*AE1179</f>
        <v>30</v>
      </c>
      <c r="AI1179" s="10"/>
      <c r="AJ1179" s="219"/>
      <c r="AK1179" s="167" t="s">
        <v>105</v>
      </c>
      <c r="AL1179" s="498" t="s">
        <v>457</v>
      </c>
      <c r="AN1179" s="230">
        <f t="shared" ref="AN1179" si="9910">IF(AM1179="Kopman",1.9,1)</f>
        <v>1</v>
      </c>
      <c r="AO1179" s="168">
        <f t="shared" ref="AO1179:AO1183" si="9911">VLOOKUP(AL1179,$A$1213:$F$2274,6,FALSE)</f>
        <v>20</v>
      </c>
      <c r="AP1179" s="167" t="s">
        <v>61</v>
      </c>
      <c r="AQ1179" s="10">
        <f t="shared" ref="AQ1179" si="9912">AO1179*1.5*AN1179</f>
        <v>30</v>
      </c>
      <c r="AR1179" s="10"/>
      <c r="AS1179" s="219"/>
      <c r="AT1179" s="167" t="s">
        <v>105</v>
      </c>
      <c r="AU1179" s="325" t="s">
        <v>524</v>
      </c>
      <c r="AW1179" s="230">
        <f t="shared" ref="AW1179" si="9913">IF(AV1179="Kopman",1.9,1)</f>
        <v>1</v>
      </c>
      <c r="AX1179" s="168">
        <f t="shared" ref="AX1179:AX1183" si="9914">VLOOKUP(AU1179,$A$1213:$F$2274,6,FALSE)</f>
        <v>11</v>
      </c>
      <c r="AY1179" s="167" t="s">
        <v>61</v>
      </c>
      <c r="AZ1179" s="10">
        <f t="shared" ref="AZ1179" si="9915">AX1179*1.5*AW1179</f>
        <v>16.5</v>
      </c>
      <c r="BA1179" s="10"/>
      <c r="BB1179" s="219"/>
      <c r="BC1179" s="167" t="s">
        <v>105</v>
      </c>
      <c r="BD1179" s="325" t="s">
        <v>2853</v>
      </c>
      <c r="BF1179" s="230">
        <f t="shared" ref="BF1179" si="9916">IF(BE1179="Kopman",1.9,1)</f>
        <v>1</v>
      </c>
      <c r="BG1179" s="168">
        <f t="shared" ref="BG1179:BG1183" si="9917">VLOOKUP(BD1179,$A$1213:$F$2274,6,FALSE)</f>
        <v>0</v>
      </c>
      <c r="BH1179" s="167" t="s">
        <v>61</v>
      </c>
      <c r="BI1179" s="10">
        <f t="shared" ref="BI1179" si="9918">BG1179*1.5*BF1179</f>
        <v>0</v>
      </c>
      <c r="BJ1179" s="10"/>
      <c r="BK1179" s="219"/>
      <c r="BL1179" s="167" t="s">
        <v>105</v>
      </c>
      <c r="BM1179" s="325" t="s">
        <v>457</v>
      </c>
      <c r="BN1179" s="14" t="s">
        <v>1588</v>
      </c>
      <c r="BO1179" s="230">
        <f t="shared" ref="BO1179" si="9919">IF(BN1179="Kopman",1.9,1)</f>
        <v>1.9</v>
      </c>
      <c r="BP1179" s="168">
        <f t="shared" ref="BP1179:BP1183" si="9920">VLOOKUP(BM1179,$A$1213:$F$2274,6,FALSE)</f>
        <v>20</v>
      </c>
      <c r="BQ1179" s="167" t="s">
        <v>61</v>
      </c>
      <c r="BR1179" s="10">
        <f t="shared" ref="BR1179" si="9921">BP1179*1.5*BO1179</f>
        <v>57</v>
      </c>
      <c r="BS1179" s="10"/>
      <c r="BT1179" s="219"/>
      <c r="BU1179" s="167" t="s">
        <v>105</v>
      </c>
      <c r="BV1179" s="325" t="s">
        <v>457</v>
      </c>
      <c r="BX1179" s="230">
        <f t="shared" ref="BX1179" si="9922">IF(BW1179="Kopman",1.9,1)</f>
        <v>1</v>
      </c>
      <c r="BY1179" s="168">
        <f t="shared" ref="BY1179:BY1183" si="9923">VLOOKUP(BV1179,$A$1213:$F$2274,6,FALSE)</f>
        <v>20</v>
      </c>
      <c r="BZ1179" s="167" t="s">
        <v>61</v>
      </c>
      <c r="CA1179" s="10">
        <f t="shared" ref="CA1179" si="9924">BY1179*1.5*BX1179</f>
        <v>30</v>
      </c>
      <c r="CB1179" s="10"/>
      <c r="CC1179" s="219"/>
      <c r="CD1179" s="167" t="s">
        <v>105</v>
      </c>
      <c r="CE1179" s="325" t="s">
        <v>457</v>
      </c>
      <c r="CG1179" s="230">
        <f t="shared" ref="CG1179" si="9925">IF(CF1179="Kopman",1.9,1)</f>
        <v>1</v>
      </c>
      <c r="CH1179" s="168">
        <f t="shared" ref="CH1179:CH1183" si="9926">VLOOKUP(CE1179,$A$1213:$F$2274,6,FALSE)</f>
        <v>20</v>
      </c>
      <c r="CI1179" s="167" t="s">
        <v>61</v>
      </c>
      <c r="CJ1179" s="10">
        <f t="shared" ref="CJ1179" si="9927">CH1179*1.5*CG1179</f>
        <v>30</v>
      </c>
      <c r="CK1179" s="10"/>
      <c r="CL1179" s="219"/>
      <c r="CM1179" s="167" t="s">
        <v>105</v>
      </c>
      <c r="CN1179" s="325" t="s">
        <v>457</v>
      </c>
      <c r="CP1179" s="230">
        <f t="shared" ref="CP1179" si="9928">IF(CO1179="Kopman",1.9,1)</f>
        <v>1</v>
      </c>
      <c r="CQ1179" s="168">
        <f t="shared" ref="CQ1179:CQ1183" si="9929">VLOOKUP(CN1179,$A$1213:$F$2274,6,FALSE)</f>
        <v>20</v>
      </c>
      <c r="CR1179" s="167" t="s">
        <v>61</v>
      </c>
      <c r="CS1179" s="10">
        <f t="shared" ref="CS1179" si="9930">CQ1179*1.5*CP1179</f>
        <v>30</v>
      </c>
      <c r="CT1179" s="10"/>
      <c r="CU1179" s="219"/>
      <c r="CV1179" s="167" t="s">
        <v>105</v>
      </c>
      <c r="CW1179" s="325" t="s">
        <v>457</v>
      </c>
      <c r="CX1179" s="14" t="s">
        <v>1588</v>
      </c>
      <c r="CY1179" s="230">
        <f t="shared" ref="CY1179" si="9931">IF(CX1179="Kopman",1.9,1)</f>
        <v>1.9</v>
      </c>
      <c r="CZ1179" s="168">
        <f t="shared" ref="CZ1179:CZ1183" si="9932">VLOOKUP(CW1179,$A$1213:$F$2274,6,FALSE)</f>
        <v>20</v>
      </c>
      <c r="DA1179" s="167" t="s">
        <v>61</v>
      </c>
      <c r="DB1179" s="10">
        <f t="shared" ref="DB1179" si="9933">CZ1179*1.5*CY1179</f>
        <v>57</v>
      </c>
      <c r="DC1179" s="10"/>
      <c r="DD1179" s="219"/>
      <c r="DE1179" s="167" t="s">
        <v>105</v>
      </c>
      <c r="DF1179" s="325" t="s">
        <v>2853</v>
      </c>
      <c r="DH1179" s="230">
        <f t="shared" ref="DH1179" si="9934">IF(DG1179="Kopman",1.9,1)</f>
        <v>1</v>
      </c>
      <c r="DI1179" s="168">
        <f t="shared" ref="DI1179:DI1183" si="9935">VLOOKUP(DF1179,$A$1213:$F$2274,6,FALSE)</f>
        <v>0</v>
      </c>
      <c r="DJ1179" s="167" t="s">
        <v>61</v>
      </c>
      <c r="DK1179" s="10">
        <f t="shared" ref="DK1179" si="9936">DI1179*1.5*DH1179</f>
        <v>0</v>
      </c>
      <c r="DL1179" s="10"/>
      <c r="DM1179" s="219"/>
      <c r="DN1179" s="167" t="s">
        <v>105</v>
      </c>
      <c r="DO1179" s="325" t="s">
        <v>457</v>
      </c>
      <c r="DP1179" s="14" t="s">
        <v>1588</v>
      </c>
      <c r="DQ1179" s="230">
        <f t="shared" ref="DQ1179" si="9937">IF(DP1179="Kopman",1.9,1)</f>
        <v>1.9</v>
      </c>
      <c r="DR1179" s="168">
        <f t="shared" ref="DR1179:DR1183" si="9938">VLOOKUP(DO1179,$A$1213:$F$2274,6,FALSE)</f>
        <v>20</v>
      </c>
      <c r="DS1179" s="167" t="s">
        <v>61</v>
      </c>
      <c r="DT1179" s="10">
        <f t="shared" ref="DT1179" si="9939">DR1179*1.5*DQ1179</f>
        <v>57</v>
      </c>
      <c r="DU1179" s="10"/>
      <c r="DV1179" s="219"/>
      <c r="DW1179" s="167" t="s">
        <v>105</v>
      </c>
      <c r="DX1179" s="325" t="s">
        <v>457</v>
      </c>
      <c r="DY1179" s="14" t="s">
        <v>1588</v>
      </c>
      <c r="DZ1179" s="230">
        <f t="shared" ref="DZ1179" si="9940">IF(DY1179="Kopman",1.9,1)</f>
        <v>1.9</v>
      </c>
      <c r="EA1179" s="168">
        <f t="shared" ref="EA1179:EA1183" si="9941">VLOOKUP(DX1179,$A$1213:$F$2274,6,FALSE)</f>
        <v>20</v>
      </c>
      <c r="EB1179" s="167" t="s">
        <v>61</v>
      </c>
      <c r="EC1179" s="10">
        <f t="shared" ref="EC1179" si="9942">EA1179*1.5*DZ1179</f>
        <v>57</v>
      </c>
      <c r="ED1179" s="10"/>
      <c r="EE1179" s="219"/>
      <c r="EF1179" s="167" t="s">
        <v>105</v>
      </c>
      <c r="EG1179" s="325" t="s">
        <v>457</v>
      </c>
      <c r="EI1179" s="230">
        <f t="shared" ref="EI1179" si="9943">IF(EH1179="Kopman",1.9,1)</f>
        <v>1</v>
      </c>
      <c r="EJ1179" s="168">
        <f t="shared" ref="EJ1179:EJ1183" si="9944">VLOOKUP(EG1179,$A$1213:$F$2274,6,FALSE)</f>
        <v>20</v>
      </c>
      <c r="EK1179" s="167" t="s">
        <v>61</v>
      </c>
      <c r="EL1179" s="10">
        <f t="shared" ref="EL1179" si="9945">EJ1179*1.5*EI1179</f>
        <v>30</v>
      </c>
      <c r="EM1179" s="10"/>
      <c r="EN1179" s="219"/>
      <c r="EO1179" s="167" t="s">
        <v>105</v>
      </c>
      <c r="EP1179" s="325" t="s">
        <v>524</v>
      </c>
      <c r="EQ1179" s="14" t="s">
        <v>1588</v>
      </c>
      <c r="ER1179" s="230">
        <f t="shared" ref="ER1179" si="9946">IF(EQ1179="Kopman",1.9,1)</f>
        <v>1.9</v>
      </c>
      <c r="ES1179" s="168">
        <f t="shared" ref="ES1179:ES1183" si="9947">VLOOKUP(EP1179,$A$1213:$F$2274,6,FALSE)</f>
        <v>11</v>
      </c>
      <c r="ET1179" s="167" t="s">
        <v>61</v>
      </c>
      <c r="EU1179" s="10">
        <f t="shared" ref="EU1179" si="9948">ES1179*1.5*ER1179</f>
        <v>31.349999999999998</v>
      </c>
      <c r="EV1179" s="10"/>
      <c r="EW1179" s="219"/>
      <c r="EX1179" s="167" t="s">
        <v>105</v>
      </c>
      <c r="EY1179" s="325" t="s">
        <v>457</v>
      </c>
      <c r="FA1179" s="230">
        <f t="shared" ref="FA1179" si="9949">IF(EZ1179="Kopman",1.9,1)</f>
        <v>1</v>
      </c>
      <c r="FB1179" s="168">
        <f t="shared" ref="FB1179:FB1183" si="9950">VLOOKUP(EY1179,$A$1213:$F$2274,6,FALSE)</f>
        <v>20</v>
      </c>
      <c r="FC1179" s="167" t="s">
        <v>61</v>
      </c>
      <c r="FD1179" s="10">
        <f t="shared" ref="FD1179" si="9951">FB1179*1.5*FA1179</f>
        <v>30</v>
      </c>
      <c r="FE1179" s="10"/>
      <c r="FF1179" s="219"/>
      <c r="FG1179" s="167" t="s">
        <v>105</v>
      </c>
      <c r="FH1179" s="325" t="s">
        <v>524</v>
      </c>
      <c r="FJ1179" s="230">
        <f t="shared" ref="FJ1179" si="9952">IF(FI1179="Kopman",1.9,1)</f>
        <v>1</v>
      </c>
      <c r="FK1179" s="168">
        <f t="shared" ref="FK1179:FK1183" si="9953">VLOOKUP(FH1179,$A$1213:$F$2274,6,FALSE)</f>
        <v>11</v>
      </c>
      <c r="FL1179" s="167" t="s">
        <v>61</v>
      </c>
      <c r="FM1179" s="10">
        <f t="shared" ref="FM1179" si="9954">FK1179*1.5*FJ1179</f>
        <v>16.5</v>
      </c>
      <c r="FN1179" s="10"/>
      <c r="FO1179" s="219"/>
      <c r="FP1179" s="167" t="s">
        <v>105</v>
      </c>
      <c r="FQ1179" s="325" t="s">
        <v>457</v>
      </c>
      <c r="FR1179" s="14" t="s">
        <v>1588</v>
      </c>
      <c r="FS1179" s="230">
        <f t="shared" ref="FS1179" si="9955">IF(FR1179="Kopman",1.9,1)</f>
        <v>1.9</v>
      </c>
      <c r="FT1179" s="168">
        <f t="shared" ref="FT1179:FT1183" si="9956">VLOOKUP(FQ1179,$A$1213:$F$2274,6,FALSE)</f>
        <v>20</v>
      </c>
      <c r="FU1179" s="167" t="s">
        <v>61</v>
      </c>
      <c r="FV1179" s="10">
        <f t="shared" ref="FV1179" si="9957">FT1179*1.5*FS1179</f>
        <v>57</v>
      </c>
      <c r="FW1179" s="10"/>
      <c r="FX1179" s="219"/>
      <c r="FY1179" s="167" t="s">
        <v>105</v>
      </c>
      <c r="FZ1179" s="325" t="s">
        <v>497</v>
      </c>
      <c r="GB1179" s="230">
        <f t="shared" ref="GB1179" si="9958">IF(GA1179="Kopman",1.9,1)</f>
        <v>1</v>
      </c>
      <c r="GC1179" s="168">
        <f t="shared" ref="GC1179:GC1183" si="9959">VLOOKUP(FZ1179,$A$1213:$F$2274,6,FALSE)</f>
        <v>0</v>
      </c>
      <c r="GD1179" s="167" t="s">
        <v>61</v>
      </c>
      <c r="GE1179" s="10">
        <f t="shared" ref="GE1179" si="9960">GC1179*1.5*GB1179</f>
        <v>0</v>
      </c>
      <c r="GF1179" s="10"/>
      <c r="GG1179" s="219"/>
      <c r="GH1179" s="167" t="s">
        <v>105</v>
      </c>
      <c r="GI1179" s="325" t="s">
        <v>457</v>
      </c>
      <c r="GK1179" s="230">
        <f t="shared" ref="GK1179" si="9961">IF(GJ1179="Kopman",1.9,1)</f>
        <v>1</v>
      </c>
      <c r="GL1179" s="168">
        <f t="shared" ref="GL1179:GL1183" si="9962">VLOOKUP(GI1179,$A$1213:$F$2274,6,FALSE)</f>
        <v>20</v>
      </c>
      <c r="GM1179" s="167" t="s">
        <v>61</v>
      </c>
      <c r="GN1179" s="10">
        <f t="shared" ref="GN1179" si="9963">GL1179*1.5*GK1179</f>
        <v>30</v>
      </c>
      <c r="GO1179" s="10"/>
      <c r="GP1179" s="219"/>
      <c r="GQ1179" s="167" t="s">
        <v>105</v>
      </c>
      <c r="GR1179" s="325" t="s">
        <v>457</v>
      </c>
      <c r="GT1179" s="230">
        <f t="shared" ref="GT1179" si="9964">IF(GS1179="Kopman",1.9,1)</f>
        <v>1</v>
      </c>
      <c r="GU1179" s="168">
        <f t="shared" ref="GU1179:GU1183" si="9965">VLOOKUP(GR1179,$A$1213:$F$2274,6,FALSE)</f>
        <v>20</v>
      </c>
      <c r="GV1179" s="167" t="s">
        <v>61</v>
      </c>
      <c r="GW1179" s="10">
        <f t="shared" ref="GW1179" si="9966">GU1179*1.5*GT1179</f>
        <v>30</v>
      </c>
      <c r="GX1179" s="10"/>
      <c r="GY1179" s="219"/>
      <c r="GZ1179" s="167" t="s">
        <v>105</v>
      </c>
      <c r="HA1179" s="325" t="s">
        <v>2853</v>
      </c>
      <c r="HC1179" s="230">
        <f t="shared" ref="HC1179" si="9967">IF(HB1179="Kopman",1.9,1)</f>
        <v>1</v>
      </c>
      <c r="HD1179" s="168">
        <f t="shared" ref="HD1179:HD1183" si="9968">VLOOKUP(HA1179,$A$1213:$F$2274,6,FALSE)</f>
        <v>0</v>
      </c>
      <c r="HE1179" s="167" t="s">
        <v>61</v>
      </c>
      <c r="HF1179" s="10">
        <f t="shared" ref="HF1179" si="9969">HD1179*1.5*HC1179</f>
        <v>0</v>
      </c>
      <c r="HG1179" s="10"/>
      <c r="HH1179" s="219"/>
      <c r="HI1179" s="167" t="s">
        <v>105</v>
      </c>
      <c r="HJ1179" s="325" t="s">
        <v>2853</v>
      </c>
      <c r="HL1179" s="230">
        <f t="shared" ref="HL1179" si="9970">IF(HK1179="Kopman",1.9,1)</f>
        <v>1</v>
      </c>
      <c r="HM1179" s="168">
        <f t="shared" ref="HM1179:HM1183" si="9971">VLOOKUP(HJ1179,$A$1213:$F$2274,6,FALSE)</f>
        <v>0</v>
      </c>
      <c r="HN1179" s="167" t="s">
        <v>61</v>
      </c>
      <c r="HO1179" s="10">
        <f t="shared" ref="HO1179" si="9972">HM1179*1.5*HL1179</f>
        <v>0</v>
      </c>
      <c r="HP1179" s="10"/>
      <c r="HQ1179" s="219"/>
      <c r="HR1179" s="167" t="s">
        <v>105</v>
      </c>
      <c r="HS1179" s="325" t="s">
        <v>801</v>
      </c>
      <c r="HU1179" s="230">
        <f t="shared" ref="HU1179" si="9973">IF(HT1179="Kopman",1.9,1)</f>
        <v>1</v>
      </c>
      <c r="HV1179" s="168">
        <f t="shared" ref="HV1179:HV1183" si="9974">VLOOKUP(HS1179,$A$1213:$F$2274,6,FALSE)</f>
        <v>0</v>
      </c>
      <c r="HW1179" s="167" t="s">
        <v>61</v>
      </c>
      <c r="HX1179" s="10">
        <f t="shared" ref="HX1179" si="9975">HV1179*1.5*HU1179</f>
        <v>0</v>
      </c>
      <c r="HY1179" s="10"/>
      <c r="HZ1179" s="219"/>
      <c r="IA1179" s="167" t="s">
        <v>105</v>
      </c>
      <c r="IB1179" s="325" t="s">
        <v>1714</v>
      </c>
      <c r="ID1179" s="230">
        <f t="shared" ref="ID1179" si="9976">IF(IC1179="Kopman",1.9,1)</f>
        <v>1</v>
      </c>
      <c r="IE1179" s="168">
        <f t="shared" ref="IE1179:IE1183" si="9977">VLOOKUP(IB1179,$A$1213:$F$2274,6,FALSE)</f>
        <v>0</v>
      </c>
      <c r="IF1179" s="167" t="s">
        <v>61</v>
      </c>
      <c r="IG1179" s="10">
        <f t="shared" ref="IG1179" si="9978">IE1179*1.5*ID1179</f>
        <v>0</v>
      </c>
      <c r="IH1179" s="10"/>
      <c r="II1179" s="219"/>
      <c r="IJ1179" s="167" t="s">
        <v>105</v>
      </c>
      <c r="IK1179" s="325" t="s">
        <v>2853</v>
      </c>
      <c r="IM1179" s="230">
        <f t="shared" ref="IM1179" si="9979">IF(IL1179="Kopman",1.9,1)</f>
        <v>1</v>
      </c>
      <c r="IN1179" s="168">
        <f t="shared" ref="IN1179:IN1183" si="9980">VLOOKUP(IK1179,$A$1213:$F$2274,6,FALSE)</f>
        <v>0</v>
      </c>
      <c r="IO1179" s="167" t="s">
        <v>61</v>
      </c>
      <c r="IP1179" s="10">
        <f t="shared" ref="IP1179" si="9981">IN1179*1.5*IM1179</f>
        <v>0</v>
      </c>
      <c r="IQ1179" s="10"/>
      <c r="IR1179" s="219"/>
      <c r="IS1179" s="167" t="s">
        <v>105</v>
      </c>
      <c r="IT1179" s="325" t="s">
        <v>1870</v>
      </c>
      <c r="IV1179" s="230">
        <f t="shared" ref="IV1179" si="9982">IF(IU1179="Kopman",1.9,1)</f>
        <v>1</v>
      </c>
      <c r="IW1179" s="168">
        <f t="shared" ref="IW1179:IW1183" si="9983">VLOOKUP(IT1179,$A$1213:$F$2274,6,FALSE)</f>
        <v>38</v>
      </c>
      <c r="IX1179" s="167" t="s">
        <v>61</v>
      </c>
      <c r="IY1179" s="10">
        <f t="shared" ref="IY1179" si="9984">IW1179*1.5*IV1179</f>
        <v>57</v>
      </c>
      <c r="IZ1179" s="10"/>
      <c r="JA1179" s="219"/>
      <c r="JB1179" s="167" t="s">
        <v>105</v>
      </c>
      <c r="JC1179" s="500" t="s">
        <v>524</v>
      </c>
      <c r="JE1179" s="230">
        <f t="shared" ref="JE1179" si="9985">IF(JD1179="Kopman",1.9,1)</f>
        <v>1</v>
      </c>
      <c r="JF1179" s="168">
        <f t="shared" ref="JF1179:JF1183" si="9986">VLOOKUP(JC1179,$A$1213:$F$2274,6,FALSE)</f>
        <v>11</v>
      </c>
      <c r="JG1179" s="167" t="s">
        <v>61</v>
      </c>
      <c r="JH1179" s="10">
        <f t="shared" ref="JH1179" si="9987">JF1179*1.5*JE1179</f>
        <v>16.5</v>
      </c>
      <c r="JI1179" s="10"/>
      <c r="JJ1179" s="219"/>
      <c r="JK1179" s="167" t="s">
        <v>105</v>
      </c>
      <c r="JL1179" s="500" t="s">
        <v>457</v>
      </c>
      <c r="JN1179" s="230">
        <f t="shared" ref="JN1179" si="9988">IF(JM1179="Kopman",1.9,1)</f>
        <v>1</v>
      </c>
      <c r="JO1179" s="168">
        <f t="shared" ref="JO1179:JO1183" si="9989">VLOOKUP(JL1179,$A$1213:$F$2274,6,FALSE)</f>
        <v>20</v>
      </c>
      <c r="JP1179" s="167" t="s">
        <v>61</v>
      </c>
      <c r="JQ1179" s="10">
        <f t="shared" ref="JQ1179" si="9990">JO1179*1.5*JN1179</f>
        <v>30</v>
      </c>
      <c r="JR1179" s="10"/>
      <c r="JS1179" s="219"/>
      <c r="JT1179" s="167" t="s">
        <v>105</v>
      </c>
      <c r="JU1179" s="500" t="s">
        <v>2853</v>
      </c>
      <c r="JW1179" s="230">
        <f t="shared" ref="JW1179" si="9991">IF(JV1179="Kopman",1.9,1)</f>
        <v>1</v>
      </c>
      <c r="JX1179" s="168">
        <f t="shared" ref="JX1179:JX1183" si="9992">VLOOKUP(JU1179,$A$1213:$F$2274,6,FALSE)</f>
        <v>0</v>
      </c>
      <c r="JY1179" s="167" t="s">
        <v>61</v>
      </c>
      <c r="JZ1179" s="10">
        <f t="shared" ref="JZ1179" si="9993">JX1179*1.5*JW1179</f>
        <v>0</v>
      </c>
      <c r="KA1179" s="10"/>
      <c r="KB1179" s="219"/>
      <c r="KC1179" s="167" t="s">
        <v>105</v>
      </c>
      <c r="KD1179" s="500" t="s">
        <v>1373</v>
      </c>
      <c r="KF1179" s="230">
        <f t="shared" ref="KF1179" si="9994">IF(KE1179="Kopman",1.9,1)</f>
        <v>1</v>
      </c>
      <c r="KG1179" s="168">
        <f t="shared" ref="KG1179:KG1183" si="9995">VLOOKUP(KD1179,$A$1213:$F$2274,6,FALSE)</f>
        <v>0</v>
      </c>
      <c r="KH1179" s="167" t="s">
        <v>61</v>
      </c>
      <c r="KI1179" s="10">
        <f t="shared" ref="KI1179" si="9996">KG1179*1.5*KF1179</f>
        <v>0</v>
      </c>
      <c r="KJ1179" s="10"/>
      <c r="KK1179" s="219"/>
      <c r="KL1179" s="167" t="s">
        <v>105</v>
      </c>
      <c r="KM1179" s="500" t="s">
        <v>457</v>
      </c>
      <c r="KO1179" s="230">
        <f t="shared" ref="KO1179" si="9997">IF(KN1179="Kopman",1.9,1)</f>
        <v>1</v>
      </c>
      <c r="KP1179" s="168">
        <f t="shared" ref="KP1179:KP1183" si="9998">VLOOKUP(KM1179,$A$1213:$F$2274,6,FALSE)</f>
        <v>20</v>
      </c>
      <c r="KQ1179" s="167" t="s">
        <v>61</v>
      </c>
      <c r="KR1179" s="10">
        <f t="shared" ref="KR1179" si="9999">KP1179*1.5*KO1179</f>
        <v>30</v>
      </c>
      <c r="KS1179" s="10"/>
      <c r="KT1179" s="219"/>
      <c r="KU1179" s="167" t="s">
        <v>105</v>
      </c>
      <c r="KV1179" s="328" t="s">
        <v>524</v>
      </c>
      <c r="KX1179" s="230">
        <f t="shared" ref="KX1179" si="10000">IF(KW1179="Kopman",1.9,1)</f>
        <v>1</v>
      </c>
      <c r="KY1179" s="168">
        <f t="shared" ref="KY1179:KY1183" si="10001">VLOOKUP(KV1179,$A$1213:$F$2274,6,FALSE)</f>
        <v>11</v>
      </c>
      <c r="KZ1179" s="167" t="s">
        <v>61</v>
      </c>
      <c r="LA1179" s="10">
        <f t="shared" ref="LA1179" si="10002">KY1179*1.5*KX1179</f>
        <v>16.5</v>
      </c>
      <c r="LB1179" s="10"/>
      <c r="LC1179" s="219"/>
      <c r="LD1179" s="167" t="s">
        <v>105</v>
      </c>
      <c r="LE1179" s="500" t="s">
        <v>517</v>
      </c>
      <c r="LG1179" s="230">
        <f t="shared" ref="LG1179" si="10003">IF(LF1179="Kopman",1.9,1)</f>
        <v>1</v>
      </c>
      <c r="LH1179" s="168">
        <f t="shared" ref="LH1179:LH1183" si="10004">VLOOKUP(LE1179,$A$1213:$F$2274,6,FALSE)</f>
        <v>5</v>
      </c>
      <c r="LI1179" s="167" t="s">
        <v>61</v>
      </c>
      <c r="LJ1179" s="10">
        <f t="shared" ref="LJ1179" si="10005">LH1179*1.5*LG1179</f>
        <v>7.5</v>
      </c>
      <c r="LK1179" s="10"/>
      <c r="LL1179" s="219"/>
      <c r="LM1179" s="167" t="s">
        <v>105</v>
      </c>
      <c r="LN1179" s="500" t="s">
        <v>457</v>
      </c>
      <c r="LP1179" s="230">
        <f t="shared" ref="LP1179" si="10006">IF(LO1179="Kopman",1.9,1)</f>
        <v>1</v>
      </c>
      <c r="LQ1179" s="168">
        <f t="shared" ref="LQ1179:LQ1183" si="10007">VLOOKUP(LN1179,$A$1213:$F$2274,6,FALSE)</f>
        <v>20</v>
      </c>
      <c r="LR1179" s="167" t="s">
        <v>61</v>
      </c>
      <c r="LS1179" s="10">
        <f t="shared" ref="LS1179" si="10008">LQ1179*1.5*LP1179</f>
        <v>30</v>
      </c>
      <c r="LT1179" s="10"/>
      <c r="LU1179" s="219"/>
      <c r="LV1179" s="167" t="s">
        <v>105</v>
      </c>
      <c r="LW1179" s="500" t="s">
        <v>527</v>
      </c>
      <c r="LY1179" s="230">
        <f t="shared" ref="LY1179" si="10009">IF(LX1179="Kopman",1.9,1)</f>
        <v>1</v>
      </c>
      <c r="LZ1179" s="168">
        <f t="shared" ref="LZ1179:LZ1183" si="10010">VLOOKUP(LW1179,$A$1213:$F$2274,6,FALSE)</f>
        <v>0</v>
      </c>
      <c r="MA1179" s="167" t="s">
        <v>61</v>
      </c>
      <c r="MB1179" s="10">
        <f t="shared" ref="MB1179" si="10011">LZ1179*1.5*LY1179</f>
        <v>0</v>
      </c>
      <c r="MC1179" s="10"/>
      <c r="MD1179" s="219"/>
      <c r="ME1179" s="167" t="s">
        <v>105</v>
      </c>
      <c r="MF1179" s="500" t="s">
        <v>524</v>
      </c>
      <c r="MH1179" s="230">
        <f t="shared" ref="MH1179" si="10012">IF(MG1179="Kopman",1.9,1)</f>
        <v>1</v>
      </c>
      <c r="MI1179" s="168">
        <f t="shared" ref="MI1179:MI1183" si="10013">VLOOKUP(MF1179,$A$1213:$F$2274,6,FALSE)</f>
        <v>11</v>
      </c>
      <c r="MJ1179" s="167" t="s">
        <v>61</v>
      </c>
      <c r="MK1179" s="10">
        <f t="shared" ref="MK1179" si="10014">MI1179*1.5*MH1179</f>
        <v>16.5</v>
      </c>
      <c r="ML1179" s="10"/>
      <c r="MM1179" s="219"/>
      <c r="MN1179" s="167" t="s">
        <v>105</v>
      </c>
      <c r="MO1179" s="328" t="s">
        <v>457</v>
      </c>
      <c r="MQ1179" s="230">
        <f t="shared" ref="MQ1179" si="10015">IF(MP1179="Kopman",1.9,1)</f>
        <v>1</v>
      </c>
      <c r="MR1179" s="168">
        <f t="shared" ref="MR1179:MR1183" si="10016">VLOOKUP(MO1179,$A$1213:$F$2274,6,FALSE)</f>
        <v>20</v>
      </c>
      <c r="MS1179" s="167" t="s">
        <v>61</v>
      </c>
      <c r="MT1179" s="10">
        <f t="shared" ref="MT1179" si="10017">MR1179*1.5*MQ1179</f>
        <v>30</v>
      </c>
      <c r="MU1179" s="10"/>
      <c r="MV1179" s="219"/>
      <c r="MW1179" s="167" t="s">
        <v>105</v>
      </c>
      <c r="MX1179" s="500" t="s">
        <v>1373</v>
      </c>
      <c r="MY1179" s="14" t="s">
        <v>1588</v>
      </c>
      <c r="MZ1179" s="230">
        <f t="shared" ref="MZ1179" si="10018">IF(MY1179="Kopman",1.9,1)</f>
        <v>1.9</v>
      </c>
      <c r="NA1179" s="168">
        <f t="shared" ref="NA1179:NA1183" si="10019">VLOOKUP(MX1179,$A$1213:$F$2274,6,FALSE)</f>
        <v>0</v>
      </c>
      <c r="NB1179" s="167" t="s">
        <v>61</v>
      </c>
      <c r="NC1179" s="10">
        <f t="shared" ref="NC1179" si="10020">NA1179*1.5*MZ1179</f>
        <v>0</v>
      </c>
      <c r="ND1179" s="10"/>
      <c r="NE1179" s="219"/>
      <c r="NF1179" s="167" t="s">
        <v>105</v>
      </c>
      <c r="NG1179" s="500" t="s">
        <v>1870</v>
      </c>
      <c r="NI1179" s="230">
        <f t="shared" ref="NI1179" si="10021">IF(NH1179="Kopman",1.9,1)</f>
        <v>1</v>
      </c>
      <c r="NJ1179" s="168">
        <f t="shared" ref="NJ1179:NJ1183" si="10022">VLOOKUP(NG1179,$A$1213:$F$2274,6,FALSE)</f>
        <v>38</v>
      </c>
      <c r="NK1179" s="167" t="s">
        <v>61</v>
      </c>
      <c r="NL1179" s="10">
        <f t="shared" ref="NL1179" si="10023">NJ1179*1.5*NI1179</f>
        <v>57</v>
      </c>
      <c r="NM1179" s="10"/>
      <c r="NN1179" s="219"/>
      <c r="NO1179" s="167" t="s">
        <v>105</v>
      </c>
      <c r="NP1179" s="500" t="s">
        <v>457</v>
      </c>
      <c r="NR1179" s="230">
        <f t="shared" ref="NR1179" si="10024">IF(NQ1179="Kopman",1.9,1)</f>
        <v>1</v>
      </c>
      <c r="NS1179" s="168">
        <f t="shared" ref="NS1179:NS1183" si="10025">VLOOKUP(NP1179,$A$1213:$F$2274,6,FALSE)</f>
        <v>20</v>
      </c>
      <c r="NT1179" s="167" t="s">
        <v>61</v>
      </c>
      <c r="NU1179" s="10">
        <f t="shared" ref="NU1179" si="10026">NS1179*1.5*NR1179</f>
        <v>30</v>
      </c>
      <c r="NV1179" s="10"/>
      <c r="NW1179" s="219"/>
      <c r="NX1179" s="167" t="s">
        <v>105</v>
      </c>
      <c r="NY1179" s="500" t="s">
        <v>457</v>
      </c>
      <c r="OA1179" s="230">
        <f t="shared" ref="OA1179" si="10027">IF(NZ1179="Kopman",1.9,1)</f>
        <v>1</v>
      </c>
      <c r="OB1179" s="168">
        <f t="shared" ref="OB1179:OB1183" si="10028">VLOOKUP(NY1179,$A$1213:$F$2274,6,FALSE)</f>
        <v>20</v>
      </c>
      <c r="OC1179" s="167" t="s">
        <v>61</v>
      </c>
      <c r="OD1179" s="10">
        <f t="shared" ref="OD1179" si="10029">OB1179*1.5*OA1179</f>
        <v>30</v>
      </c>
      <c r="OE1179" s="10"/>
      <c r="OF1179" s="219"/>
      <c r="OG1179" s="167" t="s">
        <v>105</v>
      </c>
      <c r="OH1179" s="500" t="s">
        <v>963</v>
      </c>
      <c r="OJ1179" s="230">
        <f t="shared" ref="OJ1179" si="10030">IF(OI1179="Kopman",1.9,1)</f>
        <v>1</v>
      </c>
      <c r="OK1179" s="168">
        <f t="shared" ref="OK1179:OK1183" si="10031">VLOOKUP(OH1179,$A$1213:$F$2274,6,FALSE)</f>
        <v>0</v>
      </c>
      <c r="OL1179" s="167" t="s">
        <v>61</v>
      </c>
      <c r="OM1179" s="10">
        <f t="shared" ref="OM1179" si="10032">OK1179*1.5*OJ1179</f>
        <v>0</v>
      </c>
      <c r="ON1179" s="10"/>
      <c r="OO1179" s="219"/>
      <c r="OP1179" s="167" t="s">
        <v>105</v>
      </c>
      <c r="OQ1179" s="500" t="s">
        <v>457</v>
      </c>
      <c r="OS1179" s="230">
        <f t="shared" ref="OS1179" si="10033">IF(OR1179="Kopman",1.9,1)</f>
        <v>1</v>
      </c>
      <c r="OT1179" s="168">
        <f t="shared" ref="OT1179:OT1183" si="10034">VLOOKUP(OQ1179,$A$1213:$F$2274,6,FALSE)</f>
        <v>20</v>
      </c>
      <c r="OU1179" s="167" t="s">
        <v>61</v>
      </c>
      <c r="OV1179" s="10">
        <f t="shared" ref="OV1179" si="10035">OT1179*1.5*OS1179</f>
        <v>30</v>
      </c>
      <c r="OW1179" s="10"/>
      <c r="OX1179" s="219"/>
      <c r="OY1179" s="167" t="s">
        <v>105</v>
      </c>
      <c r="OZ1179" s="500" t="s">
        <v>524</v>
      </c>
      <c r="PB1179" s="230">
        <f t="shared" ref="PB1179" si="10036">IF(PA1179="Kopman",1.9,1)</f>
        <v>1</v>
      </c>
      <c r="PC1179" s="168">
        <f t="shared" ref="PC1179:PC1183" si="10037">VLOOKUP(OZ1179,$A$1213:$F$2274,6,FALSE)</f>
        <v>11</v>
      </c>
      <c r="PD1179" s="167" t="s">
        <v>61</v>
      </c>
      <c r="PE1179" s="10">
        <f t="shared" ref="PE1179" si="10038">PC1179*1.5*PB1179</f>
        <v>16.5</v>
      </c>
      <c r="PF1179" s="10"/>
      <c r="PG1179" s="219"/>
      <c r="PH1179" s="167" t="s">
        <v>105</v>
      </c>
      <c r="PI1179" s="500" t="s">
        <v>457</v>
      </c>
      <c r="PK1179" s="230">
        <f t="shared" ref="PK1179" si="10039">IF(PJ1179="Kopman",1.9,1)</f>
        <v>1</v>
      </c>
      <c r="PL1179" s="168">
        <f t="shared" ref="PL1179:PL1183" si="10040">VLOOKUP(PI1179,$A$1213:$F$2274,6,FALSE)</f>
        <v>20</v>
      </c>
      <c r="PM1179" s="167" t="s">
        <v>61</v>
      </c>
      <c r="PN1179" s="10">
        <f t="shared" ref="PN1179" si="10041">PL1179*1.5*PK1179</f>
        <v>30</v>
      </c>
      <c r="PO1179" s="10"/>
      <c r="PP1179" s="219"/>
      <c r="PQ1179" s="167" t="s">
        <v>105</v>
      </c>
      <c r="PR1179" s="500" t="s">
        <v>524</v>
      </c>
      <c r="PT1179" s="230">
        <f t="shared" ref="PT1179" si="10042">IF(PS1179="Kopman",1.9,1)</f>
        <v>1</v>
      </c>
      <c r="PU1179" s="168">
        <f t="shared" ref="PU1179:PU1183" si="10043">VLOOKUP(PR1179,$A$1213:$F$2274,6,FALSE)</f>
        <v>11</v>
      </c>
      <c r="PV1179" s="167" t="s">
        <v>61</v>
      </c>
      <c r="PW1179" s="10">
        <f t="shared" ref="PW1179" si="10044">PU1179*1.5*PT1179</f>
        <v>16.5</v>
      </c>
      <c r="PX1179" s="10"/>
      <c r="PY1179" s="219"/>
      <c r="PZ1179" s="167" t="s">
        <v>105</v>
      </c>
      <c r="QA1179" s="500" t="s">
        <v>524</v>
      </c>
      <c r="QC1179" s="230">
        <f t="shared" ref="QC1179" si="10045">IF(QB1179="Kopman",1.9,1)</f>
        <v>1</v>
      </c>
      <c r="QD1179" s="168">
        <f t="shared" ref="QD1179:QD1183" si="10046">VLOOKUP(QA1179,$A$1213:$F$2274,6,FALSE)</f>
        <v>11</v>
      </c>
      <c r="QE1179" s="167" t="s">
        <v>61</v>
      </c>
      <c r="QF1179" s="10">
        <f t="shared" ref="QF1179" si="10047">QD1179*1.5*QC1179</f>
        <v>16.5</v>
      </c>
      <c r="QG1179" s="10"/>
      <c r="QH1179" s="219"/>
      <c r="QI1179" s="167" t="s">
        <v>105</v>
      </c>
      <c r="QJ1179" s="500" t="s">
        <v>504</v>
      </c>
      <c r="QL1179" s="230">
        <f t="shared" ref="QL1179" si="10048">IF(QK1179="Kopman",1.9,1)</f>
        <v>1</v>
      </c>
      <c r="QM1179" s="168">
        <f t="shared" ref="QM1179:QM1183" si="10049">VLOOKUP(QJ1179,$A$1213:$F$2274,6,FALSE)</f>
        <v>0</v>
      </c>
      <c r="QN1179" s="167" t="s">
        <v>61</v>
      </c>
      <c r="QO1179" s="10">
        <f t="shared" ref="QO1179" si="10050">QM1179*1.5*QL1179</f>
        <v>0</v>
      </c>
      <c r="QP1179" s="10"/>
      <c r="QQ1179" s="219"/>
      <c r="QR1179" s="167" t="s">
        <v>105</v>
      </c>
      <c r="QS1179" s="500" t="s">
        <v>1714</v>
      </c>
      <c r="QU1179" s="230">
        <f t="shared" ref="QU1179" si="10051">IF(QT1179="Kopman",1.9,1)</f>
        <v>1</v>
      </c>
      <c r="QV1179" s="168">
        <f t="shared" ref="QV1179:QV1183" si="10052">VLOOKUP(QS1179,$A$1213:$F$2274,6,FALSE)</f>
        <v>0</v>
      </c>
      <c r="QW1179" s="167" t="s">
        <v>61</v>
      </c>
      <c r="QX1179" s="10">
        <f t="shared" ref="QX1179" si="10053">QV1179*1.5*QU1179</f>
        <v>0</v>
      </c>
      <c r="QY1179" s="10"/>
      <c r="QZ1179" s="219"/>
      <c r="RA1179" s="167" t="s">
        <v>105</v>
      </c>
      <c r="RB1179" s="500" t="s">
        <v>457</v>
      </c>
      <c r="RD1179" s="230">
        <f t="shared" ref="RD1179" si="10054">IF(RC1179="Kopman",1.9,1)</f>
        <v>1</v>
      </c>
      <c r="RE1179" s="168">
        <f t="shared" ref="RE1179:RE1183" si="10055">VLOOKUP(RB1179,$A$1213:$F$2274,6,FALSE)</f>
        <v>20</v>
      </c>
      <c r="RF1179" s="167" t="s">
        <v>61</v>
      </c>
      <c r="RG1179" s="10">
        <f t="shared" ref="RG1179" si="10056">RE1179*1.5*RD1179</f>
        <v>30</v>
      </c>
      <c r="RH1179" s="10"/>
      <c r="RI1179" s="219"/>
      <c r="RJ1179" s="167" t="s">
        <v>105</v>
      </c>
      <c r="RK1179" s="500" t="s">
        <v>963</v>
      </c>
      <c r="RM1179" s="230">
        <f t="shared" ref="RM1179" si="10057">IF(RL1179="Kopman",1.9,1)</f>
        <v>1</v>
      </c>
      <c r="RN1179" s="168">
        <f t="shared" ref="RN1179:RN1183" si="10058">VLOOKUP(RK1179,$A$1213:$F$2274,6,FALSE)</f>
        <v>0</v>
      </c>
      <c r="RO1179" s="167" t="s">
        <v>61</v>
      </c>
      <c r="RP1179" s="10">
        <f t="shared" ref="RP1179" si="10059">RN1179*1.5*RM1179</f>
        <v>0</v>
      </c>
      <c r="RQ1179" s="10"/>
      <c r="RR1179" s="219"/>
      <c r="RS1179" s="167" t="s">
        <v>105</v>
      </c>
      <c r="RT1179" s="500" t="s">
        <v>457</v>
      </c>
      <c r="RV1179" s="230">
        <f t="shared" ref="RV1179" si="10060">IF(RU1179="Kopman",1.9,1)</f>
        <v>1</v>
      </c>
      <c r="RW1179" s="168">
        <f t="shared" ref="RW1179:RW1183" si="10061">VLOOKUP(RT1179,$A$1213:$F$2274,6,FALSE)</f>
        <v>20</v>
      </c>
      <c r="RX1179" s="167" t="s">
        <v>61</v>
      </c>
      <c r="RY1179" s="10">
        <f t="shared" ref="RY1179" si="10062">RW1179*1.5*RV1179</f>
        <v>30</v>
      </c>
      <c r="RZ1179" s="10"/>
      <c r="SA1179" s="219"/>
      <c r="SB1179" s="167" t="s">
        <v>105</v>
      </c>
      <c r="SC1179" s="500" t="s">
        <v>469</v>
      </c>
      <c r="SE1179" s="230">
        <f t="shared" ref="SE1179" si="10063">IF(SD1179="Kopman",1.9,1)</f>
        <v>1</v>
      </c>
      <c r="SF1179" s="168">
        <f t="shared" ref="SF1179:SF1183" si="10064">VLOOKUP(SC1179,$A$1213:$F$2274,6,FALSE)</f>
        <v>0</v>
      </c>
      <c r="SG1179" s="167" t="s">
        <v>61</v>
      </c>
      <c r="SH1179" s="10">
        <f t="shared" ref="SH1179" si="10065">SF1179*1.5*SE1179</f>
        <v>0</v>
      </c>
      <c r="SI1179" s="10"/>
      <c r="SJ1179" s="219"/>
      <c r="SK1179" s="167" t="s">
        <v>105</v>
      </c>
      <c r="SL1179" s="500" t="s">
        <v>457</v>
      </c>
      <c r="SN1179" s="230">
        <f t="shared" ref="SN1179" si="10066">IF(SM1179="Kopman",1.9,1)</f>
        <v>1</v>
      </c>
      <c r="SO1179" s="168">
        <f t="shared" ref="SO1179:SO1183" si="10067">VLOOKUP(SL1179,$A$1213:$F$2274,6,FALSE)</f>
        <v>20</v>
      </c>
      <c r="SP1179" s="167" t="s">
        <v>61</v>
      </c>
      <c r="SQ1179" s="10">
        <f t="shared" ref="SQ1179" si="10068">SO1179*1.5*SN1179</f>
        <v>30</v>
      </c>
      <c r="SR1179" s="10"/>
      <c r="SS1179" s="219"/>
      <c r="ST1179" s="167" t="s">
        <v>105</v>
      </c>
      <c r="SU1179" s="500" t="s">
        <v>807</v>
      </c>
      <c r="SW1179" s="230">
        <f t="shared" ref="SW1179" si="10069">IF(SV1179="Kopman",1.9,1)</f>
        <v>1</v>
      </c>
      <c r="SX1179" s="168">
        <f t="shared" ref="SX1179:SX1183" si="10070">VLOOKUP(SU1179,$A$1213:$F$2274,6,FALSE)</f>
        <v>0</v>
      </c>
      <c r="SY1179" s="167" t="s">
        <v>61</v>
      </c>
      <c r="SZ1179" s="10">
        <f t="shared" ref="SZ1179" si="10071">SX1179*1.5*SW1179</f>
        <v>0</v>
      </c>
      <c r="TA1179" s="10"/>
      <c r="TB1179" s="219"/>
      <c r="TC1179" s="167" t="s">
        <v>105</v>
      </c>
      <c r="TD1179" s="500" t="s">
        <v>952</v>
      </c>
      <c r="TF1179" s="230">
        <f t="shared" ref="TF1179" si="10072">IF(TE1179="Kopman",1.9,1)</f>
        <v>1</v>
      </c>
      <c r="TG1179" s="168">
        <f t="shared" ref="TG1179:TG1183" si="10073">VLOOKUP(TD1179,$A$1213:$F$2274,6,FALSE)</f>
        <v>0</v>
      </c>
      <c r="TH1179" s="167" t="s">
        <v>61</v>
      </c>
      <c r="TI1179" s="10">
        <f t="shared" ref="TI1179" si="10074">TG1179*1.5*TF1179</f>
        <v>0</v>
      </c>
      <c r="TJ1179" s="10"/>
      <c r="TK1179" s="219"/>
      <c r="TL1179" s="167" t="s">
        <v>105</v>
      </c>
      <c r="TM1179" s="328" t="s">
        <v>1927</v>
      </c>
      <c r="TO1179" s="230">
        <f t="shared" ref="TO1179" si="10075">IF(TN1179="Kopman",1.9,1)</f>
        <v>1</v>
      </c>
      <c r="TP1179" s="168">
        <f t="shared" ref="TP1179:TP1183" si="10076">VLOOKUP(TM1179,$A$1213:$F$2274,6,FALSE)</f>
        <v>2</v>
      </c>
      <c r="TQ1179" s="167" t="s">
        <v>61</v>
      </c>
      <c r="TR1179" s="10">
        <f t="shared" ref="TR1179" si="10077">TP1179*1.5*TO1179</f>
        <v>3</v>
      </c>
      <c r="TS1179" s="10"/>
      <c r="TT1179" s="219"/>
      <c r="TU1179" s="167" t="s">
        <v>105</v>
      </c>
      <c r="TV1179" s="500" t="s">
        <v>1619</v>
      </c>
      <c r="TX1179" s="230">
        <f t="shared" ref="TX1179" si="10078">IF(TW1179="Kopman",1.9,1)</f>
        <v>1</v>
      </c>
      <c r="TY1179" s="168">
        <f t="shared" ref="TY1179:TY1183" si="10079">VLOOKUP(TV1179,$A$1213:$F$2274,6,FALSE)</f>
        <v>30</v>
      </c>
      <c r="TZ1179" s="167" t="s">
        <v>61</v>
      </c>
      <c r="UA1179" s="10">
        <f t="shared" ref="UA1179" si="10080">TY1179*1.5*TX1179</f>
        <v>45</v>
      </c>
      <c r="UB1179" s="10"/>
      <c r="UC1179" s="219"/>
      <c r="UD1179" s="167" t="s">
        <v>105</v>
      </c>
      <c r="UE1179" s="328" t="s">
        <v>527</v>
      </c>
      <c r="UG1179" s="230">
        <f t="shared" ref="UG1179" si="10081">IF(UF1179="Kopman",1.9,1)</f>
        <v>1</v>
      </c>
      <c r="UH1179" s="168">
        <f t="shared" ref="UH1179:UH1183" si="10082">VLOOKUP(UE1179,$A$1213:$F$2274,6,FALSE)</f>
        <v>0</v>
      </c>
      <c r="UI1179" s="167" t="s">
        <v>61</v>
      </c>
      <c r="UJ1179" s="10">
        <f t="shared" ref="UJ1179" si="10083">UH1179*1.5*UG1179</f>
        <v>0</v>
      </c>
      <c r="UK1179" s="10"/>
      <c r="UL1179" s="219"/>
      <c r="UM1179" s="167" t="s">
        <v>105</v>
      </c>
      <c r="UN1179" s="500" t="s">
        <v>457</v>
      </c>
      <c r="UP1179" s="230">
        <f t="shared" ref="UP1179" si="10084">IF(UO1179="Kopman",1.9,1)</f>
        <v>1</v>
      </c>
      <c r="UQ1179" s="168">
        <f t="shared" ref="UQ1179:UQ1183" si="10085">VLOOKUP(UN1179,$A$1213:$F$2274,6,FALSE)</f>
        <v>20</v>
      </c>
      <c r="UR1179" s="167" t="s">
        <v>61</v>
      </c>
      <c r="US1179" s="10">
        <f t="shared" ref="US1179" si="10086">UQ1179*1.5*UP1179</f>
        <v>30</v>
      </c>
      <c r="UT1179" s="10"/>
      <c r="UU1179" s="219"/>
      <c r="UV1179" s="167" t="s">
        <v>105</v>
      </c>
      <c r="UW1179" s="500" t="s">
        <v>457</v>
      </c>
      <c r="UX1179" s="14" t="s">
        <v>1588</v>
      </c>
      <c r="UY1179" s="230">
        <f t="shared" ref="UY1179" si="10087">IF(UX1179="Kopman",1.9,1)</f>
        <v>1.9</v>
      </c>
      <c r="UZ1179" s="168">
        <f t="shared" ref="UZ1179:UZ1183" si="10088">VLOOKUP(UW1179,$A$1213:$F$2274,6,FALSE)</f>
        <v>20</v>
      </c>
      <c r="VA1179" s="167" t="s">
        <v>61</v>
      </c>
      <c r="VB1179" s="10">
        <f t="shared" ref="VB1179" si="10089">UZ1179*1.5*UY1179</f>
        <v>57</v>
      </c>
      <c r="VC1179" s="10"/>
      <c r="VD1179" s="219"/>
      <c r="VE1179" s="167" t="s">
        <v>105</v>
      </c>
      <c r="VF1179" s="500" t="s">
        <v>457</v>
      </c>
      <c r="VH1179" s="230">
        <f t="shared" ref="VH1179" si="10090">IF(VG1179="Kopman",1.9,1)</f>
        <v>1</v>
      </c>
      <c r="VI1179" s="168">
        <f t="shared" ref="VI1179:VI1183" si="10091">VLOOKUP(VF1179,$A$1213:$F$2274,6,FALSE)</f>
        <v>20</v>
      </c>
      <c r="VJ1179" s="167" t="s">
        <v>61</v>
      </c>
      <c r="VK1179" s="10">
        <f t="shared" ref="VK1179" si="10092">VI1179*1.5*VH1179</f>
        <v>30</v>
      </c>
      <c r="VL1179" s="10"/>
      <c r="VM1179" s="219"/>
      <c r="VN1179" s="167" t="s">
        <v>105</v>
      </c>
      <c r="VO1179" s="500" t="s">
        <v>457</v>
      </c>
      <c r="VP1179" s="14" t="s">
        <v>1588</v>
      </c>
      <c r="VQ1179" s="230">
        <f t="shared" ref="VQ1179" si="10093">IF(VP1179="Kopman",1.9,1)</f>
        <v>1.9</v>
      </c>
      <c r="VR1179" s="168">
        <f t="shared" ref="VR1179:VR1183" si="10094">VLOOKUP(VO1179,$A$1213:$F$2274,6,FALSE)</f>
        <v>20</v>
      </c>
      <c r="VS1179" s="167" t="s">
        <v>61</v>
      </c>
      <c r="VT1179" s="10">
        <f t="shared" ref="VT1179" si="10095">VR1179*1.5*VQ1179</f>
        <v>57</v>
      </c>
      <c r="VU1179" s="10"/>
      <c r="VV1179" s="219"/>
      <c r="VW1179" s="167" t="s">
        <v>105</v>
      </c>
      <c r="VX1179" s="500" t="s">
        <v>1373</v>
      </c>
      <c r="VZ1179" s="230">
        <f t="shared" ref="VZ1179" si="10096">IF(VY1179="Kopman",1.9,1)</f>
        <v>1</v>
      </c>
      <c r="WA1179" s="168">
        <f t="shared" ref="WA1179:WA1183" si="10097">VLOOKUP(VX1179,$A$1213:$F$2274,6,FALSE)</f>
        <v>0</v>
      </c>
      <c r="WB1179" s="167" t="s">
        <v>61</v>
      </c>
      <c r="WC1179" s="10">
        <f t="shared" ref="WC1179" si="10098">WA1179*1.5*VZ1179</f>
        <v>0</v>
      </c>
      <c r="WD1179" s="10"/>
      <c r="WE1179" s="219"/>
      <c r="WF1179" s="167" t="s">
        <v>105</v>
      </c>
      <c r="WG1179" s="500" t="s">
        <v>457</v>
      </c>
      <c r="WH1179" s="14" t="s">
        <v>1588</v>
      </c>
      <c r="WI1179" s="230">
        <f t="shared" ref="WI1179" si="10099">IF(WH1179="Kopman",1.9,1)</f>
        <v>1.9</v>
      </c>
      <c r="WJ1179" s="168">
        <f t="shared" ref="WJ1179:WJ1183" si="10100">VLOOKUP(WG1179,$A$1213:$F$2274,6,FALSE)</f>
        <v>20</v>
      </c>
      <c r="WK1179" s="167" t="s">
        <v>61</v>
      </c>
      <c r="WL1179" s="10">
        <f t="shared" ref="WL1179" si="10101">WJ1179*1.5*WI1179</f>
        <v>57</v>
      </c>
      <c r="WM1179" s="10"/>
      <c r="WN1179" s="219"/>
      <c r="WO1179" s="167" t="s">
        <v>105</v>
      </c>
      <c r="WP1179" s="500" t="s">
        <v>799</v>
      </c>
      <c r="WR1179" s="230">
        <f t="shared" ref="WR1179" si="10102">IF(WQ1179="Kopman",1.9,1)</f>
        <v>1</v>
      </c>
      <c r="WS1179" s="168">
        <f t="shared" ref="WS1179:WS1183" si="10103">VLOOKUP(WP1179,$A$1213:$F$2274,6,FALSE)</f>
        <v>7</v>
      </c>
      <c r="WT1179" s="167" t="s">
        <v>61</v>
      </c>
      <c r="WU1179" s="10">
        <f t="shared" ref="WU1179" si="10104">WS1179*1.5*WR1179</f>
        <v>10.5</v>
      </c>
      <c r="WV1179" s="10"/>
      <c r="WW1179" s="219"/>
      <c r="WX1179" s="167" t="s">
        <v>105</v>
      </c>
      <c r="WY1179" s="499" t="s">
        <v>2853</v>
      </c>
      <c r="XA1179" s="230">
        <f t="shared" ref="XA1179" si="10105">IF(WZ1179="Kopman",1.9,1)</f>
        <v>1</v>
      </c>
      <c r="XB1179" s="168">
        <f t="shared" ref="XB1179:XB1183" si="10106">VLOOKUP(WY1179,$A$1213:$F$2274,6,FALSE)</f>
        <v>0</v>
      </c>
      <c r="XC1179" s="167" t="s">
        <v>61</v>
      </c>
      <c r="XD1179" s="10">
        <f t="shared" ref="XD1179" si="10107">XB1179*1.5*XA1179</f>
        <v>0</v>
      </c>
      <c r="XE1179" s="10"/>
      <c r="XF1179" s="219"/>
      <c r="XG1179" s="167" t="s">
        <v>105</v>
      </c>
      <c r="XH1179" s="500" t="s">
        <v>916</v>
      </c>
      <c r="XJ1179" s="230">
        <f t="shared" ref="XJ1179" si="10108">IF(XI1179="Kopman",1.9,1)</f>
        <v>1</v>
      </c>
      <c r="XK1179" s="168">
        <f t="shared" ref="XK1179:XK1183" si="10109">VLOOKUP(XH1179,$A$1213:$F$2274,6,FALSE)</f>
        <v>0</v>
      </c>
      <c r="XL1179" s="167" t="s">
        <v>61</v>
      </c>
      <c r="XM1179" s="10">
        <f t="shared" ref="XM1179" si="10110">XK1179*1.5*XJ1179</f>
        <v>0</v>
      </c>
      <c r="XN1179" s="10"/>
      <c r="XO1179" s="219"/>
      <c r="XP1179" s="167" t="s">
        <v>105</v>
      </c>
      <c r="XQ1179" s="500" t="s">
        <v>457</v>
      </c>
      <c r="XR1179" s="14" t="s">
        <v>1588</v>
      </c>
      <c r="XS1179" s="230">
        <f t="shared" ref="XS1179" si="10111">IF(XR1179="Kopman",1.9,1)</f>
        <v>1.9</v>
      </c>
      <c r="XT1179" s="168">
        <f t="shared" ref="XT1179:XT1183" si="10112">VLOOKUP(XQ1179,$A$1213:$F$2274,6,FALSE)</f>
        <v>20</v>
      </c>
      <c r="XU1179" s="167" t="s">
        <v>61</v>
      </c>
      <c r="XV1179" s="10">
        <f t="shared" ref="XV1179" si="10113">XT1179*1.5*XS1179</f>
        <v>57</v>
      </c>
      <c r="XW1179" s="10"/>
      <c r="XX1179" s="219"/>
      <c r="XY1179" s="167" t="s">
        <v>105</v>
      </c>
      <c r="XZ1179" s="500" t="s">
        <v>457</v>
      </c>
      <c r="YB1179" s="230">
        <f t="shared" ref="YB1179" si="10114">IF(YA1179="Kopman",1.9,1)</f>
        <v>1</v>
      </c>
      <c r="YC1179" s="168">
        <f t="shared" ref="YC1179:YC1183" si="10115">VLOOKUP(XZ1179,$A$1213:$F$2274,6,FALSE)</f>
        <v>20</v>
      </c>
      <c r="YD1179" s="167" t="s">
        <v>61</v>
      </c>
      <c r="YE1179" s="10">
        <f t="shared" ref="YE1179" si="10116">YC1179*1.5*YB1179</f>
        <v>30</v>
      </c>
      <c r="YF1179" s="10"/>
      <c r="YG1179" s="219"/>
      <c r="YH1179" s="167" t="s">
        <v>105</v>
      </c>
      <c r="YI1179" s="500" t="s">
        <v>478</v>
      </c>
      <c r="YK1179" s="230">
        <f t="shared" ref="YK1179" si="10117">IF(YJ1179="Kopman",1.9,1)</f>
        <v>1</v>
      </c>
      <c r="YL1179" s="168">
        <f t="shared" ref="YL1179:YL1183" si="10118">VLOOKUP(YI1179,$A$1213:$F$2274,6,FALSE)</f>
        <v>0</v>
      </c>
      <c r="YM1179" s="167" t="s">
        <v>61</v>
      </c>
      <c r="YN1179" s="10">
        <f t="shared" ref="YN1179" si="10119">YL1179*1.5*YK1179</f>
        <v>0</v>
      </c>
      <c r="YO1179" s="10"/>
      <c r="YP1179" s="219"/>
      <c r="YQ1179" s="167" t="s">
        <v>105</v>
      </c>
      <c r="YR1179" s="500" t="s">
        <v>576</v>
      </c>
      <c r="YS1179" s="14" t="s">
        <v>1588</v>
      </c>
      <c r="YT1179" s="230">
        <f t="shared" ref="YT1179" si="10120">IF(YS1179="Kopman",1.9,1)</f>
        <v>1.9</v>
      </c>
      <c r="YU1179" s="168">
        <f t="shared" ref="YU1179:YU1183" si="10121">VLOOKUP(YR1179,$A$1213:$F$2274,6,FALSE)</f>
        <v>14</v>
      </c>
      <c r="YV1179" s="167" t="s">
        <v>61</v>
      </c>
      <c r="YW1179" s="10">
        <f t="shared" ref="YW1179" si="10122">YU1179*1.5*YT1179</f>
        <v>39.9</v>
      </c>
      <c r="YX1179" s="10"/>
      <c r="YY1179" s="219"/>
      <c r="YZ1179" s="167" t="s">
        <v>105</v>
      </c>
      <c r="ZA1179" s="500" t="s">
        <v>916</v>
      </c>
      <c r="ZC1179" s="230">
        <f t="shared" ref="ZC1179" si="10123">IF(ZB1179="Kopman",1.9,1)</f>
        <v>1</v>
      </c>
      <c r="ZD1179" s="168">
        <f t="shared" ref="ZD1179:ZD1183" si="10124">VLOOKUP(ZA1179,$A$1213:$F$2274,6,FALSE)</f>
        <v>0</v>
      </c>
      <c r="ZE1179" s="167" t="s">
        <v>61</v>
      </c>
      <c r="ZF1179" s="10">
        <f t="shared" ref="ZF1179" si="10125">ZD1179*1.5*ZC1179</f>
        <v>0</v>
      </c>
      <c r="ZG1179" s="10"/>
      <c r="ZH1179" s="219"/>
      <c r="ZI1179" s="167" t="s">
        <v>105</v>
      </c>
      <c r="ZJ1179" s="500" t="s">
        <v>457</v>
      </c>
      <c r="ZL1179" s="230">
        <f t="shared" ref="ZL1179" si="10126">IF(ZK1179="Kopman",1.9,1)</f>
        <v>1</v>
      </c>
      <c r="ZM1179" s="168">
        <f t="shared" ref="ZM1179:ZM1183" si="10127">VLOOKUP(ZJ1179,$A$1213:$F$2274,6,FALSE)</f>
        <v>20</v>
      </c>
      <c r="ZN1179" s="167" t="s">
        <v>61</v>
      </c>
      <c r="ZO1179" s="10">
        <f t="shared" ref="ZO1179" si="10128">ZM1179*1.5*ZL1179</f>
        <v>30</v>
      </c>
      <c r="ZP1179" s="10"/>
      <c r="ZQ1179" s="219"/>
      <c r="ZR1179" s="167" t="s">
        <v>105</v>
      </c>
      <c r="ZS1179" s="498" t="s">
        <v>524</v>
      </c>
      <c r="ZU1179" s="230">
        <f t="shared" ref="ZU1179" si="10129">IF(ZT1179="Kopman",1.9,1)</f>
        <v>1</v>
      </c>
      <c r="ZV1179" s="168">
        <f t="shared" ref="ZV1179:ZV1183" si="10130">VLOOKUP(ZS1179,$A$1213:$F$2274,6,FALSE)</f>
        <v>11</v>
      </c>
      <c r="ZW1179" s="167" t="s">
        <v>61</v>
      </c>
      <c r="ZX1179" s="10">
        <f t="shared" ref="ZX1179" si="10131">ZV1179*1.5*ZU1179</f>
        <v>16.5</v>
      </c>
      <c r="ZY1179" s="10"/>
      <c r="ZZ1179" s="219"/>
      <c r="AAA1179" s="167" t="s">
        <v>105</v>
      </c>
      <c r="AAB1179" s="500" t="s">
        <v>457</v>
      </c>
      <c r="AAD1179" s="230">
        <f t="shared" ref="AAD1179" si="10132">IF(AAC1179="Kopman",1.9,1)</f>
        <v>1</v>
      </c>
      <c r="AAE1179" s="168">
        <f t="shared" ref="AAE1179:AAE1183" si="10133">VLOOKUP(AAB1179,$A$1213:$F$2274,6,FALSE)</f>
        <v>20</v>
      </c>
      <c r="AAF1179" s="167" t="s">
        <v>61</v>
      </c>
      <c r="AAG1179" s="10">
        <f t="shared" ref="AAG1179" si="10134">AAE1179*1.5*AAD1179</f>
        <v>30</v>
      </c>
      <c r="AAH1179" s="10"/>
      <c r="AAI1179" s="219"/>
      <c r="AAJ1179" s="167" t="s">
        <v>105</v>
      </c>
      <c r="AAK1179" s="500" t="s">
        <v>2968</v>
      </c>
      <c r="AAM1179" s="230">
        <f t="shared" ref="AAM1179" si="10135">IF(AAL1179="Kopman",1.9,1)</f>
        <v>1</v>
      </c>
      <c r="AAN1179" s="168">
        <f t="shared" ref="AAN1179:AAN1183" si="10136">VLOOKUP(AAK1179,$A$1213:$F$2274,6,FALSE)</f>
        <v>19</v>
      </c>
      <c r="AAO1179" s="167" t="s">
        <v>61</v>
      </c>
      <c r="AAP1179" s="10">
        <f t="shared" ref="AAP1179" si="10137">AAN1179*1.5*AAM1179</f>
        <v>28.5</v>
      </c>
      <c r="AAQ1179" s="10"/>
      <c r="AAR1179" s="219"/>
      <c r="AAS1179" s="167" t="s">
        <v>105</v>
      </c>
      <c r="AAT1179" s="500" t="s">
        <v>807</v>
      </c>
      <c r="AAV1179" s="230">
        <f t="shared" ref="AAV1179" si="10138">IF(AAU1179="Kopman",1.9,1)</f>
        <v>1</v>
      </c>
      <c r="AAW1179" s="168">
        <f t="shared" ref="AAW1179:AAW1183" si="10139">VLOOKUP(AAT1179,$A$1213:$F$2274,6,FALSE)</f>
        <v>0</v>
      </c>
      <c r="AAX1179" s="167" t="s">
        <v>61</v>
      </c>
      <c r="AAY1179" s="10">
        <f t="shared" ref="AAY1179" si="10140">AAW1179*1.5*AAV1179</f>
        <v>0</v>
      </c>
      <c r="AAZ1179" s="10"/>
      <c r="ABA1179" s="219"/>
      <c r="ABB1179" s="167" t="s">
        <v>105</v>
      </c>
      <c r="ABC1179" s="500" t="s">
        <v>457</v>
      </c>
      <c r="ABD1179" s="14" t="s">
        <v>1588</v>
      </c>
      <c r="ABE1179" s="230">
        <f t="shared" ref="ABE1179" si="10141">IF(ABD1179="Kopman",1.9,1)</f>
        <v>1.9</v>
      </c>
      <c r="ABF1179" s="168">
        <f t="shared" ref="ABF1179:ABF1183" si="10142">VLOOKUP(ABC1179,$A$1213:$F$2274,6,FALSE)</f>
        <v>20</v>
      </c>
      <c r="ABG1179" s="167" t="s">
        <v>61</v>
      </c>
      <c r="ABH1179" s="10">
        <f t="shared" ref="ABH1179" si="10143">ABF1179*1.5*ABE1179</f>
        <v>57</v>
      </c>
      <c r="ABI1179" s="10"/>
      <c r="ABJ1179" s="219"/>
      <c r="ABK1179" s="167" t="s">
        <v>105</v>
      </c>
      <c r="ABL1179" s="500" t="s">
        <v>457</v>
      </c>
      <c r="ABM1179" s="14" t="s">
        <v>1588</v>
      </c>
      <c r="ABN1179" s="230">
        <f t="shared" ref="ABN1179" si="10144">IF(ABM1179="Kopman",1.9,1)</f>
        <v>1.9</v>
      </c>
      <c r="ABO1179" s="168">
        <f t="shared" ref="ABO1179:ABO1183" si="10145">VLOOKUP(ABL1179,$A$1213:$F$2274,6,FALSE)</f>
        <v>20</v>
      </c>
      <c r="ABP1179" s="167" t="s">
        <v>61</v>
      </c>
      <c r="ABQ1179" s="10">
        <f t="shared" ref="ABQ1179" si="10146">ABO1179*1.5*ABN1179</f>
        <v>57</v>
      </c>
      <c r="ABR1179" s="10"/>
      <c r="ABS1179" s="219"/>
      <c r="ABT1179" s="167" t="s">
        <v>105</v>
      </c>
      <c r="ABU1179" s="498" t="s">
        <v>2853</v>
      </c>
      <c r="ABW1179" s="230">
        <f t="shared" ref="ABW1179" si="10147">IF(ABV1179="Kopman",1.9,1)</f>
        <v>1</v>
      </c>
      <c r="ABX1179" s="168">
        <f t="shared" ref="ABX1179:ABX1183" si="10148">VLOOKUP(ABU1179,$A$1213:$F$2274,6,FALSE)</f>
        <v>0</v>
      </c>
      <c r="ABY1179" s="167" t="s">
        <v>61</v>
      </c>
      <c r="ABZ1179" s="10">
        <f t="shared" ref="ABZ1179" si="10149">ABX1179*1.5*ABW1179</f>
        <v>0</v>
      </c>
      <c r="ACA1179" s="10"/>
      <c r="ACB1179" s="219"/>
      <c r="ACC1179" s="167" t="s">
        <v>105</v>
      </c>
      <c r="ACD1179" s="500" t="s">
        <v>457</v>
      </c>
      <c r="ACE1179" s="14" t="s">
        <v>1588</v>
      </c>
      <c r="ACF1179" s="230">
        <f t="shared" ref="ACF1179" si="10150">IF(ACE1179="Kopman",1.9,1)</f>
        <v>1.9</v>
      </c>
      <c r="ACG1179" s="168">
        <f t="shared" ref="ACG1179:ACG1183" si="10151">VLOOKUP(ACD1179,$A$1213:$F$2274,6,FALSE)</f>
        <v>20</v>
      </c>
      <c r="ACH1179" s="167" t="s">
        <v>61</v>
      </c>
      <c r="ACI1179" s="10">
        <f t="shared" ref="ACI1179" si="10152">ACG1179*1.5*ACF1179</f>
        <v>57</v>
      </c>
      <c r="ACJ1179" s="10"/>
      <c r="ACK1179" s="219"/>
      <c r="ACL1179" s="167" t="s">
        <v>105</v>
      </c>
      <c r="ACM1179" s="500" t="s">
        <v>457</v>
      </c>
      <c r="ACO1179" s="230">
        <f t="shared" ref="ACO1179" si="10153">IF(ACN1179="Kopman",1.9,1)</f>
        <v>1</v>
      </c>
      <c r="ACP1179" s="168">
        <f t="shared" ref="ACP1179:ACP1183" si="10154">VLOOKUP(ACM1179,$A$1213:$F$2274,6,FALSE)</f>
        <v>20</v>
      </c>
      <c r="ACQ1179" s="167" t="s">
        <v>61</v>
      </c>
      <c r="ACR1179" s="10">
        <f t="shared" ref="ACR1179" si="10155">ACP1179*1.5*ACO1179</f>
        <v>30</v>
      </c>
      <c r="ACS1179" s="10"/>
      <c r="ACT1179" s="219"/>
      <c r="ACU1179" s="167" t="s">
        <v>105</v>
      </c>
      <c r="ACV1179" s="500" t="s">
        <v>524</v>
      </c>
      <c r="ACX1179" s="230">
        <f t="shared" ref="ACX1179" si="10156">IF(ACW1179="Kopman",1.9,1)</f>
        <v>1</v>
      </c>
      <c r="ACY1179" s="168">
        <f t="shared" ref="ACY1179:ACY1183" si="10157">VLOOKUP(ACV1179,$A$1213:$F$2274,6,FALSE)</f>
        <v>11</v>
      </c>
      <c r="ACZ1179" s="167" t="s">
        <v>61</v>
      </c>
      <c r="ADA1179" s="10">
        <f t="shared" ref="ADA1179" si="10158">ACY1179*1.5*ACX1179</f>
        <v>16.5</v>
      </c>
      <c r="ADB1179" s="10"/>
      <c r="ADC1179" s="219"/>
      <c r="ADD1179" s="167" t="s">
        <v>105</v>
      </c>
      <c r="ADE1179" s="500" t="s">
        <v>497</v>
      </c>
      <c r="ADG1179" s="230">
        <f t="shared" ref="ADG1179" si="10159">IF(ADF1179="Kopman",1.9,1)</f>
        <v>1</v>
      </c>
      <c r="ADH1179" s="168">
        <f t="shared" ref="ADH1179:ADH1183" si="10160">VLOOKUP(ADE1179,$A$1213:$F$2274,6,FALSE)</f>
        <v>0</v>
      </c>
      <c r="ADI1179" s="167" t="s">
        <v>61</v>
      </c>
      <c r="ADJ1179" s="10">
        <f t="shared" ref="ADJ1179" si="10161">ADH1179*1.5*ADG1179</f>
        <v>0</v>
      </c>
      <c r="ADK1179" s="10"/>
      <c r="ADL1179" s="219"/>
      <c r="ADM1179" s="167" t="s">
        <v>105</v>
      </c>
      <c r="ADN1179" s="500" t="s">
        <v>457</v>
      </c>
      <c r="ADP1179" s="230">
        <f t="shared" ref="ADP1179" si="10162">IF(ADO1179="Kopman",1.9,1)</f>
        <v>1</v>
      </c>
      <c r="ADQ1179" s="168">
        <f t="shared" ref="ADQ1179:ADQ1183" si="10163">VLOOKUP(ADN1179,$A$1213:$F$2274,6,FALSE)</f>
        <v>20</v>
      </c>
      <c r="ADR1179" s="167" t="s">
        <v>61</v>
      </c>
      <c r="ADS1179" s="10">
        <f t="shared" ref="ADS1179" si="10164">ADQ1179*1.5*ADP1179</f>
        <v>30</v>
      </c>
      <c r="ADT1179" s="10"/>
      <c r="ADU1179" s="219"/>
      <c r="ADV1179" s="167" t="s">
        <v>105</v>
      </c>
      <c r="ADW1179" s="328" t="s">
        <v>457</v>
      </c>
      <c r="ADY1179" s="230">
        <f t="shared" ref="ADY1179" si="10165">IF(ADX1179="Kopman",1.9,1)</f>
        <v>1</v>
      </c>
      <c r="ADZ1179" s="168">
        <f t="shared" ref="ADZ1179:ADZ1183" si="10166">VLOOKUP(ADW1179,$A$1213:$F$2274,6,FALSE)</f>
        <v>20</v>
      </c>
      <c r="AEA1179" s="167" t="s">
        <v>61</v>
      </c>
      <c r="AEB1179" s="10">
        <f t="shared" ref="AEB1179" si="10167">ADZ1179*1.5*ADY1179</f>
        <v>30</v>
      </c>
      <c r="AEC1179" s="10"/>
      <c r="AED1179" s="219"/>
      <c r="AEE1179" s="167" t="s">
        <v>105</v>
      </c>
      <c r="AEF1179" s="500" t="s">
        <v>3575</v>
      </c>
      <c r="AEH1179" s="230">
        <f t="shared" ref="AEH1179" si="10168">IF(AEG1179="Kopman",1.9,1)</f>
        <v>1</v>
      </c>
      <c r="AEI1179" s="168">
        <f t="shared" ref="AEI1179:AEI1183" si="10169">VLOOKUP(AEF1179,$A$1213:$F$2274,6,FALSE)</f>
        <v>0</v>
      </c>
      <c r="AEJ1179" s="167" t="s">
        <v>61</v>
      </c>
      <c r="AEK1179" s="10">
        <f t="shared" ref="AEK1179" si="10170">AEI1179*1.5*AEH1179</f>
        <v>0</v>
      </c>
      <c r="AEL1179" s="10"/>
      <c r="AEM1179" s="219"/>
      <c r="AEN1179" s="167" t="s">
        <v>105</v>
      </c>
      <c r="AEO1179" s="500" t="s">
        <v>1638</v>
      </c>
      <c r="AEQ1179" s="230">
        <f t="shared" ref="AEQ1179" si="10171">IF(AEP1179="Kopman",1.9,1)</f>
        <v>1</v>
      </c>
      <c r="AER1179" s="168">
        <f t="shared" ref="AER1179:AER1183" si="10172">VLOOKUP(AEO1179,$A$1213:$F$2274,6,FALSE)</f>
        <v>87</v>
      </c>
      <c r="AES1179" s="167" t="s">
        <v>61</v>
      </c>
      <c r="AET1179" s="10">
        <f t="shared" ref="AET1179" si="10173">AER1179*1.5*AEQ1179</f>
        <v>130.5</v>
      </c>
      <c r="AEU1179" s="10"/>
      <c r="AEV1179" s="219"/>
      <c r="AEW1179" s="167" t="s">
        <v>105</v>
      </c>
      <c r="AEX1179" s="500" t="s">
        <v>1638</v>
      </c>
      <c r="AEZ1179" s="230">
        <f t="shared" ref="AEZ1179" si="10174">IF(AEY1179="Kopman",1.9,1)</f>
        <v>1</v>
      </c>
      <c r="AFA1179" s="168">
        <f t="shared" ref="AFA1179:AFA1183" si="10175">VLOOKUP(AEX1179,$A$1213:$F$2274,6,FALSE)</f>
        <v>87</v>
      </c>
      <c r="AFB1179" s="167" t="s">
        <v>61</v>
      </c>
      <c r="AFC1179" s="10">
        <f t="shared" ref="AFC1179" si="10176">AFA1179*1.5*AEZ1179</f>
        <v>130.5</v>
      </c>
      <c r="AFD1179" s="10"/>
      <c r="AFE1179" s="219"/>
      <c r="AFF1179" s="167" t="s">
        <v>105</v>
      </c>
      <c r="AFG1179" s="500" t="s">
        <v>1638</v>
      </c>
      <c r="AFI1179" s="230">
        <f t="shared" ref="AFI1179" si="10177">IF(AFH1179="Kopman",1.9,1)</f>
        <v>1</v>
      </c>
      <c r="AFJ1179" s="168">
        <f t="shared" ref="AFJ1179:AFJ1183" si="10178">VLOOKUP(AFG1179,$A$1213:$F$2274,6,FALSE)</f>
        <v>87</v>
      </c>
      <c r="AFK1179" s="167" t="s">
        <v>61</v>
      </c>
      <c r="AFL1179" s="10">
        <f t="shared" ref="AFL1179" si="10179">AFJ1179*1.5*AFI1179</f>
        <v>130.5</v>
      </c>
      <c r="AFM1179" s="10"/>
      <c r="AFN1179" s="219"/>
      <c r="AFO1179" s="167" t="s">
        <v>105</v>
      </c>
      <c r="AFP1179" s="500" t="s">
        <v>457</v>
      </c>
      <c r="AFR1179" s="230">
        <f t="shared" ref="AFR1179" si="10180">IF(AFQ1179="Kopman",1.9,1)</f>
        <v>1</v>
      </c>
      <c r="AFS1179" s="168">
        <f t="shared" ref="AFS1179:AFS1183" si="10181">VLOOKUP(AFP1179,$A$1213:$F$2274,6,FALSE)</f>
        <v>20</v>
      </c>
      <c r="AFT1179" s="167" t="s">
        <v>61</v>
      </c>
      <c r="AFU1179" s="10">
        <f t="shared" ref="AFU1179" si="10182">AFS1179*1.5*AFR1179</f>
        <v>30</v>
      </c>
      <c r="AFV1179" s="10"/>
      <c r="AFW1179" s="219"/>
      <c r="AFX1179" s="167" t="s">
        <v>105</v>
      </c>
      <c r="AFY1179" s="500" t="s">
        <v>457</v>
      </c>
      <c r="AGA1179" s="230">
        <f t="shared" ref="AGA1179" si="10183">IF(AFZ1179="Kopman",1.9,1)</f>
        <v>1</v>
      </c>
      <c r="AGB1179" s="168">
        <f t="shared" ref="AGB1179:AGB1183" si="10184">VLOOKUP(AFY1179,$A$1213:$F$2274,6,FALSE)</f>
        <v>20</v>
      </c>
      <c r="AGC1179" s="167" t="s">
        <v>61</v>
      </c>
      <c r="AGD1179" s="10">
        <f t="shared" ref="AGD1179" si="10185">AGB1179*1.5*AGA1179</f>
        <v>30</v>
      </c>
      <c r="AGE1179" s="10"/>
      <c r="AGF1179" s="219"/>
      <c r="AGG1179" s="167" t="s">
        <v>105</v>
      </c>
      <c r="AGH1179" s="498" t="s">
        <v>457</v>
      </c>
      <c r="AGJ1179" s="230">
        <f t="shared" ref="AGJ1179" si="10186">IF(AGI1179="Kopman",1.9,1)</f>
        <v>1</v>
      </c>
      <c r="AGK1179" s="168">
        <f t="shared" ref="AGK1179:AGK1183" si="10187">VLOOKUP(AGH1179,$A$1213:$F$2274,6,FALSE)</f>
        <v>20</v>
      </c>
      <c r="AGL1179" s="167" t="s">
        <v>61</v>
      </c>
      <c r="AGM1179" s="10">
        <f t="shared" ref="AGM1179" si="10188">AGK1179*1.5*AGJ1179</f>
        <v>30</v>
      </c>
      <c r="AGN1179" s="10"/>
      <c r="AGO1179" s="219"/>
      <c r="AGP1179" s="167" t="s">
        <v>105</v>
      </c>
      <c r="AGQ1179" s="500" t="s">
        <v>524</v>
      </c>
      <c r="AGS1179" s="230">
        <f t="shared" ref="AGS1179" si="10189">IF(AGR1179="Kopman",1.9,1)</f>
        <v>1</v>
      </c>
      <c r="AGT1179" s="168">
        <f t="shared" ref="AGT1179:AGT1183" si="10190">VLOOKUP(AGQ1179,$A$1213:$F$2274,6,FALSE)</f>
        <v>11</v>
      </c>
      <c r="AGU1179" s="167" t="s">
        <v>61</v>
      </c>
      <c r="AGV1179" s="10">
        <f t="shared" ref="AGV1179" si="10191">AGT1179*1.5*AGS1179</f>
        <v>16.5</v>
      </c>
      <c r="AGW1179" s="10"/>
      <c r="AGX1179" s="219"/>
      <c r="AGY1179" s="167" t="s">
        <v>105</v>
      </c>
      <c r="AGZ1179" s="500" t="s">
        <v>576</v>
      </c>
      <c r="AHB1179" s="230">
        <f t="shared" ref="AHB1179" si="10192">IF(AHA1179="Kopman",1.9,1)</f>
        <v>1</v>
      </c>
      <c r="AHC1179" s="168">
        <f t="shared" ref="AHC1179:AHC1183" si="10193">VLOOKUP(AGZ1179,$A$1213:$F$2274,6,FALSE)</f>
        <v>14</v>
      </c>
      <c r="AHD1179" s="167" t="s">
        <v>61</v>
      </c>
      <c r="AHE1179" s="10">
        <f t="shared" ref="AHE1179" si="10194">AHC1179*1.5*AHB1179</f>
        <v>21</v>
      </c>
      <c r="AHF1179" s="10"/>
      <c r="AHG1179" s="219"/>
      <c r="AHH1179" s="167" t="s">
        <v>105</v>
      </c>
      <c r="AHI1179" s="500" t="s">
        <v>2853</v>
      </c>
      <c r="AHK1179" s="230">
        <f t="shared" ref="AHK1179" si="10195">IF(AHJ1179="Kopman",1.9,1)</f>
        <v>1</v>
      </c>
      <c r="AHL1179" s="168">
        <f t="shared" ref="AHL1179:AHL1183" si="10196">VLOOKUP(AHI1179,$A$1213:$F$2274,6,FALSE)</f>
        <v>0</v>
      </c>
      <c r="AHM1179" s="167" t="s">
        <v>61</v>
      </c>
      <c r="AHN1179" s="10">
        <f t="shared" ref="AHN1179" si="10197">AHL1179*1.5*AHK1179</f>
        <v>0</v>
      </c>
      <c r="AHO1179" s="10"/>
      <c r="AHP1179" s="219"/>
      <c r="AHQ1179" s="167" t="s">
        <v>105</v>
      </c>
      <c r="AHR1179" s="500" t="s">
        <v>524</v>
      </c>
      <c r="AHT1179" s="230">
        <f t="shared" ref="AHT1179" si="10198">IF(AHS1179="Kopman",1.9,1)</f>
        <v>1</v>
      </c>
      <c r="AHU1179" s="168">
        <f t="shared" ref="AHU1179:AHU1183" si="10199">VLOOKUP(AHR1179,$A$1213:$F$2274,6,FALSE)</f>
        <v>11</v>
      </c>
      <c r="AHV1179" s="167" t="s">
        <v>61</v>
      </c>
      <c r="AHW1179" s="10">
        <f t="shared" ref="AHW1179" si="10200">AHU1179*1.5*AHT1179</f>
        <v>16.5</v>
      </c>
      <c r="AHX1179" s="10"/>
      <c r="AHY1179" s="219"/>
      <c r="AHZ1179" s="167" t="s">
        <v>105</v>
      </c>
      <c r="AIA1179" s="500" t="s">
        <v>524</v>
      </c>
      <c r="AIC1179" s="230">
        <f t="shared" ref="AIC1179" si="10201">IF(AIB1179="Kopman",1.9,1)</f>
        <v>1</v>
      </c>
      <c r="AID1179" s="168">
        <f t="shared" ref="AID1179:AID1183" si="10202">VLOOKUP(AIA1179,$A$1213:$F$2274,6,FALSE)</f>
        <v>11</v>
      </c>
      <c r="AIE1179" s="167" t="s">
        <v>61</v>
      </c>
      <c r="AIF1179" s="10">
        <f t="shared" ref="AIF1179" si="10203">AID1179*1.5*AIC1179</f>
        <v>16.5</v>
      </c>
      <c r="AIG1179" s="10"/>
      <c r="AIH1179" s="219"/>
      <c r="AII1179" s="167" t="s">
        <v>105</v>
      </c>
      <c r="AIJ1179" s="498" t="s">
        <v>1373</v>
      </c>
      <c r="AIL1179" s="230">
        <f t="shared" ref="AIL1179" si="10204">IF(AIK1179="Kopman",1.9,1)</f>
        <v>1</v>
      </c>
      <c r="AIM1179" s="168">
        <f t="shared" ref="AIM1179:AIM1183" si="10205">VLOOKUP(AIJ1179,$A$1213:$F$2274,6,FALSE)</f>
        <v>0</v>
      </c>
      <c r="AIN1179" s="167" t="s">
        <v>61</v>
      </c>
      <c r="AIO1179" s="10">
        <f t="shared" ref="AIO1179" si="10206">AIM1179*1.5*AIL1179</f>
        <v>0</v>
      </c>
      <c r="AIP1179" s="10"/>
      <c r="AIQ1179" s="219"/>
      <c r="AIR1179" s="167" t="s">
        <v>105</v>
      </c>
      <c r="AIS1179" s="500" t="s">
        <v>2853</v>
      </c>
      <c r="AIU1179" s="230">
        <f t="shared" ref="AIU1179" si="10207">IF(AIT1179="Kopman",1.9,1)</f>
        <v>1</v>
      </c>
      <c r="AIV1179" s="168">
        <f t="shared" ref="AIV1179:AIV1183" si="10208">VLOOKUP(AIS1179,$A$1213:$F$2274,6,FALSE)</f>
        <v>0</v>
      </c>
      <c r="AIW1179" s="167" t="s">
        <v>61</v>
      </c>
      <c r="AIX1179" s="10">
        <f t="shared" ref="AIX1179" si="10209">AIV1179*1.5*AIU1179</f>
        <v>0</v>
      </c>
      <c r="AIY1179" s="10"/>
      <c r="AIZ1179" s="219"/>
      <c r="AJA1179" s="167" t="s">
        <v>105</v>
      </c>
      <c r="AJB1179" s="500" t="s">
        <v>457</v>
      </c>
      <c r="AJD1179" s="230">
        <f t="shared" ref="AJD1179" si="10210">IF(AJC1179="Kopman",1.9,1)</f>
        <v>1</v>
      </c>
      <c r="AJE1179" s="168">
        <f t="shared" ref="AJE1179:AJE1183" si="10211">VLOOKUP(AJB1179,$A$1213:$F$2274,6,FALSE)</f>
        <v>20</v>
      </c>
      <c r="AJF1179" s="167" t="s">
        <v>61</v>
      </c>
      <c r="AJG1179" s="10">
        <f t="shared" ref="AJG1179" si="10212">AJE1179*1.5*AJD1179</f>
        <v>30</v>
      </c>
      <c r="AJH1179" s="10"/>
      <c r="AJI1179" s="219"/>
      <c r="AJJ1179" s="167" t="s">
        <v>105</v>
      </c>
      <c r="AJK1179" s="500" t="s">
        <v>497</v>
      </c>
      <c r="AJM1179" s="230">
        <f t="shared" ref="AJM1179" si="10213">IF(AJL1179="Kopman",1.9,1)</f>
        <v>1</v>
      </c>
      <c r="AJN1179" s="168">
        <f t="shared" ref="AJN1179:AJN1183" si="10214">VLOOKUP(AJK1179,$A$1213:$F$2274,6,FALSE)</f>
        <v>0</v>
      </c>
      <c r="AJO1179" s="167" t="s">
        <v>61</v>
      </c>
      <c r="AJP1179" s="10">
        <f t="shared" ref="AJP1179" si="10215">AJN1179*1.5*AJM1179</f>
        <v>0</v>
      </c>
      <c r="AJQ1179" s="10"/>
      <c r="AJR1179" s="219"/>
      <c r="AJS1179" s="167" t="s">
        <v>105</v>
      </c>
      <c r="AJT1179" s="500" t="s">
        <v>457</v>
      </c>
      <c r="AJV1179" s="230">
        <f t="shared" ref="AJV1179" si="10216">IF(AJU1179="Kopman",1.9,1)</f>
        <v>1</v>
      </c>
      <c r="AJW1179" s="168">
        <f t="shared" ref="AJW1179:AJW1183" si="10217">VLOOKUP(AJT1179,$A$1213:$F$2274,6,FALSE)</f>
        <v>20</v>
      </c>
      <c r="AJX1179" s="167" t="s">
        <v>61</v>
      </c>
      <c r="AJY1179" s="10">
        <f t="shared" ref="AJY1179" si="10218">AJW1179*1.5*AJV1179</f>
        <v>30</v>
      </c>
      <c r="AJZ1179" s="10"/>
      <c r="AKA1179" s="219"/>
      <c r="AKB1179" s="167" t="s">
        <v>105</v>
      </c>
      <c r="AKC1179" s="500" t="s">
        <v>457</v>
      </c>
      <c r="AKE1179" s="230">
        <f t="shared" ref="AKE1179" si="10219">IF(AKD1179="Kopman",1.9,1)</f>
        <v>1</v>
      </c>
      <c r="AKF1179" s="168">
        <f t="shared" ref="AKF1179:AKF1183" si="10220">VLOOKUP(AKC1179,$A$1213:$F$2274,6,FALSE)</f>
        <v>20</v>
      </c>
      <c r="AKG1179" s="167" t="s">
        <v>61</v>
      </c>
      <c r="AKH1179" s="10">
        <f t="shared" ref="AKH1179" si="10221">AKF1179*1.5*AKE1179</f>
        <v>30</v>
      </c>
      <c r="AKI1179" s="10"/>
      <c r="AKJ1179" s="219"/>
      <c r="AKK1179" s="167" t="s">
        <v>105</v>
      </c>
      <c r="AKL1179" s="500" t="s">
        <v>457</v>
      </c>
      <c r="AKN1179" s="230">
        <f t="shared" ref="AKN1179" si="10222">IF(AKM1179="Kopman",1.9,1)</f>
        <v>1</v>
      </c>
      <c r="AKO1179" s="168">
        <f t="shared" ref="AKO1179:AKO1183" si="10223">VLOOKUP(AKL1179,$A$1213:$F$2274,6,FALSE)</f>
        <v>20</v>
      </c>
      <c r="AKP1179" s="167" t="s">
        <v>61</v>
      </c>
      <c r="AKQ1179" s="10">
        <f t="shared" ref="AKQ1179" si="10224">AKO1179*1.5*AKN1179</f>
        <v>30</v>
      </c>
      <c r="AKR1179" s="10"/>
      <c r="AKS1179" s="219"/>
      <c r="AKT1179" s="167" t="s">
        <v>105</v>
      </c>
      <c r="AKU1179" s="500" t="s">
        <v>457</v>
      </c>
      <c r="AKV1179" s="14" t="s">
        <v>1588</v>
      </c>
      <c r="AKW1179" s="230">
        <f t="shared" ref="AKW1179" si="10225">IF(AKV1179="Kopman",1.9,1)</f>
        <v>1.9</v>
      </c>
      <c r="AKX1179" s="168">
        <f t="shared" ref="AKX1179:AKX1183" si="10226">VLOOKUP(AKU1179,$A$1213:$F$2274,6,FALSE)</f>
        <v>20</v>
      </c>
      <c r="AKY1179" s="167" t="s">
        <v>61</v>
      </c>
      <c r="AKZ1179" s="10">
        <f t="shared" ref="AKZ1179" si="10227">AKX1179*1.5*AKW1179</f>
        <v>57</v>
      </c>
      <c r="ALA1179" s="10"/>
      <c r="ALB1179" s="219"/>
      <c r="ALC1179" s="167" t="s">
        <v>105</v>
      </c>
      <c r="ALD1179" s="328" t="s">
        <v>524</v>
      </c>
      <c r="ALE1179" s="14" t="s">
        <v>1588</v>
      </c>
      <c r="ALF1179" s="230">
        <f t="shared" ref="ALF1179" si="10228">IF(ALE1179="Kopman",1.9,1)</f>
        <v>1.9</v>
      </c>
      <c r="ALG1179" s="168">
        <f t="shared" ref="ALG1179:ALG1183" si="10229">VLOOKUP(ALD1179,$A$1213:$F$2274,6,FALSE)</f>
        <v>11</v>
      </c>
      <c r="ALH1179" s="167" t="s">
        <v>61</v>
      </c>
      <c r="ALI1179" s="10">
        <f t="shared" ref="ALI1179" si="10230">ALG1179*1.5*ALF1179</f>
        <v>31.349999999999998</v>
      </c>
      <c r="ALJ1179" s="10"/>
      <c r="ALK1179" s="219"/>
      <c r="ALL1179" s="167" t="s">
        <v>105</v>
      </c>
      <c r="ALM1179" s="500" t="s">
        <v>457</v>
      </c>
      <c r="ALO1179" s="230">
        <f t="shared" ref="ALO1179" si="10231">IF(ALN1179="Kopman",1.9,1)</f>
        <v>1</v>
      </c>
      <c r="ALP1179" s="168">
        <f t="shared" ref="ALP1179:ALP1183" si="10232">VLOOKUP(ALM1179,$A$1213:$F$2274,6,FALSE)</f>
        <v>20</v>
      </c>
      <c r="ALQ1179" s="167" t="s">
        <v>61</v>
      </c>
      <c r="ALR1179" s="10">
        <f t="shared" ref="ALR1179" si="10233">ALP1179*1.5*ALO1179</f>
        <v>30</v>
      </c>
      <c r="ALS1179" s="10"/>
      <c r="ALT1179" s="219"/>
      <c r="ALU1179" s="167" t="s">
        <v>105</v>
      </c>
      <c r="ALV1179" s="500" t="s">
        <v>457</v>
      </c>
      <c r="ALX1179" s="230">
        <f t="shared" ref="ALX1179" si="10234">IF(ALW1179="Kopman",1.9,1)</f>
        <v>1</v>
      </c>
      <c r="ALY1179" s="168">
        <f t="shared" ref="ALY1179:ALY1183" si="10235">VLOOKUP(ALV1179,$A$1213:$F$2274,6,FALSE)</f>
        <v>20</v>
      </c>
      <c r="ALZ1179" s="167" t="s">
        <v>61</v>
      </c>
      <c r="AMA1179" s="10">
        <f t="shared" ref="AMA1179" si="10236">ALY1179*1.5*ALX1179</f>
        <v>30</v>
      </c>
      <c r="AMB1179" s="10"/>
      <c r="AMC1179" s="219"/>
      <c r="AMD1179" s="167" t="s">
        <v>105</v>
      </c>
      <c r="AME1179" s="500" t="s">
        <v>2982</v>
      </c>
      <c r="AMG1179" s="230">
        <f t="shared" ref="AMG1179" si="10237">IF(AMF1179="Kopman",1.9,1)</f>
        <v>1</v>
      </c>
      <c r="AMH1179" s="168">
        <f t="shared" ref="AMH1179:AMH1183" si="10238">VLOOKUP(AME1179,$A$1213:$F$2274,6,FALSE)</f>
        <v>0</v>
      </c>
      <c r="AMI1179" s="167" t="s">
        <v>61</v>
      </c>
      <c r="AMJ1179" s="10">
        <f t="shared" ref="AMJ1179" si="10239">AMH1179*1.5*AMG1179</f>
        <v>0</v>
      </c>
      <c r="AMK1179" s="10"/>
      <c r="AML1179" s="219"/>
      <c r="AMM1179" s="167" t="s">
        <v>105</v>
      </c>
      <c r="AMN1179" s="500" t="s">
        <v>807</v>
      </c>
      <c r="AMP1179" s="230">
        <f t="shared" ref="AMP1179" si="10240">IF(AMO1179="Kopman",1.9,1)</f>
        <v>1</v>
      </c>
      <c r="AMQ1179" s="168">
        <f t="shared" ref="AMQ1179:AMQ1183" si="10241">VLOOKUP(AMN1179,$A$1213:$F$2274,6,FALSE)</f>
        <v>0</v>
      </c>
      <c r="AMR1179" s="167" t="s">
        <v>61</v>
      </c>
      <c r="AMS1179" s="10">
        <f t="shared" ref="AMS1179" si="10242">AMQ1179*1.5*AMP1179</f>
        <v>0</v>
      </c>
      <c r="AMT1179" s="10"/>
      <c r="AMU1179" s="219"/>
      <c r="AMV1179" s="167" t="s">
        <v>105</v>
      </c>
      <c r="AMW1179" s="500" t="s">
        <v>457</v>
      </c>
      <c r="AMY1179" s="230">
        <f t="shared" ref="AMY1179" si="10243">IF(AMX1179="Kopman",1.9,1)</f>
        <v>1</v>
      </c>
      <c r="AMZ1179" s="168">
        <f t="shared" ref="AMZ1179:AMZ1183" si="10244">VLOOKUP(AMW1179,$A$1213:$F$2274,6,FALSE)</f>
        <v>20</v>
      </c>
      <c r="ANA1179" s="167" t="s">
        <v>61</v>
      </c>
      <c r="ANB1179" s="10">
        <f t="shared" ref="ANB1179" si="10245">AMZ1179*1.5*AMY1179</f>
        <v>30</v>
      </c>
      <c r="ANC1179" s="10"/>
      <c r="AND1179" s="219"/>
      <c r="ANE1179" s="167" t="s">
        <v>105</v>
      </c>
      <c r="ANF1179" s="500" t="s">
        <v>2853</v>
      </c>
      <c r="ANH1179" s="230">
        <f t="shared" ref="ANH1179" si="10246">IF(ANG1179="Kopman",1.9,1)</f>
        <v>1</v>
      </c>
      <c r="ANI1179" s="168">
        <f t="shared" ref="ANI1179:ANI1183" si="10247">VLOOKUP(ANF1179,$A$1213:$F$2274,6,FALSE)</f>
        <v>0</v>
      </c>
      <c r="ANJ1179" s="167" t="s">
        <v>61</v>
      </c>
      <c r="ANK1179" s="10">
        <f t="shared" ref="ANK1179" si="10248">ANI1179*1.5*ANH1179</f>
        <v>0</v>
      </c>
      <c r="ANL1179" s="10"/>
      <c r="ANM1179" s="219"/>
      <c r="ANN1179" s="167" t="s">
        <v>105</v>
      </c>
      <c r="ANO1179" s="500" t="s">
        <v>457</v>
      </c>
      <c r="ANQ1179" s="230">
        <f t="shared" ref="ANQ1179" si="10249">IF(ANP1179="Kopman",1.9,1)</f>
        <v>1</v>
      </c>
      <c r="ANR1179" s="168">
        <f t="shared" ref="ANR1179:ANR1183" si="10250">VLOOKUP(ANO1179,$A$1213:$F$2274,6,FALSE)</f>
        <v>20</v>
      </c>
      <c r="ANS1179" s="167" t="s">
        <v>61</v>
      </c>
      <c r="ANT1179" s="10">
        <f t="shared" ref="ANT1179" si="10251">ANR1179*1.5*ANQ1179</f>
        <v>30</v>
      </c>
      <c r="ANU1179" s="10"/>
      <c r="ANV1179" s="219"/>
      <c r="ANW1179" s="167" t="s">
        <v>105</v>
      </c>
      <c r="ANX1179" s="502" t="s">
        <v>1373</v>
      </c>
      <c r="ANZ1179" s="230">
        <f t="shared" ref="ANZ1179" si="10252">IF(ANY1179="Kopman",1.9,1)</f>
        <v>1</v>
      </c>
      <c r="AOA1179" s="168">
        <f t="shared" ref="AOA1179:AOA1183" si="10253">VLOOKUP(ANX1179,$A$1213:$F$2274,6,FALSE)</f>
        <v>0</v>
      </c>
      <c r="AOB1179" s="167" t="s">
        <v>61</v>
      </c>
      <c r="AOC1179" s="10">
        <f t="shared" ref="AOC1179" si="10254">AOA1179*1.5*ANZ1179</f>
        <v>0</v>
      </c>
      <c r="AOD1179" s="10"/>
      <c r="AOE1179" s="219"/>
      <c r="AOF1179" s="167" t="s">
        <v>105</v>
      </c>
      <c r="AOG1179" s="500" t="s">
        <v>457</v>
      </c>
      <c r="AOI1179" s="230">
        <f t="shared" ref="AOI1179" si="10255">IF(AOH1179="Kopman",1.9,1)</f>
        <v>1</v>
      </c>
      <c r="AOJ1179" s="168">
        <f t="shared" ref="AOJ1179:AOJ1183" si="10256">VLOOKUP(AOG1179,$A$1213:$F$2274,6,FALSE)</f>
        <v>20</v>
      </c>
      <c r="AOK1179" s="167" t="s">
        <v>61</v>
      </c>
      <c r="AOL1179" s="10">
        <f t="shared" ref="AOL1179" si="10257">AOJ1179*1.5*AOI1179</f>
        <v>30</v>
      </c>
      <c r="AOM1179" s="10"/>
      <c r="AON1179" s="219"/>
      <c r="AOO1179" s="167" t="s">
        <v>105</v>
      </c>
      <c r="AOP1179" s="498" t="s">
        <v>457</v>
      </c>
      <c r="AOR1179" s="230">
        <f t="shared" ref="AOR1179" si="10258">IF(AOQ1179="Kopman",1.9,1)</f>
        <v>1</v>
      </c>
      <c r="AOS1179" s="168">
        <f t="shared" ref="AOS1179:AOS1183" si="10259">VLOOKUP(AOP1179,$A$1213:$F$2274,6,FALSE)</f>
        <v>20</v>
      </c>
      <c r="AOT1179" s="167" t="s">
        <v>61</v>
      </c>
      <c r="AOU1179" s="10">
        <f t="shared" ref="AOU1179" si="10260">AOS1179*1.5*AOR1179</f>
        <v>30</v>
      </c>
      <c r="AOV1179" s="10"/>
      <c r="AOW1179" s="219"/>
      <c r="AOX1179" s="167" t="s">
        <v>105</v>
      </c>
      <c r="AOY1179" s="500" t="s">
        <v>2968</v>
      </c>
      <c r="APA1179" s="230">
        <f t="shared" ref="APA1179" si="10261">IF(AOZ1179="Kopman",1.9,1)</f>
        <v>1</v>
      </c>
      <c r="APB1179" s="168">
        <f t="shared" ref="APB1179:APB1183" si="10262">VLOOKUP(AOY1179,$A$1213:$F$2274,6,FALSE)</f>
        <v>19</v>
      </c>
      <c r="APC1179" s="167" t="s">
        <v>61</v>
      </c>
      <c r="APD1179" s="10">
        <f t="shared" ref="APD1179" si="10263">APB1179*1.5*APA1179</f>
        <v>28.5</v>
      </c>
      <c r="APE1179" s="10"/>
      <c r="APF1179" s="219"/>
      <c r="APG1179" s="167" t="s">
        <v>105</v>
      </c>
      <c r="APH1179" s="500" t="s">
        <v>457</v>
      </c>
      <c r="APJ1179" s="230">
        <f t="shared" ref="APJ1179" si="10264">IF(API1179="Kopman",1.9,1)</f>
        <v>1</v>
      </c>
      <c r="APK1179" s="168">
        <f t="shared" ref="APK1179:APK1183" si="10265">VLOOKUP(APH1179,$A$1213:$F$2274,6,FALSE)</f>
        <v>20</v>
      </c>
      <c r="APL1179" s="167" t="s">
        <v>61</v>
      </c>
      <c r="APM1179" s="10">
        <f t="shared" ref="APM1179" si="10266">APK1179*1.5*APJ1179</f>
        <v>30</v>
      </c>
      <c r="APN1179" s="10"/>
      <c r="APO1179" s="219"/>
      <c r="APP1179" s="167" t="s">
        <v>105</v>
      </c>
      <c r="APQ1179" s="500" t="s">
        <v>442</v>
      </c>
      <c r="APS1179" s="230">
        <f t="shared" ref="APS1179" si="10267">IF(APR1179="Kopman",1.9,1)</f>
        <v>1</v>
      </c>
      <c r="APT1179" s="168">
        <f t="shared" ref="APT1179:APT1183" si="10268">VLOOKUP(APQ1179,$A$1213:$F$2274,6,FALSE)</f>
        <v>0</v>
      </c>
      <c r="APU1179" s="167" t="s">
        <v>61</v>
      </c>
      <c r="APV1179" s="10">
        <f t="shared" ref="APV1179" si="10269">APT1179*1.5*APS1179</f>
        <v>0</v>
      </c>
      <c r="APW1179" s="10"/>
      <c r="APX1179" s="219"/>
      <c r="APY1179" s="167" t="s">
        <v>105</v>
      </c>
      <c r="APZ1179" s="500" t="s">
        <v>1619</v>
      </c>
      <c r="AQB1179" s="230">
        <f t="shared" ref="AQB1179" si="10270">IF(AQA1179="Kopman",1.9,1)</f>
        <v>1</v>
      </c>
      <c r="AQC1179" s="168">
        <f t="shared" ref="AQC1179:AQC1183" si="10271">VLOOKUP(APZ1179,$A$1213:$F$2274,6,FALSE)</f>
        <v>30</v>
      </c>
      <c r="AQD1179" s="167" t="s">
        <v>61</v>
      </c>
      <c r="AQE1179" s="10">
        <f t="shared" ref="AQE1179" si="10272">AQC1179*1.5*AQB1179</f>
        <v>45</v>
      </c>
      <c r="AQF1179" s="10"/>
      <c r="AQG1179" s="219"/>
      <c r="AQH1179" s="167" t="s">
        <v>105</v>
      </c>
      <c r="AQI1179" s="500" t="s">
        <v>1870</v>
      </c>
      <c r="AQK1179" s="230">
        <f t="shared" ref="AQK1179" si="10273">IF(AQJ1179="Kopman",1.9,1)</f>
        <v>1</v>
      </c>
      <c r="AQL1179" s="168">
        <f t="shared" ref="AQL1179:AQL1183" si="10274">VLOOKUP(AQI1179,$A$1213:$F$2274,6,FALSE)</f>
        <v>38</v>
      </c>
      <c r="AQM1179" s="167" t="s">
        <v>61</v>
      </c>
      <c r="AQN1179" s="10">
        <f t="shared" ref="AQN1179" si="10275">AQL1179*1.5*AQK1179</f>
        <v>57</v>
      </c>
      <c r="AQO1179" s="10"/>
      <c r="AQP1179" s="219"/>
      <c r="AQQ1179" s="167" t="s">
        <v>105</v>
      </c>
      <c r="AQR1179" s="500" t="s">
        <v>807</v>
      </c>
      <c r="AQT1179" s="230">
        <f t="shared" ref="AQT1179" si="10276">IF(AQS1179="Kopman",1.9,1)</f>
        <v>1</v>
      </c>
      <c r="AQU1179" s="168">
        <f t="shared" ref="AQU1179:AQU1183" si="10277">VLOOKUP(AQR1179,$A$1213:$F$2274,6,FALSE)</f>
        <v>0</v>
      </c>
      <c r="AQV1179" s="167" t="s">
        <v>61</v>
      </c>
      <c r="AQW1179" s="10">
        <f t="shared" ref="AQW1179" si="10278">AQU1179*1.5*AQT1179</f>
        <v>0</v>
      </c>
      <c r="AQX1179" s="10"/>
      <c r="AQY1179" s="219"/>
      <c r="AQZ1179" s="167" t="s">
        <v>105</v>
      </c>
      <c r="ARA1179" s="500" t="s">
        <v>2439</v>
      </c>
      <c r="ARC1179" s="230">
        <f t="shared" ref="ARC1179" si="10279">IF(ARB1179="Kopman",1.9,1)</f>
        <v>1</v>
      </c>
      <c r="ARD1179" s="168">
        <f t="shared" ref="ARD1179:ARD1183" si="10280">VLOOKUP(ARA1179,$A$1213:$F$2274,6,FALSE)</f>
        <v>13</v>
      </c>
      <c r="ARE1179" s="167" t="s">
        <v>61</v>
      </c>
      <c r="ARF1179" s="10">
        <f t="shared" ref="ARF1179" si="10281">ARD1179*1.5*ARC1179</f>
        <v>19.5</v>
      </c>
      <c r="ARG1179" s="10"/>
      <c r="ARH1179" s="219"/>
      <c r="ARI1179" s="167" t="s">
        <v>105</v>
      </c>
      <c r="ARJ1179" s="500" t="s">
        <v>557</v>
      </c>
      <c r="ARL1179" s="230">
        <f t="shared" ref="ARL1179" si="10282">IF(ARK1179="Kopman",1.9,1)</f>
        <v>1</v>
      </c>
      <c r="ARM1179" s="168">
        <f t="shared" ref="ARM1179:ARM1183" si="10283">VLOOKUP(ARJ1179,$A$1213:$F$2274,6,FALSE)</f>
        <v>0</v>
      </c>
      <c r="ARN1179" s="167" t="s">
        <v>61</v>
      </c>
      <c r="ARO1179" s="10">
        <f t="shared" ref="ARO1179" si="10284">ARM1179*1.5*ARL1179</f>
        <v>0</v>
      </c>
      <c r="ARP1179" s="10"/>
      <c r="ARQ1179" s="219"/>
      <c r="ARR1179" s="167" t="s">
        <v>105</v>
      </c>
      <c r="ARS1179" s="328" t="s">
        <v>799</v>
      </c>
      <c r="ARU1179" s="230">
        <f t="shared" ref="ARU1179" si="10285">IF(ART1179="Kopman",1.9,1)</f>
        <v>1</v>
      </c>
      <c r="ARV1179" s="168">
        <f t="shared" ref="ARV1179:ARV1183" si="10286">VLOOKUP(ARS1179,$A$1213:$F$2274,6,FALSE)</f>
        <v>7</v>
      </c>
      <c r="ARW1179" s="167" t="s">
        <v>61</v>
      </c>
      <c r="ARX1179" s="10">
        <f t="shared" ref="ARX1179" si="10287">ARV1179*1.5*ARU1179</f>
        <v>10.5</v>
      </c>
      <c r="ARY1179" s="10"/>
      <c r="ARZ1179" s="219"/>
      <c r="ASA1179" s="167" t="s">
        <v>105</v>
      </c>
      <c r="ASB1179" s="500" t="s">
        <v>442</v>
      </c>
      <c r="ASD1179" s="230">
        <f t="shared" ref="ASD1179" si="10288">IF(ASC1179="Kopman",1.9,1)</f>
        <v>1</v>
      </c>
      <c r="ASE1179" s="168">
        <f t="shared" ref="ASE1179:ASE1183" si="10289">VLOOKUP(ASB1179,$A$1213:$F$2274,6,FALSE)</f>
        <v>0</v>
      </c>
      <c r="ASF1179" s="167" t="s">
        <v>61</v>
      </c>
      <c r="ASG1179" s="10">
        <f t="shared" ref="ASG1179" si="10290">ASE1179*1.5*ASD1179</f>
        <v>0</v>
      </c>
      <c r="ASH1179" s="10"/>
      <c r="ASI1179" s="219"/>
      <c r="ASJ1179" s="167" t="s">
        <v>105</v>
      </c>
      <c r="ASK1179" s="500" t="s">
        <v>457</v>
      </c>
      <c r="ASM1179" s="230">
        <f t="shared" ref="ASM1179" si="10291">IF(ASL1179="Kopman",1.9,1)</f>
        <v>1</v>
      </c>
      <c r="ASN1179" s="168">
        <f t="shared" ref="ASN1179:ASN1183" si="10292">VLOOKUP(ASK1179,$A$1213:$F$2274,6,FALSE)</f>
        <v>20</v>
      </c>
      <c r="ASO1179" s="167" t="s">
        <v>61</v>
      </c>
      <c r="ASP1179" s="10">
        <f t="shared" ref="ASP1179" si="10293">ASN1179*1.5*ASM1179</f>
        <v>30</v>
      </c>
      <c r="ASQ1179" s="10"/>
      <c r="ASR1179" s="219"/>
      <c r="ASS1179" s="167" t="s">
        <v>105</v>
      </c>
      <c r="AST1179" s="500" t="s">
        <v>2968</v>
      </c>
      <c r="ASV1179" s="230">
        <f t="shared" ref="ASV1179" si="10294">IF(ASU1179="Kopman",1.9,1)</f>
        <v>1</v>
      </c>
      <c r="ASW1179" s="168">
        <f t="shared" ref="ASW1179:ASW1183" si="10295">VLOOKUP(AST1179,$A$1213:$F$2274,6,FALSE)</f>
        <v>19</v>
      </c>
      <c r="ASX1179" s="167" t="s">
        <v>61</v>
      </c>
      <c r="ASY1179" s="10">
        <f t="shared" ref="ASY1179" si="10296">ASW1179*1.5*ASV1179</f>
        <v>28.5</v>
      </c>
      <c r="ASZ1179" s="10"/>
      <c r="ATA1179" s="219"/>
      <c r="ATB1179" s="167" t="s">
        <v>105</v>
      </c>
      <c r="ATC1179" s="500" t="s">
        <v>2004</v>
      </c>
      <c r="ATE1179" s="230">
        <f t="shared" ref="ATE1179" si="10297">IF(ATD1179="Kopman",1.9,1)</f>
        <v>1</v>
      </c>
      <c r="ATF1179" s="168">
        <f t="shared" ref="ATF1179:ATF1183" si="10298">VLOOKUP(ATC1179,$A$1213:$F$2274,6,FALSE)</f>
        <v>0</v>
      </c>
      <c r="ATG1179" s="167" t="s">
        <v>61</v>
      </c>
      <c r="ATH1179" s="10">
        <f t="shared" ref="ATH1179" si="10299">ATF1179*1.5*ATE1179</f>
        <v>0</v>
      </c>
      <c r="ATI1179" s="10"/>
      <c r="ATJ1179" s="219"/>
      <c r="ATK1179" s="167" t="s">
        <v>105</v>
      </c>
      <c r="ATL1179" s="500" t="s">
        <v>445</v>
      </c>
      <c r="ATN1179" s="230">
        <f t="shared" ref="ATN1179" si="10300">IF(ATM1179="Kopman",1.9,1)</f>
        <v>1</v>
      </c>
      <c r="ATO1179" s="168">
        <f t="shared" ref="ATO1179:ATO1183" si="10301">VLOOKUP(ATL1179,$A$1213:$F$2274,6,FALSE)</f>
        <v>0</v>
      </c>
      <c r="ATP1179" s="167" t="s">
        <v>61</v>
      </c>
      <c r="ATQ1179" s="10">
        <f t="shared" ref="ATQ1179" si="10302">ATO1179*1.5*ATN1179</f>
        <v>0</v>
      </c>
      <c r="ATR1179" s="10"/>
      <c r="ATS1179" s="219"/>
      <c r="ATT1179" s="167" t="s">
        <v>105</v>
      </c>
      <c r="ATU1179" s="500" t="s">
        <v>457</v>
      </c>
      <c r="ATW1179" s="230">
        <f t="shared" ref="ATW1179" si="10303">IF(ATV1179="Kopman",1.9,1)</f>
        <v>1</v>
      </c>
      <c r="ATX1179" s="168">
        <f t="shared" ref="ATX1179:ATX1183" si="10304">VLOOKUP(ATU1179,$A$1213:$F$2274,6,FALSE)</f>
        <v>20</v>
      </c>
      <c r="ATY1179" s="167" t="s">
        <v>61</v>
      </c>
      <c r="ATZ1179" s="10">
        <f t="shared" ref="ATZ1179" si="10305">ATX1179*1.5*ATW1179</f>
        <v>30</v>
      </c>
      <c r="AUA1179" s="10"/>
      <c r="AUB1179" s="219"/>
      <c r="AUC1179" s="167" t="s">
        <v>105</v>
      </c>
      <c r="AUD1179" s="500" t="s">
        <v>1703</v>
      </c>
      <c r="AUF1179" s="230">
        <f t="shared" ref="AUF1179" si="10306">IF(AUE1179="Kopman",1.9,1)</f>
        <v>1</v>
      </c>
      <c r="AUG1179" s="168">
        <f t="shared" ref="AUG1179:AUG1183" si="10307">VLOOKUP(AUD1179,$A$1213:$F$2274,6,FALSE)</f>
        <v>15</v>
      </c>
      <c r="AUH1179" s="167" t="s">
        <v>61</v>
      </c>
      <c r="AUI1179" s="10">
        <f t="shared" ref="AUI1179" si="10308">AUG1179*1.5*AUF1179</f>
        <v>22.5</v>
      </c>
      <c r="AUJ1179" s="10"/>
      <c r="AUK1179" s="219"/>
      <c r="AUL1179" s="167" t="s">
        <v>105</v>
      </c>
      <c r="AUM1179" s="500" t="s">
        <v>504</v>
      </c>
      <c r="AUO1179" s="230">
        <f t="shared" ref="AUO1179" si="10309">IF(AUN1179="Kopman",1.9,1)</f>
        <v>1</v>
      </c>
      <c r="AUP1179" s="168">
        <f t="shared" ref="AUP1179:AUP1183" si="10310">VLOOKUP(AUM1179,$A$1213:$F$2274,6,FALSE)</f>
        <v>0</v>
      </c>
      <c r="AUQ1179" s="167" t="s">
        <v>61</v>
      </c>
      <c r="AUR1179" s="10">
        <f t="shared" ref="AUR1179" si="10311">AUP1179*1.5*AUO1179</f>
        <v>0</v>
      </c>
      <c r="AUS1179" s="10"/>
      <c r="AUT1179" s="219"/>
      <c r="AUU1179" s="167" t="s">
        <v>105</v>
      </c>
      <c r="AUV1179" s="500" t="s">
        <v>457</v>
      </c>
      <c r="AUX1179" s="230">
        <f t="shared" ref="AUX1179" si="10312">IF(AUW1179="Kopman",1.9,1)</f>
        <v>1</v>
      </c>
      <c r="AUY1179" s="168">
        <f t="shared" ref="AUY1179:AUY1183" si="10313">VLOOKUP(AUV1179,$A$1213:$F$2274,6,FALSE)</f>
        <v>20</v>
      </c>
      <c r="AUZ1179" s="167" t="s">
        <v>61</v>
      </c>
      <c r="AVA1179" s="10">
        <f t="shared" ref="AVA1179" si="10314">AUY1179*1.5*AUX1179</f>
        <v>30</v>
      </c>
      <c r="AVB1179" s="10"/>
      <c r="AVC1179" s="219"/>
      <c r="AVD1179" s="167" t="s">
        <v>105</v>
      </c>
      <c r="AVE1179" s="500" t="s">
        <v>497</v>
      </c>
      <c r="AVG1179" s="230">
        <f t="shared" ref="AVG1179" si="10315">IF(AVF1179="Kopman",1.9,1)</f>
        <v>1</v>
      </c>
      <c r="AVH1179" s="168">
        <f t="shared" ref="AVH1179:AVH1183" si="10316">VLOOKUP(AVE1179,$A$1213:$F$2274,6,FALSE)</f>
        <v>0</v>
      </c>
      <c r="AVI1179" s="167" t="s">
        <v>61</v>
      </c>
      <c r="AVJ1179" s="10">
        <f t="shared" ref="AVJ1179" si="10317">AVH1179*1.5*AVG1179</f>
        <v>0</v>
      </c>
      <c r="AVK1179" s="10"/>
      <c r="AVL1179" s="219"/>
      <c r="AVM1179" s="167" t="s">
        <v>105</v>
      </c>
      <c r="AVN1179" s="328" t="s">
        <v>457</v>
      </c>
      <c r="AVP1179" s="230">
        <f t="shared" ref="AVP1179" si="10318">IF(AVO1179="Kopman",1.9,1)</f>
        <v>1</v>
      </c>
      <c r="AVQ1179" s="168">
        <f t="shared" ref="AVQ1179:AVQ1183" si="10319">VLOOKUP(AVN1179,$A$1213:$F$2274,6,FALSE)</f>
        <v>20</v>
      </c>
      <c r="AVR1179" s="167" t="s">
        <v>61</v>
      </c>
      <c r="AVS1179" s="10">
        <f t="shared" ref="AVS1179" si="10320">AVQ1179*1.5*AVP1179</f>
        <v>30</v>
      </c>
      <c r="AVT1179" s="10"/>
      <c r="AVU1179" s="219"/>
      <c r="AVV1179" s="167" t="s">
        <v>105</v>
      </c>
      <c r="AVW1179" s="500" t="s">
        <v>517</v>
      </c>
      <c r="AVY1179" s="230">
        <f t="shared" ref="AVY1179" si="10321">IF(AVX1179="Kopman",1.9,1)</f>
        <v>1</v>
      </c>
      <c r="AVZ1179" s="168">
        <f t="shared" ref="AVZ1179:AVZ1183" si="10322">VLOOKUP(AVW1179,$A$1213:$F$2274,6,FALSE)</f>
        <v>5</v>
      </c>
      <c r="AWA1179" s="167" t="s">
        <v>61</v>
      </c>
      <c r="AWB1179" s="10">
        <f t="shared" ref="AWB1179" si="10323">AVZ1179*1.5*AVY1179</f>
        <v>7.5</v>
      </c>
      <c r="AWC1179" s="10"/>
      <c r="AWD1179" s="219"/>
      <c r="AWE1179" s="167" t="s">
        <v>105</v>
      </c>
      <c r="AWF1179" s="500" t="s">
        <v>457</v>
      </c>
      <c r="AWH1179" s="230">
        <f t="shared" ref="AWH1179" si="10324">IF(AWG1179="Kopman",1.9,1)</f>
        <v>1</v>
      </c>
      <c r="AWI1179" s="168">
        <f t="shared" ref="AWI1179:AWI1183" si="10325">VLOOKUP(AWF1179,$A$1213:$F$2274,6,FALSE)</f>
        <v>20</v>
      </c>
      <c r="AWJ1179" s="167" t="s">
        <v>61</v>
      </c>
      <c r="AWK1179" s="10">
        <f t="shared" ref="AWK1179" si="10326">AWI1179*1.5*AWH1179</f>
        <v>30</v>
      </c>
      <c r="AWL1179" s="10"/>
      <c r="AWM1179" s="219"/>
      <c r="AWN1179" s="167" t="s">
        <v>105</v>
      </c>
      <c r="AWO1179" s="500" t="s">
        <v>457</v>
      </c>
      <c r="AWQ1179" s="230">
        <f t="shared" ref="AWQ1179" si="10327">IF(AWP1179="Kopman",1.9,1)</f>
        <v>1</v>
      </c>
      <c r="AWR1179" s="168">
        <f t="shared" ref="AWR1179:AWR1183" si="10328">VLOOKUP(AWO1179,$A$1213:$F$2274,6,FALSE)</f>
        <v>20</v>
      </c>
      <c r="AWS1179" s="167" t="s">
        <v>61</v>
      </c>
      <c r="AWT1179" s="10">
        <f t="shared" ref="AWT1179" si="10329">AWR1179*1.5*AWQ1179</f>
        <v>30</v>
      </c>
      <c r="AWU1179" s="10"/>
      <c r="AWV1179" s="219"/>
      <c r="AWW1179" s="167" t="s">
        <v>105</v>
      </c>
      <c r="AWX1179" s="500" t="s">
        <v>517</v>
      </c>
      <c r="AWZ1179" s="230">
        <f t="shared" ref="AWZ1179" si="10330">IF(AWY1179="Kopman",1.9,1)</f>
        <v>1</v>
      </c>
      <c r="AXA1179" s="168">
        <f t="shared" ref="AXA1179:AXA1183" si="10331">VLOOKUP(AWX1179,$A$1213:$F$2274,6,FALSE)</f>
        <v>5</v>
      </c>
      <c r="AXB1179" s="167" t="s">
        <v>61</v>
      </c>
      <c r="AXC1179" s="10">
        <f t="shared" ref="AXC1179" si="10332">AXA1179*1.5*AWZ1179</f>
        <v>7.5</v>
      </c>
      <c r="AXD1179" s="10"/>
      <c r="AXE1179" s="219"/>
      <c r="AXF1179" s="167" t="s">
        <v>105</v>
      </c>
      <c r="AXG1179" s="498" t="s">
        <v>524</v>
      </c>
      <c r="AXI1179" s="230">
        <f t="shared" ref="AXI1179" si="10333">IF(AXH1179="Kopman",1.9,1)</f>
        <v>1</v>
      </c>
      <c r="AXJ1179" s="168">
        <f t="shared" ref="AXJ1179:AXJ1183" si="10334">VLOOKUP(AXG1179,$A$1213:$F$2274,6,FALSE)</f>
        <v>11</v>
      </c>
      <c r="AXK1179" s="167" t="s">
        <v>61</v>
      </c>
      <c r="AXL1179" s="10">
        <f t="shared" ref="AXL1179" si="10335">AXJ1179*1.5*AXI1179</f>
        <v>16.5</v>
      </c>
      <c r="AXM1179" s="10"/>
      <c r="AXN1179" s="219"/>
      <c r="AXO1179" s="167" t="s">
        <v>105</v>
      </c>
      <c r="AXP1179" s="500" t="s">
        <v>457</v>
      </c>
      <c r="AXR1179" s="230">
        <f t="shared" ref="AXR1179" si="10336">IF(AXQ1179="Kopman",1.9,1)</f>
        <v>1</v>
      </c>
      <c r="AXS1179" s="168">
        <f t="shared" ref="AXS1179:AXS1183" si="10337">VLOOKUP(AXP1179,$A$1213:$F$2274,6,FALSE)</f>
        <v>20</v>
      </c>
      <c r="AXT1179" s="167" t="s">
        <v>61</v>
      </c>
      <c r="AXU1179" s="10">
        <f t="shared" ref="AXU1179" si="10338">AXS1179*1.5*AXR1179</f>
        <v>30</v>
      </c>
      <c r="AXV1179" s="10"/>
      <c r="AXW1179" s="219"/>
      <c r="AXX1179" s="167" t="s">
        <v>105</v>
      </c>
      <c r="AXY1179" s="500" t="s">
        <v>1619</v>
      </c>
      <c r="AYA1179" s="230">
        <f t="shared" ref="AYA1179" si="10339">IF(AXZ1179="Kopman",1.9,1)</f>
        <v>1</v>
      </c>
      <c r="AYB1179" s="168">
        <f t="shared" ref="AYB1179:AYB1183" si="10340">VLOOKUP(AXY1179,$A$1213:$F$2274,6,FALSE)</f>
        <v>30</v>
      </c>
      <c r="AYC1179" s="167" t="s">
        <v>61</v>
      </c>
      <c r="AYD1179" s="10">
        <f t="shared" ref="AYD1179" si="10341">AYB1179*1.5*AYA1179</f>
        <v>45</v>
      </c>
      <c r="AYE1179" s="10"/>
      <c r="AYF1179" s="219"/>
      <c r="AYG1179" s="167" t="s">
        <v>105</v>
      </c>
      <c r="AYH1179" s="500" t="s">
        <v>457</v>
      </c>
      <c r="AYJ1179" s="230">
        <f t="shared" ref="AYJ1179" si="10342">IF(AYI1179="Kopman",1.9,1)</f>
        <v>1</v>
      </c>
      <c r="AYK1179" s="168">
        <f t="shared" ref="AYK1179:AYK1183" si="10343">VLOOKUP(AYH1179,$A$1213:$F$2274,6,FALSE)</f>
        <v>20</v>
      </c>
      <c r="AYL1179" s="167" t="s">
        <v>61</v>
      </c>
      <c r="AYM1179" s="10">
        <f t="shared" ref="AYM1179" si="10344">AYK1179*1.5*AYJ1179</f>
        <v>30</v>
      </c>
      <c r="AYN1179" s="10"/>
      <c r="AYO1179" s="219"/>
      <c r="AYP1179" s="167" t="s">
        <v>105</v>
      </c>
      <c r="AYQ1179" s="500" t="s">
        <v>457</v>
      </c>
      <c r="AYS1179" s="230">
        <f t="shared" ref="AYS1179" si="10345">IF(AYR1179="Kopman",1.9,1)</f>
        <v>1</v>
      </c>
      <c r="AYT1179" s="168">
        <f t="shared" ref="AYT1179:AYT1183" si="10346">VLOOKUP(AYQ1179,$A$1213:$F$2274,6,FALSE)</f>
        <v>20</v>
      </c>
      <c r="AYU1179" s="167" t="s">
        <v>61</v>
      </c>
      <c r="AYV1179" s="10">
        <f t="shared" ref="AYV1179" si="10347">AYT1179*1.5*AYS1179</f>
        <v>30</v>
      </c>
      <c r="AYW1179" s="10"/>
      <c r="AYX1179" s="219"/>
      <c r="AYY1179" s="167" t="s">
        <v>105</v>
      </c>
      <c r="AYZ1179" s="498" t="s">
        <v>457</v>
      </c>
      <c r="AZB1179" s="230">
        <f t="shared" ref="AZB1179" si="10348">IF(AZA1179="Kopman",1.9,1)</f>
        <v>1</v>
      </c>
      <c r="AZC1179" s="168">
        <f t="shared" ref="AZC1179:AZC1183" si="10349">VLOOKUP(AYZ1179,$A$1213:$F$2274,6,FALSE)</f>
        <v>20</v>
      </c>
      <c r="AZD1179" s="167" t="s">
        <v>61</v>
      </c>
      <c r="AZE1179" s="10">
        <f t="shared" ref="AZE1179" si="10350">AZC1179*1.5*AZB1179</f>
        <v>30</v>
      </c>
      <c r="AZF1179" s="10"/>
      <c r="AZG1179" s="219"/>
      <c r="AZH1179" s="167" t="s">
        <v>105</v>
      </c>
      <c r="AZI1179" s="500" t="s">
        <v>1325</v>
      </c>
      <c r="AZK1179" s="230">
        <f t="shared" ref="AZK1179" si="10351">IF(AZJ1179="Kopman",1.9,1)</f>
        <v>1</v>
      </c>
      <c r="AZL1179" s="168">
        <f t="shared" ref="AZL1179:AZL1183" si="10352">VLOOKUP(AZI1179,$A$1213:$F$2274,6,FALSE)</f>
        <v>5</v>
      </c>
      <c r="AZM1179" s="167" t="s">
        <v>61</v>
      </c>
      <c r="AZN1179" s="10">
        <f t="shared" ref="AZN1179" si="10353">AZL1179*1.5*AZK1179</f>
        <v>7.5</v>
      </c>
      <c r="AZO1179" s="10"/>
      <c r="AZP1179" s="219"/>
      <c r="AZQ1179" s="167" t="s">
        <v>105</v>
      </c>
      <c r="AZR1179" s="500" t="s">
        <v>457</v>
      </c>
      <c r="AZS1179" s="14" t="s">
        <v>1588</v>
      </c>
      <c r="AZT1179" s="230">
        <f t="shared" ref="AZT1179" si="10354">IF(AZS1179="Kopman",1.9,1)</f>
        <v>1.9</v>
      </c>
      <c r="AZU1179" s="168">
        <f t="shared" ref="AZU1179:AZU1183" si="10355">VLOOKUP(AZR1179,$A$1213:$F$2274,6,FALSE)</f>
        <v>20</v>
      </c>
      <c r="AZV1179" s="167" t="s">
        <v>61</v>
      </c>
      <c r="AZW1179" s="10">
        <f t="shared" ref="AZW1179" si="10356">AZU1179*1.5*AZT1179</f>
        <v>57</v>
      </c>
      <c r="AZX1179" s="10"/>
      <c r="AZY1179" s="219"/>
      <c r="AZZ1179" s="167" t="s">
        <v>105</v>
      </c>
      <c r="BAA1179" s="500" t="s">
        <v>457</v>
      </c>
      <c r="BAC1179" s="230">
        <f t="shared" ref="BAC1179" si="10357">IF(BAB1179="Kopman",1.9,1)</f>
        <v>1</v>
      </c>
      <c r="BAD1179" s="168">
        <f t="shared" ref="BAD1179:BAD1183" si="10358">VLOOKUP(BAA1179,$A$1213:$F$2274,6,FALSE)</f>
        <v>20</v>
      </c>
      <c r="BAE1179" s="167" t="s">
        <v>61</v>
      </c>
      <c r="BAF1179" s="10">
        <f t="shared" ref="BAF1179" si="10359">BAD1179*1.5*BAC1179</f>
        <v>30</v>
      </c>
      <c r="BAG1179" s="10"/>
      <c r="BAH1179" s="219"/>
      <c r="BAI1179" s="167" t="s">
        <v>105</v>
      </c>
      <c r="BAJ1179" s="500" t="s">
        <v>457</v>
      </c>
      <c r="BAL1179" s="230">
        <f t="shared" ref="BAL1179" si="10360">IF(BAK1179="Kopman",1.9,1)</f>
        <v>1</v>
      </c>
      <c r="BAM1179" s="168">
        <f t="shared" ref="BAM1179:BAM1183" si="10361">VLOOKUP(BAJ1179,$A$1213:$F$2274,6,FALSE)</f>
        <v>20</v>
      </c>
      <c r="BAN1179" s="167" t="s">
        <v>61</v>
      </c>
      <c r="BAO1179" s="10">
        <f t="shared" ref="BAO1179" si="10362">BAM1179*1.5*BAL1179</f>
        <v>30</v>
      </c>
      <c r="BAP1179" s="10"/>
      <c r="BAQ1179" s="219"/>
      <c r="BAR1179" s="167" t="s">
        <v>105</v>
      </c>
      <c r="BAS1179" s="500" t="s">
        <v>527</v>
      </c>
      <c r="BAU1179" s="230">
        <f t="shared" ref="BAU1179" si="10363">IF(BAT1179="Kopman",1.9,1)</f>
        <v>1</v>
      </c>
      <c r="BAV1179" s="168">
        <f t="shared" ref="BAV1179:BAV1183" si="10364">VLOOKUP(BAS1179,$A$1213:$F$2274,6,FALSE)</f>
        <v>0</v>
      </c>
      <c r="BAW1179" s="167" t="s">
        <v>61</v>
      </c>
      <c r="BAX1179" s="10">
        <f t="shared" ref="BAX1179" si="10365">BAV1179*1.5*BAU1179</f>
        <v>0</v>
      </c>
      <c r="BAY1179" s="10"/>
      <c r="BAZ1179" s="219"/>
      <c r="BBA1179" s="167" t="s">
        <v>105</v>
      </c>
      <c r="BBB1179" s="500" t="s">
        <v>457</v>
      </c>
      <c r="BBC1179" s="14" t="s">
        <v>1588</v>
      </c>
      <c r="BBD1179" s="230">
        <f t="shared" ref="BBD1179" si="10366">IF(BBC1179="Kopman",1.9,1)</f>
        <v>1.9</v>
      </c>
      <c r="BBE1179" s="168">
        <f t="shared" ref="BBE1179:BBE1183" si="10367">VLOOKUP(BBB1179,$A$1213:$F$2274,6,FALSE)</f>
        <v>20</v>
      </c>
      <c r="BBF1179" s="167" t="s">
        <v>61</v>
      </c>
      <c r="BBG1179" s="10">
        <f t="shared" ref="BBG1179" si="10368">BBE1179*1.5*BBD1179</f>
        <v>57</v>
      </c>
      <c r="BBH1179" s="10"/>
      <c r="BBI1179" s="219"/>
      <c r="BBJ1179" s="167" t="s">
        <v>105</v>
      </c>
      <c r="BBK1179" s="500" t="s">
        <v>457</v>
      </c>
      <c r="BBM1179" s="230">
        <f t="shared" ref="BBM1179" si="10369">IF(BBL1179="Kopman",1.9,1)</f>
        <v>1</v>
      </c>
      <c r="BBN1179" s="168">
        <f t="shared" ref="BBN1179:BBN1183" si="10370">VLOOKUP(BBK1179,$A$1213:$F$2274,6,FALSE)</f>
        <v>20</v>
      </c>
      <c r="BBO1179" s="167" t="s">
        <v>61</v>
      </c>
      <c r="BBP1179" s="10">
        <f t="shared" ref="BBP1179" si="10371">BBN1179*1.5*BBM1179</f>
        <v>30</v>
      </c>
      <c r="BBQ1179" s="10"/>
      <c r="BBR1179" s="219"/>
      <c r="BBS1179" s="167" t="s">
        <v>105</v>
      </c>
      <c r="BBT1179" s="500" t="s">
        <v>457</v>
      </c>
      <c r="BBV1179" s="230">
        <f t="shared" ref="BBV1179" si="10372">IF(BBU1179="Kopman",1.9,1)</f>
        <v>1</v>
      </c>
      <c r="BBW1179" s="168">
        <f t="shared" ref="BBW1179:BBW1183" si="10373">VLOOKUP(BBT1179,$A$1213:$F$2274,6,FALSE)</f>
        <v>20</v>
      </c>
      <c r="BBX1179" s="167" t="s">
        <v>61</v>
      </c>
      <c r="BBY1179" s="10">
        <f t="shared" ref="BBY1179" si="10374">BBW1179*1.5*BBV1179</f>
        <v>30</v>
      </c>
      <c r="BBZ1179" s="10"/>
      <c r="BCA1179" s="219"/>
      <c r="BCB1179" s="167" t="s">
        <v>105</v>
      </c>
      <c r="BCC1179" s="500" t="s">
        <v>457</v>
      </c>
      <c r="BCE1179" s="230">
        <f t="shared" ref="BCE1179" si="10375">IF(BCD1179="Kopman",1.9,1)</f>
        <v>1</v>
      </c>
      <c r="BCF1179" s="168">
        <f t="shared" ref="BCF1179:BCF1183" si="10376">VLOOKUP(BCC1179,$A$1213:$F$2274,6,FALSE)</f>
        <v>20</v>
      </c>
      <c r="BCG1179" s="167" t="s">
        <v>61</v>
      </c>
      <c r="BCH1179" s="10">
        <f t="shared" ref="BCH1179" si="10377">BCF1179*1.5*BCE1179</f>
        <v>30</v>
      </c>
      <c r="BCI1179" s="10"/>
      <c r="BCJ1179" s="219"/>
      <c r="BCK1179" s="167" t="s">
        <v>105</v>
      </c>
      <c r="BCL1179" s="500" t="s">
        <v>524</v>
      </c>
      <c r="BCN1179" s="230">
        <f t="shared" ref="BCN1179" si="10378">IF(BCM1179="Kopman",1.9,1)</f>
        <v>1</v>
      </c>
      <c r="BCO1179" s="168">
        <f t="shared" ref="BCO1179:BCO1183" si="10379">VLOOKUP(BCL1179,$A$1213:$F$2274,6,FALSE)</f>
        <v>11</v>
      </c>
      <c r="BCP1179" s="167" t="s">
        <v>61</v>
      </c>
      <c r="BCQ1179" s="10">
        <f t="shared" ref="BCQ1179" si="10380">BCO1179*1.5*BCN1179</f>
        <v>16.5</v>
      </c>
      <c r="BCR1179" s="10"/>
      <c r="BCS1179" s="219"/>
      <c r="BCT1179" s="167" t="s">
        <v>105</v>
      </c>
      <c r="BCU1179" s="500" t="s">
        <v>507</v>
      </c>
      <c r="BCW1179" s="230">
        <f t="shared" ref="BCW1179" si="10381">IF(BCV1179="Kopman",1.9,1)</f>
        <v>1</v>
      </c>
      <c r="BCX1179" s="168">
        <f t="shared" ref="BCX1179:BCX1183" si="10382">VLOOKUP(BCU1179,$A$1213:$F$2274,6,FALSE)</f>
        <v>0</v>
      </c>
      <c r="BCY1179" s="167" t="s">
        <v>61</v>
      </c>
      <c r="BCZ1179" s="10">
        <f t="shared" ref="BCZ1179" si="10383">BCX1179*1.5*BCW1179</f>
        <v>0</v>
      </c>
      <c r="BDA1179" s="10"/>
      <c r="BDB1179" s="219"/>
      <c r="BDC1179" s="167" t="s">
        <v>105</v>
      </c>
      <c r="BDD1179" s="500" t="s">
        <v>457</v>
      </c>
      <c r="BDF1179" s="230">
        <f t="shared" ref="BDF1179" si="10384">IF(BDE1179="Kopman",1.9,1)</f>
        <v>1</v>
      </c>
      <c r="BDG1179" s="168">
        <f t="shared" ref="BDG1179:BDG1183" si="10385">VLOOKUP(BDD1179,$A$1213:$F$2274,6,FALSE)</f>
        <v>20</v>
      </c>
      <c r="BDH1179" s="167" t="s">
        <v>61</v>
      </c>
      <c r="BDI1179" s="10">
        <f t="shared" ref="BDI1179" si="10386">BDG1179*1.5*BDF1179</f>
        <v>30</v>
      </c>
      <c r="BDJ1179" s="10"/>
      <c r="BDK1179" s="219"/>
      <c r="BDL1179" s="167" t="s">
        <v>105</v>
      </c>
      <c r="BDM1179" s="328" t="s">
        <v>457</v>
      </c>
      <c r="BDO1179" s="230">
        <f t="shared" ref="BDO1179" si="10387">IF(BDN1179="Kopman",1.9,1)</f>
        <v>1</v>
      </c>
      <c r="BDP1179" s="168">
        <f t="shared" ref="BDP1179:BDP1183" si="10388">VLOOKUP(BDM1179,$A$1213:$F$2274,6,FALSE)</f>
        <v>20</v>
      </c>
      <c r="BDQ1179" s="167" t="s">
        <v>61</v>
      </c>
      <c r="BDR1179" s="10">
        <f t="shared" ref="BDR1179" si="10389">BDP1179*1.5*BDO1179</f>
        <v>30</v>
      </c>
      <c r="BDS1179" s="10"/>
      <c r="BDT1179" s="219"/>
      <c r="BDU1179" s="167" t="s">
        <v>105</v>
      </c>
      <c r="BDV1179" s="500" t="s">
        <v>1316</v>
      </c>
      <c r="BDX1179" s="230">
        <f t="shared" ref="BDX1179" si="10390">IF(BDW1179="Kopman",1.9,1)</f>
        <v>1</v>
      </c>
      <c r="BDY1179" s="168">
        <f t="shared" ref="BDY1179:BDY1183" si="10391">VLOOKUP(BDV1179,$A$1213:$F$2274,6,FALSE)</f>
        <v>0</v>
      </c>
      <c r="BDZ1179" s="167" t="s">
        <v>61</v>
      </c>
      <c r="BEA1179" s="10">
        <f t="shared" ref="BEA1179" si="10392">BDY1179*1.5*BDX1179</f>
        <v>0</v>
      </c>
      <c r="BEB1179" s="10"/>
      <c r="BEC1179" s="219"/>
      <c r="BED1179" s="167" t="s">
        <v>105</v>
      </c>
      <c r="BEE1179" s="498" t="s">
        <v>524</v>
      </c>
      <c r="BEG1179" s="230">
        <f t="shared" ref="BEG1179" si="10393">IF(BEF1179="Kopman",1.9,1)</f>
        <v>1</v>
      </c>
      <c r="BEH1179" s="168">
        <f t="shared" ref="BEH1179:BEH1183" si="10394">VLOOKUP(BEE1179,$A$1213:$F$2274,6,FALSE)</f>
        <v>11</v>
      </c>
      <c r="BEI1179" s="167" t="s">
        <v>61</v>
      </c>
      <c r="BEJ1179" s="10">
        <f t="shared" ref="BEJ1179" si="10395">BEH1179*1.5*BEG1179</f>
        <v>16.5</v>
      </c>
      <c r="BEK1179" s="10"/>
      <c r="BEL1179" s="219"/>
      <c r="BEM1179" s="167" t="s">
        <v>105</v>
      </c>
      <c r="BEN1179" s="498" t="s">
        <v>457</v>
      </c>
      <c r="BEP1179" s="230">
        <f t="shared" ref="BEP1179" si="10396">IF(BEO1179="Kopman",1.9,1)</f>
        <v>1</v>
      </c>
      <c r="BEQ1179" s="168">
        <f t="shared" ref="BEQ1179:BEQ1183" si="10397">VLOOKUP(BEN1179,$A$1213:$F$2274,6,FALSE)</f>
        <v>20</v>
      </c>
      <c r="BER1179" s="167" t="s">
        <v>61</v>
      </c>
      <c r="BES1179" s="10">
        <f t="shared" ref="BES1179" si="10398">BEQ1179*1.5*BEP1179</f>
        <v>30</v>
      </c>
      <c r="BET1179" s="10"/>
      <c r="BEU1179" s="219"/>
      <c r="BEV1179" s="167" t="s">
        <v>105</v>
      </c>
      <c r="BEW1179" s="500" t="s">
        <v>524</v>
      </c>
      <c r="BEY1179" s="230">
        <f t="shared" ref="BEY1179" si="10399">IF(BEX1179="Kopman",1.9,1)</f>
        <v>1</v>
      </c>
      <c r="BEZ1179" s="168">
        <f t="shared" ref="BEZ1179:BEZ1183" si="10400">VLOOKUP(BEW1179,$A$1213:$F$2274,6,FALSE)</f>
        <v>11</v>
      </c>
      <c r="BFA1179" s="167" t="s">
        <v>61</v>
      </c>
      <c r="BFB1179" s="10">
        <f t="shared" ref="BFB1179" si="10401">BEZ1179*1.5*BEY1179</f>
        <v>16.5</v>
      </c>
      <c r="BFC1179" s="10"/>
      <c r="BFD1179" s="219"/>
      <c r="BFE1179" s="167"/>
      <c r="BFF1179" s="327"/>
      <c r="BFH1179" s="230"/>
      <c r="BFI1179" s="168"/>
      <c r="BFJ1179" s="167"/>
      <c r="BFK1179" s="10"/>
      <c r="BFL1179" s="10"/>
      <c r="BFN1179" s="167"/>
      <c r="BFO1179" s="327"/>
      <c r="BFQ1179" s="230"/>
      <c r="BFR1179" s="168"/>
      <c r="BFS1179" s="167"/>
      <c r="BFT1179" s="10"/>
      <c r="BFU1179" s="10"/>
      <c r="BFW1179" s="167"/>
      <c r="BFX1179" s="328"/>
      <c r="BFZ1179" s="230"/>
      <c r="BGA1179" s="168"/>
      <c r="BGB1179" s="167"/>
      <c r="BGC1179" s="10"/>
      <c r="BGD1179" s="10"/>
      <c r="BGF1179" s="167"/>
      <c r="BGG1179" s="327"/>
      <c r="BGI1179" s="230"/>
      <c r="BGJ1179" s="168"/>
      <c r="BGK1179" s="167"/>
      <c r="BGL1179" s="10"/>
      <c r="BGM1179" s="10"/>
      <c r="BGO1179" s="167"/>
      <c r="BGP1179" s="328"/>
      <c r="BGR1179" s="230"/>
      <c r="BGS1179" s="168"/>
      <c r="BGT1179" s="167"/>
      <c r="BGU1179" s="10"/>
      <c r="BGV1179" s="10"/>
      <c r="BGX1179" s="167"/>
      <c r="BGY1179" s="327"/>
      <c r="BHA1179" s="230"/>
      <c r="BHB1179" s="168"/>
      <c r="BHC1179" s="167"/>
      <c r="BHD1179" s="10"/>
      <c r="BHE1179" s="10"/>
    </row>
    <row r="1180" spans="1:1565" s="14" customFormat="1" ht="15">
      <c r="A1180" s="167" t="s">
        <v>106</v>
      </c>
      <c r="B1180" s="325" t="s">
        <v>524</v>
      </c>
      <c r="D1180" s="168"/>
      <c r="E1180" s="168">
        <f>VLOOKUP(B1180,$A$1213:$F$2274,6,FALSE)</f>
        <v>11</v>
      </c>
      <c r="F1180" s="167" t="s">
        <v>63</v>
      </c>
      <c r="G1180" s="10">
        <f>E1180*1.4</f>
        <v>15.399999999999999</v>
      </c>
      <c r="H1180" s="10"/>
      <c r="I1180" s="219"/>
      <c r="J1180" s="167" t="s">
        <v>106</v>
      </c>
      <c r="K1180" s="325" t="s">
        <v>457</v>
      </c>
      <c r="M1180" s="168"/>
      <c r="N1180" s="168">
        <f>VLOOKUP(K1180,$A$1213:$F$2274,6,FALSE)</f>
        <v>20</v>
      </c>
      <c r="O1180" s="167" t="s">
        <v>63</v>
      </c>
      <c r="P1180" s="10">
        <f>N1180*1.4</f>
        <v>28</v>
      </c>
      <c r="Q1180" s="10"/>
      <c r="R1180" s="219"/>
      <c r="S1180" s="167" t="s">
        <v>106</v>
      </c>
      <c r="T1180" s="325" t="s">
        <v>916</v>
      </c>
      <c r="V1180" s="168"/>
      <c r="W1180" s="168">
        <f t="shared" si="9905"/>
        <v>0</v>
      </c>
      <c r="X1180" s="167" t="s">
        <v>63</v>
      </c>
      <c r="Y1180" s="10">
        <f t="shared" ref="Y1180" si="10402">W1180*1.4</f>
        <v>0</v>
      </c>
      <c r="Z1180" s="10"/>
      <c r="AA1180" s="219"/>
      <c r="AB1180" s="167" t="s">
        <v>106</v>
      </c>
      <c r="AC1180" s="325" t="s">
        <v>524</v>
      </c>
      <c r="AE1180" s="168"/>
      <c r="AF1180" s="168">
        <f t="shared" si="9908"/>
        <v>11</v>
      </c>
      <c r="AG1180" s="167" t="s">
        <v>63</v>
      </c>
      <c r="AH1180" s="10">
        <f t="shared" ref="AH1180" si="10403">AF1180*1.4</f>
        <v>15.399999999999999</v>
      </c>
      <c r="AI1180" s="10"/>
      <c r="AJ1180" s="219"/>
      <c r="AK1180" s="167" t="s">
        <v>106</v>
      </c>
      <c r="AL1180" s="498" t="s">
        <v>524</v>
      </c>
      <c r="AN1180" s="168"/>
      <c r="AO1180" s="168">
        <f t="shared" si="9911"/>
        <v>11</v>
      </c>
      <c r="AP1180" s="167" t="s">
        <v>63</v>
      </c>
      <c r="AQ1180" s="10">
        <f t="shared" ref="AQ1180" si="10404">AO1180*1.4</f>
        <v>15.399999999999999</v>
      </c>
      <c r="AR1180" s="10"/>
      <c r="AS1180" s="219"/>
      <c r="AT1180" s="167" t="s">
        <v>106</v>
      </c>
      <c r="AU1180" s="325" t="s">
        <v>457</v>
      </c>
      <c r="AW1180" s="168"/>
      <c r="AX1180" s="168">
        <f t="shared" si="9914"/>
        <v>20</v>
      </c>
      <c r="AY1180" s="167" t="s">
        <v>63</v>
      </c>
      <c r="AZ1180" s="10">
        <f t="shared" ref="AZ1180" si="10405">AX1180*1.4</f>
        <v>28</v>
      </c>
      <c r="BA1180" s="10"/>
      <c r="BB1180" s="219"/>
      <c r="BC1180" s="167" t="s">
        <v>106</v>
      </c>
      <c r="BD1180" s="325" t="s">
        <v>2851</v>
      </c>
      <c r="BF1180" s="168"/>
      <c r="BG1180" s="168">
        <f t="shared" si="9917"/>
        <v>0</v>
      </c>
      <c r="BH1180" s="167" t="s">
        <v>63</v>
      </c>
      <c r="BI1180" s="10">
        <f t="shared" ref="BI1180" si="10406">BG1180*1.4</f>
        <v>0</v>
      </c>
      <c r="BJ1180" s="10"/>
      <c r="BK1180" s="219"/>
      <c r="BL1180" s="167" t="s">
        <v>106</v>
      </c>
      <c r="BM1180" s="325" t="s">
        <v>497</v>
      </c>
      <c r="BO1180" s="168"/>
      <c r="BP1180" s="168">
        <f t="shared" si="9920"/>
        <v>0</v>
      </c>
      <c r="BQ1180" s="167" t="s">
        <v>63</v>
      </c>
      <c r="BR1180" s="10">
        <f t="shared" ref="BR1180" si="10407">BP1180*1.4</f>
        <v>0</v>
      </c>
      <c r="BS1180" s="10"/>
      <c r="BT1180" s="219"/>
      <c r="BU1180" s="167" t="s">
        <v>106</v>
      </c>
      <c r="BV1180" s="325" t="s">
        <v>2006</v>
      </c>
      <c r="BX1180" s="168"/>
      <c r="BY1180" s="168">
        <f t="shared" si="9923"/>
        <v>13</v>
      </c>
      <c r="BZ1180" s="167" t="s">
        <v>63</v>
      </c>
      <c r="CA1180" s="10">
        <f t="shared" ref="CA1180" si="10408">BY1180*1.4</f>
        <v>18.2</v>
      </c>
      <c r="CB1180" s="10"/>
      <c r="CC1180" s="219"/>
      <c r="CD1180" s="167" t="s">
        <v>106</v>
      </c>
      <c r="CE1180" s="325" t="s">
        <v>2853</v>
      </c>
      <c r="CG1180" s="168"/>
      <c r="CH1180" s="168">
        <f t="shared" si="9926"/>
        <v>0</v>
      </c>
      <c r="CI1180" s="167" t="s">
        <v>63</v>
      </c>
      <c r="CJ1180" s="10">
        <f t="shared" ref="CJ1180" si="10409">CH1180*1.4</f>
        <v>0</v>
      </c>
      <c r="CK1180" s="10"/>
      <c r="CL1180" s="219"/>
      <c r="CM1180" s="167" t="s">
        <v>106</v>
      </c>
      <c r="CN1180" s="325" t="s">
        <v>3412</v>
      </c>
      <c r="CP1180" s="168"/>
      <c r="CQ1180" s="168">
        <f t="shared" si="9929"/>
        <v>10</v>
      </c>
      <c r="CR1180" s="167" t="s">
        <v>63</v>
      </c>
      <c r="CS1180" s="10">
        <f t="shared" ref="CS1180" si="10410">CQ1180*1.4</f>
        <v>14</v>
      </c>
      <c r="CT1180" s="10"/>
      <c r="CU1180" s="219"/>
      <c r="CV1180" s="167" t="s">
        <v>106</v>
      </c>
      <c r="CW1180" s="325" t="s">
        <v>1373</v>
      </c>
      <c r="CY1180" s="168"/>
      <c r="CZ1180" s="168">
        <f t="shared" si="9932"/>
        <v>0</v>
      </c>
      <c r="DA1180" s="167" t="s">
        <v>63</v>
      </c>
      <c r="DB1180" s="10">
        <f t="shared" ref="DB1180" si="10411">CZ1180*1.4</f>
        <v>0</v>
      </c>
      <c r="DC1180" s="10"/>
      <c r="DD1180" s="219"/>
      <c r="DE1180" s="167" t="s">
        <v>106</v>
      </c>
      <c r="DF1180" s="325" t="s">
        <v>2851</v>
      </c>
      <c r="DH1180" s="168"/>
      <c r="DI1180" s="168">
        <f t="shared" si="9935"/>
        <v>0</v>
      </c>
      <c r="DJ1180" s="167" t="s">
        <v>63</v>
      </c>
      <c r="DK1180" s="10">
        <f t="shared" ref="DK1180" si="10412">DI1180*1.4</f>
        <v>0</v>
      </c>
      <c r="DL1180" s="10"/>
      <c r="DM1180" s="219"/>
      <c r="DN1180" s="167" t="s">
        <v>106</v>
      </c>
      <c r="DO1180" s="325" t="s">
        <v>1373</v>
      </c>
      <c r="DQ1180" s="168"/>
      <c r="DR1180" s="168">
        <f t="shared" si="9938"/>
        <v>0</v>
      </c>
      <c r="DS1180" s="167" t="s">
        <v>63</v>
      </c>
      <c r="DT1180" s="10">
        <f t="shared" ref="DT1180" si="10413">DR1180*1.4</f>
        <v>0</v>
      </c>
      <c r="DU1180" s="10"/>
      <c r="DV1180" s="219"/>
      <c r="DW1180" s="167" t="s">
        <v>106</v>
      </c>
      <c r="DX1180" s="325" t="s">
        <v>1373</v>
      </c>
      <c r="DZ1180" s="168"/>
      <c r="EA1180" s="168">
        <f t="shared" si="9941"/>
        <v>0</v>
      </c>
      <c r="EB1180" s="167" t="s">
        <v>63</v>
      </c>
      <c r="EC1180" s="10">
        <f t="shared" ref="EC1180" si="10414">EA1180*1.4</f>
        <v>0</v>
      </c>
      <c r="ED1180" s="10"/>
      <c r="EE1180" s="219"/>
      <c r="EF1180" s="167" t="s">
        <v>106</v>
      </c>
      <c r="EG1180" s="325" t="s">
        <v>1373</v>
      </c>
      <c r="EI1180" s="168"/>
      <c r="EJ1180" s="168">
        <f t="shared" si="9944"/>
        <v>0</v>
      </c>
      <c r="EK1180" s="167" t="s">
        <v>63</v>
      </c>
      <c r="EL1180" s="10">
        <f t="shared" ref="EL1180" si="10415">EJ1180*1.4</f>
        <v>0</v>
      </c>
      <c r="EM1180" s="10"/>
      <c r="EN1180" s="219"/>
      <c r="EO1180" s="167" t="s">
        <v>106</v>
      </c>
      <c r="EP1180" s="325" t="s">
        <v>2359</v>
      </c>
      <c r="ER1180" s="168"/>
      <c r="ES1180" s="168">
        <f t="shared" si="9947"/>
        <v>0</v>
      </c>
      <c r="ET1180" s="167" t="s">
        <v>63</v>
      </c>
      <c r="EU1180" s="10">
        <f t="shared" ref="EU1180" si="10416">ES1180*1.4</f>
        <v>0</v>
      </c>
      <c r="EV1180" s="10"/>
      <c r="EW1180" s="219"/>
      <c r="EX1180" s="167" t="s">
        <v>106</v>
      </c>
      <c r="EY1180" s="325" t="s">
        <v>1373</v>
      </c>
      <c r="FA1180" s="168"/>
      <c r="FB1180" s="168">
        <f t="shared" si="9950"/>
        <v>0</v>
      </c>
      <c r="FC1180" s="167" t="s">
        <v>63</v>
      </c>
      <c r="FD1180" s="10">
        <f t="shared" ref="FD1180" si="10417">FB1180*1.4</f>
        <v>0</v>
      </c>
      <c r="FE1180" s="10"/>
      <c r="FF1180" s="219"/>
      <c r="FG1180" s="167" t="s">
        <v>106</v>
      </c>
      <c r="FH1180" s="325" t="s">
        <v>457</v>
      </c>
      <c r="FJ1180" s="168"/>
      <c r="FK1180" s="168">
        <f t="shared" si="9953"/>
        <v>20</v>
      </c>
      <c r="FL1180" s="167" t="s">
        <v>63</v>
      </c>
      <c r="FM1180" s="10">
        <f t="shared" ref="FM1180" si="10418">FK1180*1.4</f>
        <v>28</v>
      </c>
      <c r="FN1180" s="10"/>
      <c r="FO1180" s="219"/>
      <c r="FP1180" s="167" t="s">
        <v>106</v>
      </c>
      <c r="FQ1180" s="325" t="s">
        <v>2006</v>
      </c>
      <c r="FS1180" s="168"/>
      <c r="FT1180" s="168">
        <f t="shared" si="9956"/>
        <v>13</v>
      </c>
      <c r="FU1180" s="167" t="s">
        <v>63</v>
      </c>
      <c r="FV1180" s="10">
        <f t="shared" ref="FV1180" si="10419">FT1180*1.4</f>
        <v>18.2</v>
      </c>
      <c r="FW1180" s="10"/>
      <c r="FX1180" s="219"/>
      <c r="FY1180" s="167" t="s">
        <v>106</v>
      </c>
      <c r="FZ1180" s="325" t="s">
        <v>457</v>
      </c>
      <c r="GB1180" s="168"/>
      <c r="GC1180" s="168">
        <f t="shared" si="9959"/>
        <v>20</v>
      </c>
      <c r="GD1180" s="167" t="s">
        <v>63</v>
      </c>
      <c r="GE1180" s="10">
        <f t="shared" ref="GE1180" si="10420">GC1180*1.4</f>
        <v>28</v>
      </c>
      <c r="GF1180" s="10"/>
      <c r="GG1180" s="219"/>
      <c r="GH1180" s="167" t="s">
        <v>106</v>
      </c>
      <c r="GI1180" s="325" t="s">
        <v>1373</v>
      </c>
      <c r="GK1180" s="168"/>
      <c r="GL1180" s="168">
        <f t="shared" si="9962"/>
        <v>0</v>
      </c>
      <c r="GM1180" s="167" t="s">
        <v>63</v>
      </c>
      <c r="GN1180" s="10">
        <f t="shared" ref="GN1180" si="10421">GL1180*1.4</f>
        <v>0</v>
      </c>
      <c r="GO1180" s="10"/>
      <c r="GP1180" s="219"/>
      <c r="GQ1180" s="167" t="s">
        <v>106</v>
      </c>
      <c r="GR1180" s="325" t="s">
        <v>524</v>
      </c>
      <c r="GT1180" s="168"/>
      <c r="GU1180" s="168">
        <f t="shared" si="9965"/>
        <v>11</v>
      </c>
      <c r="GV1180" s="167" t="s">
        <v>63</v>
      </c>
      <c r="GW1180" s="10">
        <f t="shared" ref="GW1180" si="10422">GU1180*1.4</f>
        <v>15.399999999999999</v>
      </c>
      <c r="GX1180" s="10"/>
      <c r="GY1180" s="219"/>
      <c r="GZ1180" s="167" t="s">
        <v>106</v>
      </c>
      <c r="HA1180" s="325" t="s">
        <v>457</v>
      </c>
      <c r="HC1180" s="168"/>
      <c r="HD1180" s="168">
        <f t="shared" si="9968"/>
        <v>20</v>
      </c>
      <c r="HE1180" s="167" t="s">
        <v>63</v>
      </c>
      <c r="HF1180" s="10">
        <f t="shared" ref="HF1180" si="10423">HD1180*1.4</f>
        <v>28</v>
      </c>
      <c r="HG1180" s="10"/>
      <c r="HH1180" s="219"/>
      <c r="HI1180" s="167" t="s">
        <v>106</v>
      </c>
      <c r="HJ1180" s="325" t="s">
        <v>2968</v>
      </c>
      <c r="HL1180" s="168"/>
      <c r="HM1180" s="168">
        <f t="shared" si="9971"/>
        <v>19</v>
      </c>
      <c r="HN1180" s="167" t="s">
        <v>63</v>
      </c>
      <c r="HO1180" s="10">
        <f t="shared" ref="HO1180" si="10424">HM1180*1.4</f>
        <v>26.599999999999998</v>
      </c>
      <c r="HP1180" s="10"/>
      <c r="HQ1180" s="219"/>
      <c r="HR1180" s="167" t="s">
        <v>106</v>
      </c>
      <c r="HS1180" s="325" t="s">
        <v>524</v>
      </c>
      <c r="HU1180" s="168"/>
      <c r="HV1180" s="168">
        <f t="shared" si="9974"/>
        <v>11</v>
      </c>
      <c r="HW1180" s="167" t="s">
        <v>63</v>
      </c>
      <c r="HX1180" s="10">
        <f t="shared" ref="HX1180" si="10425">HV1180*1.4</f>
        <v>15.399999999999999</v>
      </c>
      <c r="HY1180" s="10"/>
      <c r="HZ1180" s="219"/>
      <c r="IA1180" s="167" t="s">
        <v>106</v>
      </c>
      <c r="IB1180" s="325" t="s">
        <v>1373</v>
      </c>
      <c r="ID1180" s="168"/>
      <c r="IE1180" s="168">
        <f t="shared" si="9977"/>
        <v>0</v>
      </c>
      <c r="IF1180" s="167" t="s">
        <v>63</v>
      </c>
      <c r="IG1180" s="10">
        <f t="shared" ref="IG1180" si="10426">IE1180*1.4</f>
        <v>0</v>
      </c>
      <c r="IH1180" s="10"/>
      <c r="II1180" s="219"/>
      <c r="IJ1180" s="167" t="s">
        <v>106</v>
      </c>
      <c r="IK1180" s="325" t="s">
        <v>1373</v>
      </c>
      <c r="IM1180" s="168"/>
      <c r="IN1180" s="168">
        <f t="shared" si="9980"/>
        <v>0</v>
      </c>
      <c r="IO1180" s="167" t="s">
        <v>63</v>
      </c>
      <c r="IP1180" s="10">
        <f t="shared" ref="IP1180" si="10427">IN1180*1.4</f>
        <v>0</v>
      </c>
      <c r="IQ1180" s="10"/>
      <c r="IR1180" s="219"/>
      <c r="IS1180" s="167" t="s">
        <v>106</v>
      </c>
      <c r="IT1180" s="325" t="s">
        <v>457</v>
      </c>
      <c r="IV1180" s="168"/>
      <c r="IW1180" s="168">
        <f t="shared" si="9983"/>
        <v>20</v>
      </c>
      <c r="IX1180" s="167" t="s">
        <v>63</v>
      </c>
      <c r="IY1180" s="10">
        <f t="shared" ref="IY1180" si="10428">IW1180*1.4</f>
        <v>28</v>
      </c>
      <c r="IZ1180" s="10"/>
      <c r="JA1180" s="219"/>
      <c r="JB1180" s="167" t="s">
        <v>106</v>
      </c>
      <c r="JC1180" s="500" t="s">
        <v>517</v>
      </c>
      <c r="JE1180" s="168"/>
      <c r="JF1180" s="168">
        <f t="shared" si="9986"/>
        <v>5</v>
      </c>
      <c r="JG1180" s="167" t="s">
        <v>63</v>
      </c>
      <c r="JH1180" s="10">
        <f t="shared" ref="JH1180" si="10429">JF1180*1.4</f>
        <v>7</v>
      </c>
      <c r="JI1180" s="10"/>
      <c r="JJ1180" s="219"/>
      <c r="JK1180" s="167" t="s">
        <v>106</v>
      </c>
      <c r="JL1180" s="500" t="s">
        <v>524</v>
      </c>
      <c r="JN1180" s="168"/>
      <c r="JO1180" s="168">
        <f t="shared" si="9989"/>
        <v>11</v>
      </c>
      <c r="JP1180" s="167" t="s">
        <v>63</v>
      </c>
      <c r="JQ1180" s="10">
        <f t="shared" ref="JQ1180" si="10430">JO1180*1.4</f>
        <v>15.399999999999999</v>
      </c>
      <c r="JR1180" s="10"/>
      <c r="JS1180" s="219"/>
      <c r="JT1180" s="167" t="s">
        <v>106</v>
      </c>
      <c r="JU1180" s="500" t="s">
        <v>1714</v>
      </c>
      <c r="JW1180" s="168"/>
      <c r="JX1180" s="168">
        <f t="shared" si="9992"/>
        <v>0</v>
      </c>
      <c r="JY1180" s="167" t="s">
        <v>63</v>
      </c>
      <c r="JZ1180" s="10">
        <f t="shared" ref="JZ1180" si="10431">JX1180*1.4</f>
        <v>0</v>
      </c>
      <c r="KA1180" s="10"/>
      <c r="KB1180" s="219"/>
      <c r="KC1180" s="167" t="s">
        <v>106</v>
      </c>
      <c r="KD1180" s="500" t="s">
        <v>2172</v>
      </c>
      <c r="KF1180" s="168"/>
      <c r="KG1180" s="168">
        <f t="shared" si="9995"/>
        <v>0</v>
      </c>
      <c r="KH1180" s="167" t="s">
        <v>63</v>
      </c>
      <c r="KI1180" s="10">
        <f t="shared" ref="KI1180" si="10432">KG1180*1.4</f>
        <v>0</v>
      </c>
      <c r="KJ1180" s="10"/>
      <c r="KK1180" s="219"/>
      <c r="KL1180" s="167" t="s">
        <v>106</v>
      </c>
      <c r="KM1180" s="500" t="s">
        <v>524</v>
      </c>
      <c r="KO1180" s="168"/>
      <c r="KP1180" s="168">
        <f t="shared" si="9998"/>
        <v>11</v>
      </c>
      <c r="KQ1180" s="167" t="s">
        <v>63</v>
      </c>
      <c r="KR1180" s="10">
        <f t="shared" ref="KR1180" si="10433">KP1180*1.4</f>
        <v>15.399999999999999</v>
      </c>
      <c r="KS1180" s="10"/>
      <c r="KT1180" s="219"/>
      <c r="KU1180" s="167" t="s">
        <v>106</v>
      </c>
      <c r="KV1180" s="328" t="s">
        <v>445</v>
      </c>
      <c r="KX1180" s="168"/>
      <c r="KY1180" s="168">
        <f t="shared" si="10001"/>
        <v>0</v>
      </c>
      <c r="KZ1180" s="167" t="s">
        <v>63</v>
      </c>
      <c r="LA1180" s="10">
        <f t="shared" ref="LA1180" si="10434">KY1180*1.4</f>
        <v>0</v>
      </c>
      <c r="LB1180" s="10"/>
      <c r="LC1180" s="219"/>
      <c r="LD1180" s="167" t="s">
        <v>106</v>
      </c>
      <c r="LE1180" s="500" t="s">
        <v>1373</v>
      </c>
      <c r="LG1180" s="168"/>
      <c r="LH1180" s="168">
        <f t="shared" si="10004"/>
        <v>0</v>
      </c>
      <c r="LI1180" s="167" t="s">
        <v>63</v>
      </c>
      <c r="LJ1180" s="10">
        <f t="shared" ref="LJ1180" si="10435">LH1180*1.4</f>
        <v>0</v>
      </c>
      <c r="LK1180" s="10"/>
      <c r="LL1180" s="219"/>
      <c r="LM1180" s="167" t="s">
        <v>106</v>
      </c>
      <c r="LN1180" s="500" t="s">
        <v>2006</v>
      </c>
      <c r="LP1180" s="168"/>
      <c r="LQ1180" s="168">
        <f t="shared" si="10007"/>
        <v>13</v>
      </c>
      <c r="LR1180" s="167" t="s">
        <v>63</v>
      </c>
      <c r="LS1180" s="10">
        <f t="shared" ref="LS1180" si="10436">LQ1180*1.4</f>
        <v>18.2</v>
      </c>
      <c r="LT1180" s="10"/>
      <c r="LU1180" s="219"/>
      <c r="LV1180" s="167" t="s">
        <v>106</v>
      </c>
      <c r="LW1180" s="500" t="s">
        <v>903</v>
      </c>
      <c r="LY1180" s="168"/>
      <c r="LZ1180" s="168">
        <f t="shared" si="10010"/>
        <v>18</v>
      </c>
      <c r="MA1180" s="167" t="s">
        <v>63</v>
      </c>
      <c r="MB1180" s="10">
        <f t="shared" ref="MB1180" si="10437">LZ1180*1.4</f>
        <v>25.2</v>
      </c>
      <c r="MC1180" s="10"/>
      <c r="MD1180" s="219"/>
      <c r="ME1180" s="167" t="s">
        <v>106</v>
      </c>
      <c r="MF1180" s="500" t="s">
        <v>2853</v>
      </c>
      <c r="MH1180" s="168"/>
      <c r="MI1180" s="168">
        <f t="shared" si="10013"/>
        <v>0</v>
      </c>
      <c r="MJ1180" s="167" t="s">
        <v>63</v>
      </c>
      <c r="MK1180" s="10">
        <f t="shared" ref="MK1180" si="10438">MI1180*1.4</f>
        <v>0</v>
      </c>
      <c r="ML1180" s="10"/>
      <c r="MM1180" s="219"/>
      <c r="MN1180" s="167" t="s">
        <v>106</v>
      </c>
      <c r="MO1180" s="328" t="s">
        <v>524</v>
      </c>
      <c r="MQ1180" s="168"/>
      <c r="MR1180" s="168">
        <f t="shared" si="10016"/>
        <v>11</v>
      </c>
      <c r="MS1180" s="167" t="s">
        <v>63</v>
      </c>
      <c r="MT1180" s="10">
        <f t="shared" ref="MT1180" si="10439">MR1180*1.4</f>
        <v>15.399999999999999</v>
      </c>
      <c r="MU1180" s="10"/>
      <c r="MV1180" s="219"/>
      <c r="MW1180" s="167" t="s">
        <v>106</v>
      </c>
      <c r="MX1180" s="500" t="s">
        <v>457</v>
      </c>
      <c r="MZ1180" s="168"/>
      <c r="NA1180" s="168">
        <f t="shared" si="10019"/>
        <v>20</v>
      </c>
      <c r="NB1180" s="167" t="s">
        <v>63</v>
      </c>
      <c r="NC1180" s="10">
        <f t="shared" ref="NC1180" si="10440">NA1180*1.4</f>
        <v>28</v>
      </c>
      <c r="ND1180" s="10"/>
      <c r="NE1180" s="219"/>
      <c r="NF1180" s="167" t="s">
        <v>106</v>
      </c>
      <c r="NG1180" s="500" t="s">
        <v>457</v>
      </c>
      <c r="NI1180" s="168"/>
      <c r="NJ1180" s="168">
        <f t="shared" si="10022"/>
        <v>20</v>
      </c>
      <c r="NK1180" s="167" t="s">
        <v>63</v>
      </c>
      <c r="NL1180" s="10">
        <f t="shared" ref="NL1180" si="10441">NJ1180*1.4</f>
        <v>28</v>
      </c>
      <c r="NM1180" s="10"/>
      <c r="NN1180" s="219"/>
      <c r="NO1180" s="167" t="s">
        <v>106</v>
      </c>
      <c r="NP1180" s="500" t="s">
        <v>1373</v>
      </c>
      <c r="NR1180" s="168"/>
      <c r="NS1180" s="168">
        <f t="shared" si="10025"/>
        <v>0</v>
      </c>
      <c r="NT1180" s="167" t="s">
        <v>63</v>
      </c>
      <c r="NU1180" s="10">
        <f t="shared" ref="NU1180" si="10442">NS1180*1.4</f>
        <v>0</v>
      </c>
      <c r="NV1180" s="10"/>
      <c r="NW1180" s="219"/>
      <c r="NX1180" s="167" t="s">
        <v>106</v>
      </c>
      <c r="NY1180" s="500" t="s">
        <v>524</v>
      </c>
      <c r="OA1180" s="168"/>
      <c r="OB1180" s="168">
        <f t="shared" si="10028"/>
        <v>11</v>
      </c>
      <c r="OC1180" s="167" t="s">
        <v>63</v>
      </c>
      <c r="OD1180" s="10">
        <f t="shared" ref="OD1180" si="10443">OB1180*1.4</f>
        <v>15.399999999999999</v>
      </c>
      <c r="OE1180" s="10"/>
      <c r="OF1180" s="219"/>
      <c r="OG1180" s="167" t="s">
        <v>106</v>
      </c>
      <c r="OH1180" s="500" t="s">
        <v>1373</v>
      </c>
      <c r="OJ1180" s="168"/>
      <c r="OK1180" s="168">
        <f t="shared" si="10031"/>
        <v>0</v>
      </c>
      <c r="OL1180" s="167" t="s">
        <v>63</v>
      </c>
      <c r="OM1180" s="10">
        <f t="shared" ref="OM1180" si="10444">OK1180*1.4</f>
        <v>0</v>
      </c>
      <c r="ON1180" s="10"/>
      <c r="OO1180" s="219"/>
      <c r="OP1180" s="167" t="s">
        <v>106</v>
      </c>
      <c r="OQ1180" s="500" t="s">
        <v>2359</v>
      </c>
      <c r="OS1180" s="168"/>
      <c r="OT1180" s="168">
        <f t="shared" si="10034"/>
        <v>0</v>
      </c>
      <c r="OU1180" s="167" t="s">
        <v>63</v>
      </c>
      <c r="OV1180" s="10">
        <f t="shared" ref="OV1180" si="10445">OT1180*1.4</f>
        <v>0</v>
      </c>
      <c r="OW1180" s="10"/>
      <c r="OX1180" s="219"/>
      <c r="OY1180" s="167" t="s">
        <v>106</v>
      </c>
      <c r="OZ1180" s="500" t="s">
        <v>457</v>
      </c>
      <c r="PB1180" s="168"/>
      <c r="PC1180" s="168">
        <f t="shared" si="10037"/>
        <v>20</v>
      </c>
      <c r="PD1180" s="167" t="s">
        <v>63</v>
      </c>
      <c r="PE1180" s="10">
        <f t="shared" ref="PE1180" si="10446">PC1180*1.4</f>
        <v>28</v>
      </c>
      <c r="PF1180" s="10"/>
      <c r="PG1180" s="219"/>
      <c r="PH1180" s="167" t="s">
        <v>106</v>
      </c>
      <c r="PI1180" s="500" t="s">
        <v>1906</v>
      </c>
      <c r="PK1180" s="168"/>
      <c r="PL1180" s="168">
        <f t="shared" si="10040"/>
        <v>0</v>
      </c>
      <c r="PM1180" s="167" t="s">
        <v>63</v>
      </c>
      <c r="PN1180" s="10">
        <f t="shared" ref="PN1180" si="10447">PL1180*1.4</f>
        <v>0</v>
      </c>
      <c r="PO1180" s="10"/>
      <c r="PP1180" s="219"/>
      <c r="PQ1180" s="167" t="s">
        <v>106</v>
      </c>
      <c r="PR1180" s="500" t="s">
        <v>2853</v>
      </c>
      <c r="PT1180" s="168"/>
      <c r="PU1180" s="168">
        <f t="shared" si="10043"/>
        <v>0</v>
      </c>
      <c r="PV1180" s="167" t="s">
        <v>63</v>
      </c>
      <c r="PW1180" s="10">
        <f t="shared" ref="PW1180" si="10448">PU1180*1.4</f>
        <v>0</v>
      </c>
      <c r="PX1180" s="10"/>
      <c r="PY1180" s="219"/>
      <c r="PZ1180" s="167" t="s">
        <v>106</v>
      </c>
      <c r="QA1180" s="500" t="s">
        <v>457</v>
      </c>
      <c r="QC1180" s="168"/>
      <c r="QD1180" s="168">
        <f t="shared" si="10046"/>
        <v>20</v>
      </c>
      <c r="QE1180" s="167" t="s">
        <v>63</v>
      </c>
      <c r="QF1180" s="10">
        <f t="shared" ref="QF1180" si="10449">QD1180*1.4</f>
        <v>28</v>
      </c>
      <c r="QG1180" s="10"/>
      <c r="QH1180" s="219"/>
      <c r="QI1180" s="167" t="s">
        <v>106</v>
      </c>
      <c r="QJ1180" s="500" t="s">
        <v>457</v>
      </c>
      <c r="QL1180" s="168"/>
      <c r="QM1180" s="168">
        <f t="shared" si="10049"/>
        <v>20</v>
      </c>
      <c r="QN1180" s="167" t="s">
        <v>63</v>
      </c>
      <c r="QO1180" s="10">
        <f t="shared" ref="QO1180" si="10450">QM1180*1.4</f>
        <v>28</v>
      </c>
      <c r="QP1180" s="10"/>
      <c r="QQ1180" s="219"/>
      <c r="QR1180" s="167" t="s">
        <v>106</v>
      </c>
      <c r="QS1180" s="500" t="s">
        <v>457</v>
      </c>
      <c r="QU1180" s="168"/>
      <c r="QV1180" s="168">
        <f t="shared" si="10052"/>
        <v>20</v>
      </c>
      <c r="QW1180" s="167" t="s">
        <v>63</v>
      </c>
      <c r="QX1180" s="10">
        <f t="shared" ref="QX1180" si="10451">QV1180*1.4</f>
        <v>28</v>
      </c>
      <c r="QY1180" s="10"/>
      <c r="QZ1180" s="219"/>
      <c r="RA1180" s="167" t="s">
        <v>106</v>
      </c>
      <c r="RB1180" s="500" t="s">
        <v>1638</v>
      </c>
      <c r="RD1180" s="168"/>
      <c r="RE1180" s="168">
        <f t="shared" si="10055"/>
        <v>87</v>
      </c>
      <c r="RF1180" s="167" t="s">
        <v>63</v>
      </c>
      <c r="RG1180" s="10">
        <f t="shared" ref="RG1180" si="10452">RE1180*1.4</f>
        <v>121.8</v>
      </c>
      <c r="RH1180" s="10"/>
      <c r="RI1180" s="219"/>
      <c r="RJ1180" s="167" t="s">
        <v>106</v>
      </c>
      <c r="RK1180" s="500" t="s">
        <v>2327</v>
      </c>
      <c r="RM1180" s="168"/>
      <c r="RN1180" s="168">
        <f t="shared" si="10058"/>
        <v>3</v>
      </c>
      <c r="RO1180" s="167" t="s">
        <v>63</v>
      </c>
      <c r="RP1180" s="10">
        <f t="shared" ref="RP1180" si="10453">RN1180*1.4</f>
        <v>4.1999999999999993</v>
      </c>
      <c r="RQ1180" s="10"/>
      <c r="RR1180" s="219"/>
      <c r="RS1180" s="167" t="s">
        <v>106</v>
      </c>
      <c r="RT1180" s="500" t="s">
        <v>1373</v>
      </c>
      <c r="RV1180" s="168"/>
      <c r="RW1180" s="168">
        <f t="shared" si="10061"/>
        <v>0</v>
      </c>
      <c r="RX1180" s="167" t="s">
        <v>63</v>
      </c>
      <c r="RY1180" s="10">
        <f t="shared" ref="RY1180" si="10454">RW1180*1.4</f>
        <v>0</v>
      </c>
      <c r="RZ1180" s="10"/>
      <c r="SA1180" s="219"/>
      <c r="SB1180" s="167" t="s">
        <v>106</v>
      </c>
      <c r="SC1180" s="500" t="s">
        <v>428</v>
      </c>
      <c r="SE1180" s="168"/>
      <c r="SF1180" s="168">
        <f t="shared" si="10064"/>
        <v>0</v>
      </c>
      <c r="SG1180" s="167" t="s">
        <v>63</v>
      </c>
      <c r="SH1180" s="10">
        <f t="shared" ref="SH1180" si="10455">SF1180*1.4</f>
        <v>0</v>
      </c>
      <c r="SI1180" s="10"/>
      <c r="SJ1180" s="219"/>
      <c r="SK1180" s="167" t="s">
        <v>106</v>
      </c>
      <c r="SL1180" s="500" t="s">
        <v>3045</v>
      </c>
      <c r="SN1180" s="168"/>
      <c r="SO1180" s="168">
        <f t="shared" si="10067"/>
        <v>34</v>
      </c>
      <c r="SP1180" s="167" t="s">
        <v>63</v>
      </c>
      <c r="SQ1180" s="10">
        <f t="shared" ref="SQ1180" si="10456">SO1180*1.4</f>
        <v>47.599999999999994</v>
      </c>
      <c r="SR1180" s="10"/>
      <c r="SS1180" s="219"/>
      <c r="ST1180" s="167" t="s">
        <v>106</v>
      </c>
      <c r="SU1180" s="500" t="s">
        <v>1373</v>
      </c>
      <c r="SW1180" s="168"/>
      <c r="SX1180" s="168">
        <f t="shared" si="10070"/>
        <v>0</v>
      </c>
      <c r="SY1180" s="167" t="s">
        <v>63</v>
      </c>
      <c r="SZ1180" s="10">
        <f t="shared" ref="SZ1180" si="10457">SX1180*1.4</f>
        <v>0</v>
      </c>
      <c r="TA1180" s="10"/>
      <c r="TB1180" s="219"/>
      <c r="TC1180" s="167" t="s">
        <v>106</v>
      </c>
      <c r="TD1180" s="500" t="s">
        <v>524</v>
      </c>
      <c r="TF1180" s="168"/>
      <c r="TG1180" s="168">
        <f t="shared" si="10073"/>
        <v>11</v>
      </c>
      <c r="TH1180" s="167" t="s">
        <v>63</v>
      </c>
      <c r="TI1180" s="10">
        <f t="shared" ref="TI1180" si="10458">TG1180*1.4</f>
        <v>15.399999999999999</v>
      </c>
      <c r="TJ1180" s="10"/>
      <c r="TK1180" s="219"/>
      <c r="TL1180" s="167" t="s">
        <v>106</v>
      </c>
      <c r="TM1180" s="328" t="s">
        <v>2327</v>
      </c>
      <c r="TO1180" s="168"/>
      <c r="TP1180" s="168">
        <f t="shared" si="10076"/>
        <v>3</v>
      </c>
      <c r="TQ1180" s="167" t="s">
        <v>63</v>
      </c>
      <c r="TR1180" s="10">
        <f t="shared" ref="TR1180" si="10459">TP1180*1.4</f>
        <v>4.1999999999999993</v>
      </c>
      <c r="TS1180" s="10"/>
      <c r="TT1180" s="219"/>
      <c r="TU1180" s="167" t="s">
        <v>106</v>
      </c>
      <c r="TV1180" s="500" t="s">
        <v>2968</v>
      </c>
      <c r="TX1180" s="168"/>
      <c r="TY1180" s="168">
        <f t="shared" si="10079"/>
        <v>19</v>
      </c>
      <c r="TZ1180" s="167" t="s">
        <v>63</v>
      </c>
      <c r="UA1180" s="10">
        <f t="shared" ref="UA1180" si="10460">TY1180*1.4</f>
        <v>26.599999999999998</v>
      </c>
      <c r="UB1180" s="10"/>
      <c r="UC1180" s="219"/>
      <c r="UD1180" s="167" t="s">
        <v>106</v>
      </c>
      <c r="UE1180" s="328" t="s">
        <v>517</v>
      </c>
      <c r="UG1180" s="168"/>
      <c r="UH1180" s="168">
        <f t="shared" si="10082"/>
        <v>5</v>
      </c>
      <c r="UI1180" s="167" t="s">
        <v>63</v>
      </c>
      <c r="UJ1180" s="10">
        <f t="shared" ref="UJ1180" si="10461">UH1180*1.4</f>
        <v>7</v>
      </c>
      <c r="UK1180" s="10"/>
      <c r="UL1180" s="219"/>
      <c r="UM1180" s="167" t="s">
        <v>106</v>
      </c>
      <c r="UN1180" s="500" t="s">
        <v>497</v>
      </c>
      <c r="UP1180" s="168"/>
      <c r="UQ1180" s="168">
        <f t="shared" si="10085"/>
        <v>0</v>
      </c>
      <c r="UR1180" s="167" t="s">
        <v>63</v>
      </c>
      <c r="US1180" s="10">
        <f t="shared" ref="US1180" si="10462">UQ1180*1.4</f>
        <v>0</v>
      </c>
      <c r="UT1180" s="10"/>
      <c r="UU1180" s="219"/>
      <c r="UV1180" s="167" t="s">
        <v>106</v>
      </c>
      <c r="UW1180" s="500" t="s">
        <v>1373</v>
      </c>
      <c r="UY1180" s="168"/>
      <c r="UZ1180" s="168">
        <f t="shared" si="10088"/>
        <v>0</v>
      </c>
      <c r="VA1180" s="167" t="s">
        <v>63</v>
      </c>
      <c r="VB1180" s="10">
        <f t="shared" ref="VB1180" si="10463">UZ1180*1.4</f>
        <v>0</v>
      </c>
      <c r="VC1180" s="10"/>
      <c r="VD1180" s="219"/>
      <c r="VE1180" s="167" t="s">
        <v>106</v>
      </c>
      <c r="VF1180" s="500" t="s">
        <v>1373</v>
      </c>
      <c r="VH1180" s="168"/>
      <c r="VI1180" s="168">
        <f t="shared" si="10091"/>
        <v>0</v>
      </c>
      <c r="VJ1180" s="167" t="s">
        <v>63</v>
      </c>
      <c r="VK1180" s="10">
        <f t="shared" ref="VK1180" si="10464">VI1180*1.4</f>
        <v>0</v>
      </c>
      <c r="VL1180" s="10"/>
      <c r="VM1180" s="219"/>
      <c r="VN1180" s="167" t="s">
        <v>106</v>
      </c>
      <c r="VO1180" s="500" t="s">
        <v>524</v>
      </c>
      <c r="VQ1180" s="168"/>
      <c r="VR1180" s="168">
        <f t="shared" si="10094"/>
        <v>11</v>
      </c>
      <c r="VS1180" s="167" t="s">
        <v>63</v>
      </c>
      <c r="VT1180" s="10">
        <f t="shared" ref="VT1180" si="10465">VR1180*1.4</f>
        <v>15.399999999999999</v>
      </c>
      <c r="VU1180" s="10"/>
      <c r="VV1180" s="219"/>
      <c r="VW1180" s="167" t="s">
        <v>106</v>
      </c>
      <c r="VX1180" s="500" t="s">
        <v>517</v>
      </c>
      <c r="VZ1180" s="168"/>
      <c r="WA1180" s="168">
        <f t="shared" si="10097"/>
        <v>5</v>
      </c>
      <c r="WB1180" s="167" t="s">
        <v>63</v>
      </c>
      <c r="WC1180" s="10">
        <f t="shared" ref="WC1180" si="10466">WA1180*1.4</f>
        <v>7</v>
      </c>
      <c r="WD1180" s="10"/>
      <c r="WE1180" s="219"/>
      <c r="WF1180" s="167" t="s">
        <v>106</v>
      </c>
      <c r="WG1180" s="500" t="s">
        <v>2851</v>
      </c>
      <c r="WI1180" s="168"/>
      <c r="WJ1180" s="168">
        <f t="shared" si="10100"/>
        <v>0</v>
      </c>
      <c r="WK1180" s="167" t="s">
        <v>63</v>
      </c>
      <c r="WL1180" s="10">
        <f t="shared" ref="WL1180" si="10467">WJ1180*1.4</f>
        <v>0</v>
      </c>
      <c r="WM1180" s="10"/>
      <c r="WN1180" s="219"/>
      <c r="WO1180" s="167" t="s">
        <v>106</v>
      </c>
      <c r="WP1180" s="500" t="s">
        <v>589</v>
      </c>
      <c r="WR1180" s="168"/>
      <c r="WS1180" s="168">
        <f t="shared" si="10103"/>
        <v>0</v>
      </c>
      <c r="WT1180" s="167" t="s">
        <v>63</v>
      </c>
      <c r="WU1180" s="10">
        <f t="shared" ref="WU1180" si="10468">WS1180*1.4</f>
        <v>0</v>
      </c>
      <c r="WV1180" s="10"/>
      <c r="WW1180" s="219"/>
      <c r="WX1180" s="167" t="s">
        <v>106</v>
      </c>
      <c r="WY1180" s="499" t="s">
        <v>2851</v>
      </c>
      <c r="XA1180" s="168"/>
      <c r="XB1180" s="168">
        <f t="shared" si="10106"/>
        <v>0</v>
      </c>
      <c r="XC1180" s="167" t="s">
        <v>63</v>
      </c>
      <c r="XD1180" s="10">
        <f t="shared" ref="XD1180" si="10469">XB1180*1.4</f>
        <v>0</v>
      </c>
      <c r="XE1180" s="10"/>
      <c r="XF1180" s="219"/>
      <c r="XG1180" s="167" t="s">
        <v>106</v>
      </c>
      <c r="XH1180" s="500" t="s">
        <v>517</v>
      </c>
      <c r="XJ1180" s="168"/>
      <c r="XK1180" s="168">
        <f t="shared" si="10109"/>
        <v>5</v>
      </c>
      <c r="XL1180" s="167" t="s">
        <v>63</v>
      </c>
      <c r="XM1180" s="10">
        <f t="shared" ref="XM1180" si="10470">XK1180*1.4</f>
        <v>7</v>
      </c>
      <c r="XN1180" s="10"/>
      <c r="XO1180" s="219"/>
      <c r="XP1180" s="167" t="s">
        <v>106</v>
      </c>
      <c r="XQ1180" s="500" t="s">
        <v>517</v>
      </c>
      <c r="XS1180" s="168"/>
      <c r="XT1180" s="168">
        <f t="shared" si="10112"/>
        <v>5</v>
      </c>
      <c r="XU1180" s="167" t="s">
        <v>63</v>
      </c>
      <c r="XV1180" s="10">
        <f t="shared" ref="XV1180" si="10471">XT1180*1.4</f>
        <v>7</v>
      </c>
      <c r="XW1180" s="10"/>
      <c r="XX1180" s="219"/>
      <c r="XY1180" s="167" t="s">
        <v>106</v>
      </c>
      <c r="XZ1180" s="500" t="s">
        <v>497</v>
      </c>
      <c r="YB1180" s="168"/>
      <c r="YC1180" s="168">
        <f t="shared" si="10115"/>
        <v>0</v>
      </c>
      <c r="YD1180" s="167" t="s">
        <v>63</v>
      </c>
      <c r="YE1180" s="10">
        <f t="shared" ref="YE1180" si="10472">YC1180*1.4</f>
        <v>0</v>
      </c>
      <c r="YF1180" s="10"/>
      <c r="YG1180" s="219"/>
      <c r="YH1180" s="167" t="s">
        <v>106</v>
      </c>
      <c r="YI1180" s="500" t="s">
        <v>903</v>
      </c>
      <c r="YK1180" s="168"/>
      <c r="YL1180" s="168">
        <f t="shared" si="10118"/>
        <v>18</v>
      </c>
      <c r="YM1180" s="167" t="s">
        <v>63</v>
      </c>
      <c r="YN1180" s="10">
        <f t="shared" ref="YN1180" si="10473">YL1180*1.4</f>
        <v>25.2</v>
      </c>
      <c r="YO1180" s="10"/>
      <c r="YP1180" s="219"/>
      <c r="YQ1180" s="167" t="s">
        <v>106</v>
      </c>
      <c r="YR1180" s="500" t="s">
        <v>445</v>
      </c>
      <c r="YT1180" s="168"/>
      <c r="YU1180" s="168">
        <f t="shared" si="10121"/>
        <v>0</v>
      </c>
      <c r="YV1180" s="167" t="s">
        <v>63</v>
      </c>
      <c r="YW1180" s="10">
        <f t="shared" ref="YW1180" si="10474">YU1180*1.4</f>
        <v>0</v>
      </c>
      <c r="YX1180" s="10"/>
      <c r="YY1180" s="219"/>
      <c r="YZ1180" s="167" t="s">
        <v>106</v>
      </c>
      <c r="ZA1180" s="500" t="s">
        <v>1906</v>
      </c>
      <c r="ZC1180" s="168"/>
      <c r="ZD1180" s="168">
        <f t="shared" si="10124"/>
        <v>0</v>
      </c>
      <c r="ZE1180" s="167" t="s">
        <v>63</v>
      </c>
      <c r="ZF1180" s="10">
        <f t="shared" ref="ZF1180" si="10475">ZD1180*1.4</f>
        <v>0</v>
      </c>
      <c r="ZG1180" s="10"/>
      <c r="ZH1180" s="219"/>
      <c r="ZI1180" s="167" t="s">
        <v>106</v>
      </c>
      <c r="ZJ1180" s="500" t="s">
        <v>1373</v>
      </c>
      <c r="ZL1180" s="168"/>
      <c r="ZM1180" s="168">
        <f t="shared" si="10127"/>
        <v>0</v>
      </c>
      <c r="ZN1180" s="167" t="s">
        <v>63</v>
      </c>
      <c r="ZO1180" s="10">
        <f t="shared" ref="ZO1180" si="10476">ZM1180*1.4</f>
        <v>0</v>
      </c>
      <c r="ZP1180" s="10"/>
      <c r="ZQ1180" s="219"/>
      <c r="ZR1180" s="167" t="s">
        <v>106</v>
      </c>
      <c r="ZS1180" s="498" t="s">
        <v>457</v>
      </c>
      <c r="ZU1180" s="168"/>
      <c r="ZV1180" s="168">
        <f t="shared" si="10130"/>
        <v>20</v>
      </c>
      <c r="ZW1180" s="167" t="s">
        <v>63</v>
      </c>
      <c r="ZX1180" s="10">
        <f t="shared" ref="ZX1180" si="10477">ZV1180*1.4</f>
        <v>28</v>
      </c>
      <c r="ZY1180" s="10"/>
      <c r="ZZ1180" s="219"/>
      <c r="AAA1180" s="167" t="s">
        <v>106</v>
      </c>
      <c r="AAB1180" s="500" t="s">
        <v>1373</v>
      </c>
      <c r="AAD1180" s="168"/>
      <c r="AAE1180" s="168">
        <f t="shared" si="10133"/>
        <v>0</v>
      </c>
      <c r="AAF1180" s="167" t="s">
        <v>63</v>
      </c>
      <c r="AAG1180" s="10">
        <f t="shared" ref="AAG1180" si="10478">AAE1180*1.4</f>
        <v>0</v>
      </c>
      <c r="AAH1180" s="10"/>
      <c r="AAI1180" s="219"/>
      <c r="AAJ1180" s="167" t="s">
        <v>106</v>
      </c>
      <c r="AAK1180" s="500" t="s">
        <v>507</v>
      </c>
      <c r="AAM1180" s="168"/>
      <c r="AAN1180" s="168">
        <f t="shared" si="10136"/>
        <v>0</v>
      </c>
      <c r="AAO1180" s="167" t="s">
        <v>63</v>
      </c>
      <c r="AAP1180" s="10">
        <f t="shared" ref="AAP1180" si="10479">AAN1180*1.4</f>
        <v>0</v>
      </c>
      <c r="AAQ1180" s="10"/>
      <c r="AAR1180" s="219"/>
      <c r="AAS1180" s="167" t="s">
        <v>106</v>
      </c>
      <c r="AAT1180" s="500" t="s">
        <v>1870</v>
      </c>
      <c r="AAV1180" s="168"/>
      <c r="AAW1180" s="168">
        <f t="shared" si="10139"/>
        <v>38</v>
      </c>
      <c r="AAX1180" s="167" t="s">
        <v>63</v>
      </c>
      <c r="AAY1180" s="10">
        <f t="shared" ref="AAY1180" si="10480">AAW1180*1.4</f>
        <v>53.199999999999996</v>
      </c>
      <c r="AAZ1180" s="10"/>
      <c r="ABA1180" s="219"/>
      <c r="ABB1180" s="167" t="s">
        <v>106</v>
      </c>
      <c r="ABC1180" s="500" t="s">
        <v>1373</v>
      </c>
      <c r="ABE1180" s="168"/>
      <c r="ABF1180" s="168">
        <f t="shared" si="10142"/>
        <v>0</v>
      </c>
      <c r="ABG1180" s="167" t="s">
        <v>63</v>
      </c>
      <c r="ABH1180" s="10">
        <f t="shared" ref="ABH1180" si="10481">ABF1180*1.4</f>
        <v>0</v>
      </c>
      <c r="ABI1180" s="10"/>
      <c r="ABJ1180" s="219"/>
      <c r="ABK1180" s="167" t="s">
        <v>106</v>
      </c>
      <c r="ABL1180" s="500" t="s">
        <v>497</v>
      </c>
      <c r="ABN1180" s="168"/>
      <c r="ABO1180" s="168">
        <f t="shared" si="10145"/>
        <v>0</v>
      </c>
      <c r="ABP1180" s="167" t="s">
        <v>63</v>
      </c>
      <c r="ABQ1180" s="10">
        <f t="shared" ref="ABQ1180" si="10482">ABO1180*1.4</f>
        <v>0</v>
      </c>
      <c r="ABR1180" s="10"/>
      <c r="ABS1180" s="219"/>
      <c r="ABT1180" s="167" t="s">
        <v>106</v>
      </c>
      <c r="ABU1180" s="498" t="s">
        <v>457</v>
      </c>
      <c r="ABW1180" s="168"/>
      <c r="ABX1180" s="168">
        <f t="shared" si="10148"/>
        <v>20</v>
      </c>
      <c r="ABY1180" s="167" t="s">
        <v>63</v>
      </c>
      <c r="ABZ1180" s="10">
        <f t="shared" ref="ABZ1180" si="10483">ABX1180*1.4</f>
        <v>28</v>
      </c>
      <c r="ACA1180" s="10"/>
      <c r="ACB1180" s="219"/>
      <c r="ACC1180" s="167" t="s">
        <v>106</v>
      </c>
      <c r="ACD1180" s="500" t="s">
        <v>517</v>
      </c>
      <c r="ACF1180" s="168"/>
      <c r="ACG1180" s="168">
        <f t="shared" si="10151"/>
        <v>5</v>
      </c>
      <c r="ACH1180" s="167" t="s">
        <v>63</v>
      </c>
      <c r="ACI1180" s="10">
        <f t="shared" ref="ACI1180" si="10484">ACG1180*1.4</f>
        <v>7</v>
      </c>
      <c r="ACJ1180" s="10"/>
      <c r="ACK1180" s="219"/>
      <c r="ACL1180" s="167" t="s">
        <v>106</v>
      </c>
      <c r="ACM1180" s="500" t="s">
        <v>1300</v>
      </c>
      <c r="ACO1180" s="168"/>
      <c r="ACP1180" s="168">
        <f t="shared" si="10154"/>
        <v>11</v>
      </c>
      <c r="ACQ1180" s="167" t="s">
        <v>63</v>
      </c>
      <c r="ACR1180" s="10">
        <f t="shared" ref="ACR1180" si="10485">ACP1180*1.4</f>
        <v>15.399999999999999</v>
      </c>
      <c r="ACS1180" s="10"/>
      <c r="ACT1180" s="219"/>
      <c r="ACU1180" s="167" t="s">
        <v>106</v>
      </c>
      <c r="ACV1180" s="500" t="s">
        <v>457</v>
      </c>
      <c r="ACX1180" s="168"/>
      <c r="ACY1180" s="168">
        <f t="shared" si="10157"/>
        <v>20</v>
      </c>
      <c r="ACZ1180" s="167" t="s">
        <v>63</v>
      </c>
      <c r="ADA1180" s="10">
        <f t="shared" ref="ADA1180" si="10486">ACY1180*1.4</f>
        <v>28</v>
      </c>
      <c r="ADB1180" s="10"/>
      <c r="ADC1180" s="219"/>
      <c r="ADD1180" s="167" t="s">
        <v>106</v>
      </c>
      <c r="ADE1180" s="500" t="s">
        <v>524</v>
      </c>
      <c r="ADG1180" s="168"/>
      <c r="ADH1180" s="168">
        <f t="shared" si="10160"/>
        <v>11</v>
      </c>
      <c r="ADI1180" s="167" t="s">
        <v>63</v>
      </c>
      <c r="ADJ1180" s="10">
        <f t="shared" ref="ADJ1180" si="10487">ADH1180*1.4</f>
        <v>15.399999999999999</v>
      </c>
      <c r="ADK1180" s="10"/>
      <c r="ADL1180" s="219"/>
      <c r="ADM1180" s="167" t="s">
        <v>106</v>
      </c>
      <c r="ADN1180" s="500" t="s">
        <v>524</v>
      </c>
      <c r="ADP1180" s="168"/>
      <c r="ADQ1180" s="168">
        <f t="shared" si="10163"/>
        <v>11</v>
      </c>
      <c r="ADR1180" s="167" t="s">
        <v>63</v>
      </c>
      <c r="ADS1180" s="10">
        <f t="shared" ref="ADS1180" si="10488">ADQ1180*1.4</f>
        <v>15.399999999999999</v>
      </c>
      <c r="ADT1180" s="10"/>
      <c r="ADU1180" s="219"/>
      <c r="ADV1180" s="167" t="s">
        <v>106</v>
      </c>
      <c r="ADW1180" s="328" t="s">
        <v>524</v>
      </c>
      <c r="ADY1180" s="168"/>
      <c r="ADZ1180" s="168">
        <f t="shared" si="10166"/>
        <v>11</v>
      </c>
      <c r="AEA1180" s="167" t="s">
        <v>63</v>
      </c>
      <c r="AEB1180" s="10">
        <f t="shared" ref="AEB1180" si="10489">ADZ1180*1.4</f>
        <v>15.399999999999999</v>
      </c>
      <c r="AEC1180" s="10"/>
      <c r="AED1180" s="219"/>
      <c r="AEE1180" s="167" t="s">
        <v>106</v>
      </c>
      <c r="AEF1180" s="500" t="s">
        <v>457</v>
      </c>
      <c r="AEH1180" s="168"/>
      <c r="AEI1180" s="168">
        <f t="shared" si="10169"/>
        <v>20</v>
      </c>
      <c r="AEJ1180" s="167" t="s">
        <v>63</v>
      </c>
      <c r="AEK1180" s="10">
        <f t="shared" ref="AEK1180" si="10490">AEI1180*1.4</f>
        <v>28</v>
      </c>
      <c r="AEL1180" s="10"/>
      <c r="AEM1180" s="219"/>
      <c r="AEN1180" s="167" t="s">
        <v>106</v>
      </c>
      <c r="AEO1180" s="500" t="s">
        <v>524</v>
      </c>
      <c r="AEQ1180" s="168"/>
      <c r="AER1180" s="168">
        <f t="shared" si="10172"/>
        <v>11</v>
      </c>
      <c r="AES1180" s="167" t="s">
        <v>63</v>
      </c>
      <c r="AET1180" s="10">
        <f t="shared" ref="AET1180" si="10491">AER1180*1.4</f>
        <v>15.399999999999999</v>
      </c>
      <c r="AEU1180" s="10"/>
      <c r="AEV1180" s="219"/>
      <c r="AEW1180" s="167" t="s">
        <v>106</v>
      </c>
      <c r="AEX1180" s="500" t="s">
        <v>457</v>
      </c>
      <c r="AEZ1180" s="168"/>
      <c r="AFA1180" s="168">
        <f t="shared" si="10175"/>
        <v>20</v>
      </c>
      <c r="AFB1180" s="167" t="s">
        <v>63</v>
      </c>
      <c r="AFC1180" s="10">
        <f t="shared" ref="AFC1180" si="10492">AFA1180*1.4</f>
        <v>28</v>
      </c>
      <c r="AFD1180" s="10"/>
      <c r="AFE1180" s="219"/>
      <c r="AFF1180" s="167" t="s">
        <v>106</v>
      </c>
      <c r="AFG1180" s="500" t="s">
        <v>457</v>
      </c>
      <c r="AFI1180" s="168"/>
      <c r="AFJ1180" s="168">
        <f t="shared" si="10178"/>
        <v>20</v>
      </c>
      <c r="AFK1180" s="167" t="s">
        <v>63</v>
      </c>
      <c r="AFL1180" s="10">
        <f t="shared" ref="AFL1180" si="10493">AFJ1180*1.4</f>
        <v>28</v>
      </c>
      <c r="AFM1180" s="10"/>
      <c r="AFN1180" s="219"/>
      <c r="AFO1180" s="167" t="s">
        <v>106</v>
      </c>
      <c r="AFP1180" s="500" t="s">
        <v>1316</v>
      </c>
      <c r="AFR1180" s="168"/>
      <c r="AFS1180" s="168">
        <f t="shared" si="10181"/>
        <v>0</v>
      </c>
      <c r="AFT1180" s="167" t="s">
        <v>63</v>
      </c>
      <c r="AFU1180" s="10">
        <f t="shared" ref="AFU1180" si="10494">AFS1180*1.4</f>
        <v>0</v>
      </c>
      <c r="AFV1180" s="10"/>
      <c r="AFW1180" s="219"/>
      <c r="AFX1180" s="167" t="s">
        <v>106</v>
      </c>
      <c r="AFY1180" s="500" t="s">
        <v>497</v>
      </c>
      <c r="AGA1180" s="168"/>
      <c r="AGB1180" s="168">
        <f t="shared" si="10184"/>
        <v>0</v>
      </c>
      <c r="AGC1180" s="167" t="s">
        <v>63</v>
      </c>
      <c r="AGD1180" s="10">
        <f t="shared" ref="AGD1180" si="10495">AGB1180*1.4</f>
        <v>0</v>
      </c>
      <c r="AGE1180" s="10"/>
      <c r="AGF1180" s="219"/>
      <c r="AGG1180" s="167" t="s">
        <v>106</v>
      </c>
      <c r="AGH1180" s="498" t="s">
        <v>524</v>
      </c>
      <c r="AGJ1180" s="168"/>
      <c r="AGK1180" s="168">
        <f t="shared" si="10187"/>
        <v>11</v>
      </c>
      <c r="AGL1180" s="167" t="s">
        <v>63</v>
      </c>
      <c r="AGM1180" s="10">
        <f t="shared" ref="AGM1180" si="10496">AGK1180*1.4</f>
        <v>15.399999999999999</v>
      </c>
      <c r="AGN1180" s="10"/>
      <c r="AGO1180" s="219"/>
      <c r="AGP1180" s="167" t="s">
        <v>106</v>
      </c>
      <c r="AGQ1180" s="500" t="s">
        <v>507</v>
      </c>
      <c r="AGS1180" s="168"/>
      <c r="AGT1180" s="168">
        <f t="shared" si="10190"/>
        <v>0</v>
      </c>
      <c r="AGU1180" s="167" t="s">
        <v>63</v>
      </c>
      <c r="AGV1180" s="10">
        <f t="shared" ref="AGV1180" si="10497">AGT1180*1.4</f>
        <v>0</v>
      </c>
      <c r="AGW1180" s="10"/>
      <c r="AGX1180" s="219"/>
      <c r="AGY1180" s="167" t="s">
        <v>106</v>
      </c>
      <c r="AGZ1180" s="500" t="s">
        <v>524</v>
      </c>
      <c r="AHB1180" s="168"/>
      <c r="AHC1180" s="168">
        <f t="shared" si="10193"/>
        <v>11</v>
      </c>
      <c r="AHD1180" s="167" t="s">
        <v>63</v>
      </c>
      <c r="AHE1180" s="10">
        <f t="shared" ref="AHE1180" si="10498">AHC1180*1.4</f>
        <v>15.399999999999999</v>
      </c>
      <c r="AHF1180" s="10"/>
      <c r="AHG1180" s="219"/>
      <c r="AHH1180" s="167" t="s">
        <v>106</v>
      </c>
      <c r="AHI1180" s="500" t="s">
        <v>557</v>
      </c>
      <c r="AHK1180" s="168"/>
      <c r="AHL1180" s="168">
        <f t="shared" si="10196"/>
        <v>0</v>
      </c>
      <c r="AHM1180" s="167" t="s">
        <v>63</v>
      </c>
      <c r="AHN1180" s="10">
        <f t="shared" ref="AHN1180" si="10499">AHL1180*1.4</f>
        <v>0</v>
      </c>
      <c r="AHO1180" s="10"/>
      <c r="AHP1180" s="219"/>
      <c r="AHQ1180" s="167" t="s">
        <v>106</v>
      </c>
      <c r="AHR1180" s="500" t="s">
        <v>2853</v>
      </c>
      <c r="AHT1180" s="168"/>
      <c r="AHU1180" s="168">
        <f t="shared" si="10199"/>
        <v>0</v>
      </c>
      <c r="AHV1180" s="167" t="s">
        <v>63</v>
      </c>
      <c r="AHW1180" s="10">
        <f t="shared" ref="AHW1180" si="10500">AHU1180*1.4</f>
        <v>0</v>
      </c>
      <c r="AHX1180" s="10"/>
      <c r="AHY1180" s="219"/>
      <c r="AHZ1180" s="167" t="s">
        <v>106</v>
      </c>
      <c r="AIA1180" s="500" t="s">
        <v>903</v>
      </c>
      <c r="AIC1180" s="168"/>
      <c r="AID1180" s="168">
        <f t="shared" si="10202"/>
        <v>18</v>
      </c>
      <c r="AIE1180" s="167" t="s">
        <v>63</v>
      </c>
      <c r="AIF1180" s="10">
        <f t="shared" ref="AIF1180" si="10501">AID1180*1.4</f>
        <v>25.2</v>
      </c>
      <c r="AIG1180" s="10"/>
      <c r="AIH1180" s="219"/>
      <c r="AII1180" s="167" t="s">
        <v>106</v>
      </c>
      <c r="AIJ1180" s="498" t="s">
        <v>524</v>
      </c>
      <c r="AIL1180" s="168"/>
      <c r="AIM1180" s="168">
        <f t="shared" si="10205"/>
        <v>11</v>
      </c>
      <c r="AIN1180" s="167" t="s">
        <v>63</v>
      </c>
      <c r="AIO1180" s="10">
        <f t="shared" ref="AIO1180" si="10502">AIM1180*1.4</f>
        <v>15.399999999999999</v>
      </c>
      <c r="AIP1180" s="10"/>
      <c r="AIQ1180" s="219"/>
      <c r="AIR1180" s="167" t="s">
        <v>106</v>
      </c>
      <c r="AIS1180" s="500" t="s">
        <v>1703</v>
      </c>
      <c r="AIU1180" s="168"/>
      <c r="AIV1180" s="168">
        <f t="shared" si="10208"/>
        <v>15</v>
      </c>
      <c r="AIW1180" s="167" t="s">
        <v>63</v>
      </c>
      <c r="AIX1180" s="10">
        <f t="shared" ref="AIX1180" si="10503">AIV1180*1.4</f>
        <v>21</v>
      </c>
      <c r="AIY1180" s="10"/>
      <c r="AIZ1180" s="219"/>
      <c r="AJA1180" s="167" t="s">
        <v>106</v>
      </c>
      <c r="AJB1180" s="500" t="s">
        <v>442</v>
      </c>
      <c r="AJD1180" s="168"/>
      <c r="AJE1180" s="168">
        <f t="shared" si="10211"/>
        <v>0</v>
      </c>
      <c r="AJF1180" s="167" t="s">
        <v>63</v>
      </c>
      <c r="AJG1180" s="10">
        <f t="shared" ref="AJG1180" si="10504">AJE1180*1.4</f>
        <v>0</v>
      </c>
      <c r="AJH1180" s="10"/>
      <c r="AJI1180" s="219"/>
      <c r="AJJ1180" s="167" t="s">
        <v>106</v>
      </c>
      <c r="AJK1180" s="500" t="s">
        <v>524</v>
      </c>
      <c r="AJM1180" s="168"/>
      <c r="AJN1180" s="168">
        <f t="shared" si="10214"/>
        <v>11</v>
      </c>
      <c r="AJO1180" s="167" t="s">
        <v>63</v>
      </c>
      <c r="AJP1180" s="10">
        <f t="shared" ref="AJP1180" si="10505">AJN1180*1.4</f>
        <v>15.399999999999999</v>
      </c>
      <c r="AJQ1180" s="10"/>
      <c r="AJR1180" s="219"/>
      <c r="AJS1180" s="167" t="s">
        <v>106</v>
      </c>
      <c r="AJT1180" s="500" t="s">
        <v>524</v>
      </c>
      <c r="AJV1180" s="168"/>
      <c r="AJW1180" s="168">
        <f t="shared" si="10217"/>
        <v>11</v>
      </c>
      <c r="AJX1180" s="167" t="s">
        <v>63</v>
      </c>
      <c r="AJY1180" s="10">
        <f t="shared" ref="AJY1180" si="10506">AJW1180*1.4</f>
        <v>15.399999999999999</v>
      </c>
      <c r="AJZ1180" s="10"/>
      <c r="AKA1180" s="219"/>
      <c r="AKB1180" s="167" t="s">
        <v>106</v>
      </c>
      <c r="AKC1180" s="500" t="s">
        <v>2367</v>
      </c>
      <c r="AKE1180" s="168"/>
      <c r="AKF1180" s="168">
        <f t="shared" si="10220"/>
        <v>0</v>
      </c>
      <c r="AKG1180" s="167" t="s">
        <v>63</v>
      </c>
      <c r="AKH1180" s="10">
        <f t="shared" ref="AKH1180" si="10507">AKF1180*1.4</f>
        <v>0</v>
      </c>
      <c r="AKI1180" s="10"/>
      <c r="AKJ1180" s="219"/>
      <c r="AKK1180" s="167" t="s">
        <v>106</v>
      </c>
      <c r="AKL1180" s="500" t="s">
        <v>517</v>
      </c>
      <c r="AKN1180" s="168"/>
      <c r="AKO1180" s="168">
        <f t="shared" si="10223"/>
        <v>5</v>
      </c>
      <c r="AKP1180" s="167" t="s">
        <v>63</v>
      </c>
      <c r="AKQ1180" s="10">
        <f t="shared" ref="AKQ1180" si="10508">AKO1180*1.4</f>
        <v>7</v>
      </c>
      <c r="AKR1180" s="10"/>
      <c r="AKS1180" s="219"/>
      <c r="AKT1180" s="167" t="s">
        <v>106</v>
      </c>
      <c r="AKU1180" s="500" t="s">
        <v>524</v>
      </c>
      <c r="AKW1180" s="168"/>
      <c r="AKX1180" s="168">
        <f t="shared" si="10226"/>
        <v>11</v>
      </c>
      <c r="AKY1180" s="167" t="s">
        <v>63</v>
      </c>
      <c r="AKZ1180" s="10">
        <f t="shared" ref="AKZ1180" si="10509">AKX1180*1.4</f>
        <v>15.399999999999999</v>
      </c>
      <c r="ALA1180" s="10"/>
      <c r="ALB1180" s="219"/>
      <c r="ALC1180" s="167" t="s">
        <v>106</v>
      </c>
      <c r="ALD1180" s="328" t="s">
        <v>457</v>
      </c>
      <c r="ALF1180" s="168"/>
      <c r="ALG1180" s="168">
        <f t="shared" si="10229"/>
        <v>20</v>
      </c>
      <c r="ALH1180" s="167" t="s">
        <v>63</v>
      </c>
      <c r="ALI1180" s="10">
        <f t="shared" ref="ALI1180" si="10510">ALG1180*1.4</f>
        <v>28</v>
      </c>
      <c r="ALJ1180" s="10"/>
      <c r="ALK1180" s="219"/>
      <c r="ALL1180" s="167" t="s">
        <v>106</v>
      </c>
      <c r="ALM1180" s="500" t="s">
        <v>1325</v>
      </c>
      <c r="ALO1180" s="168"/>
      <c r="ALP1180" s="168">
        <f t="shared" si="10232"/>
        <v>5</v>
      </c>
      <c r="ALQ1180" s="167" t="s">
        <v>63</v>
      </c>
      <c r="ALR1180" s="10">
        <f t="shared" ref="ALR1180" si="10511">ALP1180*1.4</f>
        <v>7</v>
      </c>
      <c r="ALS1180" s="10"/>
      <c r="ALT1180" s="219"/>
      <c r="ALU1180" s="167" t="s">
        <v>106</v>
      </c>
      <c r="ALV1180" s="500" t="s">
        <v>524</v>
      </c>
      <c r="ALX1180" s="168"/>
      <c r="ALY1180" s="168">
        <f t="shared" si="10235"/>
        <v>11</v>
      </c>
      <c r="ALZ1180" s="167" t="s">
        <v>63</v>
      </c>
      <c r="AMA1180" s="10">
        <f t="shared" ref="AMA1180" si="10512">ALY1180*1.4</f>
        <v>15.399999999999999</v>
      </c>
      <c r="AMB1180" s="10"/>
      <c r="AMC1180" s="219"/>
      <c r="AMD1180" s="167" t="s">
        <v>106</v>
      </c>
      <c r="AME1180" s="500" t="s">
        <v>2004</v>
      </c>
      <c r="AMG1180" s="168"/>
      <c r="AMH1180" s="168">
        <f t="shared" si="10238"/>
        <v>0</v>
      </c>
      <c r="AMI1180" s="167" t="s">
        <v>63</v>
      </c>
      <c r="AMJ1180" s="10">
        <f t="shared" ref="AMJ1180" si="10513">AMH1180*1.4</f>
        <v>0</v>
      </c>
      <c r="AMK1180" s="10"/>
      <c r="AML1180" s="219"/>
      <c r="AMM1180" s="167" t="s">
        <v>106</v>
      </c>
      <c r="AMN1180" s="500" t="s">
        <v>2968</v>
      </c>
      <c r="AMP1180" s="168"/>
      <c r="AMQ1180" s="168">
        <f t="shared" si="10241"/>
        <v>19</v>
      </c>
      <c r="AMR1180" s="167" t="s">
        <v>63</v>
      </c>
      <c r="AMS1180" s="10">
        <f t="shared" ref="AMS1180" si="10514">AMQ1180*1.4</f>
        <v>26.599999999999998</v>
      </c>
      <c r="AMT1180" s="10"/>
      <c r="AMU1180" s="219"/>
      <c r="AMV1180" s="167" t="s">
        <v>106</v>
      </c>
      <c r="AMW1180" s="500" t="s">
        <v>2006</v>
      </c>
      <c r="AMY1180" s="168"/>
      <c r="AMZ1180" s="168">
        <f t="shared" si="10244"/>
        <v>13</v>
      </c>
      <c r="ANA1180" s="167" t="s">
        <v>63</v>
      </c>
      <c r="ANB1180" s="10">
        <f t="shared" ref="ANB1180" si="10515">AMZ1180*1.4</f>
        <v>18.2</v>
      </c>
      <c r="ANC1180" s="10"/>
      <c r="AND1180" s="219"/>
      <c r="ANE1180" s="167" t="s">
        <v>106</v>
      </c>
      <c r="ANF1180" s="500" t="s">
        <v>1714</v>
      </c>
      <c r="ANH1180" s="168"/>
      <c r="ANI1180" s="168">
        <f t="shared" si="10247"/>
        <v>0</v>
      </c>
      <c r="ANJ1180" s="167" t="s">
        <v>63</v>
      </c>
      <c r="ANK1180" s="10">
        <f t="shared" ref="ANK1180" si="10516">ANI1180*1.4</f>
        <v>0</v>
      </c>
      <c r="ANL1180" s="10"/>
      <c r="ANM1180" s="219"/>
      <c r="ANN1180" s="167" t="s">
        <v>106</v>
      </c>
      <c r="ANO1180" s="500" t="s">
        <v>524</v>
      </c>
      <c r="ANQ1180" s="168"/>
      <c r="ANR1180" s="168">
        <f t="shared" si="10250"/>
        <v>11</v>
      </c>
      <c r="ANS1180" s="167" t="s">
        <v>63</v>
      </c>
      <c r="ANT1180" s="10">
        <f t="shared" ref="ANT1180" si="10517">ANR1180*1.4</f>
        <v>15.399999999999999</v>
      </c>
      <c r="ANU1180" s="10"/>
      <c r="ANV1180" s="219"/>
      <c r="ANW1180" s="167" t="s">
        <v>106</v>
      </c>
      <c r="ANX1180" s="502" t="s">
        <v>517</v>
      </c>
      <c r="ANZ1180" s="168"/>
      <c r="AOA1180" s="168">
        <f t="shared" si="10253"/>
        <v>5</v>
      </c>
      <c r="AOB1180" s="167" t="s">
        <v>63</v>
      </c>
      <c r="AOC1180" s="10">
        <f t="shared" ref="AOC1180" si="10518">AOA1180*1.4</f>
        <v>7</v>
      </c>
      <c r="AOD1180" s="10"/>
      <c r="AOE1180" s="219"/>
      <c r="AOF1180" s="167" t="s">
        <v>106</v>
      </c>
      <c r="AOG1180" s="500" t="s">
        <v>524</v>
      </c>
      <c r="AOI1180" s="168"/>
      <c r="AOJ1180" s="168">
        <f t="shared" si="10256"/>
        <v>11</v>
      </c>
      <c r="AOK1180" s="167" t="s">
        <v>63</v>
      </c>
      <c r="AOL1180" s="10">
        <f t="shared" ref="AOL1180" si="10519">AOJ1180*1.4</f>
        <v>15.399999999999999</v>
      </c>
      <c r="AOM1180" s="10"/>
      <c r="AON1180" s="219"/>
      <c r="AOO1180" s="167" t="s">
        <v>106</v>
      </c>
      <c r="AOP1180" s="498" t="s">
        <v>1373</v>
      </c>
      <c r="AOR1180" s="168"/>
      <c r="AOS1180" s="168">
        <f t="shared" si="10259"/>
        <v>0</v>
      </c>
      <c r="AOT1180" s="167" t="s">
        <v>63</v>
      </c>
      <c r="AOU1180" s="10">
        <f t="shared" ref="AOU1180" si="10520">AOS1180*1.4</f>
        <v>0</v>
      </c>
      <c r="AOV1180" s="10"/>
      <c r="AOW1180" s="219"/>
      <c r="AOX1180" s="167" t="s">
        <v>106</v>
      </c>
      <c r="AOY1180" s="500" t="s">
        <v>1088</v>
      </c>
      <c r="APA1180" s="168"/>
      <c r="APB1180" s="168">
        <f t="shared" si="10262"/>
        <v>96</v>
      </c>
      <c r="APC1180" s="167" t="s">
        <v>63</v>
      </c>
      <c r="APD1180" s="10">
        <f t="shared" ref="APD1180" si="10521">APB1180*1.4</f>
        <v>134.39999999999998</v>
      </c>
      <c r="APE1180" s="10"/>
      <c r="APF1180" s="219"/>
      <c r="APG1180" s="167" t="s">
        <v>106</v>
      </c>
      <c r="APH1180" s="500" t="s">
        <v>581</v>
      </c>
      <c r="APJ1180" s="168"/>
      <c r="APK1180" s="168">
        <f t="shared" si="10265"/>
        <v>0</v>
      </c>
      <c r="APL1180" s="167" t="s">
        <v>63</v>
      </c>
      <c r="APM1180" s="10">
        <f t="shared" ref="APM1180" si="10522">APK1180*1.4</f>
        <v>0</v>
      </c>
      <c r="APN1180" s="10"/>
      <c r="APO1180" s="219"/>
      <c r="APP1180" s="167" t="s">
        <v>106</v>
      </c>
      <c r="APQ1180" s="500" t="s">
        <v>504</v>
      </c>
      <c r="APS1180" s="168"/>
      <c r="APT1180" s="168">
        <f t="shared" si="10268"/>
        <v>0</v>
      </c>
      <c r="APU1180" s="167" t="s">
        <v>63</v>
      </c>
      <c r="APV1180" s="10">
        <f t="shared" ref="APV1180" si="10523">APT1180*1.4</f>
        <v>0</v>
      </c>
      <c r="APW1180" s="10"/>
      <c r="APX1180" s="219"/>
      <c r="APY1180" s="167" t="s">
        <v>106</v>
      </c>
      <c r="APZ1180" s="500" t="s">
        <v>1373</v>
      </c>
      <c r="AQB1180" s="168"/>
      <c r="AQC1180" s="168">
        <f t="shared" si="10271"/>
        <v>0</v>
      </c>
      <c r="AQD1180" s="167" t="s">
        <v>63</v>
      </c>
      <c r="AQE1180" s="10">
        <f t="shared" ref="AQE1180" si="10524">AQC1180*1.4</f>
        <v>0</v>
      </c>
      <c r="AQF1180" s="10"/>
      <c r="AQG1180" s="219"/>
      <c r="AQH1180" s="167" t="s">
        <v>106</v>
      </c>
      <c r="AQI1180" s="500" t="s">
        <v>579</v>
      </c>
      <c r="AQK1180" s="168"/>
      <c r="AQL1180" s="168">
        <f t="shared" si="10274"/>
        <v>1</v>
      </c>
      <c r="AQM1180" s="167" t="s">
        <v>63</v>
      </c>
      <c r="AQN1180" s="10">
        <f t="shared" ref="AQN1180" si="10525">AQL1180*1.4</f>
        <v>1.4</v>
      </c>
      <c r="AQO1180" s="10"/>
      <c r="AQP1180" s="219"/>
      <c r="AQQ1180" s="167" t="s">
        <v>106</v>
      </c>
      <c r="AQR1180" s="500" t="s">
        <v>801</v>
      </c>
      <c r="AQT1180" s="168"/>
      <c r="AQU1180" s="168">
        <f t="shared" si="10277"/>
        <v>0</v>
      </c>
      <c r="AQV1180" s="167" t="s">
        <v>63</v>
      </c>
      <c r="AQW1180" s="10">
        <f t="shared" ref="AQW1180" si="10526">AQU1180*1.4</f>
        <v>0</v>
      </c>
      <c r="AQX1180" s="10"/>
      <c r="AQY1180" s="219"/>
      <c r="AQZ1180" s="167" t="s">
        <v>106</v>
      </c>
      <c r="ARA1180" s="500" t="s">
        <v>457</v>
      </c>
      <c r="ARC1180" s="168"/>
      <c r="ARD1180" s="168">
        <f t="shared" si="10280"/>
        <v>20</v>
      </c>
      <c r="ARE1180" s="167" t="s">
        <v>63</v>
      </c>
      <c r="ARF1180" s="10">
        <f t="shared" ref="ARF1180" si="10527">ARD1180*1.4</f>
        <v>28</v>
      </c>
      <c r="ARG1180" s="10"/>
      <c r="ARH1180" s="219"/>
      <c r="ARI1180" s="167" t="s">
        <v>106</v>
      </c>
      <c r="ARJ1180" s="500" t="s">
        <v>581</v>
      </c>
      <c r="ARL1180" s="168"/>
      <c r="ARM1180" s="168">
        <f t="shared" si="10283"/>
        <v>0</v>
      </c>
      <c r="ARN1180" s="167" t="s">
        <v>63</v>
      </c>
      <c r="ARO1180" s="10">
        <f t="shared" ref="ARO1180" si="10528">ARM1180*1.4</f>
        <v>0</v>
      </c>
      <c r="ARP1180" s="10"/>
      <c r="ARQ1180" s="219"/>
      <c r="ARR1180" s="167" t="s">
        <v>106</v>
      </c>
      <c r="ARS1180" s="328" t="s">
        <v>517</v>
      </c>
      <c r="ARU1180" s="168"/>
      <c r="ARV1180" s="168">
        <f t="shared" si="10286"/>
        <v>5</v>
      </c>
      <c r="ARW1180" s="167" t="s">
        <v>63</v>
      </c>
      <c r="ARX1180" s="10">
        <f t="shared" ref="ARX1180" si="10529">ARV1180*1.4</f>
        <v>7</v>
      </c>
      <c r="ARY1180" s="10"/>
      <c r="ARZ1180" s="219"/>
      <c r="ASA1180" s="167" t="s">
        <v>106</v>
      </c>
      <c r="ASB1180" s="500" t="s">
        <v>3575</v>
      </c>
      <c r="ASD1180" s="168"/>
      <c r="ASE1180" s="168">
        <f t="shared" si="10289"/>
        <v>0</v>
      </c>
      <c r="ASF1180" s="167" t="s">
        <v>63</v>
      </c>
      <c r="ASG1180" s="10">
        <f t="shared" ref="ASG1180" si="10530">ASE1180*1.4</f>
        <v>0</v>
      </c>
      <c r="ASH1180" s="10"/>
      <c r="ASI1180" s="219"/>
      <c r="ASJ1180" s="167" t="s">
        <v>106</v>
      </c>
      <c r="ASK1180" s="500" t="s">
        <v>524</v>
      </c>
      <c r="ASM1180" s="168"/>
      <c r="ASN1180" s="168">
        <f t="shared" si="10292"/>
        <v>11</v>
      </c>
      <c r="ASO1180" s="167" t="s">
        <v>63</v>
      </c>
      <c r="ASP1180" s="10">
        <f t="shared" ref="ASP1180" si="10531">ASN1180*1.4</f>
        <v>15.399999999999999</v>
      </c>
      <c r="ASQ1180" s="10"/>
      <c r="ASR1180" s="219"/>
      <c r="ASS1180" s="167" t="s">
        <v>106</v>
      </c>
      <c r="AST1180" s="500" t="s">
        <v>1373</v>
      </c>
      <c r="ASV1180" s="168"/>
      <c r="ASW1180" s="168">
        <f t="shared" si="10295"/>
        <v>0</v>
      </c>
      <c r="ASX1180" s="167" t="s">
        <v>63</v>
      </c>
      <c r="ASY1180" s="10">
        <f t="shared" ref="ASY1180" si="10532">ASW1180*1.4</f>
        <v>0</v>
      </c>
      <c r="ASZ1180" s="10"/>
      <c r="ATA1180" s="219"/>
      <c r="ATB1180" s="167" t="s">
        <v>106</v>
      </c>
      <c r="ATC1180" s="500" t="s">
        <v>801</v>
      </c>
      <c r="ATE1180" s="168"/>
      <c r="ATF1180" s="168">
        <f t="shared" si="10298"/>
        <v>0</v>
      </c>
      <c r="ATG1180" s="167" t="s">
        <v>63</v>
      </c>
      <c r="ATH1180" s="10">
        <f t="shared" ref="ATH1180" si="10533">ATF1180*1.4</f>
        <v>0</v>
      </c>
      <c r="ATI1180" s="10"/>
      <c r="ATJ1180" s="219"/>
      <c r="ATK1180" s="167" t="s">
        <v>106</v>
      </c>
      <c r="ATL1180" s="500" t="s">
        <v>497</v>
      </c>
      <c r="ATN1180" s="168"/>
      <c r="ATO1180" s="168">
        <f t="shared" si="10301"/>
        <v>0</v>
      </c>
      <c r="ATP1180" s="167" t="s">
        <v>63</v>
      </c>
      <c r="ATQ1180" s="10">
        <f t="shared" ref="ATQ1180" si="10534">ATO1180*1.4</f>
        <v>0</v>
      </c>
      <c r="ATR1180" s="10"/>
      <c r="ATS1180" s="219"/>
      <c r="ATT1180" s="167" t="s">
        <v>106</v>
      </c>
      <c r="ATU1180" s="500" t="s">
        <v>1373</v>
      </c>
      <c r="ATW1180" s="168"/>
      <c r="ATX1180" s="168">
        <f t="shared" si="10304"/>
        <v>0</v>
      </c>
      <c r="ATY1180" s="167" t="s">
        <v>63</v>
      </c>
      <c r="ATZ1180" s="10">
        <f t="shared" ref="ATZ1180" si="10535">ATX1180*1.4</f>
        <v>0</v>
      </c>
      <c r="AUA1180" s="10"/>
      <c r="AUB1180" s="219"/>
      <c r="AUC1180" s="167" t="s">
        <v>106</v>
      </c>
      <c r="AUD1180" s="500" t="s">
        <v>428</v>
      </c>
      <c r="AUF1180" s="168"/>
      <c r="AUG1180" s="168">
        <f t="shared" si="10307"/>
        <v>0</v>
      </c>
      <c r="AUH1180" s="167" t="s">
        <v>63</v>
      </c>
      <c r="AUI1180" s="10">
        <f t="shared" ref="AUI1180" si="10536">AUG1180*1.4</f>
        <v>0</v>
      </c>
      <c r="AUJ1180" s="10"/>
      <c r="AUK1180" s="219"/>
      <c r="AUL1180" s="167" t="s">
        <v>106</v>
      </c>
      <c r="AUM1180" s="500" t="s">
        <v>445</v>
      </c>
      <c r="AUO1180" s="168"/>
      <c r="AUP1180" s="168">
        <f t="shared" si="10310"/>
        <v>0</v>
      </c>
      <c r="AUQ1180" s="167" t="s">
        <v>63</v>
      </c>
      <c r="AUR1180" s="10">
        <f t="shared" ref="AUR1180" si="10537">AUP1180*1.4</f>
        <v>0</v>
      </c>
      <c r="AUS1180" s="10"/>
      <c r="AUT1180" s="219"/>
      <c r="AUU1180" s="167" t="s">
        <v>106</v>
      </c>
      <c r="AUV1180" s="500" t="s">
        <v>504</v>
      </c>
      <c r="AUX1180" s="168"/>
      <c r="AUY1180" s="168">
        <f t="shared" si="10313"/>
        <v>0</v>
      </c>
      <c r="AUZ1180" s="167" t="s">
        <v>63</v>
      </c>
      <c r="AVA1180" s="10">
        <f t="shared" ref="AVA1180" si="10538">AUY1180*1.4</f>
        <v>0</v>
      </c>
      <c r="AVB1180" s="10"/>
      <c r="AVC1180" s="219"/>
      <c r="AVD1180" s="167" t="s">
        <v>106</v>
      </c>
      <c r="AVE1180" s="500" t="s">
        <v>442</v>
      </c>
      <c r="AVG1180" s="168"/>
      <c r="AVH1180" s="168">
        <f t="shared" si="10316"/>
        <v>0</v>
      </c>
      <c r="AVI1180" s="167" t="s">
        <v>63</v>
      </c>
      <c r="AVJ1180" s="10">
        <f t="shared" ref="AVJ1180" si="10539">AVH1180*1.4</f>
        <v>0</v>
      </c>
      <c r="AVK1180" s="10"/>
      <c r="AVL1180" s="219"/>
      <c r="AVM1180" s="167" t="s">
        <v>106</v>
      </c>
      <c r="AVN1180" s="328" t="s">
        <v>517</v>
      </c>
      <c r="AVP1180" s="168"/>
      <c r="AVQ1180" s="168">
        <f t="shared" si="10319"/>
        <v>5</v>
      </c>
      <c r="AVR1180" s="167" t="s">
        <v>63</v>
      </c>
      <c r="AVS1180" s="10">
        <f t="shared" ref="AVS1180" si="10540">AVQ1180*1.4</f>
        <v>7</v>
      </c>
      <c r="AVT1180" s="10"/>
      <c r="AVU1180" s="219"/>
      <c r="AVV1180" s="167" t="s">
        <v>106</v>
      </c>
      <c r="AVW1180" s="500" t="s">
        <v>457</v>
      </c>
      <c r="AVY1180" s="168"/>
      <c r="AVZ1180" s="168">
        <f t="shared" si="10322"/>
        <v>20</v>
      </c>
      <c r="AWA1180" s="167" t="s">
        <v>63</v>
      </c>
      <c r="AWB1180" s="10">
        <f t="shared" ref="AWB1180" si="10541">AVZ1180*1.4</f>
        <v>28</v>
      </c>
      <c r="AWC1180" s="10"/>
      <c r="AWD1180" s="219"/>
      <c r="AWE1180" s="167" t="s">
        <v>106</v>
      </c>
      <c r="AWF1180" s="500" t="s">
        <v>1373</v>
      </c>
      <c r="AWH1180" s="168"/>
      <c r="AWI1180" s="168">
        <f t="shared" si="10325"/>
        <v>0</v>
      </c>
      <c r="AWJ1180" s="167" t="s">
        <v>63</v>
      </c>
      <c r="AWK1180" s="10">
        <f t="shared" ref="AWK1180" si="10542">AWI1180*1.4</f>
        <v>0</v>
      </c>
      <c r="AWL1180" s="10"/>
      <c r="AWM1180" s="219"/>
      <c r="AWN1180" s="167" t="s">
        <v>106</v>
      </c>
      <c r="AWO1180" s="500" t="s">
        <v>804</v>
      </c>
      <c r="AWQ1180" s="168"/>
      <c r="AWR1180" s="168">
        <f t="shared" si="10328"/>
        <v>0</v>
      </c>
      <c r="AWS1180" s="167" t="s">
        <v>63</v>
      </c>
      <c r="AWT1180" s="10">
        <f t="shared" ref="AWT1180" si="10543">AWR1180*1.4</f>
        <v>0</v>
      </c>
      <c r="AWU1180" s="10"/>
      <c r="AWV1180" s="219"/>
      <c r="AWW1180" s="167" t="s">
        <v>106</v>
      </c>
      <c r="AWX1180" s="500" t="s">
        <v>457</v>
      </c>
      <c r="AWZ1180" s="168"/>
      <c r="AXA1180" s="168">
        <f t="shared" si="10331"/>
        <v>20</v>
      </c>
      <c r="AXB1180" s="167" t="s">
        <v>63</v>
      </c>
      <c r="AXC1180" s="10">
        <f t="shared" ref="AXC1180" si="10544">AXA1180*1.4</f>
        <v>28</v>
      </c>
      <c r="AXD1180" s="10"/>
      <c r="AXE1180" s="219"/>
      <c r="AXF1180" s="167" t="s">
        <v>106</v>
      </c>
      <c r="AXG1180" s="498" t="s">
        <v>457</v>
      </c>
      <c r="AXI1180" s="168"/>
      <c r="AXJ1180" s="168">
        <f t="shared" si="10334"/>
        <v>20</v>
      </c>
      <c r="AXK1180" s="167" t="s">
        <v>63</v>
      </c>
      <c r="AXL1180" s="10">
        <f t="shared" ref="AXL1180" si="10545">AXJ1180*1.4</f>
        <v>28</v>
      </c>
      <c r="AXM1180" s="10"/>
      <c r="AXN1180" s="219"/>
      <c r="AXO1180" s="167" t="s">
        <v>106</v>
      </c>
      <c r="AXP1180" s="500" t="s">
        <v>524</v>
      </c>
      <c r="AXR1180" s="168"/>
      <c r="AXS1180" s="168">
        <f t="shared" si="10337"/>
        <v>11</v>
      </c>
      <c r="AXT1180" s="167" t="s">
        <v>63</v>
      </c>
      <c r="AXU1180" s="10">
        <f t="shared" ref="AXU1180" si="10546">AXS1180*1.4</f>
        <v>15.399999999999999</v>
      </c>
      <c r="AXV1180" s="10"/>
      <c r="AXW1180" s="219"/>
      <c r="AXX1180" s="167" t="s">
        <v>106</v>
      </c>
      <c r="AXY1180" s="500" t="s">
        <v>524</v>
      </c>
      <c r="AYA1180" s="168"/>
      <c r="AYB1180" s="168">
        <f t="shared" si="10340"/>
        <v>11</v>
      </c>
      <c r="AYC1180" s="167" t="s">
        <v>63</v>
      </c>
      <c r="AYD1180" s="10">
        <f t="shared" ref="AYD1180" si="10547">AYB1180*1.4</f>
        <v>15.399999999999999</v>
      </c>
      <c r="AYE1180" s="10"/>
      <c r="AYF1180" s="219"/>
      <c r="AYG1180" s="167" t="s">
        <v>106</v>
      </c>
      <c r="AYH1180" s="500" t="s">
        <v>517</v>
      </c>
      <c r="AYJ1180" s="168"/>
      <c r="AYK1180" s="168">
        <f t="shared" si="10343"/>
        <v>5</v>
      </c>
      <c r="AYL1180" s="167" t="s">
        <v>63</v>
      </c>
      <c r="AYM1180" s="10">
        <f t="shared" ref="AYM1180" si="10548">AYK1180*1.4</f>
        <v>7</v>
      </c>
      <c r="AYN1180" s="10"/>
      <c r="AYO1180" s="219"/>
      <c r="AYP1180" s="167" t="s">
        <v>106</v>
      </c>
      <c r="AYQ1180" s="500" t="s">
        <v>497</v>
      </c>
      <c r="AYS1180" s="168"/>
      <c r="AYT1180" s="168">
        <f t="shared" si="10346"/>
        <v>0</v>
      </c>
      <c r="AYU1180" s="167" t="s">
        <v>63</v>
      </c>
      <c r="AYV1180" s="10">
        <f t="shared" ref="AYV1180" si="10549">AYT1180*1.4</f>
        <v>0</v>
      </c>
      <c r="AYW1180" s="10"/>
      <c r="AYX1180" s="219"/>
      <c r="AYY1180" s="167" t="s">
        <v>106</v>
      </c>
      <c r="AYZ1180" s="498" t="s">
        <v>524</v>
      </c>
      <c r="AZB1180" s="168"/>
      <c r="AZC1180" s="168">
        <f t="shared" si="10349"/>
        <v>11</v>
      </c>
      <c r="AZD1180" s="167" t="s">
        <v>63</v>
      </c>
      <c r="AZE1180" s="10">
        <f t="shared" ref="AZE1180" si="10550">AZC1180*1.4</f>
        <v>15.399999999999999</v>
      </c>
      <c r="AZF1180" s="10"/>
      <c r="AZG1180" s="219"/>
      <c r="AZH1180" s="167" t="s">
        <v>106</v>
      </c>
      <c r="AZI1180" s="500" t="s">
        <v>1373</v>
      </c>
      <c r="AZK1180" s="168"/>
      <c r="AZL1180" s="168">
        <f t="shared" si="10352"/>
        <v>0</v>
      </c>
      <c r="AZM1180" s="167" t="s">
        <v>63</v>
      </c>
      <c r="AZN1180" s="10">
        <f t="shared" ref="AZN1180" si="10551">AZL1180*1.4</f>
        <v>0</v>
      </c>
      <c r="AZO1180" s="10"/>
      <c r="AZP1180" s="219"/>
      <c r="AZQ1180" s="167" t="s">
        <v>106</v>
      </c>
      <c r="AZR1180" s="500" t="s">
        <v>524</v>
      </c>
      <c r="AZT1180" s="168"/>
      <c r="AZU1180" s="168">
        <f t="shared" si="10355"/>
        <v>11</v>
      </c>
      <c r="AZV1180" s="167" t="s">
        <v>63</v>
      </c>
      <c r="AZW1180" s="10">
        <f t="shared" ref="AZW1180" si="10552">AZU1180*1.4</f>
        <v>15.399999999999999</v>
      </c>
      <c r="AZX1180" s="10"/>
      <c r="AZY1180" s="219"/>
      <c r="AZZ1180" s="167" t="s">
        <v>106</v>
      </c>
      <c r="BAA1180" s="500" t="s">
        <v>524</v>
      </c>
      <c r="BAC1180" s="168"/>
      <c r="BAD1180" s="168">
        <f t="shared" si="10358"/>
        <v>11</v>
      </c>
      <c r="BAE1180" s="167" t="s">
        <v>63</v>
      </c>
      <c r="BAF1180" s="10">
        <f t="shared" ref="BAF1180" si="10553">BAD1180*1.4</f>
        <v>15.399999999999999</v>
      </c>
      <c r="BAG1180" s="10"/>
      <c r="BAH1180" s="219"/>
      <c r="BAI1180" s="167" t="s">
        <v>106</v>
      </c>
      <c r="BAJ1180" s="500" t="s">
        <v>497</v>
      </c>
      <c r="BAL1180" s="168"/>
      <c r="BAM1180" s="168">
        <f t="shared" si="10361"/>
        <v>0</v>
      </c>
      <c r="BAN1180" s="167" t="s">
        <v>63</v>
      </c>
      <c r="BAO1180" s="10">
        <f t="shared" ref="BAO1180" si="10554">BAM1180*1.4</f>
        <v>0</v>
      </c>
      <c r="BAP1180" s="10"/>
      <c r="BAQ1180" s="219"/>
      <c r="BAR1180" s="167" t="s">
        <v>106</v>
      </c>
      <c r="BAS1180" s="500" t="s">
        <v>3415</v>
      </c>
      <c r="BAU1180" s="168"/>
      <c r="BAV1180" s="168">
        <f t="shared" si="10364"/>
        <v>0</v>
      </c>
      <c r="BAW1180" s="167" t="s">
        <v>63</v>
      </c>
      <c r="BAX1180" s="10">
        <f t="shared" ref="BAX1180" si="10555">BAV1180*1.4</f>
        <v>0</v>
      </c>
      <c r="BAY1180" s="10"/>
      <c r="BAZ1180" s="219"/>
      <c r="BBA1180" s="167" t="s">
        <v>106</v>
      </c>
      <c r="BBB1180" s="500" t="s">
        <v>524</v>
      </c>
      <c r="BBD1180" s="168"/>
      <c r="BBE1180" s="168">
        <f t="shared" si="10367"/>
        <v>11</v>
      </c>
      <c r="BBF1180" s="167" t="s">
        <v>63</v>
      </c>
      <c r="BBG1180" s="10">
        <f t="shared" ref="BBG1180" si="10556">BBE1180*1.4</f>
        <v>15.399999999999999</v>
      </c>
      <c r="BBH1180" s="10"/>
      <c r="BBI1180" s="219"/>
      <c r="BBJ1180" s="167" t="s">
        <v>106</v>
      </c>
      <c r="BBK1180" s="500" t="s">
        <v>517</v>
      </c>
      <c r="BBM1180" s="168"/>
      <c r="BBN1180" s="168">
        <f t="shared" si="10370"/>
        <v>5</v>
      </c>
      <c r="BBO1180" s="167" t="s">
        <v>63</v>
      </c>
      <c r="BBP1180" s="10">
        <f t="shared" ref="BBP1180" si="10557">BBN1180*1.4</f>
        <v>7</v>
      </c>
      <c r="BBQ1180" s="10"/>
      <c r="BBR1180" s="219"/>
      <c r="BBS1180" s="167" t="s">
        <v>106</v>
      </c>
      <c r="BBT1180" s="500" t="s">
        <v>524</v>
      </c>
      <c r="BBV1180" s="168"/>
      <c r="BBW1180" s="168">
        <f t="shared" si="10373"/>
        <v>11</v>
      </c>
      <c r="BBX1180" s="167" t="s">
        <v>63</v>
      </c>
      <c r="BBY1180" s="10">
        <f t="shared" ref="BBY1180" si="10558">BBW1180*1.4</f>
        <v>15.399999999999999</v>
      </c>
      <c r="BBZ1180" s="10"/>
      <c r="BCA1180" s="219"/>
      <c r="BCB1180" s="167" t="s">
        <v>106</v>
      </c>
      <c r="BCC1180" s="500" t="s">
        <v>578</v>
      </c>
      <c r="BCE1180" s="168"/>
      <c r="BCF1180" s="168">
        <f t="shared" si="10376"/>
        <v>0</v>
      </c>
      <c r="BCG1180" s="167" t="s">
        <v>63</v>
      </c>
      <c r="BCH1180" s="10">
        <f t="shared" ref="BCH1180" si="10559">BCF1180*1.4</f>
        <v>0</v>
      </c>
      <c r="BCI1180" s="10"/>
      <c r="BCJ1180" s="219"/>
      <c r="BCK1180" s="167" t="s">
        <v>106</v>
      </c>
      <c r="BCL1180" s="500" t="s">
        <v>457</v>
      </c>
      <c r="BCN1180" s="168"/>
      <c r="BCO1180" s="168">
        <f t="shared" si="10379"/>
        <v>20</v>
      </c>
      <c r="BCP1180" s="167" t="s">
        <v>63</v>
      </c>
      <c r="BCQ1180" s="10">
        <f t="shared" ref="BCQ1180" si="10560">BCO1180*1.4</f>
        <v>28</v>
      </c>
      <c r="BCR1180" s="10"/>
      <c r="BCS1180" s="219"/>
      <c r="BCT1180" s="167" t="s">
        <v>106</v>
      </c>
      <c r="BCU1180" s="500" t="s">
        <v>1638</v>
      </c>
      <c r="BCW1180" s="168"/>
      <c r="BCX1180" s="168">
        <f t="shared" si="10382"/>
        <v>87</v>
      </c>
      <c r="BCY1180" s="167" t="s">
        <v>63</v>
      </c>
      <c r="BCZ1180" s="10">
        <f t="shared" ref="BCZ1180" si="10561">BCX1180*1.4</f>
        <v>121.8</v>
      </c>
      <c r="BDA1180" s="10"/>
      <c r="BDB1180" s="219"/>
      <c r="BDC1180" s="167" t="s">
        <v>106</v>
      </c>
      <c r="BDD1180" s="500" t="s">
        <v>524</v>
      </c>
      <c r="BDF1180" s="168"/>
      <c r="BDG1180" s="168">
        <f t="shared" si="10385"/>
        <v>11</v>
      </c>
      <c r="BDH1180" s="167" t="s">
        <v>63</v>
      </c>
      <c r="BDI1180" s="10">
        <f t="shared" ref="BDI1180" si="10562">BDG1180*1.4</f>
        <v>15.399999999999999</v>
      </c>
      <c r="BDJ1180" s="10"/>
      <c r="BDK1180" s="219"/>
      <c r="BDL1180" s="167" t="s">
        <v>106</v>
      </c>
      <c r="BDM1180" s="328" t="s">
        <v>524</v>
      </c>
      <c r="BDO1180" s="168"/>
      <c r="BDP1180" s="168">
        <f t="shared" si="10388"/>
        <v>11</v>
      </c>
      <c r="BDQ1180" s="167" t="s">
        <v>63</v>
      </c>
      <c r="BDR1180" s="10">
        <f t="shared" ref="BDR1180" si="10563">BDP1180*1.4</f>
        <v>15.399999999999999</v>
      </c>
      <c r="BDS1180" s="10"/>
      <c r="BDT1180" s="219"/>
      <c r="BDU1180" s="167" t="s">
        <v>106</v>
      </c>
      <c r="BDV1180" s="500" t="s">
        <v>1703</v>
      </c>
      <c r="BDX1180" s="168"/>
      <c r="BDY1180" s="168">
        <f t="shared" si="10391"/>
        <v>15</v>
      </c>
      <c r="BDZ1180" s="167" t="s">
        <v>63</v>
      </c>
      <c r="BEA1180" s="10">
        <f t="shared" ref="BEA1180" si="10564">BDY1180*1.4</f>
        <v>21</v>
      </c>
      <c r="BEB1180" s="10"/>
      <c r="BEC1180" s="219"/>
      <c r="BED1180" s="167" t="s">
        <v>106</v>
      </c>
      <c r="BEE1180" s="498" t="s">
        <v>578</v>
      </c>
      <c r="BEG1180" s="168"/>
      <c r="BEH1180" s="168">
        <f t="shared" si="10394"/>
        <v>0</v>
      </c>
      <c r="BEI1180" s="167" t="s">
        <v>63</v>
      </c>
      <c r="BEJ1180" s="10">
        <f t="shared" ref="BEJ1180" si="10565">BEH1180*1.4</f>
        <v>0</v>
      </c>
      <c r="BEK1180" s="10"/>
      <c r="BEL1180" s="219"/>
      <c r="BEM1180" s="167" t="s">
        <v>106</v>
      </c>
      <c r="BEN1180" s="498" t="s">
        <v>963</v>
      </c>
      <c r="BEP1180" s="168"/>
      <c r="BEQ1180" s="168">
        <f t="shared" si="10397"/>
        <v>0</v>
      </c>
      <c r="BER1180" s="167" t="s">
        <v>63</v>
      </c>
      <c r="BES1180" s="10">
        <f t="shared" ref="BES1180" si="10566">BEQ1180*1.4</f>
        <v>0</v>
      </c>
      <c r="BET1180" s="10"/>
      <c r="BEU1180" s="219"/>
      <c r="BEV1180" s="167" t="s">
        <v>106</v>
      </c>
      <c r="BEW1180" s="500" t="s">
        <v>457</v>
      </c>
      <c r="BEY1180" s="168"/>
      <c r="BEZ1180" s="168">
        <f t="shared" si="10400"/>
        <v>20</v>
      </c>
      <c r="BFA1180" s="167" t="s">
        <v>63</v>
      </c>
      <c r="BFB1180" s="10">
        <f t="shared" ref="BFB1180" si="10567">BEZ1180*1.4</f>
        <v>28</v>
      </c>
      <c r="BFC1180" s="10"/>
      <c r="BFD1180" s="219"/>
      <c r="BFE1180" s="167"/>
      <c r="BFF1180" s="327"/>
      <c r="BFH1180" s="168"/>
      <c r="BFI1180" s="168"/>
      <c r="BFJ1180" s="167"/>
      <c r="BFK1180" s="10"/>
      <c r="BFL1180" s="10"/>
      <c r="BFN1180" s="167"/>
      <c r="BFO1180" s="327"/>
      <c r="BFQ1180" s="168"/>
      <c r="BFR1180" s="168"/>
      <c r="BFS1180" s="167"/>
      <c r="BFT1180" s="10"/>
      <c r="BFU1180" s="10"/>
      <c r="BFW1180" s="167"/>
      <c r="BFX1180" s="328"/>
      <c r="BFZ1180" s="168"/>
      <c r="BGA1180" s="168"/>
      <c r="BGB1180" s="167"/>
      <c r="BGC1180" s="10"/>
      <c r="BGD1180" s="10"/>
      <c r="BGF1180" s="167"/>
      <c r="BGG1180" s="327"/>
      <c r="BGI1180" s="168"/>
      <c r="BGJ1180" s="168"/>
      <c r="BGK1180" s="167"/>
      <c r="BGL1180" s="10"/>
      <c r="BGM1180" s="10"/>
      <c r="BGO1180" s="167"/>
      <c r="BGP1180" s="328"/>
      <c r="BGR1180" s="168"/>
      <c r="BGS1180" s="168"/>
      <c r="BGT1180" s="167"/>
      <c r="BGU1180" s="10"/>
      <c r="BGV1180" s="10"/>
      <c r="BGX1180" s="167"/>
      <c r="BGY1180" s="327"/>
      <c r="BHA1180" s="168"/>
      <c r="BHB1180" s="168"/>
      <c r="BHC1180" s="167"/>
      <c r="BHD1180" s="10"/>
      <c r="BHE1180" s="10"/>
    </row>
    <row r="1181" spans="1:1565" s="14" customFormat="1" ht="15">
      <c r="A1181" s="167" t="s">
        <v>107</v>
      </c>
      <c r="B1181" s="325" t="s">
        <v>1373</v>
      </c>
      <c r="D1181" s="168"/>
      <c r="E1181" s="168">
        <f>VLOOKUP(B1181,$A$1213:$F$2274,6,FALSE)</f>
        <v>0</v>
      </c>
      <c r="F1181" s="167" t="s">
        <v>65</v>
      </c>
      <c r="G1181" s="10">
        <f>E1181*1.3</f>
        <v>0</v>
      </c>
      <c r="H1181" s="10"/>
      <c r="I1181" s="219"/>
      <c r="J1181" s="167" t="s">
        <v>107</v>
      </c>
      <c r="K1181" s="325" t="s">
        <v>517</v>
      </c>
      <c r="M1181" s="168"/>
      <c r="N1181" s="168">
        <f>VLOOKUP(K1181,$A$1213:$F$2274,6,FALSE)</f>
        <v>5</v>
      </c>
      <c r="O1181" s="167" t="s">
        <v>65</v>
      </c>
      <c r="P1181" s="10">
        <f>N1181*1.3</f>
        <v>6.5</v>
      </c>
      <c r="Q1181" s="10"/>
      <c r="R1181" s="219"/>
      <c r="S1181" s="167" t="s">
        <v>107</v>
      </c>
      <c r="T1181" s="325" t="s">
        <v>1088</v>
      </c>
      <c r="V1181" s="168"/>
      <c r="W1181" s="168">
        <f t="shared" si="9905"/>
        <v>96</v>
      </c>
      <c r="X1181" s="167" t="s">
        <v>65</v>
      </c>
      <c r="Y1181" s="10">
        <f t="shared" ref="Y1181" si="10568">W1181*1.3</f>
        <v>124.80000000000001</v>
      </c>
      <c r="Z1181" s="10"/>
      <c r="AA1181" s="219"/>
      <c r="AB1181" s="167" t="s">
        <v>107</v>
      </c>
      <c r="AC1181" s="325" t="s">
        <v>2853</v>
      </c>
      <c r="AE1181" s="168"/>
      <c r="AF1181" s="168">
        <f t="shared" si="9908"/>
        <v>0</v>
      </c>
      <c r="AG1181" s="167" t="s">
        <v>65</v>
      </c>
      <c r="AH1181" s="10">
        <f t="shared" ref="AH1181" si="10569">AF1181*1.3</f>
        <v>0</v>
      </c>
      <c r="AI1181" s="10"/>
      <c r="AJ1181" s="219"/>
      <c r="AK1181" s="167" t="s">
        <v>107</v>
      </c>
      <c r="AL1181" s="498" t="s">
        <v>2851</v>
      </c>
      <c r="AN1181" s="168"/>
      <c r="AO1181" s="168">
        <f t="shared" si="9911"/>
        <v>0</v>
      </c>
      <c r="AP1181" s="167" t="s">
        <v>65</v>
      </c>
      <c r="AQ1181" s="10">
        <f t="shared" ref="AQ1181" si="10570">AO1181*1.3</f>
        <v>0</v>
      </c>
      <c r="AR1181" s="10"/>
      <c r="AS1181" s="219"/>
      <c r="AT1181" s="167" t="s">
        <v>107</v>
      </c>
      <c r="AU1181" s="325" t="s">
        <v>581</v>
      </c>
      <c r="AW1181" s="168"/>
      <c r="AX1181" s="168">
        <f t="shared" si="9914"/>
        <v>0</v>
      </c>
      <c r="AY1181" s="167" t="s">
        <v>65</v>
      </c>
      <c r="AZ1181" s="10">
        <f t="shared" ref="AZ1181" si="10571">AX1181*1.3</f>
        <v>0</v>
      </c>
      <c r="BA1181" s="10"/>
      <c r="BB1181" s="219"/>
      <c r="BC1181" s="167" t="s">
        <v>107</v>
      </c>
      <c r="BD1181" s="325" t="s">
        <v>3575</v>
      </c>
      <c r="BF1181" s="168"/>
      <c r="BG1181" s="168">
        <f t="shared" si="9917"/>
        <v>0</v>
      </c>
      <c r="BH1181" s="167" t="s">
        <v>65</v>
      </c>
      <c r="BI1181" s="10">
        <f t="shared" ref="BI1181" si="10572">BG1181*1.3</f>
        <v>0</v>
      </c>
      <c r="BJ1181" s="10"/>
      <c r="BK1181" s="219"/>
      <c r="BL1181" s="167" t="s">
        <v>107</v>
      </c>
      <c r="BM1181" s="325" t="s">
        <v>524</v>
      </c>
      <c r="BO1181" s="168"/>
      <c r="BP1181" s="168">
        <f t="shared" si="9920"/>
        <v>11</v>
      </c>
      <c r="BQ1181" s="167" t="s">
        <v>65</v>
      </c>
      <c r="BR1181" s="10">
        <f t="shared" ref="BR1181" si="10573">BP1181*1.3</f>
        <v>14.3</v>
      </c>
      <c r="BS1181" s="10"/>
      <c r="BT1181" s="219"/>
      <c r="BU1181" s="167" t="s">
        <v>107</v>
      </c>
      <c r="BV1181" s="325" t="s">
        <v>524</v>
      </c>
      <c r="BX1181" s="168"/>
      <c r="BY1181" s="168">
        <f t="shared" si="9923"/>
        <v>11</v>
      </c>
      <c r="BZ1181" s="167" t="s">
        <v>65</v>
      </c>
      <c r="CA1181" s="10">
        <f t="shared" ref="CA1181" si="10574">BY1181*1.3</f>
        <v>14.3</v>
      </c>
      <c r="CB1181" s="10"/>
      <c r="CC1181" s="219"/>
      <c r="CD1181" s="167" t="s">
        <v>107</v>
      </c>
      <c r="CE1181" s="325" t="s">
        <v>1619</v>
      </c>
      <c r="CG1181" s="168"/>
      <c r="CH1181" s="168">
        <f t="shared" si="9926"/>
        <v>30</v>
      </c>
      <c r="CI1181" s="167" t="s">
        <v>65</v>
      </c>
      <c r="CJ1181" s="10">
        <f t="shared" ref="CJ1181" si="10575">CH1181*1.3</f>
        <v>39</v>
      </c>
      <c r="CK1181" s="10"/>
      <c r="CL1181" s="219"/>
      <c r="CM1181" s="167" t="s">
        <v>107</v>
      </c>
      <c r="CN1181" s="325" t="s">
        <v>524</v>
      </c>
      <c r="CP1181" s="168"/>
      <c r="CQ1181" s="168">
        <f t="shared" si="9929"/>
        <v>11</v>
      </c>
      <c r="CR1181" s="167" t="s">
        <v>65</v>
      </c>
      <c r="CS1181" s="10">
        <f t="shared" ref="CS1181" si="10576">CQ1181*1.3</f>
        <v>14.3</v>
      </c>
      <c r="CT1181" s="10"/>
      <c r="CU1181" s="219"/>
      <c r="CV1181" s="167" t="s">
        <v>107</v>
      </c>
      <c r="CW1181" s="325" t="s">
        <v>524</v>
      </c>
      <c r="CY1181" s="168"/>
      <c r="CZ1181" s="168">
        <f t="shared" si="9932"/>
        <v>11</v>
      </c>
      <c r="DA1181" s="167" t="s">
        <v>65</v>
      </c>
      <c r="DB1181" s="10">
        <f t="shared" ref="DB1181" si="10577">CZ1181*1.3</f>
        <v>14.3</v>
      </c>
      <c r="DC1181" s="10"/>
      <c r="DD1181" s="219"/>
      <c r="DE1181" s="167" t="s">
        <v>107</v>
      </c>
      <c r="DF1181" s="325" t="s">
        <v>3575</v>
      </c>
      <c r="DH1181" s="168"/>
      <c r="DI1181" s="168">
        <f t="shared" si="9935"/>
        <v>0</v>
      </c>
      <c r="DJ1181" s="167" t="s">
        <v>65</v>
      </c>
      <c r="DK1181" s="10">
        <f t="shared" ref="DK1181" si="10578">DI1181*1.3</f>
        <v>0</v>
      </c>
      <c r="DL1181" s="10"/>
      <c r="DM1181" s="219"/>
      <c r="DN1181" s="167" t="s">
        <v>107</v>
      </c>
      <c r="DO1181" s="325" t="s">
        <v>524</v>
      </c>
      <c r="DQ1181" s="168"/>
      <c r="DR1181" s="168">
        <f t="shared" si="9938"/>
        <v>11</v>
      </c>
      <c r="DS1181" s="167" t="s">
        <v>65</v>
      </c>
      <c r="DT1181" s="10">
        <f t="shared" ref="DT1181" si="10579">DR1181*1.3</f>
        <v>14.3</v>
      </c>
      <c r="DU1181" s="10"/>
      <c r="DV1181" s="219"/>
      <c r="DW1181" s="167" t="s">
        <v>107</v>
      </c>
      <c r="DX1181" s="325" t="s">
        <v>1714</v>
      </c>
      <c r="DZ1181" s="168"/>
      <c r="EA1181" s="168">
        <f t="shared" si="9941"/>
        <v>0</v>
      </c>
      <c r="EB1181" s="167" t="s">
        <v>65</v>
      </c>
      <c r="EC1181" s="10">
        <f t="shared" ref="EC1181" si="10580">EA1181*1.3</f>
        <v>0</v>
      </c>
      <c r="ED1181" s="10"/>
      <c r="EE1181" s="219"/>
      <c r="EF1181" s="167" t="s">
        <v>107</v>
      </c>
      <c r="EG1181" s="325" t="s">
        <v>524</v>
      </c>
      <c r="EI1181" s="168"/>
      <c r="EJ1181" s="168">
        <f t="shared" si="9944"/>
        <v>11</v>
      </c>
      <c r="EK1181" s="167" t="s">
        <v>65</v>
      </c>
      <c r="EL1181" s="10">
        <f t="shared" ref="EL1181" si="10581">EJ1181*1.3</f>
        <v>14.3</v>
      </c>
      <c r="EM1181" s="10"/>
      <c r="EN1181" s="219"/>
      <c r="EO1181" s="167" t="s">
        <v>107</v>
      </c>
      <c r="EP1181" s="325" t="s">
        <v>1373</v>
      </c>
      <c r="ER1181" s="168"/>
      <c r="ES1181" s="168">
        <f t="shared" si="9947"/>
        <v>0</v>
      </c>
      <c r="ET1181" s="167" t="s">
        <v>65</v>
      </c>
      <c r="EU1181" s="10">
        <f t="shared" ref="EU1181" si="10582">ES1181*1.3</f>
        <v>0</v>
      </c>
      <c r="EV1181" s="10"/>
      <c r="EW1181" s="219"/>
      <c r="EX1181" s="167" t="s">
        <v>107</v>
      </c>
      <c r="EY1181" s="325" t="s">
        <v>2853</v>
      </c>
      <c r="FA1181" s="168"/>
      <c r="FB1181" s="168">
        <f t="shared" si="9950"/>
        <v>0</v>
      </c>
      <c r="FC1181" s="167" t="s">
        <v>65</v>
      </c>
      <c r="FD1181" s="10">
        <f t="shared" ref="FD1181" si="10583">FB1181*1.3</f>
        <v>0</v>
      </c>
      <c r="FE1181" s="10"/>
      <c r="FF1181" s="219"/>
      <c r="FG1181" s="167" t="s">
        <v>107</v>
      </c>
      <c r="FH1181" s="325" t="s">
        <v>497</v>
      </c>
      <c r="FJ1181" s="168"/>
      <c r="FK1181" s="168">
        <f t="shared" si="9953"/>
        <v>0</v>
      </c>
      <c r="FL1181" s="167" t="s">
        <v>65</v>
      </c>
      <c r="FM1181" s="10">
        <f t="shared" ref="FM1181" si="10584">FK1181*1.3</f>
        <v>0</v>
      </c>
      <c r="FN1181" s="10"/>
      <c r="FO1181" s="219"/>
      <c r="FP1181" s="167" t="s">
        <v>107</v>
      </c>
      <c r="FQ1181" s="325" t="s">
        <v>1893</v>
      </c>
      <c r="FS1181" s="168"/>
      <c r="FT1181" s="168">
        <f t="shared" si="9956"/>
        <v>1</v>
      </c>
      <c r="FU1181" s="167" t="s">
        <v>65</v>
      </c>
      <c r="FV1181" s="10">
        <f t="shared" ref="FV1181" si="10585">FT1181*1.3</f>
        <v>1.3</v>
      </c>
      <c r="FW1181" s="10"/>
      <c r="FX1181" s="219"/>
      <c r="FY1181" s="167" t="s">
        <v>107</v>
      </c>
      <c r="FZ1181" s="325" t="s">
        <v>1373</v>
      </c>
      <c r="GB1181" s="168"/>
      <c r="GC1181" s="168">
        <f t="shared" si="9959"/>
        <v>0</v>
      </c>
      <c r="GD1181" s="167" t="s">
        <v>65</v>
      </c>
      <c r="GE1181" s="10">
        <f t="shared" ref="GE1181" si="10586">GC1181*1.3</f>
        <v>0</v>
      </c>
      <c r="GF1181" s="10"/>
      <c r="GG1181" s="219"/>
      <c r="GH1181" s="167" t="s">
        <v>107</v>
      </c>
      <c r="GI1181" s="325" t="s">
        <v>524</v>
      </c>
      <c r="GK1181" s="168"/>
      <c r="GL1181" s="168">
        <f t="shared" si="9962"/>
        <v>11</v>
      </c>
      <c r="GM1181" s="167" t="s">
        <v>65</v>
      </c>
      <c r="GN1181" s="10">
        <f t="shared" ref="GN1181" si="10587">GL1181*1.3</f>
        <v>14.3</v>
      </c>
      <c r="GO1181" s="10"/>
      <c r="GP1181" s="219"/>
      <c r="GQ1181" s="167" t="s">
        <v>107</v>
      </c>
      <c r="GR1181" s="325" t="s">
        <v>2004</v>
      </c>
      <c r="GT1181" s="168"/>
      <c r="GU1181" s="168">
        <f t="shared" si="9965"/>
        <v>0</v>
      </c>
      <c r="GV1181" s="167" t="s">
        <v>65</v>
      </c>
      <c r="GW1181" s="10">
        <f t="shared" ref="GW1181" si="10588">GU1181*1.3</f>
        <v>0</v>
      </c>
      <c r="GX1181" s="10"/>
      <c r="GY1181" s="219"/>
      <c r="GZ1181" s="167" t="s">
        <v>107</v>
      </c>
      <c r="HA1181" s="325" t="s">
        <v>2851</v>
      </c>
      <c r="HC1181" s="168"/>
      <c r="HD1181" s="168">
        <f t="shared" si="9968"/>
        <v>0</v>
      </c>
      <c r="HE1181" s="167" t="s">
        <v>65</v>
      </c>
      <c r="HF1181" s="10">
        <f t="shared" ref="HF1181" si="10589">HD1181*1.3</f>
        <v>0</v>
      </c>
      <c r="HG1181" s="10"/>
      <c r="HH1181" s="219"/>
      <c r="HI1181" s="167" t="s">
        <v>107</v>
      </c>
      <c r="HJ1181" s="325" t="s">
        <v>2004</v>
      </c>
      <c r="HL1181" s="168"/>
      <c r="HM1181" s="168">
        <f t="shared" si="9971"/>
        <v>0</v>
      </c>
      <c r="HN1181" s="167" t="s">
        <v>65</v>
      </c>
      <c r="HO1181" s="10">
        <f t="shared" ref="HO1181" si="10590">HM1181*1.3</f>
        <v>0</v>
      </c>
      <c r="HP1181" s="10"/>
      <c r="HQ1181" s="219"/>
      <c r="HR1181" s="167" t="s">
        <v>107</v>
      </c>
      <c r="HS1181" s="325" t="s">
        <v>1373</v>
      </c>
      <c r="HU1181" s="168"/>
      <c r="HV1181" s="168">
        <f t="shared" si="9974"/>
        <v>0</v>
      </c>
      <c r="HW1181" s="167" t="s">
        <v>65</v>
      </c>
      <c r="HX1181" s="10">
        <f t="shared" ref="HX1181" si="10591">HV1181*1.3</f>
        <v>0</v>
      </c>
      <c r="HY1181" s="10"/>
      <c r="HZ1181" s="219"/>
      <c r="IA1181" s="167" t="s">
        <v>107</v>
      </c>
      <c r="IB1181" s="325" t="s">
        <v>1638</v>
      </c>
      <c r="ID1181" s="168"/>
      <c r="IE1181" s="168">
        <f t="shared" si="9977"/>
        <v>87</v>
      </c>
      <c r="IF1181" s="167" t="s">
        <v>65</v>
      </c>
      <c r="IG1181" s="10">
        <f t="shared" ref="IG1181" si="10592">IE1181*1.3</f>
        <v>113.10000000000001</v>
      </c>
      <c r="IH1181" s="10"/>
      <c r="II1181" s="219"/>
      <c r="IJ1181" s="167" t="s">
        <v>107</v>
      </c>
      <c r="IK1181" s="325" t="s">
        <v>3412</v>
      </c>
      <c r="IM1181" s="168"/>
      <c r="IN1181" s="168">
        <f t="shared" si="9980"/>
        <v>10</v>
      </c>
      <c r="IO1181" s="167" t="s">
        <v>65</v>
      </c>
      <c r="IP1181" s="10">
        <f t="shared" ref="IP1181" si="10593">IN1181*1.3</f>
        <v>13</v>
      </c>
      <c r="IQ1181" s="10"/>
      <c r="IR1181" s="219"/>
      <c r="IS1181" s="167" t="s">
        <v>107</v>
      </c>
      <c r="IT1181" s="325" t="s">
        <v>2853</v>
      </c>
      <c r="IV1181" s="168"/>
      <c r="IW1181" s="168">
        <f t="shared" si="9983"/>
        <v>0</v>
      </c>
      <c r="IX1181" s="167" t="s">
        <v>65</v>
      </c>
      <c r="IY1181" s="10">
        <f t="shared" ref="IY1181" si="10594">IW1181*1.3</f>
        <v>0</v>
      </c>
      <c r="IZ1181" s="10"/>
      <c r="JA1181" s="219"/>
      <c r="JB1181" s="167" t="s">
        <v>107</v>
      </c>
      <c r="JC1181" s="500" t="s">
        <v>916</v>
      </c>
      <c r="JE1181" s="168"/>
      <c r="JF1181" s="168">
        <f t="shared" si="9986"/>
        <v>0</v>
      </c>
      <c r="JG1181" s="167" t="s">
        <v>65</v>
      </c>
      <c r="JH1181" s="10">
        <f t="shared" ref="JH1181" si="10595">JF1181*1.3</f>
        <v>0</v>
      </c>
      <c r="JI1181" s="10"/>
      <c r="JJ1181" s="219"/>
      <c r="JK1181" s="167" t="s">
        <v>107</v>
      </c>
      <c r="JL1181" s="500" t="s">
        <v>1373</v>
      </c>
      <c r="JN1181" s="168"/>
      <c r="JO1181" s="168">
        <f t="shared" si="9989"/>
        <v>0</v>
      </c>
      <c r="JP1181" s="167" t="s">
        <v>65</v>
      </c>
      <c r="JQ1181" s="10">
        <f t="shared" ref="JQ1181" si="10596">JO1181*1.3</f>
        <v>0</v>
      </c>
      <c r="JR1181" s="10"/>
      <c r="JS1181" s="219"/>
      <c r="JT1181" s="167" t="s">
        <v>107</v>
      </c>
      <c r="JU1181" s="500" t="s">
        <v>581</v>
      </c>
      <c r="JW1181" s="168"/>
      <c r="JX1181" s="168">
        <f t="shared" si="9992"/>
        <v>0</v>
      </c>
      <c r="JY1181" s="167" t="s">
        <v>65</v>
      </c>
      <c r="JZ1181" s="10">
        <f t="shared" ref="JZ1181" si="10597">JX1181*1.3</f>
        <v>0</v>
      </c>
      <c r="KA1181" s="10"/>
      <c r="KB1181" s="219"/>
      <c r="KC1181" s="167" t="s">
        <v>107</v>
      </c>
      <c r="KD1181" s="500" t="s">
        <v>1703</v>
      </c>
      <c r="KF1181" s="168"/>
      <c r="KG1181" s="168">
        <f t="shared" si="9995"/>
        <v>15</v>
      </c>
      <c r="KH1181" s="167" t="s">
        <v>65</v>
      </c>
      <c r="KI1181" s="10">
        <f t="shared" ref="KI1181" si="10598">KG1181*1.3</f>
        <v>19.5</v>
      </c>
      <c r="KJ1181" s="10"/>
      <c r="KK1181" s="219"/>
      <c r="KL1181" s="167" t="s">
        <v>107</v>
      </c>
      <c r="KM1181" s="500" t="s">
        <v>504</v>
      </c>
      <c r="KO1181" s="168"/>
      <c r="KP1181" s="168">
        <f t="shared" si="9998"/>
        <v>0</v>
      </c>
      <c r="KQ1181" s="167" t="s">
        <v>65</v>
      </c>
      <c r="KR1181" s="10">
        <f t="shared" ref="KR1181" si="10599">KP1181*1.3</f>
        <v>0</v>
      </c>
      <c r="KS1181" s="10"/>
      <c r="KT1181" s="219"/>
      <c r="KU1181" s="167" t="s">
        <v>107</v>
      </c>
      <c r="KV1181" s="328" t="s">
        <v>581</v>
      </c>
      <c r="KX1181" s="168"/>
      <c r="KY1181" s="168">
        <f t="shared" si="10001"/>
        <v>0</v>
      </c>
      <c r="KZ1181" s="167" t="s">
        <v>65</v>
      </c>
      <c r="LA1181" s="10">
        <f t="shared" ref="LA1181" si="10600">KY1181*1.3</f>
        <v>0</v>
      </c>
      <c r="LB1181" s="10"/>
      <c r="LC1181" s="219"/>
      <c r="LD1181" s="167" t="s">
        <v>107</v>
      </c>
      <c r="LE1181" s="500" t="s">
        <v>457</v>
      </c>
      <c r="LG1181" s="168"/>
      <c r="LH1181" s="168">
        <f t="shared" si="10004"/>
        <v>20</v>
      </c>
      <c r="LI1181" s="167" t="s">
        <v>65</v>
      </c>
      <c r="LJ1181" s="10">
        <f t="shared" ref="LJ1181" si="10601">LH1181*1.3</f>
        <v>26</v>
      </c>
      <c r="LK1181" s="10"/>
      <c r="LL1181" s="219"/>
      <c r="LM1181" s="167" t="s">
        <v>107</v>
      </c>
      <c r="LN1181" s="500" t="s">
        <v>497</v>
      </c>
      <c r="LP1181" s="168"/>
      <c r="LQ1181" s="168">
        <f t="shared" si="10007"/>
        <v>0</v>
      </c>
      <c r="LR1181" s="167" t="s">
        <v>65</v>
      </c>
      <c r="LS1181" s="10">
        <f t="shared" ref="LS1181" si="10602">LQ1181*1.3</f>
        <v>0</v>
      </c>
      <c r="LT1181" s="10"/>
      <c r="LU1181" s="219"/>
      <c r="LV1181" s="167" t="s">
        <v>107</v>
      </c>
      <c r="LW1181" s="500" t="s">
        <v>524</v>
      </c>
      <c r="LY1181" s="168"/>
      <c r="LZ1181" s="168">
        <f t="shared" si="10010"/>
        <v>11</v>
      </c>
      <c r="MA1181" s="167" t="s">
        <v>65</v>
      </c>
      <c r="MB1181" s="10">
        <f t="shared" ref="MB1181" si="10603">LZ1181*1.3</f>
        <v>14.3</v>
      </c>
      <c r="MC1181" s="10"/>
      <c r="MD1181" s="219"/>
      <c r="ME1181" s="167" t="s">
        <v>107</v>
      </c>
      <c r="MF1181" s="500" t="s">
        <v>457</v>
      </c>
      <c r="MH1181" s="168"/>
      <c r="MI1181" s="168">
        <f t="shared" si="10013"/>
        <v>20</v>
      </c>
      <c r="MJ1181" s="167" t="s">
        <v>65</v>
      </c>
      <c r="MK1181" s="10">
        <f t="shared" ref="MK1181" si="10604">MI1181*1.3</f>
        <v>26</v>
      </c>
      <c r="ML1181" s="10"/>
      <c r="MM1181" s="219"/>
      <c r="MN1181" s="167" t="s">
        <v>107</v>
      </c>
      <c r="MO1181" s="328" t="s">
        <v>581</v>
      </c>
      <c r="MQ1181" s="168"/>
      <c r="MR1181" s="168">
        <f t="shared" si="10016"/>
        <v>0</v>
      </c>
      <c r="MS1181" s="167" t="s">
        <v>65</v>
      </c>
      <c r="MT1181" s="10">
        <f t="shared" ref="MT1181" si="10605">MR1181*1.3</f>
        <v>0</v>
      </c>
      <c r="MU1181" s="10"/>
      <c r="MV1181" s="219"/>
      <c r="MW1181" s="167" t="s">
        <v>107</v>
      </c>
      <c r="MX1181" s="500" t="s">
        <v>1714</v>
      </c>
      <c r="MZ1181" s="168"/>
      <c r="NA1181" s="168">
        <f t="shared" si="10019"/>
        <v>0</v>
      </c>
      <c r="NB1181" s="167" t="s">
        <v>65</v>
      </c>
      <c r="NC1181" s="10">
        <f t="shared" ref="NC1181" si="10606">NA1181*1.3</f>
        <v>0</v>
      </c>
      <c r="ND1181" s="10"/>
      <c r="NE1181" s="219"/>
      <c r="NF1181" s="167" t="s">
        <v>107</v>
      </c>
      <c r="NG1181" s="500" t="s">
        <v>524</v>
      </c>
      <c r="NI1181" s="168"/>
      <c r="NJ1181" s="168">
        <f t="shared" si="10022"/>
        <v>11</v>
      </c>
      <c r="NK1181" s="167" t="s">
        <v>65</v>
      </c>
      <c r="NL1181" s="10">
        <f t="shared" ref="NL1181" si="10607">NJ1181*1.3</f>
        <v>14.3</v>
      </c>
      <c r="NM1181" s="10"/>
      <c r="NN1181" s="219"/>
      <c r="NO1181" s="167" t="s">
        <v>107</v>
      </c>
      <c r="NP1181" s="500" t="s">
        <v>1088</v>
      </c>
      <c r="NR1181" s="168"/>
      <c r="NS1181" s="168">
        <f t="shared" si="10025"/>
        <v>96</v>
      </c>
      <c r="NT1181" s="167" t="s">
        <v>65</v>
      </c>
      <c r="NU1181" s="10">
        <f t="shared" ref="NU1181" si="10608">NS1181*1.3</f>
        <v>124.80000000000001</v>
      </c>
      <c r="NV1181" s="10"/>
      <c r="NW1181" s="219"/>
      <c r="NX1181" s="167" t="s">
        <v>107</v>
      </c>
      <c r="NY1181" s="500" t="s">
        <v>2851</v>
      </c>
      <c r="OA1181" s="168"/>
      <c r="OB1181" s="168">
        <f t="shared" si="10028"/>
        <v>0</v>
      </c>
      <c r="OC1181" s="167" t="s">
        <v>65</v>
      </c>
      <c r="OD1181" s="10">
        <f t="shared" ref="OD1181" si="10609">OB1181*1.3</f>
        <v>0</v>
      </c>
      <c r="OE1181" s="10"/>
      <c r="OF1181" s="219"/>
      <c r="OG1181" s="167" t="s">
        <v>107</v>
      </c>
      <c r="OH1181" s="500" t="s">
        <v>1316</v>
      </c>
      <c r="OJ1181" s="168"/>
      <c r="OK1181" s="168">
        <f t="shared" si="10031"/>
        <v>0</v>
      </c>
      <c r="OL1181" s="167" t="s">
        <v>65</v>
      </c>
      <c r="OM1181" s="10">
        <f t="shared" ref="OM1181" si="10610">OK1181*1.3</f>
        <v>0</v>
      </c>
      <c r="ON1181" s="10"/>
      <c r="OO1181" s="219"/>
      <c r="OP1181" s="167" t="s">
        <v>107</v>
      </c>
      <c r="OQ1181" s="500" t="s">
        <v>524</v>
      </c>
      <c r="OS1181" s="168"/>
      <c r="OT1181" s="168">
        <f t="shared" si="10034"/>
        <v>11</v>
      </c>
      <c r="OU1181" s="167" t="s">
        <v>65</v>
      </c>
      <c r="OV1181" s="10">
        <f t="shared" ref="OV1181" si="10611">OT1181*1.3</f>
        <v>14.3</v>
      </c>
      <c r="OW1181" s="10"/>
      <c r="OX1181" s="219"/>
      <c r="OY1181" s="167" t="s">
        <v>107</v>
      </c>
      <c r="OZ1181" s="500" t="s">
        <v>916</v>
      </c>
      <c r="PB1181" s="168"/>
      <c r="PC1181" s="168">
        <f t="shared" si="10037"/>
        <v>0</v>
      </c>
      <c r="PD1181" s="167" t="s">
        <v>65</v>
      </c>
      <c r="PE1181" s="10">
        <f t="shared" ref="PE1181" si="10612">PC1181*1.3</f>
        <v>0</v>
      </c>
      <c r="PF1181" s="10"/>
      <c r="PG1181" s="219"/>
      <c r="PH1181" s="167" t="s">
        <v>107</v>
      </c>
      <c r="PI1181" s="500" t="s">
        <v>916</v>
      </c>
      <c r="PK1181" s="168"/>
      <c r="PL1181" s="168">
        <f t="shared" si="10040"/>
        <v>0</v>
      </c>
      <c r="PM1181" s="167" t="s">
        <v>65</v>
      </c>
      <c r="PN1181" s="10">
        <f t="shared" ref="PN1181" si="10613">PL1181*1.3</f>
        <v>0</v>
      </c>
      <c r="PO1181" s="10"/>
      <c r="PP1181" s="219"/>
      <c r="PQ1181" s="167" t="s">
        <v>107</v>
      </c>
      <c r="PR1181" s="500" t="s">
        <v>457</v>
      </c>
      <c r="PT1181" s="168"/>
      <c r="PU1181" s="168">
        <f t="shared" si="10043"/>
        <v>20</v>
      </c>
      <c r="PV1181" s="167" t="s">
        <v>65</v>
      </c>
      <c r="PW1181" s="10">
        <f t="shared" ref="PW1181" si="10614">PU1181*1.3</f>
        <v>26</v>
      </c>
      <c r="PX1181" s="10"/>
      <c r="PY1181" s="219"/>
      <c r="PZ1181" s="167" t="s">
        <v>107</v>
      </c>
      <c r="QA1181" s="500" t="s">
        <v>1619</v>
      </c>
      <c r="QC1181" s="168"/>
      <c r="QD1181" s="168">
        <f t="shared" si="10046"/>
        <v>30</v>
      </c>
      <c r="QE1181" s="167" t="s">
        <v>65</v>
      </c>
      <c r="QF1181" s="10">
        <f t="shared" ref="QF1181" si="10615">QD1181*1.3</f>
        <v>39</v>
      </c>
      <c r="QG1181" s="10"/>
      <c r="QH1181" s="219"/>
      <c r="QI1181" s="167" t="s">
        <v>107</v>
      </c>
      <c r="QJ1181" s="500" t="s">
        <v>524</v>
      </c>
      <c r="QL1181" s="168"/>
      <c r="QM1181" s="168">
        <f t="shared" si="10049"/>
        <v>11</v>
      </c>
      <c r="QN1181" s="167" t="s">
        <v>65</v>
      </c>
      <c r="QO1181" s="10">
        <f t="shared" ref="QO1181" si="10616">QM1181*1.3</f>
        <v>14.3</v>
      </c>
      <c r="QP1181" s="10"/>
      <c r="QQ1181" s="219"/>
      <c r="QR1181" s="167" t="s">
        <v>107</v>
      </c>
      <c r="QS1181" s="500" t="s">
        <v>431</v>
      </c>
      <c r="QU1181" s="168"/>
      <c r="QV1181" s="168">
        <f t="shared" si="10052"/>
        <v>0</v>
      </c>
      <c r="QW1181" s="167" t="s">
        <v>65</v>
      </c>
      <c r="QX1181" s="10">
        <f t="shared" ref="QX1181" si="10617">QV1181*1.3</f>
        <v>0</v>
      </c>
      <c r="QY1181" s="10"/>
      <c r="QZ1181" s="219"/>
      <c r="RA1181" s="167" t="s">
        <v>107</v>
      </c>
      <c r="RB1181" s="500" t="s">
        <v>578</v>
      </c>
      <c r="RD1181" s="168"/>
      <c r="RE1181" s="168">
        <f t="shared" si="10055"/>
        <v>0</v>
      </c>
      <c r="RF1181" s="167" t="s">
        <v>65</v>
      </c>
      <c r="RG1181" s="10">
        <f t="shared" ref="RG1181" si="10618">RE1181*1.3</f>
        <v>0</v>
      </c>
      <c r="RH1181" s="10"/>
      <c r="RI1181" s="219"/>
      <c r="RJ1181" s="167" t="s">
        <v>107</v>
      </c>
      <c r="RK1181" s="500" t="s">
        <v>2439</v>
      </c>
      <c r="RM1181" s="168"/>
      <c r="RN1181" s="168">
        <f t="shared" si="10058"/>
        <v>13</v>
      </c>
      <c r="RO1181" s="167" t="s">
        <v>65</v>
      </c>
      <c r="RP1181" s="10">
        <f t="shared" ref="RP1181" si="10619">RN1181*1.3</f>
        <v>16.900000000000002</v>
      </c>
      <c r="RQ1181" s="10"/>
      <c r="RR1181" s="219"/>
      <c r="RS1181" s="167" t="s">
        <v>107</v>
      </c>
      <c r="RT1181" s="500" t="s">
        <v>1703</v>
      </c>
      <c r="RV1181" s="168"/>
      <c r="RW1181" s="168">
        <f t="shared" si="10061"/>
        <v>15</v>
      </c>
      <c r="RX1181" s="167" t="s">
        <v>65</v>
      </c>
      <c r="RY1181" s="10">
        <f t="shared" ref="RY1181" si="10620">RW1181*1.3</f>
        <v>19.5</v>
      </c>
      <c r="RZ1181" s="10"/>
      <c r="SA1181" s="219"/>
      <c r="SB1181" s="167" t="s">
        <v>107</v>
      </c>
      <c r="SC1181" s="500" t="s">
        <v>557</v>
      </c>
      <c r="SE1181" s="168"/>
      <c r="SF1181" s="168">
        <f t="shared" si="10064"/>
        <v>0</v>
      </c>
      <c r="SG1181" s="167" t="s">
        <v>65</v>
      </c>
      <c r="SH1181" s="10">
        <f t="shared" ref="SH1181" si="10621">SF1181*1.3</f>
        <v>0</v>
      </c>
      <c r="SI1181" s="10"/>
      <c r="SJ1181" s="219"/>
      <c r="SK1181" s="167" t="s">
        <v>107</v>
      </c>
      <c r="SL1181" s="500" t="s">
        <v>928</v>
      </c>
      <c r="SN1181" s="168"/>
      <c r="SO1181" s="168">
        <f t="shared" si="10067"/>
        <v>105</v>
      </c>
      <c r="SP1181" s="167" t="s">
        <v>65</v>
      </c>
      <c r="SQ1181" s="10">
        <f t="shared" ref="SQ1181" si="10622">SO1181*1.3</f>
        <v>136.5</v>
      </c>
      <c r="SR1181" s="10"/>
      <c r="SS1181" s="219"/>
      <c r="ST1181" s="167" t="s">
        <v>107</v>
      </c>
      <c r="SU1181" s="500" t="s">
        <v>2968</v>
      </c>
      <c r="SW1181" s="168"/>
      <c r="SX1181" s="168">
        <f t="shared" si="10070"/>
        <v>19</v>
      </c>
      <c r="SY1181" s="167" t="s">
        <v>65</v>
      </c>
      <c r="SZ1181" s="10">
        <f t="shared" ref="SZ1181" si="10623">SX1181*1.3</f>
        <v>24.7</v>
      </c>
      <c r="TA1181" s="10"/>
      <c r="TB1181" s="219"/>
      <c r="TC1181" s="167" t="s">
        <v>107</v>
      </c>
      <c r="TD1181" s="500" t="s">
        <v>504</v>
      </c>
      <c r="TF1181" s="168"/>
      <c r="TG1181" s="168">
        <f t="shared" si="10073"/>
        <v>0</v>
      </c>
      <c r="TH1181" s="167" t="s">
        <v>65</v>
      </c>
      <c r="TI1181" s="10">
        <f t="shared" ref="TI1181" si="10624">TG1181*1.3</f>
        <v>0</v>
      </c>
      <c r="TJ1181" s="10"/>
      <c r="TK1181" s="219"/>
      <c r="TL1181" s="167" t="s">
        <v>107</v>
      </c>
      <c r="TM1181" s="328" t="s">
        <v>2359</v>
      </c>
      <c r="TO1181" s="168"/>
      <c r="TP1181" s="168">
        <f t="shared" si="10076"/>
        <v>0</v>
      </c>
      <c r="TQ1181" s="167" t="s">
        <v>65</v>
      </c>
      <c r="TR1181" s="10">
        <f t="shared" ref="TR1181" si="10625">TP1181*1.3</f>
        <v>0</v>
      </c>
      <c r="TS1181" s="10"/>
      <c r="TT1181" s="219"/>
      <c r="TU1181" s="167" t="s">
        <v>107</v>
      </c>
      <c r="TV1181" s="500" t="s">
        <v>1325</v>
      </c>
      <c r="TX1181" s="168"/>
      <c r="TY1181" s="168">
        <f t="shared" si="10079"/>
        <v>5</v>
      </c>
      <c r="TZ1181" s="167" t="s">
        <v>65</v>
      </c>
      <c r="UA1181" s="10">
        <f t="shared" ref="UA1181" si="10626">TY1181*1.3</f>
        <v>6.5</v>
      </c>
      <c r="UB1181" s="10"/>
      <c r="UC1181" s="219"/>
      <c r="UD1181" s="167" t="s">
        <v>107</v>
      </c>
      <c r="UE1181" s="328" t="s">
        <v>581</v>
      </c>
      <c r="UG1181" s="168"/>
      <c r="UH1181" s="168">
        <f t="shared" si="10082"/>
        <v>0</v>
      </c>
      <c r="UI1181" s="167" t="s">
        <v>65</v>
      </c>
      <c r="UJ1181" s="10">
        <f t="shared" ref="UJ1181" si="10627">UH1181*1.3</f>
        <v>0</v>
      </c>
      <c r="UK1181" s="10"/>
      <c r="UL1181" s="219"/>
      <c r="UM1181" s="167" t="s">
        <v>107</v>
      </c>
      <c r="UN1181" s="500" t="s">
        <v>524</v>
      </c>
      <c r="UP1181" s="168"/>
      <c r="UQ1181" s="168">
        <f t="shared" si="10085"/>
        <v>11</v>
      </c>
      <c r="UR1181" s="167" t="s">
        <v>65</v>
      </c>
      <c r="US1181" s="10">
        <f t="shared" ref="US1181" si="10628">UQ1181*1.3</f>
        <v>14.3</v>
      </c>
      <c r="UT1181" s="10"/>
      <c r="UU1181" s="219"/>
      <c r="UV1181" s="167" t="s">
        <v>107</v>
      </c>
      <c r="UW1181" s="500" t="s">
        <v>1316</v>
      </c>
      <c r="UY1181" s="168"/>
      <c r="UZ1181" s="168">
        <f t="shared" si="10088"/>
        <v>0</v>
      </c>
      <c r="VA1181" s="167" t="s">
        <v>65</v>
      </c>
      <c r="VB1181" s="10">
        <f t="shared" ref="VB1181" si="10629">UZ1181*1.3</f>
        <v>0</v>
      </c>
      <c r="VC1181" s="10"/>
      <c r="VD1181" s="219"/>
      <c r="VE1181" s="167" t="s">
        <v>107</v>
      </c>
      <c r="VF1181" s="500" t="s">
        <v>579</v>
      </c>
      <c r="VH1181" s="168"/>
      <c r="VI1181" s="168">
        <f t="shared" si="10091"/>
        <v>1</v>
      </c>
      <c r="VJ1181" s="167" t="s">
        <v>65</v>
      </c>
      <c r="VK1181" s="10">
        <f t="shared" ref="VK1181" si="10630">VI1181*1.3</f>
        <v>1.3</v>
      </c>
      <c r="VL1181" s="10"/>
      <c r="VM1181" s="219"/>
      <c r="VN1181" s="167" t="s">
        <v>107</v>
      </c>
      <c r="VO1181" s="500" t="s">
        <v>497</v>
      </c>
      <c r="VQ1181" s="168"/>
      <c r="VR1181" s="168">
        <f t="shared" si="10094"/>
        <v>0</v>
      </c>
      <c r="VS1181" s="167" t="s">
        <v>65</v>
      </c>
      <c r="VT1181" s="10">
        <f t="shared" ref="VT1181" si="10631">VR1181*1.3</f>
        <v>0</v>
      </c>
      <c r="VU1181" s="10"/>
      <c r="VV1181" s="219"/>
      <c r="VW1181" s="167" t="s">
        <v>107</v>
      </c>
      <c r="VX1181" s="500" t="s">
        <v>557</v>
      </c>
      <c r="VZ1181" s="168"/>
      <c r="WA1181" s="168">
        <f t="shared" si="10097"/>
        <v>0</v>
      </c>
      <c r="WB1181" s="167" t="s">
        <v>65</v>
      </c>
      <c r="WC1181" s="10">
        <f t="shared" ref="WC1181" si="10632">WA1181*1.3</f>
        <v>0</v>
      </c>
      <c r="WD1181" s="10"/>
      <c r="WE1181" s="219"/>
      <c r="WF1181" s="167" t="s">
        <v>107</v>
      </c>
      <c r="WG1181" s="500" t="s">
        <v>2004</v>
      </c>
      <c r="WI1181" s="168"/>
      <c r="WJ1181" s="168">
        <f t="shared" si="10100"/>
        <v>0</v>
      </c>
      <c r="WK1181" s="167" t="s">
        <v>65</v>
      </c>
      <c r="WL1181" s="10">
        <f t="shared" ref="WL1181" si="10633">WJ1181*1.3</f>
        <v>0</v>
      </c>
      <c r="WM1181" s="10"/>
      <c r="WN1181" s="219"/>
      <c r="WO1181" s="167" t="s">
        <v>107</v>
      </c>
      <c r="WP1181" s="500" t="s">
        <v>2968</v>
      </c>
      <c r="WR1181" s="168"/>
      <c r="WS1181" s="168">
        <f t="shared" si="10103"/>
        <v>19</v>
      </c>
      <c r="WT1181" s="167" t="s">
        <v>65</v>
      </c>
      <c r="WU1181" s="10">
        <f t="shared" ref="WU1181" si="10634">WS1181*1.3</f>
        <v>24.7</v>
      </c>
      <c r="WV1181" s="10"/>
      <c r="WW1181" s="219"/>
      <c r="WX1181" s="167" t="s">
        <v>107</v>
      </c>
      <c r="WY1181" s="499" t="s">
        <v>1373</v>
      </c>
      <c r="XA1181" s="168"/>
      <c r="XB1181" s="168">
        <f t="shared" si="10106"/>
        <v>0</v>
      </c>
      <c r="XC1181" s="167" t="s">
        <v>65</v>
      </c>
      <c r="XD1181" s="10">
        <f t="shared" ref="XD1181" si="10635">XB1181*1.3</f>
        <v>0</v>
      </c>
      <c r="XE1181" s="10"/>
      <c r="XF1181" s="219"/>
      <c r="XG1181" s="167" t="s">
        <v>107</v>
      </c>
      <c r="XH1181" s="500" t="s">
        <v>2968</v>
      </c>
      <c r="XJ1181" s="168"/>
      <c r="XK1181" s="168">
        <f t="shared" si="10109"/>
        <v>19</v>
      </c>
      <c r="XL1181" s="167" t="s">
        <v>65</v>
      </c>
      <c r="XM1181" s="10">
        <f t="shared" ref="XM1181" si="10636">XK1181*1.3</f>
        <v>24.7</v>
      </c>
      <c r="XN1181" s="10"/>
      <c r="XO1181" s="219"/>
      <c r="XP1181" s="167" t="s">
        <v>107</v>
      </c>
      <c r="XQ1181" s="500" t="s">
        <v>524</v>
      </c>
      <c r="XS1181" s="168"/>
      <c r="XT1181" s="168">
        <f t="shared" si="10112"/>
        <v>11</v>
      </c>
      <c r="XU1181" s="167" t="s">
        <v>65</v>
      </c>
      <c r="XV1181" s="10">
        <f t="shared" ref="XV1181" si="10637">XT1181*1.3</f>
        <v>14.3</v>
      </c>
      <c r="XW1181" s="10"/>
      <c r="XX1181" s="219"/>
      <c r="XY1181" s="167" t="s">
        <v>107</v>
      </c>
      <c r="XZ1181" s="500" t="s">
        <v>517</v>
      </c>
      <c r="YB1181" s="168"/>
      <c r="YC1181" s="168">
        <f t="shared" si="10115"/>
        <v>5</v>
      </c>
      <c r="YD1181" s="167" t="s">
        <v>65</v>
      </c>
      <c r="YE1181" s="10">
        <f t="shared" ref="YE1181" si="10638">YC1181*1.3</f>
        <v>6.5</v>
      </c>
      <c r="YF1181" s="10"/>
      <c r="YG1181" s="219"/>
      <c r="YH1181" s="167" t="s">
        <v>107</v>
      </c>
      <c r="YI1181" s="500" t="s">
        <v>963</v>
      </c>
      <c r="YK1181" s="168"/>
      <c r="YL1181" s="168">
        <f t="shared" si="10118"/>
        <v>0</v>
      </c>
      <c r="YM1181" s="167" t="s">
        <v>65</v>
      </c>
      <c r="YN1181" s="10">
        <f t="shared" ref="YN1181" si="10639">YL1181*1.3</f>
        <v>0</v>
      </c>
      <c r="YO1181" s="10"/>
      <c r="YP1181" s="219"/>
      <c r="YQ1181" s="167" t="s">
        <v>107</v>
      </c>
      <c r="YR1181" s="500" t="s">
        <v>2353</v>
      </c>
      <c r="YT1181" s="168"/>
      <c r="YU1181" s="168">
        <f t="shared" si="10121"/>
        <v>0</v>
      </c>
      <c r="YV1181" s="167" t="s">
        <v>65</v>
      </c>
      <c r="YW1181" s="10">
        <f t="shared" ref="YW1181" si="10640">YU1181*1.3</f>
        <v>0</v>
      </c>
      <c r="YX1181" s="10"/>
      <c r="YY1181" s="219"/>
      <c r="YZ1181" s="167" t="s">
        <v>107</v>
      </c>
      <c r="ZA1181" s="500" t="s">
        <v>3288</v>
      </c>
      <c r="ZC1181" s="168"/>
      <c r="ZD1181" s="168">
        <f t="shared" si="10124"/>
        <v>0</v>
      </c>
      <c r="ZE1181" s="167" t="s">
        <v>65</v>
      </c>
      <c r="ZF1181" s="10">
        <f t="shared" ref="ZF1181" si="10641">ZD1181*1.3</f>
        <v>0</v>
      </c>
      <c r="ZG1181" s="10"/>
      <c r="ZH1181" s="219"/>
      <c r="ZI1181" s="167" t="s">
        <v>107</v>
      </c>
      <c r="ZJ1181" s="500" t="s">
        <v>524</v>
      </c>
      <c r="ZL1181" s="168"/>
      <c r="ZM1181" s="168">
        <f t="shared" si="10127"/>
        <v>11</v>
      </c>
      <c r="ZN1181" s="167" t="s">
        <v>65</v>
      </c>
      <c r="ZO1181" s="10">
        <f t="shared" ref="ZO1181" si="10642">ZM1181*1.3</f>
        <v>14.3</v>
      </c>
      <c r="ZP1181" s="10"/>
      <c r="ZQ1181" s="219"/>
      <c r="ZR1181" s="167" t="s">
        <v>107</v>
      </c>
      <c r="ZS1181" s="498" t="s">
        <v>1703</v>
      </c>
      <c r="ZU1181" s="168"/>
      <c r="ZV1181" s="168">
        <f t="shared" si="10130"/>
        <v>15</v>
      </c>
      <c r="ZW1181" s="167" t="s">
        <v>65</v>
      </c>
      <c r="ZX1181" s="10">
        <f t="shared" ref="ZX1181" si="10643">ZV1181*1.3</f>
        <v>19.5</v>
      </c>
      <c r="ZY1181" s="10"/>
      <c r="ZZ1181" s="219"/>
      <c r="AAA1181" s="167" t="s">
        <v>107</v>
      </c>
      <c r="AAB1181" s="500" t="s">
        <v>524</v>
      </c>
      <c r="AAD1181" s="168"/>
      <c r="AAE1181" s="168">
        <f t="shared" si="10133"/>
        <v>11</v>
      </c>
      <c r="AAF1181" s="167" t="s">
        <v>65</v>
      </c>
      <c r="AAG1181" s="10">
        <f t="shared" ref="AAG1181" si="10644">AAE1181*1.3</f>
        <v>14.3</v>
      </c>
      <c r="AAH1181" s="10"/>
      <c r="AAI1181" s="219"/>
      <c r="AAJ1181" s="167" t="s">
        <v>107</v>
      </c>
      <c r="AAK1181" s="500" t="s">
        <v>517</v>
      </c>
      <c r="AAM1181" s="168"/>
      <c r="AAN1181" s="168">
        <f t="shared" si="10136"/>
        <v>5</v>
      </c>
      <c r="AAO1181" s="167" t="s">
        <v>65</v>
      </c>
      <c r="AAP1181" s="10">
        <f t="shared" ref="AAP1181" si="10645">AAN1181*1.3</f>
        <v>6.5</v>
      </c>
      <c r="AAQ1181" s="10"/>
      <c r="AAR1181" s="219"/>
      <c r="AAS1181" s="167" t="s">
        <v>107</v>
      </c>
      <c r="AAT1181" s="500" t="s">
        <v>579</v>
      </c>
      <c r="AAV1181" s="168"/>
      <c r="AAW1181" s="168">
        <f t="shared" si="10139"/>
        <v>1</v>
      </c>
      <c r="AAX1181" s="167" t="s">
        <v>65</v>
      </c>
      <c r="AAY1181" s="10">
        <f t="shared" ref="AAY1181" si="10646">AAW1181*1.3</f>
        <v>1.3</v>
      </c>
      <c r="AAZ1181" s="10"/>
      <c r="ABA1181" s="219"/>
      <c r="ABB1181" s="167" t="s">
        <v>107</v>
      </c>
      <c r="ABC1181" s="500" t="s">
        <v>524</v>
      </c>
      <c r="ABE1181" s="168"/>
      <c r="ABF1181" s="168">
        <f t="shared" si="10142"/>
        <v>11</v>
      </c>
      <c r="ABG1181" s="167" t="s">
        <v>65</v>
      </c>
      <c r="ABH1181" s="10">
        <f t="shared" ref="ABH1181" si="10647">ABF1181*1.3</f>
        <v>14.3</v>
      </c>
      <c r="ABI1181" s="10"/>
      <c r="ABJ1181" s="219"/>
      <c r="ABK1181" s="167" t="s">
        <v>107</v>
      </c>
      <c r="ABL1181" s="500" t="s">
        <v>517</v>
      </c>
      <c r="ABN1181" s="168"/>
      <c r="ABO1181" s="168">
        <f t="shared" si="10145"/>
        <v>5</v>
      </c>
      <c r="ABP1181" s="167" t="s">
        <v>65</v>
      </c>
      <c r="ABQ1181" s="10">
        <f t="shared" ref="ABQ1181" si="10648">ABO1181*1.3</f>
        <v>6.5</v>
      </c>
      <c r="ABR1181" s="10"/>
      <c r="ABS1181" s="219"/>
      <c r="ABT1181" s="167" t="s">
        <v>107</v>
      </c>
      <c r="ABU1181" s="498" t="s">
        <v>2982</v>
      </c>
      <c r="ABW1181" s="168"/>
      <c r="ABX1181" s="168">
        <f t="shared" si="10148"/>
        <v>0</v>
      </c>
      <c r="ABY1181" s="167" t="s">
        <v>65</v>
      </c>
      <c r="ABZ1181" s="10">
        <f t="shared" ref="ABZ1181" si="10649">ABX1181*1.3</f>
        <v>0</v>
      </c>
      <c r="ACA1181" s="10"/>
      <c r="ACB1181" s="219"/>
      <c r="ACC1181" s="167" t="s">
        <v>107</v>
      </c>
      <c r="ACD1181" s="500" t="s">
        <v>1373</v>
      </c>
      <c r="ACF1181" s="168"/>
      <c r="ACG1181" s="168">
        <f t="shared" si="10151"/>
        <v>0</v>
      </c>
      <c r="ACH1181" s="167" t="s">
        <v>65</v>
      </c>
      <c r="ACI1181" s="10">
        <f t="shared" ref="ACI1181" si="10650">ACG1181*1.3</f>
        <v>0</v>
      </c>
      <c r="ACJ1181" s="10"/>
      <c r="ACK1181" s="219"/>
      <c r="ACL1181" s="167" t="s">
        <v>107</v>
      </c>
      <c r="ACM1181" s="500" t="s">
        <v>2004</v>
      </c>
      <c r="ACO1181" s="168"/>
      <c r="ACP1181" s="168">
        <f t="shared" si="10154"/>
        <v>0</v>
      </c>
      <c r="ACQ1181" s="167" t="s">
        <v>65</v>
      </c>
      <c r="ACR1181" s="10">
        <f t="shared" ref="ACR1181" si="10651">ACP1181*1.3</f>
        <v>0</v>
      </c>
      <c r="ACS1181" s="10"/>
      <c r="ACT1181" s="219"/>
      <c r="ACU1181" s="167" t="s">
        <v>107</v>
      </c>
      <c r="ACV1181" s="500" t="s">
        <v>2853</v>
      </c>
      <c r="ACX1181" s="168"/>
      <c r="ACY1181" s="168">
        <f t="shared" si="10157"/>
        <v>0</v>
      </c>
      <c r="ACZ1181" s="167" t="s">
        <v>65</v>
      </c>
      <c r="ADA1181" s="10">
        <f t="shared" ref="ADA1181" si="10652">ACY1181*1.3</f>
        <v>0</v>
      </c>
      <c r="ADB1181" s="10"/>
      <c r="ADC1181" s="219"/>
      <c r="ADD1181" s="167" t="s">
        <v>107</v>
      </c>
      <c r="ADE1181" s="500" t="s">
        <v>442</v>
      </c>
      <c r="ADG1181" s="168"/>
      <c r="ADH1181" s="168">
        <f t="shared" si="10160"/>
        <v>0</v>
      </c>
      <c r="ADI1181" s="167" t="s">
        <v>65</v>
      </c>
      <c r="ADJ1181" s="10">
        <f t="shared" ref="ADJ1181" si="10653">ADH1181*1.3</f>
        <v>0</v>
      </c>
      <c r="ADK1181" s="10"/>
      <c r="ADL1181" s="219"/>
      <c r="ADM1181" s="167" t="s">
        <v>107</v>
      </c>
      <c r="ADN1181" s="500" t="s">
        <v>1088</v>
      </c>
      <c r="ADP1181" s="168"/>
      <c r="ADQ1181" s="168">
        <f t="shared" si="10163"/>
        <v>96</v>
      </c>
      <c r="ADR1181" s="167" t="s">
        <v>65</v>
      </c>
      <c r="ADS1181" s="10">
        <f t="shared" ref="ADS1181" si="10654">ADQ1181*1.3</f>
        <v>124.80000000000001</v>
      </c>
      <c r="ADT1181" s="10"/>
      <c r="ADU1181" s="219"/>
      <c r="ADV1181" s="167" t="s">
        <v>107</v>
      </c>
      <c r="ADW1181" s="328" t="s">
        <v>1316</v>
      </c>
      <c r="ADY1181" s="168"/>
      <c r="ADZ1181" s="168">
        <f t="shared" si="10166"/>
        <v>0</v>
      </c>
      <c r="AEA1181" s="167" t="s">
        <v>65</v>
      </c>
      <c r="AEB1181" s="10">
        <f t="shared" ref="AEB1181" si="10655">ADZ1181*1.3</f>
        <v>0</v>
      </c>
      <c r="AEC1181" s="10"/>
      <c r="AED1181" s="219"/>
      <c r="AEE1181" s="167" t="s">
        <v>107</v>
      </c>
      <c r="AEF1181" s="500" t="s">
        <v>1906</v>
      </c>
      <c r="AEH1181" s="168"/>
      <c r="AEI1181" s="168">
        <f t="shared" si="10169"/>
        <v>0</v>
      </c>
      <c r="AEJ1181" s="167" t="s">
        <v>65</v>
      </c>
      <c r="AEK1181" s="10">
        <f t="shared" ref="AEK1181" si="10656">AEI1181*1.3</f>
        <v>0</v>
      </c>
      <c r="AEL1181" s="10"/>
      <c r="AEM1181" s="219"/>
      <c r="AEN1181" s="167" t="s">
        <v>107</v>
      </c>
      <c r="AEO1181" s="500" t="s">
        <v>1714</v>
      </c>
      <c r="AEQ1181" s="168"/>
      <c r="AER1181" s="168">
        <f t="shared" si="10172"/>
        <v>0</v>
      </c>
      <c r="AES1181" s="167" t="s">
        <v>65</v>
      </c>
      <c r="AET1181" s="10">
        <f t="shared" ref="AET1181" si="10657">AER1181*1.3</f>
        <v>0</v>
      </c>
      <c r="AEU1181" s="10"/>
      <c r="AEV1181" s="219"/>
      <c r="AEW1181" s="167" t="s">
        <v>107</v>
      </c>
      <c r="AEX1181" s="500" t="s">
        <v>2851</v>
      </c>
      <c r="AEZ1181" s="168"/>
      <c r="AFA1181" s="168">
        <f t="shared" si="10175"/>
        <v>0</v>
      </c>
      <c r="AFB1181" s="167" t="s">
        <v>65</v>
      </c>
      <c r="AFC1181" s="10">
        <f t="shared" ref="AFC1181" si="10658">AFA1181*1.3</f>
        <v>0</v>
      </c>
      <c r="AFD1181" s="10"/>
      <c r="AFE1181" s="219"/>
      <c r="AFF1181" s="167" t="s">
        <v>107</v>
      </c>
      <c r="AFG1181" s="500" t="s">
        <v>804</v>
      </c>
      <c r="AFI1181" s="168"/>
      <c r="AFJ1181" s="168">
        <f t="shared" si="10178"/>
        <v>0</v>
      </c>
      <c r="AFK1181" s="167" t="s">
        <v>65</v>
      </c>
      <c r="AFL1181" s="10">
        <f t="shared" ref="AFL1181" si="10659">AFJ1181*1.3</f>
        <v>0</v>
      </c>
      <c r="AFM1181" s="10"/>
      <c r="AFN1181" s="219"/>
      <c r="AFO1181" s="167" t="s">
        <v>107</v>
      </c>
      <c r="AFP1181" s="500" t="s">
        <v>1619</v>
      </c>
      <c r="AFR1181" s="168"/>
      <c r="AFS1181" s="168">
        <f t="shared" si="10181"/>
        <v>30</v>
      </c>
      <c r="AFT1181" s="167" t="s">
        <v>65</v>
      </c>
      <c r="AFU1181" s="10">
        <f t="shared" ref="AFU1181" si="10660">AFS1181*1.3</f>
        <v>39</v>
      </c>
      <c r="AFV1181" s="10"/>
      <c r="AFW1181" s="219"/>
      <c r="AFX1181" s="167" t="s">
        <v>107</v>
      </c>
      <c r="AFY1181" s="500" t="s">
        <v>524</v>
      </c>
      <c r="AGA1181" s="168"/>
      <c r="AGB1181" s="168">
        <f t="shared" si="10184"/>
        <v>11</v>
      </c>
      <c r="AGC1181" s="167" t="s">
        <v>65</v>
      </c>
      <c r="AGD1181" s="10">
        <f t="shared" ref="AGD1181" si="10661">AGB1181*1.3</f>
        <v>14.3</v>
      </c>
      <c r="AGE1181" s="10"/>
      <c r="AGF1181" s="219"/>
      <c r="AGG1181" s="167" t="s">
        <v>107</v>
      </c>
      <c r="AGH1181" s="498" t="s">
        <v>1373</v>
      </c>
      <c r="AGJ1181" s="168"/>
      <c r="AGK1181" s="168">
        <f t="shared" si="10187"/>
        <v>0</v>
      </c>
      <c r="AGL1181" s="167" t="s">
        <v>65</v>
      </c>
      <c r="AGM1181" s="10">
        <f t="shared" ref="AGM1181" si="10662">AGK1181*1.3</f>
        <v>0</v>
      </c>
      <c r="AGN1181" s="10"/>
      <c r="AGO1181" s="219"/>
      <c r="AGP1181" s="167" t="s">
        <v>107</v>
      </c>
      <c r="AGQ1181" s="500" t="s">
        <v>445</v>
      </c>
      <c r="AGS1181" s="168"/>
      <c r="AGT1181" s="168">
        <f t="shared" si="10190"/>
        <v>0</v>
      </c>
      <c r="AGU1181" s="167" t="s">
        <v>65</v>
      </c>
      <c r="AGV1181" s="10">
        <f t="shared" ref="AGV1181" si="10663">AGT1181*1.3</f>
        <v>0</v>
      </c>
      <c r="AGW1181" s="10"/>
      <c r="AGX1181" s="219"/>
      <c r="AGY1181" s="167" t="s">
        <v>107</v>
      </c>
      <c r="AGZ1181" s="500" t="s">
        <v>2006</v>
      </c>
      <c r="AHB1181" s="168"/>
      <c r="AHC1181" s="168">
        <f t="shared" si="10193"/>
        <v>13</v>
      </c>
      <c r="AHD1181" s="167" t="s">
        <v>65</v>
      </c>
      <c r="AHE1181" s="10">
        <f t="shared" ref="AHE1181" si="10664">AHC1181*1.3</f>
        <v>16.900000000000002</v>
      </c>
      <c r="AHF1181" s="10"/>
      <c r="AHG1181" s="219"/>
      <c r="AHH1181" s="167" t="s">
        <v>107</v>
      </c>
      <c r="AHI1181" s="500" t="s">
        <v>457</v>
      </c>
      <c r="AHK1181" s="168"/>
      <c r="AHL1181" s="168">
        <f t="shared" si="10196"/>
        <v>20</v>
      </c>
      <c r="AHM1181" s="167" t="s">
        <v>65</v>
      </c>
      <c r="AHN1181" s="10">
        <f t="shared" ref="AHN1181" si="10665">AHL1181*1.3</f>
        <v>26</v>
      </c>
      <c r="AHO1181" s="10"/>
      <c r="AHP1181" s="219"/>
      <c r="AHQ1181" s="167" t="s">
        <v>107</v>
      </c>
      <c r="AHR1181" s="500" t="s">
        <v>1870</v>
      </c>
      <c r="AHT1181" s="168"/>
      <c r="AHU1181" s="168">
        <f t="shared" si="10199"/>
        <v>38</v>
      </c>
      <c r="AHV1181" s="167" t="s">
        <v>65</v>
      </c>
      <c r="AHW1181" s="10">
        <f t="shared" ref="AHW1181" si="10666">AHU1181*1.3</f>
        <v>49.4</v>
      </c>
      <c r="AHX1181" s="10"/>
      <c r="AHY1181" s="219"/>
      <c r="AHZ1181" s="167" t="s">
        <v>107</v>
      </c>
      <c r="AIA1181" s="500" t="s">
        <v>1316</v>
      </c>
      <c r="AIC1181" s="168"/>
      <c r="AID1181" s="168">
        <f t="shared" si="10202"/>
        <v>0</v>
      </c>
      <c r="AIE1181" s="167" t="s">
        <v>65</v>
      </c>
      <c r="AIF1181" s="10">
        <f t="shared" ref="AIF1181" si="10667">AID1181*1.3</f>
        <v>0</v>
      </c>
      <c r="AIG1181" s="10"/>
      <c r="AIH1181" s="219"/>
      <c r="AII1181" s="167" t="s">
        <v>107</v>
      </c>
      <c r="AIJ1181" s="498" t="s">
        <v>1893</v>
      </c>
      <c r="AIL1181" s="168"/>
      <c r="AIM1181" s="168">
        <f t="shared" si="10205"/>
        <v>1</v>
      </c>
      <c r="AIN1181" s="167" t="s">
        <v>65</v>
      </c>
      <c r="AIO1181" s="10">
        <f t="shared" ref="AIO1181" si="10668">AIM1181*1.3</f>
        <v>1.3</v>
      </c>
      <c r="AIP1181" s="10"/>
      <c r="AIQ1181" s="219"/>
      <c r="AIR1181" s="167" t="s">
        <v>107</v>
      </c>
      <c r="AIS1181" s="500" t="s">
        <v>916</v>
      </c>
      <c r="AIU1181" s="168"/>
      <c r="AIV1181" s="168">
        <f t="shared" si="10208"/>
        <v>0</v>
      </c>
      <c r="AIW1181" s="167" t="s">
        <v>65</v>
      </c>
      <c r="AIX1181" s="10">
        <f t="shared" ref="AIX1181" si="10669">AIV1181*1.3</f>
        <v>0</v>
      </c>
      <c r="AIY1181" s="10"/>
      <c r="AIZ1181" s="219"/>
      <c r="AJA1181" s="167" t="s">
        <v>107</v>
      </c>
      <c r="AJB1181" s="500" t="s">
        <v>469</v>
      </c>
      <c r="AJD1181" s="168"/>
      <c r="AJE1181" s="168">
        <f t="shared" si="10211"/>
        <v>0</v>
      </c>
      <c r="AJF1181" s="167" t="s">
        <v>65</v>
      </c>
      <c r="AJG1181" s="10">
        <f t="shared" ref="AJG1181" si="10670">AJE1181*1.3</f>
        <v>0</v>
      </c>
      <c r="AJH1181" s="10"/>
      <c r="AJI1181" s="219"/>
      <c r="AJJ1181" s="167" t="s">
        <v>107</v>
      </c>
      <c r="AJK1181" s="500" t="s">
        <v>457</v>
      </c>
      <c r="AJM1181" s="168"/>
      <c r="AJN1181" s="168">
        <f t="shared" si="10214"/>
        <v>20</v>
      </c>
      <c r="AJO1181" s="167" t="s">
        <v>65</v>
      </c>
      <c r="AJP1181" s="10">
        <f t="shared" ref="AJP1181" si="10671">AJN1181*1.3</f>
        <v>26</v>
      </c>
      <c r="AJQ1181" s="10"/>
      <c r="AJR1181" s="219"/>
      <c r="AJS1181" s="167" t="s">
        <v>107</v>
      </c>
      <c r="AJT1181" s="500" t="s">
        <v>1373</v>
      </c>
      <c r="AJV1181" s="168"/>
      <c r="AJW1181" s="168">
        <f t="shared" si="10217"/>
        <v>0</v>
      </c>
      <c r="AJX1181" s="167" t="s">
        <v>65</v>
      </c>
      <c r="AJY1181" s="10">
        <f t="shared" ref="AJY1181" si="10672">AJW1181*1.3</f>
        <v>0</v>
      </c>
      <c r="AJZ1181" s="10"/>
      <c r="AKA1181" s="219"/>
      <c r="AKB1181" s="167" t="s">
        <v>107</v>
      </c>
      <c r="AKC1181" s="500" t="s">
        <v>2853</v>
      </c>
      <c r="AKE1181" s="168"/>
      <c r="AKF1181" s="168">
        <f t="shared" si="10220"/>
        <v>0</v>
      </c>
      <c r="AKG1181" s="167" t="s">
        <v>65</v>
      </c>
      <c r="AKH1181" s="10">
        <f t="shared" ref="AKH1181" si="10673">AKF1181*1.3</f>
        <v>0</v>
      </c>
      <c r="AKI1181" s="10"/>
      <c r="AKJ1181" s="219"/>
      <c r="AKK1181" s="167" t="s">
        <v>107</v>
      </c>
      <c r="AKL1181" s="500" t="s">
        <v>799</v>
      </c>
      <c r="AKN1181" s="168"/>
      <c r="AKO1181" s="168">
        <f t="shared" si="10223"/>
        <v>7</v>
      </c>
      <c r="AKP1181" s="167" t="s">
        <v>65</v>
      </c>
      <c r="AKQ1181" s="10">
        <f t="shared" ref="AKQ1181" si="10674">AKO1181*1.3</f>
        <v>9.1</v>
      </c>
      <c r="AKR1181" s="10"/>
      <c r="AKS1181" s="219"/>
      <c r="AKT1181" s="167" t="s">
        <v>107</v>
      </c>
      <c r="AKU1181" s="500" t="s">
        <v>2853</v>
      </c>
      <c r="AKW1181" s="168"/>
      <c r="AKX1181" s="168">
        <f t="shared" si="10226"/>
        <v>0</v>
      </c>
      <c r="AKY1181" s="167" t="s">
        <v>65</v>
      </c>
      <c r="AKZ1181" s="10">
        <f t="shared" ref="AKZ1181" si="10675">AKX1181*1.3</f>
        <v>0</v>
      </c>
      <c r="ALA1181" s="10"/>
      <c r="ALB1181" s="219"/>
      <c r="ALC1181" s="167" t="s">
        <v>107</v>
      </c>
      <c r="ALD1181" s="328" t="s">
        <v>1373</v>
      </c>
      <c r="ALF1181" s="168"/>
      <c r="ALG1181" s="168">
        <f t="shared" si="10229"/>
        <v>0</v>
      </c>
      <c r="ALH1181" s="167" t="s">
        <v>65</v>
      </c>
      <c r="ALI1181" s="10">
        <f t="shared" ref="ALI1181" si="10676">ALG1181*1.3</f>
        <v>0</v>
      </c>
      <c r="ALJ1181" s="10"/>
      <c r="ALK1181" s="219"/>
      <c r="ALL1181" s="167" t="s">
        <v>107</v>
      </c>
      <c r="ALM1181" s="500" t="s">
        <v>1300</v>
      </c>
      <c r="ALO1181" s="168"/>
      <c r="ALP1181" s="168">
        <f t="shared" si="10232"/>
        <v>11</v>
      </c>
      <c r="ALQ1181" s="167" t="s">
        <v>65</v>
      </c>
      <c r="ALR1181" s="10">
        <f t="shared" ref="ALR1181" si="10677">ALP1181*1.3</f>
        <v>14.3</v>
      </c>
      <c r="ALS1181" s="10"/>
      <c r="ALT1181" s="219"/>
      <c r="ALU1181" s="167" t="s">
        <v>107</v>
      </c>
      <c r="ALV1181" s="500" t="s">
        <v>1373</v>
      </c>
      <c r="ALX1181" s="168"/>
      <c r="ALY1181" s="168">
        <f t="shared" si="10235"/>
        <v>0</v>
      </c>
      <c r="ALZ1181" s="167" t="s">
        <v>65</v>
      </c>
      <c r="AMA1181" s="10">
        <f t="shared" ref="AMA1181" si="10678">ALY1181*1.3</f>
        <v>0</v>
      </c>
      <c r="AMB1181" s="10"/>
      <c r="AMC1181" s="219"/>
      <c r="AMD1181" s="167" t="s">
        <v>107</v>
      </c>
      <c r="AME1181" s="500" t="s">
        <v>1940</v>
      </c>
      <c r="AMG1181" s="168"/>
      <c r="AMH1181" s="168">
        <f t="shared" si="10238"/>
        <v>0</v>
      </c>
      <c r="AMI1181" s="167" t="s">
        <v>65</v>
      </c>
      <c r="AMJ1181" s="10">
        <f t="shared" ref="AMJ1181" si="10679">AMH1181*1.3</f>
        <v>0</v>
      </c>
      <c r="AMK1181" s="10"/>
      <c r="AML1181" s="219"/>
      <c r="AMM1181" s="167" t="s">
        <v>107</v>
      </c>
      <c r="AMN1181" s="500" t="s">
        <v>952</v>
      </c>
      <c r="AMP1181" s="168"/>
      <c r="AMQ1181" s="168">
        <f t="shared" si="10241"/>
        <v>0</v>
      </c>
      <c r="AMR1181" s="167" t="s">
        <v>65</v>
      </c>
      <c r="AMS1181" s="10">
        <f t="shared" ref="AMS1181" si="10680">AMQ1181*1.3</f>
        <v>0</v>
      </c>
      <c r="AMT1181" s="10"/>
      <c r="AMU1181" s="219"/>
      <c r="AMV1181" s="167" t="s">
        <v>107</v>
      </c>
      <c r="AMW1181" s="500" t="s">
        <v>1619</v>
      </c>
      <c r="AMY1181" s="168"/>
      <c r="AMZ1181" s="168">
        <f t="shared" si="10244"/>
        <v>30</v>
      </c>
      <c r="ANA1181" s="167" t="s">
        <v>65</v>
      </c>
      <c r="ANB1181" s="10">
        <f t="shared" ref="ANB1181" si="10681">AMZ1181*1.3</f>
        <v>39</v>
      </c>
      <c r="ANC1181" s="10"/>
      <c r="AND1181" s="219"/>
      <c r="ANE1181" s="167" t="s">
        <v>107</v>
      </c>
      <c r="ANF1181" s="500" t="s">
        <v>2006</v>
      </c>
      <c r="ANH1181" s="168"/>
      <c r="ANI1181" s="168">
        <f t="shared" si="10247"/>
        <v>13</v>
      </c>
      <c r="ANJ1181" s="167" t="s">
        <v>65</v>
      </c>
      <c r="ANK1181" s="10">
        <f t="shared" ref="ANK1181" si="10682">ANI1181*1.3</f>
        <v>16.900000000000002</v>
      </c>
      <c r="ANL1181" s="10"/>
      <c r="ANM1181" s="219"/>
      <c r="ANN1181" s="167" t="s">
        <v>107</v>
      </c>
      <c r="ANO1181" s="500" t="s">
        <v>3412</v>
      </c>
      <c r="ANQ1181" s="168"/>
      <c r="ANR1181" s="168">
        <f t="shared" si="10250"/>
        <v>10</v>
      </c>
      <c r="ANS1181" s="167" t="s">
        <v>65</v>
      </c>
      <c r="ANT1181" s="10">
        <f t="shared" ref="ANT1181" si="10683">ANR1181*1.3</f>
        <v>13</v>
      </c>
      <c r="ANU1181" s="10"/>
      <c r="ANV1181" s="219"/>
      <c r="ANW1181" s="167" t="s">
        <v>107</v>
      </c>
      <c r="ANX1181" s="502" t="s">
        <v>457</v>
      </c>
      <c r="ANZ1181" s="168"/>
      <c r="AOA1181" s="168">
        <f t="shared" si="10253"/>
        <v>20</v>
      </c>
      <c r="AOB1181" s="167" t="s">
        <v>65</v>
      </c>
      <c r="AOC1181" s="10">
        <f t="shared" ref="AOC1181" si="10684">AOA1181*1.3</f>
        <v>26</v>
      </c>
      <c r="AOD1181" s="10"/>
      <c r="AOE1181" s="219"/>
      <c r="AOF1181" s="167" t="s">
        <v>107</v>
      </c>
      <c r="AOG1181" s="500" t="s">
        <v>916</v>
      </c>
      <c r="AOI1181" s="168"/>
      <c r="AOJ1181" s="168">
        <f t="shared" si="10256"/>
        <v>0</v>
      </c>
      <c r="AOK1181" s="167" t="s">
        <v>65</v>
      </c>
      <c r="AOL1181" s="10">
        <f t="shared" ref="AOL1181" si="10685">AOJ1181*1.3</f>
        <v>0</v>
      </c>
      <c r="AOM1181" s="10"/>
      <c r="AON1181" s="219"/>
      <c r="AOO1181" s="167" t="s">
        <v>107</v>
      </c>
      <c r="AOP1181" s="498" t="s">
        <v>524</v>
      </c>
      <c r="AOR1181" s="168"/>
      <c r="AOS1181" s="168">
        <f t="shared" si="10259"/>
        <v>11</v>
      </c>
      <c r="AOT1181" s="167" t="s">
        <v>65</v>
      </c>
      <c r="AOU1181" s="10">
        <f t="shared" ref="AOU1181" si="10686">AOS1181*1.3</f>
        <v>14.3</v>
      </c>
      <c r="AOV1181" s="10"/>
      <c r="AOW1181" s="219"/>
      <c r="AOX1181" s="167" t="s">
        <v>107</v>
      </c>
      <c r="AOY1181" s="500" t="s">
        <v>517</v>
      </c>
      <c r="APA1181" s="168"/>
      <c r="APB1181" s="168">
        <f t="shared" si="10262"/>
        <v>5</v>
      </c>
      <c r="APC1181" s="167" t="s">
        <v>65</v>
      </c>
      <c r="APD1181" s="10">
        <f t="shared" ref="APD1181" si="10687">APB1181*1.3</f>
        <v>6.5</v>
      </c>
      <c r="APE1181" s="10"/>
      <c r="APF1181" s="219"/>
      <c r="APG1181" s="167" t="s">
        <v>107</v>
      </c>
      <c r="APH1181" s="500" t="s">
        <v>916</v>
      </c>
      <c r="APJ1181" s="168"/>
      <c r="APK1181" s="168">
        <f t="shared" si="10265"/>
        <v>0</v>
      </c>
      <c r="APL1181" s="167" t="s">
        <v>65</v>
      </c>
      <c r="APM1181" s="10">
        <f t="shared" ref="APM1181" si="10688">APK1181*1.3</f>
        <v>0</v>
      </c>
      <c r="APN1181" s="10"/>
      <c r="APO1181" s="219"/>
      <c r="APP1181" s="167" t="s">
        <v>107</v>
      </c>
      <c r="APQ1181" s="500" t="s">
        <v>1088</v>
      </c>
      <c r="APS1181" s="168"/>
      <c r="APT1181" s="168">
        <f t="shared" si="10268"/>
        <v>96</v>
      </c>
      <c r="APU1181" s="167" t="s">
        <v>65</v>
      </c>
      <c r="APV1181" s="10">
        <f t="shared" ref="APV1181" si="10689">APT1181*1.3</f>
        <v>124.80000000000001</v>
      </c>
      <c r="APW1181" s="10"/>
      <c r="APX1181" s="219"/>
      <c r="APY1181" s="167" t="s">
        <v>107</v>
      </c>
      <c r="APZ1181" s="500" t="s">
        <v>2968</v>
      </c>
      <c r="AQB1181" s="168"/>
      <c r="AQC1181" s="168">
        <f t="shared" si="10271"/>
        <v>19</v>
      </c>
      <c r="AQD1181" s="167" t="s">
        <v>65</v>
      </c>
      <c r="AQE1181" s="10">
        <f t="shared" ref="AQE1181" si="10690">AQC1181*1.3</f>
        <v>24.7</v>
      </c>
      <c r="AQF1181" s="10"/>
      <c r="AQG1181" s="219"/>
      <c r="AQH1181" s="167" t="s">
        <v>107</v>
      </c>
      <c r="AQI1181" s="500" t="s">
        <v>3412</v>
      </c>
      <c r="AQK1181" s="168"/>
      <c r="AQL1181" s="168">
        <f t="shared" si="10274"/>
        <v>10</v>
      </c>
      <c r="AQM1181" s="167" t="s">
        <v>65</v>
      </c>
      <c r="AQN1181" s="10">
        <f t="shared" ref="AQN1181" si="10691">AQL1181*1.3</f>
        <v>13</v>
      </c>
      <c r="AQO1181" s="10"/>
      <c r="AQP1181" s="219"/>
      <c r="AQQ1181" s="167" t="s">
        <v>107</v>
      </c>
      <c r="AQR1181" s="500" t="s">
        <v>578</v>
      </c>
      <c r="AQT1181" s="168"/>
      <c r="AQU1181" s="168">
        <f t="shared" si="10277"/>
        <v>0</v>
      </c>
      <c r="AQV1181" s="167" t="s">
        <v>65</v>
      </c>
      <c r="AQW1181" s="10">
        <f t="shared" ref="AQW1181" si="10692">AQU1181*1.3</f>
        <v>0</v>
      </c>
      <c r="AQX1181" s="10"/>
      <c r="AQY1181" s="219"/>
      <c r="AQZ1181" s="167" t="s">
        <v>107</v>
      </c>
      <c r="ARA1181" s="500" t="s">
        <v>524</v>
      </c>
      <c r="ARC1181" s="168"/>
      <c r="ARD1181" s="168">
        <f t="shared" si="10280"/>
        <v>11</v>
      </c>
      <c r="ARE1181" s="167" t="s">
        <v>65</v>
      </c>
      <c r="ARF1181" s="10">
        <f t="shared" ref="ARF1181" si="10693">ARD1181*1.3</f>
        <v>14.3</v>
      </c>
      <c r="ARG1181" s="10"/>
      <c r="ARH1181" s="219"/>
      <c r="ARI1181" s="167" t="s">
        <v>107</v>
      </c>
      <c r="ARJ1181" s="500" t="s">
        <v>457</v>
      </c>
      <c r="ARL1181" s="168"/>
      <c r="ARM1181" s="168">
        <f t="shared" si="10283"/>
        <v>20</v>
      </c>
      <c r="ARN1181" s="167" t="s">
        <v>65</v>
      </c>
      <c r="ARO1181" s="10">
        <f t="shared" ref="ARO1181" si="10694">ARM1181*1.3</f>
        <v>26</v>
      </c>
      <c r="ARP1181" s="10"/>
      <c r="ARQ1181" s="219"/>
      <c r="ARR1181" s="167" t="s">
        <v>107</v>
      </c>
      <c r="ARS1181" s="328" t="s">
        <v>2327</v>
      </c>
      <c r="ARU1181" s="168"/>
      <c r="ARV1181" s="168">
        <f t="shared" si="10286"/>
        <v>3</v>
      </c>
      <c r="ARW1181" s="167" t="s">
        <v>65</v>
      </c>
      <c r="ARX1181" s="10">
        <f t="shared" ref="ARX1181" si="10695">ARV1181*1.3</f>
        <v>3.9000000000000004</v>
      </c>
      <c r="ARY1181" s="10"/>
      <c r="ARZ1181" s="219"/>
      <c r="ASA1181" s="167" t="s">
        <v>107</v>
      </c>
      <c r="ASB1181" s="500" t="s">
        <v>557</v>
      </c>
      <c r="ASD1181" s="168"/>
      <c r="ASE1181" s="168">
        <f t="shared" si="10289"/>
        <v>0</v>
      </c>
      <c r="ASF1181" s="167" t="s">
        <v>65</v>
      </c>
      <c r="ASG1181" s="10">
        <f t="shared" ref="ASG1181" si="10696">ASE1181*1.3</f>
        <v>0</v>
      </c>
      <c r="ASH1181" s="10"/>
      <c r="ASI1181" s="219"/>
      <c r="ASJ1181" s="167" t="s">
        <v>107</v>
      </c>
      <c r="ASK1181" s="500" t="s">
        <v>1325</v>
      </c>
      <c r="ASM1181" s="168"/>
      <c r="ASN1181" s="168">
        <f t="shared" si="10292"/>
        <v>5</v>
      </c>
      <c r="ASO1181" s="167" t="s">
        <v>65</v>
      </c>
      <c r="ASP1181" s="10">
        <f t="shared" ref="ASP1181" si="10697">ASN1181*1.3</f>
        <v>6.5</v>
      </c>
      <c r="ASQ1181" s="10"/>
      <c r="ASR1181" s="219"/>
      <c r="ASS1181" s="167" t="s">
        <v>107</v>
      </c>
      <c r="AST1181" s="500" t="s">
        <v>457</v>
      </c>
      <c r="ASV1181" s="168"/>
      <c r="ASW1181" s="168">
        <f t="shared" si="10295"/>
        <v>20</v>
      </c>
      <c r="ASX1181" s="167" t="s">
        <v>65</v>
      </c>
      <c r="ASY1181" s="10">
        <f t="shared" ref="ASY1181" si="10698">ASW1181*1.3</f>
        <v>26</v>
      </c>
      <c r="ASZ1181" s="10"/>
      <c r="ATA1181" s="219"/>
      <c r="ATB1181" s="167" t="s">
        <v>107</v>
      </c>
      <c r="ATC1181" s="500" t="s">
        <v>457</v>
      </c>
      <c r="ATE1181" s="168"/>
      <c r="ATF1181" s="168">
        <f t="shared" si="10298"/>
        <v>20</v>
      </c>
      <c r="ATG1181" s="167" t="s">
        <v>65</v>
      </c>
      <c r="ATH1181" s="10">
        <f t="shared" ref="ATH1181" si="10699">ATF1181*1.3</f>
        <v>26</v>
      </c>
      <c r="ATI1181" s="10"/>
      <c r="ATJ1181" s="219"/>
      <c r="ATK1181" s="167" t="s">
        <v>107</v>
      </c>
      <c r="ATL1181" s="500" t="s">
        <v>916</v>
      </c>
      <c r="ATN1181" s="168"/>
      <c r="ATO1181" s="168">
        <f t="shared" si="10301"/>
        <v>0</v>
      </c>
      <c r="ATP1181" s="167" t="s">
        <v>65</v>
      </c>
      <c r="ATQ1181" s="10">
        <f t="shared" ref="ATQ1181" si="10700">ATO1181*1.3</f>
        <v>0</v>
      </c>
      <c r="ATR1181" s="10"/>
      <c r="ATS1181" s="219"/>
      <c r="ATT1181" s="167" t="s">
        <v>107</v>
      </c>
      <c r="ATU1181" s="500" t="s">
        <v>782</v>
      </c>
      <c r="ATW1181" s="168"/>
      <c r="ATX1181" s="168">
        <f t="shared" si="10304"/>
        <v>0</v>
      </c>
      <c r="ATY1181" s="167" t="s">
        <v>65</v>
      </c>
      <c r="ATZ1181" s="10">
        <f t="shared" ref="ATZ1181" si="10701">ATX1181*1.3</f>
        <v>0</v>
      </c>
      <c r="AUA1181" s="10"/>
      <c r="AUB1181" s="219"/>
      <c r="AUC1181" s="167" t="s">
        <v>107</v>
      </c>
      <c r="AUD1181" s="500" t="s">
        <v>457</v>
      </c>
      <c r="AUF1181" s="168"/>
      <c r="AUG1181" s="168">
        <f t="shared" si="10307"/>
        <v>20</v>
      </c>
      <c r="AUH1181" s="167" t="s">
        <v>65</v>
      </c>
      <c r="AUI1181" s="10">
        <f t="shared" ref="AUI1181" si="10702">AUG1181*1.3</f>
        <v>26</v>
      </c>
      <c r="AUJ1181" s="10"/>
      <c r="AUK1181" s="219"/>
      <c r="AUL1181" s="167" t="s">
        <v>107</v>
      </c>
      <c r="AUM1181" s="500" t="s">
        <v>507</v>
      </c>
      <c r="AUO1181" s="168"/>
      <c r="AUP1181" s="168">
        <f t="shared" si="10310"/>
        <v>0</v>
      </c>
      <c r="AUQ1181" s="167" t="s">
        <v>65</v>
      </c>
      <c r="AUR1181" s="10">
        <f t="shared" ref="AUR1181" si="10703">AUP1181*1.3</f>
        <v>0</v>
      </c>
      <c r="AUS1181" s="10"/>
      <c r="AUT1181" s="219"/>
      <c r="AUU1181" s="167" t="s">
        <v>107</v>
      </c>
      <c r="AUV1181" s="500" t="s">
        <v>1714</v>
      </c>
      <c r="AUX1181" s="168"/>
      <c r="AUY1181" s="168">
        <f t="shared" si="10313"/>
        <v>0</v>
      </c>
      <c r="AUZ1181" s="167" t="s">
        <v>65</v>
      </c>
      <c r="AVA1181" s="10">
        <f t="shared" ref="AVA1181" si="10704">AUY1181*1.3</f>
        <v>0</v>
      </c>
      <c r="AVB1181" s="10"/>
      <c r="AVC1181" s="219"/>
      <c r="AVD1181" s="167" t="s">
        <v>107</v>
      </c>
      <c r="AVE1181" s="500" t="s">
        <v>445</v>
      </c>
      <c r="AVG1181" s="168"/>
      <c r="AVH1181" s="168">
        <f t="shared" si="10316"/>
        <v>0</v>
      </c>
      <c r="AVI1181" s="167" t="s">
        <v>65</v>
      </c>
      <c r="AVJ1181" s="10">
        <f t="shared" ref="AVJ1181" si="10705">AVH1181*1.3</f>
        <v>0</v>
      </c>
      <c r="AVK1181" s="10"/>
      <c r="AVL1181" s="219"/>
      <c r="AVM1181" s="167" t="s">
        <v>107</v>
      </c>
      <c r="AVN1181" s="328" t="s">
        <v>1703</v>
      </c>
      <c r="AVP1181" s="168"/>
      <c r="AVQ1181" s="168">
        <f t="shared" si="10319"/>
        <v>15</v>
      </c>
      <c r="AVR1181" s="167" t="s">
        <v>65</v>
      </c>
      <c r="AVS1181" s="10">
        <f t="shared" ref="AVS1181" si="10706">AVQ1181*1.3</f>
        <v>19.5</v>
      </c>
      <c r="AVT1181" s="10"/>
      <c r="AVU1181" s="219"/>
      <c r="AVV1181" s="167" t="s">
        <v>107</v>
      </c>
      <c r="AVW1181" s="500" t="s">
        <v>1373</v>
      </c>
      <c r="AVY1181" s="168"/>
      <c r="AVZ1181" s="168">
        <f t="shared" si="10322"/>
        <v>0</v>
      </c>
      <c r="AWA1181" s="167" t="s">
        <v>65</v>
      </c>
      <c r="AWB1181" s="10">
        <f t="shared" ref="AWB1181" si="10707">AVZ1181*1.3</f>
        <v>0</v>
      </c>
      <c r="AWC1181" s="10"/>
      <c r="AWD1181" s="219"/>
      <c r="AWE1181" s="167" t="s">
        <v>107</v>
      </c>
      <c r="AWF1181" s="500" t="s">
        <v>524</v>
      </c>
      <c r="AWH1181" s="168"/>
      <c r="AWI1181" s="168">
        <f t="shared" si="10325"/>
        <v>11</v>
      </c>
      <c r="AWJ1181" s="167" t="s">
        <v>65</v>
      </c>
      <c r="AWK1181" s="10">
        <f t="shared" ref="AWK1181" si="10708">AWI1181*1.3</f>
        <v>14.3</v>
      </c>
      <c r="AWL1181" s="10"/>
      <c r="AWM1181" s="219"/>
      <c r="AWN1181" s="167" t="s">
        <v>107</v>
      </c>
      <c r="AWO1181" s="500" t="s">
        <v>431</v>
      </c>
      <c r="AWQ1181" s="168"/>
      <c r="AWR1181" s="168">
        <f t="shared" si="10328"/>
        <v>0</v>
      </c>
      <c r="AWS1181" s="167" t="s">
        <v>65</v>
      </c>
      <c r="AWT1181" s="10">
        <f t="shared" ref="AWT1181" si="10709">AWR1181*1.3</f>
        <v>0</v>
      </c>
      <c r="AWU1181" s="10"/>
      <c r="AWV1181" s="219"/>
      <c r="AWW1181" s="167" t="s">
        <v>107</v>
      </c>
      <c r="AWX1181" s="500" t="s">
        <v>1373</v>
      </c>
      <c r="AWZ1181" s="168"/>
      <c r="AXA1181" s="168">
        <f t="shared" si="10331"/>
        <v>0</v>
      </c>
      <c r="AXB1181" s="167" t="s">
        <v>65</v>
      </c>
      <c r="AXC1181" s="10">
        <f t="shared" ref="AXC1181" si="10710">AXA1181*1.3</f>
        <v>0</v>
      </c>
      <c r="AXD1181" s="10"/>
      <c r="AXE1181" s="219"/>
      <c r="AXF1181" s="167" t="s">
        <v>107</v>
      </c>
      <c r="AXG1181" s="498" t="s">
        <v>916</v>
      </c>
      <c r="AXI1181" s="168"/>
      <c r="AXJ1181" s="168">
        <f t="shared" si="10334"/>
        <v>0</v>
      </c>
      <c r="AXK1181" s="167" t="s">
        <v>65</v>
      </c>
      <c r="AXL1181" s="10">
        <f t="shared" ref="AXL1181" si="10711">AXJ1181*1.3</f>
        <v>0</v>
      </c>
      <c r="AXM1181" s="10"/>
      <c r="AXN1181" s="219"/>
      <c r="AXO1181" s="167" t="s">
        <v>107</v>
      </c>
      <c r="AXP1181" s="500" t="s">
        <v>1373</v>
      </c>
      <c r="AXR1181" s="168"/>
      <c r="AXS1181" s="168">
        <f t="shared" si="10337"/>
        <v>0</v>
      </c>
      <c r="AXT1181" s="167" t="s">
        <v>65</v>
      </c>
      <c r="AXU1181" s="10">
        <f t="shared" ref="AXU1181" si="10712">AXS1181*1.3</f>
        <v>0</v>
      </c>
      <c r="AXV1181" s="10"/>
      <c r="AXW1181" s="219"/>
      <c r="AXX1181" s="167" t="s">
        <v>107</v>
      </c>
      <c r="AXY1181" s="500" t="s">
        <v>457</v>
      </c>
      <c r="AYA1181" s="168"/>
      <c r="AYB1181" s="168">
        <f t="shared" si="10340"/>
        <v>20</v>
      </c>
      <c r="AYC1181" s="167" t="s">
        <v>65</v>
      </c>
      <c r="AYD1181" s="10">
        <f t="shared" ref="AYD1181" si="10713">AYB1181*1.3</f>
        <v>26</v>
      </c>
      <c r="AYE1181" s="10"/>
      <c r="AYF1181" s="219"/>
      <c r="AYG1181" s="167" t="s">
        <v>107</v>
      </c>
      <c r="AYH1181" s="500" t="s">
        <v>524</v>
      </c>
      <c r="AYJ1181" s="168"/>
      <c r="AYK1181" s="168">
        <f t="shared" si="10343"/>
        <v>11</v>
      </c>
      <c r="AYL1181" s="167" t="s">
        <v>65</v>
      </c>
      <c r="AYM1181" s="10">
        <f t="shared" ref="AYM1181" si="10714">AYK1181*1.3</f>
        <v>14.3</v>
      </c>
      <c r="AYN1181" s="10"/>
      <c r="AYO1181" s="219"/>
      <c r="AYP1181" s="167" t="s">
        <v>107</v>
      </c>
      <c r="AYQ1181" s="500" t="s">
        <v>2853</v>
      </c>
      <c r="AYS1181" s="168"/>
      <c r="AYT1181" s="168">
        <f t="shared" si="10346"/>
        <v>0</v>
      </c>
      <c r="AYU1181" s="167" t="s">
        <v>65</v>
      </c>
      <c r="AYV1181" s="10">
        <f t="shared" ref="AYV1181" si="10715">AYT1181*1.3</f>
        <v>0</v>
      </c>
      <c r="AYW1181" s="10"/>
      <c r="AYX1181" s="219"/>
      <c r="AYY1181" s="167" t="s">
        <v>107</v>
      </c>
      <c r="AYZ1181" s="498" t="s">
        <v>2004</v>
      </c>
      <c r="AZB1181" s="168"/>
      <c r="AZC1181" s="168">
        <f t="shared" si="10349"/>
        <v>0</v>
      </c>
      <c r="AZD1181" s="167" t="s">
        <v>65</v>
      </c>
      <c r="AZE1181" s="10">
        <f t="shared" ref="AZE1181" si="10716">AZC1181*1.3</f>
        <v>0</v>
      </c>
      <c r="AZF1181" s="10"/>
      <c r="AZG1181" s="219"/>
      <c r="AZH1181" s="167" t="s">
        <v>107</v>
      </c>
      <c r="AZI1181" s="500" t="s">
        <v>524</v>
      </c>
      <c r="AZK1181" s="168"/>
      <c r="AZL1181" s="168">
        <f t="shared" si="10352"/>
        <v>11</v>
      </c>
      <c r="AZM1181" s="167" t="s">
        <v>65</v>
      </c>
      <c r="AZN1181" s="10">
        <f t="shared" ref="AZN1181" si="10717">AZL1181*1.3</f>
        <v>14.3</v>
      </c>
      <c r="AZO1181" s="10"/>
      <c r="AZP1181" s="219"/>
      <c r="AZQ1181" s="167" t="s">
        <v>107</v>
      </c>
      <c r="AZR1181" s="500" t="s">
        <v>1373</v>
      </c>
      <c r="AZT1181" s="168"/>
      <c r="AZU1181" s="168">
        <f t="shared" si="10355"/>
        <v>0</v>
      </c>
      <c r="AZV1181" s="167" t="s">
        <v>65</v>
      </c>
      <c r="AZW1181" s="10">
        <f t="shared" ref="AZW1181" si="10718">AZU1181*1.3</f>
        <v>0</v>
      </c>
      <c r="AZX1181" s="10"/>
      <c r="AZY1181" s="219"/>
      <c r="AZZ1181" s="167" t="s">
        <v>107</v>
      </c>
      <c r="BAA1181" s="500" t="s">
        <v>1325</v>
      </c>
      <c r="BAC1181" s="168"/>
      <c r="BAD1181" s="168">
        <f t="shared" si="10358"/>
        <v>5</v>
      </c>
      <c r="BAE1181" s="167" t="s">
        <v>65</v>
      </c>
      <c r="BAF1181" s="10">
        <f t="shared" ref="BAF1181" si="10719">BAD1181*1.3</f>
        <v>6.5</v>
      </c>
      <c r="BAG1181" s="10"/>
      <c r="BAH1181" s="219"/>
      <c r="BAI1181" s="167" t="s">
        <v>107</v>
      </c>
      <c r="BAJ1181" s="500" t="s">
        <v>524</v>
      </c>
      <c r="BAL1181" s="168"/>
      <c r="BAM1181" s="168">
        <f t="shared" si="10361"/>
        <v>11</v>
      </c>
      <c r="BAN1181" s="167" t="s">
        <v>65</v>
      </c>
      <c r="BAO1181" s="10">
        <f t="shared" ref="BAO1181" si="10720">BAM1181*1.3</f>
        <v>14.3</v>
      </c>
      <c r="BAP1181" s="10"/>
      <c r="BAQ1181" s="219"/>
      <c r="BAR1181" s="167" t="s">
        <v>107</v>
      </c>
      <c r="BAS1181" s="500" t="s">
        <v>1373</v>
      </c>
      <c r="BAU1181" s="168"/>
      <c r="BAV1181" s="168">
        <f t="shared" si="10364"/>
        <v>0</v>
      </c>
      <c r="BAW1181" s="167" t="s">
        <v>65</v>
      </c>
      <c r="BAX1181" s="10">
        <f t="shared" ref="BAX1181" si="10721">BAV1181*1.3</f>
        <v>0</v>
      </c>
      <c r="BAY1181" s="10"/>
      <c r="BAZ1181" s="219"/>
      <c r="BBA1181" s="167" t="s">
        <v>107</v>
      </c>
      <c r="BBB1181" s="500" t="s">
        <v>1373</v>
      </c>
      <c r="BBD1181" s="168"/>
      <c r="BBE1181" s="168">
        <f t="shared" si="10367"/>
        <v>0</v>
      </c>
      <c r="BBF1181" s="167" t="s">
        <v>65</v>
      </c>
      <c r="BBG1181" s="10">
        <f t="shared" ref="BBG1181" si="10722">BBE1181*1.3</f>
        <v>0</v>
      </c>
      <c r="BBH1181" s="10"/>
      <c r="BBI1181" s="219"/>
      <c r="BBJ1181" s="167" t="s">
        <v>107</v>
      </c>
      <c r="BBK1181" s="500" t="s">
        <v>1373</v>
      </c>
      <c r="BBM1181" s="168"/>
      <c r="BBN1181" s="168">
        <f t="shared" si="10370"/>
        <v>0</v>
      </c>
      <c r="BBO1181" s="167" t="s">
        <v>65</v>
      </c>
      <c r="BBP1181" s="10">
        <f t="shared" ref="BBP1181" si="10723">BBN1181*1.3</f>
        <v>0</v>
      </c>
      <c r="BBQ1181" s="10"/>
      <c r="BBR1181" s="219"/>
      <c r="BBS1181" s="167" t="s">
        <v>107</v>
      </c>
      <c r="BBT1181" s="500" t="s">
        <v>782</v>
      </c>
      <c r="BBV1181" s="168"/>
      <c r="BBW1181" s="168">
        <f t="shared" si="10373"/>
        <v>0</v>
      </c>
      <c r="BBX1181" s="167" t="s">
        <v>65</v>
      </c>
      <c r="BBY1181" s="10">
        <f t="shared" ref="BBY1181" si="10724">BBW1181*1.3</f>
        <v>0</v>
      </c>
      <c r="BBZ1181" s="10"/>
      <c r="BCA1181" s="219"/>
      <c r="BCB1181" s="167" t="s">
        <v>107</v>
      </c>
      <c r="BCC1181" s="328" t="s">
        <v>1619</v>
      </c>
      <c r="BCE1181" s="168"/>
      <c r="BCF1181" s="168">
        <f t="shared" si="10376"/>
        <v>30</v>
      </c>
      <c r="BCG1181" s="167" t="s">
        <v>65</v>
      </c>
      <c r="BCH1181" s="10">
        <f t="shared" ref="BCH1181" si="10725">BCF1181*1.3</f>
        <v>39</v>
      </c>
      <c r="BCI1181" s="10"/>
      <c r="BCJ1181" s="219"/>
      <c r="BCK1181" s="167" t="s">
        <v>107</v>
      </c>
      <c r="BCL1181" s="500" t="s">
        <v>801</v>
      </c>
      <c r="BCN1181" s="168"/>
      <c r="BCO1181" s="168">
        <f t="shared" si="10379"/>
        <v>0</v>
      </c>
      <c r="BCP1181" s="167" t="s">
        <v>65</v>
      </c>
      <c r="BCQ1181" s="10">
        <f t="shared" ref="BCQ1181" si="10726">BCO1181*1.3</f>
        <v>0</v>
      </c>
      <c r="BCR1181" s="10"/>
      <c r="BCS1181" s="219"/>
      <c r="BCT1181" s="167" t="s">
        <v>107</v>
      </c>
      <c r="BCU1181" s="500" t="s">
        <v>805</v>
      </c>
      <c r="BCW1181" s="168"/>
      <c r="BCX1181" s="168">
        <f t="shared" si="10382"/>
        <v>1</v>
      </c>
      <c r="BCY1181" s="167" t="s">
        <v>65</v>
      </c>
      <c r="BCZ1181" s="10">
        <f t="shared" ref="BCZ1181" si="10727">BCX1181*1.3</f>
        <v>1.3</v>
      </c>
      <c r="BDA1181" s="10"/>
      <c r="BDB1181" s="219"/>
      <c r="BDC1181" s="167" t="s">
        <v>107</v>
      </c>
      <c r="BDD1181" s="500" t="s">
        <v>1638</v>
      </c>
      <c r="BDF1181" s="168"/>
      <c r="BDG1181" s="168">
        <f t="shared" si="10385"/>
        <v>87</v>
      </c>
      <c r="BDH1181" s="167" t="s">
        <v>65</v>
      </c>
      <c r="BDI1181" s="10">
        <f t="shared" ref="BDI1181" si="10728">BDG1181*1.3</f>
        <v>113.10000000000001</v>
      </c>
      <c r="BDJ1181" s="10"/>
      <c r="BDK1181" s="219"/>
      <c r="BDL1181" s="167" t="s">
        <v>107</v>
      </c>
      <c r="BDM1181" s="328" t="s">
        <v>1619</v>
      </c>
      <c r="BDO1181" s="168"/>
      <c r="BDP1181" s="168">
        <f t="shared" si="10388"/>
        <v>30</v>
      </c>
      <c r="BDQ1181" s="167" t="s">
        <v>65</v>
      </c>
      <c r="BDR1181" s="10">
        <f t="shared" ref="BDR1181" si="10729">BDP1181*1.3</f>
        <v>39</v>
      </c>
      <c r="BDS1181" s="10"/>
      <c r="BDT1181" s="219"/>
      <c r="BDU1181" s="167" t="s">
        <v>107</v>
      </c>
      <c r="BDV1181" s="500" t="s">
        <v>2172</v>
      </c>
      <c r="BDX1181" s="168"/>
      <c r="BDY1181" s="168">
        <f t="shared" si="10391"/>
        <v>0</v>
      </c>
      <c r="BDZ1181" s="167" t="s">
        <v>65</v>
      </c>
      <c r="BEA1181" s="10">
        <f t="shared" ref="BEA1181" si="10730">BDY1181*1.3</f>
        <v>0</v>
      </c>
      <c r="BEB1181" s="10"/>
      <c r="BEC1181" s="219"/>
      <c r="BED1181" s="167" t="s">
        <v>107</v>
      </c>
      <c r="BEE1181" s="498" t="s">
        <v>504</v>
      </c>
      <c r="BEG1181" s="168"/>
      <c r="BEH1181" s="168">
        <f t="shared" si="10394"/>
        <v>0</v>
      </c>
      <c r="BEI1181" s="167" t="s">
        <v>65</v>
      </c>
      <c r="BEJ1181" s="10">
        <f t="shared" ref="BEJ1181" si="10731">BEH1181*1.3</f>
        <v>0</v>
      </c>
      <c r="BEK1181" s="10"/>
      <c r="BEL1181" s="219"/>
      <c r="BEM1181" s="167" t="s">
        <v>107</v>
      </c>
      <c r="BEN1181" s="498" t="s">
        <v>1373</v>
      </c>
      <c r="BEP1181" s="168"/>
      <c r="BEQ1181" s="168">
        <f t="shared" si="10397"/>
        <v>0</v>
      </c>
      <c r="BER1181" s="167" t="s">
        <v>65</v>
      </c>
      <c r="BES1181" s="10">
        <f t="shared" ref="BES1181" si="10732">BEQ1181*1.3</f>
        <v>0</v>
      </c>
      <c r="BET1181" s="10"/>
      <c r="BEU1181" s="219"/>
      <c r="BEV1181" s="167" t="s">
        <v>107</v>
      </c>
      <c r="BEW1181" s="500" t="s">
        <v>2853</v>
      </c>
      <c r="BEY1181" s="168"/>
      <c r="BEZ1181" s="168">
        <f t="shared" si="10400"/>
        <v>0</v>
      </c>
      <c r="BFA1181" s="167" t="s">
        <v>65</v>
      </c>
      <c r="BFB1181" s="10">
        <f t="shared" ref="BFB1181" si="10733">BEZ1181*1.3</f>
        <v>0</v>
      </c>
      <c r="BFC1181" s="10"/>
      <c r="BFD1181" s="219"/>
      <c r="BFE1181" s="167"/>
      <c r="BFF1181" s="327"/>
      <c r="BFH1181" s="168"/>
      <c r="BFI1181" s="168"/>
      <c r="BFJ1181" s="167"/>
      <c r="BFK1181" s="10"/>
      <c r="BFL1181" s="10"/>
      <c r="BFN1181" s="167"/>
      <c r="BFO1181" s="327"/>
      <c r="BFQ1181" s="168"/>
      <c r="BFR1181" s="168"/>
      <c r="BFS1181" s="167"/>
      <c r="BFT1181" s="10"/>
      <c r="BFU1181" s="10"/>
      <c r="BFW1181" s="167"/>
      <c r="BFX1181" s="328"/>
      <c r="BFZ1181" s="168"/>
      <c r="BGA1181" s="168"/>
      <c r="BGB1181" s="167"/>
      <c r="BGC1181" s="10"/>
      <c r="BGD1181" s="10"/>
      <c r="BGF1181" s="167"/>
      <c r="BGG1181" s="327"/>
      <c r="BGI1181" s="168"/>
      <c r="BGJ1181" s="168"/>
      <c r="BGK1181" s="167"/>
      <c r="BGL1181" s="10"/>
      <c r="BGM1181" s="10"/>
      <c r="BGO1181" s="167"/>
      <c r="BGP1181" s="328"/>
      <c r="BGR1181" s="168"/>
      <c r="BGS1181" s="168"/>
      <c r="BGT1181" s="167"/>
      <c r="BGU1181" s="10"/>
      <c r="BGV1181" s="10"/>
      <c r="BGX1181" s="167"/>
      <c r="BGY1181" s="327"/>
      <c r="BHA1181" s="168"/>
      <c r="BHB1181" s="168"/>
      <c r="BHC1181" s="167"/>
      <c r="BHD1181" s="10"/>
      <c r="BHE1181" s="10"/>
    </row>
    <row r="1182" spans="1:1565" s="14" customFormat="1" ht="15">
      <c r="A1182" s="167" t="s">
        <v>108</v>
      </c>
      <c r="B1182" s="325" t="s">
        <v>497</v>
      </c>
      <c r="D1182" s="168"/>
      <c r="E1182" s="168">
        <f>VLOOKUP(B1182,$A$1213:$F$2274,6,FALSE)</f>
        <v>0</v>
      </c>
      <c r="F1182" s="167" t="s">
        <v>67</v>
      </c>
      <c r="G1182" s="10">
        <f>E1182*1.2</f>
        <v>0</v>
      </c>
      <c r="H1182" s="10"/>
      <c r="I1182" s="219"/>
      <c r="J1182" s="167" t="s">
        <v>108</v>
      </c>
      <c r="K1182" s="325" t="s">
        <v>497</v>
      </c>
      <c r="M1182" s="168"/>
      <c r="N1182" s="168">
        <f>VLOOKUP(K1182,$A$1213:$F$2274,6,FALSE)</f>
        <v>0</v>
      </c>
      <c r="O1182" s="167" t="s">
        <v>67</v>
      </c>
      <c r="P1182" s="10">
        <f>N1182*1.2</f>
        <v>0</v>
      </c>
      <c r="Q1182" s="10"/>
      <c r="R1182" s="219"/>
      <c r="S1182" s="167" t="s">
        <v>108</v>
      </c>
      <c r="T1182" s="325" t="s">
        <v>1619</v>
      </c>
      <c r="V1182" s="168"/>
      <c r="W1182" s="168">
        <f t="shared" si="9905"/>
        <v>30</v>
      </c>
      <c r="X1182" s="167" t="s">
        <v>67</v>
      </c>
      <c r="Y1182" s="10">
        <f t="shared" ref="Y1182" si="10734">W1182*1.2</f>
        <v>36</v>
      </c>
      <c r="Z1182" s="10"/>
      <c r="AA1182" s="219"/>
      <c r="AB1182" s="167" t="s">
        <v>108</v>
      </c>
      <c r="AC1182" s="325" t="s">
        <v>1714</v>
      </c>
      <c r="AE1182" s="168"/>
      <c r="AF1182" s="168">
        <f t="shared" si="9908"/>
        <v>0</v>
      </c>
      <c r="AG1182" s="167" t="s">
        <v>67</v>
      </c>
      <c r="AH1182" s="10">
        <f t="shared" ref="AH1182" si="10735">AF1182*1.2</f>
        <v>0</v>
      </c>
      <c r="AI1182" s="10"/>
      <c r="AJ1182" s="219"/>
      <c r="AK1182" s="167" t="s">
        <v>108</v>
      </c>
      <c r="AL1182" s="498" t="s">
        <v>1373</v>
      </c>
      <c r="AN1182" s="168"/>
      <c r="AO1182" s="168">
        <f t="shared" si="9911"/>
        <v>0</v>
      </c>
      <c r="AP1182" s="167" t="s">
        <v>67</v>
      </c>
      <c r="AQ1182" s="10">
        <f t="shared" ref="AQ1182" si="10736">AO1182*1.2</f>
        <v>0</v>
      </c>
      <c r="AR1182" s="10"/>
      <c r="AS1182" s="219"/>
      <c r="AT1182" s="167" t="s">
        <v>108</v>
      </c>
      <c r="AU1182" s="325" t="s">
        <v>1088</v>
      </c>
      <c r="AW1182" s="168"/>
      <c r="AX1182" s="168">
        <f t="shared" si="9914"/>
        <v>96</v>
      </c>
      <c r="AY1182" s="167" t="s">
        <v>67</v>
      </c>
      <c r="AZ1182" s="10">
        <f t="shared" ref="AZ1182" si="10737">AX1182*1.2</f>
        <v>115.19999999999999</v>
      </c>
      <c r="BA1182" s="10"/>
      <c r="BB1182" s="219"/>
      <c r="BC1182" s="167" t="s">
        <v>108</v>
      </c>
      <c r="BD1182" s="325" t="s">
        <v>1714</v>
      </c>
      <c r="BF1182" s="168"/>
      <c r="BG1182" s="168">
        <f t="shared" si="9917"/>
        <v>0</v>
      </c>
      <c r="BH1182" s="167" t="s">
        <v>67</v>
      </c>
      <c r="BI1182" s="10">
        <f t="shared" ref="BI1182" si="10738">BG1182*1.2</f>
        <v>0</v>
      </c>
      <c r="BJ1182" s="10"/>
      <c r="BK1182" s="219"/>
      <c r="BL1182" s="167" t="s">
        <v>108</v>
      </c>
      <c r="BM1182" s="325" t="s">
        <v>2853</v>
      </c>
      <c r="BO1182" s="168"/>
      <c r="BP1182" s="168">
        <f t="shared" si="9920"/>
        <v>0</v>
      </c>
      <c r="BQ1182" s="167" t="s">
        <v>67</v>
      </c>
      <c r="BR1182" s="10">
        <f t="shared" ref="BR1182" si="10739">BP1182*1.2</f>
        <v>0</v>
      </c>
      <c r="BS1182" s="10"/>
      <c r="BT1182" s="219"/>
      <c r="BU1182" s="167" t="s">
        <v>108</v>
      </c>
      <c r="BV1182" s="325" t="s">
        <v>1373</v>
      </c>
      <c r="BX1182" s="168"/>
      <c r="BY1182" s="168">
        <f t="shared" si="9923"/>
        <v>0</v>
      </c>
      <c r="BZ1182" s="167" t="s">
        <v>67</v>
      </c>
      <c r="CA1182" s="10">
        <f t="shared" ref="CA1182" si="10740">BY1182*1.2</f>
        <v>0</v>
      </c>
      <c r="CB1182" s="10"/>
      <c r="CC1182" s="219"/>
      <c r="CD1182" s="167" t="s">
        <v>108</v>
      </c>
      <c r="CE1182" s="325" t="s">
        <v>1703</v>
      </c>
      <c r="CG1182" s="168"/>
      <c r="CH1182" s="168">
        <f t="shared" si="9926"/>
        <v>15</v>
      </c>
      <c r="CI1182" s="167" t="s">
        <v>67</v>
      </c>
      <c r="CJ1182" s="10">
        <f t="shared" ref="CJ1182" si="10741">CH1182*1.2</f>
        <v>18</v>
      </c>
      <c r="CK1182" s="10"/>
      <c r="CL1182" s="219"/>
      <c r="CM1182" s="167" t="s">
        <v>108</v>
      </c>
      <c r="CN1182" s="325" t="s">
        <v>2853</v>
      </c>
      <c r="CP1182" s="168"/>
      <c r="CQ1182" s="168">
        <f t="shared" si="9929"/>
        <v>0</v>
      </c>
      <c r="CR1182" s="167" t="s">
        <v>67</v>
      </c>
      <c r="CS1182" s="10">
        <f t="shared" ref="CS1182" si="10742">CQ1182*1.2</f>
        <v>0</v>
      </c>
      <c r="CT1182" s="10"/>
      <c r="CU1182" s="219"/>
      <c r="CV1182" s="167" t="s">
        <v>108</v>
      </c>
      <c r="CW1182" s="325" t="s">
        <v>1714</v>
      </c>
      <c r="CY1182" s="168"/>
      <c r="CZ1182" s="168">
        <f t="shared" si="9932"/>
        <v>0</v>
      </c>
      <c r="DA1182" s="167" t="s">
        <v>67</v>
      </c>
      <c r="DB1182" s="10">
        <f t="shared" ref="DB1182" si="10743">CZ1182*1.2</f>
        <v>0</v>
      </c>
      <c r="DC1182" s="10"/>
      <c r="DD1182" s="219"/>
      <c r="DE1182" s="167" t="s">
        <v>108</v>
      </c>
      <c r="DF1182" s="325" t="s">
        <v>2006</v>
      </c>
      <c r="DH1182" s="168"/>
      <c r="DI1182" s="168">
        <f t="shared" si="9935"/>
        <v>13</v>
      </c>
      <c r="DJ1182" s="167" t="s">
        <v>67</v>
      </c>
      <c r="DK1182" s="10">
        <f t="shared" ref="DK1182" si="10744">DI1182*1.2</f>
        <v>15.6</v>
      </c>
      <c r="DL1182" s="10"/>
      <c r="DM1182" s="219"/>
      <c r="DN1182" s="167" t="s">
        <v>108</v>
      </c>
      <c r="DO1182" s="325" t="s">
        <v>2853</v>
      </c>
      <c r="DQ1182" s="168"/>
      <c r="DR1182" s="168">
        <f t="shared" si="9938"/>
        <v>0</v>
      </c>
      <c r="DS1182" s="167" t="s">
        <v>67</v>
      </c>
      <c r="DT1182" s="10">
        <f t="shared" ref="DT1182" si="10745">DR1182*1.2</f>
        <v>0</v>
      </c>
      <c r="DU1182" s="10"/>
      <c r="DV1182" s="219"/>
      <c r="DW1182" s="167" t="s">
        <v>108</v>
      </c>
      <c r="DX1182" s="325" t="s">
        <v>2853</v>
      </c>
      <c r="DZ1182" s="168"/>
      <c r="EA1182" s="168">
        <f t="shared" si="9941"/>
        <v>0</v>
      </c>
      <c r="EB1182" s="167" t="s">
        <v>67</v>
      </c>
      <c r="EC1182" s="10">
        <f t="shared" ref="EC1182" si="10746">EA1182*1.2</f>
        <v>0</v>
      </c>
      <c r="ED1182" s="10"/>
      <c r="EE1182" s="219"/>
      <c r="EF1182" s="167" t="s">
        <v>108</v>
      </c>
      <c r="EG1182" s="325" t="s">
        <v>497</v>
      </c>
      <c r="EI1182" s="168"/>
      <c r="EJ1182" s="168">
        <f t="shared" si="9944"/>
        <v>0</v>
      </c>
      <c r="EK1182" s="167" t="s">
        <v>67</v>
      </c>
      <c r="EL1182" s="10">
        <f t="shared" ref="EL1182" si="10747">EJ1182*1.2</f>
        <v>0</v>
      </c>
      <c r="EM1182" s="10"/>
      <c r="EN1182" s="219"/>
      <c r="EO1182" s="167" t="s">
        <v>108</v>
      </c>
      <c r="EP1182" s="325" t="s">
        <v>1316</v>
      </c>
      <c r="ER1182" s="168"/>
      <c r="ES1182" s="168">
        <f t="shared" si="9947"/>
        <v>0</v>
      </c>
      <c r="ET1182" s="167" t="s">
        <v>67</v>
      </c>
      <c r="EU1182" s="10">
        <f t="shared" ref="EU1182" si="10748">ES1182*1.2</f>
        <v>0</v>
      </c>
      <c r="EV1182" s="10"/>
      <c r="EW1182" s="219"/>
      <c r="EX1182" s="167" t="s">
        <v>108</v>
      </c>
      <c r="EY1182" s="325" t="s">
        <v>2004</v>
      </c>
      <c r="FA1182" s="168"/>
      <c r="FB1182" s="168">
        <f t="shared" si="9950"/>
        <v>0</v>
      </c>
      <c r="FC1182" s="167" t="s">
        <v>67</v>
      </c>
      <c r="FD1182" s="10">
        <f t="shared" ref="FD1182" si="10749">FB1182*1.2</f>
        <v>0</v>
      </c>
      <c r="FE1182" s="10"/>
      <c r="FF1182" s="219"/>
      <c r="FG1182" s="167" t="s">
        <v>108</v>
      </c>
      <c r="FH1182" s="325" t="s">
        <v>2006</v>
      </c>
      <c r="FJ1182" s="168"/>
      <c r="FK1182" s="168">
        <f t="shared" si="9953"/>
        <v>13</v>
      </c>
      <c r="FL1182" s="167" t="s">
        <v>67</v>
      </c>
      <c r="FM1182" s="10">
        <f t="shared" ref="FM1182" si="10750">FK1182*1.2</f>
        <v>15.6</v>
      </c>
      <c r="FN1182" s="10"/>
      <c r="FO1182" s="219"/>
      <c r="FP1182" s="167" t="s">
        <v>108</v>
      </c>
      <c r="FQ1182" s="325" t="s">
        <v>497</v>
      </c>
      <c r="FS1182" s="168"/>
      <c r="FT1182" s="168">
        <f t="shared" si="9956"/>
        <v>0</v>
      </c>
      <c r="FU1182" s="167" t="s">
        <v>67</v>
      </c>
      <c r="FV1182" s="10">
        <f t="shared" ref="FV1182" si="10751">FT1182*1.2</f>
        <v>0</v>
      </c>
      <c r="FW1182" s="10"/>
      <c r="FX1182" s="219"/>
      <c r="FY1182" s="167" t="s">
        <v>108</v>
      </c>
      <c r="FZ1182" s="325" t="s">
        <v>524</v>
      </c>
      <c r="GB1182" s="168"/>
      <c r="GC1182" s="168">
        <f t="shared" si="9959"/>
        <v>11</v>
      </c>
      <c r="GD1182" s="167" t="s">
        <v>67</v>
      </c>
      <c r="GE1182" s="10">
        <f t="shared" ref="GE1182" si="10752">GC1182*1.2</f>
        <v>13.2</v>
      </c>
      <c r="GF1182" s="10"/>
      <c r="GG1182" s="219"/>
      <c r="GH1182" s="167" t="s">
        <v>108</v>
      </c>
      <c r="GI1182" s="325" t="s">
        <v>1714</v>
      </c>
      <c r="GK1182" s="168"/>
      <c r="GL1182" s="168">
        <f t="shared" si="9962"/>
        <v>0</v>
      </c>
      <c r="GM1182" s="167" t="s">
        <v>67</v>
      </c>
      <c r="GN1182" s="10">
        <f t="shared" ref="GN1182" si="10753">GL1182*1.2</f>
        <v>0</v>
      </c>
      <c r="GO1182" s="10"/>
      <c r="GP1182" s="219"/>
      <c r="GQ1182" s="167" t="s">
        <v>108</v>
      </c>
      <c r="GR1182" s="325" t="s">
        <v>1373</v>
      </c>
      <c r="GT1182" s="168"/>
      <c r="GU1182" s="168">
        <f t="shared" si="9965"/>
        <v>0</v>
      </c>
      <c r="GV1182" s="167" t="s">
        <v>67</v>
      </c>
      <c r="GW1182" s="10">
        <f t="shared" ref="GW1182" si="10754">GU1182*1.2</f>
        <v>0</v>
      </c>
      <c r="GX1182" s="10"/>
      <c r="GY1182" s="219"/>
      <c r="GZ1182" s="167" t="s">
        <v>108</v>
      </c>
      <c r="HA1182" s="325" t="s">
        <v>1714</v>
      </c>
      <c r="HC1182" s="168"/>
      <c r="HD1182" s="168">
        <f t="shared" si="9968"/>
        <v>0</v>
      </c>
      <c r="HE1182" s="167" t="s">
        <v>67</v>
      </c>
      <c r="HF1182" s="10">
        <f t="shared" ref="HF1182" si="10755">HD1182*1.2</f>
        <v>0</v>
      </c>
      <c r="HG1182" s="10"/>
      <c r="HH1182" s="219"/>
      <c r="HI1182" s="167" t="s">
        <v>108</v>
      </c>
      <c r="HJ1182" s="325" t="s">
        <v>1714</v>
      </c>
      <c r="HL1182" s="168"/>
      <c r="HM1182" s="168">
        <f t="shared" si="9971"/>
        <v>0</v>
      </c>
      <c r="HN1182" s="167" t="s">
        <v>67</v>
      </c>
      <c r="HO1182" s="10">
        <f t="shared" ref="HO1182" si="10756">HM1182*1.2</f>
        <v>0</v>
      </c>
      <c r="HP1182" s="10"/>
      <c r="HQ1182" s="219"/>
      <c r="HR1182" s="167" t="s">
        <v>108</v>
      </c>
      <c r="HS1182" s="325" t="s">
        <v>1714</v>
      </c>
      <c r="HU1182" s="168"/>
      <c r="HV1182" s="168">
        <f t="shared" si="9974"/>
        <v>0</v>
      </c>
      <c r="HW1182" s="167" t="s">
        <v>67</v>
      </c>
      <c r="HX1182" s="10">
        <f t="shared" ref="HX1182" si="10757">HV1182*1.2</f>
        <v>0</v>
      </c>
      <c r="HY1182" s="10"/>
      <c r="HZ1182" s="219"/>
      <c r="IA1182" s="167" t="s">
        <v>108</v>
      </c>
      <c r="IB1182" s="325" t="s">
        <v>916</v>
      </c>
      <c r="ID1182" s="168"/>
      <c r="IE1182" s="168">
        <f t="shared" si="9977"/>
        <v>0</v>
      </c>
      <c r="IF1182" s="167" t="s">
        <v>67</v>
      </c>
      <c r="IG1182" s="10">
        <f t="shared" ref="IG1182" si="10758">IE1182*1.2</f>
        <v>0</v>
      </c>
      <c r="IH1182" s="10"/>
      <c r="II1182" s="219"/>
      <c r="IJ1182" s="167" t="s">
        <v>108</v>
      </c>
      <c r="IK1182" s="325" t="s">
        <v>457</v>
      </c>
      <c r="IM1182" s="168"/>
      <c r="IN1182" s="168">
        <f t="shared" si="9980"/>
        <v>20</v>
      </c>
      <c r="IO1182" s="167" t="s">
        <v>67</v>
      </c>
      <c r="IP1182" s="10">
        <f t="shared" ref="IP1182" si="10759">IN1182*1.2</f>
        <v>24</v>
      </c>
      <c r="IQ1182" s="10"/>
      <c r="IR1182" s="219"/>
      <c r="IS1182" s="167" t="s">
        <v>108</v>
      </c>
      <c r="IT1182" s="325" t="s">
        <v>2006</v>
      </c>
      <c r="IV1182" s="168"/>
      <c r="IW1182" s="168">
        <f t="shared" si="9983"/>
        <v>13</v>
      </c>
      <c r="IX1182" s="167" t="s">
        <v>67</v>
      </c>
      <c r="IY1182" s="10">
        <f t="shared" ref="IY1182" si="10760">IW1182*1.2</f>
        <v>15.6</v>
      </c>
      <c r="IZ1182" s="10"/>
      <c r="JA1182" s="219"/>
      <c r="JB1182" s="167" t="s">
        <v>108</v>
      </c>
      <c r="JC1182" s="500" t="s">
        <v>1325</v>
      </c>
      <c r="JE1182" s="168"/>
      <c r="JF1182" s="168">
        <f t="shared" si="9986"/>
        <v>5</v>
      </c>
      <c r="JG1182" s="167" t="s">
        <v>67</v>
      </c>
      <c r="JH1182" s="10">
        <f t="shared" ref="JH1182" si="10761">JF1182*1.2</f>
        <v>6</v>
      </c>
      <c r="JI1182" s="10"/>
      <c r="JJ1182" s="219"/>
      <c r="JK1182" s="167" t="s">
        <v>108</v>
      </c>
      <c r="JL1182" s="500" t="s">
        <v>497</v>
      </c>
      <c r="JN1182" s="168"/>
      <c r="JO1182" s="168">
        <f t="shared" si="9989"/>
        <v>0</v>
      </c>
      <c r="JP1182" s="167" t="s">
        <v>67</v>
      </c>
      <c r="JQ1182" s="10">
        <f t="shared" ref="JQ1182" si="10762">JO1182*1.2</f>
        <v>0</v>
      </c>
      <c r="JR1182" s="10"/>
      <c r="JS1182" s="219"/>
      <c r="JT1182" s="167" t="s">
        <v>108</v>
      </c>
      <c r="JU1182" s="500" t="s">
        <v>524</v>
      </c>
      <c r="JW1182" s="168"/>
      <c r="JX1182" s="168">
        <f t="shared" si="9992"/>
        <v>11</v>
      </c>
      <c r="JY1182" s="167" t="s">
        <v>67</v>
      </c>
      <c r="JZ1182" s="10">
        <f t="shared" ref="JZ1182" si="10763">JX1182*1.2</f>
        <v>13.2</v>
      </c>
      <c r="KA1182" s="10"/>
      <c r="KB1182" s="219"/>
      <c r="KC1182" s="167" t="s">
        <v>108</v>
      </c>
      <c r="KD1182" s="500" t="s">
        <v>457</v>
      </c>
      <c r="KF1182" s="168"/>
      <c r="KG1182" s="168">
        <f t="shared" si="9995"/>
        <v>20</v>
      </c>
      <c r="KH1182" s="167" t="s">
        <v>67</v>
      </c>
      <c r="KI1182" s="10">
        <f t="shared" ref="KI1182" si="10764">KG1182*1.2</f>
        <v>24</v>
      </c>
      <c r="KJ1182" s="10"/>
      <c r="KK1182" s="219"/>
      <c r="KL1182" s="167" t="s">
        <v>108</v>
      </c>
      <c r="KM1182" s="500" t="s">
        <v>1373</v>
      </c>
      <c r="KO1182" s="168"/>
      <c r="KP1182" s="168">
        <f t="shared" si="9998"/>
        <v>0</v>
      </c>
      <c r="KQ1182" s="167" t="s">
        <v>67</v>
      </c>
      <c r="KR1182" s="10">
        <f t="shared" ref="KR1182" si="10765">KP1182*1.2</f>
        <v>0</v>
      </c>
      <c r="KS1182" s="10"/>
      <c r="KT1182" s="219"/>
      <c r="KU1182" s="167" t="s">
        <v>108</v>
      </c>
      <c r="KV1182" s="328" t="s">
        <v>916</v>
      </c>
      <c r="KX1182" s="168"/>
      <c r="KY1182" s="168">
        <f t="shared" si="10001"/>
        <v>0</v>
      </c>
      <c r="KZ1182" s="167" t="s">
        <v>67</v>
      </c>
      <c r="LA1182" s="10">
        <f t="shared" ref="LA1182" si="10766">KY1182*1.2</f>
        <v>0</v>
      </c>
      <c r="LB1182" s="10"/>
      <c r="LC1182" s="219"/>
      <c r="LD1182" s="167" t="s">
        <v>108</v>
      </c>
      <c r="LE1182" s="500" t="s">
        <v>902</v>
      </c>
      <c r="LG1182" s="168"/>
      <c r="LH1182" s="168">
        <f t="shared" si="10004"/>
        <v>0</v>
      </c>
      <c r="LI1182" s="167" t="s">
        <v>67</v>
      </c>
      <c r="LJ1182" s="10">
        <f t="shared" ref="LJ1182" si="10767">LH1182*1.2</f>
        <v>0</v>
      </c>
      <c r="LK1182" s="10"/>
      <c r="LL1182" s="219"/>
      <c r="LM1182" s="167" t="s">
        <v>108</v>
      </c>
      <c r="LN1182" s="500" t="s">
        <v>1373</v>
      </c>
      <c r="LP1182" s="168"/>
      <c r="LQ1182" s="168">
        <f t="shared" si="10007"/>
        <v>0</v>
      </c>
      <c r="LR1182" s="167" t="s">
        <v>67</v>
      </c>
      <c r="LS1182" s="10">
        <f t="shared" ref="LS1182" si="10768">LQ1182*1.2</f>
        <v>0</v>
      </c>
      <c r="LT1182" s="10"/>
      <c r="LU1182" s="219"/>
      <c r="LV1182" s="167" t="s">
        <v>108</v>
      </c>
      <c r="LW1182" s="500" t="s">
        <v>457</v>
      </c>
      <c r="LY1182" s="168"/>
      <c r="LZ1182" s="168">
        <f t="shared" si="10010"/>
        <v>20</v>
      </c>
      <c r="MA1182" s="167" t="s">
        <v>67</v>
      </c>
      <c r="MB1182" s="10">
        <f t="shared" ref="MB1182" si="10769">LZ1182*1.2</f>
        <v>24</v>
      </c>
      <c r="MC1182" s="10"/>
      <c r="MD1182" s="219"/>
      <c r="ME1182" s="167" t="s">
        <v>108</v>
      </c>
      <c r="MF1182" s="500" t="s">
        <v>1619</v>
      </c>
      <c r="MH1182" s="168"/>
      <c r="MI1182" s="168">
        <f t="shared" si="10013"/>
        <v>30</v>
      </c>
      <c r="MJ1182" s="167" t="s">
        <v>67</v>
      </c>
      <c r="MK1182" s="10">
        <f t="shared" ref="MK1182" si="10770">MI1182*1.2</f>
        <v>36</v>
      </c>
      <c r="ML1182" s="10"/>
      <c r="MM1182" s="219"/>
      <c r="MN1182" s="167" t="s">
        <v>108</v>
      </c>
      <c r="MO1182" s="328" t="s">
        <v>916</v>
      </c>
      <c r="MQ1182" s="168"/>
      <c r="MR1182" s="168">
        <f t="shared" si="10016"/>
        <v>0</v>
      </c>
      <c r="MS1182" s="167" t="s">
        <v>67</v>
      </c>
      <c r="MT1182" s="10">
        <f t="shared" ref="MT1182" si="10771">MR1182*1.2</f>
        <v>0</v>
      </c>
      <c r="MU1182" s="10"/>
      <c r="MV1182" s="219"/>
      <c r="MW1182" s="167" t="s">
        <v>108</v>
      </c>
      <c r="MX1182" s="500" t="s">
        <v>581</v>
      </c>
      <c r="MZ1182" s="168"/>
      <c r="NA1182" s="168">
        <f t="shared" si="10019"/>
        <v>0</v>
      </c>
      <c r="NB1182" s="167" t="s">
        <v>67</v>
      </c>
      <c r="NC1182" s="10">
        <f t="shared" ref="NC1182" si="10772">NA1182*1.2</f>
        <v>0</v>
      </c>
      <c r="ND1182" s="10"/>
      <c r="NE1182" s="219"/>
      <c r="NF1182" s="167" t="s">
        <v>108</v>
      </c>
      <c r="NG1182" s="500" t="s">
        <v>2853</v>
      </c>
      <c r="NI1182" s="168"/>
      <c r="NJ1182" s="168">
        <f t="shared" si="10022"/>
        <v>0</v>
      </c>
      <c r="NK1182" s="167" t="s">
        <v>67</v>
      </c>
      <c r="NL1182" s="10">
        <f t="shared" ref="NL1182" si="10773">NJ1182*1.2</f>
        <v>0</v>
      </c>
      <c r="NM1182" s="10"/>
      <c r="NN1182" s="219"/>
      <c r="NO1182" s="167" t="s">
        <v>108</v>
      </c>
      <c r="NP1182" s="500" t="s">
        <v>2853</v>
      </c>
      <c r="NR1182" s="168"/>
      <c r="NS1182" s="168">
        <f t="shared" si="10025"/>
        <v>0</v>
      </c>
      <c r="NT1182" s="167" t="s">
        <v>67</v>
      </c>
      <c r="NU1182" s="10">
        <f t="shared" ref="NU1182" si="10774">NS1182*1.2</f>
        <v>0</v>
      </c>
      <c r="NV1182" s="10"/>
      <c r="NW1182" s="219"/>
      <c r="NX1182" s="167" t="s">
        <v>108</v>
      </c>
      <c r="NY1182" s="500" t="s">
        <v>1893</v>
      </c>
      <c r="OA1182" s="168"/>
      <c r="OB1182" s="168">
        <f t="shared" si="10028"/>
        <v>1</v>
      </c>
      <c r="OC1182" s="167" t="s">
        <v>67</v>
      </c>
      <c r="OD1182" s="10">
        <f t="shared" ref="OD1182" si="10775">OB1182*1.2</f>
        <v>1.2</v>
      </c>
      <c r="OE1182" s="10"/>
      <c r="OF1182" s="219"/>
      <c r="OG1182" s="167" t="s">
        <v>108</v>
      </c>
      <c r="OH1182" s="500" t="s">
        <v>457</v>
      </c>
      <c r="OJ1182" s="168"/>
      <c r="OK1182" s="168">
        <f t="shared" si="10031"/>
        <v>20</v>
      </c>
      <c r="OL1182" s="167" t="s">
        <v>67</v>
      </c>
      <c r="OM1182" s="10">
        <f t="shared" ref="OM1182" si="10776">OK1182*1.2</f>
        <v>24</v>
      </c>
      <c r="ON1182" s="10"/>
      <c r="OO1182" s="219"/>
      <c r="OP1182" s="167" t="s">
        <v>108</v>
      </c>
      <c r="OQ1182" s="500" t="s">
        <v>916</v>
      </c>
      <c r="OS1182" s="168"/>
      <c r="OT1182" s="168">
        <f t="shared" si="10034"/>
        <v>0</v>
      </c>
      <c r="OU1182" s="167" t="s">
        <v>67</v>
      </c>
      <c r="OV1182" s="10">
        <f t="shared" ref="OV1182" si="10777">OT1182*1.2</f>
        <v>0</v>
      </c>
      <c r="OW1182" s="10"/>
      <c r="OX1182" s="219"/>
      <c r="OY1182" s="167" t="s">
        <v>108</v>
      </c>
      <c r="OZ1182" s="500" t="s">
        <v>1088</v>
      </c>
      <c r="PB1182" s="168"/>
      <c r="PC1182" s="168">
        <f t="shared" si="10037"/>
        <v>96</v>
      </c>
      <c r="PD1182" s="167" t="s">
        <v>67</v>
      </c>
      <c r="PE1182" s="10">
        <f t="shared" ref="PE1182" si="10778">PC1182*1.2</f>
        <v>115.19999999999999</v>
      </c>
      <c r="PF1182" s="10"/>
      <c r="PG1182" s="219"/>
      <c r="PH1182" s="167" t="s">
        <v>108</v>
      </c>
      <c r="PI1182" s="500" t="s">
        <v>2982</v>
      </c>
      <c r="PK1182" s="168"/>
      <c r="PL1182" s="168">
        <f t="shared" si="10040"/>
        <v>0</v>
      </c>
      <c r="PM1182" s="167" t="s">
        <v>67</v>
      </c>
      <c r="PN1182" s="10">
        <f t="shared" ref="PN1182" si="10779">PL1182*1.2</f>
        <v>0</v>
      </c>
      <c r="PO1182" s="10"/>
      <c r="PP1182" s="219"/>
      <c r="PQ1182" s="167" t="s">
        <v>108</v>
      </c>
      <c r="PR1182" s="500" t="s">
        <v>1619</v>
      </c>
      <c r="PT1182" s="168"/>
      <c r="PU1182" s="168">
        <f t="shared" si="10043"/>
        <v>30</v>
      </c>
      <c r="PV1182" s="167" t="s">
        <v>67</v>
      </c>
      <c r="PW1182" s="10">
        <f t="shared" ref="PW1182" si="10780">PU1182*1.2</f>
        <v>36</v>
      </c>
      <c r="PX1182" s="10"/>
      <c r="PY1182" s="219"/>
      <c r="PZ1182" s="167" t="s">
        <v>108</v>
      </c>
      <c r="QA1182" s="500" t="s">
        <v>576</v>
      </c>
      <c r="QC1182" s="168"/>
      <c r="QD1182" s="168">
        <f t="shared" si="10046"/>
        <v>14</v>
      </c>
      <c r="QE1182" s="167" t="s">
        <v>67</v>
      </c>
      <c r="QF1182" s="10">
        <f t="shared" ref="QF1182" si="10781">QD1182*1.2</f>
        <v>16.8</v>
      </c>
      <c r="QG1182" s="10"/>
      <c r="QH1182" s="219"/>
      <c r="QI1182" s="167" t="s">
        <v>108</v>
      </c>
      <c r="QJ1182" s="500" t="s">
        <v>2853</v>
      </c>
      <c r="QL1182" s="168"/>
      <c r="QM1182" s="168">
        <f t="shared" si="10049"/>
        <v>0</v>
      </c>
      <c r="QN1182" s="167" t="s">
        <v>67</v>
      </c>
      <c r="QO1182" s="10">
        <f t="shared" ref="QO1182" si="10782">QM1182*1.2</f>
        <v>0</v>
      </c>
      <c r="QP1182" s="10"/>
      <c r="QQ1182" s="219"/>
      <c r="QR1182" s="167" t="s">
        <v>108</v>
      </c>
      <c r="QS1182" s="500" t="s">
        <v>445</v>
      </c>
      <c r="QU1182" s="168"/>
      <c r="QV1182" s="168">
        <f t="shared" si="10052"/>
        <v>0</v>
      </c>
      <c r="QW1182" s="167" t="s">
        <v>67</v>
      </c>
      <c r="QX1182" s="10">
        <f t="shared" ref="QX1182" si="10783">QV1182*1.2</f>
        <v>0</v>
      </c>
      <c r="QY1182" s="10"/>
      <c r="QZ1182" s="219"/>
      <c r="RA1182" s="167" t="s">
        <v>108</v>
      </c>
      <c r="RB1182" s="500" t="s">
        <v>1619</v>
      </c>
      <c r="RD1182" s="168"/>
      <c r="RE1182" s="168">
        <f t="shared" si="10055"/>
        <v>30</v>
      </c>
      <c r="RF1182" s="167" t="s">
        <v>67</v>
      </c>
      <c r="RG1182" s="10">
        <f t="shared" ref="RG1182" si="10784">RE1182*1.2</f>
        <v>36</v>
      </c>
      <c r="RH1182" s="10"/>
      <c r="RI1182" s="219"/>
      <c r="RJ1182" s="167" t="s">
        <v>108</v>
      </c>
      <c r="RK1182" s="500" t="s">
        <v>527</v>
      </c>
      <c r="RM1182" s="168"/>
      <c r="RN1182" s="168">
        <f t="shared" si="10058"/>
        <v>0</v>
      </c>
      <c r="RO1182" s="167" t="s">
        <v>67</v>
      </c>
      <c r="RP1182" s="10">
        <f t="shared" ref="RP1182" si="10785">RN1182*1.2</f>
        <v>0</v>
      </c>
      <c r="RQ1182" s="10"/>
      <c r="RR1182" s="219"/>
      <c r="RS1182" s="167" t="s">
        <v>108</v>
      </c>
      <c r="RT1182" s="500" t="s">
        <v>2367</v>
      </c>
      <c r="RV1182" s="168"/>
      <c r="RW1182" s="168">
        <f t="shared" si="10061"/>
        <v>0</v>
      </c>
      <c r="RX1182" s="167" t="s">
        <v>67</v>
      </c>
      <c r="RY1182" s="10">
        <f t="shared" ref="RY1182" si="10786">RW1182*1.2</f>
        <v>0</v>
      </c>
      <c r="RZ1182" s="10"/>
      <c r="SA1182" s="219"/>
      <c r="SB1182" s="167" t="s">
        <v>108</v>
      </c>
      <c r="SC1182" s="500" t="s">
        <v>431</v>
      </c>
      <c r="SE1182" s="168"/>
      <c r="SF1182" s="168">
        <f t="shared" si="10064"/>
        <v>0</v>
      </c>
      <c r="SG1182" s="167" t="s">
        <v>67</v>
      </c>
      <c r="SH1182" s="10">
        <f t="shared" ref="SH1182" si="10787">SF1182*1.2</f>
        <v>0</v>
      </c>
      <c r="SI1182" s="10"/>
      <c r="SJ1182" s="219"/>
      <c r="SK1182" s="167" t="s">
        <v>108</v>
      </c>
      <c r="SL1182" s="500" t="s">
        <v>963</v>
      </c>
      <c r="SN1182" s="168"/>
      <c r="SO1182" s="168">
        <f t="shared" si="10067"/>
        <v>0</v>
      </c>
      <c r="SP1182" s="167" t="s">
        <v>67</v>
      </c>
      <c r="SQ1182" s="10">
        <f t="shared" ref="SQ1182" si="10788">SO1182*1.2</f>
        <v>0</v>
      </c>
      <c r="SR1182" s="10"/>
      <c r="SS1182" s="219"/>
      <c r="ST1182" s="167" t="s">
        <v>108</v>
      </c>
      <c r="SU1182" s="500" t="s">
        <v>2004</v>
      </c>
      <c r="SW1182" s="168"/>
      <c r="SX1182" s="168">
        <f t="shared" si="10070"/>
        <v>0</v>
      </c>
      <c r="SY1182" s="167" t="s">
        <v>67</v>
      </c>
      <c r="SZ1182" s="10">
        <f t="shared" ref="SZ1182" si="10789">SX1182*1.2</f>
        <v>0</v>
      </c>
      <c r="TA1182" s="10"/>
      <c r="TB1182" s="219"/>
      <c r="TC1182" s="167" t="s">
        <v>108</v>
      </c>
      <c r="TD1182" s="500" t="s">
        <v>527</v>
      </c>
      <c r="TF1182" s="168"/>
      <c r="TG1182" s="168">
        <f t="shared" si="10073"/>
        <v>0</v>
      </c>
      <c r="TH1182" s="167" t="s">
        <v>67</v>
      </c>
      <c r="TI1182" s="10">
        <f t="shared" ref="TI1182" si="10790">TG1182*1.2</f>
        <v>0</v>
      </c>
      <c r="TJ1182" s="10"/>
      <c r="TK1182" s="219"/>
      <c r="TL1182" s="167" t="s">
        <v>108</v>
      </c>
      <c r="TM1182" s="328" t="s">
        <v>3575</v>
      </c>
      <c r="TO1182" s="168"/>
      <c r="TP1182" s="168">
        <f t="shared" si="10076"/>
        <v>0</v>
      </c>
      <c r="TQ1182" s="167" t="s">
        <v>67</v>
      </c>
      <c r="TR1182" s="10">
        <f t="shared" ref="TR1182" si="10791">TP1182*1.2</f>
        <v>0</v>
      </c>
      <c r="TS1182" s="10"/>
      <c r="TT1182" s="219"/>
      <c r="TU1182" s="167" t="s">
        <v>108</v>
      </c>
      <c r="TV1182" s="500" t="s">
        <v>1316</v>
      </c>
      <c r="TX1182" s="168"/>
      <c r="TY1182" s="168">
        <f t="shared" si="10079"/>
        <v>0</v>
      </c>
      <c r="TZ1182" s="167" t="s">
        <v>67</v>
      </c>
      <c r="UA1182" s="10">
        <f t="shared" ref="UA1182" si="10792">TY1182*1.2</f>
        <v>0</v>
      </c>
      <c r="UB1182" s="10"/>
      <c r="UC1182" s="219"/>
      <c r="UD1182" s="167" t="s">
        <v>108</v>
      </c>
      <c r="UE1182" s="328" t="s">
        <v>916</v>
      </c>
      <c r="UG1182" s="168"/>
      <c r="UH1182" s="168">
        <f t="shared" si="10082"/>
        <v>0</v>
      </c>
      <c r="UI1182" s="167" t="s">
        <v>67</v>
      </c>
      <c r="UJ1182" s="10">
        <f t="shared" ref="UJ1182" si="10793">UH1182*1.2</f>
        <v>0</v>
      </c>
      <c r="UK1182" s="10"/>
      <c r="UL1182" s="219"/>
      <c r="UM1182" s="167" t="s">
        <v>108</v>
      </c>
      <c r="UN1182" s="500" t="s">
        <v>2853</v>
      </c>
      <c r="UP1182" s="168"/>
      <c r="UQ1182" s="168">
        <f t="shared" si="10085"/>
        <v>0</v>
      </c>
      <c r="UR1182" s="167" t="s">
        <v>67</v>
      </c>
      <c r="US1182" s="10">
        <f t="shared" ref="US1182" si="10794">UQ1182*1.2</f>
        <v>0</v>
      </c>
      <c r="UT1182" s="10"/>
      <c r="UU1182" s="219"/>
      <c r="UV1182" s="167" t="s">
        <v>108</v>
      </c>
      <c r="UW1182" s="500" t="s">
        <v>1619</v>
      </c>
      <c r="UY1182" s="168"/>
      <c r="UZ1182" s="168">
        <f t="shared" si="10088"/>
        <v>30</v>
      </c>
      <c r="VA1182" s="167" t="s">
        <v>67</v>
      </c>
      <c r="VB1182" s="10">
        <f t="shared" ref="VB1182" si="10795">UZ1182*1.2</f>
        <v>36</v>
      </c>
      <c r="VC1182" s="10"/>
      <c r="VD1182" s="219"/>
      <c r="VE1182" s="167" t="s">
        <v>108</v>
      </c>
      <c r="VF1182" s="500" t="s">
        <v>1619</v>
      </c>
      <c r="VH1182" s="168"/>
      <c r="VI1182" s="168">
        <f t="shared" si="10091"/>
        <v>30</v>
      </c>
      <c r="VJ1182" s="167" t="s">
        <v>67</v>
      </c>
      <c r="VK1182" s="10">
        <f t="shared" ref="VK1182" si="10796">VI1182*1.2</f>
        <v>36</v>
      </c>
      <c r="VL1182" s="10"/>
      <c r="VM1182" s="219"/>
      <c r="VN1182" s="167" t="s">
        <v>108</v>
      </c>
      <c r="VO1182" s="500" t="s">
        <v>916</v>
      </c>
      <c r="VQ1182" s="168"/>
      <c r="VR1182" s="168">
        <f t="shared" si="10094"/>
        <v>0</v>
      </c>
      <c r="VS1182" s="167" t="s">
        <v>67</v>
      </c>
      <c r="VT1182" s="10">
        <f t="shared" ref="VT1182" si="10797">VR1182*1.2</f>
        <v>0</v>
      </c>
      <c r="VU1182" s="10"/>
      <c r="VV1182" s="219"/>
      <c r="VW1182" s="167" t="s">
        <v>108</v>
      </c>
      <c r="VX1182" s="500" t="s">
        <v>1325</v>
      </c>
      <c r="VZ1182" s="168"/>
      <c r="WA1182" s="168">
        <f t="shared" si="10097"/>
        <v>5</v>
      </c>
      <c r="WB1182" s="167" t="s">
        <v>67</v>
      </c>
      <c r="WC1182" s="10">
        <f t="shared" ref="WC1182" si="10798">WA1182*1.2</f>
        <v>6</v>
      </c>
      <c r="WD1182" s="10"/>
      <c r="WE1182" s="219"/>
      <c r="WF1182" s="167" t="s">
        <v>108</v>
      </c>
      <c r="WG1182" s="500" t="s">
        <v>2367</v>
      </c>
      <c r="WI1182" s="168"/>
      <c r="WJ1182" s="168">
        <f t="shared" si="10100"/>
        <v>0</v>
      </c>
      <c r="WK1182" s="167" t="s">
        <v>67</v>
      </c>
      <c r="WL1182" s="10">
        <f t="shared" ref="WL1182" si="10799">WJ1182*1.2</f>
        <v>0</v>
      </c>
      <c r="WM1182" s="10"/>
      <c r="WN1182" s="219"/>
      <c r="WO1182" s="167" t="s">
        <v>108</v>
      </c>
      <c r="WP1182" s="500" t="s">
        <v>1373</v>
      </c>
      <c r="WR1182" s="168"/>
      <c r="WS1182" s="168">
        <f t="shared" si="10103"/>
        <v>0</v>
      </c>
      <c r="WT1182" s="167" t="s">
        <v>67</v>
      </c>
      <c r="WU1182" s="10">
        <f t="shared" ref="WU1182" si="10800">WS1182*1.2</f>
        <v>0</v>
      </c>
      <c r="WV1182" s="10"/>
      <c r="WW1182" s="219"/>
      <c r="WX1182" s="167" t="s">
        <v>108</v>
      </c>
      <c r="WY1182" s="499" t="s">
        <v>2367</v>
      </c>
      <c r="XA1182" s="168"/>
      <c r="XB1182" s="168">
        <f t="shared" si="10106"/>
        <v>0</v>
      </c>
      <c r="XC1182" s="167" t="s">
        <v>67</v>
      </c>
      <c r="XD1182" s="10">
        <f t="shared" ref="XD1182" si="10801">XB1182*1.2</f>
        <v>0</v>
      </c>
      <c r="XE1182" s="10"/>
      <c r="XF1182" s="219"/>
      <c r="XG1182" s="167" t="s">
        <v>108</v>
      </c>
      <c r="XH1182" s="500" t="s">
        <v>457</v>
      </c>
      <c r="XJ1182" s="168"/>
      <c r="XK1182" s="168">
        <f t="shared" si="10109"/>
        <v>20</v>
      </c>
      <c r="XL1182" s="167" t="s">
        <v>67</v>
      </c>
      <c r="XM1182" s="10">
        <f t="shared" ref="XM1182" si="10802">XK1182*1.2</f>
        <v>24</v>
      </c>
      <c r="XN1182" s="10"/>
      <c r="XO1182" s="219"/>
      <c r="XP1182" s="167" t="s">
        <v>108</v>
      </c>
      <c r="XQ1182" s="500" t="s">
        <v>2853</v>
      </c>
      <c r="XS1182" s="168"/>
      <c r="XT1182" s="168">
        <f t="shared" si="10112"/>
        <v>0</v>
      </c>
      <c r="XU1182" s="167" t="s">
        <v>67</v>
      </c>
      <c r="XV1182" s="10">
        <f t="shared" ref="XV1182" si="10803">XT1182*1.2</f>
        <v>0</v>
      </c>
      <c r="XW1182" s="10"/>
      <c r="XX1182" s="219"/>
      <c r="XY1182" s="167" t="s">
        <v>108</v>
      </c>
      <c r="XZ1182" s="500" t="s">
        <v>504</v>
      </c>
      <c r="YB1182" s="168"/>
      <c r="YC1182" s="168">
        <f t="shared" si="10115"/>
        <v>0</v>
      </c>
      <c r="YD1182" s="167" t="s">
        <v>67</v>
      </c>
      <c r="YE1182" s="10">
        <f t="shared" ref="YE1182" si="10804">YC1182*1.2</f>
        <v>0</v>
      </c>
      <c r="YF1182" s="10"/>
      <c r="YG1182" s="219"/>
      <c r="YH1182" s="167" t="s">
        <v>108</v>
      </c>
      <c r="YI1182" s="500" t="s">
        <v>1703</v>
      </c>
      <c r="YK1182" s="168"/>
      <c r="YL1182" s="168">
        <f t="shared" si="10118"/>
        <v>15</v>
      </c>
      <c r="YM1182" s="167" t="s">
        <v>67</v>
      </c>
      <c r="YN1182" s="10">
        <f t="shared" ref="YN1182" si="10805">YL1182*1.2</f>
        <v>18</v>
      </c>
      <c r="YO1182" s="10"/>
      <c r="YP1182" s="219"/>
      <c r="YQ1182" s="167" t="s">
        <v>108</v>
      </c>
      <c r="YR1182" s="500" t="s">
        <v>2420</v>
      </c>
      <c r="YT1182" s="168"/>
      <c r="YU1182" s="168">
        <f t="shared" si="10121"/>
        <v>0</v>
      </c>
      <c r="YV1182" s="167" t="s">
        <v>67</v>
      </c>
      <c r="YW1182" s="10">
        <f t="shared" ref="YW1182" si="10806">YU1182*1.2</f>
        <v>0</v>
      </c>
      <c r="YX1182" s="10"/>
      <c r="YY1182" s="219"/>
      <c r="YZ1182" s="167" t="s">
        <v>108</v>
      </c>
      <c r="ZA1182" s="500" t="s">
        <v>807</v>
      </c>
      <c r="ZC1182" s="168"/>
      <c r="ZD1182" s="168">
        <f t="shared" si="10124"/>
        <v>0</v>
      </c>
      <c r="ZE1182" s="167" t="s">
        <v>67</v>
      </c>
      <c r="ZF1182" s="10">
        <f t="shared" ref="ZF1182" si="10807">ZD1182*1.2</f>
        <v>0</v>
      </c>
      <c r="ZG1182" s="10"/>
      <c r="ZH1182" s="219"/>
      <c r="ZI1182" s="167" t="s">
        <v>108</v>
      </c>
      <c r="ZJ1182" s="500" t="s">
        <v>1714</v>
      </c>
      <c r="ZL1182" s="168"/>
      <c r="ZM1182" s="168">
        <f t="shared" si="10127"/>
        <v>0</v>
      </c>
      <c r="ZN1182" s="167" t="s">
        <v>67</v>
      </c>
      <c r="ZO1182" s="10">
        <f t="shared" ref="ZO1182" si="10808">ZM1182*1.2</f>
        <v>0</v>
      </c>
      <c r="ZP1182" s="10"/>
      <c r="ZQ1182" s="219"/>
      <c r="ZR1182" s="167" t="s">
        <v>108</v>
      </c>
      <c r="ZS1182" s="498" t="s">
        <v>1906</v>
      </c>
      <c r="ZU1182" s="168"/>
      <c r="ZV1182" s="168">
        <f t="shared" si="10130"/>
        <v>0</v>
      </c>
      <c r="ZW1182" s="167" t="s">
        <v>67</v>
      </c>
      <c r="ZX1182" s="10">
        <f t="shared" ref="ZX1182" si="10809">ZV1182*1.2</f>
        <v>0</v>
      </c>
      <c r="ZY1182" s="10"/>
      <c r="ZZ1182" s="219"/>
      <c r="AAA1182" s="167" t="s">
        <v>108</v>
      </c>
      <c r="AAB1182" s="500" t="s">
        <v>1316</v>
      </c>
      <c r="AAD1182" s="168"/>
      <c r="AAE1182" s="168">
        <f t="shared" si="10133"/>
        <v>0</v>
      </c>
      <c r="AAF1182" s="167" t="s">
        <v>67</v>
      </c>
      <c r="AAG1182" s="10">
        <f t="shared" ref="AAG1182" si="10810">AAE1182*1.2</f>
        <v>0</v>
      </c>
      <c r="AAH1182" s="10"/>
      <c r="AAI1182" s="219"/>
      <c r="AAJ1182" s="167" t="s">
        <v>108</v>
      </c>
      <c r="AAK1182" s="500" t="s">
        <v>2353</v>
      </c>
      <c r="AAM1182" s="168"/>
      <c r="AAN1182" s="168">
        <f t="shared" si="10136"/>
        <v>0</v>
      </c>
      <c r="AAO1182" s="167" t="s">
        <v>67</v>
      </c>
      <c r="AAP1182" s="10">
        <f t="shared" ref="AAP1182" si="10811">AAN1182*1.2</f>
        <v>0</v>
      </c>
      <c r="AAQ1182" s="10"/>
      <c r="AAR1182" s="219"/>
      <c r="AAS1182" s="167" t="s">
        <v>108</v>
      </c>
      <c r="AAT1182" s="500" t="s">
        <v>1927</v>
      </c>
      <c r="AAV1182" s="168"/>
      <c r="AAW1182" s="168">
        <f t="shared" si="10139"/>
        <v>2</v>
      </c>
      <c r="AAX1182" s="167" t="s">
        <v>67</v>
      </c>
      <c r="AAY1182" s="10">
        <f t="shared" ref="AAY1182" si="10812">AAW1182*1.2</f>
        <v>2.4</v>
      </c>
      <c r="AAZ1182" s="10"/>
      <c r="ABA1182" s="219"/>
      <c r="ABB1182" s="167" t="s">
        <v>108</v>
      </c>
      <c r="ABC1182" s="500" t="s">
        <v>2853</v>
      </c>
      <c r="ABE1182" s="168"/>
      <c r="ABF1182" s="168">
        <f t="shared" si="10142"/>
        <v>0</v>
      </c>
      <c r="ABG1182" s="167" t="s">
        <v>67</v>
      </c>
      <c r="ABH1182" s="10">
        <f t="shared" ref="ABH1182" si="10813">ABF1182*1.2</f>
        <v>0</v>
      </c>
      <c r="ABI1182" s="10"/>
      <c r="ABJ1182" s="219"/>
      <c r="ABK1182" s="167" t="s">
        <v>108</v>
      </c>
      <c r="ABL1182" s="500" t="s">
        <v>1373</v>
      </c>
      <c r="ABN1182" s="168"/>
      <c r="ABO1182" s="168">
        <f t="shared" si="10145"/>
        <v>0</v>
      </c>
      <c r="ABP1182" s="167" t="s">
        <v>67</v>
      </c>
      <c r="ABQ1182" s="10">
        <f t="shared" ref="ABQ1182" si="10814">ABO1182*1.2</f>
        <v>0</v>
      </c>
      <c r="ABR1182" s="10"/>
      <c r="ABS1182" s="219"/>
      <c r="ABT1182" s="167" t="s">
        <v>108</v>
      </c>
      <c r="ABU1182" s="498" t="s">
        <v>524</v>
      </c>
      <c r="ABW1182" s="168"/>
      <c r="ABX1182" s="168">
        <f t="shared" si="10148"/>
        <v>11</v>
      </c>
      <c r="ABY1182" s="167" t="s">
        <v>67</v>
      </c>
      <c r="ABZ1182" s="10">
        <f t="shared" ref="ABZ1182" si="10815">ABX1182*1.2</f>
        <v>13.2</v>
      </c>
      <c r="ACA1182" s="10"/>
      <c r="ACB1182" s="219"/>
      <c r="ACC1182" s="167" t="s">
        <v>108</v>
      </c>
      <c r="ACD1182" s="500" t="s">
        <v>2004</v>
      </c>
      <c r="ACF1182" s="168"/>
      <c r="ACG1182" s="168">
        <f t="shared" si="10151"/>
        <v>0</v>
      </c>
      <c r="ACH1182" s="167" t="s">
        <v>67</v>
      </c>
      <c r="ACI1182" s="10">
        <f t="shared" ref="ACI1182" si="10816">ACG1182*1.2</f>
        <v>0</v>
      </c>
      <c r="ACJ1182" s="10"/>
      <c r="ACK1182" s="219"/>
      <c r="ACL1182" s="167" t="s">
        <v>108</v>
      </c>
      <c r="ACM1182" s="500" t="s">
        <v>1619</v>
      </c>
      <c r="ACO1182" s="168"/>
      <c r="ACP1182" s="168">
        <f t="shared" si="10154"/>
        <v>30</v>
      </c>
      <c r="ACQ1182" s="167" t="s">
        <v>67</v>
      </c>
      <c r="ACR1182" s="10">
        <f t="shared" ref="ACR1182" si="10817">ACP1182*1.2</f>
        <v>36</v>
      </c>
      <c r="ACS1182" s="10"/>
      <c r="ACT1182" s="219"/>
      <c r="ACU1182" s="167" t="s">
        <v>108</v>
      </c>
      <c r="ACV1182" s="500" t="s">
        <v>2006</v>
      </c>
      <c r="ACX1182" s="168"/>
      <c r="ACY1182" s="168">
        <f t="shared" si="10157"/>
        <v>13</v>
      </c>
      <c r="ACZ1182" s="167" t="s">
        <v>67</v>
      </c>
      <c r="ADA1182" s="10">
        <f t="shared" ref="ADA1182" si="10818">ACY1182*1.2</f>
        <v>15.6</v>
      </c>
      <c r="ADB1182" s="10"/>
      <c r="ADC1182" s="219"/>
      <c r="ADD1182" s="167" t="s">
        <v>108</v>
      </c>
      <c r="ADE1182" s="500" t="s">
        <v>1703</v>
      </c>
      <c r="ADG1182" s="168"/>
      <c r="ADH1182" s="168">
        <f t="shared" si="10160"/>
        <v>15</v>
      </c>
      <c r="ADI1182" s="167" t="s">
        <v>67</v>
      </c>
      <c r="ADJ1182" s="10">
        <f t="shared" ref="ADJ1182" si="10819">ADH1182*1.2</f>
        <v>18</v>
      </c>
      <c r="ADK1182" s="10"/>
      <c r="ADL1182" s="219"/>
      <c r="ADM1182" s="167" t="s">
        <v>108</v>
      </c>
      <c r="ADN1182" s="500" t="s">
        <v>2004</v>
      </c>
      <c r="ADP1182" s="168"/>
      <c r="ADQ1182" s="168">
        <f t="shared" si="10163"/>
        <v>0</v>
      </c>
      <c r="ADR1182" s="167" t="s">
        <v>67</v>
      </c>
      <c r="ADS1182" s="10">
        <f t="shared" ref="ADS1182" si="10820">ADQ1182*1.2</f>
        <v>0</v>
      </c>
      <c r="ADT1182" s="10"/>
      <c r="ADU1182" s="219"/>
      <c r="ADV1182" s="167" t="s">
        <v>108</v>
      </c>
      <c r="ADW1182" s="328" t="s">
        <v>1703</v>
      </c>
      <c r="ADY1182" s="168"/>
      <c r="ADZ1182" s="168">
        <f t="shared" si="10166"/>
        <v>15</v>
      </c>
      <c r="AEA1182" s="167" t="s">
        <v>67</v>
      </c>
      <c r="AEB1182" s="10">
        <f t="shared" ref="AEB1182" si="10821">ADZ1182*1.2</f>
        <v>18</v>
      </c>
      <c r="AEC1182" s="10"/>
      <c r="AED1182" s="219"/>
      <c r="AEE1182" s="167" t="s">
        <v>108</v>
      </c>
      <c r="AEF1182" s="500" t="s">
        <v>524</v>
      </c>
      <c r="AEH1182" s="168"/>
      <c r="AEI1182" s="168">
        <f t="shared" si="10169"/>
        <v>11</v>
      </c>
      <c r="AEJ1182" s="167" t="s">
        <v>67</v>
      </c>
      <c r="AEK1182" s="10">
        <f t="shared" ref="AEK1182" si="10822">AEI1182*1.2</f>
        <v>13.2</v>
      </c>
      <c r="AEL1182" s="10"/>
      <c r="AEM1182" s="219"/>
      <c r="AEN1182" s="167" t="s">
        <v>108</v>
      </c>
      <c r="AEO1182" s="500" t="s">
        <v>2006</v>
      </c>
      <c r="AEQ1182" s="168"/>
      <c r="AER1182" s="168">
        <f t="shared" si="10172"/>
        <v>13</v>
      </c>
      <c r="AES1182" s="167" t="s">
        <v>67</v>
      </c>
      <c r="AET1182" s="10">
        <f t="shared" ref="AET1182" si="10823">AER1182*1.2</f>
        <v>15.6</v>
      </c>
      <c r="AEU1182" s="10"/>
      <c r="AEV1182" s="219"/>
      <c r="AEW1182" s="167" t="s">
        <v>108</v>
      </c>
      <c r="AEX1182" s="500" t="s">
        <v>1703</v>
      </c>
      <c r="AEZ1182" s="168"/>
      <c r="AFA1182" s="168">
        <f t="shared" si="10175"/>
        <v>15</v>
      </c>
      <c r="AFB1182" s="167" t="s">
        <v>67</v>
      </c>
      <c r="AFC1182" s="10">
        <f t="shared" ref="AFC1182" si="10824">AFA1182*1.2</f>
        <v>18</v>
      </c>
      <c r="AFD1182" s="10"/>
      <c r="AFE1182" s="219"/>
      <c r="AFF1182" s="167" t="s">
        <v>108</v>
      </c>
      <c r="AFG1182" s="500" t="s">
        <v>928</v>
      </c>
      <c r="AFI1182" s="168"/>
      <c r="AFJ1182" s="168">
        <f t="shared" si="10178"/>
        <v>105</v>
      </c>
      <c r="AFK1182" s="167" t="s">
        <v>67</v>
      </c>
      <c r="AFL1182" s="10">
        <f t="shared" ref="AFL1182" si="10825">AFJ1182*1.2</f>
        <v>126</v>
      </c>
      <c r="AFM1182" s="10"/>
      <c r="AFN1182" s="219"/>
      <c r="AFO1182" s="167" t="s">
        <v>108</v>
      </c>
      <c r="AFP1182" s="500" t="s">
        <v>524</v>
      </c>
      <c r="AFR1182" s="168"/>
      <c r="AFS1182" s="168">
        <f t="shared" si="10181"/>
        <v>11</v>
      </c>
      <c r="AFT1182" s="167" t="s">
        <v>67</v>
      </c>
      <c r="AFU1182" s="10">
        <f t="shared" ref="AFU1182" si="10826">AFS1182*1.2</f>
        <v>13.2</v>
      </c>
      <c r="AFV1182" s="10"/>
      <c r="AFW1182" s="219"/>
      <c r="AFX1182" s="167" t="s">
        <v>108</v>
      </c>
      <c r="AFY1182" s="500" t="s">
        <v>2853</v>
      </c>
      <c r="AGA1182" s="168"/>
      <c r="AGB1182" s="168">
        <f t="shared" si="10184"/>
        <v>0</v>
      </c>
      <c r="AGC1182" s="167" t="s">
        <v>67</v>
      </c>
      <c r="AGD1182" s="10">
        <f t="shared" ref="AGD1182" si="10827">AGB1182*1.2</f>
        <v>0</v>
      </c>
      <c r="AGE1182" s="10"/>
      <c r="AGF1182" s="219"/>
      <c r="AGG1182" s="167" t="s">
        <v>108</v>
      </c>
      <c r="AGH1182" s="498" t="s">
        <v>801</v>
      </c>
      <c r="AGJ1182" s="168"/>
      <c r="AGK1182" s="168">
        <f t="shared" si="10187"/>
        <v>0</v>
      </c>
      <c r="AGL1182" s="167" t="s">
        <v>67</v>
      </c>
      <c r="AGM1182" s="10">
        <f t="shared" ref="AGM1182" si="10828">AGK1182*1.2</f>
        <v>0</v>
      </c>
      <c r="AGN1182" s="10"/>
      <c r="AGO1182" s="219"/>
      <c r="AGP1182" s="167" t="s">
        <v>108</v>
      </c>
      <c r="AGQ1182" s="500" t="s">
        <v>1373</v>
      </c>
      <c r="AGS1182" s="168"/>
      <c r="AGT1182" s="168">
        <f t="shared" si="10190"/>
        <v>0</v>
      </c>
      <c r="AGU1182" s="167" t="s">
        <v>67</v>
      </c>
      <c r="AGV1182" s="10">
        <f t="shared" ref="AGV1182" si="10829">AGT1182*1.2</f>
        <v>0</v>
      </c>
      <c r="AGW1182" s="10"/>
      <c r="AGX1182" s="219"/>
      <c r="AGY1182" s="167" t="s">
        <v>108</v>
      </c>
      <c r="AGZ1182" s="500" t="s">
        <v>805</v>
      </c>
      <c r="AHB1182" s="168"/>
      <c r="AHC1182" s="168">
        <f t="shared" si="10193"/>
        <v>1</v>
      </c>
      <c r="AHD1182" s="167" t="s">
        <v>67</v>
      </c>
      <c r="AHE1182" s="10">
        <f t="shared" ref="AHE1182" si="10830">AHC1182*1.2</f>
        <v>1.2</v>
      </c>
      <c r="AHF1182" s="10"/>
      <c r="AHG1182" s="219"/>
      <c r="AHH1182" s="167" t="s">
        <v>108</v>
      </c>
      <c r="AHI1182" s="500" t="s">
        <v>902</v>
      </c>
      <c r="AHK1182" s="168"/>
      <c r="AHL1182" s="168">
        <f t="shared" si="10196"/>
        <v>0</v>
      </c>
      <c r="AHM1182" s="167" t="s">
        <v>67</v>
      </c>
      <c r="AHN1182" s="10">
        <f t="shared" ref="AHN1182" si="10831">AHL1182*1.2</f>
        <v>0</v>
      </c>
      <c r="AHO1182" s="10"/>
      <c r="AHP1182" s="219"/>
      <c r="AHQ1182" s="167" t="s">
        <v>108</v>
      </c>
      <c r="AHR1182" s="500" t="s">
        <v>1906</v>
      </c>
      <c r="AHT1182" s="168"/>
      <c r="AHU1182" s="168">
        <f t="shared" si="10199"/>
        <v>0</v>
      </c>
      <c r="AHV1182" s="167" t="s">
        <v>67</v>
      </c>
      <c r="AHW1182" s="10">
        <f t="shared" ref="AHW1182" si="10832">AHU1182*1.2</f>
        <v>0</v>
      </c>
      <c r="AHX1182" s="10"/>
      <c r="AHY1182" s="219"/>
      <c r="AHZ1182" s="167" t="s">
        <v>108</v>
      </c>
      <c r="AIA1182" s="500" t="s">
        <v>1373</v>
      </c>
      <c r="AIC1182" s="168"/>
      <c r="AID1182" s="168">
        <f t="shared" si="10202"/>
        <v>0</v>
      </c>
      <c r="AIE1182" s="167" t="s">
        <v>67</v>
      </c>
      <c r="AIF1182" s="10">
        <f t="shared" ref="AIF1182" si="10833">AID1182*1.2</f>
        <v>0</v>
      </c>
      <c r="AIG1182" s="10"/>
      <c r="AIH1182" s="219"/>
      <c r="AII1182" s="167" t="s">
        <v>108</v>
      </c>
      <c r="AIJ1182" s="498" t="s">
        <v>1325</v>
      </c>
      <c r="AIL1182" s="168"/>
      <c r="AIM1182" s="168">
        <f t="shared" si="10205"/>
        <v>5</v>
      </c>
      <c r="AIN1182" s="167" t="s">
        <v>67</v>
      </c>
      <c r="AIO1182" s="10">
        <f t="shared" ref="AIO1182" si="10834">AIM1182*1.2</f>
        <v>6</v>
      </c>
      <c r="AIP1182" s="10"/>
      <c r="AIQ1182" s="219"/>
      <c r="AIR1182" s="167" t="s">
        <v>108</v>
      </c>
      <c r="AIS1182" s="500" t="s">
        <v>1316</v>
      </c>
      <c r="AIU1182" s="168"/>
      <c r="AIV1182" s="168">
        <f t="shared" si="10208"/>
        <v>0</v>
      </c>
      <c r="AIW1182" s="167" t="s">
        <v>67</v>
      </c>
      <c r="AIX1182" s="10">
        <f t="shared" ref="AIX1182" si="10835">AIV1182*1.2</f>
        <v>0</v>
      </c>
      <c r="AIY1182" s="10"/>
      <c r="AIZ1182" s="219"/>
      <c r="AJA1182" s="167" t="s">
        <v>108</v>
      </c>
      <c r="AJB1182" s="500" t="s">
        <v>2420</v>
      </c>
      <c r="AJD1182" s="168"/>
      <c r="AJE1182" s="168">
        <f t="shared" si="10211"/>
        <v>0</v>
      </c>
      <c r="AJF1182" s="167" t="s">
        <v>67</v>
      </c>
      <c r="AJG1182" s="10">
        <f t="shared" ref="AJG1182" si="10836">AJE1182*1.2</f>
        <v>0</v>
      </c>
      <c r="AJH1182" s="10"/>
      <c r="AJI1182" s="219"/>
      <c r="AJJ1182" s="167" t="s">
        <v>108</v>
      </c>
      <c r="AJK1182" s="500" t="s">
        <v>2853</v>
      </c>
      <c r="AJM1182" s="168"/>
      <c r="AJN1182" s="168">
        <f t="shared" si="10214"/>
        <v>0</v>
      </c>
      <c r="AJO1182" s="167" t="s">
        <v>67</v>
      </c>
      <c r="AJP1182" s="10">
        <f t="shared" ref="AJP1182" si="10837">AJN1182*1.2</f>
        <v>0</v>
      </c>
      <c r="AJQ1182" s="10"/>
      <c r="AJR1182" s="219"/>
      <c r="AJS1182" s="167" t="s">
        <v>108</v>
      </c>
      <c r="AJT1182" s="500" t="s">
        <v>916</v>
      </c>
      <c r="AJV1182" s="168"/>
      <c r="AJW1182" s="168">
        <f t="shared" si="10217"/>
        <v>0</v>
      </c>
      <c r="AJX1182" s="167" t="s">
        <v>67</v>
      </c>
      <c r="AJY1182" s="10">
        <f t="shared" ref="AJY1182" si="10838">AJW1182*1.2</f>
        <v>0</v>
      </c>
      <c r="AJZ1182" s="10"/>
      <c r="AKA1182" s="219"/>
      <c r="AKB1182" s="167" t="s">
        <v>108</v>
      </c>
      <c r="AKC1182" s="500" t="s">
        <v>1373</v>
      </c>
      <c r="AKE1182" s="168"/>
      <c r="AKF1182" s="168">
        <f t="shared" si="10220"/>
        <v>0</v>
      </c>
      <c r="AKG1182" s="167" t="s">
        <v>67</v>
      </c>
      <c r="AKH1182" s="10">
        <f t="shared" ref="AKH1182" si="10839">AKF1182*1.2</f>
        <v>0</v>
      </c>
      <c r="AKI1182" s="10"/>
      <c r="AKJ1182" s="219"/>
      <c r="AKK1182" s="167" t="s">
        <v>108</v>
      </c>
      <c r="AKL1182" s="500" t="s">
        <v>804</v>
      </c>
      <c r="AKN1182" s="168"/>
      <c r="AKO1182" s="168">
        <f t="shared" si="10223"/>
        <v>0</v>
      </c>
      <c r="AKP1182" s="167" t="s">
        <v>67</v>
      </c>
      <c r="AKQ1182" s="10">
        <f t="shared" ref="AKQ1182" si="10840">AKO1182*1.2</f>
        <v>0</v>
      </c>
      <c r="AKR1182" s="10"/>
      <c r="AKS1182" s="219"/>
      <c r="AKT1182" s="167" t="s">
        <v>108</v>
      </c>
      <c r="AKU1182" s="500" t="s">
        <v>1373</v>
      </c>
      <c r="AKW1182" s="168"/>
      <c r="AKX1182" s="168">
        <f t="shared" si="10226"/>
        <v>0</v>
      </c>
      <c r="AKY1182" s="167" t="s">
        <v>67</v>
      </c>
      <c r="AKZ1182" s="10">
        <f t="shared" ref="AKZ1182" si="10841">AKX1182*1.2</f>
        <v>0</v>
      </c>
      <c r="ALA1182" s="10"/>
      <c r="ALB1182" s="219"/>
      <c r="ALC1182" s="167" t="s">
        <v>108</v>
      </c>
      <c r="ALD1182" s="328" t="s">
        <v>2004</v>
      </c>
      <c r="ALF1182" s="168"/>
      <c r="ALG1182" s="168">
        <f t="shared" si="10229"/>
        <v>0</v>
      </c>
      <c r="ALH1182" s="167" t="s">
        <v>67</v>
      </c>
      <c r="ALI1182" s="10">
        <f t="shared" ref="ALI1182" si="10842">ALG1182*1.2</f>
        <v>0</v>
      </c>
      <c r="ALJ1182" s="10"/>
      <c r="ALK1182" s="219"/>
      <c r="ALL1182" s="167" t="s">
        <v>108</v>
      </c>
      <c r="ALM1182" s="500" t="s">
        <v>2006</v>
      </c>
      <c r="ALO1182" s="168"/>
      <c r="ALP1182" s="168">
        <f t="shared" si="10232"/>
        <v>13</v>
      </c>
      <c r="ALQ1182" s="167" t="s">
        <v>67</v>
      </c>
      <c r="ALR1182" s="10">
        <f t="shared" ref="ALR1182" si="10843">ALP1182*1.2</f>
        <v>15.6</v>
      </c>
      <c r="ALS1182" s="10"/>
      <c r="ALT1182" s="219"/>
      <c r="ALU1182" s="167" t="s">
        <v>108</v>
      </c>
      <c r="ALV1182" s="500" t="s">
        <v>1316</v>
      </c>
      <c r="ALX1182" s="168"/>
      <c r="ALY1182" s="168">
        <f t="shared" si="10235"/>
        <v>0</v>
      </c>
      <c r="ALZ1182" s="167" t="s">
        <v>67</v>
      </c>
      <c r="AMA1182" s="10">
        <f t="shared" ref="AMA1182" si="10844">ALY1182*1.2</f>
        <v>0</v>
      </c>
      <c r="AMB1182" s="10"/>
      <c r="AMC1182" s="219"/>
      <c r="AMD1182" s="167" t="s">
        <v>108</v>
      </c>
      <c r="AME1182" s="500" t="s">
        <v>2359</v>
      </c>
      <c r="AMG1182" s="168"/>
      <c r="AMH1182" s="168">
        <f t="shared" si="10238"/>
        <v>0</v>
      </c>
      <c r="AMI1182" s="167" t="s">
        <v>67</v>
      </c>
      <c r="AMJ1182" s="10">
        <f t="shared" ref="AMJ1182" si="10845">AMH1182*1.2</f>
        <v>0</v>
      </c>
      <c r="AMK1182" s="10"/>
      <c r="AML1182" s="219"/>
      <c r="AMM1182" s="167" t="s">
        <v>108</v>
      </c>
      <c r="AMN1182" s="500" t="s">
        <v>1658</v>
      </c>
      <c r="AMP1182" s="168"/>
      <c r="AMQ1182" s="168">
        <f t="shared" si="10241"/>
        <v>0</v>
      </c>
      <c r="AMR1182" s="167" t="s">
        <v>67</v>
      </c>
      <c r="AMS1182" s="10">
        <f t="shared" ref="AMS1182" si="10846">AMQ1182*1.2</f>
        <v>0</v>
      </c>
      <c r="AMT1182" s="10"/>
      <c r="AMU1182" s="219"/>
      <c r="AMV1182" s="167" t="s">
        <v>108</v>
      </c>
      <c r="AMW1182" s="500" t="s">
        <v>497</v>
      </c>
      <c r="AMY1182" s="168"/>
      <c r="AMZ1182" s="168">
        <f t="shared" si="10244"/>
        <v>0</v>
      </c>
      <c r="ANA1182" s="167" t="s">
        <v>67</v>
      </c>
      <c r="ANB1182" s="10">
        <f t="shared" ref="ANB1182" si="10847">AMZ1182*1.2</f>
        <v>0</v>
      </c>
      <c r="ANC1182" s="10"/>
      <c r="AND1182" s="219"/>
      <c r="ANE1182" s="167" t="s">
        <v>108</v>
      </c>
      <c r="ANF1182" s="500" t="s">
        <v>1959</v>
      </c>
      <c r="ANH1182" s="168"/>
      <c r="ANI1182" s="168">
        <f t="shared" si="10247"/>
        <v>36</v>
      </c>
      <c r="ANJ1182" s="167" t="s">
        <v>67</v>
      </c>
      <c r="ANK1182" s="10">
        <f t="shared" ref="ANK1182" si="10848">ANI1182*1.2</f>
        <v>43.199999999999996</v>
      </c>
      <c r="ANL1182" s="10"/>
      <c r="ANM1182" s="219"/>
      <c r="ANN1182" s="167" t="s">
        <v>108</v>
      </c>
      <c r="ANO1182" s="500" t="s">
        <v>1373</v>
      </c>
      <c r="ANQ1182" s="168"/>
      <c r="ANR1182" s="168">
        <f t="shared" si="10250"/>
        <v>0</v>
      </c>
      <c r="ANS1182" s="167" t="s">
        <v>67</v>
      </c>
      <c r="ANT1182" s="10">
        <f t="shared" ref="ANT1182" si="10849">ANR1182*1.2</f>
        <v>0</v>
      </c>
      <c r="ANU1182" s="10"/>
      <c r="ANV1182" s="219"/>
      <c r="ANW1182" s="167" t="s">
        <v>108</v>
      </c>
      <c r="ANX1182" s="500" t="s">
        <v>524</v>
      </c>
      <c r="ANZ1182" s="168"/>
      <c r="AOA1182" s="168">
        <f t="shared" si="10253"/>
        <v>11</v>
      </c>
      <c r="AOB1182" s="167" t="s">
        <v>67</v>
      </c>
      <c r="AOC1182" s="10">
        <f t="shared" ref="AOC1182" si="10850">AOA1182*1.2</f>
        <v>13.2</v>
      </c>
      <c r="AOD1182" s="10"/>
      <c r="AOE1182" s="219"/>
      <c r="AOF1182" s="167" t="s">
        <v>108</v>
      </c>
      <c r="AOG1182" s="500" t="s">
        <v>1373</v>
      </c>
      <c r="AOI1182" s="168"/>
      <c r="AOJ1182" s="168">
        <f t="shared" si="10256"/>
        <v>0</v>
      </c>
      <c r="AOK1182" s="167" t="s">
        <v>67</v>
      </c>
      <c r="AOL1182" s="10">
        <f t="shared" ref="AOL1182" si="10851">AOJ1182*1.2</f>
        <v>0</v>
      </c>
      <c r="AOM1182" s="10"/>
      <c r="AON1182" s="219"/>
      <c r="AOO1182" s="167" t="s">
        <v>108</v>
      </c>
      <c r="AOP1182" s="498" t="s">
        <v>1325</v>
      </c>
      <c r="AOR1182" s="168"/>
      <c r="AOS1182" s="168">
        <f t="shared" si="10259"/>
        <v>5</v>
      </c>
      <c r="AOT1182" s="167" t="s">
        <v>67</v>
      </c>
      <c r="AOU1182" s="10">
        <f t="shared" ref="AOU1182" si="10852">AOS1182*1.2</f>
        <v>6</v>
      </c>
      <c r="AOV1182" s="10"/>
      <c r="AOW1182" s="219"/>
      <c r="AOX1182" s="167" t="s">
        <v>108</v>
      </c>
      <c r="AOY1182" s="500" t="s">
        <v>581</v>
      </c>
      <c r="APA1182" s="168"/>
      <c r="APB1182" s="168">
        <f t="shared" si="10262"/>
        <v>0</v>
      </c>
      <c r="APC1182" s="167" t="s">
        <v>67</v>
      </c>
      <c r="APD1182" s="10">
        <f t="shared" ref="APD1182" si="10853">APB1182*1.2</f>
        <v>0</v>
      </c>
      <c r="APE1182" s="10"/>
      <c r="APF1182" s="219"/>
      <c r="APG1182" s="167" t="s">
        <v>108</v>
      </c>
      <c r="APH1182" s="500" t="s">
        <v>963</v>
      </c>
      <c r="APJ1182" s="168"/>
      <c r="APK1182" s="168">
        <f t="shared" si="10265"/>
        <v>0</v>
      </c>
      <c r="APL1182" s="167" t="s">
        <v>67</v>
      </c>
      <c r="APM1182" s="10">
        <f t="shared" ref="APM1182" si="10854">APK1182*1.2</f>
        <v>0</v>
      </c>
      <c r="APN1182" s="10"/>
      <c r="APO1182" s="219"/>
      <c r="APP1182" s="167" t="s">
        <v>108</v>
      </c>
      <c r="APQ1182" s="500" t="s">
        <v>2172</v>
      </c>
      <c r="APS1182" s="168"/>
      <c r="APT1182" s="168">
        <f t="shared" si="10268"/>
        <v>0</v>
      </c>
      <c r="APU1182" s="167" t="s">
        <v>67</v>
      </c>
      <c r="APV1182" s="10">
        <f t="shared" ref="APV1182" si="10855">APT1182*1.2</f>
        <v>0</v>
      </c>
      <c r="APW1182" s="10"/>
      <c r="APX1182" s="219"/>
      <c r="APY1182" s="167" t="s">
        <v>108</v>
      </c>
      <c r="APZ1182" s="500" t="s">
        <v>2853</v>
      </c>
      <c r="AQB1182" s="168"/>
      <c r="AQC1182" s="168">
        <f t="shared" si="10271"/>
        <v>0</v>
      </c>
      <c r="AQD1182" s="167" t="s">
        <v>67</v>
      </c>
      <c r="AQE1182" s="10">
        <f t="shared" ref="AQE1182" si="10856">AQC1182*1.2</f>
        <v>0</v>
      </c>
      <c r="AQF1182" s="10"/>
      <c r="AQG1182" s="219"/>
      <c r="AQH1182" s="167" t="s">
        <v>108</v>
      </c>
      <c r="AQI1182" s="500" t="s">
        <v>507</v>
      </c>
      <c r="AQK1182" s="168"/>
      <c r="AQL1182" s="168">
        <f t="shared" si="10274"/>
        <v>0</v>
      </c>
      <c r="AQM1182" s="167" t="s">
        <v>67</v>
      </c>
      <c r="AQN1182" s="10">
        <f t="shared" ref="AQN1182" si="10857">AQL1182*1.2</f>
        <v>0</v>
      </c>
      <c r="AQO1182" s="10"/>
      <c r="AQP1182" s="219"/>
      <c r="AQQ1182" s="167" t="s">
        <v>108</v>
      </c>
      <c r="AQR1182" s="500" t="s">
        <v>504</v>
      </c>
      <c r="AQT1182" s="168"/>
      <c r="AQU1182" s="168">
        <f t="shared" si="10277"/>
        <v>0</v>
      </c>
      <c r="AQV1182" s="167" t="s">
        <v>67</v>
      </c>
      <c r="AQW1182" s="10">
        <f t="shared" ref="AQW1182" si="10858">AQU1182*1.2</f>
        <v>0</v>
      </c>
      <c r="AQX1182" s="10"/>
      <c r="AQY1182" s="219"/>
      <c r="AQZ1182" s="167" t="s">
        <v>108</v>
      </c>
      <c r="ARA1182" s="500" t="s">
        <v>916</v>
      </c>
      <c r="ARC1182" s="168"/>
      <c r="ARD1182" s="168">
        <f t="shared" si="10280"/>
        <v>0</v>
      </c>
      <c r="ARE1182" s="167" t="s">
        <v>67</v>
      </c>
      <c r="ARF1182" s="10">
        <f t="shared" ref="ARF1182" si="10859">ARD1182*1.2</f>
        <v>0</v>
      </c>
      <c r="ARG1182" s="10"/>
      <c r="ARH1182" s="219"/>
      <c r="ARI1182" s="167" t="s">
        <v>108</v>
      </c>
      <c r="ARJ1182" s="500" t="s">
        <v>782</v>
      </c>
      <c r="ARL1182" s="168"/>
      <c r="ARM1182" s="168">
        <f t="shared" si="10283"/>
        <v>0</v>
      </c>
      <c r="ARN1182" s="167" t="s">
        <v>67</v>
      </c>
      <c r="ARO1182" s="10">
        <f t="shared" ref="ARO1182" si="10860">ARM1182*1.2</f>
        <v>0</v>
      </c>
      <c r="ARP1182" s="10"/>
      <c r="ARQ1182" s="219"/>
      <c r="ARR1182" s="167" t="s">
        <v>108</v>
      </c>
      <c r="ARS1182" s="328" t="s">
        <v>557</v>
      </c>
      <c r="ARU1182" s="168"/>
      <c r="ARV1182" s="168">
        <f t="shared" si="10286"/>
        <v>0</v>
      </c>
      <c r="ARW1182" s="167" t="s">
        <v>67</v>
      </c>
      <c r="ARX1182" s="10">
        <f t="shared" ref="ARX1182" si="10861">ARV1182*1.2</f>
        <v>0</v>
      </c>
      <c r="ARY1182" s="10"/>
      <c r="ARZ1182" s="219"/>
      <c r="ASA1182" s="167" t="s">
        <v>108</v>
      </c>
      <c r="ASB1182" s="500" t="s">
        <v>428</v>
      </c>
      <c r="ASD1182" s="168"/>
      <c r="ASE1182" s="168">
        <f t="shared" si="10289"/>
        <v>0</v>
      </c>
      <c r="ASF1182" s="167" t="s">
        <v>67</v>
      </c>
      <c r="ASG1182" s="10">
        <f t="shared" ref="ASG1182" si="10862">ASE1182*1.2</f>
        <v>0</v>
      </c>
      <c r="ASH1182" s="10"/>
      <c r="ASI1182" s="219"/>
      <c r="ASJ1182" s="167" t="s">
        <v>108</v>
      </c>
      <c r="ASK1182" s="500" t="s">
        <v>1373</v>
      </c>
      <c r="ASM1182" s="168"/>
      <c r="ASN1182" s="168">
        <f t="shared" si="10292"/>
        <v>0</v>
      </c>
      <c r="ASO1182" s="167" t="s">
        <v>67</v>
      </c>
      <c r="ASP1182" s="10">
        <f t="shared" ref="ASP1182" si="10863">ASN1182*1.2</f>
        <v>0</v>
      </c>
      <c r="ASQ1182" s="10"/>
      <c r="ASR1182" s="219"/>
      <c r="ASS1182" s="167" t="s">
        <v>108</v>
      </c>
      <c r="AST1182" s="500" t="s">
        <v>497</v>
      </c>
      <c r="ASV1182" s="168"/>
      <c r="ASW1182" s="168">
        <f t="shared" si="10295"/>
        <v>0</v>
      </c>
      <c r="ASX1182" s="167" t="s">
        <v>67</v>
      </c>
      <c r="ASY1182" s="10">
        <f t="shared" ref="ASY1182" si="10864">ASW1182*1.2</f>
        <v>0</v>
      </c>
      <c r="ASZ1182" s="10"/>
      <c r="ATA1182" s="219"/>
      <c r="ATB1182" s="167" t="s">
        <v>108</v>
      </c>
      <c r="ATC1182" s="500" t="s">
        <v>1373</v>
      </c>
      <c r="ATE1182" s="168"/>
      <c r="ATF1182" s="168">
        <f t="shared" si="10298"/>
        <v>0</v>
      </c>
      <c r="ATG1182" s="167" t="s">
        <v>67</v>
      </c>
      <c r="ATH1182" s="10">
        <f t="shared" ref="ATH1182" si="10865">ATF1182*1.2</f>
        <v>0</v>
      </c>
      <c r="ATI1182" s="10"/>
      <c r="ATJ1182" s="219"/>
      <c r="ATK1182" s="167" t="s">
        <v>108</v>
      </c>
      <c r="ATL1182" s="500" t="s">
        <v>457</v>
      </c>
      <c r="ATN1182" s="168"/>
      <c r="ATO1182" s="168">
        <f t="shared" si="10301"/>
        <v>20</v>
      </c>
      <c r="ATP1182" s="167" t="s">
        <v>67</v>
      </c>
      <c r="ATQ1182" s="10">
        <f t="shared" ref="ATQ1182" si="10866">ATO1182*1.2</f>
        <v>24</v>
      </c>
      <c r="ATR1182" s="10"/>
      <c r="ATS1182" s="219"/>
      <c r="ATT1182" s="167" t="s">
        <v>108</v>
      </c>
      <c r="ATU1182" s="500" t="s">
        <v>442</v>
      </c>
      <c r="ATW1182" s="168"/>
      <c r="ATX1182" s="168">
        <f t="shared" si="10304"/>
        <v>0</v>
      </c>
      <c r="ATY1182" s="167" t="s">
        <v>67</v>
      </c>
      <c r="ATZ1182" s="10">
        <f t="shared" ref="ATZ1182" si="10867">ATX1182*1.2</f>
        <v>0</v>
      </c>
      <c r="AUA1182" s="10"/>
      <c r="AUB1182" s="219"/>
      <c r="AUC1182" s="167" t="s">
        <v>108</v>
      </c>
      <c r="AUD1182" s="500" t="s">
        <v>1316</v>
      </c>
      <c r="AUF1182" s="168"/>
      <c r="AUG1182" s="168">
        <f t="shared" si="10307"/>
        <v>0</v>
      </c>
      <c r="AUH1182" s="167" t="s">
        <v>67</v>
      </c>
      <c r="AUI1182" s="10">
        <f t="shared" ref="AUI1182" si="10868">AUG1182*1.2</f>
        <v>0</v>
      </c>
      <c r="AUJ1182" s="10"/>
      <c r="AUK1182" s="219"/>
      <c r="AUL1182" s="167" t="s">
        <v>108</v>
      </c>
      <c r="AUM1182" s="500" t="s">
        <v>457</v>
      </c>
      <c r="AUO1182" s="168"/>
      <c r="AUP1182" s="168">
        <f t="shared" si="10310"/>
        <v>20</v>
      </c>
      <c r="AUQ1182" s="167" t="s">
        <v>67</v>
      </c>
      <c r="AUR1182" s="10">
        <f t="shared" ref="AUR1182" si="10869">AUP1182*1.2</f>
        <v>24</v>
      </c>
      <c r="AUS1182" s="10"/>
      <c r="AUT1182" s="219"/>
      <c r="AUU1182" s="167" t="s">
        <v>108</v>
      </c>
      <c r="AUV1182" s="500" t="s">
        <v>963</v>
      </c>
      <c r="AUX1182" s="168"/>
      <c r="AUY1182" s="168">
        <f t="shared" si="10313"/>
        <v>0</v>
      </c>
      <c r="AUZ1182" s="167" t="s">
        <v>67</v>
      </c>
      <c r="AVA1182" s="10">
        <f t="shared" ref="AVA1182" si="10870">AUY1182*1.2</f>
        <v>0</v>
      </c>
      <c r="AVB1182" s="10"/>
      <c r="AVC1182" s="219"/>
      <c r="AVD1182" s="167" t="s">
        <v>108</v>
      </c>
      <c r="AVE1182" s="500" t="s">
        <v>517</v>
      </c>
      <c r="AVG1182" s="168"/>
      <c r="AVH1182" s="168">
        <f t="shared" si="10316"/>
        <v>5</v>
      </c>
      <c r="AVI1182" s="167" t="s">
        <v>67</v>
      </c>
      <c r="AVJ1182" s="10">
        <f t="shared" ref="AVJ1182" si="10871">AVH1182*1.2</f>
        <v>6</v>
      </c>
      <c r="AVK1182" s="10"/>
      <c r="AVL1182" s="219"/>
      <c r="AVM1182" s="167" t="s">
        <v>108</v>
      </c>
      <c r="AVN1182" s="328" t="s">
        <v>1088</v>
      </c>
      <c r="AVP1182" s="168"/>
      <c r="AVQ1182" s="168">
        <f t="shared" si="10319"/>
        <v>96</v>
      </c>
      <c r="AVR1182" s="167" t="s">
        <v>67</v>
      </c>
      <c r="AVS1182" s="10">
        <f t="shared" ref="AVS1182" si="10872">AVQ1182*1.2</f>
        <v>115.19999999999999</v>
      </c>
      <c r="AVT1182" s="10"/>
      <c r="AVU1182" s="219"/>
      <c r="AVV1182" s="167" t="s">
        <v>108</v>
      </c>
      <c r="AVW1182" s="500" t="s">
        <v>916</v>
      </c>
      <c r="AVY1182" s="168"/>
      <c r="AVZ1182" s="168">
        <f t="shared" si="10322"/>
        <v>0</v>
      </c>
      <c r="AWA1182" s="167" t="s">
        <v>67</v>
      </c>
      <c r="AWB1182" s="10">
        <f t="shared" ref="AWB1182" si="10873">AVZ1182*1.2</f>
        <v>0</v>
      </c>
      <c r="AWC1182" s="10"/>
      <c r="AWD1182" s="219"/>
      <c r="AWE1182" s="167" t="s">
        <v>108</v>
      </c>
      <c r="AWF1182" s="500" t="s">
        <v>2853</v>
      </c>
      <c r="AWH1182" s="168"/>
      <c r="AWI1182" s="168">
        <f t="shared" si="10325"/>
        <v>0</v>
      </c>
      <c r="AWJ1182" s="167" t="s">
        <v>67</v>
      </c>
      <c r="AWK1182" s="10">
        <f t="shared" ref="AWK1182" si="10874">AWI1182*1.2</f>
        <v>0</v>
      </c>
      <c r="AWL1182" s="10"/>
      <c r="AWM1182" s="219"/>
      <c r="AWN1182" s="167" t="s">
        <v>108</v>
      </c>
      <c r="AWO1182" s="500" t="s">
        <v>2351</v>
      </c>
      <c r="AWQ1182" s="168"/>
      <c r="AWR1182" s="168">
        <f t="shared" si="10328"/>
        <v>0</v>
      </c>
      <c r="AWS1182" s="167" t="s">
        <v>67</v>
      </c>
      <c r="AWT1182" s="10">
        <f t="shared" ref="AWT1182" si="10875">AWR1182*1.2</f>
        <v>0</v>
      </c>
      <c r="AWU1182" s="10"/>
      <c r="AWV1182" s="219"/>
      <c r="AWW1182" s="167" t="s">
        <v>108</v>
      </c>
      <c r="AWX1182" s="500" t="s">
        <v>2006</v>
      </c>
      <c r="AWZ1182" s="168"/>
      <c r="AXA1182" s="168">
        <f t="shared" si="10331"/>
        <v>13</v>
      </c>
      <c r="AXB1182" s="167" t="s">
        <v>67</v>
      </c>
      <c r="AXC1182" s="10">
        <f t="shared" ref="AXC1182" si="10876">AXA1182*1.2</f>
        <v>15.6</v>
      </c>
      <c r="AXD1182" s="10"/>
      <c r="AXE1182" s="219"/>
      <c r="AXF1182" s="167" t="s">
        <v>108</v>
      </c>
      <c r="AXG1182" s="498" t="s">
        <v>1088</v>
      </c>
      <c r="AXI1182" s="168"/>
      <c r="AXJ1182" s="168">
        <f t="shared" si="10334"/>
        <v>96</v>
      </c>
      <c r="AXK1182" s="167" t="s">
        <v>67</v>
      </c>
      <c r="AXL1182" s="10">
        <f t="shared" ref="AXL1182" si="10877">AXJ1182*1.2</f>
        <v>115.19999999999999</v>
      </c>
      <c r="AXM1182" s="10"/>
      <c r="AXN1182" s="219"/>
      <c r="AXO1182" s="167" t="s">
        <v>108</v>
      </c>
      <c r="AXP1182" s="500" t="s">
        <v>1316</v>
      </c>
      <c r="AXR1182" s="168"/>
      <c r="AXS1182" s="168">
        <f t="shared" si="10337"/>
        <v>0</v>
      </c>
      <c r="AXT1182" s="167" t="s">
        <v>67</v>
      </c>
      <c r="AXU1182" s="10">
        <f t="shared" ref="AXU1182" si="10878">AXS1182*1.2</f>
        <v>0</v>
      </c>
      <c r="AXV1182" s="10"/>
      <c r="AXW1182" s="219"/>
      <c r="AXX1182" s="167" t="s">
        <v>108</v>
      </c>
      <c r="AXY1182" s="500" t="s">
        <v>1325</v>
      </c>
      <c r="AYA1182" s="168"/>
      <c r="AYB1182" s="168">
        <f t="shared" si="10340"/>
        <v>5</v>
      </c>
      <c r="AYC1182" s="167" t="s">
        <v>67</v>
      </c>
      <c r="AYD1182" s="10">
        <f t="shared" ref="AYD1182" si="10879">AYB1182*1.2</f>
        <v>6</v>
      </c>
      <c r="AYE1182" s="10"/>
      <c r="AYF1182" s="219"/>
      <c r="AYG1182" s="167" t="s">
        <v>108</v>
      </c>
      <c r="AYH1182" s="500" t="s">
        <v>497</v>
      </c>
      <c r="AYJ1182" s="168"/>
      <c r="AYK1182" s="168">
        <f t="shared" si="10343"/>
        <v>0</v>
      </c>
      <c r="AYL1182" s="167" t="s">
        <v>67</v>
      </c>
      <c r="AYM1182" s="10">
        <f t="shared" ref="AYM1182" si="10880">AYK1182*1.2</f>
        <v>0</v>
      </c>
      <c r="AYN1182" s="10"/>
      <c r="AYO1182" s="219"/>
      <c r="AYP1182" s="167" t="s">
        <v>108</v>
      </c>
      <c r="AYQ1182" s="500" t="s">
        <v>517</v>
      </c>
      <c r="AYS1182" s="168"/>
      <c r="AYT1182" s="168">
        <f t="shared" si="10346"/>
        <v>5</v>
      </c>
      <c r="AYU1182" s="167" t="s">
        <v>67</v>
      </c>
      <c r="AYV1182" s="10">
        <f t="shared" ref="AYV1182" si="10881">AYT1182*1.2</f>
        <v>6</v>
      </c>
      <c r="AYW1182" s="10"/>
      <c r="AYX1182" s="219"/>
      <c r="AYY1182" s="167" t="s">
        <v>108</v>
      </c>
      <c r="AYZ1182" s="498" t="s">
        <v>2006</v>
      </c>
      <c r="AZB1182" s="168"/>
      <c r="AZC1182" s="168">
        <f t="shared" si="10349"/>
        <v>13</v>
      </c>
      <c r="AZD1182" s="167" t="s">
        <v>67</v>
      </c>
      <c r="AZE1182" s="10">
        <f t="shared" ref="AZE1182" si="10882">AZC1182*1.2</f>
        <v>15.6</v>
      </c>
      <c r="AZF1182" s="10"/>
      <c r="AZG1182" s="219"/>
      <c r="AZH1182" s="167" t="s">
        <v>108</v>
      </c>
      <c r="AZI1182" s="500" t="s">
        <v>457</v>
      </c>
      <c r="AZK1182" s="168"/>
      <c r="AZL1182" s="168">
        <f t="shared" si="10352"/>
        <v>20</v>
      </c>
      <c r="AZM1182" s="167" t="s">
        <v>67</v>
      </c>
      <c r="AZN1182" s="10">
        <f t="shared" ref="AZN1182" si="10883">AZL1182*1.2</f>
        <v>24</v>
      </c>
      <c r="AZO1182" s="10"/>
      <c r="AZP1182" s="219"/>
      <c r="AZQ1182" s="167" t="s">
        <v>108</v>
      </c>
      <c r="AZR1182" s="500" t="s">
        <v>578</v>
      </c>
      <c r="AZT1182" s="168"/>
      <c r="AZU1182" s="168">
        <f t="shared" si="10355"/>
        <v>0</v>
      </c>
      <c r="AZV1182" s="167" t="s">
        <v>67</v>
      </c>
      <c r="AZW1182" s="10">
        <f t="shared" ref="AZW1182" si="10884">AZU1182*1.2</f>
        <v>0</v>
      </c>
      <c r="AZX1182" s="10"/>
      <c r="AZY1182" s="219"/>
      <c r="AZZ1182" s="167" t="s">
        <v>108</v>
      </c>
      <c r="BAA1182" s="500" t="s">
        <v>1373</v>
      </c>
      <c r="BAC1182" s="168"/>
      <c r="BAD1182" s="168">
        <f t="shared" si="10358"/>
        <v>0</v>
      </c>
      <c r="BAE1182" s="167" t="s">
        <v>67</v>
      </c>
      <c r="BAF1182" s="10">
        <f t="shared" ref="BAF1182" si="10885">BAD1182*1.2</f>
        <v>0</v>
      </c>
      <c r="BAG1182" s="10"/>
      <c r="BAH1182" s="219"/>
      <c r="BAI1182" s="167" t="s">
        <v>108</v>
      </c>
      <c r="BAJ1182" s="500" t="s">
        <v>504</v>
      </c>
      <c r="BAL1182" s="168"/>
      <c r="BAM1182" s="168">
        <f t="shared" si="10361"/>
        <v>0</v>
      </c>
      <c r="BAN1182" s="167" t="s">
        <v>67</v>
      </c>
      <c r="BAO1182" s="10">
        <f t="shared" ref="BAO1182" si="10886">BAM1182*1.2</f>
        <v>0</v>
      </c>
      <c r="BAP1182" s="10"/>
      <c r="BAQ1182" s="219"/>
      <c r="BAR1182" s="167" t="s">
        <v>108</v>
      </c>
      <c r="BAS1182" s="500" t="s">
        <v>524</v>
      </c>
      <c r="BAU1182" s="168"/>
      <c r="BAV1182" s="168">
        <f t="shared" si="10364"/>
        <v>11</v>
      </c>
      <c r="BAW1182" s="167" t="s">
        <v>67</v>
      </c>
      <c r="BAX1182" s="10">
        <f t="shared" ref="BAX1182" si="10887">BAV1182*1.2</f>
        <v>13.2</v>
      </c>
      <c r="BAY1182" s="10"/>
      <c r="BAZ1182" s="219"/>
      <c r="BBA1182" s="167" t="s">
        <v>108</v>
      </c>
      <c r="BBB1182" s="500" t="s">
        <v>504</v>
      </c>
      <c r="BBD1182" s="168"/>
      <c r="BBE1182" s="168">
        <f t="shared" si="10367"/>
        <v>0</v>
      </c>
      <c r="BBF1182" s="167" t="s">
        <v>67</v>
      </c>
      <c r="BBG1182" s="10">
        <f t="shared" ref="BBG1182" si="10888">BBE1182*1.2</f>
        <v>0</v>
      </c>
      <c r="BBH1182" s="10"/>
      <c r="BBI1182" s="219"/>
      <c r="BBJ1182" s="167" t="s">
        <v>108</v>
      </c>
      <c r="BBK1182" s="500" t="s">
        <v>1703</v>
      </c>
      <c r="BBM1182" s="168"/>
      <c r="BBN1182" s="168">
        <f t="shared" si="10370"/>
        <v>15</v>
      </c>
      <c r="BBO1182" s="167" t="s">
        <v>67</v>
      </c>
      <c r="BBP1182" s="10">
        <f t="shared" ref="BBP1182" si="10889">BBN1182*1.2</f>
        <v>18</v>
      </c>
      <c r="BBQ1182" s="10"/>
      <c r="BBR1182" s="219"/>
      <c r="BBS1182" s="167" t="s">
        <v>108</v>
      </c>
      <c r="BBT1182" s="500" t="s">
        <v>517</v>
      </c>
      <c r="BBV1182" s="168"/>
      <c r="BBW1182" s="168">
        <f t="shared" si="10373"/>
        <v>5</v>
      </c>
      <c r="BBX1182" s="167" t="s">
        <v>67</v>
      </c>
      <c r="BBY1182" s="10">
        <f t="shared" ref="BBY1182" si="10890">BBW1182*1.2</f>
        <v>6</v>
      </c>
      <c r="BBZ1182" s="10"/>
      <c r="BCA1182" s="219"/>
      <c r="BCB1182" s="167" t="s">
        <v>108</v>
      </c>
      <c r="BCC1182" s="500" t="s">
        <v>1373</v>
      </c>
      <c r="BCE1182" s="168"/>
      <c r="BCF1182" s="168">
        <f t="shared" si="10376"/>
        <v>0</v>
      </c>
      <c r="BCG1182" s="167" t="s">
        <v>67</v>
      </c>
      <c r="BCH1182" s="10">
        <f t="shared" ref="BCH1182" si="10891">BCF1182*1.2</f>
        <v>0</v>
      </c>
      <c r="BCI1182" s="10"/>
      <c r="BCJ1182" s="219"/>
      <c r="BCK1182" s="167" t="s">
        <v>108</v>
      </c>
      <c r="BCL1182" s="500" t="s">
        <v>1373</v>
      </c>
      <c r="BCN1182" s="168"/>
      <c r="BCO1182" s="168">
        <f t="shared" si="10379"/>
        <v>0</v>
      </c>
      <c r="BCP1182" s="167" t="s">
        <v>67</v>
      </c>
      <c r="BCQ1182" s="10">
        <f t="shared" ref="BCQ1182" si="10892">BCO1182*1.2</f>
        <v>0</v>
      </c>
      <c r="BCR1182" s="10"/>
      <c r="BCS1182" s="219"/>
      <c r="BCT1182" s="167" t="s">
        <v>108</v>
      </c>
      <c r="BCU1182" s="500" t="s">
        <v>442</v>
      </c>
      <c r="BCW1182" s="168"/>
      <c r="BCX1182" s="168">
        <f t="shared" si="10382"/>
        <v>0</v>
      </c>
      <c r="BCY1182" s="167" t="s">
        <v>67</v>
      </c>
      <c r="BCZ1182" s="10">
        <f t="shared" ref="BCZ1182" si="10893">BCX1182*1.2</f>
        <v>0</v>
      </c>
      <c r="BDA1182" s="10"/>
      <c r="BDB1182" s="219"/>
      <c r="BDC1182" s="167" t="s">
        <v>108</v>
      </c>
      <c r="BDD1182" s="500" t="s">
        <v>2006</v>
      </c>
      <c r="BDF1182" s="168"/>
      <c r="BDG1182" s="168">
        <f t="shared" si="10385"/>
        <v>13</v>
      </c>
      <c r="BDH1182" s="167" t="s">
        <v>67</v>
      </c>
      <c r="BDI1182" s="10">
        <f t="shared" ref="BDI1182" si="10894">BDG1182*1.2</f>
        <v>15.6</v>
      </c>
      <c r="BDJ1182" s="10"/>
      <c r="BDK1182" s="219"/>
      <c r="BDL1182" s="167" t="s">
        <v>108</v>
      </c>
      <c r="BDM1182" s="328" t="s">
        <v>1325</v>
      </c>
      <c r="BDO1182" s="168"/>
      <c r="BDP1182" s="168">
        <f t="shared" si="10388"/>
        <v>5</v>
      </c>
      <c r="BDQ1182" s="167" t="s">
        <v>67</v>
      </c>
      <c r="BDR1182" s="10">
        <f t="shared" ref="BDR1182" si="10895">BDP1182*1.2</f>
        <v>6</v>
      </c>
      <c r="BDS1182" s="10"/>
      <c r="BDT1182" s="219"/>
      <c r="BDU1182" s="167" t="s">
        <v>108</v>
      </c>
      <c r="BDV1182" s="500" t="s">
        <v>963</v>
      </c>
      <c r="BDX1182" s="168"/>
      <c r="BDY1182" s="168">
        <f t="shared" si="10391"/>
        <v>0</v>
      </c>
      <c r="BDZ1182" s="167" t="s">
        <v>67</v>
      </c>
      <c r="BEA1182" s="10">
        <f t="shared" ref="BEA1182" si="10896">BDY1182*1.2</f>
        <v>0</v>
      </c>
      <c r="BEB1182" s="10"/>
      <c r="BEC1182" s="219"/>
      <c r="BED1182" s="167" t="s">
        <v>108</v>
      </c>
      <c r="BEE1182" s="498" t="s">
        <v>963</v>
      </c>
      <c r="BEG1182" s="168"/>
      <c r="BEH1182" s="168">
        <f t="shared" si="10394"/>
        <v>0</v>
      </c>
      <c r="BEI1182" s="167" t="s">
        <v>67</v>
      </c>
      <c r="BEJ1182" s="10">
        <f t="shared" ref="BEJ1182" si="10897">BEH1182*1.2</f>
        <v>0</v>
      </c>
      <c r="BEK1182" s="10"/>
      <c r="BEL1182" s="219"/>
      <c r="BEM1182" s="167" t="s">
        <v>108</v>
      </c>
      <c r="BEN1182" s="498" t="s">
        <v>524</v>
      </c>
      <c r="BEP1182" s="168"/>
      <c r="BEQ1182" s="168">
        <f t="shared" si="10397"/>
        <v>11</v>
      </c>
      <c r="BER1182" s="167" t="s">
        <v>67</v>
      </c>
      <c r="BES1182" s="10">
        <f t="shared" ref="BES1182" si="10898">BEQ1182*1.2</f>
        <v>13.2</v>
      </c>
      <c r="BET1182" s="10"/>
      <c r="BEU1182" s="219"/>
      <c r="BEV1182" s="167" t="s">
        <v>108</v>
      </c>
      <c r="BEW1182" s="500" t="s">
        <v>916</v>
      </c>
      <c r="BEY1182" s="168"/>
      <c r="BEZ1182" s="168">
        <f t="shared" si="10400"/>
        <v>0</v>
      </c>
      <c r="BFA1182" s="167" t="s">
        <v>67</v>
      </c>
      <c r="BFB1182" s="10">
        <f t="shared" ref="BFB1182" si="10899">BEZ1182*1.2</f>
        <v>0</v>
      </c>
      <c r="BFC1182" s="10"/>
      <c r="BFD1182" s="219"/>
      <c r="BFE1182" s="167"/>
      <c r="BFF1182" s="327"/>
      <c r="BFH1182" s="168"/>
      <c r="BFI1182" s="168"/>
      <c r="BFJ1182" s="167"/>
      <c r="BFK1182" s="10"/>
      <c r="BFL1182" s="10"/>
      <c r="BFN1182" s="167"/>
      <c r="BFO1182" s="327"/>
      <c r="BFQ1182" s="168"/>
      <c r="BFR1182" s="168"/>
      <c r="BFS1182" s="167"/>
      <c r="BFT1182" s="10"/>
      <c r="BFU1182" s="10"/>
      <c r="BFW1182" s="167"/>
      <c r="BFX1182" s="328"/>
      <c r="BFZ1182" s="168"/>
      <c r="BGA1182" s="168"/>
      <c r="BGB1182" s="167"/>
      <c r="BGC1182" s="10"/>
      <c r="BGD1182" s="10"/>
      <c r="BGF1182" s="167"/>
      <c r="BGG1182" s="327"/>
      <c r="BGI1182" s="168"/>
      <c r="BGJ1182" s="168"/>
      <c r="BGK1182" s="167"/>
      <c r="BGL1182" s="10"/>
      <c r="BGM1182" s="10"/>
      <c r="BGO1182" s="167"/>
      <c r="BGP1182" s="328"/>
      <c r="BGR1182" s="168"/>
      <c r="BGS1182" s="168"/>
      <c r="BGT1182" s="167"/>
      <c r="BGU1182" s="10"/>
      <c r="BGV1182" s="10"/>
      <c r="BGX1182" s="167"/>
      <c r="BGY1182" s="327"/>
      <c r="BHA1182" s="168"/>
      <c r="BHB1182" s="168"/>
      <c r="BHC1182" s="167"/>
      <c r="BHD1182" s="10"/>
      <c r="BHE1182" s="10"/>
    </row>
    <row r="1183" spans="1:1565" s="14" customFormat="1" ht="15">
      <c r="A1183" s="167" t="s">
        <v>109</v>
      </c>
      <c r="B1183" s="325" t="s">
        <v>2853</v>
      </c>
      <c r="D1183" s="168"/>
      <c r="E1183" s="168">
        <f>VLOOKUP(B1183,$A$1213:$F$2274,6,FALSE)</f>
        <v>0</v>
      </c>
      <c r="F1183" s="167" t="s">
        <v>69</v>
      </c>
      <c r="G1183" s="10">
        <f>E1183*1.1</f>
        <v>0</v>
      </c>
      <c r="H1183" s="10"/>
      <c r="I1183" s="219"/>
      <c r="J1183" s="167" t="s">
        <v>109</v>
      </c>
      <c r="K1183" s="325" t="s">
        <v>524</v>
      </c>
      <c r="M1183" s="168"/>
      <c r="N1183" s="168">
        <f>VLOOKUP(K1183,$A$1213:$F$2274,6,FALSE)</f>
        <v>11</v>
      </c>
      <c r="O1183" s="167" t="s">
        <v>69</v>
      </c>
      <c r="P1183" s="10">
        <f>N1183*1.1</f>
        <v>12.100000000000001</v>
      </c>
      <c r="Q1183" s="10"/>
      <c r="R1183" s="219"/>
      <c r="S1183" s="167" t="s">
        <v>109</v>
      </c>
      <c r="T1183" s="325" t="s">
        <v>1714</v>
      </c>
      <c r="V1183" s="168"/>
      <c r="W1183" s="168">
        <f t="shared" si="9905"/>
        <v>0</v>
      </c>
      <c r="X1183" s="167" t="s">
        <v>69</v>
      </c>
      <c r="Y1183" s="10">
        <f t="shared" ref="Y1183" si="10900">W1183*1.1</f>
        <v>0</v>
      </c>
      <c r="Z1183" s="10"/>
      <c r="AA1183" s="219"/>
      <c r="AB1183" s="167" t="s">
        <v>109</v>
      </c>
      <c r="AC1183" s="325" t="s">
        <v>2004</v>
      </c>
      <c r="AE1183" s="168"/>
      <c r="AF1183" s="168">
        <f t="shared" si="9908"/>
        <v>0</v>
      </c>
      <c r="AG1183" s="167" t="s">
        <v>69</v>
      </c>
      <c r="AH1183" s="10">
        <f t="shared" ref="AH1183" si="10901">AF1183*1.1</f>
        <v>0</v>
      </c>
      <c r="AI1183" s="10"/>
      <c r="AJ1183" s="219"/>
      <c r="AK1183" s="167" t="s">
        <v>109</v>
      </c>
      <c r="AL1183" s="498" t="s">
        <v>2006</v>
      </c>
      <c r="AN1183" s="168"/>
      <c r="AO1183" s="168">
        <f t="shared" si="9911"/>
        <v>13</v>
      </c>
      <c r="AP1183" s="167" t="s">
        <v>69</v>
      </c>
      <c r="AQ1183" s="10">
        <f t="shared" ref="AQ1183" si="10902">AO1183*1.1</f>
        <v>14.3</v>
      </c>
      <c r="AR1183" s="10"/>
      <c r="AS1183" s="219"/>
      <c r="AT1183" s="167" t="s">
        <v>109</v>
      </c>
      <c r="AU1183" s="325" t="s">
        <v>1373</v>
      </c>
      <c r="AW1183" s="168"/>
      <c r="AX1183" s="168">
        <f t="shared" si="9914"/>
        <v>0</v>
      </c>
      <c r="AY1183" s="167" t="s">
        <v>69</v>
      </c>
      <c r="AZ1183" s="10">
        <f t="shared" ref="AZ1183" si="10903">AX1183*1.1</f>
        <v>0</v>
      </c>
      <c r="BA1183" s="10"/>
      <c r="BB1183" s="219"/>
      <c r="BC1183" s="167" t="s">
        <v>109</v>
      </c>
      <c r="BD1183" s="325" t="s">
        <v>2968</v>
      </c>
      <c r="BF1183" s="168"/>
      <c r="BG1183" s="168">
        <f t="shared" si="9917"/>
        <v>19</v>
      </c>
      <c r="BH1183" s="167" t="s">
        <v>69</v>
      </c>
      <c r="BI1183" s="10">
        <f t="shared" ref="BI1183" si="10904">BG1183*1.1</f>
        <v>20.900000000000002</v>
      </c>
      <c r="BJ1183" s="10"/>
      <c r="BK1183" s="219"/>
      <c r="BL1183" s="167" t="s">
        <v>109</v>
      </c>
      <c r="BM1183" s="325" t="s">
        <v>1373</v>
      </c>
      <c r="BO1183" s="168"/>
      <c r="BP1183" s="168">
        <f t="shared" si="9920"/>
        <v>0</v>
      </c>
      <c r="BQ1183" s="167" t="s">
        <v>69</v>
      </c>
      <c r="BR1183" s="10">
        <f t="shared" ref="BR1183" si="10905">BP1183*1.1</f>
        <v>0</v>
      </c>
      <c r="BS1183" s="10"/>
      <c r="BT1183" s="219"/>
      <c r="BU1183" s="167" t="s">
        <v>109</v>
      </c>
      <c r="BV1183" s="325" t="s">
        <v>2853</v>
      </c>
      <c r="BX1183" s="168"/>
      <c r="BY1183" s="168">
        <f t="shared" si="9923"/>
        <v>0</v>
      </c>
      <c r="BZ1183" s="167" t="s">
        <v>69</v>
      </c>
      <c r="CA1183" s="10">
        <f t="shared" ref="CA1183" si="10906">BY1183*1.1</f>
        <v>0</v>
      </c>
      <c r="CB1183" s="10"/>
      <c r="CC1183" s="219"/>
      <c r="CD1183" s="167" t="s">
        <v>109</v>
      </c>
      <c r="CE1183" s="325" t="s">
        <v>1373</v>
      </c>
      <c r="CG1183" s="168"/>
      <c r="CH1183" s="168">
        <f t="shared" si="9926"/>
        <v>0</v>
      </c>
      <c r="CI1183" s="167" t="s">
        <v>69</v>
      </c>
      <c r="CJ1183" s="10">
        <f t="shared" ref="CJ1183" si="10907">CH1183*1.1</f>
        <v>0</v>
      </c>
      <c r="CK1183" s="10"/>
      <c r="CL1183" s="219"/>
      <c r="CM1183" s="167" t="s">
        <v>109</v>
      </c>
      <c r="CN1183" s="325" t="s">
        <v>517</v>
      </c>
      <c r="CP1183" s="168"/>
      <c r="CQ1183" s="168">
        <f t="shared" si="9929"/>
        <v>5</v>
      </c>
      <c r="CR1183" s="167" t="s">
        <v>69</v>
      </c>
      <c r="CS1183" s="10">
        <f t="shared" ref="CS1183" si="10908">CQ1183*1.1</f>
        <v>5.5</v>
      </c>
      <c r="CT1183" s="10"/>
      <c r="CU1183" s="219"/>
      <c r="CV1183" s="167" t="s">
        <v>109</v>
      </c>
      <c r="CW1183" s="325" t="s">
        <v>497</v>
      </c>
      <c r="CY1183" s="168"/>
      <c r="CZ1183" s="168">
        <f t="shared" si="9932"/>
        <v>0</v>
      </c>
      <c r="DA1183" s="167" t="s">
        <v>69</v>
      </c>
      <c r="DB1183" s="10">
        <f t="shared" ref="DB1183" si="10909">CZ1183*1.1</f>
        <v>0</v>
      </c>
      <c r="DC1183" s="10"/>
      <c r="DD1183" s="219"/>
      <c r="DE1183" s="167" t="s">
        <v>109</v>
      </c>
      <c r="DF1183" s="325" t="s">
        <v>1638</v>
      </c>
      <c r="DH1183" s="168"/>
      <c r="DI1183" s="168">
        <f t="shared" si="9935"/>
        <v>87</v>
      </c>
      <c r="DJ1183" s="167" t="s">
        <v>69</v>
      </c>
      <c r="DK1183" s="10">
        <f t="shared" ref="DK1183" si="10910">DI1183*1.1</f>
        <v>95.7</v>
      </c>
      <c r="DL1183" s="10"/>
      <c r="DM1183" s="219"/>
      <c r="DN1183" s="167" t="s">
        <v>109</v>
      </c>
      <c r="DO1183" s="325" t="s">
        <v>497</v>
      </c>
      <c r="DQ1183" s="168"/>
      <c r="DR1183" s="168">
        <f t="shared" si="9938"/>
        <v>0</v>
      </c>
      <c r="DS1183" s="167" t="s">
        <v>69</v>
      </c>
      <c r="DT1183" s="10">
        <f t="shared" ref="DT1183" si="10911">DR1183*1.1</f>
        <v>0</v>
      </c>
      <c r="DU1183" s="10"/>
      <c r="DV1183" s="219"/>
      <c r="DW1183" s="167" t="s">
        <v>109</v>
      </c>
      <c r="DX1183" s="325" t="s">
        <v>3575</v>
      </c>
      <c r="DZ1183" s="168"/>
      <c r="EA1183" s="168">
        <f t="shared" si="9941"/>
        <v>0</v>
      </c>
      <c r="EB1183" s="167" t="s">
        <v>69</v>
      </c>
      <c r="EC1183" s="10">
        <f t="shared" ref="EC1183" si="10912">EA1183*1.1</f>
        <v>0</v>
      </c>
      <c r="ED1183" s="10"/>
      <c r="EE1183" s="219"/>
      <c r="EF1183" s="167" t="s">
        <v>109</v>
      </c>
      <c r="EG1183" s="325" t="s">
        <v>1088</v>
      </c>
      <c r="EI1183" s="168"/>
      <c r="EJ1183" s="168">
        <f t="shared" si="9944"/>
        <v>96</v>
      </c>
      <c r="EK1183" s="167" t="s">
        <v>69</v>
      </c>
      <c r="EL1183" s="10">
        <f t="shared" ref="EL1183" si="10913">EJ1183*1.1</f>
        <v>105.60000000000001</v>
      </c>
      <c r="EM1183" s="10"/>
      <c r="EN1183" s="219"/>
      <c r="EO1183" s="167" t="s">
        <v>109</v>
      </c>
      <c r="EP1183" s="325" t="s">
        <v>457</v>
      </c>
      <c r="ER1183" s="168"/>
      <c r="ES1183" s="168">
        <f t="shared" si="9947"/>
        <v>20</v>
      </c>
      <c r="ET1183" s="167" t="s">
        <v>69</v>
      </c>
      <c r="EU1183" s="10">
        <f t="shared" ref="EU1183" si="10914">ES1183*1.1</f>
        <v>22</v>
      </c>
      <c r="EV1183" s="10"/>
      <c r="EW1183" s="219"/>
      <c r="EX1183" s="167" t="s">
        <v>109</v>
      </c>
      <c r="EY1183" s="325" t="s">
        <v>1619</v>
      </c>
      <c r="FA1183" s="168"/>
      <c r="FB1183" s="168">
        <f t="shared" si="9950"/>
        <v>30</v>
      </c>
      <c r="FC1183" s="167" t="s">
        <v>69</v>
      </c>
      <c r="FD1183" s="10">
        <f t="shared" ref="FD1183" si="10915">FB1183*1.1</f>
        <v>33</v>
      </c>
      <c r="FE1183" s="10"/>
      <c r="FF1183" s="219"/>
      <c r="FG1183" s="167" t="s">
        <v>109</v>
      </c>
      <c r="FH1183" s="325" t="s">
        <v>1373</v>
      </c>
      <c r="FJ1183" s="168"/>
      <c r="FK1183" s="168">
        <f t="shared" si="9953"/>
        <v>0</v>
      </c>
      <c r="FL1183" s="167" t="s">
        <v>69</v>
      </c>
      <c r="FM1183" s="10">
        <f t="shared" ref="FM1183" si="10916">FK1183*1.1</f>
        <v>0</v>
      </c>
      <c r="FN1183" s="10"/>
      <c r="FO1183" s="219"/>
      <c r="FP1183" s="167" t="s">
        <v>109</v>
      </c>
      <c r="FQ1183" s="325" t="s">
        <v>517</v>
      </c>
      <c r="FS1183" s="168"/>
      <c r="FT1183" s="168">
        <f t="shared" si="9956"/>
        <v>5</v>
      </c>
      <c r="FU1183" s="167" t="s">
        <v>69</v>
      </c>
      <c r="FV1183" s="10">
        <f t="shared" ref="FV1183" si="10917">FT1183*1.1</f>
        <v>5.5</v>
      </c>
      <c r="FW1183" s="10"/>
      <c r="FX1183" s="219"/>
      <c r="FY1183" s="167" t="s">
        <v>109</v>
      </c>
      <c r="FZ1183" s="325" t="s">
        <v>507</v>
      </c>
      <c r="GB1183" s="168"/>
      <c r="GC1183" s="168">
        <f t="shared" si="9959"/>
        <v>0</v>
      </c>
      <c r="GD1183" s="167" t="s">
        <v>69</v>
      </c>
      <c r="GE1183" s="10">
        <f t="shared" ref="GE1183" si="10918">GC1183*1.1</f>
        <v>0</v>
      </c>
      <c r="GF1183" s="10"/>
      <c r="GG1183" s="219"/>
      <c r="GH1183" s="167" t="s">
        <v>109</v>
      </c>
      <c r="GI1183" s="325" t="s">
        <v>2006</v>
      </c>
      <c r="GK1183" s="168"/>
      <c r="GL1183" s="168">
        <f t="shared" si="9962"/>
        <v>13</v>
      </c>
      <c r="GM1183" s="167" t="s">
        <v>69</v>
      </c>
      <c r="GN1183" s="10">
        <f t="shared" ref="GN1183" si="10919">GL1183*1.1</f>
        <v>14.3</v>
      </c>
      <c r="GO1183" s="10"/>
      <c r="GP1183" s="219"/>
      <c r="GQ1183" s="167" t="s">
        <v>109</v>
      </c>
      <c r="GR1183" s="325" t="s">
        <v>1703</v>
      </c>
      <c r="GT1183" s="168"/>
      <c r="GU1183" s="168">
        <f t="shared" si="9965"/>
        <v>15</v>
      </c>
      <c r="GV1183" s="167" t="s">
        <v>69</v>
      </c>
      <c r="GW1183" s="10">
        <f t="shared" ref="GW1183" si="10920">GU1183*1.1</f>
        <v>16.5</v>
      </c>
      <c r="GX1183" s="10"/>
      <c r="GY1183" s="219"/>
      <c r="GZ1183" s="167" t="s">
        <v>109</v>
      </c>
      <c r="HA1183" s="325" t="s">
        <v>2367</v>
      </c>
      <c r="HC1183" s="168"/>
      <c r="HD1183" s="168">
        <f t="shared" si="9968"/>
        <v>0</v>
      </c>
      <c r="HE1183" s="167" t="s">
        <v>69</v>
      </c>
      <c r="HF1183" s="10">
        <f t="shared" ref="HF1183" si="10921">HD1183*1.1</f>
        <v>0</v>
      </c>
      <c r="HG1183" s="10"/>
      <c r="HH1183" s="219"/>
      <c r="HI1183" s="167" t="s">
        <v>109</v>
      </c>
      <c r="HJ1183" s="325" t="s">
        <v>1893</v>
      </c>
      <c r="HL1183" s="168"/>
      <c r="HM1183" s="168">
        <f t="shared" si="9971"/>
        <v>1</v>
      </c>
      <c r="HN1183" s="167" t="s">
        <v>69</v>
      </c>
      <c r="HO1183" s="10">
        <f t="shared" ref="HO1183" si="10922">HM1183*1.1</f>
        <v>1.1000000000000001</v>
      </c>
      <c r="HP1183" s="10"/>
      <c r="HQ1183" s="219"/>
      <c r="HR1183" s="167" t="s">
        <v>109</v>
      </c>
      <c r="HS1183" s="325" t="s">
        <v>3412</v>
      </c>
      <c r="HU1183" s="168"/>
      <c r="HV1183" s="168">
        <f t="shared" si="9974"/>
        <v>10</v>
      </c>
      <c r="HW1183" s="167" t="s">
        <v>69</v>
      </c>
      <c r="HX1183" s="10">
        <f t="shared" ref="HX1183" si="10923">HV1183*1.1</f>
        <v>11</v>
      </c>
      <c r="HY1183" s="10"/>
      <c r="HZ1183" s="219"/>
      <c r="IA1183" s="167" t="s">
        <v>109</v>
      </c>
      <c r="IB1183" s="325" t="s">
        <v>2006</v>
      </c>
      <c r="ID1183" s="168"/>
      <c r="IE1183" s="168">
        <f t="shared" si="9977"/>
        <v>13</v>
      </c>
      <c r="IF1183" s="167" t="s">
        <v>69</v>
      </c>
      <c r="IG1183" s="10">
        <f t="shared" ref="IG1183" si="10924">IE1183*1.1</f>
        <v>14.3</v>
      </c>
      <c r="IH1183" s="10"/>
      <c r="II1183" s="219"/>
      <c r="IJ1183" s="167" t="s">
        <v>109</v>
      </c>
      <c r="IK1183" s="325" t="s">
        <v>2006</v>
      </c>
      <c r="IM1183" s="168"/>
      <c r="IN1183" s="168">
        <f t="shared" si="9980"/>
        <v>13</v>
      </c>
      <c r="IO1183" s="167" t="s">
        <v>69</v>
      </c>
      <c r="IP1183" s="10">
        <f t="shared" ref="IP1183" si="10925">IN1183*1.1</f>
        <v>14.3</v>
      </c>
      <c r="IQ1183" s="10"/>
      <c r="IR1183" s="219"/>
      <c r="IS1183" s="167" t="s">
        <v>109</v>
      </c>
      <c r="IT1183" s="325" t="s">
        <v>1373</v>
      </c>
      <c r="IV1183" s="168"/>
      <c r="IW1183" s="168">
        <f t="shared" si="9983"/>
        <v>0</v>
      </c>
      <c r="IX1183" s="167" t="s">
        <v>69</v>
      </c>
      <c r="IY1183" s="10">
        <f t="shared" ref="IY1183" si="10926">IW1183*1.1</f>
        <v>0</v>
      </c>
      <c r="IZ1183" s="10"/>
      <c r="JA1183" s="219"/>
      <c r="JB1183" s="167" t="s">
        <v>109</v>
      </c>
      <c r="JC1183" s="500" t="s">
        <v>804</v>
      </c>
      <c r="JE1183" s="168"/>
      <c r="JF1183" s="168">
        <f t="shared" si="9986"/>
        <v>0</v>
      </c>
      <c r="JG1183" s="167" t="s">
        <v>69</v>
      </c>
      <c r="JH1183" s="10">
        <f t="shared" ref="JH1183" si="10927">JF1183*1.1</f>
        <v>0</v>
      </c>
      <c r="JI1183" s="10"/>
      <c r="JJ1183" s="219"/>
      <c r="JK1183" s="167" t="s">
        <v>109</v>
      </c>
      <c r="JL1183" s="500" t="s">
        <v>1088</v>
      </c>
      <c r="JN1183" s="168"/>
      <c r="JO1183" s="168">
        <f t="shared" si="9989"/>
        <v>96</v>
      </c>
      <c r="JP1183" s="167" t="s">
        <v>69</v>
      </c>
      <c r="JQ1183" s="10">
        <f t="shared" ref="JQ1183" si="10928">JO1183*1.1</f>
        <v>105.60000000000001</v>
      </c>
      <c r="JR1183" s="10"/>
      <c r="JS1183" s="219"/>
      <c r="JT1183" s="167" t="s">
        <v>109</v>
      </c>
      <c r="JU1183" s="500" t="s">
        <v>2851</v>
      </c>
      <c r="JW1183" s="168"/>
      <c r="JX1183" s="168">
        <f t="shared" si="9992"/>
        <v>0</v>
      </c>
      <c r="JY1183" s="167" t="s">
        <v>69</v>
      </c>
      <c r="JZ1183" s="10">
        <f t="shared" ref="JZ1183" si="10929">JX1183*1.1</f>
        <v>0</v>
      </c>
      <c r="KA1183" s="10"/>
      <c r="KB1183" s="219"/>
      <c r="KC1183" s="167" t="s">
        <v>109</v>
      </c>
      <c r="KD1183" s="500" t="s">
        <v>2359</v>
      </c>
      <c r="KF1183" s="168"/>
      <c r="KG1183" s="168">
        <f t="shared" si="9995"/>
        <v>0</v>
      </c>
      <c r="KH1183" s="167" t="s">
        <v>69</v>
      </c>
      <c r="KI1183" s="10">
        <f t="shared" ref="KI1183" si="10930">KG1183*1.1</f>
        <v>0</v>
      </c>
      <c r="KJ1183" s="10"/>
      <c r="KK1183" s="219"/>
      <c r="KL1183" s="167" t="s">
        <v>109</v>
      </c>
      <c r="KM1183" s="500" t="s">
        <v>497</v>
      </c>
      <c r="KO1183" s="168"/>
      <c r="KP1183" s="168">
        <f t="shared" si="9998"/>
        <v>0</v>
      </c>
      <c r="KQ1183" s="167" t="s">
        <v>69</v>
      </c>
      <c r="KR1183" s="10">
        <f t="shared" ref="KR1183" si="10931">KP1183*1.1</f>
        <v>0</v>
      </c>
      <c r="KS1183" s="10"/>
      <c r="KT1183" s="219"/>
      <c r="KU1183" s="167" t="s">
        <v>109</v>
      </c>
      <c r="KV1183" s="328" t="s">
        <v>457</v>
      </c>
      <c r="KX1183" s="168"/>
      <c r="KY1183" s="168">
        <f t="shared" si="10001"/>
        <v>20</v>
      </c>
      <c r="KZ1183" s="167" t="s">
        <v>69</v>
      </c>
      <c r="LA1183" s="10">
        <f t="shared" ref="LA1183" si="10932">KY1183*1.1</f>
        <v>22</v>
      </c>
      <c r="LB1183" s="10"/>
      <c r="LC1183" s="219"/>
      <c r="LD1183" s="167" t="s">
        <v>109</v>
      </c>
      <c r="LE1183" s="500" t="s">
        <v>2853</v>
      </c>
      <c r="LG1183" s="168"/>
      <c r="LH1183" s="168">
        <f t="shared" si="10004"/>
        <v>0</v>
      </c>
      <c r="LI1183" s="167" t="s">
        <v>69</v>
      </c>
      <c r="LJ1183" s="10">
        <f t="shared" ref="LJ1183" si="10933">LH1183*1.1</f>
        <v>0</v>
      </c>
      <c r="LK1183" s="10"/>
      <c r="LL1183" s="219"/>
      <c r="LM1183" s="167" t="s">
        <v>109</v>
      </c>
      <c r="LN1183" s="500" t="s">
        <v>578</v>
      </c>
      <c r="LP1183" s="168"/>
      <c r="LQ1183" s="168">
        <f t="shared" si="10007"/>
        <v>0</v>
      </c>
      <c r="LR1183" s="167" t="s">
        <v>69</v>
      </c>
      <c r="LS1183" s="10">
        <f t="shared" ref="LS1183" si="10934">LQ1183*1.1</f>
        <v>0</v>
      </c>
      <c r="LT1183" s="10"/>
      <c r="LU1183" s="219"/>
      <c r="LV1183" s="167" t="s">
        <v>109</v>
      </c>
      <c r="LW1183" s="500" t="s">
        <v>1893</v>
      </c>
      <c r="LY1183" s="168"/>
      <c r="LZ1183" s="168">
        <f t="shared" si="10010"/>
        <v>1</v>
      </c>
      <c r="MA1183" s="167" t="s">
        <v>69</v>
      </c>
      <c r="MB1183" s="10">
        <f t="shared" ref="MB1183" si="10935">LZ1183*1.1</f>
        <v>1.1000000000000001</v>
      </c>
      <c r="MC1183" s="10"/>
      <c r="MD1183" s="219"/>
      <c r="ME1183" s="167" t="s">
        <v>109</v>
      </c>
      <c r="MF1183" s="500" t="s">
        <v>527</v>
      </c>
      <c r="MH1183" s="168"/>
      <c r="MI1183" s="168">
        <f t="shared" si="10013"/>
        <v>0</v>
      </c>
      <c r="MJ1183" s="167" t="s">
        <v>69</v>
      </c>
      <c r="MK1183" s="10">
        <f t="shared" ref="MK1183" si="10936">MI1183*1.1</f>
        <v>0</v>
      </c>
      <c r="ML1183" s="10"/>
      <c r="MM1183" s="219"/>
      <c r="MN1183" s="167" t="s">
        <v>109</v>
      </c>
      <c r="MO1183" s="328" t="s">
        <v>1638</v>
      </c>
      <c r="MQ1183" s="168"/>
      <c r="MR1183" s="168">
        <f t="shared" si="10016"/>
        <v>87</v>
      </c>
      <c r="MS1183" s="167" t="s">
        <v>69</v>
      </c>
      <c r="MT1183" s="10">
        <f t="shared" ref="MT1183" si="10937">MR1183*1.1</f>
        <v>95.7</v>
      </c>
      <c r="MU1183" s="10"/>
      <c r="MV1183" s="219"/>
      <c r="MW1183" s="167" t="s">
        <v>109</v>
      </c>
      <c r="MX1183" s="500" t="s">
        <v>2006</v>
      </c>
      <c r="MZ1183" s="168"/>
      <c r="NA1183" s="168">
        <f t="shared" si="10019"/>
        <v>13</v>
      </c>
      <c r="NB1183" s="167" t="s">
        <v>69</v>
      </c>
      <c r="NC1183" s="10">
        <f t="shared" ref="NC1183" si="10938">NA1183*1.1</f>
        <v>14.3</v>
      </c>
      <c r="ND1183" s="10"/>
      <c r="NE1183" s="219"/>
      <c r="NF1183" s="167" t="s">
        <v>109</v>
      </c>
      <c r="NG1183" s="500" t="s">
        <v>497</v>
      </c>
      <c r="NI1183" s="168"/>
      <c r="NJ1183" s="168">
        <f t="shared" si="10022"/>
        <v>0</v>
      </c>
      <c r="NK1183" s="167" t="s">
        <v>69</v>
      </c>
      <c r="NL1183" s="10">
        <f t="shared" ref="NL1183" si="10939">NJ1183*1.1</f>
        <v>0</v>
      </c>
      <c r="NM1183" s="10"/>
      <c r="NN1183" s="219"/>
      <c r="NO1183" s="167" t="s">
        <v>109</v>
      </c>
      <c r="NP1183" s="500" t="s">
        <v>2968</v>
      </c>
      <c r="NR1183" s="168"/>
      <c r="NS1183" s="168">
        <f t="shared" si="10025"/>
        <v>19</v>
      </c>
      <c r="NT1183" s="167" t="s">
        <v>69</v>
      </c>
      <c r="NU1183" s="10">
        <f t="shared" ref="NU1183" si="10940">NS1183*1.1</f>
        <v>20.900000000000002</v>
      </c>
      <c r="NV1183" s="10"/>
      <c r="NW1183" s="219"/>
      <c r="NX1183" s="167" t="s">
        <v>109</v>
      </c>
      <c r="NY1183" s="500" t="s">
        <v>2006</v>
      </c>
      <c r="OA1183" s="168"/>
      <c r="OB1183" s="168">
        <f t="shared" si="10028"/>
        <v>13</v>
      </c>
      <c r="OC1183" s="167" t="s">
        <v>69</v>
      </c>
      <c r="OD1183" s="10">
        <f t="shared" ref="OD1183" si="10941">OB1183*1.1</f>
        <v>14.3</v>
      </c>
      <c r="OE1183" s="10"/>
      <c r="OF1183" s="219"/>
      <c r="OG1183" s="167" t="s">
        <v>109</v>
      </c>
      <c r="OH1183" s="500" t="s">
        <v>431</v>
      </c>
      <c r="OJ1183" s="168"/>
      <c r="OK1183" s="168">
        <f t="shared" si="10031"/>
        <v>0</v>
      </c>
      <c r="OL1183" s="167" t="s">
        <v>69</v>
      </c>
      <c r="OM1183" s="10">
        <f t="shared" ref="OM1183" si="10942">OK1183*1.1</f>
        <v>0</v>
      </c>
      <c r="ON1183" s="10"/>
      <c r="OO1183" s="219"/>
      <c r="OP1183" s="167" t="s">
        <v>109</v>
      </c>
      <c r="OQ1183" s="500" t="s">
        <v>2851</v>
      </c>
      <c r="OS1183" s="168"/>
      <c r="OT1183" s="168">
        <f t="shared" si="10034"/>
        <v>0</v>
      </c>
      <c r="OU1183" s="167" t="s">
        <v>69</v>
      </c>
      <c r="OV1183" s="10">
        <f t="shared" ref="OV1183" si="10943">OT1183*1.1</f>
        <v>0</v>
      </c>
      <c r="OW1183" s="10"/>
      <c r="OX1183" s="219"/>
      <c r="OY1183" s="167" t="s">
        <v>109</v>
      </c>
      <c r="OZ1183" s="500" t="s">
        <v>517</v>
      </c>
      <c r="PB1183" s="168"/>
      <c r="PC1183" s="168">
        <f t="shared" si="10037"/>
        <v>5</v>
      </c>
      <c r="PD1183" s="167" t="s">
        <v>69</v>
      </c>
      <c r="PE1183" s="10">
        <f t="shared" ref="PE1183" si="10944">PC1183*1.1</f>
        <v>5.5</v>
      </c>
      <c r="PF1183" s="10"/>
      <c r="PG1183" s="219"/>
      <c r="PH1183" s="167" t="s">
        <v>109</v>
      </c>
      <c r="PI1183" s="500" t="s">
        <v>2853</v>
      </c>
      <c r="PK1183" s="168"/>
      <c r="PL1183" s="168">
        <f t="shared" si="10040"/>
        <v>0</v>
      </c>
      <c r="PM1183" s="167" t="s">
        <v>69</v>
      </c>
      <c r="PN1183" s="10">
        <f t="shared" ref="PN1183" si="10945">PL1183*1.1</f>
        <v>0</v>
      </c>
      <c r="PO1183" s="10"/>
      <c r="PP1183" s="219"/>
      <c r="PQ1183" s="167" t="s">
        <v>109</v>
      </c>
      <c r="PR1183" s="500" t="s">
        <v>527</v>
      </c>
      <c r="PT1183" s="168"/>
      <c r="PU1183" s="168">
        <f t="shared" si="10043"/>
        <v>0</v>
      </c>
      <c r="PV1183" s="167" t="s">
        <v>69</v>
      </c>
      <c r="PW1183" s="10">
        <f t="shared" ref="PW1183" si="10946">PU1183*1.1</f>
        <v>0</v>
      </c>
      <c r="PX1183" s="10"/>
      <c r="PY1183" s="219"/>
      <c r="PZ1183" s="167" t="s">
        <v>109</v>
      </c>
      <c r="QA1183" s="500" t="s">
        <v>1325</v>
      </c>
      <c r="QC1183" s="168"/>
      <c r="QD1183" s="168">
        <f t="shared" si="10046"/>
        <v>5</v>
      </c>
      <c r="QE1183" s="167" t="s">
        <v>69</v>
      </c>
      <c r="QF1183" s="10">
        <f t="shared" ref="QF1183" si="10947">QD1183*1.1</f>
        <v>5.5</v>
      </c>
      <c r="QG1183" s="10"/>
      <c r="QH1183" s="219"/>
      <c r="QI1183" s="167" t="s">
        <v>109</v>
      </c>
      <c r="QJ1183" s="500" t="s">
        <v>3575</v>
      </c>
      <c r="QL1183" s="168"/>
      <c r="QM1183" s="168">
        <f t="shared" si="10049"/>
        <v>0</v>
      </c>
      <c r="QN1183" s="167" t="s">
        <v>69</v>
      </c>
      <c r="QO1183" s="10">
        <f t="shared" ref="QO1183" si="10948">QM1183*1.1</f>
        <v>0</v>
      </c>
      <c r="QP1183" s="10"/>
      <c r="QQ1183" s="219"/>
      <c r="QR1183" s="167" t="s">
        <v>109</v>
      </c>
      <c r="QS1183" s="500" t="s">
        <v>579</v>
      </c>
      <c r="QU1183" s="168"/>
      <c r="QV1183" s="168">
        <f t="shared" si="10052"/>
        <v>1</v>
      </c>
      <c r="QW1183" s="167" t="s">
        <v>69</v>
      </c>
      <c r="QX1183" s="10">
        <f t="shared" ref="QX1183" si="10949">QV1183*1.1</f>
        <v>1.1000000000000001</v>
      </c>
      <c r="QY1183" s="10"/>
      <c r="QZ1183" s="219"/>
      <c r="RA1183" s="167" t="s">
        <v>109</v>
      </c>
      <c r="RB1183" s="500" t="s">
        <v>2853</v>
      </c>
      <c r="RD1183" s="168"/>
      <c r="RE1183" s="168">
        <f t="shared" si="10055"/>
        <v>0</v>
      </c>
      <c r="RF1183" s="167" t="s">
        <v>69</v>
      </c>
      <c r="RG1183" s="10">
        <f t="shared" ref="RG1183" si="10950">RE1183*1.1</f>
        <v>0</v>
      </c>
      <c r="RH1183" s="10"/>
      <c r="RI1183" s="219"/>
      <c r="RJ1183" s="167" t="s">
        <v>109</v>
      </c>
      <c r="RK1183" s="500" t="s">
        <v>557</v>
      </c>
      <c r="RM1183" s="168"/>
      <c r="RN1183" s="168">
        <f t="shared" si="10058"/>
        <v>0</v>
      </c>
      <c r="RO1183" s="167" t="s">
        <v>69</v>
      </c>
      <c r="RP1183" s="10">
        <f t="shared" ref="RP1183" si="10951">RN1183*1.1</f>
        <v>0</v>
      </c>
      <c r="RQ1183" s="10"/>
      <c r="RR1183" s="219"/>
      <c r="RS1183" s="167" t="s">
        <v>109</v>
      </c>
      <c r="RT1183" s="500" t="s">
        <v>1316</v>
      </c>
      <c r="RV1183" s="168"/>
      <c r="RW1183" s="168">
        <f t="shared" si="10061"/>
        <v>0</v>
      </c>
      <c r="RX1183" s="167" t="s">
        <v>69</v>
      </c>
      <c r="RY1183" s="10">
        <f t="shared" ref="RY1183" si="10952">RW1183*1.1</f>
        <v>0</v>
      </c>
      <c r="RZ1183" s="10"/>
      <c r="SA1183" s="219"/>
      <c r="SB1183" s="167" t="s">
        <v>109</v>
      </c>
      <c r="SC1183" s="500" t="s">
        <v>2351</v>
      </c>
      <c r="SE1183" s="168"/>
      <c r="SF1183" s="168">
        <f t="shared" si="10064"/>
        <v>0</v>
      </c>
      <c r="SG1183" s="167" t="s">
        <v>69</v>
      </c>
      <c r="SH1183" s="10">
        <f t="shared" ref="SH1183" si="10953">SF1183*1.1</f>
        <v>0</v>
      </c>
      <c r="SI1183" s="10"/>
      <c r="SJ1183" s="219"/>
      <c r="SK1183" s="167" t="s">
        <v>109</v>
      </c>
      <c r="SL1183" s="500" t="s">
        <v>497</v>
      </c>
      <c r="SN1183" s="168"/>
      <c r="SO1183" s="168">
        <f t="shared" si="10067"/>
        <v>0</v>
      </c>
      <c r="SP1183" s="167" t="s">
        <v>69</v>
      </c>
      <c r="SQ1183" s="10">
        <f t="shared" ref="SQ1183" si="10954">SO1183*1.1</f>
        <v>0</v>
      </c>
      <c r="SR1183" s="10"/>
      <c r="SS1183" s="219"/>
      <c r="ST1183" s="167" t="s">
        <v>109</v>
      </c>
      <c r="SU1183" s="500" t="s">
        <v>1300</v>
      </c>
      <c r="SW1183" s="168"/>
      <c r="SX1183" s="168">
        <f t="shared" si="10070"/>
        <v>11</v>
      </c>
      <c r="SY1183" s="167" t="s">
        <v>69</v>
      </c>
      <c r="SZ1183" s="10">
        <f t="shared" ref="SZ1183" si="10955">SX1183*1.1</f>
        <v>12.100000000000001</v>
      </c>
      <c r="TA1183" s="10"/>
      <c r="TB1183" s="219"/>
      <c r="TC1183" s="167" t="s">
        <v>109</v>
      </c>
      <c r="TD1183" s="500" t="s">
        <v>576</v>
      </c>
      <c r="TF1183" s="168"/>
      <c r="TG1183" s="168">
        <f t="shared" si="10073"/>
        <v>14</v>
      </c>
      <c r="TH1183" s="167" t="s">
        <v>69</v>
      </c>
      <c r="TI1183" s="10">
        <f t="shared" ref="TI1183" si="10956">TG1183*1.1</f>
        <v>15.400000000000002</v>
      </c>
      <c r="TJ1183" s="10"/>
      <c r="TK1183" s="219"/>
      <c r="TL1183" s="167" t="s">
        <v>109</v>
      </c>
      <c r="TM1183" s="328" t="s">
        <v>801</v>
      </c>
      <c r="TO1183" s="168"/>
      <c r="TP1183" s="168">
        <f t="shared" si="10076"/>
        <v>0</v>
      </c>
      <c r="TQ1183" s="167" t="s">
        <v>69</v>
      </c>
      <c r="TR1183" s="10">
        <f t="shared" ref="TR1183" si="10957">TP1183*1.1</f>
        <v>0</v>
      </c>
      <c r="TS1183" s="10"/>
      <c r="TT1183" s="219"/>
      <c r="TU1183" s="167" t="s">
        <v>109</v>
      </c>
      <c r="TV1183" s="500" t="s">
        <v>1893</v>
      </c>
      <c r="TX1183" s="168"/>
      <c r="TY1183" s="168">
        <f t="shared" si="10079"/>
        <v>1</v>
      </c>
      <c r="TZ1183" s="167" t="s">
        <v>69</v>
      </c>
      <c r="UA1183" s="10">
        <f t="shared" ref="UA1183" si="10958">TY1183*1.1</f>
        <v>1.1000000000000001</v>
      </c>
      <c r="UB1183" s="10"/>
      <c r="UC1183" s="219"/>
      <c r="UD1183" s="167" t="s">
        <v>109</v>
      </c>
      <c r="UE1183" s="328" t="s">
        <v>557</v>
      </c>
      <c r="UG1183" s="168"/>
      <c r="UH1183" s="168">
        <f t="shared" si="10082"/>
        <v>0</v>
      </c>
      <c r="UI1183" s="167" t="s">
        <v>69</v>
      </c>
      <c r="UJ1183" s="10">
        <f t="shared" ref="UJ1183" si="10959">UH1183*1.1</f>
        <v>0</v>
      </c>
      <c r="UK1183" s="10"/>
      <c r="UL1183" s="219"/>
      <c r="UM1183" s="167" t="s">
        <v>109</v>
      </c>
      <c r="UN1183" s="500" t="s">
        <v>1373</v>
      </c>
      <c r="UP1183" s="168"/>
      <c r="UQ1183" s="168">
        <f t="shared" si="10085"/>
        <v>0</v>
      </c>
      <c r="UR1183" s="167" t="s">
        <v>69</v>
      </c>
      <c r="US1183" s="10">
        <f t="shared" ref="US1183" si="10960">UQ1183*1.1</f>
        <v>0</v>
      </c>
      <c r="UT1183" s="10"/>
      <c r="UU1183" s="219"/>
      <c r="UV1183" s="167" t="s">
        <v>109</v>
      </c>
      <c r="UW1183" s="500" t="s">
        <v>1325</v>
      </c>
      <c r="UY1183" s="168"/>
      <c r="UZ1183" s="168">
        <f t="shared" si="10088"/>
        <v>5</v>
      </c>
      <c r="VA1183" s="167" t="s">
        <v>69</v>
      </c>
      <c r="VB1183" s="10">
        <f t="shared" ref="VB1183" si="10961">UZ1183*1.1</f>
        <v>5.5</v>
      </c>
      <c r="VC1183" s="10"/>
      <c r="VD1183" s="219"/>
      <c r="VE1183" s="167" t="s">
        <v>109</v>
      </c>
      <c r="VF1183" s="500" t="s">
        <v>1703</v>
      </c>
      <c r="VH1183" s="168"/>
      <c r="VI1183" s="168">
        <f t="shared" si="10091"/>
        <v>15</v>
      </c>
      <c r="VJ1183" s="167" t="s">
        <v>69</v>
      </c>
      <c r="VK1183" s="10">
        <f t="shared" ref="VK1183" si="10962">VI1183*1.1</f>
        <v>16.5</v>
      </c>
      <c r="VL1183" s="10"/>
      <c r="VM1183" s="219"/>
      <c r="VN1183" s="167" t="s">
        <v>109</v>
      </c>
      <c r="VO1183" s="500" t="s">
        <v>2853</v>
      </c>
      <c r="VQ1183" s="168"/>
      <c r="VR1183" s="168">
        <f t="shared" si="10094"/>
        <v>0</v>
      </c>
      <c r="VS1183" s="167" t="s">
        <v>69</v>
      </c>
      <c r="VT1183" s="10">
        <f t="shared" ref="VT1183" si="10963">VR1183*1.1</f>
        <v>0</v>
      </c>
      <c r="VU1183" s="10"/>
      <c r="VV1183" s="219"/>
      <c r="VW1183" s="167" t="s">
        <v>109</v>
      </c>
      <c r="VX1183" s="500" t="s">
        <v>1088</v>
      </c>
      <c r="VZ1183" s="168"/>
      <c r="WA1183" s="168">
        <f t="shared" si="10097"/>
        <v>96</v>
      </c>
      <c r="WB1183" s="167" t="s">
        <v>69</v>
      </c>
      <c r="WC1183" s="10">
        <f t="shared" ref="WC1183" si="10964">WA1183*1.1</f>
        <v>105.60000000000001</v>
      </c>
      <c r="WD1183" s="10"/>
      <c r="WE1183" s="219"/>
      <c r="WF1183" s="167" t="s">
        <v>109</v>
      </c>
      <c r="WG1183" s="500" t="s">
        <v>1373</v>
      </c>
      <c r="WI1183" s="168"/>
      <c r="WJ1183" s="168">
        <f t="shared" si="10100"/>
        <v>0</v>
      </c>
      <c r="WK1183" s="167" t="s">
        <v>69</v>
      </c>
      <c r="WL1183" s="10">
        <f t="shared" ref="WL1183" si="10965">WJ1183*1.1</f>
        <v>0</v>
      </c>
      <c r="WM1183" s="10"/>
      <c r="WN1183" s="219"/>
      <c r="WO1183" s="167" t="s">
        <v>109</v>
      </c>
      <c r="WP1183" s="500" t="s">
        <v>807</v>
      </c>
      <c r="WR1183" s="168"/>
      <c r="WS1183" s="168">
        <f t="shared" si="10103"/>
        <v>0</v>
      </c>
      <c r="WT1183" s="167" t="s">
        <v>69</v>
      </c>
      <c r="WU1183" s="10">
        <f t="shared" ref="WU1183" si="10966">WS1183*1.1</f>
        <v>0</v>
      </c>
      <c r="WV1183" s="10"/>
      <c r="WW1183" s="219"/>
      <c r="WX1183" s="167" t="s">
        <v>109</v>
      </c>
      <c r="WY1183" s="499" t="s">
        <v>3575</v>
      </c>
      <c r="XA1183" s="168"/>
      <c r="XB1183" s="168">
        <f t="shared" si="10106"/>
        <v>0</v>
      </c>
      <c r="XC1183" s="167" t="s">
        <v>69</v>
      </c>
      <c r="XD1183" s="10">
        <f t="shared" ref="XD1183" si="10967">XB1183*1.1</f>
        <v>0</v>
      </c>
      <c r="XE1183" s="10"/>
      <c r="XF1183" s="219"/>
      <c r="XG1183" s="167" t="s">
        <v>109</v>
      </c>
      <c r="XH1183" s="500" t="s">
        <v>497</v>
      </c>
      <c r="XJ1183" s="168"/>
      <c r="XK1183" s="168">
        <f t="shared" si="10109"/>
        <v>0</v>
      </c>
      <c r="XL1183" s="167" t="s">
        <v>69</v>
      </c>
      <c r="XM1183" s="10">
        <f t="shared" ref="XM1183" si="10968">XK1183*1.1</f>
        <v>0</v>
      </c>
      <c r="XN1183" s="10"/>
      <c r="XO1183" s="219"/>
      <c r="XP1183" s="167" t="s">
        <v>109</v>
      </c>
      <c r="XQ1183" s="500" t="s">
        <v>1373</v>
      </c>
      <c r="XS1183" s="168"/>
      <c r="XT1183" s="168">
        <f t="shared" si="10112"/>
        <v>0</v>
      </c>
      <c r="XU1183" s="167" t="s">
        <v>69</v>
      </c>
      <c r="XV1183" s="10">
        <f t="shared" ref="XV1183" si="10969">XT1183*1.1</f>
        <v>0</v>
      </c>
      <c r="XW1183" s="10"/>
      <c r="XX1183" s="219"/>
      <c r="XY1183" s="167" t="s">
        <v>109</v>
      </c>
      <c r="XZ1183" s="500" t="s">
        <v>1088</v>
      </c>
      <c r="YB1183" s="168"/>
      <c r="YC1183" s="168">
        <f t="shared" si="10115"/>
        <v>96</v>
      </c>
      <c r="YD1183" s="167" t="s">
        <v>69</v>
      </c>
      <c r="YE1183" s="10">
        <f t="shared" ref="YE1183" si="10970">YC1183*1.1</f>
        <v>105.60000000000001</v>
      </c>
      <c r="YF1183" s="10"/>
      <c r="YG1183" s="219"/>
      <c r="YH1183" s="167" t="s">
        <v>109</v>
      </c>
      <c r="YI1183" s="500" t="s">
        <v>2853</v>
      </c>
      <c r="YK1183" s="168"/>
      <c r="YL1183" s="168">
        <f t="shared" si="10118"/>
        <v>0</v>
      </c>
      <c r="YM1183" s="167" t="s">
        <v>69</v>
      </c>
      <c r="YN1183" s="10">
        <f t="shared" ref="YN1183" si="10971">YL1183*1.1</f>
        <v>0</v>
      </c>
      <c r="YO1183" s="10"/>
      <c r="YP1183" s="219"/>
      <c r="YQ1183" s="167" t="s">
        <v>109</v>
      </c>
      <c r="YR1183" s="500" t="s">
        <v>3575</v>
      </c>
      <c r="YT1183" s="168"/>
      <c r="YU1183" s="168">
        <f t="shared" si="10121"/>
        <v>0</v>
      </c>
      <c r="YV1183" s="167" t="s">
        <v>69</v>
      </c>
      <c r="YW1183" s="10">
        <f t="shared" ref="YW1183" si="10972">YU1183*1.1</f>
        <v>0</v>
      </c>
      <c r="YX1183" s="10"/>
      <c r="YY1183" s="219"/>
      <c r="YZ1183" s="167" t="s">
        <v>109</v>
      </c>
      <c r="ZA1183" s="500" t="s">
        <v>3575</v>
      </c>
      <c r="ZC1183" s="168"/>
      <c r="ZD1183" s="168">
        <f t="shared" si="10124"/>
        <v>0</v>
      </c>
      <c r="ZE1183" s="167" t="s">
        <v>69</v>
      </c>
      <c r="ZF1183" s="10">
        <f t="shared" ref="ZF1183" si="10973">ZD1183*1.1</f>
        <v>0</v>
      </c>
      <c r="ZG1183" s="10"/>
      <c r="ZH1183" s="219"/>
      <c r="ZI1183" s="167" t="s">
        <v>109</v>
      </c>
      <c r="ZJ1183" s="500" t="s">
        <v>916</v>
      </c>
      <c r="ZL1183" s="168"/>
      <c r="ZM1183" s="168">
        <f t="shared" si="10127"/>
        <v>0</v>
      </c>
      <c r="ZN1183" s="167" t="s">
        <v>69</v>
      </c>
      <c r="ZO1183" s="10">
        <f t="shared" ref="ZO1183" si="10974">ZM1183*1.1</f>
        <v>0</v>
      </c>
      <c r="ZP1183" s="10"/>
      <c r="ZQ1183" s="219"/>
      <c r="ZR1183" s="167" t="s">
        <v>109</v>
      </c>
      <c r="ZS1183" s="498" t="s">
        <v>2351</v>
      </c>
      <c r="ZU1183" s="168"/>
      <c r="ZV1183" s="168">
        <f t="shared" si="10130"/>
        <v>0</v>
      </c>
      <c r="ZW1183" s="167" t="s">
        <v>69</v>
      </c>
      <c r="ZX1183" s="10">
        <f t="shared" ref="ZX1183" si="10975">ZV1183*1.1</f>
        <v>0</v>
      </c>
      <c r="ZY1183" s="10"/>
      <c r="ZZ1183" s="219"/>
      <c r="AAA1183" s="167" t="s">
        <v>109</v>
      </c>
      <c r="AAB1183" s="500" t="s">
        <v>1088</v>
      </c>
      <c r="AAD1183" s="168"/>
      <c r="AAE1183" s="168">
        <f t="shared" si="10133"/>
        <v>96</v>
      </c>
      <c r="AAF1183" s="167" t="s">
        <v>69</v>
      </c>
      <c r="AAG1183" s="10">
        <f t="shared" ref="AAG1183" si="10976">AAE1183*1.1</f>
        <v>105.60000000000001</v>
      </c>
      <c r="AAH1183" s="10"/>
      <c r="AAI1183" s="219"/>
      <c r="AAJ1183" s="167" t="s">
        <v>109</v>
      </c>
      <c r="AAK1183" s="500" t="s">
        <v>1959</v>
      </c>
      <c r="AAM1183" s="168"/>
      <c r="AAN1183" s="168">
        <f t="shared" si="10136"/>
        <v>36</v>
      </c>
      <c r="AAO1183" s="167" t="s">
        <v>69</v>
      </c>
      <c r="AAP1183" s="10">
        <f t="shared" ref="AAP1183" si="10977">AAN1183*1.1</f>
        <v>39.6</v>
      </c>
      <c r="AAQ1183" s="10"/>
      <c r="AAR1183" s="219"/>
      <c r="AAS1183" s="167" t="s">
        <v>109</v>
      </c>
      <c r="AAT1183" s="500" t="s">
        <v>1373</v>
      </c>
      <c r="AAV1183" s="168"/>
      <c r="AAW1183" s="168">
        <f t="shared" si="10139"/>
        <v>0</v>
      </c>
      <c r="AAX1183" s="167" t="s">
        <v>69</v>
      </c>
      <c r="AAY1183" s="10">
        <f t="shared" ref="AAY1183" si="10978">AAW1183*1.1</f>
        <v>0</v>
      </c>
      <c r="AAZ1183" s="10"/>
      <c r="ABA1183" s="219"/>
      <c r="ABB1183" s="167" t="s">
        <v>109</v>
      </c>
      <c r="ABC1183" s="500" t="s">
        <v>801</v>
      </c>
      <c r="ABE1183" s="168"/>
      <c r="ABF1183" s="168">
        <f t="shared" si="10142"/>
        <v>0</v>
      </c>
      <c r="ABG1183" s="167" t="s">
        <v>69</v>
      </c>
      <c r="ABH1183" s="10">
        <f t="shared" ref="ABH1183" si="10979">ABF1183*1.1</f>
        <v>0</v>
      </c>
      <c r="ABI1183" s="10"/>
      <c r="ABJ1183" s="219"/>
      <c r="ABK1183" s="167" t="s">
        <v>109</v>
      </c>
      <c r="ABL1183" s="500" t="s">
        <v>524</v>
      </c>
      <c r="ABN1183" s="168"/>
      <c r="ABO1183" s="168">
        <f t="shared" si="10145"/>
        <v>11</v>
      </c>
      <c r="ABP1183" s="167" t="s">
        <v>69</v>
      </c>
      <c r="ABQ1183" s="10">
        <f t="shared" ref="ABQ1183" si="10980">ABO1183*1.1</f>
        <v>12.100000000000001</v>
      </c>
      <c r="ABR1183" s="10"/>
      <c r="ABS1183" s="219"/>
      <c r="ABT1183" s="167" t="s">
        <v>109</v>
      </c>
      <c r="ABU1183" s="498" t="s">
        <v>1638</v>
      </c>
      <c r="ABW1183" s="168"/>
      <c r="ABX1183" s="168">
        <f t="shared" si="10148"/>
        <v>87</v>
      </c>
      <c r="ABY1183" s="167" t="s">
        <v>69</v>
      </c>
      <c r="ABZ1183" s="10">
        <f t="shared" ref="ABZ1183" si="10981">ABX1183*1.1</f>
        <v>95.7</v>
      </c>
      <c r="ACA1183" s="10"/>
      <c r="ACB1183" s="219"/>
      <c r="ACC1183" s="167" t="s">
        <v>109</v>
      </c>
      <c r="ACD1183" s="500" t="s">
        <v>916</v>
      </c>
      <c r="ACF1183" s="168"/>
      <c r="ACG1183" s="168">
        <f t="shared" si="10151"/>
        <v>0</v>
      </c>
      <c r="ACH1183" s="167" t="s">
        <v>69</v>
      </c>
      <c r="ACI1183" s="10">
        <f t="shared" ref="ACI1183" si="10982">ACG1183*1.1</f>
        <v>0</v>
      </c>
      <c r="ACJ1183" s="10"/>
      <c r="ACK1183" s="219"/>
      <c r="ACL1183" s="167" t="s">
        <v>109</v>
      </c>
      <c r="ACM1183" s="500" t="s">
        <v>2420</v>
      </c>
      <c r="ACO1183" s="168"/>
      <c r="ACP1183" s="168">
        <f t="shared" si="10154"/>
        <v>0</v>
      </c>
      <c r="ACQ1183" s="167" t="s">
        <v>69</v>
      </c>
      <c r="ACR1183" s="10">
        <f t="shared" ref="ACR1183" si="10983">ACP1183*1.1</f>
        <v>0</v>
      </c>
      <c r="ACS1183" s="10"/>
      <c r="ACT1183" s="219"/>
      <c r="ACU1183" s="167" t="s">
        <v>109</v>
      </c>
      <c r="ACV1183" s="500" t="s">
        <v>1714</v>
      </c>
      <c r="ACX1183" s="168"/>
      <c r="ACY1183" s="168">
        <f t="shared" si="10157"/>
        <v>0</v>
      </c>
      <c r="ACZ1183" s="167" t="s">
        <v>69</v>
      </c>
      <c r="ADA1183" s="10">
        <f t="shared" ref="ADA1183" si="10984">ACY1183*1.1</f>
        <v>0</v>
      </c>
      <c r="ADB1183" s="10"/>
      <c r="ADC1183" s="219"/>
      <c r="ADD1183" s="167" t="s">
        <v>109</v>
      </c>
      <c r="ADE1183" s="500" t="s">
        <v>1373</v>
      </c>
      <c r="ADG1183" s="168"/>
      <c r="ADH1183" s="168">
        <f t="shared" si="10160"/>
        <v>0</v>
      </c>
      <c r="ADI1183" s="167" t="s">
        <v>69</v>
      </c>
      <c r="ADJ1183" s="10">
        <f t="shared" ref="ADJ1183" si="10985">ADH1183*1.1</f>
        <v>0</v>
      </c>
      <c r="ADK1183" s="10"/>
      <c r="ADL1183" s="219"/>
      <c r="ADM1183" s="167" t="s">
        <v>109</v>
      </c>
      <c r="ADN1183" s="500" t="s">
        <v>1373</v>
      </c>
      <c r="ADP1183" s="168"/>
      <c r="ADQ1183" s="168">
        <f t="shared" si="10163"/>
        <v>0</v>
      </c>
      <c r="ADR1183" s="167" t="s">
        <v>69</v>
      </c>
      <c r="ADS1183" s="10">
        <f t="shared" ref="ADS1183" si="10986">ADQ1183*1.1</f>
        <v>0</v>
      </c>
      <c r="ADT1183" s="10"/>
      <c r="ADU1183" s="219"/>
      <c r="ADV1183" s="167" t="s">
        <v>109</v>
      </c>
      <c r="ADW1183" s="328" t="s">
        <v>2420</v>
      </c>
      <c r="ADY1183" s="168"/>
      <c r="ADZ1183" s="168">
        <f t="shared" si="10166"/>
        <v>0</v>
      </c>
      <c r="AEA1183" s="167" t="s">
        <v>69</v>
      </c>
      <c r="AEB1183" s="10">
        <f t="shared" ref="AEB1183" si="10987">ADZ1183*1.1</f>
        <v>0</v>
      </c>
      <c r="AEC1183" s="10"/>
      <c r="AED1183" s="219"/>
      <c r="AEE1183" s="167" t="s">
        <v>109</v>
      </c>
      <c r="AEF1183" s="500" t="s">
        <v>2853</v>
      </c>
      <c r="AEH1183" s="168"/>
      <c r="AEI1183" s="168">
        <f t="shared" si="10169"/>
        <v>0</v>
      </c>
      <c r="AEJ1183" s="167" t="s">
        <v>69</v>
      </c>
      <c r="AEK1183" s="10">
        <f t="shared" ref="AEK1183" si="10988">AEI1183*1.1</f>
        <v>0</v>
      </c>
      <c r="AEL1183" s="10"/>
      <c r="AEM1183" s="219"/>
      <c r="AEN1183" s="167" t="s">
        <v>109</v>
      </c>
      <c r="AEO1183" s="500" t="s">
        <v>1088</v>
      </c>
      <c r="AEQ1183" s="168"/>
      <c r="AER1183" s="168">
        <f t="shared" si="10172"/>
        <v>96</v>
      </c>
      <c r="AES1183" s="167" t="s">
        <v>69</v>
      </c>
      <c r="AET1183" s="10">
        <f t="shared" ref="AET1183" si="10989">AER1183*1.1</f>
        <v>105.60000000000001</v>
      </c>
      <c r="AEU1183" s="10"/>
      <c r="AEV1183" s="219"/>
      <c r="AEW1183" s="167" t="s">
        <v>109</v>
      </c>
      <c r="AEX1183" s="500" t="s">
        <v>2172</v>
      </c>
      <c r="AEZ1183" s="168"/>
      <c r="AFA1183" s="168">
        <f t="shared" si="10175"/>
        <v>0</v>
      </c>
      <c r="AFB1183" s="167" t="s">
        <v>69</v>
      </c>
      <c r="AFC1183" s="10">
        <f t="shared" ref="AFC1183" si="10990">AFA1183*1.1</f>
        <v>0</v>
      </c>
      <c r="AFD1183" s="10"/>
      <c r="AFE1183" s="219"/>
      <c r="AFF1183" s="167" t="s">
        <v>109</v>
      </c>
      <c r="AFG1183" s="500" t="s">
        <v>2851</v>
      </c>
      <c r="AFI1183" s="168"/>
      <c r="AFJ1183" s="168">
        <f t="shared" si="10178"/>
        <v>0</v>
      </c>
      <c r="AFK1183" s="167" t="s">
        <v>69</v>
      </c>
      <c r="AFL1183" s="10">
        <f t="shared" ref="AFL1183" si="10991">AFJ1183*1.1</f>
        <v>0</v>
      </c>
      <c r="AFM1183" s="10"/>
      <c r="AFN1183" s="219"/>
      <c r="AFO1183" s="167" t="s">
        <v>109</v>
      </c>
      <c r="AFP1183" s="500" t="s">
        <v>2968</v>
      </c>
      <c r="AFR1183" s="168"/>
      <c r="AFS1183" s="168">
        <f t="shared" si="10181"/>
        <v>19</v>
      </c>
      <c r="AFT1183" s="167" t="s">
        <v>69</v>
      </c>
      <c r="AFU1183" s="10">
        <f t="shared" ref="AFU1183" si="10992">AFS1183*1.1</f>
        <v>20.900000000000002</v>
      </c>
      <c r="AFV1183" s="10"/>
      <c r="AFW1183" s="219"/>
      <c r="AFX1183" s="167" t="s">
        <v>109</v>
      </c>
      <c r="AFY1183" s="500" t="s">
        <v>1373</v>
      </c>
      <c r="AGA1183" s="168"/>
      <c r="AGB1183" s="168">
        <f t="shared" si="10184"/>
        <v>0</v>
      </c>
      <c r="AGC1183" s="167" t="s">
        <v>69</v>
      </c>
      <c r="AGD1183" s="10">
        <f t="shared" ref="AGD1183" si="10993">AGB1183*1.1</f>
        <v>0</v>
      </c>
      <c r="AGE1183" s="10"/>
      <c r="AGF1183" s="219"/>
      <c r="AGG1183" s="167" t="s">
        <v>109</v>
      </c>
      <c r="AGH1183" s="498" t="s">
        <v>517</v>
      </c>
      <c r="AGJ1183" s="168"/>
      <c r="AGK1183" s="168">
        <f t="shared" si="10187"/>
        <v>5</v>
      </c>
      <c r="AGL1183" s="167" t="s">
        <v>69</v>
      </c>
      <c r="AGM1183" s="10">
        <f t="shared" ref="AGM1183" si="10994">AGK1183*1.1</f>
        <v>5.5</v>
      </c>
      <c r="AGN1183" s="10"/>
      <c r="AGO1183" s="219"/>
      <c r="AGP1183" s="167" t="s">
        <v>109</v>
      </c>
      <c r="AGQ1183" s="500" t="s">
        <v>2006</v>
      </c>
      <c r="AGS1183" s="168"/>
      <c r="AGT1183" s="168">
        <f t="shared" si="10190"/>
        <v>13</v>
      </c>
      <c r="AGU1183" s="167" t="s">
        <v>69</v>
      </c>
      <c r="AGV1183" s="10">
        <f t="shared" ref="AGV1183" si="10995">AGT1183*1.1</f>
        <v>14.3</v>
      </c>
      <c r="AGW1183" s="10"/>
      <c r="AGX1183" s="219"/>
      <c r="AGY1183" s="167" t="s">
        <v>109</v>
      </c>
      <c r="AGZ1183" s="500" t="s">
        <v>1088</v>
      </c>
      <c r="AHB1183" s="168"/>
      <c r="AHC1183" s="168">
        <f t="shared" si="10193"/>
        <v>96</v>
      </c>
      <c r="AHD1183" s="167" t="s">
        <v>69</v>
      </c>
      <c r="AHE1183" s="10">
        <f t="shared" ref="AHE1183" si="10996">AHC1183*1.1</f>
        <v>105.60000000000001</v>
      </c>
      <c r="AHF1183" s="10"/>
      <c r="AHG1183" s="219"/>
      <c r="AHH1183" s="167" t="s">
        <v>109</v>
      </c>
      <c r="AHI1183" s="500" t="s">
        <v>1703</v>
      </c>
      <c r="AHK1183" s="168"/>
      <c r="AHL1183" s="168">
        <f t="shared" si="10196"/>
        <v>15</v>
      </c>
      <c r="AHM1183" s="167" t="s">
        <v>69</v>
      </c>
      <c r="AHN1183" s="10">
        <f t="shared" ref="AHN1183" si="10997">AHL1183*1.1</f>
        <v>16.5</v>
      </c>
      <c r="AHO1183" s="10"/>
      <c r="AHP1183" s="219"/>
      <c r="AHQ1183" s="167" t="s">
        <v>109</v>
      </c>
      <c r="AHR1183" s="500" t="s">
        <v>3575</v>
      </c>
      <c r="AHT1183" s="168"/>
      <c r="AHU1183" s="168">
        <f t="shared" si="10199"/>
        <v>0</v>
      </c>
      <c r="AHV1183" s="167" t="s">
        <v>69</v>
      </c>
      <c r="AHW1183" s="10">
        <f t="shared" ref="AHW1183" si="10998">AHU1183*1.1</f>
        <v>0</v>
      </c>
      <c r="AHX1183" s="10"/>
      <c r="AHY1183" s="219"/>
      <c r="AHZ1183" s="167" t="s">
        <v>109</v>
      </c>
      <c r="AIA1183" s="500" t="s">
        <v>1638</v>
      </c>
      <c r="AIC1183" s="168"/>
      <c r="AID1183" s="168">
        <f t="shared" si="10202"/>
        <v>87</v>
      </c>
      <c r="AIE1183" s="167" t="s">
        <v>69</v>
      </c>
      <c r="AIF1183" s="10">
        <f t="shared" ref="AIF1183" si="10999">AID1183*1.1</f>
        <v>95.7</v>
      </c>
      <c r="AIG1183" s="10"/>
      <c r="AIH1183" s="219"/>
      <c r="AII1183" s="167" t="s">
        <v>109</v>
      </c>
      <c r="AIJ1183" s="498" t="s">
        <v>2853</v>
      </c>
      <c r="AIL1183" s="168"/>
      <c r="AIM1183" s="168">
        <f t="shared" si="10205"/>
        <v>0</v>
      </c>
      <c r="AIN1183" s="167" t="s">
        <v>69</v>
      </c>
      <c r="AIO1183" s="10">
        <f t="shared" ref="AIO1183" si="11000">AIM1183*1.1</f>
        <v>0</v>
      </c>
      <c r="AIP1183" s="10"/>
      <c r="AIQ1183" s="219"/>
      <c r="AIR1183" s="167" t="s">
        <v>109</v>
      </c>
      <c r="AIS1183" s="500" t="s">
        <v>517</v>
      </c>
      <c r="AIU1183" s="168"/>
      <c r="AIV1183" s="168">
        <f t="shared" si="10208"/>
        <v>5</v>
      </c>
      <c r="AIW1183" s="167" t="s">
        <v>69</v>
      </c>
      <c r="AIX1183" s="10">
        <f t="shared" ref="AIX1183" si="11001">AIV1183*1.1</f>
        <v>5.5</v>
      </c>
      <c r="AIY1183" s="10"/>
      <c r="AIZ1183" s="219"/>
      <c r="AJA1183" s="167" t="s">
        <v>109</v>
      </c>
      <c r="AJB1183" s="500" t="s">
        <v>2982</v>
      </c>
      <c r="AJD1183" s="168"/>
      <c r="AJE1183" s="168">
        <f t="shared" si="10211"/>
        <v>0</v>
      </c>
      <c r="AJF1183" s="167" t="s">
        <v>69</v>
      </c>
      <c r="AJG1183" s="10">
        <f t="shared" ref="AJG1183" si="11002">AJE1183*1.1</f>
        <v>0</v>
      </c>
      <c r="AJH1183" s="10"/>
      <c r="AJI1183" s="219"/>
      <c r="AJJ1183" s="167" t="s">
        <v>109</v>
      </c>
      <c r="AJK1183" s="500" t="s">
        <v>2006</v>
      </c>
      <c r="AJM1183" s="168"/>
      <c r="AJN1183" s="168">
        <f t="shared" si="10214"/>
        <v>13</v>
      </c>
      <c r="AJO1183" s="167" t="s">
        <v>69</v>
      </c>
      <c r="AJP1183" s="10">
        <f t="shared" ref="AJP1183" si="11003">AJN1183*1.1</f>
        <v>14.3</v>
      </c>
      <c r="AJQ1183" s="10"/>
      <c r="AJR1183" s="219"/>
      <c r="AJS1183" s="167" t="s">
        <v>109</v>
      </c>
      <c r="AJT1183" s="500" t="s">
        <v>517</v>
      </c>
      <c r="AJV1183" s="168"/>
      <c r="AJW1183" s="168">
        <f t="shared" si="10217"/>
        <v>5</v>
      </c>
      <c r="AJX1183" s="167" t="s">
        <v>69</v>
      </c>
      <c r="AJY1183" s="10">
        <f t="shared" ref="AJY1183" si="11004">AJW1183*1.1</f>
        <v>5.5</v>
      </c>
      <c r="AJZ1183" s="10"/>
      <c r="AKA1183" s="219"/>
      <c r="AKB1183" s="167" t="s">
        <v>109</v>
      </c>
      <c r="AKC1183" s="500" t="s">
        <v>524</v>
      </c>
      <c r="AKE1183" s="168"/>
      <c r="AKF1183" s="168">
        <f t="shared" si="10220"/>
        <v>11</v>
      </c>
      <c r="AKG1183" s="167" t="s">
        <v>69</v>
      </c>
      <c r="AKH1183" s="10">
        <f t="shared" ref="AKH1183" si="11005">AKF1183*1.1</f>
        <v>12.100000000000001</v>
      </c>
      <c r="AKI1183" s="10"/>
      <c r="AKJ1183" s="219"/>
      <c r="AKK1183" s="167" t="s">
        <v>109</v>
      </c>
      <c r="AKL1183" s="500" t="s">
        <v>507</v>
      </c>
      <c r="AKN1183" s="168"/>
      <c r="AKO1183" s="168">
        <f t="shared" si="10223"/>
        <v>0</v>
      </c>
      <c r="AKP1183" s="167" t="s">
        <v>69</v>
      </c>
      <c r="AKQ1183" s="10">
        <f t="shared" ref="AKQ1183" si="11006">AKO1183*1.1</f>
        <v>0</v>
      </c>
      <c r="AKR1183" s="10"/>
      <c r="AKS1183" s="219"/>
      <c r="AKT1183" s="167" t="s">
        <v>109</v>
      </c>
      <c r="AKU1183" s="500" t="s">
        <v>1703</v>
      </c>
      <c r="AKW1183" s="168"/>
      <c r="AKX1183" s="168">
        <f t="shared" si="10226"/>
        <v>15</v>
      </c>
      <c r="AKY1183" s="167" t="s">
        <v>69</v>
      </c>
      <c r="AKZ1183" s="10">
        <f t="shared" ref="AKZ1183" si="11007">AKX1183*1.1</f>
        <v>16.5</v>
      </c>
      <c r="ALA1183" s="10"/>
      <c r="ALB1183" s="219"/>
      <c r="ALC1183" s="167" t="s">
        <v>109</v>
      </c>
      <c r="ALD1183" s="328" t="s">
        <v>2968</v>
      </c>
      <c r="ALF1183" s="168"/>
      <c r="ALG1183" s="168">
        <f t="shared" si="10229"/>
        <v>19</v>
      </c>
      <c r="ALH1183" s="167" t="s">
        <v>69</v>
      </c>
      <c r="ALI1183" s="10">
        <f t="shared" ref="ALI1183" si="11008">ALG1183*1.1</f>
        <v>20.900000000000002</v>
      </c>
      <c r="ALJ1183" s="10"/>
      <c r="ALK1183" s="219"/>
      <c r="ALL1183" s="167" t="s">
        <v>109</v>
      </c>
      <c r="ALM1183" s="500" t="s">
        <v>1088</v>
      </c>
      <c r="ALO1183" s="168"/>
      <c r="ALP1183" s="168">
        <f t="shared" si="10232"/>
        <v>96</v>
      </c>
      <c r="ALQ1183" s="167" t="s">
        <v>69</v>
      </c>
      <c r="ALR1183" s="10">
        <f t="shared" ref="ALR1183" si="11009">ALP1183*1.1</f>
        <v>105.60000000000001</v>
      </c>
      <c r="ALS1183" s="10"/>
      <c r="ALT1183" s="219"/>
      <c r="ALU1183" s="167" t="s">
        <v>109</v>
      </c>
      <c r="ALV1183" s="500" t="s">
        <v>1088</v>
      </c>
      <c r="ALX1183" s="168"/>
      <c r="ALY1183" s="168">
        <f t="shared" si="10235"/>
        <v>96</v>
      </c>
      <c r="ALZ1183" s="167" t="s">
        <v>69</v>
      </c>
      <c r="AMA1183" s="10">
        <f t="shared" ref="AMA1183" si="11010">ALY1183*1.1</f>
        <v>105.60000000000001</v>
      </c>
      <c r="AMB1183" s="10"/>
      <c r="AMC1183" s="219"/>
      <c r="AMD1183" s="167" t="s">
        <v>109</v>
      </c>
      <c r="AME1183" s="500" t="s">
        <v>2172</v>
      </c>
      <c r="AMG1183" s="168"/>
      <c r="AMH1183" s="168">
        <f t="shared" si="10238"/>
        <v>0</v>
      </c>
      <c r="AMI1183" s="167" t="s">
        <v>69</v>
      </c>
      <c r="AMJ1183" s="10">
        <f t="shared" ref="AMJ1183" si="11011">AMH1183*1.1</f>
        <v>0</v>
      </c>
      <c r="AMK1183" s="10"/>
      <c r="AML1183" s="219"/>
      <c r="AMM1183" s="167" t="s">
        <v>109</v>
      </c>
      <c r="AMN1183" s="500" t="s">
        <v>1325</v>
      </c>
      <c r="AMP1183" s="168"/>
      <c r="AMQ1183" s="168">
        <f t="shared" si="10241"/>
        <v>5</v>
      </c>
      <c r="AMR1183" s="167" t="s">
        <v>69</v>
      </c>
      <c r="AMS1183" s="10">
        <f t="shared" ref="AMS1183" si="11012">AMQ1183*1.1</f>
        <v>5.5</v>
      </c>
      <c r="AMT1183" s="10"/>
      <c r="AMU1183" s="219"/>
      <c r="AMV1183" s="167" t="s">
        <v>109</v>
      </c>
      <c r="AMW1183" s="500" t="s">
        <v>1088</v>
      </c>
      <c r="AMY1183" s="168"/>
      <c r="AMZ1183" s="168">
        <f t="shared" si="10244"/>
        <v>96</v>
      </c>
      <c r="ANA1183" s="167" t="s">
        <v>69</v>
      </c>
      <c r="ANB1183" s="10">
        <f t="shared" ref="ANB1183" si="11013">AMZ1183*1.1</f>
        <v>105.60000000000001</v>
      </c>
      <c r="ANC1183" s="10"/>
      <c r="AND1183" s="219"/>
      <c r="ANE1183" s="167" t="s">
        <v>109</v>
      </c>
      <c r="ANF1183" s="500" t="s">
        <v>1088</v>
      </c>
      <c r="ANH1183" s="168"/>
      <c r="ANI1183" s="168">
        <f t="shared" si="10247"/>
        <v>96</v>
      </c>
      <c r="ANJ1183" s="167" t="s">
        <v>69</v>
      </c>
      <c r="ANK1183" s="10">
        <f t="shared" ref="ANK1183" si="11014">ANI1183*1.1</f>
        <v>105.60000000000001</v>
      </c>
      <c r="ANL1183" s="10"/>
      <c r="ANM1183" s="219"/>
      <c r="ANN1183" s="167" t="s">
        <v>109</v>
      </c>
      <c r="ANO1183" s="500" t="s">
        <v>2853</v>
      </c>
      <c r="ANQ1183" s="168"/>
      <c r="ANR1183" s="168">
        <f t="shared" si="10250"/>
        <v>0</v>
      </c>
      <c r="ANS1183" s="167" t="s">
        <v>69</v>
      </c>
      <c r="ANT1183" s="10">
        <f t="shared" ref="ANT1183" si="11015">ANR1183*1.1</f>
        <v>0</v>
      </c>
      <c r="ANU1183" s="10"/>
      <c r="ANV1183" s="219"/>
      <c r="ANW1183" s="167" t="s">
        <v>109</v>
      </c>
      <c r="ANX1183" s="502" t="s">
        <v>1703</v>
      </c>
      <c r="ANZ1183" s="168"/>
      <c r="AOA1183" s="168">
        <f t="shared" si="10253"/>
        <v>15</v>
      </c>
      <c r="AOB1183" s="167" t="s">
        <v>69</v>
      </c>
      <c r="AOC1183" s="10">
        <f t="shared" ref="AOC1183" si="11016">AOA1183*1.1</f>
        <v>16.5</v>
      </c>
      <c r="AOD1183" s="10"/>
      <c r="AOE1183" s="219"/>
      <c r="AOF1183" s="167" t="s">
        <v>109</v>
      </c>
      <c r="AOG1183" s="500" t="s">
        <v>1300</v>
      </c>
      <c r="AOI1183" s="168"/>
      <c r="AOJ1183" s="168">
        <f t="shared" si="10256"/>
        <v>11</v>
      </c>
      <c r="AOK1183" s="167" t="s">
        <v>69</v>
      </c>
      <c r="AOL1183" s="10">
        <f t="shared" ref="AOL1183" si="11017">AOJ1183*1.1</f>
        <v>12.100000000000001</v>
      </c>
      <c r="AOM1183" s="10"/>
      <c r="AON1183" s="219"/>
      <c r="AOO1183" s="167" t="s">
        <v>109</v>
      </c>
      <c r="AOP1183" s="498" t="s">
        <v>2006</v>
      </c>
      <c r="AOR1183" s="168"/>
      <c r="AOS1183" s="168">
        <f t="shared" si="10259"/>
        <v>13</v>
      </c>
      <c r="AOT1183" s="167" t="s">
        <v>69</v>
      </c>
      <c r="AOU1183" s="10">
        <f t="shared" ref="AOU1183" si="11018">AOS1183*1.1</f>
        <v>14.3</v>
      </c>
      <c r="AOV1183" s="10"/>
      <c r="AOW1183" s="219"/>
      <c r="AOX1183" s="167" t="s">
        <v>109</v>
      </c>
      <c r="AOY1183" s="500" t="s">
        <v>916</v>
      </c>
      <c r="APA1183" s="168"/>
      <c r="APB1183" s="168">
        <f t="shared" si="10262"/>
        <v>0</v>
      </c>
      <c r="APC1183" s="167" t="s">
        <v>69</v>
      </c>
      <c r="APD1183" s="10">
        <f t="shared" ref="APD1183" si="11019">APB1183*1.1</f>
        <v>0</v>
      </c>
      <c r="APE1183" s="10"/>
      <c r="APF1183" s="219"/>
      <c r="APG1183" s="167" t="s">
        <v>109</v>
      </c>
      <c r="APH1183" s="500" t="s">
        <v>1088</v>
      </c>
      <c r="APJ1183" s="168"/>
      <c r="APK1183" s="168">
        <f t="shared" si="10265"/>
        <v>96</v>
      </c>
      <c r="APL1183" s="167" t="s">
        <v>69</v>
      </c>
      <c r="APM1183" s="10">
        <f t="shared" ref="APM1183" si="11020">APK1183*1.1</f>
        <v>105.60000000000001</v>
      </c>
      <c r="APN1183" s="10"/>
      <c r="APO1183" s="219"/>
      <c r="APP1183" s="167" t="s">
        <v>109</v>
      </c>
      <c r="APQ1183" s="500" t="s">
        <v>576</v>
      </c>
      <c r="APS1183" s="168"/>
      <c r="APT1183" s="168">
        <f t="shared" si="10268"/>
        <v>14</v>
      </c>
      <c r="APU1183" s="167" t="s">
        <v>69</v>
      </c>
      <c r="APV1183" s="10">
        <f t="shared" ref="APV1183" si="11021">APT1183*1.1</f>
        <v>15.400000000000002</v>
      </c>
      <c r="APW1183" s="10"/>
      <c r="APX1183" s="219"/>
      <c r="APY1183" s="167" t="s">
        <v>109</v>
      </c>
      <c r="APZ1183" s="500" t="s">
        <v>524</v>
      </c>
      <c r="AQB1183" s="168"/>
      <c r="AQC1183" s="168">
        <f t="shared" si="10271"/>
        <v>11</v>
      </c>
      <c r="AQD1183" s="167" t="s">
        <v>69</v>
      </c>
      <c r="AQE1183" s="10">
        <f t="shared" ref="AQE1183" si="11022">AQC1183*1.1</f>
        <v>12.100000000000001</v>
      </c>
      <c r="AQF1183" s="10"/>
      <c r="AQG1183" s="219"/>
      <c r="AQH1183" s="167" t="s">
        <v>109</v>
      </c>
      <c r="AQI1183" s="500" t="s">
        <v>804</v>
      </c>
      <c r="AQK1183" s="168"/>
      <c r="AQL1183" s="168">
        <f t="shared" si="10274"/>
        <v>0</v>
      </c>
      <c r="AQM1183" s="167" t="s">
        <v>69</v>
      </c>
      <c r="AQN1183" s="10">
        <f t="shared" ref="AQN1183" si="11023">AQL1183*1.1</f>
        <v>0</v>
      </c>
      <c r="AQO1183" s="10"/>
      <c r="AQP1183" s="219"/>
      <c r="AQQ1183" s="167" t="s">
        <v>109</v>
      </c>
      <c r="AQR1183" s="500" t="s">
        <v>787</v>
      </c>
      <c r="AQT1183" s="168"/>
      <c r="AQU1183" s="168">
        <f t="shared" si="10277"/>
        <v>13</v>
      </c>
      <c r="AQV1183" s="167" t="s">
        <v>69</v>
      </c>
      <c r="AQW1183" s="10">
        <f t="shared" ref="AQW1183" si="11024">AQU1183*1.1</f>
        <v>14.3</v>
      </c>
      <c r="AQX1183" s="10"/>
      <c r="AQY1183" s="219"/>
      <c r="AQZ1183" s="167" t="s">
        <v>109</v>
      </c>
      <c r="ARA1183" s="500" t="s">
        <v>1373</v>
      </c>
      <c r="ARC1183" s="168"/>
      <c r="ARD1183" s="168">
        <f t="shared" si="10280"/>
        <v>0</v>
      </c>
      <c r="ARE1183" s="167" t="s">
        <v>69</v>
      </c>
      <c r="ARF1183" s="10">
        <f t="shared" ref="ARF1183" si="11025">ARD1183*1.1</f>
        <v>0</v>
      </c>
      <c r="ARG1183" s="10"/>
      <c r="ARH1183" s="219"/>
      <c r="ARI1183" s="167" t="s">
        <v>109</v>
      </c>
      <c r="ARJ1183" s="500" t="s">
        <v>1373</v>
      </c>
      <c r="ARL1183" s="168"/>
      <c r="ARM1183" s="168">
        <f t="shared" si="10283"/>
        <v>0</v>
      </c>
      <c r="ARN1183" s="167" t="s">
        <v>69</v>
      </c>
      <c r="ARO1183" s="10">
        <f t="shared" ref="ARO1183" si="11026">ARM1183*1.1</f>
        <v>0</v>
      </c>
      <c r="ARP1183" s="10"/>
      <c r="ARQ1183" s="219"/>
      <c r="ARR1183" s="167" t="s">
        <v>109</v>
      </c>
      <c r="ARS1183" s="328" t="s">
        <v>1325</v>
      </c>
      <c r="ARU1183" s="168"/>
      <c r="ARV1183" s="168">
        <f t="shared" si="10286"/>
        <v>5</v>
      </c>
      <c r="ARW1183" s="167" t="s">
        <v>69</v>
      </c>
      <c r="ARX1183" s="10">
        <f t="shared" ref="ARX1183" si="11027">ARV1183*1.1</f>
        <v>5.5</v>
      </c>
      <c r="ARY1183" s="10"/>
      <c r="ARZ1183" s="219"/>
      <c r="ASA1183" s="167" t="s">
        <v>109</v>
      </c>
      <c r="ASB1183" s="500" t="s">
        <v>527</v>
      </c>
      <c r="ASD1183" s="168"/>
      <c r="ASE1183" s="168">
        <f t="shared" si="10289"/>
        <v>0</v>
      </c>
      <c r="ASF1183" s="167" t="s">
        <v>69</v>
      </c>
      <c r="ASG1183" s="10">
        <f t="shared" ref="ASG1183" si="11028">ASE1183*1.1</f>
        <v>0</v>
      </c>
      <c r="ASH1183" s="10"/>
      <c r="ASI1183" s="219"/>
      <c r="ASJ1183" s="167" t="s">
        <v>109</v>
      </c>
      <c r="ASK1183" s="500" t="s">
        <v>2968</v>
      </c>
      <c r="ASM1183" s="168"/>
      <c r="ASN1183" s="168">
        <f t="shared" si="10292"/>
        <v>19</v>
      </c>
      <c r="ASO1183" s="167" t="s">
        <v>69</v>
      </c>
      <c r="ASP1183" s="10">
        <f t="shared" ref="ASP1183" si="11029">ASN1183*1.1</f>
        <v>20.900000000000002</v>
      </c>
      <c r="ASQ1183" s="10"/>
      <c r="ASR1183" s="219"/>
      <c r="ASS1183" s="167" t="s">
        <v>109</v>
      </c>
      <c r="AST1183" s="500" t="s">
        <v>524</v>
      </c>
      <c r="ASV1183" s="168"/>
      <c r="ASW1183" s="168">
        <f t="shared" si="10295"/>
        <v>11</v>
      </c>
      <c r="ASX1183" s="167" t="s">
        <v>69</v>
      </c>
      <c r="ASY1183" s="10">
        <f t="shared" ref="ASY1183" si="11030">ASW1183*1.1</f>
        <v>12.100000000000001</v>
      </c>
      <c r="ASZ1183" s="10"/>
      <c r="ATA1183" s="219"/>
      <c r="ATB1183" s="167" t="s">
        <v>109</v>
      </c>
      <c r="ATC1183" s="500" t="s">
        <v>2006</v>
      </c>
      <c r="ATE1183" s="168"/>
      <c r="ATF1183" s="168">
        <f t="shared" si="10298"/>
        <v>13</v>
      </c>
      <c r="ATG1183" s="167" t="s">
        <v>69</v>
      </c>
      <c r="ATH1183" s="10">
        <f t="shared" ref="ATH1183" si="11031">ATF1183*1.1</f>
        <v>14.3</v>
      </c>
      <c r="ATI1183" s="10"/>
      <c r="ATJ1183" s="219"/>
      <c r="ATK1183" s="167" t="s">
        <v>109</v>
      </c>
      <c r="ATL1183" s="500" t="s">
        <v>1893</v>
      </c>
      <c r="ATN1183" s="168"/>
      <c r="ATO1183" s="168">
        <f t="shared" si="10301"/>
        <v>1</v>
      </c>
      <c r="ATP1183" s="167" t="s">
        <v>69</v>
      </c>
      <c r="ATQ1183" s="10">
        <f t="shared" ref="ATQ1183" si="11032">ATO1183*1.1</f>
        <v>1.1000000000000001</v>
      </c>
      <c r="ATR1183" s="10"/>
      <c r="ATS1183" s="219"/>
      <c r="ATT1183" s="167" t="s">
        <v>109</v>
      </c>
      <c r="ATU1183" s="500" t="s">
        <v>431</v>
      </c>
      <c r="ATW1183" s="168"/>
      <c r="ATX1183" s="168">
        <f t="shared" si="10304"/>
        <v>0</v>
      </c>
      <c r="ATY1183" s="167" t="s">
        <v>69</v>
      </c>
      <c r="ATZ1183" s="10">
        <f t="shared" ref="ATZ1183" si="11033">ATX1183*1.1</f>
        <v>0</v>
      </c>
      <c r="AUA1183" s="10"/>
      <c r="AUB1183" s="219"/>
      <c r="AUC1183" s="167" t="s">
        <v>109</v>
      </c>
      <c r="AUD1183" s="500" t="s">
        <v>524</v>
      </c>
      <c r="AUF1183" s="168"/>
      <c r="AUG1183" s="168">
        <f t="shared" si="10307"/>
        <v>11</v>
      </c>
      <c r="AUH1183" s="167" t="s">
        <v>69</v>
      </c>
      <c r="AUI1183" s="10">
        <f t="shared" ref="AUI1183" si="11034">AUG1183*1.1</f>
        <v>12.100000000000001</v>
      </c>
      <c r="AUJ1183" s="10"/>
      <c r="AUK1183" s="219"/>
      <c r="AUL1183" s="167" t="s">
        <v>109</v>
      </c>
      <c r="AUM1183" s="500" t="s">
        <v>799</v>
      </c>
      <c r="AUO1183" s="168"/>
      <c r="AUP1183" s="168">
        <f t="shared" si="10310"/>
        <v>7</v>
      </c>
      <c r="AUQ1183" s="167" t="s">
        <v>69</v>
      </c>
      <c r="AUR1183" s="10">
        <f t="shared" ref="AUR1183" si="11035">AUP1183*1.1</f>
        <v>7.7000000000000011</v>
      </c>
      <c r="AUS1183" s="10"/>
      <c r="AUT1183" s="219"/>
      <c r="AUU1183" s="167" t="s">
        <v>109</v>
      </c>
      <c r="AUV1183" s="500" t="s">
        <v>805</v>
      </c>
      <c r="AUX1183" s="168"/>
      <c r="AUY1183" s="168">
        <f t="shared" si="10313"/>
        <v>1</v>
      </c>
      <c r="AUZ1183" s="167" t="s">
        <v>69</v>
      </c>
      <c r="AVA1183" s="10">
        <f t="shared" ref="AVA1183" si="11036">AUY1183*1.1</f>
        <v>1.1000000000000001</v>
      </c>
      <c r="AVB1183" s="10"/>
      <c r="AVC1183" s="219"/>
      <c r="AVD1183" s="167" t="s">
        <v>109</v>
      </c>
      <c r="AVE1183" s="500" t="s">
        <v>2351</v>
      </c>
      <c r="AVG1183" s="168"/>
      <c r="AVH1183" s="168">
        <f t="shared" si="10316"/>
        <v>0</v>
      </c>
      <c r="AVI1183" s="167" t="s">
        <v>69</v>
      </c>
      <c r="AVJ1183" s="10">
        <f t="shared" ref="AVJ1183" si="11037">AVH1183*1.1</f>
        <v>0</v>
      </c>
      <c r="AVK1183" s="10"/>
      <c r="AVL1183" s="219"/>
      <c r="AVM1183" s="167" t="s">
        <v>109</v>
      </c>
      <c r="AVN1183" s="328" t="s">
        <v>524</v>
      </c>
      <c r="AVP1183" s="168"/>
      <c r="AVQ1183" s="168">
        <f t="shared" si="10319"/>
        <v>11</v>
      </c>
      <c r="AVR1183" s="167" t="s">
        <v>69</v>
      </c>
      <c r="AVS1183" s="10">
        <f t="shared" ref="AVS1183" si="11038">AVQ1183*1.1</f>
        <v>12.100000000000001</v>
      </c>
      <c r="AVT1183" s="10"/>
      <c r="AVU1183" s="219"/>
      <c r="AVV1183" s="167" t="s">
        <v>109</v>
      </c>
      <c r="AVW1183" s="500" t="s">
        <v>1316</v>
      </c>
      <c r="AVY1183" s="168"/>
      <c r="AVZ1183" s="168">
        <f t="shared" si="10322"/>
        <v>0</v>
      </c>
      <c r="AWA1183" s="167" t="s">
        <v>69</v>
      </c>
      <c r="AWB1183" s="10">
        <f t="shared" ref="AWB1183" si="11039">AVZ1183*1.1</f>
        <v>0</v>
      </c>
      <c r="AWC1183" s="10"/>
      <c r="AWD1183" s="219"/>
      <c r="AWE1183" s="167" t="s">
        <v>109</v>
      </c>
      <c r="AWF1183" s="500" t="s">
        <v>504</v>
      </c>
      <c r="AWH1183" s="168"/>
      <c r="AWI1183" s="168">
        <f t="shared" si="10325"/>
        <v>0</v>
      </c>
      <c r="AWJ1183" s="167" t="s">
        <v>69</v>
      </c>
      <c r="AWK1183" s="10">
        <f t="shared" ref="AWK1183" si="11040">AWI1183*1.1</f>
        <v>0</v>
      </c>
      <c r="AWL1183" s="10"/>
      <c r="AWM1183" s="219"/>
      <c r="AWN1183" s="167" t="s">
        <v>109</v>
      </c>
      <c r="AWO1183" s="500" t="s">
        <v>2853</v>
      </c>
      <c r="AWQ1183" s="168"/>
      <c r="AWR1183" s="168">
        <f t="shared" si="10328"/>
        <v>0</v>
      </c>
      <c r="AWS1183" s="167" t="s">
        <v>69</v>
      </c>
      <c r="AWT1183" s="10">
        <f t="shared" ref="AWT1183" si="11041">AWR1183*1.1</f>
        <v>0</v>
      </c>
      <c r="AWU1183" s="10"/>
      <c r="AWV1183" s="219"/>
      <c r="AWW1183" s="167" t="s">
        <v>109</v>
      </c>
      <c r="AWX1183" s="500" t="s">
        <v>504</v>
      </c>
      <c r="AWZ1183" s="168"/>
      <c r="AXA1183" s="168">
        <f t="shared" si="10331"/>
        <v>0</v>
      </c>
      <c r="AXB1183" s="167" t="s">
        <v>69</v>
      </c>
      <c r="AXC1183" s="10">
        <f t="shared" ref="AXC1183" si="11042">AXA1183*1.1</f>
        <v>0</v>
      </c>
      <c r="AXD1183" s="10"/>
      <c r="AXE1183" s="219"/>
      <c r="AXF1183" s="167" t="s">
        <v>109</v>
      </c>
      <c r="AXG1183" s="498" t="s">
        <v>1325</v>
      </c>
      <c r="AXI1183" s="168"/>
      <c r="AXJ1183" s="168">
        <f t="shared" si="10334"/>
        <v>5</v>
      </c>
      <c r="AXK1183" s="167" t="s">
        <v>69</v>
      </c>
      <c r="AXL1183" s="10">
        <f t="shared" ref="AXL1183" si="11043">AXJ1183*1.1</f>
        <v>5.5</v>
      </c>
      <c r="AXM1183" s="10"/>
      <c r="AXN1183" s="219"/>
      <c r="AXO1183" s="167" t="s">
        <v>109</v>
      </c>
      <c r="AXP1183" s="500" t="s">
        <v>1088</v>
      </c>
      <c r="AXR1183" s="168"/>
      <c r="AXS1183" s="168">
        <f t="shared" si="10337"/>
        <v>96</v>
      </c>
      <c r="AXT1183" s="167" t="s">
        <v>69</v>
      </c>
      <c r="AXU1183" s="10">
        <f t="shared" ref="AXU1183" si="11044">AXS1183*1.1</f>
        <v>105.60000000000001</v>
      </c>
      <c r="AXV1183" s="10"/>
      <c r="AXW1183" s="219"/>
      <c r="AXX1183" s="167" t="s">
        <v>109</v>
      </c>
      <c r="AXY1183" s="500" t="s">
        <v>1373</v>
      </c>
      <c r="AYA1183" s="168"/>
      <c r="AYB1183" s="168">
        <f t="shared" si="10340"/>
        <v>0</v>
      </c>
      <c r="AYC1183" s="167" t="s">
        <v>69</v>
      </c>
      <c r="AYD1183" s="10">
        <f t="shared" ref="AYD1183" si="11045">AYB1183*1.1</f>
        <v>0</v>
      </c>
      <c r="AYE1183" s="10"/>
      <c r="AYF1183" s="219"/>
      <c r="AYG1183" s="167" t="s">
        <v>109</v>
      </c>
      <c r="AYH1183" s="500" t="s">
        <v>1373</v>
      </c>
      <c r="AYJ1183" s="168"/>
      <c r="AYK1183" s="168">
        <f t="shared" si="10343"/>
        <v>0</v>
      </c>
      <c r="AYL1183" s="167" t="s">
        <v>69</v>
      </c>
      <c r="AYM1183" s="10">
        <f t="shared" ref="AYM1183" si="11046">AYK1183*1.1</f>
        <v>0</v>
      </c>
      <c r="AYN1183" s="10"/>
      <c r="AYO1183" s="219"/>
      <c r="AYP1183" s="167" t="s">
        <v>109</v>
      </c>
      <c r="AYQ1183" s="500" t="s">
        <v>2968</v>
      </c>
      <c r="AYS1183" s="168"/>
      <c r="AYT1183" s="168">
        <f t="shared" si="10346"/>
        <v>19</v>
      </c>
      <c r="AYU1183" s="167" t="s">
        <v>69</v>
      </c>
      <c r="AYV1183" s="10">
        <f t="shared" ref="AYV1183" si="11047">AYT1183*1.1</f>
        <v>20.900000000000002</v>
      </c>
      <c r="AYW1183" s="10"/>
      <c r="AYX1183" s="219"/>
      <c r="AYY1183" s="167" t="s">
        <v>109</v>
      </c>
      <c r="AYZ1183" s="498" t="s">
        <v>1703</v>
      </c>
      <c r="AZB1183" s="168"/>
      <c r="AZC1183" s="168">
        <f t="shared" si="10349"/>
        <v>15</v>
      </c>
      <c r="AZD1183" s="167" t="s">
        <v>69</v>
      </c>
      <c r="AZE1183" s="10">
        <f t="shared" ref="AZE1183" si="11048">AZC1183*1.1</f>
        <v>16.5</v>
      </c>
      <c r="AZF1183" s="10"/>
      <c r="AZG1183" s="219"/>
      <c r="AZH1183" s="167" t="s">
        <v>109</v>
      </c>
      <c r="AZI1183" s="500" t="s">
        <v>2968</v>
      </c>
      <c r="AZK1183" s="168"/>
      <c r="AZL1183" s="168">
        <f t="shared" si="10352"/>
        <v>19</v>
      </c>
      <c r="AZM1183" s="167" t="s">
        <v>69</v>
      </c>
      <c r="AZN1183" s="10">
        <f t="shared" ref="AZN1183" si="11049">AZL1183*1.1</f>
        <v>20.900000000000002</v>
      </c>
      <c r="AZO1183" s="10"/>
      <c r="AZP1183" s="219"/>
      <c r="AZQ1183" s="167" t="s">
        <v>109</v>
      </c>
      <c r="AZR1183" s="500" t="s">
        <v>916</v>
      </c>
      <c r="AZT1183" s="168"/>
      <c r="AZU1183" s="168">
        <f t="shared" si="10355"/>
        <v>0</v>
      </c>
      <c r="AZV1183" s="167" t="s">
        <v>69</v>
      </c>
      <c r="AZW1183" s="10">
        <f t="shared" ref="AZW1183" si="11050">AZU1183*1.1</f>
        <v>0</v>
      </c>
      <c r="AZX1183" s="10"/>
      <c r="AZY1183" s="219"/>
      <c r="AZZ1183" s="167" t="s">
        <v>109</v>
      </c>
      <c r="BAA1183" s="500" t="s">
        <v>2851</v>
      </c>
      <c r="BAC1183" s="168"/>
      <c r="BAD1183" s="168">
        <f t="shared" si="10358"/>
        <v>0</v>
      </c>
      <c r="BAE1183" s="167" t="s">
        <v>69</v>
      </c>
      <c r="BAF1183" s="10">
        <f t="shared" ref="BAF1183" si="11051">BAD1183*1.1</f>
        <v>0</v>
      </c>
      <c r="BAG1183" s="10"/>
      <c r="BAH1183" s="219"/>
      <c r="BAI1183" s="167" t="s">
        <v>109</v>
      </c>
      <c r="BAJ1183" s="500" t="s">
        <v>517</v>
      </c>
      <c r="BAL1183" s="168"/>
      <c r="BAM1183" s="168">
        <f t="shared" si="10361"/>
        <v>5</v>
      </c>
      <c r="BAN1183" s="167" t="s">
        <v>69</v>
      </c>
      <c r="BAO1183" s="10">
        <f t="shared" ref="BAO1183" si="11052">BAM1183*1.1</f>
        <v>5.5</v>
      </c>
      <c r="BAP1183" s="10"/>
      <c r="BAQ1183" s="219"/>
      <c r="BAR1183" s="167" t="s">
        <v>109</v>
      </c>
      <c r="BAS1183" s="500" t="s">
        <v>457</v>
      </c>
      <c r="BAU1183" s="168"/>
      <c r="BAV1183" s="168">
        <f t="shared" si="10364"/>
        <v>20</v>
      </c>
      <c r="BAW1183" s="167" t="s">
        <v>69</v>
      </c>
      <c r="BAX1183" s="10">
        <f t="shared" ref="BAX1183" si="11053">BAV1183*1.1</f>
        <v>22</v>
      </c>
      <c r="BAY1183" s="10"/>
      <c r="BAZ1183" s="219"/>
      <c r="BBA1183" s="167" t="s">
        <v>109</v>
      </c>
      <c r="BBB1183" s="500" t="s">
        <v>3575</v>
      </c>
      <c r="BBD1183" s="168"/>
      <c r="BBE1183" s="168">
        <f t="shared" si="10367"/>
        <v>0</v>
      </c>
      <c r="BBF1183" s="167" t="s">
        <v>69</v>
      </c>
      <c r="BBG1183" s="10">
        <f t="shared" ref="BBG1183" si="11054">BBE1183*1.1</f>
        <v>0</v>
      </c>
      <c r="BBH1183" s="10"/>
      <c r="BBI1183" s="219"/>
      <c r="BBJ1183" s="167" t="s">
        <v>109</v>
      </c>
      <c r="BBK1183" s="500" t="s">
        <v>524</v>
      </c>
      <c r="BBM1183" s="168"/>
      <c r="BBN1183" s="168">
        <f t="shared" si="10370"/>
        <v>11</v>
      </c>
      <c r="BBO1183" s="167" t="s">
        <v>69</v>
      </c>
      <c r="BBP1183" s="10">
        <f t="shared" ref="BBP1183" si="11055">BBN1183*1.1</f>
        <v>12.100000000000001</v>
      </c>
      <c r="BBQ1183" s="10"/>
      <c r="BBR1183" s="219"/>
      <c r="BBS1183" s="167" t="s">
        <v>109</v>
      </c>
      <c r="BBT1183" s="500" t="s">
        <v>1638</v>
      </c>
      <c r="BBV1183" s="168"/>
      <c r="BBW1183" s="168">
        <f t="shared" si="10373"/>
        <v>87</v>
      </c>
      <c r="BBX1183" s="167" t="s">
        <v>69</v>
      </c>
      <c r="BBY1183" s="10">
        <f t="shared" ref="BBY1183" si="11056">BBW1183*1.1</f>
        <v>95.7</v>
      </c>
      <c r="BBZ1183" s="10"/>
      <c r="BCA1183" s="219"/>
      <c r="BCB1183" s="167" t="s">
        <v>109</v>
      </c>
      <c r="BCC1183" s="500" t="s">
        <v>782</v>
      </c>
      <c r="BCE1183" s="168"/>
      <c r="BCF1183" s="168">
        <f t="shared" si="10376"/>
        <v>0</v>
      </c>
      <c r="BCG1183" s="167" t="s">
        <v>69</v>
      </c>
      <c r="BCH1183" s="10">
        <f t="shared" ref="BCH1183" si="11057">BCF1183*1.1</f>
        <v>0</v>
      </c>
      <c r="BCI1183" s="10"/>
      <c r="BCJ1183" s="219"/>
      <c r="BCK1183" s="167" t="s">
        <v>109</v>
      </c>
      <c r="BCL1183" s="500" t="s">
        <v>517</v>
      </c>
      <c r="BCN1183" s="168"/>
      <c r="BCO1183" s="168">
        <f t="shared" si="10379"/>
        <v>5</v>
      </c>
      <c r="BCP1183" s="167" t="s">
        <v>69</v>
      </c>
      <c r="BCQ1183" s="10">
        <f t="shared" ref="BCQ1183" si="11058">BCO1183*1.1</f>
        <v>5.5</v>
      </c>
      <c r="BCR1183" s="10"/>
      <c r="BCS1183" s="219"/>
      <c r="BCT1183" s="167" t="s">
        <v>109</v>
      </c>
      <c r="BCU1183" s="500" t="s">
        <v>457</v>
      </c>
      <c r="BCW1183" s="168"/>
      <c r="BCX1183" s="168">
        <f t="shared" si="10382"/>
        <v>20</v>
      </c>
      <c r="BCY1183" s="167" t="s">
        <v>69</v>
      </c>
      <c r="BCZ1183" s="10">
        <f t="shared" ref="BCZ1183" si="11059">BCX1183*1.1</f>
        <v>22</v>
      </c>
      <c r="BDA1183" s="10"/>
      <c r="BDB1183" s="219"/>
      <c r="BDC1183" s="167" t="s">
        <v>109</v>
      </c>
      <c r="BDD1183" s="500" t="s">
        <v>804</v>
      </c>
      <c r="BDF1183" s="168"/>
      <c r="BDG1183" s="168">
        <f t="shared" si="10385"/>
        <v>0</v>
      </c>
      <c r="BDH1183" s="167" t="s">
        <v>69</v>
      </c>
      <c r="BDI1183" s="10">
        <f t="shared" ref="BDI1183" si="11060">BDG1183*1.1</f>
        <v>0</v>
      </c>
      <c r="BDJ1183" s="10"/>
      <c r="BDK1183" s="219"/>
      <c r="BDL1183" s="167" t="s">
        <v>109</v>
      </c>
      <c r="BDM1183" s="328" t="s">
        <v>916</v>
      </c>
      <c r="BDO1183" s="168"/>
      <c r="BDP1183" s="168">
        <f t="shared" si="10388"/>
        <v>0</v>
      </c>
      <c r="BDQ1183" s="167" t="s">
        <v>69</v>
      </c>
      <c r="BDR1183" s="10">
        <f t="shared" ref="BDR1183" si="11061">BDP1183*1.1</f>
        <v>0</v>
      </c>
      <c r="BDS1183" s="10"/>
      <c r="BDT1183" s="219"/>
      <c r="BDU1183" s="167" t="s">
        <v>109</v>
      </c>
      <c r="BDV1183" s="500" t="s">
        <v>801</v>
      </c>
      <c r="BDX1183" s="168"/>
      <c r="BDY1183" s="168">
        <f t="shared" si="10391"/>
        <v>0</v>
      </c>
      <c r="BDZ1183" s="167" t="s">
        <v>69</v>
      </c>
      <c r="BEA1183" s="10">
        <f t="shared" ref="BEA1183" si="11062">BDY1183*1.1</f>
        <v>0</v>
      </c>
      <c r="BEB1183" s="10"/>
      <c r="BEC1183" s="219"/>
      <c r="BED1183" s="167" t="s">
        <v>109</v>
      </c>
      <c r="BEE1183" s="498" t="s">
        <v>428</v>
      </c>
      <c r="BEG1183" s="168"/>
      <c r="BEH1183" s="168">
        <f t="shared" si="10394"/>
        <v>0</v>
      </c>
      <c r="BEI1183" s="167" t="s">
        <v>69</v>
      </c>
      <c r="BEJ1183" s="10">
        <f t="shared" ref="BEJ1183" si="11063">BEH1183*1.1</f>
        <v>0</v>
      </c>
      <c r="BEK1183" s="10"/>
      <c r="BEL1183" s="219"/>
      <c r="BEM1183" s="167" t="s">
        <v>109</v>
      </c>
      <c r="BEN1183" s="498" t="s">
        <v>2853</v>
      </c>
      <c r="BEP1183" s="168"/>
      <c r="BEQ1183" s="168">
        <f t="shared" si="10397"/>
        <v>0</v>
      </c>
      <c r="BER1183" s="167" t="s">
        <v>69</v>
      </c>
      <c r="BES1183" s="10">
        <f t="shared" ref="BES1183" si="11064">BEQ1183*1.1</f>
        <v>0</v>
      </c>
      <c r="BET1183" s="10"/>
      <c r="BEU1183" s="219"/>
      <c r="BEV1183" s="167" t="s">
        <v>109</v>
      </c>
      <c r="BEW1183" s="500" t="s">
        <v>1373</v>
      </c>
      <c r="BEY1183" s="168"/>
      <c r="BEZ1183" s="168">
        <f t="shared" si="10400"/>
        <v>0</v>
      </c>
      <c r="BFA1183" s="167" t="s">
        <v>69</v>
      </c>
      <c r="BFB1183" s="10">
        <f t="shared" ref="BFB1183" si="11065">BEZ1183*1.1</f>
        <v>0</v>
      </c>
      <c r="BFC1183" s="10"/>
      <c r="BFD1183" s="219"/>
      <c r="BFE1183" s="167"/>
      <c r="BFF1183" s="327"/>
      <c r="BFH1183" s="168"/>
      <c r="BFI1183" s="168"/>
      <c r="BFJ1183" s="167"/>
      <c r="BFK1183" s="10"/>
      <c r="BFL1183" s="10"/>
      <c r="BFN1183" s="167"/>
      <c r="BFO1183" s="327"/>
      <c r="BFQ1183" s="168"/>
      <c r="BFR1183" s="168"/>
      <c r="BFS1183" s="167"/>
      <c r="BFT1183" s="10"/>
      <c r="BFU1183" s="10"/>
      <c r="BFW1183" s="167"/>
      <c r="BFX1183" s="328"/>
      <c r="BFZ1183" s="168"/>
      <c r="BGA1183" s="168"/>
      <c r="BGB1183" s="167"/>
      <c r="BGC1183" s="10"/>
      <c r="BGD1183" s="10"/>
      <c r="BGF1183" s="167"/>
      <c r="BGG1183" s="327"/>
      <c r="BGI1183" s="168"/>
      <c r="BGJ1183" s="168"/>
      <c r="BGK1183" s="167"/>
      <c r="BGL1183" s="10"/>
      <c r="BGM1183" s="10"/>
      <c r="BGO1183" s="167"/>
      <c r="BGP1183" s="328"/>
      <c r="BGR1183" s="168"/>
      <c r="BGS1183" s="168"/>
      <c r="BGT1183" s="167"/>
      <c r="BGU1183" s="10"/>
      <c r="BGV1183" s="10"/>
      <c r="BGX1183" s="167"/>
      <c r="BGY1183" s="327"/>
      <c r="BHA1183" s="168"/>
      <c r="BHB1183" s="168"/>
      <c r="BHC1183" s="167"/>
      <c r="BHD1183" s="10"/>
      <c r="BHE1183" s="10"/>
    </row>
    <row r="1184" spans="1:1565" s="14" customFormat="1" ht="15">
      <c r="A1184" s="167"/>
      <c r="B1184" s="326"/>
      <c r="D1184" s="167"/>
      <c r="E1184" s="167"/>
      <c r="F1184" s="167"/>
      <c r="G1184" s="10"/>
      <c r="H1184" s="10">
        <f>SUM(G1179:G1183)</f>
        <v>45.4</v>
      </c>
      <c r="I1184" s="219"/>
      <c r="J1184" s="167"/>
      <c r="K1184" s="326"/>
      <c r="M1184" s="167"/>
      <c r="N1184" s="167"/>
      <c r="O1184" s="167"/>
      <c r="P1184" s="10"/>
      <c r="Q1184" s="10">
        <f>SUM(P1179:P1183)</f>
        <v>46.6</v>
      </c>
      <c r="R1184" s="219"/>
      <c r="S1184" s="167"/>
      <c r="T1184" s="326"/>
      <c r="V1184" s="167"/>
      <c r="W1184" s="167"/>
      <c r="X1184" s="167"/>
      <c r="Y1184" s="10"/>
      <c r="Z1184" s="10">
        <f t="shared" ref="Z1184" si="11066">SUM(Y1179:Y1183)</f>
        <v>190.8</v>
      </c>
      <c r="AA1184" s="219"/>
      <c r="AB1184" s="167"/>
      <c r="AC1184" s="326"/>
      <c r="AE1184" s="167"/>
      <c r="AF1184" s="167"/>
      <c r="AG1184" s="167"/>
      <c r="AH1184" s="10"/>
      <c r="AI1184" s="10">
        <f t="shared" ref="AI1184" si="11067">SUM(AH1179:AH1183)</f>
        <v>45.4</v>
      </c>
      <c r="AJ1184" s="219"/>
      <c r="AK1184" s="167"/>
      <c r="AL1184" s="498"/>
      <c r="AN1184" s="167"/>
      <c r="AO1184" s="167"/>
      <c r="AP1184" s="167"/>
      <c r="AQ1184" s="10"/>
      <c r="AR1184" s="10">
        <f t="shared" ref="AR1184" si="11068">SUM(AQ1179:AQ1183)</f>
        <v>59.7</v>
      </c>
      <c r="AS1184" s="219"/>
      <c r="AT1184" s="167"/>
      <c r="AU1184" s="326"/>
      <c r="AW1184" s="167"/>
      <c r="AX1184" s="167"/>
      <c r="AY1184" s="167"/>
      <c r="AZ1184" s="10"/>
      <c r="BA1184" s="10">
        <f t="shared" ref="BA1184:CT1184" si="11069">SUM(AZ1179:AZ1183)</f>
        <v>159.69999999999999</v>
      </c>
      <c r="BB1184" s="219"/>
      <c r="BC1184" s="167"/>
      <c r="BD1184" s="326"/>
      <c r="BF1184" s="167"/>
      <c r="BG1184" s="167"/>
      <c r="BH1184" s="167"/>
      <c r="BI1184" s="10"/>
      <c r="BJ1184" s="10">
        <f t="shared" si="11069"/>
        <v>20.900000000000002</v>
      </c>
      <c r="BK1184" s="219"/>
      <c r="BL1184" s="167"/>
      <c r="BM1184" s="326"/>
      <c r="BO1184" s="167"/>
      <c r="BP1184" s="167"/>
      <c r="BQ1184" s="167"/>
      <c r="BR1184" s="10"/>
      <c r="BS1184" s="10">
        <f t="shared" si="11069"/>
        <v>71.3</v>
      </c>
      <c r="BT1184" s="219"/>
      <c r="BU1184" s="167"/>
      <c r="BV1184" s="326"/>
      <c r="BX1184" s="167"/>
      <c r="BY1184" s="167"/>
      <c r="BZ1184" s="167"/>
      <c r="CA1184" s="10"/>
      <c r="CB1184" s="10">
        <f t="shared" si="11069"/>
        <v>62.5</v>
      </c>
      <c r="CC1184" s="219"/>
      <c r="CD1184" s="167"/>
      <c r="CE1184" s="326"/>
      <c r="CG1184" s="167"/>
      <c r="CH1184" s="167"/>
      <c r="CI1184" s="167"/>
      <c r="CJ1184" s="10"/>
      <c r="CK1184" s="10">
        <f t="shared" si="11069"/>
        <v>87</v>
      </c>
      <c r="CL1184" s="219"/>
      <c r="CM1184" s="167"/>
      <c r="CN1184" s="326"/>
      <c r="CP1184" s="167"/>
      <c r="CQ1184" s="167"/>
      <c r="CR1184" s="167"/>
      <c r="CS1184" s="10"/>
      <c r="CT1184" s="10">
        <f t="shared" si="11069"/>
        <v>63.8</v>
      </c>
      <c r="CU1184" s="219"/>
      <c r="CV1184" s="167"/>
      <c r="CW1184" s="326"/>
      <c r="CY1184" s="167"/>
      <c r="CZ1184" s="167"/>
      <c r="DA1184" s="167"/>
      <c r="DB1184" s="10"/>
      <c r="DC1184" s="10">
        <f t="shared" ref="DC1184" si="11070">SUM(DB1179:DB1183)</f>
        <v>71.3</v>
      </c>
      <c r="DD1184" s="219"/>
      <c r="DE1184" s="167"/>
      <c r="DF1184" s="326"/>
      <c r="DH1184" s="167"/>
      <c r="DI1184" s="167"/>
      <c r="DJ1184" s="167"/>
      <c r="DK1184" s="10"/>
      <c r="DL1184" s="10">
        <f t="shared" ref="DL1184" si="11071">SUM(DK1179:DK1183)</f>
        <v>111.3</v>
      </c>
      <c r="DM1184" s="219"/>
      <c r="DN1184" s="167"/>
      <c r="DO1184" s="326"/>
      <c r="DQ1184" s="167"/>
      <c r="DR1184" s="167"/>
      <c r="DS1184" s="167"/>
      <c r="DT1184" s="10"/>
      <c r="DU1184" s="10">
        <f t="shared" ref="DU1184" si="11072">SUM(DT1179:DT1183)</f>
        <v>71.3</v>
      </c>
      <c r="DV1184" s="219"/>
      <c r="DW1184" s="167"/>
      <c r="DX1184" s="326"/>
      <c r="DZ1184" s="167"/>
      <c r="EA1184" s="167"/>
      <c r="EB1184" s="167"/>
      <c r="EC1184" s="10"/>
      <c r="ED1184" s="10">
        <f t="shared" ref="ED1184" si="11073">SUM(EC1179:EC1183)</f>
        <v>57</v>
      </c>
      <c r="EE1184" s="219"/>
      <c r="EF1184" s="167"/>
      <c r="EG1184" s="326"/>
      <c r="EI1184" s="167"/>
      <c r="EJ1184" s="167"/>
      <c r="EK1184" s="167"/>
      <c r="EL1184" s="10"/>
      <c r="EM1184" s="10">
        <f t="shared" ref="EM1184" si="11074">SUM(EL1179:EL1183)</f>
        <v>149.9</v>
      </c>
      <c r="EN1184" s="219"/>
      <c r="EO1184" s="167"/>
      <c r="EP1184" s="326"/>
      <c r="ER1184" s="167"/>
      <c r="ES1184" s="167"/>
      <c r="ET1184" s="167"/>
      <c r="EU1184" s="10"/>
      <c r="EV1184" s="10">
        <f t="shared" ref="EV1184" si="11075">SUM(EU1179:EU1183)</f>
        <v>53.349999999999994</v>
      </c>
      <c r="EW1184" s="219"/>
      <c r="EX1184" s="167"/>
      <c r="EY1184" s="326"/>
      <c r="FA1184" s="167"/>
      <c r="FB1184" s="167"/>
      <c r="FC1184" s="167"/>
      <c r="FD1184" s="10"/>
      <c r="FE1184" s="10">
        <f t="shared" ref="FE1184" si="11076">SUM(FD1179:FD1183)</f>
        <v>63</v>
      </c>
      <c r="FF1184" s="219"/>
      <c r="FG1184" s="167"/>
      <c r="FH1184" s="326"/>
      <c r="FJ1184" s="167"/>
      <c r="FK1184" s="167"/>
      <c r="FL1184" s="167"/>
      <c r="FM1184" s="10"/>
      <c r="FN1184" s="10">
        <f t="shared" ref="FN1184" si="11077">SUM(FM1179:FM1183)</f>
        <v>60.1</v>
      </c>
      <c r="FO1184" s="219"/>
      <c r="FP1184" s="167"/>
      <c r="FQ1184" s="326"/>
      <c r="FS1184" s="167"/>
      <c r="FT1184" s="167"/>
      <c r="FU1184" s="167"/>
      <c r="FV1184" s="10"/>
      <c r="FW1184" s="10">
        <f t="shared" ref="FW1184" si="11078">SUM(FV1179:FV1183)</f>
        <v>82</v>
      </c>
      <c r="FX1184" s="219"/>
      <c r="FY1184" s="167"/>
      <c r="FZ1184" s="326"/>
      <c r="GB1184" s="167"/>
      <c r="GC1184" s="167"/>
      <c r="GD1184" s="167"/>
      <c r="GE1184" s="10"/>
      <c r="GF1184" s="10">
        <f t="shared" ref="GF1184" si="11079">SUM(GE1179:GE1183)</f>
        <v>41.2</v>
      </c>
      <c r="GG1184" s="219"/>
      <c r="GH1184" s="167"/>
      <c r="GI1184" s="326"/>
      <c r="GK1184" s="167"/>
      <c r="GL1184" s="167"/>
      <c r="GM1184" s="167"/>
      <c r="GN1184" s="10"/>
      <c r="GO1184" s="10">
        <f t="shared" ref="GO1184" si="11080">SUM(GN1179:GN1183)</f>
        <v>58.599999999999994</v>
      </c>
      <c r="GP1184" s="219"/>
      <c r="GQ1184" s="167"/>
      <c r="GR1184" s="326"/>
      <c r="GT1184" s="167"/>
      <c r="GU1184" s="167"/>
      <c r="GV1184" s="167"/>
      <c r="GW1184" s="10"/>
      <c r="GX1184" s="10">
        <f t="shared" ref="GX1184" si="11081">SUM(GW1179:GW1183)</f>
        <v>61.9</v>
      </c>
      <c r="GY1184" s="219"/>
      <c r="GZ1184" s="167"/>
      <c r="HA1184" s="326"/>
      <c r="HC1184" s="167"/>
      <c r="HD1184" s="167"/>
      <c r="HE1184" s="167"/>
      <c r="HF1184" s="10"/>
      <c r="HG1184" s="10">
        <f t="shared" ref="HG1184" si="11082">SUM(HF1179:HF1183)</f>
        <v>28</v>
      </c>
      <c r="HH1184" s="219"/>
      <c r="HI1184" s="167"/>
      <c r="HJ1184" s="326"/>
      <c r="HL1184" s="167"/>
      <c r="HM1184" s="167"/>
      <c r="HN1184" s="167"/>
      <c r="HO1184" s="10"/>
      <c r="HP1184" s="10">
        <f t="shared" ref="HP1184" si="11083">SUM(HO1179:HO1183)</f>
        <v>27.7</v>
      </c>
      <c r="HQ1184" s="219"/>
      <c r="HR1184" s="167"/>
      <c r="HS1184" s="326"/>
      <c r="HU1184" s="167"/>
      <c r="HV1184" s="167"/>
      <c r="HW1184" s="167"/>
      <c r="HX1184" s="10"/>
      <c r="HY1184" s="10">
        <f t="shared" ref="HY1184" si="11084">SUM(HX1179:HX1183)</f>
        <v>26.4</v>
      </c>
      <c r="HZ1184" s="219"/>
      <c r="IA1184" s="167"/>
      <c r="IB1184" s="326"/>
      <c r="ID1184" s="167"/>
      <c r="IE1184" s="167"/>
      <c r="IF1184" s="167"/>
      <c r="IG1184" s="10"/>
      <c r="IH1184" s="10">
        <f t="shared" ref="IH1184" si="11085">SUM(IG1179:IG1183)</f>
        <v>127.4</v>
      </c>
      <c r="II1184" s="219"/>
      <c r="IJ1184" s="167"/>
      <c r="IK1184" s="326"/>
      <c r="IM1184" s="167"/>
      <c r="IN1184" s="167"/>
      <c r="IO1184" s="167"/>
      <c r="IP1184" s="10"/>
      <c r="IQ1184" s="10">
        <f t="shared" ref="IQ1184" si="11086">SUM(IP1179:IP1183)</f>
        <v>51.3</v>
      </c>
      <c r="IR1184" s="219"/>
      <c r="IS1184" s="167"/>
      <c r="IT1184" s="326"/>
      <c r="IV1184" s="167"/>
      <c r="IW1184" s="167"/>
      <c r="IX1184" s="167"/>
      <c r="IY1184" s="10"/>
      <c r="IZ1184" s="10">
        <f t="shared" ref="IZ1184:LK1184" si="11087">SUM(IY1179:IY1183)</f>
        <v>100.6</v>
      </c>
      <c r="JA1184" s="219"/>
      <c r="JB1184" s="167"/>
      <c r="JC1184" s="501"/>
      <c r="JE1184" s="167"/>
      <c r="JF1184" s="167"/>
      <c r="JG1184" s="167"/>
      <c r="JH1184" s="10"/>
      <c r="JI1184" s="10">
        <f t="shared" si="11087"/>
        <v>29.5</v>
      </c>
      <c r="JJ1184" s="219"/>
      <c r="JK1184" s="167"/>
      <c r="JL1184" s="326"/>
      <c r="JN1184" s="167"/>
      <c r="JO1184" s="167"/>
      <c r="JP1184" s="167"/>
      <c r="JQ1184" s="10"/>
      <c r="JR1184" s="10">
        <f t="shared" si="11087"/>
        <v>151</v>
      </c>
      <c r="JS1184" s="219"/>
      <c r="JT1184" s="167"/>
      <c r="JU1184" s="326"/>
      <c r="JW1184" s="167"/>
      <c r="JX1184" s="167"/>
      <c r="JY1184" s="167"/>
      <c r="JZ1184" s="10"/>
      <c r="KA1184" s="10">
        <f t="shared" si="11087"/>
        <v>13.2</v>
      </c>
      <c r="KB1184" s="219"/>
      <c r="KC1184" s="167"/>
      <c r="KD1184" s="326"/>
      <c r="KF1184" s="167"/>
      <c r="KG1184" s="167"/>
      <c r="KH1184" s="167"/>
      <c r="KI1184" s="10"/>
      <c r="KJ1184" s="10">
        <f t="shared" si="11087"/>
        <v>43.5</v>
      </c>
      <c r="KK1184" s="219"/>
      <c r="KL1184" s="167"/>
      <c r="KM1184" s="326"/>
      <c r="KO1184" s="167"/>
      <c r="KP1184" s="167"/>
      <c r="KQ1184" s="167"/>
      <c r="KR1184" s="10"/>
      <c r="KS1184" s="10">
        <f t="shared" si="11087"/>
        <v>45.4</v>
      </c>
      <c r="KT1184" s="219"/>
      <c r="KU1184" s="167"/>
      <c r="KV1184" s="329"/>
      <c r="KX1184" s="167"/>
      <c r="KY1184" s="167"/>
      <c r="KZ1184" s="167"/>
      <c r="LA1184" s="10"/>
      <c r="LB1184" s="10">
        <f t="shared" si="11087"/>
        <v>38.5</v>
      </c>
      <c r="LC1184" s="219"/>
      <c r="LD1184" s="167"/>
      <c r="LE1184" s="326"/>
      <c r="LG1184" s="167"/>
      <c r="LH1184" s="167"/>
      <c r="LI1184" s="167"/>
      <c r="LJ1184" s="10"/>
      <c r="LK1184" s="10">
        <f t="shared" si="11087"/>
        <v>33.5</v>
      </c>
      <c r="LL1184" s="219"/>
      <c r="LM1184" s="167"/>
      <c r="LN1184" s="326"/>
      <c r="LP1184" s="167"/>
      <c r="LQ1184" s="167"/>
      <c r="LR1184" s="167"/>
      <c r="LS1184" s="10"/>
      <c r="LT1184" s="10">
        <f t="shared" ref="LT1184:OE1184" si="11088">SUM(LS1179:LS1183)</f>
        <v>48.2</v>
      </c>
      <c r="LU1184" s="219"/>
      <c r="LV1184" s="167"/>
      <c r="LW1184" s="326"/>
      <c r="LY1184" s="167"/>
      <c r="LZ1184" s="167"/>
      <c r="MA1184" s="167"/>
      <c r="MB1184" s="10"/>
      <c r="MC1184" s="10">
        <f t="shared" si="11088"/>
        <v>64.599999999999994</v>
      </c>
      <c r="MD1184" s="219"/>
      <c r="ME1184" s="167"/>
      <c r="MF1184" s="326"/>
      <c r="MH1184" s="167"/>
      <c r="MI1184" s="167"/>
      <c r="MJ1184" s="167"/>
      <c r="MK1184" s="10"/>
      <c r="ML1184" s="10">
        <f t="shared" si="11088"/>
        <v>78.5</v>
      </c>
      <c r="MM1184" s="219"/>
      <c r="MN1184" s="167"/>
      <c r="MO1184" s="329"/>
      <c r="MQ1184" s="167"/>
      <c r="MR1184" s="167"/>
      <c r="MS1184" s="167"/>
      <c r="MT1184" s="10"/>
      <c r="MU1184" s="10">
        <f t="shared" si="11088"/>
        <v>141.1</v>
      </c>
      <c r="MV1184" s="219"/>
      <c r="MW1184" s="167"/>
      <c r="MX1184" s="326"/>
      <c r="MZ1184" s="167"/>
      <c r="NA1184" s="167"/>
      <c r="NB1184" s="167"/>
      <c r="NC1184" s="10"/>
      <c r="ND1184" s="10">
        <f t="shared" si="11088"/>
        <v>42.3</v>
      </c>
      <c r="NE1184" s="219"/>
      <c r="NF1184" s="167"/>
      <c r="NG1184" s="326"/>
      <c r="NI1184" s="167"/>
      <c r="NJ1184" s="167"/>
      <c r="NK1184" s="167"/>
      <c r="NL1184" s="10"/>
      <c r="NM1184" s="10">
        <f t="shared" si="11088"/>
        <v>99.3</v>
      </c>
      <c r="NN1184" s="219"/>
      <c r="NO1184" s="167"/>
      <c r="NP1184" s="326"/>
      <c r="NR1184" s="167"/>
      <c r="NS1184" s="167"/>
      <c r="NT1184" s="167"/>
      <c r="NU1184" s="10"/>
      <c r="NV1184" s="10">
        <f t="shared" si="11088"/>
        <v>175.70000000000002</v>
      </c>
      <c r="NW1184" s="219"/>
      <c r="NX1184" s="167"/>
      <c r="NY1184" s="326"/>
      <c r="OA1184" s="167"/>
      <c r="OB1184" s="167"/>
      <c r="OC1184" s="167"/>
      <c r="OD1184" s="10"/>
      <c r="OE1184" s="10">
        <f t="shared" si="11088"/>
        <v>60.900000000000006</v>
      </c>
      <c r="OF1184" s="219"/>
      <c r="OG1184" s="167"/>
      <c r="OH1184" s="326"/>
      <c r="OJ1184" s="167"/>
      <c r="OK1184" s="167"/>
      <c r="OL1184" s="167"/>
      <c r="OM1184" s="10"/>
      <c r="ON1184" s="10">
        <f t="shared" ref="ON1184:QY1184" si="11089">SUM(OM1179:OM1183)</f>
        <v>24</v>
      </c>
      <c r="OO1184" s="219"/>
      <c r="OP1184" s="167"/>
      <c r="OQ1184" s="326"/>
      <c r="OS1184" s="167"/>
      <c r="OT1184" s="167"/>
      <c r="OU1184" s="167"/>
      <c r="OV1184" s="10"/>
      <c r="OW1184" s="10">
        <f t="shared" si="11089"/>
        <v>44.3</v>
      </c>
      <c r="OX1184" s="219"/>
      <c r="OY1184" s="167"/>
      <c r="OZ1184" s="326"/>
      <c r="PB1184" s="167"/>
      <c r="PC1184" s="167"/>
      <c r="PD1184" s="167"/>
      <c r="PE1184" s="10"/>
      <c r="PF1184" s="10">
        <f t="shared" si="11089"/>
        <v>165.2</v>
      </c>
      <c r="PG1184" s="219"/>
      <c r="PH1184" s="167"/>
      <c r="PI1184" s="326"/>
      <c r="PK1184" s="167"/>
      <c r="PL1184" s="167"/>
      <c r="PM1184" s="167"/>
      <c r="PN1184" s="10"/>
      <c r="PO1184" s="10">
        <f t="shared" si="11089"/>
        <v>30</v>
      </c>
      <c r="PP1184" s="219"/>
      <c r="PQ1184" s="167"/>
      <c r="PR1184" s="326"/>
      <c r="PT1184" s="167"/>
      <c r="PU1184" s="167"/>
      <c r="PV1184" s="167"/>
      <c r="PW1184" s="10"/>
      <c r="PX1184" s="10">
        <f t="shared" si="11089"/>
        <v>78.5</v>
      </c>
      <c r="PY1184" s="219"/>
      <c r="PZ1184" s="167"/>
      <c r="QA1184" s="326"/>
      <c r="QC1184" s="167"/>
      <c r="QD1184" s="167"/>
      <c r="QE1184" s="167"/>
      <c r="QF1184" s="10"/>
      <c r="QG1184" s="10">
        <f t="shared" si="11089"/>
        <v>105.8</v>
      </c>
      <c r="QH1184" s="219"/>
      <c r="QI1184" s="167"/>
      <c r="QJ1184" s="326"/>
      <c r="QL1184" s="167"/>
      <c r="QM1184" s="167"/>
      <c r="QN1184" s="167"/>
      <c r="QO1184" s="10"/>
      <c r="QP1184" s="10">
        <f t="shared" si="11089"/>
        <v>42.3</v>
      </c>
      <c r="QQ1184" s="219"/>
      <c r="QR1184" s="167"/>
      <c r="QS1184" s="326"/>
      <c r="QU1184" s="167"/>
      <c r="QV1184" s="167"/>
      <c r="QW1184" s="167"/>
      <c r="QX1184" s="10"/>
      <c r="QY1184" s="10">
        <f t="shared" si="11089"/>
        <v>29.1</v>
      </c>
      <c r="QZ1184" s="219"/>
      <c r="RA1184" s="167"/>
      <c r="RB1184" s="326"/>
      <c r="RD1184" s="167"/>
      <c r="RE1184" s="167"/>
      <c r="RF1184" s="167"/>
      <c r="RG1184" s="10"/>
      <c r="RH1184" s="10">
        <f t="shared" ref="RH1184:TS1184" si="11090">SUM(RG1179:RG1183)</f>
        <v>187.8</v>
      </c>
      <c r="RI1184" s="219"/>
      <c r="RJ1184" s="167"/>
      <c r="RK1184" s="326"/>
      <c r="RM1184" s="167"/>
      <c r="RN1184" s="167"/>
      <c r="RO1184" s="167"/>
      <c r="RP1184" s="10"/>
      <c r="RQ1184" s="10">
        <f t="shared" si="11090"/>
        <v>21.1</v>
      </c>
      <c r="RR1184" s="219"/>
      <c r="RS1184" s="167"/>
      <c r="RT1184" s="326"/>
      <c r="RV1184" s="167"/>
      <c r="RW1184" s="167"/>
      <c r="RX1184" s="167"/>
      <c r="RY1184" s="10"/>
      <c r="RZ1184" s="10">
        <f t="shared" si="11090"/>
        <v>49.5</v>
      </c>
      <c r="SA1184" s="219"/>
      <c r="SB1184" s="167"/>
      <c r="SC1184" s="326"/>
      <c r="SE1184" s="167"/>
      <c r="SF1184" s="167"/>
      <c r="SG1184" s="167"/>
      <c r="SH1184" s="10"/>
      <c r="SI1184" s="10">
        <f t="shared" si="11090"/>
        <v>0</v>
      </c>
      <c r="SJ1184" s="219"/>
      <c r="SK1184" s="167"/>
      <c r="SL1184" s="326"/>
      <c r="SN1184" s="167"/>
      <c r="SO1184" s="167"/>
      <c r="SP1184" s="167"/>
      <c r="SQ1184" s="10"/>
      <c r="SR1184" s="10">
        <f t="shared" si="11090"/>
        <v>214.1</v>
      </c>
      <c r="SS1184" s="219"/>
      <c r="ST1184" s="167"/>
      <c r="SU1184" s="326"/>
      <c r="SW1184" s="167"/>
      <c r="SX1184" s="167"/>
      <c r="SY1184" s="167"/>
      <c r="SZ1184" s="10"/>
      <c r="TA1184" s="10">
        <f t="shared" si="11090"/>
        <v>36.799999999999997</v>
      </c>
      <c r="TB1184" s="219"/>
      <c r="TC1184" s="167"/>
      <c r="TD1184" s="326"/>
      <c r="TF1184" s="167"/>
      <c r="TG1184" s="167"/>
      <c r="TH1184" s="167"/>
      <c r="TI1184" s="10"/>
      <c r="TJ1184" s="10">
        <f t="shared" si="11090"/>
        <v>30.8</v>
      </c>
      <c r="TK1184" s="219"/>
      <c r="TL1184" s="167"/>
      <c r="TM1184" s="329"/>
      <c r="TO1184" s="167"/>
      <c r="TP1184" s="167"/>
      <c r="TQ1184" s="167"/>
      <c r="TR1184" s="10"/>
      <c r="TS1184" s="10">
        <f t="shared" si="11090"/>
        <v>7.1999999999999993</v>
      </c>
      <c r="TT1184" s="219"/>
      <c r="TU1184" s="167"/>
      <c r="TV1184" s="326"/>
      <c r="TX1184" s="167"/>
      <c r="TY1184" s="167"/>
      <c r="TZ1184" s="167"/>
      <c r="UA1184" s="10"/>
      <c r="UB1184" s="10">
        <f t="shared" ref="UB1184:WM1184" si="11091">SUM(UA1179:UA1183)</f>
        <v>79.199999999999989</v>
      </c>
      <c r="UC1184" s="219"/>
      <c r="UD1184" s="167"/>
      <c r="UE1184" s="329"/>
      <c r="UG1184" s="167"/>
      <c r="UH1184" s="167"/>
      <c r="UI1184" s="167"/>
      <c r="UJ1184" s="10"/>
      <c r="UK1184" s="10">
        <f t="shared" si="11091"/>
        <v>7</v>
      </c>
      <c r="UL1184" s="219"/>
      <c r="UM1184" s="167"/>
      <c r="UN1184" s="326"/>
      <c r="UP1184" s="167"/>
      <c r="UQ1184" s="167"/>
      <c r="UR1184" s="167"/>
      <c r="US1184" s="10"/>
      <c r="UT1184" s="10">
        <f t="shared" si="11091"/>
        <v>44.3</v>
      </c>
      <c r="UU1184" s="219"/>
      <c r="UV1184" s="167"/>
      <c r="UW1184" s="326"/>
      <c r="UY1184" s="167"/>
      <c r="UZ1184" s="167"/>
      <c r="VA1184" s="167"/>
      <c r="VB1184" s="10"/>
      <c r="VC1184" s="10">
        <f t="shared" si="11091"/>
        <v>98.5</v>
      </c>
      <c r="VD1184" s="219"/>
      <c r="VE1184" s="167"/>
      <c r="VF1184" s="326"/>
      <c r="VH1184" s="167"/>
      <c r="VI1184" s="167"/>
      <c r="VJ1184" s="167"/>
      <c r="VK1184" s="10"/>
      <c r="VL1184" s="10">
        <f t="shared" si="11091"/>
        <v>83.8</v>
      </c>
      <c r="VM1184" s="219"/>
      <c r="VN1184" s="167"/>
      <c r="VO1184" s="326"/>
      <c r="VQ1184" s="167"/>
      <c r="VR1184" s="167"/>
      <c r="VS1184" s="167"/>
      <c r="VT1184" s="10"/>
      <c r="VU1184" s="10">
        <f t="shared" si="11091"/>
        <v>72.400000000000006</v>
      </c>
      <c r="VV1184" s="219"/>
      <c r="VW1184" s="167"/>
      <c r="VX1184" s="326"/>
      <c r="VZ1184" s="167"/>
      <c r="WA1184" s="167"/>
      <c r="WB1184" s="167"/>
      <c r="WC1184" s="10"/>
      <c r="WD1184" s="10">
        <f t="shared" si="11091"/>
        <v>118.60000000000001</v>
      </c>
      <c r="WE1184" s="219"/>
      <c r="WF1184" s="167"/>
      <c r="WG1184" s="326"/>
      <c r="WI1184" s="167"/>
      <c r="WJ1184" s="167"/>
      <c r="WK1184" s="167"/>
      <c r="WL1184" s="10"/>
      <c r="WM1184" s="10">
        <f t="shared" si="11091"/>
        <v>57</v>
      </c>
      <c r="WN1184" s="219"/>
      <c r="WO1184" s="167"/>
      <c r="WP1184" s="326"/>
      <c r="WR1184" s="167"/>
      <c r="WS1184" s="167"/>
      <c r="WT1184" s="167"/>
      <c r="WU1184" s="10"/>
      <c r="WV1184" s="10">
        <f t="shared" ref="WV1184:ZG1184" si="11092">SUM(WU1179:WU1183)</f>
        <v>35.200000000000003</v>
      </c>
      <c r="WW1184" s="219"/>
      <c r="WX1184" s="167"/>
      <c r="WY1184" s="326"/>
      <c r="XA1184" s="167"/>
      <c r="XB1184" s="167"/>
      <c r="XC1184" s="167"/>
      <c r="XD1184" s="10"/>
      <c r="XE1184" s="10">
        <f t="shared" si="11092"/>
        <v>0</v>
      </c>
      <c r="XF1184" s="219"/>
      <c r="XG1184" s="167"/>
      <c r="XH1184" s="326"/>
      <c r="XJ1184" s="167"/>
      <c r="XK1184" s="167"/>
      <c r="XL1184" s="167"/>
      <c r="XM1184" s="10"/>
      <c r="XN1184" s="10">
        <f t="shared" si="11092"/>
        <v>55.7</v>
      </c>
      <c r="XO1184" s="219"/>
      <c r="XP1184" s="167"/>
      <c r="XQ1184" s="326"/>
      <c r="XS1184" s="167"/>
      <c r="XT1184" s="167"/>
      <c r="XU1184" s="167"/>
      <c r="XV1184" s="10"/>
      <c r="XW1184" s="10">
        <f t="shared" si="11092"/>
        <v>78.3</v>
      </c>
      <c r="XX1184" s="219"/>
      <c r="XY1184" s="167"/>
      <c r="XZ1184" s="326"/>
      <c r="YB1184" s="167"/>
      <c r="YC1184" s="167"/>
      <c r="YD1184" s="167"/>
      <c r="YE1184" s="10"/>
      <c r="YF1184" s="10">
        <f t="shared" si="11092"/>
        <v>142.10000000000002</v>
      </c>
      <c r="YG1184" s="219"/>
      <c r="YH1184" s="167"/>
      <c r="YI1184" s="326"/>
      <c r="YK1184" s="167"/>
      <c r="YL1184" s="167"/>
      <c r="YM1184" s="167"/>
      <c r="YN1184" s="10"/>
      <c r="YO1184" s="10">
        <f t="shared" si="11092"/>
        <v>43.2</v>
      </c>
      <c r="YP1184" s="219"/>
      <c r="YQ1184" s="167"/>
      <c r="YR1184" s="326"/>
      <c r="YT1184" s="167"/>
      <c r="YU1184" s="167"/>
      <c r="YV1184" s="167"/>
      <c r="YW1184" s="10"/>
      <c r="YX1184" s="10">
        <f t="shared" si="11092"/>
        <v>39.9</v>
      </c>
      <c r="YY1184" s="219"/>
      <c r="YZ1184" s="167"/>
      <c r="ZA1184" s="326"/>
      <c r="ZC1184" s="167"/>
      <c r="ZD1184" s="167"/>
      <c r="ZE1184" s="167"/>
      <c r="ZF1184" s="10"/>
      <c r="ZG1184" s="10">
        <f t="shared" si="11092"/>
        <v>0</v>
      </c>
      <c r="ZH1184" s="219"/>
      <c r="ZI1184" s="167"/>
      <c r="ZJ1184" s="326"/>
      <c r="ZL1184" s="167"/>
      <c r="ZM1184" s="167"/>
      <c r="ZN1184" s="167"/>
      <c r="ZO1184" s="10"/>
      <c r="ZP1184" s="10">
        <f t="shared" ref="ZP1184:ACA1184" si="11093">SUM(ZO1179:ZO1183)</f>
        <v>44.3</v>
      </c>
      <c r="ZQ1184" s="219"/>
      <c r="ZR1184" s="167"/>
      <c r="ZS1184" s="498"/>
      <c r="ZU1184" s="167"/>
      <c r="ZV1184" s="167"/>
      <c r="ZW1184" s="167"/>
      <c r="ZX1184" s="10"/>
      <c r="ZY1184" s="10">
        <f t="shared" si="11093"/>
        <v>64</v>
      </c>
      <c r="ZZ1184" s="219"/>
      <c r="AAA1184" s="167"/>
      <c r="AAB1184" s="326"/>
      <c r="AAD1184" s="167"/>
      <c r="AAE1184" s="167"/>
      <c r="AAF1184" s="167"/>
      <c r="AAG1184" s="10"/>
      <c r="AAH1184" s="10">
        <f t="shared" si="11093"/>
        <v>149.9</v>
      </c>
      <c r="AAI1184" s="219"/>
      <c r="AAJ1184" s="167"/>
      <c r="AAK1184" s="326"/>
      <c r="AAM1184" s="167"/>
      <c r="AAN1184" s="167"/>
      <c r="AAO1184" s="167"/>
      <c r="AAP1184" s="10"/>
      <c r="AAQ1184" s="10">
        <f t="shared" si="11093"/>
        <v>74.599999999999994</v>
      </c>
      <c r="AAR1184" s="219"/>
      <c r="AAS1184" s="167"/>
      <c r="AAT1184" s="326"/>
      <c r="AAV1184" s="167"/>
      <c r="AAW1184" s="167"/>
      <c r="AAX1184" s="167"/>
      <c r="AAY1184" s="10"/>
      <c r="AAZ1184" s="10">
        <f t="shared" si="11093"/>
        <v>56.899999999999991</v>
      </c>
      <c r="ABA1184" s="219"/>
      <c r="ABB1184" s="167"/>
      <c r="ABC1184" s="326"/>
      <c r="ABE1184" s="167"/>
      <c r="ABF1184" s="167"/>
      <c r="ABG1184" s="167"/>
      <c r="ABH1184" s="10"/>
      <c r="ABI1184" s="10">
        <f t="shared" si="11093"/>
        <v>71.3</v>
      </c>
      <c r="ABJ1184" s="219"/>
      <c r="ABK1184" s="167"/>
      <c r="ABL1184" s="326"/>
      <c r="ABN1184" s="167"/>
      <c r="ABO1184" s="167"/>
      <c r="ABP1184" s="167"/>
      <c r="ABQ1184" s="10"/>
      <c r="ABR1184" s="10">
        <f t="shared" si="11093"/>
        <v>75.599999999999994</v>
      </c>
      <c r="ABS1184" s="219"/>
      <c r="ABT1184" s="167"/>
      <c r="ABU1184" s="498"/>
      <c r="ABW1184" s="167"/>
      <c r="ABX1184" s="167"/>
      <c r="ABY1184" s="167"/>
      <c r="ABZ1184" s="10"/>
      <c r="ACA1184" s="10">
        <f t="shared" si="11093"/>
        <v>136.9</v>
      </c>
      <c r="ACB1184" s="219"/>
      <c r="ACC1184" s="167"/>
      <c r="ACD1184" s="326"/>
      <c r="ACF1184" s="167"/>
      <c r="ACG1184" s="167"/>
      <c r="ACH1184" s="167"/>
      <c r="ACI1184" s="10"/>
      <c r="ACJ1184" s="10">
        <f t="shared" ref="ACJ1184" si="11094">SUM(ACI1179:ACI1183)</f>
        <v>64</v>
      </c>
      <c r="ACK1184" s="219"/>
      <c r="ACL1184" s="167"/>
      <c r="ACM1184" s="326"/>
      <c r="ACO1184" s="167"/>
      <c r="ACP1184" s="167"/>
      <c r="ACQ1184" s="167"/>
      <c r="ACR1184" s="10"/>
      <c r="ACS1184" s="10">
        <f t="shared" ref="ACS1184" si="11095">SUM(ACR1179:ACR1183)</f>
        <v>81.400000000000006</v>
      </c>
      <c r="ACT1184" s="219"/>
      <c r="ACU1184" s="167"/>
      <c r="ACV1184" s="326"/>
      <c r="ACX1184" s="167"/>
      <c r="ACY1184" s="167"/>
      <c r="ACZ1184" s="167"/>
      <c r="ADA1184" s="10"/>
      <c r="ADB1184" s="10">
        <f t="shared" ref="ADB1184" si="11096">SUM(ADA1179:ADA1183)</f>
        <v>60.1</v>
      </c>
      <c r="ADC1184" s="219"/>
      <c r="ADD1184" s="167"/>
      <c r="ADE1184" s="326"/>
      <c r="ADG1184" s="167"/>
      <c r="ADH1184" s="167"/>
      <c r="ADI1184" s="167"/>
      <c r="ADJ1184" s="10"/>
      <c r="ADK1184" s="10">
        <f t="shared" ref="ADK1184" si="11097">SUM(ADJ1179:ADJ1183)</f>
        <v>33.4</v>
      </c>
      <c r="ADL1184" s="219"/>
      <c r="ADM1184" s="167"/>
      <c r="ADN1184" s="326"/>
      <c r="ADP1184" s="167"/>
      <c r="ADQ1184" s="167"/>
      <c r="ADR1184" s="167"/>
      <c r="ADS1184" s="10"/>
      <c r="ADT1184" s="10">
        <f t="shared" ref="ADT1184" si="11098">SUM(ADS1179:ADS1183)</f>
        <v>170.20000000000002</v>
      </c>
      <c r="ADU1184" s="219"/>
      <c r="ADV1184" s="167"/>
      <c r="ADW1184" s="329"/>
      <c r="ADY1184" s="167"/>
      <c r="ADZ1184" s="167"/>
      <c r="AEA1184" s="167"/>
      <c r="AEB1184" s="10"/>
      <c r="AEC1184" s="10">
        <f t="shared" ref="AEC1184" si="11099">SUM(AEB1179:AEB1183)</f>
        <v>63.4</v>
      </c>
      <c r="AED1184" s="219"/>
      <c r="AEE1184" s="167"/>
      <c r="AEF1184" s="326"/>
      <c r="AEH1184" s="167"/>
      <c r="AEI1184" s="167"/>
      <c r="AEJ1184" s="167"/>
      <c r="AEK1184" s="10"/>
      <c r="AEL1184" s="10">
        <f t="shared" ref="AEL1184" si="11100">SUM(AEK1179:AEK1183)</f>
        <v>41.2</v>
      </c>
      <c r="AEM1184" s="219"/>
      <c r="AEN1184" s="167"/>
      <c r="AEO1184" s="326"/>
      <c r="AEQ1184" s="167"/>
      <c r="AER1184" s="167"/>
      <c r="AES1184" s="167"/>
      <c r="AET1184" s="10"/>
      <c r="AEU1184" s="10">
        <f t="shared" ref="AEU1184" si="11101">SUM(AET1179:AET1183)</f>
        <v>267.10000000000002</v>
      </c>
      <c r="AEV1184" s="219"/>
      <c r="AEW1184" s="167"/>
      <c r="AEX1184" s="326"/>
      <c r="AEZ1184" s="167"/>
      <c r="AFA1184" s="167"/>
      <c r="AFB1184" s="167"/>
      <c r="AFC1184" s="10"/>
      <c r="AFD1184" s="10">
        <f t="shared" ref="AFD1184" si="11102">SUM(AFC1179:AFC1183)</f>
        <v>176.5</v>
      </c>
      <c r="AFE1184" s="219"/>
      <c r="AFF1184" s="167"/>
      <c r="AFG1184" s="326"/>
      <c r="AFI1184" s="167"/>
      <c r="AFJ1184" s="167"/>
      <c r="AFK1184" s="167"/>
      <c r="AFL1184" s="10"/>
      <c r="AFM1184" s="10">
        <f t="shared" ref="AFM1184" si="11103">SUM(AFL1179:AFL1183)</f>
        <v>284.5</v>
      </c>
      <c r="AFN1184" s="219"/>
      <c r="AFO1184" s="167"/>
      <c r="AFP1184" s="326"/>
      <c r="AFR1184" s="167"/>
      <c r="AFS1184" s="167"/>
      <c r="AFT1184" s="167"/>
      <c r="AFU1184" s="10"/>
      <c r="AFV1184" s="10">
        <f t="shared" ref="AFV1184" si="11104">SUM(AFU1179:AFU1183)</f>
        <v>103.10000000000001</v>
      </c>
      <c r="AFW1184" s="219"/>
      <c r="AFX1184" s="167"/>
      <c r="AFY1184" s="326"/>
      <c r="AGA1184" s="167"/>
      <c r="AGB1184" s="167"/>
      <c r="AGC1184" s="167"/>
      <c r="AGD1184" s="10"/>
      <c r="AGE1184" s="10">
        <f t="shared" ref="AGE1184" si="11105">SUM(AGD1179:AGD1183)</f>
        <v>44.3</v>
      </c>
      <c r="AGF1184" s="219"/>
      <c r="AGG1184" s="167"/>
      <c r="AGH1184" s="498"/>
      <c r="AGJ1184" s="167"/>
      <c r="AGK1184" s="167"/>
      <c r="AGL1184" s="167"/>
      <c r="AGM1184" s="10"/>
      <c r="AGN1184" s="10">
        <f t="shared" ref="AGN1184" si="11106">SUM(AGM1179:AGM1183)</f>
        <v>50.9</v>
      </c>
      <c r="AGO1184" s="219"/>
      <c r="AGP1184" s="167"/>
      <c r="AGQ1184" s="326"/>
      <c r="AGS1184" s="167"/>
      <c r="AGT1184" s="167"/>
      <c r="AGU1184" s="167"/>
      <c r="AGV1184" s="10"/>
      <c r="AGW1184" s="10">
        <f t="shared" ref="AGW1184" si="11107">SUM(AGV1179:AGV1183)</f>
        <v>30.8</v>
      </c>
      <c r="AGX1184" s="219"/>
      <c r="AGY1184" s="167"/>
      <c r="AGZ1184" s="326"/>
      <c r="AHB1184" s="167"/>
      <c r="AHC1184" s="167"/>
      <c r="AHD1184" s="167"/>
      <c r="AHE1184" s="10"/>
      <c r="AHF1184" s="10">
        <f t="shared" ref="AHF1184" si="11108">SUM(AHE1179:AHE1183)</f>
        <v>160.10000000000002</v>
      </c>
      <c r="AHG1184" s="219"/>
      <c r="AHH1184" s="167"/>
      <c r="AHI1184" s="326"/>
      <c r="AHK1184" s="167"/>
      <c r="AHL1184" s="167"/>
      <c r="AHM1184" s="167"/>
      <c r="AHN1184" s="10"/>
      <c r="AHO1184" s="10">
        <f t="shared" ref="AHO1184" si="11109">SUM(AHN1179:AHN1183)</f>
        <v>42.5</v>
      </c>
      <c r="AHP1184" s="219"/>
      <c r="AHQ1184" s="167"/>
      <c r="AHR1184" s="326"/>
      <c r="AHT1184" s="167"/>
      <c r="AHU1184" s="167"/>
      <c r="AHV1184" s="167"/>
      <c r="AHW1184" s="10"/>
      <c r="AHX1184" s="10">
        <f t="shared" ref="AHX1184" si="11110">SUM(AHW1179:AHW1183)</f>
        <v>65.900000000000006</v>
      </c>
      <c r="AHY1184" s="219"/>
      <c r="AHZ1184" s="167"/>
      <c r="AIA1184" s="326"/>
      <c r="AIC1184" s="167"/>
      <c r="AID1184" s="167"/>
      <c r="AIE1184" s="167"/>
      <c r="AIF1184" s="10"/>
      <c r="AIG1184" s="10">
        <f t="shared" ref="AIG1184" si="11111">SUM(AIF1179:AIF1183)</f>
        <v>137.4</v>
      </c>
      <c r="AIH1184" s="219"/>
      <c r="AII1184" s="167"/>
      <c r="AIJ1184" s="498"/>
      <c r="AIL1184" s="167"/>
      <c r="AIM1184" s="167"/>
      <c r="AIN1184" s="167"/>
      <c r="AIO1184" s="10"/>
      <c r="AIP1184" s="10">
        <f t="shared" ref="AIP1184" si="11112">SUM(AIO1179:AIO1183)</f>
        <v>22.7</v>
      </c>
      <c r="AIQ1184" s="219"/>
      <c r="AIR1184" s="167"/>
      <c r="AIS1184" s="326"/>
      <c r="AIU1184" s="167"/>
      <c r="AIV1184" s="167"/>
      <c r="AIW1184" s="167"/>
      <c r="AIX1184" s="10"/>
      <c r="AIY1184" s="10">
        <f t="shared" ref="AIY1184" si="11113">SUM(AIX1179:AIX1183)</f>
        <v>26.5</v>
      </c>
      <c r="AIZ1184" s="219"/>
      <c r="AJA1184" s="167"/>
      <c r="AJB1184" s="326"/>
      <c r="AJD1184" s="167"/>
      <c r="AJE1184" s="167"/>
      <c r="AJF1184" s="167"/>
      <c r="AJG1184" s="10"/>
      <c r="AJH1184" s="10">
        <f t="shared" ref="AJH1184" si="11114">SUM(AJG1179:AJG1183)</f>
        <v>30</v>
      </c>
      <c r="AJI1184" s="219"/>
      <c r="AJJ1184" s="167"/>
      <c r="AJK1184" s="326"/>
      <c r="AJM1184" s="167"/>
      <c r="AJN1184" s="167"/>
      <c r="AJO1184" s="167"/>
      <c r="AJP1184" s="10"/>
      <c r="AJQ1184" s="10">
        <f t="shared" ref="AJQ1184" si="11115">SUM(AJP1179:AJP1183)</f>
        <v>55.7</v>
      </c>
      <c r="AJR1184" s="219"/>
      <c r="AJS1184" s="167"/>
      <c r="AJT1184" s="326"/>
      <c r="AJV1184" s="167"/>
      <c r="AJW1184" s="167"/>
      <c r="AJX1184" s="167"/>
      <c r="AJY1184" s="10"/>
      <c r="AJZ1184" s="10">
        <f t="shared" ref="AJZ1184" si="11116">SUM(AJY1179:AJY1183)</f>
        <v>50.9</v>
      </c>
      <c r="AKA1184" s="219"/>
      <c r="AKB1184" s="167"/>
      <c r="AKC1184" s="326"/>
      <c r="AKE1184" s="167"/>
      <c r="AKF1184" s="167"/>
      <c r="AKG1184" s="167"/>
      <c r="AKH1184" s="10"/>
      <c r="AKI1184" s="10">
        <f t="shared" ref="AKI1184" si="11117">SUM(AKH1179:AKH1183)</f>
        <v>42.1</v>
      </c>
      <c r="AKJ1184" s="219"/>
      <c r="AKK1184" s="167"/>
      <c r="AKL1184" s="326"/>
      <c r="AKN1184" s="167"/>
      <c r="AKO1184" s="167"/>
      <c r="AKP1184" s="167"/>
      <c r="AKQ1184" s="10"/>
      <c r="AKR1184" s="10">
        <f t="shared" ref="AKR1184" si="11118">SUM(AKQ1179:AKQ1183)</f>
        <v>46.1</v>
      </c>
      <c r="AKS1184" s="219"/>
      <c r="AKT1184" s="167"/>
      <c r="AKU1184" s="326"/>
      <c r="AKW1184" s="167"/>
      <c r="AKX1184" s="167"/>
      <c r="AKY1184" s="167"/>
      <c r="AKZ1184" s="10"/>
      <c r="ALA1184" s="10">
        <f t="shared" ref="ALA1184" si="11119">SUM(AKZ1179:AKZ1183)</f>
        <v>88.9</v>
      </c>
      <c r="ALB1184" s="219"/>
      <c r="ALC1184" s="167"/>
      <c r="ALD1184" s="329"/>
      <c r="ALF1184" s="167"/>
      <c r="ALG1184" s="167"/>
      <c r="ALH1184" s="167"/>
      <c r="ALI1184" s="10"/>
      <c r="ALJ1184" s="10">
        <f t="shared" ref="ALJ1184" si="11120">SUM(ALI1179:ALI1183)</f>
        <v>80.25</v>
      </c>
      <c r="ALK1184" s="219"/>
      <c r="ALL1184" s="167"/>
      <c r="ALM1184" s="326"/>
      <c r="ALO1184" s="167"/>
      <c r="ALP1184" s="167"/>
      <c r="ALQ1184" s="167"/>
      <c r="ALR1184" s="10"/>
      <c r="ALS1184" s="10">
        <f t="shared" ref="ALS1184" si="11121">SUM(ALR1179:ALR1183)</f>
        <v>172.5</v>
      </c>
      <c r="ALT1184" s="219"/>
      <c r="ALU1184" s="167"/>
      <c r="ALV1184" s="326"/>
      <c r="ALX1184" s="167"/>
      <c r="ALY1184" s="167"/>
      <c r="ALZ1184" s="167"/>
      <c r="AMA1184" s="10"/>
      <c r="AMB1184" s="10">
        <f t="shared" ref="AMB1184" si="11122">SUM(AMA1179:AMA1183)</f>
        <v>151</v>
      </c>
      <c r="AMC1184" s="219"/>
      <c r="AMD1184" s="167"/>
      <c r="AME1184" s="326"/>
      <c r="AMG1184" s="167"/>
      <c r="AMH1184" s="167"/>
      <c r="AMI1184" s="167"/>
      <c r="AMJ1184" s="10"/>
      <c r="AMK1184" s="10">
        <f t="shared" ref="AMK1184" si="11123">SUM(AMJ1179:AMJ1183)</f>
        <v>0</v>
      </c>
      <c r="AML1184" s="219"/>
      <c r="AMM1184" s="167"/>
      <c r="AMN1184" s="326"/>
      <c r="AMP1184" s="167"/>
      <c r="AMQ1184" s="167"/>
      <c r="AMR1184" s="167"/>
      <c r="AMS1184" s="10"/>
      <c r="AMT1184" s="10">
        <f t="shared" ref="AMT1184" si="11124">SUM(AMS1179:AMS1183)</f>
        <v>32.099999999999994</v>
      </c>
      <c r="AMU1184" s="219"/>
      <c r="AMV1184" s="167"/>
      <c r="AMW1184" s="326"/>
      <c r="AMY1184" s="167"/>
      <c r="AMZ1184" s="167"/>
      <c r="ANA1184" s="167"/>
      <c r="ANB1184" s="10"/>
      <c r="ANC1184" s="10">
        <f t="shared" ref="ANC1184" si="11125">SUM(ANB1179:ANB1183)</f>
        <v>192.8</v>
      </c>
      <c r="AND1184" s="219"/>
      <c r="ANE1184" s="167"/>
      <c r="ANF1184" s="326"/>
      <c r="ANH1184" s="167"/>
      <c r="ANI1184" s="167"/>
      <c r="ANJ1184" s="167"/>
      <c r="ANK1184" s="10"/>
      <c r="ANL1184" s="10">
        <f t="shared" ref="ANL1184" si="11126">SUM(ANK1179:ANK1183)</f>
        <v>165.7</v>
      </c>
      <c r="ANM1184" s="219"/>
      <c r="ANN1184" s="167"/>
      <c r="ANO1184" s="326"/>
      <c r="ANQ1184" s="167"/>
      <c r="ANR1184" s="167"/>
      <c r="ANS1184" s="167"/>
      <c r="ANT1184" s="10"/>
      <c r="ANU1184" s="10">
        <f t="shared" ref="ANU1184" si="11127">SUM(ANT1179:ANT1183)</f>
        <v>58.4</v>
      </c>
      <c r="ANV1184" s="219"/>
      <c r="ANW1184" s="167"/>
      <c r="ANX1184" s="326"/>
      <c r="ANZ1184" s="167"/>
      <c r="AOA1184" s="167"/>
      <c r="AOB1184" s="167"/>
      <c r="AOC1184" s="10"/>
      <c r="AOD1184" s="10">
        <f t="shared" ref="AOD1184" si="11128">SUM(AOC1179:AOC1183)</f>
        <v>62.7</v>
      </c>
      <c r="AOE1184" s="219"/>
      <c r="AOF1184" s="167"/>
      <c r="AOG1184" s="326"/>
      <c r="AOI1184" s="167"/>
      <c r="AOJ1184" s="167"/>
      <c r="AOK1184" s="167"/>
      <c r="AOL1184" s="10"/>
      <c r="AOM1184" s="10">
        <f t="shared" ref="AOM1184" si="11129">SUM(AOL1179:AOL1183)</f>
        <v>57.5</v>
      </c>
      <c r="AON1184" s="219"/>
      <c r="AOO1184" s="167"/>
      <c r="AOP1184" s="498"/>
      <c r="AOR1184" s="167"/>
      <c r="AOS1184" s="167"/>
      <c r="AOT1184" s="167"/>
      <c r="AOU1184" s="10"/>
      <c r="AOV1184" s="10">
        <f t="shared" ref="AOV1184" si="11130">SUM(AOU1179:AOU1183)</f>
        <v>64.599999999999994</v>
      </c>
      <c r="AOW1184" s="219"/>
      <c r="AOX1184" s="167"/>
      <c r="AOY1184" s="326"/>
      <c r="APA1184" s="167"/>
      <c r="APB1184" s="167"/>
      <c r="APC1184" s="167"/>
      <c r="APD1184" s="10"/>
      <c r="APE1184" s="10">
        <f t="shared" ref="APE1184" si="11131">SUM(APD1179:APD1183)</f>
        <v>169.39999999999998</v>
      </c>
      <c r="APF1184" s="219"/>
      <c r="APG1184" s="167"/>
      <c r="APH1184" s="326"/>
      <c r="APJ1184" s="167"/>
      <c r="APK1184" s="167"/>
      <c r="APL1184" s="167"/>
      <c r="APM1184" s="10"/>
      <c r="APN1184" s="10">
        <f t="shared" ref="APN1184" si="11132">SUM(APM1179:APM1183)</f>
        <v>135.60000000000002</v>
      </c>
      <c r="APO1184" s="219"/>
      <c r="APP1184" s="167"/>
      <c r="APQ1184" s="326"/>
      <c r="APS1184" s="167"/>
      <c r="APT1184" s="167"/>
      <c r="APU1184" s="167"/>
      <c r="APV1184" s="10"/>
      <c r="APW1184" s="10">
        <f t="shared" ref="APW1184" si="11133">SUM(APV1179:APV1183)</f>
        <v>140.20000000000002</v>
      </c>
      <c r="APX1184" s="219"/>
      <c r="APY1184" s="167"/>
      <c r="APZ1184" s="326"/>
      <c r="AQB1184" s="167"/>
      <c r="AQC1184" s="167"/>
      <c r="AQD1184" s="167"/>
      <c r="AQE1184" s="10"/>
      <c r="AQF1184" s="10">
        <f t="shared" ref="AQF1184" si="11134">SUM(AQE1179:AQE1183)</f>
        <v>81.800000000000011</v>
      </c>
      <c r="AQG1184" s="219"/>
      <c r="AQH1184" s="167"/>
      <c r="AQI1184" s="326"/>
      <c r="AQK1184" s="167"/>
      <c r="AQL1184" s="167"/>
      <c r="AQM1184" s="167"/>
      <c r="AQN1184" s="10"/>
      <c r="AQO1184" s="10">
        <f t="shared" ref="AQO1184" si="11135">SUM(AQN1179:AQN1183)</f>
        <v>71.400000000000006</v>
      </c>
      <c r="AQP1184" s="219"/>
      <c r="AQQ1184" s="167"/>
      <c r="AQR1184" s="326"/>
      <c r="AQT1184" s="167"/>
      <c r="AQU1184" s="167"/>
      <c r="AQV1184" s="167"/>
      <c r="AQW1184" s="10"/>
      <c r="AQX1184" s="10">
        <f t="shared" ref="AQX1184:ATI1184" si="11136">SUM(AQW1179:AQW1183)</f>
        <v>14.3</v>
      </c>
      <c r="AQY1184" s="219"/>
      <c r="AQZ1184" s="167"/>
      <c r="ARA1184" s="326"/>
      <c r="ARC1184" s="167"/>
      <c r="ARD1184" s="167"/>
      <c r="ARE1184" s="167"/>
      <c r="ARF1184" s="10"/>
      <c r="ARG1184" s="10">
        <f t="shared" si="11136"/>
        <v>61.8</v>
      </c>
      <c r="ARH1184" s="219"/>
      <c r="ARI1184" s="167"/>
      <c r="ARJ1184" s="326"/>
      <c r="ARL1184" s="167"/>
      <c r="ARM1184" s="167"/>
      <c r="ARN1184" s="167"/>
      <c r="ARO1184" s="10"/>
      <c r="ARP1184" s="10">
        <f t="shared" si="11136"/>
        <v>26</v>
      </c>
      <c r="ARQ1184" s="219"/>
      <c r="ARR1184" s="167"/>
      <c r="ARS1184" s="329"/>
      <c r="ARU1184" s="167"/>
      <c r="ARV1184" s="167"/>
      <c r="ARW1184" s="167"/>
      <c r="ARX1184" s="10"/>
      <c r="ARY1184" s="10">
        <f t="shared" si="11136"/>
        <v>26.9</v>
      </c>
      <c r="ARZ1184" s="219"/>
      <c r="ASA1184" s="167"/>
      <c r="ASB1184" s="326"/>
      <c r="ASD1184" s="167"/>
      <c r="ASE1184" s="167"/>
      <c r="ASF1184" s="167"/>
      <c r="ASG1184" s="10"/>
      <c r="ASH1184" s="10">
        <f t="shared" si="11136"/>
        <v>0</v>
      </c>
      <c r="ASI1184" s="219"/>
      <c r="ASJ1184" s="167"/>
      <c r="ASK1184" s="326"/>
      <c r="ASM1184" s="167"/>
      <c r="ASN1184" s="167"/>
      <c r="ASO1184" s="167"/>
      <c r="ASP1184" s="10"/>
      <c r="ASQ1184" s="10">
        <f t="shared" si="11136"/>
        <v>72.8</v>
      </c>
      <c r="ASR1184" s="219"/>
      <c r="ASS1184" s="167"/>
      <c r="AST1184" s="326"/>
      <c r="ASV1184" s="167"/>
      <c r="ASW1184" s="167"/>
      <c r="ASX1184" s="167"/>
      <c r="ASY1184" s="10"/>
      <c r="ASZ1184" s="10">
        <f t="shared" si="11136"/>
        <v>66.599999999999994</v>
      </c>
      <c r="ATA1184" s="219"/>
      <c r="ATB1184" s="167"/>
      <c r="ATC1184" s="326"/>
      <c r="ATE1184" s="167"/>
      <c r="ATF1184" s="167"/>
      <c r="ATG1184" s="167"/>
      <c r="ATH1184" s="10"/>
      <c r="ATI1184" s="10">
        <f t="shared" si="11136"/>
        <v>40.299999999999997</v>
      </c>
      <c r="ATJ1184" s="219"/>
      <c r="ATK1184" s="167"/>
      <c r="ATL1184" s="326"/>
      <c r="ATN1184" s="167"/>
      <c r="ATO1184" s="167"/>
      <c r="ATP1184" s="167"/>
      <c r="ATQ1184" s="10"/>
      <c r="ATR1184" s="10">
        <f t="shared" ref="ATR1184:AWC1184" si="11137">SUM(ATQ1179:ATQ1183)</f>
        <v>25.1</v>
      </c>
      <c r="ATS1184" s="219"/>
      <c r="ATT1184" s="167"/>
      <c r="ATU1184" s="326"/>
      <c r="ATW1184" s="167"/>
      <c r="ATX1184" s="167"/>
      <c r="ATY1184" s="167"/>
      <c r="ATZ1184" s="10"/>
      <c r="AUA1184" s="10">
        <f t="shared" si="11137"/>
        <v>30</v>
      </c>
      <c r="AUB1184" s="219"/>
      <c r="AUC1184" s="167"/>
      <c r="AUD1184" s="326"/>
      <c r="AUF1184" s="167"/>
      <c r="AUG1184" s="167"/>
      <c r="AUH1184" s="167"/>
      <c r="AUI1184" s="10"/>
      <c r="AUJ1184" s="10">
        <f t="shared" si="11137"/>
        <v>60.6</v>
      </c>
      <c r="AUK1184" s="219"/>
      <c r="AUL1184" s="167"/>
      <c r="AUM1184" s="326"/>
      <c r="AUO1184" s="167"/>
      <c r="AUP1184" s="167"/>
      <c r="AUQ1184" s="167"/>
      <c r="AUR1184" s="10"/>
      <c r="AUS1184" s="10">
        <f t="shared" si="11137"/>
        <v>31.700000000000003</v>
      </c>
      <c r="AUT1184" s="219"/>
      <c r="AUU1184" s="167"/>
      <c r="AUV1184" s="326"/>
      <c r="AUX1184" s="167"/>
      <c r="AUY1184" s="167"/>
      <c r="AUZ1184" s="167"/>
      <c r="AVA1184" s="10"/>
      <c r="AVB1184" s="10">
        <f t="shared" si="11137"/>
        <v>31.1</v>
      </c>
      <c r="AVC1184" s="219"/>
      <c r="AVD1184" s="167"/>
      <c r="AVE1184" s="326"/>
      <c r="AVG1184" s="167"/>
      <c r="AVH1184" s="167"/>
      <c r="AVI1184" s="167"/>
      <c r="AVJ1184" s="10"/>
      <c r="AVK1184" s="10">
        <f t="shared" si="11137"/>
        <v>6</v>
      </c>
      <c r="AVL1184" s="219"/>
      <c r="AVM1184" s="167"/>
      <c r="AVN1184" s="329"/>
      <c r="AVP1184" s="167"/>
      <c r="AVQ1184" s="167"/>
      <c r="AVR1184" s="167"/>
      <c r="AVS1184" s="10"/>
      <c r="AVT1184" s="10">
        <f t="shared" si="11137"/>
        <v>183.79999999999998</v>
      </c>
      <c r="AVU1184" s="219"/>
      <c r="AVV1184" s="167"/>
      <c r="AVW1184" s="326"/>
      <c r="AVY1184" s="167"/>
      <c r="AVZ1184" s="167"/>
      <c r="AWA1184" s="167"/>
      <c r="AWB1184" s="10"/>
      <c r="AWC1184" s="10">
        <f t="shared" si="11137"/>
        <v>35.5</v>
      </c>
      <c r="AWD1184" s="219"/>
      <c r="AWE1184" s="167"/>
      <c r="AWF1184" s="326"/>
      <c r="AWH1184" s="167"/>
      <c r="AWI1184" s="167"/>
      <c r="AWJ1184" s="167"/>
      <c r="AWK1184" s="10"/>
      <c r="AWL1184" s="10">
        <f t="shared" ref="AWL1184:AYW1184" si="11138">SUM(AWK1179:AWK1183)</f>
        <v>44.3</v>
      </c>
      <c r="AWM1184" s="219"/>
      <c r="AWN1184" s="167"/>
      <c r="AWO1184" s="326"/>
      <c r="AWQ1184" s="167"/>
      <c r="AWR1184" s="167"/>
      <c r="AWS1184" s="167"/>
      <c r="AWT1184" s="10"/>
      <c r="AWU1184" s="10">
        <f t="shared" si="11138"/>
        <v>30</v>
      </c>
      <c r="AWV1184" s="219"/>
      <c r="AWW1184" s="167"/>
      <c r="AWX1184" s="326"/>
      <c r="AWZ1184" s="167"/>
      <c r="AXA1184" s="167"/>
      <c r="AXB1184" s="167"/>
      <c r="AXC1184" s="10"/>
      <c r="AXD1184" s="10">
        <f t="shared" si="11138"/>
        <v>51.1</v>
      </c>
      <c r="AXE1184" s="219"/>
      <c r="AXF1184" s="167"/>
      <c r="AXG1184" s="498"/>
      <c r="AXI1184" s="167"/>
      <c r="AXJ1184" s="167"/>
      <c r="AXK1184" s="167"/>
      <c r="AXL1184" s="10"/>
      <c r="AXM1184" s="10">
        <f t="shared" si="11138"/>
        <v>165.2</v>
      </c>
      <c r="AXN1184" s="219"/>
      <c r="AXO1184" s="167"/>
      <c r="AXP1184" s="326"/>
      <c r="AXR1184" s="167"/>
      <c r="AXS1184" s="167"/>
      <c r="AXT1184" s="167"/>
      <c r="AXU1184" s="10"/>
      <c r="AXV1184" s="10">
        <f t="shared" si="11138"/>
        <v>151</v>
      </c>
      <c r="AXW1184" s="219"/>
      <c r="AXX1184" s="167"/>
      <c r="AXY1184" s="326"/>
      <c r="AYA1184" s="167"/>
      <c r="AYB1184" s="167"/>
      <c r="AYC1184" s="167"/>
      <c r="AYD1184" s="10"/>
      <c r="AYE1184" s="10">
        <f t="shared" si="11138"/>
        <v>92.4</v>
      </c>
      <c r="AYF1184" s="219"/>
      <c r="AYG1184" s="167"/>
      <c r="AYH1184" s="326"/>
      <c r="AYJ1184" s="167"/>
      <c r="AYK1184" s="167"/>
      <c r="AYL1184" s="167"/>
      <c r="AYM1184" s="10"/>
      <c r="AYN1184" s="10">
        <f t="shared" si="11138"/>
        <v>51.3</v>
      </c>
      <c r="AYO1184" s="219"/>
      <c r="AYP1184" s="167"/>
      <c r="AYQ1184" s="326"/>
      <c r="AYS1184" s="167"/>
      <c r="AYT1184" s="167"/>
      <c r="AYU1184" s="167"/>
      <c r="AYV1184" s="10"/>
      <c r="AYW1184" s="10">
        <f t="shared" si="11138"/>
        <v>56.900000000000006</v>
      </c>
      <c r="AYX1184" s="219"/>
      <c r="AYY1184" s="167"/>
      <c r="AYZ1184" s="498"/>
      <c r="AZB1184" s="167"/>
      <c r="AZC1184" s="167"/>
      <c r="AZD1184" s="167"/>
      <c r="AZE1184" s="10"/>
      <c r="AZF1184" s="10">
        <f t="shared" ref="AZF1184:BBQ1184" si="11139">SUM(AZE1179:AZE1183)</f>
        <v>77.5</v>
      </c>
      <c r="AZG1184" s="219"/>
      <c r="AZH1184" s="167"/>
      <c r="AZI1184" s="326"/>
      <c r="AZK1184" s="167"/>
      <c r="AZL1184" s="167"/>
      <c r="AZM1184" s="167"/>
      <c r="AZN1184" s="10"/>
      <c r="AZO1184" s="10">
        <f t="shared" si="11139"/>
        <v>66.7</v>
      </c>
      <c r="AZP1184" s="219"/>
      <c r="AZQ1184" s="167"/>
      <c r="AZR1184" s="326"/>
      <c r="AZT1184" s="167"/>
      <c r="AZU1184" s="167"/>
      <c r="AZV1184" s="167"/>
      <c r="AZW1184" s="10"/>
      <c r="AZX1184" s="10">
        <f t="shared" si="11139"/>
        <v>72.400000000000006</v>
      </c>
      <c r="AZY1184" s="219"/>
      <c r="AZZ1184" s="167"/>
      <c r="BAA1184" s="326"/>
      <c r="BAC1184" s="167"/>
      <c r="BAD1184" s="167"/>
      <c r="BAE1184" s="167"/>
      <c r="BAF1184" s="10"/>
      <c r="BAG1184" s="10">
        <f t="shared" si="11139"/>
        <v>51.9</v>
      </c>
      <c r="BAH1184" s="219"/>
      <c r="BAI1184" s="167"/>
      <c r="BAJ1184" s="326"/>
      <c r="BAL1184" s="167"/>
      <c r="BAM1184" s="167"/>
      <c r="BAN1184" s="167"/>
      <c r="BAO1184" s="10"/>
      <c r="BAP1184" s="10">
        <f t="shared" si="11139"/>
        <v>49.8</v>
      </c>
      <c r="BAQ1184" s="219"/>
      <c r="BAR1184" s="167"/>
      <c r="BAS1184" s="326"/>
      <c r="BAU1184" s="167"/>
      <c r="BAV1184" s="167"/>
      <c r="BAW1184" s="167"/>
      <c r="BAX1184" s="10"/>
      <c r="BAY1184" s="10">
        <f t="shared" si="11139"/>
        <v>35.200000000000003</v>
      </c>
      <c r="BAZ1184" s="219"/>
      <c r="BBA1184" s="167"/>
      <c r="BBB1184" s="326"/>
      <c r="BBD1184" s="167"/>
      <c r="BBE1184" s="167"/>
      <c r="BBF1184" s="167"/>
      <c r="BBG1184" s="10"/>
      <c r="BBH1184" s="10">
        <f t="shared" si="11139"/>
        <v>72.400000000000006</v>
      </c>
      <c r="BBI1184" s="219"/>
      <c r="BBJ1184" s="167"/>
      <c r="BBK1184" s="326"/>
      <c r="BBM1184" s="167"/>
      <c r="BBN1184" s="167"/>
      <c r="BBO1184" s="167"/>
      <c r="BBP1184" s="10"/>
      <c r="BBQ1184" s="10">
        <f t="shared" si="11139"/>
        <v>67.099999999999994</v>
      </c>
      <c r="BBR1184" s="219"/>
      <c r="BBS1184" s="167"/>
      <c r="BBT1184" s="326"/>
      <c r="BBV1184" s="167"/>
      <c r="BBW1184" s="167"/>
      <c r="BBX1184" s="167"/>
      <c r="BBY1184" s="10"/>
      <c r="BBZ1184" s="10">
        <f t="shared" ref="BBZ1184:BEK1184" si="11140">SUM(BBY1179:BBY1183)</f>
        <v>147.1</v>
      </c>
      <c r="BCA1184" s="219"/>
      <c r="BCB1184" s="167"/>
      <c r="BCC1184" s="329"/>
      <c r="BCE1184" s="167"/>
      <c r="BCF1184" s="167"/>
      <c r="BCG1184" s="167"/>
      <c r="BCH1184" s="10"/>
      <c r="BCI1184" s="10">
        <f t="shared" si="11140"/>
        <v>69</v>
      </c>
      <c r="BCJ1184" s="219"/>
      <c r="BCK1184" s="167"/>
      <c r="BCL1184" s="326"/>
      <c r="BCN1184" s="167"/>
      <c r="BCO1184" s="167"/>
      <c r="BCP1184" s="167"/>
      <c r="BCQ1184" s="10"/>
      <c r="BCR1184" s="10">
        <f t="shared" si="11140"/>
        <v>50</v>
      </c>
      <c r="BCS1184" s="219"/>
      <c r="BCT1184" s="167"/>
      <c r="BCU1184" s="326"/>
      <c r="BCW1184" s="167"/>
      <c r="BCX1184" s="167"/>
      <c r="BCY1184" s="167"/>
      <c r="BCZ1184" s="10"/>
      <c r="BDA1184" s="10">
        <f t="shared" si="11140"/>
        <v>145.1</v>
      </c>
      <c r="BDB1184" s="219"/>
      <c r="BDC1184" s="167"/>
      <c r="BDD1184" s="326"/>
      <c r="BDF1184" s="167"/>
      <c r="BDG1184" s="167"/>
      <c r="BDH1184" s="167"/>
      <c r="BDI1184" s="10"/>
      <c r="BDJ1184" s="10">
        <f t="shared" si="11140"/>
        <v>174.1</v>
      </c>
      <c r="BDK1184" s="219"/>
      <c r="BDL1184" s="167"/>
      <c r="BDM1184" s="329"/>
      <c r="BDO1184" s="167"/>
      <c r="BDP1184" s="167"/>
      <c r="BDQ1184" s="167"/>
      <c r="BDR1184" s="10"/>
      <c r="BDS1184" s="10">
        <f t="shared" si="11140"/>
        <v>90.4</v>
      </c>
      <c r="BDT1184" s="219"/>
      <c r="BDU1184" s="167"/>
      <c r="BDV1184" s="326"/>
      <c r="BDX1184" s="167"/>
      <c r="BDY1184" s="167"/>
      <c r="BDZ1184" s="167"/>
      <c r="BEA1184" s="10"/>
      <c r="BEB1184" s="10">
        <f t="shared" si="11140"/>
        <v>21</v>
      </c>
      <c r="BEC1184" s="219"/>
      <c r="BED1184" s="167"/>
      <c r="BEE1184" s="498"/>
      <c r="BEG1184" s="167"/>
      <c r="BEH1184" s="167"/>
      <c r="BEI1184" s="167"/>
      <c r="BEJ1184" s="10"/>
      <c r="BEK1184" s="10">
        <f t="shared" si="11140"/>
        <v>16.5</v>
      </c>
      <c r="BEL1184" s="219"/>
      <c r="BEM1184" s="167"/>
      <c r="BEN1184" s="498"/>
      <c r="BEP1184" s="167"/>
      <c r="BEQ1184" s="167"/>
      <c r="BER1184" s="167"/>
      <c r="BES1184" s="10"/>
      <c r="BET1184" s="10">
        <f t="shared" ref="BET1184:BFC1184" si="11141">SUM(BES1179:BES1183)</f>
        <v>43.2</v>
      </c>
      <c r="BEU1184" s="219"/>
      <c r="BEV1184" s="167"/>
      <c r="BEW1184" s="326"/>
      <c r="BEY1184" s="167"/>
      <c r="BEZ1184" s="167"/>
      <c r="BFA1184" s="167"/>
      <c r="BFB1184" s="10"/>
      <c r="BFC1184" s="10">
        <f t="shared" si="11141"/>
        <v>44.5</v>
      </c>
      <c r="BFD1184" s="219"/>
      <c r="BFE1184" s="167"/>
      <c r="BFF1184" s="362"/>
      <c r="BFH1184" s="167"/>
      <c r="BFI1184" s="167"/>
      <c r="BFJ1184" s="167"/>
      <c r="BFK1184" s="10"/>
      <c r="BFL1184" s="10"/>
      <c r="BFN1184" s="167"/>
      <c r="BFO1184" s="362"/>
      <c r="BFQ1184" s="167"/>
      <c r="BFR1184" s="167"/>
      <c r="BFS1184" s="167"/>
      <c r="BFT1184" s="10"/>
      <c r="BFU1184" s="10"/>
      <c r="BFW1184" s="167"/>
      <c r="BFX1184" s="329"/>
      <c r="BFZ1184" s="167"/>
      <c r="BGA1184" s="167"/>
      <c r="BGB1184" s="167"/>
      <c r="BGC1184" s="10"/>
      <c r="BGD1184" s="10"/>
      <c r="BGF1184" s="167"/>
      <c r="BGG1184" s="362"/>
      <c r="BGI1184" s="167"/>
      <c r="BGJ1184" s="167"/>
      <c r="BGK1184" s="167"/>
      <c r="BGL1184" s="10"/>
      <c r="BGM1184" s="10"/>
      <c r="BGO1184" s="167"/>
      <c r="BGP1184" s="329"/>
      <c r="BGR1184" s="167"/>
      <c r="BGS1184" s="167"/>
      <c r="BGT1184" s="167"/>
      <c r="BGU1184" s="10"/>
      <c r="BGV1184" s="10"/>
      <c r="BGX1184" s="167"/>
      <c r="BGY1184" s="362"/>
      <c r="BHA1184" s="167"/>
      <c r="BHB1184" s="167"/>
      <c r="BHC1184" s="167"/>
      <c r="BHD1184" s="10"/>
      <c r="BHE1184" s="10"/>
    </row>
    <row r="1185" spans="1:1565" s="14" customFormat="1" ht="15">
      <c r="A1185" s="167" t="s">
        <v>110</v>
      </c>
      <c r="B1185" s="325" t="s">
        <v>432</v>
      </c>
      <c r="D1185" s="230">
        <f>IF(C1185="Kopman",2,1)</f>
        <v>1</v>
      </c>
      <c r="E1185" s="168">
        <f>VLOOKUP(B1185,$A$1213:$F$2274,6,FALSE)</f>
        <v>14</v>
      </c>
      <c r="F1185" s="167" t="s">
        <v>61</v>
      </c>
      <c r="G1185" s="10">
        <f>E1185*1.5*D1185</f>
        <v>21</v>
      </c>
      <c r="H1185" s="10"/>
      <c r="I1185" s="219"/>
      <c r="J1185" s="167" t="s">
        <v>110</v>
      </c>
      <c r="K1185" s="325" t="s">
        <v>3006</v>
      </c>
      <c r="M1185" s="230">
        <f>IF(L1185="Kopman",2,1)</f>
        <v>1</v>
      </c>
      <c r="N1185" s="168">
        <f>VLOOKUP(K1185,$A$1213:$F$2274,6,FALSE)</f>
        <v>18</v>
      </c>
      <c r="O1185" s="167" t="s">
        <v>61</v>
      </c>
      <c r="P1185" s="10">
        <f>N1185*1.5*M1185</f>
        <v>27</v>
      </c>
      <c r="Q1185" s="10"/>
      <c r="R1185" s="219"/>
      <c r="S1185" s="167" t="s">
        <v>110</v>
      </c>
      <c r="T1185" s="325" t="s">
        <v>455</v>
      </c>
      <c r="V1185" s="230">
        <f t="shared" ref="V1185" si="11142">IF(U1185="Kopman",2,1)</f>
        <v>1</v>
      </c>
      <c r="W1185" s="168">
        <f t="shared" ref="W1185:W1189" si="11143">VLOOKUP(T1185,$A$1213:$F$2274,6,FALSE)</f>
        <v>22</v>
      </c>
      <c r="X1185" s="167" t="s">
        <v>61</v>
      </c>
      <c r="Y1185" s="10">
        <f t="shared" ref="Y1185" si="11144">W1185*1.5*V1185</f>
        <v>33</v>
      </c>
      <c r="Z1185" s="10"/>
      <c r="AA1185" s="219"/>
      <c r="AB1185" s="167" t="s">
        <v>110</v>
      </c>
      <c r="AC1185" s="325" t="s">
        <v>3006</v>
      </c>
      <c r="AE1185" s="230">
        <f t="shared" ref="AE1185" si="11145">IF(AD1185="Kopman",2,1)</f>
        <v>1</v>
      </c>
      <c r="AF1185" s="168">
        <f t="shared" ref="AF1185:AF1189" si="11146">VLOOKUP(AC1185,$A$1213:$F$2274,6,FALSE)</f>
        <v>18</v>
      </c>
      <c r="AG1185" s="167" t="s">
        <v>61</v>
      </c>
      <c r="AH1185" s="10">
        <f t="shared" ref="AH1185" si="11147">AF1185*1.5*AE1185</f>
        <v>27</v>
      </c>
      <c r="AI1185" s="10"/>
      <c r="AJ1185" s="219"/>
      <c r="AK1185" s="167" t="s">
        <v>110</v>
      </c>
      <c r="AL1185" s="498" t="s">
        <v>3006</v>
      </c>
      <c r="AN1185" s="230">
        <f t="shared" ref="AN1185" si="11148">IF(AM1185="Kopman",2,1)</f>
        <v>1</v>
      </c>
      <c r="AO1185" s="168">
        <f t="shared" ref="AO1185:AO1189" si="11149">VLOOKUP(AL1185,$A$1213:$F$2274,6,FALSE)</f>
        <v>18</v>
      </c>
      <c r="AP1185" s="167" t="s">
        <v>61</v>
      </c>
      <c r="AQ1185" s="10">
        <f t="shared" ref="AQ1185" si="11150">AO1185*1.5*AN1185</f>
        <v>27</v>
      </c>
      <c r="AR1185" s="10"/>
      <c r="AS1185" s="219"/>
      <c r="AT1185" s="167" t="s">
        <v>110</v>
      </c>
      <c r="AU1185" s="325" t="s">
        <v>467</v>
      </c>
      <c r="AW1185" s="230">
        <f t="shared" ref="AW1185" si="11151">IF(AV1185="Kopman",2,1)</f>
        <v>1</v>
      </c>
      <c r="AX1185" s="168">
        <f t="shared" ref="AX1185:AX1189" si="11152">VLOOKUP(AU1185,$A$1213:$F$2274,6,FALSE)</f>
        <v>0</v>
      </c>
      <c r="AY1185" s="167" t="s">
        <v>61</v>
      </c>
      <c r="AZ1185" s="10">
        <f t="shared" ref="AZ1185" si="11153">AX1185*1.5*AW1185</f>
        <v>0</v>
      </c>
      <c r="BA1185" s="10"/>
      <c r="BB1185" s="219"/>
      <c r="BC1185" s="167" t="s">
        <v>110</v>
      </c>
      <c r="BD1185" s="325" t="s">
        <v>3353</v>
      </c>
      <c r="BF1185" s="230">
        <f t="shared" ref="BF1185" si="11154">IF(BE1185="Kopman",2,1)</f>
        <v>1</v>
      </c>
      <c r="BG1185" s="168">
        <f t="shared" ref="BG1185:BG1189" si="11155">VLOOKUP(BD1185,$A$1213:$F$2274,6,FALSE)</f>
        <v>2</v>
      </c>
      <c r="BH1185" s="167" t="s">
        <v>61</v>
      </c>
      <c r="BI1185" s="10">
        <f t="shared" ref="BI1185" si="11156">BG1185*1.5*BF1185</f>
        <v>3</v>
      </c>
      <c r="BJ1185" s="10"/>
      <c r="BK1185" s="219"/>
      <c r="BL1185" s="167" t="s">
        <v>110</v>
      </c>
      <c r="BM1185" s="325" t="s">
        <v>954</v>
      </c>
      <c r="BO1185" s="230">
        <f t="shared" ref="BO1185" si="11157">IF(BN1185="Kopman",2,1)</f>
        <v>1</v>
      </c>
      <c r="BP1185" s="168">
        <f t="shared" ref="BP1185:BP1189" si="11158">VLOOKUP(BM1185,$A$1213:$F$2274,6,FALSE)</f>
        <v>0</v>
      </c>
      <c r="BQ1185" s="167" t="s">
        <v>61</v>
      </c>
      <c r="BR1185" s="10">
        <f t="shared" ref="BR1185" si="11159">BP1185*1.5*BO1185</f>
        <v>0</v>
      </c>
      <c r="BS1185" s="10"/>
      <c r="BT1185" s="219"/>
      <c r="BU1185" s="167" t="s">
        <v>110</v>
      </c>
      <c r="BV1185" s="325" t="s">
        <v>455</v>
      </c>
      <c r="BX1185" s="230">
        <f t="shared" ref="BX1185" si="11160">IF(BW1185="Kopman",2,1)</f>
        <v>1</v>
      </c>
      <c r="BY1185" s="168">
        <f t="shared" ref="BY1185:BY1189" si="11161">VLOOKUP(BV1185,$A$1213:$F$2274,6,FALSE)</f>
        <v>22</v>
      </c>
      <c r="BZ1185" s="167" t="s">
        <v>61</v>
      </c>
      <c r="CA1185" s="10">
        <f t="shared" ref="CA1185" si="11162">BY1185*1.5*BX1185</f>
        <v>33</v>
      </c>
      <c r="CB1185" s="10"/>
      <c r="CC1185" s="219"/>
      <c r="CD1185" s="167" t="s">
        <v>110</v>
      </c>
      <c r="CE1185" s="325" t="s">
        <v>954</v>
      </c>
      <c r="CG1185" s="230">
        <f t="shared" ref="CG1185" si="11163">IF(CF1185="Kopman",2,1)</f>
        <v>1</v>
      </c>
      <c r="CH1185" s="168">
        <f t="shared" ref="CH1185:CH1189" si="11164">VLOOKUP(CE1185,$A$1213:$F$2274,6,FALSE)</f>
        <v>0</v>
      </c>
      <c r="CI1185" s="167" t="s">
        <v>61</v>
      </c>
      <c r="CJ1185" s="10">
        <f t="shared" ref="CJ1185" si="11165">CH1185*1.5*CG1185</f>
        <v>0</v>
      </c>
      <c r="CK1185" s="10"/>
      <c r="CL1185" s="219"/>
      <c r="CM1185" s="167" t="s">
        <v>110</v>
      </c>
      <c r="CN1185" s="325" t="s">
        <v>455</v>
      </c>
      <c r="CP1185" s="230">
        <f t="shared" ref="CP1185" si="11166">IF(CO1185="Kopman",2,1)</f>
        <v>1</v>
      </c>
      <c r="CQ1185" s="168">
        <f t="shared" ref="CQ1185:CQ1189" si="11167">VLOOKUP(CN1185,$A$1213:$F$2274,6,FALSE)</f>
        <v>22</v>
      </c>
      <c r="CR1185" s="167" t="s">
        <v>61</v>
      </c>
      <c r="CS1185" s="10">
        <f t="shared" ref="CS1185" si="11168">CQ1185*1.5*CP1185</f>
        <v>33</v>
      </c>
      <c r="CT1185" s="10"/>
      <c r="CU1185" s="219"/>
      <c r="CV1185" s="167" t="s">
        <v>110</v>
      </c>
      <c r="CW1185" s="325" t="s">
        <v>3006</v>
      </c>
      <c r="CY1185" s="230">
        <f t="shared" ref="CY1185" si="11169">IF(CX1185="Kopman",2,1)</f>
        <v>1</v>
      </c>
      <c r="CZ1185" s="168">
        <f t="shared" ref="CZ1185:CZ1189" si="11170">VLOOKUP(CW1185,$A$1213:$F$2274,6,FALSE)</f>
        <v>18</v>
      </c>
      <c r="DA1185" s="167" t="s">
        <v>61</v>
      </c>
      <c r="DB1185" s="10">
        <f t="shared" ref="DB1185" si="11171">CZ1185*1.5*CY1185</f>
        <v>27</v>
      </c>
      <c r="DC1185" s="10"/>
      <c r="DD1185" s="219"/>
      <c r="DE1185" s="167" t="s">
        <v>110</v>
      </c>
      <c r="DF1185" s="325" t="s">
        <v>3353</v>
      </c>
      <c r="DH1185" s="230">
        <f t="shared" ref="DH1185" si="11172">IF(DG1185="Kopman",2,1)</f>
        <v>1</v>
      </c>
      <c r="DI1185" s="168">
        <f t="shared" ref="DI1185:DI1189" si="11173">VLOOKUP(DF1185,$A$1213:$F$2274,6,FALSE)</f>
        <v>2</v>
      </c>
      <c r="DJ1185" s="167" t="s">
        <v>61</v>
      </c>
      <c r="DK1185" s="10">
        <f t="shared" ref="DK1185" si="11174">DI1185*1.5*DH1185</f>
        <v>3</v>
      </c>
      <c r="DL1185" s="10"/>
      <c r="DM1185" s="219"/>
      <c r="DN1185" s="167" t="s">
        <v>110</v>
      </c>
      <c r="DO1185" s="325" t="s">
        <v>432</v>
      </c>
      <c r="DQ1185" s="230">
        <f t="shared" ref="DQ1185" si="11175">IF(DP1185="Kopman",2,1)</f>
        <v>1</v>
      </c>
      <c r="DR1185" s="168">
        <f t="shared" ref="DR1185:DR1189" si="11176">VLOOKUP(DO1185,$A$1213:$F$2274,6,FALSE)</f>
        <v>14</v>
      </c>
      <c r="DS1185" s="167" t="s">
        <v>61</v>
      </c>
      <c r="DT1185" s="10">
        <f t="shared" ref="DT1185" si="11177">DR1185*1.5*DQ1185</f>
        <v>21</v>
      </c>
      <c r="DU1185" s="10"/>
      <c r="DV1185" s="219"/>
      <c r="DW1185" s="167" t="s">
        <v>110</v>
      </c>
      <c r="DX1185" s="325" t="s">
        <v>2974</v>
      </c>
      <c r="DZ1185" s="230">
        <f t="shared" ref="DZ1185" si="11178">IF(DY1185="Kopman",2,1)</f>
        <v>1</v>
      </c>
      <c r="EA1185" s="168">
        <f t="shared" ref="EA1185:EA1189" si="11179">VLOOKUP(DX1185,$A$1213:$F$2274,6,FALSE)</f>
        <v>15</v>
      </c>
      <c r="EB1185" s="167" t="s">
        <v>61</v>
      </c>
      <c r="EC1185" s="10">
        <f t="shared" ref="EC1185" si="11180">EA1185*1.5*DZ1185</f>
        <v>22.5</v>
      </c>
      <c r="ED1185" s="10"/>
      <c r="EE1185" s="219"/>
      <c r="EF1185" s="167" t="s">
        <v>110</v>
      </c>
      <c r="EG1185" s="325" t="s">
        <v>432</v>
      </c>
      <c r="EI1185" s="230">
        <f t="shared" ref="EI1185" si="11181">IF(EH1185="Kopman",2,1)</f>
        <v>1</v>
      </c>
      <c r="EJ1185" s="168">
        <f t="shared" ref="EJ1185:EJ1189" si="11182">VLOOKUP(EG1185,$A$1213:$F$2274,6,FALSE)</f>
        <v>14</v>
      </c>
      <c r="EK1185" s="167" t="s">
        <v>61</v>
      </c>
      <c r="EL1185" s="10">
        <f t="shared" ref="EL1185" si="11183">EJ1185*1.5*EI1185</f>
        <v>21</v>
      </c>
      <c r="EM1185" s="10"/>
      <c r="EN1185" s="219"/>
      <c r="EO1185" s="167" t="s">
        <v>110</v>
      </c>
      <c r="EP1185" s="325" t="s">
        <v>3353</v>
      </c>
      <c r="ER1185" s="230">
        <f t="shared" ref="ER1185" si="11184">IF(EQ1185="Kopman",2,1)</f>
        <v>1</v>
      </c>
      <c r="ES1185" s="168">
        <f t="shared" ref="ES1185:ES1189" si="11185">VLOOKUP(EP1185,$A$1213:$F$2274,6,FALSE)</f>
        <v>2</v>
      </c>
      <c r="ET1185" s="167" t="s">
        <v>61</v>
      </c>
      <c r="EU1185" s="10">
        <f t="shared" ref="EU1185" si="11186">ES1185*1.5*ER1185</f>
        <v>3</v>
      </c>
      <c r="EV1185" s="10"/>
      <c r="EW1185" s="219"/>
      <c r="EX1185" s="167" t="s">
        <v>110</v>
      </c>
      <c r="EY1185" s="325" t="s">
        <v>455</v>
      </c>
      <c r="FA1185" s="230">
        <f t="shared" ref="FA1185" si="11187">IF(EZ1185="Kopman",2,1)</f>
        <v>1</v>
      </c>
      <c r="FB1185" s="168">
        <f t="shared" ref="FB1185:FB1189" si="11188">VLOOKUP(EY1185,$A$1213:$F$2274,6,FALSE)</f>
        <v>22</v>
      </c>
      <c r="FC1185" s="167" t="s">
        <v>61</v>
      </c>
      <c r="FD1185" s="10">
        <f t="shared" ref="FD1185" si="11189">FB1185*1.5*FA1185</f>
        <v>33</v>
      </c>
      <c r="FE1185" s="10"/>
      <c r="FF1185" s="219"/>
      <c r="FG1185" s="167" t="s">
        <v>110</v>
      </c>
      <c r="FH1185" s="325" t="s">
        <v>455</v>
      </c>
      <c r="FJ1185" s="230">
        <f t="shared" ref="FJ1185" si="11190">IF(FI1185="Kopman",2,1)</f>
        <v>1</v>
      </c>
      <c r="FK1185" s="168">
        <f t="shared" ref="FK1185:FK1189" si="11191">VLOOKUP(FH1185,$A$1213:$F$2274,6,FALSE)</f>
        <v>22</v>
      </c>
      <c r="FL1185" s="167" t="s">
        <v>61</v>
      </c>
      <c r="FM1185" s="10">
        <f t="shared" ref="FM1185" si="11192">FK1185*1.5*FJ1185</f>
        <v>33</v>
      </c>
      <c r="FN1185" s="10"/>
      <c r="FO1185" s="219"/>
      <c r="FP1185" s="167" t="s">
        <v>110</v>
      </c>
      <c r="FQ1185" s="325" t="s">
        <v>455</v>
      </c>
      <c r="FS1185" s="230">
        <f t="shared" ref="FS1185" si="11193">IF(FR1185="Kopman",2,1)</f>
        <v>1</v>
      </c>
      <c r="FT1185" s="168">
        <f t="shared" ref="FT1185:FT1189" si="11194">VLOOKUP(FQ1185,$A$1213:$F$2274,6,FALSE)</f>
        <v>22</v>
      </c>
      <c r="FU1185" s="167" t="s">
        <v>61</v>
      </c>
      <c r="FV1185" s="10">
        <f t="shared" ref="FV1185" si="11195">FT1185*1.5*FS1185</f>
        <v>33</v>
      </c>
      <c r="FW1185" s="10"/>
      <c r="FX1185" s="219"/>
      <c r="FY1185" s="167" t="s">
        <v>110</v>
      </c>
      <c r="FZ1185" s="325" t="s">
        <v>455</v>
      </c>
      <c r="GB1185" s="230">
        <f t="shared" ref="GB1185" si="11196">IF(GA1185="Kopman",2,1)</f>
        <v>1</v>
      </c>
      <c r="GC1185" s="168">
        <f t="shared" ref="GC1185:GC1189" si="11197">VLOOKUP(FZ1185,$A$1213:$F$2274,6,FALSE)</f>
        <v>22</v>
      </c>
      <c r="GD1185" s="167" t="s">
        <v>61</v>
      </c>
      <c r="GE1185" s="10">
        <f t="shared" ref="GE1185" si="11198">GC1185*1.5*GB1185</f>
        <v>33</v>
      </c>
      <c r="GF1185" s="10"/>
      <c r="GG1185" s="219"/>
      <c r="GH1185" s="167" t="s">
        <v>110</v>
      </c>
      <c r="GI1185" s="325" t="s">
        <v>3006</v>
      </c>
      <c r="GK1185" s="230">
        <f t="shared" ref="GK1185" si="11199">IF(GJ1185="Kopman",2,1)</f>
        <v>1</v>
      </c>
      <c r="GL1185" s="168">
        <f t="shared" ref="GL1185:GL1189" si="11200">VLOOKUP(GI1185,$A$1213:$F$2274,6,FALSE)</f>
        <v>18</v>
      </c>
      <c r="GM1185" s="167" t="s">
        <v>61</v>
      </c>
      <c r="GN1185" s="10">
        <f t="shared" ref="GN1185" si="11201">GL1185*1.5*GK1185</f>
        <v>27</v>
      </c>
      <c r="GO1185" s="10"/>
      <c r="GP1185" s="219"/>
      <c r="GQ1185" s="167" t="s">
        <v>110</v>
      </c>
      <c r="GR1185" s="325" t="s">
        <v>2974</v>
      </c>
      <c r="GT1185" s="230">
        <f t="shared" ref="GT1185" si="11202">IF(GS1185="Kopman",2,1)</f>
        <v>1</v>
      </c>
      <c r="GU1185" s="168">
        <f t="shared" ref="GU1185:GU1189" si="11203">VLOOKUP(GR1185,$A$1213:$F$2274,6,FALSE)</f>
        <v>15</v>
      </c>
      <c r="GV1185" s="167" t="s">
        <v>61</v>
      </c>
      <c r="GW1185" s="10">
        <f t="shared" ref="GW1185" si="11204">GU1185*1.5*GT1185</f>
        <v>22.5</v>
      </c>
      <c r="GX1185" s="10"/>
      <c r="GY1185" s="219"/>
      <c r="GZ1185" s="167" t="s">
        <v>110</v>
      </c>
      <c r="HA1185" s="325" t="s">
        <v>2974</v>
      </c>
      <c r="HC1185" s="230">
        <f t="shared" ref="HC1185" si="11205">IF(HB1185="Kopman",2,1)</f>
        <v>1</v>
      </c>
      <c r="HD1185" s="168">
        <f t="shared" ref="HD1185:HD1189" si="11206">VLOOKUP(HA1185,$A$1213:$F$2274,6,FALSE)</f>
        <v>15</v>
      </c>
      <c r="HE1185" s="167" t="s">
        <v>61</v>
      </c>
      <c r="HF1185" s="10">
        <f t="shared" ref="HF1185" si="11207">HD1185*1.5*HC1185</f>
        <v>22.5</v>
      </c>
      <c r="HG1185" s="10"/>
      <c r="HH1185" s="219"/>
      <c r="HI1185" s="167" t="s">
        <v>110</v>
      </c>
      <c r="HJ1185" s="325" t="s">
        <v>3485</v>
      </c>
      <c r="HL1185" s="230">
        <f t="shared" ref="HL1185" si="11208">IF(HK1185="Kopman",2,1)</f>
        <v>1</v>
      </c>
      <c r="HM1185" s="168">
        <f t="shared" ref="HM1185:HM1189" si="11209">VLOOKUP(HJ1185,$A$1213:$F$2274,6,FALSE)</f>
        <v>0</v>
      </c>
      <c r="HN1185" s="167" t="s">
        <v>61</v>
      </c>
      <c r="HO1185" s="10">
        <f t="shared" ref="HO1185" si="11210">HM1185*1.5*HL1185</f>
        <v>0</v>
      </c>
      <c r="HP1185" s="10"/>
      <c r="HQ1185" s="219"/>
      <c r="HR1185" s="167" t="s">
        <v>110</v>
      </c>
      <c r="HS1185" s="325" t="s">
        <v>455</v>
      </c>
      <c r="HU1185" s="230">
        <f t="shared" ref="HU1185" si="11211">IF(HT1185="Kopman",2,1)</f>
        <v>1</v>
      </c>
      <c r="HV1185" s="168">
        <f t="shared" ref="HV1185:HV1189" si="11212">VLOOKUP(HS1185,$A$1213:$F$2274,6,FALSE)</f>
        <v>22</v>
      </c>
      <c r="HW1185" s="167" t="s">
        <v>61</v>
      </c>
      <c r="HX1185" s="10">
        <f t="shared" ref="HX1185" si="11213">HV1185*1.5*HU1185</f>
        <v>33</v>
      </c>
      <c r="HY1185" s="10"/>
      <c r="HZ1185" s="219"/>
      <c r="IA1185" s="167" t="s">
        <v>110</v>
      </c>
      <c r="IB1185" s="325" t="s">
        <v>455</v>
      </c>
      <c r="ID1185" s="230">
        <f t="shared" ref="ID1185" si="11214">IF(IC1185="Kopman",2,1)</f>
        <v>1</v>
      </c>
      <c r="IE1185" s="168">
        <f t="shared" ref="IE1185:IE1189" si="11215">VLOOKUP(IB1185,$A$1213:$F$2274,6,FALSE)</f>
        <v>22</v>
      </c>
      <c r="IF1185" s="167" t="s">
        <v>61</v>
      </c>
      <c r="IG1185" s="10">
        <f t="shared" ref="IG1185" si="11216">IE1185*1.5*ID1185</f>
        <v>33</v>
      </c>
      <c r="IH1185" s="10"/>
      <c r="II1185" s="219"/>
      <c r="IJ1185" s="167" t="s">
        <v>110</v>
      </c>
      <c r="IK1185" s="325" t="s">
        <v>3485</v>
      </c>
      <c r="IM1185" s="230">
        <f t="shared" ref="IM1185" si="11217">IF(IL1185="Kopman",2,1)</f>
        <v>1</v>
      </c>
      <c r="IN1185" s="168">
        <f t="shared" ref="IN1185:IN1189" si="11218">VLOOKUP(IK1185,$A$1213:$F$2274,6,FALSE)</f>
        <v>0</v>
      </c>
      <c r="IO1185" s="167" t="s">
        <v>61</v>
      </c>
      <c r="IP1185" s="10">
        <f t="shared" ref="IP1185" si="11219">IN1185*1.5*IM1185</f>
        <v>0</v>
      </c>
      <c r="IQ1185" s="10"/>
      <c r="IR1185" s="219"/>
      <c r="IS1185" s="167" t="s">
        <v>110</v>
      </c>
      <c r="IT1185" s="325" t="s">
        <v>3006</v>
      </c>
      <c r="IV1185" s="230">
        <f t="shared" ref="IV1185" si="11220">IF(IU1185="Kopman",2,1)</f>
        <v>1</v>
      </c>
      <c r="IW1185" s="168">
        <f t="shared" ref="IW1185:IW1189" si="11221">VLOOKUP(IT1185,$A$1213:$F$2274,6,FALSE)</f>
        <v>18</v>
      </c>
      <c r="IX1185" s="167" t="s">
        <v>61</v>
      </c>
      <c r="IY1185" s="10">
        <f t="shared" ref="IY1185" si="11222">IW1185*1.5*IV1185</f>
        <v>27</v>
      </c>
      <c r="IZ1185" s="10"/>
      <c r="JA1185" s="219"/>
      <c r="JB1185" s="167" t="s">
        <v>110</v>
      </c>
      <c r="JC1185" s="500" t="s">
        <v>439</v>
      </c>
      <c r="JE1185" s="230">
        <f t="shared" ref="JE1185" si="11223">IF(JD1185="Kopman",2,1)</f>
        <v>1</v>
      </c>
      <c r="JF1185" s="168">
        <f t="shared" ref="JF1185:JF1189" si="11224">VLOOKUP(JC1185,$A$1213:$F$2274,6,FALSE)</f>
        <v>0</v>
      </c>
      <c r="JG1185" s="167" t="s">
        <v>61</v>
      </c>
      <c r="JH1185" s="10">
        <f t="shared" ref="JH1185" si="11225">JF1185*1.5*JE1185</f>
        <v>0</v>
      </c>
      <c r="JI1185" s="10"/>
      <c r="JJ1185" s="219"/>
      <c r="JK1185" s="167" t="s">
        <v>110</v>
      </c>
      <c r="JL1185" s="500" t="s">
        <v>432</v>
      </c>
      <c r="JN1185" s="230">
        <f t="shared" ref="JN1185" si="11226">IF(JM1185="Kopman",2,1)</f>
        <v>1</v>
      </c>
      <c r="JO1185" s="168">
        <f t="shared" ref="JO1185:JO1189" si="11227">VLOOKUP(JL1185,$A$1213:$F$2274,6,FALSE)</f>
        <v>14</v>
      </c>
      <c r="JP1185" s="167" t="s">
        <v>61</v>
      </c>
      <c r="JQ1185" s="10">
        <f t="shared" ref="JQ1185" si="11228">JO1185*1.5*JN1185</f>
        <v>21</v>
      </c>
      <c r="JR1185" s="10"/>
      <c r="JS1185" s="219"/>
      <c r="JT1185" s="167" t="s">
        <v>110</v>
      </c>
      <c r="JU1185" s="500" t="s">
        <v>3006</v>
      </c>
      <c r="JW1185" s="230">
        <f t="shared" ref="JW1185" si="11229">IF(JV1185="Kopman",2,1)</f>
        <v>1</v>
      </c>
      <c r="JX1185" s="168">
        <f t="shared" ref="JX1185:JX1189" si="11230">VLOOKUP(JU1185,$A$1213:$F$2274,6,FALSE)</f>
        <v>18</v>
      </c>
      <c r="JY1185" s="167" t="s">
        <v>61</v>
      </c>
      <c r="JZ1185" s="10">
        <f t="shared" ref="JZ1185" si="11231">JX1185*1.5*JW1185</f>
        <v>27</v>
      </c>
      <c r="KA1185" s="10"/>
      <c r="KB1185" s="219"/>
      <c r="KC1185" s="167" t="s">
        <v>110</v>
      </c>
      <c r="KD1185" s="500" t="s">
        <v>432</v>
      </c>
      <c r="KF1185" s="230">
        <f t="shared" ref="KF1185" si="11232">IF(KE1185="Kopman",2,1)</f>
        <v>1</v>
      </c>
      <c r="KG1185" s="168">
        <f t="shared" ref="KG1185:KG1189" si="11233">VLOOKUP(KD1185,$A$1213:$F$2274,6,FALSE)</f>
        <v>14</v>
      </c>
      <c r="KH1185" s="167" t="s">
        <v>61</v>
      </c>
      <c r="KI1185" s="10">
        <f t="shared" ref="KI1185" si="11234">KG1185*1.5*KF1185</f>
        <v>21</v>
      </c>
      <c r="KJ1185" s="10"/>
      <c r="KK1185" s="219"/>
      <c r="KL1185" s="167" t="s">
        <v>110</v>
      </c>
      <c r="KM1185" s="500" t="s">
        <v>460</v>
      </c>
      <c r="KO1185" s="230">
        <f t="shared" ref="KO1185" si="11235">IF(KN1185="Kopman",2,1)</f>
        <v>1</v>
      </c>
      <c r="KP1185" s="168">
        <f t="shared" ref="KP1185:KP1189" si="11236">VLOOKUP(KM1185,$A$1213:$F$2274,6,FALSE)</f>
        <v>5</v>
      </c>
      <c r="KQ1185" s="167" t="s">
        <v>61</v>
      </c>
      <c r="KR1185" s="10">
        <f t="shared" ref="KR1185" si="11237">KP1185*1.5*KO1185</f>
        <v>7.5</v>
      </c>
      <c r="KS1185" s="10"/>
      <c r="KT1185" s="219"/>
      <c r="KU1185" s="167" t="s">
        <v>110</v>
      </c>
      <c r="KV1185" s="328" t="s">
        <v>432</v>
      </c>
      <c r="KX1185" s="230">
        <f t="shared" ref="KX1185" si="11238">IF(KW1185="Kopman",2,1)</f>
        <v>1</v>
      </c>
      <c r="KY1185" s="168">
        <f t="shared" ref="KY1185:KY1189" si="11239">VLOOKUP(KV1185,$A$1213:$F$2274,6,FALSE)</f>
        <v>14</v>
      </c>
      <c r="KZ1185" s="167" t="s">
        <v>61</v>
      </c>
      <c r="LA1185" s="10">
        <f t="shared" ref="LA1185" si="11240">KY1185*1.5*KX1185</f>
        <v>21</v>
      </c>
      <c r="LB1185" s="10"/>
      <c r="LC1185" s="219"/>
      <c r="LD1185" s="167" t="s">
        <v>110</v>
      </c>
      <c r="LE1185" s="500" t="s">
        <v>455</v>
      </c>
      <c r="LG1185" s="230">
        <f t="shared" ref="LG1185" si="11241">IF(LF1185="Kopman",2,1)</f>
        <v>1</v>
      </c>
      <c r="LH1185" s="168">
        <f t="shared" ref="LH1185:LH1189" si="11242">VLOOKUP(LE1185,$A$1213:$F$2274,6,FALSE)</f>
        <v>22</v>
      </c>
      <c r="LI1185" s="167" t="s">
        <v>61</v>
      </c>
      <c r="LJ1185" s="10">
        <f t="shared" ref="LJ1185" si="11243">LH1185*1.5*LG1185</f>
        <v>33</v>
      </c>
      <c r="LK1185" s="10"/>
      <c r="LL1185" s="219"/>
      <c r="LM1185" s="167" t="s">
        <v>110</v>
      </c>
      <c r="LN1185" s="500" t="s">
        <v>439</v>
      </c>
      <c r="LP1185" s="230">
        <f t="shared" ref="LP1185" si="11244">IF(LO1185="Kopman",2,1)</f>
        <v>1</v>
      </c>
      <c r="LQ1185" s="168">
        <f t="shared" ref="LQ1185:LQ1189" si="11245">VLOOKUP(LN1185,$A$1213:$F$2274,6,FALSE)</f>
        <v>0</v>
      </c>
      <c r="LR1185" s="167" t="s">
        <v>61</v>
      </c>
      <c r="LS1185" s="10">
        <f t="shared" ref="LS1185" si="11246">LQ1185*1.5*LP1185</f>
        <v>0</v>
      </c>
      <c r="LT1185" s="10"/>
      <c r="LU1185" s="219"/>
      <c r="LV1185" s="167" t="s">
        <v>110</v>
      </c>
      <c r="LW1185" s="500" t="s">
        <v>508</v>
      </c>
      <c r="LY1185" s="230">
        <f t="shared" ref="LY1185" si="11247">IF(LX1185="Kopman",2,1)</f>
        <v>1</v>
      </c>
      <c r="LZ1185" s="168">
        <f t="shared" ref="LZ1185:LZ1189" si="11248">VLOOKUP(LW1185,$A$1213:$F$2274,6,FALSE)</f>
        <v>9</v>
      </c>
      <c r="MA1185" s="167" t="s">
        <v>61</v>
      </c>
      <c r="MB1185" s="10">
        <f t="shared" ref="MB1185" si="11249">LZ1185*1.5*LY1185</f>
        <v>13.5</v>
      </c>
      <c r="MC1185" s="10"/>
      <c r="MD1185" s="219"/>
      <c r="ME1185" s="167" t="s">
        <v>110</v>
      </c>
      <c r="MF1185" s="500" t="s">
        <v>455</v>
      </c>
      <c r="MH1185" s="230">
        <f t="shared" ref="MH1185" si="11250">IF(MG1185="Kopman",2,1)</f>
        <v>1</v>
      </c>
      <c r="MI1185" s="168">
        <f t="shared" ref="MI1185:MI1189" si="11251">VLOOKUP(MF1185,$A$1213:$F$2274,6,FALSE)</f>
        <v>22</v>
      </c>
      <c r="MJ1185" s="167" t="s">
        <v>61</v>
      </c>
      <c r="MK1185" s="10">
        <f t="shared" ref="MK1185" si="11252">MI1185*1.5*MH1185</f>
        <v>33</v>
      </c>
      <c r="ML1185" s="10"/>
      <c r="MM1185" s="219"/>
      <c r="MN1185" s="167" t="s">
        <v>110</v>
      </c>
      <c r="MO1185" s="328" t="s">
        <v>439</v>
      </c>
      <c r="MQ1185" s="230">
        <f t="shared" ref="MQ1185" si="11253">IF(MP1185="Kopman",2,1)</f>
        <v>1</v>
      </c>
      <c r="MR1185" s="168">
        <f t="shared" ref="MR1185:MR1189" si="11254">VLOOKUP(MO1185,$A$1213:$F$2274,6,FALSE)</f>
        <v>0</v>
      </c>
      <c r="MS1185" s="167" t="s">
        <v>61</v>
      </c>
      <c r="MT1185" s="10">
        <f t="shared" ref="MT1185" si="11255">MR1185*1.5*MQ1185</f>
        <v>0</v>
      </c>
      <c r="MU1185" s="10"/>
      <c r="MV1185" s="219"/>
      <c r="MW1185" s="167" t="s">
        <v>110</v>
      </c>
      <c r="MX1185" s="500" t="s">
        <v>460</v>
      </c>
      <c r="MZ1185" s="230">
        <f t="shared" ref="MZ1185" si="11256">IF(MY1185="Kopman",2,1)</f>
        <v>1</v>
      </c>
      <c r="NA1185" s="168">
        <f t="shared" ref="NA1185:NA1189" si="11257">VLOOKUP(MX1185,$A$1213:$F$2274,6,FALSE)</f>
        <v>5</v>
      </c>
      <c r="NB1185" s="167" t="s">
        <v>61</v>
      </c>
      <c r="NC1185" s="10">
        <f t="shared" ref="NC1185" si="11258">NA1185*1.5*MZ1185</f>
        <v>7.5</v>
      </c>
      <c r="ND1185" s="10"/>
      <c r="NE1185" s="219"/>
      <c r="NF1185" s="167" t="s">
        <v>110</v>
      </c>
      <c r="NG1185" s="500" t="s">
        <v>460</v>
      </c>
      <c r="NI1185" s="230">
        <f t="shared" ref="NI1185" si="11259">IF(NH1185="Kopman",2,1)</f>
        <v>1</v>
      </c>
      <c r="NJ1185" s="168">
        <f t="shared" ref="NJ1185:NJ1189" si="11260">VLOOKUP(NG1185,$A$1213:$F$2274,6,FALSE)</f>
        <v>5</v>
      </c>
      <c r="NK1185" s="167" t="s">
        <v>61</v>
      </c>
      <c r="NL1185" s="10">
        <f t="shared" ref="NL1185" si="11261">NJ1185*1.5*NI1185</f>
        <v>7.5</v>
      </c>
      <c r="NM1185" s="10"/>
      <c r="NN1185" s="219"/>
      <c r="NO1185" s="167" t="s">
        <v>110</v>
      </c>
      <c r="NP1185" s="500" t="s">
        <v>954</v>
      </c>
      <c r="NR1185" s="230">
        <f t="shared" ref="NR1185" si="11262">IF(NQ1185="Kopman",2,1)</f>
        <v>1</v>
      </c>
      <c r="NS1185" s="168">
        <f t="shared" ref="NS1185:NS1189" si="11263">VLOOKUP(NP1185,$A$1213:$F$2274,6,FALSE)</f>
        <v>0</v>
      </c>
      <c r="NT1185" s="167" t="s">
        <v>61</v>
      </c>
      <c r="NU1185" s="10">
        <f t="shared" ref="NU1185" si="11264">NS1185*1.5*NR1185</f>
        <v>0</v>
      </c>
      <c r="NV1185" s="10"/>
      <c r="NW1185" s="219"/>
      <c r="NX1185" s="167" t="s">
        <v>110</v>
      </c>
      <c r="NY1185" s="500" t="s">
        <v>2349</v>
      </c>
      <c r="OA1185" s="230">
        <f t="shared" ref="OA1185" si="11265">IF(NZ1185="Kopman",2,1)</f>
        <v>1</v>
      </c>
      <c r="OB1185" s="168">
        <f t="shared" ref="OB1185:OB1189" si="11266">VLOOKUP(NY1185,$A$1213:$F$2274,6,FALSE)</f>
        <v>104</v>
      </c>
      <c r="OC1185" s="167" t="s">
        <v>61</v>
      </c>
      <c r="OD1185" s="10">
        <f t="shared" ref="OD1185" si="11267">OB1185*1.5*OA1185</f>
        <v>156</v>
      </c>
      <c r="OE1185" s="10"/>
      <c r="OF1185" s="219"/>
      <c r="OG1185" s="167" t="s">
        <v>110</v>
      </c>
      <c r="OH1185" s="500" t="s">
        <v>447</v>
      </c>
      <c r="OJ1185" s="230">
        <f t="shared" ref="OJ1185" si="11268">IF(OI1185="Kopman",2,1)</f>
        <v>1</v>
      </c>
      <c r="OK1185" s="168">
        <f t="shared" ref="OK1185:OK1189" si="11269">VLOOKUP(OH1185,$A$1213:$F$2274,6,FALSE)</f>
        <v>7</v>
      </c>
      <c r="OL1185" s="167" t="s">
        <v>61</v>
      </c>
      <c r="OM1185" s="10">
        <f t="shared" ref="OM1185" si="11270">OK1185*1.5*OJ1185</f>
        <v>10.5</v>
      </c>
      <c r="ON1185" s="10"/>
      <c r="OO1185" s="219"/>
      <c r="OP1185" s="167" t="s">
        <v>110</v>
      </c>
      <c r="OQ1185" s="500" t="s">
        <v>3006</v>
      </c>
      <c r="OS1185" s="230">
        <f t="shared" ref="OS1185" si="11271">IF(OR1185="Kopman",2,1)</f>
        <v>1</v>
      </c>
      <c r="OT1185" s="168">
        <f t="shared" ref="OT1185:OT1189" si="11272">VLOOKUP(OQ1185,$A$1213:$F$2274,6,FALSE)</f>
        <v>18</v>
      </c>
      <c r="OU1185" s="167" t="s">
        <v>61</v>
      </c>
      <c r="OV1185" s="10">
        <f t="shared" ref="OV1185" si="11273">OT1185*1.5*OS1185</f>
        <v>27</v>
      </c>
      <c r="OW1185" s="10"/>
      <c r="OX1185" s="219"/>
      <c r="OY1185" s="167" t="s">
        <v>110</v>
      </c>
      <c r="OZ1185" s="500" t="s">
        <v>455</v>
      </c>
      <c r="PB1185" s="230">
        <f t="shared" ref="PB1185" si="11274">IF(PA1185="Kopman",2,1)</f>
        <v>1</v>
      </c>
      <c r="PC1185" s="168">
        <f t="shared" ref="PC1185:PC1189" si="11275">VLOOKUP(OZ1185,$A$1213:$F$2274,6,FALSE)</f>
        <v>22</v>
      </c>
      <c r="PD1185" s="167" t="s">
        <v>61</v>
      </c>
      <c r="PE1185" s="10">
        <f t="shared" ref="PE1185" si="11276">PC1185*1.5*PB1185</f>
        <v>33</v>
      </c>
      <c r="PF1185" s="10"/>
      <c r="PG1185" s="219"/>
      <c r="PH1185" s="167" t="s">
        <v>110</v>
      </c>
      <c r="PI1185" s="500" t="s">
        <v>2349</v>
      </c>
      <c r="PK1185" s="230">
        <f t="shared" ref="PK1185" si="11277">IF(PJ1185="Kopman",2,1)</f>
        <v>1</v>
      </c>
      <c r="PL1185" s="168">
        <f t="shared" ref="PL1185:PL1189" si="11278">VLOOKUP(PI1185,$A$1213:$F$2274,6,FALSE)</f>
        <v>104</v>
      </c>
      <c r="PM1185" s="167" t="s">
        <v>61</v>
      </c>
      <c r="PN1185" s="10">
        <f t="shared" ref="PN1185" si="11279">PL1185*1.5*PK1185</f>
        <v>156</v>
      </c>
      <c r="PO1185" s="10"/>
      <c r="PP1185" s="219"/>
      <c r="PQ1185" s="167" t="s">
        <v>110</v>
      </c>
      <c r="PR1185" s="500" t="s">
        <v>467</v>
      </c>
      <c r="PT1185" s="230">
        <f t="shared" ref="PT1185" si="11280">IF(PS1185="Kopman",2,1)</f>
        <v>1</v>
      </c>
      <c r="PU1185" s="168">
        <f t="shared" ref="PU1185:PU1189" si="11281">VLOOKUP(PR1185,$A$1213:$F$2274,6,FALSE)</f>
        <v>0</v>
      </c>
      <c r="PV1185" s="167" t="s">
        <v>61</v>
      </c>
      <c r="PW1185" s="10">
        <f t="shared" ref="PW1185" si="11282">PU1185*1.5*PT1185</f>
        <v>0</v>
      </c>
      <c r="PX1185" s="10"/>
      <c r="PY1185" s="219"/>
      <c r="PZ1185" s="167" t="s">
        <v>110</v>
      </c>
      <c r="QA1185" s="500" t="s">
        <v>575</v>
      </c>
      <c r="QC1185" s="230">
        <f t="shared" ref="QC1185" si="11283">IF(QB1185="Kopman",2,1)</f>
        <v>1</v>
      </c>
      <c r="QD1185" s="168">
        <f t="shared" ref="QD1185:QD1189" si="11284">VLOOKUP(QA1185,$A$1213:$F$2274,6,FALSE)</f>
        <v>0</v>
      </c>
      <c r="QE1185" s="167" t="s">
        <v>61</v>
      </c>
      <c r="QF1185" s="10">
        <f t="shared" ref="QF1185" si="11285">QD1185*1.5*QC1185</f>
        <v>0</v>
      </c>
      <c r="QG1185" s="10"/>
      <c r="QH1185" s="219"/>
      <c r="QI1185" s="167" t="s">
        <v>110</v>
      </c>
      <c r="QJ1185" s="500" t="s">
        <v>467</v>
      </c>
      <c r="QL1185" s="230">
        <f t="shared" ref="QL1185" si="11286">IF(QK1185="Kopman",2,1)</f>
        <v>1</v>
      </c>
      <c r="QM1185" s="168">
        <f t="shared" ref="QM1185:QM1189" si="11287">VLOOKUP(QJ1185,$A$1213:$F$2274,6,FALSE)</f>
        <v>0</v>
      </c>
      <c r="QN1185" s="167" t="s">
        <v>61</v>
      </c>
      <c r="QO1185" s="10">
        <f t="shared" ref="QO1185" si="11288">QM1185*1.5*QL1185</f>
        <v>0</v>
      </c>
      <c r="QP1185" s="10"/>
      <c r="QQ1185" s="219"/>
      <c r="QR1185" s="167" t="s">
        <v>110</v>
      </c>
      <c r="QS1185" s="500" t="s">
        <v>460</v>
      </c>
      <c r="QU1185" s="230">
        <f t="shared" ref="QU1185" si="11289">IF(QT1185="Kopman",2,1)</f>
        <v>1</v>
      </c>
      <c r="QV1185" s="168">
        <f t="shared" ref="QV1185:QV1189" si="11290">VLOOKUP(QS1185,$A$1213:$F$2274,6,FALSE)</f>
        <v>5</v>
      </c>
      <c r="QW1185" s="167" t="s">
        <v>61</v>
      </c>
      <c r="QX1185" s="10">
        <f t="shared" ref="QX1185" si="11291">QV1185*1.5*QU1185</f>
        <v>7.5</v>
      </c>
      <c r="QY1185" s="10"/>
      <c r="QZ1185" s="219"/>
      <c r="RA1185" s="167" t="s">
        <v>110</v>
      </c>
      <c r="RB1185" s="500" t="s">
        <v>3353</v>
      </c>
      <c r="RD1185" s="230">
        <f t="shared" ref="RD1185" si="11292">IF(RC1185="Kopman",2,1)</f>
        <v>1</v>
      </c>
      <c r="RE1185" s="168">
        <f t="shared" ref="RE1185:RE1189" si="11293">VLOOKUP(RB1185,$A$1213:$F$2274,6,FALSE)</f>
        <v>2</v>
      </c>
      <c r="RF1185" s="167" t="s">
        <v>61</v>
      </c>
      <c r="RG1185" s="10">
        <f t="shared" ref="RG1185" si="11294">RE1185*1.5*RD1185</f>
        <v>3</v>
      </c>
      <c r="RH1185" s="10"/>
      <c r="RI1185" s="219"/>
      <c r="RJ1185" s="167" t="s">
        <v>110</v>
      </c>
      <c r="RK1185" s="500" t="s">
        <v>432</v>
      </c>
      <c r="RM1185" s="230">
        <f t="shared" ref="RM1185" si="11295">IF(RL1185="Kopman",2,1)</f>
        <v>1</v>
      </c>
      <c r="RN1185" s="168">
        <f t="shared" ref="RN1185:RN1189" si="11296">VLOOKUP(RK1185,$A$1213:$F$2274,6,FALSE)</f>
        <v>14</v>
      </c>
      <c r="RO1185" s="167" t="s">
        <v>61</v>
      </c>
      <c r="RP1185" s="10">
        <f t="shared" ref="RP1185" si="11297">RN1185*1.5*RM1185</f>
        <v>21</v>
      </c>
      <c r="RQ1185" s="10"/>
      <c r="RR1185" s="219"/>
      <c r="RS1185" s="167" t="s">
        <v>110</v>
      </c>
      <c r="RT1185" s="500" t="s">
        <v>954</v>
      </c>
      <c r="RV1185" s="230">
        <f t="shared" ref="RV1185" si="11298">IF(RU1185="Kopman",2,1)</f>
        <v>1</v>
      </c>
      <c r="RW1185" s="168">
        <f t="shared" ref="RW1185:RW1189" si="11299">VLOOKUP(RT1185,$A$1213:$F$2274,6,FALSE)</f>
        <v>0</v>
      </c>
      <c r="RX1185" s="167" t="s">
        <v>61</v>
      </c>
      <c r="RY1185" s="10">
        <f t="shared" ref="RY1185" si="11300">RW1185*1.5*RV1185</f>
        <v>0</v>
      </c>
      <c r="RZ1185" s="10"/>
      <c r="SA1185" s="219"/>
      <c r="SB1185" s="167" t="s">
        <v>110</v>
      </c>
      <c r="SC1185" s="500" t="s">
        <v>575</v>
      </c>
      <c r="SE1185" s="230">
        <f t="shared" ref="SE1185" si="11301">IF(SD1185="Kopman",2,1)</f>
        <v>1</v>
      </c>
      <c r="SF1185" s="168">
        <f t="shared" ref="SF1185:SF1189" si="11302">VLOOKUP(SC1185,$A$1213:$F$2274,6,FALSE)</f>
        <v>0</v>
      </c>
      <c r="SG1185" s="167" t="s">
        <v>61</v>
      </c>
      <c r="SH1185" s="10">
        <f t="shared" ref="SH1185" si="11303">SF1185*1.5*SE1185</f>
        <v>0</v>
      </c>
      <c r="SI1185" s="10"/>
      <c r="SJ1185" s="219"/>
      <c r="SK1185" s="167" t="s">
        <v>110</v>
      </c>
      <c r="SL1185" s="500" t="s">
        <v>3419</v>
      </c>
      <c r="SN1185" s="230">
        <f t="shared" ref="SN1185" si="11304">IF(SM1185="Kopman",2,1)</f>
        <v>1</v>
      </c>
      <c r="SO1185" s="168">
        <f t="shared" ref="SO1185:SO1189" si="11305">VLOOKUP(SL1185,$A$1213:$F$2274,6,FALSE)</f>
        <v>0</v>
      </c>
      <c r="SP1185" s="167" t="s">
        <v>61</v>
      </c>
      <c r="SQ1185" s="10">
        <f t="shared" ref="SQ1185" si="11306">SO1185*1.5*SN1185</f>
        <v>0</v>
      </c>
      <c r="SR1185" s="10"/>
      <c r="SS1185" s="219"/>
      <c r="ST1185" s="167" t="s">
        <v>110</v>
      </c>
      <c r="SU1185" s="500" t="s">
        <v>2323</v>
      </c>
      <c r="SW1185" s="230">
        <f t="shared" ref="SW1185" si="11307">IF(SV1185="Kopman",2,1)</f>
        <v>1</v>
      </c>
      <c r="SX1185" s="168">
        <f t="shared" ref="SX1185:SX1189" si="11308">VLOOKUP(SU1185,$A$1213:$F$2274,6,FALSE)</f>
        <v>4</v>
      </c>
      <c r="SY1185" s="167" t="s">
        <v>61</v>
      </c>
      <c r="SZ1185" s="10">
        <f t="shared" ref="SZ1185" si="11309">SX1185*1.5*SW1185</f>
        <v>6</v>
      </c>
      <c r="TA1185" s="10"/>
      <c r="TB1185" s="219"/>
      <c r="TC1185" s="167" t="s">
        <v>110</v>
      </c>
      <c r="TD1185" s="500" t="s">
        <v>439</v>
      </c>
      <c r="TF1185" s="230">
        <f t="shared" ref="TF1185" si="11310">IF(TE1185="Kopman",2,1)</f>
        <v>1</v>
      </c>
      <c r="TG1185" s="168">
        <f t="shared" ref="TG1185:TG1189" si="11311">VLOOKUP(TD1185,$A$1213:$F$2274,6,FALSE)</f>
        <v>0</v>
      </c>
      <c r="TH1185" s="167" t="s">
        <v>61</v>
      </c>
      <c r="TI1185" s="10">
        <f t="shared" ref="TI1185" si="11312">TG1185*1.5*TF1185</f>
        <v>0</v>
      </c>
      <c r="TJ1185" s="10"/>
      <c r="TK1185" s="219"/>
      <c r="TL1185" s="167" t="s">
        <v>110</v>
      </c>
      <c r="TM1185" s="328" t="s">
        <v>538</v>
      </c>
      <c r="TO1185" s="230">
        <f t="shared" ref="TO1185" si="11313">IF(TN1185="Kopman",2,1)</f>
        <v>1</v>
      </c>
      <c r="TP1185" s="168">
        <f t="shared" ref="TP1185:TP1189" si="11314">VLOOKUP(TM1185,$A$1213:$F$2274,6,FALSE)</f>
        <v>0</v>
      </c>
      <c r="TQ1185" s="167" t="s">
        <v>61</v>
      </c>
      <c r="TR1185" s="10">
        <f t="shared" ref="TR1185" si="11315">TP1185*1.5*TO1185</f>
        <v>0</v>
      </c>
      <c r="TS1185" s="10"/>
      <c r="TT1185" s="219"/>
      <c r="TU1185" s="167" t="s">
        <v>110</v>
      </c>
      <c r="TV1185" s="500" t="s">
        <v>2394</v>
      </c>
      <c r="TX1185" s="230">
        <f t="shared" ref="TX1185" si="11316">IF(TW1185="Kopman",2,1)</f>
        <v>1</v>
      </c>
      <c r="TY1185" s="168">
        <f t="shared" ref="TY1185:TY1189" si="11317">VLOOKUP(TV1185,$A$1213:$F$2274,6,FALSE)</f>
        <v>3</v>
      </c>
      <c r="TZ1185" s="167" t="s">
        <v>61</v>
      </c>
      <c r="UA1185" s="10">
        <f t="shared" ref="UA1185" si="11318">TY1185*1.5*TX1185</f>
        <v>4.5</v>
      </c>
      <c r="UB1185" s="10"/>
      <c r="UC1185" s="219"/>
      <c r="UD1185" s="167" t="s">
        <v>110</v>
      </c>
      <c r="UE1185" s="328" t="s">
        <v>426</v>
      </c>
      <c r="UG1185" s="230">
        <f t="shared" ref="UG1185" si="11319">IF(UF1185="Kopman",2,1)</f>
        <v>1</v>
      </c>
      <c r="UH1185" s="168">
        <f t="shared" ref="UH1185:UH1189" si="11320">VLOOKUP(UE1185,$A$1213:$F$2274,6,FALSE)</f>
        <v>0</v>
      </c>
      <c r="UI1185" s="167" t="s">
        <v>61</v>
      </c>
      <c r="UJ1185" s="10">
        <f t="shared" ref="UJ1185" si="11321">UH1185*1.5*UG1185</f>
        <v>0</v>
      </c>
      <c r="UK1185" s="10"/>
      <c r="UL1185" s="219"/>
      <c r="UM1185" s="167" t="s">
        <v>110</v>
      </c>
      <c r="UN1185" s="500" t="s">
        <v>954</v>
      </c>
      <c r="UP1185" s="230">
        <f t="shared" ref="UP1185" si="11322">IF(UO1185="Kopman",2,1)</f>
        <v>1</v>
      </c>
      <c r="UQ1185" s="168">
        <f t="shared" ref="UQ1185:UQ1189" si="11323">VLOOKUP(UN1185,$A$1213:$F$2274,6,FALSE)</f>
        <v>0</v>
      </c>
      <c r="UR1185" s="167" t="s">
        <v>61</v>
      </c>
      <c r="US1185" s="10">
        <f t="shared" ref="US1185" si="11324">UQ1185*1.5*UP1185</f>
        <v>0</v>
      </c>
      <c r="UT1185" s="10"/>
      <c r="UU1185" s="219"/>
      <c r="UV1185" s="167" t="s">
        <v>110</v>
      </c>
      <c r="UW1185" s="500" t="s">
        <v>954</v>
      </c>
      <c r="UY1185" s="230">
        <f t="shared" ref="UY1185" si="11325">IF(UX1185="Kopman",2,1)</f>
        <v>1</v>
      </c>
      <c r="UZ1185" s="168">
        <f t="shared" ref="UZ1185:UZ1189" si="11326">VLOOKUP(UW1185,$A$1213:$F$2274,6,FALSE)</f>
        <v>0</v>
      </c>
      <c r="VA1185" s="167" t="s">
        <v>61</v>
      </c>
      <c r="VB1185" s="10">
        <f t="shared" ref="VB1185" si="11327">UZ1185*1.5*UY1185</f>
        <v>0</v>
      </c>
      <c r="VC1185" s="10"/>
      <c r="VD1185" s="219"/>
      <c r="VE1185" s="167" t="s">
        <v>110</v>
      </c>
      <c r="VF1185" s="500" t="s">
        <v>432</v>
      </c>
      <c r="VH1185" s="230">
        <f t="shared" ref="VH1185" si="11328">IF(VG1185="Kopman",2,1)</f>
        <v>1</v>
      </c>
      <c r="VI1185" s="168">
        <f t="shared" ref="VI1185:VI1189" si="11329">VLOOKUP(VF1185,$A$1213:$F$2274,6,FALSE)</f>
        <v>14</v>
      </c>
      <c r="VJ1185" s="167" t="s">
        <v>61</v>
      </c>
      <c r="VK1185" s="10">
        <f t="shared" ref="VK1185" si="11330">VI1185*1.5*VH1185</f>
        <v>21</v>
      </c>
      <c r="VL1185" s="10"/>
      <c r="VM1185" s="219"/>
      <c r="VN1185" s="167" t="s">
        <v>110</v>
      </c>
      <c r="VO1185" s="500" t="s">
        <v>455</v>
      </c>
      <c r="VQ1185" s="230">
        <f t="shared" ref="VQ1185" si="11331">IF(VP1185="Kopman",2,1)</f>
        <v>1</v>
      </c>
      <c r="VR1185" s="168">
        <f t="shared" ref="VR1185:VR1189" si="11332">VLOOKUP(VO1185,$A$1213:$F$2274,6,FALSE)</f>
        <v>22</v>
      </c>
      <c r="VS1185" s="167" t="s">
        <v>61</v>
      </c>
      <c r="VT1185" s="10">
        <f t="shared" ref="VT1185" si="11333">VR1185*1.5*VQ1185</f>
        <v>33</v>
      </c>
      <c r="VU1185" s="10"/>
      <c r="VV1185" s="219"/>
      <c r="VW1185" s="167" t="s">
        <v>110</v>
      </c>
      <c r="VX1185" s="500" t="s">
        <v>2841</v>
      </c>
      <c r="VZ1185" s="230">
        <f t="shared" ref="VZ1185" si="11334">IF(VY1185="Kopman",2,1)</f>
        <v>1</v>
      </c>
      <c r="WA1185" s="168">
        <f t="shared" ref="WA1185:WA1189" si="11335">VLOOKUP(VX1185,$A$1213:$F$2274,6,FALSE)</f>
        <v>4</v>
      </c>
      <c r="WB1185" s="167" t="s">
        <v>61</v>
      </c>
      <c r="WC1185" s="10">
        <f t="shared" ref="WC1185" si="11336">WA1185*1.5*VZ1185</f>
        <v>6</v>
      </c>
      <c r="WD1185" s="10"/>
      <c r="WE1185" s="219"/>
      <c r="WF1185" s="167" t="s">
        <v>110</v>
      </c>
      <c r="WG1185" s="500" t="s">
        <v>954</v>
      </c>
      <c r="WI1185" s="230">
        <f t="shared" ref="WI1185" si="11337">IF(WH1185="Kopman",2,1)</f>
        <v>1</v>
      </c>
      <c r="WJ1185" s="168">
        <f t="shared" ref="WJ1185:WJ1189" si="11338">VLOOKUP(WG1185,$A$1213:$F$2274,6,FALSE)</f>
        <v>0</v>
      </c>
      <c r="WK1185" s="167" t="s">
        <v>61</v>
      </c>
      <c r="WL1185" s="10">
        <f t="shared" ref="WL1185" si="11339">WJ1185*1.5*WI1185</f>
        <v>0</v>
      </c>
      <c r="WM1185" s="10"/>
      <c r="WN1185" s="219"/>
      <c r="WO1185" s="167" t="s">
        <v>110</v>
      </c>
      <c r="WP1185" s="500" t="s">
        <v>2871</v>
      </c>
      <c r="WR1185" s="230">
        <f t="shared" ref="WR1185" si="11340">IF(WQ1185="Kopman",2,1)</f>
        <v>1</v>
      </c>
      <c r="WS1185" s="168">
        <f t="shared" ref="WS1185:WS1189" si="11341">VLOOKUP(WP1185,$A$1213:$F$2274,6,FALSE)</f>
        <v>0</v>
      </c>
      <c r="WT1185" s="167" t="s">
        <v>61</v>
      </c>
      <c r="WU1185" s="10">
        <f t="shared" ref="WU1185" si="11342">WS1185*1.5*WR1185</f>
        <v>0</v>
      </c>
      <c r="WV1185" s="10"/>
      <c r="WW1185" s="219"/>
      <c r="WX1185" s="167" t="s">
        <v>110</v>
      </c>
      <c r="WY1185" s="499" t="s">
        <v>455</v>
      </c>
      <c r="XA1185" s="230">
        <f t="shared" ref="XA1185" si="11343">IF(WZ1185="Kopman",2,1)</f>
        <v>1</v>
      </c>
      <c r="XB1185" s="168">
        <f t="shared" ref="XB1185:XB1189" si="11344">VLOOKUP(WY1185,$A$1213:$F$2274,6,FALSE)</f>
        <v>22</v>
      </c>
      <c r="XC1185" s="167" t="s">
        <v>61</v>
      </c>
      <c r="XD1185" s="10">
        <f t="shared" ref="XD1185" si="11345">XB1185*1.5*XA1185</f>
        <v>33</v>
      </c>
      <c r="XE1185" s="10"/>
      <c r="XF1185" s="219"/>
      <c r="XG1185" s="167" t="s">
        <v>110</v>
      </c>
      <c r="XH1185" s="500" t="s">
        <v>3485</v>
      </c>
      <c r="XJ1185" s="230">
        <f t="shared" ref="XJ1185" si="11346">IF(XI1185="Kopman",2,1)</f>
        <v>1</v>
      </c>
      <c r="XK1185" s="168">
        <f t="shared" ref="XK1185:XK1189" si="11347">VLOOKUP(XH1185,$A$1213:$F$2274,6,FALSE)</f>
        <v>0</v>
      </c>
      <c r="XL1185" s="167" t="s">
        <v>61</v>
      </c>
      <c r="XM1185" s="10">
        <f t="shared" ref="XM1185" si="11348">XK1185*1.5*XJ1185</f>
        <v>0</v>
      </c>
      <c r="XN1185" s="10"/>
      <c r="XO1185" s="219"/>
      <c r="XP1185" s="167" t="s">
        <v>110</v>
      </c>
      <c r="XQ1185" s="500" t="s">
        <v>954</v>
      </c>
      <c r="XS1185" s="230">
        <f t="shared" ref="XS1185" si="11349">IF(XR1185="Kopman",2,1)</f>
        <v>1</v>
      </c>
      <c r="XT1185" s="168">
        <f t="shared" ref="XT1185:XT1189" si="11350">VLOOKUP(XQ1185,$A$1213:$F$2274,6,FALSE)</f>
        <v>0</v>
      </c>
      <c r="XU1185" s="167" t="s">
        <v>61</v>
      </c>
      <c r="XV1185" s="10">
        <f t="shared" ref="XV1185" si="11351">XT1185*1.5*XS1185</f>
        <v>0</v>
      </c>
      <c r="XW1185" s="10"/>
      <c r="XX1185" s="219"/>
      <c r="XY1185" s="167" t="s">
        <v>110</v>
      </c>
      <c r="XZ1185" s="500" t="s">
        <v>447</v>
      </c>
      <c r="YB1185" s="230">
        <f t="shared" ref="YB1185" si="11352">IF(YA1185="Kopman",2,1)</f>
        <v>1</v>
      </c>
      <c r="YC1185" s="168">
        <f t="shared" ref="YC1185:YC1189" si="11353">VLOOKUP(XZ1185,$A$1213:$F$2274,6,FALSE)</f>
        <v>7</v>
      </c>
      <c r="YD1185" s="167" t="s">
        <v>61</v>
      </c>
      <c r="YE1185" s="10">
        <f t="shared" ref="YE1185" si="11354">YC1185*1.5*YB1185</f>
        <v>10.5</v>
      </c>
      <c r="YF1185" s="10"/>
      <c r="YG1185" s="219"/>
      <c r="YH1185" s="167" t="s">
        <v>110</v>
      </c>
      <c r="YI1185" s="500" t="s">
        <v>575</v>
      </c>
      <c r="YK1185" s="230">
        <f t="shared" ref="YK1185" si="11355">IF(YJ1185="Kopman",2,1)</f>
        <v>1</v>
      </c>
      <c r="YL1185" s="168">
        <f t="shared" ref="YL1185:YL1189" si="11356">VLOOKUP(YI1185,$A$1213:$F$2274,6,FALSE)</f>
        <v>0</v>
      </c>
      <c r="YM1185" s="167" t="s">
        <v>61</v>
      </c>
      <c r="YN1185" s="10">
        <f t="shared" ref="YN1185" si="11357">YL1185*1.5*YK1185</f>
        <v>0</v>
      </c>
      <c r="YO1185" s="10"/>
      <c r="YP1185" s="219"/>
      <c r="YQ1185" s="167" t="s">
        <v>110</v>
      </c>
      <c r="YR1185" s="500" t="s">
        <v>439</v>
      </c>
      <c r="YT1185" s="230">
        <f t="shared" ref="YT1185" si="11358">IF(YS1185="Kopman",2,1)</f>
        <v>1</v>
      </c>
      <c r="YU1185" s="168">
        <f t="shared" ref="YU1185:YU1189" si="11359">VLOOKUP(YR1185,$A$1213:$F$2274,6,FALSE)</f>
        <v>0</v>
      </c>
      <c r="YV1185" s="167" t="s">
        <v>61</v>
      </c>
      <c r="YW1185" s="10">
        <f t="shared" ref="YW1185" si="11360">YU1185*1.5*YT1185</f>
        <v>0</v>
      </c>
      <c r="YX1185" s="10"/>
      <c r="YY1185" s="219"/>
      <c r="YZ1185" s="167" t="s">
        <v>110</v>
      </c>
      <c r="ZA1185" s="500" t="s">
        <v>467</v>
      </c>
      <c r="ZC1185" s="230">
        <f t="shared" ref="ZC1185" si="11361">IF(ZB1185="Kopman",2,1)</f>
        <v>1</v>
      </c>
      <c r="ZD1185" s="168">
        <f t="shared" ref="ZD1185:ZD1189" si="11362">VLOOKUP(ZA1185,$A$1213:$F$2274,6,FALSE)</f>
        <v>0</v>
      </c>
      <c r="ZE1185" s="167" t="s">
        <v>61</v>
      </c>
      <c r="ZF1185" s="10">
        <f t="shared" ref="ZF1185" si="11363">ZD1185*1.5*ZC1185</f>
        <v>0</v>
      </c>
      <c r="ZG1185" s="10"/>
      <c r="ZH1185" s="219"/>
      <c r="ZI1185" s="167" t="s">
        <v>110</v>
      </c>
      <c r="ZJ1185" s="500" t="s">
        <v>455</v>
      </c>
      <c r="ZL1185" s="230">
        <f t="shared" ref="ZL1185" si="11364">IF(ZK1185="Kopman",2,1)</f>
        <v>1</v>
      </c>
      <c r="ZM1185" s="168">
        <f t="shared" ref="ZM1185:ZM1189" si="11365">VLOOKUP(ZJ1185,$A$1213:$F$2274,6,FALSE)</f>
        <v>22</v>
      </c>
      <c r="ZN1185" s="167" t="s">
        <v>61</v>
      </c>
      <c r="ZO1185" s="10">
        <f t="shared" ref="ZO1185" si="11366">ZM1185*1.5*ZL1185</f>
        <v>33</v>
      </c>
      <c r="ZP1185" s="10"/>
      <c r="ZQ1185" s="219"/>
      <c r="ZR1185" s="167" t="s">
        <v>110</v>
      </c>
      <c r="ZS1185" s="498" t="s">
        <v>1319</v>
      </c>
      <c r="ZU1185" s="230">
        <f t="shared" ref="ZU1185" si="11367">IF(ZT1185="Kopman",2,1)</f>
        <v>1</v>
      </c>
      <c r="ZV1185" s="168">
        <f t="shared" ref="ZV1185:ZV1189" si="11368">VLOOKUP(ZS1185,$A$1213:$F$2274,6,FALSE)</f>
        <v>0</v>
      </c>
      <c r="ZW1185" s="167" t="s">
        <v>61</v>
      </c>
      <c r="ZX1185" s="10">
        <f t="shared" ref="ZX1185" si="11369">ZV1185*1.5*ZU1185</f>
        <v>0</v>
      </c>
      <c r="ZY1185" s="10"/>
      <c r="ZZ1185" s="219"/>
      <c r="AAA1185" s="167" t="s">
        <v>110</v>
      </c>
      <c r="AAB1185" s="500" t="s">
        <v>3353</v>
      </c>
      <c r="AAD1185" s="230">
        <f t="shared" ref="AAD1185" si="11370">IF(AAC1185="Kopman",2,1)</f>
        <v>1</v>
      </c>
      <c r="AAE1185" s="168">
        <f t="shared" ref="AAE1185:AAE1189" si="11371">VLOOKUP(AAB1185,$A$1213:$F$2274,6,FALSE)</f>
        <v>2</v>
      </c>
      <c r="AAF1185" s="167" t="s">
        <v>61</v>
      </c>
      <c r="AAG1185" s="10">
        <f t="shared" ref="AAG1185" si="11372">AAE1185*1.5*AAD1185</f>
        <v>3</v>
      </c>
      <c r="AAH1185" s="10"/>
      <c r="AAI1185" s="219"/>
      <c r="AAJ1185" s="167" t="s">
        <v>110</v>
      </c>
      <c r="AAK1185" s="500" t="s">
        <v>2323</v>
      </c>
      <c r="AAM1185" s="230">
        <f t="shared" ref="AAM1185" si="11373">IF(AAL1185="Kopman",2,1)</f>
        <v>1</v>
      </c>
      <c r="AAN1185" s="168">
        <f t="shared" ref="AAN1185:AAN1189" si="11374">VLOOKUP(AAK1185,$A$1213:$F$2274,6,FALSE)</f>
        <v>4</v>
      </c>
      <c r="AAO1185" s="167" t="s">
        <v>61</v>
      </c>
      <c r="AAP1185" s="10">
        <f t="shared" ref="AAP1185" si="11375">AAN1185*1.5*AAM1185</f>
        <v>6</v>
      </c>
      <c r="AAQ1185" s="10"/>
      <c r="AAR1185" s="219"/>
      <c r="AAS1185" s="167" t="s">
        <v>110</v>
      </c>
      <c r="AAT1185" s="500" t="s">
        <v>432</v>
      </c>
      <c r="AAV1185" s="230">
        <f t="shared" ref="AAV1185" si="11376">IF(AAU1185="Kopman",2,1)</f>
        <v>1</v>
      </c>
      <c r="AAW1185" s="168">
        <f t="shared" ref="AAW1185:AAW1189" si="11377">VLOOKUP(AAT1185,$A$1213:$F$2274,6,FALSE)</f>
        <v>14</v>
      </c>
      <c r="AAX1185" s="167" t="s">
        <v>61</v>
      </c>
      <c r="AAY1185" s="10">
        <f t="shared" ref="AAY1185" si="11378">AAW1185*1.5*AAV1185</f>
        <v>21</v>
      </c>
      <c r="AAZ1185" s="10"/>
      <c r="ABA1185" s="219"/>
      <c r="ABB1185" s="167" t="s">
        <v>110</v>
      </c>
      <c r="ABC1185" s="500" t="s">
        <v>2010</v>
      </c>
      <c r="ABE1185" s="230">
        <f t="shared" ref="ABE1185" si="11379">IF(ABD1185="Kopman",2,1)</f>
        <v>1</v>
      </c>
      <c r="ABF1185" s="168">
        <f t="shared" ref="ABF1185:ABF1189" si="11380">VLOOKUP(ABC1185,$A$1213:$F$2274,6,FALSE)</f>
        <v>0</v>
      </c>
      <c r="ABG1185" s="167" t="s">
        <v>61</v>
      </c>
      <c r="ABH1185" s="10">
        <f t="shared" ref="ABH1185" si="11381">ABF1185*1.5*ABE1185</f>
        <v>0</v>
      </c>
      <c r="ABI1185" s="10"/>
      <c r="ABJ1185" s="219"/>
      <c r="ABK1185" s="167" t="s">
        <v>110</v>
      </c>
      <c r="ABL1185" s="500" t="s">
        <v>954</v>
      </c>
      <c r="ABN1185" s="230">
        <f t="shared" ref="ABN1185" si="11382">IF(ABM1185="Kopman",2,1)</f>
        <v>1</v>
      </c>
      <c r="ABO1185" s="168">
        <f t="shared" ref="ABO1185:ABO1189" si="11383">VLOOKUP(ABL1185,$A$1213:$F$2274,6,FALSE)</f>
        <v>0</v>
      </c>
      <c r="ABP1185" s="167" t="s">
        <v>61</v>
      </c>
      <c r="ABQ1185" s="10">
        <f t="shared" ref="ABQ1185" si="11384">ABO1185*1.5*ABN1185</f>
        <v>0</v>
      </c>
      <c r="ABR1185" s="10"/>
      <c r="ABS1185" s="219"/>
      <c r="ABT1185" s="167" t="s">
        <v>110</v>
      </c>
      <c r="ABU1185" s="498" t="s">
        <v>2349</v>
      </c>
      <c r="ABW1185" s="230">
        <f t="shared" ref="ABW1185" si="11385">IF(ABV1185="Kopman",2,1)</f>
        <v>1</v>
      </c>
      <c r="ABX1185" s="168">
        <f t="shared" ref="ABX1185:ABX1189" si="11386">VLOOKUP(ABU1185,$A$1213:$F$2274,6,FALSE)</f>
        <v>104</v>
      </c>
      <c r="ABY1185" s="167" t="s">
        <v>61</v>
      </c>
      <c r="ABZ1185" s="10">
        <f t="shared" ref="ABZ1185" si="11387">ABX1185*1.5*ABW1185</f>
        <v>156</v>
      </c>
      <c r="ACA1185" s="10"/>
      <c r="ACB1185" s="219"/>
      <c r="ACC1185" s="167" t="s">
        <v>110</v>
      </c>
      <c r="ACD1185" s="500" t="s">
        <v>575</v>
      </c>
      <c r="ACF1185" s="230">
        <f t="shared" ref="ACF1185" si="11388">IF(ACE1185="Kopman",2,1)</f>
        <v>1</v>
      </c>
      <c r="ACG1185" s="168">
        <f t="shared" ref="ACG1185:ACG1189" si="11389">VLOOKUP(ACD1185,$A$1213:$F$2274,6,FALSE)</f>
        <v>0</v>
      </c>
      <c r="ACH1185" s="167" t="s">
        <v>61</v>
      </c>
      <c r="ACI1185" s="10">
        <f t="shared" ref="ACI1185" si="11390">ACG1185*1.5*ACF1185</f>
        <v>0</v>
      </c>
      <c r="ACJ1185" s="10"/>
      <c r="ACK1185" s="219"/>
      <c r="ACL1185" s="167" t="s">
        <v>110</v>
      </c>
      <c r="ACM1185" s="500" t="s">
        <v>954</v>
      </c>
      <c r="ACO1185" s="230">
        <f t="shared" ref="ACO1185" si="11391">IF(ACN1185="Kopman",2,1)</f>
        <v>1</v>
      </c>
      <c r="ACP1185" s="168">
        <f t="shared" ref="ACP1185:ACP1189" si="11392">VLOOKUP(ACM1185,$A$1213:$F$2274,6,FALSE)</f>
        <v>0</v>
      </c>
      <c r="ACQ1185" s="167" t="s">
        <v>61</v>
      </c>
      <c r="ACR1185" s="10">
        <f t="shared" ref="ACR1185" si="11393">ACP1185*1.5*ACO1185</f>
        <v>0</v>
      </c>
      <c r="ACS1185" s="10"/>
      <c r="ACT1185" s="219"/>
      <c r="ACU1185" s="167" t="s">
        <v>110</v>
      </c>
      <c r="ACV1185" s="500" t="s">
        <v>1639</v>
      </c>
      <c r="ACX1185" s="230">
        <f t="shared" ref="ACX1185" si="11394">IF(ACW1185="Kopman",2,1)</f>
        <v>1</v>
      </c>
      <c r="ACY1185" s="168">
        <f t="shared" ref="ACY1185:ACY1189" si="11395">VLOOKUP(ACV1185,$A$1213:$F$2274,6,FALSE)</f>
        <v>21</v>
      </c>
      <c r="ACZ1185" s="167" t="s">
        <v>61</v>
      </c>
      <c r="ADA1185" s="10">
        <f t="shared" ref="ADA1185" si="11396">ACY1185*1.5*ACX1185</f>
        <v>31.5</v>
      </c>
      <c r="ADB1185" s="10"/>
      <c r="ADC1185" s="219"/>
      <c r="ADD1185" s="167" t="s">
        <v>110</v>
      </c>
      <c r="ADE1185" s="500" t="s">
        <v>455</v>
      </c>
      <c r="ADG1185" s="230">
        <f t="shared" ref="ADG1185" si="11397">IF(ADF1185="Kopman",2,1)</f>
        <v>1</v>
      </c>
      <c r="ADH1185" s="168">
        <f t="shared" ref="ADH1185:ADH1189" si="11398">VLOOKUP(ADE1185,$A$1213:$F$2274,6,FALSE)</f>
        <v>22</v>
      </c>
      <c r="ADI1185" s="167" t="s">
        <v>61</v>
      </c>
      <c r="ADJ1185" s="10">
        <f t="shared" ref="ADJ1185" si="11399">ADH1185*1.5*ADG1185</f>
        <v>33</v>
      </c>
      <c r="ADK1185" s="10"/>
      <c r="ADL1185" s="219"/>
      <c r="ADM1185" s="167" t="s">
        <v>110</v>
      </c>
      <c r="ADN1185" s="500" t="s">
        <v>455</v>
      </c>
      <c r="ADP1185" s="230">
        <f t="shared" ref="ADP1185" si="11400">IF(ADO1185="Kopman",2,1)</f>
        <v>1</v>
      </c>
      <c r="ADQ1185" s="168">
        <f t="shared" ref="ADQ1185:ADQ1189" si="11401">VLOOKUP(ADN1185,$A$1213:$F$2274,6,FALSE)</f>
        <v>22</v>
      </c>
      <c r="ADR1185" s="167" t="s">
        <v>61</v>
      </c>
      <c r="ADS1185" s="10">
        <f t="shared" ref="ADS1185" si="11402">ADQ1185*1.5*ADP1185</f>
        <v>33</v>
      </c>
      <c r="ADT1185" s="10"/>
      <c r="ADU1185" s="219"/>
      <c r="ADV1185" s="167" t="s">
        <v>110</v>
      </c>
      <c r="ADW1185" s="328" t="s">
        <v>954</v>
      </c>
      <c r="ADY1185" s="230">
        <f t="shared" ref="ADY1185" si="11403">IF(ADX1185="Kopman",2,1)</f>
        <v>1</v>
      </c>
      <c r="ADZ1185" s="168">
        <f t="shared" ref="ADZ1185:ADZ1189" si="11404">VLOOKUP(ADW1185,$A$1213:$F$2274,6,FALSE)</f>
        <v>0</v>
      </c>
      <c r="AEA1185" s="167" t="s">
        <v>61</v>
      </c>
      <c r="AEB1185" s="10">
        <f t="shared" ref="AEB1185" si="11405">ADZ1185*1.5*ADY1185</f>
        <v>0</v>
      </c>
      <c r="AEC1185" s="10"/>
      <c r="AED1185" s="219"/>
      <c r="AEE1185" s="167" t="s">
        <v>110</v>
      </c>
      <c r="AEF1185" s="500" t="s">
        <v>954</v>
      </c>
      <c r="AEH1185" s="230">
        <f t="shared" ref="AEH1185" si="11406">IF(AEG1185="Kopman",2,1)</f>
        <v>1</v>
      </c>
      <c r="AEI1185" s="168">
        <f t="shared" ref="AEI1185:AEI1189" si="11407">VLOOKUP(AEF1185,$A$1213:$F$2274,6,FALSE)</f>
        <v>0</v>
      </c>
      <c r="AEJ1185" s="167" t="s">
        <v>61</v>
      </c>
      <c r="AEK1185" s="10">
        <f t="shared" ref="AEK1185" si="11408">AEI1185*1.5*AEH1185</f>
        <v>0</v>
      </c>
      <c r="AEL1185" s="10"/>
      <c r="AEM1185" s="219"/>
      <c r="AEN1185" s="167" t="s">
        <v>110</v>
      </c>
      <c r="AEO1185" s="500" t="s">
        <v>2010</v>
      </c>
      <c r="AEQ1185" s="230">
        <f t="shared" ref="AEQ1185" si="11409">IF(AEP1185="Kopman",2,1)</f>
        <v>1</v>
      </c>
      <c r="AER1185" s="168">
        <f t="shared" ref="AER1185:AER1189" si="11410">VLOOKUP(AEO1185,$A$1213:$F$2274,6,FALSE)</f>
        <v>0</v>
      </c>
      <c r="AES1185" s="167" t="s">
        <v>61</v>
      </c>
      <c r="AET1185" s="10">
        <f t="shared" ref="AET1185" si="11411">AER1185*1.5*AEQ1185</f>
        <v>0</v>
      </c>
      <c r="AEU1185" s="10"/>
      <c r="AEV1185" s="219"/>
      <c r="AEW1185" s="167" t="s">
        <v>110</v>
      </c>
      <c r="AEX1185" s="500" t="s">
        <v>954</v>
      </c>
      <c r="AEZ1185" s="230">
        <f t="shared" ref="AEZ1185" si="11412">IF(AEY1185="Kopman",2,1)</f>
        <v>1</v>
      </c>
      <c r="AFA1185" s="168">
        <f t="shared" ref="AFA1185:AFA1189" si="11413">VLOOKUP(AEX1185,$A$1213:$F$2274,6,FALSE)</f>
        <v>0</v>
      </c>
      <c r="AFB1185" s="167" t="s">
        <v>61</v>
      </c>
      <c r="AFC1185" s="10">
        <f t="shared" ref="AFC1185" si="11414">AFA1185*1.5*AEZ1185</f>
        <v>0</v>
      </c>
      <c r="AFD1185" s="10"/>
      <c r="AFE1185" s="219"/>
      <c r="AFF1185" s="167" t="s">
        <v>110</v>
      </c>
      <c r="AFG1185" s="500" t="s">
        <v>455</v>
      </c>
      <c r="AFI1185" s="230">
        <f t="shared" ref="AFI1185" si="11415">IF(AFH1185="Kopman",2,1)</f>
        <v>1</v>
      </c>
      <c r="AFJ1185" s="168">
        <f t="shared" ref="AFJ1185:AFJ1189" si="11416">VLOOKUP(AFG1185,$A$1213:$F$2274,6,FALSE)</f>
        <v>22</v>
      </c>
      <c r="AFK1185" s="167" t="s">
        <v>61</v>
      </c>
      <c r="AFL1185" s="10">
        <f t="shared" ref="AFL1185" si="11417">AFJ1185*1.5*AFI1185</f>
        <v>33</v>
      </c>
      <c r="AFM1185" s="10"/>
      <c r="AFN1185" s="219"/>
      <c r="AFO1185" s="167" t="s">
        <v>110</v>
      </c>
      <c r="AFP1185" s="500" t="s">
        <v>1319</v>
      </c>
      <c r="AFR1185" s="230">
        <f t="shared" ref="AFR1185" si="11418">IF(AFQ1185="Kopman",2,1)</f>
        <v>1</v>
      </c>
      <c r="AFS1185" s="168">
        <f t="shared" ref="AFS1185:AFS1189" si="11419">VLOOKUP(AFP1185,$A$1213:$F$2274,6,FALSE)</f>
        <v>0</v>
      </c>
      <c r="AFT1185" s="167" t="s">
        <v>61</v>
      </c>
      <c r="AFU1185" s="10">
        <f t="shared" ref="AFU1185" si="11420">AFS1185*1.5*AFR1185</f>
        <v>0</v>
      </c>
      <c r="AFV1185" s="10"/>
      <c r="AFW1185" s="219"/>
      <c r="AFX1185" s="167" t="s">
        <v>110</v>
      </c>
      <c r="AFY1185" s="500" t="s">
        <v>954</v>
      </c>
      <c r="AGA1185" s="230">
        <f t="shared" ref="AGA1185" si="11421">IF(AFZ1185="Kopman",2,1)</f>
        <v>1</v>
      </c>
      <c r="AGB1185" s="168">
        <f t="shared" ref="AGB1185:AGB1189" si="11422">VLOOKUP(AFY1185,$A$1213:$F$2274,6,FALSE)</f>
        <v>0</v>
      </c>
      <c r="AGC1185" s="167" t="s">
        <v>61</v>
      </c>
      <c r="AGD1185" s="10">
        <f t="shared" ref="AGD1185" si="11423">AGB1185*1.5*AGA1185</f>
        <v>0</v>
      </c>
      <c r="AGE1185" s="10"/>
      <c r="AGF1185" s="219"/>
      <c r="AGG1185" s="167" t="s">
        <v>110</v>
      </c>
      <c r="AGH1185" s="498" t="s">
        <v>432</v>
      </c>
      <c r="AGJ1185" s="230">
        <f t="shared" ref="AGJ1185" si="11424">IF(AGI1185="Kopman",2,1)</f>
        <v>1</v>
      </c>
      <c r="AGK1185" s="168">
        <f t="shared" ref="AGK1185:AGK1189" si="11425">VLOOKUP(AGH1185,$A$1213:$F$2274,6,FALSE)</f>
        <v>14</v>
      </c>
      <c r="AGL1185" s="167" t="s">
        <v>61</v>
      </c>
      <c r="AGM1185" s="10">
        <f t="shared" ref="AGM1185" si="11426">AGK1185*1.5*AGJ1185</f>
        <v>21</v>
      </c>
      <c r="AGN1185" s="10"/>
      <c r="AGO1185" s="219"/>
      <c r="AGP1185" s="167" t="s">
        <v>110</v>
      </c>
      <c r="AGQ1185" s="500" t="s">
        <v>954</v>
      </c>
      <c r="AGS1185" s="230">
        <f t="shared" ref="AGS1185" si="11427">IF(AGR1185="Kopman",2,1)</f>
        <v>1</v>
      </c>
      <c r="AGT1185" s="168">
        <f t="shared" ref="AGT1185:AGT1189" si="11428">VLOOKUP(AGQ1185,$A$1213:$F$2274,6,FALSE)</f>
        <v>0</v>
      </c>
      <c r="AGU1185" s="167" t="s">
        <v>61</v>
      </c>
      <c r="AGV1185" s="10">
        <f t="shared" ref="AGV1185" si="11429">AGT1185*1.5*AGS1185</f>
        <v>0</v>
      </c>
      <c r="AGW1185" s="10"/>
      <c r="AGX1185" s="219"/>
      <c r="AGY1185" s="167" t="s">
        <v>110</v>
      </c>
      <c r="AGZ1185" s="500" t="s">
        <v>954</v>
      </c>
      <c r="AHB1185" s="230">
        <f t="shared" ref="AHB1185" si="11430">IF(AHA1185="Kopman",2,1)</f>
        <v>1</v>
      </c>
      <c r="AHC1185" s="168">
        <f t="shared" ref="AHC1185:AHC1189" si="11431">VLOOKUP(AGZ1185,$A$1213:$F$2274,6,FALSE)</f>
        <v>0</v>
      </c>
      <c r="AHD1185" s="167" t="s">
        <v>61</v>
      </c>
      <c r="AHE1185" s="10">
        <f t="shared" ref="AHE1185" si="11432">AHC1185*1.5*AHB1185</f>
        <v>0</v>
      </c>
      <c r="AHF1185" s="10"/>
      <c r="AHG1185" s="219"/>
      <c r="AHH1185" s="167" t="s">
        <v>110</v>
      </c>
      <c r="AHI1185" s="500" t="s">
        <v>575</v>
      </c>
      <c r="AHK1185" s="230">
        <f t="shared" ref="AHK1185" si="11433">IF(AHJ1185="Kopman",2,1)</f>
        <v>1</v>
      </c>
      <c r="AHL1185" s="168">
        <f t="shared" ref="AHL1185:AHL1189" si="11434">VLOOKUP(AHI1185,$A$1213:$F$2274,6,FALSE)</f>
        <v>0</v>
      </c>
      <c r="AHM1185" s="167" t="s">
        <v>61</v>
      </c>
      <c r="AHN1185" s="10">
        <f t="shared" ref="AHN1185" si="11435">AHL1185*1.5*AHK1185</f>
        <v>0</v>
      </c>
      <c r="AHO1185" s="10"/>
      <c r="AHP1185" s="219"/>
      <c r="AHQ1185" s="167" t="s">
        <v>110</v>
      </c>
      <c r="AHR1185" s="500" t="s">
        <v>3353</v>
      </c>
      <c r="AHT1185" s="230">
        <f t="shared" ref="AHT1185" si="11436">IF(AHS1185="Kopman",2,1)</f>
        <v>1</v>
      </c>
      <c r="AHU1185" s="168">
        <f t="shared" ref="AHU1185:AHU1189" si="11437">VLOOKUP(AHR1185,$A$1213:$F$2274,6,FALSE)</f>
        <v>2</v>
      </c>
      <c r="AHV1185" s="167" t="s">
        <v>61</v>
      </c>
      <c r="AHW1185" s="10">
        <f t="shared" ref="AHW1185" si="11438">AHU1185*1.5*AHT1185</f>
        <v>3</v>
      </c>
      <c r="AHX1185" s="10"/>
      <c r="AHY1185" s="219"/>
      <c r="AHZ1185" s="167" t="s">
        <v>110</v>
      </c>
      <c r="AIA1185" s="500" t="s">
        <v>954</v>
      </c>
      <c r="AIC1185" s="230">
        <f t="shared" ref="AIC1185" si="11439">IF(AIB1185="Kopman",2,1)</f>
        <v>1</v>
      </c>
      <c r="AID1185" s="168">
        <f t="shared" ref="AID1185:AID1189" si="11440">VLOOKUP(AIA1185,$A$1213:$F$2274,6,FALSE)</f>
        <v>0</v>
      </c>
      <c r="AIE1185" s="167" t="s">
        <v>61</v>
      </c>
      <c r="AIF1185" s="10">
        <f t="shared" ref="AIF1185" si="11441">AID1185*1.5*AIC1185</f>
        <v>0</v>
      </c>
      <c r="AIG1185" s="10"/>
      <c r="AIH1185" s="219"/>
      <c r="AII1185" s="167" t="s">
        <v>110</v>
      </c>
      <c r="AIJ1185" s="498" t="s">
        <v>2453</v>
      </c>
      <c r="AIL1185" s="230">
        <f t="shared" ref="AIL1185" si="11442">IF(AIK1185="Kopman",2,1)</f>
        <v>1</v>
      </c>
      <c r="AIM1185" s="168">
        <f t="shared" ref="AIM1185:AIM1189" si="11443">VLOOKUP(AIJ1185,$A$1213:$F$2274,6,FALSE)</f>
        <v>0</v>
      </c>
      <c r="AIN1185" s="167" t="s">
        <v>61</v>
      </c>
      <c r="AIO1185" s="10">
        <f t="shared" ref="AIO1185" si="11444">AIM1185*1.5*AIL1185</f>
        <v>0</v>
      </c>
      <c r="AIP1185" s="10"/>
      <c r="AIQ1185" s="219"/>
      <c r="AIR1185" s="167" t="s">
        <v>110</v>
      </c>
      <c r="AIS1185" s="500" t="s">
        <v>471</v>
      </c>
      <c r="AIU1185" s="230">
        <f t="shared" ref="AIU1185" si="11445">IF(AIT1185="Kopman",2,1)</f>
        <v>1</v>
      </c>
      <c r="AIV1185" s="168">
        <f t="shared" ref="AIV1185:AIV1189" si="11446">VLOOKUP(AIS1185,$A$1213:$F$2274,6,FALSE)</f>
        <v>0</v>
      </c>
      <c r="AIW1185" s="167" t="s">
        <v>61</v>
      </c>
      <c r="AIX1185" s="10">
        <f t="shared" ref="AIX1185" si="11447">AIV1185*1.5*AIU1185</f>
        <v>0</v>
      </c>
      <c r="AIY1185" s="10"/>
      <c r="AIZ1185" s="219"/>
      <c r="AJA1185" s="167" t="s">
        <v>110</v>
      </c>
      <c r="AJB1185" s="500" t="s">
        <v>460</v>
      </c>
      <c r="AJC1185" s="14" t="s">
        <v>1588</v>
      </c>
      <c r="AJD1185" s="230">
        <f t="shared" ref="AJD1185" si="11448">IF(AJC1185="Kopman",2,1)</f>
        <v>2</v>
      </c>
      <c r="AJE1185" s="168">
        <f t="shared" ref="AJE1185:AJE1189" si="11449">VLOOKUP(AJB1185,$A$1213:$F$2274,6,FALSE)</f>
        <v>5</v>
      </c>
      <c r="AJF1185" s="167" t="s">
        <v>61</v>
      </c>
      <c r="AJG1185" s="10">
        <f t="shared" ref="AJG1185" si="11450">AJE1185*1.5*AJD1185</f>
        <v>15</v>
      </c>
      <c r="AJH1185" s="10"/>
      <c r="AJI1185" s="219"/>
      <c r="AJJ1185" s="167" t="s">
        <v>110</v>
      </c>
      <c r="AJK1185" s="500" t="s">
        <v>3586</v>
      </c>
      <c r="AJM1185" s="230">
        <f t="shared" ref="AJM1185" si="11451">IF(AJL1185="Kopman",2,1)</f>
        <v>1</v>
      </c>
      <c r="AJN1185" s="168">
        <f t="shared" ref="AJN1185:AJN1189" si="11452">VLOOKUP(AJK1185,$A$1213:$F$2274,6,FALSE)</f>
        <v>3</v>
      </c>
      <c r="AJO1185" s="167" t="s">
        <v>61</v>
      </c>
      <c r="AJP1185" s="10">
        <f t="shared" ref="AJP1185" si="11453">AJN1185*1.5*AJM1185</f>
        <v>4.5</v>
      </c>
      <c r="AJQ1185" s="10"/>
      <c r="AJR1185" s="219"/>
      <c r="AJS1185" s="167" t="s">
        <v>110</v>
      </c>
      <c r="AJT1185" s="500" t="s">
        <v>954</v>
      </c>
      <c r="AJV1185" s="230">
        <f t="shared" ref="AJV1185" si="11454">IF(AJU1185="Kopman",2,1)</f>
        <v>1</v>
      </c>
      <c r="AJW1185" s="168">
        <f t="shared" ref="AJW1185:AJW1189" si="11455">VLOOKUP(AJT1185,$A$1213:$F$2274,6,FALSE)</f>
        <v>0</v>
      </c>
      <c r="AJX1185" s="167" t="s">
        <v>61</v>
      </c>
      <c r="AJY1185" s="10">
        <f t="shared" ref="AJY1185" si="11456">AJW1185*1.5*AJV1185</f>
        <v>0</v>
      </c>
      <c r="AJZ1185" s="10"/>
      <c r="AKA1185" s="219"/>
      <c r="AKB1185" s="167" t="s">
        <v>110</v>
      </c>
      <c r="AKC1185" s="500" t="s">
        <v>954</v>
      </c>
      <c r="AKE1185" s="230">
        <f t="shared" ref="AKE1185" si="11457">IF(AKD1185="Kopman",2,1)</f>
        <v>1</v>
      </c>
      <c r="AKF1185" s="168">
        <f t="shared" ref="AKF1185:AKF1189" si="11458">VLOOKUP(AKC1185,$A$1213:$F$2274,6,FALSE)</f>
        <v>0</v>
      </c>
      <c r="AKG1185" s="167" t="s">
        <v>61</v>
      </c>
      <c r="AKH1185" s="10">
        <f t="shared" ref="AKH1185" si="11459">AKF1185*1.5*AKE1185</f>
        <v>0</v>
      </c>
      <c r="AKI1185" s="10"/>
      <c r="AKJ1185" s="219"/>
      <c r="AKK1185" s="167" t="s">
        <v>110</v>
      </c>
      <c r="AKL1185" s="500" t="s">
        <v>455</v>
      </c>
      <c r="AKN1185" s="230">
        <f t="shared" ref="AKN1185" si="11460">IF(AKM1185="Kopman",2,1)</f>
        <v>1</v>
      </c>
      <c r="AKO1185" s="168">
        <f t="shared" ref="AKO1185:AKO1189" si="11461">VLOOKUP(AKL1185,$A$1213:$F$2274,6,FALSE)</f>
        <v>22</v>
      </c>
      <c r="AKP1185" s="167" t="s">
        <v>61</v>
      </c>
      <c r="AKQ1185" s="10">
        <f t="shared" ref="AKQ1185" si="11462">AKO1185*1.5*AKN1185</f>
        <v>33</v>
      </c>
      <c r="AKR1185" s="10"/>
      <c r="AKS1185" s="219"/>
      <c r="AKT1185" s="167" t="s">
        <v>110</v>
      </c>
      <c r="AKU1185" s="500" t="s">
        <v>954</v>
      </c>
      <c r="AKW1185" s="230">
        <f t="shared" ref="AKW1185" si="11463">IF(AKV1185="Kopman",2,1)</f>
        <v>1</v>
      </c>
      <c r="AKX1185" s="168">
        <f t="shared" ref="AKX1185:AKX1189" si="11464">VLOOKUP(AKU1185,$A$1213:$F$2274,6,FALSE)</f>
        <v>0</v>
      </c>
      <c r="AKY1185" s="167" t="s">
        <v>61</v>
      </c>
      <c r="AKZ1185" s="10">
        <f t="shared" ref="AKZ1185" si="11465">AKX1185*1.5*AKW1185</f>
        <v>0</v>
      </c>
      <c r="ALA1185" s="10"/>
      <c r="ALB1185" s="219"/>
      <c r="ALC1185" s="167" t="s">
        <v>110</v>
      </c>
      <c r="ALD1185" s="328" t="s">
        <v>954</v>
      </c>
      <c r="ALF1185" s="230">
        <f t="shared" ref="ALF1185" si="11466">IF(ALE1185="Kopman",2,1)</f>
        <v>1</v>
      </c>
      <c r="ALG1185" s="168">
        <f t="shared" ref="ALG1185:ALG1189" si="11467">VLOOKUP(ALD1185,$A$1213:$F$2274,6,FALSE)</f>
        <v>0</v>
      </c>
      <c r="ALH1185" s="167" t="s">
        <v>61</v>
      </c>
      <c r="ALI1185" s="10">
        <f t="shared" ref="ALI1185" si="11468">ALG1185*1.5*ALF1185</f>
        <v>0</v>
      </c>
      <c r="ALJ1185" s="10"/>
      <c r="ALK1185" s="219"/>
      <c r="ALL1185" s="167" t="s">
        <v>110</v>
      </c>
      <c r="ALM1185" s="500" t="s">
        <v>2010</v>
      </c>
      <c r="ALO1185" s="230">
        <f t="shared" ref="ALO1185" si="11469">IF(ALN1185="Kopman",2,1)</f>
        <v>1</v>
      </c>
      <c r="ALP1185" s="168">
        <f t="shared" ref="ALP1185:ALP1189" si="11470">VLOOKUP(ALM1185,$A$1213:$F$2274,6,FALSE)</f>
        <v>0</v>
      </c>
      <c r="ALQ1185" s="167" t="s">
        <v>61</v>
      </c>
      <c r="ALR1185" s="10">
        <f t="shared" ref="ALR1185" si="11471">ALP1185*1.5*ALO1185</f>
        <v>0</v>
      </c>
      <c r="ALS1185" s="10"/>
      <c r="ALT1185" s="219"/>
      <c r="ALU1185" s="167" t="s">
        <v>110</v>
      </c>
      <c r="ALV1185" s="500" t="s">
        <v>455</v>
      </c>
      <c r="ALX1185" s="230">
        <f t="shared" ref="ALX1185" si="11472">IF(ALW1185="Kopman",2,1)</f>
        <v>1</v>
      </c>
      <c r="ALY1185" s="168">
        <f t="shared" ref="ALY1185:ALY1189" si="11473">VLOOKUP(ALV1185,$A$1213:$F$2274,6,FALSE)</f>
        <v>22</v>
      </c>
      <c r="ALZ1185" s="167" t="s">
        <v>61</v>
      </c>
      <c r="AMA1185" s="10">
        <f t="shared" ref="AMA1185" si="11474">ALY1185*1.5*ALX1185</f>
        <v>33</v>
      </c>
      <c r="AMB1185" s="10"/>
      <c r="AMC1185" s="219"/>
      <c r="AMD1185" s="167" t="s">
        <v>110</v>
      </c>
      <c r="AME1185" s="500" t="s">
        <v>961</v>
      </c>
      <c r="AMG1185" s="230">
        <f t="shared" ref="AMG1185" si="11475">IF(AMF1185="Kopman",2,1)</f>
        <v>1</v>
      </c>
      <c r="AMH1185" s="168">
        <f t="shared" ref="AMH1185:AMH1189" si="11476">VLOOKUP(AME1185,$A$1213:$F$2274,6,FALSE)</f>
        <v>0</v>
      </c>
      <c r="AMI1185" s="167" t="s">
        <v>61</v>
      </c>
      <c r="AMJ1185" s="10">
        <f t="shared" ref="AMJ1185" si="11477">AMH1185*1.5*AMG1185</f>
        <v>0</v>
      </c>
      <c r="AMK1185" s="10"/>
      <c r="AML1185" s="219"/>
      <c r="AMM1185" s="167" t="s">
        <v>110</v>
      </c>
      <c r="AMN1185" s="500" t="s">
        <v>2412</v>
      </c>
      <c r="AMP1185" s="230">
        <f t="shared" ref="AMP1185" si="11478">IF(AMO1185="Kopman",2,1)</f>
        <v>1</v>
      </c>
      <c r="AMQ1185" s="168">
        <f t="shared" ref="AMQ1185:AMQ1189" si="11479">VLOOKUP(AMN1185,$A$1213:$F$2274,6,FALSE)</f>
        <v>0</v>
      </c>
      <c r="AMR1185" s="167" t="s">
        <v>61</v>
      </c>
      <c r="AMS1185" s="10">
        <f t="shared" ref="AMS1185" si="11480">AMQ1185*1.5*AMP1185</f>
        <v>0</v>
      </c>
      <c r="AMT1185" s="10"/>
      <c r="AMU1185" s="219"/>
      <c r="AMV1185" s="167" t="s">
        <v>110</v>
      </c>
      <c r="AMW1185" s="500" t="s">
        <v>439</v>
      </c>
      <c r="AMY1185" s="230">
        <f t="shared" ref="AMY1185" si="11481">IF(AMX1185="Kopman",2,1)</f>
        <v>1</v>
      </c>
      <c r="AMZ1185" s="168">
        <f t="shared" ref="AMZ1185:AMZ1189" si="11482">VLOOKUP(AMW1185,$A$1213:$F$2274,6,FALSE)</f>
        <v>0</v>
      </c>
      <c r="ANA1185" s="167" t="s">
        <v>61</v>
      </c>
      <c r="ANB1185" s="10">
        <f t="shared" ref="ANB1185" si="11483">AMZ1185*1.5*AMY1185</f>
        <v>0</v>
      </c>
      <c r="ANC1185" s="10"/>
      <c r="AND1185" s="219"/>
      <c r="ANE1185" s="167" t="s">
        <v>110</v>
      </c>
      <c r="ANF1185" s="500" t="s">
        <v>1914</v>
      </c>
      <c r="ANH1185" s="230">
        <f t="shared" ref="ANH1185" si="11484">IF(ANG1185="Kopman",2,1)</f>
        <v>1</v>
      </c>
      <c r="ANI1185" s="168">
        <f t="shared" ref="ANI1185:ANI1189" si="11485">VLOOKUP(ANF1185,$A$1213:$F$2274,6,FALSE)</f>
        <v>20</v>
      </c>
      <c r="ANJ1185" s="167" t="s">
        <v>61</v>
      </c>
      <c r="ANK1185" s="10">
        <f t="shared" ref="ANK1185" si="11486">ANI1185*1.5*ANH1185</f>
        <v>30</v>
      </c>
      <c r="ANL1185" s="10"/>
      <c r="ANM1185" s="219"/>
      <c r="ANN1185" s="167" t="s">
        <v>110</v>
      </c>
      <c r="ANO1185" s="500" t="s">
        <v>439</v>
      </c>
      <c r="ANQ1185" s="230">
        <f t="shared" ref="ANQ1185" si="11487">IF(ANP1185="Kopman",2,1)</f>
        <v>1</v>
      </c>
      <c r="ANR1185" s="168">
        <f t="shared" ref="ANR1185:ANR1189" si="11488">VLOOKUP(ANO1185,$A$1213:$F$2274,6,FALSE)</f>
        <v>0</v>
      </c>
      <c r="ANS1185" s="167" t="s">
        <v>61</v>
      </c>
      <c r="ANT1185" s="10">
        <f t="shared" ref="ANT1185" si="11489">ANR1185*1.5*ANQ1185</f>
        <v>0</v>
      </c>
      <c r="ANU1185" s="10"/>
      <c r="ANV1185" s="219"/>
      <c r="ANW1185" s="167" t="s">
        <v>110</v>
      </c>
      <c r="ANX1185" s="502" t="s">
        <v>3006</v>
      </c>
      <c r="ANZ1185" s="230">
        <f t="shared" ref="ANZ1185" si="11490">IF(ANY1185="Kopman",2,1)</f>
        <v>1</v>
      </c>
      <c r="AOA1185" s="168">
        <f t="shared" ref="AOA1185:AOA1189" si="11491">VLOOKUP(ANX1185,$A$1213:$F$2274,6,FALSE)</f>
        <v>18</v>
      </c>
      <c r="AOB1185" s="167" t="s">
        <v>61</v>
      </c>
      <c r="AOC1185" s="10">
        <f t="shared" ref="AOC1185" si="11492">AOA1185*1.5*ANZ1185</f>
        <v>27</v>
      </c>
      <c r="AOD1185" s="10"/>
      <c r="AOE1185" s="219"/>
      <c r="AOF1185" s="167" t="s">
        <v>110</v>
      </c>
      <c r="AOG1185" s="500" t="s">
        <v>460</v>
      </c>
      <c r="AOI1185" s="230">
        <f t="shared" ref="AOI1185" si="11493">IF(AOH1185="Kopman",2,1)</f>
        <v>1</v>
      </c>
      <c r="AOJ1185" s="168">
        <f t="shared" ref="AOJ1185:AOJ1189" si="11494">VLOOKUP(AOG1185,$A$1213:$F$2274,6,FALSE)</f>
        <v>5</v>
      </c>
      <c r="AOK1185" s="167" t="s">
        <v>61</v>
      </c>
      <c r="AOL1185" s="10">
        <f t="shared" ref="AOL1185" si="11495">AOJ1185*1.5*AOI1185</f>
        <v>7.5</v>
      </c>
      <c r="AOM1185" s="10"/>
      <c r="AON1185" s="219"/>
      <c r="AOO1185" s="167" t="s">
        <v>110</v>
      </c>
      <c r="AOP1185" s="498" t="s">
        <v>2394</v>
      </c>
      <c r="AOR1185" s="230">
        <f t="shared" ref="AOR1185" si="11496">IF(AOQ1185="Kopman",2,1)</f>
        <v>1</v>
      </c>
      <c r="AOS1185" s="168">
        <f t="shared" ref="AOS1185:AOS1189" si="11497">VLOOKUP(AOP1185,$A$1213:$F$2274,6,FALSE)</f>
        <v>3</v>
      </c>
      <c r="AOT1185" s="167" t="s">
        <v>61</v>
      </c>
      <c r="AOU1185" s="10">
        <f t="shared" ref="AOU1185" si="11498">AOS1185*1.5*AOR1185</f>
        <v>4.5</v>
      </c>
      <c r="AOV1185" s="10"/>
      <c r="AOW1185" s="219"/>
      <c r="AOX1185" s="167" t="s">
        <v>110</v>
      </c>
      <c r="AOY1185" s="500" t="s">
        <v>455</v>
      </c>
      <c r="APA1185" s="230">
        <f t="shared" ref="APA1185" si="11499">IF(AOZ1185="Kopman",2,1)</f>
        <v>1</v>
      </c>
      <c r="APB1185" s="168">
        <f t="shared" ref="APB1185:APB1189" si="11500">VLOOKUP(AOY1185,$A$1213:$F$2274,6,FALSE)</f>
        <v>22</v>
      </c>
      <c r="APC1185" s="167" t="s">
        <v>61</v>
      </c>
      <c r="APD1185" s="10">
        <f t="shared" ref="APD1185" si="11501">APB1185*1.5*APA1185</f>
        <v>33</v>
      </c>
      <c r="APE1185" s="10"/>
      <c r="APF1185" s="219"/>
      <c r="APG1185" s="167" t="s">
        <v>110</v>
      </c>
      <c r="APH1185" s="500" t="s">
        <v>575</v>
      </c>
      <c r="APJ1185" s="230">
        <f t="shared" ref="APJ1185" si="11502">IF(API1185="Kopman",2,1)</f>
        <v>1</v>
      </c>
      <c r="APK1185" s="168">
        <f t="shared" ref="APK1185:APK1189" si="11503">VLOOKUP(APH1185,$A$1213:$F$2274,6,FALSE)</f>
        <v>0</v>
      </c>
      <c r="APL1185" s="167" t="s">
        <v>61</v>
      </c>
      <c r="APM1185" s="10">
        <f t="shared" ref="APM1185" si="11504">APK1185*1.5*APJ1185</f>
        <v>0</v>
      </c>
      <c r="APN1185" s="10"/>
      <c r="APO1185" s="219"/>
      <c r="APP1185" s="167" t="s">
        <v>110</v>
      </c>
      <c r="APQ1185" s="500" t="s">
        <v>575</v>
      </c>
      <c r="APS1185" s="230">
        <f t="shared" ref="APS1185" si="11505">IF(APR1185="Kopman",2,1)</f>
        <v>1</v>
      </c>
      <c r="APT1185" s="168">
        <f t="shared" ref="APT1185:APT1189" si="11506">VLOOKUP(APQ1185,$A$1213:$F$2274,6,FALSE)</f>
        <v>0</v>
      </c>
      <c r="APU1185" s="167" t="s">
        <v>61</v>
      </c>
      <c r="APV1185" s="10">
        <f t="shared" ref="APV1185" si="11507">APT1185*1.5*APS1185</f>
        <v>0</v>
      </c>
      <c r="APW1185" s="10"/>
      <c r="APX1185" s="219"/>
      <c r="APY1185" s="167" t="s">
        <v>110</v>
      </c>
      <c r="APZ1185" s="500" t="s">
        <v>3006</v>
      </c>
      <c r="AQB1185" s="230">
        <f t="shared" ref="AQB1185" si="11508">IF(AQA1185="Kopman",2,1)</f>
        <v>1</v>
      </c>
      <c r="AQC1185" s="168">
        <f t="shared" ref="AQC1185:AQC1189" si="11509">VLOOKUP(APZ1185,$A$1213:$F$2274,6,FALSE)</f>
        <v>18</v>
      </c>
      <c r="AQD1185" s="167" t="s">
        <v>61</v>
      </c>
      <c r="AQE1185" s="10">
        <f t="shared" ref="AQE1185" si="11510">AQC1185*1.5*AQB1185</f>
        <v>27</v>
      </c>
      <c r="AQF1185" s="10"/>
      <c r="AQG1185" s="219"/>
      <c r="AQH1185" s="167" t="s">
        <v>110</v>
      </c>
      <c r="AQI1185" s="500" t="s">
        <v>3387</v>
      </c>
      <c r="AQK1185" s="230">
        <f t="shared" ref="AQK1185" si="11511">IF(AQJ1185="Kopman",2,1)</f>
        <v>1</v>
      </c>
      <c r="AQL1185" s="168">
        <f t="shared" ref="AQL1185:AQL1189" si="11512">VLOOKUP(AQI1185,$A$1213:$F$2274,6,FALSE)</f>
        <v>4</v>
      </c>
      <c r="AQM1185" s="167" t="s">
        <v>61</v>
      </c>
      <c r="AQN1185" s="10">
        <f t="shared" ref="AQN1185" si="11513">AQL1185*1.5*AQK1185</f>
        <v>6</v>
      </c>
      <c r="AQO1185" s="10"/>
      <c r="AQP1185" s="219"/>
      <c r="AQQ1185" s="167" t="s">
        <v>110</v>
      </c>
      <c r="AQR1185" s="500" t="s">
        <v>447</v>
      </c>
      <c r="AQT1185" s="230">
        <f t="shared" ref="AQT1185" si="11514">IF(AQS1185="Kopman",2,1)</f>
        <v>1</v>
      </c>
      <c r="AQU1185" s="168">
        <f t="shared" ref="AQU1185:AQU1189" si="11515">VLOOKUP(AQR1185,$A$1213:$F$2274,6,FALSE)</f>
        <v>7</v>
      </c>
      <c r="AQV1185" s="167" t="s">
        <v>61</v>
      </c>
      <c r="AQW1185" s="10">
        <f t="shared" ref="AQW1185" si="11516">AQU1185*1.5*AQT1185</f>
        <v>10.5</v>
      </c>
      <c r="AQX1185" s="10"/>
      <c r="AQY1185" s="219"/>
      <c r="AQZ1185" s="167" t="s">
        <v>110</v>
      </c>
      <c r="ARA1185" s="500" t="s">
        <v>538</v>
      </c>
      <c r="ARC1185" s="230">
        <f t="shared" ref="ARC1185" si="11517">IF(ARB1185="Kopman",2,1)</f>
        <v>1</v>
      </c>
      <c r="ARD1185" s="168">
        <f t="shared" ref="ARD1185:ARD1189" si="11518">VLOOKUP(ARA1185,$A$1213:$F$2274,6,FALSE)</f>
        <v>0</v>
      </c>
      <c r="ARE1185" s="167" t="s">
        <v>61</v>
      </c>
      <c r="ARF1185" s="10">
        <f t="shared" ref="ARF1185" si="11519">ARD1185*1.5*ARC1185</f>
        <v>0</v>
      </c>
      <c r="ARG1185" s="10"/>
      <c r="ARH1185" s="219"/>
      <c r="ARI1185" s="167" t="s">
        <v>110</v>
      </c>
      <c r="ARJ1185" s="500" t="s">
        <v>575</v>
      </c>
      <c r="ARL1185" s="230">
        <f t="shared" ref="ARL1185" si="11520">IF(ARK1185="Kopman",2,1)</f>
        <v>1</v>
      </c>
      <c r="ARM1185" s="168">
        <f t="shared" ref="ARM1185:ARM1189" si="11521">VLOOKUP(ARJ1185,$A$1213:$F$2274,6,FALSE)</f>
        <v>0</v>
      </c>
      <c r="ARN1185" s="167" t="s">
        <v>61</v>
      </c>
      <c r="ARO1185" s="10">
        <f t="shared" ref="ARO1185" si="11522">ARM1185*1.5*ARL1185</f>
        <v>0</v>
      </c>
      <c r="ARP1185" s="10"/>
      <c r="ARQ1185" s="219"/>
      <c r="ARR1185" s="167" t="s">
        <v>110</v>
      </c>
      <c r="ARS1185" s="328" t="s">
        <v>432</v>
      </c>
      <c r="ARU1185" s="230">
        <f t="shared" ref="ARU1185" si="11523">IF(ART1185="Kopman",2,1)</f>
        <v>1</v>
      </c>
      <c r="ARV1185" s="168">
        <f t="shared" ref="ARV1185:ARV1189" si="11524">VLOOKUP(ARS1185,$A$1213:$F$2274,6,FALSE)</f>
        <v>14</v>
      </c>
      <c r="ARW1185" s="167" t="s">
        <v>61</v>
      </c>
      <c r="ARX1185" s="10">
        <f t="shared" ref="ARX1185" si="11525">ARV1185*1.5*ARU1185</f>
        <v>21</v>
      </c>
      <c r="ARY1185" s="10"/>
      <c r="ARZ1185" s="219"/>
      <c r="ASA1185" s="167" t="s">
        <v>110</v>
      </c>
      <c r="ASB1185" s="500" t="s">
        <v>575</v>
      </c>
      <c r="ASD1185" s="230">
        <f t="shared" ref="ASD1185" si="11526">IF(ASC1185="Kopman",2,1)</f>
        <v>1</v>
      </c>
      <c r="ASE1185" s="168">
        <f t="shared" ref="ASE1185:ASE1189" si="11527">VLOOKUP(ASB1185,$A$1213:$F$2274,6,FALSE)</f>
        <v>0</v>
      </c>
      <c r="ASF1185" s="167" t="s">
        <v>61</v>
      </c>
      <c r="ASG1185" s="10">
        <f t="shared" ref="ASG1185" si="11528">ASE1185*1.5*ASD1185</f>
        <v>0</v>
      </c>
      <c r="ASH1185" s="10"/>
      <c r="ASI1185" s="219"/>
      <c r="ASJ1185" s="167" t="s">
        <v>110</v>
      </c>
      <c r="ASK1185" s="500" t="s">
        <v>1319</v>
      </c>
      <c r="ASM1185" s="230">
        <f t="shared" ref="ASM1185" si="11529">IF(ASL1185="Kopman",2,1)</f>
        <v>1</v>
      </c>
      <c r="ASN1185" s="168">
        <f t="shared" ref="ASN1185:ASN1189" si="11530">VLOOKUP(ASK1185,$A$1213:$F$2274,6,FALSE)</f>
        <v>0</v>
      </c>
      <c r="ASO1185" s="167" t="s">
        <v>61</v>
      </c>
      <c r="ASP1185" s="10">
        <f t="shared" ref="ASP1185" si="11531">ASN1185*1.5*ASM1185</f>
        <v>0</v>
      </c>
      <c r="ASQ1185" s="10"/>
      <c r="ASR1185" s="219"/>
      <c r="ASS1185" s="167" t="s">
        <v>110</v>
      </c>
      <c r="AST1185" s="500" t="s">
        <v>1629</v>
      </c>
      <c r="ASV1185" s="230">
        <f t="shared" ref="ASV1185" si="11532">IF(ASU1185="Kopman",2,1)</f>
        <v>1</v>
      </c>
      <c r="ASW1185" s="168">
        <f t="shared" ref="ASW1185:ASW1189" si="11533">VLOOKUP(AST1185,$A$1213:$F$2274,6,FALSE)</f>
        <v>0</v>
      </c>
      <c r="ASX1185" s="167" t="s">
        <v>61</v>
      </c>
      <c r="ASY1185" s="10">
        <f t="shared" ref="ASY1185" si="11534">ASW1185*1.5*ASV1185</f>
        <v>0</v>
      </c>
      <c r="ASZ1185" s="10"/>
      <c r="ATA1185" s="219"/>
      <c r="ATB1185" s="167" t="s">
        <v>110</v>
      </c>
      <c r="ATC1185" s="500" t="s">
        <v>961</v>
      </c>
      <c r="ATE1185" s="230">
        <f t="shared" ref="ATE1185" si="11535">IF(ATD1185="Kopman",2,1)</f>
        <v>1</v>
      </c>
      <c r="ATF1185" s="168">
        <f t="shared" ref="ATF1185:ATF1189" si="11536">VLOOKUP(ATC1185,$A$1213:$F$2274,6,FALSE)</f>
        <v>0</v>
      </c>
      <c r="ATG1185" s="167" t="s">
        <v>61</v>
      </c>
      <c r="ATH1185" s="10">
        <f t="shared" ref="ATH1185" si="11537">ATF1185*1.5*ATE1185</f>
        <v>0</v>
      </c>
      <c r="ATI1185" s="10"/>
      <c r="ATJ1185" s="219"/>
      <c r="ATK1185" s="167" t="s">
        <v>110</v>
      </c>
      <c r="ATL1185" s="500" t="s">
        <v>508</v>
      </c>
      <c r="ATN1185" s="230">
        <f t="shared" ref="ATN1185" si="11538">IF(ATM1185="Kopman",2,1)</f>
        <v>1</v>
      </c>
      <c r="ATO1185" s="168">
        <f t="shared" ref="ATO1185:ATO1189" si="11539">VLOOKUP(ATL1185,$A$1213:$F$2274,6,FALSE)</f>
        <v>9</v>
      </c>
      <c r="ATP1185" s="167" t="s">
        <v>61</v>
      </c>
      <c r="ATQ1185" s="10">
        <f t="shared" ref="ATQ1185" si="11540">ATO1185*1.5*ATN1185</f>
        <v>13.5</v>
      </c>
      <c r="ATR1185" s="10"/>
      <c r="ATS1185" s="219"/>
      <c r="ATT1185" s="167" t="s">
        <v>110</v>
      </c>
      <c r="ATU1185" s="500" t="s">
        <v>1628</v>
      </c>
      <c r="ATW1185" s="230">
        <f t="shared" ref="ATW1185" si="11541">IF(ATV1185="Kopman",2,1)</f>
        <v>1</v>
      </c>
      <c r="ATX1185" s="168">
        <f t="shared" ref="ATX1185:ATX1189" si="11542">VLOOKUP(ATU1185,$A$1213:$F$2274,6,FALSE)</f>
        <v>0</v>
      </c>
      <c r="ATY1185" s="167" t="s">
        <v>61</v>
      </c>
      <c r="ATZ1185" s="10">
        <f t="shared" ref="ATZ1185" si="11543">ATX1185*1.5*ATW1185</f>
        <v>0</v>
      </c>
      <c r="AUA1185" s="10"/>
      <c r="AUB1185" s="219"/>
      <c r="AUC1185" s="167" t="s">
        <v>110</v>
      </c>
      <c r="AUD1185" s="500" t="s">
        <v>447</v>
      </c>
      <c r="AUF1185" s="230">
        <f t="shared" ref="AUF1185" si="11544">IF(AUE1185="Kopman",2,1)</f>
        <v>1</v>
      </c>
      <c r="AUG1185" s="168">
        <f t="shared" ref="AUG1185:AUG1189" si="11545">VLOOKUP(AUD1185,$A$1213:$F$2274,6,FALSE)</f>
        <v>7</v>
      </c>
      <c r="AUH1185" s="167" t="s">
        <v>61</v>
      </c>
      <c r="AUI1185" s="10">
        <f t="shared" ref="AUI1185" si="11546">AUG1185*1.5*AUF1185</f>
        <v>10.5</v>
      </c>
      <c r="AUJ1185" s="10"/>
      <c r="AUK1185" s="219"/>
      <c r="AUL1185" s="167" t="s">
        <v>110</v>
      </c>
      <c r="AUM1185" s="500" t="s">
        <v>575</v>
      </c>
      <c r="AUO1185" s="230">
        <f t="shared" ref="AUO1185" si="11547">IF(AUN1185="Kopman",2,1)</f>
        <v>1</v>
      </c>
      <c r="AUP1185" s="168">
        <f t="shared" ref="AUP1185:AUP1189" si="11548">VLOOKUP(AUM1185,$A$1213:$F$2274,6,FALSE)</f>
        <v>0</v>
      </c>
      <c r="AUQ1185" s="167" t="s">
        <v>61</v>
      </c>
      <c r="AUR1185" s="10">
        <f t="shared" ref="AUR1185" si="11549">AUP1185*1.5*AUO1185</f>
        <v>0</v>
      </c>
      <c r="AUS1185" s="10"/>
      <c r="AUT1185" s="219"/>
      <c r="AUU1185" s="167" t="s">
        <v>110</v>
      </c>
      <c r="AUV1185" s="500" t="s">
        <v>447</v>
      </c>
      <c r="AUX1185" s="230">
        <f t="shared" ref="AUX1185" si="11550">IF(AUW1185="Kopman",2,1)</f>
        <v>1</v>
      </c>
      <c r="AUY1185" s="168">
        <f t="shared" ref="AUY1185:AUY1189" si="11551">VLOOKUP(AUV1185,$A$1213:$F$2274,6,FALSE)</f>
        <v>7</v>
      </c>
      <c r="AUZ1185" s="167" t="s">
        <v>61</v>
      </c>
      <c r="AVA1185" s="10">
        <f t="shared" ref="AVA1185" si="11552">AUY1185*1.5*AUX1185</f>
        <v>10.5</v>
      </c>
      <c r="AVB1185" s="10"/>
      <c r="AVC1185" s="219"/>
      <c r="AVD1185" s="167" t="s">
        <v>110</v>
      </c>
      <c r="AVE1185" s="500" t="s">
        <v>447</v>
      </c>
      <c r="AVG1185" s="230">
        <f t="shared" ref="AVG1185" si="11553">IF(AVF1185="Kopman",2,1)</f>
        <v>1</v>
      </c>
      <c r="AVH1185" s="168">
        <f t="shared" ref="AVH1185:AVH1189" si="11554">VLOOKUP(AVE1185,$A$1213:$F$2274,6,FALSE)</f>
        <v>7</v>
      </c>
      <c r="AVI1185" s="167" t="s">
        <v>61</v>
      </c>
      <c r="AVJ1185" s="10">
        <f t="shared" ref="AVJ1185" si="11555">AVH1185*1.5*AVG1185</f>
        <v>10.5</v>
      </c>
      <c r="AVK1185" s="10"/>
      <c r="AVL1185" s="219"/>
      <c r="AVM1185" s="167" t="s">
        <v>110</v>
      </c>
      <c r="AVN1185" s="328" t="s">
        <v>954</v>
      </c>
      <c r="AVP1185" s="230">
        <f t="shared" ref="AVP1185" si="11556">IF(AVO1185="Kopman",2,1)</f>
        <v>1</v>
      </c>
      <c r="AVQ1185" s="168">
        <f t="shared" ref="AVQ1185:AVQ1189" si="11557">VLOOKUP(AVN1185,$A$1213:$F$2274,6,FALSE)</f>
        <v>0</v>
      </c>
      <c r="AVR1185" s="167" t="s">
        <v>61</v>
      </c>
      <c r="AVS1185" s="10">
        <f t="shared" ref="AVS1185" si="11558">AVQ1185*1.5*AVP1185</f>
        <v>0</v>
      </c>
      <c r="AVT1185" s="10"/>
      <c r="AVU1185" s="219"/>
      <c r="AVV1185" s="167" t="s">
        <v>110</v>
      </c>
      <c r="AVW1185" s="500" t="s">
        <v>954</v>
      </c>
      <c r="AVY1185" s="230">
        <f t="shared" ref="AVY1185" si="11559">IF(AVX1185="Kopman",2,1)</f>
        <v>1</v>
      </c>
      <c r="AVZ1185" s="168">
        <f t="shared" ref="AVZ1185:AVZ1189" si="11560">VLOOKUP(AVW1185,$A$1213:$F$2274,6,FALSE)</f>
        <v>0</v>
      </c>
      <c r="AWA1185" s="167" t="s">
        <v>61</v>
      </c>
      <c r="AWB1185" s="10">
        <f t="shared" ref="AWB1185" si="11561">AVZ1185*1.5*AVY1185</f>
        <v>0</v>
      </c>
      <c r="AWC1185" s="10"/>
      <c r="AWD1185" s="219"/>
      <c r="AWE1185" s="167" t="s">
        <v>110</v>
      </c>
      <c r="AWF1185" s="500" t="s">
        <v>432</v>
      </c>
      <c r="AWH1185" s="230">
        <f t="shared" ref="AWH1185" si="11562">IF(AWG1185="Kopman",2,1)</f>
        <v>1</v>
      </c>
      <c r="AWI1185" s="168">
        <f t="shared" ref="AWI1185:AWI1189" si="11563">VLOOKUP(AWF1185,$A$1213:$F$2274,6,FALSE)</f>
        <v>14</v>
      </c>
      <c r="AWJ1185" s="167" t="s">
        <v>61</v>
      </c>
      <c r="AWK1185" s="10">
        <f t="shared" ref="AWK1185" si="11564">AWI1185*1.5*AWH1185</f>
        <v>21</v>
      </c>
      <c r="AWL1185" s="10"/>
      <c r="AWM1185" s="219"/>
      <c r="AWN1185" s="167" t="s">
        <v>110</v>
      </c>
      <c r="AWO1185" s="500" t="s">
        <v>447</v>
      </c>
      <c r="AWQ1185" s="230">
        <f t="shared" ref="AWQ1185" si="11565">IF(AWP1185="Kopman",2,1)</f>
        <v>1</v>
      </c>
      <c r="AWR1185" s="168">
        <f t="shared" ref="AWR1185:AWR1189" si="11566">VLOOKUP(AWO1185,$A$1213:$F$2274,6,FALSE)</f>
        <v>7</v>
      </c>
      <c r="AWS1185" s="167" t="s">
        <v>61</v>
      </c>
      <c r="AWT1185" s="10">
        <f t="shared" ref="AWT1185" si="11567">AWR1185*1.5*AWQ1185</f>
        <v>10.5</v>
      </c>
      <c r="AWU1185" s="10"/>
      <c r="AWV1185" s="219"/>
      <c r="AWW1185" s="167" t="s">
        <v>110</v>
      </c>
      <c r="AWX1185" s="500" t="s">
        <v>2394</v>
      </c>
      <c r="AWZ1185" s="230">
        <f t="shared" ref="AWZ1185" si="11568">IF(AWY1185="Kopman",2,1)</f>
        <v>1</v>
      </c>
      <c r="AXA1185" s="168">
        <f t="shared" ref="AXA1185:AXA1189" si="11569">VLOOKUP(AWX1185,$A$1213:$F$2274,6,FALSE)</f>
        <v>3</v>
      </c>
      <c r="AXB1185" s="167" t="s">
        <v>61</v>
      </c>
      <c r="AXC1185" s="10">
        <f t="shared" ref="AXC1185" si="11570">AXA1185*1.5*AWZ1185</f>
        <v>4.5</v>
      </c>
      <c r="AXD1185" s="10"/>
      <c r="AXE1185" s="219"/>
      <c r="AXF1185" s="167" t="s">
        <v>110</v>
      </c>
      <c r="AXG1185" s="498" t="s">
        <v>1628</v>
      </c>
      <c r="AXI1185" s="230">
        <f t="shared" ref="AXI1185" si="11571">IF(AXH1185="Kopman",2,1)</f>
        <v>1</v>
      </c>
      <c r="AXJ1185" s="168">
        <f t="shared" ref="AXJ1185:AXJ1189" si="11572">VLOOKUP(AXG1185,$A$1213:$F$2274,6,FALSE)</f>
        <v>0</v>
      </c>
      <c r="AXK1185" s="167" t="s">
        <v>61</v>
      </c>
      <c r="AXL1185" s="10">
        <f t="shared" ref="AXL1185" si="11573">AXJ1185*1.5*AXI1185</f>
        <v>0</v>
      </c>
      <c r="AXM1185" s="10"/>
      <c r="AXN1185" s="219"/>
      <c r="AXO1185" s="167" t="s">
        <v>110</v>
      </c>
      <c r="AXP1185" s="500" t="s">
        <v>954</v>
      </c>
      <c r="AXR1185" s="230">
        <f t="shared" ref="AXR1185" si="11574">IF(AXQ1185="Kopman",2,1)</f>
        <v>1</v>
      </c>
      <c r="AXS1185" s="168">
        <f t="shared" ref="AXS1185:AXS1189" si="11575">VLOOKUP(AXP1185,$A$1213:$F$2274,6,FALSE)</f>
        <v>0</v>
      </c>
      <c r="AXT1185" s="167" t="s">
        <v>61</v>
      </c>
      <c r="AXU1185" s="10">
        <f t="shared" ref="AXU1185" si="11576">AXS1185*1.5*AXR1185</f>
        <v>0</v>
      </c>
      <c r="AXV1185" s="10"/>
      <c r="AXW1185" s="219"/>
      <c r="AXX1185" s="167" t="s">
        <v>110</v>
      </c>
      <c r="AXY1185" s="500" t="s">
        <v>954</v>
      </c>
      <c r="AYA1185" s="230">
        <f t="shared" ref="AYA1185" si="11577">IF(AXZ1185="Kopman",2,1)</f>
        <v>1</v>
      </c>
      <c r="AYB1185" s="168">
        <f t="shared" ref="AYB1185:AYB1189" si="11578">VLOOKUP(AXY1185,$A$1213:$F$2274,6,FALSE)</f>
        <v>0</v>
      </c>
      <c r="AYC1185" s="167" t="s">
        <v>61</v>
      </c>
      <c r="AYD1185" s="10">
        <f t="shared" ref="AYD1185" si="11579">AYB1185*1.5*AYA1185</f>
        <v>0</v>
      </c>
      <c r="AYE1185" s="10"/>
      <c r="AYF1185" s="219"/>
      <c r="AYG1185" s="167" t="s">
        <v>110</v>
      </c>
      <c r="AYH1185" s="500" t="s">
        <v>954</v>
      </c>
      <c r="AYJ1185" s="230">
        <f t="shared" ref="AYJ1185" si="11580">IF(AYI1185="Kopman",2,1)</f>
        <v>1</v>
      </c>
      <c r="AYK1185" s="168">
        <f t="shared" ref="AYK1185:AYK1189" si="11581">VLOOKUP(AYH1185,$A$1213:$F$2274,6,FALSE)</f>
        <v>0</v>
      </c>
      <c r="AYL1185" s="167" t="s">
        <v>61</v>
      </c>
      <c r="AYM1185" s="10">
        <f t="shared" ref="AYM1185" si="11582">AYK1185*1.5*AYJ1185</f>
        <v>0</v>
      </c>
      <c r="AYN1185" s="10"/>
      <c r="AYO1185" s="219"/>
      <c r="AYP1185" s="167" t="s">
        <v>110</v>
      </c>
      <c r="AYQ1185" s="500" t="s">
        <v>467</v>
      </c>
      <c r="AYS1185" s="230">
        <f t="shared" ref="AYS1185" si="11583">IF(AYR1185="Kopman",2,1)</f>
        <v>1</v>
      </c>
      <c r="AYT1185" s="168">
        <f t="shared" ref="AYT1185:AYT1189" si="11584">VLOOKUP(AYQ1185,$A$1213:$F$2274,6,FALSE)</f>
        <v>0</v>
      </c>
      <c r="AYU1185" s="167" t="s">
        <v>61</v>
      </c>
      <c r="AYV1185" s="10">
        <f t="shared" ref="AYV1185" si="11585">AYT1185*1.5*AYS1185</f>
        <v>0</v>
      </c>
      <c r="AYW1185" s="10"/>
      <c r="AYX1185" s="219"/>
      <c r="AYY1185" s="167" t="s">
        <v>110</v>
      </c>
      <c r="AYZ1185" s="498" t="s">
        <v>432</v>
      </c>
      <c r="AZB1185" s="230">
        <f t="shared" ref="AZB1185" si="11586">IF(AZA1185="Kopman",2,1)</f>
        <v>1</v>
      </c>
      <c r="AZC1185" s="168">
        <f t="shared" ref="AZC1185:AZC1189" si="11587">VLOOKUP(AYZ1185,$A$1213:$F$2274,6,FALSE)</f>
        <v>14</v>
      </c>
      <c r="AZD1185" s="167" t="s">
        <v>61</v>
      </c>
      <c r="AZE1185" s="10">
        <f t="shared" ref="AZE1185" si="11588">AZC1185*1.5*AZB1185</f>
        <v>21</v>
      </c>
      <c r="AZF1185" s="10"/>
      <c r="AZG1185" s="219"/>
      <c r="AZH1185" s="167" t="s">
        <v>110</v>
      </c>
      <c r="AZI1185" s="500" t="s">
        <v>432</v>
      </c>
      <c r="AZK1185" s="230">
        <f t="shared" ref="AZK1185" si="11589">IF(AZJ1185="Kopman",2,1)</f>
        <v>1</v>
      </c>
      <c r="AZL1185" s="168">
        <f t="shared" ref="AZL1185:AZL1189" si="11590">VLOOKUP(AZI1185,$A$1213:$F$2274,6,FALSE)</f>
        <v>14</v>
      </c>
      <c r="AZM1185" s="167" t="s">
        <v>61</v>
      </c>
      <c r="AZN1185" s="10">
        <f t="shared" ref="AZN1185" si="11591">AZL1185*1.5*AZK1185</f>
        <v>21</v>
      </c>
      <c r="AZO1185" s="10"/>
      <c r="AZP1185" s="219"/>
      <c r="AZQ1185" s="167" t="s">
        <v>110</v>
      </c>
      <c r="AZR1185" s="500" t="s">
        <v>3006</v>
      </c>
      <c r="AZT1185" s="230">
        <f t="shared" ref="AZT1185" si="11592">IF(AZS1185="Kopman",2,1)</f>
        <v>1</v>
      </c>
      <c r="AZU1185" s="168">
        <f t="shared" ref="AZU1185:AZU1189" si="11593">VLOOKUP(AZR1185,$A$1213:$F$2274,6,FALSE)</f>
        <v>18</v>
      </c>
      <c r="AZV1185" s="167" t="s">
        <v>61</v>
      </c>
      <c r="AZW1185" s="10">
        <f t="shared" ref="AZW1185" si="11594">AZU1185*1.5*AZT1185</f>
        <v>27</v>
      </c>
      <c r="AZX1185" s="10"/>
      <c r="AZY1185" s="219"/>
      <c r="AZZ1185" s="167" t="s">
        <v>110</v>
      </c>
      <c r="BAA1185" s="500" t="s">
        <v>1629</v>
      </c>
      <c r="BAC1185" s="230">
        <f t="shared" ref="BAC1185" si="11595">IF(BAB1185="Kopman",2,1)</f>
        <v>1</v>
      </c>
      <c r="BAD1185" s="168">
        <f t="shared" ref="BAD1185:BAD1189" si="11596">VLOOKUP(BAA1185,$A$1213:$F$2274,6,FALSE)</f>
        <v>0</v>
      </c>
      <c r="BAE1185" s="167" t="s">
        <v>61</v>
      </c>
      <c r="BAF1185" s="10">
        <f t="shared" ref="BAF1185" si="11597">BAD1185*1.5*BAC1185</f>
        <v>0</v>
      </c>
      <c r="BAG1185" s="10"/>
      <c r="BAH1185" s="219"/>
      <c r="BAI1185" s="167" t="s">
        <v>110</v>
      </c>
      <c r="BAJ1185" s="500" t="s">
        <v>455</v>
      </c>
      <c r="BAL1185" s="230">
        <f t="shared" ref="BAL1185" si="11598">IF(BAK1185="Kopman",2,1)</f>
        <v>1</v>
      </c>
      <c r="BAM1185" s="168">
        <f t="shared" ref="BAM1185:BAM1189" si="11599">VLOOKUP(BAJ1185,$A$1213:$F$2274,6,FALSE)</f>
        <v>22</v>
      </c>
      <c r="BAN1185" s="167" t="s">
        <v>61</v>
      </c>
      <c r="BAO1185" s="10">
        <f t="shared" ref="BAO1185" si="11600">BAM1185*1.5*BAL1185</f>
        <v>33</v>
      </c>
      <c r="BAP1185" s="10"/>
      <c r="BAQ1185" s="219"/>
      <c r="BAR1185" s="167" t="s">
        <v>110</v>
      </c>
      <c r="BAS1185" s="500" t="s">
        <v>432</v>
      </c>
      <c r="BAU1185" s="230">
        <f t="shared" ref="BAU1185" si="11601">IF(BAT1185="Kopman",2,1)</f>
        <v>1</v>
      </c>
      <c r="BAV1185" s="168">
        <f t="shared" ref="BAV1185:BAV1189" si="11602">VLOOKUP(BAS1185,$A$1213:$F$2274,6,FALSE)</f>
        <v>14</v>
      </c>
      <c r="BAW1185" s="167" t="s">
        <v>61</v>
      </c>
      <c r="BAX1185" s="10">
        <f t="shared" ref="BAX1185" si="11603">BAV1185*1.5*BAU1185</f>
        <v>21</v>
      </c>
      <c r="BAY1185" s="10"/>
      <c r="BAZ1185" s="219"/>
      <c r="BBA1185" s="167" t="s">
        <v>110</v>
      </c>
      <c r="BBB1185" s="500" t="s">
        <v>2960</v>
      </c>
      <c r="BBD1185" s="230">
        <f t="shared" ref="BBD1185" si="11604">IF(BBC1185="Kopman",2,1)</f>
        <v>1</v>
      </c>
      <c r="BBE1185" s="168">
        <f t="shared" ref="BBE1185:BBE1189" si="11605">VLOOKUP(BBB1185,$A$1213:$F$2274,6,FALSE)</f>
        <v>85</v>
      </c>
      <c r="BBF1185" s="167" t="s">
        <v>61</v>
      </c>
      <c r="BBG1185" s="10">
        <f t="shared" ref="BBG1185" si="11606">BBE1185*1.5*BBD1185</f>
        <v>127.5</v>
      </c>
      <c r="BBH1185" s="10"/>
      <c r="BBI1185" s="219"/>
      <c r="BBJ1185" s="167" t="s">
        <v>110</v>
      </c>
      <c r="BBK1185" s="500" t="s">
        <v>1984</v>
      </c>
      <c r="BBM1185" s="230">
        <f t="shared" ref="BBM1185" si="11607">IF(BBL1185="Kopman",2,1)</f>
        <v>1</v>
      </c>
      <c r="BBN1185" s="168">
        <f t="shared" ref="BBN1185:BBN1189" si="11608">VLOOKUP(BBK1185,$A$1213:$F$2274,6,FALSE)</f>
        <v>0</v>
      </c>
      <c r="BBO1185" s="167" t="s">
        <v>61</v>
      </c>
      <c r="BBP1185" s="10">
        <f t="shared" ref="BBP1185" si="11609">BBN1185*1.5*BBM1185</f>
        <v>0</v>
      </c>
      <c r="BBQ1185" s="10"/>
      <c r="BBR1185" s="219"/>
      <c r="BBS1185" s="167" t="s">
        <v>110</v>
      </c>
      <c r="BBT1185" s="500" t="s">
        <v>455</v>
      </c>
      <c r="BBV1185" s="230">
        <f t="shared" ref="BBV1185" si="11610">IF(BBU1185="Kopman",2,1)</f>
        <v>1</v>
      </c>
      <c r="BBW1185" s="168">
        <f t="shared" ref="BBW1185:BBW1189" si="11611">VLOOKUP(BBT1185,$A$1213:$F$2274,6,FALSE)</f>
        <v>22</v>
      </c>
      <c r="BBX1185" s="167" t="s">
        <v>61</v>
      </c>
      <c r="BBY1185" s="10">
        <f t="shared" ref="BBY1185" si="11612">BBW1185*1.5*BBV1185</f>
        <v>33</v>
      </c>
      <c r="BBZ1185" s="10"/>
      <c r="BCA1185" s="219"/>
      <c r="BCB1185" s="167" t="s">
        <v>110</v>
      </c>
      <c r="BCC1185" s="500" t="s">
        <v>954</v>
      </c>
      <c r="BCE1185" s="230">
        <f t="shared" ref="BCE1185" si="11613">IF(BCD1185="Kopman",2,1)</f>
        <v>1</v>
      </c>
      <c r="BCF1185" s="168">
        <f t="shared" ref="BCF1185:BCF1189" si="11614">VLOOKUP(BCC1185,$A$1213:$F$2274,6,FALSE)</f>
        <v>0</v>
      </c>
      <c r="BCG1185" s="167" t="s">
        <v>61</v>
      </c>
      <c r="BCH1185" s="10">
        <f t="shared" ref="BCH1185" si="11615">BCF1185*1.5*BCE1185</f>
        <v>0</v>
      </c>
      <c r="BCI1185" s="10"/>
      <c r="BCJ1185" s="219"/>
      <c r="BCK1185" s="167" t="s">
        <v>110</v>
      </c>
      <c r="BCL1185" s="500" t="s">
        <v>575</v>
      </c>
      <c r="BCN1185" s="230">
        <f t="shared" ref="BCN1185" si="11616">IF(BCM1185="Kopman",2,1)</f>
        <v>1</v>
      </c>
      <c r="BCO1185" s="168">
        <f t="shared" ref="BCO1185:BCO1189" si="11617">VLOOKUP(BCL1185,$A$1213:$F$2274,6,FALSE)</f>
        <v>0</v>
      </c>
      <c r="BCP1185" s="167" t="s">
        <v>61</v>
      </c>
      <c r="BCQ1185" s="10">
        <f t="shared" ref="BCQ1185" si="11618">BCO1185*1.5*BCN1185</f>
        <v>0</v>
      </c>
      <c r="BCR1185" s="10"/>
      <c r="BCS1185" s="219"/>
      <c r="BCT1185" s="167" t="s">
        <v>110</v>
      </c>
      <c r="BCU1185" s="500" t="s">
        <v>2320</v>
      </c>
      <c r="BCW1185" s="230">
        <f t="shared" ref="BCW1185" si="11619">IF(BCV1185="Kopman",2,1)</f>
        <v>1</v>
      </c>
      <c r="BCX1185" s="168">
        <f t="shared" ref="BCX1185:BCX1189" si="11620">VLOOKUP(BCU1185,$A$1213:$F$2274,6,FALSE)</f>
        <v>0</v>
      </c>
      <c r="BCY1185" s="167" t="s">
        <v>61</v>
      </c>
      <c r="BCZ1185" s="10">
        <f t="shared" ref="BCZ1185" si="11621">BCX1185*1.5*BCW1185</f>
        <v>0</v>
      </c>
      <c r="BDA1185" s="10"/>
      <c r="BDB1185" s="219"/>
      <c r="BDC1185" s="167" t="s">
        <v>110</v>
      </c>
      <c r="BDD1185" s="500" t="s">
        <v>575</v>
      </c>
      <c r="BDF1185" s="230">
        <f t="shared" ref="BDF1185" si="11622">IF(BDE1185="Kopman",2,1)</f>
        <v>1</v>
      </c>
      <c r="BDG1185" s="168">
        <f t="shared" ref="BDG1185:BDG1189" si="11623">VLOOKUP(BDD1185,$A$1213:$F$2274,6,FALSE)</f>
        <v>0</v>
      </c>
      <c r="BDH1185" s="167" t="s">
        <v>61</v>
      </c>
      <c r="BDI1185" s="10">
        <f t="shared" ref="BDI1185" si="11624">BDG1185*1.5*BDF1185</f>
        <v>0</v>
      </c>
      <c r="BDJ1185" s="10"/>
      <c r="BDK1185" s="219"/>
      <c r="BDL1185" s="167" t="s">
        <v>110</v>
      </c>
      <c r="BDM1185" s="328" t="s">
        <v>954</v>
      </c>
      <c r="BDO1185" s="230">
        <f t="shared" ref="BDO1185" si="11625">IF(BDN1185="Kopman",2,1)</f>
        <v>1</v>
      </c>
      <c r="BDP1185" s="168">
        <f t="shared" ref="BDP1185:BDP1189" si="11626">VLOOKUP(BDM1185,$A$1213:$F$2274,6,FALSE)</f>
        <v>0</v>
      </c>
      <c r="BDQ1185" s="167" t="s">
        <v>61</v>
      </c>
      <c r="BDR1185" s="10">
        <f t="shared" ref="BDR1185" si="11627">BDP1185*1.5*BDO1185</f>
        <v>0</v>
      </c>
      <c r="BDS1185" s="10"/>
      <c r="BDT1185" s="219"/>
      <c r="BDU1185" s="167" t="s">
        <v>110</v>
      </c>
      <c r="BDV1185" s="500" t="s">
        <v>432</v>
      </c>
      <c r="BDX1185" s="230">
        <f t="shared" ref="BDX1185" si="11628">IF(BDW1185="Kopman",2,1)</f>
        <v>1</v>
      </c>
      <c r="BDY1185" s="168">
        <f t="shared" ref="BDY1185:BDY1189" si="11629">VLOOKUP(BDV1185,$A$1213:$F$2274,6,FALSE)</f>
        <v>14</v>
      </c>
      <c r="BDZ1185" s="167" t="s">
        <v>61</v>
      </c>
      <c r="BEA1185" s="10">
        <f t="shared" ref="BEA1185" si="11630">BDY1185*1.5*BDX1185</f>
        <v>21</v>
      </c>
      <c r="BEB1185" s="10"/>
      <c r="BEC1185" s="219"/>
      <c r="BED1185" s="167" t="s">
        <v>110</v>
      </c>
      <c r="BEE1185" s="498" t="s">
        <v>460</v>
      </c>
      <c r="BEG1185" s="230">
        <f t="shared" ref="BEG1185" si="11631">IF(BEF1185="Kopman",2,1)</f>
        <v>1</v>
      </c>
      <c r="BEH1185" s="168">
        <f t="shared" ref="BEH1185:BEH1189" si="11632">VLOOKUP(BEE1185,$A$1213:$F$2274,6,FALSE)</f>
        <v>5</v>
      </c>
      <c r="BEI1185" s="167" t="s">
        <v>61</v>
      </c>
      <c r="BEJ1185" s="10">
        <f t="shared" ref="BEJ1185" si="11633">BEH1185*1.5*BEG1185</f>
        <v>7.5</v>
      </c>
      <c r="BEK1185" s="10"/>
      <c r="BEL1185" s="219"/>
      <c r="BEM1185" s="167" t="s">
        <v>110</v>
      </c>
      <c r="BEN1185" s="498" t="s">
        <v>432</v>
      </c>
      <c r="BEP1185" s="230">
        <f t="shared" ref="BEP1185" si="11634">IF(BEO1185="Kopman",2,1)</f>
        <v>1</v>
      </c>
      <c r="BEQ1185" s="168">
        <f t="shared" ref="BEQ1185:BEQ1189" si="11635">VLOOKUP(BEN1185,$A$1213:$F$2274,6,FALSE)</f>
        <v>14</v>
      </c>
      <c r="BER1185" s="167" t="s">
        <v>61</v>
      </c>
      <c r="BES1185" s="10">
        <f t="shared" ref="BES1185" si="11636">BEQ1185*1.5*BEP1185</f>
        <v>21</v>
      </c>
      <c r="BET1185" s="10"/>
      <c r="BEU1185" s="219"/>
      <c r="BEV1185" s="167" t="s">
        <v>110</v>
      </c>
      <c r="BEW1185" s="500" t="s">
        <v>3006</v>
      </c>
      <c r="BEY1185" s="230">
        <f t="shared" ref="BEY1185" si="11637">IF(BEX1185="Kopman",2,1)</f>
        <v>1</v>
      </c>
      <c r="BEZ1185" s="168">
        <f t="shared" ref="BEZ1185:BEZ1189" si="11638">VLOOKUP(BEW1185,$A$1213:$F$2274,6,FALSE)</f>
        <v>18</v>
      </c>
      <c r="BFA1185" s="167" t="s">
        <v>61</v>
      </c>
      <c r="BFB1185" s="10">
        <f t="shared" ref="BFB1185" si="11639">BEZ1185*1.5*BEY1185</f>
        <v>27</v>
      </c>
      <c r="BFC1185" s="10"/>
      <c r="BFD1185" s="219"/>
      <c r="BFE1185" s="167"/>
      <c r="BFF1185" s="327"/>
      <c r="BFH1185" s="230"/>
      <c r="BFI1185" s="168"/>
      <c r="BFJ1185" s="167"/>
      <c r="BFK1185" s="10"/>
      <c r="BFL1185" s="10"/>
      <c r="BFN1185" s="167"/>
      <c r="BFO1185" s="327"/>
      <c r="BFQ1185" s="230"/>
      <c r="BFR1185" s="168"/>
      <c r="BFS1185" s="167"/>
      <c r="BFT1185" s="10"/>
      <c r="BFU1185" s="10"/>
      <c r="BFW1185" s="167"/>
      <c r="BFX1185" s="328"/>
      <c r="BFZ1185" s="230"/>
      <c r="BGA1185" s="168"/>
      <c r="BGB1185" s="167"/>
      <c r="BGC1185" s="10"/>
      <c r="BGD1185" s="10"/>
      <c r="BGF1185" s="167"/>
      <c r="BGG1185" s="327"/>
      <c r="BGI1185" s="230"/>
      <c r="BGJ1185" s="168"/>
      <c r="BGK1185" s="167"/>
      <c r="BGL1185" s="10"/>
      <c r="BGM1185" s="10"/>
      <c r="BGO1185" s="167"/>
      <c r="BGP1185" s="328"/>
      <c r="BGR1185" s="230"/>
      <c r="BGS1185" s="168"/>
      <c r="BGT1185" s="167"/>
      <c r="BGU1185" s="10"/>
      <c r="BGV1185" s="10"/>
      <c r="BGX1185" s="167"/>
      <c r="BGY1185" s="327"/>
      <c r="BHA1185" s="230"/>
      <c r="BHB1185" s="168"/>
      <c r="BHC1185" s="167"/>
      <c r="BHD1185" s="10"/>
      <c r="BHE1185" s="10"/>
    </row>
    <row r="1186" spans="1:1565" s="14" customFormat="1" ht="15">
      <c r="A1186" s="167" t="s">
        <v>111</v>
      </c>
      <c r="B1186" s="325" t="s">
        <v>954</v>
      </c>
      <c r="D1186" s="168"/>
      <c r="E1186" s="168">
        <f>VLOOKUP(B1186,$A$1213:$F$2274,6,FALSE)</f>
        <v>0</v>
      </c>
      <c r="F1186" s="167" t="s">
        <v>63</v>
      </c>
      <c r="G1186" s="10">
        <f>E1186*1.4</f>
        <v>0</v>
      </c>
      <c r="H1186" s="10"/>
      <c r="I1186" s="219"/>
      <c r="J1186" s="167" t="s">
        <v>111</v>
      </c>
      <c r="K1186" s="325" t="s">
        <v>455</v>
      </c>
      <c r="M1186" s="168"/>
      <c r="N1186" s="168">
        <f>VLOOKUP(K1186,$A$1213:$F$2274,6,FALSE)</f>
        <v>22</v>
      </c>
      <c r="O1186" s="167" t="s">
        <v>63</v>
      </c>
      <c r="P1186" s="10">
        <f>N1186*1.4</f>
        <v>30.799999999999997</v>
      </c>
      <c r="Q1186" s="10"/>
      <c r="R1186" s="219"/>
      <c r="S1186" s="167" t="s">
        <v>111</v>
      </c>
      <c r="T1186" s="325" t="s">
        <v>1319</v>
      </c>
      <c r="V1186" s="168"/>
      <c r="W1186" s="168">
        <f t="shared" si="11143"/>
        <v>0</v>
      </c>
      <c r="X1186" s="167" t="s">
        <v>63</v>
      </c>
      <c r="Y1186" s="10">
        <f t="shared" ref="Y1186" si="11640">W1186*1.4</f>
        <v>0</v>
      </c>
      <c r="Z1186" s="10"/>
      <c r="AA1186" s="219"/>
      <c r="AB1186" s="167" t="s">
        <v>111</v>
      </c>
      <c r="AC1186" s="325" t="s">
        <v>2964</v>
      </c>
      <c r="AE1186" s="168"/>
      <c r="AF1186" s="168">
        <f t="shared" si="11146"/>
        <v>14</v>
      </c>
      <c r="AG1186" s="167" t="s">
        <v>63</v>
      </c>
      <c r="AH1186" s="10">
        <f t="shared" ref="AH1186" si="11641">AF1186*1.4</f>
        <v>19.599999999999998</v>
      </c>
      <c r="AI1186" s="10"/>
      <c r="AJ1186" s="219"/>
      <c r="AK1186" s="167" t="s">
        <v>111</v>
      </c>
      <c r="AL1186" s="498" t="s">
        <v>455</v>
      </c>
      <c r="AN1186" s="168"/>
      <c r="AO1186" s="168">
        <f t="shared" si="11149"/>
        <v>22</v>
      </c>
      <c r="AP1186" s="167" t="s">
        <v>63</v>
      </c>
      <c r="AQ1186" s="10">
        <f t="shared" ref="AQ1186" si="11642">AO1186*1.4</f>
        <v>30.799999999999997</v>
      </c>
      <c r="AR1186" s="10"/>
      <c r="AS1186" s="219"/>
      <c r="AT1186" s="167" t="s">
        <v>111</v>
      </c>
      <c r="AU1186" s="325" t="s">
        <v>426</v>
      </c>
      <c r="AW1186" s="168"/>
      <c r="AX1186" s="168">
        <f t="shared" si="11152"/>
        <v>0</v>
      </c>
      <c r="AY1186" s="167" t="s">
        <v>63</v>
      </c>
      <c r="AZ1186" s="10">
        <f t="shared" ref="AZ1186" si="11643">AX1186*1.4</f>
        <v>0</v>
      </c>
      <c r="BA1186" s="10"/>
      <c r="BB1186" s="219"/>
      <c r="BC1186" s="167" t="s">
        <v>111</v>
      </c>
      <c r="BD1186" s="325" t="s">
        <v>3480</v>
      </c>
      <c r="BF1186" s="168"/>
      <c r="BG1186" s="168">
        <f t="shared" si="11155"/>
        <v>29</v>
      </c>
      <c r="BH1186" s="167" t="s">
        <v>63</v>
      </c>
      <c r="BI1186" s="10">
        <f t="shared" ref="BI1186" si="11644">BG1186*1.4</f>
        <v>40.599999999999994</v>
      </c>
      <c r="BJ1186" s="10"/>
      <c r="BK1186" s="219"/>
      <c r="BL1186" s="167" t="s">
        <v>111</v>
      </c>
      <c r="BM1186" s="325" t="s">
        <v>432</v>
      </c>
      <c r="BO1186" s="168"/>
      <c r="BP1186" s="168">
        <f t="shared" si="11158"/>
        <v>14</v>
      </c>
      <c r="BQ1186" s="167" t="s">
        <v>63</v>
      </c>
      <c r="BR1186" s="10">
        <f t="shared" ref="BR1186" si="11645">BP1186*1.4</f>
        <v>19.599999999999998</v>
      </c>
      <c r="BS1186" s="10"/>
      <c r="BT1186" s="219"/>
      <c r="BU1186" s="167" t="s">
        <v>111</v>
      </c>
      <c r="BV1186" s="325" t="s">
        <v>2349</v>
      </c>
      <c r="BX1186" s="168"/>
      <c r="BY1186" s="168">
        <f t="shared" si="11161"/>
        <v>104</v>
      </c>
      <c r="BZ1186" s="167" t="s">
        <v>63</v>
      </c>
      <c r="CA1186" s="10">
        <f t="shared" ref="CA1186" si="11646">BY1186*1.4</f>
        <v>145.6</v>
      </c>
      <c r="CB1186" s="10"/>
      <c r="CC1186" s="219"/>
      <c r="CD1186" s="167" t="s">
        <v>111</v>
      </c>
      <c r="CE1186" s="325" t="s">
        <v>3006</v>
      </c>
      <c r="CG1186" s="168"/>
      <c r="CH1186" s="168">
        <f t="shared" si="11164"/>
        <v>18</v>
      </c>
      <c r="CI1186" s="167" t="s">
        <v>63</v>
      </c>
      <c r="CJ1186" s="10">
        <f t="shared" ref="CJ1186" si="11647">CH1186*1.4</f>
        <v>25.2</v>
      </c>
      <c r="CK1186" s="10"/>
      <c r="CL1186" s="219"/>
      <c r="CM1186" s="167" t="s">
        <v>111</v>
      </c>
      <c r="CN1186" s="325" t="s">
        <v>3006</v>
      </c>
      <c r="CP1186" s="168"/>
      <c r="CQ1186" s="168">
        <f t="shared" si="11167"/>
        <v>18</v>
      </c>
      <c r="CR1186" s="167" t="s">
        <v>63</v>
      </c>
      <c r="CS1186" s="10">
        <f t="shared" ref="CS1186" si="11648">CQ1186*1.4</f>
        <v>25.2</v>
      </c>
      <c r="CT1186" s="10"/>
      <c r="CU1186" s="219"/>
      <c r="CV1186" s="167" t="s">
        <v>111</v>
      </c>
      <c r="CW1186" s="325" t="s">
        <v>1629</v>
      </c>
      <c r="CY1186" s="168"/>
      <c r="CZ1186" s="168">
        <f t="shared" si="11170"/>
        <v>0</v>
      </c>
      <c r="DA1186" s="167" t="s">
        <v>63</v>
      </c>
      <c r="DB1186" s="10">
        <f t="shared" ref="DB1186" si="11649">CZ1186*1.4</f>
        <v>0</v>
      </c>
      <c r="DC1186" s="10"/>
      <c r="DD1186" s="219"/>
      <c r="DE1186" s="167" t="s">
        <v>111</v>
      </c>
      <c r="DF1186" s="325" t="s">
        <v>3480</v>
      </c>
      <c r="DH1186" s="168"/>
      <c r="DI1186" s="168">
        <f t="shared" si="11173"/>
        <v>29</v>
      </c>
      <c r="DJ1186" s="167" t="s">
        <v>63</v>
      </c>
      <c r="DK1186" s="10">
        <f t="shared" ref="DK1186" si="11650">DI1186*1.4</f>
        <v>40.599999999999994</v>
      </c>
      <c r="DL1186" s="10"/>
      <c r="DM1186" s="219"/>
      <c r="DN1186" s="167" t="s">
        <v>111</v>
      </c>
      <c r="DO1186" s="325" t="s">
        <v>954</v>
      </c>
      <c r="DQ1186" s="168"/>
      <c r="DR1186" s="168">
        <f t="shared" si="11176"/>
        <v>0</v>
      </c>
      <c r="DS1186" s="167" t="s">
        <v>63</v>
      </c>
      <c r="DT1186" s="10">
        <f t="shared" ref="DT1186" si="11651">DR1186*1.4</f>
        <v>0</v>
      </c>
      <c r="DU1186" s="10"/>
      <c r="DV1186" s="219"/>
      <c r="DW1186" s="167" t="s">
        <v>111</v>
      </c>
      <c r="DX1186" s="325" t="s">
        <v>2964</v>
      </c>
      <c r="DZ1186" s="168"/>
      <c r="EA1186" s="168">
        <f t="shared" si="11179"/>
        <v>14</v>
      </c>
      <c r="EB1186" s="167" t="s">
        <v>63</v>
      </c>
      <c r="EC1186" s="10">
        <f t="shared" ref="EC1186" si="11652">EA1186*1.4</f>
        <v>19.599999999999998</v>
      </c>
      <c r="ED1186" s="10"/>
      <c r="EE1186" s="219"/>
      <c r="EF1186" s="167" t="s">
        <v>111</v>
      </c>
      <c r="EG1186" s="325" t="s">
        <v>1639</v>
      </c>
      <c r="EI1186" s="168"/>
      <c r="EJ1186" s="168">
        <f t="shared" si="11182"/>
        <v>21</v>
      </c>
      <c r="EK1186" s="167" t="s">
        <v>63</v>
      </c>
      <c r="EL1186" s="10">
        <f t="shared" ref="EL1186" si="11653">EJ1186*1.4</f>
        <v>29.4</v>
      </c>
      <c r="EM1186" s="10"/>
      <c r="EN1186" s="219"/>
      <c r="EO1186" s="167" t="s">
        <v>111</v>
      </c>
      <c r="EP1186" s="325" t="s">
        <v>2834</v>
      </c>
      <c r="ER1186" s="168"/>
      <c r="ES1186" s="168">
        <f t="shared" si="11185"/>
        <v>0</v>
      </c>
      <c r="ET1186" s="167" t="s">
        <v>63</v>
      </c>
      <c r="EU1186" s="10">
        <f t="shared" ref="EU1186" si="11654">ES1186*1.4</f>
        <v>0</v>
      </c>
      <c r="EV1186" s="10"/>
      <c r="EW1186" s="219"/>
      <c r="EX1186" s="167" t="s">
        <v>111</v>
      </c>
      <c r="EY1186" s="325" t="s">
        <v>1984</v>
      </c>
      <c r="FA1186" s="168"/>
      <c r="FB1186" s="168">
        <f t="shared" si="11188"/>
        <v>0</v>
      </c>
      <c r="FC1186" s="167" t="s">
        <v>63</v>
      </c>
      <c r="FD1186" s="10">
        <f t="shared" ref="FD1186" si="11655">FB1186*1.4</f>
        <v>0</v>
      </c>
      <c r="FE1186" s="10"/>
      <c r="FF1186" s="219"/>
      <c r="FG1186" s="167" t="s">
        <v>111</v>
      </c>
      <c r="FH1186" s="325" t="s">
        <v>2349</v>
      </c>
      <c r="FJ1186" s="168"/>
      <c r="FK1186" s="168">
        <f t="shared" si="11191"/>
        <v>104</v>
      </c>
      <c r="FL1186" s="167" t="s">
        <v>63</v>
      </c>
      <c r="FM1186" s="10">
        <f t="shared" ref="FM1186" si="11656">FK1186*1.4</f>
        <v>145.6</v>
      </c>
      <c r="FN1186" s="10"/>
      <c r="FO1186" s="219"/>
      <c r="FP1186" s="167" t="s">
        <v>111</v>
      </c>
      <c r="FQ1186" s="325" t="s">
        <v>2964</v>
      </c>
      <c r="FS1186" s="168"/>
      <c r="FT1186" s="168">
        <f t="shared" si="11194"/>
        <v>14</v>
      </c>
      <c r="FU1186" s="167" t="s">
        <v>63</v>
      </c>
      <c r="FV1186" s="10">
        <f t="shared" ref="FV1186" si="11657">FT1186*1.4</f>
        <v>19.599999999999998</v>
      </c>
      <c r="FW1186" s="10"/>
      <c r="FX1186" s="219"/>
      <c r="FY1186" s="167" t="s">
        <v>111</v>
      </c>
      <c r="FZ1186" s="325" t="s">
        <v>447</v>
      </c>
      <c r="GB1186" s="168"/>
      <c r="GC1186" s="168">
        <f t="shared" si="11197"/>
        <v>7</v>
      </c>
      <c r="GD1186" s="167" t="s">
        <v>63</v>
      </c>
      <c r="GE1186" s="10">
        <f t="shared" ref="GE1186" si="11658">GC1186*1.4</f>
        <v>9.7999999999999989</v>
      </c>
      <c r="GF1186" s="10"/>
      <c r="GG1186" s="219"/>
      <c r="GH1186" s="167" t="s">
        <v>111</v>
      </c>
      <c r="GI1186" s="325" t="s">
        <v>1629</v>
      </c>
      <c r="GK1186" s="168"/>
      <c r="GL1186" s="168">
        <f t="shared" si="11200"/>
        <v>0</v>
      </c>
      <c r="GM1186" s="167" t="s">
        <v>63</v>
      </c>
      <c r="GN1186" s="10">
        <f t="shared" ref="GN1186" si="11659">GL1186*1.4</f>
        <v>0</v>
      </c>
      <c r="GO1186" s="10"/>
      <c r="GP1186" s="219"/>
      <c r="GQ1186" s="167" t="s">
        <v>111</v>
      </c>
      <c r="GR1186" s="325" t="s">
        <v>2964</v>
      </c>
      <c r="GT1186" s="168"/>
      <c r="GU1186" s="168">
        <f t="shared" si="11203"/>
        <v>14</v>
      </c>
      <c r="GV1186" s="167" t="s">
        <v>63</v>
      </c>
      <c r="GW1186" s="10">
        <f t="shared" ref="GW1186" si="11660">GU1186*1.4</f>
        <v>19.599999999999998</v>
      </c>
      <c r="GX1186" s="10"/>
      <c r="GY1186" s="219"/>
      <c r="GZ1186" s="167" t="s">
        <v>111</v>
      </c>
      <c r="HA1186" s="325" t="s">
        <v>3006</v>
      </c>
      <c r="HC1186" s="168"/>
      <c r="HD1186" s="168">
        <f t="shared" si="11206"/>
        <v>18</v>
      </c>
      <c r="HE1186" s="167" t="s">
        <v>63</v>
      </c>
      <c r="HF1186" s="10">
        <f t="shared" ref="HF1186" si="11661">HD1186*1.4</f>
        <v>25.2</v>
      </c>
      <c r="HG1186" s="10"/>
      <c r="HH1186" s="219"/>
      <c r="HI1186" s="167" t="s">
        <v>111</v>
      </c>
      <c r="HJ1186" s="325" t="s">
        <v>3353</v>
      </c>
      <c r="HL1186" s="168"/>
      <c r="HM1186" s="168">
        <f t="shared" si="11209"/>
        <v>2</v>
      </c>
      <c r="HN1186" s="167" t="s">
        <v>63</v>
      </c>
      <c r="HO1186" s="10">
        <f t="shared" ref="HO1186" si="11662">HM1186*1.4</f>
        <v>2.8</v>
      </c>
      <c r="HP1186" s="10"/>
      <c r="HQ1186" s="219"/>
      <c r="HR1186" s="167" t="s">
        <v>111</v>
      </c>
      <c r="HS1186" s="325" t="s">
        <v>2349</v>
      </c>
      <c r="HU1186" s="168"/>
      <c r="HV1186" s="168">
        <f t="shared" si="11212"/>
        <v>104</v>
      </c>
      <c r="HW1186" s="167" t="s">
        <v>63</v>
      </c>
      <c r="HX1186" s="10">
        <f t="shared" ref="HX1186" si="11663">HV1186*1.4</f>
        <v>145.6</v>
      </c>
      <c r="HY1186" s="10"/>
      <c r="HZ1186" s="219"/>
      <c r="IA1186" s="167" t="s">
        <v>111</v>
      </c>
      <c r="IB1186" s="325" t="s">
        <v>1639</v>
      </c>
      <c r="ID1186" s="168"/>
      <c r="IE1186" s="168">
        <f t="shared" si="11215"/>
        <v>21</v>
      </c>
      <c r="IF1186" s="167" t="s">
        <v>63</v>
      </c>
      <c r="IG1186" s="10">
        <f t="shared" ref="IG1186" si="11664">IE1186*1.4</f>
        <v>29.4</v>
      </c>
      <c r="IH1186" s="10"/>
      <c r="II1186" s="219"/>
      <c r="IJ1186" s="167" t="s">
        <v>111</v>
      </c>
      <c r="IK1186" s="325" t="s">
        <v>2036</v>
      </c>
      <c r="IM1186" s="168"/>
      <c r="IN1186" s="168">
        <f t="shared" si="11218"/>
        <v>40</v>
      </c>
      <c r="IO1186" s="167" t="s">
        <v>63</v>
      </c>
      <c r="IP1186" s="10">
        <f t="shared" ref="IP1186" si="11665">IN1186*1.4</f>
        <v>56</v>
      </c>
      <c r="IQ1186" s="10"/>
      <c r="IR1186" s="219"/>
      <c r="IS1186" s="167" t="s">
        <v>111</v>
      </c>
      <c r="IT1186" s="325" t="s">
        <v>2453</v>
      </c>
      <c r="IV1186" s="168"/>
      <c r="IW1186" s="168">
        <f t="shared" si="11221"/>
        <v>0</v>
      </c>
      <c r="IX1186" s="167" t="s">
        <v>63</v>
      </c>
      <c r="IY1186" s="10">
        <f t="shared" ref="IY1186" si="11666">IW1186*1.4</f>
        <v>0</v>
      </c>
      <c r="IZ1186" s="10"/>
      <c r="JA1186" s="219"/>
      <c r="JB1186" s="167" t="s">
        <v>111</v>
      </c>
      <c r="JC1186" s="500" t="s">
        <v>954</v>
      </c>
      <c r="JE1186" s="168"/>
      <c r="JF1186" s="168">
        <f t="shared" si="11224"/>
        <v>0</v>
      </c>
      <c r="JG1186" s="167" t="s">
        <v>63</v>
      </c>
      <c r="JH1186" s="10">
        <f t="shared" ref="JH1186" si="11667">JF1186*1.4</f>
        <v>0</v>
      </c>
      <c r="JI1186" s="10"/>
      <c r="JJ1186" s="219"/>
      <c r="JK1186" s="167" t="s">
        <v>111</v>
      </c>
      <c r="JL1186" s="500" t="s">
        <v>455</v>
      </c>
      <c r="JN1186" s="168"/>
      <c r="JO1186" s="168">
        <f t="shared" si="11227"/>
        <v>22</v>
      </c>
      <c r="JP1186" s="167" t="s">
        <v>63</v>
      </c>
      <c r="JQ1186" s="10">
        <f t="shared" ref="JQ1186" si="11668">JO1186*1.4</f>
        <v>30.799999999999997</v>
      </c>
      <c r="JR1186" s="10"/>
      <c r="JS1186" s="219"/>
      <c r="JT1186" s="167" t="s">
        <v>111</v>
      </c>
      <c r="JU1186" s="500" t="s">
        <v>455</v>
      </c>
      <c r="JW1186" s="168"/>
      <c r="JX1186" s="168">
        <f t="shared" si="11230"/>
        <v>22</v>
      </c>
      <c r="JY1186" s="167" t="s">
        <v>63</v>
      </c>
      <c r="JZ1186" s="10">
        <f t="shared" ref="JZ1186" si="11669">JX1186*1.4</f>
        <v>30.799999999999997</v>
      </c>
      <c r="KA1186" s="10"/>
      <c r="KB1186" s="219"/>
      <c r="KC1186" s="167" t="s">
        <v>111</v>
      </c>
      <c r="KD1186" s="500" t="s">
        <v>954</v>
      </c>
      <c r="KF1186" s="168"/>
      <c r="KG1186" s="168">
        <f t="shared" si="11233"/>
        <v>0</v>
      </c>
      <c r="KH1186" s="167" t="s">
        <v>63</v>
      </c>
      <c r="KI1186" s="10">
        <f t="shared" ref="KI1186" si="11670">KG1186*1.4</f>
        <v>0</v>
      </c>
      <c r="KJ1186" s="10"/>
      <c r="KK1186" s="219"/>
      <c r="KL1186" s="167" t="s">
        <v>111</v>
      </c>
      <c r="KM1186" s="500" t="s">
        <v>447</v>
      </c>
      <c r="KO1186" s="168"/>
      <c r="KP1186" s="168">
        <f t="shared" si="11236"/>
        <v>7</v>
      </c>
      <c r="KQ1186" s="167" t="s">
        <v>63</v>
      </c>
      <c r="KR1186" s="10">
        <f t="shared" ref="KR1186" si="11671">KP1186*1.4</f>
        <v>9.7999999999999989</v>
      </c>
      <c r="KS1186" s="10"/>
      <c r="KT1186" s="219"/>
      <c r="KU1186" s="167" t="s">
        <v>111</v>
      </c>
      <c r="KV1186" s="328" t="s">
        <v>460</v>
      </c>
      <c r="KX1186" s="168"/>
      <c r="KY1186" s="168">
        <f t="shared" si="11239"/>
        <v>5</v>
      </c>
      <c r="KZ1186" s="167" t="s">
        <v>63</v>
      </c>
      <c r="LA1186" s="10">
        <f t="shared" ref="LA1186" si="11672">KY1186*1.4</f>
        <v>7</v>
      </c>
      <c r="LB1186" s="10"/>
      <c r="LC1186" s="219"/>
      <c r="LD1186" s="167" t="s">
        <v>111</v>
      </c>
      <c r="LE1186" s="500" t="s">
        <v>2370</v>
      </c>
      <c r="LG1186" s="168"/>
      <c r="LH1186" s="168">
        <f t="shared" si="11242"/>
        <v>8</v>
      </c>
      <c r="LI1186" s="167" t="s">
        <v>63</v>
      </c>
      <c r="LJ1186" s="10">
        <f t="shared" ref="LJ1186" si="11673">LH1186*1.4</f>
        <v>11.2</v>
      </c>
      <c r="LK1186" s="10"/>
      <c r="LL1186" s="219"/>
      <c r="LM1186" s="167" t="s">
        <v>111</v>
      </c>
      <c r="LN1186" s="500" t="s">
        <v>954</v>
      </c>
      <c r="LP1186" s="168"/>
      <c r="LQ1186" s="168">
        <f t="shared" si="11245"/>
        <v>0</v>
      </c>
      <c r="LR1186" s="167" t="s">
        <v>63</v>
      </c>
      <c r="LS1186" s="10">
        <f t="shared" ref="LS1186" si="11674">LQ1186*1.4</f>
        <v>0</v>
      </c>
      <c r="LT1186" s="10"/>
      <c r="LU1186" s="219"/>
      <c r="LV1186" s="167" t="s">
        <v>111</v>
      </c>
      <c r="LW1186" s="500" t="s">
        <v>941</v>
      </c>
      <c r="LY1186" s="168"/>
      <c r="LZ1186" s="168">
        <f t="shared" si="11248"/>
        <v>0</v>
      </c>
      <c r="MA1186" s="167" t="s">
        <v>63</v>
      </c>
      <c r="MB1186" s="10">
        <f t="shared" ref="MB1186" si="11675">LZ1186*1.4</f>
        <v>0</v>
      </c>
      <c r="MC1186" s="10"/>
      <c r="MD1186" s="219"/>
      <c r="ME1186" s="167" t="s">
        <v>111</v>
      </c>
      <c r="MF1186" s="500" t="s">
        <v>439</v>
      </c>
      <c r="MH1186" s="168"/>
      <c r="MI1186" s="168">
        <f t="shared" si="11251"/>
        <v>0</v>
      </c>
      <c r="MJ1186" s="167" t="s">
        <v>63</v>
      </c>
      <c r="MK1186" s="10">
        <f t="shared" ref="MK1186" si="11676">MI1186*1.4</f>
        <v>0</v>
      </c>
      <c r="ML1186" s="10"/>
      <c r="MM1186" s="219"/>
      <c r="MN1186" s="167" t="s">
        <v>111</v>
      </c>
      <c r="MO1186" s="328" t="s">
        <v>432</v>
      </c>
      <c r="MQ1186" s="168"/>
      <c r="MR1186" s="168">
        <f t="shared" si="11254"/>
        <v>14</v>
      </c>
      <c r="MS1186" s="167" t="s">
        <v>63</v>
      </c>
      <c r="MT1186" s="10">
        <f t="shared" ref="MT1186" si="11677">MR1186*1.4</f>
        <v>19.599999999999998</v>
      </c>
      <c r="MU1186" s="10"/>
      <c r="MV1186" s="219"/>
      <c r="MW1186" s="167" t="s">
        <v>111</v>
      </c>
      <c r="MX1186" s="500" t="s">
        <v>447</v>
      </c>
      <c r="MZ1186" s="168"/>
      <c r="NA1186" s="168">
        <f t="shared" si="11257"/>
        <v>7</v>
      </c>
      <c r="NB1186" s="167" t="s">
        <v>63</v>
      </c>
      <c r="NC1186" s="10">
        <f t="shared" ref="NC1186" si="11678">NA1186*1.4</f>
        <v>9.7999999999999989</v>
      </c>
      <c r="ND1186" s="10"/>
      <c r="NE1186" s="219"/>
      <c r="NF1186" s="167" t="s">
        <v>111</v>
      </c>
      <c r="NG1186" s="500" t="s">
        <v>467</v>
      </c>
      <c r="NI1186" s="168"/>
      <c r="NJ1186" s="168">
        <f t="shared" si="11260"/>
        <v>0</v>
      </c>
      <c r="NK1186" s="167" t="s">
        <v>63</v>
      </c>
      <c r="NL1186" s="10">
        <f t="shared" ref="NL1186" si="11679">NJ1186*1.4</f>
        <v>0</v>
      </c>
      <c r="NM1186" s="10"/>
      <c r="NN1186" s="219"/>
      <c r="NO1186" s="167" t="s">
        <v>111</v>
      </c>
      <c r="NP1186" s="500" t="s">
        <v>2453</v>
      </c>
      <c r="NR1186" s="168"/>
      <c r="NS1186" s="168">
        <f t="shared" si="11263"/>
        <v>0</v>
      </c>
      <c r="NT1186" s="167" t="s">
        <v>63</v>
      </c>
      <c r="NU1186" s="10">
        <f t="shared" ref="NU1186" si="11680">NS1186*1.4</f>
        <v>0</v>
      </c>
      <c r="NV1186" s="10"/>
      <c r="NW1186" s="219"/>
      <c r="NX1186" s="167" t="s">
        <v>111</v>
      </c>
      <c r="NY1186" s="500" t="s">
        <v>2974</v>
      </c>
      <c r="OA1186" s="168"/>
      <c r="OB1186" s="168">
        <f t="shared" si="11266"/>
        <v>15</v>
      </c>
      <c r="OC1186" s="167" t="s">
        <v>63</v>
      </c>
      <c r="OD1186" s="10">
        <f t="shared" ref="OD1186" si="11681">OB1186*1.4</f>
        <v>21</v>
      </c>
      <c r="OE1186" s="10"/>
      <c r="OF1186" s="219"/>
      <c r="OG1186" s="167" t="s">
        <v>111</v>
      </c>
      <c r="OH1186" s="500" t="s">
        <v>2323</v>
      </c>
      <c r="OJ1186" s="168"/>
      <c r="OK1186" s="168">
        <f t="shared" si="11269"/>
        <v>4</v>
      </c>
      <c r="OL1186" s="167" t="s">
        <v>63</v>
      </c>
      <c r="OM1186" s="10">
        <f t="shared" ref="OM1186" si="11682">OK1186*1.4</f>
        <v>5.6</v>
      </c>
      <c r="ON1186" s="10"/>
      <c r="OO1186" s="219"/>
      <c r="OP1186" s="167" t="s">
        <v>111</v>
      </c>
      <c r="OQ1186" s="500" t="s">
        <v>954</v>
      </c>
      <c r="OS1186" s="168"/>
      <c r="OT1186" s="168">
        <f t="shared" si="11272"/>
        <v>0</v>
      </c>
      <c r="OU1186" s="167" t="s">
        <v>63</v>
      </c>
      <c r="OV1186" s="10">
        <f t="shared" ref="OV1186" si="11683">OT1186*1.4</f>
        <v>0</v>
      </c>
      <c r="OW1186" s="10"/>
      <c r="OX1186" s="219"/>
      <c r="OY1186" s="167" t="s">
        <v>111</v>
      </c>
      <c r="OZ1186" s="500" t="s">
        <v>575</v>
      </c>
      <c r="PB1186" s="168"/>
      <c r="PC1186" s="168">
        <f t="shared" si="11275"/>
        <v>0</v>
      </c>
      <c r="PD1186" s="167" t="s">
        <v>63</v>
      </c>
      <c r="PE1186" s="10">
        <f t="shared" ref="PE1186" si="11684">PC1186*1.4</f>
        <v>0</v>
      </c>
      <c r="PF1186" s="10"/>
      <c r="PG1186" s="219"/>
      <c r="PH1186" s="167" t="s">
        <v>111</v>
      </c>
      <c r="PI1186" s="500" t="s">
        <v>3485</v>
      </c>
      <c r="PK1186" s="168"/>
      <c r="PL1186" s="168">
        <f t="shared" si="11278"/>
        <v>0</v>
      </c>
      <c r="PM1186" s="167" t="s">
        <v>63</v>
      </c>
      <c r="PN1186" s="10">
        <f t="shared" ref="PN1186" si="11685">PL1186*1.4</f>
        <v>0</v>
      </c>
      <c r="PO1186" s="10"/>
      <c r="PP1186" s="219"/>
      <c r="PQ1186" s="167" t="s">
        <v>111</v>
      </c>
      <c r="PR1186" s="500" t="s">
        <v>439</v>
      </c>
      <c r="PT1186" s="168"/>
      <c r="PU1186" s="168">
        <f t="shared" si="11281"/>
        <v>0</v>
      </c>
      <c r="PV1186" s="167" t="s">
        <v>63</v>
      </c>
      <c r="PW1186" s="10">
        <f t="shared" ref="PW1186" si="11686">PU1186*1.4</f>
        <v>0</v>
      </c>
      <c r="PX1186" s="10"/>
      <c r="PY1186" s="219"/>
      <c r="PZ1186" s="167" t="s">
        <v>111</v>
      </c>
      <c r="QA1186" s="500" t="s">
        <v>467</v>
      </c>
      <c r="QC1186" s="168"/>
      <c r="QD1186" s="168">
        <f t="shared" si="11284"/>
        <v>0</v>
      </c>
      <c r="QE1186" s="167" t="s">
        <v>63</v>
      </c>
      <c r="QF1186" s="10">
        <f t="shared" ref="QF1186" si="11687">QD1186*1.4</f>
        <v>0</v>
      </c>
      <c r="QG1186" s="10"/>
      <c r="QH1186" s="219"/>
      <c r="QI1186" s="167" t="s">
        <v>111</v>
      </c>
      <c r="QJ1186" s="500" t="s">
        <v>954</v>
      </c>
      <c r="QL1186" s="168"/>
      <c r="QM1186" s="168">
        <f t="shared" si="11287"/>
        <v>0</v>
      </c>
      <c r="QN1186" s="167" t="s">
        <v>63</v>
      </c>
      <c r="QO1186" s="10">
        <f t="shared" ref="QO1186" si="11688">QM1186*1.4</f>
        <v>0</v>
      </c>
      <c r="QP1186" s="10"/>
      <c r="QQ1186" s="219"/>
      <c r="QR1186" s="167" t="s">
        <v>111</v>
      </c>
      <c r="QS1186" s="500" t="s">
        <v>423</v>
      </c>
      <c r="QU1186" s="168"/>
      <c r="QV1186" s="168">
        <f t="shared" si="11290"/>
        <v>13</v>
      </c>
      <c r="QW1186" s="167" t="s">
        <v>63</v>
      </c>
      <c r="QX1186" s="10">
        <f t="shared" ref="QX1186" si="11689">QV1186*1.4</f>
        <v>18.2</v>
      </c>
      <c r="QY1186" s="10"/>
      <c r="QZ1186" s="219"/>
      <c r="RA1186" s="167" t="s">
        <v>111</v>
      </c>
      <c r="RB1186" s="500" t="s">
        <v>2974</v>
      </c>
      <c r="RD1186" s="168"/>
      <c r="RE1186" s="168">
        <f t="shared" si="11293"/>
        <v>15</v>
      </c>
      <c r="RF1186" s="167" t="s">
        <v>63</v>
      </c>
      <c r="RG1186" s="10">
        <f t="shared" ref="RG1186" si="11690">RE1186*1.4</f>
        <v>21</v>
      </c>
      <c r="RH1186" s="10"/>
      <c r="RI1186" s="219"/>
      <c r="RJ1186" s="167" t="s">
        <v>111</v>
      </c>
      <c r="RK1186" s="500" t="s">
        <v>1999</v>
      </c>
      <c r="RM1186" s="168"/>
      <c r="RN1186" s="168">
        <f t="shared" si="11296"/>
        <v>0</v>
      </c>
      <c r="RO1186" s="167" t="s">
        <v>63</v>
      </c>
      <c r="RP1186" s="10">
        <f t="shared" ref="RP1186" si="11691">RN1186*1.4</f>
        <v>0</v>
      </c>
      <c r="RQ1186" s="10"/>
      <c r="RR1186" s="219"/>
      <c r="RS1186" s="167" t="s">
        <v>111</v>
      </c>
      <c r="RT1186" s="500" t="s">
        <v>460</v>
      </c>
      <c r="RV1186" s="168"/>
      <c r="RW1186" s="168">
        <f t="shared" si="11299"/>
        <v>5</v>
      </c>
      <c r="RX1186" s="167" t="s">
        <v>63</v>
      </c>
      <c r="RY1186" s="10">
        <f t="shared" ref="RY1186" si="11692">RW1186*1.4</f>
        <v>7</v>
      </c>
      <c r="RZ1186" s="10"/>
      <c r="SA1186" s="219"/>
      <c r="SB1186" s="167" t="s">
        <v>111</v>
      </c>
      <c r="SC1186" s="500" t="s">
        <v>439</v>
      </c>
      <c r="SE1186" s="168"/>
      <c r="SF1186" s="168">
        <f t="shared" si="11302"/>
        <v>0</v>
      </c>
      <c r="SG1186" s="167" t="s">
        <v>63</v>
      </c>
      <c r="SH1186" s="10">
        <f t="shared" ref="SH1186" si="11693">SF1186*1.4</f>
        <v>0</v>
      </c>
      <c r="SI1186" s="10"/>
      <c r="SJ1186" s="219"/>
      <c r="SK1186" s="167" t="s">
        <v>111</v>
      </c>
      <c r="SL1186" s="500" t="s">
        <v>2974</v>
      </c>
      <c r="SN1186" s="168"/>
      <c r="SO1186" s="168">
        <f t="shared" si="11305"/>
        <v>15</v>
      </c>
      <c r="SP1186" s="167" t="s">
        <v>63</v>
      </c>
      <c r="SQ1186" s="10">
        <f t="shared" ref="SQ1186" si="11694">SO1186*1.4</f>
        <v>21</v>
      </c>
      <c r="SR1186" s="10"/>
      <c r="SS1186" s="219"/>
      <c r="ST1186" s="167" t="s">
        <v>111</v>
      </c>
      <c r="SU1186" s="500" t="s">
        <v>2370</v>
      </c>
      <c r="SW1186" s="168"/>
      <c r="SX1186" s="168">
        <f t="shared" si="11308"/>
        <v>8</v>
      </c>
      <c r="SY1186" s="167" t="s">
        <v>63</v>
      </c>
      <c r="SZ1186" s="10">
        <f t="shared" ref="SZ1186" si="11695">SX1186*1.4</f>
        <v>11.2</v>
      </c>
      <c r="TA1186" s="10"/>
      <c r="TB1186" s="219"/>
      <c r="TC1186" s="167" t="s">
        <v>111</v>
      </c>
      <c r="TD1186" s="500" t="s">
        <v>508</v>
      </c>
      <c r="TF1186" s="168"/>
      <c r="TG1186" s="168">
        <f t="shared" si="11311"/>
        <v>9</v>
      </c>
      <c r="TH1186" s="167" t="s">
        <v>63</v>
      </c>
      <c r="TI1186" s="10">
        <f t="shared" ref="TI1186" si="11696">TG1186*1.4</f>
        <v>12.6</v>
      </c>
      <c r="TJ1186" s="10"/>
      <c r="TK1186" s="219"/>
      <c r="TL1186" s="167" t="s">
        <v>111</v>
      </c>
      <c r="TM1186" s="328" t="s">
        <v>2834</v>
      </c>
      <c r="TO1186" s="168"/>
      <c r="TP1186" s="168">
        <f t="shared" si="11314"/>
        <v>0</v>
      </c>
      <c r="TQ1186" s="167" t="s">
        <v>63</v>
      </c>
      <c r="TR1186" s="10">
        <f t="shared" ref="TR1186" si="11697">TP1186*1.4</f>
        <v>0</v>
      </c>
      <c r="TS1186" s="10"/>
      <c r="TT1186" s="219"/>
      <c r="TU1186" s="167" t="s">
        <v>111</v>
      </c>
      <c r="TV1186" s="500" t="s">
        <v>3486</v>
      </c>
      <c r="TX1186" s="168"/>
      <c r="TY1186" s="168">
        <f t="shared" si="11317"/>
        <v>3</v>
      </c>
      <c r="TZ1186" s="167" t="s">
        <v>63</v>
      </c>
      <c r="UA1186" s="10">
        <f t="shared" ref="UA1186" si="11698">TY1186*1.4</f>
        <v>4.1999999999999993</v>
      </c>
      <c r="UB1186" s="10"/>
      <c r="UC1186" s="219"/>
      <c r="UD1186" s="167" t="s">
        <v>111</v>
      </c>
      <c r="UE1186" s="328" t="s">
        <v>432</v>
      </c>
      <c r="UG1186" s="168"/>
      <c r="UH1186" s="168">
        <f t="shared" si="11320"/>
        <v>14</v>
      </c>
      <c r="UI1186" s="167" t="s">
        <v>63</v>
      </c>
      <c r="UJ1186" s="10">
        <f t="shared" ref="UJ1186" si="11699">UH1186*1.4</f>
        <v>19.599999999999998</v>
      </c>
      <c r="UK1186" s="10"/>
      <c r="UL1186" s="219"/>
      <c r="UM1186" s="167" t="s">
        <v>111</v>
      </c>
      <c r="UN1186" s="500" t="s">
        <v>432</v>
      </c>
      <c r="UP1186" s="168"/>
      <c r="UQ1186" s="168">
        <f t="shared" si="11323"/>
        <v>14</v>
      </c>
      <c r="UR1186" s="167" t="s">
        <v>63</v>
      </c>
      <c r="US1186" s="10">
        <f t="shared" ref="US1186" si="11700">UQ1186*1.4</f>
        <v>19.599999999999998</v>
      </c>
      <c r="UT1186" s="10"/>
      <c r="UU1186" s="219"/>
      <c r="UV1186" s="167" t="s">
        <v>111</v>
      </c>
      <c r="UW1186" s="500" t="s">
        <v>439</v>
      </c>
      <c r="UY1186" s="168"/>
      <c r="UZ1186" s="168">
        <f t="shared" si="11326"/>
        <v>0</v>
      </c>
      <c r="VA1186" s="167" t="s">
        <v>63</v>
      </c>
      <c r="VB1186" s="10">
        <f t="shared" ref="VB1186" si="11701">UZ1186*1.4</f>
        <v>0</v>
      </c>
      <c r="VC1186" s="10"/>
      <c r="VD1186" s="219"/>
      <c r="VE1186" s="167" t="s">
        <v>111</v>
      </c>
      <c r="VF1186" s="500" t="s">
        <v>455</v>
      </c>
      <c r="VH1186" s="168"/>
      <c r="VI1186" s="168">
        <f t="shared" si="11329"/>
        <v>22</v>
      </c>
      <c r="VJ1186" s="167" t="s">
        <v>63</v>
      </c>
      <c r="VK1186" s="10">
        <f t="shared" ref="VK1186" si="11702">VI1186*1.4</f>
        <v>30.799999999999997</v>
      </c>
      <c r="VL1186" s="10"/>
      <c r="VM1186" s="219"/>
      <c r="VN1186" s="167" t="s">
        <v>111</v>
      </c>
      <c r="VO1186" s="500" t="s">
        <v>3006</v>
      </c>
      <c r="VQ1186" s="168"/>
      <c r="VR1186" s="168">
        <f t="shared" si="11332"/>
        <v>18</v>
      </c>
      <c r="VS1186" s="167" t="s">
        <v>63</v>
      </c>
      <c r="VT1186" s="10">
        <f t="shared" ref="VT1186" si="11703">VR1186*1.4</f>
        <v>25.2</v>
      </c>
      <c r="VU1186" s="10"/>
      <c r="VV1186" s="219"/>
      <c r="VW1186" s="167" t="s">
        <v>111</v>
      </c>
      <c r="VX1186" s="500" t="s">
        <v>2917</v>
      </c>
      <c r="VZ1186" s="168"/>
      <c r="WA1186" s="168">
        <f t="shared" si="11335"/>
        <v>0</v>
      </c>
      <c r="WB1186" s="167" t="s">
        <v>63</v>
      </c>
      <c r="WC1186" s="10">
        <f t="shared" ref="WC1186" si="11704">WA1186*1.4</f>
        <v>0</v>
      </c>
      <c r="WD1186" s="10"/>
      <c r="WE1186" s="219"/>
      <c r="WF1186" s="167" t="s">
        <v>111</v>
      </c>
      <c r="WG1186" s="500" t="s">
        <v>1999</v>
      </c>
      <c r="WI1186" s="168"/>
      <c r="WJ1186" s="168">
        <f t="shared" si="11338"/>
        <v>0</v>
      </c>
      <c r="WK1186" s="167" t="s">
        <v>63</v>
      </c>
      <c r="WL1186" s="10">
        <f t="shared" ref="WL1186" si="11705">WJ1186*1.4</f>
        <v>0</v>
      </c>
      <c r="WM1186" s="10"/>
      <c r="WN1186" s="219"/>
      <c r="WO1186" s="167" t="s">
        <v>111</v>
      </c>
      <c r="WP1186" s="500" t="s">
        <v>3347</v>
      </c>
      <c r="WR1186" s="168"/>
      <c r="WS1186" s="168">
        <f t="shared" si="11341"/>
        <v>0</v>
      </c>
      <c r="WT1186" s="167" t="s">
        <v>63</v>
      </c>
      <c r="WU1186" s="10">
        <f t="shared" ref="WU1186" si="11706">WS1186*1.4</f>
        <v>0</v>
      </c>
      <c r="WV1186" s="10"/>
      <c r="WW1186" s="219"/>
      <c r="WX1186" s="167" t="s">
        <v>111</v>
      </c>
      <c r="WY1186" s="499" t="s">
        <v>3006</v>
      </c>
      <c r="XA1186" s="168"/>
      <c r="XB1186" s="168">
        <f t="shared" si="11344"/>
        <v>18</v>
      </c>
      <c r="XC1186" s="167" t="s">
        <v>63</v>
      </c>
      <c r="XD1186" s="10">
        <f t="shared" ref="XD1186" si="11707">XB1186*1.4</f>
        <v>25.2</v>
      </c>
      <c r="XE1186" s="10"/>
      <c r="XF1186" s="219"/>
      <c r="XG1186" s="167" t="s">
        <v>111</v>
      </c>
      <c r="XH1186" s="500" t="s">
        <v>2430</v>
      </c>
      <c r="XJ1186" s="168"/>
      <c r="XK1186" s="168">
        <f t="shared" si="11347"/>
        <v>3</v>
      </c>
      <c r="XL1186" s="167" t="s">
        <v>63</v>
      </c>
      <c r="XM1186" s="10">
        <f t="shared" ref="XM1186" si="11708">XK1186*1.4</f>
        <v>4.1999999999999993</v>
      </c>
      <c r="XN1186" s="10"/>
      <c r="XO1186" s="219"/>
      <c r="XP1186" s="167" t="s">
        <v>111</v>
      </c>
      <c r="XQ1186" s="500" t="s">
        <v>432</v>
      </c>
      <c r="XS1186" s="168"/>
      <c r="XT1186" s="168">
        <f t="shared" si="11350"/>
        <v>14</v>
      </c>
      <c r="XU1186" s="167" t="s">
        <v>63</v>
      </c>
      <c r="XV1186" s="10">
        <f t="shared" ref="XV1186" si="11709">XT1186*1.4</f>
        <v>19.599999999999998</v>
      </c>
      <c r="XW1186" s="10"/>
      <c r="XX1186" s="219"/>
      <c r="XY1186" s="167" t="s">
        <v>111</v>
      </c>
      <c r="XZ1186" s="500" t="s">
        <v>432</v>
      </c>
      <c r="YB1186" s="168"/>
      <c r="YC1186" s="168">
        <f t="shared" si="11353"/>
        <v>14</v>
      </c>
      <c r="YD1186" s="167" t="s">
        <v>63</v>
      </c>
      <c r="YE1186" s="10">
        <f t="shared" ref="YE1186" si="11710">YC1186*1.4</f>
        <v>19.599999999999998</v>
      </c>
      <c r="YF1186" s="10"/>
      <c r="YG1186" s="219"/>
      <c r="YH1186" s="167" t="s">
        <v>111</v>
      </c>
      <c r="YI1186" s="500" t="s">
        <v>439</v>
      </c>
      <c r="YK1186" s="168"/>
      <c r="YL1186" s="168">
        <f t="shared" si="11356"/>
        <v>0</v>
      </c>
      <c r="YM1186" s="167" t="s">
        <v>63</v>
      </c>
      <c r="YN1186" s="10">
        <f t="shared" ref="YN1186" si="11711">YL1186*1.4</f>
        <v>0</v>
      </c>
      <c r="YO1186" s="10"/>
      <c r="YP1186" s="219"/>
      <c r="YQ1186" s="167" t="s">
        <v>111</v>
      </c>
      <c r="YR1186" s="500" t="s">
        <v>2845</v>
      </c>
      <c r="YT1186" s="168"/>
      <c r="YU1186" s="168">
        <f t="shared" si="11359"/>
        <v>0</v>
      </c>
      <c r="YV1186" s="167" t="s">
        <v>63</v>
      </c>
      <c r="YW1186" s="10">
        <f t="shared" ref="YW1186" si="11712">YU1186*1.4</f>
        <v>0</v>
      </c>
      <c r="YX1186" s="10"/>
      <c r="YY1186" s="219"/>
      <c r="YZ1186" s="167" t="s">
        <v>111</v>
      </c>
      <c r="ZA1186" s="500" t="s">
        <v>2463</v>
      </c>
      <c r="ZC1186" s="168"/>
      <c r="ZD1186" s="168">
        <f t="shared" si="11362"/>
        <v>3</v>
      </c>
      <c r="ZE1186" s="167" t="s">
        <v>63</v>
      </c>
      <c r="ZF1186" s="10">
        <f t="shared" ref="ZF1186" si="11713">ZD1186*1.4</f>
        <v>4.1999999999999993</v>
      </c>
      <c r="ZG1186" s="10"/>
      <c r="ZH1186" s="219"/>
      <c r="ZI1186" s="167" t="s">
        <v>111</v>
      </c>
      <c r="ZJ1186" s="500" t="s">
        <v>432</v>
      </c>
      <c r="ZL1186" s="168"/>
      <c r="ZM1186" s="168">
        <f t="shared" si="11365"/>
        <v>14</v>
      </c>
      <c r="ZN1186" s="167" t="s">
        <v>63</v>
      </c>
      <c r="ZO1186" s="10">
        <f t="shared" ref="ZO1186" si="11714">ZM1186*1.4</f>
        <v>19.599999999999998</v>
      </c>
      <c r="ZP1186" s="10"/>
      <c r="ZQ1186" s="219"/>
      <c r="ZR1186" s="167" t="s">
        <v>111</v>
      </c>
      <c r="ZS1186" s="498" t="s">
        <v>3353</v>
      </c>
      <c r="ZU1186" s="168"/>
      <c r="ZV1186" s="168">
        <f t="shared" si="11368"/>
        <v>2</v>
      </c>
      <c r="ZW1186" s="167" t="s">
        <v>63</v>
      </c>
      <c r="ZX1186" s="10">
        <f t="shared" ref="ZX1186" si="11715">ZV1186*1.4</f>
        <v>2.8</v>
      </c>
      <c r="ZY1186" s="10"/>
      <c r="ZZ1186" s="219"/>
      <c r="AAA1186" s="167" t="s">
        <v>111</v>
      </c>
      <c r="AAB1186" s="500" t="s">
        <v>455</v>
      </c>
      <c r="AAD1186" s="168"/>
      <c r="AAE1186" s="168">
        <f t="shared" si="11371"/>
        <v>22</v>
      </c>
      <c r="AAF1186" s="167" t="s">
        <v>63</v>
      </c>
      <c r="AAG1186" s="10">
        <f t="shared" ref="AAG1186" si="11716">AAE1186*1.4</f>
        <v>30.799999999999997</v>
      </c>
      <c r="AAH1186" s="10"/>
      <c r="AAI1186" s="219"/>
      <c r="AAJ1186" s="167" t="s">
        <v>111</v>
      </c>
      <c r="AAK1186" s="500" t="s">
        <v>432</v>
      </c>
      <c r="AAM1186" s="168"/>
      <c r="AAN1186" s="168">
        <f t="shared" si="11374"/>
        <v>14</v>
      </c>
      <c r="AAO1186" s="167" t="s">
        <v>63</v>
      </c>
      <c r="AAP1186" s="10">
        <f t="shared" ref="AAP1186" si="11717">AAN1186*1.4</f>
        <v>19.599999999999998</v>
      </c>
      <c r="AAQ1186" s="10"/>
      <c r="AAR1186" s="219"/>
      <c r="AAS1186" s="167" t="s">
        <v>111</v>
      </c>
      <c r="AAT1186" s="500" t="s">
        <v>2412</v>
      </c>
      <c r="AAV1186" s="168"/>
      <c r="AAW1186" s="168">
        <f t="shared" si="11377"/>
        <v>0</v>
      </c>
      <c r="AAX1186" s="167" t="s">
        <v>63</v>
      </c>
      <c r="AAY1186" s="10">
        <f t="shared" ref="AAY1186" si="11718">AAW1186*1.4</f>
        <v>0</v>
      </c>
      <c r="AAZ1186" s="10"/>
      <c r="ABA1186" s="219"/>
      <c r="ABB1186" s="167" t="s">
        <v>111</v>
      </c>
      <c r="ABC1186" s="500" t="s">
        <v>2960</v>
      </c>
      <c r="ABE1186" s="168"/>
      <c r="ABF1186" s="168">
        <f t="shared" si="11380"/>
        <v>85</v>
      </c>
      <c r="ABG1186" s="167" t="s">
        <v>63</v>
      </c>
      <c r="ABH1186" s="10">
        <f t="shared" ref="ABH1186" si="11719">ABF1186*1.4</f>
        <v>118.99999999999999</v>
      </c>
      <c r="ABI1186" s="10"/>
      <c r="ABJ1186" s="219"/>
      <c r="ABK1186" s="167" t="s">
        <v>111</v>
      </c>
      <c r="ABL1186" s="500" t="s">
        <v>1639</v>
      </c>
      <c r="ABN1186" s="168"/>
      <c r="ABO1186" s="168">
        <f t="shared" si="11383"/>
        <v>21</v>
      </c>
      <c r="ABP1186" s="167" t="s">
        <v>63</v>
      </c>
      <c r="ABQ1186" s="10">
        <f t="shared" ref="ABQ1186" si="11720">ABO1186*1.4</f>
        <v>29.4</v>
      </c>
      <c r="ABR1186" s="10"/>
      <c r="ABS1186" s="219"/>
      <c r="ABT1186" s="167" t="s">
        <v>111</v>
      </c>
      <c r="ABU1186" s="498" t="s">
        <v>1984</v>
      </c>
      <c r="ABW1186" s="168"/>
      <c r="ABX1186" s="168">
        <f t="shared" si="11386"/>
        <v>0</v>
      </c>
      <c r="ABY1186" s="167" t="s">
        <v>63</v>
      </c>
      <c r="ABZ1186" s="10">
        <f t="shared" ref="ABZ1186" si="11721">ABX1186*1.4</f>
        <v>0</v>
      </c>
      <c r="ACA1186" s="10"/>
      <c r="ACB1186" s="219"/>
      <c r="ACC1186" s="167" t="s">
        <v>111</v>
      </c>
      <c r="ACD1186" s="500" t="s">
        <v>3006</v>
      </c>
      <c r="ACF1186" s="168"/>
      <c r="ACG1186" s="168">
        <f t="shared" si="11389"/>
        <v>18</v>
      </c>
      <c r="ACH1186" s="167" t="s">
        <v>63</v>
      </c>
      <c r="ACI1186" s="10">
        <f t="shared" ref="ACI1186" si="11722">ACG1186*1.4</f>
        <v>25.2</v>
      </c>
      <c r="ACJ1186" s="10"/>
      <c r="ACK1186" s="219"/>
      <c r="ACL1186" s="167" t="s">
        <v>111</v>
      </c>
      <c r="ACM1186" s="500" t="s">
        <v>1999</v>
      </c>
      <c r="ACO1186" s="168"/>
      <c r="ACP1186" s="168">
        <f t="shared" si="11392"/>
        <v>0</v>
      </c>
      <c r="ACQ1186" s="167" t="s">
        <v>63</v>
      </c>
      <c r="ACR1186" s="10">
        <f t="shared" ref="ACR1186" si="11723">ACP1186*1.4</f>
        <v>0</v>
      </c>
      <c r="ACS1186" s="10"/>
      <c r="ACT1186" s="219"/>
      <c r="ACU1186" s="167" t="s">
        <v>111</v>
      </c>
      <c r="ACV1186" s="500" t="s">
        <v>3586</v>
      </c>
      <c r="ACX1186" s="168"/>
      <c r="ACY1186" s="168">
        <f t="shared" si="11395"/>
        <v>3</v>
      </c>
      <c r="ACZ1186" s="167" t="s">
        <v>63</v>
      </c>
      <c r="ADA1186" s="10">
        <f t="shared" ref="ADA1186" si="11724">ACY1186*1.4</f>
        <v>4.1999999999999993</v>
      </c>
      <c r="ADB1186" s="10"/>
      <c r="ADC1186" s="219"/>
      <c r="ADD1186" s="167" t="s">
        <v>111</v>
      </c>
      <c r="ADE1186" s="500" t="s">
        <v>3486</v>
      </c>
      <c r="ADG1186" s="168"/>
      <c r="ADH1186" s="168">
        <f t="shared" si="11398"/>
        <v>3</v>
      </c>
      <c r="ADI1186" s="167" t="s">
        <v>63</v>
      </c>
      <c r="ADJ1186" s="10">
        <f t="shared" ref="ADJ1186" si="11725">ADH1186*1.4</f>
        <v>4.1999999999999993</v>
      </c>
      <c r="ADK1186" s="10"/>
      <c r="ADL1186" s="219"/>
      <c r="ADM1186" s="167" t="s">
        <v>111</v>
      </c>
      <c r="ADN1186" s="500" t="s">
        <v>432</v>
      </c>
      <c r="ADP1186" s="168"/>
      <c r="ADQ1186" s="168">
        <f t="shared" si="11401"/>
        <v>14</v>
      </c>
      <c r="ADR1186" s="167" t="s">
        <v>63</v>
      </c>
      <c r="ADS1186" s="10">
        <f t="shared" ref="ADS1186" si="11726">ADQ1186*1.4</f>
        <v>19.599999999999998</v>
      </c>
      <c r="ADT1186" s="10"/>
      <c r="ADU1186" s="219"/>
      <c r="ADV1186" s="167" t="s">
        <v>111</v>
      </c>
      <c r="ADW1186" s="328" t="s">
        <v>2349</v>
      </c>
      <c r="ADY1186" s="168"/>
      <c r="ADZ1186" s="168">
        <f t="shared" si="11404"/>
        <v>104</v>
      </c>
      <c r="AEA1186" s="167" t="s">
        <v>63</v>
      </c>
      <c r="AEB1186" s="10">
        <f t="shared" ref="AEB1186" si="11727">ADZ1186*1.4</f>
        <v>145.6</v>
      </c>
      <c r="AEC1186" s="10"/>
      <c r="AED1186" s="219"/>
      <c r="AEE1186" s="167" t="s">
        <v>111</v>
      </c>
      <c r="AEF1186" s="500" t="s">
        <v>447</v>
      </c>
      <c r="AEH1186" s="168"/>
      <c r="AEI1186" s="168">
        <f t="shared" si="11407"/>
        <v>7</v>
      </c>
      <c r="AEJ1186" s="167" t="s">
        <v>63</v>
      </c>
      <c r="AEK1186" s="10">
        <f t="shared" ref="AEK1186" si="11728">AEI1186*1.4</f>
        <v>9.7999999999999989</v>
      </c>
      <c r="AEL1186" s="10"/>
      <c r="AEM1186" s="219"/>
      <c r="AEN1186" s="167" t="s">
        <v>111</v>
      </c>
      <c r="AEO1186" s="500" t="s">
        <v>707</v>
      </c>
      <c r="AEQ1186" s="168"/>
      <c r="AER1186" s="168">
        <f t="shared" si="11410"/>
        <v>0</v>
      </c>
      <c r="AES1186" s="167" t="s">
        <v>63</v>
      </c>
      <c r="AET1186" s="10">
        <f t="shared" ref="AET1186" si="11729">AER1186*1.4</f>
        <v>0</v>
      </c>
      <c r="AEU1186" s="10"/>
      <c r="AEV1186" s="219"/>
      <c r="AEW1186" s="167" t="s">
        <v>111</v>
      </c>
      <c r="AEX1186" s="500" t="s">
        <v>2323</v>
      </c>
      <c r="AEZ1186" s="168"/>
      <c r="AFA1186" s="168">
        <f t="shared" si="11413"/>
        <v>4</v>
      </c>
      <c r="AFB1186" s="167" t="s">
        <v>63</v>
      </c>
      <c r="AFC1186" s="10">
        <f t="shared" ref="AFC1186" si="11730">AFA1186*1.4</f>
        <v>5.6</v>
      </c>
      <c r="AFD1186" s="10"/>
      <c r="AFE1186" s="219"/>
      <c r="AFF1186" s="167" t="s">
        <v>111</v>
      </c>
      <c r="AFG1186" s="500" t="s">
        <v>2010</v>
      </c>
      <c r="AFI1186" s="168"/>
      <c r="AFJ1186" s="168">
        <f t="shared" si="11416"/>
        <v>0</v>
      </c>
      <c r="AFK1186" s="167" t="s">
        <v>63</v>
      </c>
      <c r="AFL1186" s="10">
        <f t="shared" ref="AFL1186" si="11731">AFJ1186*1.4</f>
        <v>0</v>
      </c>
      <c r="AFM1186" s="10"/>
      <c r="AFN1186" s="219"/>
      <c r="AFO1186" s="167" t="s">
        <v>111</v>
      </c>
      <c r="AFP1186" s="500" t="s">
        <v>1629</v>
      </c>
      <c r="AFR1186" s="168"/>
      <c r="AFS1186" s="168">
        <f t="shared" si="11419"/>
        <v>0</v>
      </c>
      <c r="AFT1186" s="167" t="s">
        <v>63</v>
      </c>
      <c r="AFU1186" s="10">
        <f t="shared" ref="AFU1186" si="11732">AFS1186*1.4</f>
        <v>0</v>
      </c>
      <c r="AFV1186" s="10"/>
      <c r="AFW1186" s="219"/>
      <c r="AFX1186" s="167" t="s">
        <v>111</v>
      </c>
      <c r="AFY1186" s="500" t="s">
        <v>432</v>
      </c>
      <c r="AGA1186" s="168"/>
      <c r="AGB1186" s="168">
        <f t="shared" si="11422"/>
        <v>14</v>
      </c>
      <c r="AGC1186" s="167" t="s">
        <v>63</v>
      </c>
      <c r="AGD1186" s="10">
        <f t="shared" ref="AGD1186" si="11733">AGB1186*1.4</f>
        <v>19.599999999999998</v>
      </c>
      <c r="AGE1186" s="10"/>
      <c r="AGF1186" s="219"/>
      <c r="AGG1186" s="167" t="s">
        <v>111</v>
      </c>
      <c r="AGH1186" s="498" t="s">
        <v>954</v>
      </c>
      <c r="AGJ1186" s="168"/>
      <c r="AGK1186" s="168">
        <f t="shared" si="11425"/>
        <v>0</v>
      </c>
      <c r="AGL1186" s="167" t="s">
        <v>63</v>
      </c>
      <c r="AGM1186" s="10">
        <f t="shared" ref="AGM1186" si="11734">AGK1186*1.4</f>
        <v>0</v>
      </c>
      <c r="AGN1186" s="10"/>
      <c r="AGO1186" s="219"/>
      <c r="AGP1186" s="167" t="s">
        <v>111</v>
      </c>
      <c r="AGQ1186" s="500" t="s">
        <v>2917</v>
      </c>
      <c r="AGS1186" s="168"/>
      <c r="AGT1186" s="168">
        <f t="shared" si="11428"/>
        <v>0</v>
      </c>
      <c r="AGU1186" s="167" t="s">
        <v>63</v>
      </c>
      <c r="AGV1186" s="10">
        <f t="shared" ref="AGV1186" si="11735">AGT1186*1.4</f>
        <v>0</v>
      </c>
      <c r="AGW1186" s="10"/>
      <c r="AGX1186" s="219"/>
      <c r="AGY1186" s="167" t="s">
        <v>111</v>
      </c>
      <c r="AGZ1186" s="500" t="s">
        <v>471</v>
      </c>
      <c r="AHB1186" s="168"/>
      <c r="AHC1186" s="168">
        <f t="shared" si="11431"/>
        <v>0</v>
      </c>
      <c r="AHD1186" s="167" t="s">
        <v>63</v>
      </c>
      <c r="AHE1186" s="10">
        <f t="shared" ref="AHE1186" si="11736">AHC1186*1.4</f>
        <v>0</v>
      </c>
      <c r="AHF1186" s="10"/>
      <c r="AHG1186" s="219"/>
      <c r="AHH1186" s="167" t="s">
        <v>111</v>
      </c>
      <c r="AHI1186" s="500" t="s">
        <v>2841</v>
      </c>
      <c r="AHK1186" s="168"/>
      <c r="AHL1186" s="168">
        <f t="shared" si="11434"/>
        <v>4</v>
      </c>
      <c r="AHM1186" s="167" t="s">
        <v>63</v>
      </c>
      <c r="AHN1186" s="10">
        <f t="shared" ref="AHN1186" si="11737">AHL1186*1.4</f>
        <v>5.6</v>
      </c>
      <c r="AHO1186" s="10"/>
      <c r="AHP1186" s="219"/>
      <c r="AHQ1186" s="167" t="s">
        <v>111</v>
      </c>
      <c r="AHR1186" s="500" t="s">
        <v>1629</v>
      </c>
      <c r="AHT1186" s="168"/>
      <c r="AHU1186" s="168">
        <f t="shared" si="11437"/>
        <v>0</v>
      </c>
      <c r="AHV1186" s="167" t="s">
        <v>63</v>
      </c>
      <c r="AHW1186" s="10">
        <f t="shared" ref="AHW1186" si="11738">AHU1186*1.4</f>
        <v>0</v>
      </c>
      <c r="AHX1186" s="10"/>
      <c r="AHY1186" s="219"/>
      <c r="AHZ1186" s="167" t="s">
        <v>111</v>
      </c>
      <c r="AIA1186" s="500" t="s">
        <v>432</v>
      </c>
      <c r="AIC1186" s="168"/>
      <c r="AID1186" s="168">
        <f t="shared" si="11440"/>
        <v>14</v>
      </c>
      <c r="AIE1186" s="167" t="s">
        <v>63</v>
      </c>
      <c r="AIF1186" s="10">
        <f t="shared" ref="AIF1186" si="11739">AID1186*1.4</f>
        <v>19.599999999999998</v>
      </c>
      <c r="AIG1186" s="10"/>
      <c r="AIH1186" s="219"/>
      <c r="AII1186" s="167" t="s">
        <v>111</v>
      </c>
      <c r="AIJ1186" s="498" t="s">
        <v>2841</v>
      </c>
      <c r="AIL1186" s="168"/>
      <c r="AIM1186" s="168">
        <f t="shared" si="11443"/>
        <v>4</v>
      </c>
      <c r="AIN1186" s="167" t="s">
        <v>63</v>
      </c>
      <c r="AIO1186" s="10">
        <f t="shared" ref="AIO1186" si="11740">AIM1186*1.4</f>
        <v>5.6</v>
      </c>
      <c r="AIP1186" s="10"/>
      <c r="AIQ1186" s="219"/>
      <c r="AIR1186" s="167" t="s">
        <v>111</v>
      </c>
      <c r="AIS1186" s="500" t="s">
        <v>2320</v>
      </c>
      <c r="AIU1186" s="168"/>
      <c r="AIV1186" s="168">
        <f t="shared" si="11446"/>
        <v>0</v>
      </c>
      <c r="AIW1186" s="167" t="s">
        <v>63</v>
      </c>
      <c r="AIX1186" s="10">
        <f t="shared" ref="AIX1186" si="11741">AIV1186*1.4</f>
        <v>0</v>
      </c>
      <c r="AIY1186" s="10"/>
      <c r="AIZ1186" s="219"/>
      <c r="AJA1186" s="167" t="s">
        <v>111</v>
      </c>
      <c r="AJB1186" s="500" t="s">
        <v>575</v>
      </c>
      <c r="AJD1186" s="168"/>
      <c r="AJE1186" s="168">
        <f t="shared" si="11449"/>
        <v>0</v>
      </c>
      <c r="AJF1186" s="167" t="s">
        <v>63</v>
      </c>
      <c r="AJG1186" s="10">
        <f t="shared" ref="AJG1186" si="11742">AJE1186*1.4</f>
        <v>0</v>
      </c>
      <c r="AJH1186" s="10"/>
      <c r="AJI1186" s="219"/>
      <c r="AJJ1186" s="167" t="s">
        <v>111</v>
      </c>
      <c r="AJK1186" s="500" t="s">
        <v>2841</v>
      </c>
      <c r="AJM1186" s="168"/>
      <c r="AJN1186" s="168">
        <f t="shared" si="11452"/>
        <v>4</v>
      </c>
      <c r="AJO1186" s="167" t="s">
        <v>63</v>
      </c>
      <c r="AJP1186" s="10">
        <f t="shared" ref="AJP1186" si="11743">AJN1186*1.4</f>
        <v>5.6</v>
      </c>
      <c r="AJQ1186" s="10"/>
      <c r="AJR1186" s="219"/>
      <c r="AJS1186" s="167" t="s">
        <v>111</v>
      </c>
      <c r="AJT1186" s="500" t="s">
        <v>455</v>
      </c>
      <c r="AJV1186" s="168"/>
      <c r="AJW1186" s="168">
        <f t="shared" si="11455"/>
        <v>22</v>
      </c>
      <c r="AJX1186" s="167" t="s">
        <v>63</v>
      </c>
      <c r="AJY1186" s="10">
        <f t="shared" ref="AJY1186" si="11744">AJW1186*1.4</f>
        <v>30.799999999999997</v>
      </c>
      <c r="AJZ1186" s="10"/>
      <c r="AKA1186" s="219"/>
      <c r="AKB1186" s="167" t="s">
        <v>111</v>
      </c>
      <c r="AKC1186" s="500" t="s">
        <v>2349</v>
      </c>
      <c r="AKE1186" s="168"/>
      <c r="AKF1186" s="168">
        <f t="shared" si="11458"/>
        <v>104</v>
      </c>
      <c r="AKG1186" s="167" t="s">
        <v>63</v>
      </c>
      <c r="AKH1186" s="10">
        <f t="shared" ref="AKH1186" si="11745">AKF1186*1.4</f>
        <v>145.6</v>
      </c>
      <c r="AKI1186" s="10"/>
      <c r="AKJ1186" s="219"/>
      <c r="AKK1186" s="167" t="s">
        <v>111</v>
      </c>
      <c r="AKL1186" s="500" t="s">
        <v>575</v>
      </c>
      <c r="AKN1186" s="168"/>
      <c r="AKO1186" s="168">
        <f t="shared" si="11461"/>
        <v>0</v>
      </c>
      <c r="AKP1186" s="167" t="s">
        <v>63</v>
      </c>
      <c r="AKQ1186" s="10">
        <f t="shared" ref="AKQ1186" si="11746">AKO1186*1.4</f>
        <v>0</v>
      </c>
      <c r="AKR1186" s="10"/>
      <c r="AKS1186" s="219"/>
      <c r="AKT1186" s="167" t="s">
        <v>111</v>
      </c>
      <c r="AKU1186" s="500" t="s">
        <v>455</v>
      </c>
      <c r="AKW1186" s="168"/>
      <c r="AKX1186" s="168">
        <f t="shared" si="11464"/>
        <v>22</v>
      </c>
      <c r="AKY1186" s="167" t="s">
        <v>63</v>
      </c>
      <c r="AKZ1186" s="10">
        <f t="shared" ref="AKZ1186" si="11747">AKX1186*1.4</f>
        <v>30.799999999999997</v>
      </c>
      <c r="ALA1186" s="10"/>
      <c r="ALB1186" s="219"/>
      <c r="ALC1186" s="167" t="s">
        <v>111</v>
      </c>
      <c r="ALD1186" s="328" t="s">
        <v>439</v>
      </c>
      <c r="ALF1186" s="168"/>
      <c r="ALG1186" s="168">
        <f t="shared" si="11467"/>
        <v>0</v>
      </c>
      <c r="ALH1186" s="167" t="s">
        <v>63</v>
      </c>
      <c r="ALI1186" s="10">
        <f t="shared" ref="ALI1186" si="11748">ALG1186*1.4</f>
        <v>0</v>
      </c>
      <c r="ALJ1186" s="10"/>
      <c r="ALK1186" s="219"/>
      <c r="ALL1186" s="167" t="s">
        <v>111</v>
      </c>
      <c r="ALM1186" s="500" t="s">
        <v>1984</v>
      </c>
      <c r="ALO1186" s="168"/>
      <c r="ALP1186" s="168">
        <f t="shared" si="11470"/>
        <v>0</v>
      </c>
      <c r="ALQ1186" s="167" t="s">
        <v>63</v>
      </c>
      <c r="ALR1186" s="10">
        <f t="shared" ref="ALR1186" si="11749">ALP1186*1.4</f>
        <v>0</v>
      </c>
      <c r="ALS1186" s="10"/>
      <c r="ALT1186" s="219"/>
      <c r="ALU1186" s="167" t="s">
        <v>111</v>
      </c>
      <c r="ALV1186" s="500" t="s">
        <v>3586</v>
      </c>
      <c r="ALX1186" s="168"/>
      <c r="ALY1186" s="168">
        <f t="shared" si="11473"/>
        <v>3</v>
      </c>
      <c r="ALZ1186" s="167" t="s">
        <v>63</v>
      </c>
      <c r="AMA1186" s="10">
        <f t="shared" ref="AMA1186" si="11750">ALY1186*1.4</f>
        <v>4.1999999999999993</v>
      </c>
      <c r="AMB1186" s="10"/>
      <c r="AMC1186" s="219"/>
      <c r="AMD1186" s="167" t="s">
        <v>111</v>
      </c>
      <c r="AME1186" s="500" t="s">
        <v>2463</v>
      </c>
      <c r="AMG1186" s="168"/>
      <c r="AMH1186" s="168">
        <f t="shared" si="11476"/>
        <v>3</v>
      </c>
      <c r="AMI1186" s="167" t="s">
        <v>63</v>
      </c>
      <c r="AMJ1186" s="10">
        <f t="shared" ref="AMJ1186" si="11751">AMH1186*1.4</f>
        <v>4.1999999999999993</v>
      </c>
      <c r="AMK1186" s="10"/>
      <c r="AML1186" s="219"/>
      <c r="AMM1186" s="167" t="s">
        <v>111</v>
      </c>
      <c r="AMN1186" s="500" t="s">
        <v>508</v>
      </c>
      <c r="AMP1186" s="168"/>
      <c r="AMQ1186" s="168">
        <f t="shared" si="11479"/>
        <v>9</v>
      </c>
      <c r="AMR1186" s="167" t="s">
        <v>63</v>
      </c>
      <c r="AMS1186" s="10">
        <f t="shared" ref="AMS1186" si="11752">AMQ1186*1.4</f>
        <v>12.6</v>
      </c>
      <c r="AMT1186" s="10"/>
      <c r="AMU1186" s="219"/>
      <c r="AMV1186" s="167" t="s">
        <v>111</v>
      </c>
      <c r="AMW1186" s="500" t="s">
        <v>2964</v>
      </c>
      <c r="AMY1186" s="168"/>
      <c r="AMZ1186" s="168">
        <f t="shared" si="11482"/>
        <v>14</v>
      </c>
      <c r="ANA1186" s="167" t="s">
        <v>63</v>
      </c>
      <c r="ANB1186" s="10">
        <f t="shared" ref="ANB1186" si="11753">AMZ1186*1.4</f>
        <v>19.599999999999998</v>
      </c>
      <c r="ANC1186" s="10"/>
      <c r="AND1186" s="219"/>
      <c r="ANE1186" s="167" t="s">
        <v>111</v>
      </c>
      <c r="ANF1186" s="500" t="s">
        <v>3006</v>
      </c>
      <c r="ANH1186" s="168"/>
      <c r="ANI1186" s="168">
        <f t="shared" si="11485"/>
        <v>18</v>
      </c>
      <c r="ANJ1186" s="167" t="s">
        <v>63</v>
      </c>
      <c r="ANK1186" s="10">
        <f t="shared" ref="ANK1186" si="11754">ANI1186*1.4</f>
        <v>25.2</v>
      </c>
      <c r="ANL1186" s="10"/>
      <c r="ANM1186" s="219"/>
      <c r="ANN1186" s="167" t="s">
        <v>111</v>
      </c>
      <c r="ANO1186" s="500" t="s">
        <v>2349</v>
      </c>
      <c r="ANQ1186" s="168"/>
      <c r="ANR1186" s="168">
        <f t="shared" si="11488"/>
        <v>104</v>
      </c>
      <c r="ANS1186" s="167" t="s">
        <v>63</v>
      </c>
      <c r="ANT1186" s="10">
        <f t="shared" ref="ANT1186" si="11755">ANR1186*1.4</f>
        <v>145.6</v>
      </c>
      <c r="ANU1186" s="10"/>
      <c r="ANV1186" s="219"/>
      <c r="ANW1186" s="167" t="s">
        <v>111</v>
      </c>
      <c r="ANX1186" s="502" t="s">
        <v>1639</v>
      </c>
      <c r="ANZ1186" s="168"/>
      <c r="AOA1186" s="168">
        <f t="shared" si="11491"/>
        <v>21</v>
      </c>
      <c r="AOB1186" s="167" t="s">
        <v>63</v>
      </c>
      <c r="AOC1186" s="10">
        <f t="shared" ref="AOC1186" si="11756">AOA1186*1.4</f>
        <v>29.4</v>
      </c>
      <c r="AOD1186" s="10"/>
      <c r="AOE1186" s="219"/>
      <c r="AOF1186" s="167" t="s">
        <v>111</v>
      </c>
      <c r="AOG1186" s="500" t="s">
        <v>432</v>
      </c>
      <c r="AOI1186" s="168"/>
      <c r="AOJ1186" s="168">
        <f t="shared" si="11494"/>
        <v>14</v>
      </c>
      <c r="AOK1186" s="167" t="s">
        <v>63</v>
      </c>
      <c r="AOL1186" s="10">
        <f t="shared" ref="AOL1186" si="11757">AOJ1186*1.4</f>
        <v>19.599999999999998</v>
      </c>
      <c r="AOM1186" s="10"/>
      <c r="AON1186" s="219"/>
      <c r="AOO1186" s="167" t="s">
        <v>111</v>
      </c>
      <c r="AOP1186" s="498" t="s">
        <v>954</v>
      </c>
      <c r="AOR1186" s="168"/>
      <c r="AOS1186" s="168">
        <f t="shared" si="11497"/>
        <v>0</v>
      </c>
      <c r="AOT1186" s="167" t="s">
        <v>63</v>
      </c>
      <c r="AOU1186" s="10">
        <f t="shared" ref="AOU1186" si="11758">AOS1186*1.4</f>
        <v>0</v>
      </c>
      <c r="AOV1186" s="10"/>
      <c r="AOW1186" s="219"/>
      <c r="AOX1186" s="167" t="s">
        <v>111</v>
      </c>
      <c r="AOY1186" s="500" t="s">
        <v>2841</v>
      </c>
      <c r="APA1186" s="168"/>
      <c r="APB1186" s="168">
        <f t="shared" si="11500"/>
        <v>4</v>
      </c>
      <c r="APC1186" s="167" t="s">
        <v>63</v>
      </c>
      <c r="APD1186" s="10">
        <f t="shared" ref="APD1186" si="11759">APB1186*1.4</f>
        <v>5.6</v>
      </c>
      <c r="APE1186" s="10"/>
      <c r="APF1186" s="219"/>
      <c r="APG1186" s="167" t="s">
        <v>111</v>
      </c>
      <c r="APH1186" s="500" t="s">
        <v>460</v>
      </c>
      <c r="APJ1186" s="168"/>
      <c r="APK1186" s="168">
        <f t="shared" si="11503"/>
        <v>5</v>
      </c>
      <c r="APL1186" s="167" t="s">
        <v>63</v>
      </c>
      <c r="APM1186" s="10">
        <f t="shared" ref="APM1186" si="11760">APK1186*1.4</f>
        <v>7</v>
      </c>
      <c r="APN1186" s="10"/>
      <c r="APO1186" s="219"/>
      <c r="APP1186" s="167" t="s">
        <v>111</v>
      </c>
      <c r="APQ1186" s="500" t="s">
        <v>460</v>
      </c>
      <c r="APS1186" s="168"/>
      <c r="APT1186" s="168">
        <f t="shared" si="11506"/>
        <v>5</v>
      </c>
      <c r="APU1186" s="167" t="s">
        <v>63</v>
      </c>
      <c r="APV1186" s="10">
        <f t="shared" ref="APV1186" si="11761">APT1186*1.4</f>
        <v>7</v>
      </c>
      <c r="APW1186" s="10"/>
      <c r="APX1186" s="219"/>
      <c r="APY1186" s="167" t="s">
        <v>111</v>
      </c>
      <c r="APZ1186" s="500" t="s">
        <v>2349</v>
      </c>
      <c r="AQB1186" s="168"/>
      <c r="AQC1186" s="168">
        <f t="shared" si="11509"/>
        <v>104</v>
      </c>
      <c r="AQD1186" s="167" t="s">
        <v>63</v>
      </c>
      <c r="AQE1186" s="10">
        <f t="shared" ref="AQE1186" si="11762">AQC1186*1.4</f>
        <v>145.6</v>
      </c>
      <c r="AQF1186" s="10"/>
      <c r="AQG1186" s="219"/>
      <c r="AQH1186" s="167" t="s">
        <v>111</v>
      </c>
      <c r="AQI1186" s="500" t="s">
        <v>3586</v>
      </c>
      <c r="AQK1186" s="168"/>
      <c r="AQL1186" s="168">
        <f t="shared" si="11512"/>
        <v>3</v>
      </c>
      <c r="AQM1186" s="167" t="s">
        <v>63</v>
      </c>
      <c r="AQN1186" s="10">
        <f t="shared" ref="AQN1186" si="11763">AQL1186*1.4</f>
        <v>4.1999999999999993</v>
      </c>
      <c r="AQO1186" s="10"/>
      <c r="AQP1186" s="219"/>
      <c r="AQQ1186" s="167" t="s">
        <v>111</v>
      </c>
      <c r="AQR1186" s="500" t="s">
        <v>1914</v>
      </c>
      <c r="AQT1186" s="168"/>
      <c r="AQU1186" s="168">
        <f t="shared" si="11515"/>
        <v>20</v>
      </c>
      <c r="AQV1186" s="167" t="s">
        <v>63</v>
      </c>
      <c r="AQW1186" s="10">
        <f t="shared" ref="AQW1186" si="11764">AQU1186*1.4</f>
        <v>28</v>
      </c>
      <c r="AQX1186" s="10"/>
      <c r="AQY1186" s="219"/>
      <c r="AQZ1186" s="167" t="s">
        <v>111</v>
      </c>
      <c r="ARA1186" s="500" t="s">
        <v>3485</v>
      </c>
      <c r="ARC1186" s="168"/>
      <c r="ARD1186" s="168">
        <f t="shared" si="11518"/>
        <v>0</v>
      </c>
      <c r="ARE1186" s="167" t="s">
        <v>63</v>
      </c>
      <c r="ARF1186" s="10">
        <f t="shared" ref="ARF1186" si="11765">ARD1186*1.4</f>
        <v>0</v>
      </c>
      <c r="ARG1186" s="10"/>
      <c r="ARH1186" s="219"/>
      <c r="ARI1186" s="167" t="s">
        <v>111</v>
      </c>
      <c r="ARJ1186" s="500" t="s">
        <v>460</v>
      </c>
      <c r="ARL1186" s="168"/>
      <c r="ARM1186" s="168">
        <f t="shared" si="11521"/>
        <v>5</v>
      </c>
      <c r="ARN1186" s="167" t="s">
        <v>63</v>
      </c>
      <c r="ARO1186" s="10">
        <f t="shared" ref="ARO1186" si="11766">ARM1186*1.4</f>
        <v>7</v>
      </c>
      <c r="ARP1186" s="10"/>
      <c r="ARQ1186" s="219"/>
      <c r="ARR1186" s="167" t="s">
        <v>111</v>
      </c>
      <c r="ARS1186" s="328" t="s">
        <v>460</v>
      </c>
      <c r="ARU1186" s="168"/>
      <c r="ARV1186" s="168">
        <f t="shared" si="11524"/>
        <v>5</v>
      </c>
      <c r="ARW1186" s="167" t="s">
        <v>63</v>
      </c>
      <c r="ARX1186" s="10">
        <f t="shared" ref="ARX1186" si="11767">ARV1186*1.4</f>
        <v>7</v>
      </c>
      <c r="ARY1186" s="10"/>
      <c r="ARZ1186" s="219"/>
      <c r="ASA1186" s="167" t="s">
        <v>111</v>
      </c>
      <c r="ASB1186" s="500" t="s">
        <v>1628</v>
      </c>
      <c r="ASD1186" s="168"/>
      <c r="ASE1186" s="168">
        <f t="shared" si="11527"/>
        <v>0</v>
      </c>
      <c r="ASF1186" s="167" t="s">
        <v>63</v>
      </c>
      <c r="ASG1186" s="10">
        <f t="shared" ref="ASG1186" si="11768">ASE1186*1.4</f>
        <v>0</v>
      </c>
      <c r="ASH1186" s="10"/>
      <c r="ASI1186" s="219"/>
      <c r="ASJ1186" s="167" t="s">
        <v>111</v>
      </c>
      <c r="ASK1186" s="500" t="s">
        <v>2323</v>
      </c>
      <c r="ASM1186" s="168"/>
      <c r="ASN1186" s="168">
        <f t="shared" si="11530"/>
        <v>4</v>
      </c>
      <c r="ASO1186" s="167" t="s">
        <v>63</v>
      </c>
      <c r="ASP1186" s="10">
        <f t="shared" ref="ASP1186" si="11769">ASN1186*1.4</f>
        <v>5.6</v>
      </c>
      <c r="ASQ1186" s="10"/>
      <c r="ASR1186" s="219"/>
      <c r="ASS1186" s="167" t="s">
        <v>111</v>
      </c>
      <c r="AST1186" s="500" t="s">
        <v>432</v>
      </c>
      <c r="ASV1186" s="168"/>
      <c r="ASW1186" s="168">
        <f t="shared" si="11533"/>
        <v>14</v>
      </c>
      <c r="ASX1186" s="167" t="s">
        <v>63</v>
      </c>
      <c r="ASY1186" s="10">
        <f t="shared" ref="ASY1186" si="11770">ASW1186*1.4</f>
        <v>19.599999999999998</v>
      </c>
      <c r="ASZ1186" s="10"/>
      <c r="ATA1186" s="219"/>
      <c r="ATB1186" s="167" t="s">
        <v>111</v>
      </c>
      <c r="ATC1186" s="500" t="s">
        <v>2463</v>
      </c>
      <c r="ATE1186" s="168"/>
      <c r="ATF1186" s="168">
        <f t="shared" si="11536"/>
        <v>3</v>
      </c>
      <c r="ATG1186" s="167" t="s">
        <v>63</v>
      </c>
      <c r="ATH1186" s="10">
        <f t="shared" ref="ATH1186" si="11771">ATF1186*1.4</f>
        <v>4.1999999999999993</v>
      </c>
      <c r="ATI1186" s="10"/>
      <c r="ATJ1186" s="219"/>
      <c r="ATK1186" s="167" t="s">
        <v>111</v>
      </c>
      <c r="ATL1186" s="500" t="s">
        <v>954</v>
      </c>
      <c r="ATN1186" s="168"/>
      <c r="ATO1186" s="168">
        <f t="shared" si="11539"/>
        <v>0</v>
      </c>
      <c r="ATP1186" s="167" t="s">
        <v>63</v>
      </c>
      <c r="ATQ1186" s="10">
        <f t="shared" ref="ATQ1186" si="11772">ATO1186*1.4</f>
        <v>0</v>
      </c>
      <c r="ATR1186" s="10"/>
      <c r="ATS1186" s="219"/>
      <c r="ATT1186" s="167" t="s">
        <v>111</v>
      </c>
      <c r="ATU1186" s="500" t="s">
        <v>1984</v>
      </c>
      <c r="ATW1186" s="168"/>
      <c r="ATX1186" s="168">
        <f t="shared" si="11542"/>
        <v>0</v>
      </c>
      <c r="ATY1186" s="167" t="s">
        <v>63</v>
      </c>
      <c r="ATZ1186" s="10">
        <f t="shared" ref="ATZ1186" si="11773">ATX1186*1.4</f>
        <v>0</v>
      </c>
      <c r="AUA1186" s="10"/>
      <c r="AUB1186" s="219"/>
      <c r="AUC1186" s="167" t="s">
        <v>111</v>
      </c>
      <c r="AUD1186" s="500" t="s">
        <v>534</v>
      </c>
      <c r="AUF1186" s="168"/>
      <c r="AUG1186" s="168">
        <f t="shared" si="11545"/>
        <v>0</v>
      </c>
      <c r="AUH1186" s="167" t="s">
        <v>63</v>
      </c>
      <c r="AUI1186" s="10">
        <f t="shared" ref="AUI1186" si="11774">AUG1186*1.4</f>
        <v>0</v>
      </c>
      <c r="AUJ1186" s="10"/>
      <c r="AUK1186" s="219"/>
      <c r="AUL1186" s="167" t="s">
        <v>111</v>
      </c>
      <c r="AUM1186" s="500" t="s">
        <v>439</v>
      </c>
      <c r="AUO1186" s="168"/>
      <c r="AUP1186" s="168">
        <f t="shared" si="11548"/>
        <v>0</v>
      </c>
      <c r="AUQ1186" s="167" t="s">
        <v>63</v>
      </c>
      <c r="AUR1186" s="10">
        <f t="shared" ref="AUR1186" si="11775">AUP1186*1.4</f>
        <v>0</v>
      </c>
      <c r="AUS1186" s="10"/>
      <c r="AUT1186" s="219"/>
      <c r="AUU1186" s="167" t="s">
        <v>111</v>
      </c>
      <c r="AUV1186" s="500" t="s">
        <v>460</v>
      </c>
      <c r="AUX1186" s="168"/>
      <c r="AUY1186" s="168">
        <f t="shared" si="11551"/>
        <v>5</v>
      </c>
      <c r="AUZ1186" s="167" t="s">
        <v>63</v>
      </c>
      <c r="AVA1186" s="10">
        <f t="shared" ref="AVA1186" si="11776">AUY1186*1.4</f>
        <v>7</v>
      </c>
      <c r="AVB1186" s="10"/>
      <c r="AVC1186" s="219"/>
      <c r="AVD1186" s="167" t="s">
        <v>111</v>
      </c>
      <c r="AVE1186" s="500" t="s">
        <v>439</v>
      </c>
      <c r="AVG1186" s="168"/>
      <c r="AVH1186" s="168">
        <f t="shared" si="11554"/>
        <v>0</v>
      </c>
      <c r="AVI1186" s="167" t="s">
        <v>63</v>
      </c>
      <c r="AVJ1186" s="10">
        <f t="shared" ref="AVJ1186" si="11777">AVH1186*1.4</f>
        <v>0</v>
      </c>
      <c r="AVK1186" s="10"/>
      <c r="AVL1186" s="219"/>
      <c r="AVM1186" s="167" t="s">
        <v>111</v>
      </c>
      <c r="AVN1186" s="328" t="s">
        <v>432</v>
      </c>
      <c r="AVP1186" s="168"/>
      <c r="AVQ1186" s="168">
        <f t="shared" si="11557"/>
        <v>14</v>
      </c>
      <c r="AVR1186" s="167" t="s">
        <v>63</v>
      </c>
      <c r="AVS1186" s="10">
        <f t="shared" ref="AVS1186" si="11778">AVQ1186*1.4</f>
        <v>19.599999999999998</v>
      </c>
      <c r="AVT1186" s="10"/>
      <c r="AVU1186" s="219"/>
      <c r="AVV1186" s="167" t="s">
        <v>111</v>
      </c>
      <c r="AVW1186" s="500" t="s">
        <v>432</v>
      </c>
      <c r="AVY1186" s="168"/>
      <c r="AVZ1186" s="168">
        <f t="shared" si="11560"/>
        <v>14</v>
      </c>
      <c r="AWA1186" s="167" t="s">
        <v>63</v>
      </c>
      <c r="AWB1186" s="10">
        <f t="shared" ref="AWB1186" si="11779">AVZ1186*1.4</f>
        <v>19.599999999999998</v>
      </c>
      <c r="AWC1186" s="10"/>
      <c r="AWD1186" s="219"/>
      <c r="AWE1186" s="167" t="s">
        <v>111</v>
      </c>
      <c r="AWF1186" s="500" t="s">
        <v>954</v>
      </c>
      <c r="AWH1186" s="168"/>
      <c r="AWI1186" s="168">
        <f t="shared" si="11563"/>
        <v>0</v>
      </c>
      <c r="AWJ1186" s="167" t="s">
        <v>63</v>
      </c>
      <c r="AWK1186" s="10">
        <f t="shared" ref="AWK1186" si="11780">AWI1186*1.4</f>
        <v>0</v>
      </c>
      <c r="AWL1186" s="10"/>
      <c r="AWM1186" s="219"/>
      <c r="AWN1186" s="167" t="s">
        <v>111</v>
      </c>
      <c r="AWO1186" s="500" t="s">
        <v>538</v>
      </c>
      <c r="AWQ1186" s="168"/>
      <c r="AWR1186" s="168">
        <f t="shared" si="11566"/>
        <v>0</v>
      </c>
      <c r="AWS1186" s="167" t="s">
        <v>63</v>
      </c>
      <c r="AWT1186" s="10">
        <f t="shared" ref="AWT1186" si="11781">AWR1186*1.4</f>
        <v>0</v>
      </c>
      <c r="AWU1186" s="10"/>
      <c r="AWV1186" s="219"/>
      <c r="AWW1186" s="167" t="s">
        <v>111</v>
      </c>
      <c r="AWX1186" s="500" t="s">
        <v>2323</v>
      </c>
      <c r="AWZ1186" s="168"/>
      <c r="AXA1186" s="168">
        <f t="shared" si="11569"/>
        <v>4</v>
      </c>
      <c r="AXB1186" s="167" t="s">
        <v>63</v>
      </c>
      <c r="AXC1186" s="10">
        <f t="shared" ref="AXC1186" si="11782">AXA1186*1.4</f>
        <v>5.6</v>
      </c>
      <c r="AXD1186" s="10"/>
      <c r="AXE1186" s="219"/>
      <c r="AXF1186" s="167" t="s">
        <v>111</v>
      </c>
      <c r="AXG1186" s="498" t="s">
        <v>954</v>
      </c>
      <c r="AXI1186" s="168"/>
      <c r="AXJ1186" s="168">
        <f t="shared" si="11572"/>
        <v>0</v>
      </c>
      <c r="AXK1186" s="167" t="s">
        <v>63</v>
      </c>
      <c r="AXL1186" s="10">
        <f t="shared" ref="AXL1186" si="11783">AXJ1186*1.4</f>
        <v>0</v>
      </c>
      <c r="AXM1186" s="10"/>
      <c r="AXN1186" s="219"/>
      <c r="AXO1186" s="167" t="s">
        <v>111</v>
      </c>
      <c r="AXP1186" s="500" t="s">
        <v>439</v>
      </c>
      <c r="AXR1186" s="168"/>
      <c r="AXS1186" s="168">
        <f t="shared" si="11575"/>
        <v>0</v>
      </c>
      <c r="AXT1186" s="167" t="s">
        <v>63</v>
      </c>
      <c r="AXU1186" s="10">
        <f t="shared" ref="AXU1186" si="11784">AXS1186*1.4</f>
        <v>0</v>
      </c>
      <c r="AXV1186" s="10"/>
      <c r="AXW1186" s="219"/>
      <c r="AXX1186" s="167" t="s">
        <v>111</v>
      </c>
      <c r="AXY1186" s="500" t="s">
        <v>2323</v>
      </c>
      <c r="AYA1186" s="168"/>
      <c r="AYB1186" s="168">
        <f t="shared" si="11578"/>
        <v>4</v>
      </c>
      <c r="AYC1186" s="167" t="s">
        <v>63</v>
      </c>
      <c r="AYD1186" s="10">
        <f t="shared" ref="AYD1186" si="11785">AYB1186*1.4</f>
        <v>5.6</v>
      </c>
      <c r="AYE1186" s="10"/>
      <c r="AYF1186" s="219"/>
      <c r="AYG1186" s="167" t="s">
        <v>111</v>
      </c>
      <c r="AYH1186" s="500" t="s">
        <v>432</v>
      </c>
      <c r="AYJ1186" s="168"/>
      <c r="AYK1186" s="168">
        <f t="shared" si="11581"/>
        <v>14</v>
      </c>
      <c r="AYL1186" s="167" t="s">
        <v>63</v>
      </c>
      <c r="AYM1186" s="10">
        <f t="shared" ref="AYM1186" si="11786">AYK1186*1.4</f>
        <v>19.599999999999998</v>
      </c>
      <c r="AYN1186" s="10"/>
      <c r="AYO1186" s="219"/>
      <c r="AYP1186" s="167" t="s">
        <v>111</v>
      </c>
      <c r="AYQ1186" s="500" t="s">
        <v>455</v>
      </c>
      <c r="AYS1186" s="168"/>
      <c r="AYT1186" s="168">
        <f t="shared" si="11584"/>
        <v>22</v>
      </c>
      <c r="AYU1186" s="167" t="s">
        <v>63</v>
      </c>
      <c r="AYV1186" s="10">
        <f t="shared" ref="AYV1186" si="11787">AYT1186*1.4</f>
        <v>30.799999999999997</v>
      </c>
      <c r="AYW1186" s="10"/>
      <c r="AYX1186" s="219"/>
      <c r="AYY1186" s="167" t="s">
        <v>111</v>
      </c>
      <c r="AYZ1186" s="498" t="s">
        <v>954</v>
      </c>
      <c r="AZB1186" s="168"/>
      <c r="AZC1186" s="168">
        <f t="shared" si="11587"/>
        <v>0</v>
      </c>
      <c r="AZD1186" s="167" t="s">
        <v>63</v>
      </c>
      <c r="AZE1186" s="10">
        <f t="shared" ref="AZE1186" si="11788">AZC1186*1.4</f>
        <v>0</v>
      </c>
      <c r="AZF1186" s="10"/>
      <c r="AZG1186" s="219"/>
      <c r="AZH1186" s="167" t="s">
        <v>111</v>
      </c>
      <c r="AZI1186" s="500" t="s">
        <v>1999</v>
      </c>
      <c r="AZK1186" s="168"/>
      <c r="AZL1186" s="168">
        <f t="shared" si="11590"/>
        <v>0</v>
      </c>
      <c r="AZM1186" s="167" t="s">
        <v>63</v>
      </c>
      <c r="AZN1186" s="10">
        <f t="shared" ref="AZN1186" si="11789">AZL1186*1.4</f>
        <v>0</v>
      </c>
      <c r="AZO1186" s="10"/>
      <c r="AZP1186" s="219"/>
      <c r="AZQ1186" s="167" t="s">
        <v>111</v>
      </c>
      <c r="AZR1186" s="500" t="s">
        <v>2960</v>
      </c>
      <c r="AZT1186" s="168"/>
      <c r="AZU1186" s="168">
        <f t="shared" si="11593"/>
        <v>85</v>
      </c>
      <c r="AZV1186" s="167" t="s">
        <v>63</v>
      </c>
      <c r="AZW1186" s="10">
        <f t="shared" ref="AZW1186" si="11790">AZU1186*1.4</f>
        <v>118.99999999999999</v>
      </c>
      <c r="AZX1186" s="10"/>
      <c r="AZY1186" s="219"/>
      <c r="AZZ1186" s="167" t="s">
        <v>111</v>
      </c>
      <c r="BAA1186" s="500" t="s">
        <v>455</v>
      </c>
      <c r="BAC1186" s="168"/>
      <c r="BAD1186" s="168">
        <f t="shared" si="11596"/>
        <v>22</v>
      </c>
      <c r="BAE1186" s="167" t="s">
        <v>63</v>
      </c>
      <c r="BAF1186" s="10">
        <f t="shared" ref="BAF1186" si="11791">BAD1186*1.4</f>
        <v>30.799999999999997</v>
      </c>
      <c r="BAG1186" s="10"/>
      <c r="BAH1186" s="219"/>
      <c r="BAI1186" s="167" t="s">
        <v>111</v>
      </c>
      <c r="BAJ1186" s="500" t="s">
        <v>432</v>
      </c>
      <c r="BAL1186" s="168"/>
      <c r="BAM1186" s="168">
        <f t="shared" si="11599"/>
        <v>14</v>
      </c>
      <c r="BAN1186" s="167" t="s">
        <v>63</v>
      </c>
      <c r="BAO1186" s="10">
        <f t="shared" ref="BAO1186" si="11792">BAM1186*1.4</f>
        <v>19.599999999999998</v>
      </c>
      <c r="BAP1186" s="10"/>
      <c r="BAQ1186" s="219"/>
      <c r="BAR1186" s="167" t="s">
        <v>111</v>
      </c>
      <c r="BAS1186" s="500" t="s">
        <v>508</v>
      </c>
      <c r="BAU1186" s="168"/>
      <c r="BAV1186" s="168">
        <f t="shared" si="11602"/>
        <v>9</v>
      </c>
      <c r="BAW1186" s="167" t="s">
        <v>63</v>
      </c>
      <c r="BAX1186" s="10">
        <f t="shared" ref="BAX1186" si="11793">BAV1186*1.4</f>
        <v>12.6</v>
      </c>
      <c r="BAY1186" s="10"/>
      <c r="BAZ1186" s="219"/>
      <c r="BBA1186" s="167" t="s">
        <v>111</v>
      </c>
      <c r="BBB1186" s="500" t="s">
        <v>467</v>
      </c>
      <c r="BBD1186" s="168"/>
      <c r="BBE1186" s="168">
        <f t="shared" si="11605"/>
        <v>0</v>
      </c>
      <c r="BBF1186" s="167" t="s">
        <v>63</v>
      </c>
      <c r="BBG1186" s="10">
        <f t="shared" ref="BBG1186" si="11794">BBE1186*1.4</f>
        <v>0</v>
      </c>
      <c r="BBH1186" s="10"/>
      <c r="BBI1186" s="219"/>
      <c r="BBJ1186" s="167" t="s">
        <v>111</v>
      </c>
      <c r="BBK1186" s="500" t="s">
        <v>1629</v>
      </c>
      <c r="BBM1186" s="168"/>
      <c r="BBN1186" s="168">
        <f t="shared" si="11608"/>
        <v>0</v>
      </c>
      <c r="BBO1186" s="167" t="s">
        <v>63</v>
      </c>
      <c r="BBP1186" s="10">
        <f t="shared" ref="BBP1186" si="11795">BBN1186*1.4</f>
        <v>0</v>
      </c>
      <c r="BBQ1186" s="10"/>
      <c r="BBR1186" s="219"/>
      <c r="BBS1186" s="167" t="s">
        <v>111</v>
      </c>
      <c r="BBT1186" s="500" t="s">
        <v>2960</v>
      </c>
      <c r="BBV1186" s="168"/>
      <c r="BBW1186" s="168">
        <f t="shared" si="11611"/>
        <v>85</v>
      </c>
      <c r="BBX1186" s="167" t="s">
        <v>63</v>
      </c>
      <c r="BBY1186" s="10">
        <f t="shared" ref="BBY1186" si="11796">BBW1186*1.4</f>
        <v>118.99999999999999</v>
      </c>
      <c r="BBZ1186" s="10"/>
      <c r="BCA1186" s="219"/>
      <c r="BCB1186" s="167" t="s">
        <v>111</v>
      </c>
      <c r="BCC1186" s="503" t="s">
        <v>1412</v>
      </c>
      <c r="BCE1186" s="168"/>
      <c r="BCF1186" s="168">
        <f t="shared" si="11614"/>
        <v>0</v>
      </c>
      <c r="BCG1186" s="167" t="s">
        <v>63</v>
      </c>
      <c r="BCH1186" s="10">
        <f t="shared" ref="BCH1186" si="11797">BCF1186*1.4</f>
        <v>0</v>
      </c>
      <c r="BCI1186" s="10"/>
      <c r="BCJ1186" s="219"/>
      <c r="BCK1186" s="167" t="s">
        <v>111</v>
      </c>
      <c r="BCL1186" s="500" t="s">
        <v>954</v>
      </c>
      <c r="BCN1186" s="168"/>
      <c r="BCO1186" s="168">
        <f t="shared" si="11617"/>
        <v>0</v>
      </c>
      <c r="BCP1186" s="167" t="s">
        <v>63</v>
      </c>
      <c r="BCQ1186" s="10">
        <f t="shared" ref="BCQ1186" si="11798">BCO1186*1.4</f>
        <v>0</v>
      </c>
      <c r="BCR1186" s="10"/>
      <c r="BCS1186" s="219"/>
      <c r="BCT1186" s="167" t="s">
        <v>111</v>
      </c>
      <c r="BCU1186" s="500" t="s">
        <v>455</v>
      </c>
      <c r="BCW1186" s="168"/>
      <c r="BCX1186" s="168">
        <f t="shared" si="11620"/>
        <v>22</v>
      </c>
      <c r="BCY1186" s="167" t="s">
        <v>63</v>
      </c>
      <c r="BCZ1186" s="10">
        <f t="shared" ref="BCZ1186" si="11799">BCX1186*1.4</f>
        <v>30.799999999999997</v>
      </c>
      <c r="BDA1186" s="10"/>
      <c r="BDB1186" s="219"/>
      <c r="BDC1186" s="167" t="s">
        <v>111</v>
      </c>
      <c r="BDD1186" s="500" t="s">
        <v>2974</v>
      </c>
      <c r="BDF1186" s="168"/>
      <c r="BDG1186" s="168">
        <f t="shared" si="11623"/>
        <v>15</v>
      </c>
      <c r="BDH1186" s="167" t="s">
        <v>63</v>
      </c>
      <c r="BDI1186" s="10">
        <f t="shared" ref="BDI1186" si="11800">BDG1186*1.4</f>
        <v>21</v>
      </c>
      <c r="BDJ1186" s="10"/>
      <c r="BDK1186" s="219"/>
      <c r="BDL1186" s="167" t="s">
        <v>111</v>
      </c>
      <c r="BDM1186" s="328" t="s">
        <v>447</v>
      </c>
      <c r="BDO1186" s="168"/>
      <c r="BDP1186" s="168">
        <f t="shared" si="11626"/>
        <v>7</v>
      </c>
      <c r="BDQ1186" s="167" t="s">
        <v>63</v>
      </c>
      <c r="BDR1186" s="10">
        <f t="shared" ref="BDR1186" si="11801">BDP1186*1.4</f>
        <v>9.7999999999999989</v>
      </c>
      <c r="BDS1186" s="10"/>
      <c r="BDT1186" s="219"/>
      <c r="BDU1186" s="167" t="s">
        <v>111</v>
      </c>
      <c r="BDV1186" s="500" t="s">
        <v>439</v>
      </c>
      <c r="BDX1186" s="168"/>
      <c r="BDY1186" s="168">
        <f t="shared" si="11629"/>
        <v>0</v>
      </c>
      <c r="BDZ1186" s="167" t="s">
        <v>63</v>
      </c>
      <c r="BEA1186" s="10">
        <f t="shared" ref="BEA1186" si="11802">BDY1186*1.4</f>
        <v>0</v>
      </c>
      <c r="BEB1186" s="10"/>
      <c r="BEC1186" s="219"/>
      <c r="BED1186" s="167" t="s">
        <v>111</v>
      </c>
      <c r="BEE1186" s="498" t="s">
        <v>439</v>
      </c>
      <c r="BEG1186" s="168"/>
      <c r="BEH1186" s="168">
        <f t="shared" si="11632"/>
        <v>0</v>
      </c>
      <c r="BEI1186" s="167" t="s">
        <v>63</v>
      </c>
      <c r="BEJ1186" s="10">
        <f t="shared" ref="BEJ1186" si="11803">BEH1186*1.4</f>
        <v>0</v>
      </c>
      <c r="BEK1186" s="10"/>
      <c r="BEL1186" s="219"/>
      <c r="BEM1186" s="167" t="s">
        <v>111</v>
      </c>
      <c r="BEN1186" s="498" t="s">
        <v>2453</v>
      </c>
      <c r="BEP1186" s="168"/>
      <c r="BEQ1186" s="168">
        <f t="shared" si="11635"/>
        <v>0</v>
      </c>
      <c r="BER1186" s="167" t="s">
        <v>63</v>
      </c>
      <c r="BES1186" s="10">
        <f t="shared" ref="BES1186" si="11804">BEQ1186*1.4</f>
        <v>0</v>
      </c>
      <c r="BET1186" s="10"/>
      <c r="BEU1186" s="219"/>
      <c r="BEV1186" s="167" t="s">
        <v>111</v>
      </c>
      <c r="BEW1186" s="500" t="s">
        <v>439</v>
      </c>
      <c r="BEY1186" s="168"/>
      <c r="BEZ1186" s="168">
        <f t="shared" si="11638"/>
        <v>0</v>
      </c>
      <c r="BFA1186" s="167" t="s">
        <v>63</v>
      </c>
      <c r="BFB1186" s="10">
        <f t="shared" ref="BFB1186" si="11805">BEZ1186*1.4</f>
        <v>0</v>
      </c>
      <c r="BFC1186" s="10"/>
      <c r="BFD1186" s="219"/>
      <c r="BFE1186" s="167"/>
      <c r="BFF1186" s="327"/>
      <c r="BFH1186" s="168"/>
      <c r="BFI1186" s="168"/>
      <c r="BFJ1186" s="167"/>
      <c r="BFK1186" s="10"/>
      <c r="BFL1186" s="10"/>
      <c r="BFN1186" s="167"/>
      <c r="BFO1186" s="327"/>
      <c r="BFQ1186" s="168"/>
      <c r="BFR1186" s="168"/>
      <c r="BFS1186" s="167"/>
      <c r="BFT1186" s="10"/>
      <c r="BFU1186" s="10"/>
      <c r="BFW1186" s="167"/>
      <c r="BFX1186" s="328"/>
      <c r="BFZ1186" s="168"/>
      <c r="BGA1186" s="168"/>
      <c r="BGB1186" s="167"/>
      <c r="BGC1186" s="10"/>
      <c r="BGD1186" s="10"/>
      <c r="BGF1186" s="167"/>
      <c r="BGG1186" s="327"/>
      <c r="BGI1186" s="168"/>
      <c r="BGJ1186" s="168"/>
      <c r="BGK1186" s="167"/>
      <c r="BGL1186" s="10"/>
      <c r="BGM1186" s="10"/>
      <c r="BGO1186" s="167"/>
      <c r="BGP1186" s="328"/>
      <c r="BGR1186" s="168"/>
      <c r="BGS1186" s="168"/>
      <c r="BGT1186" s="167"/>
      <c r="BGU1186" s="10"/>
      <c r="BGV1186" s="10"/>
      <c r="BGX1186" s="167"/>
      <c r="BGY1186" s="327"/>
      <c r="BHA1186" s="168"/>
      <c r="BHB1186" s="168"/>
      <c r="BHC1186" s="167"/>
      <c r="BHD1186" s="10"/>
      <c r="BHE1186" s="10"/>
    </row>
    <row r="1187" spans="1:1565" s="14" customFormat="1" ht="15">
      <c r="A1187" s="167" t="s">
        <v>112</v>
      </c>
      <c r="B1187" s="325" t="s">
        <v>455</v>
      </c>
      <c r="D1187" s="168"/>
      <c r="E1187" s="168">
        <f>VLOOKUP(B1187,$A$1213:$F$2274,6,FALSE)</f>
        <v>22</v>
      </c>
      <c r="F1187" s="167" t="s">
        <v>65</v>
      </c>
      <c r="G1187" s="10">
        <f>E1187*1.3</f>
        <v>28.6</v>
      </c>
      <c r="H1187" s="10"/>
      <c r="I1187" s="219"/>
      <c r="J1187" s="167" t="s">
        <v>112</v>
      </c>
      <c r="K1187" s="325" t="s">
        <v>575</v>
      </c>
      <c r="M1187" s="168"/>
      <c r="N1187" s="168">
        <f>VLOOKUP(K1187,$A$1213:$F$2274,6,FALSE)</f>
        <v>0</v>
      </c>
      <c r="O1187" s="167" t="s">
        <v>65</v>
      </c>
      <c r="P1187" s="10">
        <f>N1187*1.3</f>
        <v>0</v>
      </c>
      <c r="Q1187" s="10"/>
      <c r="R1187" s="219"/>
      <c r="S1187" s="167" t="s">
        <v>112</v>
      </c>
      <c r="T1187" s="325" t="s">
        <v>2323</v>
      </c>
      <c r="V1187" s="168"/>
      <c r="W1187" s="168">
        <f t="shared" si="11143"/>
        <v>4</v>
      </c>
      <c r="X1187" s="167" t="s">
        <v>65</v>
      </c>
      <c r="Y1187" s="10">
        <f t="shared" ref="Y1187" si="11806">W1187*1.3</f>
        <v>5.2</v>
      </c>
      <c r="Z1187" s="10"/>
      <c r="AA1187" s="219"/>
      <c r="AB1187" s="167" t="s">
        <v>112</v>
      </c>
      <c r="AC1187" s="325" t="s">
        <v>3353</v>
      </c>
      <c r="AE1187" s="168"/>
      <c r="AF1187" s="168">
        <f t="shared" si="11146"/>
        <v>2</v>
      </c>
      <c r="AG1187" s="167" t="s">
        <v>65</v>
      </c>
      <c r="AH1187" s="10">
        <f t="shared" ref="AH1187" si="11807">AF1187*1.3</f>
        <v>2.6</v>
      </c>
      <c r="AI1187" s="10"/>
      <c r="AJ1187" s="219"/>
      <c r="AK1187" s="167" t="s">
        <v>112</v>
      </c>
      <c r="AL1187" s="498" t="s">
        <v>3001</v>
      </c>
      <c r="AN1187" s="168"/>
      <c r="AO1187" s="168">
        <f t="shared" si="11149"/>
        <v>8</v>
      </c>
      <c r="AP1187" s="167" t="s">
        <v>65</v>
      </c>
      <c r="AQ1187" s="10">
        <f t="shared" ref="AQ1187" si="11808">AO1187*1.3</f>
        <v>10.4</v>
      </c>
      <c r="AR1187" s="10"/>
      <c r="AS1187" s="219"/>
      <c r="AT1187" s="167" t="s">
        <v>112</v>
      </c>
      <c r="AU1187" s="325" t="s">
        <v>1984</v>
      </c>
      <c r="AW1187" s="168"/>
      <c r="AX1187" s="168">
        <f t="shared" si="11152"/>
        <v>0</v>
      </c>
      <c r="AY1187" s="167" t="s">
        <v>65</v>
      </c>
      <c r="AZ1187" s="10">
        <f t="shared" ref="AZ1187" si="11809">AX1187*1.3</f>
        <v>0</v>
      </c>
      <c r="BA1187" s="10"/>
      <c r="BB1187" s="219"/>
      <c r="BC1187" s="167" t="s">
        <v>112</v>
      </c>
      <c r="BD1187" s="325" t="s">
        <v>3006</v>
      </c>
      <c r="BF1187" s="168"/>
      <c r="BG1187" s="168">
        <f t="shared" si="11155"/>
        <v>18</v>
      </c>
      <c r="BH1187" s="167" t="s">
        <v>65</v>
      </c>
      <c r="BI1187" s="10">
        <f t="shared" ref="BI1187" si="11810">BG1187*1.3</f>
        <v>23.400000000000002</v>
      </c>
      <c r="BJ1187" s="10"/>
      <c r="BK1187" s="219"/>
      <c r="BL1187" s="167" t="s">
        <v>112</v>
      </c>
      <c r="BM1187" s="325" t="s">
        <v>1639</v>
      </c>
      <c r="BO1187" s="168"/>
      <c r="BP1187" s="168">
        <f t="shared" si="11158"/>
        <v>21</v>
      </c>
      <c r="BQ1187" s="167" t="s">
        <v>65</v>
      </c>
      <c r="BR1187" s="10">
        <f t="shared" ref="BR1187" si="11811">BP1187*1.3</f>
        <v>27.3</v>
      </c>
      <c r="BS1187" s="10"/>
      <c r="BT1187" s="219"/>
      <c r="BU1187" s="167" t="s">
        <v>112</v>
      </c>
      <c r="BV1187" s="325" t="s">
        <v>3006</v>
      </c>
      <c r="BX1187" s="168"/>
      <c r="BY1187" s="168">
        <f t="shared" si="11161"/>
        <v>18</v>
      </c>
      <c r="BZ1187" s="167" t="s">
        <v>65</v>
      </c>
      <c r="CA1187" s="10">
        <f t="shared" ref="CA1187" si="11812">BY1187*1.3</f>
        <v>23.400000000000002</v>
      </c>
      <c r="CB1187" s="10"/>
      <c r="CC1187" s="219"/>
      <c r="CD1187" s="167" t="s">
        <v>112</v>
      </c>
      <c r="CE1187" s="325" t="s">
        <v>1639</v>
      </c>
      <c r="CG1187" s="168"/>
      <c r="CH1187" s="168">
        <f t="shared" si="11164"/>
        <v>21</v>
      </c>
      <c r="CI1187" s="167" t="s">
        <v>65</v>
      </c>
      <c r="CJ1187" s="10">
        <f t="shared" ref="CJ1187" si="11813">CH1187*1.3</f>
        <v>27.3</v>
      </c>
      <c r="CK1187" s="10"/>
      <c r="CL1187" s="219"/>
      <c r="CM1187" s="167" t="s">
        <v>112</v>
      </c>
      <c r="CN1187" s="325" t="s">
        <v>467</v>
      </c>
      <c r="CP1187" s="168"/>
      <c r="CQ1187" s="168">
        <f t="shared" si="11167"/>
        <v>0</v>
      </c>
      <c r="CR1187" s="167" t="s">
        <v>65</v>
      </c>
      <c r="CS1187" s="10">
        <f t="shared" ref="CS1187" si="11814">CQ1187*1.3</f>
        <v>0</v>
      </c>
      <c r="CT1187" s="10"/>
      <c r="CU1187" s="219"/>
      <c r="CV1187" s="167" t="s">
        <v>112</v>
      </c>
      <c r="CW1187" s="325" t="s">
        <v>1999</v>
      </c>
      <c r="CY1187" s="168"/>
      <c r="CZ1187" s="168">
        <f t="shared" si="11170"/>
        <v>0</v>
      </c>
      <c r="DA1187" s="167" t="s">
        <v>65</v>
      </c>
      <c r="DB1187" s="10">
        <f t="shared" ref="DB1187" si="11815">CZ1187*1.3</f>
        <v>0</v>
      </c>
      <c r="DC1187" s="10"/>
      <c r="DD1187" s="219"/>
      <c r="DE1187" s="167" t="s">
        <v>112</v>
      </c>
      <c r="DF1187" s="325" t="s">
        <v>2964</v>
      </c>
      <c r="DH1187" s="168"/>
      <c r="DI1187" s="168">
        <f t="shared" si="11173"/>
        <v>14</v>
      </c>
      <c r="DJ1187" s="167" t="s">
        <v>65</v>
      </c>
      <c r="DK1187" s="10">
        <f t="shared" ref="DK1187" si="11816">DI1187*1.3</f>
        <v>18.2</v>
      </c>
      <c r="DL1187" s="10"/>
      <c r="DM1187" s="219"/>
      <c r="DN1187" s="167" t="s">
        <v>112</v>
      </c>
      <c r="DO1187" s="325" t="s">
        <v>455</v>
      </c>
      <c r="DQ1187" s="168"/>
      <c r="DR1187" s="168">
        <f t="shared" si="11176"/>
        <v>22</v>
      </c>
      <c r="DS1187" s="167" t="s">
        <v>65</v>
      </c>
      <c r="DT1187" s="10">
        <f t="shared" ref="DT1187" si="11817">DR1187*1.3</f>
        <v>28.6</v>
      </c>
      <c r="DU1187" s="10"/>
      <c r="DV1187" s="219"/>
      <c r="DW1187" s="167" t="s">
        <v>112</v>
      </c>
      <c r="DX1187" s="325" t="s">
        <v>455</v>
      </c>
      <c r="DZ1187" s="168"/>
      <c r="EA1187" s="168">
        <f t="shared" si="11179"/>
        <v>22</v>
      </c>
      <c r="EB1187" s="167" t="s">
        <v>65</v>
      </c>
      <c r="EC1187" s="10">
        <f t="shared" ref="EC1187" si="11818">EA1187*1.3</f>
        <v>28.6</v>
      </c>
      <c r="ED1187" s="10"/>
      <c r="EE1187" s="219"/>
      <c r="EF1187" s="167" t="s">
        <v>112</v>
      </c>
      <c r="EG1187" s="325" t="s">
        <v>1999</v>
      </c>
      <c r="EI1187" s="168"/>
      <c r="EJ1187" s="168">
        <f t="shared" si="11182"/>
        <v>0</v>
      </c>
      <c r="EK1187" s="167" t="s">
        <v>65</v>
      </c>
      <c r="EL1187" s="10">
        <f t="shared" ref="EL1187" si="11819">EJ1187*1.3</f>
        <v>0</v>
      </c>
      <c r="EM1187" s="10"/>
      <c r="EN1187" s="219"/>
      <c r="EO1187" s="167" t="s">
        <v>112</v>
      </c>
      <c r="EP1187" s="325" t="s">
        <v>3006</v>
      </c>
      <c r="ER1187" s="168"/>
      <c r="ES1187" s="168">
        <f t="shared" si="11185"/>
        <v>18</v>
      </c>
      <c r="ET1187" s="167" t="s">
        <v>65</v>
      </c>
      <c r="EU1187" s="10">
        <f t="shared" ref="EU1187" si="11820">ES1187*1.3</f>
        <v>23.400000000000002</v>
      </c>
      <c r="EV1187" s="10"/>
      <c r="EW1187" s="219"/>
      <c r="EX1187" s="167" t="s">
        <v>112</v>
      </c>
      <c r="EY1187" s="325" t="s">
        <v>3387</v>
      </c>
      <c r="FA1187" s="168"/>
      <c r="FB1187" s="168">
        <f t="shared" si="11188"/>
        <v>4</v>
      </c>
      <c r="FC1187" s="167" t="s">
        <v>65</v>
      </c>
      <c r="FD1187" s="10">
        <f t="shared" ref="FD1187" si="11821">FB1187*1.3</f>
        <v>5.2</v>
      </c>
      <c r="FE1187" s="10"/>
      <c r="FF1187" s="219"/>
      <c r="FG1187" s="167" t="s">
        <v>112</v>
      </c>
      <c r="FH1187" s="325" t="s">
        <v>3006</v>
      </c>
      <c r="FJ1187" s="168"/>
      <c r="FK1187" s="168">
        <f t="shared" si="11191"/>
        <v>18</v>
      </c>
      <c r="FL1187" s="167" t="s">
        <v>65</v>
      </c>
      <c r="FM1187" s="10">
        <f t="shared" ref="FM1187" si="11822">FK1187*1.3</f>
        <v>23.400000000000002</v>
      </c>
      <c r="FN1187" s="10"/>
      <c r="FO1187" s="219"/>
      <c r="FP1187" s="167" t="s">
        <v>112</v>
      </c>
      <c r="FQ1187" s="325" t="s">
        <v>954</v>
      </c>
      <c r="FS1187" s="168"/>
      <c r="FT1187" s="168">
        <f t="shared" si="11194"/>
        <v>0</v>
      </c>
      <c r="FU1187" s="167" t="s">
        <v>65</v>
      </c>
      <c r="FV1187" s="10">
        <f t="shared" ref="FV1187" si="11823">FT1187*1.3</f>
        <v>0</v>
      </c>
      <c r="FW1187" s="10"/>
      <c r="FX1187" s="219"/>
      <c r="FY1187" s="167" t="s">
        <v>112</v>
      </c>
      <c r="FZ1187" s="325" t="s">
        <v>2394</v>
      </c>
      <c r="GB1187" s="168"/>
      <c r="GC1187" s="168">
        <f t="shared" si="11197"/>
        <v>3</v>
      </c>
      <c r="GD1187" s="167" t="s">
        <v>65</v>
      </c>
      <c r="GE1187" s="10">
        <f t="shared" ref="GE1187" si="11824">GC1187*1.3</f>
        <v>3.9000000000000004</v>
      </c>
      <c r="GF1187" s="10"/>
      <c r="GG1187" s="219"/>
      <c r="GH1187" s="167" t="s">
        <v>112</v>
      </c>
      <c r="GI1187" s="325" t="s">
        <v>1639</v>
      </c>
      <c r="GK1187" s="168"/>
      <c r="GL1187" s="168">
        <f t="shared" si="11200"/>
        <v>21</v>
      </c>
      <c r="GM1187" s="167" t="s">
        <v>65</v>
      </c>
      <c r="GN1187" s="10">
        <f t="shared" ref="GN1187" si="11825">GL1187*1.3</f>
        <v>27.3</v>
      </c>
      <c r="GO1187" s="10"/>
      <c r="GP1187" s="219"/>
      <c r="GQ1187" s="167" t="s">
        <v>112</v>
      </c>
      <c r="GR1187" s="325" t="s">
        <v>3353</v>
      </c>
      <c r="GT1187" s="168"/>
      <c r="GU1187" s="168">
        <f t="shared" si="11203"/>
        <v>2</v>
      </c>
      <c r="GV1187" s="167" t="s">
        <v>65</v>
      </c>
      <c r="GW1187" s="10">
        <f t="shared" ref="GW1187" si="11826">GU1187*1.3</f>
        <v>2.6</v>
      </c>
      <c r="GX1187" s="10"/>
      <c r="GY1187" s="219"/>
      <c r="GZ1187" s="167" t="s">
        <v>112</v>
      </c>
      <c r="HA1187" s="325" t="s">
        <v>2845</v>
      </c>
      <c r="HC1187" s="168"/>
      <c r="HD1187" s="168">
        <f t="shared" si="11206"/>
        <v>0</v>
      </c>
      <c r="HE1187" s="167" t="s">
        <v>65</v>
      </c>
      <c r="HF1187" s="10">
        <f t="shared" ref="HF1187" si="11827">HD1187*1.3</f>
        <v>0</v>
      </c>
      <c r="HG1187" s="10"/>
      <c r="HH1187" s="219"/>
      <c r="HI1187" s="167" t="s">
        <v>112</v>
      </c>
      <c r="HJ1187" s="325" t="s">
        <v>3004</v>
      </c>
      <c r="HL1187" s="168"/>
      <c r="HM1187" s="168">
        <f t="shared" si="11209"/>
        <v>3</v>
      </c>
      <c r="HN1187" s="167" t="s">
        <v>65</v>
      </c>
      <c r="HO1187" s="10">
        <f t="shared" ref="HO1187" si="11828">HM1187*1.3</f>
        <v>3.9000000000000004</v>
      </c>
      <c r="HP1187" s="10"/>
      <c r="HQ1187" s="219"/>
      <c r="HR1187" s="167" t="s">
        <v>112</v>
      </c>
      <c r="HS1187" s="325" t="s">
        <v>2974</v>
      </c>
      <c r="HU1187" s="168"/>
      <c r="HV1187" s="168">
        <f t="shared" si="11212"/>
        <v>15</v>
      </c>
      <c r="HW1187" s="167" t="s">
        <v>65</v>
      </c>
      <c r="HX1187" s="10">
        <f t="shared" ref="HX1187" si="11829">HV1187*1.3</f>
        <v>19.5</v>
      </c>
      <c r="HY1187" s="10"/>
      <c r="HZ1187" s="219"/>
      <c r="IA1187" s="167" t="s">
        <v>112</v>
      </c>
      <c r="IB1187" s="325" t="s">
        <v>2036</v>
      </c>
      <c r="ID1187" s="168"/>
      <c r="IE1187" s="168">
        <f t="shared" si="11215"/>
        <v>40</v>
      </c>
      <c r="IF1187" s="167" t="s">
        <v>65</v>
      </c>
      <c r="IG1187" s="10">
        <f t="shared" ref="IG1187" si="11830">IE1187*1.3</f>
        <v>52</v>
      </c>
      <c r="IH1187" s="10"/>
      <c r="II1187" s="219"/>
      <c r="IJ1187" s="167" t="s">
        <v>112</v>
      </c>
      <c r="IK1187" s="325" t="s">
        <v>3387</v>
      </c>
      <c r="IM1187" s="168"/>
      <c r="IN1187" s="168">
        <f t="shared" si="11218"/>
        <v>4</v>
      </c>
      <c r="IO1187" s="167" t="s">
        <v>65</v>
      </c>
      <c r="IP1187" s="10">
        <f t="shared" ref="IP1187" si="11831">IN1187*1.3</f>
        <v>5.2</v>
      </c>
      <c r="IQ1187" s="10"/>
      <c r="IR1187" s="219"/>
      <c r="IS1187" s="167" t="s">
        <v>112</v>
      </c>
      <c r="IT1187" s="325" t="s">
        <v>2036</v>
      </c>
      <c r="IV1187" s="168"/>
      <c r="IW1187" s="168">
        <f t="shared" si="11221"/>
        <v>40</v>
      </c>
      <c r="IX1187" s="167" t="s">
        <v>65</v>
      </c>
      <c r="IY1187" s="10">
        <f t="shared" ref="IY1187" si="11832">IW1187*1.3</f>
        <v>52</v>
      </c>
      <c r="IZ1187" s="10"/>
      <c r="JA1187" s="219"/>
      <c r="JB1187" s="167" t="s">
        <v>112</v>
      </c>
      <c r="JC1187" s="500" t="s">
        <v>3480</v>
      </c>
      <c r="JE1187" s="168"/>
      <c r="JF1187" s="168">
        <f t="shared" si="11224"/>
        <v>29</v>
      </c>
      <c r="JG1187" s="167" t="s">
        <v>65</v>
      </c>
      <c r="JH1187" s="10">
        <f t="shared" ref="JH1187" si="11833">JF1187*1.3</f>
        <v>37.700000000000003</v>
      </c>
      <c r="JI1187" s="10"/>
      <c r="JJ1187" s="219"/>
      <c r="JK1187" s="167" t="s">
        <v>112</v>
      </c>
      <c r="JL1187" s="500" t="s">
        <v>954</v>
      </c>
      <c r="JN1187" s="168"/>
      <c r="JO1187" s="168">
        <f t="shared" si="11227"/>
        <v>0</v>
      </c>
      <c r="JP1187" s="167" t="s">
        <v>65</v>
      </c>
      <c r="JQ1187" s="10">
        <f t="shared" ref="JQ1187" si="11834">JO1187*1.3</f>
        <v>0</v>
      </c>
      <c r="JR1187" s="10"/>
      <c r="JS1187" s="219"/>
      <c r="JT1187" s="167" t="s">
        <v>112</v>
      </c>
      <c r="JU1187" s="500" t="s">
        <v>3353</v>
      </c>
      <c r="JW1187" s="168"/>
      <c r="JX1187" s="168">
        <f t="shared" si="11230"/>
        <v>2</v>
      </c>
      <c r="JY1187" s="167" t="s">
        <v>65</v>
      </c>
      <c r="JZ1187" s="10">
        <f t="shared" ref="JZ1187" si="11835">JX1187*1.3</f>
        <v>2.6</v>
      </c>
      <c r="KA1187" s="10"/>
      <c r="KB1187" s="219"/>
      <c r="KC1187" s="167" t="s">
        <v>112</v>
      </c>
      <c r="KD1187" s="500" t="s">
        <v>460</v>
      </c>
      <c r="KF1187" s="168"/>
      <c r="KG1187" s="168">
        <f t="shared" si="11233"/>
        <v>5</v>
      </c>
      <c r="KH1187" s="167" t="s">
        <v>65</v>
      </c>
      <c r="KI1187" s="10">
        <f t="shared" ref="KI1187" si="11836">KG1187*1.3</f>
        <v>6.5</v>
      </c>
      <c r="KJ1187" s="10"/>
      <c r="KK1187" s="219"/>
      <c r="KL1187" s="167" t="s">
        <v>112</v>
      </c>
      <c r="KM1187" s="500" t="s">
        <v>508</v>
      </c>
      <c r="KO1187" s="168"/>
      <c r="KP1187" s="168">
        <f t="shared" si="11236"/>
        <v>9</v>
      </c>
      <c r="KQ1187" s="167" t="s">
        <v>65</v>
      </c>
      <c r="KR1187" s="10">
        <f t="shared" ref="KR1187" si="11837">KP1187*1.3</f>
        <v>11.700000000000001</v>
      </c>
      <c r="KS1187" s="10"/>
      <c r="KT1187" s="219"/>
      <c r="KU1187" s="167" t="s">
        <v>112</v>
      </c>
      <c r="KV1187" s="328" t="s">
        <v>467</v>
      </c>
      <c r="KX1187" s="168"/>
      <c r="KY1187" s="168">
        <f t="shared" si="11239"/>
        <v>0</v>
      </c>
      <c r="KZ1187" s="167" t="s">
        <v>65</v>
      </c>
      <c r="LA1187" s="10">
        <f t="shared" ref="LA1187" si="11838">KY1187*1.3</f>
        <v>0</v>
      </c>
      <c r="LB1187" s="10"/>
      <c r="LC1187" s="219"/>
      <c r="LD1187" s="167" t="s">
        <v>112</v>
      </c>
      <c r="LE1187" s="500" t="s">
        <v>467</v>
      </c>
      <c r="LG1187" s="168"/>
      <c r="LH1187" s="168">
        <f t="shared" si="11242"/>
        <v>0</v>
      </c>
      <c r="LI1187" s="167" t="s">
        <v>65</v>
      </c>
      <c r="LJ1187" s="10">
        <f t="shared" ref="LJ1187" si="11839">LH1187*1.3</f>
        <v>0</v>
      </c>
      <c r="LK1187" s="10"/>
      <c r="LL1187" s="219"/>
      <c r="LM1187" s="167" t="s">
        <v>112</v>
      </c>
      <c r="LN1187" s="500" t="s">
        <v>1628</v>
      </c>
      <c r="LP1187" s="168"/>
      <c r="LQ1187" s="168">
        <f t="shared" si="11245"/>
        <v>0</v>
      </c>
      <c r="LR1187" s="167" t="s">
        <v>65</v>
      </c>
      <c r="LS1187" s="10">
        <f t="shared" ref="LS1187" si="11840">LQ1187*1.3</f>
        <v>0</v>
      </c>
      <c r="LT1187" s="10"/>
      <c r="LU1187" s="219"/>
      <c r="LV1187" s="167" t="s">
        <v>112</v>
      </c>
      <c r="LW1187" s="500" t="s">
        <v>3001</v>
      </c>
      <c r="LY1187" s="168"/>
      <c r="LZ1187" s="168">
        <f t="shared" si="11248"/>
        <v>8</v>
      </c>
      <c r="MA1187" s="167" t="s">
        <v>65</v>
      </c>
      <c r="MB1187" s="10">
        <f t="shared" ref="MB1187" si="11841">LZ1187*1.3</f>
        <v>10.4</v>
      </c>
      <c r="MC1187" s="10"/>
      <c r="MD1187" s="219"/>
      <c r="ME1187" s="167" t="s">
        <v>112</v>
      </c>
      <c r="MF1187" s="500" t="s">
        <v>432</v>
      </c>
      <c r="MH1187" s="168"/>
      <c r="MI1187" s="168">
        <f t="shared" si="11251"/>
        <v>14</v>
      </c>
      <c r="MJ1187" s="167" t="s">
        <v>65</v>
      </c>
      <c r="MK1187" s="10">
        <f t="shared" ref="MK1187" si="11842">MI1187*1.3</f>
        <v>18.2</v>
      </c>
      <c r="ML1187" s="10"/>
      <c r="MM1187" s="219"/>
      <c r="MN1187" s="167" t="s">
        <v>112</v>
      </c>
      <c r="MO1187" s="328" t="s">
        <v>575</v>
      </c>
      <c r="MQ1187" s="168"/>
      <c r="MR1187" s="168">
        <f t="shared" si="11254"/>
        <v>0</v>
      </c>
      <c r="MS1187" s="167" t="s">
        <v>65</v>
      </c>
      <c r="MT1187" s="10">
        <f t="shared" ref="MT1187" si="11843">MR1187*1.3</f>
        <v>0</v>
      </c>
      <c r="MU1187" s="10"/>
      <c r="MV1187" s="219"/>
      <c r="MW1187" s="167" t="s">
        <v>112</v>
      </c>
      <c r="MX1187" s="500" t="s">
        <v>1984</v>
      </c>
      <c r="MZ1187" s="168"/>
      <c r="NA1187" s="168">
        <f t="shared" si="11257"/>
        <v>0</v>
      </c>
      <c r="NB1187" s="167" t="s">
        <v>65</v>
      </c>
      <c r="NC1187" s="10">
        <f t="shared" ref="NC1187" si="11844">NA1187*1.3</f>
        <v>0</v>
      </c>
      <c r="ND1187" s="10"/>
      <c r="NE1187" s="219"/>
      <c r="NF1187" s="167" t="s">
        <v>112</v>
      </c>
      <c r="NG1187" s="500" t="s">
        <v>575</v>
      </c>
      <c r="NI1187" s="168"/>
      <c r="NJ1187" s="168">
        <f t="shared" si="11260"/>
        <v>0</v>
      </c>
      <c r="NK1187" s="167" t="s">
        <v>65</v>
      </c>
      <c r="NL1187" s="10">
        <f t="shared" ref="NL1187" si="11845">NJ1187*1.3</f>
        <v>0</v>
      </c>
      <c r="NM1187" s="10"/>
      <c r="NN1187" s="219"/>
      <c r="NO1187" s="167" t="s">
        <v>112</v>
      </c>
      <c r="NP1187" s="500" t="s">
        <v>3485</v>
      </c>
      <c r="NR1187" s="168"/>
      <c r="NS1187" s="168">
        <f t="shared" si="11263"/>
        <v>0</v>
      </c>
      <c r="NT1187" s="167" t="s">
        <v>65</v>
      </c>
      <c r="NU1187" s="10">
        <f t="shared" ref="NU1187" si="11846">NS1187*1.3</f>
        <v>0</v>
      </c>
      <c r="NV1187" s="10"/>
      <c r="NW1187" s="219"/>
      <c r="NX1187" s="167" t="s">
        <v>112</v>
      </c>
      <c r="NY1187" s="500" t="s">
        <v>1984</v>
      </c>
      <c r="OA1187" s="168"/>
      <c r="OB1187" s="168">
        <f t="shared" si="11266"/>
        <v>0</v>
      </c>
      <c r="OC1187" s="167" t="s">
        <v>65</v>
      </c>
      <c r="OD1187" s="10">
        <f t="shared" ref="OD1187" si="11847">OB1187*1.3</f>
        <v>0</v>
      </c>
      <c r="OE1187" s="10"/>
      <c r="OF1187" s="219"/>
      <c r="OG1187" s="167" t="s">
        <v>112</v>
      </c>
      <c r="OH1187" s="500" t="s">
        <v>954</v>
      </c>
      <c r="OJ1187" s="168"/>
      <c r="OK1187" s="168">
        <f t="shared" si="11269"/>
        <v>0</v>
      </c>
      <c r="OL1187" s="167" t="s">
        <v>65</v>
      </c>
      <c r="OM1187" s="10">
        <f t="shared" ref="OM1187" si="11848">OK1187*1.3</f>
        <v>0</v>
      </c>
      <c r="ON1187" s="10"/>
      <c r="OO1187" s="219"/>
      <c r="OP1187" s="167" t="s">
        <v>112</v>
      </c>
      <c r="OQ1187" s="500" t="s">
        <v>2841</v>
      </c>
      <c r="OS1187" s="168"/>
      <c r="OT1187" s="168">
        <f t="shared" si="11272"/>
        <v>4</v>
      </c>
      <c r="OU1187" s="167" t="s">
        <v>65</v>
      </c>
      <c r="OV1187" s="10">
        <f t="shared" ref="OV1187" si="11849">OT1187*1.3</f>
        <v>5.2</v>
      </c>
      <c r="OW1187" s="10"/>
      <c r="OX1187" s="219"/>
      <c r="OY1187" s="167" t="s">
        <v>112</v>
      </c>
      <c r="OZ1187" s="500" t="s">
        <v>439</v>
      </c>
      <c r="PB1187" s="168"/>
      <c r="PC1187" s="168">
        <f t="shared" si="11275"/>
        <v>0</v>
      </c>
      <c r="PD1187" s="167" t="s">
        <v>65</v>
      </c>
      <c r="PE1187" s="10">
        <f t="shared" ref="PE1187" si="11850">PC1187*1.3</f>
        <v>0</v>
      </c>
      <c r="PF1187" s="10"/>
      <c r="PG1187" s="219"/>
      <c r="PH1187" s="167" t="s">
        <v>112</v>
      </c>
      <c r="PI1187" s="500" t="s">
        <v>439</v>
      </c>
      <c r="PK1187" s="168"/>
      <c r="PL1187" s="168">
        <f t="shared" si="11278"/>
        <v>0</v>
      </c>
      <c r="PM1187" s="167" t="s">
        <v>65</v>
      </c>
      <c r="PN1187" s="10">
        <f t="shared" ref="PN1187" si="11851">PL1187*1.3</f>
        <v>0</v>
      </c>
      <c r="PO1187" s="10"/>
      <c r="PP1187" s="219"/>
      <c r="PQ1187" s="167" t="s">
        <v>112</v>
      </c>
      <c r="PR1187" s="500" t="s">
        <v>432</v>
      </c>
      <c r="PT1187" s="168"/>
      <c r="PU1187" s="168">
        <f t="shared" si="11281"/>
        <v>14</v>
      </c>
      <c r="PV1187" s="167" t="s">
        <v>65</v>
      </c>
      <c r="PW1187" s="10">
        <f t="shared" ref="PW1187" si="11852">PU1187*1.3</f>
        <v>18.2</v>
      </c>
      <c r="PX1187" s="10"/>
      <c r="PY1187" s="219"/>
      <c r="PZ1187" s="167" t="s">
        <v>112</v>
      </c>
      <c r="QA1187" s="500" t="s">
        <v>426</v>
      </c>
      <c r="QC1187" s="168"/>
      <c r="QD1187" s="168">
        <f t="shared" si="11284"/>
        <v>0</v>
      </c>
      <c r="QE1187" s="167" t="s">
        <v>65</v>
      </c>
      <c r="QF1187" s="10">
        <f t="shared" ref="QF1187" si="11853">QD1187*1.3</f>
        <v>0</v>
      </c>
      <c r="QG1187" s="10"/>
      <c r="QH1187" s="219"/>
      <c r="QI1187" s="167" t="s">
        <v>112</v>
      </c>
      <c r="QJ1187" s="500" t="s">
        <v>3006</v>
      </c>
      <c r="QL1187" s="168"/>
      <c r="QM1187" s="168">
        <f t="shared" si="11287"/>
        <v>18</v>
      </c>
      <c r="QN1187" s="167" t="s">
        <v>65</v>
      </c>
      <c r="QO1187" s="10">
        <f t="shared" ref="QO1187" si="11854">QM1187*1.3</f>
        <v>23.400000000000002</v>
      </c>
      <c r="QP1187" s="10"/>
      <c r="QQ1187" s="219"/>
      <c r="QR1187" s="167" t="s">
        <v>112</v>
      </c>
      <c r="QS1187" s="500" t="s">
        <v>455</v>
      </c>
      <c r="QU1187" s="168"/>
      <c r="QV1187" s="168">
        <f t="shared" si="11290"/>
        <v>22</v>
      </c>
      <c r="QW1187" s="167" t="s">
        <v>65</v>
      </c>
      <c r="QX1187" s="10">
        <f t="shared" ref="QX1187" si="11855">QV1187*1.3</f>
        <v>28.6</v>
      </c>
      <c r="QY1187" s="10"/>
      <c r="QZ1187" s="219"/>
      <c r="RA1187" s="167" t="s">
        <v>112</v>
      </c>
      <c r="RB1187" s="500" t="s">
        <v>2960</v>
      </c>
      <c r="RD1187" s="168"/>
      <c r="RE1187" s="168">
        <f t="shared" si="11293"/>
        <v>85</v>
      </c>
      <c r="RF1187" s="167" t="s">
        <v>65</v>
      </c>
      <c r="RG1187" s="10">
        <f t="shared" ref="RG1187" si="11856">RE1187*1.3</f>
        <v>110.5</v>
      </c>
      <c r="RH1187" s="10"/>
      <c r="RI1187" s="219"/>
      <c r="RJ1187" s="167" t="s">
        <v>112</v>
      </c>
      <c r="RK1187" s="500" t="s">
        <v>1867</v>
      </c>
      <c r="RM1187" s="168"/>
      <c r="RN1187" s="168">
        <f t="shared" si="11296"/>
        <v>0</v>
      </c>
      <c r="RO1187" s="167" t="s">
        <v>65</v>
      </c>
      <c r="RP1187" s="10">
        <f t="shared" ref="RP1187" si="11857">RN1187*1.3</f>
        <v>0</v>
      </c>
      <c r="RQ1187" s="10"/>
      <c r="RR1187" s="219"/>
      <c r="RS1187" s="167" t="s">
        <v>112</v>
      </c>
      <c r="RT1187" s="500" t="s">
        <v>1999</v>
      </c>
      <c r="RV1187" s="168"/>
      <c r="RW1187" s="168">
        <f t="shared" si="11299"/>
        <v>0</v>
      </c>
      <c r="RX1187" s="167" t="s">
        <v>65</v>
      </c>
      <c r="RY1187" s="10">
        <f t="shared" ref="RY1187" si="11858">RW1187*1.3</f>
        <v>0</v>
      </c>
      <c r="RZ1187" s="10"/>
      <c r="SA1187" s="219"/>
      <c r="SB1187" s="167" t="s">
        <v>112</v>
      </c>
      <c r="SC1187" s="500" t="s">
        <v>467</v>
      </c>
      <c r="SE1187" s="168"/>
      <c r="SF1187" s="168">
        <f t="shared" si="11302"/>
        <v>0</v>
      </c>
      <c r="SG1187" s="167" t="s">
        <v>65</v>
      </c>
      <c r="SH1187" s="10">
        <f t="shared" ref="SH1187" si="11859">SF1187*1.3</f>
        <v>0</v>
      </c>
      <c r="SI1187" s="10"/>
      <c r="SJ1187" s="219"/>
      <c r="SK1187" s="167" t="s">
        <v>112</v>
      </c>
      <c r="SL1187" s="500" t="s">
        <v>432</v>
      </c>
      <c r="SN1187" s="168"/>
      <c r="SO1187" s="168">
        <f t="shared" si="11305"/>
        <v>14</v>
      </c>
      <c r="SP1187" s="167" t="s">
        <v>65</v>
      </c>
      <c r="SQ1187" s="10">
        <f t="shared" ref="SQ1187" si="11860">SO1187*1.3</f>
        <v>18.2</v>
      </c>
      <c r="SR1187" s="10"/>
      <c r="SS1187" s="219"/>
      <c r="ST1187" s="167" t="s">
        <v>112</v>
      </c>
      <c r="SU1187" s="500" t="s">
        <v>954</v>
      </c>
      <c r="SW1187" s="168"/>
      <c r="SX1187" s="168">
        <f t="shared" si="11308"/>
        <v>0</v>
      </c>
      <c r="SY1187" s="167" t="s">
        <v>65</v>
      </c>
      <c r="SZ1187" s="10">
        <f t="shared" ref="SZ1187" si="11861">SX1187*1.3</f>
        <v>0</v>
      </c>
      <c r="TA1187" s="10"/>
      <c r="TB1187" s="219"/>
      <c r="TC1187" s="167" t="s">
        <v>112</v>
      </c>
      <c r="TD1187" s="500" t="s">
        <v>514</v>
      </c>
      <c r="TF1187" s="168"/>
      <c r="TG1187" s="168">
        <f t="shared" si="11311"/>
        <v>0</v>
      </c>
      <c r="TH1187" s="167" t="s">
        <v>65</v>
      </c>
      <c r="TI1187" s="10">
        <f t="shared" ref="TI1187" si="11862">TG1187*1.3</f>
        <v>0</v>
      </c>
      <c r="TJ1187" s="10"/>
      <c r="TK1187" s="219"/>
      <c r="TL1187" s="167" t="s">
        <v>112</v>
      </c>
      <c r="TM1187" s="328" t="s">
        <v>2394</v>
      </c>
      <c r="TO1187" s="168"/>
      <c r="TP1187" s="168">
        <f t="shared" si="11314"/>
        <v>3</v>
      </c>
      <c r="TQ1187" s="167" t="s">
        <v>65</v>
      </c>
      <c r="TR1187" s="10">
        <f t="shared" ref="TR1187" si="11863">TP1187*1.3</f>
        <v>3.9000000000000004</v>
      </c>
      <c r="TS1187" s="10"/>
      <c r="TT1187" s="219"/>
      <c r="TU1187" s="167" t="s">
        <v>112</v>
      </c>
      <c r="TV1187" s="500" t="s">
        <v>2323</v>
      </c>
      <c r="TX1187" s="168"/>
      <c r="TY1187" s="168">
        <f t="shared" si="11317"/>
        <v>4</v>
      </c>
      <c r="TZ1187" s="167" t="s">
        <v>65</v>
      </c>
      <c r="UA1187" s="10">
        <f t="shared" ref="UA1187" si="11864">TY1187*1.3</f>
        <v>5.2</v>
      </c>
      <c r="UB1187" s="10"/>
      <c r="UC1187" s="219"/>
      <c r="UD1187" s="167" t="s">
        <v>112</v>
      </c>
      <c r="UE1187" s="328" t="s">
        <v>508</v>
      </c>
      <c r="UG1187" s="168"/>
      <c r="UH1187" s="168">
        <f t="shared" si="11320"/>
        <v>9</v>
      </c>
      <c r="UI1187" s="167" t="s">
        <v>65</v>
      </c>
      <c r="UJ1187" s="10">
        <f t="shared" ref="UJ1187" si="11865">UH1187*1.3</f>
        <v>11.700000000000001</v>
      </c>
      <c r="UK1187" s="10"/>
      <c r="UL1187" s="219"/>
      <c r="UM1187" s="167" t="s">
        <v>112</v>
      </c>
      <c r="UN1187" s="500" t="s">
        <v>1639</v>
      </c>
      <c r="UP1187" s="168"/>
      <c r="UQ1187" s="168">
        <f t="shared" si="11323"/>
        <v>21</v>
      </c>
      <c r="UR1187" s="167" t="s">
        <v>65</v>
      </c>
      <c r="US1187" s="10">
        <f t="shared" ref="US1187" si="11866">UQ1187*1.3</f>
        <v>27.3</v>
      </c>
      <c r="UT1187" s="10"/>
      <c r="UU1187" s="219"/>
      <c r="UV1187" s="167" t="s">
        <v>112</v>
      </c>
      <c r="UW1187" s="500" t="s">
        <v>2453</v>
      </c>
      <c r="UY1187" s="168"/>
      <c r="UZ1187" s="168">
        <f t="shared" si="11326"/>
        <v>0</v>
      </c>
      <c r="VA1187" s="167" t="s">
        <v>65</v>
      </c>
      <c r="VB1187" s="10">
        <f t="shared" ref="VB1187" si="11867">UZ1187*1.3</f>
        <v>0</v>
      </c>
      <c r="VC1187" s="10"/>
      <c r="VD1187" s="219"/>
      <c r="VE1187" s="167" t="s">
        <v>112</v>
      </c>
      <c r="VF1187" s="500" t="s">
        <v>439</v>
      </c>
      <c r="VH1187" s="168"/>
      <c r="VI1187" s="168">
        <f t="shared" si="11329"/>
        <v>0</v>
      </c>
      <c r="VJ1187" s="167" t="s">
        <v>65</v>
      </c>
      <c r="VK1187" s="10">
        <f t="shared" ref="VK1187" si="11868">VI1187*1.3</f>
        <v>0</v>
      </c>
      <c r="VL1187" s="10"/>
      <c r="VM1187" s="219"/>
      <c r="VN1187" s="167" t="s">
        <v>112</v>
      </c>
      <c r="VO1187" s="500" t="s">
        <v>2964</v>
      </c>
      <c r="VQ1187" s="168"/>
      <c r="VR1187" s="168">
        <f t="shared" si="11332"/>
        <v>14</v>
      </c>
      <c r="VS1187" s="167" t="s">
        <v>65</v>
      </c>
      <c r="VT1187" s="10">
        <f t="shared" ref="VT1187" si="11869">VR1187*1.3</f>
        <v>18.2</v>
      </c>
      <c r="VU1187" s="10"/>
      <c r="VV1187" s="219"/>
      <c r="VW1187" s="167" t="s">
        <v>112</v>
      </c>
      <c r="VX1187" s="500" t="s">
        <v>2974</v>
      </c>
      <c r="VZ1187" s="168"/>
      <c r="WA1187" s="168">
        <f t="shared" si="11335"/>
        <v>15</v>
      </c>
      <c r="WB1187" s="167" t="s">
        <v>65</v>
      </c>
      <c r="WC1187" s="10">
        <f t="shared" ref="WC1187" si="11870">WA1187*1.3</f>
        <v>19.5</v>
      </c>
      <c r="WD1187" s="10"/>
      <c r="WE1187" s="219"/>
      <c r="WF1187" s="167" t="s">
        <v>112</v>
      </c>
      <c r="WG1187" s="500" t="s">
        <v>2960</v>
      </c>
      <c r="WI1187" s="168"/>
      <c r="WJ1187" s="168">
        <f t="shared" si="11338"/>
        <v>85</v>
      </c>
      <c r="WK1187" s="167" t="s">
        <v>65</v>
      </c>
      <c r="WL1187" s="10">
        <f t="shared" ref="WL1187" si="11871">WJ1187*1.3</f>
        <v>110.5</v>
      </c>
      <c r="WM1187" s="10"/>
      <c r="WN1187" s="219"/>
      <c r="WO1187" s="167" t="s">
        <v>112</v>
      </c>
      <c r="WP1187" s="500" t="s">
        <v>455</v>
      </c>
      <c r="WR1187" s="168"/>
      <c r="WS1187" s="168">
        <f t="shared" si="11341"/>
        <v>22</v>
      </c>
      <c r="WT1187" s="167" t="s">
        <v>65</v>
      </c>
      <c r="WU1187" s="10">
        <f t="shared" ref="WU1187" si="11872">WS1187*1.3</f>
        <v>28.6</v>
      </c>
      <c r="WV1187" s="10"/>
      <c r="WW1187" s="219"/>
      <c r="WX1187" s="167" t="s">
        <v>112</v>
      </c>
      <c r="WY1187" s="499" t="s">
        <v>2036</v>
      </c>
      <c r="XA1187" s="168"/>
      <c r="XB1187" s="168">
        <f t="shared" si="11344"/>
        <v>40</v>
      </c>
      <c r="XC1187" s="167" t="s">
        <v>65</v>
      </c>
      <c r="XD1187" s="10">
        <f t="shared" ref="XD1187" si="11873">XB1187*1.3</f>
        <v>52</v>
      </c>
      <c r="XE1187" s="10"/>
      <c r="XF1187" s="219"/>
      <c r="XG1187" s="167" t="s">
        <v>112</v>
      </c>
      <c r="XH1187" s="500" t="s">
        <v>3419</v>
      </c>
      <c r="XJ1187" s="168"/>
      <c r="XK1187" s="168">
        <f t="shared" si="11347"/>
        <v>0</v>
      </c>
      <c r="XL1187" s="167" t="s">
        <v>65</v>
      </c>
      <c r="XM1187" s="10">
        <f t="shared" ref="XM1187" si="11874">XK1187*1.3</f>
        <v>0</v>
      </c>
      <c r="XN1187" s="10"/>
      <c r="XO1187" s="219"/>
      <c r="XP1187" s="167" t="s">
        <v>112</v>
      </c>
      <c r="XQ1187" s="500" t="s">
        <v>1639</v>
      </c>
      <c r="XS1187" s="168"/>
      <c r="XT1187" s="168">
        <f t="shared" si="11350"/>
        <v>21</v>
      </c>
      <c r="XU1187" s="167" t="s">
        <v>65</v>
      </c>
      <c r="XV1187" s="10">
        <f t="shared" ref="XV1187" si="11875">XT1187*1.3</f>
        <v>27.3</v>
      </c>
      <c r="XW1187" s="10"/>
      <c r="XX1187" s="219"/>
      <c r="XY1187" s="167" t="s">
        <v>112</v>
      </c>
      <c r="XZ1187" s="500" t="s">
        <v>508</v>
      </c>
      <c r="YB1187" s="168"/>
      <c r="YC1187" s="168">
        <f t="shared" si="11353"/>
        <v>9</v>
      </c>
      <c r="YD1187" s="167" t="s">
        <v>65</v>
      </c>
      <c r="YE1187" s="10">
        <f t="shared" ref="YE1187" si="11876">YC1187*1.3</f>
        <v>11.700000000000001</v>
      </c>
      <c r="YF1187" s="10"/>
      <c r="YG1187" s="219"/>
      <c r="YH1187" s="167" t="s">
        <v>112</v>
      </c>
      <c r="YI1187" s="500" t="s">
        <v>1867</v>
      </c>
      <c r="YK1187" s="168"/>
      <c r="YL1187" s="168">
        <f t="shared" si="11356"/>
        <v>0</v>
      </c>
      <c r="YM1187" s="167" t="s">
        <v>65</v>
      </c>
      <c r="YN1187" s="10">
        <f t="shared" ref="YN1187" si="11877">YL1187*1.3</f>
        <v>0</v>
      </c>
      <c r="YO1187" s="10"/>
      <c r="YP1187" s="219"/>
      <c r="YQ1187" s="167" t="s">
        <v>112</v>
      </c>
      <c r="YR1187" s="500" t="s">
        <v>3533</v>
      </c>
      <c r="YT1187" s="168"/>
      <c r="YU1187" s="168">
        <f t="shared" si="11359"/>
        <v>0</v>
      </c>
      <c r="YV1187" s="167" t="s">
        <v>65</v>
      </c>
      <c r="YW1187" s="10">
        <f t="shared" ref="YW1187" si="11878">YU1187*1.3</f>
        <v>0</v>
      </c>
      <c r="YX1187" s="10"/>
      <c r="YY1187" s="219"/>
      <c r="YZ1187" s="167" t="s">
        <v>112</v>
      </c>
      <c r="ZA1187" s="500" t="s">
        <v>3419</v>
      </c>
      <c r="ZC1187" s="168"/>
      <c r="ZD1187" s="168">
        <f t="shared" si="11362"/>
        <v>0</v>
      </c>
      <c r="ZE1187" s="167" t="s">
        <v>65</v>
      </c>
      <c r="ZF1187" s="10">
        <f t="shared" ref="ZF1187" si="11879">ZD1187*1.3</f>
        <v>0</v>
      </c>
      <c r="ZG1187" s="10"/>
      <c r="ZH1187" s="219"/>
      <c r="ZI1187" s="167" t="s">
        <v>112</v>
      </c>
      <c r="ZJ1187" s="500" t="s">
        <v>467</v>
      </c>
      <c r="ZL1187" s="168"/>
      <c r="ZM1187" s="168">
        <f t="shared" si="11365"/>
        <v>0</v>
      </c>
      <c r="ZN1187" s="167" t="s">
        <v>65</v>
      </c>
      <c r="ZO1187" s="10">
        <f t="shared" ref="ZO1187" si="11880">ZM1187*1.3</f>
        <v>0</v>
      </c>
      <c r="ZP1187" s="10"/>
      <c r="ZQ1187" s="219"/>
      <c r="ZR1187" s="167" t="s">
        <v>112</v>
      </c>
      <c r="ZS1187" s="498" t="s">
        <v>1984</v>
      </c>
      <c r="ZU1187" s="168"/>
      <c r="ZV1187" s="168">
        <f t="shared" si="11368"/>
        <v>0</v>
      </c>
      <c r="ZW1187" s="167" t="s">
        <v>65</v>
      </c>
      <c r="ZX1187" s="10">
        <f t="shared" ref="ZX1187" si="11881">ZV1187*1.3</f>
        <v>0</v>
      </c>
      <c r="ZY1187" s="10"/>
      <c r="ZZ1187" s="219"/>
      <c r="AAA1187" s="167" t="s">
        <v>112</v>
      </c>
      <c r="AAB1187" s="500" t="s">
        <v>3001</v>
      </c>
      <c r="AAD1187" s="168"/>
      <c r="AAE1187" s="168">
        <f t="shared" si="11371"/>
        <v>8</v>
      </c>
      <c r="AAF1187" s="167" t="s">
        <v>65</v>
      </c>
      <c r="AAG1187" s="10">
        <f t="shared" ref="AAG1187" si="11882">AAE1187*1.3</f>
        <v>10.4</v>
      </c>
      <c r="AAH1187" s="10"/>
      <c r="AAI1187" s="219"/>
      <c r="AAJ1187" s="167" t="s">
        <v>112</v>
      </c>
      <c r="AAK1187" s="500" t="s">
        <v>3387</v>
      </c>
      <c r="AAM1187" s="168"/>
      <c r="AAN1187" s="168">
        <f t="shared" si="11374"/>
        <v>4</v>
      </c>
      <c r="AAO1187" s="167" t="s">
        <v>65</v>
      </c>
      <c r="AAP1187" s="10">
        <f t="shared" ref="AAP1187" si="11883">AAN1187*1.3</f>
        <v>5.2</v>
      </c>
      <c r="AAQ1187" s="10"/>
      <c r="AAR1187" s="219"/>
      <c r="AAS1187" s="167" t="s">
        <v>112</v>
      </c>
      <c r="AAT1187" s="500" t="s">
        <v>575</v>
      </c>
      <c r="AAV1187" s="168"/>
      <c r="AAW1187" s="168">
        <f t="shared" si="11377"/>
        <v>0</v>
      </c>
      <c r="AAX1187" s="167" t="s">
        <v>65</v>
      </c>
      <c r="AAY1187" s="10">
        <f t="shared" ref="AAY1187" si="11884">AAW1187*1.3</f>
        <v>0</v>
      </c>
      <c r="AAZ1187" s="10"/>
      <c r="ABA1187" s="219"/>
      <c r="ABB1187" s="167" t="s">
        <v>112</v>
      </c>
      <c r="ABC1187" s="500" t="s">
        <v>3419</v>
      </c>
      <c r="ABE1187" s="168"/>
      <c r="ABF1187" s="168">
        <f t="shared" si="11380"/>
        <v>0</v>
      </c>
      <c r="ABG1187" s="167" t="s">
        <v>65</v>
      </c>
      <c r="ABH1187" s="10">
        <f t="shared" ref="ABH1187" si="11885">ABF1187*1.3</f>
        <v>0</v>
      </c>
      <c r="ABI1187" s="10"/>
      <c r="ABJ1187" s="219"/>
      <c r="ABK1187" s="167" t="s">
        <v>112</v>
      </c>
      <c r="ABL1187" s="500" t="s">
        <v>432</v>
      </c>
      <c r="ABN1187" s="168"/>
      <c r="ABO1187" s="168">
        <f t="shared" si="11383"/>
        <v>14</v>
      </c>
      <c r="ABP1187" s="167" t="s">
        <v>65</v>
      </c>
      <c r="ABQ1187" s="10">
        <f t="shared" ref="ABQ1187" si="11886">ABO1187*1.3</f>
        <v>18.2</v>
      </c>
      <c r="ABR1187" s="10"/>
      <c r="ABS1187" s="219"/>
      <c r="ABT1187" s="167" t="s">
        <v>112</v>
      </c>
      <c r="ABU1187" s="498" t="s">
        <v>2960</v>
      </c>
      <c r="ABW1187" s="168"/>
      <c r="ABX1187" s="168">
        <f t="shared" si="11386"/>
        <v>85</v>
      </c>
      <c r="ABY1187" s="167" t="s">
        <v>65</v>
      </c>
      <c r="ABZ1187" s="10">
        <f t="shared" ref="ABZ1187" si="11887">ABX1187*1.3</f>
        <v>110.5</v>
      </c>
      <c r="ACA1187" s="10"/>
      <c r="ACB1187" s="219"/>
      <c r="ACC1187" s="167" t="s">
        <v>112</v>
      </c>
      <c r="ACD1187" s="500" t="s">
        <v>2974</v>
      </c>
      <c r="ACF1187" s="168"/>
      <c r="ACG1187" s="168">
        <f t="shared" si="11389"/>
        <v>15</v>
      </c>
      <c r="ACH1187" s="167" t="s">
        <v>65</v>
      </c>
      <c r="ACI1187" s="10">
        <f t="shared" ref="ACI1187" si="11888">ACG1187*1.3</f>
        <v>19.5</v>
      </c>
      <c r="ACJ1187" s="10"/>
      <c r="ACK1187" s="219"/>
      <c r="ACL1187" s="167" t="s">
        <v>112</v>
      </c>
      <c r="ACM1187" s="500" t="s">
        <v>1319</v>
      </c>
      <c r="ACO1187" s="168"/>
      <c r="ACP1187" s="168">
        <f t="shared" si="11392"/>
        <v>0</v>
      </c>
      <c r="ACQ1187" s="167" t="s">
        <v>65</v>
      </c>
      <c r="ACR1187" s="10">
        <f t="shared" ref="ACR1187" si="11889">ACP1187*1.3</f>
        <v>0</v>
      </c>
      <c r="ACS1187" s="10"/>
      <c r="ACT1187" s="219"/>
      <c r="ACU1187" s="167" t="s">
        <v>112</v>
      </c>
      <c r="ACV1187" s="500" t="s">
        <v>455</v>
      </c>
      <c r="ACX1187" s="168"/>
      <c r="ACY1187" s="168">
        <f t="shared" si="11395"/>
        <v>22</v>
      </c>
      <c r="ACZ1187" s="167" t="s">
        <v>65</v>
      </c>
      <c r="ADA1187" s="10">
        <f t="shared" ref="ADA1187" si="11890">ACY1187*1.3</f>
        <v>28.6</v>
      </c>
      <c r="ADB1187" s="10"/>
      <c r="ADC1187" s="219"/>
      <c r="ADD1187" s="167" t="s">
        <v>112</v>
      </c>
      <c r="ADE1187" s="500" t="s">
        <v>2323</v>
      </c>
      <c r="ADG1187" s="168"/>
      <c r="ADH1187" s="168">
        <f t="shared" si="11398"/>
        <v>4</v>
      </c>
      <c r="ADI1187" s="167" t="s">
        <v>65</v>
      </c>
      <c r="ADJ1187" s="10">
        <f t="shared" ref="ADJ1187" si="11891">ADH1187*1.3</f>
        <v>5.2</v>
      </c>
      <c r="ADK1187" s="10"/>
      <c r="ADL1187" s="219"/>
      <c r="ADM1187" s="167" t="s">
        <v>112</v>
      </c>
      <c r="ADN1187" s="500" t="s">
        <v>439</v>
      </c>
      <c r="ADP1187" s="168"/>
      <c r="ADQ1187" s="168">
        <f t="shared" si="11401"/>
        <v>0</v>
      </c>
      <c r="ADR1187" s="167" t="s">
        <v>65</v>
      </c>
      <c r="ADS1187" s="10">
        <f t="shared" ref="ADS1187" si="11892">ADQ1187*1.3</f>
        <v>0</v>
      </c>
      <c r="ADT1187" s="10"/>
      <c r="ADU1187" s="219"/>
      <c r="ADV1187" s="167" t="s">
        <v>112</v>
      </c>
      <c r="ADW1187" s="328" t="s">
        <v>2463</v>
      </c>
      <c r="ADY1187" s="168"/>
      <c r="ADZ1187" s="168">
        <f t="shared" si="11404"/>
        <v>3</v>
      </c>
      <c r="AEA1187" s="167" t="s">
        <v>65</v>
      </c>
      <c r="AEB1187" s="10">
        <f t="shared" ref="AEB1187" si="11893">ADZ1187*1.3</f>
        <v>3.9000000000000004</v>
      </c>
      <c r="AEC1187" s="10"/>
      <c r="AED1187" s="219"/>
      <c r="AEE1187" s="167" t="s">
        <v>112</v>
      </c>
      <c r="AEF1187" s="500" t="s">
        <v>1319</v>
      </c>
      <c r="AEH1187" s="168"/>
      <c r="AEI1187" s="168">
        <f t="shared" si="11407"/>
        <v>0</v>
      </c>
      <c r="AEJ1187" s="167" t="s">
        <v>65</v>
      </c>
      <c r="AEK1187" s="10">
        <f t="shared" ref="AEK1187" si="11894">AEI1187*1.3</f>
        <v>0</v>
      </c>
      <c r="AEL1187" s="10"/>
      <c r="AEM1187" s="219"/>
      <c r="AEN1187" s="167" t="s">
        <v>112</v>
      </c>
      <c r="AEO1187" s="500" t="s">
        <v>3485</v>
      </c>
      <c r="AEQ1187" s="168"/>
      <c r="AER1187" s="168">
        <f t="shared" si="11410"/>
        <v>0</v>
      </c>
      <c r="AES1187" s="167" t="s">
        <v>65</v>
      </c>
      <c r="AET1187" s="10">
        <f t="shared" ref="AET1187" si="11895">AER1187*1.3</f>
        <v>0</v>
      </c>
      <c r="AEU1187" s="10"/>
      <c r="AEV1187" s="219"/>
      <c r="AEW1187" s="167" t="s">
        <v>112</v>
      </c>
      <c r="AEX1187" s="500" t="s">
        <v>3586</v>
      </c>
      <c r="AEZ1187" s="168"/>
      <c r="AFA1187" s="168">
        <f t="shared" si="11413"/>
        <v>3</v>
      </c>
      <c r="AFB1187" s="167" t="s">
        <v>65</v>
      </c>
      <c r="AFC1187" s="10">
        <f t="shared" ref="AFC1187" si="11896">AFA1187*1.3</f>
        <v>3.9000000000000004</v>
      </c>
      <c r="AFD1187" s="10"/>
      <c r="AFE1187" s="219"/>
      <c r="AFF1187" s="167" t="s">
        <v>112</v>
      </c>
      <c r="AFG1187" s="500" t="s">
        <v>2034</v>
      </c>
      <c r="AFI1187" s="168"/>
      <c r="AFJ1187" s="168">
        <f t="shared" si="11416"/>
        <v>0</v>
      </c>
      <c r="AFK1187" s="167" t="s">
        <v>65</v>
      </c>
      <c r="AFL1187" s="10">
        <f t="shared" ref="AFL1187" si="11897">AFJ1187*1.3</f>
        <v>0</v>
      </c>
      <c r="AFM1187" s="10"/>
      <c r="AFN1187" s="219"/>
      <c r="AFO1187" s="167" t="s">
        <v>112</v>
      </c>
      <c r="AFP1187" s="500" t="s">
        <v>2394</v>
      </c>
      <c r="AFR1187" s="168"/>
      <c r="AFS1187" s="168">
        <f t="shared" si="11419"/>
        <v>3</v>
      </c>
      <c r="AFT1187" s="167" t="s">
        <v>65</v>
      </c>
      <c r="AFU1187" s="10">
        <f t="shared" ref="AFU1187" si="11898">AFS1187*1.3</f>
        <v>3.9000000000000004</v>
      </c>
      <c r="AFV1187" s="10"/>
      <c r="AFW1187" s="219"/>
      <c r="AFX1187" s="167" t="s">
        <v>112</v>
      </c>
      <c r="AFY1187" s="500" t="s">
        <v>1639</v>
      </c>
      <c r="AGA1187" s="168"/>
      <c r="AGB1187" s="168">
        <f t="shared" si="11422"/>
        <v>21</v>
      </c>
      <c r="AGC1187" s="167" t="s">
        <v>65</v>
      </c>
      <c r="AGD1187" s="10">
        <f t="shared" ref="AGD1187" si="11899">AGB1187*1.3</f>
        <v>27.3</v>
      </c>
      <c r="AGE1187" s="10"/>
      <c r="AGF1187" s="219"/>
      <c r="AGG1187" s="167" t="s">
        <v>112</v>
      </c>
      <c r="AGH1187" s="498" t="s">
        <v>455</v>
      </c>
      <c r="AGJ1187" s="168"/>
      <c r="AGK1187" s="168">
        <f t="shared" si="11425"/>
        <v>22</v>
      </c>
      <c r="AGL1187" s="167" t="s">
        <v>65</v>
      </c>
      <c r="AGM1187" s="10">
        <f t="shared" ref="AGM1187" si="11900">AGK1187*1.3</f>
        <v>28.6</v>
      </c>
      <c r="AGN1187" s="10"/>
      <c r="AGO1187" s="219"/>
      <c r="AGP1187" s="167" t="s">
        <v>112</v>
      </c>
      <c r="AGQ1187" s="500" t="s">
        <v>1933</v>
      </c>
      <c r="AGS1187" s="168"/>
      <c r="AGT1187" s="168">
        <f t="shared" si="11428"/>
        <v>0</v>
      </c>
      <c r="AGU1187" s="167" t="s">
        <v>65</v>
      </c>
      <c r="AGV1187" s="10">
        <f t="shared" ref="AGV1187" si="11901">AGT1187*1.3</f>
        <v>0</v>
      </c>
      <c r="AGW1187" s="10"/>
      <c r="AGX1187" s="219"/>
      <c r="AGY1187" s="167" t="s">
        <v>112</v>
      </c>
      <c r="AGZ1187" s="500" t="s">
        <v>3353</v>
      </c>
      <c r="AHB1187" s="168"/>
      <c r="AHC1187" s="168">
        <f t="shared" si="11431"/>
        <v>2</v>
      </c>
      <c r="AHD1187" s="167" t="s">
        <v>65</v>
      </c>
      <c r="AHE1187" s="10">
        <f t="shared" ref="AHE1187" si="11902">AHC1187*1.3</f>
        <v>2.6</v>
      </c>
      <c r="AHF1187" s="10"/>
      <c r="AHG1187" s="219"/>
      <c r="AHH1187" s="167" t="s">
        <v>112</v>
      </c>
      <c r="AHI1187" s="500" t="s">
        <v>2964</v>
      </c>
      <c r="AHK1187" s="168"/>
      <c r="AHL1187" s="168">
        <f t="shared" si="11434"/>
        <v>14</v>
      </c>
      <c r="AHM1187" s="167" t="s">
        <v>65</v>
      </c>
      <c r="AHN1187" s="10">
        <f t="shared" ref="AHN1187" si="11903">AHL1187*1.3</f>
        <v>18.2</v>
      </c>
      <c r="AHO1187" s="10"/>
      <c r="AHP1187" s="219"/>
      <c r="AHQ1187" s="167" t="s">
        <v>112</v>
      </c>
      <c r="AHR1187" s="500" t="s">
        <v>1897</v>
      </c>
      <c r="AHT1187" s="168"/>
      <c r="AHU1187" s="168">
        <f t="shared" si="11437"/>
        <v>0</v>
      </c>
      <c r="AHV1187" s="167" t="s">
        <v>65</v>
      </c>
      <c r="AHW1187" s="10">
        <f t="shared" ref="AHW1187" si="11904">AHU1187*1.3</f>
        <v>0</v>
      </c>
      <c r="AHX1187" s="10"/>
      <c r="AHY1187" s="219"/>
      <c r="AHZ1187" s="167" t="s">
        <v>112</v>
      </c>
      <c r="AIA1187" s="500" t="s">
        <v>2463</v>
      </c>
      <c r="AIC1187" s="168"/>
      <c r="AID1187" s="168">
        <f t="shared" si="11440"/>
        <v>3</v>
      </c>
      <c r="AIE1187" s="167" t="s">
        <v>65</v>
      </c>
      <c r="AIF1187" s="10">
        <f t="shared" ref="AIF1187" si="11905">AID1187*1.3</f>
        <v>3.9000000000000004</v>
      </c>
      <c r="AIG1187" s="10"/>
      <c r="AIH1187" s="219"/>
      <c r="AII1187" s="167" t="s">
        <v>112</v>
      </c>
      <c r="AIJ1187" s="498" t="s">
        <v>1628</v>
      </c>
      <c r="AIL1187" s="168"/>
      <c r="AIM1187" s="168">
        <f t="shared" si="11443"/>
        <v>0</v>
      </c>
      <c r="AIN1187" s="167" t="s">
        <v>65</v>
      </c>
      <c r="AIO1187" s="10">
        <f t="shared" ref="AIO1187" si="11906">AIM1187*1.3</f>
        <v>0</v>
      </c>
      <c r="AIP1187" s="10"/>
      <c r="AIQ1187" s="219"/>
      <c r="AIR1187" s="167" t="s">
        <v>112</v>
      </c>
      <c r="AIS1187" s="500" t="s">
        <v>432</v>
      </c>
      <c r="AIU1187" s="168"/>
      <c r="AIV1187" s="168">
        <f t="shared" si="11446"/>
        <v>14</v>
      </c>
      <c r="AIW1187" s="167" t="s">
        <v>65</v>
      </c>
      <c r="AIX1187" s="10">
        <f t="shared" ref="AIX1187" si="11907">AIV1187*1.3</f>
        <v>18.2</v>
      </c>
      <c r="AIY1187" s="10"/>
      <c r="AIZ1187" s="219"/>
      <c r="AJA1187" s="167" t="s">
        <v>112</v>
      </c>
      <c r="AJB1187" s="500" t="s">
        <v>439</v>
      </c>
      <c r="AJD1187" s="168"/>
      <c r="AJE1187" s="168">
        <f t="shared" si="11449"/>
        <v>0</v>
      </c>
      <c r="AJF1187" s="167" t="s">
        <v>65</v>
      </c>
      <c r="AJG1187" s="10">
        <f t="shared" ref="AJG1187" si="11908">AJE1187*1.3</f>
        <v>0</v>
      </c>
      <c r="AJH1187" s="10"/>
      <c r="AJI1187" s="219"/>
      <c r="AJJ1187" s="167" t="s">
        <v>112</v>
      </c>
      <c r="AJK1187" s="500" t="s">
        <v>1639</v>
      </c>
      <c r="AJM1187" s="168"/>
      <c r="AJN1187" s="168">
        <f t="shared" si="11452"/>
        <v>21</v>
      </c>
      <c r="AJO1187" s="167" t="s">
        <v>65</v>
      </c>
      <c r="AJP1187" s="10">
        <f t="shared" ref="AJP1187" si="11909">AJN1187*1.3</f>
        <v>27.3</v>
      </c>
      <c r="AJQ1187" s="10"/>
      <c r="AJR1187" s="219"/>
      <c r="AJS1187" s="167" t="s">
        <v>112</v>
      </c>
      <c r="AJT1187" s="500" t="s">
        <v>3353</v>
      </c>
      <c r="AJV1187" s="168"/>
      <c r="AJW1187" s="168">
        <f t="shared" si="11455"/>
        <v>2</v>
      </c>
      <c r="AJX1187" s="167" t="s">
        <v>65</v>
      </c>
      <c r="AJY1187" s="10">
        <f t="shared" ref="AJY1187" si="11910">AJW1187*1.3</f>
        <v>2.6</v>
      </c>
      <c r="AJZ1187" s="10"/>
      <c r="AKA1187" s="219"/>
      <c r="AKB1187" s="167" t="s">
        <v>112</v>
      </c>
      <c r="AKC1187" s="500" t="s">
        <v>439</v>
      </c>
      <c r="AKE1187" s="168"/>
      <c r="AKF1187" s="168">
        <f t="shared" si="11458"/>
        <v>0</v>
      </c>
      <c r="AKG1187" s="167" t="s">
        <v>65</v>
      </c>
      <c r="AKH1187" s="10">
        <f t="shared" ref="AKH1187" si="11911">AKF1187*1.3</f>
        <v>0</v>
      </c>
      <c r="AKI1187" s="10"/>
      <c r="AKJ1187" s="219"/>
      <c r="AKK1187" s="167" t="s">
        <v>112</v>
      </c>
      <c r="AKL1187" s="500" t="s">
        <v>447</v>
      </c>
      <c r="AKN1187" s="168"/>
      <c r="AKO1187" s="168">
        <f t="shared" si="11461"/>
        <v>7</v>
      </c>
      <c r="AKP1187" s="167" t="s">
        <v>65</v>
      </c>
      <c r="AKQ1187" s="10">
        <f t="shared" ref="AKQ1187" si="11912">AKO1187*1.3</f>
        <v>9.1</v>
      </c>
      <c r="AKR1187" s="10"/>
      <c r="AKS1187" s="219"/>
      <c r="AKT1187" s="167" t="s">
        <v>112</v>
      </c>
      <c r="AKU1187" s="500" t="s">
        <v>1984</v>
      </c>
      <c r="AKW1187" s="168"/>
      <c r="AKX1187" s="168">
        <f t="shared" si="11464"/>
        <v>0</v>
      </c>
      <c r="AKY1187" s="167" t="s">
        <v>65</v>
      </c>
      <c r="AKZ1187" s="10">
        <f t="shared" ref="AKZ1187" si="11913">AKX1187*1.3</f>
        <v>0</v>
      </c>
      <c r="ALA1187" s="10"/>
      <c r="ALB1187" s="219"/>
      <c r="ALC1187" s="167" t="s">
        <v>112</v>
      </c>
      <c r="ALD1187" s="328" t="s">
        <v>2323</v>
      </c>
      <c r="ALF1187" s="168"/>
      <c r="ALG1187" s="168">
        <f t="shared" si="11467"/>
        <v>4</v>
      </c>
      <c r="ALH1187" s="167" t="s">
        <v>65</v>
      </c>
      <c r="ALI1187" s="10">
        <f t="shared" ref="ALI1187" si="11914">ALG1187*1.3</f>
        <v>5.2</v>
      </c>
      <c r="ALJ1187" s="10"/>
      <c r="ALK1187" s="219"/>
      <c r="ALL1187" s="167" t="s">
        <v>112</v>
      </c>
      <c r="ALM1187" s="500" t="s">
        <v>575</v>
      </c>
      <c r="ALO1187" s="168"/>
      <c r="ALP1187" s="168">
        <f t="shared" si="11470"/>
        <v>0</v>
      </c>
      <c r="ALQ1187" s="167" t="s">
        <v>65</v>
      </c>
      <c r="ALR1187" s="10">
        <f t="shared" ref="ALR1187" si="11915">ALP1187*1.3</f>
        <v>0</v>
      </c>
      <c r="ALS1187" s="10"/>
      <c r="ALT1187" s="219"/>
      <c r="ALU1187" s="167" t="s">
        <v>112</v>
      </c>
      <c r="ALV1187" s="500" t="s">
        <v>2010</v>
      </c>
      <c r="ALX1187" s="168"/>
      <c r="ALY1187" s="168">
        <f t="shared" si="11473"/>
        <v>0</v>
      </c>
      <c r="ALZ1187" s="167" t="s">
        <v>65</v>
      </c>
      <c r="AMA1187" s="10">
        <f t="shared" ref="AMA1187" si="11916">ALY1187*1.3</f>
        <v>0</v>
      </c>
      <c r="AMB1187" s="10"/>
      <c r="AMC1187" s="219"/>
      <c r="AMD1187" s="167" t="s">
        <v>112</v>
      </c>
      <c r="AME1187" s="500" t="s">
        <v>2349</v>
      </c>
      <c r="AMG1187" s="168"/>
      <c r="AMH1187" s="168">
        <f t="shared" si="11476"/>
        <v>104</v>
      </c>
      <c r="AMI1187" s="167" t="s">
        <v>65</v>
      </c>
      <c r="AMJ1187" s="10">
        <f t="shared" ref="AMJ1187" si="11917">AMH1187*1.3</f>
        <v>135.20000000000002</v>
      </c>
      <c r="AMK1187" s="10"/>
      <c r="AML1187" s="219"/>
      <c r="AMM1187" s="167" t="s">
        <v>112</v>
      </c>
      <c r="AMN1187" s="500" t="s">
        <v>2843</v>
      </c>
      <c r="AMP1187" s="168"/>
      <c r="AMQ1187" s="168">
        <f t="shared" si="11479"/>
        <v>0</v>
      </c>
      <c r="AMR1187" s="167" t="s">
        <v>65</v>
      </c>
      <c r="AMS1187" s="10">
        <f t="shared" ref="AMS1187" si="11918">AMQ1187*1.3</f>
        <v>0</v>
      </c>
      <c r="AMT1187" s="10"/>
      <c r="AMU1187" s="219"/>
      <c r="AMV1187" s="167" t="s">
        <v>112</v>
      </c>
      <c r="AMW1187" s="500" t="s">
        <v>2010</v>
      </c>
      <c r="AMY1187" s="168"/>
      <c r="AMZ1187" s="168">
        <f t="shared" si="11482"/>
        <v>0</v>
      </c>
      <c r="ANA1187" s="167" t="s">
        <v>65</v>
      </c>
      <c r="ANB1187" s="10">
        <f t="shared" ref="ANB1187" si="11919">AMZ1187*1.3</f>
        <v>0</v>
      </c>
      <c r="ANC1187" s="10"/>
      <c r="AND1187" s="219"/>
      <c r="ANE1187" s="167" t="s">
        <v>112</v>
      </c>
      <c r="ANF1187" s="500" t="s">
        <v>2917</v>
      </c>
      <c r="ANH1187" s="168"/>
      <c r="ANI1187" s="168">
        <f t="shared" si="11485"/>
        <v>0</v>
      </c>
      <c r="ANJ1187" s="167" t="s">
        <v>65</v>
      </c>
      <c r="ANK1187" s="10">
        <f t="shared" ref="ANK1187" si="11920">ANI1187*1.3</f>
        <v>0</v>
      </c>
      <c r="ANL1187" s="10"/>
      <c r="ANM1187" s="219"/>
      <c r="ANN1187" s="167" t="s">
        <v>112</v>
      </c>
      <c r="ANO1187" s="500" t="s">
        <v>2323</v>
      </c>
      <c r="ANQ1187" s="168"/>
      <c r="ANR1187" s="168">
        <f t="shared" si="11488"/>
        <v>4</v>
      </c>
      <c r="ANS1187" s="167" t="s">
        <v>65</v>
      </c>
      <c r="ANT1187" s="10">
        <f t="shared" ref="ANT1187" si="11921">ANR1187*1.3</f>
        <v>5.2</v>
      </c>
      <c r="ANU1187" s="10"/>
      <c r="ANV1187" s="219"/>
      <c r="ANW1187" s="167" t="s">
        <v>112</v>
      </c>
      <c r="ANX1187" s="502" t="s">
        <v>467</v>
      </c>
      <c r="ANZ1187" s="168"/>
      <c r="AOA1187" s="168">
        <f t="shared" si="11491"/>
        <v>0</v>
      </c>
      <c r="AOB1187" s="167" t="s">
        <v>65</v>
      </c>
      <c r="AOC1187" s="10">
        <f t="shared" ref="AOC1187" si="11922">AOA1187*1.3</f>
        <v>0</v>
      </c>
      <c r="AOD1187" s="10"/>
      <c r="AOE1187" s="219"/>
      <c r="AOF1187" s="167" t="s">
        <v>112</v>
      </c>
      <c r="AOG1187" s="500" t="s">
        <v>439</v>
      </c>
      <c r="AOI1187" s="168"/>
      <c r="AOJ1187" s="168">
        <f t="shared" si="11494"/>
        <v>0</v>
      </c>
      <c r="AOK1187" s="167" t="s">
        <v>65</v>
      </c>
      <c r="AOL1187" s="10">
        <f t="shared" ref="AOL1187" si="11923">AOJ1187*1.3</f>
        <v>0</v>
      </c>
      <c r="AOM1187" s="10"/>
      <c r="AON1187" s="219"/>
      <c r="AOO1187" s="167" t="s">
        <v>112</v>
      </c>
      <c r="AOP1187" s="498" t="s">
        <v>1999</v>
      </c>
      <c r="AOR1187" s="168"/>
      <c r="AOS1187" s="168">
        <f t="shared" si="11497"/>
        <v>0</v>
      </c>
      <c r="AOT1187" s="167" t="s">
        <v>65</v>
      </c>
      <c r="AOU1187" s="10">
        <f t="shared" ref="AOU1187" si="11924">AOS1187*1.3</f>
        <v>0</v>
      </c>
      <c r="AOV1187" s="10"/>
      <c r="AOW1187" s="219"/>
      <c r="AOX1187" s="167" t="s">
        <v>112</v>
      </c>
      <c r="AOY1187" s="500" t="s">
        <v>3480</v>
      </c>
      <c r="APA1187" s="168"/>
      <c r="APB1187" s="168">
        <f t="shared" si="11500"/>
        <v>29</v>
      </c>
      <c r="APC1187" s="167" t="s">
        <v>65</v>
      </c>
      <c r="APD1187" s="10">
        <f t="shared" ref="APD1187" si="11925">APB1187*1.3</f>
        <v>37.700000000000003</v>
      </c>
      <c r="APE1187" s="10"/>
      <c r="APF1187" s="219"/>
      <c r="APG1187" s="167" t="s">
        <v>112</v>
      </c>
      <c r="APH1187" s="500" t="s">
        <v>455</v>
      </c>
      <c r="APJ1187" s="168"/>
      <c r="APK1187" s="168">
        <f t="shared" si="11503"/>
        <v>22</v>
      </c>
      <c r="APL1187" s="167" t="s">
        <v>65</v>
      </c>
      <c r="APM1187" s="10">
        <f t="shared" ref="APM1187" si="11926">APK1187*1.3</f>
        <v>28.6</v>
      </c>
      <c r="APN1187" s="10"/>
      <c r="APO1187" s="219"/>
      <c r="APP1187" s="167" t="s">
        <v>112</v>
      </c>
      <c r="APQ1187" s="500" t="s">
        <v>467</v>
      </c>
      <c r="APS1187" s="168"/>
      <c r="APT1187" s="168">
        <f t="shared" si="11506"/>
        <v>0</v>
      </c>
      <c r="APU1187" s="167" t="s">
        <v>65</v>
      </c>
      <c r="APV1187" s="10">
        <f t="shared" ref="APV1187" si="11927">APT1187*1.3</f>
        <v>0</v>
      </c>
      <c r="APW1187" s="10"/>
      <c r="APX1187" s="219"/>
      <c r="APY1187" s="167" t="s">
        <v>112</v>
      </c>
      <c r="APZ1187" s="500" t="s">
        <v>3353</v>
      </c>
      <c r="AQB1187" s="168"/>
      <c r="AQC1187" s="168">
        <f t="shared" si="11509"/>
        <v>2</v>
      </c>
      <c r="AQD1187" s="167" t="s">
        <v>65</v>
      </c>
      <c r="AQE1187" s="10">
        <f t="shared" ref="AQE1187" si="11928">AQC1187*1.3</f>
        <v>2.6</v>
      </c>
      <c r="AQF1187" s="10"/>
      <c r="AQG1187" s="219"/>
      <c r="AQH1187" s="167" t="s">
        <v>112</v>
      </c>
      <c r="AQI1187" s="500" t="s">
        <v>941</v>
      </c>
      <c r="AQK1187" s="168"/>
      <c r="AQL1187" s="168">
        <f t="shared" si="11512"/>
        <v>0</v>
      </c>
      <c r="AQM1187" s="167" t="s">
        <v>65</v>
      </c>
      <c r="AQN1187" s="10">
        <f t="shared" ref="AQN1187" si="11929">AQL1187*1.3</f>
        <v>0</v>
      </c>
      <c r="AQO1187" s="10"/>
      <c r="AQP1187" s="219"/>
      <c r="AQQ1187" s="167" t="s">
        <v>112</v>
      </c>
      <c r="AQR1187" s="500" t="s">
        <v>1628</v>
      </c>
      <c r="AQT1187" s="168"/>
      <c r="AQU1187" s="168">
        <f t="shared" si="11515"/>
        <v>0</v>
      </c>
      <c r="AQV1187" s="167" t="s">
        <v>65</v>
      </c>
      <c r="AQW1187" s="10">
        <f t="shared" ref="AQW1187" si="11930">AQU1187*1.3</f>
        <v>0</v>
      </c>
      <c r="AQX1187" s="10"/>
      <c r="AQY1187" s="219"/>
      <c r="AQZ1187" s="167" t="s">
        <v>112</v>
      </c>
      <c r="ARA1187" s="500" t="s">
        <v>1628</v>
      </c>
      <c r="ARC1187" s="168"/>
      <c r="ARD1187" s="168">
        <f t="shared" si="11518"/>
        <v>0</v>
      </c>
      <c r="ARE1187" s="167" t="s">
        <v>65</v>
      </c>
      <c r="ARF1187" s="10">
        <f t="shared" ref="ARF1187" si="11931">ARD1187*1.3</f>
        <v>0</v>
      </c>
      <c r="ARG1187" s="10"/>
      <c r="ARH1187" s="219"/>
      <c r="ARI1187" s="167" t="s">
        <v>112</v>
      </c>
      <c r="ARJ1187" s="500" t="s">
        <v>467</v>
      </c>
      <c r="ARL1187" s="168"/>
      <c r="ARM1187" s="168">
        <f t="shared" si="11521"/>
        <v>0</v>
      </c>
      <c r="ARN1187" s="167" t="s">
        <v>65</v>
      </c>
      <c r="ARO1187" s="10">
        <f t="shared" ref="ARO1187" si="11932">ARM1187*1.3</f>
        <v>0</v>
      </c>
      <c r="ARP1187" s="10"/>
      <c r="ARQ1187" s="219"/>
      <c r="ARR1187" s="167" t="s">
        <v>112</v>
      </c>
      <c r="ARS1187" s="328" t="s">
        <v>575</v>
      </c>
      <c r="ARU1187" s="168"/>
      <c r="ARV1187" s="168">
        <f t="shared" si="11524"/>
        <v>0</v>
      </c>
      <c r="ARW1187" s="167" t="s">
        <v>65</v>
      </c>
      <c r="ARX1187" s="10">
        <f t="shared" ref="ARX1187" si="11933">ARV1187*1.3</f>
        <v>0</v>
      </c>
      <c r="ARY1187" s="10"/>
      <c r="ARZ1187" s="219"/>
      <c r="ASA1187" s="167" t="s">
        <v>112</v>
      </c>
      <c r="ASB1187" s="500" t="s">
        <v>941</v>
      </c>
      <c r="ASD1187" s="168"/>
      <c r="ASE1187" s="168">
        <f t="shared" si="11527"/>
        <v>0</v>
      </c>
      <c r="ASF1187" s="167" t="s">
        <v>65</v>
      </c>
      <c r="ASG1187" s="10">
        <f t="shared" ref="ASG1187" si="11934">ASE1187*1.3</f>
        <v>0</v>
      </c>
      <c r="ASH1187" s="10"/>
      <c r="ASI1187" s="219"/>
      <c r="ASJ1187" s="167" t="s">
        <v>112</v>
      </c>
      <c r="ASK1187" s="500" t="s">
        <v>575</v>
      </c>
      <c r="ASM1187" s="168"/>
      <c r="ASN1187" s="168">
        <f t="shared" si="11530"/>
        <v>0</v>
      </c>
      <c r="ASO1187" s="167" t="s">
        <v>65</v>
      </c>
      <c r="ASP1187" s="10">
        <f t="shared" ref="ASP1187" si="11935">ASN1187*1.3</f>
        <v>0</v>
      </c>
      <c r="ASQ1187" s="10"/>
      <c r="ASR1187" s="219"/>
      <c r="ASS1187" s="167" t="s">
        <v>112</v>
      </c>
      <c r="AST1187" s="500" t="s">
        <v>575</v>
      </c>
      <c r="ASV1187" s="168"/>
      <c r="ASW1187" s="168">
        <f t="shared" si="11533"/>
        <v>0</v>
      </c>
      <c r="ASX1187" s="167" t="s">
        <v>65</v>
      </c>
      <c r="ASY1187" s="10">
        <f t="shared" ref="ASY1187" si="11936">ASW1187*1.3</f>
        <v>0</v>
      </c>
      <c r="ASZ1187" s="10"/>
      <c r="ATA1187" s="219"/>
      <c r="ATB1187" s="167" t="s">
        <v>112</v>
      </c>
      <c r="ATC1187" s="500" t="s">
        <v>2349</v>
      </c>
      <c r="ATE1187" s="168"/>
      <c r="ATF1187" s="168">
        <f t="shared" si="11536"/>
        <v>104</v>
      </c>
      <c r="ATG1187" s="167" t="s">
        <v>65</v>
      </c>
      <c r="ATH1187" s="10">
        <f t="shared" ref="ATH1187" si="11937">ATF1187*1.3</f>
        <v>135.20000000000002</v>
      </c>
      <c r="ATI1187" s="10"/>
      <c r="ATJ1187" s="219"/>
      <c r="ATK1187" s="167" t="s">
        <v>112</v>
      </c>
      <c r="ATL1187" s="500" t="s">
        <v>471</v>
      </c>
      <c r="ATN1187" s="168"/>
      <c r="ATO1187" s="168">
        <f t="shared" si="11539"/>
        <v>0</v>
      </c>
      <c r="ATP1187" s="167" t="s">
        <v>65</v>
      </c>
      <c r="ATQ1187" s="10">
        <f t="shared" ref="ATQ1187" si="11938">ATO1187*1.3</f>
        <v>0</v>
      </c>
      <c r="ATR1187" s="10"/>
      <c r="ATS1187" s="219"/>
      <c r="ATT1187" s="167" t="s">
        <v>112</v>
      </c>
      <c r="ATU1187" s="500" t="s">
        <v>2945</v>
      </c>
      <c r="ATW1187" s="168"/>
      <c r="ATX1187" s="168">
        <f t="shared" si="11542"/>
        <v>0</v>
      </c>
      <c r="ATY1187" s="167" t="s">
        <v>65</v>
      </c>
      <c r="ATZ1187" s="10">
        <f t="shared" ref="ATZ1187" si="11939">ATX1187*1.3</f>
        <v>0</v>
      </c>
      <c r="AUA1187" s="10"/>
      <c r="AUB1187" s="219"/>
      <c r="AUC1187" s="167" t="s">
        <v>112</v>
      </c>
      <c r="AUD1187" s="500" t="s">
        <v>439</v>
      </c>
      <c r="AUF1187" s="168"/>
      <c r="AUG1187" s="168">
        <f t="shared" si="11545"/>
        <v>0</v>
      </c>
      <c r="AUH1187" s="167" t="s">
        <v>65</v>
      </c>
      <c r="AUI1187" s="10">
        <f t="shared" ref="AUI1187" si="11940">AUG1187*1.3</f>
        <v>0</v>
      </c>
      <c r="AUJ1187" s="10"/>
      <c r="AUK1187" s="219"/>
      <c r="AUL1187" s="167" t="s">
        <v>112</v>
      </c>
      <c r="AUM1187" s="500" t="s">
        <v>460</v>
      </c>
      <c r="AUO1187" s="168"/>
      <c r="AUP1187" s="168">
        <f t="shared" si="11548"/>
        <v>5</v>
      </c>
      <c r="AUQ1187" s="167" t="s">
        <v>65</v>
      </c>
      <c r="AUR1187" s="10">
        <f t="shared" ref="AUR1187" si="11941">AUP1187*1.3</f>
        <v>6.5</v>
      </c>
      <c r="AUS1187" s="10"/>
      <c r="AUT1187" s="219"/>
      <c r="AUU1187" s="167" t="s">
        <v>112</v>
      </c>
      <c r="AUV1187" s="500" t="s">
        <v>1914</v>
      </c>
      <c r="AUX1187" s="168"/>
      <c r="AUY1187" s="168">
        <f t="shared" si="11551"/>
        <v>20</v>
      </c>
      <c r="AUZ1187" s="167" t="s">
        <v>65</v>
      </c>
      <c r="AVA1187" s="10">
        <f t="shared" ref="AVA1187" si="11942">AUY1187*1.3</f>
        <v>26</v>
      </c>
      <c r="AVB1187" s="10"/>
      <c r="AVC1187" s="219"/>
      <c r="AVD1187" s="167" t="s">
        <v>112</v>
      </c>
      <c r="AVE1187" s="500" t="s">
        <v>575</v>
      </c>
      <c r="AVG1187" s="168"/>
      <c r="AVH1187" s="168">
        <f t="shared" si="11554"/>
        <v>0</v>
      </c>
      <c r="AVI1187" s="167" t="s">
        <v>65</v>
      </c>
      <c r="AVJ1187" s="10">
        <f t="shared" ref="AVJ1187" si="11943">AVH1187*1.3</f>
        <v>0</v>
      </c>
      <c r="AVK1187" s="10"/>
      <c r="AVL1187" s="219"/>
      <c r="AVM1187" s="167" t="s">
        <v>112</v>
      </c>
      <c r="AVN1187" s="328" t="s">
        <v>1628</v>
      </c>
      <c r="AVP1187" s="168"/>
      <c r="AVQ1187" s="168">
        <f t="shared" si="11557"/>
        <v>0</v>
      </c>
      <c r="AVR1187" s="167" t="s">
        <v>65</v>
      </c>
      <c r="AVS1187" s="10">
        <f t="shared" ref="AVS1187" si="11944">AVQ1187*1.3</f>
        <v>0</v>
      </c>
      <c r="AVT1187" s="10"/>
      <c r="AVU1187" s="219"/>
      <c r="AVV1187" s="167" t="s">
        <v>112</v>
      </c>
      <c r="AVW1187" s="500" t="s">
        <v>534</v>
      </c>
      <c r="AVY1187" s="168"/>
      <c r="AVZ1187" s="168">
        <f t="shared" si="11560"/>
        <v>0</v>
      </c>
      <c r="AWA1187" s="167" t="s">
        <v>65</v>
      </c>
      <c r="AWB1187" s="10">
        <f t="shared" ref="AWB1187" si="11945">AVZ1187*1.3</f>
        <v>0</v>
      </c>
      <c r="AWC1187" s="10"/>
      <c r="AWD1187" s="219"/>
      <c r="AWE1187" s="167" t="s">
        <v>112</v>
      </c>
      <c r="AWF1187" s="500" t="s">
        <v>1639</v>
      </c>
      <c r="AWH1187" s="168"/>
      <c r="AWI1187" s="168">
        <f t="shared" si="11563"/>
        <v>21</v>
      </c>
      <c r="AWJ1187" s="167" t="s">
        <v>65</v>
      </c>
      <c r="AWK1187" s="10">
        <f t="shared" ref="AWK1187" si="11946">AWI1187*1.3</f>
        <v>27.3</v>
      </c>
      <c r="AWL1187" s="10"/>
      <c r="AWM1187" s="219"/>
      <c r="AWN1187" s="167" t="s">
        <v>112</v>
      </c>
      <c r="AWO1187" s="500" t="s">
        <v>575</v>
      </c>
      <c r="AWQ1187" s="168"/>
      <c r="AWR1187" s="168">
        <f t="shared" si="11566"/>
        <v>0</v>
      </c>
      <c r="AWS1187" s="167" t="s">
        <v>65</v>
      </c>
      <c r="AWT1187" s="10">
        <f t="shared" ref="AWT1187" si="11947">AWR1187*1.3</f>
        <v>0</v>
      </c>
      <c r="AWU1187" s="10"/>
      <c r="AWV1187" s="219"/>
      <c r="AWW1187" s="167" t="s">
        <v>112</v>
      </c>
      <c r="AWX1187" s="500" t="s">
        <v>1639</v>
      </c>
      <c r="AWZ1187" s="168"/>
      <c r="AXA1187" s="168">
        <f t="shared" si="11569"/>
        <v>21</v>
      </c>
      <c r="AXB1187" s="167" t="s">
        <v>65</v>
      </c>
      <c r="AXC1187" s="10">
        <f t="shared" ref="AXC1187" si="11948">AXA1187*1.3</f>
        <v>27.3</v>
      </c>
      <c r="AXD1187" s="10"/>
      <c r="AXE1187" s="219"/>
      <c r="AXF1187" s="167" t="s">
        <v>112</v>
      </c>
      <c r="AXG1187" s="498" t="s">
        <v>1639</v>
      </c>
      <c r="AXI1187" s="168"/>
      <c r="AXJ1187" s="168">
        <f t="shared" si="11572"/>
        <v>21</v>
      </c>
      <c r="AXK1187" s="167" t="s">
        <v>65</v>
      </c>
      <c r="AXL1187" s="10">
        <f t="shared" ref="AXL1187" si="11949">AXJ1187*1.3</f>
        <v>27.3</v>
      </c>
      <c r="AXM1187" s="10"/>
      <c r="AXN1187" s="219"/>
      <c r="AXO1187" s="167" t="s">
        <v>112</v>
      </c>
      <c r="AXP1187" s="500" t="s">
        <v>3006</v>
      </c>
      <c r="AXR1187" s="168"/>
      <c r="AXS1187" s="168">
        <f t="shared" si="11575"/>
        <v>18</v>
      </c>
      <c r="AXT1187" s="167" t="s">
        <v>65</v>
      </c>
      <c r="AXU1187" s="10">
        <f t="shared" ref="AXU1187" si="11950">AXS1187*1.3</f>
        <v>23.400000000000002</v>
      </c>
      <c r="AXV1187" s="10"/>
      <c r="AXW1187" s="219"/>
      <c r="AXX1187" s="167" t="s">
        <v>112</v>
      </c>
      <c r="AXY1187" s="500" t="s">
        <v>1319</v>
      </c>
      <c r="AYA1187" s="168"/>
      <c r="AYB1187" s="168">
        <f t="shared" si="11578"/>
        <v>0</v>
      </c>
      <c r="AYC1187" s="167" t="s">
        <v>65</v>
      </c>
      <c r="AYD1187" s="10">
        <f t="shared" ref="AYD1187" si="11951">AYB1187*1.3</f>
        <v>0</v>
      </c>
      <c r="AYE1187" s="10"/>
      <c r="AYF1187" s="219"/>
      <c r="AYG1187" s="167" t="s">
        <v>112</v>
      </c>
      <c r="AYH1187" s="500" t="s">
        <v>455</v>
      </c>
      <c r="AYJ1187" s="168"/>
      <c r="AYK1187" s="168">
        <f t="shared" si="11581"/>
        <v>22</v>
      </c>
      <c r="AYL1187" s="167" t="s">
        <v>65</v>
      </c>
      <c r="AYM1187" s="10">
        <f t="shared" ref="AYM1187" si="11952">AYK1187*1.3</f>
        <v>28.6</v>
      </c>
      <c r="AYN1187" s="10"/>
      <c r="AYO1187" s="219"/>
      <c r="AYP1187" s="167" t="s">
        <v>112</v>
      </c>
      <c r="AYQ1187" s="500" t="s">
        <v>2394</v>
      </c>
      <c r="AYS1187" s="168"/>
      <c r="AYT1187" s="168">
        <f t="shared" si="11584"/>
        <v>3</v>
      </c>
      <c r="AYU1187" s="167" t="s">
        <v>65</v>
      </c>
      <c r="AYV1187" s="10">
        <f t="shared" ref="AYV1187" si="11953">AYT1187*1.3</f>
        <v>3.9000000000000004</v>
      </c>
      <c r="AYW1187" s="10"/>
      <c r="AYX1187" s="219"/>
      <c r="AYY1187" s="167" t="s">
        <v>112</v>
      </c>
      <c r="AYZ1187" s="498" t="s">
        <v>455</v>
      </c>
      <c r="AZB1187" s="168"/>
      <c r="AZC1187" s="168">
        <f t="shared" si="11587"/>
        <v>22</v>
      </c>
      <c r="AZD1187" s="167" t="s">
        <v>65</v>
      </c>
      <c r="AZE1187" s="10">
        <f t="shared" ref="AZE1187" si="11954">AZC1187*1.3</f>
        <v>28.6</v>
      </c>
      <c r="AZF1187" s="10"/>
      <c r="AZG1187" s="219"/>
      <c r="AZH1187" s="167" t="s">
        <v>112</v>
      </c>
      <c r="AZI1187" s="500" t="s">
        <v>725</v>
      </c>
      <c r="AZK1187" s="168"/>
      <c r="AZL1187" s="168">
        <f t="shared" si="11590"/>
        <v>0</v>
      </c>
      <c r="AZM1187" s="167" t="s">
        <v>65</v>
      </c>
      <c r="AZN1187" s="10">
        <f t="shared" ref="AZN1187" si="11955">AZL1187*1.3</f>
        <v>0</v>
      </c>
      <c r="AZO1187" s="10"/>
      <c r="AZP1187" s="219"/>
      <c r="AZQ1187" s="167" t="s">
        <v>112</v>
      </c>
      <c r="AZR1187" s="500" t="s">
        <v>455</v>
      </c>
      <c r="AZT1187" s="168"/>
      <c r="AZU1187" s="168">
        <f t="shared" si="11593"/>
        <v>22</v>
      </c>
      <c r="AZV1187" s="167" t="s">
        <v>65</v>
      </c>
      <c r="AZW1187" s="10">
        <f t="shared" ref="AZW1187" si="11956">AZU1187*1.3</f>
        <v>28.6</v>
      </c>
      <c r="AZX1187" s="10"/>
      <c r="AZY1187" s="219"/>
      <c r="AZZ1187" s="167" t="s">
        <v>112</v>
      </c>
      <c r="BAA1187" s="500" t="s">
        <v>1319</v>
      </c>
      <c r="BAC1187" s="168"/>
      <c r="BAD1187" s="168">
        <f t="shared" si="11596"/>
        <v>0</v>
      </c>
      <c r="BAE1187" s="167" t="s">
        <v>65</v>
      </c>
      <c r="BAF1187" s="10">
        <f t="shared" ref="BAF1187" si="11957">BAD1187*1.3</f>
        <v>0</v>
      </c>
      <c r="BAG1187" s="10"/>
      <c r="BAH1187" s="219"/>
      <c r="BAI1187" s="167" t="s">
        <v>112</v>
      </c>
      <c r="BAJ1187" s="500" t="s">
        <v>3006</v>
      </c>
      <c r="BAL1187" s="168"/>
      <c r="BAM1187" s="168">
        <f t="shared" si="11599"/>
        <v>18</v>
      </c>
      <c r="BAN1187" s="167" t="s">
        <v>65</v>
      </c>
      <c r="BAO1187" s="10">
        <f t="shared" ref="BAO1187" si="11958">BAM1187*1.3</f>
        <v>23.400000000000002</v>
      </c>
      <c r="BAP1187" s="10"/>
      <c r="BAQ1187" s="219"/>
      <c r="BAR1187" s="167" t="s">
        <v>112</v>
      </c>
      <c r="BAS1187" s="500" t="s">
        <v>460</v>
      </c>
      <c r="BAU1187" s="168"/>
      <c r="BAV1187" s="168">
        <f t="shared" si="11602"/>
        <v>5</v>
      </c>
      <c r="BAW1187" s="167" t="s">
        <v>65</v>
      </c>
      <c r="BAX1187" s="10">
        <f t="shared" ref="BAX1187" si="11959">BAV1187*1.3</f>
        <v>6.5</v>
      </c>
      <c r="BAY1187" s="10"/>
      <c r="BAZ1187" s="219"/>
      <c r="BBA1187" s="167" t="s">
        <v>112</v>
      </c>
      <c r="BBB1187" s="500" t="s">
        <v>2841</v>
      </c>
      <c r="BBD1187" s="168"/>
      <c r="BBE1187" s="168">
        <f t="shared" si="11605"/>
        <v>4</v>
      </c>
      <c r="BBF1187" s="167" t="s">
        <v>65</v>
      </c>
      <c r="BBG1187" s="10">
        <f t="shared" ref="BBG1187" si="11960">BBE1187*1.3</f>
        <v>5.2</v>
      </c>
      <c r="BBH1187" s="10"/>
      <c r="BBI1187" s="219"/>
      <c r="BBJ1187" s="167" t="s">
        <v>112</v>
      </c>
      <c r="BBK1187" s="500" t="s">
        <v>2010</v>
      </c>
      <c r="BBM1187" s="168"/>
      <c r="BBN1187" s="168">
        <f t="shared" si="11608"/>
        <v>0</v>
      </c>
      <c r="BBO1187" s="167" t="s">
        <v>65</v>
      </c>
      <c r="BBP1187" s="10">
        <f t="shared" ref="BBP1187" si="11961">BBN1187*1.3</f>
        <v>0</v>
      </c>
      <c r="BBQ1187" s="10"/>
      <c r="BBR1187" s="219"/>
      <c r="BBS1187" s="167" t="s">
        <v>112</v>
      </c>
      <c r="BBT1187" s="500" t="s">
        <v>1984</v>
      </c>
      <c r="BBV1187" s="168"/>
      <c r="BBW1187" s="168">
        <f t="shared" si="11611"/>
        <v>0</v>
      </c>
      <c r="BBX1187" s="167" t="s">
        <v>65</v>
      </c>
      <c r="BBY1187" s="10">
        <f t="shared" ref="BBY1187" si="11962">BBW1187*1.3</f>
        <v>0</v>
      </c>
      <c r="BBZ1187" s="10"/>
      <c r="BCA1187" s="219"/>
      <c r="BCB1187" s="167" t="s">
        <v>112</v>
      </c>
      <c r="BCC1187" s="328" t="s">
        <v>1639</v>
      </c>
      <c r="BCE1187" s="168"/>
      <c r="BCF1187" s="168">
        <f t="shared" si="11614"/>
        <v>21</v>
      </c>
      <c r="BCG1187" s="167" t="s">
        <v>65</v>
      </c>
      <c r="BCH1187" s="10">
        <f t="shared" ref="BCH1187" si="11963">BCF1187*1.3</f>
        <v>27.3</v>
      </c>
      <c r="BCI1187" s="10"/>
      <c r="BCJ1187" s="219"/>
      <c r="BCK1187" s="167" t="s">
        <v>112</v>
      </c>
      <c r="BCL1187" s="500" t="s">
        <v>1999</v>
      </c>
      <c r="BCN1187" s="168"/>
      <c r="BCO1187" s="168">
        <f t="shared" si="11617"/>
        <v>0</v>
      </c>
      <c r="BCP1187" s="167" t="s">
        <v>65</v>
      </c>
      <c r="BCQ1187" s="10">
        <f t="shared" ref="BCQ1187" si="11964">BCO1187*1.3</f>
        <v>0</v>
      </c>
      <c r="BCR1187" s="10"/>
      <c r="BCS1187" s="219"/>
      <c r="BCT1187" s="167" t="s">
        <v>112</v>
      </c>
      <c r="BCU1187" s="500" t="s">
        <v>460</v>
      </c>
      <c r="BCW1187" s="168"/>
      <c r="BCX1187" s="168">
        <f t="shared" si="11620"/>
        <v>5</v>
      </c>
      <c r="BCY1187" s="167" t="s">
        <v>65</v>
      </c>
      <c r="BCZ1187" s="10">
        <f t="shared" ref="BCZ1187" si="11965">BCX1187*1.3</f>
        <v>6.5</v>
      </c>
      <c r="BDA1187" s="10"/>
      <c r="BDB1187" s="219"/>
      <c r="BDC1187" s="167" t="s">
        <v>112</v>
      </c>
      <c r="BDD1187" s="500" t="s">
        <v>1999</v>
      </c>
      <c r="BDF1187" s="168"/>
      <c r="BDG1187" s="168">
        <f t="shared" si="11623"/>
        <v>0</v>
      </c>
      <c r="BDH1187" s="167" t="s">
        <v>65</v>
      </c>
      <c r="BDI1187" s="10">
        <f t="shared" ref="BDI1187" si="11966">BDG1187*1.3</f>
        <v>0</v>
      </c>
      <c r="BDJ1187" s="10"/>
      <c r="BDK1187" s="219"/>
      <c r="BDL1187" s="167" t="s">
        <v>112</v>
      </c>
      <c r="BDM1187" s="328" t="s">
        <v>439</v>
      </c>
      <c r="BDO1187" s="168"/>
      <c r="BDP1187" s="168">
        <f t="shared" si="11626"/>
        <v>0</v>
      </c>
      <c r="BDQ1187" s="167" t="s">
        <v>65</v>
      </c>
      <c r="BDR1187" s="10">
        <f t="shared" ref="BDR1187" si="11967">BDP1187*1.3</f>
        <v>0</v>
      </c>
      <c r="BDS1187" s="10"/>
      <c r="BDT1187" s="219"/>
      <c r="BDU1187" s="167" t="s">
        <v>112</v>
      </c>
      <c r="BDV1187" s="500" t="s">
        <v>467</v>
      </c>
      <c r="BDX1187" s="168"/>
      <c r="BDY1187" s="168">
        <f t="shared" si="11629"/>
        <v>0</v>
      </c>
      <c r="BDZ1187" s="167" t="s">
        <v>65</v>
      </c>
      <c r="BEA1187" s="10">
        <f t="shared" ref="BEA1187" si="11968">BDY1187*1.3</f>
        <v>0</v>
      </c>
      <c r="BEB1187" s="10"/>
      <c r="BEC1187" s="219"/>
      <c r="BED1187" s="167" t="s">
        <v>112</v>
      </c>
      <c r="BEE1187" s="498" t="s">
        <v>508</v>
      </c>
      <c r="BEG1187" s="168"/>
      <c r="BEH1187" s="168">
        <f t="shared" si="11632"/>
        <v>9</v>
      </c>
      <c r="BEI1187" s="167" t="s">
        <v>65</v>
      </c>
      <c r="BEJ1187" s="10">
        <f t="shared" ref="BEJ1187" si="11969">BEH1187*1.3</f>
        <v>11.700000000000001</v>
      </c>
      <c r="BEK1187" s="10"/>
      <c r="BEL1187" s="219"/>
      <c r="BEM1187" s="167" t="s">
        <v>112</v>
      </c>
      <c r="BEN1187" s="498" t="s">
        <v>455</v>
      </c>
      <c r="BEP1187" s="168"/>
      <c r="BEQ1187" s="168">
        <f t="shared" si="11635"/>
        <v>22</v>
      </c>
      <c r="BER1187" s="167" t="s">
        <v>65</v>
      </c>
      <c r="BES1187" s="10">
        <f t="shared" ref="BES1187" si="11970">BEQ1187*1.3</f>
        <v>28.6</v>
      </c>
      <c r="BET1187" s="10"/>
      <c r="BEU1187" s="219"/>
      <c r="BEV1187" s="167" t="s">
        <v>112</v>
      </c>
      <c r="BEW1187" s="500" t="s">
        <v>2036</v>
      </c>
      <c r="BEY1187" s="168"/>
      <c r="BEZ1187" s="168">
        <f t="shared" si="11638"/>
        <v>40</v>
      </c>
      <c r="BFA1187" s="167" t="s">
        <v>65</v>
      </c>
      <c r="BFB1187" s="10">
        <f t="shared" ref="BFB1187" si="11971">BEZ1187*1.3</f>
        <v>52</v>
      </c>
      <c r="BFC1187" s="10"/>
      <c r="BFD1187" s="219"/>
      <c r="BFE1187" s="167"/>
      <c r="BFF1187" s="327"/>
      <c r="BFH1187" s="168"/>
      <c r="BFI1187" s="168"/>
      <c r="BFJ1187" s="167"/>
      <c r="BFK1187" s="10"/>
      <c r="BFL1187" s="10"/>
      <c r="BFN1187" s="167"/>
      <c r="BFO1187" s="327"/>
      <c r="BFQ1187" s="168"/>
      <c r="BFR1187" s="168"/>
      <c r="BFS1187" s="167"/>
      <c r="BFT1187" s="10"/>
      <c r="BFU1187" s="10"/>
      <c r="BFW1187" s="167"/>
      <c r="BFX1187" s="328"/>
      <c r="BFZ1187" s="168"/>
      <c r="BGA1187" s="168"/>
      <c r="BGB1187" s="167"/>
      <c r="BGC1187" s="10"/>
      <c r="BGD1187" s="10"/>
      <c r="BGF1187" s="167"/>
      <c r="BGG1187" s="327"/>
      <c r="BGI1187" s="168"/>
      <c r="BGJ1187" s="168"/>
      <c r="BGK1187" s="167"/>
      <c r="BGL1187" s="10"/>
      <c r="BGM1187" s="10"/>
      <c r="BGO1187" s="167"/>
      <c r="BGP1187" s="328"/>
      <c r="BGR1187" s="168"/>
      <c r="BGS1187" s="168"/>
      <c r="BGT1187" s="167"/>
      <c r="BGU1187" s="10"/>
      <c r="BGV1187" s="10"/>
      <c r="BGX1187" s="167"/>
      <c r="BGY1187" s="327"/>
      <c r="BHA1187" s="168"/>
      <c r="BHB1187" s="168"/>
      <c r="BHC1187" s="167"/>
      <c r="BHD1187" s="10"/>
      <c r="BHE1187" s="10"/>
    </row>
    <row r="1188" spans="1:1565" s="14" customFormat="1" ht="15">
      <c r="A1188" s="167" t="s">
        <v>113</v>
      </c>
      <c r="B1188" s="325" t="s">
        <v>3006</v>
      </c>
      <c r="D1188" s="168"/>
      <c r="E1188" s="168">
        <f>VLOOKUP(B1188,$A$1213:$F$2274,6,FALSE)</f>
        <v>18</v>
      </c>
      <c r="F1188" s="167" t="s">
        <v>67</v>
      </c>
      <c r="G1188" s="10">
        <f>E1188*1.2</f>
        <v>21.599999999999998</v>
      </c>
      <c r="H1188" s="10"/>
      <c r="I1188" s="219"/>
      <c r="J1188" s="167" t="s">
        <v>113</v>
      </c>
      <c r="K1188" s="325" t="s">
        <v>2917</v>
      </c>
      <c r="M1188" s="168"/>
      <c r="N1188" s="168">
        <f>VLOOKUP(K1188,$A$1213:$F$2274,6,FALSE)</f>
        <v>0</v>
      </c>
      <c r="O1188" s="167" t="s">
        <v>67</v>
      </c>
      <c r="P1188" s="10">
        <f>N1188*1.2</f>
        <v>0</v>
      </c>
      <c r="Q1188" s="10"/>
      <c r="R1188" s="219"/>
      <c r="S1188" s="167" t="s">
        <v>113</v>
      </c>
      <c r="T1188" s="325" t="s">
        <v>954</v>
      </c>
      <c r="V1188" s="168"/>
      <c r="W1188" s="168">
        <f t="shared" si="11143"/>
        <v>0</v>
      </c>
      <c r="X1188" s="167" t="s">
        <v>67</v>
      </c>
      <c r="Y1188" s="10">
        <f t="shared" ref="Y1188" si="11972">W1188*1.2</f>
        <v>0</v>
      </c>
      <c r="Z1188" s="10"/>
      <c r="AA1188" s="219"/>
      <c r="AB1188" s="167" t="s">
        <v>113</v>
      </c>
      <c r="AC1188" s="325" t="s">
        <v>2974</v>
      </c>
      <c r="AE1188" s="168"/>
      <c r="AF1188" s="168">
        <f t="shared" si="11146"/>
        <v>15</v>
      </c>
      <c r="AG1188" s="167" t="s">
        <v>67</v>
      </c>
      <c r="AH1188" s="10">
        <f t="shared" ref="AH1188" si="11973">AF1188*1.2</f>
        <v>18</v>
      </c>
      <c r="AI1188" s="10"/>
      <c r="AJ1188" s="219"/>
      <c r="AK1188" s="167" t="s">
        <v>113</v>
      </c>
      <c r="AL1188" s="498" t="s">
        <v>1984</v>
      </c>
      <c r="AN1188" s="168"/>
      <c r="AO1188" s="168">
        <f t="shared" si="11149"/>
        <v>0</v>
      </c>
      <c r="AP1188" s="167" t="s">
        <v>67</v>
      </c>
      <c r="AQ1188" s="10">
        <f t="shared" ref="AQ1188" si="11974">AO1188*1.2</f>
        <v>0</v>
      </c>
      <c r="AR1188" s="10"/>
      <c r="AS1188" s="219"/>
      <c r="AT1188" s="167" t="s">
        <v>113</v>
      </c>
      <c r="AU1188" s="325" t="s">
        <v>455</v>
      </c>
      <c r="AW1188" s="168"/>
      <c r="AX1188" s="168">
        <f t="shared" si="11152"/>
        <v>22</v>
      </c>
      <c r="AY1188" s="167" t="s">
        <v>67</v>
      </c>
      <c r="AZ1188" s="10">
        <f t="shared" ref="AZ1188" si="11975">AX1188*1.2</f>
        <v>26.4</v>
      </c>
      <c r="BA1188" s="10"/>
      <c r="BB1188" s="219"/>
      <c r="BC1188" s="167" t="s">
        <v>113</v>
      </c>
      <c r="BD1188" s="325" t="s">
        <v>2964</v>
      </c>
      <c r="BF1188" s="168"/>
      <c r="BG1188" s="168">
        <f t="shared" si="11155"/>
        <v>14</v>
      </c>
      <c r="BH1188" s="167" t="s">
        <v>67</v>
      </c>
      <c r="BI1188" s="10">
        <f t="shared" ref="BI1188" si="11976">BG1188*1.2</f>
        <v>16.8</v>
      </c>
      <c r="BJ1188" s="10"/>
      <c r="BK1188" s="219"/>
      <c r="BL1188" s="167" t="s">
        <v>113</v>
      </c>
      <c r="BM1188" s="325" t="s">
        <v>467</v>
      </c>
      <c r="BO1188" s="168"/>
      <c r="BP1188" s="168">
        <f t="shared" si="11158"/>
        <v>0</v>
      </c>
      <c r="BQ1188" s="167" t="s">
        <v>67</v>
      </c>
      <c r="BR1188" s="10">
        <f t="shared" ref="BR1188" si="11977">BP1188*1.2</f>
        <v>0</v>
      </c>
      <c r="BS1188" s="10"/>
      <c r="BT1188" s="219"/>
      <c r="BU1188" s="167" t="s">
        <v>113</v>
      </c>
      <c r="BV1188" s="325" t="s">
        <v>2974</v>
      </c>
      <c r="BX1188" s="168"/>
      <c r="BY1188" s="168">
        <f t="shared" si="11161"/>
        <v>15</v>
      </c>
      <c r="BZ1188" s="167" t="s">
        <v>67</v>
      </c>
      <c r="CA1188" s="10">
        <f t="shared" ref="CA1188" si="11978">BY1188*1.2</f>
        <v>18</v>
      </c>
      <c r="CB1188" s="10"/>
      <c r="CC1188" s="219"/>
      <c r="CD1188" s="167" t="s">
        <v>113</v>
      </c>
      <c r="CE1188" s="325" t="s">
        <v>3001</v>
      </c>
      <c r="CG1188" s="168"/>
      <c r="CH1188" s="168">
        <f t="shared" si="11164"/>
        <v>8</v>
      </c>
      <c r="CI1188" s="167" t="s">
        <v>67</v>
      </c>
      <c r="CJ1188" s="10">
        <f t="shared" ref="CJ1188" si="11979">CH1188*1.2</f>
        <v>9.6</v>
      </c>
      <c r="CK1188" s="10"/>
      <c r="CL1188" s="219"/>
      <c r="CM1188" s="167" t="s">
        <v>113</v>
      </c>
      <c r="CN1188" s="325" t="s">
        <v>2974</v>
      </c>
      <c r="CP1188" s="168"/>
      <c r="CQ1188" s="168">
        <f t="shared" si="11167"/>
        <v>15</v>
      </c>
      <c r="CR1188" s="167" t="s">
        <v>67</v>
      </c>
      <c r="CS1188" s="10">
        <f t="shared" ref="CS1188" si="11980">CQ1188*1.2</f>
        <v>18</v>
      </c>
      <c r="CT1188" s="10"/>
      <c r="CU1188" s="219"/>
      <c r="CV1188" s="167" t="s">
        <v>113</v>
      </c>
      <c r="CW1188" s="325" t="s">
        <v>455</v>
      </c>
      <c r="CY1188" s="168"/>
      <c r="CZ1188" s="168">
        <f t="shared" si="11170"/>
        <v>22</v>
      </c>
      <c r="DA1188" s="167" t="s">
        <v>67</v>
      </c>
      <c r="DB1188" s="10">
        <f t="shared" ref="DB1188" si="11981">CZ1188*1.2</f>
        <v>26.4</v>
      </c>
      <c r="DC1188" s="10"/>
      <c r="DD1188" s="219"/>
      <c r="DE1188" s="167" t="s">
        <v>113</v>
      </c>
      <c r="DF1188" s="325" t="s">
        <v>3006</v>
      </c>
      <c r="DH1188" s="168"/>
      <c r="DI1188" s="168">
        <f t="shared" si="11173"/>
        <v>18</v>
      </c>
      <c r="DJ1188" s="167" t="s">
        <v>67</v>
      </c>
      <c r="DK1188" s="10">
        <f t="shared" ref="DK1188" si="11982">DI1188*1.2</f>
        <v>21.599999999999998</v>
      </c>
      <c r="DL1188" s="10"/>
      <c r="DM1188" s="219"/>
      <c r="DN1188" s="167" t="s">
        <v>113</v>
      </c>
      <c r="DO1188" s="325" t="s">
        <v>3006</v>
      </c>
      <c r="DQ1188" s="168"/>
      <c r="DR1188" s="168">
        <f t="shared" si="11176"/>
        <v>18</v>
      </c>
      <c r="DS1188" s="167" t="s">
        <v>67</v>
      </c>
      <c r="DT1188" s="10">
        <f t="shared" ref="DT1188" si="11983">DR1188*1.2</f>
        <v>21.599999999999998</v>
      </c>
      <c r="DU1188" s="10"/>
      <c r="DV1188" s="219"/>
      <c r="DW1188" s="167" t="s">
        <v>113</v>
      </c>
      <c r="DX1188" s="325" t="s">
        <v>3006</v>
      </c>
      <c r="DZ1188" s="168"/>
      <c r="EA1188" s="168">
        <f t="shared" si="11179"/>
        <v>18</v>
      </c>
      <c r="EB1188" s="167" t="s">
        <v>67</v>
      </c>
      <c r="EC1188" s="10">
        <f t="shared" ref="EC1188" si="11984">EA1188*1.2</f>
        <v>21.599999999999998</v>
      </c>
      <c r="ED1188" s="10"/>
      <c r="EE1188" s="219"/>
      <c r="EF1188" s="167" t="s">
        <v>113</v>
      </c>
      <c r="EG1188" s="325" t="s">
        <v>3353</v>
      </c>
      <c r="EI1188" s="168"/>
      <c r="EJ1188" s="168">
        <f t="shared" si="11182"/>
        <v>2</v>
      </c>
      <c r="EK1188" s="167" t="s">
        <v>67</v>
      </c>
      <c r="EL1188" s="10">
        <f t="shared" ref="EL1188" si="11985">EJ1188*1.2</f>
        <v>2.4</v>
      </c>
      <c r="EM1188" s="10"/>
      <c r="EN1188" s="219"/>
      <c r="EO1188" s="167" t="s">
        <v>113</v>
      </c>
      <c r="EP1188" s="325" t="s">
        <v>3004</v>
      </c>
      <c r="ER1188" s="168"/>
      <c r="ES1188" s="168">
        <f t="shared" si="11185"/>
        <v>3</v>
      </c>
      <c r="ET1188" s="167" t="s">
        <v>67</v>
      </c>
      <c r="EU1188" s="10">
        <f t="shared" ref="EU1188" si="11986">ES1188*1.2</f>
        <v>3.5999999999999996</v>
      </c>
      <c r="EV1188" s="10"/>
      <c r="EW1188" s="219"/>
      <c r="EX1188" s="167" t="s">
        <v>113</v>
      </c>
      <c r="EY1188" s="325" t="s">
        <v>954</v>
      </c>
      <c r="FA1188" s="168"/>
      <c r="FB1188" s="168">
        <f t="shared" si="11188"/>
        <v>0</v>
      </c>
      <c r="FC1188" s="167" t="s">
        <v>67</v>
      </c>
      <c r="FD1188" s="10">
        <f t="shared" ref="FD1188" si="11987">FB1188*1.2</f>
        <v>0</v>
      </c>
      <c r="FE1188" s="10"/>
      <c r="FF1188" s="219"/>
      <c r="FG1188" s="167" t="s">
        <v>113</v>
      </c>
      <c r="FH1188" s="325" t="s">
        <v>3353</v>
      </c>
      <c r="FJ1188" s="168"/>
      <c r="FK1188" s="168">
        <f t="shared" si="11191"/>
        <v>2</v>
      </c>
      <c r="FL1188" s="167" t="s">
        <v>67</v>
      </c>
      <c r="FM1188" s="10">
        <f t="shared" ref="FM1188" si="11988">FK1188*1.2</f>
        <v>2.4</v>
      </c>
      <c r="FN1188" s="10"/>
      <c r="FO1188" s="219"/>
      <c r="FP1188" s="167" t="s">
        <v>113</v>
      </c>
      <c r="FQ1188" s="325" t="s">
        <v>1984</v>
      </c>
      <c r="FS1188" s="168"/>
      <c r="FT1188" s="168">
        <f t="shared" si="11194"/>
        <v>0</v>
      </c>
      <c r="FU1188" s="167" t="s">
        <v>67</v>
      </c>
      <c r="FV1188" s="10">
        <f t="shared" ref="FV1188" si="11989">FT1188*1.2</f>
        <v>0</v>
      </c>
      <c r="FW1188" s="10"/>
      <c r="FX1188" s="219"/>
      <c r="FY1188" s="167" t="s">
        <v>113</v>
      </c>
      <c r="FZ1188" s="325" t="s">
        <v>439</v>
      </c>
      <c r="GB1188" s="168"/>
      <c r="GC1188" s="168">
        <f t="shared" si="11197"/>
        <v>0</v>
      </c>
      <c r="GD1188" s="167" t="s">
        <v>67</v>
      </c>
      <c r="GE1188" s="10">
        <f t="shared" ref="GE1188" si="11990">GC1188*1.2</f>
        <v>0</v>
      </c>
      <c r="GF1188" s="10"/>
      <c r="GG1188" s="219"/>
      <c r="GH1188" s="167" t="s">
        <v>113</v>
      </c>
      <c r="GI1188" s="325" t="s">
        <v>455</v>
      </c>
      <c r="GK1188" s="168"/>
      <c r="GL1188" s="168">
        <f t="shared" si="11200"/>
        <v>22</v>
      </c>
      <c r="GM1188" s="167" t="s">
        <v>67</v>
      </c>
      <c r="GN1188" s="10">
        <f t="shared" ref="GN1188" si="11991">GL1188*1.2</f>
        <v>26.4</v>
      </c>
      <c r="GO1188" s="10"/>
      <c r="GP1188" s="219"/>
      <c r="GQ1188" s="167" t="s">
        <v>113</v>
      </c>
      <c r="GR1188" s="325" t="s">
        <v>954</v>
      </c>
      <c r="GT1188" s="168"/>
      <c r="GU1188" s="168">
        <f t="shared" si="11203"/>
        <v>0</v>
      </c>
      <c r="GV1188" s="167" t="s">
        <v>67</v>
      </c>
      <c r="GW1188" s="10">
        <f t="shared" ref="GW1188" si="11992">GU1188*1.2</f>
        <v>0</v>
      </c>
      <c r="GX1188" s="10"/>
      <c r="GY1188" s="219"/>
      <c r="GZ1188" s="167" t="s">
        <v>113</v>
      </c>
      <c r="HA1188" s="325" t="s">
        <v>2960</v>
      </c>
      <c r="HC1188" s="168"/>
      <c r="HD1188" s="168">
        <f t="shared" si="11206"/>
        <v>85</v>
      </c>
      <c r="HE1188" s="167" t="s">
        <v>67</v>
      </c>
      <c r="HF1188" s="10">
        <f t="shared" ref="HF1188" si="11993">HD1188*1.2</f>
        <v>102</v>
      </c>
      <c r="HG1188" s="10"/>
      <c r="HH1188" s="219"/>
      <c r="HI1188" s="167" t="s">
        <v>113</v>
      </c>
      <c r="HJ1188" s="325" t="s">
        <v>2323</v>
      </c>
      <c r="HL1188" s="168"/>
      <c r="HM1188" s="168">
        <f t="shared" si="11209"/>
        <v>4</v>
      </c>
      <c r="HN1188" s="167" t="s">
        <v>67</v>
      </c>
      <c r="HO1188" s="10">
        <f t="shared" ref="HO1188" si="11994">HM1188*1.2</f>
        <v>4.8</v>
      </c>
      <c r="HP1188" s="10"/>
      <c r="HQ1188" s="219"/>
      <c r="HR1188" s="167" t="s">
        <v>113</v>
      </c>
      <c r="HS1188" s="325" t="s">
        <v>447</v>
      </c>
      <c r="HU1188" s="168"/>
      <c r="HV1188" s="168">
        <f t="shared" si="11212"/>
        <v>7</v>
      </c>
      <c r="HW1188" s="167" t="s">
        <v>67</v>
      </c>
      <c r="HX1188" s="10">
        <f t="shared" ref="HX1188" si="11995">HV1188*1.2</f>
        <v>8.4</v>
      </c>
      <c r="HY1188" s="10"/>
      <c r="HZ1188" s="219"/>
      <c r="IA1188" s="167" t="s">
        <v>113</v>
      </c>
      <c r="IB1188" s="325" t="s">
        <v>1629</v>
      </c>
      <c r="ID1188" s="168"/>
      <c r="IE1188" s="168">
        <f t="shared" si="11215"/>
        <v>0</v>
      </c>
      <c r="IF1188" s="167" t="s">
        <v>67</v>
      </c>
      <c r="IG1188" s="10">
        <f t="shared" ref="IG1188" si="11996">IE1188*1.2</f>
        <v>0</v>
      </c>
      <c r="IH1188" s="10"/>
      <c r="II1188" s="219"/>
      <c r="IJ1188" s="167" t="s">
        <v>113</v>
      </c>
      <c r="IK1188" s="325" t="s">
        <v>2974</v>
      </c>
      <c r="IM1188" s="168"/>
      <c r="IN1188" s="168">
        <f t="shared" si="11218"/>
        <v>15</v>
      </c>
      <c r="IO1188" s="167" t="s">
        <v>67</v>
      </c>
      <c r="IP1188" s="10">
        <f t="shared" ref="IP1188" si="11997">IN1188*1.2</f>
        <v>18</v>
      </c>
      <c r="IQ1188" s="10"/>
      <c r="IR1188" s="219"/>
      <c r="IS1188" s="167" t="s">
        <v>113</v>
      </c>
      <c r="IT1188" s="325" t="s">
        <v>1639</v>
      </c>
      <c r="IV1188" s="168"/>
      <c r="IW1188" s="168">
        <f t="shared" si="11221"/>
        <v>21</v>
      </c>
      <c r="IX1188" s="167" t="s">
        <v>67</v>
      </c>
      <c r="IY1188" s="10">
        <f t="shared" ref="IY1188" si="11998">IW1188*1.2</f>
        <v>25.2</v>
      </c>
      <c r="IZ1188" s="10"/>
      <c r="JA1188" s="219"/>
      <c r="JB1188" s="167" t="s">
        <v>113</v>
      </c>
      <c r="JC1188" s="500" t="s">
        <v>2917</v>
      </c>
      <c r="JE1188" s="168"/>
      <c r="JF1188" s="168">
        <f t="shared" si="11224"/>
        <v>0</v>
      </c>
      <c r="JG1188" s="167" t="s">
        <v>67</v>
      </c>
      <c r="JH1188" s="10">
        <f t="shared" ref="JH1188" si="11999">JF1188*1.2</f>
        <v>0</v>
      </c>
      <c r="JI1188" s="10"/>
      <c r="JJ1188" s="219"/>
      <c r="JK1188" s="167" t="s">
        <v>113</v>
      </c>
      <c r="JL1188" s="500" t="s">
        <v>3006</v>
      </c>
      <c r="JN1188" s="168"/>
      <c r="JO1188" s="168">
        <f t="shared" si="11227"/>
        <v>18</v>
      </c>
      <c r="JP1188" s="167" t="s">
        <v>67</v>
      </c>
      <c r="JQ1188" s="10">
        <f t="shared" ref="JQ1188" si="12000">JO1188*1.2</f>
        <v>21.599999999999998</v>
      </c>
      <c r="JR1188" s="10"/>
      <c r="JS1188" s="219"/>
      <c r="JT1188" s="167" t="s">
        <v>113</v>
      </c>
      <c r="JU1188" s="500" t="s">
        <v>3485</v>
      </c>
      <c r="JW1188" s="168"/>
      <c r="JX1188" s="168">
        <f t="shared" si="11230"/>
        <v>0</v>
      </c>
      <c r="JY1188" s="167" t="s">
        <v>67</v>
      </c>
      <c r="JZ1188" s="10">
        <f t="shared" ref="JZ1188" si="12001">JX1188*1.2</f>
        <v>0</v>
      </c>
      <c r="KA1188" s="10"/>
      <c r="KB1188" s="219"/>
      <c r="KC1188" s="167" t="s">
        <v>113</v>
      </c>
      <c r="KD1188" s="500" t="s">
        <v>1639</v>
      </c>
      <c r="KF1188" s="168"/>
      <c r="KG1188" s="168">
        <f t="shared" si="11233"/>
        <v>21</v>
      </c>
      <c r="KH1188" s="167" t="s">
        <v>67</v>
      </c>
      <c r="KI1188" s="10">
        <f t="shared" ref="KI1188" si="12002">KG1188*1.2</f>
        <v>25.2</v>
      </c>
      <c r="KJ1188" s="10"/>
      <c r="KK1188" s="219"/>
      <c r="KL1188" s="167" t="s">
        <v>113</v>
      </c>
      <c r="KM1188" s="500" t="s">
        <v>3480</v>
      </c>
      <c r="KO1188" s="168"/>
      <c r="KP1188" s="168">
        <f t="shared" si="11236"/>
        <v>29</v>
      </c>
      <c r="KQ1188" s="167" t="s">
        <v>67</v>
      </c>
      <c r="KR1188" s="10">
        <f t="shared" ref="KR1188" si="12003">KP1188*1.2</f>
        <v>34.799999999999997</v>
      </c>
      <c r="KS1188" s="10"/>
      <c r="KT1188" s="219"/>
      <c r="KU1188" s="167" t="s">
        <v>113</v>
      </c>
      <c r="KV1188" s="328" t="s">
        <v>523</v>
      </c>
      <c r="KX1188" s="168"/>
      <c r="KY1188" s="168">
        <f t="shared" si="11239"/>
        <v>0</v>
      </c>
      <c r="KZ1188" s="167" t="s">
        <v>67</v>
      </c>
      <c r="LA1188" s="10">
        <f t="shared" ref="LA1188" si="12004">KY1188*1.2</f>
        <v>0</v>
      </c>
      <c r="LB1188" s="10"/>
      <c r="LC1188" s="219"/>
      <c r="LD1188" s="167" t="s">
        <v>113</v>
      </c>
      <c r="LE1188" s="500" t="s">
        <v>508</v>
      </c>
      <c r="LG1188" s="168"/>
      <c r="LH1188" s="168">
        <f t="shared" si="11242"/>
        <v>9</v>
      </c>
      <c r="LI1188" s="167" t="s">
        <v>67</v>
      </c>
      <c r="LJ1188" s="10">
        <f t="shared" ref="LJ1188" si="12005">LH1188*1.2</f>
        <v>10.799999999999999</v>
      </c>
      <c r="LK1188" s="10"/>
      <c r="LL1188" s="219"/>
      <c r="LM1188" s="167" t="s">
        <v>113</v>
      </c>
      <c r="LN1188" s="500" t="s">
        <v>1639</v>
      </c>
      <c r="LP1188" s="168"/>
      <c r="LQ1188" s="168">
        <f t="shared" si="11245"/>
        <v>21</v>
      </c>
      <c r="LR1188" s="167" t="s">
        <v>67</v>
      </c>
      <c r="LS1188" s="10">
        <f t="shared" ref="LS1188" si="12006">LQ1188*1.2</f>
        <v>25.2</v>
      </c>
      <c r="LT1188" s="10"/>
      <c r="LU1188" s="219"/>
      <c r="LV1188" s="167" t="s">
        <v>113</v>
      </c>
      <c r="LW1188" s="500" t="s">
        <v>2841</v>
      </c>
      <c r="LY1188" s="168"/>
      <c r="LZ1188" s="168">
        <f t="shared" si="11248"/>
        <v>4</v>
      </c>
      <c r="MA1188" s="167" t="s">
        <v>67</v>
      </c>
      <c r="MB1188" s="10">
        <f t="shared" ref="MB1188" si="12007">LZ1188*1.2</f>
        <v>4.8</v>
      </c>
      <c r="MC1188" s="10"/>
      <c r="MD1188" s="219"/>
      <c r="ME1188" s="167" t="s">
        <v>113</v>
      </c>
      <c r="MF1188" s="500" t="s">
        <v>954</v>
      </c>
      <c r="MH1188" s="168"/>
      <c r="MI1188" s="168">
        <f t="shared" si="11251"/>
        <v>0</v>
      </c>
      <c r="MJ1188" s="167" t="s">
        <v>67</v>
      </c>
      <c r="MK1188" s="10">
        <f t="shared" ref="MK1188" si="12008">MI1188*1.2</f>
        <v>0</v>
      </c>
      <c r="ML1188" s="10"/>
      <c r="MM1188" s="219"/>
      <c r="MN1188" s="167" t="s">
        <v>113</v>
      </c>
      <c r="MO1188" s="328" t="s">
        <v>1999</v>
      </c>
      <c r="MQ1188" s="168"/>
      <c r="MR1188" s="168">
        <f t="shared" si="11254"/>
        <v>0</v>
      </c>
      <c r="MS1188" s="167" t="s">
        <v>67</v>
      </c>
      <c r="MT1188" s="10">
        <f t="shared" ref="MT1188" si="12009">MR1188*1.2</f>
        <v>0</v>
      </c>
      <c r="MU1188" s="10"/>
      <c r="MV1188" s="219"/>
      <c r="MW1188" s="167" t="s">
        <v>113</v>
      </c>
      <c r="MX1188" s="500" t="s">
        <v>1628</v>
      </c>
      <c r="MZ1188" s="168"/>
      <c r="NA1188" s="168">
        <f t="shared" si="11257"/>
        <v>0</v>
      </c>
      <c r="NB1188" s="167" t="s">
        <v>67</v>
      </c>
      <c r="NC1188" s="10">
        <f t="shared" ref="NC1188" si="12010">NA1188*1.2</f>
        <v>0</v>
      </c>
      <c r="ND1188" s="10"/>
      <c r="NE1188" s="219"/>
      <c r="NF1188" s="167" t="s">
        <v>113</v>
      </c>
      <c r="NG1188" s="500" t="s">
        <v>432</v>
      </c>
      <c r="NI1188" s="168"/>
      <c r="NJ1188" s="168">
        <f t="shared" si="11260"/>
        <v>14</v>
      </c>
      <c r="NK1188" s="167" t="s">
        <v>67</v>
      </c>
      <c r="NL1188" s="10">
        <f t="shared" ref="NL1188" si="12011">NJ1188*1.2</f>
        <v>16.8</v>
      </c>
      <c r="NM1188" s="10"/>
      <c r="NN1188" s="219"/>
      <c r="NO1188" s="167" t="s">
        <v>113</v>
      </c>
      <c r="NP1188" s="500" t="s">
        <v>1628</v>
      </c>
      <c r="NR1188" s="168"/>
      <c r="NS1188" s="168">
        <f t="shared" si="11263"/>
        <v>0</v>
      </c>
      <c r="NT1188" s="167" t="s">
        <v>67</v>
      </c>
      <c r="NU1188" s="10">
        <f t="shared" ref="NU1188" si="12012">NS1188*1.2</f>
        <v>0</v>
      </c>
      <c r="NV1188" s="10"/>
      <c r="NW1188" s="219"/>
      <c r="NX1188" s="167" t="s">
        <v>113</v>
      </c>
      <c r="NY1188" s="500" t="s">
        <v>1639</v>
      </c>
      <c r="OA1188" s="168"/>
      <c r="OB1188" s="168">
        <f t="shared" si="11266"/>
        <v>21</v>
      </c>
      <c r="OC1188" s="167" t="s">
        <v>67</v>
      </c>
      <c r="OD1188" s="10">
        <f t="shared" ref="OD1188" si="12013">OB1188*1.2</f>
        <v>25.2</v>
      </c>
      <c r="OE1188" s="10"/>
      <c r="OF1188" s="219"/>
      <c r="OG1188" s="167" t="s">
        <v>113</v>
      </c>
      <c r="OH1188" s="500" t="s">
        <v>1629</v>
      </c>
      <c r="OJ1188" s="168"/>
      <c r="OK1188" s="168">
        <f t="shared" si="11269"/>
        <v>0</v>
      </c>
      <c r="OL1188" s="167" t="s">
        <v>67</v>
      </c>
      <c r="OM1188" s="10">
        <f t="shared" ref="OM1188" si="12014">OK1188*1.2</f>
        <v>0</v>
      </c>
      <c r="ON1188" s="10"/>
      <c r="OO1188" s="219"/>
      <c r="OP1188" s="167" t="s">
        <v>113</v>
      </c>
      <c r="OQ1188" s="500" t="s">
        <v>1628</v>
      </c>
      <c r="OS1188" s="168"/>
      <c r="OT1188" s="168">
        <f t="shared" si="11272"/>
        <v>0</v>
      </c>
      <c r="OU1188" s="167" t="s">
        <v>67</v>
      </c>
      <c r="OV1188" s="10">
        <f t="shared" ref="OV1188" si="12015">OT1188*1.2</f>
        <v>0</v>
      </c>
      <c r="OW1188" s="10"/>
      <c r="OX1188" s="219"/>
      <c r="OY1188" s="167" t="s">
        <v>113</v>
      </c>
      <c r="OZ1188" s="500" t="s">
        <v>447</v>
      </c>
      <c r="PB1188" s="168"/>
      <c r="PC1188" s="168">
        <f t="shared" si="11275"/>
        <v>7</v>
      </c>
      <c r="PD1188" s="167" t="s">
        <v>67</v>
      </c>
      <c r="PE1188" s="10">
        <f t="shared" ref="PE1188" si="12016">PC1188*1.2</f>
        <v>8.4</v>
      </c>
      <c r="PF1188" s="10"/>
      <c r="PG1188" s="219"/>
      <c r="PH1188" s="167" t="s">
        <v>113</v>
      </c>
      <c r="PI1188" s="500" t="s">
        <v>3353</v>
      </c>
      <c r="PK1188" s="168"/>
      <c r="PL1188" s="168">
        <f t="shared" si="11278"/>
        <v>2</v>
      </c>
      <c r="PM1188" s="167" t="s">
        <v>67</v>
      </c>
      <c r="PN1188" s="10">
        <f t="shared" ref="PN1188" si="12017">PL1188*1.2</f>
        <v>2.4</v>
      </c>
      <c r="PO1188" s="10"/>
      <c r="PP1188" s="219"/>
      <c r="PQ1188" s="167" t="s">
        <v>113</v>
      </c>
      <c r="PR1188" s="500" t="s">
        <v>954</v>
      </c>
      <c r="PT1188" s="168"/>
      <c r="PU1188" s="168">
        <f t="shared" si="11281"/>
        <v>0</v>
      </c>
      <c r="PV1188" s="167" t="s">
        <v>67</v>
      </c>
      <c r="PW1188" s="10">
        <f t="shared" ref="PW1188" si="12018">PU1188*1.2</f>
        <v>0</v>
      </c>
      <c r="PX1188" s="10"/>
      <c r="PY1188" s="219"/>
      <c r="PZ1188" s="167" t="s">
        <v>113</v>
      </c>
      <c r="QA1188" s="500" t="s">
        <v>423</v>
      </c>
      <c r="QC1188" s="168"/>
      <c r="QD1188" s="168">
        <f t="shared" si="11284"/>
        <v>13</v>
      </c>
      <c r="QE1188" s="167" t="s">
        <v>67</v>
      </c>
      <c r="QF1188" s="10">
        <f t="shared" ref="QF1188" si="12019">QD1188*1.2</f>
        <v>15.6</v>
      </c>
      <c r="QG1188" s="10"/>
      <c r="QH1188" s="219"/>
      <c r="QI1188" s="167" t="s">
        <v>113</v>
      </c>
      <c r="QJ1188" s="500" t="s">
        <v>2974</v>
      </c>
      <c r="QL1188" s="168"/>
      <c r="QM1188" s="168">
        <f t="shared" si="11287"/>
        <v>15</v>
      </c>
      <c r="QN1188" s="167" t="s">
        <v>67</v>
      </c>
      <c r="QO1188" s="10">
        <f t="shared" ref="QO1188" si="12020">QM1188*1.2</f>
        <v>18</v>
      </c>
      <c r="QP1188" s="10"/>
      <c r="QQ1188" s="219"/>
      <c r="QR1188" s="167" t="s">
        <v>113</v>
      </c>
      <c r="QS1188" s="500" t="s">
        <v>432</v>
      </c>
      <c r="QU1188" s="168"/>
      <c r="QV1188" s="168">
        <f t="shared" si="11290"/>
        <v>14</v>
      </c>
      <c r="QW1188" s="167" t="s">
        <v>67</v>
      </c>
      <c r="QX1188" s="10">
        <f t="shared" ref="QX1188" si="12021">QV1188*1.2</f>
        <v>16.8</v>
      </c>
      <c r="QY1188" s="10"/>
      <c r="QZ1188" s="219"/>
      <c r="RA1188" s="167" t="s">
        <v>113</v>
      </c>
      <c r="RB1188" s="500" t="s">
        <v>460</v>
      </c>
      <c r="RD1188" s="168"/>
      <c r="RE1188" s="168">
        <f t="shared" si="11293"/>
        <v>5</v>
      </c>
      <c r="RF1188" s="167" t="s">
        <v>67</v>
      </c>
      <c r="RG1188" s="10">
        <f t="shared" ref="RG1188" si="12022">RE1188*1.2</f>
        <v>6</v>
      </c>
      <c r="RH1188" s="10"/>
      <c r="RI1188" s="219"/>
      <c r="RJ1188" s="167" t="s">
        <v>113</v>
      </c>
      <c r="RK1188" s="500" t="s">
        <v>3480</v>
      </c>
      <c r="RM1188" s="168"/>
      <c r="RN1188" s="168">
        <f t="shared" si="11296"/>
        <v>29</v>
      </c>
      <c r="RO1188" s="167" t="s">
        <v>67</v>
      </c>
      <c r="RP1188" s="10">
        <f t="shared" ref="RP1188" si="12023">RN1188*1.2</f>
        <v>34.799999999999997</v>
      </c>
      <c r="RQ1188" s="10"/>
      <c r="RR1188" s="219"/>
      <c r="RS1188" s="167" t="s">
        <v>113</v>
      </c>
      <c r="RT1188" s="500" t="s">
        <v>2010</v>
      </c>
      <c r="RV1188" s="168"/>
      <c r="RW1188" s="168">
        <f t="shared" si="11299"/>
        <v>0</v>
      </c>
      <c r="RX1188" s="167" t="s">
        <v>67</v>
      </c>
      <c r="RY1188" s="10">
        <f t="shared" ref="RY1188" si="12024">RW1188*1.2</f>
        <v>0</v>
      </c>
      <c r="RZ1188" s="10"/>
      <c r="SA1188" s="219"/>
      <c r="SB1188" s="167" t="s">
        <v>113</v>
      </c>
      <c r="SC1188" s="500" t="s">
        <v>423</v>
      </c>
      <c r="SE1188" s="168"/>
      <c r="SF1188" s="168">
        <f t="shared" si="11302"/>
        <v>13</v>
      </c>
      <c r="SG1188" s="167" t="s">
        <v>67</v>
      </c>
      <c r="SH1188" s="10">
        <f t="shared" ref="SH1188" si="12025">SF1188*1.2</f>
        <v>15.6</v>
      </c>
      <c r="SI1188" s="10"/>
      <c r="SJ1188" s="219"/>
      <c r="SK1188" s="167" t="s">
        <v>113</v>
      </c>
      <c r="SL1188" s="500" t="s">
        <v>3480</v>
      </c>
      <c r="SN1188" s="168"/>
      <c r="SO1188" s="168">
        <f t="shared" si="11305"/>
        <v>29</v>
      </c>
      <c r="SP1188" s="167" t="s">
        <v>67</v>
      </c>
      <c r="SQ1188" s="10">
        <f t="shared" ref="SQ1188" si="12026">SO1188*1.2</f>
        <v>34.799999999999997</v>
      </c>
      <c r="SR1188" s="10"/>
      <c r="SS1188" s="219"/>
      <c r="ST1188" s="167" t="s">
        <v>113</v>
      </c>
      <c r="SU1188" s="500" t="s">
        <v>3387</v>
      </c>
      <c r="SW1188" s="168"/>
      <c r="SX1188" s="168">
        <f t="shared" si="11308"/>
        <v>4</v>
      </c>
      <c r="SY1188" s="167" t="s">
        <v>67</v>
      </c>
      <c r="SZ1188" s="10">
        <f t="shared" ref="SZ1188" si="12027">SX1188*1.2</f>
        <v>4.8</v>
      </c>
      <c r="TA1188" s="10"/>
      <c r="TB1188" s="219"/>
      <c r="TC1188" s="167" t="s">
        <v>113</v>
      </c>
      <c r="TD1188" s="500" t="s">
        <v>467</v>
      </c>
      <c r="TF1188" s="168"/>
      <c r="TG1188" s="168">
        <f t="shared" si="11311"/>
        <v>0</v>
      </c>
      <c r="TH1188" s="167" t="s">
        <v>67</v>
      </c>
      <c r="TI1188" s="10">
        <f t="shared" ref="TI1188" si="12028">TG1188*1.2</f>
        <v>0</v>
      </c>
      <c r="TJ1188" s="10"/>
      <c r="TK1188" s="219"/>
      <c r="TL1188" s="167" t="s">
        <v>113</v>
      </c>
      <c r="TM1188" s="328" t="s">
        <v>2964</v>
      </c>
      <c r="TO1188" s="168"/>
      <c r="TP1188" s="168">
        <f t="shared" si="11314"/>
        <v>14</v>
      </c>
      <c r="TQ1188" s="167" t="s">
        <v>67</v>
      </c>
      <c r="TR1188" s="10">
        <f t="shared" ref="TR1188" si="12029">TP1188*1.2</f>
        <v>16.8</v>
      </c>
      <c r="TS1188" s="10"/>
      <c r="TT1188" s="219"/>
      <c r="TU1188" s="167" t="s">
        <v>113</v>
      </c>
      <c r="TV1188" s="500" t="s">
        <v>432</v>
      </c>
      <c r="TX1188" s="168"/>
      <c r="TY1188" s="168">
        <f t="shared" si="11317"/>
        <v>14</v>
      </c>
      <c r="TZ1188" s="167" t="s">
        <v>67</v>
      </c>
      <c r="UA1188" s="10">
        <f t="shared" ref="UA1188" si="12030">TY1188*1.2</f>
        <v>16.8</v>
      </c>
      <c r="UB1188" s="10"/>
      <c r="UC1188" s="219"/>
      <c r="UD1188" s="167" t="s">
        <v>113</v>
      </c>
      <c r="UE1188" s="328" t="s">
        <v>460</v>
      </c>
      <c r="UG1188" s="168"/>
      <c r="UH1188" s="168">
        <f t="shared" si="11320"/>
        <v>5</v>
      </c>
      <c r="UI1188" s="167" t="s">
        <v>67</v>
      </c>
      <c r="UJ1188" s="10">
        <f t="shared" ref="UJ1188" si="12031">UH1188*1.2</f>
        <v>6</v>
      </c>
      <c r="UK1188" s="10"/>
      <c r="UL1188" s="219"/>
      <c r="UM1188" s="167" t="s">
        <v>113</v>
      </c>
      <c r="UN1188" s="500" t="s">
        <v>455</v>
      </c>
      <c r="UP1188" s="168"/>
      <c r="UQ1188" s="168">
        <f t="shared" si="11323"/>
        <v>22</v>
      </c>
      <c r="UR1188" s="167" t="s">
        <v>67</v>
      </c>
      <c r="US1188" s="10">
        <f t="shared" ref="US1188" si="12032">UQ1188*1.2</f>
        <v>26.4</v>
      </c>
      <c r="UT1188" s="10"/>
      <c r="UU1188" s="219"/>
      <c r="UV1188" s="167" t="s">
        <v>113</v>
      </c>
      <c r="UW1188" s="500" t="s">
        <v>2323</v>
      </c>
      <c r="UY1188" s="168"/>
      <c r="UZ1188" s="168">
        <f t="shared" si="11326"/>
        <v>4</v>
      </c>
      <c r="VA1188" s="167" t="s">
        <v>67</v>
      </c>
      <c r="VB1188" s="10">
        <f t="shared" ref="VB1188" si="12033">UZ1188*1.2</f>
        <v>4.8</v>
      </c>
      <c r="VC1188" s="10"/>
      <c r="VD1188" s="219"/>
      <c r="VE1188" s="167" t="s">
        <v>113</v>
      </c>
      <c r="VF1188" s="500" t="s">
        <v>3586</v>
      </c>
      <c r="VH1188" s="168"/>
      <c r="VI1188" s="168">
        <f t="shared" si="11329"/>
        <v>3</v>
      </c>
      <c r="VJ1188" s="167" t="s">
        <v>67</v>
      </c>
      <c r="VK1188" s="10">
        <f t="shared" ref="VK1188" si="12034">VI1188*1.2</f>
        <v>3.5999999999999996</v>
      </c>
      <c r="VL1188" s="10"/>
      <c r="VM1188" s="219"/>
      <c r="VN1188" s="167" t="s">
        <v>113</v>
      </c>
      <c r="VO1188" s="500" t="s">
        <v>2974</v>
      </c>
      <c r="VQ1188" s="168"/>
      <c r="VR1188" s="168">
        <f t="shared" si="11332"/>
        <v>15</v>
      </c>
      <c r="VS1188" s="167" t="s">
        <v>67</v>
      </c>
      <c r="VT1188" s="10">
        <f t="shared" ref="VT1188" si="12035">VR1188*1.2</f>
        <v>18</v>
      </c>
      <c r="VU1188" s="10"/>
      <c r="VV1188" s="219"/>
      <c r="VW1188" s="167" t="s">
        <v>113</v>
      </c>
      <c r="VX1188" s="500" t="s">
        <v>3485</v>
      </c>
      <c r="VZ1188" s="168"/>
      <c r="WA1188" s="168">
        <f t="shared" si="11335"/>
        <v>0</v>
      </c>
      <c r="WB1188" s="167" t="s">
        <v>67</v>
      </c>
      <c r="WC1188" s="10">
        <f t="shared" ref="WC1188" si="12036">WA1188*1.2</f>
        <v>0</v>
      </c>
      <c r="WD1188" s="10"/>
      <c r="WE1188" s="219"/>
      <c r="WF1188" s="167" t="s">
        <v>113</v>
      </c>
      <c r="WG1188" s="500" t="s">
        <v>3006</v>
      </c>
      <c r="WI1188" s="168"/>
      <c r="WJ1188" s="168">
        <f t="shared" si="11338"/>
        <v>18</v>
      </c>
      <c r="WK1188" s="167" t="s">
        <v>67</v>
      </c>
      <c r="WL1188" s="10">
        <f t="shared" ref="WL1188" si="12037">WJ1188*1.2</f>
        <v>21.599999999999998</v>
      </c>
      <c r="WM1188" s="10"/>
      <c r="WN1188" s="219"/>
      <c r="WO1188" s="167" t="s">
        <v>113</v>
      </c>
      <c r="WP1188" s="500" t="s">
        <v>2841</v>
      </c>
      <c r="WR1188" s="168"/>
      <c r="WS1188" s="168">
        <f t="shared" si="11341"/>
        <v>4</v>
      </c>
      <c r="WT1188" s="167" t="s">
        <v>67</v>
      </c>
      <c r="WU1188" s="10">
        <f t="shared" ref="WU1188" si="12038">WS1188*1.2</f>
        <v>4.8</v>
      </c>
      <c r="WV1188" s="10"/>
      <c r="WW1188" s="219"/>
      <c r="WX1188" s="167" t="s">
        <v>113</v>
      </c>
      <c r="WY1188" s="499" t="s">
        <v>2974</v>
      </c>
      <c r="XA1188" s="168"/>
      <c r="XB1188" s="168">
        <f t="shared" si="11344"/>
        <v>15</v>
      </c>
      <c r="XC1188" s="167" t="s">
        <v>67</v>
      </c>
      <c r="XD1188" s="10">
        <f t="shared" ref="XD1188" si="12039">XB1188*1.2</f>
        <v>18</v>
      </c>
      <c r="XE1188" s="10"/>
      <c r="XF1188" s="219"/>
      <c r="XG1188" s="167" t="s">
        <v>113</v>
      </c>
      <c r="XH1188" s="500" t="s">
        <v>3001</v>
      </c>
      <c r="XJ1188" s="168"/>
      <c r="XK1188" s="168">
        <f t="shared" si="11347"/>
        <v>8</v>
      </c>
      <c r="XL1188" s="167" t="s">
        <v>67</v>
      </c>
      <c r="XM1188" s="10">
        <f t="shared" ref="XM1188" si="12040">XK1188*1.2</f>
        <v>9.6</v>
      </c>
      <c r="XN1188" s="10"/>
      <c r="XO1188" s="219"/>
      <c r="XP1188" s="167" t="s">
        <v>113</v>
      </c>
      <c r="XQ1188" s="500" t="s">
        <v>455</v>
      </c>
      <c r="XS1188" s="168"/>
      <c r="XT1188" s="168">
        <f t="shared" si="11350"/>
        <v>22</v>
      </c>
      <c r="XU1188" s="167" t="s">
        <v>67</v>
      </c>
      <c r="XV1188" s="10">
        <f t="shared" ref="XV1188" si="12041">XT1188*1.2</f>
        <v>26.4</v>
      </c>
      <c r="XW1188" s="10"/>
      <c r="XX1188" s="219"/>
      <c r="XY1188" s="167" t="s">
        <v>113</v>
      </c>
      <c r="XZ1188" s="500" t="s">
        <v>954</v>
      </c>
      <c r="YB1188" s="168"/>
      <c r="YC1188" s="168">
        <f t="shared" si="11353"/>
        <v>0</v>
      </c>
      <c r="YD1188" s="167" t="s">
        <v>67</v>
      </c>
      <c r="YE1188" s="10">
        <f t="shared" ref="YE1188" si="12042">YC1188*1.2</f>
        <v>0</v>
      </c>
      <c r="YF1188" s="10"/>
      <c r="YG1188" s="219"/>
      <c r="YH1188" s="167" t="s">
        <v>113</v>
      </c>
      <c r="YI1188" s="500" t="s">
        <v>460</v>
      </c>
      <c r="YK1188" s="168"/>
      <c r="YL1188" s="168">
        <f t="shared" si="11356"/>
        <v>5</v>
      </c>
      <c r="YM1188" s="167" t="s">
        <v>67</v>
      </c>
      <c r="YN1188" s="10">
        <f t="shared" ref="YN1188" si="12043">YL1188*1.2</f>
        <v>6</v>
      </c>
      <c r="YO1188" s="10"/>
      <c r="YP1188" s="219"/>
      <c r="YQ1188" s="167" t="s">
        <v>113</v>
      </c>
      <c r="YR1188" s="500" t="s">
        <v>725</v>
      </c>
      <c r="YT1188" s="168"/>
      <c r="YU1188" s="168">
        <f t="shared" si="11359"/>
        <v>0</v>
      </c>
      <c r="YV1188" s="167" t="s">
        <v>67</v>
      </c>
      <c r="YW1188" s="10">
        <f t="shared" ref="YW1188" si="12044">YU1188*1.2</f>
        <v>0</v>
      </c>
      <c r="YX1188" s="10"/>
      <c r="YY1188" s="219"/>
      <c r="YZ1188" s="167" t="s">
        <v>113</v>
      </c>
      <c r="ZA1188" s="500" t="s">
        <v>575</v>
      </c>
      <c r="ZC1188" s="168"/>
      <c r="ZD1188" s="168">
        <f t="shared" si="11362"/>
        <v>0</v>
      </c>
      <c r="ZE1188" s="167" t="s">
        <v>67</v>
      </c>
      <c r="ZF1188" s="10">
        <f t="shared" ref="ZF1188" si="12045">ZD1188*1.2</f>
        <v>0</v>
      </c>
      <c r="ZG1188" s="10"/>
      <c r="ZH1188" s="219"/>
      <c r="ZI1188" s="167" t="s">
        <v>113</v>
      </c>
      <c r="ZJ1188" s="500" t="s">
        <v>1984</v>
      </c>
      <c r="ZL1188" s="168"/>
      <c r="ZM1188" s="168">
        <f t="shared" si="11365"/>
        <v>0</v>
      </c>
      <c r="ZN1188" s="167" t="s">
        <v>67</v>
      </c>
      <c r="ZO1188" s="10">
        <f t="shared" ref="ZO1188" si="12046">ZM1188*1.2</f>
        <v>0</v>
      </c>
      <c r="ZP1188" s="10"/>
      <c r="ZQ1188" s="219"/>
      <c r="ZR1188" s="167" t="s">
        <v>113</v>
      </c>
      <c r="ZS1188" s="498" t="s">
        <v>2974</v>
      </c>
      <c r="ZU1188" s="168"/>
      <c r="ZV1188" s="168">
        <f t="shared" si="11368"/>
        <v>15</v>
      </c>
      <c r="ZW1188" s="167" t="s">
        <v>67</v>
      </c>
      <c r="ZX1188" s="10">
        <f t="shared" ref="ZX1188" si="12047">ZV1188*1.2</f>
        <v>18</v>
      </c>
      <c r="ZY1188" s="10"/>
      <c r="ZZ1188" s="219"/>
      <c r="AAA1188" s="167" t="s">
        <v>113</v>
      </c>
      <c r="AAB1188" s="500" t="s">
        <v>2964</v>
      </c>
      <c r="AAD1188" s="168"/>
      <c r="AAE1188" s="168">
        <f t="shared" si="11371"/>
        <v>14</v>
      </c>
      <c r="AAF1188" s="167" t="s">
        <v>67</v>
      </c>
      <c r="AAG1188" s="10">
        <f t="shared" ref="AAG1188" si="12048">AAE1188*1.2</f>
        <v>16.8</v>
      </c>
      <c r="AAH1188" s="10"/>
      <c r="AAI1188" s="219"/>
      <c r="AAJ1188" s="167" t="s">
        <v>113</v>
      </c>
      <c r="AAK1188" s="500" t="s">
        <v>2918</v>
      </c>
      <c r="AAM1188" s="168"/>
      <c r="AAN1188" s="168">
        <f t="shared" si="11374"/>
        <v>0</v>
      </c>
      <c r="AAO1188" s="167" t="s">
        <v>67</v>
      </c>
      <c r="AAP1188" s="10">
        <f t="shared" ref="AAP1188" si="12049">AAN1188*1.2</f>
        <v>0</v>
      </c>
      <c r="AAQ1188" s="10"/>
      <c r="AAR1188" s="219"/>
      <c r="AAS1188" s="167" t="s">
        <v>113</v>
      </c>
      <c r="AAT1188" s="500" t="s">
        <v>2320</v>
      </c>
      <c r="AAV1188" s="168"/>
      <c r="AAW1188" s="168">
        <f t="shared" si="11377"/>
        <v>0</v>
      </c>
      <c r="AAX1188" s="167" t="s">
        <v>67</v>
      </c>
      <c r="AAY1188" s="10">
        <f t="shared" ref="AAY1188" si="12050">AAW1188*1.2</f>
        <v>0</v>
      </c>
      <c r="AAZ1188" s="10"/>
      <c r="ABA1188" s="219"/>
      <c r="ABB1188" s="167" t="s">
        <v>113</v>
      </c>
      <c r="ABC1188" s="500" t="s">
        <v>2841</v>
      </c>
      <c r="ABE1188" s="168"/>
      <c r="ABF1188" s="168">
        <f t="shared" si="11380"/>
        <v>4</v>
      </c>
      <c r="ABG1188" s="167" t="s">
        <v>67</v>
      </c>
      <c r="ABH1188" s="10">
        <f t="shared" ref="ABH1188" si="12051">ABF1188*1.2</f>
        <v>4.8</v>
      </c>
      <c r="ABI1188" s="10"/>
      <c r="ABJ1188" s="219"/>
      <c r="ABK1188" s="167" t="s">
        <v>113</v>
      </c>
      <c r="ABL1188" s="500" t="s">
        <v>467</v>
      </c>
      <c r="ABN1188" s="168"/>
      <c r="ABO1188" s="168">
        <f t="shared" si="11383"/>
        <v>0</v>
      </c>
      <c r="ABP1188" s="167" t="s">
        <v>67</v>
      </c>
      <c r="ABQ1188" s="10">
        <f t="shared" ref="ABQ1188" si="12052">ABO1188*1.2</f>
        <v>0</v>
      </c>
      <c r="ABR1188" s="10"/>
      <c r="ABS1188" s="219"/>
      <c r="ABT1188" s="167" t="s">
        <v>113</v>
      </c>
      <c r="ABU1188" s="498" t="s">
        <v>2845</v>
      </c>
      <c r="ABW1188" s="168"/>
      <c r="ABX1188" s="168">
        <f t="shared" si="11386"/>
        <v>0</v>
      </c>
      <c r="ABY1188" s="167" t="s">
        <v>67</v>
      </c>
      <c r="ABZ1188" s="10">
        <f t="shared" ref="ABZ1188" si="12053">ABX1188*1.2</f>
        <v>0</v>
      </c>
      <c r="ACA1188" s="10"/>
      <c r="ACB1188" s="219"/>
      <c r="ACC1188" s="167" t="s">
        <v>113</v>
      </c>
      <c r="ACD1188" s="500" t="s">
        <v>3486</v>
      </c>
      <c r="ACF1188" s="168"/>
      <c r="ACG1188" s="168">
        <f t="shared" si="11389"/>
        <v>3</v>
      </c>
      <c r="ACH1188" s="167" t="s">
        <v>67</v>
      </c>
      <c r="ACI1188" s="10">
        <f t="shared" ref="ACI1188" si="12054">ACG1188*1.2</f>
        <v>3.5999999999999996</v>
      </c>
      <c r="ACJ1188" s="10"/>
      <c r="ACK1188" s="219"/>
      <c r="ACL1188" s="167" t="s">
        <v>113</v>
      </c>
      <c r="ACM1188" s="500" t="s">
        <v>2349</v>
      </c>
      <c r="ACO1188" s="168"/>
      <c r="ACP1188" s="168">
        <f t="shared" si="11392"/>
        <v>104</v>
      </c>
      <c r="ACQ1188" s="167" t="s">
        <v>67</v>
      </c>
      <c r="ACR1188" s="10">
        <f t="shared" ref="ACR1188" si="12055">ACP1188*1.2</f>
        <v>124.8</v>
      </c>
      <c r="ACS1188" s="10"/>
      <c r="ACT1188" s="219"/>
      <c r="ACU1188" s="167" t="s">
        <v>113</v>
      </c>
      <c r="ACV1188" s="500" t="s">
        <v>2841</v>
      </c>
      <c r="ACX1188" s="168"/>
      <c r="ACY1188" s="168">
        <f t="shared" si="11395"/>
        <v>4</v>
      </c>
      <c r="ACZ1188" s="167" t="s">
        <v>67</v>
      </c>
      <c r="ADA1188" s="10">
        <f t="shared" ref="ADA1188" si="12056">ACY1188*1.2</f>
        <v>4.8</v>
      </c>
      <c r="ADB1188" s="10"/>
      <c r="ADC1188" s="219"/>
      <c r="ADD1188" s="167" t="s">
        <v>113</v>
      </c>
      <c r="ADE1188" s="500" t="s">
        <v>439</v>
      </c>
      <c r="ADG1188" s="168"/>
      <c r="ADH1188" s="168">
        <f t="shared" si="11398"/>
        <v>0</v>
      </c>
      <c r="ADI1188" s="167" t="s">
        <v>67</v>
      </c>
      <c r="ADJ1188" s="10">
        <f t="shared" ref="ADJ1188" si="12057">ADH1188*1.2</f>
        <v>0</v>
      </c>
      <c r="ADK1188" s="10"/>
      <c r="ADL1188" s="219"/>
      <c r="ADM1188" s="167" t="s">
        <v>113</v>
      </c>
      <c r="ADN1188" s="500" t="s">
        <v>954</v>
      </c>
      <c r="ADP1188" s="168"/>
      <c r="ADQ1188" s="168">
        <f t="shared" si="11401"/>
        <v>0</v>
      </c>
      <c r="ADR1188" s="167" t="s">
        <v>67</v>
      </c>
      <c r="ADS1188" s="10">
        <f t="shared" ref="ADS1188" si="12058">ADQ1188*1.2</f>
        <v>0</v>
      </c>
      <c r="ADT1188" s="10"/>
      <c r="ADU1188" s="219"/>
      <c r="ADV1188" s="167" t="s">
        <v>113</v>
      </c>
      <c r="ADW1188" s="328" t="s">
        <v>3419</v>
      </c>
      <c r="ADY1188" s="168"/>
      <c r="ADZ1188" s="168">
        <f t="shared" si="11404"/>
        <v>0</v>
      </c>
      <c r="AEA1188" s="167" t="s">
        <v>67</v>
      </c>
      <c r="AEB1188" s="10">
        <f t="shared" ref="AEB1188" si="12059">ADZ1188*1.2</f>
        <v>0</v>
      </c>
      <c r="AEC1188" s="10"/>
      <c r="AED1188" s="219"/>
      <c r="AEE1188" s="167" t="s">
        <v>113</v>
      </c>
      <c r="AEF1188" s="500" t="s">
        <v>426</v>
      </c>
      <c r="AEH1188" s="168"/>
      <c r="AEI1188" s="168">
        <f t="shared" si="11407"/>
        <v>0</v>
      </c>
      <c r="AEJ1188" s="167" t="s">
        <v>67</v>
      </c>
      <c r="AEK1188" s="10">
        <f t="shared" ref="AEK1188" si="12060">AEI1188*1.2</f>
        <v>0</v>
      </c>
      <c r="AEL1188" s="10"/>
      <c r="AEM1188" s="219"/>
      <c r="AEN1188" s="167" t="s">
        <v>113</v>
      </c>
      <c r="AEO1188" s="500" t="s">
        <v>3001</v>
      </c>
      <c r="AEQ1188" s="168"/>
      <c r="AER1188" s="168">
        <f t="shared" si="11410"/>
        <v>8</v>
      </c>
      <c r="AES1188" s="167" t="s">
        <v>67</v>
      </c>
      <c r="AET1188" s="10">
        <f t="shared" ref="AET1188" si="12061">AER1188*1.2</f>
        <v>9.6</v>
      </c>
      <c r="AEU1188" s="10"/>
      <c r="AEV1188" s="219"/>
      <c r="AEW1188" s="167" t="s">
        <v>113</v>
      </c>
      <c r="AEX1188" s="500" t="s">
        <v>3480</v>
      </c>
      <c r="AEZ1188" s="168"/>
      <c r="AFA1188" s="168">
        <f t="shared" si="11413"/>
        <v>29</v>
      </c>
      <c r="AFB1188" s="167" t="s">
        <v>67</v>
      </c>
      <c r="AFC1188" s="10">
        <f t="shared" ref="AFC1188" si="12062">AFA1188*1.2</f>
        <v>34.799999999999997</v>
      </c>
      <c r="AFD1188" s="10"/>
      <c r="AFE1188" s="219"/>
      <c r="AFF1188" s="167" t="s">
        <v>113</v>
      </c>
      <c r="AFG1188" s="500" t="s">
        <v>1867</v>
      </c>
      <c r="AFI1188" s="168"/>
      <c r="AFJ1188" s="168">
        <f t="shared" si="11416"/>
        <v>0</v>
      </c>
      <c r="AFK1188" s="167" t="s">
        <v>67</v>
      </c>
      <c r="AFL1188" s="10">
        <f t="shared" ref="AFL1188" si="12063">AFJ1188*1.2</f>
        <v>0</v>
      </c>
      <c r="AFM1188" s="10"/>
      <c r="AFN1188" s="219"/>
      <c r="AFO1188" s="167" t="s">
        <v>113</v>
      </c>
      <c r="AFP1188" s="500" t="s">
        <v>2010</v>
      </c>
      <c r="AFR1188" s="168"/>
      <c r="AFS1188" s="168">
        <f t="shared" si="11419"/>
        <v>0</v>
      </c>
      <c r="AFT1188" s="167" t="s">
        <v>67</v>
      </c>
      <c r="AFU1188" s="10">
        <f t="shared" ref="AFU1188" si="12064">AFS1188*1.2</f>
        <v>0</v>
      </c>
      <c r="AFV1188" s="10"/>
      <c r="AFW1188" s="219"/>
      <c r="AFX1188" s="167" t="s">
        <v>113</v>
      </c>
      <c r="AFY1188" s="500" t="s">
        <v>455</v>
      </c>
      <c r="AGA1188" s="168"/>
      <c r="AGB1188" s="168">
        <f t="shared" si="11422"/>
        <v>22</v>
      </c>
      <c r="AGC1188" s="167" t="s">
        <v>67</v>
      </c>
      <c r="AGD1188" s="10">
        <f t="shared" ref="AGD1188" si="12065">AGB1188*1.2</f>
        <v>26.4</v>
      </c>
      <c r="AGE1188" s="10"/>
      <c r="AGF1188" s="219"/>
      <c r="AGG1188" s="167" t="s">
        <v>113</v>
      </c>
      <c r="AGH1188" s="498" t="s">
        <v>439</v>
      </c>
      <c r="AGJ1188" s="168"/>
      <c r="AGK1188" s="168">
        <f t="shared" si="11425"/>
        <v>0</v>
      </c>
      <c r="AGL1188" s="167" t="s">
        <v>67</v>
      </c>
      <c r="AGM1188" s="10">
        <f t="shared" ref="AGM1188" si="12066">AGK1188*1.2</f>
        <v>0</v>
      </c>
      <c r="AGN1188" s="10"/>
      <c r="AGO1188" s="219"/>
      <c r="AGP1188" s="167" t="s">
        <v>113</v>
      </c>
      <c r="AGQ1188" s="500" t="s">
        <v>575</v>
      </c>
      <c r="AGS1188" s="168"/>
      <c r="AGT1188" s="168">
        <f t="shared" si="11428"/>
        <v>0</v>
      </c>
      <c r="AGU1188" s="167" t="s">
        <v>67</v>
      </c>
      <c r="AGV1188" s="10">
        <f t="shared" ref="AGV1188" si="12067">AGT1188*1.2</f>
        <v>0</v>
      </c>
      <c r="AGW1188" s="10"/>
      <c r="AGX1188" s="219"/>
      <c r="AGY1188" s="167" t="s">
        <v>113</v>
      </c>
      <c r="AGZ1188" s="500" t="s">
        <v>1319</v>
      </c>
      <c r="AHB1188" s="168"/>
      <c r="AHC1188" s="168">
        <f t="shared" si="11431"/>
        <v>0</v>
      </c>
      <c r="AHD1188" s="167" t="s">
        <v>67</v>
      </c>
      <c r="AHE1188" s="10">
        <f t="shared" ref="AHE1188" si="12068">AHC1188*1.2</f>
        <v>0</v>
      </c>
      <c r="AHF1188" s="10"/>
      <c r="AHG1188" s="219"/>
      <c r="AHH1188" s="167" t="s">
        <v>113</v>
      </c>
      <c r="AHI1188" s="500" t="s">
        <v>447</v>
      </c>
      <c r="AHK1188" s="168"/>
      <c r="AHL1188" s="168">
        <f t="shared" si="11434"/>
        <v>7</v>
      </c>
      <c r="AHM1188" s="167" t="s">
        <v>67</v>
      </c>
      <c r="AHN1188" s="10">
        <f t="shared" ref="AHN1188" si="12069">AHL1188*1.2</f>
        <v>8.4</v>
      </c>
      <c r="AHO1188" s="10"/>
      <c r="AHP1188" s="219"/>
      <c r="AHQ1188" s="167" t="s">
        <v>113</v>
      </c>
      <c r="AHR1188" s="500" t="s">
        <v>694</v>
      </c>
      <c r="AHT1188" s="168"/>
      <c r="AHU1188" s="168">
        <f t="shared" si="11437"/>
        <v>8</v>
      </c>
      <c r="AHV1188" s="167" t="s">
        <v>67</v>
      </c>
      <c r="AHW1188" s="10">
        <f t="shared" ref="AHW1188" si="12070">AHU1188*1.2</f>
        <v>9.6</v>
      </c>
      <c r="AHX1188" s="10"/>
      <c r="AHY1188" s="219"/>
      <c r="AHZ1188" s="167" t="s">
        <v>113</v>
      </c>
      <c r="AIA1188" s="500" t="s">
        <v>467</v>
      </c>
      <c r="AIC1188" s="168"/>
      <c r="AID1188" s="168">
        <f t="shared" si="11440"/>
        <v>0</v>
      </c>
      <c r="AIE1188" s="167" t="s">
        <v>67</v>
      </c>
      <c r="AIF1188" s="10">
        <f t="shared" ref="AIF1188" si="12071">AID1188*1.2</f>
        <v>0</v>
      </c>
      <c r="AIG1188" s="10"/>
      <c r="AIH1188" s="219"/>
      <c r="AII1188" s="167" t="s">
        <v>113</v>
      </c>
      <c r="AIJ1188" s="498" t="s">
        <v>467</v>
      </c>
      <c r="AIL1188" s="168"/>
      <c r="AIM1188" s="168">
        <f t="shared" si="11443"/>
        <v>0</v>
      </c>
      <c r="AIN1188" s="167" t="s">
        <v>67</v>
      </c>
      <c r="AIO1188" s="10">
        <f t="shared" ref="AIO1188" si="12072">AIM1188*1.2</f>
        <v>0</v>
      </c>
      <c r="AIP1188" s="10"/>
      <c r="AIQ1188" s="219"/>
      <c r="AIR1188" s="167" t="s">
        <v>113</v>
      </c>
      <c r="AIS1188" s="500" t="s">
        <v>3353</v>
      </c>
      <c r="AIU1188" s="168"/>
      <c r="AIV1188" s="168">
        <f t="shared" si="11446"/>
        <v>2</v>
      </c>
      <c r="AIW1188" s="167" t="s">
        <v>67</v>
      </c>
      <c r="AIX1188" s="10">
        <f t="shared" ref="AIX1188" si="12073">AIV1188*1.2</f>
        <v>2.4</v>
      </c>
      <c r="AIY1188" s="10"/>
      <c r="AIZ1188" s="219"/>
      <c r="AJA1188" s="167" t="s">
        <v>113</v>
      </c>
      <c r="AJB1188" s="500" t="s">
        <v>447</v>
      </c>
      <c r="AJD1188" s="168"/>
      <c r="AJE1188" s="168">
        <f t="shared" si="11449"/>
        <v>7</v>
      </c>
      <c r="AJF1188" s="167" t="s">
        <v>67</v>
      </c>
      <c r="AJG1188" s="10">
        <f t="shared" ref="AJG1188" si="12074">AJE1188*1.2</f>
        <v>8.4</v>
      </c>
      <c r="AJH1188" s="10"/>
      <c r="AJI1188" s="219"/>
      <c r="AJJ1188" s="167" t="s">
        <v>113</v>
      </c>
      <c r="AJK1188" s="500" t="s">
        <v>3006</v>
      </c>
      <c r="AJM1188" s="168"/>
      <c r="AJN1188" s="168">
        <f t="shared" si="11452"/>
        <v>18</v>
      </c>
      <c r="AJO1188" s="167" t="s">
        <v>67</v>
      </c>
      <c r="AJP1188" s="10">
        <f t="shared" ref="AJP1188" si="12075">AJN1188*1.2</f>
        <v>21.599999999999998</v>
      </c>
      <c r="AJQ1188" s="10"/>
      <c r="AJR1188" s="219"/>
      <c r="AJS1188" s="167" t="s">
        <v>113</v>
      </c>
      <c r="AJT1188" s="500" t="s">
        <v>2036</v>
      </c>
      <c r="AJV1188" s="168"/>
      <c r="AJW1188" s="168">
        <f t="shared" si="11455"/>
        <v>40</v>
      </c>
      <c r="AJX1188" s="167" t="s">
        <v>67</v>
      </c>
      <c r="AJY1188" s="10">
        <f t="shared" ref="AJY1188" si="12076">AJW1188*1.2</f>
        <v>48</v>
      </c>
      <c r="AJZ1188" s="10"/>
      <c r="AKA1188" s="219"/>
      <c r="AKB1188" s="167" t="s">
        <v>113</v>
      </c>
      <c r="AKC1188" s="500" t="s">
        <v>2960</v>
      </c>
      <c r="AKE1188" s="168"/>
      <c r="AKF1188" s="168">
        <f t="shared" si="11458"/>
        <v>85</v>
      </c>
      <c r="AKG1188" s="167" t="s">
        <v>67</v>
      </c>
      <c r="AKH1188" s="10">
        <f t="shared" ref="AKH1188" si="12077">AKF1188*1.2</f>
        <v>102</v>
      </c>
      <c r="AKI1188" s="10"/>
      <c r="AKJ1188" s="219"/>
      <c r="AKK1188" s="167" t="s">
        <v>113</v>
      </c>
      <c r="AKL1188" s="500" t="s">
        <v>426</v>
      </c>
      <c r="AKN1188" s="168"/>
      <c r="AKO1188" s="168">
        <f t="shared" si="11461"/>
        <v>0</v>
      </c>
      <c r="AKP1188" s="167" t="s">
        <v>67</v>
      </c>
      <c r="AKQ1188" s="10">
        <f t="shared" ref="AKQ1188" si="12078">AKO1188*1.2</f>
        <v>0</v>
      </c>
      <c r="AKR1188" s="10"/>
      <c r="AKS1188" s="219"/>
      <c r="AKT1188" s="167" t="s">
        <v>113</v>
      </c>
      <c r="AKU1188" s="500" t="s">
        <v>3533</v>
      </c>
      <c r="AKW1188" s="168"/>
      <c r="AKX1188" s="168">
        <f t="shared" si="11464"/>
        <v>0</v>
      </c>
      <c r="AKY1188" s="167" t="s">
        <v>67</v>
      </c>
      <c r="AKZ1188" s="10">
        <f t="shared" ref="AKZ1188" si="12079">AKX1188*1.2</f>
        <v>0</v>
      </c>
      <c r="ALA1188" s="10"/>
      <c r="ALB1188" s="219"/>
      <c r="ALC1188" s="167" t="s">
        <v>113</v>
      </c>
      <c r="ALD1188" s="328" t="s">
        <v>432</v>
      </c>
      <c r="ALF1188" s="168"/>
      <c r="ALG1188" s="168">
        <f t="shared" si="11467"/>
        <v>14</v>
      </c>
      <c r="ALH1188" s="167" t="s">
        <v>67</v>
      </c>
      <c r="ALI1188" s="10">
        <f t="shared" ref="ALI1188" si="12080">ALG1188*1.2</f>
        <v>16.8</v>
      </c>
      <c r="ALJ1188" s="10"/>
      <c r="ALK1188" s="219"/>
      <c r="ALL1188" s="167" t="s">
        <v>113</v>
      </c>
      <c r="ALM1188" s="500" t="s">
        <v>2370</v>
      </c>
      <c r="ALO1188" s="168"/>
      <c r="ALP1188" s="168">
        <f t="shared" si="11470"/>
        <v>8</v>
      </c>
      <c r="ALQ1188" s="167" t="s">
        <v>67</v>
      </c>
      <c r="ALR1188" s="10">
        <f t="shared" ref="ALR1188" si="12081">ALP1188*1.2</f>
        <v>9.6</v>
      </c>
      <c r="ALS1188" s="10"/>
      <c r="ALT1188" s="219"/>
      <c r="ALU1188" s="167" t="s">
        <v>113</v>
      </c>
      <c r="ALV1188" s="500" t="s">
        <v>2394</v>
      </c>
      <c r="ALX1188" s="168"/>
      <c r="ALY1188" s="168">
        <f t="shared" si="11473"/>
        <v>3</v>
      </c>
      <c r="ALZ1188" s="167" t="s">
        <v>67</v>
      </c>
      <c r="AMA1188" s="10">
        <f t="shared" ref="AMA1188" si="12082">ALY1188*1.2</f>
        <v>3.5999999999999996</v>
      </c>
      <c r="AMB1188" s="10"/>
      <c r="AMC1188" s="219"/>
      <c r="AMD1188" s="167" t="s">
        <v>113</v>
      </c>
      <c r="AME1188" s="500" t="s">
        <v>941</v>
      </c>
      <c r="AMG1188" s="168"/>
      <c r="AMH1188" s="168">
        <f t="shared" si="11476"/>
        <v>0</v>
      </c>
      <c r="AMI1188" s="167" t="s">
        <v>67</v>
      </c>
      <c r="AMJ1188" s="10">
        <f t="shared" ref="AMJ1188" si="12083">AMH1188*1.2</f>
        <v>0</v>
      </c>
      <c r="AMK1188" s="10"/>
      <c r="AML1188" s="219"/>
      <c r="AMM1188" s="167" t="s">
        <v>113</v>
      </c>
      <c r="AMN1188" s="500" t="s">
        <v>447</v>
      </c>
      <c r="AMP1188" s="168"/>
      <c r="AMQ1188" s="168">
        <f t="shared" si="11479"/>
        <v>7</v>
      </c>
      <c r="AMR1188" s="167" t="s">
        <v>67</v>
      </c>
      <c r="AMS1188" s="10">
        <f t="shared" ref="AMS1188" si="12084">AMQ1188*1.2</f>
        <v>8.4</v>
      </c>
      <c r="AMT1188" s="10"/>
      <c r="AMU1188" s="219"/>
      <c r="AMV1188" s="167" t="s">
        <v>113</v>
      </c>
      <c r="AMW1188" s="500" t="s">
        <v>2370</v>
      </c>
      <c r="AMY1188" s="168"/>
      <c r="AMZ1188" s="168">
        <f t="shared" si="11482"/>
        <v>8</v>
      </c>
      <c r="ANA1188" s="167" t="s">
        <v>67</v>
      </c>
      <c r="ANB1188" s="10">
        <f t="shared" ref="ANB1188" si="12085">AMZ1188*1.2</f>
        <v>9.6</v>
      </c>
      <c r="ANC1188" s="10"/>
      <c r="AND1188" s="219"/>
      <c r="ANE1188" s="167" t="s">
        <v>113</v>
      </c>
      <c r="ANF1188" s="500" t="s">
        <v>1639</v>
      </c>
      <c r="ANH1188" s="168"/>
      <c r="ANI1188" s="168">
        <f t="shared" si="11485"/>
        <v>21</v>
      </c>
      <c r="ANJ1188" s="167" t="s">
        <v>67</v>
      </c>
      <c r="ANK1188" s="10">
        <f t="shared" ref="ANK1188" si="12086">ANI1188*1.2</f>
        <v>25.2</v>
      </c>
      <c r="ANL1188" s="10"/>
      <c r="ANM1188" s="219"/>
      <c r="ANN1188" s="167" t="s">
        <v>113</v>
      </c>
      <c r="ANO1188" s="500" t="s">
        <v>432</v>
      </c>
      <c r="ANQ1188" s="168"/>
      <c r="ANR1188" s="168">
        <f t="shared" si="11488"/>
        <v>14</v>
      </c>
      <c r="ANS1188" s="167" t="s">
        <v>67</v>
      </c>
      <c r="ANT1188" s="10">
        <f t="shared" ref="ANT1188" si="12087">ANR1188*1.2</f>
        <v>16.8</v>
      </c>
      <c r="ANU1188" s="10"/>
      <c r="ANV1188" s="219"/>
      <c r="ANW1188" s="167" t="s">
        <v>113</v>
      </c>
      <c r="ANX1188" s="502" t="s">
        <v>1319</v>
      </c>
      <c r="ANZ1188" s="168"/>
      <c r="AOA1188" s="168">
        <f t="shared" si="11491"/>
        <v>0</v>
      </c>
      <c r="AOB1188" s="167" t="s">
        <v>67</v>
      </c>
      <c r="AOC1188" s="10">
        <f t="shared" ref="AOC1188" si="12088">AOA1188*1.2</f>
        <v>0</v>
      </c>
      <c r="AOD1188" s="10"/>
      <c r="AOE1188" s="219"/>
      <c r="AOF1188" s="167" t="s">
        <v>113</v>
      </c>
      <c r="AOG1188" s="500" t="s">
        <v>954</v>
      </c>
      <c r="AOI1188" s="168"/>
      <c r="AOJ1188" s="168">
        <f t="shared" si="11494"/>
        <v>0</v>
      </c>
      <c r="AOK1188" s="167" t="s">
        <v>67</v>
      </c>
      <c r="AOL1188" s="10">
        <f t="shared" ref="AOL1188" si="12089">AOJ1188*1.2</f>
        <v>0</v>
      </c>
      <c r="AOM1188" s="10"/>
      <c r="AON1188" s="219"/>
      <c r="AOO1188" s="167" t="s">
        <v>113</v>
      </c>
      <c r="AOP1188" s="498" t="s">
        <v>2349</v>
      </c>
      <c r="AOR1188" s="168"/>
      <c r="AOS1188" s="168">
        <f t="shared" si="11497"/>
        <v>104</v>
      </c>
      <c r="AOT1188" s="167" t="s">
        <v>67</v>
      </c>
      <c r="AOU1188" s="10">
        <f t="shared" ref="AOU1188" si="12090">AOS1188*1.2</f>
        <v>124.8</v>
      </c>
      <c r="AOV1188" s="10"/>
      <c r="AOW1188" s="219"/>
      <c r="AOX1188" s="167" t="s">
        <v>113</v>
      </c>
      <c r="AOY1188" s="500" t="s">
        <v>1867</v>
      </c>
      <c r="APA1188" s="168"/>
      <c r="APB1188" s="168">
        <f t="shared" si="11500"/>
        <v>0</v>
      </c>
      <c r="APC1188" s="167" t="s">
        <v>67</v>
      </c>
      <c r="APD1188" s="10">
        <f t="shared" ref="APD1188" si="12091">APB1188*1.2</f>
        <v>0</v>
      </c>
      <c r="APE1188" s="10"/>
      <c r="APF1188" s="219"/>
      <c r="APG1188" s="167" t="s">
        <v>113</v>
      </c>
      <c r="APH1188" s="500" t="s">
        <v>1629</v>
      </c>
      <c r="APJ1188" s="168"/>
      <c r="APK1188" s="168">
        <f t="shared" si="11503"/>
        <v>0</v>
      </c>
      <c r="APL1188" s="167" t="s">
        <v>67</v>
      </c>
      <c r="APM1188" s="10">
        <f t="shared" ref="APM1188" si="12092">APK1188*1.2</f>
        <v>0</v>
      </c>
      <c r="APN1188" s="10"/>
      <c r="APO1188" s="219"/>
      <c r="APP1188" s="167" t="s">
        <v>113</v>
      </c>
      <c r="APQ1188" s="500" t="s">
        <v>534</v>
      </c>
      <c r="APS1188" s="168"/>
      <c r="APT1188" s="168">
        <f t="shared" si="11506"/>
        <v>0</v>
      </c>
      <c r="APU1188" s="167" t="s">
        <v>67</v>
      </c>
      <c r="APV1188" s="10">
        <f t="shared" ref="APV1188" si="12093">APT1188*1.2</f>
        <v>0</v>
      </c>
      <c r="APW1188" s="10"/>
      <c r="APX1188" s="219"/>
      <c r="APY1188" s="167" t="s">
        <v>113</v>
      </c>
      <c r="APZ1188" s="500" t="s">
        <v>2463</v>
      </c>
      <c r="AQB1188" s="168"/>
      <c r="AQC1188" s="168">
        <f t="shared" si="11509"/>
        <v>3</v>
      </c>
      <c r="AQD1188" s="167" t="s">
        <v>67</v>
      </c>
      <c r="AQE1188" s="10">
        <f t="shared" ref="AQE1188" si="12094">AQC1188*1.2</f>
        <v>3.5999999999999996</v>
      </c>
      <c r="AQF1188" s="10"/>
      <c r="AQG1188" s="219"/>
      <c r="AQH1188" s="167" t="s">
        <v>113</v>
      </c>
      <c r="AQI1188" s="500" t="s">
        <v>423</v>
      </c>
      <c r="AQK1188" s="168"/>
      <c r="AQL1188" s="168">
        <f t="shared" si="11512"/>
        <v>13</v>
      </c>
      <c r="AQM1188" s="167" t="s">
        <v>67</v>
      </c>
      <c r="AQN1188" s="10">
        <f t="shared" ref="AQN1188" si="12095">AQL1188*1.2</f>
        <v>15.6</v>
      </c>
      <c r="AQO1188" s="10"/>
      <c r="AQP1188" s="219"/>
      <c r="AQQ1188" s="167" t="s">
        <v>113</v>
      </c>
      <c r="AQR1188" s="500" t="s">
        <v>954</v>
      </c>
      <c r="AQT1188" s="168"/>
      <c r="AQU1188" s="168">
        <f t="shared" si="11515"/>
        <v>0</v>
      </c>
      <c r="AQV1188" s="167" t="s">
        <v>67</v>
      </c>
      <c r="AQW1188" s="10">
        <f t="shared" ref="AQW1188" si="12096">AQU1188*1.2</f>
        <v>0</v>
      </c>
      <c r="AQX1188" s="10"/>
      <c r="AQY1188" s="219"/>
      <c r="AQZ1188" s="167" t="s">
        <v>113</v>
      </c>
      <c r="ARA1188" s="500" t="s">
        <v>2010</v>
      </c>
      <c r="ARC1188" s="168"/>
      <c r="ARD1188" s="168">
        <f t="shared" si="11518"/>
        <v>0</v>
      </c>
      <c r="ARE1188" s="167" t="s">
        <v>67</v>
      </c>
      <c r="ARF1188" s="10">
        <f t="shared" ref="ARF1188" si="12097">ARD1188*1.2</f>
        <v>0</v>
      </c>
      <c r="ARG1188" s="10"/>
      <c r="ARH1188" s="219"/>
      <c r="ARI1188" s="167" t="s">
        <v>113</v>
      </c>
      <c r="ARJ1188" s="500" t="s">
        <v>725</v>
      </c>
      <c r="ARL1188" s="168"/>
      <c r="ARM1188" s="168">
        <f t="shared" si="11521"/>
        <v>0</v>
      </c>
      <c r="ARN1188" s="167" t="s">
        <v>67</v>
      </c>
      <c r="ARO1188" s="10">
        <f t="shared" ref="ARO1188" si="12098">ARM1188*1.2</f>
        <v>0</v>
      </c>
      <c r="ARP1188" s="10"/>
      <c r="ARQ1188" s="219"/>
      <c r="ARR1188" s="167" t="s">
        <v>113</v>
      </c>
      <c r="ARS1188" s="328" t="s">
        <v>439</v>
      </c>
      <c r="ARU1188" s="168"/>
      <c r="ARV1188" s="168">
        <f t="shared" si="11524"/>
        <v>0</v>
      </c>
      <c r="ARW1188" s="167" t="s">
        <v>67</v>
      </c>
      <c r="ARX1188" s="10">
        <f t="shared" ref="ARX1188" si="12099">ARV1188*1.2</f>
        <v>0</v>
      </c>
      <c r="ARY1188" s="10"/>
      <c r="ARZ1188" s="219"/>
      <c r="ASA1188" s="167" t="s">
        <v>113</v>
      </c>
      <c r="ASB1188" s="500" t="s">
        <v>3586</v>
      </c>
      <c r="ASD1188" s="168"/>
      <c r="ASE1188" s="168">
        <f t="shared" si="11527"/>
        <v>3</v>
      </c>
      <c r="ASF1188" s="167" t="s">
        <v>67</v>
      </c>
      <c r="ASG1188" s="10">
        <f t="shared" ref="ASG1188" si="12100">ASE1188*1.2</f>
        <v>3.5999999999999996</v>
      </c>
      <c r="ASH1188" s="10"/>
      <c r="ASI1188" s="219"/>
      <c r="ASJ1188" s="167" t="s">
        <v>113</v>
      </c>
      <c r="ASK1188" s="500" t="s">
        <v>954</v>
      </c>
      <c r="ASM1188" s="168"/>
      <c r="ASN1188" s="168">
        <f t="shared" si="11530"/>
        <v>0</v>
      </c>
      <c r="ASO1188" s="167" t="s">
        <v>67</v>
      </c>
      <c r="ASP1188" s="10">
        <f t="shared" ref="ASP1188" si="12101">ASN1188*1.2</f>
        <v>0</v>
      </c>
      <c r="ASQ1188" s="10"/>
      <c r="ASR1188" s="219"/>
      <c r="ASS1188" s="167" t="s">
        <v>113</v>
      </c>
      <c r="AST1188" s="500" t="s">
        <v>1628</v>
      </c>
      <c r="ASV1188" s="168"/>
      <c r="ASW1188" s="168">
        <f t="shared" si="11533"/>
        <v>0</v>
      </c>
      <c r="ASX1188" s="167" t="s">
        <v>67</v>
      </c>
      <c r="ASY1188" s="10">
        <f t="shared" ref="ASY1188" si="12102">ASW1188*1.2</f>
        <v>0</v>
      </c>
      <c r="ASZ1188" s="10"/>
      <c r="ATA1188" s="219"/>
      <c r="ATB1188" s="167" t="s">
        <v>113</v>
      </c>
      <c r="ATC1188" s="500" t="s">
        <v>3586</v>
      </c>
      <c r="ATE1188" s="168"/>
      <c r="ATF1188" s="168">
        <f t="shared" si="11536"/>
        <v>3</v>
      </c>
      <c r="ATG1188" s="167" t="s">
        <v>67</v>
      </c>
      <c r="ATH1188" s="10">
        <f t="shared" ref="ATH1188" si="12103">ATF1188*1.2</f>
        <v>3.5999999999999996</v>
      </c>
      <c r="ATI1188" s="10"/>
      <c r="ATJ1188" s="219"/>
      <c r="ATK1188" s="167" t="s">
        <v>113</v>
      </c>
      <c r="ATL1188" s="500" t="s">
        <v>514</v>
      </c>
      <c r="ATN1188" s="168"/>
      <c r="ATO1188" s="168">
        <f t="shared" si="11539"/>
        <v>0</v>
      </c>
      <c r="ATP1188" s="167" t="s">
        <v>67</v>
      </c>
      <c r="ATQ1188" s="10">
        <f t="shared" ref="ATQ1188" si="12104">ATO1188*1.2</f>
        <v>0</v>
      </c>
      <c r="ATR1188" s="10"/>
      <c r="ATS1188" s="219"/>
      <c r="ATT1188" s="167" t="s">
        <v>113</v>
      </c>
      <c r="ATU1188" s="500" t="s">
        <v>3480</v>
      </c>
      <c r="ATW1188" s="168"/>
      <c r="ATX1188" s="168">
        <f t="shared" si="11542"/>
        <v>29</v>
      </c>
      <c r="ATY1188" s="167" t="s">
        <v>67</v>
      </c>
      <c r="ATZ1188" s="10">
        <f t="shared" ref="ATZ1188" si="12105">ATX1188*1.2</f>
        <v>34.799999999999997</v>
      </c>
      <c r="AUA1188" s="10"/>
      <c r="AUB1188" s="219"/>
      <c r="AUC1188" s="167" t="s">
        <v>113</v>
      </c>
      <c r="AUD1188" s="500" t="s">
        <v>423</v>
      </c>
      <c r="AUF1188" s="168"/>
      <c r="AUG1188" s="168">
        <f t="shared" si="11545"/>
        <v>13</v>
      </c>
      <c r="AUH1188" s="167" t="s">
        <v>67</v>
      </c>
      <c r="AUI1188" s="10">
        <f t="shared" ref="AUI1188" si="12106">AUG1188*1.2</f>
        <v>15.6</v>
      </c>
      <c r="AUJ1188" s="10"/>
      <c r="AUK1188" s="219"/>
      <c r="AUL1188" s="167" t="s">
        <v>113</v>
      </c>
      <c r="AUM1188" s="500" t="s">
        <v>447</v>
      </c>
      <c r="AUO1188" s="168"/>
      <c r="AUP1188" s="168">
        <f t="shared" si="11548"/>
        <v>7</v>
      </c>
      <c r="AUQ1188" s="167" t="s">
        <v>67</v>
      </c>
      <c r="AUR1188" s="10">
        <f t="shared" ref="AUR1188" si="12107">AUP1188*1.2</f>
        <v>8.4</v>
      </c>
      <c r="AUS1188" s="10"/>
      <c r="AUT1188" s="219"/>
      <c r="AUU1188" s="167" t="s">
        <v>113</v>
      </c>
      <c r="AUV1188" s="500" t="s">
        <v>2323</v>
      </c>
      <c r="AUX1188" s="168"/>
      <c r="AUY1188" s="168">
        <f t="shared" si="11551"/>
        <v>4</v>
      </c>
      <c r="AUZ1188" s="167" t="s">
        <v>67</v>
      </c>
      <c r="AVA1188" s="10">
        <f t="shared" ref="AVA1188" si="12108">AUY1188*1.2</f>
        <v>4.8</v>
      </c>
      <c r="AVB1188" s="10"/>
      <c r="AVC1188" s="219"/>
      <c r="AVD1188" s="167" t="s">
        <v>113</v>
      </c>
      <c r="AVE1188" s="500" t="s">
        <v>508</v>
      </c>
      <c r="AVG1188" s="168"/>
      <c r="AVH1188" s="168">
        <f t="shared" si="11554"/>
        <v>9</v>
      </c>
      <c r="AVI1188" s="167" t="s">
        <v>67</v>
      </c>
      <c r="AVJ1188" s="10">
        <f t="shared" ref="AVJ1188" si="12109">AVH1188*1.2</f>
        <v>10.799999999999999</v>
      </c>
      <c r="AVK1188" s="10"/>
      <c r="AVL1188" s="219"/>
      <c r="AVM1188" s="167" t="s">
        <v>113</v>
      </c>
      <c r="AVN1188" s="328" t="s">
        <v>2917</v>
      </c>
      <c r="AVP1188" s="168"/>
      <c r="AVQ1188" s="168">
        <f t="shared" si="11557"/>
        <v>0</v>
      </c>
      <c r="AVR1188" s="167" t="s">
        <v>67</v>
      </c>
      <c r="AVS1188" s="10">
        <f t="shared" ref="AVS1188" si="12110">AVQ1188*1.2</f>
        <v>0</v>
      </c>
      <c r="AVT1188" s="10"/>
      <c r="AVU1188" s="219"/>
      <c r="AVV1188" s="167" t="s">
        <v>113</v>
      </c>
      <c r="AVW1188" s="500" t="s">
        <v>460</v>
      </c>
      <c r="AVY1188" s="168"/>
      <c r="AVZ1188" s="168">
        <f t="shared" si="11560"/>
        <v>5</v>
      </c>
      <c r="AWA1188" s="167" t="s">
        <v>67</v>
      </c>
      <c r="AWB1188" s="10">
        <f t="shared" ref="AWB1188" si="12111">AVZ1188*1.2</f>
        <v>6</v>
      </c>
      <c r="AWC1188" s="10"/>
      <c r="AWD1188" s="219"/>
      <c r="AWE1188" s="167" t="s">
        <v>113</v>
      </c>
      <c r="AWF1188" s="500" t="s">
        <v>455</v>
      </c>
      <c r="AWH1188" s="168"/>
      <c r="AWI1188" s="168">
        <f t="shared" si="11563"/>
        <v>22</v>
      </c>
      <c r="AWJ1188" s="167" t="s">
        <v>67</v>
      </c>
      <c r="AWK1188" s="10">
        <f t="shared" ref="AWK1188" si="12112">AWI1188*1.2</f>
        <v>26.4</v>
      </c>
      <c r="AWL1188" s="10"/>
      <c r="AWM1188" s="219"/>
      <c r="AWN1188" s="167" t="s">
        <v>113</v>
      </c>
      <c r="AWO1188" s="500" t="s">
        <v>460</v>
      </c>
      <c r="AWQ1188" s="168"/>
      <c r="AWR1188" s="168">
        <f t="shared" si="11566"/>
        <v>5</v>
      </c>
      <c r="AWS1188" s="167" t="s">
        <v>67</v>
      </c>
      <c r="AWT1188" s="10">
        <f t="shared" ref="AWT1188" si="12113">AWR1188*1.2</f>
        <v>6</v>
      </c>
      <c r="AWU1188" s="10"/>
      <c r="AWV1188" s="219"/>
      <c r="AWW1188" s="167" t="s">
        <v>113</v>
      </c>
      <c r="AWX1188" s="500" t="s">
        <v>2960</v>
      </c>
      <c r="AWZ1188" s="168"/>
      <c r="AXA1188" s="168">
        <f t="shared" si="11569"/>
        <v>85</v>
      </c>
      <c r="AXB1188" s="167" t="s">
        <v>67</v>
      </c>
      <c r="AXC1188" s="10">
        <f t="shared" ref="AXC1188" si="12114">AXA1188*1.2</f>
        <v>102</v>
      </c>
      <c r="AXD1188" s="10"/>
      <c r="AXE1188" s="219"/>
      <c r="AXF1188" s="167" t="s">
        <v>113</v>
      </c>
      <c r="AXG1188" s="498" t="s">
        <v>460</v>
      </c>
      <c r="AXI1188" s="168"/>
      <c r="AXJ1188" s="168">
        <f t="shared" si="11572"/>
        <v>5</v>
      </c>
      <c r="AXK1188" s="167" t="s">
        <v>67</v>
      </c>
      <c r="AXL1188" s="10">
        <f t="shared" ref="AXL1188" si="12115">AXJ1188*1.2</f>
        <v>6</v>
      </c>
      <c r="AXM1188" s="10"/>
      <c r="AXN1188" s="219"/>
      <c r="AXO1188" s="167" t="s">
        <v>113</v>
      </c>
      <c r="AXP1188" s="500" t="s">
        <v>455</v>
      </c>
      <c r="AXR1188" s="168"/>
      <c r="AXS1188" s="168">
        <f t="shared" si="11575"/>
        <v>22</v>
      </c>
      <c r="AXT1188" s="167" t="s">
        <v>67</v>
      </c>
      <c r="AXU1188" s="10">
        <f t="shared" ref="AXU1188" si="12116">AXS1188*1.2</f>
        <v>26.4</v>
      </c>
      <c r="AXV1188" s="10"/>
      <c r="AXW1188" s="219"/>
      <c r="AXX1188" s="167" t="s">
        <v>113</v>
      </c>
      <c r="AXY1188" s="500" t="s">
        <v>447</v>
      </c>
      <c r="AYA1188" s="168"/>
      <c r="AYB1188" s="168">
        <f t="shared" si="11578"/>
        <v>7</v>
      </c>
      <c r="AYC1188" s="167" t="s">
        <v>67</v>
      </c>
      <c r="AYD1188" s="10">
        <f t="shared" ref="AYD1188" si="12117">AYB1188*1.2</f>
        <v>8.4</v>
      </c>
      <c r="AYE1188" s="10"/>
      <c r="AYF1188" s="219"/>
      <c r="AYG1188" s="167" t="s">
        <v>113</v>
      </c>
      <c r="AYH1188" s="500" t="s">
        <v>1639</v>
      </c>
      <c r="AYJ1188" s="168"/>
      <c r="AYK1188" s="168">
        <f t="shared" si="11581"/>
        <v>21</v>
      </c>
      <c r="AYL1188" s="167" t="s">
        <v>67</v>
      </c>
      <c r="AYM1188" s="10">
        <f t="shared" ref="AYM1188" si="12118">AYK1188*1.2</f>
        <v>25.2</v>
      </c>
      <c r="AYN1188" s="10"/>
      <c r="AYO1188" s="219"/>
      <c r="AYP1188" s="167" t="s">
        <v>113</v>
      </c>
      <c r="AYQ1188" s="500" t="s">
        <v>1628</v>
      </c>
      <c r="AYS1188" s="168"/>
      <c r="AYT1188" s="168">
        <f t="shared" si="11584"/>
        <v>0</v>
      </c>
      <c r="AYU1188" s="167" t="s">
        <v>67</v>
      </c>
      <c r="AYV1188" s="10">
        <f t="shared" ref="AYV1188" si="12119">AYT1188*1.2</f>
        <v>0</v>
      </c>
      <c r="AYW1188" s="10"/>
      <c r="AYX1188" s="219"/>
      <c r="AYY1188" s="167" t="s">
        <v>113</v>
      </c>
      <c r="AYZ1188" s="498" t="s">
        <v>439</v>
      </c>
      <c r="AZB1188" s="168"/>
      <c r="AZC1188" s="168">
        <f t="shared" si="11587"/>
        <v>0</v>
      </c>
      <c r="AZD1188" s="167" t="s">
        <v>67</v>
      </c>
      <c r="AZE1188" s="10">
        <f t="shared" ref="AZE1188" si="12120">AZC1188*1.2</f>
        <v>0</v>
      </c>
      <c r="AZF1188" s="10"/>
      <c r="AZG1188" s="219"/>
      <c r="AZH1188" s="167" t="s">
        <v>113</v>
      </c>
      <c r="AZI1188" s="500" t="s">
        <v>2453</v>
      </c>
      <c r="AZK1188" s="168"/>
      <c r="AZL1188" s="168">
        <f t="shared" si="11590"/>
        <v>0</v>
      </c>
      <c r="AZM1188" s="167" t="s">
        <v>67</v>
      </c>
      <c r="AZN1188" s="10">
        <f t="shared" ref="AZN1188" si="12121">AZL1188*1.2</f>
        <v>0</v>
      </c>
      <c r="AZO1188" s="10"/>
      <c r="AZP1188" s="219"/>
      <c r="AZQ1188" s="167" t="s">
        <v>113</v>
      </c>
      <c r="AZR1188" s="500" t="s">
        <v>954</v>
      </c>
      <c r="AZT1188" s="168"/>
      <c r="AZU1188" s="168">
        <f t="shared" si="11593"/>
        <v>0</v>
      </c>
      <c r="AZV1188" s="167" t="s">
        <v>67</v>
      </c>
      <c r="AZW1188" s="10">
        <f t="shared" ref="AZW1188" si="12122">AZU1188*1.2</f>
        <v>0</v>
      </c>
      <c r="AZX1188" s="10"/>
      <c r="AZY1188" s="219"/>
      <c r="AZZ1188" s="167" t="s">
        <v>113</v>
      </c>
      <c r="BAA1188" s="500" t="s">
        <v>1999</v>
      </c>
      <c r="BAC1188" s="168"/>
      <c r="BAD1188" s="168">
        <f t="shared" si="11596"/>
        <v>0</v>
      </c>
      <c r="BAE1188" s="167" t="s">
        <v>67</v>
      </c>
      <c r="BAF1188" s="10">
        <f t="shared" ref="BAF1188" si="12123">BAD1188*1.2</f>
        <v>0</v>
      </c>
      <c r="BAG1188" s="10"/>
      <c r="BAH1188" s="219"/>
      <c r="BAI1188" s="167" t="s">
        <v>113</v>
      </c>
      <c r="BAJ1188" s="500" t="s">
        <v>2964</v>
      </c>
      <c r="BAL1188" s="168"/>
      <c r="BAM1188" s="168">
        <f t="shared" si="11599"/>
        <v>14</v>
      </c>
      <c r="BAN1188" s="167" t="s">
        <v>67</v>
      </c>
      <c r="BAO1188" s="10">
        <f t="shared" ref="BAO1188" si="12124">BAM1188*1.2</f>
        <v>16.8</v>
      </c>
      <c r="BAP1188" s="10"/>
      <c r="BAQ1188" s="219"/>
      <c r="BAR1188" s="167" t="s">
        <v>113</v>
      </c>
      <c r="BAS1188" s="500" t="s">
        <v>575</v>
      </c>
      <c r="BAU1188" s="168"/>
      <c r="BAV1188" s="168">
        <f t="shared" si="11602"/>
        <v>0</v>
      </c>
      <c r="BAW1188" s="167" t="s">
        <v>67</v>
      </c>
      <c r="BAX1188" s="10">
        <f t="shared" ref="BAX1188" si="12125">BAV1188*1.2</f>
        <v>0</v>
      </c>
      <c r="BAY1188" s="10"/>
      <c r="BAZ1188" s="219"/>
      <c r="BBA1188" s="167" t="s">
        <v>113</v>
      </c>
      <c r="BBB1188" s="500" t="s">
        <v>3006</v>
      </c>
      <c r="BBD1188" s="168"/>
      <c r="BBE1188" s="168">
        <f t="shared" si="11605"/>
        <v>18</v>
      </c>
      <c r="BBF1188" s="167" t="s">
        <v>67</v>
      </c>
      <c r="BBG1188" s="10">
        <f t="shared" ref="BBG1188" si="12126">BBE1188*1.2</f>
        <v>21.599999999999998</v>
      </c>
      <c r="BBH1188" s="10"/>
      <c r="BBI1188" s="219"/>
      <c r="BBJ1188" s="167" t="s">
        <v>113</v>
      </c>
      <c r="BBK1188" s="500" t="s">
        <v>460</v>
      </c>
      <c r="BBM1188" s="168"/>
      <c r="BBN1188" s="168">
        <f t="shared" si="11608"/>
        <v>5</v>
      </c>
      <c r="BBO1188" s="167" t="s">
        <v>67</v>
      </c>
      <c r="BBP1188" s="10">
        <f t="shared" ref="BBP1188" si="12127">BBN1188*1.2</f>
        <v>6</v>
      </c>
      <c r="BBQ1188" s="10"/>
      <c r="BBR1188" s="219"/>
      <c r="BBS1188" s="167" t="s">
        <v>113</v>
      </c>
      <c r="BBT1188" s="500" t="s">
        <v>2010</v>
      </c>
      <c r="BBV1188" s="168"/>
      <c r="BBW1188" s="168">
        <f t="shared" si="11611"/>
        <v>0</v>
      </c>
      <c r="BBX1188" s="167" t="s">
        <v>67</v>
      </c>
      <c r="BBY1188" s="10">
        <f t="shared" ref="BBY1188" si="12128">BBW1188*1.2</f>
        <v>0</v>
      </c>
      <c r="BBZ1188" s="10"/>
      <c r="BCA1188" s="219"/>
      <c r="BCB1188" s="167" t="s">
        <v>113</v>
      </c>
      <c r="BCC1188" s="328" t="s">
        <v>2430</v>
      </c>
      <c r="BCE1188" s="168"/>
      <c r="BCF1188" s="168">
        <f t="shared" si="11614"/>
        <v>3</v>
      </c>
      <c r="BCG1188" s="167" t="s">
        <v>67</v>
      </c>
      <c r="BCH1188" s="10">
        <f t="shared" ref="BCH1188" si="12129">BCF1188*1.2</f>
        <v>3.5999999999999996</v>
      </c>
      <c r="BCI1188" s="10"/>
      <c r="BCJ1188" s="219"/>
      <c r="BCK1188" s="167" t="s">
        <v>113</v>
      </c>
      <c r="BCL1188" s="500" t="s">
        <v>1628</v>
      </c>
      <c r="BCN1188" s="168"/>
      <c r="BCO1188" s="168">
        <f t="shared" si="11617"/>
        <v>0</v>
      </c>
      <c r="BCP1188" s="167" t="s">
        <v>67</v>
      </c>
      <c r="BCQ1188" s="10">
        <f t="shared" ref="BCQ1188" si="12130">BCO1188*1.2</f>
        <v>0</v>
      </c>
      <c r="BCR1188" s="10"/>
      <c r="BCS1188" s="219"/>
      <c r="BCT1188" s="167" t="s">
        <v>113</v>
      </c>
      <c r="BCU1188" s="500" t="s">
        <v>707</v>
      </c>
      <c r="BCW1188" s="168"/>
      <c r="BCX1188" s="168">
        <f t="shared" si="11620"/>
        <v>0</v>
      </c>
      <c r="BCY1188" s="167" t="s">
        <v>67</v>
      </c>
      <c r="BCZ1188" s="10">
        <f t="shared" ref="BCZ1188" si="12131">BCX1188*1.2</f>
        <v>0</v>
      </c>
      <c r="BDA1188" s="10"/>
      <c r="BDB1188" s="219"/>
      <c r="BDC1188" s="167" t="s">
        <v>113</v>
      </c>
      <c r="BDD1188" s="500" t="s">
        <v>954</v>
      </c>
      <c r="BDF1188" s="168"/>
      <c r="BDG1188" s="168">
        <f t="shared" si="11623"/>
        <v>0</v>
      </c>
      <c r="BDH1188" s="167" t="s">
        <v>67</v>
      </c>
      <c r="BDI1188" s="10">
        <f t="shared" ref="BDI1188" si="12132">BDG1188*1.2</f>
        <v>0</v>
      </c>
      <c r="BDJ1188" s="10"/>
      <c r="BDK1188" s="219"/>
      <c r="BDL1188" s="167" t="s">
        <v>113</v>
      </c>
      <c r="BDM1188" s="328" t="s">
        <v>1628</v>
      </c>
      <c r="BDO1188" s="168"/>
      <c r="BDP1188" s="168">
        <f t="shared" si="11626"/>
        <v>0</v>
      </c>
      <c r="BDQ1188" s="167" t="s">
        <v>67</v>
      </c>
      <c r="BDR1188" s="10">
        <f t="shared" ref="BDR1188" si="12133">BDP1188*1.2</f>
        <v>0</v>
      </c>
      <c r="BDS1188" s="10"/>
      <c r="BDT1188" s="219"/>
      <c r="BDU1188" s="167" t="s">
        <v>113</v>
      </c>
      <c r="BDV1188" s="500" t="s">
        <v>1984</v>
      </c>
      <c r="BDX1188" s="168"/>
      <c r="BDY1188" s="168">
        <f t="shared" si="11629"/>
        <v>0</v>
      </c>
      <c r="BDZ1188" s="167" t="s">
        <v>67</v>
      </c>
      <c r="BEA1188" s="10">
        <f t="shared" ref="BEA1188" si="12134">BDY1188*1.2</f>
        <v>0</v>
      </c>
      <c r="BEB1188" s="10"/>
      <c r="BEC1188" s="219"/>
      <c r="BED1188" s="167" t="s">
        <v>113</v>
      </c>
      <c r="BEE1188" s="498" t="s">
        <v>447</v>
      </c>
      <c r="BEG1188" s="168"/>
      <c r="BEH1188" s="168">
        <f t="shared" si="11632"/>
        <v>7</v>
      </c>
      <c r="BEI1188" s="167" t="s">
        <v>67</v>
      </c>
      <c r="BEJ1188" s="10">
        <f t="shared" ref="BEJ1188" si="12135">BEH1188*1.2</f>
        <v>8.4</v>
      </c>
      <c r="BEK1188" s="10"/>
      <c r="BEL1188" s="219"/>
      <c r="BEM1188" s="167" t="s">
        <v>113</v>
      </c>
      <c r="BEN1188" s="498" t="s">
        <v>1639</v>
      </c>
      <c r="BEP1188" s="168"/>
      <c r="BEQ1188" s="168">
        <f t="shared" si="11635"/>
        <v>21</v>
      </c>
      <c r="BER1188" s="167" t="s">
        <v>67</v>
      </c>
      <c r="BES1188" s="10">
        <f t="shared" ref="BES1188" si="12136">BEQ1188*1.2</f>
        <v>25.2</v>
      </c>
      <c r="BET1188" s="10"/>
      <c r="BEU1188" s="219"/>
      <c r="BEV1188" s="167" t="s">
        <v>113</v>
      </c>
      <c r="BEW1188" s="500" t="s">
        <v>2394</v>
      </c>
      <c r="BEY1188" s="168"/>
      <c r="BEZ1188" s="168">
        <f t="shared" si="11638"/>
        <v>3</v>
      </c>
      <c r="BFA1188" s="167" t="s">
        <v>67</v>
      </c>
      <c r="BFB1188" s="10">
        <f t="shared" ref="BFB1188" si="12137">BEZ1188*1.2</f>
        <v>3.5999999999999996</v>
      </c>
      <c r="BFC1188" s="10"/>
      <c r="BFD1188" s="219"/>
      <c r="BFE1188" s="167"/>
      <c r="BFF1188" s="327"/>
      <c r="BFH1188" s="168"/>
      <c r="BFI1188" s="168"/>
      <c r="BFJ1188" s="167"/>
      <c r="BFK1188" s="10"/>
      <c r="BFL1188" s="10"/>
      <c r="BFN1188" s="167"/>
      <c r="BFO1188" s="327"/>
      <c r="BFQ1188" s="168"/>
      <c r="BFR1188" s="168"/>
      <c r="BFS1188" s="167"/>
      <c r="BFT1188" s="10"/>
      <c r="BFU1188" s="10"/>
      <c r="BFW1188" s="167"/>
      <c r="BFX1188" s="328"/>
      <c r="BFZ1188" s="168"/>
      <c r="BGA1188" s="168"/>
      <c r="BGB1188" s="167"/>
      <c r="BGC1188" s="10"/>
      <c r="BGD1188" s="10"/>
      <c r="BGF1188" s="167"/>
      <c r="BGG1188" s="327"/>
      <c r="BGI1188" s="168"/>
      <c r="BGJ1188" s="168"/>
      <c r="BGK1188" s="167"/>
      <c r="BGL1188" s="10"/>
      <c r="BGM1188" s="10"/>
      <c r="BGO1188" s="167"/>
      <c r="BGP1188" s="328"/>
      <c r="BGR1188" s="168"/>
      <c r="BGS1188" s="168"/>
      <c r="BGT1188" s="167"/>
      <c r="BGU1188" s="10"/>
      <c r="BGV1188" s="10"/>
      <c r="BGX1188" s="167"/>
      <c r="BGY1188" s="327"/>
      <c r="BHA1188" s="168"/>
      <c r="BHB1188" s="168"/>
      <c r="BHC1188" s="167"/>
      <c r="BHD1188" s="10"/>
      <c r="BHE1188" s="10"/>
    </row>
    <row r="1189" spans="1:1565" s="14" customFormat="1" ht="15">
      <c r="A1189" s="167" t="s">
        <v>114</v>
      </c>
      <c r="B1189" s="325" t="s">
        <v>439</v>
      </c>
      <c r="D1189" s="168"/>
      <c r="E1189" s="168">
        <f>VLOOKUP(B1189,$A$1213:$F$2274,6,FALSE)</f>
        <v>0</v>
      </c>
      <c r="F1189" s="167" t="s">
        <v>69</v>
      </c>
      <c r="G1189" s="10">
        <f>E1189*1.1</f>
        <v>0</v>
      </c>
      <c r="H1189" s="10"/>
      <c r="I1189" s="219"/>
      <c r="J1189" s="167" t="s">
        <v>114</v>
      </c>
      <c r="K1189" s="325" t="s">
        <v>447</v>
      </c>
      <c r="M1189" s="168"/>
      <c r="N1189" s="168">
        <f>VLOOKUP(K1189,$A$1213:$F$2274,6,FALSE)</f>
        <v>7</v>
      </c>
      <c r="O1189" s="167" t="s">
        <v>69</v>
      </c>
      <c r="P1189" s="10">
        <f>N1189*1.1</f>
        <v>7.7000000000000011</v>
      </c>
      <c r="Q1189" s="10"/>
      <c r="R1189" s="219"/>
      <c r="S1189" s="167" t="s">
        <v>114</v>
      </c>
      <c r="T1189" s="325" t="s">
        <v>534</v>
      </c>
      <c r="V1189" s="168"/>
      <c r="W1189" s="168">
        <f t="shared" si="11143"/>
        <v>0</v>
      </c>
      <c r="X1189" s="167" t="s">
        <v>69</v>
      </c>
      <c r="Y1189" s="10">
        <f t="shared" ref="Y1189" si="12138">W1189*1.1</f>
        <v>0</v>
      </c>
      <c r="Z1189" s="10"/>
      <c r="AA1189" s="219"/>
      <c r="AB1189" s="167" t="s">
        <v>114</v>
      </c>
      <c r="AC1189" s="325" t="s">
        <v>2036</v>
      </c>
      <c r="AE1189" s="168"/>
      <c r="AF1189" s="168">
        <f t="shared" si="11146"/>
        <v>40</v>
      </c>
      <c r="AG1189" s="167" t="s">
        <v>69</v>
      </c>
      <c r="AH1189" s="10">
        <f t="shared" ref="AH1189" si="12139">AF1189*1.1</f>
        <v>44</v>
      </c>
      <c r="AI1189" s="10"/>
      <c r="AJ1189" s="219"/>
      <c r="AK1189" s="167" t="s">
        <v>114</v>
      </c>
      <c r="AL1189" s="498" t="s">
        <v>1639</v>
      </c>
      <c r="AN1189" s="168"/>
      <c r="AO1189" s="168">
        <f t="shared" si="11149"/>
        <v>21</v>
      </c>
      <c r="AP1189" s="167" t="s">
        <v>69</v>
      </c>
      <c r="AQ1189" s="10">
        <f t="shared" ref="AQ1189" si="12140">AO1189*1.1</f>
        <v>23.1</v>
      </c>
      <c r="AR1189" s="10"/>
      <c r="AS1189" s="219"/>
      <c r="AT1189" s="167" t="s">
        <v>114</v>
      </c>
      <c r="AU1189" s="325" t="s">
        <v>3353</v>
      </c>
      <c r="AW1189" s="168"/>
      <c r="AX1189" s="168">
        <f t="shared" si="11152"/>
        <v>2</v>
      </c>
      <c r="AY1189" s="167" t="s">
        <v>69</v>
      </c>
      <c r="AZ1189" s="10">
        <f t="shared" ref="AZ1189" si="12141">AX1189*1.1</f>
        <v>2.2000000000000002</v>
      </c>
      <c r="BA1189" s="10"/>
      <c r="BB1189" s="219"/>
      <c r="BC1189" s="167" t="s">
        <v>114</v>
      </c>
      <c r="BD1189" s="325" t="s">
        <v>2974</v>
      </c>
      <c r="BF1189" s="168"/>
      <c r="BG1189" s="168">
        <f t="shared" si="11155"/>
        <v>15</v>
      </c>
      <c r="BH1189" s="167" t="s">
        <v>69</v>
      </c>
      <c r="BI1189" s="10">
        <f t="shared" ref="BI1189" si="12142">BG1189*1.1</f>
        <v>16.5</v>
      </c>
      <c r="BJ1189" s="10"/>
      <c r="BK1189" s="219"/>
      <c r="BL1189" s="167" t="s">
        <v>114</v>
      </c>
      <c r="BM1189" s="325" t="s">
        <v>455</v>
      </c>
      <c r="BO1189" s="168"/>
      <c r="BP1189" s="168">
        <f t="shared" si="11158"/>
        <v>22</v>
      </c>
      <c r="BQ1189" s="167" t="s">
        <v>69</v>
      </c>
      <c r="BR1189" s="10">
        <f t="shared" ref="BR1189" si="12143">BP1189*1.1</f>
        <v>24.200000000000003</v>
      </c>
      <c r="BS1189" s="10"/>
      <c r="BT1189" s="219"/>
      <c r="BU1189" s="167" t="s">
        <v>114</v>
      </c>
      <c r="BV1189" s="325" t="s">
        <v>2964</v>
      </c>
      <c r="BX1189" s="168"/>
      <c r="BY1189" s="168">
        <f t="shared" si="11161"/>
        <v>14</v>
      </c>
      <c r="BZ1189" s="167" t="s">
        <v>69</v>
      </c>
      <c r="CA1189" s="10">
        <f t="shared" ref="CA1189" si="12144">BY1189*1.1</f>
        <v>15.400000000000002</v>
      </c>
      <c r="CB1189" s="10"/>
      <c r="CC1189" s="219"/>
      <c r="CD1189" s="167" t="s">
        <v>114</v>
      </c>
      <c r="CE1189" s="325" t="s">
        <v>2974</v>
      </c>
      <c r="CG1189" s="168"/>
      <c r="CH1189" s="168">
        <f t="shared" si="11164"/>
        <v>15</v>
      </c>
      <c r="CI1189" s="167" t="s">
        <v>69</v>
      </c>
      <c r="CJ1189" s="10">
        <f t="shared" ref="CJ1189" si="12145">CH1189*1.1</f>
        <v>16.5</v>
      </c>
      <c r="CK1189" s="10"/>
      <c r="CL1189" s="219"/>
      <c r="CM1189" s="167" t="s">
        <v>114</v>
      </c>
      <c r="CN1189" s="325" t="s">
        <v>3353</v>
      </c>
      <c r="CP1189" s="168"/>
      <c r="CQ1189" s="168">
        <f t="shared" si="11167"/>
        <v>2</v>
      </c>
      <c r="CR1189" s="167" t="s">
        <v>69</v>
      </c>
      <c r="CS1189" s="10">
        <f t="shared" ref="CS1189" si="12146">CQ1189*1.1</f>
        <v>2.2000000000000002</v>
      </c>
      <c r="CT1189" s="10"/>
      <c r="CU1189" s="219"/>
      <c r="CV1189" s="167" t="s">
        <v>114</v>
      </c>
      <c r="CW1189" s="325" t="s">
        <v>1319</v>
      </c>
      <c r="CY1189" s="168"/>
      <c r="CZ1189" s="168">
        <f t="shared" si="11170"/>
        <v>0</v>
      </c>
      <c r="DA1189" s="167" t="s">
        <v>69</v>
      </c>
      <c r="DB1189" s="10">
        <f t="shared" ref="DB1189" si="12147">CZ1189*1.1</f>
        <v>0</v>
      </c>
      <c r="DC1189" s="10"/>
      <c r="DD1189" s="219"/>
      <c r="DE1189" s="167" t="s">
        <v>114</v>
      </c>
      <c r="DF1189" s="325" t="s">
        <v>3001</v>
      </c>
      <c r="DH1189" s="168"/>
      <c r="DI1189" s="168">
        <f t="shared" si="11173"/>
        <v>8</v>
      </c>
      <c r="DJ1189" s="167" t="s">
        <v>69</v>
      </c>
      <c r="DK1189" s="10">
        <f t="shared" ref="DK1189" si="12148">DI1189*1.1</f>
        <v>8.8000000000000007</v>
      </c>
      <c r="DL1189" s="10"/>
      <c r="DM1189" s="219"/>
      <c r="DN1189" s="167" t="s">
        <v>114</v>
      </c>
      <c r="DO1189" s="325" t="s">
        <v>575</v>
      </c>
      <c r="DQ1189" s="168"/>
      <c r="DR1189" s="168">
        <f t="shared" si="11176"/>
        <v>0</v>
      </c>
      <c r="DS1189" s="167" t="s">
        <v>69</v>
      </c>
      <c r="DT1189" s="10">
        <f t="shared" ref="DT1189" si="12149">DR1189*1.1</f>
        <v>0</v>
      </c>
      <c r="DU1189" s="10"/>
      <c r="DV1189" s="219"/>
      <c r="DW1189" s="167" t="s">
        <v>114</v>
      </c>
      <c r="DX1189" s="325" t="s">
        <v>3485</v>
      </c>
      <c r="DZ1189" s="168"/>
      <c r="EA1189" s="168">
        <f t="shared" si="11179"/>
        <v>0</v>
      </c>
      <c r="EB1189" s="167" t="s">
        <v>69</v>
      </c>
      <c r="EC1189" s="10">
        <f t="shared" ref="EC1189" si="12150">EA1189*1.1</f>
        <v>0</v>
      </c>
      <c r="ED1189" s="10"/>
      <c r="EE1189" s="219"/>
      <c r="EF1189" s="167" t="s">
        <v>114</v>
      </c>
      <c r="EG1189" s="325" t="s">
        <v>3006</v>
      </c>
      <c r="EI1189" s="168"/>
      <c r="EJ1189" s="168">
        <f t="shared" si="11182"/>
        <v>18</v>
      </c>
      <c r="EK1189" s="167" t="s">
        <v>69</v>
      </c>
      <c r="EL1189" s="10">
        <f t="shared" ref="EL1189" si="12151">EJ1189*1.1</f>
        <v>19.8</v>
      </c>
      <c r="EM1189" s="10"/>
      <c r="EN1189" s="219"/>
      <c r="EO1189" s="167" t="s">
        <v>114</v>
      </c>
      <c r="EP1189" s="325" t="s">
        <v>2960</v>
      </c>
      <c r="ER1189" s="168"/>
      <c r="ES1189" s="168">
        <f t="shared" si="11185"/>
        <v>85</v>
      </c>
      <c r="ET1189" s="167" t="s">
        <v>69</v>
      </c>
      <c r="EU1189" s="10">
        <f t="shared" ref="EU1189" si="12152">ES1189*1.1</f>
        <v>93.500000000000014</v>
      </c>
      <c r="EV1189" s="10"/>
      <c r="EW1189" s="219"/>
      <c r="EX1189" s="167" t="s">
        <v>114</v>
      </c>
      <c r="EY1189" s="325" t="s">
        <v>2010</v>
      </c>
      <c r="FA1189" s="168"/>
      <c r="FB1189" s="168">
        <f t="shared" si="11188"/>
        <v>0</v>
      </c>
      <c r="FC1189" s="167" t="s">
        <v>69</v>
      </c>
      <c r="FD1189" s="10">
        <f t="shared" ref="FD1189" si="12153">FB1189*1.1</f>
        <v>0</v>
      </c>
      <c r="FE1189" s="10"/>
      <c r="FF1189" s="219"/>
      <c r="FG1189" s="167" t="s">
        <v>114</v>
      </c>
      <c r="FH1189" s="325" t="s">
        <v>2964</v>
      </c>
      <c r="FJ1189" s="168"/>
      <c r="FK1189" s="168">
        <f t="shared" si="11191"/>
        <v>14</v>
      </c>
      <c r="FL1189" s="167" t="s">
        <v>69</v>
      </c>
      <c r="FM1189" s="10">
        <f t="shared" ref="FM1189" si="12154">FK1189*1.1</f>
        <v>15.400000000000002</v>
      </c>
      <c r="FN1189" s="10"/>
      <c r="FO1189" s="219"/>
      <c r="FP1189" s="167" t="s">
        <v>114</v>
      </c>
      <c r="FQ1189" s="325" t="s">
        <v>3353</v>
      </c>
      <c r="FS1189" s="168"/>
      <c r="FT1189" s="168">
        <f t="shared" si="11194"/>
        <v>2</v>
      </c>
      <c r="FU1189" s="167" t="s">
        <v>69</v>
      </c>
      <c r="FV1189" s="10">
        <f t="shared" ref="FV1189" si="12155">FT1189*1.1</f>
        <v>2.2000000000000002</v>
      </c>
      <c r="FW1189" s="10"/>
      <c r="FX1189" s="219"/>
      <c r="FY1189" s="167" t="s">
        <v>114</v>
      </c>
      <c r="FZ1189" s="325" t="s">
        <v>432</v>
      </c>
      <c r="GB1189" s="168"/>
      <c r="GC1189" s="168">
        <f t="shared" si="11197"/>
        <v>14</v>
      </c>
      <c r="GD1189" s="167" t="s">
        <v>69</v>
      </c>
      <c r="GE1189" s="10">
        <f t="shared" ref="GE1189" si="12156">GC1189*1.1</f>
        <v>15.400000000000002</v>
      </c>
      <c r="GF1189" s="10"/>
      <c r="GG1189" s="219"/>
      <c r="GH1189" s="167" t="s">
        <v>114</v>
      </c>
      <c r="GI1189" s="325" t="s">
        <v>1319</v>
      </c>
      <c r="GK1189" s="168"/>
      <c r="GL1189" s="168">
        <f t="shared" si="11200"/>
        <v>0</v>
      </c>
      <c r="GM1189" s="167" t="s">
        <v>69</v>
      </c>
      <c r="GN1189" s="10">
        <f t="shared" ref="GN1189" si="12157">GL1189*1.1</f>
        <v>0</v>
      </c>
      <c r="GO1189" s="10"/>
      <c r="GP1189" s="219"/>
      <c r="GQ1189" s="167" t="s">
        <v>114</v>
      </c>
      <c r="GR1189" s="325" t="s">
        <v>3006</v>
      </c>
      <c r="GT1189" s="168"/>
      <c r="GU1189" s="168">
        <f t="shared" si="11203"/>
        <v>18</v>
      </c>
      <c r="GV1189" s="167" t="s">
        <v>69</v>
      </c>
      <c r="GW1189" s="10">
        <f t="shared" ref="GW1189" si="12158">GU1189*1.1</f>
        <v>19.8</v>
      </c>
      <c r="GX1189" s="10"/>
      <c r="GY1189" s="219"/>
      <c r="GZ1189" s="167" t="s">
        <v>114</v>
      </c>
      <c r="HA1189" s="325" t="s">
        <v>1639</v>
      </c>
      <c r="HC1189" s="168"/>
      <c r="HD1189" s="168">
        <f t="shared" si="11206"/>
        <v>21</v>
      </c>
      <c r="HE1189" s="167" t="s">
        <v>69</v>
      </c>
      <c r="HF1189" s="10">
        <f t="shared" ref="HF1189" si="12159">HD1189*1.1</f>
        <v>23.1</v>
      </c>
      <c r="HG1189" s="10"/>
      <c r="HH1189" s="219"/>
      <c r="HI1189" s="167" t="s">
        <v>114</v>
      </c>
      <c r="HJ1189" s="325" t="s">
        <v>2974</v>
      </c>
      <c r="HL1189" s="168"/>
      <c r="HM1189" s="168">
        <f t="shared" si="11209"/>
        <v>15</v>
      </c>
      <c r="HN1189" s="167" t="s">
        <v>69</v>
      </c>
      <c r="HO1189" s="10">
        <f t="shared" ref="HO1189" si="12160">HM1189*1.1</f>
        <v>16.5</v>
      </c>
      <c r="HP1189" s="10"/>
      <c r="HQ1189" s="219"/>
      <c r="HR1189" s="167" t="s">
        <v>114</v>
      </c>
      <c r="HS1189" s="325" t="s">
        <v>954</v>
      </c>
      <c r="HU1189" s="168"/>
      <c r="HV1189" s="168">
        <f t="shared" si="11212"/>
        <v>0</v>
      </c>
      <c r="HW1189" s="167" t="s">
        <v>69</v>
      </c>
      <c r="HX1189" s="10">
        <f t="shared" ref="HX1189" si="12161">HV1189*1.1</f>
        <v>0</v>
      </c>
      <c r="HY1189" s="10"/>
      <c r="HZ1189" s="219"/>
      <c r="IA1189" s="167" t="s">
        <v>114</v>
      </c>
      <c r="IB1189" s="325" t="s">
        <v>467</v>
      </c>
      <c r="ID1189" s="168"/>
      <c r="IE1189" s="168">
        <f t="shared" si="11215"/>
        <v>0</v>
      </c>
      <c r="IF1189" s="167" t="s">
        <v>69</v>
      </c>
      <c r="IG1189" s="10">
        <f t="shared" ref="IG1189" si="12162">IE1189*1.1</f>
        <v>0</v>
      </c>
      <c r="IH1189" s="10"/>
      <c r="II1189" s="219"/>
      <c r="IJ1189" s="167" t="s">
        <v>114</v>
      </c>
      <c r="IK1189" s="325" t="s">
        <v>2841</v>
      </c>
      <c r="IM1189" s="168"/>
      <c r="IN1189" s="168">
        <f t="shared" si="11218"/>
        <v>4</v>
      </c>
      <c r="IO1189" s="167" t="s">
        <v>69</v>
      </c>
      <c r="IP1189" s="10">
        <f t="shared" ref="IP1189" si="12163">IN1189*1.1</f>
        <v>4.4000000000000004</v>
      </c>
      <c r="IQ1189" s="10"/>
      <c r="IR1189" s="219"/>
      <c r="IS1189" s="167" t="s">
        <v>114</v>
      </c>
      <c r="IT1189" s="325" t="s">
        <v>1999</v>
      </c>
      <c r="IV1189" s="168"/>
      <c r="IW1189" s="168">
        <f t="shared" si="11221"/>
        <v>0</v>
      </c>
      <c r="IX1189" s="167" t="s">
        <v>69</v>
      </c>
      <c r="IY1189" s="10">
        <f t="shared" ref="IY1189" si="12164">IW1189*1.1</f>
        <v>0</v>
      </c>
      <c r="IZ1189" s="10"/>
      <c r="JA1189" s="219"/>
      <c r="JB1189" s="167" t="s">
        <v>114</v>
      </c>
      <c r="JC1189" s="500" t="s">
        <v>1628</v>
      </c>
      <c r="JE1189" s="168"/>
      <c r="JF1189" s="168">
        <f t="shared" si="11224"/>
        <v>0</v>
      </c>
      <c r="JG1189" s="167" t="s">
        <v>69</v>
      </c>
      <c r="JH1189" s="10">
        <f t="shared" ref="JH1189" si="12165">JF1189*1.1</f>
        <v>0</v>
      </c>
      <c r="JI1189" s="10"/>
      <c r="JJ1189" s="219"/>
      <c r="JK1189" s="167" t="s">
        <v>114</v>
      </c>
      <c r="JL1189" s="500" t="s">
        <v>467</v>
      </c>
      <c r="JN1189" s="168"/>
      <c r="JO1189" s="168">
        <f t="shared" si="11227"/>
        <v>0</v>
      </c>
      <c r="JP1189" s="167" t="s">
        <v>69</v>
      </c>
      <c r="JQ1189" s="10">
        <f t="shared" ref="JQ1189" si="12166">JO1189*1.1</f>
        <v>0</v>
      </c>
      <c r="JR1189" s="10"/>
      <c r="JS1189" s="219"/>
      <c r="JT1189" s="167" t="s">
        <v>114</v>
      </c>
      <c r="JU1189" s="500" t="s">
        <v>3480</v>
      </c>
      <c r="JW1189" s="168"/>
      <c r="JX1189" s="168">
        <f t="shared" si="11230"/>
        <v>29</v>
      </c>
      <c r="JY1189" s="167" t="s">
        <v>69</v>
      </c>
      <c r="JZ1189" s="10">
        <f t="shared" ref="JZ1189" si="12167">JX1189*1.1</f>
        <v>31.900000000000002</v>
      </c>
      <c r="KA1189" s="10"/>
      <c r="KB1189" s="219"/>
      <c r="KC1189" s="167" t="s">
        <v>114</v>
      </c>
      <c r="KD1189" s="500" t="s">
        <v>2323</v>
      </c>
      <c r="KF1189" s="168"/>
      <c r="KG1189" s="168">
        <f t="shared" si="11233"/>
        <v>4</v>
      </c>
      <c r="KH1189" s="167" t="s">
        <v>69</v>
      </c>
      <c r="KI1189" s="10">
        <f t="shared" ref="KI1189" si="12168">KG1189*1.1</f>
        <v>4.4000000000000004</v>
      </c>
      <c r="KJ1189" s="10"/>
      <c r="KK1189" s="219"/>
      <c r="KL1189" s="167" t="s">
        <v>114</v>
      </c>
      <c r="KM1189" s="500" t="s">
        <v>575</v>
      </c>
      <c r="KO1189" s="168"/>
      <c r="KP1189" s="168">
        <f t="shared" si="11236"/>
        <v>0</v>
      </c>
      <c r="KQ1189" s="167" t="s">
        <v>69</v>
      </c>
      <c r="KR1189" s="10">
        <f t="shared" ref="KR1189" si="12169">KP1189*1.1</f>
        <v>0</v>
      </c>
      <c r="KS1189" s="10"/>
      <c r="KT1189" s="219"/>
      <c r="KU1189" s="167" t="s">
        <v>114</v>
      </c>
      <c r="KV1189" s="328" t="s">
        <v>439</v>
      </c>
      <c r="KX1189" s="168"/>
      <c r="KY1189" s="168">
        <f t="shared" si="11239"/>
        <v>0</v>
      </c>
      <c r="KZ1189" s="167" t="s">
        <v>69</v>
      </c>
      <c r="LA1189" s="10">
        <f t="shared" ref="LA1189" si="12170">KY1189*1.1</f>
        <v>0</v>
      </c>
      <c r="LB1189" s="10"/>
      <c r="LC1189" s="219"/>
      <c r="LD1189" s="167" t="s">
        <v>114</v>
      </c>
      <c r="LE1189" s="500" t="s">
        <v>2841</v>
      </c>
      <c r="LG1189" s="168"/>
      <c r="LH1189" s="168">
        <f t="shared" si="11242"/>
        <v>4</v>
      </c>
      <c r="LI1189" s="167" t="s">
        <v>69</v>
      </c>
      <c r="LJ1189" s="10">
        <f t="shared" ref="LJ1189" si="12171">LH1189*1.1</f>
        <v>4.4000000000000004</v>
      </c>
      <c r="LK1189" s="10"/>
      <c r="LL1189" s="219"/>
      <c r="LM1189" s="167" t="s">
        <v>114</v>
      </c>
      <c r="LN1189" s="500" t="s">
        <v>455</v>
      </c>
      <c r="LP1189" s="168"/>
      <c r="LQ1189" s="168">
        <f t="shared" si="11245"/>
        <v>22</v>
      </c>
      <c r="LR1189" s="167" t="s">
        <v>69</v>
      </c>
      <c r="LS1189" s="10">
        <f t="shared" ref="LS1189" si="12172">LQ1189*1.1</f>
        <v>24.200000000000003</v>
      </c>
      <c r="LT1189" s="10"/>
      <c r="LU1189" s="219"/>
      <c r="LV1189" s="167" t="s">
        <v>114</v>
      </c>
      <c r="LW1189" s="500" t="s">
        <v>2421</v>
      </c>
      <c r="LY1189" s="168"/>
      <c r="LZ1189" s="168">
        <f t="shared" si="11248"/>
        <v>1</v>
      </c>
      <c r="MA1189" s="167" t="s">
        <v>69</v>
      </c>
      <c r="MB1189" s="10">
        <f t="shared" ref="MB1189" si="12173">LZ1189*1.1</f>
        <v>1.1000000000000001</v>
      </c>
      <c r="MC1189" s="10"/>
      <c r="MD1189" s="219"/>
      <c r="ME1189" s="167" t="s">
        <v>114</v>
      </c>
      <c r="MF1189" s="500" t="s">
        <v>467</v>
      </c>
      <c r="MH1189" s="168"/>
      <c r="MI1189" s="168">
        <f t="shared" si="11251"/>
        <v>0</v>
      </c>
      <c r="MJ1189" s="167" t="s">
        <v>69</v>
      </c>
      <c r="MK1189" s="10">
        <f t="shared" ref="MK1189" si="12174">MI1189*1.1</f>
        <v>0</v>
      </c>
      <c r="ML1189" s="10"/>
      <c r="MM1189" s="219"/>
      <c r="MN1189" s="167" t="s">
        <v>114</v>
      </c>
      <c r="MO1189" s="328" t="s">
        <v>1639</v>
      </c>
      <c r="MQ1189" s="168"/>
      <c r="MR1189" s="168">
        <f t="shared" si="11254"/>
        <v>21</v>
      </c>
      <c r="MS1189" s="167" t="s">
        <v>69</v>
      </c>
      <c r="MT1189" s="10">
        <f t="shared" ref="MT1189" si="12175">MR1189*1.1</f>
        <v>23.1</v>
      </c>
      <c r="MU1189" s="10"/>
      <c r="MV1189" s="219"/>
      <c r="MW1189" s="167" t="s">
        <v>114</v>
      </c>
      <c r="MX1189" s="500" t="s">
        <v>954</v>
      </c>
      <c r="MZ1189" s="168"/>
      <c r="NA1189" s="168">
        <f t="shared" si="11257"/>
        <v>0</v>
      </c>
      <c r="NB1189" s="167" t="s">
        <v>69</v>
      </c>
      <c r="NC1189" s="10">
        <f t="shared" ref="NC1189" si="12176">NA1189*1.1</f>
        <v>0</v>
      </c>
      <c r="ND1189" s="10"/>
      <c r="NE1189" s="219"/>
      <c r="NF1189" s="167" t="s">
        <v>114</v>
      </c>
      <c r="NG1189" s="500" t="s">
        <v>1628</v>
      </c>
      <c r="NI1189" s="168"/>
      <c r="NJ1189" s="168">
        <f t="shared" si="11260"/>
        <v>0</v>
      </c>
      <c r="NK1189" s="167" t="s">
        <v>69</v>
      </c>
      <c r="NL1189" s="10">
        <f t="shared" ref="NL1189" si="12177">NJ1189*1.1</f>
        <v>0</v>
      </c>
      <c r="NM1189" s="10"/>
      <c r="NN1189" s="219"/>
      <c r="NO1189" s="167" t="s">
        <v>114</v>
      </c>
      <c r="NP1189" s="500" t="s">
        <v>455</v>
      </c>
      <c r="NR1189" s="168"/>
      <c r="NS1189" s="168">
        <f t="shared" si="11263"/>
        <v>22</v>
      </c>
      <c r="NT1189" s="167" t="s">
        <v>69</v>
      </c>
      <c r="NU1189" s="10">
        <f t="shared" ref="NU1189" si="12178">NS1189*1.1</f>
        <v>24.200000000000003</v>
      </c>
      <c r="NV1189" s="10"/>
      <c r="NW1189" s="219"/>
      <c r="NX1189" s="167" t="s">
        <v>114</v>
      </c>
      <c r="NY1189" s="500" t="s">
        <v>508</v>
      </c>
      <c r="OA1189" s="168"/>
      <c r="OB1189" s="168">
        <f t="shared" si="11266"/>
        <v>9</v>
      </c>
      <c r="OC1189" s="167" t="s">
        <v>69</v>
      </c>
      <c r="OD1189" s="10">
        <f t="shared" ref="OD1189" si="12179">OB1189*1.1</f>
        <v>9.9</v>
      </c>
      <c r="OE1189" s="10"/>
      <c r="OF1189" s="219"/>
      <c r="OG1189" s="167" t="s">
        <v>114</v>
      </c>
      <c r="OH1189" s="500" t="s">
        <v>2841</v>
      </c>
      <c r="OJ1189" s="168"/>
      <c r="OK1189" s="168">
        <f t="shared" si="11269"/>
        <v>4</v>
      </c>
      <c r="OL1189" s="167" t="s">
        <v>69</v>
      </c>
      <c r="OM1189" s="10">
        <f t="shared" ref="OM1189" si="12180">OK1189*1.1</f>
        <v>4.4000000000000004</v>
      </c>
      <c r="ON1189" s="10"/>
      <c r="OO1189" s="219"/>
      <c r="OP1189" s="167" t="s">
        <v>114</v>
      </c>
      <c r="OQ1189" s="500" t="s">
        <v>1984</v>
      </c>
      <c r="OS1189" s="168"/>
      <c r="OT1189" s="168">
        <f t="shared" si="11272"/>
        <v>0</v>
      </c>
      <c r="OU1189" s="167" t="s">
        <v>69</v>
      </c>
      <c r="OV1189" s="10">
        <f t="shared" ref="OV1189" si="12181">OT1189*1.1</f>
        <v>0</v>
      </c>
      <c r="OW1189" s="10"/>
      <c r="OX1189" s="219"/>
      <c r="OY1189" s="167" t="s">
        <v>114</v>
      </c>
      <c r="OZ1189" s="500" t="s">
        <v>954</v>
      </c>
      <c r="PB1189" s="168"/>
      <c r="PC1189" s="168">
        <f t="shared" si="11275"/>
        <v>0</v>
      </c>
      <c r="PD1189" s="167" t="s">
        <v>69</v>
      </c>
      <c r="PE1189" s="10">
        <f t="shared" ref="PE1189" si="12182">PC1189*1.1</f>
        <v>0</v>
      </c>
      <c r="PF1189" s="10"/>
      <c r="PG1189" s="219"/>
      <c r="PH1189" s="167" t="s">
        <v>114</v>
      </c>
      <c r="PI1189" s="500" t="s">
        <v>2421</v>
      </c>
      <c r="PK1189" s="168"/>
      <c r="PL1189" s="168">
        <f t="shared" si="11278"/>
        <v>1</v>
      </c>
      <c r="PM1189" s="167" t="s">
        <v>69</v>
      </c>
      <c r="PN1189" s="10">
        <f t="shared" ref="PN1189" si="12183">PL1189*1.1</f>
        <v>1.1000000000000001</v>
      </c>
      <c r="PO1189" s="10"/>
      <c r="PP1189" s="219"/>
      <c r="PQ1189" s="167" t="s">
        <v>114</v>
      </c>
      <c r="PR1189" s="500" t="s">
        <v>455</v>
      </c>
      <c r="PT1189" s="168"/>
      <c r="PU1189" s="168">
        <f t="shared" si="11281"/>
        <v>22</v>
      </c>
      <c r="PV1189" s="167" t="s">
        <v>69</v>
      </c>
      <c r="PW1189" s="10">
        <f t="shared" ref="PW1189" si="12184">PU1189*1.1</f>
        <v>24.200000000000003</v>
      </c>
      <c r="PX1189" s="10"/>
      <c r="PY1189" s="219"/>
      <c r="PZ1189" s="167" t="s">
        <v>114</v>
      </c>
      <c r="QA1189" s="500" t="s">
        <v>439</v>
      </c>
      <c r="QC1189" s="168"/>
      <c r="QD1189" s="168">
        <f t="shared" si="11284"/>
        <v>0</v>
      </c>
      <c r="QE1189" s="167" t="s">
        <v>69</v>
      </c>
      <c r="QF1189" s="10">
        <f t="shared" ref="QF1189" si="12185">QD1189*1.1</f>
        <v>0</v>
      </c>
      <c r="QG1189" s="10"/>
      <c r="QH1189" s="219"/>
      <c r="QI1189" s="167" t="s">
        <v>114</v>
      </c>
      <c r="QJ1189" s="500" t="s">
        <v>1628</v>
      </c>
      <c r="QL1189" s="168"/>
      <c r="QM1189" s="168">
        <f t="shared" si="11287"/>
        <v>0</v>
      </c>
      <c r="QN1189" s="167" t="s">
        <v>69</v>
      </c>
      <c r="QO1189" s="10">
        <f t="shared" ref="QO1189" si="12186">QM1189*1.1</f>
        <v>0</v>
      </c>
      <c r="QP1189" s="10"/>
      <c r="QQ1189" s="219"/>
      <c r="QR1189" s="167" t="s">
        <v>114</v>
      </c>
      <c r="QS1189" s="500" t="s">
        <v>707</v>
      </c>
      <c r="QU1189" s="168"/>
      <c r="QV1189" s="168">
        <f t="shared" si="11290"/>
        <v>0</v>
      </c>
      <c r="QW1189" s="167" t="s">
        <v>69</v>
      </c>
      <c r="QX1189" s="10">
        <f t="shared" ref="QX1189" si="12187">QV1189*1.1</f>
        <v>0</v>
      </c>
      <c r="QY1189" s="10"/>
      <c r="QZ1189" s="219"/>
      <c r="RA1189" s="167" t="s">
        <v>114</v>
      </c>
      <c r="RB1189" s="500" t="s">
        <v>534</v>
      </c>
      <c r="RD1189" s="168"/>
      <c r="RE1189" s="168">
        <f t="shared" si="11293"/>
        <v>0</v>
      </c>
      <c r="RF1189" s="167" t="s">
        <v>69</v>
      </c>
      <c r="RG1189" s="10">
        <f t="shared" ref="RG1189" si="12188">RE1189*1.1</f>
        <v>0</v>
      </c>
      <c r="RH1189" s="10"/>
      <c r="RI1189" s="219"/>
      <c r="RJ1189" s="167" t="s">
        <v>114</v>
      </c>
      <c r="RK1189" s="500" t="s">
        <v>941</v>
      </c>
      <c r="RM1189" s="168"/>
      <c r="RN1189" s="168">
        <f t="shared" si="11296"/>
        <v>0</v>
      </c>
      <c r="RO1189" s="167" t="s">
        <v>69</v>
      </c>
      <c r="RP1189" s="10">
        <f t="shared" ref="RP1189" si="12189">RN1189*1.1</f>
        <v>0</v>
      </c>
      <c r="RQ1189" s="10"/>
      <c r="RR1189" s="219"/>
      <c r="RS1189" s="167" t="s">
        <v>114</v>
      </c>
      <c r="RT1189" s="500" t="s">
        <v>3419</v>
      </c>
      <c r="RV1189" s="168"/>
      <c r="RW1189" s="168">
        <f t="shared" si="11299"/>
        <v>0</v>
      </c>
      <c r="RX1189" s="167" t="s">
        <v>69</v>
      </c>
      <c r="RY1189" s="10">
        <f t="shared" ref="RY1189" si="12190">RW1189*1.1</f>
        <v>0</v>
      </c>
      <c r="RZ1189" s="10"/>
      <c r="SA1189" s="219"/>
      <c r="SB1189" s="167" t="s">
        <v>114</v>
      </c>
      <c r="SC1189" s="500" t="s">
        <v>1628</v>
      </c>
      <c r="SE1189" s="168"/>
      <c r="SF1189" s="168">
        <f t="shared" si="11302"/>
        <v>0</v>
      </c>
      <c r="SG1189" s="167" t="s">
        <v>69</v>
      </c>
      <c r="SH1189" s="10">
        <f t="shared" ref="SH1189" si="12191">SF1189*1.1</f>
        <v>0</v>
      </c>
      <c r="SI1189" s="10"/>
      <c r="SJ1189" s="219"/>
      <c r="SK1189" s="167" t="s">
        <v>114</v>
      </c>
      <c r="SL1189" s="500" t="s">
        <v>3486</v>
      </c>
      <c r="SN1189" s="168"/>
      <c r="SO1189" s="168">
        <f t="shared" si="11305"/>
        <v>3</v>
      </c>
      <c r="SP1189" s="167" t="s">
        <v>69</v>
      </c>
      <c r="SQ1189" s="10">
        <f t="shared" ref="SQ1189" si="12192">SO1189*1.1</f>
        <v>3.3000000000000003</v>
      </c>
      <c r="SR1189" s="10"/>
      <c r="SS1189" s="219"/>
      <c r="ST1189" s="167" t="s">
        <v>114</v>
      </c>
      <c r="SU1189" s="500" t="s">
        <v>3485</v>
      </c>
      <c r="SW1189" s="168"/>
      <c r="SX1189" s="168">
        <f t="shared" si="11308"/>
        <v>0</v>
      </c>
      <c r="SY1189" s="167" t="s">
        <v>69</v>
      </c>
      <c r="SZ1189" s="10">
        <f t="shared" ref="SZ1189" si="12193">SX1189*1.1</f>
        <v>0</v>
      </c>
      <c r="TA1189" s="10"/>
      <c r="TB1189" s="219"/>
      <c r="TC1189" s="167" t="s">
        <v>114</v>
      </c>
      <c r="TD1189" s="500" t="s">
        <v>575</v>
      </c>
      <c r="TF1189" s="168"/>
      <c r="TG1189" s="168">
        <f t="shared" si="11311"/>
        <v>0</v>
      </c>
      <c r="TH1189" s="167" t="s">
        <v>69</v>
      </c>
      <c r="TI1189" s="10">
        <f t="shared" ref="TI1189" si="12194">TG1189*1.1</f>
        <v>0</v>
      </c>
      <c r="TJ1189" s="10"/>
      <c r="TK1189" s="219"/>
      <c r="TL1189" s="167" t="s">
        <v>114</v>
      </c>
      <c r="TM1189" s="328" t="s">
        <v>3419</v>
      </c>
      <c r="TO1189" s="168"/>
      <c r="TP1189" s="168">
        <f t="shared" si="11314"/>
        <v>0</v>
      </c>
      <c r="TQ1189" s="167" t="s">
        <v>69</v>
      </c>
      <c r="TR1189" s="10">
        <f t="shared" ref="TR1189" si="12195">TP1189*1.1</f>
        <v>0</v>
      </c>
      <c r="TS1189" s="10"/>
      <c r="TT1189" s="219"/>
      <c r="TU1189" s="167" t="s">
        <v>114</v>
      </c>
      <c r="TV1189" s="500" t="s">
        <v>2370</v>
      </c>
      <c r="TX1189" s="168"/>
      <c r="TY1189" s="168">
        <f t="shared" si="11317"/>
        <v>8</v>
      </c>
      <c r="TZ1189" s="167" t="s">
        <v>69</v>
      </c>
      <c r="UA1189" s="10">
        <f t="shared" ref="UA1189" si="12196">TY1189*1.1</f>
        <v>8.8000000000000007</v>
      </c>
      <c r="UB1189" s="10"/>
      <c r="UC1189" s="219"/>
      <c r="UD1189" s="167" t="s">
        <v>114</v>
      </c>
      <c r="UE1189" s="328" t="s">
        <v>1999</v>
      </c>
      <c r="UG1189" s="168"/>
      <c r="UH1189" s="168">
        <f t="shared" si="11320"/>
        <v>0</v>
      </c>
      <c r="UI1189" s="167" t="s">
        <v>69</v>
      </c>
      <c r="UJ1189" s="10">
        <f t="shared" ref="UJ1189" si="12197">UH1189*1.1</f>
        <v>0</v>
      </c>
      <c r="UK1189" s="10"/>
      <c r="UL1189" s="219"/>
      <c r="UM1189" s="167" t="s">
        <v>114</v>
      </c>
      <c r="UN1189" s="500" t="s">
        <v>1984</v>
      </c>
      <c r="UP1189" s="168"/>
      <c r="UQ1189" s="168">
        <f t="shared" si="11323"/>
        <v>0</v>
      </c>
      <c r="UR1189" s="167" t="s">
        <v>69</v>
      </c>
      <c r="US1189" s="10">
        <f t="shared" ref="US1189" si="12198">UQ1189*1.1</f>
        <v>0</v>
      </c>
      <c r="UT1189" s="10"/>
      <c r="UU1189" s="219"/>
      <c r="UV1189" s="167" t="s">
        <v>114</v>
      </c>
      <c r="UW1189" s="500" t="s">
        <v>426</v>
      </c>
      <c r="UY1189" s="168"/>
      <c r="UZ1189" s="168">
        <f t="shared" si="11326"/>
        <v>0</v>
      </c>
      <c r="VA1189" s="167" t="s">
        <v>69</v>
      </c>
      <c r="VB1189" s="10">
        <f t="shared" ref="VB1189" si="12199">UZ1189*1.1</f>
        <v>0</v>
      </c>
      <c r="VC1189" s="10"/>
      <c r="VD1189" s="219"/>
      <c r="VE1189" s="167" t="s">
        <v>114</v>
      </c>
      <c r="VF1189" s="500" t="s">
        <v>954</v>
      </c>
      <c r="VH1189" s="168"/>
      <c r="VI1189" s="168">
        <f t="shared" si="11329"/>
        <v>0</v>
      </c>
      <c r="VJ1189" s="167" t="s">
        <v>69</v>
      </c>
      <c r="VK1189" s="10">
        <f t="shared" ref="VK1189" si="12200">VI1189*1.1</f>
        <v>0</v>
      </c>
      <c r="VL1189" s="10"/>
      <c r="VM1189" s="219"/>
      <c r="VN1189" s="167" t="s">
        <v>114</v>
      </c>
      <c r="VO1189" s="500" t="s">
        <v>1984</v>
      </c>
      <c r="VQ1189" s="168"/>
      <c r="VR1189" s="168">
        <f t="shared" si="11332"/>
        <v>0</v>
      </c>
      <c r="VS1189" s="167" t="s">
        <v>69</v>
      </c>
      <c r="VT1189" s="10">
        <f t="shared" ref="VT1189" si="12201">VR1189*1.1</f>
        <v>0</v>
      </c>
      <c r="VU1189" s="10"/>
      <c r="VV1189" s="219"/>
      <c r="VW1189" s="167" t="s">
        <v>114</v>
      </c>
      <c r="VX1189" s="500" t="s">
        <v>3006</v>
      </c>
      <c r="VZ1189" s="168"/>
      <c r="WA1189" s="168">
        <f t="shared" si="11335"/>
        <v>18</v>
      </c>
      <c r="WB1189" s="167" t="s">
        <v>69</v>
      </c>
      <c r="WC1189" s="10">
        <f t="shared" ref="WC1189" si="12202">WA1189*1.1</f>
        <v>19.8</v>
      </c>
      <c r="WD1189" s="10"/>
      <c r="WE1189" s="219"/>
      <c r="WF1189" s="167" t="s">
        <v>114</v>
      </c>
      <c r="WG1189" s="500" t="s">
        <v>2394</v>
      </c>
      <c r="WI1189" s="168"/>
      <c r="WJ1189" s="168">
        <f t="shared" si="11338"/>
        <v>3</v>
      </c>
      <c r="WK1189" s="167" t="s">
        <v>69</v>
      </c>
      <c r="WL1189" s="10">
        <f t="shared" ref="WL1189" si="12203">WJ1189*1.1</f>
        <v>3.3000000000000003</v>
      </c>
      <c r="WM1189" s="10"/>
      <c r="WN1189" s="219"/>
      <c r="WO1189" s="167" t="s">
        <v>114</v>
      </c>
      <c r="WP1189" s="500" t="s">
        <v>3480</v>
      </c>
      <c r="WR1189" s="168"/>
      <c r="WS1189" s="168">
        <f t="shared" si="11341"/>
        <v>29</v>
      </c>
      <c r="WT1189" s="167" t="s">
        <v>69</v>
      </c>
      <c r="WU1189" s="10">
        <f t="shared" ref="WU1189" si="12204">WS1189*1.1</f>
        <v>31.900000000000002</v>
      </c>
      <c r="WV1189" s="10"/>
      <c r="WW1189" s="219"/>
      <c r="WX1189" s="167" t="s">
        <v>114</v>
      </c>
      <c r="WY1189" s="499" t="s">
        <v>1639</v>
      </c>
      <c r="XA1189" s="168"/>
      <c r="XB1189" s="168">
        <f t="shared" si="11344"/>
        <v>21</v>
      </c>
      <c r="XC1189" s="167" t="s">
        <v>69</v>
      </c>
      <c r="XD1189" s="10">
        <f t="shared" ref="XD1189" si="12205">XB1189*1.1</f>
        <v>23.1</v>
      </c>
      <c r="XE1189" s="10"/>
      <c r="XF1189" s="219"/>
      <c r="XG1189" s="167" t="s">
        <v>114</v>
      </c>
      <c r="XH1189" s="500" t="s">
        <v>3486</v>
      </c>
      <c r="XJ1189" s="168"/>
      <c r="XK1189" s="168">
        <f t="shared" si="11347"/>
        <v>3</v>
      </c>
      <c r="XL1189" s="167" t="s">
        <v>69</v>
      </c>
      <c r="XM1189" s="10">
        <f t="shared" ref="XM1189" si="12206">XK1189*1.1</f>
        <v>3.3000000000000003</v>
      </c>
      <c r="XN1189" s="10"/>
      <c r="XO1189" s="219"/>
      <c r="XP1189" s="167" t="s">
        <v>114</v>
      </c>
      <c r="XQ1189" s="500" t="s">
        <v>439</v>
      </c>
      <c r="XS1189" s="168"/>
      <c r="XT1189" s="168">
        <f t="shared" si="11350"/>
        <v>0</v>
      </c>
      <c r="XU1189" s="167" t="s">
        <v>69</v>
      </c>
      <c r="XV1189" s="10">
        <f t="shared" ref="XV1189" si="12207">XT1189*1.1</f>
        <v>0</v>
      </c>
      <c r="XW1189" s="10"/>
      <c r="XX1189" s="219"/>
      <c r="XY1189" s="167" t="s">
        <v>114</v>
      </c>
      <c r="XZ1189" s="500" t="s">
        <v>514</v>
      </c>
      <c r="YB1189" s="168"/>
      <c r="YC1189" s="168">
        <f t="shared" si="11353"/>
        <v>0</v>
      </c>
      <c r="YD1189" s="167" t="s">
        <v>69</v>
      </c>
      <c r="YE1189" s="10">
        <f t="shared" ref="YE1189" si="12208">YC1189*1.1</f>
        <v>0</v>
      </c>
      <c r="YF1189" s="10"/>
      <c r="YG1189" s="219"/>
      <c r="YH1189" s="167" t="s">
        <v>114</v>
      </c>
      <c r="YI1189" s="500" t="s">
        <v>2370</v>
      </c>
      <c r="YK1189" s="168"/>
      <c r="YL1189" s="168">
        <f t="shared" si="11356"/>
        <v>8</v>
      </c>
      <c r="YM1189" s="167" t="s">
        <v>69</v>
      </c>
      <c r="YN1189" s="10">
        <f t="shared" ref="YN1189" si="12209">YL1189*1.1</f>
        <v>8.8000000000000007</v>
      </c>
      <c r="YO1189" s="10"/>
      <c r="YP1189" s="219"/>
      <c r="YQ1189" s="167" t="s">
        <v>114</v>
      </c>
      <c r="YR1189" s="500" t="s">
        <v>2368</v>
      </c>
      <c r="YT1189" s="168"/>
      <c r="YU1189" s="168">
        <f t="shared" si="11359"/>
        <v>0</v>
      </c>
      <c r="YV1189" s="167" t="s">
        <v>69</v>
      </c>
      <c r="YW1189" s="10">
        <f t="shared" ref="YW1189" si="12210">YU1189*1.1</f>
        <v>0</v>
      </c>
      <c r="YX1189" s="10"/>
      <c r="YY1189" s="219"/>
      <c r="YZ1189" s="167" t="s">
        <v>114</v>
      </c>
      <c r="ZA1189" s="500" t="s">
        <v>2960</v>
      </c>
      <c r="ZC1189" s="168"/>
      <c r="ZD1189" s="168">
        <f t="shared" si="11362"/>
        <v>85</v>
      </c>
      <c r="ZE1189" s="167" t="s">
        <v>69</v>
      </c>
      <c r="ZF1189" s="10">
        <f t="shared" ref="ZF1189" si="12211">ZD1189*1.1</f>
        <v>93.500000000000014</v>
      </c>
      <c r="ZG1189" s="10"/>
      <c r="ZH1189" s="219"/>
      <c r="ZI1189" s="167" t="s">
        <v>114</v>
      </c>
      <c r="ZJ1189" s="500" t="s">
        <v>1319</v>
      </c>
      <c r="ZL1189" s="168"/>
      <c r="ZM1189" s="168">
        <f t="shared" si="11365"/>
        <v>0</v>
      </c>
      <c r="ZN1189" s="167" t="s">
        <v>69</v>
      </c>
      <c r="ZO1189" s="10">
        <f t="shared" ref="ZO1189" si="12212">ZM1189*1.1</f>
        <v>0</v>
      </c>
      <c r="ZP1189" s="10"/>
      <c r="ZQ1189" s="219"/>
      <c r="ZR1189" s="167" t="s">
        <v>114</v>
      </c>
      <c r="ZS1189" s="498" t="s">
        <v>1629</v>
      </c>
      <c r="ZU1189" s="168"/>
      <c r="ZV1189" s="168">
        <f t="shared" si="11368"/>
        <v>0</v>
      </c>
      <c r="ZW1189" s="167" t="s">
        <v>69</v>
      </c>
      <c r="ZX1189" s="10">
        <f t="shared" ref="ZX1189" si="12213">ZV1189*1.1</f>
        <v>0</v>
      </c>
      <c r="ZY1189" s="10"/>
      <c r="ZZ1189" s="219"/>
      <c r="AAA1189" s="167" t="s">
        <v>114</v>
      </c>
      <c r="AAB1189" s="500" t="s">
        <v>2349</v>
      </c>
      <c r="AAD1189" s="168"/>
      <c r="AAE1189" s="168">
        <f t="shared" si="11371"/>
        <v>104</v>
      </c>
      <c r="AAF1189" s="167" t="s">
        <v>69</v>
      </c>
      <c r="AAG1189" s="10">
        <f t="shared" ref="AAG1189" si="12214">AAE1189*1.1</f>
        <v>114.4</v>
      </c>
      <c r="AAH1189" s="10"/>
      <c r="AAI1189" s="219"/>
      <c r="AAJ1189" s="167" t="s">
        <v>114</v>
      </c>
      <c r="AAK1189" s="500" t="s">
        <v>2394</v>
      </c>
      <c r="AAM1189" s="168"/>
      <c r="AAN1189" s="168">
        <f t="shared" si="11374"/>
        <v>3</v>
      </c>
      <c r="AAO1189" s="167" t="s">
        <v>69</v>
      </c>
      <c r="AAP1189" s="10">
        <f t="shared" ref="AAP1189" si="12215">AAN1189*1.1</f>
        <v>3.3000000000000003</v>
      </c>
      <c r="AAQ1189" s="10"/>
      <c r="AAR1189" s="219"/>
      <c r="AAS1189" s="167" t="s">
        <v>114</v>
      </c>
      <c r="AAT1189" s="500" t="s">
        <v>2323</v>
      </c>
      <c r="AAV1189" s="168"/>
      <c r="AAW1189" s="168">
        <f t="shared" si="11377"/>
        <v>4</v>
      </c>
      <c r="AAX1189" s="167" t="s">
        <v>69</v>
      </c>
      <c r="AAY1189" s="10">
        <f t="shared" ref="AAY1189" si="12216">AAW1189*1.1</f>
        <v>4.4000000000000004</v>
      </c>
      <c r="AAZ1189" s="10"/>
      <c r="ABA1189" s="219"/>
      <c r="ABB1189" s="167" t="s">
        <v>114</v>
      </c>
      <c r="ABC1189" s="500" t="s">
        <v>439</v>
      </c>
      <c r="ABE1189" s="168"/>
      <c r="ABF1189" s="168">
        <f t="shared" si="11380"/>
        <v>0</v>
      </c>
      <c r="ABG1189" s="167" t="s">
        <v>69</v>
      </c>
      <c r="ABH1189" s="10">
        <f t="shared" ref="ABH1189" si="12217">ABF1189*1.1</f>
        <v>0</v>
      </c>
      <c r="ABI1189" s="10"/>
      <c r="ABJ1189" s="219"/>
      <c r="ABK1189" s="167" t="s">
        <v>114</v>
      </c>
      <c r="ABL1189" s="500" t="s">
        <v>455</v>
      </c>
      <c r="ABN1189" s="168"/>
      <c r="ABO1189" s="168">
        <f t="shared" si="11383"/>
        <v>22</v>
      </c>
      <c r="ABP1189" s="167" t="s">
        <v>69</v>
      </c>
      <c r="ABQ1189" s="10">
        <f t="shared" ref="ABQ1189" si="12218">ABO1189*1.1</f>
        <v>24.200000000000003</v>
      </c>
      <c r="ABR1189" s="10"/>
      <c r="ABS1189" s="219"/>
      <c r="ABT1189" s="167" t="s">
        <v>114</v>
      </c>
      <c r="ABU1189" s="498" t="s">
        <v>1639</v>
      </c>
      <c r="ABW1189" s="168"/>
      <c r="ABX1189" s="168">
        <f t="shared" si="11386"/>
        <v>21</v>
      </c>
      <c r="ABY1189" s="167" t="s">
        <v>69</v>
      </c>
      <c r="ABZ1189" s="10">
        <f t="shared" ref="ABZ1189" si="12219">ABX1189*1.1</f>
        <v>23.1</v>
      </c>
      <c r="ACA1189" s="10"/>
      <c r="ACB1189" s="219"/>
      <c r="ACC1189" s="167" t="s">
        <v>114</v>
      </c>
      <c r="ACD1189" s="500" t="s">
        <v>2918</v>
      </c>
      <c r="ACF1189" s="168"/>
      <c r="ACG1189" s="168">
        <f t="shared" si="11389"/>
        <v>0</v>
      </c>
      <c r="ACH1189" s="167" t="s">
        <v>69</v>
      </c>
      <c r="ACI1189" s="10">
        <f t="shared" ref="ACI1189" si="12220">ACG1189*1.1</f>
        <v>0</v>
      </c>
      <c r="ACJ1189" s="10"/>
      <c r="ACK1189" s="219"/>
      <c r="ACL1189" s="167" t="s">
        <v>114</v>
      </c>
      <c r="ACM1189" s="500" t="s">
        <v>2917</v>
      </c>
      <c r="ACO1189" s="168"/>
      <c r="ACP1189" s="168">
        <f t="shared" si="11392"/>
        <v>0</v>
      </c>
      <c r="ACQ1189" s="167" t="s">
        <v>69</v>
      </c>
      <c r="ACR1189" s="10">
        <f t="shared" ref="ACR1189" si="12221">ACP1189*1.1</f>
        <v>0</v>
      </c>
      <c r="ACS1189" s="10"/>
      <c r="ACT1189" s="219"/>
      <c r="ACU1189" s="167" t="s">
        <v>114</v>
      </c>
      <c r="ACV1189" s="500" t="s">
        <v>3006</v>
      </c>
      <c r="ACX1189" s="168"/>
      <c r="ACY1189" s="168">
        <f t="shared" si="11395"/>
        <v>18</v>
      </c>
      <c r="ACZ1189" s="167" t="s">
        <v>69</v>
      </c>
      <c r="ADA1189" s="10">
        <f t="shared" ref="ADA1189" si="12222">ACY1189*1.1</f>
        <v>19.8</v>
      </c>
      <c r="ADB1189" s="10"/>
      <c r="ADC1189" s="219"/>
      <c r="ADD1189" s="167" t="s">
        <v>114</v>
      </c>
      <c r="ADE1189" s="500" t="s">
        <v>1639</v>
      </c>
      <c r="ADG1189" s="168"/>
      <c r="ADH1189" s="168">
        <f t="shared" si="11398"/>
        <v>21</v>
      </c>
      <c r="ADI1189" s="167" t="s">
        <v>69</v>
      </c>
      <c r="ADJ1189" s="10">
        <f t="shared" ref="ADJ1189" si="12223">ADH1189*1.1</f>
        <v>23.1</v>
      </c>
      <c r="ADK1189" s="10"/>
      <c r="ADL1189" s="219"/>
      <c r="ADM1189" s="167" t="s">
        <v>114</v>
      </c>
      <c r="ADN1189" s="500" t="s">
        <v>2960</v>
      </c>
      <c r="ADP1189" s="168"/>
      <c r="ADQ1189" s="168">
        <f t="shared" si="11401"/>
        <v>85</v>
      </c>
      <c r="ADR1189" s="167" t="s">
        <v>69</v>
      </c>
      <c r="ADS1189" s="10">
        <f t="shared" ref="ADS1189" si="12224">ADQ1189*1.1</f>
        <v>93.500000000000014</v>
      </c>
      <c r="ADT1189" s="10"/>
      <c r="ADU1189" s="219"/>
      <c r="ADV1189" s="167" t="s">
        <v>114</v>
      </c>
      <c r="ADW1189" s="328" t="s">
        <v>3089</v>
      </c>
      <c r="ADY1189" s="168"/>
      <c r="ADZ1189" s="168">
        <f t="shared" si="11404"/>
        <v>0</v>
      </c>
      <c r="AEA1189" s="167" t="s">
        <v>69</v>
      </c>
      <c r="AEB1189" s="10">
        <f t="shared" ref="AEB1189" si="12225">ADZ1189*1.1</f>
        <v>0</v>
      </c>
      <c r="AEC1189" s="10"/>
      <c r="AED1189" s="219"/>
      <c r="AEE1189" s="167" t="s">
        <v>114</v>
      </c>
      <c r="AEF1189" s="500" t="s">
        <v>2349</v>
      </c>
      <c r="AEH1189" s="168"/>
      <c r="AEI1189" s="168">
        <f t="shared" si="11407"/>
        <v>104</v>
      </c>
      <c r="AEJ1189" s="167" t="s">
        <v>69</v>
      </c>
      <c r="AEK1189" s="10">
        <f t="shared" ref="AEK1189" si="12226">AEI1189*1.1</f>
        <v>114.4</v>
      </c>
      <c r="AEL1189" s="10"/>
      <c r="AEM1189" s="219"/>
      <c r="AEN1189" s="167" t="s">
        <v>114</v>
      </c>
      <c r="AEO1189" s="500" t="s">
        <v>1628</v>
      </c>
      <c r="AEQ1189" s="168"/>
      <c r="AER1189" s="168">
        <f t="shared" si="11410"/>
        <v>0</v>
      </c>
      <c r="AES1189" s="167" t="s">
        <v>69</v>
      </c>
      <c r="AET1189" s="10">
        <f t="shared" ref="AET1189" si="12227">AER1189*1.1</f>
        <v>0</v>
      </c>
      <c r="AEU1189" s="10"/>
      <c r="AEV1189" s="219"/>
      <c r="AEW1189" s="167" t="s">
        <v>114</v>
      </c>
      <c r="AEX1189" s="500" t="s">
        <v>1984</v>
      </c>
      <c r="AEZ1189" s="168"/>
      <c r="AFA1189" s="168">
        <f t="shared" si="11413"/>
        <v>0</v>
      </c>
      <c r="AFB1189" s="167" t="s">
        <v>69</v>
      </c>
      <c r="AFC1189" s="10">
        <f t="shared" ref="AFC1189" si="12228">AFA1189*1.1</f>
        <v>0</v>
      </c>
      <c r="AFD1189" s="10"/>
      <c r="AFE1189" s="219"/>
      <c r="AFF1189" s="167" t="s">
        <v>114</v>
      </c>
      <c r="AFG1189" s="500" t="s">
        <v>514</v>
      </c>
      <c r="AFI1189" s="168"/>
      <c r="AFJ1189" s="168">
        <f t="shared" si="11416"/>
        <v>0</v>
      </c>
      <c r="AFK1189" s="167" t="s">
        <v>69</v>
      </c>
      <c r="AFL1189" s="10">
        <f t="shared" ref="AFL1189" si="12229">AFJ1189*1.1</f>
        <v>0</v>
      </c>
      <c r="AFM1189" s="10"/>
      <c r="AFN1189" s="219"/>
      <c r="AFO1189" s="167" t="s">
        <v>114</v>
      </c>
      <c r="AFP1189" s="500" t="s">
        <v>2310</v>
      </c>
      <c r="AFR1189" s="168"/>
      <c r="AFS1189" s="168">
        <f t="shared" si="11419"/>
        <v>0</v>
      </c>
      <c r="AFT1189" s="167" t="s">
        <v>69</v>
      </c>
      <c r="AFU1189" s="10">
        <f t="shared" ref="AFU1189" si="12230">AFS1189*1.1</f>
        <v>0</v>
      </c>
      <c r="AFV1189" s="10"/>
      <c r="AFW1189" s="219"/>
      <c r="AFX1189" s="167" t="s">
        <v>114</v>
      </c>
      <c r="AFY1189" s="500" t="s">
        <v>439</v>
      </c>
      <c r="AGA1189" s="168"/>
      <c r="AGB1189" s="168">
        <f t="shared" si="11422"/>
        <v>0</v>
      </c>
      <c r="AGC1189" s="167" t="s">
        <v>69</v>
      </c>
      <c r="AGD1189" s="10">
        <f t="shared" ref="AGD1189" si="12231">AGB1189*1.1</f>
        <v>0</v>
      </c>
      <c r="AGE1189" s="10"/>
      <c r="AGF1189" s="219"/>
      <c r="AGG1189" s="167" t="s">
        <v>114</v>
      </c>
      <c r="AGH1189" s="498" t="s">
        <v>2394</v>
      </c>
      <c r="AGJ1189" s="168"/>
      <c r="AGK1189" s="168">
        <f t="shared" si="11425"/>
        <v>3</v>
      </c>
      <c r="AGL1189" s="167" t="s">
        <v>69</v>
      </c>
      <c r="AGM1189" s="10">
        <f t="shared" ref="AGM1189" si="12232">AGK1189*1.1</f>
        <v>3.3000000000000003</v>
      </c>
      <c r="AGN1189" s="10"/>
      <c r="AGO1189" s="219"/>
      <c r="AGP1189" s="167" t="s">
        <v>114</v>
      </c>
      <c r="AGQ1189" s="500" t="s">
        <v>1628</v>
      </c>
      <c r="AGS1189" s="168"/>
      <c r="AGT1189" s="168">
        <f t="shared" si="11428"/>
        <v>0</v>
      </c>
      <c r="AGU1189" s="167" t="s">
        <v>69</v>
      </c>
      <c r="AGV1189" s="10">
        <f t="shared" ref="AGV1189" si="12233">AGT1189*1.1</f>
        <v>0</v>
      </c>
      <c r="AGW1189" s="10"/>
      <c r="AGX1189" s="219"/>
      <c r="AGY1189" s="167" t="s">
        <v>114</v>
      </c>
      <c r="AGZ1189" s="500" t="s">
        <v>3533</v>
      </c>
      <c r="AHB1189" s="168"/>
      <c r="AHC1189" s="168">
        <f t="shared" si="11431"/>
        <v>0</v>
      </c>
      <c r="AHD1189" s="167" t="s">
        <v>69</v>
      </c>
      <c r="AHE1189" s="10">
        <f t="shared" ref="AHE1189" si="12234">AHC1189*1.1</f>
        <v>0</v>
      </c>
      <c r="AHF1189" s="10"/>
      <c r="AHG1189" s="219"/>
      <c r="AHH1189" s="167" t="s">
        <v>114</v>
      </c>
      <c r="AHI1189" s="500" t="s">
        <v>455</v>
      </c>
      <c r="AHK1189" s="168"/>
      <c r="AHL1189" s="168">
        <f t="shared" si="11434"/>
        <v>22</v>
      </c>
      <c r="AHM1189" s="167" t="s">
        <v>69</v>
      </c>
      <c r="AHN1189" s="10">
        <f t="shared" ref="AHN1189" si="12235">AHL1189*1.1</f>
        <v>24.200000000000003</v>
      </c>
      <c r="AHO1189" s="10"/>
      <c r="AHP1189" s="219"/>
      <c r="AHQ1189" s="167" t="s">
        <v>114</v>
      </c>
      <c r="AHR1189" s="500" t="s">
        <v>2945</v>
      </c>
      <c r="AHT1189" s="168"/>
      <c r="AHU1189" s="168">
        <f t="shared" si="11437"/>
        <v>0</v>
      </c>
      <c r="AHV1189" s="167" t="s">
        <v>69</v>
      </c>
      <c r="AHW1189" s="10">
        <f t="shared" ref="AHW1189" si="12236">AHU1189*1.1</f>
        <v>0</v>
      </c>
      <c r="AHX1189" s="10"/>
      <c r="AHY1189" s="219"/>
      <c r="AHZ1189" s="167" t="s">
        <v>114</v>
      </c>
      <c r="AIA1189" s="500" t="s">
        <v>455</v>
      </c>
      <c r="AIC1189" s="168"/>
      <c r="AID1189" s="168">
        <f t="shared" si="11440"/>
        <v>22</v>
      </c>
      <c r="AIE1189" s="167" t="s">
        <v>69</v>
      </c>
      <c r="AIF1189" s="10">
        <f t="shared" ref="AIF1189" si="12237">AID1189*1.1</f>
        <v>24.200000000000003</v>
      </c>
      <c r="AIG1189" s="10"/>
      <c r="AIH1189" s="219"/>
      <c r="AII1189" s="167" t="s">
        <v>114</v>
      </c>
      <c r="AIJ1189" s="498" t="s">
        <v>2349</v>
      </c>
      <c r="AIL1189" s="168"/>
      <c r="AIM1189" s="168">
        <f t="shared" si="11443"/>
        <v>104</v>
      </c>
      <c r="AIN1189" s="167" t="s">
        <v>69</v>
      </c>
      <c r="AIO1189" s="10">
        <f t="shared" ref="AIO1189" si="12238">AIM1189*1.1</f>
        <v>114.4</v>
      </c>
      <c r="AIP1189" s="10"/>
      <c r="AIQ1189" s="219"/>
      <c r="AIR1189" s="167" t="s">
        <v>114</v>
      </c>
      <c r="AIS1189" s="500" t="s">
        <v>2324</v>
      </c>
      <c r="AIU1189" s="168"/>
      <c r="AIV1189" s="168">
        <f t="shared" si="11446"/>
        <v>0</v>
      </c>
      <c r="AIW1189" s="167" t="s">
        <v>69</v>
      </c>
      <c r="AIX1189" s="10">
        <f t="shared" ref="AIX1189" si="12239">AIV1189*1.1</f>
        <v>0</v>
      </c>
      <c r="AIY1189" s="10"/>
      <c r="AIZ1189" s="219"/>
      <c r="AJA1189" s="167" t="s">
        <v>114</v>
      </c>
      <c r="AJB1189" s="500" t="s">
        <v>508</v>
      </c>
      <c r="AJD1189" s="168"/>
      <c r="AJE1189" s="168">
        <f t="shared" si="11449"/>
        <v>9</v>
      </c>
      <c r="AJF1189" s="167" t="s">
        <v>69</v>
      </c>
      <c r="AJG1189" s="10">
        <f t="shared" ref="AJG1189" si="12240">AJE1189*1.1</f>
        <v>9.9</v>
      </c>
      <c r="AJH1189" s="10"/>
      <c r="AJI1189" s="219"/>
      <c r="AJJ1189" s="167" t="s">
        <v>114</v>
      </c>
      <c r="AJK1189" s="500" t="s">
        <v>2974</v>
      </c>
      <c r="AJM1189" s="168"/>
      <c r="AJN1189" s="168">
        <f t="shared" si="11452"/>
        <v>15</v>
      </c>
      <c r="AJO1189" s="167" t="s">
        <v>69</v>
      </c>
      <c r="AJP1189" s="10">
        <f t="shared" ref="AJP1189" si="12241">AJN1189*1.1</f>
        <v>16.5</v>
      </c>
      <c r="AJQ1189" s="10"/>
      <c r="AJR1189" s="219"/>
      <c r="AJS1189" s="167" t="s">
        <v>114</v>
      </c>
      <c r="AJT1189" s="500" t="s">
        <v>2010</v>
      </c>
      <c r="AJV1189" s="168"/>
      <c r="AJW1189" s="168">
        <f t="shared" si="11455"/>
        <v>0</v>
      </c>
      <c r="AJX1189" s="167" t="s">
        <v>69</v>
      </c>
      <c r="AJY1189" s="10">
        <f t="shared" ref="AJY1189" si="12242">AJW1189*1.1</f>
        <v>0</v>
      </c>
      <c r="AJZ1189" s="10"/>
      <c r="AKA1189" s="219"/>
      <c r="AKB1189" s="167" t="s">
        <v>114</v>
      </c>
      <c r="AKC1189" s="500" t="s">
        <v>3006</v>
      </c>
      <c r="AKE1189" s="168"/>
      <c r="AKF1189" s="168">
        <f t="shared" si="11458"/>
        <v>18</v>
      </c>
      <c r="AKG1189" s="167" t="s">
        <v>69</v>
      </c>
      <c r="AKH1189" s="10">
        <f t="shared" ref="AKH1189" si="12243">AKF1189*1.1</f>
        <v>19.8</v>
      </c>
      <c r="AKI1189" s="10"/>
      <c r="AKJ1189" s="219"/>
      <c r="AKK1189" s="167" t="s">
        <v>114</v>
      </c>
      <c r="AKL1189" s="500" t="s">
        <v>1639</v>
      </c>
      <c r="AKN1189" s="168"/>
      <c r="AKO1189" s="168">
        <f t="shared" si="11461"/>
        <v>21</v>
      </c>
      <c r="AKP1189" s="167" t="s">
        <v>69</v>
      </c>
      <c r="AKQ1189" s="10">
        <f t="shared" ref="AKQ1189" si="12244">AKO1189*1.1</f>
        <v>23.1</v>
      </c>
      <c r="AKR1189" s="10"/>
      <c r="AKS1189" s="219"/>
      <c r="AKT1189" s="167" t="s">
        <v>114</v>
      </c>
      <c r="AKU1189" s="500" t="s">
        <v>439</v>
      </c>
      <c r="AKW1189" s="168"/>
      <c r="AKX1189" s="168">
        <f t="shared" si="11464"/>
        <v>0</v>
      </c>
      <c r="AKY1189" s="167" t="s">
        <v>69</v>
      </c>
      <c r="AKZ1189" s="10">
        <f t="shared" ref="AKZ1189" si="12245">AKX1189*1.1</f>
        <v>0</v>
      </c>
      <c r="ALA1189" s="10"/>
      <c r="ALB1189" s="219"/>
      <c r="ALC1189" s="167" t="s">
        <v>114</v>
      </c>
      <c r="ALD1189" s="328" t="s">
        <v>3586</v>
      </c>
      <c r="ALF1189" s="168"/>
      <c r="ALG1189" s="168">
        <f t="shared" si="11467"/>
        <v>3</v>
      </c>
      <c r="ALH1189" s="167" t="s">
        <v>69</v>
      </c>
      <c r="ALI1189" s="10">
        <f t="shared" ref="ALI1189" si="12246">ALG1189*1.1</f>
        <v>3.3000000000000003</v>
      </c>
      <c r="ALJ1189" s="10"/>
      <c r="ALK1189" s="219"/>
      <c r="ALL1189" s="167" t="s">
        <v>114</v>
      </c>
      <c r="ALM1189" s="500" t="s">
        <v>2430</v>
      </c>
      <c r="ALO1189" s="168"/>
      <c r="ALP1189" s="168">
        <f t="shared" si="11470"/>
        <v>3</v>
      </c>
      <c r="ALQ1189" s="167" t="s">
        <v>69</v>
      </c>
      <c r="ALR1189" s="10">
        <f t="shared" ref="ALR1189" si="12247">ALP1189*1.1</f>
        <v>3.3000000000000003</v>
      </c>
      <c r="ALS1189" s="10"/>
      <c r="ALT1189" s="219"/>
      <c r="ALU1189" s="167" t="s">
        <v>114</v>
      </c>
      <c r="ALV1189" s="500" t="s">
        <v>2370</v>
      </c>
      <c r="ALX1189" s="168"/>
      <c r="ALY1189" s="168">
        <f t="shared" si="11473"/>
        <v>8</v>
      </c>
      <c r="ALZ1189" s="167" t="s">
        <v>69</v>
      </c>
      <c r="AMA1189" s="10">
        <f t="shared" ref="AMA1189" si="12248">ALY1189*1.1</f>
        <v>8.8000000000000007</v>
      </c>
      <c r="AMB1189" s="10"/>
      <c r="AMC1189" s="219"/>
      <c r="AMD1189" s="167" t="s">
        <v>114</v>
      </c>
      <c r="AME1189" s="500" t="s">
        <v>3419</v>
      </c>
      <c r="AMG1189" s="168"/>
      <c r="AMH1189" s="168">
        <f t="shared" si="11476"/>
        <v>0</v>
      </c>
      <c r="AMI1189" s="167" t="s">
        <v>69</v>
      </c>
      <c r="AMJ1189" s="10">
        <f t="shared" ref="AMJ1189" si="12249">AMH1189*1.1</f>
        <v>0</v>
      </c>
      <c r="AMK1189" s="10"/>
      <c r="AML1189" s="219"/>
      <c r="AMM1189" s="167" t="s">
        <v>114</v>
      </c>
      <c r="AMN1189" s="500" t="s">
        <v>534</v>
      </c>
      <c r="AMP1189" s="168"/>
      <c r="AMQ1189" s="168">
        <f t="shared" si="11479"/>
        <v>0</v>
      </c>
      <c r="AMR1189" s="167" t="s">
        <v>69</v>
      </c>
      <c r="AMS1189" s="10">
        <f t="shared" ref="AMS1189" si="12250">AMQ1189*1.1</f>
        <v>0</v>
      </c>
      <c r="AMT1189" s="10"/>
      <c r="AMU1189" s="219"/>
      <c r="AMV1189" s="167" t="s">
        <v>114</v>
      </c>
      <c r="AMW1189" s="500" t="s">
        <v>725</v>
      </c>
      <c r="AMY1189" s="168"/>
      <c r="AMZ1189" s="168">
        <f t="shared" si="11482"/>
        <v>0</v>
      </c>
      <c r="ANA1189" s="167" t="s">
        <v>69</v>
      </c>
      <c r="ANB1189" s="10">
        <f t="shared" ref="ANB1189" si="12251">AMZ1189*1.1</f>
        <v>0</v>
      </c>
      <c r="ANC1189" s="10"/>
      <c r="AND1189" s="219"/>
      <c r="ANE1189" s="167" t="s">
        <v>114</v>
      </c>
      <c r="ANF1189" s="500" t="s">
        <v>2974</v>
      </c>
      <c r="ANH1189" s="168"/>
      <c r="ANI1189" s="168">
        <f t="shared" si="11485"/>
        <v>15</v>
      </c>
      <c r="ANJ1189" s="167" t="s">
        <v>69</v>
      </c>
      <c r="ANK1189" s="10">
        <f t="shared" ref="ANK1189" si="12252">ANI1189*1.1</f>
        <v>16.5</v>
      </c>
      <c r="ANL1189" s="10"/>
      <c r="ANM1189" s="219"/>
      <c r="ANN1189" s="167" t="s">
        <v>114</v>
      </c>
      <c r="ANO1189" s="500" t="s">
        <v>954</v>
      </c>
      <c r="ANQ1189" s="168"/>
      <c r="ANR1189" s="168">
        <f t="shared" si="11488"/>
        <v>0</v>
      </c>
      <c r="ANS1189" s="167" t="s">
        <v>69</v>
      </c>
      <c r="ANT1189" s="10">
        <f t="shared" ref="ANT1189" si="12253">ANR1189*1.1</f>
        <v>0</v>
      </c>
      <c r="ANU1189" s="10"/>
      <c r="ANV1189" s="219"/>
      <c r="ANW1189" s="167" t="s">
        <v>114</v>
      </c>
      <c r="ANX1189" s="502" t="s">
        <v>1999</v>
      </c>
      <c r="ANZ1189" s="168"/>
      <c r="AOA1189" s="168">
        <f t="shared" si="11491"/>
        <v>0</v>
      </c>
      <c r="AOB1189" s="167" t="s">
        <v>69</v>
      </c>
      <c r="AOC1189" s="10">
        <f t="shared" ref="AOC1189" si="12254">AOA1189*1.1</f>
        <v>0</v>
      </c>
      <c r="AOD1189" s="10"/>
      <c r="AOE1189" s="219"/>
      <c r="AOF1189" s="167" t="s">
        <v>114</v>
      </c>
      <c r="AOG1189" s="500" t="s">
        <v>1999</v>
      </c>
      <c r="AOI1189" s="168"/>
      <c r="AOJ1189" s="168">
        <f t="shared" si="11494"/>
        <v>0</v>
      </c>
      <c r="AOK1189" s="167" t="s">
        <v>69</v>
      </c>
      <c r="AOL1189" s="10">
        <f t="shared" ref="AOL1189" si="12255">AOJ1189*1.1</f>
        <v>0</v>
      </c>
      <c r="AOM1189" s="10"/>
      <c r="AON1189" s="219"/>
      <c r="AOO1189" s="167" t="s">
        <v>114</v>
      </c>
      <c r="AOP1189" s="498" t="s">
        <v>439</v>
      </c>
      <c r="AOR1189" s="168"/>
      <c r="AOS1189" s="168">
        <f t="shared" si="11497"/>
        <v>0</v>
      </c>
      <c r="AOT1189" s="167" t="s">
        <v>69</v>
      </c>
      <c r="AOU1189" s="10">
        <f t="shared" ref="AOU1189" si="12256">AOS1189*1.1</f>
        <v>0</v>
      </c>
      <c r="AOV1189" s="10"/>
      <c r="AOW1189" s="219"/>
      <c r="AOX1189" s="167" t="s">
        <v>114</v>
      </c>
      <c r="AOY1189" s="500" t="s">
        <v>3353</v>
      </c>
      <c r="APA1189" s="168"/>
      <c r="APB1189" s="168">
        <f t="shared" si="11500"/>
        <v>2</v>
      </c>
      <c r="APC1189" s="167" t="s">
        <v>69</v>
      </c>
      <c r="APD1189" s="10">
        <f t="shared" ref="APD1189" si="12257">APB1189*1.1</f>
        <v>2.2000000000000002</v>
      </c>
      <c r="APE1189" s="10"/>
      <c r="APF1189" s="219"/>
      <c r="APG1189" s="167" t="s">
        <v>114</v>
      </c>
      <c r="APH1189" s="500" t="s">
        <v>2323</v>
      </c>
      <c r="APJ1189" s="168"/>
      <c r="APK1189" s="168">
        <f t="shared" si="11503"/>
        <v>4</v>
      </c>
      <c r="APL1189" s="167" t="s">
        <v>69</v>
      </c>
      <c r="APM1189" s="10">
        <f t="shared" ref="APM1189" si="12258">APK1189*1.1</f>
        <v>4.4000000000000004</v>
      </c>
      <c r="APN1189" s="10"/>
      <c r="APO1189" s="219"/>
      <c r="APP1189" s="167" t="s">
        <v>114</v>
      </c>
      <c r="APQ1189" s="500" t="s">
        <v>439</v>
      </c>
      <c r="APS1189" s="168"/>
      <c r="APT1189" s="168">
        <f t="shared" si="11506"/>
        <v>0</v>
      </c>
      <c r="APU1189" s="167" t="s">
        <v>69</v>
      </c>
      <c r="APV1189" s="10">
        <f t="shared" ref="APV1189" si="12259">APT1189*1.1</f>
        <v>0</v>
      </c>
      <c r="APW1189" s="10"/>
      <c r="APX1189" s="219"/>
      <c r="APY1189" s="167" t="s">
        <v>114</v>
      </c>
      <c r="APZ1189" s="500" t="s">
        <v>961</v>
      </c>
      <c r="AQB1189" s="168"/>
      <c r="AQC1189" s="168">
        <f t="shared" si="11509"/>
        <v>0</v>
      </c>
      <c r="AQD1189" s="167" t="s">
        <v>69</v>
      </c>
      <c r="AQE1189" s="10">
        <f t="shared" ref="AQE1189" si="12260">AQC1189*1.1</f>
        <v>0</v>
      </c>
      <c r="AQF1189" s="10"/>
      <c r="AQG1189" s="219"/>
      <c r="AQH1189" s="167" t="s">
        <v>114</v>
      </c>
      <c r="AQI1189" s="500" t="s">
        <v>2960</v>
      </c>
      <c r="AQK1189" s="168"/>
      <c r="AQL1189" s="168">
        <f t="shared" si="11512"/>
        <v>85</v>
      </c>
      <c r="AQM1189" s="167" t="s">
        <v>69</v>
      </c>
      <c r="AQN1189" s="10">
        <f t="shared" ref="AQN1189" si="12261">AQL1189*1.1</f>
        <v>93.500000000000014</v>
      </c>
      <c r="AQO1189" s="10"/>
      <c r="AQP1189" s="219"/>
      <c r="AQQ1189" s="167" t="s">
        <v>114</v>
      </c>
      <c r="AQR1189" s="500" t="s">
        <v>2323</v>
      </c>
      <c r="AQT1189" s="168"/>
      <c r="AQU1189" s="168">
        <f t="shared" si="11515"/>
        <v>4</v>
      </c>
      <c r="AQV1189" s="167" t="s">
        <v>69</v>
      </c>
      <c r="AQW1189" s="10">
        <f t="shared" ref="AQW1189" si="12262">AQU1189*1.1</f>
        <v>4.4000000000000004</v>
      </c>
      <c r="AQX1189" s="10"/>
      <c r="AQY1189" s="219"/>
      <c r="AQZ1189" s="167" t="s">
        <v>114</v>
      </c>
      <c r="ARA1189" s="500" t="s">
        <v>514</v>
      </c>
      <c r="ARC1189" s="168"/>
      <c r="ARD1189" s="168">
        <f t="shared" si="11518"/>
        <v>0</v>
      </c>
      <c r="ARE1189" s="167" t="s">
        <v>69</v>
      </c>
      <c r="ARF1189" s="10">
        <f t="shared" ref="ARF1189" si="12263">ARD1189*1.1</f>
        <v>0</v>
      </c>
      <c r="ARG1189" s="10"/>
      <c r="ARH1189" s="219"/>
      <c r="ARI1189" s="167" t="s">
        <v>114</v>
      </c>
      <c r="ARJ1189" s="500" t="s">
        <v>447</v>
      </c>
      <c r="ARL1189" s="168"/>
      <c r="ARM1189" s="168">
        <f t="shared" si="11521"/>
        <v>7</v>
      </c>
      <c r="ARN1189" s="167" t="s">
        <v>69</v>
      </c>
      <c r="ARO1189" s="10">
        <f t="shared" ref="ARO1189" si="12264">ARM1189*1.1</f>
        <v>7.7000000000000011</v>
      </c>
      <c r="ARP1189" s="10"/>
      <c r="ARQ1189" s="219"/>
      <c r="ARR1189" s="167" t="s">
        <v>114</v>
      </c>
      <c r="ARS1189" s="328" t="s">
        <v>2964</v>
      </c>
      <c r="ARU1189" s="168"/>
      <c r="ARV1189" s="168">
        <f t="shared" si="11524"/>
        <v>14</v>
      </c>
      <c r="ARW1189" s="167" t="s">
        <v>69</v>
      </c>
      <c r="ARX1189" s="10">
        <f t="shared" ref="ARX1189" si="12265">ARV1189*1.1</f>
        <v>15.400000000000002</v>
      </c>
      <c r="ARY1189" s="10"/>
      <c r="ARZ1189" s="219"/>
      <c r="ASA1189" s="167" t="s">
        <v>114</v>
      </c>
      <c r="ASB1189" s="500" t="s">
        <v>2964</v>
      </c>
      <c r="ASD1189" s="168"/>
      <c r="ASE1189" s="168">
        <f t="shared" si="11527"/>
        <v>14</v>
      </c>
      <c r="ASF1189" s="167" t="s">
        <v>69</v>
      </c>
      <c r="ASG1189" s="10">
        <f t="shared" ref="ASG1189" si="12266">ASE1189*1.1</f>
        <v>15.400000000000002</v>
      </c>
      <c r="ASH1189" s="10"/>
      <c r="ASI1189" s="219"/>
      <c r="ASJ1189" s="167" t="s">
        <v>114</v>
      </c>
      <c r="ASK1189" s="500" t="s">
        <v>1629</v>
      </c>
      <c r="ASM1189" s="168"/>
      <c r="ASN1189" s="168">
        <f t="shared" si="11530"/>
        <v>0</v>
      </c>
      <c r="ASO1189" s="167" t="s">
        <v>69</v>
      </c>
      <c r="ASP1189" s="10">
        <f t="shared" ref="ASP1189" si="12267">ASN1189*1.1</f>
        <v>0</v>
      </c>
      <c r="ASQ1189" s="10"/>
      <c r="ASR1189" s="219"/>
      <c r="ASS1189" s="167" t="s">
        <v>114</v>
      </c>
      <c r="AST1189" s="500" t="s">
        <v>3480</v>
      </c>
      <c r="ASV1189" s="168"/>
      <c r="ASW1189" s="168">
        <f t="shared" si="11533"/>
        <v>29</v>
      </c>
      <c r="ASX1189" s="167" t="s">
        <v>69</v>
      </c>
      <c r="ASY1189" s="10">
        <f t="shared" ref="ASY1189" si="12268">ASW1189*1.1</f>
        <v>31.900000000000002</v>
      </c>
      <c r="ASZ1189" s="10"/>
      <c r="ATA1189" s="219"/>
      <c r="ATB1189" s="167" t="s">
        <v>114</v>
      </c>
      <c r="ATC1189" s="500" t="s">
        <v>1319</v>
      </c>
      <c r="ATE1189" s="168"/>
      <c r="ATF1189" s="168">
        <f t="shared" si="11536"/>
        <v>0</v>
      </c>
      <c r="ATG1189" s="167" t="s">
        <v>69</v>
      </c>
      <c r="ATH1189" s="10">
        <f t="shared" ref="ATH1189" si="12269">ATF1189*1.1</f>
        <v>0</v>
      </c>
      <c r="ATI1189" s="10"/>
      <c r="ATJ1189" s="219"/>
      <c r="ATK1189" s="167" t="s">
        <v>114</v>
      </c>
      <c r="ATL1189" s="500" t="s">
        <v>1984</v>
      </c>
      <c r="ATN1189" s="168"/>
      <c r="ATO1189" s="168">
        <f t="shared" si="11539"/>
        <v>0</v>
      </c>
      <c r="ATP1189" s="167" t="s">
        <v>69</v>
      </c>
      <c r="ATQ1189" s="10">
        <f t="shared" ref="ATQ1189" si="12270">ATO1189*1.1</f>
        <v>0</v>
      </c>
      <c r="ATR1189" s="10"/>
      <c r="ATS1189" s="219"/>
      <c r="ATT1189" s="167" t="s">
        <v>114</v>
      </c>
      <c r="ATU1189" s="500" t="s">
        <v>2917</v>
      </c>
      <c r="ATW1189" s="168"/>
      <c r="ATX1189" s="168">
        <f t="shared" si="11542"/>
        <v>0</v>
      </c>
      <c r="ATY1189" s="167" t="s">
        <v>69</v>
      </c>
      <c r="ATZ1189" s="10">
        <f t="shared" ref="ATZ1189" si="12271">ATX1189*1.1</f>
        <v>0</v>
      </c>
      <c r="AUA1189" s="10"/>
      <c r="AUB1189" s="219"/>
      <c r="AUC1189" s="167" t="s">
        <v>114</v>
      </c>
      <c r="AUD1189" s="500" t="s">
        <v>954</v>
      </c>
      <c r="AUF1189" s="168"/>
      <c r="AUG1189" s="168">
        <f t="shared" si="11545"/>
        <v>0</v>
      </c>
      <c r="AUH1189" s="167" t="s">
        <v>69</v>
      </c>
      <c r="AUI1189" s="10">
        <f t="shared" ref="AUI1189" si="12272">AUG1189*1.1</f>
        <v>0</v>
      </c>
      <c r="AUJ1189" s="10"/>
      <c r="AUK1189" s="219"/>
      <c r="AUL1189" s="167" t="s">
        <v>114</v>
      </c>
      <c r="AUM1189" s="500" t="s">
        <v>426</v>
      </c>
      <c r="AUO1189" s="168"/>
      <c r="AUP1189" s="168">
        <f t="shared" si="11548"/>
        <v>0</v>
      </c>
      <c r="AUQ1189" s="167" t="s">
        <v>69</v>
      </c>
      <c r="AUR1189" s="10">
        <f t="shared" ref="AUR1189" si="12273">AUP1189*1.1</f>
        <v>0</v>
      </c>
      <c r="AUS1189" s="10"/>
      <c r="AUT1189" s="219"/>
      <c r="AUU1189" s="167" t="s">
        <v>114</v>
      </c>
      <c r="AUV1189" s="500" t="s">
        <v>534</v>
      </c>
      <c r="AUX1189" s="168"/>
      <c r="AUY1189" s="168">
        <f t="shared" si="11551"/>
        <v>0</v>
      </c>
      <c r="AUZ1189" s="167" t="s">
        <v>69</v>
      </c>
      <c r="AVA1189" s="10">
        <f t="shared" ref="AVA1189" si="12274">AUY1189*1.1</f>
        <v>0</v>
      </c>
      <c r="AVB1189" s="10"/>
      <c r="AVC1189" s="219"/>
      <c r="AVD1189" s="167" t="s">
        <v>114</v>
      </c>
      <c r="AVE1189" s="500" t="s">
        <v>2310</v>
      </c>
      <c r="AVG1189" s="168"/>
      <c r="AVH1189" s="168">
        <f t="shared" si="11554"/>
        <v>0</v>
      </c>
      <c r="AVI1189" s="167" t="s">
        <v>69</v>
      </c>
      <c r="AVJ1189" s="10">
        <f t="shared" ref="AVJ1189" si="12275">AVH1189*1.1</f>
        <v>0</v>
      </c>
      <c r="AVK1189" s="10"/>
      <c r="AVL1189" s="219"/>
      <c r="AVM1189" s="167" t="s">
        <v>114</v>
      </c>
      <c r="AVN1189" s="328" t="s">
        <v>3387</v>
      </c>
      <c r="AVP1189" s="168"/>
      <c r="AVQ1189" s="168">
        <f t="shared" si="11557"/>
        <v>4</v>
      </c>
      <c r="AVR1189" s="167" t="s">
        <v>69</v>
      </c>
      <c r="AVS1189" s="10">
        <f t="shared" ref="AVS1189" si="12276">AVQ1189*1.1</f>
        <v>4.4000000000000004</v>
      </c>
      <c r="AVT1189" s="10"/>
      <c r="AVU1189" s="219"/>
      <c r="AVV1189" s="167" t="s">
        <v>114</v>
      </c>
      <c r="AVW1189" s="500" t="s">
        <v>455</v>
      </c>
      <c r="AVY1189" s="168"/>
      <c r="AVZ1189" s="168">
        <f t="shared" si="11560"/>
        <v>22</v>
      </c>
      <c r="AWA1189" s="167" t="s">
        <v>69</v>
      </c>
      <c r="AWB1189" s="10">
        <f t="shared" ref="AWB1189" si="12277">AVZ1189*1.1</f>
        <v>24.200000000000003</v>
      </c>
      <c r="AWC1189" s="10"/>
      <c r="AWD1189" s="219"/>
      <c r="AWE1189" s="167" t="s">
        <v>114</v>
      </c>
      <c r="AWF1189" s="500" t="s">
        <v>1984</v>
      </c>
      <c r="AWH1189" s="168"/>
      <c r="AWI1189" s="168">
        <f t="shared" si="11563"/>
        <v>0</v>
      </c>
      <c r="AWJ1189" s="167" t="s">
        <v>69</v>
      </c>
      <c r="AWK1189" s="10">
        <f t="shared" ref="AWK1189" si="12278">AWI1189*1.1</f>
        <v>0</v>
      </c>
      <c r="AWL1189" s="10"/>
      <c r="AWM1189" s="219"/>
      <c r="AWN1189" s="167" t="s">
        <v>114</v>
      </c>
      <c r="AWO1189" s="500" t="s">
        <v>455</v>
      </c>
      <c r="AWQ1189" s="168"/>
      <c r="AWR1189" s="168">
        <f t="shared" si="11566"/>
        <v>22</v>
      </c>
      <c r="AWS1189" s="167" t="s">
        <v>69</v>
      </c>
      <c r="AWT1189" s="10">
        <f t="shared" ref="AWT1189" si="12279">AWR1189*1.1</f>
        <v>24.200000000000003</v>
      </c>
      <c r="AWU1189" s="10"/>
      <c r="AWV1189" s="219"/>
      <c r="AWW1189" s="167" t="s">
        <v>114</v>
      </c>
      <c r="AWX1189" s="500" t="s">
        <v>2010</v>
      </c>
      <c r="AWZ1189" s="168"/>
      <c r="AXA1189" s="168">
        <f t="shared" si="11569"/>
        <v>0</v>
      </c>
      <c r="AXB1189" s="167" t="s">
        <v>69</v>
      </c>
      <c r="AXC1189" s="10">
        <f t="shared" ref="AXC1189" si="12280">AXA1189*1.1</f>
        <v>0</v>
      </c>
      <c r="AXD1189" s="10"/>
      <c r="AXE1189" s="219"/>
      <c r="AXF1189" s="167" t="s">
        <v>114</v>
      </c>
      <c r="AXG1189" s="498" t="s">
        <v>575</v>
      </c>
      <c r="AXI1189" s="168"/>
      <c r="AXJ1189" s="168">
        <f t="shared" si="11572"/>
        <v>0</v>
      </c>
      <c r="AXK1189" s="167" t="s">
        <v>69</v>
      </c>
      <c r="AXL1189" s="10">
        <f t="shared" ref="AXL1189" si="12281">AXJ1189*1.1</f>
        <v>0</v>
      </c>
      <c r="AXM1189" s="10"/>
      <c r="AXN1189" s="219"/>
      <c r="AXO1189" s="167" t="s">
        <v>114</v>
      </c>
      <c r="AXP1189" s="500" t="s">
        <v>432</v>
      </c>
      <c r="AXR1189" s="168"/>
      <c r="AXS1189" s="168">
        <f t="shared" si="11575"/>
        <v>14</v>
      </c>
      <c r="AXT1189" s="167" t="s">
        <v>69</v>
      </c>
      <c r="AXU1189" s="10">
        <f t="shared" ref="AXU1189" si="12282">AXS1189*1.1</f>
        <v>15.400000000000002</v>
      </c>
      <c r="AXV1189" s="10"/>
      <c r="AXW1189" s="219"/>
      <c r="AXX1189" s="167" t="s">
        <v>114</v>
      </c>
      <c r="AXY1189" s="500" t="s">
        <v>1984</v>
      </c>
      <c r="AYA1189" s="168"/>
      <c r="AYB1189" s="168">
        <f t="shared" si="11578"/>
        <v>0</v>
      </c>
      <c r="AYC1189" s="167" t="s">
        <v>69</v>
      </c>
      <c r="AYD1189" s="10">
        <f t="shared" ref="AYD1189" si="12283">AYB1189*1.1</f>
        <v>0</v>
      </c>
      <c r="AYE1189" s="10"/>
      <c r="AYF1189" s="219"/>
      <c r="AYG1189" s="167" t="s">
        <v>114</v>
      </c>
      <c r="AYH1189" s="500" t="s">
        <v>2323</v>
      </c>
      <c r="AYJ1189" s="168"/>
      <c r="AYK1189" s="168">
        <f t="shared" si="11581"/>
        <v>4</v>
      </c>
      <c r="AYL1189" s="167" t="s">
        <v>69</v>
      </c>
      <c r="AYM1189" s="10">
        <f t="shared" ref="AYM1189" si="12284">AYK1189*1.1</f>
        <v>4.4000000000000004</v>
      </c>
      <c r="AYN1189" s="10"/>
      <c r="AYO1189" s="219"/>
      <c r="AYP1189" s="167" t="s">
        <v>114</v>
      </c>
      <c r="AYQ1189" s="500" t="s">
        <v>3001</v>
      </c>
      <c r="AYS1189" s="168"/>
      <c r="AYT1189" s="168">
        <f t="shared" si="11584"/>
        <v>8</v>
      </c>
      <c r="AYU1189" s="167" t="s">
        <v>69</v>
      </c>
      <c r="AYV1189" s="10">
        <f t="shared" ref="AYV1189" si="12285">AYT1189*1.1</f>
        <v>8.8000000000000007</v>
      </c>
      <c r="AYW1189" s="10"/>
      <c r="AYX1189" s="219"/>
      <c r="AYY1189" s="167" t="s">
        <v>114</v>
      </c>
      <c r="AYZ1189" s="498" t="s">
        <v>2036</v>
      </c>
      <c r="AZB1189" s="168"/>
      <c r="AZC1189" s="168">
        <f t="shared" si="11587"/>
        <v>40</v>
      </c>
      <c r="AZD1189" s="167" t="s">
        <v>69</v>
      </c>
      <c r="AZE1189" s="10">
        <f t="shared" ref="AZE1189" si="12286">AZC1189*1.1</f>
        <v>44</v>
      </c>
      <c r="AZF1189" s="10"/>
      <c r="AZG1189" s="219"/>
      <c r="AZH1189" s="167" t="s">
        <v>114</v>
      </c>
      <c r="AZI1189" s="500" t="s">
        <v>455</v>
      </c>
      <c r="AZK1189" s="168"/>
      <c r="AZL1189" s="168">
        <f t="shared" si="11590"/>
        <v>22</v>
      </c>
      <c r="AZM1189" s="167" t="s">
        <v>69</v>
      </c>
      <c r="AZN1189" s="10">
        <f t="shared" ref="AZN1189" si="12287">AZL1189*1.1</f>
        <v>24.200000000000003</v>
      </c>
      <c r="AZO1189" s="10"/>
      <c r="AZP1189" s="219"/>
      <c r="AZQ1189" s="167" t="s">
        <v>114</v>
      </c>
      <c r="AZR1189" s="500" t="s">
        <v>1639</v>
      </c>
      <c r="AZT1189" s="168"/>
      <c r="AZU1189" s="168">
        <f t="shared" si="11593"/>
        <v>21</v>
      </c>
      <c r="AZV1189" s="167" t="s">
        <v>69</v>
      </c>
      <c r="AZW1189" s="10">
        <f t="shared" ref="AZW1189" si="12288">AZU1189*1.1</f>
        <v>23.1</v>
      </c>
      <c r="AZX1189" s="10"/>
      <c r="AZY1189" s="219"/>
      <c r="AZZ1189" s="167" t="s">
        <v>114</v>
      </c>
      <c r="BAA1189" s="500" t="s">
        <v>460</v>
      </c>
      <c r="BAC1189" s="168"/>
      <c r="BAD1189" s="168">
        <f t="shared" si="11596"/>
        <v>5</v>
      </c>
      <c r="BAE1189" s="167" t="s">
        <v>69</v>
      </c>
      <c r="BAF1189" s="10">
        <f t="shared" ref="BAF1189" si="12289">BAD1189*1.1</f>
        <v>5.5</v>
      </c>
      <c r="BAG1189" s="10"/>
      <c r="BAH1189" s="219"/>
      <c r="BAI1189" s="167" t="s">
        <v>114</v>
      </c>
      <c r="BAJ1189" s="500" t="s">
        <v>2974</v>
      </c>
      <c r="BAL1189" s="168"/>
      <c r="BAM1189" s="168">
        <f t="shared" si="11599"/>
        <v>15</v>
      </c>
      <c r="BAN1189" s="167" t="s">
        <v>69</v>
      </c>
      <c r="BAO1189" s="10">
        <f t="shared" ref="BAO1189" si="12290">BAM1189*1.1</f>
        <v>16.5</v>
      </c>
      <c r="BAP1189" s="10"/>
      <c r="BAQ1189" s="219"/>
      <c r="BAR1189" s="167" t="s">
        <v>114</v>
      </c>
      <c r="BAS1189" s="500" t="s">
        <v>534</v>
      </c>
      <c r="BAU1189" s="168"/>
      <c r="BAV1189" s="168">
        <f t="shared" si="11602"/>
        <v>0</v>
      </c>
      <c r="BAW1189" s="167" t="s">
        <v>69</v>
      </c>
      <c r="BAX1189" s="10">
        <f t="shared" ref="BAX1189" si="12291">BAV1189*1.1</f>
        <v>0</v>
      </c>
      <c r="BAY1189" s="10"/>
      <c r="BAZ1189" s="219"/>
      <c r="BBA1189" s="167" t="s">
        <v>114</v>
      </c>
      <c r="BBB1189" s="500" t="s">
        <v>432</v>
      </c>
      <c r="BBD1189" s="168"/>
      <c r="BBE1189" s="168">
        <f t="shared" si="11605"/>
        <v>14</v>
      </c>
      <c r="BBF1189" s="167" t="s">
        <v>69</v>
      </c>
      <c r="BBG1189" s="10">
        <f t="shared" ref="BBG1189" si="12292">BBE1189*1.1</f>
        <v>15.400000000000002</v>
      </c>
      <c r="BBH1189" s="10"/>
      <c r="BBI1189" s="219"/>
      <c r="BBJ1189" s="167" t="s">
        <v>114</v>
      </c>
      <c r="BBK1189" s="500" t="s">
        <v>432</v>
      </c>
      <c r="BBM1189" s="168"/>
      <c r="BBN1189" s="168">
        <f t="shared" si="11608"/>
        <v>14</v>
      </c>
      <c r="BBO1189" s="167" t="s">
        <v>69</v>
      </c>
      <c r="BBP1189" s="10">
        <f t="shared" ref="BBP1189" si="12293">BBN1189*1.1</f>
        <v>15.400000000000002</v>
      </c>
      <c r="BBQ1189" s="10"/>
      <c r="BBR1189" s="219"/>
      <c r="BBS1189" s="167" t="s">
        <v>114</v>
      </c>
      <c r="BBT1189" s="500" t="s">
        <v>1999</v>
      </c>
      <c r="BBV1189" s="168"/>
      <c r="BBW1189" s="168">
        <f t="shared" si="11611"/>
        <v>0</v>
      </c>
      <c r="BBX1189" s="167" t="s">
        <v>69</v>
      </c>
      <c r="BBY1189" s="10">
        <f t="shared" ref="BBY1189" si="12294">BBW1189*1.1</f>
        <v>0</v>
      </c>
      <c r="BBZ1189" s="10"/>
      <c r="BCA1189" s="219"/>
      <c r="BCB1189" s="167" t="s">
        <v>114</v>
      </c>
      <c r="BCC1189" s="328" t="s">
        <v>1629</v>
      </c>
      <c r="BCE1189" s="168"/>
      <c r="BCF1189" s="168">
        <f t="shared" si="11614"/>
        <v>0</v>
      </c>
      <c r="BCG1189" s="167" t="s">
        <v>69</v>
      </c>
      <c r="BCH1189" s="10">
        <f t="shared" ref="BCH1189" si="12295">BCF1189*1.1</f>
        <v>0</v>
      </c>
      <c r="BCI1189" s="10"/>
      <c r="BCJ1189" s="219"/>
      <c r="BCK1189" s="167" t="s">
        <v>114</v>
      </c>
      <c r="BCL1189" s="500" t="s">
        <v>455</v>
      </c>
      <c r="BCN1189" s="168"/>
      <c r="BCO1189" s="168">
        <f t="shared" si="11617"/>
        <v>22</v>
      </c>
      <c r="BCP1189" s="167" t="s">
        <v>69</v>
      </c>
      <c r="BCQ1189" s="10">
        <f t="shared" ref="BCQ1189" si="12296">BCO1189*1.1</f>
        <v>24.200000000000003</v>
      </c>
      <c r="BCR1189" s="10"/>
      <c r="BCS1189" s="219"/>
      <c r="BCT1189" s="167" t="s">
        <v>114</v>
      </c>
      <c r="BCU1189" s="500" t="s">
        <v>1628</v>
      </c>
      <c r="BCW1189" s="168"/>
      <c r="BCX1189" s="168">
        <f t="shared" si="11620"/>
        <v>0</v>
      </c>
      <c r="BCY1189" s="167" t="s">
        <v>69</v>
      </c>
      <c r="BCZ1189" s="10">
        <f t="shared" ref="BCZ1189" si="12297">BCX1189*1.1</f>
        <v>0</v>
      </c>
      <c r="BDA1189" s="10"/>
      <c r="BDB1189" s="219"/>
      <c r="BDC1189" s="167" t="s">
        <v>114</v>
      </c>
      <c r="BDD1189" s="500" t="s">
        <v>2368</v>
      </c>
      <c r="BDF1189" s="168"/>
      <c r="BDG1189" s="168">
        <f t="shared" si="11623"/>
        <v>0</v>
      </c>
      <c r="BDH1189" s="167" t="s">
        <v>69</v>
      </c>
      <c r="BDI1189" s="10">
        <f t="shared" ref="BDI1189" si="12298">BDG1189*1.1</f>
        <v>0</v>
      </c>
      <c r="BDJ1189" s="10"/>
      <c r="BDK1189" s="219"/>
      <c r="BDL1189" s="167" t="s">
        <v>114</v>
      </c>
      <c r="BDM1189" s="328" t="s">
        <v>1999</v>
      </c>
      <c r="BDO1189" s="168"/>
      <c r="BDP1189" s="168">
        <f t="shared" si="11626"/>
        <v>0</v>
      </c>
      <c r="BDQ1189" s="167" t="s">
        <v>69</v>
      </c>
      <c r="BDR1189" s="10">
        <f t="shared" ref="BDR1189" si="12299">BDP1189*1.1</f>
        <v>0</v>
      </c>
      <c r="BDS1189" s="10"/>
      <c r="BDT1189" s="219"/>
      <c r="BDU1189" s="167" t="s">
        <v>114</v>
      </c>
      <c r="BDV1189" s="500" t="s">
        <v>2323</v>
      </c>
      <c r="BDX1189" s="168"/>
      <c r="BDY1189" s="168">
        <f t="shared" si="11629"/>
        <v>4</v>
      </c>
      <c r="BDZ1189" s="167" t="s">
        <v>69</v>
      </c>
      <c r="BEA1189" s="10">
        <f t="shared" ref="BEA1189" si="12300">BDY1189*1.1</f>
        <v>4.4000000000000004</v>
      </c>
      <c r="BEB1189" s="10"/>
      <c r="BEC1189" s="219"/>
      <c r="BED1189" s="167" t="s">
        <v>114</v>
      </c>
      <c r="BEE1189" s="498" t="s">
        <v>467</v>
      </c>
      <c r="BEG1189" s="168"/>
      <c r="BEH1189" s="168">
        <f t="shared" si="11632"/>
        <v>0</v>
      </c>
      <c r="BEI1189" s="167" t="s">
        <v>69</v>
      </c>
      <c r="BEJ1189" s="10">
        <f t="shared" ref="BEJ1189" si="12301">BEH1189*1.1</f>
        <v>0</v>
      </c>
      <c r="BEK1189" s="10"/>
      <c r="BEL1189" s="219"/>
      <c r="BEM1189" s="167" t="s">
        <v>114</v>
      </c>
      <c r="BEN1189" s="498" t="s">
        <v>1999</v>
      </c>
      <c r="BEP1189" s="168"/>
      <c r="BEQ1189" s="168">
        <f t="shared" si="11635"/>
        <v>0</v>
      </c>
      <c r="BER1189" s="167" t="s">
        <v>69</v>
      </c>
      <c r="BES1189" s="10">
        <f t="shared" ref="BES1189" si="12302">BEQ1189*1.1</f>
        <v>0</v>
      </c>
      <c r="BET1189" s="10"/>
      <c r="BEU1189" s="219"/>
      <c r="BEV1189" s="167" t="s">
        <v>114</v>
      </c>
      <c r="BEW1189" s="500" t="s">
        <v>1999</v>
      </c>
      <c r="BEY1189" s="168"/>
      <c r="BEZ1189" s="168">
        <f t="shared" si="11638"/>
        <v>0</v>
      </c>
      <c r="BFA1189" s="167" t="s">
        <v>69</v>
      </c>
      <c r="BFB1189" s="10">
        <f t="shared" ref="BFB1189" si="12303">BEZ1189*1.1</f>
        <v>0</v>
      </c>
      <c r="BFC1189" s="10"/>
      <c r="BFD1189" s="219"/>
      <c r="BFE1189" s="167"/>
      <c r="BFF1189" s="327"/>
      <c r="BFH1189" s="168"/>
      <c r="BFI1189" s="168"/>
      <c r="BFJ1189" s="167"/>
      <c r="BFK1189" s="10"/>
      <c r="BFL1189" s="10"/>
      <c r="BFN1189" s="167"/>
      <c r="BFO1189" s="327"/>
      <c r="BFQ1189" s="168"/>
      <c r="BFR1189" s="168"/>
      <c r="BFS1189" s="167"/>
      <c r="BFT1189" s="10"/>
      <c r="BFU1189" s="10"/>
      <c r="BFW1189" s="167"/>
      <c r="BFX1189" s="328"/>
      <c r="BFZ1189" s="168"/>
      <c r="BGA1189" s="168"/>
      <c r="BGB1189" s="167"/>
      <c r="BGC1189" s="10"/>
      <c r="BGD1189" s="10"/>
      <c r="BGF1189" s="167"/>
      <c r="BGG1189" s="327"/>
      <c r="BGI1189" s="168"/>
      <c r="BGJ1189" s="168"/>
      <c r="BGK1189" s="167"/>
      <c r="BGL1189" s="10"/>
      <c r="BGM1189" s="10"/>
      <c r="BGO1189" s="167"/>
      <c r="BGP1189" s="328"/>
      <c r="BGR1189" s="168"/>
      <c r="BGS1189" s="168"/>
      <c r="BGT1189" s="167"/>
      <c r="BGU1189" s="10"/>
      <c r="BGV1189" s="10"/>
      <c r="BGX1189" s="167"/>
      <c r="BGY1189" s="327"/>
      <c r="BHA1189" s="168"/>
      <c r="BHB1189" s="168"/>
      <c r="BHC1189" s="167"/>
      <c r="BHD1189" s="10"/>
      <c r="BHE1189" s="10"/>
    </row>
    <row r="1190" spans="1:1565" s="14" customFormat="1" ht="15">
      <c r="A1190" s="167"/>
      <c r="B1190" s="326"/>
      <c r="D1190" s="167"/>
      <c r="E1190" s="167"/>
      <c r="F1190" s="167"/>
      <c r="G1190" s="10"/>
      <c r="H1190" s="10">
        <f>SUM(G1185:G1189)</f>
        <v>71.2</v>
      </c>
      <c r="I1190" s="219"/>
      <c r="J1190" s="167"/>
      <c r="K1190" s="326"/>
      <c r="M1190" s="167"/>
      <c r="N1190" s="167"/>
      <c r="O1190" s="167"/>
      <c r="P1190" s="10"/>
      <c r="Q1190" s="10">
        <f>SUM(P1185:P1189)</f>
        <v>65.5</v>
      </c>
      <c r="R1190" s="219"/>
      <c r="S1190" s="167"/>
      <c r="T1190" s="326"/>
      <c r="V1190" s="167"/>
      <c r="W1190" s="167"/>
      <c r="X1190" s="167"/>
      <c r="Y1190" s="10"/>
      <c r="Z1190" s="10">
        <f t="shared" ref="Z1190" si="12304">SUM(Y1185:Y1189)</f>
        <v>38.200000000000003</v>
      </c>
      <c r="AA1190" s="219"/>
      <c r="AB1190" s="167"/>
      <c r="AC1190" s="326"/>
      <c r="AE1190" s="167"/>
      <c r="AF1190" s="167"/>
      <c r="AG1190" s="167"/>
      <c r="AH1190" s="10"/>
      <c r="AI1190" s="10">
        <f t="shared" ref="AI1190" si="12305">SUM(AH1185:AH1189)</f>
        <v>111.19999999999999</v>
      </c>
      <c r="AJ1190" s="219"/>
      <c r="AK1190" s="167"/>
      <c r="AL1190" s="498"/>
      <c r="AN1190" s="167"/>
      <c r="AO1190" s="167"/>
      <c r="AP1190" s="167"/>
      <c r="AQ1190" s="10"/>
      <c r="AR1190" s="10">
        <f t="shared" ref="AR1190" si="12306">SUM(AQ1185:AQ1189)</f>
        <v>91.300000000000011</v>
      </c>
      <c r="AS1190" s="219"/>
      <c r="AT1190" s="167"/>
      <c r="AU1190" s="326"/>
      <c r="AW1190" s="167"/>
      <c r="AX1190" s="167"/>
      <c r="AY1190" s="167"/>
      <c r="AZ1190" s="10"/>
      <c r="BA1190" s="10">
        <f t="shared" ref="BA1190:CT1190" si="12307">SUM(AZ1185:AZ1189)</f>
        <v>28.599999999999998</v>
      </c>
      <c r="BB1190" s="219"/>
      <c r="BC1190" s="167"/>
      <c r="BD1190" s="326"/>
      <c r="BF1190" s="167"/>
      <c r="BG1190" s="167"/>
      <c r="BH1190" s="167"/>
      <c r="BI1190" s="10"/>
      <c r="BJ1190" s="10">
        <f t="shared" si="12307"/>
        <v>100.3</v>
      </c>
      <c r="BK1190" s="219"/>
      <c r="BL1190" s="167"/>
      <c r="BM1190" s="326"/>
      <c r="BO1190" s="167"/>
      <c r="BP1190" s="167"/>
      <c r="BQ1190" s="167"/>
      <c r="BR1190" s="10"/>
      <c r="BS1190" s="10">
        <f t="shared" si="12307"/>
        <v>71.099999999999994</v>
      </c>
      <c r="BT1190" s="219"/>
      <c r="BU1190" s="167"/>
      <c r="BV1190" s="326"/>
      <c r="BX1190" s="167"/>
      <c r="BY1190" s="167"/>
      <c r="BZ1190" s="167"/>
      <c r="CA1190" s="10"/>
      <c r="CB1190" s="10">
        <f t="shared" si="12307"/>
        <v>235.4</v>
      </c>
      <c r="CC1190" s="219"/>
      <c r="CD1190" s="167"/>
      <c r="CE1190" s="326"/>
      <c r="CG1190" s="167"/>
      <c r="CH1190" s="167"/>
      <c r="CI1190" s="167"/>
      <c r="CJ1190" s="10"/>
      <c r="CK1190" s="10">
        <f t="shared" si="12307"/>
        <v>78.599999999999994</v>
      </c>
      <c r="CL1190" s="219"/>
      <c r="CM1190" s="167"/>
      <c r="CN1190" s="326"/>
      <c r="CP1190" s="167"/>
      <c r="CQ1190" s="167"/>
      <c r="CR1190" s="167"/>
      <c r="CS1190" s="10"/>
      <c r="CT1190" s="10">
        <f t="shared" si="12307"/>
        <v>78.400000000000006</v>
      </c>
      <c r="CU1190" s="219"/>
      <c r="CV1190" s="167"/>
      <c r="CW1190" s="326"/>
      <c r="CY1190" s="167"/>
      <c r="CZ1190" s="167"/>
      <c r="DA1190" s="167"/>
      <c r="DB1190" s="10"/>
      <c r="DC1190" s="10">
        <f t="shared" ref="DC1190" si="12308">SUM(DB1185:DB1189)</f>
        <v>53.4</v>
      </c>
      <c r="DD1190" s="219"/>
      <c r="DE1190" s="167"/>
      <c r="DF1190" s="326"/>
      <c r="DH1190" s="167"/>
      <c r="DI1190" s="167"/>
      <c r="DJ1190" s="167"/>
      <c r="DK1190" s="10"/>
      <c r="DL1190" s="10">
        <f t="shared" ref="DL1190" si="12309">SUM(DK1185:DK1189)</f>
        <v>92.199999999999989</v>
      </c>
      <c r="DM1190" s="219"/>
      <c r="DN1190" s="167"/>
      <c r="DO1190" s="326"/>
      <c r="DQ1190" s="167"/>
      <c r="DR1190" s="167"/>
      <c r="DS1190" s="167"/>
      <c r="DT1190" s="10"/>
      <c r="DU1190" s="10">
        <f t="shared" ref="DU1190" si="12310">SUM(DT1185:DT1189)</f>
        <v>71.2</v>
      </c>
      <c r="DV1190" s="219"/>
      <c r="DW1190" s="167"/>
      <c r="DX1190" s="326"/>
      <c r="DZ1190" s="167"/>
      <c r="EA1190" s="167"/>
      <c r="EB1190" s="167"/>
      <c r="EC1190" s="10"/>
      <c r="ED1190" s="10">
        <f t="shared" ref="ED1190" si="12311">SUM(EC1185:EC1189)</f>
        <v>92.299999999999983</v>
      </c>
      <c r="EE1190" s="219"/>
      <c r="EF1190" s="167"/>
      <c r="EG1190" s="326"/>
      <c r="EI1190" s="167"/>
      <c r="EJ1190" s="167"/>
      <c r="EK1190" s="167"/>
      <c r="EL1190" s="10"/>
      <c r="EM1190" s="10">
        <f t="shared" ref="EM1190" si="12312">SUM(EL1185:EL1189)</f>
        <v>72.599999999999994</v>
      </c>
      <c r="EN1190" s="219"/>
      <c r="EO1190" s="167"/>
      <c r="EP1190" s="326"/>
      <c r="ER1190" s="167"/>
      <c r="ES1190" s="167"/>
      <c r="ET1190" s="167"/>
      <c r="EU1190" s="10"/>
      <c r="EV1190" s="10">
        <f t="shared" ref="EV1190" si="12313">SUM(EU1185:EU1189)</f>
        <v>123.50000000000001</v>
      </c>
      <c r="EW1190" s="219"/>
      <c r="EX1190" s="167"/>
      <c r="EY1190" s="326"/>
      <c r="FA1190" s="167"/>
      <c r="FB1190" s="167"/>
      <c r="FC1190" s="167"/>
      <c r="FD1190" s="10"/>
      <c r="FE1190" s="10">
        <f t="shared" ref="FE1190" si="12314">SUM(FD1185:FD1189)</f>
        <v>38.200000000000003</v>
      </c>
      <c r="FF1190" s="219"/>
      <c r="FG1190" s="167"/>
      <c r="FH1190" s="326"/>
      <c r="FJ1190" s="167"/>
      <c r="FK1190" s="167"/>
      <c r="FL1190" s="167"/>
      <c r="FM1190" s="10"/>
      <c r="FN1190" s="10">
        <f t="shared" ref="FN1190" si="12315">SUM(FM1185:FM1189)</f>
        <v>219.8</v>
      </c>
      <c r="FO1190" s="219"/>
      <c r="FP1190" s="167"/>
      <c r="FQ1190" s="326"/>
      <c r="FS1190" s="167"/>
      <c r="FT1190" s="167"/>
      <c r="FU1190" s="167"/>
      <c r="FV1190" s="10"/>
      <c r="FW1190" s="10">
        <f t="shared" ref="FW1190" si="12316">SUM(FV1185:FV1189)</f>
        <v>54.8</v>
      </c>
      <c r="FX1190" s="219"/>
      <c r="FY1190" s="167"/>
      <c r="FZ1190" s="326"/>
      <c r="GB1190" s="167"/>
      <c r="GC1190" s="167"/>
      <c r="GD1190" s="167"/>
      <c r="GE1190" s="10"/>
      <c r="GF1190" s="10">
        <f t="shared" ref="GF1190" si="12317">SUM(GE1185:GE1189)</f>
        <v>62.099999999999994</v>
      </c>
      <c r="GG1190" s="219"/>
      <c r="GH1190" s="167"/>
      <c r="GI1190" s="326"/>
      <c r="GK1190" s="167"/>
      <c r="GL1190" s="167"/>
      <c r="GM1190" s="167"/>
      <c r="GN1190" s="10"/>
      <c r="GO1190" s="10">
        <f t="shared" ref="GO1190" si="12318">SUM(GN1185:GN1189)</f>
        <v>80.699999999999989</v>
      </c>
      <c r="GP1190" s="219"/>
      <c r="GQ1190" s="167"/>
      <c r="GR1190" s="326"/>
      <c r="GT1190" s="167"/>
      <c r="GU1190" s="167"/>
      <c r="GV1190" s="167"/>
      <c r="GW1190" s="10"/>
      <c r="GX1190" s="10">
        <f t="shared" ref="GX1190" si="12319">SUM(GW1185:GW1189)</f>
        <v>64.5</v>
      </c>
      <c r="GY1190" s="219"/>
      <c r="GZ1190" s="167"/>
      <c r="HA1190" s="326"/>
      <c r="HC1190" s="167"/>
      <c r="HD1190" s="167"/>
      <c r="HE1190" s="167"/>
      <c r="HF1190" s="10"/>
      <c r="HG1190" s="10">
        <f t="shared" ref="HG1190" si="12320">SUM(HF1185:HF1189)</f>
        <v>172.79999999999998</v>
      </c>
      <c r="HH1190" s="219"/>
      <c r="HI1190" s="167"/>
      <c r="HJ1190" s="326"/>
      <c r="HL1190" s="167"/>
      <c r="HM1190" s="167"/>
      <c r="HN1190" s="167"/>
      <c r="HO1190" s="10"/>
      <c r="HP1190" s="10">
        <f t="shared" ref="HP1190" si="12321">SUM(HO1185:HO1189)</f>
        <v>28</v>
      </c>
      <c r="HQ1190" s="219"/>
      <c r="HR1190" s="167"/>
      <c r="HS1190" s="326"/>
      <c r="HU1190" s="167"/>
      <c r="HV1190" s="167"/>
      <c r="HW1190" s="167"/>
      <c r="HX1190" s="10"/>
      <c r="HY1190" s="10">
        <f t="shared" ref="HY1190" si="12322">SUM(HX1185:HX1189)</f>
        <v>206.5</v>
      </c>
      <c r="HZ1190" s="219"/>
      <c r="IA1190" s="167"/>
      <c r="IB1190" s="326"/>
      <c r="ID1190" s="167"/>
      <c r="IE1190" s="167"/>
      <c r="IF1190" s="167"/>
      <c r="IG1190" s="10"/>
      <c r="IH1190" s="10">
        <f t="shared" ref="IH1190" si="12323">SUM(IG1185:IG1189)</f>
        <v>114.4</v>
      </c>
      <c r="II1190" s="219"/>
      <c r="IJ1190" s="167"/>
      <c r="IK1190" s="326"/>
      <c r="IM1190" s="167"/>
      <c r="IN1190" s="167"/>
      <c r="IO1190" s="167"/>
      <c r="IP1190" s="10"/>
      <c r="IQ1190" s="10">
        <f t="shared" ref="IQ1190" si="12324">SUM(IP1185:IP1189)</f>
        <v>83.600000000000009</v>
      </c>
      <c r="IR1190" s="219"/>
      <c r="IS1190" s="167"/>
      <c r="IT1190" s="326"/>
      <c r="IV1190" s="167"/>
      <c r="IW1190" s="167"/>
      <c r="IX1190" s="167"/>
      <c r="IY1190" s="10"/>
      <c r="IZ1190" s="10">
        <f t="shared" ref="IZ1190:LK1190" si="12325">SUM(IY1185:IY1189)</f>
        <v>104.2</v>
      </c>
      <c r="JA1190" s="219"/>
      <c r="JB1190" s="167"/>
      <c r="JC1190" s="501"/>
      <c r="JE1190" s="167"/>
      <c r="JF1190" s="167"/>
      <c r="JG1190" s="167"/>
      <c r="JH1190" s="10"/>
      <c r="JI1190" s="10">
        <f t="shared" si="12325"/>
        <v>37.700000000000003</v>
      </c>
      <c r="JJ1190" s="219"/>
      <c r="JK1190" s="167"/>
      <c r="JL1190" s="326"/>
      <c r="JN1190" s="167"/>
      <c r="JO1190" s="167"/>
      <c r="JP1190" s="167"/>
      <c r="JQ1190" s="10"/>
      <c r="JR1190" s="10">
        <f t="shared" si="12325"/>
        <v>73.399999999999991</v>
      </c>
      <c r="JS1190" s="219"/>
      <c r="JT1190" s="167"/>
      <c r="JU1190" s="326"/>
      <c r="JW1190" s="167"/>
      <c r="JX1190" s="167"/>
      <c r="JY1190" s="167"/>
      <c r="JZ1190" s="10"/>
      <c r="KA1190" s="10">
        <f t="shared" si="12325"/>
        <v>92.3</v>
      </c>
      <c r="KB1190" s="219"/>
      <c r="KC1190" s="167"/>
      <c r="KD1190" s="326"/>
      <c r="KF1190" s="167"/>
      <c r="KG1190" s="167"/>
      <c r="KH1190" s="167"/>
      <c r="KI1190" s="10"/>
      <c r="KJ1190" s="10">
        <f t="shared" si="12325"/>
        <v>57.1</v>
      </c>
      <c r="KK1190" s="219"/>
      <c r="KL1190" s="167"/>
      <c r="KM1190" s="326"/>
      <c r="KO1190" s="167"/>
      <c r="KP1190" s="167"/>
      <c r="KQ1190" s="167"/>
      <c r="KR1190" s="10"/>
      <c r="KS1190" s="10">
        <f t="shared" si="12325"/>
        <v>63.8</v>
      </c>
      <c r="KT1190" s="219"/>
      <c r="KU1190" s="167"/>
      <c r="KV1190" s="329"/>
      <c r="KX1190" s="167"/>
      <c r="KY1190" s="167"/>
      <c r="KZ1190" s="167"/>
      <c r="LA1190" s="10"/>
      <c r="LB1190" s="10">
        <f t="shared" si="12325"/>
        <v>28</v>
      </c>
      <c r="LC1190" s="219"/>
      <c r="LD1190" s="167"/>
      <c r="LE1190" s="326"/>
      <c r="LG1190" s="167"/>
      <c r="LH1190" s="167"/>
      <c r="LI1190" s="167"/>
      <c r="LJ1190" s="10"/>
      <c r="LK1190" s="10">
        <f t="shared" si="12325"/>
        <v>59.4</v>
      </c>
      <c r="LL1190" s="219"/>
      <c r="LM1190" s="167"/>
      <c r="LN1190" s="326"/>
      <c r="LP1190" s="167"/>
      <c r="LQ1190" s="167"/>
      <c r="LR1190" s="167"/>
      <c r="LS1190" s="10"/>
      <c r="LT1190" s="10">
        <f t="shared" ref="LT1190:OE1190" si="12326">SUM(LS1185:LS1189)</f>
        <v>49.400000000000006</v>
      </c>
      <c r="LU1190" s="219"/>
      <c r="LV1190" s="167"/>
      <c r="LW1190" s="326"/>
      <c r="LY1190" s="167"/>
      <c r="LZ1190" s="167"/>
      <c r="MA1190" s="167"/>
      <c r="MB1190" s="10"/>
      <c r="MC1190" s="10">
        <f t="shared" si="12326"/>
        <v>29.8</v>
      </c>
      <c r="MD1190" s="219"/>
      <c r="ME1190" s="167"/>
      <c r="MF1190" s="326"/>
      <c r="MH1190" s="167"/>
      <c r="MI1190" s="167"/>
      <c r="MJ1190" s="167"/>
      <c r="MK1190" s="10"/>
      <c r="ML1190" s="10">
        <f t="shared" si="12326"/>
        <v>51.2</v>
      </c>
      <c r="MM1190" s="219"/>
      <c r="MN1190" s="167"/>
      <c r="MO1190" s="329"/>
      <c r="MQ1190" s="167"/>
      <c r="MR1190" s="167"/>
      <c r="MS1190" s="167"/>
      <c r="MT1190" s="10"/>
      <c r="MU1190" s="10">
        <f t="shared" si="12326"/>
        <v>42.7</v>
      </c>
      <c r="MV1190" s="219"/>
      <c r="MW1190" s="167"/>
      <c r="MX1190" s="326"/>
      <c r="MZ1190" s="167"/>
      <c r="NA1190" s="167"/>
      <c r="NB1190" s="167"/>
      <c r="NC1190" s="10"/>
      <c r="ND1190" s="10">
        <f t="shared" si="12326"/>
        <v>17.299999999999997</v>
      </c>
      <c r="NE1190" s="219"/>
      <c r="NF1190" s="167"/>
      <c r="NG1190" s="326"/>
      <c r="NI1190" s="167"/>
      <c r="NJ1190" s="167"/>
      <c r="NK1190" s="167"/>
      <c r="NL1190" s="10"/>
      <c r="NM1190" s="10">
        <f t="shared" si="12326"/>
        <v>24.3</v>
      </c>
      <c r="NN1190" s="219"/>
      <c r="NO1190" s="167"/>
      <c r="NP1190" s="326"/>
      <c r="NR1190" s="167"/>
      <c r="NS1190" s="167"/>
      <c r="NT1190" s="167"/>
      <c r="NU1190" s="10"/>
      <c r="NV1190" s="10">
        <f t="shared" si="12326"/>
        <v>24.200000000000003</v>
      </c>
      <c r="NW1190" s="219"/>
      <c r="NX1190" s="167"/>
      <c r="NY1190" s="326"/>
      <c r="OA1190" s="167"/>
      <c r="OB1190" s="167"/>
      <c r="OC1190" s="167"/>
      <c r="OD1190" s="10"/>
      <c r="OE1190" s="10">
        <f t="shared" si="12326"/>
        <v>212.1</v>
      </c>
      <c r="OF1190" s="219"/>
      <c r="OG1190" s="167"/>
      <c r="OH1190" s="326"/>
      <c r="OJ1190" s="167"/>
      <c r="OK1190" s="167"/>
      <c r="OL1190" s="167"/>
      <c r="OM1190" s="10"/>
      <c r="ON1190" s="10">
        <f t="shared" ref="ON1190:QY1190" si="12327">SUM(OM1185:OM1189)</f>
        <v>20.5</v>
      </c>
      <c r="OO1190" s="219"/>
      <c r="OP1190" s="167"/>
      <c r="OQ1190" s="326"/>
      <c r="OS1190" s="167"/>
      <c r="OT1190" s="167"/>
      <c r="OU1190" s="167"/>
      <c r="OV1190" s="10"/>
      <c r="OW1190" s="10">
        <f t="shared" si="12327"/>
        <v>32.200000000000003</v>
      </c>
      <c r="OX1190" s="219"/>
      <c r="OY1190" s="167"/>
      <c r="OZ1190" s="326"/>
      <c r="PB1190" s="167"/>
      <c r="PC1190" s="167"/>
      <c r="PD1190" s="167"/>
      <c r="PE1190" s="10"/>
      <c r="PF1190" s="10">
        <f t="shared" si="12327"/>
        <v>41.4</v>
      </c>
      <c r="PG1190" s="219"/>
      <c r="PH1190" s="167"/>
      <c r="PI1190" s="326"/>
      <c r="PK1190" s="167"/>
      <c r="PL1190" s="167"/>
      <c r="PM1190" s="167"/>
      <c r="PN1190" s="10"/>
      <c r="PO1190" s="10">
        <f t="shared" si="12327"/>
        <v>159.5</v>
      </c>
      <c r="PP1190" s="219"/>
      <c r="PQ1190" s="167"/>
      <c r="PR1190" s="326"/>
      <c r="PT1190" s="167"/>
      <c r="PU1190" s="167"/>
      <c r="PV1190" s="167"/>
      <c r="PW1190" s="10"/>
      <c r="PX1190" s="10">
        <f t="shared" si="12327"/>
        <v>42.400000000000006</v>
      </c>
      <c r="PY1190" s="219"/>
      <c r="PZ1190" s="167"/>
      <c r="QA1190" s="326"/>
      <c r="QC1190" s="167"/>
      <c r="QD1190" s="167"/>
      <c r="QE1190" s="167"/>
      <c r="QF1190" s="10"/>
      <c r="QG1190" s="10">
        <f t="shared" si="12327"/>
        <v>15.6</v>
      </c>
      <c r="QH1190" s="219"/>
      <c r="QI1190" s="167"/>
      <c r="QJ1190" s="326"/>
      <c r="QL1190" s="167"/>
      <c r="QM1190" s="167"/>
      <c r="QN1190" s="167"/>
      <c r="QO1190" s="10"/>
      <c r="QP1190" s="10">
        <f t="shared" si="12327"/>
        <v>41.400000000000006</v>
      </c>
      <c r="QQ1190" s="219"/>
      <c r="QR1190" s="167"/>
      <c r="QS1190" s="326"/>
      <c r="QU1190" s="167"/>
      <c r="QV1190" s="167"/>
      <c r="QW1190" s="167"/>
      <c r="QX1190" s="10"/>
      <c r="QY1190" s="10">
        <f t="shared" si="12327"/>
        <v>71.099999999999994</v>
      </c>
      <c r="QZ1190" s="219"/>
      <c r="RA1190" s="167"/>
      <c r="RB1190" s="326"/>
      <c r="RD1190" s="167"/>
      <c r="RE1190" s="167"/>
      <c r="RF1190" s="167"/>
      <c r="RG1190" s="10"/>
      <c r="RH1190" s="10">
        <f t="shared" ref="RH1190:TS1190" si="12328">SUM(RG1185:RG1189)</f>
        <v>140.5</v>
      </c>
      <c r="RI1190" s="219"/>
      <c r="RJ1190" s="167"/>
      <c r="RK1190" s="326"/>
      <c r="RM1190" s="167"/>
      <c r="RN1190" s="167"/>
      <c r="RO1190" s="167"/>
      <c r="RP1190" s="10"/>
      <c r="RQ1190" s="10">
        <f t="shared" si="12328"/>
        <v>55.8</v>
      </c>
      <c r="RR1190" s="219"/>
      <c r="RS1190" s="167"/>
      <c r="RT1190" s="326"/>
      <c r="RV1190" s="167"/>
      <c r="RW1190" s="167"/>
      <c r="RX1190" s="167"/>
      <c r="RY1190" s="10"/>
      <c r="RZ1190" s="10">
        <f t="shared" si="12328"/>
        <v>7</v>
      </c>
      <c r="SA1190" s="219"/>
      <c r="SB1190" s="167"/>
      <c r="SC1190" s="326"/>
      <c r="SE1190" s="167"/>
      <c r="SF1190" s="167"/>
      <c r="SG1190" s="167"/>
      <c r="SH1190" s="10"/>
      <c r="SI1190" s="10">
        <f t="shared" si="12328"/>
        <v>15.6</v>
      </c>
      <c r="SJ1190" s="219"/>
      <c r="SK1190" s="167"/>
      <c r="SL1190" s="326"/>
      <c r="SN1190" s="167"/>
      <c r="SO1190" s="167"/>
      <c r="SP1190" s="167"/>
      <c r="SQ1190" s="10"/>
      <c r="SR1190" s="10">
        <f t="shared" si="12328"/>
        <v>77.3</v>
      </c>
      <c r="SS1190" s="219"/>
      <c r="ST1190" s="167"/>
      <c r="SU1190" s="326"/>
      <c r="SW1190" s="167"/>
      <c r="SX1190" s="167"/>
      <c r="SY1190" s="167"/>
      <c r="SZ1190" s="10"/>
      <c r="TA1190" s="10">
        <f t="shared" si="12328"/>
        <v>22</v>
      </c>
      <c r="TB1190" s="219"/>
      <c r="TC1190" s="167"/>
      <c r="TD1190" s="326"/>
      <c r="TF1190" s="167"/>
      <c r="TG1190" s="167"/>
      <c r="TH1190" s="167"/>
      <c r="TI1190" s="10"/>
      <c r="TJ1190" s="10">
        <f t="shared" si="12328"/>
        <v>12.6</v>
      </c>
      <c r="TK1190" s="219"/>
      <c r="TL1190" s="167"/>
      <c r="TM1190" s="329"/>
      <c r="TO1190" s="167"/>
      <c r="TP1190" s="167"/>
      <c r="TQ1190" s="167"/>
      <c r="TR1190" s="10"/>
      <c r="TS1190" s="10">
        <f t="shared" si="12328"/>
        <v>20.700000000000003</v>
      </c>
      <c r="TT1190" s="219"/>
      <c r="TU1190" s="167"/>
      <c r="TV1190" s="326"/>
      <c r="TX1190" s="167"/>
      <c r="TY1190" s="167"/>
      <c r="TZ1190" s="167"/>
      <c r="UA1190" s="10"/>
      <c r="UB1190" s="10">
        <f t="shared" ref="UB1190:WM1190" si="12329">SUM(UA1185:UA1189)</f>
        <v>39.5</v>
      </c>
      <c r="UC1190" s="219"/>
      <c r="UD1190" s="167"/>
      <c r="UE1190" s="329"/>
      <c r="UG1190" s="167"/>
      <c r="UH1190" s="167"/>
      <c r="UI1190" s="167"/>
      <c r="UJ1190" s="10"/>
      <c r="UK1190" s="10">
        <f t="shared" si="12329"/>
        <v>37.299999999999997</v>
      </c>
      <c r="UL1190" s="219"/>
      <c r="UM1190" s="167"/>
      <c r="UN1190" s="326"/>
      <c r="UP1190" s="167"/>
      <c r="UQ1190" s="167"/>
      <c r="UR1190" s="167"/>
      <c r="US1190" s="10"/>
      <c r="UT1190" s="10">
        <f t="shared" si="12329"/>
        <v>73.3</v>
      </c>
      <c r="UU1190" s="219"/>
      <c r="UV1190" s="167"/>
      <c r="UW1190" s="326"/>
      <c r="UY1190" s="167"/>
      <c r="UZ1190" s="167"/>
      <c r="VA1190" s="167"/>
      <c r="VB1190" s="10"/>
      <c r="VC1190" s="10">
        <f t="shared" si="12329"/>
        <v>4.8</v>
      </c>
      <c r="VD1190" s="219"/>
      <c r="VE1190" s="167"/>
      <c r="VF1190" s="326"/>
      <c r="VH1190" s="167"/>
      <c r="VI1190" s="167"/>
      <c r="VJ1190" s="167"/>
      <c r="VK1190" s="10"/>
      <c r="VL1190" s="10">
        <f t="shared" si="12329"/>
        <v>55.4</v>
      </c>
      <c r="VM1190" s="219"/>
      <c r="VN1190" s="167"/>
      <c r="VO1190" s="326"/>
      <c r="VQ1190" s="167"/>
      <c r="VR1190" s="167"/>
      <c r="VS1190" s="167"/>
      <c r="VT1190" s="10"/>
      <c r="VU1190" s="10">
        <f t="shared" si="12329"/>
        <v>94.4</v>
      </c>
      <c r="VV1190" s="219"/>
      <c r="VW1190" s="167"/>
      <c r="VX1190" s="326"/>
      <c r="VZ1190" s="167"/>
      <c r="WA1190" s="167"/>
      <c r="WB1190" s="167"/>
      <c r="WC1190" s="10"/>
      <c r="WD1190" s="10">
        <f t="shared" si="12329"/>
        <v>45.3</v>
      </c>
      <c r="WE1190" s="219"/>
      <c r="WF1190" s="167"/>
      <c r="WG1190" s="326"/>
      <c r="WI1190" s="167"/>
      <c r="WJ1190" s="167"/>
      <c r="WK1190" s="167"/>
      <c r="WL1190" s="10"/>
      <c r="WM1190" s="10">
        <f t="shared" si="12329"/>
        <v>135.4</v>
      </c>
      <c r="WN1190" s="219"/>
      <c r="WO1190" s="167"/>
      <c r="WP1190" s="326"/>
      <c r="WR1190" s="167"/>
      <c r="WS1190" s="167"/>
      <c r="WT1190" s="167"/>
      <c r="WU1190" s="10"/>
      <c r="WV1190" s="10">
        <f t="shared" ref="WV1190:ZG1190" si="12330">SUM(WU1185:WU1189)</f>
        <v>65.3</v>
      </c>
      <c r="WW1190" s="219"/>
      <c r="WX1190" s="167"/>
      <c r="WY1190" s="326"/>
      <c r="XA1190" s="167"/>
      <c r="XB1190" s="167"/>
      <c r="XC1190" s="167"/>
      <c r="XD1190" s="10"/>
      <c r="XE1190" s="10">
        <f t="shared" si="12330"/>
        <v>151.29999999999998</v>
      </c>
      <c r="XF1190" s="219"/>
      <c r="XG1190" s="167"/>
      <c r="XH1190" s="326"/>
      <c r="XJ1190" s="167"/>
      <c r="XK1190" s="167"/>
      <c r="XL1190" s="167"/>
      <c r="XM1190" s="10"/>
      <c r="XN1190" s="10">
        <f t="shared" si="12330"/>
        <v>17.099999999999998</v>
      </c>
      <c r="XO1190" s="219"/>
      <c r="XP1190" s="167"/>
      <c r="XQ1190" s="326"/>
      <c r="XS1190" s="167"/>
      <c r="XT1190" s="167"/>
      <c r="XU1190" s="167"/>
      <c r="XV1190" s="10"/>
      <c r="XW1190" s="10">
        <f t="shared" si="12330"/>
        <v>73.3</v>
      </c>
      <c r="XX1190" s="219"/>
      <c r="XY1190" s="167"/>
      <c r="XZ1190" s="326"/>
      <c r="YB1190" s="167"/>
      <c r="YC1190" s="167"/>
      <c r="YD1190" s="167"/>
      <c r="YE1190" s="10"/>
      <c r="YF1190" s="10">
        <f t="shared" si="12330"/>
        <v>41.8</v>
      </c>
      <c r="YG1190" s="219"/>
      <c r="YH1190" s="167"/>
      <c r="YI1190" s="326"/>
      <c r="YK1190" s="167"/>
      <c r="YL1190" s="167"/>
      <c r="YM1190" s="167"/>
      <c r="YN1190" s="10"/>
      <c r="YO1190" s="10">
        <f t="shared" si="12330"/>
        <v>14.8</v>
      </c>
      <c r="YP1190" s="219"/>
      <c r="YQ1190" s="167"/>
      <c r="YR1190" s="326"/>
      <c r="YT1190" s="167"/>
      <c r="YU1190" s="167"/>
      <c r="YV1190" s="167"/>
      <c r="YW1190" s="10"/>
      <c r="YX1190" s="10">
        <f t="shared" si="12330"/>
        <v>0</v>
      </c>
      <c r="YY1190" s="219"/>
      <c r="YZ1190" s="167"/>
      <c r="ZA1190" s="326"/>
      <c r="ZC1190" s="167"/>
      <c r="ZD1190" s="167"/>
      <c r="ZE1190" s="167"/>
      <c r="ZF1190" s="10"/>
      <c r="ZG1190" s="10">
        <f t="shared" si="12330"/>
        <v>97.700000000000017</v>
      </c>
      <c r="ZH1190" s="219"/>
      <c r="ZI1190" s="167"/>
      <c r="ZJ1190" s="326"/>
      <c r="ZL1190" s="167"/>
      <c r="ZM1190" s="167"/>
      <c r="ZN1190" s="167"/>
      <c r="ZO1190" s="10"/>
      <c r="ZP1190" s="10">
        <f t="shared" ref="ZP1190:ACA1190" si="12331">SUM(ZO1185:ZO1189)</f>
        <v>52.599999999999994</v>
      </c>
      <c r="ZQ1190" s="219"/>
      <c r="ZR1190" s="167"/>
      <c r="ZS1190" s="498"/>
      <c r="ZU1190" s="167"/>
      <c r="ZV1190" s="167"/>
      <c r="ZW1190" s="167"/>
      <c r="ZX1190" s="10"/>
      <c r="ZY1190" s="10">
        <f t="shared" si="12331"/>
        <v>20.8</v>
      </c>
      <c r="ZZ1190" s="219"/>
      <c r="AAA1190" s="167"/>
      <c r="AAB1190" s="326"/>
      <c r="AAD1190" s="167"/>
      <c r="AAE1190" s="167"/>
      <c r="AAF1190" s="167"/>
      <c r="AAG1190" s="10"/>
      <c r="AAH1190" s="10">
        <f t="shared" si="12331"/>
        <v>175.4</v>
      </c>
      <c r="AAI1190" s="219"/>
      <c r="AAJ1190" s="167"/>
      <c r="AAK1190" s="326"/>
      <c r="AAM1190" s="167"/>
      <c r="AAN1190" s="167"/>
      <c r="AAO1190" s="167"/>
      <c r="AAP1190" s="10"/>
      <c r="AAQ1190" s="10">
        <f t="shared" si="12331"/>
        <v>34.099999999999994</v>
      </c>
      <c r="AAR1190" s="219"/>
      <c r="AAS1190" s="167"/>
      <c r="AAT1190" s="326"/>
      <c r="AAV1190" s="167"/>
      <c r="AAW1190" s="167"/>
      <c r="AAX1190" s="167"/>
      <c r="AAY1190" s="10"/>
      <c r="AAZ1190" s="10">
        <f t="shared" si="12331"/>
        <v>25.4</v>
      </c>
      <c r="ABA1190" s="219"/>
      <c r="ABB1190" s="167"/>
      <c r="ABC1190" s="326"/>
      <c r="ABE1190" s="167"/>
      <c r="ABF1190" s="167"/>
      <c r="ABG1190" s="167"/>
      <c r="ABH1190" s="10"/>
      <c r="ABI1190" s="10">
        <f t="shared" si="12331"/>
        <v>123.79999999999998</v>
      </c>
      <c r="ABJ1190" s="219"/>
      <c r="ABK1190" s="167"/>
      <c r="ABL1190" s="326"/>
      <c r="ABN1190" s="167"/>
      <c r="ABO1190" s="167"/>
      <c r="ABP1190" s="167"/>
      <c r="ABQ1190" s="10"/>
      <c r="ABR1190" s="10">
        <f t="shared" si="12331"/>
        <v>71.8</v>
      </c>
      <c r="ABS1190" s="219"/>
      <c r="ABT1190" s="167"/>
      <c r="ABU1190" s="498"/>
      <c r="ABW1190" s="167"/>
      <c r="ABX1190" s="167"/>
      <c r="ABY1190" s="167"/>
      <c r="ABZ1190" s="10"/>
      <c r="ACA1190" s="10">
        <f t="shared" si="12331"/>
        <v>289.60000000000002</v>
      </c>
      <c r="ACB1190" s="219"/>
      <c r="ACC1190" s="167"/>
      <c r="ACD1190" s="326"/>
      <c r="ACF1190" s="167"/>
      <c r="ACG1190" s="167"/>
      <c r="ACH1190" s="167"/>
      <c r="ACI1190" s="10"/>
      <c r="ACJ1190" s="10">
        <f t="shared" ref="ACJ1190" si="12332">SUM(ACI1185:ACI1189)</f>
        <v>48.300000000000004</v>
      </c>
      <c r="ACK1190" s="219"/>
      <c r="ACL1190" s="167"/>
      <c r="ACM1190" s="326"/>
      <c r="ACO1190" s="167"/>
      <c r="ACP1190" s="167"/>
      <c r="ACQ1190" s="167"/>
      <c r="ACR1190" s="10"/>
      <c r="ACS1190" s="10">
        <f t="shared" ref="ACS1190" si="12333">SUM(ACR1185:ACR1189)</f>
        <v>124.8</v>
      </c>
      <c r="ACT1190" s="219"/>
      <c r="ACU1190" s="167"/>
      <c r="ACV1190" s="326"/>
      <c r="ACX1190" s="167"/>
      <c r="ACY1190" s="167"/>
      <c r="ACZ1190" s="167"/>
      <c r="ADA1190" s="10"/>
      <c r="ADB1190" s="10">
        <f t="shared" ref="ADB1190" si="12334">SUM(ADA1185:ADA1189)</f>
        <v>88.9</v>
      </c>
      <c r="ADC1190" s="219"/>
      <c r="ADD1190" s="167"/>
      <c r="ADE1190" s="326"/>
      <c r="ADG1190" s="167"/>
      <c r="ADH1190" s="167"/>
      <c r="ADI1190" s="167"/>
      <c r="ADJ1190" s="10"/>
      <c r="ADK1190" s="10">
        <f t="shared" ref="ADK1190" si="12335">SUM(ADJ1185:ADJ1189)</f>
        <v>65.5</v>
      </c>
      <c r="ADL1190" s="219"/>
      <c r="ADM1190" s="167"/>
      <c r="ADN1190" s="326"/>
      <c r="ADP1190" s="167"/>
      <c r="ADQ1190" s="167"/>
      <c r="ADR1190" s="167"/>
      <c r="ADS1190" s="10"/>
      <c r="ADT1190" s="10">
        <f t="shared" ref="ADT1190" si="12336">SUM(ADS1185:ADS1189)</f>
        <v>146.10000000000002</v>
      </c>
      <c r="ADU1190" s="219"/>
      <c r="ADV1190" s="167"/>
      <c r="ADW1190" s="329"/>
      <c r="ADY1190" s="167"/>
      <c r="ADZ1190" s="167"/>
      <c r="AEA1190" s="167"/>
      <c r="AEB1190" s="10"/>
      <c r="AEC1190" s="10">
        <f t="shared" ref="AEC1190" si="12337">SUM(AEB1185:AEB1189)</f>
        <v>149.5</v>
      </c>
      <c r="AED1190" s="219"/>
      <c r="AEE1190" s="167"/>
      <c r="AEF1190" s="326"/>
      <c r="AEH1190" s="167"/>
      <c r="AEI1190" s="167"/>
      <c r="AEJ1190" s="167"/>
      <c r="AEK1190" s="10"/>
      <c r="AEL1190" s="10">
        <f t="shared" ref="AEL1190" si="12338">SUM(AEK1185:AEK1189)</f>
        <v>124.2</v>
      </c>
      <c r="AEM1190" s="219"/>
      <c r="AEN1190" s="167"/>
      <c r="AEO1190" s="326"/>
      <c r="AEQ1190" s="167"/>
      <c r="AER1190" s="167"/>
      <c r="AES1190" s="167"/>
      <c r="AET1190" s="10"/>
      <c r="AEU1190" s="10">
        <f t="shared" ref="AEU1190" si="12339">SUM(AET1185:AET1189)</f>
        <v>9.6</v>
      </c>
      <c r="AEV1190" s="219"/>
      <c r="AEW1190" s="167"/>
      <c r="AEX1190" s="326"/>
      <c r="AEZ1190" s="167"/>
      <c r="AFA1190" s="167"/>
      <c r="AFB1190" s="167"/>
      <c r="AFC1190" s="10"/>
      <c r="AFD1190" s="10">
        <f t="shared" ref="AFD1190" si="12340">SUM(AFC1185:AFC1189)</f>
        <v>44.3</v>
      </c>
      <c r="AFE1190" s="219"/>
      <c r="AFF1190" s="167"/>
      <c r="AFG1190" s="326"/>
      <c r="AFI1190" s="167"/>
      <c r="AFJ1190" s="167"/>
      <c r="AFK1190" s="167"/>
      <c r="AFL1190" s="10"/>
      <c r="AFM1190" s="10">
        <f t="shared" ref="AFM1190" si="12341">SUM(AFL1185:AFL1189)</f>
        <v>33</v>
      </c>
      <c r="AFN1190" s="219"/>
      <c r="AFO1190" s="167"/>
      <c r="AFP1190" s="326"/>
      <c r="AFR1190" s="167"/>
      <c r="AFS1190" s="167"/>
      <c r="AFT1190" s="167"/>
      <c r="AFU1190" s="10"/>
      <c r="AFV1190" s="10">
        <f t="shared" ref="AFV1190" si="12342">SUM(AFU1185:AFU1189)</f>
        <v>3.9000000000000004</v>
      </c>
      <c r="AFW1190" s="219"/>
      <c r="AFX1190" s="167"/>
      <c r="AFY1190" s="326"/>
      <c r="AGA1190" s="167"/>
      <c r="AGB1190" s="167"/>
      <c r="AGC1190" s="167"/>
      <c r="AGD1190" s="10"/>
      <c r="AGE1190" s="10">
        <f t="shared" ref="AGE1190" si="12343">SUM(AGD1185:AGD1189)</f>
        <v>73.3</v>
      </c>
      <c r="AGF1190" s="219"/>
      <c r="AGG1190" s="167"/>
      <c r="AGH1190" s="498"/>
      <c r="AGJ1190" s="167"/>
      <c r="AGK1190" s="167"/>
      <c r="AGL1190" s="167"/>
      <c r="AGM1190" s="10"/>
      <c r="AGN1190" s="10">
        <f t="shared" ref="AGN1190" si="12344">SUM(AGM1185:AGM1189)</f>
        <v>52.9</v>
      </c>
      <c r="AGO1190" s="219"/>
      <c r="AGP1190" s="167"/>
      <c r="AGQ1190" s="326"/>
      <c r="AGS1190" s="167"/>
      <c r="AGT1190" s="167"/>
      <c r="AGU1190" s="167"/>
      <c r="AGV1190" s="10"/>
      <c r="AGW1190" s="10">
        <f t="shared" ref="AGW1190" si="12345">SUM(AGV1185:AGV1189)</f>
        <v>0</v>
      </c>
      <c r="AGX1190" s="219"/>
      <c r="AGY1190" s="167"/>
      <c r="AGZ1190" s="326"/>
      <c r="AHB1190" s="167"/>
      <c r="AHC1190" s="167"/>
      <c r="AHD1190" s="167"/>
      <c r="AHE1190" s="10"/>
      <c r="AHF1190" s="10">
        <f t="shared" ref="AHF1190" si="12346">SUM(AHE1185:AHE1189)</f>
        <v>2.6</v>
      </c>
      <c r="AHG1190" s="219"/>
      <c r="AHH1190" s="167"/>
      <c r="AHI1190" s="326"/>
      <c r="AHK1190" s="167"/>
      <c r="AHL1190" s="167"/>
      <c r="AHM1190" s="167"/>
      <c r="AHN1190" s="10"/>
      <c r="AHO1190" s="10">
        <f t="shared" ref="AHO1190" si="12347">SUM(AHN1185:AHN1189)</f>
        <v>56.4</v>
      </c>
      <c r="AHP1190" s="219"/>
      <c r="AHQ1190" s="167"/>
      <c r="AHR1190" s="326"/>
      <c r="AHT1190" s="167"/>
      <c r="AHU1190" s="167"/>
      <c r="AHV1190" s="167"/>
      <c r="AHW1190" s="10"/>
      <c r="AHX1190" s="10">
        <f t="shared" ref="AHX1190" si="12348">SUM(AHW1185:AHW1189)</f>
        <v>12.6</v>
      </c>
      <c r="AHY1190" s="219"/>
      <c r="AHZ1190" s="167"/>
      <c r="AIA1190" s="326"/>
      <c r="AIC1190" s="167"/>
      <c r="AID1190" s="167"/>
      <c r="AIE1190" s="167"/>
      <c r="AIF1190" s="10"/>
      <c r="AIG1190" s="10">
        <f t="shared" ref="AIG1190" si="12349">SUM(AIF1185:AIF1189)</f>
        <v>47.7</v>
      </c>
      <c r="AIH1190" s="219"/>
      <c r="AII1190" s="167"/>
      <c r="AIJ1190" s="498"/>
      <c r="AIL1190" s="167"/>
      <c r="AIM1190" s="167"/>
      <c r="AIN1190" s="167"/>
      <c r="AIO1190" s="10"/>
      <c r="AIP1190" s="10">
        <f t="shared" ref="AIP1190" si="12350">SUM(AIO1185:AIO1189)</f>
        <v>120</v>
      </c>
      <c r="AIQ1190" s="219"/>
      <c r="AIR1190" s="167"/>
      <c r="AIS1190" s="326"/>
      <c r="AIU1190" s="167"/>
      <c r="AIV1190" s="167"/>
      <c r="AIW1190" s="167"/>
      <c r="AIX1190" s="10"/>
      <c r="AIY1190" s="10">
        <f t="shared" ref="AIY1190" si="12351">SUM(AIX1185:AIX1189)</f>
        <v>20.599999999999998</v>
      </c>
      <c r="AIZ1190" s="219"/>
      <c r="AJA1190" s="167"/>
      <c r="AJB1190" s="326"/>
      <c r="AJD1190" s="167"/>
      <c r="AJE1190" s="167"/>
      <c r="AJF1190" s="167"/>
      <c r="AJG1190" s="10"/>
      <c r="AJH1190" s="10">
        <f t="shared" ref="AJH1190" si="12352">SUM(AJG1185:AJG1189)</f>
        <v>33.299999999999997</v>
      </c>
      <c r="AJI1190" s="219"/>
      <c r="AJJ1190" s="167"/>
      <c r="AJK1190" s="326"/>
      <c r="AJM1190" s="167"/>
      <c r="AJN1190" s="167"/>
      <c r="AJO1190" s="167"/>
      <c r="AJP1190" s="10"/>
      <c r="AJQ1190" s="10">
        <f t="shared" ref="AJQ1190" si="12353">SUM(AJP1185:AJP1189)</f>
        <v>75.5</v>
      </c>
      <c r="AJR1190" s="219"/>
      <c r="AJS1190" s="167"/>
      <c r="AJT1190" s="326"/>
      <c r="AJV1190" s="167"/>
      <c r="AJW1190" s="167"/>
      <c r="AJX1190" s="167"/>
      <c r="AJY1190" s="10"/>
      <c r="AJZ1190" s="10">
        <f t="shared" ref="AJZ1190" si="12354">SUM(AJY1185:AJY1189)</f>
        <v>81.400000000000006</v>
      </c>
      <c r="AKA1190" s="219"/>
      <c r="AKB1190" s="167"/>
      <c r="AKC1190" s="326"/>
      <c r="AKE1190" s="167"/>
      <c r="AKF1190" s="167"/>
      <c r="AKG1190" s="167"/>
      <c r="AKH1190" s="10"/>
      <c r="AKI1190" s="10">
        <f t="shared" ref="AKI1190" si="12355">SUM(AKH1185:AKH1189)</f>
        <v>267.39999999999998</v>
      </c>
      <c r="AKJ1190" s="219"/>
      <c r="AKK1190" s="167"/>
      <c r="AKL1190" s="326"/>
      <c r="AKN1190" s="167"/>
      <c r="AKO1190" s="167"/>
      <c r="AKP1190" s="167"/>
      <c r="AKQ1190" s="10"/>
      <c r="AKR1190" s="10">
        <f t="shared" ref="AKR1190" si="12356">SUM(AKQ1185:AKQ1189)</f>
        <v>65.2</v>
      </c>
      <c r="AKS1190" s="219"/>
      <c r="AKT1190" s="167"/>
      <c r="AKU1190" s="326"/>
      <c r="AKW1190" s="167"/>
      <c r="AKX1190" s="167"/>
      <c r="AKY1190" s="167"/>
      <c r="AKZ1190" s="10"/>
      <c r="ALA1190" s="10">
        <f t="shared" ref="ALA1190" si="12357">SUM(AKZ1185:AKZ1189)</f>
        <v>30.799999999999997</v>
      </c>
      <c r="ALB1190" s="219"/>
      <c r="ALC1190" s="167"/>
      <c r="ALD1190" s="329"/>
      <c r="ALF1190" s="167"/>
      <c r="ALG1190" s="167"/>
      <c r="ALH1190" s="167"/>
      <c r="ALI1190" s="10"/>
      <c r="ALJ1190" s="10">
        <f t="shared" ref="ALJ1190" si="12358">SUM(ALI1185:ALI1189)</f>
        <v>25.3</v>
      </c>
      <c r="ALK1190" s="219"/>
      <c r="ALL1190" s="167"/>
      <c r="ALM1190" s="326"/>
      <c r="ALO1190" s="167"/>
      <c r="ALP1190" s="167"/>
      <c r="ALQ1190" s="167"/>
      <c r="ALR1190" s="10"/>
      <c r="ALS1190" s="10">
        <f t="shared" ref="ALS1190" si="12359">SUM(ALR1185:ALR1189)</f>
        <v>12.9</v>
      </c>
      <c r="ALT1190" s="219"/>
      <c r="ALU1190" s="167"/>
      <c r="ALV1190" s="326"/>
      <c r="ALX1190" s="167"/>
      <c r="ALY1190" s="167"/>
      <c r="ALZ1190" s="167"/>
      <c r="AMA1190" s="10"/>
      <c r="AMB1190" s="10">
        <f t="shared" ref="AMB1190" si="12360">SUM(AMA1185:AMA1189)</f>
        <v>49.600000000000009</v>
      </c>
      <c r="AMC1190" s="219"/>
      <c r="AMD1190" s="167"/>
      <c r="AME1190" s="326"/>
      <c r="AMG1190" s="167"/>
      <c r="AMH1190" s="167"/>
      <c r="AMI1190" s="167"/>
      <c r="AMJ1190" s="10"/>
      <c r="AMK1190" s="10">
        <f t="shared" ref="AMK1190" si="12361">SUM(AMJ1185:AMJ1189)</f>
        <v>139.4</v>
      </c>
      <c r="AML1190" s="219"/>
      <c r="AMM1190" s="167"/>
      <c r="AMN1190" s="326"/>
      <c r="AMP1190" s="167"/>
      <c r="AMQ1190" s="167"/>
      <c r="AMR1190" s="167"/>
      <c r="AMS1190" s="10"/>
      <c r="AMT1190" s="10">
        <f t="shared" ref="AMT1190" si="12362">SUM(AMS1185:AMS1189)</f>
        <v>21</v>
      </c>
      <c r="AMU1190" s="219"/>
      <c r="AMV1190" s="167"/>
      <c r="AMW1190" s="326"/>
      <c r="AMY1190" s="167"/>
      <c r="AMZ1190" s="167"/>
      <c r="ANA1190" s="167"/>
      <c r="ANB1190" s="10"/>
      <c r="ANC1190" s="10">
        <f t="shared" ref="ANC1190" si="12363">SUM(ANB1185:ANB1189)</f>
        <v>29.199999999999996</v>
      </c>
      <c r="AND1190" s="219"/>
      <c r="ANE1190" s="167"/>
      <c r="ANF1190" s="326"/>
      <c r="ANH1190" s="167"/>
      <c r="ANI1190" s="167"/>
      <c r="ANJ1190" s="167"/>
      <c r="ANK1190" s="10"/>
      <c r="ANL1190" s="10">
        <f t="shared" ref="ANL1190" si="12364">SUM(ANK1185:ANK1189)</f>
        <v>96.9</v>
      </c>
      <c r="ANM1190" s="219"/>
      <c r="ANN1190" s="167"/>
      <c r="ANO1190" s="326"/>
      <c r="ANQ1190" s="167"/>
      <c r="ANR1190" s="167"/>
      <c r="ANS1190" s="167"/>
      <c r="ANT1190" s="10"/>
      <c r="ANU1190" s="10">
        <f t="shared" ref="ANU1190" si="12365">SUM(ANT1185:ANT1189)</f>
        <v>167.6</v>
      </c>
      <c r="ANV1190" s="219"/>
      <c r="ANW1190" s="167"/>
      <c r="ANX1190" s="326"/>
      <c r="ANZ1190" s="167"/>
      <c r="AOA1190" s="167"/>
      <c r="AOB1190" s="167"/>
      <c r="AOC1190" s="10"/>
      <c r="AOD1190" s="10">
        <f t="shared" ref="AOD1190" si="12366">SUM(AOC1185:AOC1189)</f>
        <v>56.4</v>
      </c>
      <c r="AOE1190" s="219"/>
      <c r="AOF1190" s="167"/>
      <c r="AOG1190" s="326"/>
      <c r="AOI1190" s="167"/>
      <c r="AOJ1190" s="167"/>
      <c r="AOK1190" s="167"/>
      <c r="AOL1190" s="10"/>
      <c r="AOM1190" s="10">
        <f t="shared" ref="AOM1190" si="12367">SUM(AOL1185:AOL1189)</f>
        <v>27.099999999999998</v>
      </c>
      <c r="AON1190" s="219"/>
      <c r="AOO1190" s="167"/>
      <c r="AOP1190" s="498"/>
      <c r="AOR1190" s="167"/>
      <c r="AOS1190" s="167"/>
      <c r="AOT1190" s="167"/>
      <c r="AOU1190" s="10"/>
      <c r="AOV1190" s="10">
        <f t="shared" ref="AOV1190" si="12368">SUM(AOU1185:AOU1189)</f>
        <v>129.30000000000001</v>
      </c>
      <c r="AOW1190" s="219"/>
      <c r="AOX1190" s="167"/>
      <c r="AOY1190" s="326"/>
      <c r="APA1190" s="167"/>
      <c r="APB1190" s="167"/>
      <c r="APC1190" s="167"/>
      <c r="APD1190" s="10"/>
      <c r="APE1190" s="10">
        <f t="shared" ref="APE1190" si="12369">SUM(APD1185:APD1189)</f>
        <v>78.500000000000014</v>
      </c>
      <c r="APF1190" s="219"/>
      <c r="APG1190" s="167"/>
      <c r="APH1190" s="326"/>
      <c r="APJ1190" s="167"/>
      <c r="APK1190" s="167"/>
      <c r="APL1190" s="167"/>
      <c r="APM1190" s="10"/>
      <c r="APN1190" s="10">
        <f t="shared" ref="APN1190" si="12370">SUM(APM1185:APM1189)</f>
        <v>40</v>
      </c>
      <c r="APO1190" s="219"/>
      <c r="APP1190" s="167"/>
      <c r="APQ1190" s="326"/>
      <c r="APS1190" s="167"/>
      <c r="APT1190" s="167"/>
      <c r="APU1190" s="167"/>
      <c r="APV1190" s="10"/>
      <c r="APW1190" s="10">
        <f t="shared" ref="APW1190" si="12371">SUM(APV1185:APV1189)</f>
        <v>7</v>
      </c>
      <c r="APX1190" s="219"/>
      <c r="APY1190" s="167"/>
      <c r="APZ1190" s="326"/>
      <c r="AQB1190" s="167"/>
      <c r="AQC1190" s="167"/>
      <c r="AQD1190" s="167"/>
      <c r="AQE1190" s="10"/>
      <c r="AQF1190" s="10">
        <f t="shared" ref="AQF1190" si="12372">SUM(AQE1185:AQE1189)</f>
        <v>178.79999999999998</v>
      </c>
      <c r="AQG1190" s="219"/>
      <c r="AQH1190" s="167"/>
      <c r="AQI1190" s="326"/>
      <c r="AQK1190" s="167"/>
      <c r="AQL1190" s="167"/>
      <c r="AQM1190" s="167"/>
      <c r="AQN1190" s="10"/>
      <c r="AQO1190" s="10">
        <f t="shared" ref="AQO1190" si="12373">SUM(AQN1185:AQN1189)</f>
        <v>119.30000000000001</v>
      </c>
      <c r="AQP1190" s="219"/>
      <c r="AQQ1190" s="167"/>
      <c r="AQR1190" s="326"/>
      <c r="AQT1190" s="167"/>
      <c r="AQU1190" s="167"/>
      <c r="AQV1190" s="167"/>
      <c r="AQW1190" s="10"/>
      <c r="AQX1190" s="10">
        <f t="shared" ref="AQX1190:ATI1190" si="12374">SUM(AQW1185:AQW1189)</f>
        <v>42.9</v>
      </c>
      <c r="AQY1190" s="219"/>
      <c r="AQZ1190" s="167"/>
      <c r="ARA1190" s="326"/>
      <c r="ARC1190" s="167"/>
      <c r="ARD1190" s="167"/>
      <c r="ARE1190" s="167"/>
      <c r="ARF1190" s="10"/>
      <c r="ARG1190" s="10">
        <f t="shared" si="12374"/>
        <v>0</v>
      </c>
      <c r="ARH1190" s="219"/>
      <c r="ARI1190" s="167"/>
      <c r="ARJ1190" s="326"/>
      <c r="ARL1190" s="167"/>
      <c r="ARM1190" s="167"/>
      <c r="ARN1190" s="167"/>
      <c r="ARO1190" s="10"/>
      <c r="ARP1190" s="10">
        <f t="shared" si="12374"/>
        <v>14.700000000000001</v>
      </c>
      <c r="ARQ1190" s="219"/>
      <c r="ARR1190" s="167"/>
      <c r="ARS1190" s="329"/>
      <c r="ARU1190" s="167"/>
      <c r="ARV1190" s="167"/>
      <c r="ARW1190" s="167"/>
      <c r="ARX1190" s="10"/>
      <c r="ARY1190" s="10">
        <f t="shared" si="12374"/>
        <v>43.400000000000006</v>
      </c>
      <c r="ARZ1190" s="219"/>
      <c r="ASA1190" s="167"/>
      <c r="ASB1190" s="326"/>
      <c r="ASD1190" s="167"/>
      <c r="ASE1190" s="167"/>
      <c r="ASF1190" s="167"/>
      <c r="ASG1190" s="10"/>
      <c r="ASH1190" s="10">
        <f t="shared" si="12374"/>
        <v>19</v>
      </c>
      <c r="ASI1190" s="219"/>
      <c r="ASJ1190" s="167"/>
      <c r="ASK1190" s="326"/>
      <c r="ASM1190" s="167"/>
      <c r="ASN1190" s="167"/>
      <c r="ASO1190" s="167"/>
      <c r="ASP1190" s="10"/>
      <c r="ASQ1190" s="10">
        <f t="shared" si="12374"/>
        <v>5.6</v>
      </c>
      <c r="ASR1190" s="219"/>
      <c r="ASS1190" s="167"/>
      <c r="AST1190" s="326"/>
      <c r="ASV1190" s="167"/>
      <c r="ASW1190" s="167"/>
      <c r="ASX1190" s="167"/>
      <c r="ASY1190" s="10"/>
      <c r="ASZ1190" s="10">
        <f t="shared" si="12374"/>
        <v>51.5</v>
      </c>
      <c r="ATA1190" s="219"/>
      <c r="ATB1190" s="167"/>
      <c r="ATC1190" s="326"/>
      <c r="ATE1190" s="167"/>
      <c r="ATF1190" s="167"/>
      <c r="ATG1190" s="167"/>
      <c r="ATH1190" s="10"/>
      <c r="ATI1190" s="10">
        <f t="shared" si="12374"/>
        <v>143</v>
      </c>
      <c r="ATJ1190" s="219"/>
      <c r="ATK1190" s="167"/>
      <c r="ATL1190" s="326"/>
      <c r="ATN1190" s="167"/>
      <c r="ATO1190" s="167"/>
      <c r="ATP1190" s="167"/>
      <c r="ATQ1190" s="10"/>
      <c r="ATR1190" s="10">
        <f t="shared" ref="ATR1190:AWC1190" si="12375">SUM(ATQ1185:ATQ1189)</f>
        <v>13.5</v>
      </c>
      <c r="ATS1190" s="219"/>
      <c r="ATT1190" s="167"/>
      <c r="ATU1190" s="326"/>
      <c r="ATW1190" s="167"/>
      <c r="ATX1190" s="167"/>
      <c r="ATY1190" s="167"/>
      <c r="ATZ1190" s="10"/>
      <c r="AUA1190" s="10">
        <f t="shared" si="12375"/>
        <v>34.799999999999997</v>
      </c>
      <c r="AUB1190" s="219"/>
      <c r="AUC1190" s="167"/>
      <c r="AUD1190" s="326"/>
      <c r="AUF1190" s="167"/>
      <c r="AUG1190" s="167"/>
      <c r="AUH1190" s="167"/>
      <c r="AUI1190" s="10"/>
      <c r="AUJ1190" s="10">
        <f t="shared" si="12375"/>
        <v>26.1</v>
      </c>
      <c r="AUK1190" s="219"/>
      <c r="AUL1190" s="167"/>
      <c r="AUM1190" s="326"/>
      <c r="AUO1190" s="167"/>
      <c r="AUP1190" s="167"/>
      <c r="AUQ1190" s="167"/>
      <c r="AUR1190" s="10"/>
      <c r="AUS1190" s="10">
        <f t="shared" si="12375"/>
        <v>14.9</v>
      </c>
      <c r="AUT1190" s="219"/>
      <c r="AUU1190" s="167"/>
      <c r="AUV1190" s="326"/>
      <c r="AUX1190" s="167"/>
      <c r="AUY1190" s="167"/>
      <c r="AUZ1190" s="167"/>
      <c r="AVA1190" s="10"/>
      <c r="AVB1190" s="10">
        <f t="shared" si="12375"/>
        <v>48.3</v>
      </c>
      <c r="AVC1190" s="219"/>
      <c r="AVD1190" s="167"/>
      <c r="AVE1190" s="326"/>
      <c r="AVG1190" s="167"/>
      <c r="AVH1190" s="167"/>
      <c r="AVI1190" s="167"/>
      <c r="AVJ1190" s="10"/>
      <c r="AVK1190" s="10">
        <f t="shared" si="12375"/>
        <v>21.299999999999997</v>
      </c>
      <c r="AVL1190" s="219"/>
      <c r="AVM1190" s="167"/>
      <c r="AVN1190" s="329"/>
      <c r="AVP1190" s="167"/>
      <c r="AVQ1190" s="167"/>
      <c r="AVR1190" s="167"/>
      <c r="AVS1190" s="10"/>
      <c r="AVT1190" s="10">
        <f t="shared" si="12375"/>
        <v>24</v>
      </c>
      <c r="AVU1190" s="219"/>
      <c r="AVV1190" s="167"/>
      <c r="AVW1190" s="326"/>
      <c r="AVY1190" s="167"/>
      <c r="AVZ1190" s="167"/>
      <c r="AWA1190" s="167"/>
      <c r="AWB1190" s="10"/>
      <c r="AWC1190" s="10">
        <f t="shared" si="12375"/>
        <v>49.8</v>
      </c>
      <c r="AWD1190" s="219"/>
      <c r="AWE1190" s="167"/>
      <c r="AWF1190" s="326"/>
      <c r="AWH1190" s="167"/>
      <c r="AWI1190" s="167"/>
      <c r="AWJ1190" s="167"/>
      <c r="AWK1190" s="10"/>
      <c r="AWL1190" s="10">
        <f t="shared" ref="AWL1190:AYW1190" si="12376">SUM(AWK1185:AWK1189)</f>
        <v>74.699999999999989</v>
      </c>
      <c r="AWM1190" s="219"/>
      <c r="AWN1190" s="167"/>
      <c r="AWO1190" s="326"/>
      <c r="AWQ1190" s="167"/>
      <c r="AWR1190" s="167"/>
      <c r="AWS1190" s="167"/>
      <c r="AWT1190" s="10"/>
      <c r="AWU1190" s="10">
        <f t="shared" si="12376"/>
        <v>40.700000000000003</v>
      </c>
      <c r="AWV1190" s="219"/>
      <c r="AWW1190" s="167"/>
      <c r="AWX1190" s="326"/>
      <c r="AWZ1190" s="167"/>
      <c r="AXA1190" s="167"/>
      <c r="AXB1190" s="167"/>
      <c r="AXC1190" s="10"/>
      <c r="AXD1190" s="10">
        <f t="shared" si="12376"/>
        <v>139.4</v>
      </c>
      <c r="AXE1190" s="219"/>
      <c r="AXF1190" s="167"/>
      <c r="AXG1190" s="498"/>
      <c r="AXI1190" s="167"/>
      <c r="AXJ1190" s="167"/>
      <c r="AXK1190" s="167"/>
      <c r="AXL1190" s="10"/>
      <c r="AXM1190" s="10">
        <f t="shared" si="12376"/>
        <v>33.299999999999997</v>
      </c>
      <c r="AXN1190" s="219"/>
      <c r="AXO1190" s="167"/>
      <c r="AXP1190" s="326"/>
      <c r="AXR1190" s="167"/>
      <c r="AXS1190" s="167"/>
      <c r="AXT1190" s="167"/>
      <c r="AXU1190" s="10"/>
      <c r="AXV1190" s="10">
        <f t="shared" si="12376"/>
        <v>65.2</v>
      </c>
      <c r="AXW1190" s="219"/>
      <c r="AXX1190" s="167"/>
      <c r="AXY1190" s="326"/>
      <c r="AYA1190" s="167"/>
      <c r="AYB1190" s="167"/>
      <c r="AYC1190" s="167"/>
      <c r="AYD1190" s="10"/>
      <c r="AYE1190" s="10">
        <f t="shared" si="12376"/>
        <v>14</v>
      </c>
      <c r="AYF1190" s="219"/>
      <c r="AYG1190" s="167"/>
      <c r="AYH1190" s="326"/>
      <c r="AYJ1190" s="167"/>
      <c r="AYK1190" s="167"/>
      <c r="AYL1190" s="167"/>
      <c r="AYM1190" s="10"/>
      <c r="AYN1190" s="10">
        <f t="shared" si="12376"/>
        <v>77.800000000000011</v>
      </c>
      <c r="AYO1190" s="219"/>
      <c r="AYP1190" s="167"/>
      <c r="AYQ1190" s="326"/>
      <c r="AYS1190" s="167"/>
      <c r="AYT1190" s="167"/>
      <c r="AYU1190" s="167"/>
      <c r="AYV1190" s="10"/>
      <c r="AYW1190" s="10">
        <f t="shared" si="12376"/>
        <v>43.5</v>
      </c>
      <c r="AYX1190" s="219"/>
      <c r="AYY1190" s="167"/>
      <c r="AYZ1190" s="498"/>
      <c r="AZB1190" s="167"/>
      <c r="AZC1190" s="167"/>
      <c r="AZD1190" s="167"/>
      <c r="AZE1190" s="10"/>
      <c r="AZF1190" s="10">
        <f t="shared" ref="AZF1190:BBQ1190" si="12377">SUM(AZE1185:AZE1189)</f>
        <v>93.6</v>
      </c>
      <c r="AZG1190" s="219"/>
      <c r="AZH1190" s="167"/>
      <c r="AZI1190" s="326"/>
      <c r="AZK1190" s="167"/>
      <c r="AZL1190" s="167"/>
      <c r="AZM1190" s="167"/>
      <c r="AZN1190" s="10"/>
      <c r="AZO1190" s="10">
        <f t="shared" si="12377"/>
        <v>45.2</v>
      </c>
      <c r="AZP1190" s="219"/>
      <c r="AZQ1190" s="167"/>
      <c r="AZR1190" s="326"/>
      <c r="AZT1190" s="167"/>
      <c r="AZU1190" s="167"/>
      <c r="AZV1190" s="167"/>
      <c r="AZW1190" s="10"/>
      <c r="AZX1190" s="10">
        <f t="shared" si="12377"/>
        <v>197.7</v>
      </c>
      <c r="AZY1190" s="219"/>
      <c r="AZZ1190" s="167"/>
      <c r="BAA1190" s="326"/>
      <c r="BAC1190" s="167"/>
      <c r="BAD1190" s="167"/>
      <c r="BAE1190" s="167"/>
      <c r="BAF1190" s="10"/>
      <c r="BAG1190" s="10">
        <f t="shared" si="12377"/>
        <v>36.299999999999997</v>
      </c>
      <c r="BAH1190" s="219"/>
      <c r="BAI1190" s="167"/>
      <c r="BAJ1190" s="326"/>
      <c r="BAL1190" s="167"/>
      <c r="BAM1190" s="167"/>
      <c r="BAN1190" s="167"/>
      <c r="BAO1190" s="10"/>
      <c r="BAP1190" s="10">
        <f t="shared" si="12377"/>
        <v>109.3</v>
      </c>
      <c r="BAQ1190" s="219"/>
      <c r="BAR1190" s="167"/>
      <c r="BAS1190" s="326"/>
      <c r="BAU1190" s="167"/>
      <c r="BAV1190" s="167"/>
      <c r="BAW1190" s="167"/>
      <c r="BAX1190" s="10"/>
      <c r="BAY1190" s="10">
        <f t="shared" si="12377"/>
        <v>40.1</v>
      </c>
      <c r="BAZ1190" s="219"/>
      <c r="BBA1190" s="167"/>
      <c r="BBB1190" s="326"/>
      <c r="BBD1190" s="167"/>
      <c r="BBE1190" s="167"/>
      <c r="BBF1190" s="167"/>
      <c r="BBG1190" s="10"/>
      <c r="BBH1190" s="10">
        <f t="shared" si="12377"/>
        <v>169.7</v>
      </c>
      <c r="BBI1190" s="219"/>
      <c r="BBJ1190" s="167"/>
      <c r="BBK1190" s="326"/>
      <c r="BBM1190" s="167"/>
      <c r="BBN1190" s="167"/>
      <c r="BBO1190" s="167"/>
      <c r="BBP1190" s="10"/>
      <c r="BBQ1190" s="10">
        <f t="shared" si="12377"/>
        <v>21.400000000000002</v>
      </c>
      <c r="BBR1190" s="219"/>
      <c r="BBS1190" s="167"/>
      <c r="BBT1190" s="326"/>
      <c r="BBV1190" s="167"/>
      <c r="BBW1190" s="167"/>
      <c r="BBX1190" s="167"/>
      <c r="BBY1190" s="10"/>
      <c r="BBZ1190" s="10">
        <f t="shared" ref="BBZ1190:BEK1190" si="12378">SUM(BBY1185:BBY1189)</f>
        <v>152</v>
      </c>
      <c r="BCA1190" s="219"/>
      <c r="BCB1190" s="167"/>
      <c r="BCC1190" s="329"/>
      <c r="BCE1190" s="167"/>
      <c r="BCF1190" s="167"/>
      <c r="BCG1190" s="167"/>
      <c r="BCH1190" s="10"/>
      <c r="BCI1190" s="10">
        <f t="shared" si="12378"/>
        <v>30.9</v>
      </c>
      <c r="BCJ1190" s="219"/>
      <c r="BCK1190" s="167"/>
      <c r="BCL1190" s="326"/>
      <c r="BCN1190" s="167"/>
      <c r="BCO1190" s="167"/>
      <c r="BCP1190" s="167"/>
      <c r="BCQ1190" s="10"/>
      <c r="BCR1190" s="10">
        <f t="shared" si="12378"/>
        <v>24.200000000000003</v>
      </c>
      <c r="BCS1190" s="219"/>
      <c r="BCT1190" s="167"/>
      <c r="BCU1190" s="326"/>
      <c r="BCW1190" s="167"/>
      <c r="BCX1190" s="167"/>
      <c r="BCY1190" s="167"/>
      <c r="BCZ1190" s="10"/>
      <c r="BDA1190" s="10">
        <f t="shared" si="12378"/>
        <v>37.299999999999997</v>
      </c>
      <c r="BDB1190" s="219"/>
      <c r="BDC1190" s="167"/>
      <c r="BDD1190" s="326"/>
      <c r="BDF1190" s="167"/>
      <c r="BDG1190" s="167"/>
      <c r="BDH1190" s="167"/>
      <c r="BDI1190" s="10"/>
      <c r="BDJ1190" s="10">
        <f t="shared" si="12378"/>
        <v>21</v>
      </c>
      <c r="BDK1190" s="219"/>
      <c r="BDL1190" s="167"/>
      <c r="BDM1190" s="329"/>
      <c r="BDO1190" s="167"/>
      <c r="BDP1190" s="167"/>
      <c r="BDQ1190" s="167"/>
      <c r="BDR1190" s="10"/>
      <c r="BDS1190" s="10">
        <f t="shared" si="12378"/>
        <v>9.7999999999999989</v>
      </c>
      <c r="BDT1190" s="219"/>
      <c r="BDU1190" s="167"/>
      <c r="BDV1190" s="326"/>
      <c r="BDX1190" s="167"/>
      <c r="BDY1190" s="167"/>
      <c r="BDZ1190" s="167"/>
      <c r="BEA1190" s="10"/>
      <c r="BEB1190" s="10">
        <f t="shared" si="12378"/>
        <v>25.4</v>
      </c>
      <c r="BEC1190" s="219"/>
      <c r="BED1190" s="167"/>
      <c r="BEE1190" s="498"/>
      <c r="BEG1190" s="167"/>
      <c r="BEH1190" s="167"/>
      <c r="BEI1190" s="167"/>
      <c r="BEJ1190" s="10"/>
      <c r="BEK1190" s="10">
        <f t="shared" si="12378"/>
        <v>27.6</v>
      </c>
      <c r="BEL1190" s="219"/>
      <c r="BEM1190" s="167"/>
      <c r="BEN1190" s="498"/>
      <c r="BEP1190" s="167"/>
      <c r="BEQ1190" s="167"/>
      <c r="BER1190" s="167"/>
      <c r="BES1190" s="10"/>
      <c r="BET1190" s="10">
        <f t="shared" ref="BET1190:BFC1190" si="12379">SUM(BES1185:BES1189)</f>
        <v>74.8</v>
      </c>
      <c r="BEU1190" s="219"/>
      <c r="BEV1190" s="167"/>
      <c r="BEW1190" s="326"/>
      <c r="BEY1190" s="167"/>
      <c r="BEZ1190" s="167"/>
      <c r="BFA1190" s="167"/>
      <c r="BFB1190" s="10"/>
      <c r="BFC1190" s="10">
        <f t="shared" si="12379"/>
        <v>82.6</v>
      </c>
      <c r="BFD1190" s="219"/>
      <c r="BFE1190" s="167"/>
      <c r="BFF1190" s="362"/>
      <c r="BFH1190" s="167"/>
      <c r="BFI1190" s="167"/>
      <c r="BFJ1190" s="167"/>
      <c r="BFK1190" s="10"/>
      <c r="BFL1190" s="10"/>
      <c r="BFN1190" s="167"/>
      <c r="BFO1190" s="362"/>
      <c r="BFQ1190" s="167"/>
      <c r="BFR1190" s="167"/>
      <c r="BFS1190" s="167"/>
      <c r="BFT1190" s="10"/>
      <c r="BFU1190" s="10"/>
      <c r="BFW1190" s="167"/>
      <c r="BFX1190" s="329"/>
      <c r="BFZ1190" s="167"/>
      <c r="BGA1190" s="167"/>
      <c r="BGB1190" s="167"/>
      <c r="BGC1190" s="10"/>
      <c r="BGD1190" s="10"/>
      <c r="BGF1190" s="167"/>
      <c r="BGG1190" s="362"/>
      <c r="BGI1190" s="167"/>
      <c r="BGJ1190" s="167"/>
      <c r="BGK1190" s="167"/>
      <c r="BGL1190" s="10"/>
      <c r="BGM1190" s="10"/>
      <c r="BGO1190" s="167"/>
      <c r="BGP1190" s="329"/>
      <c r="BGR1190" s="167"/>
      <c r="BGS1190" s="167"/>
      <c r="BGT1190" s="167"/>
      <c r="BGU1190" s="10"/>
      <c r="BGV1190" s="10"/>
      <c r="BGX1190" s="167"/>
      <c r="BGY1190" s="362"/>
      <c r="BHA1190" s="167"/>
      <c r="BHB1190" s="167"/>
      <c r="BHC1190" s="167"/>
      <c r="BHD1190" s="10"/>
      <c r="BHE1190" s="10"/>
    </row>
    <row r="1191" spans="1:1565" s="14" customFormat="1" ht="15">
      <c r="A1191" s="167" t="s">
        <v>115</v>
      </c>
      <c r="B1191" s="325" t="s">
        <v>2424</v>
      </c>
      <c r="D1191" s="230">
        <f>IF(C1191="Kopman",2.1,1)</f>
        <v>1</v>
      </c>
      <c r="E1191" s="168">
        <f>VLOOKUP(B1191,$A$1213:$F$2274,6,FALSE)</f>
        <v>0</v>
      </c>
      <c r="F1191" s="167" t="s">
        <v>61</v>
      </c>
      <c r="G1191" s="10">
        <f>E1191*1.5*D1191</f>
        <v>0</v>
      </c>
      <c r="H1191" s="10"/>
      <c r="I1191" s="219"/>
      <c r="J1191" s="167" t="s">
        <v>115</v>
      </c>
      <c r="K1191" s="325" t="s">
        <v>468</v>
      </c>
      <c r="M1191" s="230">
        <f>IF(L1191="Kopman",2.1,1)</f>
        <v>1</v>
      </c>
      <c r="N1191" s="168">
        <f>VLOOKUP(K1191,$A$1213:$F$2274,6,FALSE)</f>
        <v>0</v>
      </c>
      <c r="O1191" s="167" t="s">
        <v>61</v>
      </c>
      <c r="P1191" s="10">
        <f>N1191*1.5*M1191</f>
        <v>0</v>
      </c>
      <c r="Q1191" s="10"/>
      <c r="R1191" s="219"/>
      <c r="S1191" s="167" t="s">
        <v>115</v>
      </c>
      <c r="T1191" s="325" t="s">
        <v>436</v>
      </c>
      <c r="V1191" s="230">
        <f t="shared" ref="V1191" si="12380">IF(U1191="Kopman",2.1,1)</f>
        <v>1</v>
      </c>
      <c r="W1191" s="168">
        <f t="shared" ref="W1191:W1195" si="12381">VLOOKUP(T1191,$A$1213:$F$2274,6,FALSE)</f>
        <v>5</v>
      </c>
      <c r="X1191" s="167" t="s">
        <v>61</v>
      </c>
      <c r="Y1191" s="10">
        <f t="shared" ref="Y1191" si="12382">W1191*1.5*V1191</f>
        <v>7.5</v>
      </c>
      <c r="Z1191" s="10"/>
      <c r="AA1191" s="219"/>
      <c r="AB1191" s="167" t="s">
        <v>115</v>
      </c>
      <c r="AC1191" s="325" t="s">
        <v>2424</v>
      </c>
      <c r="AE1191" s="230">
        <f t="shared" ref="AE1191" si="12383">IF(AD1191="Kopman",2.1,1)</f>
        <v>1</v>
      </c>
      <c r="AF1191" s="168">
        <f t="shared" ref="AF1191:AF1195" si="12384">VLOOKUP(AC1191,$A$1213:$F$2274,6,FALSE)</f>
        <v>0</v>
      </c>
      <c r="AG1191" s="167" t="s">
        <v>61</v>
      </c>
      <c r="AH1191" s="10">
        <f t="shared" ref="AH1191" si="12385">AF1191*1.5*AE1191</f>
        <v>0</v>
      </c>
      <c r="AI1191" s="10"/>
      <c r="AJ1191" s="219"/>
      <c r="AK1191" s="167" t="s">
        <v>115</v>
      </c>
      <c r="AL1191" s="498" t="s">
        <v>3316</v>
      </c>
      <c r="AN1191" s="230">
        <f t="shared" ref="AN1191" si="12386">IF(AM1191="Kopman",2.1,1)</f>
        <v>1</v>
      </c>
      <c r="AO1191" s="168">
        <f t="shared" ref="AO1191:AO1195" si="12387">VLOOKUP(AL1191,$A$1213:$F$2274,6,FALSE)</f>
        <v>0</v>
      </c>
      <c r="AP1191" s="167" t="s">
        <v>61</v>
      </c>
      <c r="AQ1191" s="10">
        <f t="shared" ref="AQ1191" si="12388">AO1191*1.5*AN1191</f>
        <v>0</v>
      </c>
      <c r="AR1191" s="10"/>
      <c r="AS1191" s="219"/>
      <c r="AT1191" s="167" t="s">
        <v>115</v>
      </c>
      <c r="AU1191" s="325" t="s">
        <v>919</v>
      </c>
      <c r="AW1191" s="230">
        <f t="shared" ref="AW1191" si="12389">IF(AV1191="Kopman",2.1,1)</f>
        <v>1</v>
      </c>
      <c r="AX1191" s="168">
        <f t="shared" ref="AX1191:AX1195" si="12390">VLOOKUP(AU1191,$A$1213:$F$2274,6,FALSE)</f>
        <v>79</v>
      </c>
      <c r="AY1191" s="167" t="s">
        <v>61</v>
      </c>
      <c r="AZ1191" s="10">
        <f t="shared" ref="AZ1191" si="12391">AX1191*1.5*AW1191</f>
        <v>118.5</v>
      </c>
      <c r="BA1191" s="10"/>
      <c r="BB1191" s="219"/>
      <c r="BC1191" s="167" t="s">
        <v>115</v>
      </c>
      <c r="BD1191" s="325" t="s">
        <v>2961</v>
      </c>
      <c r="BF1191" s="230">
        <f t="shared" ref="BF1191" si="12392">IF(BE1191="Kopman",2.1,1)</f>
        <v>1</v>
      </c>
      <c r="BG1191" s="168">
        <f t="shared" ref="BG1191:BG1195" si="12393">VLOOKUP(BD1191,$A$1213:$F$2274,6,FALSE)</f>
        <v>0</v>
      </c>
      <c r="BH1191" s="167" t="s">
        <v>61</v>
      </c>
      <c r="BI1191" s="10">
        <f t="shared" ref="BI1191" si="12394">BG1191*1.5*BF1191</f>
        <v>0</v>
      </c>
      <c r="BJ1191" s="10"/>
      <c r="BK1191" s="219"/>
      <c r="BL1191" s="167" t="s">
        <v>115</v>
      </c>
      <c r="BM1191" s="325" t="s">
        <v>919</v>
      </c>
      <c r="BO1191" s="230">
        <f t="shared" ref="BO1191" si="12395">IF(BN1191="Kopman",2.1,1)</f>
        <v>1</v>
      </c>
      <c r="BP1191" s="168">
        <f t="shared" ref="BP1191:BP1195" si="12396">VLOOKUP(BM1191,$A$1213:$F$2274,6,FALSE)</f>
        <v>79</v>
      </c>
      <c r="BQ1191" s="167" t="s">
        <v>61</v>
      </c>
      <c r="BR1191" s="10">
        <f t="shared" ref="BR1191" si="12397">BP1191*1.5*BO1191</f>
        <v>118.5</v>
      </c>
      <c r="BS1191" s="10"/>
      <c r="BT1191" s="219"/>
      <c r="BU1191" s="167" t="s">
        <v>115</v>
      </c>
      <c r="BV1191" s="325" t="s">
        <v>2961</v>
      </c>
      <c r="BX1191" s="230">
        <f t="shared" ref="BX1191" si="12398">IF(BW1191="Kopman",2.1,1)</f>
        <v>1</v>
      </c>
      <c r="BY1191" s="168">
        <f t="shared" ref="BY1191:BY1195" si="12399">VLOOKUP(BV1191,$A$1213:$F$2274,6,FALSE)</f>
        <v>0</v>
      </c>
      <c r="BZ1191" s="167" t="s">
        <v>61</v>
      </c>
      <c r="CA1191" s="10">
        <f t="shared" ref="CA1191" si="12400">BY1191*1.5*BX1191</f>
        <v>0</v>
      </c>
      <c r="CB1191" s="10"/>
      <c r="CC1191" s="219"/>
      <c r="CD1191" s="167" t="s">
        <v>115</v>
      </c>
      <c r="CE1191" s="325" t="s">
        <v>938</v>
      </c>
      <c r="CG1191" s="230">
        <f t="shared" ref="CG1191" si="12401">IF(CF1191="Kopman",2.1,1)</f>
        <v>1</v>
      </c>
      <c r="CH1191" s="168">
        <f t="shared" ref="CH1191:CH1195" si="12402">VLOOKUP(CE1191,$A$1213:$F$2274,6,FALSE)</f>
        <v>10</v>
      </c>
      <c r="CI1191" s="167" t="s">
        <v>61</v>
      </c>
      <c r="CJ1191" s="10">
        <f t="shared" ref="CJ1191" si="12403">CH1191*1.5*CG1191</f>
        <v>15</v>
      </c>
      <c r="CK1191" s="10"/>
      <c r="CL1191" s="219"/>
      <c r="CM1191" s="167" t="s">
        <v>115</v>
      </c>
      <c r="CN1191" s="325" t="s">
        <v>2424</v>
      </c>
      <c r="CP1191" s="230">
        <f t="shared" ref="CP1191" si="12404">IF(CO1191="Kopman",2.1,1)</f>
        <v>1</v>
      </c>
      <c r="CQ1191" s="168">
        <f t="shared" ref="CQ1191:CQ1195" si="12405">VLOOKUP(CN1191,$A$1213:$F$2274,6,FALSE)</f>
        <v>0</v>
      </c>
      <c r="CR1191" s="167" t="s">
        <v>61</v>
      </c>
      <c r="CS1191" s="10">
        <f t="shared" ref="CS1191" si="12406">CQ1191*1.5*CP1191</f>
        <v>0</v>
      </c>
      <c r="CT1191" s="10"/>
      <c r="CU1191" s="219"/>
      <c r="CV1191" s="167" t="s">
        <v>115</v>
      </c>
      <c r="CW1191" s="325" t="s">
        <v>938</v>
      </c>
      <c r="CY1191" s="230">
        <f t="shared" ref="CY1191" si="12407">IF(CX1191="Kopman",2.1,1)</f>
        <v>1</v>
      </c>
      <c r="CZ1191" s="168">
        <f t="shared" ref="CZ1191:CZ1195" si="12408">VLOOKUP(CW1191,$A$1213:$F$2274,6,FALSE)</f>
        <v>10</v>
      </c>
      <c r="DA1191" s="167" t="s">
        <v>61</v>
      </c>
      <c r="DB1191" s="10">
        <f t="shared" ref="DB1191" si="12409">CZ1191*1.5*CY1191</f>
        <v>15</v>
      </c>
      <c r="DC1191" s="10"/>
      <c r="DD1191" s="219"/>
      <c r="DE1191" s="167" t="s">
        <v>115</v>
      </c>
      <c r="DF1191" s="325" t="s">
        <v>3420</v>
      </c>
      <c r="DH1191" s="230">
        <f t="shared" ref="DH1191" si="12410">IF(DG1191="Kopman",2.1,1)</f>
        <v>1</v>
      </c>
      <c r="DI1191" s="168">
        <f t="shared" ref="DI1191:DI1195" si="12411">VLOOKUP(DF1191,$A$1213:$F$2274,6,FALSE)</f>
        <v>2</v>
      </c>
      <c r="DJ1191" s="167" t="s">
        <v>61</v>
      </c>
      <c r="DK1191" s="10">
        <f t="shared" ref="DK1191" si="12412">DI1191*1.5*DH1191</f>
        <v>3</v>
      </c>
      <c r="DL1191" s="10"/>
      <c r="DM1191" s="219"/>
      <c r="DN1191" s="167" t="s">
        <v>115</v>
      </c>
      <c r="DO1191" s="325" t="s">
        <v>3026</v>
      </c>
      <c r="DQ1191" s="230">
        <f t="shared" ref="DQ1191" si="12413">IF(DP1191="Kopman",2.1,1)</f>
        <v>1</v>
      </c>
      <c r="DR1191" s="168">
        <f t="shared" ref="DR1191:DR1195" si="12414">VLOOKUP(DO1191,$A$1213:$F$2274,6,FALSE)</f>
        <v>14</v>
      </c>
      <c r="DS1191" s="167" t="s">
        <v>61</v>
      </c>
      <c r="DT1191" s="10">
        <f t="shared" ref="DT1191" si="12415">DR1191*1.5*DQ1191</f>
        <v>21</v>
      </c>
      <c r="DU1191" s="10"/>
      <c r="DV1191" s="219"/>
      <c r="DW1191" s="167" t="s">
        <v>115</v>
      </c>
      <c r="DX1191" s="325" t="s">
        <v>3640</v>
      </c>
      <c r="DZ1191" s="230">
        <f t="shared" ref="DZ1191" si="12416">IF(DY1191="Kopman",2.1,1)</f>
        <v>1</v>
      </c>
      <c r="EA1191" s="168">
        <f t="shared" ref="EA1191:EA1195" si="12417">VLOOKUP(DX1191,$A$1213:$F$2274,6,FALSE)</f>
        <v>0</v>
      </c>
      <c r="EB1191" s="167" t="s">
        <v>61</v>
      </c>
      <c r="EC1191" s="10">
        <f t="shared" ref="EC1191" si="12418">EA1191*1.5*DZ1191</f>
        <v>0</v>
      </c>
      <c r="ED1191" s="10"/>
      <c r="EE1191" s="219"/>
      <c r="EF1191" s="167" t="s">
        <v>115</v>
      </c>
      <c r="EG1191" s="325" t="s">
        <v>938</v>
      </c>
      <c r="EI1191" s="230">
        <f t="shared" ref="EI1191" si="12419">IF(EH1191="Kopman",2.1,1)</f>
        <v>1</v>
      </c>
      <c r="EJ1191" s="168">
        <f t="shared" ref="EJ1191:EJ1195" si="12420">VLOOKUP(EG1191,$A$1213:$F$2274,6,FALSE)</f>
        <v>10</v>
      </c>
      <c r="EK1191" s="167" t="s">
        <v>61</v>
      </c>
      <c r="EL1191" s="10">
        <f t="shared" ref="EL1191" si="12421">EJ1191*1.5*EI1191</f>
        <v>15</v>
      </c>
      <c r="EM1191" s="10"/>
      <c r="EN1191" s="219"/>
      <c r="EO1191" s="167" t="s">
        <v>115</v>
      </c>
      <c r="EP1191" s="325" t="s">
        <v>2997</v>
      </c>
      <c r="ER1191" s="230">
        <f t="shared" ref="ER1191" si="12422">IF(EQ1191="Kopman",2.1,1)</f>
        <v>1</v>
      </c>
      <c r="ES1191" s="168">
        <f t="shared" ref="ES1191:ES1195" si="12423">VLOOKUP(EP1191,$A$1213:$F$2274,6,FALSE)</f>
        <v>0</v>
      </c>
      <c r="ET1191" s="167" t="s">
        <v>61</v>
      </c>
      <c r="EU1191" s="10">
        <f t="shared" ref="EU1191" si="12424">ES1191*1.5*ER1191</f>
        <v>0</v>
      </c>
      <c r="EV1191" s="10"/>
      <c r="EW1191" s="219"/>
      <c r="EX1191" s="167" t="s">
        <v>115</v>
      </c>
      <c r="EY1191" s="325" t="s">
        <v>919</v>
      </c>
      <c r="FA1191" s="230">
        <f t="shared" ref="FA1191" si="12425">IF(EZ1191="Kopman",2.1,1)</f>
        <v>1</v>
      </c>
      <c r="FB1191" s="168">
        <f t="shared" ref="FB1191:FB1195" si="12426">VLOOKUP(EY1191,$A$1213:$F$2274,6,FALSE)</f>
        <v>79</v>
      </c>
      <c r="FC1191" s="167" t="s">
        <v>61</v>
      </c>
      <c r="FD1191" s="10">
        <f t="shared" ref="FD1191" si="12427">FB1191*1.5*FA1191</f>
        <v>118.5</v>
      </c>
      <c r="FE1191" s="10"/>
      <c r="FF1191" s="219"/>
      <c r="FG1191" s="167" t="s">
        <v>115</v>
      </c>
      <c r="FH1191" s="325" t="s">
        <v>919</v>
      </c>
      <c r="FJ1191" s="230">
        <f t="shared" ref="FJ1191" si="12428">IF(FI1191="Kopman",2.1,1)</f>
        <v>1</v>
      </c>
      <c r="FK1191" s="168">
        <f t="shared" ref="FK1191:FK1195" si="12429">VLOOKUP(FH1191,$A$1213:$F$2274,6,FALSE)</f>
        <v>79</v>
      </c>
      <c r="FL1191" s="167" t="s">
        <v>61</v>
      </c>
      <c r="FM1191" s="10">
        <f t="shared" ref="FM1191" si="12430">FK1191*1.5*FJ1191</f>
        <v>118.5</v>
      </c>
      <c r="FN1191" s="10"/>
      <c r="FO1191" s="219"/>
      <c r="FP1191" s="167" t="s">
        <v>115</v>
      </c>
      <c r="FQ1191" s="325" t="s">
        <v>2424</v>
      </c>
      <c r="FS1191" s="230">
        <f t="shared" ref="FS1191" si="12431">IF(FR1191="Kopman",2.1,1)</f>
        <v>1</v>
      </c>
      <c r="FT1191" s="168">
        <f t="shared" ref="FT1191:FT1195" si="12432">VLOOKUP(FQ1191,$A$1213:$F$2274,6,FALSE)</f>
        <v>0</v>
      </c>
      <c r="FU1191" s="167" t="s">
        <v>61</v>
      </c>
      <c r="FV1191" s="10">
        <f t="shared" ref="FV1191" si="12433">FT1191*1.5*FS1191</f>
        <v>0</v>
      </c>
      <c r="FW1191" s="10"/>
      <c r="FX1191" s="219"/>
      <c r="FY1191" s="167" t="s">
        <v>115</v>
      </c>
      <c r="FZ1191" s="325" t="s">
        <v>1620</v>
      </c>
      <c r="GB1191" s="230">
        <f t="shared" ref="GB1191" si="12434">IF(GA1191="Kopman",2.1,1)</f>
        <v>1</v>
      </c>
      <c r="GC1191" s="168">
        <f t="shared" ref="GC1191:GC1195" si="12435">VLOOKUP(FZ1191,$A$1213:$F$2274,6,FALSE)</f>
        <v>0</v>
      </c>
      <c r="GD1191" s="167" t="s">
        <v>61</v>
      </c>
      <c r="GE1191" s="10">
        <f t="shared" ref="GE1191" si="12436">GC1191*1.5*GB1191</f>
        <v>0</v>
      </c>
      <c r="GF1191" s="10"/>
      <c r="GG1191" s="219"/>
      <c r="GH1191" s="167" t="s">
        <v>115</v>
      </c>
      <c r="GI1191" s="325" t="s">
        <v>938</v>
      </c>
      <c r="GK1191" s="230">
        <f t="shared" ref="GK1191" si="12437">IF(GJ1191="Kopman",2.1,1)</f>
        <v>1</v>
      </c>
      <c r="GL1191" s="168">
        <f t="shared" ref="GL1191:GL1195" si="12438">VLOOKUP(GI1191,$A$1213:$F$2274,6,FALSE)</f>
        <v>10</v>
      </c>
      <c r="GM1191" s="167" t="s">
        <v>61</v>
      </c>
      <c r="GN1191" s="10">
        <f t="shared" ref="GN1191" si="12439">GL1191*1.5*GK1191</f>
        <v>15</v>
      </c>
      <c r="GO1191" s="10"/>
      <c r="GP1191" s="219"/>
      <c r="GQ1191" s="167" t="s">
        <v>115</v>
      </c>
      <c r="GR1191" s="325" t="s">
        <v>3316</v>
      </c>
      <c r="GT1191" s="230">
        <f t="shared" ref="GT1191" si="12440">IF(GS1191="Kopman",2.1,1)</f>
        <v>1</v>
      </c>
      <c r="GU1191" s="168">
        <f t="shared" ref="GU1191:GU1195" si="12441">VLOOKUP(GR1191,$A$1213:$F$2274,6,FALSE)</f>
        <v>0</v>
      </c>
      <c r="GV1191" s="167" t="s">
        <v>61</v>
      </c>
      <c r="GW1191" s="10">
        <f t="shared" ref="GW1191" si="12442">GU1191*1.5*GT1191</f>
        <v>0</v>
      </c>
      <c r="GX1191" s="10"/>
      <c r="GY1191" s="219"/>
      <c r="GZ1191" s="167" t="s">
        <v>115</v>
      </c>
      <c r="HA1191" s="325" t="s">
        <v>919</v>
      </c>
      <c r="HC1191" s="230">
        <f t="shared" ref="HC1191" si="12443">IF(HB1191="Kopman",2.1,1)</f>
        <v>1</v>
      </c>
      <c r="HD1191" s="168">
        <f t="shared" ref="HD1191:HD1195" si="12444">VLOOKUP(HA1191,$A$1213:$F$2274,6,FALSE)</f>
        <v>79</v>
      </c>
      <c r="HE1191" s="167" t="s">
        <v>61</v>
      </c>
      <c r="HF1191" s="10">
        <f t="shared" ref="HF1191" si="12445">HD1191*1.5*HC1191</f>
        <v>118.5</v>
      </c>
      <c r="HG1191" s="10"/>
      <c r="HH1191" s="219"/>
      <c r="HI1191" s="167" t="s">
        <v>115</v>
      </c>
      <c r="HJ1191" s="325" t="s">
        <v>938</v>
      </c>
      <c r="HL1191" s="230">
        <f t="shared" ref="HL1191" si="12446">IF(HK1191="Kopman",2.1,1)</f>
        <v>1</v>
      </c>
      <c r="HM1191" s="168">
        <f t="shared" ref="HM1191:HM1195" si="12447">VLOOKUP(HJ1191,$A$1213:$F$2274,6,FALSE)</f>
        <v>10</v>
      </c>
      <c r="HN1191" s="167" t="s">
        <v>61</v>
      </c>
      <c r="HO1191" s="10">
        <f t="shared" ref="HO1191" si="12448">HM1191*1.5*HL1191</f>
        <v>15</v>
      </c>
      <c r="HP1191" s="10"/>
      <c r="HQ1191" s="219"/>
      <c r="HR1191" s="167" t="s">
        <v>115</v>
      </c>
      <c r="HS1191" s="325" t="s">
        <v>3026</v>
      </c>
      <c r="HU1191" s="230">
        <f t="shared" ref="HU1191" si="12449">IF(HT1191="Kopman",2.1,1)</f>
        <v>1</v>
      </c>
      <c r="HV1191" s="168">
        <f t="shared" ref="HV1191:HV1195" si="12450">VLOOKUP(HS1191,$A$1213:$F$2274,6,FALSE)</f>
        <v>14</v>
      </c>
      <c r="HW1191" s="167" t="s">
        <v>61</v>
      </c>
      <c r="HX1191" s="10">
        <f t="shared" ref="HX1191" si="12451">HV1191*1.5*HU1191</f>
        <v>21</v>
      </c>
      <c r="HY1191" s="10"/>
      <c r="HZ1191" s="219"/>
      <c r="IA1191" s="167" t="s">
        <v>115</v>
      </c>
      <c r="IB1191" s="325" t="s">
        <v>417</v>
      </c>
      <c r="ID1191" s="230">
        <f t="shared" ref="ID1191" si="12452">IF(IC1191="Kopman",2.1,1)</f>
        <v>1</v>
      </c>
      <c r="IE1191" s="168">
        <f t="shared" ref="IE1191:IE1195" si="12453">VLOOKUP(IB1191,$A$1213:$F$2274,6,FALSE)</f>
        <v>0</v>
      </c>
      <c r="IF1191" s="167" t="s">
        <v>61</v>
      </c>
      <c r="IG1191" s="10">
        <f t="shared" ref="IG1191" si="12454">IE1191*1.5*ID1191</f>
        <v>0</v>
      </c>
      <c r="IH1191" s="10"/>
      <c r="II1191" s="219"/>
      <c r="IJ1191" s="167" t="s">
        <v>115</v>
      </c>
      <c r="IK1191" s="325" t="s">
        <v>2329</v>
      </c>
      <c r="IM1191" s="230">
        <f t="shared" ref="IM1191" si="12455">IF(IL1191="Kopman",2.1,1)</f>
        <v>1</v>
      </c>
      <c r="IN1191" s="168">
        <f t="shared" ref="IN1191:IN1195" si="12456">VLOOKUP(IK1191,$A$1213:$F$2274,6,FALSE)</f>
        <v>18</v>
      </c>
      <c r="IO1191" s="167" t="s">
        <v>61</v>
      </c>
      <c r="IP1191" s="10">
        <f t="shared" ref="IP1191" si="12457">IN1191*1.5*IM1191</f>
        <v>27</v>
      </c>
      <c r="IQ1191" s="10"/>
      <c r="IR1191" s="219"/>
      <c r="IS1191" s="167" t="s">
        <v>115</v>
      </c>
      <c r="IT1191" s="325" t="s">
        <v>3316</v>
      </c>
      <c r="IV1191" s="230">
        <f t="shared" ref="IV1191" si="12458">IF(IU1191="Kopman",2.1,1)</f>
        <v>1</v>
      </c>
      <c r="IW1191" s="168">
        <f t="shared" ref="IW1191:IW1195" si="12459">VLOOKUP(IT1191,$A$1213:$F$2274,6,FALSE)</f>
        <v>0</v>
      </c>
      <c r="IX1191" s="167" t="s">
        <v>61</v>
      </c>
      <c r="IY1191" s="10">
        <f t="shared" ref="IY1191" si="12460">IW1191*1.5*IV1191</f>
        <v>0</v>
      </c>
      <c r="IZ1191" s="10"/>
      <c r="JA1191" s="219"/>
      <c r="JB1191" s="167" t="s">
        <v>115</v>
      </c>
      <c r="JC1191" s="500" t="s">
        <v>1308</v>
      </c>
      <c r="JE1191" s="230">
        <f t="shared" ref="JE1191" si="12461">IF(JD1191="Kopman",2.1,1)</f>
        <v>1</v>
      </c>
      <c r="JF1191" s="168">
        <f t="shared" ref="JF1191:JF1195" si="12462">VLOOKUP(JC1191,$A$1213:$F$2274,6,FALSE)</f>
        <v>0</v>
      </c>
      <c r="JG1191" s="167" t="s">
        <v>61</v>
      </c>
      <c r="JH1191" s="10">
        <f t="shared" ref="JH1191" si="12463">JF1191*1.5*JE1191</f>
        <v>0</v>
      </c>
      <c r="JI1191" s="10"/>
      <c r="JJ1191" s="219"/>
      <c r="JK1191" s="167" t="s">
        <v>115</v>
      </c>
      <c r="JL1191" s="500" t="s">
        <v>3026</v>
      </c>
      <c r="JN1191" s="230">
        <f t="shared" ref="JN1191" si="12464">IF(JM1191="Kopman",2.1,1)</f>
        <v>1</v>
      </c>
      <c r="JO1191" s="168">
        <f t="shared" ref="JO1191:JO1195" si="12465">VLOOKUP(JL1191,$A$1213:$F$2274,6,FALSE)</f>
        <v>14</v>
      </c>
      <c r="JP1191" s="167" t="s">
        <v>61</v>
      </c>
      <c r="JQ1191" s="10">
        <f t="shared" ref="JQ1191" si="12466">JO1191*1.5*JN1191</f>
        <v>21</v>
      </c>
      <c r="JR1191" s="10"/>
      <c r="JS1191" s="219"/>
      <c r="JT1191" s="167" t="s">
        <v>115</v>
      </c>
      <c r="JU1191" s="500" t="s">
        <v>2961</v>
      </c>
      <c r="JW1191" s="230">
        <f t="shared" ref="JW1191" si="12467">IF(JV1191="Kopman",2.1,1)</f>
        <v>1</v>
      </c>
      <c r="JX1191" s="168">
        <f t="shared" ref="JX1191:JX1195" si="12468">VLOOKUP(JU1191,$A$1213:$F$2274,6,FALSE)</f>
        <v>0</v>
      </c>
      <c r="JY1191" s="167" t="s">
        <v>61</v>
      </c>
      <c r="JZ1191" s="10">
        <f t="shared" ref="JZ1191" si="12469">JX1191*1.5*JW1191</f>
        <v>0</v>
      </c>
      <c r="KA1191" s="10"/>
      <c r="KB1191" s="219"/>
      <c r="KC1191" s="167" t="s">
        <v>115</v>
      </c>
      <c r="KD1191" s="500" t="s">
        <v>938</v>
      </c>
      <c r="KF1191" s="230">
        <f t="shared" ref="KF1191" si="12470">IF(KE1191="Kopman",2.1,1)</f>
        <v>1</v>
      </c>
      <c r="KG1191" s="168">
        <f t="shared" ref="KG1191:KG1195" si="12471">VLOOKUP(KD1191,$A$1213:$F$2274,6,FALSE)</f>
        <v>10</v>
      </c>
      <c r="KH1191" s="167" t="s">
        <v>61</v>
      </c>
      <c r="KI1191" s="10">
        <f t="shared" ref="KI1191" si="12472">KG1191*1.5*KF1191</f>
        <v>15</v>
      </c>
      <c r="KJ1191" s="10"/>
      <c r="KK1191" s="219"/>
      <c r="KL1191" s="167" t="s">
        <v>115</v>
      </c>
      <c r="KM1191" s="500" t="s">
        <v>904</v>
      </c>
      <c r="KO1191" s="230">
        <f t="shared" ref="KO1191" si="12473">IF(KN1191="Kopman",2.1,1)</f>
        <v>1</v>
      </c>
      <c r="KP1191" s="168">
        <f t="shared" ref="KP1191:KP1195" si="12474">VLOOKUP(KM1191,$A$1213:$F$2274,6,FALSE)</f>
        <v>0</v>
      </c>
      <c r="KQ1191" s="167" t="s">
        <v>61</v>
      </c>
      <c r="KR1191" s="10">
        <f t="shared" ref="KR1191" si="12475">KP1191*1.5*KO1191</f>
        <v>0</v>
      </c>
      <c r="KS1191" s="10"/>
      <c r="KT1191" s="219"/>
      <c r="KU1191" s="167" t="s">
        <v>115</v>
      </c>
      <c r="KV1191" s="328" t="s">
        <v>904</v>
      </c>
      <c r="KX1191" s="230">
        <f t="shared" ref="KX1191" si="12476">IF(KW1191="Kopman",2.1,1)</f>
        <v>1</v>
      </c>
      <c r="KY1191" s="168">
        <f t="shared" ref="KY1191:KY1195" si="12477">VLOOKUP(KV1191,$A$1213:$F$2274,6,FALSE)</f>
        <v>0</v>
      </c>
      <c r="KZ1191" s="167" t="s">
        <v>61</v>
      </c>
      <c r="LA1191" s="10">
        <f t="shared" ref="LA1191" si="12478">KY1191*1.5*KX1191</f>
        <v>0</v>
      </c>
      <c r="LB1191" s="10"/>
      <c r="LC1191" s="219"/>
      <c r="LD1191" s="167" t="s">
        <v>115</v>
      </c>
      <c r="LE1191" s="500" t="s">
        <v>3421</v>
      </c>
      <c r="LG1191" s="230">
        <f t="shared" ref="LG1191" si="12479">IF(LF1191="Kopman",2.1,1)</f>
        <v>1</v>
      </c>
      <c r="LH1191" s="168">
        <f t="shared" ref="LH1191:LH1195" si="12480">VLOOKUP(LE1191,$A$1213:$F$2274,6,FALSE)</f>
        <v>25</v>
      </c>
      <c r="LI1191" s="167" t="s">
        <v>61</v>
      </c>
      <c r="LJ1191" s="10">
        <f t="shared" ref="LJ1191" si="12481">LH1191*1.5*LG1191</f>
        <v>37.5</v>
      </c>
      <c r="LK1191" s="10"/>
      <c r="LL1191" s="219"/>
      <c r="LM1191" s="167" t="s">
        <v>115</v>
      </c>
      <c r="LN1191" s="500" t="s">
        <v>2460</v>
      </c>
      <c r="LP1191" s="230">
        <f t="shared" ref="LP1191" si="12482">IF(LO1191="Kopman",2.1,1)</f>
        <v>1</v>
      </c>
      <c r="LQ1191" s="168">
        <f t="shared" ref="LQ1191:LQ1195" si="12483">VLOOKUP(LN1191,$A$1213:$F$2274,6,FALSE)</f>
        <v>0</v>
      </c>
      <c r="LR1191" s="167" t="s">
        <v>61</v>
      </c>
      <c r="LS1191" s="10">
        <f t="shared" ref="LS1191" si="12484">LQ1191*1.5*LP1191</f>
        <v>0</v>
      </c>
      <c r="LT1191" s="10"/>
      <c r="LU1191" s="219"/>
      <c r="LV1191" s="167" t="s">
        <v>115</v>
      </c>
      <c r="LW1191" s="500" t="s">
        <v>1620</v>
      </c>
      <c r="LY1191" s="230">
        <f t="shared" ref="LY1191" si="12485">IF(LX1191="Kopman",2.1,1)</f>
        <v>1</v>
      </c>
      <c r="LZ1191" s="168">
        <f t="shared" ref="LZ1191:LZ1195" si="12486">VLOOKUP(LW1191,$A$1213:$F$2274,6,FALSE)</f>
        <v>0</v>
      </c>
      <c r="MA1191" s="167" t="s">
        <v>61</v>
      </c>
      <c r="MB1191" s="10">
        <f t="shared" ref="MB1191" si="12487">LZ1191*1.5*LY1191</f>
        <v>0</v>
      </c>
      <c r="MC1191" s="10"/>
      <c r="MD1191" s="219"/>
      <c r="ME1191" s="167" t="s">
        <v>115</v>
      </c>
      <c r="MF1191" s="500" t="s">
        <v>938</v>
      </c>
      <c r="MH1191" s="230">
        <f t="shared" ref="MH1191" si="12488">IF(MG1191="Kopman",2.1,1)</f>
        <v>1</v>
      </c>
      <c r="MI1191" s="168">
        <f t="shared" ref="MI1191:MI1195" si="12489">VLOOKUP(MF1191,$A$1213:$F$2274,6,FALSE)</f>
        <v>10</v>
      </c>
      <c r="MJ1191" s="167" t="s">
        <v>61</v>
      </c>
      <c r="MK1191" s="10">
        <f t="shared" ref="MK1191" si="12490">MI1191*1.5*MH1191</f>
        <v>15</v>
      </c>
      <c r="ML1191" s="10"/>
      <c r="MM1191" s="219"/>
      <c r="MN1191" s="167" t="s">
        <v>115</v>
      </c>
      <c r="MO1191" s="328" t="s">
        <v>417</v>
      </c>
      <c r="MQ1191" s="230">
        <f t="shared" ref="MQ1191" si="12491">IF(MP1191="Kopman",2.1,1)</f>
        <v>1</v>
      </c>
      <c r="MR1191" s="168">
        <f t="shared" ref="MR1191:MR1195" si="12492">VLOOKUP(MO1191,$A$1213:$F$2274,6,FALSE)</f>
        <v>0</v>
      </c>
      <c r="MS1191" s="167" t="s">
        <v>61</v>
      </c>
      <c r="MT1191" s="10">
        <f t="shared" ref="MT1191" si="12493">MR1191*1.5*MQ1191</f>
        <v>0</v>
      </c>
      <c r="MU1191" s="10"/>
      <c r="MV1191" s="219"/>
      <c r="MW1191" s="167" t="s">
        <v>115</v>
      </c>
      <c r="MX1191" s="500" t="s">
        <v>904</v>
      </c>
      <c r="MZ1191" s="230">
        <f t="shared" ref="MZ1191" si="12494">IF(MY1191="Kopman",2.1,1)</f>
        <v>1</v>
      </c>
      <c r="NA1191" s="168">
        <f t="shared" ref="NA1191:NA1195" si="12495">VLOOKUP(MX1191,$A$1213:$F$2274,6,FALSE)</f>
        <v>0</v>
      </c>
      <c r="NB1191" s="167" t="s">
        <v>61</v>
      </c>
      <c r="NC1191" s="10">
        <f t="shared" ref="NC1191" si="12496">NA1191*1.5*MZ1191</f>
        <v>0</v>
      </c>
      <c r="ND1191" s="10"/>
      <c r="NE1191" s="219"/>
      <c r="NF1191" s="167" t="s">
        <v>115</v>
      </c>
      <c r="NG1191" s="500" t="s">
        <v>3605</v>
      </c>
      <c r="NI1191" s="230">
        <f t="shared" ref="NI1191" si="12497">IF(NH1191="Kopman",2.1,1)</f>
        <v>1</v>
      </c>
      <c r="NJ1191" s="168">
        <f t="shared" ref="NJ1191:NJ1195" si="12498">VLOOKUP(NG1191,$A$1213:$F$2274,6,FALSE)</f>
        <v>0</v>
      </c>
      <c r="NK1191" s="167" t="s">
        <v>61</v>
      </c>
      <c r="NL1191" s="10">
        <f t="shared" ref="NL1191" si="12499">NJ1191*1.5*NI1191</f>
        <v>0</v>
      </c>
      <c r="NM1191" s="10"/>
      <c r="NN1191" s="219"/>
      <c r="NO1191" s="167" t="s">
        <v>115</v>
      </c>
      <c r="NP1191" s="500" t="s">
        <v>938</v>
      </c>
      <c r="NR1191" s="230">
        <f t="shared" ref="NR1191" si="12500">IF(NQ1191="Kopman",2.1,1)</f>
        <v>1</v>
      </c>
      <c r="NS1191" s="168">
        <f t="shared" ref="NS1191:NS1195" si="12501">VLOOKUP(NP1191,$A$1213:$F$2274,6,FALSE)</f>
        <v>10</v>
      </c>
      <c r="NT1191" s="167" t="s">
        <v>61</v>
      </c>
      <c r="NU1191" s="10">
        <f t="shared" ref="NU1191" si="12502">NS1191*1.5*NR1191</f>
        <v>15</v>
      </c>
      <c r="NV1191" s="10"/>
      <c r="NW1191" s="219"/>
      <c r="NX1191" s="167" t="s">
        <v>115</v>
      </c>
      <c r="NY1191" s="500" t="s">
        <v>2460</v>
      </c>
      <c r="OA1191" s="230">
        <f t="shared" ref="OA1191" si="12503">IF(NZ1191="Kopman",2.1,1)</f>
        <v>1</v>
      </c>
      <c r="OB1191" s="168">
        <f t="shared" ref="OB1191:OB1195" si="12504">VLOOKUP(NY1191,$A$1213:$F$2274,6,FALSE)</f>
        <v>0</v>
      </c>
      <c r="OC1191" s="167" t="s">
        <v>61</v>
      </c>
      <c r="OD1191" s="10">
        <f t="shared" ref="OD1191" si="12505">OB1191*1.5*OA1191</f>
        <v>0</v>
      </c>
      <c r="OE1191" s="10"/>
      <c r="OF1191" s="219"/>
      <c r="OG1191" s="167" t="s">
        <v>115</v>
      </c>
      <c r="OH1191" s="500" t="s">
        <v>904</v>
      </c>
      <c r="OJ1191" s="230">
        <f t="shared" ref="OJ1191" si="12506">IF(OI1191="Kopman",2.1,1)</f>
        <v>1</v>
      </c>
      <c r="OK1191" s="168">
        <f t="shared" ref="OK1191:OK1195" si="12507">VLOOKUP(OH1191,$A$1213:$F$2274,6,FALSE)</f>
        <v>0</v>
      </c>
      <c r="OL1191" s="167" t="s">
        <v>61</v>
      </c>
      <c r="OM1191" s="10">
        <f t="shared" ref="OM1191" si="12508">OK1191*1.5*OJ1191</f>
        <v>0</v>
      </c>
      <c r="ON1191" s="10"/>
      <c r="OO1191" s="219"/>
      <c r="OP1191" s="167" t="s">
        <v>115</v>
      </c>
      <c r="OQ1191" s="500" t="s">
        <v>2460</v>
      </c>
      <c r="OS1191" s="230">
        <f t="shared" ref="OS1191" si="12509">IF(OR1191="Kopman",2.1,1)</f>
        <v>1</v>
      </c>
      <c r="OT1191" s="168">
        <f t="shared" ref="OT1191:OT1195" si="12510">VLOOKUP(OQ1191,$A$1213:$F$2274,6,FALSE)</f>
        <v>0</v>
      </c>
      <c r="OU1191" s="167" t="s">
        <v>61</v>
      </c>
      <c r="OV1191" s="10">
        <f t="shared" ref="OV1191" si="12511">OT1191*1.5*OS1191</f>
        <v>0</v>
      </c>
      <c r="OW1191" s="10"/>
      <c r="OX1191" s="219"/>
      <c r="OY1191" s="167" t="s">
        <v>115</v>
      </c>
      <c r="OZ1191" s="500" t="s">
        <v>436</v>
      </c>
      <c r="PB1191" s="230">
        <f t="shared" ref="PB1191" si="12512">IF(PA1191="Kopman",2.1,1)</f>
        <v>1</v>
      </c>
      <c r="PC1191" s="168">
        <f t="shared" ref="PC1191:PC1195" si="12513">VLOOKUP(OZ1191,$A$1213:$F$2274,6,FALSE)</f>
        <v>5</v>
      </c>
      <c r="PD1191" s="167" t="s">
        <v>61</v>
      </c>
      <c r="PE1191" s="10">
        <f t="shared" ref="PE1191" si="12514">PC1191*1.5*PB1191</f>
        <v>7.5</v>
      </c>
      <c r="PF1191" s="10"/>
      <c r="PG1191" s="219"/>
      <c r="PH1191" s="167" t="s">
        <v>115</v>
      </c>
      <c r="PI1191" s="500" t="s">
        <v>590</v>
      </c>
      <c r="PK1191" s="230">
        <f t="shared" ref="PK1191" si="12515">IF(PJ1191="Kopman",2.1,1)</f>
        <v>1</v>
      </c>
      <c r="PL1191" s="168">
        <f t="shared" ref="PL1191:PL1195" si="12516">VLOOKUP(PI1191,$A$1213:$F$2274,6,FALSE)</f>
        <v>0</v>
      </c>
      <c r="PM1191" s="167" t="s">
        <v>61</v>
      </c>
      <c r="PN1191" s="10">
        <f t="shared" ref="PN1191" si="12517">PL1191*1.5*PK1191</f>
        <v>0</v>
      </c>
      <c r="PO1191" s="10"/>
      <c r="PP1191" s="219"/>
      <c r="PQ1191" s="167" t="s">
        <v>115</v>
      </c>
      <c r="PR1191" s="500" t="s">
        <v>938</v>
      </c>
      <c r="PT1191" s="230">
        <f t="shared" ref="PT1191" si="12518">IF(PS1191="Kopman",2.1,1)</f>
        <v>1</v>
      </c>
      <c r="PU1191" s="168">
        <f t="shared" ref="PU1191:PU1195" si="12519">VLOOKUP(PR1191,$A$1213:$F$2274,6,FALSE)</f>
        <v>10</v>
      </c>
      <c r="PV1191" s="167" t="s">
        <v>61</v>
      </c>
      <c r="PW1191" s="10">
        <f t="shared" ref="PW1191" si="12520">PU1191*1.5*PT1191</f>
        <v>15</v>
      </c>
      <c r="PX1191" s="10"/>
      <c r="PY1191" s="219"/>
      <c r="PZ1191" s="167" t="s">
        <v>115</v>
      </c>
      <c r="QA1191" s="500" t="s">
        <v>468</v>
      </c>
      <c r="QC1191" s="230">
        <f t="shared" ref="QC1191" si="12521">IF(QB1191="Kopman",2.1,1)</f>
        <v>1</v>
      </c>
      <c r="QD1191" s="168">
        <f t="shared" ref="QD1191:QD1195" si="12522">VLOOKUP(QA1191,$A$1213:$F$2274,6,FALSE)</f>
        <v>0</v>
      </c>
      <c r="QE1191" s="167" t="s">
        <v>61</v>
      </c>
      <c r="QF1191" s="10">
        <f t="shared" ref="QF1191" si="12523">QD1191*1.5*QC1191</f>
        <v>0</v>
      </c>
      <c r="QG1191" s="10"/>
      <c r="QH1191" s="219"/>
      <c r="QI1191" s="167" t="s">
        <v>115</v>
      </c>
      <c r="QJ1191" s="500" t="s">
        <v>1646</v>
      </c>
      <c r="QL1191" s="230">
        <f t="shared" ref="QL1191" si="12524">IF(QK1191="Kopman",2.1,1)</f>
        <v>1</v>
      </c>
      <c r="QM1191" s="168">
        <f t="shared" ref="QM1191:QM1195" si="12525">VLOOKUP(QJ1191,$A$1213:$F$2274,6,FALSE)</f>
        <v>0</v>
      </c>
      <c r="QN1191" s="167" t="s">
        <v>61</v>
      </c>
      <c r="QO1191" s="10">
        <f t="shared" ref="QO1191" si="12526">QM1191*1.5*QL1191</f>
        <v>0</v>
      </c>
      <c r="QP1191" s="10"/>
      <c r="QQ1191" s="219"/>
      <c r="QR1191" s="167" t="s">
        <v>115</v>
      </c>
      <c r="QS1191" s="500" t="s">
        <v>2329</v>
      </c>
      <c r="QU1191" s="230">
        <f t="shared" ref="QU1191" si="12527">IF(QT1191="Kopman",2.1,1)</f>
        <v>1</v>
      </c>
      <c r="QV1191" s="168">
        <f t="shared" ref="QV1191:QV1195" si="12528">VLOOKUP(QS1191,$A$1213:$F$2274,6,FALSE)</f>
        <v>18</v>
      </c>
      <c r="QW1191" s="167" t="s">
        <v>61</v>
      </c>
      <c r="QX1191" s="10">
        <f t="shared" ref="QX1191" si="12529">QV1191*1.5*QU1191</f>
        <v>27</v>
      </c>
      <c r="QY1191" s="10"/>
      <c r="QZ1191" s="219"/>
      <c r="RA1191" s="167" t="s">
        <v>115</v>
      </c>
      <c r="RB1191" s="500" t="s">
        <v>904</v>
      </c>
      <c r="RD1191" s="230">
        <f t="shared" ref="RD1191" si="12530">IF(RC1191="Kopman",2.1,1)</f>
        <v>1</v>
      </c>
      <c r="RE1191" s="168">
        <f t="shared" ref="RE1191:RE1195" si="12531">VLOOKUP(RB1191,$A$1213:$F$2274,6,FALSE)</f>
        <v>0</v>
      </c>
      <c r="RF1191" s="167" t="s">
        <v>61</v>
      </c>
      <c r="RG1191" s="10">
        <f t="shared" ref="RG1191" si="12532">RE1191*1.5*RD1191</f>
        <v>0</v>
      </c>
      <c r="RH1191" s="10"/>
      <c r="RI1191" s="219"/>
      <c r="RJ1191" s="167" t="s">
        <v>115</v>
      </c>
      <c r="RK1191" s="500" t="s">
        <v>2178</v>
      </c>
      <c r="RM1191" s="230">
        <f t="shared" ref="RM1191" si="12533">IF(RL1191="Kopman",2.1,1)</f>
        <v>1</v>
      </c>
      <c r="RN1191" s="168">
        <f t="shared" ref="RN1191:RN1195" si="12534">VLOOKUP(RK1191,$A$1213:$F$2274,6,FALSE)</f>
        <v>0</v>
      </c>
      <c r="RO1191" s="167" t="s">
        <v>61</v>
      </c>
      <c r="RP1191" s="10">
        <f t="shared" ref="RP1191" si="12535">RN1191*1.5*RM1191</f>
        <v>0</v>
      </c>
      <c r="RQ1191" s="10"/>
      <c r="RR1191" s="219"/>
      <c r="RS1191" s="167" t="s">
        <v>115</v>
      </c>
      <c r="RT1191" s="500" t="s">
        <v>2460</v>
      </c>
      <c r="RV1191" s="230">
        <f t="shared" ref="RV1191" si="12536">IF(RU1191="Kopman",2.1,1)</f>
        <v>1</v>
      </c>
      <c r="RW1191" s="168">
        <f t="shared" ref="RW1191:RW1195" si="12537">VLOOKUP(RT1191,$A$1213:$F$2274,6,FALSE)</f>
        <v>0</v>
      </c>
      <c r="RX1191" s="167" t="s">
        <v>61</v>
      </c>
      <c r="RY1191" s="10">
        <f t="shared" ref="RY1191" si="12538">RW1191*1.5*RV1191</f>
        <v>0</v>
      </c>
      <c r="RZ1191" s="10"/>
      <c r="SA1191" s="219"/>
      <c r="SB1191" s="167" t="s">
        <v>115</v>
      </c>
      <c r="SC1191" s="500" t="s">
        <v>2313</v>
      </c>
      <c r="SE1191" s="230">
        <f t="shared" ref="SE1191" si="12539">IF(SD1191="Kopman",2.1,1)</f>
        <v>1</v>
      </c>
      <c r="SF1191" s="168">
        <f t="shared" ref="SF1191:SF1195" si="12540">VLOOKUP(SC1191,$A$1213:$F$2274,6,FALSE)</f>
        <v>0</v>
      </c>
      <c r="SG1191" s="167" t="s">
        <v>61</v>
      </c>
      <c r="SH1191" s="10">
        <f t="shared" ref="SH1191" si="12541">SF1191*1.5*SE1191</f>
        <v>0</v>
      </c>
      <c r="SI1191" s="10"/>
      <c r="SJ1191" s="219"/>
      <c r="SK1191" s="167" t="s">
        <v>115</v>
      </c>
      <c r="SL1191" s="500" t="s">
        <v>1625</v>
      </c>
      <c r="SN1191" s="230">
        <f t="shared" ref="SN1191" si="12542">IF(SM1191="Kopman",2.1,1)</f>
        <v>1</v>
      </c>
      <c r="SO1191" s="168">
        <f t="shared" ref="SO1191:SO1195" si="12543">VLOOKUP(SL1191,$A$1213:$F$2274,6,FALSE)</f>
        <v>0</v>
      </c>
      <c r="SP1191" s="167" t="s">
        <v>61</v>
      </c>
      <c r="SQ1191" s="10">
        <f t="shared" ref="SQ1191" si="12544">SO1191*1.5*SN1191</f>
        <v>0</v>
      </c>
      <c r="SR1191" s="10"/>
      <c r="SS1191" s="219"/>
      <c r="ST1191" s="167" t="s">
        <v>115</v>
      </c>
      <c r="SU1191" s="500" t="s">
        <v>2460</v>
      </c>
      <c r="SW1191" s="230">
        <f t="shared" ref="SW1191" si="12545">IF(SV1191="Kopman",2.1,1)</f>
        <v>1</v>
      </c>
      <c r="SX1191" s="168">
        <f t="shared" ref="SX1191:SX1195" si="12546">VLOOKUP(SU1191,$A$1213:$F$2274,6,FALSE)</f>
        <v>0</v>
      </c>
      <c r="SY1191" s="167" t="s">
        <v>61</v>
      </c>
      <c r="SZ1191" s="10">
        <f t="shared" ref="SZ1191" si="12547">SX1191*1.5*SW1191</f>
        <v>0</v>
      </c>
      <c r="TA1191" s="10"/>
      <c r="TB1191" s="219"/>
      <c r="TC1191" s="167" t="s">
        <v>115</v>
      </c>
      <c r="TD1191" s="500" t="s">
        <v>535</v>
      </c>
      <c r="TF1191" s="230">
        <f t="shared" ref="TF1191" si="12548">IF(TE1191="Kopman",2.1,1)</f>
        <v>1</v>
      </c>
      <c r="TG1191" s="168">
        <f t="shared" ref="TG1191:TG1195" si="12549">VLOOKUP(TD1191,$A$1213:$F$2274,6,FALSE)</f>
        <v>0</v>
      </c>
      <c r="TH1191" s="167" t="s">
        <v>61</v>
      </c>
      <c r="TI1191" s="10">
        <f t="shared" ref="TI1191" si="12550">TG1191*1.5*TF1191</f>
        <v>0</v>
      </c>
      <c r="TJ1191" s="10"/>
      <c r="TK1191" s="219"/>
      <c r="TL1191" s="167" t="s">
        <v>115</v>
      </c>
      <c r="TM1191" s="328" t="s">
        <v>1419</v>
      </c>
      <c r="TO1191" s="230">
        <f t="shared" ref="TO1191" si="12551">IF(TN1191="Kopman",2.1,1)</f>
        <v>1</v>
      </c>
      <c r="TP1191" s="168">
        <f t="shared" ref="TP1191:TP1195" si="12552">VLOOKUP(TM1191,$A$1213:$F$2274,6,FALSE)</f>
        <v>2</v>
      </c>
      <c r="TQ1191" s="167" t="s">
        <v>61</v>
      </c>
      <c r="TR1191" s="10">
        <f t="shared" ref="TR1191" si="12553">TP1191*1.5*TO1191</f>
        <v>3</v>
      </c>
      <c r="TS1191" s="10"/>
      <c r="TT1191" s="219"/>
      <c r="TU1191" s="167" t="s">
        <v>115</v>
      </c>
      <c r="TV1191" s="500" t="s">
        <v>2424</v>
      </c>
      <c r="TX1191" s="230">
        <f t="shared" ref="TX1191" si="12554">IF(TW1191="Kopman",2.1,1)</f>
        <v>1</v>
      </c>
      <c r="TY1191" s="168">
        <f t="shared" ref="TY1191:TY1195" si="12555">VLOOKUP(TV1191,$A$1213:$F$2274,6,FALSE)</f>
        <v>0</v>
      </c>
      <c r="TZ1191" s="167" t="s">
        <v>61</v>
      </c>
      <c r="UA1191" s="10">
        <f t="shared" ref="UA1191" si="12556">TY1191*1.5*TX1191</f>
        <v>0</v>
      </c>
      <c r="UB1191" s="10"/>
      <c r="UC1191" s="219"/>
      <c r="UD1191" s="167" t="s">
        <v>115</v>
      </c>
      <c r="UE1191" s="328" t="s">
        <v>1654</v>
      </c>
      <c r="UG1191" s="230">
        <f t="shared" ref="UG1191" si="12557">IF(UF1191="Kopman",2.1,1)</f>
        <v>1</v>
      </c>
      <c r="UH1191" s="168">
        <f t="shared" ref="UH1191:UH1195" si="12558">VLOOKUP(UE1191,$A$1213:$F$2274,6,FALSE)</f>
        <v>0</v>
      </c>
      <c r="UI1191" s="167" t="s">
        <v>61</v>
      </c>
      <c r="UJ1191" s="10">
        <f t="shared" ref="UJ1191" si="12559">UH1191*1.5*UG1191</f>
        <v>0</v>
      </c>
      <c r="UK1191" s="10"/>
      <c r="UL1191" s="219"/>
      <c r="UM1191" s="167" t="s">
        <v>115</v>
      </c>
      <c r="UN1191" s="500" t="s">
        <v>919</v>
      </c>
      <c r="UP1191" s="230">
        <f t="shared" ref="UP1191" si="12560">IF(UO1191="Kopman",2.1,1)</f>
        <v>1</v>
      </c>
      <c r="UQ1191" s="168">
        <f t="shared" ref="UQ1191:UQ1195" si="12561">VLOOKUP(UN1191,$A$1213:$F$2274,6,FALSE)</f>
        <v>79</v>
      </c>
      <c r="UR1191" s="167" t="s">
        <v>61</v>
      </c>
      <c r="US1191" s="10">
        <f t="shared" ref="US1191" si="12562">UQ1191*1.5*UP1191</f>
        <v>118.5</v>
      </c>
      <c r="UT1191" s="10"/>
      <c r="UU1191" s="219"/>
      <c r="UV1191" s="167" t="s">
        <v>115</v>
      </c>
      <c r="UW1191" s="500" t="s">
        <v>1877</v>
      </c>
      <c r="UY1191" s="230">
        <f t="shared" ref="UY1191" si="12563">IF(UX1191="Kopman",2.1,1)</f>
        <v>1</v>
      </c>
      <c r="UZ1191" s="168">
        <f t="shared" ref="UZ1191:UZ1195" si="12564">VLOOKUP(UW1191,$A$1213:$F$2274,6,FALSE)</f>
        <v>3</v>
      </c>
      <c r="VA1191" s="167" t="s">
        <v>61</v>
      </c>
      <c r="VB1191" s="10">
        <f t="shared" ref="VB1191" si="12565">UZ1191*1.5*UY1191</f>
        <v>4.5</v>
      </c>
      <c r="VC1191" s="10"/>
      <c r="VD1191" s="219"/>
      <c r="VE1191" s="167" t="s">
        <v>115</v>
      </c>
      <c r="VF1191" s="500" t="s">
        <v>904</v>
      </c>
      <c r="VH1191" s="230">
        <f t="shared" ref="VH1191" si="12566">IF(VG1191="Kopman",2.1,1)</f>
        <v>1</v>
      </c>
      <c r="VI1191" s="168">
        <f t="shared" ref="VI1191:VI1195" si="12567">VLOOKUP(VF1191,$A$1213:$F$2274,6,FALSE)</f>
        <v>0</v>
      </c>
      <c r="VJ1191" s="167" t="s">
        <v>61</v>
      </c>
      <c r="VK1191" s="10">
        <f t="shared" ref="VK1191" si="12568">VI1191*1.5*VH1191</f>
        <v>0</v>
      </c>
      <c r="VL1191" s="10"/>
      <c r="VM1191" s="219"/>
      <c r="VN1191" s="167" t="s">
        <v>115</v>
      </c>
      <c r="VO1191" s="500" t="s">
        <v>3579</v>
      </c>
      <c r="VQ1191" s="230">
        <f t="shared" ref="VQ1191" si="12569">IF(VP1191="Kopman",2.1,1)</f>
        <v>1</v>
      </c>
      <c r="VR1191" s="168">
        <f t="shared" ref="VR1191:VR1195" si="12570">VLOOKUP(VO1191,$A$1213:$F$2274,6,FALSE)</f>
        <v>0</v>
      </c>
      <c r="VS1191" s="167" t="s">
        <v>61</v>
      </c>
      <c r="VT1191" s="10">
        <f t="shared" ref="VT1191" si="12571">VR1191*1.5*VQ1191</f>
        <v>0</v>
      </c>
      <c r="VU1191" s="10"/>
      <c r="VV1191" s="219"/>
      <c r="VW1191" s="167" t="s">
        <v>115</v>
      </c>
      <c r="VX1191" s="500" t="s">
        <v>3421</v>
      </c>
      <c r="VZ1191" s="230">
        <f t="shared" ref="VZ1191" si="12572">IF(VY1191="Kopman",2.1,1)</f>
        <v>1</v>
      </c>
      <c r="WA1191" s="168">
        <f t="shared" ref="WA1191:WA1195" si="12573">VLOOKUP(VX1191,$A$1213:$F$2274,6,FALSE)</f>
        <v>25</v>
      </c>
      <c r="WB1191" s="167" t="s">
        <v>61</v>
      </c>
      <c r="WC1191" s="10">
        <f t="shared" ref="WC1191" si="12574">WA1191*1.5*VZ1191</f>
        <v>37.5</v>
      </c>
      <c r="WD1191" s="10"/>
      <c r="WE1191" s="219"/>
      <c r="WF1191" s="167" t="s">
        <v>115</v>
      </c>
      <c r="WG1191" s="500" t="s">
        <v>2424</v>
      </c>
      <c r="WI1191" s="230">
        <f t="shared" ref="WI1191" si="12575">IF(WH1191="Kopman",2.1,1)</f>
        <v>1</v>
      </c>
      <c r="WJ1191" s="168">
        <f t="shared" ref="WJ1191:WJ1195" si="12576">VLOOKUP(WG1191,$A$1213:$F$2274,6,FALSE)</f>
        <v>0</v>
      </c>
      <c r="WK1191" s="167" t="s">
        <v>61</v>
      </c>
      <c r="WL1191" s="10">
        <f t="shared" ref="WL1191" si="12577">WJ1191*1.5*WI1191</f>
        <v>0</v>
      </c>
      <c r="WM1191" s="10"/>
      <c r="WN1191" s="219"/>
      <c r="WO1191" s="167" t="s">
        <v>115</v>
      </c>
      <c r="WP1191" s="500" t="s">
        <v>2840</v>
      </c>
      <c r="WR1191" s="230">
        <f t="shared" ref="WR1191" si="12578">IF(WQ1191="Kopman",2.1,1)</f>
        <v>1</v>
      </c>
      <c r="WS1191" s="168">
        <f t="shared" ref="WS1191:WS1195" si="12579">VLOOKUP(WP1191,$A$1213:$F$2274,6,FALSE)</f>
        <v>8</v>
      </c>
      <c r="WT1191" s="167" t="s">
        <v>61</v>
      </c>
      <c r="WU1191" s="10">
        <f t="shared" ref="WU1191" si="12580">WS1191*1.5*WR1191</f>
        <v>12</v>
      </c>
      <c r="WV1191" s="10"/>
      <c r="WW1191" s="219"/>
      <c r="WX1191" s="167" t="s">
        <v>115</v>
      </c>
      <c r="WY1191" s="499" t="s">
        <v>2997</v>
      </c>
      <c r="XA1191" s="230">
        <f t="shared" ref="XA1191" si="12581">IF(WZ1191="Kopman",2.1,1)</f>
        <v>1</v>
      </c>
      <c r="XB1191" s="168">
        <f t="shared" ref="XB1191:XB1195" si="12582">VLOOKUP(WY1191,$A$1213:$F$2274,6,FALSE)</f>
        <v>0</v>
      </c>
      <c r="XC1191" s="167" t="s">
        <v>61</v>
      </c>
      <c r="XD1191" s="10">
        <f t="shared" ref="XD1191" si="12583">XB1191*1.5*XA1191</f>
        <v>0</v>
      </c>
      <c r="XE1191" s="10"/>
      <c r="XF1191" s="219"/>
      <c r="XG1191" s="167" t="s">
        <v>115</v>
      </c>
      <c r="XH1191" s="500" t="s">
        <v>2178</v>
      </c>
      <c r="XJ1191" s="230">
        <f t="shared" ref="XJ1191" si="12584">IF(XI1191="Kopman",2.1,1)</f>
        <v>1</v>
      </c>
      <c r="XK1191" s="168">
        <f t="shared" ref="XK1191:XK1195" si="12585">VLOOKUP(XH1191,$A$1213:$F$2274,6,FALSE)</f>
        <v>0</v>
      </c>
      <c r="XL1191" s="167" t="s">
        <v>61</v>
      </c>
      <c r="XM1191" s="10">
        <f t="shared" ref="XM1191" si="12586">XK1191*1.5*XJ1191</f>
        <v>0</v>
      </c>
      <c r="XN1191" s="10"/>
      <c r="XO1191" s="219"/>
      <c r="XP1191" s="167" t="s">
        <v>115</v>
      </c>
      <c r="XQ1191" s="500" t="s">
        <v>919</v>
      </c>
      <c r="XS1191" s="230">
        <f t="shared" ref="XS1191" si="12587">IF(XR1191="Kopman",2.1,1)</f>
        <v>1</v>
      </c>
      <c r="XT1191" s="168">
        <f t="shared" ref="XT1191:XT1195" si="12588">VLOOKUP(XQ1191,$A$1213:$F$2274,6,FALSE)</f>
        <v>79</v>
      </c>
      <c r="XU1191" s="167" t="s">
        <v>61</v>
      </c>
      <c r="XV1191" s="10">
        <f t="shared" ref="XV1191" si="12589">XT1191*1.5*XS1191</f>
        <v>118.5</v>
      </c>
      <c r="XW1191" s="10"/>
      <c r="XX1191" s="219"/>
      <c r="XY1191" s="167" t="s">
        <v>115</v>
      </c>
      <c r="XZ1191" s="500" t="s">
        <v>503</v>
      </c>
      <c r="YB1191" s="230">
        <f t="shared" ref="YB1191" si="12590">IF(YA1191="Kopman",2.1,1)</f>
        <v>1</v>
      </c>
      <c r="YC1191" s="168">
        <f t="shared" ref="YC1191:YC1195" si="12591">VLOOKUP(XZ1191,$A$1213:$F$2274,6,FALSE)</f>
        <v>0</v>
      </c>
      <c r="YD1191" s="167" t="s">
        <v>61</v>
      </c>
      <c r="YE1191" s="10">
        <f t="shared" ref="YE1191" si="12592">YC1191*1.5*YB1191</f>
        <v>0</v>
      </c>
      <c r="YF1191" s="10"/>
      <c r="YG1191" s="219"/>
      <c r="YH1191" s="167" t="s">
        <v>115</v>
      </c>
      <c r="YI1191" s="500" t="s">
        <v>535</v>
      </c>
      <c r="YK1191" s="230">
        <f t="shared" ref="YK1191" si="12593">IF(YJ1191="Kopman",2.1,1)</f>
        <v>1</v>
      </c>
      <c r="YL1191" s="168">
        <f t="shared" ref="YL1191:YL1195" si="12594">VLOOKUP(YI1191,$A$1213:$F$2274,6,FALSE)</f>
        <v>0</v>
      </c>
      <c r="YM1191" s="167" t="s">
        <v>61</v>
      </c>
      <c r="YN1191" s="10">
        <f t="shared" ref="YN1191" si="12595">YL1191*1.5*YK1191</f>
        <v>0</v>
      </c>
      <c r="YO1191" s="10"/>
      <c r="YP1191" s="219"/>
      <c r="YQ1191" s="167" t="s">
        <v>115</v>
      </c>
      <c r="YR1191" s="500" t="s">
        <v>2178</v>
      </c>
      <c r="YT1191" s="230">
        <f t="shared" ref="YT1191" si="12596">IF(YS1191="Kopman",2.1,1)</f>
        <v>1</v>
      </c>
      <c r="YU1191" s="168">
        <f t="shared" ref="YU1191:YU1195" si="12597">VLOOKUP(YR1191,$A$1213:$F$2274,6,FALSE)</f>
        <v>0</v>
      </c>
      <c r="YV1191" s="167" t="s">
        <v>61</v>
      </c>
      <c r="YW1191" s="10">
        <f t="shared" ref="YW1191" si="12598">YU1191*1.5*YT1191</f>
        <v>0</v>
      </c>
      <c r="YX1191" s="10"/>
      <c r="YY1191" s="219"/>
      <c r="YZ1191" s="167" t="s">
        <v>115</v>
      </c>
      <c r="ZA1191" s="500" t="s">
        <v>3047</v>
      </c>
      <c r="ZC1191" s="230">
        <f t="shared" ref="ZC1191" si="12599">IF(ZB1191="Kopman",2.1,1)</f>
        <v>1</v>
      </c>
      <c r="ZD1191" s="168">
        <f t="shared" ref="ZD1191:ZD1195" si="12600">VLOOKUP(ZA1191,$A$1213:$F$2274,6,FALSE)</f>
        <v>4</v>
      </c>
      <c r="ZE1191" s="167" t="s">
        <v>61</v>
      </c>
      <c r="ZF1191" s="10">
        <f t="shared" ref="ZF1191" si="12601">ZD1191*1.5*ZC1191</f>
        <v>6</v>
      </c>
      <c r="ZG1191" s="10"/>
      <c r="ZH1191" s="219"/>
      <c r="ZI1191" s="167" t="s">
        <v>115</v>
      </c>
      <c r="ZJ1191" s="500" t="s">
        <v>1654</v>
      </c>
      <c r="ZL1191" s="230">
        <f t="shared" ref="ZL1191" si="12602">IF(ZK1191="Kopman",2.1,1)</f>
        <v>1</v>
      </c>
      <c r="ZM1191" s="168">
        <f t="shared" ref="ZM1191:ZM1195" si="12603">VLOOKUP(ZJ1191,$A$1213:$F$2274,6,FALSE)</f>
        <v>0</v>
      </c>
      <c r="ZN1191" s="167" t="s">
        <v>61</v>
      </c>
      <c r="ZO1191" s="10">
        <f t="shared" ref="ZO1191" si="12604">ZM1191*1.5*ZL1191</f>
        <v>0</v>
      </c>
      <c r="ZP1191" s="10"/>
      <c r="ZQ1191" s="219"/>
      <c r="ZR1191" s="167" t="s">
        <v>115</v>
      </c>
      <c r="ZS1191" s="498" t="s">
        <v>808</v>
      </c>
      <c r="ZU1191" s="230">
        <f t="shared" ref="ZU1191" si="12605">IF(ZT1191="Kopman",2.1,1)</f>
        <v>1</v>
      </c>
      <c r="ZV1191" s="168">
        <f t="shared" ref="ZV1191:ZV1195" si="12606">VLOOKUP(ZS1191,$A$1213:$F$2274,6,FALSE)</f>
        <v>1</v>
      </c>
      <c r="ZW1191" s="167" t="s">
        <v>61</v>
      </c>
      <c r="ZX1191" s="10">
        <f t="shared" ref="ZX1191" si="12607">ZV1191*1.5*ZU1191</f>
        <v>1.5</v>
      </c>
      <c r="ZY1191" s="10"/>
      <c r="ZZ1191" s="219"/>
      <c r="AAA1191" s="167" t="s">
        <v>115</v>
      </c>
      <c r="AAB1191" s="500" t="s">
        <v>938</v>
      </c>
      <c r="AAD1191" s="230">
        <f t="shared" ref="AAD1191" si="12608">IF(AAC1191="Kopman",2.1,1)</f>
        <v>1</v>
      </c>
      <c r="AAE1191" s="168">
        <f t="shared" ref="AAE1191:AAE1195" si="12609">VLOOKUP(AAB1191,$A$1213:$F$2274,6,FALSE)</f>
        <v>10</v>
      </c>
      <c r="AAF1191" s="167" t="s">
        <v>61</v>
      </c>
      <c r="AAG1191" s="10">
        <f t="shared" ref="AAG1191" si="12610">AAE1191*1.5*AAD1191</f>
        <v>15</v>
      </c>
      <c r="AAH1191" s="10"/>
      <c r="AAI1191" s="219"/>
      <c r="AAJ1191" s="167" t="s">
        <v>115</v>
      </c>
      <c r="AAK1191" s="500" t="s">
        <v>2424</v>
      </c>
      <c r="AAM1191" s="230">
        <f t="shared" ref="AAM1191" si="12611">IF(AAL1191="Kopman",2.1,1)</f>
        <v>1</v>
      </c>
      <c r="AAN1191" s="168">
        <f t="shared" ref="AAN1191:AAN1195" si="12612">VLOOKUP(AAK1191,$A$1213:$F$2274,6,FALSE)</f>
        <v>0</v>
      </c>
      <c r="AAO1191" s="167" t="s">
        <v>61</v>
      </c>
      <c r="AAP1191" s="10">
        <f t="shared" ref="AAP1191" si="12613">AAN1191*1.5*AAM1191</f>
        <v>0</v>
      </c>
      <c r="AAQ1191" s="10"/>
      <c r="AAR1191" s="219"/>
      <c r="AAS1191" s="167" t="s">
        <v>115</v>
      </c>
      <c r="AAT1191" s="500" t="s">
        <v>904</v>
      </c>
      <c r="AAV1191" s="230">
        <f t="shared" ref="AAV1191" si="12614">IF(AAU1191="Kopman",2.1,1)</f>
        <v>1</v>
      </c>
      <c r="AAW1191" s="168">
        <f t="shared" ref="AAW1191:AAW1195" si="12615">VLOOKUP(AAT1191,$A$1213:$F$2274,6,FALSE)</f>
        <v>0</v>
      </c>
      <c r="AAX1191" s="167" t="s">
        <v>61</v>
      </c>
      <c r="AAY1191" s="10">
        <f t="shared" ref="AAY1191" si="12616">AAW1191*1.5*AAV1191</f>
        <v>0</v>
      </c>
      <c r="AAZ1191" s="10"/>
      <c r="ABA1191" s="219"/>
      <c r="ABB1191" s="167" t="s">
        <v>115</v>
      </c>
      <c r="ABC1191" s="500" t="s">
        <v>3420</v>
      </c>
      <c r="ABE1191" s="230">
        <f t="shared" ref="ABE1191" si="12617">IF(ABD1191="Kopman",2.1,1)</f>
        <v>1</v>
      </c>
      <c r="ABF1191" s="168">
        <f t="shared" ref="ABF1191:ABF1195" si="12618">VLOOKUP(ABC1191,$A$1213:$F$2274,6,FALSE)</f>
        <v>2</v>
      </c>
      <c r="ABG1191" s="167" t="s">
        <v>61</v>
      </c>
      <c r="ABH1191" s="10">
        <f t="shared" ref="ABH1191" si="12619">ABF1191*1.5*ABE1191</f>
        <v>3</v>
      </c>
      <c r="ABI1191" s="10"/>
      <c r="ABJ1191" s="219"/>
      <c r="ABK1191" s="167" t="s">
        <v>115</v>
      </c>
      <c r="ABL1191" s="500" t="s">
        <v>919</v>
      </c>
      <c r="ABN1191" s="230">
        <f t="shared" ref="ABN1191" si="12620">IF(ABM1191="Kopman",2.1,1)</f>
        <v>1</v>
      </c>
      <c r="ABO1191" s="168">
        <f t="shared" ref="ABO1191:ABO1195" si="12621">VLOOKUP(ABL1191,$A$1213:$F$2274,6,FALSE)</f>
        <v>79</v>
      </c>
      <c r="ABP1191" s="167" t="s">
        <v>61</v>
      </c>
      <c r="ABQ1191" s="10">
        <f t="shared" ref="ABQ1191" si="12622">ABO1191*1.5*ABN1191</f>
        <v>118.5</v>
      </c>
      <c r="ABR1191" s="10"/>
      <c r="ABS1191" s="219"/>
      <c r="ABT1191" s="167" t="s">
        <v>115</v>
      </c>
      <c r="ABU1191" s="498" t="s">
        <v>2424</v>
      </c>
      <c r="ABW1191" s="230">
        <f t="shared" ref="ABW1191" si="12623">IF(ABV1191="Kopman",2.1,1)</f>
        <v>1</v>
      </c>
      <c r="ABX1191" s="168">
        <f t="shared" ref="ABX1191:ABX1195" si="12624">VLOOKUP(ABU1191,$A$1213:$F$2274,6,FALSE)</f>
        <v>0</v>
      </c>
      <c r="ABY1191" s="167" t="s">
        <v>61</v>
      </c>
      <c r="ABZ1191" s="10">
        <f t="shared" ref="ABZ1191" si="12625">ABX1191*1.5*ABW1191</f>
        <v>0</v>
      </c>
      <c r="ACA1191" s="10"/>
      <c r="ACB1191" s="219"/>
      <c r="ACC1191" s="167" t="s">
        <v>115</v>
      </c>
      <c r="ACD1191" s="500" t="s">
        <v>3527</v>
      </c>
      <c r="ACF1191" s="230">
        <f t="shared" ref="ACF1191" si="12626">IF(ACE1191="Kopman",2.1,1)</f>
        <v>1</v>
      </c>
      <c r="ACG1191" s="168">
        <f t="shared" ref="ACG1191:ACG1195" si="12627">VLOOKUP(ACD1191,$A$1213:$F$2274,6,FALSE)</f>
        <v>1</v>
      </c>
      <c r="ACH1191" s="167" t="s">
        <v>61</v>
      </c>
      <c r="ACI1191" s="10">
        <f t="shared" ref="ACI1191" si="12628">ACG1191*1.5*ACF1191</f>
        <v>1.5</v>
      </c>
      <c r="ACJ1191" s="10"/>
      <c r="ACK1191" s="219"/>
      <c r="ACL1191" s="167" t="s">
        <v>115</v>
      </c>
      <c r="ACM1191" s="500" t="s">
        <v>2424</v>
      </c>
      <c r="ACO1191" s="230">
        <f t="shared" ref="ACO1191" si="12629">IF(ACN1191="Kopman",2.1,1)</f>
        <v>1</v>
      </c>
      <c r="ACP1191" s="168">
        <f t="shared" ref="ACP1191:ACP1195" si="12630">VLOOKUP(ACM1191,$A$1213:$F$2274,6,FALSE)</f>
        <v>0</v>
      </c>
      <c r="ACQ1191" s="167" t="s">
        <v>61</v>
      </c>
      <c r="ACR1191" s="10">
        <f t="shared" ref="ACR1191" si="12631">ACP1191*1.5*ACO1191</f>
        <v>0</v>
      </c>
      <c r="ACS1191" s="10"/>
      <c r="ACT1191" s="219"/>
      <c r="ACU1191" s="167" t="s">
        <v>115</v>
      </c>
      <c r="ACV1191" s="500" t="s">
        <v>2424</v>
      </c>
      <c r="ACX1191" s="230">
        <f t="shared" ref="ACX1191" si="12632">IF(ACW1191="Kopman",2.1,1)</f>
        <v>1</v>
      </c>
      <c r="ACY1191" s="168">
        <f t="shared" ref="ACY1191:ACY1195" si="12633">VLOOKUP(ACV1191,$A$1213:$F$2274,6,FALSE)</f>
        <v>0</v>
      </c>
      <c r="ACZ1191" s="167" t="s">
        <v>61</v>
      </c>
      <c r="ADA1191" s="10">
        <f t="shared" ref="ADA1191" si="12634">ACY1191*1.5*ACX1191</f>
        <v>0</v>
      </c>
      <c r="ADB1191" s="10"/>
      <c r="ADC1191" s="219"/>
      <c r="ADD1191" s="167" t="s">
        <v>115</v>
      </c>
      <c r="ADE1191" s="500" t="s">
        <v>938</v>
      </c>
      <c r="ADG1191" s="230">
        <f t="shared" ref="ADG1191" si="12635">IF(ADF1191="Kopman",2.1,1)</f>
        <v>1</v>
      </c>
      <c r="ADH1191" s="168">
        <f t="shared" ref="ADH1191:ADH1195" si="12636">VLOOKUP(ADE1191,$A$1213:$F$2274,6,FALSE)</f>
        <v>10</v>
      </c>
      <c r="ADI1191" s="167" t="s">
        <v>61</v>
      </c>
      <c r="ADJ1191" s="10">
        <f t="shared" ref="ADJ1191" si="12637">ADH1191*1.5*ADG1191</f>
        <v>15</v>
      </c>
      <c r="ADK1191" s="10"/>
      <c r="ADL1191" s="219"/>
      <c r="ADM1191" s="167" t="s">
        <v>115</v>
      </c>
      <c r="ADN1191" s="500" t="s">
        <v>938</v>
      </c>
      <c r="ADP1191" s="230">
        <f t="shared" ref="ADP1191" si="12638">IF(ADO1191="Kopman",2.1,1)</f>
        <v>1</v>
      </c>
      <c r="ADQ1191" s="168">
        <f t="shared" ref="ADQ1191:ADQ1195" si="12639">VLOOKUP(ADN1191,$A$1213:$F$2274,6,FALSE)</f>
        <v>10</v>
      </c>
      <c r="ADR1191" s="167" t="s">
        <v>61</v>
      </c>
      <c r="ADS1191" s="10">
        <f t="shared" ref="ADS1191" si="12640">ADQ1191*1.5*ADP1191</f>
        <v>15</v>
      </c>
      <c r="ADT1191" s="10"/>
      <c r="ADU1191" s="219"/>
      <c r="ADV1191" s="167" t="s">
        <v>115</v>
      </c>
      <c r="ADW1191" s="328" t="s">
        <v>938</v>
      </c>
      <c r="ADY1191" s="230">
        <f t="shared" ref="ADY1191" si="12641">IF(ADX1191="Kopman",2.1,1)</f>
        <v>1</v>
      </c>
      <c r="ADZ1191" s="168">
        <f t="shared" ref="ADZ1191:ADZ1195" si="12642">VLOOKUP(ADW1191,$A$1213:$F$2274,6,FALSE)</f>
        <v>10</v>
      </c>
      <c r="AEA1191" s="167" t="s">
        <v>61</v>
      </c>
      <c r="AEB1191" s="10">
        <f t="shared" ref="AEB1191" si="12643">ADZ1191*1.5*ADY1191</f>
        <v>15</v>
      </c>
      <c r="AEC1191" s="10"/>
      <c r="AED1191" s="219"/>
      <c r="AEE1191" s="167" t="s">
        <v>115</v>
      </c>
      <c r="AEF1191" s="500" t="s">
        <v>1654</v>
      </c>
      <c r="AEH1191" s="230">
        <f t="shared" ref="AEH1191" si="12644">IF(AEG1191="Kopman",2.1,1)</f>
        <v>1</v>
      </c>
      <c r="AEI1191" s="168">
        <f t="shared" ref="AEI1191:AEI1195" si="12645">VLOOKUP(AEF1191,$A$1213:$F$2274,6,FALSE)</f>
        <v>0</v>
      </c>
      <c r="AEJ1191" s="167" t="s">
        <v>61</v>
      </c>
      <c r="AEK1191" s="10">
        <f t="shared" ref="AEK1191" si="12646">AEI1191*1.5*AEH1191</f>
        <v>0</v>
      </c>
      <c r="AEL1191" s="10"/>
      <c r="AEM1191" s="219"/>
      <c r="AEN1191" s="167" t="s">
        <v>115</v>
      </c>
      <c r="AEO1191" s="500" t="s">
        <v>2424</v>
      </c>
      <c r="AEQ1191" s="230">
        <f t="shared" ref="AEQ1191" si="12647">IF(AEP1191="Kopman",2.1,1)</f>
        <v>1</v>
      </c>
      <c r="AER1191" s="168">
        <f t="shared" ref="AER1191:AER1195" si="12648">VLOOKUP(AEO1191,$A$1213:$F$2274,6,FALSE)</f>
        <v>0</v>
      </c>
      <c r="AES1191" s="167" t="s">
        <v>61</v>
      </c>
      <c r="AET1191" s="10">
        <f t="shared" ref="AET1191" si="12649">AER1191*1.5*AEQ1191</f>
        <v>0</v>
      </c>
      <c r="AEU1191" s="10"/>
      <c r="AEV1191" s="219"/>
      <c r="AEW1191" s="167" t="s">
        <v>115</v>
      </c>
      <c r="AEX1191" s="500" t="s">
        <v>1308</v>
      </c>
      <c r="AEZ1191" s="230">
        <f t="shared" ref="AEZ1191" si="12650">IF(AEY1191="Kopman",2.1,1)</f>
        <v>1</v>
      </c>
      <c r="AFA1191" s="168">
        <f t="shared" ref="AFA1191:AFA1195" si="12651">VLOOKUP(AEX1191,$A$1213:$F$2274,6,FALSE)</f>
        <v>0</v>
      </c>
      <c r="AFB1191" s="167" t="s">
        <v>61</v>
      </c>
      <c r="AFC1191" s="10">
        <f t="shared" ref="AFC1191" si="12652">AFA1191*1.5*AEZ1191</f>
        <v>0</v>
      </c>
      <c r="AFD1191" s="10"/>
      <c r="AFE1191" s="219"/>
      <c r="AFF1191" s="167" t="s">
        <v>115</v>
      </c>
      <c r="AFG1191" s="500" t="s">
        <v>436</v>
      </c>
      <c r="AFI1191" s="230">
        <f t="shared" ref="AFI1191" si="12653">IF(AFH1191="Kopman",2.1,1)</f>
        <v>1</v>
      </c>
      <c r="AFJ1191" s="168">
        <f t="shared" ref="AFJ1191:AFJ1195" si="12654">VLOOKUP(AFG1191,$A$1213:$F$2274,6,FALSE)</f>
        <v>5</v>
      </c>
      <c r="AFK1191" s="167" t="s">
        <v>61</v>
      </c>
      <c r="AFL1191" s="10">
        <f t="shared" ref="AFL1191" si="12655">AFJ1191*1.5*AFI1191</f>
        <v>7.5</v>
      </c>
      <c r="AFM1191" s="10"/>
      <c r="AFN1191" s="219"/>
      <c r="AFO1191" s="167" t="s">
        <v>115</v>
      </c>
      <c r="AFP1191" s="500" t="s">
        <v>2313</v>
      </c>
      <c r="AFR1191" s="230">
        <f t="shared" ref="AFR1191" si="12656">IF(AFQ1191="Kopman",2.1,1)</f>
        <v>1</v>
      </c>
      <c r="AFS1191" s="168">
        <f t="shared" ref="AFS1191:AFS1195" si="12657">VLOOKUP(AFP1191,$A$1213:$F$2274,6,FALSE)</f>
        <v>0</v>
      </c>
      <c r="AFT1191" s="167" t="s">
        <v>61</v>
      </c>
      <c r="AFU1191" s="10">
        <f t="shared" ref="AFU1191" si="12658">AFS1191*1.5*AFR1191</f>
        <v>0</v>
      </c>
      <c r="AFV1191" s="10"/>
      <c r="AFW1191" s="219"/>
      <c r="AFX1191" s="167" t="s">
        <v>115</v>
      </c>
      <c r="AFY1191" s="500" t="s">
        <v>919</v>
      </c>
      <c r="AGA1191" s="230">
        <f t="shared" ref="AGA1191" si="12659">IF(AFZ1191="Kopman",2.1,1)</f>
        <v>1</v>
      </c>
      <c r="AGB1191" s="168">
        <f t="shared" ref="AGB1191:AGB1195" si="12660">VLOOKUP(AFY1191,$A$1213:$F$2274,6,FALSE)</f>
        <v>79</v>
      </c>
      <c r="AGC1191" s="167" t="s">
        <v>61</v>
      </c>
      <c r="AGD1191" s="10">
        <f t="shared" ref="AGD1191" si="12661">AGB1191*1.5*AGA1191</f>
        <v>118.5</v>
      </c>
      <c r="AGE1191" s="10"/>
      <c r="AGF1191" s="219"/>
      <c r="AGG1191" s="167" t="s">
        <v>115</v>
      </c>
      <c r="AGH1191" s="498" t="s">
        <v>938</v>
      </c>
      <c r="AGJ1191" s="230">
        <f t="shared" ref="AGJ1191" si="12662">IF(AGI1191="Kopman",2.1,1)</f>
        <v>1</v>
      </c>
      <c r="AGK1191" s="168">
        <f t="shared" ref="AGK1191:AGK1195" si="12663">VLOOKUP(AGH1191,$A$1213:$F$2274,6,FALSE)</f>
        <v>10</v>
      </c>
      <c r="AGL1191" s="167" t="s">
        <v>61</v>
      </c>
      <c r="AGM1191" s="10">
        <f t="shared" ref="AGM1191" si="12664">AGK1191*1.5*AGJ1191</f>
        <v>15</v>
      </c>
      <c r="AGN1191" s="10"/>
      <c r="AGO1191" s="219"/>
      <c r="AGP1191" s="167" t="s">
        <v>115</v>
      </c>
      <c r="AGQ1191" s="500" t="s">
        <v>503</v>
      </c>
      <c r="AGS1191" s="230">
        <f t="shared" ref="AGS1191" si="12665">IF(AGR1191="Kopman",2.1,1)</f>
        <v>1</v>
      </c>
      <c r="AGT1191" s="168">
        <f t="shared" ref="AGT1191:AGT1195" si="12666">VLOOKUP(AGQ1191,$A$1213:$F$2274,6,FALSE)</f>
        <v>0</v>
      </c>
      <c r="AGU1191" s="167" t="s">
        <v>61</v>
      </c>
      <c r="AGV1191" s="10">
        <f t="shared" ref="AGV1191" si="12667">AGT1191*1.5*AGS1191</f>
        <v>0</v>
      </c>
      <c r="AGW1191" s="10"/>
      <c r="AGX1191" s="219"/>
      <c r="AGY1191" s="167" t="s">
        <v>115</v>
      </c>
      <c r="AGZ1191" s="500" t="s">
        <v>1620</v>
      </c>
      <c r="AHB1191" s="230">
        <f t="shared" ref="AHB1191" si="12668">IF(AHA1191="Kopman",2.1,1)</f>
        <v>1</v>
      </c>
      <c r="AHC1191" s="168">
        <f t="shared" ref="AHC1191:AHC1195" si="12669">VLOOKUP(AGZ1191,$A$1213:$F$2274,6,FALSE)</f>
        <v>0</v>
      </c>
      <c r="AHD1191" s="167" t="s">
        <v>61</v>
      </c>
      <c r="AHE1191" s="10">
        <f t="shared" ref="AHE1191" si="12670">AHC1191*1.5*AHB1191</f>
        <v>0</v>
      </c>
      <c r="AHF1191" s="10"/>
      <c r="AHG1191" s="219"/>
      <c r="AHH1191" s="167" t="s">
        <v>115</v>
      </c>
      <c r="AHI1191" s="500" t="s">
        <v>3482</v>
      </c>
      <c r="AHK1191" s="230">
        <f t="shared" ref="AHK1191" si="12671">IF(AHJ1191="Kopman",2.1,1)</f>
        <v>1</v>
      </c>
      <c r="AHL1191" s="168">
        <f t="shared" ref="AHL1191:AHL1195" si="12672">VLOOKUP(AHI1191,$A$1213:$F$2274,6,FALSE)</f>
        <v>2</v>
      </c>
      <c r="AHM1191" s="167" t="s">
        <v>61</v>
      </c>
      <c r="AHN1191" s="10">
        <f t="shared" ref="AHN1191" si="12673">AHL1191*1.5*AHK1191</f>
        <v>3</v>
      </c>
      <c r="AHO1191" s="10"/>
      <c r="AHP1191" s="219"/>
      <c r="AHQ1191" s="167" t="s">
        <v>115</v>
      </c>
      <c r="AHR1191" s="500" t="s">
        <v>567</v>
      </c>
      <c r="AHT1191" s="230">
        <f t="shared" ref="AHT1191" si="12674">IF(AHS1191="Kopman",2.1,1)</f>
        <v>1</v>
      </c>
      <c r="AHU1191" s="168">
        <f t="shared" ref="AHU1191:AHU1195" si="12675">VLOOKUP(AHR1191,$A$1213:$F$2274,6,FALSE)</f>
        <v>13</v>
      </c>
      <c r="AHV1191" s="167" t="s">
        <v>61</v>
      </c>
      <c r="AHW1191" s="10">
        <f t="shared" ref="AHW1191" si="12676">AHU1191*1.5*AHT1191</f>
        <v>19.5</v>
      </c>
      <c r="AHX1191" s="10"/>
      <c r="AHY1191" s="219"/>
      <c r="AHZ1191" s="167" t="s">
        <v>115</v>
      </c>
      <c r="AIA1191" s="500" t="s">
        <v>938</v>
      </c>
      <c r="AIC1191" s="230">
        <f t="shared" ref="AIC1191" si="12677">IF(AIB1191="Kopman",2.1,1)</f>
        <v>1</v>
      </c>
      <c r="AID1191" s="168">
        <f t="shared" ref="AID1191:AID1195" si="12678">VLOOKUP(AIA1191,$A$1213:$F$2274,6,FALSE)</f>
        <v>10</v>
      </c>
      <c r="AIE1191" s="167" t="s">
        <v>61</v>
      </c>
      <c r="AIF1191" s="10">
        <f t="shared" ref="AIF1191" si="12679">AID1191*1.5*AIC1191</f>
        <v>15</v>
      </c>
      <c r="AIG1191" s="10"/>
      <c r="AIH1191" s="219"/>
      <c r="AII1191" s="167" t="s">
        <v>115</v>
      </c>
      <c r="AIJ1191" s="498" t="s">
        <v>3026</v>
      </c>
      <c r="AIL1191" s="230">
        <f t="shared" ref="AIL1191" si="12680">IF(AIK1191="Kopman",2.1,1)</f>
        <v>1</v>
      </c>
      <c r="AIM1191" s="168">
        <f t="shared" ref="AIM1191:AIM1195" si="12681">VLOOKUP(AIJ1191,$A$1213:$F$2274,6,FALSE)</f>
        <v>14</v>
      </c>
      <c r="AIN1191" s="167" t="s">
        <v>61</v>
      </c>
      <c r="AIO1191" s="10">
        <f t="shared" ref="AIO1191" si="12682">AIM1191*1.5*AIL1191</f>
        <v>21</v>
      </c>
      <c r="AIP1191" s="10"/>
      <c r="AIQ1191" s="219"/>
      <c r="AIR1191" s="167" t="s">
        <v>115</v>
      </c>
      <c r="AIS1191" s="500" t="s">
        <v>919</v>
      </c>
      <c r="AIU1191" s="230">
        <f t="shared" ref="AIU1191" si="12683">IF(AIT1191="Kopman",2.1,1)</f>
        <v>1</v>
      </c>
      <c r="AIV1191" s="168">
        <f t="shared" ref="AIV1191:AIV1195" si="12684">VLOOKUP(AIS1191,$A$1213:$F$2274,6,FALSE)</f>
        <v>79</v>
      </c>
      <c r="AIW1191" s="167" t="s">
        <v>61</v>
      </c>
      <c r="AIX1191" s="10">
        <f t="shared" ref="AIX1191" si="12685">AIV1191*1.5*AIU1191</f>
        <v>118.5</v>
      </c>
      <c r="AIY1191" s="10"/>
      <c r="AIZ1191" s="219"/>
      <c r="AJA1191" s="167" t="s">
        <v>115</v>
      </c>
      <c r="AJB1191" s="500" t="s">
        <v>904</v>
      </c>
      <c r="AJD1191" s="230">
        <f t="shared" ref="AJD1191" si="12686">IF(AJC1191="Kopman",2.1,1)</f>
        <v>1</v>
      </c>
      <c r="AJE1191" s="168">
        <f t="shared" ref="AJE1191:AJE1195" si="12687">VLOOKUP(AJB1191,$A$1213:$F$2274,6,FALSE)</f>
        <v>0</v>
      </c>
      <c r="AJF1191" s="167" t="s">
        <v>61</v>
      </c>
      <c r="AJG1191" s="10">
        <f t="shared" ref="AJG1191" si="12688">AJE1191*1.5*AJD1191</f>
        <v>0</v>
      </c>
      <c r="AJH1191" s="10"/>
      <c r="AJI1191" s="219"/>
      <c r="AJJ1191" s="167" t="s">
        <v>115</v>
      </c>
      <c r="AJK1191" s="500" t="s">
        <v>2424</v>
      </c>
      <c r="AJM1191" s="230">
        <f t="shared" ref="AJM1191" si="12689">IF(AJL1191="Kopman",2.1,1)</f>
        <v>1</v>
      </c>
      <c r="AJN1191" s="168">
        <f t="shared" ref="AJN1191:AJN1195" si="12690">VLOOKUP(AJK1191,$A$1213:$F$2274,6,FALSE)</f>
        <v>0</v>
      </c>
      <c r="AJO1191" s="167" t="s">
        <v>61</v>
      </c>
      <c r="AJP1191" s="10">
        <f t="shared" ref="AJP1191" si="12691">AJN1191*1.5*AJM1191</f>
        <v>0</v>
      </c>
      <c r="AJQ1191" s="10"/>
      <c r="AJR1191" s="219"/>
      <c r="AJS1191" s="167" t="s">
        <v>115</v>
      </c>
      <c r="AJT1191" s="500" t="s">
        <v>938</v>
      </c>
      <c r="AJV1191" s="230">
        <f t="shared" ref="AJV1191" si="12692">IF(AJU1191="Kopman",2.1,1)</f>
        <v>1</v>
      </c>
      <c r="AJW1191" s="168">
        <f t="shared" ref="AJW1191:AJW1195" si="12693">VLOOKUP(AJT1191,$A$1213:$F$2274,6,FALSE)</f>
        <v>10</v>
      </c>
      <c r="AJX1191" s="167" t="s">
        <v>61</v>
      </c>
      <c r="AJY1191" s="10">
        <f t="shared" ref="AJY1191" si="12694">AJW1191*1.5*AJV1191</f>
        <v>15</v>
      </c>
      <c r="AJZ1191" s="10"/>
      <c r="AKA1191" s="219"/>
      <c r="AKB1191" s="167" t="s">
        <v>115</v>
      </c>
      <c r="AKC1191" s="500" t="s">
        <v>2460</v>
      </c>
      <c r="AKE1191" s="230">
        <f t="shared" ref="AKE1191" si="12695">IF(AKD1191="Kopman",2.1,1)</f>
        <v>1</v>
      </c>
      <c r="AKF1191" s="168">
        <f t="shared" ref="AKF1191:AKF1195" si="12696">VLOOKUP(AKC1191,$A$1213:$F$2274,6,FALSE)</f>
        <v>0</v>
      </c>
      <c r="AKG1191" s="167" t="s">
        <v>61</v>
      </c>
      <c r="AKH1191" s="10">
        <f t="shared" ref="AKH1191" si="12697">AKF1191*1.5*AKE1191</f>
        <v>0</v>
      </c>
      <c r="AKI1191" s="10"/>
      <c r="AKJ1191" s="219"/>
      <c r="AKK1191" s="167" t="s">
        <v>115</v>
      </c>
      <c r="AKL1191" s="500" t="s">
        <v>468</v>
      </c>
      <c r="AKN1191" s="230">
        <f t="shared" ref="AKN1191" si="12698">IF(AKM1191="Kopman",2.1,1)</f>
        <v>1</v>
      </c>
      <c r="AKO1191" s="168">
        <f t="shared" ref="AKO1191:AKO1195" si="12699">VLOOKUP(AKL1191,$A$1213:$F$2274,6,FALSE)</f>
        <v>0</v>
      </c>
      <c r="AKP1191" s="167" t="s">
        <v>61</v>
      </c>
      <c r="AKQ1191" s="10">
        <f t="shared" ref="AKQ1191" si="12700">AKO1191*1.5*AKN1191</f>
        <v>0</v>
      </c>
      <c r="AKR1191" s="10"/>
      <c r="AKS1191" s="219"/>
      <c r="AKT1191" s="167" t="s">
        <v>115</v>
      </c>
      <c r="AKU1191" s="500" t="s">
        <v>590</v>
      </c>
      <c r="AKW1191" s="230">
        <f t="shared" ref="AKW1191" si="12701">IF(AKV1191="Kopman",2.1,1)</f>
        <v>1</v>
      </c>
      <c r="AKX1191" s="168">
        <f t="shared" ref="AKX1191:AKX1195" si="12702">VLOOKUP(AKU1191,$A$1213:$F$2274,6,FALSE)</f>
        <v>0</v>
      </c>
      <c r="AKY1191" s="167" t="s">
        <v>61</v>
      </c>
      <c r="AKZ1191" s="10">
        <f t="shared" ref="AKZ1191" si="12703">AKX1191*1.5*AKW1191</f>
        <v>0</v>
      </c>
      <c r="ALA1191" s="10"/>
      <c r="ALB1191" s="219"/>
      <c r="ALC1191" s="167" t="s">
        <v>115</v>
      </c>
      <c r="ALD1191" s="328" t="s">
        <v>938</v>
      </c>
      <c r="ALF1191" s="230">
        <f t="shared" ref="ALF1191" si="12704">IF(ALE1191="Kopman",2.1,1)</f>
        <v>1</v>
      </c>
      <c r="ALG1191" s="168">
        <f t="shared" ref="ALG1191:ALG1195" si="12705">VLOOKUP(ALD1191,$A$1213:$F$2274,6,FALSE)</f>
        <v>10</v>
      </c>
      <c r="ALH1191" s="167" t="s">
        <v>61</v>
      </c>
      <c r="ALI1191" s="10">
        <f t="shared" ref="ALI1191" si="12706">ALG1191*1.5*ALF1191</f>
        <v>15</v>
      </c>
      <c r="ALJ1191" s="10"/>
      <c r="ALK1191" s="219"/>
      <c r="ALL1191" s="167" t="s">
        <v>115</v>
      </c>
      <c r="ALM1191" s="500" t="s">
        <v>3026</v>
      </c>
      <c r="ALO1191" s="230">
        <f t="shared" ref="ALO1191" si="12707">IF(ALN1191="Kopman",2.1,1)</f>
        <v>1</v>
      </c>
      <c r="ALP1191" s="168">
        <f t="shared" ref="ALP1191:ALP1195" si="12708">VLOOKUP(ALM1191,$A$1213:$F$2274,6,FALSE)</f>
        <v>14</v>
      </c>
      <c r="ALQ1191" s="167" t="s">
        <v>61</v>
      </c>
      <c r="ALR1191" s="10">
        <f t="shared" ref="ALR1191" si="12709">ALP1191*1.5*ALO1191</f>
        <v>21</v>
      </c>
      <c r="ALS1191" s="10"/>
      <c r="ALT1191" s="219"/>
      <c r="ALU1191" s="167" t="s">
        <v>115</v>
      </c>
      <c r="ALV1191" s="500" t="s">
        <v>938</v>
      </c>
      <c r="ALX1191" s="230">
        <f t="shared" ref="ALX1191" si="12710">IF(ALW1191="Kopman",2.1,1)</f>
        <v>1</v>
      </c>
      <c r="ALY1191" s="168">
        <f t="shared" ref="ALY1191:ALY1195" si="12711">VLOOKUP(ALV1191,$A$1213:$F$2274,6,FALSE)</f>
        <v>10</v>
      </c>
      <c r="ALZ1191" s="167" t="s">
        <v>61</v>
      </c>
      <c r="AMA1191" s="10">
        <f t="shared" ref="AMA1191" si="12712">ALY1191*1.5*ALX1191</f>
        <v>15</v>
      </c>
      <c r="AMB1191" s="10"/>
      <c r="AMC1191" s="219"/>
      <c r="AMD1191" s="167" t="s">
        <v>115</v>
      </c>
      <c r="AME1191" s="500" t="s">
        <v>590</v>
      </c>
      <c r="AMG1191" s="230">
        <f t="shared" ref="AMG1191" si="12713">IF(AMF1191="Kopman",2.1,1)</f>
        <v>1</v>
      </c>
      <c r="AMH1191" s="168">
        <f t="shared" ref="AMH1191:AMH1195" si="12714">VLOOKUP(AME1191,$A$1213:$F$2274,6,FALSE)</f>
        <v>0</v>
      </c>
      <c r="AMI1191" s="167" t="s">
        <v>61</v>
      </c>
      <c r="AMJ1191" s="10">
        <f t="shared" ref="AMJ1191" si="12715">AMH1191*1.5*AMG1191</f>
        <v>0</v>
      </c>
      <c r="AMK1191" s="10"/>
      <c r="AML1191" s="219"/>
      <c r="AMM1191" s="167" t="s">
        <v>115</v>
      </c>
      <c r="AMN1191" s="500" t="s">
        <v>2944</v>
      </c>
      <c r="AMP1191" s="230">
        <f t="shared" ref="AMP1191" si="12716">IF(AMO1191="Kopman",2.1,1)</f>
        <v>1</v>
      </c>
      <c r="AMQ1191" s="168">
        <f t="shared" ref="AMQ1191:AMQ1195" si="12717">VLOOKUP(AMN1191,$A$1213:$F$2274,6,FALSE)</f>
        <v>0</v>
      </c>
      <c r="AMR1191" s="167" t="s">
        <v>61</v>
      </c>
      <c r="AMS1191" s="10">
        <f t="shared" ref="AMS1191" si="12718">AMQ1191*1.5*AMP1191</f>
        <v>0</v>
      </c>
      <c r="AMT1191" s="10"/>
      <c r="AMU1191" s="219"/>
      <c r="AMV1191" s="167" t="s">
        <v>115</v>
      </c>
      <c r="AMW1191" s="500" t="s">
        <v>1654</v>
      </c>
      <c r="AMY1191" s="230">
        <f t="shared" ref="AMY1191" si="12719">IF(AMX1191="Kopman",2.1,1)</f>
        <v>1</v>
      </c>
      <c r="AMZ1191" s="168">
        <f t="shared" ref="AMZ1191:AMZ1195" si="12720">VLOOKUP(AMW1191,$A$1213:$F$2274,6,FALSE)</f>
        <v>0</v>
      </c>
      <c r="ANA1191" s="167" t="s">
        <v>61</v>
      </c>
      <c r="ANB1191" s="10">
        <f t="shared" ref="ANB1191" si="12721">AMZ1191*1.5*AMY1191</f>
        <v>0</v>
      </c>
      <c r="ANC1191" s="10"/>
      <c r="AND1191" s="219"/>
      <c r="ANE1191" s="167" t="s">
        <v>115</v>
      </c>
      <c r="ANF1191" s="500" t="s">
        <v>808</v>
      </c>
      <c r="ANH1191" s="230">
        <f t="shared" ref="ANH1191" si="12722">IF(ANG1191="Kopman",2.1,1)</f>
        <v>1</v>
      </c>
      <c r="ANI1191" s="168">
        <f t="shared" ref="ANI1191:ANI1195" si="12723">VLOOKUP(ANF1191,$A$1213:$F$2274,6,FALSE)</f>
        <v>1</v>
      </c>
      <c r="ANJ1191" s="167" t="s">
        <v>61</v>
      </c>
      <c r="ANK1191" s="10">
        <f t="shared" ref="ANK1191" si="12724">ANI1191*1.5*ANH1191</f>
        <v>1.5</v>
      </c>
      <c r="ANL1191" s="10"/>
      <c r="ANM1191" s="219"/>
      <c r="ANN1191" s="167" t="s">
        <v>115</v>
      </c>
      <c r="ANO1191" s="500" t="s">
        <v>938</v>
      </c>
      <c r="ANQ1191" s="230">
        <f t="shared" ref="ANQ1191" si="12725">IF(ANP1191="Kopman",2.1,1)</f>
        <v>1</v>
      </c>
      <c r="ANR1191" s="168">
        <f t="shared" ref="ANR1191:ANR1195" si="12726">VLOOKUP(ANO1191,$A$1213:$F$2274,6,FALSE)</f>
        <v>10</v>
      </c>
      <c r="ANS1191" s="167" t="s">
        <v>61</v>
      </c>
      <c r="ANT1191" s="10">
        <f t="shared" ref="ANT1191" si="12727">ANR1191*1.5*ANQ1191</f>
        <v>15</v>
      </c>
      <c r="ANU1191" s="10"/>
      <c r="ANV1191" s="219"/>
      <c r="ANW1191" s="167" t="s">
        <v>115</v>
      </c>
      <c r="ANX1191" s="502" t="s">
        <v>436</v>
      </c>
      <c r="ANZ1191" s="230">
        <f t="shared" ref="ANZ1191" si="12728">IF(ANY1191="Kopman",2.1,1)</f>
        <v>1</v>
      </c>
      <c r="AOA1191" s="168">
        <f t="shared" ref="AOA1191:AOA1195" si="12729">VLOOKUP(ANX1191,$A$1213:$F$2274,6,FALSE)</f>
        <v>5</v>
      </c>
      <c r="AOB1191" s="167" t="s">
        <v>61</v>
      </c>
      <c r="AOC1191" s="10">
        <f t="shared" ref="AOC1191" si="12730">AOA1191*1.5*ANZ1191</f>
        <v>7.5</v>
      </c>
      <c r="AOD1191" s="10"/>
      <c r="AOE1191" s="219"/>
      <c r="AOF1191" s="167" t="s">
        <v>115</v>
      </c>
      <c r="AOG1191" s="500" t="s">
        <v>2460</v>
      </c>
      <c r="AOI1191" s="230">
        <f t="shared" ref="AOI1191" si="12731">IF(AOH1191="Kopman",2.1,1)</f>
        <v>1</v>
      </c>
      <c r="AOJ1191" s="168">
        <f t="shared" ref="AOJ1191:AOJ1195" si="12732">VLOOKUP(AOG1191,$A$1213:$F$2274,6,FALSE)</f>
        <v>0</v>
      </c>
      <c r="AOK1191" s="167" t="s">
        <v>61</v>
      </c>
      <c r="AOL1191" s="10">
        <f t="shared" ref="AOL1191" si="12733">AOJ1191*1.5*AOI1191</f>
        <v>0</v>
      </c>
      <c r="AOM1191" s="10"/>
      <c r="AON1191" s="219"/>
      <c r="AOO1191" s="167" t="s">
        <v>115</v>
      </c>
      <c r="AOP1191" s="498" t="s">
        <v>2460</v>
      </c>
      <c r="AOR1191" s="230">
        <f t="shared" ref="AOR1191" si="12734">IF(AOQ1191="Kopman",2.1,1)</f>
        <v>1</v>
      </c>
      <c r="AOS1191" s="168">
        <f t="shared" ref="AOS1191:AOS1195" si="12735">VLOOKUP(AOP1191,$A$1213:$F$2274,6,FALSE)</f>
        <v>0</v>
      </c>
      <c r="AOT1191" s="167" t="s">
        <v>61</v>
      </c>
      <c r="AOU1191" s="10">
        <f t="shared" ref="AOU1191" si="12736">AOS1191*1.5*AOR1191</f>
        <v>0</v>
      </c>
      <c r="AOV1191" s="10"/>
      <c r="AOW1191" s="219"/>
      <c r="AOX1191" s="167" t="s">
        <v>115</v>
      </c>
      <c r="AOY1191" s="500" t="s">
        <v>1654</v>
      </c>
      <c r="APA1191" s="230">
        <f t="shared" ref="APA1191" si="12737">IF(AOZ1191="Kopman",2.1,1)</f>
        <v>1</v>
      </c>
      <c r="APB1191" s="168">
        <f t="shared" ref="APB1191:APB1195" si="12738">VLOOKUP(AOY1191,$A$1213:$F$2274,6,FALSE)</f>
        <v>0</v>
      </c>
      <c r="APC1191" s="167" t="s">
        <v>61</v>
      </c>
      <c r="APD1191" s="10">
        <f t="shared" ref="APD1191" si="12739">APB1191*1.5*APA1191</f>
        <v>0</v>
      </c>
      <c r="APE1191" s="10"/>
      <c r="APF1191" s="219"/>
      <c r="APG1191" s="167" t="s">
        <v>115</v>
      </c>
      <c r="APH1191" s="500" t="s">
        <v>541</v>
      </c>
      <c r="APJ1191" s="230">
        <f t="shared" ref="APJ1191" si="12740">IF(API1191="Kopman",2.1,1)</f>
        <v>1</v>
      </c>
      <c r="APK1191" s="168">
        <f t="shared" ref="APK1191:APK1195" si="12741">VLOOKUP(APH1191,$A$1213:$F$2274,6,FALSE)</f>
        <v>7</v>
      </c>
      <c r="APL1191" s="167" t="s">
        <v>61</v>
      </c>
      <c r="APM1191" s="10">
        <f t="shared" ref="APM1191" si="12742">APK1191*1.5*APJ1191</f>
        <v>10.5</v>
      </c>
      <c r="APN1191" s="10"/>
      <c r="APO1191" s="219"/>
      <c r="APP1191" s="167" t="s">
        <v>115</v>
      </c>
      <c r="APQ1191" s="500" t="s">
        <v>444</v>
      </c>
      <c r="APS1191" s="230">
        <f t="shared" ref="APS1191" si="12743">IF(APR1191="Kopman",2.1,1)</f>
        <v>1</v>
      </c>
      <c r="APT1191" s="168">
        <f t="shared" ref="APT1191:APT1195" si="12744">VLOOKUP(APQ1191,$A$1213:$F$2274,6,FALSE)</f>
        <v>0</v>
      </c>
      <c r="APU1191" s="167" t="s">
        <v>61</v>
      </c>
      <c r="APV1191" s="10">
        <f t="shared" ref="APV1191" si="12745">APT1191*1.5*APS1191</f>
        <v>0</v>
      </c>
      <c r="APW1191" s="10"/>
      <c r="APX1191" s="219"/>
      <c r="APY1191" s="167" t="s">
        <v>115</v>
      </c>
      <c r="APZ1191" s="500" t="s">
        <v>2424</v>
      </c>
      <c r="AQB1191" s="230">
        <f t="shared" ref="AQB1191" si="12746">IF(AQA1191="Kopman",2.1,1)</f>
        <v>1</v>
      </c>
      <c r="AQC1191" s="168">
        <f t="shared" ref="AQC1191:AQC1195" si="12747">VLOOKUP(APZ1191,$A$1213:$F$2274,6,FALSE)</f>
        <v>0</v>
      </c>
      <c r="AQD1191" s="167" t="s">
        <v>61</v>
      </c>
      <c r="AQE1191" s="10">
        <f t="shared" ref="AQE1191" si="12748">AQC1191*1.5*AQB1191</f>
        <v>0</v>
      </c>
      <c r="AQF1191" s="10"/>
      <c r="AQG1191" s="219"/>
      <c r="AQH1191" s="167" t="s">
        <v>115</v>
      </c>
      <c r="AQI1191" s="500" t="s">
        <v>2415</v>
      </c>
      <c r="AQK1191" s="230">
        <f t="shared" ref="AQK1191" si="12749">IF(AQJ1191="Kopman",2.1,1)</f>
        <v>1</v>
      </c>
      <c r="AQL1191" s="168">
        <f t="shared" ref="AQL1191:AQL1195" si="12750">VLOOKUP(AQI1191,$A$1213:$F$2274,6,FALSE)</f>
        <v>12</v>
      </c>
      <c r="AQM1191" s="167" t="s">
        <v>61</v>
      </c>
      <c r="AQN1191" s="10">
        <f t="shared" ref="AQN1191" si="12751">AQL1191*1.5*AQK1191</f>
        <v>18</v>
      </c>
      <c r="AQO1191" s="10"/>
      <c r="AQP1191" s="219"/>
      <c r="AQQ1191" s="167" t="s">
        <v>115</v>
      </c>
      <c r="AQR1191" s="500" t="s">
        <v>2460</v>
      </c>
      <c r="AQS1191" s="14" t="s">
        <v>1588</v>
      </c>
      <c r="AQT1191" s="230">
        <f t="shared" ref="AQT1191" si="12752">IF(AQS1191="Kopman",2.1,1)</f>
        <v>2.1</v>
      </c>
      <c r="AQU1191" s="168">
        <f t="shared" ref="AQU1191:AQU1195" si="12753">VLOOKUP(AQR1191,$A$1213:$F$2274,6,FALSE)</f>
        <v>0</v>
      </c>
      <c r="AQV1191" s="167" t="s">
        <v>61</v>
      </c>
      <c r="AQW1191" s="10">
        <f t="shared" ref="AQW1191" si="12754">AQU1191*1.5*AQT1191</f>
        <v>0</v>
      </c>
      <c r="AQX1191" s="10"/>
      <c r="AQY1191" s="219"/>
      <c r="AQZ1191" s="167" t="s">
        <v>115</v>
      </c>
      <c r="ARA1191" s="500" t="s">
        <v>503</v>
      </c>
      <c r="ARC1191" s="230">
        <f t="shared" ref="ARC1191" si="12755">IF(ARB1191="Kopman",2.1,1)</f>
        <v>1</v>
      </c>
      <c r="ARD1191" s="168">
        <f t="shared" ref="ARD1191:ARD1195" si="12756">VLOOKUP(ARA1191,$A$1213:$F$2274,6,FALSE)</f>
        <v>0</v>
      </c>
      <c r="ARE1191" s="167" t="s">
        <v>61</v>
      </c>
      <c r="ARF1191" s="10">
        <f t="shared" ref="ARF1191" si="12757">ARD1191*1.5*ARC1191</f>
        <v>0</v>
      </c>
      <c r="ARG1191" s="10"/>
      <c r="ARH1191" s="219"/>
      <c r="ARI1191" s="167" t="s">
        <v>115</v>
      </c>
      <c r="ARJ1191" s="500" t="s">
        <v>3316</v>
      </c>
      <c r="ARL1191" s="230">
        <f t="shared" ref="ARL1191" si="12758">IF(ARK1191="Kopman",2.1,1)</f>
        <v>1</v>
      </c>
      <c r="ARM1191" s="168">
        <f t="shared" ref="ARM1191:ARM1195" si="12759">VLOOKUP(ARJ1191,$A$1213:$F$2274,6,FALSE)</f>
        <v>0</v>
      </c>
      <c r="ARN1191" s="167" t="s">
        <v>61</v>
      </c>
      <c r="ARO1191" s="10">
        <f t="shared" ref="ARO1191" si="12760">ARM1191*1.5*ARL1191</f>
        <v>0</v>
      </c>
      <c r="ARP1191" s="10"/>
      <c r="ARQ1191" s="219"/>
      <c r="ARR1191" s="167" t="s">
        <v>115</v>
      </c>
      <c r="ARS1191" s="328" t="s">
        <v>3005</v>
      </c>
      <c r="ARU1191" s="230">
        <f t="shared" ref="ARU1191" si="12761">IF(ART1191="Kopman",2.1,1)</f>
        <v>1</v>
      </c>
      <c r="ARV1191" s="168">
        <f t="shared" ref="ARV1191:ARV1195" si="12762">VLOOKUP(ARS1191,$A$1213:$F$2274,6,FALSE)</f>
        <v>0</v>
      </c>
      <c r="ARW1191" s="167" t="s">
        <v>61</v>
      </c>
      <c r="ARX1191" s="10">
        <f t="shared" ref="ARX1191" si="12763">ARV1191*1.5*ARU1191</f>
        <v>0</v>
      </c>
      <c r="ARY1191" s="10"/>
      <c r="ARZ1191" s="219"/>
      <c r="ASA1191" s="167" t="s">
        <v>115</v>
      </c>
      <c r="ASB1191" s="500" t="s">
        <v>541</v>
      </c>
      <c r="ASD1191" s="230">
        <f t="shared" ref="ASD1191" si="12764">IF(ASC1191="Kopman",2.1,1)</f>
        <v>1</v>
      </c>
      <c r="ASE1191" s="168">
        <f t="shared" ref="ASE1191:ASE1195" si="12765">VLOOKUP(ASB1191,$A$1213:$F$2274,6,FALSE)</f>
        <v>7</v>
      </c>
      <c r="ASF1191" s="167" t="s">
        <v>61</v>
      </c>
      <c r="ASG1191" s="10">
        <f t="shared" ref="ASG1191" si="12766">ASE1191*1.5*ASD1191</f>
        <v>10.5</v>
      </c>
      <c r="ASH1191" s="10"/>
      <c r="ASI1191" s="219"/>
      <c r="ASJ1191" s="167" t="s">
        <v>115</v>
      </c>
      <c r="ASK1191" s="500" t="s">
        <v>2460</v>
      </c>
      <c r="ASM1191" s="230">
        <f t="shared" ref="ASM1191" si="12767">IF(ASL1191="Kopman",2.1,1)</f>
        <v>1</v>
      </c>
      <c r="ASN1191" s="168">
        <f t="shared" ref="ASN1191:ASN1195" si="12768">VLOOKUP(ASK1191,$A$1213:$F$2274,6,FALSE)</f>
        <v>0</v>
      </c>
      <c r="ASO1191" s="167" t="s">
        <v>61</v>
      </c>
      <c r="ASP1191" s="10">
        <f t="shared" ref="ASP1191" si="12769">ASN1191*1.5*ASM1191</f>
        <v>0</v>
      </c>
      <c r="ASQ1191" s="10"/>
      <c r="ASR1191" s="219"/>
      <c r="ASS1191" s="167" t="s">
        <v>115</v>
      </c>
      <c r="AST1191" s="500" t="s">
        <v>2424</v>
      </c>
      <c r="ASV1191" s="230">
        <f t="shared" ref="ASV1191" si="12770">IF(ASU1191="Kopman",2.1,1)</f>
        <v>1</v>
      </c>
      <c r="ASW1191" s="168">
        <f t="shared" ref="ASW1191:ASW1195" si="12771">VLOOKUP(AST1191,$A$1213:$F$2274,6,FALSE)</f>
        <v>0</v>
      </c>
      <c r="ASX1191" s="167" t="s">
        <v>61</v>
      </c>
      <c r="ASY1191" s="10">
        <f t="shared" ref="ASY1191" si="12772">ASW1191*1.5*ASV1191</f>
        <v>0</v>
      </c>
      <c r="ASZ1191" s="10"/>
      <c r="ATA1191" s="219"/>
      <c r="ATB1191" s="167" t="s">
        <v>115</v>
      </c>
      <c r="ATC1191" s="500" t="s">
        <v>590</v>
      </c>
      <c r="ATE1191" s="230">
        <f t="shared" ref="ATE1191" si="12773">IF(ATD1191="Kopman",2.1,1)</f>
        <v>1</v>
      </c>
      <c r="ATF1191" s="168">
        <f t="shared" ref="ATF1191:ATF1195" si="12774">VLOOKUP(ATC1191,$A$1213:$F$2274,6,FALSE)</f>
        <v>0</v>
      </c>
      <c r="ATG1191" s="167" t="s">
        <v>61</v>
      </c>
      <c r="ATH1191" s="10">
        <f t="shared" ref="ATH1191" si="12775">ATF1191*1.5*ATE1191</f>
        <v>0</v>
      </c>
      <c r="ATI1191" s="10"/>
      <c r="ATJ1191" s="219"/>
      <c r="ATK1191" s="167" t="s">
        <v>115</v>
      </c>
      <c r="ATL1191" s="500" t="s">
        <v>904</v>
      </c>
      <c r="ATN1191" s="230">
        <f t="shared" ref="ATN1191" si="12776">IF(ATM1191="Kopman",2.1,1)</f>
        <v>1</v>
      </c>
      <c r="ATO1191" s="168">
        <f t="shared" ref="ATO1191:ATO1195" si="12777">VLOOKUP(ATL1191,$A$1213:$F$2274,6,FALSE)</f>
        <v>0</v>
      </c>
      <c r="ATP1191" s="167" t="s">
        <v>61</v>
      </c>
      <c r="ATQ1191" s="10">
        <f t="shared" ref="ATQ1191" si="12778">ATO1191*1.5*ATN1191</f>
        <v>0</v>
      </c>
      <c r="ATR1191" s="10"/>
      <c r="ATS1191" s="219"/>
      <c r="ATT1191" s="167" t="s">
        <v>115</v>
      </c>
      <c r="ATU1191" s="500" t="s">
        <v>1646</v>
      </c>
      <c r="ATW1191" s="230">
        <f t="shared" ref="ATW1191" si="12779">IF(ATV1191="Kopman",2.1,1)</f>
        <v>1</v>
      </c>
      <c r="ATX1191" s="168">
        <f t="shared" ref="ATX1191:ATX1195" si="12780">VLOOKUP(ATU1191,$A$1213:$F$2274,6,FALSE)</f>
        <v>0</v>
      </c>
      <c r="ATY1191" s="167" t="s">
        <v>61</v>
      </c>
      <c r="ATZ1191" s="10">
        <f t="shared" ref="ATZ1191" si="12781">ATX1191*1.5*ATW1191</f>
        <v>0</v>
      </c>
      <c r="AUA1191" s="10"/>
      <c r="AUB1191" s="219"/>
      <c r="AUC1191" s="167" t="s">
        <v>115</v>
      </c>
      <c r="AUD1191" s="500" t="s">
        <v>436</v>
      </c>
      <c r="AUF1191" s="230">
        <f t="shared" ref="AUF1191" si="12782">IF(AUE1191="Kopman",2.1,1)</f>
        <v>1</v>
      </c>
      <c r="AUG1191" s="168">
        <f t="shared" ref="AUG1191:AUG1195" si="12783">VLOOKUP(AUD1191,$A$1213:$F$2274,6,FALSE)</f>
        <v>5</v>
      </c>
      <c r="AUH1191" s="167" t="s">
        <v>61</v>
      </c>
      <c r="AUI1191" s="10">
        <f t="shared" ref="AUI1191" si="12784">AUG1191*1.5*AUF1191</f>
        <v>7.5</v>
      </c>
      <c r="AUJ1191" s="10"/>
      <c r="AUK1191" s="219"/>
      <c r="AUL1191" s="167" t="s">
        <v>115</v>
      </c>
      <c r="AUM1191" s="500" t="s">
        <v>435</v>
      </c>
      <c r="AUO1191" s="230">
        <f t="shared" ref="AUO1191" si="12785">IF(AUN1191="Kopman",2.1,1)</f>
        <v>1</v>
      </c>
      <c r="AUP1191" s="168">
        <f t="shared" ref="AUP1191:AUP1195" si="12786">VLOOKUP(AUM1191,$A$1213:$F$2274,6,FALSE)</f>
        <v>0</v>
      </c>
      <c r="AUQ1191" s="167" t="s">
        <v>61</v>
      </c>
      <c r="AUR1191" s="10">
        <f t="shared" ref="AUR1191" si="12787">AUP1191*1.5*AUO1191</f>
        <v>0</v>
      </c>
      <c r="AUS1191" s="10"/>
      <c r="AUT1191" s="219"/>
      <c r="AUU1191" s="167" t="s">
        <v>115</v>
      </c>
      <c r="AUV1191" s="500" t="s">
        <v>904</v>
      </c>
      <c r="AUX1191" s="230">
        <f t="shared" ref="AUX1191" si="12788">IF(AUW1191="Kopman",2.1,1)</f>
        <v>1</v>
      </c>
      <c r="AUY1191" s="168">
        <f t="shared" ref="AUY1191:AUY1195" si="12789">VLOOKUP(AUV1191,$A$1213:$F$2274,6,FALSE)</f>
        <v>0</v>
      </c>
      <c r="AUZ1191" s="167" t="s">
        <v>61</v>
      </c>
      <c r="AVA1191" s="10">
        <f t="shared" ref="AVA1191" si="12790">AUY1191*1.5*AUX1191</f>
        <v>0</v>
      </c>
      <c r="AVB1191" s="10"/>
      <c r="AVC1191" s="219"/>
      <c r="AVD1191" s="167" t="s">
        <v>115</v>
      </c>
      <c r="AVE1191" s="500" t="s">
        <v>436</v>
      </c>
      <c r="AVG1191" s="230">
        <f t="shared" ref="AVG1191" si="12791">IF(AVF1191="Kopman",2.1,1)</f>
        <v>1</v>
      </c>
      <c r="AVH1191" s="168">
        <f t="shared" ref="AVH1191:AVH1195" si="12792">VLOOKUP(AVE1191,$A$1213:$F$2274,6,FALSE)</f>
        <v>5</v>
      </c>
      <c r="AVI1191" s="167" t="s">
        <v>61</v>
      </c>
      <c r="AVJ1191" s="10">
        <f t="shared" ref="AVJ1191" si="12793">AVH1191*1.5*AVG1191</f>
        <v>7.5</v>
      </c>
      <c r="AVK1191" s="10"/>
      <c r="AVL1191" s="219"/>
      <c r="AVM1191" s="167" t="s">
        <v>115</v>
      </c>
      <c r="AVN1191" s="328" t="s">
        <v>436</v>
      </c>
      <c r="AVP1191" s="230">
        <f t="shared" ref="AVP1191" si="12794">IF(AVO1191="Kopman",2.1,1)</f>
        <v>1</v>
      </c>
      <c r="AVQ1191" s="168">
        <f t="shared" ref="AVQ1191:AVQ1195" si="12795">VLOOKUP(AVN1191,$A$1213:$F$2274,6,FALSE)</f>
        <v>5</v>
      </c>
      <c r="AVR1191" s="167" t="s">
        <v>61</v>
      </c>
      <c r="AVS1191" s="10">
        <f t="shared" ref="AVS1191" si="12796">AVQ1191*1.5*AVP1191</f>
        <v>7.5</v>
      </c>
      <c r="AVT1191" s="10"/>
      <c r="AVU1191" s="219"/>
      <c r="AVV1191" s="167" t="s">
        <v>115</v>
      </c>
      <c r="AVW1191" s="500" t="s">
        <v>436</v>
      </c>
      <c r="AVY1191" s="230">
        <f t="shared" ref="AVY1191" si="12797">IF(AVX1191="Kopman",2.1,1)</f>
        <v>1</v>
      </c>
      <c r="AVZ1191" s="168">
        <f t="shared" ref="AVZ1191:AVZ1195" si="12798">VLOOKUP(AVW1191,$A$1213:$F$2274,6,FALSE)</f>
        <v>5</v>
      </c>
      <c r="AWA1191" s="167" t="s">
        <v>61</v>
      </c>
      <c r="AWB1191" s="10">
        <f t="shared" ref="AWB1191" si="12799">AVZ1191*1.5*AVY1191</f>
        <v>7.5</v>
      </c>
      <c r="AWC1191" s="10"/>
      <c r="AWD1191" s="219"/>
      <c r="AWE1191" s="167" t="s">
        <v>115</v>
      </c>
      <c r="AWF1191" s="500" t="s">
        <v>1877</v>
      </c>
      <c r="AWH1191" s="230">
        <f t="shared" ref="AWH1191" si="12800">IF(AWG1191="Kopman",2.1,1)</f>
        <v>1</v>
      </c>
      <c r="AWI1191" s="168">
        <f t="shared" ref="AWI1191:AWI1195" si="12801">VLOOKUP(AWF1191,$A$1213:$F$2274,6,FALSE)</f>
        <v>3</v>
      </c>
      <c r="AWJ1191" s="167" t="s">
        <v>61</v>
      </c>
      <c r="AWK1191" s="10">
        <f t="shared" ref="AWK1191" si="12802">AWI1191*1.5*AWH1191</f>
        <v>4.5</v>
      </c>
      <c r="AWL1191" s="10"/>
      <c r="AWM1191" s="219"/>
      <c r="AWN1191" s="167" t="s">
        <v>115</v>
      </c>
      <c r="AWO1191" s="500" t="s">
        <v>435</v>
      </c>
      <c r="AWQ1191" s="230">
        <f t="shared" ref="AWQ1191" si="12803">IF(AWP1191="Kopman",2.1,1)</f>
        <v>1</v>
      </c>
      <c r="AWR1191" s="168">
        <f t="shared" ref="AWR1191:AWR1195" si="12804">VLOOKUP(AWO1191,$A$1213:$F$2274,6,FALSE)</f>
        <v>0</v>
      </c>
      <c r="AWS1191" s="167" t="s">
        <v>61</v>
      </c>
      <c r="AWT1191" s="10">
        <f t="shared" ref="AWT1191" si="12805">AWR1191*1.5*AWQ1191</f>
        <v>0</v>
      </c>
      <c r="AWU1191" s="10"/>
      <c r="AWV1191" s="219"/>
      <c r="AWW1191" s="167" t="s">
        <v>115</v>
      </c>
      <c r="AWX1191" s="500" t="s">
        <v>1877</v>
      </c>
      <c r="AWZ1191" s="230">
        <f t="shared" ref="AWZ1191" si="12806">IF(AWY1191="Kopman",2.1,1)</f>
        <v>1</v>
      </c>
      <c r="AXA1191" s="168">
        <f t="shared" ref="AXA1191:AXA1195" si="12807">VLOOKUP(AWX1191,$A$1213:$F$2274,6,FALSE)</f>
        <v>3</v>
      </c>
      <c r="AXB1191" s="167" t="s">
        <v>61</v>
      </c>
      <c r="AXC1191" s="10">
        <f t="shared" ref="AXC1191" si="12808">AXA1191*1.5*AWZ1191</f>
        <v>4.5</v>
      </c>
      <c r="AXD1191" s="10"/>
      <c r="AXE1191" s="219"/>
      <c r="AXF1191" s="167" t="s">
        <v>115</v>
      </c>
      <c r="AXG1191" s="498" t="s">
        <v>1646</v>
      </c>
      <c r="AXI1191" s="230">
        <f t="shared" ref="AXI1191" si="12809">IF(AXH1191="Kopman",2.1,1)</f>
        <v>1</v>
      </c>
      <c r="AXJ1191" s="168">
        <f t="shared" ref="AXJ1191:AXJ1195" si="12810">VLOOKUP(AXG1191,$A$1213:$F$2274,6,FALSE)</f>
        <v>0</v>
      </c>
      <c r="AXK1191" s="167" t="s">
        <v>61</v>
      </c>
      <c r="AXL1191" s="10">
        <f t="shared" ref="AXL1191" si="12811">AXJ1191*1.5*AXI1191</f>
        <v>0</v>
      </c>
      <c r="AXM1191" s="10"/>
      <c r="AXN1191" s="219"/>
      <c r="AXO1191" s="167" t="s">
        <v>115</v>
      </c>
      <c r="AXP1191" s="500" t="s">
        <v>919</v>
      </c>
      <c r="AXR1191" s="230">
        <f t="shared" ref="AXR1191" si="12812">IF(AXQ1191="Kopman",2.1,1)</f>
        <v>1</v>
      </c>
      <c r="AXS1191" s="168">
        <f t="shared" ref="AXS1191:AXS1195" si="12813">VLOOKUP(AXP1191,$A$1213:$F$2274,6,FALSE)</f>
        <v>79</v>
      </c>
      <c r="AXT1191" s="167" t="s">
        <v>61</v>
      </c>
      <c r="AXU1191" s="10">
        <f t="shared" ref="AXU1191" si="12814">AXS1191*1.5*AXR1191</f>
        <v>118.5</v>
      </c>
      <c r="AXV1191" s="10"/>
      <c r="AXW1191" s="219"/>
      <c r="AXX1191" s="167" t="s">
        <v>115</v>
      </c>
      <c r="AXY1191" s="500" t="s">
        <v>3026</v>
      </c>
      <c r="AYA1191" s="230">
        <f t="shared" ref="AYA1191" si="12815">IF(AXZ1191="Kopman",2.1,1)</f>
        <v>1</v>
      </c>
      <c r="AYB1191" s="168">
        <f t="shared" ref="AYB1191:AYB1195" si="12816">VLOOKUP(AXY1191,$A$1213:$F$2274,6,FALSE)</f>
        <v>14</v>
      </c>
      <c r="AYC1191" s="167" t="s">
        <v>61</v>
      </c>
      <c r="AYD1191" s="10">
        <f t="shared" ref="AYD1191" si="12817">AYB1191*1.5*AYA1191</f>
        <v>21</v>
      </c>
      <c r="AYE1191" s="10"/>
      <c r="AYF1191" s="219"/>
      <c r="AYG1191" s="167" t="s">
        <v>115</v>
      </c>
      <c r="AYH1191" s="500" t="s">
        <v>938</v>
      </c>
      <c r="AYJ1191" s="230">
        <f t="shared" ref="AYJ1191" si="12818">IF(AYI1191="Kopman",2.1,1)</f>
        <v>1</v>
      </c>
      <c r="AYK1191" s="168">
        <f t="shared" ref="AYK1191:AYK1195" si="12819">VLOOKUP(AYH1191,$A$1213:$F$2274,6,FALSE)</f>
        <v>10</v>
      </c>
      <c r="AYL1191" s="167" t="s">
        <v>61</v>
      </c>
      <c r="AYM1191" s="10">
        <f t="shared" ref="AYM1191" si="12820">AYK1191*1.5*AYJ1191</f>
        <v>15</v>
      </c>
      <c r="AYN1191" s="10"/>
      <c r="AYO1191" s="219"/>
      <c r="AYP1191" s="167" t="s">
        <v>115</v>
      </c>
      <c r="AYQ1191" s="500" t="s">
        <v>436</v>
      </c>
      <c r="AYS1191" s="230">
        <f t="shared" ref="AYS1191" si="12821">IF(AYR1191="Kopman",2.1,1)</f>
        <v>1</v>
      </c>
      <c r="AYT1191" s="168">
        <f t="shared" ref="AYT1191:AYT1195" si="12822">VLOOKUP(AYQ1191,$A$1213:$F$2274,6,FALSE)</f>
        <v>5</v>
      </c>
      <c r="AYU1191" s="167" t="s">
        <v>61</v>
      </c>
      <c r="AYV1191" s="10">
        <f t="shared" ref="AYV1191" si="12823">AYT1191*1.5*AYS1191</f>
        <v>7.5</v>
      </c>
      <c r="AYW1191" s="10"/>
      <c r="AYX1191" s="219"/>
      <c r="AYY1191" s="167" t="s">
        <v>115</v>
      </c>
      <c r="AYZ1191" s="498" t="s">
        <v>436</v>
      </c>
      <c r="AZB1191" s="230">
        <f t="shared" ref="AZB1191" si="12824">IF(AZA1191="Kopman",2.1,1)</f>
        <v>1</v>
      </c>
      <c r="AZC1191" s="168">
        <f t="shared" ref="AZC1191:AZC1195" si="12825">VLOOKUP(AYZ1191,$A$1213:$F$2274,6,FALSE)</f>
        <v>5</v>
      </c>
      <c r="AZD1191" s="167" t="s">
        <v>61</v>
      </c>
      <c r="AZE1191" s="10">
        <f t="shared" ref="AZE1191" si="12826">AZC1191*1.5*AZB1191</f>
        <v>7.5</v>
      </c>
      <c r="AZF1191" s="10"/>
      <c r="AZG1191" s="219"/>
      <c r="AZH1191" s="167" t="s">
        <v>115</v>
      </c>
      <c r="AZI1191" s="500" t="s">
        <v>1620</v>
      </c>
      <c r="AZK1191" s="230">
        <f t="shared" ref="AZK1191" si="12827">IF(AZJ1191="Kopman",2.1,1)</f>
        <v>1</v>
      </c>
      <c r="AZL1191" s="168">
        <f t="shared" ref="AZL1191:AZL1195" si="12828">VLOOKUP(AZI1191,$A$1213:$F$2274,6,FALSE)</f>
        <v>0</v>
      </c>
      <c r="AZM1191" s="167" t="s">
        <v>61</v>
      </c>
      <c r="AZN1191" s="10">
        <f t="shared" ref="AZN1191" si="12829">AZL1191*1.5*AZK1191</f>
        <v>0</v>
      </c>
      <c r="AZO1191" s="10"/>
      <c r="AZP1191" s="219"/>
      <c r="AZQ1191" s="167" t="s">
        <v>115</v>
      </c>
      <c r="AZR1191" s="500" t="s">
        <v>919</v>
      </c>
      <c r="AZT1191" s="230">
        <f t="shared" ref="AZT1191" si="12830">IF(AZS1191="Kopman",2.1,1)</f>
        <v>1</v>
      </c>
      <c r="AZU1191" s="168">
        <f t="shared" ref="AZU1191:AZU1195" si="12831">VLOOKUP(AZR1191,$A$1213:$F$2274,6,FALSE)</f>
        <v>79</v>
      </c>
      <c r="AZV1191" s="167" t="s">
        <v>61</v>
      </c>
      <c r="AZW1191" s="10">
        <f t="shared" ref="AZW1191" si="12832">AZU1191*1.5*AZT1191</f>
        <v>118.5</v>
      </c>
      <c r="AZX1191" s="10"/>
      <c r="AZY1191" s="219"/>
      <c r="AZZ1191" s="167" t="s">
        <v>115</v>
      </c>
      <c r="BAA1191" s="500" t="s">
        <v>436</v>
      </c>
      <c r="BAC1191" s="230">
        <f t="shared" ref="BAC1191" si="12833">IF(BAB1191="Kopman",2.1,1)</f>
        <v>1</v>
      </c>
      <c r="BAD1191" s="168">
        <f t="shared" ref="BAD1191:BAD1195" si="12834">VLOOKUP(BAA1191,$A$1213:$F$2274,6,FALSE)</f>
        <v>5</v>
      </c>
      <c r="BAE1191" s="167" t="s">
        <v>61</v>
      </c>
      <c r="BAF1191" s="10">
        <f t="shared" ref="BAF1191" si="12835">BAD1191*1.5*BAC1191</f>
        <v>7.5</v>
      </c>
      <c r="BAG1191" s="10"/>
      <c r="BAH1191" s="219"/>
      <c r="BAI1191" s="167" t="s">
        <v>115</v>
      </c>
      <c r="BAJ1191" s="500" t="s">
        <v>2424</v>
      </c>
      <c r="BAL1191" s="230">
        <f t="shared" ref="BAL1191" si="12836">IF(BAK1191="Kopman",2.1,1)</f>
        <v>1</v>
      </c>
      <c r="BAM1191" s="168">
        <f t="shared" ref="BAM1191:BAM1195" si="12837">VLOOKUP(BAJ1191,$A$1213:$F$2274,6,FALSE)</f>
        <v>0</v>
      </c>
      <c r="BAN1191" s="167" t="s">
        <v>61</v>
      </c>
      <c r="BAO1191" s="10">
        <f t="shared" ref="BAO1191" si="12838">BAM1191*1.5*BAL1191</f>
        <v>0</v>
      </c>
      <c r="BAP1191" s="10"/>
      <c r="BAQ1191" s="219"/>
      <c r="BAR1191" s="167" t="s">
        <v>115</v>
      </c>
      <c r="BAS1191" s="500" t="s">
        <v>904</v>
      </c>
      <c r="BAU1191" s="230">
        <f t="shared" ref="BAU1191" si="12839">IF(BAT1191="Kopman",2.1,1)</f>
        <v>1</v>
      </c>
      <c r="BAV1191" s="168">
        <f t="shared" ref="BAV1191:BAV1195" si="12840">VLOOKUP(BAS1191,$A$1213:$F$2274,6,FALSE)</f>
        <v>0</v>
      </c>
      <c r="BAW1191" s="167" t="s">
        <v>61</v>
      </c>
      <c r="BAX1191" s="10">
        <f t="shared" ref="BAX1191" si="12841">BAV1191*1.5*BAU1191</f>
        <v>0</v>
      </c>
      <c r="BAY1191" s="10"/>
      <c r="BAZ1191" s="219"/>
      <c r="BBA1191" s="167" t="s">
        <v>115</v>
      </c>
      <c r="BBB1191" s="500" t="s">
        <v>1877</v>
      </c>
      <c r="BBD1191" s="230">
        <f t="shared" ref="BBD1191" si="12842">IF(BBC1191="Kopman",2.1,1)</f>
        <v>1</v>
      </c>
      <c r="BBE1191" s="168">
        <f t="shared" ref="BBE1191:BBE1195" si="12843">VLOOKUP(BBB1191,$A$1213:$F$2274,6,FALSE)</f>
        <v>3</v>
      </c>
      <c r="BBF1191" s="167" t="s">
        <v>61</v>
      </c>
      <c r="BBG1191" s="10">
        <f t="shared" ref="BBG1191" si="12844">BBE1191*1.5*BBD1191</f>
        <v>4.5</v>
      </c>
      <c r="BBH1191" s="10"/>
      <c r="BBI1191" s="219"/>
      <c r="BBJ1191" s="167" t="s">
        <v>115</v>
      </c>
      <c r="BBK1191" s="500" t="s">
        <v>468</v>
      </c>
      <c r="BBM1191" s="230">
        <f t="shared" ref="BBM1191" si="12845">IF(BBL1191="Kopman",2.1,1)</f>
        <v>1</v>
      </c>
      <c r="BBN1191" s="168">
        <f t="shared" ref="BBN1191:BBN1195" si="12846">VLOOKUP(BBK1191,$A$1213:$F$2274,6,FALSE)</f>
        <v>0</v>
      </c>
      <c r="BBO1191" s="167" t="s">
        <v>61</v>
      </c>
      <c r="BBP1191" s="10">
        <f t="shared" ref="BBP1191" si="12847">BBN1191*1.5*BBM1191</f>
        <v>0</v>
      </c>
      <c r="BBQ1191" s="10"/>
      <c r="BBR1191" s="219"/>
      <c r="BBS1191" s="167" t="s">
        <v>115</v>
      </c>
      <c r="BBT1191" s="500" t="s">
        <v>1877</v>
      </c>
      <c r="BBV1191" s="230">
        <f t="shared" ref="BBV1191" si="12848">IF(BBU1191="Kopman",2.1,1)</f>
        <v>1</v>
      </c>
      <c r="BBW1191" s="168">
        <f t="shared" ref="BBW1191:BBW1195" si="12849">VLOOKUP(BBT1191,$A$1213:$F$2274,6,FALSE)</f>
        <v>3</v>
      </c>
      <c r="BBX1191" s="167" t="s">
        <v>61</v>
      </c>
      <c r="BBY1191" s="10">
        <f t="shared" ref="BBY1191" si="12850">BBW1191*1.5*BBV1191</f>
        <v>4.5</v>
      </c>
      <c r="BBZ1191" s="10"/>
      <c r="BCA1191" s="219"/>
      <c r="BCB1191" s="167" t="s">
        <v>115</v>
      </c>
      <c r="BCC1191" s="500" t="s">
        <v>938</v>
      </c>
      <c r="BCE1191" s="230">
        <f t="shared" ref="BCE1191" si="12851">IF(BCD1191="Kopman",2.1,1)</f>
        <v>1</v>
      </c>
      <c r="BCF1191" s="168">
        <f t="shared" ref="BCF1191:BCF1195" si="12852">VLOOKUP(BCC1191,$A$1213:$F$2274,6,FALSE)</f>
        <v>10</v>
      </c>
      <c r="BCG1191" s="167" t="s">
        <v>61</v>
      </c>
      <c r="BCH1191" s="10">
        <f t="shared" ref="BCH1191" si="12853">BCF1191*1.5*BCE1191</f>
        <v>15</v>
      </c>
      <c r="BCI1191" s="10"/>
      <c r="BCJ1191" s="219"/>
      <c r="BCK1191" s="167" t="s">
        <v>115</v>
      </c>
      <c r="BCL1191" s="500" t="s">
        <v>1877</v>
      </c>
      <c r="BCN1191" s="230">
        <f t="shared" ref="BCN1191" si="12854">IF(BCM1191="Kopman",2.1,1)</f>
        <v>1</v>
      </c>
      <c r="BCO1191" s="168">
        <f t="shared" ref="BCO1191:BCO1195" si="12855">VLOOKUP(BCL1191,$A$1213:$F$2274,6,FALSE)</f>
        <v>3</v>
      </c>
      <c r="BCP1191" s="167" t="s">
        <v>61</v>
      </c>
      <c r="BCQ1191" s="10">
        <f t="shared" ref="BCQ1191" si="12856">BCO1191*1.5*BCN1191</f>
        <v>4.5</v>
      </c>
      <c r="BCR1191" s="10"/>
      <c r="BCS1191" s="219"/>
      <c r="BCT1191" s="167" t="s">
        <v>115</v>
      </c>
      <c r="BCU1191" s="500" t="s">
        <v>590</v>
      </c>
      <c r="BCW1191" s="230">
        <f t="shared" ref="BCW1191" si="12857">IF(BCV1191="Kopman",2.1,1)</f>
        <v>1</v>
      </c>
      <c r="BCX1191" s="168">
        <f t="shared" ref="BCX1191:BCX1195" si="12858">VLOOKUP(BCU1191,$A$1213:$F$2274,6,FALSE)</f>
        <v>0</v>
      </c>
      <c r="BCY1191" s="167" t="s">
        <v>61</v>
      </c>
      <c r="BCZ1191" s="10">
        <f t="shared" ref="BCZ1191" si="12859">BCX1191*1.5*BCW1191</f>
        <v>0</v>
      </c>
      <c r="BDA1191" s="10"/>
      <c r="BDB1191" s="219"/>
      <c r="BDC1191" s="167" t="s">
        <v>115</v>
      </c>
      <c r="BDD1191" s="500" t="s">
        <v>1877</v>
      </c>
      <c r="BDF1191" s="230">
        <f t="shared" ref="BDF1191" si="12860">IF(BDE1191="Kopman",2.1,1)</f>
        <v>1</v>
      </c>
      <c r="BDG1191" s="168">
        <f t="shared" ref="BDG1191:BDG1195" si="12861">VLOOKUP(BDD1191,$A$1213:$F$2274,6,FALSE)</f>
        <v>3</v>
      </c>
      <c r="BDH1191" s="167" t="s">
        <v>61</v>
      </c>
      <c r="BDI1191" s="10">
        <f t="shared" ref="BDI1191" si="12862">BDG1191*1.5*BDF1191</f>
        <v>4.5</v>
      </c>
      <c r="BDJ1191" s="10"/>
      <c r="BDK1191" s="219"/>
      <c r="BDL1191" s="167" t="s">
        <v>115</v>
      </c>
      <c r="BDM1191" s="328" t="s">
        <v>938</v>
      </c>
      <c r="BDO1191" s="230">
        <f t="shared" ref="BDO1191" si="12863">IF(BDN1191="Kopman",2.1,1)</f>
        <v>1</v>
      </c>
      <c r="BDP1191" s="168">
        <f t="shared" ref="BDP1191:BDP1195" si="12864">VLOOKUP(BDM1191,$A$1213:$F$2274,6,FALSE)</f>
        <v>10</v>
      </c>
      <c r="BDQ1191" s="167" t="s">
        <v>61</v>
      </c>
      <c r="BDR1191" s="10">
        <f t="shared" ref="BDR1191" si="12865">BDP1191*1.5*BDO1191</f>
        <v>15</v>
      </c>
      <c r="BDS1191" s="10"/>
      <c r="BDT1191" s="219"/>
      <c r="BDU1191" s="167" t="s">
        <v>115</v>
      </c>
      <c r="BDV1191" s="500" t="s">
        <v>2313</v>
      </c>
      <c r="BDX1191" s="230">
        <f t="shared" ref="BDX1191" si="12866">IF(BDW1191="Kopman",2.1,1)</f>
        <v>1</v>
      </c>
      <c r="BDY1191" s="168">
        <f t="shared" ref="BDY1191:BDY1195" si="12867">VLOOKUP(BDV1191,$A$1213:$F$2274,6,FALSE)</f>
        <v>0</v>
      </c>
      <c r="BDZ1191" s="167" t="s">
        <v>61</v>
      </c>
      <c r="BEA1191" s="10">
        <f t="shared" ref="BEA1191" si="12868">BDY1191*1.5*BDX1191</f>
        <v>0</v>
      </c>
      <c r="BEB1191" s="10"/>
      <c r="BEC1191" s="219"/>
      <c r="BED1191" s="167" t="s">
        <v>115</v>
      </c>
      <c r="BEE1191" s="498" t="s">
        <v>904</v>
      </c>
      <c r="BEG1191" s="230">
        <f t="shared" ref="BEG1191" si="12869">IF(BEF1191="Kopman",2.1,1)</f>
        <v>1</v>
      </c>
      <c r="BEH1191" s="168">
        <f t="shared" ref="BEH1191:BEH1195" si="12870">VLOOKUP(BEE1191,$A$1213:$F$2274,6,FALSE)</f>
        <v>0</v>
      </c>
      <c r="BEI1191" s="167" t="s">
        <v>61</v>
      </c>
      <c r="BEJ1191" s="10">
        <f t="shared" ref="BEJ1191" si="12871">BEH1191*1.5*BEG1191</f>
        <v>0</v>
      </c>
      <c r="BEK1191" s="10"/>
      <c r="BEL1191" s="219"/>
      <c r="BEM1191" s="167" t="s">
        <v>115</v>
      </c>
      <c r="BEN1191" s="498" t="s">
        <v>1654</v>
      </c>
      <c r="BEP1191" s="230">
        <f t="shared" ref="BEP1191" si="12872">IF(BEO1191="Kopman",2.1,1)</f>
        <v>1</v>
      </c>
      <c r="BEQ1191" s="168">
        <f t="shared" ref="BEQ1191:BEQ1195" si="12873">VLOOKUP(BEN1191,$A$1213:$F$2274,6,FALSE)</f>
        <v>0</v>
      </c>
      <c r="BER1191" s="167" t="s">
        <v>61</v>
      </c>
      <c r="BES1191" s="10">
        <f t="shared" ref="BES1191" si="12874">BEQ1191*1.5*BEP1191</f>
        <v>0</v>
      </c>
      <c r="BET1191" s="10"/>
      <c r="BEU1191" s="219"/>
      <c r="BEV1191" s="167" t="s">
        <v>115</v>
      </c>
      <c r="BEW1191" s="500" t="s">
        <v>919</v>
      </c>
      <c r="BEY1191" s="230">
        <f t="shared" ref="BEY1191" si="12875">IF(BEX1191="Kopman",2.1,1)</f>
        <v>1</v>
      </c>
      <c r="BEZ1191" s="168">
        <f t="shared" ref="BEZ1191:BEZ1195" si="12876">VLOOKUP(BEW1191,$A$1213:$F$2274,6,FALSE)</f>
        <v>79</v>
      </c>
      <c r="BFA1191" s="167" t="s">
        <v>61</v>
      </c>
      <c r="BFB1191" s="10">
        <f t="shared" ref="BFB1191" si="12877">BEZ1191*1.5*BEY1191</f>
        <v>118.5</v>
      </c>
      <c r="BFC1191" s="10"/>
      <c r="BFD1191" s="219"/>
      <c r="BFE1191" s="167"/>
      <c r="BFF1191" s="327"/>
      <c r="BFH1191" s="230"/>
      <c r="BFI1191" s="168"/>
      <c r="BFJ1191" s="167"/>
      <c r="BFK1191" s="10"/>
      <c r="BFL1191" s="10"/>
      <c r="BFN1191" s="167"/>
      <c r="BFO1191" s="327"/>
      <c r="BFQ1191" s="230"/>
      <c r="BFR1191" s="168"/>
      <c r="BFS1191" s="167"/>
      <c r="BFT1191" s="10"/>
      <c r="BFU1191" s="10"/>
      <c r="BFW1191" s="167"/>
      <c r="BFX1191" s="328"/>
      <c r="BFZ1191" s="230"/>
      <c r="BGA1191" s="168"/>
      <c r="BGB1191" s="167"/>
      <c r="BGC1191" s="10"/>
      <c r="BGD1191" s="10"/>
      <c r="BGF1191" s="167"/>
      <c r="BGG1191" s="327"/>
      <c r="BGI1191" s="230"/>
      <c r="BGJ1191" s="168"/>
      <c r="BGK1191" s="167"/>
      <c r="BGL1191" s="10"/>
      <c r="BGM1191" s="10"/>
      <c r="BGO1191" s="167"/>
      <c r="BGP1191" s="328"/>
      <c r="BGR1191" s="230"/>
      <c r="BGS1191" s="168"/>
      <c r="BGT1191" s="167"/>
      <c r="BGU1191" s="10"/>
      <c r="BGV1191" s="10"/>
      <c r="BGX1191" s="167"/>
      <c r="BGY1191" s="327"/>
      <c r="BHA1191" s="230"/>
      <c r="BHB1191" s="168"/>
      <c r="BHC1191" s="167"/>
      <c r="BHD1191" s="10"/>
      <c r="BHE1191" s="10"/>
    </row>
    <row r="1192" spans="1:1565" s="14" customFormat="1" ht="15">
      <c r="A1192" s="167" t="s">
        <v>116</v>
      </c>
      <c r="B1192" s="325" t="s">
        <v>3026</v>
      </c>
      <c r="D1192" s="168"/>
      <c r="E1192" s="168">
        <f>VLOOKUP(B1192,$A$1213:$F$2274,6,FALSE)</f>
        <v>14</v>
      </c>
      <c r="F1192" s="167" t="s">
        <v>63</v>
      </c>
      <c r="G1192" s="10">
        <f>E1192*1.4</f>
        <v>19.599999999999998</v>
      </c>
      <c r="H1192" s="10"/>
      <c r="I1192" s="219"/>
      <c r="J1192" s="167" t="s">
        <v>116</v>
      </c>
      <c r="K1192" s="325" t="s">
        <v>2844</v>
      </c>
      <c r="M1192" s="168"/>
      <c r="N1192" s="168">
        <f>VLOOKUP(K1192,$A$1213:$F$2274,6,FALSE)</f>
        <v>21</v>
      </c>
      <c r="O1192" s="167" t="s">
        <v>63</v>
      </c>
      <c r="P1192" s="10">
        <f>N1192*1.4</f>
        <v>29.4</v>
      </c>
      <c r="Q1192" s="10"/>
      <c r="R1192" s="219"/>
      <c r="S1192" s="167" t="s">
        <v>116</v>
      </c>
      <c r="T1192" s="325" t="s">
        <v>468</v>
      </c>
      <c r="V1192" s="168"/>
      <c r="W1192" s="168">
        <f t="shared" si="12381"/>
        <v>0</v>
      </c>
      <c r="X1192" s="167" t="s">
        <v>63</v>
      </c>
      <c r="Y1192" s="10">
        <f t="shared" ref="Y1192" si="12878">W1192*1.4</f>
        <v>0</v>
      </c>
      <c r="Z1192" s="10"/>
      <c r="AA1192" s="219"/>
      <c r="AB1192" s="167" t="s">
        <v>116</v>
      </c>
      <c r="AC1192" s="325" t="s">
        <v>3026</v>
      </c>
      <c r="AE1192" s="168"/>
      <c r="AF1192" s="168">
        <f t="shared" si="12384"/>
        <v>14</v>
      </c>
      <c r="AG1192" s="167" t="s">
        <v>63</v>
      </c>
      <c r="AH1192" s="10">
        <f t="shared" ref="AH1192" si="12879">AF1192*1.4</f>
        <v>19.599999999999998</v>
      </c>
      <c r="AI1192" s="10"/>
      <c r="AJ1192" s="219"/>
      <c r="AK1192" s="167" t="s">
        <v>116</v>
      </c>
      <c r="AL1192" s="498" t="s">
        <v>2844</v>
      </c>
      <c r="AN1192" s="168"/>
      <c r="AO1192" s="168">
        <f t="shared" si="12387"/>
        <v>21</v>
      </c>
      <c r="AP1192" s="167" t="s">
        <v>63</v>
      </c>
      <c r="AQ1192" s="10">
        <f t="shared" ref="AQ1192" si="12880">AO1192*1.4</f>
        <v>29.4</v>
      </c>
      <c r="AR1192" s="10"/>
      <c r="AS1192" s="219"/>
      <c r="AT1192" s="167" t="s">
        <v>116</v>
      </c>
      <c r="AU1192" s="325" t="s">
        <v>436</v>
      </c>
      <c r="AW1192" s="168"/>
      <c r="AX1192" s="168">
        <f t="shared" si="12390"/>
        <v>5</v>
      </c>
      <c r="AY1192" s="167" t="s">
        <v>63</v>
      </c>
      <c r="AZ1192" s="10">
        <f t="shared" ref="AZ1192" si="12881">AX1192*1.4</f>
        <v>7</v>
      </c>
      <c r="BA1192" s="10"/>
      <c r="BB1192" s="219"/>
      <c r="BC1192" s="167" t="s">
        <v>116</v>
      </c>
      <c r="BD1192" s="325" t="s">
        <v>3420</v>
      </c>
      <c r="BF1192" s="168"/>
      <c r="BG1192" s="168">
        <f t="shared" si="12393"/>
        <v>2</v>
      </c>
      <c r="BH1192" s="167" t="s">
        <v>63</v>
      </c>
      <c r="BI1192" s="10">
        <f t="shared" ref="BI1192" si="12882">BG1192*1.4</f>
        <v>2.8</v>
      </c>
      <c r="BJ1192" s="10"/>
      <c r="BK1192" s="219"/>
      <c r="BL1192" s="167" t="s">
        <v>116</v>
      </c>
      <c r="BM1192" s="325" t="s">
        <v>1877</v>
      </c>
      <c r="BO1192" s="168"/>
      <c r="BP1192" s="168">
        <f t="shared" si="12396"/>
        <v>3</v>
      </c>
      <c r="BQ1192" s="167" t="s">
        <v>63</v>
      </c>
      <c r="BR1192" s="10">
        <f t="shared" ref="BR1192" si="12883">BP1192*1.4</f>
        <v>4.1999999999999993</v>
      </c>
      <c r="BS1192" s="10"/>
      <c r="BT1192" s="219"/>
      <c r="BU1192" s="167" t="s">
        <v>116</v>
      </c>
      <c r="BV1192" s="325" t="s">
        <v>1877</v>
      </c>
      <c r="BX1192" s="168"/>
      <c r="BY1192" s="168">
        <f t="shared" si="12399"/>
        <v>3</v>
      </c>
      <c r="BZ1192" s="167" t="s">
        <v>63</v>
      </c>
      <c r="CA1192" s="10">
        <f t="shared" ref="CA1192" si="12884">BY1192*1.4</f>
        <v>4.1999999999999993</v>
      </c>
      <c r="CB1192" s="10"/>
      <c r="CC1192" s="219"/>
      <c r="CD1192" s="167" t="s">
        <v>116</v>
      </c>
      <c r="CE1192" s="325" t="s">
        <v>2460</v>
      </c>
      <c r="CG1192" s="168"/>
      <c r="CH1192" s="168">
        <f t="shared" si="12402"/>
        <v>0</v>
      </c>
      <c r="CI1192" s="167" t="s">
        <v>63</v>
      </c>
      <c r="CJ1192" s="10">
        <f t="shared" ref="CJ1192" si="12885">CH1192*1.4</f>
        <v>0</v>
      </c>
      <c r="CK1192" s="10"/>
      <c r="CL1192" s="219"/>
      <c r="CM1192" s="167" t="s">
        <v>116</v>
      </c>
      <c r="CN1192" s="325" t="s">
        <v>3316</v>
      </c>
      <c r="CP1192" s="168"/>
      <c r="CQ1192" s="168">
        <f t="shared" si="12405"/>
        <v>0</v>
      </c>
      <c r="CR1192" s="167" t="s">
        <v>63</v>
      </c>
      <c r="CS1192" s="10">
        <f t="shared" ref="CS1192" si="12886">CQ1192*1.4</f>
        <v>0</v>
      </c>
      <c r="CT1192" s="10"/>
      <c r="CU1192" s="219"/>
      <c r="CV1192" s="167" t="s">
        <v>116</v>
      </c>
      <c r="CW1192" s="325" t="s">
        <v>904</v>
      </c>
      <c r="CY1192" s="168"/>
      <c r="CZ1192" s="168">
        <f t="shared" si="12408"/>
        <v>0</v>
      </c>
      <c r="DA1192" s="167" t="s">
        <v>63</v>
      </c>
      <c r="DB1192" s="10">
        <f t="shared" ref="DB1192" si="12887">CZ1192*1.4</f>
        <v>0</v>
      </c>
      <c r="DC1192" s="10"/>
      <c r="DD1192" s="219"/>
      <c r="DE1192" s="167" t="s">
        <v>116</v>
      </c>
      <c r="DF1192" s="325" t="s">
        <v>3640</v>
      </c>
      <c r="DH1192" s="168"/>
      <c r="DI1192" s="168">
        <f t="shared" si="12411"/>
        <v>0</v>
      </c>
      <c r="DJ1192" s="167" t="s">
        <v>63</v>
      </c>
      <c r="DK1192" s="10">
        <f t="shared" ref="DK1192" si="12888">DI1192*1.4</f>
        <v>0</v>
      </c>
      <c r="DL1192" s="10"/>
      <c r="DM1192" s="219"/>
      <c r="DN1192" s="167" t="s">
        <v>116</v>
      </c>
      <c r="DO1192" s="325" t="s">
        <v>2424</v>
      </c>
      <c r="DQ1192" s="168"/>
      <c r="DR1192" s="168">
        <f t="shared" si="12414"/>
        <v>0</v>
      </c>
      <c r="DS1192" s="167" t="s">
        <v>63</v>
      </c>
      <c r="DT1192" s="10">
        <f t="shared" ref="DT1192" si="12889">DR1192*1.4</f>
        <v>0</v>
      </c>
      <c r="DU1192" s="10"/>
      <c r="DV1192" s="219"/>
      <c r="DW1192" s="167" t="s">
        <v>116</v>
      </c>
      <c r="DX1192" s="325" t="s">
        <v>468</v>
      </c>
      <c r="DZ1192" s="168"/>
      <c r="EA1192" s="168">
        <f t="shared" si="12417"/>
        <v>0</v>
      </c>
      <c r="EB1192" s="167" t="s">
        <v>63</v>
      </c>
      <c r="EC1192" s="10">
        <f t="shared" ref="EC1192" si="12890">EA1192*1.4</f>
        <v>0</v>
      </c>
      <c r="ED1192" s="10"/>
      <c r="EE1192" s="219"/>
      <c r="EF1192" s="167" t="s">
        <v>116</v>
      </c>
      <c r="EG1192" s="325" t="s">
        <v>919</v>
      </c>
      <c r="EI1192" s="168"/>
      <c r="EJ1192" s="168">
        <f t="shared" si="12420"/>
        <v>79</v>
      </c>
      <c r="EK1192" s="167" t="s">
        <v>63</v>
      </c>
      <c r="EL1192" s="10">
        <f t="shared" ref="EL1192" si="12891">EJ1192*1.4</f>
        <v>110.6</v>
      </c>
      <c r="EM1192" s="10"/>
      <c r="EN1192" s="219"/>
      <c r="EO1192" s="167" t="s">
        <v>116</v>
      </c>
      <c r="EP1192" s="325" t="s">
        <v>2961</v>
      </c>
      <c r="ER1192" s="168"/>
      <c r="ES1192" s="168">
        <f t="shared" si="12423"/>
        <v>0</v>
      </c>
      <c r="ET1192" s="167" t="s">
        <v>63</v>
      </c>
      <c r="EU1192" s="10">
        <f t="shared" ref="EU1192" si="12892">ES1192*1.4</f>
        <v>0</v>
      </c>
      <c r="EV1192" s="10"/>
      <c r="EW1192" s="219"/>
      <c r="EX1192" s="167" t="s">
        <v>116</v>
      </c>
      <c r="EY1192" s="325" t="s">
        <v>938</v>
      </c>
      <c r="FA1192" s="168"/>
      <c r="FB1192" s="168">
        <f t="shared" si="12426"/>
        <v>10</v>
      </c>
      <c r="FC1192" s="167" t="s">
        <v>63</v>
      </c>
      <c r="FD1192" s="10">
        <f t="shared" ref="FD1192" si="12893">FB1192*1.4</f>
        <v>14</v>
      </c>
      <c r="FE1192" s="10"/>
      <c r="FF1192" s="219"/>
      <c r="FG1192" s="167" t="s">
        <v>116</v>
      </c>
      <c r="FH1192" s="325" t="s">
        <v>590</v>
      </c>
      <c r="FJ1192" s="168"/>
      <c r="FK1192" s="168">
        <f t="shared" si="12429"/>
        <v>0</v>
      </c>
      <c r="FL1192" s="167" t="s">
        <v>63</v>
      </c>
      <c r="FM1192" s="10">
        <f t="shared" ref="FM1192" si="12894">FK1192*1.4</f>
        <v>0</v>
      </c>
      <c r="FN1192" s="10"/>
      <c r="FO1192" s="219"/>
      <c r="FP1192" s="167" t="s">
        <v>116</v>
      </c>
      <c r="FQ1192" s="325" t="s">
        <v>436</v>
      </c>
      <c r="FS1192" s="168"/>
      <c r="FT1192" s="168">
        <f t="shared" si="12432"/>
        <v>5</v>
      </c>
      <c r="FU1192" s="167" t="s">
        <v>63</v>
      </c>
      <c r="FV1192" s="10">
        <f t="shared" ref="FV1192" si="12895">FT1192*1.4</f>
        <v>7</v>
      </c>
      <c r="FW1192" s="10"/>
      <c r="FX1192" s="219"/>
      <c r="FY1192" s="167" t="s">
        <v>116</v>
      </c>
      <c r="FZ1192" s="325" t="s">
        <v>904</v>
      </c>
      <c r="GB1192" s="168"/>
      <c r="GC1192" s="168">
        <f t="shared" si="12435"/>
        <v>0</v>
      </c>
      <c r="GD1192" s="167" t="s">
        <v>63</v>
      </c>
      <c r="GE1192" s="10">
        <f t="shared" ref="GE1192" si="12896">GC1192*1.4</f>
        <v>0</v>
      </c>
      <c r="GF1192" s="10"/>
      <c r="GG1192" s="219"/>
      <c r="GH1192" s="167" t="s">
        <v>116</v>
      </c>
      <c r="GI1192" s="325" t="s">
        <v>2961</v>
      </c>
      <c r="GK1192" s="168"/>
      <c r="GL1192" s="168">
        <f t="shared" si="12438"/>
        <v>0</v>
      </c>
      <c r="GM1192" s="167" t="s">
        <v>63</v>
      </c>
      <c r="GN1192" s="10">
        <f t="shared" ref="GN1192" si="12897">GL1192*1.4</f>
        <v>0</v>
      </c>
      <c r="GO1192" s="10"/>
      <c r="GP1192" s="219"/>
      <c r="GQ1192" s="167" t="s">
        <v>116</v>
      </c>
      <c r="GR1192" s="325" t="s">
        <v>2961</v>
      </c>
      <c r="GT1192" s="168"/>
      <c r="GU1192" s="168">
        <f t="shared" si="12441"/>
        <v>0</v>
      </c>
      <c r="GV1192" s="167" t="s">
        <v>63</v>
      </c>
      <c r="GW1192" s="10">
        <f t="shared" ref="GW1192" si="12898">GU1192*1.4</f>
        <v>0</v>
      </c>
      <c r="GX1192" s="10"/>
      <c r="GY1192" s="219"/>
      <c r="GZ1192" s="167" t="s">
        <v>116</v>
      </c>
      <c r="HA1192" s="325" t="s">
        <v>3026</v>
      </c>
      <c r="HC1192" s="168"/>
      <c r="HD1192" s="168">
        <f t="shared" si="12444"/>
        <v>14</v>
      </c>
      <c r="HE1192" s="167" t="s">
        <v>63</v>
      </c>
      <c r="HF1192" s="10">
        <f t="shared" ref="HF1192" si="12899">HD1192*1.4</f>
        <v>19.599999999999998</v>
      </c>
      <c r="HG1192" s="10"/>
      <c r="HH1192" s="219"/>
      <c r="HI1192" s="167" t="s">
        <v>116</v>
      </c>
      <c r="HJ1192" s="325" t="s">
        <v>808</v>
      </c>
      <c r="HL1192" s="168"/>
      <c r="HM1192" s="168">
        <f t="shared" si="12447"/>
        <v>1</v>
      </c>
      <c r="HN1192" s="167" t="s">
        <v>63</v>
      </c>
      <c r="HO1192" s="10">
        <f t="shared" ref="HO1192" si="12900">HM1192*1.4</f>
        <v>1.4</v>
      </c>
      <c r="HP1192" s="10"/>
      <c r="HQ1192" s="219"/>
      <c r="HR1192" s="167" t="s">
        <v>116</v>
      </c>
      <c r="HS1192" s="325" t="s">
        <v>919</v>
      </c>
      <c r="HU1192" s="168"/>
      <c r="HV1192" s="168">
        <f t="shared" si="12450"/>
        <v>79</v>
      </c>
      <c r="HW1192" s="167" t="s">
        <v>63</v>
      </c>
      <c r="HX1192" s="10">
        <f t="shared" ref="HX1192" si="12901">HV1192*1.4</f>
        <v>110.6</v>
      </c>
      <c r="HY1192" s="10"/>
      <c r="HZ1192" s="219"/>
      <c r="IA1192" s="167" t="s">
        <v>116</v>
      </c>
      <c r="IB1192" s="325" t="s">
        <v>1625</v>
      </c>
      <c r="ID1192" s="168"/>
      <c r="IE1192" s="168">
        <f t="shared" si="12453"/>
        <v>0</v>
      </c>
      <c r="IF1192" s="167" t="s">
        <v>63</v>
      </c>
      <c r="IG1192" s="10">
        <f t="shared" ref="IG1192" si="12902">IE1192*1.4</f>
        <v>0</v>
      </c>
      <c r="IH1192" s="10"/>
      <c r="II1192" s="219"/>
      <c r="IJ1192" s="167" t="s">
        <v>116</v>
      </c>
      <c r="IK1192" s="325" t="s">
        <v>2961</v>
      </c>
      <c r="IM1192" s="168"/>
      <c r="IN1192" s="168">
        <f t="shared" si="12456"/>
        <v>0</v>
      </c>
      <c r="IO1192" s="167" t="s">
        <v>63</v>
      </c>
      <c r="IP1192" s="10">
        <f t="shared" ref="IP1192" si="12903">IN1192*1.4</f>
        <v>0</v>
      </c>
      <c r="IQ1192" s="10"/>
      <c r="IR1192" s="219"/>
      <c r="IS1192" s="167" t="s">
        <v>116</v>
      </c>
      <c r="IT1192" s="325" t="s">
        <v>3359</v>
      </c>
      <c r="IV1192" s="168"/>
      <c r="IW1192" s="168">
        <f t="shared" si="12459"/>
        <v>0</v>
      </c>
      <c r="IX1192" s="167" t="s">
        <v>63</v>
      </c>
      <c r="IY1192" s="10">
        <f t="shared" ref="IY1192" si="12904">IW1192*1.4</f>
        <v>0</v>
      </c>
      <c r="IZ1192" s="10"/>
      <c r="JA1192" s="219"/>
      <c r="JB1192" s="167" t="s">
        <v>116</v>
      </c>
      <c r="JC1192" s="500" t="s">
        <v>503</v>
      </c>
      <c r="JE1192" s="168"/>
      <c r="JF1192" s="168">
        <f t="shared" si="12462"/>
        <v>0</v>
      </c>
      <c r="JG1192" s="167" t="s">
        <v>63</v>
      </c>
      <c r="JH1192" s="10">
        <f t="shared" ref="JH1192" si="12905">JF1192*1.4</f>
        <v>0</v>
      </c>
      <c r="JI1192" s="10"/>
      <c r="JJ1192" s="219"/>
      <c r="JK1192" s="167" t="s">
        <v>116</v>
      </c>
      <c r="JL1192" s="500" t="s">
        <v>2424</v>
      </c>
      <c r="JN1192" s="168"/>
      <c r="JO1192" s="168">
        <f t="shared" si="12465"/>
        <v>0</v>
      </c>
      <c r="JP1192" s="167" t="s">
        <v>63</v>
      </c>
      <c r="JQ1192" s="10">
        <f t="shared" ref="JQ1192" si="12906">JO1192*1.4</f>
        <v>0</v>
      </c>
      <c r="JR1192" s="10"/>
      <c r="JS1192" s="219"/>
      <c r="JT1192" s="167" t="s">
        <v>116</v>
      </c>
      <c r="JU1192" s="500" t="s">
        <v>2424</v>
      </c>
      <c r="JW1192" s="168"/>
      <c r="JX1192" s="168">
        <f t="shared" si="12468"/>
        <v>0</v>
      </c>
      <c r="JY1192" s="167" t="s">
        <v>63</v>
      </c>
      <c r="JZ1192" s="10">
        <f t="shared" ref="JZ1192" si="12907">JX1192*1.4</f>
        <v>0</v>
      </c>
      <c r="KA1192" s="10"/>
      <c r="KB1192" s="219"/>
      <c r="KC1192" s="167" t="s">
        <v>116</v>
      </c>
      <c r="KD1192" s="500" t="s">
        <v>1877</v>
      </c>
      <c r="KF1192" s="168"/>
      <c r="KG1192" s="168">
        <f t="shared" si="12471"/>
        <v>3</v>
      </c>
      <c r="KH1192" s="167" t="s">
        <v>63</v>
      </c>
      <c r="KI1192" s="10">
        <f t="shared" ref="KI1192" si="12908">KG1192*1.4</f>
        <v>4.1999999999999993</v>
      </c>
      <c r="KJ1192" s="10"/>
      <c r="KK1192" s="219"/>
      <c r="KL1192" s="167" t="s">
        <v>116</v>
      </c>
      <c r="KM1192" s="500" t="s">
        <v>468</v>
      </c>
      <c r="KO1192" s="168"/>
      <c r="KP1192" s="168">
        <f t="shared" si="12474"/>
        <v>0</v>
      </c>
      <c r="KQ1192" s="167" t="s">
        <v>63</v>
      </c>
      <c r="KR1192" s="10">
        <f t="shared" ref="KR1192" si="12909">KP1192*1.4</f>
        <v>0</v>
      </c>
      <c r="KS1192" s="10"/>
      <c r="KT1192" s="219"/>
      <c r="KU1192" s="167" t="s">
        <v>116</v>
      </c>
      <c r="KV1192" s="328" t="s">
        <v>1625</v>
      </c>
      <c r="KX1192" s="168"/>
      <c r="KY1192" s="168">
        <f t="shared" si="12477"/>
        <v>0</v>
      </c>
      <c r="KZ1192" s="167" t="s">
        <v>63</v>
      </c>
      <c r="LA1192" s="10">
        <f t="shared" ref="LA1192" si="12910">KY1192*1.4</f>
        <v>0</v>
      </c>
      <c r="LB1192" s="10"/>
      <c r="LC1192" s="219"/>
      <c r="LD1192" s="167" t="s">
        <v>116</v>
      </c>
      <c r="LE1192" s="500" t="s">
        <v>2329</v>
      </c>
      <c r="LG1192" s="168"/>
      <c r="LH1192" s="168">
        <f t="shared" si="12480"/>
        <v>18</v>
      </c>
      <c r="LI1192" s="167" t="s">
        <v>63</v>
      </c>
      <c r="LJ1192" s="10">
        <f t="shared" ref="LJ1192" si="12911">LH1192*1.4</f>
        <v>25.2</v>
      </c>
      <c r="LK1192" s="10"/>
      <c r="LL1192" s="219"/>
      <c r="LM1192" s="167" t="s">
        <v>116</v>
      </c>
      <c r="LN1192" s="500" t="s">
        <v>919</v>
      </c>
      <c r="LP1192" s="168"/>
      <c r="LQ1192" s="168">
        <f t="shared" si="12483"/>
        <v>79</v>
      </c>
      <c r="LR1192" s="167" t="s">
        <v>63</v>
      </c>
      <c r="LS1192" s="10">
        <f t="shared" ref="LS1192" si="12912">LQ1192*1.4</f>
        <v>110.6</v>
      </c>
      <c r="LT1192" s="10"/>
      <c r="LU1192" s="219"/>
      <c r="LV1192" s="167" t="s">
        <v>116</v>
      </c>
      <c r="LW1192" s="500" t="s">
        <v>1625</v>
      </c>
      <c r="LY1192" s="168"/>
      <c r="LZ1192" s="168">
        <f t="shared" si="12486"/>
        <v>0</v>
      </c>
      <c r="MA1192" s="167" t="s">
        <v>63</v>
      </c>
      <c r="MB1192" s="10">
        <f t="shared" ref="MB1192" si="12913">LZ1192*1.4</f>
        <v>0</v>
      </c>
      <c r="MC1192" s="10"/>
      <c r="MD1192" s="219"/>
      <c r="ME1192" s="167" t="s">
        <v>116</v>
      </c>
      <c r="MF1192" s="500" t="s">
        <v>1654</v>
      </c>
      <c r="MH1192" s="168"/>
      <c r="MI1192" s="168">
        <f t="shared" si="12489"/>
        <v>0</v>
      </c>
      <c r="MJ1192" s="167" t="s">
        <v>63</v>
      </c>
      <c r="MK1192" s="10">
        <f t="shared" ref="MK1192" si="12914">MI1192*1.4</f>
        <v>0</v>
      </c>
      <c r="ML1192" s="10"/>
      <c r="MM1192" s="219"/>
      <c r="MN1192" s="167" t="s">
        <v>116</v>
      </c>
      <c r="MO1192" s="328" t="s">
        <v>468</v>
      </c>
      <c r="MQ1192" s="168"/>
      <c r="MR1192" s="168">
        <f t="shared" si="12492"/>
        <v>0</v>
      </c>
      <c r="MS1192" s="167" t="s">
        <v>63</v>
      </c>
      <c r="MT1192" s="10">
        <f t="shared" ref="MT1192" si="12915">MR1192*1.4</f>
        <v>0</v>
      </c>
      <c r="MU1192" s="10"/>
      <c r="MV1192" s="219"/>
      <c r="MW1192" s="167" t="s">
        <v>116</v>
      </c>
      <c r="MX1192" s="500" t="s">
        <v>2844</v>
      </c>
      <c r="MZ1192" s="168"/>
      <c r="NA1192" s="168">
        <f t="shared" si="12495"/>
        <v>21</v>
      </c>
      <c r="NB1192" s="167" t="s">
        <v>63</v>
      </c>
      <c r="NC1192" s="10">
        <f t="shared" ref="NC1192" si="12916">NA1192*1.4</f>
        <v>29.4</v>
      </c>
      <c r="ND1192" s="10"/>
      <c r="NE1192" s="219"/>
      <c r="NF1192" s="167" t="s">
        <v>116</v>
      </c>
      <c r="NG1192" s="500" t="s">
        <v>574</v>
      </c>
      <c r="NI1192" s="168"/>
      <c r="NJ1192" s="168">
        <f t="shared" si="12498"/>
        <v>0</v>
      </c>
      <c r="NK1192" s="167" t="s">
        <v>63</v>
      </c>
      <c r="NL1192" s="10">
        <f t="shared" ref="NL1192" si="12917">NJ1192*1.4</f>
        <v>0</v>
      </c>
      <c r="NM1192" s="10"/>
      <c r="NN1192" s="219"/>
      <c r="NO1192" s="167" t="s">
        <v>116</v>
      </c>
      <c r="NP1192" s="500" t="s">
        <v>1646</v>
      </c>
      <c r="NR1192" s="168"/>
      <c r="NS1192" s="168">
        <f t="shared" si="12501"/>
        <v>0</v>
      </c>
      <c r="NT1192" s="167" t="s">
        <v>63</v>
      </c>
      <c r="NU1192" s="10">
        <f t="shared" ref="NU1192" si="12918">NS1192*1.4</f>
        <v>0</v>
      </c>
      <c r="NV1192" s="10"/>
      <c r="NW1192" s="219"/>
      <c r="NX1192" s="167" t="s">
        <v>116</v>
      </c>
      <c r="NY1192" s="500" t="s">
        <v>3579</v>
      </c>
      <c r="OA1192" s="168"/>
      <c r="OB1192" s="168">
        <f t="shared" si="12504"/>
        <v>0</v>
      </c>
      <c r="OC1192" s="167" t="s">
        <v>63</v>
      </c>
      <c r="OD1192" s="10">
        <f t="shared" ref="OD1192" si="12919">OB1192*1.4</f>
        <v>0</v>
      </c>
      <c r="OE1192" s="10"/>
      <c r="OF1192" s="219"/>
      <c r="OG1192" s="167" t="s">
        <v>116</v>
      </c>
      <c r="OH1192" s="500" t="s">
        <v>938</v>
      </c>
      <c r="OJ1192" s="168"/>
      <c r="OK1192" s="168">
        <f t="shared" si="12507"/>
        <v>10</v>
      </c>
      <c r="OL1192" s="167" t="s">
        <v>63</v>
      </c>
      <c r="OM1192" s="10">
        <f t="shared" ref="OM1192" si="12920">OK1192*1.4</f>
        <v>14</v>
      </c>
      <c r="ON1192" s="10"/>
      <c r="OO1192" s="219"/>
      <c r="OP1192" s="167" t="s">
        <v>116</v>
      </c>
      <c r="OQ1192" s="500" t="s">
        <v>2961</v>
      </c>
      <c r="OS1192" s="168"/>
      <c r="OT1192" s="168">
        <f t="shared" si="12510"/>
        <v>0</v>
      </c>
      <c r="OU1192" s="167" t="s">
        <v>63</v>
      </c>
      <c r="OV1192" s="10">
        <f t="shared" ref="OV1192" si="12921">OT1192*1.4</f>
        <v>0</v>
      </c>
      <c r="OW1192" s="10"/>
      <c r="OX1192" s="219"/>
      <c r="OY1192" s="167" t="s">
        <v>116</v>
      </c>
      <c r="OZ1192" s="500" t="s">
        <v>919</v>
      </c>
      <c r="PB1192" s="168"/>
      <c r="PC1192" s="168">
        <f t="shared" si="12513"/>
        <v>79</v>
      </c>
      <c r="PD1192" s="167" t="s">
        <v>63</v>
      </c>
      <c r="PE1192" s="10">
        <f t="shared" ref="PE1192" si="12922">PC1192*1.4</f>
        <v>110.6</v>
      </c>
      <c r="PF1192" s="10"/>
      <c r="PG1192" s="219"/>
      <c r="PH1192" s="167" t="s">
        <v>116</v>
      </c>
      <c r="PI1192" s="500" t="s">
        <v>2424</v>
      </c>
      <c r="PK1192" s="168"/>
      <c r="PL1192" s="168">
        <f t="shared" si="12516"/>
        <v>0</v>
      </c>
      <c r="PM1192" s="167" t="s">
        <v>63</v>
      </c>
      <c r="PN1192" s="10">
        <f t="shared" ref="PN1192" si="12923">PL1192*1.4</f>
        <v>0</v>
      </c>
      <c r="PO1192" s="10"/>
      <c r="PP1192" s="219"/>
      <c r="PQ1192" s="167" t="s">
        <v>116</v>
      </c>
      <c r="PR1192" s="500" t="s">
        <v>1654</v>
      </c>
      <c r="PT1192" s="168"/>
      <c r="PU1192" s="168">
        <f t="shared" si="12519"/>
        <v>0</v>
      </c>
      <c r="PV1192" s="167" t="s">
        <v>63</v>
      </c>
      <c r="PW1192" s="10">
        <f t="shared" ref="PW1192" si="12924">PU1192*1.4</f>
        <v>0</v>
      </c>
      <c r="PX1192" s="10"/>
      <c r="PY1192" s="219"/>
      <c r="PZ1192" s="167" t="s">
        <v>116</v>
      </c>
      <c r="QA1192" s="500" t="s">
        <v>541</v>
      </c>
      <c r="QC1192" s="168"/>
      <c r="QD1192" s="168">
        <f t="shared" si="12522"/>
        <v>7</v>
      </c>
      <c r="QE1192" s="167" t="s">
        <v>63</v>
      </c>
      <c r="QF1192" s="10">
        <f t="shared" ref="QF1192" si="12925">QD1192*1.4</f>
        <v>9.7999999999999989</v>
      </c>
      <c r="QG1192" s="10"/>
      <c r="QH1192" s="219"/>
      <c r="QI1192" s="167" t="s">
        <v>116</v>
      </c>
      <c r="QJ1192" s="500" t="s">
        <v>3640</v>
      </c>
      <c r="QL1192" s="168"/>
      <c r="QM1192" s="168">
        <f t="shared" si="12525"/>
        <v>0</v>
      </c>
      <c r="QN1192" s="167" t="s">
        <v>63</v>
      </c>
      <c r="QO1192" s="10">
        <f t="shared" ref="QO1192" si="12926">QM1192*1.4</f>
        <v>0</v>
      </c>
      <c r="QP1192" s="10"/>
      <c r="QQ1192" s="219"/>
      <c r="QR1192" s="167" t="s">
        <v>116</v>
      </c>
      <c r="QS1192" s="500" t="s">
        <v>2954</v>
      </c>
      <c r="QU1192" s="168"/>
      <c r="QV1192" s="168">
        <f t="shared" si="12528"/>
        <v>0</v>
      </c>
      <c r="QW1192" s="167" t="s">
        <v>63</v>
      </c>
      <c r="QX1192" s="10">
        <f t="shared" ref="QX1192" si="12927">QV1192*1.4</f>
        <v>0</v>
      </c>
      <c r="QY1192" s="10"/>
      <c r="QZ1192" s="219"/>
      <c r="RA1192" s="167" t="s">
        <v>116</v>
      </c>
      <c r="RB1192" s="500" t="s">
        <v>503</v>
      </c>
      <c r="RD1192" s="168"/>
      <c r="RE1192" s="168">
        <f t="shared" si="12531"/>
        <v>0</v>
      </c>
      <c r="RF1192" s="167" t="s">
        <v>63</v>
      </c>
      <c r="RG1192" s="10">
        <f t="shared" ref="RG1192" si="12928">RE1192*1.4</f>
        <v>0</v>
      </c>
      <c r="RH1192" s="10"/>
      <c r="RI1192" s="219"/>
      <c r="RJ1192" s="167" t="s">
        <v>116</v>
      </c>
      <c r="RK1192" s="500" t="s">
        <v>1924</v>
      </c>
      <c r="RM1192" s="168"/>
      <c r="RN1192" s="168">
        <f t="shared" si="12534"/>
        <v>0</v>
      </c>
      <c r="RO1192" s="167" t="s">
        <v>63</v>
      </c>
      <c r="RP1192" s="10">
        <f t="shared" ref="RP1192" si="12929">RN1192*1.4</f>
        <v>0</v>
      </c>
      <c r="RQ1192" s="10"/>
      <c r="RR1192" s="219"/>
      <c r="RS1192" s="167" t="s">
        <v>116</v>
      </c>
      <c r="RT1192" s="500" t="s">
        <v>2424</v>
      </c>
      <c r="RV1192" s="168"/>
      <c r="RW1192" s="168">
        <f t="shared" si="12537"/>
        <v>0</v>
      </c>
      <c r="RX1192" s="167" t="s">
        <v>63</v>
      </c>
      <c r="RY1192" s="10">
        <f t="shared" ref="RY1192" si="12930">RW1192*1.4</f>
        <v>0</v>
      </c>
      <c r="RZ1192" s="10"/>
      <c r="SA1192" s="219"/>
      <c r="SB1192" s="167" t="s">
        <v>116</v>
      </c>
      <c r="SC1192" s="500" t="s">
        <v>436</v>
      </c>
      <c r="SE1192" s="168"/>
      <c r="SF1192" s="168">
        <f t="shared" si="12540"/>
        <v>5</v>
      </c>
      <c r="SG1192" s="167" t="s">
        <v>63</v>
      </c>
      <c r="SH1192" s="10">
        <f t="shared" ref="SH1192" si="12931">SF1192*1.4</f>
        <v>7</v>
      </c>
      <c r="SI1192" s="10"/>
      <c r="SJ1192" s="219"/>
      <c r="SK1192" s="167" t="s">
        <v>116</v>
      </c>
      <c r="SL1192" s="500" t="s">
        <v>3287</v>
      </c>
      <c r="SN1192" s="168"/>
      <c r="SO1192" s="168">
        <f t="shared" si="12543"/>
        <v>0</v>
      </c>
      <c r="SP1192" s="167" t="s">
        <v>63</v>
      </c>
      <c r="SQ1192" s="10">
        <f t="shared" ref="SQ1192" si="12932">SO1192*1.4</f>
        <v>0</v>
      </c>
      <c r="SR1192" s="10"/>
      <c r="SS1192" s="219"/>
      <c r="ST1192" s="167" t="s">
        <v>116</v>
      </c>
      <c r="SU1192" s="500" t="s">
        <v>2329</v>
      </c>
      <c r="SW1192" s="168"/>
      <c r="SX1192" s="168">
        <f t="shared" si="12546"/>
        <v>18</v>
      </c>
      <c r="SY1192" s="167" t="s">
        <v>63</v>
      </c>
      <c r="SZ1192" s="10">
        <f t="shared" ref="SZ1192" si="12933">SX1192*1.4</f>
        <v>25.2</v>
      </c>
      <c r="TA1192" s="10"/>
      <c r="TB1192" s="219"/>
      <c r="TC1192" s="167" t="s">
        <v>116</v>
      </c>
      <c r="TD1192" s="500" t="s">
        <v>3062</v>
      </c>
      <c r="TF1192" s="168"/>
      <c r="TG1192" s="168">
        <f t="shared" si="12549"/>
        <v>0</v>
      </c>
      <c r="TH1192" s="167" t="s">
        <v>63</v>
      </c>
      <c r="TI1192" s="10">
        <f t="shared" ref="TI1192" si="12934">TG1192*1.4</f>
        <v>0</v>
      </c>
      <c r="TJ1192" s="10"/>
      <c r="TK1192" s="219"/>
      <c r="TL1192" s="167" t="s">
        <v>116</v>
      </c>
      <c r="TM1192" s="328" t="s">
        <v>2460</v>
      </c>
      <c r="TO1192" s="168"/>
      <c r="TP1192" s="168">
        <f t="shared" si="12552"/>
        <v>0</v>
      </c>
      <c r="TQ1192" s="167" t="s">
        <v>63</v>
      </c>
      <c r="TR1192" s="10">
        <f t="shared" ref="TR1192" si="12935">TP1192*1.4</f>
        <v>0</v>
      </c>
      <c r="TS1192" s="10"/>
      <c r="TT1192" s="219"/>
      <c r="TU1192" s="167" t="s">
        <v>116</v>
      </c>
      <c r="TV1192" s="500" t="s">
        <v>938</v>
      </c>
      <c r="TX1192" s="168"/>
      <c r="TY1192" s="168">
        <f t="shared" si="12555"/>
        <v>10</v>
      </c>
      <c r="TZ1192" s="167" t="s">
        <v>63</v>
      </c>
      <c r="UA1192" s="10">
        <f t="shared" ref="UA1192" si="12936">TY1192*1.4</f>
        <v>14</v>
      </c>
      <c r="UB1192" s="10"/>
      <c r="UC1192" s="219"/>
      <c r="UD1192" s="167" t="s">
        <v>116</v>
      </c>
      <c r="UE1192" s="328" t="s">
        <v>503</v>
      </c>
      <c r="UG1192" s="168"/>
      <c r="UH1192" s="168">
        <f t="shared" si="12558"/>
        <v>0</v>
      </c>
      <c r="UI1192" s="167" t="s">
        <v>63</v>
      </c>
      <c r="UJ1192" s="10">
        <f t="shared" ref="UJ1192" si="12937">UH1192*1.4</f>
        <v>0</v>
      </c>
      <c r="UK1192" s="10"/>
      <c r="UL1192" s="219"/>
      <c r="UM1192" s="167" t="s">
        <v>116</v>
      </c>
      <c r="UN1192" s="500" t="s">
        <v>468</v>
      </c>
      <c r="UP1192" s="168"/>
      <c r="UQ1192" s="168">
        <f t="shared" si="12561"/>
        <v>0</v>
      </c>
      <c r="UR1192" s="167" t="s">
        <v>63</v>
      </c>
      <c r="US1192" s="10">
        <f t="shared" ref="US1192" si="12938">UQ1192*1.4</f>
        <v>0</v>
      </c>
      <c r="UT1192" s="10"/>
      <c r="UU1192" s="219"/>
      <c r="UV1192" s="167" t="s">
        <v>116</v>
      </c>
      <c r="UW1192" s="500" t="s">
        <v>541</v>
      </c>
      <c r="UY1192" s="168"/>
      <c r="UZ1192" s="168">
        <f t="shared" si="12564"/>
        <v>7</v>
      </c>
      <c r="VA1192" s="167" t="s">
        <v>63</v>
      </c>
      <c r="VB1192" s="10">
        <f t="shared" ref="VB1192" si="12939">UZ1192*1.4</f>
        <v>9.7999999999999989</v>
      </c>
      <c r="VC1192" s="10"/>
      <c r="VD1192" s="219"/>
      <c r="VE1192" s="167" t="s">
        <v>116</v>
      </c>
      <c r="VF1192" s="500" t="s">
        <v>2329</v>
      </c>
      <c r="VH1192" s="168"/>
      <c r="VI1192" s="168">
        <f t="shared" si="12567"/>
        <v>18</v>
      </c>
      <c r="VJ1192" s="167" t="s">
        <v>63</v>
      </c>
      <c r="VK1192" s="10">
        <f t="shared" ref="VK1192" si="12940">VI1192*1.4</f>
        <v>25.2</v>
      </c>
      <c r="VL1192" s="10"/>
      <c r="VM1192" s="219"/>
      <c r="VN1192" s="167" t="s">
        <v>116</v>
      </c>
      <c r="VO1192" s="500" t="s">
        <v>417</v>
      </c>
      <c r="VQ1192" s="168"/>
      <c r="VR1192" s="168">
        <f t="shared" si="12570"/>
        <v>0</v>
      </c>
      <c r="VS1192" s="167" t="s">
        <v>63</v>
      </c>
      <c r="VT1192" s="10">
        <f t="shared" ref="VT1192" si="12941">VR1192*1.4</f>
        <v>0</v>
      </c>
      <c r="VU1192" s="10"/>
      <c r="VV1192" s="219"/>
      <c r="VW1192" s="167" t="s">
        <v>116</v>
      </c>
      <c r="VX1192" s="500" t="s">
        <v>2424</v>
      </c>
      <c r="VZ1192" s="168"/>
      <c r="WA1192" s="168">
        <f t="shared" si="12573"/>
        <v>0</v>
      </c>
      <c r="WB1192" s="167" t="s">
        <v>63</v>
      </c>
      <c r="WC1192" s="10">
        <f t="shared" ref="WC1192" si="12942">WA1192*1.4</f>
        <v>0</v>
      </c>
      <c r="WD1192" s="10"/>
      <c r="WE1192" s="219"/>
      <c r="WF1192" s="167" t="s">
        <v>116</v>
      </c>
      <c r="WG1192" s="500" t="s">
        <v>1877</v>
      </c>
      <c r="WI1192" s="168"/>
      <c r="WJ1192" s="168">
        <f t="shared" si="12576"/>
        <v>3</v>
      </c>
      <c r="WK1192" s="167" t="s">
        <v>63</v>
      </c>
      <c r="WL1192" s="10">
        <f t="shared" ref="WL1192" si="12943">WJ1192*1.4</f>
        <v>4.1999999999999993</v>
      </c>
      <c r="WM1192" s="10"/>
      <c r="WN1192" s="219"/>
      <c r="WO1192" s="167" t="s">
        <v>116</v>
      </c>
      <c r="WP1192" s="500" t="s">
        <v>3437</v>
      </c>
      <c r="WR1192" s="168"/>
      <c r="WS1192" s="168">
        <f t="shared" si="12579"/>
        <v>3</v>
      </c>
      <c r="WT1192" s="167" t="s">
        <v>63</v>
      </c>
      <c r="WU1192" s="10">
        <f t="shared" ref="WU1192" si="12944">WS1192*1.4</f>
        <v>4.1999999999999993</v>
      </c>
      <c r="WV1192" s="10"/>
      <c r="WW1192" s="219"/>
      <c r="WX1192" s="167" t="s">
        <v>116</v>
      </c>
      <c r="WY1192" s="499" t="s">
        <v>3438</v>
      </c>
      <c r="XA1192" s="168"/>
      <c r="XB1192" s="168">
        <f t="shared" si="12582"/>
        <v>0</v>
      </c>
      <c r="XC1192" s="167" t="s">
        <v>63</v>
      </c>
      <c r="XD1192" s="10">
        <f t="shared" ref="XD1192" si="12945">XB1192*1.4</f>
        <v>0</v>
      </c>
      <c r="XE1192" s="10"/>
      <c r="XF1192" s="219"/>
      <c r="XG1192" s="167" t="s">
        <v>116</v>
      </c>
      <c r="XH1192" s="500" t="s">
        <v>3510</v>
      </c>
      <c r="XJ1192" s="168"/>
      <c r="XK1192" s="168">
        <f t="shared" si="12585"/>
        <v>0</v>
      </c>
      <c r="XL1192" s="167" t="s">
        <v>63</v>
      </c>
      <c r="XM1192" s="10">
        <f t="shared" ref="XM1192" si="12946">XK1192*1.4</f>
        <v>0</v>
      </c>
      <c r="XN1192" s="10"/>
      <c r="XO1192" s="219"/>
      <c r="XP1192" s="167" t="s">
        <v>116</v>
      </c>
      <c r="XQ1192" s="500" t="s">
        <v>468</v>
      </c>
      <c r="XS1192" s="168"/>
      <c r="XT1192" s="168">
        <f t="shared" si="12588"/>
        <v>0</v>
      </c>
      <c r="XU1192" s="167" t="s">
        <v>63</v>
      </c>
      <c r="XV1192" s="10">
        <f t="shared" ref="XV1192" si="12947">XT1192*1.4</f>
        <v>0</v>
      </c>
      <c r="XW1192" s="10"/>
      <c r="XX1192" s="219"/>
      <c r="XY1192" s="167" t="s">
        <v>116</v>
      </c>
      <c r="XZ1192" s="500" t="s">
        <v>436</v>
      </c>
      <c r="YB1192" s="168"/>
      <c r="YC1192" s="168">
        <f t="shared" si="12591"/>
        <v>5</v>
      </c>
      <c r="YD1192" s="167" t="s">
        <v>63</v>
      </c>
      <c r="YE1192" s="10">
        <f t="shared" ref="YE1192" si="12948">YC1192*1.4</f>
        <v>7</v>
      </c>
      <c r="YF1192" s="10"/>
      <c r="YG1192" s="219"/>
      <c r="YH1192" s="167" t="s">
        <v>116</v>
      </c>
      <c r="YI1192" s="500" t="s">
        <v>567</v>
      </c>
      <c r="YK1192" s="168"/>
      <c r="YL1192" s="168">
        <f t="shared" si="12594"/>
        <v>13</v>
      </c>
      <c r="YM1192" s="167" t="s">
        <v>63</v>
      </c>
      <c r="YN1192" s="10">
        <f t="shared" ref="YN1192" si="12949">YL1192*1.4</f>
        <v>18.2</v>
      </c>
      <c r="YO1192" s="10"/>
      <c r="YP1192" s="219"/>
      <c r="YQ1192" s="167" t="s">
        <v>116</v>
      </c>
      <c r="YR1192" s="500" t="s">
        <v>2392</v>
      </c>
      <c r="YT1192" s="168"/>
      <c r="YU1192" s="168">
        <f t="shared" si="12597"/>
        <v>0</v>
      </c>
      <c r="YV1192" s="167" t="s">
        <v>63</v>
      </c>
      <c r="YW1192" s="10">
        <f t="shared" ref="YW1192" si="12950">YU1192*1.4</f>
        <v>0</v>
      </c>
      <c r="YX1192" s="10"/>
      <c r="YY1192" s="219"/>
      <c r="YZ1192" s="167" t="s">
        <v>116</v>
      </c>
      <c r="ZA1192" s="500" t="s">
        <v>567</v>
      </c>
      <c r="ZC1192" s="168"/>
      <c r="ZD1192" s="168">
        <f t="shared" si="12600"/>
        <v>13</v>
      </c>
      <c r="ZE1192" s="167" t="s">
        <v>63</v>
      </c>
      <c r="ZF1192" s="10">
        <f t="shared" ref="ZF1192" si="12951">ZD1192*1.4</f>
        <v>18.2</v>
      </c>
      <c r="ZG1192" s="10"/>
      <c r="ZH1192" s="219"/>
      <c r="ZI1192" s="167" t="s">
        <v>116</v>
      </c>
      <c r="ZJ1192" s="500" t="s">
        <v>3026</v>
      </c>
      <c r="ZL1192" s="168"/>
      <c r="ZM1192" s="168">
        <f t="shared" si="12603"/>
        <v>14</v>
      </c>
      <c r="ZN1192" s="167" t="s">
        <v>63</v>
      </c>
      <c r="ZO1192" s="10">
        <f t="shared" ref="ZO1192" si="12952">ZM1192*1.4</f>
        <v>19.599999999999998</v>
      </c>
      <c r="ZP1192" s="10"/>
      <c r="ZQ1192" s="219"/>
      <c r="ZR1192" s="167" t="s">
        <v>116</v>
      </c>
      <c r="ZS1192" s="498" t="s">
        <v>938</v>
      </c>
      <c r="ZU1192" s="168"/>
      <c r="ZV1192" s="168">
        <f t="shared" si="12606"/>
        <v>10</v>
      </c>
      <c r="ZW1192" s="167" t="s">
        <v>63</v>
      </c>
      <c r="ZX1192" s="10">
        <f t="shared" ref="ZX1192" si="12953">ZV1192*1.4</f>
        <v>14</v>
      </c>
      <c r="ZY1192" s="10"/>
      <c r="ZZ1192" s="219"/>
      <c r="AAA1192" s="167" t="s">
        <v>116</v>
      </c>
      <c r="AAB1192" s="500" t="s">
        <v>436</v>
      </c>
      <c r="AAD1192" s="168"/>
      <c r="AAE1192" s="168">
        <f t="shared" si="12609"/>
        <v>5</v>
      </c>
      <c r="AAF1192" s="167" t="s">
        <v>63</v>
      </c>
      <c r="AAG1192" s="10">
        <f t="shared" ref="AAG1192" si="12954">AAE1192*1.4</f>
        <v>7</v>
      </c>
      <c r="AAH1192" s="10"/>
      <c r="AAI1192" s="219"/>
      <c r="AAJ1192" s="167" t="s">
        <v>116</v>
      </c>
      <c r="AAK1192" s="500" t="s">
        <v>3026</v>
      </c>
      <c r="AAM1192" s="168"/>
      <c r="AAN1192" s="168">
        <f t="shared" si="12612"/>
        <v>14</v>
      </c>
      <c r="AAO1192" s="167" t="s">
        <v>63</v>
      </c>
      <c r="AAP1192" s="10">
        <f t="shared" ref="AAP1192" si="12955">AAN1192*1.4</f>
        <v>19.599999999999998</v>
      </c>
      <c r="AAQ1192" s="10"/>
      <c r="AAR1192" s="219"/>
      <c r="AAS1192" s="167" t="s">
        <v>116</v>
      </c>
      <c r="AAT1192" s="500" t="s">
        <v>2035</v>
      </c>
      <c r="AAV1192" s="168"/>
      <c r="AAW1192" s="168">
        <f t="shared" si="12615"/>
        <v>0</v>
      </c>
      <c r="AAX1192" s="167" t="s">
        <v>63</v>
      </c>
      <c r="AAY1192" s="10">
        <f t="shared" ref="AAY1192" si="12956">AAW1192*1.4</f>
        <v>0</v>
      </c>
      <c r="AAZ1192" s="10"/>
      <c r="ABA1192" s="219"/>
      <c r="ABB1192" s="167" t="s">
        <v>116</v>
      </c>
      <c r="ABC1192" s="500" t="s">
        <v>2178</v>
      </c>
      <c r="ABE1192" s="168"/>
      <c r="ABF1192" s="168">
        <f t="shared" si="12618"/>
        <v>0</v>
      </c>
      <c r="ABG1192" s="167" t="s">
        <v>63</v>
      </c>
      <c r="ABH1192" s="10">
        <f t="shared" ref="ABH1192" si="12957">ABF1192*1.4</f>
        <v>0</v>
      </c>
      <c r="ABI1192" s="10"/>
      <c r="ABJ1192" s="219"/>
      <c r="ABK1192" s="167" t="s">
        <v>116</v>
      </c>
      <c r="ABL1192" s="500" t="s">
        <v>1877</v>
      </c>
      <c r="ABN1192" s="168"/>
      <c r="ABO1192" s="168">
        <f t="shared" si="12621"/>
        <v>3</v>
      </c>
      <c r="ABP1192" s="167" t="s">
        <v>63</v>
      </c>
      <c r="ABQ1192" s="10">
        <f t="shared" ref="ABQ1192" si="12958">ABO1192*1.4</f>
        <v>4.1999999999999993</v>
      </c>
      <c r="ABR1192" s="10"/>
      <c r="ABS1192" s="219"/>
      <c r="ABT1192" s="167" t="s">
        <v>116</v>
      </c>
      <c r="ABU1192" s="498" t="s">
        <v>3640</v>
      </c>
      <c r="ABW1192" s="168"/>
      <c r="ABX1192" s="168">
        <f t="shared" si="12624"/>
        <v>0</v>
      </c>
      <c r="ABY1192" s="167" t="s">
        <v>63</v>
      </c>
      <c r="ABZ1192" s="10">
        <f t="shared" ref="ABZ1192" si="12959">ABX1192*1.4</f>
        <v>0</v>
      </c>
      <c r="ACA1192" s="10"/>
      <c r="ACB1192" s="219"/>
      <c r="ACC1192" s="167" t="s">
        <v>116</v>
      </c>
      <c r="ACD1192" s="500" t="s">
        <v>938</v>
      </c>
      <c r="ACF1192" s="168"/>
      <c r="ACG1192" s="168">
        <f t="shared" si="12627"/>
        <v>10</v>
      </c>
      <c r="ACH1192" s="167" t="s">
        <v>63</v>
      </c>
      <c r="ACI1192" s="10">
        <f t="shared" ref="ACI1192" si="12960">ACG1192*1.4</f>
        <v>14</v>
      </c>
      <c r="ACJ1192" s="10"/>
      <c r="ACK1192" s="219"/>
      <c r="ACL1192" s="167" t="s">
        <v>116</v>
      </c>
      <c r="ACM1192" s="500" t="s">
        <v>2329</v>
      </c>
      <c r="ACO1192" s="168"/>
      <c r="ACP1192" s="168">
        <f t="shared" si="12630"/>
        <v>18</v>
      </c>
      <c r="ACQ1192" s="167" t="s">
        <v>63</v>
      </c>
      <c r="ACR1192" s="10">
        <f t="shared" ref="ACR1192" si="12961">ACP1192*1.4</f>
        <v>25.2</v>
      </c>
      <c r="ACS1192" s="10"/>
      <c r="ACT1192" s="219"/>
      <c r="ACU1192" s="167" t="s">
        <v>116</v>
      </c>
      <c r="ACV1192" s="500" t="s">
        <v>541</v>
      </c>
      <c r="ACX1192" s="168"/>
      <c r="ACY1192" s="168">
        <f t="shared" si="12633"/>
        <v>7</v>
      </c>
      <c r="ACZ1192" s="167" t="s">
        <v>63</v>
      </c>
      <c r="ADA1192" s="10">
        <f t="shared" ref="ADA1192" si="12962">ACY1192*1.4</f>
        <v>9.7999999999999989</v>
      </c>
      <c r="ADB1192" s="10"/>
      <c r="ADC1192" s="219"/>
      <c r="ADD1192" s="167" t="s">
        <v>116</v>
      </c>
      <c r="ADE1192" s="500" t="s">
        <v>417</v>
      </c>
      <c r="ADG1192" s="168"/>
      <c r="ADH1192" s="168">
        <f t="shared" si="12636"/>
        <v>0</v>
      </c>
      <c r="ADI1192" s="167" t="s">
        <v>63</v>
      </c>
      <c r="ADJ1192" s="10">
        <f t="shared" ref="ADJ1192" si="12963">ADH1192*1.4</f>
        <v>0</v>
      </c>
      <c r="ADK1192" s="10"/>
      <c r="ADL1192" s="219"/>
      <c r="ADM1192" s="167" t="s">
        <v>116</v>
      </c>
      <c r="ADN1192" s="500" t="s">
        <v>2744</v>
      </c>
      <c r="ADP1192" s="168"/>
      <c r="ADQ1192" s="168">
        <f t="shared" si="12639"/>
        <v>6</v>
      </c>
      <c r="ADR1192" s="167" t="s">
        <v>63</v>
      </c>
      <c r="ADS1192" s="10">
        <f t="shared" ref="ADS1192" si="12964">ADQ1192*1.4</f>
        <v>8.3999999999999986</v>
      </c>
      <c r="ADT1192" s="10"/>
      <c r="ADU1192" s="219"/>
      <c r="ADV1192" s="167" t="s">
        <v>116</v>
      </c>
      <c r="ADW1192" s="328" t="s">
        <v>541</v>
      </c>
      <c r="ADY1192" s="168"/>
      <c r="ADZ1192" s="168">
        <f t="shared" si="12642"/>
        <v>7</v>
      </c>
      <c r="AEA1192" s="167" t="s">
        <v>63</v>
      </c>
      <c r="AEB1192" s="10">
        <f t="shared" ref="AEB1192" si="12965">ADZ1192*1.4</f>
        <v>9.7999999999999989</v>
      </c>
      <c r="AEC1192" s="10"/>
      <c r="AED1192" s="219"/>
      <c r="AEE1192" s="167" t="s">
        <v>116</v>
      </c>
      <c r="AEF1192" s="500" t="s">
        <v>1625</v>
      </c>
      <c r="AEH1192" s="168"/>
      <c r="AEI1192" s="168">
        <f t="shared" si="12645"/>
        <v>0</v>
      </c>
      <c r="AEJ1192" s="167" t="s">
        <v>63</v>
      </c>
      <c r="AEK1192" s="10">
        <f t="shared" ref="AEK1192" si="12966">AEI1192*1.4</f>
        <v>0</v>
      </c>
      <c r="AEL1192" s="10"/>
      <c r="AEM1192" s="219"/>
      <c r="AEN1192" s="167" t="s">
        <v>116</v>
      </c>
      <c r="AEO1192" s="500" t="s">
        <v>503</v>
      </c>
      <c r="AEQ1192" s="168"/>
      <c r="AER1192" s="168">
        <f t="shared" si="12648"/>
        <v>0</v>
      </c>
      <c r="AES1192" s="167" t="s">
        <v>63</v>
      </c>
      <c r="AET1192" s="10">
        <f t="shared" ref="AET1192" si="12967">AER1192*1.4</f>
        <v>0</v>
      </c>
      <c r="AEU1192" s="10"/>
      <c r="AEV1192" s="219"/>
      <c r="AEW1192" s="167" t="s">
        <v>116</v>
      </c>
      <c r="AEX1192" s="500" t="s">
        <v>2961</v>
      </c>
      <c r="AEZ1192" s="168"/>
      <c r="AFA1192" s="168">
        <f t="shared" si="12651"/>
        <v>0</v>
      </c>
      <c r="AFB1192" s="167" t="s">
        <v>63</v>
      </c>
      <c r="AFC1192" s="10">
        <f t="shared" ref="AFC1192" si="12968">AFA1192*1.4</f>
        <v>0</v>
      </c>
      <c r="AFD1192" s="10"/>
      <c r="AFE1192" s="219"/>
      <c r="AFF1192" s="167" t="s">
        <v>116</v>
      </c>
      <c r="AFG1192" s="500" t="s">
        <v>2464</v>
      </c>
      <c r="AFI1192" s="168"/>
      <c r="AFJ1192" s="168">
        <f t="shared" si="12654"/>
        <v>1</v>
      </c>
      <c r="AFK1192" s="167" t="s">
        <v>63</v>
      </c>
      <c r="AFL1192" s="10">
        <f t="shared" ref="AFL1192" si="12969">AFJ1192*1.4</f>
        <v>1.4</v>
      </c>
      <c r="AFM1192" s="10"/>
      <c r="AFN1192" s="219"/>
      <c r="AFO1192" s="167" t="s">
        <v>116</v>
      </c>
      <c r="AFP1192" s="500" t="s">
        <v>1646</v>
      </c>
      <c r="AFR1192" s="168"/>
      <c r="AFS1192" s="168">
        <f t="shared" si="12657"/>
        <v>0</v>
      </c>
      <c r="AFT1192" s="167" t="s">
        <v>63</v>
      </c>
      <c r="AFU1192" s="10">
        <f t="shared" ref="AFU1192" si="12970">AFS1192*1.4</f>
        <v>0</v>
      </c>
      <c r="AFV1192" s="10"/>
      <c r="AFW1192" s="219"/>
      <c r="AFX1192" s="167" t="s">
        <v>116</v>
      </c>
      <c r="AFY1192" s="500" t="s">
        <v>468</v>
      </c>
      <c r="AGA1192" s="168"/>
      <c r="AGB1192" s="168">
        <f t="shared" si="12660"/>
        <v>0</v>
      </c>
      <c r="AGC1192" s="167" t="s">
        <v>63</v>
      </c>
      <c r="AGD1192" s="10">
        <f t="shared" ref="AGD1192" si="12971">AGB1192*1.4</f>
        <v>0</v>
      </c>
      <c r="AGE1192" s="10"/>
      <c r="AGF1192" s="219"/>
      <c r="AGG1192" s="167" t="s">
        <v>116</v>
      </c>
      <c r="AGH1192" s="498" t="s">
        <v>436</v>
      </c>
      <c r="AGJ1192" s="168"/>
      <c r="AGK1192" s="168">
        <f t="shared" si="12663"/>
        <v>5</v>
      </c>
      <c r="AGL1192" s="167" t="s">
        <v>63</v>
      </c>
      <c r="AGM1192" s="10">
        <f t="shared" ref="AGM1192" si="12972">AGK1192*1.4</f>
        <v>7</v>
      </c>
      <c r="AGN1192" s="10"/>
      <c r="AGO1192" s="219"/>
      <c r="AGP1192" s="167" t="s">
        <v>116</v>
      </c>
      <c r="AGQ1192" s="500" t="s">
        <v>704</v>
      </c>
      <c r="AGS1192" s="168"/>
      <c r="AGT1192" s="168">
        <f t="shared" si="12666"/>
        <v>0</v>
      </c>
      <c r="AGU1192" s="167" t="s">
        <v>63</v>
      </c>
      <c r="AGV1192" s="10">
        <f t="shared" ref="AGV1192" si="12973">AGT1192*1.4</f>
        <v>0</v>
      </c>
      <c r="AGW1192" s="10"/>
      <c r="AGX1192" s="219"/>
      <c r="AGY1192" s="167" t="s">
        <v>116</v>
      </c>
      <c r="AGZ1192" s="500" t="s">
        <v>1654</v>
      </c>
      <c r="AHB1192" s="168"/>
      <c r="AHC1192" s="168">
        <f t="shared" si="12669"/>
        <v>0</v>
      </c>
      <c r="AHD1192" s="167" t="s">
        <v>63</v>
      </c>
      <c r="AHE1192" s="10">
        <f t="shared" ref="AHE1192" si="12974">AHC1192*1.4</f>
        <v>0</v>
      </c>
      <c r="AHF1192" s="10"/>
      <c r="AHG1192" s="219"/>
      <c r="AHH1192" s="167" t="s">
        <v>116</v>
      </c>
      <c r="AHI1192" s="500" t="s">
        <v>1654</v>
      </c>
      <c r="AHK1192" s="168"/>
      <c r="AHL1192" s="168">
        <f t="shared" si="12672"/>
        <v>0</v>
      </c>
      <c r="AHM1192" s="167" t="s">
        <v>63</v>
      </c>
      <c r="AHN1192" s="10">
        <f t="shared" ref="AHN1192" si="12975">AHL1192*1.4</f>
        <v>0</v>
      </c>
      <c r="AHO1192" s="10"/>
      <c r="AHP1192" s="219"/>
      <c r="AHQ1192" s="167" t="s">
        <v>116</v>
      </c>
      <c r="AHR1192" s="500" t="s">
        <v>435</v>
      </c>
      <c r="AHT1192" s="168"/>
      <c r="AHU1192" s="168">
        <f t="shared" si="12675"/>
        <v>0</v>
      </c>
      <c r="AHV1192" s="167" t="s">
        <v>63</v>
      </c>
      <c r="AHW1192" s="10">
        <f t="shared" ref="AHW1192" si="12976">AHU1192*1.4</f>
        <v>0</v>
      </c>
      <c r="AHX1192" s="10"/>
      <c r="AHY1192" s="219"/>
      <c r="AHZ1192" s="167" t="s">
        <v>116</v>
      </c>
      <c r="AIA1192" s="500" t="s">
        <v>417</v>
      </c>
      <c r="AIC1192" s="168"/>
      <c r="AID1192" s="168">
        <f t="shared" si="12678"/>
        <v>0</v>
      </c>
      <c r="AIE1192" s="167" t="s">
        <v>63</v>
      </c>
      <c r="AIF1192" s="10">
        <f t="shared" ref="AIF1192" si="12977">AID1192*1.4</f>
        <v>0</v>
      </c>
      <c r="AIG1192" s="10"/>
      <c r="AIH1192" s="219"/>
      <c r="AII1192" s="167" t="s">
        <v>116</v>
      </c>
      <c r="AIJ1192" s="498" t="s">
        <v>3527</v>
      </c>
      <c r="AIL1192" s="168"/>
      <c r="AIM1192" s="168">
        <f t="shared" si="12681"/>
        <v>1</v>
      </c>
      <c r="AIN1192" s="167" t="s">
        <v>63</v>
      </c>
      <c r="AIO1192" s="10">
        <f t="shared" ref="AIO1192" si="12978">AIM1192*1.4</f>
        <v>1.4</v>
      </c>
      <c r="AIP1192" s="10"/>
      <c r="AIQ1192" s="219"/>
      <c r="AIR1192" s="167" t="s">
        <v>116</v>
      </c>
      <c r="AIS1192" s="500" t="s">
        <v>547</v>
      </c>
      <c r="AIU1192" s="168"/>
      <c r="AIV1192" s="168">
        <f t="shared" si="12684"/>
        <v>0</v>
      </c>
      <c r="AIW1192" s="167" t="s">
        <v>63</v>
      </c>
      <c r="AIX1192" s="10">
        <f t="shared" ref="AIX1192" si="12979">AIV1192*1.4</f>
        <v>0</v>
      </c>
      <c r="AIY1192" s="10"/>
      <c r="AIZ1192" s="219"/>
      <c r="AJA1192" s="167" t="s">
        <v>116</v>
      </c>
      <c r="AJB1192" s="500" t="s">
        <v>574</v>
      </c>
      <c r="AJD1192" s="168"/>
      <c r="AJE1192" s="168">
        <f t="shared" si="12687"/>
        <v>0</v>
      </c>
      <c r="AJF1192" s="167" t="s">
        <v>63</v>
      </c>
      <c r="AJG1192" s="10">
        <f t="shared" ref="AJG1192" si="12980">AJE1192*1.4</f>
        <v>0</v>
      </c>
      <c r="AJH1192" s="10"/>
      <c r="AJI1192" s="219"/>
      <c r="AJJ1192" s="167" t="s">
        <v>116</v>
      </c>
      <c r="AJK1192" s="500" t="s">
        <v>3420</v>
      </c>
      <c r="AJM1192" s="168"/>
      <c r="AJN1192" s="168">
        <f t="shared" si="12690"/>
        <v>2</v>
      </c>
      <c r="AJO1192" s="167" t="s">
        <v>63</v>
      </c>
      <c r="AJP1192" s="10">
        <f t="shared" ref="AJP1192" si="12981">AJN1192*1.4</f>
        <v>2.8</v>
      </c>
      <c r="AJQ1192" s="10"/>
      <c r="AJR1192" s="219"/>
      <c r="AJS1192" s="167" t="s">
        <v>116</v>
      </c>
      <c r="AJT1192" s="500" t="s">
        <v>919</v>
      </c>
      <c r="AJV1192" s="168"/>
      <c r="AJW1192" s="168">
        <f t="shared" si="12693"/>
        <v>79</v>
      </c>
      <c r="AJX1192" s="167" t="s">
        <v>63</v>
      </c>
      <c r="AJY1192" s="10">
        <f t="shared" ref="AJY1192" si="12982">AJW1192*1.4</f>
        <v>110.6</v>
      </c>
      <c r="AJZ1192" s="10"/>
      <c r="AKA1192" s="219"/>
      <c r="AKB1192" s="167" t="s">
        <v>116</v>
      </c>
      <c r="AKC1192" s="500" t="s">
        <v>938</v>
      </c>
      <c r="AKE1192" s="168"/>
      <c r="AKF1192" s="168">
        <f t="shared" si="12696"/>
        <v>10</v>
      </c>
      <c r="AKG1192" s="167" t="s">
        <v>63</v>
      </c>
      <c r="AKH1192" s="10">
        <f t="shared" ref="AKH1192" si="12983">AKF1192*1.4</f>
        <v>14</v>
      </c>
      <c r="AKI1192" s="10"/>
      <c r="AKJ1192" s="219"/>
      <c r="AKK1192" s="167" t="s">
        <v>116</v>
      </c>
      <c r="AKL1192" s="500" t="s">
        <v>436</v>
      </c>
      <c r="AKN1192" s="168"/>
      <c r="AKO1192" s="168">
        <f t="shared" si="12699"/>
        <v>5</v>
      </c>
      <c r="AKP1192" s="167" t="s">
        <v>63</v>
      </c>
      <c r="AKQ1192" s="10">
        <f t="shared" ref="AKQ1192" si="12984">AKO1192*1.4</f>
        <v>7</v>
      </c>
      <c r="AKR1192" s="10"/>
      <c r="AKS1192" s="219"/>
      <c r="AKT1192" s="167" t="s">
        <v>116</v>
      </c>
      <c r="AKU1192" s="500" t="s">
        <v>436</v>
      </c>
      <c r="AKW1192" s="168"/>
      <c r="AKX1192" s="168">
        <f t="shared" si="12702"/>
        <v>5</v>
      </c>
      <c r="AKY1192" s="167" t="s">
        <v>63</v>
      </c>
      <c r="AKZ1192" s="10">
        <f t="shared" ref="AKZ1192" si="12985">AKX1192*1.4</f>
        <v>7</v>
      </c>
      <c r="ALA1192" s="10"/>
      <c r="ALB1192" s="219"/>
      <c r="ALC1192" s="167" t="s">
        <v>116</v>
      </c>
      <c r="ALD1192" s="328" t="s">
        <v>436</v>
      </c>
      <c r="ALF1192" s="168"/>
      <c r="ALG1192" s="168">
        <f t="shared" si="12705"/>
        <v>5</v>
      </c>
      <c r="ALH1192" s="167" t="s">
        <v>63</v>
      </c>
      <c r="ALI1192" s="10">
        <f t="shared" ref="ALI1192" si="12986">ALG1192*1.4</f>
        <v>7</v>
      </c>
      <c r="ALJ1192" s="10"/>
      <c r="ALK1192" s="219"/>
      <c r="ALL1192" s="167" t="s">
        <v>116</v>
      </c>
      <c r="ALM1192" s="500" t="s">
        <v>1877</v>
      </c>
      <c r="ALO1192" s="168"/>
      <c r="ALP1192" s="168">
        <f t="shared" si="12708"/>
        <v>3</v>
      </c>
      <c r="ALQ1192" s="167" t="s">
        <v>63</v>
      </c>
      <c r="ALR1192" s="10">
        <f t="shared" ref="ALR1192" si="12987">ALP1192*1.4</f>
        <v>4.1999999999999993</v>
      </c>
      <c r="ALS1192" s="10"/>
      <c r="ALT1192" s="219"/>
      <c r="ALU1192" s="167" t="s">
        <v>116</v>
      </c>
      <c r="ALV1192" s="500" t="s">
        <v>2460</v>
      </c>
      <c r="ALX1192" s="168"/>
      <c r="ALY1192" s="168">
        <f t="shared" si="12711"/>
        <v>0</v>
      </c>
      <c r="ALZ1192" s="167" t="s">
        <v>63</v>
      </c>
      <c r="AMA1192" s="10">
        <f t="shared" ref="AMA1192" si="12988">ALY1192*1.4</f>
        <v>0</v>
      </c>
      <c r="AMB1192" s="10"/>
      <c r="AMC1192" s="219"/>
      <c r="AMD1192" s="167" t="s">
        <v>116</v>
      </c>
      <c r="AME1192" s="500" t="s">
        <v>808</v>
      </c>
      <c r="AMG1192" s="168"/>
      <c r="AMH1192" s="168">
        <f t="shared" si="12714"/>
        <v>1</v>
      </c>
      <c r="AMI1192" s="167" t="s">
        <v>63</v>
      </c>
      <c r="AMJ1192" s="10">
        <f t="shared" ref="AMJ1192" si="12989">AMH1192*1.4</f>
        <v>1.4</v>
      </c>
      <c r="AMK1192" s="10"/>
      <c r="AML1192" s="219"/>
      <c r="AMM1192" s="167" t="s">
        <v>116</v>
      </c>
      <c r="AMN1192" s="500" t="s">
        <v>931</v>
      </c>
      <c r="AMP1192" s="168"/>
      <c r="AMQ1192" s="168">
        <f t="shared" si="12717"/>
        <v>0</v>
      </c>
      <c r="AMR1192" s="167" t="s">
        <v>63</v>
      </c>
      <c r="AMS1192" s="10">
        <f t="shared" ref="AMS1192" si="12990">AMQ1192*1.4</f>
        <v>0</v>
      </c>
      <c r="AMT1192" s="10"/>
      <c r="AMU1192" s="219"/>
      <c r="AMV1192" s="167" t="s">
        <v>116</v>
      </c>
      <c r="AMW1192" s="500" t="s">
        <v>904</v>
      </c>
      <c r="AMY1192" s="168"/>
      <c r="AMZ1192" s="168">
        <f t="shared" si="12720"/>
        <v>0</v>
      </c>
      <c r="ANA1192" s="167" t="s">
        <v>63</v>
      </c>
      <c r="ANB1192" s="10">
        <f t="shared" ref="ANB1192" si="12991">AMZ1192*1.4</f>
        <v>0</v>
      </c>
      <c r="ANC1192" s="10"/>
      <c r="AND1192" s="219"/>
      <c r="ANE1192" s="167" t="s">
        <v>116</v>
      </c>
      <c r="ANF1192" s="500" t="s">
        <v>2043</v>
      </c>
      <c r="ANH1192" s="168"/>
      <c r="ANI1192" s="168">
        <f t="shared" si="12723"/>
        <v>0</v>
      </c>
      <c r="ANJ1192" s="167" t="s">
        <v>63</v>
      </c>
      <c r="ANK1192" s="10">
        <f t="shared" ref="ANK1192" si="12992">ANI1192*1.4</f>
        <v>0</v>
      </c>
      <c r="ANL1192" s="10"/>
      <c r="ANM1192" s="219"/>
      <c r="ANN1192" s="167" t="s">
        <v>116</v>
      </c>
      <c r="ANO1192" s="500" t="s">
        <v>590</v>
      </c>
      <c r="ANQ1192" s="168"/>
      <c r="ANR1192" s="168">
        <f t="shared" si="12726"/>
        <v>0</v>
      </c>
      <c r="ANS1192" s="167" t="s">
        <v>63</v>
      </c>
      <c r="ANT1192" s="10">
        <f t="shared" ref="ANT1192" si="12993">ANR1192*1.4</f>
        <v>0</v>
      </c>
      <c r="ANU1192" s="10"/>
      <c r="ANV1192" s="219"/>
      <c r="ANW1192" s="167" t="s">
        <v>116</v>
      </c>
      <c r="ANX1192" s="502" t="s">
        <v>1654</v>
      </c>
      <c r="ANZ1192" s="168"/>
      <c r="AOA1192" s="168">
        <f t="shared" si="12729"/>
        <v>0</v>
      </c>
      <c r="AOB1192" s="167" t="s">
        <v>63</v>
      </c>
      <c r="AOC1192" s="10">
        <f t="shared" ref="AOC1192" si="12994">AOA1192*1.4</f>
        <v>0</v>
      </c>
      <c r="AOD1192" s="10"/>
      <c r="AOE1192" s="219"/>
      <c r="AOF1192" s="167" t="s">
        <v>116</v>
      </c>
      <c r="AOG1192" s="500" t="s">
        <v>417</v>
      </c>
      <c r="AOI1192" s="168"/>
      <c r="AOJ1192" s="168">
        <f t="shared" si="12732"/>
        <v>0</v>
      </c>
      <c r="AOK1192" s="167" t="s">
        <v>63</v>
      </c>
      <c r="AOL1192" s="10">
        <f t="shared" ref="AOL1192" si="12995">AOJ1192*1.4</f>
        <v>0</v>
      </c>
      <c r="AOM1192" s="10"/>
      <c r="AON1192" s="219"/>
      <c r="AOO1192" s="167" t="s">
        <v>116</v>
      </c>
      <c r="AOP1192" s="498" t="s">
        <v>3026</v>
      </c>
      <c r="AOR1192" s="168"/>
      <c r="AOS1192" s="168">
        <f t="shared" si="12735"/>
        <v>14</v>
      </c>
      <c r="AOT1192" s="167" t="s">
        <v>63</v>
      </c>
      <c r="AOU1192" s="10">
        <f t="shared" ref="AOU1192" si="12996">AOS1192*1.4</f>
        <v>19.599999999999998</v>
      </c>
      <c r="AOV1192" s="10"/>
      <c r="AOW1192" s="219"/>
      <c r="AOX1192" s="167" t="s">
        <v>116</v>
      </c>
      <c r="AOY1192" s="500" t="s">
        <v>468</v>
      </c>
      <c r="APA1192" s="168"/>
      <c r="APB1192" s="168">
        <f t="shared" si="12738"/>
        <v>0</v>
      </c>
      <c r="APC1192" s="167" t="s">
        <v>63</v>
      </c>
      <c r="APD1192" s="10">
        <f t="shared" ref="APD1192" si="12997">APB1192*1.4</f>
        <v>0</v>
      </c>
      <c r="APE1192" s="10"/>
      <c r="APF1192" s="219"/>
      <c r="APG1192" s="167" t="s">
        <v>116</v>
      </c>
      <c r="APH1192" s="500" t="s">
        <v>3316</v>
      </c>
      <c r="APJ1192" s="168"/>
      <c r="APK1192" s="168">
        <f t="shared" si="12741"/>
        <v>0</v>
      </c>
      <c r="APL1192" s="167" t="s">
        <v>63</v>
      </c>
      <c r="APM1192" s="10">
        <f t="shared" ref="APM1192" si="12998">APK1192*1.4</f>
        <v>0</v>
      </c>
      <c r="APN1192" s="10"/>
      <c r="APO1192" s="219"/>
      <c r="APP1192" s="167" t="s">
        <v>116</v>
      </c>
      <c r="APQ1192" s="500" t="s">
        <v>541</v>
      </c>
      <c r="APS1192" s="168"/>
      <c r="APT1192" s="168">
        <f t="shared" si="12744"/>
        <v>7</v>
      </c>
      <c r="APU1192" s="167" t="s">
        <v>63</v>
      </c>
      <c r="APV1192" s="10">
        <f t="shared" ref="APV1192" si="12999">APT1192*1.4</f>
        <v>9.7999999999999989</v>
      </c>
      <c r="APW1192" s="10"/>
      <c r="APX1192" s="219"/>
      <c r="APY1192" s="167" t="s">
        <v>116</v>
      </c>
      <c r="APZ1192" s="500" t="s">
        <v>3510</v>
      </c>
      <c r="AQB1192" s="168"/>
      <c r="AQC1192" s="168">
        <f t="shared" si="12747"/>
        <v>0</v>
      </c>
      <c r="AQD1192" s="167" t="s">
        <v>63</v>
      </c>
      <c r="AQE1192" s="10">
        <f t="shared" ref="AQE1192" si="13000">AQC1192*1.4</f>
        <v>0</v>
      </c>
      <c r="AQF1192" s="10"/>
      <c r="AQG1192" s="219"/>
      <c r="AQH1192" s="167" t="s">
        <v>116</v>
      </c>
      <c r="AQI1192" s="500" t="s">
        <v>808</v>
      </c>
      <c r="AQK1192" s="168"/>
      <c r="AQL1192" s="168">
        <f t="shared" si="12750"/>
        <v>1</v>
      </c>
      <c r="AQM1192" s="167" t="s">
        <v>63</v>
      </c>
      <c r="AQN1192" s="10">
        <f t="shared" ref="AQN1192" si="13001">AQL1192*1.4</f>
        <v>1.4</v>
      </c>
      <c r="AQO1192" s="10"/>
      <c r="AQP1192" s="219"/>
      <c r="AQQ1192" s="167" t="s">
        <v>116</v>
      </c>
      <c r="AQR1192" s="500" t="s">
        <v>2944</v>
      </c>
      <c r="AQT1192" s="168"/>
      <c r="AQU1192" s="168">
        <f t="shared" si="12753"/>
        <v>0</v>
      </c>
      <c r="AQV1192" s="167" t="s">
        <v>63</v>
      </c>
      <c r="AQW1192" s="10">
        <f t="shared" ref="AQW1192" si="13002">AQU1192*1.4</f>
        <v>0</v>
      </c>
      <c r="AQX1192" s="10"/>
      <c r="AQY1192" s="219"/>
      <c r="AQZ1192" s="167" t="s">
        <v>116</v>
      </c>
      <c r="ARA1192" s="500" t="s">
        <v>2840</v>
      </c>
      <c r="ARC1192" s="168"/>
      <c r="ARD1192" s="168">
        <f t="shared" si="12756"/>
        <v>8</v>
      </c>
      <c r="ARE1192" s="167" t="s">
        <v>63</v>
      </c>
      <c r="ARF1192" s="10">
        <f t="shared" ref="ARF1192" si="13003">ARD1192*1.4</f>
        <v>11.2</v>
      </c>
      <c r="ARG1192" s="10"/>
      <c r="ARH1192" s="219"/>
      <c r="ARI1192" s="167" t="s">
        <v>116</v>
      </c>
      <c r="ARJ1192" s="500" t="s">
        <v>417</v>
      </c>
      <c r="ARL1192" s="168"/>
      <c r="ARM1192" s="168">
        <f t="shared" si="12759"/>
        <v>0</v>
      </c>
      <c r="ARN1192" s="167" t="s">
        <v>63</v>
      </c>
      <c r="ARO1192" s="10">
        <f t="shared" ref="ARO1192" si="13004">ARM1192*1.4</f>
        <v>0</v>
      </c>
      <c r="ARP1192" s="10"/>
      <c r="ARQ1192" s="219"/>
      <c r="ARR1192" s="167" t="s">
        <v>116</v>
      </c>
      <c r="ARS1192" s="328" t="s">
        <v>541</v>
      </c>
      <c r="ARU1192" s="168"/>
      <c r="ARV1192" s="168">
        <f t="shared" si="12762"/>
        <v>7</v>
      </c>
      <c r="ARW1192" s="167" t="s">
        <v>63</v>
      </c>
      <c r="ARX1192" s="10">
        <f t="shared" ref="ARX1192" si="13005">ARV1192*1.4</f>
        <v>9.7999999999999989</v>
      </c>
      <c r="ARY1192" s="10"/>
      <c r="ARZ1192" s="219"/>
      <c r="ASA1192" s="167" t="s">
        <v>116</v>
      </c>
      <c r="ASB1192" s="500" t="s">
        <v>1419</v>
      </c>
      <c r="ASD1192" s="168"/>
      <c r="ASE1192" s="168">
        <f t="shared" si="12765"/>
        <v>2</v>
      </c>
      <c r="ASF1192" s="167" t="s">
        <v>63</v>
      </c>
      <c r="ASG1192" s="10">
        <f t="shared" ref="ASG1192" si="13006">ASE1192*1.4</f>
        <v>2.8</v>
      </c>
      <c r="ASH1192" s="10"/>
      <c r="ASI1192" s="219"/>
      <c r="ASJ1192" s="167" t="s">
        <v>116</v>
      </c>
      <c r="ASK1192" s="500" t="s">
        <v>919</v>
      </c>
      <c r="ASM1192" s="168"/>
      <c r="ASN1192" s="168">
        <f t="shared" si="12768"/>
        <v>79</v>
      </c>
      <c r="ASO1192" s="167" t="s">
        <v>63</v>
      </c>
      <c r="ASP1192" s="10">
        <f t="shared" ref="ASP1192" si="13007">ASN1192*1.4</f>
        <v>110.6</v>
      </c>
      <c r="ASQ1192" s="10"/>
      <c r="ASR1192" s="219"/>
      <c r="ASS1192" s="167" t="s">
        <v>116</v>
      </c>
      <c r="AST1192" s="500" t="s">
        <v>919</v>
      </c>
      <c r="ASV1192" s="168"/>
      <c r="ASW1192" s="168">
        <f t="shared" si="12771"/>
        <v>79</v>
      </c>
      <c r="ASX1192" s="167" t="s">
        <v>63</v>
      </c>
      <c r="ASY1192" s="10">
        <f t="shared" ref="ASY1192" si="13008">ASW1192*1.4</f>
        <v>110.6</v>
      </c>
      <c r="ASZ1192" s="10"/>
      <c r="ATA1192" s="219"/>
      <c r="ATB1192" s="167" t="s">
        <v>116</v>
      </c>
      <c r="ATC1192" s="500" t="s">
        <v>436</v>
      </c>
      <c r="ATE1192" s="168"/>
      <c r="ATF1192" s="168">
        <f t="shared" si="12774"/>
        <v>5</v>
      </c>
      <c r="ATG1192" s="167" t="s">
        <v>63</v>
      </c>
      <c r="ATH1192" s="10">
        <f t="shared" ref="ATH1192" si="13009">ATF1192*1.4</f>
        <v>7</v>
      </c>
      <c r="ATI1192" s="10"/>
      <c r="ATJ1192" s="219"/>
      <c r="ATK1192" s="167" t="s">
        <v>116</v>
      </c>
      <c r="ATL1192" s="500" t="s">
        <v>919</v>
      </c>
      <c r="ATN1192" s="168"/>
      <c r="ATO1192" s="168">
        <f t="shared" si="12777"/>
        <v>79</v>
      </c>
      <c r="ATP1192" s="167" t="s">
        <v>63</v>
      </c>
      <c r="ATQ1192" s="10">
        <f t="shared" ref="ATQ1192" si="13010">ATO1192*1.4</f>
        <v>110.6</v>
      </c>
      <c r="ATR1192" s="10"/>
      <c r="ATS1192" s="219"/>
      <c r="ATT1192" s="167" t="s">
        <v>116</v>
      </c>
      <c r="ATU1192" s="500" t="s">
        <v>468</v>
      </c>
      <c r="ATW1192" s="168"/>
      <c r="ATX1192" s="168">
        <f t="shared" si="12780"/>
        <v>0</v>
      </c>
      <c r="ATY1192" s="167" t="s">
        <v>63</v>
      </c>
      <c r="ATZ1192" s="10">
        <f t="shared" ref="ATZ1192" si="13011">ATX1192*1.4</f>
        <v>0</v>
      </c>
      <c r="AUA1192" s="10"/>
      <c r="AUB1192" s="219"/>
      <c r="AUC1192" s="167" t="s">
        <v>116</v>
      </c>
      <c r="AUD1192" s="500" t="s">
        <v>1625</v>
      </c>
      <c r="AUF1192" s="168"/>
      <c r="AUG1192" s="168">
        <f t="shared" si="12783"/>
        <v>0</v>
      </c>
      <c r="AUH1192" s="167" t="s">
        <v>63</v>
      </c>
      <c r="AUI1192" s="10">
        <f t="shared" ref="AUI1192" si="13012">AUG1192*1.4</f>
        <v>0</v>
      </c>
      <c r="AUJ1192" s="10"/>
      <c r="AUK1192" s="219"/>
      <c r="AUL1192" s="167" t="s">
        <v>116</v>
      </c>
      <c r="AUM1192" s="500" t="s">
        <v>704</v>
      </c>
      <c r="AUO1192" s="168"/>
      <c r="AUP1192" s="168">
        <f t="shared" si="12786"/>
        <v>0</v>
      </c>
      <c r="AUQ1192" s="167" t="s">
        <v>63</v>
      </c>
      <c r="AUR1192" s="10">
        <f t="shared" ref="AUR1192" si="13013">AUP1192*1.4</f>
        <v>0</v>
      </c>
      <c r="AUS1192" s="10"/>
      <c r="AUT1192" s="219"/>
      <c r="AUU1192" s="167" t="s">
        <v>116</v>
      </c>
      <c r="AUV1192" s="500" t="s">
        <v>541</v>
      </c>
      <c r="AUX1192" s="168"/>
      <c r="AUY1192" s="168">
        <f t="shared" si="12789"/>
        <v>7</v>
      </c>
      <c r="AUZ1192" s="167" t="s">
        <v>63</v>
      </c>
      <c r="AVA1192" s="10">
        <f t="shared" ref="AVA1192" si="13014">AUY1192*1.4</f>
        <v>9.7999999999999989</v>
      </c>
      <c r="AVB1192" s="10"/>
      <c r="AVC1192" s="219"/>
      <c r="AVD1192" s="167" t="s">
        <v>116</v>
      </c>
      <c r="AVE1192" s="500" t="s">
        <v>490</v>
      </c>
      <c r="AVG1192" s="168"/>
      <c r="AVH1192" s="168">
        <f t="shared" si="12792"/>
        <v>5</v>
      </c>
      <c r="AVI1192" s="167" t="s">
        <v>63</v>
      </c>
      <c r="AVJ1192" s="10">
        <f t="shared" ref="AVJ1192" si="13015">AVH1192*1.4</f>
        <v>7</v>
      </c>
      <c r="AVK1192" s="10"/>
      <c r="AVL1192" s="219"/>
      <c r="AVM1192" s="167" t="s">
        <v>116</v>
      </c>
      <c r="AVN1192" s="328" t="s">
        <v>938</v>
      </c>
      <c r="AVP1192" s="168"/>
      <c r="AVQ1192" s="168">
        <f t="shared" si="12795"/>
        <v>10</v>
      </c>
      <c r="AVR1192" s="167" t="s">
        <v>63</v>
      </c>
      <c r="AVS1192" s="10">
        <f t="shared" ref="AVS1192" si="13016">AVQ1192*1.4</f>
        <v>14</v>
      </c>
      <c r="AVT1192" s="10"/>
      <c r="AVU1192" s="219"/>
      <c r="AVV1192" s="167" t="s">
        <v>116</v>
      </c>
      <c r="AVW1192" s="500" t="s">
        <v>938</v>
      </c>
      <c r="AVY1192" s="168"/>
      <c r="AVZ1192" s="168">
        <f t="shared" si="12798"/>
        <v>10</v>
      </c>
      <c r="AWA1192" s="167" t="s">
        <v>63</v>
      </c>
      <c r="AWB1192" s="10">
        <f t="shared" ref="AWB1192" si="13017">AVZ1192*1.4</f>
        <v>14</v>
      </c>
      <c r="AWC1192" s="10"/>
      <c r="AWD1192" s="219"/>
      <c r="AWE1192" s="167" t="s">
        <v>116</v>
      </c>
      <c r="AWF1192" s="500" t="s">
        <v>1654</v>
      </c>
      <c r="AWH1192" s="168"/>
      <c r="AWI1192" s="168">
        <f t="shared" si="12801"/>
        <v>0</v>
      </c>
      <c r="AWJ1192" s="167" t="s">
        <v>63</v>
      </c>
      <c r="AWK1192" s="10">
        <f t="shared" ref="AWK1192" si="13018">AWI1192*1.4</f>
        <v>0</v>
      </c>
      <c r="AWL1192" s="10"/>
      <c r="AWM1192" s="219"/>
      <c r="AWN1192" s="167" t="s">
        <v>116</v>
      </c>
      <c r="AWO1192" s="500" t="s">
        <v>1980</v>
      </c>
      <c r="AWQ1192" s="168"/>
      <c r="AWR1192" s="168">
        <f t="shared" si="12804"/>
        <v>0</v>
      </c>
      <c r="AWS1192" s="167" t="s">
        <v>63</v>
      </c>
      <c r="AWT1192" s="10">
        <f t="shared" ref="AWT1192" si="13019">AWR1192*1.4</f>
        <v>0</v>
      </c>
      <c r="AWU1192" s="10"/>
      <c r="AWV1192" s="219"/>
      <c r="AWW1192" s="167" t="s">
        <v>116</v>
      </c>
      <c r="AWX1192" s="500" t="s">
        <v>919</v>
      </c>
      <c r="AWZ1192" s="168"/>
      <c r="AXA1192" s="168">
        <f t="shared" si="12807"/>
        <v>79</v>
      </c>
      <c r="AXB1192" s="167" t="s">
        <v>63</v>
      </c>
      <c r="AXC1192" s="10">
        <f t="shared" ref="AXC1192" si="13020">AXA1192*1.4</f>
        <v>110.6</v>
      </c>
      <c r="AXD1192" s="10"/>
      <c r="AXE1192" s="219"/>
      <c r="AXF1192" s="167" t="s">
        <v>116</v>
      </c>
      <c r="AXG1192" s="498" t="s">
        <v>904</v>
      </c>
      <c r="AXI1192" s="168"/>
      <c r="AXJ1192" s="168">
        <f t="shared" si="12810"/>
        <v>0</v>
      </c>
      <c r="AXK1192" s="167" t="s">
        <v>63</v>
      </c>
      <c r="AXL1192" s="10">
        <f t="shared" ref="AXL1192" si="13021">AXJ1192*1.4</f>
        <v>0</v>
      </c>
      <c r="AXM1192" s="10"/>
      <c r="AXN1192" s="219"/>
      <c r="AXO1192" s="167" t="s">
        <v>116</v>
      </c>
      <c r="AXP1192" s="500" t="s">
        <v>938</v>
      </c>
      <c r="AXR1192" s="168"/>
      <c r="AXS1192" s="168">
        <f t="shared" si="12813"/>
        <v>10</v>
      </c>
      <c r="AXT1192" s="167" t="s">
        <v>63</v>
      </c>
      <c r="AXU1192" s="10">
        <f t="shared" ref="AXU1192" si="13022">AXS1192*1.4</f>
        <v>14</v>
      </c>
      <c r="AXV1192" s="10"/>
      <c r="AXW1192" s="219"/>
      <c r="AXX1192" s="167" t="s">
        <v>116</v>
      </c>
      <c r="AXY1192" s="500" t="s">
        <v>2424</v>
      </c>
      <c r="AYA1192" s="168"/>
      <c r="AYB1192" s="168">
        <f t="shared" si="12816"/>
        <v>0</v>
      </c>
      <c r="AYC1192" s="167" t="s">
        <v>63</v>
      </c>
      <c r="AYD1192" s="10">
        <f t="shared" ref="AYD1192" si="13023">AYB1192*1.4</f>
        <v>0</v>
      </c>
      <c r="AYE1192" s="10"/>
      <c r="AYF1192" s="219"/>
      <c r="AYG1192" s="167" t="s">
        <v>116</v>
      </c>
      <c r="AYH1192" s="500" t="s">
        <v>1646</v>
      </c>
      <c r="AYJ1192" s="168"/>
      <c r="AYK1192" s="168">
        <f t="shared" si="12819"/>
        <v>0</v>
      </c>
      <c r="AYL1192" s="167" t="s">
        <v>63</v>
      </c>
      <c r="AYM1192" s="10">
        <f t="shared" ref="AYM1192" si="13024">AYK1192*1.4</f>
        <v>0</v>
      </c>
      <c r="AYN1192" s="10"/>
      <c r="AYO1192" s="219"/>
      <c r="AYP1192" s="167" t="s">
        <v>116</v>
      </c>
      <c r="AYQ1192" s="500" t="s">
        <v>503</v>
      </c>
      <c r="AYS1192" s="168"/>
      <c r="AYT1192" s="168">
        <f t="shared" si="12822"/>
        <v>0</v>
      </c>
      <c r="AYU1192" s="167" t="s">
        <v>63</v>
      </c>
      <c r="AYV1192" s="10">
        <f t="shared" ref="AYV1192" si="13025">AYT1192*1.4</f>
        <v>0</v>
      </c>
      <c r="AYW1192" s="10"/>
      <c r="AYX1192" s="219"/>
      <c r="AYY1192" s="167" t="s">
        <v>116</v>
      </c>
      <c r="AYZ1192" s="498" t="s">
        <v>938</v>
      </c>
      <c r="AZB1192" s="168"/>
      <c r="AZC1192" s="168">
        <f t="shared" si="12825"/>
        <v>10</v>
      </c>
      <c r="AZD1192" s="167" t="s">
        <v>63</v>
      </c>
      <c r="AZE1192" s="10">
        <f t="shared" ref="AZE1192" si="13026">AZC1192*1.4</f>
        <v>14</v>
      </c>
      <c r="AZF1192" s="10"/>
      <c r="AZG1192" s="219"/>
      <c r="AZH1192" s="167" t="s">
        <v>116</v>
      </c>
      <c r="AZI1192" s="500" t="s">
        <v>1654</v>
      </c>
      <c r="AZK1192" s="168"/>
      <c r="AZL1192" s="168">
        <f t="shared" si="12828"/>
        <v>0</v>
      </c>
      <c r="AZM1192" s="167" t="s">
        <v>63</v>
      </c>
      <c r="AZN1192" s="10">
        <f t="shared" ref="AZN1192" si="13027">AZL1192*1.4</f>
        <v>0</v>
      </c>
      <c r="AZO1192" s="10"/>
      <c r="AZP1192" s="219"/>
      <c r="AZQ1192" s="167" t="s">
        <v>116</v>
      </c>
      <c r="AZR1192" s="500" t="s">
        <v>2961</v>
      </c>
      <c r="AZT1192" s="168"/>
      <c r="AZU1192" s="168">
        <f t="shared" si="12831"/>
        <v>0</v>
      </c>
      <c r="AZV1192" s="167" t="s">
        <v>63</v>
      </c>
      <c r="AZW1192" s="10">
        <f t="shared" ref="AZW1192" si="13028">AZU1192*1.4</f>
        <v>0</v>
      </c>
      <c r="AZX1192" s="10"/>
      <c r="AZY1192" s="219"/>
      <c r="AZZ1192" s="167" t="s">
        <v>116</v>
      </c>
      <c r="BAA1192" s="500" t="s">
        <v>919</v>
      </c>
      <c r="BAC1192" s="168"/>
      <c r="BAD1192" s="168">
        <f t="shared" si="12834"/>
        <v>79</v>
      </c>
      <c r="BAE1192" s="167" t="s">
        <v>63</v>
      </c>
      <c r="BAF1192" s="10">
        <f t="shared" ref="BAF1192" si="13029">BAD1192*1.4</f>
        <v>110.6</v>
      </c>
      <c r="BAG1192" s="10"/>
      <c r="BAH1192" s="219"/>
      <c r="BAI1192" s="167" t="s">
        <v>116</v>
      </c>
      <c r="BAJ1192" s="500" t="s">
        <v>1877</v>
      </c>
      <c r="BAL1192" s="168"/>
      <c r="BAM1192" s="168">
        <f t="shared" si="12837"/>
        <v>3</v>
      </c>
      <c r="BAN1192" s="167" t="s">
        <v>63</v>
      </c>
      <c r="BAO1192" s="10">
        <f t="shared" ref="BAO1192" si="13030">BAM1192*1.4</f>
        <v>4.1999999999999993</v>
      </c>
      <c r="BAP1192" s="10"/>
      <c r="BAQ1192" s="219"/>
      <c r="BAR1192" s="167" t="s">
        <v>116</v>
      </c>
      <c r="BAS1192" s="500" t="s">
        <v>938</v>
      </c>
      <c r="BAU1192" s="168"/>
      <c r="BAV1192" s="168">
        <f t="shared" si="12840"/>
        <v>10</v>
      </c>
      <c r="BAW1192" s="167" t="s">
        <v>63</v>
      </c>
      <c r="BAX1192" s="10">
        <f t="shared" ref="BAX1192" si="13031">BAV1192*1.4</f>
        <v>14</v>
      </c>
      <c r="BAY1192" s="10"/>
      <c r="BAZ1192" s="219"/>
      <c r="BBA1192" s="167" t="s">
        <v>116</v>
      </c>
      <c r="BBB1192" s="500" t="s">
        <v>3026</v>
      </c>
      <c r="BBD1192" s="168"/>
      <c r="BBE1192" s="168">
        <f t="shared" si="12843"/>
        <v>14</v>
      </c>
      <c r="BBF1192" s="167" t="s">
        <v>63</v>
      </c>
      <c r="BBG1192" s="10">
        <f t="shared" ref="BBG1192" si="13032">BBE1192*1.4</f>
        <v>19.599999999999998</v>
      </c>
      <c r="BBH1192" s="10"/>
      <c r="BBI1192" s="219"/>
      <c r="BBJ1192" s="167" t="s">
        <v>116</v>
      </c>
      <c r="BBK1192" s="500" t="s">
        <v>2460</v>
      </c>
      <c r="BBM1192" s="168"/>
      <c r="BBN1192" s="168">
        <f t="shared" si="12846"/>
        <v>0</v>
      </c>
      <c r="BBO1192" s="167" t="s">
        <v>63</v>
      </c>
      <c r="BBP1192" s="10">
        <f t="shared" ref="BBP1192" si="13033">BBN1192*1.4</f>
        <v>0</v>
      </c>
      <c r="BBQ1192" s="10"/>
      <c r="BBR1192" s="219"/>
      <c r="BBS1192" s="167" t="s">
        <v>116</v>
      </c>
      <c r="BBT1192" s="500" t="s">
        <v>938</v>
      </c>
      <c r="BBV1192" s="168"/>
      <c r="BBW1192" s="168">
        <f t="shared" si="12849"/>
        <v>10</v>
      </c>
      <c r="BBX1192" s="167" t="s">
        <v>63</v>
      </c>
      <c r="BBY1192" s="10">
        <f t="shared" ref="BBY1192" si="13034">BBW1192*1.4</f>
        <v>14</v>
      </c>
      <c r="BBZ1192" s="10"/>
      <c r="BCA1192" s="219"/>
      <c r="BCB1192" s="167" t="s">
        <v>116</v>
      </c>
      <c r="BCC1192" s="328" t="s">
        <v>1877</v>
      </c>
      <c r="BCE1192" s="168"/>
      <c r="BCF1192" s="168">
        <f t="shared" si="12852"/>
        <v>3</v>
      </c>
      <c r="BCG1192" s="167" t="s">
        <v>63</v>
      </c>
      <c r="BCH1192" s="10">
        <f t="shared" ref="BCH1192" si="13035">BCF1192*1.4</f>
        <v>4.1999999999999993</v>
      </c>
      <c r="BCI1192" s="10"/>
      <c r="BCJ1192" s="219"/>
      <c r="BCK1192" s="167" t="s">
        <v>116</v>
      </c>
      <c r="BCL1192" s="500" t="s">
        <v>468</v>
      </c>
      <c r="BCN1192" s="168"/>
      <c r="BCO1192" s="168">
        <f t="shared" si="12855"/>
        <v>0</v>
      </c>
      <c r="BCP1192" s="167" t="s">
        <v>63</v>
      </c>
      <c r="BCQ1192" s="10">
        <f t="shared" ref="BCQ1192" si="13036">BCO1192*1.4</f>
        <v>0</v>
      </c>
      <c r="BCR1192" s="10"/>
      <c r="BCS1192" s="219"/>
      <c r="BCT1192" s="167" t="s">
        <v>116</v>
      </c>
      <c r="BCU1192" s="500" t="s">
        <v>1899</v>
      </c>
      <c r="BCW1192" s="168"/>
      <c r="BCX1192" s="168">
        <f t="shared" si="12858"/>
        <v>0</v>
      </c>
      <c r="BCY1192" s="167" t="s">
        <v>63</v>
      </c>
      <c r="BCZ1192" s="10">
        <f t="shared" ref="BCZ1192" si="13037">BCX1192*1.4</f>
        <v>0</v>
      </c>
      <c r="BDA1192" s="10"/>
      <c r="BDB1192" s="219"/>
      <c r="BDC1192" s="167" t="s">
        <v>116</v>
      </c>
      <c r="BDD1192" s="500" t="s">
        <v>1308</v>
      </c>
      <c r="BDF1192" s="168"/>
      <c r="BDG1192" s="168">
        <f t="shared" si="12861"/>
        <v>0</v>
      </c>
      <c r="BDH1192" s="167" t="s">
        <v>63</v>
      </c>
      <c r="BDI1192" s="10">
        <f t="shared" ref="BDI1192" si="13038">BDG1192*1.4</f>
        <v>0</v>
      </c>
      <c r="BDJ1192" s="10"/>
      <c r="BDK1192" s="219"/>
      <c r="BDL1192" s="167" t="s">
        <v>116</v>
      </c>
      <c r="BDM1192" s="328" t="s">
        <v>1654</v>
      </c>
      <c r="BDO1192" s="168"/>
      <c r="BDP1192" s="168">
        <f t="shared" si="12864"/>
        <v>0</v>
      </c>
      <c r="BDQ1192" s="167" t="s">
        <v>63</v>
      </c>
      <c r="BDR1192" s="10">
        <f t="shared" ref="BDR1192" si="13039">BDP1192*1.4</f>
        <v>0</v>
      </c>
      <c r="BDS1192" s="10"/>
      <c r="BDT1192" s="219"/>
      <c r="BDU1192" s="167" t="s">
        <v>116</v>
      </c>
      <c r="BDV1192" s="500" t="s">
        <v>436</v>
      </c>
      <c r="BDX1192" s="168"/>
      <c r="BDY1192" s="168">
        <f t="shared" si="12867"/>
        <v>5</v>
      </c>
      <c r="BDZ1192" s="167" t="s">
        <v>63</v>
      </c>
      <c r="BEA1192" s="10">
        <f t="shared" ref="BEA1192" si="13040">BDY1192*1.4</f>
        <v>7</v>
      </c>
      <c r="BEB1192" s="10"/>
      <c r="BEC1192" s="219"/>
      <c r="BED1192" s="167" t="s">
        <v>116</v>
      </c>
      <c r="BEE1192" s="498" t="s">
        <v>541</v>
      </c>
      <c r="BEG1192" s="168"/>
      <c r="BEH1192" s="168">
        <f t="shared" si="12870"/>
        <v>7</v>
      </c>
      <c r="BEI1192" s="167" t="s">
        <v>63</v>
      </c>
      <c r="BEJ1192" s="10">
        <f t="shared" ref="BEJ1192" si="13041">BEH1192*1.4</f>
        <v>9.7999999999999989</v>
      </c>
      <c r="BEK1192" s="10"/>
      <c r="BEL1192" s="219"/>
      <c r="BEM1192" s="167" t="s">
        <v>116</v>
      </c>
      <c r="BEN1192" s="498" t="s">
        <v>1877</v>
      </c>
      <c r="BEP1192" s="168"/>
      <c r="BEQ1192" s="168">
        <f t="shared" si="12873"/>
        <v>3</v>
      </c>
      <c r="BER1192" s="167" t="s">
        <v>63</v>
      </c>
      <c r="BES1192" s="10">
        <f t="shared" ref="BES1192" si="13042">BEQ1192*1.4</f>
        <v>4.1999999999999993</v>
      </c>
      <c r="BET1192" s="10"/>
      <c r="BEU1192" s="219"/>
      <c r="BEV1192" s="167" t="s">
        <v>116</v>
      </c>
      <c r="BEW1192" s="500" t="s">
        <v>3359</v>
      </c>
      <c r="BEY1192" s="168"/>
      <c r="BEZ1192" s="168">
        <f t="shared" si="12876"/>
        <v>0</v>
      </c>
      <c r="BFA1192" s="167" t="s">
        <v>63</v>
      </c>
      <c r="BFB1192" s="10">
        <f t="shared" ref="BFB1192" si="13043">BEZ1192*1.4</f>
        <v>0</v>
      </c>
      <c r="BFC1192" s="10"/>
      <c r="BFD1192" s="219"/>
      <c r="BFE1192" s="167"/>
      <c r="BFF1192" s="327"/>
      <c r="BFH1192" s="168"/>
      <c r="BFI1192" s="168"/>
      <c r="BFJ1192" s="167"/>
      <c r="BFK1192" s="10"/>
      <c r="BFL1192" s="10"/>
      <c r="BFN1192" s="167"/>
      <c r="BFO1192" s="327"/>
      <c r="BFQ1192" s="168"/>
      <c r="BFR1192" s="168"/>
      <c r="BFS1192" s="167"/>
      <c r="BFT1192" s="10"/>
      <c r="BFU1192" s="10"/>
      <c r="BFW1192" s="167"/>
      <c r="BFX1192" s="328"/>
      <c r="BFZ1192" s="168"/>
      <c r="BGA1192" s="168"/>
      <c r="BGB1192" s="167"/>
      <c r="BGC1192" s="10"/>
      <c r="BGD1192" s="10"/>
      <c r="BGF1192" s="167"/>
      <c r="BGG1192" s="327"/>
      <c r="BGI1192" s="168"/>
      <c r="BGJ1192" s="168"/>
      <c r="BGK1192" s="167"/>
      <c r="BGL1192" s="10"/>
      <c r="BGM1192" s="10"/>
      <c r="BGO1192" s="167"/>
      <c r="BGP1192" s="328"/>
      <c r="BGR1192" s="168"/>
      <c r="BGS1192" s="168"/>
      <c r="BGT1192" s="167"/>
      <c r="BGU1192" s="10"/>
      <c r="BGV1192" s="10"/>
      <c r="BGX1192" s="167"/>
      <c r="BGY1192" s="327"/>
      <c r="BHA1192" s="168"/>
      <c r="BHB1192" s="168"/>
      <c r="BHC1192" s="167"/>
      <c r="BHD1192" s="10"/>
      <c r="BHE1192" s="10"/>
    </row>
    <row r="1193" spans="1:1565" s="14" customFormat="1" ht="15">
      <c r="A1193" s="167" t="s">
        <v>117</v>
      </c>
      <c r="B1193" s="325" t="s">
        <v>938</v>
      </c>
      <c r="D1193" s="168"/>
      <c r="E1193" s="168">
        <f>VLOOKUP(B1193,$A$1213:$F$2274,6,FALSE)</f>
        <v>10</v>
      </c>
      <c r="F1193" s="167" t="s">
        <v>65</v>
      </c>
      <c r="G1193" s="10">
        <f>E1193*1.3</f>
        <v>13</v>
      </c>
      <c r="H1193" s="10"/>
      <c r="I1193" s="219"/>
      <c r="J1193" s="167" t="s">
        <v>117</v>
      </c>
      <c r="K1193" s="325" t="s">
        <v>919</v>
      </c>
      <c r="M1193" s="168"/>
      <c r="N1193" s="168">
        <f>VLOOKUP(K1193,$A$1213:$F$2274,6,FALSE)</f>
        <v>79</v>
      </c>
      <c r="O1193" s="167" t="s">
        <v>65</v>
      </c>
      <c r="P1193" s="10">
        <f>N1193*1.3</f>
        <v>102.7</v>
      </c>
      <c r="Q1193" s="10"/>
      <c r="R1193" s="219"/>
      <c r="S1193" s="167" t="s">
        <v>117</v>
      </c>
      <c r="T1193" s="325" t="s">
        <v>919</v>
      </c>
      <c r="V1193" s="168"/>
      <c r="W1193" s="168">
        <f t="shared" si="12381"/>
        <v>79</v>
      </c>
      <c r="X1193" s="167" t="s">
        <v>65</v>
      </c>
      <c r="Y1193" s="10">
        <f t="shared" ref="Y1193" si="13044">W1193*1.3</f>
        <v>102.7</v>
      </c>
      <c r="Z1193" s="10"/>
      <c r="AA1193" s="219"/>
      <c r="AB1193" s="167" t="s">
        <v>117</v>
      </c>
      <c r="AC1193" s="325" t="s">
        <v>2961</v>
      </c>
      <c r="AE1193" s="168"/>
      <c r="AF1193" s="168">
        <f t="shared" si="12384"/>
        <v>0</v>
      </c>
      <c r="AG1193" s="167" t="s">
        <v>65</v>
      </c>
      <c r="AH1193" s="10">
        <f t="shared" ref="AH1193" si="13045">AF1193*1.3</f>
        <v>0</v>
      </c>
      <c r="AI1193" s="10"/>
      <c r="AJ1193" s="219"/>
      <c r="AK1193" s="167" t="s">
        <v>117</v>
      </c>
      <c r="AL1193" s="498" t="s">
        <v>3026</v>
      </c>
      <c r="AN1193" s="168"/>
      <c r="AO1193" s="168">
        <f t="shared" si="12387"/>
        <v>14</v>
      </c>
      <c r="AP1193" s="167" t="s">
        <v>65</v>
      </c>
      <c r="AQ1193" s="10">
        <f t="shared" ref="AQ1193" si="13046">AO1193*1.3</f>
        <v>18.2</v>
      </c>
      <c r="AR1193" s="10"/>
      <c r="AS1193" s="219"/>
      <c r="AT1193" s="167" t="s">
        <v>117</v>
      </c>
      <c r="AU1193" s="325" t="s">
        <v>417</v>
      </c>
      <c r="AW1193" s="168"/>
      <c r="AX1193" s="168">
        <f t="shared" si="12390"/>
        <v>0</v>
      </c>
      <c r="AY1193" s="167" t="s">
        <v>65</v>
      </c>
      <c r="AZ1193" s="10">
        <f t="shared" ref="AZ1193" si="13047">AX1193*1.3</f>
        <v>0</v>
      </c>
      <c r="BA1193" s="10"/>
      <c r="BB1193" s="219"/>
      <c r="BC1193" s="167" t="s">
        <v>117</v>
      </c>
      <c r="BD1193" s="325" t="s">
        <v>3640</v>
      </c>
      <c r="BF1193" s="168"/>
      <c r="BG1193" s="168">
        <f t="shared" si="12393"/>
        <v>0</v>
      </c>
      <c r="BH1193" s="167" t="s">
        <v>65</v>
      </c>
      <c r="BI1193" s="10">
        <f t="shared" ref="BI1193" si="13048">BG1193*1.3</f>
        <v>0</v>
      </c>
      <c r="BJ1193" s="10"/>
      <c r="BK1193" s="219"/>
      <c r="BL1193" s="167" t="s">
        <v>117</v>
      </c>
      <c r="BM1193" s="325" t="s">
        <v>468</v>
      </c>
      <c r="BO1193" s="168"/>
      <c r="BP1193" s="168">
        <f t="shared" si="12396"/>
        <v>0</v>
      </c>
      <c r="BQ1193" s="167" t="s">
        <v>65</v>
      </c>
      <c r="BR1193" s="10">
        <f t="shared" ref="BR1193" si="13049">BP1193*1.3</f>
        <v>0</v>
      </c>
      <c r="BS1193" s="10"/>
      <c r="BT1193" s="219"/>
      <c r="BU1193" s="167" t="s">
        <v>117</v>
      </c>
      <c r="BV1193" s="325" t="s">
        <v>2995</v>
      </c>
      <c r="BX1193" s="168"/>
      <c r="BY1193" s="168">
        <f t="shared" si="12399"/>
        <v>6</v>
      </c>
      <c r="BZ1193" s="167" t="s">
        <v>65</v>
      </c>
      <c r="CA1193" s="10">
        <f t="shared" ref="CA1193" si="13050">BY1193*1.3</f>
        <v>7.8000000000000007</v>
      </c>
      <c r="CB1193" s="10"/>
      <c r="CC1193" s="219"/>
      <c r="CD1193" s="167" t="s">
        <v>117</v>
      </c>
      <c r="CE1193" s="325" t="s">
        <v>3026</v>
      </c>
      <c r="CG1193" s="168"/>
      <c r="CH1193" s="168">
        <f t="shared" si="12402"/>
        <v>14</v>
      </c>
      <c r="CI1193" s="167" t="s">
        <v>65</v>
      </c>
      <c r="CJ1193" s="10">
        <f t="shared" ref="CJ1193" si="13051">CH1193*1.3</f>
        <v>18.2</v>
      </c>
      <c r="CK1193" s="10"/>
      <c r="CL1193" s="219"/>
      <c r="CM1193" s="167" t="s">
        <v>117</v>
      </c>
      <c r="CN1193" s="325" t="s">
        <v>3002</v>
      </c>
      <c r="CP1193" s="168"/>
      <c r="CQ1193" s="168">
        <f t="shared" si="12405"/>
        <v>12</v>
      </c>
      <c r="CR1193" s="167" t="s">
        <v>65</v>
      </c>
      <c r="CS1193" s="10">
        <f t="shared" ref="CS1193" si="13052">CQ1193*1.3</f>
        <v>15.600000000000001</v>
      </c>
      <c r="CT1193" s="10"/>
      <c r="CU1193" s="219"/>
      <c r="CV1193" s="167" t="s">
        <v>117</v>
      </c>
      <c r="CW1193" s="325" t="s">
        <v>468</v>
      </c>
      <c r="CY1193" s="168"/>
      <c r="CZ1193" s="168">
        <f t="shared" si="12408"/>
        <v>0</v>
      </c>
      <c r="DA1193" s="167" t="s">
        <v>65</v>
      </c>
      <c r="DB1193" s="10">
        <f t="shared" ref="DB1193" si="13053">CZ1193*1.3</f>
        <v>0</v>
      </c>
      <c r="DC1193" s="10"/>
      <c r="DD1193" s="219"/>
      <c r="DE1193" s="167" t="s">
        <v>117</v>
      </c>
      <c r="DF1193" s="325" t="s">
        <v>2961</v>
      </c>
      <c r="DH1193" s="168"/>
      <c r="DI1193" s="168">
        <f t="shared" si="12411"/>
        <v>0</v>
      </c>
      <c r="DJ1193" s="167" t="s">
        <v>65</v>
      </c>
      <c r="DK1193" s="10">
        <f t="shared" ref="DK1193" si="13054">DI1193*1.3</f>
        <v>0</v>
      </c>
      <c r="DL1193" s="10"/>
      <c r="DM1193" s="219"/>
      <c r="DN1193" s="167" t="s">
        <v>117</v>
      </c>
      <c r="DO1193" s="325" t="s">
        <v>938</v>
      </c>
      <c r="DQ1193" s="168"/>
      <c r="DR1193" s="168">
        <f t="shared" si="12414"/>
        <v>10</v>
      </c>
      <c r="DS1193" s="167" t="s">
        <v>65</v>
      </c>
      <c r="DT1193" s="10">
        <f t="shared" ref="DT1193" si="13055">DR1193*1.3</f>
        <v>13</v>
      </c>
      <c r="DU1193" s="10"/>
      <c r="DV1193" s="219"/>
      <c r="DW1193" s="167" t="s">
        <v>117</v>
      </c>
      <c r="DX1193" s="325" t="s">
        <v>3026</v>
      </c>
      <c r="DZ1193" s="168"/>
      <c r="EA1193" s="168">
        <f t="shared" si="12417"/>
        <v>14</v>
      </c>
      <c r="EB1193" s="167" t="s">
        <v>65</v>
      </c>
      <c r="EC1193" s="10">
        <f t="shared" ref="EC1193" si="13056">EA1193*1.3</f>
        <v>18.2</v>
      </c>
      <c r="ED1193" s="10"/>
      <c r="EE1193" s="219"/>
      <c r="EF1193" s="167" t="s">
        <v>117</v>
      </c>
      <c r="EG1193" s="325" t="s">
        <v>2961</v>
      </c>
      <c r="EI1193" s="168"/>
      <c r="EJ1193" s="168">
        <f t="shared" si="12420"/>
        <v>0</v>
      </c>
      <c r="EK1193" s="167" t="s">
        <v>65</v>
      </c>
      <c r="EL1193" s="10">
        <f t="shared" ref="EL1193" si="13057">EJ1193*1.3</f>
        <v>0</v>
      </c>
      <c r="EM1193" s="10"/>
      <c r="EN1193" s="219"/>
      <c r="EO1193" s="167" t="s">
        <v>117</v>
      </c>
      <c r="EP1193" s="325" t="s">
        <v>3026</v>
      </c>
      <c r="ER1193" s="168"/>
      <c r="ES1193" s="168">
        <f t="shared" si="12423"/>
        <v>14</v>
      </c>
      <c r="ET1193" s="167" t="s">
        <v>65</v>
      </c>
      <c r="EU1193" s="10">
        <f t="shared" ref="EU1193" si="13058">ES1193*1.3</f>
        <v>18.2</v>
      </c>
      <c r="EV1193" s="10"/>
      <c r="EW1193" s="219"/>
      <c r="EX1193" s="167" t="s">
        <v>117</v>
      </c>
      <c r="EY1193" s="325" t="s">
        <v>503</v>
      </c>
      <c r="FA1193" s="168"/>
      <c r="FB1193" s="168">
        <f t="shared" si="12426"/>
        <v>0</v>
      </c>
      <c r="FC1193" s="167" t="s">
        <v>65</v>
      </c>
      <c r="FD1193" s="10">
        <f t="shared" ref="FD1193" si="13059">FB1193*1.3</f>
        <v>0</v>
      </c>
      <c r="FE1193" s="10"/>
      <c r="FF1193" s="219"/>
      <c r="FG1193" s="167" t="s">
        <v>117</v>
      </c>
      <c r="FH1193" s="325" t="s">
        <v>2844</v>
      </c>
      <c r="FJ1193" s="168"/>
      <c r="FK1193" s="168">
        <f t="shared" si="12429"/>
        <v>21</v>
      </c>
      <c r="FL1193" s="167" t="s">
        <v>65</v>
      </c>
      <c r="FM1193" s="10">
        <f t="shared" ref="FM1193" si="13060">FK1193*1.3</f>
        <v>27.3</v>
      </c>
      <c r="FN1193" s="10"/>
      <c r="FO1193" s="219"/>
      <c r="FP1193" s="167" t="s">
        <v>117</v>
      </c>
      <c r="FQ1193" s="325" t="s">
        <v>544</v>
      </c>
      <c r="FS1193" s="168"/>
      <c r="FT1193" s="168">
        <f t="shared" si="12432"/>
        <v>0</v>
      </c>
      <c r="FU1193" s="167" t="s">
        <v>65</v>
      </c>
      <c r="FV1193" s="10">
        <f t="shared" ref="FV1193" si="13061">FT1193*1.3</f>
        <v>0</v>
      </c>
      <c r="FW1193" s="10"/>
      <c r="FX1193" s="219"/>
      <c r="FY1193" s="167" t="s">
        <v>117</v>
      </c>
      <c r="FZ1193" s="325" t="s">
        <v>919</v>
      </c>
      <c r="GB1193" s="168"/>
      <c r="GC1193" s="168">
        <f t="shared" si="12435"/>
        <v>79</v>
      </c>
      <c r="GD1193" s="167" t="s">
        <v>65</v>
      </c>
      <c r="GE1193" s="10">
        <f t="shared" ref="GE1193" si="13062">GC1193*1.3</f>
        <v>102.7</v>
      </c>
      <c r="GF1193" s="10"/>
      <c r="GG1193" s="219"/>
      <c r="GH1193" s="167" t="s">
        <v>117</v>
      </c>
      <c r="GI1193" s="325" t="s">
        <v>2744</v>
      </c>
      <c r="GK1193" s="168"/>
      <c r="GL1193" s="168">
        <f t="shared" si="12438"/>
        <v>6</v>
      </c>
      <c r="GM1193" s="167" t="s">
        <v>65</v>
      </c>
      <c r="GN1193" s="10">
        <f t="shared" ref="GN1193" si="13063">GL1193*1.3</f>
        <v>7.8000000000000007</v>
      </c>
      <c r="GO1193" s="10"/>
      <c r="GP1193" s="219"/>
      <c r="GQ1193" s="167" t="s">
        <v>117</v>
      </c>
      <c r="GR1193" s="325" t="s">
        <v>2844</v>
      </c>
      <c r="GT1193" s="168"/>
      <c r="GU1193" s="168">
        <f t="shared" si="12441"/>
        <v>21</v>
      </c>
      <c r="GV1193" s="167" t="s">
        <v>65</v>
      </c>
      <c r="GW1193" s="10">
        <f t="shared" ref="GW1193" si="13064">GU1193*1.3</f>
        <v>27.3</v>
      </c>
      <c r="GX1193" s="10"/>
      <c r="GY1193" s="219"/>
      <c r="GZ1193" s="167" t="s">
        <v>117</v>
      </c>
      <c r="HA1193" s="325" t="s">
        <v>3316</v>
      </c>
      <c r="HC1193" s="168"/>
      <c r="HD1193" s="168">
        <f t="shared" si="12444"/>
        <v>0</v>
      </c>
      <c r="HE1193" s="167" t="s">
        <v>65</v>
      </c>
      <c r="HF1193" s="10">
        <f t="shared" ref="HF1193" si="13065">HD1193*1.3</f>
        <v>0</v>
      </c>
      <c r="HG1193" s="10"/>
      <c r="HH1193" s="219"/>
      <c r="HI1193" s="167" t="s">
        <v>117</v>
      </c>
      <c r="HJ1193" s="325" t="s">
        <v>2424</v>
      </c>
      <c r="HL1193" s="168"/>
      <c r="HM1193" s="168">
        <f t="shared" si="12447"/>
        <v>0</v>
      </c>
      <c r="HN1193" s="167" t="s">
        <v>65</v>
      </c>
      <c r="HO1193" s="10">
        <f t="shared" ref="HO1193" si="13066">HM1193*1.3</f>
        <v>0</v>
      </c>
      <c r="HP1193" s="10"/>
      <c r="HQ1193" s="219"/>
      <c r="HR1193" s="167" t="s">
        <v>117</v>
      </c>
      <c r="HS1193" s="325" t="s">
        <v>1625</v>
      </c>
      <c r="HU1193" s="168"/>
      <c r="HV1193" s="168">
        <f t="shared" si="12450"/>
        <v>0</v>
      </c>
      <c r="HW1193" s="167" t="s">
        <v>65</v>
      </c>
      <c r="HX1193" s="10">
        <f t="shared" ref="HX1193" si="13067">HV1193*1.3</f>
        <v>0</v>
      </c>
      <c r="HY1193" s="10"/>
      <c r="HZ1193" s="219"/>
      <c r="IA1193" s="167" t="s">
        <v>117</v>
      </c>
      <c r="IB1193" s="325" t="s">
        <v>436</v>
      </c>
      <c r="ID1193" s="168"/>
      <c r="IE1193" s="168">
        <f t="shared" si="12453"/>
        <v>5</v>
      </c>
      <c r="IF1193" s="167" t="s">
        <v>65</v>
      </c>
      <c r="IG1193" s="10">
        <f t="shared" ref="IG1193" si="13068">IE1193*1.3</f>
        <v>6.5</v>
      </c>
      <c r="IH1193" s="10"/>
      <c r="II1193" s="219"/>
      <c r="IJ1193" s="167" t="s">
        <v>117</v>
      </c>
      <c r="IK1193" s="325" t="s">
        <v>3002</v>
      </c>
      <c r="IM1193" s="168"/>
      <c r="IN1193" s="168">
        <f t="shared" si="12456"/>
        <v>12</v>
      </c>
      <c r="IO1193" s="167" t="s">
        <v>65</v>
      </c>
      <c r="IP1193" s="10">
        <f t="shared" ref="IP1193" si="13069">IN1193*1.3</f>
        <v>15.600000000000001</v>
      </c>
      <c r="IQ1193" s="10"/>
      <c r="IR1193" s="219"/>
      <c r="IS1193" s="167" t="s">
        <v>117</v>
      </c>
      <c r="IT1193" s="325" t="s">
        <v>1654</v>
      </c>
      <c r="IV1193" s="168"/>
      <c r="IW1193" s="168">
        <f t="shared" si="12459"/>
        <v>0</v>
      </c>
      <c r="IX1193" s="167" t="s">
        <v>65</v>
      </c>
      <c r="IY1193" s="10">
        <f t="shared" ref="IY1193" si="13070">IW1193*1.3</f>
        <v>0</v>
      </c>
      <c r="IZ1193" s="10"/>
      <c r="JA1193" s="219"/>
      <c r="JB1193" s="167" t="s">
        <v>117</v>
      </c>
      <c r="JC1193" s="500" t="s">
        <v>417</v>
      </c>
      <c r="JE1193" s="168"/>
      <c r="JF1193" s="168">
        <f t="shared" si="12462"/>
        <v>0</v>
      </c>
      <c r="JG1193" s="167" t="s">
        <v>65</v>
      </c>
      <c r="JH1193" s="10">
        <f t="shared" ref="JH1193" si="13071">JF1193*1.3</f>
        <v>0</v>
      </c>
      <c r="JI1193" s="10"/>
      <c r="JJ1193" s="219"/>
      <c r="JK1193" s="167" t="s">
        <v>117</v>
      </c>
      <c r="JL1193" s="500" t="s">
        <v>919</v>
      </c>
      <c r="JN1193" s="168"/>
      <c r="JO1193" s="168">
        <f t="shared" si="12465"/>
        <v>79</v>
      </c>
      <c r="JP1193" s="167" t="s">
        <v>65</v>
      </c>
      <c r="JQ1193" s="10">
        <f t="shared" ref="JQ1193" si="13072">JO1193*1.3</f>
        <v>102.7</v>
      </c>
      <c r="JR1193" s="10"/>
      <c r="JS1193" s="219"/>
      <c r="JT1193" s="167" t="s">
        <v>117</v>
      </c>
      <c r="JU1193" s="500" t="s">
        <v>3579</v>
      </c>
      <c r="JW1193" s="168"/>
      <c r="JX1193" s="168">
        <f t="shared" si="12468"/>
        <v>0</v>
      </c>
      <c r="JY1193" s="167" t="s">
        <v>65</v>
      </c>
      <c r="JZ1193" s="10">
        <f t="shared" ref="JZ1193" si="13073">JX1193*1.3</f>
        <v>0</v>
      </c>
      <c r="KA1193" s="10"/>
      <c r="KB1193" s="219"/>
      <c r="KC1193" s="167" t="s">
        <v>117</v>
      </c>
      <c r="KD1193" s="500" t="s">
        <v>2840</v>
      </c>
      <c r="KF1193" s="168"/>
      <c r="KG1193" s="168">
        <f t="shared" si="12471"/>
        <v>8</v>
      </c>
      <c r="KH1193" s="167" t="s">
        <v>65</v>
      </c>
      <c r="KI1193" s="10">
        <f t="shared" ref="KI1193" si="13074">KG1193*1.3</f>
        <v>10.4</v>
      </c>
      <c r="KJ1193" s="10"/>
      <c r="KK1193" s="219"/>
      <c r="KL1193" s="167" t="s">
        <v>117</v>
      </c>
      <c r="KM1193" s="500" t="s">
        <v>417</v>
      </c>
      <c r="KO1193" s="168"/>
      <c r="KP1193" s="168">
        <f t="shared" si="12474"/>
        <v>0</v>
      </c>
      <c r="KQ1193" s="167" t="s">
        <v>65</v>
      </c>
      <c r="KR1193" s="10">
        <f t="shared" ref="KR1193" si="13075">KP1193*1.3</f>
        <v>0</v>
      </c>
      <c r="KS1193" s="10"/>
      <c r="KT1193" s="219"/>
      <c r="KU1193" s="167" t="s">
        <v>117</v>
      </c>
      <c r="KV1193" s="328" t="s">
        <v>435</v>
      </c>
      <c r="KX1193" s="168"/>
      <c r="KY1193" s="168">
        <f t="shared" si="12477"/>
        <v>0</v>
      </c>
      <c r="KZ1193" s="167" t="s">
        <v>65</v>
      </c>
      <c r="LA1193" s="10">
        <f t="shared" ref="LA1193" si="13076">KY1193*1.3</f>
        <v>0</v>
      </c>
      <c r="LB1193" s="10"/>
      <c r="LC1193" s="219"/>
      <c r="LD1193" s="167" t="s">
        <v>117</v>
      </c>
      <c r="LE1193" s="500" t="s">
        <v>541</v>
      </c>
      <c r="LG1193" s="168"/>
      <c r="LH1193" s="168">
        <f t="shared" si="12480"/>
        <v>7</v>
      </c>
      <c r="LI1193" s="167" t="s">
        <v>65</v>
      </c>
      <c r="LJ1193" s="10">
        <f t="shared" ref="LJ1193" si="13077">LH1193*1.3</f>
        <v>9.1</v>
      </c>
      <c r="LK1193" s="10"/>
      <c r="LL1193" s="219"/>
      <c r="LM1193" s="167" t="s">
        <v>117</v>
      </c>
      <c r="LN1193" s="500" t="s">
        <v>1646</v>
      </c>
      <c r="LP1193" s="168"/>
      <c r="LQ1193" s="168">
        <f t="shared" si="12483"/>
        <v>0</v>
      </c>
      <c r="LR1193" s="167" t="s">
        <v>65</v>
      </c>
      <c r="LS1193" s="10">
        <f t="shared" ref="LS1193" si="13078">LQ1193*1.3</f>
        <v>0</v>
      </c>
      <c r="LT1193" s="10"/>
      <c r="LU1193" s="219"/>
      <c r="LV1193" s="167" t="s">
        <v>117</v>
      </c>
      <c r="LW1193" s="500" t="s">
        <v>2392</v>
      </c>
      <c r="LY1193" s="168"/>
      <c r="LZ1193" s="168">
        <f t="shared" si="12486"/>
        <v>0</v>
      </c>
      <c r="MA1193" s="167" t="s">
        <v>65</v>
      </c>
      <c r="MB1193" s="10">
        <f t="shared" ref="MB1193" si="13079">LZ1193*1.3</f>
        <v>0</v>
      </c>
      <c r="MC1193" s="10"/>
      <c r="MD1193" s="219"/>
      <c r="ME1193" s="167" t="s">
        <v>117</v>
      </c>
      <c r="MF1193" s="500" t="s">
        <v>2424</v>
      </c>
      <c r="MH1193" s="168"/>
      <c r="MI1193" s="168">
        <f t="shared" si="12489"/>
        <v>0</v>
      </c>
      <c r="MJ1193" s="167" t="s">
        <v>65</v>
      </c>
      <c r="MK1193" s="10">
        <f t="shared" ref="MK1193" si="13080">MI1193*1.3</f>
        <v>0</v>
      </c>
      <c r="ML1193" s="10"/>
      <c r="MM1193" s="219"/>
      <c r="MN1193" s="167" t="s">
        <v>117</v>
      </c>
      <c r="MO1193" s="328" t="s">
        <v>1654</v>
      </c>
      <c r="MQ1193" s="168"/>
      <c r="MR1193" s="168">
        <f t="shared" si="12492"/>
        <v>0</v>
      </c>
      <c r="MS1193" s="167" t="s">
        <v>65</v>
      </c>
      <c r="MT1193" s="10">
        <f t="shared" ref="MT1193" si="13081">MR1193*1.3</f>
        <v>0</v>
      </c>
      <c r="MU1193" s="10"/>
      <c r="MV1193" s="219"/>
      <c r="MW1193" s="167" t="s">
        <v>117</v>
      </c>
      <c r="MX1193" s="500" t="s">
        <v>435</v>
      </c>
      <c r="MZ1193" s="168"/>
      <c r="NA1193" s="168">
        <f t="shared" si="12495"/>
        <v>0</v>
      </c>
      <c r="NB1193" s="167" t="s">
        <v>65</v>
      </c>
      <c r="NC1193" s="10">
        <f t="shared" ref="NC1193" si="13082">NA1193*1.3</f>
        <v>0</v>
      </c>
      <c r="ND1193" s="10"/>
      <c r="NE1193" s="219"/>
      <c r="NF1193" s="167" t="s">
        <v>117</v>
      </c>
      <c r="NG1193" s="500" t="s">
        <v>468</v>
      </c>
      <c r="NI1193" s="168"/>
      <c r="NJ1193" s="168">
        <f t="shared" si="12498"/>
        <v>0</v>
      </c>
      <c r="NK1193" s="167" t="s">
        <v>65</v>
      </c>
      <c r="NL1193" s="10">
        <f t="shared" ref="NL1193" si="13083">NJ1193*1.3</f>
        <v>0</v>
      </c>
      <c r="NM1193" s="10"/>
      <c r="NN1193" s="219"/>
      <c r="NO1193" s="167" t="s">
        <v>117</v>
      </c>
      <c r="NP1193" s="500" t="s">
        <v>1877</v>
      </c>
      <c r="NR1193" s="168"/>
      <c r="NS1193" s="168">
        <f t="shared" si="12501"/>
        <v>3</v>
      </c>
      <c r="NT1193" s="167" t="s">
        <v>65</v>
      </c>
      <c r="NU1193" s="10">
        <f t="shared" ref="NU1193" si="13084">NS1193*1.3</f>
        <v>3.9000000000000004</v>
      </c>
      <c r="NV1193" s="10"/>
      <c r="NW1193" s="219"/>
      <c r="NX1193" s="167" t="s">
        <v>117</v>
      </c>
      <c r="NY1193" s="500" t="s">
        <v>1646</v>
      </c>
      <c r="OA1193" s="168"/>
      <c r="OB1193" s="168">
        <f t="shared" si="12504"/>
        <v>0</v>
      </c>
      <c r="OC1193" s="167" t="s">
        <v>65</v>
      </c>
      <c r="OD1193" s="10">
        <f t="shared" ref="OD1193" si="13085">OB1193*1.3</f>
        <v>0</v>
      </c>
      <c r="OE1193" s="10"/>
      <c r="OF1193" s="219"/>
      <c r="OG1193" s="167" t="s">
        <v>117</v>
      </c>
      <c r="OH1193" s="500" t="s">
        <v>468</v>
      </c>
      <c r="OJ1193" s="168"/>
      <c r="OK1193" s="168">
        <f t="shared" si="12507"/>
        <v>0</v>
      </c>
      <c r="OL1193" s="167" t="s">
        <v>65</v>
      </c>
      <c r="OM1193" s="10">
        <f t="shared" ref="OM1193" si="13086">OK1193*1.3</f>
        <v>0</v>
      </c>
      <c r="ON1193" s="10"/>
      <c r="OO1193" s="219"/>
      <c r="OP1193" s="167" t="s">
        <v>117</v>
      </c>
      <c r="OQ1193" s="500" t="s">
        <v>1646</v>
      </c>
      <c r="OS1193" s="168"/>
      <c r="OT1193" s="168">
        <f t="shared" si="12510"/>
        <v>0</v>
      </c>
      <c r="OU1193" s="167" t="s">
        <v>65</v>
      </c>
      <c r="OV1193" s="10">
        <f t="shared" ref="OV1193" si="13087">OT1193*1.3</f>
        <v>0</v>
      </c>
      <c r="OW1193" s="10"/>
      <c r="OX1193" s="219"/>
      <c r="OY1193" s="167" t="s">
        <v>117</v>
      </c>
      <c r="OZ1193" s="500" t="s">
        <v>417</v>
      </c>
      <c r="PB1193" s="168"/>
      <c r="PC1193" s="168">
        <f t="shared" si="12513"/>
        <v>0</v>
      </c>
      <c r="PD1193" s="167" t="s">
        <v>65</v>
      </c>
      <c r="PE1193" s="10">
        <f t="shared" ref="PE1193" si="13088">PC1193*1.3</f>
        <v>0</v>
      </c>
      <c r="PF1193" s="10"/>
      <c r="PG1193" s="219"/>
      <c r="PH1193" s="167" t="s">
        <v>117</v>
      </c>
      <c r="PI1193" s="500" t="s">
        <v>3605</v>
      </c>
      <c r="PK1193" s="168"/>
      <c r="PL1193" s="168">
        <f t="shared" si="12516"/>
        <v>0</v>
      </c>
      <c r="PM1193" s="167" t="s">
        <v>65</v>
      </c>
      <c r="PN1193" s="10">
        <f t="shared" ref="PN1193" si="13089">PL1193*1.3</f>
        <v>0</v>
      </c>
      <c r="PO1193" s="10"/>
      <c r="PP1193" s="219"/>
      <c r="PQ1193" s="167" t="s">
        <v>117</v>
      </c>
      <c r="PR1193" s="500" t="s">
        <v>2424</v>
      </c>
      <c r="PT1193" s="168"/>
      <c r="PU1193" s="168">
        <f t="shared" si="12519"/>
        <v>0</v>
      </c>
      <c r="PV1193" s="167" t="s">
        <v>65</v>
      </c>
      <c r="PW1193" s="10">
        <f t="shared" ref="PW1193" si="13090">PU1193*1.3</f>
        <v>0</v>
      </c>
      <c r="PX1193" s="10"/>
      <c r="PY1193" s="219"/>
      <c r="PZ1193" s="167" t="s">
        <v>117</v>
      </c>
      <c r="QA1193" s="500" t="s">
        <v>436</v>
      </c>
      <c r="QC1193" s="168"/>
      <c r="QD1193" s="168">
        <f t="shared" si="12522"/>
        <v>5</v>
      </c>
      <c r="QE1193" s="167" t="s">
        <v>65</v>
      </c>
      <c r="QF1193" s="10">
        <f t="shared" ref="QF1193" si="13091">QD1193*1.3</f>
        <v>6.5</v>
      </c>
      <c r="QG1193" s="10"/>
      <c r="QH1193" s="219"/>
      <c r="QI1193" s="167" t="s">
        <v>117</v>
      </c>
      <c r="QJ1193" s="500" t="s">
        <v>3316</v>
      </c>
      <c r="QL1193" s="168"/>
      <c r="QM1193" s="168">
        <f t="shared" si="12525"/>
        <v>0</v>
      </c>
      <c r="QN1193" s="167" t="s">
        <v>65</v>
      </c>
      <c r="QO1193" s="10">
        <f t="shared" ref="QO1193" si="13092">QM1193*1.3</f>
        <v>0</v>
      </c>
      <c r="QP1193" s="10"/>
      <c r="QQ1193" s="219"/>
      <c r="QR1193" s="167" t="s">
        <v>117</v>
      </c>
      <c r="QS1193" s="500" t="s">
        <v>3414</v>
      </c>
      <c r="QU1193" s="168"/>
      <c r="QV1193" s="168">
        <f t="shared" si="12528"/>
        <v>18</v>
      </c>
      <c r="QW1193" s="167" t="s">
        <v>65</v>
      </c>
      <c r="QX1193" s="10">
        <f t="shared" ref="QX1193" si="13093">QV1193*1.3</f>
        <v>23.400000000000002</v>
      </c>
      <c r="QY1193" s="10"/>
      <c r="QZ1193" s="219"/>
      <c r="RA1193" s="167" t="s">
        <v>117</v>
      </c>
      <c r="RB1193" s="500" t="s">
        <v>1654</v>
      </c>
      <c r="RD1193" s="168"/>
      <c r="RE1193" s="168">
        <f t="shared" si="12531"/>
        <v>0</v>
      </c>
      <c r="RF1193" s="167" t="s">
        <v>65</v>
      </c>
      <c r="RG1193" s="10">
        <f t="shared" ref="RG1193" si="13094">RE1193*1.3</f>
        <v>0</v>
      </c>
      <c r="RH1193" s="10"/>
      <c r="RI1193" s="219"/>
      <c r="RJ1193" s="167" t="s">
        <v>117</v>
      </c>
      <c r="RK1193" s="500" t="s">
        <v>1625</v>
      </c>
      <c r="RM1193" s="168"/>
      <c r="RN1193" s="168">
        <f t="shared" si="12534"/>
        <v>0</v>
      </c>
      <c r="RO1193" s="167" t="s">
        <v>65</v>
      </c>
      <c r="RP1193" s="10">
        <f t="shared" ref="RP1193" si="13095">RN1193*1.3</f>
        <v>0</v>
      </c>
      <c r="RQ1193" s="10"/>
      <c r="RR1193" s="219"/>
      <c r="RS1193" s="167" t="s">
        <v>117</v>
      </c>
      <c r="RT1193" s="500" t="s">
        <v>567</v>
      </c>
      <c r="RV1193" s="168"/>
      <c r="RW1193" s="168">
        <f t="shared" si="12537"/>
        <v>13</v>
      </c>
      <c r="RX1193" s="167" t="s">
        <v>65</v>
      </c>
      <c r="RY1193" s="10">
        <f t="shared" ref="RY1193" si="13096">RW1193*1.3</f>
        <v>16.900000000000002</v>
      </c>
      <c r="RZ1193" s="10"/>
      <c r="SA1193" s="219"/>
      <c r="SB1193" s="167" t="s">
        <v>117</v>
      </c>
      <c r="SC1193" s="500" t="s">
        <v>435</v>
      </c>
      <c r="SE1193" s="168"/>
      <c r="SF1193" s="168">
        <f t="shared" si="12540"/>
        <v>0</v>
      </c>
      <c r="SG1193" s="167" t="s">
        <v>65</v>
      </c>
      <c r="SH1193" s="10">
        <f t="shared" ref="SH1193" si="13097">SF1193*1.3</f>
        <v>0</v>
      </c>
      <c r="SI1193" s="10"/>
      <c r="SJ1193" s="219"/>
      <c r="SK1193" s="167" t="s">
        <v>117</v>
      </c>
      <c r="SL1193" s="500" t="s">
        <v>3640</v>
      </c>
      <c r="SN1193" s="168"/>
      <c r="SO1193" s="168">
        <f t="shared" si="12543"/>
        <v>0</v>
      </c>
      <c r="SP1193" s="167" t="s">
        <v>65</v>
      </c>
      <c r="SQ1193" s="10">
        <f t="shared" ref="SQ1193" si="13098">SO1193*1.3</f>
        <v>0</v>
      </c>
      <c r="SR1193" s="10"/>
      <c r="SS1193" s="219"/>
      <c r="ST1193" s="167" t="s">
        <v>117</v>
      </c>
      <c r="SU1193" s="500" t="s">
        <v>2424</v>
      </c>
      <c r="SW1193" s="168"/>
      <c r="SX1193" s="168">
        <f t="shared" si="12546"/>
        <v>0</v>
      </c>
      <c r="SY1193" s="167" t="s">
        <v>65</v>
      </c>
      <c r="SZ1193" s="10">
        <f t="shared" ref="SZ1193" si="13099">SX1193*1.3</f>
        <v>0</v>
      </c>
      <c r="TA1193" s="10"/>
      <c r="TB1193" s="219"/>
      <c r="TC1193" s="167" t="s">
        <v>117</v>
      </c>
      <c r="TD1193" s="500" t="s">
        <v>503</v>
      </c>
      <c r="TF1193" s="168"/>
      <c r="TG1193" s="168">
        <f t="shared" si="12549"/>
        <v>0</v>
      </c>
      <c r="TH1193" s="167" t="s">
        <v>65</v>
      </c>
      <c r="TI1193" s="10">
        <f t="shared" ref="TI1193" si="13100">TG1193*1.3</f>
        <v>0</v>
      </c>
      <c r="TJ1193" s="10"/>
      <c r="TK1193" s="219"/>
      <c r="TL1193" s="167" t="s">
        <v>117</v>
      </c>
      <c r="TM1193" s="328" t="s">
        <v>547</v>
      </c>
      <c r="TO1193" s="168"/>
      <c r="TP1193" s="168">
        <f t="shared" si="12552"/>
        <v>0</v>
      </c>
      <c r="TQ1193" s="167" t="s">
        <v>65</v>
      </c>
      <c r="TR1193" s="10">
        <f t="shared" ref="TR1193" si="13101">TP1193*1.3</f>
        <v>0</v>
      </c>
      <c r="TS1193" s="10"/>
      <c r="TT1193" s="219"/>
      <c r="TU1193" s="167" t="s">
        <v>117</v>
      </c>
      <c r="TV1193" s="500" t="s">
        <v>960</v>
      </c>
      <c r="TX1193" s="168"/>
      <c r="TY1193" s="168">
        <f t="shared" si="12555"/>
        <v>0</v>
      </c>
      <c r="TZ1193" s="167" t="s">
        <v>65</v>
      </c>
      <c r="UA1193" s="10">
        <f t="shared" ref="UA1193" si="13102">TY1193*1.3</f>
        <v>0</v>
      </c>
      <c r="UB1193" s="10"/>
      <c r="UC1193" s="219"/>
      <c r="UD1193" s="167" t="s">
        <v>117</v>
      </c>
      <c r="UE1193" s="328" t="s">
        <v>904</v>
      </c>
      <c r="UG1193" s="168"/>
      <c r="UH1193" s="168">
        <f t="shared" si="12558"/>
        <v>0</v>
      </c>
      <c r="UI1193" s="167" t="s">
        <v>65</v>
      </c>
      <c r="UJ1193" s="10">
        <f t="shared" ref="UJ1193" si="13103">UH1193*1.3</f>
        <v>0</v>
      </c>
      <c r="UK1193" s="10"/>
      <c r="UL1193" s="219"/>
      <c r="UM1193" s="167" t="s">
        <v>117</v>
      </c>
      <c r="UN1193" s="500" t="s">
        <v>436</v>
      </c>
      <c r="UP1193" s="168"/>
      <c r="UQ1193" s="168">
        <f t="shared" si="12561"/>
        <v>5</v>
      </c>
      <c r="UR1193" s="167" t="s">
        <v>65</v>
      </c>
      <c r="US1193" s="10">
        <f t="shared" ref="US1193" si="13104">UQ1193*1.3</f>
        <v>6.5</v>
      </c>
      <c r="UT1193" s="10"/>
      <c r="UU1193" s="219"/>
      <c r="UV1193" s="167" t="s">
        <v>117</v>
      </c>
      <c r="UW1193" s="500" t="s">
        <v>938</v>
      </c>
      <c r="UY1193" s="168"/>
      <c r="UZ1193" s="168">
        <f t="shared" si="12564"/>
        <v>10</v>
      </c>
      <c r="VA1193" s="167" t="s">
        <v>65</v>
      </c>
      <c r="VB1193" s="10">
        <f t="shared" ref="VB1193" si="13105">UZ1193*1.3</f>
        <v>13</v>
      </c>
      <c r="VC1193" s="10"/>
      <c r="VD1193" s="219"/>
      <c r="VE1193" s="167" t="s">
        <v>117</v>
      </c>
      <c r="VF1193" s="500" t="s">
        <v>1646</v>
      </c>
      <c r="VH1193" s="168"/>
      <c r="VI1193" s="168">
        <f t="shared" si="12567"/>
        <v>0</v>
      </c>
      <c r="VJ1193" s="167" t="s">
        <v>65</v>
      </c>
      <c r="VK1193" s="10">
        <f t="shared" ref="VK1193" si="13106">VI1193*1.3</f>
        <v>0</v>
      </c>
      <c r="VL1193" s="10"/>
      <c r="VM1193" s="219"/>
      <c r="VN1193" s="167" t="s">
        <v>117</v>
      </c>
      <c r="VO1193" s="500" t="s">
        <v>808</v>
      </c>
      <c r="VQ1193" s="168"/>
      <c r="VR1193" s="168">
        <f t="shared" si="12570"/>
        <v>1</v>
      </c>
      <c r="VS1193" s="167" t="s">
        <v>65</v>
      </c>
      <c r="VT1193" s="10">
        <f t="shared" ref="VT1193" si="13107">VR1193*1.3</f>
        <v>1.3</v>
      </c>
      <c r="VU1193" s="10"/>
      <c r="VV1193" s="219"/>
      <c r="VW1193" s="167" t="s">
        <v>117</v>
      </c>
      <c r="VX1193" s="500" t="s">
        <v>3612</v>
      </c>
      <c r="VZ1193" s="168"/>
      <c r="WA1193" s="168">
        <f t="shared" si="12573"/>
        <v>25</v>
      </c>
      <c r="WB1193" s="167" t="s">
        <v>65</v>
      </c>
      <c r="WC1193" s="10">
        <f t="shared" ref="WC1193" si="13108">WA1193*1.3</f>
        <v>32.5</v>
      </c>
      <c r="WD1193" s="10"/>
      <c r="WE1193" s="219"/>
      <c r="WF1193" s="167" t="s">
        <v>117</v>
      </c>
      <c r="WG1193" s="500" t="s">
        <v>938</v>
      </c>
      <c r="WI1193" s="168"/>
      <c r="WJ1193" s="168">
        <f t="shared" si="12576"/>
        <v>10</v>
      </c>
      <c r="WK1193" s="167" t="s">
        <v>65</v>
      </c>
      <c r="WL1193" s="10">
        <f t="shared" ref="WL1193" si="13109">WJ1193*1.3</f>
        <v>13</v>
      </c>
      <c r="WM1193" s="10"/>
      <c r="WN1193" s="219"/>
      <c r="WO1193" s="167" t="s">
        <v>117</v>
      </c>
      <c r="WP1193" s="500" t="s">
        <v>3605</v>
      </c>
      <c r="WR1193" s="168"/>
      <c r="WS1193" s="168">
        <f t="shared" si="12579"/>
        <v>0</v>
      </c>
      <c r="WT1193" s="167" t="s">
        <v>65</v>
      </c>
      <c r="WU1193" s="10">
        <f t="shared" ref="WU1193" si="13110">WS1193*1.3</f>
        <v>0</v>
      </c>
      <c r="WV1193" s="10"/>
      <c r="WW1193" s="219"/>
      <c r="WX1193" s="167" t="s">
        <v>117</v>
      </c>
      <c r="WY1193" s="499" t="s">
        <v>3576</v>
      </c>
      <c r="XA1193" s="168"/>
      <c r="XB1193" s="168">
        <f t="shared" si="12582"/>
        <v>0</v>
      </c>
      <c r="XC1193" s="167" t="s">
        <v>65</v>
      </c>
      <c r="XD1193" s="10">
        <f t="shared" ref="XD1193" si="13111">XB1193*1.3</f>
        <v>0</v>
      </c>
      <c r="XE1193" s="10"/>
      <c r="XF1193" s="219"/>
      <c r="XG1193" s="167" t="s">
        <v>117</v>
      </c>
      <c r="XH1193" s="500" t="s">
        <v>468</v>
      </c>
      <c r="XJ1193" s="168"/>
      <c r="XK1193" s="168">
        <f t="shared" si="12585"/>
        <v>0</v>
      </c>
      <c r="XL1193" s="167" t="s">
        <v>65</v>
      </c>
      <c r="XM1193" s="10">
        <f t="shared" ref="XM1193" si="13112">XK1193*1.3</f>
        <v>0</v>
      </c>
      <c r="XN1193" s="10"/>
      <c r="XO1193" s="219"/>
      <c r="XP1193" s="167" t="s">
        <v>117</v>
      </c>
      <c r="XQ1193" s="500" t="s">
        <v>436</v>
      </c>
      <c r="XS1193" s="168"/>
      <c r="XT1193" s="168">
        <f t="shared" si="12588"/>
        <v>5</v>
      </c>
      <c r="XU1193" s="167" t="s">
        <v>65</v>
      </c>
      <c r="XV1193" s="10">
        <f t="shared" ref="XV1193" si="13113">XT1193*1.3</f>
        <v>6.5</v>
      </c>
      <c r="XW1193" s="10"/>
      <c r="XX1193" s="219"/>
      <c r="XY1193" s="167" t="s">
        <v>117</v>
      </c>
      <c r="XZ1193" s="500" t="s">
        <v>938</v>
      </c>
      <c r="YB1193" s="168"/>
      <c r="YC1193" s="168">
        <f t="shared" si="12591"/>
        <v>10</v>
      </c>
      <c r="YD1193" s="167" t="s">
        <v>65</v>
      </c>
      <c r="YE1193" s="10">
        <f t="shared" ref="YE1193" si="13114">YC1193*1.3</f>
        <v>13</v>
      </c>
      <c r="YF1193" s="10"/>
      <c r="YG1193" s="219"/>
      <c r="YH1193" s="167" t="s">
        <v>117</v>
      </c>
      <c r="YI1193" s="500" t="s">
        <v>2464</v>
      </c>
      <c r="YK1193" s="168"/>
      <c r="YL1193" s="168">
        <f t="shared" si="12594"/>
        <v>1</v>
      </c>
      <c r="YM1193" s="167" t="s">
        <v>65</v>
      </c>
      <c r="YN1193" s="10">
        <f t="shared" ref="YN1193" si="13115">YL1193*1.3</f>
        <v>1.3</v>
      </c>
      <c r="YO1193" s="10"/>
      <c r="YP1193" s="219"/>
      <c r="YQ1193" s="167" t="s">
        <v>117</v>
      </c>
      <c r="YR1193" s="500" t="s">
        <v>1625</v>
      </c>
      <c r="YT1193" s="168"/>
      <c r="YU1193" s="168">
        <f t="shared" si="12597"/>
        <v>0</v>
      </c>
      <c r="YV1193" s="167" t="s">
        <v>65</v>
      </c>
      <c r="YW1193" s="10">
        <f t="shared" ref="YW1193" si="13116">YU1193*1.3</f>
        <v>0</v>
      </c>
      <c r="YX1193" s="10"/>
      <c r="YY1193" s="219"/>
      <c r="YZ1193" s="167" t="s">
        <v>117</v>
      </c>
      <c r="ZA1193" s="500" t="s">
        <v>3448</v>
      </c>
      <c r="ZC1193" s="168"/>
      <c r="ZD1193" s="168">
        <f t="shared" si="12600"/>
        <v>0</v>
      </c>
      <c r="ZE1193" s="167" t="s">
        <v>65</v>
      </c>
      <c r="ZF1193" s="10">
        <f t="shared" ref="ZF1193" si="13117">ZD1193*1.3</f>
        <v>0</v>
      </c>
      <c r="ZG1193" s="10"/>
      <c r="ZH1193" s="219"/>
      <c r="ZI1193" s="167" t="s">
        <v>117</v>
      </c>
      <c r="ZJ1193" s="500" t="s">
        <v>1899</v>
      </c>
      <c r="ZL1193" s="168"/>
      <c r="ZM1193" s="168">
        <f t="shared" si="12603"/>
        <v>0</v>
      </c>
      <c r="ZN1193" s="167" t="s">
        <v>65</v>
      </c>
      <c r="ZO1193" s="10">
        <f t="shared" ref="ZO1193" si="13118">ZM1193*1.3</f>
        <v>0</v>
      </c>
      <c r="ZP1193" s="10"/>
      <c r="ZQ1193" s="219"/>
      <c r="ZR1193" s="167" t="s">
        <v>117</v>
      </c>
      <c r="ZS1193" s="498" t="s">
        <v>2329</v>
      </c>
      <c r="ZU1193" s="168"/>
      <c r="ZV1193" s="168">
        <f t="shared" si="12606"/>
        <v>18</v>
      </c>
      <c r="ZW1193" s="167" t="s">
        <v>65</v>
      </c>
      <c r="ZX1193" s="10">
        <f t="shared" ref="ZX1193" si="13119">ZV1193*1.3</f>
        <v>23.400000000000002</v>
      </c>
      <c r="ZY1193" s="10"/>
      <c r="ZZ1193" s="219"/>
      <c r="AAA1193" s="167" t="s">
        <v>117</v>
      </c>
      <c r="AAB1193" s="500" t="s">
        <v>2460</v>
      </c>
      <c r="AAD1193" s="168"/>
      <c r="AAE1193" s="168">
        <f t="shared" si="12609"/>
        <v>0</v>
      </c>
      <c r="AAF1193" s="167" t="s">
        <v>65</v>
      </c>
      <c r="AAG1193" s="10">
        <f t="shared" ref="AAG1193" si="13120">AAE1193*1.3</f>
        <v>0</v>
      </c>
      <c r="AAH1193" s="10"/>
      <c r="AAI1193" s="219"/>
      <c r="AAJ1193" s="167" t="s">
        <v>117</v>
      </c>
      <c r="AAK1193" s="500" t="s">
        <v>3355</v>
      </c>
      <c r="AAM1193" s="168"/>
      <c r="AAN1193" s="168">
        <f t="shared" si="12612"/>
        <v>0</v>
      </c>
      <c r="AAO1193" s="167" t="s">
        <v>65</v>
      </c>
      <c r="AAP1193" s="10">
        <f t="shared" ref="AAP1193" si="13121">AAN1193*1.3</f>
        <v>0</v>
      </c>
      <c r="AAQ1193" s="10"/>
      <c r="AAR1193" s="219"/>
      <c r="AAS1193" s="167" t="s">
        <v>117</v>
      </c>
      <c r="AAT1193" s="500" t="s">
        <v>2460</v>
      </c>
      <c r="AAV1193" s="168"/>
      <c r="AAW1193" s="168">
        <f t="shared" si="12615"/>
        <v>0</v>
      </c>
      <c r="AAX1193" s="167" t="s">
        <v>65</v>
      </c>
      <c r="AAY1193" s="10">
        <f t="shared" ref="AAY1193" si="13122">AAW1193*1.3</f>
        <v>0</v>
      </c>
      <c r="AAZ1193" s="10"/>
      <c r="ABA1193" s="219"/>
      <c r="ABB1193" s="167" t="s">
        <v>117</v>
      </c>
      <c r="ABC1193" s="500" t="s">
        <v>1419</v>
      </c>
      <c r="ABE1193" s="168"/>
      <c r="ABF1193" s="168">
        <f t="shared" si="12618"/>
        <v>2</v>
      </c>
      <c r="ABG1193" s="167" t="s">
        <v>65</v>
      </c>
      <c r="ABH1193" s="10">
        <f t="shared" ref="ABH1193" si="13123">ABF1193*1.3</f>
        <v>2.6</v>
      </c>
      <c r="ABI1193" s="10"/>
      <c r="ABJ1193" s="219"/>
      <c r="ABK1193" s="167" t="s">
        <v>117</v>
      </c>
      <c r="ABL1193" s="500" t="s">
        <v>468</v>
      </c>
      <c r="ABN1193" s="168"/>
      <c r="ABO1193" s="168">
        <f t="shared" si="12621"/>
        <v>0</v>
      </c>
      <c r="ABP1193" s="167" t="s">
        <v>65</v>
      </c>
      <c r="ABQ1193" s="10">
        <f t="shared" ref="ABQ1193" si="13124">ABO1193*1.3</f>
        <v>0</v>
      </c>
      <c r="ABR1193" s="10"/>
      <c r="ABS1193" s="219"/>
      <c r="ABT1193" s="167" t="s">
        <v>117</v>
      </c>
      <c r="ABU1193" s="498" t="s">
        <v>3316</v>
      </c>
      <c r="ABW1193" s="168"/>
      <c r="ABX1193" s="168">
        <f t="shared" si="12624"/>
        <v>0</v>
      </c>
      <c r="ABY1193" s="167" t="s">
        <v>65</v>
      </c>
      <c r="ABZ1193" s="10">
        <f t="shared" ref="ABZ1193" si="13125">ABX1193*1.3</f>
        <v>0</v>
      </c>
      <c r="ACA1193" s="10"/>
      <c r="ACB1193" s="219"/>
      <c r="ACC1193" s="167" t="s">
        <v>117</v>
      </c>
      <c r="ACD1193" s="500" t="s">
        <v>1877</v>
      </c>
      <c r="ACF1193" s="168"/>
      <c r="ACG1193" s="168">
        <f t="shared" si="12627"/>
        <v>3</v>
      </c>
      <c r="ACH1193" s="167" t="s">
        <v>65</v>
      </c>
      <c r="ACI1193" s="10">
        <f t="shared" ref="ACI1193" si="13126">ACG1193*1.3</f>
        <v>3.9000000000000004</v>
      </c>
      <c r="ACJ1193" s="10"/>
      <c r="ACK1193" s="219"/>
      <c r="ACL1193" s="167" t="s">
        <v>117</v>
      </c>
      <c r="ACM1193" s="498" t="s">
        <v>2961</v>
      </c>
      <c r="ACO1193" s="168"/>
      <c r="ACP1193" s="168">
        <f t="shared" si="12630"/>
        <v>0</v>
      </c>
      <c r="ACQ1193" s="167" t="s">
        <v>65</v>
      </c>
      <c r="ACR1193" s="10">
        <f t="shared" ref="ACR1193" si="13127">ACP1193*1.3</f>
        <v>0</v>
      </c>
      <c r="ACS1193" s="10"/>
      <c r="ACT1193" s="219"/>
      <c r="ACU1193" s="167" t="s">
        <v>117</v>
      </c>
      <c r="ACV1193" s="500" t="s">
        <v>919</v>
      </c>
      <c r="ACX1193" s="168"/>
      <c r="ACY1193" s="168">
        <f t="shared" si="12633"/>
        <v>79</v>
      </c>
      <c r="ACZ1193" s="167" t="s">
        <v>65</v>
      </c>
      <c r="ADA1193" s="10">
        <f t="shared" ref="ADA1193" si="13128">ACY1193*1.3</f>
        <v>102.7</v>
      </c>
      <c r="ADB1193" s="10"/>
      <c r="ADC1193" s="219"/>
      <c r="ADD1193" s="167" t="s">
        <v>117</v>
      </c>
      <c r="ADE1193" s="500" t="s">
        <v>919</v>
      </c>
      <c r="ADG1193" s="168"/>
      <c r="ADH1193" s="168">
        <f t="shared" si="12636"/>
        <v>79</v>
      </c>
      <c r="ADI1193" s="167" t="s">
        <v>65</v>
      </c>
      <c r="ADJ1193" s="10">
        <f t="shared" ref="ADJ1193" si="13129">ADH1193*1.3</f>
        <v>102.7</v>
      </c>
      <c r="ADK1193" s="10"/>
      <c r="ADL1193" s="219"/>
      <c r="ADM1193" s="167" t="s">
        <v>117</v>
      </c>
      <c r="ADN1193" s="500" t="s">
        <v>468</v>
      </c>
      <c r="ADP1193" s="168"/>
      <c r="ADQ1193" s="168">
        <f t="shared" si="12639"/>
        <v>0</v>
      </c>
      <c r="ADR1193" s="167" t="s">
        <v>65</v>
      </c>
      <c r="ADS1193" s="10">
        <f t="shared" ref="ADS1193" si="13130">ADQ1193*1.3</f>
        <v>0</v>
      </c>
      <c r="ADT1193" s="10"/>
      <c r="ADU1193" s="219"/>
      <c r="ADV1193" s="167" t="s">
        <v>117</v>
      </c>
      <c r="ADW1193" s="328" t="s">
        <v>2424</v>
      </c>
      <c r="ADY1193" s="168"/>
      <c r="ADZ1193" s="168">
        <f t="shared" si="12642"/>
        <v>0</v>
      </c>
      <c r="AEA1193" s="167" t="s">
        <v>65</v>
      </c>
      <c r="AEB1193" s="10">
        <f t="shared" ref="AEB1193" si="13131">ADZ1193*1.3</f>
        <v>0</v>
      </c>
      <c r="AEC1193" s="10"/>
      <c r="AED1193" s="219"/>
      <c r="AEE1193" s="167" t="s">
        <v>117</v>
      </c>
      <c r="AEF1193" s="500" t="s">
        <v>2022</v>
      </c>
      <c r="AEH1193" s="168"/>
      <c r="AEI1193" s="168">
        <f t="shared" si="12645"/>
        <v>12</v>
      </c>
      <c r="AEJ1193" s="167" t="s">
        <v>65</v>
      </c>
      <c r="AEK1193" s="10">
        <f t="shared" ref="AEK1193" si="13132">AEI1193*1.3</f>
        <v>15.600000000000001</v>
      </c>
      <c r="AEL1193" s="10"/>
      <c r="AEM1193" s="219"/>
      <c r="AEN1193" s="167" t="s">
        <v>117</v>
      </c>
      <c r="AEO1193" s="500" t="s">
        <v>2022</v>
      </c>
      <c r="AEQ1193" s="168"/>
      <c r="AER1193" s="168">
        <f t="shared" si="12648"/>
        <v>12</v>
      </c>
      <c r="AES1193" s="167" t="s">
        <v>65</v>
      </c>
      <c r="AET1193" s="10">
        <f t="shared" ref="AET1193" si="13133">AER1193*1.3</f>
        <v>15.600000000000001</v>
      </c>
      <c r="AEU1193" s="10"/>
      <c r="AEV1193" s="219"/>
      <c r="AEW1193" s="167" t="s">
        <v>117</v>
      </c>
      <c r="AEX1193" s="500" t="s">
        <v>919</v>
      </c>
      <c r="AEZ1193" s="168"/>
      <c r="AFA1193" s="168">
        <f t="shared" si="12651"/>
        <v>79</v>
      </c>
      <c r="AFB1193" s="167" t="s">
        <v>65</v>
      </c>
      <c r="AFC1193" s="10">
        <f t="shared" ref="AFC1193" si="13134">AFA1193*1.3</f>
        <v>102.7</v>
      </c>
      <c r="AFD1193" s="10"/>
      <c r="AFE1193" s="219"/>
      <c r="AFF1193" s="167" t="s">
        <v>117</v>
      </c>
      <c r="AFG1193" s="500" t="s">
        <v>1646</v>
      </c>
      <c r="AFI1193" s="168"/>
      <c r="AFJ1193" s="168">
        <f t="shared" si="12654"/>
        <v>0</v>
      </c>
      <c r="AFK1193" s="167" t="s">
        <v>65</v>
      </c>
      <c r="AFL1193" s="10">
        <f t="shared" ref="AFL1193" si="13135">AFJ1193*1.3</f>
        <v>0</v>
      </c>
      <c r="AFM1193" s="10"/>
      <c r="AFN1193" s="219"/>
      <c r="AFO1193" s="167" t="s">
        <v>117</v>
      </c>
      <c r="AFP1193" s="500" t="s">
        <v>541</v>
      </c>
      <c r="AFR1193" s="168"/>
      <c r="AFS1193" s="168">
        <f t="shared" si="12657"/>
        <v>7</v>
      </c>
      <c r="AFT1193" s="167" t="s">
        <v>65</v>
      </c>
      <c r="AFU1193" s="10">
        <f t="shared" ref="AFU1193" si="13136">AFS1193*1.3</f>
        <v>9.1</v>
      </c>
      <c r="AFV1193" s="10"/>
      <c r="AFW1193" s="219"/>
      <c r="AFX1193" s="167" t="s">
        <v>117</v>
      </c>
      <c r="AFY1193" s="500" t="s">
        <v>436</v>
      </c>
      <c r="AGA1193" s="168"/>
      <c r="AGB1193" s="168">
        <f t="shared" si="12660"/>
        <v>5</v>
      </c>
      <c r="AGC1193" s="167" t="s">
        <v>65</v>
      </c>
      <c r="AGD1193" s="10">
        <f t="shared" ref="AGD1193" si="13137">AGB1193*1.3</f>
        <v>6.5</v>
      </c>
      <c r="AGE1193" s="10"/>
      <c r="AGF1193" s="219"/>
      <c r="AGG1193" s="167" t="s">
        <v>117</v>
      </c>
      <c r="AGH1193" s="498" t="s">
        <v>2744</v>
      </c>
      <c r="AGJ1193" s="168"/>
      <c r="AGK1193" s="168">
        <f t="shared" si="12663"/>
        <v>6</v>
      </c>
      <c r="AGL1193" s="167" t="s">
        <v>65</v>
      </c>
      <c r="AGM1193" s="10">
        <f t="shared" ref="AGM1193" si="13138">AGK1193*1.3</f>
        <v>7.8000000000000007</v>
      </c>
      <c r="AGN1193" s="10"/>
      <c r="AGO1193" s="219"/>
      <c r="AGP1193" s="167" t="s">
        <v>117</v>
      </c>
      <c r="AGQ1193" s="500" t="s">
        <v>574</v>
      </c>
      <c r="AGS1193" s="168"/>
      <c r="AGT1193" s="168">
        <f t="shared" si="12666"/>
        <v>0</v>
      </c>
      <c r="AGU1193" s="167" t="s">
        <v>65</v>
      </c>
      <c r="AGV1193" s="10">
        <f t="shared" ref="AGV1193" si="13139">AGT1193*1.3</f>
        <v>0</v>
      </c>
      <c r="AGW1193" s="10"/>
      <c r="AGX1193" s="219"/>
      <c r="AGY1193" s="167" t="s">
        <v>117</v>
      </c>
      <c r="AGZ1193" s="500" t="s">
        <v>938</v>
      </c>
      <c r="AHB1193" s="168"/>
      <c r="AHC1193" s="168">
        <f t="shared" si="12669"/>
        <v>10</v>
      </c>
      <c r="AHD1193" s="167" t="s">
        <v>65</v>
      </c>
      <c r="AHE1193" s="10">
        <f t="shared" ref="AHE1193" si="13140">AHC1193*1.3</f>
        <v>13</v>
      </c>
      <c r="AHF1193" s="10"/>
      <c r="AHG1193" s="219"/>
      <c r="AHH1193" s="167" t="s">
        <v>117</v>
      </c>
      <c r="AHI1193" s="500" t="s">
        <v>3420</v>
      </c>
      <c r="AHK1193" s="168"/>
      <c r="AHL1193" s="168">
        <f t="shared" si="12672"/>
        <v>2</v>
      </c>
      <c r="AHM1193" s="167" t="s">
        <v>65</v>
      </c>
      <c r="AHN1193" s="10">
        <f t="shared" ref="AHN1193" si="13141">AHL1193*1.3</f>
        <v>2.6</v>
      </c>
      <c r="AHO1193" s="10"/>
      <c r="AHP1193" s="219"/>
      <c r="AHQ1193" s="167" t="s">
        <v>117</v>
      </c>
      <c r="AHR1193" s="500" t="s">
        <v>3287</v>
      </c>
      <c r="AHT1193" s="168"/>
      <c r="AHU1193" s="168">
        <f t="shared" si="12675"/>
        <v>0</v>
      </c>
      <c r="AHV1193" s="167" t="s">
        <v>65</v>
      </c>
      <c r="AHW1193" s="10">
        <f t="shared" ref="AHW1193" si="13142">AHU1193*1.3</f>
        <v>0</v>
      </c>
      <c r="AHX1193" s="10"/>
      <c r="AHY1193" s="219"/>
      <c r="AHZ1193" s="167" t="s">
        <v>117</v>
      </c>
      <c r="AIA1193" s="500" t="s">
        <v>2424</v>
      </c>
      <c r="AIC1193" s="168"/>
      <c r="AID1193" s="168">
        <f t="shared" si="12678"/>
        <v>0</v>
      </c>
      <c r="AIE1193" s="167" t="s">
        <v>65</v>
      </c>
      <c r="AIF1193" s="10">
        <f t="shared" ref="AIF1193" si="13143">AID1193*1.3</f>
        <v>0</v>
      </c>
      <c r="AIG1193" s="10"/>
      <c r="AIH1193" s="219"/>
      <c r="AII1193" s="167" t="s">
        <v>117</v>
      </c>
      <c r="AIJ1193" s="498" t="s">
        <v>1625</v>
      </c>
      <c r="AIL1193" s="168"/>
      <c r="AIM1193" s="168">
        <f t="shared" si="12681"/>
        <v>0</v>
      </c>
      <c r="AIN1193" s="167" t="s">
        <v>65</v>
      </c>
      <c r="AIO1193" s="10">
        <f t="shared" ref="AIO1193" si="13144">AIM1193*1.3</f>
        <v>0</v>
      </c>
      <c r="AIP1193" s="10"/>
      <c r="AIQ1193" s="219"/>
      <c r="AIR1193" s="167" t="s">
        <v>117</v>
      </c>
      <c r="AIS1193" s="500" t="s">
        <v>544</v>
      </c>
      <c r="AIU1193" s="168"/>
      <c r="AIV1193" s="168">
        <f t="shared" si="12684"/>
        <v>0</v>
      </c>
      <c r="AIW1193" s="167" t="s">
        <v>65</v>
      </c>
      <c r="AIX1193" s="10">
        <f t="shared" ref="AIX1193" si="13145">AIV1193*1.3</f>
        <v>0</v>
      </c>
      <c r="AIY1193" s="10"/>
      <c r="AIZ1193" s="219"/>
      <c r="AJA1193" s="167" t="s">
        <v>117</v>
      </c>
      <c r="AJB1193" s="500" t="s">
        <v>693</v>
      </c>
      <c r="AJD1193" s="168"/>
      <c r="AJE1193" s="168">
        <f t="shared" si="12687"/>
        <v>0</v>
      </c>
      <c r="AJF1193" s="167" t="s">
        <v>65</v>
      </c>
      <c r="AJG1193" s="10">
        <f t="shared" ref="AJG1193" si="13146">AJE1193*1.3</f>
        <v>0</v>
      </c>
      <c r="AJH1193" s="10"/>
      <c r="AJI1193" s="219"/>
      <c r="AJJ1193" s="167" t="s">
        <v>117</v>
      </c>
      <c r="AJK1193" s="500" t="s">
        <v>919</v>
      </c>
      <c r="AJM1193" s="168"/>
      <c r="AJN1193" s="168">
        <f t="shared" si="12690"/>
        <v>79</v>
      </c>
      <c r="AJO1193" s="167" t="s">
        <v>65</v>
      </c>
      <c r="AJP1193" s="10">
        <f t="shared" ref="AJP1193" si="13147">AJN1193*1.3</f>
        <v>102.7</v>
      </c>
      <c r="AJQ1193" s="10"/>
      <c r="AJR1193" s="219"/>
      <c r="AJS1193" s="167" t="s">
        <v>117</v>
      </c>
      <c r="AJT1193" s="500" t="s">
        <v>2460</v>
      </c>
      <c r="AJV1193" s="168"/>
      <c r="AJW1193" s="168">
        <f t="shared" si="12693"/>
        <v>0</v>
      </c>
      <c r="AJX1193" s="167" t="s">
        <v>65</v>
      </c>
      <c r="AJY1193" s="10">
        <f t="shared" ref="AJY1193" si="13148">AJW1193*1.3</f>
        <v>0</v>
      </c>
      <c r="AJZ1193" s="10"/>
      <c r="AKA1193" s="219"/>
      <c r="AKB1193" s="167" t="s">
        <v>117</v>
      </c>
      <c r="AKC1193" s="500" t="s">
        <v>2424</v>
      </c>
      <c r="AKE1193" s="168"/>
      <c r="AKF1193" s="168">
        <f t="shared" si="12696"/>
        <v>0</v>
      </c>
      <c r="AKG1193" s="167" t="s">
        <v>65</v>
      </c>
      <c r="AKH1193" s="10">
        <f t="shared" ref="AKH1193" si="13149">AKF1193*1.3</f>
        <v>0</v>
      </c>
      <c r="AKI1193" s="10"/>
      <c r="AKJ1193" s="219"/>
      <c r="AKK1193" s="167" t="s">
        <v>117</v>
      </c>
      <c r="AKL1193" s="500" t="s">
        <v>503</v>
      </c>
      <c r="AKN1193" s="168"/>
      <c r="AKO1193" s="168">
        <f t="shared" si="12699"/>
        <v>0</v>
      </c>
      <c r="AKP1193" s="167" t="s">
        <v>65</v>
      </c>
      <c r="AKQ1193" s="10">
        <f t="shared" ref="AKQ1193" si="13150">AKO1193*1.3</f>
        <v>0</v>
      </c>
      <c r="AKR1193" s="10"/>
      <c r="AKS1193" s="219"/>
      <c r="AKT1193" s="167" t="s">
        <v>117</v>
      </c>
      <c r="AKU1193" s="500" t="s">
        <v>1877</v>
      </c>
      <c r="AKW1193" s="168"/>
      <c r="AKX1193" s="168">
        <f t="shared" si="12702"/>
        <v>3</v>
      </c>
      <c r="AKY1193" s="167" t="s">
        <v>65</v>
      </c>
      <c r="AKZ1193" s="10">
        <f t="shared" ref="AKZ1193" si="13151">AKX1193*1.3</f>
        <v>3.9000000000000004</v>
      </c>
      <c r="ALA1193" s="10"/>
      <c r="ALB1193" s="219"/>
      <c r="ALC1193" s="167" t="s">
        <v>117</v>
      </c>
      <c r="ALD1193" s="328" t="s">
        <v>2744</v>
      </c>
      <c r="ALF1193" s="168"/>
      <c r="ALG1193" s="168">
        <f t="shared" si="12705"/>
        <v>6</v>
      </c>
      <c r="ALH1193" s="167" t="s">
        <v>65</v>
      </c>
      <c r="ALI1193" s="10">
        <f t="shared" ref="ALI1193" si="13152">ALG1193*1.3</f>
        <v>7.8000000000000007</v>
      </c>
      <c r="ALJ1193" s="10"/>
      <c r="ALK1193" s="219"/>
      <c r="ALL1193" s="167" t="s">
        <v>117</v>
      </c>
      <c r="ALM1193" s="500" t="s">
        <v>544</v>
      </c>
      <c r="ALO1193" s="168"/>
      <c r="ALP1193" s="168">
        <f t="shared" si="12708"/>
        <v>0</v>
      </c>
      <c r="ALQ1193" s="167" t="s">
        <v>65</v>
      </c>
      <c r="ALR1193" s="10">
        <f t="shared" ref="ALR1193" si="13153">ALP1193*1.3</f>
        <v>0</v>
      </c>
      <c r="ALS1193" s="10"/>
      <c r="ALT1193" s="219"/>
      <c r="ALU1193" s="167" t="s">
        <v>117</v>
      </c>
      <c r="ALV1193" s="500" t="s">
        <v>2844</v>
      </c>
      <c r="ALX1193" s="168"/>
      <c r="ALY1193" s="168">
        <f t="shared" si="12711"/>
        <v>21</v>
      </c>
      <c r="ALZ1193" s="167" t="s">
        <v>65</v>
      </c>
      <c r="AMA1193" s="10">
        <f t="shared" ref="AMA1193" si="13154">ALY1193*1.3</f>
        <v>27.3</v>
      </c>
      <c r="AMB1193" s="10"/>
      <c r="AMC1193" s="219"/>
      <c r="AMD1193" s="167" t="s">
        <v>117</v>
      </c>
      <c r="AME1193" s="500" t="s">
        <v>436</v>
      </c>
      <c r="AMG1193" s="168"/>
      <c r="AMH1193" s="168">
        <f t="shared" si="12714"/>
        <v>5</v>
      </c>
      <c r="AMI1193" s="167" t="s">
        <v>65</v>
      </c>
      <c r="AMJ1193" s="10">
        <f t="shared" ref="AMJ1193" si="13155">AMH1193*1.3</f>
        <v>6.5</v>
      </c>
      <c r="AMK1193" s="10"/>
      <c r="AML1193" s="219"/>
      <c r="AMM1193" s="167" t="s">
        <v>117</v>
      </c>
      <c r="AMN1193" s="500" t="s">
        <v>3316</v>
      </c>
      <c r="AMP1193" s="168"/>
      <c r="AMQ1193" s="168">
        <f t="shared" si="12717"/>
        <v>0</v>
      </c>
      <c r="AMR1193" s="167" t="s">
        <v>65</v>
      </c>
      <c r="AMS1193" s="10">
        <f t="shared" ref="AMS1193" si="13156">AMQ1193*1.3</f>
        <v>0</v>
      </c>
      <c r="AMT1193" s="10"/>
      <c r="AMU1193" s="219"/>
      <c r="AMV1193" s="167" t="s">
        <v>117</v>
      </c>
      <c r="AMW1193" s="500" t="s">
        <v>938</v>
      </c>
      <c r="AMY1193" s="168"/>
      <c r="AMZ1193" s="168">
        <f t="shared" si="12720"/>
        <v>10</v>
      </c>
      <c r="ANA1193" s="167" t="s">
        <v>65</v>
      </c>
      <c r="ANB1193" s="10">
        <f t="shared" ref="ANB1193" si="13157">AMZ1193*1.3</f>
        <v>13</v>
      </c>
      <c r="ANC1193" s="10"/>
      <c r="AND1193" s="219"/>
      <c r="ANE1193" s="167" t="s">
        <v>117</v>
      </c>
      <c r="ANF1193" s="500" t="s">
        <v>436</v>
      </c>
      <c r="ANH1193" s="168"/>
      <c r="ANI1193" s="168">
        <f t="shared" si="12723"/>
        <v>5</v>
      </c>
      <c r="ANJ1193" s="167" t="s">
        <v>65</v>
      </c>
      <c r="ANK1193" s="10">
        <f t="shared" ref="ANK1193" si="13158">ANI1193*1.3</f>
        <v>6.5</v>
      </c>
      <c r="ANL1193" s="10"/>
      <c r="ANM1193" s="219"/>
      <c r="ANN1193" s="167" t="s">
        <v>117</v>
      </c>
      <c r="ANO1193" s="500" t="s">
        <v>2329</v>
      </c>
      <c r="ANQ1193" s="168"/>
      <c r="ANR1193" s="168">
        <f t="shared" si="12726"/>
        <v>18</v>
      </c>
      <c r="ANS1193" s="167" t="s">
        <v>65</v>
      </c>
      <c r="ANT1193" s="10">
        <f t="shared" ref="ANT1193" si="13159">ANR1193*1.3</f>
        <v>23.400000000000002</v>
      </c>
      <c r="ANU1193" s="10"/>
      <c r="ANV1193" s="219"/>
      <c r="ANW1193" s="167" t="s">
        <v>117</v>
      </c>
      <c r="ANX1193" s="502" t="s">
        <v>1646</v>
      </c>
      <c r="ANZ1193" s="168"/>
      <c r="AOA1193" s="168">
        <f t="shared" si="12729"/>
        <v>0</v>
      </c>
      <c r="AOB1193" s="167" t="s">
        <v>65</v>
      </c>
      <c r="AOC1193" s="10">
        <f t="shared" ref="AOC1193" si="13160">AOA1193*1.3</f>
        <v>0</v>
      </c>
      <c r="AOD1193" s="10"/>
      <c r="AOE1193" s="219"/>
      <c r="AOF1193" s="167" t="s">
        <v>117</v>
      </c>
      <c r="AOG1193" s="500" t="s">
        <v>938</v>
      </c>
      <c r="AOI1193" s="168"/>
      <c r="AOJ1193" s="168">
        <f t="shared" si="12732"/>
        <v>10</v>
      </c>
      <c r="AOK1193" s="167" t="s">
        <v>65</v>
      </c>
      <c r="AOL1193" s="10">
        <f t="shared" ref="AOL1193" si="13161">AOJ1193*1.3</f>
        <v>13</v>
      </c>
      <c r="AOM1193" s="10"/>
      <c r="AON1193" s="219"/>
      <c r="AOO1193" s="167" t="s">
        <v>117</v>
      </c>
      <c r="AOP1193" s="498" t="s">
        <v>802</v>
      </c>
      <c r="AOR1193" s="168"/>
      <c r="AOS1193" s="168">
        <f t="shared" si="12735"/>
        <v>0</v>
      </c>
      <c r="AOT1193" s="167" t="s">
        <v>65</v>
      </c>
      <c r="AOU1193" s="10">
        <f t="shared" ref="AOU1193" si="13162">AOS1193*1.3</f>
        <v>0</v>
      </c>
      <c r="AOV1193" s="10"/>
      <c r="AOW1193" s="219"/>
      <c r="AOX1193" s="167" t="s">
        <v>117</v>
      </c>
      <c r="AOY1193" s="500" t="s">
        <v>2329</v>
      </c>
      <c r="APA1193" s="168"/>
      <c r="APB1193" s="168">
        <f t="shared" si="12738"/>
        <v>18</v>
      </c>
      <c r="APC1193" s="167" t="s">
        <v>65</v>
      </c>
      <c r="APD1193" s="10">
        <f t="shared" ref="APD1193" si="13163">APB1193*1.3</f>
        <v>23.400000000000002</v>
      </c>
      <c r="APE1193" s="10"/>
      <c r="APF1193" s="219"/>
      <c r="APG1193" s="167" t="s">
        <v>117</v>
      </c>
      <c r="APH1193" s="500" t="s">
        <v>919</v>
      </c>
      <c r="APJ1193" s="168"/>
      <c r="APK1193" s="168">
        <f t="shared" si="12741"/>
        <v>79</v>
      </c>
      <c r="APL1193" s="167" t="s">
        <v>65</v>
      </c>
      <c r="APM1193" s="10">
        <f t="shared" ref="APM1193" si="13164">APK1193*1.3</f>
        <v>102.7</v>
      </c>
      <c r="APN1193" s="10"/>
      <c r="APO1193" s="219"/>
      <c r="APP1193" s="167" t="s">
        <v>117</v>
      </c>
      <c r="APQ1193" s="500" t="s">
        <v>436</v>
      </c>
      <c r="APS1193" s="168"/>
      <c r="APT1193" s="168">
        <f t="shared" si="12744"/>
        <v>5</v>
      </c>
      <c r="APU1193" s="167" t="s">
        <v>65</v>
      </c>
      <c r="APV1193" s="10">
        <f t="shared" ref="APV1193" si="13165">APT1193*1.3</f>
        <v>6.5</v>
      </c>
      <c r="APW1193" s="10"/>
      <c r="APX1193" s="219"/>
      <c r="APY1193" s="167" t="s">
        <v>117</v>
      </c>
      <c r="APZ1193" s="500" t="s">
        <v>2392</v>
      </c>
      <c r="AQB1193" s="168"/>
      <c r="AQC1193" s="168">
        <f t="shared" si="12747"/>
        <v>0</v>
      </c>
      <c r="AQD1193" s="167" t="s">
        <v>65</v>
      </c>
      <c r="AQE1193" s="10">
        <f t="shared" ref="AQE1193" si="13166">AQC1193*1.3</f>
        <v>0</v>
      </c>
      <c r="AQF1193" s="10"/>
      <c r="AQG1193" s="219"/>
      <c r="AQH1193" s="167" t="s">
        <v>117</v>
      </c>
      <c r="AQI1193" s="500" t="s">
        <v>3459</v>
      </c>
      <c r="AQK1193" s="168"/>
      <c r="AQL1193" s="168">
        <f t="shared" si="12750"/>
        <v>0</v>
      </c>
      <c r="AQM1193" s="167" t="s">
        <v>65</v>
      </c>
      <c r="AQN1193" s="10">
        <f t="shared" ref="AQN1193" si="13167">AQL1193*1.3</f>
        <v>0</v>
      </c>
      <c r="AQO1193" s="10"/>
      <c r="AQP1193" s="219"/>
      <c r="AQQ1193" s="167" t="s">
        <v>117</v>
      </c>
      <c r="AQR1193" s="500" t="s">
        <v>541</v>
      </c>
      <c r="AQT1193" s="168"/>
      <c r="AQU1193" s="168">
        <f t="shared" si="12753"/>
        <v>7</v>
      </c>
      <c r="AQV1193" s="167" t="s">
        <v>65</v>
      </c>
      <c r="AQW1193" s="10">
        <f t="shared" ref="AQW1193" si="13168">AQU1193*1.3</f>
        <v>9.1</v>
      </c>
      <c r="AQX1193" s="10"/>
      <c r="AQY1193" s="219"/>
      <c r="AQZ1193" s="167" t="s">
        <v>117</v>
      </c>
      <c r="ARA1193" s="500" t="s">
        <v>919</v>
      </c>
      <c r="ARC1193" s="168"/>
      <c r="ARD1193" s="168">
        <f t="shared" si="12756"/>
        <v>79</v>
      </c>
      <c r="ARE1193" s="167" t="s">
        <v>65</v>
      </c>
      <c r="ARF1193" s="10">
        <f t="shared" ref="ARF1193" si="13169">ARD1193*1.3</f>
        <v>102.7</v>
      </c>
      <c r="ARG1193" s="10"/>
      <c r="ARH1193" s="219"/>
      <c r="ARI1193" s="167" t="s">
        <v>117</v>
      </c>
      <c r="ARJ1193" s="500" t="s">
        <v>567</v>
      </c>
      <c r="ARL1193" s="168"/>
      <c r="ARM1193" s="168">
        <f t="shared" si="12759"/>
        <v>13</v>
      </c>
      <c r="ARN1193" s="167" t="s">
        <v>65</v>
      </c>
      <c r="ARO1193" s="10">
        <f t="shared" ref="ARO1193" si="13170">ARM1193*1.3</f>
        <v>16.900000000000002</v>
      </c>
      <c r="ARP1193" s="10"/>
      <c r="ARQ1193" s="219"/>
      <c r="ARR1193" s="167" t="s">
        <v>117</v>
      </c>
      <c r="ARS1193" s="328" t="s">
        <v>1899</v>
      </c>
      <c r="ARU1193" s="168"/>
      <c r="ARV1193" s="168">
        <f t="shared" si="12762"/>
        <v>0</v>
      </c>
      <c r="ARW1193" s="167" t="s">
        <v>65</v>
      </c>
      <c r="ARX1193" s="10">
        <f t="shared" ref="ARX1193" si="13171">ARV1193*1.3</f>
        <v>0</v>
      </c>
      <c r="ARY1193" s="10"/>
      <c r="ARZ1193" s="219"/>
      <c r="ASA1193" s="167" t="s">
        <v>117</v>
      </c>
      <c r="ASB1193" s="500" t="s">
        <v>2415</v>
      </c>
      <c r="ASD1193" s="168"/>
      <c r="ASE1193" s="168">
        <f t="shared" si="12765"/>
        <v>12</v>
      </c>
      <c r="ASF1193" s="167" t="s">
        <v>65</v>
      </c>
      <c r="ASG1193" s="10">
        <f t="shared" ref="ASG1193" si="13172">ASE1193*1.3</f>
        <v>15.600000000000001</v>
      </c>
      <c r="ASH1193" s="10"/>
      <c r="ASI1193" s="219"/>
      <c r="ASJ1193" s="167" t="s">
        <v>117</v>
      </c>
      <c r="ASK1193" s="500" t="s">
        <v>1899</v>
      </c>
      <c r="ASM1193" s="168"/>
      <c r="ASN1193" s="168">
        <f t="shared" si="12768"/>
        <v>0</v>
      </c>
      <c r="ASO1193" s="167" t="s">
        <v>65</v>
      </c>
      <c r="ASP1193" s="10">
        <f t="shared" ref="ASP1193" si="13173">ASN1193*1.3</f>
        <v>0</v>
      </c>
      <c r="ASQ1193" s="10"/>
      <c r="ASR1193" s="219"/>
      <c r="ASS1193" s="167" t="s">
        <v>117</v>
      </c>
      <c r="AST1193" s="500" t="s">
        <v>938</v>
      </c>
      <c r="ASV1193" s="168"/>
      <c r="ASW1193" s="168">
        <f t="shared" si="12771"/>
        <v>10</v>
      </c>
      <c r="ASX1193" s="167" t="s">
        <v>65</v>
      </c>
      <c r="ASY1193" s="10">
        <f t="shared" ref="ASY1193" si="13174">ASW1193*1.3</f>
        <v>13</v>
      </c>
      <c r="ASZ1193" s="10"/>
      <c r="ATA1193" s="219"/>
      <c r="ATB1193" s="167" t="s">
        <v>117</v>
      </c>
      <c r="ATC1193" s="500" t="s">
        <v>938</v>
      </c>
      <c r="ATE1193" s="168"/>
      <c r="ATF1193" s="168">
        <f t="shared" si="12774"/>
        <v>10</v>
      </c>
      <c r="ATG1193" s="167" t="s">
        <v>65</v>
      </c>
      <c r="ATH1193" s="10">
        <f t="shared" ref="ATH1193" si="13175">ATF1193*1.3</f>
        <v>13</v>
      </c>
      <c r="ATI1193" s="10"/>
      <c r="ATJ1193" s="219"/>
      <c r="ATK1193" s="167" t="s">
        <v>117</v>
      </c>
      <c r="ATL1193" s="500" t="s">
        <v>436</v>
      </c>
      <c r="ATN1193" s="168"/>
      <c r="ATO1193" s="168">
        <f t="shared" si="12777"/>
        <v>5</v>
      </c>
      <c r="ATP1193" s="167" t="s">
        <v>65</v>
      </c>
      <c r="ATQ1193" s="10">
        <f t="shared" ref="ATQ1193" si="13176">ATO1193*1.3</f>
        <v>6.5</v>
      </c>
      <c r="ATR1193" s="10"/>
      <c r="ATS1193" s="219"/>
      <c r="ATT1193" s="167" t="s">
        <v>117</v>
      </c>
      <c r="ATU1193" s="500" t="s">
        <v>541</v>
      </c>
      <c r="ATW1193" s="168"/>
      <c r="ATX1193" s="168">
        <f t="shared" si="12780"/>
        <v>7</v>
      </c>
      <c r="ATY1193" s="167" t="s">
        <v>65</v>
      </c>
      <c r="ATZ1193" s="10">
        <f t="shared" ref="ATZ1193" si="13177">ATX1193*1.3</f>
        <v>9.1</v>
      </c>
      <c r="AUA1193" s="10"/>
      <c r="AUB1193" s="219"/>
      <c r="AUC1193" s="167" t="s">
        <v>117</v>
      </c>
      <c r="AUD1193" s="500" t="s">
        <v>541</v>
      </c>
      <c r="AUF1193" s="168"/>
      <c r="AUG1193" s="168">
        <f t="shared" si="12783"/>
        <v>7</v>
      </c>
      <c r="AUH1193" s="167" t="s">
        <v>65</v>
      </c>
      <c r="AUI1193" s="10">
        <f t="shared" ref="AUI1193" si="13178">AUG1193*1.3</f>
        <v>9.1</v>
      </c>
      <c r="AUJ1193" s="10"/>
      <c r="AUK1193" s="219"/>
      <c r="AUL1193" s="167" t="s">
        <v>117</v>
      </c>
      <c r="AUM1193" s="500" t="s">
        <v>2313</v>
      </c>
      <c r="AUO1193" s="168"/>
      <c r="AUP1193" s="168">
        <f t="shared" si="12786"/>
        <v>0</v>
      </c>
      <c r="AUQ1193" s="167" t="s">
        <v>65</v>
      </c>
      <c r="AUR1193" s="10">
        <f t="shared" ref="AUR1193" si="13179">AUP1193*1.3</f>
        <v>0</v>
      </c>
      <c r="AUS1193" s="10"/>
      <c r="AUT1193" s="219"/>
      <c r="AUU1193" s="167" t="s">
        <v>117</v>
      </c>
      <c r="AUV1193" s="500" t="s">
        <v>417</v>
      </c>
      <c r="AUX1193" s="168"/>
      <c r="AUY1193" s="168">
        <f t="shared" si="12789"/>
        <v>0</v>
      </c>
      <c r="AUZ1193" s="167" t="s">
        <v>65</v>
      </c>
      <c r="AVA1193" s="10">
        <f t="shared" ref="AVA1193" si="13180">AUY1193*1.3</f>
        <v>0</v>
      </c>
      <c r="AVB1193" s="10"/>
      <c r="AVC1193" s="219"/>
      <c r="AVD1193" s="167" t="s">
        <v>117</v>
      </c>
      <c r="AVE1193" s="500" t="s">
        <v>919</v>
      </c>
      <c r="AVG1193" s="168"/>
      <c r="AVH1193" s="168">
        <f t="shared" si="12792"/>
        <v>79</v>
      </c>
      <c r="AVI1193" s="167" t="s">
        <v>65</v>
      </c>
      <c r="AVJ1193" s="10">
        <f t="shared" ref="AVJ1193" si="13181">AVH1193*1.3</f>
        <v>102.7</v>
      </c>
      <c r="AVK1193" s="10"/>
      <c r="AVL1193" s="219"/>
      <c r="AVM1193" s="167" t="s">
        <v>117</v>
      </c>
      <c r="AVN1193" s="328" t="s">
        <v>1646</v>
      </c>
      <c r="AVP1193" s="168"/>
      <c r="AVQ1193" s="168">
        <f t="shared" si="12795"/>
        <v>0</v>
      </c>
      <c r="AVR1193" s="167" t="s">
        <v>65</v>
      </c>
      <c r="AVS1193" s="10">
        <f t="shared" ref="AVS1193" si="13182">AVQ1193*1.3</f>
        <v>0</v>
      </c>
      <c r="AVT1193" s="10"/>
      <c r="AVU1193" s="219"/>
      <c r="AVV1193" s="167" t="s">
        <v>117</v>
      </c>
      <c r="AVW1193" s="500" t="s">
        <v>544</v>
      </c>
      <c r="AVY1193" s="168"/>
      <c r="AVZ1193" s="168">
        <f t="shared" si="12798"/>
        <v>0</v>
      </c>
      <c r="AWA1193" s="167" t="s">
        <v>65</v>
      </c>
      <c r="AWB1193" s="10">
        <f t="shared" ref="AWB1193" si="13183">AVZ1193*1.3</f>
        <v>0</v>
      </c>
      <c r="AWC1193" s="10"/>
      <c r="AWD1193" s="219"/>
      <c r="AWE1193" s="167" t="s">
        <v>117</v>
      </c>
      <c r="AWF1193" s="500" t="s">
        <v>808</v>
      </c>
      <c r="AWH1193" s="168"/>
      <c r="AWI1193" s="168">
        <f t="shared" si="12801"/>
        <v>1</v>
      </c>
      <c r="AWJ1193" s="167" t="s">
        <v>65</v>
      </c>
      <c r="AWK1193" s="10">
        <f t="shared" ref="AWK1193" si="13184">AWI1193*1.3</f>
        <v>1.3</v>
      </c>
      <c r="AWL1193" s="10"/>
      <c r="AWM1193" s="219"/>
      <c r="AWN1193" s="167" t="s">
        <v>117</v>
      </c>
      <c r="AWO1193" s="500" t="s">
        <v>444</v>
      </c>
      <c r="AWQ1193" s="168"/>
      <c r="AWR1193" s="168">
        <f t="shared" si="12804"/>
        <v>0</v>
      </c>
      <c r="AWS1193" s="167" t="s">
        <v>65</v>
      </c>
      <c r="AWT1193" s="10">
        <f t="shared" ref="AWT1193" si="13185">AWR1193*1.3</f>
        <v>0</v>
      </c>
      <c r="AWU1193" s="10"/>
      <c r="AWV1193" s="219"/>
      <c r="AWW1193" s="167" t="s">
        <v>117</v>
      </c>
      <c r="AWX1193" s="500" t="s">
        <v>904</v>
      </c>
      <c r="AWZ1193" s="168"/>
      <c r="AXA1193" s="168">
        <f t="shared" si="12807"/>
        <v>0</v>
      </c>
      <c r="AXB1193" s="167" t="s">
        <v>65</v>
      </c>
      <c r="AXC1193" s="10">
        <f t="shared" ref="AXC1193" si="13186">AXA1193*1.3</f>
        <v>0</v>
      </c>
      <c r="AXD1193" s="10"/>
      <c r="AXE1193" s="219"/>
      <c r="AXF1193" s="167" t="s">
        <v>117</v>
      </c>
      <c r="AXG1193" s="498" t="s">
        <v>2460</v>
      </c>
      <c r="AXI1193" s="168"/>
      <c r="AXJ1193" s="168">
        <f t="shared" si="12810"/>
        <v>0</v>
      </c>
      <c r="AXK1193" s="167" t="s">
        <v>65</v>
      </c>
      <c r="AXL1193" s="10">
        <f t="shared" ref="AXL1193" si="13187">AXJ1193*1.3</f>
        <v>0</v>
      </c>
      <c r="AXM1193" s="10"/>
      <c r="AXN1193" s="219"/>
      <c r="AXO1193" s="167" t="s">
        <v>117</v>
      </c>
      <c r="AXP1193" s="500" t="s">
        <v>2424</v>
      </c>
      <c r="AXR1193" s="168"/>
      <c r="AXS1193" s="168">
        <f t="shared" si="12813"/>
        <v>0</v>
      </c>
      <c r="AXT1193" s="167" t="s">
        <v>65</v>
      </c>
      <c r="AXU1193" s="10">
        <f t="shared" ref="AXU1193" si="13188">AXS1193*1.3</f>
        <v>0</v>
      </c>
      <c r="AXV1193" s="10"/>
      <c r="AXW1193" s="219"/>
      <c r="AXX1193" s="167" t="s">
        <v>117</v>
      </c>
      <c r="AXY1193" s="500" t="s">
        <v>417</v>
      </c>
      <c r="AYA1193" s="168"/>
      <c r="AYB1193" s="168">
        <f t="shared" si="12816"/>
        <v>0</v>
      </c>
      <c r="AYC1193" s="167" t="s">
        <v>65</v>
      </c>
      <c r="AYD1193" s="10">
        <f t="shared" ref="AYD1193" si="13189">AYB1193*1.3</f>
        <v>0</v>
      </c>
      <c r="AYE1193" s="10"/>
      <c r="AYF1193" s="219"/>
      <c r="AYG1193" s="167" t="s">
        <v>117</v>
      </c>
      <c r="AYH1193" s="500" t="s">
        <v>436</v>
      </c>
      <c r="AYJ1193" s="168"/>
      <c r="AYK1193" s="168">
        <f t="shared" si="12819"/>
        <v>5</v>
      </c>
      <c r="AYL1193" s="167" t="s">
        <v>65</v>
      </c>
      <c r="AYM1193" s="10">
        <f t="shared" ref="AYM1193" si="13190">AYK1193*1.3</f>
        <v>6.5</v>
      </c>
      <c r="AYN1193" s="10"/>
      <c r="AYO1193" s="219"/>
      <c r="AYP1193" s="167" t="s">
        <v>117</v>
      </c>
      <c r="AYQ1193" s="500" t="s">
        <v>1646</v>
      </c>
      <c r="AYS1193" s="168"/>
      <c r="AYT1193" s="168">
        <f t="shared" si="12822"/>
        <v>0</v>
      </c>
      <c r="AYU1193" s="167" t="s">
        <v>65</v>
      </c>
      <c r="AYV1193" s="10">
        <f t="shared" ref="AYV1193" si="13191">AYT1193*1.3</f>
        <v>0</v>
      </c>
      <c r="AYW1193" s="10"/>
      <c r="AYX1193" s="219"/>
      <c r="AYY1193" s="167" t="s">
        <v>117</v>
      </c>
      <c r="AYZ1193" s="498" t="s">
        <v>2744</v>
      </c>
      <c r="AZB1193" s="168"/>
      <c r="AZC1193" s="168">
        <f t="shared" si="12825"/>
        <v>6</v>
      </c>
      <c r="AZD1193" s="167" t="s">
        <v>65</v>
      </c>
      <c r="AZE1193" s="10">
        <f t="shared" ref="AZE1193" si="13192">AZC1193*1.3</f>
        <v>7.8000000000000007</v>
      </c>
      <c r="AZF1193" s="10"/>
      <c r="AZG1193" s="219"/>
      <c r="AZH1193" s="167" t="s">
        <v>117</v>
      </c>
      <c r="AZI1193" s="500" t="s">
        <v>1625</v>
      </c>
      <c r="AZK1193" s="168"/>
      <c r="AZL1193" s="168">
        <f t="shared" si="12828"/>
        <v>0</v>
      </c>
      <c r="AZM1193" s="167" t="s">
        <v>65</v>
      </c>
      <c r="AZN1193" s="10">
        <f t="shared" ref="AZN1193" si="13193">AZL1193*1.3</f>
        <v>0</v>
      </c>
      <c r="AZO1193" s="10"/>
      <c r="AZP1193" s="219"/>
      <c r="AZQ1193" s="167" t="s">
        <v>117</v>
      </c>
      <c r="AZR1193" s="500" t="s">
        <v>2424</v>
      </c>
      <c r="AZT1193" s="168"/>
      <c r="AZU1193" s="168">
        <f t="shared" si="12831"/>
        <v>0</v>
      </c>
      <c r="AZV1193" s="167" t="s">
        <v>65</v>
      </c>
      <c r="AZW1193" s="10">
        <f t="shared" ref="AZW1193" si="13194">AZU1193*1.3</f>
        <v>0</v>
      </c>
      <c r="AZX1193" s="10"/>
      <c r="AZY1193" s="219"/>
      <c r="AZZ1193" s="167" t="s">
        <v>117</v>
      </c>
      <c r="BAA1193" s="500" t="s">
        <v>1924</v>
      </c>
      <c r="BAC1193" s="168"/>
      <c r="BAD1193" s="168">
        <f t="shared" si="12834"/>
        <v>0</v>
      </c>
      <c r="BAE1193" s="167" t="s">
        <v>65</v>
      </c>
      <c r="BAF1193" s="10">
        <f t="shared" ref="BAF1193" si="13195">BAD1193*1.3</f>
        <v>0</v>
      </c>
      <c r="BAG1193" s="10"/>
      <c r="BAH1193" s="219"/>
      <c r="BAI1193" s="167" t="s">
        <v>117</v>
      </c>
      <c r="BAJ1193" s="500" t="s">
        <v>919</v>
      </c>
      <c r="BAL1193" s="168"/>
      <c r="BAM1193" s="168">
        <f t="shared" si="12837"/>
        <v>79</v>
      </c>
      <c r="BAN1193" s="167" t="s">
        <v>65</v>
      </c>
      <c r="BAO1193" s="10">
        <f t="shared" ref="BAO1193" si="13196">BAM1193*1.3</f>
        <v>102.7</v>
      </c>
      <c r="BAP1193" s="10"/>
      <c r="BAQ1193" s="219"/>
      <c r="BAR1193" s="167" t="s">
        <v>117</v>
      </c>
      <c r="BAS1193" s="500" t="s">
        <v>436</v>
      </c>
      <c r="BAU1193" s="168"/>
      <c r="BAV1193" s="168">
        <f t="shared" si="12840"/>
        <v>5</v>
      </c>
      <c r="BAW1193" s="167" t="s">
        <v>65</v>
      </c>
      <c r="BAX1193" s="10">
        <f t="shared" ref="BAX1193" si="13197">BAV1193*1.3</f>
        <v>6.5</v>
      </c>
      <c r="BAY1193" s="10"/>
      <c r="BAZ1193" s="219"/>
      <c r="BBA1193" s="167" t="s">
        <v>117</v>
      </c>
      <c r="BBB1193" s="500" t="s">
        <v>2460</v>
      </c>
      <c r="BBD1193" s="168"/>
      <c r="BBE1193" s="168">
        <f t="shared" si="12843"/>
        <v>0</v>
      </c>
      <c r="BBF1193" s="167" t="s">
        <v>65</v>
      </c>
      <c r="BBG1193" s="10">
        <f t="shared" ref="BBG1193" si="13198">BBE1193*1.3</f>
        <v>0</v>
      </c>
      <c r="BBH1193" s="10"/>
      <c r="BBI1193" s="219"/>
      <c r="BBJ1193" s="167" t="s">
        <v>117</v>
      </c>
      <c r="BBK1193" s="500" t="s">
        <v>2313</v>
      </c>
      <c r="BBM1193" s="168"/>
      <c r="BBN1193" s="168">
        <f t="shared" si="12846"/>
        <v>0</v>
      </c>
      <c r="BBO1193" s="167" t="s">
        <v>65</v>
      </c>
      <c r="BBP1193" s="10">
        <f t="shared" ref="BBP1193" si="13199">BBN1193*1.3</f>
        <v>0</v>
      </c>
      <c r="BBQ1193" s="10"/>
      <c r="BBR1193" s="219"/>
      <c r="BBS1193" s="167" t="s">
        <v>117</v>
      </c>
      <c r="BBT1193" s="500" t="s">
        <v>544</v>
      </c>
      <c r="BBV1193" s="168"/>
      <c r="BBW1193" s="168">
        <f t="shared" si="12849"/>
        <v>0</v>
      </c>
      <c r="BBX1193" s="167" t="s">
        <v>65</v>
      </c>
      <c r="BBY1193" s="10">
        <f t="shared" ref="BBY1193" si="13200">BBW1193*1.3</f>
        <v>0</v>
      </c>
      <c r="BBZ1193" s="10"/>
      <c r="BCA1193" s="219"/>
      <c r="BCB1193" s="167" t="s">
        <v>117</v>
      </c>
      <c r="BCC1193" s="328" t="s">
        <v>3421</v>
      </c>
      <c r="BCE1193" s="168"/>
      <c r="BCF1193" s="168">
        <f t="shared" si="12852"/>
        <v>25</v>
      </c>
      <c r="BCG1193" s="167" t="s">
        <v>65</v>
      </c>
      <c r="BCH1193" s="10">
        <f t="shared" ref="BCH1193" si="13201">BCF1193*1.3</f>
        <v>32.5</v>
      </c>
      <c r="BCI1193" s="10"/>
      <c r="BCJ1193" s="219"/>
      <c r="BCK1193" s="167" t="s">
        <v>117</v>
      </c>
      <c r="BCL1193" s="500" t="s">
        <v>808</v>
      </c>
      <c r="BCN1193" s="168"/>
      <c r="BCO1193" s="168">
        <f t="shared" si="12855"/>
        <v>1</v>
      </c>
      <c r="BCP1193" s="167" t="s">
        <v>65</v>
      </c>
      <c r="BCQ1193" s="10">
        <f t="shared" ref="BCQ1193" si="13202">BCO1193*1.3</f>
        <v>1.3</v>
      </c>
      <c r="BCR1193" s="10"/>
      <c r="BCS1193" s="219"/>
      <c r="BCT1193" s="167" t="s">
        <v>117</v>
      </c>
      <c r="BCU1193" s="500" t="s">
        <v>919</v>
      </c>
      <c r="BCW1193" s="168"/>
      <c r="BCX1193" s="168">
        <f t="shared" si="12858"/>
        <v>79</v>
      </c>
      <c r="BCY1193" s="167" t="s">
        <v>65</v>
      </c>
      <c r="BCZ1193" s="10">
        <f t="shared" ref="BCZ1193" si="13203">BCX1193*1.3</f>
        <v>102.7</v>
      </c>
      <c r="BDA1193" s="10"/>
      <c r="BDB1193" s="219"/>
      <c r="BDC1193" s="167" t="s">
        <v>117</v>
      </c>
      <c r="BDD1193" s="500" t="s">
        <v>2329</v>
      </c>
      <c r="BDF1193" s="168"/>
      <c r="BDG1193" s="168">
        <f t="shared" si="12861"/>
        <v>18</v>
      </c>
      <c r="BDH1193" s="167" t="s">
        <v>65</v>
      </c>
      <c r="BDI1193" s="10">
        <f t="shared" ref="BDI1193" si="13204">BDG1193*1.3</f>
        <v>23.400000000000002</v>
      </c>
      <c r="BDJ1193" s="10"/>
      <c r="BDK1193" s="219"/>
      <c r="BDL1193" s="167" t="s">
        <v>117</v>
      </c>
      <c r="BDM1193" s="328" t="s">
        <v>1419</v>
      </c>
      <c r="BDO1193" s="168"/>
      <c r="BDP1193" s="168">
        <f t="shared" si="12864"/>
        <v>2</v>
      </c>
      <c r="BDQ1193" s="167" t="s">
        <v>65</v>
      </c>
      <c r="BDR1193" s="10">
        <f t="shared" ref="BDR1193" si="13205">BDP1193*1.3</f>
        <v>2.6</v>
      </c>
      <c r="BDS1193" s="10"/>
      <c r="BDT1193" s="219"/>
      <c r="BDU1193" s="167" t="s">
        <v>117</v>
      </c>
      <c r="BDV1193" s="500" t="s">
        <v>1308</v>
      </c>
      <c r="BDX1193" s="168"/>
      <c r="BDY1193" s="168">
        <f t="shared" si="12867"/>
        <v>0</v>
      </c>
      <c r="BDZ1193" s="167" t="s">
        <v>65</v>
      </c>
      <c r="BEA1193" s="10">
        <f t="shared" ref="BEA1193" si="13206">BDY1193*1.3</f>
        <v>0</v>
      </c>
      <c r="BEB1193" s="10"/>
      <c r="BEC1193" s="219"/>
      <c r="BED1193" s="167" t="s">
        <v>117</v>
      </c>
      <c r="BEE1193" s="498" t="s">
        <v>436</v>
      </c>
      <c r="BEG1193" s="168"/>
      <c r="BEH1193" s="168">
        <f t="shared" si="12870"/>
        <v>5</v>
      </c>
      <c r="BEI1193" s="167" t="s">
        <v>65</v>
      </c>
      <c r="BEJ1193" s="10">
        <f t="shared" ref="BEJ1193" si="13207">BEH1193*1.3</f>
        <v>6.5</v>
      </c>
      <c r="BEK1193" s="10"/>
      <c r="BEL1193" s="219"/>
      <c r="BEM1193" s="167" t="s">
        <v>117</v>
      </c>
      <c r="BEN1193" s="498" t="s">
        <v>436</v>
      </c>
      <c r="BEP1193" s="168"/>
      <c r="BEQ1193" s="168">
        <f t="shared" si="12873"/>
        <v>5</v>
      </c>
      <c r="BER1193" s="167" t="s">
        <v>65</v>
      </c>
      <c r="BES1193" s="10">
        <f t="shared" ref="BES1193" si="13208">BEQ1193*1.3</f>
        <v>6.5</v>
      </c>
      <c r="BET1193" s="10"/>
      <c r="BEU1193" s="219"/>
      <c r="BEV1193" s="167" t="s">
        <v>117</v>
      </c>
      <c r="BEW1193" s="500" t="s">
        <v>1654</v>
      </c>
      <c r="BEY1193" s="168"/>
      <c r="BEZ1193" s="168">
        <f t="shared" si="12876"/>
        <v>0</v>
      </c>
      <c r="BFA1193" s="167" t="s">
        <v>65</v>
      </c>
      <c r="BFB1193" s="10">
        <f t="shared" ref="BFB1193" si="13209">BEZ1193*1.3</f>
        <v>0</v>
      </c>
      <c r="BFC1193" s="10"/>
      <c r="BFD1193" s="219"/>
      <c r="BFE1193" s="167"/>
      <c r="BFF1193" s="327"/>
      <c r="BFH1193" s="168"/>
      <c r="BFI1193" s="168"/>
      <c r="BFJ1193" s="167"/>
      <c r="BFK1193" s="10"/>
      <c r="BFL1193" s="10"/>
      <c r="BFN1193" s="167"/>
      <c r="BFO1193" s="327"/>
      <c r="BFQ1193" s="168"/>
      <c r="BFR1193" s="168"/>
      <c r="BFS1193" s="167"/>
      <c r="BFT1193" s="10"/>
      <c r="BFU1193" s="10"/>
      <c r="BFW1193" s="167"/>
      <c r="BFX1193" s="328"/>
      <c r="BFZ1193" s="168"/>
      <c r="BGA1193" s="168"/>
      <c r="BGB1193" s="167"/>
      <c r="BGC1193" s="10"/>
      <c r="BGD1193" s="10"/>
      <c r="BGF1193" s="167"/>
      <c r="BGG1193" s="327"/>
      <c r="BGI1193" s="168"/>
      <c r="BGJ1193" s="168"/>
      <c r="BGK1193" s="167"/>
      <c r="BGL1193" s="10"/>
      <c r="BGM1193" s="10"/>
      <c r="BGO1193" s="167"/>
      <c r="BGP1193" s="328"/>
      <c r="BGR1193" s="168"/>
      <c r="BGS1193" s="168"/>
      <c r="BGT1193" s="167"/>
      <c r="BGU1193" s="10"/>
      <c r="BGV1193" s="10"/>
      <c r="BGX1193" s="167"/>
      <c r="BGY1193" s="327"/>
      <c r="BHA1193" s="168"/>
      <c r="BHB1193" s="168"/>
      <c r="BHC1193" s="167"/>
      <c r="BHD1193" s="10"/>
      <c r="BHE1193" s="10"/>
    </row>
    <row r="1194" spans="1:1565" s="14" customFormat="1" ht="15">
      <c r="A1194" s="167" t="s">
        <v>118</v>
      </c>
      <c r="B1194" s="325" t="s">
        <v>919</v>
      </c>
      <c r="D1194" s="168"/>
      <c r="E1194" s="168">
        <f>VLOOKUP(B1194,$A$1213:$F$2274,6,FALSE)</f>
        <v>79</v>
      </c>
      <c r="F1194" s="167" t="s">
        <v>67</v>
      </c>
      <c r="G1194" s="10">
        <f>E1194*1.2</f>
        <v>94.8</v>
      </c>
      <c r="H1194" s="10"/>
      <c r="I1194" s="219"/>
      <c r="J1194" s="167" t="s">
        <v>118</v>
      </c>
      <c r="K1194" s="325" t="s">
        <v>938</v>
      </c>
      <c r="M1194" s="168"/>
      <c r="N1194" s="168">
        <f>VLOOKUP(K1194,$A$1213:$F$2274,6,FALSE)</f>
        <v>10</v>
      </c>
      <c r="O1194" s="167" t="s">
        <v>67</v>
      </c>
      <c r="P1194" s="10">
        <f>N1194*1.2</f>
        <v>12</v>
      </c>
      <c r="Q1194" s="10"/>
      <c r="R1194" s="219"/>
      <c r="S1194" s="167" t="s">
        <v>118</v>
      </c>
      <c r="T1194" s="325" t="s">
        <v>503</v>
      </c>
      <c r="V1194" s="168"/>
      <c r="W1194" s="168">
        <f t="shared" si="12381"/>
        <v>0</v>
      </c>
      <c r="X1194" s="167" t="s">
        <v>67</v>
      </c>
      <c r="Y1194" s="10">
        <f t="shared" ref="Y1194" si="13210">W1194*1.2</f>
        <v>0</v>
      </c>
      <c r="Z1194" s="10"/>
      <c r="AA1194" s="219"/>
      <c r="AB1194" s="167" t="s">
        <v>118</v>
      </c>
      <c r="AC1194" s="325" t="s">
        <v>938</v>
      </c>
      <c r="AE1194" s="168"/>
      <c r="AF1194" s="168">
        <f t="shared" si="12384"/>
        <v>10</v>
      </c>
      <c r="AG1194" s="167" t="s">
        <v>67</v>
      </c>
      <c r="AH1194" s="10">
        <f t="shared" ref="AH1194" si="13211">AF1194*1.2</f>
        <v>12</v>
      </c>
      <c r="AI1194" s="10"/>
      <c r="AJ1194" s="219"/>
      <c r="AK1194" s="167" t="s">
        <v>118</v>
      </c>
      <c r="AL1194" s="498" t="s">
        <v>2424</v>
      </c>
      <c r="AN1194" s="168"/>
      <c r="AO1194" s="168">
        <f t="shared" si="12387"/>
        <v>0</v>
      </c>
      <c r="AP1194" s="167" t="s">
        <v>67</v>
      </c>
      <c r="AQ1194" s="10">
        <f t="shared" ref="AQ1194" si="13212">AO1194*1.2</f>
        <v>0</v>
      </c>
      <c r="AR1194" s="10"/>
      <c r="AS1194" s="219"/>
      <c r="AT1194" s="167" t="s">
        <v>118</v>
      </c>
      <c r="AU1194" s="325" t="s">
        <v>938</v>
      </c>
      <c r="AW1194" s="168"/>
      <c r="AX1194" s="168">
        <f t="shared" si="12390"/>
        <v>10</v>
      </c>
      <c r="AY1194" s="167" t="s">
        <v>67</v>
      </c>
      <c r="AZ1194" s="10">
        <f t="shared" ref="AZ1194" si="13213">AX1194*1.2</f>
        <v>12</v>
      </c>
      <c r="BA1194" s="10"/>
      <c r="BB1194" s="219"/>
      <c r="BC1194" s="167" t="s">
        <v>118</v>
      </c>
      <c r="BD1194" s="325" t="s">
        <v>3579</v>
      </c>
      <c r="BF1194" s="168"/>
      <c r="BG1194" s="168">
        <f t="shared" si="12393"/>
        <v>0</v>
      </c>
      <c r="BH1194" s="167" t="s">
        <v>67</v>
      </c>
      <c r="BI1194" s="10">
        <f t="shared" ref="BI1194" si="13214">BG1194*1.2</f>
        <v>0</v>
      </c>
      <c r="BJ1194" s="10"/>
      <c r="BK1194" s="219"/>
      <c r="BL1194" s="167" t="s">
        <v>118</v>
      </c>
      <c r="BM1194" s="325" t="s">
        <v>436</v>
      </c>
      <c r="BO1194" s="168"/>
      <c r="BP1194" s="168">
        <f t="shared" si="12396"/>
        <v>5</v>
      </c>
      <c r="BQ1194" s="167" t="s">
        <v>67</v>
      </c>
      <c r="BR1194" s="10">
        <f t="shared" ref="BR1194" si="13215">BP1194*1.2</f>
        <v>6</v>
      </c>
      <c r="BS1194" s="10"/>
      <c r="BT1194" s="219"/>
      <c r="BU1194" s="167" t="s">
        <v>118</v>
      </c>
      <c r="BV1194" s="325" t="s">
        <v>938</v>
      </c>
      <c r="BX1194" s="168"/>
      <c r="BY1194" s="168">
        <f t="shared" si="12399"/>
        <v>10</v>
      </c>
      <c r="BZ1194" s="167" t="s">
        <v>67</v>
      </c>
      <c r="CA1194" s="10">
        <f t="shared" ref="CA1194" si="13216">BY1194*1.2</f>
        <v>12</v>
      </c>
      <c r="CB1194" s="10"/>
      <c r="CC1194" s="219"/>
      <c r="CD1194" s="167" t="s">
        <v>118</v>
      </c>
      <c r="CE1194" s="325" t="s">
        <v>1646</v>
      </c>
      <c r="CG1194" s="168"/>
      <c r="CH1194" s="168">
        <f t="shared" si="12402"/>
        <v>0</v>
      </c>
      <c r="CI1194" s="167" t="s">
        <v>67</v>
      </c>
      <c r="CJ1194" s="10">
        <f t="shared" ref="CJ1194" si="13217">CH1194*1.2</f>
        <v>0</v>
      </c>
      <c r="CK1194" s="10"/>
      <c r="CL1194" s="219"/>
      <c r="CM1194" s="167" t="s">
        <v>118</v>
      </c>
      <c r="CN1194" s="325" t="s">
        <v>919</v>
      </c>
      <c r="CP1194" s="168"/>
      <c r="CQ1194" s="168">
        <f t="shared" si="12405"/>
        <v>79</v>
      </c>
      <c r="CR1194" s="167" t="s">
        <v>67</v>
      </c>
      <c r="CS1194" s="10">
        <f t="shared" ref="CS1194" si="13218">CQ1194*1.2</f>
        <v>94.8</v>
      </c>
      <c r="CT1194" s="10"/>
      <c r="CU1194" s="219"/>
      <c r="CV1194" s="167" t="s">
        <v>118</v>
      </c>
      <c r="CW1194" s="325" t="s">
        <v>704</v>
      </c>
      <c r="CY1194" s="168"/>
      <c r="CZ1194" s="168">
        <f t="shared" si="12408"/>
        <v>0</v>
      </c>
      <c r="DA1194" s="167" t="s">
        <v>67</v>
      </c>
      <c r="DB1194" s="10">
        <f t="shared" ref="DB1194" si="13219">CZ1194*1.2</f>
        <v>0</v>
      </c>
      <c r="DC1194" s="10"/>
      <c r="DD1194" s="219"/>
      <c r="DE1194" s="167" t="s">
        <v>118</v>
      </c>
      <c r="DF1194" s="325" t="s">
        <v>3026</v>
      </c>
      <c r="DH1194" s="168"/>
      <c r="DI1194" s="168">
        <f t="shared" si="12411"/>
        <v>14</v>
      </c>
      <c r="DJ1194" s="167" t="s">
        <v>67</v>
      </c>
      <c r="DK1194" s="10">
        <f t="shared" ref="DK1194" si="13220">DI1194*1.2</f>
        <v>16.8</v>
      </c>
      <c r="DL1194" s="10"/>
      <c r="DM1194" s="219"/>
      <c r="DN1194" s="167" t="s">
        <v>118</v>
      </c>
      <c r="DO1194" s="325" t="s">
        <v>919</v>
      </c>
      <c r="DQ1194" s="168"/>
      <c r="DR1194" s="168">
        <f t="shared" si="12414"/>
        <v>79</v>
      </c>
      <c r="DS1194" s="167" t="s">
        <v>67</v>
      </c>
      <c r="DT1194" s="10">
        <f t="shared" ref="DT1194" si="13221">DR1194*1.2</f>
        <v>94.8</v>
      </c>
      <c r="DU1194" s="10"/>
      <c r="DV1194" s="219"/>
      <c r="DW1194" s="167" t="s">
        <v>118</v>
      </c>
      <c r="DX1194" s="325" t="s">
        <v>2995</v>
      </c>
      <c r="DZ1194" s="168"/>
      <c r="EA1194" s="168">
        <f t="shared" si="12417"/>
        <v>6</v>
      </c>
      <c r="EB1194" s="167" t="s">
        <v>67</v>
      </c>
      <c r="EC1194" s="10">
        <f t="shared" ref="EC1194" si="13222">EA1194*1.2</f>
        <v>7.1999999999999993</v>
      </c>
      <c r="ED1194" s="10"/>
      <c r="EE1194" s="219"/>
      <c r="EF1194" s="167" t="s">
        <v>118</v>
      </c>
      <c r="EG1194" s="325" t="s">
        <v>2424</v>
      </c>
      <c r="EI1194" s="168"/>
      <c r="EJ1194" s="168">
        <f t="shared" si="12420"/>
        <v>0</v>
      </c>
      <c r="EK1194" s="167" t="s">
        <v>67</v>
      </c>
      <c r="EL1194" s="10">
        <f t="shared" ref="EL1194" si="13223">EJ1194*1.2</f>
        <v>0</v>
      </c>
      <c r="EM1194" s="10"/>
      <c r="EN1194" s="219"/>
      <c r="EO1194" s="167" t="s">
        <v>118</v>
      </c>
      <c r="EP1194" s="325" t="s">
        <v>2844</v>
      </c>
      <c r="ER1194" s="168"/>
      <c r="ES1194" s="168">
        <f t="shared" si="12423"/>
        <v>21</v>
      </c>
      <c r="ET1194" s="167" t="s">
        <v>67</v>
      </c>
      <c r="EU1194" s="10">
        <f t="shared" ref="EU1194" si="13224">ES1194*1.2</f>
        <v>25.2</v>
      </c>
      <c r="EV1194" s="10"/>
      <c r="EW1194" s="219"/>
      <c r="EX1194" s="167" t="s">
        <v>118</v>
      </c>
      <c r="EY1194" s="325" t="s">
        <v>2460</v>
      </c>
      <c r="FA1194" s="168"/>
      <c r="FB1194" s="168">
        <f t="shared" si="12426"/>
        <v>0</v>
      </c>
      <c r="FC1194" s="167" t="s">
        <v>67</v>
      </c>
      <c r="FD1194" s="10">
        <f t="shared" ref="FD1194" si="13225">FB1194*1.2</f>
        <v>0</v>
      </c>
      <c r="FE1194" s="10"/>
      <c r="FF1194" s="219"/>
      <c r="FG1194" s="167" t="s">
        <v>118</v>
      </c>
      <c r="FH1194" s="325" t="s">
        <v>2961</v>
      </c>
      <c r="FJ1194" s="168"/>
      <c r="FK1194" s="168">
        <f t="shared" si="12429"/>
        <v>0</v>
      </c>
      <c r="FL1194" s="167" t="s">
        <v>67</v>
      </c>
      <c r="FM1194" s="10">
        <f t="shared" ref="FM1194" si="13226">FK1194*1.2</f>
        <v>0</v>
      </c>
      <c r="FN1194" s="10"/>
      <c r="FO1194" s="219"/>
      <c r="FP1194" s="167" t="s">
        <v>118</v>
      </c>
      <c r="FQ1194" s="325" t="s">
        <v>1646</v>
      </c>
      <c r="FS1194" s="168"/>
      <c r="FT1194" s="168">
        <f t="shared" si="12432"/>
        <v>0</v>
      </c>
      <c r="FU1194" s="167" t="s">
        <v>67</v>
      </c>
      <c r="FV1194" s="10">
        <f t="shared" ref="FV1194" si="13227">FT1194*1.2</f>
        <v>0</v>
      </c>
      <c r="FW1194" s="10"/>
      <c r="FX1194" s="219"/>
      <c r="FY1194" s="167" t="s">
        <v>118</v>
      </c>
      <c r="FZ1194" s="325" t="s">
        <v>1877</v>
      </c>
      <c r="GB1194" s="168"/>
      <c r="GC1194" s="168">
        <f t="shared" si="12435"/>
        <v>3</v>
      </c>
      <c r="GD1194" s="167" t="s">
        <v>67</v>
      </c>
      <c r="GE1194" s="10">
        <f t="shared" ref="GE1194" si="13228">GC1194*1.2</f>
        <v>3.5999999999999996</v>
      </c>
      <c r="GF1194" s="10"/>
      <c r="GG1194" s="219"/>
      <c r="GH1194" s="167" t="s">
        <v>118</v>
      </c>
      <c r="GI1194" s="325" t="s">
        <v>704</v>
      </c>
      <c r="GK1194" s="168"/>
      <c r="GL1194" s="168">
        <f t="shared" si="12438"/>
        <v>0</v>
      </c>
      <c r="GM1194" s="167" t="s">
        <v>67</v>
      </c>
      <c r="GN1194" s="10">
        <f t="shared" ref="GN1194" si="13229">GL1194*1.2</f>
        <v>0</v>
      </c>
      <c r="GO1194" s="10"/>
      <c r="GP1194" s="219"/>
      <c r="GQ1194" s="167" t="s">
        <v>118</v>
      </c>
      <c r="GR1194" s="325" t="s">
        <v>3527</v>
      </c>
      <c r="GT1194" s="168"/>
      <c r="GU1194" s="168">
        <f t="shared" si="12441"/>
        <v>1</v>
      </c>
      <c r="GV1194" s="167" t="s">
        <v>67</v>
      </c>
      <c r="GW1194" s="10">
        <f t="shared" ref="GW1194" si="13230">GU1194*1.2</f>
        <v>1.2</v>
      </c>
      <c r="GX1194" s="10"/>
      <c r="GY1194" s="219"/>
      <c r="GZ1194" s="167" t="s">
        <v>118</v>
      </c>
      <c r="HA1194" s="325" t="s">
        <v>2961</v>
      </c>
      <c r="HC1194" s="168"/>
      <c r="HD1194" s="168">
        <f t="shared" si="12444"/>
        <v>0</v>
      </c>
      <c r="HE1194" s="167" t="s">
        <v>67</v>
      </c>
      <c r="HF1194" s="10">
        <f t="shared" ref="HF1194" si="13231">HD1194*1.2</f>
        <v>0</v>
      </c>
      <c r="HG1194" s="10"/>
      <c r="HH1194" s="219"/>
      <c r="HI1194" s="167" t="s">
        <v>118</v>
      </c>
      <c r="HJ1194" s="325" t="s">
        <v>3448</v>
      </c>
      <c r="HL1194" s="168"/>
      <c r="HM1194" s="168">
        <f t="shared" si="12447"/>
        <v>0</v>
      </c>
      <c r="HN1194" s="167" t="s">
        <v>67</v>
      </c>
      <c r="HO1194" s="10">
        <f t="shared" ref="HO1194" si="13232">HM1194*1.2</f>
        <v>0</v>
      </c>
      <c r="HP1194" s="10"/>
      <c r="HQ1194" s="219"/>
      <c r="HR1194" s="167" t="s">
        <v>118</v>
      </c>
      <c r="HS1194" s="325" t="s">
        <v>938</v>
      </c>
      <c r="HU1194" s="168"/>
      <c r="HV1194" s="168">
        <f t="shared" si="12450"/>
        <v>10</v>
      </c>
      <c r="HW1194" s="167" t="s">
        <v>67</v>
      </c>
      <c r="HX1194" s="10">
        <f t="shared" ref="HX1194" si="13233">HV1194*1.2</f>
        <v>12</v>
      </c>
      <c r="HY1194" s="10"/>
      <c r="HZ1194" s="219"/>
      <c r="IA1194" s="167" t="s">
        <v>118</v>
      </c>
      <c r="IB1194" s="325" t="s">
        <v>2840</v>
      </c>
      <c r="ID1194" s="168"/>
      <c r="IE1194" s="168">
        <f t="shared" si="12453"/>
        <v>8</v>
      </c>
      <c r="IF1194" s="167" t="s">
        <v>67</v>
      </c>
      <c r="IG1194" s="10">
        <f t="shared" ref="IG1194" si="13234">IE1194*1.2</f>
        <v>9.6</v>
      </c>
      <c r="IH1194" s="10"/>
      <c r="II1194" s="219"/>
      <c r="IJ1194" s="167" t="s">
        <v>118</v>
      </c>
      <c r="IK1194" s="325" t="s">
        <v>938</v>
      </c>
      <c r="IM1194" s="168"/>
      <c r="IN1194" s="168">
        <f t="shared" si="12456"/>
        <v>10</v>
      </c>
      <c r="IO1194" s="167" t="s">
        <v>67</v>
      </c>
      <c r="IP1194" s="10">
        <f t="shared" ref="IP1194" si="13235">IN1194*1.2</f>
        <v>12</v>
      </c>
      <c r="IQ1194" s="10"/>
      <c r="IR1194" s="219"/>
      <c r="IS1194" s="167" t="s">
        <v>118</v>
      </c>
      <c r="IT1194" s="325" t="s">
        <v>2460</v>
      </c>
      <c r="IV1194" s="168"/>
      <c r="IW1194" s="168">
        <f t="shared" si="12459"/>
        <v>0</v>
      </c>
      <c r="IX1194" s="167" t="s">
        <v>67</v>
      </c>
      <c r="IY1194" s="10">
        <f t="shared" ref="IY1194" si="13236">IW1194*1.2</f>
        <v>0</v>
      </c>
      <c r="IZ1194" s="10"/>
      <c r="JA1194" s="219"/>
      <c r="JB1194" s="167" t="s">
        <v>118</v>
      </c>
      <c r="JC1194" s="500" t="s">
        <v>938</v>
      </c>
      <c r="JE1194" s="168"/>
      <c r="JF1194" s="168">
        <f t="shared" si="12462"/>
        <v>10</v>
      </c>
      <c r="JG1194" s="167" t="s">
        <v>67</v>
      </c>
      <c r="JH1194" s="10">
        <f t="shared" ref="JH1194" si="13237">JF1194*1.2</f>
        <v>12</v>
      </c>
      <c r="JI1194" s="10"/>
      <c r="JJ1194" s="219"/>
      <c r="JK1194" s="167" t="s">
        <v>118</v>
      </c>
      <c r="JL1194" s="500" t="s">
        <v>938</v>
      </c>
      <c r="JN1194" s="168"/>
      <c r="JO1194" s="168">
        <f t="shared" si="12465"/>
        <v>10</v>
      </c>
      <c r="JP1194" s="167" t="s">
        <v>67</v>
      </c>
      <c r="JQ1194" s="10">
        <f t="shared" ref="JQ1194" si="13238">JO1194*1.2</f>
        <v>12</v>
      </c>
      <c r="JR1194" s="10"/>
      <c r="JS1194" s="219"/>
      <c r="JT1194" s="167" t="s">
        <v>118</v>
      </c>
      <c r="JU1194" s="500" t="s">
        <v>3482</v>
      </c>
      <c r="JW1194" s="168"/>
      <c r="JX1194" s="168">
        <f t="shared" si="12468"/>
        <v>2</v>
      </c>
      <c r="JY1194" s="167" t="s">
        <v>67</v>
      </c>
      <c r="JZ1194" s="10">
        <f t="shared" ref="JZ1194" si="13239">JX1194*1.2</f>
        <v>2.4</v>
      </c>
      <c r="KA1194" s="10"/>
      <c r="KB1194" s="219"/>
      <c r="KC1194" s="167" t="s">
        <v>118</v>
      </c>
      <c r="KD1194" s="500" t="s">
        <v>2460</v>
      </c>
      <c r="KF1194" s="168"/>
      <c r="KG1194" s="168">
        <f t="shared" si="12471"/>
        <v>0</v>
      </c>
      <c r="KH1194" s="167" t="s">
        <v>67</v>
      </c>
      <c r="KI1194" s="10">
        <f t="shared" ref="KI1194" si="13240">KG1194*1.2</f>
        <v>0</v>
      </c>
      <c r="KJ1194" s="10"/>
      <c r="KK1194" s="219"/>
      <c r="KL1194" s="167" t="s">
        <v>118</v>
      </c>
      <c r="KM1194" s="500" t="s">
        <v>2744</v>
      </c>
      <c r="KO1194" s="168"/>
      <c r="KP1194" s="168">
        <f t="shared" si="12474"/>
        <v>6</v>
      </c>
      <c r="KQ1194" s="167" t="s">
        <v>67</v>
      </c>
      <c r="KR1194" s="10">
        <f t="shared" ref="KR1194" si="13241">KP1194*1.2</f>
        <v>7.1999999999999993</v>
      </c>
      <c r="KS1194" s="10"/>
      <c r="KT1194" s="219"/>
      <c r="KU1194" s="167" t="s">
        <v>118</v>
      </c>
      <c r="KV1194" s="328" t="s">
        <v>3062</v>
      </c>
      <c r="KX1194" s="168"/>
      <c r="KY1194" s="168">
        <f t="shared" si="12477"/>
        <v>0</v>
      </c>
      <c r="KZ1194" s="167" t="s">
        <v>67</v>
      </c>
      <c r="LA1194" s="10">
        <f t="shared" ref="LA1194" si="13242">KY1194*1.2</f>
        <v>0</v>
      </c>
      <c r="LB1194" s="10"/>
      <c r="LC1194" s="219"/>
      <c r="LD1194" s="167" t="s">
        <v>118</v>
      </c>
      <c r="LE1194" s="500" t="s">
        <v>904</v>
      </c>
      <c r="LG1194" s="168"/>
      <c r="LH1194" s="168">
        <f t="shared" si="12480"/>
        <v>0</v>
      </c>
      <c r="LI1194" s="167" t="s">
        <v>67</v>
      </c>
      <c r="LJ1194" s="10">
        <f t="shared" ref="LJ1194" si="13243">LH1194*1.2</f>
        <v>0</v>
      </c>
      <c r="LK1194" s="10"/>
      <c r="LL1194" s="219"/>
      <c r="LM1194" s="167" t="s">
        <v>118</v>
      </c>
      <c r="LN1194" s="500" t="s">
        <v>938</v>
      </c>
      <c r="LP1194" s="168"/>
      <c r="LQ1194" s="168">
        <f t="shared" si="12483"/>
        <v>10</v>
      </c>
      <c r="LR1194" s="167" t="s">
        <v>67</v>
      </c>
      <c r="LS1194" s="10">
        <f t="shared" ref="LS1194" si="13244">LQ1194*1.2</f>
        <v>12</v>
      </c>
      <c r="LT1194" s="10"/>
      <c r="LU1194" s="219"/>
      <c r="LV1194" s="167" t="s">
        <v>118</v>
      </c>
      <c r="LW1194" s="500" t="s">
        <v>2043</v>
      </c>
      <c r="LY1194" s="168"/>
      <c r="LZ1194" s="168">
        <f t="shared" si="12486"/>
        <v>0</v>
      </c>
      <c r="MA1194" s="167" t="s">
        <v>67</v>
      </c>
      <c r="MB1194" s="10">
        <f t="shared" ref="MB1194" si="13245">LZ1194*1.2</f>
        <v>0</v>
      </c>
      <c r="MC1194" s="10"/>
      <c r="MD1194" s="219"/>
      <c r="ME1194" s="167" t="s">
        <v>118</v>
      </c>
      <c r="MF1194" s="500" t="s">
        <v>436</v>
      </c>
      <c r="MH1194" s="168"/>
      <c r="MI1194" s="168">
        <f t="shared" si="12489"/>
        <v>5</v>
      </c>
      <c r="MJ1194" s="167" t="s">
        <v>67</v>
      </c>
      <c r="MK1194" s="10">
        <f t="shared" ref="MK1194" si="13246">MI1194*1.2</f>
        <v>6</v>
      </c>
      <c r="ML1194" s="10"/>
      <c r="MM1194" s="219"/>
      <c r="MN1194" s="167" t="s">
        <v>118</v>
      </c>
      <c r="MO1194" s="328" t="s">
        <v>547</v>
      </c>
      <c r="MQ1194" s="168"/>
      <c r="MR1194" s="168">
        <f t="shared" si="12492"/>
        <v>0</v>
      </c>
      <c r="MS1194" s="167" t="s">
        <v>67</v>
      </c>
      <c r="MT1194" s="10">
        <f t="shared" ref="MT1194" si="13247">MR1194*1.2</f>
        <v>0</v>
      </c>
      <c r="MU1194" s="10"/>
      <c r="MV1194" s="219"/>
      <c r="MW1194" s="167" t="s">
        <v>118</v>
      </c>
      <c r="MX1194" s="500" t="s">
        <v>541</v>
      </c>
      <c r="MZ1194" s="168"/>
      <c r="NA1194" s="168">
        <f t="shared" si="12495"/>
        <v>7</v>
      </c>
      <c r="NB1194" s="167" t="s">
        <v>67</v>
      </c>
      <c r="NC1194" s="10">
        <f t="shared" ref="NC1194" si="13248">NA1194*1.2</f>
        <v>8.4</v>
      </c>
      <c r="ND1194" s="10"/>
      <c r="NE1194" s="219"/>
      <c r="NF1194" s="167" t="s">
        <v>118</v>
      </c>
      <c r="NG1194" s="500" t="s">
        <v>919</v>
      </c>
      <c r="NI1194" s="168"/>
      <c r="NJ1194" s="168">
        <f t="shared" si="12498"/>
        <v>79</v>
      </c>
      <c r="NK1194" s="167" t="s">
        <v>67</v>
      </c>
      <c r="NL1194" s="10">
        <f t="shared" ref="NL1194" si="13249">NJ1194*1.2</f>
        <v>94.8</v>
      </c>
      <c r="NM1194" s="10"/>
      <c r="NN1194" s="219"/>
      <c r="NO1194" s="167" t="s">
        <v>118</v>
      </c>
      <c r="NP1194" s="500" t="s">
        <v>503</v>
      </c>
      <c r="NR1194" s="168"/>
      <c r="NS1194" s="168">
        <f t="shared" si="12501"/>
        <v>0</v>
      </c>
      <c r="NT1194" s="167" t="s">
        <v>67</v>
      </c>
      <c r="NU1194" s="10">
        <f t="shared" ref="NU1194" si="13250">NS1194*1.2</f>
        <v>0</v>
      </c>
      <c r="NV1194" s="10"/>
      <c r="NW1194" s="219"/>
      <c r="NX1194" s="167" t="s">
        <v>118</v>
      </c>
      <c r="NY1194" s="500" t="s">
        <v>3510</v>
      </c>
      <c r="OA1194" s="168"/>
      <c r="OB1194" s="168">
        <f t="shared" si="12504"/>
        <v>0</v>
      </c>
      <c r="OC1194" s="167" t="s">
        <v>67</v>
      </c>
      <c r="OD1194" s="10">
        <f t="shared" ref="OD1194" si="13251">OB1194*1.2</f>
        <v>0</v>
      </c>
      <c r="OE1194" s="10"/>
      <c r="OF1194" s="219"/>
      <c r="OG1194" s="167" t="s">
        <v>118</v>
      </c>
      <c r="OH1194" s="500" t="s">
        <v>535</v>
      </c>
      <c r="OJ1194" s="168"/>
      <c r="OK1194" s="168">
        <f t="shared" si="12507"/>
        <v>0</v>
      </c>
      <c r="OL1194" s="167" t="s">
        <v>67</v>
      </c>
      <c r="OM1194" s="10">
        <f t="shared" ref="OM1194" si="13252">OK1194*1.2</f>
        <v>0</v>
      </c>
      <c r="ON1194" s="10"/>
      <c r="OO1194" s="219"/>
      <c r="OP1194" s="167" t="s">
        <v>118</v>
      </c>
      <c r="OQ1194" s="500" t="s">
        <v>3316</v>
      </c>
      <c r="OS1194" s="168"/>
      <c r="OT1194" s="168">
        <f t="shared" si="12510"/>
        <v>0</v>
      </c>
      <c r="OU1194" s="167" t="s">
        <v>67</v>
      </c>
      <c r="OV1194" s="10">
        <f t="shared" ref="OV1194" si="13253">OT1194*1.2</f>
        <v>0</v>
      </c>
      <c r="OW1194" s="10"/>
      <c r="OX1194" s="219"/>
      <c r="OY1194" s="167" t="s">
        <v>118</v>
      </c>
      <c r="OZ1194" s="500" t="s">
        <v>468</v>
      </c>
      <c r="PB1194" s="168"/>
      <c r="PC1194" s="168">
        <f t="shared" si="12513"/>
        <v>0</v>
      </c>
      <c r="PD1194" s="167" t="s">
        <v>67</v>
      </c>
      <c r="PE1194" s="10">
        <f t="shared" ref="PE1194" si="13254">PC1194*1.2</f>
        <v>0</v>
      </c>
      <c r="PF1194" s="10"/>
      <c r="PG1194" s="219"/>
      <c r="PH1194" s="167" t="s">
        <v>118</v>
      </c>
      <c r="PI1194" s="500" t="s">
        <v>3510</v>
      </c>
      <c r="PK1194" s="168"/>
      <c r="PL1194" s="168">
        <f t="shared" si="12516"/>
        <v>0</v>
      </c>
      <c r="PM1194" s="167" t="s">
        <v>67</v>
      </c>
      <c r="PN1194" s="10">
        <f t="shared" ref="PN1194" si="13255">PL1194*1.2</f>
        <v>0</v>
      </c>
      <c r="PO1194" s="10"/>
      <c r="PP1194" s="219"/>
      <c r="PQ1194" s="167" t="s">
        <v>118</v>
      </c>
      <c r="PR1194" s="500" t="s">
        <v>436</v>
      </c>
      <c r="PT1194" s="168"/>
      <c r="PU1194" s="168">
        <f t="shared" si="12519"/>
        <v>5</v>
      </c>
      <c r="PV1194" s="167" t="s">
        <v>67</v>
      </c>
      <c r="PW1194" s="10">
        <f t="shared" ref="PW1194" si="13256">PU1194*1.2</f>
        <v>6</v>
      </c>
      <c r="PX1194" s="10"/>
      <c r="PY1194" s="219"/>
      <c r="PZ1194" s="167" t="s">
        <v>118</v>
      </c>
      <c r="QA1194" s="500" t="s">
        <v>535</v>
      </c>
      <c r="QC1194" s="168"/>
      <c r="QD1194" s="168">
        <f t="shared" si="12522"/>
        <v>0</v>
      </c>
      <c r="QE1194" s="167" t="s">
        <v>67</v>
      </c>
      <c r="QF1194" s="10">
        <f t="shared" ref="QF1194" si="13257">QD1194*1.2</f>
        <v>0</v>
      </c>
      <c r="QG1194" s="10"/>
      <c r="QH1194" s="219"/>
      <c r="QI1194" s="167" t="s">
        <v>118</v>
      </c>
      <c r="QJ1194" s="500" t="s">
        <v>2460</v>
      </c>
      <c r="QL1194" s="168"/>
      <c r="QM1194" s="168">
        <f t="shared" si="12525"/>
        <v>0</v>
      </c>
      <c r="QN1194" s="167" t="s">
        <v>67</v>
      </c>
      <c r="QO1194" s="10">
        <f t="shared" ref="QO1194" si="13258">QM1194*1.2</f>
        <v>0</v>
      </c>
      <c r="QP1194" s="10"/>
      <c r="QQ1194" s="219"/>
      <c r="QR1194" s="167" t="s">
        <v>118</v>
      </c>
      <c r="QS1194" s="500" t="s">
        <v>1646</v>
      </c>
      <c r="QU1194" s="168"/>
      <c r="QV1194" s="168">
        <f t="shared" si="12528"/>
        <v>0</v>
      </c>
      <c r="QW1194" s="167" t="s">
        <v>67</v>
      </c>
      <c r="QX1194" s="10">
        <f t="shared" ref="QX1194" si="13259">QV1194*1.2</f>
        <v>0</v>
      </c>
      <c r="QY1194" s="10"/>
      <c r="QZ1194" s="219"/>
      <c r="RA1194" s="167" t="s">
        <v>118</v>
      </c>
      <c r="RB1194" s="500" t="s">
        <v>541</v>
      </c>
      <c r="RD1194" s="168"/>
      <c r="RE1194" s="168">
        <f t="shared" si="12531"/>
        <v>7</v>
      </c>
      <c r="RF1194" s="167" t="s">
        <v>67</v>
      </c>
      <c r="RG1194" s="10">
        <f t="shared" ref="RG1194" si="13260">RE1194*1.2</f>
        <v>8.4</v>
      </c>
      <c r="RH1194" s="10"/>
      <c r="RI1194" s="219"/>
      <c r="RJ1194" s="167" t="s">
        <v>118</v>
      </c>
      <c r="RK1194" s="500" t="s">
        <v>436</v>
      </c>
      <c r="RM1194" s="168"/>
      <c r="RN1194" s="168">
        <f t="shared" si="12534"/>
        <v>5</v>
      </c>
      <c r="RO1194" s="167" t="s">
        <v>67</v>
      </c>
      <c r="RP1194" s="10">
        <f t="shared" ref="RP1194" si="13261">RN1194*1.2</f>
        <v>6</v>
      </c>
      <c r="RQ1194" s="10"/>
      <c r="RR1194" s="219"/>
      <c r="RS1194" s="167" t="s">
        <v>118</v>
      </c>
      <c r="RT1194" s="500" t="s">
        <v>1654</v>
      </c>
      <c r="RV1194" s="168"/>
      <c r="RW1194" s="168">
        <f t="shared" si="12537"/>
        <v>0</v>
      </c>
      <c r="RX1194" s="167" t="s">
        <v>67</v>
      </c>
      <c r="RY1194" s="10">
        <f t="shared" ref="RY1194" si="13262">RW1194*1.2</f>
        <v>0</v>
      </c>
      <c r="RZ1194" s="10"/>
      <c r="SA1194" s="219"/>
      <c r="SB1194" s="167" t="s">
        <v>118</v>
      </c>
      <c r="SC1194" s="500" t="s">
        <v>444</v>
      </c>
      <c r="SE1194" s="168"/>
      <c r="SF1194" s="168">
        <f t="shared" si="12540"/>
        <v>0</v>
      </c>
      <c r="SG1194" s="167" t="s">
        <v>67</v>
      </c>
      <c r="SH1194" s="10">
        <f t="shared" ref="SH1194" si="13263">SF1194*1.2</f>
        <v>0</v>
      </c>
      <c r="SI1194" s="10"/>
      <c r="SJ1194" s="219"/>
      <c r="SK1194" s="167" t="s">
        <v>118</v>
      </c>
      <c r="SL1194" s="500" t="s">
        <v>567</v>
      </c>
      <c r="SN1194" s="168"/>
      <c r="SO1194" s="168">
        <f t="shared" si="12543"/>
        <v>13</v>
      </c>
      <c r="SP1194" s="167" t="s">
        <v>67</v>
      </c>
      <c r="SQ1194" s="10">
        <f t="shared" ref="SQ1194" si="13264">SO1194*1.2</f>
        <v>15.6</v>
      </c>
      <c r="SR1194" s="10"/>
      <c r="SS1194" s="219"/>
      <c r="ST1194" s="167" t="s">
        <v>118</v>
      </c>
      <c r="SU1194" s="500" t="s">
        <v>1646</v>
      </c>
      <c r="SW1194" s="168"/>
      <c r="SX1194" s="168">
        <f t="shared" si="12546"/>
        <v>0</v>
      </c>
      <c r="SY1194" s="167" t="s">
        <v>67</v>
      </c>
      <c r="SZ1194" s="10">
        <f t="shared" ref="SZ1194" si="13265">SX1194*1.2</f>
        <v>0</v>
      </c>
      <c r="TA1194" s="10"/>
      <c r="TB1194" s="219"/>
      <c r="TC1194" s="167" t="s">
        <v>118</v>
      </c>
      <c r="TD1194" s="500" t="s">
        <v>541</v>
      </c>
      <c r="TF1194" s="168"/>
      <c r="TG1194" s="168">
        <f t="shared" si="12549"/>
        <v>7</v>
      </c>
      <c r="TH1194" s="167" t="s">
        <v>67</v>
      </c>
      <c r="TI1194" s="10">
        <f t="shared" ref="TI1194" si="13266">TG1194*1.2</f>
        <v>8.4</v>
      </c>
      <c r="TJ1194" s="10"/>
      <c r="TK1194" s="219"/>
      <c r="TL1194" s="167" t="s">
        <v>118</v>
      </c>
      <c r="TM1194" s="328" t="s">
        <v>2961</v>
      </c>
      <c r="TO1194" s="168"/>
      <c r="TP1194" s="168">
        <f t="shared" si="12552"/>
        <v>0</v>
      </c>
      <c r="TQ1194" s="167" t="s">
        <v>67</v>
      </c>
      <c r="TR1194" s="10">
        <f t="shared" ref="TR1194" si="13267">TP1194*1.2</f>
        <v>0</v>
      </c>
      <c r="TS1194" s="10"/>
      <c r="TT1194" s="219"/>
      <c r="TU1194" s="167" t="s">
        <v>118</v>
      </c>
      <c r="TV1194" s="500" t="s">
        <v>1308</v>
      </c>
      <c r="TX1194" s="168"/>
      <c r="TY1194" s="168">
        <f t="shared" si="12555"/>
        <v>0</v>
      </c>
      <c r="TZ1194" s="167" t="s">
        <v>67</v>
      </c>
      <c r="UA1194" s="10">
        <f t="shared" ref="UA1194" si="13268">TY1194*1.2</f>
        <v>0</v>
      </c>
      <c r="UB1194" s="10"/>
      <c r="UC1194" s="219"/>
      <c r="UD1194" s="167" t="s">
        <v>118</v>
      </c>
      <c r="UE1194" s="328" t="s">
        <v>1620</v>
      </c>
      <c r="UG1194" s="168"/>
      <c r="UH1194" s="168">
        <f t="shared" si="12558"/>
        <v>0</v>
      </c>
      <c r="UI1194" s="167" t="s">
        <v>67</v>
      </c>
      <c r="UJ1194" s="10">
        <f t="shared" ref="UJ1194" si="13269">UH1194*1.2</f>
        <v>0</v>
      </c>
      <c r="UK1194" s="10"/>
      <c r="UL1194" s="219"/>
      <c r="UM1194" s="167" t="s">
        <v>118</v>
      </c>
      <c r="UN1194" s="500" t="s">
        <v>1625</v>
      </c>
      <c r="UP1194" s="168"/>
      <c r="UQ1194" s="168">
        <f t="shared" si="12561"/>
        <v>0</v>
      </c>
      <c r="UR1194" s="167" t="s">
        <v>67</v>
      </c>
      <c r="US1194" s="10">
        <f t="shared" ref="US1194" si="13270">UQ1194*1.2</f>
        <v>0</v>
      </c>
      <c r="UT1194" s="10"/>
      <c r="UU1194" s="219"/>
      <c r="UV1194" s="167" t="s">
        <v>118</v>
      </c>
      <c r="UW1194" s="500" t="s">
        <v>2398</v>
      </c>
      <c r="UY1194" s="168"/>
      <c r="UZ1194" s="168">
        <f t="shared" si="12564"/>
        <v>0</v>
      </c>
      <c r="VA1194" s="167" t="s">
        <v>67</v>
      </c>
      <c r="VB1194" s="10">
        <f t="shared" ref="VB1194" si="13271">UZ1194*1.2</f>
        <v>0</v>
      </c>
      <c r="VC1194" s="10"/>
      <c r="VD1194" s="219"/>
      <c r="VE1194" s="167" t="s">
        <v>118</v>
      </c>
      <c r="VF1194" s="500" t="s">
        <v>2392</v>
      </c>
      <c r="VH1194" s="168"/>
      <c r="VI1194" s="168">
        <f t="shared" si="12567"/>
        <v>0</v>
      </c>
      <c r="VJ1194" s="167" t="s">
        <v>67</v>
      </c>
      <c r="VK1194" s="10">
        <f t="shared" ref="VK1194" si="13272">VI1194*1.2</f>
        <v>0</v>
      </c>
      <c r="VL1194" s="10"/>
      <c r="VM1194" s="219"/>
      <c r="VN1194" s="167" t="s">
        <v>118</v>
      </c>
      <c r="VO1194" s="500" t="s">
        <v>2997</v>
      </c>
      <c r="VQ1194" s="168"/>
      <c r="VR1194" s="168">
        <f t="shared" si="12570"/>
        <v>0</v>
      </c>
      <c r="VS1194" s="167" t="s">
        <v>67</v>
      </c>
      <c r="VT1194" s="10">
        <f t="shared" ref="VT1194" si="13273">VR1194*1.2</f>
        <v>0</v>
      </c>
      <c r="VU1194" s="10"/>
      <c r="VV1194" s="219"/>
      <c r="VW1194" s="167" t="s">
        <v>118</v>
      </c>
      <c r="VX1194" s="500" t="s">
        <v>544</v>
      </c>
      <c r="VZ1194" s="168"/>
      <c r="WA1194" s="168">
        <f t="shared" si="12573"/>
        <v>0</v>
      </c>
      <c r="WB1194" s="167" t="s">
        <v>67</v>
      </c>
      <c r="WC1194" s="10">
        <f t="shared" ref="WC1194" si="13274">WA1194*1.2</f>
        <v>0</v>
      </c>
      <c r="WD1194" s="10"/>
      <c r="WE1194" s="219"/>
      <c r="WF1194" s="167" t="s">
        <v>118</v>
      </c>
      <c r="WG1194" s="500" t="s">
        <v>436</v>
      </c>
      <c r="WI1194" s="168"/>
      <c r="WJ1194" s="168">
        <f t="shared" si="12576"/>
        <v>5</v>
      </c>
      <c r="WK1194" s="167" t="s">
        <v>67</v>
      </c>
      <c r="WL1194" s="10">
        <f t="shared" ref="WL1194" si="13275">WJ1194*1.2</f>
        <v>6</v>
      </c>
      <c r="WM1194" s="10"/>
      <c r="WN1194" s="219"/>
      <c r="WO1194" s="167" t="s">
        <v>118</v>
      </c>
      <c r="WP1194" s="500" t="s">
        <v>544</v>
      </c>
      <c r="WR1194" s="168"/>
      <c r="WS1194" s="168">
        <f t="shared" si="12579"/>
        <v>0</v>
      </c>
      <c r="WT1194" s="167" t="s">
        <v>67</v>
      </c>
      <c r="WU1194" s="10">
        <f t="shared" ref="WU1194" si="13276">WS1194*1.2</f>
        <v>0</v>
      </c>
      <c r="WV1194" s="10"/>
      <c r="WW1194" s="219"/>
      <c r="WX1194" s="167" t="s">
        <v>118</v>
      </c>
      <c r="WY1194" s="499" t="s">
        <v>1654</v>
      </c>
      <c r="XA1194" s="168"/>
      <c r="XB1194" s="168">
        <f t="shared" si="12582"/>
        <v>0</v>
      </c>
      <c r="XC1194" s="167" t="s">
        <v>67</v>
      </c>
      <c r="XD1194" s="10">
        <f t="shared" ref="XD1194" si="13277">XB1194*1.2</f>
        <v>0</v>
      </c>
      <c r="XE1194" s="10"/>
      <c r="XF1194" s="219"/>
      <c r="XG1194" s="167" t="s">
        <v>118</v>
      </c>
      <c r="XH1194" s="500" t="s">
        <v>567</v>
      </c>
      <c r="XJ1194" s="168"/>
      <c r="XK1194" s="168">
        <f t="shared" si="12585"/>
        <v>13</v>
      </c>
      <c r="XL1194" s="167" t="s">
        <v>67</v>
      </c>
      <c r="XM1194" s="10">
        <f t="shared" ref="XM1194" si="13278">XK1194*1.2</f>
        <v>15.6</v>
      </c>
      <c r="XN1194" s="10"/>
      <c r="XO1194" s="219"/>
      <c r="XP1194" s="167" t="s">
        <v>118</v>
      </c>
      <c r="XQ1194" s="500" t="s">
        <v>1625</v>
      </c>
      <c r="XS1194" s="168"/>
      <c r="XT1194" s="168">
        <f t="shared" si="12588"/>
        <v>0</v>
      </c>
      <c r="XU1194" s="167" t="s">
        <v>67</v>
      </c>
      <c r="XV1194" s="10">
        <f t="shared" ref="XV1194" si="13279">XT1194*1.2</f>
        <v>0</v>
      </c>
      <c r="XW1194" s="10"/>
      <c r="XX1194" s="219"/>
      <c r="XY1194" s="167" t="s">
        <v>118</v>
      </c>
      <c r="XZ1194" s="500" t="s">
        <v>417</v>
      </c>
      <c r="YB1194" s="168"/>
      <c r="YC1194" s="168">
        <f t="shared" si="12591"/>
        <v>0</v>
      </c>
      <c r="YD1194" s="167" t="s">
        <v>67</v>
      </c>
      <c r="YE1194" s="10">
        <f t="shared" ref="YE1194" si="13280">YC1194*1.2</f>
        <v>0</v>
      </c>
      <c r="YF1194" s="10"/>
      <c r="YG1194" s="219"/>
      <c r="YH1194" s="167" t="s">
        <v>118</v>
      </c>
      <c r="YI1194" s="500" t="s">
        <v>2995</v>
      </c>
      <c r="YK1194" s="168"/>
      <c r="YL1194" s="168">
        <f t="shared" si="12594"/>
        <v>6</v>
      </c>
      <c r="YM1194" s="167" t="s">
        <v>67</v>
      </c>
      <c r="YN1194" s="10">
        <f t="shared" ref="YN1194" si="13281">YL1194*1.2</f>
        <v>7.1999999999999993</v>
      </c>
      <c r="YO1194" s="10"/>
      <c r="YP1194" s="219"/>
      <c r="YQ1194" s="167" t="s">
        <v>118</v>
      </c>
      <c r="YR1194" s="498" t="s">
        <v>2329</v>
      </c>
      <c r="YT1194" s="168"/>
      <c r="YU1194" s="168">
        <f t="shared" si="12597"/>
        <v>18</v>
      </c>
      <c r="YV1194" s="167" t="s">
        <v>67</v>
      </c>
      <c r="YW1194" s="10">
        <f t="shared" ref="YW1194" si="13282">YU1194*1.2</f>
        <v>21.599999999999998</v>
      </c>
      <c r="YX1194" s="10"/>
      <c r="YY1194" s="219"/>
      <c r="YZ1194" s="167" t="s">
        <v>118</v>
      </c>
      <c r="ZA1194" s="500" t="s">
        <v>3026</v>
      </c>
      <c r="ZC1194" s="168"/>
      <c r="ZD1194" s="168">
        <f t="shared" si="12600"/>
        <v>14</v>
      </c>
      <c r="ZE1194" s="167" t="s">
        <v>67</v>
      </c>
      <c r="ZF1194" s="10">
        <f t="shared" ref="ZF1194" si="13283">ZD1194*1.2</f>
        <v>16.8</v>
      </c>
      <c r="ZG1194" s="10"/>
      <c r="ZH1194" s="219"/>
      <c r="ZI1194" s="167" t="s">
        <v>118</v>
      </c>
      <c r="ZJ1194" s="500" t="s">
        <v>547</v>
      </c>
      <c r="ZL1194" s="168"/>
      <c r="ZM1194" s="168">
        <f t="shared" si="12603"/>
        <v>0</v>
      </c>
      <c r="ZN1194" s="167" t="s">
        <v>67</v>
      </c>
      <c r="ZO1194" s="10">
        <f t="shared" ref="ZO1194" si="13284">ZM1194*1.2</f>
        <v>0</v>
      </c>
      <c r="ZP1194" s="10"/>
      <c r="ZQ1194" s="219"/>
      <c r="ZR1194" s="167" t="s">
        <v>118</v>
      </c>
      <c r="ZS1194" s="498" t="s">
        <v>567</v>
      </c>
      <c r="ZU1194" s="168"/>
      <c r="ZV1194" s="168">
        <f t="shared" si="12606"/>
        <v>13</v>
      </c>
      <c r="ZW1194" s="167" t="s">
        <v>67</v>
      </c>
      <c r="ZX1194" s="10">
        <f t="shared" ref="ZX1194" si="13285">ZV1194*1.2</f>
        <v>15.6</v>
      </c>
      <c r="ZY1194" s="10"/>
      <c r="ZZ1194" s="219"/>
      <c r="AAA1194" s="167" t="s">
        <v>118</v>
      </c>
      <c r="AAB1194" s="500" t="s">
        <v>904</v>
      </c>
      <c r="AAD1194" s="168"/>
      <c r="AAE1194" s="168">
        <f t="shared" si="12609"/>
        <v>0</v>
      </c>
      <c r="AAF1194" s="167" t="s">
        <v>67</v>
      </c>
      <c r="AAG1194" s="10">
        <f t="shared" ref="AAG1194" si="13286">AAE1194*1.2</f>
        <v>0</v>
      </c>
      <c r="AAH1194" s="10"/>
      <c r="AAI1194" s="219"/>
      <c r="AAJ1194" s="167" t="s">
        <v>118</v>
      </c>
      <c r="AAK1194" s="500" t="s">
        <v>541</v>
      </c>
      <c r="AAM1194" s="168"/>
      <c r="AAN1194" s="168">
        <f t="shared" si="12612"/>
        <v>7</v>
      </c>
      <c r="AAO1194" s="167" t="s">
        <v>67</v>
      </c>
      <c r="AAP1194" s="10">
        <f t="shared" ref="AAP1194" si="13287">AAN1194*1.2</f>
        <v>8.4</v>
      </c>
      <c r="AAQ1194" s="10"/>
      <c r="AAR1194" s="219"/>
      <c r="AAS1194" s="167" t="s">
        <v>118</v>
      </c>
      <c r="AAT1194" s="500" t="s">
        <v>3026</v>
      </c>
      <c r="AAV1194" s="168"/>
      <c r="AAW1194" s="168">
        <f t="shared" si="12615"/>
        <v>14</v>
      </c>
      <c r="AAX1194" s="167" t="s">
        <v>67</v>
      </c>
      <c r="AAY1194" s="10">
        <f t="shared" ref="AAY1194" si="13288">AAW1194*1.2</f>
        <v>16.8</v>
      </c>
      <c r="AAZ1194" s="10"/>
      <c r="ABA1194" s="219"/>
      <c r="ABB1194" s="167" t="s">
        <v>118</v>
      </c>
      <c r="ABC1194" s="500" t="s">
        <v>938</v>
      </c>
      <c r="ABE1194" s="168"/>
      <c r="ABF1194" s="168">
        <f t="shared" si="12618"/>
        <v>10</v>
      </c>
      <c r="ABG1194" s="167" t="s">
        <v>67</v>
      </c>
      <c r="ABH1194" s="10">
        <f t="shared" ref="ABH1194" si="13289">ABF1194*1.2</f>
        <v>12</v>
      </c>
      <c r="ABI1194" s="10"/>
      <c r="ABJ1194" s="219"/>
      <c r="ABK1194" s="167" t="s">
        <v>118</v>
      </c>
      <c r="ABL1194" s="500" t="s">
        <v>436</v>
      </c>
      <c r="ABN1194" s="168"/>
      <c r="ABO1194" s="168">
        <f t="shared" si="12621"/>
        <v>5</v>
      </c>
      <c r="ABP1194" s="167" t="s">
        <v>67</v>
      </c>
      <c r="ABQ1194" s="10">
        <f t="shared" ref="ABQ1194" si="13290">ABO1194*1.2</f>
        <v>6</v>
      </c>
      <c r="ABR1194" s="10"/>
      <c r="ABS1194" s="219"/>
      <c r="ABT1194" s="167" t="s">
        <v>118</v>
      </c>
      <c r="ABU1194" s="498" t="s">
        <v>919</v>
      </c>
      <c r="ABW1194" s="168"/>
      <c r="ABX1194" s="168">
        <f t="shared" si="12624"/>
        <v>79</v>
      </c>
      <c r="ABY1194" s="167" t="s">
        <v>67</v>
      </c>
      <c r="ABZ1194" s="10">
        <f t="shared" ref="ABZ1194" si="13291">ABX1194*1.2</f>
        <v>94.8</v>
      </c>
      <c r="ACA1194" s="10"/>
      <c r="ACB1194" s="219"/>
      <c r="ACC1194" s="167" t="s">
        <v>118</v>
      </c>
      <c r="ACD1194" s="500" t="s">
        <v>3026</v>
      </c>
      <c r="ACF1194" s="168"/>
      <c r="ACG1194" s="168">
        <f t="shared" si="12627"/>
        <v>14</v>
      </c>
      <c r="ACH1194" s="167" t="s">
        <v>67</v>
      </c>
      <c r="ACI1194" s="10">
        <f t="shared" ref="ACI1194" si="13292">ACG1194*1.2</f>
        <v>16.8</v>
      </c>
      <c r="ACJ1194" s="10"/>
      <c r="ACK1194" s="219"/>
      <c r="ACL1194" s="167" t="s">
        <v>118</v>
      </c>
      <c r="ACM1194" s="500" t="s">
        <v>2392</v>
      </c>
      <c r="ACO1194" s="168"/>
      <c r="ACP1194" s="168">
        <f t="shared" si="12630"/>
        <v>0</v>
      </c>
      <c r="ACQ1194" s="167" t="s">
        <v>67</v>
      </c>
      <c r="ACR1194" s="10">
        <f t="shared" ref="ACR1194" si="13293">ACP1194*1.2</f>
        <v>0</v>
      </c>
      <c r="ACS1194" s="10"/>
      <c r="ACT1194" s="219"/>
      <c r="ACU1194" s="167" t="s">
        <v>118</v>
      </c>
      <c r="ACV1194" s="500" t="s">
        <v>3420</v>
      </c>
      <c r="ACX1194" s="168"/>
      <c r="ACY1194" s="168">
        <f t="shared" si="12633"/>
        <v>2</v>
      </c>
      <c r="ACZ1194" s="167" t="s">
        <v>67</v>
      </c>
      <c r="ADA1194" s="10">
        <f t="shared" ref="ADA1194" si="13294">ACY1194*1.2</f>
        <v>2.4</v>
      </c>
      <c r="ADB1194" s="10"/>
      <c r="ADC1194" s="219"/>
      <c r="ADD1194" s="167" t="s">
        <v>118</v>
      </c>
      <c r="ADE1194" s="500" t="s">
        <v>904</v>
      </c>
      <c r="ADG1194" s="168"/>
      <c r="ADH1194" s="168">
        <f t="shared" si="12636"/>
        <v>0</v>
      </c>
      <c r="ADI1194" s="167" t="s">
        <v>67</v>
      </c>
      <c r="ADJ1194" s="10">
        <f t="shared" ref="ADJ1194" si="13295">ADH1194*1.2</f>
        <v>0</v>
      </c>
      <c r="ADK1194" s="10"/>
      <c r="ADL1194" s="219"/>
      <c r="ADM1194" s="167" t="s">
        <v>118</v>
      </c>
      <c r="ADN1194" s="500" t="s">
        <v>2313</v>
      </c>
      <c r="ADP1194" s="168"/>
      <c r="ADQ1194" s="168">
        <f t="shared" si="12639"/>
        <v>0</v>
      </c>
      <c r="ADR1194" s="167" t="s">
        <v>67</v>
      </c>
      <c r="ADS1194" s="10">
        <f t="shared" ref="ADS1194" si="13296">ADQ1194*1.2</f>
        <v>0</v>
      </c>
      <c r="ADT1194" s="10"/>
      <c r="ADU1194" s="219"/>
      <c r="ADV1194" s="167" t="s">
        <v>118</v>
      </c>
      <c r="ADW1194" s="328" t="s">
        <v>1705</v>
      </c>
      <c r="ADY1194" s="168"/>
      <c r="ADZ1194" s="168">
        <f t="shared" si="12642"/>
        <v>19</v>
      </c>
      <c r="AEA1194" s="167" t="s">
        <v>67</v>
      </c>
      <c r="AEB1194" s="10">
        <f t="shared" ref="AEB1194" si="13297">ADZ1194*1.2</f>
        <v>22.8</v>
      </c>
      <c r="AEC1194" s="10"/>
      <c r="AED1194" s="219"/>
      <c r="AEE1194" s="167" t="s">
        <v>118</v>
      </c>
      <c r="AEF1194" s="500" t="s">
        <v>938</v>
      </c>
      <c r="AEH1194" s="168"/>
      <c r="AEI1194" s="168">
        <f t="shared" si="12645"/>
        <v>10</v>
      </c>
      <c r="AEJ1194" s="167" t="s">
        <v>67</v>
      </c>
      <c r="AEK1194" s="10">
        <f t="shared" ref="AEK1194" si="13298">AEI1194*1.2</f>
        <v>12</v>
      </c>
      <c r="AEL1194" s="10"/>
      <c r="AEM1194" s="219"/>
      <c r="AEN1194" s="167" t="s">
        <v>118</v>
      </c>
      <c r="AEO1194" s="500" t="s">
        <v>1899</v>
      </c>
      <c r="AEQ1194" s="168"/>
      <c r="AER1194" s="168">
        <f t="shared" si="12648"/>
        <v>0</v>
      </c>
      <c r="AES1194" s="167" t="s">
        <v>67</v>
      </c>
      <c r="AET1194" s="10">
        <f t="shared" ref="AET1194" si="13299">AER1194*1.2</f>
        <v>0</v>
      </c>
      <c r="AEU1194" s="10"/>
      <c r="AEV1194" s="219"/>
      <c r="AEW1194" s="167" t="s">
        <v>118</v>
      </c>
      <c r="AEX1194" s="500" t="s">
        <v>2460</v>
      </c>
      <c r="AEZ1194" s="168"/>
      <c r="AFA1194" s="168">
        <f t="shared" si="12651"/>
        <v>0</v>
      </c>
      <c r="AFB1194" s="167" t="s">
        <v>67</v>
      </c>
      <c r="AFC1194" s="10">
        <f t="shared" ref="AFC1194" si="13300">AFA1194*1.2</f>
        <v>0</v>
      </c>
      <c r="AFD1194" s="10"/>
      <c r="AFE1194" s="219"/>
      <c r="AFF1194" s="167" t="s">
        <v>118</v>
      </c>
      <c r="AFG1194" s="500" t="s">
        <v>3482</v>
      </c>
      <c r="AFI1194" s="168"/>
      <c r="AFJ1194" s="168">
        <f t="shared" si="12654"/>
        <v>2</v>
      </c>
      <c r="AFK1194" s="167" t="s">
        <v>67</v>
      </c>
      <c r="AFL1194" s="10">
        <f t="shared" ref="AFL1194" si="13301">AFJ1194*1.2</f>
        <v>2.4</v>
      </c>
      <c r="AFM1194" s="10"/>
      <c r="AFN1194" s="219"/>
      <c r="AFO1194" s="167" t="s">
        <v>118</v>
      </c>
      <c r="AFP1194" s="500" t="s">
        <v>2392</v>
      </c>
      <c r="AFR1194" s="168"/>
      <c r="AFS1194" s="168">
        <f t="shared" si="12657"/>
        <v>0</v>
      </c>
      <c r="AFT1194" s="167" t="s">
        <v>67</v>
      </c>
      <c r="AFU1194" s="10">
        <f t="shared" ref="AFU1194" si="13302">AFS1194*1.2</f>
        <v>0</v>
      </c>
      <c r="AFV1194" s="10"/>
      <c r="AFW1194" s="219"/>
      <c r="AFX1194" s="167" t="s">
        <v>118</v>
      </c>
      <c r="AFY1194" s="500" t="s">
        <v>1625</v>
      </c>
      <c r="AGA1194" s="168"/>
      <c r="AGB1194" s="168">
        <f t="shared" si="12660"/>
        <v>0</v>
      </c>
      <c r="AGC1194" s="167" t="s">
        <v>67</v>
      </c>
      <c r="AGD1194" s="10">
        <f t="shared" ref="AGD1194" si="13303">AGB1194*1.2</f>
        <v>0</v>
      </c>
      <c r="AGE1194" s="10"/>
      <c r="AGF1194" s="219"/>
      <c r="AGG1194" s="167" t="s">
        <v>118</v>
      </c>
      <c r="AGH1194" s="498" t="s">
        <v>1654</v>
      </c>
      <c r="AGJ1194" s="168"/>
      <c r="AGK1194" s="168">
        <f t="shared" si="12663"/>
        <v>0</v>
      </c>
      <c r="AGL1194" s="167" t="s">
        <v>67</v>
      </c>
      <c r="AGM1194" s="10">
        <f t="shared" ref="AGM1194" si="13304">AGK1194*1.2</f>
        <v>0</v>
      </c>
      <c r="AGN1194" s="10"/>
      <c r="AGO1194" s="219"/>
      <c r="AGP1194" s="167" t="s">
        <v>118</v>
      </c>
      <c r="AGQ1194" s="500" t="s">
        <v>544</v>
      </c>
      <c r="AGS1194" s="168"/>
      <c r="AGT1194" s="168">
        <f t="shared" si="12666"/>
        <v>0</v>
      </c>
      <c r="AGU1194" s="167" t="s">
        <v>67</v>
      </c>
      <c r="AGV1194" s="10">
        <f t="shared" ref="AGV1194" si="13305">AGT1194*1.2</f>
        <v>0</v>
      </c>
      <c r="AGW1194" s="10"/>
      <c r="AGX1194" s="219"/>
      <c r="AGY1194" s="167" t="s">
        <v>118</v>
      </c>
      <c r="AGZ1194" s="500" t="s">
        <v>503</v>
      </c>
      <c r="AHB1194" s="168"/>
      <c r="AHC1194" s="168">
        <f t="shared" si="12669"/>
        <v>0</v>
      </c>
      <c r="AHD1194" s="167" t="s">
        <v>67</v>
      </c>
      <c r="AHE1194" s="10">
        <f t="shared" ref="AHE1194" si="13306">AHC1194*1.2</f>
        <v>0</v>
      </c>
      <c r="AHF1194" s="10"/>
      <c r="AHG1194" s="219"/>
      <c r="AHH1194" s="167" t="s">
        <v>118</v>
      </c>
      <c r="AHI1194" s="500" t="s">
        <v>2178</v>
      </c>
      <c r="AHK1194" s="168"/>
      <c r="AHL1194" s="168">
        <f t="shared" si="12672"/>
        <v>0</v>
      </c>
      <c r="AHM1194" s="167" t="s">
        <v>67</v>
      </c>
      <c r="AHN1194" s="10">
        <f t="shared" ref="AHN1194" si="13307">AHL1194*1.2</f>
        <v>0</v>
      </c>
      <c r="AHO1194" s="10"/>
      <c r="AHP1194" s="219"/>
      <c r="AHQ1194" s="167" t="s">
        <v>118</v>
      </c>
      <c r="AHR1194" s="500" t="s">
        <v>3595</v>
      </c>
      <c r="AHT1194" s="168"/>
      <c r="AHU1194" s="168">
        <f t="shared" si="12675"/>
        <v>0</v>
      </c>
      <c r="AHV1194" s="167" t="s">
        <v>67</v>
      </c>
      <c r="AHW1194" s="10">
        <f t="shared" ref="AHW1194" si="13308">AHU1194*1.2</f>
        <v>0</v>
      </c>
      <c r="AHX1194" s="10"/>
      <c r="AHY1194" s="219"/>
      <c r="AHZ1194" s="167" t="s">
        <v>118</v>
      </c>
      <c r="AIA1194" s="500" t="s">
        <v>1654</v>
      </c>
      <c r="AIC1194" s="168"/>
      <c r="AID1194" s="168">
        <f t="shared" si="12678"/>
        <v>0</v>
      </c>
      <c r="AIE1194" s="167" t="s">
        <v>67</v>
      </c>
      <c r="AIF1194" s="10">
        <f t="shared" ref="AIF1194" si="13309">AID1194*1.2</f>
        <v>0</v>
      </c>
      <c r="AIG1194" s="10"/>
      <c r="AIH1194" s="219"/>
      <c r="AII1194" s="167" t="s">
        <v>118</v>
      </c>
      <c r="AIJ1194" s="498" t="s">
        <v>2460</v>
      </c>
      <c r="AIL1194" s="168"/>
      <c r="AIM1194" s="168">
        <f t="shared" si="12681"/>
        <v>0</v>
      </c>
      <c r="AIN1194" s="167" t="s">
        <v>67</v>
      </c>
      <c r="AIO1194" s="10">
        <f t="shared" ref="AIO1194" si="13310">AIM1194*1.2</f>
        <v>0</v>
      </c>
      <c r="AIP1194" s="10"/>
      <c r="AIQ1194" s="219"/>
      <c r="AIR1194" s="167" t="s">
        <v>118</v>
      </c>
      <c r="AIS1194" s="500" t="s">
        <v>2329</v>
      </c>
      <c r="AIU1194" s="168"/>
      <c r="AIV1194" s="168">
        <f t="shared" si="12684"/>
        <v>18</v>
      </c>
      <c r="AIW1194" s="167" t="s">
        <v>67</v>
      </c>
      <c r="AIX1194" s="10">
        <f t="shared" ref="AIX1194" si="13311">AIV1194*1.2</f>
        <v>21.599999999999998</v>
      </c>
      <c r="AIY1194" s="10"/>
      <c r="AIZ1194" s="219"/>
      <c r="AJA1194" s="167" t="s">
        <v>118</v>
      </c>
      <c r="AJB1194" s="500" t="s">
        <v>547</v>
      </c>
      <c r="AJD1194" s="168"/>
      <c r="AJE1194" s="168">
        <f t="shared" si="12687"/>
        <v>0</v>
      </c>
      <c r="AJF1194" s="167" t="s">
        <v>67</v>
      </c>
      <c r="AJG1194" s="10">
        <f t="shared" ref="AJG1194" si="13312">AJE1194*1.2</f>
        <v>0</v>
      </c>
      <c r="AJH1194" s="10"/>
      <c r="AJI1194" s="219"/>
      <c r="AJJ1194" s="167" t="s">
        <v>118</v>
      </c>
      <c r="AJK1194" s="500" t="s">
        <v>541</v>
      </c>
      <c r="AJM1194" s="168"/>
      <c r="AJN1194" s="168">
        <f t="shared" si="12690"/>
        <v>7</v>
      </c>
      <c r="AJO1194" s="167" t="s">
        <v>67</v>
      </c>
      <c r="AJP1194" s="10">
        <f t="shared" ref="AJP1194" si="13313">AJN1194*1.2</f>
        <v>8.4</v>
      </c>
      <c r="AJQ1194" s="10"/>
      <c r="AJR1194" s="219"/>
      <c r="AJS1194" s="167" t="s">
        <v>118</v>
      </c>
      <c r="AJT1194" s="500" t="s">
        <v>2178</v>
      </c>
      <c r="AJV1194" s="168"/>
      <c r="AJW1194" s="168">
        <f t="shared" si="12693"/>
        <v>0</v>
      </c>
      <c r="AJX1194" s="167" t="s">
        <v>67</v>
      </c>
      <c r="AJY1194" s="10">
        <f t="shared" ref="AJY1194" si="13314">AJW1194*1.2</f>
        <v>0</v>
      </c>
      <c r="AJZ1194" s="10"/>
      <c r="AKA1194" s="219"/>
      <c r="AKB1194" s="167" t="s">
        <v>118</v>
      </c>
      <c r="AKC1194" s="500" t="s">
        <v>1877</v>
      </c>
      <c r="AKE1194" s="168"/>
      <c r="AKF1194" s="168">
        <f t="shared" si="12696"/>
        <v>3</v>
      </c>
      <c r="AKG1194" s="167" t="s">
        <v>67</v>
      </c>
      <c r="AKH1194" s="10">
        <f t="shared" ref="AKH1194" si="13315">AKF1194*1.2</f>
        <v>3.5999999999999996</v>
      </c>
      <c r="AKI1194" s="10"/>
      <c r="AKJ1194" s="219"/>
      <c r="AKK1194" s="167" t="s">
        <v>118</v>
      </c>
      <c r="AKL1194" s="500" t="s">
        <v>904</v>
      </c>
      <c r="AKN1194" s="168"/>
      <c r="AKO1194" s="168">
        <f t="shared" si="12699"/>
        <v>0</v>
      </c>
      <c r="AKP1194" s="167" t="s">
        <v>67</v>
      </c>
      <c r="AKQ1194" s="10">
        <f t="shared" ref="AKQ1194" si="13316">AKO1194*1.2</f>
        <v>0</v>
      </c>
      <c r="AKR1194" s="10"/>
      <c r="AKS1194" s="219"/>
      <c r="AKT1194" s="167" t="s">
        <v>118</v>
      </c>
      <c r="AKU1194" s="500" t="s">
        <v>919</v>
      </c>
      <c r="AKW1194" s="168"/>
      <c r="AKX1194" s="168">
        <f t="shared" si="12702"/>
        <v>79</v>
      </c>
      <c r="AKY1194" s="167" t="s">
        <v>67</v>
      </c>
      <c r="AKZ1194" s="10">
        <f t="shared" ref="AKZ1194" si="13317">AKX1194*1.2</f>
        <v>94.8</v>
      </c>
      <c r="ALA1194" s="10"/>
      <c r="ALB1194" s="219"/>
      <c r="ALC1194" s="167" t="s">
        <v>118</v>
      </c>
      <c r="ALD1194" s="328" t="s">
        <v>904</v>
      </c>
      <c r="ALF1194" s="168"/>
      <c r="ALG1194" s="168">
        <f t="shared" si="12705"/>
        <v>0</v>
      </c>
      <c r="ALH1194" s="167" t="s">
        <v>67</v>
      </c>
      <c r="ALI1194" s="10">
        <f t="shared" ref="ALI1194" si="13318">ALG1194*1.2</f>
        <v>0</v>
      </c>
      <c r="ALJ1194" s="10"/>
      <c r="ALK1194" s="219"/>
      <c r="ALL1194" s="167" t="s">
        <v>118</v>
      </c>
      <c r="ALM1194" s="500" t="s">
        <v>2329</v>
      </c>
      <c r="ALO1194" s="168"/>
      <c r="ALP1194" s="168">
        <f t="shared" si="12708"/>
        <v>18</v>
      </c>
      <c r="ALQ1194" s="167" t="s">
        <v>67</v>
      </c>
      <c r="ALR1194" s="10">
        <f t="shared" ref="ALR1194" si="13319">ALP1194*1.2</f>
        <v>21.599999999999998</v>
      </c>
      <c r="ALS1194" s="10"/>
      <c r="ALT1194" s="219"/>
      <c r="ALU1194" s="167" t="s">
        <v>118</v>
      </c>
      <c r="ALV1194" s="500" t="s">
        <v>1654</v>
      </c>
      <c r="ALX1194" s="168"/>
      <c r="ALY1194" s="168">
        <f t="shared" si="12711"/>
        <v>0</v>
      </c>
      <c r="ALZ1194" s="167" t="s">
        <v>67</v>
      </c>
      <c r="AMA1194" s="10">
        <f t="shared" ref="AMA1194" si="13320">ALY1194*1.2</f>
        <v>0</v>
      </c>
      <c r="AMB1194" s="10"/>
      <c r="AMC1194" s="219"/>
      <c r="AMD1194" s="167" t="s">
        <v>118</v>
      </c>
      <c r="AME1194" s="500" t="s">
        <v>2043</v>
      </c>
      <c r="AMG1194" s="168"/>
      <c r="AMH1194" s="168">
        <f t="shared" si="12714"/>
        <v>0</v>
      </c>
      <c r="AMI1194" s="167" t="s">
        <v>67</v>
      </c>
      <c r="AMJ1194" s="10">
        <f t="shared" ref="AMJ1194" si="13321">AMH1194*1.2</f>
        <v>0</v>
      </c>
      <c r="AMK1194" s="10"/>
      <c r="AML1194" s="219"/>
      <c r="AMM1194" s="167" t="s">
        <v>118</v>
      </c>
      <c r="AMN1194" s="500" t="s">
        <v>567</v>
      </c>
      <c r="AMP1194" s="168"/>
      <c r="AMQ1194" s="168">
        <f t="shared" si="12717"/>
        <v>13</v>
      </c>
      <c r="AMR1194" s="167" t="s">
        <v>67</v>
      </c>
      <c r="AMS1194" s="10">
        <f t="shared" ref="AMS1194" si="13322">AMQ1194*1.2</f>
        <v>15.6</v>
      </c>
      <c r="AMT1194" s="10"/>
      <c r="AMU1194" s="219"/>
      <c r="AMV1194" s="167" t="s">
        <v>118</v>
      </c>
      <c r="AMW1194" s="500" t="s">
        <v>1620</v>
      </c>
      <c r="AMY1194" s="168"/>
      <c r="AMZ1194" s="168">
        <f t="shared" si="12720"/>
        <v>0</v>
      </c>
      <c r="ANA1194" s="167" t="s">
        <v>67</v>
      </c>
      <c r="ANB1194" s="10">
        <f t="shared" ref="ANB1194" si="13323">AMZ1194*1.2</f>
        <v>0</v>
      </c>
      <c r="ANC1194" s="10"/>
      <c r="AND1194" s="219"/>
      <c r="ANE1194" s="167" t="s">
        <v>118</v>
      </c>
      <c r="ANF1194" s="500" t="s">
        <v>2392</v>
      </c>
      <c r="ANH1194" s="168"/>
      <c r="ANI1194" s="168">
        <f t="shared" si="12723"/>
        <v>0</v>
      </c>
      <c r="ANJ1194" s="167" t="s">
        <v>67</v>
      </c>
      <c r="ANK1194" s="10">
        <f t="shared" ref="ANK1194" si="13324">ANI1194*1.2</f>
        <v>0</v>
      </c>
      <c r="ANL1194" s="10"/>
      <c r="ANM1194" s="219"/>
      <c r="ANN1194" s="167" t="s">
        <v>118</v>
      </c>
      <c r="ANO1194" s="500" t="s">
        <v>436</v>
      </c>
      <c r="ANQ1194" s="168"/>
      <c r="ANR1194" s="168">
        <f t="shared" si="12726"/>
        <v>5</v>
      </c>
      <c r="ANS1194" s="167" t="s">
        <v>67</v>
      </c>
      <c r="ANT1194" s="10">
        <f t="shared" ref="ANT1194" si="13325">ANR1194*1.2</f>
        <v>6</v>
      </c>
      <c r="ANU1194" s="10"/>
      <c r="ANV1194" s="219"/>
      <c r="ANW1194" s="167" t="s">
        <v>118</v>
      </c>
      <c r="ANX1194" s="502" t="s">
        <v>468</v>
      </c>
      <c r="ANZ1194" s="168"/>
      <c r="AOA1194" s="168">
        <f t="shared" si="12729"/>
        <v>0</v>
      </c>
      <c r="AOB1194" s="167" t="s">
        <v>67</v>
      </c>
      <c r="AOC1194" s="10">
        <f t="shared" ref="AOC1194" si="13326">AOA1194*1.2</f>
        <v>0</v>
      </c>
      <c r="AOD1194" s="10"/>
      <c r="AOE1194" s="219"/>
      <c r="AOF1194" s="167" t="s">
        <v>118</v>
      </c>
      <c r="AOG1194" s="500" t="s">
        <v>1308</v>
      </c>
      <c r="AOI1194" s="168"/>
      <c r="AOJ1194" s="168">
        <f t="shared" si="12732"/>
        <v>0</v>
      </c>
      <c r="AOK1194" s="167" t="s">
        <v>67</v>
      </c>
      <c r="AOL1194" s="10">
        <f t="shared" ref="AOL1194" si="13327">AOJ1194*1.2</f>
        <v>0</v>
      </c>
      <c r="AOM1194" s="10"/>
      <c r="AON1194" s="219"/>
      <c r="AOO1194" s="167" t="s">
        <v>118</v>
      </c>
      <c r="AOP1194" s="498" t="s">
        <v>938</v>
      </c>
      <c r="AOR1194" s="168"/>
      <c r="AOS1194" s="168">
        <f t="shared" si="12735"/>
        <v>10</v>
      </c>
      <c r="AOT1194" s="167" t="s">
        <v>67</v>
      </c>
      <c r="AOU1194" s="10">
        <f t="shared" ref="AOU1194" si="13328">AOS1194*1.2</f>
        <v>12</v>
      </c>
      <c r="AOV1194" s="10"/>
      <c r="AOW1194" s="219"/>
      <c r="AOX1194" s="167" t="s">
        <v>118</v>
      </c>
      <c r="AOY1194" s="500" t="s">
        <v>2961</v>
      </c>
      <c r="APA1194" s="168"/>
      <c r="APB1194" s="168">
        <f t="shared" si="12738"/>
        <v>0</v>
      </c>
      <c r="APC1194" s="167" t="s">
        <v>67</v>
      </c>
      <c r="APD1194" s="10">
        <f t="shared" ref="APD1194" si="13329">APB1194*1.2</f>
        <v>0</v>
      </c>
      <c r="APE1194" s="10"/>
      <c r="APF1194" s="219"/>
      <c r="APG1194" s="167" t="s">
        <v>118</v>
      </c>
      <c r="APH1194" s="500" t="s">
        <v>436</v>
      </c>
      <c r="APJ1194" s="168"/>
      <c r="APK1194" s="168">
        <f t="shared" si="12741"/>
        <v>5</v>
      </c>
      <c r="APL1194" s="167" t="s">
        <v>67</v>
      </c>
      <c r="APM1194" s="10">
        <f t="shared" ref="APM1194" si="13330">APK1194*1.2</f>
        <v>6</v>
      </c>
      <c r="APN1194" s="10"/>
      <c r="APO1194" s="219"/>
      <c r="APP1194" s="167" t="s">
        <v>118</v>
      </c>
      <c r="APQ1194" s="500" t="s">
        <v>503</v>
      </c>
      <c r="APS1194" s="168"/>
      <c r="APT1194" s="168">
        <f t="shared" si="12744"/>
        <v>0</v>
      </c>
      <c r="APU1194" s="167" t="s">
        <v>67</v>
      </c>
      <c r="APV1194" s="10">
        <f t="shared" ref="APV1194" si="13331">APT1194*1.2</f>
        <v>0</v>
      </c>
      <c r="APW1194" s="10"/>
      <c r="APX1194" s="219"/>
      <c r="APY1194" s="167" t="s">
        <v>118</v>
      </c>
      <c r="APZ1194" s="500" t="s">
        <v>590</v>
      </c>
      <c r="AQB1194" s="168"/>
      <c r="AQC1194" s="168">
        <f t="shared" si="12747"/>
        <v>0</v>
      </c>
      <c r="AQD1194" s="167" t="s">
        <v>67</v>
      </c>
      <c r="AQE1194" s="10">
        <f t="shared" ref="AQE1194" si="13332">AQC1194*1.2</f>
        <v>0</v>
      </c>
      <c r="AQF1194" s="10"/>
      <c r="AQG1194" s="219"/>
      <c r="AQH1194" s="167" t="s">
        <v>118</v>
      </c>
      <c r="AQI1194" s="500" t="s">
        <v>3450</v>
      </c>
      <c r="AQK1194" s="168"/>
      <c r="AQL1194" s="168">
        <f t="shared" si="12750"/>
        <v>0</v>
      </c>
      <c r="AQM1194" s="167" t="s">
        <v>67</v>
      </c>
      <c r="AQN1194" s="10">
        <f t="shared" ref="AQN1194" si="13333">AQL1194*1.2</f>
        <v>0</v>
      </c>
      <c r="AQO1194" s="10"/>
      <c r="AQP1194" s="219"/>
      <c r="AQQ1194" s="167" t="s">
        <v>118</v>
      </c>
      <c r="AQR1194" s="500" t="s">
        <v>704</v>
      </c>
      <c r="AQT1194" s="168"/>
      <c r="AQU1194" s="168">
        <f t="shared" si="12753"/>
        <v>0</v>
      </c>
      <c r="AQV1194" s="167" t="s">
        <v>67</v>
      </c>
      <c r="AQW1194" s="10">
        <f t="shared" ref="AQW1194" si="13334">AQU1194*1.2</f>
        <v>0</v>
      </c>
      <c r="AQX1194" s="10"/>
      <c r="AQY1194" s="219"/>
      <c r="AQZ1194" s="167" t="s">
        <v>118</v>
      </c>
      <c r="ARA1194" s="500" t="s">
        <v>2043</v>
      </c>
      <c r="ARC1194" s="168"/>
      <c r="ARD1194" s="168">
        <f t="shared" si="12756"/>
        <v>0</v>
      </c>
      <c r="ARE1194" s="167" t="s">
        <v>67</v>
      </c>
      <c r="ARF1194" s="10">
        <f t="shared" ref="ARF1194" si="13335">ARD1194*1.2</f>
        <v>0</v>
      </c>
      <c r="ARG1194" s="10"/>
      <c r="ARH1194" s="219"/>
      <c r="ARI1194" s="167" t="s">
        <v>118</v>
      </c>
      <c r="ARJ1194" s="500" t="s">
        <v>574</v>
      </c>
      <c r="ARL1194" s="168"/>
      <c r="ARM1194" s="168">
        <f t="shared" si="12759"/>
        <v>0</v>
      </c>
      <c r="ARN1194" s="167" t="s">
        <v>67</v>
      </c>
      <c r="ARO1194" s="10">
        <f t="shared" ref="ARO1194" si="13336">ARM1194*1.2</f>
        <v>0</v>
      </c>
      <c r="ARP1194" s="10"/>
      <c r="ARQ1194" s="219"/>
      <c r="ARR1194" s="167" t="s">
        <v>118</v>
      </c>
      <c r="ARS1194" s="328" t="s">
        <v>3527</v>
      </c>
      <c r="ARU1194" s="168"/>
      <c r="ARV1194" s="168">
        <f t="shared" si="12762"/>
        <v>1</v>
      </c>
      <c r="ARW1194" s="167" t="s">
        <v>67</v>
      </c>
      <c r="ARX1194" s="10">
        <f t="shared" ref="ARX1194" si="13337">ARV1194*1.2</f>
        <v>1.2</v>
      </c>
      <c r="ARY1194" s="10"/>
      <c r="ARZ1194" s="219"/>
      <c r="ASA1194" s="167" t="s">
        <v>118</v>
      </c>
      <c r="ASB1194" s="500" t="s">
        <v>503</v>
      </c>
      <c r="ASD1194" s="168"/>
      <c r="ASE1194" s="168">
        <f t="shared" si="12765"/>
        <v>0</v>
      </c>
      <c r="ASF1194" s="167" t="s">
        <v>67</v>
      </c>
      <c r="ASG1194" s="10">
        <f t="shared" ref="ASG1194" si="13338">ASE1194*1.2</f>
        <v>0</v>
      </c>
      <c r="ASH1194" s="10"/>
      <c r="ASI1194" s="219"/>
      <c r="ASJ1194" s="167" t="s">
        <v>118</v>
      </c>
      <c r="ASK1194" s="500" t="s">
        <v>1646</v>
      </c>
      <c r="ASM1194" s="168"/>
      <c r="ASN1194" s="168">
        <f t="shared" si="12768"/>
        <v>0</v>
      </c>
      <c r="ASO1194" s="167" t="s">
        <v>67</v>
      </c>
      <c r="ASP1194" s="10">
        <f t="shared" ref="ASP1194" si="13339">ASN1194*1.2</f>
        <v>0</v>
      </c>
      <c r="ASQ1194" s="10"/>
      <c r="ASR1194" s="219"/>
      <c r="ASS1194" s="167" t="s">
        <v>118</v>
      </c>
      <c r="AST1194" s="500" t="s">
        <v>3527</v>
      </c>
      <c r="ASV1194" s="168"/>
      <c r="ASW1194" s="168">
        <f t="shared" si="12771"/>
        <v>1</v>
      </c>
      <c r="ASX1194" s="167" t="s">
        <v>67</v>
      </c>
      <c r="ASY1194" s="10">
        <f t="shared" ref="ASY1194" si="13340">ASW1194*1.2</f>
        <v>1.2</v>
      </c>
      <c r="ASZ1194" s="10"/>
      <c r="ATA1194" s="219"/>
      <c r="ATB1194" s="167" t="s">
        <v>118</v>
      </c>
      <c r="ATC1194" s="500" t="s">
        <v>3510</v>
      </c>
      <c r="ATE1194" s="168"/>
      <c r="ATF1194" s="168">
        <f t="shared" si="12774"/>
        <v>0</v>
      </c>
      <c r="ATG1194" s="167" t="s">
        <v>67</v>
      </c>
      <c r="ATH1194" s="10">
        <f t="shared" ref="ATH1194" si="13341">ATF1194*1.2</f>
        <v>0</v>
      </c>
      <c r="ATI1194" s="10"/>
      <c r="ATJ1194" s="219"/>
      <c r="ATK1194" s="167" t="s">
        <v>118</v>
      </c>
      <c r="ATL1194" s="500" t="s">
        <v>3317</v>
      </c>
      <c r="ATN1194" s="168"/>
      <c r="ATO1194" s="168">
        <f t="shared" si="12777"/>
        <v>0</v>
      </c>
      <c r="ATP1194" s="167" t="s">
        <v>67</v>
      </c>
      <c r="ATQ1194" s="10">
        <f t="shared" ref="ATQ1194" si="13342">ATO1194*1.2</f>
        <v>0</v>
      </c>
      <c r="ATR1194" s="10"/>
      <c r="ATS1194" s="219"/>
      <c r="ATT1194" s="167" t="s">
        <v>118</v>
      </c>
      <c r="ATU1194" s="500" t="s">
        <v>938</v>
      </c>
      <c r="ATW1194" s="168"/>
      <c r="ATX1194" s="168">
        <f t="shared" si="12780"/>
        <v>10</v>
      </c>
      <c r="ATY1194" s="167" t="s">
        <v>67</v>
      </c>
      <c r="ATZ1194" s="10">
        <f t="shared" ref="ATZ1194" si="13343">ATX1194*1.2</f>
        <v>12</v>
      </c>
      <c r="AUA1194" s="10"/>
      <c r="AUB1194" s="219"/>
      <c r="AUC1194" s="167" t="s">
        <v>118</v>
      </c>
      <c r="AUD1194" s="500" t="s">
        <v>938</v>
      </c>
      <c r="AUF1194" s="168"/>
      <c r="AUG1194" s="168">
        <f t="shared" si="12783"/>
        <v>10</v>
      </c>
      <c r="AUH1194" s="167" t="s">
        <v>67</v>
      </c>
      <c r="AUI1194" s="10">
        <f t="shared" ref="AUI1194" si="13344">AUG1194*1.2</f>
        <v>12</v>
      </c>
      <c r="AUJ1194" s="10"/>
      <c r="AUK1194" s="219"/>
      <c r="AUL1194" s="167" t="s">
        <v>118</v>
      </c>
      <c r="AUM1194" s="500" t="s">
        <v>436</v>
      </c>
      <c r="AUO1194" s="168"/>
      <c r="AUP1194" s="168">
        <f t="shared" si="12786"/>
        <v>5</v>
      </c>
      <c r="AUQ1194" s="167" t="s">
        <v>67</v>
      </c>
      <c r="AUR1194" s="10">
        <f t="shared" ref="AUR1194" si="13345">AUP1194*1.2</f>
        <v>6</v>
      </c>
      <c r="AUS1194" s="10"/>
      <c r="AUT1194" s="219"/>
      <c r="AUU1194" s="167" t="s">
        <v>118</v>
      </c>
      <c r="AUV1194" s="500" t="s">
        <v>436</v>
      </c>
      <c r="AUX1194" s="168"/>
      <c r="AUY1194" s="168">
        <f t="shared" si="12789"/>
        <v>5</v>
      </c>
      <c r="AUZ1194" s="167" t="s">
        <v>67</v>
      </c>
      <c r="AVA1194" s="10">
        <f t="shared" ref="AVA1194" si="13346">AUY1194*1.2</f>
        <v>6</v>
      </c>
      <c r="AVB1194" s="10"/>
      <c r="AVC1194" s="219"/>
      <c r="AVD1194" s="167" t="s">
        <v>118</v>
      </c>
      <c r="AVE1194" s="500" t="s">
        <v>3527</v>
      </c>
      <c r="AVG1194" s="168"/>
      <c r="AVH1194" s="168">
        <f t="shared" si="12792"/>
        <v>1</v>
      </c>
      <c r="AVI1194" s="167" t="s">
        <v>67</v>
      </c>
      <c r="AVJ1194" s="10">
        <f t="shared" ref="AVJ1194" si="13347">AVH1194*1.2</f>
        <v>1.2</v>
      </c>
      <c r="AVK1194" s="10"/>
      <c r="AVL1194" s="219"/>
      <c r="AVM1194" s="167" t="s">
        <v>118</v>
      </c>
      <c r="AVN1194" s="328" t="s">
        <v>547</v>
      </c>
      <c r="AVP1194" s="168"/>
      <c r="AVQ1194" s="168">
        <f t="shared" si="12795"/>
        <v>0</v>
      </c>
      <c r="AVR1194" s="167" t="s">
        <v>67</v>
      </c>
      <c r="AVS1194" s="10">
        <f t="shared" ref="AVS1194" si="13348">AVQ1194*1.2</f>
        <v>0</v>
      </c>
      <c r="AVT1194" s="10"/>
      <c r="AVU1194" s="219"/>
      <c r="AVV1194" s="167" t="s">
        <v>118</v>
      </c>
      <c r="AVW1194" s="500" t="s">
        <v>468</v>
      </c>
      <c r="AVY1194" s="168"/>
      <c r="AVZ1194" s="168">
        <f t="shared" si="12798"/>
        <v>0</v>
      </c>
      <c r="AWA1194" s="167" t="s">
        <v>67</v>
      </c>
      <c r="AWB1194" s="10">
        <f t="shared" ref="AWB1194" si="13349">AVZ1194*1.2</f>
        <v>0</v>
      </c>
      <c r="AWC1194" s="10"/>
      <c r="AWD1194" s="219"/>
      <c r="AWE1194" s="167" t="s">
        <v>118</v>
      </c>
      <c r="AWF1194" s="500" t="s">
        <v>3482</v>
      </c>
      <c r="AWH1194" s="168"/>
      <c r="AWI1194" s="168">
        <f t="shared" si="12801"/>
        <v>2</v>
      </c>
      <c r="AWJ1194" s="167" t="s">
        <v>67</v>
      </c>
      <c r="AWK1194" s="10">
        <f t="shared" ref="AWK1194" si="13350">AWI1194*1.2</f>
        <v>2.4</v>
      </c>
      <c r="AWL1194" s="10"/>
      <c r="AWM1194" s="219"/>
      <c r="AWN1194" s="167" t="s">
        <v>118</v>
      </c>
      <c r="AWO1194" s="500" t="s">
        <v>490</v>
      </c>
      <c r="AWQ1194" s="168"/>
      <c r="AWR1194" s="168">
        <f t="shared" si="12804"/>
        <v>5</v>
      </c>
      <c r="AWS1194" s="167" t="s">
        <v>67</v>
      </c>
      <c r="AWT1194" s="10">
        <f t="shared" ref="AWT1194" si="13351">AWR1194*1.2</f>
        <v>6</v>
      </c>
      <c r="AWU1194" s="10"/>
      <c r="AWV1194" s="219"/>
      <c r="AWW1194" s="167" t="s">
        <v>118</v>
      </c>
      <c r="AWX1194" s="500" t="s">
        <v>1620</v>
      </c>
      <c r="AWZ1194" s="168"/>
      <c r="AXA1194" s="168">
        <f t="shared" si="12807"/>
        <v>0</v>
      </c>
      <c r="AXB1194" s="167" t="s">
        <v>67</v>
      </c>
      <c r="AXC1194" s="10">
        <f t="shared" ref="AXC1194" si="13352">AXA1194*1.2</f>
        <v>0</v>
      </c>
      <c r="AXD1194" s="10"/>
      <c r="AXE1194" s="219"/>
      <c r="AXF1194" s="167" t="s">
        <v>118</v>
      </c>
      <c r="AXG1194" s="498" t="s">
        <v>541</v>
      </c>
      <c r="AXI1194" s="168"/>
      <c r="AXJ1194" s="168">
        <f t="shared" si="12810"/>
        <v>7</v>
      </c>
      <c r="AXK1194" s="167" t="s">
        <v>67</v>
      </c>
      <c r="AXL1194" s="10">
        <f t="shared" ref="AXL1194" si="13353">AXJ1194*1.2</f>
        <v>8.4</v>
      </c>
      <c r="AXM1194" s="10"/>
      <c r="AXN1194" s="219"/>
      <c r="AXO1194" s="167" t="s">
        <v>118</v>
      </c>
      <c r="AXP1194" s="500" t="s">
        <v>436</v>
      </c>
      <c r="AXR1194" s="168"/>
      <c r="AXS1194" s="168">
        <f t="shared" si="12813"/>
        <v>5</v>
      </c>
      <c r="AXT1194" s="167" t="s">
        <v>67</v>
      </c>
      <c r="AXU1194" s="10">
        <f t="shared" ref="AXU1194" si="13354">AXS1194*1.2</f>
        <v>6</v>
      </c>
      <c r="AXV1194" s="10"/>
      <c r="AXW1194" s="219"/>
      <c r="AXX1194" s="167" t="s">
        <v>118</v>
      </c>
      <c r="AXY1194" s="500" t="s">
        <v>1654</v>
      </c>
      <c r="AYA1194" s="168"/>
      <c r="AYB1194" s="168">
        <f t="shared" si="12816"/>
        <v>0</v>
      </c>
      <c r="AYC1194" s="167" t="s">
        <v>67</v>
      </c>
      <c r="AYD1194" s="10">
        <f t="shared" ref="AYD1194" si="13355">AYB1194*1.2</f>
        <v>0</v>
      </c>
      <c r="AYE1194" s="10"/>
      <c r="AYF1194" s="219"/>
      <c r="AYG1194" s="167" t="s">
        <v>118</v>
      </c>
      <c r="AYH1194" s="500" t="s">
        <v>904</v>
      </c>
      <c r="AYJ1194" s="168"/>
      <c r="AYK1194" s="168">
        <f t="shared" si="12819"/>
        <v>0</v>
      </c>
      <c r="AYL1194" s="167" t="s">
        <v>67</v>
      </c>
      <c r="AYM1194" s="10">
        <f t="shared" ref="AYM1194" si="13356">AYK1194*1.2</f>
        <v>0</v>
      </c>
      <c r="AYN1194" s="10"/>
      <c r="AYO1194" s="219"/>
      <c r="AYP1194" s="167" t="s">
        <v>118</v>
      </c>
      <c r="AYQ1194" s="500" t="s">
        <v>3026</v>
      </c>
      <c r="AYS1194" s="168"/>
      <c r="AYT1194" s="168">
        <f t="shared" si="12822"/>
        <v>14</v>
      </c>
      <c r="AYU1194" s="167" t="s">
        <v>67</v>
      </c>
      <c r="AYV1194" s="10">
        <f t="shared" ref="AYV1194" si="13357">AYT1194*1.2</f>
        <v>16.8</v>
      </c>
      <c r="AYW1194" s="10"/>
      <c r="AYX1194" s="219"/>
      <c r="AYY1194" s="167" t="s">
        <v>118</v>
      </c>
      <c r="AYZ1194" s="498" t="s">
        <v>1654</v>
      </c>
      <c r="AZB1194" s="168"/>
      <c r="AZC1194" s="168">
        <f t="shared" si="12825"/>
        <v>0</v>
      </c>
      <c r="AZD1194" s="167" t="s">
        <v>67</v>
      </c>
      <c r="AZE1194" s="10">
        <f t="shared" ref="AZE1194" si="13358">AZC1194*1.2</f>
        <v>0</v>
      </c>
      <c r="AZF1194" s="10"/>
      <c r="AZG1194" s="219"/>
      <c r="AZH1194" s="167" t="s">
        <v>118</v>
      </c>
      <c r="AZI1194" s="500" t="s">
        <v>436</v>
      </c>
      <c r="AZK1194" s="168"/>
      <c r="AZL1194" s="168">
        <f t="shared" si="12828"/>
        <v>5</v>
      </c>
      <c r="AZM1194" s="167" t="s">
        <v>67</v>
      </c>
      <c r="AZN1194" s="10">
        <f t="shared" ref="AZN1194" si="13359">AZL1194*1.2</f>
        <v>6</v>
      </c>
      <c r="AZO1194" s="10"/>
      <c r="AZP1194" s="219"/>
      <c r="AZQ1194" s="167" t="s">
        <v>118</v>
      </c>
      <c r="AZR1194" s="500" t="s">
        <v>2460</v>
      </c>
      <c r="AZT1194" s="168"/>
      <c r="AZU1194" s="168">
        <f t="shared" si="12831"/>
        <v>0</v>
      </c>
      <c r="AZV1194" s="167" t="s">
        <v>67</v>
      </c>
      <c r="AZW1194" s="10">
        <f t="shared" ref="AZW1194" si="13360">AZU1194*1.2</f>
        <v>0</v>
      </c>
      <c r="AZX1194" s="10"/>
      <c r="AZY1194" s="219"/>
      <c r="AZZ1194" s="167" t="s">
        <v>118</v>
      </c>
      <c r="BAA1194" s="500" t="s">
        <v>1877</v>
      </c>
      <c r="BAC1194" s="168"/>
      <c r="BAD1194" s="168">
        <f t="shared" si="12834"/>
        <v>3</v>
      </c>
      <c r="BAE1194" s="167" t="s">
        <v>67</v>
      </c>
      <c r="BAF1194" s="10">
        <f t="shared" ref="BAF1194" si="13361">BAD1194*1.2</f>
        <v>3.5999999999999996</v>
      </c>
      <c r="BAG1194" s="10"/>
      <c r="BAH1194" s="219"/>
      <c r="BAI1194" s="167" t="s">
        <v>118</v>
      </c>
      <c r="BAJ1194" s="500" t="s">
        <v>3421</v>
      </c>
      <c r="BAL1194" s="168"/>
      <c r="BAM1194" s="168">
        <f t="shared" si="12837"/>
        <v>25</v>
      </c>
      <c r="BAN1194" s="167" t="s">
        <v>67</v>
      </c>
      <c r="BAO1194" s="10">
        <f t="shared" ref="BAO1194" si="13362">BAM1194*1.2</f>
        <v>30</v>
      </c>
      <c r="BAP1194" s="10"/>
      <c r="BAQ1194" s="219"/>
      <c r="BAR1194" s="167" t="s">
        <v>118</v>
      </c>
      <c r="BAS1194" s="500" t="s">
        <v>567</v>
      </c>
      <c r="BAU1194" s="168"/>
      <c r="BAV1194" s="168">
        <f t="shared" si="12840"/>
        <v>13</v>
      </c>
      <c r="BAW1194" s="167" t="s">
        <v>67</v>
      </c>
      <c r="BAX1194" s="10">
        <f t="shared" ref="BAX1194" si="13363">BAV1194*1.2</f>
        <v>15.6</v>
      </c>
      <c r="BAY1194" s="10"/>
      <c r="BAZ1194" s="219"/>
      <c r="BBA1194" s="167" t="s">
        <v>118</v>
      </c>
      <c r="BBB1194" s="500" t="s">
        <v>1646</v>
      </c>
      <c r="BBD1194" s="168"/>
      <c r="BBE1194" s="168">
        <f t="shared" si="12843"/>
        <v>0</v>
      </c>
      <c r="BBF1194" s="167" t="s">
        <v>67</v>
      </c>
      <c r="BBG1194" s="10">
        <f t="shared" ref="BBG1194" si="13364">BBE1194*1.2</f>
        <v>0</v>
      </c>
      <c r="BBH1194" s="10"/>
      <c r="BBI1194" s="219"/>
      <c r="BBJ1194" s="167" t="s">
        <v>118</v>
      </c>
      <c r="BBK1194" s="500" t="s">
        <v>808</v>
      </c>
      <c r="BBM1194" s="168"/>
      <c r="BBN1194" s="168">
        <f t="shared" si="12846"/>
        <v>1</v>
      </c>
      <c r="BBO1194" s="167" t="s">
        <v>67</v>
      </c>
      <c r="BBP1194" s="10">
        <f t="shared" ref="BBP1194" si="13365">BBN1194*1.2</f>
        <v>1.2</v>
      </c>
      <c r="BBQ1194" s="10"/>
      <c r="BBR1194" s="219"/>
      <c r="BBS1194" s="167" t="s">
        <v>118</v>
      </c>
      <c r="BBT1194" s="500" t="s">
        <v>2961</v>
      </c>
      <c r="BBV1194" s="168"/>
      <c r="BBW1194" s="168">
        <f t="shared" si="12849"/>
        <v>0</v>
      </c>
      <c r="BBX1194" s="167" t="s">
        <v>67</v>
      </c>
      <c r="BBY1194" s="10">
        <f t="shared" ref="BBY1194" si="13366">BBW1194*1.2</f>
        <v>0</v>
      </c>
      <c r="BBZ1194" s="10"/>
      <c r="BCA1194" s="219"/>
      <c r="BCB1194" s="167" t="s">
        <v>118</v>
      </c>
      <c r="BCC1194" s="498" t="s">
        <v>541</v>
      </c>
      <c r="BCE1194" s="168"/>
      <c r="BCF1194" s="168">
        <f t="shared" si="12852"/>
        <v>7</v>
      </c>
      <c r="BCG1194" s="167" t="s">
        <v>67</v>
      </c>
      <c r="BCH1194" s="10">
        <f t="shared" ref="BCH1194" si="13367">BCF1194*1.2</f>
        <v>8.4</v>
      </c>
      <c r="BCI1194" s="10"/>
      <c r="BCJ1194" s="219"/>
      <c r="BCK1194" s="167" t="s">
        <v>118</v>
      </c>
      <c r="BCL1194" s="500" t="s">
        <v>436</v>
      </c>
      <c r="BCN1194" s="168"/>
      <c r="BCO1194" s="168">
        <f t="shared" si="12855"/>
        <v>5</v>
      </c>
      <c r="BCP1194" s="167" t="s">
        <v>67</v>
      </c>
      <c r="BCQ1194" s="10">
        <f t="shared" ref="BCQ1194" si="13368">BCO1194*1.2</f>
        <v>6</v>
      </c>
      <c r="BCR1194" s="10"/>
      <c r="BCS1194" s="219"/>
      <c r="BCT1194" s="167" t="s">
        <v>118</v>
      </c>
      <c r="BCU1194" s="500" t="s">
        <v>436</v>
      </c>
      <c r="BCW1194" s="168"/>
      <c r="BCX1194" s="168">
        <f t="shared" si="12858"/>
        <v>5</v>
      </c>
      <c r="BCY1194" s="167" t="s">
        <v>67</v>
      </c>
      <c r="BCZ1194" s="10">
        <f t="shared" ref="BCZ1194" si="13369">BCX1194*1.2</f>
        <v>6</v>
      </c>
      <c r="BDA1194" s="10"/>
      <c r="BDB1194" s="219"/>
      <c r="BDC1194" s="167" t="s">
        <v>118</v>
      </c>
      <c r="BDD1194" s="500" t="s">
        <v>2961</v>
      </c>
      <c r="BDF1194" s="168"/>
      <c r="BDG1194" s="168">
        <f t="shared" si="12861"/>
        <v>0</v>
      </c>
      <c r="BDH1194" s="167" t="s">
        <v>67</v>
      </c>
      <c r="BDI1194" s="10">
        <f t="shared" ref="BDI1194" si="13370">BDG1194*1.2</f>
        <v>0</v>
      </c>
      <c r="BDJ1194" s="10"/>
      <c r="BDK1194" s="219"/>
      <c r="BDL1194" s="167" t="s">
        <v>118</v>
      </c>
      <c r="BDM1194" s="328" t="s">
        <v>590</v>
      </c>
      <c r="BDO1194" s="168"/>
      <c r="BDP1194" s="168">
        <f t="shared" si="12864"/>
        <v>0</v>
      </c>
      <c r="BDQ1194" s="167" t="s">
        <v>67</v>
      </c>
      <c r="BDR1194" s="10">
        <f t="shared" ref="BDR1194" si="13371">BDP1194*1.2</f>
        <v>0</v>
      </c>
      <c r="BDS1194" s="10"/>
      <c r="BDT1194" s="219"/>
      <c r="BDU1194" s="167" t="s">
        <v>118</v>
      </c>
      <c r="BDV1194" s="500" t="s">
        <v>1654</v>
      </c>
      <c r="BDX1194" s="168"/>
      <c r="BDY1194" s="168">
        <f t="shared" si="12867"/>
        <v>0</v>
      </c>
      <c r="BDZ1194" s="167" t="s">
        <v>67</v>
      </c>
      <c r="BEA1194" s="10">
        <f t="shared" ref="BEA1194" si="13372">BDY1194*1.2</f>
        <v>0</v>
      </c>
      <c r="BEB1194" s="10"/>
      <c r="BEC1194" s="219"/>
      <c r="BED1194" s="167" t="s">
        <v>118</v>
      </c>
      <c r="BEE1194" s="498" t="s">
        <v>503</v>
      </c>
      <c r="BEG1194" s="168"/>
      <c r="BEH1194" s="168">
        <f t="shared" si="12870"/>
        <v>0</v>
      </c>
      <c r="BEI1194" s="167" t="s">
        <v>67</v>
      </c>
      <c r="BEJ1194" s="10">
        <f t="shared" ref="BEJ1194" si="13373">BEH1194*1.2</f>
        <v>0</v>
      </c>
      <c r="BEK1194" s="10"/>
      <c r="BEL1194" s="219"/>
      <c r="BEM1194" s="167" t="s">
        <v>118</v>
      </c>
      <c r="BEN1194" s="498" t="s">
        <v>3316</v>
      </c>
      <c r="BEP1194" s="168"/>
      <c r="BEQ1194" s="168">
        <f t="shared" si="12873"/>
        <v>0</v>
      </c>
      <c r="BER1194" s="167" t="s">
        <v>67</v>
      </c>
      <c r="BES1194" s="10">
        <f t="shared" ref="BES1194" si="13374">BEQ1194*1.2</f>
        <v>0</v>
      </c>
      <c r="BET1194" s="10"/>
      <c r="BEU1194" s="219"/>
      <c r="BEV1194" s="167" t="s">
        <v>118</v>
      </c>
      <c r="BEW1194" s="500" t="s">
        <v>2460</v>
      </c>
      <c r="BEY1194" s="168"/>
      <c r="BEZ1194" s="168">
        <f t="shared" si="12876"/>
        <v>0</v>
      </c>
      <c r="BFA1194" s="167" t="s">
        <v>67</v>
      </c>
      <c r="BFB1194" s="10">
        <f t="shared" ref="BFB1194" si="13375">BEZ1194*1.2</f>
        <v>0</v>
      </c>
      <c r="BFC1194" s="10"/>
      <c r="BFD1194" s="219"/>
      <c r="BFE1194" s="167"/>
      <c r="BFF1194" s="327"/>
      <c r="BFH1194" s="168"/>
      <c r="BFI1194" s="168"/>
      <c r="BFJ1194" s="167"/>
      <c r="BFK1194" s="10"/>
      <c r="BFL1194" s="10"/>
      <c r="BFN1194" s="167"/>
      <c r="BFO1194" s="327"/>
      <c r="BFQ1194" s="168"/>
      <c r="BFR1194" s="168"/>
      <c r="BFS1194" s="167"/>
      <c r="BFT1194" s="10"/>
      <c r="BFU1194" s="10"/>
      <c r="BFW1194" s="167"/>
      <c r="BFX1194" s="328"/>
      <c r="BFZ1194" s="168"/>
      <c r="BGA1194" s="168"/>
      <c r="BGB1194" s="167"/>
      <c r="BGC1194" s="10"/>
      <c r="BGD1194" s="10"/>
      <c r="BGF1194" s="167"/>
      <c r="BGG1194" s="327"/>
      <c r="BGI1194" s="168"/>
      <c r="BGJ1194" s="168"/>
      <c r="BGK1194" s="167"/>
      <c r="BGL1194" s="10"/>
      <c r="BGM1194" s="10"/>
      <c r="BGO1194" s="167"/>
      <c r="BGP1194" s="328"/>
      <c r="BGR1194" s="168"/>
      <c r="BGS1194" s="168"/>
      <c r="BGT1194" s="167"/>
      <c r="BGU1194" s="10"/>
      <c r="BGV1194" s="10"/>
      <c r="BGX1194" s="167"/>
      <c r="BGY1194" s="327"/>
      <c r="BHA1194" s="168"/>
      <c r="BHB1194" s="168"/>
      <c r="BHC1194" s="167"/>
      <c r="BHD1194" s="10"/>
      <c r="BHE1194" s="10"/>
    </row>
    <row r="1195" spans="1:1565" s="14" customFormat="1" ht="15">
      <c r="A1195" s="167" t="s">
        <v>119</v>
      </c>
      <c r="B1195" s="325" t="s">
        <v>436</v>
      </c>
      <c r="D1195" s="168"/>
      <c r="E1195" s="168">
        <f>VLOOKUP(B1195,$A$1213:$F$2274,6,FALSE)</f>
        <v>5</v>
      </c>
      <c r="F1195" s="167" t="s">
        <v>69</v>
      </c>
      <c r="G1195" s="10">
        <f>E1195*1.1</f>
        <v>5.5</v>
      </c>
      <c r="H1195" s="10"/>
      <c r="I1195" s="219"/>
      <c r="J1195" s="167" t="s">
        <v>119</v>
      </c>
      <c r="K1195" s="325" t="s">
        <v>436</v>
      </c>
      <c r="M1195" s="168"/>
      <c r="N1195" s="168">
        <f>VLOOKUP(K1195,$A$1213:$F$2274,6,FALSE)</f>
        <v>5</v>
      </c>
      <c r="O1195" s="167" t="s">
        <v>69</v>
      </c>
      <c r="P1195" s="10">
        <f>N1195*1.1</f>
        <v>5.5</v>
      </c>
      <c r="Q1195" s="10"/>
      <c r="R1195" s="219"/>
      <c r="S1195" s="167" t="s">
        <v>119</v>
      </c>
      <c r="T1195" s="325" t="s">
        <v>938</v>
      </c>
      <c r="V1195" s="168"/>
      <c r="W1195" s="168">
        <f t="shared" si="12381"/>
        <v>10</v>
      </c>
      <c r="X1195" s="167" t="s">
        <v>69</v>
      </c>
      <c r="Y1195" s="10">
        <f t="shared" ref="Y1195" si="13376">W1195*1.1</f>
        <v>11</v>
      </c>
      <c r="Z1195" s="10"/>
      <c r="AA1195" s="219"/>
      <c r="AB1195" s="167" t="s">
        <v>119</v>
      </c>
      <c r="AC1195" s="325" t="s">
        <v>919</v>
      </c>
      <c r="AE1195" s="168"/>
      <c r="AF1195" s="168">
        <f t="shared" si="12384"/>
        <v>79</v>
      </c>
      <c r="AG1195" s="167" t="s">
        <v>69</v>
      </c>
      <c r="AH1195" s="10">
        <f t="shared" ref="AH1195" si="13377">AF1195*1.1</f>
        <v>86.9</v>
      </c>
      <c r="AI1195" s="10"/>
      <c r="AJ1195" s="219"/>
      <c r="AK1195" s="167" t="s">
        <v>119</v>
      </c>
      <c r="AL1195" s="498" t="s">
        <v>3420</v>
      </c>
      <c r="AN1195" s="168"/>
      <c r="AO1195" s="168">
        <f t="shared" si="12387"/>
        <v>2</v>
      </c>
      <c r="AP1195" s="167" t="s">
        <v>69</v>
      </c>
      <c r="AQ1195" s="10">
        <f t="shared" ref="AQ1195" si="13378">AO1195*1.1</f>
        <v>2.2000000000000002</v>
      </c>
      <c r="AR1195" s="10"/>
      <c r="AS1195" s="219"/>
      <c r="AT1195" s="167" t="s">
        <v>119</v>
      </c>
      <c r="AU1195" s="325" t="s">
        <v>544</v>
      </c>
      <c r="AW1195" s="168"/>
      <c r="AX1195" s="168">
        <f t="shared" si="12390"/>
        <v>0</v>
      </c>
      <c r="AY1195" s="167" t="s">
        <v>69</v>
      </c>
      <c r="AZ1195" s="10">
        <f t="shared" ref="AZ1195" si="13379">AX1195*1.1</f>
        <v>0</v>
      </c>
      <c r="BA1195" s="10"/>
      <c r="BB1195" s="219"/>
      <c r="BC1195" s="167" t="s">
        <v>119</v>
      </c>
      <c r="BD1195" s="325" t="s">
        <v>2424</v>
      </c>
      <c r="BF1195" s="168"/>
      <c r="BG1195" s="168">
        <f t="shared" si="12393"/>
        <v>0</v>
      </c>
      <c r="BH1195" s="167" t="s">
        <v>69</v>
      </c>
      <c r="BI1195" s="10">
        <f t="shared" ref="BI1195" si="13380">BG1195*1.1</f>
        <v>0</v>
      </c>
      <c r="BJ1195" s="10"/>
      <c r="BK1195" s="219"/>
      <c r="BL1195" s="167" t="s">
        <v>119</v>
      </c>
      <c r="BM1195" s="325" t="s">
        <v>1625</v>
      </c>
      <c r="BO1195" s="168"/>
      <c r="BP1195" s="168">
        <f t="shared" si="12396"/>
        <v>0</v>
      </c>
      <c r="BQ1195" s="167" t="s">
        <v>69</v>
      </c>
      <c r="BR1195" s="10">
        <f t="shared" ref="BR1195" si="13381">BP1195*1.1</f>
        <v>0</v>
      </c>
      <c r="BS1195" s="10"/>
      <c r="BT1195" s="219"/>
      <c r="BU1195" s="167" t="s">
        <v>119</v>
      </c>
      <c r="BV1195" s="325" t="s">
        <v>2844</v>
      </c>
      <c r="BX1195" s="168"/>
      <c r="BY1195" s="168">
        <f t="shared" si="12399"/>
        <v>21</v>
      </c>
      <c r="BZ1195" s="167" t="s">
        <v>69</v>
      </c>
      <c r="CA1195" s="10">
        <f t="shared" ref="CA1195" si="13382">BY1195*1.1</f>
        <v>23.1</v>
      </c>
      <c r="CB1195" s="10"/>
      <c r="CC1195" s="219"/>
      <c r="CD1195" s="167" t="s">
        <v>119</v>
      </c>
      <c r="CE1195" s="325" t="s">
        <v>919</v>
      </c>
      <c r="CG1195" s="168"/>
      <c r="CH1195" s="168">
        <f t="shared" si="12402"/>
        <v>79</v>
      </c>
      <c r="CI1195" s="167" t="s">
        <v>69</v>
      </c>
      <c r="CJ1195" s="10">
        <f t="shared" ref="CJ1195" si="13383">CH1195*1.1</f>
        <v>86.9</v>
      </c>
      <c r="CK1195" s="10"/>
      <c r="CL1195" s="219"/>
      <c r="CM1195" s="167" t="s">
        <v>119</v>
      </c>
      <c r="CN1195" s="325" t="s">
        <v>2961</v>
      </c>
      <c r="CP1195" s="168"/>
      <c r="CQ1195" s="168">
        <f t="shared" si="12405"/>
        <v>0</v>
      </c>
      <c r="CR1195" s="167" t="s">
        <v>69</v>
      </c>
      <c r="CS1195" s="10">
        <f t="shared" ref="CS1195" si="13384">CQ1195*1.1</f>
        <v>0</v>
      </c>
      <c r="CT1195" s="10"/>
      <c r="CU1195" s="219"/>
      <c r="CV1195" s="167" t="s">
        <v>119</v>
      </c>
      <c r="CW1195" s="325" t="s">
        <v>3640</v>
      </c>
      <c r="CY1195" s="168"/>
      <c r="CZ1195" s="168">
        <f t="shared" si="12408"/>
        <v>0</v>
      </c>
      <c r="DA1195" s="167" t="s">
        <v>69</v>
      </c>
      <c r="DB1195" s="10">
        <f t="shared" ref="DB1195" si="13385">CZ1195*1.1</f>
        <v>0</v>
      </c>
      <c r="DC1195" s="10"/>
      <c r="DD1195" s="219"/>
      <c r="DE1195" s="167" t="s">
        <v>119</v>
      </c>
      <c r="DF1195" s="325" t="s">
        <v>3482</v>
      </c>
      <c r="DH1195" s="168"/>
      <c r="DI1195" s="168">
        <f t="shared" si="12411"/>
        <v>2</v>
      </c>
      <c r="DJ1195" s="167" t="s">
        <v>69</v>
      </c>
      <c r="DK1195" s="10">
        <f t="shared" ref="DK1195" si="13386">DI1195*1.1</f>
        <v>2.2000000000000002</v>
      </c>
      <c r="DL1195" s="10"/>
      <c r="DM1195" s="219"/>
      <c r="DN1195" s="167" t="s">
        <v>119</v>
      </c>
      <c r="DO1195" s="325" t="s">
        <v>436</v>
      </c>
      <c r="DQ1195" s="168"/>
      <c r="DR1195" s="168">
        <f t="shared" si="12414"/>
        <v>5</v>
      </c>
      <c r="DS1195" s="167" t="s">
        <v>69</v>
      </c>
      <c r="DT1195" s="10">
        <f t="shared" ref="DT1195" si="13387">DR1195*1.1</f>
        <v>5.5</v>
      </c>
      <c r="DU1195" s="10"/>
      <c r="DV1195" s="219"/>
      <c r="DW1195" s="167" t="s">
        <v>119</v>
      </c>
      <c r="DX1195" s="325" t="s">
        <v>436</v>
      </c>
      <c r="DZ1195" s="168"/>
      <c r="EA1195" s="168">
        <f t="shared" si="12417"/>
        <v>5</v>
      </c>
      <c r="EB1195" s="167" t="s">
        <v>69</v>
      </c>
      <c r="EC1195" s="10">
        <f t="shared" ref="EC1195" si="13388">EA1195*1.1</f>
        <v>5.5</v>
      </c>
      <c r="ED1195" s="10"/>
      <c r="EE1195" s="219"/>
      <c r="EF1195" s="167" t="s">
        <v>119</v>
      </c>
      <c r="EG1195" s="325" t="s">
        <v>2460</v>
      </c>
      <c r="EI1195" s="168"/>
      <c r="EJ1195" s="168">
        <f t="shared" si="12420"/>
        <v>0</v>
      </c>
      <c r="EK1195" s="167" t="s">
        <v>69</v>
      </c>
      <c r="EL1195" s="10">
        <f t="shared" ref="EL1195" si="13389">EJ1195*1.1</f>
        <v>0</v>
      </c>
      <c r="EM1195" s="10"/>
      <c r="EN1195" s="219"/>
      <c r="EO1195" s="167" t="s">
        <v>119</v>
      </c>
      <c r="EP1195" s="325" t="s">
        <v>3527</v>
      </c>
      <c r="ER1195" s="168"/>
      <c r="ES1195" s="168">
        <f t="shared" si="12423"/>
        <v>1</v>
      </c>
      <c r="ET1195" s="167" t="s">
        <v>69</v>
      </c>
      <c r="EU1195" s="10">
        <f t="shared" ref="EU1195" si="13390">ES1195*1.1</f>
        <v>1.1000000000000001</v>
      </c>
      <c r="EV1195" s="10"/>
      <c r="EW1195" s="219"/>
      <c r="EX1195" s="167" t="s">
        <v>119</v>
      </c>
      <c r="EY1195" s="325" t="s">
        <v>904</v>
      </c>
      <c r="FA1195" s="168"/>
      <c r="FB1195" s="168">
        <f t="shared" si="12426"/>
        <v>0</v>
      </c>
      <c r="FC1195" s="167" t="s">
        <v>69</v>
      </c>
      <c r="FD1195" s="10">
        <f t="shared" ref="FD1195" si="13391">FB1195*1.1</f>
        <v>0</v>
      </c>
      <c r="FE1195" s="10"/>
      <c r="FF1195" s="219"/>
      <c r="FG1195" s="167" t="s">
        <v>119</v>
      </c>
      <c r="FH1195" s="325" t="s">
        <v>2424</v>
      </c>
      <c r="FJ1195" s="168"/>
      <c r="FK1195" s="168">
        <f t="shared" si="12429"/>
        <v>0</v>
      </c>
      <c r="FL1195" s="167" t="s">
        <v>69</v>
      </c>
      <c r="FM1195" s="10">
        <f t="shared" ref="FM1195" si="13392">FK1195*1.1</f>
        <v>0</v>
      </c>
      <c r="FN1195" s="10"/>
      <c r="FO1195" s="219"/>
      <c r="FP1195" s="167" t="s">
        <v>119</v>
      </c>
      <c r="FQ1195" s="325" t="s">
        <v>541</v>
      </c>
      <c r="FS1195" s="168"/>
      <c r="FT1195" s="168">
        <f t="shared" si="12432"/>
        <v>7</v>
      </c>
      <c r="FU1195" s="167" t="s">
        <v>69</v>
      </c>
      <c r="FV1195" s="10">
        <f t="shared" ref="FV1195" si="13393">FT1195*1.1</f>
        <v>7.7000000000000011</v>
      </c>
      <c r="FW1195" s="10"/>
      <c r="FX1195" s="219"/>
      <c r="FY1195" s="167" t="s">
        <v>119</v>
      </c>
      <c r="FZ1195" s="325" t="s">
        <v>2329</v>
      </c>
      <c r="GB1195" s="168"/>
      <c r="GC1195" s="168">
        <f t="shared" si="12435"/>
        <v>18</v>
      </c>
      <c r="GD1195" s="167" t="s">
        <v>69</v>
      </c>
      <c r="GE1195" s="10">
        <f t="shared" ref="GE1195" si="13394">GC1195*1.1</f>
        <v>19.8</v>
      </c>
      <c r="GF1195" s="10"/>
      <c r="GG1195" s="219"/>
      <c r="GH1195" s="167" t="s">
        <v>119</v>
      </c>
      <c r="GI1195" s="325" t="s">
        <v>468</v>
      </c>
      <c r="GK1195" s="168"/>
      <c r="GL1195" s="168">
        <f t="shared" si="12438"/>
        <v>0</v>
      </c>
      <c r="GM1195" s="167" t="s">
        <v>69</v>
      </c>
      <c r="GN1195" s="10">
        <f t="shared" ref="GN1195" si="13395">GL1195*1.1</f>
        <v>0</v>
      </c>
      <c r="GO1195" s="10"/>
      <c r="GP1195" s="219"/>
      <c r="GQ1195" s="167" t="s">
        <v>119</v>
      </c>
      <c r="GR1195" s="325" t="s">
        <v>3640</v>
      </c>
      <c r="GT1195" s="168"/>
      <c r="GU1195" s="168">
        <f t="shared" si="12441"/>
        <v>0</v>
      </c>
      <c r="GV1195" s="167" t="s">
        <v>69</v>
      </c>
      <c r="GW1195" s="10">
        <f t="shared" ref="GW1195" si="13396">GU1195*1.1</f>
        <v>0</v>
      </c>
      <c r="GX1195" s="10"/>
      <c r="GY1195" s="219"/>
      <c r="GZ1195" s="167" t="s">
        <v>119</v>
      </c>
      <c r="HA1195" s="325" t="s">
        <v>2460</v>
      </c>
      <c r="HC1195" s="168"/>
      <c r="HD1195" s="168">
        <f t="shared" si="12444"/>
        <v>0</v>
      </c>
      <c r="HE1195" s="167" t="s">
        <v>69</v>
      </c>
      <c r="HF1195" s="10">
        <f t="shared" ref="HF1195" si="13397">HD1195*1.1</f>
        <v>0</v>
      </c>
      <c r="HG1195" s="10"/>
      <c r="HH1195" s="219"/>
      <c r="HI1195" s="167" t="s">
        <v>119</v>
      </c>
      <c r="HJ1195" s="325" t="s">
        <v>2872</v>
      </c>
      <c r="HL1195" s="168"/>
      <c r="HM1195" s="168">
        <f t="shared" si="12447"/>
        <v>0</v>
      </c>
      <c r="HN1195" s="167" t="s">
        <v>69</v>
      </c>
      <c r="HO1195" s="10">
        <f t="shared" ref="HO1195" si="13398">HM1195*1.1</f>
        <v>0</v>
      </c>
      <c r="HP1195" s="10"/>
      <c r="HQ1195" s="219"/>
      <c r="HR1195" s="167" t="s">
        <v>119</v>
      </c>
      <c r="HS1195" s="325" t="s">
        <v>1646</v>
      </c>
      <c r="HU1195" s="168"/>
      <c r="HV1195" s="168">
        <f t="shared" si="12450"/>
        <v>0</v>
      </c>
      <c r="HW1195" s="167" t="s">
        <v>69</v>
      </c>
      <c r="HX1195" s="10">
        <f t="shared" ref="HX1195" si="13399">HV1195*1.1</f>
        <v>0</v>
      </c>
      <c r="HY1195" s="10"/>
      <c r="HZ1195" s="219"/>
      <c r="IA1195" s="167" t="s">
        <v>119</v>
      </c>
      <c r="IB1195" s="325" t="s">
        <v>2954</v>
      </c>
      <c r="ID1195" s="168"/>
      <c r="IE1195" s="168">
        <f t="shared" si="12453"/>
        <v>0</v>
      </c>
      <c r="IF1195" s="167" t="s">
        <v>69</v>
      </c>
      <c r="IG1195" s="10">
        <f t="shared" ref="IG1195" si="13400">IE1195*1.1</f>
        <v>0</v>
      </c>
      <c r="IH1195" s="10"/>
      <c r="II1195" s="219"/>
      <c r="IJ1195" s="167" t="s">
        <v>119</v>
      </c>
      <c r="IK1195" s="325" t="s">
        <v>3448</v>
      </c>
      <c r="IM1195" s="168"/>
      <c r="IN1195" s="168">
        <f t="shared" si="12456"/>
        <v>0</v>
      </c>
      <c r="IO1195" s="167" t="s">
        <v>69</v>
      </c>
      <c r="IP1195" s="10">
        <f t="shared" ref="IP1195" si="13401">IN1195*1.1</f>
        <v>0</v>
      </c>
      <c r="IQ1195" s="10"/>
      <c r="IR1195" s="219"/>
      <c r="IS1195" s="167" t="s">
        <v>119</v>
      </c>
      <c r="IT1195" s="325" t="s">
        <v>3002</v>
      </c>
      <c r="IV1195" s="168"/>
      <c r="IW1195" s="168">
        <f t="shared" si="12459"/>
        <v>12</v>
      </c>
      <c r="IX1195" s="167" t="s">
        <v>69</v>
      </c>
      <c r="IY1195" s="10">
        <f t="shared" ref="IY1195" si="13402">IW1195*1.1</f>
        <v>13.200000000000001</v>
      </c>
      <c r="IZ1195" s="10"/>
      <c r="JA1195" s="219"/>
      <c r="JB1195" s="167" t="s">
        <v>119</v>
      </c>
      <c r="JC1195" s="500" t="s">
        <v>444</v>
      </c>
      <c r="JE1195" s="168"/>
      <c r="JF1195" s="168">
        <f t="shared" si="12462"/>
        <v>0</v>
      </c>
      <c r="JG1195" s="167" t="s">
        <v>69</v>
      </c>
      <c r="JH1195" s="10">
        <f t="shared" ref="JH1195" si="13403">JF1195*1.1</f>
        <v>0</v>
      </c>
      <c r="JI1195" s="10"/>
      <c r="JJ1195" s="219"/>
      <c r="JK1195" s="167" t="s">
        <v>119</v>
      </c>
      <c r="JL1195" s="500" t="s">
        <v>436</v>
      </c>
      <c r="JN1195" s="168"/>
      <c r="JO1195" s="168">
        <f t="shared" si="12465"/>
        <v>5</v>
      </c>
      <c r="JP1195" s="167" t="s">
        <v>69</v>
      </c>
      <c r="JQ1195" s="10">
        <f t="shared" ref="JQ1195" si="13404">JO1195*1.1</f>
        <v>5.5</v>
      </c>
      <c r="JR1195" s="10"/>
      <c r="JS1195" s="219"/>
      <c r="JT1195" s="167" t="s">
        <v>119</v>
      </c>
      <c r="JU1195" s="500" t="s">
        <v>3420</v>
      </c>
      <c r="JW1195" s="168"/>
      <c r="JX1195" s="168">
        <f t="shared" si="12468"/>
        <v>2</v>
      </c>
      <c r="JY1195" s="167" t="s">
        <v>69</v>
      </c>
      <c r="JZ1195" s="10">
        <f t="shared" ref="JZ1195" si="13405">JX1195*1.1</f>
        <v>2.2000000000000002</v>
      </c>
      <c r="KA1195" s="10"/>
      <c r="KB1195" s="219"/>
      <c r="KC1195" s="167" t="s">
        <v>119</v>
      </c>
      <c r="KD1195" s="500" t="s">
        <v>2329</v>
      </c>
      <c r="KF1195" s="168"/>
      <c r="KG1195" s="168">
        <f t="shared" si="12471"/>
        <v>18</v>
      </c>
      <c r="KH1195" s="167" t="s">
        <v>69</v>
      </c>
      <c r="KI1195" s="10">
        <f t="shared" ref="KI1195" si="13406">KG1195*1.1</f>
        <v>19.8</v>
      </c>
      <c r="KJ1195" s="10"/>
      <c r="KK1195" s="219"/>
      <c r="KL1195" s="167" t="s">
        <v>119</v>
      </c>
      <c r="KM1195" s="500" t="s">
        <v>435</v>
      </c>
      <c r="KO1195" s="168"/>
      <c r="KP1195" s="168">
        <f t="shared" si="12474"/>
        <v>0</v>
      </c>
      <c r="KQ1195" s="167" t="s">
        <v>69</v>
      </c>
      <c r="KR1195" s="10">
        <f t="shared" ref="KR1195" si="13407">KP1195*1.1</f>
        <v>0</v>
      </c>
      <c r="KS1195" s="10"/>
      <c r="KT1195" s="219"/>
      <c r="KU1195" s="167" t="s">
        <v>119</v>
      </c>
      <c r="KV1195" s="328" t="s">
        <v>417</v>
      </c>
      <c r="KX1195" s="168"/>
      <c r="KY1195" s="168">
        <f t="shared" si="12477"/>
        <v>0</v>
      </c>
      <c r="KZ1195" s="167" t="s">
        <v>69</v>
      </c>
      <c r="LA1195" s="10">
        <f t="shared" ref="LA1195" si="13408">KY1195*1.1</f>
        <v>0</v>
      </c>
      <c r="LB1195" s="10"/>
      <c r="LC1195" s="219"/>
      <c r="LD1195" s="167" t="s">
        <v>119</v>
      </c>
      <c r="LE1195" s="500" t="s">
        <v>2424</v>
      </c>
      <c r="LG1195" s="168"/>
      <c r="LH1195" s="168">
        <f t="shared" si="12480"/>
        <v>0</v>
      </c>
      <c r="LI1195" s="167" t="s">
        <v>69</v>
      </c>
      <c r="LJ1195" s="10">
        <f t="shared" ref="LJ1195" si="13409">LH1195*1.1</f>
        <v>0</v>
      </c>
      <c r="LK1195" s="10"/>
      <c r="LL1195" s="219"/>
      <c r="LM1195" s="167" t="s">
        <v>119</v>
      </c>
      <c r="LN1195" s="500" t="s">
        <v>1625</v>
      </c>
      <c r="LP1195" s="168"/>
      <c r="LQ1195" s="168">
        <f t="shared" si="12483"/>
        <v>0</v>
      </c>
      <c r="LR1195" s="167" t="s">
        <v>69</v>
      </c>
      <c r="LS1195" s="10">
        <f t="shared" ref="LS1195" si="13410">LQ1195*1.1</f>
        <v>0</v>
      </c>
      <c r="LT1195" s="10"/>
      <c r="LU1195" s="219"/>
      <c r="LV1195" s="167" t="s">
        <v>119</v>
      </c>
      <c r="LW1195" s="500" t="s">
        <v>490</v>
      </c>
      <c r="LY1195" s="168"/>
      <c r="LZ1195" s="168">
        <f t="shared" si="12486"/>
        <v>5</v>
      </c>
      <c r="MA1195" s="167" t="s">
        <v>69</v>
      </c>
      <c r="MB1195" s="10">
        <f t="shared" ref="MB1195" si="13411">LZ1195*1.1</f>
        <v>5.5</v>
      </c>
      <c r="MC1195" s="10"/>
      <c r="MD1195" s="219"/>
      <c r="ME1195" s="167" t="s">
        <v>119</v>
      </c>
      <c r="MF1195" s="500" t="s">
        <v>3316</v>
      </c>
      <c r="MH1195" s="168"/>
      <c r="MI1195" s="168">
        <f t="shared" si="12489"/>
        <v>0</v>
      </c>
      <c r="MJ1195" s="167" t="s">
        <v>69</v>
      </c>
      <c r="MK1195" s="10">
        <f t="shared" ref="MK1195" si="13412">MI1195*1.1</f>
        <v>0</v>
      </c>
      <c r="ML1195" s="10"/>
      <c r="MM1195" s="219"/>
      <c r="MN1195" s="167" t="s">
        <v>119</v>
      </c>
      <c r="MO1195" s="328" t="s">
        <v>2840</v>
      </c>
      <c r="MQ1195" s="168"/>
      <c r="MR1195" s="168">
        <f t="shared" si="12492"/>
        <v>8</v>
      </c>
      <c r="MS1195" s="167" t="s">
        <v>69</v>
      </c>
      <c r="MT1195" s="10">
        <f t="shared" ref="MT1195" si="13413">MR1195*1.1</f>
        <v>8.8000000000000007</v>
      </c>
      <c r="MU1195" s="10"/>
      <c r="MV1195" s="219"/>
      <c r="MW1195" s="167" t="s">
        <v>119</v>
      </c>
      <c r="MX1195" s="500" t="s">
        <v>1646</v>
      </c>
      <c r="MZ1195" s="168"/>
      <c r="NA1195" s="168">
        <f t="shared" si="12495"/>
        <v>0</v>
      </c>
      <c r="NB1195" s="167" t="s">
        <v>69</v>
      </c>
      <c r="NC1195" s="10">
        <f t="shared" ref="NC1195" si="13414">NA1195*1.1</f>
        <v>0</v>
      </c>
      <c r="ND1195" s="10"/>
      <c r="NE1195" s="219"/>
      <c r="NF1195" s="167" t="s">
        <v>119</v>
      </c>
      <c r="NG1195" s="500" t="s">
        <v>3450</v>
      </c>
      <c r="NI1195" s="168"/>
      <c r="NJ1195" s="168">
        <f t="shared" si="12498"/>
        <v>0</v>
      </c>
      <c r="NK1195" s="167" t="s">
        <v>69</v>
      </c>
      <c r="NL1195" s="10">
        <f t="shared" ref="NL1195" si="13415">NJ1195*1.1</f>
        <v>0</v>
      </c>
      <c r="NM1195" s="10"/>
      <c r="NN1195" s="219"/>
      <c r="NO1195" s="167" t="s">
        <v>119</v>
      </c>
      <c r="NP1195" s="500" t="s">
        <v>436</v>
      </c>
      <c r="NR1195" s="168"/>
      <c r="NS1195" s="168">
        <f t="shared" si="12501"/>
        <v>5</v>
      </c>
      <c r="NT1195" s="167" t="s">
        <v>69</v>
      </c>
      <c r="NU1195" s="10">
        <f t="shared" ref="NU1195" si="13416">NS1195*1.1</f>
        <v>5.5</v>
      </c>
      <c r="NV1195" s="10"/>
      <c r="NW1195" s="219"/>
      <c r="NX1195" s="167" t="s">
        <v>119</v>
      </c>
      <c r="NY1195" s="500" t="s">
        <v>2840</v>
      </c>
      <c r="OA1195" s="168"/>
      <c r="OB1195" s="168">
        <f t="shared" si="12504"/>
        <v>8</v>
      </c>
      <c r="OC1195" s="167" t="s">
        <v>69</v>
      </c>
      <c r="OD1195" s="10">
        <f t="shared" ref="OD1195" si="13417">OB1195*1.1</f>
        <v>8.8000000000000007</v>
      </c>
      <c r="OE1195" s="10"/>
      <c r="OF1195" s="219"/>
      <c r="OG1195" s="167" t="s">
        <v>119</v>
      </c>
      <c r="OH1195" s="500" t="s">
        <v>3450</v>
      </c>
      <c r="OJ1195" s="168"/>
      <c r="OK1195" s="168">
        <f t="shared" si="12507"/>
        <v>0</v>
      </c>
      <c r="OL1195" s="167" t="s">
        <v>69</v>
      </c>
      <c r="OM1195" s="10">
        <f t="shared" ref="OM1195" si="13418">OK1195*1.1</f>
        <v>0</v>
      </c>
      <c r="ON1195" s="10"/>
      <c r="OO1195" s="219"/>
      <c r="OP1195" s="167" t="s">
        <v>119</v>
      </c>
      <c r="OQ1195" s="500" t="s">
        <v>2424</v>
      </c>
      <c r="OS1195" s="168"/>
      <c r="OT1195" s="168">
        <f t="shared" si="12510"/>
        <v>0</v>
      </c>
      <c r="OU1195" s="167" t="s">
        <v>69</v>
      </c>
      <c r="OV1195" s="10">
        <f t="shared" ref="OV1195" si="13419">OT1195*1.1</f>
        <v>0</v>
      </c>
      <c r="OW1195" s="10"/>
      <c r="OX1195" s="219"/>
      <c r="OY1195" s="167" t="s">
        <v>119</v>
      </c>
      <c r="OZ1195" s="500" t="s">
        <v>547</v>
      </c>
      <c r="PB1195" s="168"/>
      <c r="PC1195" s="168">
        <f t="shared" si="12513"/>
        <v>0</v>
      </c>
      <c r="PD1195" s="167" t="s">
        <v>69</v>
      </c>
      <c r="PE1195" s="10">
        <f t="shared" ref="PE1195" si="13420">PC1195*1.1</f>
        <v>0</v>
      </c>
      <c r="PF1195" s="10"/>
      <c r="PG1195" s="219"/>
      <c r="PH1195" s="167" t="s">
        <v>119</v>
      </c>
      <c r="PI1195" s="500" t="s">
        <v>1958</v>
      </c>
      <c r="PK1195" s="168"/>
      <c r="PL1195" s="168">
        <f t="shared" si="12516"/>
        <v>0</v>
      </c>
      <c r="PM1195" s="167" t="s">
        <v>69</v>
      </c>
      <c r="PN1195" s="10">
        <f t="shared" ref="PN1195" si="13421">PL1195*1.1</f>
        <v>0</v>
      </c>
      <c r="PO1195" s="10"/>
      <c r="PP1195" s="219"/>
      <c r="PQ1195" s="167" t="s">
        <v>119</v>
      </c>
      <c r="PR1195" s="500" t="s">
        <v>3316</v>
      </c>
      <c r="PT1195" s="168"/>
      <c r="PU1195" s="168">
        <f t="shared" si="12519"/>
        <v>0</v>
      </c>
      <c r="PV1195" s="167" t="s">
        <v>69</v>
      </c>
      <c r="PW1195" s="10">
        <f t="shared" ref="PW1195" si="13422">PU1195*1.1</f>
        <v>0</v>
      </c>
      <c r="PX1195" s="10"/>
      <c r="PY1195" s="219"/>
      <c r="PZ1195" s="167" t="s">
        <v>119</v>
      </c>
      <c r="QA1195" s="500" t="s">
        <v>704</v>
      </c>
      <c r="QC1195" s="168"/>
      <c r="QD1195" s="168">
        <f t="shared" si="12522"/>
        <v>0</v>
      </c>
      <c r="QE1195" s="167" t="s">
        <v>69</v>
      </c>
      <c r="QF1195" s="10">
        <f t="shared" ref="QF1195" si="13423">QD1195*1.1</f>
        <v>0</v>
      </c>
      <c r="QG1195" s="10"/>
      <c r="QH1195" s="219"/>
      <c r="QI1195" s="167" t="s">
        <v>119</v>
      </c>
      <c r="QJ1195" s="500" t="s">
        <v>444</v>
      </c>
      <c r="QL1195" s="168"/>
      <c r="QM1195" s="168">
        <f t="shared" si="12525"/>
        <v>0</v>
      </c>
      <c r="QN1195" s="167" t="s">
        <v>69</v>
      </c>
      <c r="QO1195" s="10">
        <f t="shared" ref="QO1195" si="13424">QM1195*1.1</f>
        <v>0</v>
      </c>
      <c r="QP1195" s="10"/>
      <c r="QQ1195" s="219"/>
      <c r="QR1195" s="167" t="s">
        <v>119</v>
      </c>
      <c r="QS1195" s="500" t="s">
        <v>3527</v>
      </c>
      <c r="QU1195" s="168"/>
      <c r="QV1195" s="168">
        <f t="shared" si="12528"/>
        <v>1</v>
      </c>
      <c r="QW1195" s="167" t="s">
        <v>69</v>
      </c>
      <c r="QX1195" s="10">
        <f t="shared" ref="QX1195" si="13425">QV1195*1.1</f>
        <v>1.1000000000000001</v>
      </c>
      <c r="QY1195" s="10"/>
      <c r="QZ1195" s="219"/>
      <c r="RA1195" s="167" t="s">
        <v>119</v>
      </c>
      <c r="RB1195" s="500" t="s">
        <v>1899</v>
      </c>
      <c r="RD1195" s="168"/>
      <c r="RE1195" s="168">
        <f t="shared" si="12531"/>
        <v>0</v>
      </c>
      <c r="RF1195" s="167" t="s">
        <v>69</v>
      </c>
      <c r="RG1195" s="10">
        <f t="shared" ref="RG1195" si="13426">RE1195*1.1</f>
        <v>0</v>
      </c>
      <c r="RH1195" s="10"/>
      <c r="RI1195" s="219"/>
      <c r="RJ1195" s="167" t="s">
        <v>119</v>
      </c>
      <c r="RK1195" s="500" t="s">
        <v>2352</v>
      </c>
      <c r="RM1195" s="168"/>
      <c r="RN1195" s="168">
        <f t="shared" si="12534"/>
        <v>0</v>
      </c>
      <c r="RO1195" s="167" t="s">
        <v>69</v>
      </c>
      <c r="RP1195" s="10">
        <f t="shared" ref="RP1195" si="13427">RN1195*1.1</f>
        <v>0</v>
      </c>
      <c r="RQ1195" s="10"/>
      <c r="RR1195" s="219"/>
      <c r="RS1195" s="167" t="s">
        <v>119</v>
      </c>
      <c r="RT1195" s="500" t="s">
        <v>541</v>
      </c>
      <c r="RV1195" s="168"/>
      <c r="RW1195" s="168">
        <f t="shared" si="12537"/>
        <v>7</v>
      </c>
      <c r="RX1195" s="167" t="s">
        <v>69</v>
      </c>
      <c r="RY1195" s="10">
        <f t="shared" ref="RY1195" si="13428">RW1195*1.1</f>
        <v>7.7000000000000011</v>
      </c>
      <c r="RZ1195" s="10"/>
      <c r="SA1195" s="219"/>
      <c r="SB1195" s="167" t="s">
        <v>119</v>
      </c>
      <c r="SC1195" s="500" t="s">
        <v>417</v>
      </c>
      <c r="SE1195" s="168"/>
      <c r="SF1195" s="168">
        <f t="shared" si="12540"/>
        <v>0</v>
      </c>
      <c r="SG1195" s="167" t="s">
        <v>69</v>
      </c>
      <c r="SH1195" s="10">
        <f t="shared" ref="SH1195" si="13429">SF1195*1.1</f>
        <v>0</v>
      </c>
      <c r="SI1195" s="10"/>
      <c r="SJ1195" s="219"/>
      <c r="SK1195" s="167" t="s">
        <v>119</v>
      </c>
      <c r="SL1195" s="500" t="s">
        <v>1877</v>
      </c>
      <c r="SN1195" s="168"/>
      <c r="SO1195" s="168">
        <f t="shared" si="12543"/>
        <v>3</v>
      </c>
      <c r="SP1195" s="167" t="s">
        <v>69</v>
      </c>
      <c r="SQ1195" s="10">
        <f t="shared" ref="SQ1195" si="13430">SO1195*1.1</f>
        <v>3.3000000000000003</v>
      </c>
      <c r="SR1195" s="10"/>
      <c r="SS1195" s="219"/>
      <c r="ST1195" s="167" t="s">
        <v>119</v>
      </c>
      <c r="SU1195" s="500" t="s">
        <v>3437</v>
      </c>
      <c r="SW1195" s="168"/>
      <c r="SX1195" s="168">
        <f t="shared" si="12546"/>
        <v>3</v>
      </c>
      <c r="SY1195" s="167" t="s">
        <v>69</v>
      </c>
      <c r="SZ1195" s="10">
        <f t="shared" ref="SZ1195" si="13431">SX1195*1.1</f>
        <v>3.3000000000000003</v>
      </c>
      <c r="TA1195" s="10"/>
      <c r="TB1195" s="219"/>
      <c r="TC1195" s="167" t="s">
        <v>119</v>
      </c>
      <c r="TD1195" s="500" t="s">
        <v>1980</v>
      </c>
      <c r="TF1195" s="168"/>
      <c r="TG1195" s="168">
        <f t="shared" si="12549"/>
        <v>0</v>
      </c>
      <c r="TH1195" s="167" t="s">
        <v>69</v>
      </c>
      <c r="TI1195" s="10">
        <f t="shared" ref="TI1195" si="13432">TG1195*1.1</f>
        <v>0</v>
      </c>
      <c r="TJ1195" s="10"/>
      <c r="TK1195" s="219"/>
      <c r="TL1195" s="167" t="s">
        <v>119</v>
      </c>
      <c r="TM1195" s="328" t="s">
        <v>3026</v>
      </c>
      <c r="TO1195" s="168"/>
      <c r="TP1195" s="168">
        <f t="shared" si="12552"/>
        <v>14</v>
      </c>
      <c r="TQ1195" s="167" t="s">
        <v>69</v>
      </c>
      <c r="TR1195" s="10">
        <f t="shared" ref="TR1195" si="13433">TP1195*1.1</f>
        <v>15.400000000000002</v>
      </c>
      <c r="TS1195" s="10"/>
      <c r="TT1195" s="219"/>
      <c r="TU1195" s="167" t="s">
        <v>119</v>
      </c>
      <c r="TV1195" s="500" t="s">
        <v>1654</v>
      </c>
      <c r="TX1195" s="168"/>
      <c r="TY1195" s="168">
        <f t="shared" si="12555"/>
        <v>0</v>
      </c>
      <c r="TZ1195" s="167" t="s">
        <v>69</v>
      </c>
      <c r="UA1195" s="10">
        <f t="shared" ref="UA1195" si="13434">TY1195*1.1</f>
        <v>0</v>
      </c>
      <c r="UB1195" s="10"/>
      <c r="UC1195" s="219"/>
      <c r="UD1195" s="167" t="s">
        <v>119</v>
      </c>
      <c r="UE1195" s="328" t="s">
        <v>468</v>
      </c>
      <c r="UG1195" s="168"/>
      <c r="UH1195" s="168">
        <f t="shared" si="12558"/>
        <v>0</v>
      </c>
      <c r="UI1195" s="167" t="s">
        <v>69</v>
      </c>
      <c r="UJ1195" s="10">
        <f t="shared" ref="UJ1195" si="13435">UH1195*1.1</f>
        <v>0</v>
      </c>
      <c r="UK1195" s="10"/>
      <c r="UL1195" s="219"/>
      <c r="UM1195" s="167" t="s">
        <v>119</v>
      </c>
      <c r="UN1195" s="500" t="s">
        <v>1877</v>
      </c>
      <c r="UP1195" s="168"/>
      <c r="UQ1195" s="168">
        <f t="shared" si="12561"/>
        <v>3</v>
      </c>
      <c r="UR1195" s="167" t="s">
        <v>69</v>
      </c>
      <c r="US1195" s="10">
        <f t="shared" ref="US1195" si="13436">UQ1195*1.1</f>
        <v>3.3000000000000003</v>
      </c>
      <c r="UT1195" s="10"/>
      <c r="UU1195" s="219"/>
      <c r="UV1195" s="167" t="s">
        <v>119</v>
      </c>
      <c r="UW1195" s="500" t="s">
        <v>436</v>
      </c>
      <c r="UY1195" s="168"/>
      <c r="UZ1195" s="168">
        <f t="shared" si="12564"/>
        <v>5</v>
      </c>
      <c r="VA1195" s="167" t="s">
        <v>69</v>
      </c>
      <c r="VB1195" s="10">
        <f t="shared" ref="VB1195" si="13437">UZ1195*1.1</f>
        <v>5.5</v>
      </c>
      <c r="VC1195" s="10"/>
      <c r="VD1195" s="219"/>
      <c r="VE1195" s="167" t="s">
        <v>119</v>
      </c>
      <c r="VF1195" s="500" t="s">
        <v>2995</v>
      </c>
      <c r="VH1195" s="168"/>
      <c r="VI1195" s="168">
        <f t="shared" si="12567"/>
        <v>6</v>
      </c>
      <c r="VJ1195" s="167" t="s">
        <v>69</v>
      </c>
      <c r="VK1195" s="10">
        <f t="shared" ref="VK1195" si="13438">VI1195*1.1</f>
        <v>6.6000000000000005</v>
      </c>
      <c r="VL1195" s="10"/>
      <c r="VM1195" s="219"/>
      <c r="VN1195" s="167" t="s">
        <v>119</v>
      </c>
      <c r="VO1195" s="500" t="s">
        <v>3005</v>
      </c>
      <c r="VQ1195" s="168"/>
      <c r="VR1195" s="168">
        <f t="shared" si="12570"/>
        <v>0</v>
      </c>
      <c r="VS1195" s="167" t="s">
        <v>69</v>
      </c>
      <c r="VT1195" s="10">
        <f t="shared" ref="VT1195" si="13439">VR1195*1.1</f>
        <v>0</v>
      </c>
      <c r="VU1195" s="10"/>
      <c r="VV1195" s="219"/>
      <c r="VW1195" s="167" t="s">
        <v>119</v>
      </c>
      <c r="VX1195" s="500" t="s">
        <v>3576</v>
      </c>
      <c r="VZ1195" s="168"/>
      <c r="WA1195" s="168">
        <f t="shared" si="12573"/>
        <v>0</v>
      </c>
      <c r="WB1195" s="167" t="s">
        <v>69</v>
      </c>
      <c r="WC1195" s="10">
        <f t="shared" ref="WC1195" si="13440">WA1195*1.1</f>
        <v>0</v>
      </c>
      <c r="WD1195" s="10"/>
      <c r="WE1195" s="219"/>
      <c r="WF1195" s="167" t="s">
        <v>119</v>
      </c>
      <c r="WG1195" s="500" t="s">
        <v>2460</v>
      </c>
      <c r="WI1195" s="168"/>
      <c r="WJ1195" s="168">
        <f t="shared" si="12576"/>
        <v>0</v>
      </c>
      <c r="WK1195" s="167" t="s">
        <v>69</v>
      </c>
      <c r="WL1195" s="10">
        <f t="shared" ref="WL1195" si="13441">WJ1195*1.1</f>
        <v>0</v>
      </c>
      <c r="WM1195" s="10"/>
      <c r="WN1195" s="219"/>
      <c r="WO1195" s="167" t="s">
        <v>119</v>
      </c>
      <c r="WP1195" s="500" t="s">
        <v>2884</v>
      </c>
      <c r="WR1195" s="168"/>
      <c r="WS1195" s="168">
        <f t="shared" si="12579"/>
        <v>11</v>
      </c>
      <c r="WT1195" s="167" t="s">
        <v>69</v>
      </c>
      <c r="WU1195" s="10">
        <f t="shared" ref="WU1195" si="13442">WS1195*1.1</f>
        <v>12.100000000000001</v>
      </c>
      <c r="WV1195" s="10"/>
      <c r="WW1195" s="219"/>
      <c r="WX1195" s="167" t="s">
        <v>119</v>
      </c>
      <c r="WY1195" s="499" t="s">
        <v>3420</v>
      </c>
      <c r="XA1195" s="168"/>
      <c r="XB1195" s="168">
        <f t="shared" si="12582"/>
        <v>2</v>
      </c>
      <c r="XC1195" s="167" t="s">
        <v>69</v>
      </c>
      <c r="XD1195" s="10">
        <f t="shared" ref="XD1195" si="13443">XB1195*1.1</f>
        <v>2.2000000000000002</v>
      </c>
      <c r="XE1195" s="10"/>
      <c r="XF1195" s="219"/>
      <c r="XG1195" s="167" t="s">
        <v>119</v>
      </c>
      <c r="XH1195" s="500" t="s">
        <v>1654</v>
      </c>
      <c r="XJ1195" s="168"/>
      <c r="XK1195" s="168">
        <f t="shared" si="12585"/>
        <v>0</v>
      </c>
      <c r="XL1195" s="167" t="s">
        <v>69</v>
      </c>
      <c r="XM1195" s="10">
        <f t="shared" ref="XM1195" si="13444">XK1195*1.1</f>
        <v>0</v>
      </c>
      <c r="XN1195" s="10"/>
      <c r="XO1195" s="219"/>
      <c r="XP1195" s="167" t="s">
        <v>119</v>
      </c>
      <c r="XQ1195" s="500" t="s">
        <v>1877</v>
      </c>
      <c r="XS1195" s="168"/>
      <c r="XT1195" s="168">
        <f t="shared" si="12588"/>
        <v>3</v>
      </c>
      <c r="XU1195" s="167" t="s">
        <v>69</v>
      </c>
      <c r="XV1195" s="10">
        <f t="shared" ref="XV1195" si="13445">XT1195*1.1</f>
        <v>3.3000000000000003</v>
      </c>
      <c r="XW1195" s="10"/>
      <c r="XX1195" s="219"/>
      <c r="XY1195" s="167" t="s">
        <v>119</v>
      </c>
      <c r="XZ1195" s="500" t="s">
        <v>919</v>
      </c>
      <c r="YB1195" s="168"/>
      <c r="YC1195" s="168">
        <f t="shared" si="12591"/>
        <v>79</v>
      </c>
      <c r="YD1195" s="167" t="s">
        <v>69</v>
      </c>
      <c r="YE1195" s="10">
        <f t="shared" ref="YE1195" si="13446">YC1195*1.1</f>
        <v>86.9</v>
      </c>
      <c r="YF1195" s="10"/>
      <c r="YG1195" s="219"/>
      <c r="YH1195" s="167" t="s">
        <v>119</v>
      </c>
      <c r="YI1195" s="500" t="s">
        <v>919</v>
      </c>
      <c r="YK1195" s="168"/>
      <c r="YL1195" s="168">
        <f t="shared" si="12594"/>
        <v>79</v>
      </c>
      <c r="YM1195" s="167" t="s">
        <v>69</v>
      </c>
      <c r="YN1195" s="10">
        <f t="shared" ref="YN1195" si="13447">YL1195*1.1</f>
        <v>86.9</v>
      </c>
      <c r="YO1195" s="10"/>
      <c r="YP1195" s="219"/>
      <c r="YQ1195" s="167" t="s">
        <v>119</v>
      </c>
      <c r="YR1195" s="500" t="s">
        <v>3612</v>
      </c>
      <c r="YT1195" s="168"/>
      <c r="YU1195" s="168">
        <f t="shared" si="12597"/>
        <v>25</v>
      </c>
      <c r="YV1195" s="167" t="s">
        <v>69</v>
      </c>
      <c r="YW1195" s="10">
        <f t="shared" ref="YW1195" si="13448">YU1195*1.1</f>
        <v>27.500000000000004</v>
      </c>
      <c r="YX1195" s="10"/>
      <c r="YY1195" s="219"/>
      <c r="YZ1195" s="167" t="s">
        <v>119</v>
      </c>
      <c r="ZA1195" s="500" t="s">
        <v>3002</v>
      </c>
      <c r="ZC1195" s="168"/>
      <c r="ZD1195" s="168">
        <f t="shared" si="12600"/>
        <v>12</v>
      </c>
      <c r="ZE1195" s="167" t="s">
        <v>69</v>
      </c>
      <c r="ZF1195" s="10">
        <f t="shared" ref="ZF1195" si="13449">ZD1195*1.1</f>
        <v>13.200000000000001</v>
      </c>
      <c r="ZG1195" s="10"/>
      <c r="ZH1195" s="219"/>
      <c r="ZI1195" s="167" t="s">
        <v>119</v>
      </c>
      <c r="ZJ1195" s="500" t="s">
        <v>1646</v>
      </c>
      <c r="ZL1195" s="168"/>
      <c r="ZM1195" s="168">
        <f t="shared" si="12603"/>
        <v>0</v>
      </c>
      <c r="ZN1195" s="167" t="s">
        <v>69</v>
      </c>
      <c r="ZO1195" s="10">
        <f t="shared" ref="ZO1195" si="13450">ZM1195*1.1</f>
        <v>0</v>
      </c>
      <c r="ZP1195" s="10"/>
      <c r="ZQ1195" s="219"/>
      <c r="ZR1195" s="167" t="s">
        <v>119</v>
      </c>
      <c r="ZS1195" s="498" t="s">
        <v>2961</v>
      </c>
      <c r="ZU1195" s="168"/>
      <c r="ZV1195" s="168">
        <f t="shared" si="12606"/>
        <v>0</v>
      </c>
      <c r="ZW1195" s="167" t="s">
        <v>69</v>
      </c>
      <c r="ZX1195" s="10">
        <f t="shared" ref="ZX1195" si="13451">ZV1195*1.1</f>
        <v>0</v>
      </c>
      <c r="ZY1195" s="10"/>
      <c r="ZZ1195" s="219"/>
      <c r="AAA1195" s="167" t="s">
        <v>119</v>
      </c>
      <c r="AAB1195" s="500" t="s">
        <v>2424</v>
      </c>
      <c r="AAD1195" s="168"/>
      <c r="AAE1195" s="168">
        <f t="shared" si="12609"/>
        <v>0</v>
      </c>
      <c r="AAF1195" s="167" t="s">
        <v>69</v>
      </c>
      <c r="AAG1195" s="10">
        <f t="shared" ref="AAG1195" si="13452">AAE1195*1.1</f>
        <v>0</v>
      </c>
      <c r="AAH1195" s="10"/>
      <c r="AAI1195" s="219"/>
      <c r="AAJ1195" s="167" t="s">
        <v>119</v>
      </c>
      <c r="AAK1195" s="500" t="s">
        <v>3317</v>
      </c>
      <c r="AAM1195" s="168"/>
      <c r="AAN1195" s="168">
        <f t="shared" si="12612"/>
        <v>0</v>
      </c>
      <c r="AAO1195" s="167" t="s">
        <v>69</v>
      </c>
      <c r="AAP1195" s="10">
        <f t="shared" ref="AAP1195" si="13453">AAN1195*1.1</f>
        <v>0</v>
      </c>
      <c r="AAQ1195" s="10"/>
      <c r="AAR1195" s="219"/>
      <c r="AAS1195" s="167" t="s">
        <v>119</v>
      </c>
      <c r="AAT1195" s="500" t="s">
        <v>2329</v>
      </c>
      <c r="AAV1195" s="168"/>
      <c r="AAW1195" s="168">
        <f t="shared" si="12615"/>
        <v>18</v>
      </c>
      <c r="AAX1195" s="167" t="s">
        <v>69</v>
      </c>
      <c r="AAY1195" s="10">
        <f t="shared" ref="AAY1195" si="13454">AAW1195*1.1</f>
        <v>19.8</v>
      </c>
      <c r="AAZ1195" s="10"/>
      <c r="ABA1195" s="219"/>
      <c r="ABB1195" s="167" t="s">
        <v>119</v>
      </c>
      <c r="ABC1195" s="500" t="s">
        <v>3026</v>
      </c>
      <c r="ABE1195" s="168"/>
      <c r="ABF1195" s="168">
        <f t="shared" si="12618"/>
        <v>14</v>
      </c>
      <c r="ABG1195" s="167" t="s">
        <v>69</v>
      </c>
      <c r="ABH1195" s="10">
        <f t="shared" ref="ABH1195" si="13455">ABF1195*1.1</f>
        <v>15.400000000000002</v>
      </c>
      <c r="ABI1195" s="10"/>
      <c r="ABJ1195" s="219"/>
      <c r="ABK1195" s="167" t="s">
        <v>119</v>
      </c>
      <c r="ABL1195" s="500" t="s">
        <v>1625</v>
      </c>
      <c r="ABN1195" s="168"/>
      <c r="ABO1195" s="168">
        <f t="shared" si="12621"/>
        <v>0</v>
      </c>
      <c r="ABP1195" s="167" t="s">
        <v>69</v>
      </c>
      <c r="ABQ1195" s="10">
        <f t="shared" ref="ABQ1195" si="13456">ABO1195*1.1</f>
        <v>0</v>
      </c>
      <c r="ABR1195" s="10"/>
      <c r="ABS1195" s="219"/>
      <c r="ABT1195" s="167" t="s">
        <v>119</v>
      </c>
      <c r="ABU1195" s="498" t="s">
        <v>2844</v>
      </c>
      <c r="ABW1195" s="168"/>
      <c r="ABX1195" s="168">
        <f t="shared" si="12624"/>
        <v>21</v>
      </c>
      <c r="ABY1195" s="167" t="s">
        <v>69</v>
      </c>
      <c r="ABZ1195" s="10">
        <f t="shared" ref="ABZ1195" si="13457">ABX1195*1.1</f>
        <v>23.1</v>
      </c>
      <c r="ACA1195" s="10"/>
      <c r="ACB1195" s="219"/>
      <c r="ACC1195" s="167" t="s">
        <v>119</v>
      </c>
      <c r="ACD1195" s="500" t="s">
        <v>2460</v>
      </c>
      <c r="ACF1195" s="168"/>
      <c r="ACG1195" s="168">
        <f t="shared" si="12627"/>
        <v>0</v>
      </c>
      <c r="ACH1195" s="167" t="s">
        <v>69</v>
      </c>
      <c r="ACI1195" s="10">
        <f t="shared" ref="ACI1195" si="13458">ACG1195*1.1</f>
        <v>0</v>
      </c>
      <c r="ACJ1195" s="10"/>
      <c r="ACK1195" s="219"/>
      <c r="ACL1195" s="167" t="s">
        <v>119</v>
      </c>
      <c r="ACM1195" s="500" t="s">
        <v>938</v>
      </c>
      <c r="ACO1195" s="168"/>
      <c r="ACP1195" s="168">
        <f t="shared" si="12630"/>
        <v>10</v>
      </c>
      <c r="ACQ1195" s="167" t="s">
        <v>69</v>
      </c>
      <c r="ACR1195" s="10">
        <f t="shared" ref="ACR1195" si="13459">ACP1195*1.1</f>
        <v>11</v>
      </c>
      <c r="ACS1195" s="10"/>
      <c r="ACT1195" s="219"/>
      <c r="ACU1195" s="167" t="s">
        <v>119</v>
      </c>
      <c r="ACV1195" s="500" t="s">
        <v>3316</v>
      </c>
      <c r="ACX1195" s="168"/>
      <c r="ACY1195" s="168">
        <f t="shared" si="12633"/>
        <v>0</v>
      </c>
      <c r="ACZ1195" s="167" t="s">
        <v>69</v>
      </c>
      <c r="ADA1195" s="10">
        <f t="shared" ref="ADA1195" si="13460">ACY1195*1.1</f>
        <v>0</v>
      </c>
      <c r="ADB1195" s="10"/>
      <c r="ADC1195" s="219"/>
      <c r="ADD1195" s="167" t="s">
        <v>119</v>
      </c>
      <c r="ADE1195" s="500" t="s">
        <v>468</v>
      </c>
      <c r="ADG1195" s="168"/>
      <c r="ADH1195" s="168">
        <f t="shared" si="12636"/>
        <v>0</v>
      </c>
      <c r="ADI1195" s="167" t="s">
        <v>69</v>
      </c>
      <c r="ADJ1195" s="10">
        <f t="shared" ref="ADJ1195" si="13461">ADH1195*1.1</f>
        <v>0</v>
      </c>
      <c r="ADK1195" s="10"/>
      <c r="ADL1195" s="219"/>
      <c r="ADM1195" s="167" t="s">
        <v>119</v>
      </c>
      <c r="ADN1195" s="500" t="s">
        <v>503</v>
      </c>
      <c r="ADP1195" s="168"/>
      <c r="ADQ1195" s="168">
        <f t="shared" si="12639"/>
        <v>0</v>
      </c>
      <c r="ADR1195" s="167" t="s">
        <v>69</v>
      </c>
      <c r="ADS1195" s="10">
        <f t="shared" ref="ADS1195" si="13462">ADQ1195*1.1</f>
        <v>0</v>
      </c>
      <c r="ADT1195" s="10"/>
      <c r="ADU1195" s="219"/>
      <c r="ADV1195" s="167" t="s">
        <v>119</v>
      </c>
      <c r="ADW1195" s="328" t="s">
        <v>590</v>
      </c>
      <c r="ADY1195" s="168"/>
      <c r="ADZ1195" s="168">
        <f t="shared" si="12642"/>
        <v>0</v>
      </c>
      <c r="AEA1195" s="167" t="s">
        <v>69</v>
      </c>
      <c r="AEB1195" s="10">
        <f t="shared" ref="AEB1195" si="13463">ADZ1195*1.1</f>
        <v>0</v>
      </c>
      <c r="AEC1195" s="10"/>
      <c r="AED1195" s="219"/>
      <c r="AEE1195" s="167" t="s">
        <v>119</v>
      </c>
      <c r="AEF1195" s="500" t="s">
        <v>503</v>
      </c>
      <c r="AEH1195" s="168"/>
      <c r="AEI1195" s="168">
        <f t="shared" si="12645"/>
        <v>0</v>
      </c>
      <c r="AEJ1195" s="167" t="s">
        <v>69</v>
      </c>
      <c r="AEK1195" s="10">
        <f t="shared" ref="AEK1195" si="13464">AEI1195*1.1</f>
        <v>0</v>
      </c>
      <c r="AEL1195" s="10"/>
      <c r="AEM1195" s="219"/>
      <c r="AEN1195" s="167" t="s">
        <v>119</v>
      </c>
      <c r="AEO1195" s="500" t="s">
        <v>3420</v>
      </c>
      <c r="AEQ1195" s="168"/>
      <c r="AER1195" s="168">
        <f t="shared" si="12648"/>
        <v>2</v>
      </c>
      <c r="AES1195" s="167" t="s">
        <v>69</v>
      </c>
      <c r="AET1195" s="10">
        <f t="shared" ref="AET1195" si="13465">AER1195*1.1</f>
        <v>2.2000000000000002</v>
      </c>
      <c r="AEU1195" s="10"/>
      <c r="AEV1195" s="219"/>
      <c r="AEW1195" s="167" t="s">
        <v>119</v>
      </c>
      <c r="AEX1195" s="500" t="s">
        <v>590</v>
      </c>
      <c r="AEZ1195" s="168"/>
      <c r="AFA1195" s="168">
        <f t="shared" si="12651"/>
        <v>0</v>
      </c>
      <c r="AFB1195" s="167" t="s">
        <v>69</v>
      </c>
      <c r="AFC1195" s="10">
        <f t="shared" ref="AFC1195" si="13466">AFA1195*1.1</f>
        <v>0</v>
      </c>
      <c r="AFD1195" s="10"/>
      <c r="AFE1195" s="219"/>
      <c r="AFF1195" s="167" t="s">
        <v>119</v>
      </c>
      <c r="AFG1195" s="500" t="s">
        <v>541</v>
      </c>
      <c r="AFI1195" s="168"/>
      <c r="AFJ1195" s="168">
        <f t="shared" si="12654"/>
        <v>7</v>
      </c>
      <c r="AFK1195" s="167" t="s">
        <v>69</v>
      </c>
      <c r="AFL1195" s="10">
        <f t="shared" ref="AFL1195" si="13467">AFJ1195*1.1</f>
        <v>7.7000000000000011</v>
      </c>
      <c r="AFM1195" s="10"/>
      <c r="AFN1195" s="219"/>
      <c r="AFO1195" s="167" t="s">
        <v>119</v>
      </c>
      <c r="AFP1195" s="500" t="s">
        <v>904</v>
      </c>
      <c r="AFR1195" s="168"/>
      <c r="AFS1195" s="168">
        <f t="shared" si="12657"/>
        <v>0</v>
      </c>
      <c r="AFT1195" s="167" t="s">
        <v>69</v>
      </c>
      <c r="AFU1195" s="10">
        <f t="shared" ref="AFU1195" si="13468">AFS1195*1.1</f>
        <v>0</v>
      </c>
      <c r="AFV1195" s="10"/>
      <c r="AFW1195" s="219"/>
      <c r="AFX1195" s="167" t="s">
        <v>119</v>
      </c>
      <c r="AFY1195" s="500" t="s">
        <v>1877</v>
      </c>
      <c r="AGA1195" s="168"/>
      <c r="AGB1195" s="168">
        <f t="shared" si="12660"/>
        <v>3</v>
      </c>
      <c r="AGC1195" s="167" t="s">
        <v>69</v>
      </c>
      <c r="AGD1195" s="10">
        <f t="shared" ref="AGD1195" si="13469">AGB1195*1.1</f>
        <v>3.3000000000000003</v>
      </c>
      <c r="AGE1195" s="10"/>
      <c r="AGF1195" s="219"/>
      <c r="AGG1195" s="167" t="s">
        <v>119</v>
      </c>
      <c r="AGH1195" s="498" t="s">
        <v>468</v>
      </c>
      <c r="AGJ1195" s="168"/>
      <c r="AGK1195" s="168">
        <f t="shared" si="12663"/>
        <v>0</v>
      </c>
      <c r="AGL1195" s="167" t="s">
        <v>69</v>
      </c>
      <c r="AGM1195" s="10">
        <f t="shared" ref="AGM1195" si="13470">AGK1195*1.1</f>
        <v>0</v>
      </c>
      <c r="AGN1195" s="10"/>
      <c r="AGO1195" s="219"/>
      <c r="AGP1195" s="167" t="s">
        <v>119</v>
      </c>
      <c r="AGQ1195" s="500" t="s">
        <v>2424</v>
      </c>
      <c r="AGS1195" s="168"/>
      <c r="AGT1195" s="168">
        <f t="shared" si="12666"/>
        <v>0</v>
      </c>
      <c r="AGU1195" s="167" t="s">
        <v>69</v>
      </c>
      <c r="AGV1195" s="10">
        <f t="shared" ref="AGV1195" si="13471">AGT1195*1.1</f>
        <v>0</v>
      </c>
      <c r="AGW1195" s="10"/>
      <c r="AGX1195" s="219"/>
      <c r="AGY1195" s="167" t="s">
        <v>119</v>
      </c>
      <c r="AGZ1195" s="500" t="s">
        <v>1625</v>
      </c>
      <c r="AHB1195" s="168"/>
      <c r="AHC1195" s="168">
        <f t="shared" si="12669"/>
        <v>0</v>
      </c>
      <c r="AHD1195" s="167" t="s">
        <v>69</v>
      </c>
      <c r="AHE1195" s="10">
        <f t="shared" ref="AHE1195" si="13472">AHC1195*1.1</f>
        <v>0</v>
      </c>
      <c r="AHF1195" s="10"/>
      <c r="AHG1195" s="219"/>
      <c r="AHH1195" s="167" t="s">
        <v>119</v>
      </c>
      <c r="AHI1195" s="500" t="s">
        <v>3640</v>
      </c>
      <c r="AHK1195" s="168"/>
      <c r="AHL1195" s="168">
        <f t="shared" si="12672"/>
        <v>0</v>
      </c>
      <c r="AHM1195" s="167" t="s">
        <v>69</v>
      </c>
      <c r="AHN1195" s="10">
        <f t="shared" ref="AHN1195" si="13473">AHL1195*1.1</f>
        <v>0</v>
      </c>
      <c r="AHO1195" s="10"/>
      <c r="AHP1195" s="219"/>
      <c r="AHQ1195" s="167" t="s">
        <v>119</v>
      </c>
      <c r="AHR1195" s="500" t="s">
        <v>3438</v>
      </c>
      <c r="AHT1195" s="168"/>
      <c r="AHU1195" s="168">
        <f t="shared" si="12675"/>
        <v>0</v>
      </c>
      <c r="AHV1195" s="167" t="s">
        <v>69</v>
      </c>
      <c r="AHW1195" s="10">
        <f t="shared" ref="AHW1195" si="13474">AHU1195*1.1</f>
        <v>0</v>
      </c>
      <c r="AHX1195" s="10"/>
      <c r="AHY1195" s="219"/>
      <c r="AHZ1195" s="167" t="s">
        <v>119</v>
      </c>
      <c r="AIA1195" s="500" t="s">
        <v>1899</v>
      </c>
      <c r="AIC1195" s="168"/>
      <c r="AID1195" s="168">
        <f t="shared" si="12678"/>
        <v>0</v>
      </c>
      <c r="AIE1195" s="167" t="s">
        <v>69</v>
      </c>
      <c r="AIF1195" s="10">
        <f t="shared" ref="AIF1195" si="13475">AID1195*1.1</f>
        <v>0</v>
      </c>
      <c r="AIG1195" s="10"/>
      <c r="AIH1195" s="219"/>
      <c r="AII1195" s="167" t="s">
        <v>119</v>
      </c>
      <c r="AIJ1195" s="498" t="s">
        <v>1646</v>
      </c>
      <c r="AIL1195" s="168"/>
      <c r="AIM1195" s="168">
        <f t="shared" si="12681"/>
        <v>0</v>
      </c>
      <c r="AIN1195" s="167" t="s">
        <v>69</v>
      </c>
      <c r="AIO1195" s="10">
        <f t="shared" ref="AIO1195" si="13476">AIM1195*1.1</f>
        <v>0</v>
      </c>
      <c r="AIP1195" s="10"/>
      <c r="AIQ1195" s="219"/>
      <c r="AIR1195" s="167" t="s">
        <v>119</v>
      </c>
      <c r="AIS1195" s="500" t="s">
        <v>938</v>
      </c>
      <c r="AIU1195" s="168"/>
      <c r="AIV1195" s="168">
        <f t="shared" si="12684"/>
        <v>10</v>
      </c>
      <c r="AIW1195" s="167" t="s">
        <v>69</v>
      </c>
      <c r="AIX1195" s="10">
        <f t="shared" ref="AIX1195" si="13477">AIV1195*1.1</f>
        <v>11</v>
      </c>
      <c r="AIY1195" s="10"/>
      <c r="AIZ1195" s="219"/>
      <c r="AJA1195" s="167" t="s">
        <v>119</v>
      </c>
      <c r="AJB1195" s="500" t="s">
        <v>503</v>
      </c>
      <c r="AJD1195" s="168"/>
      <c r="AJE1195" s="168">
        <f t="shared" si="12687"/>
        <v>0</v>
      </c>
      <c r="AJF1195" s="167" t="s">
        <v>69</v>
      </c>
      <c r="AJG1195" s="10">
        <f t="shared" ref="AJG1195" si="13478">AJE1195*1.1</f>
        <v>0</v>
      </c>
      <c r="AJH1195" s="10"/>
      <c r="AJI1195" s="219"/>
      <c r="AJJ1195" s="167" t="s">
        <v>119</v>
      </c>
      <c r="AJK1195" s="500" t="s">
        <v>436</v>
      </c>
      <c r="AJM1195" s="168"/>
      <c r="AJN1195" s="168">
        <f t="shared" si="12690"/>
        <v>5</v>
      </c>
      <c r="AJO1195" s="167" t="s">
        <v>69</v>
      </c>
      <c r="AJP1195" s="10">
        <f t="shared" ref="AJP1195" si="13479">AJN1195*1.1</f>
        <v>5.5</v>
      </c>
      <c r="AJQ1195" s="10"/>
      <c r="AJR1195" s="219"/>
      <c r="AJS1195" s="167" t="s">
        <v>119</v>
      </c>
      <c r="AJT1195" s="500" t="s">
        <v>3527</v>
      </c>
      <c r="AJV1195" s="168"/>
      <c r="AJW1195" s="168">
        <f t="shared" si="12693"/>
        <v>1</v>
      </c>
      <c r="AJX1195" s="167" t="s">
        <v>69</v>
      </c>
      <c r="AJY1195" s="10">
        <f t="shared" ref="AJY1195" si="13480">AJW1195*1.1</f>
        <v>1.1000000000000001</v>
      </c>
      <c r="AJZ1195" s="10"/>
      <c r="AKA1195" s="219"/>
      <c r="AKB1195" s="167" t="s">
        <v>119</v>
      </c>
      <c r="AKC1195" s="500" t="s">
        <v>2961</v>
      </c>
      <c r="AKE1195" s="168"/>
      <c r="AKF1195" s="168">
        <f t="shared" si="12696"/>
        <v>0</v>
      </c>
      <c r="AKG1195" s="167" t="s">
        <v>69</v>
      </c>
      <c r="AKH1195" s="10">
        <f t="shared" ref="AKH1195" si="13481">AKF1195*1.1</f>
        <v>0</v>
      </c>
      <c r="AKI1195" s="10"/>
      <c r="AKJ1195" s="219"/>
      <c r="AKK1195" s="167" t="s">
        <v>119</v>
      </c>
      <c r="AKL1195" s="500" t="s">
        <v>547</v>
      </c>
      <c r="AKN1195" s="168"/>
      <c r="AKO1195" s="168">
        <f t="shared" si="12699"/>
        <v>0</v>
      </c>
      <c r="AKP1195" s="167" t="s">
        <v>69</v>
      </c>
      <c r="AKQ1195" s="10">
        <f t="shared" ref="AKQ1195" si="13482">AKO1195*1.1</f>
        <v>0</v>
      </c>
      <c r="AKR1195" s="10"/>
      <c r="AKS1195" s="219"/>
      <c r="AKT1195" s="167" t="s">
        <v>119</v>
      </c>
      <c r="AKU1195" s="500" t="s">
        <v>2460</v>
      </c>
      <c r="AKW1195" s="168"/>
      <c r="AKX1195" s="168">
        <f t="shared" si="12702"/>
        <v>0</v>
      </c>
      <c r="AKY1195" s="167" t="s">
        <v>69</v>
      </c>
      <c r="AKZ1195" s="10">
        <f t="shared" ref="AKZ1195" si="13483">AKX1195*1.1</f>
        <v>0</v>
      </c>
      <c r="ALA1195" s="10"/>
      <c r="ALB1195" s="219"/>
      <c r="ALC1195" s="167" t="s">
        <v>119</v>
      </c>
      <c r="ALD1195" s="328" t="s">
        <v>3510</v>
      </c>
      <c r="ALF1195" s="168"/>
      <c r="ALG1195" s="168">
        <f t="shared" si="12705"/>
        <v>0</v>
      </c>
      <c r="ALH1195" s="167" t="s">
        <v>69</v>
      </c>
      <c r="ALI1195" s="10">
        <f t="shared" ref="ALI1195" si="13484">ALG1195*1.1</f>
        <v>0</v>
      </c>
      <c r="ALJ1195" s="10"/>
      <c r="ALK1195" s="219"/>
      <c r="ALL1195" s="167" t="s">
        <v>119</v>
      </c>
      <c r="ALM1195" s="500" t="s">
        <v>3316</v>
      </c>
      <c r="ALO1195" s="168"/>
      <c r="ALP1195" s="168">
        <f t="shared" si="12708"/>
        <v>0</v>
      </c>
      <c r="ALQ1195" s="167" t="s">
        <v>69</v>
      </c>
      <c r="ALR1195" s="10">
        <f t="shared" ref="ALR1195" si="13485">ALP1195*1.1</f>
        <v>0</v>
      </c>
      <c r="ALS1195" s="10"/>
      <c r="ALT1195" s="219"/>
      <c r="ALU1195" s="167" t="s">
        <v>119</v>
      </c>
      <c r="ALV1195" s="500" t="s">
        <v>2329</v>
      </c>
      <c r="ALX1195" s="168"/>
      <c r="ALY1195" s="168">
        <f t="shared" si="12711"/>
        <v>18</v>
      </c>
      <c r="ALZ1195" s="167" t="s">
        <v>69</v>
      </c>
      <c r="AMA1195" s="10">
        <f t="shared" ref="AMA1195" si="13486">ALY1195*1.1</f>
        <v>19.8</v>
      </c>
      <c r="AMB1195" s="10"/>
      <c r="AMC1195" s="219"/>
      <c r="AMD1195" s="167" t="s">
        <v>119</v>
      </c>
      <c r="AME1195" s="500" t="s">
        <v>2995</v>
      </c>
      <c r="AMG1195" s="168"/>
      <c r="AMH1195" s="168">
        <f t="shared" si="12714"/>
        <v>6</v>
      </c>
      <c r="AMI1195" s="167" t="s">
        <v>69</v>
      </c>
      <c r="AMJ1195" s="10">
        <f t="shared" ref="AMJ1195" si="13487">AMH1195*1.1</f>
        <v>6.6000000000000005</v>
      </c>
      <c r="AMK1195" s="10"/>
      <c r="AML1195" s="219"/>
      <c r="AMM1195" s="167" t="s">
        <v>119</v>
      </c>
      <c r="AMN1195" s="500" t="s">
        <v>938</v>
      </c>
      <c r="AMP1195" s="168"/>
      <c r="AMQ1195" s="168">
        <f t="shared" si="12717"/>
        <v>10</v>
      </c>
      <c r="AMR1195" s="167" t="s">
        <v>69</v>
      </c>
      <c r="AMS1195" s="10">
        <f t="shared" ref="AMS1195" si="13488">AMQ1195*1.1</f>
        <v>11</v>
      </c>
      <c r="AMT1195" s="10"/>
      <c r="AMU1195" s="219"/>
      <c r="AMV1195" s="167" t="s">
        <v>119</v>
      </c>
      <c r="AMW1195" s="500" t="s">
        <v>503</v>
      </c>
      <c r="AMY1195" s="168"/>
      <c r="AMZ1195" s="168">
        <f t="shared" si="12720"/>
        <v>0</v>
      </c>
      <c r="ANA1195" s="167" t="s">
        <v>69</v>
      </c>
      <c r="ANB1195" s="10">
        <f t="shared" ref="ANB1195" si="13489">AMZ1195*1.1</f>
        <v>0</v>
      </c>
      <c r="ANC1195" s="10"/>
      <c r="AND1195" s="219"/>
      <c r="ANE1195" s="167" t="s">
        <v>119</v>
      </c>
      <c r="ANF1195" s="500" t="s">
        <v>547</v>
      </c>
      <c r="ANH1195" s="168"/>
      <c r="ANI1195" s="168">
        <f t="shared" si="12723"/>
        <v>0</v>
      </c>
      <c r="ANJ1195" s="167" t="s">
        <v>69</v>
      </c>
      <c r="ANK1195" s="10">
        <f t="shared" ref="ANK1195" si="13490">ANI1195*1.1</f>
        <v>0</v>
      </c>
      <c r="ANL1195" s="10"/>
      <c r="ANM1195" s="219"/>
      <c r="ANN1195" s="167" t="s">
        <v>119</v>
      </c>
      <c r="ANO1195" s="500" t="s">
        <v>468</v>
      </c>
      <c r="ANQ1195" s="168"/>
      <c r="ANR1195" s="168">
        <f t="shared" si="12726"/>
        <v>0</v>
      </c>
      <c r="ANS1195" s="167" t="s">
        <v>69</v>
      </c>
      <c r="ANT1195" s="10">
        <f t="shared" ref="ANT1195" si="13491">ANR1195*1.1</f>
        <v>0</v>
      </c>
      <c r="ANU1195" s="10"/>
      <c r="ANV1195" s="219"/>
      <c r="ANW1195" s="167" t="s">
        <v>119</v>
      </c>
      <c r="ANX1195" s="502" t="s">
        <v>2840</v>
      </c>
      <c r="ANZ1195" s="168"/>
      <c r="AOA1195" s="168">
        <f t="shared" si="12729"/>
        <v>8</v>
      </c>
      <c r="AOB1195" s="167" t="s">
        <v>69</v>
      </c>
      <c r="AOC1195" s="10">
        <f t="shared" ref="AOC1195" si="13492">AOA1195*1.1</f>
        <v>8.8000000000000007</v>
      </c>
      <c r="AOD1195" s="10"/>
      <c r="AOE1195" s="219"/>
      <c r="AOF1195" s="167" t="s">
        <v>119</v>
      </c>
      <c r="AOG1195" s="500" t="s">
        <v>2329</v>
      </c>
      <c r="AOI1195" s="168"/>
      <c r="AOJ1195" s="168">
        <f t="shared" si="12732"/>
        <v>18</v>
      </c>
      <c r="AOK1195" s="167" t="s">
        <v>69</v>
      </c>
      <c r="AOL1195" s="10">
        <f t="shared" ref="AOL1195" si="13493">AOJ1195*1.1</f>
        <v>19.8</v>
      </c>
      <c r="AOM1195" s="10"/>
      <c r="AON1195" s="219"/>
      <c r="AOO1195" s="167" t="s">
        <v>119</v>
      </c>
      <c r="AOP1195" s="498" t="s">
        <v>2954</v>
      </c>
      <c r="AOR1195" s="168"/>
      <c r="AOS1195" s="168">
        <f t="shared" si="12735"/>
        <v>0</v>
      </c>
      <c r="AOT1195" s="167" t="s">
        <v>69</v>
      </c>
      <c r="AOU1195" s="10">
        <f t="shared" ref="AOU1195" si="13494">AOS1195*1.1</f>
        <v>0</v>
      </c>
      <c r="AOV1195" s="10"/>
      <c r="AOW1195" s="219"/>
      <c r="AOX1195" s="167" t="s">
        <v>119</v>
      </c>
      <c r="AOY1195" s="500" t="s">
        <v>938</v>
      </c>
      <c r="APA1195" s="168"/>
      <c r="APB1195" s="168">
        <f t="shared" si="12738"/>
        <v>10</v>
      </c>
      <c r="APC1195" s="167" t="s">
        <v>69</v>
      </c>
      <c r="APD1195" s="10">
        <f t="shared" ref="APD1195" si="13495">APB1195*1.1</f>
        <v>11</v>
      </c>
      <c r="APE1195" s="10"/>
      <c r="APF1195" s="219"/>
      <c r="APG1195" s="167" t="s">
        <v>119</v>
      </c>
      <c r="APH1195" s="500" t="s">
        <v>3501</v>
      </c>
      <c r="APJ1195" s="168"/>
      <c r="APK1195" s="168">
        <f t="shared" si="12741"/>
        <v>0</v>
      </c>
      <c r="APL1195" s="167" t="s">
        <v>69</v>
      </c>
      <c r="APM1195" s="10">
        <f t="shared" ref="APM1195" si="13496">APK1195*1.1</f>
        <v>0</v>
      </c>
      <c r="APN1195" s="10"/>
      <c r="APO1195" s="219"/>
      <c r="APP1195" s="167" t="s">
        <v>119</v>
      </c>
      <c r="APQ1195" s="500" t="s">
        <v>2460</v>
      </c>
      <c r="APS1195" s="168"/>
      <c r="APT1195" s="168">
        <f t="shared" si="12744"/>
        <v>0</v>
      </c>
      <c r="APU1195" s="167" t="s">
        <v>69</v>
      </c>
      <c r="APV1195" s="10">
        <f t="shared" ref="APV1195" si="13497">APT1195*1.1</f>
        <v>0</v>
      </c>
      <c r="APW1195" s="10"/>
      <c r="APX1195" s="219"/>
      <c r="APY1195" s="167" t="s">
        <v>119</v>
      </c>
      <c r="APZ1195" s="500" t="s">
        <v>2961</v>
      </c>
      <c r="AQB1195" s="168"/>
      <c r="AQC1195" s="168">
        <f t="shared" si="12747"/>
        <v>0</v>
      </c>
      <c r="AQD1195" s="167" t="s">
        <v>69</v>
      </c>
      <c r="AQE1195" s="10">
        <f t="shared" ref="AQE1195" si="13498">AQC1195*1.1</f>
        <v>0</v>
      </c>
      <c r="AQF1195" s="10"/>
      <c r="AQG1195" s="219"/>
      <c r="AQH1195" s="167" t="s">
        <v>119</v>
      </c>
      <c r="AQI1195" s="500" t="s">
        <v>3317</v>
      </c>
      <c r="AQK1195" s="168"/>
      <c r="AQL1195" s="168">
        <f t="shared" si="12750"/>
        <v>0</v>
      </c>
      <c r="AQM1195" s="167" t="s">
        <v>69</v>
      </c>
      <c r="AQN1195" s="10">
        <f t="shared" ref="AQN1195" si="13499">AQL1195*1.1</f>
        <v>0</v>
      </c>
      <c r="AQO1195" s="10"/>
      <c r="AQP1195" s="219"/>
      <c r="AQQ1195" s="167" t="s">
        <v>119</v>
      </c>
      <c r="AQR1195" s="500" t="s">
        <v>1646</v>
      </c>
      <c r="AQT1195" s="168"/>
      <c r="AQU1195" s="168">
        <f t="shared" si="12753"/>
        <v>0</v>
      </c>
      <c r="AQV1195" s="167" t="s">
        <v>69</v>
      </c>
      <c r="AQW1195" s="10">
        <f t="shared" ref="AQW1195" si="13500">AQU1195*1.1</f>
        <v>0</v>
      </c>
      <c r="AQX1195" s="10"/>
      <c r="AQY1195" s="219"/>
      <c r="AQZ1195" s="167" t="s">
        <v>119</v>
      </c>
      <c r="ARA1195" s="500" t="s">
        <v>2464</v>
      </c>
      <c r="ARC1195" s="168"/>
      <c r="ARD1195" s="168">
        <f t="shared" si="12756"/>
        <v>1</v>
      </c>
      <c r="ARE1195" s="167" t="s">
        <v>69</v>
      </c>
      <c r="ARF1195" s="10">
        <f t="shared" ref="ARF1195" si="13501">ARD1195*1.1</f>
        <v>1.1000000000000001</v>
      </c>
      <c r="ARG1195" s="10"/>
      <c r="ARH1195" s="219"/>
      <c r="ARI1195" s="167" t="s">
        <v>119</v>
      </c>
      <c r="ARJ1195" s="500" t="s">
        <v>3420</v>
      </c>
      <c r="ARL1195" s="168"/>
      <c r="ARM1195" s="168">
        <f t="shared" si="12759"/>
        <v>2</v>
      </c>
      <c r="ARN1195" s="167" t="s">
        <v>69</v>
      </c>
      <c r="ARO1195" s="10">
        <f t="shared" ref="ARO1195" si="13502">ARM1195*1.1</f>
        <v>2.2000000000000002</v>
      </c>
      <c r="ARP1195" s="10"/>
      <c r="ARQ1195" s="219"/>
      <c r="ARR1195" s="167" t="s">
        <v>119</v>
      </c>
      <c r="ARS1195" s="328" t="s">
        <v>3421</v>
      </c>
      <c r="ARU1195" s="168"/>
      <c r="ARV1195" s="168">
        <f t="shared" si="12762"/>
        <v>25</v>
      </c>
      <c r="ARW1195" s="167" t="s">
        <v>69</v>
      </c>
      <c r="ARX1195" s="10">
        <f t="shared" ref="ARX1195" si="13503">ARV1195*1.1</f>
        <v>27.500000000000004</v>
      </c>
      <c r="ARY1195" s="10"/>
      <c r="ARZ1195" s="219"/>
      <c r="ASA1195" s="167" t="s">
        <v>119</v>
      </c>
      <c r="ASB1195" s="500" t="s">
        <v>3287</v>
      </c>
      <c r="ASD1195" s="168"/>
      <c r="ASE1195" s="168">
        <f t="shared" si="12765"/>
        <v>0</v>
      </c>
      <c r="ASF1195" s="167" t="s">
        <v>69</v>
      </c>
      <c r="ASG1195" s="10">
        <f t="shared" ref="ASG1195" si="13504">ASE1195*1.1</f>
        <v>0</v>
      </c>
      <c r="ASH1195" s="10"/>
      <c r="ASI1195" s="219"/>
      <c r="ASJ1195" s="167" t="s">
        <v>119</v>
      </c>
      <c r="ASK1195" s="500" t="s">
        <v>904</v>
      </c>
      <c r="ASM1195" s="168"/>
      <c r="ASN1195" s="168">
        <f t="shared" si="12768"/>
        <v>0</v>
      </c>
      <c r="ASO1195" s="167" t="s">
        <v>69</v>
      </c>
      <c r="ASP1195" s="10">
        <f t="shared" ref="ASP1195" si="13505">ASN1195*1.1</f>
        <v>0</v>
      </c>
      <c r="ASQ1195" s="10"/>
      <c r="ASR1195" s="219"/>
      <c r="ASS1195" s="167" t="s">
        <v>119</v>
      </c>
      <c r="AST1195" s="500" t="s">
        <v>3316</v>
      </c>
      <c r="ASV1195" s="168"/>
      <c r="ASW1195" s="168">
        <f t="shared" si="12771"/>
        <v>0</v>
      </c>
      <c r="ASX1195" s="167" t="s">
        <v>69</v>
      </c>
      <c r="ASY1195" s="10">
        <f t="shared" ref="ASY1195" si="13506">ASW1195*1.1</f>
        <v>0</v>
      </c>
      <c r="ASZ1195" s="10"/>
      <c r="ATA1195" s="219"/>
      <c r="ATB1195" s="167" t="s">
        <v>119</v>
      </c>
      <c r="ATC1195" s="500" t="s">
        <v>919</v>
      </c>
      <c r="ATE1195" s="168"/>
      <c r="ATF1195" s="168">
        <f t="shared" si="12774"/>
        <v>79</v>
      </c>
      <c r="ATG1195" s="167" t="s">
        <v>69</v>
      </c>
      <c r="ATH1195" s="10">
        <f t="shared" ref="ATH1195" si="13507">ATF1195*1.1</f>
        <v>86.9</v>
      </c>
      <c r="ATI1195" s="10"/>
      <c r="ATJ1195" s="219"/>
      <c r="ATK1195" s="167" t="s">
        <v>119</v>
      </c>
      <c r="ATL1195" s="500" t="s">
        <v>1419</v>
      </c>
      <c r="ATN1195" s="168"/>
      <c r="ATO1195" s="168">
        <f t="shared" si="12777"/>
        <v>2</v>
      </c>
      <c r="ATP1195" s="167" t="s">
        <v>69</v>
      </c>
      <c r="ATQ1195" s="10">
        <f t="shared" ref="ATQ1195" si="13508">ATO1195*1.1</f>
        <v>2.2000000000000002</v>
      </c>
      <c r="ATR1195" s="10"/>
      <c r="ATS1195" s="219"/>
      <c r="ATT1195" s="167" t="s">
        <v>119</v>
      </c>
      <c r="ATU1195" s="500" t="s">
        <v>547</v>
      </c>
      <c r="ATW1195" s="168"/>
      <c r="ATX1195" s="168">
        <f t="shared" si="12780"/>
        <v>0</v>
      </c>
      <c r="ATY1195" s="167" t="s">
        <v>69</v>
      </c>
      <c r="ATZ1195" s="10">
        <f t="shared" ref="ATZ1195" si="13509">ATX1195*1.1</f>
        <v>0</v>
      </c>
      <c r="AUA1195" s="10"/>
      <c r="AUB1195" s="219"/>
      <c r="AUC1195" s="167" t="s">
        <v>119</v>
      </c>
      <c r="AUD1195" s="500" t="s">
        <v>1654</v>
      </c>
      <c r="AUF1195" s="168"/>
      <c r="AUG1195" s="168">
        <f t="shared" si="12783"/>
        <v>0</v>
      </c>
      <c r="AUH1195" s="167" t="s">
        <v>69</v>
      </c>
      <c r="AUI1195" s="10">
        <f t="shared" ref="AUI1195" si="13510">AUG1195*1.1</f>
        <v>0</v>
      </c>
      <c r="AUJ1195" s="10"/>
      <c r="AUK1195" s="219"/>
      <c r="AUL1195" s="167" t="s">
        <v>119</v>
      </c>
      <c r="AUM1195" s="500" t="s">
        <v>3579</v>
      </c>
      <c r="AUO1195" s="168"/>
      <c r="AUP1195" s="168">
        <f t="shared" si="12786"/>
        <v>0</v>
      </c>
      <c r="AUQ1195" s="167" t="s">
        <v>69</v>
      </c>
      <c r="AUR1195" s="10">
        <f t="shared" ref="AUR1195" si="13511">AUP1195*1.1</f>
        <v>0</v>
      </c>
      <c r="AUS1195" s="10"/>
      <c r="AUT1195" s="219"/>
      <c r="AUU1195" s="167" t="s">
        <v>119</v>
      </c>
      <c r="AUV1195" s="500" t="s">
        <v>503</v>
      </c>
      <c r="AUX1195" s="168"/>
      <c r="AUY1195" s="168">
        <f t="shared" si="12789"/>
        <v>0</v>
      </c>
      <c r="AUZ1195" s="167" t="s">
        <v>69</v>
      </c>
      <c r="AVA1195" s="10">
        <f t="shared" ref="AVA1195" si="13512">AUY1195*1.1</f>
        <v>0</v>
      </c>
      <c r="AVB1195" s="10"/>
      <c r="AVC1195" s="219"/>
      <c r="AVD1195" s="167" t="s">
        <v>119</v>
      </c>
      <c r="AVE1195" s="500" t="s">
        <v>3062</v>
      </c>
      <c r="AVG1195" s="168"/>
      <c r="AVH1195" s="168">
        <f t="shared" si="12792"/>
        <v>0</v>
      </c>
      <c r="AVI1195" s="167" t="s">
        <v>69</v>
      </c>
      <c r="AVJ1195" s="10">
        <f t="shared" ref="AVJ1195" si="13513">AVH1195*1.1</f>
        <v>0</v>
      </c>
      <c r="AVK1195" s="10"/>
      <c r="AVL1195" s="219"/>
      <c r="AVM1195" s="167" t="s">
        <v>119</v>
      </c>
      <c r="AVN1195" s="328" t="s">
        <v>919</v>
      </c>
      <c r="AVP1195" s="168"/>
      <c r="AVQ1195" s="168">
        <f t="shared" si="12795"/>
        <v>79</v>
      </c>
      <c r="AVR1195" s="167" t="s">
        <v>69</v>
      </c>
      <c r="AVS1195" s="10">
        <f t="shared" ref="AVS1195" si="13514">AVQ1195*1.1</f>
        <v>86.9</v>
      </c>
      <c r="AVT1195" s="10"/>
      <c r="AVU1195" s="219"/>
      <c r="AVV1195" s="167" t="s">
        <v>119</v>
      </c>
      <c r="AVW1195" s="500" t="s">
        <v>567</v>
      </c>
      <c r="AVY1195" s="168"/>
      <c r="AVZ1195" s="168">
        <f t="shared" si="12798"/>
        <v>13</v>
      </c>
      <c r="AWA1195" s="167" t="s">
        <v>69</v>
      </c>
      <c r="AWB1195" s="10">
        <f t="shared" ref="AWB1195" si="13515">AVZ1195*1.1</f>
        <v>14.3</v>
      </c>
      <c r="AWC1195" s="10"/>
      <c r="AWD1195" s="219"/>
      <c r="AWE1195" s="167" t="s">
        <v>119</v>
      </c>
      <c r="AWF1195" s="500" t="s">
        <v>2954</v>
      </c>
      <c r="AWH1195" s="168"/>
      <c r="AWI1195" s="168">
        <f t="shared" si="12801"/>
        <v>0</v>
      </c>
      <c r="AWJ1195" s="167" t="s">
        <v>69</v>
      </c>
      <c r="AWK1195" s="10">
        <f t="shared" ref="AWK1195" si="13516">AWI1195*1.1</f>
        <v>0</v>
      </c>
      <c r="AWL1195" s="10"/>
      <c r="AWM1195" s="219"/>
      <c r="AWN1195" s="167" t="s">
        <v>119</v>
      </c>
      <c r="AWO1195" s="500" t="s">
        <v>2043</v>
      </c>
      <c r="AWQ1195" s="168"/>
      <c r="AWR1195" s="168">
        <f t="shared" si="12804"/>
        <v>0</v>
      </c>
      <c r="AWS1195" s="167" t="s">
        <v>69</v>
      </c>
      <c r="AWT1195" s="10">
        <f t="shared" ref="AWT1195" si="13517">AWR1195*1.1</f>
        <v>0</v>
      </c>
      <c r="AWU1195" s="10"/>
      <c r="AWV1195" s="219"/>
      <c r="AWW1195" s="167" t="s">
        <v>119</v>
      </c>
      <c r="AWX1195" s="500" t="s">
        <v>1646</v>
      </c>
      <c r="AWZ1195" s="168"/>
      <c r="AXA1195" s="168">
        <f t="shared" si="12807"/>
        <v>0</v>
      </c>
      <c r="AXB1195" s="167" t="s">
        <v>69</v>
      </c>
      <c r="AXC1195" s="10">
        <f t="shared" ref="AXC1195" si="13518">AXA1195*1.1</f>
        <v>0</v>
      </c>
      <c r="AXD1195" s="10"/>
      <c r="AXE1195" s="219"/>
      <c r="AXF1195" s="167" t="s">
        <v>119</v>
      </c>
      <c r="AXG1195" s="498" t="s">
        <v>2884</v>
      </c>
      <c r="AXI1195" s="168"/>
      <c r="AXJ1195" s="168">
        <f t="shared" si="12810"/>
        <v>11</v>
      </c>
      <c r="AXK1195" s="167" t="s">
        <v>69</v>
      </c>
      <c r="AXL1195" s="10">
        <f t="shared" ref="AXL1195" si="13519">AXJ1195*1.1</f>
        <v>12.100000000000001</v>
      </c>
      <c r="AXM1195" s="10"/>
      <c r="AXN1195" s="219"/>
      <c r="AXO1195" s="167" t="s">
        <v>119</v>
      </c>
      <c r="AXP1195" s="500" t="s">
        <v>3316</v>
      </c>
      <c r="AXR1195" s="168"/>
      <c r="AXS1195" s="168">
        <f t="shared" si="12813"/>
        <v>0</v>
      </c>
      <c r="AXT1195" s="167" t="s">
        <v>69</v>
      </c>
      <c r="AXU1195" s="10">
        <f t="shared" ref="AXU1195" si="13520">AXS1195*1.1</f>
        <v>0</v>
      </c>
      <c r="AXV1195" s="10"/>
      <c r="AXW1195" s="219"/>
      <c r="AXX1195" s="167" t="s">
        <v>119</v>
      </c>
      <c r="AXY1195" s="500" t="s">
        <v>2840</v>
      </c>
      <c r="AYA1195" s="168"/>
      <c r="AYB1195" s="168">
        <f t="shared" si="12816"/>
        <v>8</v>
      </c>
      <c r="AYC1195" s="167" t="s">
        <v>69</v>
      </c>
      <c r="AYD1195" s="10">
        <f t="shared" ref="AYD1195" si="13521">AYB1195*1.1</f>
        <v>8.8000000000000007</v>
      </c>
      <c r="AYE1195" s="10"/>
      <c r="AYF1195" s="219"/>
      <c r="AYG1195" s="167" t="s">
        <v>119</v>
      </c>
      <c r="AYH1195" s="500" t="s">
        <v>1654</v>
      </c>
      <c r="AYJ1195" s="168"/>
      <c r="AYK1195" s="168">
        <f t="shared" si="12819"/>
        <v>0</v>
      </c>
      <c r="AYL1195" s="167" t="s">
        <v>69</v>
      </c>
      <c r="AYM1195" s="10">
        <f t="shared" ref="AYM1195" si="13522">AYK1195*1.1</f>
        <v>0</v>
      </c>
      <c r="AYN1195" s="10"/>
      <c r="AYO1195" s="219"/>
      <c r="AYP1195" s="167" t="s">
        <v>119</v>
      </c>
      <c r="AYQ1195" s="500" t="s">
        <v>2460</v>
      </c>
      <c r="AYS1195" s="168"/>
      <c r="AYT1195" s="168">
        <f t="shared" si="12822"/>
        <v>0</v>
      </c>
      <c r="AYU1195" s="167" t="s">
        <v>69</v>
      </c>
      <c r="AYV1195" s="10">
        <f t="shared" ref="AYV1195" si="13523">AYT1195*1.1</f>
        <v>0</v>
      </c>
      <c r="AYW1195" s="10"/>
      <c r="AYX1195" s="219"/>
      <c r="AYY1195" s="167" t="s">
        <v>119</v>
      </c>
      <c r="AYZ1195" s="498" t="s">
        <v>468</v>
      </c>
      <c r="AZB1195" s="168"/>
      <c r="AZC1195" s="168">
        <f t="shared" si="12825"/>
        <v>0</v>
      </c>
      <c r="AZD1195" s="167" t="s">
        <v>69</v>
      </c>
      <c r="AZE1195" s="10">
        <f t="shared" ref="AZE1195" si="13524">AZC1195*1.1</f>
        <v>0</v>
      </c>
      <c r="AZF1195" s="10"/>
      <c r="AZG1195" s="219"/>
      <c r="AZH1195" s="167" t="s">
        <v>119</v>
      </c>
      <c r="AZI1195" s="500" t="s">
        <v>1877</v>
      </c>
      <c r="AZK1195" s="168"/>
      <c r="AZL1195" s="168">
        <f t="shared" si="12828"/>
        <v>3</v>
      </c>
      <c r="AZM1195" s="167" t="s">
        <v>69</v>
      </c>
      <c r="AZN1195" s="10">
        <f t="shared" ref="AZN1195" si="13525">AZL1195*1.1</f>
        <v>3.3000000000000003</v>
      </c>
      <c r="AZO1195" s="10"/>
      <c r="AZP1195" s="219"/>
      <c r="AZQ1195" s="167" t="s">
        <v>119</v>
      </c>
      <c r="AZR1195" s="500" t="s">
        <v>2884</v>
      </c>
      <c r="AZT1195" s="168"/>
      <c r="AZU1195" s="168">
        <f t="shared" si="12831"/>
        <v>11</v>
      </c>
      <c r="AZV1195" s="167" t="s">
        <v>69</v>
      </c>
      <c r="AZW1195" s="10">
        <f t="shared" ref="AZW1195" si="13526">AZU1195*1.1</f>
        <v>12.100000000000001</v>
      </c>
      <c r="AZX1195" s="10"/>
      <c r="AZY1195" s="219"/>
      <c r="AZZ1195" s="167" t="s">
        <v>119</v>
      </c>
      <c r="BAA1195" s="500" t="s">
        <v>904</v>
      </c>
      <c r="BAC1195" s="168"/>
      <c r="BAD1195" s="168">
        <f t="shared" si="12834"/>
        <v>0</v>
      </c>
      <c r="BAE1195" s="167" t="s">
        <v>69</v>
      </c>
      <c r="BAF1195" s="10">
        <f t="shared" ref="BAF1195" si="13527">BAD1195*1.1</f>
        <v>0</v>
      </c>
      <c r="BAG1195" s="10"/>
      <c r="BAH1195" s="219"/>
      <c r="BAI1195" s="167" t="s">
        <v>119</v>
      </c>
      <c r="BAJ1195" s="500" t="s">
        <v>2178</v>
      </c>
      <c r="BAL1195" s="168"/>
      <c r="BAM1195" s="168">
        <f t="shared" si="12837"/>
        <v>0</v>
      </c>
      <c r="BAN1195" s="167" t="s">
        <v>69</v>
      </c>
      <c r="BAO1195" s="10">
        <f t="shared" ref="BAO1195" si="13528">BAM1195*1.1</f>
        <v>0</v>
      </c>
      <c r="BAP1195" s="10"/>
      <c r="BAQ1195" s="219"/>
      <c r="BAR1195" s="167" t="s">
        <v>119</v>
      </c>
      <c r="BAS1195" s="500" t="s">
        <v>468</v>
      </c>
      <c r="BAU1195" s="168"/>
      <c r="BAV1195" s="168">
        <f t="shared" si="12840"/>
        <v>0</v>
      </c>
      <c r="BAW1195" s="167" t="s">
        <v>69</v>
      </c>
      <c r="BAX1195" s="10">
        <f t="shared" ref="BAX1195" si="13529">BAV1195*1.1</f>
        <v>0</v>
      </c>
      <c r="BAY1195" s="10"/>
      <c r="BAZ1195" s="219"/>
      <c r="BBA1195" s="167" t="s">
        <v>119</v>
      </c>
      <c r="BBB1195" s="500" t="s">
        <v>3640</v>
      </c>
      <c r="BBD1195" s="168"/>
      <c r="BBE1195" s="168">
        <f t="shared" si="12843"/>
        <v>0</v>
      </c>
      <c r="BBF1195" s="167" t="s">
        <v>69</v>
      </c>
      <c r="BBG1195" s="10">
        <f t="shared" ref="BBG1195" si="13530">BBE1195*1.1</f>
        <v>0</v>
      </c>
      <c r="BBH1195" s="10"/>
      <c r="BBI1195" s="219"/>
      <c r="BBJ1195" s="167" t="s">
        <v>119</v>
      </c>
      <c r="BBK1195" s="500" t="s">
        <v>904</v>
      </c>
      <c r="BBM1195" s="168"/>
      <c r="BBN1195" s="168">
        <f t="shared" si="12846"/>
        <v>0</v>
      </c>
      <c r="BBO1195" s="167" t="s">
        <v>69</v>
      </c>
      <c r="BBP1195" s="10">
        <f t="shared" ref="BBP1195" si="13531">BBN1195*1.1</f>
        <v>0</v>
      </c>
      <c r="BBQ1195" s="10"/>
      <c r="BBR1195" s="219"/>
      <c r="BBS1195" s="167" t="s">
        <v>119</v>
      </c>
      <c r="BBT1195" s="500" t="s">
        <v>1924</v>
      </c>
      <c r="BBV1195" s="168"/>
      <c r="BBW1195" s="168">
        <f t="shared" si="12849"/>
        <v>0</v>
      </c>
      <c r="BBX1195" s="167" t="s">
        <v>69</v>
      </c>
      <c r="BBY1195" s="10">
        <f t="shared" ref="BBY1195" si="13532">BBW1195*1.1</f>
        <v>0</v>
      </c>
      <c r="BBZ1195" s="10"/>
      <c r="BCA1195" s="219"/>
      <c r="BCB1195" s="167" t="s">
        <v>119</v>
      </c>
      <c r="BCC1195" s="500" t="s">
        <v>544</v>
      </c>
      <c r="BCE1195" s="168"/>
      <c r="BCF1195" s="168">
        <f t="shared" si="12852"/>
        <v>0</v>
      </c>
      <c r="BCG1195" s="167" t="s">
        <v>69</v>
      </c>
      <c r="BCH1195" s="10">
        <f t="shared" ref="BCH1195" si="13533">BCF1195*1.1</f>
        <v>0</v>
      </c>
      <c r="BCI1195" s="10"/>
      <c r="BCJ1195" s="219"/>
      <c r="BCK1195" s="167" t="s">
        <v>119</v>
      </c>
      <c r="BCL1195" s="500" t="s">
        <v>2022</v>
      </c>
      <c r="BCN1195" s="168"/>
      <c r="BCO1195" s="168">
        <f t="shared" si="12855"/>
        <v>12</v>
      </c>
      <c r="BCP1195" s="167" t="s">
        <v>69</v>
      </c>
      <c r="BCQ1195" s="10">
        <f t="shared" ref="BCQ1195" si="13534">BCO1195*1.1</f>
        <v>13.200000000000001</v>
      </c>
      <c r="BCR1195" s="10"/>
      <c r="BCS1195" s="219"/>
      <c r="BCT1195" s="167" t="s">
        <v>119</v>
      </c>
      <c r="BCU1195" s="500" t="s">
        <v>938</v>
      </c>
      <c r="BCW1195" s="168"/>
      <c r="BCX1195" s="168">
        <f t="shared" si="12858"/>
        <v>10</v>
      </c>
      <c r="BCY1195" s="167" t="s">
        <v>69</v>
      </c>
      <c r="BCZ1195" s="10">
        <f t="shared" ref="BCZ1195" si="13535">BCX1195*1.1</f>
        <v>11</v>
      </c>
      <c r="BDA1195" s="10"/>
      <c r="BDB1195" s="219"/>
      <c r="BDC1195" s="167" t="s">
        <v>119</v>
      </c>
      <c r="BDD1195" s="500" t="s">
        <v>2022</v>
      </c>
      <c r="BDF1195" s="168"/>
      <c r="BDG1195" s="168">
        <f t="shared" si="12861"/>
        <v>12</v>
      </c>
      <c r="BDH1195" s="167" t="s">
        <v>69</v>
      </c>
      <c r="BDI1195" s="10">
        <f t="shared" ref="BDI1195" si="13536">BDG1195*1.1</f>
        <v>13.200000000000001</v>
      </c>
      <c r="BDJ1195" s="10"/>
      <c r="BDK1195" s="219"/>
      <c r="BDL1195" s="167" t="s">
        <v>119</v>
      </c>
      <c r="BDM1195" s="328" t="s">
        <v>1620</v>
      </c>
      <c r="BDO1195" s="168"/>
      <c r="BDP1195" s="168">
        <f t="shared" si="12864"/>
        <v>0</v>
      </c>
      <c r="BDQ1195" s="167" t="s">
        <v>69</v>
      </c>
      <c r="BDR1195" s="10">
        <f t="shared" ref="BDR1195" si="13537">BDP1195*1.1</f>
        <v>0</v>
      </c>
      <c r="BDS1195" s="10"/>
      <c r="BDT1195" s="219"/>
      <c r="BDU1195" s="167" t="s">
        <v>119</v>
      </c>
      <c r="BDV1195" s="500" t="s">
        <v>468</v>
      </c>
      <c r="BDX1195" s="168"/>
      <c r="BDY1195" s="168">
        <f t="shared" si="12867"/>
        <v>0</v>
      </c>
      <c r="BDZ1195" s="167" t="s">
        <v>69</v>
      </c>
      <c r="BEA1195" s="10">
        <f t="shared" ref="BEA1195" si="13538">BDY1195*1.1</f>
        <v>0</v>
      </c>
      <c r="BEB1195" s="10"/>
      <c r="BEC1195" s="219"/>
      <c r="BED1195" s="167" t="s">
        <v>119</v>
      </c>
      <c r="BEE1195" s="498" t="s">
        <v>2995</v>
      </c>
      <c r="BEG1195" s="168"/>
      <c r="BEH1195" s="168">
        <f t="shared" si="12870"/>
        <v>6</v>
      </c>
      <c r="BEI1195" s="167" t="s">
        <v>69</v>
      </c>
      <c r="BEJ1195" s="10">
        <f t="shared" ref="BEJ1195" si="13539">BEH1195*1.1</f>
        <v>6.6000000000000005</v>
      </c>
      <c r="BEK1195" s="10"/>
      <c r="BEL1195" s="219"/>
      <c r="BEM1195" s="167" t="s">
        <v>119</v>
      </c>
      <c r="BEN1195" s="498" t="s">
        <v>2329</v>
      </c>
      <c r="BEP1195" s="168"/>
      <c r="BEQ1195" s="168">
        <f t="shared" si="12873"/>
        <v>18</v>
      </c>
      <c r="BER1195" s="167" t="s">
        <v>69</v>
      </c>
      <c r="BES1195" s="10">
        <f t="shared" ref="BES1195" si="13540">BEQ1195*1.1</f>
        <v>19.8</v>
      </c>
      <c r="BET1195" s="10"/>
      <c r="BEU1195" s="219"/>
      <c r="BEV1195" s="167" t="s">
        <v>119</v>
      </c>
      <c r="BEW1195" s="500" t="s">
        <v>938</v>
      </c>
      <c r="BEY1195" s="168"/>
      <c r="BEZ1195" s="168">
        <f t="shared" si="12876"/>
        <v>10</v>
      </c>
      <c r="BFA1195" s="167" t="s">
        <v>69</v>
      </c>
      <c r="BFB1195" s="10">
        <f t="shared" ref="BFB1195" si="13541">BEZ1195*1.1</f>
        <v>11</v>
      </c>
      <c r="BFC1195" s="10"/>
      <c r="BFD1195" s="219"/>
      <c r="BFE1195" s="167"/>
      <c r="BFF1195" s="327"/>
      <c r="BFH1195" s="168"/>
      <c r="BFI1195" s="168"/>
      <c r="BFJ1195" s="167"/>
      <c r="BFK1195" s="10"/>
      <c r="BFL1195" s="10"/>
      <c r="BFN1195" s="167"/>
      <c r="BFO1195" s="327"/>
      <c r="BFQ1195" s="168"/>
      <c r="BFR1195" s="168"/>
      <c r="BFS1195" s="167"/>
      <c r="BFT1195" s="10"/>
      <c r="BFU1195" s="10"/>
      <c r="BFW1195" s="167"/>
      <c r="BFX1195" s="328"/>
      <c r="BFZ1195" s="168"/>
      <c r="BGA1195" s="168"/>
      <c r="BGB1195" s="167"/>
      <c r="BGC1195" s="10"/>
      <c r="BGD1195" s="10"/>
      <c r="BGF1195" s="167"/>
      <c r="BGG1195" s="327"/>
      <c r="BGI1195" s="168"/>
      <c r="BGJ1195" s="168"/>
      <c r="BGK1195" s="167"/>
      <c r="BGL1195" s="10"/>
      <c r="BGM1195" s="10"/>
      <c r="BGO1195" s="167"/>
      <c r="BGP1195" s="328"/>
      <c r="BGR1195" s="168"/>
      <c r="BGS1195" s="168"/>
      <c r="BGT1195" s="167"/>
      <c r="BGU1195" s="10"/>
      <c r="BGV1195" s="10"/>
      <c r="BGX1195" s="167"/>
      <c r="BGY1195" s="327"/>
      <c r="BHA1195" s="168"/>
      <c r="BHB1195" s="168"/>
      <c r="BHC1195" s="167"/>
      <c r="BHD1195" s="10"/>
      <c r="BHE1195" s="10"/>
    </row>
    <row r="1196" spans="1:1565" s="14" customFormat="1" ht="15">
      <c r="A1196" s="167"/>
      <c r="B1196" s="326"/>
      <c r="D1196" s="167"/>
      <c r="E1196" s="167"/>
      <c r="F1196" s="167"/>
      <c r="G1196" s="10"/>
      <c r="H1196" s="10">
        <f>SUM(G1191:G1195)</f>
        <v>132.89999999999998</v>
      </c>
      <c r="I1196" s="219"/>
      <c r="J1196" s="167"/>
      <c r="K1196" s="326"/>
      <c r="M1196" s="167"/>
      <c r="N1196" s="167"/>
      <c r="O1196" s="167"/>
      <c r="P1196" s="10"/>
      <c r="Q1196" s="10">
        <f>SUM(P1191:P1195)</f>
        <v>149.6</v>
      </c>
      <c r="R1196" s="219"/>
      <c r="S1196" s="167"/>
      <c r="T1196" s="326"/>
      <c r="V1196" s="167"/>
      <c r="W1196" s="167"/>
      <c r="X1196" s="167"/>
      <c r="Y1196" s="10"/>
      <c r="Z1196" s="10">
        <f t="shared" ref="Z1196" si="13542">SUM(Y1191:Y1195)</f>
        <v>121.2</v>
      </c>
      <c r="AA1196" s="219"/>
      <c r="AB1196" s="167"/>
      <c r="AC1196" s="326"/>
      <c r="AE1196" s="167"/>
      <c r="AF1196" s="167"/>
      <c r="AG1196" s="167"/>
      <c r="AH1196" s="10"/>
      <c r="AI1196" s="10">
        <f t="shared" ref="AI1196" si="13543">SUM(AH1191:AH1195)</f>
        <v>118.5</v>
      </c>
      <c r="AJ1196" s="219"/>
      <c r="AK1196" s="167"/>
      <c r="AL1196" s="498"/>
      <c r="AN1196" s="167"/>
      <c r="AO1196" s="167"/>
      <c r="AP1196" s="167"/>
      <c r="AQ1196" s="10"/>
      <c r="AR1196" s="10">
        <f t="shared" ref="AR1196" si="13544">SUM(AQ1191:AQ1195)</f>
        <v>49.8</v>
      </c>
      <c r="AS1196" s="219"/>
      <c r="AT1196" s="167"/>
      <c r="AU1196" s="326"/>
      <c r="AW1196" s="167"/>
      <c r="AX1196" s="167"/>
      <c r="AY1196" s="167"/>
      <c r="AZ1196" s="10"/>
      <c r="BA1196" s="10">
        <f t="shared" ref="BA1196:CT1196" si="13545">SUM(AZ1191:AZ1195)</f>
        <v>137.5</v>
      </c>
      <c r="BB1196" s="219"/>
      <c r="BC1196" s="167"/>
      <c r="BD1196" s="326"/>
      <c r="BF1196" s="167"/>
      <c r="BG1196" s="167"/>
      <c r="BH1196" s="167"/>
      <c r="BI1196" s="10"/>
      <c r="BJ1196" s="10">
        <f t="shared" si="13545"/>
        <v>2.8</v>
      </c>
      <c r="BK1196" s="219"/>
      <c r="BL1196" s="167"/>
      <c r="BM1196" s="326"/>
      <c r="BO1196" s="167"/>
      <c r="BP1196" s="167"/>
      <c r="BQ1196" s="167"/>
      <c r="BR1196" s="10"/>
      <c r="BS1196" s="10">
        <f t="shared" si="13545"/>
        <v>128.69999999999999</v>
      </c>
      <c r="BT1196" s="219"/>
      <c r="BU1196" s="167"/>
      <c r="BV1196" s="326"/>
      <c r="BX1196" s="167"/>
      <c r="BY1196" s="167"/>
      <c r="BZ1196" s="167"/>
      <c r="CA1196" s="10"/>
      <c r="CB1196" s="10">
        <f t="shared" si="13545"/>
        <v>47.1</v>
      </c>
      <c r="CC1196" s="219"/>
      <c r="CD1196" s="167"/>
      <c r="CE1196" s="326"/>
      <c r="CG1196" s="167"/>
      <c r="CH1196" s="167"/>
      <c r="CI1196" s="167"/>
      <c r="CJ1196" s="10"/>
      <c r="CK1196" s="10">
        <f t="shared" si="13545"/>
        <v>120.10000000000001</v>
      </c>
      <c r="CL1196" s="219"/>
      <c r="CM1196" s="167"/>
      <c r="CN1196" s="326"/>
      <c r="CP1196" s="167"/>
      <c r="CQ1196" s="167"/>
      <c r="CR1196" s="167"/>
      <c r="CS1196" s="10"/>
      <c r="CT1196" s="10">
        <f t="shared" si="13545"/>
        <v>110.4</v>
      </c>
      <c r="CU1196" s="219"/>
      <c r="CV1196" s="167"/>
      <c r="CW1196" s="326"/>
      <c r="CY1196" s="167"/>
      <c r="CZ1196" s="167"/>
      <c r="DA1196" s="167"/>
      <c r="DB1196" s="10"/>
      <c r="DC1196" s="10">
        <f t="shared" ref="DC1196" si="13546">SUM(DB1191:DB1195)</f>
        <v>15</v>
      </c>
      <c r="DD1196" s="219"/>
      <c r="DE1196" s="167"/>
      <c r="DF1196" s="326"/>
      <c r="DH1196" s="167"/>
      <c r="DI1196" s="167"/>
      <c r="DJ1196" s="167"/>
      <c r="DK1196" s="10"/>
      <c r="DL1196" s="10">
        <f t="shared" ref="DL1196" si="13547">SUM(DK1191:DK1195)</f>
        <v>22</v>
      </c>
      <c r="DM1196" s="219"/>
      <c r="DN1196" s="167"/>
      <c r="DO1196" s="326"/>
      <c r="DQ1196" s="167"/>
      <c r="DR1196" s="167"/>
      <c r="DS1196" s="167"/>
      <c r="DT1196" s="10"/>
      <c r="DU1196" s="10">
        <f t="shared" ref="DU1196" si="13548">SUM(DT1191:DT1195)</f>
        <v>134.30000000000001</v>
      </c>
      <c r="DV1196" s="219"/>
      <c r="DW1196" s="167"/>
      <c r="DX1196" s="326"/>
      <c r="DZ1196" s="167"/>
      <c r="EA1196" s="167"/>
      <c r="EB1196" s="167"/>
      <c r="EC1196" s="10"/>
      <c r="ED1196" s="10">
        <f t="shared" ref="ED1196" si="13549">SUM(EC1191:EC1195)</f>
        <v>30.9</v>
      </c>
      <c r="EE1196" s="219"/>
      <c r="EF1196" s="167"/>
      <c r="EG1196" s="326"/>
      <c r="EI1196" s="167"/>
      <c r="EJ1196" s="167"/>
      <c r="EK1196" s="167"/>
      <c r="EL1196" s="10"/>
      <c r="EM1196" s="10">
        <f t="shared" ref="EM1196" si="13550">SUM(EL1191:EL1195)</f>
        <v>125.6</v>
      </c>
      <c r="EN1196" s="219"/>
      <c r="EO1196" s="167"/>
      <c r="EP1196" s="326"/>
      <c r="ER1196" s="167"/>
      <c r="ES1196" s="167"/>
      <c r="ET1196" s="167"/>
      <c r="EU1196" s="10"/>
      <c r="EV1196" s="10">
        <f t="shared" ref="EV1196" si="13551">SUM(EU1191:EU1195)</f>
        <v>44.5</v>
      </c>
      <c r="EW1196" s="219"/>
      <c r="EX1196" s="167"/>
      <c r="EY1196" s="326"/>
      <c r="FA1196" s="167"/>
      <c r="FB1196" s="167"/>
      <c r="FC1196" s="167"/>
      <c r="FD1196" s="10"/>
      <c r="FE1196" s="10">
        <f t="shared" ref="FE1196" si="13552">SUM(FD1191:FD1195)</f>
        <v>132.5</v>
      </c>
      <c r="FF1196" s="219"/>
      <c r="FG1196" s="167"/>
      <c r="FH1196" s="326"/>
      <c r="FJ1196" s="167"/>
      <c r="FK1196" s="167"/>
      <c r="FL1196" s="167"/>
      <c r="FM1196" s="10"/>
      <c r="FN1196" s="10">
        <f t="shared" ref="FN1196" si="13553">SUM(FM1191:FM1195)</f>
        <v>145.80000000000001</v>
      </c>
      <c r="FO1196" s="219"/>
      <c r="FP1196" s="167"/>
      <c r="FQ1196" s="326"/>
      <c r="FS1196" s="167"/>
      <c r="FT1196" s="167"/>
      <c r="FU1196" s="167"/>
      <c r="FV1196" s="10"/>
      <c r="FW1196" s="10">
        <f t="shared" ref="FW1196" si="13554">SUM(FV1191:FV1195)</f>
        <v>14.700000000000001</v>
      </c>
      <c r="FX1196" s="219"/>
      <c r="FY1196" s="167"/>
      <c r="FZ1196" s="326"/>
      <c r="GB1196" s="167"/>
      <c r="GC1196" s="167"/>
      <c r="GD1196" s="167"/>
      <c r="GE1196" s="10"/>
      <c r="GF1196" s="10">
        <f t="shared" ref="GF1196" si="13555">SUM(GE1191:GE1195)</f>
        <v>126.1</v>
      </c>
      <c r="GG1196" s="219"/>
      <c r="GH1196" s="167"/>
      <c r="GI1196" s="326"/>
      <c r="GK1196" s="167"/>
      <c r="GL1196" s="167"/>
      <c r="GM1196" s="167"/>
      <c r="GN1196" s="10"/>
      <c r="GO1196" s="10">
        <f t="shared" ref="GO1196" si="13556">SUM(GN1191:GN1195)</f>
        <v>22.8</v>
      </c>
      <c r="GP1196" s="219"/>
      <c r="GQ1196" s="167"/>
      <c r="GR1196" s="326"/>
      <c r="GT1196" s="167"/>
      <c r="GU1196" s="167"/>
      <c r="GV1196" s="167"/>
      <c r="GW1196" s="10"/>
      <c r="GX1196" s="10">
        <f t="shared" ref="GX1196" si="13557">SUM(GW1191:GW1195)</f>
        <v>28.5</v>
      </c>
      <c r="GY1196" s="219"/>
      <c r="GZ1196" s="167"/>
      <c r="HA1196" s="326"/>
      <c r="HC1196" s="167"/>
      <c r="HD1196" s="167"/>
      <c r="HE1196" s="167"/>
      <c r="HF1196" s="10"/>
      <c r="HG1196" s="10">
        <f t="shared" ref="HG1196" si="13558">SUM(HF1191:HF1195)</f>
        <v>138.1</v>
      </c>
      <c r="HH1196" s="219"/>
      <c r="HI1196" s="167"/>
      <c r="HJ1196" s="326"/>
      <c r="HL1196" s="167"/>
      <c r="HM1196" s="167"/>
      <c r="HN1196" s="167"/>
      <c r="HO1196" s="10"/>
      <c r="HP1196" s="10">
        <f t="shared" ref="HP1196" si="13559">SUM(HO1191:HO1195)</f>
        <v>16.399999999999999</v>
      </c>
      <c r="HQ1196" s="219"/>
      <c r="HR1196" s="167"/>
      <c r="HS1196" s="326"/>
      <c r="HU1196" s="167"/>
      <c r="HV1196" s="167"/>
      <c r="HW1196" s="167"/>
      <c r="HX1196" s="10"/>
      <c r="HY1196" s="10">
        <f t="shared" ref="HY1196" si="13560">SUM(HX1191:HX1195)</f>
        <v>143.6</v>
      </c>
      <c r="HZ1196" s="219"/>
      <c r="IA1196" s="167"/>
      <c r="IB1196" s="326"/>
      <c r="ID1196" s="167"/>
      <c r="IE1196" s="167"/>
      <c r="IF1196" s="167"/>
      <c r="IG1196" s="10"/>
      <c r="IH1196" s="10">
        <f t="shared" ref="IH1196" si="13561">SUM(IG1191:IG1195)</f>
        <v>16.100000000000001</v>
      </c>
      <c r="II1196" s="219"/>
      <c r="IJ1196" s="167"/>
      <c r="IK1196" s="326"/>
      <c r="IM1196" s="167"/>
      <c r="IN1196" s="167"/>
      <c r="IO1196" s="167"/>
      <c r="IP1196" s="10"/>
      <c r="IQ1196" s="10">
        <f t="shared" ref="IQ1196" si="13562">SUM(IP1191:IP1195)</f>
        <v>54.6</v>
      </c>
      <c r="IR1196" s="219"/>
      <c r="IS1196" s="167"/>
      <c r="IT1196" s="326"/>
      <c r="IV1196" s="167"/>
      <c r="IW1196" s="167"/>
      <c r="IX1196" s="167"/>
      <c r="IY1196" s="10"/>
      <c r="IZ1196" s="10">
        <f t="shared" ref="IZ1196:LK1196" si="13563">SUM(IY1191:IY1195)</f>
        <v>13.200000000000001</v>
      </c>
      <c r="JA1196" s="219"/>
      <c r="JB1196" s="167"/>
      <c r="JC1196" s="501"/>
      <c r="JE1196" s="167"/>
      <c r="JF1196" s="167"/>
      <c r="JG1196" s="167"/>
      <c r="JH1196" s="10"/>
      <c r="JI1196" s="10">
        <f t="shared" si="13563"/>
        <v>12</v>
      </c>
      <c r="JJ1196" s="219"/>
      <c r="JK1196" s="167"/>
      <c r="JL1196" s="326"/>
      <c r="JN1196" s="167"/>
      <c r="JO1196" s="167"/>
      <c r="JP1196" s="167"/>
      <c r="JQ1196" s="10"/>
      <c r="JR1196" s="10">
        <f t="shared" si="13563"/>
        <v>141.19999999999999</v>
      </c>
      <c r="JS1196" s="219"/>
      <c r="JT1196" s="167"/>
      <c r="JU1196" s="326"/>
      <c r="JW1196" s="167"/>
      <c r="JX1196" s="167"/>
      <c r="JY1196" s="167"/>
      <c r="JZ1196" s="10"/>
      <c r="KA1196" s="10">
        <f t="shared" si="13563"/>
        <v>4.5999999999999996</v>
      </c>
      <c r="KB1196" s="219"/>
      <c r="KC1196" s="167"/>
      <c r="KD1196" s="326"/>
      <c r="KF1196" s="167"/>
      <c r="KG1196" s="167"/>
      <c r="KH1196" s="167"/>
      <c r="KI1196" s="10"/>
      <c r="KJ1196" s="10">
        <f t="shared" si="13563"/>
        <v>49.400000000000006</v>
      </c>
      <c r="KK1196" s="219"/>
      <c r="KL1196" s="167"/>
      <c r="KM1196" s="326"/>
      <c r="KO1196" s="167"/>
      <c r="KP1196" s="167"/>
      <c r="KQ1196" s="167"/>
      <c r="KR1196" s="10"/>
      <c r="KS1196" s="10">
        <f t="shared" si="13563"/>
        <v>7.1999999999999993</v>
      </c>
      <c r="KT1196" s="219"/>
      <c r="KU1196" s="167"/>
      <c r="KV1196" s="329"/>
      <c r="KX1196" s="167"/>
      <c r="KY1196" s="167"/>
      <c r="KZ1196" s="167"/>
      <c r="LA1196" s="10"/>
      <c r="LB1196" s="10">
        <f t="shared" si="13563"/>
        <v>0</v>
      </c>
      <c r="LC1196" s="219"/>
      <c r="LD1196" s="167"/>
      <c r="LE1196" s="326"/>
      <c r="LG1196" s="167"/>
      <c r="LH1196" s="167"/>
      <c r="LI1196" s="167"/>
      <c r="LJ1196" s="10"/>
      <c r="LK1196" s="10">
        <f t="shared" si="13563"/>
        <v>71.8</v>
      </c>
      <c r="LL1196" s="219"/>
      <c r="LM1196" s="167"/>
      <c r="LN1196" s="326"/>
      <c r="LP1196" s="167"/>
      <c r="LQ1196" s="167"/>
      <c r="LR1196" s="167"/>
      <c r="LS1196" s="10"/>
      <c r="LT1196" s="10">
        <f t="shared" ref="LT1196:OE1196" si="13564">SUM(LS1191:LS1195)</f>
        <v>122.6</v>
      </c>
      <c r="LU1196" s="219"/>
      <c r="LV1196" s="167"/>
      <c r="LW1196" s="326"/>
      <c r="LY1196" s="167"/>
      <c r="LZ1196" s="167"/>
      <c r="MA1196" s="167"/>
      <c r="MB1196" s="10"/>
      <c r="MC1196" s="10">
        <f t="shared" si="13564"/>
        <v>5.5</v>
      </c>
      <c r="MD1196" s="219"/>
      <c r="ME1196" s="167"/>
      <c r="MF1196" s="326"/>
      <c r="MH1196" s="167"/>
      <c r="MI1196" s="167"/>
      <c r="MJ1196" s="167"/>
      <c r="MK1196" s="10"/>
      <c r="ML1196" s="10">
        <f t="shared" si="13564"/>
        <v>21</v>
      </c>
      <c r="MM1196" s="219"/>
      <c r="MN1196" s="167"/>
      <c r="MO1196" s="329"/>
      <c r="MQ1196" s="167"/>
      <c r="MR1196" s="167"/>
      <c r="MS1196" s="167"/>
      <c r="MT1196" s="10"/>
      <c r="MU1196" s="10">
        <f t="shared" si="13564"/>
        <v>8.8000000000000007</v>
      </c>
      <c r="MV1196" s="219"/>
      <c r="MW1196" s="167"/>
      <c r="MX1196" s="326"/>
      <c r="MZ1196" s="167"/>
      <c r="NA1196" s="167"/>
      <c r="NB1196" s="167"/>
      <c r="NC1196" s="10"/>
      <c r="ND1196" s="10">
        <f t="shared" si="13564"/>
        <v>37.799999999999997</v>
      </c>
      <c r="NE1196" s="219"/>
      <c r="NF1196" s="167"/>
      <c r="NG1196" s="326"/>
      <c r="NI1196" s="167"/>
      <c r="NJ1196" s="167"/>
      <c r="NK1196" s="167"/>
      <c r="NL1196" s="10"/>
      <c r="NM1196" s="10">
        <f t="shared" si="13564"/>
        <v>94.8</v>
      </c>
      <c r="NN1196" s="219"/>
      <c r="NO1196" s="167"/>
      <c r="NP1196" s="326"/>
      <c r="NR1196" s="167"/>
      <c r="NS1196" s="167"/>
      <c r="NT1196" s="167"/>
      <c r="NU1196" s="10"/>
      <c r="NV1196" s="10">
        <f t="shared" si="13564"/>
        <v>24.4</v>
      </c>
      <c r="NW1196" s="219"/>
      <c r="NX1196" s="167"/>
      <c r="NY1196" s="326"/>
      <c r="OA1196" s="167"/>
      <c r="OB1196" s="167"/>
      <c r="OC1196" s="167"/>
      <c r="OD1196" s="10"/>
      <c r="OE1196" s="10">
        <f t="shared" si="13564"/>
        <v>8.8000000000000007</v>
      </c>
      <c r="OF1196" s="219"/>
      <c r="OG1196" s="167"/>
      <c r="OH1196" s="326"/>
      <c r="OJ1196" s="167"/>
      <c r="OK1196" s="167"/>
      <c r="OL1196" s="167"/>
      <c r="OM1196" s="10"/>
      <c r="ON1196" s="10">
        <f t="shared" ref="ON1196:QY1196" si="13565">SUM(OM1191:OM1195)</f>
        <v>14</v>
      </c>
      <c r="OO1196" s="219"/>
      <c r="OP1196" s="167"/>
      <c r="OQ1196" s="326"/>
      <c r="OS1196" s="167"/>
      <c r="OT1196" s="167"/>
      <c r="OU1196" s="167"/>
      <c r="OV1196" s="10"/>
      <c r="OW1196" s="10">
        <f t="shared" si="13565"/>
        <v>0</v>
      </c>
      <c r="OX1196" s="219"/>
      <c r="OY1196" s="167"/>
      <c r="OZ1196" s="326"/>
      <c r="PB1196" s="167"/>
      <c r="PC1196" s="167"/>
      <c r="PD1196" s="167"/>
      <c r="PE1196" s="10"/>
      <c r="PF1196" s="10">
        <f t="shared" si="13565"/>
        <v>118.1</v>
      </c>
      <c r="PG1196" s="219"/>
      <c r="PH1196" s="167"/>
      <c r="PI1196" s="326"/>
      <c r="PK1196" s="167"/>
      <c r="PL1196" s="167"/>
      <c r="PM1196" s="167"/>
      <c r="PN1196" s="10"/>
      <c r="PO1196" s="10">
        <f t="shared" si="13565"/>
        <v>0</v>
      </c>
      <c r="PP1196" s="219"/>
      <c r="PQ1196" s="167"/>
      <c r="PR1196" s="326"/>
      <c r="PT1196" s="167"/>
      <c r="PU1196" s="167"/>
      <c r="PV1196" s="167"/>
      <c r="PW1196" s="10"/>
      <c r="PX1196" s="10">
        <f t="shared" si="13565"/>
        <v>21</v>
      </c>
      <c r="PY1196" s="219"/>
      <c r="PZ1196" s="167"/>
      <c r="QA1196" s="326"/>
      <c r="QC1196" s="167"/>
      <c r="QD1196" s="167"/>
      <c r="QE1196" s="167"/>
      <c r="QF1196" s="10"/>
      <c r="QG1196" s="10">
        <f t="shared" si="13565"/>
        <v>16.299999999999997</v>
      </c>
      <c r="QH1196" s="219"/>
      <c r="QI1196" s="167"/>
      <c r="QJ1196" s="326"/>
      <c r="QL1196" s="167"/>
      <c r="QM1196" s="167"/>
      <c r="QN1196" s="167"/>
      <c r="QO1196" s="10"/>
      <c r="QP1196" s="10">
        <f t="shared" si="13565"/>
        <v>0</v>
      </c>
      <c r="QQ1196" s="219"/>
      <c r="QR1196" s="167"/>
      <c r="QS1196" s="326"/>
      <c r="QU1196" s="167"/>
      <c r="QV1196" s="167"/>
      <c r="QW1196" s="167"/>
      <c r="QX1196" s="10"/>
      <c r="QY1196" s="10">
        <f t="shared" si="13565"/>
        <v>51.500000000000007</v>
      </c>
      <c r="QZ1196" s="219"/>
      <c r="RA1196" s="167"/>
      <c r="RB1196" s="326"/>
      <c r="RD1196" s="167"/>
      <c r="RE1196" s="167"/>
      <c r="RF1196" s="167"/>
      <c r="RG1196" s="10"/>
      <c r="RH1196" s="10">
        <f t="shared" ref="RH1196:TS1196" si="13566">SUM(RG1191:RG1195)</f>
        <v>8.4</v>
      </c>
      <c r="RI1196" s="219"/>
      <c r="RJ1196" s="167"/>
      <c r="RK1196" s="326"/>
      <c r="RM1196" s="167"/>
      <c r="RN1196" s="167"/>
      <c r="RO1196" s="167"/>
      <c r="RP1196" s="10"/>
      <c r="RQ1196" s="10">
        <f t="shared" si="13566"/>
        <v>6</v>
      </c>
      <c r="RR1196" s="219"/>
      <c r="RS1196" s="167"/>
      <c r="RT1196" s="326"/>
      <c r="RV1196" s="167"/>
      <c r="RW1196" s="167"/>
      <c r="RX1196" s="167"/>
      <c r="RY1196" s="10"/>
      <c r="RZ1196" s="10">
        <f t="shared" si="13566"/>
        <v>24.6</v>
      </c>
      <c r="SA1196" s="219"/>
      <c r="SB1196" s="167"/>
      <c r="SC1196" s="326"/>
      <c r="SE1196" s="167"/>
      <c r="SF1196" s="167"/>
      <c r="SG1196" s="167"/>
      <c r="SH1196" s="10"/>
      <c r="SI1196" s="10">
        <f t="shared" si="13566"/>
        <v>7</v>
      </c>
      <c r="SJ1196" s="219"/>
      <c r="SK1196" s="167"/>
      <c r="SL1196" s="326"/>
      <c r="SN1196" s="167"/>
      <c r="SO1196" s="167"/>
      <c r="SP1196" s="167"/>
      <c r="SQ1196" s="10"/>
      <c r="SR1196" s="10">
        <f t="shared" si="13566"/>
        <v>18.899999999999999</v>
      </c>
      <c r="SS1196" s="219"/>
      <c r="ST1196" s="167"/>
      <c r="SU1196" s="326"/>
      <c r="SW1196" s="167"/>
      <c r="SX1196" s="167"/>
      <c r="SY1196" s="167"/>
      <c r="SZ1196" s="10"/>
      <c r="TA1196" s="10">
        <f t="shared" si="13566"/>
        <v>28.5</v>
      </c>
      <c r="TB1196" s="219"/>
      <c r="TC1196" s="167"/>
      <c r="TD1196" s="326"/>
      <c r="TF1196" s="167"/>
      <c r="TG1196" s="167"/>
      <c r="TH1196" s="167"/>
      <c r="TI1196" s="10"/>
      <c r="TJ1196" s="10">
        <f t="shared" si="13566"/>
        <v>8.4</v>
      </c>
      <c r="TK1196" s="219"/>
      <c r="TL1196" s="167"/>
      <c r="TM1196" s="329"/>
      <c r="TO1196" s="167"/>
      <c r="TP1196" s="167"/>
      <c r="TQ1196" s="167"/>
      <c r="TR1196" s="10"/>
      <c r="TS1196" s="10">
        <f t="shared" si="13566"/>
        <v>18.400000000000002</v>
      </c>
      <c r="TT1196" s="219"/>
      <c r="TU1196" s="167"/>
      <c r="TV1196" s="326"/>
      <c r="TX1196" s="167"/>
      <c r="TY1196" s="167"/>
      <c r="TZ1196" s="167"/>
      <c r="UA1196" s="10"/>
      <c r="UB1196" s="10">
        <f t="shared" ref="UB1196:WM1196" si="13567">SUM(UA1191:UA1195)</f>
        <v>14</v>
      </c>
      <c r="UC1196" s="219"/>
      <c r="UD1196" s="167"/>
      <c r="UE1196" s="329"/>
      <c r="UG1196" s="167"/>
      <c r="UH1196" s="167"/>
      <c r="UI1196" s="167"/>
      <c r="UJ1196" s="10"/>
      <c r="UK1196" s="10">
        <f t="shared" si="13567"/>
        <v>0</v>
      </c>
      <c r="UL1196" s="219"/>
      <c r="UM1196" s="167"/>
      <c r="UN1196" s="326"/>
      <c r="UP1196" s="167"/>
      <c r="UQ1196" s="167"/>
      <c r="UR1196" s="167"/>
      <c r="US1196" s="10"/>
      <c r="UT1196" s="10">
        <f t="shared" si="13567"/>
        <v>128.30000000000001</v>
      </c>
      <c r="UU1196" s="219"/>
      <c r="UV1196" s="167"/>
      <c r="UW1196" s="326"/>
      <c r="UY1196" s="167"/>
      <c r="UZ1196" s="167"/>
      <c r="VA1196" s="167"/>
      <c r="VB1196" s="10"/>
      <c r="VC1196" s="10">
        <f t="shared" si="13567"/>
        <v>32.799999999999997</v>
      </c>
      <c r="VD1196" s="219"/>
      <c r="VE1196" s="167"/>
      <c r="VF1196" s="326"/>
      <c r="VH1196" s="167"/>
      <c r="VI1196" s="167"/>
      <c r="VJ1196" s="167"/>
      <c r="VK1196" s="10"/>
      <c r="VL1196" s="10">
        <f t="shared" si="13567"/>
        <v>31.8</v>
      </c>
      <c r="VM1196" s="219"/>
      <c r="VN1196" s="167"/>
      <c r="VO1196" s="326"/>
      <c r="VQ1196" s="167"/>
      <c r="VR1196" s="167"/>
      <c r="VS1196" s="167"/>
      <c r="VT1196" s="10"/>
      <c r="VU1196" s="10">
        <f t="shared" si="13567"/>
        <v>1.3</v>
      </c>
      <c r="VV1196" s="219"/>
      <c r="VW1196" s="167"/>
      <c r="VX1196" s="326"/>
      <c r="VZ1196" s="167"/>
      <c r="WA1196" s="167"/>
      <c r="WB1196" s="167"/>
      <c r="WC1196" s="10"/>
      <c r="WD1196" s="10">
        <f t="shared" si="13567"/>
        <v>70</v>
      </c>
      <c r="WE1196" s="219"/>
      <c r="WF1196" s="167"/>
      <c r="WG1196" s="326"/>
      <c r="WI1196" s="167"/>
      <c r="WJ1196" s="167"/>
      <c r="WK1196" s="167"/>
      <c r="WL1196" s="10"/>
      <c r="WM1196" s="10">
        <f t="shared" si="13567"/>
        <v>23.2</v>
      </c>
      <c r="WN1196" s="219"/>
      <c r="WO1196" s="167"/>
      <c r="WP1196" s="326"/>
      <c r="WR1196" s="167"/>
      <c r="WS1196" s="167"/>
      <c r="WT1196" s="167"/>
      <c r="WU1196" s="10"/>
      <c r="WV1196" s="10">
        <f t="shared" ref="WV1196:ZG1196" si="13568">SUM(WU1191:WU1195)</f>
        <v>28.3</v>
      </c>
      <c r="WW1196" s="219"/>
      <c r="WX1196" s="167"/>
      <c r="WY1196" s="326"/>
      <c r="XA1196" s="167"/>
      <c r="XB1196" s="167"/>
      <c r="XC1196" s="167"/>
      <c r="XD1196" s="10"/>
      <c r="XE1196" s="10">
        <f t="shared" si="13568"/>
        <v>2.2000000000000002</v>
      </c>
      <c r="XF1196" s="219"/>
      <c r="XG1196" s="167"/>
      <c r="XH1196" s="326"/>
      <c r="XJ1196" s="167"/>
      <c r="XK1196" s="167"/>
      <c r="XL1196" s="167"/>
      <c r="XM1196" s="10"/>
      <c r="XN1196" s="10">
        <f t="shared" si="13568"/>
        <v>15.6</v>
      </c>
      <c r="XO1196" s="219"/>
      <c r="XP1196" s="167"/>
      <c r="XQ1196" s="326"/>
      <c r="XS1196" s="167"/>
      <c r="XT1196" s="167"/>
      <c r="XU1196" s="167"/>
      <c r="XV1196" s="10"/>
      <c r="XW1196" s="10">
        <f t="shared" si="13568"/>
        <v>128.30000000000001</v>
      </c>
      <c r="XX1196" s="219"/>
      <c r="XY1196" s="167"/>
      <c r="XZ1196" s="326"/>
      <c r="YB1196" s="167"/>
      <c r="YC1196" s="167"/>
      <c r="YD1196" s="167"/>
      <c r="YE1196" s="10"/>
      <c r="YF1196" s="10">
        <f t="shared" si="13568"/>
        <v>106.9</v>
      </c>
      <c r="YG1196" s="219"/>
      <c r="YH1196" s="167"/>
      <c r="YI1196" s="326"/>
      <c r="YK1196" s="167"/>
      <c r="YL1196" s="167"/>
      <c r="YM1196" s="167"/>
      <c r="YN1196" s="10"/>
      <c r="YO1196" s="10">
        <f t="shared" si="13568"/>
        <v>113.60000000000001</v>
      </c>
      <c r="YP1196" s="219"/>
      <c r="YQ1196" s="167"/>
      <c r="YR1196" s="326"/>
      <c r="YT1196" s="167"/>
      <c r="YU1196" s="167"/>
      <c r="YV1196" s="167"/>
      <c r="YW1196" s="10"/>
      <c r="YX1196" s="10">
        <f t="shared" si="13568"/>
        <v>49.1</v>
      </c>
      <c r="YY1196" s="219"/>
      <c r="YZ1196" s="167"/>
      <c r="ZA1196" s="326"/>
      <c r="ZC1196" s="167"/>
      <c r="ZD1196" s="167"/>
      <c r="ZE1196" s="167"/>
      <c r="ZF1196" s="10"/>
      <c r="ZG1196" s="10">
        <f t="shared" si="13568"/>
        <v>54.2</v>
      </c>
      <c r="ZH1196" s="219"/>
      <c r="ZI1196" s="167"/>
      <c r="ZJ1196" s="326"/>
      <c r="ZL1196" s="167"/>
      <c r="ZM1196" s="167"/>
      <c r="ZN1196" s="167"/>
      <c r="ZO1196" s="10"/>
      <c r="ZP1196" s="10">
        <f t="shared" ref="ZP1196:ACA1196" si="13569">SUM(ZO1191:ZO1195)</f>
        <v>19.599999999999998</v>
      </c>
      <c r="ZQ1196" s="219"/>
      <c r="ZR1196" s="167"/>
      <c r="ZS1196" s="498"/>
      <c r="ZU1196" s="167"/>
      <c r="ZV1196" s="167"/>
      <c r="ZW1196" s="167"/>
      <c r="ZX1196" s="10"/>
      <c r="ZY1196" s="10">
        <f t="shared" si="13569"/>
        <v>54.500000000000007</v>
      </c>
      <c r="ZZ1196" s="219"/>
      <c r="AAA1196" s="167"/>
      <c r="AAB1196" s="326"/>
      <c r="AAD1196" s="167"/>
      <c r="AAE1196" s="167"/>
      <c r="AAF1196" s="167"/>
      <c r="AAG1196" s="10"/>
      <c r="AAH1196" s="10">
        <f t="shared" si="13569"/>
        <v>22</v>
      </c>
      <c r="AAI1196" s="219"/>
      <c r="AAJ1196" s="167"/>
      <c r="AAK1196" s="326"/>
      <c r="AAM1196" s="167"/>
      <c r="AAN1196" s="167"/>
      <c r="AAO1196" s="167"/>
      <c r="AAP1196" s="10"/>
      <c r="AAQ1196" s="10">
        <f t="shared" si="13569"/>
        <v>28</v>
      </c>
      <c r="AAR1196" s="219"/>
      <c r="AAS1196" s="167"/>
      <c r="AAT1196" s="326"/>
      <c r="AAV1196" s="167"/>
      <c r="AAW1196" s="167"/>
      <c r="AAX1196" s="167"/>
      <c r="AAY1196" s="10"/>
      <c r="AAZ1196" s="10">
        <f t="shared" si="13569"/>
        <v>36.6</v>
      </c>
      <c r="ABA1196" s="219"/>
      <c r="ABB1196" s="167"/>
      <c r="ABC1196" s="326"/>
      <c r="ABE1196" s="167"/>
      <c r="ABF1196" s="167"/>
      <c r="ABG1196" s="167"/>
      <c r="ABH1196" s="10"/>
      <c r="ABI1196" s="10">
        <f t="shared" si="13569"/>
        <v>33</v>
      </c>
      <c r="ABJ1196" s="219"/>
      <c r="ABK1196" s="167"/>
      <c r="ABL1196" s="326"/>
      <c r="ABN1196" s="167"/>
      <c r="ABO1196" s="167"/>
      <c r="ABP1196" s="167"/>
      <c r="ABQ1196" s="10"/>
      <c r="ABR1196" s="10">
        <f t="shared" si="13569"/>
        <v>128.69999999999999</v>
      </c>
      <c r="ABS1196" s="219"/>
      <c r="ABT1196" s="167"/>
      <c r="ABU1196" s="498"/>
      <c r="ABW1196" s="167"/>
      <c r="ABX1196" s="167"/>
      <c r="ABY1196" s="167"/>
      <c r="ABZ1196" s="10"/>
      <c r="ACA1196" s="10">
        <f t="shared" si="13569"/>
        <v>117.9</v>
      </c>
      <c r="ACB1196" s="219"/>
      <c r="ACC1196" s="167"/>
      <c r="ACD1196" s="326"/>
      <c r="ACF1196" s="167"/>
      <c r="ACG1196" s="167"/>
      <c r="ACH1196" s="167"/>
      <c r="ACI1196" s="10"/>
      <c r="ACJ1196" s="10">
        <f t="shared" ref="ACJ1196" si="13570">SUM(ACI1191:ACI1195)</f>
        <v>36.200000000000003</v>
      </c>
      <c r="ACK1196" s="219"/>
      <c r="ACL1196" s="167"/>
      <c r="ACM1196" s="326"/>
      <c r="ACO1196" s="167"/>
      <c r="ACP1196" s="167"/>
      <c r="ACQ1196" s="167"/>
      <c r="ACR1196" s="10"/>
      <c r="ACS1196" s="10">
        <f t="shared" ref="ACS1196" si="13571">SUM(ACR1191:ACR1195)</f>
        <v>36.200000000000003</v>
      </c>
      <c r="ACT1196" s="219"/>
      <c r="ACU1196" s="167"/>
      <c r="ACV1196" s="326"/>
      <c r="ACX1196" s="167"/>
      <c r="ACY1196" s="167"/>
      <c r="ACZ1196" s="167"/>
      <c r="ADA1196" s="10"/>
      <c r="ADB1196" s="10">
        <f t="shared" ref="ADB1196" si="13572">SUM(ADA1191:ADA1195)</f>
        <v>114.9</v>
      </c>
      <c r="ADC1196" s="219"/>
      <c r="ADD1196" s="167"/>
      <c r="ADE1196" s="326"/>
      <c r="ADG1196" s="167"/>
      <c r="ADH1196" s="167"/>
      <c r="ADI1196" s="167"/>
      <c r="ADJ1196" s="10"/>
      <c r="ADK1196" s="10">
        <f t="shared" ref="ADK1196" si="13573">SUM(ADJ1191:ADJ1195)</f>
        <v>117.7</v>
      </c>
      <c r="ADL1196" s="219"/>
      <c r="ADM1196" s="167"/>
      <c r="ADN1196" s="326"/>
      <c r="ADP1196" s="167"/>
      <c r="ADQ1196" s="167"/>
      <c r="ADR1196" s="167"/>
      <c r="ADS1196" s="10"/>
      <c r="ADT1196" s="10">
        <f t="shared" ref="ADT1196" si="13574">SUM(ADS1191:ADS1195)</f>
        <v>23.4</v>
      </c>
      <c r="ADU1196" s="219"/>
      <c r="ADV1196" s="167"/>
      <c r="ADW1196" s="329"/>
      <c r="ADY1196" s="167"/>
      <c r="ADZ1196" s="167"/>
      <c r="AEA1196" s="167"/>
      <c r="AEB1196" s="10"/>
      <c r="AEC1196" s="10">
        <f t="shared" ref="AEC1196" si="13575">SUM(AEB1191:AEB1195)</f>
        <v>47.599999999999994</v>
      </c>
      <c r="AED1196" s="219"/>
      <c r="AEE1196" s="167"/>
      <c r="AEF1196" s="326"/>
      <c r="AEH1196" s="167"/>
      <c r="AEI1196" s="167"/>
      <c r="AEJ1196" s="167"/>
      <c r="AEK1196" s="10"/>
      <c r="AEL1196" s="10">
        <f t="shared" ref="AEL1196" si="13576">SUM(AEK1191:AEK1195)</f>
        <v>27.6</v>
      </c>
      <c r="AEM1196" s="219"/>
      <c r="AEN1196" s="167"/>
      <c r="AEO1196" s="326"/>
      <c r="AEQ1196" s="167"/>
      <c r="AER1196" s="167"/>
      <c r="AES1196" s="167"/>
      <c r="AET1196" s="10"/>
      <c r="AEU1196" s="10">
        <f t="shared" ref="AEU1196" si="13577">SUM(AET1191:AET1195)</f>
        <v>17.8</v>
      </c>
      <c r="AEV1196" s="219"/>
      <c r="AEW1196" s="167"/>
      <c r="AEX1196" s="326"/>
      <c r="AEZ1196" s="167"/>
      <c r="AFA1196" s="167"/>
      <c r="AFB1196" s="167"/>
      <c r="AFC1196" s="10"/>
      <c r="AFD1196" s="10">
        <f t="shared" ref="AFD1196" si="13578">SUM(AFC1191:AFC1195)</f>
        <v>102.7</v>
      </c>
      <c r="AFE1196" s="219"/>
      <c r="AFF1196" s="167"/>
      <c r="AFG1196" s="326"/>
      <c r="AFI1196" s="167"/>
      <c r="AFJ1196" s="167"/>
      <c r="AFK1196" s="167"/>
      <c r="AFL1196" s="10"/>
      <c r="AFM1196" s="10">
        <f t="shared" ref="AFM1196" si="13579">SUM(AFL1191:AFL1195)</f>
        <v>19</v>
      </c>
      <c r="AFN1196" s="219"/>
      <c r="AFO1196" s="167"/>
      <c r="AFP1196" s="326"/>
      <c r="AFR1196" s="167"/>
      <c r="AFS1196" s="167"/>
      <c r="AFT1196" s="167"/>
      <c r="AFU1196" s="10"/>
      <c r="AFV1196" s="10">
        <f t="shared" ref="AFV1196" si="13580">SUM(AFU1191:AFU1195)</f>
        <v>9.1</v>
      </c>
      <c r="AFW1196" s="219"/>
      <c r="AFX1196" s="167"/>
      <c r="AFY1196" s="326"/>
      <c r="AGA1196" s="167"/>
      <c r="AGB1196" s="167"/>
      <c r="AGC1196" s="167"/>
      <c r="AGD1196" s="10"/>
      <c r="AGE1196" s="10">
        <f t="shared" ref="AGE1196" si="13581">SUM(AGD1191:AGD1195)</f>
        <v>128.30000000000001</v>
      </c>
      <c r="AGF1196" s="219"/>
      <c r="AGG1196" s="167"/>
      <c r="AGH1196" s="498"/>
      <c r="AGJ1196" s="167"/>
      <c r="AGK1196" s="167"/>
      <c r="AGL1196" s="167"/>
      <c r="AGM1196" s="10"/>
      <c r="AGN1196" s="10">
        <f t="shared" ref="AGN1196" si="13582">SUM(AGM1191:AGM1195)</f>
        <v>29.8</v>
      </c>
      <c r="AGO1196" s="219"/>
      <c r="AGP1196" s="167"/>
      <c r="AGQ1196" s="326"/>
      <c r="AGS1196" s="167"/>
      <c r="AGT1196" s="167"/>
      <c r="AGU1196" s="167"/>
      <c r="AGV1196" s="10"/>
      <c r="AGW1196" s="10">
        <f t="shared" ref="AGW1196" si="13583">SUM(AGV1191:AGV1195)</f>
        <v>0</v>
      </c>
      <c r="AGX1196" s="219"/>
      <c r="AGY1196" s="167"/>
      <c r="AGZ1196" s="326"/>
      <c r="AHB1196" s="167"/>
      <c r="AHC1196" s="167"/>
      <c r="AHD1196" s="167"/>
      <c r="AHE1196" s="10"/>
      <c r="AHF1196" s="10">
        <f t="shared" ref="AHF1196" si="13584">SUM(AHE1191:AHE1195)</f>
        <v>13</v>
      </c>
      <c r="AHG1196" s="219"/>
      <c r="AHH1196" s="167"/>
      <c r="AHI1196" s="326"/>
      <c r="AHK1196" s="167"/>
      <c r="AHL1196" s="167"/>
      <c r="AHM1196" s="167"/>
      <c r="AHN1196" s="10"/>
      <c r="AHO1196" s="10">
        <f t="shared" ref="AHO1196" si="13585">SUM(AHN1191:AHN1195)</f>
        <v>5.6</v>
      </c>
      <c r="AHP1196" s="219"/>
      <c r="AHQ1196" s="167"/>
      <c r="AHR1196" s="326"/>
      <c r="AHT1196" s="167"/>
      <c r="AHU1196" s="167"/>
      <c r="AHV1196" s="167"/>
      <c r="AHW1196" s="10"/>
      <c r="AHX1196" s="10">
        <f t="shared" ref="AHX1196" si="13586">SUM(AHW1191:AHW1195)</f>
        <v>19.5</v>
      </c>
      <c r="AHY1196" s="219"/>
      <c r="AHZ1196" s="167"/>
      <c r="AIA1196" s="326"/>
      <c r="AIC1196" s="167"/>
      <c r="AID1196" s="167"/>
      <c r="AIE1196" s="167"/>
      <c r="AIF1196" s="10"/>
      <c r="AIG1196" s="10">
        <f t="shared" ref="AIG1196" si="13587">SUM(AIF1191:AIF1195)</f>
        <v>15</v>
      </c>
      <c r="AIH1196" s="219"/>
      <c r="AII1196" s="167"/>
      <c r="AIJ1196" s="498"/>
      <c r="AIL1196" s="167"/>
      <c r="AIM1196" s="167"/>
      <c r="AIN1196" s="167"/>
      <c r="AIO1196" s="10"/>
      <c r="AIP1196" s="10">
        <f t="shared" ref="AIP1196" si="13588">SUM(AIO1191:AIO1195)</f>
        <v>22.4</v>
      </c>
      <c r="AIQ1196" s="219"/>
      <c r="AIR1196" s="167"/>
      <c r="AIS1196" s="326"/>
      <c r="AIU1196" s="167"/>
      <c r="AIV1196" s="167"/>
      <c r="AIW1196" s="167"/>
      <c r="AIX1196" s="10"/>
      <c r="AIY1196" s="10">
        <f t="shared" ref="AIY1196" si="13589">SUM(AIX1191:AIX1195)</f>
        <v>151.1</v>
      </c>
      <c r="AIZ1196" s="219"/>
      <c r="AJA1196" s="167"/>
      <c r="AJB1196" s="326"/>
      <c r="AJD1196" s="167"/>
      <c r="AJE1196" s="167"/>
      <c r="AJF1196" s="167"/>
      <c r="AJG1196" s="10"/>
      <c r="AJH1196" s="10">
        <f t="shared" ref="AJH1196" si="13590">SUM(AJG1191:AJG1195)</f>
        <v>0</v>
      </c>
      <c r="AJI1196" s="219"/>
      <c r="AJJ1196" s="167"/>
      <c r="AJK1196" s="326"/>
      <c r="AJM1196" s="167"/>
      <c r="AJN1196" s="167"/>
      <c r="AJO1196" s="167"/>
      <c r="AJP1196" s="10"/>
      <c r="AJQ1196" s="10">
        <f t="shared" ref="AJQ1196" si="13591">SUM(AJP1191:AJP1195)</f>
        <v>119.4</v>
      </c>
      <c r="AJR1196" s="219"/>
      <c r="AJS1196" s="167"/>
      <c r="AJT1196" s="326"/>
      <c r="AJV1196" s="167"/>
      <c r="AJW1196" s="167"/>
      <c r="AJX1196" s="167"/>
      <c r="AJY1196" s="10"/>
      <c r="AJZ1196" s="10">
        <f t="shared" ref="AJZ1196" si="13592">SUM(AJY1191:AJY1195)</f>
        <v>126.69999999999999</v>
      </c>
      <c r="AKA1196" s="219"/>
      <c r="AKB1196" s="167"/>
      <c r="AKC1196" s="326"/>
      <c r="AKE1196" s="167"/>
      <c r="AKF1196" s="167"/>
      <c r="AKG1196" s="167"/>
      <c r="AKH1196" s="10"/>
      <c r="AKI1196" s="10">
        <f t="shared" ref="AKI1196" si="13593">SUM(AKH1191:AKH1195)</f>
        <v>17.600000000000001</v>
      </c>
      <c r="AKJ1196" s="219"/>
      <c r="AKK1196" s="167"/>
      <c r="AKL1196" s="326"/>
      <c r="AKN1196" s="167"/>
      <c r="AKO1196" s="167"/>
      <c r="AKP1196" s="167"/>
      <c r="AKQ1196" s="10"/>
      <c r="AKR1196" s="10">
        <f t="shared" ref="AKR1196" si="13594">SUM(AKQ1191:AKQ1195)</f>
        <v>7</v>
      </c>
      <c r="AKS1196" s="219"/>
      <c r="AKT1196" s="167"/>
      <c r="AKU1196" s="326"/>
      <c r="AKW1196" s="167"/>
      <c r="AKX1196" s="167"/>
      <c r="AKY1196" s="167"/>
      <c r="AKZ1196" s="10"/>
      <c r="ALA1196" s="10">
        <f t="shared" ref="ALA1196" si="13595">SUM(AKZ1191:AKZ1195)</f>
        <v>105.7</v>
      </c>
      <c r="ALB1196" s="219"/>
      <c r="ALC1196" s="167"/>
      <c r="ALD1196" s="329"/>
      <c r="ALF1196" s="167"/>
      <c r="ALG1196" s="167"/>
      <c r="ALH1196" s="167"/>
      <c r="ALI1196" s="10"/>
      <c r="ALJ1196" s="10">
        <f t="shared" ref="ALJ1196" si="13596">SUM(ALI1191:ALI1195)</f>
        <v>29.8</v>
      </c>
      <c r="ALK1196" s="219"/>
      <c r="ALL1196" s="167"/>
      <c r="ALM1196" s="326"/>
      <c r="ALO1196" s="167"/>
      <c r="ALP1196" s="167"/>
      <c r="ALQ1196" s="167"/>
      <c r="ALR1196" s="10"/>
      <c r="ALS1196" s="10">
        <f t="shared" ref="ALS1196" si="13597">SUM(ALR1191:ALR1195)</f>
        <v>46.8</v>
      </c>
      <c r="ALT1196" s="219"/>
      <c r="ALU1196" s="167"/>
      <c r="ALV1196" s="326"/>
      <c r="ALX1196" s="167"/>
      <c r="ALY1196" s="167"/>
      <c r="ALZ1196" s="167"/>
      <c r="AMA1196" s="10"/>
      <c r="AMB1196" s="10">
        <f t="shared" ref="AMB1196" si="13598">SUM(AMA1191:AMA1195)</f>
        <v>62.099999999999994</v>
      </c>
      <c r="AMC1196" s="219"/>
      <c r="AMD1196" s="167"/>
      <c r="AME1196" s="326"/>
      <c r="AMG1196" s="167"/>
      <c r="AMH1196" s="167"/>
      <c r="AMI1196" s="167"/>
      <c r="AMJ1196" s="10"/>
      <c r="AMK1196" s="10">
        <f t="shared" ref="AMK1196" si="13599">SUM(AMJ1191:AMJ1195)</f>
        <v>14.5</v>
      </c>
      <c r="AML1196" s="219"/>
      <c r="AMM1196" s="167"/>
      <c r="AMN1196" s="326"/>
      <c r="AMP1196" s="167"/>
      <c r="AMQ1196" s="167"/>
      <c r="AMR1196" s="167"/>
      <c r="AMS1196" s="10"/>
      <c r="AMT1196" s="10">
        <f t="shared" ref="AMT1196" si="13600">SUM(AMS1191:AMS1195)</f>
        <v>26.6</v>
      </c>
      <c r="AMU1196" s="219"/>
      <c r="AMV1196" s="167"/>
      <c r="AMW1196" s="326"/>
      <c r="AMY1196" s="167"/>
      <c r="AMZ1196" s="167"/>
      <c r="ANA1196" s="167"/>
      <c r="ANB1196" s="10"/>
      <c r="ANC1196" s="10">
        <f t="shared" ref="ANC1196" si="13601">SUM(ANB1191:ANB1195)</f>
        <v>13</v>
      </c>
      <c r="AND1196" s="219"/>
      <c r="ANE1196" s="167"/>
      <c r="ANF1196" s="326"/>
      <c r="ANH1196" s="167"/>
      <c r="ANI1196" s="167"/>
      <c r="ANJ1196" s="167"/>
      <c r="ANK1196" s="10"/>
      <c r="ANL1196" s="10">
        <f t="shared" ref="ANL1196" si="13602">SUM(ANK1191:ANK1195)</f>
        <v>8</v>
      </c>
      <c r="ANM1196" s="219"/>
      <c r="ANN1196" s="167"/>
      <c r="ANO1196" s="326"/>
      <c r="ANQ1196" s="167"/>
      <c r="ANR1196" s="167"/>
      <c r="ANS1196" s="167"/>
      <c r="ANT1196" s="10"/>
      <c r="ANU1196" s="10">
        <f t="shared" ref="ANU1196" si="13603">SUM(ANT1191:ANT1195)</f>
        <v>44.400000000000006</v>
      </c>
      <c r="ANV1196" s="219"/>
      <c r="ANW1196" s="167"/>
      <c r="ANX1196" s="326"/>
      <c r="ANZ1196" s="167"/>
      <c r="AOA1196" s="167"/>
      <c r="AOB1196" s="167"/>
      <c r="AOC1196" s="10"/>
      <c r="AOD1196" s="10">
        <f t="shared" ref="AOD1196" si="13604">SUM(AOC1191:AOC1195)</f>
        <v>16.3</v>
      </c>
      <c r="AOE1196" s="219"/>
      <c r="AOF1196" s="167"/>
      <c r="AOG1196" s="326"/>
      <c r="AOI1196" s="167"/>
      <c r="AOJ1196" s="167"/>
      <c r="AOK1196" s="167"/>
      <c r="AOL1196" s="10"/>
      <c r="AOM1196" s="10">
        <f t="shared" ref="AOM1196" si="13605">SUM(AOL1191:AOL1195)</f>
        <v>32.799999999999997</v>
      </c>
      <c r="AON1196" s="219"/>
      <c r="AOO1196" s="167"/>
      <c r="AOP1196" s="498"/>
      <c r="AOR1196" s="167"/>
      <c r="AOS1196" s="167"/>
      <c r="AOT1196" s="167"/>
      <c r="AOU1196" s="10"/>
      <c r="AOV1196" s="10">
        <f t="shared" ref="AOV1196" si="13606">SUM(AOU1191:AOU1195)</f>
        <v>31.599999999999998</v>
      </c>
      <c r="AOW1196" s="219"/>
      <c r="AOX1196" s="167"/>
      <c r="AOY1196" s="326"/>
      <c r="APA1196" s="167"/>
      <c r="APB1196" s="167"/>
      <c r="APC1196" s="167"/>
      <c r="APD1196" s="10"/>
      <c r="APE1196" s="10">
        <f t="shared" ref="APE1196" si="13607">SUM(APD1191:APD1195)</f>
        <v>34.400000000000006</v>
      </c>
      <c r="APF1196" s="219"/>
      <c r="APG1196" s="167"/>
      <c r="APH1196" s="326"/>
      <c r="APJ1196" s="167"/>
      <c r="APK1196" s="167"/>
      <c r="APL1196" s="167"/>
      <c r="APM1196" s="10"/>
      <c r="APN1196" s="10">
        <f t="shared" ref="APN1196" si="13608">SUM(APM1191:APM1195)</f>
        <v>119.2</v>
      </c>
      <c r="APO1196" s="219"/>
      <c r="APP1196" s="167"/>
      <c r="APQ1196" s="326"/>
      <c r="APS1196" s="167"/>
      <c r="APT1196" s="167"/>
      <c r="APU1196" s="167"/>
      <c r="APV1196" s="10"/>
      <c r="APW1196" s="10">
        <f t="shared" ref="APW1196" si="13609">SUM(APV1191:APV1195)</f>
        <v>16.299999999999997</v>
      </c>
      <c r="APX1196" s="219"/>
      <c r="APY1196" s="167"/>
      <c r="APZ1196" s="326"/>
      <c r="AQB1196" s="167"/>
      <c r="AQC1196" s="167"/>
      <c r="AQD1196" s="167"/>
      <c r="AQE1196" s="10"/>
      <c r="AQF1196" s="10">
        <f t="shared" ref="AQF1196" si="13610">SUM(AQE1191:AQE1195)</f>
        <v>0</v>
      </c>
      <c r="AQG1196" s="219"/>
      <c r="AQH1196" s="167"/>
      <c r="AQI1196" s="326"/>
      <c r="AQK1196" s="167"/>
      <c r="AQL1196" s="167"/>
      <c r="AQM1196" s="167"/>
      <c r="AQN1196" s="10"/>
      <c r="AQO1196" s="10">
        <f t="shared" ref="AQO1196" si="13611">SUM(AQN1191:AQN1195)</f>
        <v>19.399999999999999</v>
      </c>
      <c r="AQP1196" s="219"/>
      <c r="AQQ1196" s="167"/>
      <c r="AQR1196" s="326"/>
      <c r="AQT1196" s="167"/>
      <c r="AQU1196" s="167"/>
      <c r="AQV1196" s="167"/>
      <c r="AQW1196" s="10"/>
      <c r="AQX1196" s="10">
        <f t="shared" ref="AQX1196:ATI1196" si="13612">SUM(AQW1191:AQW1195)</f>
        <v>9.1</v>
      </c>
      <c r="AQY1196" s="219"/>
      <c r="AQZ1196" s="167"/>
      <c r="ARA1196" s="326"/>
      <c r="ARC1196" s="167"/>
      <c r="ARD1196" s="167"/>
      <c r="ARE1196" s="167"/>
      <c r="ARF1196" s="10"/>
      <c r="ARG1196" s="10">
        <f t="shared" si="13612"/>
        <v>115</v>
      </c>
      <c r="ARH1196" s="219"/>
      <c r="ARI1196" s="167"/>
      <c r="ARJ1196" s="326"/>
      <c r="ARL1196" s="167"/>
      <c r="ARM1196" s="167"/>
      <c r="ARN1196" s="167"/>
      <c r="ARO1196" s="10"/>
      <c r="ARP1196" s="10">
        <f t="shared" si="13612"/>
        <v>19.100000000000001</v>
      </c>
      <c r="ARQ1196" s="219"/>
      <c r="ARR1196" s="167"/>
      <c r="ARS1196" s="329"/>
      <c r="ARU1196" s="167"/>
      <c r="ARV1196" s="167"/>
      <c r="ARW1196" s="167"/>
      <c r="ARX1196" s="10"/>
      <c r="ARY1196" s="10">
        <f t="shared" si="13612"/>
        <v>38.5</v>
      </c>
      <c r="ARZ1196" s="219"/>
      <c r="ASA1196" s="167"/>
      <c r="ASB1196" s="326"/>
      <c r="ASD1196" s="167"/>
      <c r="ASE1196" s="167"/>
      <c r="ASF1196" s="167"/>
      <c r="ASG1196" s="10"/>
      <c r="ASH1196" s="10">
        <f t="shared" si="13612"/>
        <v>28.900000000000002</v>
      </c>
      <c r="ASI1196" s="219"/>
      <c r="ASJ1196" s="167"/>
      <c r="ASK1196" s="326"/>
      <c r="ASM1196" s="167"/>
      <c r="ASN1196" s="167"/>
      <c r="ASO1196" s="167"/>
      <c r="ASP1196" s="10"/>
      <c r="ASQ1196" s="10">
        <f t="shared" si="13612"/>
        <v>110.6</v>
      </c>
      <c r="ASR1196" s="219"/>
      <c r="ASS1196" s="167"/>
      <c r="AST1196" s="326"/>
      <c r="ASV1196" s="167"/>
      <c r="ASW1196" s="167"/>
      <c r="ASX1196" s="167"/>
      <c r="ASY1196" s="10"/>
      <c r="ASZ1196" s="10">
        <f t="shared" si="13612"/>
        <v>124.8</v>
      </c>
      <c r="ATA1196" s="219"/>
      <c r="ATB1196" s="167"/>
      <c r="ATC1196" s="326"/>
      <c r="ATE1196" s="167"/>
      <c r="ATF1196" s="167"/>
      <c r="ATG1196" s="167"/>
      <c r="ATH1196" s="10"/>
      <c r="ATI1196" s="10">
        <f t="shared" si="13612"/>
        <v>106.9</v>
      </c>
      <c r="ATJ1196" s="219"/>
      <c r="ATK1196" s="167"/>
      <c r="ATL1196" s="326"/>
      <c r="ATN1196" s="167"/>
      <c r="ATO1196" s="167"/>
      <c r="ATP1196" s="167"/>
      <c r="ATQ1196" s="10"/>
      <c r="ATR1196" s="10">
        <f t="shared" ref="ATR1196:AWC1196" si="13613">SUM(ATQ1191:ATQ1195)</f>
        <v>119.3</v>
      </c>
      <c r="ATS1196" s="219"/>
      <c r="ATT1196" s="167"/>
      <c r="ATU1196" s="326"/>
      <c r="ATW1196" s="167"/>
      <c r="ATX1196" s="167"/>
      <c r="ATY1196" s="167"/>
      <c r="ATZ1196" s="10"/>
      <c r="AUA1196" s="10">
        <f t="shared" si="13613"/>
        <v>21.1</v>
      </c>
      <c r="AUB1196" s="219"/>
      <c r="AUC1196" s="167"/>
      <c r="AUD1196" s="326"/>
      <c r="AUF1196" s="167"/>
      <c r="AUG1196" s="167"/>
      <c r="AUH1196" s="167"/>
      <c r="AUI1196" s="10"/>
      <c r="AUJ1196" s="10">
        <f t="shared" si="13613"/>
        <v>28.6</v>
      </c>
      <c r="AUK1196" s="219"/>
      <c r="AUL1196" s="167"/>
      <c r="AUM1196" s="326"/>
      <c r="AUO1196" s="167"/>
      <c r="AUP1196" s="167"/>
      <c r="AUQ1196" s="167"/>
      <c r="AUR1196" s="10"/>
      <c r="AUS1196" s="10">
        <f t="shared" si="13613"/>
        <v>6</v>
      </c>
      <c r="AUT1196" s="219"/>
      <c r="AUU1196" s="167"/>
      <c r="AUV1196" s="326"/>
      <c r="AUX1196" s="167"/>
      <c r="AUY1196" s="167"/>
      <c r="AUZ1196" s="167"/>
      <c r="AVA1196" s="10"/>
      <c r="AVB1196" s="10">
        <f t="shared" si="13613"/>
        <v>15.799999999999999</v>
      </c>
      <c r="AVC1196" s="219"/>
      <c r="AVD1196" s="167"/>
      <c r="AVE1196" s="326"/>
      <c r="AVG1196" s="167"/>
      <c r="AVH1196" s="167"/>
      <c r="AVI1196" s="167"/>
      <c r="AVJ1196" s="10"/>
      <c r="AVK1196" s="10">
        <f t="shared" si="13613"/>
        <v>118.4</v>
      </c>
      <c r="AVL1196" s="219"/>
      <c r="AVM1196" s="167"/>
      <c r="AVN1196" s="329"/>
      <c r="AVP1196" s="167"/>
      <c r="AVQ1196" s="167"/>
      <c r="AVR1196" s="167"/>
      <c r="AVS1196" s="10"/>
      <c r="AVT1196" s="10">
        <f t="shared" si="13613"/>
        <v>108.4</v>
      </c>
      <c r="AVU1196" s="219"/>
      <c r="AVV1196" s="167"/>
      <c r="AVW1196" s="326"/>
      <c r="AVY1196" s="167"/>
      <c r="AVZ1196" s="167"/>
      <c r="AWA1196" s="167"/>
      <c r="AWB1196" s="10"/>
      <c r="AWC1196" s="10">
        <f t="shared" si="13613"/>
        <v>35.799999999999997</v>
      </c>
      <c r="AWD1196" s="219"/>
      <c r="AWE1196" s="167"/>
      <c r="AWF1196" s="326"/>
      <c r="AWH1196" s="167"/>
      <c r="AWI1196" s="167"/>
      <c r="AWJ1196" s="167"/>
      <c r="AWK1196" s="10"/>
      <c r="AWL1196" s="10">
        <f t="shared" ref="AWL1196:AYW1196" si="13614">SUM(AWK1191:AWK1195)</f>
        <v>8.1999999999999993</v>
      </c>
      <c r="AWM1196" s="219"/>
      <c r="AWN1196" s="167"/>
      <c r="AWO1196" s="326"/>
      <c r="AWQ1196" s="167"/>
      <c r="AWR1196" s="167"/>
      <c r="AWS1196" s="167"/>
      <c r="AWT1196" s="10"/>
      <c r="AWU1196" s="10">
        <f t="shared" si="13614"/>
        <v>6</v>
      </c>
      <c r="AWV1196" s="219"/>
      <c r="AWW1196" s="167"/>
      <c r="AWX1196" s="326"/>
      <c r="AWZ1196" s="167"/>
      <c r="AXA1196" s="167"/>
      <c r="AXB1196" s="167"/>
      <c r="AXC1196" s="10"/>
      <c r="AXD1196" s="10">
        <f t="shared" si="13614"/>
        <v>115.1</v>
      </c>
      <c r="AXE1196" s="219"/>
      <c r="AXF1196" s="167"/>
      <c r="AXG1196" s="498"/>
      <c r="AXI1196" s="167"/>
      <c r="AXJ1196" s="167"/>
      <c r="AXK1196" s="167"/>
      <c r="AXL1196" s="10"/>
      <c r="AXM1196" s="10">
        <f t="shared" si="13614"/>
        <v>20.5</v>
      </c>
      <c r="AXN1196" s="219"/>
      <c r="AXO1196" s="167"/>
      <c r="AXP1196" s="326"/>
      <c r="AXR1196" s="167"/>
      <c r="AXS1196" s="167"/>
      <c r="AXT1196" s="167"/>
      <c r="AXU1196" s="10"/>
      <c r="AXV1196" s="10">
        <f t="shared" si="13614"/>
        <v>138.5</v>
      </c>
      <c r="AXW1196" s="219"/>
      <c r="AXX1196" s="167"/>
      <c r="AXY1196" s="326"/>
      <c r="AYA1196" s="167"/>
      <c r="AYB1196" s="167"/>
      <c r="AYC1196" s="167"/>
      <c r="AYD1196" s="10"/>
      <c r="AYE1196" s="10">
        <f t="shared" si="13614"/>
        <v>29.8</v>
      </c>
      <c r="AYF1196" s="219"/>
      <c r="AYG1196" s="167"/>
      <c r="AYH1196" s="326"/>
      <c r="AYJ1196" s="167"/>
      <c r="AYK1196" s="167"/>
      <c r="AYL1196" s="167"/>
      <c r="AYM1196" s="10"/>
      <c r="AYN1196" s="10">
        <f t="shared" si="13614"/>
        <v>21.5</v>
      </c>
      <c r="AYO1196" s="219"/>
      <c r="AYP1196" s="167"/>
      <c r="AYQ1196" s="326"/>
      <c r="AYS1196" s="167"/>
      <c r="AYT1196" s="167"/>
      <c r="AYU1196" s="167"/>
      <c r="AYV1196" s="10"/>
      <c r="AYW1196" s="10">
        <f t="shared" si="13614"/>
        <v>24.3</v>
      </c>
      <c r="AYX1196" s="219"/>
      <c r="AYY1196" s="167"/>
      <c r="AYZ1196" s="498"/>
      <c r="AZB1196" s="167"/>
      <c r="AZC1196" s="167"/>
      <c r="AZD1196" s="167"/>
      <c r="AZE1196" s="10"/>
      <c r="AZF1196" s="10">
        <f t="shared" ref="AZF1196:BBQ1196" si="13615">SUM(AZE1191:AZE1195)</f>
        <v>29.3</v>
      </c>
      <c r="AZG1196" s="219"/>
      <c r="AZH1196" s="167"/>
      <c r="AZI1196" s="326"/>
      <c r="AZK1196" s="167"/>
      <c r="AZL1196" s="167"/>
      <c r="AZM1196" s="167"/>
      <c r="AZN1196" s="10"/>
      <c r="AZO1196" s="10">
        <f t="shared" si="13615"/>
        <v>9.3000000000000007</v>
      </c>
      <c r="AZP1196" s="219"/>
      <c r="AZQ1196" s="167"/>
      <c r="AZR1196" s="326"/>
      <c r="AZT1196" s="167"/>
      <c r="AZU1196" s="167"/>
      <c r="AZV1196" s="167"/>
      <c r="AZW1196" s="10"/>
      <c r="AZX1196" s="10">
        <f t="shared" si="13615"/>
        <v>130.6</v>
      </c>
      <c r="AZY1196" s="219"/>
      <c r="AZZ1196" s="167"/>
      <c r="BAA1196" s="326"/>
      <c r="BAC1196" s="167"/>
      <c r="BAD1196" s="167"/>
      <c r="BAE1196" s="167"/>
      <c r="BAF1196" s="10"/>
      <c r="BAG1196" s="10">
        <f t="shared" si="13615"/>
        <v>121.69999999999999</v>
      </c>
      <c r="BAH1196" s="219"/>
      <c r="BAI1196" s="167"/>
      <c r="BAJ1196" s="326"/>
      <c r="BAL1196" s="167"/>
      <c r="BAM1196" s="167"/>
      <c r="BAN1196" s="167"/>
      <c r="BAO1196" s="10"/>
      <c r="BAP1196" s="10">
        <f t="shared" si="13615"/>
        <v>136.9</v>
      </c>
      <c r="BAQ1196" s="219"/>
      <c r="BAR1196" s="167"/>
      <c r="BAS1196" s="326"/>
      <c r="BAU1196" s="167"/>
      <c r="BAV1196" s="167"/>
      <c r="BAW1196" s="167"/>
      <c r="BAX1196" s="10"/>
      <c r="BAY1196" s="10">
        <f t="shared" si="13615"/>
        <v>36.1</v>
      </c>
      <c r="BAZ1196" s="219"/>
      <c r="BBA1196" s="167"/>
      <c r="BBB1196" s="326"/>
      <c r="BBD1196" s="167"/>
      <c r="BBE1196" s="167"/>
      <c r="BBF1196" s="167"/>
      <c r="BBG1196" s="10"/>
      <c r="BBH1196" s="10">
        <f t="shared" si="13615"/>
        <v>24.099999999999998</v>
      </c>
      <c r="BBI1196" s="219"/>
      <c r="BBJ1196" s="167"/>
      <c r="BBK1196" s="326"/>
      <c r="BBM1196" s="167"/>
      <c r="BBN1196" s="167"/>
      <c r="BBO1196" s="167"/>
      <c r="BBP1196" s="10"/>
      <c r="BBQ1196" s="10">
        <f t="shared" si="13615"/>
        <v>1.2</v>
      </c>
      <c r="BBR1196" s="219"/>
      <c r="BBS1196" s="167"/>
      <c r="BBT1196" s="326"/>
      <c r="BBV1196" s="167"/>
      <c r="BBW1196" s="167"/>
      <c r="BBX1196" s="167"/>
      <c r="BBY1196" s="10"/>
      <c r="BBZ1196" s="10">
        <f t="shared" ref="BBZ1196:BEK1196" si="13616">SUM(BBY1191:BBY1195)</f>
        <v>18.5</v>
      </c>
      <c r="BCA1196" s="219"/>
      <c r="BCB1196" s="167"/>
      <c r="BCC1196" s="329"/>
      <c r="BCE1196" s="167"/>
      <c r="BCF1196" s="167"/>
      <c r="BCG1196" s="167"/>
      <c r="BCH1196" s="10"/>
      <c r="BCI1196" s="10">
        <f t="shared" si="13616"/>
        <v>60.1</v>
      </c>
      <c r="BCJ1196" s="219"/>
      <c r="BCK1196" s="167"/>
      <c r="BCL1196" s="326"/>
      <c r="BCN1196" s="167"/>
      <c r="BCO1196" s="167"/>
      <c r="BCP1196" s="167"/>
      <c r="BCQ1196" s="10"/>
      <c r="BCR1196" s="10">
        <f t="shared" si="13616"/>
        <v>25</v>
      </c>
      <c r="BCS1196" s="219"/>
      <c r="BCT1196" s="167"/>
      <c r="BCU1196" s="326"/>
      <c r="BCW1196" s="167"/>
      <c r="BCX1196" s="167"/>
      <c r="BCY1196" s="167"/>
      <c r="BCZ1196" s="10"/>
      <c r="BDA1196" s="10">
        <f t="shared" si="13616"/>
        <v>119.7</v>
      </c>
      <c r="BDB1196" s="219"/>
      <c r="BDC1196" s="167"/>
      <c r="BDD1196" s="326"/>
      <c r="BDF1196" s="167"/>
      <c r="BDG1196" s="167"/>
      <c r="BDH1196" s="167"/>
      <c r="BDI1196" s="10"/>
      <c r="BDJ1196" s="10">
        <f t="shared" si="13616"/>
        <v>41.1</v>
      </c>
      <c r="BDK1196" s="219"/>
      <c r="BDL1196" s="167"/>
      <c r="BDM1196" s="329"/>
      <c r="BDO1196" s="167"/>
      <c r="BDP1196" s="167"/>
      <c r="BDQ1196" s="167"/>
      <c r="BDR1196" s="10"/>
      <c r="BDS1196" s="10">
        <f t="shared" si="13616"/>
        <v>17.600000000000001</v>
      </c>
      <c r="BDT1196" s="219"/>
      <c r="BDU1196" s="167"/>
      <c r="BDV1196" s="326"/>
      <c r="BDX1196" s="167"/>
      <c r="BDY1196" s="167"/>
      <c r="BDZ1196" s="167"/>
      <c r="BEA1196" s="10"/>
      <c r="BEB1196" s="10">
        <f t="shared" si="13616"/>
        <v>7</v>
      </c>
      <c r="BEC1196" s="219"/>
      <c r="BED1196" s="167"/>
      <c r="BEE1196" s="498"/>
      <c r="BEG1196" s="167"/>
      <c r="BEH1196" s="167"/>
      <c r="BEI1196" s="167"/>
      <c r="BEJ1196" s="10"/>
      <c r="BEK1196" s="10">
        <f t="shared" si="13616"/>
        <v>22.9</v>
      </c>
      <c r="BEL1196" s="219"/>
      <c r="BEM1196" s="167"/>
      <c r="BEN1196" s="498"/>
      <c r="BEP1196" s="167"/>
      <c r="BEQ1196" s="167"/>
      <c r="BER1196" s="167"/>
      <c r="BES1196" s="10"/>
      <c r="BET1196" s="10">
        <f t="shared" ref="BET1196:BFC1196" si="13617">SUM(BES1191:BES1195)</f>
        <v>30.5</v>
      </c>
      <c r="BEU1196" s="219"/>
      <c r="BEV1196" s="167"/>
      <c r="BEW1196" s="326"/>
      <c r="BEY1196" s="167"/>
      <c r="BEZ1196" s="167"/>
      <c r="BFA1196" s="167"/>
      <c r="BFB1196" s="10"/>
      <c r="BFC1196" s="10">
        <f t="shared" si="13617"/>
        <v>129.5</v>
      </c>
      <c r="BFD1196" s="219"/>
      <c r="BFE1196" s="167"/>
      <c r="BFF1196" s="362"/>
      <c r="BFH1196" s="167"/>
      <c r="BFI1196" s="167"/>
      <c r="BFJ1196" s="167"/>
      <c r="BFK1196" s="10"/>
      <c r="BFL1196" s="10"/>
      <c r="BFN1196" s="167"/>
      <c r="BFO1196" s="362"/>
      <c r="BFQ1196" s="167"/>
      <c r="BFR1196" s="167"/>
      <c r="BFS1196" s="167"/>
      <c r="BFT1196" s="10"/>
      <c r="BFU1196" s="10"/>
      <c r="BFW1196" s="167"/>
      <c r="BFX1196" s="329"/>
      <c r="BFZ1196" s="167"/>
      <c r="BGA1196" s="167"/>
      <c r="BGB1196" s="167"/>
      <c r="BGC1196" s="10"/>
      <c r="BGD1196" s="10"/>
      <c r="BGF1196" s="167"/>
      <c r="BGG1196" s="362"/>
      <c r="BGI1196" s="167"/>
      <c r="BGJ1196" s="167"/>
      <c r="BGK1196" s="167"/>
      <c r="BGL1196" s="10"/>
      <c r="BGM1196" s="10"/>
      <c r="BGO1196" s="167"/>
      <c r="BGP1196" s="329"/>
      <c r="BGR1196" s="167"/>
      <c r="BGS1196" s="167"/>
      <c r="BGT1196" s="167"/>
      <c r="BGU1196" s="10"/>
      <c r="BGV1196" s="10"/>
      <c r="BGX1196" s="167"/>
      <c r="BGY1196" s="362"/>
      <c r="BHA1196" s="167"/>
      <c r="BHB1196" s="167"/>
      <c r="BHC1196" s="167"/>
      <c r="BHD1196" s="10"/>
      <c r="BHE1196" s="10"/>
    </row>
    <row r="1197" spans="1:1565" s="14" customFormat="1" ht="15">
      <c r="A1197" s="167" t="s">
        <v>120</v>
      </c>
      <c r="B1197" s="325" t="s">
        <v>3427</v>
      </c>
      <c r="D1197" s="230">
        <f>IF(C1197="Kopman",2.2,1)</f>
        <v>1</v>
      </c>
      <c r="E1197" s="168">
        <f>VLOOKUP(B1197,$A$1213:$F$2274,6,FALSE)</f>
        <v>0</v>
      </c>
      <c r="F1197" s="167" t="s">
        <v>61</v>
      </c>
      <c r="G1197" s="10">
        <f>E1197*1.5*D1197</f>
        <v>0</v>
      </c>
      <c r="H1197" s="10"/>
      <c r="I1197" s="219"/>
      <c r="J1197" s="167" t="s">
        <v>120</v>
      </c>
      <c r="K1197" s="325" t="s">
        <v>3427</v>
      </c>
      <c r="M1197" s="230">
        <f>IF(L1197="Kopman",2.2,1)</f>
        <v>1</v>
      </c>
      <c r="N1197" s="168">
        <f>VLOOKUP(K1197,$A$1213:$F$2274,6,FALSE)</f>
        <v>0</v>
      </c>
      <c r="O1197" s="167" t="s">
        <v>61</v>
      </c>
      <c r="P1197" s="10">
        <f>N1197*1.5*M1197</f>
        <v>0</v>
      </c>
      <c r="Q1197" s="10"/>
      <c r="R1197" s="219"/>
      <c r="S1197" s="167" t="s">
        <v>120</v>
      </c>
      <c r="T1197" s="325" t="s">
        <v>2868</v>
      </c>
      <c r="V1197" s="230">
        <f t="shared" ref="V1197" si="13618">IF(U1197="Kopman",2.2,1)</f>
        <v>1</v>
      </c>
      <c r="W1197" s="168">
        <f t="shared" ref="W1197:W1201" si="13619">VLOOKUP(T1197,$A$1213:$F$2274,6,FALSE)</f>
        <v>4</v>
      </c>
      <c r="X1197" s="167" t="s">
        <v>61</v>
      </c>
      <c r="Y1197" s="10">
        <f t="shared" ref="Y1197" si="13620">W1197*1.5*V1197</f>
        <v>6</v>
      </c>
      <c r="Z1197" s="10"/>
      <c r="AA1197" s="219"/>
      <c r="AB1197" s="167" t="s">
        <v>120</v>
      </c>
      <c r="AC1197" s="325" t="s">
        <v>3313</v>
      </c>
      <c r="AE1197" s="230">
        <f t="shared" ref="AE1197" si="13621">IF(AD1197="Kopman",2.2,1)</f>
        <v>1</v>
      </c>
      <c r="AF1197" s="168">
        <f t="shared" ref="AF1197:AF1201" si="13622">VLOOKUP(AC1197,$A$1213:$F$2274,6,FALSE)</f>
        <v>0</v>
      </c>
      <c r="AG1197" s="167" t="s">
        <v>61</v>
      </c>
      <c r="AH1197" s="10">
        <f t="shared" ref="AH1197" si="13623">AF1197*1.5*AE1197</f>
        <v>0</v>
      </c>
      <c r="AI1197" s="10"/>
      <c r="AJ1197" s="219"/>
      <c r="AK1197" s="167" t="s">
        <v>120</v>
      </c>
      <c r="AL1197" s="498" t="s">
        <v>2318</v>
      </c>
      <c r="AN1197" s="230">
        <f t="shared" ref="AN1197" si="13624">IF(AM1197="Kopman",2.2,1)</f>
        <v>1</v>
      </c>
      <c r="AO1197" s="168">
        <f t="shared" ref="AO1197:AO1201" si="13625">VLOOKUP(AL1197,$A$1213:$F$2274,6,FALSE)</f>
        <v>0</v>
      </c>
      <c r="AP1197" s="167" t="s">
        <v>61</v>
      </c>
      <c r="AQ1197" s="10">
        <f t="shared" ref="AQ1197" si="13626">AO1197*1.5*AN1197</f>
        <v>0</v>
      </c>
      <c r="AR1197" s="10"/>
      <c r="AS1197" s="219"/>
      <c r="AT1197" s="167" t="s">
        <v>120</v>
      </c>
      <c r="AU1197" s="325" t="s">
        <v>1411</v>
      </c>
      <c r="AW1197" s="230">
        <f t="shared" ref="AW1197" si="13627">IF(AV1197="Kopman",2.2,1)</f>
        <v>1</v>
      </c>
      <c r="AX1197" s="168">
        <f t="shared" ref="AX1197:AX1201" si="13628">VLOOKUP(AU1197,$A$1213:$F$2274,6,FALSE)</f>
        <v>11</v>
      </c>
      <c r="AY1197" s="167" t="s">
        <v>61</v>
      </c>
      <c r="AZ1197" s="10">
        <f t="shared" ref="AZ1197" si="13629">AX1197*1.5*AW1197</f>
        <v>16.5</v>
      </c>
      <c r="BA1197" s="10"/>
      <c r="BB1197" s="219"/>
      <c r="BC1197" s="167" t="s">
        <v>120</v>
      </c>
      <c r="BD1197" s="325" t="s">
        <v>3427</v>
      </c>
      <c r="BF1197" s="230">
        <f t="shared" ref="BF1197" si="13630">IF(BE1197="Kopman",2.2,1)</f>
        <v>1</v>
      </c>
      <c r="BG1197" s="168">
        <f t="shared" ref="BG1197:BG1201" si="13631">VLOOKUP(BD1197,$A$1213:$F$2274,6,FALSE)</f>
        <v>0</v>
      </c>
      <c r="BH1197" s="167" t="s">
        <v>61</v>
      </c>
      <c r="BI1197" s="10">
        <f t="shared" ref="BI1197" si="13632">BG1197*1.5*BF1197</f>
        <v>0</v>
      </c>
      <c r="BJ1197" s="10"/>
      <c r="BK1197" s="219"/>
      <c r="BL1197" s="167" t="s">
        <v>120</v>
      </c>
      <c r="BM1197" s="325" t="s">
        <v>3427</v>
      </c>
      <c r="BO1197" s="230">
        <f t="shared" ref="BO1197" si="13633">IF(BN1197="Kopman",2.2,1)</f>
        <v>1</v>
      </c>
      <c r="BP1197" s="168">
        <f t="shared" ref="BP1197:BP1201" si="13634">VLOOKUP(BM1197,$A$1213:$F$2274,6,FALSE)</f>
        <v>0</v>
      </c>
      <c r="BQ1197" s="167" t="s">
        <v>61</v>
      </c>
      <c r="BR1197" s="10">
        <f t="shared" ref="BR1197" si="13635">BP1197*1.5*BO1197</f>
        <v>0</v>
      </c>
      <c r="BS1197" s="10"/>
      <c r="BT1197" s="219"/>
      <c r="BU1197" s="167" t="s">
        <v>120</v>
      </c>
      <c r="BV1197" s="325" t="s">
        <v>796</v>
      </c>
      <c r="BX1197" s="230">
        <f t="shared" ref="BX1197" si="13636">IF(BW1197="Kopman",2.2,1)</f>
        <v>1</v>
      </c>
      <c r="BY1197" s="168">
        <f t="shared" ref="BY1197:BY1201" si="13637">VLOOKUP(BV1197,$A$1213:$F$2274,6,FALSE)</f>
        <v>1</v>
      </c>
      <c r="BZ1197" s="167" t="s">
        <v>61</v>
      </c>
      <c r="CA1197" s="10">
        <f t="shared" ref="CA1197" si="13638">BY1197*1.5*BX1197</f>
        <v>1.5</v>
      </c>
      <c r="CB1197" s="10"/>
      <c r="CC1197" s="219"/>
      <c r="CD1197" s="167" t="s">
        <v>120</v>
      </c>
      <c r="CE1197" s="325" t="s">
        <v>3427</v>
      </c>
      <c r="CG1197" s="230">
        <f t="shared" ref="CG1197" si="13639">IF(CF1197="Kopman",2.2,1)</f>
        <v>1</v>
      </c>
      <c r="CH1197" s="168">
        <f t="shared" ref="CH1197:CH1201" si="13640">VLOOKUP(CE1197,$A$1213:$F$2274,6,FALSE)</f>
        <v>0</v>
      </c>
      <c r="CI1197" s="167" t="s">
        <v>61</v>
      </c>
      <c r="CJ1197" s="10">
        <f t="shared" ref="CJ1197" si="13641">CH1197*1.5*CG1197</f>
        <v>0</v>
      </c>
      <c r="CK1197" s="10"/>
      <c r="CL1197" s="219"/>
      <c r="CM1197" s="167" t="s">
        <v>120</v>
      </c>
      <c r="CN1197" s="325" t="s">
        <v>951</v>
      </c>
      <c r="CP1197" s="230">
        <f t="shared" ref="CP1197" si="13642">IF(CO1197="Kopman",2.2,1)</f>
        <v>1</v>
      </c>
      <c r="CQ1197" s="168">
        <f t="shared" ref="CQ1197:CQ1201" si="13643">VLOOKUP(CN1197,$A$1213:$F$2274,6,FALSE)</f>
        <v>21</v>
      </c>
      <c r="CR1197" s="167" t="s">
        <v>61</v>
      </c>
      <c r="CS1197" s="10">
        <f t="shared" ref="CS1197" si="13644">CQ1197*1.5*CP1197</f>
        <v>31.5</v>
      </c>
      <c r="CT1197" s="10"/>
      <c r="CU1197" s="219"/>
      <c r="CV1197" s="167" t="s">
        <v>120</v>
      </c>
      <c r="CW1197" s="325" t="s">
        <v>951</v>
      </c>
      <c r="CY1197" s="230">
        <f t="shared" ref="CY1197" si="13645">IF(CX1197="Kopman",2.2,1)</f>
        <v>1</v>
      </c>
      <c r="CZ1197" s="168">
        <f t="shared" ref="CZ1197:CZ1201" si="13646">VLOOKUP(CW1197,$A$1213:$F$2274,6,FALSE)</f>
        <v>21</v>
      </c>
      <c r="DA1197" s="167" t="s">
        <v>61</v>
      </c>
      <c r="DB1197" s="10">
        <f t="shared" ref="DB1197" si="13647">CZ1197*1.5*CY1197</f>
        <v>31.5</v>
      </c>
      <c r="DC1197" s="10"/>
      <c r="DD1197" s="219"/>
      <c r="DE1197" s="167" t="s">
        <v>120</v>
      </c>
      <c r="DF1197" s="325" t="s">
        <v>464</v>
      </c>
      <c r="DH1197" s="230">
        <f t="shared" ref="DH1197" si="13648">IF(DG1197="Kopman",2.2,1)</f>
        <v>1</v>
      </c>
      <c r="DI1197" s="168">
        <f t="shared" ref="DI1197:DI1201" si="13649">VLOOKUP(DF1197,$A$1213:$F$2274,6,FALSE)</f>
        <v>0</v>
      </c>
      <c r="DJ1197" s="167" t="s">
        <v>61</v>
      </c>
      <c r="DK1197" s="10">
        <f t="shared" ref="DK1197" si="13650">DI1197*1.5*DH1197</f>
        <v>0</v>
      </c>
      <c r="DL1197" s="10"/>
      <c r="DM1197" s="219"/>
      <c r="DN1197" s="167" t="s">
        <v>120</v>
      </c>
      <c r="DO1197" s="325" t="s">
        <v>464</v>
      </c>
      <c r="DQ1197" s="230">
        <f t="shared" ref="DQ1197" si="13651">IF(DP1197="Kopman",2.2,1)</f>
        <v>1</v>
      </c>
      <c r="DR1197" s="168">
        <f t="shared" ref="DR1197:DR1201" si="13652">VLOOKUP(DO1197,$A$1213:$F$2274,6,FALSE)</f>
        <v>0</v>
      </c>
      <c r="DS1197" s="167" t="s">
        <v>61</v>
      </c>
      <c r="DT1197" s="10">
        <f t="shared" ref="DT1197" si="13653">DR1197*1.5*DQ1197</f>
        <v>0</v>
      </c>
      <c r="DU1197" s="10"/>
      <c r="DV1197" s="219"/>
      <c r="DW1197" s="167" t="s">
        <v>120</v>
      </c>
      <c r="DX1197" s="325" t="s">
        <v>3427</v>
      </c>
      <c r="DZ1197" s="230">
        <f t="shared" ref="DZ1197" si="13654">IF(DY1197="Kopman",2.2,1)</f>
        <v>1</v>
      </c>
      <c r="EA1197" s="168">
        <f t="shared" ref="EA1197:EA1201" si="13655">VLOOKUP(DX1197,$A$1213:$F$2274,6,FALSE)</f>
        <v>0</v>
      </c>
      <c r="EB1197" s="167" t="s">
        <v>61</v>
      </c>
      <c r="EC1197" s="10">
        <f t="shared" ref="EC1197" si="13656">EA1197*1.5*DZ1197</f>
        <v>0</v>
      </c>
      <c r="ED1197" s="10"/>
      <c r="EE1197" s="219"/>
      <c r="EF1197" s="167" t="s">
        <v>120</v>
      </c>
      <c r="EG1197" s="325" t="s">
        <v>796</v>
      </c>
      <c r="EI1197" s="230">
        <f t="shared" ref="EI1197" si="13657">IF(EH1197="Kopman",2.2,1)</f>
        <v>1</v>
      </c>
      <c r="EJ1197" s="168">
        <f t="shared" ref="EJ1197:EJ1201" si="13658">VLOOKUP(EG1197,$A$1213:$F$2274,6,FALSE)</f>
        <v>1</v>
      </c>
      <c r="EK1197" s="167" t="s">
        <v>61</v>
      </c>
      <c r="EL1197" s="10">
        <f t="shared" ref="EL1197" si="13659">EJ1197*1.5*EI1197</f>
        <v>1.5</v>
      </c>
      <c r="EM1197" s="10"/>
      <c r="EN1197" s="219"/>
      <c r="EO1197" s="167" t="s">
        <v>120</v>
      </c>
      <c r="EP1197" s="325" t="s">
        <v>3561</v>
      </c>
      <c r="ER1197" s="230">
        <f t="shared" ref="ER1197" si="13660">IF(EQ1197="Kopman",2.2,1)</f>
        <v>1</v>
      </c>
      <c r="ES1197" s="168">
        <f t="shared" ref="ES1197:ES1201" si="13661">VLOOKUP(EP1197,$A$1213:$F$2274,6,FALSE)</f>
        <v>7</v>
      </c>
      <c r="ET1197" s="167" t="s">
        <v>61</v>
      </c>
      <c r="EU1197" s="10">
        <f t="shared" ref="EU1197" si="13662">ES1197*1.5*ER1197</f>
        <v>10.5</v>
      </c>
      <c r="EV1197" s="10"/>
      <c r="EW1197" s="219"/>
      <c r="EX1197" s="167" t="s">
        <v>120</v>
      </c>
      <c r="EY1197" s="325" t="s">
        <v>796</v>
      </c>
      <c r="FA1197" s="230">
        <f t="shared" ref="FA1197" si="13663">IF(EZ1197="Kopman",2.2,1)</f>
        <v>1</v>
      </c>
      <c r="FB1197" s="168">
        <f t="shared" ref="FB1197:FB1201" si="13664">VLOOKUP(EY1197,$A$1213:$F$2274,6,FALSE)</f>
        <v>1</v>
      </c>
      <c r="FC1197" s="167" t="s">
        <v>61</v>
      </c>
      <c r="FD1197" s="10">
        <f t="shared" ref="FD1197" si="13665">FB1197*1.5*FA1197</f>
        <v>1.5</v>
      </c>
      <c r="FE1197" s="10"/>
      <c r="FF1197" s="219"/>
      <c r="FG1197" s="167" t="s">
        <v>120</v>
      </c>
      <c r="FH1197" s="325" t="s">
        <v>951</v>
      </c>
      <c r="FJ1197" s="230">
        <f t="shared" ref="FJ1197" si="13666">IF(FI1197="Kopman",2.2,1)</f>
        <v>1</v>
      </c>
      <c r="FK1197" s="168">
        <f t="shared" ref="FK1197:FK1201" si="13667">VLOOKUP(FH1197,$A$1213:$F$2274,6,FALSE)</f>
        <v>21</v>
      </c>
      <c r="FL1197" s="167" t="s">
        <v>61</v>
      </c>
      <c r="FM1197" s="10">
        <f t="shared" ref="FM1197" si="13668">FK1197*1.5*FJ1197</f>
        <v>31.5</v>
      </c>
      <c r="FN1197" s="10"/>
      <c r="FO1197" s="219"/>
      <c r="FP1197" s="167" t="s">
        <v>120</v>
      </c>
      <c r="FQ1197" s="325" t="s">
        <v>3427</v>
      </c>
      <c r="FS1197" s="230">
        <f t="shared" ref="FS1197" si="13669">IF(FR1197="Kopman",2.2,1)</f>
        <v>1</v>
      </c>
      <c r="FT1197" s="168">
        <f t="shared" ref="FT1197:FT1201" si="13670">VLOOKUP(FQ1197,$A$1213:$F$2274,6,FALSE)</f>
        <v>0</v>
      </c>
      <c r="FU1197" s="167" t="s">
        <v>61</v>
      </c>
      <c r="FV1197" s="10">
        <f t="shared" ref="FV1197" si="13671">FT1197*1.5*FS1197</f>
        <v>0</v>
      </c>
      <c r="FW1197" s="10"/>
      <c r="FX1197" s="219"/>
      <c r="FY1197" s="167" t="s">
        <v>120</v>
      </c>
      <c r="FZ1197" s="325" t="s">
        <v>465</v>
      </c>
      <c r="GB1197" s="230">
        <f t="shared" ref="GB1197" si="13672">IF(GA1197="Kopman",2.2,1)</f>
        <v>1</v>
      </c>
      <c r="GC1197" s="168">
        <f t="shared" ref="GC1197:GC1201" si="13673">VLOOKUP(FZ1197,$A$1213:$F$2274,6,FALSE)</f>
        <v>14</v>
      </c>
      <c r="GD1197" s="167" t="s">
        <v>61</v>
      </c>
      <c r="GE1197" s="10">
        <f t="shared" ref="GE1197" si="13674">GC1197*1.5*GB1197</f>
        <v>21</v>
      </c>
      <c r="GF1197" s="10"/>
      <c r="GG1197" s="219"/>
      <c r="GH1197" s="167" t="s">
        <v>120</v>
      </c>
      <c r="GI1197" s="325" t="s">
        <v>951</v>
      </c>
      <c r="GK1197" s="230">
        <f t="shared" ref="GK1197" si="13675">IF(GJ1197="Kopman",2.2,1)</f>
        <v>1</v>
      </c>
      <c r="GL1197" s="168">
        <f t="shared" ref="GL1197:GL1201" si="13676">VLOOKUP(GI1197,$A$1213:$F$2274,6,FALSE)</f>
        <v>21</v>
      </c>
      <c r="GM1197" s="167" t="s">
        <v>61</v>
      </c>
      <c r="GN1197" s="10">
        <f t="shared" ref="GN1197" si="13677">GL1197*1.5*GK1197</f>
        <v>31.5</v>
      </c>
      <c r="GO1197" s="10"/>
      <c r="GP1197" s="219"/>
      <c r="GQ1197" s="167" t="s">
        <v>120</v>
      </c>
      <c r="GR1197" s="325" t="s">
        <v>3652</v>
      </c>
      <c r="GT1197" s="230">
        <f t="shared" ref="GT1197" si="13678">IF(GS1197="Kopman",2.2,1)</f>
        <v>1</v>
      </c>
      <c r="GU1197" s="168">
        <f t="shared" ref="GU1197:GU1201" si="13679">VLOOKUP(GR1197,$A$1213:$F$2274,6,FALSE)</f>
        <v>0</v>
      </c>
      <c r="GV1197" s="167" t="s">
        <v>61</v>
      </c>
      <c r="GW1197" s="10">
        <f t="shared" ref="GW1197" si="13680">GU1197*1.5*GT1197</f>
        <v>0</v>
      </c>
      <c r="GX1197" s="10"/>
      <c r="GY1197" s="219"/>
      <c r="GZ1197" s="167" t="s">
        <v>120</v>
      </c>
      <c r="HA1197" s="325" t="s">
        <v>3088</v>
      </c>
      <c r="HC1197" s="230">
        <f t="shared" ref="HC1197" si="13681">IF(HB1197="Kopman",2.2,1)</f>
        <v>1</v>
      </c>
      <c r="HD1197" s="168">
        <f t="shared" ref="HD1197:HD1201" si="13682">VLOOKUP(HA1197,$A$1213:$F$2274,6,FALSE)</f>
        <v>0</v>
      </c>
      <c r="HE1197" s="167" t="s">
        <v>61</v>
      </c>
      <c r="HF1197" s="10">
        <f t="shared" ref="HF1197" si="13683">HD1197*1.5*HC1197</f>
        <v>0</v>
      </c>
      <c r="HG1197" s="10"/>
      <c r="HH1197" s="219"/>
      <c r="HI1197" s="167" t="s">
        <v>120</v>
      </c>
      <c r="HJ1197" s="325" t="s">
        <v>3652</v>
      </c>
      <c r="HL1197" s="230">
        <f t="shared" ref="HL1197" si="13684">IF(HK1197="Kopman",2.2,1)</f>
        <v>1</v>
      </c>
      <c r="HM1197" s="168">
        <f t="shared" ref="HM1197:HM1201" si="13685">VLOOKUP(HJ1197,$A$1213:$F$2274,6,FALSE)</f>
        <v>0</v>
      </c>
      <c r="HN1197" s="167" t="s">
        <v>61</v>
      </c>
      <c r="HO1197" s="10">
        <f t="shared" ref="HO1197" si="13686">HM1197*1.5*HL1197</f>
        <v>0</v>
      </c>
      <c r="HP1197" s="10"/>
      <c r="HQ1197" s="219"/>
      <c r="HR1197" s="167" t="s">
        <v>120</v>
      </c>
      <c r="HS1197" s="325" t="s">
        <v>3427</v>
      </c>
      <c r="HU1197" s="230">
        <f t="shared" ref="HU1197" si="13687">IF(HT1197="Kopman",2.2,1)</f>
        <v>1</v>
      </c>
      <c r="HV1197" s="168">
        <f t="shared" ref="HV1197:HV1201" si="13688">VLOOKUP(HS1197,$A$1213:$F$2274,6,FALSE)</f>
        <v>0</v>
      </c>
      <c r="HW1197" s="167" t="s">
        <v>61</v>
      </c>
      <c r="HX1197" s="10">
        <f t="shared" ref="HX1197" si="13689">HV1197*1.5*HU1197</f>
        <v>0</v>
      </c>
      <c r="HY1197" s="10"/>
      <c r="HZ1197" s="219"/>
      <c r="IA1197" s="167" t="s">
        <v>120</v>
      </c>
      <c r="IB1197" s="325" t="s">
        <v>796</v>
      </c>
      <c r="ID1197" s="230">
        <f t="shared" ref="ID1197" si="13690">IF(IC1197="Kopman",2.2,1)</f>
        <v>1</v>
      </c>
      <c r="IE1197" s="168">
        <f t="shared" ref="IE1197:IE1201" si="13691">VLOOKUP(IB1197,$A$1213:$F$2274,6,FALSE)</f>
        <v>1</v>
      </c>
      <c r="IF1197" s="167" t="s">
        <v>61</v>
      </c>
      <c r="IG1197" s="10">
        <f t="shared" ref="IG1197" si="13692">IE1197*1.5*ID1197</f>
        <v>1.5</v>
      </c>
      <c r="IH1197" s="10"/>
      <c r="II1197" s="219"/>
      <c r="IJ1197" s="167" t="s">
        <v>120</v>
      </c>
      <c r="IK1197" s="325" t="s">
        <v>3458</v>
      </c>
      <c r="IM1197" s="230">
        <f t="shared" ref="IM1197" si="13693">IF(IL1197="Kopman",2.2,1)</f>
        <v>1</v>
      </c>
      <c r="IN1197" s="168">
        <f t="shared" ref="IN1197:IN1201" si="13694">VLOOKUP(IK1197,$A$1213:$F$2274,6,FALSE)</f>
        <v>0</v>
      </c>
      <c r="IO1197" s="167" t="s">
        <v>61</v>
      </c>
      <c r="IP1197" s="10">
        <f t="shared" ref="IP1197" si="13695">IN1197*1.5*IM1197</f>
        <v>0</v>
      </c>
      <c r="IQ1197" s="10"/>
      <c r="IR1197" s="219"/>
      <c r="IS1197" s="167" t="s">
        <v>120</v>
      </c>
      <c r="IT1197" s="325" t="s">
        <v>3088</v>
      </c>
      <c r="IV1197" s="230">
        <f t="shared" ref="IV1197" si="13696">IF(IU1197="Kopman",2.2,1)</f>
        <v>1</v>
      </c>
      <c r="IW1197" s="168">
        <f t="shared" ref="IW1197:IW1201" si="13697">VLOOKUP(IT1197,$A$1213:$F$2274,6,FALSE)</f>
        <v>0</v>
      </c>
      <c r="IX1197" s="167" t="s">
        <v>61</v>
      </c>
      <c r="IY1197" s="10">
        <f t="shared" ref="IY1197" si="13698">IW1197*1.5*IV1197</f>
        <v>0</v>
      </c>
      <c r="IZ1197" s="10"/>
      <c r="JA1197" s="219"/>
      <c r="JB1197" s="167" t="s">
        <v>120</v>
      </c>
      <c r="JC1197" s="500" t="s">
        <v>464</v>
      </c>
      <c r="JE1197" s="230">
        <f t="shared" ref="JE1197" si="13699">IF(JD1197="Kopman",2.2,1)</f>
        <v>1</v>
      </c>
      <c r="JF1197" s="168">
        <f t="shared" ref="JF1197:JF1201" si="13700">VLOOKUP(JC1197,$A$1213:$F$2274,6,FALSE)</f>
        <v>0</v>
      </c>
      <c r="JG1197" s="167" t="s">
        <v>61</v>
      </c>
      <c r="JH1197" s="10">
        <f t="shared" ref="JH1197" si="13701">JF1197*1.5*JE1197</f>
        <v>0</v>
      </c>
      <c r="JI1197" s="10"/>
      <c r="JJ1197" s="219"/>
      <c r="JK1197" s="167" t="s">
        <v>120</v>
      </c>
      <c r="JL1197" s="500" t="s">
        <v>3427</v>
      </c>
      <c r="JN1197" s="230">
        <f t="shared" ref="JN1197" si="13702">IF(JM1197="Kopman",2.2,1)</f>
        <v>1</v>
      </c>
      <c r="JO1197" s="168">
        <f t="shared" ref="JO1197:JO1201" si="13703">VLOOKUP(JL1197,$A$1213:$F$2274,6,FALSE)</f>
        <v>0</v>
      </c>
      <c r="JP1197" s="167" t="s">
        <v>61</v>
      </c>
      <c r="JQ1197" s="10">
        <f t="shared" ref="JQ1197" si="13704">JO1197*1.5*JN1197</f>
        <v>0</v>
      </c>
      <c r="JR1197" s="10"/>
      <c r="JS1197" s="219"/>
      <c r="JT1197" s="167" t="s">
        <v>120</v>
      </c>
      <c r="JU1197" s="500" t="s">
        <v>3642</v>
      </c>
      <c r="JW1197" s="230">
        <f t="shared" ref="JW1197" si="13705">IF(JV1197="Kopman",2.2,1)</f>
        <v>1</v>
      </c>
      <c r="JX1197" s="168">
        <f t="shared" ref="JX1197:JX1201" si="13706">VLOOKUP(JU1197,$A$1213:$F$2274,6,FALSE)</f>
        <v>0</v>
      </c>
      <c r="JY1197" s="167" t="s">
        <v>61</v>
      </c>
      <c r="JZ1197" s="10">
        <f t="shared" ref="JZ1197" si="13707">JX1197*1.5*JW1197</f>
        <v>0</v>
      </c>
      <c r="KA1197" s="10"/>
      <c r="KB1197" s="219"/>
      <c r="KC1197" s="167" t="s">
        <v>120</v>
      </c>
      <c r="KD1197" s="500" t="s">
        <v>3427</v>
      </c>
      <c r="KF1197" s="230">
        <f t="shared" ref="KF1197" si="13708">IF(KE1197="Kopman",2.2,1)</f>
        <v>1</v>
      </c>
      <c r="KG1197" s="168">
        <f t="shared" ref="KG1197:KG1201" si="13709">VLOOKUP(KD1197,$A$1213:$F$2274,6,FALSE)</f>
        <v>0</v>
      </c>
      <c r="KH1197" s="167" t="s">
        <v>61</v>
      </c>
      <c r="KI1197" s="10">
        <f t="shared" ref="KI1197" si="13710">KG1197*1.5*KF1197</f>
        <v>0</v>
      </c>
      <c r="KJ1197" s="10"/>
      <c r="KK1197" s="219"/>
      <c r="KL1197" s="167" t="s">
        <v>120</v>
      </c>
      <c r="KM1197" s="500" t="s">
        <v>480</v>
      </c>
      <c r="KO1197" s="230">
        <f t="shared" ref="KO1197" si="13711">IF(KN1197="Kopman",2.2,1)</f>
        <v>1</v>
      </c>
      <c r="KP1197" s="168">
        <f t="shared" ref="KP1197:KP1201" si="13712">VLOOKUP(KM1197,$A$1213:$F$2274,6,FALSE)</f>
        <v>0</v>
      </c>
      <c r="KQ1197" s="167" t="s">
        <v>61</v>
      </c>
      <c r="KR1197" s="10">
        <f t="shared" ref="KR1197" si="13713">KP1197*1.5*KO1197</f>
        <v>0</v>
      </c>
      <c r="KS1197" s="10"/>
      <c r="KT1197" s="219"/>
      <c r="KU1197" s="167" t="s">
        <v>120</v>
      </c>
      <c r="KV1197" s="328" t="s">
        <v>452</v>
      </c>
      <c r="KX1197" s="230">
        <f t="shared" ref="KX1197" si="13714">IF(KW1197="Kopman",2.2,1)</f>
        <v>1</v>
      </c>
      <c r="KY1197" s="168">
        <f t="shared" ref="KY1197:KY1201" si="13715">VLOOKUP(KV1197,$A$1213:$F$2274,6,FALSE)</f>
        <v>0</v>
      </c>
      <c r="KZ1197" s="167" t="s">
        <v>61</v>
      </c>
      <c r="LA1197" s="10">
        <f t="shared" ref="LA1197" si="13716">KY1197*1.5*KX1197</f>
        <v>0</v>
      </c>
      <c r="LB1197" s="10"/>
      <c r="LC1197" s="219"/>
      <c r="LD1197" s="167" t="s">
        <v>120</v>
      </c>
      <c r="LE1197" s="500" t="s">
        <v>948</v>
      </c>
      <c r="LG1197" s="230">
        <f t="shared" ref="LG1197" si="13717">IF(LF1197="Kopman",2.2,1)</f>
        <v>1</v>
      </c>
      <c r="LH1197" s="168">
        <f t="shared" ref="LH1197:LH1201" si="13718">VLOOKUP(LE1197,$A$1213:$F$2274,6,FALSE)</f>
        <v>0</v>
      </c>
      <c r="LI1197" s="167" t="s">
        <v>61</v>
      </c>
      <c r="LJ1197" s="10">
        <f t="shared" ref="LJ1197" si="13719">LH1197*1.5*LG1197</f>
        <v>0</v>
      </c>
      <c r="LK1197" s="10"/>
      <c r="LL1197" s="219"/>
      <c r="LM1197" s="167" t="s">
        <v>120</v>
      </c>
      <c r="LN1197" s="500" t="s">
        <v>464</v>
      </c>
      <c r="LP1197" s="230">
        <f t="shared" ref="LP1197" si="13720">IF(LO1197="Kopman",2.2,1)</f>
        <v>1</v>
      </c>
      <c r="LQ1197" s="168">
        <f t="shared" ref="LQ1197:LQ1201" si="13721">VLOOKUP(LN1197,$A$1213:$F$2274,6,FALSE)</f>
        <v>0</v>
      </c>
      <c r="LR1197" s="167" t="s">
        <v>61</v>
      </c>
      <c r="LS1197" s="10">
        <f t="shared" ref="LS1197" si="13722">LQ1197*1.5*LP1197</f>
        <v>0</v>
      </c>
      <c r="LT1197" s="10"/>
      <c r="LU1197" s="219"/>
      <c r="LV1197" s="167" t="s">
        <v>120</v>
      </c>
      <c r="LW1197" s="500" t="s">
        <v>586</v>
      </c>
      <c r="LY1197" s="230">
        <f t="shared" ref="LY1197" si="13723">IF(LX1197="Kopman",2.2,1)</f>
        <v>1</v>
      </c>
      <c r="LZ1197" s="168">
        <f t="shared" ref="LZ1197:LZ1201" si="13724">VLOOKUP(LW1197,$A$1213:$F$2274,6,FALSE)</f>
        <v>0</v>
      </c>
      <c r="MA1197" s="167" t="s">
        <v>61</v>
      </c>
      <c r="MB1197" s="10">
        <f t="shared" ref="MB1197" si="13725">LZ1197*1.5*LY1197</f>
        <v>0</v>
      </c>
      <c r="MC1197" s="10"/>
      <c r="MD1197" s="219"/>
      <c r="ME1197" s="167" t="s">
        <v>120</v>
      </c>
      <c r="MF1197" s="500" t="s">
        <v>464</v>
      </c>
      <c r="MH1197" s="230">
        <f t="shared" ref="MH1197" si="13726">IF(MG1197="Kopman",2.2,1)</f>
        <v>1</v>
      </c>
      <c r="MI1197" s="168">
        <f t="shared" ref="MI1197:MI1201" si="13727">VLOOKUP(MF1197,$A$1213:$F$2274,6,FALSE)</f>
        <v>0</v>
      </c>
      <c r="MJ1197" s="167" t="s">
        <v>61</v>
      </c>
      <c r="MK1197" s="10">
        <f t="shared" ref="MK1197" si="13728">MI1197*1.5*MH1197</f>
        <v>0</v>
      </c>
      <c r="ML1197" s="10"/>
      <c r="MM1197" s="219"/>
      <c r="MN1197" s="167" t="s">
        <v>120</v>
      </c>
      <c r="MO1197" s="328" t="s">
        <v>3427</v>
      </c>
      <c r="MP1197" s="14" t="s">
        <v>1588</v>
      </c>
      <c r="MQ1197" s="230">
        <f t="shared" ref="MQ1197" si="13729">IF(MP1197="Kopman",2.2,1)</f>
        <v>2.2000000000000002</v>
      </c>
      <c r="MR1197" s="168">
        <f t="shared" ref="MR1197:MR1201" si="13730">VLOOKUP(MO1197,$A$1213:$F$2274,6,FALSE)</f>
        <v>0</v>
      </c>
      <c r="MS1197" s="167" t="s">
        <v>61</v>
      </c>
      <c r="MT1197" s="10">
        <f t="shared" ref="MT1197" si="13731">MR1197*1.5*MQ1197</f>
        <v>0</v>
      </c>
      <c r="MU1197" s="10"/>
      <c r="MV1197" s="219"/>
      <c r="MW1197" s="167" t="s">
        <v>120</v>
      </c>
      <c r="MX1197" s="500" t="s">
        <v>2411</v>
      </c>
      <c r="MZ1197" s="230">
        <f t="shared" ref="MZ1197" si="13732">IF(MY1197="Kopman",2.2,1)</f>
        <v>1</v>
      </c>
      <c r="NA1197" s="168">
        <f t="shared" ref="NA1197:NA1201" si="13733">VLOOKUP(MX1197,$A$1213:$F$2274,6,FALSE)</f>
        <v>22</v>
      </c>
      <c r="NB1197" s="167" t="s">
        <v>61</v>
      </c>
      <c r="NC1197" s="10">
        <f t="shared" ref="NC1197" si="13734">NA1197*1.5*MZ1197</f>
        <v>33</v>
      </c>
      <c r="ND1197" s="10"/>
      <c r="NE1197" s="219"/>
      <c r="NF1197" s="167" t="s">
        <v>120</v>
      </c>
      <c r="NG1197" s="500" t="s">
        <v>3088</v>
      </c>
      <c r="NI1197" s="230">
        <f t="shared" ref="NI1197" si="13735">IF(NH1197="Kopman",2.2,1)</f>
        <v>1</v>
      </c>
      <c r="NJ1197" s="168">
        <f t="shared" ref="NJ1197:NJ1201" si="13736">VLOOKUP(NG1197,$A$1213:$F$2274,6,FALSE)</f>
        <v>0</v>
      </c>
      <c r="NK1197" s="167" t="s">
        <v>61</v>
      </c>
      <c r="NL1197" s="10">
        <f t="shared" ref="NL1197" si="13737">NJ1197*1.5*NI1197</f>
        <v>0</v>
      </c>
      <c r="NM1197" s="10"/>
      <c r="NN1197" s="219"/>
      <c r="NO1197" s="167" t="s">
        <v>120</v>
      </c>
      <c r="NP1197" s="500" t="s">
        <v>3003</v>
      </c>
      <c r="NR1197" s="230">
        <f t="shared" ref="NR1197" si="13738">IF(NQ1197="Kopman",2.2,1)</f>
        <v>1</v>
      </c>
      <c r="NS1197" s="168">
        <f t="shared" ref="NS1197:NS1201" si="13739">VLOOKUP(NP1197,$A$1213:$F$2274,6,FALSE)</f>
        <v>0</v>
      </c>
      <c r="NT1197" s="167" t="s">
        <v>61</v>
      </c>
      <c r="NU1197" s="10">
        <f t="shared" ref="NU1197" si="13740">NS1197*1.5*NR1197</f>
        <v>0</v>
      </c>
      <c r="NV1197" s="10"/>
      <c r="NW1197" s="219"/>
      <c r="NX1197" s="167" t="s">
        <v>120</v>
      </c>
      <c r="NY1197" s="500" t="s">
        <v>3427</v>
      </c>
      <c r="OA1197" s="230">
        <f t="shared" ref="OA1197" si="13741">IF(NZ1197="Kopman",2.2,1)</f>
        <v>1</v>
      </c>
      <c r="OB1197" s="168">
        <f t="shared" ref="OB1197:OB1201" si="13742">VLOOKUP(NY1197,$A$1213:$F$2274,6,FALSE)</f>
        <v>0</v>
      </c>
      <c r="OC1197" s="167" t="s">
        <v>61</v>
      </c>
      <c r="OD1197" s="10">
        <f t="shared" ref="OD1197" si="13743">OB1197*1.5*OA1197</f>
        <v>0</v>
      </c>
      <c r="OE1197" s="10"/>
      <c r="OF1197" s="219"/>
      <c r="OG1197" s="167" t="s">
        <v>120</v>
      </c>
      <c r="OH1197" s="500" t="s">
        <v>464</v>
      </c>
      <c r="OJ1197" s="230">
        <f t="shared" ref="OJ1197" si="13744">IF(OI1197="Kopman",2.2,1)</f>
        <v>1</v>
      </c>
      <c r="OK1197" s="168">
        <f t="shared" ref="OK1197:OK1201" si="13745">VLOOKUP(OH1197,$A$1213:$F$2274,6,FALSE)</f>
        <v>0</v>
      </c>
      <c r="OL1197" s="167" t="s">
        <v>61</v>
      </c>
      <c r="OM1197" s="10">
        <f t="shared" ref="OM1197" si="13746">OK1197*1.5*OJ1197</f>
        <v>0</v>
      </c>
      <c r="ON1197" s="10"/>
      <c r="OO1197" s="219"/>
      <c r="OP1197" s="167" t="s">
        <v>120</v>
      </c>
      <c r="OQ1197" s="500" t="s">
        <v>3652</v>
      </c>
      <c r="OS1197" s="230">
        <f t="shared" ref="OS1197" si="13747">IF(OR1197="Kopman",2.2,1)</f>
        <v>1</v>
      </c>
      <c r="OT1197" s="168">
        <f t="shared" ref="OT1197:OT1201" si="13748">VLOOKUP(OQ1197,$A$1213:$F$2274,6,FALSE)</f>
        <v>0</v>
      </c>
      <c r="OU1197" s="167" t="s">
        <v>61</v>
      </c>
      <c r="OV1197" s="10">
        <f t="shared" ref="OV1197" si="13749">OT1197*1.5*OS1197</f>
        <v>0</v>
      </c>
      <c r="OW1197" s="10"/>
      <c r="OX1197" s="219"/>
      <c r="OY1197" s="167" t="s">
        <v>120</v>
      </c>
      <c r="OZ1197" s="500" t="s">
        <v>3652</v>
      </c>
      <c r="PB1197" s="230">
        <f t="shared" ref="PB1197" si="13750">IF(PA1197="Kopman",2.2,1)</f>
        <v>1</v>
      </c>
      <c r="PC1197" s="168">
        <f t="shared" ref="PC1197:PC1201" si="13751">VLOOKUP(OZ1197,$A$1213:$F$2274,6,FALSE)</f>
        <v>0</v>
      </c>
      <c r="PD1197" s="167" t="s">
        <v>61</v>
      </c>
      <c r="PE1197" s="10">
        <f t="shared" ref="PE1197" si="13752">PC1197*1.5*PB1197</f>
        <v>0</v>
      </c>
      <c r="PF1197" s="10"/>
      <c r="PG1197" s="219"/>
      <c r="PH1197" s="167" t="s">
        <v>120</v>
      </c>
      <c r="PI1197" s="500" t="s">
        <v>3518</v>
      </c>
      <c r="PK1197" s="230">
        <f t="shared" ref="PK1197" si="13753">IF(PJ1197="Kopman",2.2,1)</f>
        <v>1</v>
      </c>
      <c r="PL1197" s="168">
        <f t="shared" ref="PL1197:PL1201" si="13754">VLOOKUP(PI1197,$A$1213:$F$2274,6,FALSE)</f>
        <v>0</v>
      </c>
      <c r="PM1197" s="167" t="s">
        <v>61</v>
      </c>
      <c r="PN1197" s="10">
        <f t="shared" ref="PN1197" si="13755">PL1197*1.5*PK1197</f>
        <v>0</v>
      </c>
      <c r="PO1197" s="10"/>
      <c r="PP1197" s="219"/>
      <c r="PQ1197" s="167" t="s">
        <v>120</v>
      </c>
      <c r="PR1197" s="500" t="s">
        <v>464</v>
      </c>
      <c r="PT1197" s="230">
        <f t="shared" ref="PT1197" si="13756">IF(PS1197="Kopman",2.2,1)</f>
        <v>1</v>
      </c>
      <c r="PU1197" s="168">
        <f t="shared" ref="PU1197:PU1201" si="13757">VLOOKUP(PR1197,$A$1213:$F$2274,6,FALSE)</f>
        <v>0</v>
      </c>
      <c r="PV1197" s="167" t="s">
        <v>61</v>
      </c>
      <c r="PW1197" s="10">
        <f t="shared" ref="PW1197" si="13758">PU1197*1.5*PT1197</f>
        <v>0</v>
      </c>
      <c r="PX1197" s="10"/>
      <c r="PY1197" s="219"/>
      <c r="PZ1197" s="167" t="s">
        <v>120</v>
      </c>
      <c r="QA1197" s="500" t="s">
        <v>3427</v>
      </c>
      <c r="QC1197" s="230">
        <f t="shared" ref="QC1197" si="13759">IF(QB1197="Kopman",2.2,1)</f>
        <v>1</v>
      </c>
      <c r="QD1197" s="168">
        <f t="shared" ref="QD1197:QD1201" si="13760">VLOOKUP(QA1197,$A$1213:$F$2274,6,FALSE)</f>
        <v>0</v>
      </c>
      <c r="QE1197" s="167" t="s">
        <v>61</v>
      </c>
      <c r="QF1197" s="10">
        <f t="shared" ref="QF1197" si="13761">QD1197*1.5*QC1197</f>
        <v>0</v>
      </c>
      <c r="QG1197" s="10"/>
      <c r="QH1197" s="219"/>
      <c r="QI1197" s="167" t="s">
        <v>120</v>
      </c>
      <c r="QJ1197" s="500" t="s">
        <v>3427</v>
      </c>
      <c r="QL1197" s="230">
        <f t="shared" ref="QL1197" si="13762">IF(QK1197="Kopman",2.2,1)</f>
        <v>1</v>
      </c>
      <c r="QM1197" s="168">
        <f t="shared" ref="QM1197:QM1201" si="13763">VLOOKUP(QJ1197,$A$1213:$F$2274,6,FALSE)</f>
        <v>0</v>
      </c>
      <c r="QN1197" s="167" t="s">
        <v>61</v>
      </c>
      <c r="QO1197" s="10">
        <f t="shared" ref="QO1197" si="13764">QM1197*1.5*QL1197</f>
        <v>0</v>
      </c>
      <c r="QP1197" s="10"/>
      <c r="QQ1197" s="219"/>
      <c r="QR1197" s="167" t="s">
        <v>120</v>
      </c>
      <c r="QS1197" s="500" t="s">
        <v>3427</v>
      </c>
      <c r="QU1197" s="230">
        <f t="shared" ref="QU1197" si="13765">IF(QT1197="Kopman",2.2,1)</f>
        <v>1</v>
      </c>
      <c r="QV1197" s="168">
        <f t="shared" ref="QV1197:QV1201" si="13766">VLOOKUP(QS1197,$A$1213:$F$2274,6,FALSE)</f>
        <v>0</v>
      </c>
      <c r="QW1197" s="167" t="s">
        <v>61</v>
      </c>
      <c r="QX1197" s="10">
        <f t="shared" ref="QX1197" si="13767">QV1197*1.5*QU1197</f>
        <v>0</v>
      </c>
      <c r="QY1197" s="10"/>
      <c r="QZ1197" s="219"/>
      <c r="RA1197" s="167" t="s">
        <v>120</v>
      </c>
      <c r="RB1197" s="500" t="s">
        <v>3427</v>
      </c>
      <c r="RC1197" s="14" t="s">
        <v>1588</v>
      </c>
      <c r="RD1197" s="230">
        <f t="shared" ref="RD1197" si="13768">IF(RC1197="Kopman",2.2,1)</f>
        <v>2.2000000000000002</v>
      </c>
      <c r="RE1197" s="168">
        <f t="shared" ref="RE1197:RE1201" si="13769">VLOOKUP(RB1197,$A$1213:$F$2274,6,FALSE)</f>
        <v>0</v>
      </c>
      <c r="RF1197" s="167" t="s">
        <v>61</v>
      </c>
      <c r="RG1197" s="10">
        <f t="shared" ref="RG1197" si="13770">RE1197*1.5*RD1197</f>
        <v>0</v>
      </c>
      <c r="RH1197" s="10"/>
      <c r="RI1197" s="219"/>
      <c r="RJ1197" s="167" t="s">
        <v>120</v>
      </c>
      <c r="RK1197" s="500" t="s">
        <v>3027</v>
      </c>
      <c r="RL1197" s="14" t="s">
        <v>1588</v>
      </c>
      <c r="RM1197" s="230">
        <f t="shared" ref="RM1197" si="13771">IF(RL1197="Kopman",2.2,1)</f>
        <v>2.2000000000000002</v>
      </c>
      <c r="RN1197" s="168">
        <f t="shared" ref="RN1197:RN1201" si="13772">VLOOKUP(RK1197,$A$1213:$F$2274,6,FALSE)</f>
        <v>0</v>
      </c>
      <c r="RO1197" s="167" t="s">
        <v>61</v>
      </c>
      <c r="RP1197" s="10">
        <f t="shared" ref="RP1197" si="13773">RN1197*1.5*RM1197</f>
        <v>0</v>
      </c>
      <c r="RQ1197" s="10"/>
      <c r="RR1197" s="219"/>
      <c r="RS1197" s="167" t="s">
        <v>120</v>
      </c>
      <c r="RT1197" s="500" t="s">
        <v>2318</v>
      </c>
      <c r="RV1197" s="230">
        <f t="shared" ref="RV1197" si="13774">IF(RU1197="Kopman",2.2,1)</f>
        <v>1</v>
      </c>
      <c r="RW1197" s="168">
        <f t="shared" ref="RW1197:RW1201" si="13775">VLOOKUP(RT1197,$A$1213:$F$2274,6,FALSE)</f>
        <v>0</v>
      </c>
      <c r="RX1197" s="167" t="s">
        <v>61</v>
      </c>
      <c r="RY1197" s="10">
        <f t="shared" ref="RY1197" si="13776">RW1197*1.5*RV1197</f>
        <v>0</v>
      </c>
      <c r="RZ1197" s="10"/>
      <c r="SA1197" s="219"/>
      <c r="SB1197" s="167" t="s">
        <v>120</v>
      </c>
      <c r="SC1197" s="500" t="s">
        <v>2302</v>
      </c>
      <c r="SE1197" s="230">
        <f t="shared" ref="SE1197" si="13777">IF(SD1197="Kopman",2.2,1)</f>
        <v>1</v>
      </c>
      <c r="SF1197" s="168">
        <f t="shared" ref="SF1197:SF1201" si="13778">VLOOKUP(SC1197,$A$1213:$F$2274,6,FALSE)</f>
        <v>0</v>
      </c>
      <c r="SG1197" s="167" t="s">
        <v>61</v>
      </c>
      <c r="SH1197" s="10">
        <f t="shared" ref="SH1197" si="13779">SF1197*1.5*SE1197</f>
        <v>0</v>
      </c>
      <c r="SI1197" s="10"/>
      <c r="SJ1197" s="219"/>
      <c r="SK1197" s="167" t="s">
        <v>120</v>
      </c>
      <c r="SL1197" s="500" t="s">
        <v>2318</v>
      </c>
      <c r="SN1197" s="230">
        <f t="shared" ref="SN1197" si="13780">IF(SM1197="Kopman",2.2,1)</f>
        <v>1</v>
      </c>
      <c r="SO1197" s="168">
        <f t="shared" ref="SO1197:SO1201" si="13781">VLOOKUP(SL1197,$A$1213:$F$2274,6,FALSE)</f>
        <v>0</v>
      </c>
      <c r="SP1197" s="167" t="s">
        <v>61</v>
      </c>
      <c r="SQ1197" s="10">
        <f t="shared" ref="SQ1197" si="13782">SO1197*1.5*SN1197</f>
        <v>0</v>
      </c>
      <c r="SR1197" s="10"/>
      <c r="SS1197" s="219"/>
      <c r="ST1197" s="167" t="s">
        <v>120</v>
      </c>
      <c r="SU1197" s="500" t="s">
        <v>3427</v>
      </c>
      <c r="SW1197" s="230">
        <f t="shared" ref="SW1197" si="13783">IF(SV1197="Kopman",2.2,1)</f>
        <v>1</v>
      </c>
      <c r="SX1197" s="168">
        <f t="shared" ref="SX1197:SX1201" si="13784">VLOOKUP(SU1197,$A$1213:$F$2274,6,FALSE)</f>
        <v>0</v>
      </c>
      <c r="SY1197" s="167" t="s">
        <v>61</v>
      </c>
      <c r="SZ1197" s="10">
        <f t="shared" ref="SZ1197" si="13785">SX1197*1.5*SW1197</f>
        <v>0</v>
      </c>
      <c r="TA1197" s="10"/>
      <c r="TB1197" s="219"/>
      <c r="TC1197" s="167" t="s">
        <v>120</v>
      </c>
      <c r="TD1197" s="500" t="s">
        <v>3003</v>
      </c>
      <c r="TF1197" s="230">
        <f t="shared" ref="TF1197" si="13786">IF(TE1197="Kopman",2.2,1)</f>
        <v>1</v>
      </c>
      <c r="TG1197" s="168">
        <f t="shared" ref="TG1197:TG1201" si="13787">VLOOKUP(TD1197,$A$1213:$F$2274,6,FALSE)</f>
        <v>0</v>
      </c>
      <c r="TH1197" s="167" t="s">
        <v>61</v>
      </c>
      <c r="TI1197" s="10">
        <f t="shared" ref="TI1197" si="13788">TG1197*1.5*TF1197</f>
        <v>0</v>
      </c>
      <c r="TJ1197" s="10"/>
      <c r="TK1197" s="219"/>
      <c r="TL1197" s="167" t="s">
        <v>120</v>
      </c>
      <c r="TM1197" s="328" t="s">
        <v>3571</v>
      </c>
      <c r="TO1197" s="230">
        <f t="shared" ref="TO1197" si="13789">IF(TN1197="Kopman",2.2,1)</f>
        <v>1</v>
      </c>
      <c r="TP1197" s="168">
        <f t="shared" ref="TP1197:TP1201" si="13790">VLOOKUP(TM1197,$A$1213:$F$2274,6,FALSE)</f>
        <v>0</v>
      </c>
      <c r="TQ1197" s="167" t="s">
        <v>61</v>
      </c>
      <c r="TR1197" s="10">
        <f t="shared" ref="TR1197" si="13791">TP1197*1.5*TO1197</f>
        <v>0</v>
      </c>
      <c r="TS1197" s="10"/>
      <c r="TT1197" s="219"/>
      <c r="TU1197" s="167" t="s">
        <v>120</v>
      </c>
      <c r="TV1197" s="500" t="s">
        <v>3313</v>
      </c>
      <c r="TX1197" s="230">
        <f t="shared" ref="TX1197" si="13792">IF(TW1197="Kopman",2.2,1)</f>
        <v>1</v>
      </c>
      <c r="TY1197" s="168">
        <f t="shared" ref="TY1197:TY1201" si="13793">VLOOKUP(TV1197,$A$1213:$F$2274,6,FALSE)</f>
        <v>0</v>
      </c>
      <c r="TZ1197" s="167" t="s">
        <v>61</v>
      </c>
      <c r="UA1197" s="10">
        <f t="shared" ref="UA1197" si="13794">TY1197*1.5*TX1197</f>
        <v>0</v>
      </c>
      <c r="UB1197" s="10"/>
      <c r="UC1197" s="219"/>
      <c r="UD1197" s="167" t="s">
        <v>120</v>
      </c>
      <c r="UE1197" s="328" t="s">
        <v>540</v>
      </c>
      <c r="UG1197" s="230">
        <f t="shared" ref="UG1197" si="13795">IF(UF1197="Kopman",2.2,1)</f>
        <v>1</v>
      </c>
      <c r="UH1197" s="168">
        <f t="shared" ref="UH1197:UH1201" si="13796">VLOOKUP(UE1197,$A$1213:$F$2274,6,FALSE)</f>
        <v>0</v>
      </c>
      <c r="UI1197" s="167" t="s">
        <v>61</v>
      </c>
      <c r="UJ1197" s="10">
        <f t="shared" ref="UJ1197" si="13797">UH1197*1.5*UG1197</f>
        <v>0</v>
      </c>
      <c r="UK1197" s="10"/>
      <c r="UL1197" s="219"/>
      <c r="UM1197" s="167" t="s">
        <v>120</v>
      </c>
      <c r="UN1197" s="500" t="s">
        <v>3427</v>
      </c>
      <c r="UP1197" s="230">
        <f t="shared" ref="UP1197" si="13798">IF(UO1197="Kopman",2.2,1)</f>
        <v>1</v>
      </c>
      <c r="UQ1197" s="168">
        <f t="shared" ref="UQ1197:UQ1201" si="13799">VLOOKUP(UN1197,$A$1213:$F$2274,6,FALSE)</f>
        <v>0</v>
      </c>
      <c r="UR1197" s="167" t="s">
        <v>61</v>
      </c>
      <c r="US1197" s="10">
        <f t="shared" ref="US1197" si="13800">UQ1197*1.5*UP1197</f>
        <v>0</v>
      </c>
      <c r="UT1197" s="10"/>
      <c r="UU1197" s="219"/>
      <c r="UV1197" s="167" t="s">
        <v>120</v>
      </c>
      <c r="UW1197" s="500" t="s">
        <v>3427</v>
      </c>
      <c r="UY1197" s="230">
        <f t="shared" ref="UY1197" si="13801">IF(UX1197="Kopman",2.2,1)</f>
        <v>1</v>
      </c>
      <c r="UZ1197" s="168">
        <f t="shared" ref="UZ1197:UZ1201" si="13802">VLOOKUP(UW1197,$A$1213:$F$2274,6,FALSE)</f>
        <v>0</v>
      </c>
      <c r="VA1197" s="167" t="s">
        <v>61</v>
      </c>
      <c r="VB1197" s="10">
        <f t="shared" ref="VB1197" si="13803">UZ1197*1.5*UY1197</f>
        <v>0</v>
      </c>
      <c r="VC1197" s="10"/>
      <c r="VD1197" s="219"/>
      <c r="VE1197" s="167" t="s">
        <v>120</v>
      </c>
      <c r="VF1197" s="500" t="s">
        <v>3427</v>
      </c>
      <c r="VH1197" s="230">
        <f t="shared" ref="VH1197" si="13804">IF(VG1197="Kopman",2.2,1)</f>
        <v>1</v>
      </c>
      <c r="VI1197" s="168">
        <f t="shared" ref="VI1197:VI1201" si="13805">VLOOKUP(VF1197,$A$1213:$F$2274,6,FALSE)</f>
        <v>0</v>
      </c>
      <c r="VJ1197" s="167" t="s">
        <v>61</v>
      </c>
      <c r="VK1197" s="10">
        <f t="shared" ref="VK1197" si="13806">VI1197*1.5*VH1197</f>
        <v>0</v>
      </c>
      <c r="VL1197" s="10"/>
      <c r="VM1197" s="219"/>
      <c r="VN1197" s="167" t="s">
        <v>120</v>
      </c>
      <c r="VO1197" s="500" t="s">
        <v>796</v>
      </c>
      <c r="VQ1197" s="230">
        <f t="shared" ref="VQ1197" si="13807">IF(VP1197="Kopman",2.2,1)</f>
        <v>1</v>
      </c>
      <c r="VR1197" s="168">
        <f t="shared" ref="VR1197:VR1201" si="13808">VLOOKUP(VO1197,$A$1213:$F$2274,6,FALSE)</f>
        <v>1</v>
      </c>
      <c r="VS1197" s="167" t="s">
        <v>61</v>
      </c>
      <c r="VT1197" s="10">
        <f t="shared" ref="VT1197" si="13809">VR1197*1.5*VQ1197</f>
        <v>1.5</v>
      </c>
      <c r="VU1197" s="10"/>
      <c r="VV1197" s="219"/>
      <c r="VW1197" s="167" t="s">
        <v>120</v>
      </c>
      <c r="VX1197" s="500" t="s">
        <v>942</v>
      </c>
      <c r="VZ1197" s="230">
        <f t="shared" ref="VZ1197" si="13810">IF(VY1197="Kopman",2.2,1)</f>
        <v>1</v>
      </c>
      <c r="WA1197" s="168">
        <f t="shared" ref="WA1197:WA1201" si="13811">VLOOKUP(VX1197,$A$1213:$F$2274,6,FALSE)</f>
        <v>0</v>
      </c>
      <c r="WB1197" s="167" t="s">
        <v>61</v>
      </c>
      <c r="WC1197" s="10">
        <f t="shared" ref="WC1197" si="13812">WA1197*1.5*VZ1197</f>
        <v>0</v>
      </c>
      <c r="WD1197" s="10"/>
      <c r="WE1197" s="219"/>
      <c r="WF1197" s="167" t="s">
        <v>120</v>
      </c>
      <c r="WG1197" s="500" t="s">
        <v>3362</v>
      </c>
      <c r="WI1197" s="230">
        <f t="shared" ref="WI1197" si="13813">IF(WH1197="Kopman",2.2,1)</f>
        <v>1</v>
      </c>
      <c r="WJ1197" s="168">
        <f t="shared" ref="WJ1197:WJ1201" si="13814">VLOOKUP(WG1197,$A$1213:$F$2274,6,FALSE)</f>
        <v>8</v>
      </c>
      <c r="WK1197" s="167" t="s">
        <v>61</v>
      </c>
      <c r="WL1197" s="10">
        <f t="shared" ref="WL1197" si="13815">WJ1197*1.5*WI1197</f>
        <v>12</v>
      </c>
      <c r="WM1197" s="10"/>
      <c r="WN1197" s="219"/>
      <c r="WO1197" s="167" t="s">
        <v>120</v>
      </c>
      <c r="WP1197" s="500" t="s">
        <v>3066</v>
      </c>
      <c r="WR1197" s="230">
        <f t="shared" ref="WR1197" si="13816">IF(WQ1197="Kopman",2.2,1)</f>
        <v>1</v>
      </c>
      <c r="WS1197" s="168">
        <f t="shared" ref="WS1197:WS1201" si="13817">VLOOKUP(WP1197,$A$1213:$F$2274,6,FALSE)</f>
        <v>0</v>
      </c>
      <c r="WT1197" s="167" t="s">
        <v>61</v>
      </c>
      <c r="WU1197" s="10">
        <f t="shared" ref="WU1197" si="13818">WS1197*1.5*WR1197</f>
        <v>0</v>
      </c>
      <c r="WV1197" s="10"/>
      <c r="WW1197" s="219"/>
      <c r="WX1197" s="167" t="s">
        <v>120</v>
      </c>
      <c r="WY1197" s="499" t="s">
        <v>2992</v>
      </c>
      <c r="XA1197" s="230">
        <f t="shared" ref="XA1197" si="13819">IF(WZ1197="Kopman",2.2,1)</f>
        <v>1</v>
      </c>
      <c r="XB1197" s="168">
        <f t="shared" ref="XB1197:XB1201" si="13820">VLOOKUP(WY1197,$A$1213:$F$2274,6,FALSE)</f>
        <v>0</v>
      </c>
      <c r="XC1197" s="167" t="s">
        <v>61</v>
      </c>
      <c r="XD1197" s="10">
        <f t="shared" ref="XD1197" si="13821">XB1197*1.5*XA1197</f>
        <v>0</v>
      </c>
      <c r="XE1197" s="10"/>
      <c r="XF1197" s="219"/>
      <c r="XG1197" s="167" t="s">
        <v>120</v>
      </c>
      <c r="XH1197" s="500" t="s">
        <v>1417</v>
      </c>
      <c r="XJ1197" s="230">
        <f t="shared" ref="XJ1197" si="13822">IF(XI1197="Kopman",2.2,1)</f>
        <v>1</v>
      </c>
      <c r="XK1197" s="168">
        <f t="shared" ref="XK1197:XK1201" si="13823">VLOOKUP(XH1197,$A$1213:$F$2274,6,FALSE)</f>
        <v>0</v>
      </c>
      <c r="XL1197" s="167" t="s">
        <v>61</v>
      </c>
      <c r="XM1197" s="10">
        <f t="shared" ref="XM1197" si="13824">XK1197*1.5*XJ1197</f>
        <v>0</v>
      </c>
      <c r="XN1197" s="10"/>
      <c r="XO1197" s="219"/>
      <c r="XP1197" s="167" t="s">
        <v>120</v>
      </c>
      <c r="XQ1197" s="500" t="s">
        <v>3427</v>
      </c>
      <c r="XS1197" s="230">
        <f t="shared" ref="XS1197" si="13825">IF(XR1197="Kopman",2.2,1)</f>
        <v>1</v>
      </c>
      <c r="XT1197" s="168">
        <f t="shared" ref="XT1197:XT1201" si="13826">VLOOKUP(XQ1197,$A$1213:$F$2274,6,FALSE)</f>
        <v>0</v>
      </c>
      <c r="XU1197" s="167" t="s">
        <v>61</v>
      </c>
      <c r="XV1197" s="10">
        <f t="shared" ref="XV1197" si="13827">XT1197*1.5*XS1197</f>
        <v>0</v>
      </c>
      <c r="XW1197" s="10"/>
      <c r="XX1197" s="219"/>
      <c r="XY1197" s="167" t="s">
        <v>120</v>
      </c>
      <c r="XZ1197" s="500" t="s">
        <v>491</v>
      </c>
      <c r="YB1197" s="230">
        <f t="shared" ref="YB1197" si="13828">IF(YA1197="Kopman",2.2,1)</f>
        <v>1</v>
      </c>
      <c r="YC1197" s="168">
        <f t="shared" ref="YC1197:YC1201" si="13829">VLOOKUP(XZ1197,$A$1213:$F$2274,6,FALSE)</f>
        <v>0</v>
      </c>
      <c r="YD1197" s="167" t="s">
        <v>61</v>
      </c>
      <c r="YE1197" s="10">
        <f t="shared" ref="YE1197" si="13830">YC1197*1.5*YB1197</f>
        <v>0</v>
      </c>
      <c r="YF1197" s="10"/>
      <c r="YG1197" s="219"/>
      <c r="YH1197" s="167" t="s">
        <v>120</v>
      </c>
      <c r="YI1197" s="500" t="s">
        <v>3371</v>
      </c>
      <c r="YK1197" s="230">
        <f t="shared" ref="YK1197" si="13831">IF(YJ1197="Kopman",2.2,1)</f>
        <v>1</v>
      </c>
      <c r="YL1197" s="168">
        <f t="shared" ref="YL1197:YL1201" si="13832">VLOOKUP(YI1197,$A$1213:$F$2274,6,FALSE)</f>
        <v>2</v>
      </c>
      <c r="YM1197" s="167" t="s">
        <v>61</v>
      </c>
      <c r="YN1197" s="10">
        <f t="shared" ref="YN1197" si="13833">YL1197*1.5*YK1197</f>
        <v>3</v>
      </c>
      <c r="YO1197" s="10"/>
      <c r="YP1197" s="219"/>
      <c r="YQ1197" s="167" t="s">
        <v>120</v>
      </c>
      <c r="YR1197" s="500" t="s">
        <v>3516</v>
      </c>
      <c r="YT1197" s="230">
        <f t="shared" ref="YT1197" si="13834">IF(YS1197="Kopman",2.2,1)</f>
        <v>1</v>
      </c>
      <c r="YU1197" s="168">
        <f t="shared" ref="YU1197:YU1201" si="13835">VLOOKUP(YR1197,$A$1213:$F$2274,6,FALSE)</f>
        <v>0</v>
      </c>
      <c r="YV1197" s="167" t="s">
        <v>61</v>
      </c>
      <c r="YW1197" s="10">
        <f t="shared" ref="YW1197" si="13836">YU1197*1.5*YT1197</f>
        <v>0</v>
      </c>
      <c r="YX1197" s="10"/>
      <c r="YY1197" s="219"/>
      <c r="YZ1197" s="167" t="s">
        <v>120</v>
      </c>
      <c r="ZA1197" s="500" t="s">
        <v>3427</v>
      </c>
      <c r="ZC1197" s="230">
        <f t="shared" ref="ZC1197" si="13837">IF(ZB1197="Kopman",2.2,1)</f>
        <v>1</v>
      </c>
      <c r="ZD1197" s="168">
        <f t="shared" ref="ZD1197:ZD1201" si="13838">VLOOKUP(ZA1197,$A$1213:$F$2274,6,FALSE)</f>
        <v>0</v>
      </c>
      <c r="ZE1197" s="167" t="s">
        <v>61</v>
      </c>
      <c r="ZF1197" s="10">
        <f t="shared" ref="ZF1197" si="13839">ZD1197*1.5*ZC1197</f>
        <v>0</v>
      </c>
      <c r="ZG1197" s="10"/>
      <c r="ZH1197" s="219"/>
      <c r="ZI1197" s="167" t="s">
        <v>120</v>
      </c>
      <c r="ZJ1197" s="500" t="s">
        <v>3427</v>
      </c>
      <c r="ZL1197" s="230">
        <f t="shared" ref="ZL1197" si="13840">IF(ZK1197="Kopman",2.2,1)</f>
        <v>1</v>
      </c>
      <c r="ZM1197" s="168">
        <f t="shared" ref="ZM1197:ZM1201" si="13841">VLOOKUP(ZJ1197,$A$1213:$F$2274,6,FALSE)</f>
        <v>0</v>
      </c>
      <c r="ZN1197" s="167" t="s">
        <v>61</v>
      </c>
      <c r="ZO1197" s="10">
        <f t="shared" ref="ZO1197" si="13842">ZM1197*1.5*ZL1197</f>
        <v>0</v>
      </c>
      <c r="ZP1197" s="10"/>
      <c r="ZQ1197" s="219"/>
      <c r="ZR1197" s="167" t="s">
        <v>120</v>
      </c>
      <c r="ZS1197" s="498" t="s">
        <v>3075</v>
      </c>
      <c r="ZU1197" s="230">
        <f t="shared" ref="ZU1197" si="13843">IF(ZT1197="Kopman",2.2,1)</f>
        <v>1</v>
      </c>
      <c r="ZV1197" s="168">
        <f t="shared" ref="ZV1197:ZV1201" si="13844">VLOOKUP(ZS1197,$A$1213:$F$2274,6,FALSE)</f>
        <v>0</v>
      </c>
      <c r="ZW1197" s="167" t="s">
        <v>61</v>
      </c>
      <c r="ZX1197" s="10">
        <f t="shared" ref="ZX1197" si="13845">ZV1197*1.5*ZU1197</f>
        <v>0</v>
      </c>
      <c r="ZY1197" s="10"/>
      <c r="ZZ1197" s="219"/>
      <c r="AAA1197" s="167" t="s">
        <v>120</v>
      </c>
      <c r="AAB1197" s="500" t="s">
        <v>3088</v>
      </c>
      <c r="AAD1197" s="230">
        <f t="shared" ref="AAD1197" si="13846">IF(AAC1197="Kopman",2.2,1)</f>
        <v>1</v>
      </c>
      <c r="AAE1197" s="168">
        <f t="shared" ref="AAE1197:AAE1201" si="13847">VLOOKUP(AAB1197,$A$1213:$F$2274,6,FALSE)</f>
        <v>0</v>
      </c>
      <c r="AAF1197" s="167" t="s">
        <v>61</v>
      </c>
      <c r="AAG1197" s="10">
        <f t="shared" ref="AAG1197" si="13848">AAE1197*1.5*AAD1197</f>
        <v>0</v>
      </c>
      <c r="AAH1197" s="10"/>
      <c r="AAI1197" s="219"/>
      <c r="AAJ1197" s="167" t="s">
        <v>120</v>
      </c>
      <c r="AAK1197" s="500" t="s">
        <v>3066</v>
      </c>
      <c r="AAM1197" s="230">
        <f t="shared" ref="AAM1197" si="13849">IF(AAL1197="Kopman",2.2,1)</f>
        <v>1</v>
      </c>
      <c r="AAN1197" s="168">
        <f t="shared" ref="AAN1197:AAN1201" si="13850">VLOOKUP(AAK1197,$A$1213:$F$2274,6,FALSE)</f>
        <v>0</v>
      </c>
      <c r="AAO1197" s="167" t="s">
        <v>61</v>
      </c>
      <c r="AAP1197" s="10">
        <f t="shared" ref="AAP1197" si="13851">AAN1197*1.5*AAM1197</f>
        <v>0</v>
      </c>
      <c r="AAQ1197" s="10"/>
      <c r="AAR1197" s="219"/>
      <c r="AAS1197" s="167" t="s">
        <v>120</v>
      </c>
      <c r="AAT1197" s="500" t="s">
        <v>3066</v>
      </c>
      <c r="AAV1197" s="230">
        <f t="shared" ref="AAV1197" si="13852">IF(AAU1197="Kopman",2.2,1)</f>
        <v>1</v>
      </c>
      <c r="AAW1197" s="168">
        <f t="shared" ref="AAW1197:AAW1201" si="13853">VLOOKUP(AAT1197,$A$1213:$F$2274,6,FALSE)</f>
        <v>0</v>
      </c>
      <c r="AAX1197" s="167" t="s">
        <v>61</v>
      </c>
      <c r="AAY1197" s="10">
        <f t="shared" ref="AAY1197" si="13854">AAW1197*1.5*AAV1197</f>
        <v>0</v>
      </c>
      <c r="AAZ1197" s="10"/>
      <c r="ABA1197" s="219"/>
      <c r="ABB1197" s="167" t="s">
        <v>120</v>
      </c>
      <c r="ABC1197" s="500" t="s">
        <v>3427</v>
      </c>
      <c r="ABE1197" s="230">
        <f t="shared" ref="ABE1197" si="13855">IF(ABD1197="Kopman",2.2,1)</f>
        <v>1</v>
      </c>
      <c r="ABF1197" s="168">
        <f t="shared" ref="ABF1197:ABF1201" si="13856">VLOOKUP(ABC1197,$A$1213:$F$2274,6,FALSE)</f>
        <v>0</v>
      </c>
      <c r="ABG1197" s="167" t="s">
        <v>61</v>
      </c>
      <c r="ABH1197" s="10">
        <f t="shared" ref="ABH1197" si="13857">ABF1197*1.5*ABE1197</f>
        <v>0</v>
      </c>
      <c r="ABI1197" s="10"/>
      <c r="ABJ1197" s="219"/>
      <c r="ABK1197" s="167" t="s">
        <v>120</v>
      </c>
      <c r="ABL1197" s="500" t="s">
        <v>464</v>
      </c>
      <c r="ABN1197" s="230">
        <f t="shared" ref="ABN1197" si="13858">IF(ABM1197="Kopman",2.2,1)</f>
        <v>1</v>
      </c>
      <c r="ABO1197" s="168">
        <f t="shared" ref="ABO1197:ABO1201" si="13859">VLOOKUP(ABL1197,$A$1213:$F$2274,6,FALSE)</f>
        <v>0</v>
      </c>
      <c r="ABP1197" s="167" t="s">
        <v>61</v>
      </c>
      <c r="ABQ1197" s="10">
        <f t="shared" ref="ABQ1197" si="13860">ABO1197*1.5*ABN1197</f>
        <v>0</v>
      </c>
      <c r="ABR1197" s="10"/>
      <c r="ABS1197" s="219"/>
      <c r="ABT1197" s="167" t="s">
        <v>120</v>
      </c>
      <c r="ABU1197" s="498" t="s">
        <v>3003</v>
      </c>
      <c r="ABW1197" s="230">
        <f t="shared" ref="ABW1197" si="13861">IF(ABV1197="Kopman",2.2,1)</f>
        <v>1</v>
      </c>
      <c r="ABX1197" s="168">
        <f t="shared" ref="ABX1197:ABX1201" si="13862">VLOOKUP(ABU1197,$A$1213:$F$2274,6,FALSE)</f>
        <v>0</v>
      </c>
      <c r="ABY1197" s="167" t="s">
        <v>61</v>
      </c>
      <c r="ABZ1197" s="10">
        <f t="shared" ref="ABZ1197" si="13863">ABX1197*1.5*ABW1197</f>
        <v>0</v>
      </c>
      <c r="ACA1197" s="10"/>
      <c r="ACB1197" s="219"/>
      <c r="ACC1197" s="167" t="s">
        <v>120</v>
      </c>
      <c r="ACD1197" s="500" t="s">
        <v>3427</v>
      </c>
      <c r="ACF1197" s="230">
        <f t="shared" ref="ACF1197" si="13864">IF(ACE1197="Kopman",2.2,1)</f>
        <v>1</v>
      </c>
      <c r="ACG1197" s="168">
        <f t="shared" ref="ACG1197:ACG1201" si="13865">VLOOKUP(ACD1197,$A$1213:$F$2274,6,FALSE)</f>
        <v>0</v>
      </c>
      <c r="ACH1197" s="167" t="s">
        <v>61</v>
      </c>
      <c r="ACI1197" s="10">
        <f t="shared" ref="ACI1197" si="13866">ACG1197*1.5*ACF1197</f>
        <v>0</v>
      </c>
      <c r="ACJ1197" s="10"/>
      <c r="ACK1197" s="219"/>
      <c r="ACL1197" s="167" t="s">
        <v>120</v>
      </c>
      <c r="ACM1197" s="500" t="s">
        <v>2969</v>
      </c>
      <c r="ACO1197" s="230">
        <f t="shared" ref="ACO1197" si="13867">IF(ACN1197="Kopman",2.2,1)</f>
        <v>1</v>
      </c>
      <c r="ACP1197" s="168">
        <f t="shared" ref="ACP1197:ACP1201" si="13868">VLOOKUP(ACM1197,$A$1213:$F$2274,6,FALSE)</f>
        <v>30</v>
      </c>
      <c r="ACQ1197" s="167" t="s">
        <v>61</v>
      </c>
      <c r="ACR1197" s="10">
        <f t="shared" ref="ACR1197" si="13869">ACP1197*1.5*ACO1197</f>
        <v>45</v>
      </c>
      <c r="ACS1197" s="10"/>
      <c r="ACT1197" s="219"/>
      <c r="ACU1197" s="167" t="s">
        <v>120</v>
      </c>
      <c r="ACV1197" s="500" t="s">
        <v>480</v>
      </c>
      <c r="ACX1197" s="230">
        <f t="shared" ref="ACX1197" si="13870">IF(ACW1197="Kopman",2.2,1)</f>
        <v>1</v>
      </c>
      <c r="ACY1197" s="168">
        <f t="shared" ref="ACY1197:ACY1201" si="13871">VLOOKUP(ACV1197,$A$1213:$F$2274,6,FALSE)</f>
        <v>0</v>
      </c>
      <c r="ACZ1197" s="167" t="s">
        <v>61</v>
      </c>
      <c r="ADA1197" s="10">
        <f t="shared" ref="ADA1197" si="13872">ACY1197*1.5*ACX1197</f>
        <v>0</v>
      </c>
      <c r="ADB1197" s="10"/>
      <c r="ADC1197" s="219"/>
      <c r="ADD1197" s="167" t="s">
        <v>120</v>
      </c>
      <c r="ADE1197" s="500" t="s">
        <v>2411</v>
      </c>
      <c r="ADG1197" s="230">
        <f t="shared" ref="ADG1197" si="13873">IF(ADF1197="Kopman",2.2,1)</f>
        <v>1</v>
      </c>
      <c r="ADH1197" s="168">
        <f t="shared" ref="ADH1197:ADH1201" si="13874">VLOOKUP(ADE1197,$A$1213:$F$2274,6,FALSE)</f>
        <v>22</v>
      </c>
      <c r="ADI1197" s="167" t="s">
        <v>61</v>
      </c>
      <c r="ADJ1197" s="10">
        <f t="shared" ref="ADJ1197" si="13875">ADH1197*1.5*ADG1197</f>
        <v>33</v>
      </c>
      <c r="ADK1197" s="10"/>
      <c r="ADL1197" s="219"/>
      <c r="ADM1197" s="167" t="s">
        <v>120</v>
      </c>
      <c r="ADN1197" s="500" t="s">
        <v>796</v>
      </c>
      <c r="ADP1197" s="230">
        <f t="shared" ref="ADP1197" si="13876">IF(ADO1197="Kopman",2.2,1)</f>
        <v>1</v>
      </c>
      <c r="ADQ1197" s="168">
        <f t="shared" ref="ADQ1197:ADQ1201" si="13877">VLOOKUP(ADN1197,$A$1213:$F$2274,6,FALSE)</f>
        <v>1</v>
      </c>
      <c r="ADR1197" s="167" t="s">
        <v>61</v>
      </c>
      <c r="ADS1197" s="10">
        <f t="shared" ref="ADS1197" si="13878">ADQ1197*1.5*ADP1197</f>
        <v>1.5</v>
      </c>
      <c r="ADT1197" s="10"/>
      <c r="ADU1197" s="219"/>
      <c r="ADV1197" s="167" t="s">
        <v>120</v>
      </c>
      <c r="ADW1197" s="328" t="s">
        <v>796</v>
      </c>
      <c r="ADX1197" s="14" t="s">
        <v>1588</v>
      </c>
      <c r="ADY1197" s="230">
        <f t="shared" ref="ADY1197" si="13879">IF(ADX1197="Kopman",2.2,1)</f>
        <v>2.2000000000000002</v>
      </c>
      <c r="ADZ1197" s="168">
        <f t="shared" ref="ADZ1197:ADZ1201" si="13880">VLOOKUP(ADW1197,$A$1213:$F$2274,6,FALSE)</f>
        <v>1</v>
      </c>
      <c r="AEA1197" s="167" t="s">
        <v>61</v>
      </c>
      <c r="AEB1197" s="10">
        <f t="shared" ref="AEB1197" si="13881">ADZ1197*1.5*ADY1197</f>
        <v>3.3000000000000003</v>
      </c>
      <c r="AEC1197" s="10"/>
      <c r="AED1197" s="219"/>
      <c r="AEE1197" s="167" t="s">
        <v>120</v>
      </c>
      <c r="AEF1197" s="500" t="s">
        <v>465</v>
      </c>
      <c r="AEH1197" s="230">
        <f t="shared" ref="AEH1197" si="13882">IF(AEG1197="Kopman",2.2,1)</f>
        <v>1</v>
      </c>
      <c r="AEI1197" s="168">
        <f t="shared" ref="AEI1197:AEI1201" si="13883">VLOOKUP(AEF1197,$A$1213:$F$2274,6,FALSE)</f>
        <v>14</v>
      </c>
      <c r="AEJ1197" s="167" t="s">
        <v>61</v>
      </c>
      <c r="AEK1197" s="10">
        <f t="shared" ref="AEK1197" si="13884">AEI1197*1.5*AEH1197</f>
        <v>21</v>
      </c>
      <c r="AEL1197" s="10"/>
      <c r="AEM1197" s="219"/>
      <c r="AEN1197" s="167" t="s">
        <v>120</v>
      </c>
      <c r="AEO1197" s="500" t="s">
        <v>1956</v>
      </c>
      <c r="AEQ1197" s="230">
        <f t="shared" ref="AEQ1197" si="13885">IF(AEP1197="Kopman",2.2,1)</f>
        <v>1</v>
      </c>
      <c r="AER1197" s="168">
        <f t="shared" ref="AER1197:AER1201" si="13886">VLOOKUP(AEO1197,$A$1213:$F$2274,6,FALSE)</f>
        <v>0</v>
      </c>
      <c r="AES1197" s="167" t="s">
        <v>61</v>
      </c>
      <c r="AET1197" s="10">
        <f t="shared" ref="AET1197" si="13887">AER1197*1.5*AEQ1197</f>
        <v>0</v>
      </c>
      <c r="AEU1197" s="10"/>
      <c r="AEV1197" s="219"/>
      <c r="AEW1197" s="167" t="s">
        <v>120</v>
      </c>
      <c r="AEX1197" s="500" t="s">
        <v>3427</v>
      </c>
      <c r="AEZ1197" s="230">
        <f t="shared" ref="AEZ1197" si="13888">IF(AEY1197="Kopman",2.2,1)</f>
        <v>1</v>
      </c>
      <c r="AFA1197" s="168">
        <f t="shared" ref="AFA1197:AFA1201" si="13889">VLOOKUP(AEX1197,$A$1213:$F$2274,6,FALSE)</f>
        <v>0</v>
      </c>
      <c r="AFB1197" s="167" t="s">
        <v>61</v>
      </c>
      <c r="AFC1197" s="10">
        <f t="shared" ref="AFC1197" si="13890">AFA1197*1.5*AEZ1197</f>
        <v>0</v>
      </c>
      <c r="AFD1197" s="10"/>
      <c r="AFE1197" s="219"/>
      <c r="AFF1197" s="167" t="s">
        <v>120</v>
      </c>
      <c r="AFG1197" s="500" t="s">
        <v>1621</v>
      </c>
      <c r="AFH1197" s="14" t="s">
        <v>1588</v>
      </c>
      <c r="AFI1197" s="230">
        <f t="shared" ref="AFI1197" si="13891">IF(AFH1197="Kopman",2.2,1)</f>
        <v>2.2000000000000002</v>
      </c>
      <c r="AFJ1197" s="168">
        <f t="shared" ref="AFJ1197:AFJ1201" si="13892">VLOOKUP(AFG1197,$A$1213:$F$2274,6,FALSE)</f>
        <v>21</v>
      </c>
      <c r="AFK1197" s="167" t="s">
        <v>61</v>
      </c>
      <c r="AFL1197" s="10">
        <f t="shared" ref="AFL1197" si="13893">AFJ1197*1.5*AFI1197</f>
        <v>69.300000000000011</v>
      </c>
      <c r="AFM1197" s="10"/>
      <c r="AFN1197" s="219"/>
      <c r="AFO1197" s="167" t="s">
        <v>120</v>
      </c>
      <c r="AFP1197" s="500" t="s">
        <v>796</v>
      </c>
      <c r="AFR1197" s="230">
        <f t="shared" ref="AFR1197" si="13894">IF(AFQ1197="Kopman",2.2,1)</f>
        <v>1</v>
      </c>
      <c r="AFS1197" s="168">
        <f t="shared" ref="AFS1197:AFS1201" si="13895">VLOOKUP(AFP1197,$A$1213:$F$2274,6,FALSE)</f>
        <v>1</v>
      </c>
      <c r="AFT1197" s="167" t="s">
        <v>61</v>
      </c>
      <c r="AFU1197" s="10">
        <f t="shared" ref="AFU1197" si="13896">AFS1197*1.5*AFR1197</f>
        <v>1.5</v>
      </c>
      <c r="AFV1197" s="10"/>
      <c r="AFW1197" s="219"/>
      <c r="AFX1197" s="167" t="s">
        <v>120</v>
      </c>
      <c r="AFY1197" s="500" t="s">
        <v>3427</v>
      </c>
      <c r="AFZ1197" s="14" t="s">
        <v>1588</v>
      </c>
      <c r="AGA1197" s="230">
        <f t="shared" ref="AGA1197" si="13897">IF(AFZ1197="Kopman",2.2,1)</f>
        <v>2.2000000000000002</v>
      </c>
      <c r="AGB1197" s="168">
        <f t="shared" ref="AGB1197:AGB1201" si="13898">VLOOKUP(AFY1197,$A$1213:$F$2274,6,FALSE)</f>
        <v>0</v>
      </c>
      <c r="AGC1197" s="167" t="s">
        <v>61</v>
      </c>
      <c r="AGD1197" s="10">
        <f t="shared" ref="AGD1197" si="13899">AGB1197*1.5*AGA1197</f>
        <v>0</v>
      </c>
      <c r="AGE1197" s="10"/>
      <c r="AGF1197" s="219"/>
      <c r="AGG1197" s="167" t="s">
        <v>120</v>
      </c>
      <c r="AGH1197" s="498" t="s">
        <v>464</v>
      </c>
      <c r="AGJ1197" s="230">
        <f t="shared" ref="AGJ1197" si="13900">IF(AGI1197="Kopman",2.2,1)</f>
        <v>1</v>
      </c>
      <c r="AGK1197" s="168">
        <f t="shared" ref="AGK1197:AGK1201" si="13901">VLOOKUP(AGH1197,$A$1213:$F$2274,6,FALSE)</f>
        <v>0</v>
      </c>
      <c r="AGL1197" s="167" t="s">
        <v>61</v>
      </c>
      <c r="AGM1197" s="10">
        <f t="shared" ref="AGM1197" si="13902">AGK1197*1.5*AGJ1197</f>
        <v>0</v>
      </c>
      <c r="AGN1197" s="10"/>
      <c r="AGO1197" s="219"/>
      <c r="AGP1197" s="167" t="s">
        <v>120</v>
      </c>
      <c r="AGQ1197" s="500" t="s">
        <v>951</v>
      </c>
      <c r="AGS1197" s="230">
        <f t="shared" ref="AGS1197" si="13903">IF(AGR1197="Kopman",2.2,1)</f>
        <v>1</v>
      </c>
      <c r="AGT1197" s="168">
        <f t="shared" ref="AGT1197:AGT1201" si="13904">VLOOKUP(AGQ1197,$A$1213:$F$2274,6,FALSE)</f>
        <v>21</v>
      </c>
      <c r="AGU1197" s="167" t="s">
        <v>61</v>
      </c>
      <c r="AGV1197" s="10">
        <f t="shared" ref="AGV1197" si="13905">AGT1197*1.5*AGS1197</f>
        <v>31.5</v>
      </c>
      <c r="AGW1197" s="10"/>
      <c r="AGX1197" s="219"/>
      <c r="AGY1197" s="167" t="s">
        <v>120</v>
      </c>
      <c r="AGZ1197" s="500" t="s">
        <v>3088</v>
      </c>
      <c r="AHB1197" s="230">
        <f t="shared" ref="AHB1197" si="13906">IF(AHA1197="Kopman",2.2,1)</f>
        <v>1</v>
      </c>
      <c r="AHC1197" s="168">
        <f t="shared" ref="AHC1197:AHC1201" si="13907">VLOOKUP(AGZ1197,$A$1213:$F$2274,6,FALSE)</f>
        <v>0</v>
      </c>
      <c r="AHD1197" s="167" t="s">
        <v>61</v>
      </c>
      <c r="AHE1197" s="10">
        <f t="shared" ref="AHE1197" si="13908">AHC1197*1.5*AHB1197</f>
        <v>0</v>
      </c>
      <c r="AHF1197" s="10"/>
      <c r="AHG1197" s="219"/>
      <c r="AHH1197" s="167" t="s">
        <v>120</v>
      </c>
      <c r="AHI1197" s="500" t="s">
        <v>2887</v>
      </c>
      <c r="AHK1197" s="230">
        <f t="shared" ref="AHK1197" si="13909">IF(AHJ1197="Kopman",2.2,1)</f>
        <v>1</v>
      </c>
      <c r="AHL1197" s="168">
        <f t="shared" ref="AHL1197:AHL1201" si="13910">VLOOKUP(AHI1197,$A$1213:$F$2274,6,FALSE)</f>
        <v>0</v>
      </c>
      <c r="AHM1197" s="167" t="s">
        <v>61</v>
      </c>
      <c r="AHN1197" s="10">
        <f t="shared" ref="AHN1197" si="13911">AHL1197*1.5*AHK1197</f>
        <v>0</v>
      </c>
      <c r="AHO1197" s="10"/>
      <c r="AHP1197" s="219"/>
      <c r="AHQ1197" s="167" t="s">
        <v>120</v>
      </c>
      <c r="AHR1197" s="500" t="s">
        <v>500</v>
      </c>
      <c r="AHS1197" s="14" t="s">
        <v>1588</v>
      </c>
      <c r="AHT1197" s="230">
        <f t="shared" ref="AHT1197" si="13912">IF(AHS1197="Kopman",2.2,1)</f>
        <v>2.2000000000000002</v>
      </c>
      <c r="AHU1197" s="168">
        <f t="shared" ref="AHU1197:AHU1201" si="13913">VLOOKUP(AHR1197,$A$1213:$F$2274,6,FALSE)</f>
        <v>3</v>
      </c>
      <c r="AHV1197" s="167" t="s">
        <v>61</v>
      </c>
      <c r="AHW1197" s="10">
        <f t="shared" ref="AHW1197" si="13914">AHU1197*1.5*AHT1197</f>
        <v>9.9</v>
      </c>
      <c r="AHX1197" s="10"/>
      <c r="AHY1197" s="219"/>
      <c r="AHZ1197" s="167" t="s">
        <v>120</v>
      </c>
      <c r="AIA1197" s="500" t="s">
        <v>3652</v>
      </c>
      <c r="AIC1197" s="230">
        <f t="shared" ref="AIC1197" si="13915">IF(AIB1197="Kopman",2.2,1)</f>
        <v>1</v>
      </c>
      <c r="AID1197" s="168">
        <f t="shared" ref="AID1197:AID1201" si="13916">VLOOKUP(AIA1197,$A$1213:$F$2274,6,FALSE)</f>
        <v>0</v>
      </c>
      <c r="AIE1197" s="167" t="s">
        <v>61</v>
      </c>
      <c r="AIF1197" s="10">
        <f t="shared" ref="AIF1197" si="13917">AID1197*1.5*AIC1197</f>
        <v>0</v>
      </c>
      <c r="AIG1197" s="10"/>
      <c r="AIH1197" s="219"/>
      <c r="AII1197" s="167" t="s">
        <v>120</v>
      </c>
      <c r="AIJ1197" s="498" t="s">
        <v>1895</v>
      </c>
      <c r="AIL1197" s="230">
        <f t="shared" ref="AIL1197" si="13918">IF(AIK1197="Kopman",2.2,1)</f>
        <v>1</v>
      </c>
      <c r="AIM1197" s="168">
        <f t="shared" ref="AIM1197:AIM1201" si="13919">VLOOKUP(AIJ1197,$A$1213:$F$2274,6,FALSE)</f>
        <v>15</v>
      </c>
      <c r="AIN1197" s="167" t="s">
        <v>61</v>
      </c>
      <c r="AIO1197" s="10">
        <f t="shared" ref="AIO1197" si="13920">AIM1197*1.5*AIL1197</f>
        <v>22.5</v>
      </c>
      <c r="AIP1197" s="10"/>
      <c r="AIQ1197" s="219"/>
      <c r="AIR1197" s="167" t="s">
        <v>120</v>
      </c>
      <c r="AIS1197" s="500" t="s">
        <v>3556</v>
      </c>
      <c r="AIU1197" s="230">
        <f t="shared" ref="AIU1197" si="13921">IF(AIT1197="Kopman",2.2,1)</f>
        <v>1</v>
      </c>
      <c r="AIV1197" s="168">
        <f t="shared" ref="AIV1197:AIV1201" si="13922">VLOOKUP(AIS1197,$A$1213:$F$2274,6,FALSE)</f>
        <v>0</v>
      </c>
      <c r="AIW1197" s="167" t="s">
        <v>61</v>
      </c>
      <c r="AIX1197" s="10">
        <f t="shared" ref="AIX1197" si="13923">AIV1197*1.5*AIU1197</f>
        <v>0</v>
      </c>
      <c r="AIY1197" s="10"/>
      <c r="AIZ1197" s="219"/>
      <c r="AJA1197" s="167" t="s">
        <v>120</v>
      </c>
      <c r="AJB1197" s="500" t="s">
        <v>465</v>
      </c>
      <c r="AJD1197" s="230">
        <f t="shared" ref="AJD1197" si="13924">IF(AJC1197="Kopman",2.2,1)</f>
        <v>1</v>
      </c>
      <c r="AJE1197" s="168">
        <f t="shared" ref="AJE1197:AJE1201" si="13925">VLOOKUP(AJB1197,$A$1213:$F$2274,6,FALSE)</f>
        <v>14</v>
      </c>
      <c r="AJF1197" s="167" t="s">
        <v>61</v>
      </c>
      <c r="AJG1197" s="10">
        <f t="shared" ref="AJG1197" si="13926">AJE1197*1.5*AJD1197</f>
        <v>21</v>
      </c>
      <c r="AJH1197" s="10"/>
      <c r="AJI1197" s="219"/>
      <c r="AJJ1197" s="167" t="s">
        <v>120</v>
      </c>
      <c r="AJK1197" s="500" t="s">
        <v>3652</v>
      </c>
      <c r="AJM1197" s="230">
        <f t="shared" ref="AJM1197" si="13927">IF(AJL1197="Kopman",2.2,1)</f>
        <v>1</v>
      </c>
      <c r="AJN1197" s="168">
        <f t="shared" ref="AJN1197:AJN1201" si="13928">VLOOKUP(AJK1197,$A$1213:$F$2274,6,FALSE)</f>
        <v>0</v>
      </c>
      <c r="AJO1197" s="167" t="s">
        <v>61</v>
      </c>
      <c r="AJP1197" s="10">
        <f t="shared" ref="AJP1197" si="13929">AJN1197*1.5*AJM1197</f>
        <v>0</v>
      </c>
      <c r="AJQ1197" s="10"/>
      <c r="AJR1197" s="219"/>
      <c r="AJS1197" s="167" t="s">
        <v>120</v>
      </c>
      <c r="AJT1197" s="500" t="s">
        <v>3427</v>
      </c>
      <c r="AJV1197" s="230">
        <f t="shared" ref="AJV1197" si="13930">IF(AJU1197="Kopman",2.2,1)</f>
        <v>1</v>
      </c>
      <c r="AJW1197" s="168">
        <f t="shared" ref="AJW1197:AJW1201" si="13931">VLOOKUP(AJT1197,$A$1213:$F$2274,6,FALSE)</f>
        <v>0</v>
      </c>
      <c r="AJX1197" s="167" t="s">
        <v>61</v>
      </c>
      <c r="AJY1197" s="10">
        <f t="shared" ref="AJY1197" si="13932">AJW1197*1.5*AJV1197</f>
        <v>0</v>
      </c>
      <c r="AJZ1197" s="10"/>
      <c r="AKA1197" s="219"/>
      <c r="AKB1197" s="167" t="s">
        <v>120</v>
      </c>
      <c r="AKC1197" s="500" t="s">
        <v>3409</v>
      </c>
      <c r="AKE1197" s="230">
        <f t="shared" ref="AKE1197" si="13933">IF(AKD1197="Kopman",2.2,1)</f>
        <v>1</v>
      </c>
      <c r="AKF1197" s="168">
        <f t="shared" ref="AKF1197:AKF1201" si="13934">VLOOKUP(AKC1197,$A$1213:$F$2274,6,FALSE)</f>
        <v>0</v>
      </c>
      <c r="AKG1197" s="167" t="s">
        <v>61</v>
      </c>
      <c r="AKH1197" s="10">
        <f t="shared" ref="AKH1197" si="13935">AKF1197*1.5*AKE1197</f>
        <v>0</v>
      </c>
      <c r="AKI1197" s="10"/>
      <c r="AKJ1197" s="219"/>
      <c r="AKK1197" s="167" t="s">
        <v>120</v>
      </c>
      <c r="AKL1197" s="500" t="s">
        <v>520</v>
      </c>
      <c r="AKN1197" s="230">
        <f t="shared" ref="AKN1197" si="13936">IF(AKM1197="Kopman",2.2,1)</f>
        <v>1</v>
      </c>
      <c r="AKO1197" s="168">
        <f t="shared" ref="AKO1197:AKO1201" si="13937">VLOOKUP(AKL1197,$A$1213:$F$2274,6,FALSE)</f>
        <v>0</v>
      </c>
      <c r="AKP1197" s="167" t="s">
        <v>61</v>
      </c>
      <c r="AKQ1197" s="10">
        <f t="shared" ref="AKQ1197" si="13938">AKO1197*1.5*AKN1197</f>
        <v>0</v>
      </c>
      <c r="AKR1197" s="10"/>
      <c r="AKS1197" s="219"/>
      <c r="AKT1197" s="167" t="s">
        <v>120</v>
      </c>
      <c r="AKU1197" s="500" t="s">
        <v>3427</v>
      </c>
      <c r="AKW1197" s="230">
        <f t="shared" ref="AKW1197" si="13939">IF(AKV1197="Kopman",2.2,1)</f>
        <v>1</v>
      </c>
      <c r="AKX1197" s="168">
        <f t="shared" ref="AKX1197:AKX1201" si="13940">VLOOKUP(AKU1197,$A$1213:$F$2274,6,FALSE)</f>
        <v>0</v>
      </c>
      <c r="AKY1197" s="167" t="s">
        <v>61</v>
      </c>
      <c r="AKZ1197" s="10">
        <f t="shared" ref="AKZ1197" si="13941">AKX1197*1.5*AKW1197</f>
        <v>0</v>
      </c>
      <c r="ALA1197" s="10"/>
      <c r="ALB1197" s="219"/>
      <c r="ALC1197" s="167" t="s">
        <v>120</v>
      </c>
      <c r="ALD1197" s="328" t="s">
        <v>464</v>
      </c>
      <c r="ALF1197" s="230">
        <f t="shared" ref="ALF1197" si="13942">IF(ALE1197="Kopman",2.2,1)</f>
        <v>1</v>
      </c>
      <c r="ALG1197" s="168">
        <f t="shared" ref="ALG1197:ALG1201" si="13943">VLOOKUP(ALD1197,$A$1213:$F$2274,6,FALSE)</f>
        <v>0</v>
      </c>
      <c r="ALH1197" s="167" t="s">
        <v>61</v>
      </c>
      <c r="ALI1197" s="10">
        <f t="shared" ref="ALI1197" si="13944">ALG1197*1.5*ALF1197</f>
        <v>0</v>
      </c>
      <c r="ALJ1197" s="10"/>
      <c r="ALK1197" s="219"/>
      <c r="ALL1197" s="167" t="s">
        <v>120</v>
      </c>
      <c r="ALM1197" s="500" t="s">
        <v>3592</v>
      </c>
      <c r="ALO1197" s="230">
        <f t="shared" ref="ALO1197" si="13945">IF(ALN1197="Kopman",2.2,1)</f>
        <v>1</v>
      </c>
      <c r="ALP1197" s="168">
        <f t="shared" ref="ALP1197:ALP1201" si="13946">VLOOKUP(ALM1197,$A$1213:$F$2274,6,FALSE)</f>
        <v>4</v>
      </c>
      <c r="ALQ1197" s="167" t="s">
        <v>61</v>
      </c>
      <c r="ALR1197" s="10">
        <f t="shared" ref="ALR1197" si="13947">ALP1197*1.5*ALO1197</f>
        <v>6</v>
      </c>
      <c r="ALS1197" s="10"/>
      <c r="ALT1197" s="219"/>
      <c r="ALU1197" s="167" t="s">
        <v>120</v>
      </c>
      <c r="ALV1197" s="500" t="s">
        <v>2318</v>
      </c>
      <c r="ALX1197" s="230">
        <f t="shared" ref="ALX1197" si="13948">IF(ALW1197="Kopman",2.2,1)</f>
        <v>1</v>
      </c>
      <c r="ALY1197" s="168">
        <f t="shared" ref="ALY1197:ALY1201" si="13949">VLOOKUP(ALV1197,$A$1213:$F$2274,6,FALSE)</f>
        <v>0</v>
      </c>
      <c r="ALZ1197" s="167" t="s">
        <v>61</v>
      </c>
      <c r="AMA1197" s="10">
        <f t="shared" ref="AMA1197" si="13950">ALY1197*1.5*ALX1197</f>
        <v>0</v>
      </c>
      <c r="AMB1197" s="10"/>
      <c r="AMC1197" s="219"/>
      <c r="AMD1197" s="167" t="s">
        <v>120</v>
      </c>
      <c r="AME1197" s="500" t="s">
        <v>1998</v>
      </c>
      <c r="AMG1197" s="230">
        <f t="shared" ref="AMG1197" si="13951">IF(AMF1197="Kopman",2.2,1)</f>
        <v>1</v>
      </c>
      <c r="AMH1197" s="168">
        <f t="shared" ref="AMH1197:AMH1201" si="13952">VLOOKUP(AME1197,$A$1213:$F$2274,6,FALSE)</f>
        <v>0</v>
      </c>
      <c r="AMI1197" s="167" t="s">
        <v>61</v>
      </c>
      <c r="AMJ1197" s="10">
        <f t="shared" ref="AMJ1197" si="13953">AMH1197*1.5*AMG1197</f>
        <v>0</v>
      </c>
      <c r="AMK1197" s="10"/>
      <c r="AML1197" s="219"/>
      <c r="AMM1197" s="167" t="s">
        <v>120</v>
      </c>
      <c r="AMN1197" s="500" t="s">
        <v>465</v>
      </c>
      <c r="AMO1197" s="14" t="s">
        <v>1588</v>
      </c>
      <c r="AMP1197" s="230">
        <f t="shared" ref="AMP1197" si="13954">IF(AMO1197="Kopman",2.2,1)</f>
        <v>2.2000000000000002</v>
      </c>
      <c r="AMQ1197" s="168">
        <f t="shared" ref="AMQ1197:AMQ1201" si="13955">VLOOKUP(AMN1197,$A$1213:$F$2274,6,FALSE)</f>
        <v>14</v>
      </c>
      <c r="AMR1197" s="167" t="s">
        <v>61</v>
      </c>
      <c r="AMS1197" s="10">
        <f t="shared" ref="AMS1197" si="13956">AMQ1197*1.5*AMP1197</f>
        <v>46.2</v>
      </c>
      <c r="AMT1197" s="10"/>
      <c r="AMU1197" s="219"/>
      <c r="AMV1197" s="167" t="s">
        <v>120</v>
      </c>
      <c r="AMW1197" s="500" t="s">
        <v>796</v>
      </c>
      <c r="AMY1197" s="230">
        <f t="shared" ref="AMY1197" si="13957">IF(AMX1197="Kopman",2.2,1)</f>
        <v>1</v>
      </c>
      <c r="AMZ1197" s="168">
        <f t="shared" ref="AMZ1197:AMZ1201" si="13958">VLOOKUP(AMW1197,$A$1213:$F$2274,6,FALSE)</f>
        <v>1</v>
      </c>
      <c r="ANA1197" s="167" t="s">
        <v>61</v>
      </c>
      <c r="ANB1197" s="10">
        <f t="shared" ref="ANB1197" si="13959">AMZ1197*1.5*AMY1197</f>
        <v>1.5</v>
      </c>
      <c r="ANC1197" s="10"/>
      <c r="AND1197" s="219"/>
      <c r="ANE1197" s="167" t="s">
        <v>120</v>
      </c>
      <c r="ANF1197" s="500" t="s">
        <v>951</v>
      </c>
      <c r="ANH1197" s="230">
        <f t="shared" ref="ANH1197" si="13960">IF(ANG1197="Kopman",2.2,1)</f>
        <v>1</v>
      </c>
      <c r="ANI1197" s="168">
        <f t="shared" ref="ANI1197:ANI1201" si="13961">VLOOKUP(ANF1197,$A$1213:$F$2274,6,FALSE)</f>
        <v>21</v>
      </c>
      <c r="ANJ1197" s="167" t="s">
        <v>61</v>
      </c>
      <c r="ANK1197" s="10">
        <f t="shared" ref="ANK1197" si="13962">ANI1197*1.5*ANH1197</f>
        <v>31.5</v>
      </c>
      <c r="ANL1197" s="10"/>
      <c r="ANM1197" s="219"/>
      <c r="ANN1197" s="167" t="s">
        <v>120</v>
      </c>
      <c r="ANO1197" s="500" t="s">
        <v>520</v>
      </c>
      <c r="ANQ1197" s="230">
        <f t="shared" ref="ANQ1197" si="13963">IF(ANP1197="Kopman",2.2,1)</f>
        <v>1</v>
      </c>
      <c r="ANR1197" s="168">
        <f t="shared" ref="ANR1197:ANR1201" si="13964">VLOOKUP(ANO1197,$A$1213:$F$2274,6,FALSE)</f>
        <v>0</v>
      </c>
      <c r="ANS1197" s="167" t="s">
        <v>61</v>
      </c>
      <c r="ANT1197" s="10">
        <f t="shared" ref="ANT1197" si="13965">ANR1197*1.5*ANQ1197</f>
        <v>0</v>
      </c>
      <c r="ANU1197" s="10"/>
      <c r="ANV1197" s="219"/>
      <c r="ANW1197" s="167" t="s">
        <v>120</v>
      </c>
      <c r="ANX1197" s="502" t="s">
        <v>545</v>
      </c>
      <c r="ANZ1197" s="230">
        <f t="shared" ref="ANZ1197" si="13966">IF(ANY1197="Kopman",2.2,1)</f>
        <v>1</v>
      </c>
      <c r="AOA1197" s="168">
        <f t="shared" ref="AOA1197:AOA1201" si="13967">VLOOKUP(ANX1197,$A$1213:$F$2274,6,FALSE)</f>
        <v>0</v>
      </c>
      <c r="AOB1197" s="167" t="s">
        <v>61</v>
      </c>
      <c r="AOC1197" s="10">
        <f t="shared" ref="AOC1197" si="13968">AOA1197*1.5*ANZ1197</f>
        <v>0</v>
      </c>
      <c r="AOD1197" s="10"/>
      <c r="AOE1197" s="219"/>
      <c r="AOF1197" s="167" t="s">
        <v>120</v>
      </c>
      <c r="AOG1197" s="500" t="s">
        <v>465</v>
      </c>
      <c r="AOI1197" s="230">
        <f t="shared" ref="AOI1197" si="13969">IF(AOH1197="Kopman",2.2,1)</f>
        <v>1</v>
      </c>
      <c r="AOJ1197" s="168">
        <f t="shared" ref="AOJ1197:AOJ1201" si="13970">VLOOKUP(AOG1197,$A$1213:$F$2274,6,FALSE)</f>
        <v>14</v>
      </c>
      <c r="AOK1197" s="167" t="s">
        <v>61</v>
      </c>
      <c r="AOL1197" s="10">
        <f t="shared" ref="AOL1197" si="13971">AOJ1197*1.5*AOI1197</f>
        <v>21</v>
      </c>
      <c r="AOM1197" s="10"/>
      <c r="AON1197" s="219"/>
      <c r="AOO1197" s="167" t="s">
        <v>120</v>
      </c>
      <c r="AOP1197" s="498" t="s">
        <v>501</v>
      </c>
      <c r="AOR1197" s="230">
        <f t="shared" ref="AOR1197" si="13972">IF(AOQ1197="Kopman",2.2,1)</f>
        <v>1</v>
      </c>
      <c r="AOS1197" s="168">
        <f t="shared" ref="AOS1197:AOS1201" si="13973">VLOOKUP(AOP1197,$A$1213:$F$2274,6,FALSE)</f>
        <v>0</v>
      </c>
      <c r="AOT1197" s="167" t="s">
        <v>61</v>
      </c>
      <c r="AOU1197" s="10">
        <f t="shared" ref="AOU1197" si="13974">AOS1197*1.5*AOR1197</f>
        <v>0</v>
      </c>
      <c r="AOV1197" s="10"/>
      <c r="AOW1197" s="219"/>
      <c r="AOX1197" s="167" t="s">
        <v>120</v>
      </c>
      <c r="AOY1197" s="500" t="s">
        <v>1622</v>
      </c>
      <c r="APA1197" s="230">
        <f t="shared" ref="APA1197" si="13975">IF(AOZ1197="Kopman",2.2,1)</f>
        <v>1</v>
      </c>
      <c r="APB1197" s="168">
        <f t="shared" ref="APB1197:APB1201" si="13976">VLOOKUP(AOY1197,$A$1213:$F$2274,6,FALSE)</f>
        <v>0</v>
      </c>
      <c r="APC1197" s="167" t="s">
        <v>61</v>
      </c>
      <c r="APD1197" s="10">
        <f t="shared" ref="APD1197" si="13977">APB1197*1.5*APA1197</f>
        <v>0</v>
      </c>
      <c r="APE1197" s="10"/>
      <c r="APF1197" s="219"/>
      <c r="APG1197" s="167" t="s">
        <v>120</v>
      </c>
      <c r="APH1197" s="500" t="s">
        <v>480</v>
      </c>
      <c r="APJ1197" s="230">
        <f t="shared" ref="APJ1197" si="13978">IF(API1197="Kopman",2.2,1)</f>
        <v>1</v>
      </c>
      <c r="APK1197" s="168">
        <f t="shared" ref="APK1197:APK1201" si="13979">VLOOKUP(APH1197,$A$1213:$F$2274,6,FALSE)</f>
        <v>0</v>
      </c>
      <c r="APL1197" s="167" t="s">
        <v>61</v>
      </c>
      <c r="APM1197" s="10">
        <f t="shared" ref="APM1197" si="13980">APK1197*1.5*APJ1197</f>
        <v>0</v>
      </c>
      <c r="APN1197" s="10"/>
      <c r="APO1197" s="219"/>
      <c r="APP1197" s="167" t="s">
        <v>120</v>
      </c>
      <c r="APQ1197" s="500" t="s">
        <v>3699</v>
      </c>
      <c r="APS1197" s="230">
        <f t="shared" ref="APS1197" si="13981">IF(APR1197="Kopman",2.2,1)</f>
        <v>1</v>
      </c>
      <c r="APT1197" s="168">
        <f t="shared" ref="APT1197:APT1201" si="13982">VLOOKUP(APQ1197,$A$1213:$F$2274,6,FALSE)</f>
        <v>0</v>
      </c>
      <c r="APU1197" s="167" t="s">
        <v>61</v>
      </c>
      <c r="APV1197" s="10">
        <f t="shared" ref="APV1197" si="13983">APT1197*1.5*APS1197</f>
        <v>0</v>
      </c>
      <c r="APW1197" s="10"/>
      <c r="APX1197" s="219"/>
      <c r="APY1197" s="167" t="s">
        <v>120</v>
      </c>
      <c r="APZ1197" s="500" t="s">
        <v>3631</v>
      </c>
      <c r="AQB1197" s="230">
        <f t="shared" ref="AQB1197" si="13984">IF(AQA1197="Kopman",2.2,1)</f>
        <v>1</v>
      </c>
      <c r="AQC1197" s="168">
        <f t="shared" ref="AQC1197:AQC1201" si="13985">VLOOKUP(APZ1197,$A$1213:$F$2274,6,FALSE)</f>
        <v>0</v>
      </c>
      <c r="AQD1197" s="167" t="s">
        <v>61</v>
      </c>
      <c r="AQE1197" s="10">
        <f t="shared" ref="AQE1197" si="13986">AQC1197*1.5*AQB1197</f>
        <v>0</v>
      </c>
      <c r="AQF1197" s="10"/>
      <c r="AQG1197" s="219"/>
      <c r="AQH1197" s="167" t="s">
        <v>120</v>
      </c>
      <c r="AQI1197" s="500" t="s">
        <v>520</v>
      </c>
      <c r="AQK1197" s="230">
        <f t="shared" ref="AQK1197" si="13987">IF(AQJ1197="Kopman",2.2,1)</f>
        <v>1</v>
      </c>
      <c r="AQL1197" s="168">
        <f t="shared" ref="AQL1197:AQL1201" si="13988">VLOOKUP(AQI1197,$A$1213:$F$2274,6,FALSE)</f>
        <v>0</v>
      </c>
      <c r="AQM1197" s="167" t="s">
        <v>61</v>
      </c>
      <c r="AQN1197" s="10">
        <f t="shared" ref="AQN1197" si="13989">AQL1197*1.5*AQK1197</f>
        <v>0</v>
      </c>
      <c r="AQO1197" s="10"/>
      <c r="AQP1197" s="219"/>
      <c r="AQQ1197" s="167" t="s">
        <v>120</v>
      </c>
      <c r="AQR1197" s="500" t="s">
        <v>962</v>
      </c>
      <c r="AQT1197" s="230">
        <f t="shared" ref="AQT1197" si="13990">IF(AQS1197="Kopman",2.2,1)</f>
        <v>1</v>
      </c>
      <c r="AQU1197" s="168">
        <f t="shared" ref="AQU1197:AQU1201" si="13991">VLOOKUP(AQR1197,$A$1213:$F$2274,6,FALSE)</f>
        <v>0</v>
      </c>
      <c r="AQV1197" s="167" t="s">
        <v>61</v>
      </c>
      <c r="AQW1197" s="10">
        <f t="shared" ref="AQW1197" si="13992">AQU1197*1.5*AQT1197</f>
        <v>0</v>
      </c>
      <c r="AQX1197" s="10"/>
      <c r="AQY1197" s="219"/>
      <c r="AQZ1197" s="167" t="s">
        <v>120</v>
      </c>
      <c r="ARA1197" s="500" t="s">
        <v>3699</v>
      </c>
      <c r="ARC1197" s="230">
        <f t="shared" ref="ARC1197" si="13993">IF(ARB1197="Kopman",2.2,1)</f>
        <v>1</v>
      </c>
      <c r="ARD1197" s="168">
        <f t="shared" ref="ARD1197:ARD1201" si="13994">VLOOKUP(ARA1197,$A$1213:$F$2274,6,FALSE)</f>
        <v>0</v>
      </c>
      <c r="ARE1197" s="167" t="s">
        <v>61</v>
      </c>
      <c r="ARF1197" s="10">
        <f t="shared" ref="ARF1197" si="13995">ARD1197*1.5*ARC1197</f>
        <v>0</v>
      </c>
      <c r="ARG1197" s="10"/>
      <c r="ARH1197" s="219"/>
      <c r="ARI1197" s="167" t="s">
        <v>120</v>
      </c>
      <c r="ARJ1197" s="500" t="s">
        <v>3427</v>
      </c>
      <c r="ARL1197" s="230">
        <f t="shared" ref="ARL1197" si="13996">IF(ARK1197="Kopman",2.2,1)</f>
        <v>1</v>
      </c>
      <c r="ARM1197" s="168">
        <f t="shared" ref="ARM1197:ARM1201" si="13997">VLOOKUP(ARJ1197,$A$1213:$F$2274,6,FALSE)</f>
        <v>0</v>
      </c>
      <c r="ARN1197" s="167" t="s">
        <v>61</v>
      </c>
      <c r="ARO1197" s="10">
        <f t="shared" ref="ARO1197" si="13998">ARM1197*1.5*ARL1197</f>
        <v>0</v>
      </c>
      <c r="ARP1197" s="10"/>
      <c r="ARQ1197" s="219"/>
      <c r="ARR1197" s="167" t="s">
        <v>120</v>
      </c>
      <c r="ARS1197" s="328" t="s">
        <v>2457</v>
      </c>
      <c r="ARU1197" s="230">
        <f t="shared" ref="ARU1197" si="13999">IF(ART1197="Kopman",2.2,1)</f>
        <v>1</v>
      </c>
      <c r="ARV1197" s="168">
        <f t="shared" ref="ARV1197:ARV1201" si="14000">VLOOKUP(ARS1197,$A$1213:$F$2274,6,FALSE)</f>
        <v>0</v>
      </c>
      <c r="ARW1197" s="167" t="s">
        <v>61</v>
      </c>
      <c r="ARX1197" s="10">
        <f t="shared" ref="ARX1197" si="14001">ARV1197*1.5*ARU1197</f>
        <v>0</v>
      </c>
      <c r="ARY1197" s="10"/>
      <c r="ARZ1197" s="219"/>
      <c r="ASA1197" s="167" t="s">
        <v>120</v>
      </c>
      <c r="ASB1197" s="500" t="s">
        <v>2416</v>
      </c>
      <c r="ASD1197" s="230">
        <f t="shared" ref="ASD1197" si="14002">IF(ASC1197="Kopman",2.2,1)</f>
        <v>1</v>
      </c>
      <c r="ASE1197" s="168">
        <f t="shared" ref="ASE1197:ASE1201" si="14003">VLOOKUP(ASB1197,$A$1213:$F$2274,6,FALSE)</f>
        <v>0</v>
      </c>
      <c r="ASF1197" s="167" t="s">
        <v>61</v>
      </c>
      <c r="ASG1197" s="10">
        <f t="shared" ref="ASG1197" si="14004">ASE1197*1.5*ASD1197</f>
        <v>0</v>
      </c>
      <c r="ASH1197" s="10"/>
      <c r="ASI1197" s="219"/>
      <c r="ASJ1197" s="167" t="s">
        <v>120</v>
      </c>
      <c r="ASK1197" s="500" t="s">
        <v>1902</v>
      </c>
      <c r="ASM1197" s="230">
        <f t="shared" ref="ASM1197" si="14005">IF(ASL1197="Kopman",2.2,1)</f>
        <v>1</v>
      </c>
      <c r="ASN1197" s="168">
        <f t="shared" ref="ASN1197:ASN1201" si="14006">VLOOKUP(ASK1197,$A$1213:$F$2274,6,FALSE)</f>
        <v>0</v>
      </c>
      <c r="ASO1197" s="167" t="s">
        <v>61</v>
      </c>
      <c r="ASP1197" s="10">
        <f t="shared" ref="ASP1197" si="14007">ASN1197*1.5*ASM1197</f>
        <v>0</v>
      </c>
      <c r="ASQ1197" s="10"/>
      <c r="ASR1197" s="219"/>
      <c r="ASS1197" s="167" t="s">
        <v>120</v>
      </c>
      <c r="AST1197" s="500" t="s">
        <v>3427</v>
      </c>
      <c r="ASV1197" s="230">
        <f t="shared" ref="ASV1197" si="14008">IF(ASU1197="Kopman",2.2,1)</f>
        <v>1</v>
      </c>
      <c r="ASW1197" s="168">
        <f t="shared" ref="ASW1197:ASW1201" si="14009">VLOOKUP(AST1197,$A$1213:$F$2274,6,FALSE)</f>
        <v>0</v>
      </c>
      <c r="ASX1197" s="167" t="s">
        <v>61</v>
      </c>
      <c r="ASY1197" s="10">
        <f t="shared" ref="ASY1197" si="14010">ASW1197*1.5*ASV1197</f>
        <v>0</v>
      </c>
      <c r="ASZ1197" s="10"/>
      <c r="ATA1197" s="219"/>
      <c r="ATB1197" s="167" t="s">
        <v>120</v>
      </c>
      <c r="ATC1197" s="500" t="s">
        <v>3027</v>
      </c>
      <c r="ATE1197" s="230">
        <f t="shared" ref="ATE1197" si="14011">IF(ATD1197="Kopman",2.2,1)</f>
        <v>1</v>
      </c>
      <c r="ATF1197" s="168">
        <f t="shared" ref="ATF1197:ATF1201" si="14012">VLOOKUP(ATC1197,$A$1213:$F$2274,6,FALSE)</f>
        <v>0</v>
      </c>
      <c r="ATG1197" s="167" t="s">
        <v>61</v>
      </c>
      <c r="ATH1197" s="10">
        <f t="shared" ref="ATH1197" si="14013">ATF1197*1.5*ATE1197</f>
        <v>0</v>
      </c>
      <c r="ATI1197" s="10"/>
      <c r="ATJ1197" s="219"/>
      <c r="ATK1197" s="167" t="s">
        <v>120</v>
      </c>
      <c r="ATL1197" s="500" t="s">
        <v>1922</v>
      </c>
      <c r="ATN1197" s="230">
        <f t="shared" ref="ATN1197" si="14014">IF(ATM1197="Kopman",2.2,1)</f>
        <v>1</v>
      </c>
      <c r="ATO1197" s="168">
        <f t="shared" ref="ATO1197:ATO1201" si="14015">VLOOKUP(ATL1197,$A$1213:$F$2274,6,FALSE)</f>
        <v>0</v>
      </c>
      <c r="ATP1197" s="167" t="s">
        <v>61</v>
      </c>
      <c r="ATQ1197" s="10">
        <f t="shared" ref="ATQ1197" si="14016">ATO1197*1.5*ATN1197</f>
        <v>0</v>
      </c>
      <c r="ATR1197" s="10"/>
      <c r="ATS1197" s="219"/>
      <c r="ATT1197" s="167" t="s">
        <v>120</v>
      </c>
      <c r="ATU1197" s="500" t="s">
        <v>3561</v>
      </c>
      <c r="ATW1197" s="230">
        <f t="shared" ref="ATW1197" si="14017">IF(ATV1197="Kopman",2.2,1)</f>
        <v>1</v>
      </c>
      <c r="ATX1197" s="168">
        <f t="shared" ref="ATX1197:ATX1201" si="14018">VLOOKUP(ATU1197,$A$1213:$F$2274,6,FALSE)</f>
        <v>7</v>
      </c>
      <c r="ATY1197" s="167" t="s">
        <v>61</v>
      </c>
      <c r="ATZ1197" s="10">
        <f t="shared" ref="ATZ1197" si="14019">ATX1197*1.5*ATW1197</f>
        <v>10.5</v>
      </c>
      <c r="AUA1197" s="10"/>
      <c r="AUB1197" s="219"/>
      <c r="AUC1197" s="167" t="s">
        <v>120</v>
      </c>
      <c r="AUD1197" s="500" t="s">
        <v>464</v>
      </c>
      <c r="AUF1197" s="230">
        <f t="shared" ref="AUF1197" si="14020">IF(AUE1197="Kopman",2.2,1)</f>
        <v>1</v>
      </c>
      <c r="AUG1197" s="168">
        <f t="shared" ref="AUG1197:AUG1201" si="14021">VLOOKUP(AUD1197,$A$1213:$F$2274,6,FALSE)</f>
        <v>0</v>
      </c>
      <c r="AUH1197" s="167" t="s">
        <v>61</v>
      </c>
      <c r="AUI1197" s="10">
        <f t="shared" ref="AUI1197" si="14022">AUG1197*1.5*AUF1197</f>
        <v>0</v>
      </c>
      <c r="AUJ1197" s="10"/>
      <c r="AUK1197" s="219"/>
      <c r="AUL1197" s="167" t="s">
        <v>120</v>
      </c>
      <c r="AUM1197" s="500" t="s">
        <v>3559</v>
      </c>
      <c r="AUO1197" s="230">
        <f t="shared" ref="AUO1197" si="14023">IF(AUN1197="Kopman",2.2,1)</f>
        <v>1</v>
      </c>
      <c r="AUP1197" s="168">
        <f t="shared" ref="AUP1197:AUP1201" si="14024">VLOOKUP(AUM1197,$A$1213:$F$2274,6,FALSE)</f>
        <v>0</v>
      </c>
      <c r="AUQ1197" s="167" t="s">
        <v>61</v>
      </c>
      <c r="AUR1197" s="10">
        <f t="shared" ref="AUR1197" si="14025">AUP1197*1.5*AUO1197</f>
        <v>0</v>
      </c>
      <c r="AUS1197" s="10"/>
      <c r="AUT1197" s="219"/>
      <c r="AUU1197" s="167" t="s">
        <v>120</v>
      </c>
      <c r="AUV1197" s="500" t="s">
        <v>3427</v>
      </c>
      <c r="AUX1197" s="230">
        <f t="shared" ref="AUX1197" si="14026">IF(AUW1197="Kopman",2.2,1)</f>
        <v>1</v>
      </c>
      <c r="AUY1197" s="168">
        <f t="shared" ref="AUY1197:AUY1201" si="14027">VLOOKUP(AUV1197,$A$1213:$F$2274,6,FALSE)</f>
        <v>0</v>
      </c>
      <c r="AUZ1197" s="167" t="s">
        <v>61</v>
      </c>
      <c r="AVA1197" s="10">
        <f t="shared" ref="AVA1197" si="14028">AUY1197*1.5*AUX1197</f>
        <v>0</v>
      </c>
      <c r="AVB1197" s="10"/>
      <c r="AVC1197" s="219"/>
      <c r="AVD1197" s="167" t="s">
        <v>120</v>
      </c>
      <c r="AVE1197" s="500" t="s">
        <v>3427</v>
      </c>
      <c r="AVG1197" s="230">
        <f t="shared" ref="AVG1197" si="14029">IF(AVF1197="Kopman",2.2,1)</f>
        <v>1</v>
      </c>
      <c r="AVH1197" s="168">
        <f t="shared" ref="AVH1197:AVH1201" si="14030">VLOOKUP(AVE1197,$A$1213:$F$2274,6,FALSE)</f>
        <v>0</v>
      </c>
      <c r="AVI1197" s="167" t="s">
        <v>61</v>
      </c>
      <c r="AVJ1197" s="10">
        <f t="shared" ref="AVJ1197" si="14031">AVH1197*1.5*AVG1197</f>
        <v>0</v>
      </c>
      <c r="AVK1197" s="10"/>
      <c r="AVL1197" s="219"/>
      <c r="AVM1197" s="167" t="s">
        <v>120</v>
      </c>
      <c r="AVN1197" s="328" t="s">
        <v>3652</v>
      </c>
      <c r="AVP1197" s="230">
        <f t="shared" ref="AVP1197" si="14032">IF(AVO1197="Kopman",2.2,1)</f>
        <v>1</v>
      </c>
      <c r="AVQ1197" s="168">
        <f t="shared" ref="AVQ1197:AVQ1201" si="14033">VLOOKUP(AVN1197,$A$1213:$F$2274,6,FALSE)</f>
        <v>0</v>
      </c>
      <c r="AVR1197" s="167" t="s">
        <v>61</v>
      </c>
      <c r="AVS1197" s="10">
        <f t="shared" ref="AVS1197" si="14034">AVQ1197*1.5*AVP1197</f>
        <v>0</v>
      </c>
      <c r="AVT1197" s="10"/>
      <c r="AVU1197" s="219"/>
      <c r="AVV1197" s="167" t="s">
        <v>120</v>
      </c>
      <c r="AVW1197" s="500" t="s">
        <v>505</v>
      </c>
      <c r="AVY1197" s="230">
        <f t="shared" ref="AVY1197" si="14035">IF(AVX1197="Kopman",2.2,1)</f>
        <v>1</v>
      </c>
      <c r="AVZ1197" s="168">
        <f t="shared" ref="AVZ1197:AVZ1201" si="14036">VLOOKUP(AVW1197,$A$1213:$F$2274,6,FALSE)</f>
        <v>0</v>
      </c>
      <c r="AWA1197" s="167" t="s">
        <v>61</v>
      </c>
      <c r="AWB1197" s="10">
        <f t="shared" ref="AWB1197" si="14037">AVZ1197*1.5*AVY1197</f>
        <v>0</v>
      </c>
      <c r="AWC1197" s="10"/>
      <c r="AWD1197" s="219"/>
      <c r="AWE1197" s="167" t="s">
        <v>120</v>
      </c>
      <c r="AWF1197" s="500" t="s">
        <v>2318</v>
      </c>
      <c r="AWH1197" s="230">
        <f t="shared" ref="AWH1197" si="14038">IF(AWG1197="Kopman",2.2,1)</f>
        <v>1</v>
      </c>
      <c r="AWI1197" s="168">
        <f t="shared" ref="AWI1197:AWI1201" si="14039">VLOOKUP(AWF1197,$A$1213:$F$2274,6,FALSE)</f>
        <v>0</v>
      </c>
      <c r="AWJ1197" s="167" t="s">
        <v>61</v>
      </c>
      <c r="AWK1197" s="10">
        <f t="shared" ref="AWK1197" si="14040">AWI1197*1.5*AWH1197</f>
        <v>0</v>
      </c>
      <c r="AWL1197" s="10"/>
      <c r="AWM1197" s="219"/>
      <c r="AWN1197" s="167" t="s">
        <v>120</v>
      </c>
      <c r="AWO1197" s="500" t="s">
        <v>2991</v>
      </c>
      <c r="AWQ1197" s="230">
        <f t="shared" ref="AWQ1197" si="14041">IF(AWP1197="Kopman",2.2,1)</f>
        <v>1</v>
      </c>
      <c r="AWR1197" s="168">
        <f t="shared" ref="AWR1197:AWR1201" si="14042">VLOOKUP(AWO1197,$A$1213:$F$2274,6,FALSE)</f>
        <v>0</v>
      </c>
      <c r="AWS1197" s="167" t="s">
        <v>61</v>
      </c>
      <c r="AWT1197" s="10">
        <f t="shared" ref="AWT1197" si="14043">AWR1197*1.5*AWQ1197</f>
        <v>0</v>
      </c>
      <c r="AWU1197" s="10"/>
      <c r="AWV1197" s="219"/>
      <c r="AWW1197" s="167" t="s">
        <v>120</v>
      </c>
      <c r="AWX1197" s="500" t="s">
        <v>3570</v>
      </c>
      <c r="AWZ1197" s="230">
        <f t="shared" ref="AWZ1197" si="14044">IF(AWY1197="Kopman",2.2,1)</f>
        <v>1</v>
      </c>
      <c r="AXA1197" s="168">
        <f t="shared" ref="AXA1197:AXA1201" si="14045">VLOOKUP(AWX1197,$A$1213:$F$2274,6,FALSE)</f>
        <v>0</v>
      </c>
      <c r="AXB1197" s="167" t="s">
        <v>61</v>
      </c>
      <c r="AXC1197" s="10">
        <f t="shared" ref="AXC1197" si="14046">AXA1197*1.5*AWZ1197</f>
        <v>0</v>
      </c>
      <c r="AXD1197" s="10"/>
      <c r="AXE1197" s="219"/>
      <c r="AXF1197" s="167" t="s">
        <v>120</v>
      </c>
      <c r="AXG1197" s="498" t="s">
        <v>3427</v>
      </c>
      <c r="AXI1197" s="230">
        <f t="shared" ref="AXI1197" si="14047">IF(AXH1197="Kopman",2.2,1)</f>
        <v>1</v>
      </c>
      <c r="AXJ1197" s="168">
        <f t="shared" ref="AXJ1197:AXJ1201" si="14048">VLOOKUP(AXG1197,$A$1213:$F$2274,6,FALSE)</f>
        <v>0</v>
      </c>
      <c r="AXK1197" s="167" t="s">
        <v>61</v>
      </c>
      <c r="AXL1197" s="10">
        <f t="shared" ref="AXL1197" si="14049">AXJ1197*1.5*AXI1197</f>
        <v>0</v>
      </c>
      <c r="AXM1197" s="10"/>
      <c r="AXN1197" s="219"/>
      <c r="AXO1197" s="167" t="s">
        <v>120</v>
      </c>
      <c r="AXP1197" s="500" t="s">
        <v>545</v>
      </c>
      <c r="AXR1197" s="230">
        <f t="shared" ref="AXR1197" si="14050">IF(AXQ1197="Kopman",2.2,1)</f>
        <v>1</v>
      </c>
      <c r="AXS1197" s="168">
        <f t="shared" ref="AXS1197:AXS1201" si="14051">VLOOKUP(AXP1197,$A$1213:$F$2274,6,FALSE)</f>
        <v>0</v>
      </c>
      <c r="AXT1197" s="167" t="s">
        <v>61</v>
      </c>
      <c r="AXU1197" s="10">
        <f t="shared" ref="AXU1197" si="14052">AXS1197*1.5*AXR1197</f>
        <v>0</v>
      </c>
      <c r="AXV1197" s="10"/>
      <c r="AXW1197" s="219"/>
      <c r="AXX1197" s="167" t="s">
        <v>120</v>
      </c>
      <c r="AXY1197" s="500" t="s">
        <v>3003</v>
      </c>
      <c r="AYA1197" s="230">
        <f t="shared" ref="AYA1197" si="14053">IF(AXZ1197="Kopman",2.2,1)</f>
        <v>1</v>
      </c>
      <c r="AYB1197" s="168">
        <f t="shared" ref="AYB1197:AYB1201" si="14054">VLOOKUP(AXY1197,$A$1213:$F$2274,6,FALSE)</f>
        <v>0</v>
      </c>
      <c r="AYC1197" s="167" t="s">
        <v>61</v>
      </c>
      <c r="AYD1197" s="10">
        <f t="shared" ref="AYD1197" si="14055">AYB1197*1.5*AYA1197</f>
        <v>0</v>
      </c>
      <c r="AYE1197" s="10"/>
      <c r="AYF1197" s="219"/>
      <c r="AYG1197" s="167" t="s">
        <v>120</v>
      </c>
      <c r="AYH1197" s="500" t="s">
        <v>465</v>
      </c>
      <c r="AYJ1197" s="230">
        <f t="shared" ref="AYJ1197" si="14056">IF(AYI1197="Kopman",2.2,1)</f>
        <v>1</v>
      </c>
      <c r="AYK1197" s="168">
        <f t="shared" ref="AYK1197:AYK1201" si="14057">VLOOKUP(AYH1197,$A$1213:$F$2274,6,FALSE)</f>
        <v>14</v>
      </c>
      <c r="AYL1197" s="167" t="s">
        <v>61</v>
      </c>
      <c r="AYM1197" s="10">
        <f t="shared" ref="AYM1197" si="14058">AYK1197*1.5*AYJ1197</f>
        <v>21</v>
      </c>
      <c r="AYN1197" s="10"/>
      <c r="AYO1197" s="219"/>
      <c r="AYP1197" s="167" t="s">
        <v>120</v>
      </c>
      <c r="AYQ1197" s="500" t="s">
        <v>3427</v>
      </c>
      <c r="AYS1197" s="230">
        <f t="shared" ref="AYS1197" si="14059">IF(AYR1197="Kopman",2.2,1)</f>
        <v>1</v>
      </c>
      <c r="AYT1197" s="168">
        <f t="shared" ref="AYT1197:AYT1201" si="14060">VLOOKUP(AYQ1197,$A$1213:$F$2274,6,FALSE)</f>
        <v>0</v>
      </c>
      <c r="AYU1197" s="167" t="s">
        <v>61</v>
      </c>
      <c r="AYV1197" s="10">
        <f t="shared" ref="AYV1197" si="14061">AYT1197*1.5*AYS1197</f>
        <v>0</v>
      </c>
      <c r="AYW1197" s="10"/>
      <c r="AYX1197" s="219"/>
      <c r="AYY1197" s="167" t="s">
        <v>120</v>
      </c>
      <c r="AYZ1197" s="498" t="s">
        <v>464</v>
      </c>
      <c r="AZB1197" s="230">
        <f t="shared" ref="AZB1197" si="14062">IF(AZA1197="Kopman",2.2,1)</f>
        <v>1</v>
      </c>
      <c r="AZC1197" s="168">
        <f t="shared" ref="AZC1197:AZC1201" si="14063">VLOOKUP(AYZ1197,$A$1213:$F$2274,6,FALSE)</f>
        <v>0</v>
      </c>
      <c r="AZD1197" s="167" t="s">
        <v>61</v>
      </c>
      <c r="AZE1197" s="10">
        <f t="shared" ref="AZE1197" si="14064">AZC1197*1.5*AZB1197</f>
        <v>0</v>
      </c>
      <c r="AZF1197" s="10"/>
      <c r="AZG1197" s="219"/>
      <c r="AZH1197" s="167" t="s">
        <v>120</v>
      </c>
      <c r="AZI1197" s="500" t="s">
        <v>3427</v>
      </c>
      <c r="AZK1197" s="230">
        <f t="shared" ref="AZK1197" si="14065">IF(AZJ1197="Kopman",2.2,1)</f>
        <v>1</v>
      </c>
      <c r="AZL1197" s="168">
        <f t="shared" ref="AZL1197:AZL1201" si="14066">VLOOKUP(AZI1197,$A$1213:$F$2274,6,FALSE)</f>
        <v>0</v>
      </c>
      <c r="AZM1197" s="167" t="s">
        <v>61</v>
      </c>
      <c r="AZN1197" s="10">
        <f t="shared" ref="AZN1197" si="14067">AZL1197*1.5*AZK1197</f>
        <v>0</v>
      </c>
      <c r="AZO1197" s="10"/>
      <c r="AZP1197" s="219"/>
      <c r="AZQ1197" s="167" t="s">
        <v>120</v>
      </c>
      <c r="AZR1197" s="500" t="s">
        <v>3039</v>
      </c>
      <c r="AZT1197" s="230">
        <f t="shared" ref="AZT1197" si="14068">IF(AZS1197="Kopman",2.2,1)</f>
        <v>1</v>
      </c>
      <c r="AZU1197" s="168">
        <f t="shared" ref="AZU1197:AZU1201" si="14069">VLOOKUP(AZR1197,$A$1213:$F$2274,6,FALSE)</f>
        <v>0</v>
      </c>
      <c r="AZV1197" s="167" t="s">
        <v>61</v>
      </c>
      <c r="AZW1197" s="10">
        <f t="shared" ref="AZW1197" si="14070">AZU1197*1.5*AZT1197</f>
        <v>0</v>
      </c>
      <c r="AZX1197" s="10"/>
      <c r="AZY1197" s="219"/>
      <c r="AZZ1197" s="167" t="s">
        <v>120</v>
      </c>
      <c r="BAA1197" s="500" t="s">
        <v>796</v>
      </c>
      <c r="BAC1197" s="230">
        <f t="shared" ref="BAC1197" si="14071">IF(BAB1197="Kopman",2.2,1)</f>
        <v>1</v>
      </c>
      <c r="BAD1197" s="168">
        <f t="shared" ref="BAD1197:BAD1201" si="14072">VLOOKUP(BAA1197,$A$1213:$F$2274,6,FALSE)</f>
        <v>1</v>
      </c>
      <c r="BAE1197" s="167" t="s">
        <v>61</v>
      </c>
      <c r="BAF1197" s="10">
        <f t="shared" ref="BAF1197" si="14073">BAD1197*1.5*BAC1197</f>
        <v>1.5</v>
      </c>
      <c r="BAG1197" s="10"/>
      <c r="BAH1197" s="219"/>
      <c r="BAI1197" s="167" t="s">
        <v>120</v>
      </c>
      <c r="BAJ1197" s="500" t="s">
        <v>796</v>
      </c>
      <c r="BAL1197" s="230">
        <f t="shared" ref="BAL1197" si="14074">IF(BAK1197="Kopman",2.2,1)</f>
        <v>1</v>
      </c>
      <c r="BAM1197" s="168">
        <f t="shared" ref="BAM1197:BAM1201" si="14075">VLOOKUP(BAJ1197,$A$1213:$F$2274,6,FALSE)</f>
        <v>1</v>
      </c>
      <c r="BAN1197" s="167" t="s">
        <v>61</v>
      </c>
      <c r="BAO1197" s="10">
        <f t="shared" ref="BAO1197" si="14076">BAM1197*1.5*BAL1197</f>
        <v>1.5</v>
      </c>
      <c r="BAP1197" s="10"/>
      <c r="BAQ1197" s="219"/>
      <c r="BAR1197" s="167" t="s">
        <v>120</v>
      </c>
      <c r="BAS1197" s="500" t="s">
        <v>491</v>
      </c>
      <c r="BAU1197" s="230">
        <f t="shared" ref="BAU1197" si="14077">IF(BAT1197="Kopman",2.2,1)</f>
        <v>1</v>
      </c>
      <c r="BAV1197" s="168">
        <f t="shared" ref="BAV1197:BAV1201" si="14078">VLOOKUP(BAS1197,$A$1213:$F$2274,6,FALSE)</f>
        <v>0</v>
      </c>
      <c r="BAW1197" s="167" t="s">
        <v>61</v>
      </c>
      <c r="BAX1197" s="10">
        <f t="shared" ref="BAX1197" si="14079">BAV1197*1.5*BAU1197</f>
        <v>0</v>
      </c>
      <c r="BAY1197" s="10"/>
      <c r="BAZ1197" s="219"/>
      <c r="BBA1197" s="167" t="s">
        <v>120</v>
      </c>
      <c r="BBB1197" s="500" t="s">
        <v>3427</v>
      </c>
      <c r="BBD1197" s="230">
        <f t="shared" ref="BBD1197" si="14080">IF(BBC1197="Kopman",2.2,1)</f>
        <v>1</v>
      </c>
      <c r="BBE1197" s="168">
        <f t="shared" ref="BBE1197:BBE1201" si="14081">VLOOKUP(BBB1197,$A$1213:$F$2274,6,FALSE)</f>
        <v>0</v>
      </c>
      <c r="BBF1197" s="167" t="s">
        <v>61</v>
      </c>
      <c r="BBG1197" s="10">
        <f t="shared" ref="BBG1197" si="14082">BBE1197*1.5*BBD1197</f>
        <v>0</v>
      </c>
      <c r="BBH1197" s="10"/>
      <c r="BBI1197" s="219"/>
      <c r="BBJ1197" s="167" t="s">
        <v>120</v>
      </c>
      <c r="BBK1197" s="500" t="s">
        <v>2956</v>
      </c>
      <c r="BBM1197" s="230">
        <f t="shared" ref="BBM1197" si="14083">IF(BBL1197="Kopman",2.2,1)</f>
        <v>1</v>
      </c>
      <c r="BBN1197" s="168">
        <f t="shared" ref="BBN1197:BBN1201" si="14084">VLOOKUP(BBK1197,$A$1213:$F$2274,6,FALSE)</f>
        <v>0</v>
      </c>
      <c r="BBO1197" s="167" t="s">
        <v>61</v>
      </c>
      <c r="BBP1197" s="10">
        <f t="shared" ref="BBP1197" si="14085">BBN1197*1.5*BBM1197</f>
        <v>0</v>
      </c>
      <c r="BBQ1197" s="10"/>
      <c r="BBR1197" s="219"/>
      <c r="BBS1197" s="167" t="s">
        <v>120</v>
      </c>
      <c r="BBT1197" s="500" t="s">
        <v>796</v>
      </c>
      <c r="BBV1197" s="230">
        <f t="shared" ref="BBV1197" si="14086">IF(BBU1197="Kopman",2.2,1)</f>
        <v>1</v>
      </c>
      <c r="BBW1197" s="168">
        <f t="shared" ref="BBW1197:BBW1201" si="14087">VLOOKUP(BBT1197,$A$1213:$F$2274,6,FALSE)</f>
        <v>1</v>
      </c>
      <c r="BBX1197" s="167" t="s">
        <v>61</v>
      </c>
      <c r="BBY1197" s="10">
        <f t="shared" ref="BBY1197" si="14088">BBW1197*1.5*BBV1197</f>
        <v>1.5</v>
      </c>
      <c r="BBZ1197" s="10"/>
      <c r="BCA1197" s="219"/>
      <c r="BCB1197" s="167" t="s">
        <v>120</v>
      </c>
      <c r="BCC1197" s="500" t="s">
        <v>948</v>
      </c>
      <c r="BCE1197" s="230">
        <f t="shared" ref="BCE1197" si="14089">IF(BCD1197="Kopman",2.2,1)</f>
        <v>1</v>
      </c>
      <c r="BCF1197" s="168">
        <f t="shared" ref="BCF1197:BCF1201" si="14090">VLOOKUP(BCC1197,$A$1213:$F$2274,6,FALSE)</f>
        <v>0</v>
      </c>
      <c r="BCG1197" s="167" t="s">
        <v>61</v>
      </c>
      <c r="BCH1197" s="10">
        <f t="shared" ref="BCH1197" si="14091">BCF1197*1.5*BCE1197</f>
        <v>0</v>
      </c>
      <c r="BCI1197" s="10"/>
      <c r="BCJ1197" s="219"/>
      <c r="BCK1197" s="167" t="s">
        <v>120</v>
      </c>
      <c r="BCL1197" s="500" t="s">
        <v>788</v>
      </c>
      <c r="BCN1197" s="230">
        <f t="shared" ref="BCN1197" si="14092">IF(BCM1197="Kopman",2.2,1)</f>
        <v>1</v>
      </c>
      <c r="BCO1197" s="168">
        <f t="shared" ref="BCO1197:BCO1201" si="14093">VLOOKUP(BCL1197,$A$1213:$F$2274,6,FALSE)</f>
        <v>5</v>
      </c>
      <c r="BCP1197" s="167" t="s">
        <v>61</v>
      </c>
      <c r="BCQ1197" s="10">
        <f t="shared" ref="BCQ1197" si="14094">BCO1197*1.5*BCN1197</f>
        <v>7.5</v>
      </c>
      <c r="BCR1197" s="10"/>
      <c r="BCS1197" s="219"/>
      <c r="BCT1197" s="167" t="s">
        <v>120</v>
      </c>
      <c r="BCU1197" s="500" t="s">
        <v>951</v>
      </c>
      <c r="BCW1197" s="230">
        <f t="shared" ref="BCW1197" si="14095">IF(BCV1197="Kopman",2.2,1)</f>
        <v>1</v>
      </c>
      <c r="BCX1197" s="168">
        <f t="shared" ref="BCX1197:BCX1201" si="14096">VLOOKUP(BCU1197,$A$1213:$F$2274,6,FALSE)</f>
        <v>21</v>
      </c>
      <c r="BCY1197" s="167" t="s">
        <v>61</v>
      </c>
      <c r="BCZ1197" s="10">
        <f t="shared" ref="BCZ1197" si="14097">BCX1197*1.5*BCW1197</f>
        <v>31.5</v>
      </c>
      <c r="BDA1197" s="10"/>
      <c r="BDB1197" s="219"/>
      <c r="BDC1197" s="167" t="s">
        <v>120</v>
      </c>
      <c r="BDD1197" s="500" t="s">
        <v>465</v>
      </c>
      <c r="BDF1197" s="230">
        <f t="shared" ref="BDF1197" si="14098">IF(BDE1197="Kopman",2.2,1)</f>
        <v>1</v>
      </c>
      <c r="BDG1197" s="168">
        <f t="shared" ref="BDG1197:BDG1201" si="14099">VLOOKUP(BDD1197,$A$1213:$F$2274,6,FALSE)</f>
        <v>14</v>
      </c>
      <c r="BDH1197" s="167" t="s">
        <v>61</v>
      </c>
      <c r="BDI1197" s="10">
        <f t="shared" ref="BDI1197" si="14100">BDG1197*1.5*BDF1197</f>
        <v>21</v>
      </c>
      <c r="BDJ1197" s="10"/>
      <c r="BDK1197" s="219"/>
      <c r="BDL1197" s="167" t="s">
        <v>120</v>
      </c>
      <c r="BDM1197" s="328" t="s">
        <v>951</v>
      </c>
      <c r="BDO1197" s="230">
        <f t="shared" ref="BDO1197" si="14101">IF(BDN1197="Kopman",2.2,1)</f>
        <v>1</v>
      </c>
      <c r="BDP1197" s="168">
        <f t="shared" ref="BDP1197:BDP1201" si="14102">VLOOKUP(BDM1197,$A$1213:$F$2274,6,FALSE)</f>
        <v>21</v>
      </c>
      <c r="BDQ1197" s="167" t="s">
        <v>61</v>
      </c>
      <c r="BDR1197" s="10">
        <f t="shared" ref="BDR1197" si="14103">BDP1197*1.5*BDO1197</f>
        <v>31.5</v>
      </c>
      <c r="BDS1197" s="10"/>
      <c r="BDT1197" s="219"/>
      <c r="BDU1197" s="167" t="s">
        <v>120</v>
      </c>
      <c r="BDV1197" s="500" t="s">
        <v>459</v>
      </c>
      <c r="BDX1197" s="230">
        <f t="shared" ref="BDX1197" si="14104">IF(BDW1197="Kopman",2.2,1)</f>
        <v>1</v>
      </c>
      <c r="BDY1197" s="168">
        <f t="shared" ref="BDY1197:BDY1201" si="14105">VLOOKUP(BDV1197,$A$1213:$F$2274,6,FALSE)</f>
        <v>0</v>
      </c>
      <c r="BDZ1197" s="167" t="s">
        <v>61</v>
      </c>
      <c r="BEA1197" s="10">
        <f t="shared" ref="BEA1197" si="14106">BDY1197*1.5*BDX1197</f>
        <v>0</v>
      </c>
      <c r="BEB1197" s="10"/>
      <c r="BEC1197" s="219"/>
      <c r="BED1197" s="167" t="s">
        <v>120</v>
      </c>
      <c r="BEE1197" s="498" t="s">
        <v>2941</v>
      </c>
      <c r="BEG1197" s="230">
        <f t="shared" ref="BEG1197" si="14107">IF(BEF1197="Kopman",2.2,1)</f>
        <v>1</v>
      </c>
      <c r="BEH1197" s="168">
        <f t="shared" ref="BEH1197:BEH1201" si="14108">VLOOKUP(BEE1197,$A$1213:$F$2274,6,FALSE)</f>
        <v>0</v>
      </c>
      <c r="BEI1197" s="167" t="s">
        <v>61</v>
      </c>
      <c r="BEJ1197" s="10">
        <f t="shared" ref="BEJ1197" si="14109">BEH1197*1.5*BEG1197</f>
        <v>0</v>
      </c>
      <c r="BEK1197" s="10"/>
      <c r="BEL1197" s="219"/>
      <c r="BEM1197" s="167" t="s">
        <v>120</v>
      </c>
      <c r="BEN1197" s="498" t="s">
        <v>3003</v>
      </c>
      <c r="BEP1197" s="230">
        <f t="shared" ref="BEP1197" si="14110">IF(BEO1197="Kopman",2.2,1)</f>
        <v>1</v>
      </c>
      <c r="BEQ1197" s="168">
        <f t="shared" ref="BEQ1197:BEQ1201" si="14111">VLOOKUP(BEN1197,$A$1213:$F$2274,6,FALSE)</f>
        <v>0</v>
      </c>
      <c r="BER1197" s="167" t="s">
        <v>61</v>
      </c>
      <c r="BES1197" s="10">
        <f t="shared" ref="BES1197" si="14112">BEQ1197*1.5*BEP1197</f>
        <v>0</v>
      </c>
      <c r="BET1197" s="10"/>
      <c r="BEU1197" s="219"/>
      <c r="BEV1197" s="167" t="s">
        <v>120</v>
      </c>
      <c r="BEW1197" s="500" t="s">
        <v>3003</v>
      </c>
      <c r="BEX1197" s="14" t="s">
        <v>1588</v>
      </c>
      <c r="BEY1197" s="230">
        <f t="shared" ref="BEY1197" si="14113">IF(BEX1197="Kopman",2.2,1)</f>
        <v>2.2000000000000002</v>
      </c>
      <c r="BEZ1197" s="168">
        <f t="shared" ref="BEZ1197:BEZ1201" si="14114">VLOOKUP(BEW1197,$A$1213:$F$2274,6,FALSE)</f>
        <v>0</v>
      </c>
      <c r="BFA1197" s="167" t="s">
        <v>61</v>
      </c>
      <c r="BFB1197" s="10">
        <f t="shared" ref="BFB1197" si="14115">BEZ1197*1.5*BEY1197</f>
        <v>0</v>
      </c>
      <c r="BFC1197" s="10"/>
      <c r="BFD1197" s="219"/>
      <c r="BFE1197" s="167"/>
      <c r="BFF1197" s="327"/>
      <c r="BFH1197" s="230"/>
      <c r="BFI1197" s="168"/>
      <c r="BFJ1197" s="167"/>
      <c r="BFK1197" s="10"/>
      <c r="BFL1197" s="10"/>
      <c r="BFN1197" s="167"/>
      <c r="BFO1197" s="327"/>
      <c r="BFQ1197" s="230"/>
      <c r="BFR1197" s="168"/>
      <c r="BFS1197" s="167"/>
      <c r="BFT1197" s="10"/>
      <c r="BFU1197" s="10"/>
      <c r="BFW1197" s="167"/>
      <c r="BFX1197" s="328"/>
      <c r="BFZ1197" s="230"/>
      <c r="BGA1197" s="168"/>
      <c r="BGB1197" s="167"/>
      <c r="BGC1197" s="10"/>
      <c r="BGD1197" s="10"/>
      <c r="BGF1197" s="167"/>
      <c r="BGG1197" s="327"/>
      <c r="BGI1197" s="230"/>
      <c r="BGJ1197" s="168"/>
      <c r="BGK1197" s="167"/>
      <c r="BGL1197" s="10"/>
      <c r="BGM1197" s="10"/>
      <c r="BGO1197" s="167"/>
      <c r="BGP1197" s="328"/>
      <c r="BGR1197" s="230"/>
      <c r="BGS1197" s="168"/>
      <c r="BGT1197" s="167"/>
      <c r="BGU1197" s="10"/>
      <c r="BGV1197" s="10"/>
      <c r="BGX1197" s="167"/>
      <c r="BGY1197" s="327"/>
      <c r="BHA1197" s="230"/>
      <c r="BHB1197" s="168"/>
      <c r="BHC1197" s="167"/>
      <c r="BHD1197" s="10"/>
      <c r="BHE1197" s="10"/>
    </row>
    <row r="1198" spans="1:1565" s="14" customFormat="1" ht="15">
      <c r="A1198" s="167" t="s">
        <v>121</v>
      </c>
      <c r="B1198" s="325" t="s">
        <v>464</v>
      </c>
      <c r="D1198" s="168"/>
      <c r="E1198" s="168">
        <f>VLOOKUP(B1198,$A$1213:$F$2274,6,FALSE)</f>
        <v>0</v>
      </c>
      <c r="F1198" s="167" t="s">
        <v>63</v>
      </c>
      <c r="G1198" s="10">
        <f>E1198*1.4</f>
        <v>0</v>
      </c>
      <c r="H1198" s="10"/>
      <c r="I1198" s="219"/>
      <c r="J1198" s="167" t="s">
        <v>121</v>
      </c>
      <c r="K1198" s="325" t="s">
        <v>2941</v>
      </c>
      <c r="M1198" s="168"/>
      <c r="N1198" s="168">
        <f>VLOOKUP(K1198,$A$1213:$F$2274,6,FALSE)</f>
        <v>0</v>
      </c>
      <c r="O1198" s="167" t="s">
        <v>63</v>
      </c>
      <c r="P1198" s="10">
        <f>N1198*1.4</f>
        <v>0</v>
      </c>
      <c r="Q1198" s="10"/>
      <c r="R1198" s="219"/>
      <c r="S1198" s="167" t="s">
        <v>121</v>
      </c>
      <c r="T1198" s="325" t="s">
        <v>796</v>
      </c>
      <c r="V1198" s="168"/>
      <c r="W1198" s="168">
        <f t="shared" si="13619"/>
        <v>1</v>
      </c>
      <c r="X1198" s="167" t="s">
        <v>63</v>
      </c>
      <c r="Y1198" s="10">
        <f t="shared" ref="Y1198" si="14116">W1198*1.4</f>
        <v>1.4</v>
      </c>
      <c r="Z1198" s="10"/>
      <c r="AA1198" s="219"/>
      <c r="AB1198" s="167" t="s">
        <v>121</v>
      </c>
      <c r="AC1198" s="325" t="s">
        <v>3652</v>
      </c>
      <c r="AE1198" s="168"/>
      <c r="AF1198" s="168">
        <f t="shared" si="13622"/>
        <v>0</v>
      </c>
      <c r="AG1198" s="167" t="s">
        <v>63</v>
      </c>
      <c r="AH1198" s="10">
        <f t="shared" ref="AH1198" si="14117">AF1198*1.4</f>
        <v>0</v>
      </c>
      <c r="AI1198" s="10"/>
      <c r="AJ1198" s="219"/>
      <c r="AK1198" s="167" t="s">
        <v>121</v>
      </c>
      <c r="AL1198" s="498" t="s">
        <v>3427</v>
      </c>
      <c r="AN1198" s="168"/>
      <c r="AO1198" s="168">
        <f t="shared" si="13625"/>
        <v>0</v>
      </c>
      <c r="AP1198" s="167" t="s">
        <v>63</v>
      </c>
      <c r="AQ1198" s="10">
        <f t="shared" ref="AQ1198" si="14118">AO1198*1.4</f>
        <v>0</v>
      </c>
      <c r="AR1198" s="10"/>
      <c r="AS1198" s="219"/>
      <c r="AT1198" s="167" t="s">
        <v>121</v>
      </c>
      <c r="AU1198" s="325" t="s">
        <v>2318</v>
      </c>
      <c r="AW1198" s="168"/>
      <c r="AX1198" s="168">
        <f t="shared" si="13628"/>
        <v>0</v>
      </c>
      <c r="AY1198" s="167" t="s">
        <v>63</v>
      </c>
      <c r="AZ1198" s="10">
        <f t="shared" ref="AZ1198" si="14119">AX1198*1.4</f>
        <v>0</v>
      </c>
      <c r="BA1198" s="10"/>
      <c r="BB1198" s="219"/>
      <c r="BC1198" s="167" t="s">
        <v>121</v>
      </c>
      <c r="BD1198" s="325" t="s">
        <v>464</v>
      </c>
      <c r="BF1198" s="168"/>
      <c r="BG1198" s="168">
        <f t="shared" si="13631"/>
        <v>0</v>
      </c>
      <c r="BH1198" s="167" t="s">
        <v>63</v>
      </c>
      <c r="BI1198" s="10">
        <f t="shared" ref="BI1198" si="14120">BG1198*1.4</f>
        <v>0</v>
      </c>
      <c r="BJ1198" s="10"/>
      <c r="BK1198" s="219"/>
      <c r="BL1198" s="167" t="s">
        <v>121</v>
      </c>
      <c r="BM1198" s="325" t="s">
        <v>464</v>
      </c>
      <c r="BO1198" s="168"/>
      <c r="BP1198" s="168">
        <f t="shared" si="13634"/>
        <v>0</v>
      </c>
      <c r="BQ1198" s="167" t="s">
        <v>63</v>
      </c>
      <c r="BR1198" s="10">
        <f t="shared" ref="BR1198" si="14121">BP1198*1.4</f>
        <v>0</v>
      </c>
      <c r="BS1198" s="10"/>
      <c r="BT1198" s="219"/>
      <c r="BU1198" s="167" t="s">
        <v>121</v>
      </c>
      <c r="BV1198" s="325" t="s">
        <v>3427</v>
      </c>
      <c r="BX1198" s="168"/>
      <c r="BY1198" s="168">
        <f t="shared" si="13637"/>
        <v>0</v>
      </c>
      <c r="BZ1198" s="167" t="s">
        <v>63</v>
      </c>
      <c r="CA1198" s="10">
        <f t="shared" ref="CA1198" si="14122">BY1198*1.4</f>
        <v>0</v>
      </c>
      <c r="CB1198" s="10"/>
      <c r="CC1198" s="219"/>
      <c r="CD1198" s="167" t="s">
        <v>121</v>
      </c>
      <c r="CE1198" s="325" t="s">
        <v>796</v>
      </c>
      <c r="CG1198" s="168"/>
      <c r="CH1198" s="168">
        <f t="shared" si="13640"/>
        <v>1</v>
      </c>
      <c r="CI1198" s="167" t="s">
        <v>63</v>
      </c>
      <c r="CJ1198" s="10">
        <f t="shared" ref="CJ1198" si="14123">CH1198*1.4</f>
        <v>1.4</v>
      </c>
      <c r="CK1198" s="10"/>
      <c r="CL1198" s="219"/>
      <c r="CM1198" s="167" t="s">
        <v>121</v>
      </c>
      <c r="CN1198" s="325" t="s">
        <v>3003</v>
      </c>
      <c r="CP1198" s="168"/>
      <c r="CQ1198" s="168">
        <f t="shared" si="13643"/>
        <v>0</v>
      </c>
      <c r="CR1198" s="167" t="s">
        <v>63</v>
      </c>
      <c r="CS1198" s="10">
        <f t="shared" ref="CS1198" si="14124">CQ1198*1.4</f>
        <v>0</v>
      </c>
      <c r="CT1198" s="10"/>
      <c r="CU1198" s="219"/>
      <c r="CV1198" s="167" t="s">
        <v>121</v>
      </c>
      <c r="CW1198" s="325" t="s">
        <v>464</v>
      </c>
      <c r="CY1198" s="168"/>
      <c r="CZ1198" s="168">
        <f t="shared" si="13646"/>
        <v>0</v>
      </c>
      <c r="DA1198" s="167" t="s">
        <v>63</v>
      </c>
      <c r="DB1198" s="10">
        <f t="shared" ref="DB1198" si="14125">CZ1198*1.4</f>
        <v>0</v>
      </c>
      <c r="DC1198" s="10"/>
      <c r="DD1198" s="219"/>
      <c r="DE1198" s="167" t="s">
        <v>121</v>
      </c>
      <c r="DF1198" s="325" t="s">
        <v>3427</v>
      </c>
      <c r="DH1198" s="168"/>
      <c r="DI1198" s="168">
        <f t="shared" si="13649"/>
        <v>0</v>
      </c>
      <c r="DJ1198" s="167" t="s">
        <v>63</v>
      </c>
      <c r="DK1198" s="10">
        <f t="shared" ref="DK1198" si="14126">DI1198*1.4</f>
        <v>0</v>
      </c>
      <c r="DL1198" s="10"/>
      <c r="DM1198" s="219"/>
      <c r="DN1198" s="167" t="s">
        <v>121</v>
      </c>
      <c r="DO1198" s="325" t="s">
        <v>3427</v>
      </c>
      <c r="DQ1198" s="168"/>
      <c r="DR1198" s="168">
        <f t="shared" si="13652"/>
        <v>0</v>
      </c>
      <c r="DS1198" s="167" t="s">
        <v>63</v>
      </c>
      <c r="DT1198" s="10">
        <f t="shared" ref="DT1198" si="14127">DR1198*1.4</f>
        <v>0</v>
      </c>
      <c r="DU1198" s="10"/>
      <c r="DV1198" s="219"/>
      <c r="DW1198" s="167" t="s">
        <v>121</v>
      </c>
      <c r="DX1198" s="325" t="s">
        <v>464</v>
      </c>
      <c r="DZ1198" s="168"/>
      <c r="EA1198" s="168">
        <f t="shared" si="13655"/>
        <v>0</v>
      </c>
      <c r="EB1198" s="167" t="s">
        <v>63</v>
      </c>
      <c r="EC1198" s="10">
        <f t="shared" ref="EC1198" si="14128">EA1198*1.4</f>
        <v>0</v>
      </c>
      <c r="ED1198" s="10"/>
      <c r="EE1198" s="219"/>
      <c r="EF1198" s="167" t="s">
        <v>121</v>
      </c>
      <c r="EG1198" s="325" t="s">
        <v>3427</v>
      </c>
      <c r="EI1198" s="168"/>
      <c r="EJ1198" s="168">
        <f t="shared" si="13658"/>
        <v>0</v>
      </c>
      <c r="EK1198" s="167" t="s">
        <v>63</v>
      </c>
      <c r="EL1198" s="10">
        <f t="shared" ref="EL1198" si="14129">EJ1198*1.4</f>
        <v>0</v>
      </c>
      <c r="EM1198" s="10"/>
      <c r="EN1198" s="219"/>
      <c r="EO1198" s="167" t="s">
        <v>121</v>
      </c>
      <c r="EP1198" s="325" t="s">
        <v>3088</v>
      </c>
      <c r="ER1198" s="168"/>
      <c r="ES1198" s="168">
        <f t="shared" si="13661"/>
        <v>0</v>
      </c>
      <c r="ET1198" s="167" t="s">
        <v>63</v>
      </c>
      <c r="EU1198" s="10">
        <f t="shared" ref="EU1198" si="14130">ES1198*1.4</f>
        <v>0</v>
      </c>
      <c r="EV1198" s="10"/>
      <c r="EW1198" s="219"/>
      <c r="EX1198" s="167" t="s">
        <v>121</v>
      </c>
      <c r="EY1198" s="325" t="s">
        <v>951</v>
      </c>
      <c r="FA1198" s="168"/>
      <c r="FB1198" s="168">
        <f t="shared" si="13664"/>
        <v>21</v>
      </c>
      <c r="FC1198" s="167" t="s">
        <v>63</v>
      </c>
      <c r="FD1198" s="10">
        <f t="shared" ref="FD1198" si="14131">FB1198*1.4</f>
        <v>29.4</v>
      </c>
      <c r="FE1198" s="10"/>
      <c r="FF1198" s="219"/>
      <c r="FG1198" s="167" t="s">
        <v>121</v>
      </c>
      <c r="FH1198" s="325" t="s">
        <v>464</v>
      </c>
      <c r="FJ1198" s="168"/>
      <c r="FK1198" s="168">
        <f t="shared" si="13667"/>
        <v>0</v>
      </c>
      <c r="FL1198" s="167" t="s">
        <v>63</v>
      </c>
      <c r="FM1198" s="10">
        <f t="shared" ref="FM1198" si="14132">FK1198*1.4</f>
        <v>0</v>
      </c>
      <c r="FN1198" s="10"/>
      <c r="FO1198" s="219"/>
      <c r="FP1198" s="167" t="s">
        <v>121</v>
      </c>
      <c r="FQ1198" s="325" t="s">
        <v>3652</v>
      </c>
      <c r="FS1198" s="168"/>
      <c r="FT1198" s="168">
        <f t="shared" si="13670"/>
        <v>0</v>
      </c>
      <c r="FU1198" s="167" t="s">
        <v>63</v>
      </c>
      <c r="FV1198" s="10">
        <f t="shared" ref="FV1198" si="14133">FT1198*1.4</f>
        <v>0</v>
      </c>
      <c r="FW1198" s="10"/>
      <c r="FX1198" s="219"/>
      <c r="FY1198" s="167" t="s">
        <v>121</v>
      </c>
      <c r="FZ1198" s="325" t="s">
        <v>2395</v>
      </c>
      <c r="GB1198" s="168"/>
      <c r="GC1198" s="168">
        <f t="shared" si="13673"/>
        <v>0</v>
      </c>
      <c r="GD1198" s="167" t="s">
        <v>63</v>
      </c>
      <c r="GE1198" s="10">
        <f t="shared" ref="GE1198" si="14134">GC1198*1.4</f>
        <v>0</v>
      </c>
      <c r="GF1198" s="10"/>
      <c r="GG1198" s="219"/>
      <c r="GH1198" s="167" t="s">
        <v>121</v>
      </c>
      <c r="GI1198" s="325" t="s">
        <v>464</v>
      </c>
      <c r="GK1198" s="168"/>
      <c r="GL1198" s="168">
        <f t="shared" si="13676"/>
        <v>0</v>
      </c>
      <c r="GM1198" s="167" t="s">
        <v>63</v>
      </c>
      <c r="GN1198" s="10">
        <f t="shared" ref="GN1198" si="14135">GL1198*1.4</f>
        <v>0</v>
      </c>
      <c r="GO1198" s="10"/>
      <c r="GP1198" s="219"/>
      <c r="GQ1198" s="167" t="s">
        <v>121</v>
      </c>
      <c r="GR1198" s="325" t="s">
        <v>2300</v>
      </c>
      <c r="GT1198" s="168"/>
      <c r="GU1198" s="168">
        <f t="shared" si="13679"/>
        <v>0</v>
      </c>
      <c r="GV1198" s="167" t="s">
        <v>63</v>
      </c>
      <c r="GW1198" s="10">
        <f t="shared" ref="GW1198" si="14136">GU1198*1.4</f>
        <v>0</v>
      </c>
      <c r="GX1198" s="10"/>
      <c r="GY1198" s="219"/>
      <c r="GZ1198" s="167" t="s">
        <v>121</v>
      </c>
      <c r="HA1198" s="325" t="s">
        <v>2969</v>
      </c>
      <c r="HC1198" s="168"/>
      <c r="HD1198" s="168">
        <f t="shared" si="13682"/>
        <v>30</v>
      </c>
      <c r="HE1198" s="167" t="s">
        <v>63</v>
      </c>
      <c r="HF1198" s="10">
        <f t="shared" ref="HF1198" si="14137">HD1198*1.4</f>
        <v>42</v>
      </c>
      <c r="HG1198" s="10"/>
      <c r="HH1198" s="219"/>
      <c r="HI1198" s="167" t="s">
        <v>121</v>
      </c>
      <c r="HJ1198" s="325" t="s">
        <v>2318</v>
      </c>
      <c r="HL1198" s="168"/>
      <c r="HM1198" s="168">
        <f t="shared" si="13685"/>
        <v>0</v>
      </c>
      <c r="HN1198" s="167" t="s">
        <v>63</v>
      </c>
      <c r="HO1198" s="10">
        <f t="shared" ref="HO1198" si="14138">HM1198*1.4</f>
        <v>0</v>
      </c>
      <c r="HP1198" s="10"/>
      <c r="HQ1198" s="219"/>
      <c r="HR1198" s="167" t="s">
        <v>121</v>
      </c>
      <c r="HS1198" s="325" t="s">
        <v>3673</v>
      </c>
      <c r="HU1198" s="168"/>
      <c r="HV1198" s="168">
        <f t="shared" si="13688"/>
        <v>0</v>
      </c>
      <c r="HW1198" s="167" t="s">
        <v>63</v>
      </c>
      <c r="HX1198" s="10">
        <f t="shared" ref="HX1198" si="14139">HV1198*1.4</f>
        <v>0</v>
      </c>
      <c r="HY1198" s="10"/>
      <c r="HZ1198" s="219"/>
      <c r="IA1198" s="167" t="s">
        <v>121</v>
      </c>
      <c r="IB1198" s="325" t="s">
        <v>1411</v>
      </c>
      <c r="ID1198" s="168"/>
      <c r="IE1198" s="168">
        <f t="shared" si="13691"/>
        <v>11</v>
      </c>
      <c r="IF1198" s="167" t="s">
        <v>63</v>
      </c>
      <c r="IG1198" s="10">
        <f t="shared" ref="IG1198" si="14140">IE1198*1.4</f>
        <v>15.399999999999999</v>
      </c>
      <c r="IH1198" s="10"/>
      <c r="II1198" s="219"/>
      <c r="IJ1198" s="167" t="s">
        <v>121</v>
      </c>
      <c r="IK1198" s="325" t="s">
        <v>2411</v>
      </c>
      <c r="IM1198" s="168"/>
      <c r="IN1198" s="168">
        <f t="shared" si="13694"/>
        <v>22</v>
      </c>
      <c r="IO1198" s="167" t="s">
        <v>63</v>
      </c>
      <c r="IP1198" s="10">
        <f t="shared" ref="IP1198" si="14141">IN1198*1.4</f>
        <v>30.799999999999997</v>
      </c>
      <c r="IQ1198" s="10"/>
      <c r="IR1198" s="219"/>
      <c r="IS1198" s="167" t="s">
        <v>121</v>
      </c>
      <c r="IT1198" s="325" t="s">
        <v>3003</v>
      </c>
      <c r="IV1198" s="168"/>
      <c r="IW1198" s="168">
        <f t="shared" si="13697"/>
        <v>0</v>
      </c>
      <c r="IX1198" s="167" t="s">
        <v>63</v>
      </c>
      <c r="IY1198" s="10">
        <f t="shared" ref="IY1198" si="14142">IW1198*1.4</f>
        <v>0</v>
      </c>
      <c r="IZ1198" s="10"/>
      <c r="JA1198" s="219"/>
      <c r="JB1198" s="167" t="s">
        <v>121</v>
      </c>
      <c r="JC1198" s="500" t="s">
        <v>3427</v>
      </c>
      <c r="JE1198" s="168"/>
      <c r="JF1198" s="168">
        <f t="shared" si="13700"/>
        <v>0</v>
      </c>
      <c r="JG1198" s="167" t="s">
        <v>63</v>
      </c>
      <c r="JH1198" s="10">
        <f t="shared" ref="JH1198" si="14143">JF1198*1.4</f>
        <v>0</v>
      </c>
      <c r="JI1198" s="10"/>
      <c r="JJ1198" s="219"/>
      <c r="JK1198" s="167" t="s">
        <v>121</v>
      </c>
      <c r="JL1198" s="500" t="s">
        <v>464</v>
      </c>
      <c r="JN1198" s="168"/>
      <c r="JO1198" s="168">
        <f t="shared" si="13703"/>
        <v>0</v>
      </c>
      <c r="JP1198" s="167" t="s">
        <v>63</v>
      </c>
      <c r="JQ1198" s="10">
        <f t="shared" ref="JQ1198" si="14144">JO1198*1.4</f>
        <v>0</v>
      </c>
      <c r="JR1198" s="10"/>
      <c r="JS1198" s="219"/>
      <c r="JT1198" s="167" t="s">
        <v>121</v>
      </c>
      <c r="JU1198" s="500" t="s">
        <v>3631</v>
      </c>
      <c r="JW1198" s="168"/>
      <c r="JX1198" s="168">
        <f t="shared" si="13706"/>
        <v>0</v>
      </c>
      <c r="JY1198" s="167" t="s">
        <v>63</v>
      </c>
      <c r="JZ1198" s="10">
        <f t="shared" ref="JZ1198" si="14145">JX1198*1.4</f>
        <v>0</v>
      </c>
      <c r="KA1198" s="10"/>
      <c r="KB1198" s="219"/>
      <c r="KC1198" s="167" t="s">
        <v>121</v>
      </c>
      <c r="KD1198" s="500" t="s">
        <v>796</v>
      </c>
      <c r="KF1198" s="168"/>
      <c r="KG1198" s="168">
        <f t="shared" si="13709"/>
        <v>1</v>
      </c>
      <c r="KH1198" s="167" t="s">
        <v>63</v>
      </c>
      <c r="KI1198" s="10">
        <f t="shared" ref="KI1198" si="14146">KG1198*1.4</f>
        <v>1.4</v>
      </c>
      <c r="KJ1198" s="10"/>
      <c r="KK1198" s="219"/>
      <c r="KL1198" s="167" t="s">
        <v>121</v>
      </c>
      <c r="KM1198" s="500" t="s">
        <v>500</v>
      </c>
      <c r="KO1198" s="168"/>
      <c r="KP1198" s="168">
        <f t="shared" si="13712"/>
        <v>3</v>
      </c>
      <c r="KQ1198" s="167" t="s">
        <v>63</v>
      </c>
      <c r="KR1198" s="10">
        <f t="shared" ref="KR1198" si="14147">KP1198*1.4</f>
        <v>4.1999999999999993</v>
      </c>
      <c r="KS1198" s="10"/>
      <c r="KT1198" s="219"/>
      <c r="KU1198" s="167" t="s">
        <v>121</v>
      </c>
      <c r="KV1198" s="328" t="s">
        <v>3685</v>
      </c>
      <c r="KX1198" s="168"/>
      <c r="KY1198" s="168">
        <f t="shared" si="13715"/>
        <v>0</v>
      </c>
      <c r="KZ1198" s="167" t="s">
        <v>63</v>
      </c>
      <c r="LA1198" s="10">
        <f t="shared" ref="LA1198" si="14148">KY1198*1.4</f>
        <v>0</v>
      </c>
      <c r="LB1198" s="10"/>
      <c r="LC1198" s="219"/>
      <c r="LD1198" s="167" t="s">
        <v>121</v>
      </c>
      <c r="LE1198" s="500" t="s">
        <v>2400</v>
      </c>
      <c r="LG1198" s="168"/>
      <c r="LH1198" s="168">
        <f t="shared" si="13718"/>
        <v>0</v>
      </c>
      <c r="LI1198" s="167" t="s">
        <v>63</v>
      </c>
      <c r="LJ1198" s="10">
        <f t="shared" ref="LJ1198" si="14149">LH1198*1.4</f>
        <v>0</v>
      </c>
      <c r="LK1198" s="10"/>
      <c r="LL1198" s="219"/>
      <c r="LM1198" s="167" t="s">
        <v>121</v>
      </c>
      <c r="LN1198" s="500" t="s">
        <v>796</v>
      </c>
      <c r="LP1198" s="168"/>
      <c r="LQ1198" s="168">
        <f t="shared" si="13721"/>
        <v>1</v>
      </c>
      <c r="LR1198" s="167" t="s">
        <v>63</v>
      </c>
      <c r="LS1198" s="10">
        <f t="shared" ref="LS1198" si="14150">LQ1198*1.4</f>
        <v>1.4</v>
      </c>
      <c r="LT1198" s="10"/>
      <c r="LU1198" s="219"/>
      <c r="LV1198" s="167" t="s">
        <v>121</v>
      </c>
      <c r="LW1198" s="500" t="s">
        <v>962</v>
      </c>
      <c r="LY1198" s="168"/>
      <c r="LZ1198" s="168">
        <f t="shared" si="13724"/>
        <v>0</v>
      </c>
      <c r="MA1198" s="167" t="s">
        <v>63</v>
      </c>
      <c r="MB1198" s="10">
        <f t="shared" ref="MB1198" si="14151">LZ1198*1.4</f>
        <v>0</v>
      </c>
      <c r="MC1198" s="10"/>
      <c r="MD1198" s="219"/>
      <c r="ME1198" s="167" t="s">
        <v>121</v>
      </c>
      <c r="MF1198" s="500" t="s">
        <v>545</v>
      </c>
      <c r="MH1198" s="168"/>
      <c r="MI1198" s="168">
        <f t="shared" si="13727"/>
        <v>0</v>
      </c>
      <c r="MJ1198" s="167" t="s">
        <v>63</v>
      </c>
      <c r="MK1198" s="10">
        <f t="shared" ref="MK1198" si="14152">MI1198*1.4</f>
        <v>0</v>
      </c>
      <c r="ML1198" s="10"/>
      <c r="MM1198" s="219"/>
      <c r="MN1198" s="167" t="s">
        <v>121</v>
      </c>
      <c r="MO1198" s="328" t="s">
        <v>500</v>
      </c>
      <c r="MQ1198" s="168"/>
      <c r="MR1198" s="168">
        <f t="shared" si="13730"/>
        <v>3</v>
      </c>
      <c r="MS1198" s="167" t="s">
        <v>63</v>
      </c>
      <c r="MT1198" s="10">
        <f t="shared" ref="MT1198" si="14153">MR1198*1.4</f>
        <v>4.1999999999999993</v>
      </c>
      <c r="MU1198" s="10"/>
      <c r="MV1198" s="219"/>
      <c r="MW1198" s="167" t="s">
        <v>121</v>
      </c>
      <c r="MX1198" s="500" t="s">
        <v>2318</v>
      </c>
      <c r="MZ1198" s="168"/>
      <c r="NA1198" s="168">
        <f t="shared" si="13733"/>
        <v>0</v>
      </c>
      <c r="NB1198" s="167" t="s">
        <v>63</v>
      </c>
      <c r="NC1198" s="10">
        <f t="shared" ref="NC1198" si="14154">NA1198*1.4</f>
        <v>0</v>
      </c>
      <c r="ND1198" s="10"/>
      <c r="NE1198" s="219"/>
      <c r="NF1198" s="167" t="s">
        <v>121</v>
      </c>
      <c r="NG1198" s="500" t="s">
        <v>3427</v>
      </c>
      <c r="NI1198" s="168"/>
      <c r="NJ1198" s="168">
        <f t="shared" si="13736"/>
        <v>0</v>
      </c>
      <c r="NK1198" s="167" t="s">
        <v>63</v>
      </c>
      <c r="NL1198" s="10">
        <f t="shared" ref="NL1198" si="14155">NJ1198*1.4</f>
        <v>0</v>
      </c>
      <c r="NM1198" s="10"/>
      <c r="NN1198" s="219"/>
      <c r="NO1198" s="167" t="s">
        <v>121</v>
      </c>
      <c r="NP1198" s="500" t="s">
        <v>505</v>
      </c>
      <c r="NR1198" s="168"/>
      <c r="NS1198" s="168">
        <f t="shared" si="13739"/>
        <v>0</v>
      </c>
      <c r="NT1198" s="167" t="s">
        <v>63</v>
      </c>
      <c r="NU1198" s="10">
        <f t="shared" ref="NU1198" si="14156">NS1198*1.4</f>
        <v>0</v>
      </c>
      <c r="NV1198" s="10"/>
      <c r="NW1198" s="219"/>
      <c r="NX1198" s="167" t="s">
        <v>121</v>
      </c>
      <c r="NY1198" s="500" t="s">
        <v>3547</v>
      </c>
      <c r="OA1198" s="168"/>
      <c r="OB1198" s="168">
        <f t="shared" si="13742"/>
        <v>0</v>
      </c>
      <c r="OC1198" s="167" t="s">
        <v>63</v>
      </c>
      <c r="OD1198" s="10">
        <f t="shared" ref="OD1198" si="14157">OB1198*1.4</f>
        <v>0</v>
      </c>
      <c r="OE1198" s="10"/>
      <c r="OF1198" s="219"/>
      <c r="OG1198" s="167" t="s">
        <v>121</v>
      </c>
      <c r="OH1198" s="500" t="s">
        <v>500</v>
      </c>
      <c r="OJ1198" s="168"/>
      <c r="OK1198" s="168">
        <f t="shared" si="13745"/>
        <v>3</v>
      </c>
      <c r="OL1198" s="167" t="s">
        <v>63</v>
      </c>
      <c r="OM1198" s="10">
        <f t="shared" ref="OM1198" si="14158">OK1198*1.4</f>
        <v>4.1999999999999993</v>
      </c>
      <c r="ON1198" s="10"/>
      <c r="OO1198" s="219"/>
      <c r="OP1198" s="167" t="s">
        <v>121</v>
      </c>
      <c r="OQ1198" s="500" t="s">
        <v>3699</v>
      </c>
      <c r="OS1198" s="168"/>
      <c r="OT1198" s="168">
        <f t="shared" si="13748"/>
        <v>0</v>
      </c>
      <c r="OU1198" s="167" t="s">
        <v>63</v>
      </c>
      <c r="OV1198" s="10">
        <f t="shared" ref="OV1198" si="14159">OT1198*1.4</f>
        <v>0</v>
      </c>
      <c r="OW1198" s="10"/>
      <c r="OX1198" s="219"/>
      <c r="OY1198" s="167" t="s">
        <v>121</v>
      </c>
      <c r="OZ1198" s="500" t="s">
        <v>571</v>
      </c>
      <c r="PB1198" s="168"/>
      <c r="PC1198" s="168">
        <f t="shared" si="13751"/>
        <v>0</v>
      </c>
      <c r="PD1198" s="167" t="s">
        <v>63</v>
      </c>
      <c r="PE1198" s="10">
        <f t="shared" ref="PE1198" si="14160">PC1198*1.4</f>
        <v>0</v>
      </c>
      <c r="PF1198" s="10"/>
      <c r="PG1198" s="219"/>
      <c r="PH1198" s="167" t="s">
        <v>121</v>
      </c>
      <c r="PI1198" s="500" t="s">
        <v>1305</v>
      </c>
      <c r="PK1198" s="168"/>
      <c r="PL1198" s="168">
        <f t="shared" si="13754"/>
        <v>0</v>
      </c>
      <c r="PM1198" s="167" t="s">
        <v>63</v>
      </c>
      <c r="PN1198" s="10">
        <f t="shared" ref="PN1198" si="14161">PL1198*1.4</f>
        <v>0</v>
      </c>
      <c r="PO1198" s="10"/>
      <c r="PP1198" s="219"/>
      <c r="PQ1198" s="167" t="s">
        <v>121</v>
      </c>
      <c r="PR1198" s="500" t="s">
        <v>545</v>
      </c>
      <c r="PT1198" s="168"/>
      <c r="PU1198" s="168">
        <f t="shared" si="13757"/>
        <v>0</v>
      </c>
      <c r="PV1198" s="167" t="s">
        <v>63</v>
      </c>
      <c r="PW1198" s="10">
        <f t="shared" ref="PW1198" si="14162">PU1198*1.4</f>
        <v>0</v>
      </c>
      <c r="PX1198" s="10"/>
      <c r="PY1198" s="219"/>
      <c r="PZ1198" s="167" t="s">
        <v>121</v>
      </c>
      <c r="QA1198" s="500" t="s">
        <v>3003</v>
      </c>
      <c r="QC1198" s="168"/>
      <c r="QD1198" s="168">
        <f t="shared" si="13760"/>
        <v>0</v>
      </c>
      <c r="QE1198" s="167" t="s">
        <v>63</v>
      </c>
      <c r="QF1198" s="10">
        <f t="shared" ref="QF1198" si="14163">QD1198*1.4</f>
        <v>0</v>
      </c>
      <c r="QG1198" s="10"/>
      <c r="QH1198" s="219"/>
      <c r="QI1198" s="167" t="s">
        <v>121</v>
      </c>
      <c r="QJ1198" s="500" t="s">
        <v>3566</v>
      </c>
      <c r="QL1198" s="168"/>
      <c r="QM1198" s="168">
        <f t="shared" si="13763"/>
        <v>23</v>
      </c>
      <c r="QN1198" s="167" t="s">
        <v>63</v>
      </c>
      <c r="QO1198" s="10">
        <f t="shared" ref="QO1198" si="14164">QM1198*1.4</f>
        <v>32.199999999999996</v>
      </c>
      <c r="QP1198" s="10"/>
      <c r="QQ1198" s="219"/>
      <c r="QR1198" s="167" t="s">
        <v>121</v>
      </c>
      <c r="QS1198" s="500" t="s">
        <v>2888</v>
      </c>
      <c r="QU1198" s="168"/>
      <c r="QV1198" s="168">
        <f t="shared" si="13766"/>
        <v>0</v>
      </c>
      <c r="QW1198" s="167" t="s">
        <v>63</v>
      </c>
      <c r="QX1198" s="10">
        <f t="shared" ref="QX1198" si="14165">QV1198*1.4</f>
        <v>0</v>
      </c>
      <c r="QY1198" s="10"/>
      <c r="QZ1198" s="219"/>
      <c r="RA1198" s="167" t="s">
        <v>121</v>
      </c>
      <c r="RB1198" s="500" t="s">
        <v>3003</v>
      </c>
      <c r="RD1198" s="168"/>
      <c r="RE1198" s="168">
        <f t="shared" si="13769"/>
        <v>0</v>
      </c>
      <c r="RF1198" s="167" t="s">
        <v>63</v>
      </c>
      <c r="RG1198" s="10">
        <f t="shared" ref="RG1198" si="14166">RE1198*1.4</f>
        <v>0</v>
      </c>
      <c r="RH1198" s="10"/>
      <c r="RI1198" s="219"/>
      <c r="RJ1198" s="167" t="s">
        <v>121</v>
      </c>
      <c r="RK1198" s="500" t="s">
        <v>2387</v>
      </c>
      <c r="RM1198" s="168"/>
      <c r="RN1198" s="168">
        <f t="shared" si="13772"/>
        <v>27</v>
      </c>
      <c r="RO1198" s="167" t="s">
        <v>63</v>
      </c>
      <c r="RP1198" s="10">
        <f t="shared" ref="RP1198" si="14167">RN1198*1.4</f>
        <v>37.799999999999997</v>
      </c>
      <c r="RQ1198" s="10"/>
      <c r="RR1198" s="219"/>
      <c r="RS1198" s="167" t="s">
        <v>121</v>
      </c>
      <c r="RT1198" s="500" t="s">
        <v>3039</v>
      </c>
      <c r="RV1198" s="168"/>
      <c r="RW1198" s="168">
        <f t="shared" si="13775"/>
        <v>0</v>
      </c>
      <c r="RX1198" s="167" t="s">
        <v>63</v>
      </c>
      <c r="RY1198" s="10">
        <f t="shared" ref="RY1198" si="14168">RW1198*1.4</f>
        <v>0</v>
      </c>
      <c r="RZ1198" s="10"/>
      <c r="SA1198" s="219"/>
      <c r="SB1198" s="167" t="s">
        <v>121</v>
      </c>
      <c r="SC1198" s="500" t="s">
        <v>465</v>
      </c>
      <c r="SE1198" s="168"/>
      <c r="SF1198" s="168">
        <f t="shared" si="13778"/>
        <v>14</v>
      </c>
      <c r="SG1198" s="167" t="s">
        <v>63</v>
      </c>
      <c r="SH1198" s="10">
        <f t="shared" ref="SH1198" si="14169">SF1198*1.4</f>
        <v>19.599999999999998</v>
      </c>
      <c r="SI1198" s="10"/>
      <c r="SJ1198" s="219"/>
      <c r="SK1198" s="167" t="s">
        <v>121</v>
      </c>
      <c r="SL1198" s="500" t="s">
        <v>1655</v>
      </c>
      <c r="SN1198" s="168"/>
      <c r="SO1198" s="168">
        <f t="shared" si="13781"/>
        <v>0</v>
      </c>
      <c r="SP1198" s="167" t="s">
        <v>63</v>
      </c>
      <c r="SQ1198" s="10">
        <f t="shared" ref="SQ1198" si="14170">SO1198*1.4</f>
        <v>0</v>
      </c>
      <c r="SR1198" s="10"/>
      <c r="SS1198" s="219"/>
      <c r="ST1198" s="167" t="s">
        <v>121</v>
      </c>
      <c r="SU1198" s="500" t="s">
        <v>2458</v>
      </c>
      <c r="SW1198" s="168"/>
      <c r="SX1198" s="168">
        <f t="shared" si="13784"/>
        <v>1</v>
      </c>
      <c r="SY1198" s="167" t="s">
        <v>63</v>
      </c>
      <c r="SZ1198" s="10">
        <f t="shared" ref="SZ1198" si="14171">SX1198*1.4</f>
        <v>1.4</v>
      </c>
      <c r="TA1198" s="10"/>
      <c r="TB1198" s="219"/>
      <c r="TC1198" s="167" t="s">
        <v>121</v>
      </c>
      <c r="TD1198" s="500" t="s">
        <v>528</v>
      </c>
      <c r="TF1198" s="168"/>
      <c r="TG1198" s="168">
        <f t="shared" si="13787"/>
        <v>0</v>
      </c>
      <c r="TH1198" s="167" t="s">
        <v>63</v>
      </c>
      <c r="TI1198" s="10">
        <f t="shared" ref="TI1198" si="14172">TG1198*1.4</f>
        <v>0</v>
      </c>
      <c r="TJ1198" s="10"/>
      <c r="TK1198" s="219"/>
      <c r="TL1198" s="167" t="s">
        <v>121</v>
      </c>
      <c r="TM1198" s="328" t="s">
        <v>2966</v>
      </c>
      <c r="TO1198" s="168"/>
      <c r="TP1198" s="168">
        <f t="shared" si="13790"/>
        <v>0</v>
      </c>
      <c r="TQ1198" s="167" t="s">
        <v>63</v>
      </c>
      <c r="TR1198" s="10">
        <f t="shared" ref="TR1198" si="14173">TP1198*1.4</f>
        <v>0</v>
      </c>
      <c r="TS1198" s="10"/>
      <c r="TT1198" s="219"/>
      <c r="TU1198" s="167" t="s">
        <v>121</v>
      </c>
      <c r="TV1198" s="500" t="s">
        <v>3574</v>
      </c>
      <c r="TX1198" s="168"/>
      <c r="TY1198" s="168">
        <f t="shared" si="13793"/>
        <v>0</v>
      </c>
      <c r="TZ1198" s="167" t="s">
        <v>63</v>
      </c>
      <c r="UA1198" s="10">
        <f t="shared" ref="UA1198" si="14174">TY1198*1.4</f>
        <v>0</v>
      </c>
      <c r="UB1198" s="10"/>
      <c r="UC1198" s="219"/>
      <c r="UD1198" s="167" t="s">
        <v>121</v>
      </c>
      <c r="UE1198" s="328" t="s">
        <v>2325</v>
      </c>
      <c r="UG1198" s="168"/>
      <c r="UH1198" s="168">
        <f t="shared" si="13796"/>
        <v>0</v>
      </c>
      <c r="UI1198" s="167" t="s">
        <v>63</v>
      </c>
      <c r="UJ1198" s="10">
        <f t="shared" ref="UJ1198" si="14175">UH1198*1.4</f>
        <v>0</v>
      </c>
      <c r="UK1198" s="10"/>
      <c r="UL1198" s="219"/>
      <c r="UM1198" s="167" t="s">
        <v>121</v>
      </c>
      <c r="UN1198" s="500" t="s">
        <v>464</v>
      </c>
      <c r="UP1198" s="168"/>
      <c r="UQ1198" s="168">
        <f t="shared" si="13799"/>
        <v>0</v>
      </c>
      <c r="UR1198" s="167" t="s">
        <v>63</v>
      </c>
      <c r="US1198" s="10">
        <f t="shared" ref="US1198" si="14176">UQ1198*1.4</f>
        <v>0</v>
      </c>
      <c r="UT1198" s="10"/>
      <c r="UU1198" s="219"/>
      <c r="UV1198" s="167" t="s">
        <v>121</v>
      </c>
      <c r="UW1198" s="500" t="s">
        <v>3003</v>
      </c>
      <c r="UY1198" s="168"/>
      <c r="UZ1198" s="168">
        <f t="shared" si="13802"/>
        <v>0</v>
      </c>
      <c r="VA1198" s="167" t="s">
        <v>63</v>
      </c>
      <c r="VB1198" s="10">
        <f t="shared" ref="VB1198" si="14177">UZ1198*1.4</f>
        <v>0</v>
      </c>
      <c r="VC1198" s="10"/>
      <c r="VD1198" s="219"/>
      <c r="VE1198" s="167" t="s">
        <v>121</v>
      </c>
      <c r="VF1198" s="500" t="s">
        <v>2318</v>
      </c>
      <c r="VH1198" s="168"/>
      <c r="VI1198" s="168">
        <f t="shared" si="13805"/>
        <v>0</v>
      </c>
      <c r="VJ1198" s="167" t="s">
        <v>63</v>
      </c>
      <c r="VK1198" s="10">
        <f t="shared" ref="VK1198" si="14178">VI1198*1.4</f>
        <v>0</v>
      </c>
      <c r="VL1198" s="10"/>
      <c r="VM1198" s="219"/>
      <c r="VN1198" s="167" t="s">
        <v>121</v>
      </c>
      <c r="VO1198" s="500" t="s">
        <v>3427</v>
      </c>
      <c r="VQ1198" s="168"/>
      <c r="VR1198" s="168">
        <f t="shared" si="13808"/>
        <v>0</v>
      </c>
      <c r="VS1198" s="167" t="s">
        <v>63</v>
      </c>
      <c r="VT1198" s="10">
        <f t="shared" ref="VT1198" si="14179">VR1198*1.4</f>
        <v>0</v>
      </c>
      <c r="VU1198" s="10"/>
      <c r="VV1198" s="219"/>
      <c r="VW1198" s="167" t="s">
        <v>121</v>
      </c>
      <c r="VX1198" s="500" t="s">
        <v>2971</v>
      </c>
      <c r="VZ1198" s="168"/>
      <c r="WA1198" s="168">
        <f t="shared" si="13811"/>
        <v>0</v>
      </c>
      <c r="WB1198" s="167" t="s">
        <v>63</v>
      </c>
      <c r="WC1198" s="10">
        <f t="shared" ref="WC1198" si="14180">WA1198*1.4</f>
        <v>0</v>
      </c>
      <c r="WD1198" s="10"/>
      <c r="WE1198" s="219"/>
      <c r="WF1198" s="167" t="s">
        <v>121</v>
      </c>
      <c r="WG1198" s="500" t="s">
        <v>3652</v>
      </c>
      <c r="WI1198" s="168"/>
      <c r="WJ1198" s="168">
        <f t="shared" si="13814"/>
        <v>0</v>
      </c>
      <c r="WK1198" s="167" t="s">
        <v>63</v>
      </c>
      <c r="WL1198" s="10">
        <f t="shared" ref="WL1198" si="14181">WJ1198*1.4</f>
        <v>0</v>
      </c>
      <c r="WM1198" s="10"/>
      <c r="WN1198" s="219"/>
      <c r="WO1198" s="167" t="s">
        <v>121</v>
      </c>
      <c r="WP1198" s="500" t="s">
        <v>1295</v>
      </c>
      <c r="WR1198" s="168"/>
      <c r="WS1198" s="168">
        <f t="shared" si="13817"/>
        <v>0</v>
      </c>
      <c r="WT1198" s="167" t="s">
        <v>63</v>
      </c>
      <c r="WU1198" s="10">
        <f t="shared" ref="WU1198" si="14182">WS1198*1.4</f>
        <v>0</v>
      </c>
      <c r="WV1198" s="10"/>
      <c r="WW1198" s="219"/>
      <c r="WX1198" s="167" t="s">
        <v>121</v>
      </c>
      <c r="WY1198" s="499" t="s">
        <v>922</v>
      </c>
      <c r="XA1198" s="168"/>
      <c r="XB1198" s="168">
        <f t="shared" si="13820"/>
        <v>3</v>
      </c>
      <c r="XC1198" s="167" t="s">
        <v>63</v>
      </c>
      <c r="XD1198" s="10">
        <f t="shared" ref="XD1198" si="14183">XB1198*1.4</f>
        <v>4.1999999999999993</v>
      </c>
      <c r="XE1198" s="10"/>
      <c r="XF1198" s="219"/>
      <c r="XG1198" s="167" t="s">
        <v>121</v>
      </c>
      <c r="XH1198" s="500" t="s">
        <v>3652</v>
      </c>
      <c r="XJ1198" s="168"/>
      <c r="XK1198" s="168">
        <f t="shared" si="13823"/>
        <v>0</v>
      </c>
      <c r="XL1198" s="167" t="s">
        <v>63</v>
      </c>
      <c r="XM1198" s="10">
        <f t="shared" ref="XM1198" si="14184">XK1198*1.4</f>
        <v>0</v>
      </c>
      <c r="XN1198" s="10"/>
      <c r="XO1198" s="219"/>
      <c r="XP1198" s="167" t="s">
        <v>121</v>
      </c>
      <c r="XQ1198" s="500" t="s">
        <v>464</v>
      </c>
      <c r="XS1198" s="168"/>
      <c r="XT1198" s="168">
        <f t="shared" si="13826"/>
        <v>0</v>
      </c>
      <c r="XU1198" s="167" t="s">
        <v>63</v>
      </c>
      <c r="XV1198" s="10">
        <f t="shared" ref="XV1198" si="14185">XT1198*1.4</f>
        <v>0</v>
      </c>
      <c r="XW1198" s="10"/>
      <c r="XX1198" s="219"/>
      <c r="XY1198" s="167" t="s">
        <v>121</v>
      </c>
      <c r="XZ1198" s="500" t="s">
        <v>3630</v>
      </c>
      <c r="YB1198" s="168"/>
      <c r="YC1198" s="168">
        <f t="shared" si="13829"/>
        <v>1</v>
      </c>
      <c r="YD1198" s="167" t="s">
        <v>63</v>
      </c>
      <c r="YE1198" s="10">
        <f t="shared" ref="YE1198" si="14186">YC1198*1.4</f>
        <v>1.4</v>
      </c>
      <c r="YF1198" s="10"/>
      <c r="YG1198" s="219"/>
      <c r="YH1198" s="167" t="s">
        <v>121</v>
      </c>
      <c r="YI1198" s="500" t="s">
        <v>2973</v>
      </c>
      <c r="YK1198" s="168"/>
      <c r="YL1198" s="168">
        <f t="shared" si="13832"/>
        <v>0</v>
      </c>
      <c r="YM1198" s="167" t="s">
        <v>63</v>
      </c>
      <c r="YN1198" s="10">
        <f t="shared" ref="YN1198" si="14187">YL1198*1.4</f>
        <v>0</v>
      </c>
      <c r="YO1198" s="10"/>
      <c r="YP1198" s="219"/>
      <c r="YQ1198" s="167" t="s">
        <v>121</v>
      </c>
      <c r="YR1198" s="500" t="s">
        <v>2300</v>
      </c>
      <c r="YT1198" s="168"/>
      <c r="YU1198" s="168">
        <f t="shared" si="13835"/>
        <v>0</v>
      </c>
      <c r="YV1198" s="167" t="s">
        <v>63</v>
      </c>
      <c r="YW1198" s="10">
        <f t="shared" ref="YW1198" si="14188">YU1198*1.4</f>
        <v>0</v>
      </c>
      <c r="YX1198" s="10"/>
      <c r="YY1198" s="219"/>
      <c r="YZ1198" s="167" t="s">
        <v>121</v>
      </c>
      <c r="ZA1198" s="500" t="s">
        <v>2395</v>
      </c>
      <c r="ZC1198" s="168"/>
      <c r="ZD1198" s="168">
        <f t="shared" si="13838"/>
        <v>0</v>
      </c>
      <c r="ZE1198" s="167" t="s">
        <v>63</v>
      </c>
      <c r="ZF1198" s="10">
        <f t="shared" ref="ZF1198" si="14189">ZD1198*1.4</f>
        <v>0</v>
      </c>
      <c r="ZG1198" s="10"/>
      <c r="ZH1198" s="219"/>
      <c r="ZI1198" s="167" t="s">
        <v>121</v>
      </c>
      <c r="ZJ1198" s="500" t="s">
        <v>571</v>
      </c>
      <c r="ZL1198" s="168"/>
      <c r="ZM1198" s="168">
        <f t="shared" si="13841"/>
        <v>0</v>
      </c>
      <c r="ZN1198" s="167" t="s">
        <v>63</v>
      </c>
      <c r="ZO1198" s="10">
        <f t="shared" ref="ZO1198" si="14190">ZM1198*1.4</f>
        <v>0</v>
      </c>
      <c r="ZP1198" s="10"/>
      <c r="ZQ1198" s="219"/>
      <c r="ZR1198" s="167" t="s">
        <v>121</v>
      </c>
      <c r="ZS1198" s="498" t="s">
        <v>3427</v>
      </c>
      <c r="ZU1198" s="168"/>
      <c r="ZV1198" s="168">
        <f t="shared" si="13844"/>
        <v>0</v>
      </c>
      <c r="ZW1198" s="167" t="s">
        <v>63</v>
      </c>
      <c r="ZX1198" s="10">
        <f t="shared" ref="ZX1198" si="14191">ZV1198*1.4</f>
        <v>0</v>
      </c>
      <c r="ZY1198" s="10"/>
      <c r="ZZ1198" s="219"/>
      <c r="AAA1198" s="167" t="s">
        <v>121</v>
      </c>
      <c r="AAB1198" s="500" t="s">
        <v>951</v>
      </c>
      <c r="AAD1198" s="168"/>
      <c r="AAE1198" s="168">
        <f t="shared" si="13847"/>
        <v>21</v>
      </c>
      <c r="AAF1198" s="167" t="s">
        <v>63</v>
      </c>
      <c r="AAG1198" s="10">
        <f t="shared" ref="AAG1198" si="14192">AAE1198*1.4</f>
        <v>29.4</v>
      </c>
      <c r="AAH1198" s="10"/>
      <c r="AAI1198" s="219"/>
      <c r="AAJ1198" s="167" t="s">
        <v>121</v>
      </c>
      <c r="AAK1198" s="500" t="s">
        <v>2888</v>
      </c>
      <c r="AAM1198" s="168"/>
      <c r="AAN1198" s="168">
        <f t="shared" si="13850"/>
        <v>0</v>
      </c>
      <c r="AAO1198" s="167" t="s">
        <v>63</v>
      </c>
      <c r="AAP1198" s="10">
        <f t="shared" ref="AAP1198" si="14193">AAN1198*1.4</f>
        <v>0</v>
      </c>
      <c r="AAQ1198" s="10"/>
      <c r="AAR1198" s="219"/>
      <c r="AAS1198" s="167" t="s">
        <v>121</v>
      </c>
      <c r="AAT1198" s="500" t="s">
        <v>2457</v>
      </c>
      <c r="AAV1198" s="168"/>
      <c r="AAW1198" s="168">
        <f t="shared" si="13853"/>
        <v>0</v>
      </c>
      <c r="AAX1198" s="167" t="s">
        <v>63</v>
      </c>
      <c r="AAY1198" s="10">
        <f t="shared" ref="AAY1198" si="14194">AAW1198*1.4</f>
        <v>0</v>
      </c>
      <c r="AAZ1198" s="10"/>
      <c r="ABA1198" s="219"/>
      <c r="ABB1198" s="167" t="s">
        <v>121</v>
      </c>
      <c r="ABC1198" s="500" t="s">
        <v>465</v>
      </c>
      <c r="ABE1198" s="168"/>
      <c r="ABF1198" s="168">
        <f t="shared" si="13856"/>
        <v>14</v>
      </c>
      <c r="ABG1198" s="167" t="s">
        <v>63</v>
      </c>
      <c r="ABH1198" s="10">
        <f t="shared" ref="ABH1198" si="14195">ABF1198*1.4</f>
        <v>19.599999999999998</v>
      </c>
      <c r="ABI1198" s="10"/>
      <c r="ABJ1198" s="219"/>
      <c r="ABK1198" s="167" t="s">
        <v>121</v>
      </c>
      <c r="ABL1198" s="500" t="s">
        <v>3427</v>
      </c>
      <c r="ABN1198" s="168"/>
      <c r="ABO1198" s="168">
        <f t="shared" si="13859"/>
        <v>0</v>
      </c>
      <c r="ABP1198" s="167" t="s">
        <v>63</v>
      </c>
      <c r="ABQ1198" s="10">
        <f t="shared" ref="ABQ1198" si="14196">ABO1198*1.4</f>
        <v>0</v>
      </c>
      <c r="ABR1198" s="10"/>
      <c r="ABS1198" s="219"/>
      <c r="ABT1198" s="167" t="s">
        <v>121</v>
      </c>
      <c r="ABU1198" s="498" t="s">
        <v>796</v>
      </c>
      <c r="ABW1198" s="168"/>
      <c r="ABX1198" s="168">
        <f t="shared" si="13862"/>
        <v>1</v>
      </c>
      <c r="ABY1198" s="167" t="s">
        <v>63</v>
      </c>
      <c r="ABZ1198" s="10">
        <f t="shared" ref="ABZ1198" si="14197">ABX1198*1.4</f>
        <v>1.4</v>
      </c>
      <c r="ACA1198" s="10"/>
      <c r="ACB1198" s="219"/>
      <c r="ACC1198" s="167" t="s">
        <v>121</v>
      </c>
      <c r="ACD1198" s="500" t="s">
        <v>2941</v>
      </c>
      <c r="ACF1198" s="168"/>
      <c r="ACG1198" s="168">
        <f t="shared" si="13865"/>
        <v>0</v>
      </c>
      <c r="ACH1198" s="167" t="s">
        <v>63</v>
      </c>
      <c r="ACI1198" s="10">
        <f t="shared" ref="ACI1198" si="14198">ACG1198*1.4</f>
        <v>0</v>
      </c>
      <c r="ACJ1198" s="10"/>
      <c r="ACK1198" s="219"/>
      <c r="ACL1198" s="167" t="s">
        <v>121</v>
      </c>
      <c r="ACM1198" s="500" t="s">
        <v>2425</v>
      </c>
      <c r="ACO1198" s="168"/>
      <c r="ACP1198" s="168">
        <f t="shared" si="13868"/>
        <v>3</v>
      </c>
      <c r="ACQ1198" s="167" t="s">
        <v>63</v>
      </c>
      <c r="ACR1198" s="10">
        <f t="shared" ref="ACR1198" si="14199">ACP1198*1.4</f>
        <v>4.1999999999999993</v>
      </c>
      <c r="ACS1198" s="10"/>
      <c r="ACT1198" s="219"/>
      <c r="ACU1198" s="167" t="s">
        <v>121</v>
      </c>
      <c r="ACV1198" s="500" t="s">
        <v>3652</v>
      </c>
      <c r="ACX1198" s="168"/>
      <c r="ACY1198" s="168">
        <f t="shared" si="13871"/>
        <v>0</v>
      </c>
      <c r="ACZ1198" s="167" t="s">
        <v>63</v>
      </c>
      <c r="ADA1198" s="10">
        <f t="shared" ref="ADA1198" si="14200">ACY1198*1.4</f>
        <v>0</v>
      </c>
      <c r="ADB1198" s="10"/>
      <c r="ADC1198" s="219"/>
      <c r="ADD1198" s="167" t="s">
        <v>121</v>
      </c>
      <c r="ADE1198" s="500" t="s">
        <v>500</v>
      </c>
      <c r="ADG1198" s="168"/>
      <c r="ADH1198" s="168">
        <f t="shared" si="13874"/>
        <v>3</v>
      </c>
      <c r="ADI1198" s="167" t="s">
        <v>63</v>
      </c>
      <c r="ADJ1198" s="10">
        <f t="shared" ref="ADJ1198" si="14201">ADH1198*1.4</f>
        <v>4.1999999999999993</v>
      </c>
      <c r="ADK1198" s="10"/>
      <c r="ADL1198" s="219"/>
      <c r="ADM1198" s="167" t="s">
        <v>121</v>
      </c>
      <c r="ADN1198" s="500" t="s">
        <v>3427</v>
      </c>
      <c r="ADP1198" s="168"/>
      <c r="ADQ1198" s="168">
        <f t="shared" si="13877"/>
        <v>0</v>
      </c>
      <c r="ADR1198" s="167" t="s">
        <v>63</v>
      </c>
      <c r="ADS1198" s="10">
        <f t="shared" ref="ADS1198" si="14202">ADQ1198*1.4</f>
        <v>0</v>
      </c>
      <c r="ADT1198" s="10"/>
      <c r="ADU1198" s="219"/>
      <c r="ADV1198" s="167" t="s">
        <v>121</v>
      </c>
      <c r="ADW1198" s="328" t="s">
        <v>951</v>
      </c>
      <c r="ADY1198" s="168"/>
      <c r="ADZ1198" s="168">
        <f t="shared" si="13880"/>
        <v>21</v>
      </c>
      <c r="AEA1198" s="167" t="s">
        <v>63</v>
      </c>
      <c r="AEB1198" s="10">
        <f t="shared" ref="AEB1198" si="14203">ADZ1198*1.4</f>
        <v>29.4</v>
      </c>
      <c r="AEC1198" s="10"/>
      <c r="AED1198" s="219"/>
      <c r="AEE1198" s="167" t="s">
        <v>121</v>
      </c>
      <c r="AEF1198" s="500" t="s">
        <v>464</v>
      </c>
      <c r="AEH1198" s="168"/>
      <c r="AEI1198" s="168">
        <f t="shared" si="13883"/>
        <v>0</v>
      </c>
      <c r="AEJ1198" s="167" t="s">
        <v>63</v>
      </c>
      <c r="AEK1198" s="10">
        <f t="shared" ref="AEK1198" si="14204">AEI1198*1.4</f>
        <v>0</v>
      </c>
      <c r="AEL1198" s="10"/>
      <c r="AEM1198" s="219"/>
      <c r="AEN1198" s="167" t="s">
        <v>121</v>
      </c>
      <c r="AEO1198" s="500" t="s">
        <v>3427</v>
      </c>
      <c r="AEQ1198" s="168"/>
      <c r="AER1198" s="168">
        <f t="shared" si="13886"/>
        <v>0</v>
      </c>
      <c r="AES1198" s="167" t="s">
        <v>63</v>
      </c>
      <c r="AET1198" s="10">
        <f t="shared" ref="AET1198" si="14205">AER1198*1.4</f>
        <v>0</v>
      </c>
      <c r="AEU1198" s="10"/>
      <c r="AEV1198" s="219"/>
      <c r="AEW1198" s="167" t="s">
        <v>121</v>
      </c>
      <c r="AEX1198" s="500" t="s">
        <v>500</v>
      </c>
      <c r="AEZ1198" s="168"/>
      <c r="AFA1198" s="168">
        <f t="shared" si="13889"/>
        <v>3</v>
      </c>
      <c r="AFB1198" s="167" t="s">
        <v>63</v>
      </c>
      <c r="AFC1198" s="10">
        <f t="shared" ref="AFC1198" si="14206">AFA1198*1.4</f>
        <v>4.1999999999999993</v>
      </c>
      <c r="AFD1198" s="10"/>
      <c r="AFE1198" s="219"/>
      <c r="AFF1198" s="167" t="s">
        <v>121</v>
      </c>
      <c r="AFG1198" s="500" t="s">
        <v>3088</v>
      </c>
      <c r="AFI1198" s="168"/>
      <c r="AFJ1198" s="168">
        <f t="shared" si="13892"/>
        <v>0</v>
      </c>
      <c r="AFK1198" s="167" t="s">
        <v>63</v>
      </c>
      <c r="AFL1198" s="10">
        <f t="shared" ref="AFL1198" si="14207">AFJ1198*1.4</f>
        <v>0</v>
      </c>
      <c r="AFM1198" s="10"/>
      <c r="AFN1198" s="219"/>
      <c r="AFO1198" s="167" t="s">
        <v>121</v>
      </c>
      <c r="AFP1198" s="500" t="s">
        <v>3690</v>
      </c>
      <c r="AFR1198" s="168"/>
      <c r="AFS1198" s="168">
        <f t="shared" si="13895"/>
        <v>0</v>
      </c>
      <c r="AFT1198" s="167" t="s">
        <v>63</v>
      </c>
      <c r="AFU1198" s="10">
        <f t="shared" ref="AFU1198" si="14208">AFS1198*1.4</f>
        <v>0</v>
      </c>
      <c r="AFV1198" s="10"/>
      <c r="AFW1198" s="219"/>
      <c r="AFX1198" s="167" t="s">
        <v>121</v>
      </c>
      <c r="AFY1198" s="500" t="s">
        <v>464</v>
      </c>
      <c r="AGA1198" s="168"/>
      <c r="AGB1198" s="168">
        <f t="shared" si="13898"/>
        <v>0</v>
      </c>
      <c r="AGC1198" s="167" t="s">
        <v>63</v>
      </c>
      <c r="AGD1198" s="10">
        <f t="shared" ref="AGD1198" si="14209">AGB1198*1.4</f>
        <v>0</v>
      </c>
      <c r="AGE1198" s="10"/>
      <c r="AGF1198" s="219"/>
      <c r="AGG1198" s="167" t="s">
        <v>121</v>
      </c>
      <c r="AGH1198" s="498" t="s">
        <v>465</v>
      </c>
      <c r="AGJ1198" s="168"/>
      <c r="AGK1198" s="168">
        <f t="shared" si="13901"/>
        <v>14</v>
      </c>
      <c r="AGL1198" s="167" t="s">
        <v>63</v>
      </c>
      <c r="AGM1198" s="10">
        <f t="shared" ref="AGM1198" si="14210">AGK1198*1.4</f>
        <v>19.599999999999998</v>
      </c>
      <c r="AGN1198" s="10"/>
      <c r="AGO1198" s="219"/>
      <c r="AGP1198" s="167" t="s">
        <v>121</v>
      </c>
      <c r="AGQ1198" s="500" t="s">
        <v>796</v>
      </c>
      <c r="AGS1198" s="168"/>
      <c r="AGT1198" s="168">
        <f t="shared" si="13904"/>
        <v>1</v>
      </c>
      <c r="AGU1198" s="167" t="s">
        <v>63</v>
      </c>
      <c r="AGV1198" s="10">
        <f t="shared" ref="AGV1198" si="14211">AGT1198*1.4</f>
        <v>1.4</v>
      </c>
      <c r="AGW1198" s="10"/>
      <c r="AGX1198" s="219"/>
      <c r="AGY1198" s="167" t="s">
        <v>121</v>
      </c>
      <c r="AGZ1198" s="500" t="s">
        <v>3561</v>
      </c>
      <c r="AHB1198" s="168"/>
      <c r="AHC1198" s="168">
        <f t="shared" si="13907"/>
        <v>7</v>
      </c>
      <c r="AHD1198" s="167" t="s">
        <v>63</v>
      </c>
      <c r="AHE1198" s="10">
        <f t="shared" ref="AHE1198" si="14212">AHC1198*1.4</f>
        <v>9.7999999999999989</v>
      </c>
      <c r="AHF1198" s="10"/>
      <c r="AHG1198" s="219"/>
      <c r="AHH1198" s="167" t="s">
        <v>121</v>
      </c>
      <c r="AHI1198" s="500" t="s">
        <v>3003</v>
      </c>
      <c r="AHK1198" s="168"/>
      <c r="AHL1198" s="168">
        <f t="shared" si="13910"/>
        <v>0</v>
      </c>
      <c r="AHM1198" s="167" t="s">
        <v>63</v>
      </c>
      <c r="AHN1198" s="10">
        <f t="shared" ref="AHN1198" si="14213">AHL1198*1.4</f>
        <v>0</v>
      </c>
      <c r="AHO1198" s="10"/>
      <c r="AHP1198" s="219"/>
      <c r="AHQ1198" s="167" t="s">
        <v>121</v>
      </c>
      <c r="AHR1198" s="500" t="s">
        <v>564</v>
      </c>
      <c r="AHT1198" s="168"/>
      <c r="AHU1198" s="168">
        <f t="shared" si="13913"/>
        <v>3</v>
      </c>
      <c r="AHV1198" s="167" t="s">
        <v>63</v>
      </c>
      <c r="AHW1198" s="10">
        <f t="shared" ref="AHW1198" si="14214">AHU1198*1.4</f>
        <v>4.1999999999999993</v>
      </c>
      <c r="AHX1198" s="10"/>
      <c r="AHY1198" s="219"/>
      <c r="AHZ1198" s="167" t="s">
        <v>121</v>
      </c>
      <c r="AIA1198" s="500" t="s">
        <v>796</v>
      </c>
      <c r="AIC1198" s="168"/>
      <c r="AID1198" s="168">
        <f t="shared" si="13916"/>
        <v>1</v>
      </c>
      <c r="AIE1198" s="167" t="s">
        <v>63</v>
      </c>
      <c r="AIF1198" s="10">
        <f t="shared" ref="AIF1198" si="14215">AID1198*1.4</f>
        <v>1.4</v>
      </c>
      <c r="AIG1198" s="10"/>
      <c r="AIH1198" s="219"/>
      <c r="AII1198" s="167" t="s">
        <v>121</v>
      </c>
      <c r="AIJ1198" s="498" t="s">
        <v>796</v>
      </c>
      <c r="AIL1198" s="168"/>
      <c r="AIM1198" s="168">
        <f t="shared" si="13919"/>
        <v>1</v>
      </c>
      <c r="AIN1198" s="167" t="s">
        <v>63</v>
      </c>
      <c r="AIO1198" s="10">
        <f t="shared" ref="AIO1198" si="14216">AIM1198*1.4</f>
        <v>1.4</v>
      </c>
      <c r="AIP1198" s="10"/>
      <c r="AIQ1198" s="219"/>
      <c r="AIR1198" s="167" t="s">
        <v>121</v>
      </c>
      <c r="AIS1198" s="500" t="s">
        <v>2868</v>
      </c>
      <c r="AIU1198" s="168"/>
      <c r="AIV1198" s="168">
        <f t="shared" si="13922"/>
        <v>4</v>
      </c>
      <c r="AIW1198" s="167" t="s">
        <v>63</v>
      </c>
      <c r="AIX1198" s="10">
        <f t="shared" ref="AIX1198" si="14217">AIV1198*1.4</f>
        <v>5.6</v>
      </c>
      <c r="AIY1198" s="10"/>
      <c r="AIZ1198" s="219"/>
      <c r="AJA1198" s="167" t="s">
        <v>121</v>
      </c>
      <c r="AJB1198" s="500" t="s">
        <v>3427</v>
      </c>
      <c r="AJD1198" s="168"/>
      <c r="AJE1198" s="168">
        <f t="shared" si="13925"/>
        <v>0</v>
      </c>
      <c r="AJF1198" s="167" t="s">
        <v>63</v>
      </c>
      <c r="AJG1198" s="10">
        <f t="shared" ref="AJG1198" si="14218">AJE1198*1.4</f>
        <v>0</v>
      </c>
      <c r="AJH1198" s="10"/>
      <c r="AJI1198" s="219"/>
      <c r="AJJ1198" s="167" t="s">
        <v>121</v>
      </c>
      <c r="AJK1198" s="500" t="s">
        <v>480</v>
      </c>
      <c r="AJM1198" s="168"/>
      <c r="AJN1198" s="168">
        <f t="shared" si="13928"/>
        <v>0</v>
      </c>
      <c r="AJO1198" s="167" t="s">
        <v>63</v>
      </c>
      <c r="AJP1198" s="10">
        <f t="shared" ref="AJP1198" si="14219">AJN1198*1.4</f>
        <v>0</v>
      </c>
      <c r="AJQ1198" s="10"/>
      <c r="AJR1198" s="219"/>
      <c r="AJS1198" s="167" t="s">
        <v>121</v>
      </c>
      <c r="AJT1198" s="500" t="s">
        <v>480</v>
      </c>
      <c r="AJV1198" s="168"/>
      <c r="AJW1198" s="168">
        <f t="shared" si="13931"/>
        <v>0</v>
      </c>
      <c r="AJX1198" s="167" t="s">
        <v>63</v>
      </c>
      <c r="AJY1198" s="10">
        <f t="shared" ref="AJY1198" si="14220">AJW1198*1.4</f>
        <v>0</v>
      </c>
      <c r="AJZ1198" s="10"/>
      <c r="AKA1198" s="219"/>
      <c r="AKB1198" s="167" t="s">
        <v>121</v>
      </c>
      <c r="AKC1198" s="500" t="s">
        <v>3538</v>
      </c>
      <c r="AKE1198" s="168"/>
      <c r="AKF1198" s="168">
        <f t="shared" si="13934"/>
        <v>3</v>
      </c>
      <c r="AKG1198" s="167" t="s">
        <v>63</v>
      </c>
      <c r="AKH1198" s="10">
        <f t="shared" ref="AKH1198" si="14221">AKF1198*1.4</f>
        <v>4.1999999999999993</v>
      </c>
      <c r="AKI1198" s="10"/>
      <c r="AKJ1198" s="219"/>
      <c r="AKK1198" s="167" t="s">
        <v>121</v>
      </c>
      <c r="AKL1198" s="500" t="s">
        <v>2302</v>
      </c>
      <c r="AKN1198" s="168"/>
      <c r="AKO1198" s="168">
        <f t="shared" si="13937"/>
        <v>0</v>
      </c>
      <c r="AKP1198" s="167" t="s">
        <v>63</v>
      </c>
      <c r="AKQ1198" s="10">
        <f t="shared" ref="AKQ1198" si="14222">AKO1198*1.4</f>
        <v>0</v>
      </c>
      <c r="AKR1198" s="10"/>
      <c r="AKS1198" s="219"/>
      <c r="AKT1198" s="167" t="s">
        <v>121</v>
      </c>
      <c r="AKU1198" s="500" t="s">
        <v>951</v>
      </c>
      <c r="AKW1198" s="168"/>
      <c r="AKX1198" s="168">
        <f t="shared" si="13940"/>
        <v>21</v>
      </c>
      <c r="AKY1198" s="167" t="s">
        <v>63</v>
      </c>
      <c r="AKZ1198" s="10">
        <f t="shared" ref="AKZ1198" si="14223">AKX1198*1.4</f>
        <v>29.4</v>
      </c>
      <c r="ALA1198" s="10"/>
      <c r="ALB1198" s="219"/>
      <c r="ALC1198" s="167" t="s">
        <v>121</v>
      </c>
      <c r="ALD1198" s="328" t="s">
        <v>3427</v>
      </c>
      <c r="ALF1198" s="168"/>
      <c r="ALG1198" s="168">
        <f t="shared" si="13943"/>
        <v>0</v>
      </c>
      <c r="ALH1198" s="167" t="s">
        <v>63</v>
      </c>
      <c r="ALI1198" s="10">
        <f t="shared" ref="ALI1198" si="14224">ALG1198*1.4</f>
        <v>0</v>
      </c>
      <c r="ALJ1198" s="10"/>
      <c r="ALK1198" s="219"/>
      <c r="ALL1198" s="167" t="s">
        <v>121</v>
      </c>
      <c r="ALM1198" s="500" t="s">
        <v>1895</v>
      </c>
      <c r="ALO1198" s="168"/>
      <c r="ALP1198" s="168">
        <f t="shared" si="13946"/>
        <v>15</v>
      </c>
      <c r="ALQ1198" s="167" t="s">
        <v>63</v>
      </c>
      <c r="ALR1198" s="10">
        <f t="shared" ref="ALR1198" si="14225">ALP1198*1.4</f>
        <v>21</v>
      </c>
      <c r="ALS1198" s="10"/>
      <c r="ALT1198" s="219"/>
      <c r="ALU1198" s="167" t="s">
        <v>121</v>
      </c>
      <c r="ALV1198" s="500" t="s">
        <v>2425</v>
      </c>
      <c r="ALX1198" s="168"/>
      <c r="ALY1198" s="168">
        <f t="shared" si="13949"/>
        <v>3</v>
      </c>
      <c r="ALZ1198" s="167" t="s">
        <v>63</v>
      </c>
      <c r="AMA1198" s="10">
        <f t="shared" ref="AMA1198" si="14226">ALY1198*1.4</f>
        <v>4.1999999999999993</v>
      </c>
      <c r="AMB1198" s="10"/>
      <c r="AMC1198" s="219"/>
      <c r="AMD1198" s="167" t="s">
        <v>121</v>
      </c>
      <c r="AME1198" s="500" t="s">
        <v>3027</v>
      </c>
      <c r="AMG1198" s="168"/>
      <c r="AMH1198" s="168">
        <f t="shared" si="13952"/>
        <v>0</v>
      </c>
      <c r="AMI1198" s="167" t="s">
        <v>63</v>
      </c>
      <c r="AMJ1198" s="10">
        <f t="shared" ref="AMJ1198" si="14227">AMH1198*1.4</f>
        <v>0</v>
      </c>
      <c r="AMK1198" s="10"/>
      <c r="AML1198" s="219"/>
      <c r="AMM1198" s="167" t="s">
        <v>121</v>
      </c>
      <c r="AMN1198" s="500" t="s">
        <v>1411</v>
      </c>
      <c r="AMP1198" s="168"/>
      <c r="AMQ1198" s="168">
        <f t="shared" si="13955"/>
        <v>11</v>
      </c>
      <c r="AMR1198" s="167" t="s">
        <v>63</v>
      </c>
      <c r="AMS1198" s="10">
        <f t="shared" ref="AMS1198" si="14228">AMQ1198*1.4</f>
        <v>15.399999999999999</v>
      </c>
      <c r="AMT1198" s="10"/>
      <c r="AMU1198" s="219"/>
      <c r="AMV1198" s="167" t="s">
        <v>121</v>
      </c>
      <c r="AMW1198" s="500" t="s">
        <v>571</v>
      </c>
      <c r="AMY1198" s="168"/>
      <c r="AMZ1198" s="168">
        <f t="shared" si="13958"/>
        <v>0</v>
      </c>
      <c r="ANA1198" s="167" t="s">
        <v>63</v>
      </c>
      <c r="ANB1198" s="10">
        <f t="shared" ref="ANB1198" si="14229">AMZ1198*1.4</f>
        <v>0</v>
      </c>
      <c r="ANC1198" s="10"/>
      <c r="AND1198" s="219"/>
      <c r="ANE1198" s="167" t="s">
        <v>121</v>
      </c>
      <c r="ANF1198" s="500" t="s">
        <v>2883</v>
      </c>
      <c r="ANH1198" s="168"/>
      <c r="ANI1198" s="168">
        <f t="shared" si="13961"/>
        <v>0</v>
      </c>
      <c r="ANJ1198" s="167" t="s">
        <v>63</v>
      </c>
      <c r="ANK1198" s="10">
        <f t="shared" ref="ANK1198" si="14230">ANI1198*1.4</f>
        <v>0</v>
      </c>
      <c r="ANL1198" s="10"/>
      <c r="ANM1198" s="219"/>
      <c r="ANN1198" s="167" t="s">
        <v>121</v>
      </c>
      <c r="ANO1198" s="500" t="s">
        <v>465</v>
      </c>
      <c r="ANQ1198" s="168"/>
      <c r="ANR1198" s="168">
        <f t="shared" si="13964"/>
        <v>14</v>
      </c>
      <c r="ANS1198" s="167" t="s">
        <v>63</v>
      </c>
      <c r="ANT1198" s="10">
        <f t="shared" ref="ANT1198" si="14231">ANR1198*1.4</f>
        <v>19.599999999999998</v>
      </c>
      <c r="ANU1198" s="10"/>
      <c r="ANV1198" s="219"/>
      <c r="ANW1198" s="167" t="s">
        <v>121</v>
      </c>
      <c r="ANX1198" s="502" t="s">
        <v>495</v>
      </c>
      <c r="ANZ1198" s="168"/>
      <c r="AOA1198" s="168">
        <f t="shared" si="13967"/>
        <v>0</v>
      </c>
      <c r="AOB1198" s="167" t="s">
        <v>63</v>
      </c>
      <c r="AOC1198" s="10">
        <f t="shared" ref="AOC1198" si="14232">AOA1198*1.4</f>
        <v>0</v>
      </c>
      <c r="AOD1198" s="10"/>
      <c r="AOE1198" s="219"/>
      <c r="AOF1198" s="167" t="s">
        <v>121</v>
      </c>
      <c r="AOG1198" s="500" t="s">
        <v>796</v>
      </c>
      <c r="AOI1198" s="168"/>
      <c r="AOJ1198" s="168">
        <f t="shared" si="13970"/>
        <v>1</v>
      </c>
      <c r="AOK1198" s="167" t="s">
        <v>63</v>
      </c>
      <c r="AOL1198" s="10">
        <f t="shared" ref="AOL1198" si="14233">AOJ1198*1.4</f>
        <v>1.4</v>
      </c>
      <c r="AOM1198" s="10"/>
      <c r="AON1198" s="219"/>
      <c r="AOO1198" s="167" t="s">
        <v>121</v>
      </c>
      <c r="AOP1198" s="498" t="s">
        <v>3088</v>
      </c>
      <c r="AOR1198" s="168"/>
      <c r="AOS1198" s="168">
        <f t="shared" si="13973"/>
        <v>0</v>
      </c>
      <c r="AOT1198" s="167" t="s">
        <v>63</v>
      </c>
      <c r="AOU1198" s="10">
        <f t="shared" ref="AOU1198" si="14234">AOS1198*1.4</f>
        <v>0</v>
      </c>
      <c r="AOV1198" s="10"/>
      <c r="AOW1198" s="219"/>
      <c r="AOX1198" s="167" t="s">
        <v>121</v>
      </c>
      <c r="AOY1198" s="500" t="s">
        <v>2888</v>
      </c>
      <c r="APA1198" s="168"/>
      <c r="APB1198" s="168">
        <f t="shared" si="13976"/>
        <v>0</v>
      </c>
      <c r="APC1198" s="167" t="s">
        <v>63</v>
      </c>
      <c r="APD1198" s="10">
        <f t="shared" ref="APD1198" si="14235">APB1198*1.4</f>
        <v>0</v>
      </c>
      <c r="APE1198" s="10"/>
      <c r="APF1198" s="219"/>
      <c r="APG1198" s="167" t="s">
        <v>121</v>
      </c>
      <c r="APH1198" s="500" t="s">
        <v>3658</v>
      </c>
      <c r="APJ1198" s="168"/>
      <c r="APK1198" s="168">
        <f t="shared" si="13979"/>
        <v>0</v>
      </c>
      <c r="APL1198" s="167" t="s">
        <v>63</v>
      </c>
      <c r="APM1198" s="10">
        <f t="shared" ref="APM1198" si="14236">APK1198*1.4</f>
        <v>0</v>
      </c>
      <c r="APN1198" s="10"/>
      <c r="APO1198" s="219"/>
      <c r="APP1198" s="167" t="s">
        <v>121</v>
      </c>
      <c r="APQ1198" s="500" t="s">
        <v>464</v>
      </c>
      <c r="APS1198" s="168"/>
      <c r="APT1198" s="168">
        <f t="shared" si="13982"/>
        <v>0</v>
      </c>
      <c r="APU1198" s="167" t="s">
        <v>63</v>
      </c>
      <c r="APV1198" s="10">
        <f t="shared" ref="APV1198" si="14237">APT1198*1.4</f>
        <v>0</v>
      </c>
      <c r="APW1198" s="10"/>
      <c r="APX1198" s="219"/>
      <c r="APY1198" s="167" t="s">
        <v>121</v>
      </c>
      <c r="APZ1198" s="500" t="s">
        <v>3474</v>
      </c>
      <c r="AQB1198" s="168"/>
      <c r="AQC1198" s="168">
        <f t="shared" si="13985"/>
        <v>0</v>
      </c>
      <c r="AQD1198" s="167" t="s">
        <v>63</v>
      </c>
      <c r="AQE1198" s="10">
        <f t="shared" ref="AQE1198" si="14238">AQC1198*1.4</f>
        <v>0</v>
      </c>
      <c r="AQF1198" s="10"/>
      <c r="AQG1198" s="219"/>
      <c r="AQH1198" s="167" t="s">
        <v>121</v>
      </c>
      <c r="AQI1198" s="500" t="s">
        <v>3413</v>
      </c>
      <c r="AQK1198" s="168"/>
      <c r="AQL1198" s="168">
        <f t="shared" si="13988"/>
        <v>0</v>
      </c>
      <c r="AQM1198" s="167" t="s">
        <v>63</v>
      </c>
      <c r="AQN1198" s="10">
        <f t="shared" ref="AQN1198" si="14239">AQL1198*1.4</f>
        <v>0</v>
      </c>
      <c r="AQO1198" s="10"/>
      <c r="AQP1198" s="219"/>
      <c r="AQQ1198" s="167" t="s">
        <v>121</v>
      </c>
      <c r="AQR1198" s="500" t="s">
        <v>3427</v>
      </c>
      <c r="AQT1198" s="168"/>
      <c r="AQU1198" s="168">
        <f t="shared" si="13991"/>
        <v>0</v>
      </c>
      <c r="AQV1198" s="167" t="s">
        <v>63</v>
      </c>
      <c r="AQW1198" s="10">
        <f t="shared" ref="AQW1198" si="14240">AQU1198*1.4</f>
        <v>0</v>
      </c>
      <c r="AQX1198" s="10"/>
      <c r="AQY1198" s="219"/>
      <c r="AQZ1198" s="167" t="s">
        <v>121</v>
      </c>
      <c r="ARA1198" s="500" t="s">
        <v>500</v>
      </c>
      <c r="ARC1198" s="168"/>
      <c r="ARD1198" s="168">
        <f t="shared" si="13994"/>
        <v>3</v>
      </c>
      <c r="ARE1198" s="167" t="s">
        <v>63</v>
      </c>
      <c r="ARF1198" s="10">
        <f t="shared" ref="ARF1198" si="14241">ARD1198*1.4</f>
        <v>4.1999999999999993</v>
      </c>
      <c r="ARG1198" s="10"/>
      <c r="ARH1198" s="219"/>
      <c r="ARI1198" s="167" t="s">
        <v>121</v>
      </c>
      <c r="ARJ1198" s="500" t="s">
        <v>948</v>
      </c>
      <c r="ARL1198" s="168"/>
      <c r="ARM1198" s="168">
        <f t="shared" si="13997"/>
        <v>0</v>
      </c>
      <c r="ARN1198" s="167" t="s">
        <v>63</v>
      </c>
      <c r="ARO1198" s="10">
        <f t="shared" ref="ARO1198" si="14242">ARM1198*1.4</f>
        <v>0</v>
      </c>
      <c r="ARP1198" s="10"/>
      <c r="ARQ1198" s="219"/>
      <c r="ARR1198" s="167" t="s">
        <v>121</v>
      </c>
      <c r="ARS1198" s="328" t="s">
        <v>2889</v>
      </c>
      <c r="ARU1198" s="168"/>
      <c r="ARV1198" s="168">
        <f t="shared" si="14000"/>
        <v>0</v>
      </c>
      <c r="ARW1198" s="167" t="s">
        <v>63</v>
      </c>
      <c r="ARX1198" s="10">
        <f t="shared" ref="ARX1198" si="14243">ARV1198*1.4</f>
        <v>0</v>
      </c>
      <c r="ARY1198" s="10"/>
      <c r="ARZ1198" s="219"/>
      <c r="ASA1198" s="167" t="s">
        <v>121</v>
      </c>
      <c r="ASB1198" s="500" t="s">
        <v>434</v>
      </c>
      <c r="ASD1198" s="168"/>
      <c r="ASE1198" s="168">
        <f t="shared" si="14003"/>
        <v>17</v>
      </c>
      <c r="ASF1198" s="167" t="s">
        <v>63</v>
      </c>
      <c r="ASG1198" s="10">
        <f t="shared" ref="ASG1198" si="14244">ASE1198*1.4</f>
        <v>23.799999999999997</v>
      </c>
      <c r="ASH1198" s="10"/>
      <c r="ASI1198" s="219"/>
      <c r="ASJ1198" s="167" t="s">
        <v>121</v>
      </c>
      <c r="ASK1198" s="500" t="s">
        <v>500</v>
      </c>
      <c r="ASM1198" s="168"/>
      <c r="ASN1198" s="168">
        <f t="shared" si="14006"/>
        <v>3</v>
      </c>
      <c r="ASO1198" s="167" t="s">
        <v>63</v>
      </c>
      <c r="ASP1198" s="10">
        <f t="shared" ref="ASP1198" si="14245">ASN1198*1.4</f>
        <v>4.1999999999999993</v>
      </c>
      <c r="ASQ1198" s="10"/>
      <c r="ASR1198" s="219"/>
      <c r="ASS1198" s="167" t="s">
        <v>121</v>
      </c>
      <c r="AST1198" s="500" t="s">
        <v>796</v>
      </c>
      <c r="ASV1198" s="168"/>
      <c r="ASW1198" s="168">
        <f t="shared" si="14009"/>
        <v>1</v>
      </c>
      <c r="ASX1198" s="167" t="s">
        <v>63</v>
      </c>
      <c r="ASY1198" s="10">
        <f t="shared" ref="ASY1198" si="14246">ASW1198*1.4</f>
        <v>1.4</v>
      </c>
      <c r="ASZ1198" s="10"/>
      <c r="ATA1198" s="219"/>
      <c r="ATB1198" s="167" t="s">
        <v>121</v>
      </c>
      <c r="ATC1198" s="500" t="s">
        <v>2318</v>
      </c>
      <c r="ATE1198" s="168"/>
      <c r="ATF1198" s="168">
        <f t="shared" si="14012"/>
        <v>0</v>
      </c>
      <c r="ATG1198" s="167" t="s">
        <v>63</v>
      </c>
      <c r="ATH1198" s="10">
        <f t="shared" ref="ATH1198" si="14247">ATF1198*1.4</f>
        <v>0</v>
      </c>
      <c r="ATI1198" s="10"/>
      <c r="ATJ1198" s="219"/>
      <c r="ATK1198" s="167" t="s">
        <v>121</v>
      </c>
      <c r="ATL1198" s="500" t="s">
        <v>3088</v>
      </c>
      <c r="ATN1198" s="168"/>
      <c r="ATO1198" s="168">
        <f t="shared" si="14015"/>
        <v>0</v>
      </c>
      <c r="ATP1198" s="167" t="s">
        <v>63</v>
      </c>
      <c r="ATQ1198" s="10">
        <f t="shared" ref="ATQ1198" si="14248">ATO1198*1.4</f>
        <v>0</v>
      </c>
      <c r="ATR1198" s="10"/>
      <c r="ATS1198" s="219"/>
      <c r="ATT1198" s="167" t="s">
        <v>121</v>
      </c>
      <c r="ATU1198" s="500" t="s">
        <v>2868</v>
      </c>
      <c r="ATW1198" s="168"/>
      <c r="ATX1198" s="168">
        <f t="shared" si="14018"/>
        <v>4</v>
      </c>
      <c r="ATY1198" s="167" t="s">
        <v>63</v>
      </c>
      <c r="ATZ1198" s="10">
        <f t="shared" ref="ATZ1198" si="14249">ATX1198*1.4</f>
        <v>5.6</v>
      </c>
      <c r="AUA1198" s="10"/>
      <c r="AUB1198" s="219"/>
      <c r="AUC1198" s="167" t="s">
        <v>121</v>
      </c>
      <c r="AUD1198" s="500" t="s">
        <v>500</v>
      </c>
      <c r="AUF1198" s="168"/>
      <c r="AUG1198" s="168">
        <f t="shared" si="14021"/>
        <v>3</v>
      </c>
      <c r="AUH1198" s="167" t="s">
        <v>63</v>
      </c>
      <c r="AUI1198" s="10">
        <f t="shared" ref="AUI1198" si="14250">AUG1198*1.4</f>
        <v>4.1999999999999993</v>
      </c>
      <c r="AUJ1198" s="10"/>
      <c r="AUK1198" s="219"/>
      <c r="AUL1198" s="167" t="s">
        <v>121</v>
      </c>
      <c r="AUM1198" s="500" t="s">
        <v>948</v>
      </c>
      <c r="AUO1198" s="168"/>
      <c r="AUP1198" s="168">
        <f t="shared" si="14024"/>
        <v>0</v>
      </c>
      <c r="AUQ1198" s="167" t="s">
        <v>63</v>
      </c>
      <c r="AUR1198" s="10">
        <f t="shared" ref="AUR1198" si="14251">AUP1198*1.4</f>
        <v>0</v>
      </c>
      <c r="AUS1198" s="10"/>
      <c r="AUT1198" s="219"/>
      <c r="AUU1198" s="167" t="s">
        <v>121</v>
      </c>
      <c r="AUV1198" s="500" t="s">
        <v>3561</v>
      </c>
      <c r="AUX1198" s="168"/>
      <c r="AUY1198" s="168">
        <f t="shared" si="14027"/>
        <v>7</v>
      </c>
      <c r="AUZ1198" s="167" t="s">
        <v>63</v>
      </c>
      <c r="AVA1198" s="10">
        <f t="shared" ref="AVA1198" si="14252">AUY1198*1.4</f>
        <v>9.7999999999999989</v>
      </c>
      <c r="AVB1198" s="10"/>
      <c r="AVC1198" s="219"/>
      <c r="AVD1198" s="167" t="s">
        <v>121</v>
      </c>
      <c r="AVE1198" s="500" t="s">
        <v>520</v>
      </c>
      <c r="AVG1198" s="168"/>
      <c r="AVH1198" s="168">
        <f t="shared" si="14030"/>
        <v>0</v>
      </c>
      <c r="AVI1198" s="167" t="s">
        <v>63</v>
      </c>
      <c r="AVJ1198" s="10">
        <f t="shared" ref="AVJ1198" si="14253">AVH1198*1.4</f>
        <v>0</v>
      </c>
      <c r="AVK1198" s="10"/>
      <c r="AVL1198" s="219"/>
      <c r="AVM1198" s="167" t="s">
        <v>121</v>
      </c>
      <c r="AVN1198" s="328" t="s">
        <v>2009</v>
      </c>
      <c r="AVP1198" s="168"/>
      <c r="AVQ1198" s="168">
        <f t="shared" si="14033"/>
        <v>0</v>
      </c>
      <c r="AVR1198" s="167" t="s">
        <v>63</v>
      </c>
      <c r="AVS1198" s="10">
        <f t="shared" ref="AVS1198" si="14254">AVQ1198*1.4</f>
        <v>0</v>
      </c>
      <c r="AVT1198" s="10"/>
      <c r="AVU1198" s="219"/>
      <c r="AVV1198" s="167" t="s">
        <v>121</v>
      </c>
      <c r="AVW1198" s="500" t="s">
        <v>488</v>
      </c>
      <c r="AVY1198" s="168"/>
      <c r="AVZ1198" s="168">
        <f t="shared" si="14036"/>
        <v>0</v>
      </c>
      <c r="AWA1198" s="167" t="s">
        <v>63</v>
      </c>
      <c r="AWB1198" s="10">
        <f t="shared" ref="AWB1198" si="14255">AVZ1198*1.4</f>
        <v>0</v>
      </c>
      <c r="AWC1198" s="10"/>
      <c r="AWD1198" s="219"/>
      <c r="AWE1198" s="167" t="s">
        <v>121</v>
      </c>
      <c r="AWF1198" s="500" t="s">
        <v>3652</v>
      </c>
      <c r="AWH1198" s="168"/>
      <c r="AWI1198" s="168">
        <f t="shared" si="14039"/>
        <v>0</v>
      </c>
      <c r="AWJ1198" s="167" t="s">
        <v>63</v>
      </c>
      <c r="AWK1198" s="10">
        <f t="shared" ref="AWK1198" si="14256">AWI1198*1.4</f>
        <v>0</v>
      </c>
      <c r="AWL1198" s="10"/>
      <c r="AWM1198" s="219"/>
      <c r="AWN1198" s="167" t="s">
        <v>121</v>
      </c>
      <c r="AWO1198" s="500" t="s">
        <v>464</v>
      </c>
      <c r="AWQ1198" s="168"/>
      <c r="AWR1198" s="168">
        <f t="shared" si="14042"/>
        <v>0</v>
      </c>
      <c r="AWS1198" s="167" t="s">
        <v>63</v>
      </c>
      <c r="AWT1198" s="10">
        <f t="shared" ref="AWT1198" si="14257">AWR1198*1.4</f>
        <v>0</v>
      </c>
      <c r="AWU1198" s="10"/>
      <c r="AWV1198" s="219"/>
      <c r="AWW1198" s="167" t="s">
        <v>121</v>
      </c>
      <c r="AWX1198" s="500" t="s">
        <v>1895</v>
      </c>
      <c r="AWZ1198" s="168"/>
      <c r="AXA1198" s="168">
        <f t="shared" si="14045"/>
        <v>15</v>
      </c>
      <c r="AXB1198" s="167" t="s">
        <v>63</v>
      </c>
      <c r="AXC1198" s="10">
        <f t="shared" ref="AXC1198" si="14258">AXA1198*1.4</f>
        <v>21</v>
      </c>
      <c r="AXD1198" s="10"/>
      <c r="AXE1198" s="219"/>
      <c r="AXF1198" s="167" t="s">
        <v>121</v>
      </c>
      <c r="AXG1198" s="498" t="s">
        <v>3631</v>
      </c>
      <c r="AXI1198" s="168"/>
      <c r="AXJ1198" s="168">
        <f t="shared" si="14048"/>
        <v>0</v>
      </c>
      <c r="AXK1198" s="167" t="s">
        <v>63</v>
      </c>
      <c r="AXL1198" s="10">
        <f t="shared" ref="AXL1198" si="14259">AXJ1198*1.4</f>
        <v>0</v>
      </c>
      <c r="AXM1198" s="10"/>
      <c r="AXN1198" s="219"/>
      <c r="AXO1198" s="167" t="s">
        <v>121</v>
      </c>
      <c r="AXP1198" s="500" t="s">
        <v>3427</v>
      </c>
      <c r="AXR1198" s="168"/>
      <c r="AXS1198" s="168">
        <f t="shared" si="14051"/>
        <v>0</v>
      </c>
      <c r="AXT1198" s="167" t="s">
        <v>63</v>
      </c>
      <c r="AXU1198" s="10">
        <f t="shared" ref="AXU1198" si="14260">AXS1198*1.4</f>
        <v>0</v>
      </c>
      <c r="AXV1198" s="10"/>
      <c r="AXW1198" s="219"/>
      <c r="AXX1198" s="167" t="s">
        <v>121</v>
      </c>
      <c r="AXY1198" s="500" t="s">
        <v>3556</v>
      </c>
      <c r="AYA1198" s="168"/>
      <c r="AYB1198" s="168">
        <f t="shared" si="14054"/>
        <v>0</v>
      </c>
      <c r="AYC1198" s="167" t="s">
        <v>63</v>
      </c>
      <c r="AYD1198" s="10">
        <f t="shared" ref="AYD1198" si="14261">AYB1198*1.4</f>
        <v>0</v>
      </c>
      <c r="AYE1198" s="10"/>
      <c r="AYF1198" s="219"/>
      <c r="AYG1198" s="167" t="s">
        <v>121</v>
      </c>
      <c r="AYH1198" s="500" t="s">
        <v>3088</v>
      </c>
      <c r="AYJ1198" s="168"/>
      <c r="AYK1198" s="168">
        <f t="shared" si="14057"/>
        <v>0</v>
      </c>
      <c r="AYL1198" s="167" t="s">
        <v>63</v>
      </c>
      <c r="AYM1198" s="10">
        <f t="shared" ref="AYM1198" si="14262">AYK1198*1.4</f>
        <v>0</v>
      </c>
      <c r="AYN1198" s="10"/>
      <c r="AYO1198" s="219"/>
      <c r="AYP1198" s="167" t="s">
        <v>121</v>
      </c>
      <c r="AYQ1198" s="500" t="s">
        <v>459</v>
      </c>
      <c r="AYS1198" s="168"/>
      <c r="AYT1198" s="168">
        <f t="shared" si="14060"/>
        <v>0</v>
      </c>
      <c r="AYU1198" s="167" t="s">
        <v>63</v>
      </c>
      <c r="AYV1198" s="10">
        <f t="shared" ref="AYV1198" si="14263">AYT1198*1.4</f>
        <v>0</v>
      </c>
      <c r="AYW1198" s="10"/>
      <c r="AYX1198" s="219"/>
      <c r="AYY1198" s="167" t="s">
        <v>121</v>
      </c>
      <c r="AYZ1198" s="498" t="s">
        <v>796</v>
      </c>
      <c r="AZB1198" s="168"/>
      <c r="AZC1198" s="168">
        <f t="shared" si="14063"/>
        <v>1</v>
      </c>
      <c r="AZD1198" s="167" t="s">
        <v>63</v>
      </c>
      <c r="AZE1198" s="10">
        <f t="shared" ref="AZE1198" si="14264">AZC1198*1.4</f>
        <v>1.4</v>
      </c>
      <c r="AZF1198" s="10"/>
      <c r="AZG1198" s="219"/>
      <c r="AZH1198" s="167" t="s">
        <v>121</v>
      </c>
      <c r="AZI1198" s="500" t="s">
        <v>792</v>
      </c>
      <c r="AZK1198" s="168"/>
      <c r="AZL1198" s="168">
        <f t="shared" si="14066"/>
        <v>0</v>
      </c>
      <c r="AZM1198" s="167" t="s">
        <v>63</v>
      </c>
      <c r="AZN1198" s="10">
        <f t="shared" ref="AZN1198" si="14265">AZL1198*1.4</f>
        <v>0</v>
      </c>
      <c r="AZO1198" s="10"/>
      <c r="AZP1198" s="219"/>
      <c r="AZQ1198" s="167" t="s">
        <v>121</v>
      </c>
      <c r="AZR1198" s="500" t="s">
        <v>3673</v>
      </c>
      <c r="AZT1198" s="168"/>
      <c r="AZU1198" s="168">
        <f t="shared" si="14069"/>
        <v>0</v>
      </c>
      <c r="AZV1198" s="167" t="s">
        <v>63</v>
      </c>
      <c r="AZW1198" s="10">
        <f t="shared" ref="AZW1198" si="14266">AZU1198*1.4</f>
        <v>0</v>
      </c>
      <c r="AZX1198" s="10"/>
      <c r="AZY1198" s="219"/>
      <c r="AZZ1198" s="167" t="s">
        <v>121</v>
      </c>
      <c r="BAA1198" s="500" t="s">
        <v>500</v>
      </c>
      <c r="BAC1198" s="168"/>
      <c r="BAD1198" s="168">
        <f t="shared" si="14072"/>
        <v>3</v>
      </c>
      <c r="BAE1198" s="167" t="s">
        <v>63</v>
      </c>
      <c r="BAF1198" s="10">
        <f t="shared" ref="BAF1198" si="14267">BAD1198*1.4</f>
        <v>4.1999999999999993</v>
      </c>
      <c r="BAG1198" s="10"/>
      <c r="BAH1198" s="219"/>
      <c r="BAI1198" s="167" t="s">
        <v>121</v>
      </c>
      <c r="BAJ1198" s="500" t="s">
        <v>951</v>
      </c>
      <c r="BAL1198" s="168"/>
      <c r="BAM1198" s="168">
        <f t="shared" si="14075"/>
        <v>21</v>
      </c>
      <c r="BAN1198" s="167" t="s">
        <v>63</v>
      </c>
      <c r="BAO1198" s="10">
        <f t="shared" ref="BAO1198" si="14268">BAM1198*1.4</f>
        <v>29.4</v>
      </c>
      <c r="BAP1198" s="10"/>
      <c r="BAQ1198" s="219"/>
      <c r="BAR1198" s="167" t="s">
        <v>121</v>
      </c>
      <c r="BAS1198" s="500" t="s">
        <v>3003</v>
      </c>
      <c r="BAU1198" s="168"/>
      <c r="BAV1198" s="168">
        <f t="shared" si="14078"/>
        <v>0</v>
      </c>
      <c r="BAW1198" s="167" t="s">
        <v>63</v>
      </c>
      <c r="BAX1198" s="10">
        <f t="shared" ref="BAX1198" si="14269">BAV1198*1.4</f>
        <v>0</v>
      </c>
      <c r="BAY1198" s="10"/>
      <c r="BAZ1198" s="219"/>
      <c r="BBA1198" s="167" t="s">
        <v>121</v>
      </c>
      <c r="BBB1198" s="500" t="s">
        <v>3536</v>
      </c>
      <c r="BBD1198" s="168"/>
      <c r="BBE1198" s="168">
        <f t="shared" si="14081"/>
        <v>21</v>
      </c>
      <c r="BBF1198" s="167" t="s">
        <v>63</v>
      </c>
      <c r="BBG1198" s="10">
        <f t="shared" ref="BBG1198" si="14270">BBE1198*1.4</f>
        <v>29.4</v>
      </c>
      <c r="BBH1198" s="10"/>
      <c r="BBI1198" s="219"/>
      <c r="BBJ1198" s="167" t="s">
        <v>121</v>
      </c>
      <c r="BBK1198" s="500" t="s">
        <v>796</v>
      </c>
      <c r="BBM1198" s="168"/>
      <c r="BBN1198" s="168">
        <f t="shared" si="14084"/>
        <v>1</v>
      </c>
      <c r="BBO1198" s="167" t="s">
        <v>63</v>
      </c>
      <c r="BBP1198" s="10">
        <f t="shared" ref="BBP1198" si="14271">BBN1198*1.4</f>
        <v>1.4</v>
      </c>
      <c r="BBQ1198" s="10"/>
      <c r="BBR1198" s="219"/>
      <c r="BBS1198" s="167" t="s">
        <v>121</v>
      </c>
      <c r="BBT1198" s="500" t="s">
        <v>459</v>
      </c>
      <c r="BBV1198" s="168"/>
      <c r="BBW1198" s="168">
        <f t="shared" si="14087"/>
        <v>0</v>
      </c>
      <c r="BBX1198" s="167" t="s">
        <v>63</v>
      </c>
      <c r="BBY1198" s="10">
        <f t="shared" ref="BBY1198" si="14272">BBW1198*1.4</f>
        <v>0</v>
      </c>
      <c r="BBZ1198" s="10"/>
      <c r="BCA1198" s="219"/>
      <c r="BCB1198" s="167" t="s">
        <v>121</v>
      </c>
      <c r="BCC1198" s="328" t="s">
        <v>3088</v>
      </c>
      <c r="BCE1198" s="168"/>
      <c r="BCF1198" s="168">
        <f t="shared" si="14090"/>
        <v>0</v>
      </c>
      <c r="BCG1198" s="167" t="s">
        <v>63</v>
      </c>
      <c r="BCH1198" s="10">
        <f t="shared" ref="BCH1198" si="14273">BCF1198*1.4</f>
        <v>0</v>
      </c>
      <c r="BCI1198" s="10"/>
      <c r="BCJ1198" s="219"/>
      <c r="BCK1198" s="167" t="s">
        <v>121</v>
      </c>
      <c r="BCL1198" s="500" t="s">
        <v>491</v>
      </c>
      <c r="BCN1198" s="168"/>
      <c r="BCO1198" s="168">
        <f t="shared" si="14093"/>
        <v>0</v>
      </c>
      <c r="BCP1198" s="167" t="s">
        <v>63</v>
      </c>
      <c r="BCQ1198" s="10">
        <f t="shared" ref="BCQ1198" si="14274">BCO1198*1.4</f>
        <v>0</v>
      </c>
      <c r="BCR1198" s="10"/>
      <c r="BCS1198" s="219"/>
      <c r="BCT1198" s="167" t="s">
        <v>121</v>
      </c>
      <c r="BCU1198" s="500" t="s">
        <v>571</v>
      </c>
      <c r="BCW1198" s="168"/>
      <c r="BCX1198" s="168">
        <f t="shared" si="14096"/>
        <v>0</v>
      </c>
      <c r="BCY1198" s="167" t="s">
        <v>63</v>
      </c>
      <c r="BCZ1198" s="10">
        <f t="shared" ref="BCZ1198" si="14275">BCX1198*1.4</f>
        <v>0</v>
      </c>
      <c r="BDA1198" s="10"/>
      <c r="BDB1198" s="219"/>
      <c r="BDC1198" s="167" t="s">
        <v>121</v>
      </c>
      <c r="BDD1198" s="500" t="s">
        <v>948</v>
      </c>
      <c r="BDF1198" s="168"/>
      <c r="BDG1198" s="168">
        <f t="shared" si="14099"/>
        <v>0</v>
      </c>
      <c r="BDH1198" s="167" t="s">
        <v>63</v>
      </c>
      <c r="BDI1198" s="10">
        <f t="shared" ref="BDI1198" si="14276">BDG1198*1.4</f>
        <v>0</v>
      </c>
      <c r="BDJ1198" s="10"/>
      <c r="BDK1198" s="219"/>
      <c r="BDL1198" s="167" t="s">
        <v>121</v>
      </c>
      <c r="BDM1198" s="328" t="s">
        <v>464</v>
      </c>
      <c r="BDO1198" s="168"/>
      <c r="BDP1198" s="168">
        <f t="shared" si="14102"/>
        <v>0</v>
      </c>
      <c r="BDQ1198" s="167" t="s">
        <v>63</v>
      </c>
      <c r="BDR1198" s="10">
        <f t="shared" ref="BDR1198" si="14277">BDP1198*1.4</f>
        <v>0</v>
      </c>
      <c r="BDS1198" s="10"/>
      <c r="BDT1198" s="219"/>
      <c r="BDU1198" s="167" t="s">
        <v>121</v>
      </c>
      <c r="BDV1198" s="500" t="s">
        <v>480</v>
      </c>
      <c r="BDX1198" s="168"/>
      <c r="BDY1198" s="168">
        <f t="shared" si="14105"/>
        <v>0</v>
      </c>
      <c r="BDZ1198" s="167" t="s">
        <v>63</v>
      </c>
      <c r="BEA1198" s="10">
        <f t="shared" ref="BEA1198" si="14278">BDY1198*1.4</f>
        <v>0</v>
      </c>
      <c r="BEB1198" s="10"/>
      <c r="BEC1198" s="219"/>
      <c r="BED1198" s="167" t="s">
        <v>121</v>
      </c>
      <c r="BEE1198" s="498" t="s">
        <v>571</v>
      </c>
      <c r="BEG1198" s="168"/>
      <c r="BEH1198" s="168">
        <f t="shared" si="14108"/>
        <v>0</v>
      </c>
      <c r="BEI1198" s="167" t="s">
        <v>63</v>
      </c>
      <c r="BEJ1198" s="10">
        <f t="shared" ref="BEJ1198" si="14279">BEH1198*1.4</f>
        <v>0</v>
      </c>
      <c r="BEK1198" s="10"/>
      <c r="BEL1198" s="219"/>
      <c r="BEM1198" s="167" t="s">
        <v>121</v>
      </c>
      <c r="BEN1198" s="498" t="s">
        <v>3652</v>
      </c>
      <c r="BEP1198" s="168"/>
      <c r="BEQ1198" s="168">
        <f t="shared" si="14111"/>
        <v>0</v>
      </c>
      <c r="BER1198" s="167" t="s">
        <v>63</v>
      </c>
      <c r="BES1198" s="10">
        <f t="shared" ref="BES1198" si="14280">BEQ1198*1.4</f>
        <v>0</v>
      </c>
      <c r="BET1198" s="10"/>
      <c r="BEU1198" s="219"/>
      <c r="BEV1198" s="167" t="s">
        <v>121</v>
      </c>
      <c r="BEW1198" s="500" t="s">
        <v>3088</v>
      </c>
      <c r="BEY1198" s="168"/>
      <c r="BEZ1198" s="168">
        <f t="shared" si="14114"/>
        <v>0</v>
      </c>
      <c r="BFA1198" s="167" t="s">
        <v>63</v>
      </c>
      <c r="BFB1198" s="10">
        <f t="shared" ref="BFB1198" si="14281">BEZ1198*1.4</f>
        <v>0</v>
      </c>
      <c r="BFC1198" s="10"/>
      <c r="BFD1198" s="219"/>
      <c r="BFE1198" s="167"/>
      <c r="BFF1198" s="327"/>
      <c r="BFH1198" s="168"/>
      <c r="BFI1198" s="168"/>
      <c r="BFJ1198" s="167"/>
      <c r="BFK1198" s="10"/>
      <c r="BFL1198" s="10"/>
      <c r="BFN1198" s="167"/>
      <c r="BFO1198" s="327"/>
      <c r="BFQ1198" s="168"/>
      <c r="BFR1198" s="168"/>
      <c r="BFS1198" s="167"/>
      <c r="BFT1198" s="10"/>
      <c r="BFU1198" s="10"/>
      <c r="BFW1198" s="167"/>
      <c r="BFX1198" s="328"/>
      <c r="BFZ1198" s="168"/>
      <c r="BGA1198" s="168"/>
      <c r="BGB1198" s="167"/>
      <c r="BGC1198" s="10"/>
      <c r="BGD1198" s="10"/>
      <c r="BGF1198" s="167"/>
      <c r="BGG1198" s="327"/>
      <c r="BGI1198" s="168"/>
      <c r="BGJ1198" s="168"/>
      <c r="BGK1198" s="167"/>
      <c r="BGL1198" s="10"/>
      <c r="BGM1198" s="10"/>
      <c r="BGO1198" s="167"/>
      <c r="BGP1198" s="328"/>
      <c r="BGR1198" s="168"/>
      <c r="BGS1198" s="168"/>
      <c r="BGT1198" s="167"/>
      <c r="BGU1198" s="10"/>
      <c r="BGV1198" s="10"/>
      <c r="BGX1198" s="167"/>
      <c r="BGY1198" s="327"/>
      <c r="BHA1198" s="168"/>
      <c r="BHB1198" s="168"/>
      <c r="BHC1198" s="167"/>
      <c r="BHD1198" s="10"/>
      <c r="BHE1198" s="10"/>
    </row>
    <row r="1199" spans="1:1565" s="14" customFormat="1" ht="15">
      <c r="A1199" s="167" t="s">
        <v>122</v>
      </c>
      <c r="B1199" s="325" t="s">
        <v>796</v>
      </c>
      <c r="D1199" s="168"/>
      <c r="E1199" s="168">
        <f>VLOOKUP(B1199,$A$1213:$F$2274,6,FALSE)</f>
        <v>1</v>
      </c>
      <c r="F1199" s="167" t="s">
        <v>65</v>
      </c>
      <c r="G1199" s="10">
        <f>E1199*1.3</f>
        <v>1.3</v>
      </c>
      <c r="H1199" s="10"/>
      <c r="I1199" s="219"/>
      <c r="J1199" s="167" t="s">
        <v>122</v>
      </c>
      <c r="K1199" s="325" t="s">
        <v>3673</v>
      </c>
      <c r="M1199" s="168"/>
      <c r="N1199" s="168">
        <f>VLOOKUP(K1199,$A$1213:$F$2274,6,FALSE)</f>
        <v>0</v>
      </c>
      <c r="O1199" s="167" t="s">
        <v>65</v>
      </c>
      <c r="P1199" s="10">
        <f>N1199*1.3</f>
        <v>0</v>
      </c>
      <c r="Q1199" s="10"/>
      <c r="R1199" s="219"/>
      <c r="S1199" s="167" t="s">
        <v>122</v>
      </c>
      <c r="T1199" s="325" t="s">
        <v>480</v>
      </c>
      <c r="V1199" s="168"/>
      <c r="W1199" s="168">
        <f t="shared" si="13619"/>
        <v>0</v>
      </c>
      <c r="X1199" s="167" t="s">
        <v>65</v>
      </c>
      <c r="Y1199" s="10">
        <f t="shared" ref="Y1199" si="14282">W1199*1.3</f>
        <v>0</v>
      </c>
      <c r="Z1199" s="10"/>
      <c r="AA1199" s="219"/>
      <c r="AB1199" s="167" t="s">
        <v>122</v>
      </c>
      <c r="AC1199" s="325" t="s">
        <v>2411</v>
      </c>
      <c r="AE1199" s="168"/>
      <c r="AF1199" s="168">
        <f t="shared" si="13622"/>
        <v>22</v>
      </c>
      <c r="AG1199" s="167" t="s">
        <v>65</v>
      </c>
      <c r="AH1199" s="10">
        <f t="shared" ref="AH1199" si="14283">AF1199*1.3</f>
        <v>28.6</v>
      </c>
      <c r="AI1199" s="10"/>
      <c r="AJ1199" s="219"/>
      <c r="AK1199" s="167" t="s">
        <v>122</v>
      </c>
      <c r="AL1199" s="498" t="s">
        <v>796</v>
      </c>
      <c r="AN1199" s="168"/>
      <c r="AO1199" s="168">
        <f t="shared" si="13625"/>
        <v>1</v>
      </c>
      <c r="AP1199" s="167" t="s">
        <v>65</v>
      </c>
      <c r="AQ1199" s="10">
        <f t="shared" ref="AQ1199" si="14284">AO1199*1.3</f>
        <v>1.3</v>
      </c>
      <c r="AR1199" s="10"/>
      <c r="AS1199" s="219"/>
      <c r="AT1199" s="167" t="s">
        <v>122</v>
      </c>
      <c r="AU1199" s="325" t="s">
        <v>948</v>
      </c>
      <c r="AW1199" s="168"/>
      <c r="AX1199" s="168">
        <f t="shared" si="13628"/>
        <v>0</v>
      </c>
      <c r="AY1199" s="167" t="s">
        <v>65</v>
      </c>
      <c r="AZ1199" s="10">
        <f t="shared" ref="AZ1199" si="14285">AX1199*1.3</f>
        <v>0</v>
      </c>
      <c r="BA1199" s="10"/>
      <c r="BB1199" s="219"/>
      <c r="BC1199" s="167" t="s">
        <v>122</v>
      </c>
      <c r="BD1199" s="325" t="s">
        <v>3561</v>
      </c>
      <c r="BF1199" s="168"/>
      <c r="BG1199" s="168">
        <f t="shared" si="13631"/>
        <v>7</v>
      </c>
      <c r="BH1199" s="167" t="s">
        <v>65</v>
      </c>
      <c r="BI1199" s="10">
        <f t="shared" ref="BI1199" si="14286">BG1199*1.3</f>
        <v>9.1</v>
      </c>
      <c r="BJ1199" s="10"/>
      <c r="BK1199" s="219"/>
      <c r="BL1199" s="167" t="s">
        <v>122</v>
      </c>
      <c r="BM1199" s="325" t="s">
        <v>796</v>
      </c>
      <c r="BO1199" s="168"/>
      <c r="BP1199" s="168">
        <f t="shared" si="13634"/>
        <v>1</v>
      </c>
      <c r="BQ1199" s="167" t="s">
        <v>65</v>
      </c>
      <c r="BR1199" s="10">
        <f t="shared" ref="BR1199" si="14287">BP1199*1.3</f>
        <v>1.3</v>
      </c>
      <c r="BS1199" s="10"/>
      <c r="BT1199" s="219"/>
      <c r="BU1199" s="167" t="s">
        <v>122</v>
      </c>
      <c r="BV1199" s="325" t="s">
        <v>465</v>
      </c>
      <c r="BX1199" s="168"/>
      <c r="BY1199" s="168">
        <f t="shared" si="13637"/>
        <v>14</v>
      </c>
      <c r="BZ1199" s="167" t="s">
        <v>65</v>
      </c>
      <c r="CA1199" s="10">
        <f t="shared" ref="CA1199" si="14288">BY1199*1.3</f>
        <v>18.2</v>
      </c>
      <c r="CB1199" s="10"/>
      <c r="CC1199" s="219"/>
      <c r="CD1199" s="167" t="s">
        <v>122</v>
      </c>
      <c r="CE1199" s="325" t="s">
        <v>3088</v>
      </c>
      <c r="CG1199" s="168"/>
      <c r="CH1199" s="168">
        <f t="shared" si="13640"/>
        <v>0</v>
      </c>
      <c r="CI1199" s="167" t="s">
        <v>65</v>
      </c>
      <c r="CJ1199" s="10">
        <f t="shared" ref="CJ1199" si="14289">CH1199*1.3</f>
        <v>0</v>
      </c>
      <c r="CK1199" s="10"/>
      <c r="CL1199" s="219"/>
      <c r="CM1199" s="167" t="s">
        <v>122</v>
      </c>
      <c r="CN1199" s="325" t="s">
        <v>3427</v>
      </c>
      <c r="CP1199" s="168"/>
      <c r="CQ1199" s="168">
        <f t="shared" si="13643"/>
        <v>0</v>
      </c>
      <c r="CR1199" s="167" t="s">
        <v>65</v>
      </c>
      <c r="CS1199" s="10">
        <f t="shared" ref="CS1199" si="14290">CQ1199*1.3</f>
        <v>0</v>
      </c>
      <c r="CT1199" s="10"/>
      <c r="CU1199" s="219"/>
      <c r="CV1199" s="167" t="s">
        <v>122</v>
      </c>
      <c r="CW1199" s="325" t="s">
        <v>500</v>
      </c>
      <c r="CY1199" s="168"/>
      <c r="CZ1199" s="168">
        <f t="shared" si="13646"/>
        <v>3</v>
      </c>
      <c r="DA1199" s="167" t="s">
        <v>65</v>
      </c>
      <c r="DB1199" s="10">
        <f t="shared" ref="DB1199" si="14291">CZ1199*1.3</f>
        <v>3.9000000000000004</v>
      </c>
      <c r="DC1199" s="10"/>
      <c r="DD1199" s="219"/>
      <c r="DE1199" s="167" t="s">
        <v>122</v>
      </c>
      <c r="DF1199" s="325" t="s">
        <v>2411</v>
      </c>
      <c r="DH1199" s="168"/>
      <c r="DI1199" s="168">
        <f t="shared" si="13649"/>
        <v>22</v>
      </c>
      <c r="DJ1199" s="167" t="s">
        <v>65</v>
      </c>
      <c r="DK1199" s="10">
        <f t="shared" ref="DK1199" si="14292">DI1199*1.3</f>
        <v>28.6</v>
      </c>
      <c r="DL1199" s="10"/>
      <c r="DM1199" s="219"/>
      <c r="DN1199" s="167" t="s">
        <v>122</v>
      </c>
      <c r="DO1199" s="325" t="s">
        <v>796</v>
      </c>
      <c r="DQ1199" s="168"/>
      <c r="DR1199" s="168">
        <f t="shared" si="13652"/>
        <v>1</v>
      </c>
      <c r="DS1199" s="167" t="s">
        <v>65</v>
      </c>
      <c r="DT1199" s="10">
        <f t="shared" ref="DT1199" si="14293">DR1199*1.3</f>
        <v>1.3</v>
      </c>
      <c r="DU1199" s="10"/>
      <c r="DV1199" s="219"/>
      <c r="DW1199" s="167" t="s">
        <v>122</v>
      </c>
      <c r="DX1199" s="325" t="s">
        <v>3003</v>
      </c>
      <c r="DZ1199" s="168"/>
      <c r="EA1199" s="168">
        <f t="shared" si="13655"/>
        <v>0</v>
      </c>
      <c r="EB1199" s="167" t="s">
        <v>65</v>
      </c>
      <c r="EC1199" s="10">
        <f t="shared" ref="EC1199" si="14294">EA1199*1.3</f>
        <v>0</v>
      </c>
      <c r="ED1199" s="10"/>
      <c r="EE1199" s="219"/>
      <c r="EF1199" s="167" t="s">
        <v>122</v>
      </c>
      <c r="EG1199" s="325" t="s">
        <v>951</v>
      </c>
      <c r="EI1199" s="168"/>
      <c r="EJ1199" s="168">
        <f t="shared" si="13658"/>
        <v>21</v>
      </c>
      <c r="EK1199" s="167" t="s">
        <v>65</v>
      </c>
      <c r="EL1199" s="10">
        <f t="shared" ref="EL1199" si="14295">EJ1199*1.3</f>
        <v>27.3</v>
      </c>
      <c r="EM1199" s="10"/>
      <c r="EN1199" s="219"/>
      <c r="EO1199" s="167" t="s">
        <v>122</v>
      </c>
      <c r="EP1199" s="325" t="s">
        <v>3409</v>
      </c>
      <c r="ER1199" s="168"/>
      <c r="ES1199" s="168">
        <f t="shared" si="13661"/>
        <v>0</v>
      </c>
      <c r="ET1199" s="167" t="s">
        <v>65</v>
      </c>
      <c r="EU1199" s="10">
        <f t="shared" ref="EU1199" si="14296">ES1199*1.3</f>
        <v>0</v>
      </c>
      <c r="EV1199" s="10"/>
      <c r="EW1199" s="219"/>
      <c r="EX1199" s="167" t="s">
        <v>122</v>
      </c>
      <c r="EY1199" s="325" t="s">
        <v>2318</v>
      </c>
      <c r="FA1199" s="168"/>
      <c r="FB1199" s="168">
        <f t="shared" si="13664"/>
        <v>0</v>
      </c>
      <c r="FC1199" s="167" t="s">
        <v>65</v>
      </c>
      <c r="FD1199" s="10">
        <f t="shared" ref="FD1199" si="14297">FB1199*1.3</f>
        <v>0</v>
      </c>
      <c r="FE1199" s="10"/>
      <c r="FF1199" s="219"/>
      <c r="FG1199" s="167" t="s">
        <v>122</v>
      </c>
      <c r="FH1199" s="325" t="s">
        <v>796</v>
      </c>
      <c r="FJ1199" s="168"/>
      <c r="FK1199" s="168">
        <f t="shared" si="13667"/>
        <v>1</v>
      </c>
      <c r="FL1199" s="167" t="s">
        <v>65</v>
      </c>
      <c r="FM1199" s="10">
        <f t="shared" ref="FM1199" si="14298">FK1199*1.3</f>
        <v>1.3</v>
      </c>
      <c r="FN1199" s="10"/>
      <c r="FO1199" s="219"/>
      <c r="FP1199" s="167" t="s">
        <v>122</v>
      </c>
      <c r="FQ1199" s="325" t="s">
        <v>464</v>
      </c>
      <c r="FS1199" s="168"/>
      <c r="FT1199" s="168">
        <f t="shared" si="13670"/>
        <v>0</v>
      </c>
      <c r="FU1199" s="167" t="s">
        <v>65</v>
      </c>
      <c r="FV1199" s="10">
        <f t="shared" ref="FV1199" si="14299">FT1199*1.3</f>
        <v>0</v>
      </c>
      <c r="FW1199" s="10"/>
      <c r="FX1199" s="219"/>
      <c r="FY1199" s="167" t="s">
        <v>122</v>
      </c>
      <c r="FZ1199" s="325" t="s">
        <v>2946</v>
      </c>
      <c r="GB1199" s="168"/>
      <c r="GC1199" s="168">
        <f t="shared" si="13673"/>
        <v>0</v>
      </c>
      <c r="GD1199" s="167" t="s">
        <v>65</v>
      </c>
      <c r="GE1199" s="10">
        <f t="shared" ref="GE1199" si="14300">GC1199*1.3</f>
        <v>0</v>
      </c>
      <c r="GF1199" s="10"/>
      <c r="GG1199" s="219"/>
      <c r="GH1199" s="167" t="s">
        <v>122</v>
      </c>
      <c r="GI1199" s="325" t="s">
        <v>500</v>
      </c>
      <c r="GK1199" s="168"/>
      <c r="GL1199" s="168">
        <f t="shared" si="13676"/>
        <v>3</v>
      </c>
      <c r="GM1199" s="167" t="s">
        <v>65</v>
      </c>
      <c r="GN1199" s="10">
        <f t="shared" ref="GN1199" si="14301">GL1199*1.3</f>
        <v>3.9000000000000004</v>
      </c>
      <c r="GO1199" s="10"/>
      <c r="GP1199" s="219"/>
      <c r="GQ1199" s="167" t="s">
        <v>122</v>
      </c>
      <c r="GR1199" s="325" t="s">
        <v>796</v>
      </c>
      <c r="GT1199" s="168"/>
      <c r="GU1199" s="168">
        <f t="shared" si="13679"/>
        <v>1</v>
      </c>
      <c r="GV1199" s="167" t="s">
        <v>65</v>
      </c>
      <c r="GW1199" s="10">
        <f t="shared" ref="GW1199" si="14302">GU1199*1.3</f>
        <v>1.3</v>
      </c>
      <c r="GX1199" s="10"/>
      <c r="GY1199" s="219"/>
      <c r="GZ1199" s="167" t="s">
        <v>122</v>
      </c>
      <c r="HA1199" s="325" t="s">
        <v>3427</v>
      </c>
      <c r="HC1199" s="168"/>
      <c r="HD1199" s="168">
        <f t="shared" si="13682"/>
        <v>0</v>
      </c>
      <c r="HE1199" s="167" t="s">
        <v>65</v>
      </c>
      <c r="HF1199" s="10">
        <f t="shared" ref="HF1199" si="14303">HD1199*1.3</f>
        <v>0</v>
      </c>
      <c r="HG1199" s="10"/>
      <c r="HH1199" s="219"/>
      <c r="HI1199" s="167" t="s">
        <v>122</v>
      </c>
      <c r="HJ1199" s="325" t="s">
        <v>3578</v>
      </c>
      <c r="HL1199" s="168"/>
      <c r="HM1199" s="168">
        <f t="shared" si="13685"/>
        <v>3</v>
      </c>
      <c r="HN1199" s="167" t="s">
        <v>65</v>
      </c>
      <c r="HO1199" s="10">
        <f t="shared" ref="HO1199" si="14304">HM1199*1.3</f>
        <v>3.9000000000000004</v>
      </c>
      <c r="HP1199" s="10"/>
      <c r="HQ1199" s="219"/>
      <c r="HR1199" s="167" t="s">
        <v>122</v>
      </c>
      <c r="HS1199" s="325" t="s">
        <v>551</v>
      </c>
      <c r="HU1199" s="168"/>
      <c r="HV1199" s="168">
        <f t="shared" si="13688"/>
        <v>0</v>
      </c>
      <c r="HW1199" s="167" t="s">
        <v>65</v>
      </c>
      <c r="HX1199" s="10">
        <f t="shared" ref="HX1199" si="14305">HV1199*1.3</f>
        <v>0</v>
      </c>
      <c r="HY1199" s="10"/>
      <c r="HZ1199" s="219"/>
      <c r="IA1199" s="167" t="s">
        <v>122</v>
      </c>
      <c r="IB1199" s="325" t="s">
        <v>3652</v>
      </c>
      <c r="ID1199" s="168"/>
      <c r="IE1199" s="168">
        <f t="shared" si="13691"/>
        <v>0</v>
      </c>
      <c r="IF1199" s="167" t="s">
        <v>65</v>
      </c>
      <c r="IG1199" s="10">
        <f t="shared" ref="IG1199" si="14306">IE1199*1.3</f>
        <v>0</v>
      </c>
      <c r="IH1199" s="10"/>
      <c r="II1199" s="219"/>
      <c r="IJ1199" s="167" t="s">
        <v>122</v>
      </c>
      <c r="IK1199" s="325" t="s">
        <v>3427</v>
      </c>
      <c r="IM1199" s="168"/>
      <c r="IN1199" s="168">
        <f t="shared" si="13694"/>
        <v>0</v>
      </c>
      <c r="IO1199" s="167" t="s">
        <v>65</v>
      </c>
      <c r="IP1199" s="10">
        <f t="shared" ref="IP1199" si="14307">IN1199*1.3</f>
        <v>0</v>
      </c>
      <c r="IQ1199" s="10"/>
      <c r="IR1199" s="219"/>
      <c r="IS1199" s="167" t="s">
        <v>122</v>
      </c>
      <c r="IT1199" s="325" t="s">
        <v>3427</v>
      </c>
      <c r="IV1199" s="168"/>
      <c r="IW1199" s="168">
        <f t="shared" si="13697"/>
        <v>0</v>
      </c>
      <c r="IX1199" s="167" t="s">
        <v>65</v>
      </c>
      <c r="IY1199" s="10">
        <f t="shared" ref="IY1199" si="14308">IW1199*1.3</f>
        <v>0</v>
      </c>
      <c r="IZ1199" s="10"/>
      <c r="JA1199" s="219"/>
      <c r="JB1199" s="167" t="s">
        <v>122</v>
      </c>
      <c r="JC1199" s="500" t="s">
        <v>2435</v>
      </c>
      <c r="JE1199" s="168"/>
      <c r="JF1199" s="168">
        <f t="shared" si="13700"/>
        <v>1</v>
      </c>
      <c r="JG1199" s="167" t="s">
        <v>65</v>
      </c>
      <c r="JH1199" s="10">
        <f t="shared" ref="JH1199" si="14309">JF1199*1.3</f>
        <v>1.3</v>
      </c>
      <c r="JI1199" s="10"/>
      <c r="JJ1199" s="219"/>
      <c r="JK1199" s="167" t="s">
        <v>122</v>
      </c>
      <c r="JL1199" s="500" t="s">
        <v>500</v>
      </c>
      <c r="JN1199" s="168"/>
      <c r="JO1199" s="168">
        <f t="shared" si="13703"/>
        <v>3</v>
      </c>
      <c r="JP1199" s="167" t="s">
        <v>65</v>
      </c>
      <c r="JQ1199" s="10">
        <f t="shared" ref="JQ1199" si="14310">JO1199*1.3</f>
        <v>3.9000000000000004</v>
      </c>
      <c r="JR1199" s="10"/>
      <c r="JS1199" s="219"/>
      <c r="JT1199" s="167" t="s">
        <v>122</v>
      </c>
      <c r="JU1199" s="500" t="s">
        <v>3560</v>
      </c>
      <c r="JW1199" s="168"/>
      <c r="JX1199" s="168">
        <f t="shared" si="13706"/>
        <v>0</v>
      </c>
      <c r="JY1199" s="167" t="s">
        <v>65</v>
      </c>
      <c r="JZ1199" s="10">
        <f t="shared" ref="JZ1199" si="14311">JX1199*1.3</f>
        <v>0</v>
      </c>
      <c r="KA1199" s="10"/>
      <c r="KB1199" s="219"/>
      <c r="KC1199" s="167" t="s">
        <v>122</v>
      </c>
      <c r="KD1199" s="500" t="s">
        <v>2868</v>
      </c>
      <c r="KF1199" s="168"/>
      <c r="KG1199" s="168">
        <f t="shared" si="13709"/>
        <v>4</v>
      </c>
      <c r="KH1199" s="167" t="s">
        <v>65</v>
      </c>
      <c r="KI1199" s="10">
        <f t="shared" ref="KI1199" si="14312">KG1199*1.3</f>
        <v>5.2</v>
      </c>
      <c r="KJ1199" s="10"/>
      <c r="KK1199" s="219"/>
      <c r="KL1199" s="167" t="s">
        <v>122</v>
      </c>
      <c r="KM1199" s="500" t="s">
        <v>3427</v>
      </c>
      <c r="KO1199" s="168"/>
      <c r="KP1199" s="168">
        <f t="shared" si="13712"/>
        <v>0</v>
      </c>
      <c r="KQ1199" s="167" t="s">
        <v>65</v>
      </c>
      <c r="KR1199" s="10">
        <f t="shared" ref="KR1199" si="14313">KP1199*1.3</f>
        <v>0</v>
      </c>
      <c r="KS1199" s="10"/>
      <c r="KT1199" s="219"/>
      <c r="KU1199" s="167" t="s">
        <v>122</v>
      </c>
      <c r="KV1199" s="328" t="s">
        <v>465</v>
      </c>
      <c r="KX1199" s="168"/>
      <c r="KY1199" s="168">
        <f t="shared" si="13715"/>
        <v>14</v>
      </c>
      <c r="KZ1199" s="167" t="s">
        <v>65</v>
      </c>
      <c r="LA1199" s="10">
        <f t="shared" ref="LA1199" si="14314">KY1199*1.3</f>
        <v>18.2</v>
      </c>
      <c r="LB1199" s="10"/>
      <c r="LC1199" s="219"/>
      <c r="LD1199" s="167" t="s">
        <v>122</v>
      </c>
      <c r="LE1199" s="500" t="s">
        <v>3427</v>
      </c>
      <c r="LG1199" s="168"/>
      <c r="LH1199" s="168">
        <f t="shared" si="13718"/>
        <v>0</v>
      </c>
      <c r="LI1199" s="167" t="s">
        <v>65</v>
      </c>
      <c r="LJ1199" s="10">
        <f t="shared" ref="LJ1199" si="14315">LH1199*1.3</f>
        <v>0</v>
      </c>
      <c r="LK1199" s="10"/>
      <c r="LL1199" s="219"/>
      <c r="LM1199" s="167" t="s">
        <v>122</v>
      </c>
      <c r="LN1199" s="500" t="s">
        <v>3545</v>
      </c>
      <c r="LP1199" s="168"/>
      <c r="LQ1199" s="168">
        <f t="shared" si="13721"/>
        <v>8</v>
      </c>
      <c r="LR1199" s="167" t="s">
        <v>65</v>
      </c>
      <c r="LS1199" s="10">
        <f t="shared" ref="LS1199" si="14316">LQ1199*1.3</f>
        <v>10.4</v>
      </c>
      <c r="LT1199" s="10"/>
      <c r="LU1199" s="219"/>
      <c r="LV1199" s="167" t="s">
        <v>122</v>
      </c>
      <c r="LW1199" s="500" t="s">
        <v>2369</v>
      </c>
      <c r="LY1199" s="168"/>
      <c r="LZ1199" s="168">
        <f t="shared" si="13724"/>
        <v>0</v>
      </c>
      <c r="MA1199" s="167" t="s">
        <v>65</v>
      </c>
      <c r="MB1199" s="10">
        <f t="shared" ref="MB1199" si="14317">LZ1199*1.3</f>
        <v>0</v>
      </c>
      <c r="MC1199" s="10"/>
      <c r="MD1199" s="219"/>
      <c r="ME1199" s="167" t="s">
        <v>122</v>
      </c>
      <c r="MF1199" s="500" t="s">
        <v>796</v>
      </c>
      <c r="MH1199" s="168"/>
      <c r="MI1199" s="168">
        <f t="shared" si="13727"/>
        <v>1</v>
      </c>
      <c r="MJ1199" s="167" t="s">
        <v>65</v>
      </c>
      <c r="MK1199" s="10">
        <f t="shared" ref="MK1199" si="14318">MI1199*1.3</f>
        <v>1.3</v>
      </c>
      <c r="ML1199" s="10"/>
      <c r="MM1199" s="219"/>
      <c r="MN1199" s="167" t="s">
        <v>122</v>
      </c>
      <c r="MO1199" s="328" t="s">
        <v>2318</v>
      </c>
      <c r="MQ1199" s="168"/>
      <c r="MR1199" s="168">
        <f t="shared" si="13730"/>
        <v>0</v>
      </c>
      <c r="MS1199" s="167" t="s">
        <v>65</v>
      </c>
      <c r="MT1199" s="10">
        <f t="shared" ref="MT1199" si="14319">MR1199*1.3</f>
        <v>0</v>
      </c>
      <c r="MU1199" s="10"/>
      <c r="MV1199" s="219"/>
      <c r="MW1199" s="167" t="s">
        <v>122</v>
      </c>
      <c r="MX1199" s="500" t="s">
        <v>962</v>
      </c>
      <c r="MZ1199" s="168"/>
      <c r="NA1199" s="168">
        <f t="shared" si="13733"/>
        <v>0</v>
      </c>
      <c r="NB1199" s="167" t="s">
        <v>65</v>
      </c>
      <c r="NC1199" s="10">
        <f t="shared" ref="NC1199" si="14320">NA1199*1.3</f>
        <v>0</v>
      </c>
      <c r="ND1199" s="10"/>
      <c r="NE1199" s="219"/>
      <c r="NF1199" s="167" t="s">
        <v>122</v>
      </c>
      <c r="NG1199" s="500" t="s">
        <v>2941</v>
      </c>
      <c r="NI1199" s="168"/>
      <c r="NJ1199" s="168">
        <f t="shared" si="13736"/>
        <v>0</v>
      </c>
      <c r="NK1199" s="167" t="s">
        <v>65</v>
      </c>
      <c r="NL1199" s="10">
        <f t="shared" ref="NL1199" si="14321">NJ1199*1.3</f>
        <v>0</v>
      </c>
      <c r="NM1199" s="10"/>
      <c r="NN1199" s="219"/>
      <c r="NO1199" s="167" t="s">
        <v>122</v>
      </c>
      <c r="NP1199" s="500" t="s">
        <v>3427</v>
      </c>
      <c r="NR1199" s="168"/>
      <c r="NS1199" s="168">
        <f t="shared" si="13739"/>
        <v>0</v>
      </c>
      <c r="NT1199" s="167" t="s">
        <v>65</v>
      </c>
      <c r="NU1199" s="10">
        <f t="shared" ref="NU1199" si="14322">NS1199*1.3</f>
        <v>0</v>
      </c>
      <c r="NV1199" s="10"/>
      <c r="NW1199" s="219"/>
      <c r="NX1199" s="167" t="s">
        <v>122</v>
      </c>
      <c r="NY1199" s="500" t="s">
        <v>2318</v>
      </c>
      <c r="OA1199" s="168"/>
      <c r="OB1199" s="168">
        <f t="shared" si="13742"/>
        <v>0</v>
      </c>
      <c r="OC1199" s="167" t="s">
        <v>65</v>
      </c>
      <c r="OD1199" s="10">
        <f t="shared" ref="OD1199" si="14323">OB1199*1.3</f>
        <v>0</v>
      </c>
      <c r="OE1199" s="10"/>
      <c r="OF1199" s="219"/>
      <c r="OG1199" s="167" t="s">
        <v>122</v>
      </c>
      <c r="OH1199" s="500" t="s">
        <v>2371</v>
      </c>
      <c r="OJ1199" s="168"/>
      <c r="OK1199" s="168">
        <f t="shared" si="13745"/>
        <v>0</v>
      </c>
      <c r="OL1199" s="167" t="s">
        <v>65</v>
      </c>
      <c r="OM1199" s="10">
        <f t="shared" ref="OM1199" si="14324">OK1199*1.3</f>
        <v>0</v>
      </c>
      <c r="ON1199" s="10"/>
      <c r="OO1199" s="219"/>
      <c r="OP1199" s="167" t="s">
        <v>122</v>
      </c>
      <c r="OQ1199" s="500" t="s">
        <v>3566</v>
      </c>
      <c r="OS1199" s="168"/>
      <c r="OT1199" s="168">
        <f t="shared" si="13748"/>
        <v>23</v>
      </c>
      <c r="OU1199" s="167" t="s">
        <v>65</v>
      </c>
      <c r="OV1199" s="10">
        <f t="shared" ref="OV1199" si="14325">OT1199*1.3</f>
        <v>29.900000000000002</v>
      </c>
      <c r="OW1199" s="10"/>
      <c r="OX1199" s="219"/>
      <c r="OY1199" s="167" t="s">
        <v>122</v>
      </c>
      <c r="OZ1199" s="500" t="s">
        <v>516</v>
      </c>
      <c r="PB1199" s="168"/>
      <c r="PC1199" s="168">
        <f t="shared" si="13751"/>
        <v>0</v>
      </c>
      <c r="PD1199" s="167" t="s">
        <v>65</v>
      </c>
      <c r="PE1199" s="10">
        <f t="shared" ref="PE1199" si="14326">PC1199*1.3</f>
        <v>0</v>
      </c>
      <c r="PF1199" s="10"/>
      <c r="PG1199" s="219"/>
      <c r="PH1199" s="167" t="s">
        <v>122</v>
      </c>
      <c r="PI1199" s="500" t="s">
        <v>3403</v>
      </c>
      <c r="PK1199" s="168"/>
      <c r="PL1199" s="168">
        <f t="shared" si="13754"/>
        <v>0</v>
      </c>
      <c r="PM1199" s="167" t="s">
        <v>65</v>
      </c>
      <c r="PN1199" s="10">
        <f t="shared" ref="PN1199" si="14327">PL1199*1.3</f>
        <v>0</v>
      </c>
      <c r="PO1199" s="10"/>
      <c r="PP1199" s="219"/>
      <c r="PQ1199" s="167" t="s">
        <v>122</v>
      </c>
      <c r="PR1199" s="500" t="s">
        <v>796</v>
      </c>
      <c r="PT1199" s="168"/>
      <c r="PU1199" s="168">
        <f t="shared" si="13757"/>
        <v>1</v>
      </c>
      <c r="PV1199" s="167" t="s">
        <v>65</v>
      </c>
      <c r="PW1199" s="10">
        <f t="shared" ref="PW1199" si="14328">PU1199*1.3</f>
        <v>1.3</v>
      </c>
      <c r="PX1199" s="10"/>
      <c r="PY1199" s="219"/>
      <c r="PZ1199" s="167" t="s">
        <v>122</v>
      </c>
      <c r="QA1199" s="500" t="s">
        <v>488</v>
      </c>
      <c r="QC1199" s="168"/>
      <c r="QD1199" s="168">
        <f t="shared" si="13760"/>
        <v>0</v>
      </c>
      <c r="QE1199" s="167" t="s">
        <v>65</v>
      </c>
      <c r="QF1199" s="10">
        <f t="shared" ref="QF1199" si="14329">QD1199*1.3</f>
        <v>0</v>
      </c>
      <c r="QG1199" s="10"/>
      <c r="QH1199" s="219"/>
      <c r="QI1199" s="167" t="s">
        <v>122</v>
      </c>
      <c r="QJ1199" s="500" t="s">
        <v>2318</v>
      </c>
      <c r="QL1199" s="168"/>
      <c r="QM1199" s="168">
        <f t="shared" si="13763"/>
        <v>0</v>
      </c>
      <c r="QN1199" s="167" t="s">
        <v>65</v>
      </c>
      <c r="QO1199" s="10">
        <f t="shared" ref="QO1199" si="14330">QM1199*1.3</f>
        <v>0</v>
      </c>
      <c r="QP1199" s="10"/>
      <c r="QQ1199" s="219"/>
      <c r="QR1199" s="167" t="s">
        <v>122</v>
      </c>
      <c r="QS1199" s="500" t="s">
        <v>3515</v>
      </c>
      <c r="QU1199" s="168"/>
      <c r="QV1199" s="168">
        <f t="shared" si="13766"/>
        <v>0</v>
      </c>
      <c r="QW1199" s="167" t="s">
        <v>65</v>
      </c>
      <c r="QX1199" s="10">
        <f t="shared" ref="QX1199" si="14331">QV1199*1.3</f>
        <v>0</v>
      </c>
      <c r="QY1199" s="10"/>
      <c r="QZ1199" s="219"/>
      <c r="RA1199" s="167" t="s">
        <v>122</v>
      </c>
      <c r="RB1199" s="500" t="s">
        <v>480</v>
      </c>
      <c r="RD1199" s="168"/>
      <c r="RE1199" s="168">
        <f t="shared" si="13769"/>
        <v>0</v>
      </c>
      <c r="RF1199" s="167" t="s">
        <v>65</v>
      </c>
      <c r="RG1199" s="10">
        <f t="shared" ref="RG1199" si="14332">RE1199*1.3</f>
        <v>0</v>
      </c>
      <c r="RH1199" s="10"/>
      <c r="RI1199" s="219"/>
      <c r="RJ1199" s="167" t="s">
        <v>122</v>
      </c>
      <c r="RK1199" s="500" t="s">
        <v>465</v>
      </c>
      <c r="RM1199" s="168"/>
      <c r="RN1199" s="168">
        <f t="shared" si="13772"/>
        <v>14</v>
      </c>
      <c r="RO1199" s="167" t="s">
        <v>65</v>
      </c>
      <c r="RP1199" s="10">
        <f t="shared" ref="RP1199" si="14333">RN1199*1.3</f>
        <v>18.2</v>
      </c>
      <c r="RQ1199" s="10"/>
      <c r="RR1199" s="219"/>
      <c r="RS1199" s="167" t="s">
        <v>122</v>
      </c>
      <c r="RT1199" s="500" t="s">
        <v>796</v>
      </c>
      <c r="RV1199" s="168"/>
      <c r="RW1199" s="168">
        <f t="shared" si="13775"/>
        <v>1</v>
      </c>
      <c r="RX1199" s="167" t="s">
        <v>65</v>
      </c>
      <c r="RY1199" s="10">
        <f t="shared" ref="RY1199" si="14334">RW1199*1.3</f>
        <v>1.3</v>
      </c>
      <c r="RZ1199" s="10"/>
      <c r="SA1199" s="219"/>
      <c r="SB1199" s="167" t="s">
        <v>122</v>
      </c>
      <c r="SC1199" s="500" t="s">
        <v>2868</v>
      </c>
      <c r="SE1199" s="168"/>
      <c r="SF1199" s="168">
        <f t="shared" si="13778"/>
        <v>4</v>
      </c>
      <c r="SG1199" s="167" t="s">
        <v>65</v>
      </c>
      <c r="SH1199" s="10">
        <f t="shared" ref="SH1199" si="14335">SF1199*1.3</f>
        <v>5.2</v>
      </c>
      <c r="SI1199" s="10"/>
      <c r="SJ1199" s="219"/>
      <c r="SK1199" s="167" t="s">
        <v>122</v>
      </c>
      <c r="SL1199" s="500" t="s">
        <v>3571</v>
      </c>
      <c r="SN1199" s="168"/>
      <c r="SO1199" s="168">
        <f t="shared" si="13781"/>
        <v>0</v>
      </c>
      <c r="SP1199" s="167" t="s">
        <v>65</v>
      </c>
      <c r="SQ1199" s="10">
        <f t="shared" ref="SQ1199" si="14336">SO1199*1.3</f>
        <v>0</v>
      </c>
      <c r="SR1199" s="10"/>
      <c r="SS1199" s="219"/>
      <c r="ST1199" s="167" t="s">
        <v>122</v>
      </c>
      <c r="SU1199" s="500" t="s">
        <v>2371</v>
      </c>
      <c r="SW1199" s="168"/>
      <c r="SX1199" s="168">
        <f t="shared" si="13784"/>
        <v>0</v>
      </c>
      <c r="SY1199" s="167" t="s">
        <v>65</v>
      </c>
      <c r="SZ1199" s="10">
        <f t="shared" ref="SZ1199" si="14337">SX1199*1.3</f>
        <v>0</v>
      </c>
      <c r="TA1199" s="10"/>
      <c r="TB1199" s="219"/>
      <c r="TC1199" s="167" t="s">
        <v>122</v>
      </c>
      <c r="TD1199" s="500" t="s">
        <v>792</v>
      </c>
      <c r="TF1199" s="168"/>
      <c r="TG1199" s="168">
        <f t="shared" si="13787"/>
        <v>0</v>
      </c>
      <c r="TH1199" s="167" t="s">
        <v>65</v>
      </c>
      <c r="TI1199" s="10">
        <f t="shared" ref="TI1199" si="14338">TG1199*1.3</f>
        <v>0</v>
      </c>
      <c r="TJ1199" s="10"/>
      <c r="TK1199" s="219"/>
      <c r="TL1199" s="167" t="s">
        <v>122</v>
      </c>
      <c r="TM1199" s="328" t="s">
        <v>3659</v>
      </c>
      <c r="TO1199" s="168"/>
      <c r="TP1199" s="168">
        <f t="shared" si="13790"/>
        <v>0</v>
      </c>
      <c r="TQ1199" s="167" t="s">
        <v>65</v>
      </c>
      <c r="TR1199" s="10">
        <f t="shared" ref="TR1199" si="14339">TP1199*1.3</f>
        <v>0</v>
      </c>
      <c r="TS1199" s="10"/>
      <c r="TT1199" s="219"/>
      <c r="TU1199" s="167" t="s">
        <v>122</v>
      </c>
      <c r="TV1199" s="500" t="s">
        <v>706</v>
      </c>
      <c r="TX1199" s="168"/>
      <c r="TY1199" s="168">
        <f t="shared" si="13793"/>
        <v>0</v>
      </c>
      <c r="TZ1199" s="167" t="s">
        <v>65</v>
      </c>
      <c r="UA1199" s="10">
        <f t="shared" ref="UA1199" si="14340">TY1199*1.3</f>
        <v>0</v>
      </c>
      <c r="UB1199" s="10"/>
      <c r="UC1199" s="219"/>
      <c r="UD1199" s="167" t="s">
        <v>122</v>
      </c>
      <c r="UE1199" s="328" t="s">
        <v>459</v>
      </c>
      <c r="UG1199" s="168"/>
      <c r="UH1199" s="168">
        <f t="shared" si="13796"/>
        <v>0</v>
      </c>
      <c r="UI1199" s="167" t="s">
        <v>65</v>
      </c>
      <c r="UJ1199" s="10">
        <f t="shared" ref="UJ1199" si="14341">UH1199*1.3</f>
        <v>0</v>
      </c>
      <c r="UK1199" s="10"/>
      <c r="UL1199" s="219"/>
      <c r="UM1199" s="167" t="s">
        <v>122</v>
      </c>
      <c r="UN1199" s="500" t="s">
        <v>796</v>
      </c>
      <c r="UP1199" s="168"/>
      <c r="UQ1199" s="168">
        <f t="shared" si="13799"/>
        <v>1</v>
      </c>
      <c r="UR1199" s="167" t="s">
        <v>65</v>
      </c>
      <c r="US1199" s="10">
        <f t="shared" ref="US1199" si="14342">UQ1199*1.3</f>
        <v>1.3</v>
      </c>
      <c r="UT1199" s="10"/>
      <c r="UU1199" s="219"/>
      <c r="UV1199" s="167" t="s">
        <v>122</v>
      </c>
      <c r="UW1199" s="500" t="s">
        <v>2941</v>
      </c>
      <c r="UY1199" s="168"/>
      <c r="UZ1199" s="168">
        <f t="shared" si="13802"/>
        <v>0</v>
      </c>
      <c r="VA1199" s="167" t="s">
        <v>65</v>
      </c>
      <c r="VB1199" s="10">
        <f t="shared" ref="VB1199" si="14343">UZ1199*1.3</f>
        <v>0</v>
      </c>
      <c r="VC1199" s="10"/>
      <c r="VD1199" s="219"/>
      <c r="VE1199" s="167" t="s">
        <v>122</v>
      </c>
      <c r="VF1199" s="500" t="s">
        <v>465</v>
      </c>
      <c r="VH1199" s="168"/>
      <c r="VI1199" s="168">
        <f t="shared" si="13805"/>
        <v>14</v>
      </c>
      <c r="VJ1199" s="167" t="s">
        <v>65</v>
      </c>
      <c r="VK1199" s="10">
        <f t="shared" ref="VK1199" si="14344">VI1199*1.3</f>
        <v>18.2</v>
      </c>
      <c r="VL1199" s="10"/>
      <c r="VM1199" s="219"/>
      <c r="VN1199" s="167" t="s">
        <v>122</v>
      </c>
      <c r="VO1199" s="500" t="s">
        <v>3642</v>
      </c>
      <c r="VQ1199" s="168"/>
      <c r="VR1199" s="168">
        <f t="shared" si="13808"/>
        <v>0</v>
      </c>
      <c r="VS1199" s="167" t="s">
        <v>65</v>
      </c>
      <c r="VT1199" s="10">
        <f t="shared" ref="VT1199" si="14345">VR1199*1.3</f>
        <v>0</v>
      </c>
      <c r="VU1199" s="10"/>
      <c r="VV1199" s="219"/>
      <c r="VW1199" s="167" t="s">
        <v>122</v>
      </c>
      <c r="VX1199" s="500" t="s">
        <v>3087</v>
      </c>
      <c r="VZ1199" s="168"/>
      <c r="WA1199" s="168">
        <f t="shared" si="13811"/>
        <v>0</v>
      </c>
      <c r="WB1199" s="167" t="s">
        <v>65</v>
      </c>
      <c r="WC1199" s="10">
        <f t="shared" ref="WC1199" si="14346">WA1199*1.3</f>
        <v>0</v>
      </c>
      <c r="WD1199" s="10"/>
      <c r="WE1199" s="219"/>
      <c r="WF1199" s="167" t="s">
        <v>122</v>
      </c>
      <c r="WG1199" s="500" t="s">
        <v>465</v>
      </c>
      <c r="WI1199" s="168"/>
      <c r="WJ1199" s="168">
        <f t="shared" si="13814"/>
        <v>14</v>
      </c>
      <c r="WK1199" s="167" t="s">
        <v>65</v>
      </c>
      <c r="WL1199" s="10">
        <f t="shared" ref="WL1199" si="14347">WJ1199*1.3</f>
        <v>18.2</v>
      </c>
      <c r="WM1199" s="10"/>
      <c r="WN1199" s="219"/>
      <c r="WO1199" s="167" t="s">
        <v>122</v>
      </c>
      <c r="WP1199" s="500" t="s">
        <v>2457</v>
      </c>
      <c r="WR1199" s="168"/>
      <c r="WS1199" s="168">
        <f t="shared" si="13817"/>
        <v>0</v>
      </c>
      <c r="WT1199" s="167" t="s">
        <v>65</v>
      </c>
      <c r="WU1199" s="10">
        <f t="shared" ref="WU1199" si="14348">WS1199*1.3</f>
        <v>0</v>
      </c>
      <c r="WV1199" s="10"/>
      <c r="WW1199" s="219"/>
      <c r="WX1199" s="167" t="s">
        <v>122</v>
      </c>
      <c r="WY1199" s="499" t="s">
        <v>3673</v>
      </c>
      <c r="XA1199" s="168"/>
      <c r="XB1199" s="168">
        <f t="shared" si="13820"/>
        <v>0</v>
      </c>
      <c r="XC1199" s="167" t="s">
        <v>65</v>
      </c>
      <c r="XD1199" s="10">
        <f t="shared" ref="XD1199" si="14349">XB1199*1.3</f>
        <v>0</v>
      </c>
      <c r="XE1199" s="10"/>
      <c r="XF1199" s="219"/>
      <c r="XG1199" s="167" t="s">
        <v>122</v>
      </c>
      <c r="XH1199" s="500" t="s">
        <v>3003</v>
      </c>
      <c r="XJ1199" s="168"/>
      <c r="XK1199" s="168">
        <f t="shared" si="13823"/>
        <v>0</v>
      </c>
      <c r="XL1199" s="167" t="s">
        <v>65</v>
      </c>
      <c r="XM1199" s="10">
        <f t="shared" ref="XM1199" si="14350">XK1199*1.3</f>
        <v>0</v>
      </c>
      <c r="XN1199" s="10"/>
      <c r="XO1199" s="219"/>
      <c r="XP1199" s="167" t="s">
        <v>122</v>
      </c>
      <c r="XQ1199" s="500" t="s">
        <v>796</v>
      </c>
      <c r="XS1199" s="168"/>
      <c r="XT1199" s="168">
        <f t="shared" si="13826"/>
        <v>1</v>
      </c>
      <c r="XU1199" s="167" t="s">
        <v>65</v>
      </c>
      <c r="XV1199" s="10">
        <f t="shared" ref="XV1199" si="14351">XT1199*1.3</f>
        <v>1.3</v>
      </c>
      <c r="XW1199" s="10"/>
      <c r="XX1199" s="219"/>
      <c r="XY1199" s="167" t="s">
        <v>122</v>
      </c>
      <c r="XZ1199" s="500" t="s">
        <v>550</v>
      </c>
      <c r="YB1199" s="168"/>
      <c r="YC1199" s="168">
        <f t="shared" si="13829"/>
        <v>0</v>
      </c>
      <c r="YD1199" s="167" t="s">
        <v>65</v>
      </c>
      <c r="YE1199" s="10">
        <f t="shared" ref="YE1199" si="14352">YC1199*1.3</f>
        <v>0</v>
      </c>
      <c r="YF1199" s="10"/>
      <c r="YG1199" s="219"/>
      <c r="YH1199" s="167" t="s">
        <v>122</v>
      </c>
      <c r="YI1199" s="500" t="s">
        <v>3385</v>
      </c>
      <c r="YK1199" s="168"/>
      <c r="YL1199" s="168">
        <f t="shared" si="13832"/>
        <v>0</v>
      </c>
      <c r="YM1199" s="167" t="s">
        <v>65</v>
      </c>
      <c r="YN1199" s="10">
        <f t="shared" ref="YN1199" si="14353">YL1199*1.3</f>
        <v>0</v>
      </c>
      <c r="YO1199" s="10"/>
      <c r="YP1199" s="219"/>
      <c r="YQ1199" s="167" t="s">
        <v>122</v>
      </c>
      <c r="YR1199" s="500" t="s">
        <v>1965</v>
      </c>
      <c r="YT1199" s="168"/>
      <c r="YU1199" s="168">
        <f t="shared" si="13835"/>
        <v>0</v>
      </c>
      <c r="YV1199" s="167" t="s">
        <v>65</v>
      </c>
      <c r="YW1199" s="10">
        <f t="shared" ref="YW1199" si="14354">YU1199*1.3</f>
        <v>0</v>
      </c>
      <c r="YX1199" s="10"/>
      <c r="YY1199" s="219"/>
      <c r="YZ1199" s="167" t="s">
        <v>122</v>
      </c>
      <c r="ZA1199" s="500" t="s">
        <v>3314</v>
      </c>
      <c r="ZC1199" s="168"/>
      <c r="ZD1199" s="168">
        <f t="shared" si="13838"/>
        <v>1</v>
      </c>
      <c r="ZE1199" s="167" t="s">
        <v>65</v>
      </c>
      <c r="ZF1199" s="10">
        <f t="shared" ref="ZF1199" si="14355">ZD1199*1.3</f>
        <v>1.3</v>
      </c>
      <c r="ZG1199" s="10"/>
      <c r="ZH1199" s="219"/>
      <c r="ZI1199" s="167" t="s">
        <v>122</v>
      </c>
      <c r="ZJ1199" s="500" t="s">
        <v>796</v>
      </c>
      <c r="ZL1199" s="168"/>
      <c r="ZM1199" s="168">
        <f t="shared" si="13841"/>
        <v>1</v>
      </c>
      <c r="ZN1199" s="167" t="s">
        <v>65</v>
      </c>
      <c r="ZO1199" s="10">
        <f t="shared" ref="ZO1199" si="14356">ZM1199*1.3</f>
        <v>1.3</v>
      </c>
      <c r="ZP1199" s="10"/>
      <c r="ZQ1199" s="219"/>
      <c r="ZR1199" s="167" t="s">
        <v>122</v>
      </c>
      <c r="ZS1199" s="498" t="s">
        <v>3538</v>
      </c>
      <c r="ZU1199" s="168"/>
      <c r="ZV1199" s="168">
        <f t="shared" si="13844"/>
        <v>3</v>
      </c>
      <c r="ZW1199" s="167" t="s">
        <v>65</v>
      </c>
      <c r="ZX1199" s="10">
        <f t="shared" ref="ZX1199" si="14357">ZV1199*1.3</f>
        <v>3.9000000000000004</v>
      </c>
      <c r="ZY1199" s="10"/>
      <c r="ZZ1199" s="219"/>
      <c r="AAA1199" s="167" t="s">
        <v>122</v>
      </c>
      <c r="AAB1199" s="500" t="s">
        <v>464</v>
      </c>
      <c r="AAD1199" s="168"/>
      <c r="AAE1199" s="168">
        <f t="shared" si="13847"/>
        <v>0</v>
      </c>
      <c r="AAF1199" s="167" t="s">
        <v>65</v>
      </c>
      <c r="AAG1199" s="10">
        <f t="shared" ref="AAG1199" si="14358">AAE1199*1.3</f>
        <v>0</v>
      </c>
      <c r="AAH1199" s="10"/>
      <c r="AAI1199" s="219"/>
      <c r="AAJ1199" s="167" t="s">
        <v>122</v>
      </c>
      <c r="AAK1199" s="500" t="s">
        <v>498</v>
      </c>
      <c r="AAM1199" s="168"/>
      <c r="AAN1199" s="168">
        <f t="shared" si="13850"/>
        <v>0</v>
      </c>
      <c r="AAO1199" s="167" t="s">
        <v>65</v>
      </c>
      <c r="AAP1199" s="10">
        <f t="shared" ref="AAP1199" si="14359">AAN1199*1.3</f>
        <v>0</v>
      </c>
      <c r="AAQ1199" s="10"/>
      <c r="AAR1199" s="219"/>
      <c r="AAS1199" s="167" t="s">
        <v>122</v>
      </c>
      <c r="AAT1199" s="500" t="s">
        <v>520</v>
      </c>
      <c r="AAV1199" s="168"/>
      <c r="AAW1199" s="168">
        <f t="shared" si="13853"/>
        <v>0</v>
      </c>
      <c r="AAX1199" s="167" t="s">
        <v>65</v>
      </c>
      <c r="AAY1199" s="10">
        <f t="shared" ref="AAY1199" si="14360">AAW1199*1.3</f>
        <v>0</v>
      </c>
      <c r="AAZ1199" s="10"/>
      <c r="ABA1199" s="219"/>
      <c r="ABB1199" s="167" t="s">
        <v>122</v>
      </c>
      <c r="ABC1199" s="500" t="s">
        <v>2973</v>
      </c>
      <c r="ABE1199" s="168"/>
      <c r="ABF1199" s="168">
        <f t="shared" si="13856"/>
        <v>0</v>
      </c>
      <c r="ABG1199" s="167" t="s">
        <v>65</v>
      </c>
      <c r="ABH1199" s="10">
        <f t="shared" ref="ABH1199" si="14361">ABF1199*1.3</f>
        <v>0</v>
      </c>
      <c r="ABI1199" s="10"/>
      <c r="ABJ1199" s="219"/>
      <c r="ABK1199" s="167" t="s">
        <v>122</v>
      </c>
      <c r="ABL1199" s="500" t="s">
        <v>796</v>
      </c>
      <c r="ABN1199" s="168"/>
      <c r="ABO1199" s="168">
        <f t="shared" si="13859"/>
        <v>1</v>
      </c>
      <c r="ABP1199" s="167" t="s">
        <v>65</v>
      </c>
      <c r="ABQ1199" s="10">
        <f t="shared" ref="ABQ1199" si="14362">ABO1199*1.3</f>
        <v>1.3</v>
      </c>
      <c r="ABR1199" s="10"/>
      <c r="ABS1199" s="219"/>
      <c r="ABT1199" s="167" t="s">
        <v>122</v>
      </c>
      <c r="ABU1199" s="498" t="s">
        <v>3632</v>
      </c>
      <c r="ABW1199" s="168"/>
      <c r="ABX1199" s="168">
        <f t="shared" si="13862"/>
        <v>12</v>
      </c>
      <c r="ABY1199" s="167" t="s">
        <v>65</v>
      </c>
      <c r="ABZ1199" s="10">
        <f t="shared" ref="ABZ1199" si="14363">ABX1199*1.3</f>
        <v>15.600000000000001</v>
      </c>
      <c r="ACA1199" s="10"/>
      <c r="ACB1199" s="219"/>
      <c r="ACC1199" s="167" t="s">
        <v>122</v>
      </c>
      <c r="ACD1199" s="500" t="s">
        <v>2318</v>
      </c>
      <c r="ACF1199" s="168"/>
      <c r="ACG1199" s="168">
        <f t="shared" si="13865"/>
        <v>0</v>
      </c>
      <c r="ACH1199" s="167" t="s">
        <v>65</v>
      </c>
      <c r="ACI1199" s="10">
        <f t="shared" ref="ACI1199" si="14364">ACG1199*1.3</f>
        <v>0</v>
      </c>
      <c r="ACJ1199" s="10"/>
      <c r="ACK1199" s="219"/>
      <c r="ACL1199" s="167" t="s">
        <v>122</v>
      </c>
      <c r="ACM1199" s="500" t="s">
        <v>2967</v>
      </c>
      <c r="ACO1199" s="168"/>
      <c r="ACP1199" s="168">
        <f t="shared" si="13868"/>
        <v>2</v>
      </c>
      <c r="ACQ1199" s="167" t="s">
        <v>65</v>
      </c>
      <c r="ACR1199" s="10">
        <f t="shared" ref="ACR1199" si="14365">ACP1199*1.3</f>
        <v>2.6</v>
      </c>
      <c r="ACS1199" s="10"/>
      <c r="ACT1199" s="219"/>
      <c r="ACU1199" s="167" t="s">
        <v>122</v>
      </c>
      <c r="ACV1199" s="500" t="s">
        <v>495</v>
      </c>
      <c r="ACX1199" s="168"/>
      <c r="ACY1199" s="168">
        <f t="shared" si="13871"/>
        <v>0</v>
      </c>
      <c r="ACZ1199" s="167" t="s">
        <v>65</v>
      </c>
      <c r="ADA1199" s="10">
        <f t="shared" ref="ADA1199" si="14366">ACY1199*1.3</f>
        <v>0</v>
      </c>
      <c r="ADB1199" s="10"/>
      <c r="ADC1199" s="219"/>
      <c r="ADD1199" s="167" t="s">
        <v>122</v>
      </c>
      <c r="ADE1199" s="500" t="s">
        <v>491</v>
      </c>
      <c r="ADG1199" s="168"/>
      <c r="ADH1199" s="168">
        <f t="shared" si="13874"/>
        <v>0</v>
      </c>
      <c r="ADI1199" s="167" t="s">
        <v>65</v>
      </c>
      <c r="ADJ1199" s="10">
        <f t="shared" ref="ADJ1199" si="14367">ADH1199*1.3</f>
        <v>0</v>
      </c>
      <c r="ADK1199" s="10"/>
      <c r="ADL1199" s="219"/>
      <c r="ADM1199" s="167" t="s">
        <v>122</v>
      </c>
      <c r="ADN1199" s="500" t="s">
        <v>1645</v>
      </c>
      <c r="ADP1199" s="168"/>
      <c r="ADQ1199" s="168">
        <f t="shared" si="13877"/>
        <v>0</v>
      </c>
      <c r="ADR1199" s="167" t="s">
        <v>65</v>
      </c>
      <c r="ADS1199" s="10">
        <f t="shared" ref="ADS1199" si="14368">ADQ1199*1.3</f>
        <v>0</v>
      </c>
      <c r="ADT1199" s="10"/>
      <c r="ADU1199" s="219"/>
      <c r="ADV1199" s="167" t="s">
        <v>122</v>
      </c>
      <c r="ADW1199" s="328" t="s">
        <v>3659</v>
      </c>
      <c r="ADY1199" s="168"/>
      <c r="ADZ1199" s="168">
        <f t="shared" si="13880"/>
        <v>0</v>
      </c>
      <c r="AEA1199" s="167" t="s">
        <v>65</v>
      </c>
      <c r="AEB1199" s="10">
        <f t="shared" ref="AEB1199" si="14369">ADZ1199*1.3</f>
        <v>0</v>
      </c>
      <c r="AEC1199" s="10"/>
      <c r="AED1199" s="219"/>
      <c r="AEE1199" s="167" t="s">
        <v>122</v>
      </c>
      <c r="AEF1199" s="500" t="s">
        <v>3547</v>
      </c>
      <c r="AEH1199" s="168"/>
      <c r="AEI1199" s="168">
        <f t="shared" si="13883"/>
        <v>0</v>
      </c>
      <c r="AEJ1199" s="167" t="s">
        <v>65</v>
      </c>
      <c r="AEK1199" s="10">
        <f t="shared" ref="AEK1199" si="14370">AEI1199*1.3</f>
        <v>0</v>
      </c>
      <c r="AEL1199" s="10"/>
      <c r="AEM1199" s="219"/>
      <c r="AEN1199" s="167" t="s">
        <v>122</v>
      </c>
      <c r="AEO1199" s="500" t="s">
        <v>2411</v>
      </c>
      <c r="AEQ1199" s="168"/>
      <c r="AER1199" s="168">
        <f t="shared" si="13886"/>
        <v>22</v>
      </c>
      <c r="AES1199" s="167" t="s">
        <v>65</v>
      </c>
      <c r="AET1199" s="10">
        <f t="shared" ref="AET1199" si="14371">AER1199*1.3</f>
        <v>28.6</v>
      </c>
      <c r="AEU1199" s="10"/>
      <c r="AEV1199" s="219"/>
      <c r="AEW1199" s="167" t="s">
        <v>122</v>
      </c>
      <c r="AEX1199" s="500" t="s">
        <v>3064</v>
      </c>
      <c r="AEZ1199" s="168"/>
      <c r="AFA1199" s="168">
        <f t="shared" si="13889"/>
        <v>2</v>
      </c>
      <c r="AFB1199" s="167" t="s">
        <v>65</v>
      </c>
      <c r="AFC1199" s="10">
        <f t="shared" ref="AFC1199" si="14372">AFA1199*1.3</f>
        <v>2.6</v>
      </c>
      <c r="AFD1199" s="10"/>
      <c r="AFE1199" s="219"/>
      <c r="AFF1199" s="167" t="s">
        <v>122</v>
      </c>
      <c r="AFG1199" s="500" t="s">
        <v>2958</v>
      </c>
      <c r="AFI1199" s="168"/>
      <c r="AFJ1199" s="168">
        <f t="shared" si="13892"/>
        <v>0</v>
      </c>
      <c r="AFK1199" s="167" t="s">
        <v>65</v>
      </c>
      <c r="AFL1199" s="10">
        <f t="shared" ref="AFL1199" si="14373">AFJ1199*1.3</f>
        <v>0</v>
      </c>
      <c r="AFM1199" s="10"/>
      <c r="AFN1199" s="219"/>
      <c r="AFO1199" s="167" t="s">
        <v>122</v>
      </c>
      <c r="AFP1199" s="500" t="s">
        <v>500</v>
      </c>
      <c r="AFR1199" s="168"/>
      <c r="AFS1199" s="168">
        <f t="shared" si="13895"/>
        <v>3</v>
      </c>
      <c r="AFT1199" s="167" t="s">
        <v>65</v>
      </c>
      <c r="AFU1199" s="10">
        <f t="shared" ref="AFU1199" si="14374">AFS1199*1.3</f>
        <v>3.9000000000000004</v>
      </c>
      <c r="AFV1199" s="10"/>
      <c r="AFW1199" s="219"/>
      <c r="AFX1199" s="167" t="s">
        <v>122</v>
      </c>
      <c r="AFY1199" s="500" t="s">
        <v>796</v>
      </c>
      <c r="AGA1199" s="168"/>
      <c r="AGB1199" s="168">
        <f t="shared" si="13898"/>
        <v>1</v>
      </c>
      <c r="AGC1199" s="167" t="s">
        <v>65</v>
      </c>
      <c r="AGD1199" s="10">
        <f t="shared" ref="AGD1199" si="14375">AGB1199*1.3</f>
        <v>1.3</v>
      </c>
      <c r="AGE1199" s="10"/>
      <c r="AGF1199" s="219"/>
      <c r="AGG1199" s="167" t="s">
        <v>122</v>
      </c>
      <c r="AGH1199" s="498" t="s">
        <v>700</v>
      </c>
      <c r="AGJ1199" s="168"/>
      <c r="AGK1199" s="168">
        <f t="shared" si="13901"/>
        <v>2</v>
      </c>
      <c r="AGL1199" s="167" t="s">
        <v>65</v>
      </c>
      <c r="AGM1199" s="10">
        <f t="shared" ref="AGM1199" si="14376">AGK1199*1.3</f>
        <v>2.6</v>
      </c>
      <c r="AGN1199" s="10"/>
      <c r="AGO1199" s="219"/>
      <c r="AGP1199" s="167" t="s">
        <v>122</v>
      </c>
      <c r="AGQ1199" s="500" t="s">
        <v>3658</v>
      </c>
      <c r="AGS1199" s="168"/>
      <c r="AGT1199" s="168">
        <f t="shared" si="13904"/>
        <v>0</v>
      </c>
      <c r="AGU1199" s="167" t="s">
        <v>65</v>
      </c>
      <c r="AGV1199" s="10">
        <f t="shared" ref="AGV1199" si="14377">AGT1199*1.3</f>
        <v>0</v>
      </c>
      <c r="AGW1199" s="10"/>
      <c r="AGX1199" s="219"/>
      <c r="AGY1199" s="167" t="s">
        <v>122</v>
      </c>
      <c r="AGZ1199" s="500" t="s">
        <v>491</v>
      </c>
      <c r="AHB1199" s="168"/>
      <c r="AHC1199" s="168">
        <f t="shared" si="13907"/>
        <v>0</v>
      </c>
      <c r="AHD1199" s="167" t="s">
        <v>65</v>
      </c>
      <c r="AHE1199" s="10">
        <f t="shared" ref="AHE1199" si="14378">AHC1199*1.3</f>
        <v>0</v>
      </c>
      <c r="AHF1199" s="10"/>
      <c r="AHG1199" s="219"/>
      <c r="AHH1199" s="167" t="s">
        <v>122</v>
      </c>
      <c r="AHI1199" s="500" t="s">
        <v>3518</v>
      </c>
      <c r="AHK1199" s="168"/>
      <c r="AHL1199" s="168">
        <f t="shared" si="13910"/>
        <v>0</v>
      </c>
      <c r="AHM1199" s="167" t="s">
        <v>65</v>
      </c>
      <c r="AHN1199" s="10">
        <f t="shared" ref="AHN1199" si="14379">AHL1199*1.3</f>
        <v>0</v>
      </c>
      <c r="AHO1199" s="10"/>
      <c r="AHP1199" s="219"/>
      <c r="AHQ1199" s="167" t="s">
        <v>122</v>
      </c>
      <c r="AHR1199" s="500" t="s">
        <v>571</v>
      </c>
      <c r="AHT1199" s="168"/>
      <c r="AHU1199" s="168">
        <f t="shared" si="13913"/>
        <v>0</v>
      </c>
      <c r="AHV1199" s="167" t="s">
        <v>65</v>
      </c>
      <c r="AHW1199" s="10">
        <f t="shared" ref="AHW1199" si="14380">AHU1199*1.3</f>
        <v>0</v>
      </c>
      <c r="AHX1199" s="10"/>
      <c r="AHY1199" s="219"/>
      <c r="AHZ1199" s="167" t="s">
        <v>122</v>
      </c>
      <c r="AIA1199" s="500" t="s">
        <v>3088</v>
      </c>
      <c r="AIC1199" s="168"/>
      <c r="AID1199" s="168">
        <f t="shared" si="13916"/>
        <v>0</v>
      </c>
      <c r="AIE1199" s="167" t="s">
        <v>65</v>
      </c>
      <c r="AIF1199" s="10">
        <f t="shared" ref="AIF1199" si="14381">AID1199*1.3</f>
        <v>0</v>
      </c>
      <c r="AIG1199" s="10"/>
      <c r="AIH1199" s="219"/>
      <c r="AII1199" s="167" t="s">
        <v>122</v>
      </c>
      <c r="AIJ1199" s="498" t="s">
        <v>924</v>
      </c>
      <c r="AIL1199" s="168"/>
      <c r="AIM1199" s="168">
        <f t="shared" si="13919"/>
        <v>0</v>
      </c>
      <c r="AIN1199" s="167" t="s">
        <v>65</v>
      </c>
      <c r="AIO1199" s="10">
        <f t="shared" ref="AIO1199" si="14382">AIM1199*1.3</f>
        <v>0</v>
      </c>
      <c r="AIP1199" s="10"/>
      <c r="AIQ1199" s="219"/>
      <c r="AIR1199" s="167" t="s">
        <v>122</v>
      </c>
      <c r="AIS1199" s="500" t="s">
        <v>3652</v>
      </c>
      <c r="AIU1199" s="168"/>
      <c r="AIV1199" s="168">
        <f t="shared" si="13922"/>
        <v>0</v>
      </c>
      <c r="AIW1199" s="167" t="s">
        <v>65</v>
      </c>
      <c r="AIX1199" s="10">
        <f t="shared" ref="AIX1199" si="14383">AIV1199*1.3</f>
        <v>0</v>
      </c>
      <c r="AIY1199" s="10"/>
      <c r="AIZ1199" s="219"/>
      <c r="AJA1199" s="167" t="s">
        <v>122</v>
      </c>
      <c r="AJB1199" s="500" t="s">
        <v>500</v>
      </c>
      <c r="AJD1199" s="168"/>
      <c r="AJE1199" s="168">
        <f t="shared" si="13925"/>
        <v>3</v>
      </c>
      <c r="AJF1199" s="167" t="s">
        <v>65</v>
      </c>
      <c r="AJG1199" s="10">
        <f t="shared" ref="AJG1199" si="14384">AJE1199*1.3</f>
        <v>3.9000000000000004</v>
      </c>
      <c r="AJH1199" s="10"/>
      <c r="AJI1199" s="219"/>
      <c r="AJJ1199" s="167" t="s">
        <v>122</v>
      </c>
      <c r="AJK1199" s="500" t="s">
        <v>2976</v>
      </c>
      <c r="AJM1199" s="168"/>
      <c r="AJN1199" s="168">
        <f t="shared" si="13928"/>
        <v>5</v>
      </c>
      <c r="AJO1199" s="167" t="s">
        <v>65</v>
      </c>
      <c r="AJP1199" s="10">
        <f t="shared" ref="AJP1199" si="14385">AJN1199*1.3</f>
        <v>6.5</v>
      </c>
      <c r="AJQ1199" s="10"/>
      <c r="AJR1199" s="219"/>
      <c r="AJS1199" s="167" t="s">
        <v>122</v>
      </c>
      <c r="AJT1199" s="500" t="s">
        <v>700</v>
      </c>
      <c r="AJV1199" s="168"/>
      <c r="AJW1199" s="168">
        <f t="shared" si="13931"/>
        <v>2</v>
      </c>
      <c r="AJX1199" s="167" t="s">
        <v>65</v>
      </c>
      <c r="AJY1199" s="10">
        <f t="shared" ref="AJY1199" si="14386">AJW1199*1.3</f>
        <v>2.6</v>
      </c>
      <c r="AJZ1199" s="10"/>
      <c r="AKA1199" s="219"/>
      <c r="AKB1199" s="167" t="s">
        <v>122</v>
      </c>
      <c r="AKC1199" s="500" t="s">
        <v>1621</v>
      </c>
      <c r="AKE1199" s="168"/>
      <c r="AKF1199" s="168">
        <f t="shared" si="13934"/>
        <v>21</v>
      </c>
      <c r="AKG1199" s="167" t="s">
        <v>65</v>
      </c>
      <c r="AKH1199" s="10">
        <f t="shared" ref="AKH1199" si="14387">AKF1199*1.3</f>
        <v>27.3</v>
      </c>
      <c r="AKI1199" s="10"/>
      <c r="AKJ1199" s="219"/>
      <c r="AKK1199" s="167" t="s">
        <v>122</v>
      </c>
      <c r="AKL1199" s="500" t="s">
        <v>480</v>
      </c>
      <c r="AKN1199" s="168"/>
      <c r="AKO1199" s="168">
        <f t="shared" si="13937"/>
        <v>0</v>
      </c>
      <c r="AKP1199" s="167" t="s">
        <v>65</v>
      </c>
      <c r="AKQ1199" s="10">
        <f t="shared" ref="AKQ1199" si="14388">AKO1199*1.3</f>
        <v>0</v>
      </c>
      <c r="AKR1199" s="10"/>
      <c r="AKS1199" s="219"/>
      <c r="AKT1199" s="167" t="s">
        <v>122</v>
      </c>
      <c r="AKU1199" s="500" t="s">
        <v>796</v>
      </c>
      <c r="AKW1199" s="168"/>
      <c r="AKX1199" s="168">
        <f t="shared" si="13940"/>
        <v>1</v>
      </c>
      <c r="AKY1199" s="167" t="s">
        <v>65</v>
      </c>
      <c r="AKZ1199" s="10">
        <f t="shared" ref="AKZ1199" si="14389">AKX1199*1.3</f>
        <v>1.3</v>
      </c>
      <c r="ALA1199" s="10"/>
      <c r="ALB1199" s="219"/>
      <c r="ALC1199" s="167" t="s">
        <v>122</v>
      </c>
      <c r="ALD1199" s="328" t="s">
        <v>951</v>
      </c>
      <c r="ALF1199" s="168"/>
      <c r="ALG1199" s="168">
        <f t="shared" si="13943"/>
        <v>21</v>
      </c>
      <c r="ALH1199" s="167" t="s">
        <v>65</v>
      </c>
      <c r="ALI1199" s="10">
        <f t="shared" ref="ALI1199" si="14390">ALG1199*1.3</f>
        <v>27.3</v>
      </c>
      <c r="ALJ1199" s="10"/>
      <c r="ALK1199" s="219"/>
      <c r="ALL1199" s="167" t="s">
        <v>122</v>
      </c>
      <c r="ALM1199" s="500" t="s">
        <v>3427</v>
      </c>
      <c r="ALO1199" s="168"/>
      <c r="ALP1199" s="168">
        <f t="shared" si="13946"/>
        <v>0</v>
      </c>
      <c r="ALQ1199" s="167" t="s">
        <v>65</v>
      </c>
      <c r="ALR1199" s="10">
        <f t="shared" ref="ALR1199" si="14391">ALP1199*1.3</f>
        <v>0</v>
      </c>
      <c r="ALS1199" s="10"/>
      <c r="ALT1199" s="219"/>
      <c r="ALU1199" s="167" t="s">
        <v>122</v>
      </c>
      <c r="ALV1199" s="500" t="s">
        <v>1621</v>
      </c>
      <c r="ALX1199" s="168"/>
      <c r="ALY1199" s="168">
        <f t="shared" si="13949"/>
        <v>21</v>
      </c>
      <c r="ALZ1199" s="167" t="s">
        <v>65</v>
      </c>
      <c r="AMA1199" s="10">
        <f t="shared" ref="AMA1199" si="14392">ALY1199*1.3</f>
        <v>27.3</v>
      </c>
      <c r="AMB1199" s="10"/>
      <c r="AMC1199" s="219"/>
      <c r="AMD1199" s="167" t="s">
        <v>122</v>
      </c>
      <c r="AME1199" s="500" t="s">
        <v>3518</v>
      </c>
      <c r="AMG1199" s="168"/>
      <c r="AMH1199" s="168">
        <f t="shared" si="13952"/>
        <v>0</v>
      </c>
      <c r="AMI1199" s="167" t="s">
        <v>65</v>
      </c>
      <c r="AMJ1199" s="10">
        <f t="shared" ref="AMJ1199" si="14393">AMH1199*1.3</f>
        <v>0</v>
      </c>
      <c r="AMK1199" s="10"/>
      <c r="AML1199" s="219"/>
      <c r="AMM1199" s="167" t="s">
        <v>122</v>
      </c>
      <c r="AMN1199" s="500" t="s">
        <v>3376</v>
      </c>
      <c r="AMP1199" s="168"/>
      <c r="AMQ1199" s="168">
        <f t="shared" si="13955"/>
        <v>0</v>
      </c>
      <c r="AMR1199" s="167" t="s">
        <v>65</v>
      </c>
      <c r="AMS1199" s="10">
        <f t="shared" ref="AMS1199" si="14394">AMQ1199*1.3</f>
        <v>0</v>
      </c>
      <c r="AMT1199" s="10"/>
      <c r="AMU1199" s="219"/>
      <c r="AMV1199" s="167" t="s">
        <v>122</v>
      </c>
      <c r="AMW1199" s="500" t="s">
        <v>3427</v>
      </c>
      <c r="AMY1199" s="168"/>
      <c r="AMZ1199" s="168">
        <f t="shared" si="13958"/>
        <v>0</v>
      </c>
      <c r="ANA1199" s="167" t="s">
        <v>65</v>
      </c>
      <c r="ANB1199" s="10">
        <f t="shared" ref="ANB1199" si="14395">AMZ1199*1.3</f>
        <v>0</v>
      </c>
      <c r="ANC1199" s="10"/>
      <c r="AND1199" s="219"/>
      <c r="ANE1199" s="167" t="s">
        <v>122</v>
      </c>
      <c r="ANF1199" s="500" t="s">
        <v>3652</v>
      </c>
      <c r="ANH1199" s="168"/>
      <c r="ANI1199" s="168">
        <f t="shared" si="13961"/>
        <v>0</v>
      </c>
      <c r="ANJ1199" s="167" t="s">
        <v>65</v>
      </c>
      <c r="ANK1199" s="10">
        <f t="shared" ref="ANK1199" si="14396">ANI1199*1.3</f>
        <v>0</v>
      </c>
      <c r="ANL1199" s="10"/>
      <c r="ANM1199" s="219"/>
      <c r="ANN1199" s="167" t="s">
        <v>122</v>
      </c>
      <c r="ANO1199" s="500" t="s">
        <v>533</v>
      </c>
      <c r="ANQ1199" s="168"/>
      <c r="ANR1199" s="168">
        <f t="shared" si="13964"/>
        <v>0</v>
      </c>
      <c r="ANS1199" s="167" t="s">
        <v>65</v>
      </c>
      <c r="ANT1199" s="10">
        <f t="shared" ref="ANT1199" si="14397">ANR1199*1.3</f>
        <v>0</v>
      </c>
      <c r="ANU1199" s="10"/>
      <c r="ANV1199" s="219"/>
      <c r="ANW1199" s="167" t="s">
        <v>122</v>
      </c>
      <c r="ANX1199" s="502" t="s">
        <v>459</v>
      </c>
      <c r="ANZ1199" s="168"/>
      <c r="AOA1199" s="168">
        <f t="shared" si="13967"/>
        <v>0</v>
      </c>
      <c r="AOB1199" s="167" t="s">
        <v>65</v>
      </c>
      <c r="AOC1199" s="10">
        <f t="shared" ref="AOC1199" si="14398">AOA1199*1.3</f>
        <v>0</v>
      </c>
      <c r="AOD1199" s="10"/>
      <c r="AOE1199" s="219"/>
      <c r="AOF1199" s="167" t="s">
        <v>122</v>
      </c>
      <c r="AOG1199" s="500" t="s">
        <v>1411</v>
      </c>
      <c r="AOI1199" s="168"/>
      <c r="AOJ1199" s="168">
        <f t="shared" si="13970"/>
        <v>11</v>
      </c>
      <c r="AOK1199" s="167" t="s">
        <v>65</v>
      </c>
      <c r="AOL1199" s="10">
        <f t="shared" ref="AOL1199" si="14399">AOJ1199*1.3</f>
        <v>14.3</v>
      </c>
      <c r="AOM1199" s="10"/>
      <c r="AON1199" s="219"/>
      <c r="AOO1199" s="167" t="s">
        <v>122</v>
      </c>
      <c r="AOP1199" s="498" t="s">
        <v>465</v>
      </c>
      <c r="AOR1199" s="168"/>
      <c r="AOS1199" s="168">
        <f t="shared" si="13973"/>
        <v>14</v>
      </c>
      <c r="AOT1199" s="167" t="s">
        <v>65</v>
      </c>
      <c r="AOU1199" s="10">
        <f t="shared" ref="AOU1199" si="14400">AOS1199*1.3</f>
        <v>18.2</v>
      </c>
      <c r="AOV1199" s="10"/>
      <c r="AOW1199" s="219"/>
      <c r="AOX1199" s="167" t="s">
        <v>122</v>
      </c>
      <c r="AOY1199" s="500" t="s">
        <v>1651</v>
      </c>
      <c r="APA1199" s="168"/>
      <c r="APB1199" s="168">
        <f t="shared" si="13976"/>
        <v>0</v>
      </c>
      <c r="APC1199" s="167" t="s">
        <v>65</v>
      </c>
      <c r="APD1199" s="10">
        <f t="shared" ref="APD1199" si="14401">APB1199*1.3</f>
        <v>0</v>
      </c>
      <c r="APE1199" s="10"/>
      <c r="APF1199" s="219"/>
      <c r="APG1199" s="167" t="s">
        <v>122</v>
      </c>
      <c r="APH1199" s="500" t="s">
        <v>796</v>
      </c>
      <c r="APJ1199" s="168"/>
      <c r="APK1199" s="168">
        <f t="shared" si="13979"/>
        <v>1</v>
      </c>
      <c r="APL1199" s="167" t="s">
        <v>65</v>
      </c>
      <c r="APM1199" s="10">
        <f t="shared" ref="APM1199" si="14402">APK1199*1.3</f>
        <v>1.3</v>
      </c>
      <c r="APN1199" s="10"/>
      <c r="APO1199" s="219"/>
      <c r="APP1199" s="167" t="s">
        <v>122</v>
      </c>
      <c r="APQ1199" s="500" t="s">
        <v>2788</v>
      </c>
      <c r="APS1199" s="168"/>
      <c r="APT1199" s="168">
        <f t="shared" si="13982"/>
        <v>0</v>
      </c>
      <c r="APU1199" s="167" t="s">
        <v>65</v>
      </c>
      <c r="APV1199" s="10">
        <f t="shared" ref="APV1199" si="14403">APT1199*1.3</f>
        <v>0</v>
      </c>
      <c r="APW1199" s="10"/>
      <c r="APX1199" s="219"/>
      <c r="APY1199" s="167" t="s">
        <v>122</v>
      </c>
      <c r="APZ1199" s="500" t="s">
        <v>2969</v>
      </c>
      <c r="AQB1199" s="168"/>
      <c r="AQC1199" s="168">
        <f t="shared" si="13985"/>
        <v>30</v>
      </c>
      <c r="AQD1199" s="167" t="s">
        <v>65</v>
      </c>
      <c r="AQE1199" s="10">
        <f t="shared" ref="AQE1199" si="14404">AQC1199*1.3</f>
        <v>39</v>
      </c>
      <c r="AQF1199" s="10"/>
      <c r="AQG1199" s="219"/>
      <c r="AQH1199" s="167" t="s">
        <v>122</v>
      </c>
      <c r="AQI1199" s="500" t="s">
        <v>3088</v>
      </c>
      <c r="AQK1199" s="168"/>
      <c r="AQL1199" s="168">
        <f t="shared" si="13988"/>
        <v>0</v>
      </c>
      <c r="AQM1199" s="167" t="s">
        <v>65</v>
      </c>
      <c r="AQN1199" s="10">
        <f t="shared" ref="AQN1199" si="14405">AQL1199*1.3</f>
        <v>0</v>
      </c>
      <c r="AQO1199" s="10"/>
      <c r="AQP1199" s="219"/>
      <c r="AQQ1199" s="167" t="s">
        <v>122</v>
      </c>
      <c r="AQR1199" s="500" t="s">
        <v>951</v>
      </c>
      <c r="AQT1199" s="168"/>
      <c r="AQU1199" s="168">
        <f t="shared" si="13991"/>
        <v>21</v>
      </c>
      <c r="AQV1199" s="167" t="s">
        <v>65</v>
      </c>
      <c r="AQW1199" s="10">
        <f t="shared" ref="AQW1199" si="14406">AQU1199*1.3</f>
        <v>27.3</v>
      </c>
      <c r="AQX1199" s="10"/>
      <c r="AQY1199" s="219"/>
      <c r="AQZ1199" s="167" t="s">
        <v>122</v>
      </c>
      <c r="ARA1199" s="500" t="s">
        <v>2998</v>
      </c>
      <c r="ARC1199" s="168"/>
      <c r="ARD1199" s="168">
        <f t="shared" si="13994"/>
        <v>1</v>
      </c>
      <c r="ARE1199" s="167" t="s">
        <v>65</v>
      </c>
      <c r="ARF1199" s="10">
        <f t="shared" ref="ARF1199" si="14407">ARD1199*1.3</f>
        <v>1.3</v>
      </c>
      <c r="ARG1199" s="10"/>
      <c r="ARH1199" s="219"/>
      <c r="ARI1199" s="167" t="s">
        <v>122</v>
      </c>
      <c r="ARJ1199" s="500" t="s">
        <v>2888</v>
      </c>
      <c r="ARL1199" s="168"/>
      <c r="ARM1199" s="168">
        <f t="shared" si="13997"/>
        <v>0</v>
      </c>
      <c r="ARN1199" s="167" t="s">
        <v>65</v>
      </c>
      <c r="ARO1199" s="10">
        <f t="shared" ref="ARO1199" si="14408">ARM1199*1.3</f>
        <v>0</v>
      </c>
      <c r="ARP1199" s="10"/>
      <c r="ARQ1199" s="219"/>
      <c r="ARR1199" s="167" t="s">
        <v>122</v>
      </c>
      <c r="ARS1199" s="328" t="s">
        <v>1992</v>
      </c>
      <c r="ARU1199" s="168"/>
      <c r="ARV1199" s="168">
        <f t="shared" si="14000"/>
        <v>0</v>
      </c>
      <c r="ARW1199" s="167" t="s">
        <v>65</v>
      </c>
      <c r="ARX1199" s="10">
        <f t="shared" ref="ARX1199" si="14409">ARV1199*1.3</f>
        <v>0</v>
      </c>
      <c r="ARY1199" s="10"/>
      <c r="ARZ1199" s="219"/>
      <c r="ASA1199" s="167" t="s">
        <v>122</v>
      </c>
      <c r="ASB1199" s="500" t="s">
        <v>459</v>
      </c>
      <c r="ASD1199" s="168"/>
      <c r="ASE1199" s="168">
        <f t="shared" si="14003"/>
        <v>0</v>
      </c>
      <c r="ASF1199" s="167" t="s">
        <v>65</v>
      </c>
      <c r="ASG1199" s="10">
        <f t="shared" ref="ASG1199" si="14410">ASE1199*1.3</f>
        <v>0</v>
      </c>
      <c r="ASH1199" s="10"/>
      <c r="ASI1199" s="219"/>
      <c r="ASJ1199" s="167" t="s">
        <v>122</v>
      </c>
      <c r="ASK1199" s="500" t="s">
        <v>951</v>
      </c>
      <c r="ASM1199" s="168"/>
      <c r="ASN1199" s="168">
        <f t="shared" si="14006"/>
        <v>21</v>
      </c>
      <c r="ASO1199" s="167" t="s">
        <v>65</v>
      </c>
      <c r="ASP1199" s="10">
        <f t="shared" ref="ASP1199" si="14411">ASN1199*1.3</f>
        <v>27.3</v>
      </c>
      <c r="ASQ1199" s="10"/>
      <c r="ASR1199" s="219"/>
      <c r="ASS1199" s="167" t="s">
        <v>122</v>
      </c>
      <c r="AST1199" s="500" t="s">
        <v>2318</v>
      </c>
      <c r="ASV1199" s="168"/>
      <c r="ASW1199" s="168">
        <f t="shared" si="14009"/>
        <v>0</v>
      </c>
      <c r="ASX1199" s="167" t="s">
        <v>65</v>
      </c>
      <c r="ASY1199" s="10">
        <f t="shared" ref="ASY1199" si="14412">ASW1199*1.3</f>
        <v>0</v>
      </c>
      <c r="ASZ1199" s="10"/>
      <c r="ATA1199" s="219"/>
      <c r="ATB1199" s="167" t="s">
        <v>122</v>
      </c>
      <c r="ATC1199" s="500" t="s">
        <v>465</v>
      </c>
      <c r="ATE1199" s="168"/>
      <c r="ATF1199" s="168">
        <f t="shared" si="14012"/>
        <v>14</v>
      </c>
      <c r="ATG1199" s="167" t="s">
        <v>65</v>
      </c>
      <c r="ATH1199" s="10">
        <f t="shared" ref="ATH1199" si="14413">ATF1199*1.3</f>
        <v>18.2</v>
      </c>
      <c r="ATI1199" s="10"/>
      <c r="ATJ1199" s="219"/>
      <c r="ATK1199" s="167" t="s">
        <v>122</v>
      </c>
      <c r="ATL1199" s="500" t="s">
        <v>3584</v>
      </c>
      <c r="ATN1199" s="168"/>
      <c r="ATO1199" s="168">
        <f t="shared" si="14015"/>
        <v>0</v>
      </c>
      <c r="ATP1199" s="167" t="s">
        <v>65</v>
      </c>
      <c r="ATQ1199" s="10">
        <f t="shared" ref="ATQ1199" si="14414">ATO1199*1.3</f>
        <v>0</v>
      </c>
      <c r="ATR1199" s="10"/>
      <c r="ATS1199" s="219"/>
      <c r="ATT1199" s="167" t="s">
        <v>122</v>
      </c>
      <c r="ATU1199" s="500" t="s">
        <v>3292</v>
      </c>
      <c r="ATW1199" s="168"/>
      <c r="ATX1199" s="168">
        <f t="shared" si="14018"/>
        <v>0</v>
      </c>
      <c r="ATY1199" s="167" t="s">
        <v>65</v>
      </c>
      <c r="ATZ1199" s="10">
        <f t="shared" ref="ATZ1199" si="14415">ATX1199*1.3</f>
        <v>0</v>
      </c>
      <c r="AUA1199" s="10"/>
      <c r="AUB1199" s="219"/>
      <c r="AUC1199" s="167" t="s">
        <v>122</v>
      </c>
      <c r="AUD1199" s="500" t="s">
        <v>465</v>
      </c>
      <c r="AUF1199" s="168"/>
      <c r="AUG1199" s="168">
        <f t="shared" si="14021"/>
        <v>14</v>
      </c>
      <c r="AUH1199" s="167" t="s">
        <v>65</v>
      </c>
      <c r="AUI1199" s="10">
        <f t="shared" ref="AUI1199" si="14416">AUG1199*1.3</f>
        <v>18.2</v>
      </c>
      <c r="AUJ1199" s="10"/>
      <c r="AUK1199" s="219"/>
      <c r="AUL1199" s="167" t="s">
        <v>122</v>
      </c>
      <c r="AUM1199" s="500" t="s">
        <v>3031</v>
      </c>
      <c r="AUO1199" s="168"/>
      <c r="AUP1199" s="168">
        <f t="shared" si="14024"/>
        <v>0</v>
      </c>
      <c r="AUQ1199" s="167" t="s">
        <v>65</v>
      </c>
      <c r="AUR1199" s="10">
        <f t="shared" ref="AUR1199" si="14417">AUP1199*1.3</f>
        <v>0</v>
      </c>
      <c r="AUS1199" s="10"/>
      <c r="AUT1199" s="219"/>
      <c r="AUU1199" s="167" t="s">
        <v>122</v>
      </c>
      <c r="AUV1199" s="500" t="s">
        <v>3003</v>
      </c>
      <c r="AUX1199" s="168"/>
      <c r="AUY1199" s="168">
        <f t="shared" si="14027"/>
        <v>0</v>
      </c>
      <c r="AUZ1199" s="167" t="s">
        <v>65</v>
      </c>
      <c r="AVA1199" s="10">
        <f t="shared" ref="AVA1199" si="14418">AUY1199*1.3</f>
        <v>0</v>
      </c>
      <c r="AVB1199" s="10"/>
      <c r="AVC1199" s="219"/>
      <c r="AVD1199" s="167" t="s">
        <v>122</v>
      </c>
      <c r="AVE1199" s="500" t="s">
        <v>2921</v>
      </c>
      <c r="AVG1199" s="168"/>
      <c r="AVH1199" s="168">
        <f t="shared" si="14030"/>
        <v>0</v>
      </c>
      <c r="AVI1199" s="167" t="s">
        <v>65</v>
      </c>
      <c r="AVJ1199" s="10">
        <f t="shared" ref="AVJ1199" si="14419">AVH1199*1.3</f>
        <v>0</v>
      </c>
      <c r="AVK1199" s="10"/>
      <c r="AVL1199" s="219"/>
      <c r="AVM1199" s="167" t="s">
        <v>122</v>
      </c>
      <c r="AVN1199" s="328" t="s">
        <v>480</v>
      </c>
      <c r="AVP1199" s="168"/>
      <c r="AVQ1199" s="168">
        <f t="shared" si="14033"/>
        <v>0</v>
      </c>
      <c r="AVR1199" s="167" t="s">
        <v>65</v>
      </c>
      <c r="AVS1199" s="10">
        <f t="shared" ref="AVS1199" si="14420">AVQ1199*1.3</f>
        <v>0</v>
      </c>
      <c r="AVT1199" s="10"/>
      <c r="AVU1199" s="219"/>
      <c r="AVV1199" s="167" t="s">
        <v>122</v>
      </c>
      <c r="AVW1199" s="500" t="s">
        <v>1634</v>
      </c>
      <c r="AVY1199" s="168"/>
      <c r="AVZ1199" s="168">
        <f t="shared" si="14036"/>
        <v>0</v>
      </c>
      <c r="AWA1199" s="167" t="s">
        <v>65</v>
      </c>
      <c r="AWB1199" s="10">
        <f t="shared" ref="AWB1199" si="14421">AVZ1199*1.3</f>
        <v>0</v>
      </c>
      <c r="AWC1199" s="10"/>
      <c r="AWD1199" s="219"/>
      <c r="AWE1199" s="167" t="s">
        <v>122</v>
      </c>
      <c r="AWF1199" s="500" t="s">
        <v>3003</v>
      </c>
      <c r="AWH1199" s="168"/>
      <c r="AWI1199" s="168">
        <f t="shared" si="14039"/>
        <v>0</v>
      </c>
      <c r="AWJ1199" s="167" t="s">
        <v>65</v>
      </c>
      <c r="AWK1199" s="10">
        <f t="shared" ref="AWK1199" si="14422">AWI1199*1.3</f>
        <v>0</v>
      </c>
      <c r="AWL1199" s="10"/>
      <c r="AWM1199" s="219"/>
      <c r="AWN1199" s="167" t="s">
        <v>122</v>
      </c>
      <c r="AWO1199" s="500" t="s">
        <v>1992</v>
      </c>
      <c r="AWQ1199" s="168"/>
      <c r="AWR1199" s="168">
        <f t="shared" si="14042"/>
        <v>0</v>
      </c>
      <c r="AWS1199" s="167" t="s">
        <v>65</v>
      </c>
      <c r="AWT1199" s="10">
        <f t="shared" ref="AWT1199" si="14423">AWR1199*1.3</f>
        <v>0</v>
      </c>
      <c r="AWU1199" s="10"/>
      <c r="AWV1199" s="219"/>
      <c r="AWW1199" s="167" t="s">
        <v>122</v>
      </c>
      <c r="AWX1199" s="500" t="s">
        <v>690</v>
      </c>
      <c r="AWZ1199" s="168"/>
      <c r="AXA1199" s="168">
        <f t="shared" si="14045"/>
        <v>0</v>
      </c>
      <c r="AXB1199" s="167" t="s">
        <v>65</v>
      </c>
      <c r="AXC1199" s="10">
        <f t="shared" ref="AXC1199" si="14424">AXA1199*1.3</f>
        <v>0</v>
      </c>
      <c r="AXD1199" s="10"/>
      <c r="AXE1199" s="219"/>
      <c r="AXF1199" s="167" t="s">
        <v>122</v>
      </c>
      <c r="AXG1199" s="498" t="s">
        <v>500</v>
      </c>
      <c r="AXI1199" s="168"/>
      <c r="AXJ1199" s="168">
        <f t="shared" si="14048"/>
        <v>3</v>
      </c>
      <c r="AXK1199" s="167" t="s">
        <v>65</v>
      </c>
      <c r="AXL1199" s="10">
        <f t="shared" ref="AXL1199" si="14425">AXJ1199*1.3</f>
        <v>3.9000000000000004</v>
      </c>
      <c r="AXM1199" s="10"/>
      <c r="AXN1199" s="219"/>
      <c r="AXO1199" s="167" t="s">
        <v>122</v>
      </c>
      <c r="AXP1199" s="500" t="s">
        <v>796</v>
      </c>
      <c r="AXR1199" s="168"/>
      <c r="AXS1199" s="168">
        <f t="shared" si="14051"/>
        <v>1</v>
      </c>
      <c r="AXT1199" s="167" t="s">
        <v>65</v>
      </c>
      <c r="AXU1199" s="10">
        <f t="shared" ref="AXU1199" si="14426">AXS1199*1.3</f>
        <v>1.3</v>
      </c>
      <c r="AXV1199" s="10"/>
      <c r="AXW1199" s="219"/>
      <c r="AXX1199" s="167" t="s">
        <v>122</v>
      </c>
      <c r="AXY1199" s="500" t="s">
        <v>3064</v>
      </c>
      <c r="AYA1199" s="168"/>
      <c r="AYB1199" s="168">
        <f t="shared" si="14054"/>
        <v>2</v>
      </c>
      <c r="AYC1199" s="167" t="s">
        <v>65</v>
      </c>
      <c r="AYD1199" s="10">
        <f t="shared" ref="AYD1199" si="14427">AYB1199*1.3</f>
        <v>2.6</v>
      </c>
      <c r="AYE1199" s="10"/>
      <c r="AYF1199" s="219"/>
      <c r="AYG1199" s="167" t="s">
        <v>122</v>
      </c>
      <c r="AYH1199" s="500" t="s">
        <v>796</v>
      </c>
      <c r="AYJ1199" s="168"/>
      <c r="AYK1199" s="168">
        <f t="shared" si="14057"/>
        <v>1</v>
      </c>
      <c r="AYL1199" s="167" t="s">
        <v>65</v>
      </c>
      <c r="AYM1199" s="10">
        <f t="shared" ref="AYM1199" si="14428">AYK1199*1.3</f>
        <v>1.3</v>
      </c>
      <c r="AYN1199" s="10"/>
      <c r="AYO1199" s="219"/>
      <c r="AYP1199" s="167" t="s">
        <v>122</v>
      </c>
      <c r="AYQ1199" s="500" t="s">
        <v>491</v>
      </c>
      <c r="AYS1199" s="168"/>
      <c r="AYT1199" s="168">
        <f t="shared" si="14060"/>
        <v>0</v>
      </c>
      <c r="AYU1199" s="167" t="s">
        <v>65</v>
      </c>
      <c r="AYV1199" s="10">
        <f t="shared" ref="AYV1199" si="14429">AYT1199*1.3</f>
        <v>0</v>
      </c>
      <c r="AYW1199" s="10"/>
      <c r="AYX1199" s="219"/>
      <c r="AYY1199" s="167" t="s">
        <v>122</v>
      </c>
      <c r="AYZ1199" s="498" t="s">
        <v>791</v>
      </c>
      <c r="AZB1199" s="168"/>
      <c r="AZC1199" s="168">
        <f t="shared" si="14063"/>
        <v>0</v>
      </c>
      <c r="AZD1199" s="167" t="s">
        <v>65</v>
      </c>
      <c r="AZE1199" s="10">
        <f t="shared" ref="AZE1199" si="14430">AZC1199*1.3</f>
        <v>0</v>
      </c>
      <c r="AZF1199" s="10"/>
      <c r="AZG1199" s="219"/>
      <c r="AZH1199" s="167" t="s">
        <v>122</v>
      </c>
      <c r="AZI1199" s="500" t="s">
        <v>3088</v>
      </c>
      <c r="AZK1199" s="168"/>
      <c r="AZL1199" s="168">
        <f t="shared" si="14066"/>
        <v>0</v>
      </c>
      <c r="AZM1199" s="167" t="s">
        <v>65</v>
      </c>
      <c r="AZN1199" s="10">
        <f t="shared" ref="AZN1199" si="14431">AZL1199*1.3</f>
        <v>0</v>
      </c>
      <c r="AZO1199" s="10"/>
      <c r="AZP1199" s="219"/>
      <c r="AZQ1199" s="167" t="s">
        <v>122</v>
      </c>
      <c r="AZR1199" s="500" t="s">
        <v>3088</v>
      </c>
      <c r="AZT1199" s="168"/>
      <c r="AZU1199" s="168">
        <f t="shared" si="14069"/>
        <v>0</v>
      </c>
      <c r="AZV1199" s="167" t="s">
        <v>65</v>
      </c>
      <c r="AZW1199" s="10">
        <f t="shared" ref="AZW1199" si="14432">AZU1199*1.3</f>
        <v>0</v>
      </c>
      <c r="AZX1199" s="10"/>
      <c r="AZY1199" s="219"/>
      <c r="AZZ1199" s="167" t="s">
        <v>122</v>
      </c>
      <c r="BAA1199" s="500" t="s">
        <v>914</v>
      </c>
      <c r="BAC1199" s="168"/>
      <c r="BAD1199" s="168">
        <f t="shared" si="14072"/>
        <v>72</v>
      </c>
      <c r="BAE1199" s="167" t="s">
        <v>65</v>
      </c>
      <c r="BAF1199" s="10">
        <f t="shared" ref="BAF1199" si="14433">BAD1199*1.3</f>
        <v>93.600000000000009</v>
      </c>
      <c r="BAG1199" s="10"/>
      <c r="BAH1199" s="219"/>
      <c r="BAI1199" s="167" t="s">
        <v>122</v>
      </c>
      <c r="BAJ1199" s="500" t="s">
        <v>2318</v>
      </c>
      <c r="BAL1199" s="168"/>
      <c r="BAM1199" s="168">
        <f t="shared" si="14075"/>
        <v>0</v>
      </c>
      <c r="BAN1199" s="167" t="s">
        <v>65</v>
      </c>
      <c r="BAO1199" s="10">
        <f t="shared" ref="BAO1199" si="14434">BAM1199*1.3</f>
        <v>0</v>
      </c>
      <c r="BAP1199" s="10"/>
      <c r="BAQ1199" s="219"/>
      <c r="BAR1199" s="167" t="s">
        <v>122</v>
      </c>
      <c r="BAS1199" s="500" t="s">
        <v>2395</v>
      </c>
      <c r="BAU1199" s="168"/>
      <c r="BAV1199" s="168">
        <f t="shared" si="14078"/>
        <v>0</v>
      </c>
      <c r="BAW1199" s="167" t="s">
        <v>65</v>
      </c>
      <c r="BAX1199" s="10">
        <f t="shared" ref="BAX1199" si="14435">BAV1199*1.3</f>
        <v>0</v>
      </c>
      <c r="BAY1199" s="10"/>
      <c r="BAZ1199" s="219"/>
      <c r="BBA1199" s="167" t="s">
        <v>122</v>
      </c>
      <c r="BBB1199" s="500" t="s">
        <v>3003</v>
      </c>
      <c r="BBD1199" s="168"/>
      <c r="BBE1199" s="168">
        <f t="shared" si="14081"/>
        <v>0</v>
      </c>
      <c r="BBF1199" s="167" t="s">
        <v>65</v>
      </c>
      <c r="BBG1199" s="10">
        <f t="shared" ref="BBG1199" si="14436">BBE1199*1.3</f>
        <v>0</v>
      </c>
      <c r="BBH1199" s="10"/>
      <c r="BBI1199" s="219"/>
      <c r="BBJ1199" s="167" t="s">
        <v>122</v>
      </c>
      <c r="BBK1199" s="500" t="s">
        <v>3597</v>
      </c>
      <c r="BBM1199" s="168"/>
      <c r="BBN1199" s="168">
        <f t="shared" si="14084"/>
        <v>0</v>
      </c>
      <c r="BBO1199" s="167" t="s">
        <v>65</v>
      </c>
      <c r="BBP1199" s="10">
        <f t="shared" ref="BBP1199" si="14437">BBN1199*1.3</f>
        <v>0</v>
      </c>
      <c r="BBQ1199" s="10"/>
      <c r="BBR1199" s="219"/>
      <c r="BBS1199" s="167" t="s">
        <v>122</v>
      </c>
      <c r="BBT1199" s="500" t="s">
        <v>3088</v>
      </c>
      <c r="BBV1199" s="168"/>
      <c r="BBW1199" s="168">
        <f t="shared" si="14087"/>
        <v>0</v>
      </c>
      <c r="BBX1199" s="167" t="s">
        <v>65</v>
      </c>
      <c r="BBY1199" s="10">
        <f t="shared" ref="BBY1199" si="14438">BBW1199*1.3</f>
        <v>0</v>
      </c>
      <c r="BBZ1199" s="10"/>
      <c r="BCA1199" s="219"/>
      <c r="BCB1199" s="167" t="s">
        <v>122</v>
      </c>
      <c r="BCC1199" s="500" t="s">
        <v>577</v>
      </c>
      <c r="BCE1199" s="168"/>
      <c r="BCF1199" s="168">
        <f t="shared" si="14090"/>
        <v>0</v>
      </c>
      <c r="BCG1199" s="167" t="s">
        <v>65</v>
      </c>
      <c r="BCH1199" s="10">
        <f t="shared" ref="BCH1199" si="14439">BCF1199*1.3</f>
        <v>0</v>
      </c>
      <c r="BCI1199" s="10"/>
      <c r="BCJ1199" s="219"/>
      <c r="BCK1199" s="167" t="s">
        <v>122</v>
      </c>
      <c r="BCL1199" s="500" t="s">
        <v>796</v>
      </c>
      <c r="BCN1199" s="168"/>
      <c r="BCO1199" s="168">
        <f t="shared" si="14093"/>
        <v>1</v>
      </c>
      <c r="BCP1199" s="167" t="s">
        <v>65</v>
      </c>
      <c r="BCQ1199" s="10">
        <f t="shared" ref="BCQ1199" si="14440">BCO1199*1.3</f>
        <v>1.3</v>
      </c>
      <c r="BCR1199" s="10"/>
      <c r="BCS1199" s="219"/>
      <c r="BCT1199" s="167" t="s">
        <v>122</v>
      </c>
      <c r="BCU1199" s="500" t="s">
        <v>459</v>
      </c>
      <c r="BCW1199" s="168"/>
      <c r="BCX1199" s="168">
        <f t="shared" si="14096"/>
        <v>0</v>
      </c>
      <c r="BCY1199" s="167" t="s">
        <v>65</v>
      </c>
      <c r="BCZ1199" s="10">
        <f t="shared" ref="BCZ1199" si="14441">BCX1199*1.3</f>
        <v>0</v>
      </c>
      <c r="BDA1199" s="10"/>
      <c r="BDB1199" s="219"/>
      <c r="BDC1199" s="167" t="s">
        <v>122</v>
      </c>
      <c r="BDD1199" s="500" t="s">
        <v>520</v>
      </c>
      <c r="BDF1199" s="168"/>
      <c r="BDG1199" s="168">
        <f t="shared" si="14099"/>
        <v>0</v>
      </c>
      <c r="BDH1199" s="167" t="s">
        <v>65</v>
      </c>
      <c r="BDI1199" s="10">
        <f t="shared" ref="BDI1199" si="14442">BDG1199*1.3</f>
        <v>0</v>
      </c>
      <c r="BDJ1199" s="10"/>
      <c r="BDK1199" s="219"/>
      <c r="BDL1199" s="167" t="s">
        <v>122</v>
      </c>
      <c r="BDM1199" s="328" t="s">
        <v>3380</v>
      </c>
      <c r="BDO1199" s="168"/>
      <c r="BDP1199" s="168">
        <f t="shared" si="14102"/>
        <v>0</v>
      </c>
      <c r="BDQ1199" s="167" t="s">
        <v>65</v>
      </c>
      <c r="BDR1199" s="10">
        <f t="shared" ref="BDR1199" si="14443">BDP1199*1.3</f>
        <v>0</v>
      </c>
      <c r="BDS1199" s="10"/>
      <c r="BDT1199" s="219"/>
      <c r="BDU1199" s="167" t="s">
        <v>122</v>
      </c>
      <c r="BDV1199" s="500" t="s">
        <v>914</v>
      </c>
      <c r="BDX1199" s="168"/>
      <c r="BDY1199" s="168">
        <f t="shared" si="14105"/>
        <v>72</v>
      </c>
      <c r="BDZ1199" s="167" t="s">
        <v>65</v>
      </c>
      <c r="BEA1199" s="10">
        <f t="shared" ref="BEA1199" si="14444">BDY1199*1.3</f>
        <v>93.600000000000009</v>
      </c>
      <c r="BEB1199" s="10"/>
      <c r="BEC1199" s="219"/>
      <c r="BED1199" s="167" t="s">
        <v>122</v>
      </c>
      <c r="BEE1199" s="498" t="s">
        <v>2870</v>
      </c>
      <c r="BEG1199" s="168"/>
      <c r="BEH1199" s="168">
        <f t="shared" si="14108"/>
        <v>1</v>
      </c>
      <c r="BEI1199" s="167" t="s">
        <v>65</v>
      </c>
      <c r="BEJ1199" s="10">
        <f t="shared" ref="BEJ1199" si="14445">BEH1199*1.3</f>
        <v>1.3</v>
      </c>
      <c r="BEK1199" s="10"/>
      <c r="BEL1199" s="219"/>
      <c r="BEM1199" s="167" t="s">
        <v>122</v>
      </c>
      <c r="BEN1199" s="498" t="s">
        <v>700</v>
      </c>
      <c r="BEP1199" s="168"/>
      <c r="BEQ1199" s="168">
        <f t="shared" si="14111"/>
        <v>2</v>
      </c>
      <c r="BER1199" s="167" t="s">
        <v>65</v>
      </c>
      <c r="BES1199" s="10">
        <f t="shared" ref="BES1199" si="14446">BEQ1199*1.3</f>
        <v>2.6</v>
      </c>
      <c r="BET1199" s="10"/>
      <c r="BEU1199" s="219"/>
      <c r="BEV1199" s="167" t="s">
        <v>122</v>
      </c>
      <c r="BEW1199" s="500" t="s">
        <v>3427</v>
      </c>
      <c r="BEY1199" s="168"/>
      <c r="BEZ1199" s="168">
        <f t="shared" si="14114"/>
        <v>0</v>
      </c>
      <c r="BFA1199" s="167" t="s">
        <v>65</v>
      </c>
      <c r="BFB1199" s="10">
        <f t="shared" ref="BFB1199" si="14447">BEZ1199*1.3</f>
        <v>0</v>
      </c>
      <c r="BFC1199" s="10"/>
      <c r="BFD1199" s="219"/>
      <c r="BFE1199" s="167"/>
      <c r="BFF1199" s="327"/>
      <c r="BFH1199" s="168"/>
      <c r="BFI1199" s="168"/>
      <c r="BFJ1199" s="167"/>
      <c r="BFK1199" s="10"/>
      <c r="BFL1199" s="10"/>
      <c r="BFN1199" s="167"/>
      <c r="BFO1199" s="327"/>
      <c r="BFQ1199" s="168"/>
      <c r="BFR1199" s="168"/>
      <c r="BFS1199" s="167"/>
      <c r="BFT1199" s="10"/>
      <c r="BFU1199" s="10"/>
      <c r="BFW1199" s="167"/>
      <c r="BFX1199" s="328"/>
      <c r="BFZ1199" s="168"/>
      <c r="BGA1199" s="168"/>
      <c r="BGB1199" s="167"/>
      <c r="BGC1199" s="10"/>
      <c r="BGD1199" s="10"/>
      <c r="BGF1199" s="167"/>
      <c r="BGG1199" s="327"/>
      <c r="BGI1199" s="168"/>
      <c r="BGJ1199" s="168"/>
      <c r="BGK1199" s="167"/>
      <c r="BGL1199" s="10"/>
      <c r="BGM1199" s="10"/>
      <c r="BGO1199" s="167"/>
      <c r="BGP1199" s="328"/>
      <c r="BGR1199" s="168"/>
      <c r="BGS1199" s="168"/>
      <c r="BGT1199" s="167"/>
      <c r="BGU1199" s="10"/>
      <c r="BGV1199" s="10"/>
      <c r="BGX1199" s="167"/>
      <c r="BGY1199" s="327"/>
      <c r="BHA1199" s="168"/>
      <c r="BHB1199" s="168"/>
      <c r="BHC1199" s="167"/>
      <c r="BHD1199" s="10"/>
      <c r="BHE1199" s="10"/>
    </row>
    <row r="1200" spans="1:1565" s="14" customFormat="1" ht="15">
      <c r="A1200" s="167" t="s">
        <v>123</v>
      </c>
      <c r="B1200" s="325" t="s">
        <v>500</v>
      </c>
      <c r="D1200" s="168"/>
      <c r="E1200" s="168">
        <f>VLOOKUP(B1200,$A$1213:$F$2274,6,FALSE)</f>
        <v>3</v>
      </c>
      <c r="F1200" s="167" t="s">
        <v>67</v>
      </c>
      <c r="G1200" s="10">
        <f>E1200*1.2</f>
        <v>3.5999999999999996</v>
      </c>
      <c r="H1200" s="10"/>
      <c r="I1200" s="219"/>
      <c r="J1200" s="167" t="s">
        <v>123</v>
      </c>
      <c r="K1200" s="325" t="s">
        <v>796</v>
      </c>
      <c r="M1200" s="168"/>
      <c r="N1200" s="168">
        <f>VLOOKUP(K1200,$A$1213:$F$2274,6,FALSE)</f>
        <v>1</v>
      </c>
      <c r="O1200" s="167" t="s">
        <v>67</v>
      </c>
      <c r="P1200" s="10">
        <f>N1200*1.2</f>
        <v>1.2</v>
      </c>
      <c r="Q1200" s="10"/>
      <c r="R1200" s="219"/>
      <c r="S1200" s="167" t="s">
        <v>123</v>
      </c>
      <c r="T1200" s="325" t="s">
        <v>3427</v>
      </c>
      <c r="V1200" s="168"/>
      <c r="W1200" s="168">
        <f t="shared" si="13619"/>
        <v>0</v>
      </c>
      <c r="X1200" s="167" t="s">
        <v>67</v>
      </c>
      <c r="Y1200" s="10">
        <f t="shared" ref="Y1200" si="14448">W1200*1.2</f>
        <v>0</v>
      </c>
      <c r="Z1200" s="10"/>
      <c r="AA1200" s="219"/>
      <c r="AB1200" s="167" t="s">
        <v>123</v>
      </c>
      <c r="AC1200" s="325" t="s">
        <v>3427</v>
      </c>
      <c r="AE1200" s="168"/>
      <c r="AF1200" s="168">
        <f t="shared" si="13622"/>
        <v>0</v>
      </c>
      <c r="AG1200" s="167" t="s">
        <v>67</v>
      </c>
      <c r="AH1200" s="10">
        <f t="shared" ref="AH1200" si="14449">AF1200*1.2</f>
        <v>0</v>
      </c>
      <c r="AI1200" s="10"/>
      <c r="AJ1200" s="219"/>
      <c r="AK1200" s="167" t="s">
        <v>123</v>
      </c>
      <c r="AL1200" s="498" t="s">
        <v>3088</v>
      </c>
      <c r="AN1200" s="168"/>
      <c r="AO1200" s="168">
        <f t="shared" si="13625"/>
        <v>0</v>
      </c>
      <c r="AP1200" s="167" t="s">
        <v>67</v>
      </c>
      <c r="AQ1200" s="10">
        <f t="shared" ref="AQ1200" si="14450">AO1200*1.2</f>
        <v>0</v>
      </c>
      <c r="AR1200" s="10"/>
      <c r="AS1200" s="219"/>
      <c r="AT1200" s="167" t="s">
        <v>123</v>
      </c>
      <c r="AU1200" s="325" t="s">
        <v>796</v>
      </c>
      <c r="AW1200" s="168"/>
      <c r="AX1200" s="168">
        <f t="shared" si="13628"/>
        <v>1</v>
      </c>
      <c r="AY1200" s="167" t="s">
        <v>67</v>
      </c>
      <c r="AZ1200" s="10">
        <f t="shared" ref="AZ1200" si="14451">AX1200*1.2</f>
        <v>1.2</v>
      </c>
      <c r="BA1200" s="10"/>
      <c r="BB1200" s="219"/>
      <c r="BC1200" s="167" t="s">
        <v>123</v>
      </c>
      <c r="BD1200" s="325" t="s">
        <v>3652</v>
      </c>
      <c r="BF1200" s="168"/>
      <c r="BG1200" s="168">
        <f t="shared" si="13631"/>
        <v>0</v>
      </c>
      <c r="BH1200" s="167" t="s">
        <v>67</v>
      </c>
      <c r="BI1200" s="10">
        <f t="shared" ref="BI1200" si="14452">BG1200*1.2</f>
        <v>0</v>
      </c>
      <c r="BJ1200" s="10"/>
      <c r="BK1200" s="219"/>
      <c r="BL1200" s="167" t="s">
        <v>123</v>
      </c>
      <c r="BM1200" s="325" t="s">
        <v>951</v>
      </c>
      <c r="BO1200" s="168"/>
      <c r="BP1200" s="168">
        <f t="shared" si="13634"/>
        <v>21</v>
      </c>
      <c r="BQ1200" s="167" t="s">
        <v>67</v>
      </c>
      <c r="BR1200" s="10">
        <f t="shared" ref="BR1200" si="14453">BP1200*1.2</f>
        <v>25.2</v>
      </c>
      <c r="BS1200" s="10"/>
      <c r="BT1200" s="219"/>
      <c r="BU1200" s="167" t="s">
        <v>123</v>
      </c>
      <c r="BV1200" s="325" t="s">
        <v>3003</v>
      </c>
      <c r="BX1200" s="168"/>
      <c r="BY1200" s="168">
        <f t="shared" si="13637"/>
        <v>0</v>
      </c>
      <c r="BZ1200" s="167" t="s">
        <v>67</v>
      </c>
      <c r="CA1200" s="10">
        <f t="shared" ref="CA1200" si="14454">BY1200*1.2</f>
        <v>0</v>
      </c>
      <c r="CB1200" s="10"/>
      <c r="CC1200" s="219"/>
      <c r="CD1200" s="167" t="s">
        <v>123</v>
      </c>
      <c r="CE1200" s="325" t="s">
        <v>464</v>
      </c>
      <c r="CG1200" s="168"/>
      <c r="CH1200" s="168">
        <f t="shared" si="13640"/>
        <v>0</v>
      </c>
      <c r="CI1200" s="167" t="s">
        <v>67</v>
      </c>
      <c r="CJ1200" s="10">
        <f t="shared" ref="CJ1200" si="14455">CH1200*1.2</f>
        <v>0</v>
      </c>
      <c r="CK1200" s="10"/>
      <c r="CL1200" s="219"/>
      <c r="CM1200" s="167" t="s">
        <v>123</v>
      </c>
      <c r="CN1200" s="325" t="s">
        <v>2437</v>
      </c>
      <c r="CP1200" s="168"/>
      <c r="CQ1200" s="168">
        <f t="shared" si="13643"/>
        <v>40</v>
      </c>
      <c r="CR1200" s="167" t="s">
        <v>67</v>
      </c>
      <c r="CS1200" s="10">
        <f t="shared" ref="CS1200" si="14456">CQ1200*1.2</f>
        <v>48</v>
      </c>
      <c r="CT1200" s="10"/>
      <c r="CU1200" s="219"/>
      <c r="CV1200" s="167" t="s">
        <v>123</v>
      </c>
      <c r="CW1200" s="325" t="s">
        <v>2395</v>
      </c>
      <c r="CY1200" s="168"/>
      <c r="CZ1200" s="168">
        <f t="shared" si="13646"/>
        <v>0</v>
      </c>
      <c r="DA1200" s="167" t="s">
        <v>67</v>
      </c>
      <c r="DB1200" s="10">
        <f t="shared" ref="DB1200" si="14457">CZ1200*1.2</f>
        <v>0</v>
      </c>
      <c r="DC1200" s="10"/>
      <c r="DD1200" s="219"/>
      <c r="DE1200" s="167" t="s">
        <v>123</v>
      </c>
      <c r="DF1200" s="325" t="s">
        <v>3633</v>
      </c>
      <c r="DH1200" s="168"/>
      <c r="DI1200" s="168">
        <f t="shared" si="13649"/>
        <v>0</v>
      </c>
      <c r="DJ1200" s="167" t="s">
        <v>67</v>
      </c>
      <c r="DK1200" s="10">
        <f t="shared" ref="DK1200" si="14458">DI1200*1.2</f>
        <v>0</v>
      </c>
      <c r="DL1200" s="10"/>
      <c r="DM1200" s="219"/>
      <c r="DN1200" s="167" t="s">
        <v>123</v>
      </c>
      <c r="DO1200" s="325" t="s">
        <v>500</v>
      </c>
      <c r="DQ1200" s="168"/>
      <c r="DR1200" s="168">
        <f t="shared" si="13652"/>
        <v>3</v>
      </c>
      <c r="DS1200" s="167" t="s">
        <v>67</v>
      </c>
      <c r="DT1200" s="10">
        <f t="shared" ref="DT1200" si="14459">DR1200*1.2</f>
        <v>3.5999999999999996</v>
      </c>
      <c r="DU1200" s="10"/>
      <c r="DV1200" s="219"/>
      <c r="DW1200" s="167" t="s">
        <v>123</v>
      </c>
      <c r="DX1200" s="325" t="s">
        <v>2318</v>
      </c>
      <c r="DZ1200" s="168"/>
      <c r="EA1200" s="168">
        <f t="shared" si="13655"/>
        <v>0</v>
      </c>
      <c r="EB1200" s="167" t="s">
        <v>67</v>
      </c>
      <c r="EC1200" s="10">
        <f t="shared" ref="EC1200" si="14460">EA1200*1.2</f>
        <v>0</v>
      </c>
      <c r="ED1200" s="10"/>
      <c r="EE1200" s="219"/>
      <c r="EF1200" s="167" t="s">
        <v>123</v>
      </c>
      <c r="EG1200" s="325" t="s">
        <v>464</v>
      </c>
      <c r="EI1200" s="168"/>
      <c r="EJ1200" s="168">
        <f t="shared" si="13658"/>
        <v>0</v>
      </c>
      <c r="EK1200" s="167" t="s">
        <v>67</v>
      </c>
      <c r="EL1200" s="10">
        <f t="shared" ref="EL1200" si="14461">EJ1200*1.2</f>
        <v>0</v>
      </c>
      <c r="EM1200" s="10"/>
      <c r="EN1200" s="219"/>
      <c r="EO1200" s="167" t="s">
        <v>123</v>
      </c>
      <c r="EP1200" s="325" t="s">
        <v>3512</v>
      </c>
      <c r="ER1200" s="168"/>
      <c r="ES1200" s="168">
        <f t="shared" si="13661"/>
        <v>0</v>
      </c>
      <c r="ET1200" s="167" t="s">
        <v>67</v>
      </c>
      <c r="EU1200" s="10">
        <f t="shared" ref="EU1200" si="14462">ES1200*1.2</f>
        <v>0</v>
      </c>
      <c r="EV1200" s="10"/>
      <c r="EW1200" s="219"/>
      <c r="EX1200" s="167" t="s">
        <v>123</v>
      </c>
      <c r="EY1200" s="325" t="s">
        <v>464</v>
      </c>
      <c r="FA1200" s="168"/>
      <c r="FB1200" s="168">
        <f t="shared" si="13664"/>
        <v>0</v>
      </c>
      <c r="FC1200" s="167" t="s">
        <v>67</v>
      </c>
      <c r="FD1200" s="10">
        <f t="shared" ref="FD1200" si="14463">FB1200*1.2</f>
        <v>0</v>
      </c>
      <c r="FE1200" s="10"/>
      <c r="FF1200" s="219"/>
      <c r="FG1200" s="167" t="s">
        <v>123</v>
      </c>
      <c r="FH1200" s="325" t="s">
        <v>3427</v>
      </c>
      <c r="FJ1200" s="168"/>
      <c r="FK1200" s="168">
        <f t="shared" si="13667"/>
        <v>0</v>
      </c>
      <c r="FL1200" s="167" t="s">
        <v>67</v>
      </c>
      <c r="FM1200" s="10">
        <f t="shared" ref="FM1200" si="14464">FK1200*1.2</f>
        <v>0</v>
      </c>
      <c r="FN1200" s="10"/>
      <c r="FO1200" s="219"/>
      <c r="FP1200" s="167" t="s">
        <v>123</v>
      </c>
      <c r="FQ1200" s="325" t="s">
        <v>465</v>
      </c>
      <c r="FS1200" s="168"/>
      <c r="FT1200" s="168">
        <f t="shared" si="13670"/>
        <v>14</v>
      </c>
      <c r="FU1200" s="167" t="s">
        <v>67</v>
      </c>
      <c r="FV1200" s="10">
        <f t="shared" ref="FV1200" si="14465">FT1200*1.2</f>
        <v>16.8</v>
      </c>
      <c r="FW1200" s="10"/>
      <c r="FX1200" s="219"/>
      <c r="FY1200" s="167" t="s">
        <v>123</v>
      </c>
      <c r="FZ1200" s="325" t="s">
        <v>498</v>
      </c>
      <c r="GB1200" s="168"/>
      <c r="GC1200" s="168">
        <f t="shared" si="13673"/>
        <v>0</v>
      </c>
      <c r="GD1200" s="167" t="s">
        <v>67</v>
      </c>
      <c r="GE1200" s="10">
        <f t="shared" ref="GE1200" si="14466">GC1200*1.2</f>
        <v>0</v>
      </c>
      <c r="GF1200" s="10"/>
      <c r="GG1200" s="219"/>
      <c r="GH1200" s="167" t="s">
        <v>123</v>
      </c>
      <c r="GI1200" s="325" t="s">
        <v>3652</v>
      </c>
      <c r="GK1200" s="168"/>
      <c r="GL1200" s="168">
        <f t="shared" si="13676"/>
        <v>0</v>
      </c>
      <c r="GM1200" s="167" t="s">
        <v>67</v>
      </c>
      <c r="GN1200" s="10">
        <f t="shared" ref="GN1200" si="14467">GL1200*1.2</f>
        <v>0</v>
      </c>
      <c r="GO1200" s="10"/>
      <c r="GP1200" s="219"/>
      <c r="GQ1200" s="167" t="s">
        <v>123</v>
      </c>
      <c r="GR1200" s="325" t="s">
        <v>3427</v>
      </c>
      <c r="GT1200" s="168"/>
      <c r="GU1200" s="168">
        <f t="shared" si="13679"/>
        <v>0</v>
      </c>
      <c r="GV1200" s="167" t="s">
        <v>67</v>
      </c>
      <c r="GW1200" s="10">
        <f t="shared" ref="GW1200" si="14468">GU1200*1.2</f>
        <v>0</v>
      </c>
      <c r="GX1200" s="10"/>
      <c r="GY1200" s="219"/>
      <c r="GZ1200" s="167" t="s">
        <v>123</v>
      </c>
      <c r="HA1200" s="325" t="s">
        <v>2318</v>
      </c>
      <c r="HC1200" s="168"/>
      <c r="HD1200" s="168">
        <f t="shared" si="13682"/>
        <v>0</v>
      </c>
      <c r="HE1200" s="167" t="s">
        <v>67</v>
      </c>
      <c r="HF1200" s="10">
        <f t="shared" ref="HF1200" si="14469">HD1200*1.2</f>
        <v>0</v>
      </c>
      <c r="HG1200" s="10"/>
      <c r="HH1200" s="219"/>
      <c r="HI1200" s="167" t="s">
        <v>123</v>
      </c>
      <c r="HJ1200" s="325" t="s">
        <v>3313</v>
      </c>
      <c r="HL1200" s="168"/>
      <c r="HM1200" s="168">
        <f t="shared" si="13685"/>
        <v>0</v>
      </c>
      <c r="HN1200" s="167" t="s">
        <v>67</v>
      </c>
      <c r="HO1200" s="10">
        <f t="shared" ref="HO1200" si="14470">HM1200*1.2</f>
        <v>0</v>
      </c>
      <c r="HP1200" s="10"/>
      <c r="HQ1200" s="219"/>
      <c r="HR1200" s="167" t="s">
        <v>123</v>
      </c>
      <c r="HS1200" s="325" t="s">
        <v>3088</v>
      </c>
      <c r="HU1200" s="168"/>
      <c r="HV1200" s="168">
        <f t="shared" si="13688"/>
        <v>0</v>
      </c>
      <c r="HW1200" s="167" t="s">
        <v>67</v>
      </c>
      <c r="HX1200" s="10">
        <f t="shared" ref="HX1200" si="14471">HV1200*1.2</f>
        <v>0</v>
      </c>
      <c r="HY1200" s="10"/>
      <c r="HZ1200" s="219"/>
      <c r="IA1200" s="167" t="s">
        <v>123</v>
      </c>
      <c r="IB1200" s="325" t="s">
        <v>3681</v>
      </c>
      <c r="ID1200" s="168"/>
      <c r="IE1200" s="168">
        <f t="shared" si="13691"/>
        <v>0</v>
      </c>
      <c r="IF1200" s="167" t="s">
        <v>67</v>
      </c>
      <c r="IG1200" s="10">
        <f t="shared" ref="IG1200" si="14472">IE1200*1.2</f>
        <v>0</v>
      </c>
      <c r="IH1200" s="10"/>
      <c r="II1200" s="219"/>
      <c r="IJ1200" s="167" t="s">
        <v>123</v>
      </c>
      <c r="IK1200" s="325" t="s">
        <v>464</v>
      </c>
      <c r="IM1200" s="168"/>
      <c r="IN1200" s="168">
        <f t="shared" si="13694"/>
        <v>0</v>
      </c>
      <c r="IO1200" s="167" t="s">
        <v>67</v>
      </c>
      <c r="IP1200" s="10">
        <f t="shared" ref="IP1200" si="14473">IN1200*1.2</f>
        <v>0</v>
      </c>
      <c r="IQ1200" s="10"/>
      <c r="IR1200" s="219"/>
      <c r="IS1200" s="167" t="s">
        <v>123</v>
      </c>
      <c r="IT1200" s="325" t="s">
        <v>3603</v>
      </c>
      <c r="IV1200" s="168"/>
      <c r="IW1200" s="168">
        <f t="shared" si="13697"/>
        <v>0</v>
      </c>
      <c r="IX1200" s="167" t="s">
        <v>67</v>
      </c>
      <c r="IY1200" s="10">
        <f t="shared" ref="IY1200" si="14474">IW1200*1.2</f>
        <v>0</v>
      </c>
      <c r="IZ1200" s="10"/>
      <c r="JA1200" s="219"/>
      <c r="JB1200" s="167" t="s">
        <v>123</v>
      </c>
      <c r="JC1200" s="500" t="s">
        <v>459</v>
      </c>
      <c r="JE1200" s="168"/>
      <c r="JF1200" s="168">
        <f t="shared" si="13700"/>
        <v>0</v>
      </c>
      <c r="JG1200" s="167" t="s">
        <v>67</v>
      </c>
      <c r="JH1200" s="10">
        <f t="shared" ref="JH1200" si="14475">JF1200*1.2</f>
        <v>0</v>
      </c>
      <c r="JI1200" s="10"/>
      <c r="JJ1200" s="219"/>
      <c r="JK1200" s="167" t="s">
        <v>123</v>
      </c>
      <c r="JL1200" s="500" t="s">
        <v>796</v>
      </c>
      <c r="JN1200" s="168"/>
      <c r="JO1200" s="168">
        <f t="shared" si="13703"/>
        <v>1</v>
      </c>
      <c r="JP1200" s="167" t="s">
        <v>67</v>
      </c>
      <c r="JQ1200" s="10">
        <f t="shared" ref="JQ1200" si="14476">JO1200*1.2</f>
        <v>1.2</v>
      </c>
      <c r="JR1200" s="10"/>
      <c r="JS1200" s="219"/>
      <c r="JT1200" s="167" t="s">
        <v>123</v>
      </c>
      <c r="JU1200" s="500" t="s">
        <v>951</v>
      </c>
      <c r="JW1200" s="168"/>
      <c r="JX1200" s="168">
        <f t="shared" si="13706"/>
        <v>21</v>
      </c>
      <c r="JY1200" s="167" t="s">
        <v>67</v>
      </c>
      <c r="JZ1200" s="10">
        <f t="shared" ref="JZ1200" si="14477">JX1200*1.2</f>
        <v>25.2</v>
      </c>
      <c r="KA1200" s="10"/>
      <c r="KB1200" s="219"/>
      <c r="KC1200" s="167" t="s">
        <v>123</v>
      </c>
      <c r="KD1200" s="500" t="s">
        <v>2318</v>
      </c>
      <c r="KF1200" s="168"/>
      <c r="KG1200" s="168">
        <f t="shared" si="13709"/>
        <v>0</v>
      </c>
      <c r="KH1200" s="167" t="s">
        <v>67</v>
      </c>
      <c r="KI1200" s="10">
        <f t="shared" ref="KI1200" si="14478">KG1200*1.2</f>
        <v>0</v>
      </c>
      <c r="KJ1200" s="10"/>
      <c r="KK1200" s="219"/>
      <c r="KL1200" s="167" t="s">
        <v>123</v>
      </c>
      <c r="KM1200" s="500" t="s">
        <v>459</v>
      </c>
      <c r="KO1200" s="168"/>
      <c r="KP1200" s="168">
        <f t="shared" si="13712"/>
        <v>0</v>
      </c>
      <c r="KQ1200" s="167" t="s">
        <v>67</v>
      </c>
      <c r="KR1200" s="10">
        <f t="shared" ref="KR1200" si="14479">KP1200*1.2</f>
        <v>0</v>
      </c>
      <c r="KS1200" s="10"/>
      <c r="KT1200" s="219"/>
      <c r="KU1200" s="167" t="s">
        <v>123</v>
      </c>
      <c r="KV1200" s="328" t="s">
        <v>510</v>
      </c>
      <c r="KX1200" s="168"/>
      <c r="KY1200" s="168">
        <f t="shared" si="13715"/>
        <v>0</v>
      </c>
      <c r="KZ1200" s="167" t="s">
        <v>67</v>
      </c>
      <c r="LA1200" s="10">
        <f t="shared" ref="LA1200" si="14480">KY1200*1.2</f>
        <v>0</v>
      </c>
      <c r="LB1200" s="10"/>
      <c r="LC1200" s="219"/>
      <c r="LD1200" s="167" t="s">
        <v>123</v>
      </c>
      <c r="LE1200" s="500" t="s">
        <v>540</v>
      </c>
      <c r="LG1200" s="168"/>
      <c r="LH1200" s="168">
        <f t="shared" si="13718"/>
        <v>0</v>
      </c>
      <c r="LI1200" s="167" t="s">
        <v>67</v>
      </c>
      <c r="LJ1200" s="10">
        <f t="shared" ref="LJ1200" si="14481">LH1200*1.2</f>
        <v>0</v>
      </c>
      <c r="LK1200" s="10"/>
      <c r="LL1200" s="219"/>
      <c r="LM1200" s="167" t="s">
        <v>123</v>
      </c>
      <c r="LN1200" s="500" t="s">
        <v>3548</v>
      </c>
      <c r="LP1200" s="168"/>
      <c r="LQ1200" s="168">
        <f t="shared" si="13721"/>
        <v>0</v>
      </c>
      <c r="LR1200" s="167" t="s">
        <v>67</v>
      </c>
      <c r="LS1200" s="10">
        <f t="shared" ref="LS1200" si="14482">LQ1200*1.2</f>
        <v>0</v>
      </c>
      <c r="LT1200" s="10"/>
      <c r="LU1200" s="219"/>
      <c r="LV1200" s="167" t="s">
        <v>123</v>
      </c>
      <c r="LW1200" s="500" t="s">
        <v>3560</v>
      </c>
      <c r="LY1200" s="168"/>
      <c r="LZ1200" s="168">
        <f t="shared" si="13724"/>
        <v>0</v>
      </c>
      <c r="MA1200" s="167" t="s">
        <v>67</v>
      </c>
      <c r="MB1200" s="10">
        <f t="shared" ref="MB1200" si="14483">LZ1200*1.2</f>
        <v>0</v>
      </c>
      <c r="MC1200" s="10"/>
      <c r="MD1200" s="219"/>
      <c r="ME1200" s="167" t="s">
        <v>123</v>
      </c>
      <c r="MF1200" s="500" t="s">
        <v>1995</v>
      </c>
      <c r="MH1200" s="168"/>
      <c r="MI1200" s="168">
        <f t="shared" si="13727"/>
        <v>0</v>
      </c>
      <c r="MJ1200" s="167" t="s">
        <v>67</v>
      </c>
      <c r="MK1200" s="10">
        <f t="shared" ref="MK1200" si="14484">MI1200*1.2</f>
        <v>0</v>
      </c>
      <c r="ML1200" s="10"/>
      <c r="MM1200" s="219"/>
      <c r="MN1200" s="167" t="s">
        <v>123</v>
      </c>
      <c r="MO1200" s="328" t="s">
        <v>465</v>
      </c>
      <c r="MQ1200" s="168"/>
      <c r="MR1200" s="168">
        <f t="shared" si="13730"/>
        <v>14</v>
      </c>
      <c r="MS1200" s="167" t="s">
        <v>67</v>
      </c>
      <c r="MT1200" s="10">
        <f t="shared" ref="MT1200" si="14485">MR1200*1.2</f>
        <v>16.8</v>
      </c>
      <c r="MU1200" s="10"/>
      <c r="MV1200" s="219"/>
      <c r="MW1200" s="167" t="s">
        <v>123</v>
      </c>
      <c r="MX1200" s="500" t="s">
        <v>3427</v>
      </c>
      <c r="MZ1200" s="168"/>
      <c r="NA1200" s="168">
        <f t="shared" si="13733"/>
        <v>0</v>
      </c>
      <c r="NB1200" s="167" t="s">
        <v>67</v>
      </c>
      <c r="NC1200" s="10">
        <f t="shared" ref="NC1200" si="14486">NA1200*1.2</f>
        <v>0</v>
      </c>
      <c r="ND1200" s="10"/>
      <c r="NE1200" s="219"/>
      <c r="NF1200" s="167" t="s">
        <v>123</v>
      </c>
      <c r="NG1200" s="500" t="s">
        <v>3495</v>
      </c>
      <c r="NI1200" s="168"/>
      <c r="NJ1200" s="168">
        <f t="shared" si="13736"/>
        <v>0</v>
      </c>
      <c r="NK1200" s="167" t="s">
        <v>67</v>
      </c>
      <c r="NL1200" s="10">
        <f t="shared" ref="NL1200" si="14487">NJ1200*1.2</f>
        <v>0</v>
      </c>
      <c r="NM1200" s="10"/>
      <c r="NN1200" s="219"/>
      <c r="NO1200" s="167" t="s">
        <v>123</v>
      </c>
      <c r="NP1200" s="500" t="s">
        <v>3660</v>
      </c>
      <c r="NR1200" s="168"/>
      <c r="NS1200" s="168">
        <f t="shared" si="13739"/>
        <v>0</v>
      </c>
      <c r="NT1200" s="167" t="s">
        <v>67</v>
      </c>
      <c r="NU1200" s="10">
        <f t="shared" ref="NU1200" si="14488">NS1200*1.2</f>
        <v>0</v>
      </c>
      <c r="NV1200" s="10"/>
      <c r="NW1200" s="219"/>
      <c r="NX1200" s="167" t="s">
        <v>123</v>
      </c>
      <c r="NY1200" s="500" t="s">
        <v>2411</v>
      </c>
      <c r="OA1200" s="168"/>
      <c r="OB1200" s="168">
        <f t="shared" si="13742"/>
        <v>22</v>
      </c>
      <c r="OC1200" s="167" t="s">
        <v>67</v>
      </c>
      <c r="OD1200" s="10">
        <f t="shared" ref="OD1200" si="14489">OB1200*1.2</f>
        <v>26.4</v>
      </c>
      <c r="OE1200" s="10"/>
      <c r="OF1200" s="219"/>
      <c r="OG1200" s="167" t="s">
        <v>123</v>
      </c>
      <c r="OH1200" s="500" t="s">
        <v>3003</v>
      </c>
      <c r="OJ1200" s="168"/>
      <c r="OK1200" s="168">
        <f t="shared" si="13745"/>
        <v>0</v>
      </c>
      <c r="OL1200" s="167" t="s">
        <v>67</v>
      </c>
      <c r="OM1200" s="10">
        <f t="shared" ref="OM1200" si="14490">OK1200*1.2</f>
        <v>0</v>
      </c>
      <c r="ON1200" s="10"/>
      <c r="OO1200" s="219"/>
      <c r="OP1200" s="167" t="s">
        <v>123</v>
      </c>
      <c r="OQ1200" s="500" t="s">
        <v>951</v>
      </c>
      <c r="OS1200" s="168"/>
      <c r="OT1200" s="168">
        <f t="shared" si="13748"/>
        <v>21</v>
      </c>
      <c r="OU1200" s="167" t="s">
        <v>67</v>
      </c>
      <c r="OV1200" s="10">
        <f t="shared" ref="OV1200" si="14491">OT1200*1.2</f>
        <v>25.2</v>
      </c>
      <c r="OW1200" s="10"/>
      <c r="OX1200" s="219"/>
      <c r="OY1200" s="167" t="s">
        <v>123</v>
      </c>
      <c r="OZ1200" s="500" t="s">
        <v>3653</v>
      </c>
      <c r="PB1200" s="168"/>
      <c r="PC1200" s="168">
        <f t="shared" si="13751"/>
        <v>7</v>
      </c>
      <c r="PD1200" s="167" t="s">
        <v>67</v>
      </c>
      <c r="PE1200" s="10">
        <f t="shared" ref="PE1200" si="14492">PC1200*1.2</f>
        <v>8.4</v>
      </c>
      <c r="PF1200" s="10"/>
      <c r="PG1200" s="219"/>
      <c r="PH1200" s="167" t="s">
        <v>123</v>
      </c>
      <c r="PI1200" s="500" t="s">
        <v>3290</v>
      </c>
      <c r="PK1200" s="168"/>
      <c r="PL1200" s="168">
        <f t="shared" si="13754"/>
        <v>3</v>
      </c>
      <c r="PM1200" s="167" t="s">
        <v>67</v>
      </c>
      <c r="PN1200" s="10">
        <f t="shared" ref="PN1200" si="14493">PL1200*1.2</f>
        <v>3.5999999999999996</v>
      </c>
      <c r="PO1200" s="10"/>
      <c r="PP1200" s="219"/>
      <c r="PQ1200" s="167" t="s">
        <v>123</v>
      </c>
      <c r="PR1200" s="500" t="s">
        <v>1995</v>
      </c>
      <c r="PT1200" s="168"/>
      <c r="PU1200" s="168">
        <f t="shared" si="13757"/>
        <v>0</v>
      </c>
      <c r="PV1200" s="167" t="s">
        <v>67</v>
      </c>
      <c r="PW1200" s="10">
        <f t="shared" ref="PW1200" si="14494">PU1200*1.2</f>
        <v>0</v>
      </c>
      <c r="PX1200" s="10"/>
      <c r="PY1200" s="219"/>
      <c r="PZ1200" s="167" t="s">
        <v>123</v>
      </c>
      <c r="QA1200" s="500" t="s">
        <v>571</v>
      </c>
      <c r="QC1200" s="168"/>
      <c r="QD1200" s="168">
        <f t="shared" si="13760"/>
        <v>0</v>
      </c>
      <c r="QE1200" s="167" t="s">
        <v>67</v>
      </c>
      <c r="QF1200" s="10">
        <f t="shared" ref="QF1200" si="14495">QD1200*1.2</f>
        <v>0</v>
      </c>
      <c r="QG1200" s="10"/>
      <c r="QH1200" s="219"/>
      <c r="QI1200" s="167" t="s">
        <v>123</v>
      </c>
      <c r="QJ1200" s="500" t="s">
        <v>500</v>
      </c>
      <c r="QL1200" s="168"/>
      <c r="QM1200" s="168">
        <f t="shared" si="13763"/>
        <v>3</v>
      </c>
      <c r="QN1200" s="167" t="s">
        <v>67</v>
      </c>
      <c r="QO1200" s="10">
        <f t="shared" ref="QO1200" si="14496">QM1200*1.2</f>
        <v>3.5999999999999996</v>
      </c>
      <c r="QP1200" s="10"/>
      <c r="QQ1200" s="219"/>
      <c r="QR1200" s="167" t="s">
        <v>123</v>
      </c>
      <c r="QS1200" s="500" t="s">
        <v>3556</v>
      </c>
      <c r="QU1200" s="168"/>
      <c r="QV1200" s="168">
        <f t="shared" si="13766"/>
        <v>0</v>
      </c>
      <c r="QW1200" s="167" t="s">
        <v>67</v>
      </c>
      <c r="QX1200" s="10">
        <f t="shared" ref="QX1200" si="14497">QV1200*1.2</f>
        <v>0</v>
      </c>
      <c r="QY1200" s="10"/>
      <c r="QZ1200" s="219"/>
      <c r="RA1200" s="167" t="s">
        <v>123</v>
      </c>
      <c r="RB1200" s="500" t="s">
        <v>2318</v>
      </c>
      <c r="RD1200" s="168"/>
      <c r="RE1200" s="168">
        <f t="shared" si="13769"/>
        <v>0</v>
      </c>
      <c r="RF1200" s="167" t="s">
        <v>67</v>
      </c>
      <c r="RG1200" s="10">
        <f t="shared" ref="RG1200" si="14498">RE1200*1.2</f>
        <v>0</v>
      </c>
      <c r="RH1200" s="10"/>
      <c r="RI1200" s="219"/>
      <c r="RJ1200" s="167" t="s">
        <v>123</v>
      </c>
      <c r="RK1200" s="500" t="s">
        <v>2318</v>
      </c>
      <c r="RM1200" s="168"/>
      <c r="RN1200" s="168">
        <f t="shared" si="13772"/>
        <v>0</v>
      </c>
      <c r="RO1200" s="167" t="s">
        <v>67</v>
      </c>
      <c r="RP1200" s="10">
        <f t="shared" ref="RP1200" si="14499">RN1200*1.2</f>
        <v>0</v>
      </c>
      <c r="RQ1200" s="10"/>
      <c r="RR1200" s="219"/>
      <c r="RS1200" s="167" t="s">
        <v>123</v>
      </c>
      <c r="RT1200" s="500" t="s">
        <v>3659</v>
      </c>
      <c r="RV1200" s="168"/>
      <c r="RW1200" s="168">
        <f t="shared" si="13775"/>
        <v>0</v>
      </c>
      <c r="RX1200" s="167" t="s">
        <v>67</v>
      </c>
      <c r="RY1200" s="10">
        <f t="shared" ref="RY1200" si="14500">RW1200*1.2</f>
        <v>0</v>
      </c>
      <c r="RZ1200" s="10"/>
      <c r="SA1200" s="219"/>
      <c r="SB1200" s="167" t="s">
        <v>123</v>
      </c>
      <c r="SC1200" s="500" t="s">
        <v>464</v>
      </c>
      <c r="SE1200" s="168"/>
      <c r="SF1200" s="168">
        <f t="shared" si="13778"/>
        <v>0</v>
      </c>
      <c r="SG1200" s="167" t="s">
        <v>67</v>
      </c>
      <c r="SH1200" s="10">
        <f t="shared" ref="SH1200" si="14501">SF1200*1.2</f>
        <v>0</v>
      </c>
      <c r="SI1200" s="10"/>
      <c r="SJ1200" s="219"/>
      <c r="SK1200" s="167" t="s">
        <v>123</v>
      </c>
      <c r="SL1200" s="500" t="s">
        <v>3563</v>
      </c>
      <c r="SN1200" s="168"/>
      <c r="SO1200" s="168">
        <f t="shared" si="13781"/>
        <v>0</v>
      </c>
      <c r="SP1200" s="167" t="s">
        <v>67</v>
      </c>
      <c r="SQ1200" s="10">
        <f t="shared" ref="SQ1200" si="14502">SO1200*1.2</f>
        <v>0</v>
      </c>
      <c r="SR1200" s="10"/>
      <c r="SS1200" s="219"/>
      <c r="ST1200" s="167" t="s">
        <v>123</v>
      </c>
      <c r="SU1200" s="500" t="s">
        <v>2456</v>
      </c>
      <c r="SW1200" s="168"/>
      <c r="SX1200" s="168">
        <f t="shared" si="13784"/>
        <v>0</v>
      </c>
      <c r="SY1200" s="167" t="s">
        <v>67</v>
      </c>
      <c r="SZ1200" s="10">
        <f t="shared" ref="SZ1200" si="14503">SX1200*1.2</f>
        <v>0</v>
      </c>
      <c r="TA1200" s="10"/>
      <c r="TB1200" s="219"/>
      <c r="TC1200" s="167" t="s">
        <v>123</v>
      </c>
      <c r="TD1200" s="500" t="s">
        <v>3542</v>
      </c>
      <c r="TF1200" s="168"/>
      <c r="TG1200" s="168">
        <f t="shared" si="13787"/>
        <v>0</v>
      </c>
      <c r="TH1200" s="167" t="s">
        <v>67</v>
      </c>
      <c r="TI1200" s="10">
        <f t="shared" ref="TI1200" si="14504">TG1200*1.2</f>
        <v>0</v>
      </c>
      <c r="TJ1200" s="10"/>
      <c r="TK1200" s="219"/>
      <c r="TL1200" s="167" t="s">
        <v>123</v>
      </c>
      <c r="TM1200" s="328" t="s">
        <v>3503</v>
      </c>
      <c r="TO1200" s="168"/>
      <c r="TP1200" s="168">
        <f t="shared" si="13790"/>
        <v>0</v>
      </c>
      <c r="TQ1200" s="167" t="s">
        <v>67</v>
      </c>
      <c r="TR1200" s="10">
        <f t="shared" ref="TR1200" si="14505">TP1200*1.2</f>
        <v>0</v>
      </c>
      <c r="TS1200" s="10"/>
      <c r="TT1200" s="219"/>
      <c r="TU1200" s="167" t="s">
        <v>123</v>
      </c>
      <c r="TV1200" s="500" t="s">
        <v>2371</v>
      </c>
      <c r="TX1200" s="168"/>
      <c r="TY1200" s="168">
        <f t="shared" si="13793"/>
        <v>0</v>
      </c>
      <c r="TZ1200" s="167" t="s">
        <v>67</v>
      </c>
      <c r="UA1200" s="10">
        <f t="shared" ref="UA1200" si="14506">TY1200*1.2</f>
        <v>0</v>
      </c>
      <c r="UB1200" s="10"/>
      <c r="UC1200" s="219"/>
      <c r="UD1200" s="167" t="s">
        <v>123</v>
      </c>
      <c r="UE1200" s="328" t="s">
        <v>505</v>
      </c>
      <c r="UG1200" s="168"/>
      <c r="UH1200" s="168">
        <f t="shared" si="13796"/>
        <v>0</v>
      </c>
      <c r="UI1200" s="167" t="s">
        <v>67</v>
      </c>
      <c r="UJ1200" s="10">
        <f t="shared" ref="UJ1200" si="14507">UH1200*1.2</f>
        <v>0</v>
      </c>
      <c r="UK1200" s="10"/>
      <c r="UL1200" s="219"/>
      <c r="UM1200" s="167" t="s">
        <v>123</v>
      </c>
      <c r="UN1200" s="500" t="s">
        <v>951</v>
      </c>
      <c r="UP1200" s="168"/>
      <c r="UQ1200" s="168">
        <f t="shared" si="13799"/>
        <v>21</v>
      </c>
      <c r="UR1200" s="167" t="s">
        <v>67</v>
      </c>
      <c r="US1200" s="10">
        <f t="shared" ref="US1200" si="14508">UQ1200*1.2</f>
        <v>25.2</v>
      </c>
      <c r="UT1200" s="10"/>
      <c r="UU1200" s="219"/>
      <c r="UV1200" s="167" t="s">
        <v>123</v>
      </c>
      <c r="UW1200" s="500" t="s">
        <v>505</v>
      </c>
      <c r="UY1200" s="168"/>
      <c r="UZ1200" s="168">
        <f t="shared" si="13802"/>
        <v>0</v>
      </c>
      <c r="VA1200" s="167" t="s">
        <v>67</v>
      </c>
      <c r="VB1200" s="10">
        <f t="shared" ref="VB1200" si="14509">UZ1200*1.2</f>
        <v>0</v>
      </c>
      <c r="VC1200" s="10"/>
      <c r="VD1200" s="219"/>
      <c r="VE1200" s="167" t="s">
        <v>123</v>
      </c>
      <c r="VF1200" s="500" t="s">
        <v>3652</v>
      </c>
      <c r="VH1200" s="168"/>
      <c r="VI1200" s="168">
        <f t="shared" si="13805"/>
        <v>0</v>
      </c>
      <c r="VJ1200" s="167" t="s">
        <v>67</v>
      </c>
      <c r="VK1200" s="10">
        <f t="shared" ref="VK1200" si="14510">VI1200*1.2</f>
        <v>0</v>
      </c>
      <c r="VL1200" s="10"/>
      <c r="VM1200" s="219"/>
      <c r="VN1200" s="167" t="s">
        <v>123</v>
      </c>
      <c r="VO1200" s="500" t="s">
        <v>500</v>
      </c>
      <c r="VQ1200" s="168"/>
      <c r="VR1200" s="168">
        <f t="shared" si="13808"/>
        <v>3</v>
      </c>
      <c r="VS1200" s="167" t="s">
        <v>67</v>
      </c>
      <c r="VT1200" s="10">
        <f t="shared" ref="VT1200" si="14511">VR1200*1.2</f>
        <v>3.5999999999999996</v>
      </c>
      <c r="VU1200" s="10"/>
      <c r="VV1200" s="219"/>
      <c r="VW1200" s="167" t="s">
        <v>123</v>
      </c>
      <c r="VX1200" s="500" t="s">
        <v>3427</v>
      </c>
      <c r="VZ1200" s="168"/>
      <c r="WA1200" s="168">
        <f t="shared" si="13811"/>
        <v>0</v>
      </c>
      <c r="WB1200" s="167" t="s">
        <v>67</v>
      </c>
      <c r="WC1200" s="10">
        <f t="shared" ref="WC1200" si="14512">WA1200*1.2</f>
        <v>0</v>
      </c>
      <c r="WD1200" s="10"/>
      <c r="WE1200" s="219"/>
      <c r="WF1200" s="167" t="s">
        <v>123</v>
      </c>
      <c r="WG1200" s="500" t="s">
        <v>922</v>
      </c>
      <c r="WI1200" s="168"/>
      <c r="WJ1200" s="168">
        <f t="shared" si="13814"/>
        <v>3</v>
      </c>
      <c r="WK1200" s="167" t="s">
        <v>67</v>
      </c>
      <c r="WL1200" s="10">
        <f t="shared" ref="WL1200" si="14513">WJ1200*1.2</f>
        <v>3.5999999999999996</v>
      </c>
      <c r="WM1200" s="10"/>
      <c r="WN1200" s="219"/>
      <c r="WO1200" s="167" t="s">
        <v>123</v>
      </c>
      <c r="WP1200" s="500" t="s">
        <v>3458</v>
      </c>
      <c r="WR1200" s="168"/>
      <c r="WS1200" s="168">
        <f t="shared" si="13817"/>
        <v>0</v>
      </c>
      <c r="WT1200" s="167" t="s">
        <v>67</v>
      </c>
      <c r="WU1200" s="10">
        <f t="shared" ref="WU1200" si="14514">WS1200*1.2</f>
        <v>0</v>
      </c>
      <c r="WV1200" s="10"/>
      <c r="WW1200" s="219"/>
      <c r="WX1200" s="167" t="s">
        <v>123</v>
      </c>
      <c r="WY1200" s="499" t="s">
        <v>3699</v>
      </c>
      <c r="XA1200" s="168"/>
      <c r="XB1200" s="168">
        <f t="shared" si="13820"/>
        <v>0</v>
      </c>
      <c r="XC1200" s="167" t="s">
        <v>67</v>
      </c>
      <c r="XD1200" s="10">
        <f t="shared" ref="XD1200" si="14515">XB1200*1.2</f>
        <v>0</v>
      </c>
      <c r="XE1200" s="10"/>
      <c r="XF1200" s="219"/>
      <c r="XG1200" s="167" t="s">
        <v>123</v>
      </c>
      <c r="XH1200" s="500" t="s">
        <v>796</v>
      </c>
      <c r="XJ1200" s="168"/>
      <c r="XK1200" s="168">
        <f t="shared" si="13823"/>
        <v>1</v>
      </c>
      <c r="XL1200" s="167" t="s">
        <v>67</v>
      </c>
      <c r="XM1200" s="10">
        <f t="shared" ref="XM1200" si="14516">XK1200*1.2</f>
        <v>1.2</v>
      </c>
      <c r="XN1200" s="10"/>
      <c r="XO1200" s="219"/>
      <c r="XP1200" s="167" t="s">
        <v>123</v>
      </c>
      <c r="XQ1200" s="500" t="s">
        <v>951</v>
      </c>
      <c r="XS1200" s="168"/>
      <c r="XT1200" s="168">
        <f t="shared" si="13826"/>
        <v>21</v>
      </c>
      <c r="XU1200" s="167" t="s">
        <v>67</v>
      </c>
      <c r="XV1200" s="10">
        <f t="shared" ref="XV1200" si="14517">XT1200*1.2</f>
        <v>25.2</v>
      </c>
      <c r="XW1200" s="10"/>
      <c r="XX1200" s="219"/>
      <c r="XY1200" s="167" t="s">
        <v>123</v>
      </c>
      <c r="XZ1200" s="500" t="s">
        <v>500</v>
      </c>
      <c r="YB1200" s="168"/>
      <c r="YC1200" s="168">
        <f t="shared" si="13829"/>
        <v>3</v>
      </c>
      <c r="YD1200" s="167" t="s">
        <v>67</v>
      </c>
      <c r="YE1200" s="10">
        <f t="shared" ref="YE1200" si="14518">YC1200*1.2</f>
        <v>3.5999999999999996</v>
      </c>
      <c r="YF1200" s="10"/>
      <c r="YG1200" s="219"/>
      <c r="YH1200" s="167" t="s">
        <v>123</v>
      </c>
      <c r="YI1200" s="500" t="s">
        <v>3610</v>
      </c>
      <c r="YK1200" s="168"/>
      <c r="YL1200" s="168">
        <f t="shared" si="13832"/>
        <v>0</v>
      </c>
      <c r="YM1200" s="167" t="s">
        <v>67</v>
      </c>
      <c r="YN1200" s="10">
        <f t="shared" ref="YN1200" si="14519">YL1200*1.2</f>
        <v>0</v>
      </c>
      <c r="YO1200" s="10"/>
      <c r="YP1200" s="219"/>
      <c r="YQ1200" s="167" t="s">
        <v>123</v>
      </c>
      <c r="YR1200" s="500" t="s">
        <v>3695</v>
      </c>
      <c r="YT1200" s="168"/>
      <c r="YU1200" s="168">
        <f t="shared" si="13835"/>
        <v>0</v>
      </c>
      <c r="YV1200" s="167" t="s">
        <v>67</v>
      </c>
      <c r="YW1200" s="10">
        <f t="shared" ref="YW1200" si="14520">YU1200*1.2</f>
        <v>0</v>
      </c>
      <c r="YX1200" s="10"/>
      <c r="YY1200" s="219"/>
      <c r="YZ1200" s="167" t="s">
        <v>123</v>
      </c>
      <c r="ZA1200" s="500" t="s">
        <v>1651</v>
      </c>
      <c r="ZC1200" s="168"/>
      <c r="ZD1200" s="168">
        <f t="shared" si="13838"/>
        <v>0</v>
      </c>
      <c r="ZE1200" s="167" t="s">
        <v>67</v>
      </c>
      <c r="ZF1200" s="10">
        <f t="shared" ref="ZF1200" si="14521">ZD1200*1.2</f>
        <v>0</v>
      </c>
      <c r="ZG1200" s="10"/>
      <c r="ZH1200" s="219"/>
      <c r="ZI1200" s="167" t="s">
        <v>123</v>
      </c>
      <c r="ZJ1200" s="500" t="s">
        <v>2318</v>
      </c>
      <c r="ZL1200" s="168"/>
      <c r="ZM1200" s="168">
        <f t="shared" si="13841"/>
        <v>0</v>
      </c>
      <c r="ZN1200" s="167" t="s">
        <v>67</v>
      </c>
      <c r="ZO1200" s="10">
        <f t="shared" ref="ZO1200" si="14522">ZM1200*1.2</f>
        <v>0</v>
      </c>
      <c r="ZP1200" s="10"/>
      <c r="ZQ1200" s="219"/>
      <c r="ZR1200" s="167" t="s">
        <v>123</v>
      </c>
      <c r="ZS1200" s="498" t="s">
        <v>3592</v>
      </c>
      <c r="ZU1200" s="168"/>
      <c r="ZV1200" s="168">
        <f t="shared" si="13844"/>
        <v>4</v>
      </c>
      <c r="ZW1200" s="167" t="s">
        <v>67</v>
      </c>
      <c r="ZX1200" s="10">
        <f t="shared" ref="ZX1200" si="14523">ZV1200*1.2</f>
        <v>4.8</v>
      </c>
      <c r="ZY1200" s="10"/>
      <c r="ZZ1200" s="219"/>
      <c r="AAA1200" s="167" t="s">
        <v>123</v>
      </c>
      <c r="AAB1200" s="500" t="s">
        <v>3427</v>
      </c>
      <c r="AAD1200" s="168"/>
      <c r="AAE1200" s="168">
        <f t="shared" si="13847"/>
        <v>0</v>
      </c>
      <c r="AAF1200" s="167" t="s">
        <v>67</v>
      </c>
      <c r="AAG1200" s="10">
        <f t="shared" ref="AAG1200" si="14524">AAE1200*1.2</f>
        <v>0</v>
      </c>
      <c r="AAH1200" s="10"/>
      <c r="AAI1200" s="219"/>
      <c r="AAJ1200" s="167" t="s">
        <v>123</v>
      </c>
      <c r="AAK1200" s="500" t="s">
        <v>806</v>
      </c>
      <c r="AAM1200" s="168"/>
      <c r="AAN1200" s="168">
        <f t="shared" si="13850"/>
        <v>0</v>
      </c>
      <c r="AAO1200" s="167" t="s">
        <v>67</v>
      </c>
      <c r="AAP1200" s="10">
        <f t="shared" ref="AAP1200" si="14525">AAN1200*1.2</f>
        <v>0</v>
      </c>
      <c r="AAQ1200" s="10"/>
      <c r="AAR1200" s="219"/>
      <c r="AAS1200" s="167" t="s">
        <v>123</v>
      </c>
      <c r="AAT1200" s="500" t="s">
        <v>2941</v>
      </c>
      <c r="AAV1200" s="168"/>
      <c r="AAW1200" s="168">
        <f t="shared" si="13853"/>
        <v>0</v>
      </c>
      <c r="AAX1200" s="167" t="s">
        <v>67</v>
      </c>
      <c r="AAY1200" s="10">
        <f t="shared" ref="AAY1200" si="14526">AAW1200*1.2</f>
        <v>0</v>
      </c>
      <c r="AAZ1200" s="10"/>
      <c r="ABA1200" s="219"/>
      <c r="ABB1200" s="167" t="s">
        <v>123</v>
      </c>
      <c r="ABC1200" s="500" t="s">
        <v>3652</v>
      </c>
      <c r="ABE1200" s="168"/>
      <c r="ABF1200" s="168">
        <f t="shared" si="13856"/>
        <v>0</v>
      </c>
      <c r="ABG1200" s="167" t="s">
        <v>67</v>
      </c>
      <c r="ABH1200" s="10">
        <f t="shared" ref="ABH1200" si="14527">ABF1200*1.2</f>
        <v>0</v>
      </c>
      <c r="ABI1200" s="10"/>
      <c r="ABJ1200" s="219"/>
      <c r="ABK1200" s="167" t="s">
        <v>123</v>
      </c>
      <c r="ABL1200" s="500" t="s">
        <v>951</v>
      </c>
      <c r="ABN1200" s="168"/>
      <c r="ABO1200" s="168">
        <f t="shared" si="13859"/>
        <v>21</v>
      </c>
      <c r="ABP1200" s="167" t="s">
        <v>67</v>
      </c>
      <c r="ABQ1200" s="10">
        <f t="shared" ref="ABQ1200" si="14528">ABO1200*1.2</f>
        <v>25.2</v>
      </c>
      <c r="ABR1200" s="10"/>
      <c r="ABS1200" s="219"/>
      <c r="ABT1200" s="167" t="s">
        <v>123</v>
      </c>
      <c r="ABU1200" s="498" t="s">
        <v>3659</v>
      </c>
      <c r="ABW1200" s="168"/>
      <c r="ABX1200" s="168">
        <f t="shared" si="13862"/>
        <v>0</v>
      </c>
      <c r="ABY1200" s="167" t="s">
        <v>67</v>
      </c>
      <c r="ABZ1200" s="10">
        <f t="shared" ref="ABZ1200" si="14529">ABX1200*1.2</f>
        <v>0</v>
      </c>
      <c r="ACA1200" s="10"/>
      <c r="ACB1200" s="219"/>
      <c r="ACC1200" s="167" t="s">
        <v>123</v>
      </c>
      <c r="ACD1200" s="500" t="s">
        <v>2395</v>
      </c>
      <c r="ACF1200" s="168"/>
      <c r="ACG1200" s="168">
        <f t="shared" si="13865"/>
        <v>0</v>
      </c>
      <c r="ACH1200" s="167" t="s">
        <v>67</v>
      </c>
      <c r="ACI1200" s="10">
        <f t="shared" ref="ACI1200" si="14530">ACG1200*1.2</f>
        <v>0</v>
      </c>
      <c r="ACJ1200" s="10"/>
      <c r="ACK1200" s="219"/>
      <c r="ACL1200" s="167" t="s">
        <v>123</v>
      </c>
      <c r="ACM1200" s="500" t="s">
        <v>2930</v>
      </c>
      <c r="ACO1200" s="168"/>
      <c r="ACP1200" s="168">
        <f t="shared" si="13868"/>
        <v>3</v>
      </c>
      <c r="ACQ1200" s="167" t="s">
        <v>67</v>
      </c>
      <c r="ACR1200" s="10">
        <f t="shared" ref="ACR1200" si="14531">ACP1200*1.2</f>
        <v>3.5999999999999996</v>
      </c>
      <c r="ACS1200" s="10"/>
      <c r="ACT1200" s="219"/>
      <c r="ACU1200" s="167" t="s">
        <v>123</v>
      </c>
      <c r="ACV1200" s="500" t="s">
        <v>3427</v>
      </c>
      <c r="ACX1200" s="168"/>
      <c r="ACY1200" s="168">
        <f t="shared" si="13871"/>
        <v>0</v>
      </c>
      <c r="ACZ1200" s="167" t="s">
        <v>67</v>
      </c>
      <c r="ADA1200" s="10">
        <f t="shared" ref="ADA1200" si="14532">ACY1200*1.2</f>
        <v>0</v>
      </c>
      <c r="ADB1200" s="10"/>
      <c r="ADC1200" s="219"/>
      <c r="ADD1200" s="167" t="s">
        <v>123</v>
      </c>
      <c r="ADE1200" s="500" t="s">
        <v>459</v>
      </c>
      <c r="ADG1200" s="168"/>
      <c r="ADH1200" s="168">
        <f t="shared" si="13874"/>
        <v>0</v>
      </c>
      <c r="ADI1200" s="167" t="s">
        <v>67</v>
      </c>
      <c r="ADJ1200" s="10">
        <f t="shared" ref="ADJ1200" si="14533">ADH1200*1.2</f>
        <v>0</v>
      </c>
      <c r="ADK1200" s="10"/>
      <c r="ADL1200" s="219"/>
      <c r="ADM1200" s="167" t="s">
        <v>123</v>
      </c>
      <c r="ADN1200" s="500" t="s">
        <v>951</v>
      </c>
      <c r="ADP1200" s="168"/>
      <c r="ADQ1200" s="168">
        <f t="shared" si="13877"/>
        <v>21</v>
      </c>
      <c r="ADR1200" s="167" t="s">
        <v>67</v>
      </c>
      <c r="ADS1200" s="10">
        <f t="shared" ref="ADS1200" si="14534">ADQ1200*1.2</f>
        <v>25.2</v>
      </c>
      <c r="ADT1200" s="10"/>
      <c r="ADU1200" s="219"/>
      <c r="ADV1200" s="167" t="s">
        <v>123</v>
      </c>
      <c r="ADW1200" s="328" t="s">
        <v>488</v>
      </c>
      <c r="ADY1200" s="168"/>
      <c r="ADZ1200" s="168">
        <f t="shared" si="13880"/>
        <v>0</v>
      </c>
      <c r="AEA1200" s="167" t="s">
        <v>67</v>
      </c>
      <c r="AEB1200" s="10">
        <f t="shared" ref="AEB1200" si="14535">ADZ1200*1.2</f>
        <v>0</v>
      </c>
      <c r="AEC1200" s="10"/>
      <c r="AED1200" s="219"/>
      <c r="AEE1200" s="167" t="s">
        <v>123</v>
      </c>
      <c r="AEF1200" s="500" t="s">
        <v>3427</v>
      </c>
      <c r="AEH1200" s="168"/>
      <c r="AEI1200" s="168">
        <f t="shared" si="13883"/>
        <v>0</v>
      </c>
      <c r="AEJ1200" s="167" t="s">
        <v>67</v>
      </c>
      <c r="AEK1200" s="10">
        <f t="shared" ref="AEK1200" si="14536">AEI1200*1.2</f>
        <v>0</v>
      </c>
      <c r="AEL1200" s="10"/>
      <c r="AEM1200" s="219"/>
      <c r="AEN1200" s="167" t="s">
        <v>123</v>
      </c>
      <c r="AEO1200" s="500" t="s">
        <v>3681</v>
      </c>
      <c r="AEQ1200" s="168"/>
      <c r="AER1200" s="168">
        <f t="shared" si="13886"/>
        <v>0</v>
      </c>
      <c r="AES1200" s="167" t="s">
        <v>67</v>
      </c>
      <c r="AET1200" s="10">
        <f t="shared" ref="AET1200" si="14537">AER1200*1.2</f>
        <v>0</v>
      </c>
      <c r="AEU1200" s="10"/>
      <c r="AEV1200" s="219"/>
      <c r="AEW1200" s="167" t="s">
        <v>123</v>
      </c>
      <c r="AEX1200" s="500" t="s">
        <v>3088</v>
      </c>
      <c r="AEZ1200" s="168"/>
      <c r="AFA1200" s="168">
        <f t="shared" si="13889"/>
        <v>0</v>
      </c>
      <c r="AFB1200" s="167" t="s">
        <v>67</v>
      </c>
      <c r="AFC1200" s="10">
        <f t="shared" ref="AFC1200" si="14538">AFA1200*1.2</f>
        <v>0</v>
      </c>
      <c r="AFD1200" s="10"/>
      <c r="AFE1200" s="219"/>
      <c r="AFF1200" s="167" t="s">
        <v>123</v>
      </c>
      <c r="AFG1200" s="500" t="s">
        <v>464</v>
      </c>
      <c r="AFI1200" s="168"/>
      <c r="AFJ1200" s="168">
        <f t="shared" si="13892"/>
        <v>0</v>
      </c>
      <c r="AFK1200" s="167" t="s">
        <v>67</v>
      </c>
      <c r="AFL1200" s="10">
        <f t="shared" ref="AFL1200" si="14539">AFJ1200*1.2</f>
        <v>0</v>
      </c>
      <c r="AFM1200" s="10"/>
      <c r="AFN1200" s="219"/>
      <c r="AFO1200" s="167" t="s">
        <v>123</v>
      </c>
      <c r="AFP1200" s="500" t="s">
        <v>914</v>
      </c>
      <c r="AFR1200" s="168"/>
      <c r="AFS1200" s="168">
        <f t="shared" si="13895"/>
        <v>72</v>
      </c>
      <c r="AFT1200" s="167" t="s">
        <v>67</v>
      </c>
      <c r="AFU1200" s="10">
        <f t="shared" ref="AFU1200" si="14540">AFS1200*1.2</f>
        <v>86.399999999999991</v>
      </c>
      <c r="AFV1200" s="10"/>
      <c r="AFW1200" s="219"/>
      <c r="AFX1200" s="167" t="s">
        <v>123</v>
      </c>
      <c r="AFY1200" s="500" t="s">
        <v>951</v>
      </c>
      <c r="AGA1200" s="168"/>
      <c r="AGB1200" s="168">
        <f t="shared" si="13898"/>
        <v>21</v>
      </c>
      <c r="AGC1200" s="167" t="s">
        <v>67</v>
      </c>
      <c r="AGD1200" s="10">
        <f t="shared" ref="AGD1200" si="14541">AGB1200*1.2</f>
        <v>25.2</v>
      </c>
      <c r="AGE1200" s="10"/>
      <c r="AGF1200" s="219"/>
      <c r="AGG1200" s="167" t="s">
        <v>123</v>
      </c>
      <c r="AGH1200" s="498" t="s">
        <v>1895</v>
      </c>
      <c r="AGJ1200" s="168"/>
      <c r="AGK1200" s="168">
        <f t="shared" si="13901"/>
        <v>15</v>
      </c>
      <c r="AGL1200" s="167" t="s">
        <v>67</v>
      </c>
      <c r="AGM1200" s="10">
        <f t="shared" ref="AGM1200" si="14542">AGK1200*1.2</f>
        <v>18</v>
      </c>
      <c r="AGN1200" s="10"/>
      <c r="AGO1200" s="219"/>
      <c r="AGP1200" s="167" t="s">
        <v>123</v>
      </c>
      <c r="AGQ1200" s="500" t="s">
        <v>2411</v>
      </c>
      <c r="AGS1200" s="168"/>
      <c r="AGT1200" s="168">
        <f t="shared" si="13904"/>
        <v>22</v>
      </c>
      <c r="AGU1200" s="167" t="s">
        <v>67</v>
      </c>
      <c r="AGV1200" s="10">
        <f t="shared" ref="AGV1200" si="14543">AGT1200*1.2</f>
        <v>26.4</v>
      </c>
      <c r="AGW1200" s="10"/>
      <c r="AGX1200" s="219"/>
      <c r="AGY1200" s="167" t="s">
        <v>123</v>
      </c>
      <c r="AGZ1200" s="500" t="s">
        <v>2848</v>
      </c>
      <c r="AHB1200" s="168"/>
      <c r="AHC1200" s="168">
        <f t="shared" si="13907"/>
        <v>27</v>
      </c>
      <c r="AHD1200" s="167" t="s">
        <v>67</v>
      </c>
      <c r="AHE1200" s="10">
        <f t="shared" ref="AHE1200" si="14544">AHC1200*1.2</f>
        <v>32.4</v>
      </c>
      <c r="AHF1200" s="10"/>
      <c r="AHG1200" s="219"/>
      <c r="AHH1200" s="167" t="s">
        <v>123</v>
      </c>
      <c r="AHI1200" s="500" t="s">
        <v>951</v>
      </c>
      <c r="AHK1200" s="168"/>
      <c r="AHL1200" s="168">
        <f t="shared" si="13910"/>
        <v>21</v>
      </c>
      <c r="AHM1200" s="167" t="s">
        <v>67</v>
      </c>
      <c r="AHN1200" s="10">
        <f t="shared" ref="AHN1200" si="14545">AHL1200*1.2</f>
        <v>25.2</v>
      </c>
      <c r="AHO1200" s="10"/>
      <c r="AHP1200" s="219"/>
      <c r="AHQ1200" s="167" t="s">
        <v>123</v>
      </c>
      <c r="AHR1200" s="500" t="s">
        <v>3555</v>
      </c>
      <c r="AHT1200" s="168"/>
      <c r="AHU1200" s="168">
        <f t="shared" si="13913"/>
        <v>0</v>
      </c>
      <c r="AHV1200" s="167" t="s">
        <v>67</v>
      </c>
      <c r="AHW1200" s="10">
        <f t="shared" ref="AHW1200" si="14546">AHU1200*1.2</f>
        <v>0</v>
      </c>
      <c r="AHX1200" s="10"/>
      <c r="AHY1200" s="219"/>
      <c r="AHZ1200" s="167" t="s">
        <v>123</v>
      </c>
      <c r="AIA1200" s="500" t="s">
        <v>464</v>
      </c>
      <c r="AIC1200" s="168"/>
      <c r="AID1200" s="168">
        <f t="shared" si="13916"/>
        <v>0</v>
      </c>
      <c r="AIE1200" s="167" t="s">
        <v>67</v>
      </c>
      <c r="AIF1200" s="10">
        <f t="shared" ref="AIF1200" si="14547">AID1200*1.2</f>
        <v>0</v>
      </c>
      <c r="AIG1200" s="10"/>
      <c r="AIH1200" s="219"/>
      <c r="AII1200" s="167" t="s">
        <v>123</v>
      </c>
      <c r="AIJ1200" s="498" t="s">
        <v>3088</v>
      </c>
      <c r="AIL1200" s="168"/>
      <c r="AIM1200" s="168">
        <f t="shared" si="13919"/>
        <v>0</v>
      </c>
      <c r="AIN1200" s="167" t="s">
        <v>67</v>
      </c>
      <c r="AIO1200" s="10">
        <f t="shared" ref="AIO1200" si="14548">AIM1200*1.2</f>
        <v>0</v>
      </c>
      <c r="AIP1200" s="10"/>
      <c r="AIQ1200" s="219"/>
      <c r="AIR1200" s="167" t="s">
        <v>123</v>
      </c>
      <c r="AIS1200" s="500" t="s">
        <v>3313</v>
      </c>
      <c r="AIU1200" s="168"/>
      <c r="AIV1200" s="168">
        <f t="shared" si="13922"/>
        <v>0</v>
      </c>
      <c r="AIW1200" s="167" t="s">
        <v>67</v>
      </c>
      <c r="AIX1200" s="10">
        <f t="shared" ref="AIX1200" si="14549">AIV1200*1.2</f>
        <v>0</v>
      </c>
      <c r="AIY1200" s="10"/>
      <c r="AIZ1200" s="219"/>
      <c r="AJA1200" s="167" t="s">
        <v>123</v>
      </c>
      <c r="AJB1200" s="500" t="s">
        <v>480</v>
      </c>
      <c r="AJD1200" s="168"/>
      <c r="AJE1200" s="168">
        <f t="shared" si="13925"/>
        <v>0</v>
      </c>
      <c r="AJF1200" s="167" t="s">
        <v>67</v>
      </c>
      <c r="AJG1200" s="10">
        <f t="shared" ref="AJG1200" si="14550">AJE1200*1.2</f>
        <v>0</v>
      </c>
      <c r="AJH1200" s="10"/>
      <c r="AJI1200" s="219"/>
      <c r="AJJ1200" s="167" t="s">
        <v>123</v>
      </c>
      <c r="AJK1200" s="500" t="s">
        <v>3427</v>
      </c>
      <c r="AJM1200" s="168"/>
      <c r="AJN1200" s="168">
        <f t="shared" si="13928"/>
        <v>0</v>
      </c>
      <c r="AJO1200" s="167" t="s">
        <v>67</v>
      </c>
      <c r="AJP1200" s="10">
        <f t="shared" ref="AJP1200" si="14551">AJN1200*1.2</f>
        <v>0</v>
      </c>
      <c r="AJQ1200" s="10"/>
      <c r="AJR1200" s="219"/>
      <c r="AJS1200" s="167" t="s">
        <v>123</v>
      </c>
      <c r="AJT1200" s="500" t="s">
        <v>3003</v>
      </c>
      <c r="AJV1200" s="168"/>
      <c r="AJW1200" s="168">
        <f t="shared" si="13931"/>
        <v>0</v>
      </c>
      <c r="AJX1200" s="167" t="s">
        <v>67</v>
      </c>
      <c r="AJY1200" s="10">
        <f t="shared" ref="AJY1200" si="14552">AJW1200*1.2</f>
        <v>0</v>
      </c>
      <c r="AJZ1200" s="10"/>
      <c r="AKA1200" s="219"/>
      <c r="AKB1200" s="167" t="s">
        <v>123</v>
      </c>
      <c r="AKC1200" s="500" t="s">
        <v>3536</v>
      </c>
      <c r="AKE1200" s="168"/>
      <c r="AKF1200" s="168">
        <f t="shared" si="13934"/>
        <v>21</v>
      </c>
      <c r="AKG1200" s="167" t="s">
        <v>67</v>
      </c>
      <c r="AKH1200" s="10">
        <f t="shared" ref="AKH1200" si="14553">AKF1200*1.2</f>
        <v>25.2</v>
      </c>
      <c r="AKI1200" s="10"/>
      <c r="AKJ1200" s="219"/>
      <c r="AKK1200" s="167" t="s">
        <v>123</v>
      </c>
      <c r="AKL1200" s="500" t="s">
        <v>3427</v>
      </c>
      <c r="AKN1200" s="168"/>
      <c r="AKO1200" s="168">
        <f t="shared" si="13937"/>
        <v>0</v>
      </c>
      <c r="AKP1200" s="167" t="s">
        <v>67</v>
      </c>
      <c r="AKQ1200" s="10">
        <f t="shared" ref="AKQ1200" si="14554">AKO1200*1.2</f>
        <v>0</v>
      </c>
      <c r="AKR1200" s="10"/>
      <c r="AKS1200" s="219"/>
      <c r="AKT1200" s="167" t="s">
        <v>123</v>
      </c>
      <c r="AKU1200" s="500" t="s">
        <v>464</v>
      </c>
      <c r="AKW1200" s="168"/>
      <c r="AKX1200" s="168">
        <f t="shared" si="13940"/>
        <v>0</v>
      </c>
      <c r="AKY1200" s="167" t="s">
        <v>67</v>
      </c>
      <c r="AKZ1200" s="10">
        <f t="shared" ref="AKZ1200" si="14555">AKX1200*1.2</f>
        <v>0</v>
      </c>
      <c r="ALA1200" s="10"/>
      <c r="ALB1200" s="219"/>
      <c r="ALC1200" s="167" t="s">
        <v>123</v>
      </c>
      <c r="ALD1200" s="328" t="s">
        <v>3518</v>
      </c>
      <c r="ALF1200" s="168"/>
      <c r="ALG1200" s="168">
        <f t="shared" si="13943"/>
        <v>0</v>
      </c>
      <c r="ALH1200" s="167" t="s">
        <v>67</v>
      </c>
      <c r="ALI1200" s="10">
        <f t="shared" ref="ALI1200" si="14556">ALG1200*1.2</f>
        <v>0</v>
      </c>
      <c r="ALJ1200" s="10"/>
      <c r="ALK1200" s="219"/>
      <c r="ALL1200" s="167" t="s">
        <v>123</v>
      </c>
      <c r="ALM1200" s="500" t="s">
        <v>3531</v>
      </c>
      <c r="ALO1200" s="168"/>
      <c r="ALP1200" s="168">
        <f t="shared" si="13946"/>
        <v>2</v>
      </c>
      <c r="ALQ1200" s="167" t="s">
        <v>67</v>
      </c>
      <c r="ALR1200" s="10">
        <f t="shared" ref="ALR1200" si="14557">ALP1200*1.2</f>
        <v>2.4</v>
      </c>
      <c r="ALS1200" s="10"/>
      <c r="ALT1200" s="219"/>
      <c r="ALU1200" s="167" t="s">
        <v>123</v>
      </c>
      <c r="ALV1200" s="500" t="s">
        <v>3067</v>
      </c>
      <c r="ALX1200" s="168"/>
      <c r="ALY1200" s="168">
        <f t="shared" si="13949"/>
        <v>0</v>
      </c>
      <c r="ALZ1200" s="167" t="s">
        <v>67</v>
      </c>
      <c r="AMA1200" s="10">
        <f t="shared" ref="AMA1200" si="14558">ALY1200*1.2</f>
        <v>0</v>
      </c>
      <c r="AMB1200" s="10"/>
      <c r="AMC1200" s="219"/>
      <c r="AMD1200" s="167" t="s">
        <v>123</v>
      </c>
      <c r="AME1200" s="500" t="s">
        <v>2371</v>
      </c>
      <c r="AMG1200" s="168"/>
      <c r="AMH1200" s="168">
        <f t="shared" si="13952"/>
        <v>0</v>
      </c>
      <c r="AMI1200" s="167" t="s">
        <v>67</v>
      </c>
      <c r="AMJ1200" s="10">
        <f t="shared" ref="AMJ1200" si="14559">AMH1200*1.2</f>
        <v>0</v>
      </c>
      <c r="AMK1200" s="10"/>
      <c r="AML1200" s="219"/>
      <c r="AMM1200" s="167" t="s">
        <v>123</v>
      </c>
      <c r="AMN1200" s="500" t="s">
        <v>3513</v>
      </c>
      <c r="AMP1200" s="168"/>
      <c r="AMQ1200" s="168">
        <f t="shared" si="13955"/>
        <v>0</v>
      </c>
      <c r="AMR1200" s="167" t="s">
        <v>67</v>
      </c>
      <c r="AMS1200" s="10">
        <f t="shared" ref="AMS1200" si="14560">AMQ1200*1.2</f>
        <v>0</v>
      </c>
      <c r="AMT1200" s="10"/>
      <c r="AMU1200" s="219"/>
      <c r="AMV1200" s="167" t="s">
        <v>123</v>
      </c>
      <c r="AMW1200" s="500" t="s">
        <v>464</v>
      </c>
      <c r="AMY1200" s="168"/>
      <c r="AMZ1200" s="168">
        <f t="shared" si="13958"/>
        <v>0</v>
      </c>
      <c r="ANA1200" s="167" t="s">
        <v>67</v>
      </c>
      <c r="ANB1200" s="10">
        <f t="shared" ref="ANB1200" si="14561">AMZ1200*1.2</f>
        <v>0</v>
      </c>
      <c r="ANC1200" s="10"/>
      <c r="AND1200" s="219"/>
      <c r="ANE1200" s="167" t="s">
        <v>123</v>
      </c>
      <c r="ANF1200" s="500" t="s">
        <v>3642</v>
      </c>
      <c r="ANH1200" s="168"/>
      <c r="ANI1200" s="168">
        <f t="shared" si="13961"/>
        <v>0</v>
      </c>
      <c r="ANJ1200" s="167" t="s">
        <v>67</v>
      </c>
      <c r="ANK1200" s="10">
        <f t="shared" ref="ANK1200" si="14562">ANI1200*1.2</f>
        <v>0</v>
      </c>
      <c r="ANL1200" s="10"/>
      <c r="ANM1200" s="219"/>
      <c r="ANN1200" s="167" t="s">
        <v>123</v>
      </c>
      <c r="ANO1200" s="500" t="s">
        <v>3371</v>
      </c>
      <c r="ANQ1200" s="168"/>
      <c r="ANR1200" s="168">
        <f t="shared" si="13964"/>
        <v>2</v>
      </c>
      <c r="ANS1200" s="167" t="s">
        <v>67</v>
      </c>
      <c r="ANT1200" s="10">
        <f t="shared" ref="ANT1200" si="14563">ANR1200*1.2</f>
        <v>2.4</v>
      </c>
      <c r="ANU1200" s="10"/>
      <c r="ANV1200" s="219"/>
      <c r="ANW1200" s="167" t="s">
        <v>123</v>
      </c>
      <c r="ANX1200" s="502" t="s">
        <v>2441</v>
      </c>
      <c r="ANZ1200" s="168"/>
      <c r="AOA1200" s="168">
        <f t="shared" si="13967"/>
        <v>0</v>
      </c>
      <c r="AOB1200" s="167" t="s">
        <v>67</v>
      </c>
      <c r="AOC1200" s="10">
        <f t="shared" ref="AOC1200" si="14564">AOA1200*1.2</f>
        <v>0</v>
      </c>
      <c r="AOD1200" s="10"/>
      <c r="AOE1200" s="219"/>
      <c r="AOF1200" s="167" t="s">
        <v>123</v>
      </c>
      <c r="AOG1200" s="500" t="s">
        <v>3603</v>
      </c>
      <c r="AOI1200" s="168"/>
      <c r="AOJ1200" s="168">
        <f t="shared" si="13970"/>
        <v>0</v>
      </c>
      <c r="AOK1200" s="167" t="s">
        <v>67</v>
      </c>
      <c r="AOL1200" s="10">
        <f t="shared" ref="AOL1200" si="14565">AOJ1200*1.2</f>
        <v>0</v>
      </c>
      <c r="AOM1200" s="10"/>
      <c r="AON1200" s="219"/>
      <c r="AOO1200" s="167" t="s">
        <v>123</v>
      </c>
      <c r="AOP1200" s="498" t="s">
        <v>796</v>
      </c>
      <c r="AOR1200" s="168"/>
      <c r="AOS1200" s="168">
        <f t="shared" si="13973"/>
        <v>1</v>
      </c>
      <c r="AOT1200" s="167" t="s">
        <v>67</v>
      </c>
      <c r="AOU1200" s="10">
        <f t="shared" ref="AOU1200" si="14566">AOS1200*1.2</f>
        <v>1.2</v>
      </c>
      <c r="AOV1200" s="10"/>
      <c r="AOW1200" s="219"/>
      <c r="AOX1200" s="167" t="s">
        <v>123</v>
      </c>
      <c r="AOY1200" s="500" t="s">
        <v>3349</v>
      </c>
      <c r="APA1200" s="168"/>
      <c r="APB1200" s="168">
        <f t="shared" si="13976"/>
        <v>0</v>
      </c>
      <c r="APC1200" s="167" t="s">
        <v>67</v>
      </c>
      <c r="APD1200" s="10">
        <f t="shared" ref="APD1200" si="14567">APB1200*1.2</f>
        <v>0</v>
      </c>
      <c r="APE1200" s="10"/>
      <c r="APF1200" s="219"/>
      <c r="APG1200" s="167" t="s">
        <v>123</v>
      </c>
      <c r="APH1200" s="500" t="s">
        <v>3427</v>
      </c>
      <c r="APJ1200" s="168"/>
      <c r="APK1200" s="168">
        <f t="shared" si="13979"/>
        <v>0</v>
      </c>
      <c r="APL1200" s="167" t="s">
        <v>67</v>
      </c>
      <c r="APM1200" s="10">
        <f t="shared" ref="APM1200" si="14568">APK1200*1.2</f>
        <v>0</v>
      </c>
      <c r="APN1200" s="10"/>
      <c r="APO1200" s="219"/>
      <c r="APP1200" s="167" t="s">
        <v>123</v>
      </c>
      <c r="APQ1200" s="500" t="s">
        <v>459</v>
      </c>
      <c r="APS1200" s="168"/>
      <c r="APT1200" s="168">
        <f t="shared" si="13982"/>
        <v>0</v>
      </c>
      <c r="APU1200" s="167" t="s">
        <v>67</v>
      </c>
      <c r="APV1200" s="10">
        <f t="shared" ref="APV1200" si="14569">APT1200*1.2</f>
        <v>0</v>
      </c>
      <c r="APW1200" s="10"/>
      <c r="APX1200" s="219"/>
      <c r="APY1200" s="167" t="s">
        <v>123</v>
      </c>
      <c r="APZ1200" s="500" t="s">
        <v>1305</v>
      </c>
      <c r="AQB1200" s="168"/>
      <c r="AQC1200" s="168">
        <f t="shared" si="13985"/>
        <v>0</v>
      </c>
      <c r="AQD1200" s="167" t="s">
        <v>67</v>
      </c>
      <c r="AQE1200" s="10">
        <f t="shared" ref="AQE1200" si="14570">AQC1200*1.2</f>
        <v>0</v>
      </c>
      <c r="AQF1200" s="10"/>
      <c r="AQG1200" s="219"/>
      <c r="AQH1200" s="167" t="s">
        <v>123</v>
      </c>
      <c r="AQI1200" s="500" t="s">
        <v>3570</v>
      </c>
      <c r="AQK1200" s="168"/>
      <c r="AQL1200" s="168">
        <f t="shared" si="13988"/>
        <v>0</v>
      </c>
      <c r="AQM1200" s="167" t="s">
        <v>67</v>
      </c>
      <c r="AQN1200" s="10">
        <f t="shared" ref="AQN1200" si="14571">AQL1200*1.2</f>
        <v>0</v>
      </c>
      <c r="AQO1200" s="10"/>
      <c r="AQP1200" s="219"/>
      <c r="AQQ1200" s="167" t="s">
        <v>123</v>
      </c>
      <c r="AQR1200" s="500" t="s">
        <v>3003</v>
      </c>
      <c r="AQT1200" s="168"/>
      <c r="AQU1200" s="168">
        <f t="shared" si="13991"/>
        <v>0</v>
      </c>
      <c r="AQV1200" s="167" t="s">
        <v>67</v>
      </c>
      <c r="AQW1200" s="10">
        <f t="shared" ref="AQW1200" si="14572">AQU1200*1.2</f>
        <v>0</v>
      </c>
      <c r="AQX1200" s="10"/>
      <c r="AQY1200" s="219"/>
      <c r="AQZ1200" s="167" t="s">
        <v>123</v>
      </c>
      <c r="ARA1200" s="500" t="s">
        <v>706</v>
      </c>
      <c r="ARC1200" s="168"/>
      <c r="ARD1200" s="168">
        <f t="shared" si="13994"/>
        <v>0</v>
      </c>
      <c r="ARE1200" s="167" t="s">
        <v>67</v>
      </c>
      <c r="ARF1200" s="10">
        <f t="shared" ref="ARF1200" si="14573">ARD1200*1.2</f>
        <v>0</v>
      </c>
      <c r="ARG1200" s="10"/>
      <c r="ARH1200" s="219"/>
      <c r="ARI1200" s="167" t="s">
        <v>123</v>
      </c>
      <c r="ARJ1200" s="500" t="s">
        <v>3447</v>
      </c>
      <c r="ARL1200" s="168"/>
      <c r="ARM1200" s="168">
        <f t="shared" si="13997"/>
        <v>0</v>
      </c>
      <c r="ARN1200" s="167" t="s">
        <v>67</v>
      </c>
      <c r="ARO1200" s="10">
        <f t="shared" ref="ARO1200" si="14574">ARM1200*1.2</f>
        <v>0</v>
      </c>
      <c r="ARP1200" s="10"/>
      <c r="ARQ1200" s="219"/>
      <c r="ARR1200" s="167" t="s">
        <v>123</v>
      </c>
      <c r="ARS1200" s="328" t="s">
        <v>3511</v>
      </c>
      <c r="ARU1200" s="168"/>
      <c r="ARV1200" s="168">
        <f t="shared" si="14000"/>
        <v>0</v>
      </c>
      <c r="ARW1200" s="167" t="s">
        <v>67</v>
      </c>
      <c r="ARX1200" s="10">
        <f t="shared" ref="ARX1200" si="14575">ARV1200*1.2</f>
        <v>0</v>
      </c>
      <c r="ARY1200" s="10"/>
      <c r="ARZ1200" s="219"/>
      <c r="ASA1200" s="167" t="s">
        <v>123</v>
      </c>
      <c r="ASB1200" s="500" t="s">
        <v>464</v>
      </c>
      <c r="ASD1200" s="168"/>
      <c r="ASE1200" s="168">
        <f t="shared" si="14003"/>
        <v>0</v>
      </c>
      <c r="ASF1200" s="167" t="s">
        <v>67</v>
      </c>
      <c r="ASG1200" s="10">
        <f t="shared" ref="ASG1200" si="14576">ASE1200*1.2</f>
        <v>0</v>
      </c>
      <c r="ASH1200" s="10"/>
      <c r="ASI1200" s="219"/>
      <c r="ASJ1200" s="167" t="s">
        <v>123</v>
      </c>
      <c r="ASK1200" s="500" t="s">
        <v>3003</v>
      </c>
      <c r="ASM1200" s="168"/>
      <c r="ASN1200" s="168">
        <f t="shared" si="14006"/>
        <v>0</v>
      </c>
      <c r="ASO1200" s="167" t="s">
        <v>67</v>
      </c>
      <c r="ASP1200" s="10">
        <f t="shared" ref="ASP1200" si="14577">ASN1200*1.2</f>
        <v>0</v>
      </c>
      <c r="ASQ1200" s="10"/>
      <c r="ASR1200" s="219"/>
      <c r="ASS1200" s="167" t="s">
        <v>123</v>
      </c>
      <c r="AST1200" s="500" t="s">
        <v>951</v>
      </c>
      <c r="ASV1200" s="168"/>
      <c r="ASW1200" s="168">
        <f t="shared" si="14009"/>
        <v>21</v>
      </c>
      <c r="ASX1200" s="167" t="s">
        <v>67</v>
      </c>
      <c r="ASY1200" s="10">
        <f t="shared" ref="ASY1200" si="14578">ASW1200*1.2</f>
        <v>25.2</v>
      </c>
      <c r="ASZ1200" s="10"/>
      <c r="ATA1200" s="219"/>
      <c r="ATB1200" s="167" t="s">
        <v>123</v>
      </c>
      <c r="ATC1200" s="500" t="s">
        <v>3088</v>
      </c>
      <c r="ATE1200" s="168"/>
      <c r="ATF1200" s="168">
        <f t="shared" si="14012"/>
        <v>0</v>
      </c>
      <c r="ATG1200" s="167" t="s">
        <v>67</v>
      </c>
      <c r="ATH1200" s="10">
        <f t="shared" ref="ATH1200" si="14579">ATF1200*1.2</f>
        <v>0</v>
      </c>
      <c r="ATI1200" s="10"/>
      <c r="ATJ1200" s="219"/>
      <c r="ATK1200" s="167" t="s">
        <v>123</v>
      </c>
      <c r="ATL1200" s="500" t="s">
        <v>3659</v>
      </c>
      <c r="ATN1200" s="168"/>
      <c r="ATO1200" s="168">
        <f t="shared" si="14015"/>
        <v>0</v>
      </c>
      <c r="ATP1200" s="167" t="s">
        <v>67</v>
      </c>
      <c r="ATQ1200" s="10">
        <f t="shared" ref="ATQ1200" si="14580">ATO1200*1.2</f>
        <v>0</v>
      </c>
      <c r="ATR1200" s="10"/>
      <c r="ATS1200" s="219"/>
      <c r="ATT1200" s="167" t="s">
        <v>123</v>
      </c>
      <c r="ATU1200" s="500" t="s">
        <v>2411</v>
      </c>
      <c r="ATW1200" s="168"/>
      <c r="ATX1200" s="168">
        <f t="shared" si="14018"/>
        <v>22</v>
      </c>
      <c r="ATY1200" s="167" t="s">
        <v>67</v>
      </c>
      <c r="ATZ1200" s="10">
        <f t="shared" ref="ATZ1200" si="14581">ATX1200*1.2</f>
        <v>26.4</v>
      </c>
      <c r="AUA1200" s="10"/>
      <c r="AUB1200" s="219"/>
      <c r="AUC1200" s="167" t="s">
        <v>123</v>
      </c>
      <c r="AUD1200" s="500" t="s">
        <v>3088</v>
      </c>
      <c r="AUF1200" s="168"/>
      <c r="AUG1200" s="168">
        <f t="shared" si="14021"/>
        <v>0</v>
      </c>
      <c r="AUH1200" s="167" t="s">
        <v>67</v>
      </c>
      <c r="AUI1200" s="10">
        <f t="shared" ref="AUI1200" si="14582">AUG1200*1.2</f>
        <v>0</v>
      </c>
      <c r="AUJ1200" s="10"/>
      <c r="AUK1200" s="219"/>
      <c r="AUL1200" s="167" t="s">
        <v>123</v>
      </c>
      <c r="AUM1200" s="500" t="s">
        <v>3409</v>
      </c>
      <c r="AUO1200" s="168"/>
      <c r="AUP1200" s="168">
        <f t="shared" si="14024"/>
        <v>0</v>
      </c>
      <c r="AUQ1200" s="167" t="s">
        <v>67</v>
      </c>
      <c r="AUR1200" s="10">
        <f t="shared" ref="AUR1200" si="14583">AUP1200*1.2</f>
        <v>0</v>
      </c>
      <c r="AUS1200" s="10"/>
      <c r="AUT1200" s="219"/>
      <c r="AUU1200" s="167" t="s">
        <v>123</v>
      </c>
      <c r="AUV1200" s="500" t="s">
        <v>577</v>
      </c>
      <c r="AUX1200" s="168"/>
      <c r="AUY1200" s="168">
        <f t="shared" si="14027"/>
        <v>0</v>
      </c>
      <c r="AUZ1200" s="167" t="s">
        <v>67</v>
      </c>
      <c r="AVA1200" s="10">
        <f t="shared" ref="AVA1200" si="14584">AUY1200*1.2</f>
        <v>0</v>
      </c>
      <c r="AVB1200" s="10"/>
      <c r="AVC1200" s="219"/>
      <c r="AVD1200" s="167" t="s">
        <v>123</v>
      </c>
      <c r="AVE1200" s="500" t="s">
        <v>915</v>
      </c>
      <c r="AVG1200" s="168"/>
      <c r="AVH1200" s="168">
        <f t="shared" si="14030"/>
        <v>4</v>
      </c>
      <c r="AVI1200" s="167" t="s">
        <v>67</v>
      </c>
      <c r="AVJ1200" s="10">
        <f t="shared" ref="AVJ1200" si="14585">AVH1200*1.2</f>
        <v>4.8</v>
      </c>
      <c r="AVK1200" s="10"/>
      <c r="AVL1200" s="219"/>
      <c r="AVM1200" s="167" t="s">
        <v>123</v>
      </c>
      <c r="AVN1200" s="328" t="s">
        <v>3545</v>
      </c>
      <c r="AVP1200" s="168"/>
      <c r="AVQ1200" s="168">
        <f t="shared" si="14033"/>
        <v>8</v>
      </c>
      <c r="AVR1200" s="167" t="s">
        <v>67</v>
      </c>
      <c r="AVS1200" s="10">
        <f t="shared" ref="AVS1200" si="14586">AVQ1200*1.2</f>
        <v>9.6</v>
      </c>
      <c r="AVT1200" s="10"/>
      <c r="AVU1200" s="219"/>
      <c r="AVV1200" s="167" t="s">
        <v>123</v>
      </c>
      <c r="AVW1200" s="500" t="s">
        <v>688</v>
      </c>
      <c r="AVY1200" s="168"/>
      <c r="AVZ1200" s="168">
        <f t="shared" si="14036"/>
        <v>0</v>
      </c>
      <c r="AWA1200" s="167" t="s">
        <v>67</v>
      </c>
      <c r="AWB1200" s="10">
        <f t="shared" ref="AWB1200" si="14587">AVZ1200*1.2</f>
        <v>0</v>
      </c>
      <c r="AWC1200" s="10"/>
      <c r="AWD1200" s="219"/>
      <c r="AWE1200" s="167" t="s">
        <v>123</v>
      </c>
      <c r="AWF1200" s="500" t="s">
        <v>700</v>
      </c>
      <c r="AWH1200" s="168"/>
      <c r="AWI1200" s="168">
        <f t="shared" si="14039"/>
        <v>2</v>
      </c>
      <c r="AWJ1200" s="167" t="s">
        <v>67</v>
      </c>
      <c r="AWK1200" s="10">
        <f t="shared" ref="AWK1200" si="14588">AWI1200*1.2</f>
        <v>2.4</v>
      </c>
      <c r="AWL1200" s="10"/>
      <c r="AWM1200" s="219"/>
      <c r="AWN1200" s="167" t="s">
        <v>123</v>
      </c>
      <c r="AWO1200" s="500" t="s">
        <v>1956</v>
      </c>
      <c r="AWQ1200" s="168"/>
      <c r="AWR1200" s="168">
        <f t="shared" si="14042"/>
        <v>0</v>
      </c>
      <c r="AWS1200" s="167" t="s">
        <v>67</v>
      </c>
      <c r="AWT1200" s="10">
        <f t="shared" ref="AWT1200" si="14589">AWR1200*1.2</f>
        <v>0</v>
      </c>
      <c r="AWU1200" s="10"/>
      <c r="AWV1200" s="219"/>
      <c r="AWW1200" s="167" t="s">
        <v>123</v>
      </c>
      <c r="AWX1200" s="500" t="s">
        <v>2965</v>
      </c>
      <c r="AWZ1200" s="168"/>
      <c r="AXA1200" s="168">
        <f t="shared" si="14045"/>
        <v>0</v>
      </c>
      <c r="AXB1200" s="167" t="s">
        <v>67</v>
      </c>
      <c r="AXC1200" s="10">
        <f t="shared" ref="AXC1200" si="14590">AXA1200*1.2</f>
        <v>0</v>
      </c>
      <c r="AXD1200" s="10"/>
      <c r="AXE1200" s="219"/>
      <c r="AXF1200" s="167" t="s">
        <v>123</v>
      </c>
      <c r="AXG1200" s="498" t="s">
        <v>2318</v>
      </c>
      <c r="AXI1200" s="168"/>
      <c r="AXJ1200" s="168">
        <f t="shared" si="14048"/>
        <v>0</v>
      </c>
      <c r="AXK1200" s="167" t="s">
        <v>67</v>
      </c>
      <c r="AXL1200" s="10">
        <f t="shared" ref="AXL1200" si="14591">AXJ1200*1.2</f>
        <v>0</v>
      </c>
      <c r="AXM1200" s="10"/>
      <c r="AXN1200" s="219"/>
      <c r="AXO1200" s="167" t="s">
        <v>123</v>
      </c>
      <c r="AXP1200" s="500" t="s">
        <v>464</v>
      </c>
      <c r="AXR1200" s="168"/>
      <c r="AXS1200" s="168">
        <f t="shared" si="14051"/>
        <v>0</v>
      </c>
      <c r="AXT1200" s="167" t="s">
        <v>67</v>
      </c>
      <c r="AXU1200" s="10">
        <f t="shared" ref="AXU1200" si="14592">AXS1200*1.2</f>
        <v>0</v>
      </c>
      <c r="AXV1200" s="10"/>
      <c r="AXW1200" s="219"/>
      <c r="AXX1200" s="167" t="s">
        <v>123</v>
      </c>
      <c r="AXY1200" s="500" t="s">
        <v>520</v>
      </c>
      <c r="AYA1200" s="168"/>
      <c r="AYB1200" s="168">
        <f t="shared" si="14054"/>
        <v>0</v>
      </c>
      <c r="AYC1200" s="167" t="s">
        <v>67</v>
      </c>
      <c r="AYD1200" s="10">
        <f t="shared" ref="AYD1200" si="14593">AYB1200*1.2</f>
        <v>0</v>
      </c>
      <c r="AYE1200" s="10"/>
      <c r="AYF1200" s="219"/>
      <c r="AYG1200" s="167" t="s">
        <v>123</v>
      </c>
      <c r="AYH1200" s="500" t="s">
        <v>459</v>
      </c>
      <c r="AYJ1200" s="168"/>
      <c r="AYK1200" s="168">
        <f t="shared" si="14057"/>
        <v>0</v>
      </c>
      <c r="AYL1200" s="167" t="s">
        <v>67</v>
      </c>
      <c r="AYM1200" s="10">
        <f t="shared" ref="AYM1200" si="14594">AYK1200*1.2</f>
        <v>0</v>
      </c>
      <c r="AYN1200" s="10"/>
      <c r="AYO1200" s="219"/>
      <c r="AYP1200" s="167" t="s">
        <v>123</v>
      </c>
      <c r="AYQ1200" s="500" t="s">
        <v>3293</v>
      </c>
      <c r="AYS1200" s="168"/>
      <c r="AYT1200" s="168">
        <f t="shared" si="14060"/>
        <v>9</v>
      </c>
      <c r="AYU1200" s="167" t="s">
        <v>67</v>
      </c>
      <c r="AYV1200" s="10">
        <f t="shared" ref="AYV1200" si="14595">AYT1200*1.2</f>
        <v>10.799999999999999</v>
      </c>
      <c r="AYW1200" s="10"/>
      <c r="AYX1200" s="219"/>
      <c r="AYY1200" s="167" t="s">
        <v>123</v>
      </c>
      <c r="AYZ1200" s="498" t="s">
        <v>1995</v>
      </c>
      <c r="AZB1200" s="168"/>
      <c r="AZC1200" s="168">
        <f t="shared" si="14063"/>
        <v>0</v>
      </c>
      <c r="AZD1200" s="167" t="s">
        <v>67</v>
      </c>
      <c r="AZE1200" s="10">
        <f t="shared" ref="AZE1200" si="14596">AZC1200*1.2</f>
        <v>0</v>
      </c>
      <c r="AZF1200" s="10"/>
      <c r="AZG1200" s="219"/>
      <c r="AZH1200" s="167" t="s">
        <v>123</v>
      </c>
      <c r="AZI1200" s="500" t="s">
        <v>3592</v>
      </c>
      <c r="AZK1200" s="168"/>
      <c r="AZL1200" s="168">
        <f t="shared" si="14066"/>
        <v>4</v>
      </c>
      <c r="AZM1200" s="167" t="s">
        <v>67</v>
      </c>
      <c r="AZN1200" s="10">
        <f t="shared" ref="AZN1200" si="14597">AZL1200*1.2</f>
        <v>4.8</v>
      </c>
      <c r="AZO1200" s="10"/>
      <c r="AZP1200" s="219"/>
      <c r="AZQ1200" s="167" t="s">
        <v>123</v>
      </c>
      <c r="AZR1200" s="500" t="s">
        <v>3003</v>
      </c>
      <c r="AZT1200" s="168"/>
      <c r="AZU1200" s="168">
        <f t="shared" si="14069"/>
        <v>0</v>
      </c>
      <c r="AZV1200" s="167" t="s">
        <v>67</v>
      </c>
      <c r="AZW1200" s="10">
        <f t="shared" ref="AZW1200" si="14598">AZU1200*1.2</f>
        <v>0</v>
      </c>
      <c r="AZX1200" s="10"/>
      <c r="AZY1200" s="219"/>
      <c r="AZZ1200" s="167" t="s">
        <v>123</v>
      </c>
      <c r="BAA1200" s="500" t="s">
        <v>480</v>
      </c>
      <c r="BAC1200" s="168"/>
      <c r="BAD1200" s="168">
        <f t="shared" si="14072"/>
        <v>0</v>
      </c>
      <c r="BAE1200" s="167" t="s">
        <v>67</v>
      </c>
      <c r="BAF1200" s="10">
        <f t="shared" ref="BAF1200" si="14599">BAD1200*1.2</f>
        <v>0</v>
      </c>
      <c r="BAG1200" s="10"/>
      <c r="BAH1200" s="219"/>
      <c r="BAI1200" s="167" t="s">
        <v>123</v>
      </c>
      <c r="BAJ1200" s="500" t="s">
        <v>3652</v>
      </c>
      <c r="BAL1200" s="168"/>
      <c r="BAM1200" s="168">
        <f t="shared" si="14075"/>
        <v>0</v>
      </c>
      <c r="BAN1200" s="167" t="s">
        <v>67</v>
      </c>
      <c r="BAO1200" s="10">
        <f t="shared" ref="BAO1200" si="14600">BAM1200*1.2</f>
        <v>0</v>
      </c>
      <c r="BAP1200" s="10"/>
      <c r="BAQ1200" s="219"/>
      <c r="BAR1200" s="167" t="s">
        <v>123</v>
      </c>
      <c r="BAS1200" s="500" t="s">
        <v>495</v>
      </c>
      <c r="BAU1200" s="168"/>
      <c r="BAV1200" s="168">
        <f t="shared" si="14078"/>
        <v>0</v>
      </c>
      <c r="BAW1200" s="167" t="s">
        <v>67</v>
      </c>
      <c r="BAX1200" s="10">
        <f t="shared" ref="BAX1200" si="14601">BAV1200*1.2</f>
        <v>0</v>
      </c>
      <c r="BAY1200" s="10"/>
      <c r="BAZ1200" s="219"/>
      <c r="BBA1200" s="167" t="s">
        <v>123</v>
      </c>
      <c r="BBB1200" s="500" t="s">
        <v>2435</v>
      </c>
      <c r="BBD1200" s="168"/>
      <c r="BBE1200" s="168">
        <f t="shared" si="14081"/>
        <v>1</v>
      </c>
      <c r="BBF1200" s="167" t="s">
        <v>67</v>
      </c>
      <c r="BBG1200" s="10">
        <f t="shared" ref="BBG1200" si="14602">BBE1200*1.2</f>
        <v>1.2</v>
      </c>
      <c r="BBH1200" s="10"/>
      <c r="BBI1200" s="219"/>
      <c r="BBJ1200" s="167" t="s">
        <v>123</v>
      </c>
      <c r="BBK1200" s="500" t="s">
        <v>922</v>
      </c>
      <c r="BBM1200" s="168"/>
      <c r="BBN1200" s="168">
        <f t="shared" si="14084"/>
        <v>3</v>
      </c>
      <c r="BBO1200" s="167" t="s">
        <v>67</v>
      </c>
      <c r="BBP1200" s="10">
        <f t="shared" ref="BBP1200" si="14603">BBN1200*1.2</f>
        <v>3.5999999999999996</v>
      </c>
      <c r="BBQ1200" s="10"/>
      <c r="BBR1200" s="219"/>
      <c r="BBS1200" s="167" t="s">
        <v>123</v>
      </c>
      <c r="BBT1200" s="500" t="s">
        <v>3427</v>
      </c>
      <c r="BBV1200" s="168"/>
      <c r="BBW1200" s="168">
        <f t="shared" si="14087"/>
        <v>0</v>
      </c>
      <c r="BBX1200" s="167" t="s">
        <v>67</v>
      </c>
      <c r="BBY1200" s="10">
        <f t="shared" ref="BBY1200" si="14604">BBW1200*1.2</f>
        <v>0</v>
      </c>
      <c r="BBZ1200" s="10"/>
      <c r="BCA1200" s="219"/>
      <c r="BCB1200" s="167" t="s">
        <v>123</v>
      </c>
      <c r="BCC1200" s="503" t="s">
        <v>3391</v>
      </c>
      <c r="BCE1200" s="168"/>
      <c r="BCF1200" s="168">
        <f t="shared" si="14090"/>
        <v>0</v>
      </c>
      <c r="BCG1200" s="167" t="s">
        <v>67</v>
      </c>
      <c r="BCH1200" s="10">
        <f t="shared" ref="BCH1200" si="14605">BCF1200*1.2</f>
        <v>0</v>
      </c>
      <c r="BCI1200" s="10"/>
      <c r="BCJ1200" s="219"/>
      <c r="BCK1200" s="167" t="s">
        <v>123</v>
      </c>
      <c r="BCL1200" s="500" t="s">
        <v>1621</v>
      </c>
      <c r="BCN1200" s="168"/>
      <c r="BCO1200" s="168">
        <f t="shared" si="14093"/>
        <v>21</v>
      </c>
      <c r="BCP1200" s="167" t="s">
        <v>67</v>
      </c>
      <c r="BCQ1200" s="10">
        <f t="shared" ref="BCQ1200" si="14606">BCO1200*1.2</f>
        <v>25.2</v>
      </c>
      <c r="BCR1200" s="10"/>
      <c r="BCS1200" s="219"/>
      <c r="BCT1200" s="167" t="s">
        <v>123</v>
      </c>
      <c r="BCU1200" s="500" t="s">
        <v>3427</v>
      </c>
      <c r="BCW1200" s="168"/>
      <c r="BCX1200" s="168">
        <f t="shared" si="14096"/>
        <v>0</v>
      </c>
      <c r="BCY1200" s="167" t="s">
        <v>67</v>
      </c>
      <c r="BCZ1200" s="10">
        <f t="shared" ref="BCZ1200" si="14607">BCX1200*1.2</f>
        <v>0</v>
      </c>
      <c r="BDA1200" s="10"/>
      <c r="BDB1200" s="219"/>
      <c r="BDC1200" s="167" t="s">
        <v>123</v>
      </c>
      <c r="BDD1200" s="500" t="s">
        <v>788</v>
      </c>
      <c r="BDF1200" s="168"/>
      <c r="BDG1200" s="168">
        <f t="shared" si="14099"/>
        <v>5</v>
      </c>
      <c r="BDH1200" s="167" t="s">
        <v>67</v>
      </c>
      <c r="BDI1200" s="10">
        <f t="shared" ref="BDI1200" si="14608">BDG1200*1.2</f>
        <v>6</v>
      </c>
      <c r="BDJ1200" s="10"/>
      <c r="BDK1200" s="219"/>
      <c r="BDL1200" s="167" t="s">
        <v>123</v>
      </c>
      <c r="BDM1200" s="328" t="s">
        <v>1902</v>
      </c>
      <c r="BDO1200" s="168"/>
      <c r="BDP1200" s="168">
        <f t="shared" si="14102"/>
        <v>0</v>
      </c>
      <c r="BDQ1200" s="167" t="s">
        <v>67</v>
      </c>
      <c r="BDR1200" s="10">
        <f t="shared" ref="BDR1200" si="14609">BDP1200*1.2</f>
        <v>0</v>
      </c>
      <c r="BDS1200" s="10"/>
      <c r="BDT1200" s="219"/>
      <c r="BDU1200" s="167" t="s">
        <v>123</v>
      </c>
      <c r="BDV1200" s="500" t="s">
        <v>2300</v>
      </c>
      <c r="BDX1200" s="168"/>
      <c r="BDY1200" s="168">
        <f t="shared" si="14105"/>
        <v>0</v>
      </c>
      <c r="BDZ1200" s="167" t="s">
        <v>67</v>
      </c>
      <c r="BEA1200" s="10">
        <f t="shared" ref="BEA1200" si="14610">BDY1200*1.2</f>
        <v>0</v>
      </c>
      <c r="BEB1200" s="10"/>
      <c r="BEC1200" s="219"/>
      <c r="BED1200" s="167" t="s">
        <v>123</v>
      </c>
      <c r="BEE1200" s="498" t="s">
        <v>3367</v>
      </c>
      <c r="BEG1200" s="168"/>
      <c r="BEH1200" s="168">
        <f t="shared" si="14108"/>
        <v>0</v>
      </c>
      <c r="BEI1200" s="167" t="s">
        <v>67</v>
      </c>
      <c r="BEJ1200" s="10">
        <f t="shared" ref="BEJ1200" si="14611">BEH1200*1.2</f>
        <v>0</v>
      </c>
      <c r="BEK1200" s="10"/>
      <c r="BEL1200" s="219"/>
      <c r="BEM1200" s="167" t="s">
        <v>123</v>
      </c>
      <c r="BEN1200" s="498" t="s">
        <v>3409</v>
      </c>
      <c r="BEP1200" s="168"/>
      <c r="BEQ1200" s="168">
        <f t="shared" si="14111"/>
        <v>0</v>
      </c>
      <c r="BER1200" s="167" t="s">
        <v>67</v>
      </c>
      <c r="BES1200" s="10">
        <f t="shared" ref="BES1200" si="14612">BEQ1200*1.2</f>
        <v>0</v>
      </c>
      <c r="BET1200" s="10"/>
      <c r="BEU1200" s="219"/>
      <c r="BEV1200" s="167" t="s">
        <v>123</v>
      </c>
      <c r="BEW1200" s="500" t="s">
        <v>482</v>
      </c>
      <c r="BEY1200" s="168"/>
      <c r="BEZ1200" s="168">
        <f t="shared" si="14114"/>
        <v>0</v>
      </c>
      <c r="BFA1200" s="167" t="s">
        <v>67</v>
      </c>
      <c r="BFB1200" s="10">
        <f t="shared" ref="BFB1200" si="14613">BEZ1200*1.2</f>
        <v>0</v>
      </c>
      <c r="BFC1200" s="10"/>
      <c r="BFD1200" s="219"/>
      <c r="BFE1200" s="167"/>
      <c r="BFF1200" s="327"/>
      <c r="BFH1200" s="168"/>
      <c r="BFI1200" s="168"/>
      <c r="BFJ1200" s="167"/>
      <c r="BFK1200" s="10"/>
      <c r="BFL1200" s="10"/>
      <c r="BFN1200" s="167"/>
      <c r="BFO1200" s="327"/>
      <c r="BFQ1200" s="168"/>
      <c r="BFR1200" s="168"/>
      <c r="BFS1200" s="167"/>
      <c r="BFT1200" s="10"/>
      <c r="BFU1200" s="10"/>
      <c r="BFW1200" s="167"/>
      <c r="BFX1200" s="328"/>
      <c r="BFZ1200" s="168"/>
      <c r="BGA1200" s="168"/>
      <c r="BGB1200" s="167"/>
      <c r="BGC1200" s="10"/>
      <c r="BGD1200" s="10"/>
      <c r="BGF1200" s="167"/>
      <c r="BGG1200" s="327"/>
      <c r="BGI1200" s="168"/>
      <c r="BGJ1200" s="168"/>
      <c r="BGK1200" s="167"/>
      <c r="BGL1200" s="10"/>
      <c r="BGM1200" s="10"/>
      <c r="BGO1200" s="167"/>
      <c r="BGP1200" s="328"/>
      <c r="BGR1200" s="168"/>
      <c r="BGS1200" s="168"/>
      <c r="BGT1200" s="167"/>
      <c r="BGU1200" s="10"/>
      <c r="BGV1200" s="10"/>
      <c r="BGX1200" s="167"/>
      <c r="BGY1200" s="327"/>
      <c r="BHA1200" s="168"/>
      <c r="BHB1200" s="168"/>
      <c r="BHC1200" s="167"/>
      <c r="BHD1200" s="10"/>
      <c r="BHE1200" s="10"/>
    </row>
    <row r="1201" spans="1:1565" s="14" customFormat="1" ht="15">
      <c r="A1201" s="167" t="s">
        <v>124</v>
      </c>
      <c r="B1201" s="325" t="s">
        <v>480</v>
      </c>
      <c r="D1201" s="168"/>
      <c r="E1201" s="168">
        <f>VLOOKUP(B1201,$A$1213:$F$2274,6,FALSE)</f>
        <v>0</v>
      </c>
      <c r="F1201" s="167" t="s">
        <v>69</v>
      </c>
      <c r="G1201" s="10">
        <f>E1201*1.1</f>
        <v>0</v>
      </c>
      <c r="H1201" s="10"/>
      <c r="I1201" s="219"/>
      <c r="J1201" s="167" t="s">
        <v>124</v>
      </c>
      <c r="K1201" s="325" t="s">
        <v>3003</v>
      </c>
      <c r="M1201" s="168"/>
      <c r="N1201" s="168">
        <f>VLOOKUP(K1201,$A$1213:$F$2274,6,FALSE)</f>
        <v>0</v>
      </c>
      <c r="O1201" s="167" t="s">
        <v>69</v>
      </c>
      <c r="P1201" s="10">
        <f>N1201*1.1</f>
        <v>0</v>
      </c>
      <c r="Q1201" s="10"/>
      <c r="R1201" s="219"/>
      <c r="S1201" s="167" t="s">
        <v>124</v>
      </c>
      <c r="T1201" s="325" t="s">
        <v>464</v>
      </c>
      <c r="V1201" s="168"/>
      <c r="W1201" s="168">
        <f t="shared" si="13619"/>
        <v>0</v>
      </c>
      <c r="X1201" s="167" t="s">
        <v>69</v>
      </c>
      <c r="Y1201" s="10">
        <f t="shared" ref="Y1201" si="14614">W1201*1.1</f>
        <v>0</v>
      </c>
      <c r="Z1201" s="10"/>
      <c r="AA1201" s="219"/>
      <c r="AB1201" s="167" t="s">
        <v>124</v>
      </c>
      <c r="AC1201" s="325" t="s">
        <v>796</v>
      </c>
      <c r="AE1201" s="168"/>
      <c r="AF1201" s="168">
        <f t="shared" si="13622"/>
        <v>1</v>
      </c>
      <c r="AG1201" s="167" t="s">
        <v>69</v>
      </c>
      <c r="AH1201" s="10">
        <f t="shared" ref="AH1201" si="14615">AF1201*1.1</f>
        <v>1.1000000000000001</v>
      </c>
      <c r="AI1201" s="10"/>
      <c r="AJ1201" s="219"/>
      <c r="AK1201" s="167" t="s">
        <v>124</v>
      </c>
      <c r="AL1201" s="498" t="s">
        <v>3652</v>
      </c>
      <c r="AN1201" s="168"/>
      <c r="AO1201" s="168">
        <f t="shared" si="13625"/>
        <v>0</v>
      </c>
      <c r="AP1201" s="167" t="s">
        <v>69</v>
      </c>
      <c r="AQ1201" s="10">
        <f t="shared" ref="AQ1201" si="14616">AO1201*1.1</f>
        <v>0</v>
      </c>
      <c r="AR1201" s="10"/>
      <c r="AS1201" s="219"/>
      <c r="AT1201" s="167" t="s">
        <v>124</v>
      </c>
      <c r="AU1201" s="325" t="s">
        <v>951</v>
      </c>
      <c r="AW1201" s="168"/>
      <c r="AX1201" s="168">
        <f t="shared" si="13628"/>
        <v>21</v>
      </c>
      <c r="AY1201" s="167" t="s">
        <v>69</v>
      </c>
      <c r="AZ1201" s="10">
        <f t="shared" ref="AZ1201" si="14617">AX1201*1.1</f>
        <v>23.1</v>
      </c>
      <c r="BA1201" s="10"/>
      <c r="BB1201" s="219"/>
      <c r="BC1201" s="167" t="s">
        <v>124</v>
      </c>
      <c r="BD1201" s="325" t="s">
        <v>3088</v>
      </c>
      <c r="BF1201" s="168"/>
      <c r="BG1201" s="168">
        <f t="shared" si="13631"/>
        <v>0</v>
      </c>
      <c r="BH1201" s="167" t="s">
        <v>69</v>
      </c>
      <c r="BI1201" s="10">
        <f t="shared" ref="BI1201" si="14618">BG1201*1.1</f>
        <v>0</v>
      </c>
      <c r="BJ1201" s="10"/>
      <c r="BK1201" s="219"/>
      <c r="BL1201" s="167" t="s">
        <v>124</v>
      </c>
      <c r="BM1201" s="325" t="s">
        <v>500</v>
      </c>
      <c r="BO1201" s="168"/>
      <c r="BP1201" s="168">
        <f t="shared" si="13634"/>
        <v>3</v>
      </c>
      <c r="BQ1201" s="167" t="s">
        <v>69</v>
      </c>
      <c r="BR1201" s="10">
        <f t="shared" ref="BR1201" si="14619">BP1201*1.1</f>
        <v>3.3000000000000003</v>
      </c>
      <c r="BS1201" s="10"/>
      <c r="BT1201" s="219"/>
      <c r="BU1201" s="167" t="s">
        <v>124</v>
      </c>
      <c r="BV1201" s="325" t="s">
        <v>464</v>
      </c>
      <c r="BX1201" s="168"/>
      <c r="BY1201" s="168">
        <f t="shared" si="13637"/>
        <v>0</v>
      </c>
      <c r="BZ1201" s="167" t="s">
        <v>69</v>
      </c>
      <c r="CA1201" s="10">
        <f t="shared" ref="CA1201" si="14620">BY1201*1.1</f>
        <v>0</v>
      </c>
      <c r="CB1201" s="10"/>
      <c r="CC1201" s="219"/>
      <c r="CD1201" s="167" t="s">
        <v>124</v>
      </c>
      <c r="CE1201" s="325" t="s">
        <v>577</v>
      </c>
      <c r="CG1201" s="168"/>
      <c r="CH1201" s="168">
        <f t="shared" si="13640"/>
        <v>0</v>
      </c>
      <c r="CI1201" s="167" t="s">
        <v>69</v>
      </c>
      <c r="CJ1201" s="10">
        <f t="shared" ref="CJ1201" si="14621">CH1201*1.1</f>
        <v>0</v>
      </c>
      <c r="CK1201" s="10"/>
      <c r="CL1201" s="219"/>
      <c r="CM1201" s="167" t="s">
        <v>124</v>
      </c>
      <c r="CN1201" s="325" t="s">
        <v>796</v>
      </c>
      <c r="CP1201" s="168"/>
      <c r="CQ1201" s="168">
        <f t="shared" si="13643"/>
        <v>1</v>
      </c>
      <c r="CR1201" s="167" t="s">
        <v>69</v>
      </c>
      <c r="CS1201" s="10">
        <f t="shared" ref="CS1201" si="14622">CQ1201*1.1</f>
        <v>1.1000000000000001</v>
      </c>
      <c r="CT1201" s="10"/>
      <c r="CU1201" s="219"/>
      <c r="CV1201" s="167" t="s">
        <v>124</v>
      </c>
      <c r="CW1201" s="325" t="s">
        <v>491</v>
      </c>
      <c r="CY1201" s="168"/>
      <c r="CZ1201" s="168">
        <f t="shared" si="13646"/>
        <v>0</v>
      </c>
      <c r="DA1201" s="167" t="s">
        <v>69</v>
      </c>
      <c r="DB1201" s="10">
        <f t="shared" ref="DB1201" si="14623">CZ1201*1.1</f>
        <v>0</v>
      </c>
      <c r="DC1201" s="10"/>
      <c r="DD1201" s="219"/>
      <c r="DE1201" s="167" t="s">
        <v>124</v>
      </c>
      <c r="DF1201" s="325" t="s">
        <v>3652</v>
      </c>
      <c r="DH1201" s="168"/>
      <c r="DI1201" s="168">
        <f t="shared" si="13649"/>
        <v>0</v>
      </c>
      <c r="DJ1201" s="167" t="s">
        <v>69</v>
      </c>
      <c r="DK1201" s="10">
        <f t="shared" ref="DK1201" si="14624">DI1201*1.1</f>
        <v>0</v>
      </c>
      <c r="DL1201" s="10"/>
      <c r="DM1201" s="219"/>
      <c r="DN1201" s="167" t="s">
        <v>124</v>
      </c>
      <c r="DO1201" s="325" t="s">
        <v>3652</v>
      </c>
      <c r="DQ1201" s="168"/>
      <c r="DR1201" s="168">
        <f t="shared" si="13652"/>
        <v>0</v>
      </c>
      <c r="DS1201" s="167" t="s">
        <v>69</v>
      </c>
      <c r="DT1201" s="10">
        <f t="shared" ref="DT1201" si="14625">DR1201*1.1</f>
        <v>0</v>
      </c>
      <c r="DU1201" s="10"/>
      <c r="DV1201" s="219"/>
      <c r="DW1201" s="167" t="s">
        <v>124</v>
      </c>
      <c r="DX1201" s="325" t="s">
        <v>3652</v>
      </c>
      <c r="DZ1201" s="168"/>
      <c r="EA1201" s="168">
        <f t="shared" si="13655"/>
        <v>0</v>
      </c>
      <c r="EB1201" s="167" t="s">
        <v>69</v>
      </c>
      <c r="EC1201" s="10">
        <f t="shared" ref="EC1201" si="14626">EA1201*1.1</f>
        <v>0</v>
      </c>
      <c r="ED1201" s="10"/>
      <c r="EE1201" s="219"/>
      <c r="EF1201" s="167" t="s">
        <v>124</v>
      </c>
      <c r="EG1201" s="325" t="s">
        <v>3652</v>
      </c>
      <c r="EI1201" s="168"/>
      <c r="EJ1201" s="168">
        <f t="shared" si="13658"/>
        <v>0</v>
      </c>
      <c r="EK1201" s="167" t="s">
        <v>69</v>
      </c>
      <c r="EL1201" s="10">
        <f t="shared" ref="EL1201" si="14627">EJ1201*1.1</f>
        <v>0</v>
      </c>
      <c r="EM1201" s="10"/>
      <c r="EN1201" s="219"/>
      <c r="EO1201" s="167" t="s">
        <v>124</v>
      </c>
      <c r="EP1201" s="325" t="s">
        <v>2849</v>
      </c>
      <c r="ER1201" s="168"/>
      <c r="ES1201" s="168">
        <f t="shared" si="13661"/>
        <v>0</v>
      </c>
      <c r="ET1201" s="167" t="s">
        <v>69</v>
      </c>
      <c r="EU1201" s="10">
        <f t="shared" ref="EU1201" si="14628">ES1201*1.1</f>
        <v>0</v>
      </c>
      <c r="EV1201" s="10"/>
      <c r="EW1201" s="219"/>
      <c r="EX1201" s="167" t="s">
        <v>124</v>
      </c>
      <c r="EY1201" s="325" t="s">
        <v>1622</v>
      </c>
      <c r="FA1201" s="168"/>
      <c r="FB1201" s="168">
        <f t="shared" si="13664"/>
        <v>0</v>
      </c>
      <c r="FC1201" s="167" t="s">
        <v>69</v>
      </c>
      <c r="FD1201" s="10">
        <f t="shared" ref="FD1201" si="14629">FB1201*1.1</f>
        <v>0</v>
      </c>
      <c r="FE1201" s="10"/>
      <c r="FF1201" s="219"/>
      <c r="FG1201" s="167" t="s">
        <v>124</v>
      </c>
      <c r="FH1201" s="325" t="s">
        <v>500</v>
      </c>
      <c r="FJ1201" s="168"/>
      <c r="FK1201" s="168">
        <f t="shared" si="13667"/>
        <v>3</v>
      </c>
      <c r="FL1201" s="167" t="s">
        <v>69</v>
      </c>
      <c r="FM1201" s="10">
        <f t="shared" ref="FM1201" si="14630">FK1201*1.1</f>
        <v>3.3000000000000003</v>
      </c>
      <c r="FN1201" s="10"/>
      <c r="FO1201" s="219"/>
      <c r="FP1201" s="167" t="s">
        <v>124</v>
      </c>
      <c r="FQ1201" s="325" t="s">
        <v>3064</v>
      </c>
      <c r="FS1201" s="168"/>
      <c r="FT1201" s="168">
        <f t="shared" si="13670"/>
        <v>2</v>
      </c>
      <c r="FU1201" s="167" t="s">
        <v>69</v>
      </c>
      <c r="FV1201" s="10">
        <f t="shared" ref="FV1201" si="14631">FT1201*1.1</f>
        <v>2.2000000000000002</v>
      </c>
      <c r="FW1201" s="10"/>
      <c r="FX1201" s="219"/>
      <c r="FY1201" s="167" t="s">
        <v>124</v>
      </c>
      <c r="FZ1201" s="325" t="s">
        <v>480</v>
      </c>
      <c r="GB1201" s="168"/>
      <c r="GC1201" s="168">
        <f t="shared" si="13673"/>
        <v>0</v>
      </c>
      <c r="GD1201" s="167" t="s">
        <v>69</v>
      </c>
      <c r="GE1201" s="10">
        <f t="shared" ref="GE1201" si="14632">GC1201*1.1</f>
        <v>0</v>
      </c>
      <c r="GF1201" s="10"/>
      <c r="GG1201" s="219"/>
      <c r="GH1201" s="167" t="s">
        <v>124</v>
      </c>
      <c r="GI1201" s="325" t="s">
        <v>3561</v>
      </c>
      <c r="GK1201" s="168"/>
      <c r="GL1201" s="168">
        <f t="shared" si="13676"/>
        <v>7</v>
      </c>
      <c r="GM1201" s="167" t="s">
        <v>69</v>
      </c>
      <c r="GN1201" s="10">
        <f t="shared" ref="GN1201" si="14633">GL1201*1.1</f>
        <v>7.7000000000000011</v>
      </c>
      <c r="GO1201" s="10"/>
      <c r="GP1201" s="219"/>
      <c r="GQ1201" s="167" t="s">
        <v>124</v>
      </c>
      <c r="GR1201" s="325" t="s">
        <v>480</v>
      </c>
      <c r="GT1201" s="168"/>
      <c r="GU1201" s="168">
        <f t="shared" si="13679"/>
        <v>0</v>
      </c>
      <c r="GV1201" s="167" t="s">
        <v>69</v>
      </c>
      <c r="GW1201" s="10">
        <f t="shared" ref="GW1201" si="14634">GU1201*1.1</f>
        <v>0</v>
      </c>
      <c r="GX1201" s="10"/>
      <c r="GY1201" s="219"/>
      <c r="GZ1201" s="167" t="s">
        <v>124</v>
      </c>
      <c r="HA1201" s="325" t="s">
        <v>3027</v>
      </c>
      <c r="HC1201" s="168"/>
      <c r="HD1201" s="168">
        <f t="shared" si="13682"/>
        <v>0</v>
      </c>
      <c r="HE1201" s="167" t="s">
        <v>69</v>
      </c>
      <c r="HF1201" s="10">
        <f t="shared" ref="HF1201" si="14635">HD1201*1.1</f>
        <v>0</v>
      </c>
      <c r="HG1201" s="10"/>
      <c r="HH1201" s="219"/>
      <c r="HI1201" s="167" t="s">
        <v>124</v>
      </c>
      <c r="HJ1201" s="325" t="s">
        <v>1910</v>
      </c>
      <c r="HL1201" s="168"/>
      <c r="HM1201" s="168">
        <f t="shared" si="13685"/>
        <v>1</v>
      </c>
      <c r="HN1201" s="167" t="s">
        <v>69</v>
      </c>
      <c r="HO1201" s="10">
        <f t="shared" ref="HO1201" si="14636">HM1201*1.1</f>
        <v>1.1000000000000001</v>
      </c>
      <c r="HP1201" s="10"/>
      <c r="HQ1201" s="219"/>
      <c r="HR1201" s="167" t="s">
        <v>124</v>
      </c>
      <c r="HS1201" s="325" t="s">
        <v>577</v>
      </c>
      <c r="HU1201" s="168"/>
      <c r="HV1201" s="168">
        <f t="shared" si="13688"/>
        <v>0</v>
      </c>
      <c r="HW1201" s="167" t="s">
        <v>69</v>
      </c>
      <c r="HX1201" s="10">
        <f t="shared" ref="HX1201" si="14637">HV1201*1.1</f>
        <v>0</v>
      </c>
      <c r="HY1201" s="10"/>
      <c r="HZ1201" s="219"/>
      <c r="IA1201" s="167" t="s">
        <v>124</v>
      </c>
      <c r="IB1201" s="325" t="s">
        <v>2318</v>
      </c>
      <c r="ID1201" s="168"/>
      <c r="IE1201" s="168">
        <f t="shared" si="13691"/>
        <v>0</v>
      </c>
      <c r="IF1201" s="167" t="s">
        <v>69</v>
      </c>
      <c r="IG1201" s="10">
        <f t="shared" ref="IG1201" si="14638">IE1201*1.1</f>
        <v>0</v>
      </c>
      <c r="IH1201" s="10"/>
      <c r="II1201" s="219"/>
      <c r="IJ1201" s="167" t="s">
        <v>124</v>
      </c>
      <c r="IK1201" s="325" t="s">
        <v>3652</v>
      </c>
      <c r="IM1201" s="168"/>
      <c r="IN1201" s="168">
        <f t="shared" si="13694"/>
        <v>0</v>
      </c>
      <c r="IO1201" s="167" t="s">
        <v>69</v>
      </c>
      <c r="IP1201" s="10">
        <f t="shared" ref="IP1201" si="14639">IN1201*1.1</f>
        <v>0</v>
      </c>
      <c r="IQ1201" s="10"/>
      <c r="IR1201" s="219"/>
      <c r="IS1201" s="167" t="s">
        <v>124</v>
      </c>
      <c r="IT1201" s="325" t="s">
        <v>2318</v>
      </c>
      <c r="IV1201" s="168"/>
      <c r="IW1201" s="168">
        <f t="shared" si="13697"/>
        <v>0</v>
      </c>
      <c r="IX1201" s="167" t="s">
        <v>69</v>
      </c>
      <c r="IY1201" s="10">
        <f t="shared" ref="IY1201" si="14640">IW1201*1.1</f>
        <v>0</v>
      </c>
      <c r="IZ1201" s="10"/>
      <c r="JA1201" s="219"/>
      <c r="JB1201" s="167" t="s">
        <v>124</v>
      </c>
      <c r="JC1201" s="500" t="s">
        <v>2389</v>
      </c>
      <c r="JE1201" s="168"/>
      <c r="JF1201" s="168">
        <f t="shared" si="13700"/>
        <v>0</v>
      </c>
      <c r="JG1201" s="167" t="s">
        <v>69</v>
      </c>
      <c r="JH1201" s="10">
        <f t="shared" ref="JH1201" si="14641">JF1201*1.1</f>
        <v>0</v>
      </c>
      <c r="JI1201" s="10"/>
      <c r="JJ1201" s="219"/>
      <c r="JK1201" s="167" t="s">
        <v>124</v>
      </c>
      <c r="JL1201" s="500" t="s">
        <v>465</v>
      </c>
      <c r="JN1201" s="168"/>
      <c r="JO1201" s="168">
        <f t="shared" si="13703"/>
        <v>14</v>
      </c>
      <c r="JP1201" s="167" t="s">
        <v>69</v>
      </c>
      <c r="JQ1201" s="10">
        <f t="shared" ref="JQ1201" si="14642">JO1201*1.1</f>
        <v>15.400000000000002</v>
      </c>
      <c r="JR1201" s="10"/>
      <c r="JS1201" s="219"/>
      <c r="JT1201" s="167" t="s">
        <v>124</v>
      </c>
      <c r="JU1201" s="500" t="s">
        <v>3427</v>
      </c>
      <c r="JW1201" s="168"/>
      <c r="JX1201" s="168">
        <f t="shared" si="13706"/>
        <v>0</v>
      </c>
      <c r="JY1201" s="167" t="s">
        <v>69</v>
      </c>
      <c r="JZ1201" s="10">
        <f t="shared" ref="JZ1201" si="14643">JX1201*1.1</f>
        <v>0</v>
      </c>
      <c r="KA1201" s="10"/>
      <c r="KB1201" s="219"/>
      <c r="KC1201" s="167" t="s">
        <v>124</v>
      </c>
      <c r="KD1201" s="500" t="s">
        <v>452</v>
      </c>
      <c r="KF1201" s="168"/>
      <c r="KG1201" s="168">
        <f t="shared" si="13709"/>
        <v>0</v>
      </c>
      <c r="KH1201" s="167" t="s">
        <v>69</v>
      </c>
      <c r="KI1201" s="10">
        <f t="shared" ref="KI1201" si="14644">KG1201*1.1</f>
        <v>0</v>
      </c>
      <c r="KJ1201" s="10"/>
      <c r="KK1201" s="219"/>
      <c r="KL1201" s="167" t="s">
        <v>124</v>
      </c>
      <c r="KM1201" s="500" t="s">
        <v>488</v>
      </c>
      <c r="KO1201" s="168"/>
      <c r="KP1201" s="168">
        <f t="shared" si="13712"/>
        <v>0</v>
      </c>
      <c r="KQ1201" s="167" t="s">
        <v>69</v>
      </c>
      <c r="KR1201" s="10">
        <f t="shared" ref="KR1201" si="14645">KP1201*1.1</f>
        <v>0</v>
      </c>
      <c r="KS1201" s="10"/>
      <c r="KT1201" s="219"/>
      <c r="KU1201" s="167" t="s">
        <v>124</v>
      </c>
      <c r="KV1201" s="328" t="s">
        <v>951</v>
      </c>
      <c r="KX1201" s="168"/>
      <c r="KY1201" s="168">
        <f t="shared" si="13715"/>
        <v>21</v>
      </c>
      <c r="KZ1201" s="167" t="s">
        <v>69</v>
      </c>
      <c r="LA1201" s="10">
        <f t="shared" ref="LA1201" si="14646">KY1201*1.1</f>
        <v>23.1</v>
      </c>
      <c r="LB1201" s="10"/>
      <c r="LC1201" s="219"/>
      <c r="LD1201" s="167" t="s">
        <v>124</v>
      </c>
      <c r="LE1201" s="500" t="s">
        <v>3313</v>
      </c>
      <c r="LG1201" s="168"/>
      <c r="LH1201" s="168">
        <f t="shared" si="13718"/>
        <v>0</v>
      </c>
      <c r="LI1201" s="167" t="s">
        <v>69</v>
      </c>
      <c r="LJ1201" s="10">
        <f t="shared" ref="LJ1201" si="14647">LH1201*1.1</f>
        <v>0</v>
      </c>
      <c r="LK1201" s="10"/>
      <c r="LL1201" s="219"/>
      <c r="LM1201" s="167" t="s">
        <v>124</v>
      </c>
      <c r="LN1201" s="500" t="s">
        <v>520</v>
      </c>
      <c r="LP1201" s="168"/>
      <c r="LQ1201" s="168">
        <f t="shared" si="13721"/>
        <v>0</v>
      </c>
      <c r="LR1201" s="167" t="s">
        <v>69</v>
      </c>
      <c r="LS1201" s="10">
        <f t="shared" ref="LS1201" si="14648">LQ1201*1.1</f>
        <v>0</v>
      </c>
      <c r="LT1201" s="10"/>
      <c r="LU1201" s="219"/>
      <c r="LV1201" s="167" t="s">
        <v>124</v>
      </c>
      <c r="LW1201" s="500" t="s">
        <v>1910</v>
      </c>
      <c r="LY1201" s="168"/>
      <c r="LZ1201" s="168">
        <f t="shared" si="13724"/>
        <v>1</v>
      </c>
      <c r="MA1201" s="167" t="s">
        <v>69</v>
      </c>
      <c r="MB1201" s="10">
        <f t="shared" ref="MB1201" si="14649">LZ1201*1.1</f>
        <v>1.1000000000000001</v>
      </c>
      <c r="MC1201" s="10"/>
      <c r="MD1201" s="219"/>
      <c r="ME1201" s="167" t="s">
        <v>124</v>
      </c>
      <c r="MF1201" s="500" t="s">
        <v>500</v>
      </c>
      <c r="MH1201" s="168"/>
      <c r="MI1201" s="168">
        <f t="shared" si="13727"/>
        <v>3</v>
      </c>
      <c r="MJ1201" s="167" t="s">
        <v>69</v>
      </c>
      <c r="MK1201" s="10">
        <f t="shared" ref="MK1201" si="14650">MI1201*1.1</f>
        <v>3.3000000000000003</v>
      </c>
      <c r="ML1201" s="10"/>
      <c r="MM1201" s="219"/>
      <c r="MN1201" s="167" t="s">
        <v>124</v>
      </c>
      <c r="MO1201" s="328" t="s">
        <v>2868</v>
      </c>
      <c r="MQ1201" s="168"/>
      <c r="MR1201" s="168">
        <f t="shared" si="13730"/>
        <v>4</v>
      </c>
      <c r="MS1201" s="167" t="s">
        <v>69</v>
      </c>
      <c r="MT1201" s="10">
        <f t="shared" ref="MT1201" si="14651">MR1201*1.1</f>
        <v>4.4000000000000004</v>
      </c>
      <c r="MU1201" s="10"/>
      <c r="MV1201" s="219"/>
      <c r="MW1201" s="167" t="s">
        <v>124</v>
      </c>
      <c r="MX1201" s="500" t="s">
        <v>577</v>
      </c>
      <c r="MZ1201" s="168"/>
      <c r="NA1201" s="168">
        <f t="shared" si="13733"/>
        <v>0</v>
      </c>
      <c r="NB1201" s="167" t="s">
        <v>69</v>
      </c>
      <c r="NC1201" s="10">
        <f t="shared" ref="NC1201" si="14652">NA1201*1.1</f>
        <v>0</v>
      </c>
      <c r="ND1201" s="10"/>
      <c r="NE1201" s="219"/>
      <c r="NF1201" s="167" t="s">
        <v>124</v>
      </c>
      <c r="NG1201" s="500" t="s">
        <v>948</v>
      </c>
      <c r="NI1201" s="168"/>
      <c r="NJ1201" s="168">
        <f t="shared" si="13736"/>
        <v>0</v>
      </c>
      <c r="NK1201" s="167" t="s">
        <v>69</v>
      </c>
      <c r="NL1201" s="10">
        <f t="shared" ref="NL1201" si="14653">NJ1201*1.1</f>
        <v>0</v>
      </c>
      <c r="NM1201" s="10"/>
      <c r="NN1201" s="219"/>
      <c r="NO1201" s="167" t="s">
        <v>124</v>
      </c>
      <c r="NP1201" s="500" t="s">
        <v>3391</v>
      </c>
      <c r="NR1201" s="168"/>
      <c r="NS1201" s="168">
        <f t="shared" si="13739"/>
        <v>0</v>
      </c>
      <c r="NT1201" s="167" t="s">
        <v>69</v>
      </c>
      <c r="NU1201" s="10">
        <f t="shared" ref="NU1201" si="14654">NS1201*1.1</f>
        <v>0</v>
      </c>
      <c r="NV1201" s="10"/>
      <c r="NW1201" s="219"/>
      <c r="NX1201" s="167" t="s">
        <v>124</v>
      </c>
      <c r="NY1201" s="500" t="s">
        <v>3561</v>
      </c>
      <c r="OA1201" s="168"/>
      <c r="OB1201" s="168">
        <f t="shared" si="13742"/>
        <v>7</v>
      </c>
      <c r="OC1201" s="167" t="s">
        <v>69</v>
      </c>
      <c r="OD1201" s="10">
        <f t="shared" ref="OD1201" si="14655">OB1201*1.1</f>
        <v>7.7000000000000011</v>
      </c>
      <c r="OE1201" s="10"/>
      <c r="OF1201" s="219"/>
      <c r="OG1201" s="167" t="s">
        <v>124</v>
      </c>
      <c r="OH1201" s="500" t="s">
        <v>951</v>
      </c>
      <c r="OJ1201" s="168"/>
      <c r="OK1201" s="168">
        <f t="shared" si="13745"/>
        <v>21</v>
      </c>
      <c r="OL1201" s="167" t="s">
        <v>69</v>
      </c>
      <c r="OM1201" s="10">
        <f t="shared" ref="OM1201" si="14656">OK1201*1.1</f>
        <v>23.1</v>
      </c>
      <c r="ON1201" s="10"/>
      <c r="OO1201" s="219"/>
      <c r="OP1201" s="167" t="s">
        <v>124</v>
      </c>
      <c r="OQ1201" s="500" t="s">
        <v>2956</v>
      </c>
      <c r="OS1201" s="168"/>
      <c r="OT1201" s="168">
        <f t="shared" si="13748"/>
        <v>0</v>
      </c>
      <c r="OU1201" s="167" t="s">
        <v>69</v>
      </c>
      <c r="OV1201" s="10">
        <f t="shared" ref="OV1201" si="14657">OT1201*1.1</f>
        <v>0</v>
      </c>
      <c r="OW1201" s="10"/>
      <c r="OX1201" s="219"/>
      <c r="OY1201" s="167" t="s">
        <v>124</v>
      </c>
      <c r="OZ1201" s="500" t="s">
        <v>3568</v>
      </c>
      <c r="PB1201" s="168"/>
      <c r="PC1201" s="168">
        <f t="shared" si="13751"/>
        <v>0</v>
      </c>
      <c r="PD1201" s="167" t="s">
        <v>69</v>
      </c>
      <c r="PE1201" s="10">
        <f t="shared" ref="PE1201" si="14658">PC1201*1.1</f>
        <v>0</v>
      </c>
      <c r="PF1201" s="10"/>
      <c r="PG1201" s="219"/>
      <c r="PH1201" s="167" t="s">
        <v>124</v>
      </c>
      <c r="PI1201" s="500" t="s">
        <v>560</v>
      </c>
      <c r="PK1201" s="168"/>
      <c r="PL1201" s="168">
        <f t="shared" si="13754"/>
        <v>0</v>
      </c>
      <c r="PM1201" s="167" t="s">
        <v>69</v>
      </c>
      <c r="PN1201" s="10">
        <f t="shared" ref="PN1201" si="14659">PL1201*1.1</f>
        <v>0</v>
      </c>
      <c r="PO1201" s="10"/>
      <c r="PP1201" s="219"/>
      <c r="PQ1201" s="167" t="s">
        <v>124</v>
      </c>
      <c r="PR1201" s="500" t="s">
        <v>500</v>
      </c>
      <c r="PT1201" s="168"/>
      <c r="PU1201" s="168">
        <f t="shared" si="13757"/>
        <v>3</v>
      </c>
      <c r="PV1201" s="167" t="s">
        <v>69</v>
      </c>
      <c r="PW1201" s="10">
        <f t="shared" ref="PW1201" si="14660">PU1201*1.1</f>
        <v>3.3000000000000003</v>
      </c>
      <c r="PX1201" s="10"/>
      <c r="PY1201" s="219"/>
      <c r="PZ1201" s="167" t="s">
        <v>124</v>
      </c>
      <c r="QA1201" s="500" t="s">
        <v>545</v>
      </c>
      <c r="QC1201" s="168"/>
      <c r="QD1201" s="168">
        <f t="shared" si="13760"/>
        <v>0</v>
      </c>
      <c r="QE1201" s="167" t="s">
        <v>69</v>
      </c>
      <c r="QF1201" s="10">
        <f t="shared" ref="QF1201" si="14661">QD1201*1.1</f>
        <v>0</v>
      </c>
      <c r="QG1201" s="10"/>
      <c r="QH1201" s="219"/>
      <c r="QI1201" s="167" t="s">
        <v>124</v>
      </c>
      <c r="QJ1201" s="500" t="s">
        <v>3561</v>
      </c>
      <c r="QL1201" s="168"/>
      <c r="QM1201" s="168">
        <f t="shared" si="13763"/>
        <v>7</v>
      </c>
      <c r="QN1201" s="167" t="s">
        <v>69</v>
      </c>
      <c r="QO1201" s="10">
        <f t="shared" ref="QO1201" si="14662">QM1201*1.1</f>
        <v>7.7000000000000011</v>
      </c>
      <c r="QP1201" s="10"/>
      <c r="QQ1201" s="219"/>
      <c r="QR1201" s="167" t="s">
        <v>124</v>
      </c>
      <c r="QS1201" s="500" t="s">
        <v>2890</v>
      </c>
      <c r="QU1201" s="168"/>
      <c r="QV1201" s="168">
        <f t="shared" si="13766"/>
        <v>0</v>
      </c>
      <c r="QW1201" s="167" t="s">
        <v>69</v>
      </c>
      <c r="QX1201" s="10">
        <f t="shared" ref="QX1201" si="14663">QV1201*1.1</f>
        <v>0</v>
      </c>
      <c r="QY1201" s="10"/>
      <c r="QZ1201" s="219"/>
      <c r="RA1201" s="167" t="s">
        <v>124</v>
      </c>
      <c r="RB1201" s="500" t="s">
        <v>3088</v>
      </c>
      <c r="RD1201" s="168"/>
      <c r="RE1201" s="168">
        <f t="shared" si="13769"/>
        <v>0</v>
      </c>
      <c r="RF1201" s="167" t="s">
        <v>69</v>
      </c>
      <c r="RG1201" s="10">
        <f t="shared" ref="RG1201" si="14664">RE1201*1.1</f>
        <v>0</v>
      </c>
      <c r="RH1201" s="10"/>
      <c r="RI1201" s="219"/>
      <c r="RJ1201" s="167" t="s">
        <v>124</v>
      </c>
      <c r="RK1201" s="500" t="s">
        <v>562</v>
      </c>
      <c r="RM1201" s="168"/>
      <c r="RN1201" s="168">
        <f t="shared" si="13772"/>
        <v>24</v>
      </c>
      <c r="RO1201" s="167" t="s">
        <v>69</v>
      </c>
      <c r="RP1201" s="10">
        <f t="shared" ref="RP1201" si="14665">RN1201*1.1</f>
        <v>26.400000000000002</v>
      </c>
      <c r="RQ1201" s="10"/>
      <c r="RR1201" s="219"/>
      <c r="RS1201" s="167" t="s">
        <v>124</v>
      </c>
      <c r="RT1201" s="500" t="s">
        <v>3566</v>
      </c>
      <c r="RV1201" s="168"/>
      <c r="RW1201" s="168">
        <f t="shared" si="13775"/>
        <v>23</v>
      </c>
      <c r="RX1201" s="167" t="s">
        <v>69</v>
      </c>
      <c r="RY1201" s="10">
        <f t="shared" ref="RY1201" si="14666">RW1201*1.1</f>
        <v>25.3</v>
      </c>
      <c r="RZ1201" s="10"/>
      <c r="SA1201" s="219"/>
      <c r="SB1201" s="167" t="s">
        <v>124</v>
      </c>
      <c r="SC1201" s="500" t="s">
        <v>452</v>
      </c>
      <c r="SE1201" s="168"/>
      <c r="SF1201" s="168">
        <f t="shared" si="13778"/>
        <v>0</v>
      </c>
      <c r="SG1201" s="167" t="s">
        <v>69</v>
      </c>
      <c r="SH1201" s="10">
        <f t="shared" ref="SH1201" si="14667">SF1201*1.1</f>
        <v>0</v>
      </c>
      <c r="SI1201" s="10"/>
      <c r="SJ1201" s="219"/>
      <c r="SK1201" s="167" t="s">
        <v>124</v>
      </c>
      <c r="SL1201" s="500" t="s">
        <v>2942</v>
      </c>
      <c r="SN1201" s="168"/>
      <c r="SO1201" s="168">
        <f t="shared" si="13781"/>
        <v>0</v>
      </c>
      <c r="SP1201" s="167" t="s">
        <v>69</v>
      </c>
      <c r="SQ1201" s="10">
        <f t="shared" ref="SQ1201" si="14668">SO1201*1.1</f>
        <v>0</v>
      </c>
      <c r="SR1201" s="10"/>
      <c r="SS1201" s="219"/>
      <c r="ST1201" s="167" t="s">
        <v>124</v>
      </c>
      <c r="SU1201" s="500" t="s">
        <v>1900</v>
      </c>
      <c r="SW1201" s="168"/>
      <c r="SX1201" s="168">
        <f t="shared" si="13784"/>
        <v>0</v>
      </c>
      <c r="SY1201" s="167" t="s">
        <v>69</v>
      </c>
      <c r="SZ1201" s="10">
        <f t="shared" ref="SZ1201" si="14669">SX1201*1.1</f>
        <v>0</v>
      </c>
      <c r="TA1201" s="10"/>
      <c r="TB1201" s="219"/>
      <c r="TC1201" s="167" t="s">
        <v>124</v>
      </c>
      <c r="TD1201" s="500" t="s">
        <v>2874</v>
      </c>
      <c r="TF1201" s="168"/>
      <c r="TG1201" s="168">
        <f t="shared" si="13787"/>
        <v>0</v>
      </c>
      <c r="TH1201" s="167" t="s">
        <v>69</v>
      </c>
      <c r="TI1201" s="10">
        <f t="shared" ref="TI1201" si="14670">TG1201*1.1</f>
        <v>0</v>
      </c>
      <c r="TJ1201" s="10"/>
      <c r="TK1201" s="219"/>
      <c r="TL1201" s="167" t="s">
        <v>124</v>
      </c>
      <c r="TM1201" s="328" t="s">
        <v>2967</v>
      </c>
      <c r="TO1201" s="168"/>
      <c r="TP1201" s="168">
        <f t="shared" si="13790"/>
        <v>2</v>
      </c>
      <c r="TQ1201" s="167" t="s">
        <v>69</v>
      </c>
      <c r="TR1201" s="10">
        <f t="shared" ref="TR1201" si="14671">TP1201*1.1</f>
        <v>2.2000000000000002</v>
      </c>
      <c r="TS1201" s="10"/>
      <c r="TT1201" s="219"/>
      <c r="TU1201" s="167" t="s">
        <v>124</v>
      </c>
      <c r="TV1201" s="500" t="s">
        <v>3629</v>
      </c>
      <c r="TX1201" s="168"/>
      <c r="TY1201" s="168">
        <f t="shared" si="13793"/>
        <v>7</v>
      </c>
      <c r="TZ1201" s="167" t="s">
        <v>69</v>
      </c>
      <c r="UA1201" s="10">
        <f t="shared" ref="UA1201" si="14672">TY1201*1.1</f>
        <v>7.7000000000000011</v>
      </c>
      <c r="UB1201" s="10"/>
      <c r="UC1201" s="219"/>
      <c r="UD1201" s="167" t="s">
        <v>124</v>
      </c>
      <c r="UE1201" s="328" t="s">
        <v>571</v>
      </c>
      <c r="UG1201" s="168"/>
      <c r="UH1201" s="168">
        <f t="shared" si="13796"/>
        <v>0</v>
      </c>
      <c r="UI1201" s="167" t="s">
        <v>69</v>
      </c>
      <c r="UJ1201" s="10">
        <f t="shared" ref="UJ1201" si="14673">UH1201*1.1</f>
        <v>0</v>
      </c>
      <c r="UK1201" s="10"/>
      <c r="UL1201" s="219"/>
      <c r="UM1201" s="167" t="s">
        <v>124</v>
      </c>
      <c r="UN1201" s="500" t="s">
        <v>500</v>
      </c>
      <c r="UP1201" s="168"/>
      <c r="UQ1201" s="168">
        <f t="shared" si="13799"/>
        <v>3</v>
      </c>
      <c r="UR1201" s="167" t="s">
        <v>69</v>
      </c>
      <c r="US1201" s="10">
        <f t="shared" ref="US1201" si="14674">UQ1201*1.1</f>
        <v>3.3000000000000003</v>
      </c>
      <c r="UT1201" s="10"/>
      <c r="UU1201" s="219"/>
      <c r="UV1201" s="167" t="s">
        <v>124</v>
      </c>
      <c r="UW1201" s="500" t="s">
        <v>465</v>
      </c>
      <c r="UY1201" s="168"/>
      <c r="UZ1201" s="168">
        <f t="shared" si="13802"/>
        <v>14</v>
      </c>
      <c r="VA1201" s="167" t="s">
        <v>69</v>
      </c>
      <c r="VB1201" s="10">
        <f t="shared" ref="VB1201" si="14675">UZ1201*1.1</f>
        <v>15.400000000000002</v>
      </c>
      <c r="VC1201" s="10"/>
      <c r="VD1201" s="219"/>
      <c r="VE1201" s="167" t="s">
        <v>124</v>
      </c>
      <c r="VF1201" s="500" t="s">
        <v>500</v>
      </c>
      <c r="VH1201" s="168"/>
      <c r="VI1201" s="168">
        <f t="shared" si="13805"/>
        <v>3</v>
      </c>
      <c r="VJ1201" s="167" t="s">
        <v>69</v>
      </c>
      <c r="VK1201" s="10">
        <f t="shared" ref="VK1201" si="14676">VI1201*1.1</f>
        <v>3.3000000000000003</v>
      </c>
      <c r="VL1201" s="10"/>
      <c r="VM1201" s="219"/>
      <c r="VN1201" s="167" t="s">
        <v>124</v>
      </c>
      <c r="VO1201" s="500" t="s">
        <v>2932</v>
      </c>
      <c r="VQ1201" s="168"/>
      <c r="VR1201" s="168">
        <f t="shared" si="13808"/>
        <v>0</v>
      </c>
      <c r="VS1201" s="167" t="s">
        <v>69</v>
      </c>
      <c r="VT1201" s="10">
        <f t="shared" ref="VT1201" si="14677">VR1201*1.1</f>
        <v>0</v>
      </c>
      <c r="VU1201" s="10"/>
      <c r="VV1201" s="219"/>
      <c r="VW1201" s="167" t="s">
        <v>124</v>
      </c>
      <c r="VX1201" s="500" t="s">
        <v>3593</v>
      </c>
      <c r="VZ1201" s="168"/>
      <c r="WA1201" s="168">
        <f t="shared" si="13811"/>
        <v>0</v>
      </c>
      <c r="WB1201" s="167" t="s">
        <v>69</v>
      </c>
      <c r="WC1201" s="10">
        <f t="shared" ref="WC1201" si="14678">WA1201*1.1</f>
        <v>0</v>
      </c>
      <c r="WD1201" s="10"/>
      <c r="WE1201" s="219"/>
      <c r="WF1201" s="167" t="s">
        <v>124</v>
      </c>
      <c r="WG1201" s="500" t="s">
        <v>951</v>
      </c>
      <c r="WI1201" s="168"/>
      <c r="WJ1201" s="168">
        <f t="shared" si="13814"/>
        <v>21</v>
      </c>
      <c r="WK1201" s="167" t="s">
        <v>69</v>
      </c>
      <c r="WL1201" s="10">
        <f t="shared" ref="WL1201" si="14679">WJ1201*1.1</f>
        <v>23.1</v>
      </c>
      <c r="WM1201" s="10"/>
      <c r="WN1201" s="219"/>
      <c r="WO1201" s="167" t="s">
        <v>124</v>
      </c>
      <c r="WP1201" s="500" t="s">
        <v>948</v>
      </c>
      <c r="WR1201" s="168"/>
      <c r="WS1201" s="168">
        <f t="shared" si="13817"/>
        <v>0</v>
      </c>
      <c r="WT1201" s="167" t="s">
        <v>69</v>
      </c>
      <c r="WU1201" s="10">
        <f t="shared" ref="WU1201" si="14680">WS1201*1.1</f>
        <v>0</v>
      </c>
      <c r="WV1201" s="10"/>
      <c r="WW1201" s="219"/>
      <c r="WX1201" s="167" t="s">
        <v>124</v>
      </c>
      <c r="WY1201" s="499" t="s">
        <v>2969</v>
      </c>
      <c r="XA1201" s="168"/>
      <c r="XB1201" s="168">
        <f t="shared" si="13820"/>
        <v>30</v>
      </c>
      <c r="XC1201" s="167" t="s">
        <v>69</v>
      </c>
      <c r="XD1201" s="10">
        <f t="shared" ref="XD1201" si="14681">XB1201*1.1</f>
        <v>33</v>
      </c>
      <c r="XE1201" s="10"/>
      <c r="XF1201" s="219"/>
      <c r="XG1201" s="167" t="s">
        <v>124</v>
      </c>
      <c r="XH1201" s="500" t="s">
        <v>2941</v>
      </c>
      <c r="XJ1201" s="168"/>
      <c r="XK1201" s="168">
        <f t="shared" si="13823"/>
        <v>0</v>
      </c>
      <c r="XL1201" s="167" t="s">
        <v>69</v>
      </c>
      <c r="XM1201" s="10">
        <f t="shared" ref="XM1201" si="14682">XK1201*1.1</f>
        <v>0</v>
      </c>
      <c r="XN1201" s="10"/>
      <c r="XO1201" s="219"/>
      <c r="XP1201" s="167" t="s">
        <v>124</v>
      </c>
      <c r="XQ1201" s="500" t="s">
        <v>500</v>
      </c>
      <c r="XS1201" s="168"/>
      <c r="XT1201" s="168">
        <f t="shared" si="13826"/>
        <v>3</v>
      </c>
      <c r="XU1201" s="167" t="s">
        <v>69</v>
      </c>
      <c r="XV1201" s="10">
        <f t="shared" ref="XV1201" si="14683">XT1201*1.1</f>
        <v>3.3000000000000003</v>
      </c>
      <c r="XW1201" s="10"/>
      <c r="XX1201" s="219"/>
      <c r="XY1201" s="167" t="s">
        <v>124</v>
      </c>
      <c r="XZ1201" s="500" t="s">
        <v>3600</v>
      </c>
      <c r="YB1201" s="168"/>
      <c r="YC1201" s="168">
        <f t="shared" si="13829"/>
        <v>1</v>
      </c>
      <c r="YD1201" s="167" t="s">
        <v>69</v>
      </c>
      <c r="YE1201" s="10">
        <f t="shared" ref="YE1201" si="14684">YC1201*1.1</f>
        <v>1.1000000000000001</v>
      </c>
      <c r="YF1201" s="10"/>
      <c r="YG1201" s="219"/>
      <c r="YH1201" s="167" t="s">
        <v>124</v>
      </c>
      <c r="YI1201" s="500" t="s">
        <v>528</v>
      </c>
      <c r="YK1201" s="168"/>
      <c r="YL1201" s="168">
        <f t="shared" si="13832"/>
        <v>0</v>
      </c>
      <c r="YM1201" s="167" t="s">
        <v>69</v>
      </c>
      <c r="YN1201" s="10">
        <f t="shared" ref="YN1201" si="14685">YL1201*1.1</f>
        <v>0</v>
      </c>
      <c r="YO1201" s="10"/>
      <c r="YP1201" s="219"/>
      <c r="YQ1201" s="167" t="s">
        <v>124</v>
      </c>
      <c r="YR1201" s="500" t="s">
        <v>3512</v>
      </c>
      <c r="YT1201" s="168"/>
      <c r="YU1201" s="168">
        <f t="shared" si="13835"/>
        <v>0</v>
      </c>
      <c r="YV1201" s="167" t="s">
        <v>69</v>
      </c>
      <c r="YW1201" s="10">
        <f t="shared" ref="YW1201" si="14686">YU1201*1.1</f>
        <v>0</v>
      </c>
      <c r="YX1201" s="10"/>
      <c r="YY1201" s="219"/>
      <c r="YZ1201" s="167" t="s">
        <v>124</v>
      </c>
      <c r="ZA1201" s="500" t="s">
        <v>491</v>
      </c>
      <c r="ZC1201" s="168"/>
      <c r="ZD1201" s="168">
        <f t="shared" si="13838"/>
        <v>0</v>
      </c>
      <c r="ZE1201" s="167" t="s">
        <v>69</v>
      </c>
      <c r="ZF1201" s="10">
        <f t="shared" ref="ZF1201" si="14687">ZD1201*1.1</f>
        <v>0</v>
      </c>
      <c r="ZG1201" s="10"/>
      <c r="ZH1201" s="219"/>
      <c r="ZI1201" s="167" t="s">
        <v>124</v>
      </c>
      <c r="ZJ1201" s="500" t="s">
        <v>3673</v>
      </c>
      <c r="ZL1201" s="168"/>
      <c r="ZM1201" s="168">
        <f t="shared" si="13841"/>
        <v>0</v>
      </c>
      <c r="ZN1201" s="167" t="s">
        <v>69</v>
      </c>
      <c r="ZO1201" s="10">
        <f t="shared" ref="ZO1201" si="14688">ZM1201*1.1</f>
        <v>0</v>
      </c>
      <c r="ZP1201" s="10"/>
      <c r="ZQ1201" s="219"/>
      <c r="ZR1201" s="167" t="s">
        <v>124</v>
      </c>
      <c r="ZS1201" s="498" t="s">
        <v>1900</v>
      </c>
      <c r="ZU1201" s="168"/>
      <c r="ZV1201" s="168">
        <f t="shared" si="13844"/>
        <v>0</v>
      </c>
      <c r="ZW1201" s="167" t="s">
        <v>69</v>
      </c>
      <c r="ZX1201" s="10">
        <f t="shared" ref="ZX1201" si="14689">ZV1201*1.1</f>
        <v>0</v>
      </c>
      <c r="ZY1201" s="10"/>
      <c r="ZZ1201" s="219"/>
      <c r="AAA1201" s="167" t="s">
        <v>124</v>
      </c>
      <c r="AAB1201" s="500" t="s">
        <v>796</v>
      </c>
      <c r="AAD1201" s="168"/>
      <c r="AAE1201" s="168">
        <f t="shared" si="13847"/>
        <v>1</v>
      </c>
      <c r="AAF1201" s="167" t="s">
        <v>69</v>
      </c>
      <c r="AAG1201" s="10">
        <f t="shared" ref="AAG1201" si="14690">AAE1201*1.1</f>
        <v>1.1000000000000001</v>
      </c>
      <c r="AAH1201" s="10"/>
      <c r="AAI1201" s="219"/>
      <c r="AAJ1201" s="167" t="s">
        <v>124</v>
      </c>
      <c r="AAK1201" s="500" t="s">
        <v>3508</v>
      </c>
      <c r="AAM1201" s="168"/>
      <c r="AAN1201" s="168">
        <f t="shared" si="13850"/>
        <v>0</v>
      </c>
      <c r="AAO1201" s="167" t="s">
        <v>69</v>
      </c>
      <c r="AAP1201" s="10">
        <f t="shared" ref="AAP1201" si="14691">AAN1201*1.1</f>
        <v>0</v>
      </c>
      <c r="AAQ1201" s="10"/>
      <c r="AAR1201" s="219"/>
      <c r="AAS1201" s="167" t="s">
        <v>124</v>
      </c>
      <c r="AAT1201" s="500" t="s">
        <v>3458</v>
      </c>
      <c r="AAV1201" s="168"/>
      <c r="AAW1201" s="168">
        <f t="shared" si="13853"/>
        <v>0</v>
      </c>
      <c r="AAX1201" s="167" t="s">
        <v>69</v>
      </c>
      <c r="AAY1201" s="10">
        <f t="shared" ref="AAY1201" si="14692">AAW1201*1.1</f>
        <v>0</v>
      </c>
      <c r="AAZ1201" s="10"/>
      <c r="ABA1201" s="219"/>
      <c r="ABB1201" s="167" t="s">
        <v>124</v>
      </c>
      <c r="ABC1201" s="500" t="s">
        <v>464</v>
      </c>
      <c r="ABE1201" s="168"/>
      <c r="ABF1201" s="168">
        <f t="shared" si="13856"/>
        <v>0</v>
      </c>
      <c r="ABG1201" s="167" t="s">
        <v>69</v>
      </c>
      <c r="ABH1201" s="10">
        <f t="shared" ref="ABH1201" si="14693">ABF1201*1.1</f>
        <v>0</v>
      </c>
      <c r="ABI1201" s="10"/>
      <c r="ABJ1201" s="219"/>
      <c r="ABK1201" s="167" t="s">
        <v>124</v>
      </c>
      <c r="ABL1201" s="500" t="s">
        <v>500</v>
      </c>
      <c r="ABN1201" s="168"/>
      <c r="ABO1201" s="168">
        <f t="shared" si="13859"/>
        <v>3</v>
      </c>
      <c r="ABP1201" s="167" t="s">
        <v>69</v>
      </c>
      <c r="ABQ1201" s="10">
        <f t="shared" ref="ABQ1201" si="14694">ABO1201*1.1</f>
        <v>3.3000000000000003</v>
      </c>
      <c r="ABR1201" s="10"/>
      <c r="ABS1201" s="219"/>
      <c r="ABT1201" s="167" t="s">
        <v>124</v>
      </c>
      <c r="ABU1201" s="498" t="s">
        <v>2932</v>
      </c>
      <c r="ABW1201" s="168"/>
      <c r="ABX1201" s="168">
        <f t="shared" si="13862"/>
        <v>0</v>
      </c>
      <c r="ABY1201" s="167" t="s">
        <v>69</v>
      </c>
      <c r="ABZ1201" s="10">
        <f t="shared" ref="ABZ1201" si="14695">ABX1201*1.1</f>
        <v>0</v>
      </c>
      <c r="ACA1201" s="10"/>
      <c r="ACB1201" s="219"/>
      <c r="ACC1201" s="167" t="s">
        <v>124</v>
      </c>
      <c r="ACD1201" s="500" t="s">
        <v>2016</v>
      </c>
      <c r="ACF1201" s="168"/>
      <c r="ACG1201" s="168">
        <f t="shared" si="13865"/>
        <v>0</v>
      </c>
      <c r="ACH1201" s="167" t="s">
        <v>69</v>
      </c>
      <c r="ACI1201" s="10">
        <f t="shared" ref="ACI1201" si="14696">ACG1201*1.1</f>
        <v>0</v>
      </c>
      <c r="ACJ1201" s="10"/>
      <c r="ACK1201" s="219"/>
      <c r="ACL1201" s="167" t="s">
        <v>124</v>
      </c>
      <c r="ACM1201" s="500" t="s">
        <v>3402</v>
      </c>
      <c r="ACO1201" s="168"/>
      <c r="ACP1201" s="168">
        <f t="shared" si="13868"/>
        <v>0</v>
      </c>
      <c r="ACQ1201" s="167" t="s">
        <v>69</v>
      </c>
      <c r="ACR1201" s="10">
        <f t="shared" ref="ACR1201" si="14697">ACP1201*1.1</f>
        <v>0</v>
      </c>
      <c r="ACS1201" s="10"/>
      <c r="ACT1201" s="219"/>
      <c r="ACU1201" s="167" t="s">
        <v>124</v>
      </c>
      <c r="ACV1201" s="500" t="s">
        <v>3547</v>
      </c>
      <c r="ACX1201" s="168"/>
      <c r="ACY1201" s="168">
        <f t="shared" si="13871"/>
        <v>0</v>
      </c>
      <c r="ACZ1201" s="167" t="s">
        <v>69</v>
      </c>
      <c r="ADA1201" s="10">
        <f t="shared" ref="ADA1201" si="14698">ACY1201*1.1</f>
        <v>0</v>
      </c>
      <c r="ADB1201" s="10"/>
      <c r="ADC1201" s="219"/>
      <c r="ADD1201" s="167" t="s">
        <v>124</v>
      </c>
      <c r="ADE1201" s="500" t="s">
        <v>796</v>
      </c>
      <c r="ADG1201" s="168"/>
      <c r="ADH1201" s="168">
        <f t="shared" si="13874"/>
        <v>1</v>
      </c>
      <c r="ADI1201" s="167" t="s">
        <v>69</v>
      </c>
      <c r="ADJ1201" s="10">
        <f t="shared" ref="ADJ1201" si="14699">ADH1201*1.1</f>
        <v>1.1000000000000001</v>
      </c>
      <c r="ADK1201" s="10"/>
      <c r="ADL1201" s="219"/>
      <c r="ADM1201" s="167" t="s">
        <v>124</v>
      </c>
      <c r="ADN1201" s="500" t="s">
        <v>3673</v>
      </c>
      <c r="ADP1201" s="168"/>
      <c r="ADQ1201" s="168">
        <f t="shared" si="13877"/>
        <v>0</v>
      </c>
      <c r="ADR1201" s="167" t="s">
        <v>69</v>
      </c>
      <c r="ADS1201" s="10">
        <f t="shared" ref="ADS1201" si="14700">ADQ1201*1.1</f>
        <v>0</v>
      </c>
      <c r="ADT1201" s="10"/>
      <c r="ADU1201" s="219"/>
      <c r="ADV1201" s="167" t="s">
        <v>124</v>
      </c>
      <c r="ADW1201" s="328" t="s">
        <v>3427</v>
      </c>
      <c r="ADY1201" s="168"/>
      <c r="ADZ1201" s="168">
        <f t="shared" si="13880"/>
        <v>0</v>
      </c>
      <c r="AEA1201" s="167" t="s">
        <v>69</v>
      </c>
      <c r="AEB1201" s="10">
        <f t="shared" ref="AEB1201" si="14701">ADZ1201*1.1</f>
        <v>0</v>
      </c>
      <c r="AEC1201" s="10"/>
      <c r="AED1201" s="219"/>
      <c r="AEE1201" s="167" t="s">
        <v>124</v>
      </c>
      <c r="AEF1201" s="500" t="s">
        <v>3538</v>
      </c>
      <c r="AEH1201" s="168"/>
      <c r="AEI1201" s="168">
        <f t="shared" si="13883"/>
        <v>3</v>
      </c>
      <c r="AEJ1201" s="167" t="s">
        <v>69</v>
      </c>
      <c r="AEK1201" s="10">
        <f t="shared" ref="AEK1201" si="14702">AEI1201*1.1</f>
        <v>3.3000000000000003</v>
      </c>
      <c r="AEL1201" s="10"/>
      <c r="AEM1201" s="219"/>
      <c r="AEN1201" s="167" t="s">
        <v>124</v>
      </c>
      <c r="AEO1201" s="500" t="s">
        <v>2946</v>
      </c>
      <c r="AEQ1201" s="168"/>
      <c r="AER1201" s="168">
        <f t="shared" si="13886"/>
        <v>0</v>
      </c>
      <c r="AES1201" s="167" t="s">
        <v>69</v>
      </c>
      <c r="AET1201" s="10">
        <f t="shared" ref="AET1201" si="14703">AER1201*1.1</f>
        <v>0</v>
      </c>
      <c r="AEU1201" s="10"/>
      <c r="AEV1201" s="219"/>
      <c r="AEW1201" s="167" t="s">
        <v>124</v>
      </c>
      <c r="AEX1201" s="500" t="s">
        <v>796</v>
      </c>
      <c r="AEZ1201" s="168"/>
      <c r="AFA1201" s="168">
        <f t="shared" si="13889"/>
        <v>1</v>
      </c>
      <c r="AFB1201" s="167" t="s">
        <v>69</v>
      </c>
      <c r="AFC1201" s="10">
        <f t="shared" ref="AFC1201" si="14704">AFA1201*1.1</f>
        <v>1.1000000000000001</v>
      </c>
      <c r="AFD1201" s="10"/>
      <c r="AFE1201" s="219"/>
      <c r="AFF1201" s="167" t="s">
        <v>124</v>
      </c>
      <c r="AFG1201" s="500" t="s">
        <v>3427</v>
      </c>
      <c r="AFI1201" s="168"/>
      <c r="AFJ1201" s="168">
        <f t="shared" si="13892"/>
        <v>0</v>
      </c>
      <c r="AFK1201" s="167" t="s">
        <v>69</v>
      </c>
      <c r="AFL1201" s="10">
        <f t="shared" ref="AFL1201" si="14705">AFJ1201*1.1</f>
        <v>0</v>
      </c>
      <c r="AFM1201" s="10"/>
      <c r="AFN1201" s="219"/>
      <c r="AFO1201" s="167" t="s">
        <v>124</v>
      </c>
      <c r="AFP1201" s="500" t="s">
        <v>3003</v>
      </c>
      <c r="AFR1201" s="168"/>
      <c r="AFS1201" s="168">
        <f t="shared" si="13895"/>
        <v>0</v>
      </c>
      <c r="AFT1201" s="167" t="s">
        <v>69</v>
      </c>
      <c r="AFU1201" s="10">
        <f t="shared" ref="AFU1201" si="14706">AFS1201*1.1</f>
        <v>0</v>
      </c>
      <c r="AFV1201" s="10"/>
      <c r="AFW1201" s="219"/>
      <c r="AFX1201" s="167" t="s">
        <v>124</v>
      </c>
      <c r="AFY1201" s="500" t="s">
        <v>500</v>
      </c>
      <c r="AGA1201" s="168"/>
      <c r="AGB1201" s="168">
        <f t="shared" si="13898"/>
        <v>3</v>
      </c>
      <c r="AGC1201" s="167" t="s">
        <v>69</v>
      </c>
      <c r="AGD1201" s="10">
        <f t="shared" ref="AGD1201" si="14707">AGB1201*1.1</f>
        <v>3.3000000000000003</v>
      </c>
      <c r="AGE1201" s="10"/>
      <c r="AGF1201" s="219"/>
      <c r="AGG1201" s="167" t="s">
        <v>124</v>
      </c>
      <c r="AGH1201" s="498" t="s">
        <v>1995</v>
      </c>
      <c r="AGJ1201" s="168"/>
      <c r="AGK1201" s="168">
        <f t="shared" si="13901"/>
        <v>0</v>
      </c>
      <c r="AGL1201" s="167" t="s">
        <v>69</v>
      </c>
      <c r="AGM1201" s="10">
        <f t="shared" ref="AGM1201" si="14708">AGK1201*1.1</f>
        <v>0</v>
      </c>
      <c r="AGN1201" s="10"/>
      <c r="AGO1201" s="219"/>
      <c r="AGP1201" s="167" t="s">
        <v>124</v>
      </c>
      <c r="AGQ1201" s="500" t="s">
        <v>791</v>
      </c>
      <c r="AGS1201" s="168"/>
      <c r="AGT1201" s="168">
        <f t="shared" si="13904"/>
        <v>0</v>
      </c>
      <c r="AGU1201" s="167" t="s">
        <v>69</v>
      </c>
      <c r="AGV1201" s="10">
        <f t="shared" ref="AGV1201" si="14709">AGT1201*1.1</f>
        <v>0</v>
      </c>
      <c r="AGW1201" s="10"/>
      <c r="AGX1201" s="219"/>
      <c r="AGY1201" s="167" t="s">
        <v>124</v>
      </c>
      <c r="AGZ1201" s="500" t="s">
        <v>3702</v>
      </c>
      <c r="AHB1201" s="168"/>
      <c r="AHC1201" s="168">
        <f t="shared" si="13907"/>
        <v>0</v>
      </c>
      <c r="AHD1201" s="167" t="s">
        <v>69</v>
      </c>
      <c r="AHE1201" s="10">
        <f t="shared" ref="AHE1201" si="14710">AHC1201*1.1</f>
        <v>0</v>
      </c>
      <c r="AHF1201" s="10"/>
      <c r="AHG1201" s="219"/>
      <c r="AHH1201" s="167" t="s">
        <v>124</v>
      </c>
      <c r="AHI1201" s="500" t="s">
        <v>2375</v>
      </c>
      <c r="AHK1201" s="168"/>
      <c r="AHL1201" s="168">
        <f t="shared" si="13910"/>
        <v>0</v>
      </c>
      <c r="AHM1201" s="167" t="s">
        <v>69</v>
      </c>
      <c r="AHN1201" s="10">
        <f t="shared" ref="AHN1201" si="14711">AHL1201*1.1</f>
        <v>0</v>
      </c>
      <c r="AHO1201" s="10"/>
      <c r="AHP1201" s="219"/>
      <c r="AHQ1201" s="167" t="s">
        <v>124</v>
      </c>
      <c r="AHR1201" s="500" t="s">
        <v>3572</v>
      </c>
      <c r="AHT1201" s="168"/>
      <c r="AHU1201" s="168">
        <f t="shared" si="13913"/>
        <v>0</v>
      </c>
      <c r="AHV1201" s="167" t="s">
        <v>69</v>
      </c>
      <c r="AHW1201" s="10">
        <f t="shared" ref="AHW1201" si="14712">AHU1201*1.1</f>
        <v>0</v>
      </c>
      <c r="AHX1201" s="10"/>
      <c r="AHY1201" s="219"/>
      <c r="AHZ1201" s="167" t="s">
        <v>124</v>
      </c>
      <c r="AIA1201" s="500" t="s">
        <v>700</v>
      </c>
      <c r="AIC1201" s="168"/>
      <c r="AID1201" s="168">
        <f t="shared" si="13916"/>
        <v>2</v>
      </c>
      <c r="AIE1201" s="167" t="s">
        <v>69</v>
      </c>
      <c r="AIF1201" s="10">
        <f t="shared" ref="AIF1201" si="14713">AID1201*1.1</f>
        <v>2.2000000000000002</v>
      </c>
      <c r="AIG1201" s="10"/>
      <c r="AIH1201" s="219"/>
      <c r="AII1201" s="167" t="s">
        <v>124</v>
      </c>
      <c r="AIJ1201" s="498" t="s">
        <v>452</v>
      </c>
      <c r="AIL1201" s="168"/>
      <c r="AIM1201" s="168">
        <f t="shared" si="13919"/>
        <v>0</v>
      </c>
      <c r="AIN1201" s="167" t="s">
        <v>69</v>
      </c>
      <c r="AIO1201" s="10">
        <f t="shared" ref="AIO1201" si="14714">AIM1201*1.1</f>
        <v>0</v>
      </c>
      <c r="AIP1201" s="10"/>
      <c r="AIQ1201" s="219"/>
      <c r="AIR1201" s="167" t="s">
        <v>124</v>
      </c>
      <c r="AIS1201" s="500" t="s">
        <v>2411</v>
      </c>
      <c r="AIU1201" s="168"/>
      <c r="AIV1201" s="168">
        <f t="shared" si="13922"/>
        <v>22</v>
      </c>
      <c r="AIW1201" s="167" t="s">
        <v>69</v>
      </c>
      <c r="AIX1201" s="10">
        <f t="shared" ref="AIX1201" si="14715">AIV1201*1.1</f>
        <v>24.200000000000003</v>
      </c>
      <c r="AIY1201" s="10"/>
      <c r="AIZ1201" s="219"/>
      <c r="AJA1201" s="167" t="s">
        <v>124</v>
      </c>
      <c r="AJB1201" s="500" t="s">
        <v>464</v>
      </c>
      <c r="AJD1201" s="168"/>
      <c r="AJE1201" s="168">
        <f t="shared" si="13925"/>
        <v>0</v>
      </c>
      <c r="AJF1201" s="167" t="s">
        <v>69</v>
      </c>
      <c r="AJG1201" s="10">
        <f t="shared" ref="AJG1201" si="14716">AJE1201*1.1</f>
        <v>0</v>
      </c>
      <c r="AJH1201" s="10"/>
      <c r="AJI1201" s="219"/>
      <c r="AJJ1201" s="167" t="s">
        <v>124</v>
      </c>
      <c r="AJK1201" s="500" t="s">
        <v>3538</v>
      </c>
      <c r="AJM1201" s="168"/>
      <c r="AJN1201" s="168">
        <f t="shared" si="13928"/>
        <v>3</v>
      </c>
      <c r="AJO1201" s="167" t="s">
        <v>69</v>
      </c>
      <c r="AJP1201" s="10">
        <f t="shared" ref="AJP1201" si="14717">AJN1201*1.1</f>
        <v>3.3000000000000003</v>
      </c>
      <c r="AJQ1201" s="10"/>
      <c r="AJR1201" s="219"/>
      <c r="AJS1201" s="167" t="s">
        <v>124</v>
      </c>
      <c r="AJT1201" s="500" t="s">
        <v>796</v>
      </c>
      <c r="AJV1201" s="168"/>
      <c r="AJW1201" s="168">
        <f t="shared" si="13931"/>
        <v>1</v>
      </c>
      <c r="AJX1201" s="167" t="s">
        <v>69</v>
      </c>
      <c r="AJY1201" s="10">
        <f t="shared" ref="AJY1201" si="14718">AJW1201*1.1</f>
        <v>1.1000000000000001</v>
      </c>
      <c r="AJZ1201" s="10"/>
      <c r="AKA1201" s="219"/>
      <c r="AKB1201" s="167" t="s">
        <v>124</v>
      </c>
      <c r="AKC1201" s="500" t="s">
        <v>3673</v>
      </c>
      <c r="AKE1201" s="168"/>
      <c r="AKF1201" s="168">
        <f t="shared" si="13934"/>
        <v>0</v>
      </c>
      <c r="AKG1201" s="167" t="s">
        <v>69</v>
      </c>
      <c r="AKH1201" s="10">
        <f t="shared" ref="AKH1201" si="14719">AKF1201*1.1</f>
        <v>0</v>
      </c>
      <c r="AKI1201" s="10"/>
      <c r="AKJ1201" s="219"/>
      <c r="AKK1201" s="167" t="s">
        <v>124</v>
      </c>
      <c r="AKL1201" s="500" t="s">
        <v>464</v>
      </c>
      <c r="AKN1201" s="168"/>
      <c r="AKO1201" s="168">
        <f t="shared" si="13937"/>
        <v>0</v>
      </c>
      <c r="AKP1201" s="167" t="s">
        <v>69</v>
      </c>
      <c r="AKQ1201" s="10">
        <f t="shared" ref="AKQ1201" si="14720">AKO1201*1.1</f>
        <v>0</v>
      </c>
      <c r="AKR1201" s="10"/>
      <c r="AKS1201" s="219"/>
      <c r="AKT1201" s="167" t="s">
        <v>124</v>
      </c>
      <c r="AKU1201" s="500" t="s">
        <v>1411</v>
      </c>
      <c r="AKW1201" s="168"/>
      <c r="AKX1201" s="168">
        <f t="shared" si="13940"/>
        <v>11</v>
      </c>
      <c r="AKY1201" s="167" t="s">
        <v>69</v>
      </c>
      <c r="AKZ1201" s="10">
        <f t="shared" ref="AKZ1201" si="14721">AKX1201*1.1</f>
        <v>12.100000000000001</v>
      </c>
      <c r="ALA1201" s="10"/>
      <c r="ALB1201" s="219"/>
      <c r="ALC1201" s="167" t="s">
        <v>124</v>
      </c>
      <c r="ALD1201" s="328" t="s">
        <v>796</v>
      </c>
      <c r="ALF1201" s="168"/>
      <c r="ALG1201" s="168">
        <f t="shared" si="13943"/>
        <v>1</v>
      </c>
      <c r="ALH1201" s="167" t="s">
        <v>69</v>
      </c>
      <c r="ALI1201" s="10">
        <f t="shared" ref="ALI1201" si="14722">ALG1201*1.1</f>
        <v>1.1000000000000001</v>
      </c>
      <c r="ALJ1201" s="10"/>
      <c r="ALK1201" s="219"/>
      <c r="ALL1201" s="167" t="s">
        <v>124</v>
      </c>
      <c r="ALM1201" s="500" t="s">
        <v>706</v>
      </c>
      <c r="ALO1201" s="168"/>
      <c r="ALP1201" s="168">
        <f t="shared" si="13946"/>
        <v>0</v>
      </c>
      <c r="ALQ1201" s="167" t="s">
        <v>69</v>
      </c>
      <c r="ALR1201" s="10">
        <f t="shared" ref="ALR1201" si="14723">ALP1201*1.1</f>
        <v>0</v>
      </c>
      <c r="ALS1201" s="10"/>
      <c r="ALT1201" s="219"/>
      <c r="ALU1201" s="167" t="s">
        <v>124</v>
      </c>
      <c r="ALV1201" s="500" t="s">
        <v>2435</v>
      </c>
      <c r="ALX1201" s="168"/>
      <c r="ALY1201" s="168">
        <f t="shared" si="13949"/>
        <v>1</v>
      </c>
      <c r="ALZ1201" s="167" t="s">
        <v>69</v>
      </c>
      <c r="AMA1201" s="10">
        <f t="shared" ref="AMA1201" si="14724">ALY1201*1.1</f>
        <v>1.1000000000000001</v>
      </c>
      <c r="AMB1201" s="10"/>
      <c r="AMC1201" s="219"/>
      <c r="AMD1201" s="167" t="s">
        <v>124</v>
      </c>
      <c r="AME1201" s="500" t="s">
        <v>2888</v>
      </c>
      <c r="AMG1201" s="168"/>
      <c r="AMH1201" s="168">
        <f t="shared" si="13952"/>
        <v>0</v>
      </c>
      <c r="AMI1201" s="167" t="s">
        <v>69</v>
      </c>
      <c r="AMJ1201" s="10">
        <f t="shared" ref="AMJ1201" si="14725">AMH1201*1.1</f>
        <v>0</v>
      </c>
      <c r="AMK1201" s="10"/>
      <c r="AML1201" s="219"/>
      <c r="AMM1201" s="167" t="s">
        <v>124</v>
      </c>
      <c r="AMN1201" s="500" t="s">
        <v>3659</v>
      </c>
      <c r="AMP1201" s="168"/>
      <c r="AMQ1201" s="168">
        <f t="shared" si="13955"/>
        <v>0</v>
      </c>
      <c r="AMR1201" s="167" t="s">
        <v>69</v>
      </c>
      <c r="AMS1201" s="10">
        <f t="shared" ref="AMS1201" si="14726">AMQ1201*1.1</f>
        <v>0</v>
      </c>
      <c r="AMT1201" s="10"/>
      <c r="AMU1201" s="219"/>
      <c r="AMV1201" s="167" t="s">
        <v>124</v>
      </c>
      <c r="AMW1201" s="500" t="s">
        <v>551</v>
      </c>
      <c r="AMY1201" s="168"/>
      <c r="AMZ1201" s="168">
        <f t="shared" si="13958"/>
        <v>0</v>
      </c>
      <c r="ANA1201" s="167" t="s">
        <v>69</v>
      </c>
      <c r="ANB1201" s="10">
        <f t="shared" ref="ANB1201" si="14727">AMZ1201*1.1</f>
        <v>0</v>
      </c>
      <c r="ANC1201" s="10"/>
      <c r="AND1201" s="219"/>
      <c r="ANE1201" s="167" t="s">
        <v>124</v>
      </c>
      <c r="ANF1201" s="500" t="s">
        <v>3566</v>
      </c>
      <c r="ANH1201" s="168"/>
      <c r="ANI1201" s="168">
        <f t="shared" si="13961"/>
        <v>23</v>
      </c>
      <c r="ANJ1201" s="167" t="s">
        <v>69</v>
      </c>
      <c r="ANK1201" s="10">
        <f t="shared" ref="ANK1201" si="14728">ANI1201*1.1</f>
        <v>25.3</v>
      </c>
      <c r="ANL1201" s="10"/>
      <c r="ANM1201" s="219"/>
      <c r="ANN1201" s="167" t="s">
        <v>124</v>
      </c>
      <c r="ANO1201" s="500" t="s">
        <v>464</v>
      </c>
      <c r="ANQ1201" s="168"/>
      <c r="ANR1201" s="168">
        <f t="shared" si="13964"/>
        <v>0</v>
      </c>
      <c r="ANS1201" s="167" t="s">
        <v>69</v>
      </c>
      <c r="ANT1201" s="10">
        <f t="shared" ref="ANT1201" si="14729">ANR1201*1.1</f>
        <v>0</v>
      </c>
      <c r="ANU1201" s="10"/>
      <c r="ANV1201" s="219"/>
      <c r="ANW1201" s="167" t="s">
        <v>124</v>
      </c>
      <c r="ANX1201" s="502" t="s">
        <v>464</v>
      </c>
      <c r="ANZ1201" s="168"/>
      <c r="AOA1201" s="168">
        <f t="shared" si="13967"/>
        <v>0</v>
      </c>
      <c r="AOB1201" s="167" t="s">
        <v>69</v>
      </c>
      <c r="AOC1201" s="10">
        <f t="shared" ref="AOC1201" si="14730">AOA1201*1.1</f>
        <v>0</v>
      </c>
      <c r="AOD1201" s="10"/>
      <c r="AOE1201" s="219"/>
      <c r="AOF1201" s="167" t="s">
        <v>124</v>
      </c>
      <c r="AOG1201" s="500" t="s">
        <v>500</v>
      </c>
      <c r="AOI1201" s="168"/>
      <c r="AOJ1201" s="168">
        <f t="shared" si="13970"/>
        <v>3</v>
      </c>
      <c r="AOK1201" s="167" t="s">
        <v>69</v>
      </c>
      <c r="AOL1201" s="10">
        <f t="shared" ref="AOL1201" si="14731">AOJ1201*1.1</f>
        <v>3.3000000000000003</v>
      </c>
      <c r="AOM1201" s="10"/>
      <c r="AON1201" s="219"/>
      <c r="AOO1201" s="167" t="s">
        <v>124</v>
      </c>
      <c r="AOP1201" s="498" t="s">
        <v>1651</v>
      </c>
      <c r="AOR1201" s="168"/>
      <c r="AOS1201" s="168">
        <f t="shared" si="13973"/>
        <v>0</v>
      </c>
      <c r="AOT1201" s="167" t="s">
        <v>69</v>
      </c>
      <c r="AOU1201" s="10">
        <f t="shared" ref="AOU1201" si="14732">AOS1201*1.1</f>
        <v>0</v>
      </c>
      <c r="AOV1201" s="10"/>
      <c r="AOW1201" s="219"/>
      <c r="AOX1201" s="167" t="s">
        <v>124</v>
      </c>
      <c r="AOY1201" s="500" t="s">
        <v>1645</v>
      </c>
      <c r="APA1201" s="168"/>
      <c r="APB1201" s="168">
        <f t="shared" si="13976"/>
        <v>0</v>
      </c>
      <c r="APC1201" s="167" t="s">
        <v>69</v>
      </c>
      <c r="APD1201" s="10">
        <f t="shared" ref="APD1201" si="14733">APB1201*1.1</f>
        <v>0</v>
      </c>
      <c r="APE1201" s="10"/>
      <c r="APF1201" s="219"/>
      <c r="APG1201" s="167" t="s">
        <v>124</v>
      </c>
      <c r="APH1201" s="500" t="s">
        <v>2998</v>
      </c>
      <c r="APJ1201" s="168"/>
      <c r="APK1201" s="168">
        <f t="shared" si="13979"/>
        <v>1</v>
      </c>
      <c r="APL1201" s="167" t="s">
        <v>69</v>
      </c>
      <c r="APM1201" s="10">
        <f t="shared" ref="APM1201" si="14734">APK1201*1.1</f>
        <v>1.1000000000000001</v>
      </c>
      <c r="APN1201" s="10"/>
      <c r="APO1201" s="219"/>
      <c r="APP1201" s="167" t="s">
        <v>124</v>
      </c>
      <c r="APQ1201" s="500" t="s">
        <v>3427</v>
      </c>
      <c r="APS1201" s="168"/>
      <c r="APT1201" s="168">
        <f t="shared" si="13982"/>
        <v>0</v>
      </c>
      <c r="APU1201" s="167" t="s">
        <v>69</v>
      </c>
      <c r="APV1201" s="10">
        <f t="shared" ref="APV1201" si="14735">APT1201*1.1</f>
        <v>0</v>
      </c>
      <c r="APW1201" s="10"/>
      <c r="APX1201" s="219"/>
      <c r="APY1201" s="167" t="s">
        <v>124</v>
      </c>
      <c r="APZ1201" s="500" t="s">
        <v>2932</v>
      </c>
      <c r="AQB1201" s="168"/>
      <c r="AQC1201" s="168">
        <f t="shared" si="13985"/>
        <v>0</v>
      </c>
      <c r="AQD1201" s="167" t="s">
        <v>69</v>
      </c>
      <c r="AQE1201" s="10">
        <f t="shared" ref="AQE1201" si="14736">AQC1201*1.1</f>
        <v>0</v>
      </c>
      <c r="AQF1201" s="10"/>
      <c r="AQG1201" s="219"/>
      <c r="AQH1201" s="167" t="s">
        <v>124</v>
      </c>
      <c r="AQI1201" s="500" t="s">
        <v>3564</v>
      </c>
      <c r="AQK1201" s="168"/>
      <c r="AQL1201" s="168">
        <f t="shared" si="13988"/>
        <v>0</v>
      </c>
      <c r="AQM1201" s="167" t="s">
        <v>69</v>
      </c>
      <c r="AQN1201" s="10">
        <f t="shared" ref="AQN1201" si="14737">AQL1201*1.1</f>
        <v>0</v>
      </c>
      <c r="AQO1201" s="10"/>
      <c r="AQP1201" s="219"/>
      <c r="AQQ1201" s="167" t="s">
        <v>124</v>
      </c>
      <c r="AQR1201" s="500" t="s">
        <v>3561</v>
      </c>
      <c r="AQT1201" s="168"/>
      <c r="AQU1201" s="168">
        <f t="shared" si="13991"/>
        <v>7</v>
      </c>
      <c r="AQV1201" s="167" t="s">
        <v>69</v>
      </c>
      <c r="AQW1201" s="10">
        <f t="shared" ref="AQW1201" si="14738">AQU1201*1.1</f>
        <v>7.7000000000000011</v>
      </c>
      <c r="AQX1201" s="10"/>
      <c r="AQY1201" s="219"/>
      <c r="AQZ1201" s="167" t="s">
        <v>124</v>
      </c>
      <c r="ARA1201" s="500" t="s">
        <v>951</v>
      </c>
      <c r="ARC1201" s="168"/>
      <c r="ARD1201" s="168">
        <f t="shared" si="13994"/>
        <v>21</v>
      </c>
      <c r="ARE1201" s="167" t="s">
        <v>69</v>
      </c>
      <c r="ARF1201" s="10">
        <f t="shared" ref="ARF1201" si="14739">ARD1201*1.1</f>
        <v>23.1</v>
      </c>
      <c r="ARG1201" s="10"/>
      <c r="ARH1201" s="219"/>
      <c r="ARI1201" s="167" t="s">
        <v>124</v>
      </c>
      <c r="ARJ1201" s="500" t="s">
        <v>3591</v>
      </c>
      <c r="ARL1201" s="168"/>
      <c r="ARM1201" s="168">
        <f t="shared" si="13997"/>
        <v>0</v>
      </c>
      <c r="ARN1201" s="167" t="s">
        <v>69</v>
      </c>
      <c r="ARO1201" s="10">
        <f t="shared" ref="ARO1201" si="14740">ARM1201*1.1</f>
        <v>0</v>
      </c>
      <c r="ARP1201" s="10"/>
      <c r="ARQ1201" s="219"/>
      <c r="ARR1201" s="167" t="s">
        <v>124</v>
      </c>
      <c r="ARS1201" s="328" t="s">
        <v>2890</v>
      </c>
      <c r="ARU1201" s="168"/>
      <c r="ARV1201" s="168">
        <f t="shared" si="14000"/>
        <v>0</v>
      </c>
      <c r="ARW1201" s="167" t="s">
        <v>69</v>
      </c>
      <c r="ARX1201" s="10">
        <f t="shared" ref="ARX1201" si="14741">ARV1201*1.1</f>
        <v>0</v>
      </c>
      <c r="ARY1201" s="10"/>
      <c r="ARZ1201" s="219"/>
      <c r="ASA1201" s="167" t="s">
        <v>124</v>
      </c>
      <c r="ASB1201" s="500" t="s">
        <v>2302</v>
      </c>
      <c r="ASD1201" s="168"/>
      <c r="ASE1201" s="168">
        <f t="shared" si="14003"/>
        <v>0</v>
      </c>
      <c r="ASF1201" s="167" t="s">
        <v>69</v>
      </c>
      <c r="ASG1201" s="10">
        <f t="shared" ref="ASG1201" si="14742">ASE1201*1.1</f>
        <v>0</v>
      </c>
      <c r="ASH1201" s="10"/>
      <c r="ASI1201" s="219"/>
      <c r="ASJ1201" s="167" t="s">
        <v>124</v>
      </c>
      <c r="ASK1201" s="500" t="s">
        <v>2395</v>
      </c>
      <c r="ASM1201" s="168"/>
      <c r="ASN1201" s="168">
        <f t="shared" si="14006"/>
        <v>0</v>
      </c>
      <c r="ASO1201" s="167" t="s">
        <v>69</v>
      </c>
      <c r="ASP1201" s="10">
        <f t="shared" ref="ASP1201" si="14743">ASN1201*1.1</f>
        <v>0</v>
      </c>
      <c r="ASQ1201" s="10"/>
      <c r="ASR1201" s="219"/>
      <c r="ASS1201" s="167" t="s">
        <v>124</v>
      </c>
      <c r="AST1201" s="500" t="s">
        <v>2969</v>
      </c>
      <c r="ASV1201" s="168"/>
      <c r="ASW1201" s="168">
        <f t="shared" si="14009"/>
        <v>30</v>
      </c>
      <c r="ASX1201" s="167" t="s">
        <v>69</v>
      </c>
      <c r="ASY1201" s="10">
        <f t="shared" ref="ASY1201" si="14744">ASW1201*1.1</f>
        <v>33</v>
      </c>
      <c r="ASZ1201" s="10"/>
      <c r="ATA1201" s="219"/>
      <c r="ATB1201" s="167" t="s">
        <v>124</v>
      </c>
      <c r="ATC1201" s="500" t="s">
        <v>796</v>
      </c>
      <c r="ATE1201" s="168"/>
      <c r="ATF1201" s="168">
        <f t="shared" si="14012"/>
        <v>1</v>
      </c>
      <c r="ATG1201" s="167" t="s">
        <v>69</v>
      </c>
      <c r="ATH1201" s="10">
        <f t="shared" ref="ATH1201" si="14745">ATF1201*1.1</f>
        <v>1.1000000000000001</v>
      </c>
      <c r="ATI1201" s="10"/>
      <c r="ATJ1201" s="219"/>
      <c r="ATK1201" s="167" t="s">
        <v>124</v>
      </c>
      <c r="ATL1201" s="500" t="s">
        <v>3592</v>
      </c>
      <c r="ATN1201" s="168"/>
      <c r="ATO1201" s="168">
        <f t="shared" si="14015"/>
        <v>4</v>
      </c>
      <c r="ATP1201" s="167" t="s">
        <v>69</v>
      </c>
      <c r="ATQ1201" s="10">
        <f t="shared" ref="ATQ1201" si="14746">ATO1201*1.1</f>
        <v>4.4000000000000004</v>
      </c>
      <c r="ATR1201" s="10"/>
      <c r="ATS1201" s="219"/>
      <c r="ATT1201" s="167" t="s">
        <v>124</v>
      </c>
      <c r="ATU1201" s="500" t="s">
        <v>505</v>
      </c>
      <c r="ATW1201" s="168"/>
      <c r="ATX1201" s="168">
        <f t="shared" si="14018"/>
        <v>0</v>
      </c>
      <c r="ATY1201" s="167" t="s">
        <v>69</v>
      </c>
      <c r="ATZ1201" s="10">
        <f t="shared" ref="ATZ1201" si="14747">ATX1201*1.1</f>
        <v>0</v>
      </c>
      <c r="AUA1201" s="10"/>
      <c r="AUB1201" s="219"/>
      <c r="AUC1201" s="167" t="s">
        <v>124</v>
      </c>
      <c r="AUD1201" s="500" t="s">
        <v>796</v>
      </c>
      <c r="AUF1201" s="168"/>
      <c r="AUG1201" s="168">
        <f t="shared" si="14021"/>
        <v>1</v>
      </c>
      <c r="AUH1201" s="167" t="s">
        <v>69</v>
      </c>
      <c r="AUI1201" s="10">
        <f t="shared" ref="AUI1201" si="14748">AUG1201*1.1</f>
        <v>1.1000000000000001</v>
      </c>
      <c r="AUJ1201" s="10"/>
      <c r="AUK1201" s="219"/>
      <c r="AUL1201" s="167" t="s">
        <v>124</v>
      </c>
      <c r="AUM1201" s="500" t="s">
        <v>1921</v>
      </c>
      <c r="AUO1201" s="168"/>
      <c r="AUP1201" s="168">
        <f t="shared" si="14024"/>
        <v>0</v>
      </c>
      <c r="AUQ1201" s="167" t="s">
        <v>69</v>
      </c>
      <c r="AUR1201" s="10">
        <f t="shared" ref="AUR1201" si="14749">AUP1201*1.1</f>
        <v>0</v>
      </c>
      <c r="AUS1201" s="10"/>
      <c r="AUT1201" s="219"/>
      <c r="AUU1201" s="167" t="s">
        <v>124</v>
      </c>
      <c r="AUV1201" s="500" t="s">
        <v>3346</v>
      </c>
      <c r="AUX1201" s="168"/>
      <c r="AUY1201" s="168">
        <f t="shared" si="14027"/>
        <v>0</v>
      </c>
      <c r="AUZ1201" s="167" t="s">
        <v>69</v>
      </c>
      <c r="AVA1201" s="10">
        <f t="shared" ref="AVA1201" si="14750">AUY1201*1.1</f>
        <v>0</v>
      </c>
      <c r="AVB1201" s="10"/>
      <c r="AVC1201" s="219"/>
      <c r="AVD1201" s="167" t="s">
        <v>124</v>
      </c>
      <c r="AVE1201" s="500" t="s">
        <v>2975</v>
      </c>
      <c r="AVG1201" s="168"/>
      <c r="AVH1201" s="168">
        <f t="shared" si="14030"/>
        <v>0</v>
      </c>
      <c r="AVI1201" s="167" t="s">
        <v>69</v>
      </c>
      <c r="AVJ1201" s="10">
        <f t="shared" ref="AVJ1201" si="14751">AVH1201*1.1</f>
        <v>0</v>
      </c>
      <c r="AVK1201" s="10"/>
      <c r="AVL1201" s="219"/>
      <c r="AVM1201" s="167" t="s">
        <v>124</v>
      </c>
      <c r="AVN1201" s="328" t="s">
        <v>465</v>
      </c>
      <c r="AVP1201" s="168"/>
      <c r="AVQ1201" s="168">
        <f t="shared" si="14033"/>
        <v>14</v>
      </c>
      <c r="AVR1201" s="167" t="s">
        <v>69</v>
      </c>
      <c r="AVS1201" s="10">
        <f t="shared" ref="AVS1201" si="14752">AVQ1201*1.1</f>
        <v>15.400000000000002</v>
      </c>
      <c r="AVT1201" s="10"/>
      <c r="AVU1201" s="219"/>
      <c r="AVV1201" s="167" t="s">
        <v>124</v>
      </c>
      <c r="AVW1201" s="500" t="s">
        <v>2938</v>
      </c>
      <c r="AVY1201" s="168"/>
      <c r="AVZ1201" s="168">
        <f t="shared" si="14036"/>
        <v>0</v>
      </c>
      <c r="AWA1201" s="167" t="s">
        <v>69</v>
      </c>
      <c r="AWB1201" s="10">
        <f t="shared" ref="AWB1201" si="14753">AVZ1201*1.1</f>
        <v>0</v>
      </c>
      <c r="AWC1201" s="10"/>
      <c r="AWD1201" s="219"/>
      <c r="AWE1201" s="167" t="s">
        <v>124</v>
      </c>
      <c r="AWF1201" s="500" t="s">
        <v>3427</v>
      </c>
      <c r="AWH1201" s="168"/>
      <c r="AWI1201" s="168">
        <f t="shared" si="14039"/>
        <v>0</v>
      </c>
      <c r="AWJ1201" s="167" t="s">
        <v>69</v>
      </c>
      <c r="AWK1201" s="10">
        <f t="shared" ref="AWK1201" si="14754">AWI1201*1.1</f>
        <v>0</v>
      </c>
      <c r="AWL1201" s="10"/>
      <c r="AWM1201" s="219"/>
      <c r="AWN1201" s="167" t="s">
        <v>124</v>
      </c>
      <c r="AWO1201" s="500" t="s">
        <v>2941</v>
      </c>
      <c r="AWQ1201" s="168"/>
      <c r="AWR1201" s="168">
        <f t="shared" si="14042"/>
        <v>0</v>
      </c>
      <c r="AWS1201" s="167" t="s">
        <v>69</v>
      </c>
      <c r="AWT1201" s="10">
        <f t="shared" ref="AWT1201" si="14755">AWR1201*1.1</f>
        <v>0</v>
      </c>
      <c r="AWU1201" s="10"/>
      <c r="AWV1201" s="219"/>
      <c r="AWW1201" s="167" t="s">
        <v>124</v>
      </c>
      <c r="AWX1201" s="500" t="s">
        <v>2969</v>
      </c>
      <c r="AWZ1201" s="168"/>
      <c r="AXA1201" s="168">
        <f t="shared" si="14045"/>
        <v>30</v>
      </c>
      <c r="AXB1201" s="167" t="s">
        <v>69</v>
      </c>
      <c r="AXC1201" s="10">
        <f t="shared" ref="AXC1201" si="14756">AXA1201*1.1</f>
        <v>33</v>
      </c>
      <c r="AXD1201" s="10"/>
      <c r="AXE1201" s="219"/>
      <c r="AXF1201" s="167" t="s">
        <v>124</v>
      </c>
      <c r="AXG1201" s="498" t="s">
        <v>3642</v>
      </c>
      <c r="AXI1201" s="168"/>
      <c r="AXJ1201" s="168">
        <f t="shared" si="14048"/>
        <v>0</v>
      </c>
      <c r="AXK1201" s="167" t="s">
        <v>69</v>
      </c>
      <c r="AXL1201" s="10">
        <f t="shared" ref="AXL1201" si="14757">AXJ1201*1.1</f>
        <v>0</v>
      </c>
      <c r="AXM1201" s="10"/>
      <c r="AXN1201" s="219"/>
      <c r="AXO1201" s="167" t="s">
        <v>124</v>
      </c>
      <c r="AXP1201" s="500" t="s">
        <v>3652</v>
      </c>
      <c r="AXR1201" s="168"/>
      <c r="AXS1201" s="168">
        <f t="shared" si="14051"/>
        <v>0</v>
      </c>
      <c r="AXT1201" s="167" t="s">
        <v>69</v>
      </c>
      <c r="AXU1201" s="10">
        <f t="shared" ref="AXU1201" si="14758">AXS1201*1.1</f>
        <v>0</v>
      </c>
      <c r="AXV1201" s="10"/>
      <c r="AXW1201" s="219"/>
      <c r="AXX1201" s="167" t="s">
        <v>124</v>
      </c>
      <c r="AXY1201" s="500" t="s">
        <v>491</v>
      </c>
      <c r="AYA1201" s="168"/>
      <c r="AYB1201" s="168">
        <f t="shared" si="14054"/>
        <v>0</v>
      </c>
      <c r="AYC1201" s="167" t="s">
        <v>69</v>
      </c>
      <c r="AYD1201" s="10">
        <f t="shared" ref="AYD1201" si="14759">AYB1201*1.1</f>
        <v>0</v>
      </c>
      <c r="AYE1201" s="10"/>
      <c r="AYF1201" s="219"/>
      <c r="AYG1201" s="167" t="s">
        <v>124</v>
      </c>
      <c r="AYH1201" s="500" t="s">
        <v>500</v>
      </c>
      <c r="AYJ1201" s="168"/>
      <c r="AYK1201" s="168">
        <f t="shared" si="14057"/>
        <v>3</v>
      </c>
      <c r="AYL1201" s="167" t="s">
        <v>69</v>
      </c>
      <c r="AYM1201" s="10">
        <f t="shared" ref="AYM1201" si="14760">AYK1201*1.1</f>
        <v>3.3000000000000003</v>
      </c>
      <c r="AYN1201" s="10"/>
      <c r="AYO1201" s="219"/>
      <c r="AYP1201" s="167" t="s">
        <v>124</v>
      </c>
      <c r="AYQ1201" s="500" t="s">
        <v>2969</v>
      </c>
      <c r="AYS1201" s="168"/>
      <c r="AYT1201" s="168">
        <f t="shared" si="14060"/>
        <v>30</v>
      </c>
      <c r="AYU1201" s="167" t="s">
        <v>69</v>
      </c>
      <c r="AYV1201" s="10">
        <f t="shared" ref="AYV1201" si="14761">AYT1201*1.1</f>
        <v>33</v>
      </c>
      <c r="AYW1201" s="10"/>
      <c r="AYX1201" s="219"/>
      <c r="AYY1201" s="167" t="s">
        <v>124</v>
      </c>
      <c r="AYZ1201" s="498" t="s">
        <v>700</v>
      </c>
      <c r="AZB1201" s="168"/>
      <c r="AZC1201" s="168">
        <f t="shared" si="14063"/>
        <v>2</v>
      </c>
      <c r="AZD1201" s="167" t="s">
        <v>69</v>
      </c>
      <c r="AZE1201" s="10">
        <f t="shared" ref="AZE1201" si="14762">AZC1201*1.1</f>
        <v>2.2000000000000002</v>
      </c>
      <c r="AZF1201" s="10"/>
      <c r="AZG1201" s="219"/>
      <c r="AZH1201" s="167" t="s">
        <v>124</v>
      </c>
      <c r="AZI1201" s="500" t="s">
        <v>1655</v>
      </c>
      <c r="AZK1201" s="168"/>
      <c r="AZL1201" s="168">
        <f t="shared" si="14066"/>
        <v>0</v>
      </c>
      <c r="AZM1201" s="167" t="s">
        <v>69</v>
      </c>
      <c r="AZN1201" s="10">
        <f t="shared" ref="AZN1201" si="14763">AZL1201*1.1</f>
        <v>0</v>
      </c>
      <c r="AZO1201" s="10"/>
      <c r="AZP1201" s="219"/>
      <c r="AZQ1201" s="167" t="s">
        <v>124</v>
      </c>
      <c r="AZR1201" s="500" t="s">
        <v>3652</v>
      </c>
      <c r="AZT1201" s="168"/>
      <c r="AZU1201" s="168">
        <f t="shared" si="14069"/>
        <v>0</v>
      </c>
      <c r="AZV1201" s="167" t="s">
        <v>69</v>
      </c>
      <c r="AZW1201" s="10">
        <f t="shared" ref="AZW1201" si="14764">AZU1201*1.1</f>
        <v>0</v>
      </c>
      <c r="AZX1201" s="10"/>
      <c r="AZY1201" s="219"/>
      <c r="AZZ1201" s="167" t="s">
        <v>124</v>
      </c>
      <c r="BAA1201" s="500" t="s">
        <v>3556</v>
      </c>
      <c r="BAC1201" s="168"/>
      <c r="BAD1201" s="168">
        <f t="shared" si="14072"/>
        <v>0</v>
      </c>
      <c r="BAE1201" s="167" t="s">
        <v>69</v>
      </c>
      <c r="BAF1201" s="10">
        <f t="shared" ref="BAF1201" si="14765">BAD1201*1.1</f>
        <v>0</v>
      </c>
      <c r="BAG1201" s="10"/>
      <c r="BAH1201" s="219"/>
      <c r="BAI1201" s="167" t="s">
        <v>124</v>
      </c>
      <c r="BAJ1201" s="500" t="s">
        <v>465</v>
      </c>
      <c r="BAL1201" s="168"/>
      <c r="BAM1201" s="168">
        <f t="shared" si="14075"/>
        <v>14</v>
      </c>
      <c r="BAN1201" s="167" t="s">
        <v>69</v>
      </c>
      <c r="BAO1201" s="10">
        <f t="shared" ref="BAO1201" si="14766">BAM1201*1.1</f>
        <v>15.400000000000002</v>
      </c>
      <c r="BAP1201" s="10"/>
      <c r="BAQ1201" s="219"/>
      <c r="BAR1201" s="167" t="s">
        <v>124</v>
      </c>
      <c r="BAS1201" s="500" t="s">
        <v>571</v>
      </c>
      <c r="BAU1201" s="168"/>
      <c r="BAV1201" s="168">
        <f t="shared" si="14078"/>
        <v>0</v>
      </c>
      <c r="BAW1201" s="167" t="s">
        <v>69</v>
      </c>
      <c r="BAX1201" s="10">
        <f t="shared" ref="BAX1201" si="14767">BAV1201*1.1</f>
        <v>0</v>
      </c>
      <c r="BAY1201" s="10"/>
      <c r="BAZ1201" s="219"/>
      <c r="BBA1201" s="167" t="s">
        <v>124</v>
      </c>
      <c r="BBB1201" s="500" t="s">
        <v>2318</v>
      </c>
      <c r="BBD1201" s="168"/>
      <c r="BBE1201" s="168">
        <f t="shared" si="14081"/>
        <v>0</v>
      </c>
      <c r="BBF1201" s="167" t="s">
        <v>69</v>
      </c>
      <c r="BBG1201" s="10">
        <f t="shared" ref="BBG1201" si="14768">BBE1201*1.1</f>
        <v>0</v>
      </c>
      <c r="BBH1201" s="10"/>
      <c r="BBI1201" s="219"/>
      <c r="BBJ1201" s="167" t="s">
        <v>124</v>
      </c>
      <c r="BBK1201" s="500" t="s">
        <v>2343</v>
      </c>
      <c r="BBM1201" s="168"/>
      <c r="BBN1201" s="168">
        <f t="shared" si="14084"/>
        <v>0</v>
      </c>
      <c r="BBO1201" s="167" t="s">
        <v>69</v>
      </c>
      <c r="BBP1201" s="10">
        <f t="shared" ref="BBP1201" si="14769">BBN1201*1.1</f>
        <v>0</v>
      </c>
      <c r="BBQ1201" s="10"/>
      <c r="BBR1201" s="219"/>
      <c r="BBS1201" s="167" t="s">
        <v>124</v>
      </c>
      <c r="BBT1201" s="500" t="s">
        <v>1621</v>
      </c>
      <c r="BBV1201" s="168"/>
      <c r="BBW1201" s="168">
        <f t="shared" si="14087"/>
        <v>21</v>
      </c>
      <c r="BBX1201" s="167" t="s">
        <v>69</v>
      </c>
      <c r="BBY1201" s="10">
        <f t="shared" ref="BBY1201" si="14770">BBW1201*1.1</f>
        <v>23.1</v>
      </c>
      <c r="BBZ1201" s="10"/>
      <c r="BCA1201" s="219"/>
      <c r="BCB1201" s="167" t="s">
        <v>124</v>
      </c>
      <c r="BCC1201" s="500" t="s">
        <v>520</v>
      </c>
      <c r="BCE1201" s="168"/>
      <c r="BCF1201" s="168">
        <f t="shared" si="14090"/>
        <v>0</v>
      </c>
      <c r="BCG1201" s="167" t="s">
        <v>69</v>
      </c>
      <c r="BCH1201" s="10">
        <f t="shared" ref="BCH1201" si="14771">BCF1201*1.1</f>
        <v>0</v>
      </c>
      <c r="BCI1201" s="10"/>
      <c r="BCJ1201" s="219"/>
      <c r="BCK1201" s="167" t="s">
        <v>124</v>
      </c>
      <c r="BCL1201" s="500" t="s">
        <v>3427</v>
      </c>
      <c r="BCN1201" s="168"/>
      <c r="BCO1201" s="168">
        <f t="shared" si="14093"/>
        <v>0</v>
      </c>
      <c r="BCP1201" s="167" t="s">
        <v>69</v>
      </c>
      <c r="BCQ1201" s="10">
        <f t="shared" ref="BCQ1201" si="14772">BCO1201*1.1</f>
        <v>0</v>
      </c>
      <c r="BCR1201" s="10"/>
      <c r="BCS1201" s="219"/>
      <c r="BCT1201" s="167" t="s">
        <v>124</v>
      </c>
      <c r="BCU1201" s="500" t="s">
        <v>796</v>
      </c>
      <c r="BCW1201" s="168"/>
      <c r="BCX1201" s="168">
        <f t="shared" si="14096"/>
        <v>1</v>
      </c>
      <c r="BCY1201" s="167" t="s">
        <v>69</v>
      </c>
      <c r="BCZ1201" s="10">
        <f t="shared" ref="BCZ1201" si="14773">BCX1201*1.1</f>
        <v>1.1000000000000001</v>
      </c>
      <c r="BDA1201" s="10"/>
      <c r="BDB1201" s="219"/>
      <c r="BDC1201" s="167" t="s">
        <v>124</v>
      </c>
      <c r="BDD1201" s="500" t="s">
        <v>3427</v>
      </c>
      <c r="BDF1201" s="168"/>
      <c r="BDG1201" s="168">
        <f t="shared" si="14099"/>
        <v>0</v>
      </c>
      <c r="BDH1201" s="167" t="s">
        <v>69</v>
      </c>
      <c r="BDI1201" s="10">
        <f t="shared" ref="BDI1201" si="14774">BDG1201*1.1</f>
        <v>0</v>
      </c>
      <c r="BDJ1201" s="10"/>
      <c r="BDK1201" s="219"/>
      <c r="BDL1201" s="167" t="s">
        <v>124</v>
      </c>
      <c r="BDM1201" s="328" t="s">
        <v>2318</v>
      </c>
      <c r="BDO1201" s="168"/>
      <c r="BDP1201" s="168">
        <f t="shared" si="14102"/>
        <v>0</v>
      </c>
      <c r="BDQ1201" s="167" t="s">
        <v>69</v>
      </c>
      <c r="BDR1201" s="10">
        <f t="shared" ref="BDR1201" si="14775">BDP1201*1.1</f>
        <v>0</v>
      </c>
      <c r="BDS1201" s="10"/>
      <c r="BDT1201" s="219"/>
      <c r="BDU1201" s="167" t="s">
        <v>124</v>
      </c>
      <c r="BDV1201" s="500" t="s">
        <v>3600</v>
      </c>
      <c r="BDX1201" s="168"/>
      <c r="BDY1201" s="168">
        <f t="shared" si="14105"/>
        <v>1</v>
      </c>
      <c r="BDZ1201" s="167" t="s">
        <v>69</v>
      </c>
      <c r="BEA1201" s="10">
        <f t="shared" ref="BEA1201" si="14776">BDY1201*1.1</f>
        <v>1.1000000000000001</v>
      </c>
      <c r="BEB1201" s="10"/>
      <c r="BEC1201" s="219"/>
      <c r="BED1201" s="167" t="s">
        <v>124</v>
      </c>
      <c r="BEE1201" s="498" t="s">
        <v>2979</v>
      </c>
      <c r="BEG1201" s="168"/>
      <c r="BEH1201" s="168">
        <f t="shared" si="14108"/>
        <v>0</v>
      </c>
      <c r="BEI1201" s="167" t="s">
        <v>69</v>
      </c>
      <c r="BEJ1201" s="10">
        <f t="shared" ref="BEJ1201" si="14777">BEH1201*1.1</f>
        <v>0</v>
      </c>
      <c r="BEK1201" s="10"/>
      <c r="BEL1201" s="219"/>
      <c r="BEM1201" s="167" t="s">
        <v>124</v>
      </c>
      <c r="BEN1201" s="498" t="s">
        <v>2318</v>
      </c>
      <c r="BEP1201" s="168"/>
      <c r="BEQ1201" s="168">
        <f t="shared" si="14111"/>
        <v>0</v>
      </c>
      <c r="BER1201" s="167" t="s">
        <v>69</v>
      </c>
      <c r="BES1201" s="10">
        <f t="shared" ref="BES1201" si="14778">BEQ1201*1.1</f>
        <v>0</v>
      </c>
      <c r="BET1201" s="10"/>
      <c r="BEU1201" s="219"/>
      <c r="BEV1201" s="167" t="s">
        <v>124</v>
      </c>
      <c r="BEW1201" s="500" t="s">
        <v>480</v>
      </c>
      <c r="BEY1201" s="168"/>
      <c r="BEZ1201" s="168">
        <f t="shared" si="14114"/>
        <v>0</v>
      </c>
      <c r="BFA1201" s="167" t="s">
        <v>69</v>
      </c>
      <c r="BFB1201" s="10">
        <f t="shared" ref="BFB1201" si="14779">BEZ1201*1.1</f>
        <v>0</v>
      </c>
      <c r="BFC1201" s="10"/>
      <c r="BFD1201" s="219"/>
      <c r="BFE1201" s="167"/>
      <c r="BFF1201" s="327"/>
      <c r="BFH1201" s="168"/>
      <c r="BFI1201" s="168"/>
      <c r="BFJ1201" s="167"/>
      <c r="BFK1201" s="10"/>
      <c r="BFL1201" s="10"/>
      <c r="BFN1201" s="167"/>
      <c r="BFO1201" s="327"/>
      <c r="BFQ1201" s="168"/>
      <c r="BFR1201" s="168"/>
      <c r="BFS1201" s="167"/>
      <c r="BFT1201" s="10"/>
      <c r="BFU1201" s="10"/>
      <c r="BFW1201" s="167"/>
      <c r="BFX1201" s="328"/>
      <c r="BFZ1201" s="168"/>
      <c r="BGA1201" s="168"/>
      <c r="BGB1201" s="167"/>
      <c r="BGC1201" s="10"/>
      <c r="BGD1201" s="10"/>
      <c r="BGF1201" s="167"/>
      <c r="BGG1201" s="327"/>
      <c r="BGI1201" s="168"/>
      <c r="BGJ1201" s="168"/>
      <c r="BGK1201" s="167"/>
      <c r="BGL1201" s="10"/>
      <c r="BGM1201" s="10"/>
      <c r="BGO1201" s="167"/>
      <c r="BGP1201" s="328"/>
      <c r="BGR1201" s="168"/>
      <c r="BGS1201" s="168"/>
      <c r="BGT1201" s="167"/>
      <c r="BGU1201" s="10"/>
      <c r="BGV1201" s="10"/>
      <c r="BGX1201" s="167"/>
      <c r="BGY1201" s="327"/>
      <c r="BHA1201" s="168"/>
      <c r="BHB1201" s="168"/>
      <c r="BHC1201" s="167"/>
      <c r="BHD1201" s="10"/>
      <c r="BHE1201" s="10"/>
    </row>
    <row r="1202" spans="1:1565">
      <c r="D1202" s="1"/>
      <c r="H1202" s="10">
        <f>SUM(G1197:G1201)</f>
        <v>4.8999999999999995</v>
      </c>
      <c r="I1202" s="218"/>
      <c r="M1202" s="1"/>
      <c r="Q1202" s="10">
        <f>SUM(P1197:P1201)</f>
        <v>1.2</v>
      </c>
      <c r="R1202" s="218"/>
      <c r="V1202" s="1"/>
      <c r="Z1202" s="10">
        <f t="shared" ref="Z1202" si="14780">SUM(Y1197:Y1201)</f>
        <v>7.4</v>
      </c>
      <c r="AA1202" s="218"/>
      <c r="AE1202" s="1"/>
      <c r="AI1202" s="10">
        <f t="shared" ref="AI1202" si="14781">SUM(AH1197:AH1201)</f>
        <v>29.700000000000003</v>
      </c>
      <c r="AJ1202" s="218"/>
      <c r="AN1202" s="1"/>
      <c r="AR1202" s="10">
        <f t="shared" ref="AR1202" si="14782">SUM(AQ1197:AQ1201)</f>
        <v>1.3</v>
      </c>
      <c r="AS1202" s="218"/>
      <c r="AW1202" s="1"/>
      <c r="BA1202" s="10">
        <f t="shared" ref="BA1202:CT1202" si="14783">SUM(AZ1197:AZ1201)</f>
        <v>40.799999999999997</v>
      </c>
      <c r="BB1202" s="218"/>
      <c r="BF1202" s="1"/>
      <c r="BJ1202" s="10">
        <f t="shared" si="14783"/>
        <v>9.1</v>
      </c>
      <c r="BK1202" s="218"/>
      <c r="BO1202" s="1"/>
      <c r="BS1202" s="10">
        <f t="shared" si="14783"/>
        <v>29.8</v>
      </c>
      <c r="BT1202" s="218"/>
      <c r="BX1202" s="1"/>
      <c r="CB1202" s="10">
        <f t="shared" si="14783"/>
        <v>19.7</v>
      </c>
      <c r="CC1202" s="218"/>
      <c r="CG1202" s="1"/>
      <c r="CK1202" s="10">
        <f t="shared" si="14783"/>
        <v>1.4</v>
      </c>
      <c r="CL1202" s="218"/>
      <c r="CP1202" s="1"/>
      <c r="CT1202" s="10">
        <f t="shared" si="14783"/>
        <v>80.599999999999994</v>
      </c>
      <c r="CU1202" s="218"/>
      <c r="CY1202" s="1"/>
      <c r="DC1202" s="10">
        <f t="shared" ref="DC1202" si="14784">SUM(DB1197:DB1201)</f>
        <v>35.4</v>
      </c>
      <c r="DD1202" s="218"/>
      <c r="DH1202" s="1"/>
      <c r="DL1202" s="10">
        <f t="shared" ref="DL1202" si="14785">SUM(DK1197:DK1201)</f>
        <v>28.6</v>
      </c>
      <c r="DM1202" s="218"/>
      <c r="DQ1202" s="1"/>
      <c r="DU1202" s="10">
        <f t="shared" ref="DU1202" si="14786">SUM(DT1197:DT1201)</f>
        <v>4.8999999999999995</v>
      </c>
      <c r="DV1202" s="218"/>
      <c r="DZ1202" s="1"/>
      <c r="ED1202" s="10">
        <f t="shared" ref="ED1202" si="14787">SUM(EC1197:EC1201)</f>
        <v>0</v>
      </c>
      <c r="EE1202" s="218"/>
      <c r="EI1202" s="1"/>
      <c r="EM1202" s="10">
        <f t="shared" ref="EM1202" si="14788">SUM(EL1197:EL1201)</f>
        <v>28.8</v>
      </c>
      <c r="EN1202" s="218"/>
      <c r="ER1202" s="1"/>
      <c r="EV1202" s="10">
        <f t="shared" ref="EV1202" si="14789">SUM(EU1197:EU1201)</f>
        <v>10.5</v>
      </c>
      <c r="EW1202" s="218"/>
      <c r="FA1202" s="1"/>
      <c r="FE1202" s="10">
        <f t="shared" ref="FE1202" si="14790">SUM(FD1197:FD1201)</f>
        <v>30.9</v>
      </c>
      <c r="FF1202" s="218"/>
      <c r="FJ1202" s="1"/>
      <c r="FN1202" s="10">
        <f t="shared" ref="FN1202" si="14791">SUM(FM1197:FM1201)</f>
        <v>36.099999999999994</v>
      </c>
      <c r="FO1202" s="218"/>
      <c r="FS1202" s="1"/>
      <c r="FW1202" s="10">
        <f t="shared" ref="FW1202" si="14792">SUM(FV1197:FV1201)</f>
        <v>19</v>
      </c>
      <c r="FX1202" s="218"/>
      <c r="GB1202" s="1"/>
      <c r="GF1202" s="10">
        <f t="shared" ref="GF1202" si="14793">SUM(GE1197:GE1201)</f>
        <v>21</v>
      </c>
      <c r="GG1202" s="218"/>
      <c r="GK1202" s="1"/>
      <c r="GO1202" s="10">
        <f t="shared" ref="GO1202" si="14794">SUM(GN1197:GN1201)</f>
        <v>43.1</v>
      </c>
      <c r="GP1202" s="218"/>
      <c r="GT1202" s="1"/>
      <c r="GX1202" s="10">
        <f t="shared" ref="GX1202" si="14795">SUM(GW1197:GW1201)</f>
        <v>1.3</v>
      </c>
      <c r="GY1202" s="218"/>
      <c r="HC1202" s="1"/>
      <c r="HG1202" s="10">
        <f t="shared" ref="HG1202" si="14796">SUM(HF1197:HF1201)</f>
        <v>42</v>
      </c>
      <c r="HH1202" s="218"/>
      <c r="HL1202" s="1"/>
      <c r="HP1202" s="10">
        <f t="shared" ref="HP1202" si="14797">SUM(HO1197:HO1201)</f>
        <v>5</v>
      </c>
      <c r="HQ1202" s="218"/>
      <c r="HR1202" s="1"/>
      <c r="HU1202" s="1"/>
      <c r="HV1202" s="1"/>
      <c r="HW1202" s="1"/>
      <c r="HX1202" s="1"/>
      <c r="HY1202" s="10">
        <f t="shared" ref="HY1202" si="14798">SUM(HX1197:HX1201)</f>
        <v>0</v>
      </c>
      <c r="HZ1202" s="218"/>
      <c r="IA1202" s="1"/>
      <c r="ID1202" s="1"/>
      <c r="IE1202" s="1"/>
      <c r="IF1202" s="1"/>
      <c r="IG1202" s="1"/>
      <c r="IH1202" s="10">
        <f t="shared" ref="IH1202" si="14799">SUM(IG1197:IG1201)</f>
        <v>16.899999999999999</v>
      </c>
      <c r="II1202" s="218"/>
      <c r="IJ1202" s="1"/>
      <c r="IM1202" s="1"/>
      <c r="IN1202" s="1"/>
      <c r="IO1202" s="1"/>
      <c r="IP1202" s="1"/>
      <c r="IQ1202" s="10">
        <f t="shared" ref="IQ1202" si="14800">SUM(IP1197:IP1201)</f>
        <v>30.799999999999997</v>
      </c>
      <c r="IR1202" s="218"/>
      <c r="IS1202" s="1"/>
      <c r="IV1202" s="1"/>
      <c r="IW1202" s="1"/>
      <c r="IX1202" s="1"/>
      <c r="IY1202" s="1"/>
      <c r="IZ1202" s="10">
        <f t="shared" ref="IZ1202:LK1202" si="14801">SUM(IY1197:IY1201)</f>
        <v>0</v>
      </c>
      <c r="JA1202" s="218"/>
      <c r="JB1202" s="1"/>
      <c r="JE1202" s="1"/>
      <c r="JF1202" s="1"/>
      <c r="JG1202" s="1"/>
      <c r="JH1202" s="1"/>
      <c r="JI1202" s="10">
        <f t="shared" si="14801"/>
        <v>1.3</v>
      </c>
      <c r="JJ1202" s="218"/>
      <c r="JK1202" s="1"/>
      <c r="JN1202" s="1"/>
      <c r="JO1202" s="1"/>
      <c r="JP1202" s="1"/>
      <c r="JQ1202" s="1"/>
      <c r="JR1202" s="10">
        <f t="shared" si="14801"/>
        <v>20.500000000000004</v>
      </c>
      <c r="JS1202" s="218"/>
      <c r="JT1202" s="1"/>
      <c r="JW1202" s="1"/>
      <c r="JX1202" s="1"/>
      <c r="JY1202" s="1"/>
      <c r="JZ1202" s="1"/>
      <c r="KA1202" s="10">
        <f t="shared" si="14801"/>
        <v>25.2</v>
      </c>
      <c r="KB1202" s="218"/>
      <c r="KC1202" s="1"/>
      <c r="KF1202" s="1"/>
      <c r="KG1202" s="1"/>
      <c r="KH1202" s="1"/>
      <c r="KI1202" s="1"/>
      <c r="KJ1202" s="10">
        <f t="shared" si="14801"/>
        <v>6.6</v>
      </c>
      <c r="KK1202" s="218"/>
      <c r="KL1202" s="1"/>
      <c r="KO1202" s="1"/>
      <c r="KP1202" s="1"/>
      <c r="KQ1202" s="1"/>
      <c r="KR1202" s="1"/>
      <c r="KS1202" s="10">
        <f t="shared" si="14801"/>
        <v>4.1999999999999993</v>
      </c>
      <c r="KT1202" s="218"/>
      <c r="KU1202" s="1"/>
      <c r="KX1202" s="1"/>
      <c r="KY1202" s="1"/>
      <c r="KZ1202" s="1"/>
      <c r="LA1202" s="1"/>
      <c r="LB1202" s="10">
        <f t="shared" si="14801"/>
        <v>41.3</v>
      </c>
      <c r="LC1202" s="218"/>
      <c r="LD1202" s="1"/>
      <c r="LG1202" s="1"/>
      <c r="LH1202" s="1"/>
      <c r="LI1202" s="1"/>
      <c r="LJ1202" s="1"/>
      <c r="LK1202" s="10">
        <f t="shared" si="14801"/>
        <v>0</v>
      </c>
      <c r="LL1202" s="218"/>
      <c r="LM1202" s="1"/>
      <c r="LP1202" s="1"/>
      <c r="LQ1202" s="1"/>
      <c r="LR1202" s="1"/>
      <c r="LS1202" s="1"/>
      <c r="LT1202" s="10">
        <f t="shared" ref="LT1202:OE1202" si="14802">SUM(LS1197:LS1201)</f>
        <v>11.8</v>
      </c>
      <c r="LU1202" s="218"/>
      <c r="LV1202" s="1"/>
      <c r="LY1202" s="1"/>
      <c r="LZ1202" s="1"/>
      <c r="MA1202" s="1"/>
      <c r="MB1202" s="1"/>
      <c r="MC1202" s="10">
        <f t="shared" si="14802"/>
        <v>1.1000000000000001</v>
      </c>
      <c r="MD1202" s="218"/>
      <c r="ME1202" s="1"/>
      <c r="MH1202" s="1"/>
      <c r="MI1202" s="1"/>
      <c r="MJ1202" s="1"/>
      <c r="MK1202" s="1"/>
      <c r="ML1202" s="10">
        <f t="shared" si="14802"/>
        <v>4.6000000000000005</v>
      </c>
      <c r="MM1202" s="218"/>
      <c r="MN1202" s="1"/>
      <c r="MQ1202" s="1"/>
      <c r="MR1202" s="1"/>
      <c r="MS1202" s="1"/>
      <c r="MT1202" s="1"/>
      <c r="MU1202" s="10">
        <f t="shared" si="14802"/>
        <v>25.4</v>
      </c>
      <c r="MV1202" s="218"/>
      <c r="MW1202" s="1"/>
      <c r="MZ1202" s="1"/>
      <c r="NA1202" s="1"/>
      <c r="NB1202" s="1"/>
      <c r="NC1202" s="1"/>
      <c r="ND1202" s="10">
        <f t="shared" si="14802"/>
        <v>33</v>
      </c>
      <c r="NE1202" s="218"/>
      <c r="NF1202" s="1"/>
      <c r="NI1202" s="1"/>
      <c r="NJ1202" s="1"/>
      <c r="NK1202" s="1"/>
      <c r="NL1202" s="1"/>
      <c r="NM1202" s="10">
        <f t="shared" si="14802"/>
        <v>0</v>
      </c>
      <c r="NN1202" s="218"/>
      <c r="NO1202" s="1"/>
      <c r="NR1202" s="1"/>
      <c r="NS1202" s="1"/>
      <c r="NT1202" s="1"/>
      <c r="NU1202" s="1"/>
      <c r="NV1202" s="10">
        <f t="shared" si="14802"/>
        <v>0</v>
      </c>
      <c r="NW1202" s="218"/>
      <c r="NX1202" s="1"/>
      <c r="OA1202" s="1"/>
      <c r="OB1202" s="1"/>
      <c r="OC1202" s="1"/>
      <c r="OD1202" s="1"/>
      <c r="OE1202" s="10">
        <f t="shared" si="14802"/>
        <v>34.1</v>
      </c>
      <c r="OF1202" s="218"/>
      <c r="OG1202" s="1"/>
      <c r="OJ1202" s="1"/>
      <c r="OK1202" s="1"/>
      <c r="OL1202" s="1"/>
      <c r="OM1202" s="1"/>
      <c r="ON1202" s="10">
        <f t="shared" ref="ON1202:QY1202" si="14803">SUM(OM1197:OM1201)</f>
        <v>27.3</v>
      </c>
      <c r="OO1202" s="218"/>
      <c r="OP1202" s="1"/>
      <c r="OS1202" s="1"/>
      <c r="OT1202" s="1"/>
      <c r="OU1202" s="1"/>
      <c r="OV1202" s="1"/>
      <c r="OW1202" s="10">
        <f t="shared" si="14803"/>
        <v>55.1</v>
      </c>
      <c r="OX1202" s="218"/>
      <c r="OY1202" s="1"/>
      <c r="PB1202" s="1"/>
      <c r="PC1202" s="1"/>
      <c r="PD1202" s="1"/>
      <c r="PE1202" s="1"/>
      <c r="PF1202" s="10">
        <f t="shared" si="14803"/>
        <v>8.4</v>
      </c>
      <c r="PG1202" s="218"/>
      <c r="PH1202" s="1"/>
      <c r="PK1202" s="1"/>
      <c r="PL1202" s="1"/>
      <c r="PM1202" s="1"/>
      <c r="PN1202" s="1"/>
      <c r="PO1202" s="10">
        <f t="shared" si="14803"/>
        <v>3.5999999999999996</v>
      </c>
      <c r="PP1202" s="218"/>
      <c r="PQ1202" s="1"/>
      <c r="PT1202" s="1"/>
      <c r="PU1202" s="1"/>
      <c r="PV1202" s="1"/>
      <c r="PW1202" s="1"/>
      <c r="PX1202" s="10">
        <f t="shared" si="14803"/>
        <v>4.6000000000000005</v>
      </c>
      <c r="PY1202" s="218"/>
      <c r="PZ1202" s="1"/>
      <c r="QC1202" s="1"/>
      <c r="QD1202" s="1"/>
      <c r="QE1202" s="1"/>
      <c r="QF1202" s="1"/>
      <c r="QG1202" s="10">
        <f t="shared" si="14803"/>
        <v>0</v>
      </c>
      <c r="QH1202" s="218"/>
      <c r="QI1202" s="1"/>
      <c r="QL1202" s="1"/>
      <c r="QM1202" s="1"/>
      <c r="QN1202" s="1"/>
      <c r="QO1202" s="1"/>
      <c r="QP1202" s="10">
        <f t="shared" si="14803"/>
        <v>43.5</v>
      </c>
      <c r="QQ1202" s="218"/>
      <c r="QR1202" s="1"/>
      <c r="QU1202" s="1"/>
      <c r="QV1202" s="1"/>
      <c r="QW1202" s="1"/>
      <c r="QX1202" s="1"/>
      <c r="QY1202" s="10">
        <f t="shared" si="14803"/>
        <v>0</v>
      </c>
      <c r="QZ1202" s="218"/>
      <c r="RA1202" s="1"/>
      <c r="RD1202" s="1"/>
      <c r="RE1202" s="1"/>
      <c r="RF1202" s="1"/>
      <c r="RG1202" s="1"/>
      <c r="RH1202" s="10">
        <f t="shared" ref="RH1202:TS1202" si="14804">SUM(RG1197:RG1201)</f>
        <v>0</v>
      </c>
      <c r="RI1202" s="218"/>
      <c r="RJ1202" s="1"/>
      <c r="RM1202" s="1"/>
      <c r="RN1202" s="1"/>
      <c r="RO1202" s="1"/>
      <c r="RP1202" s="1"/>
      <c r="RQ1202" s="10">
        <f t="shared" si="14804"/>
        <v>82.4</v>
      </c>
      <c r="RR1202" s="218"/>
      <c r="RS1202" s="1"/>
      <c r="RV1202" s="1"/>
      <c r="RW1202" s="1"/>
      <c r="RX1202" s="1"/>
      <c r="RY1202" s="1"/>
      <c r="RZ1202" s="10">
        <f t="shared" si="14804"/>
        <v>26.6</v>
      </c>
      <c r="SA1202" s="218"/>
      <c r="SB1202" s="1"/>
      <c r="SE1202" s="1"/>
      <c r="SF1202" s="1"/>
      <c r="SG1202" s="1"/>
      <c r="SH1202" s="1"/>
      <c r="SI1202" s="10">
        <f t="shared" si="14804"/>
        <v>24.799999999999997</v>
      </c>
      <c r="SJ1202" s="218"/>
      <c r="SK1202" s="1"/>
      <c r="SN1202" s="1"/>
      <c r="SO1202" s="1"/>
      <c r="SP1202" s="1"/>
      <c r="SQ1202" s="1"/>
      <c r="SR1202" s="10">
        <f t="shared" si="14804"/>
        <v>0</v>
      </c>
      <c r="SS1202" s="218"/>
      <c r="ST1202" s="1"/>
      <c r="SW1202" s="1"/>
      <c r="SX1202" s="1"/>
      <c r="SY1202" s="1"/>
      <c r="SZ1202" s="1"/>
      <c r="TA1202" s="10">
        <f t="shared" si="14804"/>
        <v>1.4</v>
      </c>
      <c r="TB1202" s="218"/>
      <c r="TC1202" s="1"/>
      <c r="TF1202" s="1"/>
      <c r="TG1202" s="1"/>
      <c r="TH1202" s="1"/>
      <c r="TI1202" s="1"/>
      <c r="TJ1202" s="10">
        <f t="shared" si="14804"/>
        <v>0</v>
      </c>
      <c r="TK1202" s="218"/>
      <c r="TL1202" s="1"/>
      <c r="TO1202" s="1"/>
      <c r="TP1202" s="1"/>
      <c r="TQ1202" s="1"/>
      <c r="TR1202" s="1"/>
      <c r="TS1202" s="10">
        <f t="shared" si="14804"/>
        <v>2.2000000000000002</v>
      </c>
      <c r="TT1202" s="218"/>
      <c r="TU1202" s="1"/>
      <c r="TX1202" s="1"/>
      <c r="TY1202" s="1"/>
      <c r="TZ1202" s="1"/>
      <c r="UA1202" s="1"/>
      <c r="UB1202" s="10">
        <f t="shared" ref="UB1202:WM1202" si="14805">SUM(UA1197:UA1201)</f>
        <v>7.7000000000000011</v>
      </c>
      <c r="UC1202" s="218"/>
      <c r="UD1202" s="1"/>
      <c r="UG1202" s="1"/>
      <c r="UH1202" s="1"/>
      <c r="UI1202" s="1"/>
      <c r="UJ1202" s="1"/>
      <c r="UK1202" s="10">
        <f t="shared" si="14805"/>
        <v>0</v>
      </c>
      <c r="UL1202" s="218"/>
      <c r="UM1202" s="1"/>
      <c r="UP1202" s="1"/>
      <c r="UQ1202" s="1"/>
      <c r="UR1202" s="1"/>
      <c r="US1202" s="1"/>
      <c r="UT1202" s="10">
        <f t="shared" si="14805"/>
        <v>29.8</v>
      </c>
      <c r="UU1202" s="218"/>
      <c r="UV1202" s="1"/>
      <c r="UY1202" s="1"/>
      <c r="UZ1202" s="1"/>
      <c r="VA1202" s="1"/>
      <c r="VB1202" s="1"/>
      <c r="VC1202" s="10">
        <f t="shared" si="14805"/>
        <v>15.400000000000002</v>
      </c>
      <c r="VD1202" s="218"/>
      <c r="VE1202" s="1"/>
      <c r="VH1202" s="1"/>
      <c r="VI1202" s="1"/>
      <c r="VJ1202" s="1"/>
      <c r="VK1202" s="1"/>
      <c r="VL1202" s="10">
        <f t="shared" si="14805"/>
        <v>21.5</v>
      </c>
      <c r="VM1202" s="218"/>
      <c r="VN1202" s="1"/>
      <c r="VQ1202" s="1"/>
      <c r="VR1202" s="1"/>
      <c r="VS1202" s="1"/>
      <c r="VT1202" s="1"/>
      <c r="VU1202" s="10">
        <f t="shared" si="14805"/>
        <v>5.0999999999999996</v>
      </c>
      <c r="VV1202" s="218"/>
      <c r="VW1202" s="1"/>
      <c r="VZ1202" s="1"/>
      <c r="WA1202" s="1"/>
      <c r="WB1202" s="1"/>
      <c r="WC1202" s="1"/>
      <c r="WD1202" s="10">
        <f t="shared" si="14805"/>
        <v>0</v>
      </c>
      <c r="WE1202" s="218"/>
      <c r="WF1202" s="1"/>
      <c r="WI1202" s="1"/>
      <c r="WJ1202" s="1"/>
      <c r="WK1202" s="1"/>
      <c r="WL1202" s="1"/>
      <c r="WM1202" s="10">
        <f t="shared" si="14805"/>
        <v>56.9</v>
      </c>
      <c r="WN1202" s="218"/>
      <c r="WO1202" s="1"/>
      <c r="WR1202" s="1"/>
      <c r="WS1202" s="1"/>
      <c r="WT1202" s="1"/>
      <c r="WU1202" s="1"/>
      <c r="WV1202" s="10">
        <f t="shared" ref="WV1202:ZG1202" si="14806">SUM(WU1197:WU1201)</f>
        <v>0</v>
      </c>
      <c r="WW1202" s="218"/>
      <c r="WX1202" s="1"/>
      <c r="XA1202" s="1"/>
      <c r="XB1202" s="1"/>
      <c r="XC1202" s="1"/>
      <c r="XD1202" s="1"/>
      <c r="XE1202" s="10">
        <f t="shared" si="14806"/>
        <v>37.200000000000003</v>
      </c>
      <c r="XF1202" s="218"/>
      <c r="XG1202" s="1"/>
      <c r="XJ1202" s="1"/>
      <c r="XK1202" s="1"/>
      <c r="XL1202" s="1"/>
      <c r="XM1202" s="1"/>
      <c r="XN1202" s="10">
        <f t="shared" si="14806"/>
        <v>1.2</v>
      </c>
      <c r="XO1202" s="218"/>
      <c r="XP1202" s="1"/>
      <c r="XS1202" s="1"/>
      <c r="XT1202" s="1"/>
      <c r="XU1202" s="1"/>
      <c r="XV1202" s="1"/>
      <c r="XW1202" s="10">
        <f t="shared" si="14806"/>
        <v>29.8</v>
      </c>
      <c r="XX1202" s="218"/>
      <c r="XY1202" s="1"/>
      <c r="YB1202" s="1"/>
      <c r="YC1202" s="1"/>
      <c r="YD1202" s="1"/>
      <c r="YE1202" s="1"/>
      <c r="YF1202" s="10">
        <f t="shared" si="14806"/>
        <v>6.1</v>
      </c>
      <c r="YG1202" s="218"/>
      <c r="YH1202" s="1"/>
      <c r="YK1202" s="1"/>
      <c r="YL1202" s="1"/>
      <c r="YM1202" s="1"/>
      <c r="YN1202" s="1"/>
      <c r="YO1202" s="10">
        <f t="shared" si="14806"/>
        <v>3</v>
      </c>
      <c r="YP1202" s="218"/>
      <c r="YQ1202" s="1"/>
      <c r="YT1202" s="1"/>
      <c r="YU1202" s="1"/>
      <c r="YV1202" s="1"/>
      <c r="YW1202" s="1"/>
      <c r="YX1202" s="10">
        <f t="shared" si="14806"/>
        <v>0</v>
      </c>
      <c r="YY1202" s="218"/>
      <c r="YZ1202" s="1"/>
      <c r="ZC1202" s="1"/>
      <c r="ZD1202" s="1"/>
      <c r="ZE1202" s="1"/>
      <c r="ZF1202" s="1"/>
      <c r="ZG1202" s="10">
        <f t="shared" si="14806"/>
        <v>1.3</v>
      </c>
      <c r="ZH1202" s="218"/>
      <c r="ZI1202" s="1"/>
      <c r="ZL1202" s="1"/>
      <c r="ZM1202" s="1"/>
      <c r="ZN1202" s="1"/>
      <c r="ZO1202" s="1"/>
      <c r="ZP1202" s="10">
        <f t="shared" ref="ZP1202:ACA1202" si="14807">SUM(ZO1197:ZO1201)</f>
        <v>1.3</v>
      </c>
      <c r="ZQ1202" s="218"/>
      <c r="ZR1202" s="1"/>
      <c r="ZU1202" s="1"/>
      <c r="ZV1202" s="1"/>
      <c r="ZW1202" s="1"/>
      <c r="ZX1202" s="1"/>
      <c r="ZY1202" s="10">
        <f t="shared" si="14807"/>
        <v>8.6999999999999993</v>
      </c>
      <c r="ZZ1202" s="218"/>
      <c r="AAA1202" s="1"/>
      <c r="AAD1202" s="1"/>
      <c r="AAE1202" s="1"/>
      <c r="AAF1202" s="1"/>
      <c r="AAG1202" s="1"/>
      <c r="AAH1202" s="10">
        <f t="shared" si="14807"/>
        <v>30.5</v>
      </c>
      <c r="AAI1202" s="218"/>
      <c r="AAJ1202" s="1"/>
      <c r="AAM1202" s="1"/>
      <c r="AAN1202" s="1"/>
      <c r="AAO1202" s="1"/>
      <c r="AAP1202" s="1"/>
      <c r="AAQ1202" s="10">
        <f t="shared" si="14807"/>
        <v>0</v>
      </c>
      <c r="AAR1202" s="218"/>
      <c r="AAS1202" s="1"/>
      <c r="AAV1202" s="1"/>
      <c r="AAW1202" s="1"/>
      <c r="AAX1202" s="1"/>
      <c r="AAY1202" s="1"/>
      <c r="AAZ1202" s="10">
        <f t="shared" si="14807"/>
        <v>0</v>
      </c>
      <c r="ABA1202" s="218"/>
      <c r="ABB1202" s="1"/>
      <c r="ABE1202" s="1"/>
      <c r="ABF1202" s="1"/>
      <c r="ABG1202" s="1"/>
      <c r="ABH1202" s="1"/>
      <c r="ABI1202" s="10">
        <f t="shared" si="14807"/>
        <v>19.599999999999998</v>
      </c>
      <c r="ABJ1202" s="218"/>
      <c r="ABK1202" s="1"/>
      <c r="ABN1202" s="1"/>
      <c r="ABO1202" s="1"/>
      <c r="ABP1202" s="1"/>
      <c r="ABQ1202" s="1"/>
      <c r="ABR1202" s="10">
        <f t="shared" si="14807"/>
        <v>29.8</v>
      </c>
      <c r="ABS1202" s="218"/>
      <c r="ABT1202" s="1"/>
      <c r="ABW1202" s="1"/>
      <c r="ABX1202" s="1"/>
      <c r="ABY1202" s="1"/>
      <c r="ABZ1202" s="1"/>
      <c r="ACA1202" s="10">
        <f t="shared" si="14807"/>
        <v>17</v>
      </c>
      <c r="ACB1202" s="218"/>
      <c r="ACC1202" s="1"/>
      <c r="ACF1202" s="1"/>
      <c r="ACG1202" s="1"/>
      <c r="ACH1202" s="1"/>
      <c r="ACI1202" s="1"/>
      <c r="ACJ1202" s="10">
        <f t="shared" ref="ACJ1202" si="14808">SUM(ACI1197:ACI1201)</f>
        <v>0</v>
      </c>
      <c r="ACK1202" s="218"/>
      <c r="ACL1202" s="1"/>
      <c r="ACO1202" s="1"/>
      <c r="ACP1202" s="1"/>
      <c r="ACQ1202" s="1"/>
      <c r="ACR1202" s="1"/>
      <c r="ACS1202" s="10">
        <f t="shared" ref="ACS1202" si="14809">SUM(ACR1197:ACR1201)</f>
        <v>55.400000000000006</v>
      </c>
      <c r="ACT1202" s="218"/>
      <c r="ACU1202" s="1"/>
      <c r="ACX1202" s="1"/>
      <c r="ACY1202" s="1"/>
      <c r="ACZ1202" s="1"/>
      <c r="ADA1202" s="1"/>
      <c r="ADB1202" s="10">
        <f t="shared" ref="ADB1202" si="14810">SUM(ADA1197:ADA1201)</f>
        <v>0</v>
      </c>
      <c r="ADC1202" s="218"/>
      <c r="ADD1202" s="1"/>
      <c r="ADG1202" s="1"/>
      <c r="ADH1202" s="1"/>
      <c r="ADI1202" s="1"/>
      <c r="ADJ1202" s="1"/>
      <c r="ADK1202" s="10">
        <f t="shared" ref="ADK1202" si="14811">SUM(ADJ1197:ADJ1201)</f>
        <v>38.300000000000004</v>
      </c>
      <c r="ADL1202" s="218"/>
      <c r="ADM1202" s="1"/>
      <c r="ADP1202" s="1"/>
      <c r="ADQ1202" s="1"/>
      <c r="ADR1202" s="1"/>
      <c r="ADS1202" s="1"/>
      <c r="ADT1202" s="10">
        <f t="shared" ref="ADT1202" si="14812">SUM(ADS1197:ADS1201)</f>
        <v>26.7</v>
      </c>
      <c r="ADU1202" s="218"/>
      <c r="ADV1202" s="1"/>
      <c r="ADY1202" s="1"/>
      <c r="ADZ1202" s="1"/>
      <c r="AEA1202" s="1"/>
      <c r="AEB1202" s="1"/>
      <c r="AEC1202" s="10">
        <f t="shared" ref="AEC1202" si="14813">SUM(AEB1197:AEB1201)</f>
        <v>32.699999999999996</v>
      </c>
      <c r="AED1202" s="218"/>
      <c r="AEE1202" s="1"/>
      <c r="AEH1202" s="1"/>
      <c r="AEI1202" s="1"/>
      <c r="AEJ1202" s="1"/>
      <c r="AEK1202" s="1"/>
      <c r="AEL1202" s="10">
        <f t="shared" ref="AEL1202" si="14814">SUM(AEK1197:AEK1201)</f>
        <v>24.3</v>
      </c>
      <c r="AEM1202" s="218"/>
      <c r="AEN1202" s="1"/>
      <c r="AEQ1202" s="1"/>
      <c r="AER1202" s="1"/>
      <c r="AES1202" s="1"/>
      <c r="AET1202" s="1"/>
      <c r="AEU1202" s="10">
        <f t="shared" ref="AEU1202" si="14815">SUM(AET1197:AET1201)</f>
        <v>28.6</v>
      </c>
      <c r="AEV1202" s="218"/>
      <c r="AEW1202" s="1"/>
      <c r="AEZ1202" s="1"/>
      <c r="AFA1202" s="1"/>
      <c r="AFB1202" s="1"/>
      <c r="AFC1202" s="1"/>
      <c r="AFD1202" s="10">
        <f t="shared" ref="AFD1202" si="14816">SUM(AFC1197:AFC1201)</f>
        <v>7.8999999999999986</v>
      </c>
      <c r="AFE1202" s="218"/>
      <c r="AFF1202" s="1"/>
      <c r="AFI1202" s="1"/>
      <c r="AFJ1202" s="1"/>
      <c r="AFK1202" s="1"/>
      <c r="AFL1202" s="1"/>
      <c r="AFM1202" s="10">
        <f t="shared" ref="AFM1202" si="14817">SUM(AFL1197:AFL1201)</f>
        <v>69.300000000000011</v>
      </c>
      <c r="AFN1202" s="218"/>
      <c r="AFO1202" s="1"/>
      <c r="AFR1202" s="1"/>
      <c r="AFS1202" s="1"/>
      <c r="AFT1202" s="1"/>
      <c r="AFU1202" s="1"/>
      <c r="AFV1202" s="10">
        <f t="shared" ref="AFV1202" si="14818">SUM(AFU1197:AFU1201)</f>
        <v>91.8</v>
      </c>
      <c r="AFW1202" s="218"/>
      <c r="AFX1202" s="1"/>
      <c r="AGA1202" s="1"/>
      <c r="AGB1202" s="1"/>
      <c r="AGC1202" s="1"/>
      <c r="AGD1202" s="1"/>
      <c r="AGE1202" s="10">
        <f t="shared" ref="AGE1202" si="14819">SUM(AGD1197:AGD1201)</f>
        <v>29.8</v>
      </c>
      <c r="AGF1202" s="218"/>
      <c r="AGG1202" s="1"/>
      <c r="AGJ1202" s="1"/>
      <c r="AGK1202" s="1"/>
      <c r="AGL1202" s="1"/>
      <c r="AGM1202" s="1"/>
      <c r="AGN1202" s="10">
        <f t="shared" ref="AGN1202" si="14820">SUM(AGM1197:AGM1201)</f>
        <v>40.200000000000003</v>
      </c>
      <c r="AGO1202" s="218"/>
      <c r="AGP1202" s="1"/>
      <c r="AGS1202" s="1"/>
      <c r="AGT1202" s="1"/>
      <c r="AGU1202" s="1"/>
      <c r="AGV1202" s="1"/>
      <c r="AGW1202" s="10">
        <f t="shared" ref="AGW1202" si="14821">SUM(AGV1197:AGV1201)</f>
        <v>59.3</v>
      </c>
      <c r="AGX1202" s="218"/>
      <c r="AGY1202" s="1"/>
      <c r="AHB1202" s="1"/>
      <c r="AHC1202" s="1"/>
      <c r="AHD1202" s="1"/>
      <c r="AHE1202" s="1"/>
      <c r="AHF1202" s="10">
        <f t="shared" ref="AHF1202" si="14822">SUM(AHE1197:AHE1201)</f>
        <v>42.199999999999996</v>
      </c>
      <c r="AHG1202" s="218"/>
      <c r="AHH1202" s="1"/>
      <c r="AHK1202" s="1"/>
      <c r="AHL1202" s="1"/>
      <c r="AHM1202" s="1"/>
      <c r="AHN1202" s="1"/>
      <c r="AHO1202" s="10">
        <f t="shared" ref="AHO1202" si="14823">SUM(AHN1197:AHN1201)</f>
        <v>25.2</v>
      </c>
      <c r="AHP1202" s="218"/>
      <c r="AHQ1202" s="1"/>
      <c r="AHT1202" s="1"/>
      <c r="AHU1202" s="1"/>
      <c r="AHV1202" s="1"/>
      <c r="AHW1202" s="1"/>
      <c r="AHX1202" s="10">
        <f t="shared" ref="AHX1202" si="14824">SUM(AHW1197:AHW1201)</f>
        <v>14.1</v>
      </c>
      <c r="AHY1202" s="218"/>
      <c r="AHZ1202" s="1"/>
      <c r="AIC1202" s="1"/>
      <c r="AID1202" s="1"/>
      <c r="AIE1202" s="1"/>
      <c r="AIF1202" s="1"/>
      <c r="AIG1202" s="10">
        <f t="shared" ref="AIG1202" si="14825">SUM(AIF1197:AIF1201)</f>
        <v>3.6</v>
      </c>
      <c r="AIH1202" s="218"/>
      <c r="AII1202" s="1"/>
      <c r="AIL1202" s="1"/>
      <c r="AIM1202" s="1"/>
      <c r="AIN1202" s="1"/>
      <c r="AIO1202" s="1"/>
      <c r="AIP1202" s="10">
        <f t="shared" ref="AIP1202" si="14826">SUM(AIO1197:AIO1201)</f>
        <v>23.9</v>
      </c>
      <c r="AIQ1202" s="218"/>
      <c r="AIR1202" s="1"/>
      <c r="AIU1202" s="1"/>
      <c r="AIV1202" s="1"/>
      <c r="AIW1202" s="1"/>
      <c r="AIX1202" s="1"/>
      <c r="AIY1202" s="10">
        <f t="shared" ref="AIY1202" si="14827">SUM(AIX1197:AIX1201)</f>
        <v>29.800000000000004</v>
      </c>
      <c r="AIZ1202" s="218"/>
      <c r="AJA1202" s="1"/>
      <c r="AJD1202" s="1"/>
      <c r="AJE1202" s="1"/>
      <c r="AJF1202" s="1"/>
      <c r="AJG1202" s="1"/>
      <c r="AJH1202" s="10">
        <f t="shared" ref="AJH1202" si="14828">SUM(AJG1197:AJG1201)</f>
        <v>24.9</v>
      </c>
      <c r="AJI1202" s="218"/>
      <c r="AJJ1202" s="1"/>
      <c r="AJM1202" s="1"/>
      <c r="AJN1202" s="1"/>
      <c r="AJO1202" s="1"/>
      <c r="AJP1202" s="1"/>
      <c r="AJQ1202" s="10">
        <f t="shared" ref="AJQ1202" si="14829">SUM(AJP1197:AJP1201)</f>
        <v>9.8000000000000007</v>
      </c>
      <c r="AJR1202" s="218"/>
      <c r="AJS1202" s="1"/>
      <c r="AJV1202" s="1"/>
      <c r="AJW1202" s="1"/>
      <c r="AJX1202" s="1"/>
      <c r="AJY1202" s="1"/>
      <c r="AJZ1202" s="10">
        <f t="shared" ref="AJZ1202" si="14830">SUM(AJY1197:AJY1201)</f>
        <v>3.7</v>
      </c>
      <c r="AKA1202" s="218"/>
      <c r="AKB1202" s="1"/>
      <c r="AKE1202" s="1"/>
      <c r="AKF1202" s="1"/>
      <c r="AKG1202" s="1"/>
      <c r="AKH1202" s="1"/>
      <c r="AKI1202" s="10">
        <f t="shared" ref="AKI1202" si="14831">SUM(AKH1197:AKH1201)</f>
        <v>56.7</v>
      </c>
      <c r="AKJ1202" s="218"/>
      <c r="AKK1202" s="1"/>
      <c r="AKN1202" s="1"/>
      <c r="AKO1202" s="1"/>
      <c r="AKP1202" s="1"/>
      <c r="AKQ1202" s="1"/>
      <c r="AKR1202" s="10">
        <f t="shared" ref="AKR1202" si="14832">SUM(AKQ1197:AKQ1201)</f>
        <v>0</v>
      </c>
      <c r="AKS1202" s="218"/>
      <c r="AKT1202" s="1"/>
      <c r="AKW1202" s="1"/>
      <c r="AKX1202" s="1"/>
      <c r="AKY1202" s="1"/>
      <c r="AKZ1202" s="1"/>
      <c r="ALA1202" s="10">
        <f t="shared" ref="ALA1202" si="14833">SUM(AKZ1197:AKZ1201)</f>
        <v>42.8</v>
      </c>
      <c r="ALB1202" s="218"/>
      <c r="ALC1202" s="1"/>
      <c r="ALF1202" s="1"/>
      <c r="ALG1202" s="1"/>
      <c r="ALH1202" s="1"/>
      <c r="ALI1202" s="1"/>
      <c r="ALJ1202" s="10">
        <f t="shared" ref="ALJ1202" si="14834">SUM(ALI1197:ALI1201)</f>
        <v>28.400000000000002</v>
      </c>
      <c r="ALK1202" s="218"/>
      <c r="ALL1202" s="1"/>
      <c r="ALO1202" s="1"/>
      <c r="ALP1202" s="1"/>
      <c r="ALQ1202" s="1"/>
      <c r="ALR1202" s="1"/>
      <c r="ALS1202" s="10">
        <f t="shared" ref="ALS1202" si="14835">SUM(ALR1197:ALR1201)</f>
        <v>29.4</v>
      </c>
      <c r="ALT1202" s="218"/>
      <c r="ALU1202" s="1"/>
      <c r="ALX1202" s="1"/>
      <c r="ALY1202" s="1"/>
      <c r="ALZ1202" s="1"/>
      <c r="AMA1202" s="1"/>
      <c r="AMB1202" s="10">
        <f t="shared" ref="AMB1202" si="14836">SUM(AMA1197:AMA1201)</f>
        <v>32.6</v>
      </c>
      <c r="AMC1202" s="218"/>
      <c r="AMD1202" s="1"/>
      <c r="AMG1202" s="1"/>
      <c r="AMH1202" s="1"/>
      <c r="AMI1202" s="1"/>
      <c r="AMJ1202" s="1"/>
      <c r="AMK1202" s="10">
        <f t="shared" ref="AMK1202" si="14837">SUM(AMJ1197:AMJ1201)</f>
        <v>0</v>
      </c>
      <c r="AML1202" s="218"/>
      <c r="AMM1202" s="1"/>
      <c r="AMP1202" s="1"/>
      <c r="AMQ1202" s="1"/>
      <c r="AMR1202" s="1"/>
      <c r="AMS1202" s="1"/>
      <c r="AMT1202" s="10">
        <f t="shared" ref="AMT1202" si="14838">SUM(AMS1197:AMS1201)</f>
        <v>61.6</v>
      </c>
      <c r="AMU1202" s="218"/>
      <c r="AMV1202" s="1"/>
      <c r="AMY1202" s="1"/>
      <c r="AMZ1202" s="1"/>
      <c r="ANA1202" s="1"/>
      <c r="ANB1202" s="1"/>
      <c r="ANC1202" s="10">
        <f t="shared" ref="ANC1202" si="14839">SUM(ANB1197:ANB1201)</f>
        <v>1.5</v>
      </c>
      <c r="AND1202" s="218"/>
      <c r="ANE1202" s="1"/>
      <c r="ANH1202" s="1"/>
      <c r="ANI1202" s="1"/>
      <c r="ANJ1202" s="1"/>
      <c r="ANK1202" s="1"/>
      <c r="ANL1202" s="10">
        <f t="shared" ref="ANL1202" si="14840">SUM(ANK1197:ANK1201)</f>
        <v>56.8</v>
      </c>
      <c r="ANM1202" s="218"/>
      <c r="ANN1202" s="1"/>
      <c r="ANQ1202" s="1"/>
      <c r="ANR1202" s="1"/>
      <c r="ANS1202" s="1"/>
      <c r="ANT1202" s="1"/>
      <c r="ANU1202" s="10">
        <f t="shared" ref="ANU1202" si="14841">SUM(ANT1197:ANT1201)</f>
        <v>21.999999999999996</v>
      </c>
      <c r="ANV1202" s="218"/>
      <c r="ANW1202" s="1"/>
      <c r="ANZ1202" s="1"/>
      <c r="AOA1202" s="1"/>
      <c r="AOB1202" s="1"/>
      <c r="AOC1202" s="1"/>
      <c r="AOD1202" s="10">
        <f t="shared" ref="AOD1202" si="14842">SUM(AOC1197:AOC1201)</f>
        <v>0</v>
      </c>
      <c r="AOE1202" s="218"/>
      <c r="AOF1202" s="1"/>
      <c r="AOI1202" s="1"/>
      <c r="AOJ1202" s="1"/>
      <c r="AOK1202" s="1"/>
      <c r="AOL1202" s="1"/>
      <c r="AOM1202" s="10">
        <f t="shared" ref="AOM1202" si="14843">SUM(AOL1197:AOL1201)</f>
        <v>40</v>
      </c>
      <c r="AON1202" s="218"/>
      <c r="AOO1202" s="1"/>
      <c r="AOR1202" s="1"/>
      <c r="AOS1202" s="1"/>
      <c r="AOT1202" s="1"/>
      <c r="AOU1202" s="1"/>
      <c r="AOV1202" s="10">
        <f t="shared" ref="AOV1202" si="14844">SUM(AOU1197:AOU1201)</f>
        <v>19.399999999999999</v>
      </c>
      <c r="AOW1202" s="218"/>
      <c r="AOX1202" s="1"/>
      <c r="APA1202" s="1"/>
      <c r="APB1202" s="1"/>
      <c r="APC1202" s="1"/>
      <c r="APD1202" s="1"/>
      <c r="APE1202" s="10">
        <f t="shared" ref="APE1202" si="14845">SUM(APD1197:APD1201)</f>
        <v>0</v>
      </c>
      <c r="APF1202" s="218"/>
      <c r="APG1202" s="1"/>
      <c r="APJ1202" s="1"/>
      <c r="APK1202" s="1"/>
      <c r="APL1202" s="1"/>
      <c r="APM1202" s="1"/>
      <c r="APN1202" s="10">
        <f t="shared" ref="APN1202" si="14846">SUM(APM1197:APM1201)</f>
        <v>2.4000000000000004</v>
      </c>
      <c r="APO1202" s="218"/>
      <c r="APP1202" s="1"/>
      <c r="APS1202" s="1"/>
      <c r="APT1202" s="1"/>
      <c r="APU1202" s="1"/>
      <c r="APV1202" s="1"/>
      <c r="APW1202" s="10">
        <f t="shared" ref="APW1202" si="14847">SUM(APV1197:APV1201)</f>
        <v>0</v>
      </c>
      <c r="APX1202" s="218"/>
      <c r="APY1202" s="1"/>
      <c r="AQB1202" s="1"/>
      <c r="AQC1202" s="1"/>
      <c r="AQD1202" s="1"/>
      <c r="AQE1202" s="1"/>
      <c r="AQF1202" s="10">
        <f t="shared" ref="AQF1202" si="14848">SUM(AQE1197:AQE1201)</f>
        <v>39</v>
      </c>
      <c r="AQG1202" s="218"/>
      <c r="AQH1202" s="1"/>
      <c r="AQK1202" s="1"/>
      <c r="AQL1202" s="1"/>
      <c r="AQM1202" s="1"/>
      <c r="AQN1202" s="1"/>
      <c r="AQO1202" s="10">
        <f t="shared" ref="AQO1202" si="14849">SUM(AQN1197:AQN1201)</f>
        <v>0</v>
      </c>
      <c r="AQP1202" s="218"/>
      <c r="AQQ1202" s="1"/>
      <c r="AQT1202" s="1"/>
      <c r="AQU1202" s="1"/>
      <c r="AQV1202" s="1"/>
      <c r="AQW1202" s="1"/>
      <c r="AQX1202" s="10">
        <f t="shared" ref="AQX1202:ATI1202" si="14850">SUM(AQW1197:AQW1201)</f>
        <v>35</v>
      </c>
      <c r="AQY1202" s="218"/>
      <c r="AQZ1202" s="1"/>
      <c r="ARC1202" s="1"/>
      <c r="ARD1202" s="1"/>
      <c r="ARE1202" s="1"/>
      <c r="ARF1202" s="1"/>
      <c r="ARG1202" s="10">
        <f t="shared" si="14850"/>
        <v>28.6</v>
      </c>
      <c r="ARH1202" s="218"/>
      <c r="ARI1202" s="1"/>
      <c r="ARL1202" s="1"/>
      <c r="ARM1202" s="1"/>
      <c r="ARN1202" s="1"/>
      <c r="ARO1202" s="1"/>
      <c r="ARP1202" s="10">
        <f t="shared" si="14850"/>
        <v>0</v>
      </c>
      <c r="ARQ1202" s="218"/>
      <c r="ARR1202" s="1"/>
      <c r="ARU1202" s="1"/>
      <c r="ARV1202" s="1"/>
      <c r="ARW1202" s="1"/>
      <c r="ARX1202" s="1"/>
      <c r="ARY1202" s="10">
        <f t="shared" si="14850"/>
        <v>0</v>
      </c>
      <c r="ARZ1202" s="218"/>
      <c r="ASA1202" s="1"/>
      <c r="ASD1202" s="1"/>
      <c r="ASE1202" s="1"/>
      <c r="ASF1202" s="1"/>
      <c r="ASG1202" s="1"/>
      <c r="ASH1202" s="10">
        <f t="shared" si="14850"/>
        <v>23.799999999999997</v>
      </c>
      <c r="ASI1202" s="218"/>
      <c r="ASJ1202" s="1"/>
      <c r="ASM1202" s="1"/>
      <c r="ASN1202" s="1"/>
      <c r="ASO1202" s="1"/>
      <c r="ASP1202" s="1"/>
      <c r="ASQ1202" s="10">
        <f t="shared" si="14850"/>
        <v>31.5</v>
      </c>
      <c r="ASR1202" s="218"/>
      <c r="ASS1202" s="1"/>
      <c r="ASV1202" s="1"/>
      <c r="ASW1202" s="1"/>
      <c r="ASX1202" s="1"/>
      <c r="ASY1202" s="1"/>
      <c r="ASZ1202" s="10">
        <f t="shared" si="14850"/>
        <v>59.599999999999994</v>
      </c>
      <c r="ATA1202" s="218"/>
      <c r="ATB1202" s="1"/>
      <c r="ATE1202" s="1"/>
      <c r="ATF1202" s="1"/>
      <c r="ATG1202" s="1"/>
      <c r="ATH1202" s="1"/>
      <c r="ATI1202" s="10">
        <f t="shared" si="14850"/>
        <v>19.3</v>
      </c>
      <c r="ATJ1202" s="218"/>
      <c r="ATK1202" s="1"/>
      <c r="ATN1202" s="1"/>
      <c r="ATO1202" s="1"/>
      <c r="ATP1202" s="1"/>
      <c r="ATQ1202" s="1"/>
      <c r="ATR1202" s="10">
        <f t="shared" ref="ATR1202:AWC1202" si="14851">SUM(ATQ1197:ATQ1201)</f>
        <v>4.4000000000000004</v>
      </c>
      <c r="ATS1202" s="218"/>
      <c r="ATT1202" s="1"/>
      <c r="ATW1202" s="1"/>
      <c r="ATX1202" s="1"/>
      <c r="ATY1202" s="1"/>
      <c r="ATZ1202" s="1"/>
      <c r="AUA1202" s="10">
        <f t="shared" si="14851"/>
        <v>42.5</v>
      </c>
      <c r="AUB1202" s="218"/>
      <c r="AUC1202" s="1"/>
      <c r="AUF1202" s="1"/>
      <c r="AUG1202" s="1"/>
      <c r="AUH1202" s="1"/>
      <c r="AUI1202" s="1"/>
      <c r="AUJ1202" s="10">
        <f t="shared" si="14851"/>
        <v>23.5</v>
      </c>
      <c r="AUK1202" s="218"/>
      <c r="AUL1202" s="1"/>
      <c r="AUO1202" s="1"/>
      <c r="AUP1202" s="1"/>
      <c r="AUQ1202" s="1"/>
      <c r="AUR1202" s="1"/>
      <c r="AUS1202" s="10">
        <f t="shared" si="14851"/>
        <v>0</v>
      </c>
      <c r="AUT1202" s="218"/>
      <c r="AUU1202" s="1"/>
      <c r="AUX1202" s="1"/>
      <c r="AUY1202" s="1"/>
      <c r="AUZ1202" s="1"/>
      <c r="AVA1202" s="1"/>
      <c r="AVB1202" s="10">
        <f t="shared" si="14851"/>
        <v>9.7999999999999989</v>
      </c>
      <c r="AVC1202" s="218"/>
      <c r="AVD1202" s="1"/>
      <c r="AVG1202" s="1"/>
      <c r="AVH1202" s="1"/>
      <c r="AVI1202" s="1"/>
      <c r="AVJ1202" s="1"/>
      <c r="AVK1202" s="10">
        <f t="shared" si="14851"/>
        <v>4.8</v>
      </c>
      <c r="AVL1202" s="218"/>
      <c r="AVM1202" s="1"/>
      <c r="AVP1202" s="1"/>
      <c r="AVQ1202" s="1"/>
      <c r="AVR1202" s="1"/>
      <c r="AVS1202" s="1"/>
      <c r="AVT1202" s="10">
        <f t="shared" si="14851"/>
        <v>25</v>
      </c>
      <c r="AVU1202" s="218"/>
      <c r="AVV1202" s="1"/>
      <c r="AVY1202" s="1"/>
      <c r="AVZ1202" s="1"/>
      <c r="AWA1202" s="1"/>
      <c r="AWB1202" s="1"/>
      <c r="AWC1202" s="10">
        <f t="shared" si="14851"/>
        <v>0</v>
      </c>
      <c r="AWD1202" s="218"/>
      <c r="AWE1202" s="1"/>
      <c r="AWH1202" s="1"/>
      <c r="AWI1202" s="1"/>
      <c r="AWJ1202" s="1"/>
      <c r="AWK1202" s="1"/>
      <c r="AWL1202" s="10">
        <f t="shared" ref="AWL1202:AYW1202" si="14852">SUM(AWK1197:AWK1201)</f>
        <v>2.4</v>
      </c>
      <c r="AWM1202" s="218"/>
      <c r="AWN1202" s="1"/>
      <c r="AWQ1202" s="1"/>
      <c r="AWR1202" s="1"/>
      <c r="AWS1202" s="1"/>
      <c r="AWT1202" s="1"/>
      <c r="AWU1202" s="10">
        <f t="shared" si="14852"/>
        <v>0</v>
      </c>
      <c r="AWV1202" s="218"/>
      <c r="AWW1202" s="1"/>
      <c r="AWZ1202" s="1"/>
      <c r="AXA1202" s="1"/>
      <c r="AXB1202" s="1"/>
      <c r="AXC1202" s="1"/>
      <c r="AXD1202" s="10">
        <f t="shared" si="14852"/>
        <v>54</v>
      </c>
      <c r="AXE1202" s="218"/>
      <c r="AXF1202" s="1"/>
      <c r="AXI1202" s="1"/>
      <c r="AXJ1202" s="1"/>
      <c r="AXK1202" s="1"/>
      <c r="AXL1202" s="1"/>
      <c r="AXM1202" s="10">
        <f t="shared" si="14852"/>
        <v>3.9000000000000004</v>
      </c>
      <c r="AXN1202" s="218"/>
      <c r="AXO1202" s="1"/>
      <c r="AXR1202" s="1"/>
      <c r="AXS1202" s="1"/>
      <c r="AXT1202" s="1"/>
      <c r="AXU1202" s="1"/>
      <c r="AXV1202" s="10">
        <f t="shared" si="14852"/>
        <v>1.3</v>
      </c>
      <c r="AXW1202" s="218"/>
      <c r="AXX1202" s="1"/>
      <c r="AYA1202" s="1"/>
      <c r="AYB1202" s="1"/>
      <c r="AYC1202" s="1"/>
      <c r="AYD1202" s="1"/>
      <c r="AYE1202" s="10">
        <f t="shared" si="14852"/>
        <v>2.6</v>
      </c>
      <c r="AYF1202" s="218"/>
      <c r="AYG1202" s="1"/>
      <c r="AYJ1202" s="1"/>
      <c r="AYK1202" s="1"/>
      <c r="AYL1202" s="1"/>
      <c r="AYM1202" s="1"/>
      <c r="AYN1202" s="10">
        <f t="shared" si="14852"/>
        <v>25.6</v>
      </c>
      <c r="AYO1202" s="218"/>
      <c r="AYP1202" s="1"/>
      <c r="AYS1202" s="1"/>
      <c r="AYT1202" s="1"/>
      <c r="AYU1202" s="1"/>
      <c r="AYV1202" s="1"/>
      <c r="AYW1202" s="10">
        <f t="shared" si="14852"/>
        <v>43.8</v>
      </c>
      <c r="AYX1202" s="218"/>
      <c r="AYY1202" s="1"/>
      <c r="AZB1202" s="1"/>
      <c r="AZC1202" s="1"/>
      <c r="AZD1202" s="1"/>
      <c r="AZE1202" s="1"/>
      <c r="AZF1202" s="10">
        <f t="shared" ref="AZF1202:BBQ1202" si="14853">SUM(AZE1197:AZE1201)</f>
        <v>3.6</v>
      </c>
      <c r="AZG1202" s="218"/>
      <c r="AZH1202" s="1"/>
      <c r="AZK1202" s="1"/>
      <c r="AZL1202" s="1"/>
      <c r="AZM1202" s="1"/>
      <c r="AZN1202" s="1"/>
      <c r="AZO1202" s="10">
        <f t="shared" si="14853"/>
        <v>4.8</v>
      </c>
      <c r="AZP1202" s="218"/>
      <c r="AZQ1202" s="1"/>
      <c r="AZT1202" s="1"/>
      <c r="AZU1202" s="1"/>
      <c r="AZV1202" s="1"/>
      <c r="AZW1202" s="1"/>
      <c r="AZX1202" s="10">
        <f t="shared" si="14853"/>
        <v>0</v>
      </c>
      <c r="AZY1202" s="218"/>
      <c r="AZZ1202" s="1"/>
      <c r="BAC1202" s="1"/>
      <c r="BAD1202" s="1"/>
      <c r="BAE1202" s="1"/>
      <c r="BAF1202" s="1"/>
      <c r="BAG1202" s="10">
        <f t="shared" si="14853"/>
        <v>99.300000000000011</v>
      </c>
      <c r="BAH1202" s="218"/>
      <c r="BAI1202" s="1"/>
      <c r="BAL1202" s="1"/>
      <c r="BAM1202" s="1"/>
      <c r="BAN1202" s="1"/>
      <c r="BAO1202" s="1"/>
      <c r="BAP1202" s="10">
        <f t="shared" si="14853"/>
        <v>46.3</v>
      </c>
      <c r="BAQ1202" s="218"/>
      <c r="BAR1202" s="1"/>
      <c r="BAU1202" s="1"/>
      <c r="BAV1202" s="1"/>
      <c r="BAW1202" s="1"/>
      <c r="BAX1202" s="1"/>
      <c r="BAY1202" s="10">
        <f t="shared" si="14853"/>
        <v>0</v>
      </c>
      <c r="BAZ1202" s="218"/>
      <c r="BBA1202" s="1"/>
      <c r="BBD1202" s="1"/>
      <c r="BBE1202" s="1"/>
      <c r="BBF1202" s="1"/>
      <c r="BBG1202" s="1"/>
      <c r="BBH1202" s="10">
        <f t="shared" si="14853"/>
        <v>30.599999999999998</v>
      </c>
      <c r="BBI1202" s="218"/>
      <c r="BBJ1202" s="1"/>
      <c r="BBM1202" s="1"/>
      <c r="BBN1202" s="1"/>
      <c r="BBO1202" s="1"/>
      <c r="BBP1202" s="1"/>
      <c r="BBQ1202" s="10">
        <f t="shared" si="14853"/>
        <v>5</v>
      </c>
      <c r="BBR1202" s="218"/>
      <c r="BBS1202" s="1"/>
      <c r="BBV1202" s="1"/>
      <c r="BBW1202" s="1"/>
      <c r="BBX1202" s="1"/>
      <c r="BBY1202" s="1"/>
      <c r="BBZ1202" s="10">
        <f t="shared" ref="BBZ1202:BEK1202" si="14854">SUM(BBY1197:BBY1201)</f>
        <v>24.6</v>
      </c>
      <c r="BCA1202" s="218"/>
      <c r="BCB1202" s="1"/>
      <c r="BCE1202" s="1"/>
      <c r="BCF1202" s="1"/>
      <c r="BCG1202" s="1"/>
      <c r="BCH1202" s="1"/>
      <c r="BCI1202" s="10">
        <f t="shared" si="14854"/>
        <v>0</v>
      </c>
      <c r="BCJ1202" s="218"/>
      <c r="BCK1202" s="1"/>
      <c r="BCN1202" s="1"/>
      <c r="BCO1202" s="1"/>
      <c r="BCP1202" s="1"/>
      <c r="BCQ1202" s="1"/>
      <c r="BCR1202" s="10">
        <f t="shared" si="14854"/>
        <v>34</v>
      </c>
      <c r="BCS1202" s="218"/>
      <c r="BCT1202" s="1"/>
      <c r="BCW1202" s="1"/>
      <c r="BCX1202" s="1"/>
      <c r="BCY1202" s="1"/>
      <c r="BCZ1202" s="1"/>
      <c r="BDA1202" s="10">
        <f t="shared" si="14854"/>
        <v>32.6</v>
      </c>
      <c r="BDB1202" s="218"/>
      <c r="BDC1202" s="1"/>
      <c r="BDF1202" s="1"/>
      <c r="BDG1202" s="1"/>
      <c r="BDH1202" s="1"/>
      <c r="BDI1202" s="1"/>
      <c r="BDJ1202" s="10">
        <f t="shared" si="14854"/>
        <v>27</v>
      </c>
      <c r="BDK1202" s="218"/>
      <c r="BDL1202" s="1"/>
      <c r="BDO1202" s="1"/>
      <c r="BDP1202" s="1"/>
      <c r="BDQ1202" s="1"/>
      <c r="BDR1202" s="1"/>
      <c r="BDS1202" s="10">
        <f t="shared" si="14854"/>
        <v>31.5</v>
      </c>
      <c r="BDT1202" s="218"/>
      <c r="BDU1202" s="1"/>
      <c r="BDX1202" s="1"/>
      <c r="BDY1202" s="1"/>
      <c r="BDZ1202" s="1"/>
      <c r="BEA1202" s="1"/>
      <c r="BEB1202" s="10">
        <f t="shared" si="14854"/>
        <v>94.7</v>
      </c>
      <c r="BEC1202" s="218"/>
      <c r="BED1202" s="1"/>
      <c r="BEG1202" s="1"/>
      <c r="BEH1202" s="1"/>
      <c r="BEI1202" s="1"/>
      <c r="BEJ1202" s="1"/>
      <c r="BEK1202" s="10">
        <f t="shared" si="14854"/>
        <v>1.3</v>
      </c>
      <c r="BEL1202" s="218"/>
      <c r="BEM1202" s="1"/>
      <c r="BEP1202" s="1"/>
      <c r="BEQ1202" s="1"/>
      <c r="BER1202" s="1"/>
      <c r="BES1202" s="1"/>
      <c r="BET1202" s="10">
        <f t="shared" ref="BET1202:BFC1202" si="14855">SUM(BES1197:BES1201)</f>
        <v>2.6</v>
      </c>
      <c r="BEU1202" s="218"/>
      <c r="BEV1202" s="1"/>
      <c r="BEY1202" s="1"/>
      <c r="BEZ1202" s="1"/>
      <c r="BFA1202" s="1"/>
      <c r="BFB1202" s="1"/>
      <c r="BFC1202" s="10">
        <f t="shared" si="14855"/>
        <v>0</v>
      </c>
      <c r="BFD1202" s="218"/>
      <c r="BFH1202" s="1"/>
      <c r="BFI1202" s="1"/>
      <c r="BFJ1202" s="1"/>
      <c r="BFK1202" s="1"/>
      <c r="BFL1202" s="10"/>
      <c r="BFQ1202" s="1"/>
      <c r="BFR1202" s="1"/>
      <c r="BFS1202" s="1"/>
      <c r="BFT1202" s="1"/>
      <c r="BFU1202" s="10"/>
      <c r="BFZ1202" s="1"/>
      <c r="BGA1202" s="1"/>
      <c r="BGB1202" s="1"/>
      <c r="BGC1202" s="1"/>
      <c r="BGD1202" s="10"/>
      <c r="BGI1202" s="1"/>
      <c r="BGJ1202" s="1"/>
      <c r="BGK1202" s="1"/>
      <c r="BGL1202" s="1"/>
      <c r="BGM1202" s="10"/>
      <c r="BGR1202" s="1"/>
      <c r="BGS1202" s="1"/>
      <c r="BGT1202" s="1"/>
      <c r="BGU1202" s="1"/>
      <c r="BGV1202" s="10"/>
      <c r="BHA1202" s="1"/>
      <c r="BHB1202" s="1"/>
      <c r="BHC1202" s="1"/>
      <c r="BHD1202" s="1"/>
      <c r="BHE1202" s="10"/>
    </row>
    <row r="1203" spans="1:1565" ht="15">
      <c r="A1203" s="225"/>
      <c r="C1203" s="220"/>
      <c r="G1203" s="167" t="s">
        <v>125</v>
      </c>
      <c r="H1203" s="167"/>
      <c r="I1203" s="218"/>
      <c r="J1203" s="225"/>
      <c r="L1203" s="220"/>
      <c r="P1203" s="167" t="s">
        <v>125</v>
      </c>
      <c r="Q1203" s="167"/>
      <c r="R1203" s="218"/>
      <c r="S1203" s="225"/>
      <c r="U1203" s="220"/>
      <c r="Y1203" s="167" t="s">
        <v>125</v>
      </c>
      <c r="Z1203" s="167"/>
      <c r="AA1203" s="218"/>
      <c r="AB1203" s="225"/>
      <c r="AD1203" s="220"/>
      <c r="AH1203" s="167" t="s">
        <v>125</v>
      </c>
      <c r="AI1203" s="167"/>
      <c r="AJ1203" s="218"/>
      <c r="AK1203" s="225"/>
      <c r="AM1203" s="220"/>
      <c r="AQ1203" s="167" t="s">
        <v>125</v>
      </c>
      <c r="AR1203" s="167"/>
      <c r="AS1203" s="218"/>
      <c r="AT1203" s="225"/>
      <c r="AV1203" s="220"/>
      <c r="AZ1203" s="167" t="s">
        <v>125</v>
      </c>
      <c r="BA1203" s="167"/>
      <c r="BB1203" s="218"/>
      <c r="BC1203" s="225"/>
      <c r="BE1203" s="220"/>
      <c r="BI1203" s="167" t="s">
        <v>125</v>
      </c>
      <c r="BJ1203" s="167"/>
      <c r="BK1203" s="218"/>
      <c r="BL1203" s="225"/>
      <c r="BN1203" s="220"/>
      <c r="BR1203" s="167" t="s">
        <v>125</v>
      </c>
      <c r="BS1203" s="167"/>
      <c r="BT1203" s="218"/>
      <c r="BU1203" s="225"/>
      <c r="BW1203" s="220"/>
      <c r="CA1203" s="167" t="s">
        <v>125</v>
      </c>
      <c r="CB1203" s="167"/>
      <c r="CC1203" s="218"/>
      <c r="CD1203" s="225"/>
      <c r="CF1203" s="220"/>
      <c r="CJ1203" s="167" t="s">
        <v>125</v>
      </c>
      <c r="CK1203" s="167"/>
      <c r="CL1203" s="218"/>
      <c r="CM1203" s="225"/>
      <c r="CO1203" s="220"/>
      <c r="CS1203" s="167" t="s">
        <v>125</v>
      </c>
      <c r="CT1203" s="167"/>
      <c r="CU1203" s="218"/>
      <c r="CV1203" s="225"/>
      <c r="CX1203" s="220"/>
      <c r="DB1203" s="167" t="s">
        <v>125</v>
      </c>
      <c r="DC1203" s="167"/>
      <c r="DD1203" s="218"/>
      <c r="DE1203" s="225"/>
      <c r="DG1203" s="220"/>
      <c r="DK1203" s="167" t="s">
        <v>125</v>
      </c>
      <c r="DL1203" s="167"/>
      <c r="DM1203" s="218"/>
      <c r="DN1203" s="225"/>
      <c r="DP1203" s="220"/>
      <c r="DT1203" s="167" t="s">
        <v>125</v>
      </c>
      <c r="DU1203" s="167"/>
      <c r="DV1203" s="218"/>
      <c r="DW1203" s="225"/>
      <c r="DY1203" s="220"/>
      <c r="EC1203" s="167" t="s">
        <v>125</v>
      </c>
      <c r="ED1203" s="167"/>
      <c r="EE1203" s="218"/>
      <c r="EF1203" s="225"/>
      <c r="EH1203" s="220"/>
      <c r="EL1203" s="167" t="s">
        <v>125</v>
      </c>
      <c r="EM1203" s="167"/>
      <c r="EN1203" s="218"/>
      <c r="EO1203" s="225"/>
      <c r="EQ1203" s="220"/>
      <c r="EU1203" s="167" t="s">
        <v>125</v>
      </c>
      <c r="EV1203" s="167"/>
      <c r="EW1203" s="218"/>
      <c r="EX1203" s="225"/>
      <c r="EZ1203" s="220"/>
      <c r="FD1203" s="167" t="s">
        <v>125</v>
      </c>
      <c r="FE1203" s="167"/>
      <c r="FF1203" s="218"/>
      <c r="FG1203" s="225"/>
      <c r="FI1203" s="220"/>
      <c r="FM1203" s="167" t="s">
        <v>125</v>
      </c>
      <c r="FN1203" s="167"/>
      <c r="FO1203" s="218"/>
      <c r="FP1203" s="225"/>
      <c r="FR1203" s="220"/>
      <c r="FV1203" s="167" t="s">
        <v>125</v>
      </c>
      <c r="FW1203" s="167"/>
      <c r="FX1203" s="218"/>
      <c r="FY1203" s="225"/>
      <c r="GA1203" s="220"/>
      <c r="GE1203" s="167" t="s">
        <v>125</v>
      </c>
      <c r="GF1203" s="167"/>
      <c r="GG1203" s="218"/>
      <c r="GH1203" s="225"/>
      <c r="GJ1203" s="220"/>
      <c r="GN1203" s="167" t="s">
        <v>125</v>
      </c>
      <c r="GO1203" s="167"/>
      <c r="GP1203" s="218"/>
      <c r="GQ1203" s="225"/>
      <c r="GS1203" s="220"/>
      <c r="GW1203" s="167" t="s">
        <v>125</v>
      </c>
      <c r="GX1203" s="167"/>
      <c r="GY1203" s="218"/>
      <c r="GZ1203" s="225"/>
      <c r="HB1203" s="220"/>
      <c r="HF1203" s="167" t="s">
        <v>125</v>
      </c>
      <c r="HG1203" s="167"/>
      <c r="HH1203" s="218"/>
      <c r="HI1203" s="225"/>
      <c r="HK1203" s="220"/>
      <c r="HO1203" s="167" t="s">
        <v>125</v>
      </c>
      <c r="HP1203" s="167"/>
      <c r="HQ1203" s="218"/>
      <c r="HR1203" s="225"/>
      <c r="HT1203" s="220"/>
      <c r="HV1203" s="1"/>
      <c r="HW1203" s="1"/>
      <c r="HX1203" s="167" t="s">
        <v>125</v>
      </c>
      <c r="HY1203" s="167"/>
      <c r="HZ1203" s="218"/>
      <c r="IA1203" s="225"/>
      <c r="IC1203" s="220"/>
      <c r="IE1203" s="1"/>
      <c r="IF1203" s="1"/>
      <c r="IG1203" s="167" t="s">
        <v>125</v>
      </c>
      <c r="IH1203" s="167"/>
      <c r="II1203" s="218"/>
      <c r="IJ1203" s="225"/>
      <c r="IL1203" s="220"/>
      <c r="IN1203" s="1"/>
      <c r="IO1203" s="1"/>
      <c r="IP1203" s="167" t="s">
        <v>125</v>
      </c>
      <c r="IQ1203" s="167"/>
      <c r="IR1203" s="218"/>
      <c r="IS1203" s="225"/>
      <c r="IU1203" s="220"/>
      <c r="IW1203" s="1"/>
      <c r="IX1203" s="1"/>
      <c r="IY1203" s="167" t="s">
        <v>125</v>
      </c>
      <c r="IZ1203" s="167"/>
      <c r="JA1203" s="218"/>
      <c r="JB1203" s="225"/>
      <c r="JD1203" s="220"/>
      <c r="JF1203" s="1"/>
      <c r="JG1203" s="1"/>
      <c r="JH1203" s="167" t="s">
        <v>125</v>
      </c>
      <c r="JI1203" s="167"/>
      <c r="JJ1203" s="218"/>
      <c r="JK1203" s="225"/>
      <c r="JM1203" s="220"/>
      <c r="JO1203" s="1"/>
      <c r="JP1203" s="1"/>
      <c r="JQ1203" s="167" t="s">
        <v>125</v>
      </c>
      <c r="JR1203" s="167"/>
      <c r="JS1203" s="218"/>
      <c r="JT1203" s="225"/>
      <c r="JV1203" s="220"/>
      <c r="JX1203" s="1"/>
      <c r="JY1203" s="1"/>
      <c r="JZ1203" s="167" t="s">
        <v>125</v>
      </c>
      <c r="KA1203" s="167"/>
      <c r="KB1203" s="218"/>
      <c r="KC1203" s="225"/>
      <c r="KE1203" s="220"/>
      <c r="KG1203" s="1"/>
      <c r="KH1203" s="1"/>
      <c r="KI1203" s="167" t="s">
        <v>125</v>
      </c>
      <c r="KJ1203" s="167"/>
      <c r="KK1203" s="218"/>
      <c r="KL1203" s="225"/>
      <c r="KN1203" s="220"/>
      <c r="KP1203" s="1"/>
      <c r="KQ1203" s="1"/>
      <c r="KR1203" s="167" t="s">
        <v>125</v>
      </c>
      <c r="KS1203" s="167"/>
      <c r="KT1203" s="218"/>
      <c r="KU1203" s="225"/>
      <c r="KW1203" s="220"/>
      <c r="KY1203" s="1"/>
      <c r="KZ1203" s="1"/>
      <c r="LA1203" s="167" t="s">
        <v>125</v>
      </c>
      <c r="LB1203" s="167"/>
      <c r="LC1203" s="218"/>
      <c r="LD1203" s="225"/>
      <c r="LF1203" s="220"/>
      <c r="LH1203" s="1"/>
      <c r="LI1203" s="1"/>
      <c r="LJ1203" s="167" t="s">
        <v>125</v>
      </c>
      <c r="LK1203" s="167"/>
      <c r="LL1203" s="218"/>
      <c r="LM1203" s="225"/>
      <c r="LO1203" s="220"/>
      <c r="LQ1203" s="1"/>
      <c r="LR1203" s="1"/>
      <c r="LS1203" s="167" t="s">
        <v>125</v>
      </c>
      <c r="LT1203" s="167"/>
      <c r="LU1203" s="218"/>
      <c r="LV1203" s="225"/>
      <c r="LX1203" s="220"/>
      <c r="LZ1203" s="1"/>
      <c r="MA1203" s="1"/>
      <c r="MB1203" s="167" t="s">
        <v>125</v>
      </c>
      <c r="MC1203" s="167"/>
      <c r="MD1203" s="218"/>
      <c r="ME1203" s="225"/>
      <c r="MG1203" s="220"/>
      <c r="MI1203" s="1"/>
      <c r="MJ1203" s="1"/>
      <c r="MK1203" s="167" t="s">
        <v>125</v>
      </c>
      <c r="ML1203" s="167"/>
      <c r="MM1203" s="218"/>
      <c r="MN1203" s="225"/>
      <c r="MP1203" s="220"/>
      <c r="MR1203" s="1"/>
      <c r="MS1203" s="1"/>
      <c r="MT1203" s="167" t="s">
        <v>125</v>
      </c>
      <c r="MU1203" s="167"/>
      <c r="MV1203" s="218"/>
      <c r="MW1203" s="225"/>
      <c r="MY1203" s="220"/>
      <c r="NA1203" s="1"/>
      <c r="NB1203" s="1"/>
      <c r="NC1203" s="167" t="s">
        <v>125</v>
      </c>
      <c r="ND1203" s="167"/>
      <c r="NE1203" s="218"/>
      <c r="NF1203" s="225"/>
      <c r="NH1203" s="220"/>
      <c r="NJ1203" s="1"/>
      <c r="NK1203" s="1"/>
      <c r="NL1203" s="167" t="s">
        <v>125</v>
      </c>
      <c r="NM1203" s="167"/>
      <c r="NN1203" s="218"/>
      <c r="NO1203" s="225"/>
      <c r="NQ1203" s="220"/>
      <c r="NS1203" s="1"/>
      <c r="NT1203" s="1"/>
      <c r="NU1203" s="167" t="s">
        <v>125</v>
      </c>
      <c r="NV1203" s="167"/>
      <c r="NW1203" s="218"/>
      <c r="NX1203" s="225"/>
      <c r="NZ1203" s="220"/>
      <c r="OB1203" s="1"/>
      <c r="OC1203" s="1"/>
      <c r="OD1203" s="167" t="s">
        <v>125</v>
      </c>
      <c r="OE1203" s="167"/>
      <c r="OF1203" s="218"/>
      <c r="OG1203" s="225"/>
      <c r="OI1203" s="220"/>
      <c r="OK1203" s="1"/>
      <c r="OL1203" s="1"/>
      <c r="OM1203" s="167" t="s">
        <v>125</v>
      </c>
      <c r="ON1203" s="167"/>
      <c r="OO1203" s="218"/>
      <c r="OP1203" s="225"/>
      <c r="OR1203" s="220"/>
      <c r="OT1203" s="1"/>
      <c r="OU1203" s="1"/>
      <c r="OV1203" s="167" t="s">
        <v>125</v>
      </c>
      <c r="OW1203" s="167"/>
      <c r="OX1203" s="218"/>
      <c r="OY1203" s="225"/>
      <c r="PA1203" s="220"/>
      <c r="PC1203" s="1"/>
      <c r="PD1203" s="1"/>
      <c r="PE1203" s="167" t="s">
        <v>125</v>
      </c>
      <c r="PF1203" s="167"/>
      <c r="PG1203" s="218"/>
      <c r="PH1203" s="225"/>
      <c r="PJ1203" s="220"/>
      <c r="PL1203" s="1"/>
      <c r="PM1203" s="1"/>
      <c r="PN1203" s="167" t="s">
        <v>125</v>
      </c>
      <c r="PO1203" s="167"/>
      <c r="PP1203" s="218"/>
      <c r="PQ1203" s="225"/>
      <c r="PS1203" s="220"/>
      <c r="PU1203" s="1"/>
      <c r="PV1203" s="1"/>
      <c r="PW1203" s="167" t="s">
        <v>125</v>
      </c>
      <c r="PX1203" s="167"/>
      <c r="PY1203" s="218"/>
      <c r="PZ1203" s="225"/>
      <c r="QB1203" s="220"/>
      <c r="QD1203" s="1"/>
      <c r="QE1203" s="1"/>
      <c r="QF1203" s="167" t="s">
        <v>125</v>
      </c>
      <c r="QG1203" s="167"/>
      <c r="QH1203" s="218"/>
      <c r="QI1203" s="225"/>
      <c r="QK1203" s="220"/>
      <c r="QM1203" s="1"/>
      <c r="QN1203" s="1"/>
      <c r="QO1203" s="167" t="s">
        <v>125</v>
      </c>
      <c r="QP1203" s="167"/>
      <c r="QQ1203" s="218"/>
      <c r="QR1203" s="225"/>
      <c r="QT1203" s="220"/>
      <c r="QV1203" s="1"/>
      <c r="QW1203" s="1"/>
      <c r="QX1203" s="167" t="s">
        <v>125</v>
      </c>
      <c r="QY1203" s="167"/>
      <c r="QZ1203" s="218"/>
      <c r="RA1203" s="225"/>
      <c r="RC1203" s="220"/>
      <c r="RE1203" s="1"/>
      <c r="RF1203" s="1"/>
      <c r="RG1203" s="167" t="s">
        <v>125</v>
      </c>
      <c r="RH1203" s="167"/>
      <c r="RI1203" s="218"/>
      <c r="RJ1203" s="225"/>
      <c r="RL1203" s="220"/>
      <c r="RN1203" s="1"/>
      <c r="RO1203" s="1"/>
      <c r="RP1203" s="167" t="s">
        <v>125</v>
      </c>
      <c r="RQ1203" s="167"/>
      <c r="RR1203" s="218"/>
      <c r="RS1203" s="225"/>
      <c r="RU1203" s="220"/>
      <c r="RW1203" s="1"/>
      <c r="RX1203" s="1"/>
      <c r="RY1203" s="167" t="s">
        <v>125</v>
      </c>
      <c r="RZ1203" s="167"/>
      <c r="SA1203" s="218"/>
      <c r="SB1203" s="225"/>
      <c r="SD1203" s="220"/>
      <c r="SF1203" s="1"/>
      <c r="SG1203" s="1"/>
      <c r="SH1203" s="167" t="s">
        <v>125</v>
      </c>
      <c r="SI1203" s="167"/>
      <c r="SJ1203" s="218"/>
      <c r="SK1203" s="225"/>
      <c r="SM1203" s="220"/>
      <c r="SO1203" s="1"/>
      <c r="SP1203" s="1"/>
      <c r="SQ1203" s="167" t="s">
        <v>125</v>
      </c>
      <c r="SR1203" s="167"/>
      <c r="SS1203" s="218"/>
      <c r="ST1203" s="225"/>
      <c r="SV1203" s="220"/>
      <c r="SX1203" s="1"/>
      <c r="SY1203" s="1"/>
      <c r="SZ1203" s="167" t="s">
        <v>125</v>
      </c>
      <c r="TA1203" s="167"/>
      <c r="TB1203" s="218"/>
      <c r="TC1203" s="225"/>
      <c r="TE1203" s="220"/>
      <c r="TG1203" s="1"/>
      <c r="TH1203" s="1"/>
      <c r="TI1203" s="167" t="s">
        <v>125</v>
      </c>
      <c r="TJ1203" s="167"/>
      <c r="TK1203" s="218"/>
      <c r="TL1203" s="225"/>
      <c r="TN1203" s="220"/>
      <c r="TP1203" s="1"/>
      <c r="TQ1203" s="1"/>
      <c r="TR1203" s="167" t="s">
        <v>125</v>
      </c>
      <c r="TS1203" s="167"/>
      <c r="TT1203" s="218"/>
      <c r="TU1203" s="225"/>
      <c r="TW1203" s="220"/>
      <c r="TY1203" s="1"/>
      <c r="TZ1203" s="1"/>
      <c r="UA1203" s="167" t="s">
        <v>125</v>
      </c>
      <c r="UB1203" s="167"/>
      <c r="UC1203" s="218"/>
      <c r="UD1203" s="225"/>
      <c r="UF1203" s="220"/>
      <c r="UH1203" s="1"/>
      <c r="UI1203" s="1"/>
      <c r="UJ1203" s="167" t="s">
        <v>125</v>
      </c>
      <c r="UK1203" s="167"/>
      <c r="UL1203" s="218"/>
      <c r="UM1203" s="225"/>
      <c r="UO1203" s="220"/>
      <c r="UQ1203" s="1"/>
      <c r="UR1203" s="1"/>
      <c r="US1203" s="167" t="s">
        <v>125</v>
      </c>
      <c r="UT1203" s="167"/>
      <c r="UU1203" s="218"/>
      <c r="UV1203" s="225"/>
      <c r="UX1203" s="220"/>
      <c r="UZ1203" s="1"/>
      <c r="VA1203" s="1"/>
      <c r="VB1203" s="167" t="s">
        <v>125</v>
      </c>
      <c r="VC1203" s="167"/>
      <c r="VD1203" s="218"/>
      <c r="VE1203" s="225"/>
      <c r="VG1203" s="220"/>
      <c r="VI1203" s="1"/>
      <c r="VJ1203" s="1"/>
      <c r="VK1203" s="167" t="s">
        <v>125</v>
      </c>
      <c r="VL1203" s="167"/>
      <c r="VM1203" s="218"/>
      <c r="VN1203" s="225"/>
      <c r="VP1203" s="220"/>
      <c r="VR1203" s="1"/>
      <c r="VS1203" s="1"/>
      <c r="VT1203" s="167" t="s">
        <v>125</v>
      </c>
      <c r="VU1203" s="167"/>
      <c r="VV1203" s="218"/>
      <c r="VW1203" s="225"/>
      <c r="VY1203" s="220"/>
      <c r="WA1203" s="1"/>
      <c r="WB1203" s="1"/>
      <c r="WC1203" s="167" t="s">
        <v>125</v>
      </c>
      <c r="WD1203" s="167"/>
      <c r="WE1203" s="218"/>
      <c r="WF1203" s="225"/>
      <c r="WH1203" s="220"/>
      <c r="WJ1203" s="1"/>
      <c r="WK1203" s="1"/>
      <c r="WL1203" s="167" t="s">
        <v>125</v>
      </c>
      <c r="WM1203" s="167"/>
      <c r="WN1203" s="218"/>
      <c r="WO1203" s="225"/>
      <c r="WQ1203" s="220"/>
      <c r="WS1203" s="1"/>
      <c r="WT1203" s="1"/>
      <c r="WU1203" s="167" t="s">
        <v>125</v>
      </c>
      <c r="WV1203" s="167"/>
      <c r="WW1203" s="218"/>
      <c r="WX1203" s="225"/>
      <c r="WZ1203" s="220"/>
      <c r="XB1203" s="1"/>
      <c r="XC1203" s="1"/>
      <c r="XD1203" s="167" t="s">
        <v>125</v>
      </c>
      <c r="XE1203" s="167"/>
      <c r="XF1203" s="218"/>
      <c r="XG1203" s="225"/>
      <c r="XI1203" s="220"/>
      <c r="XK1203" s="1"/>
      <c r="XL1203" s="1"/>
      <c r="XM1203" s="167" t="s">
        <v>125</v>
      </c>
      <c r="XN1203" s="167"/>
      <c r="XO1203" s="218"/>
      <c r="XP1203" s="225"/>
      <c r="XR1203" s="220"/>
      <c r="XT1203" s="1"/>
      <c r="XU1203" s="1"/>
      <c r="XV1203" s="167" t="s">
        <v>125</v>
      </c>
      <c r="XW1203" s="167"/>
      <c r="XX1203" s="218"/>
      <c r="XY1203" s="225"/>
      <c r="YA1203" s="220"/>
      <c r="YC1203" s="1"/>
      <c r="YD1203" s="1"/>
      <c r="YE1203" s="167" t="s">
        <v>125</v>
      </c>
      <c r="YF1203" s="167"/>
      <c r="YG1203" s="218"/>
      <c r="YH1203" s="225"/>
      <c r="YJ1203" s="220"/>
      <c r="YL1203" s="1"/>
      <c r="YM1203" s="1"/>
      <c r="YN1203" s="167" t="s">
        <v>125</v>
      </c>
      <c r="YO1203" s="167"/>
      <c r="YP1203" s="218"/>
      <c r="YQ1203" s="225"/>
      <c r="YS1203" s="220"/>
      <c r="YU1203" s="1"/>
      <c r="YV1203" s="1"/>
      <c r="YW1203" s="167" t="s">
        <v>125</v>
      </c>
      <c r="YX1203" s="167"/>
      <c r="YY1203" s="218"/>
      <c r="YZ1203" s="225"/>
      <c r="ZB1203" s="220"/>
      <c r="ZD1203" s="1"/>
      <c r="ZE1203" s="1"/>
      <c r="ZF1203" s="167" t="s">
        <v>125</v>
      </c>
      <c r="ZG1203" s="167"/>
      <c r="ZH1203" s="218"/>
      <c r="ZI1203" s="225"/>
      <c r="ZK1203" s="220"/>
      <c r="ZM1203" s="1"/>
      <c r="ZN1203" s="1"/>
      <c r="ZO1203" s="167" t="s">
        <v>125</v>
      </c>
      <c r="ZP1203" s="167"/>
      <c r="ZQ1203" s="218"/>
      <c r="ZR1203" s="225"/>
      <c r="ZT1203" s="220"/>
      <c r="ZV1203" s="1"/>
      <c r="ZW1203" s="1"/>
      <c r="ZX1203" s="167" t="s">
        <v>125</v>
      </c>
      <c r="ZY1203" s="167"/>
      <c r="ZZ1203" s="218"/>
      <c r="AAA1203" s="225"/>
      <c r="AAC1203" s="220"/>
      <c r="AAE1203" s="1"/>
      <c r="AAF1203" s="1"/>
      <c r="AAG1203" s="167" t="s">
        <v>125</v>
      </c>
      <c r="AAH1203" s="167"/>
      <c r="AAI1203" s="218"/>
      <c r="AAJ1203" s="225"/>
      <c r="AAL1203" s="220"/>
      <c r="AAN1203" s="1"/>
      <c r="AAO1203" s="1"/>
      <c r="AAP1203" s="167" t="s">
        <v>125</v>
      </c>
      <c r="AAQ1203" s="167"/>
      <c r="AAR1203" s="218"/>
      <c r="AAS1203" s="225"/>
      <c r="AAU1203" s="220"/>
      <c r="AAW1203" s="1"/>
      <c r="AAX1203" s="1"/>
      <c r="AAY1203" s="167" t="s">
        <v>125</v>
      </c>
      <c r="AAZ1203" s="167"/>
      <c r="ABA1203" s="218"/>
      <c r="ABB1203" s="225"/>
      <c r="ABD1203" s="220"/>
      <c r="ABF1203" s="1"/>
      <c r="ABG1203" s="1"/>
      <c r="ABH1203" s="167" t="s">
        <v>125</v>
      </c>
      <c r="ABI1203" s="167"/>
      <c r="ABJ1203" s="218"/>
      <c r="ABK1203" s="225"/>
      <c r="ABM1203" s="220"/>
      <c r="ABO1203" s="1"/>
      <c r="ABP1203" s="1"/>
      <c r="ABQ1203" s="167" t="s">
        <v>125</v>
      </c>
      <c r="ABR1203" s="167"/>
      <c r="ABS1203" s="218"/>
      <c r="ABT1203" s="225"/>
      <c r="ABV1203" s="220"/>
      <c r="ABX1203" s="1"/>
      <c r="ABY1203" s="1"/>
      <c r="ABZ1203" s="167" t="s">
        <v>125</v>
      </c>
      <c r="ACA1203" s="167"/>
      <c r="ACB1203" s="218"/>
      <c r="ACC1203" s="225"/>
      <c r="ACE1203" s="220"/>
      <c r="ACG1203" s="1"/>
      <c r="ACH1203" s="1"/>
      <c r="ACI1203" s="167" t="s">
        <v>125</v>
      </c>
      <c r="ACJ1203" s="167"/>
      <c r="ACK1203" s="218"/>
      <c r="ACL1203" s="225"/>
      <c r="ACN1203" s="220"/>
      <c r="ACP1203" s="1"/>
      <c r="ACQ1203" s="1"/>
      <c r="ACR1203" s="167" t="s">
        <v>125</v>
      </c>
      <c r="ACS1203" s="167"/>
      <c r="ACT1203" s="218"/>
      <c r="ACU1203" s="225"/>
      <c r="ACW1203" s="220"/>
      <c r="ACY1203" s="1"/>
      <c r="ACZ1203" s="1"/>
      <c r="ADA1203" s="167" t="s">
        <v>125</v>
      </c>
      <c r="ADB1203" s="167"/>
      <c r="ADC1203" s="218"/>
      <c r="ADD1203" s="225"/>
      <c r="ADF1203" s="220"/>
      <c r="ADH1203" s="1"/>
      <c r="ADI1203" s="1"/>
      <c r="ADJ1203" s="167" t="s">
        <v>125</v>
      </c>
      <c r="ADK1203" s="167"/>
      <c r="ADL1203" s="218"/>
      <c r="ADM1203" s="225"/>
      <c r="ADO1203" s="220"/>
      <c r="ADQ1203" s="1"/>
      <c r="ADR1203" s="1"/>
      <c r="ADS1203" s="167" t="s">
        <v>125</v>
      </c>
      <c r="ADT1203" s="167"/>
      <c r="ADU1203" s="218"/>
      <c r="ADV1203" s="225"/>
      <c r="ADX1203" s="220"/>
      <c r="ADZ1203" s="1"/>
      <c r="AEA1203" s="1"/>
      <c r="AEB1203" s="167" t="s">
        <v>125</v>
      </c>
      <c r="AEC1203" s="167"/>
      <c r="AED1203" s="218"/>
      <c r="AEE1203" s="225"/>
      <c r="AEG1203" s="220"/>
      <c r="AEI1203" s="1"/>
      <c r="AEJ1203" s="1"/>
      <c r="AEK1203" s="167" t="s">
        <v>125</v>
      </c>
      <c r="AEL1203" s="167"/>
      <c r="AEM1203" s="218"/>
      <c r="AEN1203" s="225"/>
      <c r="AEP1203" s="220"/>
      <c r="AER1203" s="1"/>
      <c r="AES1203" s="1"/>
      <c r="AET1203" s="167" t="s">
        <v>125</v>
      </c>
      <c r="AEU1203" s="167"/>
      <c r="AEV1203" s="218"/>
      <c r="AEW1203" s="225"/>
      <c r="AEY1203" s="220"/>
      <c r="AFA1203" s="1"/>
      <c r="AFB1203" s="1"/>
      <c r="AFC1203" s="167" t="s">
        <v>125</v>
      </c>
      <c r="AFD1203" s="167"/>
      <c r="AFE1203" s="218"/>
      <c r="AFF1203" s="225"/>
      <c r="AFH1203" s="220"/>
      <c r="AFJ1203" s="1"/>
      <c r="AFK1203" s="1"/>
      <c r="AFL1203" s="167" t="s">
        <v>125</v>
      </c>
      <c r="AFM1203" s="167"/>
      <c r="AFN1203" s="218"/>
      <c r="AFO1203" s="225"/>
      <c r="AFQ1203" s="220"/>
      <c r="AFS1203" s="1"/>
      <c r="AFT1203" s="1"/>
      <c r="AFU1203" s="167" t="s">
        <v>125</v>
      </c>
      <c r="AFV1203" s="167"/>
      <c r="AFW1203" s="218"/>
      <c r="AFX1203" s="225"/>
      <c r="AFZ1203" s="220"/>
      <c r="AGB1203" s="1"/>
      <c r="AGC1203" s="1"/>
      <c r="AGD1203" s="167" t="s">
        <v>125</v>
      </c>
      <c r="AGE1203" s="167"/>
      <c r="AGF1203" s="218"/>
      <c r="AGG1203" s="225"/>
      <c r="AGI1203" s="220"/>
      <c r="AGK1203" s="1"/>
      <c r="AGL1203" s="1"/>
      <c r="AGM1203" s="167" t="s">
        <v>125</v>
      </c>
      <c r="AGN1203" s="167"/>
      <c r="AGO1203" s="218"/>
      <c r="AGP1203" s="225"/>
      <c r="AGR1203" s="220"/>
      <c r="AGT1203" s="1"/>
      <c r="AGU1203" s="1"/>
      <c r="AGV1203" s="167" t="s">
        <v>125</v>
      </c>
      <c r="AGW1203" s="167"/>
      <c r="AGX1203" s="218"/>
      <c r="AGY1203" s="225"/>
      <c r="AHA1203" s="220"/>
      <c r="AHC1203" s="1"/>
      <c r="AHD1203" s="1"/>
      <c r="AHE1203" s="167" t="s">
        <v>125</v>
      </c>
      <c r="AHF1203" s="167"/>
      <c r="AHG1203" s="218"/>
      <c r="AHH1203" s="225"/>
      <c r="AHJ1203" s="220"/>
      <c r="AHL1203" s="1"/>
      <c r="AHM1203" s="1"/>
      <c r="AHN1203" s="167" t="s">
        <v>125</v>
      </c>
      <c r="AHO1203" s="167"/>
      <c r="AHP1203" s="218"/>
      <c r="AHQ1203" s="225"/>
      <c r="AHS1203" s="220"/>
      <c r="AHU1203" s="1"/>
      <c r="AHV1203" s="1"/>
      <c r="AHW1203" s="167" t="s">
        <v>125</v>
      </c>
      <c r="AHX1203" s="167"/>
      <c r="AHY1203" s="218"/>
      <c r="AHZ1203" s="225"/>
      <c r="AIB1203" s="220"/>
      <c r="AID1203" s="1"/>
      <c r="AIE1203" s="1"/>
      <c r="AIF1203" s="167" t="s">
        <v>125</v>
      </c>
      <c r="AIG1203" s="167"/>
      <c r="AIH1203" s="218"/>
      <c r="AII1203" s="225"/>
      <c r="AIK1203" s="220"/>
      <c r="AIM1203" s="1"/>
      <c r="AIN1203" s="1"/>
      <c r="AIO1203" s="167" t="s">
        <v>125</v>
      </c>
      <c r="AIP1203" s="167"/>
      <c r="AIQ1203" s="218"/>
      <c r="AIR1203" s="225"/>
      <c r="AIT1203" s="220"/>
      <c r="AIV1203" s="1"/>
      <c r="AIW1203" s="1"/>
      <c r="AIX1203" s="167" t="s">
        <v>125</v>
      </c>
      <c r="AIY1203" s="167"/>
      <c r="AIZ1203" s="218"/>
      <c r="AJA1203" s="225"/>
      <c r="AJC1203" s="220"/>
      <c r="AJE1203" s="1"/>
      <c r="AJF1203" s="1"/>
      <c r="AJG1203" s="167" t="s">
        <v>125</v>
      </c>
      <c r="AJH1203" s="167"/>
      <c r="AJI1203" s="218"/>
      <c r="AJJ1203" s="225"/>
      <c r="AJL1203" s="220"/>
      <c r="AJN1203" s="1"/>
      <c r="AJO1203" s="1"/>
      <c r="AJP1203" s="167" t="s">
        <v>125</v>
      </c>
      <c r="AJQ1203" s="167"/>
      <c r="AJR1203" s="218"/>
      <c r="AJS1203" s="225"/>
      <c r="AJU1203" s="220"/>
      <c r="AJW1203" s="1"/>
      <c r="AJX1203" s="1"/>
      <c r="AJY1203" s="167" t="s">
        <v>125</v>
      </c>
      <c r="AJZ1203" s="167"/>
      <c r="AKA1203" s="218"/>
      <c r="AKB1203" s="225"/>
      <c r="AKD1203" s="220"/>
      <c r="AKF1203" s="1"/>
      <c r="AKG1203" s="1"/>
      <c r="AKH1203" s="167" t="s">
        <v>125</v>
      </c>
      <c r="AKI1203" s="167"/>
      <c r="AKJ1203" s="218"/>
      <c r="AKK1203" s="225"/>
      <c r="AKM1203" s="220"/>
      <c r="AKO1203" s="1"/>
      <c r="AKP1203" s="1"/>
      <c r="AKQ1203" s="167" t="s">
        <v>125</v>
      </c>
      <c r="AKR1203" s="167"/>
      <c r="AKS1203" s="218"/>
      <c r="AKT1203" s="225"/>
      <c r="AKV1203" s="220"/>
      <c r="AKX1203" s="1"/>
      <c r="AKY1203" s="1"/>
      <c r="AKZ1203" s="167" t="s">
        <v>125</v>
      </c>
      <c r="ALA1203" s="167"/>
      <c r="ALB1203" s="218"/>
      <c r="ALC1203" s="225"/>
      <c r="ALE1203" s="220"/>
      <c r="ALG1203" s="1"/>
      <c r="ALH1203" s="1"/>
      <c r="ALI1203" s="167" t="s">
        <v>125</v>
      </c>
      <c r="ALJ1203" s="167"/>
      <c r="ALK1203" s="218"/>
      <c r="ALL1203" s="225"/>
      <c r="ALN1203" s="220"/>
      <c r="ALP1203" s="1"/>
      <c r="ALQ1203" s="1"/>
      <c r="ALR1203" s="167" t="s">
        <v>125</v>
      </c>
      <c r="ALS1203" s="167"/>
      <c r="ALT1203" s="218"/>
      <c r="ALU1203" s="225"/>
      <c r="ALW1203" s="220"/>
      <c r="ALY1203" s="1"/>
      <c r="ALZ1203" s="1"/>
      <c r="AMA1203" s="167" t="s">
        <v>125</v>
      </c>
      <c r="AMB1203" s="167"/>
      <c r="AMC1203" s="218"/>
      <c r="AMD1203" s="225"/>
      <c r="AMF1203" s="220"/>
      <c r="AMH1203" s="1"/>
      <c r="AMI1203" s="1"/>
      <c r="AMJ1203" s="167" t="s">
        <v>125</v>
      </c>
      <c r="AMK1203" s="167"/>
      <c r="AML1203" s="218"/>
      <c r="AMM1203" s="225"/>
      <c r="AMO1203" s="220"/>
      <c r="AMQ1203" s="1"/>
      <c r="AMR1203" s="1"/>
      <c r="AMS1203" s="167" t="s">
        <v>125</v>
      </c>
      <c r="AMT1203" s="167"/>
      <c r="AMU1203" s="218"/>
      <c r="AMV1203" s="225"/>
      <c r="AMX1203" s="220"/>
      <c r="AMZ1203" s="1"/>
      <c r="ANA1203" s="1"/>
      <c r="ANB1203" s="167" t="s">
        <v>125</v>
      </c>
      <c r="ANC1203" s="167"/>
      <c r="AND1203" s="218"/>
      <c r="ANE1203" s="225"/>
      <c r="ANG1203" s="220"/>
      <c r="ANI1203" s="1"/>
      <c r="ANJ1203" s="1"/>
      <c r="ANK1203" s="167" t="s">
        <v>125</v>
      </c>
      <c r="ANL1203" s="167"/>
      <c r="ANM1203" s="218"/>
      <c r="ANN1203" s="225"/>
      <c r="ANP1203" s="220"/>
      <c r="ANR1203" s="1"/>
      <c r="ANS1203" s="1"/>
      <c r="ANT1203" s="167" t="s">
        <v>125</v>
      </c>
      <c r="ANU1203" s="167"/>
      <c r="ANV1203" s="218"/>
      <c r="ANW1203" s="225"/>
      <c r="ANY1203" s="220"/>
      <c r="AOA1203" s="1"/>
      <c r="AOB1203" s="1"/>
      <c r="AOC1203" s="167" t="s">
        <v>125</v>
      </c>
      <c r="AOD1203" s="167"/>
      <c r="AOE1203" s="218"/>
      <c r="AOF1203" s="225"/>
      <c r="AOH1203" s="220"/>
      <c r="AOJ1203" s="1"/>
      <c r="AOK1203" s="1"/>
      <c r="AOL1203" s="167" t="s">
        <v>125</v>
      </c>
      <c r="AOM1203" s="167"/>
      <c r="AON1203" s="218"/>
      <c r="AOO1203" s="225"/>
      <c r="AOQ1203" s="220"/>
      <c r="AOS1203" s="1"/>
      <c r="AOT1203" s="1"/>
      <c r="AOU1203" s="167" t="s">
        <v>125</v>
      </c>
      <c r="AOV1203" s="167"/>
      <c r="AOW1203" s="218"/>
      <c r="AOX1203" s="225"/>
      <c r="AOZ1203" s="220"/>
      <c r="APB1203" s="1"/>
      <c r="APC1203" s="1"/>
      <c r="APD1203" s="167" t="s">
        <v>125</v>
      </c>
      <c r="APE1203" s="167"/>
      <c r="APF1203" s="218"/>
      <c r="APG1203" s="225"/>
      <c r="API1203" s="220"/>
      <c r="APK1203" s="1"/>
      <c r="APL1203" s="1"/>
      <c r="APM1203" s="167" t="s">
        <v>125</v>
      </c>
      <c r="APN1203" s="167"/>
      <c r="APO1203" s="218"/>
      <c r="APP1203" s="225"/>
      <c r="APR1203" s="220"/>
      <c r="APT1203" s="1"/>
      <c r="APU1203" s="1"/>
      <c r="APV1203" s="167" t="s">
        <v>125</v>
      </c>
      <c r="APW1203" s="167"/>
      <c r="APX1203" s="218"/>
      <c r="APY1203" s="225"/>
      <c r="AQA1203" s="220"/>
      <c r="AQC1203" s="1"/>
      <c r="AQD1203" s="1"/>
      <c r="AQE1203" s="167" t="s">
        <v>125</v>
      </c>
      <c r="AQF1203" s="167"/>
      <c r="AQG1203" s="218"/>
      <c r="AQH1203" s="225"/>
      <c r="AQJ1203" s="220"/>
      <c r="AQL1203" s="1"/>
      <c r="AQM1203" s="1"/>
      <c r="AQN1203" s="167" t="s">
        <v>125</v>
      </c>
      <c r="AQO1203" s="167"/>
      <c r="AQP1203" s="218"/>
      <c r="AQQ1203" s="225"/>
      <c r="AQS1203" s="220"/>
      <c r="AQU1203" s="1"/>
      <c r="AQV1203" s="1"/>
      <c r="AQW1203" s="167" t="s">
        <v>125</v>
      </c>
      <c r="AQX1203" s="167"/>
      <c r="AQY1203" s="218"/>
      <c r="AQZ1203" s="225"/>
      <c r="ARB1203" s="220"/>
      <c r="ARD1203" s="1"/>
      <c r="ARE1203" s="1"/>
      <c r="ARF1203" s="167" t="s">
        <v>125</v>
      </c>
      <c r="ARG1203" s="167"/>
      <c r="ARH1203" s="218"/>
      <c r="ARI1203" s="225"/>
      <c r="ARK1203" s="220"/>
      <c r="ARM1203" s="1"/>
      <c r="ARN1203" s="1"/>
      <c r="ARO1203" s="167" t="s">
        <v>125</v>
      </c>
      <c r="ARP1203" s="167"/>
      <c r="ARQ1203" s="218"/>
      <c r="ARR1203" s="225"/>
      <c r="ART1203" s="220"/>
      <c r="ARV1203" s="1"/>
      <c r="ARW1203" s="1"/>
      <c r="ARX1203" s="167" t="s">
        <v>125</v>
      </c>
      <c r="ARY1203" s="167"/>
      <c r="ARZ1203" s="218"/>
      <c r="ASA1203" s="225"/>
      <c r="ASC1203" s="220"/>
      <c r="ASE1203" s="1"/>
      <c r="ASF1203" s="1"/>
      <c r="ASG1203" s="167" t="s">
        <v>125</v>
      </c>
      <c r="ASH1203" s="167"/>
      <c r="ASI1203" s="218"/>
      <c r="ASJ1203" s="225"/>
      <c r="ASL1203" s="220"/>
      <c r="ASN1203" s="1"/>
      <c r="ASO1203" s="1"/>
      <c r="ASP1203" s="167" t="s">
        <v>125</v>
      </c>
      <c r="ASQ1203" s="167"/>
      <c r="ASR1203" s="218"/>
      <c r="ASS1203" s="225"/>
      <c r="ASU1203" s="220"/>
      <c r="ASW1203" s="1"/>
      <c r="ASX1203" s="1"/>
      <c r="ASY1203" s="167" t="s">
        <v>125</v>
      </c>
      <c r="ASZ1203" s="167"/>
      <c r="ATA1203" s="218"/>
      <c r="ATB1203" s="225"/>
      <c r="ATD1203" s="220"/>
      <c r="ATF1203" s="1"/>
      <c r="ATG1203" s="1"/>
      <c r="ATH1203" s="167" t="s">
        <v>125</v>
      </c>
      <c r="ATI1203" s="167"/>
      <c r="ATJ1203" s="218"/>
      <c r="ATK1203" s="225"/>
      <c r="ATM1203" s="220"/>
      <c r="ATO1203" s="1"/>
      <c r="ATP1203" s="1"/>
      <c r="ATQ1203" s="167" t="s">
        <v>125</v>
      </c>
      <c r="ATR1203" s="167"/>
      <c r="ATS1203" s="218"/>
      <c r="ATT1203" s="225"/>
      <c r="ATV1203" s="220"/>
      <c r="ATX1203" s="1"/>
      <c r="ATY1203" s="1"/>
      <c r="ATZ1203" s="167" t="s">
        <v>125</v>
      </c>
      <c r="AUA1203" s="167"/>
      <c r="AUB1203" s="218"/>
      <c r="AUC1203" s="225"/>
      <c r="AUE1203" s="220"/>
      <c r="AUG1203" s="1"/>
      <c r="AUH1203" s="1"/>
      <c r="AUI1203" s="167" t="s">
        <v>125</v>
      </c>
      <c r="AUJ1203" s="167"/>
      <c r="AUK1203" s="218"/>
      <c r="AUL1203" s="225"/>
      <c r="AUN1203" s="220"/>
      <c r="AUP1203" s="1"/>
      <c r="AUQ1203" s="1"/>
      <c r="AUR1203" s="167" t="s">
        <v>125</v>
      </c>
      <c r="AUS1203" s="167"/>
      <c r="AUT1203" s="218"/>
      <c r="AUU1203" s="225"/>
      <c r="AUW1203" s="220"/>
      <c r="AUY1203" s="1"/>
      <c r="AUZ1203" s="1"/>
      <c r="AVA1203" s="167" t="s">
        <v>125</v>
      </c>
      <c r="AVB1203" s="167"/>
      <c r="AVC1203" s="218"/>
      <c r="AVD1203" s="225"/>
      <c r="AVF1203" s="220"/>
      <c r="AVH1203" s="1"/>
      <c r="AVI1203" s="1"/>
      <c r="AVJ1203" s="167" t="s">
        <v>125</v>
      </c>
      <c r="AVK1203" s="167"/>
      <c r="AVL1203" s="218"/>
      <c r="AVM1203" s="225"/>
      <c r="AVO1203" s="220"/>
      <c r="AVQ1203" s="1"/>
      <c r="AVR1203" s="1"/>
      <c r="AVS1203" s="167" t="s">
        <v>125</v>
      </c>
      <c r="AVT1203" s="167"/>
      <c r="AVU1203" s="218"/>
      <c r="AVV1203" s="225"/>
      <c r="AVX1203" s="220"/>
      <c r="AVZ1203" s="1"/>
      <c r="AWA1203" s="1"/>
      <c r="AWB1203" s="167" t="s">
        <v>125</v>
      </c>
      <c r="AWC1203" s="167"/>
      <c r="AWD1203" s="218"/>
      <c r="AWE1203" s="225"/>
      <c r="AWG1203" s="220"/>
      <c r="AWI1203" s="1"/>
      <c r="AWJ1203" s="1"/>
      <c r="AWK1203" s="167" t="s">
        <v>125</v>
      </c>
      <c r="AWL1203" s="167"/>
      <c r="AWM1203" s="218"/>
      <c r="AWN1203" s="225"/>
      <c r="AWP1203" s="220"/>
      <c r="AWR1203" s="1"/>
      <c r="AWS1203" s="1"/>
      <c r="AWT1203" s="167" t="s">
        <v>125</v>
      </c>
      <c r="AWU1203" s="167"/>
      <c r="AWV1203" s="218"/>
      <c r="AWW1203" s="225"/>
      <c r="AWY1203" s="220"/>
      <c r="AXA1203" s="1"/>
      <c r="AXB1203" s="1"/>
      <c r="AXC1203" s="167" t="s">
        <v>125</v>
      </c>
      <c r="AXD1203" s="167"/>
      <c r="AXE1203" s="218"/>
      <c r="AXF1203" s="225"/>
      <c r="AXH1203" s="220"/>
      <c r="AXJ1203" s="1"/>
      <c r="AXK1203" s="1"/>
      <c r="AXL1203" s="167" t="s">
        <v>125</v>
      </c>
      <c r="AXM1203" s="167"/>
      <c r="AXN1203" s="218"/>
      <c r="AXO1203" s="225"/>
      <c r="AXQ1203" s="220"/>
      <c r="AXS1203" s="1"/>
      <c r="AXT1203" s="1"/>
      <c r="AXU1203" s="167" t="s">
        <v>125</v>
      </c>
      <c r="AXV1203" s="167"/>
      <c r="AXW1203" s="218"/>
      <c r="AXX1203" s="225"/>
      <c r="AXZ1203" s="220"/>
      <c r="AYB1203" s="1"/>
      <c r="AYC1203" s="1"/>
      <c r="AYD1203" s="167" t="s">
        <v>125</v>
      </c>
      <c r="AYE1203" s="167"/>
      <c r="AYF1203" s="218"/>
      <c r="AYG1203" s="225"/>
      <c r="AYI1203" s="220"/>
      <c r="AYK1203" s="1"/>
      <c r="AYL1203" s="1"/>
      <c r="AYM1203" s="167" t="s">
        <v>125</v>
      </c>
      <c r="AYN1203" s="167"/>
      <c r="AYO1203" s="218"/>
      <c r="AYP1203" s="225"/>
      <c r="AYR1203" s="220"/>
      <c r="AYT1203" s="1"/>
      <c r="AYU1203" s="1"/>
      <c r="AYV1203" s="167" t="s">
        <v>125</v>
      </c>
      <c r="AYW1203" s="167"/>
      <c r="AYX1203" s="218"/>
      <c r="AYY1203" s="225"/>
      <c r="AZA1203" s="220"/>
      <c r="AZC1203" s="1"/>
      <c r="AZD1203" s="1"/>
      <c r="AZE1203" s="167" t="s">
        <v>125</v>
      </c>
      <c r="AZF1203" s="167"/>
      <c r="AZG1203" s="218"/>
      <c r="AZH1203" s="225"/>
      <c r="AZJ1203" s="220"/>
      <c r="AZL1203" s="1"/>
      <c r="AZM1203" s="1"/>
      <c r="AZN1203" s="167" t="s">
        <v>125</v>
      </c>
      <c r="AZO1203" s="167"/>
      <c r="AZP1203" s="218"/>
      <c r="AZQ1203" s="225"/>
      <c r="AZS1203" s="220"/>
      <c r="AZU1203" s="1"/>
      <c r="AZV1203" s="1"/>
      <c r="AZW1203" s="167" t="s">
        <v>125</v>
      </c>
      <c r="AZX1203" s="167"/>
      <c r="AZY1203" s="218"/>
      <c r="AZZ1203" s="225"/>
      <c r="BAB1203" s="220"/>
      <c r="BAD1203" s="1"/>
      <c r="BAE1203" s="1"/>
      <c r="BAF1203" s="167" t="s">
        <v>125</v>
      </c>
      <c r="BAG1203" s="167"/>
      <c r="BAH1203" s="218"/>
      <c r="BAI1203" s="225"/>
      <c r="BAK1203" s="220"/>
      <c r="BAM1203" s="1"/>
      <c r="BAN1203" s="1"/>
      <c r="BAO1203" s="167" t="s">
        <v>125</v>
      </c>
      <c r="BAP1203" s="167"/>
      <c r="BAQ1203" s="218"/>
      <c r="BAR1203" s="225"/>
      <c r="BAT1203" s="220"/>
      <c r="BAV1203" s="1"/>
      <c r="BAW1203" s="1"/>
      <c r="BAX1203" s="167" t="s">
        <v>125</v>
      </c>
      <c r="BAY1203" s="167"/>
      <c r="BAZ1203" s="218"/>
      <c r="BBA1203" s="225"/>
      <c r="BBC1203" s="220"/>
      <c r="BBE1203" s="1"/>
      <c r="BBF1203" s="1"/>
      <c r="BBG1203" s="167" t="s">
        <v>125</v>
      </c>
      <c r="BBH1203" s="167"/>
      <c r="BBI1203" s="218"/>
      <c r="BBJ1203" s="225"/>
      <c r="BBL1203" s="220"/>
      <c r="BBN1203" s="1"/>
      <c r="BBO1203" s="1"/>
      <c r="BBP1203" s="167" t="s">
        <v>125</v>
      </c>
      <c r="BBQ1203" s="167"/>
      <c r="BBR1203" s="218"/>
      <c r="BBS1203" s="225"/>
      <c r="BBU1203" s="220"/>
      <c r="BBW1203" s="1"/>
      <c r="BBX1203" s="1"/>
      <c r="BBY1203" s="167" t="s">
        <v>125</v>
      </c>
      <c r="BBZ1203" s="167"/>
      <c r="BCA1203" s="218"/>
      <c r="BCB1203" s="225"/>
      <c r="BCD1203" s="220"/>
      <c r="BCF1203" s="1"/>
      <c r="BCG1203" s="1"/>
      <c r="BCH1203" s="167" t="s">
        <v>125</v>
      </c>
      <c r="BCI1203" s="167"/>
      <c r="BCJ1203" s="218"/>
      <c r="BCK1203" s="225"/>
      <c r="BCM1203" s="220"/>
      <c r="BCO1203" s="1"/>
      <c r="BCP1203" s="1"/>
      <c r="BCQ1203" s="167" t="s">
        <v>125</v>
      </c>
      <c r="BCR1203" s="167"/>
      <c r="BCS1203" s="218"/>
      <c r="BCT1203" s="225"/>
      <c r="BCV1203" s="220"/>
      <c r="BCX1203" s="1"/>
      <c r="BCY1203" s="1"/>
      <c r="BCZ1203" s="167" t="s">
        <v>125</v>
      </c>
      <c r="BDA1203" s="167"/>
      <c r="BDB1203" s="218"/>
      <c r="BDC1203" s="225"/>
      <c r="BDE1203" s="220"/>
      <c r="BDG1203" s="1"/>
      <c r="BDH1203" s="1"/>
      <c r="BDI1203" s="167" t="s">
        <v>125</v>
      </c>
      <c r="BDJ1203" s="167"/>
      <c r="BDK1203" s="218"/>
      <c r="BDL1203" s="225"/>
      <c r="BDN1203" s="220"/>
      <c r="BDP1203" s="1"/>
      <c r="BDQ1203" s="1"/>
      <c r="BDR1203" s="167" t="s">
        <v>125</v>
      </c>
      <c r="BDS1203" s="167"/>
      <c r="BDT1203" s="218"/>
      <c r="BDU1203" s="225"/>
      <c r="BDW1203" s="220"/>
      <c r="BDY1203" s="1"/>
      <c r="BDZ1203" s="1"/>
      <c r="BEA1203" s="167" t="s">
        <v>125</v>
      </c>
      <c r="BEB1203" s="167"/>
      <c r="BEC1203" s="218"/>
      <c r="BED1203" s="225"/>
      <c r="BEF1203" s="220"/>
      <c r="BEH1203" s="1"/>
      <c r="BEI1203" s="1"/>
      <c r="BEJ1203" s="167" t="s">
        <v>125</v>
      </c>
      <c r="BEK1203" s="167"/>
      <c r="BEL1203" s="218"/>
      <c r="BEM1203" s="225"/>
      <c r="BEO1203" s="220"/>
      <c r="BEQ1203" s="1"/>
      <c r="BER1203" s="1"/>
      <c r="BES1203" s="167" t="s">
        <v>125</v>
      </c>
      <c r="BET1203" s="167"/>
      <c r="BEU1203" s="218"/>
      <c r="BEV1203" s="225"/>
      <c r="BEX1203" s="220"/>
      <c r="BEZ1203" s="1"/>
      <c r="BFA1203" s="1"/>
      <c r="BFB1203" s="167" t="s">
        <v>125</v>
      </c>
      <c r="BFC1203" s="167"/>
      <c r="BFD1203" s="218"/>
    </row>
    <row r="1204" spans="1:1565" s="94" customFormat="1" ht="15.75">
      <c r="A1204" s="56"/>
      <c r="E1204" s="15" t="s">
        <v>1181</v>
      </c>
      <c r="F1204" s="56"/>
      <c r="G1204" s="169">
        <f>SUM(G1131:G1201)</f>
        <v>1959.4999999999998</v>
      </c>
      <c r="H1204" s="56"/>
      <c r="I1204" s="223"/>
      <c r="J1204" s="56"/>
      <c r="N1204" s="15" t="s">
        <v>1181</v>
      </c>
      <c r="O1204" s="56"/>
      <c r="P1204" s="169">
        <f>SUM(P1131:P1201)</f>
        <v>1863.2999999999997</v>
      </c>
      <c r="Q1204" s="56"/>
      <c r="R1204" s="223"/>
      <c r="S1204" s="56"/>
      <c r="W1204" s="15" t="s">
        <v>1181</v>
      </c>
      <c r="X1204" s="56"/>
      <c r="Y1204" s="169">
        <f t="shared" ref="Y1204" si="14856">SUM(Y1131:Y1201)</f>
        <v>2226.6</v>
      </c>
      <c r="Z1204" s="56"/>
      <c r="AA1204" s="223"/>
      <c r="AB1204" s="56"/>
      <c r="AF1204" s="15" t="s">
        <v>1181</v>
      </c>
      <c r="AG1204" s="56"/>
      <c r="AH1204" s="169">
        <f t="shared" ref="AH1204" si="14857">SUM(AH1131:AH1201)</f>
        <v>2110.8999999999996</v>
      </c>
      <c r="AI1204" s="56"/>
      <c r="AJ1204" s="223"/>
      <c r="AK1204" s="56"/>
      <c r="AO1204" s="15" t="s">
        <v>1181</v>
      </c>
      <c r="AP1204" s="56"/>
      <c r="AQ1204" s="169">
        <f t="shared" ref="AQ1204" si="14858">SUM(AQ1131:AQ1201)</f>
        <v>2175.5000000000009</v>
      </c>
      <c r="AR1204" s="56"/>
      <c r="AS1204" s="223"/>
      <c r="AT1204" s="56"/>
      <c r="AX1204" s="15" t="s">
        <v>1181</v>
      </c>
      <c r="AY1204" s="56"/>
      <c r="AZ1204" s="169">
        <f t="shared" ref="AZ1204" si="14859">SUM(AZ1131:AZ1201)</f>
        <v>2073.1</v>
      </c>
      <c r="BA1204" s="56"/>
      <c r="BB1204" s="223"/>
      <c r="BC1204" s="56"/>
      <c r="BG1204" s="15" t="s">
        <v>1181</v>
      </c>
      <c r="BH1204" s="56"/>
      <c r="BI1204" s="169">
        <f t="shared" ref="BI1204" si="14860">SUM(BI1131:BI1201)</f>
        <v>2020.1999999999996</v>
      </c>
      <c r="BJ1204" s="56"/>
      <c r="BK1204" s="223"/>
      <c r="BL1204" s="56"/>
      <c r="BP1204" s="15" t="s">
        <v>1181</v>
      </c>
      <c r="BQ1204" s="56"/>
      <c r="BR1204" s="169">
        <f t="shared" ref="BR1204" si="14861">SUM(BR1131:BR1201)</f>
        <v>1817.7999999999995</v>
      </c>
      <c r="BS1204" s="56"/>
      <c r="BT1204" s="223"/>
      <c r="BU1204" s="56"/>
      <c r="BY1204" s="15" t="s">
        <v>1181</v>
      </c>
      <c r="BZ1204" s="56"/>
      <c r="CA1204" s="169">
        <f t="shared" ref="CA1204" si="14862">SUM(CA1131:CA1201)</f>
        <v>2417.9500000000007</v>
      </c>
      <c r="CB1204" s="56"/>
      <c r="CC1204" s="223"/>
      <c r="CD1204" s="56"/>
      <c r="CH1204" s="15" t="s">
        <v>1181</v>
      </c>
      <c r="CI1204" s="56"/>
      <c r="CJ1204" s="169">
        <f t="shared" ref="CJ1204" si="14863">SUM(CJ1131:CJ1201)</f>
        <v>2109.2000000000003</v>
      </c>
      <c r="CK1204" s="56"/>
      <c r="CL1204" s="223"/>
      <c r="CM1204" s="56"/>
      <c r="CQ1204" s="15" t="s">
        <v>1181</v>
      </c>
      <c r="CR1204" s="56"/>
      <c r="CS1204" s="169">
        <f t="shared" ref="CS1204" si="14864">SUM(CS1131:CS1201)</f>
        <v>2525.1</v>
      </c>
      <c r="CT1204" s="56"/>
      <c r="CU1204" s="223"/>
      <c r="CV1204" s="56"/>
      <c r="CZ1204" s="15" t="s">
        <v>1181</v>
      </c>
      <c r="DA1204" s="56"/>
      <c r="DB1204" s="169">
        <f t="shared" ref="DB1204" si="14865">SUM(DB1131:DB1201)</f>
        <v>1633.7</v>
      </c>
      <c r="DC1204" s="56"/>
      <c r="DD1204" s="223"/>
      <c r="DE1204" s="56"/>
      <c r="DI1204" s="15" t="s">
        <v>1181</v>
      </c>
      <c r="DJ1204" s="56"/>
      <c r="DK1204" s="169">
        <f t="shared" ref="DK1204" si="14866">SUM(DK1131:DK1201)</f>
        <v>2095.1999999999998</v>
      </c>
      <c r="DL1204" s="56"/>
      <c r="DM1204" s="223"/>
      <c r="DN1204" s="56"/>
      <c r="DR1204" s="15" t="s">
        <v>1181</v>
      </c>
      <c r="DS1204" s="56"/>
      <c r="DT1204" s="169">
        <f t="shared" ref="DT1204" si="14867">SUM(DT1131:DT1201)</f>
        <v>1844.5999999999995</v>
      </c>
      <c r="DU1204" s="56"/>
      <c r="DV1204" s="223"/>
      <c r="DW1204" s="56"/>
      <c r="EA1204" s="15" t="s">
        <v>1181</v>
      </c>
      <c r="EB1204" s="56"/>
      <c r="EC1204" s="169">
        <f t="shared" ref="EC1204" si="14868">SUM(EC1131:EC1201)</f>
        <v>1523.9</v>
      </c>
      <c r="ED1204" s="56"/>
      <c r="EE1204" s="223"/>
      <c r="EF1204" s="56"/>
      <c r="EJ1204" s="15" t="s">
        <v>1181</v>
      </c>
      <c r="EK1204" s="56"/>
      <c r="EL1204" s="169">
        <f t="shared" ref="EL1204" si="14869">SUM(EL1131:EL1201)</f>
        <v>2048.2000000000003</v>
      </c>
      <c r="EM1204" s="56"/>
      <c r="EN1204" s="223"/>
      <c r="EO1204" s="56"/>
      <c r="ES1204" s="15" t="s">
        <v>1181</v>
      </c>
      <c r="ET1204" s="56"/>
      <c r="EU1204" s="169">
        <f t="shared" ref="EU1204" si="14870">SUM(EU1131:EU1201)</f>
        <v>1859.5500000000002</v>
      </c>
      <c r="EV1204" s="56"/>
      <c r="EW1204" s="223"/>
      <c r="EX1204" s="56"/>
      <c r="FB1204" s="15" t="s">
        <v>1181</v>
      </c>
      <c r="FC1204" s="56"/>
      <c r="FD1204" s="169">
        <f t="shared" ref="FD1204" si="14871">SUM(FD1131:FD1201)</f>
        <v>1827.6000000000004</v>
      </c>
      <c r="FE1204" s="56"/>
      <c r="FF1204" s="223"/>
      <c r="FG1204" s="56"/>
      <c r="FK1204" s="15" t="s">
        <v>1181</v>
      </c>
      <c r="FL1204" s="56"/>
      <c r="FM1204" s="169">
        <f t="shared" ref="FM1204" si="14872">SUM(FM1131:FM1201)</f>
        <v>2192.0000000000009</v>
      </c>
      <c r="FN1204" s="56"/>
      <c r="FO1204" s="223"/>
      <c r="FP1204" s="56"/>
      <c r="FT1204" s="15" t="s">
        <v>1181</v>
      </c>
      <c r="FU1204" s="56"/>
      <c r="FV1204" s="169">
        <f t="shared" ref="FV1204" si="14873">SUM(FV1131:FV1201)</f>
        <v>2164.9999999999995</v>
      </c>
      <c r="FW1204" s="56"/>
      <c r="FX1204" s="223"/>
      <c r="FY1204" s="56"/>
      <c r="GC1204" s="15" t="s">
        <v>1181</v>
      </c>
      <c r="GD1204" s="56"/>
      <c r="GE1204" s="169">
        <f t="shared" ref="GE1204" si="14874">SUM(GE1131:GE1201)</f>
        <v>1733.6999999999998</v>
      </c>
      <c r="GF1204" s="56"/>
      <c r="GG1204" s="223"/>
      <c r="GH1204" s="56"/>
      <c r="GL1204" s="15" t="s">
        <v>1181</v>
      </c>
      <c r="GM1204" s="56"/>
      <c r="GN1204" s="169">
        <f t="shared" ref="GN1204" si="14875">SUM(GN1131:GN1201)</f>
        <v>1885.9000000000003</v>
      </c>
      <c r="GO1204" s="56"/>
      <c r="GP1204" s="223"/>
      <c r="GQ1204" s="56"/>
      <c r="GU1204" s="15" t="s">
        <v>1181</v>
      </c>
      <c r="GV1204" s="56"/>
      <c r="GW1204" s="169">
        <f t="shared" ref="GW1204" si="14876">SUM(GW1131:GW1201)</f>
        <v>1452.1</v>
      </c>
      <c r="GX1204" s="56"/>
      <c r="GY1204" s="223"/>
      <c r="GZ1204" s="56"/>
      <c r="HD1204" s="15" t="s">
        <v>1181</v>
      </c>
      <c r="HE1204" s="56"/>
      <c r="HF1204" s="169">
        <f t="shared" ref="HF1204" si="14877">SUM(HF1131:HF1201)</f>
        <v>2051.3999999999996</v>
      </c>
      <c r="HG1204" s="56"/>
      <c r="HH1204" s="223"/>
      <c r="HI1204" s="56"/>
      <c r="HM1204" s="15" t="s">
        <v>1181</v>
      </c>
      <c r="HN1204" s="56"/>
      <c r="HO1204" s="169">
        <f t="shared" ref="HO1204" si="14878">SUM(HO1131:HO1201)</f>
        <v>2606.7000000000003</v>
      </c>
      <c r="HP1204" s="56"/>
      <c r="HQ1204" s="223"/>
      <c r="HR1204" s="56"/>
      <c r="HV1204" s="15" t="s">
        <v>1181</v>
      </c>
      <c r="HW1204" s="56"/>
      <c r="HX1204" s="169">
        <f t="shared" ref="HX1204" si="14879">SUM(HX1131:HX1201)</f>
        <v>1828.1999999999998</v>
      </c>
      <c r="HY1204" s="56"/>
      <c r="HZ1204" s="223"/>
      <c r="IA1204" s="56"/>
      <c r="IE1204" s="15" t="s">
        <v>1181</v>
      </c>
      <c r="IF1204" s="56"/>
      <c r="IG1204" s="169">
        <f t="shared" ref="IG1204" si="14880">SUM(IG1131:IG1201)</f>
        <v>2267.5000000000005</v>
      </c>
      <c r="IH1204" s="56"/>
      <c r="II1204" s="223"/>
      <c r="IJ1204" s="56"/>
      <c r="IN1204" s="15" t="s">
        <v>1181</v>
      </c>
      <c r="IO1204" s="56"/>
      <c r="IP1204" s="169">
        <f t="shared" ref="IP1204" si="14881">SUM(IP1131:IP1201)</f>
        <v>2337.9999999999995</v>
      </c>
      <c r="IQ1204" s="56"/>
      <c r="IR1204" s="223"/>
      <c r="IS1204" s="56"/>
      <c r="IW1204" s="15" t="s">
        <v>1181</v>
      </c>
      <c r="IX1204" s="56"/>
      <c r="IY1204" s="169">
        <f t="shared" ref="IY1204" si="14882">SUM(IY1131:IY1201)</f>
        <v>1833.3</v>
      </c>
      <c r="IZ1204" s="56"/>
      <c r="JA1204" s="223"/>
      <c r="JB1204" s="56"/>
      <c r="JF1204" s="15" t="s">
        <v>1181</v>
      </c>
      <c r="JG1204" s="56"/>
      <c r="JH1204" s="169">
        <f t="shared" ref="JH1204" si="14883">SUM(JH1131:JH1201)</f>
        <v>1460.4499999999998</v>
      </c>
      <c r="JI1204" s="56"/>
      <c r="JJ1204" s="223"/>
      <c r="JK1204" s="56"/>
      <c r="JO1204" s="15" t="s">
        <v>1181</v>
      </c>
      <c r="JP1204" s="56"/>
      <c r="JQ1204" s="169">
        <f t="shared" ref="JQ1204" si="14884">SUM(JQ1131:JQ1201)</f>
        <v>1767.4</v>
      </c>
      <c r="JR1204" s="56"/>
      <c r="JS1204" s="223"/>
      <c r="JT1204" s="56"/>
      <c r="JX1204" s="15" t="s">
        <v>1181</v>
      </c>
      <c r="JY1204" s="56"/>
      <c r="JZ1204" s="169">
        <f t="shared" ref="JZ1204" si="14885">SUM(JZ1131:JZ1201)</f>
        <v>2040.6000000000001</v>
      </c>
      <c r="KA1204" s="56"/>
      <c r="KB1204" s="223"/>
      <c r="KC1204" s="56"/>
      <c r="KG1204" s="15" t="s">
        <v>1181</v>
      </c>
      <c r="KH1204" s="56"/>
      <c r="KI1204" s="169">
        <f t="shared" ref="KI1204" si="14886">SUM(KI1131:KI1201)</f>
        <v>1901.3999999999999</v>
      </c>
      <c r="KJ1204" s="56"/>
      <c r="KK1204" s="223"/>
      <c r="KL1204" s="56"/>
      <c r="KP1204" s="15" t="s">
        <v>1181</v>
      </c>
      <c r="KQ1204" s="56"/>
      <c r="KR1204" s="169">
        <f t="shared" ref="KR1204" si="14887">SUM(KR1131:KR1201)</f>
        <v>1165.2000000000003</v>
      </c>
      <c r="KS1204" s="56"/>
      <c r="KT1204" s="223"/>
      <c r="KU1204" s="56"/>
      <c r="KY1204" s="15" t="s">
        <v>1181</v>
      </c>
      <c r="KZ1204" s="56"/>
      <c r="LA1204" s="169">
        <f t="shared" ref="LA1204" si="14888">SUM(LA1131:LA1201)</f>
        <v>860.19999999999993</v>
      </c>
      <c r="LB1204" s="56"/>
      <c r="LC1204" s="223"/>
      <c r="LD1204" s="56"/>
      <c r="LH1204" s="15" t="s">
        <v>1181</v>
      </c>
      <c r="LI1204" s="56"/>
      <c r="LJ1204" s="169">
        <f t="shared" ref="LJ1204" si="14889">SUM(LJ1131:LJ1201)</f>
        <v>1920.8999999999999</v>
      </c>
      <c r="LK1204" s="56"/>
      <c r="LL1204" s="223"/>
      <c r="LM1204" s="56"/>
      <c r="LQ1204" s="15" t="s">
        <v>1181</v>
      </c>
      <c r="LR1204" s="56"/>
      <c r="LS1204" s="169">
        <f t="shared" ref="LS1204" si="14890">SUM(LS1131:LS1201)</f>
        <v>2130.8000000000006</v>
      </c>
      <c r="LT1204" s="56"/>
      <c r="LU1204" s="223"/>
      <c r="LV1204" s="56"/>
      <c r="LZ1204" s="15" t="s">
        <v>1181</v>
      </c>
      <c r="MA1204" s="56"/>
      <c r="MB1204" s="169">
        <f t="shared" ref="MB1204" si="14891">SUM(MB1131:MB1201)</f>
        <v>1425.8999999999996</v>
      </c>
      <c r="MC1204" s="56"/>
      <c r="MD1204" s="223"/>
      <c r="ME1204" s="56"/>
      <c r="MI1204" s="15" t="s">
        <v>1181</v>
      </c>
      <c r="MJ1204" s="56"/>
      <c r="MK1204" s="169">
        <f t="shared" ref="MK1204" si="14892">SUM(MK1131:MK1201)</f>
        <v>1949.9999999999995</v>
      </c>
      <c r="ML1204" s="56"/>
      <c r="MM1204" s="223"/>
      <c r="MN1204" s="56"/>
      <c r="MR1204" s="15" t="s">
        <v>1181</v>
      </c>
      <c r="MS1204" s="56"/>
      <c r="MT1204" s="169">
        <f t="shared" ref="MT1204" si="14893">SUM(MT1131:MT1201)</f>
        <v>1766.9999999999995</v>
      </c>
      <c r="MU1204" s="56"/>
      <c r="MV1204" s="223"/>
      <c r="MW1204" s="56"/>
      <c r="NA1204" s="15" t="s">
        <v>1181</v>
      </c>
      <c r="NB1204" s="56"/>
      <c r="NC1204" s="169">
        <f t="shared" ref="NC1204" si="14894">SUM(NC1131:NC1201)</f>
        <v>1431.2</v>
      </c>
      <c r="ND1204" s="56"/>
      <c r="NE1204" s="223"/>
      <c r="NF1204" s="56"/>
      <c r="NJ1204" s="15" t="s">
        <v>1181</v>
      </c>
      <c r="NK1204" s="56"/>
      <c r="NL1204" s="169">
        <f t="shared" ref="NL1204" si="14895">SUM(NL1131:NL1201)</f>
        <v>1654.1999999999996</v>
      </c>
      <c r="NM1204" s="56"/>
      <c r="NN1204" s="223"/>
      <c r="NO1204" s="56"/>
      <c r="NS1204" s="15" t="s">
        <v>1181</v>
      </c>
      <c r="NT1204" s="56"/>
      <c r="NU1204" s="169">
        <f t="shared" ref="NU1204" si="14896">SUM(NU1131:NU1201)</f>
        <v>1701.1000000000001</v>
      </c>
      <c r="NV1204" s="56"/>
      <c r="NW1204" s="223"/>
      <c r="NX1204" s="56"/>
      <c r="OB1204" s="15" t="s">
        <v>1181</v>
      </c>
      <c r="OC1204" s="56"/>
      <c r="OD1204" s="169">
        <f t="shared" ref="OD1204" si="14897">SUM(OD1131:OD1201)</f>
        <v>2356.1</v>
      </c>
      <c r="OE1204" s="56"/>
      <c r="OF1204" s="223"/>
      <c r="OG1204" s="56"/>
      <c r="OK1204" s="15" t="s">
        <v>1181</v>
      </c>
      <c r="OL1204" s="56"/>
      <c r="OM1204" s="169">
        <f t="shared" ref="OM1204" si="14898">SUM(OM1131:OM1201)</f>
        <v>942.5</v>
      </c>
      <c r="ON1204" s="56"/>
      <c r="OO1204" s="223"/>
      <c r="OP1204" s="56"/>
      <c r="OT1204" s="15" t="s">
        <v>1181</v>
      </c>
      <c r="OU1204" s="56"/>
      <c r="OV1204" s="169">
        <f t="shared" ref="OV1204" si="14899">SUM(OV1131:OV1201)</f>
        <v>1427.4</v>
      </c>
      <c r="OW1204" s="56"/>
      <c r="OX1204" s="223"/>
      <c r="OY1204" s="56"/>
      <c r="PC1204" s="15" t="s">
        <v>1181</v>
      </c>
      <c r="PD1204" s="56"/>
      <c r="PE1204" s="169">
        <f t="shared" ref="PE1204" si="14900">SUM(PE1131:PE1201)</f>
        <v>1573.9000000000003</v>
      </c>
      <c r="PF1204" s="56"/>
      <c r="PG1204" s="223"/>
      <c r="PH1204" s="56"/>
      <c r="PL1204" s="15" t="s">
        <v>1181</v>
      </c>
      <c r="PM1204" s="56"/>
      <c r="PN1204" s="169">
        <f t="shared" ref="PN1204" si="14901">SUM(PN1131:PN1201)</f>
        <v>2104.0000000000005</v>
      </c>
      <c r="PO1204" s="56"/>
      <c r="PP1204" s="223"/>
      <c r="PQ1204" s="56"/>
      <c r="PU1204" s="15" t="s">
        <v>1181</v>
      </c>
      <c r="PV1204" s="56"/>
      <c r="PW1204" s="169">
        <f t="shared" ref="PW1204" si="14902">SUM(PW1131:PW1201)</f>
        <v>2152.6999999999998</v>
      </c>
      <c r="PX1204" s="56"/>
      <c r="PY1204" s="223"/>
      <c r="PZ1204" s="56"/>
      <c r="QD1204" s="15" t="s">
        <v>1181</v>
      </c>
      <c r="QE1204" s="56"/>
      <c r="QF1204" s="169">
        <f t="shared" ref="QF1204" si="14903">SUM(QF1131:QF1201)</f>
        <v>1614.2999999999997</v>
      </c>
      <c r="QG1204" s="56"/>
      <c r="QH1204" s="223"/>
      <c r="QI1204" s="56"/>
      <c r="QM1204" s="15" t="s">
        <v>1181</v>
      </c>
      <c r="QN1204" s="56"/>
      <c r="QO1204" s="169">
        <f t="shared" ref="QO1204" si="14904">SUM(QO1131:QO1201)</f>
        <v>1782.7</v>
      </c>
      <c r="QP1204" s="56"/>
      <c r="QQ1204" s="223"/>
      <c r="QR1204" s="56"/>
      <c r="QV1204" s="15" t="s">
        <v>1181</v>
      </c>
      <c r="QW1204" s="56"/>
      <c r="QX1204" s="169">
        <f t="shared" ref="QX1204" si="14905">SUM(QX1131:QX1201)</f>
        <v>2134.1000000000008</v>
      </c>
      <c r="QY1204" s="56"/>
      <c r="QZ1204" s="223"/>
      <c r="RA1204" s="56"/>
      <c r="RE1204" s="15" t="s">
        <v>1181</v>
      </c>
      <c r="RF1204" s="56"/>
      <c r="RG1204" s="169">
        <f t="shared" ref="RG1204" si="14906">SUM(RG1131:RG1201)</f>
        <v>2198.1</v>
      </c>
      <c r="RH1204" s="56"/>
      <c r="RI1204" s="223"/>
      <c r="RJ1204" s="56"/>
      <c r="RN1204" s="15" t="s">
        <v>1181</v>
      </c>
      <c r="RO1204" s="56"/>
      <c r="RP1204" s="169">
        <f t="shared" ref="RP1204" si="14907">SUM(RP1131:RP1201)</f>
        <v>1259.6000000000004</v>
      </c>
      <c r="RQ1204" s="56"/>
      <c r="RR1204" s="223"/>
      <c r="RS1204" s="56"/>
      <c r="RW1204" s="15" t="s">
        <v>1181</v>
      </c>
      <c r="RX1204" s="56"/>
      <c r="RY1204" s="169">
        <f t="shared" ref="RY1204" si="14908">SUM(RY1131:RY1201)</f>
        <v>1563.5000000000002</v>
      </c>
      <c r="RZ1204" s="56"/>
      <c r="SA1204" s="223"/>
      <c r="SB1204" s="56"/>
      <c r="SF1204" s="15" t="s">
        <v>1181</v>
      </c>
      <c r="SG1204" s="56"/>
      <c r="SH1204" s="169">
        <f t="shared" ref="SH1204" si="14909">SUM(SH1131:SH1201)</f>
        <v>1190.5999999999997</v>
      </c>
      <c r="SI1204" s="56"/>
      <c r="SJ1204" s="223"/>
      <c r="SK1204" s="56"/>
      <c r="SO1204" s="15" t="s">
        <v>1181</v>
      </c>
      <c r="SP1204" s="56"/>
      <c r="SQ1204" s="169">
        <f t="shared" ref="SQ1204" si="14910">SUM(SQ1131:SQ1201)</f>
        <v>1920.8999999999996</v>
      </c>
      <c r="SR1204" s="56"/>
      <c r="SS1204" s="223"/>
      <c r="ST1204" s="56"/>
      <c r="SX1204" s="15" t="s">
        <v>1181</v>
      </c>
      <c r="SY1204" s="56"/>
      <c r="SZ1204" s="169">
        <f t="shared" ref="SZ1204" si="14911">SUM(SZ1131:SZ1201)</f>
        <v>1835.6000000000006</v>
      </c>
      <c r="TA1204" s="56"/>
      <c r="TB1204" s="223"/>
      <c r="TC1204" s="56"/>
      <c r="TG1204" s="15" t="s">
        <v>1181</v>
      </c>
      <c r="TH1204" s="56"/>
      <c r="TI1204" s="169">
        <f t="shared" ref="TI1204" si="14912">SUM(TI1131:TI1201)</f>
        <v>1795.2</v>
      </c>
      <c r="TJ1204" s="56"/>
      <c r="TK1204" s="223"/>
      <c r="TL1204" s="56"/>
      <c r="TP1204" s="15" t="s">
        <v>1181</v>
      </c>
      <c r="TQ1204" s="56"/>
      <c r="TR1204" s="169">
        <f t="shared" ref="TR1204" si="14913">SUM(TR1131:TR1201)</f>
        <v>1317.6000000000001</v>
      </c>
      <c r="TS1204" s="56"/>
      <c r="TT1204" s="223"/>
      <c r="TU1204" s="56"/>
      <c r="TY1204" s="15" t="s">
        <v>1181</v>
      </c>
      <c r="TZ1204" s="56"/>
      <c r="UA1204" s="169">
        <f t="shared" ref="UA1204" si="14914">SUM(UA1131:UA1201)</f>
        <v>1658.0000000000002</v>
      </c>
      <c r="UB1204" s="56"/>
      <c r="UC1204" s="223"/>
      <c r="UD1204" s="56"/>
      <c r="UH1204" s="15" t="s">
        <v>1181</v>
      </c>
      <c r="UI1204" s="56"/>
      <c r="UJ1204" s="169">
        <f t="shared" ref="UJ1204" si="14915">SUM(UJ1131:UJ1201)</f>
        <v>1589.6999999999998</v>
      </c>
      <c r="UK1204" s="56"/>
      <c r="UL1204" s="223"/>
      <c r="UM1204" s="56"/>
      <c r="UQ1204" s="15" t="s">
        <v>1181</v>
      </c>
      <c r="UR1204" s="56"/>
      <c r="US1204" s="169">
        <f t="shared" ref="US1204" si="14916">SUM(US1131:US1201)</f>
        <v>1861.0999999999995</v>
      </c>
      <c r="UT1204" s="56"/>
      <c r="UU1204" s="223"/>
      <c r="UV1204" s="56"/>
      <c r="UZ1204" s="15" t="s">
        <v>1181</v>
      </c>
      <c r="VA1204" s="56"/>
      <c r="VB1204" s="169">
        <f t="shared" ref="VB1204" si="14917">SUM(VB1131:VB1201)</f>
        <v>1991.7000000000003</v>
      </c>
      <c r="VC1204" s="56"/>
      <c r="VD1204" s="223"/>
      <c r="VE1204" s="56"/>
      <c r="VI1204" s="15" t="s">
        <v>1181</v>
      </c>
      <c r="VJ1204" s="56"/>
      <c r="VK1204" s="169">
        <f t="shared" ref="VK1204" si="14918">SUM(VK1131:VK1201)</f>
        <v>1852.0999999999997</v>
      </c>
      <c r="VL1204" s="56"/>
      <c r="VM1204" s="223"/>
      <c r="VN1204" s="56"/>
      <c r="VR1204" s="15" t="s">
        <v>1181</v>
      </c>
      <c r="VS1204" s="56"/>
      <c r="VT1204" s="169">
        <f t="shared" ref="VT1204" si="14919">SUM(VT1131:VT1201)</f>
        <v>1917.1000000000004</v>
      </c>
      <c r="VU1204" s="56"/>
      <c r="VV1204" s="223"/>
      <c r="VW1204" s="56"/>
      <c r="WA1204" s="15" t="s">
        <v>1181</v>
      </c>
      <c r="WB1204" s="56"/>
      <c r="WC1204" s="169">
        <f t="shared" ref="WC1204" si="14920">SUM(WC1131:WC1201)</f>
        <v>1123.4999999999998</v>
      </c>
      <c r="WD1204" s="56"/>
      <c r="WE1204" s="223"/>
      <c r="WF1204" s="56"/>
      <c r="WJ1204" s="15" t="s">
        <v>1181</v>
      </c>
      <c r="WK1204" s="56"/>
      <c r="WL1204" s="169">
        <f t="shared" ref="WL1204" si="14921">SUM(WL1131:WL1201)</f>
        <v>1954.1999999999998</v>
      </c>
      <c r="WM1204" s="56"/>
      <c r="WN1204" s="223"/>
      <c r="WO1204" s="56"/>
      <c r="WS1204" s="15" t="s">
        <v>1181</v>
      </c>
      <c r="WT1204" s="56"/>
      <c r="WU1204" s="169">
        <f t="shared" ref="WU1204" si="14922">SUM(WU1131:WU1201)</f>
        <v>1868.6999999999996</v>
      </c>
      <c r="WV1204" s="56"/>
      <c r="WW1204" s="223"/>
      <c r="WX1204" s="56"/>
      <c r="XB1204" s="15" t="s">
        <v>1181</v>
      </c>
      <c r="XC1204" s="56"/>
      <c r="XD1204" s="169">
        <f t="shared" ref="XD1204" si="14923">SUM(XD1131:XD1201)</f>
        <v>2192.6999999999998</v>
      </c>
      <c r="XE1204" s="56"/>
      <c r="XF1204" s="223"/>
      <c r="XG1204" s="56"/>
      <c r="XK1204" s="15" t="s">
        <v>1181</v>
      </c>
      <c r="XL1204" s="56"/>
      <c r="XM1204" s="169">
        <f t="shared" ref="XM1204" si="14924">SUM(XM1131:XM1201)</f>
        <v>1736.3000000000002</v>
      </c>
      <c r="XN1204" s="56"/>
      <c r="XO1204" s="223"/>
      <c r="XP1204" s="56"/>
      <c r="XT1204" s="15" t="s">
        <v>1181</v>
      </c>
      <c r="XU1204" s="56"/>
      <c r="XV1204" s="169">
        <f t="shared" ref="XV1204" si="14925">SUM(XV1131:XV1201)</f>
        <v>1660.6999999999998</v>
      </c>
      <c r="XW1204" s="56"/>
      <c r="XX1204" s="223"/>
      <c r="XY1204" s="56"/>
      <c r="YC1204" s="15" t="s">
        <v>1181</v>
      </c>
      <c r="YD1204" s="56"/>
      <c r="YE1204" s="169">
        <f t="shared" ref="YE1204" si="14926">SUM(YE1131:YE1201)</f>
        <v>1573.6999999999998</v>
      </c>
      <c r="YF1204" s="56"/>
      <c r="YG1204" s="223"/>
      <c r="YH1204" s="56"/>
      <c r="YL1204" s="15" t="s">
        <v>1181</v>
      </c>
      <c r="YM1204" s="56"/>
      <c r="YN1204" s="169">
        <f t="shared" ref="YN1204" si="14927">SUM(YN1131:YN1201)</f>
        <v>1304.6000000000001</v>
      </c>
      <c r="YO1204" s="56"/>
      <c r="YP1204" s="223"/>
      <c r="YQ1204" s="56"/>
      <c r="YU1204" s="15" t="s">
        <v>1181</v>
      </c>
      <c r="YV1204" s="56"/>
      <c r="YW1204" s="169">
        <f t="shared" ref="YW1204" si="14928">SUM(YW1131:YW1201)</f>
        <v>824</v>
      </c>
      <c r="YX1204" s="56"/>
      <c r="YY1204" s="223"/>
      <c r="YZ1204" s="56"/>
      <c r="ZD1204" s="15" t="s">
        <v>1181</v>
      </c>
      <c r="ZE1204" s="56"/>
      <c r="ZF1204" s="169">
        <f t="shared" ref="ZF1204" si="14929">SUM(ZF1131:ZF1201)</f>
        <v>1214.5500000000002</v>
      </c>
      <c r="ZG1204" s="56"/>
      <c r="ZH1204" s="223"/>
      <c r="ZI1204" s="56"/>
      <c r="ZM1204" s="15" t="s">
        <v>1181</v>
      </c>
      <c r="ZN1204" s="56"/>
      <c r="ZO1204" s="169">
        <f t="shared" ref="ZO1204" si="14930">SUM(ZO1131:ZO1201)</f>
        <v>1929.4</v>
      </c>
      <c r="ZP1204" s="56"/>
      <c r="ZQ1204" s="223"/>
      <c r="ZR1204" s="56"/>
      <c r="ZV1204" s="15" t="s">
        <v>1181</v>
      </c>
      <c r="ZW1204" s="56"/>
      <c r="ZX1204" s="169">
        <f t="shared" ref="ZX1204" si="14931">SUM(ZX1131:ZX1201)</f>
        <v>2144.9</v>
      </c>
      <c r="ZY1204" s="56"/>
      <c r="ZZ1204" s="223"/>
      <c r="AAA1204" s="56"/>
      <c r="AAE1204" s="15" t="s">
        <v>1181</v>
      </c>
      <c r="AAF1204" s="56"/>
      <c r="AAG1204" s="169">
        <f t="shared" ref="AAG1204" si="14932">SUM(AAG1131:AAG1201)</f>
        <v>2143.2999999999997</v>
      </c>
      <c r="AAH1204" s="56"/>
      <c r="AAI1204" s="223"/>
      <c r="AAJ1204" s="56"/>
      <c r="AAN1204" s="15" t="s">
        <v>1181</v>
      </c>
      <c r="AAO1204" s="56"/>
      <c r="AAP1204" s="169">
        <f t="shared" ref="AAP1204" si="14933">SUM(AAP1131:AAP1201)</f>
        <v>1158.1999999999998</v>
      </c>
      <c r="AAQ1204" s="56"/>
      <c r="AAR1204" s="223"/>
      <c r="AAS1204" s="56"/>
      <c r="AAW1204" s="15" t="s">
        <v>1181</v>
      </c>
      <c r="AAX1204" s="56"/>
      <c r="AAY1204" s="169">
        <f t="shared" ref="AAY1204" si="14934">SUM(AAY1131:AAY1201)</f>
        <v>1894.4</v>
      </c>
      <c r="AAZ1204" s="56"/>
      <c r="ABA1204" s="223"/>
      <c r="ABB1204" s="56"/>
      <c r="ABF1204" s="15" t="s">
        <v>1181</v>
      </c>
      <c r="ABG1204" s="56"/>
      <c r="ABH1204" s="169">
        <f t="shared" ref="ABH1204" si="14935">SUM(ABH1131:ABH1201)</f>
        <v>1879.4</v>
      </c>
      <c r="ABI1204" s="56"/>
      <c r="ABJ1204" s="223"/>
      <c r="ABK1204" s="56"/>
      <c r="ABO1204" s="15" t="s">
        <v>1181</v>
      </c>
      <c r="ABP1204" s="56"/>
      <c r="ABQ1204" s="169">
        <f t="shared" ref="ABQ1204" si="14936">SUM(ABQ1131:ABQ1201)</f>
        <v>1585.3000000000004</v>
      </c>
      <c r="ABR1204" s="56"/>
      <c r="ABS1204" s="223"/>
      <c r="ABT1204" s="56"/>
      <c r="ABX1204" s="15" t="s">
        <v>1181</v>
      </c>
      <c r="ABY1204" s="56"/>
      <c r="ABZ1204" s="169">
        <f t="shared" ref="ABZ1204" si="14937">SUM(ABZ1131:ABZ1201)</f>
        <v>1834.85</v>
      </c>
      <c r="ACA1204" s="56"/>
      <c r="ACB1204" s="223"/>
      <c r="ACC1204" s="56"/>
      <c r="ACG1204" s="15" t="s">
        <v>1181</v>
      </c>
      <c r="ACH1204" s="56"/>
      <c r="ACI1204" s="169">
        <f t="shared" ref="ACI1204" si="14938">SUM(ACI1131:ACI1201)</f>
        <v>1933.7</v>
      </c>
      <c r="ACJ1204" s="56"/>
      <c r="ACK1204" s="223"/>
      <c r="ACL1204" s="56"/>
      <c r="ACP1204" s="15" t="s">
        <v>1181</v>
      </c>
      <c r="ACQ1204" s="56"/>
      <c r="ACR1204" s="169">
        <f t="shared" ref="ACR1204" si="14939">SUM(ACR1131:ACR1201)</f>
        <v>1902.3999999999999</v>
      </c>
      <c r="ACS1204" s="56"/>
      <c r="ACT1204" s="223"/>
      <c r="ACU1204" s="56"/>
      <c r="ACY1204" s="15" t="s">
        <v>1181</v>
      </c>
      <c r="ACZ1204" s="56"/>
      <c r="ADA1204" s="169">
        <f t="shared" ref="ADA1204" si="14940">SUM(ADA1131:ADA1201)</f>
        <v>1998.7500000000002</v>
      </c>
      <c r="ADB1204" s="56"/>
      <c r="ADC1204" s="223"/>
      <c r="ADD1204" s="56"/>
      <c r="ADH1204" s="15" t="s">
        <v>1181</v>
      </c>
      <c r="ADI1204" s="56"/>
      <c r="ADJ1204" s="169">
        <f t="shared" ref="ADJ1204" si="14941">SUM(ADJ1131:ADJ1201)</f>
        <v>1736.8000000000002</v>
      </c>
      <c r="ADK1204" s="56"/>
      <c r="ADL1204" s="223"/>
      <c r="ADM1204" s="56"/>
      <c r="ADQ1204" s="15" t="s">
        <v>1181</v>
      </c>
      <c r="ADR1204" s="56"/>
      <c r="ADS1204" s="169">
        <f t="shared" ref="ADS1204" si="14942">SUM(ADS1131:ADS1201)</f>
        <v>2095.3000000000002</v>
      </c>
      <c r="ADT1204" s="56"/>
      <c r="ADU1204" s="223"/>
      <c r="ADV1204" s="56"/>
      <c r="ADZ1204" s="15" t="s">
        <v>1181</v>
      </c>
      <c r="AEA1204" s="56"/>
      <c r="AEB1204" s="169">
        <f t="shared" ref="AEB1204" si="14943">SUM(AEB1131:AEB1201)</f>
        <v>2023.8</v>
      </c>
      <c r="AEC1204" s="56"/>
      <c r="AED1204" s="223"/>
      <c r="AEE1204" s="56"/>
      <c r="AEI1204" s="15" t="s">
        <v>1181</v>
      </c>
      <c r="AEJ1204" s="56"/>
      <c r="AEK1204" s="169">
        <f t="shared" ref="AEK1204" si="14944">SUM(AEK1131:AEK1201)</f>
        <v>1635.3999999999999</v>
      </c>
      <c r="AEL1204" s="56"/>
      <c r="AEM1204" s="223"/>
      <c r="AEN1204" s="56"/>
      <c r="AER1204" s="15" t="s">
        <v>1181</v>
      </c>
      <c r="AES1204" s="56"/>
      <c r="AET1204" s="169">
        <f t="shared" ref="AET1204" si="14945">SUM(AET1131:AET1201)</f>
        <v>2344.7999999999993</v>
      </c>
      <c r="AEU1204" s="56"/>
      <c r="AEV1204" s="223"/>
      <c r="AEW1204" s="56"/>
      <c r="AFA1204" s="15" t="s">
        <v>1181</v>
      </c>
      <c r="AFB1204" s="56"/>
      <c r="AFC1204" s="169">
        <f t="shared" ref="AFC1204" si="14946">SUM(AFC1131:AFC1201)</f>
        <v>2046.4999999999998</v>
      </c>
      <c r="AFD1204" s="56"/>
      <c r="AFE1204" s="223"/>
      <c r="AFF1204" s="56"/>
      <c r="AFJ1204" s="15" t="s">
        <v>1181</v>
      </c>
      <c r="AFK1204" s="56"/>
      <c r="AFL1204" s="169">
        <f t="shared" ref="AFL1204" si="14947">SUM(AFL1131:AFL1201)</f>
        <v>2033.1000000000004</v>
      </c>
      <c r="AFM1204" s="56"/>
      <c r="AFN1204" s="223"/>
      <c r="AFO1204" s="56"/>
      <c r="AFS1204" s="15" t="s">
        <v>1181</v>
      </c>
      <c r="AFT1204" s="56"/>
      <c r="AFU1204" s="169">
        <f t="shared" ref="AFU1204" si="14948">SUM(AFU1131:AFU1201)</f>
        <v>2447.9</v>
      </c>
      <c r="AFV1204" s="56"/>
      <c r="AFW1204" s="223"/>
      <c r="AFX1204" s="56"/>
      <c r="AGB1204" s="15" t="s">
        <v>1181</v>
      </c>
      <c r="AGC1204" s="56"/>
      <c r="AGD1204" s="169">
        <f t="shared" ref="AGD1204" si="14949">SUM(AGD1131:AGD1201)</f>
        <v>1714.7999999999993</v>
      </c>
      <c r="AGE1204" s="56"/>
      <c r="AGF1204" s="223"/>
      <c r="AGG1204" s="56"/>
      <c r="AGK1204" s="15" t="s">
        <v>1181</v>
      </c>
      <c r="AGL1204" s="56"/>
      <c r="AGM1204" s="169">
        <f t="shared" ref="AGM1204" si="14950">SUM(AGM1131:AGM1201)</f>
        <v>2036.9999999999998</v>
      </c>
      <c r="AGN1204" s="56"/>
      <c r="AGO1204" s="223"/>
      <c r="AGP1204" s="56"/>
      <c r="AGT1204" s="15" t="s">
        <v>1181</v>
      </c>
      <c r="AGU1204" s="56"/>
      <c r="AGV1204" s="169">
        <f t="shared" ref="AGV1204" si="14951">SUM(AGV1131:AGV1201)</f>
        <v>2206.3000000000006</v>
      </c>
      <c r="AGW1204" s="56"/>
      <c r="AGX1204" s="223"/>
      <c r="AGY1204" s="56"/>
      <c r="AHC1204" s="15" t="s">
        <v>1181</v>
      </c>
      <c r="AHD1204" s="56"/>
      <c r="AHE1204" s="169">
        <f t="shared" ref="AHE1204" si="14952">SUM(AHE1131:AHE1201)</f>
        <v>1780.5</v>
      </c>
      <c r="AHF1204" s="56"/>
      <c r="AHG1204" s="223"/>
      <c r="AHH1204" s="56"/>
      <c r="AHL1204" s="15" t="s">
        <v>1181</v>
      </c>
      <c r="AHM1204" s="56"/>
      <c r="AHN1204" s="169">
        <f t="shared" ref="AHN1204" si="14953">SUM(AHN1131:AHN1201)</f>
        <v>1202.9000000000001</v>
      </c>
      <c r="AHO1204" s="56"/>
      <c r="AHP1204" s="223"/>
      <c r="AHQ1204" s="56"/>
      <c r="AHU1204" s="15" t="s">
        <v>1181</v>
      </c>
      <c r="AHV1204" s="56"/>
      <c r="AHW1204" s="169">
        <f t="shared" ref="AHW1204" si="14954">SUM(AHW1131:AHW1201)</f>
        <v>1685.3000000000004</v>
      </c>
      <c r="AHX1204" s="56"/>
      <c r="AHY1204" s="223"/>
      <c r="AHZ1204" s="56"/>
      <c r="AID1204" s="15" t="s">
        <v>1181</v>
      </c>
      <c r="AIE1204" s="56"/>
      <c r="AIF1204" s="169">
        <f t="shared" ref="AIF1204" si="14955">SUM(AIF1131:AIF1201)</f>
        <v>2113.5</v>
      </c>
      <c r="AIG1204" s="56"/>
      <c r="AIH1204" s="223"/>
      <c r="AII1204" s="56"/>
      <c r="AIM1204" s="15" t="s">
        <v>1181</v>
      </c>
      <c r="AIN1204" s="56"/>
      <c r="AIO1204" s="169">
        <f t="shared" ref="AIO1204" si="14956">SUM(AIO1131:AIO1201)</f>
        <v>2206.2000000000003</v>
      </c>
      <c r="AIP1204" s="56"/>
      <c r="AIQ1204" s="223"/>
      <c r="AIR1204" s="56"/>
      <c r="AIV1204" s="15" t="s">
        <v>1181</v>
      </c>
      <c r="AIW1204" s="56"/>
      <c r="AIX1204" s="169">
        <f t="shared" ref="AIX1204" si="14957">SUM(AIX1131:AIX1201)</f>
        <v>1899.1999999999998</v>
      </c>
      <c r="AIY1204" s="56"/>
      <c r="AIZ1204" s="223"/>
      <c r="AJA1204" s="56"/>
      <c r="AJE1204" s="15" t="s">
        <v>1181</v>
      </c>
      <c r="AJF1204" s="56"/>
      <c r="AJG1204" s="169">
        <f t="shared" ref="AJG1204" si="14958">SUM(AJG1131:AJG1201)</f>
        <v>1569.1000000000004</v>
      </c>
      <c r="AJH1204" s="56"/>
      <c r="AJI1204" s="223"/>
      <c r="AJJ1204" s="56"/>
      <c r="AJN1204" s="15" t="s">
        <v>1181</v>
      </c>
      <c r="AJO1204" s="56"/>
      <c r="AJP1204" s="169">
        <f t="shared" ref="AJP1204" si="14959">SUM(AJP1131:AJP1201)</f>
        <v>2007.3000000000004</v>
      </c>
      <c r="AJQ1204" s="56"/>
      <c r="AJR1204" s="223"/>
      <c r="AJS1204" s="56"/>
      <c r="AJW1204" s="15" t="s">
        <v>1181</v>
      </c>
      <c r="AJX1204" s="56"/>
      <c r="AJY1204" s="169">
        <f t="shared" ref="AJY1204" si="14960">SUM(AJY1131:AJY1201)</f>
        <v>1766.6999999999998</v>
      </c>
      <c r="AJZ1204" s="56"/>
      <c r="AKA1204" s="223"/>
      <c r="AKB1204" s="56"/>
      <c r="AKF1204" s="15" t="s">
        <v>1181</v>
      </c>
      <c r="AKG1204" s="56"/>
      <c r="AKH1204" s="169">
        <f t="shared" ref="AKH1204" si="14961">SUM(AKH1131:AKH1201)</f>
        <v>1841.5999999999997</v>
      </c>
      <c r="AKI1204" s="56"/>
      <c r="AKJ1204" s="223"/>
      <c r="AKK1204" s="56"/>
      <c r="AKO1204" s="15" t="s">
        <v>1181</v>
      </c>
      <c r="AKP1204" s="56"/>
      <c r="AKQ1204" s="169">
        <f t="shared" ref="AKQ1204" si="14962">SUM(AKQ1131:AKQ1201)</f>
        <v>1765.6999999999996</v>
      </c>
      <c r="AKR1204" s="56"/>
      <c r="AKS1204" s="223"/>
      <c r="AKT1204" s="56"/>
      <c r="AKX1204" s="15" t="s">
        <v>1181</v>
      </c>
      <c r="AKY1204" s="56"/>
      <c r="AKZ1204" s="169">
        <f t="shared" ref="AKZ1204" si="14963">SUM(AKZ1131:AKZ1201)</f>
        <v>1757.1000000000001</v>
      </c>
      <c r="ALA1204" s="56"/>
      <c r="ALB1204" s="223"/>
      <c r="ALC1204" s="56"/>
      <c r="ALG1204" s="15" t="s">
        <v>1181</v>
      </c>
      <c r="ALH1204" s="56"/>
      <c r="ALI1204" s="169">
        <f t="shared" ref="ALI1204" si="14964">SUM(ALI1131:ALI1201)</f>
        <v>1773.7499999999998</v>
      </c>
      <c r="ALJ1204" s="56"/>
      <c r="ALK1204" s="223"/>
      <c r="ALL1204" s="56"/>
      <c r="ALP1204" s="15" t="s">
        <v>1181</v>
      </c>
      <c r="ALQ1204" s="56"/>
      <c r="ALR1204" s="169">
        <f t="shared" ref="ALR1204" si="14965">SUM(ALR1131:ALR1201)</f>
        <v>2103.8999999999996</v>
      </c>
      <c r="ALS1204" s="56"/>
      <c r="ALT1204" s="223"/>
      <c r="ALU1204" s="56"/>
      <c r="ALY1204" s="15" t="s">
        <v>1181</v>
      </c>
      <c r="ALZ1204" s="56"/>
      <c r="AMA1204" s="169">
        <f t="shared" ref="AMA1204" si="14966">SUM(AMA1131:AMA1201)</f>
        <v>1910.1999999999998</v>
      </c>
      <c r="AMB1204" s="56"/>
      <c r="AMC1204" s="223"/>
      <c r="AMD1204" s="56"/>
      <c r="AMH1204" s="15" t="s">
        <v>1181</v>
      </c>
      <c r="AMI1204" s="56"/>
      <c r="AMJ1204" s="169">
        <f t="shared" ref="AMJ1204" si="14967">SUM(AMJ1131:AMJ1201)</f>
        <v>1675.2000000000005</v>
      </c>
      <c r="AMK1204" s="56"/>
      <c r="AML1204" s="223"/>
      <c r="AMM1204" s="56"/>
      <c r="AMQ1204" s="15" t="s">
        <v>1181</v>
      </c>
      <c r="AMR1204" s="56"/>
      <c r="AMS1204" s="169">
        <f t="shared" ref="AMS1204" si="14968">SUM(AMS1131:AMS1201)</f>
        <v>1847.8000000000002</v>
      </c>
      <c r="AMT1204" s="56"/>
      <c r="AMU1204" s="223"/>
      <c r="AMV1204" s="56"/>
      <c r="AMZ1204" s="15" t="s">
        <v>1181</v>
      </c>
      <c r="ANA1204" s="56"/>
      <c r="ANB1204" s="169">
        <f t="shared" ref="ANB1204" si="14969">SUM(ANB1131:ANB1201)</f>
        <v>1811.6999999999996</v>
      </c>
      <c r="ANC1204" s="56"/>
      <c r="AND1204" s="223"/>
      <c r="ANE1204" s="56"/>
      <c r="ANI1204" s="15" t="s">
        <v>1181</v>
      </c>
      <c r="ANJ1204" s="56"/>
      <c r="ANK1204" s="169">
        <f t="shared" ref="ANK1204" si="14970">SUM(ANK1131:ANK1201)</f>
        <v>1992.8</v>
      </c>
      <c r="ANL1204" s="56"/>
      <c r="ANM1204" s="223"/>
      <c r="ANN1204" s="56"/>
      <c r="ANR1204" s="15" t="s">
        <v>1181</v>
      </c>
      <c r="ANS1204" s="56"/>
      <c r="ANT1204" s="169">
        <f t="shared" ref="ANT1204" si="14971">SUM(ANT1131:ANT1201)</f>
        <v>2542.2000000000003</v>
      </c>
      <c r="ANU1204" s="56"/>
      <c r="ANV1204" s="223"/>
      <c r="ANW1204" s="56"/>
      <c r="AOA1204" s="15" t="s">
        <v>1181</v>
      </c>
      <c r="AOB1204" s="56"/>
      <c r="AOC1204" s="169">
        <f t="shared" ref="AOC1204" si="14972">SUM(AOC1131:AOC1201)</f>
        <v>1915.5999999999995</v>
      </c>
      <c r="AOD1204" s="56"/>
      <c r="AOE1204" s="223"/>
      <c r="AOF1204" s="56"/>
      <c r="AOJ1204" s="15" t="s">
        <v>1181</v>
      </c>
      <c r="AOK1204" s="56"/>
      <c r="AOL1204" s="169">
        <f t="shared" ref="AOL1204" si="14973">SUM(AOL1131:AOL1201)</f>
        <v>1941.75</v>
      </c>
      <c r="AOM1204" s="56"/>
      <c r="AON1204" s="223"/>
      <c r="AOO1204" s="56"/>
      <c r="AOS1204" s="15" t="s">
        <v>1181</v>
      </c>
      <c r="AOT1204" s="56"/>
      <c r="AOU1204" s="169">
        <f t="shared" ref="AOU1204" si="14974">SUM(AOU1131:AOU1201)</f>
        <v>1776.1999999999994</v>
      </c>
      <c r="AOV1204" s="56"/>
      <c r="AOW1204" s="223"/>
      <c r="AOX1204" s="56"/>
      <c r="APB1204" s="15" t="s">
        <v>1181</v>
      </c>
      <c r="APC1204" s="56"/>
      <c r="APD1204" s="169">
        <f t="shared" ref="APD1204" si="14975">SUM(APD1131:APD1201)</f>
        <v>1957.1000000000004</v>
      </c>
      <c r="APE1204" s="56"/>
      <c r="APF1204" s="223"/>
      <c r="APG1204" s="56"/>
      <c r="APK1204" s="15" t="s">
        <v>1181</v>
      </c>
      <c r="APL1204" s="56"/>
      <c r="APM1204" s="169">
        <f t="shared" ref="APM1204" si="14976">SUM(APM1131:APM1201)</f>
        <v>1915.9999999999998</v>
      </c>
      <c r="APN1204" s="56"/>
      <c r="APO1204" s="223"/>
      <c r="APP1204" s="56"/>
      <c r="APT1204" s="15" t="s">
        <v>1181</v>
      </c>
      <c r="APU1204" s="56"/>
      <c r="APV1204" s="169">
        <f t="shared" ref="APV1204" si="14977">SUM(APV1131:APV1201)</f>
        <v>973.29999999999984</v>
      </c>
      <c r="APW1204" s="56"/>
      <c r="APX1204" s="223"/>
      <c r="APY1204" s="56"/>
      <c r="AQC1204" s="15" t="s">
        <v>1181</v>
      </c>
      <c r="AQD1204" s="56"/>
      <c r="AQE1204" s="169">
        <f t="shared" ref="AQE1204" si="14978">SUM(AQE1131:AQE1201)</f>
        <v>2338.2999999999993</v>
      </c>
      <c r="AQF1204" s="56"/>
      <c r="AQG1204" s="223"/>
      <c r="AQH1204" s="56"/>
      <c r="AQL1204" s="15" t="s">
        <v>1181</v>
      </c>
      <c r="AQM1204" s="56"/>
      <c r="AQN1204" s="169">
        <f t="shared" ref="AQN1204" si="14979">SUM(AQN1131:AQN1201)</f>
        <v>1577</v>
      </c>
      <c r="AQO1204" s="56"/>
      <c r="AQP1204" s="223"/>
      <c r="AQQ1204" s="56"/>
      <c r="AQU1204" s="15" t="s">
        <v>1181</v>
      </c>
      <c r="AQV1204" s="56"/>
      <c r="AQW1204" s="169">
        <f t="shared" ref="AQW1204" si="14980">SUM(AQW1131:AQW1201)</f>
        <v>879.4</v>
      </c>
      <c r="AQX1204" s="56"/>
      <c r="AQY1204" s="223"/>
      <c r="AQZ1204" s="56"/>
      <c r="ARD1204" s="15" t="s">
        <v>1181</v>
      </c>
      <c r="ARE1204" s="56"/>
      <c r="ARF1204" s="169">
        <f t="shared" ref="ARF1204" si="14981">SUM(ARF1131:ARF1201)</f>
        <v>1557.5999999999997</v>
      </c>
      <c r="ARG1204" s="56"/>
      <c r="ARH1204" s="223"/>
      <c r="ARI1204" s="56"/>
      <c r="ARM1204" s="15" t="s">
        <v>1181</v>
      </c>
      <c r="ARN1204" s="56"/>
      <c r="ARO1204" s="169">
        <f t="shared" ref="ARO1204" si="14982">SUM(ARO1131:ARO1201)</f>
        <v>940.9</v>
      </c>
      <c r="ARP1204" s="56"/>
      <c r="ARQ1204" s="223"/>
      <c r="ARR1204" s="56"/>
      <c r="ARV1204" s="15" t="s">
        <v>1181</v>
      </c>
      <c r="ARW1204" s="56"/>
      <c r="ARX1204" s="169">
        <f t="shared" ref="ARX1204" si="14983">SUM(ARX1131:ARX1201)</f>
        <v>1992.9</v>
      </c>
      <c r="ARY1204" s="56"/>
      <c r="ARZ1204" s="223"/>
      <c r="ASA1204" s="56"/>
      <c r="ASE1204" s="15" t="s">
        <v>1181</v>
      </c>
      <c r="ASF1204" s="56"/>
      <c r="ASG1204" s="169">
        <f t="shared" ref="ASG1204" si="14984">SUM(ASG1131:ASG1201)</f>
        <v>1607.8999999999999</v>
      </c>
      <c r="ASH1204" s="56"/>
      <c r="ASI1204" s="223"/>
      <c r="ASJ1204" s="56"/>
      <c r="ASN1204" s="15" t="s">
        <v>1181</v>
      </c>
      <c r="ASO1204" s="56"/>
      <c r="ASP1204" s="169">
        <f t="shared" ref="ASP1204" si="14985">SUM(ASP1131:ASP1201)</f>
        <v>1778.9</v>
      </c>
      <c r="ASQ1204" s="56"/>
      <c r="ASR1204" s="223"/>
      <c r="ASS1204" s="56"/>
      <c r="ASW1204" s="15" t="s">
        <v>1181</v>
      </c>
      <c r="ASX1204" s="56"/>
      <c r="ASY1204" s="169">
        <f t="shared" ref="ASY1204" si="14986">SUM(ASY1131:ASY1201)</f>
        <v>1551.3</v>
      </c>
      <c r="ASZ1204" s="56"/>
      <c r="ATA1204" s="223"/>
      <c r="ATB1204" s="56"/>
      <c r="ATF1204" s="15" t="s">
        <v>1181</v>
      </c>
      <c r="ATG1204" s="56"/>
      <c r="ATH1204" s="169">
        <f t="shared" ref="ATH1204" si="14987">SUM(ATH1131:ATH1201)</f>
        <v>2137.3999999999992</v>
      </c>
      <c r="ATI1204" s="56"/>
      <c r="ATJ1204" s="223"/>
      <c r="ATK1204" s="56"/>
      <c r="ATO1204" s="15" t="s">
        <v>1181</v>
      </c>
      <c r="ATP1204" s="56"/>
      <c r="ATQ1204" s="169">
        <f t="shared" ref="ATQ1204" si="14988">SUM(ATQ1131:ATQ1201)</f>
        <v>1583.8</v>
      </c>
      <c r="ATR1204" s="56"/>
      <c r="ATS1204" s="223"/>
      <c r="ATT1204" s="56"/>
      <c r="ATX1204" s="15" t="s">
        <v>1181</v>
      </c>
      <c r="ATY1204" s="56"/>
      <c r="ATZ1204" s="169">
        <f t="shared" ref="ATZ1204" si="14989">SUM(ATZ1131:ATZ1201)</f>
        <v>1103.3</v>
      </c>
      <c r="AUA1204" s="56"/>
      <c r="AUB1204" s="223"/>
      <c r="AUC1204" s="56"/>
      <c r="AUG1204" s="15" t="s">
        <v>1181</v>
      </c>
      <c r="AUH1204" s="56"/>
      <c r="AUI1204" s="169">
        <f t="shared" ref="AUI1204" si="14990">SUM(AUI1131:AUI1201)</f>
        <v>1807.9999999999998</v>
      </c>
      <c r="AUJ1204" s="56"/>
      <c r="AUK1204" s="223"/>
      <c r="AUL1204" s="56"/>
      <c r="AUP1204" s="15" t="s">
        <v>1181</v>
      </c>
      <c r="AUQ1204" s="56"/>
      <c r="AUR1204" s="169">
        <f t="shared" ref="AUR1204" si="14991">SUM(AUR1131:AUR1201)</f>
        <v>991.60000000000014</v>
      </c>
      <c r="AUS1204" s="56"/>
      <c r="AUT1204" s="223"/>
      <c r="AUU1204" s="56"/>
      <c r="AUY1204" s="15" t="s">
        <v>1181</v>
      </c>
      <c r="AUZ1204" s="56"/>
      <c r="AVA1204" s="169">
        <f t="shared" ref="AVA1204" si="14992">SUM(AVA1131:AVA1201)</f>
        <v>1485.5</v>
      </c>
      <c r="AVB1204" s="56"/>
      <c r="AVC1204" s="223"/>
      <c r="AVD1204" s="56"/>
      <c r="AVH1204" s="15" t="s">
        <v>1181</v>
      </c>
      <c r="AVI1204" s="56"/>
      <c r="AVJ1204" s="169">
        <f t="shared" ref="AVJ1204" si="14993">SUM(AVJ1131:AVJ1201)</f>
        <v>1633.6000000000001</v>
      </c>
      <c r="AVK1204" s="56"/>
      <c r="AVL1204" s="223"/>
      <c r="AVM1204" s="56"/>
      <c r="AVQ1204" s="15" t="s">
        <v>1181</v>
      </c>
      <c r="AVR1204" s="56"/>
      <c r="AVS1204" s="169">
        <f t="shared" ref="AVS1204" si="14994">SUM(AVS1131:AVS1201)</f>
        <v>1483.6000000000001</v>
      </c>
      <c r="AVT1204" s="56"/>
      <c r="AVU1204" s="223"/>
      <c r="AVV1204" s="56"/>
      <c r="AVZ1204" s="15" t="s">
        <v>1181</v>
      </c>
      <c r="AWA1204" s="56"/>
      <c r="AWB1204" s="169">
        <f t="shared" ref="AWB1204" si="14995">SUM(AWB1131:AWB1201)</f>
        <v>1418.6</v>
      </c>
      <c r="AWC1204" s="56"/>
      <c r="AWD1204" s="223"/>
      <c r="AWE1204" s="56"/>
      <c r="AWI1204" s="15" t="s">
        <v>1181</v>
      </c>
      <c r="AWJ1204" s="56"/>
      <c r="AWK1204" s="169">
        <f t="shared" ref="AWK1204" si="14996">SUM(AWK1131:AWK1201)</f>
        <v>2008.0000000000005</v>
      </c>
      <c r="AWL1204" s="56"/>
      <c r="AWM1204" s="223"/>
      <c r="AWN1204" s="56"/>
      <c r="AWR1204" s="15" t="s">
        <v>1181</v>
      </c>
      <c r="AWS1204" s="56"/>
      <c r="AWT1204" s="169">
        <f t="shared" ref="AWT1204" si="14997">SUM(AWT1131:AWT1201)</f>
        <v>1063.7</v>
      </c>
      <c r="AWU1204" s="56"/>
      <c r="AWV1204" s="223"/>
      <c r="AWW1204" s="56"/>
      <c r="AXA1204" s="15" t="s">
        <v>1181</v>
      </c>
      <c r="AXB1204" s="56"/>
      <c r="AXC1204" s="169">
        <f t="shared" ref="AXC1204" si="14998">SUM(AXC1131:AXC1201)</f>
        <v>2174.3999999999996</v>
      </c>
      <c r="AXD1204" s="56"/>
      <c r="AXE1204" s="223"/>
      <c r="AXF1204" s="56"/>
      <c r="AXJ1204" s="15" t="s">
        <v>1181</v>
      </c>
      <c r="AXK1204" s="56"/>
      <c r="AXL1204" s="169">
        <f t="shared" ref="AXL1204" si="14999">SUM(AXL1131:AXL1201)</f>
        <v>1492.1000000000004</v>
      </c>
      <c r="AXM1204" s="56"/>
      <c r="AXN1204" s="223"/>
      <c r="AXO1204" s="56"/>
      <c r="AXS1204" s="15" t="s">
        <v>1181</v>
      </c>
      <c r="AXT1204" s="56"/>
      <c r="AXU1204" s="169">
        <f t="shared" ref="AXU1204" si="15000">SUM(AXU1131:AXU1201)</f>
        <v>1953.6000000000008</v>
      </c>
      <c r="AXV1204" s="56"/>
      <c r="AXW1204" s="223"/>
      <c r="AXX1204" s="56"/>
      <c r="AYB1204" s="15" t="s">
        <v>1181</v>
      </c>
      <c r="AYC1204" s="56"/>
      <c r="AYD1204" s="169">
        <f t="shared" ref="AYD1204" si="15001">SUM(AYD1131:AYD1201)</f>
        <v>1720.5</v>
      </c>
      <c r="AYE1204" s="56"/>
      <c r="AYF1204" s="223"/>
      <c r="AYG1204" s="56"/>
      <c r="AYK1204" s="15" t="s">
        <v>1181</v>
      </c>
      <c r="AYL1204" s="56"/>
      <c r="AYM1204" s="169">
        <f t="shared" ref="AYM1204" si="15002">SUM(AYM1131:AYM1201)</f>
        <v>1617.9999999999998</v>
      </c>
      <c r="AYN1204" s="56"/>
      <c r="AYO1204" s="223"/>
      <c r="AYP1204" s="56"/>
      <c r="AYT1204" s="15" t="s">
        <v>1181</v>
      </c>
      <c r="AYU1204" s="56"/>
      <c r="AYV1204" s="169">
        <f t="shared" ref="AYV1204" si="15003">SUM(AYV1131:AYV1201)</f>
        <v>1482.8</v>
      </c>
      <c r="AYW1204" s="56"/>
      <c r="AYX1204" s="223"/>
      <c r="AYY1204" s="56"/>
      <c r="AZC1204" s="15" t="s">
        <v>1181</v>
      </c>
      <c r="AZD1204" s="56"/>
      <c r="AZE1204" s="169">
        <f t="shared" ref="AZE1204" si="15004">SUM(AZE1131:AZE1201)</f>
        <v>1979.7000000000003</v>
      </c>
      <c r="AZF1204" s="56"/>
      <c r="AZG1204" s="223"/>
      <c r="AZH1204" s="56"/>
      <c r="AZL1204" s="15" t="s">
        <v>1181</v>
      </c>
      <c r="AZM1204" s="56"/>
      <c r="AZN1204" s="169">
        <f t="shared" ref="AZN1204" si="15005">SUM(AZN1131:AZN1201)</f>
        <v>2019.9999999999998</v>
      </c>
      <c r="AZO1204" s="56"/>
      <c r="AZP1204" s="223"/>
      <c r="AZQ1204" s="56"/>
      <c r="AZU1204" s="15" t="s">
        <v>1181</v>
      </c>
      <c r="AZV1204" s="56"/>
      <c r="AZW1204" s="169">
        <f t="shared" ref="AZW1204" si="15006">SUM(AZW1131:AZW1201)</f>
        <v>2546.9</v>
      </c>
      <c r="AZX1204" s="56"/>
      <c r="AZY1204" s="223"/>
      <c r="AZZ1204" s="56"/>
      <c r="BAD1204" s="15" t="s">
        <v>1181</v>
      </c>
      <c r="BAE1204" s="56"/>
      <c r="BAF1204" s="169">
        <f t="shared" ref="BAF1204" si="15007">SUM(BAF1131:BAF1201)</f>
        <v>2347.6</v>
      </c>
      <c r="BAG1204" s="56"/>
      <c r="BAH1204" s="223"/>
      <c r="BAI1204" s="56"/>
      <c r="BAM1204" s="15" t="s">
        <v>1181</v>
      </c>
      <c r="BAN1204" s="56"/>
      <c r="BAO1204" s="169">
        <f t="shared" ref="BAO1204" si="15008">SUM(BAO1131:BAO1201)</f>
        <v>2143.1</v>
      </c>
      <c r="BAP1204" s="56"/>
      <c r="BAQ1204" s="223"/>
      <c r="BAR1204" s="56"/>
      <c r="BAV1204" s="15" t="s">
        <v>1181</v>
      </c>
      <c r="BAW1204" s="56"/>
      <c r="BAX1204" s="169">
        <f t="shared" ref="BAX1204" si="15009">SUM(BAX1131:BAX1201)</f>
        <v>1923</v>
      </c>
      <c r="BAY1204" s="56"/>
      <c r="BAZ1204" s="223"/>
      <c r="BBA1204" s="56"/>
      <c r="BBE1204" s="15" t="s">
        <v>1181</v>
      </c>
      <c r="BBF1204" s="56"/>
      <c r="BBG1204" s="169">
        <f t="shared" ref="BBG1204" si="15010">SUM(BBG1131:BBG1201)</f>
        <v>2313.7000000000003</v>
      </c>
      <c r="BBH1204" s="56"/>
      <c r="BBI1204" s="223"/>
      <c r="BBJ1204" s="56"/>
      <c r="BBN1204" s="15" t="s">
        <v>1181</v>
      </c>
      <c r="BBO1204" s="56"/>
      <c r="BBP1204" s="169">
        <f t="shared" ref="BBP1204" si="15011">SUM(BBP1131:BBP1201)</f>
        <v>1959.2999999999997</v>
      </c>
      <c r="BBQ1204" s="56"/>
      <c r="BBR1204" s="223"/>
      <c r="BBS1204" s="56"/>
      <c r="BBW1204" s="15" t="s">
        <v>1181</v>
      </c>
      <c r="BBX1204" s="56"/>
      <c r="BBY1204" s="169">
        <f t="shared" ref="BBY1204" si="15012">SUM(BBY1131:BBY1201)</f>
        <v>2086.2999999999997</v>
      </c>
      <c r="BBZ1204" s="56"/>
      <c r="BCA1204" s="223"/>
      <c r="BCB1204" s="56"/>
      <c r="BCF1204" s="15" t="s">
        <v>1181</v>
      </c>
      <c r="BCG1204" s="56"/>
      <c r="BCH1204" s="169">
        <f t="shared" ref="BCH1204" si="15013">SUM(BCH1131:BCH1201)</f>
        <v>1531.8999999999999</v>
      </c>
      <c r="BCI1204" s="56"/>
      <c r="BCJ1204" s="223"/>
      <c r="BCK1204" s="56"/>
      <c r="BCO1204" s="15" t="s">
        <v>1181</v>
      </c>
      <c r="BCP1204" s="56"/>
      <c r="BCQ1204" s="169">
        <f t="shared" ref="BCQ1204" si="15014">SUM(BCQ1131:BCQ1201)</f>
        <v>2244.1</v>
      </c>
      <c r="BCR1204" s="56"/>
      <c r="BCS1204" s="223"/>
      <c r="BCT1204" s="56"/>
      <c r="BCX1204" s="15" t="s">
        <v>1181</v>
      </c>
      <c r="BCY1204" s="56"/>
      <c r="BCZ1204" s="169">
        <f t="shared" ref="BCZ1204" si="15015">SUM(BCZ1131:BCZ1201)</f>
        <v>2023.1999999999996</v>
      </c>
      <c r="BDA1204" s="56"/>
      <c r="BDB1204" s="223"/>
      <c r="BDC1204" s="56"/>
      <c r="BDG1204" s="15" t="s">
        <v>1181</v>
      </c>
      <c r="BDH1204" s="56"/>
      <c r="BDI1204" s="169">
        <f t="shared" ref="BDI1204" si="15016">SUM(BDI1131:BDI1201)</f>
        <v>1690</v>
      </c>
      <c r="BDJ1204" s="56"/>
      <c r="BDK1204" s="223"/>
      <c r="BDL1204" s="56"/>
      <c r="BDP1204" s="15" t="s">
        <v>1181</v>
      </c>
      <c r="BDQ1204" s="56"/>
      <c r="BDR1204" s="169">
        <f t="shared" ref="BDR1204" si="15017">SUM(BDR1131:BDR1201)</f>
        <v>1589.1999999999998</v>
      </c>
      <c r="BDS1204" s="56"/>
      <c r="BDT1204" s="223"/>
      <c r="BDU1204" s="56"/>
      <c r="BDY1204" s="15" t="s">
        <v>1181</v>
      </c>
      <c r="BDZ1204" s="56"/>
      <c r="BEA1204" s="169">
        <f t="shared" ref="BEA1204" si="15018">SUM(BEA1131:BEA1201)</f>
        <v>1396.9499999999998</v>
      </c>
      <c r="BEB1204" s="56"/>
      <c r="BEC1204" s="223"/>
      <c r="BED1204" s="56"/>
      <c r="BEH1204" s="15" t="s">
        <v>1181</v>
      </c>
      <c r="BEI1204" s="56"/>
      <c r="BEJ1204" s="169">
        <f t="shared" ref="BEJ1204" si="15019">SUM(BEJ1131:BEJ1201)</f>
        <v>1066.7</v>
      </c>
      <c r="BEK1204" s="56"/>
      <c r="BEL1204" s="223"/>
      <c r="BEM1204" s="56"/>
      <c r="BEQ1204" s="15" t="s">
        <v>1181</v>
      </c>
      <c r="BER1204" s="56"/>
      <c r="BES1204" s="169">
        <f t="shared" ref="BES1204" si="15020">SUM(BES1131:BES1201)</f>
        <v>2152.8000000000002</v>
      </c>
      <c r="BET1204" s="56"/>
      <c r="BEU1204" s="223"/>
      <c r="BEV1204" s="56"/>
      <c r="BEZ1204" s="15" t="s">
        <v>1181</v>
      </c>
      <c r="BFA1204" s="56"/>
      <c r="BFB1204" s="169">
        <f t="shared" ref="BFB1204" si="15021">SUM(BFB1131:BFB1201)</f>
        <v>1948.2999999999997</v>
      </c>
      <c r="BFC1204" s="56"/>
      <c r="BFD1204" s="223"/>
      <c r="BFI1204" s="15"/>
      <c r="BFK1204" s="169"/>
      <c r="BFR1204" s="15"/>
      <c r="BFT1204" s="169"/>
      <c r="BGA1204" s="15"/>
      <c r="BGC1204" s="169"/>
      <c r="BGJ1204" s="15"/>
      <c r="BGL1204" s="169"/>
      <c r="BGS1204" s="15"/>
      <c r="BGU1204" s="169"/>
      <c r="BHB1204" s="15"/>
      <c r="BHD1204" s="169"/>
    </row>
    <row r="1205" spans="1:1565" s="86" customFormat="1" ht="18">
      <c r="A1205" s="85"/>
      <c r="E1205" s="85"/>
      <c r="F1205" s="85"/>
      <c r="G1205" s="85"/>
      <c r="H1205" s="85"/>
      <c r="I1205" s="87"/>
      <c r="J1205" s="85"/>
      <c r="N1205" s="85"/>
      <c r="O1205" s="85"/>
      <c r="P1205" s="85"/>
      <c r="Q1205" s="85"/>
      <c r="R1205" s="87"/>
      <c r="S1205" s="85"/>
      <c r="W1205" s="85"/>
      <c r="X1205" s="85"/>
      <c r="Y1205" s="85"/>
      <c r="Z1205" s="85"/>
      <c r="AA1205" s="87"/>
      <c r="AB1205" s="85"/>
      <c r="AF1205" s="85"/>
      <c r="AG1205" s="85"/>
      <c r="AH1205" s="85"/>
      <c r="AI1205" s="85"/>
      <c r="AJ1205" s="87"/>
      <c r="AK1205" s="85"/>
      <c r="AO1205" s="85"/>
      <c r="AP1205" s="85"/>
      <c r="AQ1205" s="85"/>
      <c r="AR1205" s="85"/>
      <c r="AS1205" s="87"/>
      <c r="AT1205" s="85"/>
      <c r="AX1205" s="85"/>
      <c r="AY1205" s="85"/>
      <c r="AZ1205" s="85"/>
      <c r="BA1205" s="85"/>
      <c r="BB1205" s="87"/>
      <c r="BC1205" s="85"/>
      <c r="BG1205" s="85"/>
      <c r="BH1205" s="85"/>
      <c r="BI1205" s="85"/>
      <c r="BJ1205" s="85"/>
      <c r="BK1205" s="87"/>
      <c r="BL1205" s="85"/>
      <c r="BP1205" s="85"/>
      <c r="BQ1205" s="85"/>
      <c r="BR1205" s="85"/>
      <c r="BS1205" s="85"/>
      <c r="BT1205" s="87"/>
      <c r="BU1205" s="85"/>
      <c r="BY1205" s="85"/>
      <c r="BZ1205" s="85"/>
      <c r="CA1205" s="85"/>
      <c r="CB1205" s="85"/>
      <c r="CC1205" s="87"/>
      <c r="CD1205" s="85"/>
      <c r="CH1205" s="85"/>
      <c r="CI1205" s="85"/>
      <c r="CJ1205" s="85"/>
      <c r="CK1205" s="85"/>
      <c r="CL1205" s="87"/>
      <c r="CM1205" s="85"/>
      <c r="CQ1205" s="85"/>
      <c r="CR1205" s="85"/>
      <c r="CS1205" s="85"/>
      <c r="CT1205" s="85"/>
      <c r="CU1205" s="87"/>
      <c r="CV1205" s="85"/>
      <c r="CZ1205" s="85"/>
      <c r="DA1205" s="85"/>
      <c r="DB1205" s="85"/>
      <c r="DC1205" s="85"/>
      <c r="DD1205" s="87"/>
      <c r="DE1205" s="85"/>
      <c r="DI1205" s="85"/>
      <c r="DJ1205" s="85"/>
      <c r="DK1205" s="85"/>
      <c r="DL1205" s="85"/>
      <c r="DM1205" s="87"/>
      <c r="DN1205" s="85"/>
      <c r="DR1205" s="85"/>
      <c r="DS1205" s="85"/>
      <c r="DT1205" s="85"/>
      <c r="DU1205" s="85"/>
      <c r="DV1205" s="87"/>
      <c r="DW1205" s="85"/>
      <c r="EA1205" s="85"/>
      <c r="EB1205" s="85"/>
      <c r="EC1205" s="85"/>
      <c r="ED1205" s="85"/>
      <c r="EE1205" s="87"/>
      <c r="EF1205" s="85"/>
      <c r="EJ1205" s="85"/>
      <c r="EK1205" s="85"/>
      <c r="EL1205" s="85"/>
      <c r="EM1205" s="85"/>
      <c r="EN1205" s="87"/>
      <c r="EO1205" s="85"/>
      <c r="ES1205" s="85"/>
      <c r="ET1205" s="85"/>
      <c r="EU1205" s="85"/>
      <c r="EV1205" s="85"/>
      <c r="EW1205" s="87"/>
      <c r="EX1205" s="85"/>
      <c r="FB1205" s="85"/>
      <c r="FC1205" s="85"/>
      <c r="FD1205" s="85"/>
      <c r="FE1205" s="85"/>
      <c r="FF1205" s="87"/>
      <c r="FG1205" s="85"/>
      <c r="FK1205" s="85"/>
      <c r="FL1205" s="85"/>
      <c r="FM1205" s="85"/>
      <c r="FN1205" s="85"/>
      <c r="FO1205" s="87"/>
      <c r="FP1205" s="85"/>
      <c r="FT1205" s="85"/>
      <c r="FU1205" s="85"/>
      <c r="FV1205" s="85"/>
      <c r="FW1205" s="85"/>
      <c r="FX1205" s="87"/>
      <c r="FY1205" s="85"/>
      <c r="GC1205" s="85"/>
      <c r="GD1205" s="85"/>
      <c r="GE1205" s="85"/>
      <c r="GF1205" s="85"/>
      <c r="GG1205" s="87"/>
      <c r="GH1205" s="85"/>
      <c r="GL1205" s="85"/>
      <c r="GM1205" s="85"/>
      <c r="GN1205" s="85"/>
      <c r="GO1205" s="85"/>
      <c r="GP1205" s="87"/>
      <c r="GQ1205" s="85"/>
      <c r="GU1205" s="85"/>
      <c r="GV1205" s="85"/>
      <c r="GW1205" s="85"/>
      <c r="GX1205" s="85"/>
      <c r="GY1205" s="87"/>
      <c r="GZ1205" s="85"/>
      <c r="HD1205" s="85"/>
      <c r="HE1205" s="85"/>
      <c r="HF1205" s="85"/>
      <c r="HG1205" s="85"/>
      <c r="HH1205" s="87"/>
      <c r="HI1205" s="85"/>
      <c r="HM1205" s="85"/>
      <c r="HN1205" s="85"/>
      <c r="HO1205" s="85"/>
      <c r="HP1205" s="85"/>
      <c r="RT1205" s="75"/>
    </row>
    <row r="1206" spans="1:1565" s="86" customFormat="1" ht="18">
      <c r="A1206" s="85"/>
      <c r="E1206" s="85"/>
      <c r="F1206" s="85"/>
      <c r="G1206" s="85"/>
      <c r="H1206" s="85"/>
      <c r="I1206" s="87"/>
      <c r="J1206" s="85"/>
      <c r="N1206" s="85"/>
      <c r="O1206" s="85"/>
      <c r="P1206" s="85"/>
      <c r="Q1206" s="85"/>
      <c r="R1206" s="87"/>
      <c r="S1206" s="85"/>
      <c r="W1206" s="85"/>
      <c r="X1206" s="85"/>
      <c r="Y1206" s="85"/>
      <c r="Z1206" s="85"/>
      <c r="AA1206" s="87"/>
      <c r="AB1206" s="85"/>
      <c r="AF1206" s="85"/>
      <c r="AG1206" s="85"/>
      <c r="AH1206" s="85"/>
      <c r="AI1206" s="85"/>
      <c r="AJ1206" s="87"/>
      <c r="AK1206" s="85"/>
      <c r="AO1206" s="85"/>
      <c r="AP1206" s="85"/>
      <c r="AQ1206" s="85"/>
      <c r="AR1206" s="85"/>
      <c r="AS1206" s="87"/>
      <c r="AT1206" s="85"/>
      <c r="AX1206" s="85"/>
      <c r="AY1206" s="85"/>
      <c r="AZ1206" s="85"/>
      <c r="BA1206" s="85"/>
      <c r="BB1206" s="87"/>
      <c r="BC1206" s="85"/>
      <c r="BG1206" s="85"/>
      <c r="BH1206" s="85"/>
      <c r="BI1206" s="85"/>
      <c r="BJ1206" s="85"/>
      <c r="BK1206" s="87"/>
      <c r="BL1206" s="85"/>
      <c r="BP1206" s="85"/>
      <c r="BQ1206" s="85"/>
      <c r="BR1206" s="85"/>
      <c r="BS1206" s="85"/>
      <c r="BT1206" s="87"/>
      <c r="BU1206" s="85"/>
      <c r="BY1206" s="85"/>
      <c r="BZ1206" s="85"/>
      <c r="CA1206" s="85"/>
      <c r="CB1206" s="85"/>
      <c r="CC1206" s="87"/>
      <c r="CD1206" s="85"/>
      <c r="CH1206" s="85"/>
      <c r="CI1206" s="85"/>
      <c r="CJ1206" s="85"/>
      <c r="CK1206" s="85"/>
      <c r="CL1206" s="87"/>
      <c r="CM1206" s="85"/>
      <c r="CQ1206" s="85"/>
      <c r="CR1206" s="85"/>
      <c r="CS1206" s="85"/>
      <c r="CT1206" s="85"/>
      <c r="CU1206" s="87"/>
      <c r="CV1206" s="85"/>
      <c r="CZ1206" s="85"/>
      <c r="DA1206" s="85"/>
      <c r="DB1206" s="85"/>
      <c r="DC1206" s="85"/>
      <c r="DD1206" s="87"/>
      <c r="DE1206" s="85"/>
      <c r="DI1206" s="85"/>
      <c r="DJ1206" s="85"/>
      <c r="DK1206" s="85"/>
      <c r="DL1206" s="85"/>
      <c r="DM1206" s="87"/>
      <c r="DN1206" s="85"/>
      <c r="DR1206" s="85"/>
      <c r="DS1206" s="85"/>
      <c r="DT1206" s="85"/>
      <c r="DU1206" s="85"/>
      <c r="DV1206" s="87"/>
      <c r="DW1206" s="85"/>
      <c r="EA1206" s="85"/>
      <c r="EB1206" s="85"/>
      <c r="EC1206" s="85"/>
      <c r="ED1206" s="85"/>
      <c r="EE1206" s="87"/>
      <c r="EF1206" s="85"/>
      <c r="EJ1206" s="85"/>
      <c r="EK1206" s="85"/>
      <c r="EL1206" s="85"/>
      <c r="EM1206" s="85"/>
      <c r="EN1206" s="87"/>
      <c r="EO1206" s="85"/>
      <c r="ES1206" s="85"/>
      <c r="ET1206" s="85"/>
      <c r="EU1206" s="85"/>
      <c r="EV1206" s="85"/>
      <c r="EW1206" s="87"/>
      <c r="EX1206" s="85"/>
      <c r="FB1206" s="85"/>
      <c r="FC1206" s="85"/>
      <c r="FD1206" s="85"/>
      <c r="FE1206" s="85"/>
      <c r="FF1206" s="87"/>
      <c r="FG1206" s="85"/>
      <c r="FK1206" s="85"/>
      <c r="FL1206" s="85"/>
      <c r="FM1206" s="85"/>
      <c r="FN1206" s="85"/>
      <c r="FO1206" s="87"/>
      <c r="FP1206" s="85"/>
      <c r="FT1206" s="85"/>
      <c r="FU1206" s="85"/>
      <c r="FV1206" s="85"/>
      <c r="FW1206" s="85"/>
      <c r="FX1206" s="87"/>
      <c r="FY1206" s="85"/>
      <c r="GC1206" s="85"/>
      <c r="GD1206" s="85"/>
      <c r="GE1206" s="85"/>
      <c r="GF1206" s="85"/>
      <c r="GG1206" s="87"/>
      <c r="GH1206" s="85"/>
      <c r="GL1206" s="85"/>
      <c r="GM1206" s="85"/>
      <c r="GN1206" s="85"/>
      <c r="GO1206" s="85"/>
      <c r="GP1206" s="87"/>
      <c r="GQ1206" s="85"/>
      <c r="GU1206" s="85"/>
      <c r="GV1206" s="85"/>
      <c r="GW1206" s="85"/>
      <c r="GX1206" s="85"/>
      <c r="GY1206" s="87"/>
      <c r="GZ1206" s="85"/>
      <c r="HD1206" s="85"/>
      <c r="HE1206" s="85"/>
      <c r="HF1206" s="85"/>
      <c r="HG1206" s="85"/>
      <c r="HH1206" s="87"/>
      <c r="HI1206" s="85"/>
      <c r="HM1206" s="85"/>
      <c r="HN1206" s="85"/>
      <c r="HO1206" s="85"/>
      <c r="HP1206" s="85"/>
      <c r="RT1206" s="89"/>
    </row>
    <row r="1207" spans="1:1565" s="86" customFormat="1" ht="18">
      <c r="A1207" s="85"/>
      <c r="E1207" s="85"/>
      <c r="F1207" s="85"/>
      <c r="G1207" s="85"/>
      <c r="H1207" s="85"/>
      <c r="I1207" s="87"/>
      <c r="J1207" s="85"/>
      <c r="N1207" s="85"/>
      <c r="O1207" s="85"/>
      <c r="P1207" s="85"/>
      <c r="Q1207" s="85"/>
      <c r="R1207" s="87"/>
      <c r="S1207" s="85"/>
      <c r="W1207" s="85"/>
      <c r="X1207" s="85"/>
      <c r="Y1207" s="85"/>
      <c r="Z1207" s="85"/>
      <c r="AA1207" s="87"/>
      <c r="AB1207" s="85"/>
      <c r="AF1207" s="85"/>
      <c r="AG1207" s="85"/>
      <c r="AH1207" s="85"/>
      <c r="AI1207" s="85"/>
      <c r="AJ1207" s="87"/>
      <c r="AK1207" s="85"/>
      <c r="AO1207" s="85"/>
      <c r="AP1207" s="85"/>
      <c r="AQ1207" s="85"/>
      <c r="AR1207" s="85"/>
      <c r="AS1207" s="87"/>
      <c r="AT1207" s="85"/>
      <c r="AX1207" s="85"/>
      <c r="AY1207" s="85"/>
      <c r="AZ1207" s="85"/>
      <c r="BA1207" s="85"/>
      <c r="BB1207" s="87"/>
      <c r="BC1207" s="85"/>
      <c r="BG1207" s="85"/>
      <c r="BH1207" s="85"/>
      <c r="BI1207" s="85"/>
      <c r="BJ1207" s="85"/>
      <c r="BK1207" s="87"/>
      <c r="BL1207" s="85"/>
      <c r="BP1207" s="85"/>
      <c r="BQ1207" s="85"/>
      <c r="BR1207" s="85"/>
      <c r="BS1207" s="85"/>
      <c r="BT1207" s="87"/>
      <c r="BU1207" s="85"/>
      <c r="BY1207" s="85"/>
      <c r="BZ1207" s="85"/>
      <c r="CA1207" s="85"/>
      <c r="CB1207" s="85"/>
      <c r="CC1207" s="87"/>
      <c r="CD1207" s="85"/>
      <c r="CH1207" s="85"/>
      <c r="CI1207" s="85"/>
      <c r="CJ1207" s="85"/>
      <c r="CK1207" s="85"/>
      <c r="CL1207" s="87"/>
      <c r="CM1207" s="85"/>
      <c r="CQ1207" s="85"/>
      <c r="CR1207" s="85"/>
      <c r="CS1207" s="85"/>
      <c r="CT1207" s="85"/>
      <c r="CU1207" s="87"/>
      <c r="CV1207" s="85"/>
      <c r="CZ1207" s="85"/>
      <c r="DA1207" s="85"/>
      <c r="DB1207" s="85"/>
      <c r="DC1207" s="85"/>
      <c r="DD1207" s="87"/>
      <c r="DE1207" s="85"/>
      <c r="DI1207" s="85"/>
      <c r="DJ1207" s="85"/>
      <c r="DK1207" s="85"/>
      <c r="DL1207" s="85"/>
      <c r="DM1207" s="87"/>
      <c r="DN1207" s="85"/>
      <c r="DR1207" s="85"/>
      <c r="DS1207" s="85"/>
      <c r="DT1207" s="85"/>
      <c r="DU1207" s="85"/>
      <c r="DV1207" s="87"/>
      <c r="DW1207" s="85"/>
      <c r="EA1207" s="85"/>
      <c r="EB1207" s="85"/>
      <c r="EC1207" s="85"/>
      <c r="ED1207" s="85"/>
      <c r="EE1207" s="87"/>
      <c r="EF1207" s="85"/>
      <c r="EJ1207" s="85"/>
      <c r="EK1207" s="85"/>
      <c r="EL1207" s="85"/>
      <c r="EM1207" s="85"/>
      <c r="EN1207" s="87"/>
      <c r="EO1207" s="85"/>
      <c r="ES1207" s="85"/>
      <c r="ET1207" s="85"/>
      <c r="EU1207" s="85"/>
      <c r="EV1207" s="85"/>
      <c r="EW1207" s="87"/>
      <c r="EX1207" s="85"/>
      <c r="FB1207" s="85"/>
      <c r="FC1207" s="85"/>
      <c r="FD1207" s="85"/>
      <c r="FE1207" s="85"/>
      <c r="FF1207" s="87"/>
      <c r="FG1207" s="85"/>
      <c r="FK1207" s="85"/>
      <c r="FL1207" s="85"/>
      <c r="FM1207" s="85"/>
      <c r="FN1207" s="85"/>
      <c r="FO1207" s="87"/>
      <c r="FP1207" s="85"/>
      <c r="FT1207" s="85"/>
      <c r="FU1207" s="85"/>
      <c r="FV1207" s="85"/>
      <c r="FW1207" s="85"/>
      <c r="FX1207" s="87"/>
      <c r="FY1207" s="85"/>
      <c r="GC1207" s="85"/>
      <c r="GD1207" s="85"/>
      <c r="GE1207" s="85"/>
      <c r="GF1207" s="85"/>
      <c r="GG1207" s="87"/>
      <c r="GH1207" s="85"/>
      <c r="GL1207" s="85"/>
      <c r="GM1207" s="85"/>
      <c r="GN1207" s="85"/>
      <c r="GO1207" s="85"/>
      <c r="GP1207" s="87"/>
      <c r="GQ1207" s="85"/>
      <c r="GU1207" s="85"/>
      <c r="GV1207" s="85"/>
      <c r="GW1207" s="85"/>
      <c r="GX1207" s="85"/>
      <c r="GY1207" s="87"/>
      <c r="GZ1207" s="85"/>
      <c r="HD1207" s="85"/>
      <c r="HE1207" s="85"/>
      <c r="HF1207" s="85"/>
      <c r="HG1207" s="85"/>
      <c r="HH1207" s="87"/>
      <c r="HI1207" s="85"/>
      <c r="HM1207" s="85"/>
      <c r="HN1207" s="85"/>
      <c r="HO1207" s="85"/>
      <c r="HP1207" s="85"/>
      <c r="RT1207" s="89"/>
    </row>
    <row r="1208" spans="1:1565" s="86" customFormat="1" ht="18">
      <c r="A1208" s="85"/>
      <c r="E1208" s="85"/>
      <c r="F1208" s="85"/>
      <c r="G1208" s="85"/>
      <c r="H1208" s="85"/>
      <c r="I1208" s="87"/>
      <c r="J1208" s="85"/>
      <c r="N1208" s="85"/>
      <c r="O1208" s="85"/>
      <c r="P1208" s="85"/>
      <c r="Q1208" s="85"/>
      <c r="R1208" s="87"/>
      <c r="S1208" s="85"/>
      <c r="W1208" s="85"/>
      <c r="X1208" s="85"/>
      <c r="Y1208" s="85"/>
      <c r="Z1208" s="85"/>
      <c r="AA1208" s="87"/>
      <c r="AB1208" s="85"/>
      <c r="AF1208" s="85"/>
      <c r="AG1208" s="85"/>
      <c r="AH1208" s="85"/>
      <c r="AI1208" s="85"/>
      <c r="AJ1208" s="87"/>
      <c r="AK1208" s="85"/>
      <c r="AO1208" s="85"/>
      <c r="AP1208" s="85"/>
      <c r="AQ1208" s="85"/>
      <c r="AR1208" s="85"/>
      <c r="AS1208" s="87"/>
      <c r="AT1208" s="85"/>
      <c r="AX1208" s="85"/>
      <c r="AY1208" s="85"/>
      <c r="AZ1208" s="85"/>
      <c r="BA1208" s="85"/>
      <c r="BB1208" s="87"/>
      <c r="BC1208" s="85"/>
      <c r="BG1208" s="85"/>
      <c r="BH1208" s="85"/>
      <c r="BI1208" s="85"/>
      <c r="BJ1208" s="85"/>
      <c r="BK1208" s="87"/>
      <c r="BL1208" s="85"/>
      <c r="BP1208" s="85"/>
      <c r="BQ1208" s="85"/>
      <c r="BR1208" s="85"/>
      <c r="BS1208" s="85"/>
      <c r="BT1208" s="87"/>
      <c r="BU1208" s="85"/>
      <c r="BY1208" s="85"/>
      <c r="BZ1208" s="85"/>
      <c r="CA1208" s="85"/>
      <c r="CB1208" s="85"/>
      <c r="CC1208" s="87"/>
      <c r="CD1208" s="85"/>
      <c r="CH1208" s="85"/>
      <c r="CI1208" s="85"/>
      <c r="CJ1208" s="85"/>
      <c r="CK1208" s="85"/>
      <c r="CL1208" s="87"/>
      <c r="CM1208" s="85"/>
      <c r="CQ1208" s="85"/>
      <c r="CR1208" s="85"/>
      <c r="CS1208" s="85"/>
      <c r="CT1208" s="85"/>
      <c r="CU1208" s="87"/>
      <c r="CV1208" s="85"/>
      <c r="CZ1208" s="85"/>
      <c r="DA1208" s="85"/>
      <c r="DB1208" s="85"/>
      <c r="DC1208" s="85"/>
      <c r="DD1208" s="87"/>
      <c r="DE1208" s="85"/>
      <c r="DI1208" s="85"/>
      <c r="DJ1208" s="85"/>
      <c r="DK1208" s="85"/>
      <c r="DL1208" s="85"/>
      <c r="DM1208" s="87"/>
      <c r="DN1208" s="85"/>
      <c r="DR1208" s="85"/>
      <c r="DS1208" s="85"/>
      <c r="DT1208" s="85"/>
      <c r="DU1208" s="85"/>
      <c r="DV1208" s="87"/>
      <c r="DW1208" s="85"/>
      <c r="EA1208" s="85"/>
      <c r="EB1208" s="85"/>
      <c r="EC1208" s="85"/>
      <c r="ED1208" s="85"/>
      <c r="EE1208" s="87"/>
      <c r="EF1208" s="85"/>
      <c r="EJ1208" s="85"/>
      <c r="EK1208" s="85"/>
      <c r="EL1208" s="85"/>
      <c r="EM1208" s="85"/>
      <c r="EN1208" s="87"/>
      <c r="EO1208" s="85"/>
      <c r="ES1208" s="85"/>
      <c r="ET1208" s="85"/>
      <c r="EU1208" s="85"/>
      <c r="EV1208" s="85"/>
      <c r="EW1208" s="87"/>
      <c r="EX1208" s="85"/>
      <c r="FB1208" s="85"/>
      <c r="FC1208" s="85"/>
      <c r="FD1208" s="85"/>
      <c r="FE1208" s="85"/>
      <c r="FF1208" s="87"/>
      <c r="FG1208" s="85"/>
      <c r="FK1208" s="85"/>
      <c r="FL1208" s="85"/>
      <c r="FM1208" s="85"/>
      <c r="FN1208" s="85"/>
      <c r="FO1208" s="87"/>
      <c r="FP1208" s="85"/>
      <c r="FT1208" s="85"/>
      <c r="FU1208" s="85"/>
      <c r="FV1208" s="85"/>
      <c r="FW1208" s="85"/>
      <c r="FX1208" s="87"/>
      <c r="FY1208" s="85"/>
      <c r="GC1208" s="85"/>
      <c r="GD1208" s="85"/>
      <c r="GE1208" s="85"/>
      <c r="GF1208" s="85"/>
      <c r="GG1208" s="87"/>
      <c r="GH1208" s="85"/>
      <c r="GL1208" s="85"/>
      <c r="GM1208" s="85"/>
      <c r="GN1208" s="85"/>
      <c r="GO1208" s="85"/>
      <c r="GP1208" s="87"/>
      <c r="GQ1208" s="85"/>
      <c r="GU1208" s="85"/>
      <c r="GV1208" s="85"/>
      <c r="GW1208" s="85"/>
      <c r="GX1208" s="85"/>
      <c r="GY1208" s="87"/>
      <c r="GZ1208" s="85"/>
      <c r="HD1208" s="85"/>
      <c r="HE1208" s="85"/>
      <c r="HF1208" s="85"/>
      <c r="HG1208" s="85"/>
      <c r="HH1208" s="87"/>
      <c r="HI1208" s="85"/>
      <c r="HM1208" s="85"/>
      <c r="HN1208" s="85"/>
      <c r="HO1208" s="85"/>
      <c r="HP1208" s="85"/>
      <c r="RT1208" s="89"/>
    </row>
    <row r="1209" spans="1:1565" s="86" customFormat="1" ht="18">
      <c r="A1209" s="85"/>
      <c r="E1209" s="85"/>
      <c r="F1209" s="85"/>
      <c r="G1209" s="85"/>
      <c r="H1209" s="85"/>
      <c r="I1209" s="87"/>
      <c r="J1209" s="85"/>
      <c r="N1209" s="85"/>
      <c r="O1209" s="85"/>
      <c r="P1209" s="85"/>
      <c r="Q1209" s="85"/>
      <c r="R1209" s="87"/>
      <c r="S1209" s="85"/>
      <c r="W1209" s="85"/>
      <c r="X1209" s="85"/>
      <c r="Y1209" s="85"/>
      <c r="Z1209" s="85"/>
      <c r="AA1209" s="87"/>
      <c r="AB1209" s="85"/>
      <c r="AF1209" s="85"/>
      <c r="AG1209" s="85"/>
      <c r="AH1209" s="85"/>
      <c r="AI1209" s="85"/>
      <c r="AJ1209" s="87"/>
      <c r="AK1209" s="85"/>
      <c r="AO1209" s="85"/>
      <c r="AP1209" s="85"/>
      <c r="AQ1209" s="85"/>
      <c r="AR1209" s="85"/>
      <c r="AS1209" s="87"/>
      <c r="AT1209" s="85"/>
      <c r="AX1209" s="85"/>
      <c r="AY1209" s="85"/>
      <c r="AZ1209" s="85"/>
      <c r="BA1209" s="85"/>
      <c r="BB1209" s="87"/>
      <c r="BC1209" s="85"/>
      <c r="BG1209" s="85"/>
      <c r="BH1209" s="85"/>
      <c r="BI1209" s="85"/>
      <c r="BJ1209" s="85"/>
      <c r="BK1209" s="87"/>
      <c r="BL1209" s="85"/>
      <c r="BP1209" s="85"/>
      <c r="BQ1209" s="85"/>
      <c r="BR1209" s="85"/>
      <c r="BS1209" s="85"/>
      <c r="BT1209" s="87"/>
      <c r="BU1209" s="85"/>
      <c r="BY1209" s="85"/>
      <c r="BZ1209" s="85"/>
      <c r="CA1209" s="85"/>
      <c r="CB1209" s="85"/>
      <c r="CC1209" s="87"/>
      <c r="CD1209" s="85"/>
      <c r="CH1209" s="85"/>
      <c r="CI1209" s="85"/>
      <c r="CJ1209" s="85"/>
      <c r="CK1209" s="85"/>
      <c r="CL1209" s="87"/>
      <c r="CM1209" s="85"/>
      <c r="CQ1209" s="85"/>
      <c r="CR1209" s="85"/>
      <c r="CS1209" s="85"/>
      <c r="CT1209" s="85"/>
      <c r="CU1209" s="87"/>
      <c r="CV1209" s="85"/>
      <c r="CZ1209" s="85"/>
      <c r="DA1209" s="85"/>
      <c r="DB1209" s="85"/>
      <c r="DC1209" s="85"/>
      <c r="DD1209" s="87"/>
      <c r="DE1209" s="85"/>
      <c r="DI1209" s="85"/>
      <c r="DJ1209" s="85"/>
      <c r="DK1209" s="85"/>
      <c r="DL1209" s="85"/>
      <c r="DM1209" s="87"/>
      <c r="DN1209" s="85"/>
      <c r="DR1209" s="85"/>
      <c r="DS1209" s="85"/>
      <c r="DT1209" s="85"/>
      <c r="DU1209" s="85"/>
      <c r="DV1209" s="87"/>
      <c r="DW1209" s="85"/>
      <c r="EA1209" s="85"/>
      <c r="EB1209" s="85"/>
      <c r="EC1209" s="85"/>
      <c r="ED1209" s="85"/>
      <c r="EE1209" s="87"/>
      <c r="EF1209" s="85"/>
      <c r="EJ1209" s="85"/>
      <c r="EK1209" s="85"/>
      <c r="EL1209" s="85"/>
      <c r="EM1209" s="85"/>
      <c r="EN1209" s="87"/>
      <c r="EO1209" s="85"/>
      <c r="ES1209" s="85"/>
      <c r="ET1209" s="85"/>
      <c r="EU1209" s="85"/>
      <c r="EV1209" s="85"/>
      <c r="EW1209" s="87"/>
      <c r="EX1209" s="85"/>
      <c r="FB1209" s="85"/>
      <c r="FC1209" s="85"/>
      <c r="FD1209" s="85"/>
      <c r="FE1209" s="85"/>
      <c r="FF1209" s="87"/>
      <c r="FG1209" s="85"/>
      <c r="FK1209" s="85"/>
      <c r="FL1209" s="85"/>
      <c r="FM1209" s="85"/>
      <c r="FN1209" s="85"/>
      <c r="FO1209" s="87"/>
      <c r="FP1209" s="85"/>
      <c r="FT1209" s="85"/>
      <c r="FU1209" s="85"/>
      <c r="FV1209" s="85"/>
      <c r="FW1209" s="85"/>
      <c r="FX1209" s="87"/>
      <c r="FY1209" s="85"/>
      <c r="GC1209" s="85"/>
      <c r="GD1209" s="85"/>
      <c r="GE1209" s="85"/>
      <c r="GF1209" s="85"/>
      <c r="GG1209" s="87"/>
      <c r="GH1209" s="85"/>
      <c r="GL1209" s="85"/>
      <c r="GM1209" s="85"/>
      <c r="GN1209" s="85"/>
      <c r="GO1209" s="85"/>
      <c r="GP1209" s="87"/>
      <c r="GQ1209" s="85"/>
      <c r="GU1209" s="85"/>
      <c r="GV1209" s="85"/>
      <c r="GW1209" s="85"/>
      <c r="GX1209" s="85"/>
      <c r="GY1209" s="87"/>
      <c r="GZ1209" s="85"/>
      <c r="HD1209" s="85"/>
      <c r="HE1209" s="85"/>
      <c r="HF1209" s="85"/>
      <c r="HG1209" s="85"/>
      <c r="HH1209" s="87"/>
      <c r="HI1209" s="85"/>
      <c r="HM1209" s="85"/>
      <c r="HN1209" s="85"/>
      <c r="HO1209" s="85"/>
      <c r="HP1209" s="85"/>
      <c r="RT1209" s="89"/>
      <c r="AMW1209" s="328"/>
      <c r="AMY1209" s="327"/>
      <c r="ANB1209" s="327"/>
    </row>
    <row r="1210" spans="1:1565" s="86" customFormat="1" ht="17.25" customHeight="1">
      <c r="A1210" s="85"/>
      <c r="E1210" s="85"/>
      <c r="F1210" s="85"/>
      <c r="G1210" s="85"/>
      <c r="H1210" s="85"/>
      <c r="I1210" s="87"/>
      <c r="J1210" s="85"/>
      <c r="N1210" s="85"/>
      <c r="O1210" s="85"/>
      <c r="P1210" s="85"/>
      <c r="Q1210" s="85"/>
      <c r="R1210" s="87"/>
      <c r="S1210" s="85"/>
      <c r="W1210" s="85"/>
      <c r="X1210" s="85"/>
      <c r="Y1210" s="85"/>
      <c r="Z1210" s="85"/>
      <c r="AA1210" s="87"/>
      <c r="AB1210" s="85"/>
      <c r="AF1210" s="85"/>
      <c r="AG1210" s="85"/>
      <c r="AH1210" s="85"/>
      <c r="AI1210" s="85"/>
      <c r="AJ1210" s="87"/>
      <c r="AK1210" s="85"/>
      <c r="AO1210" s="85"/>
      <c r="AP1210" s="85"/>
      <c r="AQ1210" s="85"/>
      <c r="AR1210" s="85"/>
      <c r="AS1210" s="87"/>
      <c r="AT1210" s="85"/>
      <c r="AX1210" s="85"/>
      <c r="AY1210" s="85"/>
      <c r="AZ1210" s="85"/>
      <c r="BA1210" s="85"/>
      <c r="BB1210" s="87"/>
      <c r="BC1210" s="85"/>
      <c r="BG1210" s="85"/>
      <c r="BH1210" s="85"/>
      <c r="BI1210" s="85"/>
      <c r="BJ1210" s="85"/>
      <c r="BK1210" s="87"/>
      <c r="BL1210" s="85"/>
      <c r="BP1210" s="85"/>
      <c r="BQ1210" s="85"/>
      <c r="BR1210" s="85"/>
      <c r="BS1210" s="85"/>
      <c r="BT1210" s="87"/>
      <c r="BU1210" s="85"/>
      <c r="BY1210" s="85"/>
      <c r="BZ1210" s="85"/>
      <c r="CA1210" s="85"/>
      <c r="CB1210" s="85"/>
      <c r="CC1210" s="87"/>
      <c r="CD1210" s="85"/>
      <c r="CH1210" s="85"/>
      <c r="CI1210" s="85"/>
      <c r="CJ1210" s="85"/>
      <c r="CK1210" s="85"/>
      <c r="CL1210" s="87"/>
      <c r="CM1210" s="85"/>
      <c r="CQ1210" s="85"/>
      <c r="CR1210" s="85"/>
      <c r="CS1210" s="85"/>
      <c r="CT1210" s="85"/>
      <c r="CU1210" s="87"/>
      <c r="CV1210" s="85"/>
      <c r="CZ1210" s="85"/>
      <c r="DA1210" s="85"/>
      <c r="DB1210" s="85"/>
      <c r="DC1210" s="85"/>
      <c r="DD1210" s="87"/>
      <c r="DE1210" s="85"/>
      <c r="DI1210" s="85"/>
      <c r="DJ1210" s="85"/>
      <c r="DK1210" s="85"/>
      <c r="DL1210" s="85"/>
      <c r="DM1210" s="87"/>
      <c r="DN1210" s="85"/>
      <c r="DR1210" s="85"/>
      <c r="DS1210" s="85"/>
      <c r="DT1210" s="85"/>
      <c r="DU1210" s="85"/>
      <c r="DV1210" s="87"/>
      <c r="DW1210" s="85"/>
      <c r="EA1210" s="85"/>
      <c r="EB1210" s="85"/>
      <c r="EC1210" s="85"/>
      <c r="ED1210" s="85"/>
      <c r="EE1210" s="87"/>
      <c r="EF1210" s="85"/>
      <c r="EJ1210" s="85"/>
      <c r="EK1210" s="85"/>
      <c r="EL1210" s="85"/>
      <c r="EM1210" s="85"/>
      <c r="EN1210" s="87"/>
      <c r="EO1210" s="85"/>
      <c r="ES1210" s="85"/>
      <c r="ET1210" s="85"/>
      <c r="EU1210" s="85"/>
      <c r="EV1210" s="85"/>
      <c r="EW1210" s="87"/>
      <c r="EX1210" s="85"/>
      <c r="FB1210" s="85"/>
      <c r="FC1210" s="85"/>
      <c r="FD1210" s="85"/>
      <c r="FE1210" s="85"/>
      <c r="FF1210" s="87"/>
      <c r="FG1210" s="85"/>
      <c r="FK1210" s="85"/>
      <c r="FL1210" s="85"/>
      <c r="FM1210" s="85"/>
      <c r="FN1210" s="85"/>
      <c r="FO1210" s="87"/>
      <c r="FP1210" s="85"/>
      <c r="FT1210" s="85"/>
      <c r="FU1210" s="85"/>
      <c r="FV1210" s="85"/>
      <c r="FW1210" s="85"/>
      <c r="FX1210" s="87"/>
      <c r="FY1210" s="85"/>
      <c r="GC1210" s="85"/>
      <c r="GD1210" s="85"/>
      <c r="GE1210" s="85"/>
      <c r="GF1210" s="85"/>
      <c r="GG1210" s="87"/>
      <c r="GH1210" s="85"/>
      <c r="GL1210" s="85"/>
      <c r="GM1210" s="85"/>
      <c r="GN1210" s="85"/>
      <c r="GO1210" s="85"/>
      <c r="GP1210" s="87"/>
      <c r="GQ1210" s="85"/>
      <c r="GU1210" s="85"/>
      <c r="GV1210" s="85"/>
      <c r="GW1210" s="85"/>
      <c r="GX1210" s="85"/>
      <c r="GY1210" s="87"/>
      <c r="GZ1210" s="85"/>
      <c r="HD1210" s="85"/>
      <c r="HE1210" s="85"/>
      <c r="HF1210" s="85"/>
      <c r="HG1210" s="85"/>
      <c r="HH1210" s="87"/>
      <c r="HI1210" s="85"/>
      <c r="HM1210" s="85"/>
      <c r="HN1210" s="85"/>
      <c r="HO1210" s="85"/>
      <c r="HP1210" s="85"/>
      <c r="RT1210" s="89"/>
      <c r="AMW1210" s="328"/>
      <c r="AMY1210" s="327"/>
      <c r="ANB1210" s="327"/>
    </row>
    <row r="1211" spans="1:1565" ht="15">
      <c r="G1211" s="20">
        <v>1</v>
      </c>
      <c r="H1211" s="20">
        <v>2</v>
      </c>
      <c r="I1211" s="20">
        <v>3</v>
      </c>
      <c r="J1211" s="20">
        <v>4</v>
      </c>
      <c r="K1211" s="20">
        <v>5</v>
      </c>
      <c r="RT1211" s="89"/>
      <c r="AMW1211" s="328"/>
      <c r="AMY1211" s="327"/>
      <c r="ANB1211" s="327"/>
    </row>
    <row r="1212" spans="1:1565" ht="15.75">
      <c r="A1212" s="80" t="s">
        <v>668</v>
      </c>
      <c r="D1212" s="16" t="s">
        <v>148</v>
      </c>
      <c r="E1212" s="17" t="s">
        <v>1574</v>
      </c>
      <c r="F1212" s="16" t="s">
        <v>56</v>
      </c>
      <c r="G1212" s="17" t="s">
        <v>126</v>
      </c>
      <c r="H1212" s="17" t="s">
        <v>127</v>
      </c>
      <c r="I1212" s="17" t="s">
        <v>1247</v>
      </c>
      <c r="J1212" s="17" t="s">
        <v>128</v>
      </c>
      <c r="K1212" s="27" t="s">
        <v>172</v>
      </c>
      <c r="M1212" s="1"/>
      <c r="N1212"/>
      <c r="AMW1212" s="328"/>
      <c r="AMY1212" s="327"/>
      <c r="ANB1212" s="327"/>
    </row>
    <row r="1213" spans="1:1565" s="49" customFormat="1" ht="18">
      <c r="A1213" s="447" t="s">
        <v>3066</v>
      </c>
      <c r="B1213" s="452"/>
      <c r="C1213" s="452"/>
      <c r="D1213" s="450" t="s">
        <v>129</v>
      </c>
      <c r="E1213" s="49">
        <f t="shared" ref="E1213:E1276" si="15022">COUNTIF($A$1131:$BHE$1204,A1213)</f>
        <v>3</v>
      </c>
      <c r="F1213" s="231">
        <f t="shared" ref="F1213:F1276" si="15023">SUM(G1213:K1213)</f>
        <v>0</v>
      </c>
      <c r="G1213" s="298"/>
      <c r="H1213" s="298"/>
      <c r="U1213" s="28"/>
      <c r="V1213" s="28"/>
      <c r="AA1213" s="162"/>
      <c r="AC1213" s="28"/>
      <c r="AD1213" s="28"/>
      <c r="AE1213" s="28"/>
      <c r="AJ1213" s="162"/>
      <c r="AL1213" s="28"/>
      <c r="AM1213" s="28"/>
      <c r="AN1213" s="28"/>
      <c r="AS1213" s="162"/>
      <c r="AU1213" s="28"/>
      <c r="AV1213" s="28"/>
      <c r="AW1213" s="28"/>
      <c r="BB1213" s="162"/>
      <c r="BD1213" s="28"/>
      <c r="BE1213" s="28"/>
      <c r="BF1213" s="28"/>
      <c r="BK1213" s="162"/>
      <c r="BM1213" s="28"/>
      <c r="BN1213" s="28"/>
      <c r="BO1213" s="28"/>
      <c r="BT1213" s="162"/>
      <c r="BV1213" s="28"/>
      <c r="BW1213" s="28"/>
      <c r="BX1213" s="28"/>
      <c r="CC1213" s="162"/>
      <c r="CE1213" s="28"/>
      <c r="CF1213" s="28"/>
      <c r="CG1213" s="28"/>
      <c r="CL1213" s="162"/>
      <c r="CN1213" s="28"/>
      <c r="CO1213" s="28"/>
      <c r="CP1213" s="28"/>
      <c r="CU1213" s="162"/>
      <c r="CW1213" s="28"/>
      <c r="CX1213" s="28"/>
      <c r="CY1213" s="28"/>
      <c r="DD1213" s="162"/>
      <c r="DF1213" s="28"/>
      <c r="DG1213" s="28"/>
      <c r="DH1213" s="28"/>
      <c r="DM1213" s="162"/>
      <c r="DO1213" s="28"/>
      <c r="DP1213" s="28"/>
      <c r="DQ1213" s="28"/>
      <c r="DV1213" s="162"/>
      <c r="DX1213" s="28"/>
      <c r="DY1213" s="28"/>
      <c r="DZ1213" s="28"/>
      <c r="EE1213" s="162"/>
      <c r="EG1213" s="28"/>
      <c r="EH1213" s="28"/>
      <c r="EI1213" s="28"/>
      <c r="EN1213" s="162"/>
      <c r="EP1213" s="28"/>
      <c r="EQ1213" s="28"/>
      <c r="ER1213" s="28"/>
      <c r="EW1213" s="162"/>
      <c r="EY1213" s="28"/>
      <c r="EZ1213" s="28"/>
      <c r="FA1213" s="28"/>
      <c r="FF1213" s="162"/>
      <c r="FH1213" s="28"/>
      <c r="FI1213" s="28"/>
      <c r="FJ1213" s="28"/>
      <c r="FO1213" s="162"/>
      <c r="FQ1213" s="28"/>
      <c r="FR1213" s="28"/>
      <c r="FS1213" s="28"/>
      <c r="FX1213" s="162"/>
      <c r="FZ1213" s="28"/>
      <c r="GA1213" s="28"/>
      <c r="GB1213" s="28"/>
      <c r="GG1213" s="162"/>
      <c r="GI1213" s="28"/>
      <c r="GJ1213" s="28"/>
      <c r="GK1213" s="28"/>
      <c r="GP1213" s="162"/>
      <c r="GR1213" s="28"/>
      <c r="GS1213" s="28"/>
      <c r="GT1213" s="28"/>
      <c r="GY1213" s="162"/>
      <c r="HA1213" s="28"/>
      <c r="HB1213" s="28"/>
      <c r="HC1213" s="28"/>
      <c r="HH1213" s="162"/>
      <c r="HJ1213" s="28"/>
      <c r="HK1213" s="28"/>
      <c r="HL1213" s="28"/>
      <c r="HQ1213" s="28"/>
      <c r="HR1213" s="28"/>
      <c r="HS1213" s="28"/>
      <c r="HT1213" s="28"/>
      <c r="HU1213" s="28"/>
      <c r="HV1213" s="28"/>
      <c r="HW1213" s="28"/>
      <c r="HX1213" s="28"/>
      <c r="HY1213" s="28"/>
      <c r="HZ1213" s="28"/>
      <c r="IA1213" s="28"/>
      <c r="IB1213" s="28"/>
      <c r="IC1213" s="28"/>
      <c r="ID1213" s="28"/>
      <c r="IE1213" s="28"/>
      <c r="IF1213" s="28"/>
      <c r="IG1213" s="28"/>
      <c r="IH1213" s="28"/>
      <c r="II1213" s="28"/>
      <c r="IJ1213" s="28"/>
      <c r="IK1213" s="28"/>
      <c r="IL1213" s="28"/>
      <c r="IM1213" s="28"/>
      <c r="IN1213" s="28"/>
      <c r="IO1213" s="28"/>
      <c r="IP1213" s="28"/>
      <c r="IQ1213" s="28"/>
      <c r="IR1213" s="28"/>
      <c r="IS1213" s="28"/>
      <c r="IT1213" s="28"/>
      <c r="IU1213" s="28"/>
      <c r="IV1213" s="28"/>
      <c r="AMW1213" s="328"/>
      <c r="AMY1213" s="327"/>
      <c r="ANB1213" s="327"/>
    </row>
    <row r="1214" spans="1:1565" s="49" customFormat="1" ht="18">
      <c r="A1214" s="447" t="s">
        <v>2457</v>
      </c>
      <c r="B1214" s="451"/>
      <c r="C1214" s="451"/>
      <c r="D1214" s="450" t="s">
        <v>129</v>
      </c>
      <c r="E1214" s="49">
        <f t="shared" si="15022"/>
        <v>3</v>
      </c>
      <c r="F1214" s="231">
        <f t="shared" si="15023"/>
        <v>0</v>
      </c>
      <c r="G1214" s="298"/>
      <c r="H1214" s="298"/>
      <c r="U1214" s="28"/>
      <c r="V1214" s="28"/>
      <c r="AA1214" s="162"/>
      <c r="AC1214" s="28"/>
      <c r="AD1214" s="28"/>
      <c r="AE1214" s="28"/>
      <c r="AJ1214" s="162"/>
      <c r="AL1214" s="28"/>
      <c r="AM1214" s="28"/>
      <c r="AN1214" s="28"/>
      <c r="AS1214" s="162"/>
      <c r="AU1214" s="28"/>
      <c r="AV1214" s="28"/>
      <c r="AW1214" s="28"/>
      <c r="BB1214" s="162"/>
      <c r="BD1214" s="28"/>
      <c r="BE1214" s="28"/>
      <c r="BF1214" s="28"/>
      <c r="BK1214" s="162"/>
      <c r="BM1214" s="28"/>
      <c r="BN1214" s="28"/>
      <c r="BO1214" s="28"/>
      <c r="BT1214" s="162"/>
      <c r="BV1214" s="28"/>
      <c r="BW1214" s="28"/>
      <c r="BX1214" s="28"/>
      <c r="CC1214" s="162"/>
      <c r="CE1214" s="28"/>
      <c r="CF1214" s="28"/>
      <c r="CG1214" s="28"/>
      <c r="CL1214" s="162"/>
      <c r="CN1214" s="28"/>
      <c r="CO1214" s="28"/>
      <c r="CP1214" s="28"/>
      <c r="CU1214" s="162"/>
      <c r="CW1214" s="28"/>
      <c r="CX1214" s="28"/>
      <c r="CY1214" s="28"/>
      <c r="DD1214" s="162"/>
      <c r="DF1214" s="28"/>
      <c r="DG1214" s="28"/>
      <c r="DH1214" s="28"/>
      <c r="DM1214" s="162"/>
      <c r="DO1214" s="28"/>
      <c r="DP1214" s="28"/>
      <c r="DQ1214" s="28"/>
      <c r="DV1214" s="162"/>
      <c r="DX1214" s="28"/>
      <c r="DY1214" s="28"/>
      <c r="DZ1214" s="28"/>
      <c r="EE1214" s="162"/>
      <c r="EG1214" s="28"/>
      <c r="EH1214" s="28"/>
      <c r="EI1214" s="28"/>
      <c r="EN1214" s="162"/>
      <c r="EP1214" s="28"/>
      <c r="EQ1214" s="28"/>
      <c r="ER1214" s="28"/>
      <c r="EW1214" s="162"/>
      <c r="EY1214" s="28"/>
      <c r="EZ1214" s="28"/>
      <c r="FA1214" s="28"/>
      <c r="FF1214" s="162"/>
      <c r="FH1214" s="28"/>
      <c r="FI1214" s="28"/>
      <c r="FJ1214" s="28"/>
      <c r="FO1214" s="162"/>
      <c r="FQ1214" s="28"/>
      <c r="FR1214" s="28"/>
      <c r="FS1214" s="28"/>
      <c r="FX1214" s="162"/>
      <c r="FZ1214" s="28"/>
      <c r="GA1214" s="28"/>
      <c r="GB1214" s="28"/>
      <c r="GG1214" s="162"/>
      <c r="GI1214" s="28"/>
      <c r="GJ1214" s="28"/>
      <c r="GK1214" s="28"/>
      <c r="GP1214" s="162"/>
      <c r="GR1214" s="28"/>
      <c r="GS1214" s="28"/>
      <c r="GT1214" s="28"/>
      <c r="GY1214" s="162"/>
      <c r="HA1214" s="28"/>
      <c r="HB1214" s="28"/>
      <c r="HC1214" s="28"/>
      <c r="HH1214" s="162"/>
      <c r="HJ1214" s="28"/>
      <c r="HK1214" s="28"/>
      <c r="HL1214" s="28"/>
      <c r="HQ1214" s="28"/>
      <c r="HR1214" s="28"/>
      <c r="HS1214" s="28"/>
      <c r="HT1214" s="28"/>
      <c r="HU1214" s="28"/>
      <c r="HV1214" s="28"/>
      <c r="HW1214" s="28"/>
      <c r="HX1214" s="28"/>
      <c r="HY1214" s="28"/>
      <c r="HZ1214" s="28"/>
      <c r="IA1214" s="28"/>
      <c r="IB1214" s="28"/>
      <c r="IC1214" s="28"/>
      <c r="ID1214" s="28"/>
      <c r="IE1214" s="28"/>
      <c r="IF1214" s="28"/>
      <c r="IG1214" s="28"/>
      <c r="IH1214" s="28"/>
      <c r="II1214" s="28"/>
      <c r="IJ1214" s="28"/>
      <c r="IK1214" s="28"/>
      <c r="IL1214" s="28"/>
      <c r="IM1214" s="28"/>
      <c r="IN1214" s="28"/>
      <c r="IO1214" s="28"/>
      <c r="IP1214" s="28"/>
      <c r="IQ1214" s="28"/>
      <c r="IR1214" s="28"/>
      <c r="IS1214" s="28"/>
      <c r="IT1214" s="28"/>
      <c r="IU1214" s="28"/>
      <c r="IV1214" s="28"/>
      <c r="AMW1214" s="329"/>
      <c r="AMY1214" s="362"/>
      <c r="ANB1214" s="362"/>
    </row>
    <row r="1215" spans="1:1565" s="49" customFormat="1" ht="18">
      <c r="A1215" s="447" t="s">
        <v>520</v>
      </c>
      <c r="B1215" s="452"/>
      <c r="C1215" s="452"/>
      <c r="D1215" s="450" t="s">
        <v>129</v>
      </c>
      <c r="E1215" s="49">
        <f t="shared" si="15022"/>
        <v>9</v>
      </c>
      <c r="F1215" s="231">
        <f t="shared" si="15023"/>
        <v>0</v>
      </c>
      <c r="G1215" s="298"/>
      <c r="H1215" s="298"/>
      <c r="AMW1215" s="328"/>
      <c r="AMY1215" s="327"/>
      <c r="ANB1215" s="327"/>
    </row>
    <row r="1216" spans="1:1565" s="49" customFormat="1" ht="18">
      <c r="A1216" s="447" t="s">
        <v>908</v>
      </c>
      <c r="B1216" s="451"/>
      <c r="C1216" s="451"/>
      <c r="D1216" s="450" t="s">
        <v>134</v>
      </c>
      <c r="E1216" s="49">
        <f t="shared" si="15022"/>
        <v>27</v>
      </c>
      <c r="F1216" s="231">
        <f t="shared" si="15023"/>
        <v>0</v>
      </c>
      <c r="G1216" s="298"/>
      <c r="H1216" s="298"/>
      <c r="AMW1216" s="328"/>
      <c r="AMY1216" s="327"/>
      <c r="ANB1216" s="327"/>
    </row>
    <row r="1217" spans="1:11 1037:1042" s="49" customFormat="1" ht="18">
      <c r="A1217" s="447" t="s">
        <v>432</v>
      </c>
      <c r="B1217" s="452"/>
      <c r="C1217" s="452"/>
      <c r="D1217" s="450" t="s">
        <v>132</v>
      </c>
      <c r="E1217" s="49">
        <f t="shared" si="15022"/>
        <v>48</v>
      </c>
      <c r="F1217" s="231">
        <f t="shared" si="15023"/>
        <v>14</v>
      </c>
      <c r="G1217" s="298"/>
      <c r="H1217" s="298"/>
      <c r="I1217" s="49">
        <v>14</v>
      </c>
      <c r="AMW1217" s="328"/>
      <c r="AMY1217" s="327"/>
      <c r="ANB1217" s="327"/>
    </row>
    <row r="1218" spans="1:11 1037:1042" s="49" customFormat="1" ht="18">
      <c r="A1218" s="447" t="s">
        <v>1624</v>
      </c>
      <c r="B1218" s="451"/>
      <c r="C1218" s="451"/>
      <c r="D1218" s="450" t="s">
        <v>135</v>
      </c>
      <c r="E1218" s="49">
        <f t="shared" si="15022"/>
        <v>16</v>
      </c>
      <c r="F1218" s="231">
        <f t="shared" si="15023"/>
        <v>2</v>
      </c>
      <c r="G1218" s="298"/>
      <c r="H1218" s="298"/>
      <c r="I1218" s="49">
        <v>2</v>
      </c>
      <c r="AMW1218" s="328"/>
      <c r="AMY1218" s="327"/>
      <c r="ANB1218" s="327"/>
    </row>
    <row r="1219" spans="1:11 1037:1042" s="49" customFormat="1" ht="18.75">
      <c r="A1219" s="447" t="s">
        <v>2941</v>
      </c>
      <c r="B1219" s="449"/>
      <c r="C1219" s="449"/>
      <c r="D1219" s="450" t="s">
        <v>129</v>
      </c>
      <c r="E1219" s="49">
        <f t="shared" si="15022"/>
        <v>8</v>
      </c>
      <c r="F1219" s="231">
        <f t="shared" si="15023"/>
        <v>0</v>
      </c>
      <c r="G1219" s="298"/>
      <c r="H1219" s="298"/>
      <c r="AMW1219" s="328"/>
      <c r="AMY1219" s="327"/>
      <c r="ANB1219" s="327"/>
    </row>
    <row r="1220" spans="1:11 1037:1042" s="49" customFormat="1" ht="18">
      <c r="A1220" s="447" t="s">
        <v>904</v>
      </c>
      <c r="B1220" s="451"/>
      <c r="C1220" s="451"/>
      <c r="D1220" s="287" t="s">
        <v>130</v>
      </c>
      <c r="E1220" s="49">
        <f t="shared" si="15022"/>
        <v>29</v>
      </c>
      <c r="F1220" s="231">
        <f t="shared" si="15023"/>
        <v>0</v>
      </c>
      <c r="G1220" s="298"/>
      <c r="H1220" s="298"/>
      <c r="AMW1220" s="329"/>
      <c r="AMY1220" s="362"/>
      <c r="ANB1220" s="362"/>
    </row>
    <row r="1221" spans="1:11 1037:1042" s="49" customFormat="1" ht="18.75">
      <c r="A1221" s="447" t="s">
        <v>2412</v>
      </c>
      <c r="B1221" s="449"/>
      <c r="C1221" s="449"/>
      <c r="D1221" s="450" t="s">
        <v>132</v>
      </c>
      <c r="E1221" s="49">
        <f t="shared" si="15022"/>
        <v>2</v>
      </c>
      <c r="F1221" s="231">
        <f t="shared" si="15023"/>
        <v>0</v>
      </c>
      <c r="G1221" s="298"/>
      <c r="H1221" s="298"/>
      <c r="AMW1221" s="328"/>
      <c r="AMY1221" s="327"/>
      <c r="ANB1221" s="327"/>
    </row>
    <row r="1222" spans="1:11 1037:1042" s="49" customFormat="1" ht="18">
      <c r="A1222" s="447" t="s">
        <v>3556</v>
      </c>
      <c r="B1222" s="452"/>
      <c r="C1222" s="452"/>
      <c r="D1222" s="450" t="s">
        <v>129</v>
      </c>
      <c r="E1222" s="49">
        <f t="shared" si="15022"/>
        <v>4</v>
      </c>
      <c r="F1222" s="231">
        <f t="shared" si="15023"/>
        <v>0</v>
      </c>
      <c r="G1222" s="298"/>
      <c r="H1222" s="298"/>
      <c r="AMW1222" s="328"/>
      <c r="AMY1222" s="327"/>
      <c r="ANB1222" s="327"/>
    </row>
    <row r="1223" spans="1:11 1037:1042" s="49" customFormat="1" ht="18">
      <c r="A1223" s="447" t="s">
        <v>3666</v>
      </c>
      <c r="B1223" s="452"/>
      <c r="C1223" s="452"/>
      <c r="D1223" s="450" t="s">
        <v>129</v>
      </c>
      <c r="E1223" s="49">
        <f t="shared" si="15022"/>
        <v>0</v>
      </c>
      <c r="F1223" s="231">
        <f t="shared" si="15023"/>
        <v>0</v>
      </c>
      <c r="G1223" s="298"/>
      <c r="H1223" s="298"/>
      <c r="AMW1223" s="328"/>
      <c r="AMY1223" s="327"/>
      <c r="ANB1223" s="327"/>
    </row>
    <row r="1224" spans="1:11 1037:1042" s="49" customFormat="1" ht="18">
      <c r="A1224" s="447" t="s">
        <v>414</v>
      </c>
      <c r="B1224" s="451"/>
      <c r="C1224" s="451"/>
      <c r="D1224" s="450" t="s">
        <v>140</v>
      </c>
      <c r="E1224" s="49">
        <f t="shared" si="15022"/>
        <v>6</v>
      </c>
      <c r="F1224" s="231">
        <f t="shared" si="15023"/>
        <v>0</v>
      </c>
      <c r="G1224" s="298"/>
      <c r="H1224" s="298"/>
      <c r="K1224" s="28"/>
      <c r="AMW1224" s="328"/>
      <c r="AMY1224" s="323"/>
      <c r="ANB1224" s="323"/>
    </row>
    <row r="1225" spans="1:11 1037:1042" s="49" customFormat="1" ht="18">
      <c r="A1225" s="447" t="s">
        <v>917</v>
      </c>
      <c r="B1225" s="451"/>
      <c r="C1225" s="451"/>
      <c r="D1225" s="450" t="s">
        <v>135</v>
      </c>
      <c r="E1225" s="49">
        <f t="shared" si="15022"/>
        <v>10</v>
      </c>
      <c r="F1225" s="231">
        <f t="shared" si="15023"/>
        <v>0</v>
      </c>
      <c r="G1225" s="298"/>
      <c r="H1225" s="298"/>
      <c r="AMW1225" s="328"/>
      <c r="AMY1225" s="323"/>
      <c r="ANB1225" s="323"/>
    </row>
    <row r="1226" spans="1:11 1037:1042" s="49" customFormat="1" ht="18">
      <c r="A1226" s="447" t="s">
        <v>948</v>
      </c>
      <c r="B1226" s="451"/>
      <c r="C1226" s="451"/>
      <c r="D1226" s="450" t="s">
        <v>129</v>
      </c>
      <c r="E1226" s="49">
        <f t="shared" si="15022"/>
        <v>8</v>
      </c>
      <c r="F1226" s="231">
        <f t="shared" si="15023"/>
        <v>0</v>
      </c>
      <c r="AMW1226" s="329"/>
      <c r="AMY1226" s="362"/>
      <c r="ANB1226" s="362"/>
    </row>
    <row r="1227" spans="1:11 1037:1042" s="49" customFormat="1" ht="18">
      <c r="A1227" s="447" t="s">
        <v>3514</v>
      </c>
      <c r="B1227" s="452"/>
      <c r="C1227" s="452"/>
      <c r="D1227" s="450" t="s">
        <v>129</v>
      </c>
      <c r="E1227" s="49">
        <f t="shared" si="15022"/>
        <v>0</v>
      </c>
      <c r="F1227" s="231">
        <f t="shared" si="15023"/>
        <v>0</v>
      </c>
      <c r="AMW1227" s="328"/>
      <c r="AMY1227" s="323"/>
      <c r="ANB1227" s="323"/>
    </row>
    <row r="1228" spans="1:11 1037:1042" s="49" customFormat="1" ht="18.75">
      <c r="A1228" s="447" t="s">
        <v>807</v>
      </c>
      <c r="B1228" s="449"/>
      <c r="C1228" s="449"/>
      <c r="D1228" s="1" t="s">
        <v>131</v>
      </c>
      <c r="E1228" s="49">
        <f t="shared" si="15022"/>
        <v>6</v>
      </c>
      <c r="F1228" s="231">
        <f t="shared" si="15023"/>
        <v>0</v>
      </c>
      <c r="G1228" s="298"/>
      <c r="H1228" s="298"/>
      <c r="AMW1228" s="328"/>
      <c r="AMY1228" s="323"/>
      <c r="ANB1228" s="323"/>
    </row>
    <row r="1229" spans="1:11 1037:1042" s="49" customFormat="1" ht="18">
      <c r="A1229" s="447" t="s">
        <v>3571</v>
      </c>
      <c r="B1229" s="452"/>
      <c r="C1229" s="452"/>
      <c r="D1229" s="450" t="s">
        <v>129</v>
      </c>
      <c r="E1229" s="49">
        <f t="shared" si="15022"/>
        <v>2</v>
      </c>
      <c r="F1229" s="231">
        <f t="shared" si="15023"/>
        <v>0</v>
      </c>
      <c r="G1229" s="298"/>
      <c r="H1229" s="298"/>
      <c r="AMW1229" s="328"/>
      <c r="AMY1229" s="323"/>
      <c r="ANB1229" s="323"/>
    </row>
    <row r="1230" spans="1:11 1037:1042" s="49" customFormat="1" ht="18.75">
      <c r="A1230" s="447" t="s">
        <v>809</v>
      </c>
      <c r="B1230" s="448"/>
      <c r="C1230" s="449"/>
      <c r="D1230" s="450" t="s">
        <v>138</v>
      </c>
      <c r="E1230" s="49">
        <f t="shared" si="15022"/>
        <v>87</v>
      </c>
      <c r="F1230" s="231">
        <f t="shared" si="15023"/>
        <v>66</v>
      </c>
      <c r="G1230" s="298"/>
      <c r="H1230" s="298"/>
      <c r="I1230" s="49">
        <v>66</v>
      </c>
      <c r="AMW1230" s="328"/>
      <c r="AMY1230" s="323"/>
      <c r="ANB1230" s="323"/>
    </row>
    <row r="1231" spans="1:11 1037:1042" s="49" customFormat="1" ht="18.75">
      <c r="A1231" s="447" t="s">
        <v>3413</v>
      </c>
      <c r="B1231" s="449"/>
      <c r="C1231" s="449"/>
      <c r="D1231" s="450" t="s">
        <v>129</v>
      </c>
      <c r="E1231" s="49">
        <f t="shared" si="15022"/>
        <v>1</v>
      </c>
      <c r="F1231" s="231">
        <f t="shared" si="15023"/>
        <v>0</v>
      </c>
      <c r="AMW1231" s="328"/>
      <c r="AMY1231" s="323"/>
      <c r="ANB1231" s="323"/>
    </row>
    <row r="1232" spans="1:11 1037:1042" s="49" customFormat="1" ht="18">
      <c r="A1232" s="447" t="s">
        <v>2991</v>
      </c>
      <c r="B1232" s="452"/>
      <c r="C1232" s="452"/>
      <c r="D1232" s="450" t="s">
        <v>129</v>
      </c>
      <c r="E1232" s="49">
        <f t="shared" si="15022"/>
        <v>1</v>
      </c>
      <c r="F1232" s="231">
        <f t="shared" si="15023"/>
        <v>0</v>
      </c>
      <c r="G1232" s="298"/>
      <c r="H1232" s="298"/>
      <c r="AMW1232" s="329"/>
      <c r="AMY1232" s="362"/>
      <c r="ANB1232" s="362"/>
    </row>
    <row r="1233" spans="1:11 1037:1042" s="49" customFormat="1" ht="18">
      <c r="A1233" s="447" t="s">
        <v>3566</v>
      </c>
      <c r="B1233" s="452"/>
      <c r="C1233" s="452"/>
      <c r="D1233" s="450" t="s">
        <v>129</v>
      </c>
      <c r="E1233" s="49">
        <f t="shared" si="15022"/>
        <v>4</v>
      </c>
      <c r="F1233" s="231">
        <f t="shared" si="15023"/>
        <v>23</v>
      </c>
      <c r="I1233" s="49">
        <v>5</v>
      </c>
      <c r="J1233" s="49">
        <v>18</v>
      </c>
      <c r="K1233" s="162"/>
      <c r="AMW1233" s="328"/>
      <c r="AMY1233" s="323"/>
      <c r="ANB1233" s="323"/>
    </row>
    <row r="1234" spans="1:11 1037:1042" s="49" customFormat="1" ht="18">
      <c r="A1234" s="447" t="s">
        <v>3375</v>
      </c>
      <c r="B1234" s="452"/>
      <c r="C1234" s="452"/>
      <c r="D1234" s="450" t="s">
        <v>129</v>
      </c>
      <c r="E1234" s="49">
        <f t="shared" si="15022"/>
        <v>0</v>
      </c>
      <c r="F1234" s="231">
        <f t="shared" si="15023"/>
        <v>0</v>
      </c>
      <c r="G1234" s="298"/>
      <c r="H1234" s="298"/>
      <c r="AMW1234" s="328"/>
      <c r="AMY1234" s="323"/>
      <c r="ANB1234" s="323"/>
    </row>
    <row r="1235" spans="1:11 1037:1042" s="49" customFormat="1" ht="18">
      <c r="A1235" s="447" t="s">
        <v>2921</v>
      </c>
      <c r="B1235" s="452"/>
      <c r="C1235" s="452"/>
      <c r="D1235" s="450" t="s">
        <v>129</v>
      </c>
      <c r="E1235" s="49">
        <f t="shared" si="15022"/>
        <v>1</v>
      </c>
      <c r="F1235" s="231">
        <f t="shared" si="15023"/>
        <v>0</v>
      </c>
      <c r="K1235" s="162"/>
      <c r="AMW1235" s="328"/>
      <c r="AMY1235" s="323"/>
      <c r="ANB1235" s="323"/>
    </row>
    <row r="1236" spans="1:11 1037:1042" s="49" customFormat="1" ht="18.75">
      <c r="A1236" s="447" t="s">
        <v>2191</v>
      </c>
      <c r="B1236" s="449"/>
      <c r="C1236" s="449"/>
      <c r="D1236" s="450" t="s">
        <v>140</v>
      </c>
      <c r="E1236" s="49">
        <f t="shared" si="15022"/>
        <v>23</v>
      </c>
      <c r="F1236" s="231">
        <f t="shared" si="15023"/>
        <v>194</v>
      </c>
      <c r="G1236" s="298"/>
      <c r="H1236" s="298">
        <v>194</v>
      </c>
      <c r="AMW1236" s="328"/>
      <c r="AMY1236" s="323"/>
      <c r="ANB1236" s="323"/>
    </row>
    <row r="1237" spans="1:11 1037:1042" s="49" customFormat="1" ht="18">
      <c r="A1237" s="447" t="s">
        <v>907</v>
      </c>
      <c r="B1237" s="451"/>
      <c r="C1237" s="451"/>
      <c r="D1237" s="450" t="s">
        <v>134</v>
      </c>
      <c r="E1237" s="49">
        <f t="shared" si="15022"/>
        <v>7</v>
      </c>
      <c r="F1237" s="231">
        <f t="shared" si="15023"/>
        <v>2</v>
      </c>
      <c r="I1237" s="49">
        <v>2</v>
      </c>
      <c r="K1237" s="162"/>
      <c r="AMW1237" s="328"/>
      <c r="AMY1237" s="323"/>
      <c r="ANB1237" s="323"/>
    </row>
    <row r="1238" spans="1:11 1037:1042" s="49" customFormat="1" ht="18">
      <c r="A1238" s="447" t="s">
        <v>3029</v>
      </c>
      <c r="B1238" s="452"/>
      <c r="C1238" s="452"/>
      <c r="D1238" s="450" t="s">
        <v>129</v>
      </c>
      <c r="E1238" s="49">
        <f t="shared" si="15022"/>
        <v>0</v>
      </c>
      <c r="F1238" s="231">
        <f t="shared" si="15023"/>
        <v>0</v>
      </c>
      <c r="G1238" s="298"/>
      <c r="H1238" s="298"/>
      <c r="AMW1238" s="329"/>
      <c r="AMY1238" s="362"/>
      <c r="ANB1238" s="362"/>
    </row>
    <row r="1239" spans="1:11 1037:1042" s="49" customFormat="1" ht="18">
      <c r="A1239" s="447" t="s">
        <v>1922</v>
      </c>
      <c r="B1239" s="453"/>
      <c r="C1239" s="453"/>
      <c r="D1239" s="450" t="s">
        <v>129</v>
      </c>
      <c r="E1239" s="49">
        <f t="shared" si="15022"/>
        <v>1</v>
      </c>
      <c r="F1239" s="231">
        <f t="shared" si="15023"/>
        <v>0</v>
      </c>
      <c r="K1239" s="162"/>
      <c r="AMW1239" s="328"/>
      <c r="AMY1239" s="323"/>
      <c r="ANB1239" s="323"/>
    </row>
    <row r="1240" spans="1:11 1037:1042" s="49" customFormat="1" ht="18">
      <c r="A1240" s="447" t="s">
        <v>532</v>
      </c>
      <c r="B1240" s="453"/>
      <c r="C1240" s="453"/>
      <c r="D1240" s="450" t="s">
        <v>140</v>
      </c>
      <c r="E1240" s="49">
        <f t="shared" si="15022"/>
        <v>6</v>
      </c>
      <c r="F1240" s="231">
        <f t="shared" si="15023"/>
        <v>69</v>
      </c>
      <c r="G1240" s="298"/>
      <c r="H1240" s="298"/>
      <c r="I1240" s="49">
        <v>69</v>
      </c>
      <c r="AMW1240" s="328"/>
      <c r="AMY1240" s="323"/>
      <c r="ANB1240" s="323"/>
    </row>
    <row r="1241" spans="1:11 1037:1042" s="49" customFormat="1" ht="18.75">
      <c r="A1241" s="447" t="s">
        <v>2035</v>
      </c>
      <c r="B1241" s="448"/>
      <c r="C1241" s="449"/>
      <c r="D1241" s="287" t="s">
        <v>130</v>
      </c>
      <c r="E1241" s="49">
        <f t="shared" si="15022"/>
        <v>1</v>
      </c>
      <c r="F1241" s="231">
        <f t="shared" si="15023"/>
        <v>0</v>
      </c>
      <c r="G1241" s="298"/>
      <c r="H1241" s="298"/>
      <c r="AMW1241" s="328"/>
      <c r="AMY1241" s="323"/>
      <c r="ANB1241" s="323"/>
    </row>
    <row r="1242" spans="1:11 1037:1042" s="49" customFormat="1" ht="18">
      <c r="A1242" s="447" t="s">
        <v>566</v>
      </c>
      <c r="B1242" s="452"/>
      <c r="C1242" s="452"/>
      <c r="D1242" s="450" t="s">
        <v>140</v>
      </c>
      <c r="E1242" s="49">
        <f t="shared" si="15022"/>
        <v>55</v>
      </c>
      <c r="F1242" s="231">
        <f t="shared" si="15023"/>
        <v>10</v>
      </c>
      <c r="G1242" s="298"/>
      <c r="H1242" s="298"/>
      <c r="I1242" s="49">
        <v>10</v>
      </c>
      <c r="AMW1242" s="328"/>
      <c r="AMY1242" s="323"/>
      <c r="ANB1242" s="323"/>
    </row>
    <row r="1243" spans="1:11 1037:1042" s="49" customFormat="1" ht="18">
      <c r="A1243" s="447" t="s">
        <v>2942</v>
      </c>
      <c r="B1243" s="453"/>
      <c r="C1243" s="453"/>
      <c r="D1243" s="450" t="s">
        <v>129</v>
      </c>
      <c r="E1243" s="49">
        <f t="shared" si="15022"/>
        <v>1</v>
      </c>
      <c r="F1243" s="231">
        <f t="shared" si="15023"/>
        <v>0</v>
      </c>
      <c r="G1243" s="298"/>
      <c r="H1243" s="298"/>
      <c r="K1243" s="28"/>
      <c r="AMW1243" s="328"/>
      <c r="AMY1243" s="323"/>
      <c r="ANB1243" s="323"/>
    </row>
    <row r="1244" spans="1:11 1037:1042" s="49" customFormat="1" ht="18">
      <c r="A1244" s="447" t="s">
        <v>980</v>
      </c>
      <c r="B1244" s="453"/>
      <c r="C1244" s="453"/>
      <c r="D1244" s="450" t="s">
        <v>140</v>
      </c>
      <c r="E1244" s="49">
        <f t="shared" si="15022"/>
        <v>4</v>
      </c>
      <c r="F1244" s="231">
        <f t="shared" si="15023"/>
        <v>0</v>
      </c>
      <c r="G1244" s="298"/>
      <c r="H1244" s="298"/>
      <c r="AMW1244" s="329"/>
      <c r="AMY1244" s="362"/>
      <c r="ANB1244" s="362"/>
    </row>
    <row r="1245" spans="1:11 1037:1042" s="49" customFormat="1" ht="18">
      <c r="A1245" s="447" t="s">
        <v>1870</v>
      </c>
      <c r="B1245" s="452"/>
      <c r="C1245" s="452"/>
      <c r="D1245" s="1" t="s">
        <v>131</v>
      </c>
      <c r="E1245" s="49">
        <f t="shared" si="15022"/>
        <v>5</v>
      </c>
      <c r="F1245" s="231">
        <f t="shared" si="15023"/>
        <v>38</v>
      </c>
      <c r="G1245" s="298"/>
      <c r="H1245" s="298"/>
      <c r="I1245" s="49">
        <v>34</v>
      </c>
      <c r="J1245" s="49">
        <v>4</v>
      </c>
      <c r="AMW1245" s="328"/>
      <c r="AMY1245" s="323"/>
      <c r="ANB1245" s="323"/>
    </row>
    <row r="1246" spans="1:11 1037:1042" s="49" customFormat="1" ht="18">
      <c r="A1246" s="447" t="s">
        <v>3581</v>
      </c>
      <c r="B1246" s="453"/>
      <c r="C1246" s="453"/>
      <c r="D1246" s="450" t="s">
        <v>129</v>
      </c>
      <c r="E1246" s="49">
        <f t="shared" si="15022"/>
        <v>0</v>
      </c>
      <c r="F1246" s="231">
        <f t="shared" si="15023"/>
        <v>0</v>
      </c>
      <c r="G1246" s="298"/>
      <c r="H1246" s="298"/>
      <c r="AMW1246" s="328" t="s">
        <v>1637</v>
      </c>
      <c r="AMY1246" s="323"/>
      <c r="ANB1246" s="323"/>
    </row>
    <row r="1247" spans="1:11 1037:1042" s="49" customFormat="1" ht="18">
      <c r="A1247" s="447" t="s">
        <v>2460</v>
      </c>
      <c r="B1247" s="452"/>
      <c r="C1247" s="452"/>
      <c r="D1247" s="287" t="s">
        <v>130</v>
      </c>
      <c r="E1247" s="49">
        <f t="shared" si="15022"/>
        <v>34</v>
      </c>
      <c r="F1247" s="231">
        <f t="shared" si="15023"/>
        <v>0</v>
      </c>
      <c r="G1247" s="298"/>
      <c r="H1247" s="298"/>
      <c r="AMW1247" s="328"/>
      <c r="AMY1247" s="323"/>
      <c r="ANB1247" s="323"/>
    </row>
    <row r="1248" spans="1:11 1037:1042" s="49" customFormat="1" ht="18">
      <c r="A1248" s="447" t="s">
        <v>575</v>
      </c>
      <c r="B1248" s="453"/>
      <c r="C1248" s="453"/>
      <c r="D1248" s="450" t="s">
        <v>132</v>
      </c>
      <c r="E1248" s="49">
        <f t="shared" si="15022"/>
        <v>32</v>
      </c>
      <c r="F1248" s="231">
        <f t="shared" si="15023"/>
        <v>0</v>
      </c>
      <c r="G1248" s="298"/>
      <c r="H1248" s="298"/>
      <c r="AMW1248" s="328"/>
      <c r="AMY1248" s="323" t="s">
        <v>1637</v>
      </c>
      <c r="ANB1248" s="323" t="s">
        <v>1637</v>
      </c>
    </row>
    <row r="1249" spans="1:10 1037:1042" s="49" customFormat="1" ht="18.75">
      <c r="A1249" s="447" t="s">
        <v>1892</v>
      </c>
      <c r="B1249" s="448"/>
      <c r="C1249" s="449"/>
      <c r="D1249" s="450" t="s">
        <v>137</v>
      </c>
      <c r="E1249" s="49">
        <f t="shared" si="15022"/>
        <v>18</v>
      </c>
      <c r="F1249" s="231">
        <f t="shared" si="15023"/>
        <v>0</v>
      </c>
      <c r="G1249" s="298"/>
      <c r="H1249" s="298"/>
      <c r="AMW1249" s="328"/>
      <c r="AMY1249" s="323"/>
      <c r="ANB1249" s="323"/>
    </row>
    <row r="1250" spans="1:10 1037:1042" s="49" customFormat="1" ht="18.75">
      <c r="A1250" s="447" t="s">
        <v>3026</v>
      </c>
      <c r="B1250" s="449"/>
      <c r="C1250" s="449"/>
      <c r="D1250" s="287" t="s">
        <v>130</v>
      </c>
      <c r="E1250" s="49">
        <f t="shared" si="15022"/>
        <v>24</v>
      </c>
      <c r="F1250" s="231">
        <f t="shared" si="15023"/>
        <v>14</v>
      </c>
      <c r="G1250" s="298"/>
      <c r="H1250" s="298"/>
      <c r="I1250" s="49">
        <v>6</v>
      </c>
      <c r="J1250" s="49">
        <v>8</v>
      </c>
      <c r="AMW1250" s="329"/>
      <c r="AMY1250" s="362"/>
      <c r="ANB1250" s="362"/>
    </row>
    <row r="1251" spans="1:10 1037:1042" s="49" customFormat="1" ht="18.75">
      <c r="A1251" s="447" t="s">
        <v>800</v>
      </c>
      <c r="B1251" s="449"/>
      <c r="C1251" s="449"/>
      <c r="D1251" s="450" t="s">
        <v>134</v>
      </c>
      <c r="E1251" s="49">
        <f t="shared" si="15022"/>
        <v>19</v>
      </c>
      <c r="F1251" s="231">
        <f t="shared" si="15023"/>
        <v>1</v>
      </c>
      <c r="G1251" s="298"/>
      <c r="H1251" s="298"/>
      <c r="I1251" s="49">
        <v>1</v>
      </c>
      <c r="AMW1251" s="328"/>
      <c r="AMY1251" s="323"/>
      <c r="ANB1251" s="323"/>
    </row>
    <row r="1252" spans="1:10 1037:1042" s="49" customFormat="1" ht="18">
      <c r="A1252" s="447" t="s">
        <v>3528</v>
      </c>
      <c r="B1252" s="452"/>
      <c r="C1252" s="452"/>
      <c r="D1252" s="450" t="s">
        <v>129</v>
      </c>
      <c r="E1252" s="49">
        <f t="shared" si="15022"/>
        <v>0</v>
      </c>
      <c r="F1252" s="231">
        <f t="shared" si="15023"/>
        <v>0</v>
      </c>
      <c r="G1252" s="298"/>
      <c r="H1252" s="298"/>
      <c r="AMW1252" s="328"/>
      <c r="AMY1252" s="323"/>
      <c r="ANB1252" s="323"/>
    </row>
    <row r="1253" spans="1:10 1037:1042" s="49" customFormat="1" ht="18">
      <c r="A1253" s="447" t="s">
        <v>2839</v>
      </c>
      <c r="B1253" s="453"/>
      <c r="C1253" s="453"/>
      <c r="D1253" s="450" t="s">
        <v>129</v>
      </c>
      <c r="E1253" s="49">
        <f t="shared" si="15022"/>
        <v>0</v>
      </c>
      <c r="F1253" s="231">
        <f t="shared" si="15023"/>
        <v>0</v>
      </c>
      <c r="G1253" s="298"/>
      <c r="H1253" s="298"/>
      <c r="AMW1253" s="328"/>
      <c r="AMY1253" s="323"/>
      <c r="ANB1253" s="323"/>
    </row>
    <row r="1254" spans="1:10 1037:1042" s="49" customFormat="1" ht="18">
      <c r="A1254" s="447" t="s">
        <v>3423</v>
      </c>
      <c r="B1254" s="452"/>
      <c r="C1254" s="452"/>
      <c r="D1254" s="450" t="s">
        <v>129</v>
      </c>
      <c r="E1254" s="49">
        <f t="shared" si="15022"/>
        <v>0</v>
      </c>
      <c r="F1254" s="231">
        <f t="shared" si="15023"/>
        <v>0</v>
      </c>
      <c r="G1254" s="298"/>
      <c r="H1254" s="298"/>
      <c r="AMW1254" s="328"/>
      <c r="AMY1254" s="323"/>
      <c r="ANB1254" s="323"/>
    </row>
    <row r="1255" spans="1:10 1037:1042" s="49" customFormat="1" ht="18.75">
      <c r="A1255" s="447" t="s">
        <v>1627</v>
      </c>
      <c r="B1255" s="448"/>
      <c r="C1255" s="449"/>
      <c r="D1255" s="450" t="s">
        <v>138</v>
      </c>
      <c r="E1255" s="49">
        <f t="shared" si="15022"/>
        <v>31</v>
      </c>
      <c r="F1255" s="231">
        <f t="shared" si="15023"/>
        <v>66</v>
      </c>
      <c r="G1255" s="298"/>
      <c r="H1255" s="298"/>
      <c r="I1255" s="49">
        <v>66</v>
      </c>
      <c r="AMW1255" s="328"/>
      <c r="AMY1255" s="323"/>
      <c r="ANB1255" s="323"/>
    </row>
    <row r="1256" spans="1:10 1037:1042" s="49" customFormat="1" ht="18">
      <c r="A1256" s="447" t="s">
        <v>3507</v>
      </c>
      <c r="B1256" s="452"/>
      <c r="C1256" s="452"/>
      <c r="D1256" s="450" t="s">
        <v>129</v>
      </c>
      <c r="E1256" s="49">
        <f t="shared" si="15022"/>
        <v>0</v>
      </c>
      <c r="F1256" s="231">
        <f t="shared" si="15023"/>
        <v>0</v>
      </c>
      <c r="G1256" s="298"/>
      <c r="H1256" s="298"/>
      <c r="AMW1256" s="329"/>
      <c r="AMY1256" s="362"/>
      <c r="ANB1256" s="362"/>
    </row>
    <row r="1257" spans="1:10 1037:1042" s="49" customFormat="1" ht="18">
      <c r="A1257" s="447" t="s">
        <v>3531</v>
      </c>
      <c r="B1257" s="452"/>
      <c r="C1257" s="452"/>
      <c r="D1257" s="450" t="s">
        <v>129</v>
      </c>
      <c r="E1257" s="49">
        <f t="shared" si="15022"/>
        <v>1</v>
      </c>
      <c r="F1257" s="231">
        <f t="shared" si="15023"/>
        <v>2</v>
      </c>
      <c r="G1257" s="298"/>
      <c r="H1257" s="298"/>
      <c r="J1257" s="49">
        <v>2</v>
      </c>
      <c r="AMW1257" s="328"/>
      <c r="AMY1257" s="323"/>
      <c r="ANB1257" s="323"/>
    </row>
    <row r="1258" spans="1:10 1037:1042" s="49" customFormat="1" ht="18">
      <c r="A1258" s="447" t="s">
        <v>697</v>
      </c>
      <c r="B1258" s="452"/>
      <c r="C1258" s="452"/>
      <c r="D1258" s="450" t="s">
        <v>129</v>
      </c>
      <c r="E1258" s="49">
        <f t="shared" si="15022"/>
        <v>0</v>
      </c>
      <c r="F1258" s="231">
        <f t="shared" si="15023"/>
        <v>0</v>
      </c>
      <c r="G1258" s="298"/>
      <c r="H1258" s="298"/>
      <c r="AMW1258" s="328"/>
      <c r="AMY1258" s="323"/>
      <c r="ANB1258" s="323"/>
    </row>
    <row r="1259" spans="1:10 1037:1042" s="49" customFormat="1" ht="18">
      <c r="A1259" s="447" t="s">
        <v>1086</v>
      </c>
      <c r="B1259" s="451"/>
      <c r="C1259" s="451"/>
      <c r="D1259" s="450" t="s">
        <v>134</v>
      </c>
      <c r="E1259" s="49">
        <f t="shared" si="15022"/>
        <v>10</v>
      </c>
      <c r="F1259" s="231">
        <f t="shared" si="15023"/>
        <v>0</v>
      </c>
      <c r="AMW1259" s="328"/>
      <c r="AMY1259" s="323"/>
      <c r="ANB1259" s="323"/>
    </row>
    <row r="1260" spans="1:10 1037:1042" s="49" customFormat="1" ht="18">
      <c r="A1260" s="447" t="s">
        <v>2320</v>
      </c>
      <c r="B1260" s="452"/>
      <c r="C1260" s="452"/>
      <c r="D1260" s="450" t="s">
        <v>132</v>
      </c>
      <c r="E1260" s="49">
        <f t="shared" si="15022"/>
        <v>3</v>
      </c>
      <c r="F1260" s="231">
        <f t="shared" si="15023"/>
        <v>0</v>
      </c>
      <c r="G1260" s="298"/>
      <c r="H1260" s="298"/>
      <c r="AMW1260" s="328"/>
      <c r="AMY1260" s="323"/>
      <c r="ANB1260" s="323"/>
    </row>
    <row r="1261" spans="1:10 1037:1042" s="49" customFormat="1" ht="18">
      <c r="A1261" s="447" t="s">
        <v>915</v>
      </c>
      <c r="B1261" s="452"/>
      <c r="C1261" s="452"/>
      <c r="D1261" s="450" t="s">
        <v>129</v>
      </c>
      <c r="E1261" s="49">
        <f t="shared" si="15022"/>
        <v>1</v>
      </c>
      <c r="F1261" s="231">
        <f t="shared" si="15023"/>
        <v>4</v>
      </c>
      <c r="G1261" s="298"/>
      <c r="H1261" s="298"/>
      <c r="J1261" s="49">
        <v>4</v>
      </c>
      <c r="AMW1261" s="328"/>
      <c r="AMY1261" s="323"/>
      <c r="ANB1261" s="323"/>
    </row>
    <row r="1262" spans="1:10 1037:1042" s="49" customFormat="1" ht="18">
      <c r="A1262" s="447" t="s">
        <v>3599</v>
      </c>
      <c r="B1262" s="451"/>
      <c r="C1262" s="451"/>
      <c r="D1262" s="450" t="s">
        <v>129</v>
      </c>
      <c r="E1262" s="49">
        <f t="shared" si="15022"/>
        <v>0</v>
      </c>
      <c r="F1262" s="231">
        <f t="shared" si="15023"/>
        <v>0</v>
      </c>
      <c r="G1262" s="298"/>
      <c r="H1262" s="298"/>
      <c r="AMW1262" s="329"/>
      <c r="AMY1262" s="362"/>
      <c r="ANB1262" s="362"/>
    </row>
    <row r="1263" spans="1:10 1037:1042" s="49" customFormat="1" ht="18">
      <c r="A1263" s="447" t="s">
        <v>3481</v>
      </c>
      <c r="B1263" s="452"/>
      <c r="C1263" s="451"/>
      <c r="D1263" s="450" t="s">
        <v>134</v>
      </c>
      <c r="E1263" s="49">
        <f t="shared" si="15022"/>
        <v>3</v>
      </c>
      <c r="F1263" s="231">
        <f t="shared" si="15023"/>
        <v>0</v>
      </c>
      <c r="G1263" s="298"/>
      <c r="H1263" s="298"/>
      <c r="AMW1263" s="328"/>
      <c r="AMY1263" s="323"/>
      <c r="ANB1263" s="323"/>
    </row>
    <row r="1264" spans="1:10 1037:1042" s="49" customFormat="1" ht="18">
      <c r="A1264" s="447" t="s">
        <v>3385</v>
      </c>
      <c r="B1264" s="452"/>
      <c r="C1264" s="452"/>
      <c r="D1264" s="450" t="s">
        <v>129</v>
      </c>
      <c r="E1264" s="49">
        <f t="shared" si="15022"/>
        <v>1</v>
      </c>
      <c r="F1264" s="231">
        <f t="shared" si="15023"/>
        <v>0</v>
      </c>
      <c r="G1264" s="298"/>
      <c r="H1264" s="298"/>
      <c r="AMW1264" s="323"/>
      <c r="AMY1264" s="323"/>
      <c r="ANB1264" s="323"/>
    </row>
    <row r="1265" spans="1:11 1037:1042" s="49" customFormat="1" ht="18">
      <c r="A1265" s="447" t="s">
        <v>484</v>
      </c>
      <c r="B1265" s="453"/>
      <c r="C1265" s="453"/>
      <c r="D1265" s="450" t="s">
        <v>137</v>
      </c>
      <c r="E1265" s="49">
        <f t="shared" si="15022"/>
        <v>10</v>
      </c>
      <c r="F1265" s="231">
        <f t="shared" si="15023"/>
        <v>0</v>
      </c>
      <c r="AMW1265" s="328"/>
      <c r="AMY1265" s="323"/>
      <c r="ANB1265" s="323"/>
    </row>
    <row r="1266" spans="1:11 1037:1042" s="49" customFormat="1" ht="18">
      <c r="A1266" s="447" t="s">
        <v>586</v>
      </c>
      <c r="B1266" s="452"/>
      <c r="C1266" s="452"/>
      <c r="D1266" s="450" t="s">
        <v>129</v>
      </c>
      <c r="E1266" s="49">
        <f t="shared" si="15022"/>
        <v>1</v>
      </c>
      <c r="F1266" s="231">
        <f t="shared" si="15023"/>
        <v>0</v>
      </c>
      <c r="G1266" s="298"/>
      <c r="H1266" s="298"/>
      <c r="AMW1266" s="328"/>
      <c r="AMY1266" s="323"/>
      <c r="ANB1266" s="323"/>
    </row>
    <row r="1267" spans="1:11 1037:1042" s="49" customFormat="1" ht="18">
      <c r="A1267" s="447" t="s">
        <v>579</v>
      </c>
      <c r="B1267" s="452"/>
      <c r="C1267" s="452"/>
      <c r="D1267" s="1" t="s">
        <v>131</v>
      </c>
      <c r="E1267" s="49">
        <f t="shared" si="15022"/>
        <v>4</v>
      </c>
      <c r="F1267" s="231">
        <f t="shared" si="15023"/>
        <v>1</v>
      </c>
      <c r="J1267" s="49">
        <v>1</v>
      </c>
      <c r="K1267" s="162"/>
      <c r="AMW1267" s="328"/>
      <c r="AMY1267" s="323"/>
      <c r="ANB1267" s="323"/>
    </row>
    <row r="1268" spans="1:11 1037:1042" s="49" customFormat="1" ht="18">
      <c r="A1268" s="447" t="s">
        <v>481</v>
      </c>
      <c r="B1268" s="452"/>
      <c r="C1268" s="451"/>
      <c r="D1268" s="450" t="s">
        <v>135</v>
      </c>
      <c r="E1268" s="49">
        <f t="shared" si="15022"/>
        <v>10</v>
      </c>
      <c r="F1268" s="231">
        <f t="shared" si="15023"/>
        <v>0</v>
      </c>
      <c r="G1268" s="298"/>
      <c r="H1268" s="298"/>
      <c r="AMW1268" s="329"/>
      <c r="AMY1268" s="362"/>
      <c r="ANB1268" s="362"/>
    </row>
    <row r="1269" spans="1:11 1037:1042" s="49" customFormat="1" ht="18">
      <c r="A1269" s="447" t="s">
        <v>1629</v>
      </c>
      <c r="B1269" s="452"/>
      <c r="C1269" s="451"/>
      <c r="D1269" s="450" t="s">
        <v>132</v>
      </c>
      <c r="E1269" s="49">
        <f t="shared" si="15022"/>
        <v>13</v>
      </c>
      <c r="F1269" s="231">
        <f t="shared" si="15023"/>
        <v>0</v>
      </c>
      <c r="AMW1269" s="328" t="s">
        <v>1086</v>
      </c>
      <c r="AMY1269" s="324" t="s">
        <v>1086</v>
      </c>
      <c r="ANB1269" s="323" t="s">
        <v>1086</v>
      </c>
    </row>
    <row r="1270" spans="1:11 1037:1042" s="49" customFormat="1" ht="18.75">
      <c r="A1270" s="447" t="s">
        <v>1704</v>
      </c>
      <c r="B1270" s="449"/>
      <c r="C1270" s="449"/>
      <c r="D1270" s="450" t="s">
        <v>134</v>
      </c>
      <c r="E1270" s="49">
        <f t="shared" si="15022"/>
        <v>14</v>
      </c>
      <c r="F1270" s="231">
        <f t="shared" si="15023"/>
        <v>0</v>
      </c>
      <c r="G1270" s="298"/>
      <c r="H1270" s="298"/>
      <c r="K1270" s="162"/>
      <c r="AMW1270" s="328"/>
      <c r="AMY1270" s="323"/>
      <c r="ANB1270" s="323"/>
    </row>
    <row r="1271" spans="1:11 1037:1042" s="49" customFormat="1" ht="18">
      <c r="A1271" s="447" t="s">
        <v>1708</v>
      </c>
      <c r="B1271" s="451"/>
      <c r="C1271" s="451"/>
      <c r="D1271" s="450" t="s">
        <v>135</v>
      </c>
      <c r="E1271" s="49">
        <f t="shared" si="15022"/>
        <v>4</v>
      </c>
      <c r="F1271" s="231">
        <f t="shared" si="15023"/>
        <v>15</v>
      </c>
      <c r="G1271" s="298"/>
      <c r="H1271" s="298"/>
      <c r="I1271" s="49">
        <v>7</v>
      </c>
      <c r="J1271" s="49">
        <v>8</v>
      </c>
      <c r="AMW1271" s="328"/>
      <c r="AMY1271" s="323"/>
      <c r="ANB1271" s="323"/>
    </row>
    <row r="1272" spans="1:11 1037:1042" s="49" customFormat="1" ht="18">
      <c r="A1272" s="447" t="s">
        <v>1927</v>
      </c>
      <c r="B1272" s="452"/>
      <c r="C1272" s="452"/>
      <c r="D1272" s="1" t="s">
        <v>131</v>
      </c>
      <c r="E1272" s="49">
        <f t="shared" si="15022"/>
        <v>2</v>
      </c>
      <c r="F1272" s="231">
        <f t="shared" si="15023"/>
        <v>2</v>
      </c>
      <c r="G1272" s="298"/>
      <c r="H1272" s="298"/>
      <c r="I1272" s="49">
        <v>2</v>
      </c>
      <c r="K1272" s="162"/>
      <c r="AMW1272" s="328"/>
      <c r="AMY1272" s="323"/>
      <c r="ANB1272" s="323"/>
    </row>
    <row r="1273" spans="1:11 1037:1042" s="49" customFormat="1" ht="18">
      <c r="A1273" s="447" t="s">
        <v>792</v>
      </c>
      <c r="B1273" s="452"/>
      <c r="C1273" s="452"/>
      <c r="D1273" s="450" t="s">
        <v>129</v>
      </c>
      <c r="E1273" s="49">
        <f t="shared" si="15022"/>
        <v>2</v>
      </c>
      <c r="F1273" s="231">
        <f t="shared" si="15023"/>
        <v>0</v>
      </c>
      <c r="G1273" s="298"/>
      <c r="H1273" s="298"/>
      <c r="AMW1273" s="328"/>
      <c r="AMY1273" s="323"/>
      <c r="ANB1273" s="323"/>
    </row>
    <row r="1274" spans="1:11 1037:1042" s="49" customFormat="1" ht="18">
      <c r="A1274" s="447" t="s">
        <v>3033</v>
      </c>
      <c r="B1274" s="452"/>
      <c r="C1274" s="452"/>
      <c r="D1274" s="450" t="s">
        <v>129</v>
      </c>
      <c r="E1274" s="49">
        <f t="shared" si="15022"/>
        <v>0</v>
      </c>
      <c r="F1274" s="231">
        <f t="shared" si="15023"/>
        <v>0</v>
      </c>
      <c r="G1274" s="298"/>
      <c r="H1274" s="298"/>
      <c r="AMW1274" s="329"/>
      <c r="AMY1274" s="362"/>
      <c r="ANB1274" s="362"/>
    </row>
    <row r="1275" spans="1:11 1037:1042" s="49" customFormat="1" ht="18.75">
      <c r="A1275" s="447" t="s">
        <v>2177</v>
      </c>
      <c r="B1275" s="448"/>
      <c r="C1275" s="449"/>
      <c r="D1275" s="450" t="s">
        <v>135</v>
      </c>
      <c r="E1275" s="49">
        <f t="shared" si="15022"/>
        <v>4</v>
      </c>
      <c r="F1275" s="231">
        <f t="shared" si="15023"/>
        <v>0</v>
      </c>
      <c r="G1275" s="298"/>
      <c r="H1275" s="298"/>
      <c r="AMW1275" s="328"/>
      <c r="AMY1275" s="323"/>
      <c r="ANB1275" s="323"/>
    </row>
    <row r="1276" spans="1:11 1037:1042" s="49" customFormat="1" ht="18.75">
      <c r="A1276" s="447" t="s">
        <v>506</v>
      </c>
      <c r="B1276" s="449"/>
      <c r="C1276" s="449"/>
      <c r="D1276" s="450" t="s">
        <v>134</v>
      </c>
      <c r="E1276" s="49">
        <f t="shared" si="15022"/>
        <v>10</v>
      </c>
      <c r="F1276" s="231">
        <f t="shared" si="15023"/>
        <v>20</v>
      </c>
      <c r="G1276" s="298"/>
      <c r="H1276" s="298"/>
      <c r="I1276" s="49">
        <v>20</v>
      </c>
      <c r="AMW1276" s="328"/>
      <c r="AMY1276" s="323" t="s">
        <v>3070</v>
      </c>
      <c r="ANB1276" s="323" t="s">
        <v>3070</v>
      </c>
    </row>
    <row r="1277" spans="1:11 1037:1042" s="49" customFormat="1" ht="18">
      <c r="A1277" s="447" t="s">
        <v>3700</v>
      </c>
      <c r="B1277" s="452"/>
      <c r="C1277" s="452"/>
      <c r="D1277" s="450" t="s">
        <v>129</v>
      </c>
      <c r="E1277" s="49">
        <f t="shared" ref="E1277:E1340" si="15024">COUNTIF($A$1131:$BHE$1204,A1277)</f>
        <v>0</v>
      </c>
      <c r="F1277" s="231">
        <f t="shared" ref="F1277:F1340" si="15025">SUM(G1277:K1277)</f>
        <v>0</v>
      </c>
      <c r="G1277" s="298"/>
      <c r="H1277" s="298"/>
      <c r="AMW1277" s="328" t="s">
        <v>3070</v>
      </c>
      <c r="AMY1277" s="323"/>
      <c r="ANB1277" s="323"/>
    </row>
    <row r="1278" spans="1:11 1037:1042" s="49" customFormat="1" ht="18">
      <c r="A1278" s="447" t="s">
        <v>962</v>
      </c>
      <c r="B1278" s="452"/>
      <c r="C1278" s="452"/>
      <c r="D1278" s="450" t="s">
        <v>129</v>
      </c>
      <c r="E1278" s="49">
        <f t="shared" si="15024"/>
        <v>3</v>
      </c>
      <c r="F1278" s="231">
        <f t="shared" si="15025"/>
        <v>0</v>
      </c>
      <c r="K1278" s="162"/>
      <c r="AMW1278" s="328"/>
      <c r="AMY1278" s="323"/>
      <c r="ANB1278" s="323"/>
    </row>
    <row r="1279" spans="1:11 1037:1042" s="49" customFormat="1" ht="18">
      <c r="A1279" s="447" t="s">
        <v>950</v>
      </c>
      <c r="B1279" s="452"/>
      <c r="C1279" s="451"/>
      <c r="D1279" s="450" t="s">
        <v>129</v>
      </c>
      <c r="E1279" s="49">
        <f t="shared" si="15024"/>
        <v>0</v>
      </c>
      <c r="F1279" s="231">
        <f t="shared" si="15025"/>
        <v>0</v>
      </c>
      <c r="G1279" s="298"/>
      <c r="H1279" s="298"/>
      <c r="AMW1279" s="328"/>
      <c r="AMY1279" s="323"/>
      <c r="ANB1279" s="323"/>
    </row>
    <row r="1280" spans="1:11 1037:1042" s="49" customFormat="1" ht="18">
      <c r="A1280" s="447" t="s">
        <v>3088</v>
      </c>
      <c r="B1280" s="452"/>
      <c r="C1280" s="452"/>
      <c r="D1280" s="450" t="s">
        <v>129</v>
      </c>
      <c r="E1280" s="49">
        <f t="shared" si="15024"/>
        <v>26</v>
      </c>
      <c r="F1280" s="231">
        <f t="shared" si="15025"/>
        <v>0</v>
      </c>
    </row>
    <row r="1281" spans="1:11" s="49" customFormat="1" ht="18">
      <c r="A1281" s="447" t="s">
        <v>3351</v>
      </c>
      <c r="B1281" s="452"/>
      <c r="C1281" s="452"/>
      <c r="D1281" s="450" t="s">
        <v>129</v>
      </c>
      <c r="E1281" s="49">
        <f t="shared" si="15024"/>
        <v>0</v>
      </c>
      <c r="F1281" s="231">
        <f t="shared" si="15025"/>
        <v>0</v>
      </c>
      <c r="K1281" s="162"/>
    </row>
    <row r="1282" spans="1:11" s="49" customFormat="1" ht="18">
      <c r="A1282" s="447" t="s">
        <v>435</v>
      </c>
      <c r="B1282" s="453"/>
      <c r="C1282" s="453"/>
      <c r="D1282" s="287" t="s">
        <v>130</v>
      </c>
      <c r="E1282" s="49">
        <f t="shared" si="15024"/>
        <v>7</v>
      </c>
      <c r="F1282" s="231">
        <f t="shared" si="15025"/>
        <v>0</v>
      </c>
      <c r="G1282" s="298"/>
      <c r="H1282" s="298"/>
    </row>
    <row r="1283" spans="1:11" s="49" customFormat="1" ht="18.75">
      <c r="A1283" s="447" t="s">
        <v>439</v>
      </c>
      <c r="B1283" s="448"/>
      <c r="C1283" s="449"/>
      <c r="D1283" s="450" t="s">
        <v>132</v>
      </c>
      <c r="E1283" s="49">
        <f t="shared" si="15024"/>
        <v>42</v>
      </c>
      <c r="F1283" s="231">
        <f t="shared" si="15025"/>
        <v>0</v>
      </c>
      <c r="G1283" s="298"/>
      <c r="H1283" s="298"/>
    </row>
    <row r="1284" spans="1:11" s="49" customFormat="1" ht="18.75">
      <c r="A1284" s="447" t="s">
        <v>433</v>
      </c>
      <c r="B1284" s="449"/>
      <c r="C1284" s="449"/>
      <c r="D1284" s="450" t="s">
        <v>140</v>
      </c>
      <c r="E1284" s="49">
        <f t="shared" si="15024"/>
        <v>25</v>
      </c>
      <c r="F1284" s="231">
        <f t="shared" si="15025"/>
        <v>0</v>
      </c>
      <c r="G1284" s="298"/>
      <c r="H1284" s="298"/>
      <c r="K1284" s="28"/>
    </row>
    <row r="1285" spans="1:11" s="49" customFormat="1" ht="18">
      <c r="A1285" s="447" t="s">
        <v>2415</v>
      </c>
      <c r="B1285" s="452"/>
      <c r="C1285" s="452"/>
      <c r="D1285" s="287" t="s">
        <v>130</v>
      </c>
      <c r="E1285" s="49">
        <f t="shared" si="15024"/>
        <v>2</v>
      </c>
      <c r="F1285" s="231">
        <f t="shared" si="15025"/>
        <v>12</v>
      </c>
      <c r="G1285" s="298"/>
      <c r="H1285" s="298"/>
      <c r="J1285" s="49">
        <v>12</v>
      </c>
    </row>
    <row r="1286" spans="1:11" s="49" customFormat="1" ht="18">
      <c r="A1286" s="447" t="s">
        <v>1936</v>
      </c>
      <c r="B1286" s="451"/>
      <c r="C1286" s="451"/>
      <c r="D1286" s="450" t="s">
        <v>135</v>
      </c>
      <c r="E1286" s="49">
        <f t="shared" si="15024"/>
        <v>32</v>
      </c>
      <c r="F1286" s="231">
        <f t="shared" si="15025"/>
        <v>0</v>
      </c>
      <c r="G1286" s="298"/>
      <c r="H1286" s="298"/>
    </row>
    <row r="1287" spans="1:11" s="49" customFormat="1" ht="18">
      <c r="A1287" s="447" t="s">
        <v>3378</v>
      </c>
      <c r="B1287" s="452"/>
      <c r="C1287" s="452"/>
      <c r="D1287" s="450" t="s">
        <v>129</v>
      </c>
      <c r="E1287" s="49">
        <f t="shared" si="15024"/>
        <v>0</v>
      </c>
      <c r="F1287" s="231">
        <f t="shared" si="15025"/>
        <v>0</v>
      </c>
      <c r="G1287" s="298"/>
      <c r="H1287" s="298"/>
    </row>
    <row r="1288" spans="1:11" s="49" customFormat="1" ht="18.75">
      <c r="A1288" s="447" t="s">
        <v>2190</v>
      </c>
      <c r="B1288" s="448"/>
      <c r="C1288" s="449"/>
      <c r="D1288" s="450" t="s">
        <v>133</v>
      </c>
      <c r="E1288" s="49">
        <f t="shared" si="15024"/>
        <v>19</v>
      </c>
      <c r="F1288" s="231">
        <f t="shared" si="15025"/>
        <v>0</v>
      </c>
      <c r="G1288" s="298"/>
      <c r="H1288" s="298"/>
    </row>
    <row r="1289" spans="1:11" s="49" customFormat="1" ht="18">
      <c r="A1289" s="447" t="s">
        <v>694</v>
      </c>
      <c r="B1289" s="453"/>
      <c r="C1289" s="453"/>
      <c r="D1289" s="450" t="s">
        <v>132</v>
      </c>
      <c r="E1289" s="49">
        <f t="shared" si="15024"/>
        <v>1</v>
      </c>
      <c r="F1289" s="231">
        <f t="shared" si="15025"/>
        <v>8</v>
      </c>
      <c r="G1289" s="298"/>
      <c r="H1289" s="298"/>
      <c r="I1289" s="49">
        <v>7</v>
      </c>
      <c r="J1289" s="49">
        <v>1</v>
      </c>
    </row>
    <row r="1290" spans="1:11" s="49" customFormat="1" ht="18">
      <c r="A1290" s="447" t="s">
        <v>3693</v>
      </c>
      <c r="B1290" s="453"/>
      <c r="C1290" s="453"/>
      <c r="D1290" s="450" t="s">
        <v>129</v>
      </c>
      <c r="E1290" s="49">
        <f t="shared" si="15024"/>
        <v>0</v>
      </c>
      <c r="F1290" s="231">
        <f t="shared" si="15025"/>
        <v>0</v>
      </c>
      <c r="G1290" s="298"/>
      <c r="H1290" s="298"/>
    </row>
    <row r="1291" spans="1:11" s="49" customFormat="1" ht="18">
      <c r="A1291" s="447" t="s">
        <v>808</v>
      </c>
      <c r="B1291" s="452"/>
      <c r="C1291" s="452"/>
      <c r="D1291" s="287" t="s">
        <v>130</v>
      </c>
      <c r="E1291" s="49">
        <f t="shared" si="15024"/>
        <v>9</v>
      </c>
      <c r="F1291" s="231">
        <f t="shared" si="15025"/>
        <v>1</v>
      </c>
      <c r="G1291" s="298"/>
      <c r="H1291" s="298"/>
      <c r="J1291" s="49">
        <v>1</v>
      </c>
    </row>
    <row r="1292" spans="1:11" s="49" customFormat="1" ht="18">
      <c r="A1292" s="447" t="s">
        <v>1632</v>
      </c>
      <c r="B1292" s="452"/>
      <c r="C1292" s="452"/>
      <c r="D1292" s="450" t="s">
        <v>135</v>
      </c>
      <c r="E1292" s="49">
        <f t="shared" si="15024"/>
        <v>7</v>
      </c>
      <c r="F1292" s="231">
        <f t="shared" si="15025"/>
        <v>0</v>
      </c>
      <c r="G1292" s="298"/>
      <c r="H1292" s="298"/>
    </row>
    <row r="1293" spans="1:11" s="49" customFormat="1" ht="18">
      <c r="A1293" s="447" t="s">
        <v>724</v>
      </c>
      <c r="B1293" s="452"/>
      <c r="C1293" s="452"/>
      <c r="D1293" s="450" t="s">
        <v>129</v>
      </c>
      <c r="E1293" s="49">
        <f t="shared" si="15024"/>
        <v>0</v>
      </c>
      <c r="F1293" s="231">
        <f t="shared" si="15025"/>
        <v>17</v>
      </c>
      <c r="G1293" s="298"/>
      <c r="H1293" s="298"/>
      <c r="I1293" s="49">
        <v>17</v>
      </c>
    </row>
    <row r="1294" spans="1:11" s="49" customFormat="1" ht="18.75">
      <c r="A1294" s="447" t="s">
        <v>682</v>
      </c>
      <c r="B1294" s="454"/>
      <c r="C1294" s="449"/>
      <c r="D1294" s="450" t="s">
        <v>136</v>
      </c>
      <c r="E1294" s="49">
        <f t="shared" si="15024"/>
        <v>10</v>
      </c>
      <c r="F1294" s="231">
        <f t="shared" si="15025"/>
        <v>0</v>
      </c>
      <c r="G1294" s="298"/>
      <c r="H1294" s="298"/>
    </row>
    <row r="1295" spans="1:11" s="49" customFormat="1" ht="18.75">
      <c r="A1295" s="447" t="s">
        <v>2037</v>
      </c>
      <c r="B1295" s="448"/>
      <c r="C1295" s="449"/>
      <c r="D1295" s="450" t="s">
        <v>129</v>
      </c>
      <c r="E1295" s="49">
        <f t="shared" si="15024"/>
        <v>0</v>
      </c>
      <c r="F1295" s="231">
        <f t="shared" si="15025"/>
        <v>0</v>
      </c>
      <c r="G1295" s="298"/>
      <c r="H1295" s="298"/>
    </row>
    <row r="1296" spans="1:11" s="49" customFormat="1" ht="18">
      <c r="A1296" s="447" t="s">
        <v>2431</v>
      </c>
      <c r="B1296" s="452"/>
      <c r="C1296" s="452"/>
      <c r="D1296" s="450" t="s">
        <v>129</v>
      </c>
      <c r="E1296" s="49">
        <f t="shared" si="15024"/>
        <v>0</v>
      </c>
      <c r="F1296" s="231">
        <f t="shared" si="15025"/>
        <v>4</v>
      </c>
      <c r="G1296" s="298"/>
      <c r="H1296" s="298"/>
      <c r="I1296" s="49">
        <v>4</v>
      </c>
    </row>
    <row r="1297" spans="1:11" s="49" customFormat="1" ht="18">
      <c r="A1297" s="447" t="s">
        <v>3627</v>
      </c>
      <c r="B1297" s="452"/>
      <c r="C1297" s="452"/>
      <c r="D1297" s="450" t="s">
        <v>129</v>
      </c>
      <c r="E1297" s="49">
        <f t="shared" si="15024"/>
        <v>0</v>
      </c>
      <c r="F1297" s="231">
        <f t="shared" si="15025"/>
        <v>0</v>
      </c>
      <c r="G1297" s="298"/>
      <c r="H1297" s="298"/>
    </row>
    <row r="1298" spans="1:11" s="49" customFormat="1" ht="18">
      <c r="A1298" s="447" t="s">
        <v>3584</v>
      </c>
      <c r="B1298" s="452"/>
      <c r="C1298" s="452"/>
      <c r="D1298" s="450" t="s">
        <v>129</v>
      </c>
      <c r="E1298" s="49">
        <f t="shared" si="15024"/>
        <v>1</v>
      </c>
      <c r="F1298" s="231">
        <f t="shared" si="15025"/>
        <v>0</v>
      </c>
      <c r="G1298" s="298"/>
      <c r="H1298" s="298"/>
    </row>
    <row r="1299" spans="1:11" s="49" customFormat="1" ht="18">
      <c r="A1299" s="447" t="s">
        <v>801</v>
      </c>
      <c r="B1299" s="452"/>
      <c r="C1299" s="452"/>
      <c r="D1299" s="1" t="s">
        <v>131</v>
      </c>
      <c r="E1299" s="49">
        <f t="shared" si="15024"/>
        <v>8</v>
      </c>
      <c r="F1299" s="231">
        <f t="shared" si="15025"/>
        <v>0</v>
      </c>
      <c r="G1299" s="298"/>
      <c r="H1299" s="298"/>
    </row>
    <row r="1300" spans="1:11" s="49" customFormat="1" ht="18">
      <c r="A1300" s="447" t="s">
        <v>3561</v>
      </c>
      <c r="B1300" s="453"/>
      <c r="C1300" s="453"/>
      <c r="D1300" s="450" t="s">
        <v>129</v>
      </c>
      <c r="E1300" s="49">
        <f t="shared" si="15024"/>
        <v>9</v>
      </c>
      <c r="F1300" s="231">
        <f t="shared" si="15025"/>
        <v>7</v>
      </c>
      <c r="G1300" s="298"/>
      <c r="H1300" s="298"/>
      <c r="I1300" s="49">
        <v>3</v>
      </c>
      <c r="J1300" s="49">
        <v>4</v>
      </c>
    </row>
    <row r="1301" spans="1:11" s="49" customFormat="1" ht="18">
      <c r="A1301" s="447" t="s">
        <v>453</v>
      </c>
      <c r="B1301" s="451"/>
      <c r="C1301" s="451"/>
      <c r="D1301" s="450" t="s">
        <v>140</v>
      </c>
      <c r="E1301" s="49">
        <f t="shared" si="15024"/>
        <v>8</v>
      </c>
      <c r="F1301" s="231">
        <f t="shared" si="15025"/>
        <v>5</v>
      </c>
      <c r="G1301" s="298"/>
      <c r="H1301" s="298"/>
      <c r="J1301" s="49">
        <v>5</v>
      </c>
    </row>
    <row r="1302" spans="1:11" s="49" customFormat="1" ht="18">
      <c r="A1302" s="447" t="s">
        <v>2963</v>
      </c>
      <c r="B1302" s="452"/>
      <c r="C1302" s="452"/>
      <c r="D1302" s="450" t="s">
        <v>135</v>
      </c>
      <c r="E1302" s="49">
        <f t="shared" si="15024"/>
        <v>48</v>
      </c>
      <c r="F1302" s="231">
        <f t="shared" si="15025"/>
        <v>0</v>
      </c>
      <c r="K1302" s="317"/>
    </row>
    <row r="1303" spans="1:11" s="49" customFormat="1" ht="18">
      <c r="A1303" s="447" t="s">
        <v>905</v>
      </c>
      <c r="B1303" s="451"/>
      <c r="C1303" s="451"/>
      <c r="D1303" s="450" t="s">
        <v>135</v>
      </c>
      <c r="E1303" s="49">
        <f t="shared" si="15024"/>
        <v>7</v>
      </c>
      <c r="F1303" s="231">
        <f t="shared" si="15025"/>
        <v>0</v>
      </c>
      <c r="G1303" s="298"/>
      <c r="H1303" s="298"/>
    </row>
    <row r="1304" spans="1:11" s="49" customFormat="1" ht="18.75">
      <c r="A1304" s="447" t="s">
        <v>1942</v>
      </c>
      <c r="B1304" s="449"/>
      <c r="C1304" s="449"/>
      <c r="D1304" s="450" t="s">
        <v>140</v>
      </c>
      <c r="E1304" s="49">
        <f t="shared" si="15024"/>
        <v>14</v>
      </c>
      <c r="F1304" s="231">
        <f t="shared" si="15025"/>
        <v>3</v>
      </c>
      <c r="G1304" s="298"/>
      <c r="H1304" s="298"/>
      <c r="I1304" s="49">
        <v>3</v>
      </c>
    </row>
    <row r="1305" spans="1:11" s="49" customFormat="1" ht="18">
      <c r="A1305" s="447" t="s">
        <v>516</v>
      </c>
      <c r="B1305" s="452"/>
      <c r="C1305" s="452"/>
      <c r="D1305" s="450" t="s">
        <v>129</v>
      </c>
      <c r="E1305" s="49">
        <f t="shared" si="15024"/>
        <v>1</v>
      </c>
      <c r="F1305" s="231">
        <f t="shared" si="15025"/>
        <v>0</v>
      </c>
      <c r="G1305" s="298"/>
      <c r="H1305" s="298"/>
    </row>
    <row r="1306" spans="1:11" s="49" customFormat="1" ht="18">
      <c r="A1306" s="447" t="s">
        <v>571</v>
      </c>
      <c r="B1306" s="451"/>
      <c r="C1306" s="451"/>
      <c r="D1306" s="450" t="s">
        <v>129</v>
      </c>
      <c r="E1306" s="49">
        <f t="shared" si="15024"/>
        <v>9</v>
      </c>
      <c r="F1306" s="231">
        <f t="shared" si="15025"/>
        <v>0</v>
      </c>
      <c r="G1306" s="298"/>
      <c r="H1306" s="298"/>
    </row>
    <row r="1307" spans="1:11" s="49" customFormat="1" ht="18.75">
      <c r="A1307" s="447" t="s">
        <v>2308</v>
      </c>
      <c r="B1307" s="449"/>
      <c r="C1307" s="449"/>
      <c r="D1307" s="450" t="s">
        <v>135</v>
      </c>
      <c r="E1307" s="49">
        <f t="shared" si="15024"/>
        <v>46</v>
      </c>
      <c r="F1307" s="231">
        <f t="shared" si="15025"/>
        <v>0</v>
      </c>
      <c r="G1307" s="298"/>
      <c r="H1307" s="298"/>
    </row>
    <row r="1308" spans="1:11" s="49" customFormat="1" ht="18">
      <c r="A1308" s="447" t="s">
        <v>1329</v>
      </c>
      <c r="B1308" s="451"/>
      <c r="C1308" s="451"/>
      <c r="D1308" s="450" t="s">
        <v>137</v>
      </c>
      <c r="E1308" s="49">
        <f t="shared" si="15024"/>
        <v>6</v>
      </c>
      <c r="F1308" s="231">
        <f t="shared" si="15025"/>
        <v>33</v>
      </c>
      <c r="H1308" s="49">
        <v>23</v>
      </c>
      <c r="I1308" s="49">
        <v>10</v>
      </c>
    </row>
    <row r="1309" spans="1:11" s="49" customFormat="1" ht="18">
      <c r="A1309" s="447" t="s">
        <v>1887</v>
      </c>
      <c r="B1309" s="452"/>
      <c r="C1309" s="452"/>
      <c r="D1309" s="450" t="s">
        <v>129</v>
      </c>
      <c r="E1309" s="49">
        <f t="shared" si="15024"/>
        <v>0</v>
      </c>
      <c r="F1309" s="231">
        <f t="shared" si="15025"/>
        <v>0</v>
      </c>
      <c r="G1309" s="298"/>
      <c r="H1309" s="298"/>
    </row>
    <row r="1310" spans="1:11" s="49" customFormat="1" ht="18">
      <c r="A1310" s="447" t="s">
        <v>2835</v>
      </c>
      <c r="B1310" s="452"/>
      <c r="C1310" s="452"/>
      <c r="D1310" s="450" t="s">
        <v>129</v>
      </c>
      <c r="E1310" s="49">
        <f t="shared" si="15024"/>
        <v>0</v>
      </c>
      <c r="F1310" s="231">
        <f t="shared" si="15025"/>
        <v>0</v>
      </c>
      <c r="G1310" s="298"/>
      <c r="H1310" s="298"/>
    </row>
    <row r="1311" spans="1:11" s="49" customFormat="1" ht="18">
      <c r="A1311" s="447" t="s">
        <v>3641</v>
      </c>
      <c r="B1311" s="453"/>
      <c r="C1311" s="453"/>
      <c r="D1311" s="450" t="s">
        <v>129</v>
      </c>
      <c r="E1311" s="49">
        <f t="shared" si="15024"/>
        <v>0</v>
      </c>
      <c r="F1311" s="231">
        <f t="shared" si="15025"/>
        <v>0</v>
      </c>
      <c r="G1311" s="298"/>
      <c r="H1311" s="298"/>
    </row>
    <row r="1312" spans="1:11" s="49" customFormat="1" ht="18">
      <c r="A1312" s="447" t="s">
        <v>2462</v>
      </c>
      <c r="B1312" s="452"/>
      <c r="C1312" s="452"/>
      <c r="D1312" s="450" t="s">
        <v>129</v>
      </c>
      <c r="E1312" s="49">
        <f t="shared" si="15024"/>
        <v>0</v>
      </c>
      <c r="F1312" s="231">
        <f t="shared" si="15025"/>
        <v>0</v>
      </c>
      <c r="G1312" s="298"/>
      <c r="H1312" s="298"/>
    </row>
    <row r="1313" spans="1:11" s="49" customFormat="1" ht="18">
      <c r="A1313" s="447" t="s">
        <v>3518</v>
      </c>
      <c r="B1313" s="451"/>
      <c r="C1313" s="451"/>
      <c r="D1313" s="450" t="s">
        <v>129</v>
      </c>
      <c r="E1313" s="49">
        <f t="shared" si="15024"/>
        <v>4</v>
      </c>
      <c r="F1313" s="231">
        <f t="shared" si="15025"/>
        <v>0</v>
      </c>
      <c r="G1313" s="298"/>
      <c r="H1313" s="298"/>
    </row>
    <row r="1314" spans="1:11" s="49" customFormat="1" ht="18">
      <c r="A1314" s="447" t="s">
        <v>519</v>
      </c>
      <c r="B1314" s="452"/>
      <c r="C1314" s="452"/>
      <c r="D1314" s="450" t="s">
        <v>129</v>
      </c>
      <c r="E1314" s="49">
        <f t="shared" si="15024"/>
        <v>0</v>
      </c>
      <c r="F1314" s="231">
        <f t="shared" si="15025"/>
        <v>0</v>
      </c>
      <c r="G1314" s="298"/>
      <c r="H1314" s="298"/>
    </row>
    <row r="1315" spans="1:11" s="49" customFormat="1" ht="18.75">
      <c r="A1315" s="447" t="s">
        <v>576</v>
      </c>
      <c r="B1315" s="449"/>
      <c r="C1315" s="449"/>
      <c r="D1315" s="1" t="s">
        <v>131</v>
      </c>
      <c r="E1315" s="49">
        <f t="shared" si="15024"/>
        <v>5</v>
      </c>
      <c r="F1315" s="231">
        <f t="shared" si="15025"/>
        <v>14</v>
      </c>
      <c r="G1315" s="298"/>
      <c r="H1315" s="298">
        <v>14</v>
      </c>
    </row>
    <row r="1316" spans="1:11" s="49" customFormat="1" ht="18">
      <c r="A1316" s="447" t="s">
        <v>2001</v>
      </c>
      <c r="B1316" s="452"/>
      <c r="C1316" s="452"/>
      <c r="D1316" s="287" t="s">
        <v>130</v>
      </c>
      <c r="E1316" s="49">
        <f t="shared" si="15024"/>
        <v>0</v>
      </c>
      <c r="F1316" s="231">
        <f t="shared" si="15025"/>
        <v>0</v>
      </c>
      <c r="K1316" s="162"/>
    </row>
    <row r="1317" spans="1:11" s="49" customFormat="1" ht="18">
      <c r="A1317" s="447" t="s">
        <v>3495</v>
      </c>
      <c r="B1317" s="452"/>
      <c r="C1317" s="452"/>
      <c r="D1317" s="450" t="s">
        <v>129</v>
      </c>
      <c r="E1317" s="49">
        <f t="shared" si="15024"/>
        <v>1</v>
      </c>
      <c r="F1317" s="231">
        <f t="shared" si="15025"/>
        <v>0</v>
      </c>
      <c r="G1317" s="298"/>
      <c r="H1317" s="298"/>
    </row>
    <row r="1318" spans="1:11" s="49" customFormat="1" ht="18">
      <c r="A1318" s="447" t="s">
        <v>2307</v>
      </c>
      <c r="B1318" s="453"/>
      <c r="C1318" s="453"/>
      <c r="D1318" s="450" t="s">
        <v>129</v>
      </c>
      <c r="E1318" s="49">
        <f t="shared" si="15024"/>
        <v>0</v>
      </c>
      <c r="F1318" s="231">
        <f t="shared" si="15025"/>
        <v>1</v>
      </c>
      <c r="G1318" s="298"/>
      <c r="H1318" s="298"/>
      <c r="I1318" s="49">
        <v>1</v>
      </c>
    </row>
    <row r="1319" spans="1:11" s="49" customFormat="1" ht="18">
      <c r="A1319" s="447" t="s">
        <v>1897</v>
      </c>
      <c r="B1319" s="453"/>
      <c r="C1319" s="453"/>
      <c r="D1319" s="450" t="s">
        <v>132</v>
      </c>
      <c r="E1319" s="49">
        <f t="shared" si="15024"/>
        <v>1</v>
      </c>
      <c r="F1319" s="231">
        <f t="shared" si="15025"/>
        <v>0</v>
      </c>
    </row>
    <row r="1320" spans="1:11" s="49" customFormat="1" ht="18">
      <c r="A1320" s="447" t="s">
        <v>2971</v>
      </c>
      <c r="B1320" s="452"/>
      <c r="C1320" s="452"/>
      <c r="D1320" s="450" t="s">
        <v>129</v>
      </c>
      <c r="E1320" s="49">
        <f t="shared" si="15024"/>
        <v>1</v>
      </c>
      <c r="F1320" s="231">
        <f t="shared" si="15025"/>
        <v>0</v>
      </c>
      <c r="G1320" s="298"/>
      <c r="H1320" s="298"/>
      <c r="K1320" s="28"/>
    </row>
    <row r="1321" spans="1:11" s="49" customFormat="1" ht="18">
      <c r="A1321" s="447" t="s">
        <v>3565</v>
      </c>
      <c r="B1321" s="452"/>
      <c r="C1321" s="452"/>
      <c r="D1321" s="450" t="s">
        <v>129</v>
      </c>
      <c r="E1321" s="49">
        <f t="shared" si="15024"/>
        <v>0</v>
      </c>
      <c r="F1321" s="231">
        <f t="shared" si="15025"/>
        <v>0</v>
      </c>
      <c r="G1321" s="298"/>
      <c r="H1321" s="298"/>
    </row>
    <row r="1322" spans="1:11" s="49" customFormat="1" ht="18">
      <c r="A1322" s="447" t="s">
        <v>3461</v>
      </c>
      <c r="B1322" s="452"/>
      <c r="C1322" s="452"/>
      <c r="D1322" s="450" t="s">
        <v>129</v>
      </c>
      <c r="E1322" s="49">
        <f t="shared" si="15024"/>
        <v>0</v>
      </c>
      <c r="F1322" s="231">
        <f t="shared" si="15025"/>
        <v>0</v>
      </c>
      <c r="G1322" s="298"/>
      <c r="H1322" s="298"/>
    </row>
    <row r="1323" spans="1:11" s="49" customFormat="1" ht="18">
      <c r="A1323" s="447" t="s">
        <v>2375</v>
      </c>
      <c r="B1323" s="451"/>
      <c r="C1323" s="451"/>
      <c r="D1323" s="450" t="s">
        <v>129</v>
      </c>
      <c r="E1323" s="49">
        <f t="shared" si="15024"/>
        <v>1</v>
      </c>
      <c r="F1323" s="231">
        <f t="shared" si="15025"/>
        <v>0</v>
      </c>
      <c r="G1323" s="298"/>
      <c r="H1323" s="298"/>
    </row>
    <row r="1324" spans="1:11" s="49" customFormat="1" ht="18">
      <c r="A1324" s="447" t="s">
        <v>3034</v>
      </c>
      <c r="B1324" s="452"/>
      <c r="C1324" s="452"/>
      <c r="D1324" s="450" t="s">
        <v>129</v>
      </c>
      <c r="E1324" s="49">
        <f t="shared" si="15024"/>
        <v>0</v>
      </c>
      <c r="F1324" s="231">
        <f t="shared" si="15025"/>
        <v>8</v>
      </c>
      <c r="G1324" s="298"/>
      <c r="H1324" s="298"/>
      <c r="I1324" s="49">
        <v>8</v>
      </c>
    </row>
    <row r="1325" spans="1:11" s="49" customFormat="1" ht="18">
      <c r="A1325" s="447" t="s">
        <v>3628</v>
      </c>
      <c r="B1325" s="452"/>
      <c r="C1325" s="452"/>
      <c r="D1325" s="450" t="s">
        <v>129</v>
      </c>
      <c r="E1325" s="49">
        <f t="shared" si="15024"/>
        <v>0</v>
      </c>
      <c r="F1325" s="231">
        <f t="shared" si="15025"/>
        <v>0</v>
      </c>
      <c r="G1325" s="298"/>
      <c r="H1325" s="298"/>
    </row>
    <row r="1326" spans="1:11" s="49" customFormat="1" ht="18">
      <c r="A1326" s="447" t="s">
        <v>577</v>
      </c>
      <c r="B1326" s="452"/>
      <c r="C1326" s="452"/>
      <c r="D1326" s="450" t="s">
        <v>129</v>
      </c>
      <c r="E1326" s="49">
        <f t="shared" si="15024"/>
        <v>5</v>
      </c>
      <c r="F1326" s="231">
        <f t="shared" si="15025"/>
        <v>0</v>
      </c>
      <c r="G1326" s="298"/>
      <c r="H1326" s="298"/>
    </row>
    <row r="1327" spans="1:11" s="49" customFormat="1" ht="18">
      <c r="A1327" s="447" t="s">
        <v>2452</v>
      </c>
      <c r="B1327" s="452"/>
      <c r="C1327" s="452"/>
      <c r="D1327" s="450" t="s">
        <v>129</v>
      </c>
      <c r="E1327" s="49">
        <f t="shared" si="15024"/>
        <v>0</v>
      </c>
      <c r="F1327" s="231">
        <f t="shared" si="15025"/>
        <v>0</v>
      </c>
      <c r="K1327" s="162"/>
    </row>
    <row r="1328" spans="1:11" s="49" customFormat="1" ht="18">
      <c r="A1328" s="447" t="s">
        <v>3629</v>
      </c>
      <c r="B1328" s="452"/>
      <c r="C1328" s="452"/>
      <c r="D1328" s="450" t="s">
        <v>129</v>
      </c>
      <c r="E1328" s="49">
        <f t="shared" si="15024"/>
        <v>1</v>
      </c>
      <c r="F1328" s="231">
        <f t="shared" si="15025"/>
        <v>7</v>
      </c>
      <c r="G1328" s="298"/>
      <c r="H1328" s="298">
        <v>7</v>
      </c>
    </row>
    <row r="1329" spans="1:11" s="49" customFormat="1" ht="18">
      <c r="A1329" s="447" t="s">
        <v>3686</v>
      </c>
      <c r="B1329" s="452"/>
      <c r="C1329" s="452"/>
      <c r="D1329" s="450" t="s">
        <v>129</v>
      </c>
      <c r="E1329" s="49">
        <f t="shared" si="15024"/>
        <v>0</v>
      </c>
      <c r="F1329" s="231">
        <f t="shared" si="15025"/>
        <v>0</v>
      </c>
    </row>
    <row r="1330" spans="1:11" s="49" customFormat="1" ht="18">
      <c r="A1330" s="447" t="s">
        <v>3548</v>
      </c>
      <c r="B1330" s="452"/>
      <c r="C1330" s="452"/>
      <c r="D1330" s="450" t="s">
        <v>129</v>
      </c>
      <c r="E1330" s="49">
        <f t="shared" si="15024"/>
        <v>1</v>
      </c>
      <c r="F1330" s="231">
        <f t="shared" si="15025"/>
        <v>0</v>
      </c>
      <c r="G1330" s="298"/>
      <c r="H1330" s="298"/>
    </row>
    <row r="1331" spans="1:11" s="49" customFormat="1" ht="18">
      <c r="A1331" s="447" t="s">
        <v>3000</v>
      </c>
      <c r="B1331" s="453"/>
      <c r="C1331" s="453"/>
      <c r="D1331" s="450" t="s">
        <v>129</v>
      </c>
      <c r="E1331" s="49">
        <f t="shared" si="15024"/>
        <v>0</v>
      </c>
      <c r="F1331" s="231">
        <f t="shared" si="15025"/>
        <v>0</v>
      </c>
      <c r="K1331" s="162"/>
    </row>
    <row r="1332" spans="1:11" s="49" customFormat="1" ht="18">
      <c r="A1332" s="447" t="s">
        <v>1899</v>
      </c>
      <c r="B1332" s="452"/>
      <c r="C1332" s="452"/>
      <c r="D1332" s="287" t="s">
        <v>130</v>
      </c>
      <c r="E1332" s="49">
        <f t="shared" si="15024"/>
        <v>7</v>
      </c>
      <c r="F1332" s="231">
        <f t="shared" si="15025"/>
        <v>0</v>
      </c>
      <c r="G1332" s="298"/>
      <c r="H1332" s="298"/>
    </row>
    <row r="1333" spans="1:11" s="49" customFormat="1" ht="18">
      <c r="A1333" s="447" t="s">
        <v>3031</v>
      </c>
      <c r="B1333" s="452"/>
      <c r="C1333" s="452"/>
      <c r="D1333" s="450" t="s">
        <v>129</v>
      </c>
      <c r="E1333" s="49">
        <f t="shared" si="15024"/>
        <v>1</v>
      </c>
      <c r="F1333" s="231">
        <f t="shared" si="15025"/>
        <v>0</v>
      </c>
      <c r="G1333" s="298"/>
      <c r="H1333" s="298"/>
    </row>
    <row r="1334" spans="1:11" s="49" customFormat="1" ht="18">
      <c r="A1334" s="447" t="s">
        <v>3580</v>
      </c>
      <c r="B1334" s="453"/>
      <c r="C1334" s="453"/>
      <c r="D1334" s="450" t="s">
        <v>129</v>
      </c>
      <c r="E1334" s="49">
        <f t="shared" si="15024"/>
        <v>0</v>
      </c>
      <c r="F1334" s="231">
        <f t="shared" si="15025"/>
        <v>0</v>
      </c>
      <c r="G1334" s="298"/>
      <c r="H1334" s="298"/>
    </row>
    <row r="1335" spans="1:11" s="49" customFormat="1" ht="18">
      <c r="A1335" s="447" t="s">
        <v>2884</v>
      </c>
      <c r="B1335" s="452"/>
      <c r="C1335" s="452"/>
      <c r="D1335" s="287" t="s">
        <v>130</v>
      </c>
      <c r="E1335" s="49">
        <f t="shared" si="15024"/>
        <v>3</v>
      </c>
      <c r="F1335" s="231">
        <f t="shared" si="15025"/>
        <v>11</v>
      </c>
      <c r="G1335" s="298"/>
      <c r="H1335" s="298"/>
      <c r="I1335" s="49">
        <v>11</v>
      </c>
    </row>
    <row r="1336" spans="1:11" s="49" customFormat="1" ht="18">
      <c r="A1336" s="447" t="s">
        <v>1998</v>
      </c>
      <c r="B1336" s="452"/>
      <c r="C1336" s="452"/>
      <c r="D1336" s="450" t="s">
        <v>129</v>
      </c>
      <c r="E1336" s="49">
        <f t="shared" si="15024"/>
        <v>1</v>
      </c>
      <c r="F1336" s="231">
        <f t="shared" si="15025"/>
        <v>0</v>
      </c>
      <c r="G1336" s="298"/>
      <c r="H1336" s="298"/>
    </row>
    <row r="1337" spans="1:11" s="49" customFormat="1" ht="18.75">
      <c r="A1337" s="447" t="s">
        <v>2943</v>
      </c>
      <c r="B1337" s="448"/>
      <c r="C1337" s="449"/>
      <c r="D1337" s="450" t="s">
        <v>129</v>
      </c>
      <c r="E1337" s="49">
        <f t="shared" si="15024"/>
        <v>0</v>
      </c>
      <c r="F1337" s="231">
        <f t="shared" si="15025"/>
        <v>0</v>
      </c>
      <c r="G1337" s="298"/>
      <c r="H1337" s="298"/>
    </row>
    <row r="1338" spans="1:11" s="49" customFormat="1" ht="18.75">
      <c r="A1338" s="447" t="s">
        <v>2931</v>
      </c>
      <c r="B1338" s="448"/>
      <c r="C1338" s="449"/>
      <c r="D1338" s="450" t="s">
        <v>140</v>
      </c>
      <c r="E1338" s="49">
        <f t="shared" si="15024"/>
        <v>133</v>
      </c>
      <c r="F1338" s="231">
        <f t="shared" si="15025"/>
        <v>156</v>
      </c>
      <c r="G1338" s="298"/>
      <c r="H1338" s="298">
        <v>156</v>
      </c>
    </row>
    <row r="1339" spans="1:11" s="49" customFormat="1" ht="18.75">
      <c r="A1339" s="447" t="s">
        <v>1638</v>
      </c>
      <c r="B1339" s="449"/>
      <c r="C1339" s="449"/>
      <c r="D1339" s="1" t="s">
        <v>131</v>
      </c>
      <c r="E1339" s="49">
        <f t="shared" si="15024"/>
        <v>12</v>
      </c>
      <c r="F1339" s="231">
        <f t="shared" si="15025"/>
        <v>87</v>
      </c>
      <c r="G1339" s="298"/>
      <c r="H1339" s="298">
        <v>79</v>
      </c>
      <c r="J1339" s="49">
        <v>8</v>
      </c>
    </row>
    <row r="1340" spans="1:11" s="49" customFormat="1" ht="18">
      <c r="A1340" s="447" t="s">
        <v>2995</v>
      </c>
      <c r="B1340" s="453"/>
      <c r="C1340" s="453"/>
      <c r="D1340" s="287" t="s">
        <v>130</v>
      </c>
      <c r="E1340" s="49">
        <f t="shared" si="15024"/>
        <v>6</v>
      </c>
      <c r="F1340" s="231">
        <f t="shared" si="15025"/>
        <v>6</v>
      </c>
      <c r="G1340" s="298"/>
      <c r="H1340" s="298"/>
      <c r="J1340" s="49">
        <v>6</v>
      </c>
    </row>
    <row r="1341" spans="1:11" s="49" customFormat="1" ht="18">
      <c r="A1341" s="447" t="s">
        <v>2993</v>
      </c>
      <c r="B1341" s="452"/>
      <c r="C1341" s="452"/>
      <c r="D1341" s="450" t="s">
        <v>132</v>
      </c>
      <c r="E1341" s="49">
        <f t="shared" ref="E1341:E1404" si="15026">COUNTIF($A$1131:$BHE$1204,A1341)</f>
        <v>0</v>
      </c>
      <c r="F1341" s="231">
        <f t="shared" ref="F1341:F1404" si="15027">SUM(G1341:K1341)</f>
        <v>0</v>
      </c>
      <c r="G1341" s="298"/>
      <c r="H1341" s="298"/>
    </row>
    <row r="1342" spans="1:11" s="49" customFormat="1" ht="18">
      <c r="A1342" s="447" t="s">
        <v>3380</v>
      </c>
      <c r="B1342" s="451"/>
      <c r="C1342" s="451"/>
      <c r="D1342" s="450" t="s">
        <v>129</v>
      </c>
      <c r="E1342" s="49">
        <f t="shared" si="15026"/>
        <v>1</v>
      </c>
      <c r="F1342" s="231">
        <f t="shared" si="15027"/>
        <v>0</v>
      </c>
      <c r="G1342" s="298"/>
      <c r="H1342" s="298"/>
    </row>
    <row r="1343" spans="1:11" s="49" customFormat="1" ht="18">
      <c r="A1343" s="447" t="s">
        <v>2425</v>
      </c>
      <c r="B1343" s="453"/>
      <c r="C1343" s="453"/>
      <c r="D1343" s="450" t="s">
        <v>129</v>
      </c>
      <c r="E1343" s="49">
        <f t="shared" si="15026"/>
        <v>2</v>
      </c>
      <c r="F1343" s="231">
        <f t="shared" si="15027"/>
        <v>3</v>
      </c>
      <c r="J1343" s="49">
        <v>3</v>
      </c>
      <c r="K1343" s="162"/>
    </row>
    <row r="1344" spans="1:11" s="49" customFormat="1" ht="18">
      <c r="A1344" s="447" t="s">
        <v>442</v>
      </c>
      <c r="B1344" s="451"/>
      <c r="C1344" s="451"/>
      <c r="D1344" s="1" t="s">
        <v>131</v>
      </c>
      <c r="E1344" s="49">
        <f t="shared" si="15026"/>
        <v>7</v>
      </c>
      <c r="F1344" s="231">
        <f t="shared" si="15027"/>
        <v>0</v>
      </c>
      <c r="G1344" s="298"/>
      <c r="H1344" s="298"/>
    </row>
    <row r="1345" spans="1:11" s="49" customFormat="1" ht="18">
      <c r="A1345" s="447" t="s">
        <v>2326</v>
      </c>
      <c r="B1345" s="452"/>
      <c r="C1345" s="452"/>
      <c r="D1345" s="450" t="s">
        <v>129</v>
      </c>
      <c r="E1345" s="49">
        <f t="shared" si="15026"/>
        <v>0</v>
      </c>
      <c r="F1345" s="231">
        <f t="shared" si="15027"/>
        <v>0</v>
      </c>
    </row>
    <row r="1346" spans="1:11" s="49" customFormat="1" ht="18">
      <c r="A1346" s="447" t="s">
        <v>1706</v>
      </c>
      <c r="B1346" s="452"/>
      <c r="C1346" s="452"/>
      <c r="D1346" s="450" t="s">
        <v>129</v>
      </c>
      <c r="E1346" s="49">
        <f t="shared" si="15026"/>
        <v>0</v>
      </c>
      <c r="F1346" s="231">
        <f t="shared" si="15027"/>
        <v>0</v>
      </c>
      <c r="G1346" s="298"/>
      <c r="H1346" s="298"/>
    </row>
    <row r="1347" spans="1:11" s="49" customFormat="1" ht="18">
      <c r="A1347" s="447" t="s">
        <v>2930</v>
      </c>
      <c r="B1347" s="452"/>
      <c r="C1347" s="452"/>
      <c r="D1347" s="450" t="s">
        <v>129</v>
      </c>
      <c r="E1347" s="49">
        <f t="shared" si="15026"/>
        <v>1</v>
      </c>
      <c r="F1347" s="231">
        <f t="shared" si="15027"/>
        <v>3</v>
      </c>
      <c r="G1347" s="298"/>
      <c r="H1347" s="298"/>
      <c r="J1347" s="49">
        <v>3</v>
      </c>
    </row>
    <row r="1348" spans="1:11" s="49" customFormat="1" ht="18">
      <c r="A1348" s="447" t="s">
        <v>3605</v>
      </c>
      <c r="B1348" s="451"/>
      <c r="C1348" s="451"/>
      <c r="D1348" s="287" t="s">
        <v>130</v>
      </c>
      <c r="E1348" s="49">
        <f t="shared" si="15026"/>
        <v>3</v>
      </c>
      <c r="F1348" s="231">
        <f t="shared" si="15027"/>
        <v>0</v>
      </c>
      <c r="G1348" s="298"/>
      <c r="H1348" s="298"/>
    </row>
    <row r="1349" spans="1:11" s="49" customFormat="1" ht="18.75">
      <c r="A1349" s="447" t="s">
        <v>1296</v>
      </c>
      <c r="B1349" s="448"/>
      <c r="C1349" s="449"/>
      <c r="D1349" s="450" t="s">
        <v>140</v>
      </c>
      <c r="E1349" s="49">
        <f t="shared" si="15026"/>
        <v>36</v>
      </c>
      <c r="F1349" s="231">
        <f t="shared" si="15027"/>
        <v>16</v>
      </c>
      <c r="G1349" s="298"/>
      <c r="H1349" s="298">
        <v>16</v>
      </c>
    </row>
    <row r="1350" spans="1:11" s="49" customFormat="1" ht="18">
      <c r="A1350" s="447" t="s">
        <v>3545</v>
      </c>
      <c r="B1350" s="452"/>
      <c r="C1350" s="452"/>
      <c r="D1350" s="450" t="s">
        <v>129</v>
      </c>
      <c r="E1350" s="49">
        <f t="shared" si="15026"/>
        <v>2</v>
      </c>
      <c r="F1350" s="231">
        <f t="shared" si="15027"/>
        <v>8</v>
      </c>
      <c r="J1350" s="49">
        <v>8</v>
      </c>
    </row>
    <row r="1351" spans="1:11" s="49" customFormat="1" ht="18">
      <c r="A1351" s="447" t="s">
        <v>1622</v>
      </c>
      <c r="B1351" s="452"/>
      <c r="C1351" s="452"/>
      <c r="D1351" s="450" t="s">
        <v>129</v>
      </c>
      <c r="E1351" s="49">
        <f t="shared" si="15026"/>
        <v>2</v>
      </c>
      <c r="F1351" s="231">
        <f t="shared" si="15027"/>
        <v>0</v>
      </c>
      <c r="G1351" s="298"/>
      <c r="H1351" s="298"/>
    </row>
    <row r="1352" spans="1:11" s="49" customFormat="1" ht="18">
      <c r="A1352" s="447" t="s">
        <v>2036</v>
      </c>
      <c r="B1352" s="452"/>
      <c r="C1352" s="452"/>
      <c r="D1352" s="450" t="s">
        <v>132</v>
      </c>
      <c r="E1352" s="49">
        <f t="shared" si="15026"/>
        <v>8</v>
      </c>
      <c r="F1352" s="231">
        <f t="shared" si="15027"/>
        <v>40</v>
      </c>
      <c r="G1352" s="298"/>
      <c r="H1352" s="298">
        <v>40</v>
      </c>
    </row>
    <row r="1353" spans="1:11" s="49" customFormat="1" ht="18">
      <c r="A1353" s="447" t="s">
        <v>3619</v>
      </c>
      <c r="B1353" s="453"/>
      <c r="C1353" s="453"/>
      <c r="D1353" s="450" t="s">
        <v>129</v>
      </c>
      <c r="E1353" s="49">
        <f t="shared" si="15026"/>
        <v>0</v>
      </c>
      <c r="F1353" s="231">
        <f t="shared" si="15027"/>
        <v>0</v>
      </c>
      <c r="G1353" s="298"/>
      <c r="H1353" s="298"/>
      <c r="K1353" s="162"/>
    </row>
    <row r="1354" spans="1:11" s="49" customFormat="1" ht="18">
      <c r="A1354" s="447" t="s">
        <v>3600</v>
      </c>
      <c r="B1354" s="452"/>
      <c r="C1354" s="452"/>
      <c r="D1354" s="450" t="s">
        <v>129</v>
      </c>
      <c r="E1354" s="49">
        <f t="shared" si="15026"/>
        <v>2</v>
      </c>
      <c r="F1354" s="231">
        <f t="shared" si="15027"/>
        <v>1</v>
      </c>
      <c r="I1354" s="49">
        <v>1</v>
      </c>
      <c r="K1354" s="162"/>
    </row>
    <row r="1355" spans="1:11" s="49" customFormat="1" ht="18">
      <c r="A1355" s="447" t="s">
        <v>3410</v>
      </c>
      <c r="B1355" s="452"/>
      <c r="C1355" s="452"/>
      <c r="D1355" s="450" t="s">
        <v>129</v>
      </c>
      <c r="E1355" s="49">
        <f t="shared" si="15026"/>
        <v>0</v>
      </c>
      <c r="F1355" s="231">
        <f t="shared" si="15027"/>
        <v>0</v>
      </c>
      <c r="G1355" s="298"/>
      <c r="H1355" s="298"/>
    </row>
    <row r="1356" spans="1:11" s="49" customFormat="1" ht="18">
      <c r="A1356" s="447" t="s">
        <v>3616</v>
      </c>
      <c r="B1356" s="452"/>
      <c r="C1356" s="452"/>
      <c r="D1356" s="450" t="s">
        <v>129</v>
      </c>
      <c r="E1356" s="49">
        <f t="shared" si="15026"/>
        <v>0</v>
      </c>
      <c r="F1356" s="231">
        <f t="shared" si="15027"/>
        <v>0</v>
      </c>
      <c r="K1356" s="162"/>
    </row>
    <row r="1357" spans="1:11" s="49" customFormat="1" ht="18">
      <c r="A1357" s="447" t="s">
        <v>1980</v>
      </c>
      <c r="B1357" s="452"/>
      <c r="C1357" s="452"/>
      <c r="D1357" s="287" t="s">
        <v>130</v>
      </c>
      <c r="E1357" s="49">
        <f t="shared" si="15026"/>
        <v>2</v>
      </c>
      <c r="F1357" s="231">
        <f t="shared" si="15027"/>
        <v>0</v>
      </c>
      <c r="G1357" s="298"/>
      <c r="H1357" s="298"/>
    </row>
    <row r="1358" spans="1:11" s="49" customFormat="1" ht="18">
      <c r="A1358" s="447" t="s">
        <v>3704</v>
      </c>
      <c r="B1358" s="453"/>
      <c r="C1358" s="453"/>
      <c r="D1358" s="450" t="s">
        <v>129</v>
      </c>
      <c r="E1358" s="49">
        <f t="shared" si="15026"/>
        <v>0</v>
      </c>
      <c r="F1358" s="231">
        <f t="shared" si="15027"/>
        <v>0</v>
      </c>
      <c r="K1358" s="162"/>
    </row>
    <row r="1359" spans="1:11" s="49" customFormat="1" ht="18">
      <c r="A1359" s="447" t="s">
        <v>3459</v>
      </c>
      <c r="B1359" s="452"/>
      <c r="C1359" s="452"/>
      <c r="D1359" s="287" t="s">
        <v>130</v>
      </c>
      <c r="E1359" s="49">
        <f t="shared" si="15026"/>
        <v>1</v>
      </c>
      <c r="F1359" s="231">
        <f t="shared" si="15027"/>
        <v>0</v>
      </c>
      <c r="G1359" s="298"/>
      <c r="H1359" s="298"/>
    </row>
    <row r="1360" spans="1:11" s="49" customFormat="1" ht="18">
      <c r="A1360" s="447" t="s">
        <v>1305</v>
      </c>
      <c r="B1360" s="451"/>
      <c r="C1360" s="451"/>
      <c r="D1360" s="450" t="s">
        <v>129</v>
      </c>
      <c r="E1360" s="49">
        <f t="shared" si="15026"/>
        <v>2</v>
      </c>
      <c r="F1360" s="231">
        <f t="shared" si="15027"/>
        <v>0</v>
      </c>
      <c r="G1360" s="298"/>
      <c r="H1360" s="298"/>
    </row>
    <row r="1361" spans="1:11" s="49" customFormat="1" ht="18">
      <c r="A1361" s="447" t="s">
        <v>460</v>
      </c>
      <c r="B1361" s="451"/>
      <c r="C1361" s="451"/>
      <c r="D1361" s="450" t="s">
        <v>132</v>
      </c>
      <c r="E1361" s="49">
        <f t="shared" si="15026"/>
        <v>26</v>
      </c>
      <c r="F1361" s="231">
        <f t="shared" si="15027"/>
        <v>5</v>
      </c>
      <c r="I1361" s="49">
        <v>5</v>
      </c>
      <c r="K1361" s="162"/>
    </row>
    <row r="1362" spans="1:11" s="49" customFormat="1" ht="18">
      <c r="A1362" s="447" t="s">
        <v>3614</v>
      </c>
      <c r="B1362" s="453"/>
      <c r="C1362" s="453"/>
      <c r="D1362" s="450" t="s">
        <v>129</v>
      </c>
      <c r="E1362" s="49">
        <f t="shared" si="15026"/>
        <v>0</v>
      </c>
      <c r="F1362" s="231">
        <f t="shared" si="15027"/>
        <v>0</v>
      </c>
      <c r="G1362" s="298"/>
      <c r="H1362" s="298"/>
    </row>
    <row r="1363" spans="1:11" s="49" customFormat="1" ht="18">
      <c r="A1363" s="447" t="s">
        <v>2393</v>
      </c>
      <c r="B1363" s="453"/>
      <c r="C1363" s="453"/>
      <c r="D1363" s="450" t="s">
        <v>129</v>
      </c>
      <c r="E1363" s="49">
        <f t="shared" si="15026"/>
        <v>0</v>
      </c>
      <c r="F1363" s="231">
        <f t="shared" si="15027"/>
        <v>1</v>
      </c>
      <c r="G1363" s="298"/>
      <c r="H1363" s="298"/>
      <c r="I1363" s="49">
        <v>1</v>
      </c>
    </row>
    <row r="1364" spans="1:11" s="49" customFormat="1" ht="18.75">
      <c r="A1364" s="447" t="s">
        <v>1324</v>
      </c>
      <c r="B1364" s="449"/>
      <c r="C1364" s="449"/>
      <c r="D1364" s="450" t="s">
        <v>135</v>
      </c>
      <c r="E1364" s="49">
        <f t="shared" si="15026"/>
        <v>10</v>
      </c>
      <c r="F1364" s="231">
        <f t="shared" si="15027"/>
        <v>0</v>
      </c>
      <c r="G1364" s="298"/>
      <c r="H1364" s="298"/>
    </row>
    <row r="1365" spans="1:11" s="49" customFormat="1" ht="18">
      <c r="A1365" s="447" t="s">
        <v>2744</v>
      </c>
      <c r="B1365" s="452"/>
      <c r="C1365" s="451"/>
      <c r="D1365" s="287" t="s">
        <v>130</v>
      </c>
      <c r="E1365" s="49">
        <f t="shared" si="15026"/>
        <v>6</v>
      </c>
      <c r="F1365" s="231">
        <f t="shared" si="15027"/>
        <v>6</v>
      </c>
      <c r="I1365" s="49">
        <v>1</v>
      </c>
      <c r="J1365" s="49">
        <v>5</v>
      </c>
      <c r="K1365" s="162"/>
    </row>
    <row r="1366" spans="1:11" s="49" customFormat="1" ht="18.75">
      <c r="A1366" s="447" t="s">
        <v>430</v>
      </c>
      <c r="B1366" s="449"/>
      <c r="C1366" s="449"/>
      <c r="D1366" s="450" t="s">
        <v>133</v>
      </c>
      <c r="E1366" s="49">
        <f t="shared" si="15026"/>
        <v>52</v>
      </c>
      <c r="F1366" s="231">
        <f t="shared" si="15027"/>
        <v>0</v>
      </c>
    </row>
    <row r="1367" spans="1:11" s="49" customFormat="1" ht="18.75">
      <c r="A1367" s="447" t="s">
        <v>2871</v>
      </c>
      <c r="B1367" s="448"/>
      <c r="C1367" s="449"/>
      <c r="D1367" s="450" t="s">
        <v>132</v>
      </c>
      <c r="E1367" s="49">
        <f t="shared" si="15026"/>
        <v>1</v>
      </c>
      <c r="F1367" s="231">
        <f t="shared" si="15027"/>
        <v>0</v>
      </c>
      <c r="K1367" s="162"/>
    </row>
    <row r="1368" spans="1:11" s="49" customFormat="1" ht="18">
      <c r="A1368" s="447" t="s">
        <v>3396</v>
      </c>
      <c r="B1368" s="452"/>
      <c r="C1368" s="452"/>
      <c r="D1368" s="450" t="s">
        <v>129</v>
      </c>
      <c r="E1368" s="49">
        <f t="shared" si="15026"/>
        <v>0</v>
      </c>
      <c r="F1368" s="231">
        <f t="shared" si="15027"/>
        <v>0</v>
      </c>
      <c r="G1368" s="298"/>
      <c r="H1368" s="298"/>
    </row>
    <row r="1369" spans="1:11" s="49" customFormat="1" ht="18">
      <c r="A1369" s="447" t="s">
        <v>3440</v>
      </c>
      <c r="B1369" s="453"/>
      <c r="C1369" s="453"/>
      <c r="D1369" s="450" t="s">
        <v>129</v>
      </c>
      <c r="E1369" s="49">
        <f t="shared" si="15026"/>
        <v>0</v>
      </c>
      <c r="F1369" s="231">
        <f t="shared" si="15027"/>
        <v>0</v>
      </c>
      <c r="G1369" s="298"/>
      <c r="H1369" s="298"/>
    </row>
    <row r="1370" spans="1:11" s="49" customFormat="1" ht="18">
      <c r="A1370" s="447" t="s">
        <v>1411</v>
      </c>
      <c r="B1370" s="452"/>
      <c r="C1370" s="451"/>
      <c r="D1370" s="450" t="s">
        <v>129</v>
      </c>
      <c r="E1370" s="49">
        <f t="shared" si="15026"/>
        <v>5</v>
      </c>
      <c r="F1370" s="231">
        <f t="shared" si="15027"/>
        <v>11</v>
      </c>
      <c r="G1370" s="298"/>
      <c r="H1370" s="298"/>
      <c r="J1370" s="49">
        <v>11</v>
      </c>
    </row>
    <row r="1371" spans="1:11" s="49" customFormat="1" ht="18">
      <c r="A1371" s="447" t="s">
        <v>560</v>
      </c>
      <c r="B1371" s="452"/>
      <c r="C1371" s="452"/>
      <c r="D1371" s="450" t="s">
        <v>129</v>
      </c>
      <c r="E1371" s="49">
        <f t="shared" si="15026"/>
        <v>1</v>
      </c>
      <c r="F1371" s="231">
        <f t="shared" si="15027"/>
        <v>0</v>
      </c>
      <c r="G1371" s="298"/>
      <c r="H1371" s="298"/>
    </row>
    <row r="1372" spans="1:11" s="49" customFormat="1" ht="18">
      <c r="A1372" s="447" t="s">
        <v>495</v>
      </c>
      <c r="B1372" s="453"/>
      <c r="C1372" s="453"/>
      <c r="D1372" s="450" t="s">
        <v>129</v>
      </c>
      <c r="E1372" s="49">
        <f t="shared" si="15026"/>
        <v>3</v>
      </c>
      <c r="F1372" s="231">
        <f t="shared" si="15027"/>
        <v>0</v>
      </c>
    </row>
    <row r="1373" spans="1:11" s="49" customFormat="1" ht="18">
      <c r="A1373" s="447" t="s">
        <v>473</v>
      </c>
      <c r="B1373" s="452"/>
      <c r="C1373" s="452"/>
      <c r="D1373" s="450" t="s">
        <v>134</v>
      </c>
      <c r="E1373" s="49">
        <f t="shared" si="15026"/>
        <v>4</v>
      </c>
      <c r="F1373" s="231">
        <f t="shared" si="15027"/>
        <v>4</v>
      </c>
      <c r="G1373" s="298"/>
      <c r="H1373" s="298"/>
      <c r="I1373" s="49">
        <v>4</v>
      </c>
    </row>
    <row r="1374" spans="1:11" s="49" customFormat="1" ht="18">
      <c r="A1374" s="447" t="s">
        <v>3412</v>
      </c>
      <c r="B1374" s="452"/>
      <c r="C1374" s="452"/>
      <c r="D1374" s="1" t="s">
        <v>131</v>
      </c>
      <c r="E1374" s="49">
        <f t="shared" si="15026"/>
        <v>5</v>
      </c>
      <c r="F1374" s="231">
        <f t="shared" si="15027"/>
        <v>10</v>
      </c>
      <c r="G1374" s="298"/>
      <c r="H1374" s="298"/>
      <c r="I1374" s="49">
        <v>10</v>
      </c>
    </row>
    <row r="1375" spans="1:11" s="49" customFormat="1" ht="18">
      <c r="A1375" s="447" t="s">
        <v>3688</v>
      </c>
      <c r="B1375" s="451"/>
      <c r="C1375" s="451"/>
      <c r="D1375" s="450" t="s">
        <v>129</v>
      </c>
      <c r="E1375" s="49">
        <f t="shared" si="15026"/>
        <v>0</v>
      </c>
      <c r="F1375" s="231">
        <f t="shared" si="15027"/>
        <v>0</v>
      </c>
      <c r="G1375" s="298"/>
      <c r="H1375" s="298"/>
    </row>
    <row r="1376" spans="1:11" s="49" customFormat="1" ht="18">
      <c r="A1376" s="447" t="s">
        <v>2413</v>
      </c>
      <c r="B1376" s="453"/>
      <c r="C1376" s="453"/>
      <c r="D1376" s="450" t="s">
        <v>134</v>
      </c>
      <c r="E1376" s="49">
        <f t="shared" si="15026"/>
        <v>5</v>
      </c>
      <c r="F1376" s="231">
        <f t="shared" si="15027"/>
        <v>7</v>
      </c>
      <c r="G1376" s="298"/>
      <c r="H1376" s="298">
        <v>6</v>
      </c>
      <c r="I1376" s="49">
        <v>1</v>
      </c>
    </row>
    <row r="1377" spans="1:11" s="49" customFormat="1" ht="18">
      <c r="A1377" s="447" t="s">
        <v>527</v>
      </c>
      <c r="B1377" s="451"/>
      <c r="C1377" s="451"/>
      <c r="D1377" s="1" t="s">
        <v>131</v>
      </c>
      <c r="E1377" s="49">
        <f t="shared" si="15026"/>
        <v>8</v>
      </c>
      <c r="F1377" s="231">
        <f t="shared" si="15027"/>
        <v>0</v>
      </c>
      <c r="G1377" s="298"/>
      <c r="H1377" s="298"/>
    </row>
    <row r="1378" spans="1:11" s="49" customFormat="1" ht="18">
      <c r="A1378" s="447" t="s">
        <v>508</v>
      </c>
      <c r="B1378" s="452"/>
      <c r="C1378" s="452"/>
      <c r="D1378" s="450" t="s">
        <v>132</v>
      </c>
      <c r="E1378" s="49">
        <f t="shared" si="15026"/>
        <v>13</v>
      </c>
      <c r="F1378" s="231">
        <f t="shared" si="15027"/>
        <v>9</v>
      </c>
      <c r="G1378" s="298"/>
      <c r="H1378" s="298">
        <v>9</v>
      </c>
    </row>
    <row r="1379" spans="1:11" s="49" customFormat="1" ht="18.75">
      <c r="A1379" s="447" t="s">
        <v>3387</v>
      </c>
      <c r="B1379" s="449"/>
      <c r="C1379" s="449"/>
      <c r="D1379" s="450" t="s">
        <v>132</v>
      </c>
      <c r="E1379" s="49">
        <f t="shared" si="15026"/>
        <v>6</v>
      </c>
      <c r="F1379" s="231">
        <f t="shared" si="15027"/>
        <v>4</v>
      </c>
      <c r="G1379" s="298"/>
      <c r="H1379" s="298"/>
      <c r="J1379" s="49">
        <v>4</v>
      </c>
    </row>
    <row r="1380" spans="1:11" s="49" customFormat="1" ht="18">
      <c r="A1380" s="447" t="s">
        <v>1620</v>
      </c>
      <c r="B1380" s="451"/>
      <c r="C1380" s="451"/>
      <c r="D1380" s="287" t="s">
        <v>130</v>
      </c>
      <c r="E1380" s="49">
        <f t="shared" si="15026"/>
        <v>8</v>
      </c>
      <c r="F1380" s="231">
        <f t="shared" si="15027"/>
        <v>0</v>
      </c>
      <c r="K1380" s="162"/>
    </row>
    <row r="1381" spans="1:11" s="49" customFormat="1" ht="18.75">
      <c r="A1381" s="447" t="s">
        <v>903</v>
      </c>
      <c r="B1381" s="449"/>
      <c r="C1381" s="449"/>
      <c r="D1381" s="1" t="s">
        <v>131</v>
      </c>
      <c r="E1381" s="49">
        <f t="shared" si="15026"/>
        <v>3</v>
      </c>
      <c r="F1381" s="231">
        <f t="shared" si="15027"/>
        <v>18</v>
      </c>
      <c r="G1381" s="298"/>
      <c r="H1381" s="298">
        <v>18</v>
      </c>
    </row>
    <row r="1382" spans="1:11" s="49" customFormat="1" ht="18.75">
      <c r="A1382" s="447" t="s">
        <v>540</v>
      </c>
      <c r="B1382" s="449"/>
      <c r="C1382" s="449"/>
      <c r="D1382" s="450" t="s">
        <v>129</v>
      </c>
      <c r="E1382" s="49">
        <f t="shared" si="15026"/>
        <v>2</v>
      </c>
      <c r="F1382" s="231">
        <f t="shared" si="15027"/>
        <v>0</v>
      </c>
      <c r="G1382" s="298"/>
      <c r="H1382" s="298"/>
    </row>
    <row r="1383" spans="1:11" s="49" customFormat="1" ht="18">
      <c r="A1383" s="447" t="s">
        <v>3653</v>
      </c>
      <c r="B1383" s="452"/>
      <c r="C1383" s="451"/>
      <c r="D1383" s="450" t="s">
        <v>129</v>
      </c>
      <c r="E1383" s="49">
        <f t="shared" si="15026"/>
        <v>1</v>
      </c>
      <c r="F1383" s="231">
        <f t="shared" si="15027"/>
        <v>7</v>
      </c>
      <c r="G1383" s="298"/>
      <c r="H1383" s="298">
        <v>7</v>
      </c>
      <c r="K1383" s="317"/>
    </row>
    <row r="1384" spans="1:11" s="49" customFormat="1" ht="18">
      <c r="A1384" s="447" t="s">
        <v>1641</v>
      </c>
      <c r="B1384" s="453"/>
      <c r="C1384" s="453"/>
      <c r="D1384" s="450" t="s">
        <v>129</v>
      </c>
      <c r="E1384" s="49">
        <f t="shared" si="15026"/>
        <v>0</v>
      </c>
      <c r="F1384" s="231">
        <f t="shared" si="15027"/>
        <v>0</v>
      </c>
      <c r="G1384" s="298"/>
      <c r="H1384" s="298"/>
    </row>
    <row r="1385" spans="1:11" s="49" customFormat="1" ht="18">
      <c r="A1385" s="447" t="s">
        <v>583</v>
      </c>
      <c r="B1385" s="451"/>
      <c r="C1385" s="451"/>
      <c r="D1385" s="450" t="s">
        <v>134</v>
      </c>
      <c r="E1385" s="49">
        <f t="shared" si="15026"/>
        <v>10</v>
      </c>
      <c r="F1385" s="231">
        <f t="shared" si="15027"/>
        <v>9</v>
      </c>
      <c r="G1385" s="298"/>
      <c r="H1385" s="298"/>
      <c r="J1385" s="49">
        <v>9</v>
      </c>
    </row>
    <row r="1386" spans="1:11" s="49" customFormat="1" ht="18">
      <c r="A1386" s="447" t="s">
        <v>1649</v>
      </c>
      <c r="B1386" s="453"/>
      <c r="C1386" s="453"/>
      <c r="D1386" s="1" t="s">
        <v>131</v>
      </c>
      <c r="E1386" s="49">
        <f t="shared" si="15026"/>
        <v>0</v>
      </c>
      <c r="F1386" s="231">
        <f t="shared" si="15027"/>
        <v>82</v>
      </c>
      <c r="G1386" s="298"/>
      <c r="H1386" s="298">
        <v>82</v>
      </c>
    </row>
    <row r="1387" spans="1:11" s="49" customFormat="1" ht="18">
      <c r="A1387" s="447" t="s">
        <v>496</v>
      </c>
      <c r="B1387" s="453"/>
      <c r="C1387" s="453"/>
      <c r="D1387" s="450" t="s">
        <v>132</v>
      </c>
      <c r="E1387" s="49">
        <f t="shared" si="15026"/>
        <v>0</v>
      </c>
      <c r="F1387" s="231">
        <f t="shared" si="15027"/>
        <v>0</v>
      </c>
      <c r="G1387" s="298"/>
      <c r="H1387" s="298"/>
      <c r="K1387" s="162"/>
    </row>
    <row r="1388" spans="1:11" s="49" customFormat="1" ht="18">
      <c r="A1388" s="447" t="s">
        <v>2888</v>
      </c>
      <c r="B1388" s="451"/>
      <c r="C1388" s="451"/>
      <c r="D1388" s="450" t="s">
        <v>129</v>
      </c>
      <c r="E1388" s="49">
        <f t="shared" si="15026"/>
        <v>5</v>
      </c>
      <c r="F1388" s="231">
        <f t="shared" si="15027"/>
        <v>0</v>
      </c>
      <c r="K1388" s="162"/>
    </row>
    <row r="1389" spans="1:11" s="49" customFormat="1" ht="18">
      <c r="A1389" s="447" t="s">
        <v>3557</v>
      </c>
      <c r="B1389" s="452"/>
      <c r="C1389" s="452"/>
      <c r="D1389" s="450" t="s">
        <v>129</v>
      </c>
      <c r="E1389" s="49">
        <f t="shared" si="15026"/>
        <v>0</v>
      </c>
      <c r="F1389" s="231">
        <f t="shared" si="15027"/>
        <v>0</v>
      </c>
      <c r="G1389" s="298"/>
      <c r="H1389" s="298"/>
    </row>
    <row r="1390" spans="1:11" s="49" customFormat="1" ht="18">
      <c r="A1390" s="447" t="s">
        <v>3643</v>
      </c>
      <c r="B1390" s="452"/>
      <c r="C1390" s="452"/>
      <c r="D1390" s="450" t="s">
        <v>129</v>
      </c>
      <c r="E1390" s="49">
        <f t="shared" si="15026"/>
        <v>0</v>
      </c>
      <c r="F1390" s="231">
        <f t="shared" si="15027"/>
        <v>0</v>
      </c>
      <c r="G1390" s="298"/>
      <c r="H1390" s="298"/>
    </row>
    <row r="1391" spans="1:11" s="49" customFormat="1" ht="18.75">
      <c r="A1391" s="447" t="s">
        <v>2433</v>
      </c>
      <c r="B1391" s="449"/>
      <c r="C1391" s="449"/>
      <c r="D1391" s="450" t="s">
        <v>134</v>
      </c>
      <c r="E1391" s="49">
        <f t="shared" si="15026"/>
        <v>11</v>
      </c>
      <c r="F1391" s="231">
        <f t="shared" si="15027"/>
        <v>2</v>
      </c>
      <c r="I1391" s="49">
        <v>2</v>
      </c>
      <c r="K1391" s="162"/>
    </row>
    <row r="1392" spans="1:11" s="49" customFormat="1" ht="18.75">
      <c r="A1392" s="447" t="s">
        <v>2436</v>
      </c>
      <c r="B1392" s="449"/>
      <c r="C1392" s="449"/>
      <c r="D1392" s="450" t="s">
        <v>140</v>
      </c>
      <c r="E1392" s="49">
        <f t="shared" si="15026"/>
        <v>46</v>
      </c>
      <c r="F1392" s="231">
        <f t="shared" si="15027"/>
        <v>87</v>
      </c>
      <c r="G1392" s="298"/>
      <c r="H1392" s="298"/>
      <c r="I1392" s="49">
        <v>87</v>
      </c>
    </row>
    <row r="1393" spans="1:11" s="49" customFormat="1" ht="18">
      <c r="A1393" s="447" t="s">
        <v>3502</v>
      </c>
      <c r="B1393" s="451"/>
      <c r="C1393" s="451"/>
      <c r="D1393" s="450" t="s">
        <v>129</v>
      </c>
      <c r="E1393" s="49">
        <f t="shared" si="15026"/>
        <v>0</v>
      </c>
      <c r="F1393" s="231">
        <f t="shared" si="15027"/>
        <v>0</v>
      </c>
      <c r="G1393" s="298"/>
      <c r="H1393" s="298"/>
    </row>
    <row r="1394" spans="1:11" s="49" customFormat="1" ht="18.75">
      <c r="A1394" s="447" t="s">
        <v>3027</v>
      </c>
      <c r="B1394" s="448"/>
      <c r="C1394" s="449"/>
      <c r="D1394" s="450" t="s">
        <v>129</v>
      </c>
      <c r="E1394" s="49">
        <f t="shared" si="15026"/>
        <v>4</v>
      </c>
      <c r="F1394" s="231">
        <f t="shared" si="15027"/>
        <v>0</v>
      </c>
      <c r="G1394" s="298"/>
      <c r="H1394" s="298"/>
    </row>
    <row r="1395" spans="1:11" s="49" customFormat="1" ht="18.75">
      <c r="A1395" s="447" t="s">
        <v>492</v>
      </c>
      <c r="B1395" s="448"/>
      <c r="C1395" s="449"/>
      <c r="D1395" s="450" t="s">
        <v>139</v>
      </c>
      <c r="E1395" s="49">
        <f t="shared" si="15026"/>
        <v>20</v>
      </c>
      <c r="F1395" s="231">
        <f t="shared" si="15027"/>
        <v>0</v>
      </c>
      <c r="K1395" s="162"/>
    </row>
    <row r="1396" spans="1:11" s="49" customFormat="1" ht="18">
      <c r="A1396" s="447" t="s">
        <v>3645</v>
      </c>
      <c r="B1396" s="452"/>
      <c r="C1396" s="452"/>
      <c r="D1396" s="450" t="s">
        <v>129</v>
      </c>
      <c r="E1396" s="49">
        <f t="shared" si="15026"/>
        <v>0</v>
      </c>
      <c r="F1396" s="231">
        <f t="shared" si="15027"/>
        <v>0</v>
      </c>
      <c r="K1396" s="162"/>
    </row>
    <row r="1397" spans="1:11" s="49" customFormat="1" ht="18">
      <c r="A1397" s="447" t="s">
        <v>3613</v>
      </c>
      <c r="B1397" s="452"/>
      <c r="C1397" s="451"/>
      <c r="D1397" s="450" t="s">
        <v>129</v>
      </c>
      <c r="E1397" s="49">
        <f t="shared" si="15026"/>
        <v>0</v>
      </c>
      <c r="F1397" s="231">
        <f t="shared" si="15027"/>
        <v>0</v>
      </c>
      <c r="K1397" s="162"/>
    </row>
    <row r="1398" spans="1:11" s="49" customFormat="1" ht="18.75">
      <c r="A1398" s="447" t="s">
        <v>3475</v>
      </c>
      <c r="B1398" s="449"/>
      <c r="C1398" s="449"/>
      <c r="D1398" s="450" t="s">
        <v>129</v>
      </c>
      <c r="E1398" s="49">
        <f t="shared" si="15026"/>
        <v>0</v>
      </c>
      <c r="F1398" s="231">
        <f t="shared" si="15027"/>
        <v>0</v>
      </c>
      <c r="K1398" s="317"/>
    </row>
    <row r="1399" spans="1:11" s="49" customFormat="1" ht="18">
      <c r="A1399" s="447" t="s">
        <v>2421</v>
      </c>
      <c r="B1399" s="452"/>
      <c r="C1399" s="451"/>
      <c r="D1399" s="450" t="s">
        <v>132</v>
      </c>
      <c r="E1399" s="49">
        <f t="shared" si="15026"/>
        <v>2</v>
      </c>
      <c r="F1399" s="231">
        <f t="shared" si="15027"/>
        <v>1</v>
      </c>
      <c r="G1399" s="298"/>
      <c r="H1399" s="298"/>
      <c r="I1399" s="49">
        <v>1</v>
      </c>
    </row>
    <row r="1400" spans="1:11" s="49" customFormat="1" ht="18">
      <c r="A1400" s="447" t="s">
        <v>3541</v>
      </c>
      <c r="B1400" s="453"/>
      <c r="C1400" s="453"/>
      <c r="D1400" s="450" t="s">
        <v>129</v>
      </c>
      <c r="E1400" s="49">
        <f t="shared" si="15026"/>
        <v>0</v>
      </c>
      <c r="F1400" s="231">
        <f t="shared" si="15027"/>
        <v>0</v>
      </c>
    </row>
    <row r="1401" spans="1:11" s="49" customFormat="1" ht="18">
      <c r="A1401" s="447" t="s">
        <v>1650</v>
      </c>
      <c r="B1401" s="452"/>
      <c r="C1401" s="452"/>
      <c r="D1401" s="450" t="s">
        <v>129</v>
      </c>
      <c r="E1401" s="49">
        <f t="shared" si="15026"/>
        <v>0</v>
      </c>
      <c r="F1401" s="231">
        <f t="shared" si="15027"/>
        <v>0</v>
      </c>
      <c r="K1401" s="162"/>
    </row>
    <row r="1402" spans="1:11" s="49" customFormat="1" ht="18">
      <c r="A1402" s="447" t="s">
        <v>3585</v>
      </c>
      <c r="B1402" s="452"/>
      <c r="C1402" s="452"/>
      <c r="D1402" s="450" t="s">
        <v>129</v>
      </c>
      <c r="E1402" s="49">
        <f t="shared" si="15026"/>
        <v>0</v>
      </c>
      <c r="F1402" s="231">
        <f t="shared" si="15027"/>
        <v>0</v>
      </c>
      <c r="G1402" s="298"/>
      <c r="H1402" s="298"/>
    </row>
    <row r="1403" spans="1:11" s="49" customFormat="1" ht="18">
      <c r="A1403" s="447" t="s">
        <v>2956</v>
      </c>
      <c r="B1403" s="452"/>
      <c r="C1403" s="452"/>
      <c r="D1403" s="450" t="s">
        <v>129</v>
      </c>
      <c r="E1403" s="49">
        <f t="shared" si="15026"/>
        <v>2</v>
      </c>
      <c r="F1403" s="231">
        <f t="shared" si="15027"/>
        <v>0</v>
      </c>
      <c r="G1403" s="298"/>
      <c r="H1403" s="298"/>
    </row>
    <row r="1404" spans="1:11" s="49" customFormat="1" ht="18">
      <c r="A1404" s="447" t="s">
        <v>1902</v>
      </c>
      <c r="B1404" s="452"/>
      <c r="C1404" s="452"/>
      <c r="D1404" s="450" t="s">
        <v>129</v>
      </c>
      <c r="E1404" s="49">
        <f t="shared" si="15026"/>
        <v>2</v>
      </c>
      <c r="F1404" s="231">
        <f t="shared" si="15027"/>
        <v>0</v>
      </c>
      <c r="K1404" s="162"/>
    </row>
    <row r="1405" spans="1:11" s="49" customFormat="1" ht="18">
      <c r="A1405" s="447" t="s">
        <v>2454</v>
      </c>
      <c r="B1405" s="452"/>
      <c r="C1405" s="452"/>
      <c r="D1405" s="450" t="s">
        <v>129</v>
      </c>
      <c r="E1405" s="49">
        <f t="shared" ref="E1405:E1468" si="15028">COUNTIF($A$1131:$BHE$1204,A1405)</f>
        <v>0</v>
      </c>
      <c r="F1405" s="231">
        <f t="shared" ref="F1405:F1468" si="15029">SUM(G1405:K1405)</f>
        <v>0</v>
      </c>
      <c r="G1405" s="298"/>
      <c r="H1405" s="298"/>
    </row>
    <row r="1406" spans="1:11" s="49" customFormat="1" ht="18">
      <c r="A1406" s="447" t="s">
        <v>488</v>
      </c>
      <c r="B1406" s="452"/>
      <c r="C1406" s="452"/>
      <c r="D1406" s="450" t="s">
        <v>129</v>
      </c>
      <c r="E1406" s="49">
        <f t="shared" si="15028"/>
        <v>4</v>
      </c>
      <c r="F1406" s="231">
        <f t="shared" si="15029"/>
        <v>0</v>
      </c>
      <c r="G1406" s="298"/>
      <c r="H1406" s="298"/>
      <c r="K1406" s="28"/>
    </row>
    <row r="1407" spans="1:11" s="49" customFormat="1" ht="18">
      <c r="A1407" s="447" t="s">
        <v>498</v>
      </c>
      <c r="B1407" s="452"/>
      <c r="C1407" s="452"/>
      <c r="D1407" s="450" t="s">
        <v>129</v>
      </c>
      <c r="E1407" s="49">
        <f t="shared" si="15028"/>
        <v>2</v>
      </c>
      <c r="F1407" s="231">
        <f t="shared" si="15029"/>
        <v>0</v>
      </c>
      <c r="G1407" s="298"/>
      <c r="H1407" s="298"/>
    </row>
    <row r="1408" spans="1:11" s="49" customFormat="1" ht="18">
      <c r="A1408" s="447" t="s">
        <v>692</v>
      </c>
      <c r="B1408" s="451"/>
      <c r="C1408" s="451"/>
      <c r="D1408" s="450" t="s">
        <v>129</v>
      </c>
      <c r="E1408" s="49">
        <f t="shared" si="15028"/>
        <v>0</v>
      </c>
      <c r="F1408" s="231">
        <f t="shared" si="15029"/>
        <v>0</v>
      </c>
      <c r="G1408" s="298"/>
      <c r="H1408" s="298"/>
    </row>
    <row r="1409" spans="1:11" s="49" customFormat="1" ht="18">
      <c r="A1409" s="447" t="s">
        <v>2188</v>
      </c>
      <c r="B1409" s="453"/>
      <c r="C1409" s="453"/>
      <c r="D1409" s="450" t="s">
        <v>129</v>
      </c>
      <c r="E1409" s="49">
        <f t="shared" si="15028"/>
        <v>0</v>
      </c>
      <c r="F1409" s="231">
        <f t="shared" si="15029"/>
        <v>18</v>
      </c>
      <c r="G1409" s="298"/>
      <c r="H1409" s="298"/>
      <c r="I1409" s="49">
        <v>18</v>
      </c>
    </row>
    <row r="1410" spans="1:11" s="49" customFormat="1" ht="18">
      <c r="A1410" s="447" t="s">
        <v>3381</v>
      </c>
      <c r="B1410" s="453"/>
      <c r="C1410" s="453"/>
      <c r="D1410" s="450" t="s">
        <v>129</v>
      </c>
      <c r="E1410" s="49">
        <f t="shared" si="15028"/>
        <v>0</v>
      </c>
      <c r="F1410" s="231">
        <f t="shared" si="15029"/>
        <v>0</v>
      </c>
      <c r="G1410" s="298"/>
      <c r="H1410" s="298"/>
    </row>
    <row r="1411" spans="1:11" s="49" customFormat="1" ht="18">
      <c r="A1411" s="447" t="s">
        <v>512</v>
      </c>
      <c r="B1411" s="453"/>
      <c r="C1411" s="453"/>
      <c r="D1411" s="450" t="s">
        <v>137</v>
      </c>
      <c r="E1411" s="49">
        <f t="shared" si="15028"/>
        <v>13</v>
      </c>
      <c r="F1411" s="231">
        <f t="shared" si="15029"/>
        <v>22</v>
      </c>
      <c r="G1411" s="298"/>
      <c r="H1411" s="298"/>
      <c r="I1411" s="49">
        <v>2</v>
      </c>
      <c r="J1411" s="49">
        <v>20</v>
      </c>
    </row>
    <row r="1412" spans="1:11" s="49" customFormat="1" ht="18">
      <c r="A1412" s="447" t="s">
        <v>3091</v>
      </c>
      <c r="B1412" s="452"/>
      <c r="C1412" s="452"/>
      <c r="D1412" s="450" t="s">
        <v>129</v>
      </c>
      <c r="E1412" s="49">
        <f t="shared" si="15028"/>
        <v>0</v>
      </c>
      <c r="F1412" s="231">
        <f t="shared" si="15029"/>
        <v>0</v>
      </c>
      <c r="K1412" s="162"/>
    </row>
    <row r="1413" spans="1:11" s="49" customFormat="1" ht="18">
      <c r="A1413" s="447" t="s">
        <v>472</v>
      </c>
      <c r="B1413" s="453"/>
      <c r="C1413" s="453"/>
      <c r="D1413" s="450" t="s">
        <v>136</v>
      </c>
      <c r="E1413" s="49">
        <f t="shared" si="15028"/>
        <v>14</v>
      </c>
      <c r="F1413" s="231">
        <f t="shared" si="15029"/>
        <v>0</v>
      </c>
      <c r="K1413" s="162"/>
    </row>
    <row r="1414" spans="1:11" s="49" customFormat="1" ht="18.75">
      <c r="A1414" s="447" t="s">
        <v>524</v>
      </c>
      <c r="B1414" s="454"/>
      <c r="C1414" s="449"/>
      <c r="D1414" s="1" t="s">
        <v>131</v>
      </c>
      <c r="E1414" s="49">
        <f t="shared" si="15028"/>
        <v>92</v>
      </c>
      <c r="F1414" s="231">
        <f t="shared" si="15029"/>
        <v>11</v>
      </c>
      <c r="G1414" s="298"/>
      <c r="H1414" s="298"/>
      <c r="J1414" s="49">
        <v>11</v>
      </c>
    </row>
    <row r="1415" spans="1:11" s="49" customFormat="1" ht="18">
      <c r="A1415" s="447" t="s">
        <v>2012</v>
      </c>
      <c r="B1415" s="452"/>
      <c r="C1415" s="452"/>
      <c r="D1415" s="450" t="s">
        <v>135</v>
      </c>
      <c r="E1415" s="49">
        <f t="shared" si="15028"/>
        <v>5</v>
      </c>
      <c r="F1415" s="231">
        <f t="shared" si="15029"/>
        <v>26</v>
      </c>
      <c r="G1415" s="298"/>
      <c r="H1415" s="298"/>
      <c r="J1415" s="49">
        <v>26</v>
      </c>
    </row>
    <row r="1416" spans="1:11" s="49" customFormat="1" ht="18">
      <c r="A1416" s="447" t="s">
        <v>1651</v>
      </c>
      <c r="B1416" s="452"/>
      <c r="C1416" s="452"/>
      <c r="D1416" s="450" t="s">
        <v>129</v>
      </c>
      <c r="E1416" s="49">
        <f t="shared" si="15028"/>
        <v>3</v>
      </c>
      <c r="F1416" s="231">
        <f t="shared" si="15029"/>
        <v>0</v>
      </c>
      <c r="G1416" s="298"/>
      <c r="H1416" s="298"/>
    </row>
    <row r="1417" spans="1:11" s="49" customFormat="1" ht="18">
      <c r="A1417" s="447" t="s">
        <v>1089</v>
      </c>
      <c r="B1417" s="453"/>
      <c r="C1417" s="453"/>
      <c r="D1417" s="450" t="s">
        <v>135</v>
      </c>
      <c r="E1417" s="49">
        <f t="shared" si="15028"/>
        <v>6</v>
      </c>
      <c r="F1417" s="231">
        <f t="shared" si="15029"/>
        <v>0</v>
      </c>
      <c r="G1417" s="298"/>
      <c r="H1417" s="298"/>
    </row>
    <row r="1418" spans="1:11" s="49" customFormat="1" ht="18">
      <c r="A1418" s="447" t="s">
        <v>798</v>
      </c>
      <c r="B1418" s="452"/>
      <c r="C1418" s="452"/>
      <c r="D1418" s="450" t="s">
        <v>129</v>
      </c>
      <c r="E1418" s="49">
        <f t="shared" si="15028"/>
        <v>0</v>
      </c>
      <c r="F1418" s="231">
        <f t="shared" si="15029"/>
        <v>0</v>
      </c>
      <c r="G1418" s="298"/>
      <c r="H1418" s="298"/>
      <c r="K1418" s="28"/>
    </row>
    <row r="1419" spans="1:11" s="49" customFormat="1" ht="18">
      <c r="A1419" s="447" t="s">
        <v>3536</v>
      </c>
      <c r="B1419" s="451"/>
      <c r="C1419" s="451"/>
      <c r="D1419" s="450" t="s">
        <v>129</v>
      </c>
      <c r="E1419" s="49">
        <f t="shared" si="15028"/>
        <v>2</v>
      </c>
      <c r="F1419" s="231">
        <f t="shared" si="15029"/>
        <v>21</v>
      </c>
      <c r="I1419" s="49">
        <v>11</v>
      </c>
      <c r="J1419" s="49">
        <v>10</v>
      </c>
      <c r="K1419" s="317"/>
    </row>
    <row r="1420" spans="1:11" s="49" customFormat="1" ht="18">
      <c r="A1420" s="447" t="s">
        <v>2944</v>
      </c>
      <c r="B1420" s="452"/>
      <c r="C1420" s="452"/>
      <c r="D1420" s="287" t="s">
        <v>130</v>
      </c>
      <c r="E1420" s="49">
        <f t="shared" si="15028"/>
        <v>2</v>
      </c>
      <c r="F1420" s="231">
        <f t="shared" si="15029"/>
        <v>0</v>
      </c>
    </row>
    <row r="1421" spans="1:11" s="49" customFormat="1" ht="18">
      <c r="A1421" s="447" t="s">
        <v>578</v>
      </c>
      <c r="B1421" s="452"/>
      <c r="C1421" s="451"/>
      <c r="D1421" s="1" t="s">
        <v>131</v>
      </c>
      <c r="E1421" s="49">
        <f t="shared" si="15028"/>
        <v>6</v>
      </c>
      <c r="F1421" s="231">
        <f t="shared" si="15029"/>
        <v>0</v>
      </c>
      <c r="G1421" s="298"/>
      <c r="H1421" s="298"/>
    </row>
    <row r="1422" spans="1:11" s="49" customFormat="1" ht="18">
      <c r="A1422" s="447" t="s">
        <v>2990</v>
      </c>
      <c r="B1422" s="452"/>
      <c r="C1422" s="452"/>
      <c r="D1422" s="450" t="s">
        <v>129</v>
      </c>
      <c r="E1422" s="49">
        <f t="shared" si="15028"/>
        <v>0</v>
      </c>
      <c r="F1422" s="231">
        <f t="shared" si="15029"/>
        <v>0</v>
      </c>
      <c r="G1422" s="298"/>
      <c r="H1422" s="298"/>
    </row>
    <row r="1423" spans="1:11" s="49" customFormat="1" ht="18">
      <c r="A1423" s="447" t="s">
        <v>2369</v>
      </c>
      <c r="B1423" s="452"/>
      <c r="C1423" s="452"/>
      <c r="D1423" s="450" t="s">
        <v>129</v>
      </c>
      <c r="E1423" s="49">
        <f t="shared" si="15028"/>
        <v>1</v>
      </c>
      <c r="F1423" s="231">
        <f t="shared" si="15029"/>
        <v>0</v>
      </c>
      <c r="G1423" s="298"/>
      <c r="H1423" s="298"/>
    </row>
    <row r="1424" spans="1:11" s="49" customFormat="1" ht="18">
      <c r="A1424" s="447" t="s">
        <v>3644</v>
      </c>
      <c r="B1424" s="453"/>
      <c r="C1424" s="453"/>
      <c r="D1424" s="287" t="s">
        <v>130</v>
      </c>
      <c r="E1424" s="49">
        <f t="shared" si="15028"/>
        <v>0</v>
      </c>
      <c r="F1424" s="231">
        <f t="shared" si="15029"/>
        <v>0</v>
      </c>
      <c r="G1424" s="298"/>
      <c r="H1424" s="298"/>
    </row>
    <row r="1425" spans="1:11" s="49" customFormat="1" ht="18">
      <c r="A1425" s="447" t="s">
        <v>3657</v>
      </c>
      <c r="B1425" s="452"/>
      <c r="C1425" s="452"/>
      <c r="D1425" s="450" t="s">
        <v>129</v>
      </c>
      <c r="E1425" s="49">
        <f t="shared" si="15028"/>
        <v>0</v>
      </c>
      <c r="F1425" s="231">
        <f t="shared" si="15029"/>
        <v>0</v>
      </c>
      <c r="K1425" s="162"/>
    </row>
    <row r="1426" spans="1:11" s="49" customFormat="1" ht="18">
      <c r="A1426" s="447" t="s">
        <v>3621</v>
      </c>
      <c r="B1426" s="452"/>
      <c r="C1426" s="452"/>
      <c r="D1426" s="450" t="s">
        <v>129</v>
      </c>
      <c r="E1426" s="49">
        <f t="shared" si="15028"/>
        <v>0</v>
      </c>
      <c r="F1426" s="231">
        <f t="shared" si="15029"/>
        <v>0</v>
      </c>
      <c r="G1426" s="298"/>
      <c r="H1426" s="298"/>
      <c r="K1426" s="317"/>
    </row>
    <row r="1427" spans="1:11" s="49" customFormat="1" ht="18">
      <c r="A1427" s="447" t="s">
        <v>940</v>
      </c>
      <c r="B1427" s="452"/>
      <c r="C1427" s="452"/>
      <c r="D1427" s="450" t="s">
        <v>135</v>
      </c>
      <c r="E1427" s="49">
        <f t="shared" si="15028"/>
        <v>21</v>
      </c>
      <c r="F1427" s="231">
        <f t="shared" si="15029"/>
        <v>0</v>
      </c>
      <c r="G1427" s="298"/>
      <c r="H1427" s="298"/>
    </row>
    <row r="1428" spans="1:11" s="49" customFormat="1" ht="18">
      <c r="A1428" s="447" t="s">
        <v>2432</v>
      </c>
      <c r="B1428" s="452"/>
      <c r="C1428" s="452"/>
      <c r="D1428" s="450" t="s">
        <v>129</v>
      </c>
      <c r="E1428" s="49">
        <f t="shared" si="15028"/>
        <v>0</v>
      </c>
      <c r="F1428" s="231">
        <f t="shared" si="15029"/>
        <v>0</v>
      </c>
      <c r="G1428" s="298"/>
      <c r="H1428" s="298"/>
    </row>
    <row r="1429" spans="1:11" s="49" customFormat="1" ht="18">
      <c r="A1429" s="447" t="s">
        <v>2966</v>
      </c>
      <c r="B1429" s="453"/>
      <c r="C1429" s="453"/>
      <c r="D1429" s="450" t="s">
        <v>129</v>
      </c>
      <c r="E1429" s="49">
        <f t="shared" si="15028"/>
        <v>1</v>
      </c>
      <c r="F1429" s="231">
        <f t="shared" si="15029"/>
        <v>0</v>
      </c>
      <c r="G1429" s="298"/>
      <c r="H1429" s="298"/>
    </row>
    <row r="1430" spans="1:11" s="49" customFormat="1" ht="18">
      <c r="A1430" s="447" t="s">
        <v>2870</v>
      </c>
      <c r="B1430" s="453"/>
      <c r="C1430" s="453"/>
      <c r="D1430" s="450" t="s">
        <v>129</v>
      </c>
      <c r="E1430" s="49">
        <f t="shared" si="15028"/>
        <v>1</v>
      </c>
      <c r="F1430" s="231">
        <f t="shared" si="15029"/>
        <v>1</v>
      </c>
      <c r="J1430" s="49">
        <v>1</v>
      </c>
      <c r="K1430" s="162"/>
    </row>
    <row r="1431" spans="1:11" s="49" customFormat="1" ht="18">
      <c r="A1431" s="447" t="s">
        <v>3067</v>
      </c>
      <c r="B1431" s="452"/>
      <c r="C1431" s="452"/>
      <c r="D1431" s="450" t="s">
        <v>129</v>
      </c>
      <c r="E1431" s="49">
        <f t="shared" si="15028"/>
        <v>1</v>
      </c>
      <c r="F1431" s="231">
        <f t="shared" si="15029"/>
        <v>0</v>
      </c>
      <c r="G1431" s="298"/>
      <c r="H1431" s="298"/>
    </row>
    <row r="1432" spans="1:11" s="49" customFormat="1" ht="18">
      <c r="A1432" s="447" t="s">
        <v>3411</v>
      </c>
      <c r="B1432" s="452"/>
      <c r="C1432" s="452"/>
      <c r="D1432" s="450" t="s">
        <v>129</v>
      </c>
      <c r="E1432" s="49">
        <f t="shared" si="15028"/>
        <v>0</v>
      </c>
      <c r="F1432" s="231">
        <f t="shared" si="15029"/>
        <v>0</v>
      </c>
      <c r="G1432" s="298"/>
      <c r="H1432" s="298"/>
    </row>
    <row r="1433" spans="1:11" s="49" customFormat="1" ht="18">
      <c r="A1433" s="447" t="s">
        <v>699</v>
      </c>
      <c r="B1433" s="452"/>
      <c r="C1433" s="452"/>
      <c r="D1433" s="450" t="s">
        <v>129</v>
      </c>
      <c r="E1433" s="49">
        <f t="shared" si="15028"/>
        <v>0</v>
      </c>
      <c r="F1433" s="231">
        <f t="shared" si="15029"/>
        <v>21</v>
      </c>
      <c r="G1433" s="298"/>
      <c r="H1433" s="298"/>
      <c r="I1433" s="49">
        <v>21</v>
      </c>
    </row>
    <row r="1434" spans="1:11" s="49" customFormat="1" ht="18.75">
      <c r="A1434" s="447" t="s">
        <v>537</v>
      </c>
      <c r="B1434" s="448"/>
      <c r="C1434" s="449"/>
      <c r="D1434" s="450" t="s">
        <v>134</v>
      </c>
      <c r="E1434" s="49">
        <f t="shared" si="15028"/>
        <v>3</v>
      </c>
      <c r="F1434" s="231">
        <f t="shared" si="15029"/>
        <v>0</v>
      </c>
      <c r="G1434" s="298"/>
      <c r="H1434" s="298"/>
    </row>
    <row r="1435" spans="1:11" s="49" customFormat="1" ht="18">
      <c r="A1435" s="447" t="s">
        <v>2869</v>
      </c>
      <c r="B1435" s="453"/>
      <c r="C1435" s="453"/>
      <c r="D1435" s="450" t="s">
        <v>129</v>
      </c>
      <c r="E1435" s="49">
        <f t="shared" si="15028"/>
        <v>0</v>
      </c>
      <c r="F1435" s="231">
        <f t="shared" si="15029"/>
        <v>0</v>
      </c>
      <c r="G1435" s="298"/>
      <c r="H1435" s="298"/>
    </row>
    <row r="1436" spans="1:11" s="49" customFormat="1" ht="18">
      <c r="A1436" s="447" t="s">
        <v>538</v>
      </c>
      <c r="B1436" s="453"/>
      <c r="C1436" s="453"/>
      <c r="D1436" s="450" t="s">
        <v>132</v>
      </c>
      <c r="E1436" s="49">
        <f t="shared" si="15028"/>
        <v>3</v>
      </c>
      <c r="F1436" s="231">
        <f t="shared" si="15029"/>
        <v>0</v>
      </c>
      <c r="G1436" s="298"/>
      <c r="H1436" s="298"/>
    </row>
    <row r="1437" spans="1:11" s="49" customFormat="1" ht="18">
      <c r="A1437" s="447" t="s">
        <v>3699</v>
      </c>
      <c r="B1437" s="452"/>
      <c r="C1437" s="452"/>
      <c r="D1437" s="450" t="s">
        <v>129</v>
      </c>
      <c r="E1437" s="49">
        <f t="shared" si="15028"/>
        <v>4</v>
      </c>
      <c r="F1437" s="231">
        <f t="shared" si="15029"/>
        <v>0</v>
      </c>
    </row>
    <row r="1438" spans="1:11" s="49" customFormat="1" ht="18">
      <c r="A1438" s="447" t="s">
        <v>954</v>
      </c>
      <c r="B1438" s="452"/>
      <c r="C1438" s="452"/>
      <c r="D1438" s="450" t="s">
        <v>132</v>
      </c>
      <c r="E1438" s="49">
        <f t="shared" si="15028"/>
        <v>64</v>
      </c>
      <c r="F1438" s="231">
        <f t="shared" si="15029"/>
        <v>0</v>
      </c>
      <c r="K1438" s="162"/>
    </row>
    <row r="1439" spans="1:11" s="49" customFormat="1" ht="18.75">
      <c r="A1439" s="447" t="s">
        <v>3450</v>
      </c>
      <c r="B1439" s="448"/>
      <c r="C1439" s="449"/>
      <c r="D1439" s="287" t="s">
        <v>130</v>
      </c>
      <c r="E1439" s="49">
        <f t="shared" si="15028"/>
        <v>3</v>
      </c>
      <c r="F1439" s="231">
        <f t="shared" si="15029"/>
        <v>0</v>
      </c>
      <c r="K1439" s="162"/>
    </row>
    <row r="1440" spans="1:11" s="49" customFormat="1" ht="18.75">
      <c r="A1440" s="447" t="s">
        <v>477</v>
      </c>
      <c r="B1440" s="448"/>
      <c r="C1440" s="449"/>
      <c r="D1440" s="450" t="s">
        <v>135</v>
      </c>
      <c r="E1440" s="49">
        <f t="shared" si="15028"/>
        <v>4</v>
      </c>
      <c r="F1440" s="231">
        <f t="shared" si="15029"/>
        <v>0</v>
      </c>
      <c r="G1440" s="298"/>
      <c r="H1440" s="298"/>
    </row>
    <row r="1441" spans="1:11" s="49" customFormat="1" ht="18.75">
      <c r="A1441" s="447" t="s">
        <v>1699</v>
      </c>
      <c r="B1441" s="448"/>
      <c r="C1441" s="449"/>
      <c r="D1441" s="450" t="s">
        <v>139</v>
      </c>
      <c r="E1441" s="49">
        <f t="shared" si="15028"/>
        <v>38</v>
      </c>
      <c r="F1441" s="231">
        <f t="shared" si="15029"/>
        <v>16</v>
      </c>
      <c r="G1441" s="298"/>
      <c r="H1441" s="298"/>
      <c r="I1441" s="49">
        <v>16</v>
      </c>
    </row>
    <row r="1442" spans="1:11" s="49" customFormat="1" ht="18">
      <c r="A1442" s="447" t="s">
        <v>511</v>
      </c>
      <c r="B1442" s="452"/>
      <c r="C1442" s="452"/>
      <c r="D1442" s="450" t="s">
        <v>129</v>
      </c>
      <c r="E1442" s="49">
        <f t="shared" si="15028"/>
        <v>0</v>
      </c>
      <c r="F1442" s="231">
        <f t="shared" si="15029"/>
        <v>0</v>
      </c>
      <c r="G1442" s="298"/>
      <c r="H1442" s="298"/>
    </row>
    <row r="1443" spans="1:11" s="49" customFormat="1" ht="18">
      <c r="A1443" s="447" t="s">
        <v>3496</v>
      </c>
      <c r="B1443" s="451"/>
      <c r="C1443" s="451"/>
      <c r="D1443" s="450" t="s">
        <v>129</v>
      </c>
      <c r="E1443" s="49">
        <f t="shared" si="15028"/>
        <v>0</v>
      </c>
      <c r="F1443" s="231">
        <f t="shared" si="15029"/>
        <v>0</v>
      </c>
    </row>
    <row r="1444" spans="1:11" s="49" customFormat="1" ht="18">
      <c r="A1444" s="447" t="s">
        <v>3589</v>
      </c>
      <c r="B1444" s="452"/>
      <c r="C1444" s="452"/>
      <c r="D1444" s="450" t="s">
        <v>129</v>
      </c>
      <c r="E1444" s="49">
        <f t="shared" si="15028"/>
        <v>0</v>
      </c>
      <c r="F1444" s="231">
        <f t="shared" si="15029"/>
        <v>0</v>
      </c>
      <c r="G1444" s="298"/>
      <c r="H1444" s="298"/>
    </row>
    <row r="1445" spans="1:11" s="49" customFormat="1" ht="18">
      <c r="A1445" s="447" t="s">
        <v>2374</v>
      </c>
      <c r="B1445" s="452"/>
      <c r="C1445" s="452"/>
      <c r="D1445" s="450" t="s">
        <v>129</v>
      </c>
      <c r="E1445" s="49">
        <f t="shared" si="15028"/>
        <v>0</v>
      </c>
      <c r="F1445" s="231">
        <f t="shared" si="15029"/>
        <v>0</v>
      </c>
      <c r="G1445" s="298"/>
      <c r="H1445" s="298"/>
    </row>
    <row r="1446" spans="1:11" s="49" customFormat="1" ht="18.75">
      <c r="A1446" s="447" t="s">
        <v>504</v>
      </c>
      <c r="B1446" s="449"/>
      <c r="C1446" s="449"/>
      <c r="D1446" s="1" t="s">
        <v>131</v>
      </c>
      <c r="E1446" s="49">
        <f t="shared" si="15028"/>
        <v>13</v>
      </c>
      <c r="F1446" s="231">
        <f t="shared" si="15029"/>
        <v>0</v>
      </c>
      <c r="G1446" s="298"/>
      <c r="H1446" s="298"/>
    </row>
    <row r="1447" spans="1:11" s="49" customFormat="1" ht="18">
      <c r="A1447" s="447" t="s">
        <v>2441</v>
      </c>
      <c r="B1447" s="452"/>
      <c r="C1447" s="452"/>
      <c r="D1447" s="450" t="s">
        <v>129</v>
      </c>
      <c r="E1447" s="49">
        <f t="shared" si="15028"/>
        <v>1</v>
      </c>
      <c r="F1447" s="231">
        <f t="shared" si="15029"/>
        <v>0</v>
      </c>
      <c r="G1447" s="298"/>
      <c r="H1447" s="298"/>
    </row>
    <row r="1448" spans="1:11" s="49" customFormat="1" ht="18">
      <c r="A1448" s="447" t="s">
        <v>2834</v>
      </c>
      <c r="B1448" s="451"/>
      <c r="C1448" s="451"/>
      <c r="D1448" s="450" t="s">
        <v>132</v>
      </c>
      <c r="E1448" s="49">
        <f t="shared" si="15028"/>
        <v>2</v>
      </c>
      <c r="F1448" s="231">
        <f t="shared" si="15029"/>
        <v>0</v>
      </c>
      <c r="K1448" s="162"/>
    </row>
    <row r="1449" spans="1:11" s="49" customFormat="1" ht="18">
      <c r="A1449" s="447" t="s">
        <v>2038</v>
      </c>
      <c r="B1449" s="452"/>
      <c r="C1449" s="452"/>
      <c r="D1449" s="450" t="s">
        <v>129</v>
      </c>
      <c r="E1449" s="49">
        <f t="shared" si="15028"/>
        <v>0</v>
      </c>
      <c r="F1449" s="231">
        <f t="shared" si="15029"/>
        <v>0</v>
      </c>
      <c r="G1449" s="298"/>
      <c r="H1449" s="298"/>
    </row>
    <row r="1450" spans="1:11" s="49" customFormat="1" ht="18.75">
      <c r="A1450" s="447" t="s">
        <v>2968</v>
      </c>
      <c r="B1450" s="448"/>
      <c r="C1450" s="449"/>
      <c r="D1450" s="1" t="s">
        <v>131</v>
      </c>
      <c r="E1450" s="49">
        <f t="shared" si="15028"/>
        <v>17</v>
      </c>
      <c r="F1450" s="231">
        <f t="shared" si="15029"/>
        <v>19</v>
      </c>
      <c r="G1450" s="298"/>
      <c r="H1450" s="298">
        <v>4</v>
      </c>
      <c r="J1450" s="49">
        <v>15</v>
      </c>
    </row>
    <row r="1451" spans="1:11" s="49" customFormat="1" ht="18">
      <c r="A1451" s="447" t="s">
        <v>2389</v>
      </c>
      <c r="B1451" s="452"/>
      <c r="C1451" s="452"/>
      <c r="D1451" s="450" t="s">
        <v>129</v>
      </c>
      <c r="E1451" s="49">
        <f t="shared" si="15028"/>
        <v>1</v>
      </c>
      <c r="F1451" s="231">
        <f t="shared" si="15029"/>
        <v>0</v>
      </c>
      <c r="K1451" s="162"/>
    </row>
    <row r="1452" spans="1:11" s="49" customFormat="1" ht="18">
      <c r="A1452" s="447" t="s">
        <v>3659</v>
      </c>
      <c r="B1452" s="451"/>
      <c r="C1452" s="451"/>
      <c r="D1452" s="450" t="s">
        <v>129</v>
      </c>
      <c r="E1452" s="49">
        <f t="shared" si="15028"/>
        <v>6</v>
      </c>
      <c r="F1452" s="231">
        <f t="shared" si="15029"/>
        <v>0</v>
      </c>
    </row>
    <row r="1453" spans="1:11" s="49" customFormat="1" ht="18">
      <c r="A1453" s="447" t="s">
        <v>3006</v>
      </c>
      <c r="B1453" s="452"/>
      <c r="C1453" s="452"/>
      <c r="D1453" s="450" t="s">
        <v>132</v>
      </c>
      <c r="E1453" s="49">
        <f t="shared" si="15028"/>
        <v>39</v>
      </c>
      <c r="F1453" s="231">
        <f t="shared" si="15029"/>
        <v>18</v>
      </c>
      <c r="G1453" s="298"/>
      <c r="H1453" s="298"/>
      <c r="J1453" s="49">
        <v>18</v>
      </c>
      <c r="K1453" s="28"/>
    </row>
    <row r="1454" spans="1:11" s="49" customFormat="1" ht="18">
      <c r="A1454" s="447" t="s">
        <v>444</v>
      </c>
      <c r="B1454" s="453"/>
      <c r="C1454" s="453"/>
      <c r="D1454" s="287" t="s">
        <v>130</v>
      </c>
      <c r="E1454" s="49">
        <f t="shared" si="15028"/>
        <v>5</v>
      </c>
      <c r="F1454" s="231">
        <f t="shared" si="15029"/>
        <v>0</v>
      </c>
      <c r="G1454" s="298"/>
      <c r="H1454" s="298"/>
      <c r="K1454" s="162"/>
    </row>
    <row r="1455" spans="1:11" s="49" customFormat="1" ht="18">
      <c r="A1455" s="447" t="s">
        <v>2453</v>
      </c>
      <c r="B1455" s="452"/>
      <c r="C1455" s="452"/>
      <c r="D1455" s="450" t="s">
        <v>132</v>
      </c>
      <c r="E1455" s="49">
        <f t="shared" si="15028"/>
        <v>6</v>
      </c>
      <c r="F1455" s="231">
        <f t="shared" si="15029"/>
        <v>0</v>
      </c>
    </row>
    <row r="1456" spans="1:11" s="49" customFormat="1" ht="18">
      <c r="A1456" s="447" t="s">
        <v>2302</v>
      </c>
      <c r="B1456" s="452"/>
      <c r="C1456" s="452"/>
      <c r="D1456" s="450" t="s">
        <v>129</v>
      </c>
      <c r="E1456" s="49">
        <f t="shared" si="15028"/>
        <v>3</v>
      </c>
      <c r="F1456" s="231">
        <f t="shared" si="15029"/>
        <v>0</v>
      </c>
      <c r="G1456" s="298"/>
      <c r="H1456" s="298"/>
    </row>
    <row r="1457" spans="1:11" s="49" customFormat="1" ht="18.75">
      <c r="A1457" s="447" t="s">
        <v>3070</v>
      </c>
      <c r="B1457" s="448"/>
      <c r="C1457" s="449"/>
      <c r="D1457" s="450" t="s">
        <v>140</v>
      </c>
      <c r="E1457" s="49">
        <f t="shared" si="15028"/>
        <v>67</v>
      </c>
      <c r="F1457" s="231">
        <f t="shared" si="15029"/>
        <v>0</v>
      </c>
      <c r="K1457" s="162"/>
    </row>
    <row r="1458" spans="1:11" s="49" customFormat="1" ht="18.75">
      <c r="A1458" s="447" t="s">
        <v>2397</v>
      </c>
      <c r="B1458" s="448"/>
      <c r="C1458" s="449"/>
      <c r="D1458" s="450" t="s">
        <v>138</v>
      </c>
      <c r="E1458" s="49">
        <f t="shared" si="15028"/>
        <v>118</v>
      </c>
      <c r="F1458" s="231">
        <f t="shared" si="15029"/>
        <v>214</v>
      </c>
      <c r="G1458" s="298"/>
      <c r="H1458" s="298">
        <v>214</v>
      </c>
    </row>
    <row r="1459" spans="1:11" s="49" customFormat="1" ht="18">
      <c r="A1459" s="447" t="s">
        <v>3035</v>
      </c>
      <c r="B1459" s="452"/>
      <c r="C1459" s="452"/>
      <c r="D1459" s="450" t="s">
        <v>129</v>
      </c>
      <c r="E1459" s="49">
        <f t="shared" si="15028"/>
        <v>0</v>
      </c>
      <c r="F1459" s="231">
        <f t="shared" si="15029"/>
        <v>4</v>
      </c>
      <c r="G1459" s="298"/>
      <c r="H1459" s="298"/>
      <c r="J1459" s="49">
        <v>4</v>
      </c>
    </row>
    <row r="1460" spans="1:11" s="49" customFormat="1" ht="18">
      <c r="A1460" s="447" t="s">
        <v>1940</v>
      </c>
      <c r="B1460" s="451"/>
      <c r="C1460" s="451"/>
      <c r="D1460" s="1" t="s">
        <v>131</v>
      </c>
      <c r="E1460" s="49">
        <f t="shared" si="15028"/>
        <v>1</v>
      </c>
      <c r="F1460" s="231">
        <f t="shared" si="15029"/>
        <v>0</v>
      </c>
      <c r="G1460" s="298"/>
      <c r="H1460" s="298"/>
      <c r="K1460" s="162"/>
    </row>
    <row r="1461" spans="1:11" s="49" customFormat="1" ht="18.75">
      <c r="A1461" s="447" t="s">
        <v>2419</v>
      </c>
      <c r="B1461" s="448"/>
      <c r="C1461" s="449"/>
      <c r="D1461" s="450" t="s">
        <v>137</v>
      </c>
      <c r="E1461" s="49">
        <f t="shared" si="15028"/>
        <v>3</v>
      </c>
      <c r="F1461" s="231">
        <f t="shared" si="15029"/>
        <v>5</v>
      </c>
      <c r="G1461" s="298"/>
      <c r="H1461" s="298"/>
      <c r="I1461" s="49">
        <v>5</v>
      </c>
    </row>
    <row r="1462" spans="1:11" s="49" customFormat="1" ht="18">
      <c r="A1462" s="447" t="s">
        <v>3415</v>
      </c>
      <c r="B1462" s="451"/>
      <c r="C1462" s="451"/>
      <c r="D1462" s="1" t="s">
        <v>131</v>
      </c>
      <c r="E1462" s="49">
        <f t="shared" si="15028"/>
        <v>1</v>
      </c>
      <c r="F1462" s="231">
        <f t="shared" si="15029"/>
        <v>0</v>
      </c>
      <c r="G1462" s="298"/>
      <c r="H1462" s="298"/>
      <c r="K1462" s="162"/>
    </row>
    <row r="1463" spans="1:11" s="49" customFormat="1" ht="18">
      <c r="A1463" s="447" t="s">
        <v>2935</v>
      </c>
      <c r="B1463" s="453"/>
      <c r="C1463" s="453"/>
      <c r="D1463" s="450" t="s">
        <v>129</v>
      </c>
      <c r="E1463" s="49">
        <f t="shared" si="15028"/>
        <v>0</v>
      </c>
      <c r="F1463" s="231">
        <f t="shared" si="15029"/>
        <v>0</v>
      </c>
      <c r="G1463" s="298"/>
      <c r="H1463" s="298"/>
    </row>
    <row r="1464" spans="1:11" s="49" customFormat="1" ht="18">
      <c r="A1464" s="447" t="s">
        <v>704</v>
      </c>
      <c r="B1464" s="451"/>
      <c r="C1464" s="451"/>
      <c r="D1464" s="287" t="s">
        <v>130</v>
      </c>
      <c r="E1464" s="49">
        <f t="shared" si="15028"/>
        <v>6</v>
      </c>
      <c r="F1464" s="231">
        <f t="shared" si="15029"/>
        <v>0</v>
      </c>
      <c r="G1464" s="298"/>
      <c r="H1464" s="298"/>
      <c r="K1464" s="162"/>
    </row>
    <row r="1465" spans="1:11" s="49" customFormat="1" ht="18">
      <c r="A1465" s="447" t="s">
        <v>3509</v>
      </c>
      <c r="B1465" s="452"/>
      <c r="C1465" s="452"/>
      <c r="D1465" s="450" t="s">
        <v>129</v>
      </c>
      <c r="E1465" s="49">
        <f t="shared" si="15028"/>
        <v>0</v>
      </c>
      <c r="F1465" s="231">
        <f t="shared" si="15029"/>
        <v>0</v>
      </c>
      <c r="K1465" s="162"/>
    </row>
    <row r="1466" spans="1:11" s="49" customFormat="1" ht="18">
      <c r="A1466" s="447" t="s">
        <v>941</v>
      </c>
      <c r="B1466" s="451"/>
      <c r="C1466" s="451"/>
      <c r="D1466" s="450" t="s">
        <v>132</v>
      </c>
      <c r="E1466" s="49">
        <f t="shared" si="15028"/>
        <v>5</v>
      </c>
      <c r="F1466" s="231">
        <f t="shared" si="15029"/>
        <v>0</v>
      </c>
      <c r="G1466" s="298"/>
      <c r="H1466" s="298"/>
    </row>
    <row r="1467" spans="1:11" s="49" customFormat="1" ht="18.75">
      <c r="A1467" s="447" t="s">
        <v>918</v>
      </c>
      <c r="B1467" s="448"/>
      <c r="C1467" s="449"/>
      <c r="D1467" s="450" t="s">
        <v>129</v>
      </c>
      <c r="E1467" s="49">
        <f t="shared" si="15028"/>
        <v>0</v>
      </c>
      <c r="F1467" s="231">
        <f t="shared" si="15029"/>
        <v>0</v>
      </c>
      <c r="G1467" s="298"/>
      <c r="H1467" s="298"/>
      <c r="K1467" s="28"/>
    </row>
    <row r="1468" spans="1:11" s="49" customFormat="1" ht="18">
      <c r="A1468" s="447" t="s">
        <v>3673</v>
      </c>
      <c r="B1468" s="452"/>
      <c r="C1468" s="452"/>
      <c r="D1468" s="450" t="s">
        <v>129</v>
      </c>
      <c r="E1468" s="49">
        <f t="shared" si="15028"/>
        <v>7</v>
      </c>
      <c r="F1468" s="231">
        <f t="shared" si="15029"/>
        <v>0</v>
      </c>
      <c r="G1468" s="298"/>
      <c r="H1468" s="298"/>
    </row>
    <row r="1469" spans="1:11" s="49" customFormat="1" ht="18">
      <c r="A1469" s="447" t="s">
        <v>3577</v>
      </c>
      <c r="B1469" s="452"/>
      <c r="C1469" s="452"/>
      <c r="D1469" s="450" t="s">
        <v>129</v>
      </c>
      <c r="E1469" s="49">
        <f t="shared" ref="E1469:E1532" si="15030">COUNTIF($A$1131:$BHE$1204,A1469)</f>
        <v>0</v>
      </c>
      <c r="F1469" s="231">
        <f t="shared" ref="F1469:F1532" si="15031">SUM(G1469:K1469)</f>
        <v>0</v>
      </c>
      <c r="G1469" s="298"/>
      <c r="H1469" s="298"/>
    </row>
    <row r="1470" spans="1:11" s="49" customFormat="1" ht="18">
      <c r="A1470" s="447" t="s">
        <v>3061</v>
      </c>
      <c r="B1470" s="452"/>
      <c r="C1470" s="452"/>
      <c r="D1470" s="450" t="s">
        <v>129</v>
      </c>
      <c r="E1470" s="49">
        <f t="shared" si="15030"/>
        <v>0</v>
      </c>
      <c r="F1470" s="231">
        <f t="shared" si="15031"/>
        <v>4</v>
      </c>
      <c r="G1470" s="298"/>
      <c r="H1470" s="298"/>
      <c r="J1470" s="49">
        <v>4</v>
      </c>
    </row>
    <row r="1471" spans="1:11" s="49" customFormat="1" ht="18">
      <c r="A1471" s="447" t="s">
        <v>3409</v>
      </c>
      <c r="B1471" s="452"/>
      <c r="C1471" s="451"/>
      <c r="D1471" s="450" t="s">
        <v>129</v>
      </c>
      <c r="E1471" s="49">
        <f t="shared" si="15030"/>
        <v>4</v>
      </c>
      <c r="F1471" s="231">
        <f t="shared" si="15031"/>
        <v>0</v>
      </c>
      <c r="G1471" s="298"/>
      <c r="H1471" s="298"/>
    </row>
    <row r="1472" spans="1:11" s="49" customFormat="1" ht="18">
      <c r="A1472" s="447" t="s">
        <v>2977</v>
      </c>
      <c r="B1472" s="452"/>
      <c r="C1472" s="452"/>
      <c r="D1472" s="450" t="s">
        <v>129</v>
      </c>
      <c r="E1472" s="49">
        <f t="shared" si="15030"/>
        <v>0</v>
      </c>
      <c r="F1472" s="231">
        <f t="shared" si="15031"/>
        <v>0</v>
      </c>
      <c r="G1472" s="298"/>
      <c r="H1472" s="298"/>
    </row>
    <row r="1473" spans="1:11" s="49" customFormat="1" ht="18">
      <c r="A1473" s="447" t="s">
        <v>2994</v>
      </c>
      <c r="B1473" s="452"/>
      <c r="C1473" s="452"/>
      <c r="D1473" s="450" t="s">
        <v>129</v>
      </c>
      <c r="E1473" s="49">
        <f t="shared" si="15030"/>
        <v>0</v>
      </c>
      <c r="F1473" s="231">
        <f t="shared" si="15031"/>
        <v>21</v>
      </c>
      <c r="G1473" s="298"/>
      <c r="H1473" s="298">
        <v>21</v>
      </c>
    </row>
    <row r="1474" spans="1:11" s="49" customFormat="1" ht="18">
      <c r="A1474" s="447" t="s">
        <v>1419</v>
      </c>
      <c r="B1474" s="452"/>
      <c r="C1474" s="452"/>
      <c r="D1474" s="287" t="s">
        <v>130</v>
      </c>
      <c r="E1474" s="49">
        <f t="shared" si="15030"/>
        <v>5</v>
      </c>
      <c r="F1474" s="231">
        <f t="shared" si="15031"/>
        <v>2</v>
      </c>
      <c r="G1474" s="298"/>
      <c r="H1474" s="298"/>
      <c r="I1474" s="49">
        <v>2</v>
      </c>
    </row>
    <row r="1475" spans="1:11" s="49" customFormat="1" ht="18.75">
      <c r="A1475" s="447" t="s">
        <v>3049</v>
      </c>
      <c r="B1475" s="448"/>
      <c r="C1475" s="449"/>
      <c r="D1475" s="450" t="s">
        <v>129</v>
      </c>
      <c r="E1475" s="49">
        <f t="shared" si="15030"/>
        <v>0</v>
      </c>
      <c r="F1475" s="231">
        <f t="shared" si="15031"/>
        <v>0</v>
      </c>
      <c r="G1475" s="298"/>
      <c r="H1475" s="298"/>
    </row>
    <row r="1476" spans="1:11" s="49" customFormat="1" ht="18">
      <c r="A1476" s="447" t="s">
        <v>2440</v>
      </c>
      <c r="B1476" s="452"/>
      <c r="C1476" s="452"/>
      <c r="D1476" s="450" t="s">
        <v>129</v>
      </c>
      <c r="E1476" s="49">
        <f t="shared" si="15030"/>
        <v>0</v>
      </c>
      <c r="F1476" s="231">
        <f t="shared" si="15031"/>
        <v>0</v>
      </c>
      <c r="G1476" s="298"/>
      <c r="H1476" s="298"/>
    </row>
    <row r="1477" spans="1:11" s="49" customFormat="1" ht="18">
      <c r="A1477" s="447" t="s">
        <v>693</v>
      </c>
      <c r="B1477" s="452"/>
      <c r="C1477" s="452"/>
      <c r="D1477" s="287" t="s">
        <v>130</v>
      </c>
      <c r="E1477" s="49">
        <f t="shared" si="15030"/>
        <v>1</v>
      </c>
      <c r="F1477" s="231">
        <f t="shared" si="15031"/>
        <v>0</v>
      </c>
    </row>
    <row r="1478" spans="1:11" s="49" customFormat="1" ht="18">
      <c r="A1478" s="447" t="s">
        <v>1642</v>
      </c>
      <c r="B1478" s="451"/>
      <c r="C1478" s="451"/>
      <c r="D1478" s="450" t="s">
        <v>134</v>
      </c>
      <c r="E1478" s="49">
        <f t="shared" si="15030"/>
        <v>5</v>
      </c>
      <c r="F1478" s="231">
        <f t="shared" si="15031"/>
        <v>19</v>
      </c>
      <c r="G1478" s="298"/>
      <c r="H1478" s="298"/>
      <c r="I1478" s="49">
        <v>19</v>
      </c>
    </row>
    <row r="1479" spans="1:11" s="49" customFormat="1" ht="18">
      <c r="A1479" s="447" t="s">
        <v>3074</v>
      </c>
      <c r="B1479" s="452"/>
      <c r="C1479" s="452"/>
      <c r="D1479" s="450" t="s">
        <v>129</v>
      </c>
      <c r="E1479" s="49">
        <f t="shared" si="15030"/>
        <v>0</v>
      </c>
      <c r="F1479" s="231">
        <f t="shared" si="15031"/>
        <v>0</v>
      </c>
      <c r="G1479" s="298"/>
      <c r="H1479" s="298"/>
    </row>
    <row r="1480" spans="1:11" s="49" customFormat="1" ht="18">
      <c r="A1480" s="447" t="s">
        <v>3582</v>
      </c>
      <c r="B1480" s="453"/>
      <c r="C1480" s="453"/>
      <c r="D1480" s="450" t="s">
        <v>129</v>
      </c>
      <c r="E1480" s="49">
        <f t="shared" si="15030"/>
        <v>0</v>
      </c>
      <c r="F1480" s="231">
        <f t="shared" si="15031"/>
        <v>0</v>
      </c>
      <c r="G1480" s="298"/>
      <c r="H1480" s="298"/>
    </row>
    <row r="1481" spans="1:11" s="49" customFormat="1" ht="18">
      <c r="A1481" s="447" t="s">
        <v>3618</v>
      </c>
      <c r="B1481" s="452"/>
      <c r="C1481" s="452"/>
      <c r="D1481" s="450" t="s">
        <v>129</v>
      </c>
      <c r="E1481" s="49">
        <f t="shared" si="15030"/>
        <v>0</v>
      </c>
      <c r="F1481" s="231">
        <f t="shared" si="15031"/>
        <v>0</v>
      </c>
      <c r="G1481" s="298"/>
      <c r="H1481" s="298"/>
    </row>
    <row r="1482" spans="1:11" s="49" customFormat="1" ht="18">
      <c r="A1482" s="447" t="s">
        <v>3651</v>
      </c>
      <c r="B1482" s="452"/>
      <c r="C1482" s="452"/>
      <c r="D1482" s="450" t="s">
        <v>129</v>
      </c>
      <c r="E1482" s="49">
        <f t="shared" si="15030"/>
        <v>0</v>
      </c>
      <c r="F1482" s="231">
        <f t="shared" si="15031"/>
        <v>0</v>
      </c>
      <c r="G1482" s="298"/>
      <c r="H1482" s="298"/>
    </row>
    <row r="1483" spans="1:11" s="49" customFormat="1" ht="18">
      <c r="A1483" s="447" t="s">
        <v>1871</v>
      </c>
      <c r="B1483" s="452"/>
      <c r="C1483" s="452"/>
      <c r="D1483" s="450" t="s">
        <v>137</v>
      </c>
      <c r="E1483" s="49">
        <f t="shared" si="15030"/>
        <v>1</v>
      </c>
      <c r="F1483" s="231">
        <f t="shared" si="15031"/>
        <v>13</v>
      </c>
      <c r="G1483" s="298"/>
      <c r="H1483" s="298"/>
      <c r="I1483" s="49">
        <v>13</v>
      </c>
    </row>
    <row r="1484" spans="1:11" s="49" customFormat="1" ht="18.75">
      <c r="A1484" s="447" t="s">
        <v>517</v>
      </c>
      <c r="B1484" s="448"/>
      <c r="C1484" s="449"/>
      <c r="D1484" s="1" t="s">
        <v>131</v>
      </c>
      <c r="E1484" s="49">
        <f t="shared" si="15030"/>
        <v>31</v>
      </c>
      <c r="F1484" s="231">
        <f t="shared" si="15031"/>
        <v>5</v>
      </c>
      <c r="H1484" s="49">
        <v>5</v>
      </c>
      <c r="K1484" s="162"/>
    </row>
    <row r="1485" spans="1:11" s="49" customFormat="1" ht="18">
      <c r="A1485" s="447" t="s">
        <v>3563</v>
      </c>
      <c r="B1485" s="452"/>
      <c r="C1485" s="452"/>
      <c r="D1485" s="450" t="s">
        <v>129</v>
      </c>
      <c r="E1485" s="49">
        <f t="shared" si="15030"/>
        <v>1</v>
      </c>
      <c r="F1485" s="231">
        <f t="shared" si="15031"/>
        <v>0</v>
      </c>
      <c r="G1485" s="298"/>
      <c r="H1485" s="298"/>
    </row>
    <row r="1486" spans="1:11" s="49" customFormat="1" ht="18">
      <c r="A1486" s="447" t="s">
        <v>3551</v>
      </c>
      <c r="B1486" s="452"/>
      <c r="C1486" s="452"/>
      <c r="D1486" s="450" t="s">
        <v>129</v>
      </c>
      <c r="E1486" s="49">
        <f t="shared" si="15030"/>
        <v>0</v>
      </c>
      <c r="F1486" s="231">
        <f t="shared" si="15031"/>
        <v>0</v>
      </c>
      <c r="K1486" s="162"/>
    </row>
    <row r="1487" spans="1:11" s="49" customFormat="1" ht="18">
      <c r="A1487" s="447" t="s">
        <v>476</v>
      </c>
      <c r="B1487" s="452"/>
      <c r="C1487" s="452"/>
      <c r="D1487" s="450" t="s">
        <v>129</v>
      </c>
      <c r="E1487" s="49">
        <f t="shared" si="15030"/>
        <v>0</v>
      </c>
      <c r="F1487" s="231">
        <f t="shared" si="15031"/>
        <v>0</v>
      </c>
      <c r="K1487" s="162"/>
    </row>
    <row r="1488" spans="1:11" s="49" customFormat="1" ht="18">
      <c r="A1488" s="447" t="s">
        <v>3685</v>
      </c>
      <c r="B1488" s="453"/>
      <c r="C1488" s="453"/>
      <c r="D1488" s="450" t="s">
        <v>129</v>
      </c>
      <c r="E1488" s="49">
        <f t="shared" si="15030"/>
        <v>1</v>
      </c>
      <c r="F1488" s="231">
        <f t="shared" si="15031"/>
        <v>0</v>
      </c>
      <c r="G1488" s="298"/>
      <c r="H1488" s="298"/>
    </row>
    <row r="1489" spans="1:11" s="49" customFormat="1" ht="18">
      <c r="A1489" s="447" t="s">
        <v>3361</v>
      </c>
      <c r="B1489" s="452"/>
      <c r="C1489" s="452"/>
      <c r="D1489" s="450" t="s">
        <v>129</v>
      </c>
      <c r="E1489" s="49">
        <f t="shared" si="15030"/>
        <v>0</v>
      </c>
      <c r="F1489" s="231">
        <f t="shared" si="15031"/>
        <v>0</v>
      </c>
      <c r="G1489" s="298"/>
      <c r="H1489" s="298"/>
    </row>
    <row r="1490" spans="1:11" s="49" customFormat="1" ht="18">
      <c r="A1490" s="447" t="s">
        <v>1652</v>
      </c>
      <c r="B1490" s="451"/>
      <c r="C1490" s="451"/>
      <c r="D1490" s="450" t="s">
        <v>135</v>
      </c>
      <c r="E1490" s="49">
        <f t="shared" si="15030"/>
        <v>1</v>
      </c>
      <c r="F1490" s="231">
        <f t="shared" si="15031"/>
        <v>0</v>
      </c>
      <c r="G1490" s="298"/>
      <c r="H1490" s="298"/>
    </row>
    <row r="1491" spans="1:11" s="49" customFormat="1" ht="18">
      <c r="A1491" s="447" t="s">
        <v>2027</v>
      </c>
      <c r="B1491" s="453"/>
      <c r="C1491" s="453"/>
      <c r="D1491" s="450" t="s">
        <v>129</v>
      </c>
      <c r="E1491" s="49">
        <f t="shared" si="15030"/>
        <v>0</v>
      </c>
      <c r="F1491" s="231">
        <f t="shared" si="15031"/>
        <v>0</v>
      </c>
      <c r="G1491" s="298"/>
      <c r="H1491" s="298"/>
    </row>
    <row r="1492" spans="1:11" s="49" customFormat="1" ht="18">
      <c r="A1492" s="447" t="s">
        <v>2387</v>
      </c>
      <c r="B1492" s="453"/>
      <c r="C1492" s="453"/>
      <c r="D1492" s="450" t="s">
        <v>129</v>
      </c>
      <c r="E1492" s="49">
        <f t="shared" si="15030"/>
        <v>1</v>
      </c>
      <c r="F1492" s="231">
        <f t="shared" si="15031"/>
        <v>27</v>
      </c>
      <c r="G1492" s="298"/>
      <c r="H1492" s="298">
        <v>27</v>
      </c>
    </row>
    <row r="1493" spans="1:11" s="49" customFormat="1" ht="18">
      <c r="A1493" s="447" t="s">
        <v>3532</v>
      </c>
      <c r="B1493" s="452"/>
      <c r="C1493" s="452"/>
      <c r="D1493" s="450" t="s">
        <v>129</v>
      </c>
      <c r="E1493" s="49">
        <f t="shared" si="15030"/>
        <v>0</v>
      </c>
      <c r="F1493" s="231">
        <f t="shared" si="15031"/>
        <v>0</v>
      </c>
      <c r="G1493" s="298"/>
      <c r="H1493" s="298"/>
    </row>
    <row r="1494" spans="1:11" s="49" customFormat="1" ht="18">
      <c r="A1494" s="447" t="s">
        <v>3407</v>
      </c>
      <c r="B1494" s="452"/>
      <c r="C1494" s="452"/>
      <c r="D1494" s="450" t="s">
        <v>129</v>
      </c>
      <c r="E1494" s="49">
        <f t="shared" si="15030"/>
        <v>0</v>
      </c>
      <c r="F1494" s="231">
        <f t="shared" si="15031"/>
        <v>0</v>
      </c>
      <c r="K1494" s="162"/>
    </row>
    <row r="1495" spans="1:11" s="49" customFormat="1" ht="18">
      <c r="A1495" s="447" t="s">
        <v>963</v>
      </c>
      <c r="B1495" s="452"/>
      <c r="C1495" s="452"/>
      <c r="D1495" s="1" t="s">
        <v>131</v>
      </c>
      <c r="E1495" s="49">
        <f t="shared" si="15030"/>
        <v>9</v>
      </c>
      <c r="F1495" s="231">
        <f t="shared" si="15031"/>
        <v>0</v>
      </c>
      <c r="G1495" s="298"/>
      <c r="H1495" s="298"/>
    </row>
    <row r="1496" spans="1:11" s="49" customFormat="1" ht="18.75">
      <c r="A1496" s="447" t="s">
        <v>541</v>
      </c>
      <c r="B1496" s="449"/>
      <c r="C1496" s="449"/>
      <c r="D1496" s="287" t="s">
        <v>130</v>
      </c>
      <c r="E1496" s="49">
        <f t="shared" si="15030"/>
        <v>25</v>
      </c>
      <c r="F1496" s="231">
        <f t="shared" si="15031"/>
        <v>7</v>
      </c>
      <c r="G1496" s="298"/>
      <c r="H1496" s="298">
        <v>7</v>
      </c>
    </row>
    <row r="1497" spans="1:11" s="49" customFormat="1" ht="18">
      <c r="A1497" s="447" t="s">
        <v>547</v>
      </c>
      <c r="B1497" s="453"/>
      <c r="C1497" s="453"/>
      <c r="D1497" s="287" t="s">
        <v>130</v>
      </c>
      <c r="E1497" s="49">
        <f t="shared" si="15030"/>
        <v>10</v>
      </c>
      <c r="F1497" s="231">
        <f t="shared" si="15031"/>
        <v>0</v>
      </c>
      <c r="G1497" s="298"/>
      <c r="H1497" s="298"/>
    </row>
    <row r="1498" spans="1:11" s="49" customFormat="1" ht="18">
      <c r="A1498" s="447" t="s">
        <v>1308</v>
      </c>
      <c r="B1498" s="453"/>
      <c r="C1498" s="453"/>
      <c r="D1498" s="287" t="s">
        <v>130</v>
      </c>
      <c r="E1498" s="49">
        <f t="shared" si="15030"/>
        <v>6</v>
      </c>
      <c r="F1498" s="231">
        <f t="shared" si="15031"/>
        <v>0</v>
      </c>
      <c r="G1498" s="298"/>
      <c r="H1498" s="298"/>
    </row>
    <row r="1499" spans="1:11" s="49" customFormat="1" ht="18">
      <c r="A1499" s="447" t="s">
        <v>2327</v>
      </c>
      <c r="B1499" s="452"/>
      <c r="C1499" s="452"/>
      <c r="D1499" s="1" t="s">
        <v>131</v>
      </c>
      <c r="E1499" s="49">
        <f t="shared" si="15030"/>
        <v>3</v>
      </c>
      <c r="F1499" s="231">
        <f t="shared" si="15031"/>
        <v>3</v>
      </c>
      <c r="G1499" s="298"/>
      <c r="H1499" s="298"/>
      <c r="I1499" s="49">
        <v>3</v>
      </c>
    </row>
    <row r="1500" spans="1:11" s="49" customFormat="1" ht="18">
      <c r="A1500" s="447" t="s">
        <v>2306</v>
      </c>
      <c r="B1500" s="451"/>
      <c r="C1500" s="451"/>
      <c r="D1500" s="450" t="s">
        <v>129</v>
      </c>
      <c r="E1500" s="49">
        <f t="shared" si="15030"/>
        <v>0</v>
      </c>
      <c r="F1500" s="231">
        <f t="shared" si="15031"/>
        <v>0</v>
      </c>
      <c r="K1500" s="162"/>
    </row>
    <row r="1501" spans="1:11" s="49" customFormat="1" ht="18">
      <c r="A1501" s="447" t="s">
        <v>3538</v>
      </c>
      <c r="B1501" s="459"/>
      <c r="C1501" s="453"/>
      <c r="D1501" s="450" t="s">
        <v>129</v>
      </c>
      <c r="E1501" s="49">
        <f t="shared" si="15030"/>
        <v>4</v>
      </c>
      <c r="F1501" s="231">
        <f t="shared" si="15031"/>
        <v>3</v>
      </c>
      <c r="G1501" s="298"/>
      <c r="H1501" s="298">
        <v>3</v>
      </c>
    </row>
    <row r="1502" spans="1:11" s="49" customFormat="1" ht="18">
      <c r="A1502" s="447" t="s">
        <v>3586</v>
      </c>
      <c r="B1502" s="452"/>
      <c r="C1502" s="452"/>
      <c r="D1502" s="450" t="s">
        <v>132</v>
      </c>
      <c r="E1502" s="49">
        <f t="shared" si="15030"/>
        <v>9</v>
      </c>
      <c r="F1502" s="231">
        <f t="shared" si="15031"/>
        <v>3</v>
      </c>
      <c r="I1502" s="49">
        <v>3</v>
      </c>
      <c r="K1502" s="162"/>
    </row>
    <row r="1503" spans="1:11" s="49" customFormat="1" ht="18">
      <c r="A1503" s="447" t="s">
        <v>3661</v>
      </c>
      <c r="B1503" s="452"/>
      <c r="C1503" s="451"/>
      <c r="D1503" s="450" t="s">
        <v>129</v>
      </c>
      <c r="E1503" s="49">
        <f t="shared" si="15030"/>
        <v>0</v>
      </c>
      <c r="F1503" s="231">
        <f t="shared" si="15031"/>
        <v>0</v>
      </c>
      <c r="G1503" s="298"/>
      <c r="H1503" s="298"/>
    </row>
    <row r="1504" spans="1:11" s="49" customFormat="1" ht="18.75">
      <c r="A1504" s="447" t="s">
        <v>2414</v>
      </c>
      <c r="B1504" s="449"/>
      <c r="C1504" s="449"/>
      <c r="D1504" s="450" t="s">
        <v>135</v>
      </c>
      <c r="E1504" s="49">
        <f t="shared" si="15030"/>
        <v>13</v>
      </c>
      <c r="F1504" s="231">
        <f t="shared" si="15031"/>
        <v>35</v>
      </c>
      <c r="G1504" s="298"/>
      <c r="H1504" s="298"/>
      <c r="I1504" s="49">
        <v>35</v>
      </c>
    </row>
    <row r="1505" spans="1:11" s="49" customFormat="1" ht="18.75">
      <c r="A1505" s="447" t="s">
        <v>689</v>
      </c>
      <c r="B1505" s="449"/>
      <c r="C1505" s="449"/>
      <c r="D1505" s="450" t="s">
        <v>138</v>
      </c>
      <c r="E1505" s="49">
        <f t="shared" si="15030"/>
        <v>145</v>
      </c>
      <c r="F1505" s="231">
        <f t="shared" si="15031"/>
        <v>141</v>
      </c>
      <c r="G1505" s="298"/>
      <c r="H1505" s="298">
        <v>55</v>
      </c>
      <c r="I1505" s="49">
        <v>46</v>
      </c>
      <c r="J1505" s="49">
        <v>40</v>
      </c>
    </row>
    <row r="1506" spans="1:11" s="49" customFormat="1" ht="18">
      <c r="A1506" s="447" t="s">
        <v>551</v>
      </c>
      <c r="B1506" s="452"/>
      <c r="C1506" s="452"/>
      <c r="D1506" s="450" t="s">
        <v>129</v>
      </c>
      <c r="E1506" s="49">
        <f t="shared" si="15030"/>
        <v>2</v>
      </c>
      <c r="F1506" s="231">
        <f t="shared" si="15031"/>
        <v>0</v>
      </c>
      <c r="G1506" s="298"/>
      <c r="H1506" s="298"/>
      <c r="K1506" s="162"/>
    </row>
    <row r="1507" spans="1:11" s="49" customFormat="1" ht="18">
      <c r="A1507" s="447" t="s">
        <v>3555</v>
      </c>
      <c r="B1507" s="452"/>
      <c r="C1507" s="452"/>
      <c r="D1507" s="450" t="s">
        <v>129</v>
      </c>
      <c r="E1507" s="49">
        <f t="shared" si="15030"/>
        <v>1</v>
      </c>
      <c r="F1507" s="231">
        <f t="shared" si="15031"/>
        <v>0</v>
      </c>
    </row>
    <row r="1508" spans="1:11" s="49" customFormat="1" ht="18">
      <c r="A1508" s="447" t="s">
        <v>2359</v>
      </c>
      <c r="B1508" s="452"/>
      <c r="C1508" s="452"/>
      <c r="D1508" s="1" t="s">
        <v>131</v>
      </c>
      <c r="E1508" s="49">
        <f t="shared" si="15030"/>
        <v>5</v>
      </c>
      <c r="F1508" s="231">
        <f t="shared" si="15031"/>
        <v>0</v>
      </c>
      <c r="K1508" s="162"/>
    </row>
    <row r="1509" spans="1:11" s="49" customFormat="1" ht="18.75">
      <c r="A1509" s="447" t="s">
        <v>2843</v>
      </c>
      <c r="B1509" s="452"/>
      <c r="C1509" s="449"/>
      <c r="D1509" s="450" t="s">
        <v>132</v>
      </c>
      <c r="E1509" s="49">
        <f t="shared" si="15030"/>
        <v>1</v>
      </c>
      <c r="F1509" s="231">
        <f t="shared" si="15031"/>
        <v>0</v>
      </c>
      <c r="G1509" s="298"/>
      <c r="H1509" s="298"/>
    </row>
    <row r="1510" spans="1:11" s="49" customFormat="1" ht="18">
      <c r="A1510" s="447" t="s">
        <v>3543</v>
      </c>
      <c r="B1510" s="453"/>
      <c r="C1510" s="453"/>
      <c r="D1510" s="450" t="s">
        <v>129</v>
      </c>
      <c r="E1510" s="49">
        <f t="shared" si="15030"/>
        <v>0</v>
      </c>
      <c r="F1510" s="231">
        <f t="shared" si="15031"/>
        <v>0</v>
      </c>
      <c r="G1510" s="298"/>
      <c r="H1510" s="298"/>
    </row>
    <row r="1511" spans="1:11" s="49" customFormat="1" ht="18.75">
      <c r="A1511" s="447" t="s">
        <v>3005</v>
      </c>
      <c r="B1511" s="448"/>
      <c r="C1511" s="449"/>
      <c r="D1511" s="287" t="s">
        <v>130</v>
      </c>
      <c r="E1511" s="49">
        <f t="shared" si="15030"/>
        <v>2</v>
      </c>
      <c r="F1511" s="231">
        <f t="shared" si="15031"/>
        <v>0</v>
      </c>
      <c r="G1511" s="298"/>
      <c r="H1511" s="298"/>
    </row>
    <row r="1512" spans="1:11" s="49" customFormat="1" ht="18">
      <c r="A1512" s="447" t="s">
        <v>958</v>
      </c>
      <c r="B1512" s="452"/>
      <c r="C1512" s="451"/>
      <c r="D1512" s="450" t="s">
        <v>137</v>
      </c>
      <c r="E1512" s="49">
        <f t="shared" si="15030"/>
        <v>2</v>
      </c>
      <c r="F1512" s="231">
        <f t="shared" si="15031"/>
        <v>30</v>
      </c>
      <c r="G1512" s="298"/>
      <c r="H1512" s="298"/>
      <c r="K1512" s="49">
        <v>30</v>
      </c>
    </row>
    <row r="1513" spans="1:11" s="49" customFormat="1" ht="18">
      <c r="A1513" s="447" t="s">
        <v>3500</v>
      </c>
      <c r="B1513" s="452"/>
      <c r="C1513" s="452"/>
      <c r="D1513" s="450" t="s">
        <v>129</v>
      </c>
      <c r="E1513" s="49">
        <f t="shared" si="15030"/>
        <v>0</v>
      </c>
      <c r="F1513" s="231">
        <f t="shared" si="15031"/>
        <v>0</v>
      </c>
      <c r="G1513" s="298"/>
      <c r="H1513" s="298"/>
      <c r="K1513" s="28"/>
    </row>
    <row r="1514" spans="1:11" s="49" customFormat="1" ht="18">
      <c r="A1514" s="447" t="s">
        <v>3036</v>
      </c>
      <c r="B1514" s="452"/>
      <c r="C1514" s="452"/>
      <c r="D1514" s="450" t="s">
        <v>129</v>
      </c>
      <c r="E1514" s="49">
        <f t="shared" si="15030"/>
        <v>0</v>
      </c>
      <c r="F1514" s="231">
        <f t="shared" si="15031"/>
        <v>0</v>
      </c>
      <c r="G1514" s="298"/>
      <c r="H1514" s="298"/>
    </row>
    <row r="1515" spans="1:11" s="49" customFormat="1" ht="18">
      <c r="A1515" s="447" t="s">
        <v>3349</v>
      </c>
      <c r="B1515" s="452"/>
      <c r="C1515" s="452"/>
      <c r="D1515" s="450" t="s">
        <v>129</v>
      </c>
      <c r="E1515" s="49">
        <f t="shared" si="15030"/>
        <v>1</v>
      </c>
      <c r="F1515" s="231">
        <f t="shared" si="15031"/>
        <v>0</v>
      </c>
      <c r="G1515" s="298"/>
      <c r="H1515" s="298"/>
    </row>
    <row r="1516" spans="1:11" s="49" customFormat="1" ht="18">
      <c r="A1516" s="447" t="s">
        <v>1921</v>
      </c>
      <c r="B1516" s="452"/>
      <c r="C1516" s="452"/>
      <c r="D1516" s="450" t="s">
        <v>129</v>
      </c>
      <c r="E1516" s="49">
        <f t="shared" si="15030"/>
        <v>1</v>
      </c>
      <c r="F1516" s="231">
        <f t="shared" si="15031"/>
        <v>0</v>
      </c>
      <c r="G1516" s="298"/>
      <c r="H1516" s="298"/>
    </row>
    <row r="1517" spans="1:11" s="49" customFormat="1" ht="18">
      <c r="A1517" s="447" t="s">
        <v>3367</v>
      </c>
      <c r="B1517" s="452"/>
      <c r="C1517" s="452"/>
      <c r="D1517" s="450" t="s">
        <v>129</v>
      </c>
      <c r="E1517" s="49">
        <f t="shared" si="15030"/>
        <v>1</v>
      </c>
      <c r="F1517" s="231">
        <f t="shared" si="15031"/>
        <v>0</v>
      </c>
      <c r="G1517" s="298"/>
      <c r="H1517" s="298"/>
    </row>
    <row r="1518" spans="1:11" s="49" customFormat="1" ht="18">
      <c r="A1518" s="447" t="s">
        <v>942</v>
      </c>
      <c r="B1518" s="453"/>
      <c r="C1518" s="453"/>
      <c r="D1518" s="450" t="s">
        <v>129</v>
      </c>
      <c r="E1518" s="49">
        <f t="shared" si="15030"/>
        <v>1</v>
      </c>
      <c r="F1518" s="231">
        <f t="shared" si="15031"/>
        <v>0</v>
      </c>
      <c r="G1518" s="298"/>
      <c r="H1518" s="298"/>
    </row>
    <row r="1519" spans="1:11" s="49" customFormat="1" ht="18.75">
      <c r="A1519" s="447" t="s">
        <v>3068</v>
      </c>
      <c r="B1519" s="449"/>
      <c r="C1519" s="449"/>
      <c r="D1519" s="450" t="s">
        <v>129</v>
      </c>
      <c r="E1519" s="49">
        <f t="shared" si="15030"/>
        <v>0</v>
      </c>
      <c r="F1519" s="231">
        <f t="shared" si="15031"/>
        <v>0</v>
      </c>
      <c r="K1519" s="162"/>
    </row>
    <row r="1520" spans="1:11" s="49" customFormat="1" ht="18">
      <c r="A1520" s="447" t="s">
        <v>3436</v>
      </c>
      <c r="B1520" s="452"/>
      <c r="C1520" s="452"/>
      <c r="D1520" s="450" t="s">
        <v>135</v>
      </c>
      <c r="E1520" s="49">
        <f t="shared" si="15030"/>
        <v>30</v>
      </c>
      <c r="F1520" s="231">
        <f t="shared" si="15031"/>
        <v>0</v>
      </c>
      <c r="G1520" s="298"/>
      <c r="H1520" s="298"/>
    </row>
    <row r="1521" spans="1:11" s="49" customFormat="1" ht="18">
      <c r="A1521" s="447" t="s">
        <v>1319</v>
      </c>
      <c r="B1521" s="452"/>
      <c r="C1521" s="451"/>
      <c r="D1521" s="450" t="s">
        <v>132</v>
      </c>
      <c r="E1521" s="49">
        <f t="shared" si="15030"/>
        <v>14</v>
      </c>
      <c r="F1521" s="231">
        <f t="shared" si="15031"/>
        <v>0</v>
      </c>
      <c r="G1521" s="298"/>
      <c r="H1521" s="298"/>
    </row>
    <row r="1522" spans="1:11" s="49" customFormat="1" ht="18.75">
      <c r="A1522" s="447" t="s">
        <v>1630</v>
      </c>
      <c r="B1522" s="449"/>
      <c r="C1522" s="449"/>
      <c r="D1522" s="450" t="s">
        <v>136</v>
      </c>
      <c r="E1522" s="49">
        <f t="shared" si="15030"/>
        <v>20</v>
      </c>
      <c r="F1522" s="231">
        <f t="shared" si="15031"/>
        <v>26</v>
      </c>
      <c r="G1522" s="298"/>
      <c r="H1522" s="298">
        <v>26</v>
      </c>
    </row>
    <row r="1523" spans="1:11" s="49" customFormat="1" ht="18">
      <c r="A1523" s="447" t="s">
        <v>2325</v>
      </c>
      <c r="B1523" s="452"/>
      <c r="C1523" s="452"/>
      <c r="D1523" s="450" t="s">
        <v>129</v>
      </c>
      <c r="E1523" s="49">
        <f t="shared" si="15030"/>
        <v>1</v>
      </c>
      <c r="F1523" s="231">
        <f t="shared" si="15031"/>
        <v>0</v>
      </c>
      <c r="G1523" s="298"/>
      <c r="H1523" s="298"/>
    </row>
    <row r="1524" spans="1:11" s="49" customFormat="1" ht="18">
      <c r="A1524" s="447" t="s">
        <v>1999</v>
      </c>
      <c r="B1524" s="452"/>
      <c r="C1524" s="452"/>
      <c r="D1524" s="450" t="s">
        <v>132</v>
      </c>
      <c r="E1524" s="49">
        <f t="shared" si="15030"/>
        <v>20</v>
      </c>
      <c r="F1524" s="231">
        <f t="shared" si="15031"/>
        <v>0</v>
      </c>
      <c r="G1524" s="298"/>
      <c r="H1524" s="298"/>
    </row>
    <row r="1525" spans="1:11" s="49" customFormat="1" ht="18">
      <c r="A1525" s="447" t="s">
        <v>445</v>
      </c>
      <c r="B1525" s="452"/>
      <c r="C1525" s="452"/>
      <c r="D1525" s="1" t="s">
        <v>131</v>
      </c>
      <c r="E1525" s="49">
        <f t="shared" si="15030"/>
        <v>7</v>
      </c>
      <c r="F1525" s="231">
        <f t="shared" si="15031"/>
        <v>0</v>
      </c>
      <c r="G1525" s="298"/>
      <c r="H1525" s="298"/>
    </row>
    <row r="1526" spans="1:11" s="49" customFormat="1" ht="18">
      <c r="A1526" s="447" t="s">
        <v>3386</v>
      </c>
      <c r="B1526" s="452"/>
      <c r="C1526" s="452"/>
      <c r="D1526" s="450" t="s">
        <v>129</v>
      </c>
      <c r="E1526" s="49">
        <f t="shared" si="15030"/>
        <v>0</v>
      </c>
      <c r="F1526" s="231">
        <f t="shared" si="15031"/>
        <v>0</v>
      </c>
      <c r="G1526" s="298"/>
      <c r="H1526" s="298"/>
    </row>
    <row r="1527" spans="1:11" s="49" customFormat="1" ht="18.75">
      <c r="A1527" s="447" t="s">
        <v>790</v>
      </c>
      <c r="B1527" s="449"/>
      <c r="C1527" s="449"/>
      <c r="D1527" s="450" t="s">
        <v>133</v>
      </c>
      <c r="E1527" s="49">
        <f t="shared" si="15030"/>
        <v>9</v>
      </c>
      <c r="F1527" s="231">
        <f t="shared" si="15031"/>
        <v>0</v>
      </c>
      <c r="G1527" s="298"/>
      <c r="H1527" s="298"/>
    </row>
    <row r="1528" spans="1:11" s="49" customFormat="1" ht="18.75">
      <c r="A1528" s="447" t="s">
        <v>581</v>
      </c>
      <c r="B1528" s="449"/>
      <c r="C1528" s="449"/>
      <c r="D1528" s="1" t="s">
        <v>131</v>
      </c>
      <c r="E1528" s="49">
        <f t="shared" si="15030"/>
        <v>9</v>
      </c>
      <c r="F1528" s="231">
        <f t="shared" si="15031"/>
        <v>0</v>
      </c>
      <c r="G1528" s="298"/>
      <c r="H1528" s="298"/>
    </row>
    <row r="1529" spans="1:11" s="49" customFormat="1" ht="18">
      <c r="A1529" s="447" t="s">
        <v>3601</v>
      </c>
      <c r="B1529" s="452"/>
      <c r="C1529" s="452"/>
      <c r="D1529" s="450" t="s">
        <v>129</v>
      </c>
      <c r="E1529" s="49">
        <f t="shared" si="15030"/>
        <v>0</v>
      </c>
      <c r="F1529" s="231">
        <f t="shared" si="15031"/>
        <v>0</v>
      </c>
      <c r="G1529" s="298"/>
      <c r="H1529" s="298"/>
    </row>
    <row r="1530" spans="1:11" s="49" customFormat="1" ht="18">
      <c r="A1530" s="447" t="s">
        <v>3707</v>
      </c>
      <c r="B1530" s="452"/>
      <c r="C1530" s="452"/>
      <c r="D1530" s="450" t="s">
        <v>129</v>
      </c>
      <c r="E1530" s="49">
        <f t="shared" si="15030"/>
        <v>0</v>
      </c>
      <c r="F1530" s="231">
        <f t="shared" si="15031"/>
        <v>0</v>
      </c>
      <c r="G1530" s="298"/>
      <c r="H1530" s="298"/>
    </row>
    <row r="1531" spans="1:11" s="49" customFormat="1" ht="18">
      <c r="A1531" s="447" t="s">
        <v>2004</v>
      </c>
      <c r="B1531" s="451"/>
      <c r="C1531" s="451"/>
      <c r="D1531" s="1" t="s">
        <v>131</v>
      </c>
      <c r="E1531" s="49">
        <f t="shared" si="15030"/>
        <v>13</v>
      </c>
      <c r="F1531" s="231">
        <f t="shared" si="15031"/>
        <v>0</v>
      </c>
      <c r="G1531" s="298"/>
      <c r="H1531" s="298"/>
    </row>
    <row r="1532" spans="1:11" s="49" customFormat="1" ht="18.75">
      <c r="A1532" s="447" t="s">
        <v>1939</v>
      </c>
      <c r="B1532" s="449"/>
      <c r="C1532" s="449"/>
      <c r="D1532" s="450" t="s">
        <v>134</v>
      </c>
      <c r="E1532" s="49">
        <f t="shared" si="15030"/>
        <v>48</v>
      </c>
      <c r="F1532" s="231">
        <f t="shared" si="15031"/>
        <v>54</v>
      </c>
      <c r="G1532" s="298"/>
      <c r="H1532" s="298"/>
      <c r="I1532" s="49">
        <v>54</v>
      </c>
    </row>
    <row r="1533" spans="1:11" s="49" customFormat="1" ht="18">
      <c r="A1533" s="447" t="s">
        <v>2379</v>
      </c>
      <c r="B1533" s="451"/>
      <c r="C1533" s="451"/>
      <c r="D1533" s="450" t="s">
        <v>134</v>
      </c>
      <c r="E1533" s="49">
        <f t="shared" ref="E1533:E1596" si="15032">COUNTIF($A$1131:$BHE$1204,A1533)</f>
        <v>6</v>
      </c>
      <c r="F1533" s="231">
        <f t="shared" ref="F1533:F1596" si="15033">SUM(G1533:K1533)</f>
        <v>0</v>
      </c>
      <c r="K1533" s="162"/>
    </row>
    <row r="1534" spans="1:11" s="49" customFormat="1" ht="18">
      <c r="A1534" s="447" t="s">
        <v>3549</v>
      </c>
      <c r="B1534" s="452"/>
      <c r="C1534" s="452"/>
      <c r="D1534" s="450" t="s">
        <v>129</v>
      </c>
      <c r="E1534" s="49">
        <f t="shared" si="15032"/>
        <v>0</v>
      </c>
      <c r="F1534" s="231">
        <f t="shared" si="15033"/>
        <v>0</v>
      </c>
      <c r="G1534" s="298"/>
      <c r="H1534" s="298"/>
    </row>
    <row r="1535" spans="1:11" s="49" customFormat="1" ht="18">
      <c r="A1535" s="447" t="s">
        <v>3662</v>
      </c>
      <c r="B1535" s="452"/>
      <c r="C1535" s="452"/>
      <c r="D1535" s="450" t="s">
        <v>129</v>
      </c>
      <c r="E1535" s="49">
        <f t="shared" si="15032"/>
        <v>0</v>
      </c>
      <c r="F1535" s="231">
        <f t="shared" si="15033"/>
        <v>0</v>
      </c>
      <c r="G1535" s="298"/>
      <c r="H1535" s="298"/>
    </row>
    <row r="1536" spans="1:11" s="49" customFormat="1" ht="18">
      <c r="A1536" s="447" t="s">
        <v>2324</v>
      </c>
      <c r="B1536" s="453"/>
      <c r="C1536" s="453"/>
      <c r="D1536" s="450" t="s">
        <v>132</v>
      </c>
      <c r="E1536" s="49">
        <f t="shared" si="15032"/>
        <v>1</v>
      </c>
      <c r="F1536" s="231">
        <f t="shared" si="15033"/>
        <v>0</v>
      </c>
      <c r="G1536" s="298"/>
      <c r="H1536" s="298"/>
    </row>
    <row r="1537" spans="1:11" s="49" customFormat="1" ht="18.75">
      <c r="A1537" s="447" t="s">
        <v>906</v>
      </c>
      <c r="B1537" s="448"/>
      <c r="C1537" s="449"/>
      <c r="D1537" s="450" t="s">
        <v>133</v>
      </c>
      <c r="E1537" s="49">
        <f t="shared" si="15032"/>
        <v>72</v>
      </c>
      <c r="F1537" s="231">
        <f t="shared" si="15033"/>
        <v>67</v>
      </c>
      <c r="H1537" s="49">
        <v>67</v>
      </c>
    </row>
    <row r="1538" spans="1:11" s="49" customFormat="1" ht="18.75">
      <c r="A1538" s="447" t="s">
        <v>2860</v>
      </c>
      <c r="B1538" s="449"/>
      <c r="C1538" s="449"/>
      <c r="D1538" s="287" t="s">
        <v>130</v>
      </c>
      <c r="E1538" s="49">
        <f t="shared" si="15032"/>
        <v>0</v>
      </c>
      <c r="F1538" s="231">
        <f t="shared" si="15033"/>
        <v>0</v>
      </c>
      <c r="G1538" s="298"/>
      <c r="H1538" s="298"/>
    </row>
    <row r="1539" spans="1:11" s="49" customFormat="1" ht="18.75">
      <c r="A1539" s="447" t="s">
        <v>931</v>
      </c>
      <c r="B1539" s="448"/>
      <c r="C1539" s="449"/>
      <c r="D1539" s="287" t="s">
        <v>130</v>
      </c>
      <c r="E1539" s="49">
        <f t="shared" si="15032"/>
        <v>1</v>
      </c>
      <c r="F1539" s="231">
        <f t="shared" si="15033"/>
        <v>0</v>
      </c>
      <c r="G1539" s="298"/>
      <c r="H1539" s="298"/>
    </row>
    <row r="1540" spans="1:11" s="49" customFormat="1" ht="18">
      <c r="A1540" s="447" t="s">
        <v>530</v>
      </c>
      <c r="B1540" s="452"/>
      <c r="C1540" s="452"/>
      <c r="D1540" s="450" t="s">
        <v>133</v>
      </c>
      <c r="E1540" s="49">
        <f t="shared" si="15032"/>
        <v>73</v>
      </c>
      <c r="F1540" s="231">
        <f t="shared" si="15033"/>
        <v>5</v>
      </c>
      <c r="G1540" s="298"/>
      <c r="H1540" s="298"/>
      <c r="I1540" s="49">
        <v>5</v>
      </c>
      <c r="K1540" s="317"/>
    </row>
    <row r="1541" spans="1:11" s="49" customFormat="1" ht="18">
      <c r="A1541" s="447" t="s">
        <v>3570</v>
      </c>
      <c r="B1541" s="452"/>
      <c r="C1541" s="452"/>
      <c r="D1541" s="450" t="s">
        <v>129</v>
      </c>
      <c r="E1541" s="49">
        <f t="shared" si="15032"/>
        <v>2</v>
      </c>
      <c r="F1541" s="231">
        <f t="shared" si="15033"/>
        <v>0</v>
      </c>
      <c r="K1541" s="162"/>
    </row>
    <row r="1542" spans="1:11" s="49" customFormat="1" ht="18.75">
      <c r="A1542" s="447" t="s">
        <v>3592</v>
      </c>
      <c r="B1542" s="448"/>
      <c r="C1542" s="449"/>
      <c r="D1542" s="450" t="s">
        <v>129</v>
      </c>
      <c r="E1542" s="49">
        <f t="shared" si="15032"/>
        <v>4</v>
      </c>
      <c r="F1542" s="231">
        <f t="shared" si="15033"/>
        <v>4</v>
      </c>
      <c r="I1542" s="49">
        <v>4</v>
      </c>
      <c r="K1542" s="162"/>
    </row>
    <row r="1543" spans="1:11" s="49" customFormat="1" ht="18">
      <c r="A1543" s="447" t="s">
        <v>1644</v>
      </c>
      <c r="B1543" s="452"/>
      <c r="C1543" s="452"/>
      <c r="D1543" s="450" t="s">
        <v>134</v>
      </c>
      <c r="E1543" s="49">
        <f t="shared" si="15032"/>
        <v>8</v>
      </c>
      <c r="F1543" s="231">
        <f t="shared" si="15033"/>
        <v>17</v>
      </c>
      <c r="G1543" s="298"/>
      <c r="H1543" s="298"/>
      <c r="I1543" s="49">
        <v>17</v>
      </c>
    </row>
    <row r="1544" spans="1:11" s="49" customFormat="1" ht="18.75">
      <c r="A1544" s="447" t="s">
        <v>507</v>
      </c>
      <c r="B1544" s="454"/>
      <c r="C1544" s="449"/>
      <c r="D1544" s="1" t="s">
        <v>131</v>
      </c>
      <c r="E1544" s="49">
        <f t="shared" si="15032"/>
        <v>7</v>
      </c>
      <c r="F1544" s="231">
        <f t="shared" si="15033"/>
        <v>0</v>
      </c>
      <c r="K1544" s="162"/>
    </row>
    <row r="1545" spans="1:11" s="49" customFormat="1" ht="18">
      <c r="A1545" s="447" t="s">
        <v>3564</v>
      </c>
      <c r="B1545" s="452"/>
      <c r="C1545" s="452"/>
      <c r="D1545" s="450" t="s">
        <v>129</v>
      </c>
      <c r="E1545" s="49">
        <f t="shared" si="15032"/>
        <v>1</v>
      </c>
      <c r="F1545" s="231">
        <f t="shared" si="15033"/>
        <v>0</v>
      </c>
      <c r="G1545" s="298"/>
      <c r="H1545" s="298"/>
    </row>
    <row r="1546" spans="1:11" s="49" customFormat="1" ht="18">
      <c r="A1546" s="447" t="s">
        <v>3437</v>
      </c>
      <c r="B1546" s="452"/>
      <c r="C1546" s="452"/>
      <c r="D1546" s="287" t="s">
        <v>130</v>
      </c>
      <c r="E1546" s="49">
        <f t="shared" si="15032"/>
        <v>2</v>
      </c>
      <c r="F1546" s="231">
        <f t="shared" si="15033"/>
        <v>3</v>
      </c>
      <c r="G1546" s="298"/>
      <c r="H1546" s="298"/>
      <c r="I1546" s="49">
        <v>3</v>
      </c>
    </row>
    <row r="1547" spans="1:11" s="49" customFormat="1" ht="18.75">
      <c r="A1547" s="447" t="s">
        <v>2367</v>
      </c>
      <c r="B1547" s="449"/>
      <c r="C1547" s="449"/>
      <c r="D1547" s="1" t="s">
        <v>131</v>
      </c>
      <c r="E1547" s="49">
        <f t="shared" si="15032"/>
        <v>5</v>
      </c>
      <c r="F1547" s="231">
        <f t="shared" si="15033"/>
        <v>0</v>
      </c>
      <c r="G1547" s="298"/>
      <c r="H1547" s="298"/>
    </row>
    <row r="1548" spans="1:11" s="49" customFormat="1" ht="18">
      <c r="A1548" s="447" t="s">
        <v>795</v>
      </c>
      <c r="B1548" s="453"/>
      <c r="C1548" s="453"/>
      <c r="D1548" s="450" t="s">
        <v>134</v>
      </c>
      <c r="E1548" s="49">
        <f t="shared" si="15032"/>
        <v>2</v>
      </c>
      <c r="F1548" s="231">
        <f t="shared" si="15033"/>
        <v>50</v>
      </c>
      <c r="G1548" s="298"/>
      <c r="H1548" s="298">
        <v>50</v>
      </c>
    </row>
    <row r="1549" spans="1:11" s="49" customFormat="1" ht="18">
      <c r="A1549" s="447" t="s">
        <v>494</v>
      </c>
      <c r="B1549" s="451"/>
      <c r="C1549" s="451"/>
      <c r="D1549" s="450" t="s">
        <v>135</v>
      </c>
      <c r="E1549" s="49">
        <f t="shared" si="15032"/>
        <v>68</v>
      </c>
      <c r="F1549" s="231">
        <f t="shared" si="15033"/>
        <v>11</v>
      </c>
      <c r="G1549" s="298"/>
      <c r="H1549" s="298">
        <v>11</v>
      </c>
    </row>
    <row r="1550" spans="1:11" s="49" customFormat="1" ht="18.75">
      <c r="A1550" s="447" t="s">
        <v>2017</v>
      </c>
      <c r="B1550" s="448"/>
      <c r="C1550" s="449"/>
      <c r="D1550" s="450" t="s">
        <v>135</v>
      </c>
      <c r="E1550" s="49">
        <f t="shared" si="15032"/>
        <v>3</v>
      </c>
      <c r="F1550" s="231">
        <f t="shared" si="15033"/>
        <v>5</v>
      </c>
      <c r="G1550" s="298"/>
      <c r="H1550" s="298">
        <v>5</v>
      </c>
    </row>
    <row r="1551" spans="1:11" s="49" customFormat="1" ht="18">
      <c r="A1551" s="447" t="s">
        <v>465</v>
      </c>
      <c r="B1551" s="452"/>
      <c r="C1551" s="452"/>
      <c r="D1551" s="450" t="s">
        <v>129</v>
      </c>
      <c r="E1551" s="49">
        <f t="shared" si="15032"/>
        <v>25</v>
      </c>
      <c r="F1551" s="231">
        <f t="shared" si="15033"/>
        <v>14</v>
      </c>
      <c r="G1551" s="298"/>
      <c r="H1551" s="298"/>
      <c r="I1551" s="49">
        <v>14</v>
      </c>
    </row>
    <row r="1552" spans="1:11" s="49" customFormat="1" ht="18.75">
      <c r="A1552" s="447" t="s">
        <v>1963</v>
      </c>
      <c r="B1552" s="448"/>
      <c r="C1552" s="449"/>
      <c r="D1552" s="450" t="s">
        <v>140</v>
      </c>
      <c r="E1552" s="49">
        <f t="shared" si="15032"/>
        <v>47</v>
      </c>
      <c r="F1552" s="231">
        <f t="shared" si="15033"/>
        <v>50</v>
      </c>
      <c r="G1552" s="298"/>
      <c r="H1552" s="298">
        <v>50</v>
      </c>
    </row>
    <row r="1553" spans="1:11" s="49" customFormat="1" ht="18">
      <c r="A1553" s="447" t="s">
        <v>3447</v>
      </c>
      <c r="B1553" s="452"/>
      <c r="C1553" s="452"/>
      <c r="D1553" s="450" t="s">
        <v>129</v>
      </c>
      <c r="E1553" s="49">
        <f t="shared" si="15032"/>
        <v>1</v>
      </c>
      <c r="F1553" s="231">
        <f t="shared" si="15033"/>
        <v>0</v>
      </c>
      <c r="G1553" s="298"/>
      <c r="H1553" s="298"/>
    </row>
    <row r="1554" spans="1:11" s="49" customFormat="1" ht="18">
      <c r="A1554" s="447" t="s">
        <v>2021</v>
      </c>
      <c r="B1554" s="452"/>
      <c r="C1554" s="452"/>
      <c r="D1554" s="450" t="s">
        <v>129</v>
      </c>
      <c r="E1554" s="49">
        <f t="shared" si="15032"/>
        <v>0</v>
      </c>
      <c r="F1554" s="231">
        <f t="shared" si="15033"/>
        <v>0</v>
      </c>
      <c r="G1554" s="298"/>
      <c r="H1554" s="298"/>
    </row>
    <row r="1555" spans="1:11" s="49" customFormat="1" ht="18">
      <c r="A1555" s="447" t="s">
        <v>3503</v>
      </c>
      <c r="B1555" s="452"/>
      <c r="C1555" s="452"/>
      <c r="D1555" s="450" t="s">
        <v>129</v>
      </c>
      <c r="E1555" s="49">
        <f t="shared" si="15032"/>
        <v>1</v>
      </c>
      <c r="F1555" s="231">
        <f t="shared" si="15033"/>
        <v>0</v>
      </c>
      <c r="G1555" s="298"/>
      <c r="H1555" s="298"/>
      <c r="K1555" s="162"/>
    </row>
    <row r="1556" spans="1:11" s="49" customFormat="1" ht="18.75">
      <c r="A1556" s="447" t="s">
        <v>788</v>
      </c>
      <c r="B1556" s="449"/>
      <c r="C1556" s="449"/>
      <c r="D1556" s="450" t="s">
        <v>129</v>
      </c>
      <c r="E1556" s="49">
        <f t="shared" si="15032"/>
        <v>2</v>
      </c>
      <c r="F1556" s="231">
        <f t="shared" si="15033"/>
        <v>5</v>
      </c>
      <c r="G1556" s="298"/>
      <c r="H1556" s="298">
        <v>5</v>
      </c>
      <c r="K1556" s="28"/>
    </row>
    <row r="1557" spans="1:11" s="49" customFormat="1" ht="18">
      <c r="A1557" s="447" t="s">
        <v>497</v>
      </c>
      <c r="B1557" s="453"/>
      <c r="C1557" s="453"/>
      <c r="D1557" s="1" t="s">
        <v>131</v>
      </c>
      <c r="E1557" s="49">
        <f t="shared" si="15032"/>
        <v>29</v>
      </c>
      <c r="F1557" s="231">
        <f t="shared" si="15033"/>
        <v>0</v>
      </c>
    </row>
    <row r="1558" spans="1:11" s="49" customFormat="1" ht="18.75">
      <c r="A1558" s="447" t="s">
        <v>2178</v>
      </c>
      <c r="B1558" s="448"/>
      <c r="C1558" s="449"/>
      <c r="D1558" s="287" t="s">
        <v>130</v>
      </c>
      <c r="E1558" s="49">
        <f t="shared" si="15032"/>
        <v>7</v>
      </c>
      <c r="F1558" s="231">
        <f t="shared" si="15033"/>
        <v>0</v>
      </c>
      <c r="K1558" s="162"/>
    </row>
    <row r="1559" spans="1:11" s="49" customFormat="1" ht="18">
      <c r="A1559" s="447" t="s">
        <v>3063</v>
      </c>
      <c r="B1559" s="452"/>
      <c r="C1559" s="452"/>
      <c r="D1559" s="450" t="s">
        <v>129</v>
      </c>
      <c r="E1559" s="49">
        <f t="shared" si="15032"/>
        <v>0</v>
      </c>
      <c r="F1559" s="231">
        <f t="shared" si="15033"/>
        <v>0</v>
      </c>
      <c r="K1559" s="162"/>
    </row>
    <row r="1560" spans="1:11" s="49" customFormat="1" ht="18">
      <c r="A1560" s="447" t="s">
        <v>528</v>
      </c>
      <c r="B1560" s="451"/>
      <c r="C1560" s="451"/>
      <c r="D1560" s="450" t="s">
        <v>129</v>
      </c>
      <c r="E1560" s="49">
        <f t="shared" si="15032"/>
        <v>2</v>
      </c>
      <c r="F1560" s="231">
        <f t="shared" si="15033"/>
        <v>0</v>
      </c>
      <c r="G1560" s="298"/>
      <c r="H1560" s="298"/>
    </row>
    <row r="1561" spans="1:11" s="49" customFormat="1" ht="18">
      <c r="A1561" s="447" t="s">
        <v>683</v>
      </c>
      <c r="B1561" s="452"/>
      <c r="C1561" s="452"/>
      <c r="D1561" s="450" t="s">
        <v>133</v>
      </c>
      <c r="E1561" s="49">
        <f t="shared" si="15032"/>
        <v>53</v>
      </c>
      <c r="F1561" s="231">
        <f t="shared" si="15033"/>
        <v>73</v>
      </c>
      <c r="G1561" s="298"/>
      <c r="H1561" s="298"/>
      <c r="I1561" s="49">
        <v>73</v>
      </c>
    </row>
    <row r="1562" spans="1:11" s="49" customFormat="1" ht="18">
      <c r="A1562" s="447" t="s">
        <v>3391</v>
      </c>
      <c r="B1562" s="451"/>
      <c r="C1562" s="451"/>
      <c r="D1562" s="450" t="s">
        <v>129</v>
      </c>
      <c r="E1562" s="49">
        <f t="shared" si="15032"/>
        <v>2</v>
      </c>
      <c r="F1562" s="231">
        <f t="shared" si="15033"/>
        <v>0</v>
      </c>
      <c r="K1562" s="162"/>
    </row>
    <row r="1563" spans="1:11" s="49" customFormat="1" ht="18.75">
      <c r="A1563" s="447" t="s">
        <v>556</v>
      </c>
      <c r="B1563" s="449"/>
      <c r="C1563" s="449"/>
      <c r="D1563" s="450" t="s">
        <v>129</v>
      </c>
      <c r="E1563" s="49">
        <f t="shared" si="15032"/>
        <v>0</v>
      </c>
      <c r="F1563" s="231">
        <f t="shared" si="15033"/>
        <v>0</v>
      </c>
      <c r="K1563" s="162"/>
    </row>
    <row r="1564" spans="1:11" s="49" customFormat="1" ht="18">
      <c r="A1564" s="447" t="s">
        <v>3404</v>
      </c>
      <c r="B1564" s="452"/>
      <c r="C1564" s="452"/>
      <c r="D1564" s="450" t="s">
        <v>129</v>
      </c>
      <c r="E1564" s="49">
        <f t="shared" si="15032"/>
        <v>0</v>
      </c>
      <c r="F1564" s="231">
        <f t="shared" si="15033"/>
        <v>0</v>
      </c>
      <c r="G1564" s="298"/>
      <c r="H1564" s="298"/>
    </row>
    <row r="1565" spans="1:11" s="49" customFormat="1" ht="18">
      <c r="A1565" s="447" t="s">
        <v>2349</v>
      </c>
      <c r="B1565" s="451"/>
      <c r="C1565" s="451"/>
      <c r="D1565" s="450" t="s">
        <v>132</v>
      </c>
      <c r="E1565" s="49">
        <f t="shared" si="15032"/>
        <v>17</v>
      </c>
      <c r="F1565" s="231">
        <f t="shared" si="15033"/>
        <v>104</v>
      </c>
      <c r="H1565" s="49">
        <v>104</v>
      </c>
    </row>
    <row r="1566" spans="1:11" s="49" customFormat="1" ht="18">
      <c r="A1566" s="447" t="s">
        <v>3360</v>
      </c>
      <c r="B1566" s="452"/>
      <c r="C1566" s="452"/>
      <c r="D1566" s="450" t="s">
        <v>129</v>
      </c>
      <c r="E1566" s="49">
        <f t="shared" si="15032"/>
        <v>0</v>
      </c>
      <c r="F1566" s="231">
        <f t="shared" si="15033"/>
        <v>0</v>
      </c>
      <c r="K1566" s="162"/>
    </row>
    <row r="1567" spans="1:11" s="49" customFormat="1" ht="18">
      <c r="A1567" s="447" t="s">
        <v>2788</v>
      </c>
      <c r="B1567" s="452"/>
      <c r="C1567" s="452"/>
      <c r="D1567" s="450" t="s">
        <v>129</v>
      </c>
      <c r="E1567" s="49">
        <f t="shared" si="15032"/>
        <v>1</v>
      </c>
      <c r="F1567" s="231">
        <f t="shared" si="15033"/>
        <v>0</v>
      </c>
      <c r="G1567" s="298"/>
      <c r="H1567" s="298"/>
      <c r="K1567" s="317"/>
    </row>
    <row r="1568" spans="1:11" s="49" customFormat="1" ht="18.75">
      <c r="A1568" s="447" t="s">
        <v>2006</v>
      </c>
      <c r="B1568" s="454"/>
      <c r="C1568" s="449"/>
      <c r="D1568" s="1" t="s">
        <v>131</v>
      </c>
      <c r="E1568" s="49">
        <f t="shared" si="15032"/>
        <v>25</v>
      </c>
      <c r="F1568" s="231">
        <f t="shared" si="15033"/>
        <v>13</v>
      </c>
      <c r="G1568" s="298"/>
      <c r="H1568" s="298"/>
      <c r="I1568" s="49">
        <v>13</v>
      </c>
      <c r="K1568" s="28"/>
    </row>
    <row r="1569" spans="1:11" s="49" customFormat="1" ht="18.75">
      <c r="A1569" s="447" t="s">
        <v>3670</v>
      </c>
      <c r="B1569" s="449"/>
      <c r="C1569" s="449"/>
      <c r="D1569" s="450" t="s">
        <v>129</v>
      </c>
      <c r="E1569" s="49">
        <f t="shared" si="15032"/>
        <v>0</v>
      </c>
      <c r="F1569" s="231">
        <f t="shared" si="15033"/>
        <v>0</v>
      </c>
      <c r="G1569" s="298"/>
      <c r="H1569" s="298"/>
    </row>
    <row r="1570" spans="1:11" s="49" customFormat="1" ht="18">
      <c r="A1570" s="447" t="s">
        <v>789</v>
      </c>
      <c r="B1570" s="451"/>
      <c r="C1570" s="451"/>
      <c r="D1570" s="450" t="s">
        <v>136</v>
      </c>
      <c r="E1570" s="49">
        <f t="shared" si="15032"/>
        <v>18</v>
      </c>
      <c r="F1570" s="231">
        <f t="shared" si="15033"/>
        <v>0</v>
      </c>
      <c r="G1570" s="298"/>
      <c r="H1570" s="298"/>
      <c r="K1570" s="28"/>
    </row>
    <row r="1571" spans="1:11" s="49" customFormat="1" ht="18.75">
      <c r="A1571" s="447" t="s">
        <v>3597</v>
      </c>
      <c r="B1571" s="449"/>
      <c r="C1571" s="449"/>
      <c r="D1571" s="450" t="s">
        <v>129</v>
      </c>
      <c r="E1571" s="49">
        <f t="shared" si="15032"/>
        <v>1</v>
      </c>
      <c r="F1571" s="231">
        <f t="shared" si="15033"/>
        <v>0</v>
      </c>
      <c r="G1571" s="298"/>
      <c r="H1571" s="298"/>
    </row>
    <row r="1572" spans="1:11" s="49" customFormat="1" ht="18">
      <c r="A1572" s="447" t="s">
        <v>2438</v>
      </c>
      <c r="B1572" s="452"/>
      <c r="C1572" s="452"/>
      <c r="D1572" s="450" t="s">
        <v>129</v>
      </c>
      <c r="E1572" s="49">
        <f t="shared" si="15032"/>
        <v>0</v>
      </c>
      <c r="F1572" s="231">
        <f t="shared" si="15033"/>
        <v>0</v>
      </c>
      <c r="K1572" s="162"/>
    </row>
    <row r="1573" spans="1:11" s="49" customFormat="1" ht="18">
      <c r="A1573" s="447" t="s">
        <v>2850</v>
      </c>
      <c r="B1573" s="451"/>
      <c r="C1573" s="451"/>
      <c r="D1573" s="450" t="s">
        <v>129</v>
      </c>
      <c r="E1573" s="49">
        <f t="shared" si="15032"/>
        <v>0</v>
      </c>
      <c r="F1573" s="231">
        <f t="shared" si="15033"/>
        <v>0</v>
      </c>
      <c r="G1573" s="298"/>
      <c r="H1573" s="298"/>
    </row>
    <row r="1574" spans="1:11" s="49" customFormat="1" ht="18">
      <c r="A1574" s="447" t="s">
        <v>3090</v>
      </c>
      <c r="B1574" s="452"/>
      <c r="C1574" s="452"/>
      <c r="D1574" s="450" t="s">
        <v>129</v>
      </c>
      <c r="E1574" s="49">
        <f t="shared" si="15032"/>
        <v>0</v>
      </c>
      <c r="F1574" s="231">
        <f t="shared" si="15033"/>
        <v>0</v>
      </c>
      <c r="G1574" s="298"/>
      <c r="H1574" s="298"/>
      <c r="K1574" s="162"/>
    </row>
    <row r="1575" spans="1:11" s="49" customFormat="1" ht="18">
      <c r="A1575" s="447" t="s">
        <v>1653</v>
      </c>
      <c r="B1575" s="452"/>
      <c r="C1575" s="452"/>
      <c r="D1575" s="450" t="s">
        <v>129</v>
      </c>
      <c r="E1575" s="49">
        <f t="shared" si="15032"/>
        <v>0</v>
      </c>
      <c r="F1575" s="231">
        <f t="shared" si="15033"/>
        <v>0</v>
      </c>
      <c r="G1575" s="298"/>
      <c r="H1575" s="298"/>
    </row>
    <row r="1576" spans="1:11" s="49" customFormat="1" ht="18">
      <c r="A1576" s="447" t="s">
        <v>2980</v>
      </c>
      <c r="B1576" s="452"/>
      <c r="C1576" s="452"/>
      <c r="D1576" s="450" t="s">
        <v>129</v>
      </c>
      <c r="E1576" s="49">
        <f t="shared" si="15032"/>
        <v>0</v>
      </c>
      <c r="F1576" s="231">
        <f t="shared" si="15033"/>
        <v>0</v>
      </c>
      <c r="G1576" s="298"/>
      <c r="H1576" s="298"/>
    </row>
    <row r="1577" spans="1:11" s="49" customFormat="1" ht="18">
      <c r="A1577" s="447" t="s">
        <v>1417</v>
      </c>
      <c r="B1577" s="453"/>
      <c r="C1577" s="453"/>
      <c r="D1577" s="450" t="s">
        <v>129</v>
      </c>
      <c r="E1577" s="49">
        <f t="shared" si="15032"/>
        <v>1</v>
      </c>
      <c r="F1577" s="231">
        <f t="shared" si="15033"/>
        <v>0</v>
      </c>
      <c r="G1577" s="298"/>
      <c r="H1577" s="298"/>
    </row>
    <row r="1578" spans="1:11" s="49" customFormat="1" ht="18">
      <c r="A1578" s="447" t="s">
        <v>3639</v>
      </c>
      <c r="B1578" s="452"/>
      <c r="C1578" s="452"/>
      <c r="D1578" s="450" t="s">
        <v>129</v>
      </c>
      <c r="E1578" s="49">
        <f t="shared" si="15032"/>
        <v>0</v>
      </c>
      <c r="F1578" s="231">
        <f t="shared" si="15033"/>
        <v>4</v>
      </c>
      <c r="G1578" s="298"/>
      <c r="H1578" s="298"/>
      <c r="I1578" s="49">
        <v>4</v>
      </c>
    </row>
    <row r="1579" spans="1:11" s="49" customFormat="1" ht="18">
      <c r="A1579" s="447" t="s">
        <v>1654</v>
      </c>
      <c r="B1579" s="452"/>
      <c r="C1579" s="452"/>
      <c r="D1579" s="287" t="s">
        <v>130</v>
      </c>
      <c r="E1579" s="49">
        <f t="shared" si="15032"/>
        <v>30</v>
      </c>
      <c r="F1579" s="231">
        <f t="shared" si="15033"/>
        <v>0</v>
      </c>
      <c r="G1579" s="298"/>
      <c r="H1579" s="298"/>
      <c r="K1579" s="317"/>
    </row>
    <row r="1580" spans="1:11" s="49" customFormat="1" ht="18">
      <c r="A1580" s="447" t="s">
        <v>2411</v>
      </c>
      <c r="B1580" s="452"/>
      <c r="C1580" s="452"/>
      <c r="D1580" s="450" t="s">
        <v>129</v>
      </c>
      <c r="E1580" s="49">
        <f t="shared" si="15032"/>
        <v>10</v>
      </c>
      <c r="F1580" s="231">
        <f t="shared" si="15033"/>
        <v>22</v>
      </c>
      <c r="G1580" s="298"/>
      <c r="H1580" s="298">
        <v>22</v>
      </c>
    </row>
    <row r="1581" spans="1:11" s="49" customFormat="1" ht="18">
      <c r="A1581" s="447" t="s">
        <v>3438</v>
      </c>
      <c r="B1581" s="453"/>
      <c r="C1581" s="453"/>
      <c r="D1581" s="287" t="s">
        <v>130</v>
      </c>
      <c r="E1581" s="49">
        <f t="shared" si="15032"/>
        <v>2</v>
      </c>
      <c r="F1581" s="231">
        <f t="shared" si="15033"/>
        <v>0</v>
      </c>
      <c r="G1581" s="298"/>
      <c r="H1581" s="298"/>
    </row>
    <row r="1582" spans="1:11" s="49" customFormat="1" ht="18.75">
      <c r="A1582" s="447" t="s">
        <v>2005</v>
      </c>
      <c r="B1582" s="448"/>
      <c r="C1582" s="449"/>
      <c r="D1582" s="450" t="s">
        <v>139</v>
      </c>
      <c r="E1582" s="49">
        <f t="shared" si="15032"/>
        <v>15</v>
      </c>
      <c r="F1582" s="231">
        <f t="shared" si="15033"/>
        <v>22</v>
      </c>
      <c r="G1582" s="298"/>
      <c r="H1582" s="298"/>
      <c r="I1582" s="49">
        <v>22</v>
      </c>
    </row>
    <row r="1583" spans="1:11" s="49" customFormat="1" ht="18">
      <c r="A1583" s="447" t="s">
        <v>3497</v>
      </c>
      <c r="B1583" s="452"/>
      <c r="C1583" s="452"/>
      <c r="D1583" s="450" t="s">
        <v>129</v>
      </c>
      <c r="E1583" s="49">
        <f t="shared" si="15032"/>
        <v>0</v>
      </c>
      <c r="F1583" s="231">
        <f t="shared" si="15033"/>
        <v>0</v>
      </c>
      <c r="G1583" s="298"/>
      <c r="H1583" s="298"/>
    </row>
    <row r="1584" spans="1:11" s="49" customFormat="1" ht="18">
      <c r="A1584" s="447" t="s">
        <v>454</v>
      </c>
      <c r="B1584" s="451"/>
      <c r="C1584" s="451"/>
      <c r="D1584" s="450" t="s">
        <v>134</v>
      </c>
      <c r="E1584" s="49">
        <f t="shared" si="15032"/>
        <v>35</v>
      </c>
      <c r="F1584" s="231">
        <f t="shared" si="15033"/>
        <v>51</v>
      </c>
      <c r="G1584" s="298"/>
      <c r="H1584" s="298"/>
      <c r="I1584" s="49">
        <v>25</v>
      </c>
      <c r="J1584" s="49">
        <v>26</v>
      </c>
    </row>
    <row r="1585" spans="1:11" s="49" customFormat="1" ht="18">
      <c r="A1585" s="447" t="s">
        <v>1876</v>
      </c>
      <c r="B1585" s="452"/>
      <c r="C1585" s="452"/>
      <c r="D1585" s="450" t="s">
        <v>129</v>
      </c>
      <c r="E1585" s="49">
        <f t="shared" si="15032"/>
        <v>0</v>
      </c>
      <c r="F1585" s="231">
        <f t="shared" si="15033"/>
        <v>0</v>
      </c>
      <c r="G1585" s="298"/>
      <c r="H1585" s="298"/>
    </row>
    <row r="1586" spans="1:11" s="49" customFormat="1" ht="18.75">
      <c r="A1586" s="447" t="s">
        <v>2628</v>
      </c>
      <c r="B1586" s="448"/>
      <c r="C1586" s="449"/>
      <c r="D1586" s="450" t="s">
        <v>137</v>
      </c>
      <c r="E1586" s="49">
        <f t="shared" si="15032"/>
        <v>7</v>
      </c>
      <c r="F1586" s="231">
        <f t="shared" si="15033"/>
        <v>17</v>
      </c>
      <c r="G1586" s="298"/>
      <c r="H1586" s="298"/>
      <c r="I1586" s="49">
        <v>12</v>
      </c>
      <c r="J1586" s="49">
        <v>5</v>
      </c>
    </row>
    <row r="1587" spans="1:11" s="49" customFormat="1" ht="18">
      <c r="A1587" s="447" t="s">
        <v>3567</v>
      </c>
      <c r="B1587" s="452"/>
      <c r="C1587" s="452"/>
      <c r="D1587" s="450" t="s">
        <v>129</v>
      </c>
      <c r="E1587" s="49">
        <f t="shared" si="15032"/>
        <v>0</v>
      </c>
      <c r="F1587" s="231">
        <f t="shared" si="15033"/>
        <v>0</v>
      </c>
    </row>
    <row r="1588" spans="1:11" s="49" customFormat="1" ht="18">
      <c r="A1588" s="447" t="s">
        <v>561</v>
      </c>
      <c r="B1588" s="451"/>
      <c r="C1588" s="451"/>
      <c r="D1588" s="450" t="s">
        <v>136</v>
      </c>
      <c r="E1588" s="49">
        <f t="shared" si="15032"/>
        <v>80</v>
      </c>
      <c r="F1588" s="231">
        <f t="shared" si="15033"/>
        <v>0</v>
      </c>
      <c r="K1588" s="162"/>
    </row>
    <row r="1589" spans="1:11" s="49" customFormat="1" ht="18.75">
      <c r="A1589" s="447" t="s">
        <v>2427</v>
      </c>
      <c r="B1589" s="449"/>
      <c r="C1589" s="449"/>
      <c r="D1589" s="450" t="s">
        <v>137</v>
      </c>
      <c r="E1589" s="49">
        <f t="shared" si="15032"/>
        <v>15</v>
      </c>
      <c r="F1589" s="231">
        <f t="shared" si="15033"/>
        <v>7</v>
      </c>
      <c r="I1589" s="49">
        <v>7</v>
      </c>
      <c r="K1589" s="162"/>
    </row>
    <row r="1590" spans="1:11" s="49" customFormat="1" ht="18">
      <c r="A1590" s="447" t="s">
        <v>2999</v>
      </c>
      <c r="B1590" s="452"/>
      <c r="C1590" s="452"/>
      <c r="D1590" s="450" t="s">
        <v>129</v>
      </c>
      <c r="E1590" s="49">
        <f t="shared" si="15032"/>
        <v>0</v>
      </c>
      <c r="F1590" s="231">
        <f t="shared" si="15033"/>
        <v>0</v>
      </c>
      <c r="G1590" s="298"/>
      <c r="H1590" s="298"/>
    </row>
    <row r="1591" spans="1:11" s="49" customFormat="1" ht="18">
      <c r="A1591" s="447" t="s">
        <v>2173</v>
      </c>
      <c r="B1591" s="452"/>
      <c r="C1591" s="452"/>
      <c r="D1591" s="450" t="s">
        <v>129</v>
      </c>
      <c r="E1591" s="49">
        <f t="shared" si="15032"/>
        <v>0</v>
      </c>
      <c r="F1591" s="231">
        <f t="shared" si="15033"/>
        <v>0</v>
      </c>
      <c r="G1591" s="298"/>
      <c r="H1591" s="298"/>
    </row>
    <row r="1592" spans="1:11" s="49" customFormat="1" ht="18">
      <c r="A1592" s="447" t="s">
        <v>2932</v>
      </c>
      <c r="B1592" s="452"/>
      <c r="C1592" s="452"/>
      <c r="D1592" s="450" t="s">
        <v>129</v>
      </c>
      <c r="E1592" s="49">
        <f t="shared" si="15032"/>
        <v>3</v>
      </c>
      <c r="F1592" s="231">
        <f t="shared" si="15033"/>
        <v>0</v>
      </c>
      <c r="G1592" s="298"/>
      <c r="H1592" s="298"/>
    </row>
    <row r="1593" spans="1:11" s="49" customFormat="1" ht="18.75">
      <c r="A1593" s="447" t="s">
        <v>2422</v>
      </c>
      <c r="B1593" s="449"/>
      <c r="C1593" s="449"/>
      <c r="D1593" s="450" t="s">
        <v>135</v>
      </c>
      <c r="E1593" s="49">
        <f t="shared" si="15032"/>
        <v>3</v>
      </c>
      <c r="F1593" s="231">
        <f t="shared" si="15033"/>
        <v>0</v>
      </c>
      <c r="G1593" s="298"/>
      <c r="H1593" s="298"/>
    </row>
    <row r="1594" spans="1:11" s="49" customFormat="1" ht="18">
      <c r="A1594" s="447" t="s">
        <v>1895</v>
      </c>
      <c r="B1594" s="452"/>
      <c r="C1594" s="452"/>
      <c r="D1594" s="450" t="s">
        <v>129</v>
      </c>
      <c r="E1594" s="49">
        <f t="shared" si="15032"/>
        <v>4</v>
      </c>
      <c r="F1594" s="231">
        <f t="shared" si="15033"/>
        <v>15</v>
      </c>
      <c r="G1594" s="298"/>
      <c r="H1594" s="298"/>
      <c r="J1594" s="49">
        <v>15</v>
      </c>
    </row>
    <row r="1595" spans="1:11" s="49" customFormat="1" ht="18">
      <c r="A1595" s="447" t="s">
        <v>3040</v>
      </c>
      <c r="B1595" s="452"/>
      <c r="C1595" s="452"/>
      <c r="D1595" s="450" t="s">
        <v>129</v>
      </c>
      <c r="E1595" s="49">
        <f t="shared" si="15032"/>
        <v>0</v>
      </c>
      <c r="F1595" s="231">
        <f t="shared" si="15033"/>
        <v>0</v>
      </c>
      <c r="G1595" s="298"/>
      <c r="H1595" s="298"/>
    </row>
    <row r="1596" spans="1:11" s="49" customFormat="1" ht="18">
      <c r="A1596" s="447" t="s">
        <v>1918</v>
      </c>
      <c r="B1596" s="452"/>
      <c r="C1596" s="452"/>
      <c r="D1596" s="450" t="s">
        <v>129</v>
      </c>
      <c r="E1596" s="49">
        <f t="shared" si="15032"/>
        <v>0</v>
      </c>
      <c r="F1596" s="231">
        <f t="shared" si="15033"/>
        <v>1</v>
      </c>
      <c r="J1596" s="49">
        <v>1</v>
      </c>
    </row>
    <row r="1597" spans="1:11" s="49" customFormat="1" ht="18.75">
      <c r="A1597" s="447" t="s">
        <v>961</v>
      </c>
      <c r="B1597" s="448"/>
      <c r="C1597" s="449"/>
      <c r="D1597" s="450" t="s">
        <v>132</v>
      </c>
      <c r="E1597" s="49">
        <f t="shared" ref="E1597:E1660" si="15034">COUNTIF($A$1131:$BHE$1204,A1597)</f>
        <v>3</v>
      </c>
      <c r="F1597" s="231">
        <f t="shared" ref="F1597:F1660" si="15035">SUM(G1597:K1597)</f>
        <v>0</v>
      </c>
      <c r="G1597" s="298"/>
      <c r="H1597" s="298"/>
    </row>
    <row r="1598" spans="1:11" s="49" customFormat="1" ht="18">
      <c r="A1598" s="447" t="s">
        <v>3445</v>
      </c>
      <c r="B1598" s="452"/>
      <c r="C1598" s="452"/>
      <c r="D1598" s="450" t="s">
        <v>129</v>
      </c>
      <c r="E1598" s="49">
        <f t="shared" si="15034"/>
        <v>0</v>
      </c>
      <c r="F1598" s="231">
        <f t="shared" si="15035"/>
        <v>0</v>
      </c>
      <c r="G1598" s="298"/>
      <c r="H1598" s="298"/>
    </row>
    <row r="1599" spans="1:11" s="49" customFormat="1" ht="18">
      <c r="A1599" s="447" t="s">
        <v>690</v>
      </c>
      <c r="B1599" s="452"/>
      <c r="C1599" s="452"/>
      <c r="D1599" s="450" t="s">
        <v>129</v>
      </c>
      <c r="E1599" s="49">
        <f t="shared" si="15034"/>
        <v>1</v>
      </c>
      <c r="F1599" s="231">
        <f t="shared" si="15035"/>
        <v>0</v>
      </c>
      <c r="G1599" s="298"/>
      <c r="H1599" s="298"/>
    </row>
    <row r="1600" spans="1:11" s="49" customFormat="1" ht="18">
      <c r="A1600" s="447" t="s">
        <v>471</v>
      </c>
      <c r="B1600" s="453"/>
      <c r="C1600" s="453"/>
      <c r="D1600" s="450" t="s">
        <v>132</v>
      </c>
      <c r="E1600" s="49">
        <f t="shared" si="15034"/>
        <v>3</v>
      </c>
      <c r="F1600" s="231">
        <f t="shared" si="15035"/>
        <v>0</v>
      </c>
      <c r="K1600" s="162"/>
    </row>
    <row r="1601" spans="1:11" s="49" customFormat="1" ht="18.75">
      <c r="A1601" s="447" t="s">
        <v>947</v>
      </c>
      <c r="B1601" s="448"/>
      <c r="C1601" s="449"/>
      <c r="D1601" s="287" t="s">
        <v>130</v>
      </c>
      <c r="E1601" s="49">
        <f t="shared" si="15034"/>
        <v>0</v>
      </c>
      <c r="F1601" s="231">
        <f t="shared" si="15035"/>
        <v>0</v>
      </c>
      <c r="G1601" s="298"/>
      <c r="H1601" s="298"/>
    </row>
    <row r="1602" spans="1:11" s="49" customFormat="1" ht="18">
      <c r="A1602" s="447" t="s">
        <v>2376</v>
      </c>
      <c r="B1602" s="452"/>
      <c r="C1602" s="452"/>
      <c r="D1602" s="450" t="s">
        <v>129</v>
      </c>
      <c r="E1602" s="49">
        <f t="shared" si="15034"/>
        <v>0</v>
      </c>
      <c r="F1602" s="231">
        <f t="shared" si="15035"/>
        <v>0</v>
      </c>
      <c r="G1602" s="298"/>
      <c r="H1602" s="298"/>
      <c r="K1602" s="162"/>
    </row>
    <row r="1603" spans="1:11" s="49" customFormat="1" ht="18">
      <c r="A1603" s="447" t="s">
        <v>2874</v>
      </c>
      <c r="B1603" s="452"/>
      <c r="C1603" s="452"/>
      <c r="D1603" s="450" t="s">
        <v>129</v>
      </c>
      <c r="E1603" s="49">
        <f t="shared" si="15034"/>
        <v>1</v>
      </c>
      <c r="F1603" s="231">
        <f t="shared" si="15035"/>
        <v>0</v>
      </c>
      <c r="G1603" s="298"/>
      <c r="H1603" s="298"/>
    </row>
    <row r="1604" spans="1:11" s="49" customFormat="1" ht="18">
      <c r="A1604" s="447" t="s">
        <v>3460</v>
      </c>
      <c r="B1604" s="452"/>
      <c r="C1604" s="452"/>
      <c r="D1604" s="450" t="s">
        <v>129</v>
      </c>
      <c r="E1604" s="49">
        <f t="shared" si="15034"/>
        <v>0</v>
      </c>
      <c r="F1604" s="231">
        <f t="shared" si="15035"/>
        <v>0</v>
      </c>
    </row>
    <row r="1605" spans="1:11" s="49" customFormat="1" ht="18">
      <c r="A1605" s="447" t="s">
        <v>2849</v>
      </c>
      <c r="B1605" s="452"/>
      <c r="C1605" s="452"/>
      <c r="D1605" s="450" t="s">
        <v>129</v>
      </c>
      <c r="E1605" s="49">
        <f t="shared" si="15034"/>
        <v>1</v>
      </c>
      <c r="F1605" s="231">
        <f t="shared" si="15035"/>
        <v>0</v>
      </c>
      <c r="G1605" s="298"/>
      <c r="H1605" s="298"/>
    </row>
    <row r="1606" spans="1:11" s="49" customFormat="1" ht="18.75">
      <c r="A1606" s="447" t="s">
        <v>2318</v>
      </c>
      <c r="B1606" s="448"/>
      <c r="C1606" s="449"/>
      <c r="D1606" s="450" t="s">
        <v>129</v>
      </c>
      <c r="E1606" s="49">
        <f t="shared" si="15034"/>
        <v>29</v>
      </c>
      <c r="F1606" s="231">
        <f t="shared" si="15035"/>
        <v>0</v>
      </c>
      <c r="G1606" s="298"/>
      <c r="H1606" s="298"/>
    </row>
    <row r="1607" spans="1:11" s="49" customFormat="1" ht="18">
      <c r="A1607" s="447" t="s">
        <v>480</v>
      </c>
      <c r="B1607" s="459"/>
      <c r="C1607" s="453"/>
      <c r="D1607" s="450" t="s">
        <v>129</v>
      </c>
      <c r="E1607" s="49">
        <f t="shared" si="15034"/>
        <v>16</v>
      </c>
      <c r="F1607" s="231">
        <f t="shared" si="15035"/>
        <v>0</v>
      </c>
    </row>
    <row r="1608" spans="1:11" s="49" customFormat="1" ht="18">
      <c r="A1608" s="447" t="s">
        <v>2918</v>
      </c>
      <c r="B1608" s="452"/>
      <c r="C1608" s="452"/>
      <c r="D1608" s="450" t="s">
        <v>132</v>
      </c>
      <c r="E1608" s="49">
        <f t="shared" si="15034"/>
        <v>2</v>
      </c>
      <c r="F1608" s="231">
        <f t="shared" si="15035"/>
        <v>0</v>
      </c>
      <c r="G1608" s="298"/>
      <c r="H1608" s="298"/>
    </row>
    <row r="1609" spans="1:11" s="49" customFormat="1" ht="18.75">
      <c r="A1609" s="447" t="s">
        <v>707</v>
      </c>
      <c r="B1609" s="448"/>
      <c r="C1609" s="449"/>
      <c r="D1609" s="450" t="s">
        <v>132</v>
      </c>
      <c r="E1609" s="49">
        <f t="shared" si="15034"/>
        <v>3</v>
      </c>
      <c r="F1609" s="231">
        <f t="shared" si="15035"/>
        <v>0</v>
      </c>
      <c r="K1609" s="162"/>
    </row>
    <row r="1610" spans="1:11" s="49" customFormat="1" ht="18">
      <c r="A1610" s="447" t="s">
        <v>3402</v>
      </c>
      <c r="B1610" s="452"/>
      <c r="C1610" s="452"/>
      <c r="D1610" s="450" t="s">
        <v>129</v>
      </c>
      <c r="E1610" s="49">
        <f t="shared" si="15034"/>
        <v>1</v>
      </c>
      <c r="F1610" s="231">
        <f t="shared" si="15035"/>
        <v>0</v>
      </c>
      <c r="G1610" s="298"/>
      <c r="H1610" s="298"/>
    </row>
    <row r="1611" spans="1:11" s="49" customFormat="1" ht="18.75">
      <c r="A1611" s="447" t="s">
        <v>562</v>
      </c>
      <c r="B1611" s="448"/>
      <c r="C1611" s="449"/>
      <c r="D1611" s="450" t="s">
        <v>129</v>
      </c>
      <c r="E1611" s="49">
        <f t="shared" si="15034"/>
        <v>1</v>
      </c>
      <c r="F1611" s="231">
        <f t="shared" si="15035"/>
        <v>24</v>
      </c>
      <c r="G1611" s="298"/>
      <c r="H1611" s="298">
        <v>24</v>
      </c>
    </row>
    <row r="1612" spans="1:11" s="49" customFormat="1" ht="18">
      <c r="A1612" s="447" t="s">
        <v>3444</v>
      </c>
      <c r="B1612" s="452"/>
      <c r="C1612" s="452"/>
      <c r="D1612" s="450" t="s">
        <v>129</v>
      </c>
      <c r="E1612" s="49">
        <f t="shared" si="15034"/>
        <v>0</v>
      </c>
      <c r="F1612" s="231">
        <f t="shared" si="15035"/>
        <v>0</v>
      </c>
      <c r="G1612" s="298"/>
      <c r="H1612" s="298"/>
    </row>
    <row r="1613" spans="1:11" s="49" customFormat="1" ht="18">
      <c r="A1613" s="447" t="s">
        <v>3038</v>
      </c>
      <c r="B1613" s="452"/>
      <c r="C1613" s="452"/>
      <c r="D1613" s="450" t="s">
        <v>129</v>
      </c>
      <c r="E1613" s="49">
        <f t="shared" si="15034"/>
        <v>0</v>
      </c>
      <c r="F1613" s="231">
        <f t="shared" si="15035"/>
        <v>0</v>
      </c>
      <c r="G1613" s="298"/>
      <c r="H1613" s="298"/>
      <c r="K1613" s="28"/>
    </row>
    <row r="1614" spans="1:11" s="49" customFormat="1" ht="18.75">
      <c r="A1614" s="447" t="s">
        <v>553</v>
      </c>
      <c r="B1614" s="448"/>
      <c r="C1614" s="449"/>
      <c r="D1614" s="450" t="s">
        <v>137</v>
      </c>
      <c r="E1614" s="49">
        <f t="shared" si="15034"/>
        <v>5</v>
      </c>
      <c r="F1614" s="231">
        <f t="shared" si="15035"/>
        <v>19</v>
      </c>
      <c r="G1614" s="298"/>
      <c r="H1614" s="298">
        <v>15</v>
      </c>
      <c r="I1614" s="49">
        <v>4</v>
      </c>
    </row>
    <row r="1615" spans="1:11" s="49" customFormat="1" ht="18">
      <c r="A1615" s="447" t="s">
        <v>3316</v>
      </c>
      <c r="B1615" s="452"/>
      <c r="C1615" s="452"/>
      <c r="D1615" s="287" t="s">
        <v>130</v>
      </c>
      <c r="E1615" s="49">
        <f t="shared" si="15034"/>
        <v>18</v>
      </c>
      <c r="F1615" s="231">
        <f t="shared" si="15035"/>
        <v>0</v>
      </c>
      <c r="K1615" s="162"/>
    </row>
    <row r="1616" spans="1:11" s="49" customFormat="1" ht="18">
      <c r="A1616" s="447" t="s">
        <v>3529</v>
      </c>
      <c r="B1616" s="452"/>
      <c r="C1616" s="452"/>
      <c r="D1616" s="450" t="s">
        <v>129</v>
      </c>
      <c r="E1616" s="49">
        <f t="shared" si="15034"/>
        <v>0</v>
      </c>
      <c r="F1616" s="231">
        <f t="shared" si="15035"/>
        <v>0</v>
      </c>
      <c r="G1616" s="298"/>
      <c r="H1616" s="298"/>
    </row>
    <row r="1617" spans="1:11" s="49" customFormat="1" ht="18">
      <c r="A1617" s="447" t="s">
        <v>3620</v>
      </c>
      <c r="B1617" s="452"/>
      <c r="C1617" s="452"/>
      <c r="D1617" s="450" t="s">
        <v>129</v>
      </c>
      <c r="E1617" s="49">
        <f t="shared" si="15034"/>
        <v>0</v>
      </c>
      <c r="F1617" s="231">
        <f t="shared" si="15035"/>
        <v>0</v>
      </c>
      <c r="G1617" s="298"/>
      <c r="H1617" s="298"/>
    </row>
    <row r="1618" spans="1:11" s="49" customFormat="1" ht="18">
      <c r="A1618" s="447" t="s">
        <v>3540</v>
      </c>
      <c r="B1618" s="453"/>
      <c r="C1618" s="453"/>
      <c r="D1618" s="450" t="s">
        <v>129</v>
      </c>
      <c r="E1618" s="49">
        <f t="shared" si="15034"/>
        <v>0</v>
      </c>
      <c r="F1618" s="231">
        <f t="shared" si="15035"/>
        <v>0</v>
      </c>
      <c r="G1618" s="298"/>
      <c r="H1618" s="298"/>
    </row>
    <row r="1619" spans="1:11" s="49" customFormat="1" ht="18">
      <c r="A1619" s="447" t="s">
        <v>3573</v>
      </c>
      <c r="B1619" s="452"/>
      <c r="C1619" s="451"/>
      <c r="D1619" s="450" t="s">
        <v>129</v>
      </c>
      <c r="E1619" s="49">
        <f t="shared" si="15034"/>
        <v>0</v>
      </c>
      <c r="F1619" s="231">
        <f t="shared" si="15035"/>
        <v>0</v>
      </c>
      <c r="G1619" s="298"/>
      <c r="H1619" s="298"/>
    </row>
    <row r="1620" spans="1:11" s="49" customFormat="1" ht="18.75">
      <c r="A1620" s="447" t="s">
        <v>937</v>
      </c>
      <c r="B1620" s="448"/>
      <c r="C1620" s="449"/>
      <c r="D1620" s="450" t="s">
        <v>137</v>
      </c>
      <c r="E1620" s="49">
        <f t="shared" si="15034"/>
        <v>26</v>
      </c>
      <c r="F1620" s="231">
        <f t="shared" si="15035"/>
        <v>7</v>
      </c>
      <c r="G1620" s="298"/>
      <c r="H1620" s="298">
        <v>7</v>
      </c>
    </row>
    <row r="1621" spans="1:11" s="49" customFormat="1" ht="18.75">
      <c r="A1621" s="447" t="s">
        <v>1935</v>
      </c>
      <c r="B1621" s="448"/>
      <c r="C1621" s="449"/>
      <c r="D1621" s="450" t="s">
        <v>139</v>
      </c>
      <c r="E1621" s="49">
        <f t="shared" si="15034"/>
        <v>25</v>
      </c>
      <c r="F1621" s="231">
        <f t="shared" si="15035"/>
        <v>0</v>
      </c>
      <c r="K1621" s="162"/>
    </row>
    <row r="1622" spans="1:11" s="49" customFormat="1" ht="18">
      <c r="A1622" s="447" t="s">
        <v>3389</v>
      </c>
      <c r="B1622" s="453"/>
      <c r="C1622" s="453"/>
      <c r="D1622" s="450" t="s">
        <v>129</v>
      </c>
      <c r="E1622" s="49">
        <f t="shared" si="15034"/>
        <v>0</v>
      </c>
      <c r="F1622" s="231">
        <f t="shared" si="15035"/>
        <v>0</v>
      </c>
      <c r="G1622" s="298"/>
      <c r="H1622" s="298"/>
    </row>
    <row r="1623" spans="1:11" s="49" customFormat="1" ht="18">
      <c r="A1623" s="447" t="s">
        <v>1312</v>
      </c>
      <c r="B1623" s="452"/>
      <c r="C1623" s="452"/>
      <c r="D1623" s="450" t="s">
        <v>132</v>
      </c>
      <c r="E1623" s="49">
        <f t="shared" si="15034"/>
        <v>0</v>
      </c>
      <c r="F1623" s="231">
        <f t="shared" si="15035"/>
        <v>0</v>
      </c>
      <c r="G1623" s="298"/>
      <c r="H1623" s="298"/>
    </row>
    <row r="1624" spans="1:11" s="49" customFormat="1" ht="18">
      <c r="A1624" s="447" t="s">
        <v>2175</v>
      </c>
      <c r="B1624" s="453"/>
      <c r="C1624" s="453"/>
      <c r="D1624" s="450" t="s">
        <v>129</v>
      </c>
      <c r="E1624" s="49">
        <f t="shared" si="15034"/>
        <v>0</v>
      </c>
      <c r="F1624" s="231">
        <f t="shared" si="15035"/>
        <v>0</v>
      </c>
      <c r="G1624" s="298"/>
      <c r="H1624" s="298"/>
    </row>
    <row r="1625" spans="1:11" s="49" customFormat="1" ht="18">
      <c r="A1625" s="447" t="s">
        <v>3483</v>
      </c>
      <c r="B1625" s="452"/>
      <c r="C1625" s="452"/>
      <c r="D1625" s="450" t="s">
        <v>129</v>
      </c>
      <c r="E1625" s="49">
        <f t="shared" si="15034"/>
        <v>0</v>
      </c>
      <c r="F1625" s="231">
        <f t="shared" si="15035"/>
        <v>0</v>
      </c>
      <c r="K1625" s="162"/>
    </row>
    <row r="1626" spans="1:11" s="49" customFormat="1" ht="18">
      <c r="A1626" s="447" t="s">
        <v>3654</v>
      </c>
      <c r="B1626" s="452"/>
      <c r="C1626" s="452"/>
      <c r="D1626" s="450" t="s">
        <v>129</v>
      </c>
      <c r="E1626" s="49">
        <f t="shared" si="15034"/>
        <v>0</v>
      </c>
      <c r="F1626" s="231">
        <f t="shared" si="15035"/>
        <v>0</v>
      </c>
      <c r="K1626" s="317"/>
    </row>
    <row r="1627" spans="1:11" s="49" customFormat="1" ht="18">
      <c r="A1627" s="447" t="s">
        <v>2872</v>
      </c>
      <c r="B1627" s="453"/>
      <c r="C1627" s="453"/>
      <c r="D1627" s="287" t="s">
        <v>130</v>
      </c>
      <c r="E1627" s="49">
        <f t="shared" si="15034"/>
        <v>1</v>
      </c>
      <c r="F1627" s="231">
        <f t="shared" si="15035"/>
        <v>0</v>
      </c>
      <c r="G1627" s="298"/>
      <c r="H1627" s="298"/>
    </row>
    <row r="1628" spans="1:11" s="49" customFormat="1" ht="18">
      <c r="A1628" s="447" t="s">
        <v>1945</v>
      </c>
      <c r="B1628" s="452"/>
      <c r="C1628" s="452"/>
      <c r="D1628" s="450" t="s">
        <v>129</v>
      </c>
      <c r="E1628" s="49">
        <f t="shared" si="15034"/>
        <v>0</v>
      </c>
      <c r="F1628" s="231">
        <f t="shared" si="15035"/>
        <v>0</v>
      </c>
      <c r="G1628" s="298"/>
      <c r="H1628" s="298"/>
    </row>
    <row r="1629" spans="1:11" s="49" customFormat="1" ht="18">
      <c r="A1629" s="447" t="s">
        <v>3656</v>
      </c>
      <c r="B1629" s="452"/>
      <c r="C1629" s="452"/>
      <c r="D1629" s="450" t="s">
        <v>129</v>
      </c>
      <c r="E1629" s="49">
        <f t="shared" si="15034"/>
        <v>0</v>
      </c>
      <c r="F1629" s="231">
        <f t="shared" si="15035"/>
        <v>3</v>
      </c>
      <c r="G1629" s="298"/>
      <c r="H1629" s="298"/>
      <c r="J1629" s="49">
        <v>3</v>
      </c>
    </row>
    <row r="1630" spans="1:11" s="49" customFormat="1" ht="18">
      <c r="A1630" s="447" t="s">
        <v>522</v>
      </c>
      <c r="B1630" s="451"/>
      <c r="C1630" s="451"/>
      <c r="D1630" s="450" t="s">
        <v>134</v>
      </c>
      <c r="E1630" s="49">
        <f t="shared" si="15034"/>
        <v>4</v>
      </c>
      <c r="F1630" s="231">
        <f t="shared" si="15035"/>
        <v>0</v>
      </c>
      <c r="G1630" s="298"/>
      <c r="H1630" s="298"/>
    </row>
    <row r="1631" spans="1:11" s="49" customFormat="1" ht="18.75">
      <c r="A1631" s="447" t="s">
        <v>490</v>
      </c>
      <c r="B1631" s="449"/>
      <c r="C1631" s="449"/>
      <c r="D1631" s="287" t="s">
        <v>130</v>
      </c>
      <c r="E1631" s="49">
        <f t="shared" si="15034"/>
        <v>3</v>
      </c>
      <c r="F1631" s="231">
        <f t="shared" si="15035"/>
        <v>5</v>
      </c>
      <c r="G1631" s="298"/>
      <c r="H1631" s="298"/>
      <c r="I1631" s="49">
        <v>5</v>
      </c>
      <c r="K1631" s="28"/>
    </row>
    <row r="1632" spans="1:11" s="49" customFormat="1" ht="18">
      <c r="A1632" s="447" t="s">
        <v>3674</v>
      </c>
      <c r="B1632" s="452"/>
      <c r="C1632" s="452"/>
      <c r="D1632" s="450" t="s">
        <v>129</v>
      </c>
      <c r="E1632" s="49">
        <f t="shared" si="15034"/>
        <v>0</v>
      </c>
      <c r="F1632" s="231">
        <f t="shared" si="15035"/>
        <v>0</v>
      </c>
      <c r="K1632" s="162"/>
    </row>
    <row r="1633" spans="1:11" s="49" customFormat="1" ht="18">
      <c r="A1633" s="447" t="s">
        <v>2868</v>
      </c>
      <c r="B1633" s="452"/>
      <c r="C1633" s="452"/>
      <c r="D1633" s="450" t="s">
        <v>129</v>
      </c>
      <c r="E1633" s="49">
        <f t="shared" si="15034"/>
        <v>6</v>
      </c>
      <c r="F1633" s="231">
        <f t="shared" si="15035"/>
        <v>4</v>
      </c>
      <c r="I1633" s="49">
        <v>4</v>
      </c>
      <c r="K1633" s="162"/>
    </row>
    <row r="1634" spans="1:11" s="49" customFormat="1" ht="18">
      <c r="A1634" s="447" t="s">
        <v>1655</v>
      </c>
      <c r="B1634" s="452"/>
      <c r="C1634" s="452"/>
      <c r="D1634" s="450" t="s">
        <v>129</v>
      </c>
      <c r="E1634" s="49">
        <f t="shared" si="15034"/>
        <v>2</v>
      </c>
      <c r="F1634" s="231">
        <f t="shared" si="15035"/>
        <v>0</v>
      </c>
      <c r="G1634" s="298"/>
      <c r="H1634" s="298"/>
    </row>
    <row r="1635" spans="1:11" s="49" customFormat="1" ht="18.75">
      <c r="A1635" s="447" t="s">
        <v>685</v>
      </c>
      <c r="B1635" s="449"/>
      <c r="C1635" s="449"/>
      <c r="D1635" s="450" t="s">
        <v>137</v>
      </c>
      <c r="E1635" s="49">
        <f t="shared" si="15034"/>
        <v>5</v>
      </c>
      <c r="F1635" s="231">
        <f t="shared" si="15035"/>
        <v>32</v>
      </c>
      <c r="G1635" s="298"/>
      <c r="H1635" s="298"/>
      <c r="I1635" s="49">
        <v>32</v>
      </c>
    </row>
    <row r="1636" spans="1:11" s="49" customFormat="1" ht="18.75">
      <c r="A1636" s="447" t="s">
        <v>584</v>
      </c>
      <c r="B1636" s="448"/>
      <c r="C1636" s="449"/>
      <c r="D1636" s="450" t="s">
        <v>133</v>
      </c>
      <c r="E1636" s="49">
        <f t="shared" si="15034"/>
        <v>18</v>
      </c>
      <c r="F1636" s="231">
        <f t="shared" si="15035"/>
        <v>0</v>
      </c>
      <c r="G1636" s="298"/>
      <c r="H1636" s="298"/>
    </row>
    <row r="1637" spans="1:11" s="49" customFormat="1" ht="18.75">
      <c r="A1637" s="447" t="s">
        <v>587</v>
      </c>
      <c r="B1637" s="448"/>
      <c r="C1637" s="449"/>
      <c r="D1637" s="450" t="s">
        <v>136</v>
      </c>
      <c r="E1637" s="49">
        <f t="shared" si="15034"/>
        <v>63</v>
      </c>
      <c r="F1637" s="231">
        <f t="shared" si="15035"/>
        <v>13</v>
      </c>
      <c r="G1637" s="298"/>
      <c r="H1637" s="298"/>
      <c r="I1637" s="49">
        <v>13</v>
      </c>
    </row>
    <row r="1638" spans="1:11" s="49" customFormat="1" ht="18">
      <c r="A1638" s="447" t="s">
        <v>3687</v>
      </c>
      <c r="B1638" s="452"/>
      <c r="C1638" s="452"/>
      <c r="D1638" s="450" t="s">
        <v>129</v>
      </c>
      <c r="E1638" s="49">
        <f t="shared" si="15034"/>
        <v>0</v>
      </c>
      <c r="F1638" s="231">
        <f t="shared" si="15035"/>
        <v>0</v>
      </c>
      <c r="G1638" s="298"/>
      <c r="H1638" s="298"/>
    </row>
    <row r="1639" spans="1:11" s="49" customFormat="1" ht="18">
      <c r="A1639" s="447" t="s">
        <v>2424</v>
      </c>
      <c r="B1639" s="451"/>
      <c r="C1639" s="451"/>
      <c r="D1639" s="287" t="s">
        <v>130</v>
      </c>
      <c r="E1639" s="49">
        <f t="shared" si="15034"/>
        <v>39</v>
      </c>
      <c r="F1639" s="231">
        <f t="shared" si="15035"/>
        <v>0</v>
      </c>
      <c r="G1639" s="298"/>
      <c r="H1639" s="298"/>
    </row>
    <row r="1640" spans="1:11" s="49" customFormat="1" ht="18">
      <c r="A1640" s="447" t="s">
        <v>2372</v>
      </c>
      <c r="B1640" s="452"/>
      <c r="C1640" s="452"/>
      <c r="D1640" s="450" t="s">
        <v>129</v>
      </c>
      <c r="E1640" s="49">
        <f t="shared" si="15034"/>
        <v>0</v>
      </c>
      <c r="F1640" s="231">
        <f t="shared" si="15035"/>
        <v>0</v>
      </c>
      <c r="G1640" s="298"/>
      <c r="H1640" s="298"/>
    </row>
    <row r="1641" spans="1:11" s="49" customFormat="1" ht="18">
      <c r="A1641" s="447" t="s">
        <v>546</v>
      </c>
      <c r="B1641" s="452"/>
      <c r="C1641" s="452"/>
      <c r="D1641" s="450" t="s">
        <v>135</v>
      </c>
      <c r="E1641" s="49">
        <f t="shared" si="15034"/>
        <v>3</v>
      </c>
      <c r="F1641" s="231">
        <f t="shared" si="15035"/>
        <v>0</v>
      </c>
      <c r="K1641" s="162"/>
    </row>
    <row r="1642" spans="1:11" s="49" customFormat="1" ht="18.75">
      <c r="A1642" s="447" t="s">
        <v>487</v>
      </c>
      <c r="B1642" s="449"/>
      <c r="C1642" s="449"/>
      <c r="D1642" s="450" t="s">
        <v>137</v>
      </c>
      <c r="E1642" s="49">
        <f t="shared" si="15034"/>
        <v>7</v>
      </c>
      <c r="F1642" s="231">
        <f t="shared" si="15035"/>
        <v>1</v>
      </c>
      <c r="I1642" s="49">
        <v>1</v>
      </c>
      <c r="K1642" s="162"/>
    </row>
    <row r="1643" spans="1:11" s="49" customFormat="1" ht="18">
      <c r="A1643" s="447" t="s">
        <v>1705</v>
      </c>
      <c r="B1643" s="452"/>
      <c r="C1643" s="452"/>
      <c r="D1643" s="287" t="s">
        <v>130</v>
      </c>
      <c r="E1643" s="49">
        <f t="shared" si="15034"/>
        <v>1</v>
      </c>
      <c r="F1643" s="231">
        <f t="shared" si="15035"/>
        <v>19</v>
      </c>
      <c r="G1643" s="298"/>
      <c r="H1643" s="298"/>
      <c r="I1643" s="49">
        <v>8</v>
      </c>
      <c r="J1643" s="49">
        <v>11</v>
      </c>
    </row>
    <row r="1644" spans="1:11" s="49" customFormat="1" ht="18">
      <c r="A1644" s="447" t="s">
        <v>932</v>
      </c>
      <c r="B1644" s="452"/>
      <c r="C1644" s="452"/>
      <c r="D1644" s="450" t="s">
        <v>137</v>
      </c>
      <c r="E1644" s="49">
        <f t="shared" si="15034"/>
        <v>1</v>
      </c>
      <c r="F1644" s="231">
        <f t="shared" si="15035"/>
        <v>4</v>
      </c>
      <c r="G1644" s="298"/>
      <c r="H1644" s="298"/>
      <c r="I1644" s="49">
        <v>4</v>
      </c>
    </row>
    <row r="1645" spans="1:11" s="49" customFormat="1" ht="18">
      <c r="A1645" s="447" t="s">
        <v>1647</v>
      </c>
      <c r="B1645" s="452"/>
      <c r="C1645" s="452"/>
      <c r="D1645" s="450" t="s">
        <v>135</v>
      </c>
      <c r="E1645" s="49">
        <f t="shared" si="15034"/>
        <v>14</v>
      </c>
      <c r="F1645" s="231">
        <f t="shared" si="15035"/>
        <v>5</v>
      </c>
      <c r="H1645" s="49">
        <v>5</v>
      </c>
      <c r="K1645" s="162"/>
    </row>
    <row r="1646" spans="1:11" s="49" customFormat="1" ht="18">
      <c r="A1646" s="447" t="s">
        <v>1958</v>
      </c>
      <c r="B1646" s="453"/>
      <c r="C1646" s="453"/>
      <c r="D1646" s="287" t="s">
        <v>130</v>
      </c>
      <c r="E1646" s="49">
        <f t="shared" si="15034"/>
        <v>1</v>
      </c>
      <c r="F1646" s="231">
        <f t="shared" si="15035"/>
        <v>0</v>
      </c>
      <c r="K1646" s="162"/>
    </row>
    <row r="1647" spans="1:11" s="49" customFormat="1" ht="18">
      <c r="A1647" s="447" t="s">
        <v>535</v>
      </c>
      <c r="B1647" s="452"/>
      <c r="C1647" s="452"/>
      <c r="D1647" s="287" t="s">
        <v>130</v>
      </c>
      <c r="E1647" s="49">
        <f t="shared" si="15034"/>
        <v>4</v>
      </c>
      <c r="F1647" s="231">
        <f t="shared" si="15035"/>
        <v>0</v>
      </c>
      <c r="G1647" s="298"/>
      <c r="H1647" s="298"/>
    </row>
    <row r="1648" spans="1:11" s="49" customFormat="1" ht="18">
      <c r="A1648" s="447" t="s">
        <v>563</v>
      </c>
      <c r="B1648" s="451"/>
      <c r="C1648" s="451"/>
      <c r="D1648" s="1" t="s">
        <v>131</v>
      </c>
      <c r="E1648" s="49">
        <f t="shared" si="15034"/>
        <v>0</v>
      </c>
      <c r="F1648" s="231">
        <f t="shared" si="15035"/>
        <v>0</v>
      </c>
      <c r="G1648" s="298"/>
      <c r="H1648" s="298"/>
      <c r="K1648" s="317"/>
    </row>
    <row r="1649" spans="1:11" s="49" customFormat="1" ht="18">
      <c r="A1649" s="447" t="s">
        <v>3642</v>
      </c>
      <c r="B1649" s="452"/>
      <c r="C1649" s="452"/>
      <c r="D1649" s="450" t="s">
        <v>129</v>
      </c>
      <c r="E1649" s="49">
        <f t="shared" si="15034"/>
        <v>4</v>
      </c>
      <c r="F1649" s="231">
        <f t="shared" si="15035"/>
        <v>0</v>
      </c>
      <c r="G1649" s="298"/>
      <c r="H1649" s="298"/>
    </row>
    <row r="1650" spans="1:11" s="49" customFormat="1" ht="18">
      <c r="A1650" s="447" t="s">
        <v>1933</v>
      </c>
      <c r="B1650" s="452"/>
      <c r="C1650" s="452"/>
      <c r="D1650" s="450" t="s">
        <v>132</v>
      </c>
      <c r="E1650" s="49">
        <f t="shared" si="15034"/>
        <v>1</v>
      </c>
      <c r="F1650" s="231">
        <f t="shared" si="15035"/>
        <v>0</v>
      </c>
      <c r="G1650" s="298"/>
      <c r="H1650" s="298"/>
    </row>
    <row r="1651" spans="1:11" s="49" customFormat="1" ht="18">
      <c r="A1651" s="447" t="s">
        <v>2435</v>
      </c>
      <c r="B1651" s="452"/>
      <c r="C1651" s="452"/>
      <c r="D1651" s="450" t="s">
        <v>129</v>
      </c>
      <c r="E1651" s="49">
        <f t="shared" si="15034"/>
        <v>3</v>
      </c>
      <c r="F1651" s="231">
        <f t="shared" si="15035"/>
        <v>1</v>
      </c>
      <c r="G1651" s="298"/>
      <c r="H1651" s="298">
        <v>1</v>
      </c>
    </row>
    <row r="1652" spans="1:11" s="49" customFormat="1" ht="18.75">
      <c r="A1652" s="447" t="s">
        <v>3473</v>
      </c>
      <c r="B1652" s="449"/>
      <c r="C1652" s="449"/>
      <c r="D1652" s="450" t="s">
        <v>129</v>
      </c>
      <c r="E1652" s="49">
        <f t="shared" si="15034"/>
        <v>0</v>
      </c>
      <c r="F1652" s="231">
        <f t="shared" si="15035"/>
        <v>0</v>
      </c>
      <c r="G1652" s="298"/>
      <c r="H1652" s="298"/>
    </row>
    <row r="1653" spans="1:11" s="49" customFormat="1" ht="18.75">
      <c r="A1653" s="447" t="s">
        <v>3292</v>
      </c>
      <c r="B1653" s="449"/>
      <c r="C1653" s="449"/>
      <c r="D1653" s="450" t="s">
        <v>129</v>
      </c>
      <c r="E1653" s="49">
        <f t="shared" si="15034"/>
        <v>1</v>
      </c>
      <c r="F1653" s="231">
        <f t="shared" si="15035"/>
        <v>0</v>
      </c>
      <c r="G1653" s="298"/>
      <c r="H1653" s="298"/>
    </row>
    <row r="1654" spans="1:11" s="49" customFormat="1" ht="18">
      <c r="A1654" s="447" t="s">
        <v>3593</v>
      </c>
      <c r="B1654" s="452"/>
      <c r="C1654" s="452"/>
      <c r="D1654" s="450" t="s">
        <v>129</v>
      </c>
      <c r="E1654" s="49">
        <f t="shared" si="15034"/>
        <v>1</v>
      </c>
      <c r="F1654" s="231">
        <f t="shared" si="15035"/>
        <v>0</v>
      </c>
      <c r="G1654" s="298"/>
      <c r="H1654" s="298"/>
    </row>
    <row r="1655" spans="1:11" s="49" customFormat="1" ht="18">
      <c r="A1655" s="447" t="s">
        <v>1656</v>
      </c>
      <c r="B1655" s="452"/>
      <c r="C1655" s="451"/>
      <c r="D1655" s="450" t="s">
        <v>129</v>
      </c>
      <c r="E1655" s="49">
        <f t="shared" si="15034"/>
        <v>0</v>
      </c>
      <c r="F1655" s="231">
        <f t="shared" si="15035"/>
        <v>0</v>
      </c>
      <c r="G1655" s="298"/>
      <c r="H1655" s="298"/>
    </row>
    <row r="1656" spans="1:11" s="49" customFormat="1" ht="18">
      <c r="A1656" s="447" t="s">
        <v>3527</v>
      </c>
      <c r="B1656" s="452"/>
      <c r="C1656" s="452"/>
      <c r="D1656" s="287" t="s">
        <v>130</v>
      </c>
      <c r="E1656" s="49">
        <f t="shared" si="15034"/>
        <v>9</v>
      </c>
      <c r="F1656" s="231">
        <f t="shared" si="15035"/>
        <v>1</v>
      </c>
      <c r="H1656" s="49">
        <v>1</v>
      </c>
      <c r="K1656" s="162"/>
    </row>
    <row r="1657" spans="1:11" s="49" customFormat="1" ht="18">
      <c r="A1657" s="447" t="s">
        <v>1934</v>
      </c>
      <c r="B1657" s="452"/>
      <c r="C1657" s="452"/>
      <c r="D1657" s="450" t="s">
        <v>129</v>
      </c>
      <c r="E1657" s="49">
        <f t="shared" si="15034"/>
        <v>0</v>
      </c>
      <c r="F1657" s="231">
        <f t="shared" si="15035"/>
        <v>0</v>
      </c>
      <c r="G1657" s="298"/>
      <c r="H1657" s="298"/>
    </row>
    <row r="1658" spans="1:11" s="49" customFormat="1" ht="18">
      <c r="A1658" s="447" t="s">
        <v>3092</v>
      </c>
      <c r="B1658" s="452"/>
      <c r="C1658" s="452"/>
      <c r="D1658" s="450" t="s">
        <v>129</v>
      </c>
      <c r="E1658" s="49">
        <f t="shared" si="15034"/>
        <v>0</v>
      </c>
      <c r="F1658" s="231">
        <f t="shared" si="15035"/>
        <v>0</v>
      </c>
    </row>
    <row r="1659" spans="1:11" s="49" customFormat="1" ht="18">
      <c r="A1659" s="447" t="s">
        <v>2883</v>
      </c>
      <c r="B1659" s="453"/>
      <c r="C1659" s="453"/>
      <c r="D1659" s="450" t="s">
        <v>129</v>
      </c>
      <c r="E1659" s="49">
        <f t="shared" si="15034"/>
        <v>1</v>
      </c>
      <c r="F1659" s="231">
        <f t="shared" si="15035"/>
        <v>0</v>
      </c>
      <c r="G1659" s="298"/>
      <c r="H1659" s="298"/>
    </row>
    <row r="1660" spans="1:11" s="49" customFormat="1" ht="18">
      <c r="A1660" s="447" t="s">
        <v>3442</v>
      </c>
      <c r="B1660" s="452"/>
      <c r="C1660" s="452"/>
      <c r="D1660" s="450" t="s">
        <v>129</v>
      </c>
      <c r="E1660" s="49">
        <f t="shared" si="15034"/>
        <v>0</v>
      </c>
      <c r="F1660" s="231">
        <f t="shared" si="15035"/>
        <v>0</v>
      </c>
      <c r="G1660" s="298"/>
      <c r="H1660" s="298"/>
    </row>
    <row r="1661" spans="1:11" s="49" customFormat="1" ht="18">
      <c r="A1661" s="447" t="s">
        <v>420</v>
      </c>
      <c r="B1661" s="451"/>
      <c r="C1661" s="451"/>
      <c r="D1661" s="450" t="s">
        <v>135</v>
      </c>
      <c r="E1661" s="49">
        <f t="shared" ref="E1661:E1724" si="15036">COUNTIF($A$1131:$BHE$1204,A1661)</f>
        <v>6</v>
      </c>
      <c r="F1661" s="231">
        <f t="shared" ref="F1661:F1724" si="15037">SUM(G1661:K1661)</f>
        <v>20</v>
      </c>
      <c r="G1661" s="298"/>
      <c r="H1661" s="298"/>
      <c r="I1661" s="49">
        <v>20</v>
      </c>
    </row>
    <row r="1662" spans="1:11" s="49" customFormat="1" ht="18">
      <c r="A1662" s="447" t="s">
        <v>3047</v>
      </c>
      <c r="B1662" s="452"/>
      <c r="C1662" s="452"/>
      <c r="D1662" s="287" t="s">
        <v>130</v>
      </c>
      <c r="E1662" s="49">
        <f t="shared" si="15036"/>
        <v>1</v>
      </c>
      <c r="F1662" s="231">
        <f t="shared" si="15037"/>
        <v>4</v>
      </c>
      <c r="G1662" s="298"/>
      <c r="H1662" s="298"/>
      <c r="J1662" s="49">
        <v>4</v>
      </c>
    </row>
    <row r="1663" spans="1:11" s="49" customFormat="1" ht="18">
      <c r="A1663" s="447" t="s">
        <v>1309</v>
      </c>
      <c r="B1663" s="452"/>
      <c r="C1663" s="452"/>
      <c r="D1663" s="450" t="s">
        <v>129</v>
      </c>
      <c r="E1663" s="49">
        <f t="shared" si="15036"/>
        <v>0</v>
      </c>
      <c r="F1663" s="231">
        <f t="shared" si="15037"/>
        <v>0</v>
      </c>
      <c r="G1663" s="298"/>
      <c r="H1663" s="298"/>
    </row>
    <row r="1664" spans="1:11" s="49" customFormat="1" ht="18.75">
      <c r="A1664" s="447" t="s">
        <v>464</v>
      </c>
      <c r="B1664" s="449"/>
      <c r="C1664" s="449"/>
      <c r="D1664" s="450" t="s">
        <v>129</v>
      </c>
      <c r="E1664" s="49">
        <f t="shared" si="15036"/>
        <v>47</v>
      </c>
      <c r="F1664" s="231">
        <f t="shared" si="15037"/>
        <v>0</v>
      </c>
      <c r="G1664" s="298"/>
      <c r="H1664" s="298"/>
    </row>
    <row r="1665" spans="1:11" s="49" customFormat="1" ht="18">
      <c r="A1665" s="447" t="s">
        <v>3626</v>
      </c>
      <c r="B1665" s="452"/>
      <c r="C1665" s="452"/>
      <c r="D1665" s="450" t="s">
        <v>129</v>
      </c>
      <c r="E1665" s="49">
        <f t="shared" si="15036"/>
        <v>0</v>
      </c>
      <c r="F1665" s="231">
        <f t="shared" si="15037"/>
        <v>0</v>
      </c>
      <c r="K1665" s="162"/>
    </row>
    <row r="1666" spans="1:11" s="49" customFormat="1" ht="18.75">
      <c r="A1666" s="447" t="s">
        <v>2187</v>
      </c>
      <c r="B1666" s="449"/>
      <c r="C1666" s="449"/>
      <c r="D1666" s="450" t="s">
        <v>140</v>
      </c>
      <c r="E1666" s="49">
        <f t="shared" si="15036"/>
        <v>16</v>
      </c>
      <c r="F1666" s="231">
        <f t="shared" si="15037"/>
        <v>15</v>
      </c>
      <c r="G1666" s="298"/>
      <c r="H1666" s="298"/>
      <c r="I1666" s="49">
        <v>4</v>
      </c>
      <c r="J1666" s="49">
        <v>11</v>
      </c>
    </row>
    <row r="1667" spans="1:11" s="49" customFormat="1" ht="18">
      <c r="A1667" s="447" t="s">
        <v>2002</v>
      </c>
      <c r="B1667" s="452"/>
      <c r="C1667" s="452"/>
      <c r="D1667" s="450" t="s">
        <v>134</v>
      </c>
      <c r="E1667" s="49">
        <f t="shared" si="15036"/>
        <v>15</v>
      </c>
      <c r="F1667" s="231">
        <f t="shared" si="15037"/>
        <v>0</v>
      </c>
      <c r="G1667" s="298"/>
      <c r="H1667" s="298"/>
    </row>
    <row r="1668" spans="1:11" s="49" customFormat="1" ht="18">
      <c r="A1668" s="447" t="s">
        <v>3649</v>
      </c>
      <c r="B1668" s="452"/>
      <c r="C1668" s="452"/>
      <c r="D1668" s="450" t="s">
        <v>129</v>
      </c>
      <c r="E1668" s="49">
        <f t="shared" si="15036"/>
        <v>0</v>
      </c>
      <c r="F1668" s="231">
        <f t="shared" si="15037"/>
        <v>0</v>
      </c>
      <c r="K1668" s="162"/>
    </row>
    <row r="1669" spans="1:11" s="49" customFormat="1" ht="18">
      <c r="A1669" s="447" t="s">
        <v>3544</v>
      </c>
      <c r="B1669" s="452"/>
      <c r="C1669" s="452"/>
      <c r="D1669" s="450" t="s">
        <v>129</v>
      </c>
      <c r="E1669" s="49">
        <f t="shared" si="15036"/>
        <v>0</v>
      </c>
      <c r="F1669" s="231">
        <f t="shared" si="15037"/>
        <v>0</v>
      </c>
      <c r="G1669" s="298"/>
      <c r="H1669" s="298"/>
    </row>
    <row r="1670" spans="1:11" s="49" customFormat="1" ht="18.75">
      <c r="A1670" s="447" t="s">
        <v>3354</v>
      </c>
      <c r="B1670" s="449"/>
      <c r="C1670" s="449"/>
      <c r="D1670" s="450" t="s">
        <v>137</v>
      </c>
      <c r="E1670" s="49">
        <f t="shared" si="15036"/>
        <v>8</v>
      </c>
      <c r="F1670" s="231">
        <f t="shared" si="15037"/>
        <v>15</v>
      </c>
      <c r="H1670" s="49">
        <v>15</v>
      </c>
      <c r="K1670" s="162"/>
    </row>
    <row r="1671" spans="1:11" s="49" customFormat="1" ht="18">
      <c r="A1671" s="447" t="s">
        <v>1635</v>
      </c>
      <c r="B1671" s="451"/>
      <c r="C1671" s="451"/>
      <c r="D1671" s="450" t="s">
        <v>140</v>
      </c>
      <c r="E1671" s="49">
        <f t="shared" si="15036"/>
        <v>26</v>
      </c>
      <c r="F1671" s="231">
        <f t="shared" si="15037"/>
        <v>45</v>
      </c>
      <c r="G1671" s="298"/>
      <c r="H1671" s="298">
        <v>45</v>
      </c>
    </row>
    <row r="1672" spans="1:11" s="49" customFormat="1" ht="18">
      <c r="A1672" s="447" t="s">
        <v>2403</v>
      </c>
      <c r="B1672" s="452"/>
      <c r="C1672" s="452"/>
      <c r="D1672" s="450" t="s">
        <v>129</v>
      </c>
      <c r="E1672" s="49">
        <f t="shared" si="15036"/>
        <v>0</v>
      </c>
      <c r="F1672" s="231">
        <f t="shared" si="15037"/>
        <v>1</v>
      </c>
      <c r="G1672" s="298"/>
      <c r="H1672" s="298"/>
      <c r="J1672" s="49">
        <v>1</v>
      </c>
      <c r="K1672" s="28"/>
    </row>
    <row r="1673" spans="1:11" s="49" customFormat="1" ht="18">
      <c r="A1673" s="447" t="s">
        <v>564</v>
      </c>
      <c r="B1673" s="452"/>
      <c r="C1673" s="452"/>
      <c r="D1673" s="450" t="s">
        <v>129</v>
      </c>
      <c r="E1673" s="49">
        <f t="shared" si="15036"/>
        <v>1</v>
      </c>
      <c r="F1673" s="231">
        <f t="shared" si="15037"/>
        <v>3</v>
      </c>
      <c r="G1673" s="298"/>
      <c r="H1673" s="298"/>
      <c r="J1673" s="49">
        <v>3</v>
      </c>
    </row>
    <row r="1674" spans="1:11" s="49" customFormat="1" ht="18">
      <c r="A1674" s="447" t="s">
        <v>3701</v>
      </c>
      <c r="B1674" s="452"/>
      <c r="C1674" s="452"/>
      <c r="D1674" s="450" t="s">
        <v>129</v>
      </c>
      <c r="E1674" s="49">
        <f t="shared" si="15036"/>
        <v>0</v>
      </c>
      <c r="F1674" s="231">
        <f t="shared" si="15037"/>
        <v>0</v>
      </c>
      <c r="K1674" s="162"/>
    </row>
    <row r="1675" spans="1:11" s="49" customFormat="1" ht="18">
      <c r="A1675" s="447" t="s">
        <v>949</v>
      </c>
      <c r="B1675" s="451"/>
      <c r="C1675" s="451"/>
      <c r="D1675" s="450" t="s">
        <v>139</v>
      </c>
      <c r="E1675" s="49">
        <f t="shared" si="15036"/>
        <v>41</v>
      </c>
      <c r="F1675" s="231">
        <f t="shared" si="15037"/>
        <v>0</v>
      </c>
      <c r="G1675" s="298"/>
      <c r="H1675" s="298"/>
    </row>
    <row r="1676" spans="1:11" s="49" customFormat="1" ht="18">
      <c r="A1676" s="447" t="s">
        <v>1896</v>
      </c>
      <c r="B1676" s="453"/>
      <c r="C1676" s="453"/>
      <c r="D1676" s="450" t="s">
        <v>129</v>
      </c>
      <c r="E1676" s="49">
        <f t="shared" si="15036"/>
        <v>0</v>
      </c>
      <c r="F1676" s="231">
        <f t="shared" si="15037"/>
        <v>0</v>
      </c>
      <c r="G1676" s="298"/>
      <c r="H1676" s="298"/>
    </row>
    <row r="1677" spans="1:11" s="49" customFormat="1" ht="18">
      <c r="A1677" s="447" t="s">
        <v>1994</v>
      </c>
      <c r="B1677" s="452"/>
      <c r="C1677" s="452"/>
      <c r="D1677" s="450" t="s">
        <v>129</v>
      </c>
      <c r="E1677" s="49">
        <f t="shared" si="15036"/>
        <v>0</v>
      </c>
      <c r="F1677" s="231">
        <f t="shared" si="15037"/>
        <v>0</v>
      </c>
      <c r="G1677" s="298"/>
      <c r="H1677" s="298"/>
    </row>
    <row r="1678" spans="1:11" s="49" customFormat="1" ht="18">
      <c r="A1678" s="447" t="s">
        <v>3350</v>
      </c>
      <c r="B1678" s="452"/>
      <c r="C1678" s="452"/>
      <c r="D1678" s="450" t="s">
        <v>129</v>
      </c>
      <c r="E1678" s="49">
        <f t="shared" si="15036"/>
        <v>0</v>
      </c>
      <c r="F1678" s="231">
        <f t="shared" si="15037"/>
        <v>0</v>
      </c>
      <c r="K1678" s="162"/>
    </row>
    <row r="1679" spans="1:11" s="49" customFormat="1" ht="18">
      <c r="A1679" s="447" t="s">
        <v>452</v>
      </c>
      <c r="B1679" s="453"/>
      <c r="C1679" s="453"/>
      <c r="D1679" s="450" t="s">
        <v>129</v>
      </c>
      <c r="E1679" s="49">
        <f t="shared" si="15036"/>
        <v>4</v>
      </c>
      <c r="F1679" s="231">
        <f t="shared" si="15037"/>
        <v>0</v>
      </c>
      <c r="G1679" s="298"/>
      <c r="H1679" s="298"/>
    </row>
    <row r="1680" spans="1:11" s="49" customFormat="1" ht="18">
      <c r="A1680" s="447" t="s">
        <v>3542</v>
      </c>
      <c r="B1680" s="452"/>
      <c r="C1680" s="452"/>
      <c r="D1680" s="450" t="s">
        <v>129</v>
      </c>
      <c r="E1680" s="49">
        <f t="shared" si="15036"/>
        <v>1</v>
      </c>
      <c r="F1680" s="231">
        <f t="shared" si="15037"/>
        <v>0</v>
      </c>
      <c r="G1680" s="298"/>
      <c r="H1680" s="298"/>
    </row>
    <row r="1681" spans="1:11" s="49" customFormat="1" ht="18">
      <c r="A1681" s="447" t="s">
        <v>2965</v>
      </c>
      <c r="B1681" s="452"/>
      <c r="C1681" s="452"/>
      <c r="D1681" s="450" t="s">
        <v>129</v>
      </c>
      <c r="E1681" s="49">
        <f t="shared" si="15036"/>
        <v>1</v>
      </c>
      <c r="F1681" s="231">
        <f t="shared" si="15037"/>
        <v>0</v>
      </c>
      <c r="G1681" s="298"/>
      <c r="H1681" s="298"/>
    </row>
    <row r="1682" spans="1:11" s="49" customFormat="1" ht="18.75">
      <c r="A1682" s="447" t="s">
        <v>916</v>
      </c>
      <c r="B1682" s="449"/>
      <c r="C1682" s="449"/>
      <c r="D1682" s="1" t="s">
        <v>131</v>
      </c>
      <c r="E1682" s="49">
        <f t="shared" si="15036"/>
        <v>26</v>
      </c>
      <c r="F1682" s="231">
        <f t="shared" si="15037"/>
        <v>0</v>
      </c>
      <c r="G1682" s="298"/>
      <c r="H1682" s="298"/>
    </row>
    <row r="1683" spans="1:11" s="49" customFormat="1" ht="18">
      <c r="A1683" s="447" t="s">
        <v>552</v>
      </c>
      <c r="B1683" s="452"/>
      <c r="C1683" s="452"/>
      <c r="D1683" s="450" t="s">
        <v>129</v>
      </c>
      <c r="E1683" s="49">
        <f t="shared" si="15036"/>
        <v>0</v>
      </c>
      <c r="F1683" s="231">
        <f t="shared" si="15037"/>
        <v>0</v>
      </c>
      <c r="G1683" s="298"/>
      <c r="H1683" s="298"/>
    </row>
    <row r="1684" spans="1:11" s="49" customFormat="1" ht="18">
      <c r="A1684" s="447" t="s">
        <v>539</v>
      </c>
      <c r="B1684" s="451"/>
      <c r="C1684" s="451"/>
      <c r="D1684" s="450" t="s">
        <v>136</v>
      </c>
      <c r="E1684" s="49">
        <f t="shared" si="15036"/>
        <v>4</v>
      </c>
      <c r="F1684" s="231">
        <f t="shared" si="15037"/>
        <v>15</v>
      </c>
      <c r="G1684" s="298"/>
      <c r="H1684" s="298"/>
      <c r="J1684" s="49">
        <v>15</v>
      </c>
    </row>
    <row r="1685" spans="1:11" s="49" customFormat="1" ht="18">
      <c r="A1685" s="447" t="s">
        <v>447</v>
      </c>
      <c r="B1685" s="453"/>
      <c r="C1685" s="453"/>
      <c r="D1685" s="450" t="s">
        <v>132</v>
      </c>
      <c r="E1685" s="49">
        <f t="shared" si="15036"/>
        <v>23</v>
      </c>
      <c r="F1685" s="231">
        <f t="shared" si="15037"/>
        <v>7</v>
      </c>
      <c r="G1685" s="298"/>
      <c r="H1685" s="298">
        <v>7</v>
      </c>
    </row>
    <row r="1686" spans="1:11" s="49" customFormat="1" ht="18">
      <c r="A1686" s="447" t="s">
        <v>3425</v>
      </c>
      <c r="B1686" s="452"/>
      <c r="C1686" s="452"/>
      <c r="D1686" s="450" t="s">
        <v>129</v>
      </c>
      <c r="E1686" s="49">
        <f t="shared" si="15036"/>
        <v>0</v>
      </c>
      <c r="F1686" s="231">
        <f t="shared" si="15037"/>
        <v>0</v>
      </c>
      <c r="G1686" s="298"/>
      <c r="H1686" s="298"/>
    </row>
    <row r="1687" spans="1:11" s="49" customFormat="1" ht="18">
      <c r="A1687" s="447" t="s">
        <v>3443</v>
      </c>
      <c r="B1687" s="452"/>
      <c r="C1687" s="452"/>
      <c r="D1687" s="450" t="s">
        <v>129</v>
      </c>
      <c r="E1687" s="49">
        <f t="shared" si="15036"/>
        <v>0</v>
      </c>
      <c r="F1687" s="231">
        <f t="shared" si="15037"/>
        <v>0</v>
      </c>
      <c r="K1687" s="162"/>
    </row>
    <row r="1688" spans="1:11" s="49" customFormat="1" ht="18">
      <c r="A1688" s="447" t="s">
        <v>1924</v>
      </c>
      <c r="B1688" s="451"/>
      <c r="C1688" s="451"/>
      <c r="D1688" s="287" t="s">
        <v>130</v>
      </c>
      <c r="E1688" s="49">
        <f t="shared" si="15036"/>
        <v>3</v>
      </c>
      <c r="F1688" s="231">
        <f t="shared" si="15037"/>
        <v>0</v>
      </c>
      <c r="G1688" s="298"/>
      <c r="H1688" s="298"/>
    </row>
    <row r="1689" spans="1:11" s="49" customFormat="1" ht="18">
      <c r="A1689" s="447" t="s">
        <v>2889</v>
      </c>
      <c r="B1689" s="452"/>
      <c r="C1689" s="452"/>
      <c r="D1689" s="450" t="s">
        <v>129</v>
      </c>
      <c r="E1689" s="49">
        <f t="shared" si="15036"/>
        <v>1</v>
      </c>
      <c r="F1689" s="231">
        <f t="shared" si="15037"/>
        <v>0</v>
      </c>
      <c r="G1689" s="298"/>
      <c r="H1689" s="298"/>
    </row>
    <row r="1690" spans="1:11" s="49" customFormat="1" ht="18">
      <c r="A1690" s="447" t="s">
        <v>3635</v>
      </c>
      <c r="B1690" s="452"/>
      <c r="C1690" s="452"/>
      <c r="D1690" s="450" t="s">
        <v>129</v>
      </c>
      <c r="E1690" s="49">
        <f t="shared" si="15036"/>
        <v>0</v>
      </c>
      <c r="F1690" s="231">
        <f t="shared" si="15037"/>
        <v>0</v>
      </c>
      <c r="G1690" s="298"/>
      <c r="H1690" s="298"/>
    </row>
    <row r="1691" spans="1:11" s="49" customFormat="1" ht="18">
      <c r="A1691" s="447" t="s">
        <v>3508</v>
      </c>
      <c r="B1691" s="452"/>
      <c r="C1691" s="452"/>
      <c r="D1691" s="450" t="s">
        <v>129</v>
      </c>
      <c r="E1691" s="49">
        <f t="shared" si="15036"/>
        <v>1</v>
      </c>
      <c r="F1691" s="231">
        <f t="shared" si="15037"/>
        <v>0</v>
      </c>
      <c r="G1691" s="298"/>
      <c r="H1691" s="298"/>
    </row>
    <row r="1692" spans="1:11" s="49" customFormat="1" ht="18">
      <c r="A1692" s="447" t="s">
        <v>3515</v>
      </c>
      <c r="B1692" s="452"/>
      <c r="C1692" s="452"/>
      <c r="D1692" s="450" t="s">
        <v>129</v>
      </c>
      <c r="E1692" s="49">
        <f t="shared" si="15036"/>
        <v>1</v>
      </c>
      <c r="F1692" s="231">
        <f t="shared" si="15037"/>
        <v>0</v>
      </c>
      <c r="K1692" s="162"/>
    </row>
    <row r="1693" spans="1:11" s="49" customFormat="1" ht="18">
      <c r="A1693" s="447" t="s">
        <v>1943</v>
      </c>
      <c r="B1693" s="451"/>
      <c r="C1693" s="451"/>
      <c r="D1693" s="450" t="s">
        <v>135</v>
      </c>
      <c r="E1693" s="49">
        <f t="shared" si="15036"/>
        <v>6</v>
      </c>
      <c r="F1693" s="231">
        <f t="shared" si="15037"/>
        <v>0</v>
      </c>
      <c r="G1693" s="298"/>
      <c r="H1693" s="298"/>
    </row>
    <row r="1694" spans="1:11" s="49" customFormat="1" ht="18">
      <c r="A1694" s="447" t="s">
        <v>3439</v>
      </c>
      <c r="B1694" s="453"/>
      <c r="C1694" s="453"/>
      <c r="D1694" s="450" t="s">
        <v>129</v>
      </c>
      <c r="E1694" s="49">
        <f t="shared" si="15036"/>
        <v>0</v>
      </c>
      <c r="F1694" s="231">
        <f t="shared" si="15037"/>
        <v>0</v>
      </c>
      <c r="G1694" s="298"/>
      <c r="H1694" s="298"/>
    </row>
    <row r="1695" spans="1:11" s="49" customFormat="1" ht="18">
      <c r="A1695" s="447" t="s">
        <v>545</v>
      </c>
      <c r="B1695" s="452"/>
      <c r="C1695" s="451"/>
      <c r="D1695" s="450" t="s">
        <v>129</v>
      </c>
      <c r="E1695" s="49">
        <f t="shared" si="15036"/>
        <v>5</v>
      </c>
      <c r="F1695" s="231">
        <f t="shared" si="15037"/>
        <v>0</v>
      </c>
      <c r="G1695" s="298"/>
      <c r="H1695" s="298"/>
    </row>
    <row r="1696" spans="1:11" s="49" customFormat="1" ht="18">
      <c r="A1696" s="447" t="s">
        <v>2366</v>
      </c>
      <c r="B1696" s="452"/>
      <c r="C1696" s="452"/>
      <c r="D1696" s="450" t="s">
        <v>129</v>
      </c>
      <c r="E1696" s="49">
        <f t="shared" si="15036"/>
        <v>0</v>
      </c>
      <c r="F1696" s="231">
        <f t="shared" si="15037"/>
        <v>0</v>
      </c>
    </row>
    <row r="1697" spans="1:11" s="49" customFormat="1" ht="18.75">
      <c r="A1697" s="447" t="s">
        <v>3347</v>
      </c>
      <c r="B1697" s="449"/>
      <c r="C1697" s="449"/>
      <c r="D1697" s="450" t="s">
        <v>132</v>
      </c>
      <c r="E1697" s="49">
        <f t="shared" si="15036"/>
        <v>1</v>
      </c>
      <c r="F1697" s="231">
        <f t="shared" si="15037"/>
        <v>0</v>
      </c>
      <c r="G1697" s="298"/>
      <c r="H1697" s="298"/>
    </row>
    <row r="1698" spans="1:11" s="49" customFormat="1" ht="18.75">
      <c r="A1698" s="447" t="s">
        <v>3533</v>
      </c>
      <c r="B1698" s="449"/>
      <c r="C1698" s="449"/>
      <c r="D1698" s="450" t="s">
        <v>132</v>
      </c>
      <c r="E1698" s="49">
        <f t="shared" si="15036"/>
        <v>3</v>
      </c>
      <c r="F1698" s="231">
        <f t="shared" si="15037"/>
        <v>0</v>
      </c>
      <c r="G1698" s="298"/>
      <c r="H1698" s="298"/>
    </row>
    <row r="1699" spans="1:11" s="49" customFormat="1" ht="18">
      <c r="A1699" s="447" t="s">
        <v>3632</v>
      </c>
      <c r="B1699" s="452"/>
      <c r="C1699" s="452"/>
      <c r="D1699" s="450" t="s">
        <v>129</v>
      </c>
      <c r="E1699" s="49">
        <f t="shared" si="15036"/>
        <v>1</v>
      </c>
      <c r="F1699" s="231">
        <f t="shared" si="15037"/>
        <v>12</v>
      </c>
      <c r="G1699" s="298"/>
      <c r="H1699" s="298"/>
      <c r="J1699" s="49">
        <v>12</v>
      </c>
    </row>
    <row r="1700" spans="1:11" s="49" customFormat="1" ht="18">
      <c r="A1700" s="447" t="s">
        <v>3293</v>
      </c>
      <c r="B1700" s="452"/>
      <c r="C1700" s="451"/>
      <c r="D1700" s="450" t="s">
        <v>129</v>
      </c>
      <c r="E1700" s="49">
        <f t="shared" si="15036"/>
        <v>1</v>
      </c>
      <c r="F1700" s="231">
        <f t="shared" si="15037"/>
        <v>9</v>
      </c>
      <c r="I1700" s="49">
        <v>9</v>
      </c>
      <c r="K1700" s="162"/>
    </row>
    <row r="1701" spans="1:11" s="49" customFormat="1" ht="18">
      <c r="A1701" s="447" t="s">
        <v>2394</v>
      </c>
      <c r="B1701" s="452"/>
      <c r="C1701" s="452"/>
      <c r="D1701" s="450" t="s">
        <v>132</v>
      </c>
      <c r="E1701" s="49">
        <f t="shared" si="15036"/>
        <v>12</v>
      </c>
      <c r="F1701" s="231">
        <f t="shared" si="15037"/>
        <v>3</v>
      </c>
      <c r="G1701" s="298"/>
      <c r="H1701" s="298"/>
      <c r="I1701" s="49">
        <v>3</v>
      </c>
    </row>
    <row r="1702" spans="1:11" s="49" customFormat="1" ht="18">
      <c r="A1702" s="447" t="s">
        <v>1917</v>
      </c>
      <c r="B1702" s="452"/>
      <c r="C1702" s="452"/>
      <c r="D1702" s="450" t="s">
        <v>129</v>
      </c>
      <c r="E1702" s="49">
        <f t="shared" si="15036"/>
        <v>0</v>
      </c>
      <c r="F1702" s="231">
        <f t="shared" si="15037"/>
        <v>0</v>
      </c>
      <c r="G1702" s="298"/>
      <c r="H1702" s="298"/>
    </row>
    <row r="1703" spans="1:11" s="49" customFormat="1" ht="18">
      <c r="A1703" s="447" t="s">
        <v>3379</v>
      </c>
      <c r="B1703" s="452"/>
      <c r="C1703" s="452"/>
      <c r="D1703" s="450" t="s">
        <v>129</v>
      </c>
      <c r="E1703" s="49">
        <f t="shared" si="15036"/>
        <v>0</v>
      </c>
      <c r="F1703" s="231">
        <f t="shared" si="15037"/>
        <v>0</v>
      </c>
      <c r="G1703" s="298"/>
      <c r="H1703" s="298"/>
    </row>
    <row r="1704" spans="1:11" s="49" customFormat="1" ht="18">
      <c r="A1704" s="447" t="s">
        <v>3568</v>
      </c>
      <c r="B1704" s="452"/>
      <c r="C1704" s="452"/>
      <c r="D1704" s="450" t="s">
        <v>129</v>
      </c>
      <c r="E1704" s="49">
        <f t="shared" si="15036"/>
        <v>1</v>
      </c>
      <c r="F1704" s="231">
        <f t="shared" si="15037"/>
        <v>0</v>
      </c>
      <c r="G1704" s="298"/>
      <c r="H1704" s="298"/>
    </row>
    <row r="1705" spans="1:11" s="49" customFormat="1" ht="18">
      <c r="A1705" s="447" t="s">
        <v>3352</v>
      </c>
      <c r="B1705" s="452"/>
      <c r="C1705" s="452"/>
      <c r="D1705" s="450" t="s">
        <v>129</v>
      </c>
      <c r="E1705" s="49">
        <f t="shared" si="15036"/>
        <v>0</v>
      </c>
      <c r="F1705" s="231">
        <f t="shared" si="15037"/>
        <v>6</v>
      </c>
      <c r="G1705" s="298"/>
      <c r="H1705" s="298"/>
      <c r="J1705" s="49">
        <v>6</v>
      </c>
    </row>
    <row r="1706" spans="1:11" s="49" customFormat="1" ht="18">
      <c r="A1706" s="447" t="s">
        <v>438</v>
      </c>
      <c r="B1706" s="452"/>
      <c r="C1706" s="452"/>
      <c r="D1706" s="450" t="s">
        <v>135</v>
      </c>
      <c r="E1706" s="49">
        <f t="shared" si="15036"/>
        <v>1</v>
      </c>
      <c r="F1706" s="231">
        <f t="shared" si="15037"/>
        <v>0</v>
      </c>
      <c r="G1706" s="298"/>
      <c r="H1706" s="298"/>
      <c r="K1706" s="162"/>
    </row>
    <row r="1707" spans="1:11" s="49" customFormat="1" ht="18.75">
      <c r="A1707" s="447" t="s">
        <v>1330</v>
      </c>
      <c r="B1707" s="449"/>
      <c r="C1707" s="449"/>
      <c r="D1707" s="450" t="s">
        <v>139</v>
      </c>
      <c r="E1707" s="49">
        <f t="shared" si="15036"/>
        <v>81</v>
      </c>
      <c r="F1707" s="231">
        <f t="shared" si="15037"/>
        <v>0</v>
      </c>
      <c r="G1707" s="298"/>
      <c r="H1707" s="298"/>
    </row>
    <row r="1708" spans="1:11" s="49" customFormat="1" ht="18.75">
      <c r="A1708" s="447" t="s">
        <v>2386</v>
      </c>
      <c r="B1708" s="449"/>
      <c r="C1708" s="449"/>
      <c r="D1708" s="450" t="s">
        <v>135</v>
      </c>
      <c r="E1708" s="49">
        <f t="shared" si="15036"/>
        <v>8</v>
      </c>
      <c r="F1708" s="231">
        <f t="shared" si="15037"/>
        <v>0</v>
      </c>
      <c r="G1708" s="298"/>
      <c r="H1708" s="298"/>
    </row>
    <row r="1709" spans="1:11" s="49" customFormat="1" ht="18">
      <c r="A1709" s="447" t="s">
        <v>1956</v>
      </c>
      <c r="B1709" s="452"/>
      <c r="C1709" s="452"/>
      <c r="D1709" s="450" t="s">
        <v>129</v>
      </c>
      <c r="E1709" s="49">
        <f t="shared" si="15036"/>
        <v>2</v>
      </c>
      <c r="F1709" s="231">
        <f t="shared" si="15037"/>
        <v>0</v>
      </c>
      <c r="G1709" s="298"/>
      <c r="H1709" s="298"/>
    </row>
    <row r="1710" spans="1:11" s="49" customFormat="1" ht="18">
      <c r="A1710" s="447" t="s">
        <v>467</v>
      </c>
      <c r="B1710" s="453"/>
      <c r="C1710" s="453"/>
      <c r="D1710" s="450" t="s">
        <v>132</v>
      </c>
      <c r="E1710" s="49">
        <f t="shared" si="15036"/>
        <v>26</v>
      </c>
      <c r="F1710" s="231">
        <f t="shared" si="15037"/>
        <v>0</v>
      </c>
      <c r="G1710" s="298"/>
      <c r="H1710" s="298"/>
    </row>
    <row r="1711" spans="1:11" s="49" customFormat="1" ht="18">
      <c r="A1711" s="447" t="s">
        <v>2852</v>
      </c>
      <c r="B1711" s="452"/>
      <c r="C1711" s="452"/>
      <c r="D1711" s="450" t="s">
        <v>129</v>
      </c>
      <c r="E1711" s="49">
        <f t="shared" si="15036"/>
        <v>0</v>
      </c>
      <c r="F1711" s="231">
        <f t="shared" si="15037"/>
        <v>0</v>
      </c>
      <c r="G1711" s="298"/>
      <c r="H1711" s="298"/>
    </row>
    <row r="1712" spans="1:11" s="49" customFormat="1" ht="18">
      <c r="A1712" s="447" t="s">
        <v>3039</v>
      </c>
      <c r="B1712" s="452"/>
      <c r="C1712" s="452"/>
      <c r="D1712" s="450" t="s">
        <v>129</v>
      </c>
      <c r="E1712" s="49">
        <f t="shared" si="15036"/>
        <v>2</v>
      </c>
      <c r="F1712" s="231">
        <f t="shared" si="15037"/>
        <v>0</v>
      </c>
      <c r="G1712" s="298"/>
      <c r="H1712" s="298"/>
    </row>
    <row r="1713" spans="1:11" s="49" customFormat="1" ht="18">
      <c r="A1713" s="447" t="s">
        <v>919</v>
      </c>
      <c r="B1713" s="451"/>
      <c r="C1713" s="451"/>
      <c r="D1713" s="287" t="s">
        <v>130</v>
      </c>
      <c r="E1713" s="49">
        <f t="shared" si="15036"/>
        <v>48</v>
      </c>
      <c r="F1713" s="231">
        <f t="shared" si="15037"/>
        <v>79</v>
      </c>
      <c r="G1713" s="298"/>
      <c r="H1713" s="298">
        <v>79</v>
      </c>
    </row>
    <row r="1714" spans="1:11" s="49" customFormat="1" ht="18">
      <c r="A1714" s="447" t="s">
        <v>3698</v>
      </c>
      <c r="B1714" s="452"/>
      <c r="C1714" s="452"/>
      <c r="D1714" s="450" t="s">
        <v>129</v>
      </c>
      <c r="E1714" s="49">
        <f t="shared" si="15036"/>
        <v>0</v>
      </c>
      <c r="F1714" s="231">
        <f t="shared" si="15037"/>
        <v>0</v>
      </c>
      <c r="K1714" s="162"/>
    </row>
    <row r="1715" spans="1:11" s="49" customFormat="1" ht="18">
      <c r="A1715" s="447" t="s">
        <v>425</v>
      </c>
      <c r="B1715" s="452"/>
      <c r="C1715" s="452"/>
      <c r="D1715" s="450" t="s">
        <v>129</v>
      </c>
      <c r="E1715" s="49">
        <f t="shared" si="15036"/>
        <v>0</v>
      </c>
      <c r="F1715" s="231">
        <f t="shared" si="15037"/>
        <v>0</v>
      </c>
      <c r="G1715" s="298"/>
      <c r="H1715" s="298"/>
    </row>
    <row r="1716" spans="1:11" s="49" customFormat="1" ht="18.75">
      <c r="A1716" s="447" t="s">
        <v>2981</v>
      </c>
      <c r="B1716" s="449"/>
      <c r="C1716" s="449"/>
      <c r="D1716" s="450" t="s">
        <v>136</v>
      </c>
      <c r="E1716" s="49">
        <f t="shared" si="15036"/>
        <v>41</v>
      </c>
      <c r="F1716" s="231">
        <f t="shared" si="15037"/>
        <v>42</v>
      </c>
      <c r="G1716" s="298"/>
      <c r="H1716" s="298"/>
      <c r="J1716" s="49">
        <v>42</v>
      </c>
    </row>
    <row r="1717" spans="1:11" s="49" customFormat="1" ht="18">
      <c r="A1717" s="447" t="s">
        <v>2356</v>
      </c>
      <c r="B1717" s="453"/>
      <c r="C1717" s="453"/>
      <c r="D1717" s="450" t="s">
        <v>137</v>
      </c>
      <c r="E1717" s="49">
        <f t="shared" si="15036"/>
        <v>24</v>
      </c>
      <c r="F1717" s="231">
        <f t="shared" si="15037"/>
        <v>23</v>
      </c>
      <c r="G1717" s="298"/>
      <c r="H1717" s="298"/>
      <c r="I1717" s="49">
        <v>14</v>
      </c>
      <c r="J1717" s="49">
        <v>9</v>
      </c>
    </row>
    <row r="1718" spans="1:11" s="49" customFormat="1" ht="18">
      <c r="A1718" s="447" t="s">
        <v>474</v>
      </c>
      <c r="B1718" s="453"/>
      <c r="C1718" s="453"/>
      <c r="D1718" s="450" t="s">
        <v>136</v>
      </c>
      <c r="E1718" s="49">
        <f t="shared" si="15036"/>
        <v>30</v>
      </c>
      <c r="F1718" s="231">
        <f t="shared" si="15037"/>
        <v>0</v>
      </c>
      <c r="G1718" s="298"/>
      <c r="H1718" s="298"/>
    </row>
    <row r="1719" spans="1:11" s="49" customFormat="1" ht="18">
      <c r="A1719" s="447" t="s">
        <v>3650</v>
      </c>
      <c r="B1719" s="453"/>
      <c r="C1719" s="453"/>
      <c r="D1719" s="450" t="s">
        <v>129</v>
      </c>
      <c r="E1719" s="49">
        <f t="shared" si="15036"/>
        <v>0</v>
      </c>
      <c r="F1719" s="231">
        <f t="shared" si="15037"/>
        <v>0</v>
      </c>
      <c r="G1719" s="298"/>
      <c r="H1719" s="298"/>
    </row>
    <row r="1720" spans="1:11" s="49" customFormat="1" ht="18.75">
      <c r="A1720" s="447" t="s">
        <v>526</v>
      </c>
      <c r="B1720" s="449"/>
      <c r="C1720" s="449"/>
      <c r="D1720" s="450" t="s">
        <v>136</v>
      </c>
      <c r="E1720" s="49">
        <f t="shared" si="15036"/>
        <v>18</v>
      </c>
      <c r="F1720" s="231">
        <f t="shared" si="15037"/>
        <v>0</v>
      </c>
      <c r="G1720" s="298"/>
      <c r="H1720" s="298"/>
    </row>
    <row r="1721" spans="1:11" s="49" customFormat="1" ht="18.75">
      <c r="A1721" s="447" t="s">
        <v>2979</v>
      </c>
      <c r="B1721" s="449"/>
      <c r="C1721" s="449"/>
      <c r="D1721" s="450" t="s">
        <v>129</v>
      </c>
      <c r="E1721" s="49">
        <f t="shared" si="15036"/>
        <v>1</v>
      </c>
      <c r="F1721" s="231">
        <f t="shared" si="15037"/>
        <v>0</v>
      </c>
      <c r="K1721" s="162"/>
    </row>
    <row r="1722" spans="1:11" s="49" customFormat="1" ht="18">
      <c r="A1722" s="447" t="s">
        <v>3694</v>
      </c>
      <c r="B1722" s="453"/>
      <c r="C1722" s="453"/>
      <c r="D1722" s="450" t="s">
        <v>129</v>
      </c>
      <c r="E1722" s="49">
        <f t="shared" si="15036"/>
        <v>0</v>
      </c>
      <c r="F1722" s="231">
        <f t="shared" si="15037"/>
        <v>0</v>
      </c>
      <c r="G1722" s="298"/>
      <c r="H1722" s="298"/>
    </row>
    <row r="1723" spans="1:11" s="49" customFormat="1" ht="18.75">
      <c r="A1723" s="447" t="s">
        <v>417</v>
      </c>
      <c r="B1723" s="448"/>
      <c r="C1723" s="449"/>
      <c r="D1723" s="287" t="s">
        <v>130</v>
      </c>
      <c r="E1723" s="49">
        <f t="shared" si="15036"/>
        <v>16</v>
      </c>
      <c r="F1723" s="231">
        <f t="shared" si="15037"/>
        <v>0</v>
      </c>
      <c r="G1723" s="298"/>
      <c r="H1723" s="298"/>
    </row>
    <row r="1724" spans="1:11" s="49" customFormat="1" ht="18">
      <c r="A1724" s="447" t="s">
        <v>3671</v>
      </c>
      <c r="B1724" s="452"/>
      <c r="C1724" s="452"/>
      <c r="D1724" s="450" t="s">
        <v>129</v>
      </c>
      <c r="E1724" s="49">
        <f t="shared" si="15036"/>
        <v>0</v>
      </c>
      <c r="F1724" s="231">
        <f t="shared" si="15037"/>
        <v>0</v>
      </c>
      <c r="G1724" s="298"/>
      <c r="H1724" s="298"/>
    </row>
    <row r="1725" spans="1:11" s="49" customFormat="1" ht="18.75">
      <c r="A1725" s="447" t="s">
        <v>3516</v>
      </c>
      <c r="B1725" s="448"/>
      <c r="C1725" s="449"/>
      <c r="D1725" s="450" t="s">
        <v>129</v>
      </c>
      <c r="E1725" s="49">
        <f t="shared" ref="E1725:E1788" si="15038">COUNTIF($A$1131:$BHE$1204,A1725)</f>
        <v>1</v>
      </c>
      <c r="F1725" s="231">
        <f t="shared" ref="F1725:F1788" si="15039">SUM(G1725:K1725)</f>
        <v>0</v>
      </c>
      <c r="G1725" s="298"/>
      <c r="H1725" s="298"/>
    </row>
    <row r="1726" spans="1:11" s="49" customFormat="1" ht="18">
      <c r="A1726" s="447" t="s">
        <v>2845</v>
      </c>
      <c r="B1726" s="452"/>
      <c r="C1726" s="452"/>
      <c r="D1726" s="450" t="s">
        <v>132</v>
      </c>
      <c r="E1726" s="49">
        <f t="shared" si="15038"/>
        <v>3</v>
      </c>
      <c r="F1726" s="231">
        <f t="shared" si="15039"/>
        <v>0</v>
      </c>
      <c r="G1726" s="298"/>
      <c r="H1726" s="298"/>
      <c r="K1726" s="28"/>
    </row>
    <row r="1727" spans="1:11" s="49" customFormat="1" ht="18.75">
      <c r="A1727" s="447" t="s">
        <v>1310</v>
      </c>
      <c r="B1727" s="448"/>
      <c r="C1727" s="449"/>
      <c r="D1727" s="450" t="s">
        <v>135</v>
      </c>
      <c r="E1727" s="49">
        <f t="shared" si="15038"/>
        <v>10</v>
      </c>
      <c r="F1727" s="231">
        <f t="shared" si="15039"/>
        <v>0</v>
      </c>
      <c r="K1727" s="162"/>
    </row>
    <row r="1728" spans="1:11" s="49" customFormat="1" ht="18">
      <c r="A1728" s="447" t="s">
        <v>2955</v>
      </c>
      <c r="B1728" s="453"/>
      <c r="C1728" s="453"/>
      <c r="D1728" s="450" t="s">
        <v>129</v>
      </c>
      <c r="E1728" s="49">
        <f t="shared" si="15038"/>
        <v>0</v>
      </c>
      <c r="F1728" s="231">
        <f t="shared" si="15039"/>
        <v>0</v>
      </c>
      <c r="G1728" s="298"/>
      <c r="H1728" s="298"/>
    </row>
    <row r="1729" spans="1:11" s="49" customFormat="1" ht="18">
      <c r="A1729" s="447" t="s">
        <v>459</v>
      </c>
      <c r="B1729" s="453"/>
      <c r="C1729" s="453"/>
      <c r="D1729" s="450" t="s">
        <v>129</v>
      </c>
      <c r="E1729" s="49">
        <f t="shared" si="15038"/>
        <v>12</v>
      </c>
      <c r="F1729" s="231">
        <f t="shared" si="15039"/>
        <v>0</v>
      </c>
      <c r="K1729" s="162"/>
    </row>
    <row r="1730" spans="1:11" s="49" customFormat="1" ht="18.75">
      <c r="A1730" s="447" t="s">
        <v>1657</v>
      </c>
      <c r="B1730" s="449"/>
      <c r="C1730" s="449"/>
      <c r="D1730" s="450" t="s">
        <v>135</v>
      </c>
      <c r="E1730" s="49">
        <f t="shared" si="15038"/>
        <v>31</v>
      </c>
      <c r="F1730" s="231">
        <f t="shared" si="15039"/>
        <v>28</v>
      </c>
      <c r="G1730" s="298"/>
      <c r="H1730" s="298">
        <v>27</v>
      </c>
      <c r="J1730" s="49">
        <v>1</v>
      </c>
    </row>
    <row r="1731" spans="1:11" s="49" customFormat="1" ht="18">
      <c r="A1731" s="447" t="s">
        <v>441</v>
      </c>
      <c r="B1731" s="453"/>
      <c r="C1731" s="453"/>
      <c r="D1731" s="450" t="s">
        <v>134</v>
      </c>
      <c r="E1731" s="49">
        <f t="shared" si="15038"/>
        <v>55</v>
      </c>
      <c r="F1731" s="231">
        <f t="shared" si="15039"/>
        <v>0</v>
      </c>
      <c r="G1731" s="298"/>
      <c r="H1731" s="298"/>
    </row>
    <row r="1732" spans="1:11" s="49" customFormat="1" ht="18">
      <c r="A1732" s="447" t="s">
        <v>3390</v>
      </c>
      <c r="B1732" s="453"/>
      <c r="C1732" s="453"/>
      <c r="D1732" s="450" t="s">
        <v>129</v>
      </c>
      <c r="E1732" s="49">
        <f t="shared" si="15038"/>
        <v>0</v>
      </c>
      <c r="F1732" s="231">
        <f t="shared" si="15039"/>
        <v>0</v>
      </c>
      <c r="G1732" s="298"/>
      <c r="H1732" s="298"/>
    </row>
    <row r="1733" spans="1:11" s="49" customFormat="1" ht="18">
      <c r="A1733" s="447" t="s">
        <v>3526</v>
      </c>
      <c r="B1733" s="452"/>
      <c r="C1733" s="452"/>
      <c r="D1733" s="450" t="s">
        <v>129</v>
      </c>
      <c r="E1733" s="49">
        <f t="shared" si="15038"/>
        <v>0</v>
      </c>
      <c r="F1733" s="231">
        <f t="shared" si="15039"/>
        <v>2</v>
      </c>
      <c r="J1733" s="49">
        <v>2</v>
      </c>
      <c r="K1733" s="317"/>
    </row>
    <row r="1734" spans="1:11" s="49" customFormat="1" ht="18">
      <c r="A1734" s="447" t="s">
        <v>1993</v>
      </c>
      <c r="B1734" s="453"/>
      <c r="C1734" s="453"/>
      <c r="D1734" s="450" t="s">
        <v>137</v>
      </c>
      <c r="E1734" s="49">
        <f t="shared" si="15038"/>
        <v>2</v>
      </c>
      <c r="F1734" s="231">
        <f t="shared" si="15039"/>
        <v>0</v>
      </c>
    </row>
    <row r="1735" spans="1:11" s="49" customFormat="1" ht="18.75">
      <c r="A1735" s="447" t="s">
        <v>3359</v>
      </c>
      <c r="B1735" s="448"/>
      <c r="C1735" s="449"/>
      <c r="D1735" s="287" t="s">
        <v>130</v>
      </c>
      <c r="E1735" s="49">
        <f t="shared" si="15038"/>
        <v>2</v>
      </c>
      <c r="F1735" s="231">
        <f t="shared" si="15039"/>
        <v>0</v>
      </c>
      <c r="K1735" s="162"/>
    </row>
    <row r="1736" spans="1:11" s="49" customFormat="1" ht="18.75">
      <c r="A1736" s="447" t="s">
        <v>1868</v>
      </c>
      <c r="B1736" s="449"/>
      <c r="C1736" s="449"/>
      <c r="D1736" s="450" t="s">
        <v>134</v>
      </c>
      <c r="E1736" s="49">
        <f t="shared" si="15038"/>
        <v>29</v>
      </c>
      <c r="F1736" s="231">
        <f t="shared" si="15039"/>
        <v>37</v>
      </c>
      <c r="J1736" s="49">
        <v>37</v>
      </c>
    </row>
    <row r="1737" spans="1:11" s="49" customFormat="1" ht="18">
      <c r="A1737" s="447" t="s">
        <v>457</v>
      </c>
      <c r="B1737" s="453"/>
      <c r="C1737" s="453"/>
      <c r="D1737" s="1" t="s">
        <v>131</v>
      </c>
      <c r="E1737" s="49">
        <f t="shared" si="15038"/>
        <v>125</v>
      </c>
      <c r="F1737" s="231">
        <f t="shared" si="15039"/>
        <v>20</v>
      </c>
      <c r="I1737" s="49">
        <v>20</v>
      </c>
      <c r="K1737" s="162"/>
    </row>
    <row r="1738" spans="1:11" s="49" customFormat="1" ht="18">
      <c r="A1738" s="447" t="s">
        <v>3394</v>
      </c>
      <c r="B1738" s="451"/>
      <c r="C1738" s="451"/>
      <c r="D1738" s="450" t="s">
        <v>137</v>
      </c>
      <c r="E1738" s="49">
        <f t="shared" si="15038"/>
        <v>7</v>
      </c>
      <c r="F1738" s="231">
        <f t="shared" si="15039"/>
        <v>7</v>
      </c>
      <c r="G1738" s="298"/>
      <c r="H1738" s="298"/>
      <c r="J1738" s="49">
        <v>7</v>
      </c>
    </row>
    <row r="1739" spans="1:11" s="49" customFormat="1" ht="18">
      <c r="A1739" s="447" t="s">
        <v>3524</v>
      </c>
      <c r="B1739" s="452"/>
      <c r="C1739" s="452"/>
      <c r="D1739" s="450" t="s">
        <v>129</v>
      </c>
      <c r="E1739" s="49">
        <f t="shared" si="15038"/>
        <v>0</v>
      </c>
      <c r="F1739" s="231">
        <f t="shared" si="15039"/>
        <v>0</v>
      </c>
      <c r="G1739" s="298"/>
      <c r="H1739" s="298"/>
    </row>
    <row r="1740" spans="1:11" s="49" customFormat="1" ht="18">
      <c r="A1740" s="447" t="s">
        <v>558</v>
      </c>
      <c r="B1740" s="452"/>
      <c r="C1740" s="452"/>
      <c r="D1740" s="450" t="s">
        <v>129</v>
      </c>
      <c r="E1740" s="49">
        <f t="shared" si="15038"/>
        <v>0</v>
      </c>
      <c r="F1740" s="231">
        <f t="shared" si="15039"/>
        <v>0</v>
      </c>
      <c r="K1740" s="162"/>
    </row>
    <row r="1741" spans="1:11" s="49" customFormat="1" ht="18">
      <c r="A1741" s="447" t="s">
        <v>926</v>
      </c>
      <c r="B1741" s="452"/>
      <c r="C1741" s="452"/>
      <c r="D1741" s="450" t="s">
        <v>129</v>
      </c>
      <c r="E1741" s="49">
        <f t="shared" si="15038"/>
        <v>0</v>
      </c>
      <c r="F1741" s="231">
        <f t="shared" si="15039"/>
        <v>0</v>
      </c>
      <c r="G1741" s="298"/>
      <c r="H1741" s="298"/>
    </row>
    <row r="1742" spans="1:11" s="49" customFormat="1" ht="18.75">
      <c r="A1742" s="447" t="s">
        <v>1872</v>
      </c>
      <c r="B1742" s="449"/>
      <c r="C1742" s="449"/>
      <c r="D1742" s="450" t="s">
        <v>137</v>
      </c>
      <c r="E1742" s="49">
        <f t="shared" si="15038"/>
        <v>29</v>
      </c>
      <c r="F1742" s="231">
        <f t="shared" si="15039"/>
        <v>3</v>
      </c>
      <c r="G1742" s="298"/>
      <c r="H1742" s="298"/>
      <c r="J1742" s="49">
        <v>3</v>
      </c>
    </row>
    <row r="1743" spans="1:11" s="49" customFormat="1" ht="18">
      <c r="A1743" s="447" t="s">
        <v>2009</v>
      </c>
      <c r="B1743" s="452"/>
      <c r="C1743" s="452"/>
      <c r="D1743" s="450" t="s">
        <v>129</v>
      </c>
      <c r="E1743" s="49">
        <f t="shared" si="15038"/>
        <v>1</v>
      </c>
      <c r="F1743" s="231">
        <f t="shared" si="15039"/>
        <v>0</v>
      </c>
    </row>
    <row r="1744" spans="1:11" s="49" customFormat="1" ht="18">
      <c r="A1744" s="447" t="s">
        <v>3053</v>
      </c>
      <c r="B1744" s="453"/>
      <c r="C1744" s="453"/>
      <c r="D1744" s="450" t="s">
        <v>129</v>
      </c>
      <c r="E1744" s="49">
        <f t="shared" si="15038"/>
        <v>0</v>
      </c>
      <c r="F1744" s="231">
        <f t="shared" si="15039"/>
        <v>0</v>
      </c>
      <c r="K1744" s="162"/>
    </row>
    <row r="1745" spans="1:11" s="49" customFormat="1" ht="18">
      <c r="A1745" s="447" t="s">
        <v>3030</v>
      </c>
      <c r="B1745" s="452"/>
      <c r="C1745" s="452"/>
      <c r="D1745" s="450" t="s">
        <v>129</v>
      </c>
      <c r="E1745" s="49">
        <f t="shared" si="15038"/>
        <v>0</v>
      </c>
      <c r="F1745" s="231">
        <f t="shared" si="15039"/>
        <v>0</v>
      </c>
      <c r="G1745" s="298"/>
      <c r="H1745" s="298"/>
    </row>
    <row r="1746" spans="1:11" s="49" customFormat="1" ht="18">
      <c r="A1746" s="447" t="s">
        <v>3610</v>
      </c>
      <c r="B1746" s="452"/>
      <c r="C1746" s="452"/>
      <c r="D1746" s="450" t="s">
        <v>129</v>
      </c>
      <c r="E1746" s="49">
        <f t="shared" si="15038"/>
        <v>1</v>
      </c>
      <c r="F1746" s="231">
        <f t="shared" si="15039"/>
        <v>0</v>
      </c>
      <c r="G1746" s="298"/>
      <c r="H1746" s="298"/>
    </row>
    <row r="1747" spans="1:11" s="49" customFormat="1" ht="18.75">
      <c r="A1747" s="447" t="s">
        <v>3702</v>
      </c>
      <c r="B1747" s="448"/>
      <c r="C1747" s="449"/>
      <c r="D1747" s="450" t="s">
        <v>129</v>
      </c>
      <c r="E1747" s="49">
        <f t="shared" si="15038"/>
        <v>1</v>
      </c>
      <c r="F1747" s="231">
        <f t="shared" si="15039"/>
        <v>0</v>
      </c>
      <c r="G1747" s="298"/>
      <c r="H1747" s="298"/>
    </row>
    <row r="1748" spans="1:11" s="49" customFormat="1" ht="18.75">
      <c r="A1748" s="447" t="s">
        <v>2007</v>
      </c>
      <c r="B1748" s="448"/>
      <c r="C1748" s="449"/>
      <c r="D1748" s="450" t="s">
        <v>140</v>
      </c>
      <c r="E1748" s="49">
        <f t="shared" si="15038"/>
        <v>26</v>
      </c>
      <c r="F1748" s="231">
        <f t="shared" si="15039"/>
        <v>3</v>
      </c>
      <c r="H1748" s="49">
        <v>3</v>
      </c>
      <c r="K1748" s="162"/>
    </row>
    <row r="1749" spans="1:11" s="49" customFormat="1" ht="18">
      <c r="A1749" s="447" t="s">
        <v>3679</v>
      </c>
      <c r="B1749" s="453"/>
      <c r="C1749" s="453"/>
      <c r="D1749" s="450" t="s">
        <v>129</v>
      </c>
      <c r="E1749" s="49">
        <f t="shared" si="15038"/>
        <v>0</v>
      </c>
      <c r="F1749" s="231">
        <f t="shared" si="15039"/>
        <v>0</v>
      </c>
      <c r="G1749" s="298"/>
      <c r="H1749" s="298"/>
    </row>
    <row r="1750" spans="1:11" s="49" customFormat="1" ht="18">
      <c r="A1750" s="447" t="s">
        <v>2946</v>
      </c>
      <c r="B1750" s="451"/>
      <c r="C1750" s="451"/>
      <c r="D1750" s="450" t="s">
        <v>129</v>
      </c>
      <c r="E1750" s="49">
        <f t="shared" si="15038"/>
        <v>2</v>
      </c>
      <c r="F1750" s="231">
        <f t="shared" si="15039"/>
        <v>0</v>
      </c>
      <c r="G1750" s="298"/>
      <c r="H1750" s="298"/>
    </row>
    <row r="1751" spans="1:11" s="49" customFormat="1" ht="18">
      <c r="A1751" s="447" t="s">
        <v>3634</v>
      </c>
      <c r="B1751" s="451"/>
      <c r="C1751" s="451"/>
      <c r="D1751" s="450" t="s">
        <v>129</v>
      </c>
      <c r="E1751" s="49">
        <f t="shared" si="15038"/>
        <v>0</v>
      </c>
      <c r="F1751" s="231">
        <f t="shared" si="15039"/>
        <v>0</v>
      </c>
      <c r="G1751" s="298"/>
      <c r="H1751" s="298"/>
    </row>
    <row r="1752" spans="1:11" s="49" customFormat="1" ht="18">
      <c r="A1752" s="447" t="s">
        <v>2908</v>
      </c>
      <c r="B1752" s="452"/>
      <c r="C1752" s="452"/>
      <c r="D1752" s="450" t="s">
        <v>129</v>
      </c>
      <c r="E1752" s="49">
        <f t="shared" si="15038"/>
        <v>0</v>
      </c>
      <c r="F1752" s="231">
        <f t="shared" si="15039"/>
        <v>1</v>
      </c>
      <c r="G1752" s="298"/>
      <c r="H1752" s="298"/>
      <c r="I1752" s="49">
        <v>1</v>
      </c>
    </row>
    <row r="1753" spans="1:11" s="49" customFormat="1" ht="18">
      <c r="A1753" s="447" t="s">
        <v>2370</v>
      </c>
      <c r="B1753" s="451"/>
      <c r="C1753" s="451"/>
      <c r="D1753" s="450" t="s">
        <v>132</v>
      </c>
      <c r="E1753" s="49">
        <f t="shared" si="15038"/>
        <v>7</v>
      </c>
      <c r="F1753" s="231">
        <f t="shared" si="15039"/>
        <v>8</v>
      </c>
      <c r="J1753" s="49">
        <v>8</v>
      </c>
      <c r="K1753" s="162"/>
    </row>
    <row r="1754" spans="1:11" s="49" customFormat="1" ht="18">
      <c r="A1754" s="447" t="s">
        <v>925</v>
      </c>
      <c r="B1754" s="452"/>
      <c r="C1754" s="452"/>
      <c r="D1754" s="450" t="s">
        <v>137</v>
      </c>
      <c r="E1754" s="49">
        <f t="shared" si="15038"/>
        <v>6</v>
      </c>
      <c r="F1754" s="231">
        <f t="shared" si="15039"/>
        <v>43</v>
      </c>
      <c r="G1754" s="298"/>
      <c r="H1754" s="298"/>
      <c r="I1754" s="49">
        <v>43</v>
      </c>
    </row>
    <row r="1755" spans="1:11" s="49" customFormat="1" ht="18">
      <c r="A1755" s="447" t="s">
        <v>1914</v>
      </c>
      <c r="B1755" s="451"/>
      <c r="C1755" s="451"/>
      <c r="D1755" s="450" t="s">
        <v>132</v>
      </c>
      <c r="E1755" s="49">
        <f t="shared" si="15038"/>
        <v>3</v>
      </c>
      <c r="F1755" s="231">
        <f t="shared" si="15039"/>
        <v>20</v>
      </c>
      <c r="G1755" s="298"/>
      <c r="H1755" s="298"/>
      <c r="I1755" s="49">
        <v>20</v>
      </c>
    </row>
    <row r="1756" spans="1:11" s="49" customFormat="1" ht="18">
      <c r="A1756" s="447" t="s">
        <v>3045</v>
      </c>
      <c r="B1756" s="452"/>
      <c r="C1756" s="452"/>
      <c r="D1756" s="1" t="s">
        <v>131</v>
      </c>
      <c r="E1756" s="49">
        <f t="shared" si="15038"/>
        <v>1</v>
      </c>
      <c r="F1756" s="231">
        <f t="shared" si="15039"/>
        <v>34</v>
      </c>
      <c r="G1756" s="298"/>
      <c r="H1756" s="298">
        <v>34</v>
      </c>
    </row>
    <row r="1757" spans="1:11" s="49" customFormat="1" ht="18">
      <c r="A1757" s="447" t="s">
        <v>806</v>
      </c>
      <c r="B1757" s="452"/>
      <c r="C1757" s="452"/>
      <c r="D1757" s="450" t="s">
        <v>129</v>
      </c>
      <c r="E1757" s="49">
        <f t="shared" si="15038"/>
        <v>1</v>
      </c>
      <c r="F1757" s="231">
        <f t="shared" si="15039"/>
        <v>0</v>
      </c>
      <c r="G1757" s="298"/>
      <c r="H1757" s="298"/>
    </row>
    <row r="1758" spans="1:11" s="49" customFormat="1" ht="18">
      <c r="A1758" s="447" t="s">
        <v>3064</v>
      </c>
      <c r="B1758" s="452"/>
      <c r="C1758" s="452"/>
      <c r="D1758" s="450" t="s">
        <v>129</v>
      </c>
      <c r="E1758" s="49">
        <f t="shared" si="15038"/>
        <v>3</v>
      </c>
      <c r="F1758" s="231">
        <f t="shared" si="15039"/>
        <v>2</v>
      </c>
      <c r="G1758" s="298"/>
      <c r="H1758" s="298">
        <v>2</v>
      </c>
    </row>
    <row r="1759" spans="1:11" s="49" customFormat="1" ht="18">
      <c r="A1759" s="447" t="s">
        <v>2873</v>
      </c>
      <c r="B1759" s="452"/>
      <c r="C1759" s="452"/>
      <c r="D1759" s="450" t="s">
        <v>129</v>
      </c>
      <c r="E1759" s="49">
        <f t="shared" si="15038"/>
        <v>0</v>
      </c>
      <c r="F1759" s="231">
        <f t="shared" si="15039"/>
        <v>0</v>
      </c>
      <c r="G1759" s="298"/>
      <c r="H1759" s="298"/>
    </row>
    <row r="1760" spans="1:11" s="49" customFormat="1" ht="18.75">
      <c r="A1760" s="447" t="s">
        <v>559</v>
      </c>
      <c r="B1760" s="449"/>
      <c r="C1760" s="449"/>
      <c r="D1760" s="450" t="s">
        <v>129</v>
      </c>
      <c r="E1760" s="49">
        <f t="shared" si="15038"/>
        <v>0</v>
      </c>
      <c r="F1760" s="231">
        <f t="shared" si="15039"/>
        <v>0</v>
      </c>
      <c r="G1760" s="298"/>
      <c r="H1760" s="298"/>
    </row>
    <row r="1761" spans="1:11" s="49" customFormat="1" ht="18.75">
      <c r="A1761" s="447" t="s">
        <v>2355</v>
      </c>
      <c r="B1761" s="448"/>
      <c r="C1761" s="449"/>
      <c r="D1761" s="450" t="s">
        <v>139</v>
      </c>
      <c r="E1761" s="49">
        <f t="shared" si="15038"/>
        <v>68</v>
      </c>
      <c r="F1761" s="231">
        <f t="shared" si="15039"/>
        <v>11</v>
      </c>
      <c r="I1761" s="49">
        <v>11</v>
      </c>
    </row>
    <row r="1762" spans="1:11" s="49" customFormat="1" ht="18">
      <c r="A1762" s="447" t="s">
        <v>782</v>
      </c>
      <c r="B1762" s="452"/>
      <c r="C1762" s="452"/>
      <c r="D1762" s="1" t="s">
        <v>131</v>
      </c>
      <c r="E1762" s="49">
        <f t="shared" si="15038"/>
        <v>4</v>
      </c>
      <c r="F1762" s="231">
        <f t="shared" si="15039"/>
        <v>0</v>
      </c>
      <c r="G1762" s="298"/>
      <c r="H1762" s="298"/>
    </row>
    <row r="1763" spans="1:11" s="49" customFormat="1" ht="18">
      <c r="A1763" s="447" t="s">
        <v>3419</v>
      </c>
      <c r="B1763" s="451"/>
      <c r="C1763" s="451"/>
      <c r="D1763" s="450" t="s">
        <v>132</v>
      </c>
      <c r="E1763" s="49">
        <f t="shared" si="15038"/>
        <v>8</v>
      </c>
      <c r="F1763" s="231">
        <f t="shared" si="15039"/>
        <v>0</v>
      </c>
      <c r="G1763" s="298"/>
      <c r="H1763" s="298"/>
    </row>
    <row r="1764" spans="1:11" s="49" customFormat="1" ht="18">
      <c r="A1764" s="447" t="s">
        <v>705</v>
      </c>
      <c r="B1764" s="451"/>
      <c r="C1764" s="451"/>
      <c r="D1764" s="450" t="s">
        <v>137</v>
      </c>
      <c r="E1764" s="49">
        <f t="shared" si="15038"/>
        <v>1</v>
      </c>
      <c r="F1764" s="231">
        <f t="shared" si="15039"/>
        <v>17</v>
      </c>
      <c r="G1764" s="298"/>
      <c r="H1764" s="298"/>
      <c r="I1764" s="49">
        <v>5</v>
      </c>
      <c r="J1764" s="49">
        <v>12</v>
      </c>
    </row>
    <row r="1765" spans="1:11" s="49" customFormat="1" ht="18">
      <c r="A1765" s="447" t="s">
        <v>2917</v>
      </c>
      <c r="B1765" s="451"/>
      <c r="C1765" s="451"/>
      <c r="D1765" s="450" t="s">
        <v>132</v>
      </c>
      <c r="E1765" s="49">
        <f t="shared" si="15038"/>
        <v>8</v>
      </c>
      <c r="F1765" s="231">
        <f t="shared" si="15039"/>
        <v>0</v>
      </c>
      <c r="G1765" s="298"/>
      <c r="H1765" s="298"/>
      <c r="K1765" s="162"/>
    </row>
    <row r="1766" spans="1:11" s="49" customFormat="1" ht="18">
      <c r="A1766" s="447" t="s">
        <v>3048</v>
      </c>
      <c r="B1766" s="452"/>
      <c r="C1766" s="451"/>
      <c r="D1766" s="450" t="s">
        <v>129</v>
      </c>
      <c r="E1766" s="49">
        <f t="shared" si="15038"/>
        <v>0</v>
      </c>
      <c r="F1766" s="231">
        <f t="shared" si="15039"/>
        <v>0</v>
      </c>
      <c r="G1766" s="298"/>
      <c r="H1766" s="298"/>
    </row>
    <row r="1767" spans="1:11" s="49" customFormat="1" ht="18">
      <c r="A1767" s="447" t="s">
        <v>1992</v>
      </c>
      <c r="B1767" s="452"/>
      <c r="C1767" s="452"/>
      <c r="D1767" s="450" t="s">
        <v>129</v>
      </c>
      <c r="E1767" s="49">
        <f t="shared" si="15038"/>
        <v>2</v>
      </c>
      <c r="F1767" s="231">
        <f t="shared" si="15039"/>
        <v>0</v>
      </c>
      <c r="G1767" s="298"/>
      <c r="H1767" s="298"/>
    </row>
    <row r="1768" spans="1:11" s="49" customFormat="1" ht="18.75">
      <c r="A1768" s="447" t="s">
        <v>2013</v>
      </c>
      <c r="B1768" s="449"/>
      <c r="C1768" s="449"/>
      <c r="D1768" s="450" t="s">
        <v>136</v>
      </c>
      <c r="E1768" s="49">
        <f t="shared" si="15038"/>
        <v>8</v>
      </c>
      <c r="F1768" s="231">
        <f t="shared" si="15039"/>
        <v>0</v>
      </c>
      <c r="G1768" s="298"/>
      <c r="H1768" s="298"/>
      <c r="K1768" s="162"/>
    </row>
    <row r="1769" spans="1:11" s="49" customFormat="1" ht="18">
      <c r="A1769" s="447" t="s">
        <v>2328</v>
      </c>
      <c r="B1769" s="452"/>
      <c r="C1769" s="452"/>
      <c r="D1769" s="450" t="s">
        <v>129</v>
      </c>
      <c r="E1769" s="49">
        <f t="shared" si="15038"/>
        <v>0</v>
      </c>
      <c r="F1769" s="231">
        <f t="shared" si="15039"/>
        <v>0</v>
      </c>
      <c r="G1769" s="298"/>
      <c r="H1769" s="298"/>
    </row>
    <row r="1770" spans="1:11" s="49" customFormat="1" ht="18">
      <c r="A1770" s="447" t="s">
        <v>804</v>
      </c>
      <c r="B1770" s="452"/>
      <c r="C1770" s="451"/>
      <c r="D1770" s="1" t="s">
        <v>131</v>
      </c>
      <c r="E1770" s="49">
        <f t="shared" si="15038"/>
        <v>6</v>
      </c>
      <c r="F1770" s="231">
        <f t="shared" si="15039"/>
        <v>0</v>
      </c>
      <c r="G1770" s="298"/>
      <c r="H1770" s="298"/>
    </row>
    <row r="1771" spans="1:11" s="49" customFormat="1" ht="18">
      <c r="A1771" s="447" t="s">
        <v>1412</v>
      </c>
      <c r="B1771" s="451"/>
      <c r="C1771" s="451"/>
      <c r="D1771" s="450" t="s">
        <v>132</v>
      </c>
      <c r="E1771" s="49">
        <f t="shared" si="15038"/>
        <v>1</v>
      </c>
      <c r="F1771" s="231">
        <f t="shared" si="15039"/>
        <v>0</v>
      </c>
      <c r="G1771" s="298"/>
      <c r="H1771" s="298"/>
      <c r="K1771" s="317"/>
    </row>
    <row r="1772" spans="1:11" s="49" customFormat="1" ht="18">
      <c r="A1772" s="447" t="s">
        <v>3683</v>
      </c>
      <c r="B1772" s="451"/>
      <c r="C1772" s="451"/>
      <c r="D1772" s="450" t="s">
        <v>129</v>
      </c>
      <c r="E1772" s="49">
        <f t="shared" si="15038"/>
        <v>0</v>
      </c>
      <c r="F1772" s="231">
        <f t="shared" si="15039"/>
        <v>2</v>
      </c>
      <c r="G1772" s="298"/>
      <c r="H1772" s="298"/>
      <c r="I1772" s="49">
        <v>2</v>
      </c>
    </row>
    <row r="1773" spans="1:11" s="49" customFormat="1" ht="18.75">
      <c r="A1773" s="447" t="s">
        <v>468</v>
      </c>
      <c r="B1773" s="448"/>
      <c r="C1773" s="449"/>
      <c r="D1773" s="287" t="s">
        <v>130</v>
      </c>
      <c r="E1773" s="49">
        <f t="shared" si="15038"/>
        <v>32</v>
      </c>
      <c r="F1773" s="231">
        <f t="shared" si="15039"/>
        <v>0</v>
      </c>
      <c r="G1773" s="298"/>
      <c r="H1773" s="298"/>
    </row>
    <row r="1774" spans="1:11" s="49" customFormat="1" ht="18">
      <c r="A1774" s="447" t="s">
        <v>2400</v>
      </c>
      <c r="B1774" s="452"/>
      <c r="C1774" s="452"/>
      <c r="D1774" s="450" t="s">
        <v>129</v>
      </c>
      <c r="E1774" s="49">
        <f t="shared" si="15038"/>
        <v>1</v>
      </c>
      <c r="F1774" s="231">
        <f t="shared" si="15039"/>
        <v>0</v>
      </c>
      <c r="G1774" s="298"/>
      <c r="H1774" s="298"/>
      <c r="K1774" s="28"/>
    </row>
    <row r="1775" spans="1:11" s="49" customFormat="1" ht="18">
      <c r="A1775" s="447" t="s">
        <v>2967</v>
      </c>
      <c r="B1775" s="453"/>
      <c r="C1775" s="453"/>
      <c r="D1775" s="450" t="s">
        <v>129</v>
      </c>
      <c r="E1775" s="49">
        <f t="shared" si="15038"/>
        <v>2</v>
      </c>
      <c r="F1775" s="231">
        <f t="shared" si="15039"/>
        <v>2</v>
      </c>
      <c r="G1775" s="298"/>
      <c r="H1775" s="298"/>
      <c r="I1775" s="49">
        <v>2</v>
      </c>
    </row>
    <row r="1776" spans="1:11" s="49" customFormat="1" ht="18">
      <c r="A1776" s="447" t="s">
        <v>580</v>
      </c>
      <c r="B1776" s="452"/>
      <c r="C1776" s="452"/>
      <c r="D1776" s="450" t="s">
        <v>129</v>
      </c>
      <c r="E1776" s="49">
        <f t="shared" si="15038"/>
        <v>0</v>
      </c>
      <c r="F1776" s="231">
        <f t="shared" si="15039"/>
        <v>0</v>
      </c>
      <c r="K1776" s="162"/>
    </row>
    <row r="1777" spans="1:11" s="49" customFormat="1" ht="18.75">
      <c r="A1777" s="447" t="s">
        <v>483</v>
      </c>
      <c r="B1777" s="449"/>
      <c r="C1777" s="449"/>
      <c r="D1777" s="450" t="s">
        <v>137</v>
      </c>
      <c r="E1777" s="49">
        <f t="shared" si="15038"/>
        <v>25</v>
      </c>
      <c r="F1777" s="231">
        <f t="shared" si="15039"/>
        <v>0</v>
      </c>
      <c r="G1777" s="298"/>
      <c r="H1777" s="298"/>
      <c r="K1777" s="162"/>
    </row>
    <row r="1778" spans="1:11" s="49" customFormat="1" ht="18">
      <c r="A1778" s="447" t="s">
        <v>3510</v>
      </c>
      <c r="B1778" s="451"/>
      <c r="C1778" s="451"/>
      <c r="D1778" s="287" t="s">
        <v>130</v>
      </c>
      <c r="E1778" s="49">
        <f t="shared" si="15038"/>
        <v>6</v>
      </c>
      <c r="F1778" s="231">
        <f t="shared" si="15039"/>
        <v>0</v>
      </c>
      <c r="G1778" s="298"/>
      <c r="H1778" s="298"/>
      <c r="K1778" s="162"/>
    </row>
    <row r="1779" spans="1:11" s="49" customFormat="1" ht="18">
      <c r="A1779" s="447" t="s">
        <v>701</v>
      </c>
      <c r="B1779" s="452"/>
      <c r="C1779" s="452"/>
      <c r="D1779" s="450" t="s">
        <v>132</v>
      </c>
      <c r="E1779" s="49">
        <f t="shared" si="15038"/>
        <v>0</v>
      </c>
      <c r="F1779" s="231">
        <f t="shared" si="15039"/>
        <v>3</v>
      </c>
      <c r="G1779" s="298"/>
      <c r="H1779" s="298"/>
      <c r="I1779" s="49">
        <v>3</v>
      </c>
    </row>
    <row r="1780" spans="1:11" s="49" customFormat="1" ht="18">
      <c r="A1780" s="447" t="s">
        <v>3695</v>
      </c>
      <c r="B1780" s="452"/>
      <c r="C1780" s="452"/>
      <c r="D1780" s="450" t="s">
        <v>129</v>
      </c>
      <c r="E1780" s="49">
        <f t="shared" si="15038"/>
        <v>1</v>
      </c>
      <c r="F1780" s="231">
        <f t="shared" si="15039"/>
        <v>0</v>
      </c>
    </row>
    <row r="1781" spans="1:11" s="49" customFormat="1" ht="18">
      <c r="A1781" s="447" t="s">
        <v>2353</v>
      </c>
      <c r="B1781" s="455"/>
      <c r="C1781" s="455"/>
      <c r="D1781" s="1" t="s">
        <v>131</v>
      </c>
      <c r="E1781" s="49">
        <f t="shared" si="15038"/>
        <v>2</v>
      </c>
      <c r="F1781" s="231">
        <f t="shared" si="15039"/>
        <v>0</v>
      </c>
      <c r="K1781" s="162"/>
    </row>
    <row r="1782" spans="1:11" s="49" customFormat="1" ht="18.75">
      <c r="A1782" s="447" t="s">
        <v>2423</v>
      </c>
      <c r="B1782" s="448"/>
      <c r="C1782" s="449"/>
      <c r="D1782" s="450" t="s">
        <v>139</v>
      </c>
      <c r="E1782" s="49">
        <f t="shared" si="15038"/>
        <v>98</v>
      </c>
      <c r="F1782" s="231">
        <f t="shared" si="15039"/>
        <v>46</v>
      </c>
      <c r="G1782" s="298"/>
      <c r="H1782" s="298"/>
      <c r="I1782" s="49">
        <v>31</v>
      </c>
      <c r="J1782" s="49">
        <v>15</v>
      </c>
    </row>
    <row r="1783" spans="1:11" s="49" customFormat="1" ht="18">
      <c r="A1783" s="447" t="s">
        <v>2945</v>
      </c>
      <c r="B1783" s="452"/>
      <c r="C1783" s="451"/>
      <c r="D1783" s="450" t="s">
        <v>132</v>
      </c>
      <c r="E1783" s="49">
        <f t="shared" si="15038"/>
        <v>2</v>
      </c>
      <c r="F1783" s="231">
        <f t="shared" si="15039"/>
        <v>0</v>
      </c>
      <c r="K1783" s="162"/>
    </row>
    <row r="1784" spans="1:11" s="49" customFormat="1" ht="18">
      <c r="A1784" s="447" t="s">
        <v>3448</v>
      </c>
      <c r="B1784" s="452"/>
      <c r="C1784" s="452"/>
      <c r="D1784" s="287" t="s">
        <v>130</v>
      </c>
      <c r="E1784" s="49">
        <f t="shared" si="15038"/>
        <v>3</v>
      </c>
      <c r="F1784" s="231">
        <f t="shared" si="15039"/>
        <v>0</v>
      </c>
      <c r="G1784" s="298"/>
      <c r="H1784" s="298"/>
      <c r="K1784" s="317"/>
    </row>
    <row r="1785" spans="1:11" s="49" customFormat="1" ht="18">
      <c r="A1785" s="447" t="s">
        <v>3617</v>
      </c>
      <c r="B1785" s="452"/>
      <c r="C1785" s="452"/>
      <c r="D1785" s="450" t="s">
        <v>129</v>
      </c>
      <c r="E1785" s="49">
        <f t="shared" si="15038"/>
        <v>0</v>
      </c>
      <c r="F1785" s="231">
        <f t="shared" si="15039"/>
        <v>0</v>
      </c>
    </row>
    <row r="1786" spans="1:11" s="49" customFormat="1" ht="18">
      <c r="A1786" s="447" t="s">
        <v>2885</v>
      </c>
      <c r="B1786" s="452"/>
      <c r="C1786" s="452"/>
      <c r="D1786" s="450" t="s">
        <v>129</v>
      </c>
      <c r="E1786" s="49">
        <f t="shared" si="15038"/>
        <v>0</v>
      </c>
      <c r="F1786" s="231">
        <f t="shared" si="15039"/>
        <v>0</v>
      </c>
      <c r="G1786" s="298"/>
      <c r="H1786" s="298"/>
    </row>
    <row r="1787" spans="1:11" s="49" customFormat="1" ht="18">
      <c r="A1787" s="447" t="s">
        <v>3623</v>
      </c>
      <c r="B1787" s="453"/>
      <c r="C1787" s="453"/>
      <c r="D1787" s="450" t="s">
        <v>129</v>
      </c>
      <c r="E1787" s="49">
        <f t="shared" si="15038"/>
        <v>0</v>
      </c>
      <c r="F1787" s="231">
        <f t="shared" si="15039"/>
        <v>0</v>
      </c>
      <c r="G1787" s="298"/>
      <c r="H1787" s="298"/>
      <c r="K1787" s="162"/>
    </row>
    <row r="1788" spans="1:11" s="49" customFormat="1" ht="18">
      <c r="A1788" s="447" t="s">
        <v>572</v>
      </c>
      <c r="B1788" s="453"/>
      <c r="C1788" s="453"/>
      <c r="D1788" s="450" t="s">
        <v>134</v>
      </c>
      <c r="E1788" s="49">
        <f t="shared" si="15038"/>
        <v>13</v>
      </c>
      <c r="F1788" s="231">
        <f t="shared" si="15039"/>
        <v>44</v>
      </c>
      <c r="G1788" s="298"/>
      <c r="H1788" s="298">
        <v>30</v>
      </c>
      <c r="I1788" s="49">
        <v>14</v>
      </c>
    </row>
    <row r="1789" spans="1:11" s="49" customFormat="1" ht="18">
      <c r="A1789" s="447" t="s">
        <v>3371</v>
      </c>
      <c r="B1789" s="452"/>
      <c r="C1789" s="452"/>
      <c r="D1789" s="450" t="s">
        <v>129</v>
      </c>
      <c r="E1789" s="49">
        <f t="shared" ref="E1789:E1852" si="15040">COUNTIF($A$1131:$BHE$1204,A1789)</f>
        <v>2</v>
      </c>
      <c r="F1789" s="231">
        <f t="shared" ref="F1789:F1852" si="15041">SUM(G1789:K1789)</f>
        <v>2</v>
      </c>
      <c r="G1789" s="298"/>
      <c r="H1789" s="298"/>
      <c r="I1789" s="49">
        <v>1</v>
      </c>
      <c r="J1789" s="49">
        <v>1</v>
      </c>
      <c r="K1789" s="162"/>
    </row>
    <row r="1790" spans="1:11" s="49" customFormat="1" ht="18">
      <c r="A1790" s="447" t="s">
        <v>2368</v>
      </c>
      <c r="B1790" s="451"/>
      <c r="C1790" s="451"/>
      <c r="D1790" s="450" t="s">
        <v>132</v>
      </c>
      <c r="E1790" s="49">
        <f t="shared" si="15040"/>
        <v>2</v>
      </c>
      <c r="F1790" s="231">
        <f t="shared" si="15041"/>
        <v>0</v>
      </c>
      <c r="K1790" s="162"/>
    </row>
    <row r="1791" spans="1:11" s="49" customFormat="1" ht="18">
      <c r="A1791" s="447" t="s">
        <v>2940</v>
      </c>
      <c r="B1791" s="452"/>
      <c r="C1791" s="452"/>
      <c r="D1791" s="450" t="s">
        <v>129</v>
      </c>
      <c r="E1791" s="49">
        <f t="shared" si="15040"/>
        <v>0</v>
      </c>
      <c r="F1791" s="231">
        <f t="shared" si="15041"/>
        <v>0</v>
      </c>
      <c r="G1791" s="298"/>
      <c r="H1791" s="298"/>
    </row>
    <row r="1792" spans="1:11" s="49" customFormat="1" ht="18.75">
      <c r="A1792" s="447" t="s">
        <v>1997</v>
      </c>
      <c r="B1792" s="449"/>
      <c r="C1792" s="449"/>
      <c r="D1792" s="450" t="s">
        <v>129</v>
      </c>
      <c r="E1792" s="49">
        <f t="shared" si="15040"/>
        <v>0</v>
      </c>
      <c r="F1792" s="231">
        <f t="shared" si="15041"/>
        <v>8</v>
      </c>
      <c r="G1792" s="298"/>
      <c r="H1792" s="298"/>
      <c r="J1792" s="49">
        <v>8</v>
      </c>
    </row>
    <row r="1793" spans="1:11" s="49" customFormat="1" ht="18">
      <c r="A1793" s="447" t="s">
        <v>3625</v>
      </c>
      <c r="B1793" s="452"/>
      <c r="C1793" s="452"/>
      <c r="D1793" s="450" t="s">
        <v>129</v>
      </c>
      <c r="E1793" s="49">
        <f t="shared" si="15040"/>
        <v>0</v>
      </c>
      <c r="F1793" s="231">
        <f t="shared" si="15041"/>
        <v>0</v>
      </c>
      <c r="G1793" s="298"/>
      <c r="H1793" s="298"/>
    </row>
    <row r="1794" spans="1:11" s="49" customFormat="1" ht="18">
      <c r="A1794" s="447" t="s">
        <v>1619</v>
      </c>
      <c r="B1794" s="451"/>
      <c r="C1794" s="451"/>
      <c r="D1794" s="1" t="s">
        <v>131</v>
      </c>
      <c r="E1794" s="49">
        <f t="shared" si="15040"/>
        <v>17</v>
      </c>
      <c r="F1794" s="231">
        <f t="shared" si="15041"/>
        <v>30</v>
      </c>
      <c r="G1794" s="298"/>
      <c r="H1794" s="298"/>
      <c r="I1794" s="49">
        <v>10</v>
      </c>
      <c r="J1794" s="49">
        <v>20</v>
      </c>
    </row>
    <row r="1795" spans="1:11" s="49" customFormat="1" ht="18">
      <c r="A1795" s="447" t="s">
        <v>2978</v>
      </c>
      <c r="B1795" s="452"/>
      <c r="C1795" s="452"/>
      <c r="D1795" s="450" t="s">
        <v>129</v>
      </c>
      <c r="E1795" s="49">
        <f t="shared" si="15040"/>
        <v>0</v>
      </c>
      <c r="F1795" s="231">
        <f t="shared" si="15041"/>
        <v>0</v>
      </c>
      <c r="G1795" s="298"/>
      <c r="H1795" s="298"/>
    </row>
    <row r="1796" spans="1:11" s="49" customFormat="1" ht="18">
      <c r="A1796" s="447" t="s">
        <v>3537</v>
      </c>
      <c r="B1796" s="452"/>
      <c r="C1796" s="452"/>
      <c r="D1796" s="450" t="s">
        <v>129</v>
      </c>
      <c r="E1796" s="49">
        <f t="shared" si="15040"/>
        <v>0</v>
      </c>
      <c r="F1796" s="231">
        <f t="shared" si="15041"/>
        <v>0</v>
      </c>
      <c r="G1796" s="298"/>
      <c r="H1796" s="298"/>
    </row>
    <row r="1797" spans="1:11" s="49" customFormat="1" ht="18">
      <c r="A1797" s="447" t="s">
        <v>3288</v>
      </c>
      <c r="B1797" s="451"/>
      <c r="C1797" s="451"/>
      <c r="D1797" s="1" t="s">
        <v>131</v>
      </c>
      <c r="E1797" s="49">
        <f t="shared" si="15040"/>
        <v>1</v>
      </c>
      <c r="F1797" s="231">
        <f t="shared" si="15041"/>
        <v>0</v>
      </c>
      <c r="G1797" s="298"/>
      <c r="H1797" s="298"/>
    </row>
    <row r="1798" spans="1:11" s="49" customFormat="1" ht="18">
      <c r="A1798" s="447" t="s">
        <v>3393</v>
      </c>
      <c r="B1798" s="452"/>
      <c r="C1798" s="452"/>
      <c r="D1798" s="450" t="s">
        <v>129</v>
      </c>
      <c r="E1798" s="49">
        <f t="shared" si="15040"/>
        <v>0</v>
      </c>
      <c r="F1798" s="231">
        <f t="shared" si="15041"/>
        <v>0</v>
      </c>
      <c r="G1798" s="298"/>
      <c r="H1798" s="298"/>
    </row>
    <row r="1799" spans="1:11" s="49" customFormat="1" ht="18">
      <c r="A1799" s="447" t="s">
        <v>2969</v>
      </c>
      <c r="B1799" s="452"/>
      <c r="C1799" s="452"/>
      <c r="D1799" s="450" t="s">
        <v>129</v>
      </c>
      <c r="E1799" s="49">
        <f t="shared" si="15040"/>
        <v>7</v>
      </c>
      <c r="F1799" s="231">
        <f t="shared" si="15041"/>
        <v>30</v>
      </c>
      <c r="G1799" s="298"/>
      <c r="H1799" s="298"/>
      <c r="I1799" s="49">
        <v>30</v>
      </c>
    </row>
    <row r="1800" spans="1:11" s="49" customFormat="1" ht="18">
      <c r="A1800" s="447" t="s">
        <v>1988</v>
      </c>
      <c r="B1800" s="452"/>
      <c r="C1800" s="451"/>
      <c r="D1800" s="450" t="s">
        <v>129</v>
      </c>
      <c r="E1800" s="49">
        <f t="shared" si="15040"/>
        <v>0</v>
      </c>
      <c r="F1800" s="231">
        <f t="shared" si="15041"/>
        <v>0</v>
      </c>
      <c r="K1800" s="162"/>
    </row>
    <row r="1801" spans="1:11" s="49" customFormat="1" ht="18">
      <c r="A1801" s="447" t="s">
        <v>1320</v>
      </c>
      <c r="B1801" s="453"/>
      <c r="C1801" s="453"/>
      <c r="D1801" s="450" t="s">
        <v>129</v>
      </c>
      <c r="E1801" s="49">
        <f t="shared" si="15040"/>
        <v>0</v>
      </c>
      <c r="F1801" s="231">
        <f t="shared" si="15041"/>
        <v>4</v>
      </c>
      <c r="G1801" s="298"/>
      <c r="H1801" s="298"/>
      <c r="I1801" s="49">
        <v>2</v>
      </c>
      <c r="J1801" s="49">
        <v>2</v>
      </c>
    </row>
    <row r="1802" spans="1:11" s="49" customFormat="1" ht="18.75">
      <c r="A1802" s="447" t="s">
        <v>475</v>
      </c>
      <c r="B1802" s="449"/>
      <c r="C1802" s="449"/>
      <c r="D1802" s="450" t="s">
        <v>136</v>
      </c>
      <c r="E1802" s="49">
        <f t="shared" si="15040"/>
        <v>6</v>
      </c>
      <c r="F1802" s="231">
        <f t="shared" si="15041"/>
        <v>1</v>
      </c>
      <c r="G1802" s="298"/>
      <c r="H1802" s="298">
        <v>1</v>
      </c>
    </row>
    <row r="1803" spans="1:11" s="49" customFormat="1" ht="18">
      <c r="A1803" s="447" t="s">
        <v>3530</v>
      </c>
      <c r="B1803" s="452"/>
      <c r="C1803" s="452"/>
      <c r="D1803" s="450" t="s">
        <v>129</v>
      </c>
      <c r="E1803" s="49">
        <f t="shared" si="15040"/>
        <v>0</v>
      </c>
      <c r="F1803" s="231">
        <f t="shared" si="15041"/>
        <v>0</v>
      </c>
      <c r="K1803" s="162"/>
    </row>
    <row r="1804" spans="1:11" s="49" customFormat="1" ht="18">
      <c r="A1804" s="447" t="s">
        <v>3001</v>
      </c>
      <c r="B1804" s="447"/>
      <c r="C1804" s="451"/>
      <c r="D1804" s="450" t="s">
        <v>132</v>
      </c>
      <c r="E1804" s="49">
        <f t="shared" si="15040"/>
        <v>8</v>
      </c>
      <c r="F1804" s="231">
        <f t="shared" si="15041"/>
        <v>8</v>
      </c>
      <c r="G1804" s="298"/>
      <c r="H1804" s="298"/>
      <c r="I1804" s="49">
        <v>8</v>
      </c>
    </row>
    <row r="1805" spans="1:11" s="49" customFormat="1" ht="18.75">
      <c r="A1805" s="447" t="s">
        <v>1928</v>
      </c>
      <c r="B1805" s="449"/>
      <c r="C1805" s="449"/>
      <c r="D1805" s="450" t="s">
        <v>139</v>
      </c>
      <c r="E1805" s="49">
        <f t="shared" si="15040"/>
        <v>18</v>
      </c>
      <c r="F1805" s="231">
        <f t="shared" si="15041"/>
        <v>6</v>
      </c>
      <c r="J1805" s="49">
        <v>6</v>
      </c>
      <c r="K1805" s="162"/>
    </row>
    <row r="1806" spans="1:11" s="49" customFormat="1" ht="18">
      <c r="A1806" s="447" t="s">
        <v>455</v>
      </c>
      <c r="B1806" s="452"/>
      <c r="C1806" s="452"/>
      <c r="D1806" s="450" t="s">
        <v>132</v>
      </c>
      <c r="E1806" s="49">
        <f t="shared" si="15040"/>
        <v>65</v>
      </c>
      <c r="F1806" s="231">
        <f t="shared" si="15041"/>
        <v>22</v>
      </c>
      <c r="I1806" s="49">
        <v>22</v>
      </c>
    </row>
    <row r="1807" spans="1:11" s="49" customFormat="1" ht="18">
      <c r="A1807" s="447" t="s">
        <v>3598</v>
      </c>
      <c r="B1807" s="452"/>
      <c r="C1807" s="452"/>
      <c r="D1807" s="450" t="s">
        <v>129</v>
      </c>
      <c r="E1807" s="49">
        <f t="shared" si="15040"/>
        <v>0</v>
      </c>
      <c r="F1807" s="231">
        <f t="shared" si="15041"/>
        <v>0</v>
      </c>
      <c r="G1807" s="298"/>
      <c r="H1807" s="298"/>
    </row>
    <row r="1808" spans="1:11" s="49" customFormat="1" ht="18.75">
      <c r="A1808" s="447" t="s">
        <v>429</v>
      </c>
      <c r="B1808" s="449"/>
      <c r="C1808" s="449"/>
      <c r="D1808" s="450" t="s">
        <v>140</v>
      </c>
      <c r="E1808" s="49">
        <f t="shared" si="15040"/>
        <v>47</v>
      </c>
      <c r="F1808" s="231">
        <f t="shared" si="15041"/>
        <v>0</v>
      </c>
      <c r="G1808" s="298"/>
      <c r="H1808" s="298"/>
    </row>
    <row r="1809" spans="1:11" s="49" customFormat="1" ht="18">
      <c r="A1809" s="447" t="s">
        <v>3376</v>
      </c>
      <c r="B1809" s="453"/>
      <c r="C1809" s="453"/>
      <c r="D1809" s="450" t="s">
        <v>129</v>
      </c>
      <c r="E1809" s="49">
        <f t="shared" si="15040"/>
        <v>1</v>
      </c>
      <c r="F1809" s="231">
        <f t="shared" si="15041"/>
        <v>0</v>
      </c>
      <c r="G1809" s="298"/>
      <c r="H1809" s="298"/>
    </row>
    <row r="1810" spans="1:11" s="49" customFormat="1" ht="18">
      <c r="A1810" s="447" t="s">
        <v>501</v>
      </c>
      <c r="B1810" s="452"/>
      <c r="C1810" s="452"/>
      <c r="D1810" s="450" t="s">
        <v>129</v>
      </c>
      <c r="E1810" s="49">
        <f t="shared" si="15040"/>
        <v>1</v>
      </c>
      <c r="F1810" s="231">
        <f t="shared" si="15041"/>
        <v>0</v>
      </c>
      <c r="G1810" s="298"/>
      <c r="H1810" s="298"/>
    </row>
    <row r="1811" spans="1:11" s="49" customFormat="1" ht="18">
      <c r="A1811" s="447" t="s">
        <v>2919</v>
      </c>
      <c r="B1811" s="452"/>
      <c r="C1811" s="452"/>
      <c r="D1811" s="450" t="s">
        <v>129</v>
      </c>
      <c r="E1811" s="49">
        <f t="shared" si="15040"/>
        <v>0</v>
      </c>
      <c r="F1811" s="231">
        <f t="shared" si="15041"/>
        <v>0</v>
      </c>
    </row>
    <row r="1812" spans="1:11" s="49" customFormat="1" ht="18">
      <c r="A1812" s="447" t="s">
        <v>3697</v>
      </c>
      <c r="B1812" s="452"/>
      <c r="C1812" s="452"/>
      <c r="D1812" s="450" t="s">
        <v>129</v>
      </c>
      <c r="E1812" s="49">
        <f t="shared" si="15040"/>
        <v>0</v>
      </c>
      <c r="F1812" s="231">
        <f t="shared" si="15041"/>
        <v>0</v>
      </c>
      <c r="G1812" s="298"/>
      <c r="H1812" s="298"/>
    </row>
    <row r="1813" spans="1:11" s="49" customFormat="1" ht="18.75">
      <c r="A1813" s="447" t="s">
        <v>415</v>
      </c>
      <c r="B1813" s="448"/>
      <c r="C1813" s="449"/>
      <c r="D1813" s="450" t="s">
        <v>133</v>
      </c>
      <c r="E1813" s="49">
        <f t="shared" si="15040"/>
        <v>18</v>
      </c>
      <c r="F1813" s="231">
        <f t="shared" si="15041"/>
        <v>20</v>
      </c>
      <c r="G1813" s="298"/>
      <c r="H1813" s="298"/>
      <c r="J1813" s="49">
        <v>20</v>
      </c>
    </row>
    <row r="1814" spans="1:11" s="49" customFormat="1" ht="18">
      <c r="A1814" s="447" t="s">
        <v>2976</v>
      </c>
      <c r="B1814" s="452"/>
      <c r="C1814" s="452"/>
      <c r="D1814" s="450" t="s">
        <v>129</v>
      </c>
      <c r="E1814" s="49">
        <f t="shared" si="15040"/>
        <v>1</v>
      </c>
      <c r="F1814" s="231">
        <f t="shared" si="15041"/>
        <v>5</v>
      </c>
      <c r="G1814" s="298"/>
      <c r="H1814" s="298">
        <v>5</v>
      </c>
    </row>
    <row r="1815" spans="1:11" s="49" customFormat="1" ht="18">
      <c r="A1815" s="447" t="s">
        <v>2172</v>
      </c>
      <c r="B1815" s="452"/>
      <c r="C1815" s="452"/>
      <c r="D1815" s="1" t="s">
        <v>131</v>
      </c>
      <c r="E1815" s="49">
        <f t="shared" si="15040"/>
        <v>5</v>
      </c>
      <c r="F1815" s="231">
        <f t="shared" si="15041"/>
        <v>0</v>
      </c>
      <c r="G1815" s="298"/>
      <c r="H1815" s="298"/>
    </row>
    <row r="1816" spans="1:11" s="49" customFormat="1" ht="18">
      <c r="A1816" s="447" t="s">
        <v>2890</v>
      </c>
      <c r="B1816" s="452"/>
      <c r="C1816" s="452"/>
      <c r="D1816" s="450" t="s">
        <v>129</v>
      </c>
      <c r="E1816" s="49">
        <f t="shared" si="15040"/>
        <v>2</v>
      </c>
      <c r="F1816" s="231">
        <f t="shared" si="15041"/>
        <v>0</v>
      </c>
      <c r="G1816" s="298"/>
      <c r="H1816" s="298"/>
      <c r="K1816" s="162"/>
    </row>
    <row r="1817" spans="1:11" s="49" customFormat="1" ht="18.75">
      <c r="A1817" s="447" t="s">
        <v>513</v>
      </c>
      <c r="B1817" s="448"/>
      <c r="C1817" s="449"/>
      <c r="D1817" s="450" t="s">
        <v>133</v>
      </c>
      <c r="E1817" s="49">
        <f t="shared" si="15040"/>
        <v>49</v>
      </c>
      <c r="F1817" s="231">
        <f t="shared" si="15041"/>
        <v>34</v>
      </c>
      <c r="I1817" s="49">
        <v>34</v>
      </c>
    </row>
    <row r="1818" spans="1:11" s="49" customFormat="1" ht="18">
      <c r="A1818" s="447" t="s">
        <v>3576</v>
      </c>
      <c r="B1818" s="453"/>
      <c r="C1818" s="453"/>
      <c r="D1818" s="287" t="s">
        <v>130</v>
      </c>
      <c r="E1818" s="49">
        <f t="shared" si="15040"/>
        <v>2</v>
      </c>
      <c r="F1818" s="231">
        <f t="shared" si="15041"/>
        <v>0</v>
      </c>
      <c r="G1818" s="298"/>
      <c r="H1818" s="298"/>
      <c r="K1818" s="28"/>
    </row>
    <row r="1819" spans="1:11" s="49" customFormat="1" ht="18">
      <c r="A1819" s="447" t="s">
        <v>1982</v>
      </c>
      <c r="B1819" s="452"/>
      <c r="C1819" s="452"/>
      <c r="D1819" s="450" t="s">
        <v>129</v>
      </c>
      <c r="E1819" s="49">
        <f t="shared" si="15040"/>
        <v>0</v>
      </c>
      <c r="F1819" s="231">
        <f t="shared" si="15041"/>
        <v>0</v>
      </c>
      <c r="G1819" s="298"/>
      <c r="H1819" s="298"/>
    </row>
    <row r="1820" spans="1:11" s="49" customFormat="1" ht="18">
      <c r="A1820" s="447" t="s">
        <v>588</v>
      </c>
      <c r="B1820" s="451"/>
      <c r="C1820" s="451"/>
      <c r="D1820" s="450" t="s">
        <v>140</v>
      </c>
      <c r="E1820" s="49">
        <f t="shared" si="15040"/>
        <v>23</v>
      </c>
      <c r="F1820" s="231">
        <f t="shared" si="15041"/>
        <v>15</v>
      </c>
      <c r="I1820" s="49">
        <v>15</v>
      </c>
    </row>
    <row r="1821" spans="1:11" s="49" customFormat="1" ht="18">
      <c r="A1821" s="447" t="s">
        <v>3660</v>
      </c>
      <c r="B1821" s="452"/>
      <c r="C1821" s="452"/>
      <c r="D1821" s="450" t="s">
        <v>129</v>
      </c>
      <c r="E1821" s="49">
        <f t="shared" si="15040"/>
        <v>1</v>
      </c>
      <c r="F1821" s="231">
        <f t="shared" si="15041"/>
        <v>0</v>
      </c>
      <c r="G1821" s="298"/>
      <c r="H1821" s="298"/>
    </row>
    <row r="1822" spans="1:11" s="49" customFormat="1" ht="18">
      <c r="A1822" s="447" t="s">
        <v>3472</v>
      </c>
      <c r="B1822" s="452"/>
      <c r="C1822" s="451"/>
      <c r="D1822" s="450" t="s">
        <v>129</v>
      </c>
      <c r="E1822" s="49">
        <f t="shared" si="15040"/>
        <v>0</v>
      </c>
      <c r="F1822" s="231">
        <f t="shared" si="15041"/>
        <v>0</v>
      </c>
      <c r="G1822" s="298"/>
      <c r="H1822" s="298"/>
    </row>
    <row r="1823" spans="1:11" s="49" customFormat="1" ht="18">
      <c r="A1823" s="447" t="s">
        <v>3648</v>
      </c>
      <c r="B1823" s="452"/>
      <c r="C1823" s="452"/>
      <c r="D1823" s="450" t="s">
        <v>129</v>
      </c>
      <c r="E1823" s="49">
        <f t="shared" si="15040"/>
        <v>0</v>
      </c>
      <c r="F1823" s="231">
        <f t="shared" si="15041"/>
        <v>0</v>
      </c>
      <c r="G1823" s="298"/>
      <c r="H1823" s="298"/>
      <c r="K1823" s="162"/>
    </row>
    <row r="1824" spans="1:11" s="49" customFormat="1" ht="18">
      <c r="A1824" s="447" t="s">
        <v>3569</v>
      </c>
      <c r="B1824" s="452"/>
      <c r="C1824" s="452"/>
      <c r="D1824" s="450" t="s">
        <v>129</v>
      </c>
      <c r="E1824" s="49">
        <f t="shared" si="15040"/>
        <v>0</v>
      </c>
      <c r="F1824" s="231">
        <f t="shared" si="15041"/>
        <v>0</v>
      </c>
      <c r="G1824" s="298"/>
      <c r="H1824" s="298"/>
    </row>
    <row r="1825" spans="1:11" s="49" customFormat="1" ht="18">
      <c r="A1825" s="447" t="s">
        <v>573</v>
      </c>
      <c r="B1825" s="451"/>
      <c r="C1825" s="451"/>
      <c r="D1825" s="450" t="s">
        <v>135</v>
      </c>
      <c r="E1825" s="49">
        <f t="shared" si="15040"/>
        <v>16</v>
      </c>
      <c r="F1825" s="231">
        <f t="shared" si="15041"/>
        <v>0</v>
      </c>
      <c r="G1825" s="298"/>
      <c r="H1825" s="298"/>
    </row>
    <row r="1826" spans="1:11" s="49" customFormat="1" ht="18">
      <c r="A1826" s="447" t="s">
        <v>3646</v>
      </c>
      <c r="B1826" s="452"/>
      <c r="C1826" s="452"/>
      <c r="D1826" s="450" t="s">
        <v>129</v>
      </c>
      <c r="E1826" s="49">
        <f t="shared" si="15040"/>
        <v>0</v>
      </c>
      <c r="F1826" s="231">
        <f t="shared" si="15041"/>
        <v>0</v>
      </c>
      <c r="G1826" s="298"/>
      <c r="H1826" s="298"/>
    </row>
    <row r="1827" spans="1:11" s="49" customFormat="1" ht="18">
      <c r="A1827" s="447" t="s">
        <v>3356</v>
      </c>
      <c r="B1827" s="452"/>
      <c r="C1827" s="452"/>
      <c r="D1827" s="450" t="s">
        <v>129</v>
      </c>
      <c r="E1827" s="49">
        <f t="shared" si="15040"/>
        <v>0</v>
      </c>
      <c r="F1827" s="231">
        <f t="shared" si="15041"/>
        <v>0</v>
      </c>
      <c r="G1827" s="298"/>
      <c r="H1827" s="298"/>
    </row>
    <row r="1828" spans="1:11" s="49" customFormat="1" ht="18">
      <c r="A1828" s="447" t="s">
        <v>548</v>
      </c>
      <c r="B1828" s="451"/>
      <c r="C1828" s="451"/>
      <c r="D1828" s="450" t="s">
        <v>133</v>
      </c>
      <c r="E1828" s="49">
        <f t="shared" si="15040"/>
        <v>112</v>
      </c>
      <c r="F1828" s="231">
        <f t="shared" si="15041"/>
        <v>0</v>
      </c>
      <c r="G1828" s="298"/>
      <c r="H1828" s="298"/>
    </row>
    <row r="1829" spans="1:11" s="49" customFormat="1" ht="18">
      <c r="A1829" s="447" t="s">
        <v>3520</v>
      </c>
      <c r="B1829" s="452"/>
      <c r="C1829" s="452"/>
      <c r="D1829" s="450" t="s">
        <v>129</v>
      </c>
      <c r="E1829" s="49">
        <f t="shared" si="15040"/>
        <v>0</v>
      </c>
      <c r="F1829" s="231">
        <f t="shared" si="15041"/>
        <v>0</v>
      </c>
      <c r="G1829" s="298"/>
      <c r="H1829" s="298"/>
    </row>
    <row r="1830" spans="1:11" s="49" customFormat="1" ht="18">
      <c r="A1830" s="447" t="s">
        <v>3366</v>
      </c>
      <c r="B1830" s="452"/>
      <c r="C1830" s="452"/>
      <c r="D1830" s="450" t="s">
        <v>129</v>
      </c>
      <c r="E1830" s="49">
        <f t="shared" si="15040"/>
        <v>0</v>
      </c>
      <c r="F1830" s="231">
        <f t="shared" si="15041"/>
        <v>0</v>
      </c>
      <c r="K1830" s="162"/>
    </row>
    <row r="1831" spans="1:11" s="49" customFormat="1" ht="18.75">
      <c r="A1831" s="447" t="s">
        <v>509</v>
      </c>
      <c r="B1831" s="448"/>
      <c r="C1831" s="449"/>
      <c r="D1831" s="450" t="s">
        <v>135</v>
      </c>
      <c r="E1831" s="49">
        <f t="shared" si="15040"/>
        <v>2</v>
      </c>
      <c r="F1831" s="231">
        <f t="shared" si="15041"/>
        <v>0</v>
      </c>
      <c r="K1831" s="162"/>
    </row>
    <row r="1832" spans="1:11" s="49" customFormat="1" ht="18">
      <c r="A1832" s="447" t="s">
        <v>3521</v>
      </c>
      <c r="B1832" s="452"/>
      <c r="C1832" s="452"/>
      <c r="D1832" s="450" t="s">
        <v>129</v>
      </c>
      <c r="E1832" s="49">
        <f t="shared" si="15040"/>
        <v>0</v>
      </c>
      <c r="F1832" s="231">
        <f t="shared" si="15041"/>
        <v>0</v>
      </c>
      <c r="G1832" s="298"/>
      <c r="H1832" s="298"/>
    </row>
    <row r="1833" spans="1:11" s="49" customFormat="1" ht="18">
      <c r="A1833" s="447" t="s">
        <v>3664</v>
      </c>
      <c r="B1833" s="452"/>
      <c r="C1833" s="452"/>
      <c r="D1833" s="450" t="s">
        <v>129</v>
      </c>
      <c r="E1833" s="49">
        <f t="shared" si="15040"/>
        <v>0</v>
      </c>
      <c r="F1833" s="231">
        <f t="shared" si="15041"/>
        <v>1</v>
      </c>
      <c r="G1833" s="298"/>
      <c r="H1833" s="298"/>
      <c r="J1833" s="49">
        <v>1</v>
      </c>
    </row>
    <row r="1834" spans="1:11" s="49" customFormat="1" ht="18.75">
      <c r="A1834" s="447" t="s">
        <v>1944</v>
      </c>
      <c r="B1834" s="448"/>
      <c r="C1834" s="449"/>
      <c r="D1834" s="450" t="s">
        <v>137</v>
      </c>
      <c r="E1834" s="49">
        <f t="shared" si="15040"/>
        <v>10</v>
      </c>
      <c r="F1834" s="231">
        <f t="shared" si="15041"/>
        <v>3</v>
      </c>
      <c r="H1834" s="49">
        <v>3</v>
      </c>
      <c r="K1834" s="162"/>
    </row>
    <row r="1835" spans="1:11" s="49" customFormat="1" ht="18">
      <c r="A1835" s="447" t="s">
        <v>3471</v>
      </c>
      <c r="B1835" s="452"/>
      <c r="C1835" s="452"/>
      <c r="D1835" s="450" t="s">
        <v>129</v>
      </c>
      <c r="E1835" s="49">
        <f t="shared" si="15040"/>
        <v>0</v>
      </c>
      <c r="F1835" s="231">
        <f t="shared" si="15041"/>
        <v>0</v>
      </c>
    </row>
    <row r="1836" spans="1:11" s="49" customFormat="1" ht="18.75">
      <c r="A1836" s="447" t="s">
        <v>3672</v>
      </c>
      <c r="B1836" s="449"/>
      <c r="C1836" s="449"/>
      <c r="D1836" s="450" t="s">
        <v>129</v>
      </c>
      <c r="E1836" s="49">
        <f t="shared" si="15040"/>
        <v>0</v>
      </c>
      <c r="F1836" s="231">
        <f t="shared" si="15041"/>
        <v>0</v>
      </c>
      <c r="G1836" s="298"/>
      <c r="H1836" s="298"/>
    </row>
    <row r="1837" spans="1:11" s="49" customFormat="1" ht="18">
      <c r="A1837" s="447" t="s">
        <v>959</v>
      </c>
      <c r="B1837" s="451"/>
      <c r="C1837" s="451"/>
      <c r="D1837" s="450" t="s">
        <v>139</v>
      </c>
      <c r="E1837" s="49">
        <f t="shared" si="15040"/>
        <v>89</v>
      </c>
      <c r="F1837" s="231">
        <f t="shared" si="15041"/>
        <v>101</v>
      </c>
      <c r="G1837" s="298"/>
      <c r="H1837" s="298">
        <v>63</v>
      </c>
      <c r="I1837" s="49">
        <v>38</v>
      </c>
    </row>
    <row r="1838" spans="1:11" s="49" customFormat="1" ht="18">
      <c r="A1838" s="447" t="s">
        <v>2010</v>
      </c>
      <c r="B1838" s="453"/>
      <c r="C1838" s="453"/>
      <c r="D1838" s="450" t="s">
        <v>132</v>
      </c>
      <c r="E1838" s="49">
        <f t="shared" si="15040"/>
        <v>14</v>
      </c>
      <c r="F1838" s="231">
        <f t="shared" si="15041"/>
        <v>0</v>
      </c>
    </row>
    <row r="1839" spans="1:11" s="49" customFormat="1" ht="18">
      <c r="A1839" s="447" t="s">
        <v>2957</v>
      </c>
      <c r="B1839" s="452"/>
      <c r="C1839" s="452"/>
      <c r="D1839" s="450" t="s">
        <v>129</v>
      </c>
      <c r="E1839" s="49">
        <f t="shared" si="15040"/>
        <v>0</v>
      </c>
      <c r="F1839" s="231">
        <f t="shared" si="15041"/>
        <v>0</v>
      </c>
      <c r="G1839" s="298"/>
      <c r="H1839" s="298"/>
    </row>
    <row r="1840" spans="1:11" s="49" customFormat="1" ht="18">
      <c r="A1840" s="447" t="s">
        <v>2892</v>
      </c>
      <c r="B1840" s="452"/>
      <c r="C1840" s="452"/>
      <c r="D1840" s="450" t="s">
        <v>129</v>
      </c>
      <c r="E1840" s="49">
        <f t="shared" si="15040"/>
        <v>0</v>
      </c>
      <c r="F1840" s="231">
        <f t="shared" si="15041"/>
        <v>0</v>
      </c>
      <c r="G1840" s="298"/>
      <c r="H1840" s="298"/>
    </row>
    <row r="1841" spans="1:11" s="49" customFormat="1" ht="18">
      <c r="A1841" s="447" t="s">
        <v>1703</v>
      </c>
      <c r="B1841" s="452"/>
      <c r="C1841" s="452"/>
      <c r="D1841" s="1" t="s">
        <v>131</v>
      </c>
      <c r="E1841" s="49">
        <f t="shared" si="15040"/>
        <v>19</v>
      </c>
      <c r="F1841" s="231">
        <f t="shared" si="15041"/>
        <v>15</v>
      </c>
      <c r="J1841" s="49">
        <v>15</v>
      </c>
      <c r="K1841" s="162"/>
    </row>
    <row r="1842" spans="1:11" s="49" customFormat="1" ht="18">
      <c r="A1842" s="447" t="s">
        <v>448</v>
      </c>
      <c r="B1842" s="452"/>
      <c r="C1842" s="452"/>
      <c r="D1842" s="450" t="s">
        <v>135</v>
      </c>
      <c r="E1842" s="49">
        <f t="shared" si="15040"/>
        <v>61</v>
      </c>
      <c r="F1842" s="231">
        <f t="shared" si="15041"/>
        <v>3</v>
      </c>
      <c r="G1842" s="298"/>
      <c r="H1842" s="298"/>
      <c r="J1842" s="49">
        <v>3</v>
      </c>
    </row>
    <row r="1843" spans="1:11" s="49" customFormat="1" ht="18">
      <c r="A1843" s="447" t="s">
        <v>521</v>
      </c>
      <c r="B1843" s="452"/>
      <c r="C1843" s="451"/>
      <c r="D1843" s="450" t="s">
        <v>134</v>
      </c>
      <c r="E1843" s="49">
        <f t="shared" si="15040"/>
        <v>9</v>
      </c>
      <c r="F1843" s="231">
        <f t="shared" si="15041"/>
        <v>20</v>
      </c>
      <c r="G1843" s="298"/>
      <c r="H1843" s="298"/>
      <c r="I1843" s="49">
        <v>20</v>
      </c>
    </row>
    <row r="1844" spans="1:11" s="49" customFormat="1" ht="18">
      <c r="A1844" s="447" t="s">
        <v>469</v>
      </c>
      <c r="B1844" s="451"/>
      <c r="C1844" s="451"/>
      <c r="D1844" s="1" t="s">
        <v>131</v>
      </c>
      <c r="E1844" s="49">
        <f t="shared" si="15040"/>
        <v>2</v>
      </c>
      <c r="F1844" s="231">
        <f t="shared" si="15041"/>
        <v>0</v>
      </c>
      <c r="G1844" s="298"/>
      <c r="H1844" s="298"/>
    </row>
    <row r="1845" spans="1:11" s="49" customFormat="1" ht="18">
      <c r="A1845" s="447" t="s">
        <v>787</v>
      </c>
      <c r="B1845" s="451"/>
      <c r="C1845" s="451"/>
      <c r="D1845" s="1" t="s">
        <v>131</v>
      </c>
      <c r="E1845" s="49">
        <f t="shared" si="15040"/>
        <v>1</v>
      </c>
      <c r="F1845" s="231">
        <f t="shared" si="15041"/>
        <v>13</v>
      </c>
      <c r="G1845" s="298"/>
      <c r="H1845" s="298"/>
      <c r="I1845" s="49">
        <v>2</v>
      </c>
      <c r="J1845" s="49">
        <v>11</v>
      </c>
    </row>
    <row r="1846" spans="1:11" s="49" customFormat="1" ht="18">
      <c r="A1846" s="447" t="s">
        <v>431</v>
      </c>
      <c r="B1846" s="451"/>
      <c r="C1846" s="451"/>
      <c r="D1846" s="1" t="s">
        <v>131</v>
      </c>
      <c r="E1846" s="49">
        <f t="shared" si="15040"/>
        <v>5</v>
      </c>
      <c r="F1846" s="231">
        <f t="shared" si="15041"/>
        <v>0</v>
      </c>
      <c r="G1846" s="298"/>
      <c r="H1846" s="298"/>
    </row>
    <row r="1847" spans="1:11" s="49" customFormat="1" ht="18">
      <c r="A1847" s="447" t="s">
        <v>3355</v>
      </c>
      <c r="B1847" s="452"/>
      <c r="C1847" s="452"/>
      <c r="D1847" s="287" t="s">
        <v>130</v>
      </c>
      <c r="E1847" s="49">
        <f t="shared" si="15040"/>
        <v>1</v>
      </c>
      <c r="F1847" s="231">
        <f t="shared" si="15041"/>
        <v>0</v>
      </c>
      <c r="G1847" s="298"/>
      <c r="H1847" s="298"/>
    </row>
    <row r="1848" spans="1:11" s="49" customFormat="1" ht="18">
      <c r="A1848" s="447" t="s">
        <v>952</v>
      </c>
      <c r="B1848" s="451"/>
      <c r="C1848" s="451"/>
      <c r="D1848" s="1" t="s">
        <v>131</v>
      </c>
      <c r="E1848" s="49">
        <f t="shared" si="15040"/>
        <v>2</v>
      </c>
      <c r="F1848" s="231">
        <f t="shared" si="15041"/>
        <v>0</v>
      </c>
      <c r="G1848" s="298"/>
      <c r="H1848" s="298"/>
    </row>
    <row r="1849" spans="1:11" s="49" customFormat="1" ht="18.75">
      <c r="A1849" s="447" t="s">
        <v>2936</v>
      </c>
      <c r="B1849" s="448"/>
      <c r="C1849" s="449"/>
      <c r="D1849" s="450" t="s">
        <v>129</v>
      </c>
      <c r="E1849" s="49">
        <f t="shared" si="15040"/>
        <v>0</v>
      </c>
      <c r="F1849" s="231">
        <f t="shared" si="15041"/>
        <v>0</v>
      </c>
      <c r="G1849" s="298"/>
      <c r="H1849" s="298"/>
    </row>
    <row r="1850" spans="1:11" s="49" customFormat="1" ht="18">
      <c r="A1850" s="447" t="s">
        <v>3426</v>
      </c>
      <c r="B1850" s="452"/>
      <c r="C1850" s="452"/>
      <c r="D1850" s="450" t="s">
        <v>129</v>
      </c>
      <c r="E1850" s="49">
        <f t="shared" si="15040"/>
        <v>0</v>
      </c>
      <c r="F1850" s="231">
        <f t="shared" si="15041"/>
        <v>0</v>
      </c>
      <c r="K1850" s="317"/>
    </row>
    <row r="1851" spans="1:11" s="49" customFormat="1" ht="18">
      <c r="A1851" s="447" t="s">
        <v>3655</v>
      </c>
      <c r="B1851" s="451"/>
      <c r="C1851" s="451"/>
      <c r="D1851" s="450" t="s">
        <v>129</v>
      </c>
      <c r="E1851" s="49">
        <f t="shared" si="15040"/>
        <v>0</v>
      </c>
      <c r="F1851" s="231">
        <f t="shared" si="15041"/>
        <v>0</v>
      </c>
      <c r="G1851" s="298"/>
      <c r="H1851" s="298"/>
    </row>
    <row r="1852" spans="1:11" s="49" customFormat="1" ht="18">
      <c r="A1852" s="447" t="s">
        <v>2451</v>
      </c>
      <c r="B1852" s="452"/>
      <c r="C1852" s="452"/>
      <c r="D1852" s="450" t="s">
        <v>134</v>
      </c>
      <c r="E1852" s="49">
        <f t="shared" si="15040"/>
        <v>57</v>
      </c>
      <c r="F1852" s="231">
        <f t="shared" si="15041"/>
        <v>91</v>
      </c>
      <c r="G1852" s="298"/>
      <c r="H1852" s="298"/>
      <c r="I1852" s="49">
        <v>42</v>
      </c>
      <c r="J1852" s="49">
        <v>49</v>
      </c>
    </row>
    <row r="1853" spans="1:11" s="49" customFormat="1" ht="18">
      <c r="A1853" s="447" t="s">
        <v>582</v>
      </c>
      <c r="B1853" s="451"/>
      <c r="C1853" s="451"/>
      <c r="D1853" s="450" t="s">
        <v>137</v>
      </c>
      <c r="E1853" s="49">
        <f t="shared" ref="E1853:E1916" si="15042">COUNTIF($A$1131:$BHE$1204,A1853)</f>
        <v>6</v>
      </c>
      <c r="F1853" s="231">
        <f t="shared" ref="F1853:F1916" si="15043">SUM(G1853:K1853)</f>
        <v>45</v>
      </c>
      <c r="G1853" s="298"/>
      <c r="H1853" s="298"/>
      <c r="I1853" s="49">
        <v>44</v>
      </c>
      <c r="J1853" s="49">
        <v>1</v>
      </c>
    </row>
    <row r="1854" spans="1:11" s="49" customFormat="1" ht="18">
      <c r="A1854" s="447" t="s">
        <v>2952</v>
      </c>
      <c r="B1854" s="452"/>
      <c r="C1854" s="452"/>
      <c r="D1854" s="450" t="s">
        <v>129</v>
      </c>
      <c r="E1854" s="49">
        <f t="shared" si="15042"/>
        <v>0</v>
      </c>
      <c r="F1854" s="231">
        <f t="shared" si="15043"/>
        <v>0</v>
      </c>
      <c r="K1854" s="162"/>
    </row>
    <row r="1855" spans="1:11" s="49" customFormat="1" ht="18">
      <c r="A1855" s="447" t="s">
        <v>1316</v>
      </c>
      <c r="B1855" s="452"/>
      <c r="C1855" s="451"/>
      <c r="D1855" s="1" t="s">
        <v>131</v>
      </c>
      <c r="E1855" s="49">
        <f t="shared" si="15042"/>
        <v>15</v>
      </c>
      <c r="F1855" s="231">
        <f t="shared" si="15043"/>
        <v>0</v>
      </c>
      <c r="K1855" s="162"/>
    </row>
    <row r="1856" spans="1:11" s="49" customFormat="1" ht="18.75">
      <c r="A1856" s="447" t="s">
        <v>2401</v>
      </c>
      <c r="B1856" s="449"/>
      <c r="C1856" s="449"/>
      <c r="D1856" s="450" t="s">
        <v>129</v>
      </c>
      <c r="E1856" s="49">
        <f t="shared" si="15042"/>
        <v>0</v>
      </c>
      <c r="F1856" s="231">
        <f t="shared" si="15043"/>
        <v>0</v>
      </c>
      <c r="G1856" s="298"/>
      <c r="H1856" s="298"/>
    </row>
    <row r="1857" spans="1:11" s="49" customFormat="1" ht="18">
      <c r="A1857" s="447" t="s">
        <v>1978</v>
      </c>
      <c r="B1857" s="452"/>
      <c r="C1857" s="452"/>
      <c r="D1857" s="450" t="s">
        <v>135</v>
      </c>
      <c r="E1857" s="49">
        <f t="shared" si="15042"/>
        <v>1</v>
      </c>
      <c r="F1857" s="231">
        <f t="shared" si="15043"/>
        <v>0</v>
      </c>
      <c r="G1857" s="298"/>
      <c r="H1857" s="298"/>
    </row>
    <row r="1858" spans="1:11" s="49" customFormat="1" ht="18.75">
      <c r="A1858" s="447" t="s">
        <v>542</v>
      </c>
      <c r="B1858" s="448"/>
      <c r="C1858" s="449"/>
      <c r="D1858" s="450" t="s">
        <v>129</v>
      </c>
      <c r="E1858" s="49">
        <f t="shared" si="15042"/>
        <v>0</v>
      </c>
      <c r="F1858" s="231">
        <f t="shared" si="15043"/>
        <v>0</v>
      </c>
      <c r="K1858" s="162"/>
    </row>
    <row r="1859" spans="1:11" s="49" customFormat="1" ht="18">
      <c r="A1859" s="447" t="s">
        <v>2416</v>
      </c>
      <c r="B1859" s="452"/>
      <c r="C1859" s="452"/>
      <c r="D1859" s="450" t="s">
        <v>129</v>
      </c>
      <c r="E1859" s="49">
        <f t="shared" si="15042"/>
        <v>1</v>
      </c>
      <c r="F1859" s="231">
        <f t="shared" si="15043"/>
        <v>0</v>
      </c>
      <c r="K1859" s="162"/>
    </row>
    <row r="1860" spans="1:11" s="49" customFormat="1" ht="18">
      <c r="A1860" s="447" t="s">
        <v>684</v>
      </c>
      <c r="B1860" s="453"/>
      <c r="C1860" s="453"/>
      <c r="D1860" s="450" t="s">
        <v>137</v>
      </c>
      <c r="E1860" s="49">
        <f t="shared" si="15042"/>
        <v>10</v>
      </c>
      <c r="F1860" s="231">
        <f t="shared" si="15043"/>
        <v>23</v>
      </c>
      <c r="I1860" s="49">
        <v>23</v>
      </c>
    </row>
    <row r="1861" spans="1:11" s="49" customFormat="1" ht="18">
      <c r="A1861" s="447" t="s">
        <v>3647</v>
      </c>
      <c r="B1861" s="452"/>
      <c r="C1861" s="452"/>
      <c r="D1861" s="450" t="s">
        <v>129</v>
      </c>
      <c r="E1861" s="49">
        <f t="shared" si="15042"/>
        <v>0</v>
      </c>
      <c r="F1861" s="231">
        <f t="shared" si="15043"/>
        <v>0</v>
      </c>
      <c r="G1861" s="298"/>
      <c r="H1861" s="298"/>
    </row>
    <row r="1862" spans="1:11" s="49" customFormat="1" ht="18">
      <c r="A1862" s="447" t="s">
        <v>3612</v>
      </c>
      <c r="B1862" s="453"/>
      <c r="C1862" s="453"/>
      <c r="D1862" s="287" t="s">
        <v>130</v>
      </c>
      <c r="E1862" s="49">
        <f t="shared" si="15042"/>
        <v>2</v>
      </c>
      <c r="F1862" s="231">
        <f t="shared" si="15043"/>
        <v>25</v>
      </c>
      <c r="G1862" s="298"/>
      <c r="H1862" s="298">
        <v>21</v>
      </c>
      <c r="I1862" s="49">
        <v>4</v>
      </c>
      <c r="K1862" s="162"/>
    </row>
    <row r="1863" spans="1:11" s="49" customFormat="1" ht="18">
      <c r="A1863" s="447" t="s">
        <v>3372</v>
      </c>
      <c r="B1863" s="452"/>
      <c r="C1863" s="452"/>
      <c r="D1863" s="450" t="s">
        <v>129</v>
      </c>
      <c r="E1863" s="49">
        <f t="shared" si="15042"/>
        <v>0</v>
      </c>
      <c r="F1863" s="231">
        <f t="shared" si="15043"/>
        <v>0</v>
      </c>
      <c r="G1863" s="298"/>
      <c r="H1863" s="298"/>
    </row>
    <row r="1864" spans="1:11" s="49" customFormat="1" ht="18">
      <c r="A1864" s="447" t="s">
        <v>1991</v>
      </c>
      <c r="B1864" s="452"/>
      <c r="C1864" s="452"/>
      <c r="D1864" s="450" t="s">
        <v>129</v>
      </c>
      <c r="E1864" s="49">
        <f t="shared" si="15042"/>
        <v>0</v>
      </c>
      <c r="F1864" s="231">
        <f t="shared" si="15043"/>
        <v>0</v>
      </c>
      <c r="G1864" s="298"/>
      <c r="H1864" s="298"/>
    </row>
    <row r="1865" spans="1:11" s="49" customFormat="1" ht="18">
      <c r="A1865" s="447" t="s">
        <v>428</v>
      </c>
      <c r="B1865" s="451"/>
      <c r="C1865" s="451"/>
      <c r="D1865" s="1" t="s">
        <v>131</v>
      </c>
      <c r="E1865" s="49">
        <f t="shared" si="15042"/>
        <v>4</v>
      </c>
      <c r="F1865" s="231">
        <f t="shared" si="15043"/>
        <v>0</v>
      </c>
      <c r="G1865" s="298"/>
      <c r="H1865" s="298"/>
    </row>
    <row r="1866" spans="1:11" s="49" customFormat="1" ht="18.75">
      <c r="A1866" s="447" t="s">
        <v>543</v>
      </c>
      <c r="B1866" s="448"/>
      <c r="C1866" s="449"/>
      <c r="D1866" s="450" t="s">
        <v>133</v>
      </c>
      <c r="E1866" s="49">
        <f t="shared" si="15042"/>
        <v>21</v>
      </c>
      <c r="F1866" s="231">
        <f t="shared" si="15043"/>
        <v>16</v>
      </c>
      <c r="G1866" s="298"/>
      <c r="H1866" s="298">
        <v>16</v>
      </c>
    </row>
    <row r="1867" spans="1:11" s="49" customFormat="1" ht="18">
      <c r="A1867" s="447" t="s">
        <v>544</v>
      </c>
      <c r="B1867" s="452"/>
      <c r="C1867" s="452"/>
      <c r="D1867" s="287" t="s">
        <v>130</v>
      </c>
      <c r="E1867" s="49">
        <f t="shared" si="15042"/>
        <v>10</v>
      </c>
      <c r="F1867" s="231">
        <f t="shared" si="15043"/>
        <v>0</v>
      </c>
      <c r="G1867" s="298"/>
      <c r="H1867" s="298"/>
    </row>
    <row r="1868" spans="1:11" s="49" customFormat="1" ht="18.75">
      <c r="A1868" s="447" t="s">
        <v>2309</v>
      </c>
      <c r="B1868" s="449"/>
      <c r="C1868" s="449"/>
      <c r="D1868" s="450" t="s">
        <v>135</v>
      </c>
      <c r="E1868" s="49">
        <f t="shared" si="15042"/>
        <v>3</v>
      </c>
      <c r="F1868" s="231">
        <f t="shared" si="15043"/>
        <v>1</v>
      </c>
      <c r="G1868" s="298"/>
      <c r="H1868" s="298"/>
      <c r="I1868" s="49">
        <v>1</v>
      </c>
    </row>
    <row r="1869" spans="1:11" s="49" customFormat="1" ht="18">
      <c r="A1869" s="447" t="s">
        <v>2970</v>
      </c>
      <c r="B1869" s="452"/>
      <c r="C1869" s="452"/>
      <c r="D1869" s="450" t="s">
        <v>129</v>
      </c>
      <c r="E1869" s="49">
        <f t="shared" si="15042"/>
        <v>0</v>
      </c>
      <c r="F1869" s="231">
        <f t="shared" si="15043"/>
        <v>5</v>
      </c>
      <c r="G1869" s="298"/>
      <c r="H1869" s="298"/>
      <c r="I1869" s="49">
        <v>5</v>
      </c>
    </row>
    <row r="1870" spans="1:11" s="49" customFormat="1" ht="18">
      <c r="A1870" s="447" t="s">
        <v>3523</v>
      </c>
      <c r="B1870" s="452"/>
      <c r="C1870" s="452"/>
      <c r="D1870" s="450" t="s">
        <v>129</v>
      </c>
      <c r="E1870" s="49">
        <f t="shared" si="15042"/>
        <v>0</v>
      </c>
      <c r="F1870" s="231">
        <f t="shared" si="15043"/>
        <v>0</v>
      </c>
      <c r="G1870" s="298"/>
      <c r="H1870" s="298"/>
    </row>
    <row r="1871" spans="1:11" s="49" customFormat="1" ht="18">
      <c r="A1871" s="447" t="s">
        <v>1658</v>
      </c>
      <c r="B1871" s="452"/>
      <c r="C1871" s="452"/>
      <c r="D1871" s="1" t="s">
        <v>131</v>
      </c>
      <c r="E1871" s="49">
        <f t="shared" si="15042"/>
        <v>1</v>
      </c>
      <c r="F1871" s="231">
        <f t="shared" si="15043"/>
        <v>0</v>
      </c>
      <c r="G1871" s="298"/>
      <c r="H1871" s="298"/>
    </row>
    <row r="1872" spans="1:11" s="49" customFormat="1" ht="18">
      <c r="A1872" s="447" t="s">
        <v>3624</v>
      </c>
      <c r="B1872" s="452"/>
      <c r="C1872" s="452"/>
      <c r="D1872" s="450" t="s">
        <v>129</v>
      </c>
      <c r="E1872" s="49">
        <f t="shared" si="15042"/>
        <v>0</v>
      </c>
      <c r="F1872" s="231">
        <f t="shared" si="15043"/>
        <v>0</v>
      </c>
      <c r="G1872" s="298"/>
      <c r="H1872" s="298"/>
    </row>
    <row r="1873" spans="1:11" s="49" customFormat="1" ht="18">
      <c r="A1873" s="447" t="s">
        <v>2916</v>
      </c>
      <c r="B1873" s="452"/>
      <c r="C1873" s="452"/>
      <c r="D1873" s="450" t="s">
        <v>129</v>
      </c>
      <c r="E1873" s="49">
        <f t="shared" si="15042"/>
        <v>0</v>
      </c>
      <c r="F1873" s="231">
        <f t="shared" si="15043"/>
        <v>0</v>
      </c>
    </row>
    <row r="1874" spans="1:11" s="49" customFormat="1" ht="18">
      <c r="A1874" s="447" t="s">
        <v>3052</v>
      </c>
      <c r="B1874" s="452"/>
      <c r="C1874" s="452"/>
      <c r="D1874" s="450" t="s">
        <v>134</v>
      </c>
      <c r="E1874" s="49">
        <f t="shared" si="15042"/>
        <v>23</v>
      </c>
      <c r="F1874" s="231">
        <f t="shared" si="15043"/>
        <v>61</v>
      </c>
      <c r="G1874" s="298"/>
      <c r="H1874" s="298">
        <v>61</v>
      </c>
    </row>
    <row r="1875" spans="1:11" s="49" customFormat="1" ht="18">
      <c r="A1875" s="447" t="s">
        <v>3622</v>
      </c>
      <c r="B1875" s="452"/>
      <c r="C1875" s="452"/>
      <c r="D1875" s="450" t="s">
        <v>129</v>
      </c>
      <c r="E1875" s="49">
        <f t="shared" si="15042"/>
        <v>0</v>
      </c>
      <c r="F1875" s="231">
        <f t="shared" si="15043"/>
        <v>0</v>
      </c>
      <c r="G1875" s="298"/>
      <c r="H1875" s="298"/>
    </row>
    <row r="1876" spans="1:11" s="49" customFormat="1" ht="18">
      <c r="A1876" s="447" t="s">
        <v>2964</v>
      </c>
      <c r="B1876" s="452"/>
      <c r="C1876" s="451"/>
      <c r="D1876" s="450" t="s">
        <v>132</v>
      </c>
      <c r="E1876" s="49">
        <f t="shared" si="15042"/>
        <v>16</v>
      </c>
      <c r="F1876" s="231">
        <f t="shared" si="15043"/>
        <v>14</v>
      </c>
      <c r="G1876" s="298"/>
      <c r="H1876" s="298">
        <v>14</v>
      </c>
    </row>
    <row r="1877" spans="1:11" s="49" customFormat="1" ht="18">
      <c r="A1877" s="447" t="s">
        <v>3374</v>
      </c>
      <c r="B1877" s="452"/>
      <c r="C1877" s="451"/>
      <c r="D1877" s="450" t="s">
        <v>129</v>
      </c>
      <c r="E1877" s="49">
        <f t="shared" si="15042"/>
        <v>0</v>
      </c>
      <c r="F1877" s="231">
        <f t="shared" si="15043"/>
        <v>0</v>
      </c>
      <c r="G1877" s="298"/>
      <c r="H1877" s="298"/>
    </row>
    <row r="1878" spans="1:11" s="49" customFormat="1" ht="18">
      <c r="A1878" s="447" t="s">
        <v>3609</v>
      </c>
      <c r="B1878" s="451"/>
      <c r="C1878" s="451"/>
      <c r="D1878" s="450" t="s">
        <v>129</v>
      </c>
      <c r="E1878" s="49">
        <f t="shared" si="15042"/>
        <v>0</v>
      </c>
      <c r="F1878" s="231">
        <f t="shared" si="15043"/>
        <v>1</v>
      </c>
      <c r="G1878" s="298"/>
      <c r="H1878" s="298"/>
      <c r="I1878" s="49">
        <v>1</v>
      </c>
    </row>
    <row r="1879" spans="1:11" s="49" customFormat="1" ht="18">
      <c r="A1879" s="447" t="s">
        <v>2420</v>
      </c>
      <c r="B1879" s="451"/>
      <c r="C1879" s="451"/>
      <c r="D1879" s="1" t="s">
        <v>131</v>
      </c>
      <c r="E1879" s="49">
        <f t="shared" si="15042"/>
        <v>4</v>
      </c>
      <c r="F1879" s="231">
        <f t="shared" si="15043"/>
        <v>0</v>
      </c>
      <c r="G1879" s="298"/>
      <c r="H1879" s="298"/>
    </row>
    <row r="1880" spans="1:11" s="49" customFormat="1" ht="18">
      <c r="A1880" s="447" t="s">
        <v>1640</v>
      </c>
      <c r="B1880" s="452"/>
      <c r="C1880" s="452"/>
      <c r="D1880" s="450" t="s">
        <v>134</v>
      </c>
      <c r="E1880" s="49">
        <f t="shared" si="15042"/>
        <v>90</v>
      </c>
      <c r="F1880" s="231">
        <f t="shared" si="15043"/>
        <v>0</v>
      </c>
      <c r="K1880" s="162"/>
    </row>
    <row r="1881" spans="1:11" s="49" customFormat="1" ht="18">
      <c r="A1881" s="447" t="s">
        <v>924</v>
      </c>
      <c r="B1881" s="452"/>
      <c r="C1881" s="452"/>
      <c r="D1881" s="450" t="s">
        <v>129</v>
      </c>
      <c r="E1881" s="49">
        <f t="shared" si="15042"/>
        <v>1</v>
      </c>
      <c r="F1881" s="231">
        <f t="shared" si="15043"/>
        <v>0</v>
      </c>
      <c r="G1881" s="298"/>
      <c r="H1881" s="298"/>
    </row>
    <row r="1882" spans="1:11" s="49" customFormat="1" ht="18.75">
      <c r="A1882" s="447" t="s">
        <v>3579</v>
      </c>
      <c r="B1882" s="449"/>
      <c r="C1882" s="449"/>
      <c r="D1882" s="287" t="s">
        <v>130</v>
      </c>
      <c r="E1882" s="49">
        <f t="shared" si="15042"/>
        <v>5</v>
      </c>
      <c r="F1882" s="231">
        <f t="shared" si="15043"/>
        <v>0</v>
      </c>
      <c r="G1882" s="298"/>
      <c r="H1882" s="298"/>
    </row>
    <row r="1883" spans="1:11" s="49" customFormat="1" ht="18.75">
      <c r="A1883" s="447" t="s">
        <v>499</v>
      </c>
      <c r="B1883" s="449"/>
      <c r="C1883" s="449"/>
      <c r="D1883" s="450" t="s">
        <v>136</v>
      </c>
      <c r="E1883" s="49">
        <f t="shared" si="15042"/>
        <v>84</v>
      </c>
      <c r="F1883" s="231">
        <f t="shared" si="15043"/>
        <v>34</v>
      </c>
      <c r="H1883" s="49">
        <v>34</v>
      </c>
    </row>
    <row r="1884" spans="1:11" s="49" customFormat="1" ht="18.75">
      <c r="A1884" s="447" t="s">
        <v>3678</v>
      </c>
      <c r="B1884" s="448"/>
      <c r="C1884" s="449"/>
      <c r="D1884" s="450" t="s">
        <v>129</v>
      </c>
      <c r="E1884" s="49">
        <f t="shared" si="15042"/>
        <v>0</v>
      </c>
      <c r="F1884" s="231">
        <f t="shared" si="15043"/>
        <v>0</v>
      </c>
      <c r="G1884" s="298"/>
      <c r="H1884" s="298"/>
    </row>
    <row r="1885" spans="1:11" s="49" customFormat="1" ht="18">
      <c r="A1885" s="447" t="s">
        <v>1659</v>
      </c>
      <c r="B1885" s="453"/>
      <c r="C1885" s="453"/>
      <c r="D1885" s="450" t="s">
        <v>129</v>
      </c>
      <c r="E1885" s="49">
        <f t="shared" si="15042"/>
        <v>0</v>
      </c>
      <c r="F1885" s="231">
        <f t="shared" si="15043"/>
        <v>0</v>
      </c>
      <c r="K1885" s="162"/>
    </row>
    <row r="1886" spans="1:11" s="49" customFormat="1" ht="18">
      <c r="A1886" s="447" t="s">
        <v>805</v>
      </c>
      <c r="B1886" s="451"/>
      <c r="C1886" s="451"/>
      <c r="D1886" s="1" t="s">
        <v>131</v>
      </c>
      <c r="E1886" s="49">
        <f t="shared" si="15042"/>
        <v>3</v>
      </c>
      <c r="F1886" s="231">
        <f t="shared" si="15043"/>
        <v>1</v>
      </c>
      <c r="G1886" s="298"/>
      <c r="H1886" s="298"/>
      <c r="I1886" s="49">
        <v>1</v>
      </c>
    </row>
    <row r="1887" spans="1:11" s="49" customFormat="1" ht="18">
      <c r="A1887" s="447" t="s">
        <v>1906</v>
      </c>
      <c r="B1887" s="453"/>
      <c r="C1887" s="453"/>
      <c r="D1887" s="1" t="s">
        <v>131</v>
      </c>
      <c r="E1887" s="49">
        <f t="shared" si="15042"/>
        <v>5</v>
      </c>
      <c r="F1887" s="231">
        <f t="shared" si="15043"/>
        <v>0</v>
      </c>
    </row>
    <row r="1888" spans="1:11" s="49" customFormat="1" ht="18">
      <c r="A1888" s="447" t="s">
        <v>510</v>
      </c>
      <c r="B1888" s="451"/>
      <c r="C1888" s="451"/>
      <c r="D1888" s="450" t="s">
        <v>129</v>
      </c>
      <c r="E1888" s="49">
        <f t="shared" si="15042"/>
        <v>1</v>
      </c>
      <c r="F1888" s="231">
        <f t="shared" si="15043"/>
        <v>0</v>
      </c>
      <c r="G1888" s="298"/>
      <c r="H1888" s="298"/>
      <c r="K1888" s="162"/>
    </row>
    <row r="1889" spans="1:11" s="49" customFormat="1" ht="18">
      <c r="A1889" s="447" t="s">
        <v>567</v>
      </c>
      <c r="B1889" s="452"/>
      <c r="C1889" s="452"/>
      <c r="D1889" s="287" t="s">
        <v>130</v>
      </c>
      <c r="E1889" s="49">
        <f t="shared" si="15042"/>
        <v>11</v>
      </c>
      <c r="F1889" s="231">
        <f t="shared" si="15043"/>
        <v>13</v>
      </c>
      <c r="G1889" s="298"/>
      <c r="H1889" s="298"/>
      <c r="I1889" s="49">
        <v>13</v>
      </c>
    </row>
    <row r="1890" spans="1:11" s="49" customFormat="1" ht="18">
      <c r="A1890" s="447" t="s">
        <v>3691</v>
      </c>
      <c r="B1890" s="452"/>
      <c r="C1890" s="452"/>
      <c r="D1890" s="450" t="s">
        <v>129</v>
      </c>
      <c r="E1890" s="49">
        <f t="shared" si="15042"/>
        <v>0</v>
      </c>
      <c r="F1890" s="231">
        <f t="shared" si="15043"/>
        <v>4</v>
      </c>
      <c r="G1890" s="298"/>
      <c r="H1890" s="298"/>
      <c r="I1890" s="49">
        <v>4</v>
      </c>
    </row>
    <row r="1891" spans="1:11" s="49" customFormat="1" ht="18">
      <c r="A1891" s="447" t="s">
        <v>3539</v>
      </c>
      <c r="B1891" s="453"/>
      <c r="C1891" s="453"/>
      <c r="D1891" s="450" t="s">
        <v>137</v>
      </c>
      <c r="E1891" s="49">
        <f t="shared" si="15042"/>
        <v>34</v>
      </c>
      <c r="F1891" s="231">
        <f t="shared" si="15043"/>
        <v>0</v>
      </c>
      <c r="G1891" s="298"/>
      <c r="H1891" s="298"/>
    </row>
    <row r="1892" spans="1:11" s="49" customFormat="1" ht="18.75">
      <c r="A1892" s="447" t="s">
        <v>1983</v>
      </c>
      <c r="B1892" s="449"/>
      <c r="C1892" s="449"/>
      <c r="D1892" s="450" t="s">
        <v>138</v>
      </c>
      <c r="E1892" s="49">
        <f t="shared" si="15042"/>
        <v>17</v>
      </c>
      <c r="F1892" s="231">
        <f t="shared" si="15043"/>
        <v>28</v>
      </c>
      <c r="G1892" s="298"/>
      <c r="H1892" s="298"/>
      <c r="I1892" s="49">
        <v>28</v>
      </c>
    </row>
    <row r="1893" spans="1:11" s="49" customFormat="1" ht="18">
      <c r="A1893" s="447" t="s">
        <v>434</v>
      </c>
      <c r="B1893" s="451"/>
      <c r="C1893" s="451"/>
      <c r="D1893" s="450" t="s">
        <v>129</v>
      </c>
      <c r="E1893" s="49">
        <f t="shared" si="15042"/>
        <v>1</v>
      </c>
      <c r="F1893" s="231">
        <f t="shared" si="15043"/>
        <v>17</v>
      </c>
      <c r="G1893" s="298"/>
      <c r="H1893" s="298">
        <v>13</v>
      </c>
      <c r="J1893" s="49">
        <v>4</v>
      </c>
    </row>
    <row r="1894" spans="1:11" s="49" customFormat="1" ht="18">
      <c r="A1894" s="447" t="s">
        <v>2886</v>
      </c>
      <c r="B1894" s="453"/>
      <c r="C1894" s="453"/>
      <c r="D1894" s="450" t="s">
        <v>129</v>
      </c>
      <c r="E1894" s="49">
        <f t="shared" si="15042"/>
        <v>0</v>
      </c>
      <c r="F1894" s="231">
        <f t="shared" si="15043"/>
        <v>0</v>
      </c>
      <c r="K1894" s="162"/>
    </row>
    <row r="1895" spans="1:11" s="49" customFormat="1" ht="18">
      <c r="A1895" s="447" t="s">
        <v>2456</v>
      </c>
      <c r="B1895" s="453"/>
      <c r="C1895" s="453"/>
      <c r="D1895" s="450" t="s">
        <v>129</v>
      </c>
      <c r="E1895" s="49">
        <f t="shared" si="15042"/>
        <v>1</v>
      </c>
      <c r="F1895" s="231">
        <f t="shared" si="15043"/>
        <v>0</v>
      </c>
    </row>
    <row r="1896" spans="1:11" s="49" customFormat="1" ht="18">
      <c r="A1896" s="447" t="s">
        <v>3596</v>
      </c>
      <c r="B1896" s="453"/>
      <c r="C1896" s="453"/>
      <c r="D1896" s="450" t="s">
        <v>129</v>
      </c>
      <c r="E1896" s="49">
        <f t="shared" si="15042"/>
        <v>0</v>
      </c>
      <c r="F1896" s="231">
        <f t="shared" si="15043"/>
        <v>0</v>
      </c>
      <c r="G1896" s="298"/>
      <c r="H1896" s="298"/>
    </row>
    <row r="1897" spans="1:11" s="49" customFormat="1" ht="18.75">
      <c r="A1897" s="447" t="s">
        <v>2000</v>
      </c>
      <c r="B1897" s="449"/>
      <c r="C1897" s="449"/>
      <c r="D1897" s="450" t="s">
        <v>129</v>
      </c>
      <c r="E1897" s="49">
        <f t="shared" si="15042"/>
        <v>0</v>
      </c>
      <c r="F1897" s="231">
        <f t="shared" si="15043"/>
        <v>0</v>
      </c>
      <c r="K1897" s="162"/>
    </row>
    <row r="1898" spans="1:11" s="49" customFormat="1" ht="18">
      <c r="A1898" s="447" t="s">
        <v>1888</v>
      </c>
      <c r="B1898" s="452"/>
      <c r="C1898" s="452"/>
      <c r="D1898" s="450" t="s">
        <v>129</v>
      </c>
      <c r="E1898" s="49">
        <f t="shared" si="15042"/>
        <v>0</v>
      </c>
      <c r="F1898" s="231">
        <f t="shared" si="15043"/>
        <v>0</v>
      </c>
      <c r="G1898" s="298"/>
      <c r="H1898" s="298"/>
    </row>
    <row r="1899" spans="1:11" s="49" customFormat="1" ht="18.75">
      <c r="A1899" s="447" t="s">
        <v>1707</v>
      </c>
      <c r="B1899" s="449"/>
      <c r="C1899" s="449"/>
      <c r="D1899" s="450" t="s">
        <v>129</v>
      </c>
      <c r="E1899" s="49">
        <f t="shared" si="15042"/>
        <v>0</v>
      </c>
      <c r="F1899" s="231">
        <f t="shared" si="15043"/>
        <v>0</v>
      </c>
      <c r="G1899" s="298"/>
      <c r="H1899" s="298"/>
    </row>
    <row r="1900" spans="1:11" s="49" customFormat="1" ht="18">
      <c r="A1900" s="447" t="s">
        <v>3640</v>
      </c>
      <c r="B1900" s="453"/>
      <c r="C1900" s="453"/>
      <c r="D1900" s="287" t="s">
        <v>130</v>
      </c>
      <c r="E1900" s="49">
        <f t="shared" si="15042"/>
        <v>10</v>
      </c>
      <c r="F1900" s="231">
        <f t="shared" si="15043"/>
        <v>0</v>
      </c>
      <c r="K1900" s="317"/>
    </row>
    <row r="1901" spans="1:11" s="49" customFormat="1" ht="18">
      <c r="A1901" s="447" t="s">
        <v>533</v>
      </c>
      <c r="B1901" s="452"/>
      <c r="C1901" s="452"/>
      <c r="D1901" s="450" t="s">
        <v>129</v>
      </c>
      <c r="E1901" s="49">
        <f t="shared" si="15042"/>
        <v>1</v>
      </c>
      <c r="F1901" s="231">
        <f t="shared" si="15043"/>
        <v>0</v>
      </c>
    </row>
    <row r="1902" spans="1:11" s="49" customFormat="1" ht="18">
      <c r="A1902" s="447" t="s">
        <v>1893</v>
      </c>
      <c r="B1902" s="452"/>
      <c r="C1902" s="452"/>
      <c r="D1902" s="1" t="s">
        <v>131</v>
      </c>
      <c r="E1902" s="49">
        <f t="shared" si="15042"/>
        <v>7</v>
      </c>
      <c r="F1902" s="231">
        <f t="shared" si="15043"/>
        <v>1</v>
      </c>
      <c r="G1902" s="298"/>
      <c r="H1902" s="298"/>
      <c r="I1902" s="49">
        <v>1</v>
      </c>
    </row>
    <row r="1903" spans="1:11" s="49" customFormat="1" ht="18">
      <c r="A1903" s="447" t="s">
        <v>3522</v>
      </c>
      <c r="B1903" s="453"/>
      <c r="C1903" s="453"/>
      <c r="D1903" s="450" t="s">
        <v>129</v>
      </c>
      <c r="E1903" s="49">
        <f t="shared" si="15042"/>
        <v>0</v>
      </c>
      <c r="F1903" s="231">
        <f t="shared" si="15043"/>
        <v>0</v>
      </c>
      <c r="G1903" s="298"/>
      <c r="H1903" s="298"/>
    </row>
    <row r="1904" spans="1:11" s="49" customFormat="1" ht="18">
      <c r="A1904" s="447" t="s">
        <v>3665</v>
      </c>
      <c r="B1904" s="452"/>
      <c r="C1904" s="452"/>
      <c r="D1904" s="450" t="s">
        <v>129</v>
      </c>
      <c r="E1904" s="49">
        <f t="shared" si="15042"/>
        <v>0</v>
      </c>
      <c r="F1904" s="231">
        <f t="shared" si="15043"/>
        <v>0</v>
      </c>
      <c r="G1904" s="298"/>
      <c r="H1904" s="298"/>
    </row>
    <row r="1905" spans="1:11" s="49" customFormat="1" ht="18">
      <c r="A1905" s="447" t="s">
        <v>2186</v>
      </c>
      <c r="B1905" s="452"/>
      <c r="C1905" s="452"/>
      <c r="D1905" s="450" t="s">
        <v>129</v>
      </c>
      <c r="E1905" s="49">
        <f t="shared" si="15042"/>
        <v>0</v>
      </c>
      <c r="F1905" s="231">
        <f t="shared" si="15043"/>
        <v>15</v>
      </c>
      <c r="G1905" s="298"/>
      <c r="H1905" s="298">
        <v>15</v>
      </c>
      <c r="K1905" s="162"/>
    </row>
    <row r="1906" spans="1:11" s="49" customFormat="1" ht="18">
      <c r="A1906" s="447" t="s">
        <v>2973</v>
      </c>
      <c r="B1906" s="453"/>
      <c r="C1906" s="453"/>
      <c r="D1906" s="450" t="s">
        <v>129</v>
      </c>
      <c r="E1906" s="49">
        <f t="shared" si="15042"/>
        <v>2</v>
      </c>
      <c r="F1906" s="231">
        <f t="shared" si="15043"/>
        <v>0</v>
      </c>
      <c r="G1906" s="298"/>
      <c r="H1906" s="298"/>
    </row>
    <row r="1907" spans="1:11" s="49" customFormat="1" ht="18">
      <c r="A1907" s="460" t="s">
        <v>2399</v>
      </c>
      <c r="B1907" s="453"/>
      <c r="C1907" s="453"/>
      <c r="D1907" s="450" t="s">
        <v>129</v>
      </c>
      <c r="E1907" s="49">
        <f t="shared" si="15042"/>
        <v>0</v>
      </c>
      <c r="F1907" s="231">
        <f t="shared" si="15043"/>
        <v>0</v>
      </c>
      <c r="G1907" s="298"/>
      <c r="H1907" s="298"/>
    </row>
    <row r="1908" spans="1:11" s="49" customFormat="1" ht="18">
      <c r="A1908" s="447" t="s">
        <v>2380</v>
      </c>
      <c r="B1908" s="452"/>
      <c r="C1908" s="452"/>
      <c r="D1908" s="450" t="s">
        <v>137</v>
      </c>
      <c r="E1908" s="49">
        <f t="shared" si="15042"/>
        <v>32</v>
      </c>
      <c r="F1908" s="231">
        <f t="shared" si="15043"/>
        <v>5</v>
      </c>
      <c r="G1908" s="298"/>
      <c r="H1908" s="298"/>
      <c r="I1908" s="49">
        <v>5</v>
      </c>
    </row>
    <row r="1909" spans="1:11" s="49" customFormat="1" ht="18">
      <c r="A1909" s="447" t="s">
        <v>696</v>
      </c>
      <c r="B1909" s="451"/>
      <c r="C1909" s="451"/>
      <c r="D1909" s="450" t="s">
        <v>137</v>
      </c>
      <c r="E1909" s="49">
        <f t="shared" si="15042"/>
        <v>11</v>
      </c>
      <c r="F1909" s="231">
        <f t="shared" si="15043"/>
        <v>9</v>
      </c>
      <c r="G1909" s="298"/>
      <c r="H1909" s="298"/>
      <c r="J1909" s="49">
        <v>9</v>
      </c>
    </row>
    <row r="1910" spans="1:11" s="49" customFormat="1" ht="18">
      <c r="A1910" s="447" t="s">
        <v>2377</v>
      </c>
      <c r="B1910" s="453"/>
      <c r="C1910" s="453"/>
      <c r="D1910" s="450" t="s">
        <v>129</v>
      </c>
      <c r="E1910" s="49">
        <f t="shared" si="15042"/>
        <v>0</v>
      </c>
      <c r="F1910" s="231">
        <f t="shared" si="15043"/>
        <v>0</v>
      </c>
      <c r="G1910" s="298"/>
      <c r="H1910" s="298"/>
    </row>
    <row r="1911" spans="1:11" s="49" customFormat="1" ht="18">
      <c r="A1911" s="447" t="s">
        <v>2043</v>
      </c>
      <c r="B1911" s="452"/>
      <c r="C1911" s="452"/>
      <c r="D1911" s="287" t="s">
        <v>130</v>
      </c>
      <c r="E1911" s="49">
        <f t="shared" si="15042"/>
        <v>5</v>
      </c>
      <c r="F1911" s="231">
        <f t="shared" si="15043"/>
        <v>0</v>
      </c>
      <c r="G1911" s="298"/>
      <c r="H1911" s="298"/>
      <c r="K1911" s="162"/>
    </row>
    <row r="1912" spans="1:11" s="49" customFormat="1" ht="18">
      <c r="A1912" s="447" t="s">
        <v>463</v>
      </c>
      <c r="B1912" s="452"/>
      <c r="C1912" s="452"/>
      <c r="D1912" s="450" t="s">
        <v>129</v>
      </c>
      <c r="E1912" s="49">
        <f t="shared" si="15042"/>
        <v>0</v>
      </c>
      <c r="F1912" s="231">
        <f t="shared" si="15043"/>
        <v>0</v>
      </c>
      <c r="G1912" s="298"/>
      <c r="H1912" s="298"/>
    </row>
    <row r="1913" spans="1:11" s="49" customFormat="1" ht="18">
      <c r="A1913" s="447" t="s">
        <v>3705</v>
      </c>
      <c r="B1913" s="452"/>
      <c r="C1913" s="452"/>
      <c r="D1913" s="450" t="s">
        <v>129</v>
      </c>
      <c r="E1913" s="49">
        <f t="shared" si="15042"/>
        <v>0</v>
      </c>
      <c r="F1913" s="231">
        <f t="shared" si="15043"/>
        <v>0</v>
      </c>
      <c r="K1913" s="162"/>
    </row>
    <row r="1914" spans="1:11" s="49" customFormat="1" ht="18">
      <c r="A1914" s="447" t="s">
        <v>3046</v>
      </c>
      <c r="B1914" s="452"/>
      <c r="C1914" s="452"/>
      <c r="D1914" s="450" t="s">
        <v>129</v>
      </c>
      <c r="E1914" s="49">
        <f t="shared" si="15042"/>
        <v>0</v>
      </c>
      <c r="F1914" s="231">
        <f t="shared" si="15043"/>
        <v>0</v>
      </c>
    </row>
    <row r="1915" spans="1:11" s="49" customFormat="1" ht="18">
      <c r="A1915" s="447" t="s">
        <v>2351</v>
      </c>
      <c r="B1915" s="452"/>
      <c r="C1915" s="451"/>
      <c r="D1915" s="1" t="s">
        <v>131</v>
      </c>
      <c r="E1915" s="49">
        <f t="shared" si="15042"/>
        <v>4</v>
      </c>
      <c r="F1915" s="231">
        <f t="shared" si="15043"/>
        <v>0</v>
      </c>
      <c r="G1915" s="298"/>
      <c r="H1915" s="298"/>
    </row>
    <row r="1916" spans="1:11" s="49" customFormat="1" ht="18.75">
      <c r="A1916" s="447" t="s">
        <v>557</v>
      </c>
      <c r="B1916" s="448"/>
      <c r="C1916" s="449"/>
      <c r="D1916" s="1" t="s">
        <v>131</v>
      </c>
      <c r="E1916" s="49">
        <f t="shared" si="15042"/>
        <v>8</v>
      </c>
      <c r="F1916" s="231">
        <f t="shared" si="15043"/>
        <v>0</v>
      </c>
      <c r="G1916" s="298"/>
      <c r="H1916" s="298"/>
    </row>
    <row r="1917" spans="1:11" s="49" customFormat="1" ht="18.75">
      <c r="A1917" s="447" t="s">
        <v>470</v>
      </c>
      <c r="B1917" s="449"/>
      <c r="C1917" s="449"/>
      <c r="D1917" s="450" t="s">
        <v>138</v>
      </c>
      <c r="E1917" s="49">
        <f t="shared" ref="E1917:E1980" si="15044">COUNTIF($A$1131:$BHE$1204,A1917)</f>
        <v>115</v>
      </c>
      <c r="F1917" s="231">
        <f t="shared" ref="F1917:F1980" si="15045">SUM(G1917:K1917)</f>
        <v>0</v>
      </c>
      <c r="G1917" s="298"/>
      <c r="H1917" s="298"/>
    </row>
    <row r="1918" spans="1:11" s="49" customFormat="1" ht="18">
      <c r="A1918" s="447" t="s">
        <v>910</v>
      </c>
      <c r="B1918" s="452"/>
      <c r="C1918" s="452"/>
      <c r="D1918" s="450" t="s">
        <v>129</v>
      </c>
      <c r="E1918" s="49">
        <f t="shared" si="15044"/>
        <v>0</v>
      </c>
      <c r="F1918" s="231">
        <f t="shared" si="15045"/>
        <v>0</v>
      </c>
      <c r="K1918" s="162"/>
    </row>
    <row r="1919" spans="1:11" s="49" customFormat="1" ht="18">
      <c r="A1919" s="447" t="s">
        <v>3606</v>
      </c>
      <c r="B1919" s="452"/>
      <c r="C1919" s="452"/>
      <c r="D1919" s="450" t="s">
        <v>129</v>
      </c>
      <c r="E1919" s="49">
        <f t="shared" si="15044"/>
        <v>0</v>
      </c>
      <c r="F1919" s="231">
        <f t="shared" si="15045"/>
        <v>0</v>
      </c>
      <c r="G1919" s="298"/>
      <c r="H1919" s="298"/>
    </row>
    <row r="1920" spans="1:11" s="49" customFormat="1" ht="18">
      <c r="A1920" s="447" t="s">
        <v>3065</v>
      </c>
      <c r="B1920" s="453"/>
      <c r="C1920" s="453"/>
      <c r="D1920" s="450" t="s">
        <v>129</v>
      </c>
      <c r="E1920" s="49">
        <f t="shared" si="15044"/>
        <v>0</v>
      </c>
      <c r="F1920" s="231">
        <f t="shared" si="15045"/>
        <v>0</v>
      </c>
      <c r="K1920" s="162"/>
    </row>
    <row r="1921" spans="1:10" s="49" customFormat="1" ht="18">
      <c r="A1921" s="447" t="s">
        <v>589</v>
      </c>
      <c r="B1921" s="452"/>
      <c r="C1921" s="451"/>
      <c r="D1921" s="1" t="s">
        <v>131</v>
      </c>
      <c r="E1921" s="49">
        <f t="shared" si="15044"/>
        <v>1</v>
      </c>
      <c r="F1921" s="231">
        <f t="shared" si="15045"/>
        <v>0</v>
      </c>
      <c r="G1921" s="298"/>
      <c r="H1921" s="298"/>
    </row>
    <row r="1922" spans="1:10" s="49" customFormat="1" ht="18.75">
      <c r="A1922" s="447" t="s">
        <v>2342</v>
      </c>
      <c r="B1922" s="449"/>
      <c r="C1922" s="449"/>
      <c r="D1922" s="450" t="s">
        <v>139</v>
      </c>
      <c r="E1922" s="49">
        <f t="shared" si="15044"/>
        <v>24</v>
      </c>
      <c r="F1922" s="231">
        <f t="shared" si="15045"/>
        <v>40</v>
      </c>
      <c r="G1922" s="298"/>
      <c r="H1922" s="298"/>
      <c r="I1922" s="49">
        <v>40</v>
      </c>
    </row>
    <row r="1923" spans="1:10" s="49" customFormat="1" ht="18">
      <c r="A1923" s="447" t="s">
        <v>2392</v>
      </c>
      <c r="B1923" s="452"/>
      <c r="C1923" s="452"/>
      <c r="D1923" s="287" t="s">
        <v>130</v>
      </c>
      <c r="E1923" s="49">
        <f t="shared" si="15044"/>
        <v>7</v>
      </c>
      <c r="F1923" s="231">
        <f t="shared" si="15045"/>
        <v>0</v>
      </c>
      <c r="G1923" s="298"/>
      <c r="H1923" s="298"/>
    </row>
    <row r="1924" spans="1:10" s="49" customFormat="1" ht="18.75">
      <c r="A1924" s="447" t="s">
        <v>1300</v>
      </c>
      <c r="B1924" s="448"/>
      <c r="C1924" s="449"/>
      <c r="D1924" s="1" t="s">
        <v>131</v>
      </c>
      <c r="E1924" s="49">
        <f t="shared" si="15044"/>
        <v>4</v>
      </c>
      <c r="F1924" s="231">
        <f t="shared" si="15045"/>
        <v>11</v>
      </c>
      <c r="G1924" s="298"/>
      <c r="H1924" s="298"/>
      <c r="I1924" s="49">
        <v>9</v>
      </c>
      <c r="J1924" s="49">
        <v>2</v>
      </c>
    </row>
    <row r="1925" spans="1:10" s="49" customFormat="1" ht="18.75">
      <c r="A1925" s="456" t="s">
        <v>1711</v>
      </c>
      <c r="B1925" s="449"/>
      <c r="C1925" s="449"/>
      <c r="D1925" s="450" t="s">
        <v>137</v>
      </c>
      <c r="E1925" s="49">
        <f t="shared" si="15044"/>
        <v>27</v>
      </c>
      <c r="F1925" s="231">
        <f t="shared" si="15045"/>
        <v>4</v>
      </c>
      <c r="G1925" s="298"/>
      <c r="H1925" s="298"/>
      <c r="I1925" s="49">
        <v>4</v>
      </c>
    </row>
    <row r="1926" spans="1:10" s="49" customFormat="1" ht="18">
      <c r="A1926" s="447" t="s">
        <v>3028</v>
      </c>
      <c r="B1926" s="452"/>
      <c r="C1926" s="452"/>
      <c r="D1926" s="450" t="s">
        <v>129</v>
      </c>
      <c r="E1926" s="49">
        <f t="shared" si="15044"/>
        <v>0</v>
      </c>
      <c r="F1926" s="231">
        <f t="shared" si="15045"/>
        <v>0</v>
      </c>
      <c r="G1926" s="298"/>
      <c r="H1926" s="298"/>
    </row>
    <row r="1927" spans="1:10" s="49" customFormat="1" ht="18">
      <c r="A1927" s="447" t="s">
        <v>3353</v>
      </c>
      <c r="B1927" s="451"/>
      <c r="C1927" s="451"/>
      <c r="D1927" s="450" t="s">
        <v>132</v>
      </c>
      <c r="E1927" s="49">
        <f t="shared" si="15044"/>
        <v>22</v>
      </c>
      <c r="F1927" s="231">
        <f t="shared" si="15045"/>
        <v>2</v>
      </c>
      <c r="G1927" s="298"/>
      <c r="H1927" s="298"/>
      <c r="I1927" s="49">
        <v>2</v>
      </c>
    </row>
    <row r="1928" spans="1:10" s="49" customFormat="1" ht="18">
      <c r="A1928" s="447" t="s">
        <v>2837</v>
      </c>
      <c r="B1928" s="452"/>
      <c r="C1928" s="452"/>
      <c r="D1928" s="450" t="s">
        <v>129</v>
      </c>
      <c r="E1928" s="49">
        <f t="shared" si="15044"/>
        <v>0</v>
      </c>
      <c r="F1928" s="231">
        <f t="shared" si="15045"/>
        <v>0</v>
      </c>
      <c r="G1928" s="298"/>
      <c r="H1928" s="298"/>
    </row>
    <row r="1929" spans="1:10" s="49" customFormat="1" ht="18">
      <c r="A1929" s="447" t="s">
        <v>2437</v>
      </c>
      <c r="B1929" s="452"/>
      <c r="C1929" s="452"/>
      <c r="D1929" s="450" t="s">
        <v>129</v>
      </c>
      <c r="E1929" s="49">
        <f t="shared" si="15044"/>
        <v>1</v>
      </c>
      <c r="F1929" s="231">
        <f t="shared" si="15045"/>
        <v>40</v>
      </c>
      <c r="G1929" s="298"/>
      <c r="H1929" s="298"/>
      <c r="I1929" s="49">
        <v>23</v>
      </c>
      <c r="J1929" s="49">
        <v>17</v>
      </c>
    </row>
    <row r="1930" spans="1:10" s="49" customFormat="1" ht="18">
      <c r="A1930" s="447" t="s">
        <v>1900</v>
      </c>
      <c r="B1930" s="451"/>
      <c r="C1930" s="451"/>
      <c r="D1930" s="450" t="s">
        <v>129</v>
      </c>
      <c r="E1930" s="49">
        <f t="shared" si="15044"/>
        <v>2</v>
      </c>
      <c r="F1930" s="231">
        <f t="shared" si="15045"/>
        <v>0</v>
      </c>
      <c r="G1930" s="298"/>
      <c r="H1930" s="298"/>
    </row>
    <row r="1931" spans="1:10" s="49" customFormat="1" ht="18">
      <c r="A1931" s="447" t="s">
        <v>3424</v>
      </c>
      <c r="B1931" s="451"/>
      <c r="C1931" s="451"/>
      <c r="D1931" s="450" t="s">
        <v>129</v>
      </c>
      <c r="E1931" s="49">
        <f t="shared" si="15044"/>
        <v>0</v>
      </c>
      <c r="F1931" s="231">
        <f t="shared" si="15045"/>
        <v>0</v>
      </c>
      <c r="G1931" s="298"/>
      <c r="H1931" s="298"/>
    </row>
    <row r="1932" spans="1:10" s="49" customFormat="1" ht="18">
      <c r="A1932" s="447" t="s">
        <v>3408</v>
      </c>
      <c r="B1932" s="452"/>
      <c r="C1932" s="452"/>
      <c r="D1932" s="450" t="s">
        <v>129</v>
      </c>
      <c r="E1932" s="49">
        <f t="shared" si="15044"/>
        <v>0</v>
      </c>
      <c r="F1932" s="231">
        <f t="shared" si="15045"/>
        <v>0</v>
      </c>
      <c r="G1932" s="298"/>
      <c r="H1932" s="298"/>
    </row>
    <row r="1933" spans="1:10" s="49" customFormat="1" ht="18.75">
      <c r="A1933" s="447" t="s">
        <v>515</v>
      </c>
      <c r="B1933" s="449"/>
      <c r="C1933" s="449"/>
      <c r="D1933" s="450" t="s">
        <v>139</v>
      </c>
      <c r="E1933" s="49">
        <f t="shared" si="15044"/>
        <v>114</v>
      </c>
      <c r="F1933" s="231">
        <f t="shared" si="15045"/>
        <v>2</v>
      </c>
      <c r="G1933" s="298"/>
      <c r="H1933" s="298"/>
      <c r="I1933" s="49">
        <v>2</v>
      </c>
    </row>
    <row r="1934" spans="1:10" s="49" customFormat="1" ht="18">
      <c r="A1934" s="447" t="s">
        <v>3406</v>
      </c>
      <c r="B1934" s="452"/>
      <c r="C1934" s="452"/>
      <c r="D1934" s="450" t="s">
        <v>129</v>
      </c>
      <c r="E1934" s="49">
        <f t="shared" si="15044"/>
        <v>0</v>
      </c>
      <c r="F1934" s="231">
        <f t="shared" si="15045"/>
        <v>0</v>
      </c>
      <c r="G1934" s="298"/>
      <c r="H1934" s="298"/>
    </row>
    <row r="1935" spans="1:10" s="49" customFormat="1" ht="18">
      <c r="A1935" s="447" t="s">
        <v>2358</v>
      </c>
      <c r="B1935" s="452"/>
      <c r="C1935" s="452"/>
      <c r="D1935" s="450" t="s">
        <v>135</v>
      </c>
      <c r="E1935" s="49">
        <f t="shared" si="15044"/>
        <v>6</v>
      </c>
      <c r="F1935" s="231">
        <f t="shared" si="15045"/>
        <v>0</v>
      </c>
      <c r="G1935" s="298"/>
      <c r="H1935" s="298"/>
    </row>
    <row r="1936" spans="1:10" s="49" customFormat="1" ht="18">
      <c r="A1936" s="447" t="s">
        <v>2430</v>
      </c>
      <c r="B1936" s="452"/>
      <c r="C1936" s="452"/>
      <c r="D1936" s="450" t="s">
        <v>132</v>
      </c>
      <c r="E1936" s="49">
        <f t="shared" si="15044"/>
        <v>3</v>
      </c>
      <c r="F1936" s="231">
        <f t="shared" si="15045"/>
        <v>3</v>
      </c>
      <c r="G1936" s="298"/>
      <c r="H1936" s="298">
        <v>3</v>
      </c>
    </row>
    <row r="1937" spans="1:11" s="49" customFormat="1" ht="18">
      <c r="A1937" s="447" t="s">
        <v>3681</v>
      </c>
      <c r="B1937" s="453"/>
      <c r="C1937" s="453"/>
      <c r="D1937" s="450" t="s">
        <v>129</v>
      </c>
      <c r="E1937" s="49">
        <f t="shared" si="15044"/>
        <v>2</v>
      </c>
      <c r="F1937" s="231">
        <f t="shared" si="15045"/>
        <v>0</v>
      </c>
      <c r="G1937" s="298"/>
      <c r="H1937" s="298"/>
    </row>
    <row r="1938" spans="1:11" s="49" customFormat="1" ht="18.75">
      <c r="A1938" s="447" t="s">
        <v>943</v>
      </c>
      <c r="B1938" s="448"/>
      <c r="C1938" s="449"/>
      <c r="D1938" s="450" t="s">
        <v>138</v>
      </c>
      <c r="E1938" s="49">
        <f t="shared" si="15044"/>
        <v>22</v>
      </c>
      <c r="F1938" s="231">
        <f t="shared" si="15045"/>
        <v>45</v>
      </c>
      <c r="G1938" s="298"/>
      <c r="H1938" s="298"/>
      <c r="I1938" s="49">
        <v>29</v>
      </c>
      <c r="J1938" s="49">
        <v>16</v>
      </c>
    </row>
    <row r="1939" spans="1:11" s="49" customFormat="1" ht="18.75">
      <c r="A1939" s="447" t="s">
        <v>2008</v>
      </c>
      <c r="B1939" s="449"/>
      <c r="C1939" s="449"/>
      <c r="D1939" s="450" t="s">
        <v>136</v>
      </c>
      <c r="E1939" s="49">
        <f t="shared" si="15044"/>
        <v>33</v>
      </c>
      <c r="F1939" s="231">
        <f t="shared" si="15045"/>
        <v>0</v>
      </c>
      <c r="K1939" s="162"/>
    </row>
    <row r="1940" spans="1:11" s="49" customFormat="1" ht="18">
      <c r="A1940" s="447" t="s">
        <v>2841</v>
      </c>
      <c r="B1940" s="451"/>
      <c r="C1940" s="451"/>
      <c r="D1940" s="450" t="s">
        <v>132</v>
      </c>
      <c r="E1940" s="49">
        <f t="shared" si="15044"/>
        <v>14</v>
      </c>
      <c r="F1940" s="231">
        <f t="shared" si="15045"/>
        <v>4</v>
      </c>
      <c r="G1940" s="298"/>
      <c r="H1940" s="298"/>
      <c r="I1940" s="49">
        <v>4</v>
      </c>
    </row>
    <row r="1941" spans="1:11" s="49" customFormat="1" ht="18">
      <c r="A1941" s="447" t="s">
        <v>3474</v>
      </c>
      <c r="B1941" s="452"/>
      <c r="C1941" s="452"/>
      <c r="D1941" s="450" t="s">
        <v>129</v>
      </c>
      <c r="E1941" s="49">
        <f t="shared" si="15044"/>
        <v>1</v>
      </c>
      <c r="F1941" s="231">
        <f t="shared" si="15045"/>
        <v>0</v>
      </c>
      <c r="G1941" s="298"/>
      <c r="H1941" s="298"/>
    </row>
    <row r="1942" spans="1:11" s="49" customFormat="1" ht="18.75">
      <c r="A1942" s="447" t="s">
        <v>1660</v>
      </c>
      <c r="B1942" s="449"/>
      <c r="C1942" s="449"/>
      <c r="D1942" s="450" t="s">
        <v>135</v>
      </c>
      <c r="E1942" s="49">
        <f t="shared" si="15044"/>
        <v>56</v>
      </c>
      <c r="F1942" s="231">
        <f t="shared" si="15045"/>
        <v>71</v>
      </c>
      <c r="G1942" s="298"/>
      <c r="H1942" s="298">
        <v>71</v>
      </c>
    </row>
    <row r="1943" spans="1:11" s="49" customFormat="1" ht="18">
      <c r="A1943" s="447" t="s">
        <v>3583</v>
      </c>
      <c r="B1943" s="452"/>
      <c r="C1943" s="452"/>
      <c r="D1943" s="450" t="s">
        <v>129</v>
      </c>
      <c r="E1943" s="49">
        <f t="shared" si="15044"/>
        <v>0</v>
      </c>
      <c r="F1943" s="231">
        <f t="shared" si="15045"/>
        <v>0</v>
      </c>
      <c r="G1943" s="298"/>
      <c r="H1943" s="298"/>
    </row>
    <row r="1944" spans="1:11" s="49" customFormat="1" ht="18">
      <c r="A1944" s="447" t="s">
        <v>2313</v>
      </c>
      <c r="B1944" s="452"/>
      <c r="C1944" s="452"/>
      <c r="D1944" s="287" t="s">
        <v>130</v>
      </c>
      <c r="E1944" s="49">
        <f t="shared" si="15044"/>
        <v>6</v>
      </c>
      <c r="F1944" s="231">
        <f t="shared" si="15045"/>
        <v>0</v>
      </c>
      <c r="G1944" s="298"/>
      <c r="H1944" s="298"/>
    </row>
    <row r="1945" spans="1:11" s="49" customFormat="1" ht="18">
      <c r="A1945" s="447" t="s">
        <v>1623</v>
      </c>
      <c r="B1945" s="453"/>
      <c r="C1945" s="453"/>
      <c r="D1945" s="450" t="s">
        <v>136</v>
      </c>
      <c r="E1945" s="49">
        <f t="shared" si="15044"/>
        <v>23</v>
      </c>
      <c r="F1945" s="231">
        <f t="shared" si="15045"/>
        <v>145</v>
      </c>
      <c r="G1945" s="298"/>
      <c r="H1945" s="298">
        <v>112</v>
      </c>
      <c r="I1945" s="49">
        <v>33</v>
      </c>
    </row>
    <row r="1946" spans="1:11" s="49" customFormat="1" ht="18">
      <c r="A1946" s="447" t="s">
        <v>1877</v>
      </c>
      <c r="B1946" s="452"/>
      <c r="C1946" s="452"/>
      <c r="D1946" s="287" t="s">
        <v>130</v>
      </c>
      <c r="E1946" s="49">
        <f t="shared" si="15044"/>
        <v>27</v>
      </c>
      <c r="F1946" s="231">
        <f t="shared" si="15045"/>
        <v>3</v>
      </c>
      <c r="G1946" s="298"/>
      <c r="H1946" s="298">
        <v>3</v>
      </c>
    </row>
    <row r="1947" spans="1:11" s="49" customFormat="1" ht="18">
      <c r="A1947" s="447" t="s">
        <v>1331</v>
      </c>
      <c r="B1947" s="453"/>
      <c r="C1947" s="453"/>
      <c r="D1947" s="450" t="s">
        <v>135</v>
      </c>
      <c r="E1947" s="49">
        <f t="shared" si="15044"/>
        <v>7</v>
      </c>
      <c r="F1947" s="231">
        <f t="shared" si="15045"/>
        <v>11</v>
      </c>
      <c r="G1947" s="298"/>
      <c r="H1947" s="298"/>
      <c r="J1947" s="49">
        <v>11</v>
      </c>
    </row>
    <row r="1948" spans="1:11" s="49" customFormat="1" ht="18">
      <c r="A1948" s="447" t="s">
        <v>486</v>
      </c>
      <c r="B1948" s="451"/>
      <c r="C1948" s="451"/>
      <c r="D1948" s="450" t="s">
        <v>135</v>
      </c>
      <c r="E1948" s="49">
        <f t="shared" si="15044"/>
        <v>8</v>
      </c>
      <c r="F1948" s="231">
        <f t="shared" si="15045"/>
        <v>0</v>
      </c>
      <c r="G1948" s="298"/>
      <c r="H1948" s="298"/>
    </row>
    <row r="1949" spans="1:11" s="49" customFormat="1" ht="18.75">
      <c r="A1949" s="447" t="s">
        <v>518</v>
      </c>
      <c r="B1949" s="448"/>
      <c r="C1949" s="449"/>
      <c r="D1949" s="450" t="s">
        <v>138</v>
      </c>
      <c r="E1949" s="49">
        <f t="shared" si="15044"/>
        <v>167</v>
      </c>
      <c r="F1949" s="231">
        <f t="shared" si="15045"/>
        <v>0</v>
      </c>
      <c r="G1949" s="298"/>
      <c r="H1949" s="298"/>
    </row>
    <row r="1950" spans="1:11" s="49" customFormat="1" ht="18">
      <c r="A1950" s="447" t="s">
        <v>500</v>
      </c>
      <c r="B1950" s="452"/>
      <c r="C1950" s="451"/>
      <c r="D1950" s="450" t="s">
        <v>129</v>
      </c>
      <c r="E1950" s="49">
        <f t="shared" si="15044"/>
        <v>32</v>
      </c>
      <c r="F1950" s="231">
        <f t="shared" si="15045"/>
        <v>3</v>
      </c>
      <c r="G1950" s="298"/>
      <c r="H1950" s="298"/>
      <c r="J1950" s="49">
        <v>3</v>
      </c>
      <c r="K1950" s="162"/>
    </row>
    <row r="1951" spans="1:11" s="49" customFormat="1" ht="18">
      <c r="A1951" s="447" t="s">
        <v>3050</v>
      </c>
      <c r="B1951" s="452"/>
      <c r="C1951" s="452"/>
      <c r="D1951" s="450" t="s">
        <v>129</v>
      </c>
      <c r="E1951" s="49">
        <f t="shared" si="15044"/>
        <v>0</v>
      </c>
      <c r="F1951" s="231">
        <f t="shared" si="15045"/>
        <v>0</v>
      </c>
      <c r="K1951" s="162"/>
    </row>
    <row r="1952" spans="1:11" s="49" customFormat="1" ht="18">
      <c r="A1952" s="447" t="s">
        <v>3546</v>
      </c>
      <c r="B1952" s="452"/>
      <c r="C1952" s="452"/>
      <c r="D1952" s="450" t="s">
        <v>129</v>
      </c>
      <c r="E1952" s="49">
        <f t="shared" si="15044"/>
        <v>0</v>
      </c>
      <c r="F1952" s="231">
        <f t="shared" si="15045"/>
        <v>0</v>
      </c>
      <c r="G1952" s="298"/>
      <c r="H1952" s="298"/>
      <c r="K1952" s="162"/>
    </row>
    <row r="1953" spans="1:11" s="49" customFormat="1" ht="18.75">
      <c r="A1953" s="447" t="s">
        <v>1985</v>
      </c>
      <c r="B1953" s="449"/>
      <c r="C1953" s="449"/>
      <c r="D1953" s="450" t="s">
        <v>134</v>
      </c>
      <c r="E1953" s="49">
        <f t="shared" si="15044"/>
        <v>66</v>
      </c>
      <c r="F1953" s="231">
        <f t="shared" si="15045"/>
        <v>0</v>
      </c>
      <c r="G1953" s="298"/>
      <c r="H1953" s="298"/>
    </row>
    <row r="1954" spans="1:11" s="49" customFormat="1" ht="18">
      <c r="A1954" s="447" t="s">
        <v>3291</v>
      </c>
      <c r="B1954" s="453"/>
      <c r="C1954" s="453"/>
      <c r="D1954" s="450" t="s">
        <v>129</v>
      </c>
      <c r="E1954" s="49">
        <f t="shared" si="15044"/>
        <v>0</v>
      </c>
      <c r="F1954" s="231">
        <f t="shared" si="15045"/>
        <v>0</v>
      </c>
      <c r="G1954" s="298"/>
      <c r="H1954" s="298"/>
    </row>
    <row r="1955" spans="1:11" s="49" customFormat="1" ht="18">
      <c r="A1955" s="447" t="s">
        <v>3498</v>
      </c>
      <c r="B1955" s="451"/>
      <c r="C1955" s="451"/>
      <c r="D1955" s="450" t="s">
        <v>129</v>
      </c>
      <c r="E1955" s="49">
        <f t="shared" si="15044"/>
        <v>0</v>
      </c>
      <c r="F1955" s="231">
        <f t="shared" si="15045"/>
        <v>0</v>
      </c>
      <c r="G1955" s="298"/>
      <c r="H1955" s="298"/>
      <c r="K1955" s="162"/>
    </row>
    <row r="1956" spans="1:11" s="49" customFormat="1" ht="18.75">
      <c r="A1956" s="447" t="s">
        <v>531</v>
      </c>
      <c r="B1956" s="449"/>
      <c r="C1956" s="449"/>
      <c r="D1956" s="450" t="s">
        <v>133</v>
      </c>
      <c r="E1956" s="49">
        <f t="shared" si="15044"/>
        <v>12</v>
      </c>
      <c r="F1956" s="231">
        <f t="shared" si="15045"/>
        <v>0</v>
      </c>
      <c r="G1956" s="298"/>
      <c r="H1956" s="298"/>
    </row>
    <row r="1957" spans="1:11" s="49" customFormat="1" ht="18.75">
      <c r="A1957" s="447" t="s">
        <v>3684</v>
      </c>
      <c r="B1957" s="449"/>
      <c r="C1957" s="449"/>
      <c r="D1957" s="450" t="s">
        <v>129</v>
      </c>
      <c r="E1957" s="49">
        <f t="shared" si="15044"/>
        <v>0</v>
      </c>
      <c r="F1957" s="231">
        <f t="shared" si="15045"/>
        <v>0</v>
      </c>
      <c r="G1957" s="298"/>
      <c r="H1957" s="298"/>
    </row>
    <row r="1958" spans="1:11" s="49" customFormat="1" ht="18">
      <c r="A1958" s="447" t="s">
        <v>478</v>
      </c>
      <c r="B1958" s="451"/>
      <c r="C1958" s="451"/>
      <c r="D1958" s="1" t="s">
        <v>131</v>
      </c>
      <c r="E1958" s="49">
        <f t="shared" si="15044"/>
        <v>1</v>
      </c>
      <c r="F1958" s="231">
        <f t="shared" si="15045"/>
        <v>0</v>
      </c>
      <c r="G1958" s="298"/>
      <c r="H1958" s="298"/>
    </row>
    <row r="1959" spans="1:11" s="49" customFormat="1" ht="18">
      <c r="A1959" s="447" t="s">
        <v>2395</v>
      </c>
      <c r="B1959" s="452"/>
      <c r="C1959" s="452"/>
      <c r="D1959" s="450" t="s">
        <v>129</v>
      </c>
      <c r="E1959" s="49">
        <f t="shared" si="15044"/>
        <v>6</v>
      </c>
      <c r="F1959" s="231">
        <f t="shared" si="15045"/>
        <v>0</v>
      </c>
      <c r="G1959" s="298"/>
      <c r="H1959" s="298"/>
    </row>
    <row r="1960" spans="1:11" s="49" customFormat="1" ht="18">
      <c r="A1960" s="447" t="s">
        <v>2939</v>
      </c>
      <c r="B1960" s="452"/>
      <c r="C1960" s="452"/>
      <c r="D1960" s="450" t="s">
        <v>129</v>
      </c>
      <c r="E1960" s="49">
        <f t="shared" si="15044"/>
        <v>0</v>
      </c>
      <c r="F1960" s="231">
        <f t="shared" si="15045"/>
        <v>0</v>
      </c>
      <c r="G1960" s="298"/>
      <c r="H1960" s="298"/>
    </row>
    <row r="1961" spans="1:11" s="49" customFormat="1" ht="18">
      <c r="A1961" s="447" t="s">
        <v>3638</v>
      </c>
      <c r="B1961" s="452"/>
      <c r="C1961" s="452"/>
      <c r="D1961" s="450" t="s">
        <v>129</v>
      </c>
      <c r="E1961" s="49">
        <f t="shared" si="15044"/>
        <v>0</v>
      </c>
      <c r="F1961" s="231">
        <f t="shared" si="15045"/>
        <v>0</v>
      </c>
    </row>
    <row r="1962" spans="1:11" s="49" customFormat="1" ht="18">
      <c r="A1962" s="447" t="s">
        <v>3637</v>
      </c>
      <c r="B1962" s="452"/>
      <c r="C1962" s="452"/>
      <c r="D1962" s="450" t="s">
        <v>129</v>
      </c>
      <c r="E1962" s="49">
        <f t="shared" si="15044"/>
        <v>0</v>
      </c>
      <c r="F1962" s="231">
        <f t="shared" si="15045"/>
        <v>0</v>
      </c>
      <c r="G1962" s="298"/>
      <c r="H1962" s="298"/>
    </row>
    <row r="1963" spans="1:11" s="49" customFormat="1" ht="18">
      <c r="A1963" s="447" t="s">
        <v>3560</v>
      </c>
      <c r="B1963" s="452"/>
      <c r="C1963" s="452"/>
      <c r="D1963" s="450" t="s">
        <v>129</v>
      </c>
      <c r="E1963" s="49">
        <f t="shared" si="15044"/>
        <v>2</v>
      </c>
      <c r="F1963" s="231">
        <f t="shared" si="15045"/>
        <v>0</v>
      </c>
    </row>
    <row r="1964" spans="1:11" s="49" customFormat="1" ht="18.75">
      <c r="A1964" s="447" t="s">
        <v>1084</v>
      </c>
      <c r="B1964" s="448"/>
      <c r="C1964" s="449"/>
      <c r="D1964" s="450" t="s">
        <v>136</v>
      </c>
      <c r="E1964" s="49">
        <f t="shared" si="15044"/>
        <v>18</v>
      </c>
      <c r="F1964" s="231">
        <f t="shared" si="15045"/>
        <v>3</v>
      </c>
      <c r="G1964" s="298"/>
      <c r="H1964" s="298">
        <v>3</v>
      </c>
    </row>
    <row r="1965" spans="1:11" s="49" customFormat="1" ht="18">
      <c r="A1965" s="447" t="s">
        <v>3517</v>
      </c>
      <c r="B1965" s="452"/>
      <c r="C1965" s="452"/>
      <c r="D1965" s="450" t="s">
        <v>129</v>
      </c>
      <c r="E1965" s="49">
        <f t="shared" si="15044"/>
        <v>0</v>
      </c>
      <c r="F1965" s="231">
        <f t="shared" si="15045"/>
        <v>0</v>
      </c>
      <c r="G1965" s="298"/>
      <c r="H1965" s="298"/>
    </row>
    <row r="1966" spans="1:11" s="49" customFormat="1" ht="18">
      <c r="A1966" s="447" t="s">
        <v>783</v>
      </c>
      <c r="B1966" s="452"/>
      <c r="C1966" s="452"/>
      <c r="D1966" s="450" t="s">
        <v>129</v>
      </c>
      <c r="E1966" s="49">
        <f t="shared" si="15044"/>
        <v>0</v>
      </c>
      <c r="F1966" s="231">
        <f t="shared" si="15045"/>
        <v>0</v>
      </c>
      <c r="G1966" s="298"/>
      <c r="H1966" s="298"/>
    </row>
    <row r="1967" spans="1:11" s="49" customFormat="1" ht="18">
      <c r="A1967" s="447" t="s">
        <v>3552</v>
      </c>
      <c r="B1967" s="452"/>
      <c r="C1967" s="452"/>
      <c r="D1967" s="450" t="s">
        <v>129</v>
      </c>
      <c r="E1967" s="49">
        <f t="shared" si="15044"/>
        <v>0</v>
      </c>
      <c r="F1967" s="231">
        <f t="shared" si="15045"/>
        <v>0</v>
      </c>
      <c r="G1967" s="298"/>
      <c r="H1967" s="298"/>
    </row>
    <row r="1968" spans="1:11" s="49" customFormat="1" ht="18.75">
      <c r="A1968" s="447" t="s">
        <v>2463</v>
      </c>
      <c r="B1968" s="449"/>
      <c r="C1968" s="449"/>
      <c r="D1968" s="450" t="s">
        <v>132</v>
      </c>
      <c r="E1968" s="49">
        <f t="shared" si="15044"/>
        <v>6</v>
      </c>
      <c r="F1968" s="231">
        <f t="shared" si="15045"/>
        <v>3</v>
      </c>
      <c r="I1968" s="49">
        <v>3</v>
      </c>
      <c r="K1968" s="162"/>
    </row>
    <row r="1969" spans="1:11" s="49" customFormat="1" ht="18">
      <c r="A1969" s="456" t="s">
        <v>1996</v>
      </c>
      <c r="B1969" s="451"/>
      <c r="C1969" s="451"/>
      <c r="D1969" s="450" t="s">
        <v>129</v>
      </c>
      <c r="E1969" s="49">
        <f t="shared" si="15044"/>
        <v>0</v>
      </c>
      <c r="F1969" s="231">
        <f t="shared" si="15045"/>
        <v>0</v>
      </c>
      <c r="G1969" s="298"/>
      <c r="H1969" s="298"/>
    </row>
    <row r="1970" spans="1:11" s="49" customFormat="1" ht="18">
      <c r="A1970" s="447" t="s">
        <v>1625</v>
      </c>
      <c r="B1970" s="453"/>
      <c r="C1970" s="453"/>
      <c r="D1970" s="287" t="s">
        <v>130</v>
      </c>
      <c r="E1970" s="49">
        <f t="shared" si="15044"/>
        <v>18</v>
      </c>
      <c r="F1970" s="231">
        <f t="shared" si="15045"/>
        <v>0</v>
      </c>
      <c r="K1970" s="162"/>
    </row>
    <row r="1971" spans="1:11" s="49" customFormat="1" ht="18">
      <c r="A1971" s="447" t="s">
        <v>423</v>
      </c>
      <c r="B1971" s="452"/>
      <c r="C1971" s="452"/>
      <c r="D1971" s="450" t="s">
        <v>132</v>
      </c>
      <c r="E1971" s="49">
        <f t="shared" si="15044"/>
        <v>5</v>
      </c>
      <c r="F1971" s="231">
        <f t="shared" si="15045"/>
        <v>13</v>
      </c>
      <c r="G1971" s="298"/>
      <c r="H1971" s="298"/>
      <c r="I1971" s="49">
        <v>13</v>
      </c>
    </row>
    <row r="1972" spans="1:11" s="49" customFormat="1" ht="18.75">
      <c r="A1972" s="447" t="s">
        <v>3703</v>
      </c>
      <c r="B1972" s="448"/>
      <c r="C1972" s="449"/>
      <c r="D1972" s="450" t="s">
        <v>129</v>
      </c>
      <c r="E1972" s="49">
        <f t="shared" si="15044"/>
        <v>0</v>
      </c>
      <c r="F1972" s="231">
        <f t="shared" si="15045"/>
        <v>0</v>
      </c>
      <c r="K1972" s="162"/>
    </row>
    <row r="1973" spans="1:11" s="49" customFormat="1" ht="18">
      <c r="A1973" s="447" t="s">
        <v>3505</v>
      </c>
      <c r="B1973" s="452"/>
      <c r="C1973" s="452"/>
      <c r="D1973" s="450" t="s">
        <v>129</v>
      </c>
      <c r="E1973" s="49">
        <f t="shared" si="15044"/>
        <v>0</v>
      </c>
      <c r="F1973" s="231">
        <f t="shared" si="15045"/>
        <v>0</v>
      </c>
      <c r="G1973" s="298"/>
      <c r="H1973" s="298"/>
    </row>
    <row r="1974" spans="1:11" s="49" customFormat="1" ht="18">
      <c r="A1974" s="447" t="s">
        <v>2960</v>
      </c>
      <c r="B1974" s="452"/>
      <c r="C1974" s="452"/>
      <c r="D1974" s="450" t="s">
        <v>132</v>
      </c>
      <c r="E1974" s="49">
        <f t="shared" si="15044"/>
        <v>14</v>
      </c>
      <c r="F1974" s="231">
        <f t="shared" si="15045"/>
        <v>85</v>
      </c>
      <c r="H1974" s="49">
        <v>85</v>
      </c>
      <c r="K1974" s="162"/>
    </row>
    <row r="1975" spans="1:11" s="49" customFormat="1" ht="18">
      <c r="A1975" s="447" t="s">
        <v>3388</v>
      </c>
      <c r="B1975" s="452"/>
      <c r="C1975" s="452"/>
      <c r="D1975" s="450" t="s">
        <v>129</v>
      </c>
      <c r="E1975" s="49">
        <f t="shared" si="15044"/>
        <v>0</v>
      </c>
      <c r="F1975" s="231">
        <f t="shared" si="15045"/>
        <v>0</v>
      </c>
      <c r="G1975" s="298"/>
      <c r="H1975" s="298"/>
    </row>
    <row r="1976" spans="1:11" s="49" customFormat="1" ht="18">
      <c r="A1976" s="447" t="s">
        <v>3422</v>
      </c>
      <c r="B1976" s="452"/>
      <c r="C1976" s="452"/>
      <c r="D1976" s="450" t="s">
        <v>129</v>
      </c>
      <c r="E1976" s="49">
        <f t="shared" si="15044"/>
        <v>0</v>
      </c>
      <c r="F1976" s="231">
        <f t="shared" si="15045"/>
        <v>0</v>
      </c>
      <c r="G1976" s="298"/>
      <c r="H1976" s="298"/>
    </row>
    <row r="1977" spans="1:11" s="49" customFormat="1" ht="18">
      <c r="A1977" s="447" t="s">
        <v>3550</v>
      </c>
      <c r="B1977" s="452"/>
      <c r="C1977" s="452"/>
      <c r="D1977" s="450" t="s">
        <v>129</v>
      </c>
      <c r="E1977" s="49">
        <f t="shared" si="15044"/>
        <v>0</v>
      </c>
      <c r="F1977" s="231">
        <f t="shared" si="15045"/>
        <v>0</v>
      </c>
      <c r="G1977" s="298"/>
      <c r="H1977" s="298"/>
    </row>
    <row r="1978" spans="1:11" s="49" customFormat="1" ht="18">
      <c r="A1978" s="447" t="s">
        <v>2016</v>
      </c>
      <c r="B1978" s="452"/>
      <c r="C1978" s="452"/>
      <c r="D1978" s="450" t="s">
        <v>129</v>
      </c>
      <c r="E1978" s="49">
        <f t="shared" si="15044"/>
        <v>1</v>
      </c>
      <c r="F1978" s="231">
        <f t="shared" si="15045"/>
        <v>0</v>
      </c>
      <c r="G1978" s="298"/>
      <c r="H1978" s="298"/>
    </row>
    <row r="1979" spans="1:11" s="49" customFormat="1" ht="18">
      <c r="A1979" s="447" t="s">
        <v>2015</v>
      </c>
      <c r="B1979" s="451"/>
      <c r="C1979" s="451"/>
      <c r="D1979" s="450" t="s">
        <v>132</v>
      </c>
      <c r="E1979" s="49">
        <f t="shared" si="15044"/>
        <v>0</v>
      </c>
      <c r="F1979" s="231">
        <f t="shared" si="15045"/>
        <v>0</v>
      </c>
      <c r="K1979" s="162"/>
    </row>
    <row r="1980" spans="1:11" s="49" customFormat="1" ht="18">
      <c r="A1980" s="447" t="s">
        <v>590</v>
      </c>
      <c r="B1980" s="452"/>
      <c r="C1980" s="452"/>
      <c r="D1980" s="287" t="s">
        <v>130</v>
      </c>
      <c r="E1980" s="49">
        <f t="shared" si="15044"/>
        <v>11</v>
      </c>
      <c r="F1980" s="231">
        <f t="shared" si="15045"/>
        <v>0</v>
      </c>
      <c r="G1980" s="298"/>
      <c r="H1980" s="298"/>
    </row>
    <row r="1981" spans="1:11" s="49" customFormat="1" ht="18">
      <c r="A1981" s="447" t="s">
        <v>3575</v>
      </c>
      <c r="B1981" s="452"/>
      <c r="C1981" s="452"/>
      <c r="D1981" s="1" t="s">
        <v>131</v>
      </c>
      <c r="E1981" s="49">
        <f t="shared" ref="E1981:E2044" si="15046">COUNTIF($A$1131:$BHE$1204,A1981)</f>
        <v>12</v>
      </c>
      <c r="F1981" s="231">
        <f t="shared" ref="F1981:F2044" si="15047">SUM(G1981:K1981)</f>
        <v>0</v>
      </c>
      <c r="G1981" s="298"/>
      <c r="H1981" s="298"/>
    </row>
    <row r="1982" spans="1:11" s="49" customFormat="1" ht="18">
      <c r="A1982" s="447" t="s">
        <v>1372</v>
      </c>
      <c r="B1982" s="451"/>
      <c r="C1982" s="451"/>
      <c r="D1982" s="450" t="s">
        <v>129</v>
      </c>
      <c r="E1982" s="49">
        <f t="shared" si="15046"/>
        <v>0</v>
      </c>
      <c r="F1982" s="231">
        <f t="shared" si="15047"/>
        <v>0</v>
      </c>
      <c r="G1982" s="298"/>
      <c r="H1982" s="298"/>
    </row>
    <row r="1983" spans="1:11" s="49" customFormat="1" ht="18">
      <c r="A1983" s="447" t="s">
        <v>2373</v>
      </c>
      <c r="B1983" s="453"/>
      <c r="C1983" s="453"/>
      <c r="D1983" s="287" t="s">
        <v>130</v>
      </c>
      <c r="E1983" s="49">
        <f t="shared" si="15046"/>
        <v>0</v>
      </c>
      <c r="F1983" s="231">
        <f t="shared" si="15047"/>
        <v>0</v>
      </c>
    </row>
    <row r="1984" spans="1:11" s="49" customFormat="1" ht="18">
      <c r="A1984" s="447" t="s">
        <v>2388</v>
      </c>
      <c r="B1984" s="452"/>
      <c r="C1984" s="452"/>
      <c r="D1984" s="450" t="s">
        <v>129</v>
      </c>
      <c r="E1984" s="49">
        <f t="shared" si="15046"/>
        <v>0</v>
      </c>
      <c r="F1984" s="231">
        <f t="shared" si="15047"/>
        <v>0</v>
      </c>
      <c r="K1984" s="162"/>
    </row>
    <row r="1985" spans="1:11" s="49" customFormat="1" ht="18">
      <c r="A1985" s="447" t="s">
        <v>2959</v>
      </c>
      <c r="B1985" s="452"/>
      <c r="C1985" s="452"/>
      <c r="D1985" s="450" t="s">
        <v>129</v>
      </c>
      <c r="E1985" s="49">
        <f t="shared" si="15046"/>
        <v>0</v>
      </c>
      <c r="F1985" s="231">
        <f t="shared" si="15047"/>
        <v>0</v>
      </c>
      <c r="K1985" s="162"/>
    </row>
    <row r="1986" spans="1:11" s="49" customFormat="1" ht="18">
      <c r="A1986" s="447" t="s">
        <v>2848</v>
      </c>
      <c r="B1986" s="451"/>
      <c r="C1986" s="451"/>
      <c r="D1986" s="450" t="s">
        <v>129</v>
      </c>
      <c r="E1986" s="49">
        <f t="shared" si="15046"/>
        <v>1</v>
      </c>
      <c r="F1986" s="231">
        <f t="shared" si="15047"/>
        <v>27</v>
      </c>
      <c r="G1986" s="298"/>
      <c r="H1986" s="298">
        <v>27</v>
      </c>
    </row>
    <row r="1987" spans="1:11" s="49" customFormat="1" ht="18">
      <c r="A1987" s="447" t="s">
        <v>1326</v>
      </c>
      <c r="B1987" s="453"/>
      <c r="C1987" s="453"/>
      <c r="D1987" s="450" t="s">
        <v>129</v>
      </c>
      <c r="E1987" s="49">
        <f t="shared" si="15046"/>
        <v>0</v>
      </c>
      <c r="F1987" s="231">
        <f t="shared" si="15047"/>
        <v>0</v>
      </c>
      <c r="G1987" s="298"/>
      <c r="H1987" s="298"/>
    </row>
    <row r="1988" spans="1:11" s="49" customFormat="1" ht="18.75">
      <c r="A1988" s="447" t="s">
        <v>3652</v>
      </c>
      <c r="B1988" s="449"/>
      <c r="C1988" s="449"/>
      <c r="D1988" s="450" t="s">
        <v>129</v>
      </c>
      <c r="E1988" s="49">
        <f t="shared" si="15046"/>
        <v>30</v>
      </c>
      <c r="F1988" s="231">
        <f t="shared" si="15047"/>
        <v>0</v>
      </c>
      <c r="G1988" s="298"/>
      <c r="H1988" s="298"/>
    </row>
    <row r="1989" spans="1:11" s="49" customFormat="1" ht="18">
      <c r="A1989" s="447" t="s">
        <v>3513</v>
      </c>
      <c r="B1989" s="453"/>
      <c r="C1989" s="453"/>
      <c r="D1989" s="450" t="s">
        <v>129</v>
      </c>
      <c r="E1989" s="49">
        <f t="shared" si="15046"/>
        <v>1</v>
      </c>
      <c r="F1989" s="231">
        <f t="shared" si="15047"/>
        <v>0</v>
      </c>
      <c r="G1989" s="298"/>
      <c r="H1989" s="298"/>
    </row>
    <row r="1990" spans="1:11" s="49" customFormat="1" ht="18.75">
      <c r="A1990" s="447" t="s">
        <v>1418</v>
      </c>
      <c r="B1990" s="448"/>
      <c r="C1990" s="449"/>
      <c r="D1990" s="450" t="s">
        <v>134</v>
      </c>
      <c r="E1990" s="49">
        <f t="shared" si="15046"/>
        <v>1</v>
      </c>
      <c r="F1990" s="231">
        <f t="shared" si="15047"/>
        <v>0</v>
      </c>
      <c r="G1990" s="298"/>
      <c r="H1990" s="298"/>
    </row>
    <row r="1991" spans="1:11" s="49" customFormat="1" ht="18.75">
      <c r="A1991" s="447" t="s">
        <v>3591</v>
      </c>
      <c r="B1991" s="454"/>
      <c r="C1991" s="449"/>
      <c r="D1991" s="450" t="s">
        <v>129</v>
      </c>
      <c r="E1991" s="49">
        <f t="shared" si="15046"/>
        <v>1</v>
      </c>
      <c r="F1991" s="231">
        <f t="shared" si="15047"/>
        <v>0</v>
      </c>
      <c r="G1991" s="298"/>
      <c r="H1991" s="298"/>
    </row>
    <row r="1992" spans="1:11" s="49" customFormat="1" ht="18">
      <c r="A1992" s="447" t="s">
        <v>3392</v>
      </c>
      <c r="B1992" s="452"/>
      <c r="C1992" s="452"/>
      <c r="D1992" s="450" t="s">
        <v>129</v>
      </c>
      <c r="E1992" s="49">
        <f t="shared" si="15046"/>
        <v>0</v>
      </c>
      <c r="F1992" s="231">
        <f t="shared" si="15047"/>
        <v>0</v>
      </c>
      <c r="G1992" s="298"/>
      <c r="H1992" s="298"/>
      <c r="K1992" s="162"/>
    </row>
    <row r="1993" spans="1:11" s="49" customFormat="1" ht="18">
      <c r="A1993" s="447" t="s">
        <v>1987</v>
      </c>
      <c r="B1993" s="452"/>
      <c r="C1993" s="452"/>
      <c r="D1993" s="450" t="s">
        <v>129</v>
      </c>
      <c r="E1993" s="49">
        <f t="shared" si="15046"/>
        <v>0</v>
      </c>
      <c r="F1993" s="231">
        <f t="shared" si="15047"/>
        <v>0</v>
      </c>
      <c r="G1993" s="298"/>
      <c r="H1993" s="298"/>
    </row>
    <row r="1994" spans="1:11" s="49" customFormat="1" ht="18.75">
      <c r="A1994" s="447" t="s">
        <v>2891</v>
      </c>
      <c r="B1994" s="448"/>
      <c r="C1994" s="449"/>
      <c r="D1994" s="450" t="s">
        <v>129</v>
      </c>
      <c r="E1994" s="49">
        <f t="shared" si="15046"/>
        <v>0</v>
      </c>
      <c r="F1994" s="231">
        <f t="shared" si="15047"/>
        <v>0</v>
      </c>
      <c r="G1994" s="298"/>
      <c r="H1994" s="298"/>
    </row>
    <row r="1995" spans="1:11" s="49" customFormat="1" ht="18">
      <c r="A1995" s="447" t="s">
        <v>1661</v>
      </c>
      <c r="B1995" s="452"/>
      <c r="C1995" s="452"/>
      <c r="D1995" s="450" t="s">
        <v>137</v>
      </c>
      <c r="E1995" s="49">
        <f t="shared" si="15046"/>
        <v>6</v>
      </c>
      <c r="F1995" s="231">
        <f t="shared" si="15047"/>
        <v>2</v>
      </c>
      <c r="I1995" s="49">
        <v>2</v>
      </c>
      <c r="K1995" s="162"/>
    </row>
    <row r="1996" spans="1:11" s="49" customFormat="1" ht="18">
      <c r="A1996" s="447" t="s">
        <v>1085</v>
      </c>
      <c r="B1996" s="452"/>
      <c r="C1996" s="452"/>
      <c r="D1996" s="450" t="s">
        <v>129</v>
      </c>
      <c r="E1996" s="49">
        <f t="shared" si="15046"/>
        <v>0</v>
      </c>
      <c r="F1996" s="231">
        <f t="shared" si="15047"/>
        <v>0</v>
      </c>
      <c r="G1996" s="298"/>
      <c r="H1996" s="298"/>
    </row>
    <row r="1997" spans="1:11" s="49" customFormat="1" ht="18.75">
      <c r="A1997" s="447" t="s">
        <v>1662</v>
      </c>
      <c r="B1997" s="448"/>
      <c r="C1997" s="449"/>
      <c r="D1997" s="450" t="s">
        <v>133</v>
      </c>
      <c r="E1997" s="49">
        <f t="shared" si="15046"/>
        <v>27</v>
      </c>
      <c r="F1997" s="231">
        <f t="shared" si="15047"/>
        <v>43</v>
      </c>
      <c r="I1997" s="49">
        <v>16</v>
      </c>
      <c r="J1997" s="49">
        <v>27</v>
      </c>
      <c r="K1997" s="162"/>
    </row>
    <row r="1998" spans="1:11" s="49" customFormat="1" ht="18">
      <c r="A1998" s="447" t="s">
        <v>2465</v>
      </c>
      <c r="B1998" s="452"/>
      <c r="C1998" s="452"/>
      <c r="D1998" s="450" t="s">
        <v>129</v>
      </c>
      <c r="E1998" s="49">
        <f t="shared" si="15046"/>
        <v>0</v>
      </c>
      <c r="F1998" s="231">
        <f t="shared" si="15047"/>
        <v>0</v>
      </c>
      <c r="G1998" s="298"/>
      <c r="H1998" s="298"/>
    </row>
    <row r="1999" spans="1:11" s="49" customFormat="1" ht="18">
      <c r="A1999" s="447" t="s">
        <v>2343</v>
      </c>
      <c r="B1999" s="453"/>
      <c r="C1999" s="453"/>
      <c r="D1999" s="450" t="s">
        <v>129</v>
      </c>
      <c r="E1999" s="49">
        <f t="shared" si="15046"/>
        <v>1</v>
      </c>
      <c r="F1999" s="231">
        <f t="shared" si="15047"/>
        <v>0</v>
      </c>
      <c r="G1999" s="298"/>
      <c r="H1999" s="298"/>
    </row>
    <row r="2000" spans="1:11" s="49" customFormat="1" ht="18">
      <c r="A2000" s="447" t="s">
        <v>3089</v>
      </c>
      <c r="B2000" s="459"/>
      <c r="C2000" s="453"/>
      <c r="D2000" s="450" t="s">
        <v>132</v>
      </c>
      <c r="E2000" s="49">
        <f t="shared" si="15046"/>
        <v>1</v>
      </c>
      <c r="F2000" s="231">
        <f t="shared" si="15047"/>
        <v>0</v>
      </c>
    </row>
    <row r="2001" spans="1:11" s="49" customFormat="1" ht="18">
      <c r="A2001" s="447" t="s">
        <v>2022</v>
      </c>
      <c r="B2001" s="453"/>
      <c r="C2001" s="453"/>
      <c r="D2001" s="287" t="s">
        <v>130</v>
      </c>
      <c r="E2001" s="49">
        <f t="shared" si="15046"/>
        <v>4</v>
      </c>
      <c r="F2001" s="231">
        <f t="shared" si="15047"/>
        <v>12</v>
      </c>
      <c r="G2001" s="298"/>
      <c r="H2001" s="298"/>
      <c r="J2001" s="49">
        <v>12</v>
      </c>
    </row>
    <row r="2002" spans="1:11" s="49" customFormat="1" ht="18.75">
      <c r="A2002" s="447" t="s">
        <v>1317</v>
      </c>
      <c r="B2002" s="448"/>
      <c r="C2002" s="449"/>
      <c r="D2002" s="450" t="s">
        <v>135</v>
      </c>
      <c r="E2002" s="49">
        <f t="shared" si="15046"/>
        <v>3</v>
      </c>
      <c r="F2002" s="231">
        <f t="shared" si="15047"/>
        <v>0</v>
      </c>
      <c r="G2002" s="298"/>
      <c r="H2002" s="298"/>
    </row>
    <row r="2003" spans="1:11" s="49" customFormat="1" ht="18">
      <c r="A2003" s="447" t="s">
        <v>1267</v>
      </c>
      <c r="B2003" s="451"/>
      <c r="C2003" s="451"/>
      <c r="D2003" s="450" t="s">
        <v>137</v>
      </c>
      <c r="E2003" s="49">
        <f t="shared" si="15046"/>
        <v>96</v>
      </c>
      <c r="F2003" s="231">
        <f t="shared" si="15047"/>
        <v>16</v>
      </c>
      <c r="G2003" s="298"/>
      <c r="H2003" s="298"/>
      <c r="J2003" s="49">
        <v>16</v>
      </c>
    </row>
    <row r="2004" spans="1:11" s="49" customFormat="1" ht="18.75">
      <c r="A2004" s="447" t="s">
        <v>568</v>
      </c>
      <c r="B2004" s="448"/>
      <c r="C2004" s="449"/>
      <c r="D2004" s="450" t="s">
        <v>137</v>
      </c>
      <c r="E2004" s="49">
        <f t="shared" si="15046"/>
        <v>2</v>
      </c>
      <c r="F2004" s="231">
        <f t="shared" si="15047"/>
        <v>31</v>
      </c>
      <c r="G2004" s="298"/>
      <c r="H2004" s="298"/>
      <c r="I2004" s="49">
        <v>31</v>
      </c>
    </row>
    <row r="2005" spans="1:11" s="49" customFormat="1" ht="18.75">
      <c r="A2005" s="447" t="s">
        <v>2989</v>
      </c>
      <c r="B2005" s="449"/>
      <c r="C2005" s="449"/>
      <c r="D2005" s="450" t="s">
        <v>129</v>
      </c>
      <c r="E2005" s="49">
        <f t="shared" si="15046"/>
        <v>0</v>
      </c>
      <c r="F2005" s="231">
        <f t="shared" si="15047"/>
        <v>0</v>
      </c>
      <c r="G2005" s="298"/>
      <c r="H2005" s="298"/>
    </row>
    <row r="2006" spans="1:11" s="49" customFormat="1" ht="18.75">
      <c r="A2006" s="447" t="s">
        <v>418</v>
      </c>
      <c r="B2006" s="449"/>
      <c r="C2006" s="449"/>
      <c r="D2006" s="450" t="s">
        <v>133</v>
      </c>
      <c r="E2006" s="49">
        <f t="shared" si="15046"/>
        <v>77</v>
      </c>
      <c r="F2006" s="231">
        <f t="shared" si="15047"/>
        <v>0</v>
      </c>
      <c r="G2006" s="298"/>
      <c r="H2006" s="298"/>
    </row>
    <row r="2007" spans="1:11" s="49" customFormat="1" ht="18">
      <c r="A2007" s="447" t="s">
        <v>2851</v>
      </c>
      <c r="B2007" s="453"/>
      <c r="C2007" s="453"/>
      <c r="D2007" s="1" t="s">
        <v>131</v>
      </c>
      <c r="E2007" s="49">
        <f t="shared" si="15046"/>
        <v>12</v>
      </c>
      <c r="F2007" s="231">
        <f t="shared" si="15047"/>
        <v>0</v>
      </c>
      <c r="G2007" s="298"/>
      <c r="H2007" s="298"/>
    </row>
    <row r="2008" spans="1:11" s="49" customFormat="1" ht="18">
      <c r="A2008" s="447" t="s">
        <v>2972</v>
      </c>
      <c r="B2008" s="452"/>
      <c r="C2008" s="452"/>
      <c r="D2008" s="450" t="s">
        <v>129</v>
      </c>
      <c r="E2008" s="49">
        <f t="shared" si="15046"/>
        <v>0</v>
      </c>
      <c r="F2008" s="231">
        <f t="shared" si="15047"/>
        <v>4</v>
      </c>
      <c r="G2008" s="298"/>
      <c r="H2008" s="298">
        <v>4</v>
      </c>
    </row>
    <row r="2009" spans="1:11" s="49" customFormat="1" ht="18.75">
      <c r="A2009" s="447" t="s">
        <v>2176</v>
      </c>
      <c r="B2009" s="448"/>
      <c r="C2009" s="449"/>
      <c r="D2009" s="450" t="s">
        <v>140</v>
      </c>
      <c r="E2009" s="49">
        <f t="shared" si="15046"/>
        <v>13</v>
      </c>
      <c r="F2009" s="231">
        <f t="shared" si="15047"/>
        <v>85</v>
      </c>
      <c r="G2009" s="298"/>
      <c r="H2009" s="298"/>
      <c r="I2009" s="49">
        <v>66</v>
      </c>
      <c r="J2009" s="49">
        <v>19</v>
      </c>
    </row>
    <row r="2010" spans="1:11" s="49" customFormat="1" ht="18">
      <c r="A2010" s="447" t="s">
        <v>1633</v>
      </c>
      <c r="B2010" s="451"/>
      <c r="C2010" s="451"/>
      <c r="D2010" s="450" t="s">
        <v>136</v>
      </c>
      <c r="E2010" s="49">
        <f t="shared" si="15046"/>
        <v>10</v>
      </c>
      <c r="F2010" s="231">
        <f t="shared" si="15047"/>
        <v>0</v>
      </c>
      <c r="G2010" s="298"/>
      <c r="H2010" s="298"/>
    </row>
    <row r="2011" spans="1:11" s="49" customFormat="1" ht="18.75">
      <c r="A2011" s="447" t="s">
        <v>2434</v>
      </c>
      <c r="B2011" s="452"/>
      <c r="C2011" s="449"/>
      <c r="D2011" s="450" t="s">
        <v>137</v>
      </c>
      <c r="E2011" s="49">
        <f t="shared" si="15046"/>
        <v>6</v>
      </c>
      <c r="F2011" s="231">
        <f t="shared" si="15047"/>
        <v>62</v>
      </c>
      <c r="H2011" s="49">
        <v>39</v>
      </c>
      <c r="J2011" s="49">
        <v>23</v>
      </c>
      <c r="K2011" s="317"/>
    </row>
    <row r="2012" spans="1:11" s="49" customFormat="1" ht="18">
      <c r="A2012" s="447" t="s">
        <v>2887</v>
      </c>
      <c r="B2012" s="452"/>
      <c r="C2012" s="452"/>
      <c r="D2012" s="450" t="s">
        <v>129</v>
      </c>
      <c r="E2012" s="49">
        <f t="shared" si="15046"/>
        <v>1</v>
      </c>
      <c r="F2012" s="231">
        <f t="shared" si="15047"/>
        <v>0</v>
      </c>
      <c r="G2012" s="298"/>
      <c r="H2012" s="298"/>
    </row>
    <row r="2013" spans="1:11" s="49" customFormat="1" ht="18">
      <c r="A2013" s="447" t="s">
        <v>3611</v>
      </c>
      <c r="B2013" s="452"/>
      <c r="C2013" s="452"/>
      <c r="D2013" s="450" t="s">
        <v>129</v>
      </c>
      <c r="E2013" s="49">
        <f t="shared" si="15046"/>
        <v>0</v>
      </c>
      <c r="F2013" s="231">
        <f t="shared" si="15047"/>
        <v>0</v>
      </c>
      <c r="G2013" s="298"/>
      <c r="H2013" s="298"/>
    </row>
    <row r="2014" spans="1:11" s="49" customFormat="1" ht="18">
      <c r="A2014" s="447" t="s">
        <v>922</v>
      </c>
      <c r="B2014" s="452"/>
      <c r="C2014" s="452"/>
      <c r="D2014" s="450" t="s">
        <v>129</v>
      </c>
      <c r="E2014" s="49">
        <f t="shared" si="15046"/>
        <v>3</v>
      </c>
      <c r="F2014" s="231">
        <f t="shared" si="15047"/>
        <v>3</v>
      </c>
      <c r="J2014" s="49">
        <v>3</v>
      </c>
      <c r="K2014" s="162"/>
    </row>
    <row r="2015" spans="1:11" s="49" customFormat="1" ht="18">
      <c r="A2015" s="447" t="s">
        <v>3668</v>
      </c>
      <c r="B2015" s="452"/>
      <c r="C2015" s="451"/>
      <c r="D2015" s="450" t="s">
        <v>129</v>
      </c>
      <c r="E2015" s="49">
        <f t="shared" si="15046"/>
        <v>0</v>
      </c>
      <c r="F2015" s="231">
        <f t="shared" si="15047"/>
        <v>0</v>
      </c>
      <c r="G2015" s="298"/>
      <c r="H2015" s="298"/>
    </row>
    <row r="2016" spans="1:11" s="49" customFormat="1" ht="18.75">
      <c r="A2016" s="447" t="s">
        <v>3002</v>
      </c>
      <c r="B2016" s="448"/>
      <c r="C2016" s="449"/>
      <c r="D2016" s="287" t="s">
        <v>130</v>
      </c>
      <c r="E2016" s="49">
        <f t="shared" si="15046"/>
        <v>4</v>
      </c>
      <c r="F2016" s="231">
        <f t="shared" si="15047"/>
        <v>12</v>
      </c>
      <c r="I2016" s="49">
        <v>12</v>
      </c>
    </row>
    <row r="2017" spans="1:11" s="49" customFormat="1" ht="18">
      <c r="A2017" s="447" t="s">
        <v>3633</v>
      </c>
      <c r="B2017" s="452"/>
      <c r="C2017" s="452"/>
      <c r="D2017" s="450" t="s">
        <v>129</v>
      </c>
      <c r="E2017" s="49">
        <f t="shared" si="15046"/>
        <v>1</v>
      </c>
      <c r="F2017" s="231">
        <f t="shared" si="15047"/>
        <v>0</v>
      </c>
      <c r="G2017" s="298"/>
      <c r="H2017" s="298"/>
    </row>
    <row r="2018" spans="1:11" s="49" customFormat="1" ht="18">
      <c r="A2018" s="447" t="s">
        <v>3499</v>
      </c>
      <c r="B2018" s="452"/>
      <c r="C2018" s="452"/>
      <c r="D2018" s="450" t="s">
        <v>129</v>
      </c>
      <c r="E2018" s="49">
        <f t="shared" si="15046"/>
        <v>0</v>
      </c>
      <c r="F2018" s="231">
        <f t="shared" si="15047"/>
        <v>0</v>
      </c>
      <c r="G2018" s="298"/>
      <c r="H2018" s="298"/>
    </row>
    <row r="2019" spans="1:11" s="49" customFormat="1" ht="18">
      <c r="A2019" s="447" t="s">
        <v>1087</v>
      </c>
      <c r="B2019" s="451"/>
      <c r="C2019" s="451"/>
      <c r="D2019" s="450" t="s">
        <v>134</v>
      </c>
      <c r="E2019" s="49">
        <f t="shared" si="15046"/>
        <v>7</v>
      </c>
      <c r="F2019" s="231">
        <f t="shared" si="15047"/>
        <v>0</v>
      </c>
      <c r="K2019" s="162"/>
    </row>
    <row r="2020" spans="1:11" s="49" customFormat="1" ht="18">
      <c r="A2020" s="447" t="s">
        <v>2920</v>
      </c>
      <c r="B2020" s="452"/>
      <c r="C2020" s="452"/>
      <c r="D2020" s="450" t="s">
        <v>129</v>
      </c>
      <c r="E2020" s="49">
        <f t="shared" si="15046"/>
        <v>0</v>
      </c>
      <c r="F2020" s="231">
        <f t="shared" si="15047"/>
        <v>0</v>
      </c>
      <c r="K2020" s="162"/>
    </row>
    <row r="2021" spans="1:11" s="49" customFormat="1" ht="18">
      <c r="A2021" s="447" t="s">
        <v>725</v>
      </c>
      <c r="B2021" s="453"/>
      <c r="C2021" s="453"/>
      <c r="D2021" s="450" t="s">
        <v>132</v>
      </c>
      <c r="E2021" s="49">
        <f t="shared" si="15046"/>
        <v>4</v>
      </c>
      <c r="F2021" s="231">
        <f t="shared" si="15047"/>
        <v>0</v>
      </c>
      <c r="G2021" s="298"/>
      <c r="H2021" s="298"/>
    </row>
    <row r="2022" spans="1:11" s="49" customFormat="1" ht="18">
      <c r="A2022" s="447" t="s">
        <v>2310</v>
      </c>
      <c r="B2022" s="452"/>
      <c r="C2022" s="452"/>
      <c r="D2022" s="450" t="s">
        <v>132</v>
      </c>
      <c r="E2022" s="49">
        <f t="shared" si="15046"/>
        <v>2</v>
      </c>
      <c r="F2022" s="231">
        <f t="shared" si="15047"/>
        <v>0</v>
      </c>
      <c r="K2022" s="162"/>
    </row>
    <row r="2023" spans="1:11" s="49" customFormat="1" ht="18">
      <c r="A2023" s="447" t="s">
        <v>1984</v>
      </c>
      <c r="B2023" s="452"/>
      <c r="C2023" s="452"/>
      <c r="D2023" s="450" t="s">
        <v>132</v>
      </c>
      <c r="E2023" s="49">
        <f t="shared" si="15046"/>
        <v>22</v>
      </c>
      <c r="F2023" s="231">
        <f t="shared" si="15047"/>
        <v>0</v>
      </c>
      <c r="K2023" s="162"/>
    </row>
    <row r="2024" spans="1:11" s="49" customFormat="1" ht="18">
      <c r="A2024" s="447" t="s">
        <v>2023</v>
      </c>
      <c r="B2024" s="452"/>
      <c r="C2024" s="452"/>
      <c r="D2024" s="450" t="s">
        <v>129</v>
      </c>
      <c r="E2024" s="49">
        <f t="shared" si="15046"/>
        <v>0</v>
      </c>
      <c r="F2024" s="231">
        <f t="shared" si="15047"/>
        <v>0</v>
      </c>
      <c r="G2024" s="298"/>
      <c r="H2024" s="298"/>
    </row>
    <row r="2025" spans="1:11" s="49" customFormat="1" ht="18">
      <c r="A2025" s="447" t="s">
        <v>3562</v>
      </c>
      <c r="B2025" s="452"/>
      <c r="C2025" s="451"/>
      <c r="D2025" s="450" t="s">
        <v>129</v>
      </c>
      <c r="E2025" s="49">
        <f t="shared" si="15046"/>
        <v>0</v>
      </c>
      <c r="F2025" s="231">
        <f t="shared" si="15047"/>
        <v>0</v>
      </c>
    </row>
    <row r="2026" spans="1:11" s="49" customFormat="1" ht="18">
      <c r="A2026" s="447" t="s">
        <v>1910</v>
      </c>
      <c r="B2026" s="452"/>
      <c r="C2026" s="452"/>
      <c r="D2026" s="450" t="s">
        <v>129</v>
      </c>
      <c r="E2026" s="49">
        <f t="shared" si="15046"/>
        <v>2</v>
      </c>
      <c r="F2026" s="231">
        <f t="shared" si="15047"/>
        <v>1</v>
      </c>
      <c r="K2026" s="317">
        <v>1</v>
      </c>
    </row>
    <row r="2027" spans="1:11" s="49" customFormat="1" ht="18.75">
      <c r="A2027" s="447" t="s">
        <v>1957</v>
      </c>
      <c r="B2027" s="449"/>
      <c r="C2027" s="449"/>
      <c r="D2027" s="450" t="s">
        <v>135</v>
      </c>
      <c r="E2027" s="49">
        <f t="shared" si="15046"/>
        <v>15</v>
      </c>
      <c r="F2027" s="231">
        <f t="shared" si="15047"/>
        <v>0</v>
      </c>
      <c r="G2027" s="298"/>
      <c r="H2027" s="298"/>
    </row>
    <row r="2028" spans="1:11" s="49" customFormat="1" ht="18">
      <c r="A2028" s="447" t="s">
        <v>3405</v>
      </c>
      <c r="B2028" s="452"/>
      <c r="C2028" s="452"/>
      <c r="D2028" s="450" t="s">
        <v>129</v>
      </c>
      <c r="E2028" s="49">
        <f t="shared" si="15046"/>
        <v>0</v>
      </c>
      <c r="F2028" s="231">
        <f t="shared" si="15047"/>
        <v>0</v>
      </c>
      <c r="G2028" s="298"/>
      <c r="H2028" s="298"/>
    </row>
    <row r="2029" spans="1:11" s="49" customFormat="1" ht="18">
      <c r="A2029" s="447" t="s">
        <v>3572</v>
      </c>
      <c r="B2029" s="452"/>
      <c r="C2029" s="452"/>
      <c r="D2029" s="450" t="s">
        <v>129</v>
      </c>
      <c r="E2029" s="49">
        <f t="shared" si="15046"/>
        <v>1</v>
      </c>
      <c r="F2029" s="231">
        <f t="shared" si="15047"/>
        <v>0</v>
      </c>
      <c r="G2029" s="298"/>
      <c r="H2029" s="298"/>
    </row>
    <row r="2030" spans="1:11" s="49" customFormat="1" ht="18">
      <c r="A2030" s="447" t="s">
        <v>2357</v>
      </c>
      <c r="B2030" s="452"/>
      <c r="C2030" s="452"/>
      <c r="D2030" s="287" t="s">
        <v>130</v>
      </c>
      <c r="E2030" s="49">
        <f t="shared" si="15046"/>
        <v>0</v>
      </c>
      <c r="F2030" s="231">
        <f t="shared" si="15047"/>
        <v>0</v>
      </c>
      <c r="G2030" s="298"/>
      <c r="H2030" s="298"/>
    </row>
    <row r="2031" spans="1:11" s="49" customFormat="1" ht="18">
      <c r="A2031" s="447" t="s">
        <v>3076</v>
      </c>
      <c r="B2031" s="452"/>
      <c r="C2031" s="452"/>
      <c r="D2031" s="450" t="s">
        <v>129</v>
      </c>
      <c r="E2031" s="49">
        <f t="shared" si="15046"/>
        <v>0</v>
      </c>
      <c r="F2031" s="231">
        <f t="shared" si="15047"/>
        <v>0</v>
      </c>
    </row>
    <row r="2032" spans="1:11" s="49" customFormat="1" ht="18">
      <c r="A2032" s="447" t="s">
        <v>2298</v>
      </c>
      <c r="B2032" s="451"/>
      <c r="C2032" s="451"/>
      <c r="D2032" s="450" t="s">
        <v>129</v>
      </c>
      <c r="E2032" s="49">
        <f t="shared" si="15046"/>
        <v>0</v>
      </c>
      <c r="F2032" s="231">
        <f t="shared" si="15047"/>
        <v>0</v>
      </c>
    </row>
    <row r="2033" spans="1:11" s="49" customFormat="1" ht="18">
      <c r="A2033" s="447" t="s">
        <v>3004</v>
      </c>
      <c r="B2033" s="452"/>
      <c r="C2033" s="452"/>
      <c r="D2033" s="450" t="s">
        <v>132</v>
      </c>
      <c r="E2033" s="49">
        <f t="shared" si="15046"/>
        <v>2</v>
      </c>
      <c r="F2033" s="231">
        <f t="shared" si="15047"/>
        <v>3</v>
      </c>
      <c r="G2033" s="298"/>
      <c r="H2033" s="298"/>
      <c r="J2033" s="49">
        <v>3</v>
      </c>
    </row>
    <row r="2034" spans="1:11" s="49" customFormat="1" ht="18.75">
      <c r="A2034" s="447" t="s">
        <v>1663</v>
      </c>
      <c r="B2034" s="449"/>
      <c r="C2034" s="449"/>
      <c r="D2034" s="450" t="s">
        <v>133</v>
      </c>
      <c r="E2034" s="49">
        <f t="shared" si="15046"/>
        <v>22</v>
      </c>
      <c r="F2034" s="231">
        <f t="shared" si="15047"/>
        <v>130</v>
      </c>
      <c r="I2034" s="49">
        <v>78</v>
      </c>
      <c r="J2034" s="49">
        <v>52</v>
      </c>
      <c r="K2034" s="162"/>
    </row>
    <row r="2035" spans="1:11" s="49" customFormat="1" ht="18.75">
      <c r="A2035" s="447" t="s">
        <v>440</v>
      </c>
      <c r="B2035" s="448"/>
      <c r="C2035" s="449"/>
      <c r="D2035" s="450" t="s">
        <v>134</v>
      </c>
      <c r="E2035" s="49">
        <f t="shared" si="15046"/>
        <v>7</v>
      </c>
      <c r="F2035" s="231">
        <f t="shared" si="15047"/>
        <v>3</v>
      </c>
      <c r="I2035" s="49">
        <v>3</v>
      </c>
      <c r="K2035" s="162"/>
    </row>
    <row r="2036" spans="1:11" s="49" customFormat="1" ht="18">
      <c r="A2036" s="447" t="s">
        <v>2844</v>
      </c>
      <c r="B2036" s="451"/>
      <c r="C2036" s="451"/>
      <c r="D2036" s="287" t="s">
        <v>130</v>
      </c>
      <c r="E2036" s="49">
        <f t="shared" si="15046"/>
        <v>9</v>
      </c>
      <c r="F2036" s="231">
        <f t="shared" si="15047"/>
        <v>21</v>
      </c>
      <c r="G2036" s="298"/>
      <c r="H2036" s="298">
        <v>21</v>
      </c>
    </row>
    <row r="2037" spans="1:11" s="49" customFormat="1" ht="18">
      <c r="A2037" s="447" t="s">
        <v>1374</v>
      </c>
      <c r="B2037" s="451"/>
      <c r="C2037" s="451"/>
      <c r="D2037" s="450" t="s">
        <v>140</v>
      </c>
      <c r="E2037" s="49">
        <f t="shared" si="15046"/>
        <v>7</v>
      </c>
      <c r="F2037" s="231">
        <f t="shared" si="15047"/>
        <v>242</v>
      </c>
      <c r="G2037" s="298"/>
      <c r="H2037" s="298">
        <v>169</v>
      </c>
      <c r="I2037" s="49">
        <v>73</v>
      </c>
    </row>
    <row r="2038" spans="1:11" s="49" customFormat="1" ht="18">
      <c r="A2038" s="447" t="s">
        <v>3578</v>
      </c>
      <c r="B2038" s="452"/>
      <c r="C2038" s="452"/>
      <c r="D2038" s="450" t="s">
        <v>129</v>
      </c>
      <c r="E2038" s="49">
        <f t="shared" si="15046"/>
        <v>1</v>
      </c>
      <c r="F2038" s="231">
        <f t="shared" si="15047"/>
        <v>3</v>
      </c>
      <c r="G2038" s="298"/>
      <c r="H2038" s="298"/>
      <c r="I2038" s="49">
        <v>3</v>
      </c>
    </row>
    <row r="2039" spans="1:11" s="49" customFormat="1" ht="18">
      <c r="A2039" s="447" t="s">
        <v>3631</v>
      </c>
      <c r="B2039" s="452"/>
      <c r="C2039" s="452"/>
      <c r="D2039" s="450" t="s">
        <v>129</v>
      </c>
      <c r="E2039" s="49">
        <f t="shared" si="15046"/>
        <v>3</v>
      </c>
      <c r="F2039" s="231">
        <f t="shared" si="15047"/>
        <v>0</v>
      </c>
      <c r="G2039" s="298"/>
      <c r="H2039" s="298"/>
    </row>
    <row r="2040" spans="1:11" s="49" customFormat="1" ht="18">
      <c r="A2040" s="447" t="s">
        <v>687</v>
      </c>
      <c r="B2040" s="452"/>
      <c r="C2040" s="452"/>
      <c r="D2040" s="450" t="s">
        <v>129</v>
      </c>
      <c r="E2040" s="49">
        <f t="shared" si="15046"/>
        <v>0</v>
      </c>
      <c r="F2040" s="231">
        <f t="shared" si="15047"/>
        <v>0</v>
      </c>
      <c r="G2040" s="298"/>
      <c r="H2040" s="298"/>
    </row>
    <row r="2041" spans="1:11" s="49" customFormat="1" ht="18">
      <c r="A2041" s="447" t="s">
        <v>2459</v>
      </c>
      <c r="B2041" s="452"/>
      <c r="C2041" s="452"/>
      <c r="D2041" s="450" t="s">
        <v>129</v>
      </c>
      <c r="E2041" s="49">
        <f t="shared" si="15046"/>
        <v>0</v>
      </c>
      <c r="F2041" s="231">
        <f t="shared" si="15047"/>
        <v>0</v>
      </c>
      <c r="G2041" s="298"/>
      <c r="H2041" s="298"/>
    </row>
    <row r="2042" spans="1:11" s="49" customFormat="1" ht="18">
      <c r="A2042" s="447" t="s">
        <v>3313</v>
      </c>
      <c r="B2042" s="451"/>
      <c r="C2042" s="451"/>
      <c r="D2042" s="450" t="s">
        <v>129</v>
      </c>
      <c r="E2042" s="49">
        <f t="shared" si="15046"/>
        <v>5</v>
      </c>
      <c r="F2042" s="231">
        <f t="shared" si="15047"/>
        <v>0</v>
      </c>
      <c r="G2042" s="298"/>
      <c r="H2042" s="298"/>
      <c r="K2042" s="28"/>
    </row>
    <row r="2043" spans="1:11" s="49" customFormat="1" ht="18">
      <c r="A2043" s="447" t="s">
        <v>2300</v>
      </c>
      <c r="B2043" s="453"/>
      <c r="C2043" s="453"/>
      <c r="D2043" s="450" t="s">
        <v>129</v>
      </c>
      <c r="E2043" s="49">
        <f t="shared" si="15046"/>
        <v>3</v>
      </c>
      <c r="F2043" s="231">
        <f t="shared" si="15047"/>
        <v>0</v>
      </c>
      <c r="G2043" s="298"/>
      <c r="H2043" s="298"/>
    </row>
    <row r="2044" spans="1:11" s="49" customFormat="1" ht="18">
      <c r="A2044" s="447" t="s">
        <v>2922</v>
      </c>
      <c r="B2044" s="452"/>
      <c r="C2044" s="452"/>
      <c r="D2044" s="450" t="s">
        <v>129</v>
      </c>
      <c r="E2044" s="49">
        <f t="shared" si="15046"/>
        <v>0</v>
      </c>
      <c r="F2044" s="231">
        <f t="shared" si="15047"/>
        <v>0</v>
      </c>
      <c r="G2044" s="298"/>
      <c r="H2044" s="298"/>
      <c r="K2044" s="317"/>
    </row>
    <row r="2045" spans="1:11" s="49" customFormat="1" ht="18">
      <c r="A2045" s="447" t="s">
        <v>2011</v>
      </c>
      <c r="B2045" s="451"/>
      <c r="C2045" s="451"/>
      <c r="D2045" s="450" t="s">
        <v>137</v>
      </c>
      <c r="E2045" s="49">
        <f t="shared" ref="E2045:E2108" si="15048">COUNTIF($A$1131:$BHE$1204,A2045)</f>
        <v>14</v>
      </c>
      <c r="F2045" s="231">
        <f t="shared" ref="F2045:F2108" si="15049">SUM(G2045:K2045)</f>
        <v>0</v>
      </c>
      <c r="G2045" s="298"/>
      <c r="H2045" s="298"/>
    </row>
    <row r="2046" spans="1:11" s="49" customFormat="1" ht="18">
      <c r="A2046" s="447" t="s">
        <v>3315</v>
      </c>
      <c r="B2046" s="452"/>
      <c r="C2046" s="451"/>
      <c r="D2046" s="450" t="s">
        <v>140</v>
      </c>
      <c r="E2046" s="49">
        <f t="shared" si="15048"/>
        <v>118</v>
      </c>
      <c r="F2046" s="231">
        <f t="shared" si="15049"/>
        <v>76</v>
      </c>
      <c r="G2046" s="298"/>
      <c r="H2046" s="298"/>
      <c r="I2046" s="49">
        <v>76</v>
      </c>
    </row>
    <row r="2047" spans="1:11" s="49" customFormat="1" ht="18">
      <c r="A2047" s="447" t="s">
        <v>802</v>
      </c>
      <c r="B2047" s="452"/>
      <c r="C2047" s="452"/>
      <c r="D2047" s="287" t="s">
        <v>130</v>
      </c>
      <c r="E2047" s="49">
        <f t="shared" si="15048"/>
        <v>1</v>
      </c>
      <c r="F2047" s="231">
        <f t="shared" si="15049"/>
        <v>0</v>
      </c>
      <c r="G2047" s="298"/>
      <c r="H2047" s="298"/>
    </row>
    <row r="2048" spans="1:11" s="49" customFormat="1" ht="18">
      <c r="A2048" s="447" t="s">
        <v>3667</v>
      </c>
      <c r="B2048" s="452"/>
      <c r="C2048" s="452"/>
      <c r="D2048" s="450" t="s">
        <v>129</v>
      </c>
      <c r="E2048" s="49">
        <f t="shared" si="15048"/>
        <v>0</v>
      </c>
      <c r="F2048" s="231">
        <f t="shared" si="15049"/>
        <v>0</v>
      </c>
      <c r="G2048" s="298"/>
      <c r="H2048" s="298"/>
    </row>
    <row r="2049" spans="1:11" s="49" customFormat="1" ht="18">
      <c r="A2049" s="447" t="s">
        <v>2322</v>
      </c>
      <c r="B2049" s="452"/>
      <c r="C2049" s="452"/>
      <c r="D2049" s="450" t="s">
        <v>129</v>
      </c>
      <c r="E2049" s="49">
        <f t="shared" si="15048"/>
        <v>0</v>
      </c>
      <c r="F2049" s="231">
        <f t="shared" si="15049"/>
        <v>0</v>
      </c>
      <c r="G2049" s="298"/>
      <c r="H2049" s="298"/>
    </row>
    <row r="2050" spans="1:11" s="49" customFormat="1" ht="18">
      <c r="A2050" s="447" t="s">
        <v>791</v>
      </c>
      <c r="B2050" s="452"/>
      <c r="C2050" s="452"/>
      <c r="D2050" s="450" t="s">
        <v>129</v>
      </c>
      <c r="E2050" s="49">
        <f t="shared" si="15048"/>
        <v>2</v>
      </c>
      <c r="F2050" s="231">
        <f t="shared" si="15049"/>
        <v>0</v>
      </c>
      <c r="K2050" s="162"/>
    </row>
    <row r="2051" spans="1:11" s="49" customFormat="1" ht="18.75">
      <c r="A2051" s="447" t="s">
        <v>2404</v>
      </c>
      <c r="B2051" s="449"/>
      <c r="C2051" s="449"/>
      <c r="D2051" s="450" t="s">
        <v>129</v>
      </c>
      <c r="E2051" s="49">
        <f t="shared" si="15048"/>
        <v>0</v>
      </c>
      <c r="F2051" s="231">
        <f t="shared" si="15049"/>
        <v>0</v>
      </c>
      <c r="G2051" s="298"/>
      <c r="H2051" s="298"/>
    </row>
    <row r="2052" spans="1:11" s="49" customFormat="1" ht="18">
      <c r="A2052" s="447" t="s">
        <v>3400</v>
      </c>
      <c r="B2052" s="451"/>
      <c r="C2052" s="451"/>
      <c r="D2052" s="450" t="s">
        <v>129</v>
      </c>
      <c r="E2052" s="49">
        <f t="shared" si="15048"/>
        <v>0</v>
      </c>
      <c r="F2052" s="231">
        <f t="shared" si="15049"/>
        <v>0</v>
      </c>
      <c r="G2052" s="298"/>
      <c r="H2052" s="298"/>
    </row>
    <row r="2053" spans="1:11" s="49" customFormat="1" ht="18">
      <c r="A2053" s="447" t="s">
        <v>3559</v>
      </c>
      <c r="B2053" s="453"/>
      <c r="C2053" s="453"/>
      <c r="D2053" s="450" t="s">
        <v>129</v>
      </c>
      <c r="E2053" s="49">
        <f t="shared" si="15048"/>
        <v>1</v>
      </c>
      <c r="F2053" s="231">
        <f t="shared" si="15049"/>
        <v>0</v>
      </c>
      <c r="G2053" s="298"/>
      <c r="H2053" s="298"/>
    </row>
    <row r="2054" spans="1:11" s="49" customFormat="1" ht="18">
      <c r="A2054" s="447" t="s">
        <v>3401</v>
      </c>
      <c r="B2054" s="452"/>
      <c r="C2054" s="452"/>
      <c r="D2054" s="450" t="s">
        <v>129</v>
      </c>
      <c r="E2054" s="49">
        <f t="shared" si="15048"/>
        <v>0</v>
      </c>
      <c r="F2054" s="231">
        <f t="shared" si="15049"/>
        <v>0</v>
      </c>
      <c r="G2054" s="298"/>
      <c r="H2054" s="298"/>
    </row>
    <row r="2055" spans="1:11" s="49" customFormat="1" ht="18">
      <c r="A2055" s="447" t="s">
        <v>3446</v>
      </c>
      <c r="B2055" s="452"/>
      <c r="C2055" s="452"/>
      <c r="D2055" s="450" t="s">
        <v>129</v>
      </c>
      <c r="E2055" s="49">
        <f t="shared" si="15048"/>
        <v>0</v>
      </c>
      <c r="F2055" s="231">
        <f t="shared" si="15049"/>
        <v>0</v>
      </c>
      <c r="G2055" s="298"/>
      <c r="H2055" s="298"/>
    </row>
    <row r="2056" spans="1:11" s="49" customFormat="1" ht="18">
      <c r="A2056" s="447" t="s">
        <v>2444</v>
      </c>
      <c r="B2056" s="451"/>
      <c r="C2056" s="451"/>
      <c r="D2056" s="450" t="s">
        <v>135</v>
      </c>
      <c r="E2056" s="49">
        <f t="shared" si="15048"/>
        <v>5</v>
      </c>
      <c r="F2056" s="231">
        <f t="shared" si="15049"/>
        <v>9</v>
      </c>
      <c r="I2056" s="49">
        <v>9</v>
      </c>
      <c r="K2056" s="162"/>
    </row>
    <row r="2057" spans="1:11" s="49" customFormat="1" ht="18.75">
      <c r="A2057" s="447" t="s">
        <v>1709</v>
      </c>
      <c r="B2057" s="448"/>
      <c r="C2057" s="449"/>
      <c r="D2057" s="450" t="s">
        <v>136</v>
      </c>
      <c r="E2057" s="49">
        <f t="shared" si="15048"/>
        <v>36</v>
      </c>
      <c r="F2057" s="231">
        <f t="shared" si="15049"/>
        <v>20</v>
      </c>
      <c r="G2057" s="298"/>
      <c r="H2057" s="298"/>
      <c r="I2057" s="49">
        <v>20</v>
      </c>
    </row>
    <row r="2058" spans="1:11" s="49" customFormat="1" ht="18">
      <c r="A2058" s="447" t="s">
        <v>3587</v>
      </c>
      <c r="B2058" s="452"/>
      <c r="C2058" s="452"/>
      <c r="D2058" s="450" t="s">
        <v>129</v>
      </c>
      <c r="E2058" s="49">
        <f t="shared" si="15048"/>
        <v>0</v>
      </c>
      <c r="F2058" s="231">
        <f t="shared" si="15049"/>
        <v>0</v>
      </c>
      <c r="K2058" s="162"/>
    </row>
    <row r="2059" spans="1:11" s="49" customFormat="1" ht="18.75">
      <c r="A2059" s="447" t="s">
        <v>3482</v>
      </c>
      <c r="B2059" s="448"/>
      <c r="C2059" s="449"/>
      <c r="D2059" s="287" t="s">
        <v>130</v>
      </c>
      <c r="E2059" s="49">
        <f t="shared" si="15048"/>
        <v>5</v>
      </c>
      <c r="F2059" s="231">
        <f t="shared" si="15049"/>
        <v>2</v>
      </c>
      <c r="G2059" s="298"/>
      <c r="H2059" s="298">
        <v>2</v>
      </c>
    </row>
    <row r="2060" spans="1:11" s="49" customFormat="1" ht="18.75">
      <c r="A2060" s="447" t="s">
        <v>2836</v>
      </c>
      <c r="B2060" s="449"/>
      <c r="C2060" s="449"/>
      <c r="D2060" s="450" t="s">
        <v>137</v>
      </c>
      <c r="E2060" s="49">
        <f t="shared" si="15048"/>
        <v>15</v>
      </c>
      <c r="F2060" s="231">
        <f t="shared" si="15049"/>
        <v>0</v>
      </c>
      <c r="G2060" s="298"/>
      <c r="H2060" s="298"/>
    </row>
    <row r="2061" spans="1:11" s="49" customFormat="1" ht="18">
      <c r="A2061" s="447" t="s">
        <v>3615</v>
      </c>
      <c r="B2061" s="452"/>
      <c r="C2061" s="452"/>
      <c r="D2061" s="450" t="s">
        <v>129</v>
      </c>
      <c r="E2061" s="49">
        <f t="shared" si="15048"/>
        <v>0</v>
      </c>
      <c r="F2061" s="231">
        <f t="shared" si="15049"/>
        <v>0</v>
      </c>
      <c r="G2061" s="298"/>
      <c r="H2061" s="298"/>
      <c r="K2061" s="162"/>
    </row>
    <row r="2062" spans="1:11" s="49" customFormat="1" ht="18">
      <c r="A2062" s="447" t="s">
        <v>3603</v>
      </c>
      <c r="B2062" s="453"/>
      <c r="C2062" s="453"/>
      <c r="D2062" s="450" t="s">
        <v>129</v>
      </c>
      <c r="E2062" s="49">
        <f t="shared" si="15048"/>
        <v>2</v>
      </c>
      <c r="F2062" s="231">
        <f t="shared" si="15049"/>
        <v>0</v>
      </c>
      <c r="G2062" s="298"/>
      <c r="H2062" s="298"/>
    </row>
    <row r="2063" spans="1:11" s="49" customFormat="1" ht="18.75">
      <c r="A2063" s="447" t="s">
        <v>1322</v>
      </c>
      <c r="B2063" s="449"/>
      <c r="C2063" s="449"/>
      <c r="D2063" s="450" t="s">
        <v>136</v>
      </c>
      <c r="E2063" s="49">
        <f t="shared" si="15048"/>
        <v>41</v>
      </c>
      <c r="F2063" s="231">
        <f t="shared" si="15049"/>
        <v>0</v>
      </c>
      <c r="G2063" s="298"/>
      <c r="H2063" s="298"/>
    </row>
    <row r="2064" spans="1:11" s="49" customFormat="1" ht="18">
      <c r="A2064" s="447" t="s">
        <v>2398</v>
      </c>
      <c r="B2064" s="452"/>
      <c r="C2064" s="452"/>
      <c r="D2064" s="287" t="s">
        <v>130</v>
      </c>
      <c r="E2064" s="49">
        <f t="shared" si="15048"/>
        <v>1</v>
      </c>
      <c r="F2064" s="231">
        <f t="shared" si="15049"/>
        <v>0</v>
      </c>
      <c r="G2064" s="298"/>
      <c r="H2064" s="298"/>
      <c r="K2064" s="28"/>
    </row>
    <row r="2065" spans="1:11" s="49" customFormat="1" ht="18.75">
      <c r="A2065" s="447" t="s">
        <v>529</v>
      </c>
      <c r="B2065" s="449"/>
      <c r="C2065" s="449"/>
      <c r="D2065" s="450" t="s">
        <v>136</v>
      </c>
      <c r="E2065" s="49">
        <f t="shared" si="15048"/>
        <v>11</v>
      </c>
      <c r="F2065" s="231">
        <f t="shared" si="15049"/>
        <v>0</v>
      </c>
      <c r="G2065" s="298"/>
      <c r="H2065" s="298"/>
    </row>
    <row r="2066" spans="1:11" s="49" customFormat="1" ht="18">
      <c r="A2066" s="447" t="s">
        <v>3362</v>
      </c>
      <c r="B2066" s="452"/>
      <c r="C2066" s="452"/>
      <c r="D2066" s="450" t="s">
        <v>129</v>
      </c>
      <c r="E2066" s="49">
        <f t="shared" si="15048"/>
        <v>1</v>
      </c>
      <c r="F2066" s="231">
        <f t="shared" si="15049"/>
        <v>8</v>
      </c>
      <c r="G2066" s="298"/>
      <c r="H2066" s="298">
        <v>4</v>
      </c>
      <c r="I2066" s="49">
        <v>4</v>
      </c>
      <c r="K2066" s="28"/>
    </row>
    <row r="2067" spans="1:11" s="49" customFormat="1" ht="18.75">
      <c r="A2067" s="447" t="s">
        <v>1618</v>
      </c>
      <c r="B2067" s="448"/>
      <c r="C2067" s="449"/>
      <c r="D2067" s="450" t="s">
        <v>133</v>
      </c>
      <c r="E2067" s="49">
        <f t="shared" si="15048"/>
        <v>117</v>
      </c>
      <c r="F2067" s="231">
        <f t="shared" si="15049"/>
        <v>0</v>
      </c>
      <c r="G2067" s="298"/>
      <c r="H2067" s="298"/>
    </row>
    <row r="2068" spans="1:11" s="49" customFormat="1" ht="18.75">
      <c r="A2068" s="447" t="s">
        <v>479</v>
      </c>
      <c r="B2068" s="448"/>
      <c r="C2068" s="449"/>
      <c r="D2068" s="450" t="s">
        <v>136</v>
      </c>
      <c r="E2068" s="49">
        <f t="shared" si="15048"/>
        <v>8</v>
      </c>
      <c r="F2068" s="231">
        <f t="shared" si="15049"/>
        <v>0</v>
      </c>
      <c r="G2068" s="298"/>
      <c r="H2068" s="298"/>
    </row>
    <row r="2069" spans="1:11" s="49" customFormat="1" ht="18">
      <c r="A2069" s="447" t="s">
        <v>2455</v>
      </c>
      <c r="B2069" s="452"/>
      <c r="C2069" s="452"/>
      <c r="D2069" s="450" t="s">
        <v>129</v>
      </c>
      <c r="E2069" s="49">
        <f t="shared" si="15048"/>
        <v>0</v>
      </c>
      <c r="F2069" s="231">
        <f t="shared" si="15049"/>
        <v>0</v>
      </c>
      <c r="G2069" s="298"/>
      <c r="H2069" s="298"/>
    </row>
    <row r="2070" spans="1:11" s="49" customFormat="1" ht="18">
      <c r="A2070" s="447" t="s">
        <v>3676</v>
      </c>
      <c r="B2070" s="452"/>
      <c r="C2070" s="452"/>
      <c r="D2070" s="450" t="s">
        <v>129</v>
      </c>
      <c r="E2070" s="49">
        <f t="shared" si="15048"/>
        <v>0</v>
      </c>
      <c r="F2070" s="231">
        <f t="shared" si="15049"/>
        <v>0</v>
      </c>
      <c r="G2070" s="298"/>
      <c r="H2070" s="298"/>
    </row>
    <row r="2071" spans="1:11" s="49" customFormat="1" ht="18">
      <c r="A2071" s="447" t="s">
        <v>502</v>
      </c>
      <c r="B2071" s="452"/>
      <c r="C2071" s="452"/>
      <c r="D2071" s="450" t="s">
        <v>129</v>
      </c>
      <c r="E2071" s="49">
        <f t="shared" si="15048"/>
        <v>0</v>
      </c>
      <c r="F2071" s="231">
        <f t="shared" si="15049"/>
        <v>0</v>
      </c>
      <c r="G2071" s="298"/>
      <c r="H2071" s="298"/>
    </row>
    <row r="2072" spans="1:11" s="49" customFormat="1" ht="18.75">
      <c r="A2072" s="447" t="s">
        <v>691</v>
      </c>
      <c r="B2072" s="448"/>
      <c r="C2072" s="449"/>
      <c r="D2072" s="450" t="s">
        <v>135</v>
      </c>
      <c r="E2072" s="49">
        <f t="shared" si="15048"/>
        <v>2</v>
      </c>
      <c r="F2072" s="231">
        <f t="shared" si="15049"/>
        <v>39</v>
      </c>
      <c r="G2072" s="298"/>
      <c r="H2072" s="298">
        <v>39</v>
      </c>
    </row>
    <row r="2073" spans="1:11" s="49" customFormat="1" ht="18">
      <c r="A2073" s="447" t="s">
        <v>2838</v>
      </c>
      <c r="B2073" s="452"/>
      <c r="C2073" s="452"/>
      <c r="D2073" s="450" t="s">
        <v>135</v>
      </c>
      <c r="E2073" s="49">
        <f t="shared" si="15048"/>
        <v>56</v>
      </c>
      <c r="F2073" s="231">
        <f t="shared" si="15049"/>
        <v>3</v>
      </c>
      <c r="I2073" s="49">
        <v>3</v>
      </c>
      <c r="K2073" s="162"/>
    </row>
    <row r="2074" spans="1:11" s="49" customFormat="1" ht="18.75">
      <c r="A2074" s="447" t="s">
        <v>3368</v>
      </c>
      <c r="B2074" s="449"/>
      <c r="C2074" s="449"/>
      <c r="D2074" s="450" t="s">
        <v>129</v>
      </c>
      <c r="E2074" s="49">
        <f t="shared" si="15048"/>
        <v>0</v>
      </c>
      <c r="F2074" s="231">
        <f t="shared" si="15049"/>
        <v>10</v>
      </c>
      <c r="I2074" s="49">
        <v>10</v>
      </c>
      <c r="K2074" s="317"/>
    </row>
    <row r="2075" spans="1:11" s="49" customFormat="1" ht="18">
      <c r="A2075" s="447" t="s">
        <v>450</v>
      </c>
      <c r="B2075" s="453"/>
      <c r="C2075" s="453"/>
      <c r="D2075" s="450" t="s">
        <v>134</v>
      </c>
      <c r="E2075" s="49">
        <f t="shared" si="15048"/>
        <v>11</v>
      </c>
      <c r="F2075" s="231">
        <f t="shared" si="15049"/>
        <v>6</v>
      </c>
      <c r="J2075" s="49">
        <v>6</v>
      </c>
      <c r="K2075" s="162"/>
    </row>
    <row r="2076" spans="1:11" s="49" customFormat="1" ht="18">
      <c r="A2076" s="447" t="s">
        <v>2466</v>
      </c>
      <c r="B2076" s="453"/>
      <c r="C2076" s="453"/>
      <c r="D2076" s="450" t="s">
        <v>129</v>
      </c>
      <c r="E2076" s="49">
        <f t="shared" si="15048"/>
        <v>0</v>
      </c>
      <c r="F2076" s="231">
        <f t="shared" si="15049"/>
        <v>0</v>
      </c>
      <c r="G2076" s="298"/>
      <c r="H2076" s="298"/>
    </row>
    <row r="2077" spans="1:11" s="49" customFormat="1" ht="18">
      <c r="A2077" s="447" t="s">
        <v>482</v>
      </c>
      <c r="B2077" s="452"/>
      <c r="C2077" s="452"/>
      <c r="D2077" s="450" t="s">
        <v>129</v>
      </c>
      <c r="E2077" s="49">
        <f t="shared" si="15048"/>
        <v>1</v>
      </c>
      <c r="F2077" s="231">
        <f t="shared" si="15049"/>
        <v>0</v>
      </c>
      <c r="G2077" s="298"/>
      <c r="H2077" s="298"/>
    </row>
    <row r="2078" spans="1:11" s="49" customFormat="1" ht="18">
      <c r="A2078" s="447" t="s">
        <v>2184</v>
      </c>
      <c r="B2078" s="452"/>
      <c r="C2078" s="452"/>
      <c r="D2078" s="450" t="s">
        <v>129</v>
      </c>
      <c r="E2078" s="49">
        <f t="shared" si="15048"/>
        <v>0</v>
      </c>
      <c r="F2078" s="231">
        <f t="shared" si="15049"/>
        <v>0</v>
      </c>
      <c r="G2078" s="298"/>
      <c r="H2078" s="298"/>
    </row>
    <row r="2079" spans="1:11" s="49" customFormat="1" ht="18">
      <c r="A2079" s="447" t="s">
        <v>3485</v>
      </c>
      <c r="B2079" s="452"/>
      <c r="C2079" s="451"/>
      <c r="D2079" s="450" t="s">
        <v>132</v>
      </c>
      <c r="E2079" s="49">
        <f t="shared" si="15048"/>
        <v>11</v>
      </c>
      <c r="F2079" s="231">
        <f t="shared" si="15049"/>
        <v>0</v>
      </c>
      <c r="G2079" s="298"/>
      <c r="H2079" s="298"/>
    </row>
    <row r="2080" spans="1:11" s="49" customFormat="1" ht="18.75">
      <c r="A2080" s="447" t="s">
        <v>1925</v>
      </c>
      <c r="B2080" s="448"/>
      <c r="C2080" s="449"/>
      <c r="D2080" s="450" t="s">
        <v>132</v>
      </c>
      <c r="E2080" s="49">
        <f t="shared" si="15048"/>
        <v>0</v>
      </c>
      <c r="F2080" s="231">
        <f t="shared" si="15049"/>
        <v>0</v>
      </c>
      <c r="G2080" s="298"/>
      <c r="H2080" s="298"/>
    </row>
    <row r="2081" spans="1:11" s="49" customFormat="1" ht="18.75">
      <c r="A2081" s="456" t="s">
        <v>1714</v>
      </c>
      <c r="B2081" s="448"/>
      <c r="C2081" s="449"/>
      <c r="D2081" s="1" t="s">
        <v>131</v>
      </c>
      <c r="E2081" s="49">
        <f t="shared" si="15048"/>
        <v>18</v>
      </c>
      <c r="F2081" s="231">
        <f t="shared" si="15049"/>
        <v>0</v>
      </c>
      <c r="G2081" s="298"/>
      <c r="H2081" s="298"/>
    </row>
    <row r="2082" spans="1:11" s="49" customFormat="1" ht="18">
      <c r="A2082" s="447" t="s">
        <v>1639</v>
      </c>
      <c r="B2082" s="452"/>
      <c r="C2082" s="452"/>
      <c r="D2082" s="450" t="s">
        <v>132</v>
      </c>
      <c r="E2082" s="49">
        <f t="shared" si="15048"/>
        <v>31</v>
      </c>
      <c r="F2082" s="231">
        <f t="shared" si="15049"/>
        <v>21</v>
      </c>
      <c r="G2082" s="298"/>
      <c r="H2082" s="298">
        <v>9</v>
      </c>
      <c r="J2082" s="49">
        <v>12</v>
      </c>
    </row>
    <row r="2083" spans="1:11" s="49" customFormat="1" ht="18">
      <c r="A2083" s="447" t="s">
        <v>1325</v>
      </c>
      <c r="B2083" s="455"/>
      <c r="C2083" s="455"/>
      <c r="D2083" s="1" t="s">
        <v>131</v>
      </c>
      <c r="E2083" s="49">
        <f t="shared" si="15048"/>
        <v>16</v>
      </c>
      <c r="F2083" s="231">
        <f t="shared" si="15049"/>
        <v>5</v>
      </c>
      <c r="G2083" s="298"/>
      <c r="H2083" s="298">
        <v>5</v>
      </c>
    </row>
    <row r="2084" spans="1:11" s="49" customFormat="1" ht="18">
      <c r="A2084" s="447" t="s">
        <v>1964</v>
      </c>
      <c r="B2084" s="452"/>
      <c r="C2084" s="452"/>
      <c r="D2084" s="450" t="s">
        <v>129</v>
      </c>
      <c r="E2084" s="49">
        <f t="shared" si="15048"/>
        <v>0</v>
      </c>
      <c r="F2084" s="231">
        <f t="shared" si="15049"/>
        <v>0</v>
      </c>
    </row>
    <row r="2085" spans="1:11" s="49" customFormat="1" ht="18">
      <c r="A2085" s="447" t="s">
        <v>3395</v>
      </c>
      <c r="B2085" s="452"/>
      <c r="C2085" s="452"/>
      <c r="D2085" s="450" t="s">
        <v>129</v>
      </c>
      <c r="E2085" s="49">
        <f t="shared" si="15048"/>
        <v>0</v>
      </c>
      <c r="F2085" s="231">
        <f t="shared" si="15049"/>
        <v>0</v>
      </c>
      <c r="G2085" s="298"/>
      <c r="H2085" s="298"/>
    </row>
    <row r="2086" spans="1:11" s="49" customFormat="1" ht="18.75">
      <c r="A2086" s="447" t="s">
        <v>673</v>
      </c>
      <c r="B2086" s="448"/>
      <c r="C2086" s="449"/>
      <c r="D2086" s="450" t="s">
        <v>133</v>
      </c>
      <c r="E2086" s="49">
        <f t="shared" si="15048"/>
        <v>23</v>
      </c>
      <c r="F2086" s="231">
        <f t="shared" si="15049"/>
        <v>24</v>
      </c>
      <c r="H2086" s="49">
        <v>24</v>
      </c>
      <c r="K2086" s="162"/>
    </row>
    <row r="2087" spans="1:11" s="49" customFormat="1" ht="18">
      <c r="A2087" s="447" t="s">
        <v>2439</v>
      </c>
      <c r="B2087" s="452"/>
      <c r="C2087" s="452"/>
      <c r="D2087" s="1" t="s">
        <v>131</v>
      </c>
      <c r="E2087" s="49">
        <f t="shared" si="15048"/>
        <v>2</v>
      </c>
      <c r="F2087" s="231">
        <f t="shared" si="15049"/>
        <v>13</v>
      </c>
      <c r="G2087" s="298"/>
      <c r="H2087" s="298">
        <v>13</v>
      </c>
    </row>
    <row r="2088" spans="1:11" s="49" customFormat="1" ht="18">
      <c r="A2088" s="447" t="s">
        <v>3604</v>
      </c>
      <c r="B2088" s="452"/>
      <c r="C2088" s="452"/>
      <c r="D2088" s="450" t="s">
        <v>129</v>
      </c>
      <c r="E2088" s="49">
        <f t="shared" si="15048"/>
        <v>0</v>
      </c>
      <c r="F2088" s="231">
        <f t="shared" si="15049"/>
        <v>0</v>
      </c>
      <c r="G2088" s="298"/>
      <c r="H2088" s="298"/>
    </row>
    <row r="2089" spans="1:11" s="49" customFormat="1" ht="18.75">
      <c r="A2089" s="447" t="s">
        <v>1923</v>
      </c>
      <c r="B2089" s="449"/>
      <c r="C2089" s="449"/>
      <c r="D2089" s="450" t="s">
        <v>133</v>
      </c>
      <c r="E2089" s="49">
        <f t="shared" si="15048"/>
        <v>18</v>
      </c>
      <c r="F2089" s="231">
        <f t="shared" si="15049"/>
        <v>4</v>
      </c>
      <c r="G2089" s="298"/>
      <c r="H2089" s="298">
        <v>4</v>
      </c>
    </row>
    <row r="2090" spans="1:11" s="49" customFormat="1" ht="18">
      <c r="A2090" s="447" t="s">
        <v>1965</v>
      </c>
      <c r="B2090" s="453"/>
      <c r="C2090" s="453"/>
      <c r="D2090" s="450" t="s">
        <v>129</v>
      </c>
      <c r="E2090" s="49">
        <f t="shared" si="15048"/>
        <v>1</v>
      </c>
      <c r="F2090" s="231">
        <f t="shared" si="15049"/>
        <v>0</v>
      </c>
      <c r="G2090" s="298"/>
      <c r="H2090" s="298"/>
    </row>
    <row r="2091" spans="1:11" s="49" customFormat="1" ht="18.75">
      <c r="A2091" s="447" t="s">
        <v>422</v>
      </c>
      <c r="B2091" s="449"/>
      <c r="C2091" s="449"/>
      <c r="D2091" s="450" t="s">
        <v>134</v>
      </c>
      <c r="E2091" s="49">
        <f t="shared" si="15048"/>
        <v>26</v>
      </c>
      <c r="F2091" s="231">
        <f t="shared" si="15049"/>
        <v>0</v>
      </c>
      <c r="G2091" s="298"/>
      <c r="H2091" s="298"/>
    </row>
    <row r="2092" spans="1:11" s="49" customFormat="1" ht="18">
      <c r="A2092" s="447" t="s">
        <v>3706</v>
      </c>
      <c r="B2092" s="452"/>
      <c r="C2092" s="452"/>
      <c r="D2092" s="450" t="s">
        <v>129</v>
      </c>
      <c r="E2092" s="49">
        <f t="shared" si="15048"/>
        <v>0</v>
      </c>
      <c r="F2092" s="231">
        <f t="shared" si="15049"/>
        <v>10</v>
      </c>
      <c r="G2092" s="298"/>
      <c r="H2092" s="298"/>
      <c r="K2092" s="49">
        <v>10</v>
      </c>
    </row>
    <row r="2093" spans="1:11" s="49" customFormat="1" ht="18">
      <c r="A2093" s="447" t="s">
        <v>3373</v>
      </c>
      <c r="B2093" s="452"/>
      <c r="C2093" s="452"/>
      <c r="D2093" s="450" t="s">
        <v>129</v>
      </c>
      <c r="E2093" s="49">
        <f t="shared" si="15048"/>
        <v>0</v>
      </c>
      <c r="F2093" s="231">
        <f t="shared" si="15049"/>
        <v>0</v>
      </c>
      <c r="K2093" s="162"/>
    </row>
    <row r="2094" spans="1:11" s="49" customFormat="1" ht="18">
      <c r="A2094" s="447" t="s">
        <v>1932</v>
      </c>
      <c r="B2094" s="451"/>
      <c r="C2094" s="451"/>
      <c r="D2094" s="450" t="s">
        <v>135</v>
      </c>
      <c r="E2094" s="49">
        <f t="shared" si="15048"/>
        <v>4</v>
      </c>
      <c r="F2094" s="231">
        <f t="shared" si="15049"/>
        <v>43</v>
      </c>
      <c r="G2094" s="298"/>
      <c r="H2094" s="298">
        <v>43</v>
      </c>
    </row>
    <row r="2095" spans="1:11" s="49" customFormat="1" ht="18">
      <c r="A2095" s="447" t="s">
        <v>914</v>
      </c>
      <c r="B2095" s="451"/>
      <c r="C2095" s="451"/>
      <c r="D2095" s="450" t="s">
        <v>129</v>
      </c>
      <c r="E2095" s="49">
        <f t="shared" si="15048"/>
        <v>3</v>
      </c>
      <c r="F2095" s="231">
        <f t="shared" si="15049"/>
        <v>72</v>
      </c>
      <c r="G2095" s="298"/>
      <c r="H2095" s="298">
        <v>72</v>
      </c>
    </row>
    <row r="2096" spans="1:11" s="49" customFormat="1" ht="18">
      <c r="A2096" s="447" t="s">
        <v>3062</v>
      </c>
      <c r="B2096" s="451"/>
      <c r="C2096" s="451"/>
      <c r="D2096" s="287" t="s">
        <v>130</v>
      </c>
      <c r="E2096" s="49">
        <f t="shared" si="15048"/>
        <v>3</v>
      </c>
      <c r="F2096" s="231">
        <f t="shared" si="15049"/>
        <v>0</v>
      </c>
      <c r="K2096" s="317"/>
    </row>
    <row r="2097" spans="1:11" s="49" customFormat="1" ht="18">
      <c r="A2097" s="447" t="s">
        <v>574</v>
      </c>
      <c r="B2097" s="452"/>
      <c r="C2097" s="452"/>
      <c r="D2097" s="287" t="s">
        <v>130</v>
      </c>
      <c r="E2097" s="49">
        <f t="shared" si="15048"/>
        <v>4</v>
      </c>
      <c r="F2097" s="231">
        <f t="shared" si="15049"/>
        <v>0</v>
      </c>
      <c r="K2097" s="162"/>
    </row>
    <row r="2098" spans="1:11" s="49" customFormat="1" ht="18">
      <c r="A2098" s="447" t="s">
        <v>3506</v>
      </c>
      <c r="B2098" s="452"/>
      <c r="C2098" s="452"/>
      <c r="D2098" s="450" t="s">
        <v>129</v>
      </c>
      <c r="E2098" s="49">
        <f t="shared" si="15048"/>
        <v>0</v>
      </c>
      <c r="F2098" s="231">
        <f t="shared" si="15049"/>
        <v>0</v>
      </c>
      <c r="G2098" s="298"/>
      <c r="H2098" s="298"/>
    </row>
    <row r="2099" spans="1:11" s="49" customFormat="1" ht="18">
      <c r="A2099" s="447" t="s">
        <v>1995</v>
      </c>
      <c r="B2099" s="453"/>
      <c r="C2099" s="453"/>
      <c r="D2099" s="450" t="s">
        <v>129</v>
      </c>
      <c r="E2099" s="49">
        <f t="shared" si="15048"/>
        <v>4</v>
      </c>
      <c r="F2099" s="231">
        <f t="shared" si="15049"/>
        <v>0</v>
      </c>
      <c r="G2099" s="298"/>
      <c r="H2099" s="298"/>
    </row>
    <row r="2100" spans="1:11" s="49" customFormat="1" ht="18">
      <c r="A2100" s="447" t="s">
        <v>3504</v>
      </c>
      <c r="B2100" s="452"/>
      <c r="C2100" s="452"/>
      <c r="D2100" s="450" t="s">
        <v>129</v>
      </c>
      <c r="E2100" s="49">
        <f t="shared" si="15048"/>
        <v>0</v>
      </c>
      <c r="F2100" s="231">
        <f t="shared" si="15049"/>
        <v>0</v>
      </c>
      <c r="G2100" s="298"/>
      <c r="H2100" s="298"/>
    </row>
    <row r="2101" spans="1:11" s="49" customFormat="1" ht="18">
      <c r="A2101" s="447" t="s">
        <v>523</v>
      </c>
      <c r="B2101" s="452"/>
      <c r="C2101" s="452"/>
      <c r="D2101" s="450" t="s">
        <v>132</v>
      </c>
      <c r="E2101" s="49">
        <f t="shared" si="15048"/>
        <v>1</v>
      </c>
      <c r="F2101" s="231">
        <f t="shared" si="15049"/>
        <v>0</v>
      </c>
      <c r="K2101" s="162"/>
    </row>
    <row r="2102" spans="1:11" s="49" customFormat="1" ht="18">
      <c r="A2102" s="447" t="s">
        <v>3369</v>
      </c>
      <c r="B2102" s="452"/>
      <c r="C2102" s="452"/>
      <c r="D2102" s="450" t="s">
        <v>129</v>
      </c>
      <c r="E2102" s="49">
        <f t="shared" si="15048"/>
        <v>0</v>
      </c>
      <c r="F2102" s="231">
        <f t="shared" si="15049"/>
        <v>0</v>
      </c>
      <c r="G2102" s="298"/>
      <c r="H2102" s="298"/>
    </row>
    <row r="2103" spans="1:11" s="49" customFormat="1" ht="18">
      <c r="A2103" s="447" t="s">
        <v>3696</v>
      </c>
      <c r="B2103" s="453"/>
      <c r="C2103" s="453"/>
      <c r="D2103" s="450" t="s">
        <v>129</v>
      </c>
      <c r="E2103" s="49">
        <f t="shared" si="15048"/>
        <v>0</v>
      </c>
      <c r="F2103" s="231">
        <f t="shared" si="15049"/>
        <v>0</v>
      </c>
      <c r="G2103" s="298"/>
      <c r="H2103" s="298"/>
    </row>
    <row r="2104" spans="1:11" s="49" customFormat="1" ht="18">
      <c r="A2104" s="447" t="s">
        <v>700</v>
      </c>
      <c r="B2104" s="451"/>
      <c r="C2104" s="451"/>
      <c r="D2104" s="450" t="s">
        <v>129</v>
      </c>
      <c r="E2104" s="49">
        <f t="shared" si="15048"/>
        <v>6</v>
      </c>
      <c r="F2104" s="231">
        <f t="shared" si="15049"/>
        <v>2</v>
      </c>
      <c r="H2104" s="49">
        <v>2</v>
      </c>
      <c r="K2104" s="162"/>
    </row>
    <row r="2105" spans="1:11" s="49" customFormat="1" ht="18">
      <c r="A2105" s="447" t="s">
        <v>3525</v>
      </c>
      <c r="B2105" s="452"/>
      <c r="C2105" s="452"/>
      <c r="D2105" s="450" t="s">
        <v>129</v>
      </c>
      <c r="E2105" s="49">
        <f t="shared" si="15048"/>
        <v>0</v>
      </c>
      <c r="F2105" s="231">
        <f t="shared" si="15049"/>
        <v>0</v>
      </c>
      <c r="G2105" s="298"/>
      <c r="H2105" s="298"/>
    </row>
    <row r="2106" spans="1:11" s="49" customFormat="1" ht="18.75">
      <c r="A2106" s="447" t="s">
        <v>2299</v>
      </c>
      <c r="B2106" s="457"/>
      <c r="C2106" s="458"/>
      <c r="D2106" s="450" t="s">
        <v>137</v>
      </c>
      <c r="E2106" s="49">
        <f t="shared" si="15048"/>
        <v>73</v>
      </c>
      <c r="F2106" s="231">
        <f t="shared" si="15049"/>
        <v>16</v>
      </c>
      <c r="G2106" s="298"/>
      <c r="H2106" s="298">
        <v>16</v>
      </c>
    </row>
    <row r="2107" spans="1:11" s="49" customFormat="1" ht="18">
      <c r="A2107" s="447" t="s">
        <v>2189</v>
      </c>
      <c r="B2107" s="453"/>
      <c r="C2107" s="453"/>
      <c r="D2107" s="450" t="s">
        <v>135</v>
      </c>
      <c r="E2107" s="49">
        <f t="shared" si="15048"/>
        <v>2</v>
      </c>
      <c r="F2107" s="231">
        <f t="shared" si="15049"/>
        <v>0</v>
      </c>
      <c r="G2107" s="298"/>
      <c r="H2107" s="298"/>
    </row>
    <row r="2108" spans="1:11" s="49" customFormat="1" ht="18.75">
      <c r="A2108" s="447" t="s">
        <v>944</v>
      </c>
      <c r="B2108" s="449"/>
      <c r="C2108" s="449"/>
      <c r="D2108" s="450" t="s">
        <v>136</v>
      </c>
      <c r="E2108" s="49">
        <f t="shared" si="15048"/>
        <v>2</v>
      </c>
      <c r="F2108" s="231">
        <f t="shared" si="15049"/>
        <v>77</v>
      </c>
      <c r="G2108" s="298"/>
      <c r="H2108" s="298">
        <v>77</v>
      </c>
    </row>
    <row r="2109" spans="1:11" s="49" customFormat="1" ht="18">
      <c r="A2109" s="447" t="s">
        <v>3370</v>
      </c>
      <c r="B2109" s="452"/>
      <c r="C2109" s="452"/>
      <c r="D2109" s="450" t="s">
        <v>129</v>
      </c>
      <c r="E2109" s="49">
        <f t="shared" ref="E2109:E2172" si="15050">COUNTIF($A$1131:$BHE$1204,A2109)</f>
        <v>0</v>
      </c>
      <c r="F2109" s="231">
        <f t="shared" ref="F2109:F2172" si="15051">SUM(G2109:K2109)</f>
        <v>0</v>
      </c>
      <c r="G2109" s="298"/>
      <c r="H2109" s="298"/>
    </row>
    <row r="2110" spans="1:11" s="49" customFormat="1" ht="18">
      <c r="A2110" s="447" t="s">
        <v>2365</v>
      </c>
      <c r="B2110" s="453"/>
      <c r="C2110" s="453"/>
      <c r="D2110" s="450" t="s">
        <v>129</v>
      </c>
      <c r="E2110" s="49">
        <f t="shared" si="15050"/>
        <v>0</v>
      </c>
      <c r="F2110" s="231">
        <f t="shared" si="15051"/>
        <v>0</v>
      </c>
      <c r="G2110" s="298"/>
      <c r="H2110" s="298"/>
    </row>
    <row r="2111" spans="1:11" s="49" customFormat="1" ht="18">
      <c r="A2111" s="447" t="s">
        <v>928</v>
      </c>
      <c r="B2111" s="447"/>
      <c r="C2111" s="452"/>
      <c r="D2111" s="1" t="s">
        <v>131</v>
      </c>
      <c r="E2111" s="49">
        <f t="shared" si="15050"/>
        <v>2</v>
      </c>
      <c r="F2111" s="231">
        <f t="shared" si="15051"/>
        <v>105</v>
      </c>
      <c r="H2111" s="49">
        <v>98</v>
      </c>
      <c r="I2111" s="49">
        <v>7</v>
      </c>
    </row>
    <row r="2112" spans="1:11" s="49" customFormat="1" ht="18">
      <c r="A2112" s="447" t="s">
        <v>3689</v>
      </c>
      <c r="B2112" s="459"/>
      <c r="C2112" s="453"/>
      <c r="D2112" s="450" t="s">
        <v>129</v>
      </c>
      <c r="E2112" s="49">
        <f t="shared" si="15050"/>
        <v>0</v>
      </c>
      <c r="F2112" s="231">
        <f t="shared" si="15051"/>
        <v>0</v>
      </c>
    </row>
    <row r="2113" spans="1:11" s="49" customFormat="1" ht="18">
      <c r="A2113" s="447" t="s">
        <v>3574</v>
      </c>
      <c r="B2113" s="452"/>
      <c r="C2113" s="452"/>
      <c r="D2113" s="450" t="s">
        <v>129</v>
      </c>
      <c r="E2113" s="49">
        <f t="shared" si="15050"/>
        <v>1</v>
      </c>
      <c r="F2113" s="231">
        <f t="shared" si="15051"/>
        <v>0</v>
      </c>
      <c r="G2113" s="298"/>
      <c r="H2113" s="298"/>
    </row>
    <row r="2114" spans="1:11" s="49" customFormat="1" ht="18">
      <c r="A2114" s="447" t="s">
        <v>1621</v>
      </c>
      <c r="B2114" s="452"/>
      <c r="C2114" s="452"/>
      <c r="D2114" s="450" t="s">
        <v>129</v>
      </c>
      <c r="E2114" s="49">
        <f t="shared" si="15050"/>
        <v>5</v>
      </c>
      <c r="F2114" s="231">
        <f t="shared" si="15051"/>
        <v>21</v>
      </c>
      <c r="G2114" s="298"/>
      <c r="H2114" s="298"/>
      <c r="I2114" s="49">
        <v>1</v>
      </c>
      <c r="J2114" s="49">
        <v>20</v>
      </c>
    </row>
    <row r="2115" spans="1:11" s="49" customFormat="1" ht="18">
      <c r="A2115" s="447" t="s">
        <v>489</v>
      </c>
      <c r="B2115" s="452"/>
      <c r="C2115" s="451"/>
      <c r="D2115" s="450" t="s">
        <v>134</v>
      </c>
      <c r="E2115" s="49">
        <f t="shared" si="15050"/>
        <v>4</v>
      </c>
      <c r="F2115" s="231">
        <f t="shared" si="15051"/>
        <v>0</v>
      </c>
      <c r="G2115" s="298"/>
      <c r="H2115" s="298"/>
    </row>
    <row r="2116" spans="1:11" s="49" customFormat="1" ht="18">
      <c r="A2116" s="447" t="s">
        <v>436</v>
      </c>
      <c r="B2116" s="451"/>
      <c r="C2116" s="451"/>
      <c r="D2116" s="287" t="s">
        <v>130</v>
      </c>
      <c r="E2116" s="49">
        <f t="shared" si="15050"/>
        <v>57</v>
      </c>
      <c r="F2116" s="231">
        <f t="shared" si="15051"/>
        <v>5</v>
      </c>
      <c r="G2116" s="298"/>
      <c r="H2116" s="298"/>
      <c r="J2116" s="49">
        <v>5</v>
      </c>
    </row>
    <row r="2117" spans="1:11" s="49" customFormat="1" ht="18.75">
      <c r="A2117" s="447" t="s">
        <v>2024</v>
      </c>
      <c r="B2117" s="449"/>
      <c r="C2117" s="449"/>
      <c r="D2117" s="450" t="s">
        <v>135</v>
      </c>
      <c r="E2117" s="49">
        <f t="shared" si="15050"/>
        <v>57</v>
      </c>
      <c r="F2117" s="231">
        <f t="shared" si="15051"/>
        <v>3</v>
      </c>
      <c r="H2117" s="49">
        <v>1</v>
      </c>
      <c r="I2117" s="49">
        <v>2</v>
      </c>
      <c r="K2117" s="162"/>
    </row>
    <row r="2118" spans="1:11" s="49" customFormat="1" ht="18">
      <c r="A2118" s="447" t="s">
        <v>534</v>
      </c>
      <c r="B2118" s="451"/>
      <c r="C2118" s="451"/>
      <c r="D2118" s="450" t="s">
        <v>132</v>
      </c>
      <c r="E2118" s="49">
        <f t="shared" si="15050"/>
        <v>8</v>
      </c>
      <c r="F2118" s="231">
        <f t="shared" si="15051"/>
        <v>0</v>
      </c>
      <c r="G2118" s="298"/>
      <c r="H2118" s="298"/>
    </row>
    <row r="2119" spans="1:11" s="49" customFormat="1" ht="18">
      <c r="A2119" s="447" t="s">
        <v>2429</v>
      </c>
      <c r="B2119" s="452"/>
      <c r="C2119" s="451"/>
      <c r="D2119" s="450" t="s">
        <v>129</v>
      </c>
      <c r="E2119" s="49">
        <f t="shared" si="15050"/>
        <v>0</v>
      </c>
      <c r="F2119" s="231">
        <f t="shared" si="15051"/>
        <v>0</v>
      </c>
      <c r="G2119" s="298"/>
      <c r="H2119" s="298"/>
    </row>
    <row r="2120" spans="1:11" s="49" customFormat="1" ht="18">
      <c r="A2120" s="447" t="s">
        <v>938</v>
      </c>
      <c r="B2120" s="452"/>
      <c r="C2120" s="452"/>
      <c r="D2120" s="287" t="s">
        <v>130</v>
      </c>
      <c r="E2120" s="49">
        <f t="shared" si="15050"/>
        <v>65</v>
      </c>
      <c r="F2120" s="231">
        <f t="shared" si="15051"/>
        <v>10</v>
      </c>
      <c r="G2120" s="298"/>
      <c r="H2120" s="298">
        <v>7</v>
      </c>
      <c r="I2120" s="49">
        <v>3</v>
      </c>
    </row>
    <row r="2121" spans="1:11" s="49" customFormat="1" ht="18.75">
      <c r="A2121" s="447" t="s">
        <v>554</v>
      </c>
      <c r="B2121" s="448"/>
      <c r="C2121" s="449"/>
      <c r="D2121" s="450" t="s">
        <v>135</v>
      </c>
      <c r="E2121" s="49">
        <f t="shared" si="15050"/>
        <v>3</v>
      </c>
      <c r="F2121" s="231">
        <f t="shared" si="15051"/>
        <v>0</v>
      </c>
      <c r="G2121" s="298"/>
      <c r="H2121" s="298"/>
    </row>
    <row r="2122" spans="1:11" s="49" customFormat="1" ht="18">
      <c r="A2122" s="447" t="s">
        <v>2174</v>
      </c>
      <c r="B2122" s="452"/>
      <c r="C2122" s="452"/>
      <c r="D2122" s="450" t="s">
        <v>129</v>
      </c>
      <c r="E2122" s="49">
        <f t="shared" si="15050"/>
        <v>0</v>
      </c>
      <c r="F2122" s="231">
        <f t="shared" si="15051"/>
        <v>0</v>
      </c>
      <c r="K2122" s="162"/>
    </row>
    <row r="2123" spans="1:11" s="49" customFormat="1" ht="18">
      <c r="A2123" s="447" t="s">
        <v>2961</v>
      </c>
      <c r="B2123" s="452"/>
      <c r="C2123" s="452"/>
      <c r="D2123" s="287" t="s">
        <v>130</v>
      </c>
      <c r="E2123" s="49">
        <f t="shared" si="15050"/>
        <v>24</v>
      </c>
      <c r="F2123" s="231">
        <f t="shared" si="15051"/>
        <v>0</v>
      </c>
      <c r="G2123" s="298"/>
      <c r="H2123" s="298"/>
    </row>
    <row r="2124" spans="1:11" s="49" customFormat="1" ht="18">
      <c r="A2124" s="447" t="s">
        <v>1631</v>
      </c>
      <c r="B2124" s="453"/>
      <c r="C2124" s="453"/>
      <c r="D2124" s="450" t="s">
        <v>133</v>
      </c>
      <c r="E2124" s="49">
        <f t="shared" si="15050"/>
        <v>48</v>
      </c>
      <c r="F2124" s="231">
        <f t="shared" si="15051"/>
        <v>220</v>
      </c>
      <c r="G2124" s="298"/>
      <c r="H2124" s="298">
        <v>178</v>
      </c>
      <c r="I2124" s="49">
        <v>31</v>
      </c>
      <c r="J2124" s="49">
        <v>11</v>
      </c>
    </row>
    <row r="2125" spans="1:11" s="49" customFormat="1" ht="18.75">
      <c r="A2125" s="447" t="s">
        <v>591</v>
      </c>
      <c r="B2125" s="449"/>
      <c r="C2125" s="449"/>
      <c r="D2125" s="450" t="s">
        <v>135</v>
      </c>
      <c r="E2125" s="49">
        <f t="shared" si="15050"/>
        <v>4</v>
      </c>
      <c r="F2125" s="231">
        <f t="shared" si="15051"/>
        <v>15</v>
      </c>
      <c r="G2125" s="298"/>
      <c r="H2125" s="298"/>
      <c r="I2125" s="49">
        <v>15</v>
      </c>
    </row>
    <row r="2126" spans="1:11" s="49" customFormat="1" ht="18">
      <c r="A2126" s="447" t="s">
        <v>2352</v>
      </c>
      <c r="B2126" s="452"/>
      <c r="C2126" s="452"/>
      <c r="D2126" s="287" t="s">
        <v>130</v>
      </c>
      <c r="E2126" s="49">
        <f t="shared" si="15050"/>
        <v>1</v>
      </c>
      <c r="F2126" s="231">
        <f t="shared" si="15051"/>
        <v>0</v>
      </c>
    </row>
    <row r="2127" spans="1:11" s="49" customFormat="1" ht="18">
      <c r="A2127" s="447" t="s">
        <v>3421</v>
      </c>
      <c r="B2127" s="453"/>
      <c r="C2127" s="453"/>
      <c r="D2127" s="287" t="s">
        <v>130</v>
      </c>
      <c r="E2127" s="49">
        <f t="shared" si="15050"/>
        <v>5</v>
      </c>
      <c r="F2127" s="231">
        <f t="shared" si="15051"/>
        <v>25</v>
      </c>
      <c r="I2127" s="49">
        <v>25</v>
      </c>
    </row>
    <row r="2128" spans="1:11" s="49" customFormat="1" ht="18.75">
      <c r="A2128" s="447" t="s">
        <v>3501</v>
      </c>
      <c r="B2128" s="449"/>
      <c r="C2128" s="449"/>
      <c r="D2128" s="287" t="s">
        <v>130</v>
      </c>
      <c r="E2128" s="49">
        <f t="shared" si="15050"/>
        <v>1</v>
      </c>
      <c r="F2128" s="231">
        <f t="shared" si="15051"/>
        <v>0</v>
      </c>
      <c r="G2128" s="298"/>
      <c r="H2128" s="298"/>
    </row>
    <row r="2129" spans="1:11" s="49" customFormat="1" ht="18">
      <c r="A2129" s="447" t="s">
        <v>3075</v>
      </c>
      <c r="B2129" s="452"/>
      <c r="C2129" s="452"/>
      <c r="D2129" s="450" t="s">
        <v>129</v>
      </c>
      <c r="E2129" s="49">
        <f t="shared" si="15050"/>
        <v>1</v>
      </c>
      <c r="F2129" s="231">
        <f t="shared" si="15051"/>
        <v>0</v>
      </c>
      <c r="G2129" s="298"/>
      <c r="H2129" s="298"/>
    </row>
    <row r="2130" spans="1:11" s="49" customFormat="1" ht="18">
      <c r="A2130" s="447" t="s">
        <v>1867</v>
      </c>
      <c r="B2130" s="452"/>
      <c r="C2130" s="452"/>
      <c r="D2130" s="450" t="s">
        <v>132</v>
      </c>
      <c r="E2130" s="49">
        <f t="shared" si="15050"/>
        <v>4</v>
      </c>
      <c r="F2130" s="231">
        <f t="shared" si="15051"/>
        <v>0</v>
      </c>
      <c r="G2130" s="298"/>
      <c r="H2130" s="298"/>
    </row>
    <row r="2131" spans="1:11" s="49" customFormat="1" ht="18.75">
      <c r="A2131" s="447" t="s">
        <v>2853</v>
      </c>
      <c r="B2131" s="449"/>
      <c r="C2131" s="449"/>
      <c r="D2131" s="1" t="s">
        <v>131</v>
      </c>
      <c r="E2131" s="49">
        <f t="shared" si="15050"/>
        <v>49</v>
      </c>
      <c r="F2131" s="231">
        <f t="shared" si="15051"/>
        <v>0</v>
      </c>
      <c r="G2131" s="298"/>
      <c r="H2131" s="298"/>
    </row>
    <row r="2132" spans="1:11" s="49" customFormat="1" ht="18">
      <c r="A2132" s="447" t="s">
        <v>3037</v>
      </c>
      <c r="B2132" s="453"/>
      <c r="C2132" s="453"/>
      <c r="D2132" s="450" t="s">
        <v>129</v>
      </c>
      <c r="E2132" s="49">
        <f t="shared" si="15050"/>
        <v>0</v>
      </c>
      <c r="F2132" s="231">
        <f t="shared" si="15051"/>
        <v>0</v>
      </c>
      <c r="G2132" s="298"/>
      <c r="H2132" s="298"/>
    </row>
    <row r="2133" spans="1:11" s="49" customFormat="1" ht="18">
      <c r="A2133" s="447" t="s">
        <v>550</v>
      </c>
      <c r="B2133" s="452"/>
      <c r="C2133" s="451"/>
      <c r="D2133" s="450" t="s">
        <v>129</v>
      </c>
      <c r="E2133" s="49">
        <f t="shared" si="15050"/>
        <v>1</v>
      </c>
      <c r="F2133" s="231">
        <f t="shared" si="15051"/>
        <v>0</v>
      </c>
      <c r="G2133" s="298"/>
      <c r="H2133" s="298"/>
    </row>
    <row r="2134" spans="1:11" s="49" customFormat="1" ht="18">
      <c r="A2134" s="447" t="s">
        <v>710</v>
      </c>
      <c r="B2134" s="452"/>
      <c r="C2134" s="452"/>
      <c r="D2134" s="450" t="s">
        <v>137</v>
      </c>
      <c r="E2134" s="49">
        <f t="shared" si="15050"/>
        <v>1</v>
      </c>
      <c r="F2134" s="231">
        <f t="shared" si="15051"/>
        <v>0</v>
      </c>
      <c r="G2134" s="298"/>
      <c r="H2134" s="298"/>
    </row>
    <row r="2135" spans="1:11" s="49" customFormat="1" ht="18">
      <c r="A2135" s="447" t="s">
        <v>955</v>
      </c>
      <c r="B2135" s="451"/>
      <c r="C2135" s="451"/>
      <c r="D2135" s="450" t="s">
        <v>134</v>
      </c>
      <c r="E2135" s="49">
        <f t="shared" si="15050"/>
        <v>5</v>
      </c>
      <c r="F2135" s="231">
        <f t="shared" si="15051"/>
        <v>4</v>
      </c>
      <c r="G2135" s="298"/>
      <c r="H2135" s="298"/>
      <c r="I2135" s="49">
        <v>4</v>
      </c>
    </row>
    <row r="2136" spans="1:11" s="49" customFormat="1" ht="18">
      <c r="A2136" s="447" t="s">
        <v>491</v>
      </c>
      <c r="B2136" s="452"/>
      <c r="C2136" s="452"/>
      <c r="D2136" s="450" t="s">
        <v>129</v>
      </c>
      <c r="E2136" s="49">
        <f t="shared" si="15050"/>
        <v>9</v>
      </c>
      <c r="F2136" s="231">
        <f t="shared" si="15051"/>
        <v>0</v>
      </c>
      <c r="G2136" s="298"/>
      <c r="H2136" s="298"/>
      <c r="K2136" s="28"/>
    </row>
    <row r="2137" spans="1:11" s="49" customFormat="1" ht="18.75">
      <c r="A2137" s="447" t="s">
        <v>458</v>
      </c>
      <c r="B2137" s="448"/>
      <c r="C2137" s="449"/>
      <c r="D2137" s="450" t="s">
        <v>134</v>
      </c>
      <c r="E2137" s="49">
        <f t="shared" si="15050"/>
        <v>9</v>
      </c>
      <c r="F2137" s="231">
        <f t="shared" si="15051"/>
        <v>0</v>
      </c>
      <c r="G2137" s="298"/>
      <c r="H2137" s="298"/>
    </row>
    <row r="2138" spans="1:11" s="49" customFormat="1" ht="18">
      <c r="A2138" s="447" t="s">
        <v>3663</v>
      </c>
      <c r="B2138" s="452"/>
      <c r="C2138" s="452"/>
      <c r="D2138" s="450" t="s">
        <v>129</v>
      </c>
      <c r="E2138" s="49">
        <f t="shared" si="15050"/>
        <v>0</v>
      </c>
      <c r="F2138" s="231">
        <f t="shared" si="15051"/>
        <v>0</v>
      </c>
      <c r="G2138" s="298"/>
      <c r="H2138" s="298"/>
      <c r="K2138" s="162"/>
    </row>
    <row r="2139" spans="1:11" s="49" customFormat="1" ht="18">
      <c r="A2139" s="447" t="s">
        <v>1986</v>
      </c>
      <c r="B2139" s="453"/>
      <c r="C2139" s="453"/>
      <c r="D2139" s="450" t="s">
        <v>137</v>
      </c>
      <c r="E2139" s="49">
        <f t="shared" si="15050"/>
        <v>1</v>
      </c>
      <c r="F2139" s="231">
        <f t="shared" si="15051"/>
        <v>10</v>
      </c>
      <c r="G2139" s="298"/>
      <c r="H2139" s="298"/>
      <c r="I2139" s="49">
        <v>10</v>
      </c>
    </row>
    <row r="2140" spans="1:11" s="49" customFormat="1" ht="18.75">
      <c r="A2140" s="447" t="s">
        <v>2982</v>
      </c>
      <c r="B2140" s="448"/>
      <c r="C2140" s="449"/>
      <c r="D2140" s="1" t="s">
        <v>131</v>
      </c>
      <c r="E2140" s="49">
        <f t="shared" si="15050"/>
        <v>4</v>
      </c>
      <c r="F2140" s="231">
        <f t="shared" si="15051"/>
        <v>0</v>
      </c>
      <c r="G2140" s="298"/>
      <c r="H2140" s="298"/>
    </row>
    <row r="2141" spans="1:11" s="49" customFormat="1" ht="18">
      <c r="A2141" s="447" t="s">
        <v>3595</v>
      </c>
      <c r="B2141" s="452"/>
      <c r="C2141" s="451"/>
      <c r="D2141" s="287" t="s">
        <v>130</v>
      </c>
      <c r="E2141" s="49">
        <f t="shared" si="15050"/>
        <v>1</v>
      </c>
      <c r="F2141" s="231">
        <f t="shared" si="15051"/>
        <v>0</v>
      </c>
    </row>
    <row r="2142" spans="1:11" s="49" customFormat="1" ht="18">
      <c r="A2142" s="447" t="s">
        <v>3403</v>
      </c>
      <c r="B2142" s="453"/>
      <c r="C2142" s="453"/>
      <c r="D2142" s="450" t="s">
        <v>129</v>
      </c>
      <c r="E2142" s="49">
        <f t="shared" si="15050"/>
        <v>1</v>
      </c>
      <c r="F2142" s="231">
        <f t="shared" si="15051"/>
        <v>0</v>
      </c>
      <c r="G2142" s="298"/>
      <c r="H2142" s="298"/>
      <c r="K2142" s="317"/>
    </row>
    <row r="2143" spans="1:11" s="49" customFormat="1" ht="18">
      <c r="A2143" s="447" t="s">
        <v>2974</v>
      </c>
      <c r="B2143" s="452"/>
      <c r="C2143" s="452"/>
      <c r="D2143" s="450" t="s">
        <v>132</v>
      </c>
      <c r="E2143" s="49">
        <f t="shared" si="15050"/>
        <v>24</v>
      </c>
      <c r="F2143" s="231">
        <f t="shared" si="15051"/>
        <v>15</v>
      </c>
      <c r="G2143" s="298"/>
      <c r="H2143" s="298">
        <v>15</v>
      </c>
    </row>
    <row r="2144" spans="1:11" s="49" customFormat="1" ht="18.75">
      <c r="A2144" s="447" t="s">
        <v>1311</v>
      </c>
      <c r="B2144" s="449"/>
      <c r="C2144" s="449"/>
      <c r="D2144" s="450" t="s">
        <v>136</v>
      </c>
      <c r="E2144" s="49">
        <f t="shared" si="15050"/>
        <v>39</v>
      </c>
      <c r="F2144" s="231">
        <f t="shared" si="15051"/>
        <v>2</v>
      </c>
      <c r="G2144" s="298"/>
      <c r="H2144" s="298">
        <v>2</v>
      </c>
    </row>
    <row r="2145" spans="1:11" s="49" customFormat="1" ht="18">
      <c r="A2145" s="447" t="s">
        <v>2997</v>
      </c>
      <c r="B2145" s="452"/>
      <c r="C2145" s="452"/>
      <c r="D2145" s="287" t="s">
        <v>130</v>
      </c>
      <c r="E2145" s="49">
        <f t="shared" si="15050"/>
        <v>3</v>
      </c>
      <c r="F2145" s="231">
        <f t="shared" si="15051"/>
        <v>0</v>
      </c>
      <c r="G2145" s="298"/>
      <c r="H2145" s="298"/>
    </row>
    <row r="2146" spans="1:11" s="49" customFormat="1" ht="18">
      <c r="A2146" s="447" t="s">
        <v>565</v>
      </c>
      <c r="B2146" s="451"/>
      <c r="C2146" s="451"/>
      <c r="D2146" s="450" t="s">
        <v>137</v>
      </c>
      <c r="E2146" s="49">
        <f t="shared" si="15050"/>
        <v>2</v>
      </c>
      <c r="F2146" s="231">
        <f t="shared" si="15051"/>
        <v>5</v>
      </c>
      <c r="G2146" s="298"/>
      <c r="H2146" s="298"/>
      <c r="J2146" s="49">
        <v>5</v>
      </c>
    </row>
    <row r="2147" spans="1:11" s="49" customFormat="1" ht="18">
      <c r="A2147" s="456" t="s">
        <v>1710</v>
      </c>
      <c r="B2147" s="452"/>
      <c r="C2147" s="452"/>
      <c r="D2147" s="450" t="s">
        <v>137</v>
      </c>
      <c r="E2147" s="49">
        <f t="shared" si="15050"/>
        <v>26</v>
      </c>
      <c r="F2147" s="231">
        <f t="shared" si="15051"/>
        <v>18</v>
      </c>
      <c r="G2147" s="298"/>
      <c r="H2147" s="298"/>
      <c r="I2147" s="49">
        <v>18</v>
      </c>
    </row>
    <row r="2148" spans="1:11" s="49" customFormat="1" ht="18">
      <c r="A2148" s="447" t="s">
        <v>3602</v>
      </c>
      <c r="B2148" s="452"/>
      <c r="C2148" s="452"/>
      <c r="D2148" s="450" t="s">
        <v>129</v>
      </c>
      <c r="E2148" s="49">
        <f t="shared" si="15050"/>
        <v>0</v>
      </c>
      <c r="F2148" s="231">
        <f t="shared" si="15051"/>
        <v>0</v>
      </c>
      <c r="K2148" s="162"/>
    </row>
    <row r="2149" spans="1:11" s="49" customFormat="1" ht="18">
      <c r="A2149" s="447" t="s">
        <v>2840</v>
      </c>
      <c r="B2149" s="452"/>
      <c r="C2149" s="451"/>
      <c r="D2149" s="287" t="s">
        <v>130</v>
      </c>
      <c r="E2149" s="49">
        <f t="shared" si="15050"/>
        <v>8</v>
      </c>
      <c r="F2149" s="231">
        <f t="shared" si="15051"/>
        <v>8</v>
      </c>
      <c r="G2149" s="298"/>
      <c r="H2149" s="298"/>
      <c r="J2149" s="49">
        <v>8</v>
      </c>
      <c r="K2149" s="162"/>
    </row>
    <row r="2150" spans="1:11" s="49" customFormat="1" ht="18">
      <c r="A2150" s="447" t="s">
        <v>1901</v>
      </c>
      <c r="B2150" s="451"/>
      <c r="C2150" s="451"/>
      <c r="D2150" s="450" t="s">
        <v>136</v>
      </c>
      <c r="E2150" s="49">
        <f t="shared" si="15050"/>
        <v>100</v>
      </c>
      <c r="F2150" s="231">
        <f t="shared" si="15051"/>
        <v>0</v>
      </c>
      <c r="G2150" s="298"/>
      <c r="H2150" s="298"/>
    </row>
    <row r="2151" spans="1:11" s="49" customFormat="1" ht="18">
      <c r="A2151" s="447" t="s">
        <v>446</v>
      </c>
      <c r="B2151" s="453"/>
      <c r="C2151" s="453"/>
      <c r="D2151" s="450" t="s">
        <v>134</v>
      </c>
      <c r="E2151" s="49">
        <f t="shared" si="15050"/>
        <v>6</v>
      </c>
      <c r="F2151" s="231">
        <f t="shared" si="15051"/>
        <v>11</v>
      </c>
      <c r="G2151" s="298"/>
      <c r="H2151" s="298"/>
      <c r="I2151" s="49">
        <v>6</v>
      </c>
      <c r="J2151" s="49">
        <v>5</v>
      </c>
    </row>
    <row r="2152" spans="1:11" s="49" customFormat="1" ht="18">
      <c r="A2152" s="447" t="s">
        <v>2992</v>
      </c>
      <c r="B2152" s="453"/>
      <c r="C2152" s="453"/>
      <c r="D2152" s="450" t="s">
        <v>129</v>
      </c>
      <c r="E2152" s="49">
        <f t="shared" si="15050"/>
        <v>1</v>
      </c>
      <c r="F2152" s="231">
        <f t="shared" si="15051"/>
        <v>0</v>
      </c>
      <c r="G2152" s="298"/>
      <c r="H2152" s="298"/>
    </row>
    <row r="2153" spans="1:11" s="49" customFormat="1" ht="18">
      <c r="A2153" s="447" t="s">
        <v>3317</v>
      </c>
      <c r="B2153" s="452"/>
      <c r="C2153" s="452"/>
      <c r="D2153" s="287" t="s">
        <v>130</v>
      </c>
      <c r="E2153" s="49">
        <f t="shared" si="15050"/>
        <v>3</v>
      </c>
      <c r="F2153" s="231">
        <f t="shared" si="15051"/>
        <v>0</v>
      </c>
      <c r="G2153" s="298"/>
      <c r="H2153" s="298"/>
      <c r="K2153" s="162"/>
    </row>
    <row r="2154" spans="1:11" s="49" customFormat="1" ht="18">
      <c r="A2154" s="447" t="s">
        <v>3377</v>
      </c>
      <c r="B2154" s="452"/>
      <c r="C2154" s="452"/>
      <c r="D2154" s="450" t="s">
        <v>129</v>
      </c>
      <c r="E2154" s="49">
        <f t="shared" si="15050"/>
        <v>0</v>
      </c>
      <c r="F2154" s="231">
        <f t="shared" si="15051"/>
        <v>0</v>
      </c>
      <c r="G2154" s="298"/>
      <c r="H2154" s="298"/>
    </row>
    <row r="2155" spans="1:11" s="49" customFormat="1" ht="18.75">
      <c r="A2155" s="447" t="s">
        <v>1869</v>
      </c>
      <c r="B2155" s="449"/>
      <c r="C2155" s="449"/>
      <c r="D2155" s="450" t="s">
        <v>136</v>
      </c>
      <c r="E2155" s="49">
        <f t="shared" si="15050"/>
        <v>63</v>
      </c>
      <c r="F2155" s="231">
        <f t="shared" si="15051"/>
        <v>4</v>
      </c>
      <c r="G2155" s="298"/>
      <c r="H2155" s="298"/>
      <c r="I2155" s="49">
        <v>4</v>
      </c>
    </row>
    <row r="2156" spans="1:11" s="49" customFormat="1" ht="18">
      <c r="A2156" s="447" t="s">
        <v>3630</v>
      </c>
      <c r="B2156" s="452"/>
      <c r="C2156" s="452"/>
      <c r="D2156" s="450" t="s">
        <v>129</v>
      </c>
      <c r="E2156" s="49">
        <f t="shared" si="15050"/>
        <v>1</v>
      </c>
      <c r="F2156" s="231">
        <f t="shared" si="15051"/>
        <v>1</v>
      </c>
      <c r="G2156" s="298"/>
      <c r="H2156" s="298"/>
      <c r="I2156" s="49">
        <v>1</v>
      </c>
    </row>
    <row r="2157" spans="1:11" s="49" customFormat="1" ht="18">
      <c r="A2157" s="447" t="s">
        <v>3590</v>
      </c>
      <c r="B2157" s="453"/>
      <c r="C2157" s="453"/>
      <c r="D2157" s="450" t="s">
        <v>129</v>
      </c>
      <c r="E2157" s="49">
        <f t="shared" si="15050"/>
        <v>0</v>
      </c>
      <c r="F2157" s="231">
        <f t="shared" si="15051"/>
        <v>0</v>
      </c>
      <c r="G2157" s="298"/>
      <c r="H2157" s="298"/>
    </row>
    <row r="2158" spans="1:11" s="49" customFormat="1" ht="18">
      <c r="A2158" s="447" t="s">
        <v>960</v>
      </c>
      <c r="B2158" s="452"/>
      <c r="C2158" s="452"/>
      <c r="D2158" s="287" t="s">
        <v>130</v>
      </c>
      <c r="E2158" s="49">
        <f t="shared" si="15050"/>
        <v>1</v>
      </c>
      <c r="F2158" s="231">
        <f t="shared" si="15051"/>
        <v>0</v>
      </c>
      <c r="K2158" s="162"/>
    </row>
    <row r="2159" spans="1:11" s="49" customFormat="1" ht="18">
      <c r="A2159" s="447" t="s">
        <v>426</v>
      </c>
      <c r="B2159" s="453"/>
      <c r="C2159" s="453"/>
      <c r="D2159" s="450" t="s">
        <v>132</v>
      </c>
      <c r="E2159" s="49">
        <f t="shared" si="15050"/>
        <v>7</v>
      </c>
      <c r="F2159" s="231">
        <f t="shared" si="15051"/>
        <v>0</v>
      </c>
      <c r="G2159" s="298"/>
      <c r="H2159" s="298"/>
    </row>
    <row r="2160" spans="1:11" s="49" customFormat="1" ht="18">
      <c r="A2160" s="447" t="s">
        <v>796</v>
      </c>
      <c r="B2160" s="452"/>
      <c r="C2160" s="452"/>
      <c r="D2160" s="450" t="s">
        <v>129</v>
      </c>
      <c r="E2160" s="49">
        <f t="shared" si="15050"/>
        <v>58</v>
      </c>
      <c r="F2160" s="231">
        <f t="shared" si="15051"/>
        <v>1</v>
      </c>
      <c r="G2160" s="298"/>
      <c r="H2160" s="298"/>
      <c r="J2160" s="49">
        <v>1</v>
      </c>
      <c r="K2160" s="28"/>
    </row>
    <row r="2161" spans="1:11" s="49" customFormat="1" ht="18.75">
      <c r="A2161" s="447" t="s">
        <v>461</v>
      </c>
      <c r="B2161" s="449"/>
      <c r="C2161" s="449"/>
      <c r="D2161" s="450" t="s">
        <v>139</v>
      </c>
      <c r="E2161" s="49">
        <f t="shared" si="15050"/>
        <v>49</v>
      </c>
      <c r="F2161" s="231">
        <f t="shared" si="15051"/>
        <v>0</v>
      </c>
      <c r="G2161" s="298"/>
      <c r="H2161" s="298"/>
    </row>
    <row r="2162" spans="1:11" s="49" customFormat="1" ht="18">
      <c r="A2162" s="447" t="s">
        <v>688</v>
      </c>
      <c r="B2162" s="452"/>
      <c r="C2162" s="452"/>
      <c r="D2162" s="450" t="s">
        <v>129</v>
      </c>
      <c r="E2162" s="49">
        <f t="shared" si="15050"/>
        <v>1</v>
      </c>
      <c r="F2162" s="231">
        <f t="shared" si="15051"/>
        <v>0</v>
      </c>
      <c r="G2162" s="298"/>
      <c r="H2162" s="298"/>
    </row>
    <row r="2163" spans="1:11" s="49" customFormat="1" ht="18">
      <c r="A2163" s="447" t="s">
        <v>3427</v>
      </c>
      <c r="B2163" s="452"/>
      <c r="C2163" s="452"/>
      <c r="D2163" s="450" t="s">
        <v>129</v>
      </c>
      <c r="E2163" s="49">
        <f t="shared" si="15050"/>
        <v>84</v>
      </c>
      <c r="F2163" s="231">
        <f t="shared" si="15051"/>
        <v>0</v>
      </c>
      <c r="G2163" s="298"/>
      <c r="H2163" s="298"/>
    </row>
    <row r="2164" spans="1:11" s="49" customFormat="1" ht="18">
      <c r="A2164" s="447" t="s">
        <v>2371</v>
      </c>
      <c r="B2164" s="452"/>
      <c r="C2164" s="452"/>
      <c r="D2164" s="450" t="s">
        <v>129</v>
      </c>
      <c r="E2164" s="49">
        <f t="shared" si="15050"/>
        <v>4</v>
      </c>
      <c r="F2164" s="231">
        <f t="shared" si="15051"/>
        <v>0</v>
      </c>
      <c r="G2164" s="298"/>
      <c r="H2164" s="298"/>
    </row>
    <row r="2165" spans="1:11" s="49" customFormat="1" ht="18">
      <c r="A2165" s="447" t="s">
        <v>3435</v>
      </c>
      <c r="B2165" s="452"/>
      <c r="C2165" s="452"/>
      <c r="D2165" s="450" t="s">
        <v>129</v>
      </c>
      <c r="E2165" s="49">
        <f t="shared" si="15050"/>
        <v>0</v>
      </c>
      <c r="F2165" s="231">
        <f t="shared" si="15051"/>
        <v>0</v>
      </c>
      <c r="K2165" s="162"/>
    </row>
    <row r="2166" spans="1:11" s="49" customFormat="1" ht="18">
      <c r="A2166" s="447" t="s">
        <v>1636</v>
      </c>
      <c r="B2166" s="451"/>
      <c r="C2166" s="451"/>
      <c r="D2166" s="450" t="s">
        <v>137</v>
      </c>
      <c r="E2166" s="49">
        <f t="shared" si="15050"/>
        <v>13</v>
      </c>
      <c r="F2166" s="231">
        <f t="shared" si="15051"/>
        <v>4</v>
      </c>
      <c r="G2166" s="298"/>
      <c r="H2166" s="298"/>
      <c r="I2166" s="49">
        <v>4</v>
      </c>
    </row>
    <row r="2167" spans="1:11" s="49" customFormat="1" ht="18">
      <c r="A2167" s="447" t="s">
        <v>2842</v>
      </c>
      <c r="B2167" s="452"/>
      <c r="C2167" s="452"/>
      <c r="D2167" s="450" t="s">
        <v>129</v>
      </c>
      <c r="E2167" s="49">
        <f t="shared" si="15050"/>
        <v>0</v>
      </c>
      <c r="F2167" s="231">
        <f t="shared" si="15051"/>
        <v>0</v>
      </c>
      <c r="K2167" s="162"/>
    </row>
    <row r="2168" spans="1:11" s="49" customFormat="1" ht="18">
      <c r="A2168" s="447" t="s">
        <v>2402</v>
      </c>
      <c r="B2168" s="452"/>
      <c r="C2168" s="452"/>
      <c r="D2168" s="450" t="s">
        <v>135</v>
      </c>
      <c r="E2168" s="49">
        <f t="shared" si="15050"/>
        <v>17</v>
      </c>
      <c r="F2168" s="231">
        <f t="shared" si="15051"/>
        <v>0</v>
      </c>
      <c r="G2168" s="298"/>
      <c r="H2168" s="298"/>
    </row>
    <row r="2169" spans="1:11" s="49" customFormat="1" ht="18">
      <c r="A2169" s="447" t="s">
        <v>505</v>
      </c>
      <c r="B2169" s="453"/>
      <c r="C2169" s="453"/>
      <c r="D2169" s="450" t="s">
        <v>129</v>
      </c>
      <c r="E2169" s="49">
        <f t="shared" si="15050"/>
        <v>5</v>
      </c>
      <c r="F2169" s="231">
        <f t="shared" si="15051"/>
        <v>0</v>
      </c>
      <c r="K2169" s="162"/>
    </row>
    <row r="2170" spans="1:11" s="49" customFormat="1" ht="18.75">
      <c r="A2170" s="447" t="s">
        <v>2458</v>
      </c>
      <c r="B2170" s="448"/>
      <c r="C2170" s="449"/>
      <c r="D2170" s="450" t="s">
        <v>129</v>
      </c>
      <c r="E2170" s="49">
        <f t="shared" si="15050"/>
        <v>1</v>
      </c>
      <c r="F2170" s="231">
        <f t="shared" si="15051"/>
        <v>1</v>
      </c>
      <c r="G2170" s="298"/>
      <c r="H2170" s="298">
        <v>1</v>
      </c>
    </row>
    <row r="2171" spans="1:11" s="49" customFormat="1" ht="18">
      <c r="A2171" s="447" t="s">
        <v>3451</v>
      </c>
      <c r="B2171" s="452"/>
      <c r="C2171" s="451"/>
      <c r="D2171" s="450" t="s">
        <v>129</v>
      </c>
      <c r="E2171" s="49">
        <f t="shared" si="15050"/>
        <v>0</v>
      </c>
      <c r="F2171" s="231">
        <f t="shared" si="15051"/>
        <v>0</v>
      </c>
      <c r="G2171" s="298"/>
      <c r="H2171" s="298"/>
    </row>
    <row r="2172" spans="1:11" s="49" customFormat="1" ht="18.75">
      <c r="A2172" s="447" t="s">
        <v>493</v>
      </c>
      <c r="B2172" s="448"/>
      <c r="C2172" s="449"/>
      <c r="D2172" s="450" t="s">
        <v>139</v>
      </c>
      <c r="E2172" s="49">
        <f t="shared" si="15050"/>
        <v>143</v>
      </c>
      <c r="F2172" s="231">
        <f t="shared" si="15051"/>
        <v>0</v>
      </c>
      <c r="G2172" s="298"/>
      <c r="H2172" s="298"/>
    </row>
    <row r="2173" spans="1:11" s="49" customFormat="1" ht="18">
      <c r="A2173" s="447" t="s">
        <v>2954</v>
      </c>
      <c r="B2173" s="452"/>
      <c r="C2173" s="452"/>
      <c r="D2173" s="287" t="s">
        <v>130</v>
      </c>
      <c r="E2173" s="49">
        <f t="shared" ref="E2173:E2236" si="15052">COUNTIF($A$1131:$BHE$1204,A2173)</f>
        <v>4</v>
      </c>
      <c r="F2173" s="231">
        <f t="shared" ref="F2173:F2236" si="15053">SUM(G2173:K2173)</f>
        <v>0</v>
      </c>
      <c r="K2173" s="162"/>
    </row>
    <row r="2174" spans="1:11" s="49" customFormat="1" ht="18">
      <c r="A2174" s="447" t="s">
        <v>3414</v>
      </c>
      <c r="B2174" s="452"/>
      <c r="C2174" s="452"/>
      <c r="D2174" s="287" t="s">
        <v>130</v>
      </c>
      <c r="E2174" s="49">
        <f t="shared" si="15052"/>
        <v>1</v>
      </c>
      <c r="F2174" s="231">
        <f t="shared" si="15053"/>
        <v>18</v>
      </c>
      <c r="G2174" s="298"/>
      <c r="H2174" s="298"/>
      <c r="I2174" s="49">
        <v>18</v>
      </c>
    </row>
    <row r="2175" spans="1:11" s="49" customFormat="1" ht="18">
      <c r="A2175" s="447" t="s">
        <v>3669</v>
      </c>
      <c r="B2175" s="459"/>
      <c r="C2175" s="453"/>
      <c r="D2175" s="450" t="s">
        <v>129</v>
      </c>
      <c r="E2175" s="49">
        <f t="shared" si="15052"/>
        <v>0</v>
      </c>
      <c r="F2175" s="231">
        <f t="shared" si="15053"/>
        <v>0</v>
      </c>
      <c r="G2175" s="298"/>
      <c r="H2175" s="298"/>
    </row>
    <row r="2176" spans="1:11" s="49" customFormat="1" ht="18">
      <c r="A2176" s="447" t="s">
        <v>1628</v>
      </c>
      <c r="B2176" s="453"/>
      <c r="C2176" s="453"/>
      <c r="D2176" s="450" t="s">
        <v>132</v>
      </c>
      <c r="E2176" s="49">
        <f t="shared" si="15052"/>
        <v>22</v>
      </c>
      <c r="F2176" s="231">
        <f t="shared" si="15053"/>
        <v>0</v>
      </c>
      <c r="G2176" s="298"/>
      <c r="H2176" s="298"/>
    </row>
    <row r="2177" spans="1:11" s="49" customFormat="1" ht="18">
      <c r="A2177" s="447" t="s">
        <v>1646</v>
      </c>
      <c r="B2177" s="451"/>
      <c r="C2177" s="451"/>
      <c r="D2177" s="287" t="s">
        <v>130</v>
      </c>
      <c r="E2177" s="49">
        <f t="shared" si="15052"/>
        <v>26</v>
      </c>
      <c r="F2177" s="231">
        <f t="shared" si="15053"/>
        <v>0</v>
      </c>
      <c r="G2177" s="298"/>
      <c r="H2177" s="298"/>
    </row>
    <row r="2178" spans="1:11" s="49" customFormat="1" ht="18.75">
      <c r="A2178" s="447" t="s">
        <v>2014</v>
      </c>
      <c r="B2178" s="448"/>
      <c r="C2178" s="449"/>
      <c r="D2178" s="450" t="s">
        <v>134</v>
      </c>
      <c r="E2178" s="49">
        <f t="shared" si="15052"/>
        <v>74</v>
      </c>
      <c r="F2178" s="231">
        <f t="shared" si="15053"/>
        <v>85</v>
      </c>
      <c r="G2178" s="298"/>
      <c r="H2178" s="298">
        <v>85</v>
      </c>
    </row>
    <row r="2179" spans="1:11" s="49" customFormat="1" ht="18">
      <c r="A2179" s="447" t="s">
        <v>1318</v>
      </c>
      <c r="B2179" s="452"/>
      <c r="C2179" s="452"/>
      <c r="D2179" s="450" t="s">
        <v>129</v>
      </c>
      <c r="E2179" s="49">
        <f t="shared" si="15052"/>
        <v>0</v>
      </c>
      <c r="F2179" s="231">
        <f t="shared" si="15053"/>
        <v>0</v>
      </c>
    </row>
    <row r="2180" spans="1:11" s="49" customFormat="1" ht="18">
      <c r="A2180" s="447" t="s">
        <v>3658</v>
      </c>
      <c r="B2180" s="452"/>
      <c r="C2180" s="452"/>
      <c r="D2180" s="450" t="s">
        <v>129</v>
      </c>
      <c r="E2180" s="49">
        <f t="shared" si="15052"/>
        <v>2</v>
      </c>
      <c r="F2180" s="231">
        <f t="shared" si="15053"/>
        <v>0</v>
      </c>
      <c r="G2180" s="298"/>
      <c r="H2180" s="298"/>
    </row>
    <row r="2181" spans="1:11" s="49" customFormat="1" ht="18">
      <c r="A2181" s="447" t="s">
        <v>1626</v>
      </c>
      <c r="B2181" s="451"/>
      <c r="C2181" s="451"/>
      <c r="D2181" s="450" t="s">
        <v>137</v>
      </c>
      <c r="E2181" s="49">
        <f t="shared" si="15052"/>
        <v>104</v>
      </c>
      <c r="F2181" s="231">
        <f t="shared" si="15053"/>
        <v>11</v>
      </c>
      <c r="J2181" s="49">
        <v>11</v>
      </c>
    </row>
    <row r="2182" spans="1:11" s="49" customFormat="1" ht="18">
      <c r="A2182" s="447" t="s">
        <v>3358</v>
      </c>
      <c r="B2182" s="453"/>
      <c r="C2182" s="453"/>
      <c r="D2182" s="450" t="s">
        <v>129</v>
      </c>
      <c r="E2182" s="49">
        <f t="shared" si="15052"/>
        <v>0</v>
      </c>
      <c r="F2182" s="231">
        <f t="shared" si="15053"/>
        <v>0</v>
      </c>
      <c r="G2182" s="298"/>
      <c r="H2182" s="298"/>
    </row>
    <row r="2183" spans="1:11" s="49" customFormat="1" ht="18">
      <c r="A2183" s="447" t="s">
        <v>2426</v>
      </c>
      <c r="B2183" s="453"/>
      <c r="C2183" s="453"/>
      <c r="D2183" s="287" t="s">
        <v>130</v>
      </c>
      <c r="E2183" s="49">
        <f t="shared" si="15052"/>
        <v>0</v>
      </c>
      <c r="F2183" s="231">
        <f t="shared" si="15053"/>
        <v>0</v>
      </c>
      <c r="G2183" s="298"/>
      <c r="H2183" s="298"/>
    </row>
    <row r="2184" spans="1:11" s="49" customFormat="1" ht="18.75">
      <c r="A2184" s="447" t="s">
        <v>3547</v>
      </c>
      <c r="B2184" s="449"/>
      <c r="C2184" s="449"/>
      <c r="D2184" s="450" t="s">
        <v>129</v>
      </c>
      <c r="E2184" s="49">
        <f t="shared" si="15052"/>
        <v>3</v>
      </c>
      <c r="F2184" s="231">
        <f t="shared" si="15053"/>
        <v>0</v>
      </c>
      <c r="G2184" s="298"/>
      <c r="H2184" s="298"/>
    </row>
    <row r="2185" spans="1:11" s="49" customFormat="1" ht="18">
      <c r="A2185" s="447" t="s">
        <v>3486</v>
      </c>
      <c r="B2185" s="452"/>
      <c r="C2185" s="452"/>
      <c r="D2185" s="450" t="s">
        <v>132</v>
      </c>
      <c r="E2185" s="49">
        <f t="shared" si="15052"/>
        <v>5</v>
      </c>
      <c r="F2185" s="231">
        <f t="shared" si="15053"/>
        <v>3</v>
      </c>
      <c r="G2185" s="298"/>
      <c r="H2185" s="298"/>
      <c r="J2185" s="49">
        <v>3</v>
      </c>
    </row>
    <row r="2186" spans="1:11" s="49" customFormat="1" ht="18">
      <c r="A2186" s="447" t="s">
        <v>2185</v>
      </c>
      <c r="B2186" s="452"/>
      <c r="C2186" s="452"/>
      <c r="D2186" s="450" t="s">
        <v>135</v>
      </c>
      <c r="E2186" s="49">
        <f t="shared" si="15052"/>
        <v>2</v>
      </c>
      <c r="F2186" s="231">
        <f t="shared" si="15053"/>
        <v>0</v>
      </c>
      <c r="G2186" s="298"/>
      <c r="H2186" s="298"/>
    </row>
    <row r="2187" spans="1:11" s="49" customFormat="1" ht="18">
      <c r="A2187" s="447" t="s">
        <v>3346</v>
      </c>
      <c r="B2187" s="452"/>
      <c r="C2187" s="452"/>
      <c r="D2187" s="450" t="s">
        <v>129</v>
      </c>
      <c r="E2187" s="49">
        <f t="shared" si="15052"/>
        <v>1</v>
      </c>
      <c r="F2187" s="231">
        <f t="shared" si="15053"/>
        <v>0</v>
      </c>
      <c r="G2187" s="298"/>
      <c r="H2187" s="298"/>
    </row>
    <row r="2188" spans="1:11" s="49" customFormat="1" ht="18.75">
      <c r="A2188" s="447" t="s">
        <v>456</v>
      </c>
      <c r="B2188" s="448"/>
      <c r="C2188" s="449"/>
      <c r="D2188" s="450" t="s">
        <v>134</v>
      </c>
      <c r="E2188" s="49">
        <f t="shared" si="15052"/>
        <v>46</v>
      </c>
      <c r="F2188" s="231">
        <f t="shared" si="15053"/>
        <v>5</v>
      </c>
      <c r="G2188" s="298"/>
      <c r="H2188" s="298">
        <v>5</v>
      </c>
    </row>
    <row r="2189" spans="1:11" s="49" customFormat="1" ht="18">
      <c r="A2189" s="447" t="s">
        <v>569</v>
      </c>
      <c r="B2189" s="452"/>
      <c r="C2189" s="452"/>
      <c r="D2189" s="450" t="s">
        <v>129</v>
      </c>
      <c r="E2189" s="49">
        <f t="shared" si="15052"/>
        <v>0</v>
      </c>
      <c r="F2189" s="231">
        <f t="shared" si="15053"/>
        <v>0</v>
      </c>
      <c r="G2189" s="298"/>
      <c r="H2189" s="298"/>
    </row>
    <row r="2190" spans="1:11" s="49" customFormat="1" ht="18">
      <c r="A2190" s="447" t="s">
        <v>1645</v>
      </c>
      <c r="B2190" s="452"/>
      <c r="C2190" s="452"/>
      <c r="D2190" s="450" t="s">
        <v>129</v>
      </c>
      <c r="E2190" s="49">
        <f t="shared" si="15052"/>
        <v>2</v>
      </c>
      <c r="F2190" s="231">
        <f t="shared" si="15053"/>
        <v>0</v>
      </c>
      <c r="G2190" s="298"/>
      <c r="H2190" s="298"/>
    </row>
    <row r="2191" spans="1:11" s="49" customFormat="1" ht="18">
      <c r="A2191" s="447" t="s">
        <v>1919</v>
      </c>
      <c r="B2191" s="452"/>
      <c r="C2191" s="452"/>
      <c r="D2191" s="450" t="s">
        <v>135</v>
      </c>
      <c r="E2191" s="49">
        <f t="shared" si="15052"/>
        <v>32</v>
      </c>
      <c r="F2191" s="231">
        <f t="shared" si="15053"/>
        <v>1</v>
      </c>
      <c r="G2191" s="298"/>
      <c r="H2191" s="298">
        <v>1</v>
      </c>
    </row>
    <row r="2192" spans="1:11" s="49" customFormat="1" ht="18">
      <c r="A2192" s="447" t="s">
        <v>953</v>
      </c>
      <c r="B2192" s="452"/>
      <c r="C2192" s="451"/>
      <c r="D2192" s="450" t="s">
        <v>140</v>
      </c>
      <c r="E2192" s="49">
        <f t="shared" si="15052"/>
        <v>27</v>
      </c>
      <c r="F2192" s="231">
        <f t="shared" si="15053"/>
        <v>33</v>
      </c>
      <c r="H2192" s="49">
        <v>33</v>
      </c>
      <c r="K2192" s="162"/>
    </row>
    <row r="2193" spans="1:11" s="49" customFormat="1" ht="18">
      <c r="A2193" s="447" t="s">
        <v>3314</v>
      </c>
      <c r="B2193" s="452"/>
      <c r="C2193" s="452"/>
      <c r="D2193" s="450" t="s">
        <v>129</v>
      </c>
      <c r="E2193" s="49">
        <f t="shared" si="15052"/>
        <v>1</v>
      </c>
      <c r="F2193" s="231">
        <f t="shared" si="15053"/>
        <v>1</v>
      </c>
      <c r="G2193" s="298"/>
      <c r="H2193" s="298"/>
      <c r="J2193" s="49">
        <v>1</v>
      </c>
    </row>
    <row r="2194" spans="1:11" s="49" customFormat="1" ht="18">
      <c r="A2194" s="447" t="s">
        <v>3086</v>
      </c>
      <c r="B2194" s="452"/>
      <c r="C2194" s="452"/>
      <c r="D2194" s="450" t="s">
        <v>129</v>
      </c>
      <c r="E2194" s="49">
        <f t="shared" si="15052"/>
        <v>0</v>
      </c>
      <c r="F2194" s="231">
        <f t="shared" si="15053"/>
        <v>0</v>
      </c>
      <c r="G2194" s="298"/>
      <c r="H2194" s="298"/>
    </row>
    <row r="2195" spans="1:11" s="49" customFormat="1" ht="18">
      <c r="A2195" s="447" t="s">
        <v>1301</v>
      </c>
      <c r="B2195" s="453"/>
      <c r="C2195" s="453"/>
      <c r="D2195" s="450" t="s">
        <v>129</v>
      </c>
      <c r="E2195" s="49">
        <f t="shared" si="15052"/>
        <v>0</v>
      </c>
      <c r="F2195" s="231">
        <f t="shared" si="15053"/>
        <v>0</v>
      </c>
      <c r="K2195" s="162"/>
    </row>
    <row r="2196" spans="1:11" s="49" customFormat="1" ht="18">
      <c r="A2196" s="447" t="s">
        <v>3554</v>
      </c>
      <c r="B2196" s="452"/>
      <c r="C2196" s="452"/>
      <c r="D2196" s="450" t="s">
        <v>129</v>
      </c>
      <c r="E2196" s="49">
        <f t="shared" si="15052"/>
        <v>0</v>
      </c>
      <c r="F2196" s="231">
        <f t="shared" si="15053"/>
        <v>0</v>
      </c>
    </row>
    <row r="2197" spans="1:11" s="49" customFormat="1" ht="18">
      <c r="A2197" s="447" t="s">
        <v>951</v>
      </c>
      <c r="B2197" s="452"/>
      <c r="C2197" s="452"/>
      <c r="D2197" s="450" t="s">
        <v>129</v>
      </c>
      <c r="E2197" s="49">
        <f t="shared" si="15052"/>
        <v>32</v>
      </c>
      <c r="F2197" s="231">
        <f t="shared" si="15053"/>
        <v>21</v>
      </c>
      <c r="G2197" s="298"/>
      <c r="H2197" s="298"/>
      <c r="I2197" s="49">
        <v>21</v>
      </c>
    </row>
    <row r="2198" spans="1:11" s="49" customFormat="1" ht="18">
      <c r="A2198" s="447" t="s">
        <v>902</v>
      </c>
      <c r="B2198" s="452"/>
      <c r="C2198" s="452"/>
      <c r="D2198" s="1" t="s">
        <v>131</v>
      </c>
      <c r="E2198" s="49">
        <f t="shared" si="15052"/>
        <v>2</v>
      </c>
      <c r="F2198" s="231">
        <f t="shared" si="15053"/>
        <v>0</v>
      </c>
      <c r="K2198" s="162"/>
    </row>
    <row r="2199" spans="1:11" s="49" customFormat="1" ht="18.75">
      <c r="A2199" s="447" t="s">
        <v>1712</v>
      </c>
      <c r="B2199" s="449"/>
      <c r="C2199" s="449"/>
      <c r="D2199" s="450" t="s">
        <v>138</v>
      </c>
      <c r="E2199" s="49">
        <f t="shared" si="15052"/>
        <v>10</v>
      </c>
      <c r="F2199" s="231">
        <f t="shared" si="15053"/>
        <v>18</v>
      </c>
      <c r="G2199" s="298"/>
      <c r="H2199" s="298"/>
      <c r="I2199" s="49">
        <v>18</v>
      </c>
    </row>
    <row r="2200" spans="1:11" s="49" customFormat="1" ht="18">
      <c r="A2200" s="447" t="s">
        <v>3051</v>
      </c>
      <c r="B2200" s="453"/>
      <c r="C2200" s="453"/>
      <c r="D2200" s="450" t="s">
        <v>129</v>
      </c>
      <c r="E2200" s="49">
        <f t="shared" si="15052"/>
        <v>0</v>
      </c>
      <c r="F2200" s="231">
        <f t="shared" si="15053"/>
        <v>24</v>
      </c>
      <c r="G2200" s="298"/>
      <c r="H2200" s="298">
        <v>3</v>
      </c>
      <c r="I2200" s="49">
        <v>21</v>
      </c>
    </row>
    <row r="2201" spans="1:11" s="49" customFormat="1" ht="18">
      <c r="A2201" s="447" t="s">
        <v>555</v>
      </c>
      <c r="B2201" s="448"/>
      <c r="C2201" s="455"/>
      <c r="D2201" s="450" t="s">
        <v>136</v>
      </c>
      <c r="E2201" s="49">
        <f t="shared" si="15052"/>
        <v>6</v>
      </c>
      <c r="F2201" s="231">
        <f t="shared" si="15053"/>
        <v>4</v>
      </c>
      <c r="G2201" s="298"/>
      <c r="H2201" s="298">
        <v>4</v>
      </c>
    </row>
    <row r="2202" spans="1:11" s="49" customFormat="1" ht="18.75">
      <c r="A2202" s="447" t="s">
        <v>570</v>
      </c>
      <c r="B2202" s="448"/>
      <c r="C2202" s="449"/>
      <c r="D2202" s="450" t="s">
        <v>135</v>
      </c>
      <c r="E2202" s="49">
        <f t="shared" si="15052"/>
        <v>5</v>
      </c>
      <c r="F2202" s="231">
        <f t="shared" si="15053"/>
        <v>21</v>
      </c>
      <c r="J2202" s="49">
        <v>21</v>
      </c>
      <c r="K2202" s="162"/>
    </row>
    <row r="2203" spans="1:11" s="49" customFormat="1" ht="18.75">
      <c r="A2203" s="447" t="s">
        <v>536</v>
      </c>
      <c r="B2203" s="448"/>
      <c r="C2203" s="449"/>
      <c r="D2203" s="450" t="s">
        <v>135</v>
      </c>
      <c r="E2203" s="49">
        <f t="shared" si="15052"/>
        <v>2</v>
      </c>
      <c r="F2203" s="231">
        <f t="shared" si="15053"/>
        <v>0</v>
      </c>
      <c r="K2203" s="162"/>
    </row>
    <row r="2204" spans="1:11" s="49" customFormat="1" ht="18">
      <c r="A2204" s="447" t="s">
        <v>3608</v>
      </c>
      <c r="B2204" s="452"/>
      <c r="C2204" s="452"/>
      <c r="D2204" s="450" t="s">
        <v>129</v>
      </c>
      <c r="E2204" s="49">
        <f t="shared" si="15052"/>
        <v>0</v>
      </c>
      <c r="F2204" s="231">
        <f t="shared" si="15053"/>
        <v>0</v>
      </c>
      <c r="G2204" s="298"/>
      <c r="H2204" s="298"/>
    </row>
    <row r="2205" spans="1:11" s="49" customFormat="1" ht="18">
      <c r="A2205" s="447" t="s">
        <v>2034</v>
      </c>
      <c r="B2205" s="452"/>
      <c r="C2205" s="452"/>
      <c r="D2205" s="450" t="s">
        <v>132</v>
      </c>
      <c r="E2205" s="49">
        <f t="shared" si="15052"/>
        <v>1</v>
      </c>
      <c r="F2205" s="231">
        <f t="shared" si="15053"/>
        <v>0</v>
      </c>
      <c r="K2205" s="162"/>
    </row>
    <row r="2206" spans="1:11" s="49" customFormat="1" ht="18">
      <c r="A2206" s="447" t="s">
        <v>2464</v>
      </c>
      <c r="B2206" s="452"/>
      <c r="C2206" s="452"/>
      <c r="D2206" s="287" t="s">
        <v>130</v>
      </c>
      <c r="E2206" s="49">
        <f t="shared" si="15052"/>
        <v>3</v>
      </c>
      <c r="F2206" s="231">
        <f t="shared" si="15053"/>
        <v>1</v>
      </c>
      <c r="G2206" s="298"/>
      <c r="H2206" s="298"/>
      <c r="J2206" s="49">
        <v>1</v>
      </c>
    </row>
    <row r="2207" spans="1:11" s="49" customFormat="1" ht="18">
      <c r="A2207" s="447" t="s">
        <v>2378</v>
      </c>
      <c r="B2207" s="452"/>
      <c r="C2207" s="452"/>
      <c r="D2207" s="450" t="s">
        <v>129</v>
      </c>
      <c r="E2207" s="49">
        <f t="shared" si="15052"/>
        <v>0</v>
      </c>
      <c r="F2207" s="231">
        <f t="shared" si="15053"/>
        <v>0</v>
      </c>
      <c r="G2207" s="298"/>
      <c r="H2207" s="298"/>
    </row>
    <row r="2208" spans="1:11" s="49" customFormat="1" ht="18">
      <c r="A2208" s="447" t="s">
        <v>1713</v>
      </c>
      <c r="B2208" s="451"/>
      <c r="C2208" s="451"/>
      <c r="D2208" s="450" t="s">
        <v>135</v>
      </c>
      <c r="E2208" s="49">
        <f t="shared" si="15052"/>
        <v>6</v>
      </c>
      <c r="F2208" s="231">
        <f t="shared" si="15053"/>
        <v>5</v>
      </c>
      <c r="I2208" s="49">
        <v>5</v>
      </c>
    </row>
    <row r="2209" spans="1:11" s="49" customFormat="1" ht="18.75">
      <c r="A2209" s="447" t="s">
        <v>1328</v>
      </c>
      <c r="B2209" s="448"/>
      <c r="C2209" s="449"/>
      <c r="D2209" s="450" t="s">
        <v>136</v>
      </c>
      <c r="E2209" s="49">
        <f t="shared" si="15052"/>
        <v>17</v>
      </c>
      <c r="F2209" s="231">
        <f t="shared" si="15053"/>
        <v>6</v>
      </c>
      <c r="G2209" s="298"/>
      <c r="H2209" s="298">
        <v>1</v>
      </c>
      <c r="I2209" s="49">
        <v>5</v>
      </c>
    </row>
    <row r="2210" spans="1:11" s="49" customFormat="1" ht="18">
      <c r="A2210" s="447" t="s">
        <v>921</v>
      </c>
      <c r="B2210" s="451"/>
      <c r="C2210" s="451"/>
      <c r="D2210" s="450" t="s">
        <v>137</v>
      </c>
      <c r="E2210" s="49">
        <f t="shared" si="15052"/>
        <v>6</v>
      </c>
      <c r="F2210" s="231">
        <f t="shared" si="15053"/>
        <v>6</v>
      </c>
      <c r="J2210" s="49">
        <v>6</v>
      </c>
    </row>
    <row r="2211" spans="1:11" s="49" customFormat="1" ht="18.75">
      <c r="A2211" s="447" t="s">
        <v>1637</v>
      </c>
      <c r="B2211" s="449"/>
      <c r="C2211" s="449"/>
      <c r="D2211" s="450" t="s">
        <v>136</v>
      </c>
      <c r="E2211" s="49">
        <f t="shared" si="15052"/>
        <v>16</v>
      </c>
      <c r="F2211" s="231">
        <f t="shared" si="15053"/>
        <v>67</v>
      </c>
      <c r="G2211" s="298"/>
      <c r="H2211" s="298">
        <v>67</v>
      </c>
    </row>
    <row r="2212" spans="1:11" s="49" customFormat="1" ht="18">
      <c r="A2212" s="447" t="s">
        <v>514</v>
      </c>
      <c r="B2212" s="452"/>
      <c r="C2212" s="452"/>
      <c r="D2212" s="450" t="s">
        <v>132</v>
      </c>
      <c r="E2212" s="49">
        <f t="shared" si="15052"/>
        <v>5</v>
      </c>
      <c r="F2212" s="231">
        <f t="shared" si="15053"/>
        <v>0</v>
      </c>
      <c r="G2212" s="298"/>
      <c r="H2212" s="298"/>
    </row>
    <row r="2213" spans="1:11" s="49" customFormat="1" ht="18">
      <c r="A2213" s="447" t="s">
        <v>1905</v>
      </c>
      <c r="B2213" s="452"/>
      <c r="C2213" s="452"/>
      <c r="D2213" s="450" t="s">
        <v>132</v>
      </c>
      <c r="E2213" s="49">
        <f t="shared" si="15052"/>
        <v>0</v>
      </c>
      <c r="F2213" s="231">
        <f t="shared" si="15053"/>
        <v>0</v>
      </c>
      <c r="G2213" s="298"/>
      <c r="H2213" s="298"/>
    </row>
    <row r="2214" spans="1:11" s="49" customFormat="1" ht="18">
      <c r="A2214" s="447" t="s">
        <v>2975</v>
      </c>
      <c r="B2214" s="452"/>
      <c r="C2214" s="452"/>
      <c r="D2214" s="450" t="s">
        <v>129</v>
      </c>
      <c r="E2214" s="49">
        <f t="shared" si="15052"/>
        <v>1</v>
      </c>
      <c r="F2214" s="231">
        <f t="shared" si="15053"/>
        <v>0</v>
      </c>
      <c r="G2214" s="298"/>
      <c r="H2214" s="298"/>
    </row>
    <row r="2215" spans="1:11" s="49" customFormat="1" ht="18">
      <c r="A2215" s="447" t="s">
        <v>3003</v>
      </c>
      <c r="B2215" s="452"/>
      <c r="C2215" s="452"/>
      <c r="D2215" s="450" t="s">
        <v>129</v>
      </c>
      <c r="E2215" s="49">
        <f t="shared" si="15052"/>
        <v>26</v>
      </c>
      <c r="F2215" s="231">
        <f t="shared" si="15053"/>
        <v>0</v>
      </c>
      <c r="G2215" s="298"/>
      <c r="H2215" s="298"/>
    </row>
    <row r="2216" spans="1:11" s="49" customFormat="1" ht="18">
      <c r="A2216" s="447" t="s">
        <v>909</v>
      </c>
      <c r="B2216" s="451"/>
      <c r="C2216" s="451"/>
      <c r="D2216" s="450" t="s">
        <v>137</v>
      </c>
      <c r="E2216" s="49">
        <f t="shared" si="15052"/>
        <v>1</v>
      </c>
      <c r="F2216" s="231">
        <f t="shared" si="15053"/>
        <v>2</v>
      </c>
      <c r="J2216" s="49">
        <v>2</v>
      </c>
    </row>
    <row r="2217" spans="1:11" s="49" customFormat="1" ht="18">
      <c r="A2217" s="447" t="s">
        <v>3420</v>
      </c>
      <c r="B2217" s="453"/>
      <c r="C2217" s="453"/>
      <c r="D2217" s="287" t="s">
        <v>130</v>
      </c>
      <c r="E2217" s="49">
        <f t="shared" si="15052"/>
        <v>11</v>
      </c>
      <c r="F2217" s="231">
        <f t="shared" si="15053"/>
        <v>2</v>
      </c>
      <c r="I2217" s="49">
        <v>2</v>
      </c>
    </row>
    <row r="2218" spans="1:11" s="49" customFormat="1" ht="18">
      <c r="A2218" s="447" t="s">
        <v>2428</v>
      </c>
      <c r="B2218" s="453"/>
      <c r="C2218" s="453"/>
      <c r="D2218" s="450" t="s">
        <v>129</v>
      </c>
      <c r="E2218" s="49">
        <f t="shared" si="15052"/>
        <v>0</v>
      </c>
      <c r="F2218" s="231">
        <f t="shared" si="15053"/>
        <v>1</v>
      </c>
      <c r="G2218" s="298"/>
      <c r="H2218" s="298"/>
      <c r="J2218" s="49">
        <v>1</v>
      </c>
    </row>
    <row r="2219" spans="1:11" s="49" customFormat="1" ht="18.75">
      <c r="A2219" s="447" t="s">
        <v>1306</v>
      </c>
      <c r="B2219" s="449"/>
      <c r="C2219" s="449"/>
      <c r="D2219" s="450" t="s">
        <v>139</v>
      </c>
      <c r="E2219" s="49">
        <f t="shared" si="15052"/>
        <v>17</v>
      </c>
      <c r="F2219" s="231">
        <f t="shared" si="15053"/>
        <v>128</v>
      </c>
      <c r="H2219" s="49">
        <v>128</v>
      </c>
      <c r="K2219" s="162"/>
    </row>
    <row r="2220" spans="1:11" s="49" customFormat="1" ht="18" customHeight="1">
      <c r="A2220" s="447" t="s">
        <v>785</v>
      </c>
      <c r="B2220" s="448"/>
      <c r="C2220" s="449"/>
      <c r="D2220" s="450" t="s">
        <v>138</v>
      </c>
      <c r="E2220" s="49">
        <f t="shared" si="15052"/>
        <v>128</v>
      </c>
      <c r="F2220" s="231">
        <f t="shared" si="15053"/>
        <v>0</v>
      </c>
      <c r="K2220" s="162"/>
    </row>
    <row r="2221" spans="1:11" s="49" customFormat="1" ht="18" customHeight="1">
      <c r="A2221" s="447" t="s">
        <v>3480</v>
      </c>
      <c r="B2221" s="452"/>
      <c r="C2221" s="452"/>
      <c r="D2221" s="450" t="s">
        <v>132</v>
      </c>
      <c r="E2221" s="49">
        <f t="shared" si="15052"/>
        <v>12</v>
      </c>
      <c r="F2221" s="231">
        <f t="shared" si="15053"/>
        <v>29</v>
      </c>
      <c r="I2221" s="49">
        <v>16</v>
      </c>
      <c r="K2221" s="317">
        <v>13</v>
      </c>
    </row>
    <row r="2222" spans="1:11" s="49" customFormat="1" ht="18" customHeight="1">
      <c r="A2222" s="447" t="s">
        <v>1931</v>
      </c>
      <c r="B2222" s="452"/>
      <c r="C2222" s="452"/>
      <c r="D2222" s="450" t="s">
        <v>129</v>
      </c>
      <c r="E2222" s="49">
        <f t="shared" si="15052"/>
        <v>0</v>
      </c>
      <c r="F2222" s="231">
        <f t="shared" si="15053"/>
        <v>0</v>
      </c>
      <c r="G2222" s="298"/>
      <c r="H2222" s="298"/>
    </row>
    <row r="2223" spans="1:11" s="49" customFormat="1" ht="18" customHeight="1">
      <c r="A2223" s="447" t="s">
        <v>549</v>
      </c>
      <c r="B2223" s="449"/>
      <c r="C2223" s="449"/>
      <c r="D2223" s="450" t="s">
        <v>135</v>
      </c>
      <c r="E2223" s="49">
        <f t="shared" si="15052"/>
        <v>37</v>
      </c>
      <c r="F2223" s="231">
        <f t="shared" si="15053"/>
        <v>39</v>
      </c>
      <c r="G2223" s="298"/>
      <c r="H2223" s="298"/>
      <c r="I2223" s="49">
        <v>39</v>
      </c>
    </row>
    <row r="2224" spans="1:11" s="49" customFormat="1" ht="18" customHeight="1">
      <c r="A2224" s="447" t="s">
        <v>1959</v>
      </c>
      <c r="B2224" s="452"/>
      <c r="C2224" s="452"/>
      <c r="D2224" s="1" t="s">
        <v>131</v>
      </c>
      <c r="E2224" s="49">
        <f t="shared" si="15052"/>
        <v>2</v>
      </c>
      <c r="F2224" s="231">
        <f t="shared" si="15053"/>
        <v>36</v>
      </c>
      <c r="G2224" s="298"/>
      <c r="H2224" s="298"/>
      <c r="I2224" s="49">
        <v>36</v>
      </c>
    </row>
    <row r="2225" spans="1:11" s="49" customFormat="1" ht="18" customHeight="1">
      <c r="A2225" s="447" t="s">
        <v>2934</v>
      </c>
      <c r="B2225" s="452"/>
      <c r="C2225" s="452"/>
      <c r="D2225" s="450" t="s">
        <v>129</v>
      </c>
      <c r="E2225" s="49">
        <f t="shared" si="15052"/>
        <v>0</v>
      </c>
      <c r="F2225" s="231">
        <f t="shared" si="15053"/>
        <v>0</v>
      </c>
      <c r="G2225" s="298"/>
      <c r="H2225" s="298"/>
    </row>
    <row r="2226" spans="1:11" s="49" customFormat="1" ht="18" customHeight="1">
      <c r="A2226" s="447" t="s">
        <v>945</v>
      </c>
      <c r="B2226" s="449"/>
      <c r="C2226" s="449"/>
      <c r="D2226" s="450" t="s">
        <v>140</v>
      </c>
      <c r="E2226" s="49">
        <f t="shared" si="15052"/>
        <v>18</v>
      </c>
      <c r="F2226" s="231">
        <f t="shared" si="15053"/>
        <v>6</v>
      </c>
      <c r="I2226" s="49">
        <v>6</v>
      </c>
      <c r="K2226" s="317"/>
    </row>
    <row r="2227" spans="1:11" s="49" customFormat="1" ht="18" customHeight="1">
      <c r="A2227" s="447" t="s">
        <v>3692</v>
      </c>
      <c r="B2227" s="452"/>
      <c r="C2227" s="452"/>
      <c r="D2227" s="450" t="s">
        <v>129</v>
      </c>
      <c r="E2227" s="49">
        <f t="shared" si="15052"/>
        <v>0</v>
      </c>
      <c r="F2227" s="231">
        <f t="shared" si="15053"/>
        <v>0</v>
      </c>
      <c r="G2227" s="298"/>
      <c r="H2227" s="298"/>
    </row>
    <row r="2228" spans="1:11" s="49" customFormat="1" ht="18" customHeight="1">
      <c r="A2228" s="447" t="s">
        <v>2953</v>
      </c>
      <c r="B2228" s="452"/>
      <c r="C2228" s="452"/>
      <c r="D2228" s="450" t="s">
        <v>129</v>
      </c>
      <c r="E2228" s="49">
        <f t="shared" si="15052"/>
        <v>0</v>
      </c>
      <c r="F2228" s="231">
        <f t="shared" si="15053"/>
        <v>0</v>
      </c>
      <c r="G2228" s="298"/>
      <c r="H2228" s="298"/>
      <c r="K2228" s="28"/>
    </row>
    <row r="2229" spans="1:11" s="49" customFormat="1" ht="18" customHeight="1">
      <c r="A2229" s="447" t="s">
        <v>3558</v>
      </c>
      <c r="B2229" s="452"/>
      <c r="C2229" s="452"/>
      <c r="D2229" s="450" t="s">
        <v>129</v>
      </c>
      <c r="E2229" s="49">
        <f t="shared" si="15052"/>
        <v>0</v>
      </c>
      <c r="F2229" s="231">
        <f t="shared" si="15053"/>
        <v>0</v>
      </c>
      <c r="G2229" s="298"/>
      <c r="H2229" s="298"/>
      <c r="K2229" s="162"/>
    </row>
    <row r="2230" spans="1:11" s="49" customFormat="1" ht="18" customHeight="1">
      <c r="A2230" s="447" t="s">
        <v>1664</v>
      </c>
      <c r="B2230" s="452"/>
      <c r="C2230" s="452"/>
      <c r="D2230" s="450" t="s">
        <v>129</v>
      </c>
      <c r="E2230" s="49">
        <f t="shared" si="15052"/>
        <v>0</v>
      </c>
      <c r="F2230" s="231">
        <f t="shared" si="15053"/>
        <v>0</v>
      </c>
      <c r="G2230" s="298"/>
      <c r="H2230" s="298"/>
      <c r="K2230" s="317"/>
    </row>
    <row r="2231" spans="1:11" s="49" customFormat="1" ht="18" customHeight="1">
      <c r="A2231" s="447" t="s">
        <v>3287</v>
      </c>
      <c r="B2231" s="451"/>
      <c r="C2231" s="451"/>
      <c r="D2231" s="287" t="s">
        <v>130</v>
      </c>
      <c r="E2231" s="49">
        <f t="shared" si="15052"/>
        <v>3</v>
      </c>
      <c r="F2231" s="231">
        <f t="shared" si="15053"/>
        <v>0</v>
      </c>
      <c r="G2231" s="298"/>
      <c r="H2231" s="298"/>
    </row>
    <row r="2232" spans="1:11" s="49" customFormat="1" ht="18" customHeight="1">
      <c r="A2232" s="447" t="s">
        <v>503</v>
      </c>
      <c r="B2232" s="452"/>
      <c r="C2232" s="452"/>
      <c r="D2232" s="287" t="s">
        <v>130</v>
      </c>
      <c r="E2232" s="49">
        <f t="shared" si="15052"/>
        <v>22</v>
      </c>
      <c r="F2232" s="231">
        <f t="shared" si="15053"/>
        <v>0</v>
      </c>
      <c r="G2232" s="298"/>
      <c r="H2232" s="298"/>
    </row>
    <row r="2233" spans="1:11" s="49" customFormat="1" ht="18" customHeight="1">
      <c r="A2233" s="447" t="s">
        <v>3290</v>
      </c>
      <c r="B2233" s="452"/>
      <c r="C2233" s="452"/>
      <c r="D2233" s="450" t="s">
        <v>129</v>
      </c>
      <c r="E2233" s="49">
        <f t="shared" si="15052"/>
        <v>1</v>
      </c>
      <c r="F2233" s="231">
        <f t="shared" si="15053"/>
        <v>3</v>
      </c>
      <c r="G2233" s="298"/>
      <c r="H2233" s="298">
        <v>3</v>
      </c>
    </row>
    <row r="2234" spans="1:11" s="49" customFormat="1" ht="18" customHeight="1">
      <c r="A2234" s="447" t="s">
        <v>1643</v>
      </c>
      <c r="B2234" s="452"/>
      <c r="C2234" s="452"/>
      <c r="D2234" s="1" t="s">
        <v>131</v>
      </c>
      <c r="E2234" s="49">
        <f t="shared" si="15052"/>
        <v>0</v>
      </c>
      <c r="F2234" s="231">
        <f t="shared" si="15053"/>
        <v>0</v>
      </c>
      <c r="G2234" s="298"/>
      <c r="H2234" s="298"/>
      <c r="K2234" s="317"/>
    </row>
    <row r="2235" spans="1:11" s="49" customFormat="1" ht="18" customHeight="1">
      <c r="A2235" s="447" t="s">
        <v>2947</v>
      </c>
      <c r="B2235" s="452"/>
      <c r="C2235" s="452"/>
      <c r="D2235" s="450" t="s">
        <v>129</v>
      </c>
      <c r="E2235" s="49">
        <f t="shared" si="15052"/>
        <v>0</v>
      </c>
      <c r="F2235" s="231">
        <f t="shared" si="15053"/>
        <v>0</v>
      </c>
      <c r="K2235" s="162"/>
    </row>
    <row r="2236" spans="1:11" s="49" customFormat="1" ht="18" customHeight="1">
      <c r="A2236" s="447" t="s">
        <v>3636</v>
      </c>
      <c r="B2236" s="452"/>
      <c r="C2236" s="452"/>
      <c r="D2236" s="450" t="s">
        <v>129</v>
      </c>
      <c r="E2236" s="49">
        <f t="shared" si="15052"/>
        <v>0</v>
      </c>
      <c r="F2236" s="231">
        <f t="shared" si="15053"/>
        <v>0</v>
      </c>
    </row>
    <row r="2237" spans="1:11" s="49" customFormat="1" ht="18" customHeight="1">
      <c r="A2237" s="447" t="s">
        <v>1941</v>
      </c>
      <c r="B2237" s="449"/>
      <c r="C2237" s="449"/>
      <c r="D2237" s="450" t="s">
        <v>136</v>
      </c>
      <c r="E2237" s="49">
        <f t="shared" ref="E2237:E2274" si="15054">COUNTIF($A$1131:$BHE$1204,A2237)</f>
        <v>9</v>
      </c>
      <c r="F2237" s="231">
        <f t="shared" ref="F2237:F2274" si="15055">SUM(G2237:K2237)</f>
        <v>28</v>
      </c>
      <c r="G2237" s="298"/>
      <c r="H2237" s="298">
        <v>28</v>
      </c>
      <c r="K2237" s="162"/>
    </row>
    <row r="2238" spans="1:11" s="49" customFormat="1" ht="18" customHeight="1">
      <c r="A2238" s="447" t="s">
        <v>706</v>
      </c>
      <c r="B2238" s="452"/>
      <c r="C2238" s="452"/>
      <c r="D2238" s="450" t="s">
        <v>129</v>
      </c>
      <c r="E2238" s="49">
        <f t="shared" si="15054"/>
        <v>3</v>
      </c>
      <c r="F2238" s="231">
        <f t="shared" si="15055"/>
        <v>0</v>
      </c>
      <c r="K2238" s="162"/>
    </row>
    <row r="2239" spans="1:11" s="49" customFormat="1" ht="18" customHeight="1">
      <c r="A2239" s="447" t="s">
        <v>424</v>
      </c>
      <c r="B2239" s="452"/>
      <c r="C2239" s="452"/>
      <c r="D2239" s="450" t="s">
        <v>140</v>
      </c>
      <c r="E2239" s="49">
        <f t="shared" si="15054"/>
        <v>20</v>
      </c>
      <c r="F2239" s="231">
        <f t="shared" si="15055"/>
        <v>29</v>
      </c>
      <c r="I2239" s="49">
        <v>9</v>
      </c>
      <c r="J2239" s="49">
        <v>20</v>
      </c>
      <c r="K2239" s="162"/>
    </row>
    <row r="2240" spans="1:11" s="49" customFormat="1" ht="18" customHeight="1">
      <c r="A2240" s="447" t="s">
        <v>1894</v>
      </c>
      <c r="B2240" s="449"/>
      <c r="C2240" s="449"/>
      <c r="D2240" s="450" t="s">
        <v>137</v>
      </c>
      <c r="E2240" s="49">
        <f t="shared" si="15054"/>
        <v>23</v>
      </c>
      <c r="F2240" s="231">
        <f t="shared" si="15055"/>
        <v>46</v>
      </c>
      <c r="G2240" s="298"/>
      <c r="H2240" s="298">
        <v>46</v>
      </c>
      <c r="K2240" s="162"/>
    </row>
    <row r="2241" spans="1:11" s="49" customFormat="1" ht="18" customHeight="1">
      <c r="A2241" s="447" t="s">
        <v>2003</v>
      </c>
      <c r="B2241" s="453"/>
      <c r="C2241" s="453"/>
      <c r="D2241" s="450" t="s">
        <v>132</v>
      </c>
      <c r="E2241" s="49">
        <f t="shared" si="15054"/>
        <v>0</v>
      </c>
      <c r="F2241" s="231">
        <f t="shared" si="15055"/>
        <v>6</v>
      </c>
      <c r="G2241" s="298"/>
      <c r="H2241" s="298"/>
      <c r="I2241" s="49">
        <v>6</v>
      </c>
    </row>
    <row r="2242" spans="1:11" s="49" customFormat="1" ht="18" customHeight="1">
      <c r="A2242" s="447" t="s">
        <v>2962</v>
      </c>
      <c r="B2242" s="452"/>
      <c r="C2242" s="451"/>
      <c r="D2242" s="450" t="s">
        <v>137</v>
      </c>
      <c r="E2242" s="49">
        <f t="shared" si="15054"/>
        <v>92</v>
      </c>
      <c r="F2242" s="231">
        <f t="shared" si="15055"/>
        <v>28</v>
      </c>
      <c r="G2242" s="298"/>
      <c r="H2242" s="298"/>
      <c r="I2242" s="49">
        <v>28</v>
      </c>
    </row>
    <row r="2243" spans="1:11" s="49" customFormat="1" ht="18" customHeight="1">
      <c r="A2243" s="447" t="s">
        <v>1990</v>
      </c>
      <c r="B2243" s="452"/>
      <c r="C2243" s="452"/>
      <c r="D2243" s="450" t="s">
        <v>129</v>
      </c>
      <c r="E2243" s="49">
        <f t="shared" si="15054"/>
        <v>0</v>
      </c>
      <c r="F2243" s="231">
        <f t="shared" si="15055"/>
        <v>0</v>
      </c>
      <c r="G2243" s="298"/>
      <c r="H2243" s="298"/>
    </row>
    <row r="2244" spans="1:11" s="49" customFormat="1" ht="18" customHeight="1">
      <c r="A2244" s="447" t="s">
        <v>3449</v>
      </c>
      <c r="B2244" s="452"/>
      <c r="C2244" s="452"/>
      <c r="D2244" s="450" t="s">
        <v>129</v>
      </c>
      <c r="E2244" s="49">
        <f t="shared" si="15054"/>
        <v>0</v>
      </c>
      <c r="F2244" s="231">
        <f t="shared" si="15055"/>
        <v>0</v>
      </c>
      <c r="G2244" s="298"/>
      <c r="H2244" s="298"/>
    </row>
    <row r="2245" spans="1:11" s="49" customFormat="1" ht="18" customHeight="1">
      <c r="A2245" s="447" t="s">
        <v>3519</v>
      </c>
      <c r="B2245" s="451"/>
      <c r="C2245" s="451"/>
      <c r="D2245" s="450" t="s">
        <v>129</v>
      </c>
      <c r="E2245" s="49">
        <f t="shared" si="15054"/>
        <v>0</v>
      </c>
      <c r="F2245" s="231">
        <f t="shared" si="15055"/>
        <v>0</v>
      </c>
      <c r="G2245" s="298"/>
      <c r="H2245" s="298"/>
    </row>
    <row r="2246" spans="1:11" s="49" customFormat="1" ht="18" customHeight="1">
      <c r="A2246" s="447" t="s">
        <v>3289</v>
      </c>
      <c r="B2246" s="449"/>
      <c r="C2246" s="449"/>
      <c r="D2246" s="450" t="s">
        <v>134</v>
      </c>
      <c r="E2246" s="49">
        <f t="shared" si="15054"/>
        <v>56</v>
      </c>
      <c r="F2246" s="231">
        <f t="shared" si="15055"/>
        <v>0</v>
      </c>
      <c r="G2246" s="298"/>
      <c r="H2246" s="298"/>
    </row>
    <row r="2247" spans="1:11" s="49" customFormat="1" ht="18" customHeight="1">
      <c r="A2247" s="447" t="s">
        <v>3690</v>
      </c>
      <c r="B2247" s="452"/>
      <c r="C2247" s="452"/>
      <c r="D2247" s="450" t="s">
        <v>129</v>
      </c>
      <c r="E2247" s="49">
        <f t="shared" si="15054"/>
        <v>1</v>
      </c>
      <c r="F2247" s="231">
        <f t="shared" si="15055"/>
        <v>0</v>
      </c>
      <c r="G2247" s="298"/>
      <c r="H2247" s="298"/>
    </row>
    <row r="2248" spans="1:11" s="49" customFormat="1" ht="18" customHeight="1">
      <c r="A2248" s="447" t="s">
        <v>946</v>
      </c>
      <c r="B2248" s="451"/>
      <c r="C2248" s="451"/>
      <c r="D2248" s="450" t="s">
        <v>136</v>
      </c>
      <c r="E2248" s="49">
        <f t="shared" si="15054"/>
        <v>12</v>
      </c>
      <c r="F2248" s="231">
        <f t="shared" si="15055"/>
        <v>2</v>
      </c>
      <c r="G2248" s="298"/>
      <c r="H2248" s="298"/>
      <c r="I2248" s="49">
        <v>2</v>
      </c>
    </row>
    <row r="2249" spans="1:11" s="49" customFormat="1" ht="18" customHeight="1">
      <c r="A2249" s="447" t="s">
        <v>2933</v>
      </c>
      <c r="B2249" s="452"/>
      <c r="C2249" s="452"/>
      <c r="D2249" s="450" t="s">
        <v>129</v>
      </c>
      <c r="E2249" s="49">
        <f t="shared" si="15054"/>
        <v>0</v>
      </c>
      <c r="F2249" s="231">
        <f t="shared" si="15055"/>
        <v>0</v>
      </c>
      <c r="G2249" s="298"/>
      <c r="H2249" s="298"/>
      <c r="K2249" s="28"/>
    </row>
    <row r="2250" spans="1:11" s="49" customFormat="1" ht="18" customHeight="1">
      <c r="A2250" s="447" t="s">
        <v>2958</v>
      </c>
      <c r="B2250" s="452"/>
      <c r="C2250" s="452"/>
      <c r="D2250" s="450" t="s">
        <v>129</v>
      </c>
      <c r="E2250" s="49">
        <f t="shared" si="15054"/>
        <v>1</v>
      </c>
      <c r="F2250" s="231">
        <f t="shared" si="15055"/>
        <v>0</v>
      </c>
      <c r="G2250" s="298"/>
      <c r="H2250" s="298"/>
    </row>
    <row r="2251" spans="1:11" s="49" customFormat="1" ht="18" customHeight="1">
      <c r="A2251" s="447" t="s">
        <v>451</v>
      </c>
      <c r="B2251" s="449"/>
      <c r="C2251" s="449"/>
      <c r="D2251" s="450" t="s">
        <v>140</v>
      </c>
      <c r="E2251" s="49">
        <f t="shared" si="15054"/>
        <v>29</v>
      </c>
      <c r="F2251" s="231">
        <f t="shared" si="15055"/>
        <v>93</v>
      </c>
      <c r="G2251" s="298"/>
      <c r="H2251" s="298">
        <v>32</v>
      </c>
      <c r="I2251" s="49">
        <v>61</v>
      </c>
    </row>
    <row r="2252" spans="1:11" s="49" customFormat="1" ht="18" customHeight="1">
      <c r="A2252" s="447" t="s">
        <v>412</v>
      </c>
      <c r="B2252" s="449"/>
      <c r="C2252" s="449"/>
      <c r="D2252" s="450" t="s">
        <v>133</v>
      </c>
      <c r="E2252" s="49">
        <f t="shared" si="15054"/>
        <v>0</v>
      </c>
      <c r="F2252" s="231">
        <f t="shared" si="15055"/>
        <v>0</v>
      </c>
      <c r="G2252" s="298"/>
      <c r="H2252" s="298"/>
    </row>
    <row r="2253" spans="1:11" s="49" customFormat="1" ht="18" customHeight="1">
      <c r="A2253" s="447" t="s">
        <v>3512</v>
      </c>
      <c r="B2253" s="452"/>
      <c r="C2253" s="452"/>
      <c r="D2253" s="450" t="s">
        <v>129</v>
      </c>
      <c r="E2253" s="49">
        <f t="shared" si="15054"/>
        <v>2</v>
      </c>
      <c r="F2253" s="231">
        <f t="shared" si="15055"/>
        <v>0</v>
      </c>
      <c r="G2253" s="298"/>
      <c r="H2253" s="298"/>
    </row>
    <row r="2254" spans="1:11" s="49" customFormat="1" ht="18" customHeight="1">
      <c r="A2254" s="447" t="s">
        <v>1295</v>
      </c>
      <c r="B2254" s="452"/>
      <c r="C2254" s="452"/>
      <c r="D2254" s="450" t="s">
        <v>129</v>
      </c>
      <c r="E2254" s="49">
        <f t="shared" si="15054"/>
        <v>1</v>
      </c>
      <c r="F2254" s="231">
        <f t="shared" si="15055"/>
        <v>0</v>
      </c>
      <c r="G2254" s="298"/>
      <c r="H2254" s="298"/>
    </row>
    <row r="2255" spans="1:11" s="49" customFormat="1" ht="18" customHeight="1">
      <c r="A2255" s="447" t="s">
        <v>3511</v>
      </c>
      <c r="B2255" s="452"/>
      <c r="C2255" s="452"/>
      <c r="D2255" s="450" t="s">
        <v>129</v>
      </c>
      <c r="E2255" s="49">
        <f t="shared" si="15054"/>
        <v>1</v>
      </c>
      <c r="F2255" s="231">
        <f t="shared" si="15055"/>
        <v>0</v>
      </c>
      <c r="G2255" s="298"/>
      <c r="H2255" s="298"/>
    </row>
    <row r="2256" spans="1:11" s="49" customFormat="1" ht="18" customHeight="1">
      <c r="A2256" s="447" t="s">
        <v>2937</v>
      </c>
      <c r="B2256" s="452"/>
      <c r="C2256" s="452"/>
      <c r="D2256" s="450" t="s">
        <v>129</v>
      </c>
      <c r="E2256" s="49">
        <f t="shared" si="15054"/>
        <v>0</v>
      </c>
      <c r="F2256" s="231">
        <f t="shared" si="15055"/>
        <v>0</v>
      </c>
      <c r="G2256" s="298"/>
      <c r="H2256" s="298"/>
    </row>
    <row r="2257" spans="1:11" s="49" customFormat="1" ht="18" customHeight="1">
      <c r="A2257" s="447" t="s">
        <v>1915</v>
      </c>
      <c r="B2257" s="451"/>
      <c r="C2257" s="451"/>
      <c r="D2257" s="450" t="s">
        <v>137</v>
      </c>
      <c r="E2257" s="49">
        <f t="shared" si="15054"/>
        <v>8</v>
      </c>
      <c r="F2257" s="231">
        <f t="shared" si="15055"/>
        <v>15</v>
      </c>
      <c r="G2257" s="298"/>
      <c r="H2257" s="298">
        <v>15</v>
      </c>
    </row>
    <row r="2258" spans="1:11" s="49" customFormat="1" ht="18" customHeight="1">
      <c r="A2258" s="447" t="s">
        <v>2998</v>
      </c>
      <c r="B2258" s="452"/>
      <c r="C2258" s="452"/>
      <c r="D2258" s="450" t="s">
        <v>129</v>
      </c>
      <c r="E2258" s="49">
        <f t="shared" si="15054"/>
        <v>2</v>
      </c>
      <c r="F2258" s="231">
        <f t="shared" si="15055"/>
        <v>1</v>
      </c>
      <c r="G2258" s="298"/>
      <c r="H2258" s="298"/>
      <c r="I2258" s="49">
        <v>1</v>
      </c>
    </row>
    <row r="2259" spans="1:11" s="49" customFormat="1" ht="18" customHeight="1">
      <c r="A2259" s="447" t="s">
        <v>1088</v>
      </c>
      <c r="B2259" s="448"/>
      <c r="C2259" s="449"/>
      <c r="D2259" s="1" t="s">
        <v>131</v>
      </c>
      <c r="E2259" s="49">
        <f t="shared" si="15054"/>
        <v>22</v>
      </c>
      <c r="F2259" s="231">
        <f t="shared" si="15055"/>
        <v>96</v>
      </c>
      <c r="G2259" s="298"/>
      <c r="H2259" s="298">
        <v>96</v>
      </c>
      <c r="K2259" s="28"/>
    </row>
    <row r="2260" spans="1:11" s="49" customFormat="1" ht="18" customHeight="1">
      <c r="A2260" s="447" t="s">
        <v>3069</v>
      </c>
      <c r="B2260" s="449"/>
      <c r="C2260" s="449"/>
      <c r="D2260" s="450" t="s">
        <v>129</v>
      </c>
      <c r="E2260" s="49">
        <f t="shared" si="15054"/>
        <v>0</v>
      </c>
      <c r="F2260" s="231">
        <f t="shared" si="15055"/>
        <v>0</v>
      </c>
      <c r="G2260" s="298"/>
      <c r="H2260" s="298"/>
    </row>
    <row r="2261" spans="1:11" s="49" customFormat="1" ht="18" customHeight="1">
      <c r="A2261" s="447" t="s">
        <v>3553</v>
      </c>
      <c r="B2261" s="452"/>
      <c r="C2261" s="452"/>
      <c r="D2261" s="450" t="s">
        <v>129</v>
      </c>
      <c r="E2261" s="49">
        <f t="shared" si="15054"/>
        <v>0</v>
      </c>
      <c r="F2261" s="231">
        <f t="shared" si="15055"/>
        <v>0</v>
      </c>
      <c r="G2261" s="298"/>
      <c r="H2261" s="298"/>
    </row>
    <row r="2262" spans="1:11" s="49" customFormat="1" ht="18" customHeight="1">
      <c r="A2262" s="447" t="s">
        <v>2329</v>
      </c>
      <c r="B2262" s="452"/>
      <c r="C2262" s="452"/>
      <c r="D2262" s="287" t="s">
        <v>130</v>
      </c>
      <c r="E2262" s="49">
        <f t="shared" si="15054"/>
        <v>19</v>
      </c>
      <c r="F2262" s="231">
        <f t="shared" si="15055"/>
        <v>18</v>
      </c>
      <c r="G2262" s="298"/>
      <c r="H2262" s="298"/>
      <c r="I2262" s="49">
        <v>13</v>
      </c>
      <c r="J2262" s="49">
        <v>5</v>
      </c>
      <c r="K2262" s="28"/>
    </row>
    <row r="2263" spans="1:11" s="49" customFormat="1" ht="18" customHeight="1">
      <c r="A2263" s="447" t="s">
        <v>3682</v>
      </c>
      <c r="B2263" s="459"/>
      <c r="C2263" s="453"/>
      <c r="D2263" s="450" t="s">
        <v>129</v>
      </c>
      <c r="E2263" s="49">
        <f t="shared" si="15054"/>
        <v>0</v>
      </c>
      <c r="F2263" s="231">
        <f t="shared" si="15055"/>
        <v>0</v>
      </c>
      <c r="G2263" s="298"/>
      <c r="H2263" s="298"/>
    </row>
    <row r="2264" spans="1:11" s="49" customFormat="1" ht="18" customHeight="1">
      <c r="A2264" s="447" t="s">
        <v>2996</v>
      </c>
      <c r="B2264" s="452"/>
      <c r="C2264" s="452"/>
      <c r="D2264" s="450" t="s">
        <v>129</v>
      </c>
      <c r="E2264" s="49">
        <f t="shared" si="15054"/>
        <v>0</v>
      </c>
      <c r="F2264" s="231">
        <f t="shared" si="15055"/>
        <v>0</v>
      </c>
      <c r="G2264" s="298"/>
      <c r="H2264" s="298"/>
      <c r="K2264" s="162"/>
    </row>
    <row r="2265" spans="1:11" s="49" customFormat="1" ht="18" customHeight="1">
      <c r="A2265" s="447" t="s">
        <v>2323</v>
      </c>
      <c r="B2265" s="452"/>
      <c r="C2265" s="452"/>
      <c r="D2265" s="450" t="s">
        <v>132</v>
      </c>
      <c r="E2265" s="49">
        <f t="shared" si="15054"/>
        <v>21</v>
      </c>
      <c r="F2265" s="231">
        <f t="shared" si="15055"/>
        <v>4</v>
      </c>
      <c r="G2265" s="298"/>
      <c r="H2265" s="298">
        <v>4</v>
      </c>
    </row>
    <row r="2266" spans="1:11" s="49" customFormat="1" ht="18" customHeight="1">
      <c r="A2266" s="447" t="s">
        <v>799</v>
      </c>
      <c r="B2266" s="448"/>
      <c r="C2266" s="449"/>
      <c r="D2266" s="1" t="s">
        <v>131</v>
      </c>
      <c r="E2266" s="49">
        <f t="shared" si="15054"/>
        <v>4</v>
      </c>
      <c r="F2266" s="231">
        <f t="shared" si="15055"/>
        <v>7</v>
      </c>
      <c r="G2266" s="298"/>
      <c r="H2266" s="298">
        <v>7</v>
      </c>
    </row>
    <row r="2267" spans="1:11" s="49" customFormat="1" ht="18" customHeight="1">
      <c r="A2267" s="447" t="s">
        <v>1373</v>
      </c>
      <c r="B2267" s="453"/>
      <c r="C2267" s="453"/>
      <c r="D2267" s="1" t="s">
        <v>131</v>
      </c>
      <c r="E2267" s="49">
        <f t="shared" si="15054"/>
        <v>84</v>
      </c>
      <c r="F2267" s="231">
        <f t="shared" si="15055"/>
        <v>0</v>
      </c>
      <c r="G2267" s="298"/>
      <c r="H2267" s="298"/>
    </row>
    <row r="2268" spans="1:11" s="49" customFormat="1" ht="18" customHeight="1">
      <c r="A2268" s="447" t="s">
        <v>1634</v>
      </c>
      <c r="B2268" s="452"/>
      <c r="C2268" s="452"/>
      <c r="D2268" s="450" t="s">
        <v>129</v>
      </c>
      <c r="E2268" s="49">
        <f t="shared" si="15054"/>
        <v>1</v>
      </c>
      <c r="F2268" s="231">
        <f t="shared" si="15055"/>
        <v>0</v>
      </c>
      <c r="G2268" s="298"/>
      <c r="H2268" s="298"/>
    </row>
    <row r="2269" spans="1:11" s="49" customFormat="1" ht="18" customHeight="1">
      <c r="A2269" s="447" t="s">
        <v>2938</v>
      </c>
      <c r="B2269" s="453"/>
      <c r="C2269" s="453"/>
      <c r="D2269" s="450" t="s">
        <v>129</v>
      </c>
      <c r="E2269" s="49">
        <f t="shared" si="15054"/>
        <v>1</v>
      </c>
      <c r="F2269" s="231">
        <f t="shared" si="15055"/>
        <v>0</v>
      </c>
      <c r="G2269" s="298"/>
      <c r="H2269" s="298"/>
    </row>
    <row r="2270" spans="1:11" s="49" customFormat="1" ht="18" customHeight="1">
      <c r="A2270" s="447" t="s">
        <v>3677</v>
      </c>
      <c r="B2270" s="452"/>
      <c r="C2270" s="452"/>
      <c r="D2270" s="450" t="s">
        <v>129</v>
      </c>
      <c r="E2270" s="49">
        <f t="shared" si="15054"/>
        <v>0</v>
      </c>
      <c r="F2270" s="231">
        <f t="shared" si="15055"/>
        <v>0</v>
      </c>
      <c r="G2270" s="298"/>
      <c r="H2270" s="298"/>
    </row>
    <row r="2271" spans="1:11" s="49" customFormat="1" ht="18" customHeight="1">
      <c r="A2271" s="447" t="s">
        <v>784</v>
      </c>
      <c r="B2271" s="452"/>
      <c r="C2271" s="451"/>
      <c r="D2271" s="450" t="s">
        <v>129</v>
      </c>
      <c r="E2271" s="49">
        <f t="shared" si="15054"/>
        <v>0</v>
      </c>
      <c r="F2271" s="231">
        <f t="shared" si="15055"/>
        <v>0</v>
      </c>
      <c r="K2271" s="162"/>
    </row>
    <row r="2272" spans="1:11" s="49" customFormat="1" ht="18" customHeight="1">
      <c r="A2272" s="447" t="s">
        <v>3087</v>
      </c>
      <c r="B2272" s="449"/>
      <c r="C2272" s="449"/>
      <c r="D2272" s="450" t="s">
        <v>129</v>
      </c>
      <c r="E2272" s="49">
        <f t="shared" si="15054"/>
        <v>1</v>
      </c>
      <c r="F2272" s="231">
        <f t="shared" si="15055"/>
        <v>0</v>
      </c>
      <c r="G2272" s="298"/>
      <c r="H2272" s="298"/>
    </row>
    <row r="2273" spans="1:11" s="49" customFormat="1" ht="18" customHeight="1">
      <c r="A2273" s="447" t="s">
        <v>3458</v>
      </c>
      <c r="B2273" s="452"/>
      <c r="C2273" s="452"/>
      <c r="D2273" s="450" t="s">
        <v>129</v>
      </c>
      <c r="E2273" s="49">
        <f t="shared" si="15054"/>
        <v>3</v>
      </c>
      <c r="F2273" s="231">
        <f t="shared" si="15055"/>
        <v>0</v>
      </c>
      <c r="K2273" s="162"/>
    </row>
    <row r="2274" spans="1:11" s="49" customFormat="1" ht="18" customHeight="1">
      <c r="A2274" s="447" t="s">
        <v>1698</v>
      </c>
      <c r="B2274" s="453"/>
      <c r="C2274" s="453"/>
      <c r="D2274" s="450" t="s">
        <v>135</v>
      </c>
      <c r="E2274" s="49">
        <f t="shared" si="15054"/>
        <v>1</v>
      </c>
      <c r="F2274" s="231">
        <f t="shared" si="15055"/>
        <v>0</v>
      </c>
      <c r="G2274" s="298"/>
      <c r="H2274" s="298"/>
    </row>
    <row r="2275" spans="1:11" s="49" customFormat="1" ht="18" customHeight="1">
      <c r="A2275" s="447"/>
      <c r="B2275" s="453"/>
      <c r="C2275" s="453"/>
      <c r="D2275" s="450"/>
      <c r="F2275" s="231"/>
      <c r="G2275" s="298"/>
      <c r="H2275" s="298"/>
    </row>
    <row r="2276" spans="1:11" s="49" customFormat="1" ht="18" customHeight="1">
      <c r="A2276" s="447"/>
      <c r="B2276" s="453"/>
      <c r="C2276" s="453"/>
      <c r="D2276" s="450"/>
      <c r="F2276" s="231"/>
      <c r="G2276" s="298"/>
      <c r="H2276" s="298"/>
    </row>
    <row r="2277" spans="1:11" s="49" customFormat="1" ht="18" customHeight="1">
      <c r="A2277" s="232" t="s">
        <v>4648</v>
      </c>
      <c r="B2277" s="28"/>
      <c r="C2277" s="28"/>
      <c r="D2277" s="28"/>
      <c r="E2277" s="28"/>
      <c r="F2277" s="231">
        <f>SUM(H2277:K2277)</f>
        <v>2</v>
      </c>
      <c r="G2277" s="1"/>
      <c r="J2277" s="49">
        <v>2</v>
      </c>
    </row>
    <row r="2278" spans="1:11" s="49" customFormat="1" ht="18" customHeight="1">
      <c r="A2278" s="232" t="s">
        <v>4642</v>
      </c>
      <c r="B2278"/>
      <c r="C2278"/>
      <c r="D2278"/>
      <c r="E2278" s="1"/>
      <c r="F2278" s="231">
        <f>SUM(H2278:K2278)</f>
        <v>9</v>
      </c>
      <c r="G2278" s="1"/>
      <c r="H2278" s="49">
        <v>9</v>
      </c>
    </row>
    <row r="2279" spans="1:11" s="49" customFormat="1" ht="18" customHeight="1">
      <c r="A2279" s="232" t="s">
        <v>4685</v>
      </c>
      <c r="B2279" s="28"/>
      <c r="C2279" s="28"/>
      <c r="D2279" s="28"/>
      <c r="E2279" s="28"/>
      <c r="F2279" s="231">
        <f>SUM(H2279:K2279)</f>
        <v>9</v>
      </c>
      <c r="G2279" s="1"/>
      <c r="I2279" s="49">
        <v>1</v>
      </c>
      <c r="J2279" s="49">
        <v>8</v>
      </c>
      <c r="K2279" s="162"/>
    </row>
    <row r="2280" spans="1:11" s="49" customFormat="1" ht="18" customHeight="1">
      <c r="A2280" s="232" t="s">
        <v>4649</v>
      </c>
      <c r="B2280" s="28"/>
      <c r="C2280" s="28"/>
      <c r="D2280" s="28"/>
      <c r="E2280" s="28"/>
      <c r="F2280" s="231">
        <f>SUM(H2280:K2280)</f>
        <v>6</v>
      </c>
      <c r="G2280" s="1"/>
      <c r="I2280" s="49">
        <v>5</v>
      </c>
      <c r="J2280" s="49">
        <v>1</v>
      </c>
    </row>
    <row r="2281" spans="1:11" s="49" customFormat="1" ht="18" customHeight="1">
      <c r="A2281" s="232" t="s">
        <v>4816</v>
      </c>
      <c r="B2281" s="28"/>
      <c r="C2281" s="28"/>
      <c r="D2281" s="28"/>
      <c r="E2281" s="28"/>
      <c r="F2281" s="231">
        <f>SUM(H2281:K2281)</f>
        <v>10</v>
      </c>
      <c r="G2281" s="1"/>
      <c r="J2281" s="49">
        <v>10</v>
      </c>
      <c r="K2281" s="162"/>
    </row>
    <row r="2282" spans="1:11" s="49" customFormat="1" ht="18" customHeight="1">
      <c r="A2282" s="232" t="s">
        <v>4812</v>
      </c>
      <c r="B2282" s="28"/>
      <c r="C2282" s="28"/>
      <c r="D2282" s="28"/>
      <c r="E2282" s="28"/>
      <c r="F2282" s="231">
        <f>SUM(H2282:K2282)</f>
        <v>1</v>
      </c>
      <c r="G2282" s="1"/>
      <c r="I2282" s="49">
        <v>1</v>
      </c>
      <c r="K2282" s="317"/>
    </row>
    <row r="2283" spans="1:11" s="49" customFormat="1" ht="18" customHeight="1">
      <c r="A2283" s="232" t="s">
        <v>4814</v>
      </c>
      <c r="B2283" s="28"/>
      <c r="C2283" s="28"/>
      <c r="D2283" s="28"/>
      <c r="E2283" s="28"/>
      <c r="F2283" s="231">
        <f>SUM(H2283:K2283)</f>
        <v>4</v>
      </c>
      <c r="G2283" s="1"/>
      <c r="I2283" s="49">
        <v>4</v>
      </c>
      <c r="K2283" s="317"/>
    </row>
    <row r="2284" spans="1:11" s="49" customFormat="1" ht="18" customHeight="1">
      <c r="A2284" s="232" t="s">
        <v>4640</v>
      </c>
      <c r="B2284"/>
      <c r="C2284"/>
      <c r="D2284"/>
      <c r="E2284" s="1"/>
      <c r="F2284" s="231">
        <f>SUM(H2284:K2284)</f>
        <v>1</v>
      </c>
      <c r="G2284" s="1"/>
      <c r="H2284" s="49">
        <v>1</v>
      </c>
    </row>
    <row r="2285" spans="1:11" s="49" customFormat="1" ht="18" customHeight="1">
      <c r="A2285" s="232" t="s">
        <v>4690</v>
      </c>
      <c r="B2285" s="28"/>
      <c r="C2285" s="28"/>
      <c r="D2285" s="28"/>
      <c r="E2285" s="28"/>
      <c r="F2285" s="231">
        <f>SUM(H2285:K2285)</f>
        <v>6</v>
      </c>
      <c r="G2285" s="1"/>
      <c r="H2285" s="49">
        <v>4</v>
      </c>
      <c r="I2285" s="49">
        <v>2</v>
      </c>
      <c r="K2285" s="162"/>
    </row>
    <row r="2286" spans="1:11" s="49" customFormat="1" ht="18" customHeight="1">
      <c r="A2286" s="232" t="s">
        <v>4643</v>
      </c>
      <c r="B2286"/>
      <c r="C2286"/>
      <c r="D2286"/>
      <c r="E2286" s="1"/>
      <c r="F2286" s="231">
        <f>SUM(H2286:K2286)</f>
        <v>50</v>
      </c>
      <c r="G2286" s="1"/>
      <c r="H2286" s="49">
        <v>50</v>
      </c>
    </row>
    <row r="2287" spans="1:11" s="49" customFormat="1" ht="18" customHeight="1">
      <c r="A2287" s="232" t="s">
        <v>4641</v>
      </c>
      <c r="B2287"/>
      <c r="C2287"/>
      <c r="D2287"/>
      <c r="E2287" s="1"/>
      <c r="F2287" s="231">
        <f>SUM(H2287:K2287)</f>
        <v>16</v>
      </c>
      <c r="G2287" s="1"/>
      <c r="H2287" s="49">
        <v>16</v>
      </c>
    </row>
    <row r="2288" spans="1:11" s="49" customFormat="1" ht="18" customHeight="1">
      <c r="A2288" s="232" t="s">
        <v>4788</v>
      </c>
      <c r="B2288" s="28"/>
      <c r="C2288" s="28"/>
      <c r="D2288" s="28"/>
      <c r="E2288" s="28"/>
      <c r="F2288" s="231">
        <f>SUM(H2288:K2288)</f>
        <v>1</v>
      </c>
      <c r="G2288" s="1"/>
      <c r="J2288" s="49">
        <v>1</v>
      </c>
      <c r="K2288" s="162"/>
    </row>
    <row r="2289" spans="1:11" s="49" customFormat="1" ht="18" customHeight="1">
      <c r="A2289" s="232" t="s">
        <v>4686</v>
      </c>
      <c r="B2289" s="28"/>
      <c r="C2289" s="28"/>
      <c r="D2289" s="28"/>
      <c r="E2289" s="28"/>
      <c r="F2289" s="231">
        <f>SUM(H2289:K2289)</f>
        <v>2</v>
      </c>
      <c r="G2289" s="1"/>
      <c r="J2289" s="49">
        <v>2</v>
      </c>
      <c r="K2289" s="162"/>
    </row>
    <row r="2290" spans="1:11" s="49" customFormat="1" ht="18" customHeight="1">
      <c r="A2290" s="232" t="s">
        <v>4813</v>
      </c>
      <c r="B2290" s="28"/>
      <c r="C2290" s="28"/>
      <c r="D2290" s="28"/>
      <c r="E2290" s="28"/>
      <c r="F2290" s="231">
        <f>SUM(H2290:K2290)</f>
        <v>4</v>
      </c>
      <c r="G2290" s="1"/>
      <c r="I2290" s="49">
        <v>4</v>
      </c>
      <c r="K2290" s="317"/>
    </row>
    <row r="2291" spans="1:11" s="49" customFormat="1" ht="18" customHeight="1">
      <c r="A2291" s="232" t="s">
        <v>4691</v>
      </c>
      <c r="B2291" s="28"/>
      <c r="C2291" s="28"/>
      <c r="D2291" s="28"/>
      <c r="E2291" s="28"/>
      <c r="F2291" s="231">
        <f>SUM(H2291:K2291)</f>
        <v>1</v>
      </c>
      <c r="G2291" s="1"/>
      <c r="I2291" s="49">
        <v>1</v>
      </c>
      <c r="K2291" s="162"/>
    </row>
    <row r="2292" spans="1:11" s="49" customFormat="1" ht="18" customHeight="1">
      <c r="A2292" s="232" t="s">
        <v>4688</v>
      </c>
      <c r="B2292" s="28"/>
      <c r="C2292" s="28"/>
      <c r="D2292" s="28"/>
      <c r="E2292" s="28"/>
      <c r="F2292" s="231">
        <f>SUM(H2292:K2292)</f>
        <v>4</v>
      </c>
      <c r="G2292" s="1"/>
      <c r="J2292" s="49">
        <v>4</v>
      </c>
      <c r="K2292" s="162"/>
    </row>
    <row r="2293" spans="1:11" s="49" customFormat="1" ht="18" customHeight="1">
      <c r="A2293" s="232" t="s">
        <v>4818</v>
      </c>
      <c r="B2293" s="28"/>
      <c r="C2293" s="28"/>
      <c r="D2293" s="28"/>
      <c r="E2293" s="28"/>
      <c r="F2293" s="231">
        <f>SUM(H2293:K2293)</f>
        <v>6</v>
      </c>
      <c r="G2293" s="1"/>
      <c r="K2293" s="317">
        <v>6</v>
      </c>
    </row>
    <row r="2294" spans="1:11" s="49" customFormat="1" ht="18" customHeight="1">
      <c r="A2294" s="232" t="s">
        <v>4793</v>
      </c>
      <c r="B2294" s="28"/>
      <c r="C2294" s="28"/>
      <c r="D2294" s="28"/>
      <c r="E2294" s="28"/>
      <c r="F2294" s="231">
        <f>SUM(H2294:K2294)</f>
        <v>1</v>
      </c>
      <c r="G2294" s="1"/>
      <c r="K2294" s="317">
        <v>1</v>
      </c>
    </row>
    <row r="2295" spans="1:11" s="49" customFormat="1" ht="18" customHeight="1">
      <c r="A2295" s="232" t="s">
        <v>4687</v>
      </c>
      <c r="B2295" s="28"/>
      <c r="C2295" s="28"/>
      <c r="D2295" s="28"/>
      <c r="E2295" s="28"/>
      <c r="F2295" s="231">
        <f>SUM(H2295:K2295)</f>
        <v>6</v>
      </c>
      <c r="G2295" s="1"/>
      <c r="J2295" s="49">
        <v>6</v>
      </c>
      <c r="K2295" s="162"/>
    </row>
    <row r="2296" spans="1:11" s="49" customFormat="1" ht="18" customHeight="1">
      <c r="A2296" s="232" t="s">
        <v>4790</v>
      </c>
      <c r="B2296" s="28"/>
      <c r="C2296" s="28"/>
      <c r="D2296" s="28"/>
      <c r="E2296" s="28"/>
      <c r="F2296" s="231">
        <f>SUM(H2296:K2296)</f>
        <v>2</v>
      </c>
      <c r="G2296" s="1"/>
      <c r="J2296" s="49">
        <v>2</v>
      </c>
      <c r="K2296" s="162"/>
    </row>
    <row r="2297" spans="1:11" s="49" customFormat="1" ht="18" customHeight="1">
      <c r="A2297" s="232" t="s">
        <v>4689</v>
      </c>
      <c r="B2297" s="28"/>
      <c r="C2297" s="28"/>
      <c r="D2297" s="28"/>
      <c r="E2297" s="28"/>
      <c r="F2297" s="231">
        <f>SUM(H2297:K2297)</f>
        <v>11</v>
      </c>
      <c r="G2297" s="1"/>
      <c r="J2297" s="49">
        <v>11</v>
      </c>
      <c r="K2297" s="162"/>
    </row>
    <row r="2298" spans="1:11" s="49" customFormat="1" ht="18" customHeight="1">
      <c r="A2298" s="232" t="s">
        <v>4646</v>
      </c>
      <c r="B2298"/>
      <c r="C2298"/>
      <c r="D2298"/>
      <c r="E2298" s="1"/>
      <c r="F2298" s="231">
        <f>SUM(H2298:K2298)</f>
        <v>3</v>
      </c>
      <c r="G2298" s="1"/>
      <c r="H2298" s="49">
        <v>3</v>
      </c>
    </row>
    <row r="2299" spans="1:11" s="49" customFormat="1" ht="18" customHeight="1">
      <c r="A2299" s="232" t="s">
        <v>4789</v>
      </c>
      <c r="B2299" s="28"/>
      <c r="C2299" s="28"/>
      <c r="D2299" s="28"/>
      <c r="E2299" s="28"/>
      <c r="F2299" s="231">
        <f>SUM(H2299:K2299)</f>
        <v>7</v>
      </c>
      <c r="G2299" s="1"/>
      <c r="J2299" s="49">
        <v>7</v>
      </c>
      <c r="K2299" s="162"/>
    </row>
    <row r="2300" spans="1:11" s="49" customFormat="1" ht="18" customHeight="1">
      <c r="A2300" s="232" t="s">
        <v>4645</v>
      </c>
      <c r="B2300"/>
      <c r="C2300"/>
      <c r="D2300"/>
      <c r="E2300" s="1"/>
      <c r="F2300" s="231">
        <f>SUM(H2300:K2300)</f>
        <v>18</v>
      </c>
      <c r="G2300" s="1"/>
      <c r="H2300" s="49">
        <v>18</v>
      </c>
    </row>
    <row r="2301" spans="1:11" s="49" customFormat="1" ht="18" customHeight="1">
      <c r="A2301" s="232" t="s">
        <v>4792</v>
      </c>
      <c r="B2301" s="28"/>
      <c r="C2301" s="28"/>
      <c r="D2301" s="28"/>
      <c r="E2301" s="28"/>
      <c r="F2301" s="231">
        <f>SUM(H2301:K2301)</f>
        <v>3</v>
      </c>
      <c r="G2301" s="1"/>
      <c r="K2301" s="317">
        <v>3</v>
      </c>
    </row>
    <row r="2302" spans="1:11" s="49" customFormat="1" ht="18" customHeight="1">
      <c r="A2302" s="232" t="s">
        <v>4647</v>
      </c>
      <c r="B2302" s="28"/>
      <c r="C2302" s="28"/>
      <c r="D2302" s="28"/>
      <c r="E2302" s="28"/>
      <c r="F2302" s="231">
        <f>SUM(H2302:K2302)</f>
        <v>8</v>
      </c>
      <c r="G2302" s="1"/>
      <c r="J2302" s="49">
        <v>8</v>
      </c>
      <c r="K2302" s="162"/>
    </row>
    <row r="2303" spans="1:11" s="49" customFormat="1" ht="18" customHeight="1">
      <c r="A2303" s="232" t="s">
        <v>4794</v>
      </c>
      <c r="B2303" s="28"/>
      <c r="C2303" s="28"/>
      <c r="D2303" s="28"/>
      <c r="E2303" s="28"/>
      <c r="F2303" s="231">
        <f>SUM(H2303:K2303)</f>
        <v>2</v>
      </c>
      <c r="G2303" s="1"/>
      <c r="I2303" s="49">
        <v>2</v>
      </c>
      <c r="K2303" s="317"/>
    </row>
    <row r="2304" spans="1:11" s="49" customFormat="1" ht="18" customHeight="1">
      <c r="A2304" s="232" t="s">
        <v>4644</v>
      </c>
      <c r="B2304"/>
      <c r="C2304"/>
      <c r="D2304"/>
      <c r="E2304" s="1"/>
      <c r="F2304" s="231">
        <f>SUM(H2304:K2304)</f>
        <v>9</v>
      </c>
      <c r="G2304" s="1"/>
      <c r="H2304" s="49">
        <v>9</v>
      </c>
      <c r="K2304" s="162"/>
    </row>
    <row r="2305" spans="1:11" s="49" customFormat="1" ht="18" customHeight="1">
      <c r="A2305" s="232" t="s">
        <v>4815</v>
      </c>
      <c r="B2305" s="28"/>
      <c r="C2305" s="28"/>
      <c r="D2305" s="28"/>
      <c r="E2305" s="28"/>
      <c r="F2305" s="231">
        <f>SUM(H2305:K2305)</f>
        <v>12</v>
      </c>
      <c r="G2305" s="1"/>
      <c r="J2305" s="49">
        <v>12</v>
      </c>
      <c r="K2305" s="162"/>
    </row>
    <row r="2306" spans="1:11" s="49" customFormat="1" ht="18" customHeight="1">
      <c r="A2306" s="232" t="s">
        <v>4791</v>
      </c>
      <c r="B2306" s="28"/>
      <c r="C2306" s="28"/>
      <c r="D2306" s="28"/>
      <c r="E2306" s="28"/>
      <c r="F2306" s="231">
        <f>SUM(H2306:K2306)</f>
        <v>6</v>
      </c>
      <c r="G2306" s="1"/>
      <c r="K2306" s="317">
        <v>6</v>
      </c>
    </row>
    <row r="2307" spans="1:11" s="49" customFormat="1" ht="18" customHeight="1">
      <c r="A2307" s="232" t="s">
        <v>4639</v>
      </c>
      <c r="B2307"/>
      <c r="C2307"/>
      <c r="D2307"/>
      <c r="E2307" s="1"/>
      <c r="F2307" s="231">
        <f>SUM(H2307:K2307)</f>
        <v>37</v>
      </c>
      <c r="H2307" s="49">
        <v>37</v>
      </c>
      <c r="K2307" s="162"/>
    </row>
    <row r="2308" spans="1:11" s="49" customFormat="1" ht="18" customHeight="1">
      <c r="A2308" s="232" t="s">
        <v>4817</v>
      </c>
      <c r="B2308" s="28"/>
      <c r="C2308" s="28"/>
      <c r="D2308" s="28"/>
      <c r="E2308" s="28"/>
      <c r="F2308" s="231">
        <f>SUM(H2308:K2308)</f>
        <v>3</v>
      </c>
      <c r="G2308" s="1"/>
      <c r="J2308" s="49">
        <v>3</v>
      </c>
      <c r="K2308" s="162"/>
    </row>
    <row r="2309" spans="1:11" s="49" customFormat="1" ht="18" customHeight="1">
      <c r="A2309" s="232" t="s">
        <v>4872</v>
      </c>
      <c r="B2309" s="28"/>
      <c r="C2309" s="28"/>
      <c r="D2309" s="28"/>
      <c r="E2309" s="28"/>
      <c r="F2309" s="231">
        <f>SUM(H2309:K2309)</f>
        <v>8</v>
      </c>
      <c r="G2309" s="1"/>
      <c r="J2309" s="49">
        <v>8</v>
      </c>
      <c r="K2309" s="162"/>
    </row>
    <row r="2310" spans="1:11" s="49" customFormat="1" ht="18" customHeight="1">
      <c r="A2310" s="232" t="s">
        <v>4873</v>
      </c>
      <c r="B2310" s="28"/>
      <c r="C2310" s="28"/>
      <c r="D2310" s="28"/>
      <c r="E2310" s="28"/>
      <c r="F2310" s="231">
        <f>SUM(H2310:K2310)</f>
        <v>5</v>
      </c>
      <c r="G2310" s="1"/>
      <c r="J2310" s="49">
        <v>5</v>
      </c>
      <c r="K2310" s="162"/>
    </row>
    <row r="2311" spans="1:11" s="49" customFormat="1" ht="18" customHeight="1">
      <c r="A2311" s="232" t="s">
        <v>4874</v>
      </c>
      <c r="B2311" s="28"/>
      <c r="C2311" s="28"/>
      <c r="D2311" s="28"/>
      <c r="E2311" s="28"/>
      <c r="F2311" s="231">
        <f>SUM(H2311:K2311)</f>
        <v>3</v>
      </c>
      <c r="G2311" s="1"/>
      <c r="J2311" s="49">
        <v>3</v>
      </c>
      <c r="K2311" s="162"/>
    </row>
    <row r="2312" spans="1:11" s="49" customFormat="1" ht="18" customHeight="1">
      <c r="A2312" s="232" t="s">
        <v>4875</v>
      </c>
      <c r="B2312" s="28"/>
      <c r="C2312" s="28"/>
      <c r="D2312" s="28"/>
      <c r="E2312" s="28"/>
      <c r="F2312" s="231">
        <f>SUM(H2312:K2312)</f>
        <v>2</v>
      </c>
      <c r="G2312" s="1"/>
      <c r="I2312" s="49">
        <v>2</v>
      </c>
      <c r="K2312" s="162"/>
    </row>
    <row r="2313" spans="1:11" s="49" customFormat="1" ht="18" customHeight="1">
      <c r="A2313" s="232" t="s">
        <v>4876</v>
      </c>
      <c r="B2313" s="28"/>
      <c r="C2313" s="28"/>
      <c r="D2313" s="28"/>
      <c r="E2313" s="28"/>
      <c r="F2313" s="231">
        <f>SUM(H2313:K2313)</f>
        <v>14</v>
      </c>
      <c r="G2313" s="1"/>
      <c r="I2313" s="49">
        <v>14</v>
      </c>
      <c r="K2313" s="162"/>
    </row>
    <row r="2314" spans="1:11" s="49" customFormat="1" ht="18" customHeight="1">
      <c r="A2314" s="232" t="s">
        <v>4877</v>
      </c>
      <c r="B2314" s="28"/>
      <c r="C2314" s="28"/>
      <c r="D2314" s="28"/>
      <c r="E2314" s="28"/>
      <c r="F2314" s="231">
        <f>SUM(H2314:K2314)</f>
        <v>1</v>
      </c>
      <c r="G2314" s="1"/>
      <c r="I2314" s="49">
        <v>1</v>
      </c>
      <c r="K2314" s="162"/>
    </row>
    <row r="2315" spans="1:11" s="49" customFormat="1" ht="18" customHeight="1">
      <c r="A2315" s="232" t="s">
        <v>4878</v>
      </c>
      <c r="B2315" s="28"/>
      <c r="C2315" s="28"/>
      <c r="D2315" s="28"/>
      <c r="E2315" s="28"/>
      <c r="F2315" s="231">
        <f>SUM(H2315:K2315)</f>
        <v>1</v>
      </c>
      <c r="G2315" s="1"/>
      <c r="I2315" s="49">
        <v>1</v>
      </c>
      <c r="K2315" s="162"/>
    </row>
    <row r="2316" spans="1:11" s="49" customFormat="1" ht="18" customHeight="1">
      <c r="A2316" s="232" t="s">
        <v>4879</v>
      </c>
      <c r="B2316" s="28"/>
      <c r="C2316" s="28"/>
      <c r="D2316" s="28"/>
      <c r="E2316" s="28"/>
      <c r="F2316" s="231">
        <f>SUM(H2316:K2316)</f>
        <v>18</v>
      </c>
      <c r="H2316" s="49">
        <v>18</v>
      </c>
      <c r="K2316" s="162"/>
    </row>
    <row r="2317" spans="1:11" s="49" customFormat="1" ht="18" customHeight="1">
      <c r="A2317" s="232" t="s">
        <v>4880</v>
      </c>
      <c r="B2317" s="28"/>
      <c r="C2317" s="28"/>
      <c r="D2317" s="28"/>
      <c r="E2317" s="28"/>
      <c r="F2317" s="231">
        <f>SUM(H2317:K2317)</f>
        <v>6</v>
      </c>
      <c r="H2317" s="49">
        <v>6</v>
      </c>
      <c r="K2317" s="162"/>
    </row>
    <row r="2318" spans="1:11" s="49" customFormat="1" ht="18" customHeight="1">
      <c r="A2318" s="232" t="s">
        <v>4881</v>
      </c>
      <c r="B2318" s="28"/>
      <c r="C2318" s="28"/>
      <c r="D2318" s="28"/>
      <c r="E2318" s="28"/>
      <c r="F2318" s="231">
        <f>SUM(H2318:K2318)</f>
        <v>6</v>
      </c>
      <c r="H2318" s="49">
        <v>6</v>
      </c>
      <c r="K2318" s="162"/>
    </row>
    <row r="2319" spans="1:11" s="49" customFormat="1" ht="18" customHeight="1">
      <c r="A2319" s="232"/>
      <c r="B2319" s="28"/>
      <c r="C2319" s="28"/>
      <c r="D2319" s="28"/>
      <c r="E2319" s="28"/>
      <c r="F2319" s="231"/>
      <c r="G2319" s="1"/>
      <c r="K2319" s="162"/>
    </row>
    <row r="2320" spans="1:11" s="49" customFormat="1" ht="18" customHeight="1">
      <c r="A2320" s="232"/>
      <c r="B2320" s="28"/>
      <c r="C2320" s="28"/>
      <c r="D2320" s="28"/>
      <c r="E2320" s="28"/>
      <c r="F2320" s="231"/>
      <c r="G2320" s="1"/>
      <c r="K2320" s="162"/>
    </row>
    <row r="2321" spans="1:13" s="49" customFormat="1" ht="18" customHeight="1">
      <c r="A2321" s="28"/>
      <c r="B2321" s="28"/>
      <c r="C2321" s="28"/>
      <c r="D2321" s="28"/>
      <c r="E2321" s="28"/>
      <c r="G2321" s="28"/>
      <c r="K2321" s="162"/>
    </row>
    <row r="2322" spans="1:13" s="49" customFormat="1" ht="18" customHeight="1">
      <c r="A2322" s="28"/>
      <c r="B2322" s="28"/>
      <c r="C2322" s="28"/>
      <c r="D2322" s="28"/>
      <c r="E2322" s="28"/>
      <c r="F2322" s="28"/>
      <c r="G2322" s="28"/>
      <c r="K2322" s="162"/>
    </row>
    <row r="2323" spans="1:13" s="49" customFormat="1" ht="18" customHeight="1">
      <c r="A2323" s="28"/>
      <c r="B2323" s="28"/>
      <c r="C2323" s="28"/>
      <c r="D2323" s="28" t="s">
        <v>40</v>
      </c>
      <c r="E2323" s="49">
        <f t="shared" ref="E2323:K2323" si="15056">SUM(E1213:E2321)</f>
        <v>10080</v>
      </c>
      <c r="F2323" s="49">
        <f t="shared" si="15056"/>
        <v>7535</v>
      </c>
      <c r="G2323" s="49">
        <f t="shared" si="15056"/>
        <v>0</v>
      </c>
      <c r="H2323" s="49">
        <f t="shared" si="15056"/>
        <v>3752</v>
      </c>
      <c r="I2323" s="49">
        <f t="shared" si="15056"/>
        <v>2599</v>
      </c>
      <c r="J2323" s="49">
        <f t="shared" si="15056"/>
        <v>1114</v>
      </c>
      <c r="K2323" s="49">
        <f t="shared" si="15056"/>
        <v>70</v>
      </c>
    </row>
    <row r="2324" spans="1:13" s="49" customFormat="1" ht="18" customHeight="1">
      <c r="A2324" s="1"/>
      <c r="B2324"/>
      <c r="C2324"/>
      <c r="D2324"/>
      <c r="E2324" s="1"/>
      <c r="F2324" s="1"/>
      <c r="G2324" s="1"/>
      <c r="H2324" s="1"/>
      <c r="I2324" s="2"/>
      <c r="J2324" s="1"/>
      <c r="K2324"/>
      <c r="L2324"/>
      <c r="M2324"/>
    </row>
    <row r="2325" spans="1:13" s="49" customFormat="1" ht="18" customHeight="1">
      <c r="A2325" s="1"/>
      <c r="B2325"/>
      <c r="C2325"/>
      <c r="D2325"/>
      <c r="E2325" s="1"/>
      <c r="F2325" s="1"/>
      <c r="G2325" s="1"/>
      <c r="H2325" s="1"/>
      <c r="I2325" s="2"/>
      <c r="J2325" s="1"/>
      <c r="K2325"/>
      <c r="L2325"/>
      <c r="M2325"/>
    </row>
    <row r="2326" spans="1:13" s="49" customFormat="1" ht="18" customHeight="1">
      <c r="A2326" s="1"/>
      <c r="B2326"/>
      <c r="C2326"/>
      <c r="D2326"/>
      <c r="E2326" s="1"/>
      <c r="F2326" s="1"/>
      <c r="G2326" s="1"/>
      <c r="H2326" s="1"/>
      <c r="I2326" s="2"/>
      <c r="J2326" s="1"/>
      <c r="K2326"/>
      <c r="L2326"/>
      <c r="M2326"/>
    </row>
    <row r="2327" spans="1:13" s="49" customFormat="1" ht="18" customHeight="1">
      <c r="A2327" s="1"/>
      <c r="B2327"/>
      <c r="C2327"/>
      <c r="D2327"/>
      <c r="E2327" s="1"/>
      <c r="F2327" s="1"/>
      <c r="G2327" s="1"/>
      <c r="H2327" s="1"/>
      <c r="I2327" s="2"/>
      <c r="J2327" s="1"/>
      <c r="K2327"/>
      <c r="L2327"/>
      <c r="M2327"/>
    </row>
    <row r="2328" spans="1:13" s="49" customFormat="1" ht="18" customHeight="1">
      <c r="A2328" s="1"/>
      <c r="B2328"/>
      <c r="C2328"/>
      <c r="D2328"/>
      <c r="E2328" s="1"/>
      <c r="F2328" s="1"/>
      <c r="G2328" s="1"/>
      <c r="H2328" s="1"/>
      <c r="I2328" s="2"/>
      <c r="J2328" s="1"/>
      <c r="K2328"/>
      <c r="L2328"/>
      <c r="M2328"/>
    </row>
    <row r="2329" spans="1:13" s="49" customFormat="1" ht="18" customHeight="1">
      <c r="A2329" s="1"/>
      <c r="B2329"/>
      <c r="C2329"/>
      <c r="D2329"/>
      <c r="E2329" s="1"/>
      <c r="F2329" s="1"/>
      <c r="G2329" s="1"/>
      <c r="H2329" s="1"/>
      <c r="I2329" s="2"/>
      <c r="J2329" s="1"/>
      <c r="K2329"/>
      <c r="L2329"/>
      <c r="M2329"/>
    </row>
    <row r="2330" spans="1:13" s="49" customFormat="1" ht="18" customHeight="1">
      <c r="A2330" s="1"/>
      <c r="B2330"/>
      <c r="C2330"/>
      <c r="D2330"/>
      <c r="E2330" s="1"/>
      <c r="F2330" s="1"/>
      <c r="G2330" s="1"/>
      <c r="H2330" s="1"/>
      <c r="I2330" s="2"/>
      <c r="J2330" s="1"/>
      <c r="K2330"/>
      <c r="L2330"/>
      <c r="M2330"/>
    </row>
    <row r="2331" spans="1:13" s="49" customFormat="1" ht="18" customHeight="1">
      <c r="A2331" s="1"/>
      <c r="B2331"/>
      <c r="C2331"/>
      <c r="D2331"/>
      <c r="E2331" s="1"/>
      <c r="F2331" s="1"/>
      <c r="G2331" s="1"/>
      <c r="H2331" s="1"/>
      <c r="I2331" s="2"/>
      <c r="J2331" s="1"/>
      <c r="K2331"/>
      <c r="L2331"/>
      <c r="M2331"/>
    </row>
    <row r="2332" spans="1:13" s="49" customFormat="1" ht="18" customHeight="1">
      <c r="A2332" s="1"/>
      <c r="B2332"/>
      <c r="C2332"/>
      <c r="D2332"/>
      <c r="E2332" s="1"/>
      <c r="F2332" s="1"/>
      <c r="G2332" s="1"/>
      <c r="H2332" s="1"/>
      <c r="I2332" s="2"/>
      <c r="J2332" s="1"/>
      <c r="K2332"/>
      <c r="L2332"/>
      <c r="M2332"/>
    </row>
    <row r="2333" spans="1:13" s="49" customFormat="1" ht="18" customHeight="1">
      <c r="A2333" s="1"/>
      <c r="B2333"/>
      <c r="C2333"/>
      <c r="D2333"/>
      <c r="E2333" s="1"/>
      <c r="F2333" s="1"/>
      <c r="G2333" s="1"/>
      <c r="H2333" s="1"/>
      <c r="I2333" s="2"/>
      <c r="J2333" s="1"/>
      <c r="K2333"/>
      <c r="L2333"/>
      <c r="M2333"/>
    </row>
    <row r="2334" spans="1:13" s="49" customFormat="1" ht="18" customHeight="1">
      <c r="A2334" s="1"/>
      <c r="B2334"/>
      <c r="C2334"/>
      <c r="D2334"/>
      <c r="E2334" s="1"/>
      <c r="F2334" s="1"/>
      <c r="G2334" s="1"/>
      <c r="H2334" s="1"/>
      <c r="I2334" s="2"/>
      <c r="J2334" s="1"/>
      <c r="K2334"/>
      <c r="L2334"/>
      <c r="M2334"/>
    </row>
    <row r="2335" spans="1:13" s="49" customFormat="1" ht="18" customHeight="1">
      <c r="A2335" s="1"/>
      <c r="B2335"/>
      <c r="C2335"/>
      <c r="D2335"/>
      <c r="E2335" s="1"/>
      <c r="F2335" s="1"/>
      <c r="G2335" s="1"/>
      <c r="H2335" s="1"/>
      <c r="I2335" s="2"/>
      <c r="J2335" s="1"/>
      <c r="K2335"/>
      <c r="L2335"/>
      <c r="M2335"/>
    </row>
    <row r="2336" spans="1:13" s="49" customFormat="1" ht="18" customHeight="1">
      <c r="A2336" s="1"/>
      <c r="B2336"/>
      <c r="C2336"/>
      <c r="D2336"/>
      <c r="E2336" s="1"/>
      <c r="F2336" s="1"/>
      <c r="G2336" s="1"/>
      <c r="H2336" s="1"/>
      <c r="I2336" s="2"/>
      <c r="J2336" s="1"/>
      <c r="K2336"/>
      <c r="L2336"/>
      <c r="M2336"/>
    </row>
    <row r="2337" spans="1:16" s="49" customFormat="1" ht="18" customHeight="1">
      <c r="A2337" s="1"/>
      <c r="B2337"/>
      <c r="C2337"/>
      <c r="D2337"/>
      <c r="E2337" s="1"/>
      <c r="F2337" s="1"/>
      <c r="G2337" s="1"/>
      <c r="H2337" s="1"/>
      <c r="I2337" s="2"/>
      <c r="J2337" s="1"/>
      <c r="K2337"/>
      <c r="L2337"/>
      <c r="M2337"/>
    </row>
    <row r="2338" spans="1:16" s="49" customFormat="1" ht="18" customHeight="1">
      <c r="A2338" s="1"/>
      <c r="B2338"/>
      <c r="C2338"/>
      <c r="D2338"/>
      <c r="E2338" s="1"/>
      <c r="F2338" s="1"/>
      <c r="G2338" s="1"/>
      <c r="H2338" s="1"/>
      <c r="I2338" s="2"/>
      <c r="J2338" s="1"/>
      <c r="K2338"/>
      <c r="L2338"/>
      <c r="M2338"/>
    </row>
    <row r="2339" spans="1:16" s="49" customFormat="1" ht="14.25">
      <c r="A2339" s="1"/>
      <c r="B2339"/>
      <c r="C2339"/>
      <c r="D2339"/>
      <c r="E2339" s="1"/>
      <c r="F2339" s="1"/>
      <c r="G2339" s="1"/>
      <c r="H2339" s="1"/>
      <c r="I2339" s="2"/>
      <c r="J2339" s="1"/>
      <c r="K2339"/>
      <c r="L2339"/>
      <c r="M2339"/>
    </row>
    <row r="2340" spans="1:16" s="49" customFormat="1" ht="15">
      <c r="A2340" s="1"/>
      <c r="B2340"/>
      <c r="C2340"/>
      <c r="D2340"/>
      <c r="E2340" s="1"/>
      <c r="F2340" s="1"/>
      <c r="G2340" s="1"/>
      <c r="H2340" s="1"/>
      <c r="I2340" s="2"/>
      <c r="J2340" s="1"/>
      <c r="K2340"/>
      <c r="L2340"/>
      <c r="M2340"/>
      <c r="P2340" s="232"/>
    </row>
    <row r="2341" spans="1:16" s="49" customFormat="1" ht="15">
      <c r="A2341" s="1"/>
      <c r="B2341"/>
      <c r="C2341"/>
      <c r="D2341"/>
      <c r="E2341" s="1"/>
      <c r="F2341" s="1"/>
      <c r="G2341" s="1"/>
      <c r="H2341" s="1"/>
      <c r="I2341" s="2"/>
      <c r="J2341" s="1"/>
      <c r="K2341"/>
      <c r="L2341"/>
      <c r="M2341"/>
      <c r="P2341" s="232"/>
    </row>
    <row r="2342" spans="1:16" s="49" customFormat="1" ht="15">
      <c r="A2342" s="1"/>
      <c r="B2342"/>
      <c r="C2342"/>
      <c r="D2342"/>
      <c r="E2342" s="1"/>
      <c r="F2342" s="1"/>
      <c r="G2342" s="1"/>
      <c r="H2342" s="1"/>
      <c r="I2342" s="2"/>
      <c r="J2342" s="1"/>
      <c r="K2342"/>
      <c r="L2342"/>
      <c r="M2342"/>
      <c r="P2342" s="232"/>
    </row>
    <row r="2343" spans="1:16" s="49" customFormat="1" ht="15">
      <c r="A2343" s="1"/>
      <c r="B2343"/>
      <c r="C2343"/>
      <c r="D2343"/>
      <c r="E2343" s="1"/>
      <c r="F2343" s="1"/>
      <c r="G2343" s="1"/>
      <c r="H2343" s="1"/>
      <c r="I2343" s="2"/>
      <c r="J2343" s="1"/>
      <c r="K2343"/>
      <c r="L2343"/>
      <c r="M2343"/>
      <c r="P2343" s="232"/>
    </row>
    <row r="2344" spans="1:16" s="49" customFormat="1" ht="15">
      <c r="A2344" s="1"/>
      <c r="B2344"/>
      <c r="C2344"/>
      <c r="D2344"/>
      <c r="E2344" s="1"/>
      <c r="F2344" s="1"/>
      <c r="G2344" s="1"/>
      <c r="H2344" s="1"/>
      <c r="I2344" s="2"/>
      <c r="J2344" s="1"/>
      <c r="K2344"/>
      <c r="L2344"/>
      <c r="M2344"/>
      <c r="P2344" s="232"/>
    </row>
    <row r="2345" spans="1:16" s="49" customFormat="1" ht="15">
      <c r="A2345" s="1"/>
      <c r="B2345"/>
      <c r="C2345"/>
      <c r="D2345"/>
      <c r="E2345" s="1"/>
      <c r="F2345" s="1"/>
      <c r="G2345" s="1"/>
      <c r="H2345" s="1"/>
      <c r="I2345" s="2"/>
      <c r="J2345" s="1"/>
      <c r="K2345"/>
      <c r="L2345"/>
      <c r="M2345"/>
      <c r="P2345" s="232"/>
    </row>
    <row r="2346" spans="1:16" s="49" customFormat="1" ht="15">
      <c r="A2346" s="1"/>
      <c r="B2346"/>
      <c r="C2346"/>
      <c r="D2346"/>
      <c r="E2346" s="1"/>
      <c r="F2346" s="1"/>
      <c r="G2346" s="1"/>
      <c r="H2346" s="1"/>
      <c r="I2346" s="2"/>
      <c r="J2346" s="1"/>
      <c r="K2346"/>
      <c r="L2346"/>
      <c r="M2346"/>
      <c r="P2346" s="232"/>
    </row>
    <row r="2347" spans="1:16" s="49" customFormat="1" ht="15">
      <c r="A2347" s="1"/>
      <c r="B2347"/>
      <c r="C2347"/>
      <c r="D2347"/>
      <c r="E2347" s="1"/>
      <c r="F2347" s="1"/>
      <c r="G2347" s="1"/>
      <c r="H2347" s="1"/>
      <c r="I2347" s="2"/>
      <c r="J2347" s="1"/>
      <c r="K2347"/>
      <c r="L2347"/>
      <c r="M2347"/>
      <c r="P2347" s="232"/>
    </row>
    <row r="2348" spans="1:16" s="49" customFormat="1" ht="15">
      <c r="A2348" s="1"/>
      <c r="B2348"/>
      <c r="C2348"/>
      <c r="D2348"/>
      <c r="E2348" s="1"/>
      <c r="F2348" s="1"/>
      <c r="G2348" s="1"/>
      <c r="H2348" s="1"/>
      <c r="I2348" s="2"/>
      <c r="J2348" s="1"/>
      <c r="K2348"/>
      <c r="L2348"/>
      <c r="M2348"/>
      <c r="P2348" s="232"/>
    </row>
    <row r="2349" spans="1:16" s="49" customFormat="1" ht="14.25">
      <c r="A2349" s="1"/>
      <c r="B2349"/>
      <c r="C2349"/>
      <c r="D2349"/>
      <c r="E2349" s="1"/>
      <c r="F2349" s="1"/>
      <c r="G2349" s="1"/>
      <c r="H2349" s="1"/>
      <c r="I2349" s="2"/>
      <c r="J2349" s="1"/>
      <c r="K2349"/>
      <c r="L2349"/>
      <c r="M2349"/>
    </row>
    <row r="2350" spans="1:16" s="49" customFormat="1" ht="14.25">
      <c r="A2350" s="1"/>
      <c r="B2350"/>
      <c r="C2350"/>
      <c r="D2350"/>
      <c r="E2350" s="1"/>
      <c r="F2350" s="1"/>
      <c r="G2350" s="1"/>
      <c r="H2350" s="1"/>
      <c r="I2350" s="2"/>
      <c r="J2350" s="1"/>
      <c r="K2350"/>
      <c r="L2350"/>
      <c r="M2350"/>
    </row>
    <row r="2351" spans="1:16" s="49" customFormat="1" ht="14.25">
      <c r="A2351" s="1"/>
      <c r="B2351"/>
      <c r="C2351"/>
      <c r="D2351"/>
      <c r="E2351" s="1"/>
      <c r="F2351" s="1"/>
      <c r="G2351" s="1"/>
      <c r="H2351" s="1"/>
      <c r="I2351" s="2"/>
      <c r="J2351" s="1"/>
      <c r="K2351"/>
      <c r="L2351"/>
      <c r="M2351"/>
    </row>
    <row r="2352" spans="1:16" s="49" customFormat="1" ht="14.25">
      <c r="A2352" s="1"/>
      <c r="B2352"/>
      <c r="C2352"/>
      <c r="D2352"/>
      <c r="E2352" s="1"/>
      <c r="F2352" s="1"/>
      <c r="G2352" s="1"/>
      <c r="H2352" s="1"/>
      <c r="I2352" s="2"/>
      <c r="J2352" s="1"/>
      <c r="K2352"/>
      <c r="L2352"/>
      <c r="M2352"/>
    </row>
    <row r="2353" spans="1:16" s="49" customFormat="1" ht="14.25">
      <c r="A2353" s="1"/>
      <c r="B2353"/>
      <c r="C2353"/>
      <c r="D2353"/>
      <c r="E2353" s="1"/>
      <c r="F2353" s="1"/>
      <c r="G2353" s="1"/>
      <c r="H2353" s="1"/>
      <c r="I2353" s="2"/>
      <c r="J2353" s="1"/>
      <c r="K2353"/>
      <c r="L2353"/>
      <c r="M2353"/>
    </row>
    <row r="2354" spans="1:16" s="49" customFormat="1" ht="15">
      <c r="A2354" s="1"/>
      <c r="B2354"/>
      <c r="C2354"/>
      <c r="D2354"/>
      <c r="E2354" s="1"/>
      <c r="F2354" s="1"/>
      <c r="G2354" s="1"/>
      <c r="H2354" s="1"/>
      <c r="I2354" s="2"/>
      <c r="J2354" s="1"/>
      <c r="K2354"/>
      <c r="L2354"/>
      <c r="M2354"/>
      <c r="P2354" s="232"/>
    </row>
    <row r="2355" spans="1:16" s="49" customFormat="1" ht="15">
      <c r="A2355" s="1"/>
      <c r="B2355"/>
      <c r="C2355"/>
      <c r="D2355"/>
      <c r="E2355" s="1"/>
      <c r="F2355" s="1"/>
      <c r="G2355" s="1"/>
      <c r="H2355" s="1"/>
      <c r="I2355" s="2"/>
      <c r="J2355" s="1"/>
      <c r="K2355"/>
      <c r="L2355"/>
      <c r="M2355"/>
      <c r="P2355" s="232"/>
    </row>
    <row r="2356" spans="1:16" s="49" customFormat="1" ht="15">
      <c r="A2356" s="1"/>
      <c r="B2356"/>
      <c r="C2356"/>
      <c r="D2356"/>
      <c r="E2356" s="1"/>
      <c r="F2356" s="1"/>
      <c r="G2356" s="1"/>
      <c r="H2356" s="1"/>
      <c r="I2356" s="2"/>
      <c r="J2356" s="1"/>
      <c r="K2356"/>
      <c r="L2356"/>
      <c r="M2356"/>
      <c r="P2356" s="232"/>
    </row>
    <row r="2357" spans="1:16" s="49" customFormat="1" ht="15">
      <c r="A2357" s="1"/>
      <c r="B2357"/>
      <c r="C2357"/>
      <c r="D2357"/>
      <c r="E2357" s="1"/>
      <c r="F2357" s="1"/>
      <c r="G2357" s="1"/>
      <c r="H2357" s="1"/>
      <c r="I2357" s="2"/>
      <c r="J2357" s="1"/>
      <c r="K2357"/>
      <c r="L2357"/>
      <c r="M2357"/>
      <c r="P2357" s="232"/>
    </row>
    <row r="2358" spans="1:16" s="49" customFormat="1" ht="15">
      <c r="A2358" s="1"/>
      <c r="B2358"/>
      <c r="C2358"/>
      <c r="D2358"/>
      <c r="E2358" s="1"/>
      <c r="F2358" s="1"/>
      <c r="G2358" s="1"/>
      <c r="H2358" s="1"/>
      <c r="I2358" s="2"/>
      <c r="J2358" s="1"/>
      <c r="K2358"/>
      <c r="L2358"/>
      <c r="M2358"/>
      <c r="P2358" s="232"/>
    </row>
    <row r="2359" spans="1:16" s="49" customFormat="1" ht="14.25">
      <c r="A2359" s="1"/>
      <c r="B2359"/>
      <c r="C2359"/>
      <c r="D2359"/>
      <c r="E2359" s="1"/>
      <c r="F2359" s="1"/>
      <c r="G2359" s="1"/>
      <c r="H2359" s="1"/>
      <c r="I2359" s="2"/>
      <c r="J2359" s="1"/>
      <c r="K2359"/>
      <c r="L2359"/>
      <c r="M2359"/>
    </row>
    <row r="2360" spans="1:16" s="49" customFormat="1" ht="14.25">
      <c r="A2360" s="1"/>
      <c r="B2360"/>
      <c r="C2360"/>
      <c r="D2360"/>
      <c r="E2360" s="1"/>
      <c r="F2360" s="1"/>
      <c r="G2360" s="1"/>
      <c r="H2360" s="1"/>
      <c r="I2360" s="2"/>
      <c r="J2360" s="1"/>
      <c r="K2360"/>
      <c r="L2360"/>
      <c r="M2360"/>
    </row>
    <row r="2361" spans="1:16" s="49" customFormat="1" ht="14.25">
      <c r="A2361" s="1"/>
      <c r="B2361"/>
      <c r="C2361"/>
      <c r="D2361"/>
      <c r="E2361" s="1"/>
      <c r="F2361" s="1"/>
      <c r="G2361" s="1"/>
      <c r="H2361" s="1"/>
      <c r="I2361" s="2"/>
      <c r="J2361" s="1"/>
      <c r="K2361"/>
      <c r="L2361"/>
      <c r="M2361"/>
    </row>
    <row r="2362" spans="1:16" s="49" customFormat="1" ht="14.25">
      <c r="A2362" s="1"/>
      <c r="B2362"/>
      <c r="C2362"/>
      <c r="D2362"/>
      <c r="E2362" s="1"/>
      <c r="F2362" s="1"/>
      <c r="G2362" s="1"/>
      <c r="H2362" s="1"/>
      <c r="I2362" s="2"/>
      <c r="J2362" s="1"/>
      <c r="K2362"/>
      <c r="L2362"/>
      <c r="M2362"/>
    </row>
    <row r="2363" spans="1:16" s="49" customFormat="1" ht="14.25">
      <c r="A2363" s="1"/>
      <c r="B2363"/>
      <c r="C2363"/>
      <c r="D2363"/>
      <c r="E2363" s="1"/>
      <c r="F2363" s="1"/>
      <c r="G2363" s="1"/>
      <c r="H2363" s="1"/>
      <c r="I2363" s="2"/>
      <c r="J2363" s="1"/>
      <c r="K2363"/>
      <c r="L2363"/>
      <c r="M2363"/>
    </row>
    <row r="2364" spans="1:16" s="49" customFormat="1" ht="15">
      <c r="A2364" s="1"/>
      <c r="B2364"/>
      <c r="C2364"/>
      <c r="D2364"/>
      <c r="E2364" s="1"/>
      <c r="F2364" s="1"/>
      <c r="G2364" s="1"/>
      <c r="H2364" s="1"/>
      <c r="I2364" s="2"/>
      <c r="J2364" s="1"/>
      <c r="K2364"/>
      <c r="L2364"/>
      <c r="M2364"/>
      <c r="P2364" s="232"/>
    </row>
    <row r="2365" spans="1:16" s="49" customFormat="1" ht="15">
      <c r="A2365" s="1"/>
      <c r="B2365"/>
      <c r="C2365"/>
      <c r="D2365"/>
      <c r="E2365" s="1"/>
      <c r="F2365" s="1"/>
      <c r="G2365" s="1"/>
      <c r="H2365" s="1"/>
      <c r="I2365" s="2"/>
      <c r="J2365" s="1"/>
      <c r="K2365"/>
      <c r="L2365"/>
      <c r="M2365"/>
      <c r="P2365" s="232"/>
    </row>
    <row r="2366" spans="1:16" s="49" customFormat="1" ht="14.25">
      <c r="A2366" s="1"/>
      <c r="B2366"/>
      <c r="C2366"/>
      <c r="D2366"/>
      <c r="E2366" s="1"/>
      <c r="F2366" s="1"/>
      <c r="G2366" s="1"/>
      <c r="H2366" s="1"/>
      <c r="I2366" s="2"/>
      <c r="J2366" s="1"/>
      <c r="K2366"/>
      <c r="L2366"/>
      <c r="M2366"/>
    </row>
    <row r="2367" spans="1:16" s="49" customFormat="1" ht="14.25">
      <c r="A2367" s="1"/>
      <c r="B2367"/>
      <c r="C2367"/>
      <c r="D2367"/>
      <c r="E2367" s="1"/>
      <c r="F2367" s="1"/>
      <c r="G2367" s="1"/>
      <c r="H2367" s="1"/>
      <c r="I2367" s="2"/>
      <c r="J2367" s="1"/>
      <c r="K2367"/>
      <c r="L2367"/>
      <c r="M2367"/>
    </row>
    <row r="2368" spans="1:16" s="49" customFormat="1" ht="14.25">
      <c r="A2368" s="1"/>
      <c r="B2368"/>
      <c r="C2368"/>
      <c r="D2368"/>
      <c r="E2368" s="1"/>
      <c r="F2368" s="1"/>
      <c r="G2368" s="1"/>
      <c r="H2368" s="1"/>
      <c r="I2368" s="2"/>
      <c r="J2368" s="1"/>
      <c r="K2368"/>
      <c r="L2368"/>
      <c r="M2368"/>
    </row>
    <row r="2369" spans="1:16" s="49" customFormat="1" ht="15">
      <c r="A2369" s="1"/>
      <c r="B2369"/>
      <c r="C2369"/>
      <c r="D2369"/>
      <c r="E2369" s="1"/>
      <c r="F2369" s="1"/>
      <c r="G2369" s="1"/>
      <c r="H2369" s="1"/>
      <c r="I2369" s="2"/>
      <c r="J2369" s="1"/>
      <c r="K2369"/>
      <c r="L2369"/>
      <c r="M2369"/>
      <c r="P2369" s="232"/>
    </row>
    <row r="2370" spans="1:16" s="49" customFormat="1" ht="15">
      <c r="A2370" s="1"/>
      <c r="B2370"/>
      <c r="C2370"/>
      <c r="D2370"/>
      <c r="E2370" s="1"/>
      <c r="F2370" s="1"/>
      <c r="G2370" s="1"/>
      <c r="H2370" s="1"/>
      <c r="I2370" s="2"/>
      <c r="J2370" s="1"/>
      <c r="K2370"/>
      <c r="L2370"/>
      <c r="M2370"/>
      <c r="P2370" s="232"/>
    </row>
    <row r="2371" spans="1:16" s="49" customFormat="1" ht="14.25">
      <c r="A2371" s="1"/>
      <c r="B2371"/>
      <c r="C2371"/>
      <c r="D2371"/>
      <c r="E2371" s="1"/>
      <c r="F2371" s="1"/>
      <c r="G2371" s="1"/>
      <c r="H2371" s="1"/>
      <c r="I2371" s="2"/>
      <c r="J2371" s="1"/>
      <c r="K2371"/>
      <c r="L2371"/>
      <c r="M2371"/>
    </row>
    <row r="2372" spans="1:16" s="49" customFormat="1" ht="14.25">
      <c r="A2372" s="1"/>
      <c r="B2372"/>
      <c r="C2372"/>
      <c r="D2372"/>
      <c r="E2372" s="1"/>
      <c r="F2372" s="1"/>
      <c r="G2372" s="1"/>
      <c r="H2372" s="1"/>
      <c r="I2372" s="2"/>
      <c r="J2372" s="1"/>
      <c r="K2372"/>
      <c r="L2372"/>
      <c r="M2372"/>
    </row>
    <row r="2373" spans="1:16" s="49" customFormat="1" ht="14.25">
      <c r="A2373" s="1"/>
      <c r="B2373"/>
      <c r="C2373"/>
      <c r="D2373"/>
      <c r="E2373" s="1"/>
      <c r="F2373" s="1"/>
      <c r="G2373" s="1"/>
      <c r="H2373" s="1"/>
      <c r="I2373" s="2"/>
      <c r="J2373" s="1"/>
      <c r="K2373"/>
      <c r="L2373"/>
      <c r="M2373"/>
    </row>
    <row r="2374" spans="1:16" s="49" customFormat="1" ht="14.25">
      <c r="A2374" s="1"/>
      <c r="B2374"/>
      <c r="C2374"/>
      <c r="D2374"/>
      <c r="E2374" s="1"/>
      <c r="F2374" s="1"/>
      <c r="G2374" s="1"/>
      <c r="H2374" s="1"/>
      <c r="I2374" s="2"/>
      <c r="J2374" s="1"/>
      <c r="K2374"/>
      <c r="L2374"/>
      <c r="M2374"/>
    </row>
    <row r="2375" spans="1:16" s="49" customFormat="1" ht="14.25">
      <c r="A2375" s="1"/>
      <c r="B2375"/>
      <c r="C2375"/>
      <c r="D2375"/>
      <c r="E2375" s="1"/>
      <c r="F2375" s="1"/>
      <c r="G2375" s="1"/>
      <c r="H2375" s="1"/>
      <c r="I2375" s="2"/>
      <c r="J2375" s="1"/>
      <c r="K2375"/>
      <c r="L2375"/>
      <c r="M2375"/>
    </row>
    <row r="2376" spans="1:16" s="49" customFormat="1" ht="14.25">
      <c r="A2376" s="1"/>
      <c r="B2376"/>
      <c r="C2376"/>
      <c r="D2376"/>
      <c r="E2376" s="1"/>
      <c r="F2376" s="1"/>
      <c r="G2376" s="1"/>
      <c r="H2376" s="1"/>
      <c r="I2376" s="2"/>
      <c r="J2376" s="1"/>
      <c r="K2376"/>
      <c r="L2376"/>
      <c r="M2376"/>
    </row>
    <row r="2377" spans="1:16" s="49" customFormat="1" ht="14.25">
      <c r="A2377" s="1"/>
      <c r="B2377"/>
      <c r="C2377"/>
      <c r="D2377"/>
      <c r="E2377" s="1"/>
      <c r="F2377" s="1"/>
      <c r="G2377" s="1"/>
      <c r="H2377" s="1"/>
      <c r="I2377" s="2"/>
      <c r="J2377" s="1"/>
      <c r="K2377"/>
      <c r="L2377"/>
      <c r="M2377"/>
    </row>
    <row r="2378" spans="1:16" s="49" customFormat="1" ht="15">
      <c r="A2378" s="1"/>
      <c r="B2378"/>
      <c r="C2378"/>
      <c r="D2378"/>
      <c r="E2378" s="1"/>
      <c r="F2378" s="1"/>
      <c r="G2378" s="1"/>
      <c r="H2378" s="1"/>
      <c r="I2378" s="2"/>
      <c r="J2378" s="1"/>
      <c r="K2378"/>
      <c r="L2378"/>
      <c r="M2378"/>
      <c r="P2378" s="232"/>
    </row>
    <row r="2379" spans="1:16" s="49" customFormat="1" ht="15">
      <c r="A2379" s="1"/>
      <c r="B2379"/>
      <c r="C2379"/>
      <c r="D2379"/>
      <c r="E2379" s="1"/>
      <c r="F2379" s="1"/>
      <c r="G2379" s="1"/>
      <c r="H2379" s="1"/>
      <c r="I2379" s="2"/>
      <c r="J2379" s="1"/>
      <c r="K2379"/>
      <c r="L2379"/>
      <c r="M2379"/>
      <c r="P2379" s="232"/>
    </row>
    <row r="2380" spans="1:16" s="49" customFormat="1" ht="15">
      <c r="A2380" s="1"/>
      <c r="B2380"/>
      <c r="C2380"/>
      <c r="D2380"/>
      <c r="E2380" s="1"/>
      <c r="F2380" s="1"/>
      <c r="G2380" s="1"/>
      <c r="H2380" s="1"/>
      <c r="I2380" s="2"/>
      <c r="J2380" s="1"/>
      <c r="K2380"/>
      <c r="L2380"/>
      <c r="M2380"/>
      <c r="P2380" s="232"/>
    </row>
    <row r="2381" spans="1:16" s="49" customFormat="1" ht="14.25">
      <c r="A2381" s="1"/>
      <c r="B2381"/>
      <c r="C2381"/>
      <c r="D2381"/>
      <c r="E2381" s="1"/>
      <c r="F2381" s="1"/>
      <c r="G2381" s="1"/>
      <c r="H2381" s="1"/>
      <c r="I2381" s="2"/>
      <c r="J2381" s="1"/>
      <c r="K2381"/>
      <c r="L2381"/>
      <c r="M2381"/>
    </row>
    <row r="2382" spans="1:16" s="49" customFormat="1" ht="15">
      <c r="A2382" s="1"/>
      <c r="B2382"/>
      <c r="C2382"/>
      <c r="D2382"/>
      <c r="E2382" s="1"/>
      <c r="F2382" s="1"/>
      <c r="G2382" s="1"/>
      <c r="H2382" s="1"/>
      <c r="I2382" s="2"/>
      <c r="J2382" s="1"/>
      <c r="K2382"/>
      <c r="L2382"/>
      <c r="M2382"/>
      <c r="P2382" s="232"/>
    </row>
    <row r="2383" spans="1:16" s="49" customFormat="1" ht="14.25">
      <c r="A2383" s="1"/>
      <c r="B2383"/>
      <c r="C2383"/>
      <c r="D2383"/>
      <c r="E2383" s="1"/>
      <c r="F2383" s="1"/>
      <c r="G2383" s="1"/>
      <c r="H2383" s="1"/>
      <c r="I2383" s="2"/>
      <c r="J2383" s="1"/>
      <c r="K2383"/>
      <c r="L2383"/>
      <c r="M2383"/>
    </row>
    <row r="2384" spans="1:16" s="49" customFormat="1" ht="14.25">
      <c r="A2384" s="1"/>
      <c r="B2384"/>
      <c r="C2384"/>
      <c r="D2384"/>
      <c r="E2384" s="1"/>
      <c r="F2384" s="1"/>
      <c r="G2384" s="1"/>
      <c r="H2384" s="1"/>
      <c r="I2384" s="2"/>
      <c r="J2384" s="1"/>
      <c r="K2384"/>
      <c r="L2384"/>
      <c r="M2384"/>
    </row>
    <row r="2385" spans="1:13" s="49" customFormat="1" ht="14.25">
      <c r="A2385" s="1"/>
      <c r="B2385"/>
      <c r="C2385"/>
      <c r="D2385"/>
      <c r="E2385" s="1"/>
      <c r="F2385" s="1"/>
      <c r="G2385" s="1"/>
      <c r="H2385" s="1"/>
      <c r="I2385" s="2"/>
      <c r="J2385" s="1"/>
      <c r="K2385"/>
      <c r="L2385"/>
      <c r="M2385"/>
    </row>
    <row r="2386" spans="1:13" s="49" customFormat="1" ht="14.25">
      <c r="A2386" s="1"/>
      <c r="B2386"/>
      <c r="C2386"/>
      <c r="D2386"/>
      <c r="E2386" s="1"/>
      <c r="F2386" s="1"/>
      <c r="G2386" s="1"/>
      <c r="H2386" s="1"/>
      <c r="I2386" s="2"/>
      <c r="J2386" s="1"/>
      <c r="K2386"/>
      <c r="L2386"/>
      <c r="M2386"/>
    </row>
    <row r="2387" spans="1:13" s="49" customFormat="1" ht="14.25">
      <c r="A2387" s="1"/>
      <c r="B2387"/>
      <c r="C2387"/>
      <c r="D2387"/>
      <c r="E2387" s="1"/>
      <c r="F2387" s="1"/>
      <c r="G2387" s="1"/>
      <c r="H2387" s="1"/>
      <c r="I2387" s="2"/>
      <c r="J2387" s="1"/>
      <c r="K2387"/>
      <c r="L2387"/>
      <c r="M2387"/>
    </row>
    <row r="2388" spans="1:13" s="49" customFormat="1" ht="14.25">
      <c r="A2388" s="1"/>
      <c r="B2388"/>
      <c r="C2388"/>
      <c r="D2388"/>
      <c r="E2388" s="1"/>
      <c r="F2388" s="1"/>
      <c r="G2388" s="1"/>
      <c r="H2388" s="1"/>
      <c r="I2388" s="2"/>
      <c r="J2388" s="1"/>
      <c r="K2388"/>
      <c r="L2388"/>
      <c r="M2388"/>
    </row>
    <row r="2389" spans="1:13" s="49" customFormat="1" ht="14.25">
      <c r="A2389" s="1"/>
      <c r="B2389"/>
      <c r="C2389"/>
      <c r="D2389"/>
      <c r="E2389" s="1"/>
      <c r="F2389" s="1"/>
      <c r="G2389" s="1"/>
      <c r="H2389" s="1"/>
      <c r="I2389" s="2"/>
      <c r="J2389" s="1"/>
      <c r="K2389"/>
      <c r="L2389"/>
      <c r="M2389"/>
    </row>
    <row r="2390" spans="1:13" s="49" customFormat="1" ht="14.25">
      <c r="A2390" s="1"/>
      <c r="B2390"/>
      <c r="C2390"/>
      <c r="D2390"/>
      <c r="E2390" s="1"/>
      <c r="F2390" s="1"/>
      <c r="G2390" s="1"/>
      <c r="H2390" s="1"/>
      <c r="I2390" s="2"/>
      <c r="J2390" s="1"/>
      <c r="K2390"/>
      <c r="L2390"/>
      <c r="M2390"/>
    </row>
    <row r="2391" spans="1:13" s="49" customFormat="1" ht="14.25">
      <c r="A2391" s="1"/>
      <c r="B2391"/>
      <c r="C2391"/>
      <c r="D2391"/>
      <c r="E2391" s="1"/>
      <c r="F2391" s="1"/>
      <c r="G2391" s="1"/>
      <c r="H2391" s="1"/>
      <c r="I2391" s="2"/>
      <c r="J2391" s="1"/>
      <c r="K2391"/>
      <c r="L2391"/>
      <c r="M2391"/>
    </row>
    <row r="2392" spans="1:13" s="49" customFormat="1" ht="14.25">
      <c r="A2392" s="1"/>
      <c r="B2392"/>
      <c r="C2392"/>
      <c r="D2392"/>
      <c r="E2392" s="1"/>
      <c r="F2392" s="1"/>
      <c r="G2392" s="1"/>
      <c r="H2392" s="1"/>
      <c r="I2392" s="2"/>
      <c r="J2392" s="1"/>
      <c r="K2392"/>
      <c r="L2392"/>
      <c r="M2392"/>
    </row>
    <row r="2393" spans="1:13" s="49" customFormat="1" ht="14.25">
      <c r="A2393" s="1"/>
      <c r="B2393"/>
      <c r="C2393"/>
      <c r="D2393"/>
      <c r="E2393" s="1"/>
      <c r="F2393" s="1"/>
      <c r="G2393" s="1"/>
      <c r="H2393" s="1"/>
      <c r="I2393" s="2"/>
      <c r="J2393" s="1"/>
      <c r="K2393"/>
      <c r="L2393"/>
      <c r="M2393"/>
    </row>
    <row r="2394" spans="1:13" s="49" customFormat="1" ht="14.25">
      <c r="A2394" s="1"/>
      <c r="B2394"/>
      <c r="C2394"/>
      <c r="D2394"/>
      <c r="E2394" s="1"/>
      <c r="F2394" s="1"/>
      <c r="G2394" s="1"/>
      <c r="H2394" s="1"/>
      <c r="I2394" s="2"/>
      <c r="J2394" s="1"/>
      <c r="K2394"/>
      <c r="L2394"/>
      <c r="M2394"/>
    </row>
    <row r="2395" spans="1:13" s="49" customFormat="1" ht="14.25">
      <c r="A2395" s="1"/>
      <c r="B2395"/>
      <c r="C2395"/>
      <c r="D2395"/>
      <c r="E2395" s="1"/>
      <c r="F2395" s="1"/>
      <c r="G2395" s="1"/>
      <c r="H2395" s="1"/>
      <c r="I2395" s="2"/>
      <c r="J2395" s="1"/>
      <c r="K2395"/>
      <c r="L2395"/>
      <c r="M2395"/>
    </row>
    <row r="2396" spans="1:13" s="49" customFormat="1" ht="14.25">
      <c r="A2396" s="1"/>
      <c r="B2396"/>
      <c r="C2396"/>
      <c r="D2396"/>
      <c r="E2396" s="1"/>
      <c r="F2396" s="1"/>
      <c r="G2396" s="1"/>
      <c r="H2396" s="1"/>
      <c r="I2396" s="2"/>
      <c r="J2396" s="1"/>
      <c r="K2396"/>
      <c r="L2396"/>
      <c r="M2396"/>
    </row>
    <row r="2397" spans="1:13" s="49" customFormat="1" ht="14.25">
      <c r="A2397" s="1"/>
      <c r="B2397"/>
      <c r="C2397"/>
      <c r="D2397"/>
      <c r="E2397" s="1"/>
      <c r="F2397" s="1"/>
      <c r="G2397" s="1"/>
      <c r="H2397" s="1"/>
      <c r="I2397" s="2"/>
      <c r="J2397" s="1"/>
      <c r="K2397"/>
      <c r="L2397"/>
      <c r="M2397"/>
    </row>
    <row r="2398" spans="1:13" s="49" customFormat="1" ht="14.25">
      <c r="A2398" s="1"/>
      <c r="B2398"/>
      <c r="C2398"/>
      <c r="D2398"/>
      <c r="E2398" s="1"/>
      <c r="F2398" s="1"/>
      <c r="G2398" s="1"/>
      <c r="H2398" s="1"/>
      <c r="I2398" s="2"/>
      <c r="J2398" s="1"/>
      <c r="K2398"/>
      <c r="L2398"/>
      <c r="M2398"/>
    </row>
    <row r="2399" spans="1:13" s="49" customFormat="1" ht="14.25">
      <c r="A2399" s="1"/>
      <c r="B2399"/>
      <c r="C2399"/>
      <c r="D2399"/>
      <c r="E2399" s="1"/>
      <c r="F2399" s="1"/>
      <c r="G2399" s="1"/>
      <c r="H2399" s="1"/>
      <c r="I2399" s="2"/>
      <c r="J2399" s="1"/>
      <c r="K2399"/>
      <c r="L2399"/>
      <c r="M2399"/>
    </row>
    <row r="2400" spans="1:13" s="49" customFormat="1" ht="14.25">
      <c r="A2400" s="1"/>
      <c r="B2400"/>
      <c r="C2400"/>
      <c r="D2400"/>
      <c r="E2400" s="1"/>
      <c r="F2400" s="1"/>
      <c r="G2400" s="1"/>
      <c r="H2400" s="1"/>
      <c r="I2400" s="2"/>
      <c r="J2400" s="1"/>
      <c r="K2400"/>
      <c r="L2400"/>
      <c r="M2400"/>
    </row>
    <row r="2401" spans="1:13" s="49" customFormat="1" ht="14.25">
      <c r="A2401" s="1"/>
      <c r="B2401"/>
      <c r="C2401"/>
      <c r="D2401"/>
      <c r="E2401" s="1"/>
      <c r="F2401" s="1"/>
      <c r="G2401" s="1"/>
      <c r="H2401" s="1"/>
      <c r="I2401" s="2"/>
      <c r="J2401" s="1"/>
      <c r="K2401"/>
      <c r="L2401"/>
      <c r="M2401"/>
    </row>
    <row r="2402" spans="1:13" s="49" customFormat="1" ht="14.25">
      <c r="A2402" s="1"/>
      <c r="B2402"/>
      <c r="C2402"/>
      <c r="D2402"/>
      <c r="E2402" s="1"/>
      <c r="F2402" s="1"/>
      <c r="G2402" s="1"/>
      <c r="H2402" s="1"/>
      <c r="I2402" s="2"/>
      <c r="J2402" s="1"/>
      <c r="K2402"/>
      <c r="L2402"/>
      <c r="M2402"/>
    </row>
    <row r="2403" spans="1:13" s="49" customFormat="1" ht="14.25">
      <c r="A2403" s="1"/>
      <c r="B2403"/>
      <c r="C2403"/>
      <c r="D2403"/>
      <c r="E2403" s="1"/>
      <c r="F2403" s="1"/>
      <c r="G2403" s="1"/>
      <c r="H2403" s="1"/>
      <c r="I2403" s="2"/>
      <c r="J2403" s="1"/>
      <c r="K2403"/>
      <c r="L2403"/>
      <c r="M2403"/>
    </row>
    <row r="2404" spans="1:13" s="49" customFormat="1" ht="14.25">
      <c r="A2404" s="1"/>
      <c r="B2404"/>
      <c r="C2404"/>
      <c r="D2404"/>
      <c r="E2404" s="1"/>
      <c r="F2404" s="1"/>
      <c r="G2404" s="1"/>
      <c r="H2404" s="1"/>
      <c r="I2404" s="2"/>
      <c r="J2404" s="1"/>
      <c r="K2404"/>
      <c r="L2404"/>
      <c r="M2404"/>
    </row>
    <row r="2405" spans="1:13" s="49" customFormat="1" ht="14.25">
      <c r="A2405" s="1"/>
      <c r="B2405"/>
      <c r="C2405"/>
      <c r="D2405"/>
      <c r="E2405" s="1"/>
      <c r="F2405" s="1"/>
      <c r="G2405" s="1"/>
      <c r="H2405" s="1"/>
      <c r="I2405" s="2"/>
      <c r="J2405" s="1"/>
      <c r="K2405"/>
      <c r="L2405"/>
      <c r="M2405"/>
    </row>
    <row r="2406" spans="1:13" s="49" customFormat="1" ht="14.25">
      <c r="A2406" s="1"/>
      <c r="B2406"/>
      <c r="C2406"/>
      <c r="D2406"/>
      <c r="E2406" s="1"/>
      <c r="F2406" s="1"/>
      <c r="G2406" s="1"/>
      <c r="H2406" s="1"/>
      <c r="I2406" s="2"/>
      <c r="J2406" s="1"/>
      <c r="K2406"/>
      <c r="L2406"/>
      <c r="M2406"/>
    </row>
    <row r="2407" spans="1:13" s="49" customFormat="1" ht="14.25">
      <c r="A2407" s="1"/>
      <c r="B2407"/>
      <c r="C2407"/>
      <c r="D2407"/>
      <c r="E2407" s="1"/>
      <c r="F2407" s="1"/>
      <c r="G2407" s="1"/>
      <c r="H2407" s="1"/>
      <c r="I2407" s="2"/>
      <c r="J2407" s="1"/>
      <c r="K2407"/>
      <c r="L2407"/>
      <c r="M2407"/>
    </row>
    <row r="2408" spans="1:13" s="49" customFormat="1" ht="14.25">
      <c r="A2408" s="1"/>
      <c r="B2408"/>
      <c r="C2408"/>
      <c r="D2408"/>
      <c r="E2408" s="1"/>
      <c r="F2408" s="1"/>
      <c r="G2408" s="1"/>
      <c r="H2408" s="1"/>
      <c r="I2408" s="2"/>
      <c r="J2408" s="1"/>
      <c r="K2408"/>
      <c r="L2408"/>
      <c r="M2408"/>
    </row>
    <row r="2409" spans="1:13" s="49" customFormat="1" ht="14.25">
      <c r="A2409" s="1"/>
      <c r="B2409"/>
      <c r="C2409"/>
      <c r="D2409"/>
      <c r="E2409" s="1"/>
      <c r="F2409" s="1"/>
      <c r="G2409" s="1"/>
      <c r="H2409" s="1"/>
      <c r="I2409" s="2"/>
      <c r="J2409" s="1"/>
      <c r="K2409"/>
      <c r="L2409"/>
      <c r="M2409"/>
    </row>
    <row r="2410" spans="1:13" s="49" customFormat="1" ht="14.25">
      <c r="A2410" s="1"/>
      <c r="B2410"/>
      <c r="C2410"/>
      <c r="D2410"/>
      <c r="E2410" s="1"/>
      <c r="F2410" s="1"/>
      <c r="G2410" s="1"/>
      <c r="H2410" s="1"/>
      <c r="I2410" s="2"/>
      <c r="J2410" s="1"/>
      <c r="K2410"/>
      <c r="L2410"/>
      <c r="M2410"/>
    </row>
    <row r="2411" spans="1:13" s="49" customFormat="1" ht="14.25">
      <c r="A2411" s="1"/>
      <c r="B2411"/>
      <c r="C2411"/>
      <c r="D2411"/>
      <c r="E2411" s="1"/>
      <c r="F2411" s="1"/>
      <c r="G2411" s="1"/>
      <c r="H2411" s="1"/>
      <c r="I2411" s="2"/>
      <c r="J2411" s="1"/>
      <c r="K2411"/>
      <c r="L2411"/>
      <c r="M2411"/>
    </row>
    <row r="2412" spans="1:13" s="49" customFormat="1" ht="14.25">
      <c r="A2412" s="1"/>
      <c r="B2412"/>
      <c r="C2412"/>
      <c r="D2412"/>
      <c r="E2412" s="1"/>
      <c r="F2412" s="1"/>
      <c r="G2412" s="1"/>
      <c r="H2412" s="1"/>
      <c r="I2412" s="2"/>
      <c r="J2412" s="1"/>
      <c r="K2412"/>
      <c r="L2412"/>
      <c r="M2412"/>
    </row>
    <row r="2413" spans="1:13" s="49" customFormat="1" ht="14.25">
      <c r="A2413" s="1"/>
      <c r="B2413"/>
      <c r="C2413"/>
      <c r="D2413"/>
      <c r="E2413" s="1"/>
      <c r="F2413" s="1"/>
      <c r="G2413" s="1"/>
      <c r="H2413" s="1"/>
      <c r="I2413" s="2"/>
      <c r="J2413" s="1"/>
      <c r="K2413"/>
      <c r="L2413"/>
      <c r="M2413"/>
    </row>
    <row r="2414" spans="1:13" s="49" customFormat="1" ht="14.25">
      <c r="A2414" s="1"/>
      <c r="B2414"/>
      <c r="C2414"/>
      <c r="D2414"/>
      <c r="E2414" s="1"/>
      <c r="F2414" s="1"/>
      <c r="G2414" s="1"/>
      <c r="H2414" s="1"/>
      <c r="I2414" s="2"/>
      <c r="J2414" s="1"/>
      <c r="K2414"/>
      <c r="L2414"/>
      <c r="M2414"/>
    </row>
    <row r="2415" spans="1:13" s="49" customFormat="1" ht="14.25">
      <c r="A2415" s="1"/>
      <c r="B2415"/>
      <c r="C2415"/>
      <c r="D2415"/>
      <c r="E2415" s="1"/>
      <c r="F2415" s="1"/>
      <c r="G2415" s="1"/>
      <c r="H2415" s="1"/>
      <c r="I2415" s="2"/>
      <c r="J2415" s="1"/>
      <c r="K2415"/>
      <c r="L2415"/>
      <c r="M2415"/>
    </row>
    <row r="2416" spans="1:13" s="49" customFormat="1" ht="14.25">
      <c r="A2416" s="1"/>
      <c r="B2416"/>
      <c r="C2416"/>
      <c r="D2416"/>
      <c r="E2416" s="1"/>
      <c r="F2416" s="1"/>
      <c r="G2416" s="1"/>
      <c r="H2416" s="1"/>
      <c r="I2416" s="2"/>
      <c r="J2416" s="1"/>
      <c r="K2416"/>
      <c r="L2416"/>
      <c r="M2416"/>
    </row>
    <row r="2417" spans="1:13" s="49" customFormat="1" ht="14.25">
      <c r="A2417" s="1"/>
      <c r="B2417"/>
      <c r="C2417"/>
      <c r="D2417"/>
      <c r="E2417" s="1"/>
      <c r="F2417" s="1"/>
      <c r="G2417" s="1"/>
      <c r="H2417" s="1"/>
      <c r="I2417" s="2"/>
      <c r="J2417" s="1"/>
      <c r="K2417"/>
      <c r="L2417"/>
      <c r="M2417"/>
    </row>
    <row r="2418" spans="1:13" s="49" customFormat="1" ht="14.25">
      <c r="A2418" s="1"/>
      <c r="B2418"/>
      <c r="C2418"/>
      <c r="D2418"/>
      <c r="E2418" s="1"/>
      <c r="F2418" s="1"/>
      <c r="G2418" s="1"/>
      <c r="H2418" s="1"/>
      <c r="I2418" s="2"/>
      <c r="J2418" s="1"/>
      <c r="K2418"/>
      <c r="L2418"/>
      <c r="M2418"/>
    </row>
    <row r="2419" spans="1:13" s="49" customFormat="1" ht="14.25">
      <c r="A2419" s="1"/>
      <c r="B2419"/>
      <c r="C2419"/>
      <c r="D2419"/>
      <c r="E2419" s="1"/>
      <c r="F2419" s="1"/>
      <c r="G2419" s="1"/>
      <c r="H2419" s="1"/>
      <c r="I2419" s="2"/>
      <c r="J2419" s="1"/>
      <c r="K2419"/>
      <c r="L2419"/>
      <c r="M2419"/>
    </row>
    <row r="2420" spans="1:13" s="49" customFormat="1" ht="14.25">
      <c r="A2420" s="1"/>
      <c r="B2420"/>
      <c r="C2420"/>
      <c r="D2420"/>
      <c r="E2420" s="1"/>
      <c r="F2420" s="1"/>
      <c r="G2420" s="1"/>
      <c r="H2420" s="1"/>
      <c r="I2420" s="2"/>
      <c r="J2420" s="1"/>
      <c r="K2420"/>
      <c r="L2420"/>
      <c r="M2420"/>
    </row>
    <row r="2421" spans="1:13" s="49" customFormat="1" ht="14.25">
      <c r="A2421" s="1"/>
      <c r="B2421"/>
      <c r="C2421"/>
      <c r="D2421"/>
      <c r="E2421" s="1"/>
      <c r="F2421" s="1"/>
      <c r="G2421" s="1"/>
      <c r="H2421" s="1"/>
      <c r="I2421" s="2"/>
      <c r="J2421" s="1"/>
      <c r="K2421"/>
      <c r="L2421"/>
      <c r="M2421"/>
    </row>
    <row r="2422" spans="1:13" s="49" customFormat="1" ht="14.25">
      <c r="A2422" s="1"/>
      <c r="B2422"/>
      <c r="C2422"/>
      <c r="D2422"/>
      <c r="E2422" s="1"/>
      <c r="F2422" s="1"/>
      <c r="G2422" s="1"/>
      <c r="H2422" s="1"/>
      <c r="I2422" s="2"/>
      <c r="J2422" s="1"/>
      <c r="K2422"/>
      <c r="L2422"/>
      <c r="M2422"/>
    </row>
    <row r="2423" spans="1:13" s="49" customFormat="1" ht="14.25">
      <c r="A2423" s="1"/>
      <c r="B2423"/>
      <c r="C2423"/>
      <c r="D2423"/>
      <c r="E2423" s="1"/>
      <c r="F2423" s="1"/>
      <c r="G2423" s="1"/>
      <c r="H2423" s="1"/>
      <c r="I2423" s="2"/>
      <c r="J2423" s="1"/>
      <c r="K2423"/>
      <c r="L2423"/>
      <c r="M2423"/>
    </row>
    <row r="2424" spans="1:13" s="49" customFormat="1" ht="14.25">
      <c r="A2424" s="1"/>
      <c r="B2424"/>
      <c r="C2424"/>
      <c r="D2424"/>
      <c r="E2424" s="1"/>
      <c r="F2424" s="1"/>
      <c r="G2424" s="1"/>
      <c r="H2424" s="1"/>
      <c r="I2424" s="2"/>
      <c r="J2424" s="1"/>
      <c r="K2424"/>
      <c r="L2424"/>
      <c r="M2424"/>
    </row>
    <row r="2425" spans="1:13" s="49" customFormat="1" ht="14.25">
      <c r="A2425" s="1"/>
      <c r="B2425"/>
      <c r="C2425"/>
      <c r="D2425"/>
      <c r="E2425" s="1"/>
      <c r="F2425" s="1"/>
      <c r="G2425" s="1"/>
      <c r="H2425" s="1"/>
      <c r="I2425" s="2"/>
      <c r="J2425" s="1"/>
      <c r="K2425"/>
      <c r="L2425"/>
      <c r="M2425"/>
    </row>
    <row r="2426" spans="1:13" s="49" customFormat="1" ht="14.25">
      <c r="A2426" s="1"/>
      <c r="B2426"/>
      <c r="C2426"/>
      <c r="D2426"/>
      <c r="E2426" s="1"/>
      <c r="F2426" s="1"/>
      <c r="G2426" s="1"/>
      <c r="H2426" s="1"/>
      <c r="I2426" s="2"/>
      <c r="J2426" s="1"/>
      <c r="K2426"/>
      <c r="L2426"/>
      <c r="M2426"/>
    </row>
    <row r="2427" spans="1:13" s="49" customFormat="1" ht="14.25">
      <c r="A2427" s="1"/>
      <c r="B2427"/>
      <c r="C2427"/>
      <c r="D2427"/>
      <c r="E2427" s="1"/>
      <c r="F2427" s="1"/>
      <c r="G2427" s="1"/>
      <c r="H2427" s="1"/>
      <c r="I2427" s="2"/>
      <c r="J2427" s="1"/>
      <c r="K2427"/>
      <c r="L2427"/>
      <c r="M2427"/>
    </row>
    <row r="2428" spans="1:13" s="49" customFormat="1" ht="14.25">
      <c r="A2428" s="1"/>
      <c r="B2428"/>
      <c r="C2428"/>
      <c r="D2428"/>
      <c r="E2428" s="1"/>
      <c r="F2428" s="1"/>
      <c r="G2428" s="1"/>
      <c r="H2428" s="1"/>
      <c r="I2428" s="2"/>
      <c r="J2428" s="1"/>
      <c r="K2428"/>
      <c r="L2428"/>
      <c r="M2428"/>
    </row>
    <row r="2429" spans="1:13" s="49" customFormat="1" ht="14.25">
      <c r="A2429" s="1"/>
      <c r="B2429"/>
      <c r="C2429"/>
      <c r="D2429"/>
      <c r="E2429" s="1"/>
      <c r="F2429" s="1"/>
      <c r="G2429" s="1"/>
      <c r="H2429" s="1"/>
      <c r="I2429" s="2"/>
      <c r="J2429" s="1"/>
      <c r="K2429"/>
      <c r="L2429"/>
      <c r="M2429"/>
    </row>
    <row r="2430" spans="1:13" s="49" customFormat="1" ht="14.25">
      <c r="A2430" s="1"/>
      <c r="B2430"/>
      <c r="C2430"/>
      <c r="D2430"/>
      <c r="E2430" s="1"/>
      <c r="F2430" s="1"/>
      <c r="G2430" s="1"/>
      <c r="H2430" s="1"/>
      <c r="I2430" s="2"/>
      <c r="J2430" s="1"/>
      <c r="K2430"/>
      <c r="L2430"/>
      <c r="M2430"/>
    </row>
    <row r="2431" spans="1:13" s="49" customFormat="1" ht="14.25">
      <c r="A2431" s="1"/>
      <c r="B2431"/>
      <c r="C2431"/>
      <c r="D2431"/>
      <c r="E2431" s="1"/>
      <c r="F2431" s="1"/>
      <c r="G2431" s="1"/>
      <c r="H2431" s="1"/>
      <c r="I2431" s="2"/>
      <c r="J2431" s="1"/>
      <c r="K2431"/>
      <c r="L2431"/>
      <c r="M2431"/>
    </row>
    <row r="2432" spans="1:13" s="49" customFormat="1" ht="14.25">
      <c r="A2432" s="1"/>
      <c r="B2432"/>
      <c r="C2432"/>
      <c r="D2432"/>
      <c r="E2432" s="1"/>
      <c r="F2432" s="1"/>
      <c r="G2432" s="1"/>
      <c r="H2432" s="1"/>
      <c r="I2432" s="2"/>
      <c r="J2432" s="1"/>
      <c r="K2432"/>
      <c r="L2432"/>
      <c r="M2432"/>
    </row>
    <row r="2433" spans="1:13" s="49" customFormat="1" ht="14.25">
      <c r="A2433" s="1"/>
      <c r="B2433"/>
      <c r="C2433"/>
      <c r="D2433"/>
      <c r="E2433" s="1"/>
      <c r="F2433" s="1"/>
      <c r="G2433" s="1"/>
      <c r="H2433" s="1"/>
      <c r="I2433" s="2"/>
      <c r="J2433" s="1"/>
      <c r="K2433"/>
      <c r="L2433"/>
      <c r="M2433"/>
    </row>
    <row r="2434" spans="1:13" s="49" customFormat="1" ht="14.25">
      <c r="A2434" s="1"/>
      <c r="B2434"/>
      <c r="C2434"/>
      <c r="D2434"/>
      <c r="E2434" s="1"/>
      <c r="F2434" s="1"/>
      <c r="G2434" s="1"/>
      <c r="H2434" s="1"/>
      <c r="I2434" s="2"/>
      <c r="J2434" s="1"/>
      <c r="K2434"/>
      <c r="L2434"/>
      <c r="M2434"/>
    </row>
    <row r="2435" spans="1:13" s="49" customFormat="1" ht="14.25">
      <c r="A2435" s="1"/>
      <c r="B2435"/>
      <c r="C2435"/>
      <c r="D2435"/>
      <c r="E2435" s="1"/>
      <c r="F2435" s="1"/>
      <c r="G2435" s="1"/>
      <c r="H2435" s="1"/>
      <c r="I2435" s="2"/>
      <c r="J2435" s="1"/>
      <c r="K2435"/>
      <c r="L2435"/>
      <c r="M2435"/>
    </row>
    <row r="2436" spans="1:13" s="49" customFormat="1" ht="14.25">
      <c r="A2436" s="1"/>
      <c r="B2436"/>
      <c r="C2436"/>
      <c r="D2436"/>
      <c r="E2436" s="1"/>
      <c r="F2436" s="1"/>
      <c r="G2436" s="1"/>
      <c r="H2436" s="1"/>
      <c r="I2436" s="2"/>
      <c r="J2436" s="1"/>
      <c r="K2436"/>
      <c r="L2436"/>
      <c r="M2436"/>
    </row>
    <row r="2437" spans="1:13" s="49" customFormat="1" ht="14.25">
      <c r="A2437" s="1"/>
      <c r="B2437"/>
      <c r="C2437"/>
      <c r="D2437"/>
      <c r="E2437" s="1"/>
      <c r="F2437" s="1"/>
      <c r="G2437" s="1"/>
      <c r="H2437" s="1"/>
      <c r="I2437" s="2"/>
      <c r="J2437" s="1"/>
      <c r="K2437"/>
      <c r="L2437"/>
      <c r="M2437"/>
    </row>
    <row r="2438" spans="1:13" s="49" customFormat="1" ht="14.25">
      <c r="A2438" s="1"/>
      <c r="B2438"/>
      <c r="C2438"/>
      <c r="D2438"/>
      <c r="E2438" s="1"/>
      <c r="F2438" s="1"/>
      <c r="G2438" s="1"/>
      <c r="H2438" s="1"/>
      <c r="I2438" s="2"/>
      <c r="J2438" s="1"/>
      <c r="K2438"/>
      <c r="L2438"/>
      <c r="M2438"/>
    </row>
    <row r="2439" spans="1:13" s="49" customFormat="1" ht="14.25">
      <c r="A2439" s="1"/>
      <c r="B2439"/>
      <c r="C2439"/>
      <c r="D2439"/>
      <c r="E2439" s="1"/>
      <c r="F2439" s="1"/>
      <c r="G2439" s="1"/>
      <c r="H2439" s="1"/>
      <c r="I2439" s="2"/>
      <c r="J2439" s="1"/>
      <c r="K2439"/>
      <c r="L2439"/>
      <c r="M2439"/>
    </row>
    <row r="2440" spans="1:13" s="49" customFormat="1" ht="14.25">
      <c r="A2440" s="1"/>
      <c r="B2440"/>
      <c r="C2440"/>
      <c r="D2440"/>
      <c r="E2440" s="1"/>
      <c r="F2440" s="1"/>
      <c r="G2440" s="1"/>
      <c r="H2440" s="1"/>
      <c r="I2440" s="2"/>
      <c r="J2440" s="1"/>
      <c r="K2440"/>
      <c r="L2440"/>
      <c r="M2440"/>
    </row>
    <row r="2441" spans="1:13" s="49" customFormat="1" ht="14.25">
      <c r="A2441" s="1"/>
      <c r="B2441"/>
      <c r="C2441"/>
      <c r="D2441"/>
      <c r="E2441" s="1"/>
      <c r="F2441" s="1"/>
      <c r="G2441" s="1"/>
      <c r="H2441" s="1"/>
      <c r="I2441" s="2"/>
      <c r="J2441" s="1"/>
      <c r="K2441"/>
      <c r="L2441"/>
      <c r="M2441"/>
    </row>
    <row r="2442" spans="1:13" s="49" customFormat="1" ht="14.25">
      <c r="A2442" s="1"/>
      <c r="B2442"/>
      <c r="C2442"/>
      <c r="D2442"/>
      <c r="E2442" s="1"/>
      <c r="F2442" s="1"/>
      <c r="G2442" s="1"/>
      <c r="H2442" s="1"/>
      <c r="I2442" s="2"/>
      <c r="J2442" s="1"/>
      <c r="K2442"/>
      <c r="L2442"/>
      <c r="M2442"/>
    </row>
    <row r="2443" spans="1:13" s="49" customFormat="1" ht="14.25">
      <c r="A2443" s="1"/>
      <c r="B2443"/>
      <c r="C2443"/>
      <c r="D2443"/>
      <c r="E2443" s="1"/>
      <c r="F2443" s="1"/>
      <c r="G2443" s="1"/>
      <c r="H2443" s="1"/>
      <c r="I2443" s="2"/>
      <c r="J2443" s="1"/>
      <c r="K2443"/>
      <c r="L2443"/>
      <c r="M2443"/>
    </row>
    <row r="2444" spans="1:13" s="49" customFormat="1" ht="14.25">
      <c r="A2444" s="1"/>
      <c r="B2444"/>
      <c r="C2444"/>
      <c r="D2444"/>
      <c r="E2444" s="1"/>
      <c r="F2444" s="1"/>
      <c r="G2444" s="1"/>
      <c r="H2444" s="1"/>
      <c r="I2444" s="2"/>
      <c r="J2444" s="1"/>
      <c r="K2444"/>
      <c r="L2444"/>
      <c r="M2444"/>
    </row>
    <row r="2445" spans="1:13" s="49" customFormat="1" ht="14.25">
      <c r="A2445" s="1"/>
      <c r="B2445"/>
      <c r="C2445"/>
      <c r="D2445"/>
      <c r="E2445" s="1"/>
      <c r="F2445" s="1"/>
      <c r="G2445" s="1"/>
      <c r="H2445" s="1"/>
      <c r="I2445" s="2"/>
      <c r="J2445" s="1"/>
      <c r="K2445"/>
      <c r="L2445"/>
      <c r="M2445"/>
    </row>
    <row r="2446" spans="1:13" s="49" customFormat="1" ht="14.25">
      <c r="A2446" s="1"/>
      <c r="B2446"/>
      <c r="C2446"/>
      <c r="D2446"/>
      <c r="E2446" s="1"/>
      <c r="F2446" s="1"/>
      <c r="G2446" s="1"/>
      <c r="H2446" s="1"/>
      <c r="I2446" s="2"/>
      <c r="J2446" s="1"/>
      <c r="K2446"/>
      <c r="L2446"/>
      <c r="M2446"/>
    </row>
    <row r="2447" spans="1:13" s="49" customFormat="1" ht="14.25">
      <c r="A2447" s="1"/>
      <c r="B2447"/>
      <c r="C2447"/>
      <c r="D2447"/>
      <c r="E2447" s="1"/>
      <c r="F2447" s="1"/>
      <c r="G2447" s="1"/>
      <c r="H2447" s="1"/>
      <c r="I2447" s="2"/>
      <c r="J2447" s="1"/>
      <c r="K2447"/>
      <c r="L2447"/>
      <c r="M2447"/>
    </row>
    <row r="2448" spans="1:13" s="49" customFormat="1" ht="14.25">
      <c r="A2448" s="1"/>
      <c r="B2448"/>
      <c r="C2448"/>
      <c r="D2448"/>
      <c r="E2448" s="1"/>
      <c r="F2448" s="1"/>
      <c r="G2448" s="1"/>
      <c r="H2448" s="1"/>
      <c r="I2448" s="2"/>
      <c r="J2448" s="1"/>
      <c r="K2448"/>
      <c r="L2448"/>
      <c r="M2448"/>
    </row>
    <row r="2449" spans="1:13" s="49" customFormat="1" ht="14.25">
      <c r="A2449" s="1"/>
      <c r="B2449"/>
      <c r="C2449"/>
      <c r="D2449"/>
      <c r="E2449" s="1"/>
      <c r="F2449" s="1"/>
      <c r="G2449" s="1"/>
      <c r="H2449" s="1"/>
      <c r="I2449" s="2"/>
      <c r="J2449" s="1"/>
      <c r="K2449"/>
      <c r="L2449"/>
      <c r="M2449"/>
    </row>
    <row r="2450" spans="1:13" s="49" customFormat="1" ht="14.25">
      <c r="A2450" s="1"/>
      <c r="B2450"/>
      <c r="C2450"/>
      <c r="D2450"/>
      <c r="E2450" s="1"/>
      <c r="F2450" s="1"/>
      <c r="G2450" s="1"/>
      <c r="H2450" s="1"/>
      <c r="I2450" s="2"/>
      <c r="J2450" s="1"/>
      <c r="K2450"/>
      <c r="L2450"/>
      <c r="M2450"/>
    </row>
    <row r="2451" spans="1:13" s="49" customFormat="1" ht="14.25">
      <c r="A2451" s="1"/>
      <c r="B2451"/>
      <c r="C2451"/>
      <c r="D2451"/>
      <c r="E2451" s="1"/>
      <c r="F2451" s="1"/>
      <c r="G2451" s="1"/>
      <c r="H2451" s="1"/>
      <c r="I2451" s="2"/>
      <c r="J2451" s="1"/>
      <c r="K2451"/>
      <c r="L2451"/>
      <c r="M2451"/>
    </row>
    <row r="2452" spans="1:13" s="49" customFormat="1" ht="14.25">
      <c r="A2452" s="1"/>
      <c r="B2452"/>
      <c r="C2452"/>
      <c r="D2452"/>
      <c r="E2452" s="1"/>
      <c r="F2452" s="1"/>
      <c r="G2452" s="1"/>
      <c r="H2452" s="1"/>
      <c r="I2452" s="2"/>
      <c r="J2452" s="1"/>
      <c r="K2452"/>
      <c r="L2452"/>
      <c r="M2452"/>
    </row>
    <row r="2453" spans="1:13" s="49" customFormat="1" ht="14.25">
      <c r="A2453" s="1"/>
      <c r="B2453"/>
      <c r="C2453"/>
      <c r="D2453"/>
      <c r="E2453" s="1"/>
      <c r="F2453" s="1"/>
      <c r="G2453" s="1"/>
      <c r="H2453" s="1"/>
      <c r="I2453" s="2"/>
      <c r="J2453" s="1"/>
      <c r="K2453"/>
      <c r="L2453"/>
      <c r="M2453"/>
    </row>
    <row r="2454" spans="1:13" s="49" customFormat="1" ht="14.25">
      <c r="A2454" s="1"/>
      <c r="B2454"/>
      <c r="C2454"/>
      <c r="D2454"/>
      <c r="E2454" s="1"/>
      <c r="F2454" s="1"/>
      <c r="G2454" s="1"/>
      <c r="H2454" s="1"/>
      <c r="I2454" s="2"/>
      <c r="J2454" s="1"/>
      <c r="K2454"/>
      <c r="L2454"/>
      <c r="M2454"/>
    </row>
    <row r="2455" spans="1:13" s="49" customFormat="1" ht="14.25">
      <c r="A2455" s="1"/>
      <c r="B2455"/>
      <c r="C2455"/>
      <c r="D2455"/>
      <c r="E2455" s="1"/>
      <c r="F2455" s="1"/>
      <c r="G2455" s="1"/>
      <c r="H2455" s="1"/>
      <c r="I2455" s="2"/>
      <c r="J2455" s="1"/>
      <c r="K2455"/>
      <c r="L2455"/>
      <c r="M2455"/>
    </row>
    <row r="2456" spans="1:13" s="49" customFormat="1" ht="14.25">
      <c r="A2456" s="1"/>
      <c r="B2456"/>
      <c r="C2456"/>
      <c r="D2456"/>
      <c r="E2456" s="1"/>
      <c r="F2456" s="1"/>
      <c r="G2456" s="1"/>
      <c r="H2456" s="1"/>
      <c r="I2456" s="2"/>
      <c r="J2456" s="1"/>
      <c r="K2456"/>
      <c r="L2456"/>
      <c r="M2456"/>
    </row>
    <row r="2457" spans="1:13" s="49" customFormat="1" ht="14.25">
      <c r="A2457" s="1"/>
      <c r="B2457"/>
      <c r="C2457"/>
      <c r="D2457"/>
      <c r="E2457" s="1"/>
      <c r="F2457" s="1"/>
      <c r="G2457" s="1"/>
      <c r="H2457" s="1"/>
      <c r="I2457" s="2"/>
      <c r="J2457" s="1"/>
      <c r="K2457"/>
      <c r="L2457"/>
      <c r="M2457"/>
    </row>
    <row r="2458" spans="1:13" s="49" customFormat="1" ht="14.25">
      <c r="A2458" s="1"/>
      <c r="B2458"/>
      <c r="C2458"/>
      <c r="D2458"/>
      <c r="E2458" s="1"/>
      <c r="F2458" s="1"/>
      <c r="G2458" s="1"/>
      <c r="H2458" s="1"/>
      <c r="I2458" s="2"/>
      <c r="J2458" s="1"/>
      <c r="K2458"/>
      <c r="L2458"/>
      <c r="M2458"/>
    </row>
    <row r="2459" spans="1:13" s="49" customFormat="1" ht="14.25">
      <c r="A2459" s="1"/>
      <c r="B2459"/>
      <c r="C2459"/>
      <c r="D2459"/>
      <c r="E2459" s="1"/>
      <c r="F2459" s="1"/>
      <c r="G2459" s="1"/>
      <c r="H2459" s="1"/>
      <c r="I2459" s="2"/>
      <c r="J2459" s="1"/>
      <c r="K2459"/>
      <c r="L2459"/>
      <c r="M2459"/>
    </row>
    <row r="2460" spans="1:13" s="49" customFormat="1" ht="14.25">
      <c r="A2460" s="1"/>
      <c r="B2460"/>
      <c r="C2460"/>
      <c r="D2460"/>
      <c r="E2460" s="1"/>
      <c r="F2460" s="1"/>
      <c r="G2460" s="1"/>
      <c r="H2460" s="1"/>
      <c r="I2460" s="2"/>
      <c r="J2460" s="1"/>
      <c r="K2460"/>
      <c r="L2460"/>
      <c r="M2460"/>
    </row>
    <row r="2461" spans="1:13" s="49" customFormat="1" ht="14.25">
      <c r="A2461" s="1"/>
      <c r="B2461"/>
      <c r="C2461"/>
      <c r="D2461"/>
      <c r="E2461" s="1"/>
      <c r="F2461" s="1"/>
      <c r="G2461" s="1"/>
      <c r="H2461" s="1"/>
      <c r="I2461" s="2"/>
      <c r="J2461" s="1"/>
      <c r="K2461"/>
      <c r="L2461"/>
      <c r="M2461"/>
    </row>
    <row r="2462" spans="1:13" s="49" customFormat="1" ht="14.25">
      <c r="A2462" s="1"/>
      <c r="B2462"/>
      <c r="C2462"/>
      <c r="D2462"/>
      <c r="E2462" s="1"/>
      <c r="F2462" s="1"/>
      <c r="G2462" s="1"/>
      <c r="H2462" s="1"/>
      <c r="I2462" s="2"/>
      <c r="J2462" s="1"/>
      <c r="K2462"/>
      <c r="L2462"/>
      <c r="M2462"/>
    </row>
    <row r="2463" spans="1:13" s="49" customFormat="1" ht="14.25">
      <c r="A2463" s="1"/>
      <c r="B2463"/>
      <c r="C2463"/>
      <c r="D2463"/>
      <c r="E2463" s="1"/>
      <c r="F2463" s="1"/>
      <c r="G2463" s="1"/>
      <c r="H2463" s="1"/>
      <c r="I2463" s="2"/>
      <c r="J2463" s="1"/>
      <c r="K2463"/>
      <c r="L2463"/>
      <c r="M2463"/>
    </row>
    <row r="2464" spans="1:13" s="49" customFormat="1" ht="14.25">
      <c r="A2464" s="1"/>
      <c r="B2464"/>
      <c r="C2464"/>
      <c r="D2464"/>
      <c r="E2464" s="1"/>
      <c r="F2464" s="1"/>
      <c r="G2464" s="1"/>
      <c r="H2464" s="1"/>
      <c r="I2464" s="2"/>
      <c r="J2464" s="1"/>
      <c r="K2464"/>
      <c r="L2464"/>
      <c r="M2464"/>
    </row>
    <row r="2465" spans="1:13" s="49" customFormat="1" ht="14.25">
      <c r="A2465" s="1"/>
      <c r="B2465"/>
      <c r="C2465"/>
      <c r="D2465"/>
      <c r="E2465" s="1"/>
      <c r="F2465" s="1"/>
      <c r="G2465" s="1"/>
      <c r="H2465" s="1"/>
      <c r="I2465" s="2"/>
      <c r="J2465" s="1"/>
      <c r="K2465"/>
      <c r="L2465"/>
      <c r="M2465"/>
    </row>
    <row r="2466" spans="1:13" s="49" customFormat="1" ht="14.25">
      <c r="A2466" s="1"/>
      <c r="B2466"/>
      <c r="C2466"/>
      <c r="D2466"/>
      <c r="E2466" s="1"/>
      <c r="F2466" s="1"/>
      <c r="G2466" s="1"/>
      <c r="H2466" s="1"/>
      <c r="I2466" s="2"/>
      <c r="J2466" s="1"/>
      <c r="K2466"/>
      <c r="L2466"/>
      <c r="M2466"/>
    </row>
    <row r="2467" spans="1:13" s="49" customFormat="1" ht="14.25">
      <c r="A2467" s="1"/>
      <c r="B2467"/>
      <c r="C2467"/>
      <c r="D2467"/>
      <c r="E2467" s="1"/>
      <c r="F2467" s="1"/>
      <c r="G2467" s="1"/>
      <c r="H2467" s="1"/>
      <c r="I2467" s="2"/>
      <c r="J2467" s="1"/>
      <c r="K2467"/>
      <c r="L2467"/>
      <c r="M2467"/>
    </row>
    <row r="2468" spans="1:13" s="49" customFormat="1" ht="14.25">
      <c r="A2468" s="1"/>
      <c r="B2468"/>
      <c r="C2468"/>
      <c r="D2468"/>
      <c r="E2468" s="1"/>
      <c r="F2468" s="1"/>
      <c r="G2468" s="1"/>
      <c r="H2468" s="1"/>
      <c r="I2468" s="2"/>
      <c r="J2468" s="1"/>
      <c r="K2468"/>
      <c r="L2468"/>
      <c r="M2468"/>
    </row>
    <row r="2469" spans="1:13" s="49" customFormat="1" ht="14.25">
      <c r="A2469" s="1"/>
      <c r="B2469"/>
      <c r="C2469"/>
      <c r="D2469"/>
      <c r="E2469" s="1"/>
      <c r="F2469" s="1"/>
      <c r="G2469" s="1"/>
      <c r="H2469" s="1"/>
      <c r="I2469" s="2"/>
      <c r="J2469" s="1"/>
      <c r="K2469"/>
      <c r="L2469"/>
      <c r="M2469"/>
    </row>
    <row r="2470" spans="1:13" s="49" customFormat="1" ht="14.25">
      <c r="A2470" s="1"/>
      <c r="B2470"/>
      <c r="C2470"/>
      <c r="D2470"/>
      <c r="E2470" s="1"/>
      <c r="F2470" s="1"/>
      <c r="G2470" s="1"/>
      <c r="H2470" s="1"/>
      <c r="I2470" s="2"/>
      <c r="J2470" s="1"/>
      <c r="K2470"/>
      <c r="L2470"/>
      <c r="M2470"/>
    </row>
    <row r="2471" spans="1:13" s="49" customFormat="1" ht="14.25">
      <c r="A2471" s="1"/>
      <c r="B2471"/>
      <c r="C2471"/>
      <c r="D2471"/>
      <c r="E2471" s="1"/>
      <c r="F2471" s="1"/>
      <c r="G2471" s="1"/>
      <c r="H2471" s="1"/>
      <c r="I2471" s="2"/>
      <c r="J2471" s="1"/>
      <c r="K2471"/>
      <c r="L2471"/>
      <c r="M2471"/>
    </row>
    <row r="2472" spans="1:13" s="49" customFormat="1" ht="14.25">
      <c r="A2472" s="1"/>
      <c r="B2472"/>
      <c r="C2472"/>
      <c r="D2472"/>
      <c r="E2472" s="1"/>
      <c r="F2472" s="1"/>
      <c r="G2472" s="1"/>
      <c r="H2472" s="1"/>
      <c r="I2472" s="2"/>
      <c r="J2472" s="1"/>
      <c r="K2472"/>
      <c r="L2472"/>
      <c r="M2472"/>
    </row>
    <row r="2473" spans="1:13" s="49" customFormat="1" ht="14.25">
      <c r="A2473" s="1"/>
      <c r="B2473"/>
      <c r="C2473"/>
      <c r="D2473"/>
      <c r="E2473" s="1"/>
      <c r="F2473" s="1"/>
      <c r="G2473" s="1"/>
      <c r="H2473" s="1"/>
      <c r="I2473" s="2"/>
      <c r="J2473" s="1"/>
      <c r="K2473"/>
      <c r="L2473"/>
      <c r="M2473"/>
    </row>
    <row r="2474" spans="1:13" s="49" customFormat="1" ht="14.25">
      <c r="A2474" s="1"/>
      <c r="B2474"/>
      <c r="C2474"/>
      <c r="D2474"/>
      <c r="E2474" s="1"/>
      <c r="F2474" s="1"/>
      <c r="G2474" s="1"/>
      <c r="H2474" s="1"/>
      <c r="I2474" s="2"/>
      <c r="J2474" s="1"/>
      <c r="K2474"/>
      <c r="L2474"/>
      <c r="M2474"/>
    </row>
    <row r="2475" spans="1:13" s="49" customFormat="1" ht="14.25">
      <c r="A2475" s="1"/>
      <c r="B2475"/>
      <c r="C2475"/>
      <c r="D2475"/>
      <c r="E2475" s="1"/>
      <c r="F2475" s="1"/>
      <c r="G2475" s="1"/>
      <c r="H2475" s="1"/>
      <c r="I2475" s="2"/>
      <c r="J2475" s="1"/>
      <c r="K2475"/>
      <c r="L2475"/>
      <c r="M2475"/>
    </row>
    <row r="2476" spans="1:13" s="49" customFormat="1" ht="14.25">
      <c r="A2476" s="1"/>
      <c r="B2476"/>
      <c r="C2476"/>
      <c r="D2476"/>
      <c r="E2476" s="1"/>
      <c r="F2476" s="1"/>
      <c r="G2476" s="1"/>
      <c r="H2476" s="1"/>
      <c r="I2476" s="2"/>
      <c r="J2476" s="1"/>
      <c r="K2476"/>
      <c r="L2476"/>
      <c r="M2476"/>
    </row>
    <row r="2477" spans="1:13" s="49" customFormat="1" ht="14.25">
      <c r="A2477" s="1"/>
      <c r="B2477"/>
      <c r="C2477"/>
      <c r="D2477"/>
      <c r="E2477" s="1"/>
      <c r="F2477" s="1"/>
      <c r="G2477" s="1"/>
      <c r="H2477" s="1"/>
      <c r="I2477" s="2"/>
      <c r="J2477" s="1"/>
      <c r="K2477"/>
      <c r="L2477"/>
      <c r="M2477"/>
    </row>
    <row r="2478" spans="1:13" s="49" customFormat="1" ht="14.25">
      <c r="A2478" s="1"/>
      <c r="B2478"/>
      <c r="C2478"/>
      <c r="D2478"/>
      <c r="E2478" s="1"/>
      <c r="F2478" s="1"/>
      <c r="G2478" s="1"/>
      <c r="H2478" s="1"/>
      <c r="I2478" s="2"/>
      <c r="J2478" s="1"/>
      <c r="K2478"/>
      <c r="L2478"/>
      <c r="M2478"/>
    </row>
    <row r="2479" spans="1:13" s="49" customFormat="1" ht="14.25">
      <c r="A2479" s="1"/>
      <c r="B2479"/>
      <c r="C2479"/>
      <c r="D2479"/>
      <c r="E2479" s="1"/>
      <c r="F2479" s="1"/>
      <c r="G2479" s="1"/>
      <c r="H2479" s="1"/>
      <c r="I2479" s="2"/>
      <c r="J2479" s="1"/>
      <c r="K2479"/>
      <c r="L2479"/>
      <c r="M2479"/>
    </row>
    <row r="2480" spans="1:13" s="49" customFormat="1" ht="14.25">
      <c r="A2480" s="1"/>
      <c r="B2480"/>
      <c r="C2480"/>
      <c r="D2480"/>
      <c r="E2480" s="1"/>
      <c r="F2480" s="1"/>
      <c r="G2480" s="1"/>
      <c r="H2480" s="1"/>
      <c r="I2480" s="2"/>
      <c r="J2480" s="1"/>
      <c r="K2480"/>
      <c r="L2480"/>
      <c r="M2480"/>
    </row>
    <row r="2481" spans="1:13" s="49" customFormat="1" ht="14.25">
      <c r="A2481" s="1"/>
      <c r="B2481"/>
      <c r="C2481"/>
      <c r="D2481"/>
      <c r="E2481" s="1"/>
      <c r="F2481" s="1"/>
      <c r="G2481" s="1"/>
      <c r="H2481" s="1"/>
      <c r="I2481" s="2"/>
      <c r="J2481" s="1"/>
      <c r="K2481"/>
      <c r="L2481"/>
      <c r="M2481"/>
    </row>
    <row r="2482" spans="1:13" s="49" customFormat="1" ht="14.25">
      <c r="A2482" s="1"/>
      <c r="B2482"/>
      <c r="C2482"/>
      <c r="D2482"/>
      <c r="E2482" s="1"/>
      <c r="F2482" s="1"/>
      <c r="G2482" s="1"/>
      <c r="H2482" s="1"/>
      <c r="I2482" s="2"/>
      <c r="J2482" s="1"/>
      <c r="K2482"/>
      <c r="L2482"/>
      <c r="M2482"/>
    </row>
    <row r="2483" spans="1:13" s="49" customFormat="1" ht="14.25">
      <c r="A2483" s="1"/>
      <c r="B2483"/>
      <c r="C2483"/>
      <c r="D2483"/>
      <c r="E2483" s="1"/>
      <c r="F2483" s="1"/>
      <c r="G2483" s="1"/>
      <c r="H2483" s="1"/>
      <c r="I2483" s="2"/>
      <c r="J2483" s="1"/>
      <c r="K2483"/>
      <c r="L2483"/>
      <c r="M2483"/>
    </row>
    <row r="2484" spans="1:13" s="49" customFormat="1" ht="14.25">
      <c r="A2484" s="1"/>
      <c r="B2484"/>
      <c r="C2484"/>
      <c r="D2484"/>
      <c r="E2484" s="1"/>
      <c r="F2484" s="1"/>
      <c r="G2484" s="1"/>
      <c r="H2484" s="1"/>
      <c r="I2484" s="2"/>
      <c r="J2484" s="1"/>
      <c r="K2484"/>
      <c r="L2484"/>
      <c r="M2484"/>
    </row>
    <row r="2485" spans="1:13" s="49" customFormat="1" ht="14.25">
      <c r="A2485" s="1"/>
      <c r="B2485"/>
      <c r="C2485"/>
      <c r="D2485"/>
      <c r="E2485" s="1"/>
      <c r="F2485" s="1"/>
      <c r="G2485" s="1"/>
      <c r="H2485" s="1"/>
      <c r="I2485" s="2"/>
      <c r="J2485" s="1"/>
      <c r="K2485"/>
      <c r="L2485"/>
      <c r="M2485"/>
    </row>
    <row r="2486" spans="1:13" s="49" customFormat="1" ht="14.25">
      <c r="A2486" s="1"/>
      <c r="B2486"/>
      <c r="C2486"/>
      <c r="D2486"/>
      <c r="E2486" s="1"/>
      <c r="F2486" s="1"/>
      <c r="G2486" s="1"/>
      <c r="H2486" s="1"/>
      <c r="I2486" s="2"/>
      <c r="J2486" s="1"/>
      <c r="K2486"/>
      <c r="L2486"/>
      <c r="M2486"/>
    </row>
    <row r="2487" spans="1:13" s="49" customFormat="1" ht="14.25">
      <c r="A2487" s="1"/>
      <c r="B2487"/>
      <c r="C2487"/>
      <c r="D2487"/>
      <c r="E2487" s="1"/>
      <c r="F2487" s="1"/>
      <c r="G2487" s="1"/>
      <c r="H2487" s="1"/>
      <c r="I2487" s="2"/>
      <c r="J2487" s="1"/>
      <c r="K2487"/>
      <c r="L2487"/>
      <c r="M2487"/>
    </row>
    <row r="2488" spans="1:13" s="49" customFormat="1" ht="14.25">
      <c r="A2488" s="1"/>
      <c r="B2488"/>
      <c r="C2488"/>
      <c r="D2488"/>
      <c r="E2488" s="1"/>
      <c r="F2488" s="1"/>
      <c r="G2488" s="1"/>
      <c r="H2488" s="1"/>
      <c r="I2488" s="2"/>
      <c r="J2488" s="1"/>
      <c r="K2488"/>
      <c r="L2488"/>
      <c r="M2488"/>
    </row>
    <row r="2489" spans="1:13" s="49" customFormat="1" ht="14.25">
      <c r="A2489" s="1"/>
      <c r="B2489"/>
      <c r="C2489"/>
      <c r="D2489"/>
      <c r="E2489" s="1"/>
      <c r="F2489" s="1"/>
      <c r="G2489" s="1"/>
      <c r="H2489" s="1"/>
      <c r="I2489" s="2"/>
      <c r="J2489" s="1"/>
      <c r="K2489"/>
      <c r="L2489"/>
      <c r="M2489"/>
    </row>
    <row r="2490" spans="1:13" s="49" customFormat="1" ht="14.25">
      <c r="A2490" s="1"/>
      <c r="B2490"/>
      <c r="C2490"/>
      <c r="D2490"/>
      <c r="E2490" s="1"/>
      <c r="F2490" s="1"/>
      <c r="G2490" s="1"/>
      <c r="H2490" s="1"/>
      <c r="I2490" s="2"/>
      <c r="J2490" s="1"/>
      <c r="K2490"/>
      <c r="L2490"/>
      <c r="M2490"/>
    </row>
    <row r="2491" spans="1:13" s="49" customFormat="1" ht="14.25">
      <c r="A2491" s="1"/>
      <c r="B2491"/>
      <c r="C2491"/>
      <c r="D2491"/>
      <c r="E2491" s="1"/>
      <c r="F2491" s="1"/>
      <c r="G2491" s="1"/>
      <c r="H2491" s="1"/>
      <c r="I2491" s="2"/>
      <c r="J2491" s="1"/>
      <c r="K2491"/>
      <c r="L2491"/>
      <c r="M2491"/>
    </row>
    <row r="2492" spans="1:13" s="49" customFormat="1" ht="14.25">
      <c r="A2492" s="1"/>
      <c r="B2492"/>
      <c r="C2492"/>
      <c r="D2492"/>
      <c r="E2492" s="1"/>
      <c r="F2492" s="1"/>
      <c r="G2492" s="1"/>
      <c r="H2492" s="1"/>
      <c r="I2492" s="2"/>
      <c r="J2492" s="1"/>
      <c r="K2492"/>
      <c r="L2492"/>
      <c r="M2492"/>
    </row>
    <row r="2493" spans="1:13" s="49" customFormat="1" ht="14.25">
      <c r="A2493" s="1"/>
      <c r="B2493"/>
      <c r="C2493"/>
      <c r="D2493"/>
      <c r="E2493" s="1"/>
      <c r="F2493" s="1"/>
      <c r="G2493" s="1"/>
      <c r="H2493" s="1"/>
      <c r="I2493" s="2"/>
      <c r="J2493" s="1"/>
      <c r="K2493"/>
      <c r="L2493"/>
      <c r="M2493"/>
    </row>
    <row r="2494" spans="1:13" s="49" customFormat="1" ht="14.25">
      <c r="A2494" s="1"/>
      <c r="B2494"/>
      <c r="C2494"/>
      <c r="D2494"/>
      <c r="E2494" s="1"/>
      <c r="F2494" s="1"/>
      <c r="G2494" s="1"/>
      <c r="H2494" s="1"/>
      <c r="I2494" s="2"/>
      <c r="J2494" s="1"/>
      <c r="K2494"/>
      <c r="L2494"/>
      <c r="M2494"/>
    </row>
    <row r="2495" spans="1:13" s="49" customFormat="1" ht="14.25">
      <c r="A2495" s="1"/>
      <c r="B2495"/>
      <c r="C2495"/>
      <c r="D2495"/>
      <c r="E2495" s="1"/>
      <c r="F2495" s="1"/>
      <c r="G2495" s="1"/>
      <c r="H2495" s="1"/>
      <c r="I2495" s="2"/>
      <c r="J2495" s="1"/>
      <c r="K2495"/>
      <c r="L2495"/>
      <c r="M2495"/>
    </row>
    <row r="2496" spans="1:13" s="49" customFormat="1" ht="14.25">
      <c r="A2496" s="1"/>
      <c r="B2496"/>
      <c r="C2496"/>
      <c r="D2496"/>
      <c r="E2496" s="1"/>
      <c r="F2496" s="1"/>
      <c r="G2496" s="1"/>
      <c r="H2496" s="1"/>
      <c r="I2496" s="2"/>
      <c r="J2496" s="1"/>
      <c r="K2496"/>
      <c r="L2496"/>
      <c r="M2496"/>
    </row>
    <row r="2497" spans="1:13" s="49" customFormat="1" ht="14.25">
      <c r="A2497" s="1"/>
      <c r="B2497"/>
      <c r="C2497"/>
      <c r="D2497"/>
      <c r="E2497" s="1"/>
      <c r="F2497" s="1"/>
      <c r="G2497" s="1"/>
      <c r="H2497" s="1"/>
      <c r="I2497" s="2"/>
      <c r="J2497" s="1"/>
      <c r="K2497"/>
      <c r="L2497"/>
      <c r="M2497"/>
    </row>
    <row r="2498" spans="1:13" s="49" customFormat="1" ht="14.25">
      <c r="A2498" s="1"/>
      <c r="B2498"/>
      <c r="C2498"/>
      <c r="D2498"/>
      <c r="E2498" s="1"/>
      <c r="F2498" s="1"/>
      <c r="G2498" s="1"/>
      <c r="H2498" s="1"/>
      <c r="I2498" s="2"/>
      <c r="J2498" s="1"/>
      <c r="K2498"/>
      <c r="L2498"/>
      <c r="M2498"/>
    </row>
    <row r="2499" spans="1:13" s="49" customFormat="1" ht="14.25">
      <c r="A2499" s="1"/>
      <c r="B2499"/>
      <c r="C2499"/>
      <c r="D2499"/>
      <c r="E2499" s="1"/>
      <c r="F2499" s="1"/>
      <c r="G2499" s="1"/>
      <c r="H2499" s="1"/>
      <c r="I2499" s="2"/>
      <c r="J2499" s="1"/>
      <c r="K2499"/>
      <c r="L2499"/>
      <c r="M2499"/>
    </row>
    <row r="2500" spans="1:13" s="49" customFormat="1" ht="14.25">
      <c r="A2500" s="1"/>
      <c r="B2500"/>
      <c r="C2500"/>
      <c r="D2500"/>
      <c r="E2500" s="1"/>
      <c r="F2500" s="1"/>
      <c r="G2500" s="1"/>
      <c r="H2500" s="1"/>
      <c r="I2500" s="2"/>
      <c r="J2500" s="1"/>
      <c r="K2500"/>
      <c r="L2500"/>
      <c r="M2500"/>
    </row>
    <row r="2501" spans="1:13" s="49" customFormat="1" ht="14.25">
      <c r="A2501" s="1"/>
      <c r="B2501"/>
      <c r="C2501"/>
      <c r="D2501"/>
      <c r="E2501" s="1"/>
      <c r="F2501" s="1"/>
      <c r="G2501" s="1"/>
      <c r="H2501" s="1"/>
      <c r="I2501" s="2"/>
      <c r="J2501" s="1"/>
      <c r="K2501"/>
      <c r="L2501"/>
      <c r="M2501"/>
    </row>
    <row r="2502" spans="1:13" s="49" customFormat="1" ht="14.25">
      <c r="A2502" s="1"/>
      <c r="B2502"/>
      <c r="C2502"/>
      <c r="D2502"/>
      <c r="E2502" s="1"/>
      <c r="F2502" s="1"/>
      <c r="G2502" s="1"/>
      <c r="H2502" s="1"/>
      <c r="I2502" s="2"/>
      <c r="J2502" s="1"/>
      <c r="K2502"/>
      <c r="L2502"/>
      <c r="M2502"/>
    </row>
    <row r="2503" spans="1:13" s="49" customFormat="1" ht="14.25">
      <c r="A2503" s="1"/>
      <c r="B2503"/>
      <c r="C2503"/>
      <c r="D2503"/>
      <c r="E2503" s="1"/>
      <c r="F2503" s="1"/>
      <c r="G2503" s="1"/>
      <c r="H2503" s="1"/>
      <c r="I2503" s="2"/>
      <c r="J2503" s="1"/>
      <c r="K2503"/>
      <c r="L2503"/>
      <c r="M2503"/>
    </row>
    <row r="2504" spans="1:13" s="49" customFormat="1" ht="14.25">
      <c r="A2504" s="1"/>
      <c r="B2504"/>
      <c r="C2504"/>
      <c r="D2504"/>
      <c r="E2504" s="1"/>
      <c r="F2504" s="1"/>
      <c r="G2504" s="1"/>
      <c r="H2504" s="1"/>
      <c r="I2504" s="2"/>
      <c r="J2504" s="1"/>
      <c r="K2504"/>
      <c r="L2504"/>
      <c r="M2504"/>
    </row>
    <row r="2505" spans="1:13" s="49" customFormat="1" ht="14.25">
      <c r="A2505" s="1"/>
      <c r="B2505"/>
      <c r="C2505"/>
      <c r="D2505"/>
      <c r="E2505" s="1"/>
      <c r="F2505" s="1"/>
      <c r="G2505" s="1"/>
      <c r="H2505" s="1"/>
      <c r="I2505" s="2"/>
      <c r="J2505" s="1"/>
      <c r="K2505"/>
      <c r="L2505"/>
      <c r="M2505"/>
    </row>
    <row r="2506" spans="1:13" s="49" customFormat="1" ht="14.25">
      <c r="A2506" s="1"/>
      <c r="B2506"/>
      <c r="C2506"/>
      <c r="D2506"/>
      <c r="E2506" s="1"/>
      <c r="F2506" s="1"/>
      <c r="G2506" s="1"/>
      <c r="H2506" s="1"/>
      <c r="I2506" s="2"/>
      <c r="J2506" s="1"/>
      <c r="K2506"/>
      <c r="L2506"/>
      <c r="M2506"/>
    </row>
    <row r="2507" spans="1:13" s="49" customFormat="1" ht="14.25">
      <c r="A2507" s="1"/>
      <c r="B2507"/>
      <c r="C2507"/>
      <c r="D2507"/>
      <c r="E2507" s="1"/>
      <c r="F2507" s="1"/>
      <c r="G2507" s="1"/>
      <c r="H2507" s="1"/>
      <c r="I2507" s="2"/>
      <c r="J2507" s="1"/>
      <c r="K2507"/>
      <c r="L2507"/>
      <c r="M2507"/>
    </row>
    <row r="2508" spans="1:13" s="49" customFormat="1" ht="14.25">
      <c r="A2508" s="1"/>
      <c r="B2508"/>
      <c r="C2508"/>
      <c r="D2508"/>
      <c r="E2508" s="1"/>
      <c r="F2508" s="1"/>
      <c r="G2508" s="1"/>
      <c r="H2508" s="1"/>
      <c r="I2508" s="2"/>
      <c r="J2508" s="1"/>
      <c r="K2508"/>
      <c r="L2508"/>
      <c r="M2508"/>
    </row>
    <row r="2509" spans="1:13" s="49" customFormat="1" ht="14.25">
      <c r="A2509" s="1"/>
      <c r="B2509"/>
      <c r="C2509"/>
      <c r="D2509"/>
      <c r="E2509" s="1"/>
      <c r="F2509" s="1"/>
      <c r="G2509" s="1"/>
      <c r="H2509" s="1"/>
      <c r="I2509" s="2"/>
      <c r="J2509" s="1"/>
      <c r="K2509"/>
      <c r="L2509"/>
      <c r="M2509"/>
    </row>
    <row r="2510" spans="1:13" s="49" customFormat="1" ht="14.25">
      <c r="A2510" s="1"/>
      <c r="B2510"/>
      <c r="C2510"/>
      <c r="D2510"/>
      <c r="E2510" s="1"/>
      <c r="F2510" s="1"/>
      <c r="G2510" s="1"/>
      <c r="H2510" s="1"/>
      <c r="I2510" s="2"/>
      <c r="J2510" s="1"/>
      <c r="K2510"/>
      <c r="L2510"/>
      <c r="M2510"/>
    </row>
    <row r="2511" spans="1:13" s="49" customFormat="1" ht="14.25">
      <c r="A2511" s="1"/>
      <c r="B2511"/>
      <c r="C2511"/>
      <c r="D2511"/>
      <c r="E2511" s="1"/>
      <c r="F2511" s="1"/>
      <c r="G2511" s="1"/>
      <c r="H2511" s="1"/>
      <c r="I2511" s="2"/>
      <c r="J2511" s="1"/>
      <c r="K2511"/>
      <c r="L2511"/>
      <c r="M2511"/>
    </row>
    <row r="2512" spans="1:13" s="49" customFormat="1" ht="14.25">
      <c r="A2512" s="1"/>
      <c r="B2512"/>
      <c r="C2512"/>
      <c r="D2512"/>
      <c r="E2512" s="1"/>
      <c r="F2512" s="1"/>
      <c r="G2512" s="1"/>
      <c r="H2512" s="1"/>
      <c r="I2512" s="2"/>
      <c r="J2512" s="1"/>
      <c r="K2512"/>
      <c r="L2512"/>
      <c r="M2512"/>
    </row>
    <row r="2513" spans="1:13" s="49" customFormat="1" ht="14.25">
      <c r="A2513" s="1"/>
      <c r="B2513"/>
      <c r="C2513"/>
      <c r="D2513"/>
      <c r="E2513" s="1"/>
      <c r="F2513" s="1"/>
      <c r="G2513" s="1"/>
      <c r="H2513" s="1"/>
      <c r="I2513" s="2"/>
      <c r="J2513" s="1"/>
      <c r="K2513"/>
      <c r="L2513"/>
      <c r="M2513"/>
    </row>
    <row r="2514" spans="1:13" s="49" customFormat="1" ht="14.25">
      <c r="A2514" s="1"/>
      <c r="B2514"/>
      <c r="C2514"/>
      <c r="D2514"/>
      <c r="E2514" s="1"/>
      <c r="F2514" s="1"/>
      <c r="G2514" s="1"/>
      <c r="H2514" s="1"/>
      <c r="I2514" s="2"/>
      <c r="J2514" s="1"/>
      <c r="K2514"/>
      <c r="L2514"/>
      <c r="M2514"/>
    </row>
    <row r="2515" spans="1:13" s="49" customFormat="1" ht="14.25">
      <c r="A2515" s="1"/>
      <c r="B2515"/>
      <c r="C2515"/>
      <c r="D2515"/>
      <c r="E2515" s="1"/>
      <c r="F2515" s="1"/>
      <c r="G2515" s="1"/>
      <c r="H2515" s="1"/>
      <c r="I2515" s="2"/>
      <c r="J2515" s="1"/>
      <c r="K2515"/>
      <c r="L2515"/>
      <c r="M2515"/>
    </row>
    <row r="2516" spans="1:13" s="49" customFormat="1" ht="14.25">
      <c r="A2516" s="1"/>
      <c r="B2516"/>
      <c r="C2516"/>
      <c r="D2516"/>
      <c r="E2516" s="1"/>
      <c r="F2516" s="1"/>
      <c r="G2516" s="1"/>
      <c r="H2516" s="1"/>
      <c r="I2516" s="2"/>
      <c r="J2516" s="1"/>
      <c r="K2516"/>
      <c r="L2516"/>
      <c r="M2516"/>
    </row>
    <row r="2517" spans="1:13" s="49" customFormat="1" ht="14.25">
      <c r="A2517" s="1"/>
      <c r="B2517"/>
      <c r="C2517"/>
      <c r="D2517"/>
      <c r="E2517" s="1"/>
      <c r="F2517" s="1"/>
      <c r="G2517" s="1"/>
      <c r="H2517" s="1"/>
      <c r="I2517" s="2"/>
      <c r="J2517" s="1"/>
      <c r="K2517"/>
      <c r="L2517"/>
      <c r="M2517"/>
    </row>
    <row r="2518" spans="1:13" s="49" customFormat="1" ht="14.25">
      <c r="A2518" s="1"/>
      <c r="B2518"/>
      <c r="C2518"/>
      <c r="D2518"/>
      <c r="E2518" s="1"/>
      <c r="F2518" s="1"/>
      <c r="G2518" s="1"/>
      <c r="H2518" s="1"/>
      <c r="I2518" s="2"/>
      <c r="J2518" s="1"/>
      <c r="K2518"/>
      <c r="L2518"/>
      <c r="M2518"/>
    </row>
    <row r="2519" spans="1:13" s="49" customFormat="1" ht="14.25">
      <c r="A2519" s="1"/>
      <c r="B2519"/>
      <c r="C2519"/>
      <c r="D2519"/>
      <c r="E2519" s="1"/>
      <c r="F2519" s="1"/>
      <c r="G2519" s="1"/>
      <c r="H2519" s="1"/>
      <c r="I2519" s="2"/>
      <c r="J2519" s="1"/>
      <c r="K2519"/>
      <c r="L2519"/>
      <c r="M2519"/>
    </row>
    <row r="2520" spans="1:13" s="49" customFormat="1" ht="14.25">
      <c r="A2520" s="1"/>
      <c r="B2520"/>
      <c r="C2520"/>
      <c r="D2520"/>
      <c r="E2520" s="1"/>
      <c r="F2520" s="1"/>
      <c r="G2520" s="1"/>
      <c r="H2520" s="1"/>
      <c r="I2520" s="2"/>
      <c r="J2520" s="1"/>
      <c r="K2520"/>
      <c r="L2520"/>
      <c r="M2520"/>
    </row>
    <row r="2521" spans="1:13" s="49" customFormat="1" ht="14.25">
      <c r="A2521" s="1"/>
      <c r="B2521"/>
      <c r="C2521"/>
      <c r="D2521"/>
      <c r="E2521" s="1"/>
      <c r="F2521" s="1"/>
      <c r="G2521" s="1"/>
      <c r="H2521" s="1"/>
      <c r="I2521" s="2"/>
      <c r="J2521" s="1"/>
      <c r="K2521"/>
      <c r="L2521"/>
      <c r="M2521"/>
    </row>
    <row r="2522" spans="1:13" s="49" customFormat="1" ht="14.25">
      <c r="A2522" s="1"/>
      <c r="B2522"/>
      <c r="C2522"/>
      <c r="D2522"/>
      <c r="E2522" s="1"/>
      <c r="F2522" s="1"/>
      <c r="G2522" s="1"/>
      <c r="H2522" s="1"/>
      <c r="I2522" s="2"/>
      <c r="J2522" s="1"/>
      <c r="K2522"/>
      <c r="L2522"/>
      <c r="M2522"/>
    </row>
    <row r="2523" spans="1:13" s="49" customFormat="1" ht="14.25">
      <c r="A2523" s="1"/>
      <c r="B2523"/>
      <c r="C2523"/>
      <c r="D2523"/>
      <c r="E2523" s="1"/>
      <c r="F2523" s="1"/>
      <c r="G2523" s="1"/>
      <c r="H2523" s="1"/>
      <c r="I2523" s="2"/>
      <c r="J2523" s="1"/>
      <c r="K2523"/>
      <c r="L2523"/>
      <c r="M2523"/>
    </row>
    <row r="2524" spans="1:13" s="49" customFormat="1" ht="14.25">
      <c r="A2524" s="1"/>
      <c r="B2524"/>
      <c r="C2524"/>
      <c r="D2524"/>
      <c r="E2524" s="1"/>
      <c r="F2524" s="1"/>
      <c r="G2524" s="1"/>
      <c r="H2524" s="1"/>
      <c r="I2524" s="2"/>
      <c r="J2524" s="1"/>
      <c r="K2524"/>
      <c r="L2524"/>
      <c r="M2524"/>
    </row>
    <row r="2525" spans="1:13" s="49" customFormat="1" ht="14.25">
      <c r="A2525" s="1"/>
      <c r="B2525"/>
      <c r="C2525"/>
      <c r="D2525"/>
      <c r="E2525" s="1"/>
      <c r="F2525" s="1"/>
      <c r="G2525" s="1"/>
      <c r="H2525" s="1"/>
      <c r="I2525" s="2"/>
      <c r="J2525" s="1"/>
      <c r="K2525"/>
      <c r="L2525"/>
      <c r="M2525"/>
    </row>
    <row r="2526" spans="1:13" s="49" customFormat="1" ht="14.25">
      <c r="A2526" s="1"/>
      <c r="B2526"/>
      <c r="C2526"/>
      <c r="D2526"/>
      <c r="E2526" s="1"/>
      <c r="F2526" s="1"/>
      <c r="G2526" s="1"/>
      <c r="H2526" s="1"/>
      <c r="I2526" s="2"/>
      <c r="J2526" s="1"/>
      <c r="K2526"/>
      <c r="L2526"/>
      <c r="M2526"/>
    </row>
    <row r="2527" spans="1:13" s="49" customFormat="1" ht="14.25">
      <c r="A2527" s="1"/>
      <c r="B2527"/>
      <c r="C2527"/>
      <c r="D2527"/>
      <c r="E2527" s="1"/>
      <c r="F2527" s="1"/>
      <c r="G2527" s="1"/>
      <c r="H2527" s="1"/>
      <c r="I2527" s="2"/>
      <c r="J2527" s="1"/>
      <c r="K2527"/>
      <c r="L2527"/>
      <c r="M2527"/>
    </row>
    <row r="2528" spans="1:13" s="49" customFormat="1" ht="14.25">
      <c r="A2528" s="1"/>
      <c r="B2528"/>
      <c r="C2528"/>
      <c r="D2528"/>
      <c r="E2528" s="1"/>
      <c r="F2528" s="1"/>
      <c r="G2528" s="1"/>
      <c r="H2528" s="1"/>
      <c r="I2528" s="2"/>
      <c r="J2528" s="1"/>
      <c r="K2528"/>
      <c r="L2528"/>
      <c r="M2528"/>
    </row>
    <row r="2529" spans="1:13" s="49" customFormat="1" ht="14.25">
      <c r="A2529" s="1"/>
      <c r="B2529"/>
      <c r="C2529"/>
      <c r="D2529"/>
      <c r="E2529" s="1"/>
      <c r="F2529" s="1"/>
      <c r="G2529" s="1"/>
      <c r="H2529" s="1"/>
      <c r="I2529" s="2"/>
      <c r="J2529" s="1"/>
      <c r="K2529"/>
      <c r="L2529"/>
      <c r="M2529"/>
    </row>
    <row r="2530" spans="1:13" s="49" customFormat="1" ht="14.25">
      <c r="A2530" s="1"/>
      <c r="B2530"/>
      <c r="C2530"/>
      <c r="D2530"/>
      <c r="E2530" s="1"/>
      <c r="F2530" s="1"/>
      <c r="G2530" s="1"/>
      <c r="H2530" s="1"/>
      <c r="I2530" s="2"/>
      <c r="J2530" s="1"/>
      <c r="K2530"/>
      <c r="L2530"/>
      <c r="M2530"/>
    </row>
    <row r="2531" spans="1:13" s="49" customFormat="1" ht="14.25">
      <c r="A2531" s="1"/>
      <c r="B2531"/>
      <c r="C2531"/>
      <c r="D2531"/>
      <c r="E2531" s="1"/>
      <c r="F2531" s="1"/>
      <c r="G2531" s="1"/>
      <c r="H2531" s="1"/>
      <c r="I2531" s="2"/>
      <c r="J2531" s="1"/>
      <c r="K2531"/>
      <c r="L2531"/>
      <c r="M2531"/>
    </row>
    <row r="2532" spans="1:13" s="49" customFormat="1" ht="14.25">
      <c r="A2532" s="1"/>
      <c r="B2532"/>
      <c r="C2532"/>
      <c r="D2532"/>
      <c r="E2532" s="1"/>
      <c r="F2532" s="1"/>
      <c r="G2532" s="1"/>
      <c r="H2532" s="1"/>
      <c r="I2532" s="2"/>
      <c r="J2532" s="1"/>
      <c r="K2532"/>
      <c r="L2532"/>
      <c r="M2532"/>
    </row>
    <row r="2533" spans="1:13" s="49" customFormat="1" ht="14.25">
      <c r="A2533" s="1"/>
      <c r="B2533"/>
      <c r="C2533"/>
      <c r="D2533"/>
      <c r="E2533" s="1"/>
      <c r="F2533" s="1"/>
      <c r="G2533" s="1"/>
      <c r="H2533" s="1"/>
      <c r="I2533" s="2"/>
      <c r="J2533" s="1"/>
      <c r="K2533"/>
      <c r="L2533"/>
      <c r="M2533"/>
    </row>
    <row r="2534" spans="1:13" s="49" customFormat="1" ht="14.25">
      <c r="A2534" s="1"/>
      <c r="B2534"/>
      <c r="C2534"/>
      <c r="D2534"/>
      <c r="E2534" s="1"/>
      <c r="F2534" s="1"/>
      <c r="G2534" s="1"/>
      <c r="H2534" s="1"/>
      <c r="I2534" s="2"/>
      <c r="J2534" s="1"/>
      <c r="K2534"/>
      <c r="L2534"/>
      <c r="M2534"/>
    </row>
    <row r="2535" spans="1:13" s="49" customFormat="1" ht="14.25">
      <c r="A2535" s="1"/>
      <c r="B2535"/>
      <c r="C2535"/>
      <c r="D2535"/>
      <c r="E2535" s="1"/>
      <c r="F2535" s="1"/>
      <c r="G2535" s="1"/>
      <c r="H2535" s="1"/>
      <c r="I2535" s="2"/>
      <c r="J2535" s="1"/>
      <c r="K2535"/>
      <c r="L2535"/>
      <c r="M2535"/>
    </row>
    <row r="2536" spans="1:13" s="49" customFormat="1" ht="14.25">
      <c r="A2536" s="1"/>
      <c r="B2536"/>
      <c r="C2536"/>
      <c r="D2536"/>
      <c r="E2536" s="1"/>
      <c r="F2536" s="1"/>
      <c r="G2536" s="1"/>
      <c r="H2536" s="1"/>
      <c r="I2536" s="2"/>
      <c r="J2536" s="1"/>
      <c r="K2536"/>
      <c r="L2536"/>
      <c r="M2536"/>
    </row>
    <row r="2537" spans="1:13" s="49" customFormat="1" ht="14.25">
      <c r="A2537" s="1"/>
      <c r="B2537"/>
      <c r="C2537"/>
      <c r="D2537"/>
      <c r="E2537" s="1"/>
      <c r="F2537" s="1"/>
      <c r="G2537" s="1"/>
      <c r="H2537" s="1"/>
      <c r="I2537" s="2"/>
      <c r="J2537" s="1"/>
      <c r="K2537"/>
      <c r="L2537"/>
      <c r="M2537"/>
    </row>
    <row r="2538" spans="1:13" s="49" customFormat="1" ht="14.25">
      <c r="A2538" s="1"/>
      <c r="B2538"/>
      <c r="C2538"/>
      <c r="D2538"/>
      <c r="E2538" s="1"/>
      <c r="F2538" s="1"/>
      <c r="G2538" s="1"/>
      <c r="H2538" s="1"/>
      <c r="I2538" s="2"/>
      <c r="J2538" s="1"/>
      <c r="K2538"/>
      <c r="L2538"/>
      <c r="M2538"/>
    </row>
    <row r="2539" spans="1:13" s="49" customFormat="1" ht="14.25">
      <c r="A2539" s="1"/>
      <c r="B2539"/>
      <c r="C2539"/>
      <c r="D2539"/>
      <c r="E2539" s="1"/>
      <c r="F2539" s="1"/>
      <c r="G2539" s="1"/>
      <c r="H2539" s="1"/>
      <c r="I2539" s="2"/>
      <c r="J2539" s="1"/>
      <c r="K2539"/>
      <c r="L2539"/>
      <c r="M2539"/>
    </row>
    <row r="2540" spans="1:13" s="49" customFormat="1" ht="18" customHeight="1">
      <c r="A2540" s="1"/>
      <c r="B2540"/>
      <c r="C2540"/>
      <c r="D2540"/>
      <c r="E2540" s="1"/>
      <c r="F2540" s="1"/>
      <c r="G2540" s="1"/>
      <c r="H2540" s="1"/>
      <c r="I2540" s="2"/>
      <c r="J2540" s="1"/>
      <c r="K2540"/>
      <c r="L2540"/>
      <c r="M2540"/>
    </row>
    <row r="2541" spans="1:13" s="49" customFormat="1" ht="18" customHeight="1">
      <c r="A2541" s="1"/>
      <c r="B2541"/>
      <c r="C2541"/>
      <c r="D2541"/>
      <c r="E2541" s="1"/>
      <c r="F2541" s="1"/>
      <c r="G2541" s="1"/>
      <c r="H2541" s="1"/>
      <c r="I2541" s="2"/>
      <c r="J2541" s="1"/>
      <c r="K2541"/>
      <c r="L2541"/>
      <c r="M2541"/>
    </row>
    <row r="2542" spans="1:13" s="49" customFormat="1" ht="18" customHeight="1">
      <c r="A2542" s="1"/>
      <c r="B2542"/>
      <c r="C2542"/>
      <c r="D2542"/>
      <c r="E2542" s="1"/>
      <c r="F2542" s="1"/>
      <c r="G2542" s="1"/>
      <c r="H2542" s="1"/>
      <c r="I2542" s="2"/>
      <c r="J2542" s="1"/>
      <c r="K2542"/>
      <c r="L2542"/>
      <c r="M2542"/>
    </row>
    <row r="2543" spans="1:13" s="49" customFormat="1" ht="18" customHeight="1">
      <c r="A2543" s="1"/>
      <c r="B2543"/>
      <c r="C2543"/>
      <c r="D2543"/>
      <c r="E2543" s="1"/>
      <c r="F2543" s="1"/>
      <c r="G2543" s="1"/>
      <c r="H2543" s="1"/>
      <c r="I2543" s="2"/>
      <c r="J2543" s="1"/>
      <c r="K2543"/>
      <c r="L2543"/>
      <c r="M2543"/>
    </row>
    <row r="2544" spans="1:13" s="49" customFormat="1" ht="18" customHeight="1">
      <c r="A2544" s="1"/>
      <c r="B2544"/>
      <c r="C2544"/>
      <c r="D2544"/>
      <c r="E2544" s="1"/>
      <c r="F2544" s="1"/>
      <c r="G2544" s="1"/>
      <c r="H2544" s="1"/>
      <c r="I2544" s="2"/>
      <c r="J2544" s="1"/>
      <c r="K2544"/>
      <c r="L2544"/>
      <c r="M2544"/>
    </row>
    <row r="2545" spans="1:13" s="49" customFormat="1" ht="18" customHeight="1">
      <c r="A2545" s="1"/>
      <c r="B2545"/>
      <c r="C2545"/>
      <c r="D2545"/>
      <c r="E2545" s="1"/>
      <c r="F2545" s="1"/>
      <c r="G2545" s="1"/>
      <c r="H2545" s="1"/>
      <c r="I2545" s="2"/>
      <c r="J2545" s="1"/>
      <c r="K2545"/>
      <c r="L2545"/>
      <c r="M2545"/>
    </row>
    <row r="2546" spans="1:13" s="49" customFormat="1" ht="18" customHeight="1">
      <c r="A2546" s="1"/>
      <c r="B2546"/>
      <c r="C2546"/>
      <c r="D2546"/>
      <c r="E2546" s="1"/>
      <c r="F2546" s="1"/>
      <c r="G2546" s="1"/>
      <c r="H2546" s="1"/>
      <c r="I2546" s="2"/>
      <c r="J2546" s="1"/>
      <c r="K2546"/>
      <c r="L2546"/>
      <c r="M2546"/>
    </row>
    <row r="2547" spans="1:13" s="49" customFormat="1" ht="18" customHeight="1">
      <c r="A2547" s="1"/>
      <c r="B2547"/>
      <c r="C2547"/>
      <c r="D2547"/>
      <c r="E2547" s="1"/>
      <c r="F2547" s="1"/>
      <c r="G2547" s="1"/>
      <c r="H2547" s="1"/>
      <c r="I2547" s="2"/>
      <c r="J2547" s="1"/>
      <c r="K2547"/>
      <c r="L2547"/>
      <c r="M2547"/>
    </row>
    <row r="2548" spans="1:13" s="49" customFormat="1" ht="18" customHeight="1">
      <c r="A2548" s="1"/>
      <c r="B2548"/>
      <c r="C2548"/>
      <c r="D2548"/>
      <c r="E2548" s="1"/>
      <c r="F2548" s="1"/>
      <c r="G2548" s="1"/>
      <c r="H2548" s="1"/>
      <c r="I2548" s="2"/>
      <c r="J2548" s="1"/>
      <c r="K2548"/>
      <c r="L2548"/>
      <c r="M2548"/>
    </row>
    <row r="2549" spans="1:13" s="49" customFormat="1" ht="18" customHeight="1">
      <c r="A2549" s="1"/>
      <c r="B2549"/>
      <c r="C2549"/>
      <c r="D2549"/>
      <c r="E2549" s="1"/>
      <c r="F2549" s="1"/>
      <c r="G2549" s="1"/>
      <c r="H2549" s="1"/>
      <c r="I2549" s="2"/>
      <c r="J2549" s="1"/>
      <c r="K2549"/>
      <c r="L2549"/>
      <c r="M2549"/>
    </row>
    <row r="2550" spans="1:13" s="49" customFormat="1" ht="18" customHeight="1">
      <c r="A2550" s="1"/>
      <c r="B2550"/>
      <c r="C2550"/>
      <c r="D2550"/>
      <c r="E2550" s="1"/>
      <c r="F2550" s="1"/>
      <c r="G2550" s="1"/>
      <c r="H2550" s="1"/>
      <c r="I2550" s="2"/>
      <c r="J2550" s="1"/>
      <c r="K2550"/>
      <c r="L2550"/>
      <c r="M2550"/>
    </row>
    <row r="2551" spans="1:13" s="49" customFormat="1" ht="18" customHeight="1">
      <c r="A2551" s="1"/>
      <c r="B2551"/>
      <c r="C2551"/>
      <c r="D2551"/>
      <c r="E2551" s="1"/>
      <c r="F2551" s="1"/>
      <c r="G2551" s="1"/>
      <c r="H2551" s="1"/>
      <c r="I2551" s="2"/>
      <c r="J2551" s="1"/>
      <c r="K2551"/>
      <c r="L2551"/>
      <c r="M2551"/>
    </row>
    <row r="2552" spans="1:13" s="49" customFormat="1" ht="18" customHeight="1">
      <c r="A2552" s="1"/>
      <c r="B2552"/>
      <c r="C2552"/>
      <c r="D2552"/>
      <c r="E2552" s="1"/>
      <c r="F2552" s="1"/>
      <c r="G2552" s="1"/>
      <c r="H2552" s="1"/>
      <c r="I2552" s="2"/>
      <c r="J2552" s="1"/>
      <c r="K2552"/>
      <c r="L2552"/>
      <c r="M2552"/>
    </row>
    <row r="2553" spans="1:13" s="49" customFormat="1" ht="18" customHeight="1">
      <c r="A2553" s="1"/>
      <c r="B2553"/>
      <c r="C2553"/>
      <c r="D2553"/>
      <c r="E2553" s="1"/>
      <c r="F2553" s="1"/>
      <c r="G2553" s="1"/>
      <c r="H2553" s="1"/>
      <c r="I2553" s="2"/>
      <c r="J2553" s="1"/>
      <c r="K2553"/>
      <c r="L2553"/>
      <c r="M2553"/>
    </row>
    <row r="2554" spans="1:13" s="49" customFormat="1" ht="18" customHeight="1">
      <c r="A2554" s="1"/>
      <c r="B2554"/>
      <c r="C2554"/>
      <c r="D2554"/>
      <c r="E2554" s="1"/>
      <c r="F2554" s="1"/>
      <c r="G2554" s="1"/>
      <c r="H2554" s="1"/>
      <c r="I2554" s="2"/>
      <c r="J2554" s="1"/>
      <c r="K2554"/>
      <c r="L2554"/>
      <c r="M2554"/>
    </row>
    <row r="2555" spans="1:13" s="49" customFormat="1" ht="18" customHeight="1">
      <c r="A2555" s="1"/>
      <c r="B2555"/>
      <c r="C2555"/>
      <c r="D2555"/>
      <c r="E2555" s="1"/>
      <c r="F2555" s="1"/>
      <c r="G2555" s="1"/>
      <c r="H2555" s="1"/>
      <c r="I2555" s="2"/>
      <c r="J2555" s="1"/>
      <c r="K2555"/>
      <c r="L2555"/>
      <c r="M2555"/>
    </row>
    <row r="2556" spans="1:13" s="49" customFormat="1" ht="18" customHeight="1">
      <c r="A2556" s="1"/>
      <c r="B2556"/>
      <c r="C2556"/>
      <c r="D2556"/>
      <c r="E2556" s="1"/>
      <c r="F2556" s="1"/>
      <c r="G2556" s="1"/>
      <c r="H2556" s="1"/>
      <c r="I2556" s="2"/>
      <c r="J2556" s="1"/>
      <c r="K2556"/>
      <c r="L2556"/>
      <c r="M2556"/>
    </row>
    <row r="2557" spans="1:13" s="49" customFormat="1" ht="18" customHeight="1">
      <c r="A2557" s="1"/>
      <c r="B2557"/>
      <c r="C2557"/>
      <c r="D2557"/>
      <c r="E2557" s="1"/>
      <c r="F2557" s="1"/>
      <c r="G2557" s="1"/>
      <c r="H2557" s="1"/>
      <c r="I2557" s="2"/>
      <c r="J2557" s="1"/>
      <c r="K2557"/>
      <c r="L2557"/>
      <c r="M2557"/>
    </row>
    <row r="2558" spans="1:13" s="49" customFormat="1" ht="18" customHeight="1">
      <c r="A2558" s="1"/>
      <c r="B2558"/>
      <c r="C2558"/>
      <c r="D2558"/>
      <c r="E2558" s="1"/>
      <c r="F2558" s="1"/>
      <c r="G2558" s="1"/>
      <c r="H2558" s="1"/>
      <c r="I2558" s="2"/>
      <c r="J2558" s="1"/>
      <c r="K2558"/>
      <c r="L2558"/>
      <c r="M2558"/>
    </row>
    <row r="2559" spans="1:13" s="49" customFormat="1" ht="18" customHeight="1">
      <c r="A2559" s="1"/>
      <c r="B2559"/>
      <c r="C2559"/>
      <c r="D2559"/>
      <c r="E2559" s="1"/>
      <c r="F2559" s="1"/>
      <c r="G2559" s="1"/>
      <c r="H2559" s="1"/>
      <c r="I2559" s="2"/>
      <c r="J2559" s="1"/>
      <c r="K2559"/>
      <c r="L2559"/>
      <c r="M2559"/>
    </row>
    <row r="2560" spans="1:13" s="49" customFormat="1" ht="18" customHeight="1">
      <c r="A2560" s="1"/>
      <c r="B2560"/>
      <c r="C2560"/>
      <c r="D2560"/>
      <c r="E2560" s="1"/>
      <c r="F2560" s="1"/>
      <c r="G2560" s="1"/>
      <c r="H2560" s="1"/>
      <c r="I2560" s="2"/>
      <c r="J2560" s="1"/>
      <c r="K2560"/>
      <c r="L2560"/>
      <c r="M2560"/>
    </row>
    <row r="2561" spans="1:13" s="49" customFormat="1" ht="18" customHeight="1">
      <c r="A2561" s="1"/>
      <c r="B2561"/>
      <c r="C2561"/>
      <c r="D2561"/>
      <c r="E2561" s="1"/>
      <c r="F2561" s="1"/>
      <c r="G2561" s="1"/>
      <c r="H2561" s="1"/>
      <c r="I2561" s="2"/>
      <c r="J2561" s="1"/>
      <c r="K2561"/>
      <c r="L2561"/>
      <c r="M2561"/>
    </row>
    <row r="2562" spans="1:13" s="49" customFormat="1" ht="18" customHeight="1">
      <c r="A2562" s="1"/>
      <c r="B2562"/>
      <c r="C2562"/>
      <c r="D2562"/>
      <c r="E2562" s="1"/>
      <c r="F2562" s="1"/>
      <c r="G2562" s="1"/>
      <c r="H2562" s="1"/>
      <c r="I2562" s="2"/>
      <c r="J2562" s="1"/>
      <c r="K2562"/>
      <c r="L2562"/>
      <c r="M2562"/>
    </row>
    <row r="2563" spans="1:13" s="49" customFormat="1" ht="18" customHeight="1">
      <c r="A2563" s="1"/>
      <c r="B2563"/>
      <c r="C2563"/>
      <c r="D2563"/>
      <c r="E2563" s="1"/>
      <c r="F2563" s="1"/>
      <c r="G2563" s="1"/>
      <c r="H2563" s="1"/>
      <c r="I2563" s="2"/>
      <c r="J2563" s="1"/>
      <c r="K2563"/>
      <c r="L2563"/>
      <c r="M2563"/>
    </row>
    <row r="2564" spans="1:13" s="49" customFormat="1" ht="18" customHeight="1">
      <c r="A2564" s="1"/>
      <c r="B2564"/>
      <c r="C2564"/>
      <c r="D2564"/>
      <c r="E2564" s="1"/>
      <c r="F2564" s="1"/>
      <c r="G2564" s="1"/>
      <c r="H2564" s="1"/>
      <c r="I2564" s="2"/>
      <c r="J2564" s="1"/>
      <c r="K2564"/>
      <c r="L2564"/>
      <c r="M2564"/>
    </row>
    <row r="2565" spans="1:13" s="49" customFormat="1" ht="18" customHeight="1">
      <c r="A2565" s="1"/>
      <c r="B2565"/>
      <c r="C2565"/>
      <c r="D2565"/>
      <c r="E2565" s="1"/>
      <c r="F2565" s="1"/>
      <c r="G2565" s="1"/>
      <c r="H2565" s="1"/>
      <c r="I2565" s="2"/>
      <c r="J2565" s="1"/>
      <c r="K2565"/>
      <c r="L2565"/>
      <c r="M2565"/>
    </row>
    <row r="2566" spans="1:13" s="49" customFormat="1" ht="18" customHeight="1">
      <c r="A2566" s="1"/>
      <c r="B2566"/>
      <c r="C2566"/>
      <c r="D2566"/>
      <c r="E2566" s="1"/>
      <c r="F2566" s="1"/>
      <c r="G2566" s="1"/>
      <c r="H2566" s="1"/>
      <c r="I2566" s="2"/>
      <c r="J2566" s="1"/>
      <c r="K2566"/>
      <c r="L2566"/>
      <c r="M2566"/>
    </row>
    <row r="2567" spans="1:13" s="49" customFormat="1" ht="18" customHeight="1">
      <c r="A2567" s="1"/>
      <c r="B2567"/>
      <c r="C2567"/>
      <c r="D2567"/>
      <c r="E2567" s="1"/>
      <c r="F2567" s="1"/>
      <c r="G2567" s="1"/>
      <c r="H2567" s="1"/>
      <c r="I2567" s="2"/>
      <c r="J2567" s="1"/>
      <c r="K2567"/>
      <c r="L2567"/>
      <c r="M2567"/>
    </row>
    <row r="2568" spans="1:13" s="49" customFormat="1" ht="18" customHeight="1">
      <c r="A2568" s="1"/>
      <c r="B2568"/>
      <c r="C2568"/>
      <c r="D2568"/>
      <c r="E2568" s="1"/>
      <c r="F2568" s="1"/>
      <c r="G2568" s="1"/>
      <c r="H2568" s="1"/>
      <c r="I2568" s="2"/>
      <c r="J2568" s="1"/>
      <c r="K2568"/>
      <c r="L2568"/>
      <c r="M2568"/>
    </row>
    <row r="2569" spans="1:13" s="49" customFormat="1" ht="18" customHeight="1">
      <c r="A2569" s="1"/>
      <c r="B2569"/>
      <c r="C2569"/>
      <c r="D2569"/>
      <c r="E2569" s="1"/>
      <c r="F2569" s="1"/>
      <c r="G2569" s="1"/>
      <c r="H2569" s="1"/>
      <c r="I2569" s="2"/>
      <c r="J2569" s="1"/>
      <c r="K2569"/>
      <c r="L2569"/>
      <c r="M2569"/>
    </row>
    <row r="2570" spans="1:13" s="49" customFormat="1" ht="18" customHeight="1">
      <c r="A2570" s="1"/>
      <c r="B2570"/>
      <c r="C2570"/>
      <c r="D2570"/>
      <c r="E2570" s="1"/>
      <c r="F2570" s="1"/>
      <c r="G2570" s="1"/>
      <c r="H2570" s="1"/>
      <c r="I2570" s="2"/>
      <c r="J2570" s="1"/>
      <c r="K2570"/>
      <c r="L2570"/>
      <c r="M2570"/>
    </row>
    <row r="2571" spans="1:13" s="49" customFormat="1" ht="18" customHeight="1">
      <c r="A2571" s="1"/>
      <c r="B2571"/>
      <c r="C2571"/>
      <c r="D2571"/>
      <c r="E2571" s="1"/>
      <c r="F2571" s="1"/>
      <c r="G2571" s="1"/>
      <c r="H2571" s="1"/>
      <c r="I2571" s="2"/>
      <c r="J2571" s="1"/>
      <c r="K2571"/>
      <c r="L2571"/>
      <c r="M2571"/>
    </row>
    <row r="2572" spans="1:13" s="49" customFormat="1" ht="18" customHeight="1">
      <c r="A2572" s="1"/>
      <c r="B2572"/>
      <c r="C2572"/>
      <c r="D2572"/>
      <c r="E2572" s="1"/>
      <c r="F2572" s="1"/>
      <c r="G2572" s="1"/>
      <c r="H2572" s="1"/>
      <c r="I2572" s="2"/>
      <c r="J2572" s="1"/>
      <c r="K2572"/>
      <c r="L2572"/>
      <c r="M2572"/>
    </row>
    <row r="2573" spans="1:13" s="49" customFormat="1" ht="18" customHeight="1">
      <c r="A2573" s="1"/>
      <c r="B2573"/>
      <c r="C2573"/>
      <c r="D2573"/>
      <c r="E2573" s="1"/>
      <c r="F2573" s="1"/>
      <c r="G2573" s="1"/>
      <c r="H2573" s="1"/>
      <c r="I2573" s="2"/>
      <c r="J2573" s="1"/>
      <c r="K2573"/>
      <c r="L2573"/>
      <c r="M2573"/>
    </row>
    <row r="2574" spans="1:13" s="49" customFormat="1" ht="18" customHeight="1">
      <c r="A2574" s="1"/>
      <c r="B2574"/>
      <c r="C2574"/>
      <c r="D2574"/>
      <c r="E2574" s="1"/>
      <c r="F2574" s="1"/>
      <c r="G2574" s="1"/>
      <c r="H2574" s="1"/>
      <c r="I2574" s="2"/>
      <c r="J2574" s="1"/>
      <c r="K2574"/>
      <c r="L2574"/>
      <c r="M2574"/>
    </row>
    <row r="2575" spans="1:13" s="49" customFormat="1" ht="18" customHeight="1">
      <c r="A2575" s="1"/>
      <c r="B2575"/>
      <c r="C2575"/>
      <c r="D2575"/>
      <c r="E2575" s="1"/>
      <c r="F2575" s="1"/>
      <c r="G2575" s="1"/>
      <c r="H2575" s="1"/>
      <c r="I2575" s="2"/>
      <c r="J2575" s="1"/>
      <c r="K2575"/>
      <c r="L2575"/>
      <c r="M2575"/>
    </row>
    <row r="2576" spans="1:13" s="49" customFormat="1" ht="18" customHeight="1">
      <c r="A2576" s="1"/>
      <c r="B2576"/>
      <c r="C2576"/>
      <c r="D2576"/>
      <c r="E2576" s="1"/>
      <c r="F2576" s="1"/>
      <c r="G2576" s="1"/>
      <c r="H2576" s="1"/>
      <c r="I2576" s="2"/>
      <c r="J2576" s="1"/>
      <c r="K2576"/>
      <c r="L2576"/>
      <c r="M2576"/>
    </row>
    <row r="2577" spans="1:13" s="49" customFormat="1" ht="18" customHeight="1">
      <c r="A2577" s="1"/>
      <c r="B2577"/>
      <c r="C2577"/>
      <c r="D2577"/>
      <c r="E2577" s="1"/>
      <c r="F2577" s="1"/>
      <c r="G2577" s="1"/>
      <c r="H2577" s="1"/>
      <c r="I2577" s="2"/>
      <c r="J2577" s="1"/>
      <c r="K2577"/>
      <c r="L2577"/>
      <c r="M2577"/>
    </row>
    <row r="2578" spans="1:13" s="49" customFormat="1" ht="18" customHeight="1">
      <c r="A2578" s="1"/>
      <c r="B2578"/>
      <c r="C2578"/>
      <c r="D2578"/>
      <c r="E2578" s="1"/>
      <c r="F2578" s="1"/>
      <c r="G2578" s="1"/>
      <c r="H2578" s="1"/>
      <c r="I2578" s="2"/>
      <c r="J2578" s="1"/>
      <c r="K2578"/>
      <c r="L2578"/>
      <c r="M2578"/>
    </row>
    <row r="2579" spans="1:13" s="49" customFormat="1" ht="18" customHeight="1">
      <c r="A2579" s="1"/>
      <c r="B2579"/>
      <c r="C2579"/>
      <c r="D2579"/>
      <c r="E2579" s="1"/>
      <c r="F2579" s="1"/>
      <c r="G2579" s="1"/>
      <c r="H2579" s="1"/>
      <c r="I2579" s="2"/>
      <c r="J2579" s="1"/>
      <c r="K2579"/>
      <c r="L2579"/>
      <c r="M2579"/>
    </row>
    <row r="2580" spans="1:13" s="49" customFormat="1" ht="18" customHeight="1">
      <c r="A2580" s="1"/>
      <c r="B2580"/>
      <c r="C2580"/>
      <c r="D2580"/>
      <c r="E2580" s="1"/>
      <c r="F2580" s="1"/>
      <c r="G2580" s="1"/>
      <c r="H2580" s="1"/>
      <c r="I2580" s="2"/>
      <c r="J2580" s="1"/>
      <c r="K2580"/>
      <c r="L2580"/>
      <c r="M2580"/>
    </row>
    <row r="2581" spans="1:13" s="49" customFormat="1" ht="18" customHeight="1">
      <c r="A2581" s="1"/>
      <c r="B2581"/>
      <c r="C2581"/>
      <c r="D2581"/>
      <c r="E2581" s="1"/>
      <c r="F2581" s="1"/>
      <c r="G2581" s="1"/>
      <c r="H2581" s="1"/>
      <c r="I2581" s="2"/>
      <c r="J2581" s="1"/>
      <c r="K2581"/>
      <c r="L2581"/>
      <c r="M2581"/>
    </row>
    <row r="2582" spans="1:13" s="49" customFormat="1" ht="18" customHeight="1">
      <c r="A2582" s="1"/>
      <c r="B2582"/>
      <c r="C2582"/>
      <c r="D2582"/>
      <c r="E2582" s="1"/>
      <c r="F2582" s="1"/>
      <c r="G2582" s="1"/>
      <c r="H2582" s="1"/>
      <c r="I2582" s="2"/>
      <c r="J2582" s="1"/>
      <c r="K2582"/>
      <c r="L2582"/>
      <c r="M2582"/>
    </row>
    <row r="2583" spans="1:13" s="49" customFormat="1" ht="18" customHeight="1">
      <c r="A2583" s="1"/>
      <c r="B2583"/>
      <c r="C2583"/>
      <c r="D2583"/>
      <c r="E2583" s="1"/>
      <c r="F2583" s="1"/>
      <c r="G2583" s="1"/>
      <c r="H2583" s="1"/>
      <c r="I2583" s="2"/>
      <c r="J2583" s="1"/>
      <c r="K2583"/>
      <c r="L2583"/>
      <c r="M2583"/>
    </row>
    <row r="2584" spans="1:13" s="49" customFormat="1" ht="18" customHeight="1">
      <c r="A2584" s="1"/>
      <c r="B2584"/>
      <c r="C2584"/>
      <c r="D2584"/>
      <c r="E2584" s="1"/>
      <c r="F2584" s="1"/>
      <c r="G2584" s="1"/>
      <c r="H2584" s="1"/>
      <c r="I2584" s="2"/>
      <c r="J2584" s="1"/>
      <c r="K2584"/>
      <c r="L2584"/>
      <c r="M2584"/>
    </row>
    <row r="2585" spans="1:13" s="49" customFormat="1" ht="18" customHeight="1">
      <c r="A2585" s="1"/>
      <c r="B2585"/>
      <c r="C2585"/>
      <c r="D2585"/>
      <c r="E2585" s="1"/>
      <c r="F2585" s="1"/>
      <c r="G2585" s="1"/>
      <c r="H2585" s="1"/>
      <c r="I2585" s="2"/>
      <c r="J2585" s="1"/>
      <c r="K2585"/>
      <c r="L2585"/>
      <c r="M2585"/>
    </row>
    <row r="2586" spans="1:13" s="49" customFormat="1" ht="18" customHeight="1">
      <c r="A2586" s="1"/>
      <c r="B2586"/>
      <c r="C2586"/>
      <c r="D2586"/>
      <c r="E2586" s="1"/>
      <c r="F2586" s="1"/>
      <c r="G2586" s="1"/>
      <c r="H2586" s="1"/>
      <c r="I2586" s="2"/>
      <c r="J2586" s="1"/>
      <c r="K2586"/>
      <c r="L2586"/>
      <c r="M2586"/>
    </row>
    <row r="2587" spans="1:13" s="49" customFormat="1" ht="18" customHeight="1">
      <c r="A2587" s="1"/>
      <c r="B2587"/>
      <c r="C2587"/>
      <c r="D2587"/>
      <c r="E2587" s="1"/>
      <c r="F2587" s="1"/>
      <c r="G2587" s="1"/>
      <c r="H2587" s="1"/>
      <c r="I2587" s="2"/>
      <c r="J2587" s="1"/>
      <c r="K2587"/>
      <c r="L2587"/>
      <c r="M2587"/>
    </row>
    <row r="2588" spans="1:13" s="49" customFormat="1" ht="18" customHeight="1">
      <c r="A2588" s="1"/>
      <c r="B2588"/>
      <c r="C2588"/>
      <c r="D2588"/>
      <c r="E2588" s="1"/>
      <c r="F2588" s="1"/>
      <c r="G2588" s="1"/>
      <c r="H2588" s="1"/>
      <c r="I2588" s="2"/>
      <c r="J2588" s="1"/>
      <c r="K2588"/>
      <c r="L2588"/>
      <c r="M2588"/>
    </row>
    <row r="2589" spans="1:13" s="49" customFormat="1" ht="18" customHeight="1">
      <c r="A2589" s="1"/>
      <c r="B2589"/>
      <c r="C2589"/>
      <c r="D2589"/>
      <c r="E2589" s="1"/>
      <c r="F2589" s="1"/>
      <c r="G2589" s="1"/>
      <c r="H2589" s="1"/>
      <c r="I2589" s="2"/>
      <c r="J2589" s="1"/>
      <c r="K2589"/>
      <c r="L2589"/>
      <c r="M2589"/>
    </row>
    <row r="2590" spans="1:13" s="49" customFormat="1" ht="18" customHeight="1">
      <c r="A2590" s="1"/>
      <c r="B2590"/>
      <c r="C2590"/>
      <c r="D2590"/>
      <c r="E2590" s="1"/>
      <c r="F2590" s="1"/>
      <c r="G2590" s="1"/>
      <c r="H2590" s="1"/>
      <c r="I2590" s="2"/>
      <c r="J2590" s="1"/>
      <c r="K2590"/>
      <c r="L2590"/>
      <c r="M2590"/>
    </row>
    <row r="2591" spans="1:13" s="49" customFormat="1" ht="18" customHeight="1">
      <c r="A2591" s="1"/>
      <c r="B2591"/>
      <c r="C2591"/>
      <c r="D2591"/>
      <c r="E2591" s="1"/>
      <c r="F2591" s="1"/>
      <c r="G2591" s="1"/>
      <c r="H2591" s="1"/>
      <c r="I2591" s="2"/>
      <c r="J2591" s="1"/>
      <c r="K2591"/>
      <c r="L2591"/>
      <c r="M2591"/>
    </row>
    <row r="2592" spans="1:13" s="49" customFormat="1" ht="18" customHeight="1">
      <c r="A2592" s="1"/>
      <c r="B2592"/>
      <c r="C2592"/>
      <c r="D2592"/>
      <c r="E2592" s="1"/>
      <c r="F2592" s="1"/>
      <c r="G2592" s="1"/>
      <c r="H2592" s="1"/>
      <c r="I2592" s="2"/>
      <c r="J2592" s="1"/>
      <c r="K2592"/>
      <c r="L2592"/>
      <c r="M2592"/>
    </row>
    <row r="2593" spans="1:13" s="49" customFormat="1" ht="18" customHeight="1">
      <c r="A2593" s="1"/>
      <c r="B2593"/>
      <c r="C2593"/>
      <c r="D2593"/>
      <c r="E2593" s="1"/>
      <c r="F2593" s="1"/>
      <c r="G2593" s="1"/>
      <c r="H2593" s="1"/>
      <c r="I2593" s="2"/>
      <c r="J2593" s="1"/>
      <c r="K2593"/>
      <c r="L2593"/>
      <c r="M2593"/>
    </row>
    <row r="2594" spans="1:13" s="49" customFormat="1" ht="18" customHeight="1">
      <c r="A2594" s="1"/>
      <c r="B2594"/>
      <c r="C2594"/>
      <c r="D2594"/>
      <c r="E2594" s="1"/>
      <c r="F2594" s="1"/>
      <c r="G2594" s="1"/>
      <c r="H2594" s="1"/>
      <c r="I2594" s="2"/>
      <c r="J2594" s="1"/>
      <c r="K2594"/>
      <c r="L2594"/>
      <c r="M2594"/>
    </row>
    <row r="2595" spans="1:13" s="49" customFormat="1" ht="18" customHeight="1">
      <c r="A2595" s="1"/>
      <c r="B2595"/>
      <c r="C2595"/>
      <c r="D2595"/>
      <c r="E2595" s="1"/>
      <c r="F2595" s="1"/>
      <c r="G2595" s="1"/>
      <c r="H2595" s="1"/>
      <c r="I2595" s="2"/>
      <c r="J2595" s="1"/>
      <c r="K2595"/>
      <c r="L2595"/>
      <c r="M2595"/>
    </row>
    <row r="2596" spans="1:13" s="49" customFormat="1" ht="18" customHeight="1">
      <c r="A2596" s="1"/>
      <c r="B2596"/>
      <c r="C2596"/>
      <c r="D2596"/>
      <c r="E2596" s="1"/>
      <c r="F2596" s="1"/>
      <c r="G2596" s="1"/>
      <c r="H2596" s="1"/>
      <c r="I2596" s="2"/>
      <c r="J2596" s="1"/>
      <c r="K2596"/>
      <c r="L2596"/>
      <c r="M2596"/>
    </row>
    <row r="2597" spans="1:13" s="49" customFormat="1" ht="18" customHeight="1">
      <c r="A2597" s="1"/>
      <c r="B2597"/>
      <c r="C2597"/>
      <c r="D2597"/>
      <c r="E2597" s="1"/>
      <c r="F2597" s="1"/>
      <c r="G2597" s="1"/>
      <c r="H2597" s="1"/>
      <c r="I2597" s="2"/>
      <c r="J2597" s="1"/>
      <c r="K2597"/>
      <c r="L2597"/>
      <c r="M2597"/>
    </row>
    <row r="2598" spans="1:13" s="49" customFormat="1" ht="18" customHeight="1">
      <c r="A2598" s="1"/>
      <c r="B2598"/>
      <c r="C2598"/>
      <c r="D2598"/>
      <c r="E2598" s="1"/>
      <c r="F2598" s="1"/>
      <c r="G2598" s="1"/>
      <c r="H2598" s="1"/>
      <c r="I2598" s="2"/>
      <c r="J2598" s="1"/>
      <c r="K2598"/>
      <c r="L2598"/>
      <c r="M2598"/>
    </row>
    <row r="2599" spans="1:13" s="49" customFormat="1" ht="18" customHeight="1">
      <c r="A2599" s="1"/>
      <c r="B2599"/>
      <c r="C2599"/>
      <c r="D2599"/>
      <c r="E2599" s="1"/>
      <c r="F2599" s="1"/>
      <c r="G2599" s="1"/>
      <c r="H2599" s="1"/>
      <c r="I2599" s="2"/>
      <c r="J2599" s="1"/>
      <c r="K2599"/>
      <c r="L2599"/>
      <c r="M2599"/>
    </row>
    <row r="2600" spans="1:13" s="49" customFormat="1" ht="18" customHeight="1">
      <c r="A2600" s="1"/>
      <c r="B2600"/>
      <c r="C2600"/>
      <c r="D2600"/>
      <c r="E2600" s="1"/>
      <c r="F2600" s="1"/>
      <c r="G2600" s="1"/>
      <c r="H2600" s="1"/>
      <c r="I2600" s="2"/>
      <c r="J2600" s="1"/>
      <c r="K2600"/>
      <c r="L2600"/>
      <c r="M2600"/>
    </row>
    <row r="2601" spans="1:13" s="49" customFormat="1" ht="18" customHeight="1">
      <c r="A2601" s="1"/>
      <c r="B2601"/>
      <c r="C2601"/>
      <c r="D2601"/>
      <c r="E2601" s="1"/>
      <c r="F2601" s="1"/>
      <c r="G2601" s="1"/>
      <c r="H2601" s="1"/>
      <c r="I2601" s="2"/>
      <c r="J2601" s="1"/>
      <c r="K2601"/>
      <c r="L2601"/>
      <c r="M2601"/>
    </row>
    <row r="2602" spans="1:13" s="49" customFormat="1" ht="18" customHeight="1">
      <c r="A2602" s="1"/>
      <c r="B2602"/>
      <c r="C2602"/>
      <c r="D2602"/>
      <c r="E2602" s="1"/>
      <c r="F2602" s="1"/>
      <c r="G2602" s="1"/>
      <c r="H2602" s="1"/>
      <c r="I2602" s="2"/>
      <c r="J2602" s="1"/>
      <c r="K2602"/>
      <c r="L2602"/>
      <c r="M2602"/>
    </row>
    <row r="2603" spans="1:13" s="49" customFormat="1" ht="18" customHeight="1">
      <c r="A2603" s="1"/>
      <c r="B2603"/>
      <c r="C2603"/>
      <c r="D2603"/>
      <c r="E2603" s="1"/>
      <c r="F2603" s="1"/>
      <c r="G2603" s="1"/>
      <c r="H2603" s="1"/>
      <c r="I2603" s="2"/>
      <c r="J2603" s="1"/>
      <c r="K2603"/>
      <c r="L2603"/>
      <c r="M2603"/>
    </row>
    <row r="2604" spans="1:13" s="49" customFormat="1" ht="18" customHeight="1">
      <c r="A2604" s="1"/>
      <c r="B2604"/>
      <c r="C2604"/>
      <c r="D2604"/>
      <c r="E2604" s="1"/>
      <c r="F2604" s="1"/>
      <c r="G2604" s="1"/>
      <c r="H2604" s="1"/>
      <c r="I2604" s="2"/>
      <c r="J2604" s="1"/>
      <c r="K2604"/>
      <c r="L2604"/>
      <c r="M2604"/>
    </row>
    <row r="2605" spans="1:13" s="49" customFormat="1" ht="18" customHeight="1">
      <c r="A2605" s="1"/>
      <c r="B2605"/>
      <c r="C2605"/>
      <c r="D2605"/>
      <c r="E2605" s="1"/>
      <c r="F2605" s="1"/>
      <c r="G2605" s="1"/>
      <c r="H2605" s="1"/>
      <c r="I2605" s="2"/>
      <c r="J2605" s="1"/>
      <c r="K2605"/>
      <c r="L2605"/>
      <c r="M2605"/>
    </row>
    <row r="2606" spans="1:13" s="49" customFormat="1" ht="18" customHeight="1">
      <c r="A2606" s="1"/>
      <c r="B2606"/>
      <c r="C2606"/>
      <c r="D2606"/>
      <c r="E2606" s="1"/>
      <c r="F2606" s="1"/>
      <c r="G2606" s="1"/>
      <c r="H2606" s="1"/>
      <c r="I2606" s="2"/>
      <c r="J2606" s="1"/>
      <c r="K2606"/>
      <c r="L2606"/>
      <c r="M2606"/>
    </row>
    <row r="2607" spans="1:13" s="49" customFormat="1" ht="18" customHeight="1">
      <c r="A2607" s="1"/>
      <c r="B2607"/>
      <c r="C2607"/>
      <c r="D2607"/>
      <c r="E2607" s="1"/>
      <c r="F2607" s="1"/>
      <c r="G2607" s="1"/>
      <c r="H2607" s="1"/>
      <c r="I2607" s="2"/>
      <c r="J2607" s="1"/>
      <c r="K2607"/>
      <c r="L2607"/>
      <c r="M2607"/>
    </row>
    <row r="2608" spans="1:13" s="49" customFormat="1" ht="18" customHeight="1">
      <c r="A2608" s="1"/>
      <c r="B2608"/>
      <c r="C2608"/>
      <c r="D2608"/>
      <c r="E2608" s="1"/>
      <c r="F2608" s="1"/>
      <c r="G2608" s="1"/>
      <c r="H2608" s="1"/>
      <c r="I2608" s="2"/>
      <c r="J2608" s="1"/>
      <c r="K2608"/>
      <c r="L2608"/>
      <c r="M2608"/>
    </row>
    <row r="2609" spans="1:13" s="49" customFormat="1" ht="18" customHeight="1">
      <c r="A2609" s="1"/>
      <c r="B2609"/>
      <c r="C2609"/>
      <c r="D2609"/>
      <c r="E2609" s="1"/>
      <c r="F2609" s="1"/>
      <c r="G2609" s="1"/>
      <c r="H2609" s="1"/>
      <c r="I2609" s="2"/>
      <c r="J2609" s="1"/>
      <c r="K2609"/>
      <c r="L2609"/>
      <c r="M2609"/>
    </row>
    <row r="2610" spans="1:13" s="49" customFormat="1" ht="18" customHeight="1">
      <c r="A2610" s="1"/>
      <c r="B2610"/>
      <c r="C2610"/>
      <c r="D2610"/>
      <c r="E2610" s="1"/>
      <c r="F2610" s="1"/>
      <c r="G2610" s="1"/>
      <c r="H2610" s="1"/>
      <c r="I2610" s="2"/>
      <c r="J2610" s="1"/>
      <c r="K2610"/>
      <c r="L2610"/>
      <c r="M2610"/>
    </row>
    <row r="2611" spans="1:13" s="49" customFormat="1" ht="18" customHeight="1">
      <c r="A2611" s="1"/>
      <c r="B2611"/>
      <c r="C2611"/>
      <c r="D2611"/>
      <c r="E2611" s="1"/>
      <c r="F2611" s="1"/>
      <c r="G2611" s="1"/>
      <c r="H2611" s="1"/>
      <c r="I2611" s="2"/>
      <c r="J2611" s="1"/>
      <c r="K2611"/>
      <c r="L2611"/>
      <c r="M2611"/>
    </row>
    <row r="2612" spans="1:13" s="49" customFormat="1" ht="18" customHeight="1">
      <c r="A2612" s="1"/>
      <c r="B2612"/>
      <c r="C2612"/>
      <c r="D2612"/>
      <c r="E2612" s="1"/>
      <c r="F2612" s="1"/>
      <c r="G2612" s="1"/>
      <c r="H2612" s="1"/>
      <c r="I2612" s="2"/>
      <c r="J2612" s="1"/>
      <c r="K2612"/>
      <c r="L2612"/>
      <c r="M2612"/>
    </row>
    <row r="2613" spans="1:13" s="49" customFormat="1" ht="18" customHeight="1">
      <c r="A2613" s="1"/>
      <c r="B2613"/>
      <c r="C2613"/>
      <c r="D2613"/>
      <c r="E2613" s="1"/>
      <c r="F2613" s="1"/>
      <c r="G2613" s="1"/>
      <c r="H2613" s="1"/>
      <c r="I2613" s="2"/>
      <c r="J2613" s="1"/>
      <c r="K2613"/>
      <c r="L2613"/>
      <c r="M2613"/>
    </row>
    <row r="2614" spans="1:13" s="49" customFormat="1" ht="18" customHeight="1">
      <c r="A2614" s="1"/>
      <c r="B2614"/>
      <c r="C2614"/>
      <c r="D2614"/>
      <c r="E2614" s="1"/>
      <c r="F2614" s="1"/>
      <c r="G2614" s="1"/>
      <c r="H2614" s="1"/>
      <c r="I2614" s="2"/>
      <c r="J2614" s="1"/>
      <c r="K2614"/>
      <c r="L2614"/>
      <c r="M2614"/>
    </row>
    <row r="2615" spans="1:13" s="49" customFormat="1" ht="18" customHeight="1">
      <c r="A2615" s="1"/>
      <c r="B2615"/>
      <c r="C2615"/>
      <c r="D2615"/>
      <c r="E2615" s="1"/>
      <c r="F2615" s="1"/>
      <c r="G2615" s="1"/>
      <c r="H2615" s="1"/>
      <c r="I2615" s="2"/>
      <c r="J2615" s="1"/>
      <c r="K2615"/>
      <c r="L2615"/>
      <c r="M2615"/>
    </row>
    <row r="2616" spans="1:13" s="49" customFormat="1" ht="18" customHeight="1">
      <c r="A2616" s="1"/>
      <c r="B2616"/>
      <c r="C2616"/>
      <c r="D2616"/>
      <c r="E2616" s="1"/>
      <c r="F2616" s="1"/>
      <c r="G2616" s="1"/>
      <c r="H2616" s="1"/>
      <c r="I2616" s="2"/>
      <c r="J2616" s="1"/>
      <c r="K2616"/>
      <c r="L2616"/>
      <c r="M2616"/>
    </row>
    <row r="2617" spans="1:13" s="49" customFormat="1" ht="18" customHeight="1">
      <c r="A2617" s="1"/>
      <c r="B2617"/>
      <c r="C2617"/>
      <c r="D2617"/>
      <c r="E2617" s="1"/>
      <c r="F2617" s="1"/>
      <c r="G2617" s="1"/>
      <c r="H2617" s="1"/>
      <c r="I2617" s="2"/>
      <c r="J2617" s="1"/>
      <c r="K2617"/>
      <c r="L2617"/>
      <c r="M2617"/>
    </row>
    <row r="2618" spans="1:13" s="49" customFormat="1" ht="18" customHeight="1">
      <c r="A2618" s="1"/>
      <c r="B2618"/>
      <c r="C2618"/>
      <c r="D2618"/>
      <c r="E2618" s="1"/>
      <c r="F2618" s="1"/>
      <c r="G2618" s="1"/>
      <c r="H2618" s="1"/>
      <c r="I2618" s="2"/>
      <c r="J2618" s="1"/>
      <c r="K2618"/>
      <c r="L2618"/>
      <c r="M2618"/>
    </row>
    <row r="2619" spans="1:13" s="49" customFormat="1" ht="18" customHeight="1">
      <c r="A2619" s="1"/>
      <c r="B2619"/>
      <c r="C2619"/>
      <c r="D2619"/>
      <c r="E2619" s="1"/>
      <c r="F2619" s="1"/>
      <c r="G2619" s="1"/>
      <c r="H2619" s="1"/>
      <c r="I2619" s="2"/>
      <c r="J2619" s="1"/>
      <c r="K2619"/>
      <c r="L2619"/>
      <c r="M2619"/>
    </row>
    <row r="2620" spans="1:13" s="49" customFormat="1" ht="18" customHeight="1">
      <c r="A2620" s="1"/>
      <c r="B2620"/>
      <c r="C2620"/>
      <c r="D2620"/>
      <c r="E2620" s="1"/>
      <c r="F2620" s="1"/>
      <c r="G2620" s="1"/>
      <c r="H2620" s="1"/>
      <c r="I2620" s="2"/>
      <c r="J2620" s="1"/>
      <c r="K2620"/>
      <c r="L2620"/>
      <c r="M2620"/>
    </row>
    <row r="2621" spans="1:13" s="49" customFormat="1" ht="18" customHeight="1">
      <c r="A2621" s="1"/>
      <c r="B2621"/>
      <c r="C2621"/>
      <c r="D2621"/>
      <c r="E2621" s="1"/>
      <c r="F2621" s="1"/>
      <c r="G2621" s="1"/>
      <c r="H2621" s="1"/>
      <c r="I2621" s="2"/>
      <c r="J2621" s="1"/>
      <c r="K2621"/>
      <c r="L2621"/>
      <c r="M2621"/>
    </row>
    <row r="2622" spans="1:13" s="49" customFormat="1" ht="18" customHeight="1">
      <c r="A2622" s="1"/>
      <c r="B2622"/>
      <c r="C2622"/>
      <c r="D2622"/>
      <c r="E2622" s="1"/>
      <c r="F2622" s="1"/>
      <c r="G2622" s="1"/>
      <c r="H2622" s="1"/>
      <c r="I2622" s="2"/>
      <c r="J2622" s="1"/>
      <c r="K2622"/>
      <c r="L2622"/>
      <c r="M2622"/>
    </row>
    <row r="2623" spans="1:13" s="49" customFormat="1" ht="18" customHeight="1">
      <c r="A2623" s="1"/>
      <c r="B2623"/>
      <c r="C2623"/>
      <c r="D2623"/>
      <c r="E2623" s="1"/>
      <c r="F2623" s="1"/>
      <c r="G2623" s="1"/>
      <c r="H2623" s="1"/>
      <c r="I2623" s="2"/>
      <c r="J2623" s="1"/>
      <c r="K2623"/>
      <c r="L2623"/>
      <c r="M2623"/>
    </row>
    <row r="2624" spans="1:13" s="49" customFormat="1" ht="18" customHeight="1">
      <c r="A2624" s="1"/>
      <c r="B2624"/>
      <c r="C2624"/>
      <c r="D2624"/>
      <c r="E2624" s="1"/>
      <c r="F2624" s="1"/>
      <c r="G2624" s="1"/>
      <c r="H2624" s="1"/>
      <c r="I2624" s="2"/>
      <c r="J2624" s="1"/>
      <c r="K2624"/>
      <c r="L2624"/>
      <c r="M2624"/>
    </row>
    <row r="2625" spans="1:13" s="49" customFormat="1" ht="18" customHeight="1">
      <c r="A2625" s="1"/>
      <c r="B2625"/>
      <c r="C2625"/>
      <c r="D2625"/>
      <c r="E2625" s="1"/>
      <c r="F2625" s="1"/>
      <c r="G2625" s="1"/>
      <c r="H2625" s="1"/>
      <c r="I2625" s="2"/>
      <c r="J2625" s="1"/>
      <c r="K2625"/>
      <c r="L2625"/>
      <c r="M2625"/>
    </row>
    <row r="2626" spans="1:13" s="49" customFormat="1" ht="18" customHeight="1">
      <c r="A2626" s="1"/>
      <c r="B2626"/>
      <c r="C2626"/>
      <c r="D2626"/>
      <c r="E2626" s="1"/>
      <c r="F2626" s="1"/>
      <c r="G2626" s="1"/>
      <c r="H2626" s="1"/>
      <c r="I2626" s="2"/>
      <c r="J2626" s="1"/>
      <c r="K2626"/>
      <c r="L2626"/>
      <c r="M2626"/>
    </row>
    <row r="2627" spans="1:13" s="49" customFormat="1" ht="18" customHeight="1">
      <c r="A2627" s="1"/>
      <c r="B2627"/>
      <c r="C2627"/>
      <c r="D2627"/>
      <c r="E2627" s="1"/>
      <c r="F2627" s="1"/>
      <c r="G2627" s="1"/>
      <c r="H2627" s="1"/>
      <c r="I2627" s="2"/>
      <c r="J2627" s="1"/>
      <c r="K2627"/>
      <c r="L2627"/>
      <c r="M2627"/>
    </row>
    <row r="2628" spans="1:13" s="49" customFormat="1" ht="18" customHeight="1">
      <c r="A2628" s="1"/>
      <c r="B2628"/>
      <c r="C2628"/>
      <c r="D2628"/>
      <c r="E2628" s="1"/>
      <c r="F2628" s="1"/>
      <c r="G2628" s="1"/>
      <c r="H2628" s="1"/>
      <c r="I2628" s="2"/>
      <c r="J2628" s="1"/>
      <c r="K2628"/>
      <c r="L2628"/>
      <c r="M2628"/>
    </row>
    <row r="2629" spans="1:13" s="49" customFormat="1" ht="18" customHeight="1">
      <c r="A2629" s="1"/>
      <c r="B2629"/>
      <c r="C2629"/>
      <c r="D2629"/>
      <c r="E2629" s="1"/>
      <c r="F2629" s="1"/>
      <c r="G2629" s="1"/>
      <c r="H2629" s="1"/>
      <c r="I2629" s="2"/>
      <c r="J2629" s="1"/>
      <c r="K2629"/>
      <c r="L2629"/>
      <c r="M2629"/>
    </row>
    <row r="2630" spans="1:13" s="49" customFormat="1" ht="18" customHeight="1">
      <c r="A2630" s="1"/>
      <c r="B2630"/>
      <c r="C2630"/>
      <c r="D2630"/>
      <c r="E2630" s="1"/>
      <c r="F2630" s="1"/>
      <c r="G2630" s="1"/>
      <c r="H2630" s="1"/>
      <c r="I2630" s="2"/>
      <c r="J2630" s="1"/>
      <c r="K2630"/>
      <c r="L2630"/>
      <c r="M2630"/>
    </row>
    <row r="2631" spans="1:13" s="49" customFormat="1" ht="18" customHeight="1">
      <c r="A2631" s="1"/>
      <c r="B2631"/>
      <c r="C2631"/>
      <c r="D2631"/>
      <c r="E2631" s="1"/>
      <c r="F2631" s="1"/>
      <c r="G2631" s="1"/>
      <c r="H2631" s="1"/>
      <c r="I2631" s="2"/>
      <c r="J2631" s="1"/>
      <c r="K2631"/>
      <c r="L2631"/>
      <c r="M2631"/>
    </row>
    <row r="2632" spans="1:13" s="49" customFormat="1" ht="18" customHeight="1">
      <c r="A2632" s="1"/>
      <c r="B2632"/>
      <c r="C2632"/>
      <c r="D2632"/>
      <c r="E2632" s="1"/>
      <c r="F2632" s="1"/>
      <c r="G2632" s="1"/>
      <c r="H2632" s="1"/>
      <c r="I2632" s="2"/>
      <c r="J2632" s="1"/>
      <c r="K2632"/>
      <c r="L2632"/>
      <c r="M2632"/>
    </row>
    <row r="2633" spans="1:13" s="49" customFormat="1" ht="18" customHeight="1">
      <c r="A2633" s="1"/>
      <c r="B2633"/>
      <c r="C2633"/>
      <c r="D2633"/>
      <c r="E2633" s="1"/>
      <c r="F2633" s="1"/>
      <c r="G2633" s="1"/>
      <c r="H2633" s="1"/>
      <c r="I2633" s="2"/>
      <c r="J2633" s="1"/>
      <c r="K2633"/>
      <c r="L2633"/>
      <c r="M2633"/>
    </row>
    <row r="2634" spans="1:13" s="49" customFormat="1" ht="18" customHeight="1">
      <c r="A2634" s="1"/>
      <c r="B2634"/>
      <c r="C2634"/>
      <c r="D2634"/>
      <c r="E2634" s="1"/>
      <c r="F2634" s="1"/>
      <c r="G2634" s="1"/>
      <c r="H2634" s="1"/>
      <c r="I2634" s="2"/>
      <c r="J2634" s="1"/>
      <c r="K2634"/>
      <c r="L2634"/>
      <c r="M2634"/>
    </row>
    <row r="2635" spans="1:13" s="49" customFormat="1" ht="18" customHeight="1">
      <c r="A2635" s="1"/>
      <c r="B2635"/>
      <c r="C2635"/>
      <c r="D2635"/>
      <c r="E2635" s="1"/>
      <c r="F2635" s="1"/>
      <c r="G2635" s="1"/>
      <c r="H2635" s="1"/>
      <c r="I2635" s="2"/>
      <c r="J2635" s="1"/>
      <c r="K2635"/>
      <c r="L2635"/>
      <c r="M2635"/>
    </row>
    <row r="2636" spans="1:13" s="49" customFormat="1" ht="18" customHeight="1">
      <c r="A2636" s="1"/>
      <c r="B2636"/>
      <c r="C2636"/>
      <c r="D2636"/>
      <c r="E2636" s="1"/>
      <c r="F2636" s="1"/>
      <c r="G2636" s="1"/>
      <c r="H2636" s="1"/>
      <c r="I2636" s="2"/>
      <c r="J2636" s="1"/>
      <c r="K2636"/>
      <c r="L2636"/>
      <c r="M2636"/>
    </row>
    <row r="2637" spans="1:13" s="49" customFormat="1" ht="18" customHeight="1">
      <c r="A2637" s="1"/>
      <c r="B2637"/>
      <c r="C2637"/>
      <c r="D2637"/>
      <c r="E2637" s="1"/>
      <c r="F2637" s="1"/>
      <c r="G2637" s="1"/>
      <c r="H2637" s="1"/>
      <c r="I2637" s="2"/>
      <c r="J2637" s="1"/>
      <c r="K2637"/>
      <c r="L2637"/>
      <c r="M2637"/>
    </row>
    <row r="2638" spans="1:13" s="49" customFormat="1" ht="18" customHeight="1">
      <c r="A2638" s="1"/>
      <c r="B2638"/>
      <c r="C2638"/>
      <c r="D2638"/>
      <c r="E2638" s="1"/>
      <c r="F2638" s="1"/>
      <c r="G2638" s="1"/>
      <c r="H2638" s="1"/>
      <c r="I2638" s="2"/>
      <c r="J2638" s="1"/>
      <c r="K2638"/>
      <c r="L2638"/>
      <c r="M2638"/>
    </row>
    <row r="2639" spans="1:13" s="49" customFormat="1" ht="18" customHeight="1">
      <c r="A2639" s="1"/>
      <c r="B2639"/>
      <c r="C2639"/>
      <c r="D2639"/>
      <c r="E2639" s="1"/>
      <c r="F2639" s="1"/>
      <c r="G2639" s="1"/>
      <c r="H2639" s="1"/>
      <c r="I2639" s="2"/>
      <c r="J2639" s="1"/>
      <c r="K2639"/>
      <c r="L2639"/>
      <c r="M2639"/>
    </row>
    <row r="2640" spans="1:13" s="49" customFormat="1" ht="18" customHeight="1">
      <c r="A2640" s="1"/>
      <c r="B2640"/>
      <c r="C2640"/>
      <c r="D2640"/>
      <c r="E2640" s="1"/>
      <c r="F2640" s="1"/>
      <c r="G2640" s="1"/>
      <c r="H2640" s="1"/>
      <c r="I2640" s="2"/>
      <c r="J2640" s="1"/>
      <c r="K2640"/>
      <c r="L2640"/>
      <c r="M2640"/>
    </row>
    <row r="2641" spans="1:13" s="49" customFormat="1" ht="18" customHeight="1">
      <c r="A2641" s="1"/>
      <c r="B2641"/>
      <c r="C2641"/>
      <c r="D2641"/>
      <c r="E2641" s="1"/>
      <c r="F2641" s="1"/>
      <c r="G2641" s="1"/>
      <c r="H2641" s="1"/>
      <c r="I2641" s="2"/>
      <c r="J2641" s="1"/>
      <c r="K2641"/>
      <c r="L2641"/>
      <c r="M2641"/>
    </row>
    <row r="2642" spans="1:13" s="49" customFormat="1" ht="18" customHeight="1">
      <c r="A2642" s="1"/>
      <c r="B2642"/>
      <c r="C2642"/>
      <c r="D2642"/>
      <c r="E2642" s="1"/>
      <c r="F2642" s="1"/>
      <c r="G2642" s="1"/>
      <c r="H2642" s="1"/>
      <c r="I2642" s="2"/>
      <c r="J2642" s="1"/>
      <c r="K2642"/>
      <c r="L2642"/>
      <c r="M2642"/>
    </row>
    <row r="2643" spans="1:13" s="49" customFormat="1" ht="18" customHeight="1">
      <c r="A2643" s="1"/>
      <c r="B2643"/>
      <c r="C2643"/>
      <c r="D2643"/>
      <c r="E2643" s="1"/>
      <c r="F2643" s="1"/>
      <c r="G2643" s="1"/>
      <c r="H2643" s="1"/>
      <c r="I2643" s="2"/>
      <c r="J2643" s="1"/>
      <c r="K2643"/>
      <c r="L2643"/>
      <c r="M2643"/>
    </row>
    <row r="2644" spans="1:13" s="49" customFormat="1" ht="18" customHeight="1">
      <c r="A2644" s="1"/>
      <c r="B2644"/>
      <c r="C2644"/>
      <c r="D2644"/>
      <c r="E2644" s="1"/>
      <c r="F2644" s="1"/>
      <c r="G2644" s="1"/>
      <c r="H2644" s="1"/>
      <c r="I2644" s="2"/>
      <c r="J2644" s="1"/>
      <c r="K2644"/>
      <c r="L2644"/>
      <c r="M2644"/>
    </row>
    <row r="2645" spans="1:13" s="49" customFormat="1" ht="18" customHeight="1">
      <c r="A2645" s="1"/>
      <c r="B2645"/>
      <c r="C2645"/>
      <c r="D2645"/>
      <c r="E2645" s="1"/>
      <c r="F2645" s="1"/>
      <c r="G2645" s="1"/>
      <c r="H2645" s="1"/>
      <c r="I2645" s="2"/>
      <c r="J2645" s="1"/>
      <c r="K2645"/>
      <c r="L2645"/>
      <c r="M2645"/>
    </row>
    <row r="2646" spans="1:13" s="49" customFormat="1" ht="18" customHeight="1">
      <c r="A2646" s="1"/>
      <c r="B2646"/>
      <c r="C2646"/>
      <c r="D2646"/>
      <c r="E2646" s="1"/>
      <c r="F2646" s="1"/>
      <c r="G2646" s="1"/>
      <c r="H2646" s="1"/>
      <c r="I2646" s="2"/>
      <c r="J2646" s="1"/>
      <c r="K2646"/>
      <c r="L2646"/>
      <c r="M2646"/>
    </row>
    <row r="2647" spans="1:13" s="49" customFormat="1" ht="18" customHeight="1">
      <c r="A2647" s="1"/>
      <c r="B2647"/>
      <c r="C2647"/>
      <c r="D2647"/>
      <c r="E2647" s="1"/>
      <c r="F2647" s="1"/>
      <c r="G2647" s="1"/>
      <c r="H2647" s="1"/>
      <c r="I2647" s="2"/>
      <c r="J2647" s="1"/>
      <c r="K2647"/>
      <c r="L2647"/>
      <c r="M2647"/>
    </row>
    <row r="2648" spans="1:13" s="49" customFormat="1" ht="18" customHeight="1">
      <c r="A2648" s="1"/>
      <c r="B2648"/>
      <c r="C2648"/>
      <c r="D2648"/>
      <c r="E2648" s="1"/>
      <c r="F2648" s="1"/>
      <c r="G2648" s="1"/>
      <c r="H2648" s="1"/>
      <c r="I2648" s="2"/>
      <c r="J2648" s="1"/>
      <c r="K2648"/>
      <c r="L2648"/>
      <c r="M2648"/>
    </row>
    <row r="2649" spans="1:13" s="49" customFormat="1" ht="18" customHeight="1">
      <c r="A2649" s="1"/>
      <c r="B2649"/>
      <c r="C2649"/>
      <c r="D2649"/>
      <c r="E2649" s="1"/>
      <c r="F2649" s="1"/>
      <c r="G2649" s="1"/>
      <c r="H2649" s="1"/>
      <c r="I2649" s="2"/>
      <c r="J2649" s="1"/>
      <c r="K2649"/>
      <c r="L2649"/>
      <c r="M2649"/>
    </row>
    <row r="2650" spans="1:13" s="49" customFormat="1" ht="18" customHeight="1">
      <c r="A2650" s="1"/>
      <c r="B2650"/>
      <c r="C2650"/>
      <c r="D2650"/>
      <c r="E2650" s="1"/>
      <c r="F2650" s="1"/>
      <c r="G2650" s="1"/>
      <c r="H2650" s="1"/>
      <c r="I2650" s="2"/>
      <c r="J2650" s="1"/>
      <c r="K2650"/>
      <c r="L2650"/>
      <c r="M2650"/>
    </row>
    <row r="2651" spans="1:13" s="49" customFormat="1" ht="18" customHeight="1">
      <c r="A2651" s="1"/>
      <c r="B2651"/>
      <c r="C2651"/>
      <c r="D2651"/>
      <c r="E2651" s="1"/>
      <c r="F2651" s="1"/>
      <c r="G2651" s="1"/>
      <c r="H2651" s="1"/>
      <c r="I2651" s="2"/>
      <c r="J2651" s="1"/>
      <c r="K2651"/>
      <c r="L2651"/>
      <c r="M2651"/>
    </row>
    <row r="2652" spans="1:13" s="49" customFormat="1" ht="18" customHeight="1">
      <c r="A2652" s="1"/>
      <c r="B2652"/>
      <c r="C2652"/>
      <c r="D2652"/>
      <c r="E2652" s="1"/>
      <c r="F2652" s="1"/>
      <c r="G2652" s="1"/>
      <c r="H2652" s="1"/>
      <c r="I2652" s="2"/>
      <c r="J2652" s="1"/>
      <c r="K2652"/>
      <c r="L2652"/>
      <c r="M2652"/>
    </row>
    <row r="2653" spans="1:13" s="49" customFormat="1" ht="18" customHeight="1">
      <c r="A2653" s="1"/>
      <c r="B2653"/>
      <c r="C2653"/>
      <c r="D2653"/>
      <c r="E2653" s="1"/>
      <c r="F2653" s="1"/>
      <c r="G2653" s="1"/>
      <c r="H2653" s="1"/>
      <c r="I2653" s="2"/>
      <c r="J2653" s="1"/>
      <c r="K2653"/>
      <c r="L2653"/>
      <c r="M2653"/>
    </row>
    <row r="2654" spans="1:13" s="49" customFormat="1" ht="18" customHeight="1">
      <c r="A2654" s="1"/>
      <c r="B2654"/>
      <c r="C2654"/>
      <c r="D2654"/>
      <c r="E2654" s="1"/>
      <c r="F2654" s="1"/>
      <c r="G2654" s="1"/>
      <c r="H2654" s="1"/>
      <c r="I2654" s="2"/>
      <c r="J2654" s="1"/>
      <c r="K2654"/>
      <c r="L2654"/>
      <c r="M2654"/>
    </row>
    <row r="2655" spans="1:13" s="49" customFormat="1" ht="18" customHeight="1">
      <c r="A2655" s="1"/>
      <c r="B2655"/>
      <c r="C2655"/>
      <c r="D2655"/>
      <c r="E2655" s="1"/>
      <c r="F2655" s="1"/>
      <c r="G2655" s="1"/>
      <c r="H2655" s="1"/>
      <c r="I2655" s="2"/>
      <c r="J2655" s="1"/>
      <c r="K2655"/>
      <c r="L2655"/>
      <c r="M2655"/>
    </row>
    <row r="2656" spans="1:13" s="49" customFormat="1" ht="18" customHeight="1">
      <c r="A2656" s="1"/>
      <c r="B2656"/>
      <c r="C2656"/>
      <c r="D2656"/>
      <c r="E2656" s="1"/>
      <c r="F2656" s="1"/>
      <c r="G2656" s="1"/>
      <c r="H2656" s="1"/>
      <c r="I2656" s="2"/>
      <c r="J2656" s="1"/>
      <c r="K2656"/>
      <c r="L2656"/>
      <c r="M2656"/>
    </row>
    <row r="2657" spans="1:13" s="49" customFormat="1" ht="18" customHeight="1">
      <c r="A2657" s="1"/>
      <c r="B2657"/>
      <c r="C2657"/>
      <c r="D2657"/>
      <c r="E2657" s="1"/>
      <c r="F2657" s="1"/>
      <c r="G2657" s="1"/>
      <c r="H2657" s="1"/>
      <c r="I2657" s="2"/>
      <c r="J2657" s="1"/>
      <c r="K2657"/>
      <c r="L2657"/>
      <c r="M2657"/>
    </row>
    <row r="2658" spans="1:13" s="49" customFormat="1" ht="18" customHeight="1">
      <c r="A2658" s="1"/>
      <c r="B2658"/>
      <c r="C2658"/>
      <c r="D2658"/>
      <c r="E2658" s="1"/>
      <c r="F2658" s="1"/>
      <c r="G2658" s="1"/>
      <c r="H2658" s="1"/>
      <c r="I2658" s="2"/>
      <c r="J2658" s="1"/>
      <c r="K2658"/>
      <c r="L2658"/>
      <c r="M2658"/>
    </row>
    <row r="2659" spans="1:13" s="49" customFormat="1" ht="18" customHeight="1">
      <c r="A2659" s="1"/>
      <c r="B2659"/>
      <c r="C2659"/>
      <c r="D2659"/>
      <c r="E2659" s="1"/>
      <c r="F2659" s="1"/>
      <c r="G2659" s="1"/>
      <c r="H2659" s="1"/>
      <c r="I2659" s="2"/>
      <c r="J2659" s="1"/>
      <c r="K2659"/>
      <c r="L2659"/>
      <c r="M2659"/>
    </row>
    <row r="2660" spans="1:13" s="49" customFormat="1" ht="18" customHeight="1">
      <c r="A2660" s="1"/>
      <c r="B2660"/>
      <c r="C2660"/>
      <c r="D2660"/>
      <c r="E2660" s="1"/>
      <c r="F2660" s="1"/>
      <c r="G2660" s="1"/>
      <c r="H2660" s="1"/>
      <c r="I2660" s="2"/>
      <c r="J2660" s="1"/>
      <c r="K2660"/>
      <c r="L2660"/>
      <c r="M2660"/>
    </row>
    <row r="2661" spans="1:13" s="49" customFormat="1" ht="18" customHeight="1">
      <c r="A2661" s="1"/>
      <c r="B2661"/>
      <c r="C2661"/>
      <c r="D2661"/>
      <c r="E2661" s="1"/>
      <c r="F2661" s="1"/>
      <c r="G2661" s="1"/>
      <c r="H2661" s="1"/>
      <c r="I2661" s="2"/>
      <c r="J2661" s="1"/>
      <c r="K2661"/>
      <c r="L2661"/>
      <c r="M2661"/>
    </row>
    <row r="2662" spans="1:13" s="49" customFormat="1" ht="18" customHeight="1">
      <c r="A2662" s="1"/>
      <c r="B2662"/>
      <c r="C2662"/>
      <c r="D2662"/>
      <c r="E2662" s="1"/>
      <c r="F2662" s="1"/>
      <c r="G2662" s="1"/>
      <c r="H2662" s="1"/>
      <c r="I2662" s="2"/>
      <c r="J2662" s="1"/>
      <c r="K2662"/>
      <c r="L2662"/>
      <c r="M2662"/>
    </row>
    <row r="2663" spans="1:13" s="49" customFormat="1" ht="18" customHeight="1">
      <c r="A2663" s="1"/>
      <c r="B2663"/>
      <c r="C2663"/>
      <c r="D2663"/>
      <c r="E2663" s="1"/>
      <c r="F2663" s="1"/>
      <c r="G2663" s="1"/>
      <c r="H2663" s="1"/>
      <c r="I2663" s="2"/>
      <c r="J2663" s="1"/>
      <c r="K2663"/>
      <c r="L2663"/>
      <c r="M2663"/>
    </row>
    <row r="2664" spans="1:13" s="49" customFormat="1" ht="14.25">
      <c r="A2664" s="1"/>
      <c r="B2664"/>
      <c r="C2664"/>
      <c r="D2664"/>
      <c r="E2664" s="1"/>
      <c r="F2664" s="1"/>
      <c r="G2664" s="1"/>
      <c r="H2664" s="1"/>
      <c r="I2664" s="2"/>
      <c r="J2664" s="1"/>
      <c r="K2664"/>
      <c r="L2664"/>
      <c r="M2664"/>
    </row>
  </sheetData>
  <sortState xmlns:xlrd2="http://schemas.microsoft.com/office/spreadsheetml/2017/richdata2" ref="K179:P346">
    <sortCondition descending="1" ref="P179:P346"/>
    <sortCondition ref="K179:K346"/>
  </sortState>
  <dataConsolidate/>
  <phoneticPr fontId="39" type="noConversion"/>
  <conditionalFormatting sqref="D1131 D1137 D1143 D1149 D1155 D1161 D1167 D1173 D1179 D1185 D1191 D1197">
    <cfRule type="cellIs" dxfId="44" priority="616" operator="lessThan">
      <formula>1.09</formula>
    </cfRule>
    <cfRule type="cellIs" dxfId="43" priority="617" operator="lessThan">
      <formula>1</formula>
    </cfRule>
    <cfRule type="cellIs" dxfId="42" priority="618" operator="lessThan">
      <formula>1.09</formula>
    </cfRule>
  </conditionalFormatting>
  <conditionalFormatting sqref="M1131 M1137 M1143 M1149 M1155 M1161 M1167 M1173 M1179 M1185 M1191 M1197">
    <cfRule type="cellIs" dxfId="41" priority="22" operator="lessThan">
      <formula>1.09</formula>
    </cfRule>
    <cfRule type="cellIs" dxfId="40" priority="23" operator="lessThan">
      <formula>1</formula>
    </cfRule>
    <cfRule type="cellIs" dxfId="39" priority="24" operator="lessThan">
      <formula>1.09</formula>
    </cfRule>
  </conditionalFormatting>
  <conditionalFormatting sqref="V1131 AE1131 V1137 AE1137 V1143 AE1143 V1149 AE1149 V1155 AE1155 V1161 AE1161 V1167 AE1167 V1173 AE1173 V1179 AE1179 V1185 AE1185 V1191 AE1191 V1197 AE1197">
    <cfRule type="cellIs" dxfId="38" priority="19" operator="lessThan">
      <formula>1.09</formula>
    </cfRule>
    <cfRule type="cellIs" dxfId="37" priority="20" operator="lessThan">
      <formula>1</formula>
    </cfRule>
    <cfRule type="cellIs" dxfId="36" priority="21" operator="lessThan">
      <formula>1.09</formula>
    </cfRule>
  </conditionalFormatting>
  <conditionalFormatting sqref="AN1131 AN1137 AN1143 AN1149 AN1155 AN1161 AN1167 AN1173 AN1179 AN1185 AN1191 AN1197">
    <cfRule type="cellIs" dxfId="35" priority="16" operator="lessThan">
      <formula>1.09</formula>
    </cfRule>
    <cfRule type="cellIs" dxfId="34" priority="17" operator="lessThan">
      <formula>1</formula>
    </cfRule>
    <cfRule type="cellIs" dxfId="33" priority="18" operator="lessThan">
      <formula>1.09</formula>
    </cfRule>
  </conditionalFormatting>
  <conditionalFormatting sqref="AW1131 BF1131 BO1131 BX1131 CG1131 CP1131 AW1137 BF1137 BO1137 BX1137 CG1137 CP1137 AW1143 BF1143 BO1143 BX1143 CG1143 CP1143 AW1149 BF1149 BO1149 BX1149 CG1149 CP1149 AW1155 BF1155 BO1155 BX1155 CG1155 CP1155 AW1161 BF1161 BO1161 BX1161 CG1161 CP1161 AW1167 BF1167 BO1167 BX1167 CG1167 CP1167 AW1173 BF1173 BO1173 BX1173 CG1173 CP1173 AW1179 BF1179 BO1179 BX1179 CG1179 CP1179 AW1185 BF1185 BO1185 BX1185 CG1185 CP1185 AW1191 BF1191 BO1191 BX1191 CG1191 CP1191 AW1197 BF1197 BO1197 BX1197 CG1197 CP1197">
    <cfRule type="cellIs" dxfId="32" priority="13" operator="lessThan">
      <formula>1.09</formula>
    </cfRule>
    <cfRule type="cellIs" dxfId="31" priority="14" operator="lessThan">
      <formula>1</formula>
    </cfRule>
    <cfRule type="cellIs" dxfId="30" priority="15" operator="lessThan">
      <formula>1.09</formula>
    </cfRule>
  </conditionalFormatting>
  <conditionalFormatting sqref="CY1131 DH1131 DQ1131 DZ1131 EI1131 ER1131 FA1131 FJ1131 FS1131 GB1131 GK1131 GT1131 HC1131 HL1131 HU1131 ID1131 IM1131 CY1137 DH1137 DQ1137 DZ1137 EI1137 ER1137 FA1137 FJ1137 FS1137 GB1137 GK1137 GT1137 HC1137 HL1137 HU1137 ID1137 IM1137 CY1143 DH1143 DQ1143 DZ1143 EI1143 ER1143 FA1143 FJ1143 FS1143 GB1143 GK1143 GT1143 HC1143 HL1143 HU1143 ID1143 IM1143 CY1149 DH1149 DQ1149 DZ1149 EI1149 ER1149 FA1149 FJ1149 FS1149 GB1149 GK1149 GT1149 HC1149 HL1149 HU1149 ID1149 IM1149 CY1155 DH1155 DQ1155 DZ1155 EI1155 ER1155 FA1155 FJ1155 FS1155 GB1155 GK1155 GT1155 HC1155 HL1155 HU1155 ID1155 IM1155 CY1161 DH1161 DQ1161 DZ1161 EI1161 ER1161 FA1161 FJ1161 FS1161 GB1161 GK1161 GT1161 HC1161 HL1161 HU1161 ID1161 IM1161 CY1167 DH1167 DQ1167 DZ1167 EI1167 ER1167 FA1167 FJ1167 FS1167 GB1167 GK1167 GT1167 HC1167 HL1167 HU1167 ID1167 IM1167 CY1173 DH1173 DQ1173 DZ1173 EI1173 ER1173 FA1173 FJ1173 FS1173 GB1173 GK1173 GT1173 HC1173 HL1173 HU1173 ID1173 IM1173 CY1179 DH1179 DQ1179 DZ1179 EI1179 ER1179 FA1179 FJ1179 FS1179 GB1179 GK1179 GT1179 HC1179 HL1179 HU1179 ID1179 IM1179 CY1185 DH1185 DQ1185 DZ1185 EI1185 ER1185 FA1185 FJ1185 FS1185 GB1185 GK1185 GT1185 HC1185 HL1185 HU1185 ID1185 IM1185 CY1191 DH1191 DQ1191 DZ1191 EI1191 ER1191 FA1191 FJ1191 FS1191 GB1191 GK1191 GT1191 HC1191 HL1191 HU1191 ID1191 IM1191 CY1197 DH1197 DQ1197 DZ1197 EI1197 ER1197 FA1197 FJ1197 FS1197 GB1197 GK1197 GT1197 HC1197 HL1197 HU1197 ID1197 IM1197">
    <cfRule type="cellIs" dxfId="29" priority="10" operator="lessThan">
      <formula>1.09</formula>
    </cfRule>
    <cfRule type="cellIs" dxfId="28" priority="11" operator="lessThan">
      <formula>1</formula>
    </cfRule>
    <cfRule type="cellIs" dxfId="27" priority="12" operator="lessThan">
      <formula>1.09</formula>
    </cfRule>
  </conditionalFormatting>
  <conditionalFormatting sqref="IV1131 JE1131 JN1131 JW1131 KF1131 KO1131 KX1131 LG1131 LP1131 LY1131 MH1131 MQ1131 MZ1131 NI1131 NR1131 OA1131 OJ1131 OS1131 PB1131 PK1131 PT1131 QC1131 QL1131 QU1131 RD1131 RM1131 RV1131 SE1131 SN1131 SW1131 TF1131 TO1131 TX1131 UG1131 UP1131 UY1131 VH1131 VQ1131 VZ1131 WI1131 WR1131 XA1131 XJ1131 XS1131 YB1131 YK1131 YT1131 ZC1131 ZL1131 ZU1131 AAD1131 AAM1131 AAV1131 ABE1131 ABN1131 ABW1131 IV1137 JE1137 JN1137 JW1137 KF1137 KO1137 KX1137 LG1137 LP1137 LY1137 MH1137 MQ1137 MZ1137 NI1137 NR1137 OA1137 OJ1137 OS1137 PB1137 PK1137 PT1137 QC1137 QL1137 QU1137 RD1137 RM1137 RV1137 SE1137 SN1137 SW1137 TF1137 TO1137 TX1137 UG1137 UP1137 UY1137 VH1137 VQ1137 VZ1137 WI1137 WR1137 XA1137 XJ1137 XS1137 YB1137 YK1137 YT1137 ZC1137 ZL1137 ZU1137 AAD1137 AAM1137 AAV1137 ABE1137 ABN1137 ABW1137 IV1143 JE1143 JN1143 JW1143 KF1143 KO1143 KX1143 LG1143 LP1143 LY1143 MH1143 MQ1143 MZ1143 NI1143 NR1143 OA1143 OJ1143 OS1143 PB1143 PK1143 PT1143 QC1143 QL1143 QU1143 RD1143 RM1143 RV1143 SE1143 SN1143 SW1143 TF1143 TO1143 TX1143 UG1143 UP1143 UY1143 VH1143 VQ1143 VZ1143 WI1143 WR1143 XA1143 XJ1143 XS1143 YB1143 YK1143 YT1143 ZC1143 ZL1143 ZU1143 AAD1143 AAM1143 AAV1143 ABE1143 ABN1143 ABW1143 IV1149 JE1149 JN1149 JW1149 KF1149 KO1149 KX1149 LG1149 LP1149 LY1149 MH1149 MQ1149 MZ1149 NI1149 NR1149 OA1149 OJ1149 OS1149 PB1149 PK1149 PT1149 QC1149 QL1149 QU1149 RD1149 RM1149 RV1149 SE1149 SN1149 SW1149 TF1149 TO1149 TX1149 UG1149 UP1149 UY1149 VH1149 VQ1149 VZ1149 WI1149 WR1149 XA1149 XJ1149 XS1149 YB1149 YK1149 YT1149 ZC1149 ZL1149 ZU1149 AAD1149 AAM1149 AAV1149 ABE1149 ABN1149 ABW1149 IV1155 JE1155 JN1155 JW1155 KF1155 KO1155 KX1155 LG1155 LP1155 LY1155 MH1155 MQ1155 MZ1155 NI1155 NR1155 OA1155 OJ1155 OS1155 PB1155 PK1155 PT1155 QC1155 QL1155 QU1155 RD1155 RM1155 RV1155 SE1155 SN1155 SW1155 TF1155 TO1155 TX1155 UG1155 UP1155 UY1155 VH1155 VQ1155 VZ1155 WI1155 WR1155 XA1155 XJ1155 XS1155 YB1155 YK1155 YT1155 ZC1155 ZL1155 ZU1155 AAD1155 AAM1155 AAV1155 ABE1155 ABN1155 ABW1155 IV1161 JE1161 JN1161 JW1161 KF1161 KO1161 KX1161 LG1161 LP1161 LY1161 MH1161 MQ1161 MZ1161 NI1161 NR1161 OA1161 OJ1161 OS1161 PB1161 PK1161 PT1161 QC1161 QL1161 QU1161 RD1161 RM1161 RV1161 SE1161 SN1161 SW1161 TF1161 TO1161 TX1161 UG1161 UP1161 UY1161 VH1161 VQ1161 VZ1161 WI1161 WR1161 XA1161 XJ1161 XS1161 YB1161 YK1161 YT1161 ZC1161 ZL1161 ZU1161 AAD1161 AAM1161 AAV1161 ABE1161 ABN1161 ABW1161 IV1167 JE1167 JN1167 JW1167 KF1167 KO1167 KX1167 LG1167 LP1167 LY1167 MH1167 MQ1167 MZ1167 NI1167 NR1167 OA1167 OJ1167 OS1167 PB1167 PK1167 PT1167 QC1167 QL1167 QU1167 RD1167 RM1167 RV1167 SE1167 SN1167 SW1167 TF1167 TO1167 TX1167 UG1167 UP1167 UY1167 VH1167 VQ1167 VZ1167 WI1167 WR1167 XA1167 XJ1167 XS1167 YB1167 YK1167 YT1167 ZC1167 ZL1167 ZU1167 AAD1167 AAM1167 AAV1167 ABE1167 ABN1167 ABW1167 IV1173 JE1173 JN1173 JW1173 KF1173 KO1173 KX1173 LG1173 LP1173 LY1173 MH1173 MQ1173 MZ1173 NI1173 NR1173 OA1173 OJ1173 OS1173 PB1173 PK1173 PT1173 QC1173 QL1173 QU1173 RD1173 RM1173 RV1173 SE1173 SN1173 SW1173 TF1173 TO1173 TX1173 UG1173 UP1173 UY1173 VH1173 VQ1173 VZ1173 WI1173 WR1173 XA1173 XJ1173 XS1173 YB1173 YK1173 YT1173 ZC1173 ZL1173 ZU1173 AAD1173 AAM1173 AAV1173 ABE1173 ABN1173 ABW1173 IV1179 JE1179 JN1179 JW1179 KF1179 KO1179 KX1179 LG1179 LP1179 LY1179 MH1179 MQ1179 MZ1179 NI1179 NR1179 OA1179 OJ1179 OS1179 PB1179 PK1179 PT1179 QC1179 QL1179 QU1179 RD1179 RM1179 RV1179 SE1179 SN1179 SW1179 TF1179 TO1179 TX1179 UG1179 UP1179 UY1179 VH1179 VQ1179 VZ1179 WI1179 WR1179 XA1179 XJ1179 XS1179 YB1179 YK1179 YT1179 ZC1179 ZL1179 ZU1179 AAD1179 AAM1179 AAV1179 ABE1179 ABN1179 ABW1179 IV1185 JE1185 JN1185 JW1185 KF1185 KO1185 KX1185 LG1185 LP1185 LY1185 MH1185 MQ1185 MZ1185 NI1185 NR1185 OA1185 OJ1185 OS1185 PB1185 PK1185 PT1185 QC1185 QL1185 QU1185 RD1185 RM1185 RV1185 SE1185 SN1185 SW1185 TF1185 TO1185 TX1185 UG1185 UP1185 UY1185 VH1185 VQ1185 VZ1185 WI1185 WR1185 XA1185 XJ1185 XS1185 YB1185 YK1185 YT1185 ZC1185 ZL1185 ZU1185 AAD1185 AAM1185 AAV1185 ABE1185 ABN1185 ABW1185 IV1191 JE1191 JN1191 JW1191 KF1191 KO1191 KX1191 LG1191 LP1191 LY1191 MH1191 MQ1191 MZ1191 NI1191 NR1191 OA1191 OJ1191 OS1191 PB1191 PK1191 PT1191 QC1191 QL1191 QU1191 RD1191 RM1191 RV1191 SE1191 SN1191 SW1191 TF1191 TO1191 TX1191 UG1191 UP1191 UY1191 VH1191 VQ1191 VZ1191 WI1191 WR1191 XA1191 XJ1191 XS1191 YB1191 YK1191 YT1191 ZC1191 ZL1191 ZU1191 AAD1191 AAM1191 AAV1191 ABE1191 ABN1191 ABW1191 IV1197 JE1197 JN1197 JW1197 KF1197 KO1197 KX1197 LG1197 LP1197 LY1197 MH1197 MQ1197 MZ1197 NI1197 NR1197 OA1197 OJ1197 OS1197 PB1197 PK1197 PT1197 QC1197 QL1197 QU1197 RD1197 RM1197 RV1197 SE1197 SN1197 SW1197 TF1197 TO1197 TX1197 UG1197 UP1197 UY1197 VH1197 VQ1197 VZ1197 WI1197 WR1197 XA1197 XJ1197 XS1197 YB1197 YK1197 YT1197 ZC1197 ZL1197 ZU1197 AAD1197 AAM1197 AAV1197 ABE1197 ABN1197 ABW1197">
    <cfRule type="cellIs" dxfId="26" priority="7" operator="lessThan">
      <formula>1.09</formula>
    </cfRule>
    <cfRule type="cellIs" dxfId="25" priority="8" operator="lessThan">
      <formula>1</formula>
    </cfRule>
    <cfRule type="cellIs" dxfId="24" priority="9" operator="lessThan">
      <formula>1.09</formula>
    </cfRule>
  </conditionalFormatting>
  <conditionalFormatting sqref="ACF1131 ACO1131 ACX1131 ADG1131 ADP1131 ADY1131 AEH1131 AEQ1131 AEZ1131 AFI1131 AFR1131 AGA1131 AGJ1131 AGS1131 AHB1131 AHK1131 AHT1131 AIC1131 AIL1131 AIU1131 AJD1131 AJM1131 AJV1131 AKE1131 AKN1131 AKW1131 ALF1131 ALO1131 ALX1131 AMG1131 AMP1131 AMY1131 ANH1131 ANQ1131 ANZ1131 AOI1131 AOR1131 APA1131 APJ1131 APS1131 AQB1131 AQK1131 ACF1137 ACO1137 ACX1137 ADG1137 ADP1137 ADY1137 AEH1137 AEQ1137 AEZ1137 AFI1137 AFR1137 AGA1137 AGJ1137 AGS1137 AHB1137 AHK1137 AHT1137 AIC1137 AIL1137 AIU1137 AJD1137 AJM1137 AJV1137 AKE1137 AKN1137 AKW1137 ALF1137 ALO1137 ALX1137 AMG1137 AMP1137 AMY1137 ANH1137 ANQ1137 ANZ1137 AOI1137 AOR1137 APA1137 APJ1137 APS1137 AQB1137 AQK1137 ACF1143 ACO1143 ACX1143 ADG1143 ADP1143 ADY1143 AEH1143 AEQ1143 AEZ1143 AFI1143 AFR1143 AGA1143 AGJ1143 AGS1143 AHB1143 AHK1143 AHT1143 AIC1143 AIL1143 AIU1143 AJD1143 AJM1143 AJV1143 AKE1143 AKN1143 AKW1143 ALF1143 ALO1143 ALX1143 AMG1143 AMP1143 AMY1143 ANH1143 ANQ1143 ANZ1143 AOI1143 AOR1143 APA1143 APJ1143 APS1143 AQB1143 AQK1143 ACF1149 ACO1149 ACX1149 ADG1149 ADP1149 ADY1149 AEH1149 AEQ1149 AEZ1149 AFI1149 AFR1149 AGA1149 AGJ1149 AGS1149 AHB1149 AHK1149 AHT1149 AIC1149 AIL1149 AIU1149 AJD1149 AJM1149 AJV1149 AKE1149 AKN1149 AKW1149 ALF1149 ALO1149 ALX1149 AMG1149 AMP1149 AMY1149 ANH1149 ANQ1149 ANZ1149 AOI1149 AOR1149 APA1149 APJ1149 APS1149 AQB1149 AQK1149 ACF1155 ACO1155 ACX1155 ADG1155 ADP1155 ADY1155 AEH1155 AEQ1155 AEZ1155 AFI1155 AFR1155 AGA1155 AGJ1155 AGS1155 AHB1155 AHK1155 AHT1155 AIC1155 AIL1155 AIU1155 AJD1155 AJM1155 AJV1155 AKE1155 AKN1155 AKW1155 ALF1155 ALO1155 ALX1155 AMG1155 AMP1155 AMY1155 ANH1155 ANQ1155 ANZ1155 AOI1155 AOR1155 APA1155 APJ1155 APS1155 AQB1155 AQK1155 ACF1161 ACO1161 ACX1161 ADG1161 ADP1161 ADY1161 AEH1161 AEQ1161 AEZ1161 AFI1161 AFR1161 AGA1161 AGJ1161 AGS1161 AHB1161 AHK1161 AHT1161 AIC1161 AIL1161 AIU1161 AJD1161 AJM1161 AJV1161 AKE1161 AKN1161 AKW1161 ALF1161 ALO1161 ALX1161 AMG1161 AMP1161 AMY1161 ANH1161 ANQ1161 ANZ1161 AOI1161 AOR1161 APA1161 APJ1161 APS1161 AQB1161 AQK1161 ACF1167 ACO1167 ACX1167 ADG1167 ADP1167 ADY1167 AEH1167 AEQ1167 AEZ1167 AFI1167 AFR1167 AGA1167 AGJ1167 AGS1167 AHB1167 AHK1167 AHT1167 AIC1167 AIL1167 AIU1167 AJD1167 AJM1167 AJV1167 AKE1167 AKN1167 AKW1167 ALF1167 ALO1167 ALX1167 AMG1167 AMP1167 AMY1167 ANH1167 ANQ1167 ANZ1167 AOI1167 AOR1167 APA1167 APJ1167 APS1167 AQB1167 AQK1167 ACF1173 ACO1173 ACX1173 ADG1173 ADP1173 ADY1173 AEH1173 AEQ1173 AEZ1173 AFI1173 AFR1173 AGA1173 AGJ1173 AGS1173 AHB1173 AHK1173 AHT1173 AIC1173 AIL1173 AIU1173 AJD1173 AJM1173 AJV1173 AKE1173 AKN1173 AKW1173 ALF1173 ALO1173 ALX1173 AMG1173 AMP1173 AMY1173 ANH1173 ANQ1173 ANZ1173 AOI1173 AOR1173 APA1173 APJ1173 APS1173 AQB1173 AQK1173 ACF1179 ACO1179 ACX1179 ADG1179 ADP1179 ADY1179 AEH1179 AEQ1179 AEZ1179 AFI1179 AFR1179 AGA1179 AGJ1179 AGS1179 AHB1179 AHK1179 AHT1179 AIC1179 AIL1179 AIU1179 AJD1179 AJM1179 AJV1179 AKE1179 AKN1179 AKW1179 ALF1179 ALO1179 ALX1179 AMG1179 AMP1179 AMY1179 ANH1179 ANQ1179 ANZ1179 AOI1179 AOR1179 APA1179 APJ1179 APS1179 AQB1179 AQK1179 ACF1185 ACO1185 ACX1185 ADG1185 ADP1185 ADY1185 AEH1185 AEQ1185 AEZ1185 AFI1185 AFR1185 AGA1185 AGJ1185 AGS1185 AHB1185 AHK1185 AHT1185 AIC1185 AIL1185 AIU1185 AJD1185 AJM1185 AJV1185 AKE1185 AKN1185 AKW1185 ALF1185 ALO1185 ALX1185 AMG1185 AMP1185 AMY1185 ANH1185 ANQ1185 ANZ1185 AOI1185 AOR1185 APA1185 APJ1185 APS1185 AQB1185 AQK1185 ACF1191 ACO1191 ACX1191 ADG1191 ADP1191 ADY1191 AEH1191 AEQ1191 AEZ1191 AFI1191 AFR1191 AGA1191 AGJ1191 AGS1191 AHB1191 AHK1191 AHT1191 AIC1191 AIL1191 AIU1191 AJD1191 AJM1191 AJV1191 AKE1191 AKN1191 AKW1191 ALF1191 ALO1191 ALX1191 AMG1191 AMP1191 AMY1191 ANH1191 ANQ1191 ANZ1191 AOI1191 AOR1191 APA1191 APJ1191 APS1191 AQB1191 AQK1191 ACF1197 ACO1197 ACX1197 ADG1197 ADP1197 ADY1197 AEH1197 AEQ1197 AEZ1197 AFI1197 AFR1197 AGA1197 AGJ1197 AGS1197 AHB1197 AHK1197 AHT1197 AIC1197 AIL1197 AIU1197 AJD1197 AJM1197 AJV1197 AKE1197 AKN1197 AKW1197 ALF1197 ALO1197 ALX1197 AMG1197 AMP1197 AMY1197 ANH1197 ANQ1197 ANZ1197 AOI1197 AOR1197 APA1197 APJ1197 APS1197 AQB1197 AQK1197">
    <cfRule type="cellIs" dxfId="23" priority="4" operator="lessThan">
      <formula>1.09</formula>
    </cfRule>
    <cfRule type="cellIs" dxfId="22" priority="5" operator="lessThan">
      <formula>1</formula>
    </cfRule>
    <cfRule type="cellIs" dxfId="21" priority="6" operator="lessThan">
      <formula>1.09</formula>
    </cfRule>
  </conditionalFormatting>
  <conditionalFormatting sqref="AQT1131 ARC1131 ARL1131 ARU1131 ASD1131 ASM1131 ASV1131 ATE1131 ATN1131 ATW1131 AUF1131 AUO1131 AUX1131 AVG1131 AVP1131 AVY1131 AWH1131 AWQ1131 AWZ1131 AXI1131 AXR1131 AYA1131 AYJ1131 AYS1131 AZB1131 AZK1131 AZT1131 BAC1131 BAL1131 BAU1131 BBD1131 BBM1131 BBV1131 BCE1131 BCN1131 BCW1131 BDF1131 BDO1131 BDX1131 BEG1131 BEP1131 BEY1131 AQT1137 ARC1137 ARL1137 ARU1137 ASD1137 ASM1137 ASV1137 ATE1137 ATN1137 ATW1137 AUF1137 AUO1137 AUX1137 AVG1137 AVP1137 AVY1137 AWH1137 AWQ1137 AWZ1137 AXI1137 AXR1137 AYA1137 AYJ1137 AYS1137 AZB1137 AZK1137 AZT1137 BAC1137 BAL1137 BAU1137 BBD1137 BBM1137 BBV1137 BCE1137 BCN1137 BCW1137 BDF1137 BDO1137 BDX1137 BEG1137 BEP1137 BEY1137 AQT1143 ARC1143 ARL1143 ARU1143 ASD1143 ASM1143 ASV1143 ATE1143 ATN1143 ATW1143 AUF1143 AUO1143 AUX1143 AVG1143 AVP1143 AVY1143 AWH1143 AWQ1143 AWZ1143 AXI1143 AXR1143 AYA1143 AYJ1143 AYS1143 AZB1143 AZK1143 AZT1143 BAC1143 BAL1143 BAU1143 BBD1143 BBM1143 BBV1143 BCE1143 BCN1143 BCW1143 BDF1143 BDO1143 BDX1143 BEG1143 BEP1143 BEY1143 AQT1149 ARC1149 ARL1149 ARU1149 ASD1149 ASM1149 ASV1149 ATE1149 ATN1149 ATW1149 AUF1149 AUO1149 AUX1149 AVG1149 AVP1149 AVY1149 AWH1149 AWQ1149 AWZ1149 AXI1149 AXR1149 AYA1149 AYJ1149 AYS1149 AZB1149 AZK1149 AZT1149 BAC1149 BAL1149 BAU1149 BBD1149 BBM1149 BBV1149 BCE1149 BCN1149 BCW1149 BDF1149 BDO1149 BDX1149 BEG1149 BEP1149 BEY1149 AQT1155 ARC1155 ARL1155 ARU1155 ASD1155 ASM1155 ASV1155 ATE1155 ATN1155 ATW1155 AUF1155 AUO1155 AUX1155 AVG1155 AVP1155 AVY1155 AWH1155 AWQ1155 AWZ1155 AXI1155 AXR1155 AYA1155 AYJ1155 AYS1155 AZB1155 AZK1155 AZT1155 BAC1155 BAL1155 BAU1155 BBD1155 BBM1155 BBV1155 BCE1155 BCN1155 BCW1155 BDF1155 BDO1155 BDX1155 BEG1155 BEP1155 BEY1155 AQT1161 ARC1161 ARL1161 ARU1161 ASD1161 ASM1161 ASV1161 ATE1161 ATN1161 ATW1161 AUF1161 AUO1161 AUX1161 AVG1161 AVP1161 AVY1161 AWH1161 AWQ1161 AWZ1161 AXI1161 AXR1161 AYA1161 AYJ1161 AYS1161 AZB1161 AZK1161 AZT1161 BAC1161 BAL1161 BAU1161 BBD1161 BBM1161 BBV1161 BCE1161 BCN1161 BCW1161 BDF1161 BDO1161 BDX1161 BEG1161 BEP1161 BEY1161 AQT1167 ARC1167 ARL1167 ARU1167 ASD1167 ASM1167 ASV1167 ATE1167 ATN1167 ATW1167 AUF1167 AUO1167 AUX1167 AVG1167 AVP1167 AVY1167 AWH1167 AWQ1167 AWZ1167 AXI1167 AXR1167 AYA1167 AYJ1167 AYS1167 AZB1167 AZK1167 AZT1167 BAC1167 BAL1167 BAU1167 BBD1167 BBM1167 BBV1167 BCE1167 BCN1167 BCW1167 BDF1167 BDO1167 BDX1167 BEG1167 BEP1167 BEY1167 AQT1173 ARC1173 ARL1173 ARU1173 ASD1173 ASM1173 ASV1173 ATE1173 ATN1173 ATW1173 AUF1173 AUO1173 AUX1173 AVG1173 AVP1173 AVY1173 AWH1173 AWQ1173 AWZ1173 AXI1173 AXR1173 AYA1173 AYJ1173 AYS1173 AZB1173 AZK1173 AZT1173 BAC1173 BAL1173 BAU1173 BBD1173 BBM1173 BBV1173 BCE1173 BCN1173 BCW1173 BDF1173 BDO1173 BDX1173 BEG1173 BEP1173 BEY1173 AQT1179 ARC1179 ARL1179 ARU1179 ASD1179 ASM1179 ASV1179 ATE1179 ATN1179 ATW1179 AUF1179 AUO1179 AUX1179 AVG1179 AVP1179 AVY1179 AWH1179 AWQ1179 AWZ1179 AXI1179 AXR1179 AYA1179 AYJ1179 AYS1179 AZB1179 AZK1179 AZT1179 BAC1179 BAL1179 BAU1179 BBD1179 BBM1179 BBV1179 BCE1179 BCN1179 BCW1179 BDF1179 BDO1179 BDX1179 BEG1179 BEP1179 BEY1179 AQT1185 ARC1185 ARL1185 ARU1185 ASD1185 ASM1185 ASV1185 ATE1185 ATN1185 ATW1185 AUF1185 AUO1185 AUX1185 AVG1185 AVP1185 AVY1185 AWH1185 AWQ1185 AWZ1185 AXI1185 AXR1185 AYA1185 AYJ1185 AYS1185 AZB1185 AZK1185 AZT1185 BAC1185 BAL1185 BAU1185 BBD1185 BBM1185 BBV1185 BCE1185 BCN1185 BCW1185 BDF1185 BDO1185 BDX1185 BEG1185 BEP1185 BEY1185 AQT1191 ARC1191 ARL1191 ARU1191 ASD1191 ASM1191 ASV1191 ATE1191 ATN1191 ATW1191 AUF1191 AUO1191 AUX1191 AVG1191 AVP1191 AVY1191 AWH1191 AWQ1191 AWZ1191 AXI1191 AXR1191 AYA1191 AYJ1191 AYS1191 AZB1191 AZK1191 AZT1191 BAC1191 BAL1191 BAU1191 BBD1191 BBM1191 BBV1191 BCE1191 BCN1191 BCW1191 BDF1191 BDO1191 BDX1191 BEG1191 BEP1191 BEY1191 AQT1197 ARC1197 ARL1197 ARU1197 ASD1197 ASM1197 ASV1197 ATE1197 ATN1197 ATW1197 AUF1197 AUO1197 AUX1197 AVG1197 AVP1197 AVY1197 AWH1197 AWQ1197 AWZ1197 AXI1197 AXR1197 AYA1197 AYJ1197 AYS1197 AZB1197 AZK1197 AZT1197 BAC1197 BAL1197 BAU1197 BBD1197 BBM1197 BBV1197 BCE1197 BCN1197 BCW1197 BDF1197 BDO1197 BDX1197 BEG1197 BEP1197 BEY1197">
    <cfRule type="cellIs" dxfId="20" priority="1" operator="lessThan">
      <formula>1.09</formula>
    </cfRule>
    <cfRule type="cellIs" dxfId="19" priority="2" operator="lessThan">
      <formula>1</formula>
    </cfRule>
    <cfRule type="cellIs" dxfId="18" priority="3" operator="lessThan">
      <formula>1.09</formula>
    </cfRule>
  </conditionalFormatting>
  <conditionalFormatting sqref="BFH1131 BFH1137 BFH1143 BFH1149 BFH1155 BFH1161 BFH1167 BFH1173 BFH1179 BFH1185 BFH1191 BFH1197">
    <cfRule type="cellIs" dxfId="17" priority="43" operator="lessThan">
      <formula>1.09</formula>
    </cfRule>
    <cfRule type="cellIs" dxfId="16" priority="44" operator="lessThan">
      <formula>1</formula>
    </cfRule>
    <cfRule type="cellIs" dxfId="15" priority="45" operator="lessThan">
      <formula>1.09</formula>
    </cfRule>
  </conditionalFormatting>
  <conditionalFormatting sqref="BFQ1131 BFQ1137 BFQ1143 BFQ1149 BFQ1155 BFQ1161 BFQ1167 BFQ1173 BFQ1179 BFQ1185 BFQ1191 BFQ1197">
    <cfRule type="cellIs" dxfId="14" priority="40" operator="lessThan">
      <formula>1.09</formula>
    </cfRule>
    <cfRule type="cellIs" dxfId="13" priority="41" operator="lessThan">
      <formula>1</formula>
    </cfRule>
    <cfRule type="cellIs" dxfId="12" priority="42" operator="lessThan">
      <formula>1.09</formula>
    </cfRule>
  </conditionalFormatting>
  <conditionalFormatting sqref="BFZ1131 BFZ1137 BFZ1143 BFZ1149 BFZ1155 BFZ1161 BFZ1167 BFZ1173 BFZ1179 BFZ1185 BFZ1191 BFZ1197">
    <cfRule type="cellIs" dxfId="11" priority="37" operator="lessThan">
      <formula>1.09</formula>
    </cfRule>
    <cfRule type="cellIs" dxfId="10" priority="38" operator="lessThan">
      <formula>1</formula>
    </cfRule>
    <cfRule type="cellIs" dxfId="9" priority="39" operator="lessThan">
      <formula>1.09</formula>
    </cfRule>
  </conditionalFormatting>
  <conditionalFormatting sqref="BGI1131 BGI1137 BGI1143 BGI1149 BGI1155 BGI1161 BGI1167 BGI1173 BGI1179 BGI1185 BGI1191 BGI1197">
    <cfRule type="cellIs" dxfId="8" priority="34" operator="lessThan">
      <formula>1.09</formula>
    </cfRule>
    <cfRule type="cellIs" dxfId="7" priority="35" operator="lessThan">
      <formula>1</formula>
    </cfRule>
    <cfRule type="cellIs" dxfId="6" priority="36" operator="lessThan">
      <formula>1.09</formula>
    </cfRule>
  </conditionalFormatting>
  <conditionalFormatting sqref="BGR1131 BGR1137 BGR1143 BGR1149 BGR1155 BGR1161 BGR1167 BGR1173 BGR1179 BGR1185 BGR1191 BGR1197">
    <cfRule type="cellIs" dxfId="5" priority="31" operator="lessThan">
      <formula>1.09</formula>
    </cfRule>
    <cfRule type="cellIs" dxfId="4" priority="32" operator="lessThan">
      <formula>1</formula>
    </cfRule>
    <cfRule type="cellIs" dxfId="3" priority="33" operator="lessThan">
      <formula>1.09</formula>
    </cfRule>
  </conditionalFormatting>
  <conditionalFormatting sqref="BHA1131 BHA1137 BHA1143 BHA1149 BHA1155 BHA1161 BHA1167 BHA1173 BHA1179 BHA1185 BHA1191 BHA1197">
    <cfRule type="cellIs" dxfId="2" priority="28" operator="lessThan">
      <formula>1.09</formula>
    </cfRule>
    <cfRule type="cellIs" dxfId="1" priority="29" operator="lessThan">
      <formula>1</formula>
    </cfRule>
    <cfRule type="cellIs" dxfId="0" priority="30" operator="lessThan">
      <formula>1.09</formula>
    </cfRule>
  </conditionalFormatting>
  <dataValidations count="1">
    <dataValidation type="list" allowBlank="1" showInputMessage="1" showErrorMessage="1" sqref="B2143:B2147" xr:uid="{0963C084-4502-4B4F-8F23-588B5ECA6DC4}">
      <formula1>$K$207:$K$1071</formula1>
    </dataValidation>
  </dataValidations>
  <hyperlinks>
    <hyperlink ref="K178" location="Puntenklassement!A1" display="zie tabblad 5" xr:uid="{00000000-0004-0000-0000-000001000000}"/>
    <hyperlink ref="A178" location="Medailles!A1" display="zie tabblad 2" xr:uid="{B3429AF1-1518-4466-BD2D-C16C4459C9D8}"/>
    <hyperlink ref="A351" location="UCIRanking!A1" display="zie tabblad 4" xr:uid="{00000000-0004-0000-0000-000002000000}"/>
    <hyperlink ref="A1949" r:id="rId1" display="https://www.procyclingstats.com/rider/tadej-pogacar" xr:uid="{5A8F98D2-35D8-469B-B6B7-69192B7D4CC6}"/>
    <hyperlink ref="A1505" r:id="rId2" display="https://www.procyclingstats.com/rider/remco-evenepoel" xr:uid="{188A3F18-0B0D-4658-A492-C770AC83A1CA}"/>
    <hyperlink ref="A2220" r:id="rId3" display="https://www.procyclingstats.com/rider/jonas-vingegaard-rasmussen" xr:uid="{6839BDFB-F244-43A3-8D12-77942C6092C2}"/>
    <hyperlink ref="A1917" r:id="rId4" display="https://www.procyclingstats.com/rider/mads-pedersen" xr:uid="{B28EC6C8-7144-4D89-AEC7-681C8C0F5A0D}"/>
    <hyperlink ref="A1255" r:id="rId5" display="https://www.procyclingstats.com/rider/juan-ayuso-pesquera" xr:uid="{102FFD2B-E17E-42EF-A00B-8610A588DADD}"/>
    <hyperlink ref="A1230" r:id="rId6" display="https://www.procyclingstats.com/rider/joao-almeida" xr:uid="{8F9CC572-4026-4B85-8DAA-77716860F66F}"/>
    <hyperlink ref="A1938" r:id="rId7" display="https://www.procyclingstats.com/rider/thomas-pidcock" xr:uid="{83E5DCAB-BF3D-4565-B0B5-82E6DB5D38DC}"/>
    <hyperlink ref="A1892" r:id="rId8" display="https://www.procyclingstats.com/rider/oscar-onley" xr:uid="{E79C1525-9261-4283-8039-8DC7ABD7DADC}"/>
    <hyperlink ref="A1458" r:id="rId9" display="https://www.procyclingstats.com/rider/isaac-del-toro" xr:uid="{0C64C8E9-EEA9-47CA-B468-5146A1530D91}"/>
    <hyperlink ref="A2199" r:id="rId10" display="https://www.procyclingstats.com/rider/kevin-vauquelin" xr:uid="{644F9368-4876-4451-8567-A53D087A873C}"/>
    <hyperlink ref="A1933" r:id="rId11" display="https://www.procyclingstats.com/rider/jasper-philipsen" xr:uid="{3E3713D0-ACC7-43E0-9D8E-E936F6D88260}"/>
    <hyperlink ref="A1675" r:id="rId12" display="https://www.procyclingstats.com/rider/matteo-jorgenson" xr:uid="{65DD5DC9-755B-45B4-81F4-F735233F2D75}"/>
    <hyperlink ref="A2161" r:id="rId13" display="https://www.procyclingstats.com/rider/wout-van-aert" xr:uid="{E0B06DAB-F0E3-45F8-AC08-11CD09E7ED39}"/>
    <hyperlink ref="A2172" r:id="rId14" display="https://www.procyclingstats.com/rider/mathieu-van-der-poel" xr:uid="{6FE0028E-E4E8-4B1D-A1C1-11309E696292}"/>
    <hyperlink ref="A1441" r:id="rId15" display="https://www.procyclingstats.com/rider/arnaud-de-lie" xr:uid="{EE8F9F1F-6C22-457E-A853-06CFAA1ED6E5}"/>
    <hyperlink ref="A1837" r:id="rId16" display="https://www.procyclingstats.com/rider/jonathan-milan" xr:uid="{960C1E20-67B7-4C4C-B52B-2FF94D8CD177}"/>
    <hyperlink ref="A1707" r:id="rId17" display="https://www.procyclingstats.com/rider/olav-kooij" xr:uid="{5C634CB9-0D1C-4B25-953C-B0D1E5CA9C5F}"/>
    <hyperlink ref="A1761" r:id="rId18" display="https://www.procyclingstats.com/rider/florian-lipowitz" xr:uid="{CC3CBEFB-C49F-4685-8F93-24D7DB0FFA51}"/>
    <hyperlink ref="A1582" r:id="rId19" display="https://www.procyclingstats.com/rider/romain-gregoire1" xr:uid="{949478FA-9414-4A69-9095-C82A3890E0CB}"/>
    <hyperlink ref="A1395" r:id="rId20" display="https://www.procyclingstats.com/rider/giulio-ciccone" xr:uid="{198850CE-6C1D-4E18-8FC2-CA242763E8FB}"/>
    <hyperlink ref="A2219" r:id="rId21" display="https://www.procyclingstats.com/rider/jay-vine" xr:uid="{A61919F7-BB28-45E8-ADD6-F1CE5CEDB4D3}"/>
    <hyperlink ref="A1621" r:id="rId22" display="https://www.procyclingstats.com/rider/ben-healy" xr:uid="{D638A277-5E9D-4E9B-A61A-08348AB7EC79}"/>
    <hyperlink ref="A1805" r:id="rId23" display="https://www.procyclingstats.com/rider/lenny-martinez" xr:uid="{178ECD13-382A-4138-BB9A-AF5E95AEC221}"/>
    <hyperlink ref="A1922" r:id="rId24" display="https://www.procyclingstats.com/rider/giulio-pellizzari" xr:uid="{FAEA76C3-F051-4DE0-85AE-48A636B12313}"/>
    <hyperlink ref="A1782" r:id="rId25" display="https://www.procyclingstats.com/rider/paul-magnier" xr:uid="{409BBC21-0562-4535-AF84-7FF1AB73873E}"/>
    <hyperlink ref="A2006" r:id="rId26" display="https://www.procyclingstats.com/rider/primoz-roglic" xr:uid="{C17DF690-0FDA-4CB7-93DA-FD54FCF43E0F}"/>
    <hyperlink ref="A2067" r:id="rId27" display="https://www.procyclingstats.com/rider/mattias-skjelmose-jensen" xr:uid="{1FB93802-C14A-4B75-BA43-E18E5603824A}"/>
    <hyperlink ref="A1561" r:id="rId28" display="https://www.procyclingstats.com/rider/biniyam-ghirmay" xr:uid="{547A1BE2-80F2-41A4-A80E-BEB63A49DEEF}"/>
    <hyperlink ref="A1828" r:id="rId29" display="https://www.procyclingstats.com/rider/tim-merlier" xr:uid="{74A4DE41-2565-4443-A1D0-D18E225C51DA}"/>
    <hyperlink ref="A1817" r:id="rId30" display="https://www.procyclingstats.com/rider/brandon-mcnulty" xr:uid="{BBE19657-85E2-4327-9721-BEF4E7D5F0A1}"/>
    <hyperlink ref="A2124" r:id="rId31" display="https://www.procyclingstats.com/rider/antonio-tiberi" xr:uid="{AA2B493D-ECCC-42C3-8357-69A79BA60B43}"/>
    <hyperlink ref="A1366" r:id="rId32" display="https://www.procyclingstats.com/rider/richard-carapaz" xr:uid="{01DE8C84-C6D6-4627-993F-28D105C66CC0}"/>
    <hyperlink ref="A1813" r:id="rId33" display="https://www.procyclingstats.com/rider/michael-matthews" xr:uid="{B2543995-330B-49FA-9E67-136D27D959E3}"/>
    <hyperlink ref="A1866" r:id="rId34" display="https://www.procyclingstats.com/rider/jhonatan-narvaez" xr:uid="{6F1012B0-0269-4263-8DC4-9B8E5FE57762}"/>
    <hyperlink ref="A2089" r:id="rId35" display="https://www.procyclingstats.com/rider/corbin-strong" xr:uid="{6B7BD00F-A202-4BB3-A543-5C5583C3B428}"/>
    <hyperlink ref="A1288" r:id="rId36" display="https://www.procyclingstats.com/rider/egan-bernal" xr:uid="{354CC90A-733B-43A8-9433-2420FC7AF064}"/>
    <hyperlink ref="A1636" r:id="rId37" display="https://www.procyclingstats.com/rider/jai-hindley" xr:uid="{88F19A70-0571-4B60-A746-C966D47A3E7F}"/>
    <hyperlink ref="A1956" r:id="rId38" display="https://www.procyclingstats.com/rider/neilson-powless" xr:uid="{F528F3F2-3BFD-4B71-A64C-1D80513E7363}"/>
    <hyperlink ref="A2252" r:id="rId39" display="https://www.procyclingstats.com/rider/simon-yates" xr:uid="{51A7CAA9-CD59-4FBC-A3C6-D39366F55F93}"/>
    <hyperlink ref="A1540" r:id="rId40" display="https://www.procyclingstats.com/rider/filippo-ganna" xr:uid="{AA651D91-1834-43E4-95AD-D1A514D64921}"/>
    <hyperlink ref="A1527" r:id="rId41" display="https://www.procyclingstats.com/rider/lorenzo-fortunato" xr:uid="{CAE31EF5-7BC8-4D77-A66A-8E930D14FF96}"/>
    <hyperlink ref="A2086" r:id="rId42" display="https://www.procyclingstats.com/rider/michael-storer" xr:uid="{6FA1C367-BC4C-474D-904F-7DD2FE2A5F2B}"/>
    <hyperlink ref="A1537" r:id="rId43" display="https://www.procyclingstats.com/rider/felix-gall" xr:uid="{2888E5D5-10C9-425A-AAD5-765D8A64B6AB}"/>
    <hyperlink ref="A1997" r:id="rId44" display="https://www.procyclingstats.com/rider/matthew-riccitello" xr:uid="{2EC253B5-E363-4893-BCD6-0EA683B46DF2}"/>
    <hyperlink ref="A2034" r:id="rId45" display="https://www.procyclingstats.com/rider/cristian-scaroni" xr:uid="{6F692305-6654-43B8-85A8-ADF7217E460B}"/>
    <hyperlink ref="A1808" r:id="rId46" display="https://www.procyclingstats.com/rider/enric-mas" xr:uid="{B61F2417-2D95-4D5C-9AD5-EE98D881AD7D}"/>
    <hyperlink ref="A2251" r:id="rId47" display="https://www.procyclingstats.com/rider/adam-yates" xr:uid="{F3B813F1-7334-49AE-AC18-281CDB086326}"/>
    <hyperlink ref="A1301" r:id="rId48" display="https://www.procyclingstats.com/rider/pello-bilbao" xr:uid="{29C2EA2A-1C53-408C-8209-D0E152C7C310}"/>
    <hyperlink ref="A1242" r:id="rId49" display="https://www.procyclingstats.com/rider/thymen-arensman" xr:uid="{0B5B0579-6E69-4A6C-AD5A-9AF427E10D91}"/>
    <hyperlink ref="A1349" r:id="rId50" display="https://www.procyclingstats.com/rider/santiago-buitrago-sanchez" xr:uid="{EE4523A6-017F-4101-8159-1C262C92F4A2}"/>
    <hyperlink ref="A1224" r:id="rId51" display="https://www.procyclingstats.com/rider/julian-alaphilippe" xr:uid="{72550CBF-6F59-45D2-A243-15F38A6AEF05}"/>
    <hyperlink ref="A2239" r:id="rId52" display="https://www.procyclingstats.com/rider/tim-wellens" xr:uid="{70B01EFF-4A59-47CB-AFDA-98B54441C8CC}"/>
    <hyperlink ref="A1284" r:id="rId53" display="https://www.procyclingstats.com/rider/tiesj-benoot" xr:uid="{77DD79F6-9F48-475F-8479-5748FCE8D2F0}"/>
    <hyperlink ref="A1240" r:id="rId54" display="https://www.procyclingstats.com/rider/alex-aranburu" xr:uid="{62A0D96B-B793-4475-8A71-566B6B4B6C7C}"/>
    <hyperlink ref="A1820" r:id="rId55" display="https://www.procyclingstats.com/rider/jordi-meeus" xr:uid="{295247CC-C1C0-4D8E-8190-3177BEFCD07D}"/>
    <hyperlink ref="A2192" r:id="rId56" display="https://www.procyclingstats.com/rider/ilan-van-wilder" xr:uid="{61F509E5-03D3-4961-903B-B1B7C47369DC}"/>
    <hyperlink ref="A2226" r:id="rId57" display="https://www.procyclingstats.com/rider/soren-waerenskjold" xr:uid="{5B52D91C-703A-4319-8D68-013D40FA2EDA}"/>
    <hyperlink ref="A1552" r:id="rId58" display="https://www.procyclingstats.com/rider/derek-gee" xr:uid="{866EA678-7BCE-4CFC-8786-BB9D301E83ED}"/>
    <hyperlink ref="A1671" r:id="rId59" display="https://www.procyclingstats.com/rider/tobias-halland-johannessen" xr:uid="{5F11D28F-3BB2-498A-AC09-EACA1A3503A4}"/>
    <hyperlink ref="A1304" r:id="rId60" display="https://www.procyclingstats.com/rider/pavel-bittner" xr:uid="{F0F83B14-D583-4C52-81E4-20CEEA7865DC}"/>
    <hyperlink ref="A1666" r:id="rId61" display="https://www.procyclingstats.com/rider/emilien-jeanniere" xr:uid="{FC0EF190-A131-4756-950B-F56FAAE4F09E}"/>
    <hyperlink ref="A1392" r:id="rId62" display="https://www.procyclingstats.com/rider/jan-christen" xr:uid="{C709A3B8-15B0-4BCF-AEAC-E8C5D0D03032}"/>
    <hyperlink ref="A2037" r:id="rId63" display="https://www.procyclingstats.com/rider/mauro-schmid" xr:uid="{7419EFCB-60CF-4986-9D29-7172AC0E8B26}"/>
    <hyperlink ref="A1236" r:id="rId64" display="https://www.procyclingstats.com/rider/tobias-lund-andresen" xr:uid="{ED7C1F5D-46EF-49C5-B8D3-A5766CD8CDDF}"/>
    <hyperlink ref="A1244" r:id="rId65" display="https://www.procyclingstats.com/rider/bruno-armirail" xr:uid="{4B000395-4EEA-454E-A746-FFD3A5F588DA}"/>
    <hyperlink ref="A1748" r:id="rId66" display="https://www.procyclingstats.com/rider/william-junior-lecerf" xr:uid="{F731F49D-2A16-430E-81BD-183754DF5BBA}"/>
    <hyperlink ref="A2009" r:id="rId67" display="https://www.procyclingstats.com/rider/ivan-romeo" xr:uid="{20A21946-E1A7-4B9B-9B3A-EB0D8885A48E}"/>
    <hyperlink ref="A1338" r:id="rId68" display="https://www.procyclingstats.com/rider/matthew-brennan" xr:uid="{35E50D47-5F64-4EB5-953F-C9C30242AC72}"/>
    <hyperlink ref="A1457" r:id="rId69" display="https://www.procyclingstats.com/rider/tibor-del-grosso" xr:uid="{122D1311-F85B-4F66-9673-A5A4209EB8B8}"/>
    <hyperlink ref="A2046" r:id="rId70" display="https://www.procyclingstats.com/rider/paul-seixas" xr:uid="{C11C1D86-1599-4AE2-9BCB-CACA31184F0D}"/>
    <hyperlink ref="A1883" r:id="rId71" display="https://www.procyclingstats.com/rider/ben-o-connor" xr:uid="{36AEA076-00B8-44B9-ABDE-6039BE5D1C5F}"/>
    <hyperlink ref="A1637" r:id="rId72" display="https://www.procyclingstats.com/rider/marc-hirschi" xr:uid="{F6FF9D22-4906-4450-9EB7-B751B5FC70AE}"/>
    <hyperlink ref="A1718" r:id="rId73" display="https://www.procyclingstats.com/rider/stefan-kung" xr:uid="{904F63F5-C457-4F06-B8EA-1C0D42C7D883}"/>
    <hyperlink ref="A2068" r:id="rId74" display="https://www.procyclingstats.com/rider/toms-skujins" xr:uid="{A92BEE5D-31F1-41E1-B7AA-DEA8902C802C}"/>
    <hyperlink ref="A1588" r:id="rId75" display="https://www.procyclingstats.com/rider/kaden-groves" xr:uid="{3AFF4069-E0ED-47BB-B3FF-18FB1DC1F6E3}"/>
    <hyperlink ref="A1294" r:id="rId76" display="https://www.procyclingstats.com/rider/alberto-bettiol" xr:uid="{B7D7017A-CF1A-480E-929B-5CAC895AA9F0}"/>
    <hyperlink ref="A2057" r:id="rId77" display="https://www.procyclingstats.com/rider/magnus-sheffield" xr:uid="{7D323CE7-9641-4F5F-B32D-938D9EEA1F9D}"/>
    <hyperlink ref="A2155" r:id="rId78" display="https://www.procyclingstats.com/rider/mathias-vacek" xr:uid="{7DC252D3-BCF6-4F3D-9087-016FA553BD52}"/>
    <hyperlink ref="A1802" r:id="rId79" display="https://www.procyclingstats.com/rider/guillaume-martin" xr:uid="{BCF7C4CE-3ACE-4B4C-878E-0E36063202DB}"/>
    <hyperlink ref="A2065" r:id="rId80" display="https://www.procyclingstats.com/rider/pavel-sivakov" xr:uid="{69AC772C-47E8-4443-9D38-A6C156C1E379}"/>
    <hyperlink ref="A1413" r:id="rId81" display="https://www.procyclingstats.com/rider/magnus-cort-nielsen" xr:uid="{92DF354D-EF5F-431B-B7D1-E6AE124A9B62}"/>
    <hyperlink ref="A1945" r:id="rId82" display="https://www.procyclingstats.com/rider/luke-plapp" xr:uid="{4A92638D-90BE-4EF0-B945-5C0CF0F2B988}"/>
    <hyperlink ref="A1720" r:id="rId83" display="https://www.procyclingstats.com/rider/sepp-kuss" xr:uid="{A6F90D2F-D9EB-4E53-AC64-121F79F07690}"/>
    <hyperlink ref="A1570" r:id="rId84" display="https://www.procyclingstats.com/rider/dorian-godon" xr:uid="{25C190FF-3D82-444B-BCDC-62CEA6C24845}"/>
    <hyperlink ref="A1939" r:id="rId85" display="https://www.procyclingstats.com/rider/davide-piganzoli" xr:uid="{A3188F3B-9B99-4FB4-9393-051A1C2B82C5}"/>
    <hyperlink ref="A2063" r:id="rId86" display="https://www.procyclingstats.com/rider/quinn-simmons" xr:uid="{FFDBB859-E439-4125-88F7-7C8643D4B429}"/>
    <hyperlink ref="A1684" r:id="rId87" display="https://www.procyclingstats.com/rider/max-kanter" xr:uid="{BBEE6D08-5F72-4BB1-8854-A2C1AF3BE083}"/>
    <hyperlink ref="A2150" r:id="rId88" display="https://www.procyclingstats.com/rider/cian-uijtdebroeks" xr:uid="{41ABC921-4FDC-4737-8472-8C7A8B1E57B2}"/>
    <hyperlink ref="A2211" r:id="rId89" display="https://www.procyclingstats.com/rider/ethan-vernon" xr:uid="{BE4E4C78-6AEC-4769-808E-A477FE1C4F54}"/>
    <hyperlink ref="A2201" r:id="rId90" display="https://www.procyclingstats.com/rider/simone-velasco" xr:uid="{9FE90533-31D2-4772-8985-27852EA7F8FB}"/>
    <hyperlink ref="A1522" r:id="rId91" display="https://www.procyclingstats.com/rider/finn-fisher-black" xr:uid="{DEA5C97D-C8DA-430F-A008-92889282617E}"/>
    <hyperlink ref="A2010" r:id="rId92" display="https://www.procyclingstats.com/rider/javier-romo" xr:uid="{5DA6D07C-D30B-4B58-82CF-4A3E0656FB9A}"/>
    <hyperlink ref="A2248" r:id="rId93" display="https://www.procyclingstats.com/rider/alfred-wright" xr:uid="{5A26BEF8-BF2B-401D-8669-50CC152E6933}"/>
    <hyperlink ref="A2108" r:id="rId94" display="https://www.procyclingstats.com/rider/harold-tejada" xr:uid="{7F8662C0-EFFF-468C-AA14-3616E4318018}"/>
    <hyperlink ref="A2237" r:id="rId95" display="https://www.procyclingstats.com/rider/samuel-watson" xr:uid="{1C256242-9E62-4CD6-B037-2810168951F7}"/>
    <hyperlink ref="A1768" r:id="rId96" display="https://www.procyclingstats.com/rider/harold-martin-lopez" xr:uid="{0D51255F-096F-4A8B-9552-87269B31A0CC}"/>
    <hyperlink ref="A2144" r:id="rId97" display="https://www.procyclingstats.com/rider/ben-tulett" xr:uid="{674DF3B0-ABBB-446F-96EE-5A90DE8D884D}"/>
    <hyperlink ref="A2209" r:id="rId98" display="https://www.procyclingstats.com/rider/florian-vermeersch" xr:uid="{BDB4C058-4EDB-458C-8A4E-F4B7F670988B}"/>
    <hyperlink ref="A1964" r:id="rId99" display="https://www.procyclingstats.com/rider/nicolas-prodhomme" xr:uid="{C35CB862-F578-47FC-854F-DD6982C468AC}"/>
    <hyperlink ref="A1716" r:id="rId100" display="https://www.procyclingstats.com/rider/lukas-kubis" xr:uid="{8BE2CE40-B651-4F9C-B87D-21338E1CAD2A}"/>
    <hyperlink ref="A1731" r:id="rId101" display="https://www.procyclingstats.com/rider/mikel-landa" xr:uid="{BAFE005E-A0DF-4EF6-8D39-0B4DB853F0E5}"/>
    <hyperlink ref="A2178" r:id="rId102" display="https://www.procyclingstats.com/rider/lennert-van-eetvelt" xr:uid="{D20E9AAD-8640-44CF-8873-2A918DBEBD9C}"/>
    <hyperlink ref="A2151" r:id="rId103" display="https://www.procyclingstats.com/rider/diego-ulissi" xr:uid="{FC783E16-218D-44DD-857F-8D51F3171A45}"/>
    <hyperlink ref="A1953" r:id="rId104" display="https://www.procyclingstats.com/rider/max-poole" xr:uid="{9E5550E4-A55D-4406-BA61-527E476D7696}"/>
    <hyperlink ref="A1216" r:id="rId105" display="https://www.procyclingstats.com/rider/jonas-abrahamsen" xr:uid="{9818C026-AE1A-42DC-AAF6-B37C6382AFD5}"/>
    <hyperlink ref="A2137" r:id="rId106" display="https://www.procyclingstats.com/rider/matteo-trentin" xr:uid="{5314DE44-1DE3-43F8-8479-4750F9F70AAA}"/>
    <hyperlink ref="A1584" r:id="rId107" display="https://www.procyclingstats.com/rider/dylan-groenewegen" xr:uid="{56953178-1152-43C0-84CA-CF4A230AB74D}"/>
    <hyperlink ref="A2075" r:id="rId108" display="https://www.procyclingstats.com/rider/marc-soler" xr:uid="{E49D3F31-2EDF-4675-A05B-1FC7D05FC0A6}"/>
    <hyperlink ref="A1880" r:id="rId109" display="https://www.procyclingstats.com/rider/thibau-nys" xr:uid="{7B537177-1F8D-47B9-9A3F-F89CF8610F4B}"/>
    <hyperlink ref="A2188" r:id="rId110" display="https://www.procyclingstats.com/rider/danny-van-poppel" xr:uid="{8423138E-4F85-4AA3-B1D1-B6DED796EEF7}"/>
    <hyperlink ref="A1276" r:id="rId111" display="https://www.procyclingstats.com/rider/phil-bauhaus" xr:uid="{5680C39B-8A60-40FF-9CE4-38373C44EA95}"/>
    <hyperlink ref="A2091" r:id="rId112" display="https://www.procyclingstats.com/rider/jasper-stuyven" xr:uid="{E774D809-0693-4D38-B5B1-87900BA762B9}"/>
    <hyperlink ref="A2035" r:id="rId113" display="https://www.procyclingstats.com/rider/maximilian-schachmann" xr:uid="{94C2228F-19CC-49F1-A2A6-4B8C1439B71F}"/>
    <hyperlink ref="A2019" r:id="rId114" display="https://www.procyclingstats.com/rider/einer-augusto-rubio-reyes" xr:uid="{38910430-F465-40E5-A99E-062ABA8A930A}"/>
    <hyperlink ref="A1736" r:id="rId115" display="https://www.procyclingstats.com/rider/paul-lapeira" xr:uid="{61A7F9CA-46D6-461E-8031-985B0586F2E5}"/>
    <hyperlink ref="A1376" r:id="rId116" display="https://www.procyclingstats.com/rider/pablo-castrillo-zapater" xr:uid="{17DA773C-9338-496B-92FC-D0DF6A3E7716}"/>
    <hyperlink ref="A1532" r:id="rId117" display="https://www.procyclingstats.com/rider/milan-fretin" xr:uid="{54467665-5C6B-40D3-BBFC-AA2D0DE287AA}"/>
    <hyperlink ref="A1385" r:id="rId118" display="https://www.procyclingstats.com/rider/clement-champoussin" xr:uid="{FF92A035-DFD4-444B-A222-AAD2026C860E}"/>
    <hyperlink ref="A2115" r:id="rId119" display="https://www.procyclingstats.com/rider/mike-teunissen" xr:uid="{10920728-F12E-4C50-96BE-F9737F25BED9}"/>
    <hyperlink ref="A1843" r:id="rId120" display="https://www.procyclingstats.com/rider/juan-sebastian-molano" xr:uid="{37FFC316-BA39-4943-A1BE-CCA2F48012C8}"/>
    <hyperlink ref="A1667" r:id="rId121" display="https://www.procyclingstats.com/rider/jordan-jegat" xr:uid="{CBB93A4A-F6A9-471B-9260-D69A4FE4916A}"/>
    <hyperlink ref="A1852" r:id="rId122" display="https://www.procyclingstats.com/rider/antonio-morgado" xr:uid="{0B3D511C-1024-46EC-A3DC-72C1A1324BF0}"/>
    <hyperlink ref="A1630" r:id="rId123" display="https://www.procyclingstats.com/rider/quinten-hermans" xr:uid="{31EFCDEE-5426-434C-8D69-782330F53D9D}"/>
    <hyperlink ref="A1434" r:id="rId124" display="https://www.procyclingstats.com/rider/dries-de-bondt" xr:uid="{44C32F19-7C5E-4AD8-8DF3-7798318D9017}"/>
    <hyperlink ref="A1237" r:id="rId125" display="https://www.procyclingstats.com/rider/stanisaw-aniolkowski" xr:uid="{1199640E-5797-4F7C-B365-0E8F82D938DD}"/>
    <hyperlink ref="A1548" r:id="rId126" display="https://www.procyclingstats.com/rider/aaron-gate" xr:uid="{3434C07D-1541-49A5-BD73-49E068CFBF48}"/>
    <hyperlink ref="A1251" r:id="rId127" display="https://www.procyclingstats.com/rider/orluis-aular" xr:uid="{A16AD7E5-694E-410A-AAFE-6E060E23D129}"/>
    <hyperlink ref="A1373" r:id="rId128" display="https://www.procyclingstats.com/rider/damiano-caruso" xr:uid="{88239B7F-4C49-49FE-BE47-85B10FB9EE46}"/>
    <hyperlink ref="A1478" r:id="rId129" display="https://www.procyclingstats.com/rider/paul-double" xr:uid="{77873CFB-C96F-4F42-8133-EE6D321A103A}"/>
    <hyperlink ref="A1543" r:id="rId130" display="https://www.procyclingstats.com/rider/raul-garcia-pierna" xr:uid="{28DFD464-D429-4737-A4F2-3F68542B5465}"/>
    <hyperlink ref="A1270" r:id="rId131" display="https://www.procyclingstats.com/rider/louis-barre" xr:uid="{77498993-D28E-4715-B223-27EC7526FFB7}"/>
    <hyperlink ref="A1533" r:id="rId132" display="https://www.procyclingstats.com/rider/marco-frigo" xr:uid="{F7C7BC28-F4EC-4A36-929E-EC87D9358745}"/>
    <hyperlink ref="A1391" r:id="rId133" display="https://www.procyclingstats.com/rider/fabio-christen" xr:uid="{0708BAD0-FE1D-4B98-928B-DC2B20202D06}"/>
    <hyperlink ref="A1788" r:id="rId134" display="https://www.procyclingstats.com/rider/matteo-malucelli" xr:uid="{913041FA-F6E6-4C91-A1FA-C00FC395702A}"/>
    <hyperlink ref="A1259" r:id="rId135" display="https://www.procyclingstats.com/rider/andrea-bagioli" xr:uid="{980E585F-73A4-462C-9067-E0744CF59409}"/>
    <hyperlink ref="A2135" r:id="rId136" display="https://www.procyclingstats.com/rider/torstein-traeen" xr:uid="{1D9E9E85-0BE8-4540-9E4A-4F9B115B5F5B}"/>
    <hyperlink ref="A1990" r:id="rId137" display="https://www.procyclingstats.com/rider/alexis-renard" xr:uid="{7AB469EB-98CA-424A-95B4-968357AB53A8}"/>
    <hyperlink ref="A1874" r:id="rId138" display="https://www.procyclingstats.com/rider/jorgen-nordhagen" xr:uid="{FDE404CC-DE66-443B-A0F1-B9722FD32D27}"/>
    <hyperlink ref="A2246" r:id="rId139" display="https://www.procyclingstats.com/rider/albert-withen-philipsen" xr:uid="{BE98C902-EC98-4DE2-B445-90648B7C691D}"/>
    <hyperlink ref="A1263" r:id="rId140" display="https://www.procyclingstats.com/rider/abel-balderstone-roumens" xr:uid="{2637378F-01C9-448B-A7E5-962868C3A294}"/>
    <hyperlink ref="A2003" r:id="rId141" display="https://www.procyclingstats.com/rider/carlos-rodriguez-cano" xr:uid="{8ED44D31-93F5-4C34-B01C-AE5B54D901C2}"/>
    <hyperlink ref="A2181" r:id="rId142" display="https://www.procyclingstats.com/rider/maxim-van-gils" xr:uid="{FF55560F-9723-4E55-BE95-2946B3A86FE9}"/>
    <hyperlink ref="A1777" r:id="rId143" display="https://www.procyclingstats.com/rider/valentin-madouas" xr:uid="{C528D1EB-81BC-4C03-B651-4C3DB28822DE}"/>
    <hyperlink ref="A2106" r:id="rId144" display="https://www.procyclingstats.com/rider/joshua-tarling" xr:uid="{A0C3179E-2E0C-407A-A35A-DBAF62E9C0D0}"/>
    <hyperlink ref="A1908" r:id="rId145" display="https://www.procyclingstats.com/rider/valentin-paret-peintre" xr:uid="{4390ADD0-8DF3-422D-8680-568870E2A954}"/>
    <hyperlink ref="A2004" r:id="rId146" display="https://www.procyclingstats.com/rider/cristian-rodriguez" xr:uid="{ACEF968A-2816-482A-A036-F197FC34F9F9}"/>
    <hyperlink ref="A1909" r:id="rId147" display="https://www.procyclingstats.com/rider/aurelien-paret-peintre" xr:uid="{318BFF86-0C62-4FA7-A4BD-4A4E814104C0}"/>
    <hyperlink ref="A2045" r:id="rId148" display="https://www.procyclingstats.com/rider/alec-segaert" xr:uid="{9669AF84-D413-403A-B513-378FC06DF4D2}"/>
    <hyperlink ref="A2257" r:id="rId149" display="https://www.procyclingstats.com/rider/edoardo-zambanini" xr:uid="{90970202-2864-4630-B417-9E106B075672}"/>
    <hyperlink ref="A2242" r:id="rId150" display="https://www.procyclingstats.com/rider/jarno-widar" xr:uid="{4399AC98-882A-4F4B-8E12-8F9D0E6BB932}"/>
    <hyperlink ref="A1411" r:id="rId151" display="https://www.procyclingstats.com/rider/bryan-coquard" xr:uid="{B5B5D7D3-9111-4489-B17E-2A4A17637772}"/>
    <hyperlink ref="A2210" r:id="rId152" display="https://www.procyclingstats.com/rider/gianni-vermeersch" xr:uid="{DD45AA2E-EB5C-435A-A2D8-704E63628575}"/>
    <hyperlink ref="A2166" r:id="rId153" display="https://www.procyclingstats.com/rider/marijn-van-den-berg" xr:uid="{09575E6E-FF4B-4C2F-9CCE-8A2585BD1AF5}"/>
    <hyperlink ref="A1834" r:id="rId154" display="https://www.procyclingstats.com/rider/madis-mihkels" xr:uid="{D68C6BBA-D25A-45A3-A493-C1196666A15F}"/>
    <hyperlink ref="A1925" r:id="rId155" display="https://www.procyclingstats.com/rider/paul-penhoet" xr:uid="{3FED6BC4-9CEE-4A1C-9AC2-25565E77490E}"/>
    <hyperlink ref="A1620" r:id="rId156" display="https://www.procyclingstats.com/rider/ethan-hayter" xr:uid="{FB478C25-3411-4FD1-9D8F-A3088F0C0A76}"/>
    <hyperlink ref="A2146" r:id="rId157" display="https://www.procyclingstats.com/rider/anthony-turgis" xr:uid="{72FD8DB6-321E-49B5-80E3-4BB25F773E3C}"/>
    <hyperlink ref="A1586" r:id="rId158" display="https://www.procyclingstats.com/rider/felix-grossschartner" xr:uid="{EE810C0D-E997-4459-A385-34722A7A1D7A}"/>
    <hyperlink ref="A2240" r:id="rId159" display="https://www.procyclingstats.com/rider/sam-welsford" xr:uid="{864558E9-369D-4EC2-ACD9-6C8B95689F4C}"/>
    <hyperlink ref="A1614" r:id="rId160" display="https://www.procyclingstats.com/rider/chris-harper" xr:uid="{8626B725-2597-4696-9416-870A03408D05}"/>
    <hyperlink ref="A1860" r:id="rId161" display="https://www.procyclingstats.com/rider/henok-mulubrhan" xr:uid="{83FD1972-74AE-43DA-94BA-904139F0E63E}"/>
    <hyperlink ref="A1995" r:id="rId162" display="https://www.procyclingstats.com/rider/laurenz-rex" xr:uid="{1D002028-06FC-4DFB-92F5-D4F43743A961}"/>
    <hyperlink ref="A1742" r:id="rId163" display="https://www.procyclingstats.com/rider/axel-laurance" xr:uid="{4610DF31-20F4-4B2B-ABFD-A94D15E28865}"/>
    <hyperlink ref="A1764" r:id="rId164" display="https://www.procyclingstats.com/rider/giovanni-lonardi" xr:uid="{98512920-124A-4F2A-BFE7-24852A3C6531}"/>
    <hyperlink ref="A1461" r:id="rId165" display="https://www.procyclingstats.com/rider/alexandre-delettre" xr:uid="{B2F1E266-BE2B-4CFF-8784-D0579CC5B442}"/>
    <hyperlink ref="A2060" r:id="rId166" display="https://www.procyclingstats.com/rider/guillermo-thomas-silva-coussan" xr:uid="{D23EE896-1311-4212-AF89-791E0FDF8C2C}"/>
    <hyperlink ref="A1635" r:id="rId167" display="https://www.procyclingstats.com/rider/sergio-higuita" xr:uid="{092CDDE7-928E-45BC-9DF3-B9342E7ED284}"/>
    <hyperlink ref="A1642" r:id="rId168" display="https://www.procyclingstats.com/rider/hugo-hofstetter" xr:uid="{92FE2BFC-74D5-461F-A0ED-16EB9D723E15}"/>
    <hyperlink ref="A2147" r:id="rId169" display="https://www.procyclingstats.com/rider/ben-turner" xr:uid="{5AEED57C-60CE-4594-88B4-C8E0225AD1A7}"/>
    <hyperlink ref="A1644" r:id="rId170" display="https://www.procyclingstats.com/rider/mikkel-honore" xr:uid="{46B618C9-2FAD-45EB-8C54-91681D45EE6B}"/>
    <hyperlink ref="A1853" r:id="rId171" display="https://www.procyclingstats.com/rider/matteo-moschetti" xr:uid="{0421F802-A52F-4457-9FC1-A16BC2274D33}"/>
    <hyperlink ref="A2139" r:id="rId172" display="https://www.procyclingstats.com/rider/bastien-tronchon" xr:uid="{EAE0513E-2A9C-434E-A548-6350726C72BB}"/>
    <hyperlink ref="A1512" r:id="rId173" display="https://www.procyclingstats.com/rider/yevgeniy-fedorov" xr:uid="{86681018-576A-49B8-8900-4F78E8C1A2B4}"/>
    <hyperlink ref="A1754" r:id="rId174" display="https://www.procyclingstats.com/rider/andreas-leknessund" xr:uid="{4C2ADCD2-DBA9-4ADB-83CF-5428508F3074}"/>
    <hyperlink ref="A1483" r:id="rId175" display="https://www.procyclingstats.com/rider/sandy-dujardin" xr:uid="{6F17F6CE-450C-43FF-AFEB-21BF99BBD294}"/>
    <hyperlink ref="A1265" r:id="rId176" display="https://www.procyclingstats.com/rider/davide-ballerini" xr:uid="{638D9E0D-14B5-4E34-ACA7-A21624712E75}"/>
    <hyperlink ref="A1249" r:id="rId177" display="https://www.procyclingstats.com/rider/lewis-askey" xr:uid="{E7FEDCF8-8884-42C3-A86F-D52BC06FF265}"/>
    <hyperlink ref="A1717" r:id="rId178" display="https://www.procyclingstats.com/rider/johannes-kulset" xr:uid="{29E77E67-67CD-4FD8-B9D6-D52462CF8DC0}"/>
    <hyperlink ref="A2011" r:id="rId179" display="https://www.procyclingstats.com/rider/mathys-rondel" xr:uid="{C4E23A12-D2CE-42B7-BE8A-6B219C9BABD5}"/>
    <hyperlink ref="A1734" r:id="rId180" display="https://www.procyclingstats.com/rider/victor-langellotti" xr:uid="{74F255B9-0A81-4BA8-8D10-549632281FF3}"/>
    <hyperlink ref="A1589" r:id="rId181" display="https://www.procyclingstats.com/rider/thibaud-gruel" xr:uid="{79F706EC-1D6A-4C1A-9AE2-EABEDCC90696}"/>
    <hyperlink ref="A1308" r:id="rId182" display="https://www.procyclingstats.com/rider/erlend-blikra" xr:uid="{E077F49C-8C12-4D20-90EE-CDAA015B9995}"/>
    <hyperlink ref="A2216" r:id="rId183" display="https://www.procyclingstats.com/rider/louis-vervaeke" xr:uid="{E724ED84-F088-4E51-BD3F-8D74D81E64EA}"/>
    <hyperlink ref="A2134" r:id="rId184" display="https://www.procyclingstats.com/rider/rory-townsend" xr:uid="{3F116C69-AFED-4215-83D6-95F5DB1F851E}"/>
    <hyperlink ref="A1670" r:id="rId185" display="https://www.procyclingstats.com/rider/anders-halland-johannessen" xr:uid="{9F12D184-6F72-4C06-8B02-4870E2348ACE}"/>
    <hyperlink ref="A1738" r:id="rId186" display="https://www.procyclingstats.com/rider/niklas-larsen" xr:uid="{5C829460-7B3D-45EE-9D63-B749547C6A77}"/>
    <hyperlink ref="A1891" r:id="rId187" display="https://www.procyclingstats.com/rider/jakob-omrzel" xr:uid="{55D66D0F-9242-409E-A17A-3052069EC42E}"/>
    <hyperlink ref="A2223" r:id="rId188" display="https://www.procyclingstats.com/rider/aleksandr-vlasov" xr:uid="{E45A1315-D564-4089-A100-FF84A7C3C1A4}"/>
    <hyperlink ref="A1549" r:id="rId189" display="https://www.procyclingstats.com/rider/david-gaudu" xr:uid="{826EC20E-2DBD-40A3-BF3B-7C3EEC38001E}"/>
    <hyperlink ref="A1842" r:id="rId190" display="https://www.procyclingstats.com/rider/matej-mohoric" xr:uid="{C915C3A0-5341-4A0E-9488-2BB67D200468}"/>
    <hyperlink ref="A1942" r:id="rId191" display="https://www.procyclingstats.com/rider/laurence-pithie" xr:uid="{D1EECE71-ED47-4E2F-A797-BE3C63A158AE}"/>
    <hyperlink ref="A1275" r:id="rId192" display="https://www.procyclingstats.com/rider/alex-baudin" xr:uid="{1BBA4E9E-1BCD-406F-A18A-75104EF5649D}"/>
    <hyperlink ref="A1218" r:id="rId193" display="https://www.procyclingstats.com/rider/roger-adria" xr:uid="{1ADC705E-FE3E-4F95-BF1E-0D7B6F7394C7}"/>
    <hyperlink ref="A2208" r:id="rId194" display="https://www.procyclingstats.com/rider/kevin-vermaerke" xr:uid="{CE65EB10-872A-435D-8575-02B506458048}"/>
    <hyperlink ref="A1661" r:id="rId195" display="https://www.procyclingstats.com/rider/ion-izagirre" xr:uid="{CF9DF9CD-0880-4B4A-9DFC-31AD6080CA9E}"/>
    <hyperlink ref="A1303" r:id="rId196" display="https://www.procyclingstats.com/rider/stefan-bissegger" xr:uid="{DC22AD8B-A66B-467C-8BA3-992AC260F443}"/>
    <hyperlink ref="A1730" r:id="rId197" display="https://www.procyclingstats.com/rider/luke-lamperti" xr:uid="{485DA320-B6DB-4241-B77B-BA4153F0EA95}"/>
    <hyperlink ref="A1307" r:id="rId198" display="https://www.procyclingstats.com/rider/joseph-blackmore" xr:uid="{19AEFEBF-4BBC-4F6B-B1B6-4AC242BACC48}"/>
    <hyperlink ref="A1225" r:id="rId199" display="https://www.procyclingstats.com/rider/vincenzo-albanese" xr:uid="{2E838DBD-A839-440D-85CD-7A01C2ECB3C1}"/>
    <hyperlink ref="A2202" r:id="rId200" display="https://www.procyclingstats.com/rider/andrea-vendrame" xr:uid="{237D43D5-D3BF-47FF-A219-D2DC90D7ACAB}"/>
    <hyperlink ref="A1948" r:id="rId201" display="https://www.procyclingstats.com/rider/wout-poels" xr:uid="{F5660E6A-1853-4C94-A6DD-DAF81F03B4DE}"/>
    <hyperlink ref="A2203" r:id="rId202" display="https://www.procyclingstats.com/rider/clement-venturini" xr:uid="{0E01FF9F-BA6C-4A56-9BB5-7921935CE2DB}"/>
    <hyperlink ref="A1292" r:id="rId203" display="https://www.procyclingstats.com/rider/clement-berthet" xr:uid="{FDB894BC-933D-4F64-9335-3D8D51750A42}"/>
    <hyperlink ref="A1286" r:id="rId204" display="https://www.procyclingstats.com/rider/jenno-berckmoes" xr:uid="{437503FC-D9AB-443F-A442-93C96DE315C7}"/>
    <hyperlink ref="A1641" r:id="rId205" display="https://www.procyclingstats.com/rider/markus-hoelgaard" xr:uid="{CDA71649-4053-4A1C-9FD8-7887D593D8CA}"/>
    <hyperlink ref="A2056" r:id="rId206" display="https://www.procyclingstats.com/rider/riley-sheehan" xr:uid="{E38B71D4-4434-47C9-8C87-B175A1657032}"/>
    <hyperlink ref="A1550" r:id="rId207" display="https://www.procyclingstats.com/rider/pierre-gautherat" xr:uid="{1C88AD71-417D-4E83-9D46-C91F0D7F2874}"/>
    <hyperlink ref="A1868" r:id="rId208" display="https://www.procyclingstats.com/rider/lukas-nerurkar" xr:uid="{D0DA1532-D168-453D-AA06-BC56C8898878}"/>
    <hyperlink ref="A1727" r:id="rId209" display="https://www.procyclingstats.com/rider/victor-lafay" xr:uid="{40F0E08D-44C0-406E-B105-0D73437FE853}"/>
    <hyperlink ref="A2191" r:id="rId210" display="https://www.procyclingstats.com/rider/casper-van-uden" xr:uid="{8C708F9A-9F4D-4BC3-9C7D-D901E5E5B65C}"/>
    <hyperlink ref="A1645" r:id="rId211" display="https://www.procyclingstats.com/rider/daan-hoole" xr:uid="{8AFF48C3-E258-4A8F-B252-22A45BAE9B64}"/>
    <hyperlink ref="A1415" r:id="rId212" display="https://www.procyclingstats.com/rider/ewen-costiou" xr:uid="{DE70F92D-322D-4E13-94FB-F90590129263}"/>
    <hyperlink ref="A1831" r:id="rId213" display="https://www.procyclingstats.com/rider/xandro-meurisse" xr:uid="{0A8B132E-B5A8-45B1-9586-E5A3002BFC55}"/>
    <hyperlink ref="A2168" r:id="rId214" display="https://www.procyclingstats.com/rider/frank-van-den-broek" xr:uid="{C2E20218-0D9B-4FCE-834A-E4D49F9BB8EA}"/>
    <hyperlink ref="A1268" r:id="rId215" display="https://www.procyclingstats.com/rider/warren-barguil" xr:uid="{5E423CE9-2F45-425B-897C-5A23B47CAE88}"/>
    <hyperlink ref="A1706" r:id="rId216" display="https://www.procyclingstats.com/rider/patrick-konrad" xr:uid="{D38DA11F-1BEE-4D6B-9C77-5805B21F0C08}"/>
    <hyperlink ref="A1427" r:id="rId217" display="https://www.procyclingstats.com/rider/alberto-dainese" xr:uid="{8E767FAD-FEE0-411B-8615-440F4ED1CD8F}"/>
    <hyperlink ref="A1440" r:id="rId218" display="https://www.procyclingstats.com/rider/david-de-la-cruz" xr:uid="{5B52E1DB-C136-4C93-B452-B89395DF018D}"/>
    <hyperlink ref="A1825" r:id="rId219" display="https://www.procyclingstats.com/rider/milan-menten" xr:uid="{2C49260D-5619-4D2B-8076-9703BF8B7706}"/>
    <hyperlink ref="A1490" r:id="rId220" display="https://www.procyclingstats.com/rider/fredrik-dversnes" xr:uid="{F81F434B-2FDF-44C4-8C1B-9E7E739E3C55}"/>
    <hyperlink ref="A1947" r:id="rId221" display="https://www.procyclingstats.com/rider/rick-pluimers" xr:uid="{6FDD9A4A-ABDE-4696-88B5-F5961F610EA6}"/>
    <hyperlink ref="A1364" r:id="rId222" display="https://www.procyclingstats.com/rider/carlos-canal" xr:uid="{D60D8809-410D-4621-B2A2-CE4ABA936258}"/>
    <hyperlink ref="A2107" r:id="rId223" display="https://www.procyclingstats.com/rider/manuele-tarozzi" xr:uid="{2C90B1BF-5713-4C1A-B40B-47EEA4742930}"/>
    <hyperlink ref="A1302" r:id="rId224" display="https://www.procyclingstats.com/rider/leo-bisiaux" xr:uid="{3846A47C-4554-4759-978C-D88213D38ED3}"/>
    <hyperlink ref="A2125" r:id="rId225" display="https://www.procyclingstats.com/rider/rasmus-tiller" xr:uid="{7BE765D7-B08D-4889-871C-B52000617349}"/>
    <hyperlink ref="A1857" r:id="rId226" display="https://www.procyclingstats.com/rider/gregor-muhlberger" xr:uid="{CCF84B73-459A-4CD8-921A-F032CF480524}"/>
    <hyperlink ref="A2274" r:id="rId227" display="https://www.procyclingstats.com/rider/ben-zwiehoff" xr:uid="{43CB45C0-92F9-4387-B06D-2D7847EB6ABC}"/>
    <hyperlink ref="A2186" r:id="rId228" display="https://www.procyclingstats.com/rider/brent-van-moer" xr:uid="{0659DB22-4B28-4F96-A4EB-1C77A7E466E7}"/>
    <hyperlink ref="A2117" r:id="rId229" display="https://www.procyclingstats.com/rider/tim-torn-teutenberg" xr:uid="{0E609A3F-0A18-40B7-A325-933AF8D13443}"/>
    <hyperlink ref="A1708" r:id="rId230" display="https://www.procyclingstats.com/rider/matyas-kopecky" xr:uid="{989CCF30-849C-4175-BB62-022B13DE9FDE}"/>
    <hyperlink ref="A2072" r:id="rId231" display="https://www.procyclingstats.com/rider/matteo-sobrero" xr:uid="{22FF2DD8-26DA-4946-9F4B-1E76826F7C8C}"/>
    <hyperlink ref="A2121" r:id="rId232" display="https://www.procyclingstats.com/rider/benjamin-thomas-2" xr:uid="{B1D067DC-E3B4-4891-93C6-57FFA3F5921B}"/>
    <hyperlink ref="A1271" r:id="rId233" display="https://www.procyclingstats.com/rider/jon-barrenetxea-golzarri" xr:uid="{FC8AA655-8BAF-40F9-8DEF-382F18CD43E8}"/>
    <hyperlink ref="A1693" r:id="rId234" display="https://www.procyclingstats.com/rider/timo-kielich" xr:uid="{94E8DD04-8287-44AA-8856-024654577AD4}"/>
    <hyperlink ref="A1504" r:id="rId235" display="https://www.procyclingstats.com/rider/afonso-eulalio" xr:uid="{EE77B18E-97D3-44C5-B216-94E660D56F75}"/>
    <hyperlink ref="A1593" r:id="rId236" display="https://www.procyclingstats.com/rider/jaume-guardeno" xr:uid="{4B8C65A3-92F2-4A02-9BF2-304B2726BB56}"/>
    <hyperlink ref="A2073" r:id="rId237" display="https://www.procyclingstats.com/rider/jakob-soderqvist" xr:uid="{641C949F-4435-4D1B-9B7D-AC609AB359EC}"/>
    <hyperlink ref="A1417" r:id="rId238" display="https://www.procyclingstats.com/rider/alessandro-covi" xr:uid="{5341DF98-B8E5-4365-9382-32325C3F3DA7}"/>
    <hyperlink ref="A2002" r:id="rId239" display="https://www.procyclingstats.com/rider/remy-rochas" xr:uid="{7F6F4DF1-3DB0-40CE-B675-22CC39AEE45D}"/>
    <hyperlink ref="A2094" r:id="rId240" display="https://www.procyclingstats.com/rider/embret-svestad-bardseng" xr:uid="{430956DC-8EC8-4341-8BC1-7E4B8F683380}"/>
    <hyperlink ref="A2027" r:id="rId241" display="https://www.procyclingstats.com/rider/alexander-salby" xr:uid="{5EF8BE6B-C3F2-4CA3-ABF1-732F2741C37D}"/>
    <hyperlink ref="A1935" r:id="rId242" display="https://www.procyclingstats.com/rider/finlay-pickering" xr:uid="{72029D28-B7D6-4109-AFDD-17220FDE810D}"/>
    <hyperlink ref="A1520" r:id="rId243" display="https://www.procyclingstats.com/rider/lorenzo-finn" xr:uid="{82B6FC1B-E036-44F5-AD1F-C0D18CCB0231}"/>
    <hyperlink ref="A1737" r:id="rId244" display="https://www.procyclingstats.com/rider/christophe-laporte" xr:uid="{FD7A3C47-DF01-4815-887D-F5F040242C22}"/>
    <hyperlink ref="A1414" r:id="rId245" display="https://www.procyclingstats.com/rider/benoit-cosnefroy" xr:uid="{FAE4BBE8-27EF-4ADD-A61C-170A3BB0AD04}"/>
    <hyperlink ref="A2259" r:id="rId246" display="https://www.procyclingstats.com/rider/filippo-zana" xr:uid="{B13514B7-5987-4125-A107-AB0894B3A5E8}"/>
    <hyperlink ref="A2267" r:id="rId247" display="https://www.procyclingstats.com/rider/axel-zingle" xr:uid="{77E9460E-195A-43AC-9FBB-21FBD34AA963}"/>
    <hyperlink ref="A1846" r:id="rId248" display="https://www.procyclingstats.com/rider/bauke-mollema" xr:uid="{D7329EF9-0557-43B0-8EE6-BD504C3B5B3D}"/>
    <hyperlink ref="A1528" r:id="rId249" display="https://www.procyclingstats.com/rider/tobias-foss" xr:uid="{7B2AAB2C-4883-4E74-9576-F03A8A9CCE0E}"/>
    <hyperlink ref="A1855" r:id="rId250" display="https://www.procyclingstats.com/rider/luca-mozzato" xr:uid="{1F581C10-DF6E-47CF-B250-64AB3A57EC8C}"/>
    <hyperlink ref="A1446" r:id="rId251" display="https://www.procyclingstats.com/rider/laurens-de-plus" xr:uid="{5552D8A7-554F-42CF-A1DB-E0B283A1CF23}"/>
    <hyperlink ref="A1865" r:id="rId252" display="https://www.procyclingstats.com/rider/oliver-naesen" xr:uid="{9582B4D0-DD75-47B6-8381-CDF457EEABF6}"/>
    <hyperlink ref="A2266" r:id="rId253" display="https://www.procyclingstats.com/rider/georg-zimmermann" xr:uid="{A8AC00F7-F508-4216-A296-621FA51643FB}"/>
    <hyperlink ref="A2111" r:id="rId254" display="https://www.procyclingstats.com/rider/natnael-tesfatsion" xr:uid="{E5C8F657-E13D-4460-8683-94290C6C18E6}"/>
    <hyperlink ref="A1484" r:id="rId255" display="https://www.procyclingstats.com/rider/edward-irl-dunbar" xr:uid="{C1C912C7-CCFE-45F5-9F26-8C0020BEC7EC}"/>
    <hyperlink ref="A1381" r:id="rId256" display="https://www.procyclingstats.com/rider/jefferson-cepeda-hernandez" xr:uid="{1713AA11-1440-4A87-B901-87F03EC8D2CE}"/>
    <hyperlink ref="A2131" r:id="rId257" display="https://www.procyclingstats.com/rider/pablo-torres1" xr:uid="{5831C2C1-7015-4467-BF14-6D5666D5DAA1}"/>
    <hyperlink ref="A1770" r:id="rId258" display="https://www.procyclingstats.com/rider/juan-pedro-lopez" xr:uid="{D954ECA3-4E05-41C5-81A2-9C085656944D}"/>
    <hyperlink ref="A1844" r:id="rId259" display="https://www.procyclingstats.com/rider/rudy-molard" xr:uid="{BA39CED8-1656-4B19-B458-83B90D813663}"/>
    <hyperlink ref="A1421" r:id="rId260" display="https://www.procyclingstats.com/rider/steff-cras" xr:uid="{A9B826D0-61F8-4790-84FF-159387981682}"/>
    <hyperlink ref="A1902" r:id="rId261" display="https://www.procyclingstats.com/rider/hugo-page" xr:uid="{3E7B48FC-C566-4EB1-9C2F-2BB547E3ACE6}"/>
    <hyperlink ref="A1377" r:id="rId262" display="https://www.procyclingstats.com/rider/mattia-cattaneo" xr:uid="{063A1B27-ECE8-4E85-94FA-3BAE00D6FC81}"/>
    <hyperlink ref="A1299" r:id="rId263" display="https://www.procyclingstats.com/rider/jenthe-biermans" xr:uid="{B053CEA1-7D9C-47E1-B2BC-B7B5908DB4D8}"/>
    <hyperlink ref="A1339" r:id="rId264" display="https://www.procyclingstats.com/rider/marco-brenner" xr:uid="{D3EBD1E0-D1D9-438F-B09E-9FF94E2D972B}"/>
    <hyperlink ref="A1841" r:id="rId265" display="https://www.procyclingstats.com/rider/pau-miquel-delgado" xr:uid="{A549D563-3CD4-4A5B-A95F-CB1891BDE2DF}"/>
    <hyperlink ref="A1544" r:id="rId266" display="https://www.procyclingstats.com/rider/ivan-garcia-cortina" xr:uid="{7C94E6FF-7520-4B06-8B0E-A2B09D657E88}"/>
    <hyperlink ref="A1886" r:id="rId267" display="https://www.procyclingstats.com/rider/stefano-oldani" xr:uid="{61876255-A158-4B84-BFD4-D52F96C280B4}"/>
    <hyperlink ref="A1525" r:id="rId268" display="https://www.procyclingstats.com/rider/davide-formolo" xr:uid="{DD98B6B2-F11E-4CFD-84BA-92A0136415A9}"/>
    <hyperlink ref="A2234" r:id="rId269" display="https://www.procyclingstats.com/rider/frederik-wandahl" xr:uid="{65C63758-5C54-4A9E-8E65-EA2229E13A06}"/>
    <hyperlink ref="A2224" r:id="rId270" display="https://www.procyclingstats.com/rider/yannis-voisard" xr:uid="{A6A726C2-78AF-4106-8865-98754A21351A}"/>
    <hyperlink ref="A1648" r:id="rId271" display="https://www.procyclingstats.com/rider/damien-howson" xr:uid="{E6108115-9A01-4B42-880F-25D3E3ED4E57}"/>
    <hyperlink ref="A1815" r:id="rId272" display="https://www.procyclingstats.com/rider/marius-mayrhofer" xr:uid="{07003EF5-A5C0-4968-8005-4664FA5997F0}"/>
    <hyperlink ref="A2081" r:id="rId273" display="https://www.procyclingstats.com/rider/johannes-staune-mittet" xr:uid="{177C6958-10DC-4F9C-B774-2DB67543C188}"/>
    <hyperlink ref="A1781" r:id="rId274" display="https://www.procyclingstats.com/rider/filippo-magli2" xr:uid="{FF26F8F5-47E0-46E2-85BD-8F85900AF146}"/>
    <hyperlink ref="A1682" r:id="rId275" display="https://www.procyclingstats.com/rider/lennard-kamna" xr:uid="{B92362E3-8A35-4E14-A926-E160F628A62C}"/>
    <hyperlink ref="A1557" r:id="rId276" display="https://www.procyclingstats.com/rider/tao-geoghegan-hart" xr:uid="{478FF6E1-6444-4729-945A-1839A91B324C}"/>
    <hyperlink ref="A1848" r:id="rId277" display="https://www.procyclingstats.com/rider/sylvain-moniquet" xr:uid="{90379834-5020-4185-BB20-9F65DBDF9315}"/>
    <hyperlink ref="A1887" r:id="rId278" display="https://www.procyclingstats.com/rider/ivo-emanuel-alves" xr:uid="{1F367FA6-3B4D-42C3-A20B-A49569B721BF}"/>
    <hyperlink ref="A1272" r:id="rId279" display="https://www.procyclingstats.com/rider/william-barta" xr:uid="{0E2C5E6A-AF19-412B-B7A5-B8281B125410}"/>
    <hyperlink ref="A1531" r:id="rId280" display="https://www.procyclingstats.com/rider/stian-fredheim" xr:uid="{124C146C-D0DC-4D47-86E3-55F10B2D9448}"/>
    <hyperlink ref="A1315" r:id="rId281" display="https://www.procyclingstats.com/rider/cees-bol" xr:uid="{B700814E-E467-4767-87BC-CE3C62370E35}"/>
    <hyperlink ref="A1495" r:id="rId282" display="https://www.procyclingstats.com/rider/nils-eekhoff" xr:uid="{452839BE-8B3B-46B0-85FD-1A90638A8685}"/>
    <hyperlink ref="A2198" r:id="rId283" display="https://www.procyclingstats.com/rider/walter-vargas" xr:uid="{80F17BFC-B018-4C27-A135-1FA10896EAAB}"/>
    <hyperlink ref="A1508" r:id="rId284" display="https://www.procyclingstats.com/rider/eric-antonio-fagundez" xr:uid="{2DAEC3BC-A308-4CB7-BFFA-3A13A3B72392}"/>
    <hyperlink ref="A1245" r:id="rId285" display="https://www.procyclingstats.com/rider/igor-arrieta-lizarraga" xr:uid="{BAEA6A6F-313F-4032-BE02-F300B9CAA3AD}"/>
    <hyperlink ref="A1915" r:id="rId286" display="https://www.procyclingstats.com/rider/rasmus-sojbergpedersen" xr:uid="{F1ADC0C4-2B6E-4396-A4AE-5D1B6D694EB3}"/>
    <hyperlink ref="A1547" r:id="rId287" display="https://www.procyclingstats.com/rider/gianmarco-garofoli" xr:uid="{96578749-C609-4F4F-B324-2D5760BE0FE5}"/>
    <hyperlink ref="A1450" r:id="rId288" display="https://www.procyclingstats.com/rider/steffen-de-schuyteneer" xr:uid="{CCBC2927-9A3C-4038-A0B9-79A4E562385C}"/>
    <hyperlink ref="A2083" r:id="rId289" display="https://www.procyclingstats.com/rider/jake-stewart" xr:uid="{FB976E4B-D7C2-4550-A84B-40011272039C}"/>
    <hyperlink ref="A1344" r:id="rId290" display="https://www.procyclingstats.com/rider/emanuel-buchmann" xr:uid="{D5337BED-B8EC-4A6F-93B5-FCC8CE751ADC}"/>
    <hyperlink ref="A1228" r:id="rId291" display="https://www.procyclingstats.com/rider/piet-allegaert" xr:uid="{959A37A5-E4E2-48FC-9C5D-FA21662F2B8A}"/>
    <hyperlink ref="A1386" r:id="rId292" display="https://www.procyclingstats.com/rider/anthon-charmig" xr:uid="{AB24944C-1096-4CC4-A050-FE75D9D46B5B}"/>
    <hyperlink ref="A1794" r:id="rId293" display="https://www.procyclingstats.com/rider/arne-marit" xr:uid="{9F53B004-2D1C-49D6-A823-C9C920789013}"/>
    <hyperlink ref="A1921" r:id="rId294" display="https://www.procyclingstats.com/rider/simon-pellaud" xr:uid="{A64A4FE2-4FB3-406D-B13A-A88D71832831}"/>
    <hyperlink ref="A1958" r:id="rId295" display="https://www.procyclingstats.com/rider/eduard-prades" xr:uid="{00075562-7721-45CA-806F-214392FB5608}"/>
    <hyperlink ref="A1924" r:id="rId296" display="https://www.procyclingstats.com/rider/manuel-penalver" xr:uid="{A2994A5C-41F2-4923-B5FA-510EC7C53864}"/>
    <hyperlink ref="A1879" r:id="rId297" display="https://www.procyclingstats.com/rider/artem-nych" xr:uid="{5DBF8C8B-B15F-4989-AD59-58DED2C16A53}"/>
    <hyperlink ref="A2007" r:id="rId298" display="https://www.procyclingstats.com/rider/brieuc-rolland" xr:uid="{316FA709-F07F-4466-9B94-16D9A9AE738E}"/>
    <hyperlink ref="A1568" r:id="rId299" display="https://www.procyclingstats.com/rider/thomas-gloag" xr:uid="{86B7A4FD-8B56-4F99-846A-3AD7109E8F33}"/>
    <hyperlink ref="A1460" r:id="rId300" display="https://www.procyclingstats.com/rider/joris-delbove" xr:uid="{B89D1DBE-B19B-4782-B4C5-D4CC005524C9}"/>
    <hyperlink ref="A1916" r:id="rId301" display="https://www.procyclingstats.com/rider/casper-pedersen" xr:uid="{005C04AC-3F1F-4D94-8021-0C495B3A2FD3}"/>
    <hyperlink ref="A1499" r:id="rId302" display="https://www.procyclingstats.com/rider/felix-engelhardt" xr:uid="{505816B7-E97B-495D-9218-2DF007EEB4C1}"/>
    <hyperlink ref="A1871" r:id="rId303" display="https://www.procyclingstats.com/rider/joel-nicolau" xr:uid="{BBB8A4F8-A28B-4A2D-885C-1C2566D67853}"/>
    <hyperlink ref="A1267" r:id="rId304" display="https://www.procyclingstats.com/rider/fernando-barcelo" xr:uid="{F20262F8-FE3E-4330-A9FB-003CEC502F9A}"/>
    <hyperlink ref="A1762" r:id="rId305" display="https://www.procyclingstats.com/rider/arjen-livyns" xr:uid="{A26C3C16-8E6F-4C05-8392-4685F1A4654D}"/>
    <hyperlink ref="A1845" r:id="rId306" display="https://www.procyclingstats.com/rider/alex-molenaar" xr:uid="{09AE93B4-63FA-4323-A61D-54DE6C2DF129}"/>
    <hyperlink ref="A2087" r:id="rId307" display="https://www.procyclingstats.com/rider/florian-stork" xr:uid="{D846D331-15EE-421B-850C-6C8824972DE6}"/>
    <hyperlink ref="A2140" r:id="rId308" display="https://www.procyclingstats.com/rider/kyrylo-tsarenko" xr:uid="{04DDBB4F-2CD8-4FB7-9A78-B7782A1FAD2A}"/>
    <hyperlink ref="A1756" r:id="rId309" display="https://www.procyclingstats.com/rider/michael-leonard1" xr:uid="{3D2CE25A-A6E8-427D-8E2F-E5A9F3F04520}"/>
    <hyperlink ref="A1797" r:id="rId310" display="https://www.procyclingstats.com/rider/zac-marriage" xr:uid="{E55E3564-D424-40E4-AB7D-9C8B3991687E}"/>
    <hyperlink ref="A1374" r:id="rId311" display="https://www.procyclingstats.com/rider/jan-castellon" xr:uid="{8370A00C-F6B5-47A2-9C57-A3D732B9AB24}"/>
    <hyperlink ref="A1462" r:id="rId312" display="https://www.procyclingstats.com/rider/nico-denz" xr:uid="{4F755246-D5ED-436F-82B3-4D52B7D35D6C}"/>
    <hyperlink ref="A1981" r:id="rId313" display="https://www.procyclingstats.com/rider/mateo-pablo-ramirez" xr:uid="{86E79364-51D7-483A-84DD-320AFE61E7C2}"/>
    <hyperlink ref="A1806" r:id="rId314" display="https://www.procyclingstats.com/rider/daniel-felipe-martinez" xr:uid="{C583F676-5863-4460-99EC-D7576E9FEBAA}"/>
    <hyperlink ref="A1685" r:id="rId315" display="https://www.procyclingstats.com/rider/wilco-kelderman" xr:uid="{1E6D4886-5832-46E1-B150-5B56361AC49C}"/>
    <hyperlink ref="A1438" r:id="rId316" display="https://www.procyclingstats.com/rider/arvid-de-kleijn" xr:uid="{0EC3EB4F-679B-4D9E-84CD-B38202F7E77E}"/>
    <hyperlink ref="A1755" r:id="rId317" display="https://www.procyclingstats.com/rider/bart-lemmen" xr:uid="{E77D7ADF-475D-4963-B937-6C6A1EA2D890}"/>
    <hyperlink ref="A1283" r:id="rId318" display="https://www.procyclingstats.com/rider/sam-bennett" xr:uid="{478C3C6A-B7D5-490E-A04D-1CFEEB305E53}"/>
    <hyperlink ref="A1361" r:id="rId319" display="https://www.procyclingstats.com/rider/victor-campenaerts" xr:uid="{302EB5BC-45B4-4210-882A-3DBAB5B12776}"/>
    <hyperlink ref="A1248" r:id="rId320" display="https://www.procyclingstats.com/rider/kasper-asgreen" xr:uid="{C2CE2D9E-6F86-41EA-B425-8786B3EFBF19}"/>
    <hyperlink ref="A1217" r:id="rId321" display="https://www.procyclingstats.com/rider/pascal-ackermann" xr:uid="{416CD23D-CAAB-4D5F-8D67-73D49848E3F2}"/>
    <hyperlink ref="A2082" r:id="rId322" display="https://www.procyclingstats.com/rider/georg-steinhauser" xr:uid="{E562BA41-F2DA-4D24-B648-ECB5D7B5D5B3}"/>
    <hyperlink ref="A1971" r:id="rId323" display="https://www.procyclingstats.com/rider/nairo-quintana" xr:uid="{98C17198-09BB-4351-8A84-EEA79B35C72A}"/>
    <hyperlink ref="A2023" r:id="rId324" display="https://www.procyclingstats.com/rider/archie-ryan" xr:uid="{D2F1B96F-A202-4693-A1AC-1960D8E39F97}"/>
    <hyperlink ref="A2212" r:id="rId325" display="https://www.procyclingstats.com/rider/carlos-verona" xr:uid="{D8AE0EA5-D220-41A1-B6E8-D5852B6FC05A}"/>
    <hyperlink ref="A1521" r:id="rId326" display="https://www.procyclingstats.com/rider/filippo-fiorelli" xr:uid="{68A2DFD1-C802-467E-BF19-13D2309F7149}"/>
    <hyperlink ref="A1524" r:id="rId327" display="https://www.procyclingstats.com/rider/anders-foldager" xr:uid="{881A5FA7-2BB0-4BD5-912E-8ECAB49C4514}"/>
    <hyperlink ref="A1269" r:id="rId328" display="https://www.procyclingstats.com/rider/filippo-baroncini" xr:uid="{A1342D75-B625-4547-8B71-8578BC96BA63}"/>
    <hyperlink ref="A2159" r:id="rId329" display="https://www.procyclingstats.com/rider/michael-valgren-andersen" xr:uid="{E006E86E-A501-4E31-A18B-9930B261B0FA}"/>
    <hyperlink ref="A1536" r:id="rId330" display="https://www.procyclingstats.com/rider/thomas-gachignard" xr:uid="{05C6A481-AB28-41F5-8466-57D6352C9D8F}"/>
    <hyperlink ref="A1448" r:id="rId331" display="https://www.procyclingstats.com/rider/davide-de-pretto" xr:uid="{FD50DFB6-BBEC-463E-83E3-E7A567870EA1}"/>
    <hyperlink ref="A1600" r:id="rId332" display="https://www.procyclingstats.com/rider/ruben-guerreiro" xr:uid="{E08FD0BC-D0CB-4BC1-8F50-10147BD2B9C6}"/>
    <hyperlink ref="A1609" r:id="rId333" display="https://www.procyclingstats.com/rider/marco-haller" xr:uid="{F823157F-DDB3-4670-828A-2759EBD39A7D}"/>
    <hyperlink ref="A1710" r:id="rId334" display="https://www.procyclingstats.com/rider/soren-kragh-andersen" xr:uid="{33D0F6E8-E13B-40DD-8AA6-5CF26D7D9361}"/>
    <hyperlink ref="A1352" r:id="rId335" display="https://www.procyclingstats.com/rider/francesco-busatto" xr:uid="{B03CA0BA-D850-4CA3-8A77-E1238040F5B8}"/>
    <hyperlink ref="A1289" r:id="rId336" display="https://www.procyclingstats.com/rider/julien-bernard" xr:uid="{92021EFB-2C1B-4190-BE95-F36F3A0547A2}"/>
    <hyperlink ref="A2022" r:id="rId337" display="https://www.procyclingstats.com/rider/jonas-rutsch" xr:uid="{B2CCE0C7-67E9-4F4D-AD3C-B602FCC7F279}"/>
    <hyperlink ref="A1608" r:id="rId338" display="https://www.procyclingstats.com/rider/alexander-hajek" xr:uid="{A157F4F7-CBE8-4BCB-97B5-730960BE9783}"/>
    <hyperlink ref="A1387" r:id="rId339" display="https://www.procyclingstats.com/rider/johan-esteban-chaves" xr:uid="{98B93E3B-F512-435B-B4A9-0DFB4A62203C}"/>
    <hyperlink ref="A2130" r:id="rId340" display="https://www.procyclingstats.com/rider/alessandro-tonelli" xr:uid="{B1C69320-4BCC-4356-AE00-BBE976BFC0D3}"/>
    <hyperlink ref="A1319" r:id="rId341" display="https://www.procyclingstats.com/rider/kamiel-bonneu" xr:uid="{F2A8EE56-A280-4F6E-A263-BC136DC60C5B}"/>
    <hyperlink ref="A2265" r:id="rId342" display="https://www.procyclingstats.com/rider/maikel-zijlaard" xr:uid="{9999DF04-7E16-46B1-80EE-60B04041664C}"/>
    <hyperlink ref="A2205" r:id="rId343" display="https://www.procyclingstats.com/rider/matheo-vercher" xr:uid="{9CE070AA-A5AC-4DB9-937A-4B546260B7D1}"/>
    <hyperlink ref="A1466" r:id="rId344" display="https://www.procyclingstats.com/rider/jose-manuel-diaz-gallego" xr:uid="{9AF9C333-16D3-4ED7-A1CD-92199FD49633}"/>
    <hyperlink ref="A1455" r:id="rId345" display="https://www.procyclingstats.com/rider/simon-dehairs" xr:uid="{573710A1-60E6-4318-B264-698458102A0F}"/>
    <hyperlink ref="A1940" r:id="rId346" display="https://www.procyclingstats.com/rider/alessandro-pinarello" xr:uid="{2BD2A6F6-C885-4A02-ACE7-51FE75E1AC55}"/>
    <hyperlink ref="A1765" r:id="rId347" display="https://www.procyclingstats.com/rider/lander-loockx" xr:uid="{192BAFE1-3DA3-4328-8C1B-893326E9C985}"/>
    <hyperlink ref="A1771" r:id="rId348" display="https://www.procyclingstats.com/rider/matis-louvel" xr:uid="{488DDF76-1859-4AC4-A611-C4AB7D64995F}"/>
    <hyperlink ref="A1623" r:id="rId349" display="https://www.procyclingstats.com/rider/miguel-heidemann" xr:uid="{22E43024-45DE-4A2C-9A69-582199F4F409}"/>
    <hyperlink ref="A1436" r:id="rId350" display="https://www.procyclingstats.com/rider/aime-de-gendt" xr:uid="{916DEFF7-D3EE-49DF-8B98-2E7041F0D0AC}"/>
    <hyperlink ref="A1779" r:id="rId351" display="https://www.procyclingstats.com/rider/mirco-maestri" xr:uid="{9F794200-FAA9-43FF-872C-B61473D7A9A2}"/>
    <hyperlink ref="A2176" r:id="rId352" display="https://www.procyclingstats.com/rider/mick-van-dijke" xr:uid="{DA835AF7-3802-4DD0-AABB-F5E9B5B4BE3B}"/>
    <hyperlink ref="A2213" r:id="rId353" display="https://www.procyclingstats.com/rider/alessandro-verre" xr:uid="{26B4B41C-A666-47AA-8451-CC6174BA988C}"/>
    <hyperlink ref="A2241" r:id="rId354" display="https://www.procyclingstats.com/rider/mats-wenzel" xr:uid="{02583DCB-6C48-4C49-BB9B-3FA48DCE8FF3}"/>
    <hyperlink ref="A1979" r:id="rId355" display="https://www.procyclingstats.com/rider/cristian-raileanu" xr:uid="{85A0E4CD-6405-4F03-B06D-97DFE15556D3}"/>
    <hyperlink ref="A1701" r:id="rId356" display="https://www.procyclingstats.com/rider/oded-kogut" xr:uid="{19872D54-0607-4E49-9141-7537DF2FD783}"/>
    <hyperlink ref="A1804" r:id="rId357" display="https://www.procyclingstats.com/rider/guillermo-juan-martinez" xr:uid="{24E4C627-E812-4F3F-BD67-67365C159BE7}"/>
    <hyperlink ref="A1378" r:id="rId358" display="https://www.procyclingstats.com/rider/remi-cavagna" xr:uid="{636E47FD-BFC2-4065-9C5A-B4EEA035A687}"/>
    <hyperlink ref="A2118" r:id="rId359" display="https://www.procyclingstats.com/rider/edward-theuns" xr:uid="{84D463AA-2C1A-4788-AD80-6AD965A03FA2}"/>
    <hyperlink ref="A2101" r:id="rId360" display="https://www.procyclingstats.com/rider/rein-taaramae" xr:uid="{47107FAB-28F7-4A8A-AFA8-DA15D763999B}"/>
    <hyperlink ref="A1597" r:id="rId361" display="https://www.procyclingstats.com/rider/alexis-guerin" xr:uid="{0494A39A-B8FF-4376-A98B-7E8215A40805}"/>
    <hyperlink ref="A1260" r:id="rId362" display="https://www.procyclingstats.com/rider/davide-bais" xr:uid="{B5FD4EA2-3AA5-4A2A-8324-E935A287BEAE}"/>
    <hyperlink ref="A1790" r:id="rId363" display="https://www.procyclingstats.com/rider/martin-marcellusi" xr:uid="{DA6FEF5A-0594-4591-A9F3-22FF982DE12B}"/>
    <hyperlink ref="A1753" r:id="rId364" display="https://www.procyclingstats.com/rider/iuri-leitao" xr:uid="{965BAA36-8451-4372-877C-A8013FA1602D}"/>
    <hyperlink ref="A2080" r:id="rId365" display="https://www.procyclingstats.com/rider/mihael-stajnar" xr:uid="{4D6F833F-0456-44A4-B700-AA25B1A02AA7}"/>
    <hyperlink ref="A1838" r:id="rId366" display="https://www.procyclingstats.com/rider/lorenzo-milesi" xr:uid="{FA0642A3-51E2-43B6-AF5B-EDD8677F6301}"/>
    <hyperlink ref="A2021" r:id="rId367" display="https://www.procyclingstats.com/rider/clement-russo" xr:uid="{E2877F22-D791-4919-857A-5EE65E11328A}"/>
    <hyperlink ref="A1565" r:id="rId368" display="https://www.procyclingstats.com/rider/brady-gilmore" xr:uid="{4B5C576E-D816-47CC-B811-F8D96C9C3421}"/>
    <hyperlink ref="A1221" r:id="rId369" display="https://www.procyclingstats.com/rider/jon-agirre" xr:uid="{C8EBD97C-03FE-43BA-BAAC-E8E0F3ADCEB8}"/>
    <hyperlink ref="A1399" r:id="rId370" display="https://www.procyclingstats.com/rider/ivan-cobo-cayon" xr:uid="{7A9CD850-D216-4147-BB1A-2847AB2A1297}"/>
    <hyperlink ref="A1936" r:id="rId371" display="https://www.procyclingstats.com/rider/riley-pickrell" xr:uid="{CAEBF9F0-9B03-4062-9116-3E94717D522C}"/>
    <hyperlink ref="A1968" r:id="rId372" display="https://www.procyclingstats.com/rider/lorenzo-quartucci2" xr:uid="{227F20B0-41A5-4CC1-89EF-45685999BB95}"/>
    <hyperlink ref="A1650" r:id="rId373" display="https://www.procyclingstats.com/rider/antoine-huby" xr:uid="{53338176-201D-4FAE-9FE3-63723502AD2B}"/>
    <hyperlink ref="A1509" r:id="rId374" display="https://www.procyclingstats.com/rider/alessandro-fancellu" xr:uid="{88823338-99BB-4040-8C69-22F346421D0A}"/>
    <hyperlink ref="A1726" r:id="rId375" display="https://www.procyclingstats.com/rider/jordan-labrosse" xr:uid="{6E2D2C0B-3AF6-4624-94BE-67444D601618}"/>
    <hyperlink ref="A1367" r:id="rId376" display="https://www.procyclingstats.com/rider/giovanni-carboni" xr:uid="{7E671CD0-4D14-4DBD-A8B2-9E27EE60FD66}"/>
    <hyperlink ref="A1783" r:id="rId377" display="https://www.procyclingstats.com/rider/adrien-maire" xr:uid="{1249E336-4D15-4FD6-B27F-C843DFAF7587}"/>
    <hyperlink ref="A1974" r:id="rId378" display="https://www.procyclingstats.com/rider/andrea-raccagni-noviero" xr:uid="{E1622F6D-D5B7-44B1-A128-0572FF49CB21}"/>
    <hyperlink ref="A1876" r:id="rId379" display="https://www.procyclingstats.com/rider/pavel-novak" xr:uid="{EA2F851D-43E2-432B-9BFE-FC9ACD79F11B}"/>
    <hyperlink ref="A2143" r:id="rId380" display="https://www.procyclingstats.com/rider/luke-tuckwell" xr:uid="{45733157-7315-4AFA-A71D-8E71A847A4DE}"/>
    <hyperlink ref="A1341" r:id="rId381" display="https://www.procyclingstats.com/rider/fergus-browning" xr:uid="{FB81680A-7E20-41D8-BFD4-83AA19FBCFA4}"/>
    <hyperlink ref="A2033" r:id="rId382" display="https://www.procyclingstats.com/rider/matteo-scalco" xr:uid="{4F246875-54B7-4B5A-A9A7-F6CD649BE7C7}"/>
    <hyperlink ref="A1453" r:id="rId383" display="https://www.procyclingstats.com/rider/maxime-decomble" xr:uid="{CDD91AF6-1F72-4164-A72F-0D09755FD469}"/>
    <hyperlink ref="A2000" r:id="rId384" display="https://www.procyclingstats.com/rider/petr-rikunov" xr:uid="{B531EB82-D7DA-4E03-B6EE-1693672781D4}"/>
    <hyperlink ref="A1697" r:id="rId385" display="https://www.procyclingstats.com/rider/oliver-knight" xr:uid="{089E2C00-B226-497D-A806-9B17644CF653}"/>
    <hyperlink ref="A1927" r:id="rId386" display="https://www.procyclingstats.com/rider/adria-pericas-capdevila" xr:uid="{3EDE61DE-D662-4134-9B21-EAF770D11916}"/>
    <hyperlink ref="A1379" r:id="rId387" display="https://www.procyclingstats.com/rider/daniel-cavia-sanz" xr:uid="{3C120396-3C00-47B9-A5E0-8006D20293DA}"/>
    <hyperlink ref="A1763" r:id="rId388" display="https://www.procyclingstats.com/rider/sakarias-koller-loland" xr:uid="{6B0935C0-6720-43C0-92D1-CE3AF530C1D7}"/>
    <hyperlink ref="A2221" r:id="rId389" display="https://www.procyclingstats.com/rider/nicolas-vinokurov" xr:uid="{0A38E57D-89BE-4528-9937-9E0522287786}"/>
    <hyperlink ref="A2079" r:id="rId390" display="https://www.procyclingstats.com/rider/aubin-sparfel" xr:uid="{633B51BE-D177-483B-83B8-BD9E8EC24787}"/>
    <hyperlink ref="A2185" r:id="rId391" display="https://www.procyclingstats.com/rider/vlad-van-mechelen" xr:uid="{E9EA0D45-D045-4943-9A8D-3B46727FEA74}"/>
    <hyperlink ref="A1698" r:id="rId392" display="https://www.procyclingstats.com/rider/james-knox" xr:uid="{8E20F11C-F444-4CD1-8601-A38AAD412777}"/>
    <hyperlink ref="A1502" r:id="rId393" display="https://www.procyclingstats.com/rider/haimar-etxeberria" xr:uid="{0D019051-31CA-4DD2-88C6-C8A6B3659CDB}"/>
    <hyperlink ref="A2120" r:id="rId394" display="https://www.procyclingstats.com/rider/gerben-thijssen-bel" xr:uid="{DA5C37F6-CEF9-4B20-85D1-042CC8950805}"/>
    <hyperlink ref="A1220" r:id="rId395" display="https://www.procyclingstats.com/rider/edoardo-affini" xr:uid="{E52A1B47-9355-4466-B5DA-07C90A4E8E27}"/>
    <hyperlink ref="A2116" r:id="rId396" display="https://www.procyclingstats.com/rider/dylan-teuns" xr:uid="{EEE7977B-C569-4112-9AD3-516993447296}"/>
    <hyperlink ref="A1464" r:id="rId397" display="https://www.procyclingstats.com/rider/stan-dewulf" xr:uid="{3525BD41-7E62-4CC7-A7CC-231D0AEF3BAE}"/>
    <hyperlink ref="A1773" r:id="rId398" display="https://www.procyclingstats.com/rider/aleksey-lutsenko" xr:uid="{3AAFC3C0-3FDF-42A2-B94D-5D6B9A20976E}"/>
    <hyperlink ref="A2232" r:id="rId399" display="https://www.procyclingstats.com/rider/max-walscheid" xr:uid="{F3394C1A-B851-4C05-AD2B-BA3E60EE134B}"/>
    <hyperlink ref="A1282" r:id="rId400" display="https://www.procyclingstats.com/rider/george-bennett" xr:uid="{16CB7383-9FAC-474C-8725-A8E5B0832A2B}"/>
    <hyperlink ref="A1332" r:id="rId401" display="https://www.procyclingstats.com/rider/vito-braet" xr:uid="{F1AB81B4-6FA9-4549-9839-9703FC736AF2}"/>
    <hyperlink ref="A2001" r:id="rId402" display="https://www.procyclingstats.com/rider/brandon-smith-rivera-vargas" xr:uid="{EB4FDC54-5591-4BCC-B137-62FF5D0D55C4}"/>
    <hyperlink ref="A1889" r:id="rId403" display="https://www.procyclingstats.com/rider/rui-oliveira" xr:uid="{F7F084AB-1963-443E-BE44-F3108D073078}"/>
    <hyperlink ref="A1867" r:id="rId404" display="https://www.procyclingstats.com/rider/krists-neilands" xr:uid="{27F632C3-320E-420E-AE13-38DD907F9BC0}"/>
    <hyperlink ref="A2177" r:id="rId405" display="https://www.procyclingstats.com/rider/tim-van-dijke" xr:uid="{A4B6C36F-6569-411F-AACD-5594EF12250E}"/>
    <hyperlink ref="A1911" r:id="rId406" display="https://www.procyclingstats.com/rider/jose-felix-parra" xr:uid="{9A9569F7-DADC-41B7-B946-FBB11E2E49A4}"/>
    <hyperlink ref="A1291" r:id="rId407" display="https://www.procyclingstats.com/rider/urko-berrade-fernandez" xr:uid="{58B40B05-7E28-4770-B468-68F226A20EB3}"/>
    <hyperlink ref="A1579" r:id="rId408" display="https://www.procyclingstats.com/rider/matevz-govekar" xr:uid="{E6857C53-006C-4DAF-A916-8E6DA8CF0B39}"/>
    <hyperlink ref="A1365" r:id="rId409" display="https://www.procyclingstats.com/rider/amaury-capiot" xr:uid="{BAF2E572-C1D3-4F2F-8DB3-5E42A916A560}"/>
    <hyperlink ref="A1454" r:id="rId410" display="https://www.procyclingstats.com/rider/john-degenkolb" xr:uid="{592C300E-CDF8-48CB-8C59-BCD9FC5AA012}"/>
    <hyperlink ref="A1474" r:id="rId411" display="https://www.procyclingstats.com/rider/mark-donovan" xr:uid="{57278D9B-94F0-436E-B543-61FDB7AF95B7}"/>
    <hyperlink ref="A2262" r:id="rId412" display="https://www.procyclingstats.com/rider/enrico-zanoncello" xr:uid="{9A4069BB-4468-4E7B-9D72-E8DE2C12D945}"/>
    <hyperlink ref="A1643" r:id="rId413" display="https://www.procyclingstats.com/rider/adne-holter" xr:uid="{8A1471C8-F872-419D-8575-7B99E2881A95}"/>
    <hyperlink ref="A1946" r:id="rId414" display="https://www.procyclingstats.com/rider/jensen-plowright" xr:uid="{0DB38943-E2E6-4DE5-8568-5E9702106C65}"/>
    <hyperlink ref="A1723" r:id="rId415" display="https://www.procyclingstats.com/rider/michal-kwiatkowski" xr:uid="{2B2F1029-BDF1-4D3D-B48E-67533EBBCC9D}"/>
    <hyperlink ref="A1970" r:id="rId416" display="https://www.procyclingstats.com/rider/sean-quinn" xr:uid="{0276103E-96DE-4350-98D4-C18E8412B0FF}"/>
    <hyperlink ref="A1498" r:id="rId417" display="https://www.procyclingstats.com/rider/itamar-einhorn" xr:uid="{5B7A1E49-F70D-4727-883C-636484F228E4}"/>
    <hyperlink ref="A1496" r:id="rId418" display="https://www.procyclingstats.com/rider/pascal-eenkhoorn" xr:uid="{B7AB88FF-3E7D-4F16-86B2-53A949A88A38}"/>
    <hyperlink ref="A1357" r:id="rId419" display="https://www.procyclingstats.com/rider/jonathan-klever-caicedo" xr:uid="{D62DCD78-68BA-4972-8E64-07842A6E774E}"/>
    <hyperlink ref="A1497" r:id="rId420" display="https://www.procyclingstats.com/rider/odd-christian-eiking" xr:uid="{D1585F13-040D-4AFD-94AB-9F1CDFD58BF1}"/>
    <hyperlink ref="A2149" r:id="rId421" display="https://www.procyclingstats.com/rider/henri-uhlig" xr:uid="{D5415F82-5A6F-4EAC-9A29-5561E77BF35F}"/>
    <hyperlink ref="A1538" r:id="rId422" display="https://www.procyclingstats.com/rider/francisco-galvan" xr:uid="{C65E1FE4-BE46-46E5-83B5-0B767880063E}"/>
    <hyperlink ref="A2123" r:id="rId423" display="https://www.procyclingstats.com/rider/callum-thornley" xr:uid="{85F98F47-24A0-4BB2-9C0C-A9E48C3F02B3}"/>
    <hyperlink ref="A1631" r:id="rId424" display="https://www.procyclingstats.com/rider/jesus-herrada-lopez" xr:uid="{3A24CDAB-5306-4561-9D2D-B36EF44B1529}"/>
    <hyperlink ref="A1713" r:id="rId425" display="https://www.procyclingstats.com/rider/andreas-kron" xr:uid="{C3792084-265A-45A6-86A9-D8192F5EBEA2}"/>
    <hyperlink ref="A1647" r:id="rId426" display="https://www.procyclingstats.com/rider/hugo-houle" xr:uid="{1A4E0BD0-B554-49EF-BE19-ACB0F1BA232C}"/>
    <hyperlink ref="A2097" r:id="rId427" display="https://www.procyclingstats.com/rider/connor-swift" xr:uid="{359EF737-A96B-4231-824D-DB2B73BA6788}"/>
    <hyperlink ref="A2047" r:id="rId428" display="https://www.procyclingstats.com/rider/eduardo-sepulveda" xr:uid="{075CB649-FE38-4681-B372-4CD8575826D0}"/>
    <hyperlink ref="A1380" r:id="rId429" display="https://www.procyclingstats.com/rider/jefferson-alexander-cepeda" xr:uid="{50E4CB84-20CC-4E79-BAFC-5CC7BB2A1C75}"/>
    <hyperlink ref="A1688" r:id="rId430" display="https://www.procyclingstats.com/rider/rainer-kepplinger" xr:uid="{5FC469F1-1B94-4DF5-8FA9-ED6E0DA601E9}"/>
    <hyperlink ref="A1539" r:id="rId431" display="https://www.procyclingstats.com/rider/patrick-gamper" xr:uid="{9371D010-ED34-4CE5-A0E1-60107C3A4977}"/>
    <hyperlink ref="A1944" r:id="rId432" display="https://www.procyclingstats.com/rider/edward-planckaert" xr:uid="{FA077177-A8A7-4EAA-A5C6-44448F2B8195}"/>
    <hyperlink ref="A2126" r:id="rId433" display="https://www.procyclingstats.com/rider/german-nicolas-tivani-perez" xr:uid="{E7FC9AE0-7C8E-437B-B2C6-0CF26CF45198}"/>
    <hyperlink ref="A1983" r:id="rId434" display="https://www.procyclingstats.com/rider/jesper-rasch" xr:uid="{727BC649-40FA-4638-9C86-B337708E9680}"/>
    <hyperlink ref="A1923" r:id="rId435" display="https://www.procyclingstats.com/rider/jesus-david-pena-jimenez" xr:uid="{C0479D71-8CCA-4013-8C70-0EA9CB8B6ABA}"/>
    <hyperlink ref="A1601" r:id="rId436" display="https://www.procyclingstats.com/rider/simon-guglielmi" xr:uid="{2B4E5FDA-7921-48FE-8D04-AFD9AFCF6148}"/>
    <hyperlink ref="A1646" r:id="rId437" display="https://www.procyclingstats.com/rider/dylan-hopkins" xr:uid="{F91B201A-EC29-447E-8332-57AB002321DB}"/>
    <hyperlink ref="A1316" r:id="rId438" display="https://www.procyclingstats.com/rider/davide-bomboi" xr:uid="{95A71224-F3A9-4243-96F2-9408615C84AE}"/>
    <hyperlink ref="A1241" r:id="rId439" display="https://www.procyclingstats.com/rider/yukiya-arashiro" xr:uid="{A167993E-88FF-4C6D-BA67-86D1FDC65970}"/>
    <hyperlink ref="A1477" r:id="rId440" display="https://www.procyclingstats.com/rider/fabien-doubey" xr:uid="{09110492-3013-4CED-B3E0-A2D8C44C2FFF}"/>
    <hyperlink ref="A1980" r:id="rId441" display="https://www.procyclingstats.com/rider/dusan-rajovic" xr:uid="{530724BA-E5C8-4C80-BAB9-4E57FE1DC35D}"/>
    <hyperlink ref="A2158" r:id="rId442" display="https://www.procyclingstats.com/rider/norman-vahtra" xr:uid="{EE46CBBD-E5C6-4470-BFE1-1DD793A5CBFA}"/>
    <hyperlink ref="A1558" r:id="rId443" display="https://www.procyclingstats.com/rider/lorenzo-germani" xr:uid="{0095E681-F369-4CE8-957B-2A50D146FA4F}"/>
    <hyperlink ref="A2030" r:id="rId444" display="https://www.procyclingstats.com/rider/sergio-samitier" xr:uid="{9B5F96E0-5C9B-407D-B515-CE8BABA52459}"/>
    <hyperlink ref="A2064" r:id="rId445" display="https://www.procyclingstats.com/rider/nils-sinschek" xr:uid="{6E5E9F63-4FC4-4C1A-8D56-692CC7CAA07E}"/>
    <hyperlink ref="A1285" r:id="rId446" display="https://www.procyclingstats.com/rider/xabier-berasategi-garmendia" xr:uid="{E8DE01D2-9C4D-4C86-852D-9AC96CC26986}"/>
    <hyperlink ref="A1639" r:id="rId447" display="https://www.procyclingstats.com/rider/noah-hobbs" xr:uid="{C70B8C92-FC04-4F12-A49C-D6675F10D14A}"/>
    <hyperlink ref="A2183" r:id="rId448" display="https://www.procyclingstats.com/rider/vincent-van-hemelen" xr:uid="{19DE7048-56E2-4F33-90A1-5128D32DCCF1}"/>
    <hyperlink ref="A1247" r:id="rId449" display="https://www.procyclingstats.com/rider/huub-artz" xr:uid="{EF9177EE-6B82-4302-A2D7-0C18815127A6}"/>
    <hyperlink ref="A2206" r:id="rId450" display="https://www.procyclingstats.com/rider/victor-vercouillie" xr:uid="{67CE234C-E0BC-40B9-9702-0D3D582CEAFC}"/>
    <hyperlink ref="A2036" r:id="rId451" display="https://www.procyclingstats.com/rider/anton-schiffer" xr:uid="{BC011E68-E76F-404F-9052-98AD42DA570C}"/>
    <hyperlink ref="A1627" r:id="rId452" display="https://www.procyclingstats.com/rider/paul-hennequin" xr:uid="{823EC897-E0D4-42B2-B7CB-5813280769E1}"/>
    <hyperlink ref="A1335" r:id="rId453" display="https://www.procyclingstats.com/rider/clement-braz-afonso" xr:uid="{CD9E5131-A4D3-4B12-92C2-01A3B06D86DA}"/>
    <hyperlink ref="A1420" r:id="rId454" display="https://www.procyclingstats.com/rider/lars-craps" xr:uid="{D8F7BDD4-FB5D-4C42-B3EB-7D606321C172}"/>
    <hyperlink ref="A2173" r:id="rId455" display="https://www.procyclingstats.com/rider/axel-van-der-tuuk" xr:uid="{F0C8253A-87E1-4602-B79B-F5724EE192A9}"/>
    <hyperlink ref="A1340" r:id="rId456" display="https://www.procyclingstats.com/rider/nicolas-breuillard" xr:uid="{7E5D159D-507B-46B1-9015-BFE3FE4AD2FF}"/>
    <hyperlink ref="A2145" r:id="rId457" display="https://www.procyclingstats.com/rider/filippo-turconi" xr:uid="{82F5CAD8-850F-4BDF-9B24-BA8D0300E610}"/>
    <hyperlink ref="A2016" r:id="rId458" display="https://www.procyclingstats.com/rider/louis-rouland" xr:uid="{365992CE-9B3D-49FF-8925-034FD8E3002F}"/>
    <hyperlink ref="A1511" r:id="rId459" display="https://www.procyclingstats.com/rider/jean-loup-fayolle" xr:uid="{07C9C4F2-9407-40F8-8AFD-CE7FA6142314}"/>
    <hyperlink ref="A1250" r:id="rId460" display="https://www.procyclingstats.com/rider/andrew-august" xr:uid="{6085A28A-DB4C-4336-9102-5E639692EDE2}"/>
    <hyperlink ref="A1662" r:id="rId461" display="https://www.procyclingstats.com/rider/clement-izquierdo" xr:uid="{07691AF0-7556-4687-9A49-AE29B229CD8B}"/>
    <hyperlink ref="A2096" r:id="rId462" display="https://www.procyclingstats.com/rider/ben-swift" xr:uid="{24D22E21-1255-4724-A5BB-118EE5822556}"/>
    <hyperlink ref="A2231" r:id="rId463" display="https://www.procyclingstats.com/rider/matthew-walls" xr:uid="{0D57B370-BD66-429D-A0B0-EE1C0FDAF91B}"/>
    <hyperlink ref="A1615" r:id="rId464" display="https://www.procyclingstats.com/rider/alan-hatherly" xr:uid="{2A7C3D70-C056-419F-98A3-B911ACF9C678}"/>
    <hyperlink ref="A2153" r:id="rId465" display="https://www.procyclingstats.com/rider/diego-uriarte-belzunegi" xr:uid="{74CF0C41-B668-4730-B08D-59EC2D76C5FC}"/>
    <hyperlink ref="A1847" r:id="rId466" display="https://www.procyclingstats.com/rider/kenny-molly" xr:uid="{A3E3CA21-70AC-4ABE-952C-DE2DAEE52AC1}"/>
    <hyperlink ref="A1735" r:id="rId467" display="https://www.procyclingstats.com/rider/milan-lanhove" xr:uid="{C5DF2005-6961-4E8F-99DE-E11FE946A624}"/>
    <hyperlink ref="A2174" r:id="rId468" display="https://www.procyclingstats.com/rider/danny-van-der-tuuk" xr:uid="{0089325B-A16D-404F-9441-91A45C247427}"/>
    <hyperlink ref="A2217" r:id="rId469" display="https://www.procyclingstats.com/rider/jonathan-vervenne" xr:uid="{5D72F447-5918-4AB6-B5D5-B3D1BC4914BA}"/>
    <hyperlink ref="A2127" r:id="rId470" display="https://www.procyclingstats.com/rider/martin-tjotta" xr:uid="{58AC15BB-974A-4A54-B107-0E3EDC062366}"/>
    <hyperlink ref="A1546" r:id="rId471" display="https://www.procyclingstats.com/rider/nicolo-garibbo" xr:uid="{3DFD227C-94F1-48CD-89E5-4F00309B5C04}"/>
    <hyperlink ref="A1581" r:id="rId472" display="https://www.procyclingstats.com/rider/ben-granger" xr:uid="{536A290C-20CE-40C3-B160-1BC62A3676B4}"/>
    <hyperlink ref="A1784" r:id="rId473" display="https://www.procyclingstats.com/rider/sam-maisonobe" xr:uid="{CC572135-0498-48F5-A8DC-6BC3054E476B}"/>
    <hyperlink ref="A1439" r:id="rId474" display="https://www.procyclingstats.com/rider/hugo-de-la-calle-arango" xr:uid="{51FE0F5D-7ADE-4075-B9AC-FD05015502A2}"/>
    <hyperlink ref="A1359" r:id="rId475" display="https://www.procyclingstats.com/rider/edison-alejandro-callejas-santos" xr:uid="{6208D095-3245-4425-BD29-2E4CB88F0FD9}"/>
    <hyperlink ref="A2059" r:id="rId476" display="https://www.procyclingstats.com/rider/artem-shmidt" xr:uid="{5C414ED4-8C1E-447B-A866-BEEEEA0939E8}"/>
    <hyperlink ref="A2128" r:id="rId477" display="https://www.procyclingstats.com/rider/alex-tolio" xr:uid="{76066137-297C-4455-8622-30B9AFF86353}"/>
    <hyperlink ref="A1778" r:id="rId478" display="https://www.procyclingstats.com/rider/milkias-maekele" xr:uid="{96026608-F07B-4898-ACEB-E993977271A6}"/>
    <hyperlink ref="A1656" r:id="rId479" display="https://www.procyclingstats.com/rider/storm-ingebrigtsen" xr:uid="{5201B32A-B465-484A-ACD4-0B7E10CA1875}"/>
    <hyperlink ref="A1818" r:id="rId480" display="https://www.procyclingstats.com/rider/jamie-meehan" xr:uid="{1E5EE344-B9DD-4FD7-ABCC-F7F4D30D62B6}"/>
    <hyperlink ref="A1882" r:id="rId481" display="https://www.procyclingstats.com/rider/liam-o-brien" xr:uid="{B1D05DCD-660C-4AD7-BE4B-71E414A71E70}"/>
    <hyperlink ref="A2141" r:id="rId482" display="https://www.procyclingstats.com/rider/raman-tsishkou" xr:uid="{23AF40D4-411C-4384-8B84-F6902B63BCE6}"/>
    <hyperlink ref="A1348" r:id="rId483" display="https://www.procyclingstats.com/rider/tomasz-budzinski" xr:uid="{6063A06E-9852-485E-A979-B3B292D110D9}"/>
    <hyperlink ref="A1862" r:id="rId484" display="https://www.procyclingstats.com/rider/byron-munton" xr:uid="{1B01E765-7477-443F-BDA0-2B9CDCF23D5F}"/>
    <hyperlink ref="A1900" r:id="rId485" display="https://www.procyclingstats.com/rider/peter-oxenberg-hansen" xr:uid="{D8BEFBF4-E4D9-4552-847C-573C4AA99CB2}"/>
    <hyperlink ref="A1424" r:id="rId486" display="https://www.procyclingstats.com/rider/mauro-cuylits" xr:uid="{B97D0CFA-C4C3-4895-9A30-7190A03FA90B}"/>
    <hyperlink ref="A1950" r:id="rId487" display="https://www.procyclingstats.com/rider/nils-politt" xr:uid="{936D3CF3-E3E1-4F51-8D51-7CAF214A643B}"/>
    <hyperlink ref="A2197" r:id="rId488" display="https://www.procyclingstats.com/rider/mauri-vansevenant" xr:uid="{A5CCBBA8-72E8-47EA-86BA-4FD8D284C68A}"/>
    <hyperlink ref="A2160" r:id="rId489" display="https://www.procyclingstats.com/rider/attila-valter" xr:uid="{1D8CED05-3DE8-45D4-B8A6-FFCB73D345B4}"/>
    <hyperlink ref="A1306" r:id="rId490" display="https://www.procyclingstats.com/rider/mikkel-bjerg" xr:uid="{545F44D1-7CEB-4A28-96BB-6565FEFE4CA3}"/>
    <hyperlink ref="A2136" r:id="rId491" display="https://www.procyclingstats.com/rider/jan-tratnik" xr:uid="{55548BE6-D4C1-44E6-B020-8FA118D2F09F}"/>
    <hyperlink ref="A1226" r:id="rId492" display="https://www.procyclingstats.com/rider/giovanni-aleotti" xr:uid="{EBE2C5EE-8B77-4A11-88C4-91796929693E}"/>
    <hyperlink ref="A1606" r:id="rId493" display="https://www.procyclingstats.com/rider/per-strand-hagenes" xr:uid="{3F8F6C7F-7196-47D5-B438-A0DB0669B030}"/>
    <hyperlink ref="A1901" r:id="rId494" display="https://www.procyclingstats.com/rider/quentin-pacher" xr:uid="{4CD34838-7148-477E-B8FB-A89E2AD4C9BA}"/>
    <hyperlink ref="A2014" r:id="rId495" display="https://www.procyclingstats.com/rider/lorenzo-rota" xr:uid="{EF99B2E2-5A0C-48FA-B009-C717FEE6DAB0}"/>
    <hyperlink ref="A1551" r:id="rId496" display="https://www.procyclingstats.com/rider/fernando-gaviria" xr:uid="{0AB3D79D-16E0-4DB0-8AED-1DFA748E985D}"/>
    <hyperlink ref="A1406" r:id="rId497" display="https://www.procyclingstats.com/rider/simone-consonni" xr:uid="{464B9603-CBC5-4F44-AE1D-00BB8320A875}"/>
    <hyperlink ref="A1607" r:id="rId498" display="https://www.procyclingstats.com/rider/jack-haig" xr:uid="{B8E1268D-B956-42AA-8364-FF4729616FE9}"/>
    <hyperlink ref="A1351" r:id="rId499" display="https://www.procyclingstats.com/rider/mathieu-burgaudeau" xr:uid="{7EE27ABA-2C89-4897-9947-9EBC98E26BE3}"/>
    <hyperlink ref="A2040" r:id="rId500" display="https://www.procyclingstats.com/rider/nick-schultz" xr:uid="{272A73C2-916F-4D46-911B-DD9D48D57F37}"/>
    <hyperlink ref="A2114" r:id="rId501" display="https://www.procyclingstats.com/rider/jason-tesson" xr:uid="{CB2F8315-2E7D-4DFA-8960-77216F9938BD}"/>
    <hyperlink ref="A1888" r:id="rId502" display="https://www.procyclingstats.com/rider/nelson-oliveira" xr:uid="{47BA5996-E23F-40DA-83AF-61EFF1FE2EFE}"/>
    <hyperlink ref="A2104" r:id="rId503" display="https://www.procyclingstats.com/rider/lionel-taminiaux" xr:uid="{03464F46-786D-4978-9A0D-83A29100EFD9}"/>
    <hyperlink ref="A1695" r:id="rId504" display="https://www.procyclingstats.com/rider/alex-kirsch" xr:uid="{19887FD5-9A71-4F7A-B539-15025DC56FE3}"/>
    <hyperlink ref="A2162" r:id="rId505" display="https://www.procyclingstats.com/rider/tom-van-asbroeck" xr:uid="{853CE210-6C0D-48A8-8C60-ED10452D1254}"/>
    <hyperlink ref="A1712" r:id="rId506" display="https://www.procyclingstats.com/rider/jelte-krijnsen" xr:uid="{E718486D-F875-4BC0-8BD3-B7EB75064717}"/>
    <hyperlink ref="A1664" r:id="rId507" display="https://www.procyclingstats.com/rider/fabio-jakobsen" xr:uid="{2616DB72-FA94-4D17-AE3A-8DB3489553F7}"/>
    <hyperlink ref="A1404" r:id="rId508" display="https://www.procyclingstats.com/rider/nicola-conci" xr:uid="{92516A3B-DB73-4F84-839F-C0F2E26D9FD8}"/>
    <hyperlink ref="A1487" r:id="rId509" display="https://www.procyclingstats.com/rider/timothy-dupont" xr:uid="{0A29B8E7-8218-4D9F-A636-1B1F0485F7E2}"/>
    <hyperlink ref="A2195" r:id="rId510" display="https://www.procyclingstats.com/rider/harm-vanhoucke" xr:uid="{1957B677-267B-4D3C-AF7B-08047C0628CB}"/>
    <hyperlink ref="A2099" r:id="rId511" display="https://www.procyclingstats.com/rider/gleb-syritsa" xr:uid="{8345E9D2-18C2-40BF-9CEE-EC78BC4A6DB5}"/>
    <hyperlink ref="A1416" r:id="rId512" display="https://www.procyclingstats.com/rider/pier-andre-cote" xr:uid="{55BD5DDF-5536-4AD8-A7BE-7769614EBD4D}"/>
    <hyperlink ref="A1792" r:id="rId513" display="https://www.procyclingstats.com/rider/axel-mariault" xr:uid="{BFB700DA-8070-46B8-B95D-3B24DDCC6A77}"/>
    <hyperlink ref="A1715" r:id="rId514" display="https://www.procyclingstats.com/rider/steven-kruijswijk" xr:uid="{BCD73485-AB6C-4551-940E-E4FFCDF266A9}"/>
    <hyperlink ref="A1305" r:id="rId515" display="https://www.procyclingstats.com/rider/mikel-bizkarra" xr:uid="{530CD891-1037-4B27-A767-FE9753B29616}"/>
    <hyperlink ref="A1239" r:id="rId516" display="https://www.procyclingstats.com/rider/mario-aparicio-munoz" xr:uid="{F2379855-5F55-44F4-8B57-32238205574C}"/>
    <hyperlink ref="A1986" r:id="rId517" display="https://www.procyclingstats.com/rider/pepijn-reinderink" xr:uid="{5B687963-B958-4A65-8964-EC546D221BBE}"/>
    <hyperlink ref="A1729" r:id="rId518" display="https://www.procyclingstats.com/rider/yves-lampaert" xr:uid="{6905572B-EE41-46D9-81D5-CFB18BCBBC1D}"/>
    <hyperlink ref="A1215" r:id="rId519" display="https://www.procyclingstats.com/rider/jon-aberasturi" xr:uid="{16F9C344-8CC4-4B21-A806-B71F1F196154}"/>
    <hyperlink ref="A1370" r:id="rId520" display="https://www.procyclingstats.com/rider/simon-carr" xr:uid="{17D3397F-E260-4B1D-A092-20AEDCDB9619}"/>
    <hyperlink ref="A1599" r:id="rId521" display="https://www.procyclingstats.com/rider/thibault-guernalec" xr:uid="{805FEF9A-F800-4A12-B69B-8A8B680E12C4}"/>
    <hyperlink ref="A2190" r:id="rId522" display="https://www.procyclingstats.com/rider/stan-van-tricht" xr:uid="{4392B32D-8292-452D-AF00-B19DBDE8E916}"/>
    <hyperlink ref="A1611" r:id="rId523" display="https://www.procyclingstats.com/rider/chris-hamilton" xr:uid="{351E92B6-CE9B-4D0E-BCB5-2C58CF77EA37}"/>
    <hyperlink ref="A1858" r:id="rId524" display="https://www.procyclingstats.com/rider/ryan-mullen" xr:uid="{DAE82DAD-CEF5-45CE-AE9A-7F4D41FE9E0D}"/>
    <hyperlink ref="A1577" r:id="rId525" display="https://www.procyclingstats.com/rider/kobe-goossens" xr:uid="{B4425813-F270-40B1-8237-395A369C17B6}"/>
    <hyperlink ref="A1560" r:id="rId526" display="https://www.procyclingstats.com/rider/amanuel-gebrezgabihier" xr:uid="{1300D336-B32C-4048-A4AD-B8E5A849B04E}"/>
    <hyperlink ref="A2043" r:id="rId527" display="https://www.procyclingstats.com/rider/callum-scotson" xr:uid="{E41B09C2-4506-4830-95C9-6829A98F3208}"/>
    <hyperlink ref="A1907" r:id="rId528" display="https://www.procyclingstats.com/rider/wilmar-paredes" xr:uid="{3D4B2AC9-BF1F-4EC0-83CB-AA011BC247BE}"/>
    <hyperlink ref="A1327" r:id="rId529" display="https://www.procyclingstats.com/rider/lars-boven" xr:uid="{6237771C-5643-4AE7-869A-865C52E91667}"/>
    <hyperlink ref="A1418" r:id="rId530" display="https://www.procyclingstats.com/rider/luca-covili" xr:uid="{B764DC41-C096-4FAA-86E9-0EC578FC1899}"/>
    <hyperlink ref="A1881" r:id="rId531" display="https://www.procyclingstats.com/rider/kelland-brien" xr:uid="{50C1E391-9B95-41C4-B6B3-5D02175D8EE0}"/>
    <hyperlink ref="A1741" r:id="rId532" display="https://www.procyclingstats.com/rider/karl-patrick-lauk" xr:uid="{8636DEEF-6322-40DE-9C7E-A04170F353D4}"/>
    <hyperlink ref="A1930" r:id="rId533" display="https://www.procyclingstats.com/rider/thomas-pesenti" xr:uid="{BFF4CC13-1764-4442-9B65-98A8427BAAF7}"/>
    <hyperlink ref="A1743" r:id="rId534" display="https://www.procyclingstats.com/rider/mathis-le-berre" xr:uid="{1FE45507-E880-4DE6-BA4A-7B2339C4FFB1}"/>
    <hyperlink ref="A1776" r:id="rId535" display="https://www.procyclingstats.com/rider/filip-maciejuk" xr:uid="{76786A25-7F1E-4975-B864-166F1A06428B}"/>
    <hyperlink ref="A2164" r:id="rId536" display="https://www.procyclingstats.com/rider/luca-van-boven" xr:uid="{DF9220AC-43DC-43EA-8F79-07BE99BEDE6C}"/>
    <hyperlink ref="A1451" r:id="rId537" display="https://www.procyclingstats.com/rider/hartthijs-de-vries" xr:uid="{8B229EC3-87F7-44EE-9724-B1F0B0DC4A3D}"/>
    <hyperlink ref="A1580" r:id="rId538" display="https://www.procyclingstats.com/rider/tijmen-graat" xr:uid="{815223DE-5DC3-425F-8DAB-A81D2C0077D4}"/>
    <hyperlink ref="A2076" r:id="rId539" display="https://www.procyclingstats.com/rider/gorka-sorarrain" xr:uid="{555F3D70-39F5-45D7-8E03-077E93F1344B}"/>
    <hyperlink ref="A1978" r:id="rId540" xr:uid="{EDB74699-2FBF-415D-8E29-D5D70F415AC1}"/>
    <hyperlink ref="A1554" r:id="rId541" display="https://www.procyclingstats.com/rider/gil-gelders" xr:uid="{44922129-83C9-4203-A6CD-4D174DBFD99B}"/>
    <hyperlink ref="A1347" r:id="rId542" display="https://www.procyclingstats.com/rider/marcin-budzinski" xr:uid="{9ED21161-4B5A-40B0-B2BE-2FEF30078A42}"/>
    <hyperlink ref="A2228" r:id="rId543" display="https://www.procyclingstats.com/rider/max-walker" xr:uid="{F0B87EE3-8E88-4EA1-A5B6-38D345A51C13}"/>
    <hyperlink ref="A1681" r:id="rId544" display="https://www.procyclingstats.com/rider/florian-samuel-kajamini" xr:uid="{1329CC43-B05E-46FD-9431-7088495E0BDF}"/>
    <hyperlink ref="A1422" r:id="rId545" display="https://www.procyclingstats.com/rider/ludovico-crescioli" xr:uid="{5A7918D6-4DB9-4572-9CBD-0860A404E28E}"/>
    <hyperlink ref="A1326" r:id="rId546" display="https://www.procyclingstats.com/rider/koen-bouwman" xr:uid="{CC5C81FF-9A17-4D89-9842-1B3332BF5F53}"/>
    <hyperlink ref="A2077" r:id="rId547" display="https://www.procyclingstats.com/rider/ivan-ramiro-sosa" xr:uid="{C6D2B081-A7FD-41D7-B64C-4FFF2C684684}"/>
    <hyperlink ref="A1810" r:id="rId548" display="https://www.procyclingstats.com/rider/fausto-masnada" xr:uid="{6E6FA17F-8119-4BC7-B921-E8075B9F85C5}"/>
    <hyperlink ref="A1556" r:id="rId549" display="https://www.procyclingstats.com/rider/kevin-geniets" xr:uid="{1337ED38-179B-425B-A357-13ADA322153A}"/>
    <hyperlink ref="A2026" r:id="rId550" display="https://www.procyclingstats.com/rider/jambaljamts-sainbayar" xr:uid="{190230F3-7E84-4B8A-B9A1-1A60ACCC1D12}"/>
    <hyperlink ref="A1760" r:id="rId551" display="https://www.procyclingstats.com/rider/emils-liepins" xr:uid="{8EF4CB72-9030-4D8A-8641-0740B30E8309}"/>
    <hyperlink ref="A2090" r:id="rId552" display="https://www.procyclingstats.com/rider/colin-stussi" xr:uid="{0AA2DFB8-6C7A-413D-BDA9-7F8795A36FA4}"/>
    <hyperlink ref="A2179" r:id="rId553" display="https://www.procyclingstats.com/rider/adne-van-engelen" xr:uid="{C495CA60-88D5-4A9C-9D51-2D3A415DFA94}"/>
    <hyperlink ref="A1423" r:id="rId554" display="https://www.procyclingstats.com/rider/logan-currie" xr:uid="{B93B74C4-F167-42E5-8DAB-72525003FBEB}"/>
    <hyperlink ref="A1740" r:id="rId555" display="https://www.procyclingstats.com/rider/jonathan-lastra" xr:uid="{6D9BBABD-C3FB-4054-B22B-A31706EF6C82}"/>
    <hyperlink ref="A1266" r:id="rId556" display="https://www.procyclingstats.com/rider/pierre-barbier" xr:uid="{388C8952-A779-4B87-ADF4-75811D7CDF4C}"/>
    <hyperlink ref="A1261" r:id="rId557" display="https://www.procyclingstats.com/rider/mattia-bais" xr:uid="{56DF3BC2-CFAC-429A-890D-8477EB215C89}"/>
    <hyperlink ref="A1594" r:id="rId558" display="https://www.procyclingstats.com/rider/tord-gudmestad" xr:uid="{CB069BC7-E89D-4DEB-944E-174C2A33225E}"/>
    <hyperlink ref="A1657" r:id="rId559" display="https://www.procyclingstats.com/rider/unai-iribar-jauregi" xr:uid="{B4D9A321-99EF-49CB-A345-80F10166E803}"/>
    <hyperlink ref="A1408" r:id="rId560" display="https://www.procyclingstats.com/rider/rodrigo-contreras" xr:uid="{F1F9756C-EE96-451F-8DA5-9BB9A6E428D3}"/>
    <hyperlink ref="A1591" r:id="rId561" display="https://www.procyclingstats.com/rider/dmitriy-gruzdev" xr:uid="{E84E92BF-AB83-4643-B958-6BEFAD32581A}"/>
    <hyperlink ref="A1672" r:id="rId562" display="https://www.procyclingstats.com/rider/jelle-johannink" xr:uid="{8F952281-228A-431D-9A6E-33B0A99CB5B3}"/>
    <hyperlink ref="A1428" r:id="rId563" display="https://www.procyclingstats.com/rider/simon-dalby" xr:uid="{973A0810-F7A7-4B3A-B05F-3E80D7B0BEDE}"/>
    <hyperlink ref="A1651" r:id="rId564" display="https://www.procyclingstats.com/rider/axel-huens" xr:uid="{1193E4FD-8D19-40D2-B152-99337D65D318}"/>
    <hyperlink ref="A2069" r:id="rId565" display="https://www.procyclingstats.com/rider/liam-slock" xr:uid="{80F863FD-1A32-4D6E-A6AE-D3124230A013}"/>
    <hyperlink ref="A2170" r:id="rId566" display="https://www.procyclingstats.com/rider/jardi-christiaan-van-der-lee" xr:uid="{ED8FB86F-A6EF-4BC4-B279-6EB0AB272182}"/>
    <hyperlink ref="A1786" r:id="rId567" display="https://www.procyclingstats.com/rider/kamil-malecki" xr:uid="{47B4D438-5B5B-47CB-83E3-426CAB1DC250}"/>
    <hyperlink ref="A2020" r:id="rId568" display="https://www.procyclingstats.com/rider/ibon-ruiz" xr:uid="{F3459101-8911-4EF1-9075-34BE9BCB3D74}"/>
    <hyperlink ref="A2249" r:id="rId569" display="https://www.procyclingstats.com/rider/mads-wurtz-schmidt" xr:uid="{E56DC7D6-86FC-4C3F-992D-C82F29EA618A}"/>
    <hyperlink ref="A2269" r:id="rId570" display="https://www.procyclingstats.com/rider/riccardo-zoidl" xr:uid="{EC2E911B-1D8F-414F-A155-ACF41478FEB6}"/>
    <hyperlink ref="A1750" r:id="rId571" display="https://www.procyclingstats.com/rider/gijs-leemreize" xr:uid="{064144A9-FEFD-451F-8406-06391AE3E9FD}"/>
    <hyperlink ref="A1799" r:id="rId572" display="https://www.procyclingstats.com/rider/pau-marti-soriano" xr:uid="{0E38A162-A1F3-4377-ABDF-8AF0D26E9469}"/>
    <hyperlink ref="A1473" r:id="rId573" display="https://www.procyclingstats.com/rider/tom-donnenwirth" xr:uid="{B421B16D-CFD7-4B0B-99D3-2D06FDC3C4BE}"/>
    <hyperlink ref="A1744" r:id="rId574" display="https://www.procyclingstats.com/rider/eddy-le-huitouze" xr:uid="{14D1B631-B9F2-4963-8C46-DD741459955D}"/>
    <hyperlink ref="A1372" r:id="rId575" display="https://www.procyclingstats.com/rider/hugh-carthy" xr:uid="{51A4D1D8-46A2-4CD4-A6C2-5F8EE00B6267}"/>
    <hyperlink ref="A1679" r:id="rId576" display="https://www.procyclingstats.com/rider/bob-jungels" xr:uid="{BBB0A1ED-0897-416F-AE22-DF8243FFA159}"/>
    <hyperlink ref="A1683" r:id="rId577" display="https://www.procyclingstats.com/rider/alexander-kamp" xr:uid="{90FA73E8-6E7E-400E-B325-9876F2E890F7}"/>
    <hyperlink ref="A1912" r:id="rId578" display="https://www.procyclingstats.com/rider/andrea-pasqualon" xr:uid="{0D3FAFD6-D27A-47CD-925F-333341CD960A}"/>
    <hyperlink ref="A2169" r:id="rId579" display="https://www.procyclingstats.com/rider/taco-van-der-hoorn" xr:uid="{8618BBB1-D205-41B3-9487-15FFB38DFB83}"/>
    <hyperlink ref="A1491" r:id="rId580" display="https://www.procyclingstats.com/rider/benjamin-dyball" xr:uid="{8129C800-599C-4D11-9140-33163D592FFE}"/>
    <hyperlink ref="A2050" r:id="rId581" display="https://www.procyclingstats.com/rider/gonzalo-serrano" xr:uid="{18F95E6D-2DEA-4204-8623-EBE95C813386}"/>
    <hyperlink ref="A1433" r:id="rId582" display="https://www.procyclingstats.com/rider/stefan-de-bod" xr:uid="{CC097EA5-7A41-445C-8C3C-2AF378F2C5F9}"/>
    <hyperlink ref="A1966" r:id="rId583" display="https://www.procyclingstats.com/rider/vadim-pronskiy" xr:uid="{FD004CFD-046C-44DF-85D8-2D1360283621}"/>
    <hyperlink ref="A1278" r:id="rId584" display="https://www.procyclingstats.com/rider/sjoerd-bax" xr:uid="{DDAFB1E3-7B2A-464B-A029-1C4ACC1C0CF6}"/>
    <hyperlink ref="A1518" r:id="rId585" display="https://www.procyclingstats.com/rider/valentin-ferron" xr:uid="{8C5BA20B-1C0D-4204-B780-DFC8C72DA3F5}"/>
    <hyperlink ref="A1346" r:id="rId586" display="https://www.procyclingstats.com/rider/anatoliy-budyak" xr:uid="{EA39C3EF-91B0-4AA8-9CF4-B27AA88121C8}"/>
    <hyperlink ref="A1897" r:id="rId587" display="https://www.procyclingstats.com/rider/jakub-otruba" xr:uid="{BC423341-234F-4C42-B714-DF52A1F40B94}"/>
    <hyperlink ref="A1314" r:id="rId588" display="https://www.procyclingstats.com/rider/guillaume-boivin" xr:uid="{C46E5D02-0B83-4F27-8143-AD2F5931FBBD}"/>
    <hyperlink ref="A2071" r:id="rId589" display="https://www.procyclingstats.com/rider/dion-smith" xr:uid="{E12A60C3-7615-47CB-AF21-9D06728E710D}"/>
    <hyperlink ref="A2271" r:id="rId590" display="https://www.procyclingstats.com/rider/nicolas-zukowsky" xr:uid="{54FD1FB3-EC8F-47C1-BBA1-4A313EF78A01}"/>
    <hyperlink ref="A2238" r:id="rId591" display="https://www.procyclingstats.com/rider/sasha-weemaes" xr:uid="{27174CA9-3D3B-4E39-932B-4255239BD244}"/>
    <hyperlink ref="A2024" r:id="rId592" display="https://www.procyclingstats.com/rider/saeid-safarzadeh" xr:uid="{A8AC16FE-DB3E-4325-A936-FEC63403EDFD}"/>
    <hyperlink ref="A1382" r:id="rId593" display="https://www.procyclingstats.com/rider/josef-cerny" xr:uid="{E139FCDD-D262-48A0-8306-783FE51959B4}"/>
    <hyperlink ref="A1899" r:id="rId594" display="https://www.procyclingstats.com/rider/paul-ourselin" xr:uid="{6602C324-585D-4133-8BCB-0A797E36BC82}"/>
    <hyperlink ref="A1677" r:id="rId595" display="https://www.procyclingstats.com/rider/txomin-juaristi" xr:uid="{7985154E-7B33-4C60-B393-8F7D8F0BD85E}"/>
    <hyperlink ref="A1407" r:id="rId596" display="https://www.procyclingstats.com/rider/valerio-conti" xr:uid="{25976D63-315B-4724-875B-109EC190FEE6}"/>
    <hyperlink ref="A1801" r:id="rId597" display="https://www.procyclingstats.com/rider/gotzon-martin" xr:uid="{E6C76415-64B7-42CE-A5AE-424740043031}"/>
    <hyperlink ref="A1258" r:id="rId598" display="https://www.procyclingstats.com/rider/matteo-badilatti" xr:uid="{4A396C83-22DE-48C9-9669-5FDFFCAECB08}"/>
    <hyperlink ref="A1996" r:id="rId599" display="https://www.procyclingstats.com/rider/jens-reynders" xr:uid="{605F68A1-1545-4B08-977A-AD20938C819D}"/>
    <hyperlink ref="A2268" r:id="rId600" display="https://www.procyclingstats.com/rider/samuele-zoccarato" xr:uid="{FD21AAD9-F490-4845-A542-D9789C3C1F8A}"/>
    <hyperlink ref="A1293" r:id="rId601" display="https://www.procyclingstats.com/rider/sebastian-berwick" xr:uid="{79FBB4DE-97F6-4BD1-B55C-50FB5AD83330}"/>
    <hyperlink ref="A1371" r:id="rId602" display="https://www.procyclingstats.com/rider/lucas-carstensen" xr:uid="{FF6458FB-806B-4338-91C8-779EC46F07E8}"/>
    <hyperlink ref="A2095" r:id="rId603" display="https://www.procyclingstats.com/rider/harry-sweeny" xr:uid="{E9B8A524-3B64-4124-BD92-DE6FAE354B79}"/>
    <hyperlink ref="A2230" r:id="rId604" display="https://www.procyclingstats.com/rider/rasmus-bogh-wallin" xr:uid="{9ACA2A5D-96EE-40A7-8F34-CA6B99008360}"/>
    <hyperlink ref="A2122" r:id="rId605" display="https://www.procyclingstats.com/rider/reuben-thompson" xr:uid="{678F73FF-01D6-4F6C-8F17-AF5891B66D33}"/>
    <hyperlink ref="A1624" r:id="rId606" display="https://www.procyclingstats.com/rider/kim-heiduk" xr:uid="{BEFEB9B6-E54A-46C7-B899-49606479F271}"/>
    <hyperlink ref="A1456" r:id="rId607" display="https://www.procyclingstats.com/rider/david-dekker" xr:uid="{6DCD3919-32E5-45C6-9D59-99D392F87F66}"/>
    <hyperlink ref="A1523" r:id="rId608" display="https://www.procyclingstats.com/rider/sean-flynn" xr:uid="{37EFAEA1-63EA-4296-A44B-E66EF5A4A328}"/>
    <hyperlink ref="A1769" r:id="rId609" display="https://www.procyclingstats.com/rider/jordi-lopez-caravaca" xr:uid="{75D1C4AD-B88D-4EDC-9CF3-78AB0D4F6E07}"/>
    <hyperlink ref="A1999" r:id="rId610" display="https://www.procyclingstats.com/rider/jonas-rickaert" xr:uid="{9F5CD85D-741F-48D7-A70B-C6F3A6A89BCD}"/>
    <hyperlink ref="A2051" r:id="rId611" display="https://www.procyclingstats.com/rider/oscar-sevilla" xr:uid="{4E71D176-A38A-47D6-B1A0-98EF17439E5B}"/>
    <hyperlink ref="A1405" r:id="rId612" display="https://www.procyclingstats.com/rider/lorenzo-conforti" xr:uid="{5C380F3D-954C-40A3-8078-DB970B15DA62}"/>
    <hyperlink ref="A1893" r:id="rId613" display="https://www.procyclingstats.com/rider/sam-oomen" xr:uid="{18EEC16B-1A35-463C-9F61-995ADDB226F3}"/>
    <hyperlink ref="A1918" r:id="rId614" display="https://www.procyclingstats.com/rider/antonio-pedrero" xr:uid="{B32194BD-7AF3-4ADF-A7EE-F969CFF14E5E}"/>
    <hyperlink ref="A2189" r:id="rId615" display="https://www.procyclingstats.com/rider/kenneth-van-rooy" xr:uid="{0428B954-A3A1-4E7B-B7A4-241B84EA1BC4}"/>
    <hyperlink ref="A1442" r:id="rId616" display="https://www.procyclingstats.com/rider/alessandro-de-marchi" xr:uid="{7974F97E-3669-4382-9C2C-45B73684C396}"/>
    <hyperlink ref="A1279" r:id="rId617" display="https://www.procyclingstats.com/rider/tobias-bayer" xr:uid="{C66569A3-093D-43A1-B8E8-5EE1CAADC6F5}"/>
    <hyperlink ref="A1885" r:id="rId618" display="https://www.procyclingstats.com/rider/ander-okamika" xr:uid="{76F3EBE6-1A33-4F04-9B06-98FBEB2DD95F}"/>
    <hyperlink ref="A2243" r:id="rId619" display="https://www.procyclingstats.com/rider/hannes-wilksch" xr:uid="{8DDD8176-3203-4BA7-9F79-F353A4C256E6}"/>
    <hyperlink ref="A1563" r:id="rId620" display="https://www.procyclingstats.com/rider/ryan-gibbons" xr:uid="{557C1CB6-7503-4857-A93B-530F1BBFBCF3}"/>
    <hyperlink ref="A1987" r:id="rId621" display="https://www.procyclingstats.com/rider/rafael-reis" xr:uid="{B19CBB05-32F3-49F2-85E2-B0C9489C1472}"/>
    <hyperlink ref="A2254" r:id="rId622" display="https://www.procyclingstats.com/rider/dawit-yemane" xr:uid="{E14EAE76-2280-4219-B57E-70CA3D90689C}"/>
    <hyperlink ref="A1585" r:id="rId623" display="https://www.procyclingstats.com/rider/donavan-grondin" xr:uid="{AE757286-E06E-431A-82D4-1CD8062266B1}"/>
    <hyperlink ref="A1309" r:id="rId624" display="https://www.procyclingstats.com/rider/joren-bloem2" xr:uid="{60D8A1D3-4185-4908-93E7-1C4E486294C8}"/>
    <hyperlink ref="A1898" r:id="rId625" display="https://www.procyclingstats.com/rider/rick-ottema" xr:uid="{741E0911-0766-4196-82A2-A9E471B3FC79}"/>
    <hyperlink ref="A1676" r:id="rId626" display="https://www.procyclingstats.com/rider/alan-jousseaume" xr:uid="{22C8FC1C-A636-4D7D-91B8-20259CB1122D}"/>
    <hyperlink ref="A1702" r:id="rId627" display="https://www.procyclingstats.com/rider/yuma-koishi" xr:uid="{1C2F3B15-15B4-4744-AB27-1859C1892FD9}"/>
    <hyperlink ref="A1596" r:id="rId628" display="https://www.procyclingstats.com/rider/mael-guegan" xr:uid="{54310D63-DECD-4704-B21E-B2758C3F1663}"/>
    <hyperlink ref="A1516" r:id="rId629" display="https://www.procyclingstats.com/rider/miguel-angel-fernandez-ruiz" xr:uid="{C0F1D6F7-FC6B-40BA-9A05-B3DB6AFF195F}"/>
    <hyperlink ref="A2222" r:id="rId630" display="https://www.procyclingstats.com/rider/attilio-viviani" xr:uid="{56E40083-EFE5-44B8-90BF-2D4F988DCAD7}"/>
    <hyperlink ref="A1628" r:id="rId631" display="https://www.procyclingstats.com/rider/michael-hepburn" xr:uid="{90C7FD17-564C-4B35-8FAB-DE259CC49DC7}"/>
    <hyperlink ref="A1709" r:id="rId632" display="https://www.procyclingstats.com/rider/tomas-kopecky" xr:uid="{F1523A57-D51A-488B-BC64-503335A4545B}"/>
    <hyperlink ref="A2084" r:id="rId633" display="https://www.procyclingstats.com/rider/tyler-stites" xr:uid="{7814BC3B-E07A-4420-859F-8C01ECE2FD3F}"/>
    <hyperlink ref="A1819" r:id="rId634" display="https://www.procyclingstats.com/rider/johan-meens" xr:uid="{3AC27EA2-4183-4A52-8B02-C3248C398046}"/>
    <hyperlink ref="A1993" r:id="rId635" display="https://www.procyclingstats.com/rider/valentin-retailleau" xr:uid="{9EE8B9A8-F8BD-4C7B-A39D-6034ADA89601}"/>
    <hyperlink ref="A1800" r:id="rId636" display="https://www.procyclingstats.com/rider/alex-martin-gutierrez" xr:uid="{219A1801-8104-4577-A89B-6019B973C46C}"/>
    <hyperlink ref="A1864" r:id="rId637" display="https://www.procyclingstats.com/rider/jokin-murguialday-elorza" xr:uid="{1E1CF64F-1D4B-47E3-AABC-BB966294396E}"/>
    <hyperlink ref="A1767" r:id="rId638" display="https://www.procyclingstats.com/rider/andoni-lopez-de-abetxuko-jimenez" xr:uid="{F18A5B00-8CFD-41C8-ACB4-B8AD41B30494}"/>
    <hyperlink ref="A1969" r:id="rId639" display="https://www.procyclingstats.com/rider/blake-quick" xr:uid="{9430874E-BDCB-4A0D-ADDB-665289BBB49C}"/>
    <hyperlink ref="A1336" r:id="rId640" display="https://www.procyclingstats.com/rider/mathias-bregnhoj" xr:uid="{95E05A00-8058-4951-B5EB-3F6F2816CD91}"/>
    <hyperlink ref="A1295" r:id="rId641" display="https://www.procyclingstats.com/rider/carter-bettles" xr:uid="{8275D1F7-0C09-459F-BDE2-C85C7F74D526}"/>
    <hyperlink ref="A1449" r:id="rId642" display="https://www.procyclingstats.com/rider/lucas-de-rossi" xr:uid="{FACB0033-301B-4655-8EBA-E6AA79A8F1A9}"/>
    <hyperlink ref="A1506" r:id="rId643" display="https://www.procyclingstats.com/rider/matteo-fabbro" xr:uid="{77E5F3BE-D78E-4B81-9B97-D32C69631CD4}"/>
    <hyperlink ref="A2133" r:id="rId644" display="https://www.procyclingstats.com/rider/damien-touze" xr:uid="{BC9FCBCB-C24E-470F-9440-B61FA0B18F4B}"/>
    <hyperlink ref="A1273" r:id="rId645" display="https://www.procyclingstats.com/rider/cyril-barthe" xr:uid="{A4F1F78C-9819-4EDF-B08C-9B3F0863BBF4}"/>
    <hyperlink ref="A1360" r:id="rId646" display="https://www.procyclingstats.com/rider/diego-andres-camargo" xr:uid="{F6FFF5DE-4751-4C0B-878E-C2AFAAF15D50}"/>
    <hyperlink ref="A1401" r:id="rId647" display="https://www.procyclingstats.com/rider/luca-colnaghi" xr:uid="{4F7E31D7-2512-4DE0-820E-3BE1885527EF}"/>
    <hyperlink ref="A1384" r:id="rId648" display="https://www.procyclingstats.com/rider/thomas-champion" xr:uid="{CE052025-82EF-4408-B9AC-7BE102F31B4F}"/>
    <hyperlink ref="A1467" r:id="rId649" display="https://www.procyclingstats.com/rider/marton-dina" xr:uid="{A3D8BA2C-8415-4837-9123-C4460C97031C}"/>
    <hyperlink ref="A1575" r:id="rId650" display="https://www.procyclingstats.com/rider/david-gonzalez-lopez" xr:uid="{26D078F8-D73B-4E49-9301-973F247FF93A}"/>
    <hyperlink ref="A1634" r:id="rId651" display="https://www.procyclingstats.com/rider/jules-hesters" xr:uid="{68AB5E06-DC70-4137-901D-642CD1A10E18}"/>
    <hyperlink ref="A1673" r:id="rId652" display="https://www.procyclingstats.com/rider/julius-johansen" xr:uid="{BAFDB238-1D20-4A4A-9CEE-96E008D0A21C}"/>
    <hyperlink ref="A1757" r:id="rId653" display="https://www.procyclingstats.com/rider/samuel-leroux" xr:uid="{C7011BD3-A73A-46FA-8D03-6CD8C53BD1C6}"/>
    <hyperlink ref="A1663" r:id="rId654" display="https://www.procyclingstats.com/rider/johan-jacobs" xr:uid="{EB3EC8C1-D844-4081-9623-A122AB92023D}"/>
    <hyperlink ref="A1982" r:id="rId655" display="https://www.procyclingstats.com/rider/jonas-rapp" xr:uid="{A09326C1-64A5-4627-B26B-7EE86E2141D6}"/>
    <hyperlink ref="A1655" r:id="rId656" display="https://www.procyclingstats.com/rider/ognjen-ilic" xr:uid="{345BADA5-95DF-4988-8380-36DECE6FA92B}"/>
    <hyperlink ref="A2078" r:id="rId657" display="https://www.procyclingstats.com/rider/antonio-soto" xr:uid="{F77A269C-6E34-4652-92B8-F2B365546805}"/>
    <hyperlink ref="A1905" r:id="rId658" display="https://www.procyclingstats.com/rider/enzo-paleni" xr:uid="{F7BAD1FE-ED86-4079-A533-E1F2630430FD}"/>
    <hyperlink ref="A1409" r:id="rId659" display="https://www.procyclingstats.com/rider/tomas-contte" xr:uid="{9D4EC119-DF7C-4EE4-8AFC-EF1924DE8C6E}"/>
    <hyperlink ref="A2032" r:id="rId660" display="https://www.procyclingstats.com/rider/marcus-sander-hansen" xr:uid="{570C4CDD-D35C-4816-A6EA-8F3F58A659FB}"/>
    <hyperlink ref="A1500" r:id="rId661" display="https://www.procyclingstats.com/rider/lucas-eriksson" xr:uid="{944C3C53-AEB2-4066-A190-05AA4678EFC3}"/>
    <hyperlink ref="A1318" r:id="rId662" display="https://www.procyclingstats.com/rider/thomas-bonnet" xr:uid="{6511AAD4-968C-490E-AA06-EBF264AE2558}"/>
    <hyperlink ref="A2049" r:id="rId663" display="https://www.procyclingstats.com/rider/javier-serrano" xr:uid="{EE6DF97F-E43A-4FA6-B528-871649060DB7}"/>
    <hyperlink ref="A1345" r:id="rId664" display="https://www.procyclingstats.com/rider/martijn-budding" xr:uid="{57BB041A-0F3E-46E2-8817-60BE8C22B7CE}"/>
    <hyperlink ref="A2110" r:id="rId665" display="https://www.procyclingstats.com/rider/fernando-tercero-lopez" xr:uid="{7451DE99-4318-4D8D-987A-7DE743C6134C}"/>
    <hyperlink ref="A1696" r:id="rId666" display="https://www.procyclingstats.com/rider/arthur-kluckers" xr:uid="{99C472F6-51DD-4A51-8824-C01A678AD18B}"/>
    <hyperlink ref="A1640" r:id="rId667" display="https://www.procyclingstats.com/rider/alvaro-jose-hodeg" xr:uid="{1DA3397E-099A-46C7-AFC9-6AED09A39C07}"/>
    <hyperlink ref="A1445" r:id="rId668" display="https://www.procyclingstats.com/rider/sander-de-pestel" xr:uid="{5506F45A-C737-4AC5-B04F-99EE3E3D1C90}"/>
    <hyperlink ref="A1602" r:id="rId669" display="https://www.procyclingstats.com/rider/celestin-guillon" xr:uid="{51AC73B1-5324-4DEC-A290-9CCA58F587AE}"/>
    <hyperlink ref="A1910" r:id="rId670" display="https://www.procyclingstats.com/rider/nicolo-parisini" xr:uid="{9848B289-4A3C-441B-AEE2-B6C7D6A698BF}"/>
    <hyperlink ref="A2207" r:id="rId671" display="https://www.procyclingstats.com/rider/luca-vergallito" xr:uid="{29D594D2-7132-4625-84C8-922C4DF18269}"/>
    <hyperlink ref="A1492" r:id="rId672" display="https://www.procyclingstats.com/rider/patrick-eddy2" xr:uid="{12AE91EE-5DE4-4FE4-8202-2F72A7B3577F}"/>
    <hyperlink ref="A1984" r:id="rId673" display="https://www.procyclingstats.com/rider/martijn-rasenberg" xr:uid="{31CC3525-70CD-4638-8784-DBA2DA556972}"/>
    <hyperlink ref="A1363" r:id="rId674" display="https://www.procyclingstats.com/rider/marcel-camprubi" xr:uid="{CED88B9B-CBEE-4282-984E-F75DF8F9B378}"/>
    <hyperlink ref="A1959" r:id="rId675" display="https://www.procyclingstats.com/rider/johan-price-pejtersen" xr:uid="{F21C788B-508E-411A-8CAC-28C417FD693D}"/>
    <hyperlink ref="A1774" r:id="rId676" display="https://www.procyclingstats.com/rider/xianjing-lyu" xr:uid="{EABB015A-9977-4BF2-AA5F-FBA88040D370}"/>
    <hyperlink ref="A1856" r:id="rId677" display="https://www.procyclingstats.com/rider/luke-mudgway" xr:uid="{74EF968E-BB57-4A4C-8FA8-2A436103B517}"/>
    <hyperlink ref="A1859" r:id="rId678" display="https://www.procyclingstats.com/rider/tobias-muller1" xr:uid="{4E7BDA59-4F60-4B06-82F6-C45B6C02CEB8}"/>
    <hyperlink ref="A1343" r:id="rId679" display="https://www.procyclingstats.com/rider/marc-brustenga-masague" xr:uid="{3E2C8186-C770-46D5-9A6A-2AE4B55CA8C7}"/>
    <hyperlink ref="A2218" r:id="rId680" display="https://www.procyclingstats.com/rider/giacomo-villa" xr:uid="{B50B1DCE-0F92-4D31-B309-0DEEFD9816E5}"/>
    <hyperlink ref="A2119" r:id="rId681" display="https://www.procyclingstats.com/rider/pierre-thierry" xr:uid="{E44205DD-AC60-48A9-8689-FD2D4FDCF8B8}"/>
    <hyperlink ref="A1296" r:id="rId682" display="https://www.procyclingstats.com/rider/carl-frederik-bevort" xr:uid="{BED842A7-5B93-4532-AFA2-8ADDC52A83C5}"/>
    <hyperlink ref="A1929" r:id="rId683" display="https://www.procyclingstats.com/rider/diego-pescador" xr:uid="{B7C4E4C8-ECEA-4DDE-A678-A3A70B7C21A9}"/>
    <hyperlink ref="A1572" r:id="rId684" display="https://www.procyclingstats.com/rider/joshua-golliker" xr:uid="{F424166F-8ACC-454B-BD5F-1587678105CD}"/>
    <hyperlink ref="A1476" r:id="rId685" display="https://www.procyclingstats.com/rider/vinzent-dorn" xr:uid="{B601B4DE-2670-470F-A7C6-F2B32093FE75}"/>
    <hyperlink ref="A1447" r:id="rId686" display="https://www.procyclingstats.com/rider/dries-de-pooter" xr:uid="{3D747BF5-508E-4E43-8919-C219892274D5}"/>
    <hyperlink ref="A1895" r:id="rId687" display="https://www.procyclingstats.com/rider/ahmet-orken" xr:uid="{57AAF6E8-D3C8-4D61-8A70-1E5B4FD5251A}"/>
    <hyperlink ref="A1214" r:id="rId688" display="https://www.procyclingstats.com/rider/mohamad-izzat-hilmi-abdul-halil" xr:uid="{B5572869-CDC6-4349-A33C-054F33D06EC9}"/>
    <hyperlink ref="A2041" r:id="rId689" display="https://www.procyclingstats.com/rider/michal-schuran" xr:uid="{73F421A6-EF28-472D-B72F-B30D26AFA341}"/>
    <hyperlink ref="A1312" r:id="rId690" display="https://www.procyclingstats.com/rider/maris-bogdanovics" xr:uid="{FDE27AAB-5B87-44D2-B5AB-EA7B77E82635}"/>
    <hyperlink ref="A1998" r:id="rId691" display="https://www.procyclingstats.com/rider/kane-richards" xr:uid="{8940D3B8-7716-4D3F-BF74-884A124053D6}"/>
    <hyperlink ref="A1567" r:id="rId692" display="https://www.procyclingstats.com/rider/damien-girard" xr:uid="{E2176833-AFBC-496B-8BE9-8D4670B2404F}"/>
    <hyperlink ref="A1310" r:id="rId693" display="https://www.procyclingstats.com/rider/william-blume-levy" xr:uid="{D9ACEE68-5473-4188-9D2B-755FB27BC8C6}"/>
    <hyperlink ref="A1928" r:id="rId694" display="https://www.procyclingstats.com/rider/davide-persico" xr:uid="{09B50938-D06F-44FE-899A-42290DC78361}"/>
    <hyperlink ref="A1253" r:id="rId695" display="https://www.procyclingstats.com/rider/kevin-avoine" xr:uid="{19C3B703-EC03-4509-BC7C-E35CAE17C17A}"/>
    <hyperlink ref="A2167" r:id="rId696" display="https://www.procyclingstats.com/rider/fabio-van-den-bossche" xr:uid="{95E4274C-C82E-41B0-8B59-04652761758C}"/>
    <hyperlink ref="A1605" r:id="rId697" display="https://www.procyclingstats.com/rider/yoel-habteab" xr:uid="{FD971499-9F6E-4447-81DE-E2CE61F39C75}"/>
    <hyperlink ref="A1573" r:id="rId698" display="https://www.procyclingstats.com/rider/german-dario-gomez" xr:uid="{3787AD24-E668-4DD1-BB3B-CDBA8CB4FFBD}"/>
    <hyperlink ref="A1711" r:id="rId699" display="https://www.procyclingstats.com/rider/moritz-kretschy" xr:uid="{B183321A-178A-4836-9A7E-2BBB2B1800E7}"/>
    <hyperlink ref="A1633" r:id="rId700" display="https://www.procyclingstats.com/rider/emil-herzog" xr:uid="{7144E55A-CEC6-4D73-B848-A8EDCC8B5AD8}"/>
    <hyperlink ref="A1435" r:id="rId701" display="https://www.procyclingstats.com/rider/davide-de-cassan" xr:uid="{BCDAD06F-6ABD-4132-B9CD-77DA14B21F0E}"/>
    <hyperlink ref="A1430" r:id="rId702" display="https://www.procyclingstats.com/rider/valentin-darbellay" xr:uid="{25F8644A-4D4F-4397-B543-08C730F14108}"/>
    <hyperlink ref="A1759" r:id="rId703" display="https://www.procyclingstats.com/rider/fabian-lienhard" xr:uid="{F41B13DB-1DB5-4054-B199-C0A6BF48ABDF}"/>
    <hyperlink ref="A1603" r:id="rId704" display="https://www.procyclingstats.com/rider/jorge-gutierrez-gonzalez" xr:uid="{CF4E147A-EA37-4C90-A3E7-F5522281A2ED}"/>
    <hyperlink ref="A1659" r:id="rId705" display="https://www.procyclingstats.com/rider/noa-isidore" xr:uid="{04490BBE-3F5A-4D4E-9E11-9D463929DA7B}"/>
    <hyperlink ref="A1894" r:id="rId706" display="https://www.procyclingstats.com/rider/joes-oosterlinck" xr:uid="{2B1DAC18-DF55-4DCE-84DE-78E3AA904504}"/>
    <hyperlink ref="A2012" r:id="rId707" display="https://www.procyclingstats.com/rider/muhammad-nur-aiman-bin-rosli" xr:uid="{F90A5AD7-FD06-43AE-AB7C-E6C191BB109A}"/>
    <hyperlink ref="A1388" r:id="rId708" display="https://www.procyclingstats.com/rider/peerapol-chawchiangkwang" xr:uid="{3C842FD9-EAB8-49E7-B6A4-994D4CEAE3F9}"/>
    <hyperlink ref="A1689" r:id="rId709" display="https://www.procyclingstats.com/rider/nick-kergozou" xr:uid="{F9A20370-92A6-42FF-B1EE-73B552A252FF}"/>
    <hyperlink ref="A1816" r:id="rId710" display="https://www.procyclingstats.com/rider/muhammad-syawal-mazlin" xr:uid="{CB2D6CFC-4C0B-426A-BF6E-6E55700FCC2D}"/>
    <hyperlink ref="A1994" r:id="rId711" display="https://www.procyclingstats.com/rider/mikel-retegi" xr:uid="{DB7A089E-A9C3-440D-B2D7-F544BB616B97}"/>
    <hyperlink ref="A1840" r:id="rId712" display="https://www.procyclingstats.com/rider/iker-mintegi-claver" xr:uid="{56C52500-C4D9-4493-9FD0-F7758142FCF7}"/>
    <hyperlink ref="A1752" r:id="rId713" display="https://www.procyclingstats.com/rider/enzo-leijnse" xr:uid="{CFAF6ECF-E3D9-42B8-956C-3086BEB11524}"/>
    <hyperlink ref="A1873" r:id="rId714" display="https://www.procyclingstats.com/rider/sebastian-nielsen" xr:uid="{8759CB85-0F54-407D-8DE3-BC18043EC72C}"/>
    <hyperlink ref="A1811" r:id="rId715" display="https://www.procyclingstats.com/rider/oliver-mattheis" xr:uid="{3792798B-DA32-45F9-8C96-90E8860A40DB}"/>
    <hyperlink ref="A1235" r:id="rId716" display="https://www.procyclingstats.com/rider/mads-andersen" xr:uid="{50D6F333-8B48-4A56-B4D4-5A6E810FA981}"/>
    <hyperlink ref="A2044" r:id="rId717" display="https://www.procyclingstats.com/rider/cameron-scott" xr:uid="{F74AADD4-8496-4E75-A00E-7067EAF28C09}"/>
    <hyperlink ref="A1592" r:id="rId718" display="https://www.procyclingstats.com/rider/simone-gualdi" xr:uid="{970BEDBD-5210-4389-A079-BF61D83AA7A2}"/>
    <hyperlink ref="A2225" r:id="rId719" display="https://www.procyclingstats.com/rider/martin-voltr" xr:uid="{4AF2DBFE-BE0B-481E-B239-D6A69C39EA1E}"/>
    <hyperlink ref="A1463" r:id="rId720" display="https://www.procyclingstats.com/rider/siebe-deweirdt" xr:uid="{B9EC93EC-7FEE-4BE5-8CEB-0924B4DD6518}"/>
    <hyperlink ref="A1849" r:id="rId721" display="https://www.procyclingstats.com/rider/cyrus-monk" xr:uid="{F2889666-4367-4836-A6EB-6827AEE3A5A9}"/>
    <hyperlink ref="A2256" r:id="rId722" display="https://www.procyclingstats.com/rider/bogdan-zabelinskiy" xr:uid="{CA164018-4FBA-4C75-A90D-045BB3FBB9EF}"/>
    <hyperlink ref="A1960" r:id="rId723" display="https://www.procyclingstats.com/rider/tomas-pridal" xr:uid="{B05A47C3-A211-4C6F-9513-4A5FB13EF25B}"/>
    <hyperlink ref="A1791" r:id="rId724" display="https://www.procyclingstats.com/rider/gianni-marchand" xr:uid="{C9C4E383-8783-4834-8140-9E7F6179C15A}"/>
    <hyperlink ref="A1219" r:id="rId725" display="https://www.procyclingstats.com/rider/toon-aerts" xr:uid="{72520A78-3488-4764-BD34-60313940BD8C}"/>
    <hyperlink ref="A1243" r:id="rId726" display="https://www.procyclingstats.com/rider/rait-arm" xr:uid="{167BB741-B51D-4A9A-AFAD-12ABB03678AF}"/>
    <hyperlink ref="A1337" r:id="rId727" display="https://www.procyclingstats.com/rider/sebastian-brenes" xr:uid="{DFAB925A-7458-4AA3-AD67-E3596CE434B0}"/>
    <hyperlink ref="A2235" r:id="rId728" display="https://www.procyclingstats.com/rider/lawrence-warbasse" xr:uid="{FBC595DC-1FAC-4BE0-8D8A-4D5398DD6154}"/>
    <hyperlink ref="A1854" r:id="rId729" display="https://www.procyclingstats.com/rider/wessel-mouris" xr:uid="{0BF7D1AF-CA66-4F7F-BD15-16E8FA736DBD}"/>
    <hyperlink ref="A1728" r:id="rId730" display="https://www.procyclingstats.com/rider/michiel-lambrecht" xr:uid="{0299C50D-2905-4DDD-8597-CBCEF9E077B1}"/>
    <hyperlink ref="A1403" r:id="rId731" display="https://www.procyclingstats.com/rider/filippo-conca" xr:uid="{2B9C5388-D248-4CAD-A3C6-9631190607C3}"/>
    <hyperlink ref="A1839" r:id="rId732" display="https://www.procyclingstats.com/rider/nicolas-milesi" xr:uid="{3E646453-A32A-4BF4-B51C-66AAE4322B09}"/>
    <hyperlink ref="A2250" r:id="rId733" display="https://www.procyclingstats.com/rider/masaki-yamamoto" xr:uid="{1480A568-FA2E-4BAF-B2A3-3E8238EC63D7}"/>
    <hyperlink ref="A1985" r:id="rId734" display="https://www.procyclingstats.com/rider/anze-ravbar" xr:uid="{9A0ADC84-1ECE-446D-8116-A1285944445B}"/>
    <hyperlink ref="A1429" r:id="rId735" display="https://www.procyclingstats.com/rider/andrea-d-amato" xr:uid="{79BDAFF6-B7B3-42C4-9138-E6B779A084DD}"/>
    <hyperlink ref="A1775" r:id="rId736" display="https://www.procyclingstats.com/rider/cesar-macias-estrada" xr:uid="{16088D15-DBF5-4CD1-A220-BB8441E4B316}"/>
    <hyperlink ref="A1869" r:id="rId737" display="https://www.procyclingstats.com/rider/lorenzo-nespoli" xr:uid="{20BCE743-1C83-4822-AFC0-77E8667A0337}"/>
    <hyperlink ref="A1320" r:id="rId738" display="https://www.procyclingstats.com/rider/alessandro-borgo" xr:uid="{0FB99379-D2BE-4CE5-A24C-F4C462CC0ED1}"/>
    <hyperlink ref="A2008" r:id="rId739" display="https://www.procyclingstats.com/rider/alessandro-romele" xr:uid="{696DABA0-DA26-4BC9-BBE9-29957AF33AFF}"/>
    <hyperlink ref="A1906" r:id="rId740" display="https://www.procyclingstats.com/rider/luca-paletti" xr:uid="{98E2FF81-0F7C-4BDA-8526-6BF7022B14F4}"/>
    <hyperlink ref="A2214" r:id="rId741" display="https://www.procyclingstats.com/rider/killian-verschuren" xr:uid="{1AE271A7-DF2C-4554-AA75-7FB88E18BFB8}"/>
    <hyperlink ref="A1814" r:id="rId742" display="https://www.procyclingstats.com/rider/pietro-mattio" xr:uid="{70178E7A-BD8B-412D-AC39-872CF1A793F7}"/>
    <hyperlink ref="A1472" r:id="rId743" display="https://www.procyclingstats.com/rider/milan-donie" xr:uid="{BB3E9ECA-8F0A-4856-BC4D-734984C4600E}"/>
    <hyperlink ref="A1795" r:id="rId744" display="https://www.procyclingstats.com/rider/duarte-marivoet" xr:uid="{86926727-DBD8-4C95-A0A3-62953E25AFD2}"/>
    <hyperlink ref="A1721" r:id="rId745" display="https://www.procyclingstats.com/rider/gerben-kuypers" xr:uid="{4A98FC50-406D-4030-9105-EC06B7E1762B}"/>
    <hyperlink ref="A1576" r:id="rId746" display="https://www.procyclingstats.com/rider/roberto-gonzalez" xr:uid="{1DC3921E-19E1-4D74-BD28-77325EFF825B}"/>
    <hyperlink ref="A2005" r:id="rId747" display="https://www.procyclingstats.com/rider/cameron-rogers" xr:uid="{DB18B4EE-A0E7-45CA-A9E1-569AD2671397}"/>
    <hyperlink ref="A1232" r:id="rId748" display="https://www.procyclingstats.com/rider/rodrigo-alvarez" xr:uid="{ADBD618A-4164-43AF-A837-7169A4B5815F}"/>
    <hyperlink ref="A2152" r:id="rId749" display="https://www.procyclingstats.com/rider/santiago-umba" xr:uid="{4D7853CB-D120-45BC-8C69-D662B1A33459}"/>
    <hyperlink ref="A2264" r:id="rId750" display="https://www.procyclingstats.com/rider/nahom-zerai" xr:uid="{5DF66CB1-71D7-4C8C-A0E9-13A408C38370}"/>
    <hyperlink ref="A2258" r:id="rId751" display="https://www.procyclingstats.com/rider/edoardo-zamperini" xr:uid="{E1A69EED-A0C6-406F-AA0C-CDEDF6655F02}"/>
    <hyperlink ref="A1590" r:id="rId752" display="https://www.procyclingstats.com/rider/filip-gruszczynski" xr:uid="{8A38BA27-31F5-4ABD-8D60-7348604B709A}"/>
    <hyperlink ref="A1331" r:id="rId753" display="https://www.procyclingstats.com/rider/diego-bracalente" xr:uid="{ACADA577-54B7-4EF1-8B21-56779AA7287D}"/>
    <hyperlink ref="A2215" r:id="rId754" display="https://www.procyclingstats.com/rider/emiel-verstrynge" xr:uid="{E807C3FC-8BFC-440F-B96C-0C36CED24AAC}"/>
    <hyperlink ref="A1394" r:id="rId755" display="https://www.procyclingstats.com/rider/sergio-geovani-chumil-gonzalez" xr:uid="{3AE18897-7942-450F-A8B8-6B868531173C}"/>
    <hyperlink ref="A1926" r:id="rId756" display="https://www.procyclingstats.com/rider/francisco-penuela" xr:uid="{9583E413-641E-4D7A-AEA8-EB5A0B9747AF}"/>
    <hyperlink ref="A1238" r:id="rId757" display="https://www.procyclingstats.com/rider/tiago-antunes" xr:uid="{149210DB-2E14-4E6D-B5D5-711B2D879346}"/>
    <hyperlink ref="A1745" r:id="rId758" display="https://www.procyclingstats.com/rider/goncalo-leaca" xr:uid="{DFA04DFE-50BB-4914-ADC7-780B25B39886}"/>
    <hyperlink ref="A1333" r:id="rId759" display="https://www.procyclingstats.com/rider/andrey-andre" xr:uid="{74B2AB7A-C53C-4AF6-AB13-2057EB105AD6}"/>
    <hyperlink ref="A1274" r:id="rId760" display="https://www.procyclingstats.com/rider/pierre-henry-basset" xr:uid="{82DAD37C-9A5F-4B57-8065-E2C8C5B0638D}"/>
    <hyperlink ref="A1324" r:id="rId761" display="https://www.procyclingstats.com/rider/rayan-boulahoite" xr:uid="{13E4C0FD-303E-4637-8727-001A1A638E96}"/>
    <hyperlink ref="A1459" r:id="rId762" display="https://www.procyclingstats.com/rider/theo-delacroix" xr:uid="{1D9CBECD-D1D6-434C-BCEC-5A785B612FB6}"/>
    <hyperlink ref="A1514" r:id="rId763" display="https://www.procyclingstats.com/rider/karsten-larsen-feldmann" xr:uid="{1C1DD5BB-E2F7-447C-974B-DF8A28C42F92}"/>
    <hyperlink ref="A2132" r:id="rId764" display="https://www.procyclingstats.com/rider/emil-touda" xr:uid="{BF9B6411-AD1C-4CA0-AA36-403E9CB25AC6}"/>
    <hyperlink ref="A1613" r:id="rId765" display="https://www.procyclingstats.com/rider/alexander-arnt-hansen" xr:uid="{598BF76C-D94C-417B-A5F5-F992A0643C7B}"/>
    <hyperlink ref="A1595" r:id="rId766" display="https://www.procyclingstats.com/rider/joshua-gudnitz" xr:uid="{94F9B555-35FB-424D-82A7-92E4E3730E82}"/>
    <hyperlink ref="A1914" r:id="rId767" display="https://www.procyclingstats.com/rider/henrik-pedersen" xr:uid="{3AF59940-B358-4D39-843C-8B021CE5AD8B}"/>
    <hyperlink ref="A1766" r:id="rId768" display="https://www.procyclingstats.com/rider/lucas-lopes1" xr:uid="{EDFD216C-9B22-4B85-A52C-8A3AEA4D033C}"/>
    <hyperlink ref="A1475" r:id="rId769" display="https://www.procyclingstats.com/rider/robin-donze" xr:uid="{49F773AE-3845-44D2-A848-DD0BFFB7270E}"/>
    <hyperlink ref="A1951" r:id="rId770" display="https://www.procyclingstats.com/rider/gianluca-pollefliet" xr:uid="{5DF63328-6DFA-4998-B3AE-3D7DA559430F}"/>
    <hyperlink ref="A2200" r:id="rId771" display="https://www.procyclingstats.com/rider/baptiste-veistroffer" xr:uid="{44848057-594B-48DC-B23E-2007D08F2D23}"/>
    <hyperlink ref="A1470" r:id="rId772" display="https://www.procyclingstats.com/rider/robert-donaldson" xr:uid="{E35D6A3B-A26A-45DE-97CE-E8BE7E89E89D}"/>
    <hyperlink ref="A1559" r:id="rId773" display="https://www.procyclingstats.com/rider/laurent-gervais" xr:uid="{312E3C5D-C7EB-4305-A999-0D4DAA2E6415}"/>
    <hyperlink ref="A1758" r:id="rId774" display="https://www.procyclingstats.com/rider/antoine-l-hote" xr:uid="{441F5F05-3062-4D66-B1BA-885C6DED39A0}"/>
    <hyperlink ref="A1920" r:id="rId775" display="https://www.procyclingstats.com/rider/janos-pelikan" xr:uid="{5323C186-C905-484C-8D62-67452DDEC701}"/>
    <hyperlink ref="A1213" r:id="rId776" display="https://www.procyclingstats.com/rider/burak-abay" xr:uid="{DBEF2929-9942-48EE-BB55-66AAD6794060}"/>
    <hyperlink ref="A1431" r:id="rId777" display="https://www.procyclingstats.com/rider/sergi-darder" xr:uid="{197709AF-D4B9-4024-BED3-ACCA840F6267}"/>
    <hyperlink ref="A1519" r:id="rId778" display="https://www.procyclingstats.com/rider/tilen-finkst" xr:uid="{69220345-1D3A-4B3F-9FEF-29745B269217}"/>
    <hyperlink ref="A2260" r:id="rId779" display="https://www.procyclingstats.com/rider/emanuel-zangerle" xr:uid="{3405A4E9-3EE8-47C7-937F-6703B65D7CCA}"/>
    <hyperlink ref="A1479" r:id="rId780" display="https://www.procyclingstats.com/rider/brandon-downes" xr:uid="{2A0949C5-1C1C-4551-A721-7ACFAB27B147}"/>
    <hyperlink ref="A2129" r:id="rId781" display="https://www.procyclingstats.com/rider/davide-toneatti" xr:uid="{A81405AE-3685-481B-8760-92014FF29441}"/>
    <hyperlink ref="A2031" r:id="rId782" display="https://www.procyclingstats.com/rider/carlos-samudio" xr:uid="{26210483-C60F-4EDC-B9B0-176C62D897F6}"/>
    <hyperlink ref="A2194" r:id="rId783" display="https://www.procyclingstats.com/rider/noah-vandenbranden" xr:uid="{735EA7D5-A00C-464A-A20E-BB4E81CD9352}"/>
    <hyperlink ref="A2272" r:id="rId784" display="https://www.procyclingstats.com/rider/matic-zumer" xr:uid="{04401B99-370D-4342-A990-03207F23CCF9}"/>
    <hyperlink ref="A1280" r:id="rId785" display="https://www.procyclingstats.com/rider/markel-beloki" xr:uid="{3329293A-BE8A-4824-B3FC-08B96BA4FE32}"/>
    <hyperlink ref="A1574" r:id="rId786" display="https://www.procyclingstats.com/rider/lev-gonov" xr:uid="{4957750D-5C12-40F0-B3A0-6C478CF52F25}"/>
    <hyperlink ref="A1412" r:id="rId787" display="https://www.procyclingstats.com/rider/dillon-corkery" xr:uid="{11D3585D-9163-42A5-891A-4A6970314E27}"/>
    <hyperlink ref="A1658" r:id="rId788" display="https://www.procyclingstats.com/rider/xabier-isasa-larranaga" xr:uid="{F97BA3D0-F0EE-4E8D-B64D-A3746A642092}"/>
    <hyperlink ref="A2233" r:id="rId789" display="https://www.procyclingstats.com/rider/liam-walsh" xr:uid="{50787E47-BDA8-46F2-936B-5E849C9BF51F}"/>
    <hyperlink ref="A1954" r:id="rId790" display="https://www.procyclingstats.com/rider/rudy-porter" xr:uid="{2B6A8614-C830-429B-9F8E-966B67D9F974}"/>
    <hyperlink ref="A1653" r:id="rId791" display="https://www.procyclingstats.com/rider/menno-huising" xr:uid="{FB60D1A5-2246-4427-9745-355020BA70C6}"/>
    <hyperlink ref="A1700" r:id="rId792" display="https://www.procyclingstats.com/rider/bjoern-koerdt" xr:uid="{0FF11CD2-D39E-4173-B6AF-C16C955027B6}"/>
    <hyperlink ref="A2042" r:id="rId793" display="https://www.procyclingstats.com/rider/matthias-schwarzbacher" xr:uid="{6C5CE2DF-BA4D-46CF-A33C-802B0D3D996F}"/>
    <hyperlink ref="A2193" r:id="rId794" display="https://www.procyclingstats.com/rider/henri-vandenabeele" xr:uid="{A2424370-00A7-4270-A10D-B5BD133DCD3F}"/>
    <hyperlink ref="A2187" r:id="rId795" display="https://www.procyclingstats.com/rider/axandre-van-petegem" xr:uid="{2C1E1A18-382C-4C44-B489-9285D422ABA0}"/>
    <hyperlink ref="A1515" r:id="rId796" display="https://www.procyclingstats.com/rider/chun-kai-feng" xr:uid="{1E06A3ED-6245-41A8-912B-94FD5CFE3FA3}"/>
    <hyperlink ref="A1678" r:id="rId797" display="https://www.procyclingstats.com/rider/maximilien-juillard" xr:uid="{26EAC2A6-7568-44A2-800C-46D025F49703}"/>
    <hyperlink ref="A1281" r:id="rId798" display="https://www.procyclingstats.com/rider/lucas-beneteau" xr:uid="{BC0D8679-FDFC-4890-8428-6407E539228C}"/>
    <hyperlink ref="A1705" r:id="rId799" display="https://www.procyclingstats.com/rider/alexander-konijn" xr:uid="{6674EFCB-572C-49B5-BD62-D980C77DBB06}"/>
    <hyperlink ref="A1827" r:id="rId800" display="https://www.procyclingstats.com/rider/sergio-meris" xr:uid="{43B01B97-8B9D-4804-8483-2EB6BCED950E}"/>
    <hyperlink ref="A2182" r:id="rId801" display="https://www.procyclingstats.com/rider/leander-van-hautegem" xr:uid="{4A7D5C47-8360-4EF6-9F80-122B342E7DA3}"/>
    <hyperlink ref="A1566" r:id="rId802" display="https://www.procyclingstats.com/rider/nil-gimeno" xr:uid="{350EDF12-55DD-4907-9776-DA8E6E6032F5}"/>
    <hyperlink ref="A1489" r:id="rId803" display="https://www.procyclingstats.com/rider/dorde-duric" xr:uid="{218E6F17-FB7F-47D9-A8C4-2AE0E9438603}"/>
    <hyperlink ref="A2066" r:id="rId804" display="https://www.procyclingstats.com/rider/daniel-skerl" xr:uid="{0EDCF506-B0F6-4E0C-BFFC-F724AD3E7A95}"/>
    <hyperlink ref="A1830" r:id="rId805" display="https://www.procyclingstats.com/rider/santiago-mesa-pietralunga" xr:uid="{3987A334-97ED-4C5A-BE82-693A1ABE5119}"/>
    <hyperlink ref="A1517" r:id="rId806" display="https://www.procyclingstats.com/rider/samuel-fernandez-garcia" xr:uid="{3BB9A754-7FCE-4931-BDBB-BBE2069FE05F}"/>
    <hyperlink ref="A2074" r:id="rId807" display="https://www.procyclingstats.com/rider/viktor-soenens" xr:uid="{B01C02B8-D334-4BB3-BAA3-27023F2FD68B}"/>
    <hyperlink ref="A2102" r:id="rId808" display="https://www.procyclingstats.com/rider/aldo-taillieu" xr:uid="{8C327A1C-10D6-475E-A158-DBA182E540FC}"/>
    <hyperlink ref="A2109" r:id="rId809" display="https://www.procyclingstats.com/rider/rotem-tene" xr:uid="{5680AB05-158D-406C-B29E-062D757CBB4C}"/>
    <hyperlink ref="A1789" r:id="rId810" display="https://www.procyclingstats.com/rider/lorrenzo-manzin" xr:uid="{EF850958-1D40-4DF3-AF12-9E458FE7461D}"/>
    <hyperlink ref="A1863" r:id="rId811" display="https://www.procyclingstats.com/rider/didier-munyaneza" xr:uid="{B41BCE78-A2EC-433B-BD33-145E0CAFCEFD}"/>
    <hyperlink ref="A2093" r:id="rId812" display="https://www.procyclingstats.com/rider/pavel-sumpik" xr:uid="{C0AD863C-16CF-49BF-B945-CAF4CA963989}"/>
    <hyperlink ref="A1877" r:id="rId813" display="https://www.procyclingstats.com/rider/shemu-nsengiyumva" xr:uid="{440B5CC4-7085-4C70-B3A6-8983BE2903F1}"/>
    <hyperlink ref="A1234" r:id="rId814" display="https://www.procyclingstats.com/rider/awet-aman" xr:uid="{E9DFBF8A-C7E8-4805-B106-339F86C00228}"/>
    <hyperlink ref="A1809" r:id="rId815" display="https://www.procyclingstats.com/rider/vainqueur-masengesho" xr:uid="{72A0284C-57DA-467E-8F1B-E447962FD71C}"/>
    <hyperlink ref="A2154" r:id="rId816" display="https://www.procyclingstats.com/rider/mike-uwiduhaye" xr:uid="{CE87B1D1-991E-4D0D-92C0-A8D9B4E5015D}"/>
    <hyperlink ref="A1287" r:id="rId817" display="https://www.procyclingstats.com/rider/antoine-berlin" xr:uid="{A8D511BB-D648-47F9-9581-1274502F3507}"/>
    <hyperlink ref="A1703" r:id="rId818" display="https://www.procyclingstats.com/rider/sebastian-kolze-changizi" xr:uid="{759C1642-C40E-4989-8EE5-A1213899D39E}"/>
    <hyperlink ref="A1342" r:id="rId819" display="https://www.procyclingstats.com/rider/alexys-brunel" xr:uid="{B97F9159-E683-44D5-8A8A-C0340F3A4D5E}"/>
    <hyperlink ref="A1410" r:id="rId820" display="https://www.procyclingstats.com/rider/michiel-coppens" xr:uid="{5328C9B7-6E6E-419A-9B97-99D774F46FD7}"/>
    <hyperlink ref="A1264" r:id="rId821" display="https://www.procyclingstats.com/rider/giacomo-ballabio" xr:uid="{E34217C6-581A-4CD5-BD2B-BCAB8FDC3526}"/>
    <hyperlink ref="A1526" r:id="rId822" display="https://www.procyclingstats.com/rider/filippo-fortin" xr:uid="{48FF94C5-418A-4D99-B8B0-58A1A6241706}"/>
    <hyperlink ref="A1975" r:id="rId823" display="https://www.procyclingstats.com/rider/simone-raccani" xr:uid="{B816DD47-7944-4203-8A0D-9E1E041FC7FA}"/>
    <hyperlink ref="A1622" r:id="rId824" display="https://www.procyclingstats.com/rider/william-heffernan" xr:uid="{B60DC71F-8A95-458F-B4D1-BD00717ABB5E}"/>
    <hyperlink ref="A1732" r:id="rId825" display="https://www.procyclingstats.com/rider/tali-lane-welsh" xr:uid="{A3153B25-70AB-4A97-A08B-8EB45EA4CC03}"/>
    <hyperlink ref="A1562" r:id="rId826" display="https://www.procyclingstats.com/rider/robbe-ghys" xr:uid="{DC3DA230-22E3-4B6B-B691-273A2930C67D}"/>
    <hyperlink ref="A1992" r:id="rId827" display="https://www.procyclingstats.com/rider/erik-nordsaeter-resell" xr:uid="{EE7DCC4F-056A-4517-9545-5AB680865354}"/>
    <hyperlink ref="A1798" r:id="rId828" display="https://www.procyclingstats.com/rider/tim-marsman" xr:uid="{08DCCCF2-D0EF-45D5-8A4D-4188FE29D409}"/>
    <hyperlink ref="A2085" r:id="rId829" display="https://www.procyclingstats.com/rider/andreas-stokbro" xr:uid="{8BA3A78E-FF4E-4034-9492-10119F11A11E}"/>
    <hyperlink ref="A1368" r:id="rId830" display="https://www.procyclingstats.com/rider/romain-cardis" xr:uid="{EBA725B9-9C0B-4D83-9203-EB37C84C4CA6}"/>
    <hyperlink ref="A2052" r:id="rId831" display="https://www.procyclingstats.com/rider/tom-sexton" xr:uid="{10169BCA-379C-4138-A985-15AEE333557D}"/>
    <hyperlink ref="A2054" r:id="rId832" display="https://www.procyclingstats.com/rider/aleksandr-shakotko" xr:uid="{031FF963-A37D-4599-8EDC-51C5D09DD60B}"/>
    <hyperlink ref="A1610" r:id="rId833" display="https://www.procyclingstats.com/rider/wan-abdul-rahman-hamdan" xr:uid="{1DFF086A-79CA-4BC8-ACC0-4383DF1E26D3}"/>
    <hyperlink ref="A2142" r:id="rId834" display="https://www.procyclingstats.com/rider/nikita-tsvetkov" xr:uid="{DB6B2AF3-0812-4D9D-840B-E0CC392FAF19}"/>
    <hyperlink ref="A1564" r:id="rId835" display="https://www.procyclingstats.com/rider/yevgeniy-gidich" xr:uid="{D92FE6AB-420F-4E65-AA22-412D7D6B4F8E}"/>
    <hyperlink ref="A2028" r:id="rId836" display="https://www.procyclingstats.com/rider/mohd-harrif-saleh" xr:uid="{991EF37B-5EE6-483D-A930-66CAA4080C7A}"/>
    <hyperlink ref="A1934" r:id="rId837" display="https://www.procyclingstats.com/rider/patompob-phonarjthan" xr:uid="{ED4D842A-AE5E-4C28-AEA8-8D4736814FD0}"/>
    <hyperlink ref="A1494" r:id="rId838" display="https://www.procyclingstats.com/rider/roy-eefting" xr:uid="{73AAFAE1-073A-4B03-863D-FA589207474D}"/>
    <hyperlink ref="A1932" r:id="rId839" display="https://www.procyclingstats.com/rider/kevin-pezzo-rosola" xr:uid="{C8F67929-53F6-4234-BCF1-39950D099A14}"/>
    <hyperlink ref="A1471" r:id="rId840" display="https://www.procyclingstats.com/rider/davide-donati" xr:uid="{2EDAF799-0C6F-443C-9895-C68E2F43199F}"/>
    <hyperlink ref="A1355" r:id="rId841" display="https://www.procyclingstats.com/rider/marc-cabedo" xr:uid="{A293E480-15E4-425D-888C-B481D1026560}"/>
    <hyperlink ref="A1432" r:id="rId842" display="https://www.procyclingstats.com/rider/florian-dauphin" xr:uid="{CEEF4116-9B45-4148-92DE-F6CCC65CFD13}"/>
    <hyperlink ref="A1231" r:id="rId843" display="https://www.procyclingstats.com/rider/nicolas-alustiza" xr:uid="{EDBC42BC-6644-447A-9DB3-74CAF51296B5}"/>
    <hyperlink ref="A1976" r:id="rId844" display="https://www.procyclingstats.com/rider/george-radcliffe" xr:uid="{3670E94E-D852-44E7-A722-AB118F8C5818}"/>
    <hyperlink ref="A1254" r:id="rId845" display="https://www.procyclingstats.com/rider/mathis-avondts" xr:uid="{87DE0C1F-9A48-4DB6-8EF3-4D82823B451D}"/>
    <hyperlink ref="A1931" r:id="rId846" display="https://www.procyclingstats.com/rider/jannis-peter" xr:uid="{51B5D318-3004-4951-ADB0-25F1009E44F3}"/>
    <hyperlink ref="A1686" r:id="rId847" display="https://www.procyclingstats.com/rider/garin-kelley" xr:uid="{E7F4FBC1-B3C0-47C8-8E31-F8492B2C3FF2}"/>
    <hyperlink ref="A1850" r:id="rId848" display="https://www.procyclingstats.com/rider/alberto-monti" xr:uid="{4EFC9F60-E4AB-4C4F-B0DD-D667CDBD23FB}"/>
    <hyperlink ref="A2163" r:id="rId849" display="https://www.procyclingstats.com/rider/dylan-van-baarle" xr:uid="{9B7641AE-A1FF-45BF-A390-D44AD629D1F3}"/>
    <hyperlink ref="A2165" r:id="rId850" display="https://www.procyclingstats.com/rider/julius-van-den-berg" xr:uid="{4508D7FA-FF7F-4738-9A73-03B5C932A258}"/>
    <hyperlink ref="A1694" r:id="rId851" display="https://www.procyclingstats.com/rider/matthew-kingston" xr:uid="{018EDAA2-F37D-4577-8966-99AEC094CEC6}"/>
    <hyperlink ref="A1369" r:id="rId852" display="https://www.procyclingstats.com/rider/ben-carman" xr:uid="{686D69F2-37EC-49BB-A260-B6F9CC9CF14A}"/>
    <hyperlink ref="A1660" r:id="rId853" display="https://www.procyclingstats.com/rider/timofei-ivanov" xr:uid="{1FC60362-F8F4-4D84-8C90-B55A522F3A8C}"/>
    <hyperlink ref="A1687" r:id="rId854" display="https://www.procyclingstats.com/rider/josh-kench" xr:uid="{EA0D4F2C-AD36-47D4-B830-AEB684476679}"/>
    <hyperlink ref="A1612" r:id="rId855" display="https://www.procyclingstats.com/rider/similien-hamon" xr:uid="{732DF589-4EB4-42FE-A1FC-A0B341793DEC}"/>
    <hyperlink ref="A1598" r:id="rId856" display="https://www.procyclingstats.com/rider/victor-guernalec" xr:uid="{C3FE7939-6FCB-480C-BEB6-153F6BB5D158}"/>
    <hyperlink ref="A2055" r:id="rId857" display="https://www.procyclingstats.com/rider/james-shaw" xr:uid="{948A31B1-A58A-459C-9254-B9ACB8B1ECF2}"/>
    <hyperlink ref="A1553" r:id="rId858" display="https://www.procyclingstats.com/rider/jonas-geens" xr:uid="{A462E8D6-A6AA-45EB-A200-CF8AD32D59A6}"/>
    <hyperlink ref="A2244" r:id="rId859" display="https://www.procyclingstats.com/rider/luc-wirtgen" xr:uid="{D6F21475-007A-4B3F-B963-DE36037CEB38}"/>
    <hyperlink ref="A2171" r:id="rId860" display="https://www.procyclingstats.com/rider/max-van-der-meulen" xr:uid="{1E428981-38E4-4FAA-9821-4D93AE33844B}"/>
    <hyperlink ref="A2273" r:id="rId861" display="https://www.procyclingstats.com/rider/matteo-zurlo" xr:uid="{587838D2-0C85-4E81-86A8-080054CF58F4}"/>
    <hyperlink ref="A1604" r:id="rId862" display="https://www.procyclingstats.com/rider/federico-guzzo" xr:uid="{40D7AEB1-2656-4695-AC0C-AA7B0053DF8E}"/>
    <hyperlink ref="A1322" r:id="rId863" display="https://www.procyclingstats.com/rider/giovanni-bortoluzzi" xr:uid="{5982E926-777F-4DD9-BC73-E1532627B268}"/>
    <hyperlink ref="A1835" r:id="rId864" display="https://www.procyclingstats.com/rider/fran-miholjevic" xr:uid="{C0AC3B5E-5978-47E5-B4D3-DB502F7F074C}"/>
    <hyperlink ref="A1822" r:id="rId865" display="https://www.procyclingstats.com/rider/diego-de-jesus-mendes" xr:uid="{504633F1-1CDC-49D9-82BA-B8ACC6563D3A}"/>
    <hyperlink ref="A1652" r:id="rId866" display="https://www.procyclingstats.com/rider/jason-huertas" xr:uid="{F7AAD0AB-3B18-42E0-BA1A-4092464AD472}"/>
    <hyperlink ref="A1941" r:id="rId867" display="https://www.procyclingstats.com/rider/cristian-david-pita" xr:uid="{D2D0C843-ACC1-460C-905A-099572CE042A}"/>
    <hyperlink ref="A1398" r:id="rId868" display="https://www.procyclingstats.com/rider/leonardo-cobarrubia" xr:uid="{E40CCACA-096C-49D1-9BCE-60888E804F00}"/>
    <hyperlink ref="A1625" r:id="rId869" display="https://www.procyclingstats.com/rider/asbjorn-hellemose" xr:uid="{707152CD-A8B9-43B9-BED0-9D557146A73C}"/>
    <hyperlink ref="A1317" r:id="rId870" display="https://www.procyclingstats.com/rider/lucas-boniface" xr:uid="{1994F690-B572-49ED-8A02-38D642FB0D9A}"/>
    <hyperlink ref="A1443" r:id="rId871" display="https://www.procyclingstats.com/rider/luca-de-meester" xr:uid="{6D3239CA-8605-4FC1-9113-C430CBC83DFE}"/>
    <hyperlink ref="A1583" r:id="rId872" display="https://www.procyclingstats.com/rider/matys-grisel" xr:uid="{780EC64A-A7A1-4B60-9685-6534149881EB}"/>
    <hyperlink ref="A1955" r:id="rId873" display="https://www.procyclingstats.com/rider/tom-portsmouth" xr:uid="{A8EE110C-33DB-4D71-BDF8-C9CCAE4C423A}"/>
    <hyperlink ref="A2018" r:id="rId874" display="https://www.procyclingstats.com/rider/balazs-rozsa" xr:uid="{2CC20314-E431-4681-8798-39A09CC808E5}"/>
    <hyperlink ref="A1513" r:id="rId875" display="https://www.procyclingstats.com/rider/balint-feldhoffer" xr:uid="{1F8016AE-1980-4556-B06D-6B8C094ADD27}"/>
    <hyperlink ref="A1393" r:id="rId876" display="https://www.procyclingstats.com/rider/cedrik-bakke-christophersen" xr:uid="{6BA22432-AF2A-4598-AB21-C15F813E2E2C}"/>
    <hyperlink ref="A1555" r:id="rId877" display="https://www.procyclingstats.com/rider/owen-geleijn" xr:uid="{89317DD4-6693-4533-914C-FDD0E22BE8EF}"/>
    <hyperlink ref="A2100" r:id="rId878" display="https://www.procyclingstats.com/rider/zeteny-szijarto" xr:uid="{17BF9B80-2B92-4F8F-8B3F-784754CFB6CD}"/>
    <hyperlink ref="A1973" r:id="rId879" display="https://www.procyclingstats.com/rider/gabriele-raccagni" xr:uid="{B15D665B-0AED-4848-BC66-000BD656C234}"/>
    <hyperlink ref="A2098" r:id="rId880" display="https://www.procyclingstats.com/rider/keegan-swirbul" xr:uid="{1DB176A7-53AE-4B6B-852C-DE3D6CE9941C}"/>
    <hyperlink ref="A1256" r:id="rId881" display="https://www.procyclingstats.com/rider/ibai-azanza" xr:uid="{F4C8C1F2-79B3-4E59-B243-84CD71A8B747}"/>
    <hyperlink ref="A1691" r:id="rId882" display="https://www.procyclingstats.com/rider/bruno-kessler" xr:uid="{146D3FDA-84AD-4AC3-998E-C1BD3AC049BC}"/>
    <hyperlink ref="A1465" r:id="rId883" display="https://www.procyclingstats.com/rider/daniel-dias" xr:uid="{1C686460-9F1B-41A5-A890-45502AA3F309}"/>
    <hyperlink ref="A2255" r:id="rId884" display="https://www.procyclingstats.com/rider/tahir-yigit" xr:uid="{1F31327B-1334-4FFF-8998-4D142512EAD0}"/>
    <hyperlink ref="A2053" r:id="rId885" display="https://www.procyclingstats.com/rider/hasan-seyfollahifard" xr:uid="{47DA35E4-F571-44A3-B283-ECB40625243A}"/>
    <hyperlink ref="A2253" r:id="rId886" display="https://www.procyclingstats.com/rider/even-yemane" xr:uid="{6CF85CB3-4FAC-4D2F-88EB-443F0C4ACFB4}"/>
    <hyperlink ref="A1989" r:id="rId887" display="https://www.procyclingstats.com/rider/rudolf-remkhi" xr:uid="{269AE486-ABF9-4899-AF19-524B59C57F53}"/>
    <hyperlink ref="A1227" r:id="rId888" display="https://www.procyclingstats.com/rider/aidin-aliyari" xr:uid="{B1EA4D0B-CFCA-48AA-A361-632069A7C588}"/>
    <hyperlink ref="A1692" r:id="rId889" display="https://www.procyclingstats.com/rider/muradjan-khalmuratov" xr:uid="{EB72E127-A267-46C3-B8E7-1B5CD3CDA8CC}"/>
    <hyperlink ref="A1725" r:id="rId890" display="https://www.procyclingstats.com/rider/ali-labib-shotorban" xr:uid="{DE05091E-799E-4DBC-9FE1-F39566890F61}"/>
    <hyperlink ref="A1965" r:id="rId891" display="https://www.procyclingstats.com/rider/daniil-pronskiy" xr:uid="{5A5C2DDE-63F1-49D8-81DA-7B29CB6A57E5}"/>
    <hyperlink ref="A1313" r:id="rId892" display="https://www.procyclingstats.com/rider/marceli-boguslawski" xr:uid="{6DA0A632-9103-41DC-B8BC-5DBE9FE4ED71}"/>
    <hyperlink ref="A2245" r:id="rId893" display="https://www.procyclingstats.com/rider/szymon-wisniewski" xr:uid="{1C051540-CBBD-47B7-A0CF-6966311DE91F}"/>
    <hyperlink ref="A1829" r:id="rId894" display="https://www.procyclingstats.com/rider/ville-merlov1" xr:uid="{D0ABD013-30E2-4E68-B49D-19A1B89F8C76}"/>
    <hyperlink ref="A1832" r:id="rId895" display="https://www.procyclingstats.com/rider/kacper-mientki" xr:uid="{B22122D4-9157-4967-ACC5-E3743B935F78}"/>
    <hyperlink ref="A1903" r:id="rId896" display="https://www.procyclingstats.com/rider/romet-pajur" xr:uid="{B67C2527-D5AA-47EA-9D34-362D049BE140}"/>
    <hyperlink ref="A1870" r:id="rId897" display="https://www.procyclingstats.com/rider/dominik-neuman" xr:uid="{DABE9B51-36E4-40EF-B545-25B228ECDD07}"/>
    <hyperlink ref="A1739" r:id="rId898" display="https://www.procyclingstats.com/rider/david-larsson" xr:uid="{9C325070-9457-41DB-8F83-0DB43E242766}"/>
    <hyperlink ref="A2105" r:id="rId899" display="https://www.procyclingstats.com/rider/lauri-tamm" xr:uid="{7523DFA5-2469-4E18-98BB-7315FCBEF746}"/>
    <hyperlink ref="A1733" r:id="rId900" display="https://www.procyclingstats.com/rider/lenaic-langella" xr:uid="{8BBF0E70-F5D8-4F28-B48D-DE498497C8BA}"/>
    <hyperlink ref="A1252" r:id="rId901" display="https://www.procyclingstats.com/rider/brage-aulstad" xr:uid="{F8F977B0-0A58-46AC-94FB-6330961D6EF3}"/>
    <hyperlink ref="A1616" r:id="rId902" display="https://www.procyclingstats.com/rider/kasper-haugland" xr:uid="{4ACE64B6-16B8-4717-B30E-691C34F807EE}"/>
    <hyperlink ref="A1803" r:id="rId903" display="https://www.procyclingstats.com/rider/alessio-martinelli" xr:uid="{CD37968A-5F0E-4BEE-969E-370B86A2505A}"/>
    <hyperlink ref="A1257" r:id="rId904" display="https://www.procyclingstats.com/rider/xabier-mikel-azparren-irurzun" xr:uid="{5B939468-A4BE-4CC3-8E38-88D910DE6720}"/>
    <hyperlink ref="A1493" r:id="rId905" display="https://www.procyclingstats.com/rider/alexander-edmondson" xr:uid="{225F5622-D3F7-462D-A1A3-941453F14037}"/>
    <hyperlink ref="A1419" r:id="rId906" display="https://www.procyclingstats.com/rider/tom-crabbe" xr:uid="{590613D2-9CCB-4553-8F72-82190AA3BE15}"/>
    <hyperlink ref="A1796" r:id="rId907" display="https://www.procyclingstats.com/rider/jaka-marolt" xr:uid="{E6C0B707-EE8A-4FEA-851E-8272F7DD0509}"/>
    <hyperlink ref="A1501" r:id="rId908" display="https://www.procyclingstats.com/rider/zak-erzen" xr:uid="{0449E50A-225E-4C93-8CDB-90310C846B3E}"/>
    <hyperlink ref="A1618" r:id="rId909" display="https://www.procyclingstats.com/rider/david-haverdings" xr:uid="{8A59C5BD-8442-4F1D-8984-CBA322D61EA9}"/>
    <hyperlink ref="A1400" r:id="rId910" display="https://www.procyclingstats.com/rider/alex-colman" xr:uid="{DBFD2175-1B93-4A03-82F9-CE4E92794E36}"/>
    <hyperlink ref="A1680" r:id="rId911" display="https://www.procyclingstats.com/rider/christopher-juul-jensen" xr:uid="{5997E5F2-C6B1-427E-B2D9-F88B555CA0A9}"/>
    <hyperlink ref="A1510" r:id="rId912" display="https://www.procyclingstats.com/rider/jose-luis-faura-asensio" xr:uid="{540A2148-7D33-479E-BC00-D0D20036DFAE}"/>
    <hyperlink ref="A1669" r:id="rId913" display="https://www.procyclingstats.com/rider/yael-joalland" xr:uid="{E6B013E6-8028-4E07-AA83-FF55F3298F1C}"/>
    <hyperlink ref="A1350" r:id="rId914" display="https://www.procyclingstats.com/rider/nicolo-buratti" xr:uid="{EAF77702-1CC0-4F9B-99C3-661A056EDE8E}"/>
    <hyperlink ref="A1952" r:id="rId915" display="https://www.procyclingstats.com/rider/andrii-ponomar" xr:uid="{964713C4-9ADB-42BB-AD0B-C72EF4AC2879}"/>
    <hyperlink ref="A2184" r:id="rId916" display="https://www.procyclingstats.com/rider/matisse-van-kerckhove" xr:uid="{B160344E-4F26-4DEF-A455-7592523736A1}"/>
    <hyperlink ref="A1330" r:id="rId917" display="https://www.procyclingstats.com/rider/mirko-bozzola" xr:uid="{F3E7E301-E708-42A3-8BB2-5D4F04B0FC97}"/>
    <hyperlink ref="A1534" r:id="rId918" display="https://www.procyclingstats.com/rider/patrick-boje-frydkjaer" xr:uid="{0EA67D3F-7BE7-4CE7-95EB-848B1A2563A5}"/>
    <hyperlink ref="A1977" r:id="rId919" display="https://www.procyclingstats.com/rider/adam-rafferty" xr:uid="{8C9534ED-3547-4D70-BA1B-8B2DF684B27A}"/>
    <hyperlink ref="A1486" r:id="rId920" display="https://www.procyclingstats.com/rider/seth-dunwoody" xr:uid="{4B2B0F95-EF24-4B1E-A5DB-1820FF456C57}"/>
    <hyperlink ref="A1967" r:id="rId921" display="https://www.procyclingstats.com/rider/sebastian-putz" xr:uid="{F2690331-E100-40B3-9E3C-ADAEC1ABBA5B}"/>
    <hyperlink ref="A2261" r:id="rId922" display="https://www.procyclingstats.com/rider/simone-zanini" xr:uid="{D2D5B641-B215-450A-BE62-7DE0EBD13193}"/>
    <hyperlink ref="A2196" r:id="rId923" display="https://www.procyclingstats.com/rider/matteo-vanhuffel" xr:uid="{2937D1DD-A0A5-4688-B50F-5885CBFE5EF7}"/>
    <hyperlink ref="A1507" r:id="rId924" display="https://www.procyclingstats.com/rider/ugo-fabries" xr:uid="{C8339D43-8CC9-4373-AF28-82BEF65D2759}"/>
    <hyperlink ref="A1222" r:id="rId925" display="https://www.procyclingstats.com/rider/filippo-agostinacchio" xr:uid="{29475E88-72BE-4E2D-94B2-240945BB6A9F}"/>
    <hyperlink ref="A1389" r:id="rId926" display="https://www.procyclingstats.com/rider/cesare-chesini" xr:uid="{27EB2E63-517E-4754-9386-B3CDD3F74F63}"/>
    <hyperlink ref="A2229" r:id="rId927" display="https://www.procyclingstats.com/rider/arno-wallenborn" xr:uid="{B34E51BD-2833-4A90-8BE3-851042B16D3D}"/>
    <hyperlink ref="A1963" r:id="rId928" display="https://www.procyclingstats.com/rider/nate-pringle" xr:uid="{A3B83945-C3BB-4771-95D8-BFEEF1C7DC40}"/>
    <hyperlink ref="A1300" r:id="rId929" display="https://www.procyclingstats.com/rider/frits-biesterbos" xr:uid="{CF80C6D9-8DD8-4AFD-8481-C87698BE5A91}"/>
    <hyperlink ref="A2025" r:id="rId930" display="https://www.procyclingstats.com/rider/alvaro-sagrado" xr:uid="{15A68BE8-9575-4502-ADDD-63C0A056C44F}"/>
    <hyperlink ref="A1485" r:id="rId931" display="https://www.procyclingstats.com/rider/ethan-dunham" xr:uid="{31540140-9D29-4CC4-B01F-8E3458DA668D}"/>
    <hyperlink ref="A1545" r:id="rId932" display="https://www.procyclingstats.com/rider/jose-maria-garcia" xr:uid="{E5E0D657-5CF5-4FDE-8B49-F083FD30145E}"/>
    <hyperlink ref="A1321" r:id="rId933" display="https://www.procyclingstats.com/rider/kasper-borremans" xr:uid="{A91D7BF3-B3E2-48B8-982B-7270B177F651}"/>
    <hyperlink ref="A1233" r:id="rId934" display="https://www.procyclingstats.com/rider/hector-alvarez-martinez" xr:uid="{0F1B5F84-2A65-40E2-AE2A-A7D4560489F0}"/>
    <hyperlink ref="A1587" r:id="rId935" display="https://www.procyclingstats.com/rider/eduard-michael-grosu" xr:uid="{20C89562-BE63-46A3-A07E-BB76D6A230AC}"/>
    <hyperlink ref="A1704" r:id="rId936" display="https://www.procyclingstats.com/rider/nejc-komac" xr:uid="{3B51C5B8-DE5F-4C06-8C0E-A5F6378776B9}"/>
    <hyperlink ref="A1824" r:id="rId937" display="https://www.procyclingstats.com/rider/petros-mengs" xr:uid="{F0C8BC4C-8869-4000-874D-F4115731F745}"/>
    <hyperlink ref="A1541" r:id="rId938" display="https://www.procyclingstats.com/rider/carlos-alfonso-garcia-trejo" xr:uid="{A096E713-46CF-4EE1-8902-A43CC0176B23}"/>
    <hyperlink ref="A1229" r:id="rId939" display="https://www.procyclingstats.com/rider/clement-alleno" xr:uid="{D9F37BFA-978E-4B38-A563-7699B3B40F8D}"/>
    <hyperlink ref="A2029" r:id="rId940" display="https://www.procyclingstats.com/rider/enea-sambinello" xr:uid="{073A1610-C5BD-491C-B183-17EC3A080F49}"/>
    <hyperlink ref="A1619" r:id="rId941" display="https://www.procyclingstats.com/rider/karst-hayma" xr:uid="{5A06AC9A-FAC5-4B7D-8E7A-0F209FC6CC58}"/>
    <hyperlink ref="A2113" r:id="rId942" display="https://www.procyclingstats.com/rider/tommaso-tessiore" xr:uid="{745D2FDA-4D82-4F07-9FB2-98FDC122B029}"/>
    <hyperlink ref="A1469" r:id="rId943" display="https://www.procyclingstats.com/rider/aaron-dockx" xr:uid="{4A0F2CB8-4CF6-4B89-9B41-158DDD159A01}"/>
    <hyperlink ref="A2038" r:id="rId944" display="https://www.procyclingstats.com/rider/jasper-schoofs" xr:uid="{B5430AE8-F8E0-44D3-8EFB-FE164B87E080}"/>
    <hyperlink ref="A1334" r:id="rId945" display="https://www.procyclingstats.com/rider/henrique-bravo1" xr:uid="{8D942C44-629A-4CD0-9C0A-663B0DD045DB}"/>
    <hyperlink ref="A1246" r:id="rId946" display="https://www.procyclingstats.com/rider/remi-arsac" xr:uid="{06EF6768-E1C3-4CFF-8E8A-BE6A3CFD0F17}"/>
    <hyperlink ref="A1298" r:id="rId947" display="https://www.procyclingstats.com/rider/kevin-biehl" xr:uid="{126B63F7-7AFE-4EAB-B851-19736EE8BF96}"/>
    <hyperlink ref="A1943" r:id="rId948" display="https://www.procyclingstats.com/rider/maxence-place" xr:uid="{46613513-D8E7-41F1-80E5-3114726FE7CA}"/>
    <hyperlink ref="A1480" r:id="rId949" display="https://www.procyclingstats.com/rider/jules-drouet" xr:uid="{7C129F5A-2162-4371-A341-0512B08BB253}"/>
    <hyperlink ref="A1402" r:id="rId950" display="https://www.procyclingstats.com/rider/andrea-colnaghi" xr:uid="{AFA69BF5-4CD8-47D7-8D7A-4DFFB0692EA6}"/>
    <hyperlink ref="A2058" r:id="rId951" display="https://www.procyclingstats.com/rider/vlas-shichkin" xr:uid="{F0FE6427-E192-4C5E-833B-CC3C9D00874D}"/>
    <hyperlink ref="A2157" r:id="rId952" display="https://www.procyclingstats.com/rider/baptiste-vadic" xr:uid="{113CFCFD-B75F-4868-AF5C-6E03E01C17A0}"/>
    <hyperlink ref="A1444" r:id="rId953" display="https://www.procyclingstats.com/rider/kenay-de-moyer" xr:uid="{1FCAC0A7-E8E2-45FD-AB9D-C5A9FCCB7683}"/>
    <hyperlink ref="A1991" r:id="rId954" display="https://www.procyclingstats.com/rider/henri-francois-renard-haquin" xr:uid="{3A943E15-F42A-4AB1-A6EA-8A38521A896F}"/>
    <hyperlink ref="A1542" r:id="rId955" display="https://www.procyclingstats.com/rider/carlos-garcia-pierna" xr:uid="{5CAB4819-D723-419F-909D-08A5B5CEC776}"/>
    <hyperlink ref="A1654" r:id="rId956" display="https://www.procyclingstats.com/rider/javier-ibanez-beltran-de-salazar" xr:uid="{5D677267-1323-41FF-96EB-620BBF3DB052}"/>
    <hyperlink ref="A1896" r:id="rId957" display="https://www.procyclingstats.com/rider/callum-ormiston" xr:uid="{93E4F899-A415-41B2-9E7B-3044EFE0B5B4}"/>
    <hyperlink ref="A1571" r:id="rId958" display="https://www.procyclingstats.com/rider/omer-goldstein" xr:uid="{70C2312A-CD34-41E3-9272-9CDC9A79A050}"/>
    <hyperlink ref="A1807" r:id="rId959" display="https://www.procyclingstats.com/rider/georg-rydningen-martinsen" xr:uid="{EC55B94A-C553-4A43-B5BC-3442F87FBC50}"/>
    <hyperlink ref="A1262" r:id="rId960" display="https://www.procyclingstats.com/rider/morthen-wang-baksaas" xr:uid="{55A44411-215B-4373-B6BD-1A2E21AE4E7D}"/>
    <hyperlink ref="A1354" r:id="rId961" display="https://www.procyclingstats.com/rider/sven-erik-bystrom" xr:uid="{03B3FE7C-1E11-47E6-B2DE-99F51AA62B8F}"/>
    <hyperlink ref="A1529" r:id="rId962" display="https://www.procyclingstats.com/rider/eivind-broholt-fougner" xr:uid="{D0399F0A-F0F9-46B8-9EC9-36765271B22D}"/>
    <hyperlink ref="A2148" r:id="rId963" display="https://www.procyclingstats.com/rider/ulrik-tvedt" xr:uid="{304776BB-7394-4F30-B4CC-FA56700060F4}"/>
    <hyperlink ref="A2062" r:id="rId964" display="https://www.procyclingstats.com/rider/colby-simmons" xr:uid="{D93B9AB4-B68C-4D11-8B81-8F422D22FF92}"/>
    <hyperlink ref="A2088" r:id="rId965" display="https://www.procyclingstats.com/rider/patryk-stosz" xr:uid="{AA056E77-BBAB-4640-BDF3-A670D07AC58B}"/>
    <hyperlink ref="A1919" r:id="rId966" display="https://www.procyclingstats.com/rider/piotr-pekala" xr:uid="{2A7A7C61-D1F1-4B7D-A5CC-75F64CD90513}"/>
    <hyperlink ref="A2204" r:id="rId967" display="https://www.procyclingstats.com/rider/jens-verbrugghe" xr:uid="{B187C2FA-CA65-4AF7-9CD5-D826E889C108}"/>
    <hyperlink ref="A1878" r:id="rId968" display="https://www.procyclingstats.com/rider/hugo-nunes" xr:uid="{8E5ABBE3-73F0-49B6-9CC7-CDB4BB3A68A3}"/>
    <hyperlink ref="A1746" r:id="rId969" display="https://www.procyclingstats.com/rider/tiago-leal" xr:uid="{1D6D00B3-6089-4A73-AA38-91230809FD96}"/>
    <hyperlink ref="A2013" r:id="rId970" display="https://www.procyclingstats.com/rider/raul-rota-rus" xr:uid="{6F120363-13FD-428C-B08D-7EDA41BB505A}"/>
    <hyperlink ref="A1397" r:id="rId971" display="https://www.procyclingstats.com/rider/caleb-classen" xr:uid="{04C365FC-D04D-4381-A4EF-280384CC0210}"/>
    <hyperlink ref="A1362" r:id="rId972" display="https://www.procyclingstats.com/rider/francisco-campos" xr:uid="{BAD27B2D-A704-49FA-862C-1AE7FC521A48}"/>
    <hyperlink ref="A2061" r:id="rId973" display="https://www.procyclingstats.com/rider/pedro-silva1" xr:uid="{09B436CD-9E4B-4528-8F3A-46526B895116}"/>
    <hyperlink ref="A1356" r:id="rId974" display="https://www.procyclingstats.com/rider/edgar-cadena" xr:uid="{6A3A3B5C-7FD0-4452-ACB7-D65E72AA342E}"/>
    <hyperlink ref="A1785" r:id="rId975" display="https://www.procyclingstats.com/rider/jack-makohon" xr:uid="{E43BFC4E-DB2F-44BD-8DCB-EFB79CC0F14B}"/>
    <hyperlink ref="A1481" r:id="rId976" display="https://www.procyclingstats.com/rider/emanuel-duarte" xr:uid="{6D85B355-BE02-4193-A90E-8EA23AC734DF}"/>
    <hyperlink ref="A1353" r:id="rId977" display="https://www.procyclingstats.com/rider/adrian-bustamante" xr:uid="{F471A4AF-E81F-4714-BC18-1CB820DC03C2}"/>
    <hyperlink ref="A1617" r:id="rId978" display="https://www.procyclingstats.com/rider/conrad-haugsted" xr:uid="{DF763E8E-8317-46AE-AB63-4964FCE28CB9}"/>
    <hyperlink ref="A1426" r:id="rId979" display="https://www.procyclingstats.com/rider/marius-innhaug-dahl" xr:uid="{464D7B8E-C032-42B6-91CD-BF6B109F652C}"/>
    <hyperlink ref="A1875" r:id="rId980" display="https://www.procyclingstats.com/rider/morten-aalling-nortoft" xr:uid="{EBB9360A-611A-467A-942C-79D4D078B92F}"/>
    <hyperlink ref="A1787" r:id="rId981" display="https://www.procyclingstats.com/rider/matias-malmberg" xr:uid="{8DD82B19-D8EC-4DDC-A40E-CAF9290282C2}"/>
    <hyperlink ref="A1872" r:id="rId982" display="https://www.procyclingstats.com/rider/daniel-nielsen" xr:uid="{F7154681-1302-4CC1-8AB8-8EC159AB46E7}"/>
    <hyperlink ref="A1793" r:id="rId983" display="https://www.procyclingstats.com/rider/elias-maris" xr:uid="{B83AB42A-020C-4123-ABDC-D5554368EF97}"/>
    <hyperlink ref="A1665" r:id="rId984" display="https://www.procyclingstats.com/rider/lennart-jasch" xr:uid="{1FF0B2EA-E92A-4FE4-8204-76CA28EC03E8}"/>
    <hyperlink ref="A1297" r:id="rId985" display="https://www.procyclingstats.com/rider/quentin-bezza" xr:uid="{AE716E7F-728C-46E6-8D79-C4C9DD1D47DC}"/>
    <hyperlink ref="A1325" r:id="rId986" display="https://www.procyclingstats.com/rider/eliott-boulet" xr:uid="{1FFE9D37-CF7F-405D-9615-D84C493B0E42}"/>
    <hyperlink ref="A1328" r:id="rId987" display="https://www.procyclingstats.com/rider/lewis-bower" xr:uid="{82278872-922F-4D75-8682-FB39729F59A2}"/>
    <hyperlink ref="A2156" r:id="rId988" display="https://www.procyclingstats.com/rider/milan-vader" xr:uid="{60CFA1D6-D5C5-472B-BA63-6CD1427BB3FB}"/>
    <hyperlink ref="A2039" r:id="rId989" display="https://www.procyclingstats.com/rider/marco-schrettl" xr:uid="{095CE135-90EC-4ED8-894C-BFE6E583E0FE}"/>
    <hyperlink ref="A1699" r:id="rId990" display="https://www.procyclingstats.com/rider/mathieu-kockelmann" xr:uid="{F1E76BCF-6EB2-45F3-8702-D86B2A8482F2}"/>
    <hyperlink ref="A2017" r:id="rId991" display="https://www.procyclingstats.com/rider/elliot-rowe" xr:uid="{13741637-2B5F-464D-BCD7-5A7E9F78F754}"/>
    <hyperlink ref="A1751" r:id="rId992" display="https://www.procyclingstats.com/rider/louis-leidert" xr:uid="{149BC6B4-DAF9-418E-8668-C7ED9A7004F4}"/>
    <hyperlink ref="A1690" r:id="rId993" display="https://www.procyclingstats.com/rider/alexandre-kess" xr:uid="{2A4B04B3-E943-448A-AC3C-DC635BAC4F28}"/>
    <hyperlink ref="A2236" r:id="rId994" display="https://www.procyclingstats.com/rider/jack-ward" xr:uid="{18D668F5-6F3F-4D6F-8D90-92833E8A42DD}"/>
    <hyperlink ref="A1962" r:id="rId995" display="https://www.procyclingstats.com/rider/jose-juan-prieto" xr:uid="{F4C445D0-CDC4-46C5-AE28-979BA18AA729}"/>
    <hyperlink ref="A1961" r:id="rId996" display="https://www.procyclingstats.com/rider/jose-antonio-prieto" xr:uid="{D278C366-1D65-4B81-B8B3-CBD03EF78A99}"/>
    <hyperlink ref="A1578" r:id="rId997" display="https://www.procyclingstats.com/rider/patryk-goszczurny" xr:uid="{33A8AF55-4CCC-4D21-85BD-0632328E4F16}"/>
    <hyperlink ref="A1311" r:id="rId998" display="https://www.procyclingstats.com/rider/max-bock" xr:uid="{9D258723-87C0-4F0E-9E28-6BAF3B409A96}"/>
    <hyperlink ref="A1649" r:id="rId999" display="https://www.procyclingstats.com/rider/jan-huber" xr:uid="{7E1415BF-FD93-46F6-B5B6-BC372217C800}"/>
    <hyperlink ref="A1390" r:id="rId1000" display="https://www.procyclingstats.com/rider/ben-chilton" xr:uid="{9B093853-F000-4B34-BB24-5058E9A8EF3F}"/>
    <hyperlink ref="A1396" r:id="rId1001" display="https://www.procyclingstats.com/rider/robbe-claeys" xr:uid="{521BCED9-89B2-45DA-B6CB-817FAA98B396}"/>
    <hyperlink ref="A1826" r:id="rId1002" display="https://www.procyclingstats.com/rider/charlie-meredith" xr:uid="{8ED861EF-8DB7-451A-BB8F-BDA299910488}"/>
    <hyperlink ref="A1861" r:id="rId1003" display="https://www.procyclingstats.com/rider/francisco-munoz-llana" xr:uid="{0BE258C0-2E9E-4F71-B3E7-C07E24564A02}"/>
    <hyperlink ref="A1823" r:id="rId1004" display="https://www.procyclingstats.com/rider/nikolaj-mengel" xr:uid="{18B9C261-BB6F-4E5C-8DEA-5ED46065395E}"/>
    <hyperlink ref="A1668" r:id="rId1005" display="https://www.procyclingstats.com/rider/samuel-jenner" xr:uid="{ABF574A5-6FFC-4702-B436-25A3AE187561}"/>
    <hyperlink ref="A1719" r:id="rId1006" display="https://www.procyclingstats.com/rider/shiki-kuroeda" xr:uid="{324B695F-97E8-47A0-9DC2-49040089EAEC}"/>
    <hyperlink ref="A1482" r:id="rId1007" display="https://www.procyclingstats.com/rider/maxime-duba" xr:uid="{3041805E-F308-44FB-95F4-5B59D56FE089}"/>
    <hyperlink ref="A1988" r:id="rId1008" display="https://www.procyclingstats.com/rider/senna-remijn" xr:uid="{0851E47B-366C-40D3-A4BF-F2563E4B59C4}"/>
    <hyperlink ref="A1383" r:id="rId1009" display="https://www.procyclingstats.com/rider/oscar-chamberlain" xr:uid="{146DED15-7765-4491-BFBC-EAE86E5825C8}"/>
    <hyperlink ref="A1626" r:id="rId1010" display="https://www.procyclingstats.com/rider/malte-hellerup" xr:uid="{F33B7F69-AA78-40FD-A1ED-370FE430A754}"/>
    <hyperlink ref="A1851" r:id="rId1011" display="https://www.procyclingstats.com/rider/mil-morang" xr:uid="{1F3F4F8F-26A4-464C-A4B4-2B8CDFC1FB42}"/>
    <hyperlink ref="A1629" r:id="rId1012" display="https://www.procyclingstats.com/rider/joppe-heremans" xr:uid="{6B17A51B-96E1-4C3F-99BC-350C637B5E80}"/>
    <hyperlink ref="A1425" r:id="rId1013" display="https://www.procyclingstats.com/rider/stijn-daemen" xr:uid="{42452066-961E-46D7-8C72-1C6A7775242F}"/>
    <hyperlink ref="A2180" r:id="rId1014" display="https://www.procyclingstats.com/rider/lucas-van-gils" xr:uid="{FB4D9219-0DEF-4012-8005-9C17A699C6F7}"/>
    <hyperlink ref="A1452" r:id="rId1015" display="https://www.procyclingstats.com/rider/ramses-debruyne" xr:uid="{CFB15601-EB6E-43A1-BFCC-B78A08732029}"/>
    <hyperlink ref="A1821" r:id="rId1016" display="https://www.procyclingstats.com/rider/jeroen-meijers" xr:uid="{4A508E85-FBDA-47B1-A301-EFA5549C547B}"/>
    <hyperlink ref="A1503" r:id="rId1017" display="https://www.procyclingstats.com/rider/asier-etxeberria" xr:uid="{0F4AE233-D211-44B3-9801-377917E1D985}"/>
    <hyperlink ref="A1535" r:id="rId1018" display="https://www.procyclingstats.com/rider/paniego-fuentes" xr:uid="{7ED68BEA-A353-4A2A-990A-B978D7481FCD}"/>
    <hyperlink ref="A2138" r:id="rId1019" display="https://www.procyclingstats.com/rider/declan-trezise" xr:uid="{D639C985-D38A-4C5D-A361-1DFF436D3723}"/>
    <hyperlink ref="A1833" r:id="rId1020" display="https://www.procyclingstats.com/rider/andrea-mifsud" xr:uid="{30FE11D2-DB83-4253-8CB5-8F4B33A7E5D6}"/>
    <hyperlink ref="A1904" r:id="rId1021" display="https://www.procyclingstats.com/rider/borislav-palashev" xr:uid="{CD46D863-12DF-425C-AF70-EFFC59E3117C}"/>
    <hyperlink ref="A1223" r:id="rId1022" display="https://www.procyclingstats.com/rider/ahmet-akpinar" xr:uid="{A61689EC-DB4D-45D7-9DDF-6E09E7DDAA59}"/>
    <hyperlink ref="A2048" r:id="rId1023" display="https://www.procyclingstats.com/rider/ilie-seremet" xr:uid="{5863993F-D547-4724-BCF9-F5CEABF8E45F}"/>
    <hyperlink ref="A2015" r:id="rId1024" display="https://www.procyclingstats.com/rider/jonathan-malte-rottmann" xr:uid="{2DF708CE-EA80-4223-B2E0-3BCDD0A2D1D9}"/>
    <hyperlink ref="A2175" r:id="rId1025" display="https://www.procyclingstats.com/rider/casper-van-der-woude" xr:uid="{5E28C0D4-C675-40BE-813D-1D95804151A1}"/>
    <hyperlink ref="A1569" r:id="rId1026" display="https://www.procyclingstats.com/rider/swann-gloux" xr:uid="{06BCCA7A-FA39-49D9-8EF4-2662DDD294D3}"/>
    <hyperlink ref="A1724" r:id="rId1027" display="https://www.procyclingstats.com/rider/zeb-kyffin" xr:uid="{29F7E29A-E3F9-4522-A8DB-A1540CF5AB03}"/>
    <hyperlink ref="A1836" r:id="rId1028" display="https://www.procyclingstats.com/rider/aivaras-mikutis" xr:uid="{E33C7D4D-E2D7-4C41-942F-BBC2AA24F742}"/>
    <hyperlink ref="A1468" r:id="rId1029" display="https://www.procyclingstats.com/rider/matthew-dinham" xr:uid="{34306B00-BC10-4643-B576-00B24E5435DE}"/>
    <hyperlink ref="A1632" r:id="rId1030" display="https://www.procyclingstats.com/rider/martin-santiago-herreno" xr:uid="{1888C5B0-E330-469A-B600-27152DD8E887}"/>
    <hyperlink ref="A2070" r:id="rId1031" display="https://www.procyclingstats.com/rider/willie-smit" xr:uid="{8A3E10C4-A5EB-4FA8-9585-06371D9C8B1F}"/>
    <hyperlink ref="A2270" r:id="rId1032" display="https://www.procyclingstats.com/rider/unai-zubeldia" xr:uid="{2E74E11A-C36D-4602-9443-B33FEDB47D5D}"/>
    <hyperlink ref="A1884" r:id="rId1033" display="https://www.procyclingstats.com/rider/hijiri-oda" xr:uid="{2B7E699C-2A93-487A-B09C-3B7034053EEA}"/>
    <hyperlink ref="A1749" r:id="rId1034" display="https://www.procyclingstats.com/rider/gerard-ledesma" xr:uid="{8BC5D17E-D026-4940-BF61-93B995224384}"/>
    <hyperlink ref="A1937" r:id="rId1035" display="https://www.procyclingstats.com/rider/joseph-pidcock" xr:uid="{BFBB2318-68D0-4B16-8DF9-BE712A0D30D5}"/>
    <hyperlink ref="A2263" r:id="rId1036" display="https://www.procyclingstats.com/rider/david-zanutta" xr:uid="{44AE34BE-3A92-4E17-8A99-BE88E9BCE984}"/>
    <hyperlink ref="A1772" r:id="rId1037" display="https://www.procyclingstats.com/rider/juan-pedro-lozano" xr:uid="{F185E98C-CB14-4E20-A13E-0E05F7B5D085}"/>
    <hyperlink ref="A1957" r:id="rId1038" display="https://www.procyclingstats.com/rider/benjamin-prades-reverter" xr:uid="{4E8983F8-A4CD-49C7-BFE6-D1565A3A096E}"/>
    <hyperlink ref="A1437" r:id="rId1039" display="https://www.procyclingstats.com/rider/timo-de-jong" xr:uid="{905C768F-A095-4A72-BF36-5D2C1AC930CB}"/>
    <hyperlink ref="A1674" r:id="rId1040" display="https://www.procyclingstats.com/rider/anders-johnson" xr:uid="{31E714C0-A4DD-44FE-AFF1-852EB2576039}"/>
    <hyperlink ref="A1747" r:id="rId1041" display="https://www.procyclingstats.com/rider/joshua-lebo" xr:uid="{86DBA6C1-A79D-4418-A35A-A24D3D599544}"/>
    <hyperlink ref="A1972" r:id="rId1042" display="https://www.procyclingstats.com/rider/alexis-benjamin-quinteros" xr:uid="{C0953FC9-4FC8-405A-9412-251793B3AEB7}"/>
    <hyperlink ref="A1358" r:id="rId1043" display="https://www.procyclingstats.com/rider/david-caicedo" xr:uid="{32287BF9-53B5-4673-A98D-FF25F6CF484C}"/>
    <hyperlink ref="A1913" r:id="rId1044" display="https://www.procyclingstats.com/rider/george-peden" xr:uid="{118ABDD5-9D38-42C2-8AF8-A543608238B3}"/>
    <hyperlink ref="A1488" r:id="rId1045" display="https://www.procyclingstats.com/rider/luke-durbridge" xr:uid="{ECF1ACA4-EB2D-4A6D-94BA-9AC16AFDEE30}"/>
    <hyperlink ref="A1329" r:id="rId1046" display="https://www.procyclingstats.com/rider/evan-boyle" xr:uid="{43A626B6-84C1-4609-8AE8-B52BFF6AF88C}"/>
    <hyperlink ref="A1638" r:id="rId1047" display="https://www.procyclingstats.com/rider/gavin-hlady" xr:uid="{B32F2178-C247-4F9F-A2BC-5C603AFF3740}"/>
    <hyperlink ref="A1375" r:id="rId1048" display="https://www.procyclingstats.com/rider/kevin-david-castillo-miranda" xr:uid="{A7DEF942-3F9D-4010-ABD3-4DD6E0782FD6}"/>
    <hyperlink ref="A2112" r:id="rId1049" display="https://www.procyclingstats.com/rider/meron-teshome" xr:uid="{721F7E45-2DE3-4DC3-994E-A8E5DB488123}"/>
    <hyperlink ref="A2247" r:id="rId1050" display="https://www.procyclingstats.com/rider/paul-wright" xr:uid="{2EF9FE25-B204-43C8-A892-D0F38515716A}"/>
    <hyperlink ref="A1890" r:id="rId1051" display="https://www.procyclingstats.com/rider/ben-oliver" xr:uid="{5A3AD4A2-2ED4-488A-A6B1-B1EB65556DE3}"/>
    <hyperlink ref="A2227" r:id="rId1052" display="https://www.procyclingstats.com/rider/tim-wafler" xr:uid="{E826B3CC-730C-466E-89AB-1630C95CA070}"/>
    <hyperlink ref="A1290" r:id="rId1053" display="https://www.procyclingstats.com/rider/pawel-bernas" xr:uid="{4658AA73-B7D4-4FD5-AC6E-44B1453F457D}"/>
    <hyperlink ref="A1722" r:id="rId1054" display="https://www.procyclingstats.com/rider/anton-kuzmin" xr:uid="{61BCF8D2-4D72-4AF0-86BD-5A370B74520C}"/>
    <hyperlink ref="A1780" r:id="rId1055" display="https://www.procyclingstats.com/rider/markus-maeuibo" xr:uid="{429E4A63-8F4D-4E32-89EA-C550F97215E4}"/>
    <hyperlink ref="A2103" r:id="rId1056" display="https://www.procyclingstats.com/rider/zsombor-tamas-takacs" xr:uid="{18FA7252-13D6-403C-84FB-7DC6238ACCA1}"/>
    <hyperlink ref="A1812" r:id="rId1057" display="https://www.procyclingstats.com/rider/daniyal-matthews" xr:uid="{59B023A8-2D43-48CF-BEFB-E62D6ED6475C}"/>
    <hyperlink ref="A1714" r:id="rId1058" display="https://www.procyclingstats.com/rider/casper-kruger" xr:uid="{251B8B87-31C2-4CD8-BC2F-45A3962C92C2}"/>
    <hyperlink ref="A2092" r:id="rId1059" display="https://www.procyclingstats.com/rider/haoyu-su" xr:uid="{3C6F2C10-8972-4A65-AED8-FD5B8FAE73D9}"/>
    <hyperlink ref="A1277" r:id="rId1060" display="https://www.procyclingstats.com/rider/timotej-bavec" xr:uid="{9D205EC9-1287-4A31-A8FF-80AF482F684F}"/>
    <hyperlink ref="A1530" r:id="rId1061" display="https://www.procyclingstats.com/rider/eder-frayre" xr:uid="{58532592-ADF9-4EB3-9FAE-ACC4281B0B5E}"/>
    <hyperlink ref="C688" location="'Periodestanden divisies'!A1" display="klik voor tabblad 6" xr:uid="{74505402-C36F-4FB4-BE91-07272A4C39BD}"/>
    <hyperlink ref="BCC1200" r:id="rId1062" display="https://www.procyclingstats.com/rider/robbe-ghys" xr:uid="{93294773-7A33-43D5-A17E-E47C50E7FF0A}"/>
    <hyperlink ref="BCC1186" r:id="rId1063" display="https://www.procyclingstats.com/rider/matis-louvel" xr:uid="{1BB17402-FFEB-458D-A421-272F02B56986}"/>
    <hyperlink ref="A2307" r:id="rId1064" display="https://www.procyclingstats.com/rider/martin-urianstad" xr:uid="{D29A8900-0008-4383-A0C8-DC3D2ABA4095}"/>
    <hyperlink ref="A2284" r:id="rId1065" display="https://www.procyclingstats.com/rider/matthew-fox2" xr:uid="{016A8F70-3B3F-4A3C-A996-924B4BA35BE2}"/>
    <hyperlink ref="A2287" r:id="rId1066" display="https://www.procyclingstats.com/rider/matthew-greenwood" xr:uid="{F041DF89-012A-49F3-8614-D0EDA8CF1073}"/>
    <hyperlink ref="A2278" r:id="rId1067" display="https://www.procyclingstats.com/rider/oliver-bleddyn" xr:uid="{A681184C-9485-40A9-96AC-134A4966EDFB}"/>
    <hyperlink ref="A2286" r:id="rId1068" display="https://www.procyclingstats.com/rider/gal-glivar" xr:uid="{3FB38049-E33C-420E-BE41-67A0389B30C1}"/>
    <hyperlink ref="A2304" r:id="rId1069" display="https://www.procyclingstats.com/rider/robert-stannard" xr:uid="{6004006E-9D1E-46EC-A9B0-D3CDF880BB01}"/>
    <hyperlink ref="A2300" r:id="rId1070" display="https://www.procyclingstats.com/rider/oliver-peace" xr:uid="{F0329F68-D6A5-45D8-BFF8-AF13B394EF6A}"/>
    <hyperlink ref="A2298" r:id="rId1071" display="https://www.procyclingstats.com/rider/hamish-mckenzie" xr:uid="{C35FC056-4009-4624-BCA3-74905E321630}"/>
    <hyperlink ref="A2302" r:id="rId1072" display="https://www.procyclingstats.com/rider/elmar-reinders" xr:uid="{6FD9281D-E4B1-4304-AD02-C2D266086E59}"/>
    <hyperlink ref="A2277" r:id="rId1073" display="https://www.procyclingstats.com/rider/dario-igor-belletta" xr:uid="{C72CD83B-FF02-42F9-AAB6-97A30089EC3F}"/>
    <hyperlink ref="A2280" r:id="rId1074" display="https://www.procyclingstats.com/rider/alberto-bruttomesso" xr:uid="{FA26881F-23E3-4EEF-B13A-BC668CC718A3}"/>
    <hyperlink ref="A785" location="'Punten per wedstrijd'!A1" display="zie tabblad 3" xr:uid="{BA24CC7E-F338-408B-AD99-C18D5853BFF2}"/>
    <hyperlink ref="A2279" r:id="rId1075" display="https://www.procyclingstats.com/rider/adrien-boichis" xr:uid="{5F40EC0B-D5D1-4216-ABFB-EF5AAB6D478B}"/>
    <hyperlink ref="A2289" r:id="rId1076" display="https://www.procyclingstats.com/rider/rune-herregodts" xr:uid="{918F6B8F-4366-4918-AE09-0988AE9D6680}"/>
    <hyperlink ref="A2295" r:id="rId1077" display="https://www.procyclingstats.com/rider/victor-loulergue" xr:uid="{3EC8122B-EDB6-4070-950A-AC40E3C33D09}"/>
    <hyperlink ref="A2292" r:id="rId1078" display="https://www.procyclingstats.com/rider/maxime-jarnet" xr:uid="{D47EDFC9-3700-4E57-B94E-CFA9BFCE7995}"/>
    <hyperlink ref="A2297" r:id="rId1079" display="https://www.procyclingstats.com/rider/alessio-magagnotti" xr:uid="{17EAFD11-AD1C-48D2-8D82-C7D8947D76A8}"/>
    <hyperlink ref="A2285" r:id="rId1080" display="https://www.procyclingstats.com/rider/robin-froidevaux" xr:uid="{587BCB37-020D-40C0-9490-2BF441E28DB6}"/>
    <hyperlink ref="A2291" r:id="rId1081" display="https://www.procyclingstats.com/rider/federico-iacomoni" xr:uid="{B6FEBCCA-C531-4197-85C9-3D618508188B}"/>
    <hyperlink ref="B651" r:id="rId1082" display="https://www.procyclingstats.com/rider/remco-evenepoel" xr:uid="{A8588569-FFD1-41D5-9C19-94C39A5E74F0}"/>
    <hyperlink ref="B656" r:id="rId1083" display="https://www.procyclingstats.com/rider/jonathan-milan" xr:uid="{188496A4-E7FA-43F4-9A96-42C0DFBA6F37}"/>
    <hyperlink ref="B653" r:id="rId1084" display="https://www.procyclingstats.com/rider/jay-vine" xr:uid="{D6307718-3A79-483E-A881-77381F83B4AF}"/>
    <hyperlink ref="B652" r:id="rId1085" display="https://www.procyclingstats.com/rider/cristian-scaroni" xr:uid="{0F38D485-696F-47A8-A13F-22F17FA754A3}"/>
    <hyperlink ref="B661" r:id="rId1086" display="https://www.procyclingstats.com/rider/jan-christen" xr:uid="{957AD10D-FC44-4E58-92C9-6C57AA7E342C}"/>
    <hyperlink ref="B645" r:id="rId1087" display="https://www.procyclingstats.com/rider/mauro-schmid" xr:uid="{B1BF9178-A702-42F4-B75B-57D6AD6782DD}"/>
    <hyperlink ref="B648" r:id="rId1088" display="https://www.procyclingstats.com/rider/tobias-lund-andresen" xr:uid="{2A53DEE2-C6BC-4021-9FC3-019FCC3488D9}"/>
    <hyperlink ref="B649" r:id="rId1089" display="https://www.procyclingstats.com/rider/matthew-brennan" xr:uid="{AD37CE35-39A9-40BA-90AE-8FF3E8435218}"/>
    <hyperlink ref="B650" r:id="rId1090" display="https://www.procyclingstats.com/rider/luke-plapp" xr:uid="{EF5CDA38-1613-4B70-A509-856EB4B64A74}"/>
    <hyperlink ref="B673" r:id="rId1091" display="https://www.procyclingstats.com/rider/ethan-vernon" xr:uid="{8802E1E1-DFE8-4B21-BFCA-0B6D57C3D01A}"/>
    <hyperlink ref="B659" r:id="rId1092" display="https://www.procyclingstats.com/rider/antonio-morgado" xr:uid="{1DB87267-C1A3-49BD-8AE2-1324ADF03A7D}"/>
    <hyperlink ref="B681" r:id="rId1093" display="https://www.procyclingstats.com/rider/aaron-gate" xr:uid="{94A2B7DC-B9B1-40D5-AF12-C231BCCD25E8}"/>
    <hyperlink ref="B684" r:id="rId1094" display="https://www.procyclingstats.com/rider/sam-welsford" xr:uid="{6987808F-B534-48E4-9866-8F4D7E34EB6F}"/>
    <hyperlink ref="B671" r:id="rId1095" display="https://www.procyclingstats.com/rider/laurence-pithie" xr:uid="{8C790606-E109-4672-B335-701625D26191}"/>
    <hyperlink ref="B657" r:id="rId1096" display="https://www.procyclingstats.com/rider/filippo-zana" xr:uid="{F5A35DC1-02CD-4192-8C81-3427F880DCF3}"/>
    <hyperlink ref="B654" r:id="rId1097" display="https://www.procyclingstats.com/rider/natnael-tesfatsion" xr:uid="{05C19A42-2459-4ECD-B9C6-67F304508433}"/>
    <hyperlink ref="B660" r:id="rId1098" display="https://www.procyclingstats.com/rider/marco-brenner" xr:uid="{9519922B-589E-47AC-A377-5958DF6ACC3F}"/>
    <hyperlink ref="B665" r:id="rId1099" display="https://www.procyclingstats.com/rider/anthon-charmig" xr:uid="{2FF77CB1-696F-459D-936A-D824E7C1E442}"/>
    <hyperlink ref="B655" r:id="rId1100" display="https://www.procyclingstats.com/rider/brady-gilmore" xr:uid="{FE7CFD88-21AD-4C9A-A5FF-2877C02C1F44}"/>
    <hyperlink ref="B662" r:id="rId1101" display="https://www.procyclingstats.com/rider/andrea-raccagni-noviero" xr:uid="{F67725E6-AD98-4B62-919D-3BF4507BE250}"/>
    <hyperlink ref="B666" r:id="rId1102" display="https://www.procyclingstats.com/rider/andreas-kron" xr:uid="{97564CAB-346F-491A-A99F-99148DB009BD}"/>
    <hyperlink ref="B670" r:id="rId1103" display="https://www.procyclingstats.com/rider/harry-sweeny" xr:uid="{4EC74848-B61D-4D7F-9D57-58A4CCE35C46}"/>
    <hyperlink ref="B683" r:id="rId1104" display="https://www.procyclingstats.com/rider/gal-glivar" xr:uid="{8224C87E-CB37-4541-B329-63A0B99CD6B7}"/>
    <hyperlink ref="A2288" r:id="rId1105" display="https://www.procyclingstats.com/rider/louis-hardouin" xr:uid="{172E5617-B93F-42A5-80DE-E8693E46ECB1}"/>
    <hyperlink ref="A2299" r:id="rId1106" display="https://www.procyclingstats.com/rider/victor-papon" xr:uid="{788F8D12-4852-4483-957B-BF4FE7A9736E}"/>
    <hyperlink ref="A2296" r:id="rId1107" display="https://www.procyclingstats.com/rider/leandre-lozouet" xr:uid="{DA6132AE-C04E-4CC0-8563-B7FE834956A2}"/>
    <hyperlink ref="A2306" r:id="rId1108" display="https://www.procyclingstats.com/rider/chih-hao-tu" xr:uid="{2ABF2A44-C728-45EB-B803-14809A64A997}"/>
    <hyperlink ref="A2301" r:id="rId1109" display="https://www.procyclingstats.com/rider/athit-poulard" xr:uid="{550C3AF8-2664-448F-A560-C53890437C78}"/>
    <hyperlink ref="A2294" r:id="rId1110" display="https://www.procyclingstats.com/rider/wan-yau-lau" xr:uid="{A1926756-1C33-42A3-B6FC-9914BCC58A8C}"/>
    <hyperlink ref="A2303" r:id="rId1111" display="https://www.procyclingstats.com/rider/diego-pablo-sevilla" xr:uid="{FB11BC4C-3376-4F5A-A86E-7CE53800381E}"/>
    <hyperlink ref="B669" r:id="rId1112" display="https://www.procyclingstats.com/rider/biniyam-ghirmay" xr:uid="{C0927013-6113-49A6-8960-CC9F99AC4C9B}"/>
    <hyperlink ref="B646" r:id="rId1113" display="https://www.procyclingstats.com/rider/antonio-tiberi" xr:uid="{112801FB-06A5-43BD-B26B-125BD150B942}"/>
    <hyperlink ref="B658" r:id="rId1114" display="https://www.procyclingstats.com/rider/adam-yates" xr:uid="{9A5E0267-8C53-4619-BAA7-312A4CCF763B}"/>
    <hyperlink ref="A2282" r:id="rId1115" display="https://www.procyclingstats.com/rider/alex-diaz-alvarez" xr:uid="{1440C8DE-B09E-4513-B913-91B8B701A80A}"/>
    <hyperlink ref="A2290" r:id="rId1116" display="https://www.procyclingstats.com/rider/emmanuel-houcou" xr:uid="{2E7BD24B-4838-411F-90D5-6733C10BD41F}"/>
    <hyperlink ref="A2283" r:id="rId1117" display="https://www.procyclingstats.com/rider/niels-driesen" xr:uid="{513FEF59-6C09-4D6A-8DC3-B31E161BF200}"/>
    <hyperlink ref="A2305" r:id="rId1118" display="https://www.procyclingstats.com/rider/arnaud-tendon" xr:uid="{BE3AFE40-5C8E-4DB6-BEC9-056574055B06}"/>
    <hyperlink ref="A2281" r:id="rId1119" display="https://www.procyclingstats.com/rider/remi-daumas" xr:uid="{BEC53EDC-BA02-4860-A785-947C6DFDD8AB}"/>
    <hyperlink ref="A2308" r:id="rId1120" display="https://www.procyclingstats.com/rider/gustav-wang" xr:uid="{4FAC7655-41EC-4F54-8DD5-4A76CCEE09A7}"/>
    <hyperlink ref="B672" r:id="rId1121" display="https://www.procyclingstats.com/rider/alex-aranburu" xr:uid="{4DED3550-B6B6-4A88-89B1-70D9D93F47AD}"/>
    <hyperlink ref="A2293" r:id="rId1122" display="https://www.procyclingstats.com/rider/abdulla-jasim-al-ali" xr:uid="{F3CFD354-B217-4460-B428-8F72F6AD9D1E}"/>
    <hyperlink ref="B679" r:id="rId1123" display="https://www.procyclingstats.com/rider/milan-fretin" xr:uid="{A7E83C48-D369-4309-AA31-7217DB66321E}"/>
    <hyperlink ref="B680" r:id="rId1124" display="https://www.procyclingstats.com/rider/dylan-groenewegen" xr:uid="{9342D3D4-CA07-41DD-88C3-1CEB62A0D125}"/>
    <hyperlink ref="A2309" r:id="rId1125" display="https://www.procyclingstats.com/rider/mathias-sanlaville" xr:uid="{12ACC601-88F5-41FD-A860-29AF2A74A27C}"/>
    <hyperlink ref="A2310" r:id="rId1126" display="https://www.procyclingstats.com/rider/killian-theot" xr:uid="{670DA934-B691-4DB0-AF0E-48D85D18FA79}"/>
    <hyperlink ref="A2311" r:id="rId1127" display="https://www.procyclingstats.com/rider/axel-bouquet" xr:uid="{B444E361-AE05-4B9C-87BC-FFF4DE4BC241}"/>
    <hyperlink ref="A2312" r:id="rId1128" display="https://www.procyclingstats.com/rider/juan-diego-quintero-osorno" xr:uid="{E519EA48-372A-470F-B264-9B9AB3CDE772}"/>
    <hyperlink ref="B664" r:id="rId1129" display="https://www.procyclingstats.com/rider/ivan-romeo" xr:uid="{8A589FB7-7730-4BBC-B921-C4CEFA07868E}"/>
    <hyperlink ref="A2313" r:id="rId1130" display="https://www.procyclingstats.com/rider/josh-burnett" xr:uid="{4AFF2AA8-5722-4A05-8C4E-184715E25996}"/>
    <hyperlink ref="A2314" r:id="rId1131" display="https://www.procyclingstats.com/rider/andre-ribeiro" xr:uid="{88E4A68A-FFFD-43D5-A48C-21F35F9E5CE2}"/>
    <hyperlink ref="B668" r:id="rId1132" display="https://www.procyclingstats.com/rider/paul-seixas" xr:uid="{360E0AAD-DA8E-4D3A-AB6C-E5F789AC7D25}"/>
    <hyperlink ref="B676" r:id="rId1133" display="https://www.procyclingstats.com/rider/juan-ayuso-pesquera" xr:uid="{1B8EAB84-0178-4919-A703-F0315618CB11}"/>
    <hyperlink ref="B675" r:id="rId1134" display="https://www.procyclingstats.com/rider/joao-almeida" xr:uid="{5AD684CD-83F3-4707-B9DA-3B3B0F2EDDCD}"/>
    <hyperlink ref="A2315" r:id="rId1135" display="https://www.procyclingstats.com/rider/duarte-domingues" xr:uid="{6C2188D2-8CF3-4E8F-BE4F-B923AE905A3A}"/>
    <hyperlink ref="B647" r:id="rId1136" display="https://www.procyclingstats.com/rider/isaac-del-toro" xr:uid="{17383521-AFB5-449A-9D25-0388E41078E7}"/>
    <hyperlink ref="B663" r:id="rId1137" display="https://www.procyclingstats.com/rider/lennert-van-eetvelt" xr:uid="{F3B874BB-1EAA-4288-9D84-0A418E8DFDD6}"/>
    <hyperlink ref="B667" r:id="rId1138" display="https://www.procyclingstats.com/rider/harold-tejada" xr:uid="{140DE1CA-6FFF-4A78-AFA9-708D7344ECD8}"/>
    <hyperlink ref="B674" r:id="rId1139" display="https://www.procyclingstats.com/rider/felix-gall" xr:uid="{3A104831-5E78-48DD-B099-9C15773A3841}"/>
    <hyperlink ref="B682" r:id="rId1140" display="https://www.procyclingstats.com/rider/derek-gee" xr:uid="{67CA611B-3FD2-457F-82F0-38F7F1E9ADE1}"/>
    <hyperlink ref="B678" r:id="rId1141" display="https://www.procyclingstats.com/rider/jorgen-nordhagen" xr:uid="{42EB556B-0502-46D5-B922-D4FA239E9B3C}"/>
    <hyperlink ref="A2316" r:id="rId1142" display="https://www.procyclingstats.com/rider/silvan-dillier" xr:uid="{A2E5570A-3292-4B26-97B3-8421CC11DEA7}"/>
    <hyperlink ref="A2317" r:id="rId1143" display="https://www.procyclingstats.com/rider/matteo-milan" xr:uid="{116C5ADD-6435-4C24-9217-22F25F344C5E}"/>
    <hyperlink ref="A2318" r:id="rId1144" display="https://www.procyclingstats.com/rider/luka-mezgec" xr:uid="{CBB32BB6-2B0A-4E6B-9407-610924DD582B}"/>
    <hyperlink ref="B677" r:id="rId1145" display="https://www.procyclingstats.com/rider/mathys-rondel" xr:uid="{91C492FA-D350-4D27-856C-4D1B039F4647}"/>
  </hyperlinks>
  <pageMargins left="0.78749999999999998" right="0.78749999999999998" top="1.0527777777777778" bottom="1.0527777777777778" header="0.78749999999999998" footer="0.78749999999999998"/>
  <pageSetup paperSize="9" orientation="portrait" useFirstPageNumber="1" horizontalDpi="300" verticalDpi="300" r:id="rId1146"/>
  <headerFooter alignWithMargins="0">
    <oddHeader>&amp;C&amp;"Times New Roman,Standaard"&amp;12&amp;A</oddHeader>
    <oddFooter>&amp;C&amp;"Times New Roman,Standaard"&amp;12Pagina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669"/>
  <sheetViews>
    <sheetView topLeftCell="A13" workbookViewId="0">
      <pane xSplit="1" topLeftCell="M1" activePane="topRight" state="frozen"/>
      <selection pane="topRight" activeCell="V23" sqref="V23"/>
    </sheetView>
  </sheetViews>
  <sheetFormatPr defaultColWidth="8.85546875" defaultRowHeight="12.75"/>
  <cols>
    <col min="1" max="1" width="58.7109375" customWidth="1"/>
    <col min="2" max="2" width="25.7109375" customWidth="1"/>
    <col min="3" max="3" width="6.140625" customWidth="1"/>
    <col min="4" max="4" width="25.7109375" customWidth="1"/>
    <col min="5" max="5" width="6.140625" customWidth="1"/>
    <col min="6" max="6" width="25.7109375" customWidth="1"/>
    <col min="7" max="7" width="6.140625" customWidth="1"/>
    <col min="8" max="8" width="25.7109375" customWidth="1"/>
    <col min="9" max="9" width="6.140625" customWidth="1"/>
    <col min="10" max="10" width="25.7109375" customWidth="1"/>
    <col min="11" max="11" width="6.140625" customWidth="1"/>
    <col min="12" max="12" width="25.7109375" customWidth="1"/>
    <col min="13" max="13" width="6.28515625" customWidth="1"/>
    <col min="14" max="14" width="25.7109375" customWidth="1"/>
    <col min="15" max="15" width="6.140625" customWidth="1"/>
    <col min="16" max="16" width="25.7109375" customWidth="1"/>
    <col min="17" max="17" width="6.140625" customWidth="1"/>
    <col min="18" max="18" width="25.7109375" customWidth="1"/>
    <col min="19" max="19" width="6.140625" customWidth="1"/>
    <col min="20" max="20" width="25.7109375" customWidth="1"/>
    <col min="21" max="21" width="6.140625" customWidth="1"/>
    <col min="22" max="22" width="25.7109375" customWidth="1"/>
  </cols>
  <sheetData>
    <row r="1" spans="1:22" ht="23.25">
      <c r="A1" t="s">
        <v>887</v>
      </c>
      <c r="B1" s="108">
        <v>2016</v>
      </c>
      <c r="C1" s="1"/>
      <c r="D1" s="108">
        <v>2017</v>
      </c>
      <c r="E1" s="1"/>
      <c r="F1" s="108">
        <v>2018</v>
      </c>
      <c r="G1" s="1"/>
      <c r="H1" s="108">
        <v>2019</v>
      </c>
      <c r="J1" s="108">
        <v>2020</v>
      </c>
      <c r="L1" s="108">
        <v>2021</v>
      </c>
      <c r="N1" s="108">
        <v>2022</v>
      </c>
      <c r="P1" s="108">
        <v>2023</v>
      </c>
      <c r="R1" s="108">
        <v>2024</v>
      </c>
      <c r="T1" s="108">
        <v>2025</v>
      </c>
      <c r="V1" s="108">
        <v>2026</v>
      </c>
    </row>
    <row r="2" spans="1:22">
      <c r="A2" t="s">
        <v>888</v>
      </c>
    </row>
    <row r="3" spans="1:22">
      <c r="A3" t="s">
        <v>1886</v>
      </c>
    </row>
    <row r="5" spans="1:22" ht="20.25">
      <c r="A5" s="106" t="s">
        <v>886</v>
      </c>
      <c r="B5" t="s">
        <v>39</v>
      </c>
      <c r="D5" t="s">
        <v>182</v>
      </c>
      <c r="F5" t="s">
        <v>25</v>
      </c>
      <c r="H5" t="s">
        <v>644</v>
      </c>
      <c r="J5" t="s">
        <v>35</v>
      </c>
      <c r="L5" t="s">
        <v>182</v>
      </c>
      <c r="N5" t="s">
        <v>182</v>
      </c>
      <c r="P5" t="s">
        <v>1580</v>
      </c>
      <c r="R5" t="s">
        <v>644</v>
      </c>
      <c r="T5" t="s">
        <v>2514</v>
      </c>
      <c r="V5" t="s">
        <v>2090</v>
      </c>
    </row>
    <row r="6" spans="1:22">
      <c r="B6" t="s">
        <v>19</v>
      </c>
      <c r="D6" t="s">
        <v>182</v>
      </c>
      <c r="F6" t="s">
        <v>39</v>
      </c>
      <c r="H6" t="s">
        <v>157</v>
      </c>
      <c r="J6" t="s">
        <v>13</v>
      </c>
      <c r="L6" t="s">
        <v>182</v>
      </c>
      <c r="N6" t="s">
        <v>182</v>
      </c>
      <c r="P6" t="s">
        <v>649</v>
      </c>
      <c r="R6" t="s">
        <v>154</v>
      </c>
      <c r="T6" t="s">
        <v>616</v>
      </c>
      <c r="V6" t="s">
        <v>3826</v>
      </c>
    </row>
    <row r="7" spans="1:22">
      <c r="B7" t="s">
        <v>31</v>
      </c>
      <c r="D7" t="s">
        <v>182</v>
      </c>
      <c r="F7" t="s">
        <v>144</v>
      </c>
      <c r="H7" t="s">
        <v>21</v>
      </c>
      <c r="J7" t="s">
        <v>39</v>
      </c>
      <c r="L7" t="s">
        <v>182</v>
      </c>
      <c r="N7" t="s">
        <v>182</v>
      </c>
      <c r="P7" t="s">
        <v>665</v>
      </c>
      <c r="R7" t="s">
        <v>2093</v>
      </c>
      <c r="T7" t="s">
        <v>1593</v>
      </c>
      <c r="V7" t="s">
        <v>2525</v>
      </c>
    </row>
    <row r="10" spans="1:22" ht="20.25">
      <c r="A10" s="106" t="s">
        <v>816</v>
      </c>
      <c r="B10" t="s">
        <v>182</v>
      </c>
      <c r="D10" t="s">
        <v>1</v>
      </c>
      <c r="F10" t="s">
        <v>154</v>
      </c>
      <c r="H10" t="s">
        <v>19</v>
      </c>
      <c r="J10" t="s">
        <v>15</v>
      </c>
      <c r="L10" t="s">
        <v>182</v>
      </c>
      <c r="N10" t="s">
        <v>182</v>
      </c>
      <c r="P10" t="s">
        <v>1580</v>
      </c>
      <c r="R10" t="s">
        <v>1596</v>
      </c>
      <c r="T10" t="s">
        <v>3168</v>
      </c>
      <c r="V10" t="s">
        <v>3149</v>
      </c>
    </row>
    <row r="11" spans="1:22">
      <c r="B11" t="s">
        <v>182</v>
      </c>
      <c r="D11" t="s">
        <v>9</v>
      </c>
      <c r="F11" t="s">
        <v>17</v>
      </c>
      <c r="H11" t="s">
        <v>39</v>
      </c>
      <c r="J11" t="s">
        <v>1302</v>
      </c>
      <c r="L11" t="s">
        <v>182</v>
      </c>
      <c r="N11" t="s">
        <v>182</v>
      </c>
      <c r="P11" t="s">
        <v>2085</v>
      </c>
      <c r="R11" t="s">
        <v>2171</v>
      </c>
      <c r="T11" t="s">
        <v>2081</v>
      </c>
      <c r="V11" t="s">
        <v>3168</v>
      </c>
    </row>
    <row r="12" spans="1:22">
      <c r="B12" t="s">
        <v>182</v>
      </c>
      <c r="D12" t="s">
        <v>143</v>
      </c>
      <c r="F12" t="s">
        <v>4</v>
      </c>
      <c r="H12" t="s">
        <v>629</v>
      </c>
      <c r="J12" t="s">
        <v>1303</v>
      </c>
      <c r="L12" t="s">
        <v>182</v>
      </c>
      <c r="N12" t="s">
        <v>182</v>
      </c>
      <c r="P12" t="s">
        <v>2092</v>
      </c>
      <c r="R12" t="s">
        <v>644</v>
      </c>
      <c r="T12" t="s">
        <v>649</v>
      </c>
      <c r="V12" t="s">
        <v>1596</v>
      </c>
    </row>
    <row r="15" spans="1:22" ht="20.25">
      <c r="A15" s="106" t="s">
        <v>817</v>
      </c>
      <c r="B15" t="s">
        <v>182</v>
      </c>
      <c r="D15" t="s">
        <v>144</v>
      </c>
      <c r="F15" t="s">
        <v>6</v>
      </c>
      <c r="H15" t="s">
        <v>601</v>
      </c>
      <c r="J15" t="s">
        <v>655</v>
      </c>
      <c r="L15" t="s">
        <v>596</v>
      </c>
      <c r="N15" t="s">
        <v>1596</v>
      </c>
      <c r="P15" t="s">
        <v>1280</v>
      </c>
      <c r="R15" t="s">
        <v>2529</v>
      </c>
      <c r="T15" t="s">
        <v>2526</v>
      </c>
    </row>
    <row r="16" spans="1:22">
      <c r="B16" t="s">
        <v>182</v>
      </c>
      <c r="D16" t="s">
        <v>143</v>
      </c>
      <c r="F16" t="s">
        <v>15</v>
      </c>
      <c r="H16" t="s">
        <v>661</v>
      </c>
      <c r="J16" t="s">
        <v>611</v>
      </c>
      <c r="L16" t="s">
        <v>33</v>
      </c>
      <c r="N16" t="s">
        <v>1885</v>
      </c>
      <c r="P16" t="s">
        <v>2091</v>
      </c>
      <c r="R16" t="s">
        <v>2856</v>
      </c>
      <c r="T16" t="s">
        <v>2530</v>
      </c>
    </row>
    <row r="17" spans="1:22">
      <c r="B17" t="s">
        <v>182</v>
      </c>
      <c r="D17" t="s">
        <v>37</v>
      </c>
      <c r="F17" t="s">
        <v>154</v>
      </c>
      <c r="H17" t="s">
        <v>655</v>
      </c>
      <c r="J17" t="s">
        <v>152</v>
      </c>
      <c r="L17" t="s">
        <v>665</v>
      </c>
      <c r="N17" t="s">
        <v>1580</v>
      </c>
      <c r="P17" t="s">
        <v>661</v>
      </c>
      <c r="R17" t="s">
        <v>2094</v>
      </c>
      <c r="T17" t="s">
        <v>3157</v>
      </c>
    </row>
    <row r="20" spans="1:22" ht="20.25">
      <c r="A20" s="106" t="s">
        <v>891</v>
      </c>
      <c r="B20" t="s">
        <v>182</v>
      </c>
      <c r="D20" t="s">
        <v>1</v>
      </c>
      <c r="F20" t="s">
        <v>11</v>
      </c>
      <c r="H20" t="s">
        <v>153</v>
      </c>
      <c r="J20" t="s">
        <v>1266</v>
      </c>
      <c r="L20" t="s">
        <v>644</v>
      </c>
      <c r="N20" t="s">
        <v>1587</v>
      </c>
      <c r="P20" t="s">
        <v>37</v>
      </c>
      <c r="R20" t="s">
        <v>1596</v>
      </c>
      <c r="T20" t="s">
        <v>1587</v>
      </c>
      <c r="V20" t="s">
        <v>143</v>
      </c>
    </row>
    <row r="21" spans="1:22">
      <c r="B21" t="s">
        <v>182</v>
      </c>
      <c r="D21" t="s">
        <v>6</v>
      </c>
      <c r="F21" t="s">
        <v>161</v>
      </c>
      <c r="H21" t="s">
        <v>31</v>
      </c>
      <c r="J21" t="s">
        <v>27</v>
      </c>
      <c r="L21" t="s">
        <v>1281</v>
      </c>
      <c r="N21" t="s">
        <v>1281</v>
      </c>
      <c r="P21" t="s">
        <v>33</v>
      </c>
      <c r="R21" t="s">
        <v>600</v>
      </c>
      <c r="T21" t="s">
        <v>616</v>
      </c>
      <c r="V21" t="s">
        <v>3855</v>
      </c>
    </row>
    <row r="22" spans="1:22">
      <c r="B22" t="s">
        <v>182</v>
      </c>
      <c r="D22" t="s">
        <v>23</v>
      </c>
      <c r="F22" t="s">
        <v>27</v>
      </c>
      <c r="H22" t="s">
        <v>142</v>
      </c>
      <c r="J22" t="s">
        <v>23</v>
      </c>
      <c r="L22" t="s">
        <v>1580</v>
      </c>
      <c r="N22" t="s">
        <v>1595</v>
      </c>
      <c r="P22" t="s">
        <v>2095</v>
      </c>
      <c r="R22" t="s">
        <v>2086</v>
      </c>
      <c r="T22" t="s">
        <v>2516</v>
      </c>
      <c r="V22" t="s">
        <v>31</v>
      </c>
    </row>
    <row r="25" spans="1:22" ht="20.25">
      <c r="A25" s="106" t="s">
        <v>818</v>
      </c>
      <c r="B25" t="s">
        <v>182</v>
      </c>
      <c r="D25" t="s">
        <v>177</v>
      </c>
      <c r="F25" t="s">
        <v>142</v>
      </c>
      <c r="H25" t="s">
        <v>661</v>
      </c>
      <c r="J25" t="s">
        <v>17</v>
      </c>
      <c r="L25" t="s">
        <v>31</v>
      </c>
      <c r="N25" t="s">
        <v>1592</v>
      </c>
      <c r="P25" t="s">
        <v>13</v>
      </c>
      <c r="R25" t="s">
        <v>2528</v>
      </c>
      <c r="T25" t="s">
        <v>3169</v>
      </c>
    </row>
    <row r="26" spans="1:22">
      <c r="B26" t="s">
        <v>182</v>
      </c>
      <c r="D26" t="s">
        <v>15</v>
      </c>
      <c r="F26" t="s">
        <v>31</v>
      </c>
      <c r="H26" t="s">
        <v>636</v>
      </c>
      <c r="J26" t="s">
        <v>1285</v>
      </c>
      <c r="L26" t="s">
        <v>1285</v>
      </c>
      <c r="N26" t="s">
        <v>613</v>
      </c>
      <c r="P26" t="s">
        <v>11</v>
      </c>
      <c r="R26" t="s">
        <v>179</v>
      </c>
      <c r="T26" t="s">
        <v>2625</v>
      </c>
    </row>
    <row r="27" spans="1:22">
      <c r="B27" t="s">
        <v>182</v>
      </c>
      <c r="D27" t="s">
        <v>21</v>
      </c>
      <c r="F27" t="s">
        <v>39</v>
      </c>
      <c r="H27" t="s">
        <v>601</v>
      </c>
      <c r="J27" t="s">
        <v>601</v>
      </c>
      <c r="L27" t="s">
        <v>1286</v>
      </c>
      <c r="N27" t="s">
        <v>1614</v>
      </c>
      <c r="P27" t="s">
        <v>15</v>
      </c>
      <c r="R27" t="s">
        <v>2625</v>
      </c>
      <c r="T27" t="s">
        <v>3155</v>
      </c>
    </row>
    <row r="30" spans="1:22" ht="20.25">
      <c r="A30" s="106" t="s">
        <v>819</v>
      </c>
      <c r="B30" t="s">
        <v>11</v>
      </c>
      <c r="D30" t="s">
        <v>11</v>
      </c>
      <c r="F30" t="s">
        <v>9</v>
      </c>
      <c r="H30" t="s">
        <v>143</v>
      </c>
      <c r="J30" t="s">
        <v>143</v>
      </c>
      <c r="L30" t="s">
        <v>153</v>
      </c>
      <c r="N30" t="s">
        <v>17</v>
      </c>
      <c r="P30" t="s">
        <v>1581</v>
      </c>
      <c r="R30" t="s">
        <v>631</v>
      </c>
      <c r="T30" t="s">
        <v>2522</v>
      </c>
    </row>
    <row r="31" spans="1:22">
      <c r="B31" t="s">
        <v>177</v>
      </c>
      <c r="D31" t="s">
        <v>1</v>
      </c>
      <c r="F31" t="s">
        <v>143</v>
      </c>
      <c r="H31" t="s">
        <v>615</v>
      </c>
      <c r="J31" t="s">
        <v>11</v>
      </c>
      <c r="L31" t="s">
        <v>27</v>
      </c>
      <c r="N31" t="s">
        <v>9</v>
      </c>
      <c r="P31" t="s">
        <v>1579</v>
      </c>
      <c r="R31" t="s">
        <v>1269</v>
      </c>
      <c r="T31" t="s">
        <v>1587</v>
      </c>
    </row>
    <row r="32" spans="1:22">
      <c r="B32" t="s">
        <v>17</v>
      </c>
      <c r="D32" t="s">
        <v>27</v>
      </c>
      <c r="F32" t="s">
        <v>25</v>
      </c>
      <c r="H32" t="s">
        <v>13</v>
      </c>
      <c r="J32" t="s">
        <v>141</v>
      </c>
      <c r="L32" t="s">
        <v>11</v>
      </c>
      <c r="N32" t="s">
        <v>37</v>
      </c>
      <c r="P32" t="s">
        <v>665</v>
      </c>
      <c r="R32" t="s">
        <v>648</v>
      </c>
      <c r="T32" t="s">
        <v>31</v>
      </c>
    </row>
    <row r="35" spans="1:20" ht="20.25">
      <c r="A35" s="106" t="s">
        <v>820</v>
      </c>
      <c r="B35" t="s">
        <v>11</v>
      </c>
      <c r="D35" t="s">
        <v>35</v>
      </c>
      <c r="F35" t="s">
        <v>153</v>
      </c>
      <c r="H35" t="s">
        <v>39</v>
      </c>
      <c r="J35" t="s">
        <v>11</v>
      </c>
      <c r="L35" t="s">
        <v>1879</v>
      </c>
      <c r="N35" t="s">
        <v>33</v>
      </c>
      <c r="P35" t="s">
        <v>600</v>
      </c>
      <c r="R35" t="s">
        <v>154</v>
      </c>
      <c r="T35" t="s">
        <v>2519</v>
      </c>
    </row>
    <row r="36" spans="1:20">
      <c r="B36" t="s">
        <v>33</v>
      </c>
      <c r="D36" t="s">
        <v>177</v>
      </c>
      <c r="F36" t="s">
        <v>141</v>
      </c>
      <c r="H36" t="s">
        <v>31</v>
      </c>
      <c r="J36" t="s">
        <v>153</v>
      </c>
      <c r="L36" t="s">
        <v>1277</v>
      </c>
      <c r="N36" t="s">
        <v>25</v>
      </c>
      <c r="P36" t="s">
        <v>141</v>
      </c>
      <c r="R36" t="s">
        <v>1279</v>
      </c>
      <c r="T36" t="s">
        <v>2518</v>
      </c>
    </row>
    <row r="37" spans="1:20">
      <c r="B37" t="s">
        <v>15</v>
      </c>
      <c r="D37" t="s">
        <v>25</v>
      </c>
      <c r="F37" t="s">
        <v>6</v>
      </c>
      <c r="H37" t="s">
        <v>661</v>
      </c>
      <c r="J37" t="s">
        <v>33</v>
      </c>
      <c r="L37" t="s">
        <v>31</v>
      </c>
      <c r="N37" t="s">
        <v>1285</v>
      </c>
      <c r="P37" t="s">
        <v>1269</v>
      </c>
      <c r="R37" t="s">
        <v>1666</v>
      </c>
      <c r="T37" t="s">
        <v>153</v>
      </c>
    </row>
    <row r="40" spans="1:20" ht="20.25">
      <c r="A40" s="106" t="s">
        <v>821</v>
      </c>
      <c r="B40" t="s">
        <v>33</v>
      </c>
      <c r="D40" t="s">
        <v>6</v>
      </c>
      <c r="F40" t="s">
        <v>15</v>
      </c>
      <c r="H40" t="s">
        <v>33</v>
      </c>
      <c r="J40" t="s">
        <v>1286</v>
      </c>
      <c r="L40" t="s">
        <v>1270</v>
      </c>
      <c r="N40" t="s">
        <v>1580</v>
      </c>
      <c r="P40" t="s">
        <v>2080</v>
      </c>
      <c r="R40" t="s">
        <v>2520</v>
      </c>
      <c r="T40" t="s">
        <v>661</v>
      </c>
    </row>
    <row r="41" spans="1:20">
      <c r="B41" t="s">
        <v>37</v>
      </c>
      <c r="D41" t="s">
        <v>15</v>
      </c>
      <c r="F41" t="s">
        <v>6</v>
      </c>
      <c r="H41" t="s">
        <v>636</v>
      </c>
      <c r="J41" t="s">
        <v>1285</v>
      </c>
      <c r="L41" t="s">
        <v>630</v>
      </c>
      <c r="N41" t="s">
        <v>141</v>
      </c>
      <c r="P41" t="s">
        <v>2091</v>
      </c>
      <c r="R41" t="s">
        <v>2085</v>
      </c>
      <c r="T41" t="s">
        <v>3157</v>
      </c>
    </row>
    <row r="42" spans="1:20">
      <c r="B42" t="s">
        <v>13</v>
      </c>
      <c r="D42" t="s">
        <v>142</v>
      </c>
      <c r="F42" t="s">
        <v>163</v>
      </c>
      <c r="H42" t="s">
        <v>611</v>
      </c>
      <c r="J42" t="s">
        <v>25</v>
      </c>
      <c r="L42" t="s">
        <v>144</v>
      </c>
      <c r="N42" t="s">
        <v>1283</v>
      </c>
      <c r="P42" t="s">
        <v>2089</v>
      </c>
      <c r="R42" t="s">
        <v>152</v>
      </c>
      <c r="T42" t="s">
        <v>152</v>
      </c>
    </row>
    <row r="45" spans="1:20" ht="20.25">
      <c r="A45" s="106" t="s">
        <v>822</v>
      </c>
      <c r="B45" t="s">
        <v>182</v>
      </c>
      <c r="D45" t="s">
        <v>13</v>
      </c>
      <c r="F45" t="s">
        <v>31</v>
      </c>
      <c r="H45" t="s">
        <v>661</v>
      </c>
      <c r="J45" t="s">
        <v>182</v>
      </c>
      <c r="L45" t="s">
        <v>1268</v>
      </c>
      <c r="N45" t="s">
        <v>637</v>
      </c>
      <c r="P45" t="s">
        <v>2091</v>
      </c>
      <c r="R45" t="s">
        <v>1277</v>
      </c>
      <c r="T45" t="s">
        <v>2082</v>
      </c>
    </row>
    <row r="46" spans="1:20">
      <c r="B46" t="s">
        <v>182</v>
      </c>
      <c r="D46" t="s">
        <v>1</v>
      </c>
      <c r="F46" t="s">
        <v>21</v>
      </c>
      <c r="H46" t="s">
        <v>665</v>
      </c>
      <c r="J46" t="s">
        <v>182</v>
      </c>
      <c r="L46" t="s">
        <v>654</v>
      </c>
      <c r="N46" t="s">
        <v>1</v>
      </c>
      <c r="P46" t="s">
        <v>624</v>
      </c>
      <c r="R46" t="s">
        <v>648</v>
      </c>
      <c r="T46" t="s">
        <v>2523</v>
      </c>
    </row>
    <row r="47" spans="1:20">
      <c r="B47" t="s">
        <v>182</v>
      </c>
      <c r="D47" t="s">
        <v>23</v>
      </c>
      <c r="F47" t="s">
        <v>152</v>
      </c>
      <c r="H47" t="s">
        <v>648</v>
      </c>
      <c r="J47" t="s">
        <v>182</v>
      </c>
      <c r="L47" t="s">
        <v>1269</v>
      </c>
      <c r="N47" t="s">
        <v>1596</v>
      </c>
      <c r="P47" t="s">
        <v>2098</v>
      </c>
      <c r="R47" t="s">
        <v>1269</v>
      </c>
      <c r="T47" t="s">
        <v>3147</v>
      </c>
    </row>
    <row r="50" spans="1:20" ht="20.25">
      <c r="A50" s="106" t="s">
        <v>2332</v>
      </c>
      <c r="B50" t="s">
        <v>6</v>
      </c>
      <c r="D50" t="s">
        <v>144</v>
      </c>
      <c r="F50" t="s">
        <v>155</v>
      </c>
      <c r="H50" t="s">
        <v>644</v>
      </c>
      <c r="J50" t="s">
        <v>182</v>
      </c>
      <c r="L50" t="s">
        <v>648</v>
      </c>
      <c r="N50" t="s">
        <v>27</v>
      </c>
      <c r="P50" t="s">
        <v>2091</v>
      </c>
      <c r="R50" t="s">
        <v>1580</v>
      </c>
      <c r="T50" t="s">
        <v>2523</v>
      </c>
    </row>
    <row r="51" spans="1:20">
      <c r="B51" t="s">
        <v>25</v>
      </c>
      <c r="D51" t="s">
        <v>143</v>
      </c>
      <c r="F51" t="s">
        <v>23</v>
      </c>
      <c r="H51" t="s">
        <v>661</v>
      </c>
      <c r="J51" t="s">
        <v>182</v>
      </c>
      <c r="L51" t="s">
        <v>1278</v>
      </c>
      <c r="N51" t="s">
        <v>1580</v>
      </c>
      <c r="P51" t="s">
        <v>1589</v>
      </c>
      <c r="R51" t="s">
        <v>1284</v>
      </c>
      <c r="T51" t="s">
        <v>3162</v>
      </c>
    </row>
    <row r="52" spans="1:20">
      <c r="B52" t="s">
        <v>33</v>
      </c>
      <c r="D52" t="s">
        <v>141</v>
      </c>
      <c r="F52" t="s">
        <v>21</v>
      </c>
      <c r="H52" t="s">
        <v>637</v>
      </c>
      <c r="J52" t="s">
        <v>182</v>
      </c>
      <c r="L52" t="s">
        <v>655</v>
      </c>
      <c r="N52" t="s">
        <v>596</v>
      </c>
      <c r="P52" t="s">
        <v>2089</v>
      </c>
      <c r="R52" t="s">
        <v>661</v>
      </c>
      <c r="T52" t="s">
        <v>3152</v>
      </c>
    </row>
    <row r="55" spans="1:20" ht="20.25">
      <c r="A55" s="106" t="s">
        <v>823</v>
      </c>
      <c r="B55" t="s">
        <v>11</v>
      </c>
      <c r="D55" t="s">
        <v>25</v>
      </c>
      <c r="F55" t="s">
        <v>21</v>
      </c>
      <c r="H55" t="s">
        <v>11</v>
      </c>
      <c r="J55" t="s">
        <v>182</v>
      </c>
      <c r="L55" t="s">
        <v>1583</v>
      </c>
      <c r="N55" t="s">
        <v>21</v>
      </c>
      <c r="P55" t="s">
        <v>644</v>
      </c>
      <c r="R55" t="s">
        <v>2079</v>
      </c>
      <c r="T55" t="s">
        <v>2083</v>
      </c>
    </row>
    <row r="56" spans="1:20">
      <c r="B56" t="s">
        <v>23</v>
      </c>
      <c r="D56" t="s">
        <v>17</v>
      </c>
      <c r="F56" t="s">
        <v>9</v>
      </c>
      <c r="H56" t="s">
        <v>605</v>
      </c>
      <c r="J56" t="s">
        <v>182</v>
      </c>
      <c r="L56" t="s">
        <v>1281</v>
      </c>
      <c r="N56" t="s">
        <v>1272</v>
      </c>
      <c r="P56" t="s">
        <v>154</v>
      </c>
      <c r="R56" t="s">
        <v>161</v>
      </c>
      <c r="T56" t="s">
        <v>11</v>
      </c>
    </row>
    <row r="57" spans="1:20">
      <c r="B57" t="s">
        <v>27</v>
      </c>
      <c r="D57" t="s">
        <v>4</v>
      </c>
      <c r="F57" t="s">
        <v>17</v>
      </c>
      <c r="H57" t="s">
        <v>31</v>
      </c>
      <c r="J57" t="s">
        <v>182</v>
      </c>
      <c r="L57" t="s">
        <v>1576</v>
      </c>
      <c r="N57" t="s">
        <v>1583</v>
      </c>
      <c r="P57" t="s">
        <v>11</v>
      </c>
      <c r="R57" t="s">
        <v>620</v>
      </c>
      <c r="T57" t="s">
        <v>615</v>
      </c>
    </row>
    <row r="60" spans="1:20" ht="20.25">
      <c r="A60" s="106" t="s">
        <v>824</v>
      </c>
      <c r="B60" t="s">
        <v>21</v>
      </c>
      <c r="D60" t="s">
        <v>143</v>
      </c>
      <c r="F60" t="s">
        <v>17</v>
      </c>
      <c r="H60" t="s">
        <v>611</v>
      </c>
      <c r="J60" t="s">
        <v>624</v>
      </c>
      <c r="L60" t="s">
        <v>624</v>
      </c>
      <c r="N60" t="s">
        <v>25</v>
      </c>
      <c r="P60" t="s">
        <v>1277</v>
      </c>
      <c r="R60" t="s">
        <v>1281</v>
      </c>
      <c r="T60" t="s">
        <v>630</v>
      </c>
    </row>
    <row r="61" spans="1:20">
      <c r="B61" t="s">
        <v>11</v>
      </c>
      <c r="D61" t="s">
        <v>15</v>
      </c>
      <c r="F61" t="s">
        <v>152</v>
      </c>
      <c r="H61" t="s">
        <v>624</v>
      </c>
      <c r="J61" t="s">
        <v>648</v>
      </c>
      <c r="L61" t="s">
        <v>661</v>
      </c>
      <c r="N61" t="s">
        <v>21</v>
      </c>
      <c r="P61" t="s">
        <v>27</v>
      </c>
      <c r="R61" t="s">
        <v>152</v>
      </c>
      <c r="T61" t="s">
        <v>2513</v>
      </c>
    </row>
    <row r="62" spans="1:20">
      <c r="B62" t="s">
        <v>31</v>
      </c>
      <c r="D62" t="s">
        <v>11</v>
      </c>
      <c r="F62" t="s">
        <v>154</v>
      </c>
      <c r="H62" t="s">
        <v>161</v>
      </c>
      <c r="J62" t="s">
        <v>661</v>
      </c>
      <c r="L62" t="s">
        <v>1582</v>
      </c>
      <c r="N62" t="s">
        <v>1579</v>
      </c>
      <c r="P62" t="s">
        <v>637</v>
      </c>
      <c r="R62" t="s">
        <v>655</v>
      </c>
      <c r="T62" t="s">
        <v>2521</v>
      </c>
    </row>
    <row r="65" spans="1:20" ht="20.25">
      <c r="A65" s="106" t="s">
        <v>2333</v>
      </c>
      <c r="B65" t="s">
        <v>182</v>
      </c>
      <c r="D65" t="s">
        <v>182</v>
      </c>
      <c r="F65" t="s">
        <v>182</v>
      </c>
      <c r="H65" t="s">
        <v>152</v>
      </c>
      <c r="J65" t="s">
        <v>648</v>
      </c>
      <c r="L65" t="s">
        <v>155</v>
      </c>
      <c r="N65" t="s">
        <v>141</v>
      </c>
      <c r="P65" t="s">
        <v>2083</v>
      </c>
      <c r="R65" t="s">
        <v>2521</v>
      </c>
      <c r="T65" t="s">
        <v>630</v>
      </c>
    </row>
    <row r="66" spans="1:20">
      <c r="B66" t="s">
        <v>182</v>
      </c>
      <c r="D66" t="s">
        <v>182</v>
      </c>
      <c r="F66" t="s">
        <v>182</v>
      </c>
      <c r="H66" t="s">
        <v>655</v>
      </c>
      <c r="J66" t="s">
        <v>661</v>
      </c>
      <c r="L66" t="s">
        <v>152</v>
      </c>
      <c r="N66" t="s">
        <v>624</v>
      </c>
      <c r="P66" t="s">
        <v>629</v>
      </c>
      <c r="R66" t="s">
        <v>152</v>
      </c>
      <c r="T66" t="s">
        <v>2526</v>
      </c>
    </row>
    <row r="67" spans="1:20">
      <c r="B67" t="s">
        <v>182</v>
      </c>
      <c r="D67" t="s">
        <v>182</v>
      </c>
      <c r="F67" t="s">
        <v>182</v>
      </c>
      <c r="H67" t="s">
        <v>142</v>
      </c>
      <c r="J67" t="s">
        <v>624</v>
      </c>
      <c r="L67" t="s">
        <v>613</v>
      </c>
      <c r="N67" t="s">
        <v>1277</v>
      </c>
      <c r="P67" t="s">
        <v>1283</v>
      </c>
      <c r="R67" t="s">
        <v>2513</v>
      </c>
      <c r="T67" t="s">
        <v>2513</v>
      </c>
    </row>
    <row r="70" spans="1:20" ht="20.25">
      <c r="A70" s="106" t="s">
        <v>825</v>
      </c>
      <c r="B70" t="s">
        <v>31</v>
      </c>
      <c r="D70" t="s">
        <v>144</v>
      </c>
      <c r="F70" t="s">
        <v>155</v>
      </c>
      <c r="H70" t="s">
        <v>11</v>
      </c>
      <c r="J70" t="s">
        <v>636</v>
      </c>
      <c r="L70" t="s">
        <v>624</v>
      </c>
      <c r="N70" t="s">
        <v>661</v>
      </c>
      <c r="P70" t="s">
        <v>2091</v>
      </c>
      <c r="R70" t="s">
        <v>2523</v>
      </c>
      <c r="T70" t="s">
        <v>2523</v>
      </c>
    </row>
    <row r="71" spans="1:20">
      <c r="B71" t="s">
        <v>33</v>
      </c>
      <c r="D71" t="s">
        <v>141</v>
      </c>
      <c r="F71" t="s">
        <v>31</v>
      </c>
      <c r="H71" t="s">
        <v>605</v>
      </c>
      <c r="J71" t="s">
        <v>35</v>
      </c>
      <c r="L71" t="s">
        <v>1278</v>
      </c>
      <c r="N71" t="s">
        <v>1592</v>
      </c>
      <c r="P71" t="s">
        <v>1277</v>
      </c>
      <c r="R71" t="s">
        <v>655</v>
      </c>
      <c r="T71" t="s">
        <v>3152</v>
      </c>
    </row>
    <row r="72" spans="1:20">
      <c r="B72" t="s">
        <v>21</v>
      </c>
      <c r="D72" t="s">
        <v>143</v>
      </c>
      <c r="F72" t="s">
        <v>152</v>
      </c>
      <c r="H72" t="s">
        <v>153</v>
      </c>
      <c r="J72" t="s">
        <v>661</v>
      </c>
      <c r="L72" t="s">
        <v>655</v>
      </c>
      <c r="N72" t="s">
        <v>654</v>
      </c>
      <c r="P72" t="s">
        <v>2089</v>
      </c>
      <c r="R72" t="s">
        <v>1269</v>
      </c>
      <c r="T72" t="s">
        <v>637</v>
      </c>
    </row>
    <row r="75" spans="1:20" ht="20.25">
      <c r="A75" s="106" t="s">
        <v>826</v>
      </c>
      <c r="B75" t="s">
        <v>9</v>
      </c>
      <c r="D75" t="s">
        <v>13</v>
      </c>
      <c r="F75" t="s">
        <v>31</v>
      </c>
      <c r="H75" t="s">
        <v>11</v>
      </c>
      <c r="J75" t="s">
        <v>182</v>
      </c>
      <c r="L75" t="s">
        <v>1575</v>
      </c>
      <c r="N75" t="s">
        <v>1595</v>
      </c>
      <c r="P75" t="s">
        <v>15</v>
      </c>
      <c r="R75" t="s">
        <v>21</v>
      </c>
      <c r="T75" t="s">
        <v>31</v>
      </c>
    </row>
    <row r="76" spans="1:20">
      <c r="B76" t="s">
        <v>23</v>
      </c>
      <c r="D76" t="s">
        <v>1</v>
      </c>
      <c r="F76" t="s">
        <v>19</v>
      </c>
      <c r="H76" t="s">
        <v>31</v>
      </c>
      <c r="J76" t="s">
        <v>182</v>
      </c>
      <c r="L76" t="s">
        <v>1281</v>
      </c>
      <c r="N76" t="s">
        <v>17</v>
      </c>
      <c r="P76" t="s">
        <v>9</v>
      </c>
      <c r="R76" t="s">
        <v>154</v>
      </c>
      <c r="T76" t="s">
        <v>3163</v>
      </c>
    </row>
    <row r="77" spans="1:20">
      <c r="B77" t="s">
        <v>11</v>
      </c>
      <c r="D77" t="s">
        <v>21</v>
      </c>
      <c r="F77" t="s">
        <v>21</v>
      </c>
      <c r="H77" t="s">
        <v>141</v>
      </c>
      <c r="J77" t="s">
        <v>182</v>
      </c>
      <c r="L77" t="s">
        <v>143</v>
      </c>
      <c r="N77" t="s">
        <v>1583</v>
      </c>
      <c r="P77" t="s">
        <v>141</v>
      </c>
      <c r="R77" t="s">
        <v>2509</v>
      </c>
      <c r="T77" t="s">
        <v>1272</v>
      </c>
    </row>
    <row r="80" spans="1:20" ht="20.25">
      <c r="A80" s="106" t="s">
        <v>827</v>
      </c>
      <c r="B80" t="s">
        <v>15</v>
      </c>
      <c r="D80" t="s">
        <v>15</v>
      </c>
      <c r="F80" t="s">
        <v>23</v>
      </c>
      <c r="H80" t="s">
        <v>636</v>
      </c>
      <c r="J80" t="s">
        <v>182</v>
      </c>
      <c r="L80" t="s">
        <v>29</v>
      </c>
      <c r="N80" t="s">
        <v>27</v>
      </c>
      <c r="P80" t="s">
        <v>2089</v>
      </c>
      <c r="R80" t="s">
        <v>2523</v>
      </c>
      <c r="T80" t="s">
        <v>2520</v>
      </c>
    </row>
    <row r="81" spans="1:20">
      <c r="B81" t="s">
        <v>21</v>
      </c>
      <c r="D81" t="s">
        <v>143</v>
      </c>
      <c r="F81" t="s">
        <v>152</v>
      </c>
      <c r="H81" t="s">
        <v>640</v>
      </c>
      <c r="J81" t="s">
        <v>182</v>
      </c>
      <c r="L81" t="s">
        <v>17</v>
      </c>
      <c r="N81" t="s">
        <v>1580</v>
      </c>
      <c r="P81" t="s">
        <v>624</v>
      </c>
      <c r="R81" t="s">
        <v>152</v>
      </c>
      <c r="T81" t="s">
        <v>2506</v>
      </c>
    </row>
    <row r="82" spans="1:20">
      <c r="B82" t="s">
        <v>19</v>
      </c>
      <c r="D82" t="s">
        <v>11</v>
      </c>
      <c r="F82" t="s">
        <v>142</v>
      </c>
      <c r="H82" t="s">
        <v>661</v>
      </c>
      <c r="J82" t="s">
        <v>182</v>
      </c>
      <c r="L82" t="s">
        <v>613</v>
      </c>
      <c r="N82" t="s">
        <v>654</v>
      </c>
      <c r="P82" t="s">
        <v>2082</v>
      </c>
      <c r="R82" t="s">
        <v>2529</v>
      </c>
      <c r="T82" t="s">
        <v>3452</v>
      </c>
    </row>
    <row r="83" spans="1:20">
      <c r="T83" t="s">
        <v>2523</v>
      </c>
    </row>
    <row r="86" spans="1:20" ht="20.25">
      <c r="A86" s="106" t="s">
        <v>828</v>
      </c>
      <c r="B86" t="s">
        <v>17</v>
      </c>
      <c r="D86" t="s">
        <v>6</v>
      </c>
      <c r="F86" t="s">
        <v>9</v>
      </c>
      <c r="H86" t="s">
        <v>636</v>
      </c>
      <c r="J86" t="s">
        <v>182</v>
      </c>
      <c r="L86" t="s">
        <v>1285</v>
      </c>
      <c r="N86" t="s">
        <v>13</v>
      </c>
      <c r="P86" t="s">
        <v>665</v>
      </c>
      <c r="R86" t="s">
        <v>661</v>
      </c>
      <c r="T86" t="s">
        <v>1272</v>
      </c>
    </row>
    <row r="87" spans="1:20">
      <c r="B87" t="s">
        <v>39</v>
      </c>
      <c r="D87" t="s">
        <v>177</v>
      </c>
      <c r="F87" t="s">
        <v>27</v>
      </c>
      <c r="H87" t="s">
        <v>637</v>
      </c>
      <c r="J87" t="s">
        <v>182</v>
      </c>
      <c r="L87" t="s">
        <v>31</v>
      </c>
      <c r="N87" t="s">
        <v>1580</v>
      </c>
      <c r="P87" t="s">
        <v>1272</v>
      </c>
      <c r="R87" t="s">
        <v>2086</v>
      </c>
      <c r="T87" t="s">
        <v>3467</v>
      </c>
    </row>
    <row r="88" spans="1:20">
      <c r="B88" t="s">
        <v>11</v>
      </c>
      <c r="D88" t="s">
        <v>144</v>
      </c>
      <c r="F88" t="s">
        <v>142</v>
      </c>
      <c r="H88" t="s">
        <v>649</v>
      </c>
      <c r="J88" t="s">
        <v>182</v>
      </c>
      <c r="L88" t="s">
        <v>637</v>
      </c>
      <c r="N88" t="s">
        <v>1617</v>
      </c>
      <c r="P88" t="s">
        <v>630</v>
      </c>
      <c r="R88" t="s">
        <v>161</v>
      </c>
      <c r="T88" t="s">
        <v>3468</v>
      </c>
    </row>
    <row r="91" spans="1:20" ht="20.25">
      <c r="A91" s="106" t="s">
        <v>829</v>
      </c>
      <c r="B91" t="s">
        <v>25</v>
      </c>
      <c r="D91" t="s">
        <v>13</v>
      </c>
      <c r="F91" t="s">
        <v>9</v>
      </c>
      <c r="H91" t="s">
        <v>630</v>
      </c>
      <c r="J91" t="s">
        <v>25</v>
      </c>
      <c r="L91" t="s">
        <v>1268</v>
      </c>
      <c r="N91" t="s">
        <v>1580</v>
      </c>
      <c r="P91" t="s">
        <v>1592</v>
      </c>
      <c r="R91" t="s">
        <v>1614</v>
      </c>
      <c r="T91" t="s">
        <v>179</v>
      </c>
    </row>
    <row r="92" spans="1:20">
      <c r="B92" t="s">
        <v>17</v>
      </c>
      <c r="D92" t="s">
        <v>25</v>
      </c>
      <c r="F92" t="s">
        <v>154</v>
      </c>
      <c r="H92" t="s">
        <v>654</v>
      </c>
      <c r="J92" t="s">
        <v>601</v>
      </c>
      <c r="L92" t="s">
        <v>31</v>
      </c>
      <c r="N92" t="s">
        <v>1268</v>
      </c>
      <c r="P92" t="s">
        <v>2092</v>
      </c>
      <c r="R92" t="s">
        <v>11</v>
      </c>
      <c r="T92" t="s">
        <v>2508</v>
      </c>
    </row>
    <row r="93" spans="1:20">
      <c r="B93" t="s">
        <v>177</v>
      </c>
      <c r="D93" t="s">
        <v>11</v>
      </c>
      <c r="F93" t="s">
        <v>27</v>
      </c>
      <c r="H93" t="s">
        <v>636</v>
      </c>
      <c r="J93" t="s">
        <v>649</v>
      </c>
      <c r="L93" t="s">
        <v>1272</v>
      </c>
      <c r="N93" t="s">
        <v>1280</v>
      </c>
      <c r="P93" t="s">
        <v>161</v>
      </c>
      <c r="R93" t="s">
        <v>2504</v>
      </c>
      <c r="T93" t="s">
        <v>3160</v>
      </c>
    </row>
    <row r="96" spans="1:20" ht="20.25">
      <c r="A96" s="106" t="s">
        <v>830</v>
      </c>
      <c r="B96" t="s">
        <v>177</v>
      </c>
      <c r="D96" t="s">
        <v>13</v>
      </c>
      <c r="F96" t="s">
        <v>9</v>
      </c>
      <c r="H96" t="s">
        <v>143</v>
      </c>
      <c r="J96" t="s">
        <v>629</v>
      </c>
      <c r="L96" t="s">
        <v>1272</v>
      </c>
      <c r="N96" t="s">
        <v>17</v>
      </c>
      <c r="P96" t="s">
        <v>25</v>
      </c>
      <c r="R96" t="s">
        <v>2527</v>
      </c>
      <c r="T96" t="s">
        <v>2505</v>
      </c>
    </row>
    <row r="97" spans="1:20">
      <c r="B97" t="s">
        <v>29</v>
      </c>
      <c r="D97" t="s">
        <v>17</v>
      </c>
      <c r="F97" t="s">
        <v>27</v>
      </c>
      <c r="H97" t="s">
        <v>153</v>
      </c>
      <c r="J97" t="s">
        <v>23</v>
      </c>
      <c r="L97" t="s">
        <v>13</v>
      </c>
      <c r="N97" t="s">
        <v>631</v>
      </c>
      <c r="P97" t="s">
        <v>644</v>
      </c>
      <c r="R97" t="s">
        <v>2086</v>
      </c>
      <c r="T97" t="s">
        <v>600</v>
      </c>
    </row>
    <row r="98" spans="1:20">
      <c r="B98" t="s">
        <v>37</v>
      </c>
      <c r="D98" t="s">
        <v>21</v>
      </c>
      <c r="F98" t="s">
        <v>37</v>
      </c>
      <c r="H98" t="s">
        <v>31</v>
      </c>
      <c r="J98" t="s">
        <v>1266</v>
      </c>
      <c r="L98" t="s">
        <v>1276</v>
      </c>
      <c r="N98" t="s">
        <v>1284</v>
      </c>
      <c r="P98" t="s">
        <v>605</v>
      </c>
      <c r="R98" t="s">
        <v>649</v>
      </c>
      <c r="T98" t="s">
        <v>1591</v>
      </c>
    </row>
    <row r="101" spans="1:20" ht="20.25">
      <c r="A101" s="106" t="s">
        <v>831</v>
      </c>
      <c r="B101" t="s">
        <v>177</v>
      </c>
      <c r="D101" t="s">
        <v>11</v>
      </c>
      <c r="F101" t="s">
        <v>21</v>
      </c>
      <c r="H101" t="s">
        <v>153</v>
      </c>
      <c r="J101" t="s">
        <v>182</v>
      </c>
      <c r="L101" t="s">
        <v>19</v>
      </c>
      <c r="N101" t="s">
        <v>142</v>
      </c>
      <c r="P101" t="s">
        <v>143</v>
      </c>
      <c r="R101" t="s">
        <v>21</v>
      </c>
      <c r="T101" t="s">
        <v>31</v>
      </c>
    </row>
    <row r="102" spans="1:20">
      <c r="B102" t="s">
        <v>15</v>
      </c>
      <c r="D102" t="s">
        <v>17</v>
      </c>
      <c r="F102" t="s">
        <v>19</v>
      </c>
      <c r="H102" t="s">
        <v>155</v>
      </c>
      <c r="J102" t="s">
        <v>182</v>
      </c>
      <c r="L102" t="s">
        <v>1286</v>
      </c>
      <c r="N102" t="s">
        <v>631</v>
      </c>
      <c r="P102" t="s">
        <v>37</v>
      </c>
      <c r="R102" t="s">
        <v>33</v>
      </c>
      <c r="T102" t="s">
        <v>2515</v>
      </c>
    </row>
    <row r="103" spans="1:20">
      <c r="B103" t="s">
        <v>27</v>
      </c>
      <c r="D103" t="s">
        <v>9</v>
      </c>
      <c r="F103" t="s">
        <v>31</v>
      </c>
      <c r="H103" t="s">
        <v>616</v>
      </c>
      <c r="J103" t="s">
        <v>182</v>
      </c>
      <c r="L103" t="s">
        <v>649</v>
      </c>
      <c r="N103" t="s">
        <v>620</v>
      </c>
      <c r="P103" t="s">
        <v>1581</v>
      </c>
      <c r="R103" t="s">
        <v>154</v>
      </c>
      <c r="T103" t="s">
        <v>1272</v>
      </c>
    </row>
    <row r="106" spans="1:20" ht="20.25">
      <c r="A106" s="106" t="s">
        <v>832</v>
      </c>
      <c r="B106" t="s">
        <v>182</v>
      </c>
      <c r="D106" t="s">
        <v>141</v>
      </c>
      <c r="F106" t="s">
        <v>152</v>
      </c>
      <c r="H106" t="s">
        <v>1</v>
      </c>
      <c r="J106" t="s">
        <v>182</v>
      </c>
      <c r="L106" t="s">
        <v>182</v>
      </c>
      <c r="N106" t="s">
        <v>182</v>
      </c>
      <c r="P106" t="s">
        <v>182</v>
      </c>
      <c r="R106" t="s">
        <v>182</v>
      </c>
      <c r="T106" t="s">
        <v>182</v>
      </c>
    </row>
    <row r="107" spans="1:20">
      <c r="B107" t="s">
        <v>182</v>
      </c>
      <c r="D107" t="s">
        <v>19</v>
      </c>
      <c r="F107" t="s">
        <v>163</v>
      </c>
      <c r="H107" t="s">
        <v>624</v>
      </c>
      <c r="J107" t="s">
        <v>182</v>
      </c>
      <c r="L107" t="s">
        <v>182</v>
      </c>
      <c r="N107" t="s">
        <v>182</v>
      </c>
      <c r="P107" t="s">
        <v>182</v>
      </c>
      <c r="R107" t="s">
        <v>182</v>
      </c>
      <c r="T107" t="s">
        <v>182</v>
      </c>
    </row>
    <row r="108" spans="1:20">
      <c r="B108" t="s">
        <v>182</v>
      </c>
      <c r="D108" t="s">
        <v>143</v>
      </c>
      <c r="F108" t="s">
        <v>35</v>
      </c>
      <c r="H108" t="s">
        <v>648</v>
      </c>
      <c r="J108" t="s">
        <v>182</v>
      </c>
      <c r="L108" t="s">
        <v>182</v>
      </c>
      <c r="N108" t="s">
        <v>182</v>
      </c>
      <c r="P108" t="s">
        <v>182</v>
      </c>
      <c r="R108" t="s">
        <v>182</v>
      </c>
      <c r="T108" t="s">
        <v>182</v>
      </c>
    </row>
    <row r="111" spans="1:20" ht="20.25">
      <c r="A111" s="106" t="s">
        <v>833</v>
      </c>
      <c r="B111" t="s">
        <v>182</v>
      </c>
      <c r="D111" t="s">
        <v>6</v>
      </c>
      <c r="F111" t="s">
        <v>11</v>
      </c>
      <c r="H111" t="s">
        <v>155</v>
      </c>
      <c r="J111" t="s">
        <v>182</v>
      </c>
      <c r="L111" t="s">
        <v>1</v>
      </c>
      <c r="N111" t="s">
        <v>1591</v>
      </c>
      <c r="P111" t="s">
        <v>2081</v>
      </c>
      <c r="R111" t="s">
        <v>23</v>
      </c>
      <c r="T111" t="s">
        <v>3171</v>
      </c>
    </row>
    <row r="112" spans="1:20">
      <c r="B112" t="s">
        <v>182</v>
      </c>
      <c r="D112" t="s">
        <v>35</v>
      </c>
      <c r="F112" t="s">
        <v>1</v>
      </c>
      <c r="H112" t="s">
        <v>611</v>
      </c>
      <c r="J112" t="s">
        <v>182</v>
      </c>
      <c r="L112" t="s">
        <v>613</v>
      </c>
      <c r="N112" t="s">
        <v>144</v>
      </c>
      <c r="P112" t="s">
        <v>2080</v>
      </c>
      <c r="R112" t="s">
        <v>2527</v>
      </c>
      <c r="T112" t="s">
        <v>1583</v>
      </c>
    </row>
    <row r="113" spans="1:20">
      <c r="B113" t="s">
        <v>182</v>
      </c>
      <c r="D113" t="s">
        <v>13</v>
      </c>
      <c r="F113" t="s">
        <v>35</v>
      </c>
      <c r="H113" t="s">
        <v>622</v>
      </c>
      <c r="J113" t="s">
        <v>182</v>
      </c>
      <c r="L113" t="s">
        <v>155</v>
      </c>
      <c r="N113" t="s">
        <v>152</v>
      </c>
      <c r="P113" t="s">
        <v>637</v>
      </c>
      <c r="R113" t="s">
        <v>649</v>
      </c>
      <c r="T113" t="s">
        <v>2073</v>
      </c>
    </row>
    <row r="116" spans="1:20" ht="20.25">
      <c r="A116" s="106" t="s">
        <v>834</v>
      </c>
      <c r="B116" t="s">
        <v>182</v>
      </c>
      <c r="D116" t="s">
        <v>31</v>
      </c>
      <c r="F116" t="s">
        <v>29</v>
      </c>
      <c r="H116" t="s">
        <v>143</v>
      </c>
      <c r="J116" t="s">
        <v>182</v>
      </c>
      <c r="L116" t="s">
        <v>182</v>
      </c>
      <c r="N116" t="s">
        <v>182</v>
      </c>
      <c r="P116" t="s">
        <v>182</v>
      </c>
      <c r="R116" t="s">
        <v>182</v>
      </c>
      <c r="T116" t="s">
        <v>182</v>
      </c>
    </row>
    <row r="117" spans="1:20">
      <c r="B117" t="s">
        <v>182</v>
      </c>
      <c r="D117" t="s">
        <v>23</v>
      </c>
      <c r="F117" t="s">
        <v>33</v>
      </c>
      <c r="H117" t="s">
        <v>157</v>
      </c>
      <c r="J117" t="s">
        <v>182</v>
      </c>
      <c r="L117" t="s">
        <v>182</v>
      </c>
      <c r="N117" t="s">
        <v>182</v>
      </c>
      <c r="P117" t="s">
        <v>182</v>
      </c>
      <c r="R117" t="s">
        <v>182</v>
      </c>
      <c r="T117" t="s">
        <v>182</v>
      </c>
    </row>
    <row r="118" spans="1:20">
      <c r="B118" t="s">
        <v>182</v>
      </c>
      <c r="D118" t="s">
        <v>144</v>
      </c>
      <c r="F118" t="s">
        <v>1</v>
      </c>
      <c r="H118" t="s">
        <v>11</v>
      </c>
      <c r="J118" t="s">
        <v>182</v>
      </c>
      <c r="L118" t="s">
        <v>182</v>
      </c>
      <c r="N118" t="s">
        <v>182</v>
      </c>
      <c r="P118" t="s">
        <v>182</v>
      </c>
      <c r="R118" t="s">
        <v>182</v>
      </c>
      <c r="T118" t="s">
        <v>182</v>
      </c>
    </row>
    <row r="120" spans="1:20">
      <c r="J120" s="190"/>
    </row>
    <row r="121" spans="1:20" ht="20.25">
      <c r="A121" s="106" t="s">
        <v>861</v>
      </c>
      <c r="B121" t="s">
        <v>9</v>
      </c>
      <c r="D121" t="s">
        <v>21</v>
      </c>
      <c r="F121" t="s">
        <v>25</v>
      </c>
      <c r="H121" s="180" t="s">
        <v>31</v>
      </c>
      <c r="J121" t="s">
        <v>19</v>
      </c>
      <c r="L121" t="s">
        <v>21</v>
      </c>
      <c r="N121" t="s">
        <v>1285</v>
      </c>
      <c r="P121" t="s">
        <v>1269</v>
      </c>
      <c r="R121" t="s">
        <v>645</v>
      </c>
      <c r="T121" t="s">
        <v>2514</v>
      </c>
    </row>
    <row r="122" spans="1:20">
      <c r="B122" t="s">
        <v>27</v>
      </c>
      <c r="D122" t="s">
        <v>33</v>
      </c>
      <c r="F122" t="s">
        <v>33</v>
      </c>
      <c r="H122" s="180" t="s">
        <v>141</v>
      </c>
      <c r="J122" t="s">
        <v>630</v>
      </c>
      <c r="L122" t="s">
        <v>37</v>
      </c>
      <c r="N122" t="s">
        <v>37</v>
      </c>
      <c r="P122" t="s">
        <v>645</v>
      </c>
      <c r="R122" t="s">
        <v>1587</v>
      </c>
      <c r="T122" t="s">
        <v>665</v>
      </c>
    </row>
    <row r="123" spans="1:20">
      <c r="B123" t="s">
        <v>33</v>
      </c>
      <c r="D123" t="s">
        <v>143</v>
      </c>
      <c r="F123" t="s">
        <v>143</v>
      </c>
      <c r="H123" s="180" t="s">
        <v>17</v>
      </c>
      <c r="J123" t="s">
        <v>39</v>
      </c>
      <c r="L123" t="s">
        <v>1581</v>
      </c>
      <c r="N123" t="s">
        <v>25</v>
      </c>
      <c r="P123" t="s">
        <v>153</v>
      </c>
      <c r="R123" t="s">
        <v>2511</v>
      </c>
      <c r="T123" t="s">
        <v>11</v>
      </c>
    </row>
    <row r="125" spans="1:20" ht="20.25">
      <c r="A125" s="106" t="s">
        <v>862</v>
      </c>
      <c r="B125" t="s">
        <v>25</v>
      </c>
      <c r="D125" t="s">
        <v>19</v>
      </c>
      <c r="F125" t="s">
        <v>6</v>
      </c>
      <c r="H125" s="180" t="s">
        <v>645</v>
      </c>
      <c r="J125" s="180" t="s">
        <v>141</v>
      </c>
      <c r="L125" t="s">
        <v>39</v>
      </c>
      <c r="N125" t="s">
        <v>631</v>
      </c>
      <c r="P125" t="s">
        <v>161</v>
      </c>
      <c r="R125" t="s">
        <v>654</v>
      </c>
      <c r="T125" t="s">
        <v>179</v>
      </c>
    </row>
    <row r="126" spans="1:20">
      <c r="B126" t="s">
        <v>11</v>
      </c>
      <c r="D126" t="s">
        <v>9</v>
      </c>
      <c r="F126" t="s">
        <v>19</v>
      </c>
      <c r="H126" s="180" t="s">
        <v>39</v>
      </c>
      <c r="J126" s="180" t="s">
        <v>153</v>
      </c>
      <c r="L126" t="s">
        <v>19</v>
      </c>
      <c r="N126" t="s">
        <v>25</v>
      </c>
      <c r="P126" t="s">
        <v>2096</v>
      </c>
      <c r="R126" t="s">
        <v>2508</v>
      </c>
      <c r="T126" t="s">
        <v>2504</v>
      </c>
    </row>
    <row r="127" spans="1:20">
      <c r="B127" t="s">
        <v>35</v>
      </c>
      <c r="D127" t="s">
        <v>17</v>
      </c>
      <c r="F127" t="s">
        <v>9</v>
      </c>
      <c r="H127" s="180" t="s">
        <v>630</v>
      </c>
      <c r="J127" s="180" t="s">
        <v>154</v>
      </c>
      <c r="L127" t="s">
        <v>613</v>
      </c>
      <c r="N127" t="s">
        <v>1272</v>
      </c>
      <c r="P127" t="s">
        <v>1596</v>
      </c>
      <c r="R127" t="s">
        <v>23</v>
      </c>
      <c r="T127" t="s">
        <v>3161</v>
      </c>
    </row>
    <row r="130" spans="1:20" ht="20.25">
      <c r="A130" s="106" t="s">
        <v>863</v>
      </c>
      <c r="B130" t="s">
        <v>177</v>
      </c>
      <c r="D130" t="s">
        <v>9</v>
      </c>
      <c r="F130" t="s">
        <v>31</v>
      </c>
      <c r="H130" s="180" t="s">
        <v>616</v>
      </c>
      <c r="J130" t="s">
        <v>182</v>
      </c>
      <c r="L130" t="s">
        <v>1272</v>
      </c>
      <c r="N130" t="s">
        <v>17</v>
      </c>
      <c r="P130" t="s">
        <v>2075</v>
      </c>
      <c r="R130" t="s">
        <v>154</v>
      </c>
      <c r="T130" t="s">
        <v>3160</v>
      </c>
    </row>
    <row r="131" spans="1:20">
      <c r="B131" t="s">
        <v>21</v>
      </c>
      <c r="D131" t="s">
        <v>6</v>
      </c>
      <c r="F131" t="s">
        <v>17</v>
      </c>
      <c r="H131" s="180" t="s">
        <v>142</v>
      </c>
      <c r="J131" t="s">
        <v>182</v>
      </c>
      <c r="L131" t="s">
        <v>141</v>
      </c>
      <c r="N131" t="s">
        <v>1285</v>
      </c>
      <c r="P131" t="s">
        <v>17</v>
      </c>
      <c r="R131" t="s">
        <v>2528</v>
      </c>
      <c r="T131" t="s">
        <v>31</v>
      </c>
    </row>
    <row r="132" spans="1:20">
      <c r="B132" t="s">
        <v>17</v>
      </c>
      <c r="D132" t="s">
        <v>39</v>
      </c>
      <c r="F132" t="s">
        <v>144</v>
      </c>
      <c r="H132" s="180" t="s">
        <v>655</v>
      </c>
      <c r="J132" t="s">
        <v>182</v>
      </c>
      <c r="L132" t="s">
        <v>624</v>
      </c>
      <c r="N132" t="s">
        <v>613</v>
      </c>
      <c r="P132" t="s">
        <v>1587</v>
      </c>
      <c r="R132" t="s">
        <v>1587</v>
      </c>
      <c r="T132" t="s">
        <v>2509</v>
      </c>
    </row>
    <row r="135" spans="1:20" ht="20.25">
      <c r="A135" s="106" t="s">
        <v>3283</v>
      </c>
      <c r="B135" t="s">
        <v>182</v>
      </c>
      <c r="D135" t="s">
        <v>182</v>
      </c>
      <c r="F135" t="s">
        <v>182</v>
      </c>
      <c r="H135" t="s">
        <v>182</v>
      </c>
      <c r="J135" t="s">
        <v>182</v>
      </c>
      <c r="L135" t="s">
        <v>182</v>
      </c>
      <c r="N135" t="s">
        <v>182</v>
      </c>
      <c r="P135" t="s">
        <v>182</v>
      </c>
      <c r="R135" t="s">
        <v>182</v>
      </c>
      <c r="T135" t="s">
        <v>655</v>
      </c>
    </row>
    <row r="136" spans="1:20">
      <c r="B136" t="s">
        <v>182</v>
      </c>
      <c r="D136" t="s">
        <v>182</v>
      </c>
      <c r="F136" t="s">
        <v>182</v>
      </c>
      <c r="H136" t="s">
        <v>182</v>
      </c>
      <c r="J136" t="s">
        <v>182</v>
      </c>
      <c r="L136" t="s">
        <v>182</v>
      </c>
      <c r="N136" t="s">
        <v>182</v>
      </c>
      <c r="P136" t="s">
        <v>182</v>
      </c>
      <c r="R136" t="s">
        <v>182</v>
      </c>
      <c r="T136" t="s">
        <v>630</v>
      </c>
    </row>
    <row r="137" spans="1:20">
      <c r="B137" t="s">
        <v>182</v>
      </c>
      <c r="D137" t="s">
        <v>182</v>
      </c>
      <c r="F137" t="s">
        <v>182</v>
      </c>
      <c r="H137" t="s">
        <v>182</v>
      </c>
      <c r="J137" t="s">
        <v>182</v>
      </c>
      <c r="L137" t="s">
        <v>182</v>
      </c>
      <c r="N137" t="s">
        <v>182</v>
      </c>
      <c r="P137" t="s">
        <v>182</v>
      </c>
      <c r="R137" t="s">
        <v>182</v>
      </c>
      <c r="T137" t="s">
        <v>2856</v>
      </c>
    </row>
    <row r="139" spans="1:20">
      <c r="J139" s="1"/>
    </row>
    <row r="140" spans="1:20" ht="20.25">
      <c r="A140" s="106" t="s">
        <v>864</v>
      </c>
      <c r="B140" t="s">
        <v>19</v>
      </c>
      <c r="D140" t="s">
        <v>885</v>
      </c>
      <c r="F140" t="s">
        <v>1</v>
      </c>
      <c r="H140" s="180" t="s">
        <v>596</v>
      </c>
      <c r="J140" s="3" t="s">
        <v>144</v>
      </c>
      <c r="L140" t="s">
        <v>1580</v>
      </c>
      <c r="N140" t="s">
        <v>649</v>
      </c>
      <c r="P140" t="s">
        <v>1269</v>
      </c>
      <c r="R140" t="s">
        <v>1269</v>
      </c>
      <c r="T140" t="s">
        <v>1272</v>
      </c>
    </row>
    <row r="141" spans="1:20">
      <c r="B141" t="s">
        <v>31</v>
      </c>
      <c r="D141" t="s">
        <v>23</v>
      </c>
      <c r="F141" t="s">
        <v>163</v>
      </c>
      <c r="H141" s="180" t="s">
        <v>620</v>
      </c>
      <c r="J141" t="s">
        <v>616</v>
      </c>
      <c r="L141" t="s">
        <v>27</v>
      </c>
      <c r="N141" t="s">
        <v>620</v>
      </c>
      <c r="P141" t="s">
        <v>2080</v>
      </c>
      <c r="R141" t="s">
        <v>630</v>
      </c>
      <c r="T141" t="s">
        <v>2523</v>
      </c>
    </row>
    <row r="142" spans="1:20">
      <c r="B142" t="s">
        <v>6</v>
      </c>
      <c r="D142" t="s">
        <v>17</v>
      </c>
      <c r="F142" t="s">
        <v>144</v>
      </c>
      <c r="H142" s="180" t="s">
        <v>611</v>
      </c>
      <c r="J142" t="s">
        <v>33</v>
      </c>
      <c r="L142" t="s">
        <v>161</v>
      </c>
      <c r="N142" t="s">
        <v>21</v>
      </c>
      <c r="P142" t="s">
        <v>2095</v>
      </c>
      <c r="R142" t="s">
        <v>2525</v>
      </c>
      <c r="T142" t="s">
        <v>2520</v>
      </c>
    </row>
    <row r="144" spans="1:20">
      <c r="J144" s="1"/>
    </row>
    <row r="145" spans="1:20" ht="20.25">
      <c r="A145" s="106" t="s">
        <v>865</v>
      </c>
      <c r="B145" t="s">
        <v>23</v>
      </c>
      <c r="D145" t="s">
        <v>11</v>
      </c>
      <c r="F145" t="s">
        <v>9</v>
      </c>
      <c r="H145" s="180" t="s">
        <v>605</v>
      </c>
      <c r="J145" t="s">
        <v>1280</v>
      </c>
      <c r="L145" t="s">
        <v>1580</v>
      </c>
      <c r="N145" t="s">
        <v>655</v>
      </c>
      <c r="P145" t="s">
        <v>161</v>
      </c>
      <c r="R145" t="s">
        <v>37</v>
      </c>
      <c r="T145" t="s">
        <v>31</v>
      </c>
    </row>
    <row r="146" spans="1:20">
      <c r="B146" t="s">
        <v>25</v>
      </c>
      <c r="D146" t="s">
        <v>13</v>
      </c>
      <c r="F146" t="s">
        <v>144</v>
      </c>
      <c r="H146" s="180" t="s">
        <v>631</v>
      </c>
      <c r="J146" t="s">
        <v>13</v>
      </c>
      <c r="L146" t="s">
        <v>613</v>
      </c>
      <c r="N146" t="s">
        <v>1583</v>
      </c>
      <c r="P146" t="s">
        <v>2075</v>
      </c>
      <c r="R146" t="s">
        <v>1281</v>
      </c>
      <c r="T146" t="s">
        <v>1272</v>
      </c>
    </row>
    <row r="147" spans="1:20">
      <c r="B147" t="s">
        <v>19</v>
      </c>
      <c r="D147" t="s">
        <v>33</v>
      </c>
      <c r="F147" t="s">
        <v>25</v>
      </c>
      <c r="H147" s="180" t="s">
        <v>143</v>
      </c>
      <c r="J147" t="s">
        <v>655</v>
      </c>
      <c r="L147" t="s">
        <v>1280</v>
      </c>
      <c r="N147" t="s">
        <v>21</v>
      </c>
      <c r="P147" t="s">
        <v>1279</v>
      </c>
      <c r="R147" t="s">
        <v>624</v>
      </c>
      <c r="T147" t="s">
        <v>3162</v>
      </c>
    </row>
    <row r="149" spans="1:20">
      <c r="N149" s="185"/>
    </row>
    <row r="150" spans="1:20" ht="20.25">
      <c r="A150" s="106" t="s">
        <v>866</v>
      </c>
      <c r="B150" t="s">
        <v>11</v>
      </c>
      <c r="D150" t="s">
        <v>9</v>
      </c>
      <c r="F150" t="s">
        <v>19</v>
      </c>
      <c r="H150" s="180" t="s">
        <v>152</v>
      </c>
      <c r="J150" t="s">
        <v>154</v>
      </c>
      <c r="L150" t="s">
        <v>143</v>
      </c>
      <c r="N150" t="s">
        <v>17</v>
      </c>
      <c r="P150" t="s">
        <v>613</v>
      </c>
      <c r="R150" t="s">
        <v>1277</v>
      </c>
      <c r="T150" t="s">
        <v>3173</v>
      </c>
    </row>
    <row r="151" spans="1:20">
      <c r="B151" t="s">
        <v>25</v>
      </c>
      <c r="D151" t="s">
        <v>31</v>
      </c>
      <c r="F151" t="s">
        <v>141</v>
      </c>
      <c r="H151" t="s">
        <v>39</v>
      </c>
      <c r="J151" t="s">
        <v>153</v>
      </c>
      <c r="L151" t="s">
        <v>33</v>
      </c>
      <c r="N151" t="s">
        <v>620</v>
      </c>
      <c r="P151" t="s">
        <v>2095</v>
      </c>
      <c r="R151" t="s">
        <v>2508</v>
      </c>
      <c r="T151" t="s">
        <v>1575</v>
      </c>
    </row>
    <row r="152" spans="1:20">
      <c r="B152" t="s">
        <v>27</v>
      </c>
      <c r="D152" t="s">
        <v>19</v>
      </c>
      <c r="F152" t="s">
        <v>31</v>
      </c>
      <c r="H152" t="s">
        <v>153</v>
      </c>
      <c r="J152" t="s">
        <v>31</v>
      </c>
      <c r="L152" t="s">
        <v>620</v>
      </c>
      <c r="N152" t="s">
        <v>143</v>
      </c>
      <c r="P152" t="s">
        <v>1590</v>
      </c>
      <c r="R152" t="s">
        <v>1278</v>
      </c>
      <c r="T152" t="s">
        <v>179</v>
      </c>
    </row>
    <row r="154" spans="1:20" ht="20.25">
      <c r="A154" s="106" t="s">
        <v>867</v>
      </c>
      <c r="B154" t="s">
        <v>178</v>
      </c>
      <c r="D154" t="s">
        <v>9</v>
      </c>
      <c r="F154" t="s">
        <v>153</v>
      </c>
      <c r="H154" t="s">
        <v>644</v>
      </c>
      <c r="J154" t="s">
        <v>624</v>
      </c>
      <c r="L154" t="s">
        <v>23</v>
      </c>
      <c r="N154" t="s">
        <v>161</v>
      </c>
      <c r="P154" t="s">
        <v>11</v>
      </c>
      <c r="R154" t="s">
        <v>25</v>
      </c>
      <c r="T154" t="s">
        <v>1580</v>
      </c>
    </row>
    <row r="155" spans="1:20">
      <c r="B155" t="s">
        <v>27</v>
      </c>
      <c r="D155" t="s">
        <v>25</v>
      </c>
      <c r="F155" t="s">
        <v>29</v>
      </c>
      <c r="H155" t="s">
        <v>141</v>
      </c>
      <c r="J155" t="s">
        <v>1279</v>
      </c>
      <c r="L155" t="s">
        <v>596</v>
      </c>
      <c r="N155" t="s">
        <v>649</v>
      </c>
      <c r="P155" t="s">
        <v>645</v>
      </c>
      <c r="R155" t="s">
        <v>143</v>
      </c>
      <c r="T155" t="s">
        <v>665</v>
      </c>
    </row>
    <row r="156" spans="1:20">
      <c r="B156" t="s">
        <v>33</v>
      </c>
      <c r="D156" t="s">
        <v>31</v>
      </c>
      <c r="F156" t="s">
        <v>11</v>
      </c>
      <c r="H156" t="s">
        <v>33</v>
      </c>
      <c r="J156" t="s">
        <v>661</v>
      </c>
      <c r="L156" t="s">
        <v>1580</v>
      </c>
      <c r="N156" t="s">
        <v>1616</v>
      </c>
      <c r="P156" t="s">
        <v>153</v>
      </c>
      <c r="R156" t="s">
        <v>1587</v>
      </c>
      <c r="T156" t="s">
        <v>620</v>
      </c>
    </row>
    <row r="159" spans="1:20" ht="20.25">
      <c r="A159" s="106" t="s">
        <v>868</v>
      </c>
      <c r="B159" t="s">
        <v>17</v>
      </c>
      <c r="D159" t="s">
        <v>27</v>
      </c>
      <c r="F159" t="s">
        <v>161</v>
      </c>
      <c r="H159" t="s">
        <v>21</v>
      </c>
      <c r="J159" t="s">
        <v>182</v>
      </c>
      <c r="L159" t="s">
        <v>615</v>
      </c>
      <c r="N159" t="s">
        <v>154</v>
      </c>
      <c r="P159" t="s">
        <v>2077</v>
      </c>
      <c r="R159" t="s">
        <v>644</v>
      </c>
      <c r="T159" t="s">
        <v>615</v>
      </c>
    </row>
    <row r="160" spans="1:20">
      <c r="B160" t="s">
        <v>19</v>
      </c>
      <c r="D160" t="s">
        <v>142</v>
      </c>
      <c r="F160" t="s">
        <v>11</v>
      </c>
      <c r="H160" t="s">
        <v>644</v>
      </c>
      <c r="J160" t="s">
        <v>182</v>
      </c>
      <c r="L160" t="s">
        <v>1577</v>
      </c>
      <c r="N160" t="s">
        <v>620</v>
      </c>
      <c r="P160" t="s">
        <v>654</v>
      </c>
      <c r="R160" t="s">
        <v>1584</v>
      </c>
      <c r="T160" t="s">
        <v>1272</v>
      </c>
    </row>
    <row r="161" spans="1:20">
      <c r="B161" t="s">
        <v>27</v>
      </c>
      <c r="D161" t="s">
        <v>21</v>
      </c>
      <c r="F161" t="s">
        <v>152</v>
      </c>
      <c r="H161" t="s">
        <v>654</v>
      </c>
      <c r="J161" t="s">
        <v>182</v>
      </c>
      <c r="L161" t="s">
        <v>1277</v>
      </c>
      <c r="N161" t="s">
        <v>21</v>
      </c>
      <c r="P161" t="s">
        <v>2087</v>
      </c>
      <c r="R161" t="s">
        <v>1617</v>
      </c>
      <c r="T161" t="s">
        <v>2509</v>
      </c>
    </row>
    <row r="164" spans="1:20" ht="20.25">
      <c r="A164" s="106" t="s">
        <v>869</v>
      </c>
      <c r="B164" t="s">
        <v>182</v>
      </c>
      <c r="D164" t="s">
        <v>6</v>
      </c>
      <c r="F164" t="s">
        <v>29</v>
      </c>
      <c r="H164" t="s">
        <v>13</v>
      </c>
      <c r="J164" t="s">
        <v>182</v>
      </c>
      <c r="L164" t="s">
        <v>182</v>
      </c>
      <c r="N164" t="s">
        <v>182</v>
      </c>
      <c r="P164" t="s">
        <v>182</v>
      </c>
      <c r="R164" t="s">
        <v>182</v>
      </c>
      <c r="T164" t="s">
        <v>182</v>
      </c>
    </row>
    <row r="165" spans="1:20">
      <c r="B165" t="s">
        <v>182</v>
      </c>
      <c r="D165" t="s">
        <v>141</v>
      </c>
      <c r="F165" t="s">
        <v>152</v>
      </c>
      <c r="H165" t="s">
        <v>655</v>
      </c>
      <c r="J165" t="s">
        <v>182</v>
      </c>
      <c r="L165" t="s">
        <v>182</v>
      </c>
      <c r="N165" t="s">
        <v>182</v>
      </c>
      <c r="P165" t="s">
        <v>182</v>
      </c>
      <c r="R165" t="s">
        <v>182</v>
      </c>
      <c r="T165" t="s">
        <v>182</v>
      </c>
    </row>
    <row r="166" spans="1:20">
      <c r="B166" t="s">
        <v>182</v>
      </c>
      <c r="D166" t="s">
        <v>177</v>
      </c>
      <c r="F166" t="s">
        <v>15</v>
      </c>
      <c r="H166" t="s">
        <v>6</v>
      </c>
      <c r="J166" t="s">
        <v>182</v>
      </c>
      <c r="L166" t="s">
        <v>182</v>
      </c>
      <c r="N166" t="s">
        <v>182</v>
      </c>
      <c r="P166" t="s">
        <v>182</v>
      </c>
      <c r="R166" t="s">
        <v>182</v>
      </c>
      <c r="T166" t="s">
        <v>182</v>
      </c>
    </row>
    <row r="169" spans="1:20" ht="20.25">
      <c r="A169" s="106" t="s">
        <v>870</v>
      </c>
      <c r="B169" t="s">
        <v>27</v>
      </c>
      <c r="D169" t="s">
        <v>815</v>
      </c>
      <c r="F169" t="s">
        <v>815</v>
      </c>
      <c r="H169" t="s">
        <v>815</v>
      </c>
      <c r="J169" t="s">
        <v>815</v>
      </c>
      <c r="L169" t="s">
        <v>13</v>
      </c>
      <c r="N169" t="s">
        <v>815</v>
      </c>
      <c r="P169" t="s">
        <v>815</v>
      </c>
      <c r="R169" t="s">
        <v>1269</v>
      </c>
      <c r="T169" t="s">
        <v>815</v>
      </c>
    </row>
    <row r="170" spans="1:20">
      <c r="B170" t="s">
        <v>31</v>
      </c>
      <c r="D170" t="s">
        <v>815</v>
      </c>
      <c r="F170" t="s">
        <v>815</v>
      </c>
      <c r="H170" t="s">
        <v>815</v>
      </c>
      <c r="J170" t="s">
        <v>815</v>
      </c>
      <c r="L170" t="s">
        <v>637</v>
      </c>
      <c r="N170" t="s">
        <v>815</v>
      </c>
      <c r="P170" t="s">
        <v>815</v>
      </c>
      <c r="R170" t="s">
        <v>630</v>
      </c>
      <c r="T170" t="s">
        <v>815</v>
      </c>
    </row>
    <row r="171" spans="1:20">
      <c r="B171" t="s">
        <v>15</v>
      </c>
      <c r="D171" t="s">
        <v>815</v>
      </c>
      <c r="F171" t="s">
        <v>815</v>
      </c>
      <c r="H171" t="s">
        <v>815</v>
      </c>
      <c r="J171" t="s">
        <v>815</v>
      </c>
      <c r="L171" t="s">
        <v>616</v>
      </c>
      <c r="N171" t="s">
        <v>815</v>
      </c>
      <c r="P171" t="s">
        <v>815</v>
      </c>
      <c r="R171" t="s">
        <v>2507</v>
      </c>
      <c r="T171" t="s">
        <v>815</v>
      </c>
    </row>
    <row r="174" spans="1:20" ht="20.25">
      <c r="A174" s="106" t="s">
        <v>871</v>
      </c>
      <c r="B174" t="s">
        <v>4</v>
      </c>
      <c r="D174" t="s">
        <v>815</v>
      </c>
      <c r="F174" t="s">
        <v>815</v>
      </c>
      <c r="H174" t="s">
        <v>815</v>
      </c>
      <c r="J174" t="s">
        <v>815</v>
      </c>
      <c r="L174" t="s">
        <v>1272</v>
      </c>
      <c r="N174" t="s">
        <v>815</v>
      </c>
      <c r="P174" t="s">
        <v>815</v>
      </c>
      <c r="R174" t="s">
        <v>2625</v>
      </c>
      <c r="T174" t="s">
        <v>815</v>
      </c>
    </row>
    <row r="175" spans="1:20">
      <c r="B175" t="s">
        <v>11</v>
      </c>
      <c r="D175" t="s">
        <v>815</v>
      </c>
      <c r="F175" t="s">
        <v>815</v>
      </c>
      <c r="H175" t="s">
        <v>815</v>
      </c>
      <c r="J175" t="s">
        <v>815</v>
      </c>
      <c r="L175" t="s">
        <v>152</v>
      </c>
      <c r="N175" t="s">
        <v>815</v>
      </c>
      <c r="P175" t="s">
        <v>815</v>
      </c>
      <c r="R175" t="s">
        <v>2085</v>
      </c>
      <c r="T175" t="s">
        <v>815</v>
      </c>
    </row>
    <row r="176" spans="1:20">
      <c r="B176" t="s">
        <v>19</v>
      </c>
      <c r="D176" t="s">
        <v>815</v>
      </c>
      <c r="F176" t="s">
        <v>815</v>
      </c>
      <c r="H176" t="s">
        <v>815</v>
      </c>
      <c r="J176" t="s">
        <v>815</v>
      </c>
      <c r="L176" t="s">
        <v>661</v>
      </c>
      <c r="N176" t="s">
        <v>815</v>
      </c>
      <c r="P176" t="s">
        <v>815</v>
      </c>
      <c r="R176" t="s">
        <v>637</v>
      </c>
      <c r="T176" t="s">
        <v>815</v>
      </c>
    </row>
    <row r="179" spans="1:20" ht="20.25">
      <c r="A179" s="106" t="s">
        <v>872</v>
      </c>
      <c r="B179" t="s">
        <v>4</v>
      </c>
      <c r="D179" t="s">
        <v>6</v>
      </c>
      <c r="F179" t="s">
        <v>31</v>
      </c>
      <c r="H179" t="s">
        <v>152</v>
      </c>
      <c r="J179" t="s">
        <v>182</v>
      </c>
      <c r="L179" t="s">
        <v>182</v>
      </c>
      <c r="N179" t="s">
        <v>1285</v>
      </c>
      <c r="P179" t="s">
        <v>2083</v>
      </c>
      <c r="R179" t="s">
        <v>2513</v>
      </c>
      <c r="T179" t="s">
        <v>3168</v>
      </c>
    </row>
    <row r="180" spans="1:20">
      <c r="B180" t="s">
        <v>25</v>
      </c>
      <c r="D180" t="s">
        <v>39</v>
      </c>
      <c r="F180" t="s">
        <v>1</v>
      </c>
      <c r="H180" t="s">
        <v>13</v>
      </c>
      <c r="J180" t="s">
        <v>182</v>
      </c>
      <c r="L180" t="s">
        <v>182</v>
      </c>
      <c r="N180" t="s">
        <v>1580</v>
      </c>
      <c r="P180" t="s">
        <v>152</v>
      </c>
      <c r="R180" t="s">
        <v>25</v>
      </c>
      <c r="T180" t="s">
        <v>2515</v>
      </c>
    </row>
    <row r="181" spans="1:20">
      <c r="B181" t="s">
        <v>33</v>
      </c>
      <c r="D181" t="s">
        <v>37</v>
      </c>
      <c r="F181" t="s">
        <v>142</v>
      </c>
      <c r="H181" s="180" t="s">
        <v>629</v>
      </c>
      <c r="J181" t="s">
        <v>182</v>
      </c>
      <c r="L181" t="s">
        <v>182</v>
      </c>
      <c r="N181" t="s">
        <v>624</v>
      </c>
      <c r="P181" t="s">
        <v>661</v>
      </c>
      <c r="R181" t="s">
        <v>152</v>
      </c>
      <c r="T181" t="s">
        <v>2509</v>
      </c>
    </row>
    <row r="184" spans="1:20" ht="20.25">
      <c r="A184" s="106" t="s">
        <v>873</v>
      </c>
      <c r="B184" t="s">
        <v>17</v>
      </c>
      <c r="D184" t="s">
        <v>177</v>
      </c>
      <c r="F184" t="s">
        <v>11</v>
      </c>
      <c r="H184" t="s">
        <v>649</v>
      </c>
      <c r="J184" t="s">
        <v>665</v>
      </c>
      <c r="L184" t="s">
        <v>600</v>
      </c>
      <c r="N184" t="s">
        <v>629</v>
      </c>
      <c r="P184" t="s">
        <v>1617</v>
      </c>
      <c r="R184" t="s">
        <v>2085</v>
      </c>
      <c r="T184" t="s">
        <v>655</v>
      </c>
    </row>
    <row r="185" spans="1:20">
      <c r="B185" t="s">
        <v>178</v>
      </c>
      <c r="D185" t="s">
        <v>143</v>
      </c>
      <c r="F185" t="s">
        <v>9</v>
      </c>
      <c r="H185" t="s">
        <v>620</v>
      </c>
      <c r="J185" t="s">
        <v>645</v>
      </c>
      <c r="L185" t="s">
        <v>655</v>
      </c>
      <c r="N185" t="s">
        <v>654</v>
      </c>
      <c r="P185" t="s">
        <v>1614</v>
      </c>
      <c r="R185" t="s">
        <v>655</v>
      </c>
      <c r="T185" t="s">
        <v>661</v>
      </c>
    </row>
    <row r="186" spans="1:20">
      <c r="B186" t="s">
        <v>31</v>
      </c>
      <c r="D186" t="s">
        <v>21</v>
      </c>
      <c r="F186" t="s">
        <v>143</v>
      </c>
      <c r="H186" t="s">
        <v>27</v>
      </c>
      <c r="J186" t="s">
        <v>1268</v>
      </c>
      <c r="L186" t="s">
        <v>1281</v>
      </c>
      <c r="N186" t="s">
        <v>1276</v>
      </c>
      <c r="P186" t="s">
        <v>2074</v>
      </c>
      <c r="R186" t="s">
        <v>2519</v>
      </c>
      <c r="T186" t="s">
        <v>152</v>
      </c>
    </row>
    <row r="189" spans="1:20" ht="20.25">
      <c r="A189" s="106" t="s">
        <v>874</v>
      </c>
      <c r="B189" t="s">
        <v>178</v>
      </c>
      <c r="D189" t="s">
        <v>143</v>
      </c>
      <c r="F189" t="s">
        <v>154</v>
      </c>
      <c r="H189" t="s">
        <v>4</v>
      </c>
      <c r="J189" t="s">
        <v>182</v>
      </c>
      <c r="L189" t="s">
        <v>182</v>
      </c>
      <c r="N189" t="s">
        <v>1584</v>
      </c>
      <c r="P189" t="s">
        <v>2092</v>
      </c>
      <c r="R189" t="s">
        <v>2520</v>
      </c>
      <c r="T189" t="s">
        <v>161</v>
      </c>
    </row>
    <row r="190" spans="1:20">
      <c r="B190" t="s">
        <v>23</v>
      </c>
      <c r="D190" t="s">
        <v>177</v>
      </c>
      <c r="F190" t="s">
        <v>35</v>
      </c>
      <c r="H190" t="s">
        <v>655</v>
      </c>
      <c r="J190" t="s">
        <v>182</v>
      </c>
      <c r="L190" t="s">
        <v>182</v>
      </c>
      <c r="N190" t="s">
        <v>13</v>
      </c>
      <c r="P190" t="s">
        <v>1584</v>
      </c>
      <c r="R190" t="s">
        <v>613</v>
      </c>
      <c r="T190" t="s">
        <v>1584</v>
      </c>
    </row>
    <row r="191" spans="1:20">
      <c r="B191" t="s">
        <v>27</v>
      </c>
      <c r="D191" t="s">
        <v>144</v>
      </c>
      <c r="F191" t="s">
        <v>152</v>
      </c>
      <c r="H191" t="s">
        <v>155</v>
      </c>
      <c r="J191" t="s">
        <v>182</v>
      </c>
      <c r="L191" t="s">
        <v>182</v>
      </c>
      <c r="N191" t="s">
        <v>153</v>
      </c>
      <c r="P191" t="s">
        <v>616</v>
      </c>
      <c r="R191" t="s">
        <v>1286</v>
      </c>
      <c r="T191" t="s">
        <v>1580</v>
      </c>
    </row>
    <row r="194" spans="1:20" ht="20.25">
      <c r="A194" s="106" t="s">
        <v>875</v>
      </c>
      <c r="B194" t="s">
        <v>23</v>
      </c>
      <c r="D194" t="s">
        <v>143</v>
      </c>
      <c r="F194" t="s">
        <v>35</v>
      </c>
      <c r="H194" t="s">
        <v>1</v>
      </c>
      <c r="J194" t="s">
        <v>182</v>
      </c>
      <c r="L194" t="s">
        <v>182</v>
      </c>
      <c r="N194" t="s">
        <v>37</v>
      </c>
      <c r="P194" t="s">
        <v>1614</v>
      </c>
      <c r="R194" t="s">
        <v>631</v>
      </c>
      <c r="T194" t="s">
        <v>1593</v>
      </c>
    </row>
    <row r="195" spans="1:20">
      <c r="B195" t="s">
        <v>11</v>
      </c>
      <c r="D195" t="s">
        <v>35</v>
      </c>
      <c r="F195" t="s">
        <v>143</v>
      </c>
      <c r="H195" t="s">
        <v>654</v>
      </c>
      <c r="J195" t="s">
        <v>182</v>
      </c>
      <c r="L195" t="s">
        <v>182</v>
      </c>
      <c r="N195" t="s">
        <v>1614</v>
      </c>
      <c r="P195" t="s">
        <v>2092</v>
      </c>
      <c r="R195" t="s">
        <v>2523</v>
      </c>
      <c r="T195" t="s">
        <v>1614</v>
      </c>
    </row>
    <row r="196" spans="1:20">
      <c r="B196" t="s">
        <v>6</v>
      </c>
      <c r="D196" t="s">
        <v>177</v>
      </c>
      <c r="F196" t="s">
        <v>163</v>
      </c>
      <c r="H196" t="s">
        <v>649</v>
      </c>
      <c r="J196" t="s">
        <v>182</v>
      </c>
      <c r="L196" t="s">
        <v>182</v>
      </c>
      <c r="N196" t="s">
        <v>25</v>
      </c>
      <c r="P196" t="s">
        <v>1284</v>
      </c>
      <c r="R196" t="s">
        <v>1592</v>
      </c>
      <c r="T196" t="s">
        <v>2523</v>
      </c>
    </row>
    <row r="199" spans="1:20" ht="20.25">
      <c r="A199" s="106" t="s">
        <v>876</v>
      </c>
      <c r="B199" t="s">
        <v>178</v>
      </c>
      <c r="D199" t="s">
        <v>144</v>
      </c>
      <c r="F199" t="s">
        <v>21</v>
      </c>
      <c r="H199" t="s">
        <v>11</v>
      </c>
      <c r="J199" t="s">
        <v>1280</v>
      </c>
      <c r="L199" t="s">
        <v>1577</v>
      </c>
      <c r="N199" t="s">
        <v>182</v>
      </c>
      <c r="P199" t="s">
        <v>624</v>
      </c>
      <c r="R199" t="s">
        <v>2529</v>
      </c>
      <c r="T199" t="s">
        <v>2090</v>
      </c>
    </row>
    <row r="200" spans="1:20">
      <c r="B200" t="s">
        <v>33</v>
      </c>
      <c r="D200" t="s">
        <v>143</v>
      </c>
      <c r="F200" t="s">
        <v>152</v>
      </c>
      <c r="H200" t="s">
        <v>605</v>
      </c>
      <c r="J200" t="s">
        <v>661</v>
      </c>
      <c r="L200" t="s">
        <v>629</v>
      </c>
      <c r="N200" t="s">
        <v>182</v>
      </c>
      <c r="P200" t="s">
        <v>655</v>
      </c>
      <c r="R200" t="s">
        <v>2171</v>
      </c>
      <c r="T200" t="s">
        <v>37</v>
      </c>
    </row>
    <row r="201" spans="1:20">
      <c r="B201" t="s">
        <v>11</v>
      </c>
      <c r="D201" t="s">
        <v>21</v>
      </c>
      <c r="F201" t="s">
        <v>154</v>
      </c>
      <c r="H201" t="s">
        <v>161</v>
      </c>
      <c r="J201" t="s">
        <v>655</v>
      </c>
      <c r="L201" t="s">
        <v>661</v>
      </c>
      <c r="N201" t="s">
        <v>182</v>
      </c>
      <c r="P201" t="s">
        <v>2082</v>
      </c>
      <c r="R201" t="s">
        <v>1283</v>
      </c>
      <c r="T201" t="s">
        <v>2097</v>
      </c>
    </row>
    <row r="204" spans="1:20" ht="20.25">
      <c r="A204" s="106" t="s">
        <v>877</v>
      </c>
      <c r="B204" t="s">
        <v>1</v>
      </c>
      <c r="D204" t="s">
        <v>19</v>
      </c>
      <c r="F204" t="s">
        <v>163</v>
      </c>
      <c r="H204" t="s">
        <v>661</v>
      </c>
      <c r="J204" t="s">
        <v>4</v>
      </c>
      <c r="L204" t="s">
        <v>142</v>
      </c>
      <c r="N204" t="s">
        <v>1279</v>
      </c>
      <c r="P204" t="s">
        <v>37</v>
      </c>
      <c r="R204" t="s">
        <v>1592</v>
      </c>
      <c r="T204" t="s">
        <v>1582</v>
      </c>
    </row>
    <row r="205" spans="1:20">
      <c r="B205" t="s">
        <v>9</v>
      </c>
      <c r="D205" t="s">
        <v>21</v>
      </c>
      <c r="F205" t="s">
        <v>17</v>
      </c>
      <c r="H205" t="s">
        <v>630</v>
      </c>
      <c r="J205" t="s">
        <v>654</v>
      </c>
      <c r="L205" t="s">
        <v>21</v>
      </c>
      <c r="N205" t="s">
        <v>645</v>
      </c>
      <c r="P205" t="s">
        <v>141</v>
      </c>
      <c r="R205" t="s">
        <v>2074</v>
      </c>
      <c r="T205" t="s">
        <v>2080</v>
      </c>
    </row>
    <row r="206" spans="1:20">
      <c r="B206" t="s">
        <v>27</v>
      </c>
      <c r="D206" t="s">
        <v>39</v>
      </c>
      <c r="F206" t="s">
        <v>153</v>
      </c>
      <c r="H206" t="s">
        <v>31</v>
      </c>
      <c r="J206" t="s">
        <v>157</v>
      </c>
      <c r="L206" t="s">
        <v>154</v>
      </c>
      <c r="N206" t="s">
        <v>665</v>
      </c>
      <c r="P206" t="s">
        <v>2085</v>
      </c>
      <c r="R206" t="s">
        <v>1581</v>
      </c>
      <c r="T206" t="s">
        <v>1589</v>
      </c>
    </row>
    <row r="209" spans="1:20" ht="20.25">
      <c r="A209" s="106" t="s">
        <v>899</v>
      </c>
      <c r="B209" t="s">
        <v>182</v>
      </c>
      <c r="D209" t="s">
        <v>182</v>
      </c>
      <c r="F209" t="s">
        <v>33</v>
      </c>
      <c r="H209" t="s">
        <v>142</v>
      </c>
      <c r="J209" t="s">
        <v>182</v>
      </c>
      <c r="L209" t="s">
        <v>182</v>
      </c>
      <c r="N209" t="s">
        <v>182</v>
      </c>
      <c r="P209" t="s">
        <v>2083</v>
      </c>
      <c r="R209" t="s">
        <v>1592</v>
      </c>
      <c r="T209" t="s">
        <v>143</v>
      </c>
    </row>
    <row r="210" spans="1:20">
      <c r="B210" t="s">
        <v>182</v>
      </c>
      <c r="D210" t="s">
        <v>182</v>
      </c>
      <c r="F210" t="s">
        <v>9</v>
      </c>
      <c r="H210" t="s">
        <v>665</v>
      </c>
      <c r="J210" t="s">
        <v>182</v>
      </c>
      <c r="L210" t="s">
        <v>182</v>
      </c>
      <c r="N210" t="s">
        <v>182</v>
      </c>
      <c r="P210" t="s">
        <v>1581</v>
      </c>
      <c r="R210" t="s">
        <v>31</v>
      </c>
      <c r="T210" t="s">
        <v>665</v>
      </c>
    </row>
    <row r="211" spans="1:20">
      <c r="B211" t="s">
        <v>182</v>
      </c>
      <c r="D211" t="s">
        <v>182</v>
      </c>
      <c r="F211" t="s">
        <v>143</v>
      </c>
      <c r="H211" t="s">
        <v>613</v>
      </c>
      <c r="J211" t="s">
        <v>182</v>
      </c>
      <c r="L211" t="s">
        <v>182</v>
      </c>
      <c r="N211" t="s">
        <v>182</v>
      </c>
      <c r="P211" t="s">
        <v>1579</v>
      </c>
      <c r="R211" t="s">
        <v>1596</v>
      </c>
      <c r="T211" t="s">
        <v>37</v>
      </c>
    </row>
    <row r="214" spans="1:20" ht="20.25">
      <c r="A214" s="106" t="s">
        <v>878</v>
      </c>
      <c r="B214" t="s">
        <v>31</v>
      </c>
      <c r="D214" t="s">
        <v>31</v>
      </c>
      <c r="F214" t="s">
        <v>27</v>
      </c>
      <c r="H214" t="s">
        <v>27</v>
      </c>
      <c r="J214" t="s">
        <v>616</v>
      </c>
      <c r="L214" t="s">
        <v>31</v>
      </c>
      <c r="N214" t="s">
        <v>1269</v>
      </c>
      <c r="P214" t="s">
        <v>1269</v>
      </c>
      <c r="R214" t="s">
        <v>630</v>
      </c>
      <c r="T214" t="s">
        <v>2504</v>
      </c>
    </row>
    <row r="215" spans="1:20">
      <c r="B215" t="s">
        <v>27</v>
      </c>
      <c r="D215" t="s">
        <v>21</v>
      </c>
      <c r="F215" t="s">
        <v>23</v>
      </c>
      <c r="H215" t="s">
        <v>611</v>
      </c>
      <c r="J215" t="s">
        <v>655</v>
      </c>
      <c r="L215" t="s">
        <v>21</v>
      </c>
      <c r="N215" t="s">
        <v>644</v>
      </c>
      <c r="P215" t="s">
        <v>2086</v>
      </c>
      <c r="R215" t="s">
        <v>1269</v>
      </c>
      <c r="T215" t="s">
        <v>631</v>
      </c>
    </row>
    <row r="216" spans="1:20">
      <c r="B216" t="s">
        <v>11</v>
      </c>
      <c r="D216" t="s">
        <v>35</v>
      </c>
      <c r="F216" t="s">
        <v>1</v>
      </c>
      <c r="H216" t="s">
        <v>644</v>
      </c>
      <c r="J216" t="s">
        <v>33</v>
      </c>
      <c r="L216" t="s">
        <v>1580</v>
      </c>
      <c r="N216" t="s">
        <v>616</v>
      </c>
      <c r="P216" t="s">
        <v>1596</v>
      </c>
      <c r="R216" t="s">
        <v>2523</v>
      </c>
      <c r="T216" t="s">
        <v>1272</v>
      </c>
    </row>
    <row r="219" spans="1:20" ht="20.25">
      <c r="A219" s="106" t="s">
        <v>879</v>
      </c>
      <c r="B219" t="s">
        <v>6</v>
      </c>
      <c r="D219" t="s">
        <v>177</v>
      </c>
      <c r="F219" t="s">
        <v>9</v>
      </c>
      <c r="H219" t="s">
        <v>143</v>
      </c>
      <c r="J219" t="s">
        <v>4</v>
      </c>
      <c r="L219" t="s">
        <v>1270</v>
      </c>
      <c r="N219" t="s">
        <v>27</v>
      </c>
      <c r="P219" t="s">
        <v>2091</v>
      </c>
      <c r="R219" t="s">
        <v>1584</v>
      </c>
      <c r="T219" t="s">
        <v>2076</v>
      </c>
    </row>
    <row r="220" spans="1:20">
      <c r="B220" t="s">
        <v>23</v>
      </c>
      <c r="D220" t="s">
        <v>1</v>
      </c>
      <c r="F220" t="s">
        <v>33</v>
      </c>
      <c r="H220" t="s">
        <v>4</v>
      </c>
      <c r="J220" t="s">
        <v>649</v>
      </c>
      <c r="L220" t="s">
        <v>630</v>
      </c>
      <c r="N220" t="s">
        <v>654</v>
      </c>
      <c r="P220" t="s">
        <v>661</v>
      </c>
      <c r="R220" t="s">
        <v>2097</v>
      </c>
      <c r="T220" t="s">
        <v>600</v>
      </c>
    </row>
    <row r="221" spans="1:20">
      <c r="B221" t="s">
        <v>13</v>
      </c>
      <c r="D221" t="s">
        <v>13</v>
      </c>
      <c r="F221" t="s">
        <v>163</v>
      </c>
      <c r="H221" t="s">
        <v>25</v>
      </c>
      <c r="J221" t="s">
        <v>1285</v>
      </c>
      <c r="L221" t="s">
        <v>1285</v>
      </c>
      <c r="N221" t="s">
        <v>21</v>
      </c>
      <c r="P221" t="s">
        <v>2089</v>
      </c>
      <c r="R221" t="s">
        <v>2612</v>
      </c>
      <c r="T221" t="s">
        <v>142</v>
      </c>
    </row>
    <row r="223" spans="1:20">
      <c r="J223" s="190"/>
    </row>
    <row r="224" spans="1:20" ht="20.25">
      <c r="A224" s="106" t="s">
        <v>880</v>
      </c>
      <c r="B224" t="s">
        <v>1</v>
      </c>
      <c r="D224" t="s">
        <v>21</v>
      </c>
      <c r="F224" t="s">
        <v>153</v>
      </c>
      <c r="H224" s="79" t="s">
        <v>11</v>
      </c>
      <c r="I224" s="10"/>
      <c r="J224" t="s">
        <v>154</v>
      </c>
      <c r="L224" t="s">
        <v>665</v>
      </c>
      <c r="N224" t="s">
        <v>1272</v>
      </c>
      <c r="P224" t="s">
        <v>644</v>
      </c>
      <c r="R224" t="s">
        <v>2612</v>
      </c>
      <c r="T224" t="s">
        <v>2507</v>
      </c>
    </row>
    <row r="225" spans="2:20">
      <c r="B225" t="s">
        <v>27</v>
      </c>
      <c r="D225" t="s">
        <v>23</v>
      </c>
      <c r="F225" t="s">
        <v>11</v>
      </c>
      <c r="H225" s="79" t="s">
        <v>31</v>
      </c>
      <c r="I225" s="17"/>
      <c r="J225" t="s">
        <v>153</v>
      </c>
      <c r="L225" t="s">
        <v>39</v>
      </c>
      <c r="N225" t="s">
        <v>1285</v>
      </c>
      <c r="P225" t="s">
        <v>153</v>
      </c>
      <c r="R225" t="s">
        <v>2508</v>
      </c>
      <c r="T225" t="s">
        <v>615</v>
      </c>
    </row>
    <row r="226" spans="2:20">
      <c r="B226" t="s">
        <v>17</v>
      </c>
      <c r="D226" t="s">
        <v>33</v>
      </c>
      <c r="F226" t="s">
        <v>21</v>
      </c>
      <c r="H226" t="s">
        <v>21</v>
      </c>
      <c r="J226" t="s">
        <v>665</v>
      </c>
      <c r="L226" t="s">
        <v>154</v>
      </c>
      <c r="N226" t="s">
        <v>21</v>
      </c>
      <c r="P226" t="s">
        <v>154</v>
      </c>
      <c r="R226" t="s">
        <v>2519</v>
      </c>
      <c r="T226" t="s">
        <v>1591</v>
      </c>
    </row>
    <row r="232" spans="2:20" ht="15">
      <c r="B232" s="15" t="s">
        <v>3295</v>
      </c>
    </row>
    <row r="233" spans="2:20" ht="14.25">
      <c r="C233" s="33" t="s">
        <v>676</v>
      </c>
      <c r="D233" s="33" t="s">
        <v>677</v>
      </c>
      <c r="E233" s="33" t="s">
        <v>678</v>
      </c>
      <c r="F233" s="33" t="s">
        <v>40</v>
      </c>
    </row>
    <row r="234" spans="2:20">
      <c r="B234" s="3" t="s">
        <v>2086</v>
      </c>
      <c r="C234" s="184"/>
      <c r="D234" s="184"/>
      <c r="E234" s="184"/>
      <c r="F234" s="10">
        <f t="shared" ref="F234:F265" si="0">SUM(C234:E234)</f>
        <v>0</v>
      </c>
    </row>
    <row r="235" spans="2:20">
      <c r="B235" t="s">
        <v>1583</v>
      </c>
      <c r="C235" s="184"/>
      <c r="D235" s="184"/>
      <c r="E235" s="184"/>
      <c r="F235" s="10">
        <f t="shared" si="0"/>
        <v>0</v>
      </c>
    </row>
    <row r="236" spans="2:20">
      <c r="B236" s="180" t="s">
        <v>1281</v>
      </c>
      <c r="C236" s="184"/>
      <c r="D236" s="184"/>
      <c r="E236" s="184"/>
      <c r="F236" s="10">
        <f t="shared" si="0"/>
        <v>0</v>
      </c>
    </row>
    <row r="237" spans="2:20">
      <c r="B237" t="s">
        <v>155</v>
      </c>
      <c r="C237" s="184"/>
      <c r="D237" s="184"/>
      <c r="E237" s="184"/>
      <c r="F237" s="10">
        <f t="shared" si="0"/>
        <v>0</v>
      </c>
    </row>
    <row r="238" spans="2:20">
      <c r="B238" t="s">
        <v>1576</v>
      </c>
      <c r="C238" s="184"/>
      <c r="D238" s="184"/>
      <c r="E238" s="184"/>
      <c r="F238" s="10">
        <f t="shared" si="0"/>
        <v>0</v>
      </c>
    </row>
    <row r="239" spans="2:20">
      <c r="B239" t="s">
        <v>3147</v>
      </c>
      <c r="C239" s="150"/>
      <c r="D239" s="150"/>
      <c r="E239" s="150"/>
      <c r="F239" s="10">
        <f t="shared" si="0"/>
        <v>0</v>
      </c>
    </row>
    <row r="240" spans="2:20">
      <c r="B240" t="s">
        <v>2532</v>
      </c>
      <c r="C240" s="184"/>
      <c r="D240" s="184"/>
      <c r="E240" s="184"/>
      <c r="F240" s="10">
        <f t="shared" si="0"/>
        <v>0</v>
      </c>
    </row>
    <row r="241" spans="2:6">
      <c r="B241" s="180" t="s">
        <v>1276</v>
      </c>
      <c r="C241" s="184"/>
      <c r="D241" s="184"/>
      <c r="E241" s="184"/>
      <c r="F241" s="10">
        <f t="shared" si="0"/>
        <v>0</v>
      </c>
    </row>
    <row r="242" spans="2:6">
      <c r="B242" s="180" t="s">
        <v>1272</v>
      </c>
      <c r="C242" s="184"/>
      <c r="D242" s="184"/>
      <c r="E242" s="184"/>
      <c r="F242" s="10">
        <f t="shared" si="0"/>
        <v>0</v>
      </c>
    </row>
    <row r="243" spans="2:6">
      <c r="B243" s="3" t="s">
        <v>2075</v>
      </c>
      <c r="C243" s="184"/>
      <c r="D243" s="184"/>
      <c r="E243" s="184"/>
      <c r="F243" s="10">
        <f t="shared" si="0"/>
        <v>0</v>
      </c>
    </row>
    <row r="244" spans="2:6">
      <c r="B244" t="s">
        <v>1</v>
      </c>
      <c r="C244" s="184"/>
      <c r="D244" s="184"/>
      <c r="E244" s="184"/>
      <c r="F244" s="10">
        <f t="shared" si="0"/>
        <v>0</v>
      </c>
    </row>
    <row r="245" spans="2:6">
      <c r="B245" t="s">
        <v>1582</v>
      </c>
      <c r="C245" s="184"/>
      <c r="D245" s="184"/>
      <c r="E245" s="184"/>
      <c r="F245" s="10">
        <f t="shared" si="0"/>
        <v>0</v>
      </c>
    </row>
    <row r="246" spans="2:6">
      <c r="B246" s="58" t="s">
        <v>1589</v>
      </c>
      <c r="C246" s="184"/>
      <c r="D246" s="184"/>
      <c r="E246" s="184"/>
      <c r="F246" s="10">
        <f t="shared" si="0"/>
        <v>0</v>
      </c>
    </row>
    <row r="247" spans="2:6">
      <c r="B247" s="3" t="s">
        <v>2093</v>
      </c>
      <c r="C247" s="184"/>
      <c r="D247" s="184"/>
      <c r="E247" s="184"/>
      <c r="F247" s="10">
        <f t="shared" si="0"/>
        <v>0</v>
      </c>
    </row>
    <row r="248" spans="2:6">
      <c r="B248" t="s">
        <v>177</v>
      </c>
      <c r="C248" s="184"/>
      <c r="D248" s="184"/>
      <c r="E248" s="184"/>
      <c r="F248" s="10">
        <f t="shared" si="0"/>
        <v>0</v>
      </c>
    </row>
    <row r="249" spans="2:6">
      <c r="B249" t="s">
        <v>3148</v>
      </c>
      <c r="C249" s="150"/>
      <c r="D249" s="150"/>
      <c r="E249" s="150"/>
      <c r="F249" s="10">
        <f t="shared" si="0"/>
        <v>0</v>
      </c>
    </row>
    <row r="250" spans="2:6">
      <c r="B250" t="s">
        <v>636</v>
      </c>
      <c r="C250" s="184"/>
      <c r="D250" s="184"/>
      <c r="E250" s="184"/>
      <c r="F250" s="10">
        <f t="shared" si="0"/>
        <v>0</v>
      </c>
    </row>
    <row r="251" spans="2:6">
      <c r="B251" t="s">
        <v>2513</v>
      </c>
      <c r="C251" s="184"/>
      <c r="D251" s="184"/>
      <c r="E251" s="184"/>
      <c r="F251" s="10">
        <f t="shared" si="0"/>
        <v>0</v>
      </c>
    </row>
    <row r="252" spans="2:6">
      <c r="B252" s="3" t="s">
        <v>3149</v>
      </c>
      <c r="C252" s="150"/>
      <c r="D252" s="150"/>
      <c r="E252" s="150"/>
      <c r="F252" s="10">
        <f t="shared" si="0"/>
        <v>0</v>
      </c>
    </row>
    <row r="253" spans="2:6">
      <c r="B253" s="361" t="s">
        <v>1277</v>
      </c>
      <c r="C253" s="184"/>
      <c r="D253" s="184"/>
      <c r="E253" s="184"/>
      <c r="F253" s="10">
        <f t="shared" si="0"/>
        <v>0</v>
      </c>
    </row>
    <row r="254" spans="2:6">
      <c r="B254" s="361" t="s">
        <v>2625</v>
      </c>
      <c r="C254" s="184"/>
      <c r="D254" s="184"/>
      <c r="E254" s="184"/>
      <c r="F254" s="10">
        <f t="shared" si="0"/>
        <v>0</v>
      </c>
    </row>
    <row r="255" spans="2:6">
      <c r="B255" t="s">
        <v>637</v>
      </c>
      <c r="C255" s="184"/>
      <c r="D255" s="184"/>
      <c r="E255" s="184"/>
      <c r="F255" s="10">
        <f t="shared" si="0"/>
        <v>0</v>
      </c>
    </row>
    <row r="256" spans="2:6">
      <c r="B256" t="s">
        <v>2503</v>
      </c>
      <c r="C256" s="184"/>
      <c r="D256" s="184"/>
      <c r="E256" s="184"/>
      <c r="F256" s="10">
        <f t="shared" si="0"/>
        <v>0</v>
      </c>
    </row>
    <row r="257" spans="2:6">
      <c r="B257" t="s">
        <v>3150</v>
      </c>
      <c r="C257" s="150"/>
      <c r="D257" s="150"/>
      <c r="E257" s="150"/>
      <c r="F257" s="10">
        <f t="shared" si="0"/>
        <v>0</v>
      </c>
    </row>
    <row r="258" spans="2:6">
      <c r="B258" t="s">
        <v>4</v>
      </c>
      <c r="C258" s="184"/>
      <c r="D258" s="184"/>
      <c r="E258" s="184"/>
      <c r="F258" s="10">
        <f t="shared" si="0"/>
        <v>0</v>
      </c>
    </row>
    <row r="259" spans="2:6">
      <c r="B259" s="58" t="s">
        <v>1617</v>
      </c>
      <c r="C259" s="184"/>
      <c r="D259" s="184"/>
      <c r="E259" s="184"/>
      <c r="F259" s="10">
        <f t="shared" si="0"/>
        <v>0</v>
      </c>
    </row>
    <row r="260" spans="2:6">
      <c r="B260" t="s">
        <v>654</v>
      </c>
      <c r="C260" s="184"/>
      <c r="D260" s="184"/>
      <c r="E260" s="184"/>
      <c r="F260" s="10">
        <f t="shared" si="0"/>
        <v>0</v>
      </c>
    </row>
    <row r="261" spans="2:6">
      <c r="B261" t="s">
        <v>6</v>
      </c>
      <c r="C261" s="184"/>
      <c r="D261" s="184"/>
      <c r="E261" s="184"/>
      <c r="F261" s="10">
        <f t="shared" si="0"/>
        <v>0</v>
      </c>
    </row>
    <row r="262" spans="2:6">
      <c r="B262" t="s">
        <v>1579</v>
      </c>
      <c r="C262" s="184"/>
      <c r="D262" s="184"/>
      <c r="E262" s="184"/>
      <c r="F262" s="10">
        <f t="shared" si="0"/>
        <v>0</v>
      </c>
    </row>
    <row r="263" spans="2:6">
      <c r="B263" s="3" t="s">
        <v>2076</v>
      </c>
      <c r="C263" s="184"/>
      <c r="D263" s="184"/>
      <c r="E263" s="184"/>
      <c r="F263" s="10">
        <f t="shared" si="0"/>
        <v>0</v>
      </c>
    </row>
    <row r="264" spans="2:6">
      <c r="B264" t="s">
        <v>152</v>
      </c>
      <c r="C264" s="184"/>
      <c r="D264" s="184"/>
      <c r="E264" s="184"/>
      <c r="F264" s="10">
        <f t="shared" si="0"/>
        <v>0</v>
      </c>
    </row>
    <row r="265" spans="2:6">
      <c r="B265" s="58" t="s">
        <v>1590</v>
      </c>
      <c r="C265" s="184"/>
      <c r="D265" s="184"/>
      <c r="E265" s="184"/>
      <c r="F265" s="10">
        <f t="shared" si="0"/>
        <v>0</v>
      </c>
    </row>
    <row r="266" spans="2:6">
      <c r="B266" t="s">
        <v>3151</v>
      </c>
      <c r="C266" s="150"/>
      <c r="D266" s="150"/>
      <c r="E266" s="150"/>
      <c r="F266" s="10">
        <f t="shared" ref="F266:F297" si="1">SUM(C266:E266)</f>
        <v>0</v>
      </c>
    </row>
    <row r="267" spans="2:6">
      <c r="B267" s="3" t="s">
        <v>2079</v>
      </c>
      <c r="C267" s="184"/>
      <c r="D267" s="184"/>
      <c r="E267" s="184"/>
      <c r="F267" s="10">
        <f t="shared" si="1"/>
        <v>0</v>
      </c>
    </row>
    <row r="268" spans="2:6">
      <c r="B268" s="3" t="s">
        <v>2092</v>
      </c>
      <c r="C268" s="184"/>
      <c r="D268" s="184"/>
      <c r="E268" s="184"/>
      <c r="F268" s="10">
        <f t="shared" si="1"/>
        <v>0</v>
      </c>
    </row>
    <row r="269" spans="2:6">
      <c r="B269" t="s">
        <v>1577</v>
      </c>
      <c r="C269" s="184"/>
      <c r="D269" s="184"/>
      <c r="E269" s="184"/>
      <c r="F269" s="10">
        <f t="shared" si="1"/>
        <v>0</v>
      </c>
    </row>
    <row r="270" spans="2:6">
      <c r="B270" t="s">
        <v>178</v>
      </c>
      <c r="C270" s="184"/>
      <c r="D270" s="184"/>
      <c r="E270" s="184"/>
      <c r="F270" s="10">
        <f t="shared" si="1"/>
        <v>0</v>
      </c>
    </row>
    <row r="271" spans="2:6">
      <c r="B271" t="s">
        <v>9</v>
      </c>
      <c r="C271" s="184"/>
      <c r="D271" s="184"/>
      <c r="E271" s="184"/>
      <c r="F271" s="10">
        <f t="shared" si="1"/>
        <v>0</v>
      </c>
    </row>
    <row r="272" spans="2:6">
      <c r="B272" t="s">
        <v>3152</v>
      </c>
      <c r="C272" s="150"/>
      <c r="D272" s="150"/>
      <c r="E272" s="150"/>
      <c r="F272" s="10">
        <f t="shared" si="1"/>
        <v>0</v>
      </c>
    </row>
    <row r="273" spans="2:6">
      <c r="B273" t="s">
        <v>2516</v>
      </c>
      <c r="C273" s="184"/>
      <c r="D273" s="184"/>
      <c r="E273" s="184"/>
      <c r="F273" s="10">
        <f t="shared" si="1"/>
        <v>0</v>
      </c>
    </row>
    <row r="274" spans="2:6">
      <c r="B274" t="s">
        <v>1587</v>
      </c>
      <c r="C274" s="184"/>
      <c r="D274" s="184"/>
      <c r="E274" s="184"/>
      <c r="F274" s="10">
        <f t="shared" si="1"/>
        <v>0</v>
      </c>
    </row>
    <row r="275" spans="2:6">
      <c r="B275" t="s">
        <v>11</v>
      </c>
      <c r="C275" s="184"/>
      <c r="D275" s="184"/>
      <c r="E275" s="184"/>
      <c r="F275" s="10">
        <f t="shared" si="1"/>
        <v>0</v>
      </c>
    </row>
    <row r="276" spans="2:6">
      <c r="B276" s="3" t="s">
        <v>2077</v>
      </c>
      <c r="C276" s="184"/>
      <c r="D276" s="184"/>
      <c r="E276" s="184"/>
      <c r="F276" s="10">
        <f t="shared" si="1"/>
        <v>0</v>
      </c>
    </row>
    <row r="277" spans="2:6">
      <c r="B277" s="58" t="s">
        <v>1591</v>
      </c>
      <c r="C277" s="184"/>
      <c r="D277" s="184"/>
      <c r="E277" s="184"/>
      <c r="F277" s="10">
        <f t="shared" si="1"/>
        <v>0</v>
      </c>
    </row>
    <row r="278" spans="2:6">
      <c r="B278" s="180" t="s">
        <v>1279</v>
      </c>
      <c r="C278" s="184"/>
      <c r="D278" s="184"/>
      <c r="E278" s="184"/>
      <c r="F278" s="10">
        <f t="shared" si="1"/>
        <v>0</v>
      </c>
    </row>
    <row r="279" spans="2:6">
      <c r="B279" t="s">
        <v>596</v>
      </c>
      <c r="C279" s="184"/>
      <c r="D279" s="184"/>
      <c r="E279" s="184"/>
      <c r="F279" s="10">
        <f t="shared" si="1"/>
        <v>0</v>
      </c>
    </row>
    <row r="280" spans="2:6">
      <c r="B280" t="s">
        <v>1584</v>
      </c>
      <c r="C280" s="184"/>
      <c r="D280" s="184"/>
      <c r="E280" s="184"/>
      <c r="F280" s="10">
        <f t="shared" si="1"/>
        <v>0</v>
      </c>
    </row>
    <row r="281" spans="2:6">
      <c r="B281" t="s">
        <v>2512</v>
      </c>
      <c r="C281" s="184"/>
      <c r="D281" s="184"/>
      <c r="E281" s="184"/>
      <c r="F281" s="10">
        <f t="shared" si="1"/>
        <v>0</v>
      </c>
    </row>
    <row r="282" spans="2:6">
      <c r="B282" s="3" t="s">
        <v>2087</v>
      </c>
      <c r="C282" s="184"/>
      <c r="D282" s="184"/>
      <c r="E282" s="184"/>
      <c r="F282" s="10">
        <f t="shared" si="1"/>
        <v>0</v>
      </c>
    </row>
    <row r="283" spans="2:6">
      <c r="B283" t="s">
        <v>3153</v>
      </c>
      <c r="C283" s="150"/>
      <c r="D283" s="150"/>
      <c r="E283" s="150"/>
      <c r="F283" s="10">
        <f t="shared" si="1"/>
        <v>0</v>
      </c>
    </row>
    <row r="284" spans="2:6">
      <c r="B284" t="s">
        <v>649</v>
      </c>
      <c r="C284" s="184"/>
      <c r="D284" s="184"/>
      <c r="E284" s="184"/>
      <c r="F284" s="10">
        <f t="shared" si="1"/>
        <v>0</v>
      </c>
    </row>
    <row r="285" spans="2:6">
      <c r="B285" t="s">
        <v>13</v>
      </c>
      <c r="C285" s="184"/>
      <c r="D285" s="184"/>
      <c r="E285" s="184"/>
      <c r="F285" s="10">
        <f t="shared" si="1"/>
        <v>0</v>
      </c>
    </row>
    <row r="286" spans="2:6">
      <c r="B286" t="s">
        <v>601</v>
      </c>
      <c r="C286" s="184"/>
      <c r="D286" s="184"/>
      <c r="E286" s="184"/>
      <c r="F286" s="10">
        <f t="shared" si="1"/>
        <v>0</v>
      </c>
    </row>
    <row r="287" spans="2:6">
      <c r="B287" t="s">
        <v>163</v>
      </c>
      <c r="C287" s="184"/>
      <c r="D287" s="184"/>
      <c r="E287" s="184"/>
      <c r="F287" s="10">
        <f t="shared" si="1"/>
        <v>0</v>
      </c>
    </row>
    <row r="288" spans="2:6">
      <c r="B288" t="s">
        <v>3181</v>
      </c>
      <c r="C288" s="150"/>
      <c r="D288" s="150"/>
      <c r="E288" s="150"/>
      <c r="F288" s="10">
        <f t="shared" si="1"/>
        <v>0</v>
      </c>
    </row>
    <row r="289" spans="2:6">
      <c r="B289" t="s">
        <v>15</v>
      </c>
      <c r="C289" s="184"/>
      <c r="D289" s="184"/>
      <c r="E289" s="184"/>
      <c r="F289" s="10">
        <f t="shared" si="1"/>
        <v>0</v>
      </c>
    </row>
    <row r="290" spans="2:6">
      <c r="B290" t="s">
        <v>2521</v>
      </c>
      <c r="C290" s="184"/>
      <c r="D290" s="184"/>
      <c r="E290" s="184"/>
      <c r="F290" s="10">
        <f t="shared" si="1"/>
        <v>0</v>
      </c>
    </row>
    <row r="291" spans="2:6">
      <c r="B291" t="s">
        <v>3154</v>
      </c>
      <c r="C291" s="150"/>
      <c r="D291" s="150"/>
      <c r="E291" s="150"/>
      <c r="F291" s="10">
        <f t="shared" si="1"/>
        <v>0</v>
      </c>
    </row>
    <row r="292" spans="2:6">
      <c r="B292" s="3" t="s">
        <v>2094</v>
      </c>
      <c r="C292" s="184"/>
      <c r="D292" s="184"/>
      <c r="E292" s="184"/>
      <c r="F292" s="10">
        <f t="shared" si="1"/>
        <v>0</v>
      </c>
    </row>
    <row r="293" spans="2:6">
      <c r="B293" t="s">
        <v>3155</v>
      </c>
      <c r="C293" s="150"/>
      <c r="D293" s="150"/>
      <c r="E293" s="150"/>
      <c r="F293" s="10">
        <f t="shared" si="1"/>
        <v>0</v>
      </c>
    </row>
    <row r="294" spans="2:6">
      <c r="B294" t="s">
        <v>1580</v>
      </c>
      <c r="C294" s="184"/>
      <c r="D294" s="184"/>
      <c r="E294" s="184"/>
      <c r="F294" s="10">
        <f t="shared" si="1"/>
        <v>0</v>
      </c>
    </row>
    <row r="295" spans="2:6">
      <c r="B295" t="s">
        <v>17</v>
      </c>
      <c r="C295" s="184"/>
      <c r="D295" s="184"/>
      <c r="E295" s="184"/>
      <c r="F295" s="10">
        <f t="shared" si="1"/>
        <v>0</v>
      </c>
    </row>
    <row r="296" spans="2:6">
      <c r="B296" t="s">
        <v>3156</v>
      </c>
      <c r="C296" s="150"/>
      <c r="D296" s="150"/>
      <c r="E296" s="150"/>
      <c r="F296" s="10">
        <f t="shared" si="1"/>
        <v>0</v>
      </c>
    </row>
    <row r="297" spans="2:6">
      <c r="B297" t="s">
        <v>611</v>
      </c>
      <c r="C297" s="184"/>
      <c r="D297" s="184"/>
      <c r="E297" s="184"/>
      <c r="F297" s="10">
        <f t="shared" si="1"/>
        <v>0</v>
      </c>
    </row>
    <row r="298" spans="2:6">
      <c r="B298" t="s">
        <v>624</v>
      </c>
      <c r="C298" s="184"/>
      <c r="D298" s="184"/>
      <c r="E298" s="184"/>
      <c r="F298" s="10">
        <f t="shared" ref="F298:F329" si="2">SUM(C298:E298)</f>
        <v>0</v>
      </c>
    </row>
    <row r="299" spans="2:6">
      <c r="B299" t="s">
        <v>161</v>
      </c>
      <c r="C299" s="184"/>
      <c r="D299" s="184"/>
      <c r="E299" s="184"/>
      <c r="F299" s="10">
        <f t="shared" si="2"/>
        <v>0</v>
      </c>
    </row>
    <row r="300" spans="2:6">
      <c r="B300" s="3" t="s">
        <v>2081</v>
      </c>
      <c r="C300" s="184"/>
      <c r="D300" s="184"/>
      <c r="E300" s="184"/>
      <c r="F300" s="10">
        <f t="shared" si="2"/>
        <v>0</v>
      </c>
    </row>
    <row r="301" spans="2:6">
      <c r="B301" t="s">
        <v>3157</v>
      </c>
      <c r="C301" s="150"/>
      <c r="D301" s="150"/>
      <c r="E301" s="150"/>
      <c r="F301" s="10">
        <f t="shared" si="2"/>
        <v>0</v>
      </c>
    </row>
    <row r="302" spans="2:6">
      <c r="B302" t="s">
        <v>640</v>
      </c>
      <c r="C302" s="184"/>
      <c r="D302" s="184"/>
      <c r="E302" s="184"/>
      <c r="F302" s="10">
        <f t="shared" si="2"/>
        <v>0</v>
      </c>
    </row>
    <row r="303" spans="2:6">
      <c r="B303" t="s">
        <v>2515</v>
      </c>
      <c r="C303" s="184"/>
      <c r="D303" s="184"/>
      <c r="E303" s="184"/>
      <c r="F303" s="10">
        <f t="shared" si="2"/>
        <v>0</v>
      </c>
    </row>
    <row r="304" spans="2:6">
      <c r="B304" s="3" t="s">
        <v>2097</v>
      </c>
      <c r="C304" s="184"/>
      <c r="D304" s="184"/>
      <c r="E304" s="184"/>
      <c r="F304" s="10">
        <f t="shared" si="2"/>
        <v>0</v>
      </c>
    </row>
    <row r="305" spans="2:6">
      <c r="B305" s="3" t="s">
        <v>2084</v>
      </c>
      <c r="C305" s="184"/>
      <c r="D305" s="184"/>
      <c r="E305" s="184"/>
      <c r="F305" s="10">
        <f t="shared" si="2"/>
        <v>0</v>
      </c>
    </row>
    <row r="306" spans="2:6">
      <c r="B306" t="s">
        <v>19</v>
      </c>
      <c r="C306" s="184"/>
      <c r="D306" s="184"/>
      <c r="E306" s="184"/>
      <c r="F306" s="10">
        <f t="shared" si="2"/>
        <v>0</v>
      </c>
    </row>
    <row r="307" spans="2:6">
      <c r="B307" t="s">
        <v>1266</v>
      </c>
      <c r="C307" s="184"/>
      <c r="D307" s="184"/>
      <c r="E307" s="184"/>
      <c r="F307" s="10">
        <f t="shared" si="2"/>
        <v>0</v>
      </c>
    </row>
    <row r="308" spans="2:6">
      <c r="B308" s="180" t="s">
        <v>1268</v>
      </c>
      <c r="C308" s="184"/>
      <c r="D308" s="184"/>
      <c r="E308" s="184"/>
      <c r="F308" s="10">
        <f t="shared" si="2"/>
        <v>0</v>
      </c>
    </row>
    <row r="309" spans="2:6">
      <c r="B309" s="180" t="s">
        <v>2507</v>
      </c>
      <c r="C309" s="184"/>
      <c r="D309" s="184"/>
      <c r="E309" s="184"/>
      <c r="F309" s="10">
        <f t="shared" si="2"/>
        <v>0</v>
      </c>
    </row>
    <row r="310" spans="2:6">
      <c r="B310" t="s">
        <v>3158</v>
      </c>
      <c r="C310" s="150"/>
      <c r="D310" s="150"/>
      <c r="E310" s="150"/>
      <c r="F310" s="10">
        <f t="shared" si="2"/>
        <v>0</v>
      </c>
    </row>
    <row r="311" spans="2:6">
      <c r="B311" s="3" t="s">
        <v>2080</v>
      </c>
      <c r="C311" s="184"/>
      <c r="D311" s="184"/>
      <c r="E311" s="184"/>
      <c r="F311" s="10">
        <f t="shared" si="2"/>
        <v>0</v>
      </c>
    </row>
    <row r="312" spans="2:6">
      <c r="B312" s="3" t="s">
        <v>2527</v>
      </c>
      <c r="C312" s="184"/>
      <c r="D312" s="184"/>
      <c r="E312" s="184"/>
      <c r="F312" s="10">
        <f t="shared" si="2"/>
        <v>0</v>
      </c>
    </row>
    <row r="313" spans="2:6">
      <c r="B313" t="s">
        <v>3159</v>
      </c>
      <c r="C313" s="150"/>
      <c r="D313" s="150"/>
      <c r="E313" s="150"/>
      <c r="F313" s="10">
        <f t="shared" si="2"/>
        <v>0</v>
      </c>
    </row>
    <row r="314" spans="2:6">
      <c r="B314" s="3" t="s">
        <v>2529</v>
      </c>
      <c r="C314" s="184"/>
      <c r="D314" s="184"/>
      <c r="E314" s="184"/>
      <c r="F314" s="10">
        <f t="shared" si="2"/>
        <v>0</v>
      </c>
    </row>
    <row r="315" spans="2:6">
      <c r="B315" t="s">
        <v>665</v>
      </c>
      <c r="C315" s="184"/>
      <c r="D315" s="184"/>
      <c r="E315" s="184"/>
      <c r="F315" s="10">
        <f t="shared" si="2"/>
        <v>0</v>
      </c>
    </row>
    <row r="316" spans="2:6">
      <c r="B316" t="s">
        <v>2528</v>
      </c>
      <c r="C316" s="184"/>
      <c r="D316" s="184"/>
      <c r="E316" s="184"/>
      <c r="F316" s="10">
        <f t="shared" si="2"/>
        <v>0</v>
      </c>
    </row>
    <row r="317" spans="2:6">
      <c r="B317" s="58" t="s">
        <v>2171</v>
      </c>
      <c r="C317" s="184"/>
      <c r="D317" s="184"/>
      <c r="E317" s="184"/>
      <c r="F317" s="10">
        <f t="shared" si="2"/>
        <v>0</v>
      </c>
    </row>
    <row r="318" spans="2:6">
      <c r="B318" s="3" t="s">
        <v>3160</v>
      </c>
      <c r="C318" s="150"/>
      <c r="D318" s="150"/>
      <c r="E318" s="150"/>
      <c r="F318" s="10">
        <f t="shared" si="2"/>
        <v>0</v>
      </c>
    </row>
    <row r="319" spans="2:6">
      <c r="B319" s="58" t="s">
        <v>2511</v>
      </c>
      <c r="C319" s="184"/>
      <c r="D319" s="184"/>
      <c r="E319" s="184"/>
      <c r="F319" s="10">
        <f t="shared" si="2"/>
        <v>0</v>
      </c>
    </row>
    <row r="320" spans="2:6">
      <c r="B320" t="s">
        <v>661</v>
      </c>
      <c r="C320" s="184"/>
      <c r="D320" s="184"/>
      <c r="E320" s="184"/>
      <c r="F320" s="10">
        <f t="shared" si="2"/>
        <v>0</v>
      </c>
    </row>
    <row r="321" spans="2:6">
      <c r="B321" t="s">
        <v>21</v>
      </c>
      <c r="C321" s="184"/>
      <c r="D321" s="184"/>
      <c r="E321" s="184"/>
      <c r="F321" s="10">
        <f t="shared" si="2"/>
        <v>0</v>
      </c>
    </row>
    <row r="322" spans="2:6">
      <c r="B322" t="s">
        <v>141</v>
      </c>
      <c r="C322" s="184"/>
      <c r="D322" s="184"/>
      <c r="E322" s="184"/>
      <c r="F322" s="10">
        <f t="shared" si="2"/>
        <v>0</v>
      </c>
    </row>
    <row r="323" spans="2:6" s="150" customFormat="1">
      <c r="B323" s="58" t="s">
        <v>2073</v>
      </c>
      <c r="C323" s="184"/>
      <c r="D323" s="184"/>
      <c r="E323" s="184"/>
      <c r="F323" s="10">
        <f t="shared" si="2"/>
        <v>0</v>
      </c>
    </row>
    <row r="324" spans="2:6" s="150" customFormat="1">
      <c r="B324" s="58" t="s">
        <v>1592</v>
      </c>
      <c r="C324" s="184"/>
      <c r="D324" s="184"/>
      <c r="E324" s="184"/>
      <c r="F324" s="10">
        <f t="shared" si="2"/>
        <v>0</v>
      </c>
    </row>
    <row r="325" spans="2:6" s="150" customFormat="1">
      <c r="B325" t="s">
        <v>3161</v>
      </c>
      <c r="F325" s="10">
        <f t="shared" si="2"/>
        <v>0</v>
      </c>
    </row>
    <row r="326" spans="2:6" s="150" customFormat="1">
      <c r="B326" s="58" t="s">
        <v>2522</v>
      </c>
      <c r="C326" s="184"/>
      <c r="D326" s="184"/>
      <c r="E326" s="184"/>
      <c r="F326" s="10">
        <f t="shared" si="2"/>
        <v>0</v>
      </c>
    </row>
    <row r="327" spans="2:6" s="150" customFormat="1">
      <c r="B327" s="180" t="s">
        <v>1270</v>
      </c>
      <c r="C327" s="184"/>
      <c r="D327" s="184"/>
      <c r="E327" s="184"/>
      <c r="F327" s="10">
        <f t="shared" si="2"/>
        <v>0</v>
      </c>
    </row>
    <row r="328" spans="2:6" s="150" customFormat="1">
      <c r="B328" s="3" t="s">
        <v>2083</v>
      </c>
      <c r="C328" s="184"/>
      <c r="D328" s="184"/>
      <c r="E328" s="184"/>
      <c r="F328" s="10">
        <f t="shared" si="2"/>
        <v>0</v>
      </c>
    </row>
    <row r="329" spans="2:6" s="150" customFormat="1">
      <c r="B329" s="58" t="s">
        <v>1593</v>
      </c>
      <c r="C329" s="184"/>
      <c r="D329" s="184"/>
      <c r="E329" s="184"/>
      <c r="F329" s="10">
        <f t="shared" si="2"/>
        <v>0</v>
      </c>
    </row>
    <row r="330" spans="2:6" s="150" customFormat="1">
      <c r="B330" t="s">
        <v>3162</v>
      </c>
      <c r="F330" s="10">
        <f t="shared" ref="F330:F361" si="3">SUM(C330:E330)</f>
        <v>0</v>
      </c>
    </row>
    <row r="331" spans="2:6" s="150" customFormat="1">
      <c r="B331" t="s">
        <v>3163</v>
      </c>
      <c r="F331" s="10">
        <f t="shared" si="3"/>
        <v>0</v>
      </c>
    </row>
    <row r="332" spans="2:6" s="150" customFormat="1">
      <c r="B332" s="361" t="s">
        <v>1269</v>
      </c>
      <c r="C332" s="184"/>
      <c r="D332" s="184"/>
      <c r="E332" s="184"/>
      <c r="F332" s="10">
        <f t="shared" si="3"/>
        <v>0</v>
      </c>
    </row>
    <row r="333" spans="2:6" s="150" customFormat="1">
      <c r="B333" t="s">
        <v>629</v>
      </c>
      <c r="C333" s="184"/>
      <c r="D333" s="184"/>
      <c r="E333" s="184"/>
      <c r="F333" s="10">
        <f t="shared" si="3"/>
        <v>0</v>
      </c>
    </row>
    <row r="334" spans="2:6" s="150" customFormat="1">
      <c r="B334" s="3" t="s">
        <v>2082</v>
      </c>
      <c r="C334" s="184"/>
      <c r="D334" s="184"/>
      <c r="E334" s="184"/>
      <c r="F334" s="10">
        <f t="shared" si="3"/>
        <v>0</v>
      </c>
    </row>
    <row r="335" spans="2:6" s="150" customFormat="1">
      <c r="B335" s="3" t="s">
        <v>2089</v>
      </c>
      <c r="C335" s="184"/>
      <c r="D335" s="184"/>
      <c r="E335" s="184"/>
      <c r="F335" s="10">
        <f t="shared" si="3"/>
        <v>0</v>
      </c>
    </row>
    <row r="336" spans="2:6" s="150" customFormat="1">
      <c r="B336" t="s">
        <v>630</v>
      </c>
      <c r="C336" s="184"/>
      <c r="D336" s="184"/>
      <c r="E336" s="184"/>
      <c r="F336" s="10">
        <f t="shared" si="3"/>
        <v>0</v>
      </c>
    </row>
    <row r="337" spans="2:6" s="150" customFormat="1">
      <c r="B337" s="3" t="s">
        <v>3164</v>
      </c>
      <c r="F337" s="10">
        <f t="shared" si="3"/>
        <v>0</v>
      </c>
    </row>
    <row r="338" spans="2:6" s="150" customFormat="1">
      <c r="B338" t="s">
        <v>23</v>
      </c>
      <c r="C338" s="184"/>
      <c r="D338" s="184"/>
      <c r="E338" s="184"/>
      <c r="F338" s="10">
        <f t="shared" si="3"/>
        <v>0</v>
      </c>
    </row>
    <row r="339" spans="2:6" s="150" customFormat="1">
      <c r="B339" t="s">
        <v>25</v>
      </c>
      <c r="C339" s="184"/>
      <c r="D339" s="184"/>
      <c r="E339" s="184"/>
      <c r="F339" s="10">
        <f t="shared" si="3"/>
        <v>0</v>
      </c>
    </row>
    <row r="340" spans="2:6" s="150" customFormat="1">
      <c r="B340" t="s">
        <v>650</v>
      </c>
      <c r="C340" s="184"/>
      <c r="D340" s="184"/>
      <c r="E340" s="184"/>
      <c r="F340" s="10">
        <f t="shared" si="3"/>
        <v>0</v>
      </c>
    </row>
    <row r="341" spans="2:6" s="150" customFormat="1">
      <c r="B341" t="s">
        <v>2508</v>
      </c>
      <c r="C341" s="184"/>
      <c r="D341" s="184"/>
      <c r="E341" s="184"/>
      <c r="F341" s="10">
        <f t="shared" si="3"/>
        <v>0</v>
      </c>
    </row>
    <row r="342" spans="2:6" s="150" customFormat="1">
      <c r="B342" s="361" t="s">
        <v>1278</v>
      </c>
      <c r="C342" s="184"/>
      <c r="D342" s="184"/>
      <c r="E342" s="184"/>
      <c r="F342" s="10">
        <f t="shared" si="3"/>
        <v>0</v>
      </c>
    </row>
    <row r="343" spans="2:6" s="150" customFormat="1">
      <c r="B343" s="180" t="s">
        <v>1285</v>
      </c>
      <c r="C343" s="184"/>
      <c r="D343" s="184"/>
      <c r="E343" s="184"/>
      <c r="F343" s="10">
        <f t="shared" si="3"/>
        <v>0</v>
      </c>
    </row>
    <row r="344" spans="2:6" s="150" customFormat="1">
      <c r="B344" s="180" t="s">
        <v>1275</v>
      </c>
      <c r="C344" s="184"/>
      <c r="D344" s="184"/>
      <c r="E344" s="184"/>
      <c r="F344" s="10">
        <f t="shared" si="3"/>
        <v>0</v>
      </c>
    </row>
    <row r="345" spans="2:6" s="150" customFormat="1">
      <c r="B345" s="180" t="s">
        <v>1280</v>
      </c>
      <c r="C345" s="184"/>
      <c r="D345" s="184"/>
      <c r="E345" s="184"/>
      <c r="F345" s="10">
        <f t="shared" si="3"/>
        <v>0</v>
      </c>
    </row>
    <row r="346" spans="2:6" s="150" customFormat="1">
      <c r="B346" s="58" t="s">
        <v>1594</v>
      </c>
      <c r="C346" s="184"/>
      <c r="D346" s="184"/>
      <c r="E346" s="184"/>
      <c r="F346" s="10">
        <f t="shared" si="3"/>
        <v>0</v>
      </c>
    </row>
    <row r="347" spans="2:6" s="150" customFormat="1">
      <c r="B347" s="58" t="s">
        <v>2509</v>
      </c>
      <c r="C347" s="184"/>
      <c r="D347" s="184"/>
      <c r="E347" s="184"/>
      <c r="F347" s="10">
        <f t="shared" si="3"/>
        <v>0</v>
      </c>
    </row>
    <row r="348" spans="2:6" s="150" customFormat="1">
      <c r="B348" s="180" t="s">
        <v>1274</v>
      </c>
      <c r="C348" s="184"/>
      <c r="D348" s="184"/>
      <c r="E348" s="184"/>
      <c r="F348" s="10">
        <f t="shared" si="3"/>
        <v>0</v>
      </c>
    </row>
    <row r="349" spans="2:6" s="150" customFormat="1">
      <c r="B349" t="s">
        <v>3165</v>
      </c>
      <c r="F349" s="10">
        <f t="shared" si="3"/>
        <v>0</v>
      </c>
    </row>
    <row r="350" spans="2:6" s="150" customFormat="1">
      <c r="B350" t="s">
        <v>3166</v>
      </c>
      <c r="F350" s="10">
        <f t="shared" si="3"/>
        <v>0</v>
      </c>
    </row>
    <row r="351" spans="2:6" s="150" customFormat="1">
      <c r="B351" s="3" t="s">
        <v>2078</v>
      </c>
      <c r="C351" s="184"/>
      <c r="D351" s="184"/>
      <c r="E351" s="184"/>
      <c r="F351" s="10">
        <f t="shared" si="3"/>
        <v>0</v>
      </c>
    </row>
    <row r="352" spans="2:6" s="150" customFormat="1">
      <c r="B352" t="s">
        <v>613</v>
      </c>
      <c r="C352" s="184"/>
      <c r="D352" s="184"/>
      <c r="E352" s="184"/>
      <c r="F352" s="10">
        <f t="shared" si="3"/>
        <v>0</v>
      </c>
    </row>
    <row r="353" spans="2:6" s="150" customFormat="1">
      <c r="B353" t="s">
        <v>27</v>
      </c>
      <c r="C353" s="184"/>
      <c r="D353" s="184"/>
      <c r="E353" s="184"/>
      <c r="F353" s="10">
        <f t="shared" si="3"/>
        <v>0</v>
      </c>
    </row>
    <row r="354" spans="2:6" s="150" customFormat="1">
      <c r="B354" t="s">
        <v>644</v>
      </c>
      <c r="C354" s="184"/>
      <c r="D354" s="184"/>
      <c r="E354" s="184"/>
      <c r="F354" s="10">
        <f t="shared" si="3"/>
        <v>0</v>
      </c>
    </row>
    <row r="355" spans="2:6" s="150" customFormat="1">
      <c r="B355" t="s">
        <v>2504</v>
      </c>
      <c r="C355" s="184"/>
      <c r="D355" s="184"/>
      <c r="E355" s="184"/>
      <c r="F355" s="10">
        <f t="shared" si="3"/>
        <v>0</v>
      </c>
    </row>
    <row r="356" spans="2:6" s="150" customFormat="1">
      <c r="B356" t="s">
        <v>2530</v>
      </c>
      <c r="C356" s="184"/>
      <c r="D356" s="184"/>
      <c r="E356" s="184"/>
      <c r="F356" s="10">
        <f t="shared" si="3"/>
        <v>0</v>
      </c>
    </row>
    <row r="357" spans="2:6" s="150" customFormat="1">
      <c r="B357" t="s">
        <v>3167</v>
      </c>
      <c r="F357" s="10">
        <f t="shared" si="3"/>
        <v>0</v>
      </c>
    </row>
    <row r="358" spans="2:6" s="150" customFormat="1">
      <c r="B358" t="s">
        <v>3168</v>
      </c>
      <c r="F358" s="10">
        <f t="shared" si="3"/>
        <v>0</v>
      </c>
    </row>
    <row r="359" spans="2:6" s="150" customFormat="1">
      <c r="B359" t="s">
        <v>153</v>
      </c>
      <c r="C359" s="184"/>
      <c r="D359" s="184"/>
      <c r="E359" s="184"/>
      <c r="F359" s="10">
        <f t="shared" si="3"/>
        <v>0</v>
      </c>
    </row>
    <row r="360" spans="2:6" s="150" customFormat="1">
      <c r="B360" s="3" t="s">
        <v>2090</v>
      </c>
      <c r="C360" s="184"/>
      <c r="D360" s="184"/>
      <c r="E360" s="184"/>
      <c r="F360" s="10">
        <f t="shared" si="3"/>
        <v>0</v>
      </c>
    </row>
    <row r="361" spans="2:6" s="150" customFormat="1">
      <c r="B361" t="s">
        <v>631</v>
      </c>
      <c r="C361" s="184"/>
      <c r="D361" s="184"/>
      <c r="E361" s="184"/>
      <c r="F361" s="10">
        <f t="shared" si="3"/>
        <v>0</v>
      </c>
    </row>
    <row r="362" spans="2:6" s="150" customFormat="1">
      <c r="B362" t="s">
        <v>2519</v>
      </c>
      <c r="C362" s="184"/>
      <c r="D362" s="184"/>
      <c r="E362" s="184"/>
      <c r="F362" s="10">
        <f t="shared" ref="F362:F393" si="4">SUM(C362:E362)</f>
        <v>0</v>
      </c>
    </row>
    <row r="363" spans="2:6" s="150" customFormat="1">
      <c r="B363" t="s">
        <v>29</v>
      </c>
      <c r="C363" s="184"/>
      <c r="D363" s="184"/>
      <c r="E363" s="184"/>
      <c r="F363" s="10">
        <f t="shared" si="4"/>
        <v>0</v>
      </c>
    </row>
    <row r="364" spans="2:6" s="150" customFormat="1">
      <c r="B364" t="s">
        <v>142</v>
      </c>
      <c r="C364" s="184"/>
      <c r="D364" s="184"/>
      <c r="E364" s="184"/>
      <c r="F364" s="10">
        <f t="shared" si="4"/>
        <v>0</v>
      </c>
    </row>
    <row r="365" spans="2:6" s="150" customFormat="1">
      <c r="B365" t="s">
        <v>605</v>
      </c>
      <c r="C365" s="184"/>
      <c r="D365" s="184"/>
      <c r="E365" s="184"/>
      <c r="F365" s="10">
        <f t="shared" si="4"/>
        <v>0</v>
      </c>
    </row>
    <row r="366" spans="2:6" s="150" customFormat="1">
      <c r="B366" s="180" t="s">
        <v>1284</v>
      </c>
      <c r="C366" s="184"/>
      <c r="D366" s="184"/>
      <c r="E366" s="184"/>
      <c r="F366" s="10">
        <f t="shared" si="4"/>
        <v>0</v>
      </c>
    </row>
    <row r="367" spans="2:6" s="150" customFormat="1">
      <c r="B367" s="3" t="s">
        <v>2096</v>
      </c>
      <c r="C367" s="184"/>
      <c r="D367" s="184"/>
      <c r="E367" s="184"/>
      <c r="F367" s="10">
        <f t="shared" si="4"/>
        <v>0</v>
      </c>
    </row>
    <row r="368" spans="2:6" s="150" customFormat="1">
      <c r="B368" t="s">
        <v>645</v>
      </c>
      <c r="C368" s="184"/>
      <c r="D368" s="184"/>
      <c r="E368" s="184"/>
      <c r="F368" s="10">
        <f t="shared" si="4"/>
        <v>0</v>
      </c>
    </row>
    <row r="369" spans="2:6" s="150" customFormat="1">
      <c r="B369" t="s">
        <v>2520</v>
      </c>
      <c r="C369" s="184"/>
      <c r="D369" s="184"/>
      <c r="E369" s="184"/>
      <c r="F369" s="10">
        <f t="shared" si="4"/>
        <v>0</v>
      </c>
    </row>
    <row r="370" spans="2:6" s="150" customFormat="1">
      <c r="B370" t="s">
        <v>3169</v>
      </c>
      <c r="F370" s="10">
        <f t="shared" si="4"/>
        <v>0</v>
      </c>
    </row>
    <row r="371" spans="2:6" s="150" customFormat="1">
      <c r="B371" s="58" t="s">
        <v>1614</v>
      </c>
      <c r="C371" s="184"/>
      <c r="D371" s="184"/>
      <c r="E371" s="184"/>
      <c r="F371" s="10">
        <f t="shared" si="4"/>
        <v>0</v>
      </c>
    </row>
    <row r="372" spans="2:6" s="150" customFormat="1">
      <c r="B372" t="s">
        <v>616</v>
      </c>
      <c r="C372" s="184"/>
      <c r="D372" s="184"/>
      <c r="E372" s="184"/>
      <c r="F372" s="10">
        <f t="shared" si="4"/>
        <v>0</v>
      </c>
    </row>
    <row r="373" spans="2:6" s="150" customFormat="1">
      <c r="B373" t="s">
        <v>615</v>
      </c>
      <c r="C373" s="184"/>
      <c r="D373" s="184"/>
      <c r="E373" s="184"/>
      <c r="F373" s="10">
        <f t="shared" si="4"/>
        <v>0</v>
      </c>
    </row>
    <row r="374" spans="2:6" s="150" customFormat="1">
      <c r="B374" s="58" t="s">
        <v>1616</v>
      </c>
      <c r="C374" s="184"/>
      <c r="D374" s="184"/>
      <c r="E374" s="184"/>
      <c r="F374" s="10">
        <f t="shared" si="4"/>
        <v>0</v>
      </c>
    </row>
    <row r="375" spans="2:6" s="150" customFormat="1">
      <c r="B375" s="180" t="s">
        <v>1273</v>
      </c>
      <c r="C375" s="184"/>
      <c r="D375" s="184"/>
      <c r="E375" s="184"/>
      <c r="F375" s="10">
        <f t="shared" si="4"/>
        <v>0</v>
      </c>
    </row>
    <row r="376" spans="2:6" s="150" customFormat="1">
      <c r="B376" t="s">
        <v>157</v>
      </c>
      <c r="C376" s="184"/>
      <c r="D376" s="184"/>
      <c r="E376" s="184"/>
      <c r="F376" s="10">
        <f t="shared" si="4"/>
        <v>0</v>
      </c>
    </row>
    <row r="377" spans="2:6" s="150" customFormat="1">
      <c r="B377" s="58" t="s">
        <v>1666</v>
      </c>
      <c r="C377" s="184"/>
      <c r="D377" s="184"/>
      <c r="E377" s="184"/>
      <c r="F377" s="10">
        <f t="shared" si="4"/>
        <v>0</v>
      </c>
    </row>
    <row r="378" spans="2:6" s="150" customFormat="1">
      <c r="B378" s="3" t="s">
        <v>2085</v>
      </c>
      <c r="C378" s="184"/>
      <c r="D378" s="184"/>
      <c r="E378" s="184"/>
      <c r="F378" s="10">
        <f t="shared" si="4"/>
        <v>0</v>
      </c>
    </row>
    <row r="379" spans="2:6" s="150" customFormat="1">
      <c r="B379" t="s">
        <v>600</v>
      </c>
      <c r="C379" s="184"/>
      <c r="D379" s="184"/>
      <c r="E379" s="184"/>
      <c r="F379" s="10">
        <f t="shared" si="4"/>
        <v>0</v>
      </c>
    </row>
    <row r="380" spans="2:6" s="150" customFormat="1">
      <c r="B380" s="58" t="s">
        <v>1595</v>
      </c>
      <c r="C380" s="184"/>
      <c r="D380" s="184"/>
      <c r="E380" s="184"/>
      <c r="F380" s="10">
        <f t="shared" si="4"/>
        <v>0</v>
      </c>
    </row>
    <row r="381" spans="2:6" s="150" customFormat="1">
      <c r="B381" s="3" t="s">
        <v>2088</v>
      </c>
      <c r="C381" s="184"/>
      <c r="D381" s="184"/>
      <c r="E381" s="184"/>
      <c r="F381" s="10">
        <f t="shared" si="4"/>
        <v>0</v>
      </c>
    </row>
    <row r="382" spans="2:6" s="150" customFormat="1">
      <c r="B382" t="s">
        <v>1575</v>
      </c>
      <c r="C382" s="184"/>
      <c r="D382" s="184"/>
      <c r="E382" s="184"/>
      <c r="F382" s="10">
        <f t="shared" si="4"/>
        <v>0</v>
      </c>
    </row>
    <row r="383" spans="2:6" s="150" customFormat="1">
      <c r="B383" t="s">
        <v>2510</v>
      </c>
      <c r="C383" s="184"/>
      <c r="D383" s="184"/>
      <c r="E383" s="184"/>
      <c r="F383" s="10">
        <f t="shared" si="4"/>
        <v>0</v>
      </c>
    </row>
    <row r="384" spans="2:6" s="150" customFormat="1">
      <c r="B384" t="s">
        <v>2612</v>
      </c>
      <c r="C384" s="184"/>
      <c r="D384" s="184"/>
      <c r="E384" s="184"/>
      <c r="F384" s="10">
        <f t="shared" si="4"/>
        <v>0</v>
      </c>
    </row>
    <row r="385" spans="2:6" s="150" customFormat="1">
      <c r="B385" s="3" t="s">
        <v>2098</v>
      </c>
      <c r="C385" s="184"/>
      <c r="D385" s="184"/>
      <c r="E385" s="184"/>
      <c r="F385" s="10">
        <f t="shared" si="4"/>
        <v>0</v>
      </c>
    </row>
    <row r="386" spans="2:6" s="150" customFormat="1">
      <c r="B386" t="s">
        <v>3170</v>
      </c>
      <c r="F386" s="10">
        <f t="shared" si="4"/>
        <v>0</v>
      </c>
    </row>
    <row r="387" spans="2:6" s="150" customFormat="1">
      <c r="B387" t="s">
        <v>3171</v>
      </c>
      <c r="F387" s="10">
        <f t="shared" si="4"/>
        <v>0</v>
      </c>
    </row>
    <row r="388" spans="2:6" s="150" customFormat="1">
      <c r="B388" t="s">
        <v>31</v>
      </c>
      <c r="C388" s="184"/>
      <c r="D388" s="184"/>
      <c r="E388" s="184"/>
      <c r="F388" s="10">
        <f t="shared" si="4"/>
        <v>0</v>
      </c>
    </row>
    <row r="389" spans="2:6" s="150" customFormat="1">
      <c r="B389" t="s">
        <v>2514</v>
      </c>
      <c r="C389" s="184"/>
      <c r="D389" s="184"/>
      <c r="E389" s="184"/>
      <c r="F389" s="10">
        <f t="shared" si="4"/>
        <v>0</v>
      </c>
    </row>
    <row r="390" spans="2:6" s="150" customFormat="1">
      <c r="B390" t="s">
        <v>655</v>
      </c>
      <c r="C390" s="184"/>
      <c r="D390" s="184"/>
      <c r="E390" s="184"/>
      <c r="F390" s="10">
        <f t="shared" si="4"/>
        <v>0</v>
      </c>
    </row>
    <row r="391" spans="2:6" s="150" customFormat="1">
      <c r="B391" s="3" t="s">
        <v>2091</v>
      </c>
      <c r="C391" s="184"/>
      <c r="D391" s="184"/>
      <c r="E391" s="184"/>
      <c r="F391" s="10">
        <f t="shared" si="4"/>
        <v>0</v>
      </c>
    </row>
    <row r="392" spans="2:6" s="150" customFormat="1">
      <c r="B392" t="s">
        <v>622</v>
      </c>
      <c r="C392" s="184"/>
      <c r="D392" s="184"/>
      <c r="E392" s="184"/>
      <c r="F392" s="10">
        <f t="shared" si="4"/>
        <v>0</v>
      </c>
    </row>
    <row r="393" spans="2:6" s="150" customFormat="1">
      <c r="B393" t="s">
        <v>3172</v>
      </c>
      <c r="F393" s="10">
        <f t="shared" si="4"/>
        <v>0</v>
      </c>
    </row>
    <row r="394" spans="2:6" s="150" customFormat="1">
      <c r="B394" s="3" t="s">
        <v>3194</v>
      </c>
      <c r="F394" s="10">
        <f t="shared" ref="F394:F424" si="5">SUM(C394:E394)</f>
        <v>0</v>
      </c>
    </row>
    <row r="395" spans="2:6" s="150" customFormat="1">
      <c r="B395" t="s">
        <v>648</v>
      </c>
      <c r="C395" s="184"/>
      <c r="D395" s="184"/>
      <c r="E395" s="184"/>
      <c r="F395" s="10">
        <f t="shared" si="5"/>
        <v>0</v>
      </c>
    </row>
    <row r="396" spans="2:6" s="150" customFormat="1">
      <c r="B396" t="s">
        <v>33</v>
      </c>
      <c r="C396" s="184"/>
      <c r="D396" s="184"/>
      <c r="E396" s="184"/>
      <c r="F396" s="10">
        <f t="shared" si="5"/>
        <v>0</v>
      </c>
    </row>
    <row r="397" spans="2:6" s="150" customFormat="1">
      <c r="B397" s="180" t="s">
        <v>1294</v>
      </c>
      <c r="C397" s="184"/>
      <c r="D397" s="184"/>
      <c r="E397" s="184"/>
      <c r="F397" s="10">
        <f t="shared" si="5"/>
        <v>0</v>
      </c>
    </row>
    <row r="398" spans="2:6" s="150" customFormat="1">
      <c r="B398" t="s">
        <v>35</v>
      </c>
      <c r="C398" s="184"/>
      <c r="D398" s="184"/>
      <c r="E398" s="184"/>
      <c r="F398" s="10">
        <f t="shared" si="5"/>
        <v>0</v>
      </c>
    </row>
    <row r="399" spans="2:6" s="150" customFormat="1">
      <c r="B399" t="s">
        <v>37</v>
      </c>
      <c r="C399" s="184"/>
      <c r="D399" s="184"/>
      <c r="E399" s="184"/>
      <c r="F399" s="10">
        <f t="shared" si="5"/>
        <v>0</v>
      </c>
    </row>
    <row r="400" spans="2:6" s="150" customFormat="1">
      <c r="B400" t="s">
        <v>143</v>
      </c>
      <c r="C400" s="184"/>
      <c r="D400" s="184"/>
      <c r="E400" s="184"/>
      <c r="F400" s="10">
        <f t="shared" si="5"/>
        <v>0</v>
      </c>
    </row>
    <row r="401" spans="2:6" s="150" customFormat="1">
      <c r="B401" t="s">
        <v>180</v>
      </c>
      <c r="C401" s="184"/>
      <c r="D401" s="184"/>
      <c r="E401" s="184"/>
      <c r="F401" s="10">
        <f t="shared" si="5"/>
        <v>0</v>
      </c>
    </row>
    <row r="402" spans="2:6" s="150" customFormat="1">
      <c r="B402" t="s">
        <v>3173</v>
      </c>
      <c r="F402" s="10">
        <f t="shared" si="5"/>
        <v>0</v>
      </c>
    </row>
    <row r="403" spans="2:6" s="150" customFormat="1">
      <c r="B403" t="s">
        <v>2517</v>
      </c>
      <c r="C403" s="184"/>
      <c r="D403" s="184"/>
      <c r="E403" s="184"/>
      <c r="F403" s="10">
        <f t="shared" si="5"/>
        <v>0</v>
      </c>
    </row>
    <row r="404" spans="2:6" s="150" customFormat="1">
      <c r="B404" s="361" t="s">
        <v>1286</v>
      </c>
      <c r="C404" s="184"/>
      <c r="D404" s="184"/>
      <c r="E404" s="184"/>
      <c r="F404" s="10">
        <f t="shared" si="5"/>
        <v>0</v>
      </c>
    </row>
    <row r="405" spans="2:6" s="150" customFormat="1">
      <c r="B405" s="361" t="s">
        <v>2518</v>
      </c>
      <c r="C405" s="184"/>
      <c r="D405" s="184"/>
      <c r="E405" s="184"/>
      <c r="F405" s="10">
        <f t="shared" si="5"/>
        <v>0</v>
      </c>
    </row>
    <row r="406" spans="2:6" s="150" customFormat="1">
      <c r="B406" t="s">
        <v>3174</v>
      </c>
      <c r="F406" s="10">
        <f t="shared" si="5"/>
        <v>0</v>
      </c>
    </row>
    <row r="407" spans="2:6" s="150" customFormat="1">
      <c r="B407" s="361" t="s">
        <v>2523</v>
      </c>
      <c r="C407" s="184"/>
      <c r="D407" s="184"/>
      <c r="E407" s="184"/>
      <c r="F407" s="10">
        <f t="shared" si="5"/>
        <v>0</v>
      </c>
    </row>
    <row r="408" spans="2:6" s="150" customFormat="1">
      <c r="B408" t="s">
        <v>39</v>
      </c>
      <c r="C408" s="184"/>
      <c r="D408" s="184"/>
      <c r="E408" s="184"/>
      <c r="F408" s="10">
        <f t="shared" si="5"/>
        <v>0</v>
      </c>
    </row>
    <row r="409" spans="2:6" s="150" customFormat="1">
      <c r="B409" s="58" t="s">
        <v>1596</v>
      </c>
      <c r="C409" s="184"/>
      <c r="D409" s="184"/>
      <c r="E409" s="184"/>
      <c r="F409" s="10">
        <f t="shared" si="5"/>
        <v>0</v>
      </c>
    </row>
    <row r="410" spans="2:6" s="150" customFormat="1">
      <c r="B410" t="s">
        <v>179</v>
      </c>
      <c r="C410" s="184"/>
      <c r="D410" s="184"/>
      <c r="E410" s="184"/>
      <c r="F410" s="10">
        <f t="shared" si="5"/>
        <v>0</v>
      </c>
    </row>
    <row r="411" spans="2:6" s="150" customFormat="1">
      <c r="B411" t="s">
        <v>2506</v>
      </c>
      <c r="C411" s="184"/>
      <c r="D411" s="184"/>
      <c r="E411" s="184"/>
      <c r="F411" s="10">
        <f t="shared" si="5"/>
        <v>0</v>
      </c>
    </row>
    <row r="412" spans="2:6" s="150" customFormat="1">
      <c r="B412" s="3" t="s">
        <v>2095</v>
      </c>
      <c r="C412" s="184"/>
      <c r="D412" s="184"/>
      <c r="E412" s="184"/>
      <c r="F412" s="10">
        <f t="shared" si="5"/>
        <v>0</v>
      </c>
    </row>
    <row r="413" spans="2:6" s="150" customFormat="1">
      <c r="B413" t="s">
        <v>144</v>
      </c>
      <c r="C413" s="184"/>
      <c r="D413" s="184"/>
      <c r="E413" s="184"/>
      <c r="F413" s="10">
        <f t="shared" si="5"/>
        <v>0</v>
      </c>
    </row>
    <row r="414" spans="2:6" s="150" customFormat="1">
      <c r="B414" s="180" t="s">
        <v>1283</v>
      </c>
      <c r="C414" s="184"/>
      <c r="D414" s="184"/>
      <c r="E414" s="184"/>
      <c r="F414" s="10">
        <f t="shared" si="5"/>
        <v>0</v>
      </c>
    </row>
    <row r="415" spans="2:6" s="150" customFormat="1">
      <c r="B415" s="180" t="s">
        <v>2525</v>
      </c>
      <c r="C415" s="184"/>
      <c r="D415" s="184"/>
      <c r="E415" s="184"/>
      <c r="F415" s="10">
        <f t="shared" si="5"/>
        <v>0</v>
      </c>
    </row>
    <row r="416" spans="2:6" s="150" customFormat="1">
      <c r="B416" t="s">
        <v>154</v>
      </c>
      <c r="C416" s="184"/>
      <c r="D416" s="184"/>
      <c r="E416" s="184"/>
      <c r="F416" s="10">
        <f t="shared" si="5"/>
        <v>0</v>
      </c>
    </row>
    <row r="417" spans="2:6" s="150" customFormat="1">
      <c r="B417" t="s">
        <v>3175</v>
      </c>
      <c r="F417" s="10">
        <f t="shared" si="5"/>
        <v>0</v>
      </c>
    </row>
    <row r="418" spans="2:6" s="150" customFormat="1">
      <c r="B418" t="s">
        <v>2526</v>
      </c>
      <c r="C418" s="184"/>
      <c r="D418" s="184"/>
      <c r="E418" s="184"/>
      <c r="F418" s="10">
        <f t="shared" si="5"/>
        <v>0</v>
      </c>
    </row>
    <row r="419" spans="2:6" s="150" customFormat="1">
      <c r="B419" t="s">
        <v>2524</v>
      </c>
      <c r="C419" s="184"/>
      <c r="D419" s="184"/>
      <c r="E419" s="184"/>
      <c r="F419" s="10">
        <f t="shared" si="5"/>
        <v>0</v>
      </c>
    </row>
    <row r="420" spans="2:6" s="150" customFormat="1">
      <c r="B420" s="180" t="s">
        <v>1282</v>
      </c>
      <c r="C420" s="184"/>
      <c r="D420" s="184"/>
      <c r="E420" s="184"/>
      <c r="F420" s="10">
        <f t="shared" si="5"/>
        <v>0</v>
      </c>
    </row>
    <row r="421" spans="2:6" s="150" customFormat="1">
      <c r="B421" s="180" t="s">
        <v>2505</v>
      </c>
      <c r="F421" s="10">
        <f t="shared" si="5"/>
        <v>0</v>
      </c>
    </row>
    <row r="422" spans="2:6" s="150" customFormat="1">
      <c r="B422" t="s">
        <v>620</v>
      </c>
      <c r="F422" s="10">
        <f t="shared" si="5"/>
        <v>0</v>
      </c>
    </row>
    <row r="423" spans="2:6" s="150" customFormat="1">
      <c r="B423" s="58" t="s">
        <v>2074</v>
      </c>
      <c r="F423" s="10">
        <f t="shared" si="5"/>
        <v>0</v>
      </c>
    </row>
    <row r="424" spans="2:6" s="150" customFormat="1">
      <c r="B424" t="s">
        <v>1581</v>
      </c>
      <c r="F424" s="10">
        <f t="shared" si="5"/>
        <v>0</v>
      </c>
    </row>
    <row r="425" spans="2:6" s="150" customFormat="1">
      <c r="B425"/>
      <c r="F425" s="10"/>
    </row>
    <row r="426" spans="2:6" s="150" customFormat="1">
      <c r="B426"/>
      <c r="F426" s="10"/>
    </row>
    <row r="427" spans="2:6" s="150" customFormat="1">
      <c r="B427"/>
      <c r="F427" s="10"/>
    </row>
    <row r="428" spans="2:6" s="150" customFormat="1">
      <c r="B428"/>
      <c r="F428" s="10"/>
    </row>
    <row r="429" spans="2:6" s="150" customFormat="1"/>
    <row r="430" spans="2:6" s="150" customFormat="1">
      <c r="C430" s="10">
        <f>SUM(C234:C390)</f>
        <v>0</v>
      </c>
      <c r="D430" s="10">
        <f>SUM(D234:D390)</f>
        <v>0</v>
      </c>
      <c r="E430" s="10">
        <f>SUM(E234:E390)</f>
        <v>0</v>
      </c>
      <c r="F430" s="10">
        <f>SUM(F234:F390)</f>
        <v>0</v>
      </c>
    </row>
    <row r="518" spans="2:6">
      <c r="B518" s="109" t="s">
        <v>40</v>
      </c>
      <c r="C518" s="77">
        <f>SUM(C234:C517)</f>
        <v>0</v>
      </c>
      <c r="D518" s="77">
        <f>SUM(D234:D517)</f>
        <v>0</v>
      </c>
      <c r="E518" s="77">
        <f>SUM(E234:E517)</f>
        <v>0</v>
      </c>
      <c r="F518" s="77">
        <f>SUM(F234:F517)</f>
        <v>0</v>
      </c>
    </row>
    <row r="669" spans="9:10">
      <c r="I669" s="110" t="s">
        <v>40</v>
      </c>
      <c r="J669" s="187" t="s">
        <v>1414</v>
      </c>
    </row>
  </sheetData>
  <sortState xmlns:xlrd2="http://schemas.microsoft.com/office/spreadsheetml/2017/richdata2" ref="B234:F424">
    <sortCondition ref="B234:B424"/>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620"/>
  <sheetViews>
    <sheetView topLeftCell="A520" workbookViewId="0">
      <selection activeCell="V587" sqref="V587:AE594"/>
    </sheetView>
  </sheetViews>
  <sheetFormatPr defaultColWidth="8.85546875" defaultRowHeight="12.75"/>
  <cols>
    <col min="1" max="26" width="10.7109375" customWidth="1"/>
  </cols>
  <sheetData>
    <row r="1" spans="1:10">
      <c r="A1" s="159" t="s">
        <v>3095</v>
      </c>
    </row>
    <row r="2" spans="1:10" s="106" customFormat="1" ht="20.25">
      <c r="A2" s="116" t="s">
        <v>3588</v>
      </c>
      <c r="D2" s="115" t="s">
        <v>911</v>
      </c>
      <c r="E2" s="115" t="s">
        <v>929</v>
      </c>
      <c r="F2" s="115" t="s">
        <v>930</v>
      </c>
      <c r="G2" s="115"/>
      <c r="H2" s="115" t="s">
        <v>40</v>
      </c>
    </row>
    <row r="3" spans="1:10">
      <c r="D3" s="1"/>
      <c r="E3" s="1"/>
      <c r="F3" s="1"/>
      <c r="G3" s="1"/>
      <c r="H3" s="1"/>
      <c r="J3" t="s">
        <v>939</v>
      </c>
    </row>
    <row r="4" spans="1:10">
      <c r="A4" s="3" t="s">
        <v>2086</v>
      </c>
      <c r="D4" s="1"/>
      <c r="E4" s="1"/>
      <c r="F4" s="1"/>
      <c r="H4" s="1">
        <f t="shared" ref="H4:H35" si="0">SUM(D4:G4)</f>
        <v>0</v>
      </c>
    </row>
    <row r="5" spans="1:10">
      <c r="A5" t="s">
        <v>1583</v>
      </c>
      <c r="D5" s="1"/>
      <c r="E5" s="1"/>
      <c r="F5" s="1"/>
      <c r="G5" s="1"/>
      <c r="H5" s="1">
        <f t="shared" si="0"/>
        <v>0</v>
      </c>
    </row>
    <row r="6" spans="1:10">
      <c r="A6" s="180" t="s">
        <v>1281</v>
      </c>
      <c r="D6" s="1"/>
      <c r="E6" s="1"/>
      <c r="F6" s="1"/>
      <c r="G6" s="1"/>
      <c r="H6" s="1">
        <f t="shared" si="0"/>
        <v>0</v>
      </c>
    </row>
    <row r="7" spans="1:10">
      <c r="A7" t="s">
        <v>155</v>
      </c>
      <c r="D7" s="1"/>
      <c r="E7" s="1"/>
      <c r="H7" s="1">
        <f t="shared" si="0"/>
        <v>0</v>
      </c>
    </row>
    <row r="8" spans="1:10">
      <c r="A8" t="s">
        <v>1576</v>
      </c>
      <c r="D8" s="1"/>
      <c r="E8" s="1"/>
      <c r="F8" s="1"/>
      <c r="H8" s="1">
        <f t="shared" si="0"/>
        <v>0</v>
      </c>
    </row>
    <row r="9" spans="1:10">
      <c r="A9" t="s">
        <v>2532</v>
      </c>
      <c r="D9" s="1"/>
      <c r="E9" s="1"/>
      <c r="F9" s="1"/>
      <c r="H9" s="1">
        <f t="shared" si="0"/>
        <v>0</v>
      </c>
    </row>
    <row r="10" spans="1:10">
      <c r="A10" s="180" t="s">
        <v>1276</v>
      </c>
      <c r="D10" s="1"/>
      <c r="E10" s="1"/>
      <c r="F10" s="1"/>
      <c r="G10" s="1"/>
      <c r="H10" s="1">
        <f t="shared" si="0"/>
        <v>0</v>
      </c>
    </row>
    <row r="11" spans="1:10">
      <c r="A11" s="180" t="s">
        <v>1272</v>
      </c>
      <c r="D11" s="1"/>
      <c r="E11" s="1"/>
      <c r="F11" s="1"/>
      <c r="G11" s="1"/>
      <c r="H11" s="1">
        <f t="shared" si="0"/>
        <v>0</v>
      </c>
    </row>
    <row r="12" spans="1:10">
      <c r="A12" s="3" t="s">
        <v>2075</v>
      </c>
      <c r="D12" s="1"/>
      <c r="E12" s="1"/>
      <c r="F12" s="1"/>
      <c r="G12" s="1"/>
      <c r="H12" s="1">
        <f t="shared" si="0"/>
        <v>0</v>
      </c>
    </row>
    <row r="13" spans="1:10">
      <c r="A13" t="s">
        <v>1</v>
      </c>
      <c r="D13" s="1"/>
      <c r="E13" s="1"/>
      <c r="F13" s="1"/>
      <c r="G13" s="1"/>
      <c r="H13" s="1">
        <f t="shared" si="0"/>
        <v>0</v>
      </c>
    </row>
    <row r="14" spans="1:10">
      <c r="A14" t="s">
        <v>1582</v>
      </c>
      <c r="E14" s="1"/>
      <c r="H14" s="1">
        <f t="shared" si="0"/>
        <v>0</v>
      </c>
    </row>
    <row r="15" spans="1:10">
      <c r="A15" s="58" t="s">
        <v>1589</v>
      </c>
      <c r="D15" s="1"/>
      <c r="E15" s="1"/>
      <c r="F15" s="1"/>
      <c r="H15" s="1">
        <f t="shared" si="0"/>
        <v>0</v>
      </c>
    </row>
    <row r="16" spans="1:10">
      <c r="A16" s="3" t="s">
        <v>2093</v>
      </c>
      <c r="D16" s="1"/>
      <c r="E16" s="1"/>
      <c r="F16" s="1"/>
      <c r="H16" s="1">
        <f t="shared" si="0"/>
        <v>0</v>
      </c>
    </row>
    <row r="17" spans="1:8">
      <c r="A17" t="s">
        <v>177</v>
      </c>
      <c r="D17" s="1"/>
      <c r="E17" s="1"/>
      <c r="F17" s="1"/>
      <c r="H17" s="1">
        <f t="shared" si="0"/>
        <v>0</v>
      </c>
    </row>
    <row r="18" spans="1:8">
      <c r="A18" t="s">
        <v>636</v>
      </c>
      <c r="D18" s="1"/>
      <c r="E18" s="1"/>
      <c r="F18" s="1"/>
      <c r="H18" s="1">
        <f t="shared" si="0"/>
        <v>0</v>
      </c>
    </row>
    <row r="19" spans="1:8">
      <c r="A19" t="s">
        <v>2513</v>
      </c>
      <c r="D19" s="1"/>
      <c r="E19" s="1"/>
      <c r="F19" s="1"/>
      <c r="G19" s="1"/>
      <c r="H19" s="1">
        <f t="shared" si="0"/>
        <v>0</v>
      </c>
    </row>
    <row r="20" spans="1:8">
      <c r="A20" s="361" t="s">
        <v>1277</v>
      </c>
      <c r="D20" s="1"/>
      <c r="E20" s="1"/>
      <c r="F20" s="1"/>
      <c r="G20" s="1"/>
      <c r="H20" s="1">
        <f t="shared" si="0"/>
        <v>0</v>
      </c>
    </row>
    <row r="21" spans="1:8">
      <c r="A21" s="361" t="s">
        <v>2625</v>
      </c>
      <c r="D21" s="1"/>
      <c r="E21" s="1"/>
      <c r="F21" s="1"/>
      <c r="G21" s="1"/>
      <c r="H21" s="1">
        <f t="shared" si="0"/>
        <v>0</v>
      </c>
    </row>
    <row r="22" spans="1:8">
      <c r="A22" t="s">
        <v>637</v>
      </c>
      <c r="D22" s="1"/>
      <c r="E22" s="1"/>
      <c r="F22" s="1"/>
      <c r="G22" s="1"/>
      <c r="H22" s="1">
        <f t="shared" si="0"/>
        <v>0</v>
      </c>
    </row>
    <row r="23" spans="1:8">
      <c r="A23" t="s">
        <v>2503</v>
      </c>
      <c r="D23" s="1"/>
      <c r="E23" s="1"/>
      <c r="F23" s="1"/>
      <c r="G23" s="1"/>
      <c r="H23" s="1">
        <f t="shared" si="0"/>
        <v>0</v>
      </c>
    </row>
    <row r="24" spans="1:8">
      <c r="A24" t="s">
        <v>4</v>
      </c>
      <c r="D24" s="1"/>
      <c r="E24" s="1"/>
      <c r="F24" s="1"/>
      <c r="H24" s="1">
        <f t="shared" si="0"/>
        <v>0</v>
      </c>
    </row>
    <row r="25" spans="1:8">
      <c r="A25" s="58" t="s">
        <v>1617</v>
      </c>
      <c r="D25" s="1"/>
      <c r="E25" s="1"/>
      <c r="F25" s="1"/>
      <c r="H25" s="1">
        <f t="shared" si="0"/>
        <v>0</v>
      </c>
    </row>
    <row r="26" spans="1:8">
      <c r="A26" t="s">
        <v>654</v>
      </c>
      <c r="D26" s="1"/>
      <c r="E26" s="1"/>
      <c r="H26" s="1">
        <f t="shared" si="0"/>
        <v>0</v>
      </c>
    </row>
    <row r="27" spans="1:8">
      <c r="A27" t="s">
        <v>6</v>
      </c>
      <c r="D27" s="1"/>
      <c r="E27" s="1"/>
      <c r="F27" s="1"/>
      <c r="G27" s="1"/>
      <c r="H27" s="1">
        <f t="shared" si="0"/>
        <v>0</v>
      </c>
    </row>
    <row r="28" spans="1:8">
      <c r="A28" t="s">
        <v>1579</v>
      </c>
      <c r="D28" s="1"/>
      <c r="E28" s="1"/>
      <c r="H28" s="1">
        <f t="shared" si="0"/>
        <v>0</v>
      </c>
    </row>
    <row r="29" spans="1:8">
      <c r="A29" s="3" t="s">
        <v>2076</v>
      </c>
      <c r="D29" s="1"/>
      <c r="E29" s="1"/>
      <c r="F29" s="1"/>
      <c r="G29" s="1"/>
      <c r="H29" s="1">
        <f t="shared" si="0"/>
        <v>0</v>
      </c>
    </row>
    <row r="30" spans="1:8">
      <c r="A30" t="s">
        <v>152</v>
      </c>
      <c r="D30" s="1"/>
      <c r="E30" s="1"/>
      <c r="F30" s="1"/>
      <c r="G30" s="1"/>
      <c r="H30" s="1">
        <f t="shared" si="0"/>
        <v>0</v>
      </c>
    </row>
    <row r="31" spans="1:8">
      <c r="A31" s="58" t="s">
        <v>1590</v>
      </c>
      <c r="D31" s="1"/>
      <c r="E31" s="1"/>
      <c r="F31" s="1"/>
      <c r="H31" s="1">
        <f t="shared" si="0"/>
        <v>0</v>
      </c>
    </row>
    <row r="32" spans="1:8">
      <c r="A32" s="3" t="s">
        <v>2079</v>
      </c>
      <c r="D32" s="1"/>
      <c r="E32" s="1"/>
      <c r="F32" s="1"/>
      <c r="G32" s="1"/>
      <c r="H32" s="1">
        <f t="shared" si="0"/>
        <v>0</v>
      </c>
    </row>
    <row r="33" spans="1:8">
      <c r="A33" s="3" t="s">
        <v>2092</v>
      </c>
      <c r="E33" s="1"/>
      <c r="F33" s="1"/>
      <c r="H33" s="1">
        <f t="shared" si="0"/>
        <v>0</v>
      </c>
    </row>
    <row r="34" spans="1:8">
      <c r="A34" t="s">
        <v>1577</v>
      </c>
      <c r="D34" s="1"/>
      <c r="E34" s="1"/>
      <c r="F34" s="1"/>
      <c r="H34" s="1">
        <f t="shared" si="0"/>
        <v>0</v>
      </c>
    </row>
    <row r="35" spans="1:8">
      <c r="A35" t="s">
        <v>178</v>
      </c>
      <c r="D35" s="1"/>
      <c r="E35" s="1"/>
      <c r="F35" s="1"/>
      <c r="G35" s="1"/>
      <c r="H35" s="1">
        <f t="shared" si="0"/>
        <v>0</v>
      </c>
    </row>
    <row r="36" spans="1:8">
      <c r="A36" t="s">
        <v>9</v>
      </c>
      <c r="D36" s="1"/>
      <c r="E36" s="1"/>
      <c r="F36" s="1"/>
      <c r="G36" s="1"/>
      <c r="H36" s="1">
        <f t="shared" ref="H36:H67" si="1">SUM(D36:G36)</f>
        <v>0</v>
      </c>
    </row>
    <row r="37" spans="1:8">
      <c r="A37" t="s">
        <v>2516</v>
      </c>
      <c r="D37" s="1"/>
      <c r="E37" s="1"/>
      <c r="F37" s="1"/>
      <c r="G37" s="1"/>
      <c r="H37" s="1">
        <f t="shared" si="1"/>
        <v>0</v>
      </c>
    </row>
    <row r="38" spans="1:8">
      <c r="A38" t="s">
        <v>1587</v>
      </c>
      <c r="D38" s="1"/>
      <c r="E38" s="1"/>
      <c r="H38" s="1">
        <f t="shared" si="1"/>
        <v>0</v>
      </c>
    </row>
    <row r="39" spans="1:8">
      <c r="A39" t="s">
        <v>11</v>
      </c>
      <c r="D39" s="1"/>
      <c r="E39" s="1"/>
      <c r="F39" s="1"/>
      <c r="G39" s="1"/>
      <c r="H39" s="1">
        <f t="shared" si="1"/>
        <v>0</v>
      </c>
    </row>
    <row r="40" spans="1:8">
      <c r="A40" s="3" t="s">
        <v>2077</v>
      </c>
      <c r="D40" s="1"/>
      <c r="E40" s="1"/>
      <c r="F40" s="1"/>
      <c r="G40" s="1"/>
      <c r="H40" s="1">
        <f t="shared" si="1"/>
        <v>0</v>
      </c>
    </row>
    <row r="41" spans="1:8">
      <c r="A41" s="58" t="s">
        <v>1591</v>
      </c>
      <c r="D41" s="1"/>
      <c r="E41" s="1"/>
      <c r="F41" s="1"/>
      <c r="G41" s="1"/>
      <c r="H41" s="1">
        <f t="shared" si="1"/>
        <v>0</v>
      </c>
    </row>
    <row r="42" spans="1:8">
      <c r="A42" s="180" t="s">
        <v>1279</v>
      </c>
      <c r="D42" s="1"/>
      <c r="E42" s="1"/>
      <c r="F42" s="1"/>
      <c r="H42" s="1">
        <f t="shared" si="1"/>
        <v>0</v>
      </c>
    </row>
    <row r="43" spans="1:8">
      <c r="A43" t="s">
        <v>596</v>
      </c>
      <c r="D43" s="1"/>
      <c r="E43" s="1"/>
      <c r="F43" s="1"/>
      <c r="G43" s="1"/>
      <c r="H43" s="1">
        <f t="shared" si="1"/>
        <v>0</v>
      </c>
    </row>
    <row r="44" spans="1:8">
      <c r="A44" t="s">
        <v>1584</v>
      </c>
      <c r="D44" s="1"/>
      <c r="E44" s="1"/>
      <c r="H44" s="1">
        <f t="shared" si="1"/>
        <v>0</v>
      </c>
    </row>
    <row r="45" spans="1:8">
      <c r="A45" t="s">
        <v>2512</v>
      </c>
      <c r="D45" s="1"/>
      <c r="E45" s="1"/>
      <c r="F45" s="1"/>
      <c r="G45" s="1"/>
      <c r="H45" s="1">
        <f t="shared" si="1"/>
        <v>0</v>
      </c>
    </row>
    <row r="46" spans="1:8">
      <c r="A46" s="3" t="s">
        <v>2087</v>
      </c>
      <c r="E46" s="1"/>
      <c r="F46" s="1"/>
      <c r="H46" s="1">
        <f t="shared" si="1"/>
        <v>0</v>
      </c>
    </row>
    <row r="47" spans="1:8">
      <c r="A47" t="s">
        <v>649</v>
      </c>
      <c r="D47" s="1"/>
      <c r="E47" s="1"/>
      <c r="H47" s="1">
        <f t="shared" si="1"/>
        <v>0</v>
      </c>
    </row>
    <row r="48" spans="1:8">
      <c r="A48" t="s">
        <v>13</v>
      </c>
      <c r="D48" s="1"/>
      <c r="E48" s="1"/>
      <c r="F48" s="1"/>
      <c r="G48" s="1"/>
      <c r="H48" s="1">
        <f t="shared" si="1"/>
        <v>0</v>
      </c>
    </row>
    <row r="49" spans="1:8">
      <c r="A49" t="s">
        <v>601</v>
      </c>
      <c r="D49" s="1"/>
      <c r="E49" s="1"/>
      <c r="F49" s="1"/>
      <c r="G49" s="1"/>
      <c r="H49" s="1">
        <f t="shared" si="1"/>
        <v>0</v>
      </c>
    </row>
    <row r="50" spans="1:8">
      <c r="A50" t="s">
        <v>163</v>
      </c>
      <c r="D50" s="1"/>
      <c r="E50" s="1"/>
      <c r="F50" s="1"/>
      <c r="G50" s="1"/>
      <c r="H50" s="1">
        <f t="shared" si="1"/>
        <v>0</v>
      </c>
    </row>
    <row r="51" spans="1:8">
      <c r="A51" t="s">
        <v>15</v>
      </c>
      <c r="D51" s="1"/>
      <c r="E51" s="1"/>
      <c r="F51" s="1"/>
      <c r="H51" s="1">
        <f t="shared" si="1"/>
        <v>0</v>
      </c>
    </row>
    <row r="52" spans="1:8">
      <c r="A52" t="s">
        <v>2521</v>
      </c>
      <c r="D52" s="1"/>
      <c r="E52" s="1"/>
      <c r="F52" s="1"/>
      <c r="G52" s="1"/>
      <c r="H52" s="1">
        <f t="shared" si="1"/>
        <v>0</v>
      </c>
    </row>
    <row r="53" spans="1:8">
      <c r="A53" s="3" t="s">
        <v>2094</v>
      </c>
      <c r="D53" s="1"/>
      <c r="E53" s="1"/>
      <c r="F53" s="1"/>
      <c r="G53" s="1"/>
      <c r="H53" s="1">
        <f t="shared" si="1"/>
        <v>0</v>
      </c>
    </row>
    <row r="54" spans="1:8">
      <c r="A54" t="s">
        <v>1580</v>
      </c>
      <c r="D54" s="1"/>
      <c r="E54" s="1"/>
      <c r="F54" s="1"/>
      <c r="G54" s="1"/>
      <c r="H54" s="1">
        <f t="shared" si="1"/>
        <v>0</v>
      </c>
    </row>
    <row r="55" spans="1:8">
      <c r="A55" t="s">
        <v>17</v>
      </c>
      <c r="D55" s="1"/>
      <c r="E55" s="1"/>
      <c r="F55" s="1"/>
      <c r="G55" s="1"/>
      <c r="H55" s="1">
        <f t="shared" si="1"/>
        <v>0</v>
      </c>
    </row>
    <row r="56" spans="1:8">
      <c r="A56" t="s">
        <v>611</v>
      </c>
      <c r="D56" s="1"/>
      <c r="E56" s="1"/>
      <c r="F56" s="1"/>
      <c r="H56" s="1">
        <f t="shared" si="1"/>
        <v>0</v>
      </c>
    </row>
    <row r="57" spans="1:8">
      <c r="A57" t="s">
        <v>624</v>
      </c>
      <c r="D57" s="1"/>
      <c r="E57" s="1"/>
      <c r="F57" s="1"/>
      <c r="H57" s="1">
        <f t="shared" si="1"/>
        <v>0</v>
      </c>
    </row>
    <row r="58" spans="1:8">
      <c r="A58" t="s">
        <v>161</v>
      </c>
      <c r="D58" s="1"/>
      <c r="E58" s="1"/>
      <c r="H58" s="1">
        <f t="shared" si="1"/>
        <v>0</v>
      </c>
    </row>
    <row r="59" spans="1:8">
      <c r="A59" s="3" t="s">
        <v>2081</v>
      </c>
      <c r="D59" s="1"/>
      <c r="E59" s="1"/>
      <c r="F59" s="1"/>
      <c r="G59" s="1"/>
      <c r="H59" s="1">
        <f t="shared" si="1"/>
        <v>0</v>
      </c>
    </row>
    <row r="60" spans="1:8">
      <c r="A60" t="s">
        <v>640</v>
      </c>
      <c r="D60" s="1"/>
      <c r="E60" s="1"/>
      <c r="F60" s="1"/>
      <c r="G60" s="1"/>
      <c r="H60" s="1">
        <f t="shared" si="1"/>
        <v>0</v>
      </c>
    </row>
    <row r="61" spans="1:8">
      <c r="A61" t="s">
        <v>2515</v>
      </c>
      <c r="D61" s="1"/>
      <c r="E61" s="1"/>
      <c r="F61" s="1"/>
      <c r="H61" s="1">
        <f t="shared" si="1"/>
        <v>0</v>
      </c>
    </row>
    <row r="62" spans="1:8">
      <c r="A62" s="3" t="s">
        <v>2097</v>
      </c>
      <c r="D62" s="1"/>
      <c r="E62" s="1"/>
      <c r="H62" s="1">
        <f t="shared" si="1"/>
        <v>0</v>
      </c>
    </row>
    <row r="63" spans="1:8">
      <c r="A63" s="3" t="s">
        <v>2084</v>
      </c>
      <c r="D63" s="1"/>
      <c r="E63" s="1"/>
      <c r="F63" s="1"/>
      <c r="H63" s="1">
        <f t="shared" si="1"/>
        <v>0</v>
      </c>
    </row>
    <row r="64" spans="1:8">
      <c r="A64" t="s">
        <v>1266</v>
      </c>
      <c r="D64" s="1"/>
      <c r="E64" s="1"/>
      <c r="H64" s="1">
        <f t="shared" si="1"/>
        <v>0</v>
      </c>
    </row>
    <row r="65" spans="1:8">
      <c r="A65" t="s">
        <v>19</v>
      </c>
      <c r="D65" s="1"/>
      <c r="E65" s="1"/>
      <c r="F65" s="1"/>
      <c r="H65" s="1">
        <f t="shared" si="1"/>
        <v>0</v>
      </c>
    </row>
    <row r="66" spans="1:8">
      <c r="A66" s="180" t="s">
        <v>1268</v>
      </c>
      <c r="D66" s="1"/>
      <c r="E66" s="1"/>
      <c r="F66" s="1"/>
      <c r="G66" s="1"/>
      <c r="H66" s="1">
        <f t="shared" si="1"/>
        <v>0</v>
      </c>
    </row>
    <row r="67" spans="1:8">
      <c r="A67" s="180" t="s">
        <v>2507</v>
      </c>
      <c r="D67" s="1"/>
      <c r="E67" s="1"/>
      <c r="F67" s="1"/>
      <c r="G67" s="1"/>
      <c r="H67" s="1">
        <f t="shared" si="1"/>
        <v>0</v>
      </c>
    </row>
    <row r="68" spans="1:8">
      <c r="A68" s="3" t="s">
        <v>2080</v>
      </c>
      <c r="D68" s="1"/>
      <c r="E68" s="1"/>
      <c r="F68" s="1"/>
      <c r="G68" s="1"/>
      <c r="H68" s="1">
        <f t="shared" ref="H68:H99" si="2">SUM(D68:G68)</f>
        <v>0</v>
      </c>
    </row>
    <row r="69" spans="1:8">
      <c r="A69" s="3" t="s">
        <v>2527</v>
      </c>
      <c r="D69" s="1"/>
      <c r="E69" s="1"/>
      <c r="F69" s="1"/>
      <c r="G69" s="1"/>
      <c r="H69" s="1">
        <f t="shared" si="2"/>
        <v>0</v>
      </c>
    </row>
    <row r="70" spans="1:8">
      <c r="A70" s="3" t="s">
        <v>2529</v>
      </c>
      <c r="D70" s="1"/>
      <c r="E70" s="1"/>
      <c r="F70" s="1"/>
      <c r="H70" s="1">
        <f t="shared" si="2"/>
        <v>0</v>
      </c>
    </row>
    <row r="71" spans="1:8">
      <c r="A71" t="s">
        <v>665</v>
      </c>
      <c r="D71" s="1"/>
      <c r="E71" s="1"/>
      <c r="F71" s="1"/>
      <c r="H71" s="1">
        <f t="shared" si="2"/>
        <v>0</v>
      </c>
    </row>
    <row r="72" spans="1:8">
      <c r="A72" t="s">
        <v>2528</v>
      </c>
      <c r="D72" s="1"/>
      <c r="E72" s="1"/>
      <c r="F72" s="1"/>
      <c r="G72" s="1"/>
      <c r="H72" s="1">
        <f t="shared" si="2"/>
        <v>0</v>
      </c>
    </row>
    <row r="73" spans="1:8">
      <c r="A73" s="58" t="s">
        <v>2171</v>
      </c>
      <c r="D73" s="1"/>
      <c r="E73" s="1"/>
      <c r="F73" s="1"/>
      <c r="G73" s="1"/>
      <c r="H73" s="1">
        <f t="shared" si="2"/>
        <v>0</v>
      </c>
    </row>
    <row r="74" spans="1:8">
      <c r="A74" s="58" t="s">
        <v>2511</v>
      </c>
      <c r="D74" s="1"/>
      <c r="E74" s="1"/>
      <c r="F74" s="1"/>
      <c r="H74" s="1">
        <f t="shared" si="2"/>
        <v>0</v>
      </c>
    </row>
    <row r="75" spans="1:8">
      <c r="A75" t="s">
        <v>661</v>
      </c>
      <c r="D75" s="1"/>
      <c r="E75" s="1"/>
      <c r="F75" s="1"/>
      <c r="H75" s="1">
        <f t="shared" si="2"/>
        <v>0</v>
      </c>
    </row>
    <row r="76" spans="1:8">
      <c r="A76" t="s">
        <v>21</v>
      </c>
      <c r="D76" s="1"/>
      <c r="E76" s="1"/>
      <c r="F76" s="1"/>
      <c r="H76" s="1">
        <f t="shared" si="2"/>
        <v>0</v>
      </c>
    </row>
    <row r="77" spans="1:8">
      <c r="A77" t="s">
        <v>141</v>
      </c>
      <c r="D77" s="1"/>
      <c r="E77" s="1"/>
      <c r="F77" s="1"/>
      <c r="H77" s="1">
        <f t="shared" si="2"/>
        <v>0</v>
      </c>
    </row>
    <row r="78" spans="1:8">
      <c r="A78" s="58" t="s">
        <v>2073</v>
      </c>
      <c r="D78" s="1"/>
      <c r="E78" s="1"/>
      <c r="H78" s="1">
        <f t="shared" si="2"/>
        <v>0</v>
      </c>
    </row>
    <row r="79" spans="1:8">
      <c r="A79" s="58" t="s">
        <v>1592</v>
      </c>
      <c r="D79" s="1"/>
      <c r="E79" s="1"/>
      <c r="F79" s="1"/>
      <c r="H79" s="1">
        <f t="shared" si="2"/>
        <v>0</v>
      </c>
    </row>
    <row r="80" spans="1:8">
      <c r="A80" s="58" t="s">
        <v>2522</v>
      </c>
      <c r="E80" s="1"/>
      <c r="F80" s="1"/>
      <c r="H80" s="1">
        <f t="shared" si="2"/>
        <v>0</v>
      </c>
    </row>
    <row r="81" spans="1:8">
      <c r="A81" s="180" t="s">
        <v>1270</v>
      </c>
      <c r="D81" s="1"/>
      <c r="E81" s="1"/>
      <c r="F81" s="1"/>
      <c r="G81" s="1"/>
      <c r="H81" s="1">
        <f t="shared" si="2"/>
        <v>0</v>
      </c>
    </row>
    <row r="82" spans="1:8">
      <c r="A82" s="3" t="s">
        <v>2083</v>
      </c>
      <c r="D82" s="1"/>
      <c r="E82" s="1"/>
      <c r="F82" s="1"/>
      <c r="H82" s="1">
        <f t="shared" si="2"/>
        <v>0</v>
      </c>
    </row>
    <row r="83" spans="1:8">
      <c r="A83" s="58" t="s">
        <v>1593</v>
      </c>
      <c r="D83" s="1"/>
      <c r="E83" s="1"/>
      <c r="F83" s="1"/>
      <c r="H83" s="1">
        <f t="shared" si="2"/>
        <v>0</v>
      </c>
    </row>
    <row r="84" spans="1:8">
      <c r="A84" s="361" t="s">
        <v>1269</v>
      </c>
      <c r="D84" s="1"/>
      <c r="E84" s="1"/>
      <c r="H84" s="1">
        <f t="shared" si="2"/>
        <v>0</v>
      </c>
    </row>
    <row r="85" spans="1:8">
      <c r="A85" t="s">
        <v>629</v>
      </c>
      <c r="D85" s="1"/>
      <c r="E85" s="1"/>
      <c r="F85" s="1"/>
      <c r="H85" s="1">
        <f t="shared" si="2"/>
        <v>0</v>
      </c>
    </row>
    <row r="86" spans="1:8">
      <c r="A86" s="3" t="s">
        <v>2082</v>
      </c>
      <c r="D86" s="1"/>
      <c r="E86" s="1"/>
      <c r="F86" s="1"/>
      <c r="G86" s="1"/>
      <c r="H86" s="1">
        <f t="shared" si="2"/>
        <v>0</v>
      </c>
    </row>
    <row r="87" spans="1:8">
      <c r="A87" s="3" t="s">
        <v>2089</v>
      </c>
      <c r="D87" s="1"/>
      <c r="E87" s="1"/>
      <c r="F87" s="1"/>
      <c r="H87" s="1">
        <f t="shared" si="2"/>
        <v>0</v>
      </c>
    </row>
    <row r="88" spans="1:8">
      <c r="A88" t="s">
        <v>630</v>
      </c>
      <c r="D88" s="1"/>
      <c r="E88" s="1"/>
      <c r="F88" s="1"/>
      <c r="H88" s="1">
        <f t="shared" si="2"/>
        <v>0</v>
      </c>
    </row>
    <row r="89" spans="1:8">
      <c r="A89" t="s">
        <v>23</v>
      </c>
      <c r="D89" s="1"/>
      <c r="E89" s="1"/>
      <c r="F89" s="1"/>
      <c r="G89" s="1"/>
      <c r="H89" s="1">
        <f t="shared" si="2"/>
        <v>0</v>
      </c>
    </row>
    <row r="90" spans="1:8">
      <c r="A90" t="s">
        <v>25</v>
      </c>
      <c r="E90" s="1"/>
      <c r="H90" s="1">
        <f t="shared" si="2"/>
        <v>0</v>
      </c>
    </row>
    <row r="91" spans="1:8">
      <c r="A91" t="s">
        <v>650</v>
      </c>
      <c r="D91" s="1"/>
      <c r="E91" s="1"/>
      <c r="F91" s="1"/>
      <c r="G91" s="1"/>
      <c r="H91" s="1">
        <f t="shared" si="2"/>
        <v>0</v>
      </c>
    </row>
    <row r="92" spans="1:8">
      <c r="A92" t="s">
        <v>2508</v>
      </c>
      <c r="D92" s="1"/>
      <c r="E92" s="1"/>
      <c r="F92" s="1"/>
      <c r="G92" s="1"/>
      <c r="H92" s="1">
        <f t="shared" si="2"/>
        <v>0</v>
      </c>
    </row>
    <row r="93" spans="1:8">
      <c r="A93" s="361" t="s">
        <v>1278</v>
      </c>
      <c r="D93" s="1"/>
      <c r="E93" s="1"/>
      <c r="F93" s="1"/>
      <c r="G93" s="1"/>
      <c r="H93" s="1">
        <f t="shared" si="2"/>
        <v>0</v>
      </c>
    </row>
    <row r="94" spans="1:8">
      <c r="A94" s="180" t="s">
        <v>1285</v>
      </c>
      <c r="D94" s="1"/>
      <c r="E94" s="1"/>
      <c r="F94" s="1"/>
      <c r="G94" s="1"/>
      <c r="H94" s="1">
        <f t="shared" si="2"/>
        <v>0</v>
      </c>
    </row>
    <row r="95" spans="1:8">
      <c r="A95" s="180" t="s">
        <v>1275</v>
      </c>
      <c r="D95" s="1"/>
      <c r="E95" s="1"/>
      <c r="F95" s="1"/>
      <c r="H95" s="1">
        <f t="shared" si="2"/>
        <v>0</v>
      </c>
    </row>
    <row r="96" spans="1:8">
      <c r="A96" s="180" t="s">
        <v>1280</v>
      </c>
      <c r="D96" s="1"/>
      <c r="E96" s="1"/>
      <c r="F96" s="1"/>
      <c r="H96" s="1">
        <f t="shared" si="2"/>
        <v>0</v>
      </c>
    </row>
    <row r="97" spans="1:8">
      <c r="A97" s="58" t="s">
        <v>1594</v>
      </c>
      <c r="D97" s="1"/>
      <c r="E97" s="1"/>
      <c r="F97" s="1"/>
      <c r="G97" s="1"/>
      <c r="H97" s="1">
        <f t="shared" si="2"/>
        <v>0</v>
      </c>
    </row>
    <row r="98" spans="1:8">
      <c r="A98" s="58" t="s">
        <v>2509</v>
      </c>
      <c r="D98" s="1"/>
      <c r="E98" s="1"/>
      <c r="F98" s="1"/>
      <c r="H98" s="1">
        <f t="shared" si="2"/>
        <v>0</v>
      </c>
    </row>
    <row r="99" spans="1:8">
      <c r="A99" s="180" t="s">
        <v>1274</v>
      </c>
      <c r="D99" s="1"/>
      <c r="E99" s="1"/>
      <c r="F99" s="1"/>
      <c r="H99" s="1">
        <f t="shared" si="2"/>
        <v>0</v>
      </c>
    </row>
    <row r="100" spans="1:8">
      <c r="A100" s="3" t="s">
        <v>2078</v>
      </c>
      <c r="D100" s="1"/>
      <c r="E100" s="1"/>
      <c r="F100" s="1"/>
      <c r="G100" s="1"/>
      <c r="H100" s="1">
        <f t="shared" ref="H100:H106" si="3">SUM(D100:G100)</f>
        <v>0</v>
      </c>
    </row>
    <row r="101" spans="1:8">
      <c r="A101" t="s">
        <v>613</v>
      </c>
      <c r="D101" s="1"/>
      <c r="E101" s="1"/>
      <c r="H101" s="1">
        <f t="shared" si="3"/>
        <v>0</v>
      </c>
    </row>
    <row r="102" spans="1:8">
      <c r="A102" t="s">
        <v>27</v>
      </c>
      <c r="D102" s="1"/>
      <c r="E102" s="1"/>
      <c r="F102" s="1"/>
      <c r="G102" s="1"/>
      <c r="H102" s="1">
        <f t="shared" si="3"/>
        <v>0</v>
      </c>
    </row>
    <row r="103" spans="1:8">
      <c r="A103" t="s">
        <v>644</v>
      </c>
      <c r="D103" s="1"/>
      <c r="E103" s="1"/>
      <c r="H103" s="1">
        <f t="shared" si="3"/>
        <v>0</v>
      </c>
    </row>
    <row r="104" spans="1:8">
      <c r="A104" t="s">
        <v>2504</v>
      </c>
      <c r="D104" s="1"/>
      <c r="E104" s="1"/>
      <c r="F104" s="1"/>
      <c r="H104" s="1">
        <f t="shared" si="3"/>
        <v>0</v>
      </c>
    </row>
    <row r="105" spans="1:8">
      <c r="A105" t="s">
        <v>2530</v>
      </c>
      <c r="D105" s="1"/>
      <c r="E105" s="1"/>
      <c r="H105" s="1">
        <f t="shared" si="3"/>
        <v>0</v>
      </c>
    </row>
    <row r="106" spans="1:8">
      <c r="A106" t="s">
        <v>153</v>
      </c>
      <c r="D106" s="1"/>
      <c r="E106" s="1"/>
      <c r="F106" s="1"/>
      <c r="H106" s="1">
        <f t="shared" si="3"/>
        <v>0</v>
      </c>
    </row>
    <row r="107" spans="1:8">
      <c r="A107" s="3" t="s">
        <v>2090</v>
      </c>
      <c r="D107" s="1"/>
      <c r="E107" s="1"/>
      <c r="F107" s="1"/>
      <c r="H107" s="1">
        <f t="shared" ref="H107:H163" si="4">SUM(D107:G107)</f>
        <v>0</v>
      </c>
    </row>
    <row r="108" spans="1:8">
      <c r="A108" t="s">
        <v>631</v>
      </c>
      <c r="D108" s="1"/>
      <c r="E108" s="1"/>
      <c r="F108" s="1"/>
      <c r="H108" s="1">
        <f t="shared" si="4"/>
        <v>0</v>
      </c>
    </row>
    <row r="109" spans="1:8">
      <c r="A109" t="s">
        <v>2519</v>
      </c>
      <c r="D109" s="1"/>
      <c r="E109" s="1"/>
      <c r="F109" s="1"/>
      <c r="H109" s="1">
        <f t="shared" si="4"/>
        <v>0</v>
      </c>
    </row>
    <row r="110" spans="1:8">
      <c r="A110" t="s">
        <v>29</v>
      </c>
      <c r="D110" s="1"/>
      <c r="E110" s="1"/>
      <c r="F110" s="1"/>
      <c r="H110" s="1">
        <f t="shared" si="4"/>
        <v>0</v>
      </c>
    </row>
    <row r="111" spans="1:8">
      <c r="A111" t="s">
        <v>142</v>
      </c>
      <c r="D111" s="1"/>
      <c r="E111" s="1"/>
      <c r="F111" s="1"/>
      <c r="H111" s="1">
        <f t="shared" si="4"/>
        <v>0</v>
      </c>
    </row>
    <row r="112" spans="1:8">
      <c r="A112" t="s">
        <v>605</v>
      </c>
      <c r="D112" s="1"/>
      <c r="E112" s="1"/>
      <c r="F112" s="1"/>
      <c r="H112" s="1">
        <f t="shared" si="4"/>
        <v>0</v>
      </c>
    </row>
    <row r="113" spans="1:8">
      <c r="A113" s="180" t="s">
        <v>1284</v>
      </c>
      <c r="D113" s="1"/>
      <c r="E113" s="1"/>
      <c r="F113" s="1"/>
      <c r="H113" s="1">
        <f t="shared" si="4"/>
        <v>0</v>
      </c>
    </row>
    <row r="114" spans="1:8">
      <c r="A114" s="3" t="s">
        <v>2096</v>
      </c>
      <c r="D114" s="1"/>
      <c r="E114" s="1"/>
      <c r="F114" s="1"/>
      <c r="H114" s="1">
        <f t="shared" si="4"/>
        <v>0</v>
      </c>
    </row>
    <row r="115" spans="1:8">
      <c r="A115" t="s">
        <v>645</v>
      </c>
      <c r="D115" s="1"/>
      <c r="E115" s="1"/>
      <c r="F115" s="1"/>
      <c r="H115" s="1">
        <f t="shared" si="4"/>
        <v>0</v>
      </c>
    </row>
    <row r="116" spans="1:8">
      <c r="A116" t="s">
        <v>2520</v>
      </c>
      <c r="D116" s="1"/>
      <c r="E116" s="1"/>
      <c r="F116" s="1"/>
      <c r="H116" s="1">
        <f t="shared" si="4"/>
        <v>0</v>
      </c>
    </row>
    <row r="117" spans="1:8">
      <c r="A117" s="58" t="s">
        <v>1614</v>
      </c>
      <c r="D117" s="1"/>
      <c r="E117" s="1"/>
      <c r="F117" s="1"/>
      <c r="H117" s="1">
        <f t="shared" si="4"/>
        <v>0</v>
      </c>
    </row>
    <row r="118" spans="1:8">
      <c r="A118" t="s">
        <v>616</v>
      </c>
      <c r="D118" s="1"/>
      <c r="E118" s="1"/>
      <c r="F118" s="1"/>
      <c r="H118" s="1">
        <f t="shared" si="4"/>
        <v>0</v>
      </c>
    </row>
    <row r="119" spans="1:8">
      <c r="A119" t="s">
        <v>615</v>
      </c>
      <c r="D119" s="1"/>
      <c r="E119" s="1"/>
      <c r="F119" s="1"/>
      <c r="H119" s="1">
        <f t="shared" si="4"/>
        <v>0</v>
      </c>
    </row>
    <row r="120" spans="1:8">
      <c r="A120" s="58" t="s">
        <v>1616</v>
      </c>
      <c r="D120" s="1"/>
      <c r="E120" s="1"/>
      <c r="F120" s="1"/>
      <c r="H120" s="1">
        <f t="shared" si="4"/>
        <v>0</v>
      </c>
    </row>
    <row r="121" spans="1:8">
      <c r="A121" s="180" t="s">
        <v>1273</v>
      </c>
      <c r="D121" s="1"/>
      <c r="E121" s="1"/>
      <c r="F121" s="1"/>
      <c r="H121" s="1">
        <f t="shared" si="4"/>
        <v>0</v>
      </c>
    </row>
    <row r="122" spans="1:8">
      <c r="A122" t="s">
        <v>157</v>
      </c>
      <c r="D122" s="1"/>
      <c r="E122" s="1"/>
      <c r="F122" s="1"/>
      <c r="H122" s="1">
        <f t="shared" si="4"/>
        <v>0</v>
      </c>
    </row>
    <row r="123" spans="1:8">
      <c r="A123" s="58" t="s">
        <v>1666</v>
      </c>
      <c r="D123" s="1"/>
      <c r="E123" s="1"/>
      <c r="F123" s="1"/>
      <c r="H123" s="1">
        <f t="shared" si="4"/>
        <v>0</v>
      </c>
    </row>
    <row r="124" spans="1:8">
      <c r="A124" s="3" t="s">
        <v>2085</v>
      </c>
      <c r="D124" s="1"/>
      <c r="E124" s="1"/>
      <c r="F124" s="1"/>
      <c r="H124" s="1">
        <f t="shared" si="4"/>
        <v>0</v>
      </c>
    </row>
    <row r="125" spans="1:8">
      <c r="A125" t="s">
        <v>600</v>
      </c>
      <c r="D125" s="1"/>
      <c r="E125" s="1"/>
      <c r="F125" s="1"/>
      <c r="H125" s="1">
        <f t="shared" si="4"/>
        <v>0</v>
      </c>
    </row>
    <row r="126" spans="1:8">
      <c r="A126" s="58" t="s">
        <v>1595</v>
      </c>
      <c r="D126" s="1"/>
      <c r="E126" s="1"/>
      <c r="F126" s="1"/>
      <c r="H126" s="1">
        <f t="shared" si="4"/>
        <v>0</v>
      </c>
    </row>
    <row r="127" spans="1:8">
      <c r="A127" s="3" t="s">
        <v>2088</v>
      </c>
      <c r="D127" s="1"/>
      <c r="E127" s="1"/>
      <c r="F127" s="1"/>
      <c r="H127" s="1">
        <f t="shared" si="4"/>
        <v>0</v>
      </c>
    </row>
    <row r="128" spans="1:8">
      <c r="A128" t="s">
        <v>1575</v>
      </c>
      <c r="D128" s="1"/>
      <c r="E128" s="1"/>
      <c r="F128" s="1"/>
      <c r="H128" s="1">
        <f t="shared" si="4"/>
        <v>0</v>
      </c>
    </row>
    <row r="129" spans="1:8">
      <c r="A129" t="s">
        <v>2510</v>
      </c>
      <c r="D129" s="1"/>
      <c r="E129" s="1"/>
      <c r="F129" s="1"/>
      <c r="H129" s="1">
        <f t="shared" si="4"/>
        <v>0</v>
      </c>
    </row>
    <row r="130" spans="1:8">
      <c r="A130" t="s">
        <v>2612</v>
      </c>
      <c r="D130" s="1"/>
      <c r="E130" s="1"/>
      <c r="F130" s="1"/>
      <c r="H130" s="1">
        <f t="shared" si="4"/>
        <v>0</v>
      </c>
    </row>
    <row r="131" spans="1:8">
      <c r="A131" s="3" t="s">
        <v>2098</v>
      </c>
      <c r="D131" s="1"/>
      <c r="E131" s="1"/>
      <c r="F131" s="1"/>
      <c r="H131" s="1">
        <f t="shared" si="4"/>
        <v>0</v>
      </c>
    </row>
    <row r="132" spans="1:8">
      <c r="A132" t="s">
        <v>31</v>
      </c>
      <c r="D132" s="1"/>
      <c r="E132" s="1"/>
      <c r="F132" s="1"/>
      <c r="H132" s="1">
        <f t="shared" si="4"/>
        <v>0</v>
      </c>
    </row>
    <row r="133" spans="1:8">
      <c r="A133" t="s">
        <v>2514</v>
      </c>
      <c r="D133" s="1"/>
      <c r="E133" s="1"/>
      <c r="F133" s="1"/>
      <c r="H133" s="1">
        <f t="shared" si="4"/>
        <v>0</v>
      </c>
    </row>
    <row r="134" spans="1:8">
      <c r="A134" t="s">
        <v>655</v>
      </c>
      <c r="D134" s="1"/>
      <c r="E134" s="1"/>
      <c r="F134" s="1"/>
      <c r="H134" s="1">
        <f t="shared" si="4"/>
        <v>0</v>
      </c>
    </row>
    <row r="135" spans="1:8">
      <c r="A135" s="3" t="s">
        <v>2091</v>
      </c>
      <c r="D135" s="1"/>
      <c r="E135" s="1"/>
      <c r="F135" s="1"/>
      <c r="H135" s="1">
        <f t="shared" si="4"/>
        <v>0</v>
      </c>
    </row>
    <row r="136" spans="1:8">
      <c r="A136" t="s">
        <v>622</v>
      </c>
      <c r="D136" s="1"/>
      <c r="E136" s="1"/>
      <c r="F136" s="1"/>
      <c r="H136" s="1">
        <f t="shared" si="4"/>
        <v>0</v>
      </c>
    </row>
    <row r="137" spans="1:8">
      <c r="A137" t="s">
        <v>648</v>
      </c>
      <c r="D137" s="1"/>
      <c r="E137" s="1"/>
      <c r="F137" s="1"/>
      <c r="H137" s="1">
        <f t="shared" si="4"/>
        <v>0</v>
      </c>
    </row>
    <row r="138" spans="1:8">
      <c r="A138" t="s">
        <v>33</v>
      </c>
      <c r="D138" s="1"/>
      <c r="E138" s="1"/>
      <c r="F138" s="1"/>
      <c r="H138" s="1">
        <f t="shared" si="4"/>
        <v>0</v>
      </c>
    </row>
    <row r="139" spans="1:8">
      <c r="A139" s="180" t="s">
        <v>1294</v>
      </c>
      <c r="D139" s="1"/>
      <c r="E139" s="1"/>
      <c r="F139" s="1"/>
      <c r="H139" s="1">
        <f t="shared" si="4"/>
        <v>0</v>
      </c>
    </row>
    <row r="140" spans="1:8">
      <c r="A140" t="s">
        <v>35</v>
      </c>
      <c r="D140" s="1"/>
      <c r="E140" s="1"/>
      <c r="F140" s="1"/>
      <c r="H140" s="1">
        <f t="shared" si="4"/>
        <v>0</v>
      </c>
    </row>
    <row r="141" spans="1:8">
      <c r="A141" t="s">
        <v>37</v>
      </c>
      <c r="D141" s="1"/>
      <c r="E141" s="1"/>
      <c r="F141" s="1"/>
      <c r="H141" s="1">
        <f t="shared" si="4"/>
        <v>0</v>
      </c>
    </row>
    <row r="142" spans="1:8">
      <c r="A142" t="s">
        <v>143</v>
      </c>
      <c r="D142" s="1"/>
      <c r="E142" s="1"/>
      <c r="F142" s="1"/>
      <c r="H142" s="1">
        <f t="shared" si="4"/>
        <v>0</v>
      </c>
    </row>
    <row r="143" spans="1:8">
      <c r="A143" t="s">
        <v>180</v>
      </c>
      <c r="D143" s="1"/>
      <c r="E143" s="1"/>
      <c r="F143" s="1"/>
      <c r="H143" s="1">
        <f t="shared" si="4"/>
        <v>0</v>
      </c>
    </row>
    <row r="144" spans="1:8">
      <c r="A144" t="s">
        <v>2517</v>
      </c>
      <c r="D144" s="1"/>
      <c r="E144" s="1"/>
      <c r="F144" s="1"/>
      <c r="H144" s="1">
        <f t="shared" si="4"/>
        <v>0</v>
      </c>
    </row>
    <row r="145" spans="1:8">
      <c r="A145" s="361" t="s">
        <v>1286</v>
      </c>
      <c r="D145" s="1"/>
      <c r="E145" s="1"/>
      <c r="F145" s="1"/>
      <c r="H145" s="1">
        <f t="shared" si="4"/>
        <v>0</v>
      </c>
    </row>
    <row r="146" spans="1:8">
      <c r="A146" s="361" t="s">
        <v>2518</v>
      </c>
      <c r="D146" s="1"/>
      <c r="E146" s="1"/>
      <c r="F146" s="1"/>
      <c r="H146" s="1">
        <f t="shared" si="4"/>
        <v>0</v>
      </c>
    </row>
    <row r="147" spans="1:8">
      <c r="A147" s="361" t="s">
        <v>2523</v>
      </c>
      <c r="D147" s="1"/>
      <c r="E147" s="1"/>
      <c r="F147" s="1"/>
      <c r="H147" s="1">
        <f t="shared" si="4"/>
        <v>0</v>
      </c>
    </row>
    <row r="148" spans="1:8">
      <c r="A148" t="s">
        <v>39</v>
      </c>
      <c r="D148" s="1"/>
      <c r="E148" s="1"/>
      <c r="F148" s="1"/>
      <c r="H148" s="1">
        <f t="shared" si="4"/>
        <v>0</v>
      </c>
    </row>
    <row r="149" spans="1:8">
      <c r="A149" s="58" t="s">
        <v>1596</v>
      </c>
      <c r="D149" s="1"/>
      <c r="E149" s="1"/>
      <c r="F149" s="1"/>
      <c r="H149" s="1">
        <f t="shared" si="4"/>
        <v>0</v>
      </c>
    </row>
    <row r="150" spans="1:8">
      <c r="A150" t="s">
        <v>179</v>
      </c>
      <c r="D150" s="1"/>
      <c r="E150" s="1"/>
      <c r="F150" s="1"/>
      <c r="H150" s="1">
        <f t="shared" si="4"/>
        <v>0</v>
      </c>
    </row>
    <row r="151" spans="1:8">
      <c r="A151" t="s">
        <v>2506</v>
      </c>
      <c r="D151" s="1"/>
      <c r="E151" s="1"/>
      <c r="F151" s="1"/>
      <c r="H151" s="1">
        <f t="shared" si="4"/>
        <v>0</v>
      </c>
    </row>
    <row r="152" spans="1:8">
      <c r="A152" s="3" t="s">
        <v>2095</v>
      </c>
      <c r="D152" s="1"/>
      <c r="E152" s="1"/>
      <c r="F152" s="1"/>
      <c r="H152" s="1">
        <f t="shared" si="4"/>
        <v>0</v>
      </c>
    </row>
    <row r="153" spans="1:8">
      <c r="A153" t="s">
        <v>144</v>
      </c>
      <c r="D153" s="1"/>
      <c r="E153" s="1"/>
      <c r="F153" s="1"/>
      <c r="H153" s="1">
        <f t="shared" si="4"/>
        <v>0</v>
      </c>
    </row>
    <row r="154" spans="1:8">
      <c r="A154" s="180" t="s">
        <v>1283</v>
      </c>
      <c r="D154" s="1"/>
      <c r="E154" s="1"/>
      <c r="F154" s="1"/>
      <c r="H154" s="1">
        <f t="shared" si="4"/>
        <v>0</v>
      </c>
    </row>
    <row r="155" spans="1:8">
      <c r="A155" s="180" t="s">
        <v>2525</v>
      </c>
      <c r="D155" s="1"/>
      <c r="E155" s="1"/>
      <c r="F155" s="1"/>
      <c r="H155" s="1">
        <f t="shared" si="4"/>
        <v>0</v>
      </c>
    </row>
    <row r="156" spans="1:8">
      <c r="A156" t="s">
        <v>154</v>
      </c>
      <c r="D156" s="1"/>
      <c r="E156" s="1"/>
      <c r="F156" s="1"/>
      <c r="H156" s="1">
        <f t="shared" si="4"/>
        <v>0</v>
      </c>
    </row>
    <row r="157" spans="1:8">
      <c r="A157" t="s">
        <v>2526</v>
      </c>
      <c r="D157" s="1"/>
      <c r="E157" s="1"/>
      <c r="F157" s="1"/>
      <c r="H157" s="1">
        <f t="shared" si="4"/>
        <v>0</v>
      </c>
    </row>
    <row r="158" spans="1:8">
      <c r="A158" t="s">
        <v>2524</v>
      </c>
      <c r="D158" s="1"/>
      <c r="E158" s="1"/>
      <c r="F158" s="1"/>
      <c r="H158" s="1">
        <f t="shared" si="4"/>
        <v>0</v>
      </c>
    </row>
    <row r="159" spans="1:8">
      <c r="A159" s="180" t="s">
        <v>1282</v>
      </c>
      <c r="D159" s="1"/>
      <c r="E159" s="1"/>
      <c r="F159" s="1"/>
      <c r="H159" s="1">
        <f t="shared" si="4"/>
        <v>0</v>
      </c>
    </row>
    <row r="160" spans="1:8">
      <c r="A160" s="180" t="s">
        <v>2505</v>
      </c>
      <c r="D160" s="1"/>
      <c r="E160" s="1"/>
      <c r="F160" s="1"/>
      <c r="H160" s="1">
        <f t="shared" si="4"/>
        <v>0</v>
      </c>
    </row>
    <row r="161" spans="1:11">
      <c r="A161" t="s">
        <v>620</v>
      </c>
      <c r="D161" s="1"/>
      <c r="E161" s="1"/>
      <c r="F161" s="1"/>
      <c r="H161" s="1">
        <f t="shared" si="4"/>
        <v>0</v>
      </c>
    </row>
    <row r="162" spans="1:11">
      <c r="A162" s="58" t="s">
        <v>2074</v>
      </c>
      <c r="D162" s="1"/>
      <c r="E162" s="1"/>
      <c r="F162" s="1"/>
      <c r="H162" s="1">
        <f t="shared" si="4"/>
        <v>0</v>
      </c>
    </row>
    <row r="163" spans="1:11">
      <c r="A163" t="s">
        <v>1581</v>
      </c>
      <c r="D163" s="1"/>
      <c r="E163" s="1"/>
      <c r="F163" s="1"/>
      <c r="H163" s="1">
        <f t="shared" si="4"/>
        <v>0</v>
      </c>
    </row>
    <row r="165" spans="1:11">
      <c r="D165" s="1">
        <f>SUM(D4:D164)</f>
        <v>0</v>
      </c>
      <c r="E165" s="1">
        <f>SUM(E4:E164)</f>
        <v>0</v>
      </c>
      <c r="F165" s="1">
        <f>SUM(F4:F164)</f>
        <v>0</v>
      </c>
    </row>
    <row r="170" spans="1:11" ht="14.25">
      <c r="A170" s="107" t="s">
        <v>895</v>
      </c>
      <c r="E170" s="107" t="s">
        <v>900</v>
      </c>
      <c r="I170" s="107" t="s">
        <v>901</v>
      </c>
    </row>
    <row r="172" spans="1:11">
      <c r="A172" s="3" t="s">
        <v>2086</v>
      </c>
      <c r="C172" s="1">
        <f>D4</f>
        <v>0</v>
      </c>
      <c r="E172" s="3" t="s">
        <v>2086</v>
      </c>
      <c r="G172" s="1">
        <f>E4</f>
        <v>0</v>
      </c>
      <c r="H172" s="1"/>
      <c r="I172" s="3" t="s">
        <v>2086</v>
      </c>
      <c r="K172" s="1">
        <f>F4</f>
        <v>0</v>
      </c>
    </row>
    <row r="173" spans="1:11">
      <c r="A173" t="s">
        <v>1583</v>
      </c>
      <c r="C173" s="1">
        <f t="shared" ref="C173:C236" si="5">D5</f>
        <v>0</v>
      </c>
      <c r="E173" t="s">
        <v>1583</v>
      </c>
      <c r="G173" s="1">
        <f t="shared" ref="G173:G236" si="6">E5</f>
        <v>0</v>
      </c>
      <c r="H173" s="1"/>
      <c r="I173" t="s">
        <v>1583</v>
      </c>
      <c r="K173" s="1">
        <f t="shared" ref="K173:K236" si="7">F5</f>
        <v>0</v>
      </c>
    </row>
    <row r="174" spans="1:11">
      <c r="A174" s="180" t="s">
        <v>1281</v>
      </c>
      <c r="C174" s="1">
        <f t="shared" si="5"/>
        <v>0</v>
      </c>
      <c r="E174" s="180" t="s">
        <v>1281</v>
      </c>
      <c r="G174" s="1">
        <f t="shared" si="6"/>
        <v>0</v>
      </c>
      <c r="H174" s="1"/>
      <c r="I174" s="180" t="s">
        <v>1281</v>
      </c>
      <c r="K174" s="1">
        <f t="shared" si="7"/>
        <v>0</v>
      </c>
    </row>
    <row r="175" spans="1:11">
      <c r="A175" t="s">
        <v>155</v>
      </c>
      <c r="C175" s="1">
        <f t="shared" si="5"/>
        <v>0</v>
      </c>
      <c r="E175" t="s">
        <v>155</v>
      </c>
      <c r="G175" s="1">
        <f t="shared" si="6"/>
        <v>0</v>
      </c>
      <c r="H175" s="1"/>
      <c r="I175" t="s">
        <v>155</v>
      </c>
      <c r="K175" s="1">
        <f t="shared" si="7"/>
        <v>0</v>
      </c>
    </row>
    <row r="176" spans="1:11">
      <c r="A176" t="s">
        <v>1576</v>
      </c>
      <c r="C176" s="1">
        <f t="shared" si="5"/>
        <v>0</v>
      </c>
      <c r="E176" t="s">
        <v>1576</v>
      </c>
      <c r="G176" s="1">
        <f t="shared" si="6"/>
        <v>0</v>
      </c>
      <c r="H176" s="1"/>
      <c r="I176" t="s">
        <v>1576</v>
      </c>
      <c r="K176" s="1">
        <f t="shared" si="7"/>
        <v>0</v>
      </c>
    </row>
    <row r="177" spans="1:11">
      <c r="A177" t="s">
        <v>2532</v>
      </c>
      <c r="C177" s="1">
        <f t="shared" si="5"/>
        <v>0</v>
      </c>
      <c r="E177" t="s">
        <v>2532</v>
      </c>
      <c r="G177" s="1">
        <f t="shared" si="6"/>
        <v>0</v>
      </c>
      <c r="H177" s="1"/>
      <c r="I177" t="s">
        <v>2532</v>
      </c>
      <c r="K177" s="1">
        <f t="shared" si="7"/>
        <v>0</v>
      </c>
    </row>
    <row r="178" spans="1:11">
      <c r="A178" s="180" t="s">
        <v>1276</v>
      </c>
      <c r="C178" s="1">
        <f t="shared" si="5"/>
        <v>0</v>
      </c>
      <c r="E178" s="180" t="s">
        <v>1276</v>
      </c>
      <c r="G178" s="1">
        <f t="shared" si="6"/>
        <v>0</v>
      </c>
      <c r="H178" s="1"/>
      <c r="I178" s="180" t="s">
        <v>1276</v>
      </c>
      <c r="K178" s="1">
        <f t="shared" si="7"/>
        <v>0</v>
      </c>
    </row>
    <row r="179" spans="1:11">
      <c r="A179" s="180" t="s">
        <v>1272</v>
      </c>
      <c r="C179" s="1">
        <f t="shared" si="5"/>
        <v>0</v>
      </c>
      <c r="E179" s="180" t="s">
        <v>1272</v>
      </c>
      <c r="G179" s="1">
        <f t="shared" si="6"/>
        <v>0</v>
      </c>
      <c r="H179" s="1"/>
      <c r="I179" s="180" t="s">
        <v>1272</v>
      </c>
      <c r="K179" s="1">
        <f t="shared" si="7"/>
        <v>0</v>
      </c>
    </row>
    <row r="180" spans="1:11">
      <c r="A180" s="3" t="s">
        <v>2075</v>
      </c>
      <c r="C180" s="1">
        <f t="shared" si="5"/>
        <v>0</v>
      </c>
      <c r="E180" s="3" t="s">
        <v>2075</v>
      </c>
      <c r="G180" s="1">
        <f t="shared" si="6"/>
        <v>0</v>
      </c>
      <c r="H180" s="1"/>
      <c r="I180" s="3" t="s">
        <v>2075</v>
      </c>
      <c r="K180" s="1">
        <f t="shared" si="7"/>
        <v>0</v>
      </c>
    </row>
    <row r="181" spans="1:11">
      <c r="A181" t="s">
        <v>1</v>
      </c>
      <c r="C181" s="1">
        <f t="shared" si="5"/>
        <v>0</v>
      </c>
      <c r="E181" t="s">
        <v>1</v>
      </c>
      <c r="G181" s="1">
        <f t="shared" si="6"/>
        <v>0</v>
      </c>
      <c r="H181" s="1"/>
      <c r="I181" t="s">
        <v>1</v>
      </c>
      <c r="K181" s="1">
        <f t="shared" si="7"/>
        <v>0</v>
      </c>
    </row>
    <row r="182" spans="1:11">
      <c r="A182" t="s">
        <v>1582</v>
      </c>
      <c r="C182" s="1">
        <f t="shared" si="5"/>
        <v>0</v>
      </c>
      <c r="E182" t="s">
        <v>1582</v>
      </c>
      <c r="G182" s="1">
        <f t="shared" si="6"/>
        <v>0</v>
      </c>
      <c r="H182" s="1"/>
      <c r="I182" t="s">
        <v>1582</v>
      </c>
      <c r="K182" s="1">
        <f t="shared" si="7"/>
        <v>0</v>
      </c>
    </row>
    <row r="183" spans="1:11">
      <c r="A183" s="58" t="s">
        <v>1589</v>
      </c>
      <c r="C183" s="1">
        <f t="shared" si="5"/>
        <v>0</v>
      </c>
      <c r="E183" s="58" t="s">
        <v>1589</v>
      </c>
      <c r="G183" s="1">
        <f t="shared" si="6"/>
        <v>0</v>
      </c>
      <c r="H183" s="1"/>
      <c r="I183" s="58" t="s">
        <v>1589</v>
      </c>
      <c r="K183" s="1">
        <f t="shared" si="7"/>
        <v>0</v>
      </c>
    </row>
    <row r="184" spans="1:11">
      <c r="A184" s="3" t="s">
        <v>2093</v>
      </c>
      <c r="C184" s="1">
        <f t="shared" si="5"/>
        <v>0</v>
      </c>
      <c r="E184" s="3" t="s">
        <v>2093</v>
      </c>
      <c r="G184" s="1">
        <f t="shared" si="6"/>
        <v>0</v>
      </c>
      <c r="H184" s="1"/>
      <c r="I184" s="3" t="s">
        <v>2093</v>
      </c>
      <c r="K184" s="1">
        <f t="shared" si="7"/>
        <v>0</v>
      </c>
    </row>
    <row r="185" spans="1:11">
      <c r="A185" t="s">
        <v>177</v>
      </c>
      <c r="C185" s="1">
        <f t="shared" si="5"/>
        <v>0</v>
      </c>
      <c r="E185" t="s">
        <v>177</v>
      </c>
      <c r="G185" s="1">
        <f t="shared" si="6"/>
        <v>0</v>
      </c>
      <c r="H185" s="1"/>
      <c r="I185" t="s">
        <v>177</v>
      </c>
      <c r="K185" s="1">
        <f t="shared" si="7"/>
        <v>0</v>
      </c>
    </row>
    <row r="186" spans="1:11">
      <c r="A186" t="s">
        <v>636</v>
      </c>
      <c r="C186" s="1">
        <f t="shared" si="5"/>
        <v>0</v>
      </c>
      <c r="E186" t="s">
        <v>636</v>
      </c>
      <c r="G186" s="1">
        <f t="shared" si="6"/>
        <v>0</v>
      </c>
      <c r="H186" s="1"/>
      <c r="I186" t="s">
        <v>636</v>
      </c>
      <c r="K186" s="1">
        <f t="shared" si="7"/>
        <v>0</v>
      </c>
    </row>
    <row r="187" spans="1:11">
      <c r="A187" t="s">
        <v>2513</v>
      </c>
      <c r="C187" s="1">
        <f t="shared" si="5"/>
        <v>0</v>
      </c>
      <c r="E187" t="s">
        <v>2513</v>
      </c>
      <c r="G187" s="1">
        <f t="shared" si="6"/>
        <v>0</v>
      </c>
      <c r="H187" s="1"/>
      <c r="I187" t="s">
        <v>2513</v>
      </c>
      <c r="K187" s="1">
        <f t="shared" si="7"/>
        <v>0</v>
      </c>
    </row>
    <row r="188" spans="1:11">
      <c r="A188" s="361" t="s">
        <v>1277</v>
      </c>
      <c r="C188" s="1">
        <f t="shared" si="5"/>
        <v>0</v>
      </c>
      <c r="E188" s="361" t="s">
        <v>1277</v>
      </c>
      <c r="G188" s="1">
        <f t="shared" si="6"/>
        <v>0</v>
      </c>
      <c r="H188" s="1"/>
      <c r="I188" s="361" t="s">
        <v>1277</v>
      </c>
      <c r="K188" s="1">
        <f t="shared" si="7"/>
        <v>0</v>
      </c>
    </row>
    <row r="189" spans="1:11">
      <c r="A189" s="361" t="s">
        <v>2625</v>
      </c>
      <c r="C189" s="1">
        <f t="shared" si="5"/>
        <v>0</v>
      </c>
      <c r="E189" s="361" t="s">
        <v>2625</v>
      </c>
      <c r="G189" s="1">
        <f t="shared" si="6"/>
        <v>0</v>
      </c>
      <c r="H189" s="1"/>
      <c r="I189" s="361" t="s">
        <v>2625</v>
      </c>
      <c r="K189" s="1">
        <f t="shared" si="7"/>
        <v>0</v>
      </c>
    </row>
    <row r="190" spans="1:11">
      <c r="A190" t="s">
        <v>637</v>
      </c>
      <c r="C190" s="1">
        <f t="shared" si="5"/>
        <v>0</v>
      </c>
      <c r="E190" t="s">
        <v>637</v>
      </c>
      <c r="G190" s="1">
        <f t="shared" si="6"/>
        <v>0</v>
      </c>
      <c r="H190" s="1"/>
      <c r="I190" t="s">
        <v>637</v>
      </c>
      <c r="K190" s="1">
        <f t="shared" si="7"/>
        <v>0</v>
      </c>
    </row>
    <row r="191" spans="1:11">
      <c r="A191" t="s">
        <v>2855</v>
      </c>
      <c r="C191" s="1">
        <f t="shared" si="5"/>
        <v>0</v>
      </c>
      <c r="E191" t="s">
        <v>2855</v>
      </c>
      <c r="G191" s="1">
        <f t="shared" si="6"/>
        <v>0</v>
      </c>
      <c r="H191" s="1"/>
      <c r="I191" t="s">
        <v>2855</v>
      </c>
      <c r="K191" s="1">
        <f t="shared" si="7"/>
        <v>0</v>
      </c>
    </row>
    <row r="192" spans="1:11">
      <c r="A192" t="s">
        <v>4</v>
      </c>
      <c r="C192" s="1">
        <f t="shared" si="5"/>
        <v>0</v>
      </c>
      <c r="E192" t="s">
        <v>4</v>
      </c>
      <c r="G192" s="1">
        <f t="shared" si="6"/>
        <v>0</v>
      </c>
      <c r="H192" s="1"/>
      <c r="I192" t="s">
        <v>4</v>
      </c>
      <c r="K192" s="1">
        <f t="shared" si="7"/>
        <v>0</v>
      </c>
    </row>
    <row r="193" spans="1:11">
      <c r="A193" s="58" t="s">
        <v>1617</v>
      </c>
      <c r="C193" s="1">
        <f t="shared" si="5"/>
        <v>0</v>
      </c>
      <c r="E193" s="58" t="s">
        <v>1617</v>
      </c>
      <c r="G193" s="1">
        <f t="shared" si="6"/>
        <v>0</v>
      </c>
      <c r="H193" s="1"/>
      <c r="I193" s="58" t="s">
        <v>1617</v>
      </c>
      <c r="K193" s="1">
        <f t="shared" si="7"/>
        <v>0</v>
      </c>
    </row>
    <row r="194" spans="1:11">
      <c r="A194" t="s">
        <v>654</v>
      </c>
      <c r="C194" s="1">
        <f t="shared" si="5"/>
        <v>0</v>
      </c>
      <c r="E194" t="s">
        <v>654</v>
      </c>
      <c r="G194" s="1">
        <f t="shared" si="6"/>
        <v>0</v>
      </c>
      <c r="H194" s="1"/>
      <c r="I194" t="s">
        <v>654</v>
      </c>
      <c r="K194" s="1">
        <f t="shared" si="7"/>
        <v>0</v>
      </c>
    </row>
    <row r="195" spans="1:11">
      <c r="A195" t="s">
        <v>6</v>
      </c>
      <c r="C195" s="1">
        <f t="shared" si="5"/>
        <v>0</v>
      </c>
      <c r="E195" t="s">
        <v>6</v>
      </c>
      <c r="G195" s="1">
        <f t="shared" si="6"/>
        <v>0</v>
      </c>
      <c r="H195" s="1"/>
      <c r="I195" t="s">
        <v>6</v>
      </c>
      <c r="K195" s="1">
        <f t="shared" si="7"/>
        <v>0</v>
      </c>
    </row>
    <row r="196" spans="1:11">
      <c r="A196" t="s">
        <v>1579</v>
      </c>
      <c r="C196" s="1">
        <f t="shared" si="5"/>
        <v>0</v>
      </c>
      <c r="E196" t="s">
        <v>1579</v>
      </c>
      <c r="G196" s="1">
        <f t="shared" si="6"/>
        <v>0</v>
      </c>
      <c r="H196" s="1"/>
      <c r="I196" t="s">
        <v>1579</v>
      </c>
      <c r="K196" s="1">
        <f t="shared" si="7"/>
        <v>0</v>
      </c>
    </row>
    <row r="197" spans="1:11">
      <c r="A197" s="3" t="s">
        <v>2076</v>
      </c>
      <c r="C197" s="1">
        <f t="shared" si="5"/>
        <v>0</v>
      </c>
      <c r="E197" s="3" t="s">
        <v>2076</v>
      </c>
      <c r="G197" s="1">
        <f t="shared" si="6"/>
        <v>0</v>
      </c>
      <c r="H197" s="1"/>
      <c r="I197" s="3" t="s">
        <v>2076</v>
      </c>
      <c r="K197" s="1">
        <f t="shared" si="7"/>
        <v>0</v>
      </c>
    </row>
    <row r="198" spans="1:11">
      <c r="A198" t="s">
        <v>152</v>
      </c>
      <c r="C198" s="1">
        <f t="shared" si="5"/>
        <v>0</v>
      </c>
      <c r="E198" t="s">
        <v>152</v>
      </c>
      <c r="G198" s="1">
        <f t="shared" si="6"/>
        <v>0</v>
      </c>
      <c r="H198" s="1"/>
      <c r="I198" t="s">
        <v>152</v>
      </c>
      <c r="K198" s="1">
        <f t="shared" si="7"/>
        <v>0</v>
      </c>
    </row>
    <row r="199" spans="1:11">
      <c r="A199" s="58" t="s">
        <v>1590</v>
      </c>
      <c r="C199" s="1">
        <f t="shared" si="5"/>
        <v>0</v>
      </c>
      <c r="E199" s="58" t="s">
        <v>1590</v>
      </c>
      <c r="G199" s="1">
        <f t="shared" si="6"/>
        <v>0</v>
      </c>
      <c r="H199" s="1"/>
      <c r="I199" s="58" t="s">
        <v>1590</v>
      </c>
      <c r="K199" s="1">
        <f t="shared" si="7"/>
        <v>0</v>
      </c>
    </row>
    <row r="200" spans="1:11">
      <c r="A200" s="3" t="s">
        <v>2079</v>
      </c>
      <c r="C200" s="1">
        <f t="shared" si="5"/>
        <v>0</v>
      </c>
      <c r="E200" s="3" t="s">
        <v>2079</v>
      </c>
      <c r="G200" s="1">
        <f t="shared" si="6"/>
        <v>0</v>
      </c>
      <c r="H200" s="1"/>
      <c r="I200" s="3" t="s">
        <v>2079</v>
      </c>
      <c r="K200" s="1">
        <f t="shared" si="7"/>
        <v>0</v>
      </c>
    </row>
    <row r="201" spans="1:11">
      <c r="A201" s="3" t="s">
        <v>2092</v>
      </c>
      <c r="C201" s="1">
        <f t="shared" si="5"/>
        <v>0</v>
      </c>
      <c r="E201" s="3" t="s">
        <v>2092</v>
      </c>
      <c r="G201" s="1">
        <f t="shared" si="6"/>
        <v>0</v>
      </c>
      <c r="H201" s="1"/>
      <c r="I201" s="3" t="s">
        <v>2092</v>
      </c>
      <c r="K201" s="1">
        <f t="shared" si="7"/>
        <v>0</v>
      </c>
    </row>
    <row r="202" spans="1:11">
      <c r="A202" t="s">
        <v>1577</v>
      </c>
      <c r="C202" s="1">
        <f t="shared" si="5"/>
        <v>0</v>
      </c>
      <c r="E202" t="s">
        <v>1577</v>
      </c>
      <c r="G202" s="1">
        <f t="shared" si="6"/>
        <v>0</v>
      </c>
      <c r="H202" s="1"/>
      <c r="I202" t="s">
        <v>1577</v>
      </c>
      <c r="K202" s="1">
        <f t="shared" si="7"/>
        <v>0</v>
      </c>
    </row>
    <row r="203" spans="1:11">
      <c r="A203" t="s">
        <v>178</v>
      </c>
      <c r="C203" s="1">
        <f t="shared" si="5"/>
        <v>0</v>
      </c>
      <c r="E203" t="s">
        <v>178</v>
      </c>
      <c r="G203" s="1">
        <f t="shared" si="6"/>
        <v>0</v>
      </c>
      <c r="H203" s="1"/>
      <c r="I203" t="s">
        <v>178</v>
      </c>
      <c r="K203" s="1">
        <f t="shared" si="7"/>
        <v>0</v>
      </c>
    </row>
    <row r="204" spans="1:11">
      <c r="A204" t="s">
        <v>9</v>
      </c>
      <c r="C204" s="1">
        <f t="shared" si="5"/>
        <v>0</v>
      </c>
      <c r="E204" t="s">
        <v>9</v>
      </c>
      <c r="G204" s="1">
        <f t="shared" si="6"/>
        <v>0</v>
      </c>
      <c r="H204" s="1"/>
      <c r="I204" t="s">
        <v>9</v>
      </c>
      <c r="K204" s="1">
        <f t="shared" si="7"/>
        <v>0</v>
      </c>
    </row>
    <row r="205" spans="1:11">
      <c r="A205" t="s">
        <v>2516</v>
      </c>
      <c r="C205" s="1">
        <f t="shared" si="5"/>
        <v>0</v>
      </c>
      <c r="E205" t="s">
        <v>2516</v>
      </c>
      <c r="G205" s="1">
        <f t="shared" si="6"/>
        <v>0</v>
      </c>
      <c r="H205" s="1"/>
      <c r="I205" t="s">
        <v>2516</v>
      </c>
      <c r="K205" s="1">
        <f t="shared" si="7"/>
        <v>0</v>
      </c>
    </row>
    <row r="206" spans="1:11">
      <c r="A206" t="s">
        <v>1587</v>
      </c>
      <c r="C206" s="1">
        <f t="shared" si="5"/>
        <v>0</v>
      </c>
      <c r="E206" t="s">
        <v>1587</v>
      </c>
      <c r="G206" s="1">
        <f t="shared" si="6"/>
        <v>0</v>
      </c>
      <c r="H206" s="1"/>
      <c r="I206" t="s">
        <v>1587</v>
      </c>
      <c r="K206" s="1">
        <f t="shared" si="7"/>
        <v>0</v>
      </c>
    </row>
    <row r="207" spans="1:11">
      <c r="A207" t="s">
        <v>11</v>
      </c>
      <c r="C207" s="1">
        <f t="shared" si="5"/>
        <v>0</v>
      </c>
      <c r="E207" t="s">
        <v>11</v>
      </c>
      <c r="G207" s="1">
        <f t="shared" si="6"/>
        <v>0</v>
      </c>
      <c r="H207" s="1"/>
      <c r="I207" t="s">
        <v>11</v>
      </c>
      <c r="K207" s="1">
        <f t="shared" si="7"/>
        <v>0</v>
      </c>
    </row>
    <row r="208" spans="1:11">
      <c r="A208" s="3" t="s">
        <v>2077</v>
      </c>
      <c r="C208" s="1">
        <f t="shared" si="5"/>
        <v>0</v>
      </c>
      <c r="E208" s="3" t="s">
        <v>2077</v>
      </c>
      <c r="G208" s="1">
        <f t="shared" si="6"/>
        <v>0</v>
      </c>
      <c r="H208" s="1"/>
      <c r="I208" s="3" t="s">
        <v>2077</v>
      </c>
      <c r="K208" s="1">
        <f t="shared" si="7"/>
        <v>0</v>
      </c>
    </row>
    <row r="209" spans="1:11">
      <c r="A209" s="58" t="s">
        <v>1591</v>
      </c>
      <c r="C209" s="1">
        <f t="shared" si="5"/>
        <v>0</v>
      </c>
      <c r="E209" s="58" t="s">
        <v>1591</v>
      </c>
      <c r="G209" s="1">
        <f t="shared" si="6"/>
        <v>0</v>
      </c>
      <c r="H209" s="1"/>
      <c r="I209" s="58" t="s">
        <v>1591</v>
      </c>
      <c r="K209" s="1">
        <f t="shared" si="7"/>
        <v>0</v>
      </c>
    </row>
    <row r="210" spans="1:11">
      <c r="A210" s="180" t="s">
        <v>1279</v>
      </c>
      <c r="C210" s="1">
        <f t="shared" si="5"/>
        <v>0</v>
      </c>
      <c r="E210" s="180" t="s">
        <v>1279</v>
      </c>
      <c r="G210" s="1">
        <f t="shared" si="6"/>
        <v>0</v>
      </c>
      <c r="H210" s="1"/>
      <c r="I210" s="180" t="s">
        <v>1279</v>
      </c>
      <c r="K210" s="1">
        <f t="shared" si="7"/>
        <v>0</v>
      </c>
    </row>
    <row r="211" spans="1:11">
      <c r="A211" t="s">
        <v>596</v>
      </c>
      <c r="C211" s="1">
        <f t="shared" si="5"/>
        <v>0</v>
      </c>
      <c r="E211" t="s">
        <v>596</v>
      </c>
      <c r="G211" s="1">
        <f t="shared" si="6"/>
        <v>0</v>
      </c>
      <c r="H211" s="1"/>
      <c r="I211" t="s">
        <v>596</v>
      </c>
      <c r="K211" s="1">
        <f t="shared" si="7"/>
        <v>0</v>
      </c>
    </row>
    <row r="212" spans="1:11">
      <c r="A212" t="s">
        <v>1584</v>
      </c>
      <c r="C212" s="1">
        <f t="shared" si="5"/>
        <v>0</v>
      </c>
      <c r="E212" t="s">
        <v>1584</v>
      </c>
      <c r="G212" s="1">
        <f t="shared" si="6"/>
        <v>0</v>
      </c>
      <c r="H212" s="1"/>
      <c r="I212" t="s">
        <v>1584</v>
      </c>
      <c r="K212" s="1">
        <f t="shared" si="7"/>
        <v>0</v>
      </c>
    </row>
    <row r="213" spans="1:11">
      <c r="A213" t="s">
        <v>2512</v>
      </c>
      <c r="C213" s="1">
        <f t="shared" si="5"/>
        <v>0</v>
      </c>
      <c r="E213" t="s">
        <v>2512</v>
      </c>
      <c r="G213" s="1">
        <f t="shared" si="6"/>
        <v>0</v>
      </c>
      <c r="H213" s="1"/>
      <c r="I213" t="s">
        <v>2512</v>
      </c>
      <c r="K213" s="1">
        <f t="shared" si="7"/>
        <v>0</v>
      </c>
    </row>
    <row r="214" spans="1:11">
      <c r="A214" s="3" t="s">
        <v>2087</v>
      </c>
      <c r="C214" s="1">
        <f t="shared" si="5"/>
        <v>0</v>
      </c>
      <c r="E214" s="3" t="s">
        <v>2087</v>
      </c>
      <c r="G214" s="1">
        <f t="shared" si="6"/>
        <v>0</v>
      </c>
      <c r="H214" s="1"/>
      <c r="I214" s="3" t="s">
        <v>2087</v>
      </c>
      <c r="K214" s="1">
        <f t="shared" si="7"/>
        <v>0</v>
      </c>
    </row>
    <row r="215" spans="1:11">
      <c r="A215" t="s">
        <v>649</v>
      </c>
      <c r="C215" s="1">
        <f t="shared" si="5"/>
        <v>0</v>
      </c>
      <c r="E215" t="s">
        <v>649</v>
      </c>
      <c r="G215" s="1">
        <f t="shared" si="6"/>
        <v>0</v>
      </c>
      <c r="H215" s="1"/>
      <c r="I215" t="s">
        <v>649</v>
      </c>
      <c r="K215" s="1">
        <f t="shared" si="7"/>
        <v>0</v>
      </c>
    </row>
    <row r="216" spans="1:11">
      <c r="A216" t="s">
        <v>13</v>
      </c>
      <c r="C216" s="1">
        <f t="shared" si="5"/>
        <v>0</v>
      </c>
      <c r="E216" t="s">
        <v>13</v>
      </c>
      <c r="G216" s="1">
        <f t="shared" si="6"/>
        <v>0</v>
      </c>
      <c r="H216" s="1"/>
      <c r="I216" t="s">
        <v>13</v>
      </c>
      <c r="K216" s="1">
        <f t="shared" si="7"/>
        <v>0</v>
      </c>
    </row>
    <row r="217" spans="1:11">
      <c r="A217" t="s">
        <v>601</v>
      </c>
      <c r="C217" s="1">
        <f t="shared" si="5"/>
        <v>0</v>
      </c>
      <c r="E217" t="s">
        <v>601</v>
      </c>
      <c r="G217" s="1">
        <f t="shared" si="6"/>
        <v>0</v>
      </c>
      <c r="H217" s="1"/>
      <c r="I217" t="s">
        <v>601</v>
      </c>
      <c r="K217" s="1">
        <f t="shared" si="7"/>
        <v>0</v>
      </c>
    </row>
    <row r="218" spans="1:11">
      <c r="A218" t="s">
        <v>163</v>
      </c>
      <c r="C218" s="1">
        <f t="shared" si="5"/>
        <v>0</v>
      </c>
      <c r="E218" t="s">
        <v>163</v>
      </c>
      <c r="G218" s="1">
        <f t="shared" si="6"/>
        <v>0</v>
      </c>
      <c r="H218" s="1"/>
      <c r="I218" t="s">
        <v>163</v>
      </c>
      <c r="K218" s="1">
        <f t="shared" si="7"/>
        <v>0</v>
      </c>
    </row>
    <row r="219" spans="1:11">
      <c r="A219" t="s">
        <v>15</v>
      </c>
      <c r="C219" s="1">
        <f t="shared" si="5"/>
        <v>0</v>
      </c>
      <c r="E219" t="s">
        <v>15</v>
      </c>
      <c r="G219" s="1">
        <f t="shared" si="6"/>
        <v>0</v>
      </c>
      <c r="H219" s="1"/>
      <c r="I219" t="s">
        <v>15</v>
      </c>
      <c r="K219" s="1">
        <f t="shared" si="7"/>
        <v>0</v>
      </c>
    </row>
    <row r="220" spans="1:11">
      <c r="A220" t="s">
        <v>2521</v>
      </c>
      <c r="C220" s="1">
        <f t="shared" si="5"/>
        <v>0</v>
      </c>
      <c r="E220" t="s">
        <v>2521</v>
      </c>
      <c r="G220" s="1">
        <f t="shared" si="6"/>
        <v>0</v>
      </c>
      <c r="H220" s="1"/>
      <c r="I220" t="s">
        <v>2521</v>
      </c>
      <c r="K220" s="1">
        <f t="shared" si="7"/>
        <v>0</v>
      </c>
    </row>
    <row r="221" spans="1:11">
      <c r="A221" s="3" t="s">
        <v>2094</v>
      </c>
      <c r="C221" s="1">
        <f t="shared" si="5"/>
        <v>0</v>
      </c>
      <c r="E221" s="3" t="s">
        <v>2094</v>
      </c>
      <c r="G221" s="1">
        <f t="shared" si="6"/>
        <v>0</v>
      </c>
      <c r="H221" s="1"/>
      <c r="I221" s="3" t="s">
        <v>2094</v>
      </c>
      <c r="K221" s="1">
        <f t="shared" si="7"/>
        <v>0</v>
      </c>
    </row>
    <row r="222" spans="1:11">
      <c r="A222" t="s">
        <v>1580</v>
      </c>
      <c r="C222" s="1">
        <f t="shared" si="5"/>
        <v>0</v>
      </c>
      <c r="E222" t="s">
        <v>1580</v>
      </c>
      <c r="G222" s="1">
        <f t="shared" si="6"/>
        <v>0</v>
      </c>
      <c r="H222" s="1"/>
      <c r="I222" t="s">
        <v>1580</v>
      </c>
      <c r="K222" s="1">
        <f t="shared" si="7"/>
        <v>0</v>
      </c>
    </row>
    <row r="223" spans="1:11">
      <c r="A223" t="s">
        <v>17</v>
      </c>
      <c r="C223" s="1">
        <f t="shared" si="5"/>
        <v>0</v>
      </c>
      <c r="E223" t="s">
        <v>17</v>
      </c>
      <c r="G223" s="1">
        <f t="shared" si="6"/>
        <v>0</v>
      </c>
      <c r="H223" s="1"/>
      <c r="I223" t="s">
        <v>17</v>
      </c>
      <c r="K223" s="1">
        <f t="shared" si="7"/>
        <v>0</v>
      </c>
    </row>
    <row r="224" spans="1:11">
      <c r="A224" t="s">
        <v>611</v>
      </c>
      <c r="C224" s="1">
        <f t="shared" si="5"/>
        <v>0</v>
      </c>
      <c r="E224" t="s">
        <v>611</v>
      </c>
      <c r="G224" s="1">
        <f t="shared" si="6"/>
        <v>0</v>
      </c>
      <c r="H224" s="1"/>
      <c r="I224" t="s">
        <v>611</v>
      </c>
      <c r="K224" s="1">
        <f t="shared" si="7"/>
        <v>0</v>
      </c>
    </row>
    <row r="225" spans="1:11">
      <c r="A225" t="s">
        <v>624</v>
      </c>
      <c r="C225" s="1">
        <f t="shared" si="5"/>
        <v>0</v>
      </c>
      <c r="E225" t="s">
        <v>624</v>
      </c>
      <c r="G225" s="1">
        <f t="shared" si="6"/>
        <v>0</v>
      </c>
      <c r="H225" s="1"/>
      <c r="I225" t="s">
        <v>624</v>
      </c>
      <c r="K225" s="1">
        <f t="shared" si="7"/>
        <v>0</v>
      </c>
    </row>
    <row r="226" spans="1:11">
      <c r="A226" t="s">
        <v>161</v>
      </c>
      <c r="C226" s="1">
        <f t="shared" si="5"/>
        <v>0</v>
      </c>
      <c r="E226" t="s">
        <v>161</v>
      </c>
      <c r="G226" s="1">
        <f t="shared" si="6"/>
        <v>0</v>
      </c>
      <c r="H226" s="1"/>
      <c r="I226" t="s">
        <v>161</v>
      </c>
      <c r="K226" s="1">
        <f t="shared" si="7"/>
        <v>0</v>
      </c>
    </row>
    <row r="227" spans="1:11">
      <c r="A227" s="3" t="s">
        <v>2081</v>
      </c>
      <c r="C227" s="1">
        <f t="shared" si="5"/>
        <v>0</v>
      </c>
      <c r="E227" s="3" t="s">
        <v>2081</v>
      </c>
      <c r="G227" s="1">
        <f t="shared" si="6"/>
        <v>0</v>
      </c>
      <c r="H227" s="1"/>
      <c r="I227" s="3" t="s">
        <v>2081</v>
      </c>
      <c r="K227" s="1">
        <f t="shared" si="7"/>
        <v>0</v>
      </c>
    </row>
    <row r="228" spans="1:11">
      <c r="A228" t="s">
        <v>640</v>
      </c>
      <c r="C228" s="1">
        <f t="shared" si="5"/>
        <v>0</v>
      </c>
      <c r="E228" t="s">
        <v>640</v>
      </c>
      <c r="G228" s="1">
        <f t="shared" si="6"/>
        <v>0</v>
      </c>
      <c r="H228" s="1"/>
      <c r="I228" t="s">
        <v>640</v>
      </c>
      <c r="K228" s="1">
        <f t="shared" si="7"/>
        <v>0</v>
      </c>
    </row>
    <row r="229" spans="1:11">
      <c r="A229" t="s">
        <v>2515</v>
      </c>
      <c r="C229" s="1">
        <f t="shared" si="5"/>
        <v>0</v>
      </c>
      <c r="E229" t="s">
        <v>2515</v>
      </c>
      <c r="G229" s="1">
        <f t="shared" si="6"/>
        <v>0</v>
      </c>
      <c r="H229" s="1"/>
      <c r="I229" t="s">
        <v>2515</v>
      </c>
      <c r="K229" s="1">
        <f t="shared" si="7"/>
        <v>0</v>
      </c>
    </row>
    <row r="230" spans="1:11">
      <c r="A230" s="3" t="s">
        <v>2097</v>
      </c>
      <c r="C230" s="1">
        <f t="shared" si="5"/>
        <v>0</v>
      </c>
      <c r="E230" s="3" t="s">
        <v>2097</v>
      </c>
      <c r="G230" s="1">
        <f t="shared" si="6"/>
        <v>0</v>
      </c>
      <c r="H230" s="1"/>
      <c r="I230" s="3" t="s">
        <v>2097</v>
      </c>
      <c r="K230" s="1">
        <f t="shared" si="7"/>
        <v>0</v>
      </c>
    </row>
    <row r="231" spans="1:11">
      <c r="A231" s="3" t="s">
        <v>2084</v>
      </c>
      <c r="C231" s="1">
        <f t="shared" si="5"/>
        <v>0</v>
      </c>
      <c r="E231" s="3" t="s">
        <v>2084</v>
      </c>
      <c r="G231" s="1">
        <f t="shared" si="6"/>
        <v>0</v>
      </c>
      <c r="H231" s="1"/>
      <c r="I231" s="3" t="s">
        <v>2084</v>
      </c>
      <c r="K231" s="1">
        <f t="shared" si="7"/>
        <v>0</v>
      </c>
    </row>
    <row r="232" spans="1:11">
      <c r="A232" t="s">
        <v>1266</v>
      </c>
      <c r="C232" s="1">
        <f t="shared" si="5"/>
        <v>0</v>
      </c>
      <c r="E232" t="s">
        <v>1266</v>
      </c>
      <c r="G232" s="1">
        <f t="shared" si="6"/>
        <v>0</v>
      </c>
      <c r="H232" s="1"/>
      <c r="I232" t="s">
        <v>1266</v>
      </c>
      <c r="K232" s="1">
        <f t="shared" si="7"/>
        <v>0</v>
      </c>
    </row>
    <row r="233" spans="1:11">
      <c r="A233" t="s">
        <v>19</v>
      </c>
      <c r="C233" s="1">
        <f t="shared" si="5"/>
        <v>0</v>
      </c>
      <c r="E233" t="s">
        <v>19</v>
      </c>
      <c r="G233" s="1">
        <f t="shared" si="6"/>
        <v>0</v>
      </c>
      <c r="H233" s="1"/>
      <c r="I233" t="s">
        <v>19</v>
      </c>
      <c r="K233" s="1">
        <f t="shared" si="7"/>
        <v>0</v>
      </c>
    </row>
    <row r="234" spans="1:11">
      <c r="A234" s="180" t="s">
        <v>1268</v>
      </c>
      <c r="C234" s="1">
        <f t="shared" si="5"/>
        <v>0</v>
      </c>
      <c r="E234" s="180" t="s">
        <v>1268</v>
      </c>
      <c r="G234" s="1">
        <f t="shared" si="6"/>
        <v>0</v>
      </c>
      <c r="H234" s="1"/>
      <c r="I234" s="180" t="s">
        <v>1268</v>
      </c>
      <c r="K234" s="1">
        <f t="shared" si="7"/>
        <v>0</v>
      </c>
    </row>
    <row r="235" spans="1:11">
      <c r="A235" s="180" t="s">
        <v>2507</v>
      </c>
      <c r="C235" s="1">
        <f t="shared" si="5"/>
        <v>0</v>
      </c>
      <c r="E235" s="180" t="s">
        <v>2507</v>
      </c>
      <c r="G235" s="1">
        <f t="shared" si="6"/>
        <v>0</v>
      </c>
      <c r="H235" s="1"/>
      <c r="I235" s="180" t="s">
        <v>2507</v>
      </c>
      <c r="K235" s="1">
        <f t="shared" si="7"/>
        <v>0</v>
      </c>
    </row>
    <row r="236" spans="1:11">
      <c r="A236" s="3" t="s">
        <v>2080</v>
      </c>
      <c r="C236" s="1">
        <f t="shared" si="5"/>
        <v>0</v>
      </c>
      <c r="E236" s="3" t="s">
        <v>2080</v>
      </c>
      <c r="G236" s="1">
        <f t="shared" si="6"/>
        <v>0</v>
      </c>
      <c r="H236" s="1"/>
      <c r="I236" s="3" t="s">
        <v>2080</v>
      </c>
      <c r="K236" s="1">
        <f t="shared" si="7"/>
        <v>0</v>
      </c>
    </row>
    <row r="237" spans="1:11">
      <c r="A237" s="3" t="s">
        <v>2527</v>
      </c>
      <c r="C237" s="1">
        <f t="shared" ref="C237:C300" si="8">D69</f>
        <v>0</v>
      </c>
      <c r="E237" s="3" t="s">
        <v>2527</v>
      </c>
      <c r="G237" s="1">
        <f t="shared" ref="G237:G300" si="9">E69</f>
        <v>0</v>
      </c>
      <c r="H237" s="1"/>
      <c r="I237" s="3" t="s">
        <v>2527</v>
      </c>
      <c r="K237" s="1">
        <f t="shared" ref="K237:K300" si="10">F69</f>
        <v>0</v>
      </c>
    </row>
    <row r="238" spans="1:11">
      <c r="A238" s="3" t="s">
        <v>2529</v>
      </c>
      <c r="C238" s="1">
        <f t="shared" si="8"/>
        <v>0</v>
      </c>
      <c r="E238" s="3" t="s">
        <v>2529</v>
      </c>
      <c r="G238" s="1">
        <f t="shared" si="9"/>
        <v>0</v>
      </c>
      <c r="H238" s="1"/>
      <c r="I238" s="3" t="s">
        <v>2529</v>
      </c>
      <c r="K238" s="1">
        <f t="shared" si="10"/>
        <v>0</v>
      </c>
    </row>
    <row r="239" spans="1:11">
      <c r="A239" t="s">
        <v>665</v>
      </c>
      <c r="C239" s="1">
        <f t="shared" si="8"/>
        <v>0</v>
      </c>
      <c r="E239" t="s">
        <v>665</v>
      </c>
      <c r="G239" s="1">
        <f t="shared" si="9"/>
        <v>0</v>
      </c>
      <c r="H239" s="1"/>
      <c r="I239" t="s">
        <v>665</v>
      </c>
      <c r="K239" s="1">
        <f t="shared" si="10"/>
        <v>0</v>
      </c>
    </row>
    <row r="240" spans="1:11">
      <c r="A240" t="s">
        <v>2528</v>
      </c>
      <c r="C240" s="1">
        <f t="shared" si="8"/>
        <v>0</v>
      </c>
      <c r="E240" t="s">
        <v>2528</v>
      </c>
      <c r="G240" s="1">
        <f t="shared" si="9"/>
        <v>0</v>
      </c>
      <c r="H240" s="1"/>
      <c r="I240" t="s">
        <v>2528</v>
      </c>
      <c r="K240" s="1">
        <f t="shared" si="10"/>
        <v>0</v>
      </c>
    </row>
    <row r="241" spans="1:11">
      <c r="A241" s="58" t="s">
        <v>2171</v>
      </c>
      <c r="C241" s="1">
        <f t="shared" si="8"/>
        <v>0</v>
      </c>
      <c r="E241" s="58" t="s">
        <v>2171</v>
      </c>
      <c r="G241" s="1">
        <f t="shared" si="9"/>
        <v>0</v>
      </c>
      <c r="H241" s="1"/>
      <c r="I241" s="58" t="s">
        <v>2171</v>
      </c>
      <c r="K241" s="1">
        <f t="shared" si="10"/>
        <v>0</v>
      </c>
    </row>
    <row r="242" spans="1:11">
      <c r="A242" s="58" t="s">
        <v>2511</v>
      </c>
      <c r="C242" s="1">
        <f t="shared" si="8"/>
        <v>0</v>
      </c>
      <c r="E242" s="58" t="s">
        <v>2511</v>
      </c>
      <c r="G242" s="1">
        <f t="shared" si="9"/>
        <v>0</v>
      </c>
      <c r="H242" s="1"/>
      <c r="I242" s="58" t="s">
        <v>2511</v>
      </c>
      <c r="K242" s="1">
        <f t="shared" si="10"/>
        <v>0</v>
      </c>
    </row>
    <row r="243" spans="1:11">
      <c r="A243" t="s">
        <v>661</v>
      </c>
      <c r="C243" s="1">
        <f t="shared" si="8"/>
        <v>0</v>
      </c>
      <c r="E243" t="s">
        <v>661</v>
      </c>
      <c r="G243" s="1">
        <f t="shared" si="9"/>
        <v>0</v>
      </c>
      <c r="H243" s="1"/>
      <c r="I243" t="s">
        <v>661</v>
      </c>
      <c r="K243" s="1">
        <f t="shared" si="10"/>
        <v>0</v>
      </c>
    </row>
    <row r="244" spans="1:11">
      <c r="A244" t="s">
        <v>21</v>
      </c>
      <c r="C244" s="1">
        <f t="shared" si="8"/>
        <v>0</v>
      </c>
      <c r="E244" t="s">
        <v>21</v>
      </c>
      <c r="G244" s="1">
        <f t="shared" si="9"/>
        <v>0</v>
      </c>
      <c r="H244" s="1"/>
      <c r="I244" t="s">
        <v>21</v>
      </c>
      <c r="K244" s="1">
        <f t="shared" si="10"/>
        <v>0</v>
      </c>
    </row>
    <row r="245" spans="1:11">
      <c r="A245" t="s">
        <v>141</v>
      </c>
      <c r="C245" s="1">
        <f t="shared" si="8"/>
        <v>0</v>
      </c>
      <c r="E245" t="s">
        <v>141</v>
      </c>
      <c r="G245" s="1">
        <f t="shared" si="9"/>
        <v>0</v>
      </c>
      <c r="H245" s="1"/>
      <c r="I245" t="s">
        <v>141</v>
      </c>
      <c r="K245" s="1">
        <f t="shared" si="10"/>
        <v>0</v>
      </c>
    </row>
    <row r="246" spans="1:11">
      <c r="A246" s="58" t="s">
        <v>2073</v>
      </c>
      <c r="C246" s="1">
        <f t="shared" si="8"/>
        <v>0</v>
      </c>
      <c r="E246" s="58" t="s">
        <v>2073</v>
      </c>
      <c r="G246" s="1">
        <f t="shared" si="9"/>
        <v>0</v>
      </c>
      <c r="H246" s="1"/>
      <c r="I246" s="58" t="s">
        <v>2073</v>
      </c>
      <c r="K246" s="1">
        <f t="shared" si="10"/>
        <v>0</v>
      </c>
    </row>
    <row r="247" spans="1:11">
      <c r="A247" s="58" t="s">
        <v>1592</v>
      </c>
      <c r="C247" s="1">
        <f t="shared" si="8"/>
        <v>0</v>
      </c>
      <c r="E247" s="58" t="s">
        <v>1592</v>
      </c>
      <c r="G247" s="1">
        <f t="shared" si="9"/>
        <v>0</v>
      </c>
      <c r="I247" s="58" t="s">
        <v>1592</v>
      </c>
      <c r="K247" s="1">
        <f t="shared" si="10"/>
        <v>0</v>
      </c>
    </row>
    <row r="248" spans="1:11">
      <c r="A248" s="58" t="s">
        <v>2522</v>
      </c>
      <c r="C248" s="1">
        <f t="shared" si="8"/>
        <v>0</v>
      </c>
      <c r="E248" s="58" t="s">
        <v>2522</v>
      </c>
      <c r="G248" s="1">
        <f t="shared" si="9"/>
        <v>0</v>
      </c>
      <c r="I248" s="58" t="s">
        <v>2522</v>
      </c>
      <c r="K248" s="1">
        <f t="shared" si="10"/>
        <v>0</v>
      </c>
    </row>
    <row r="249" spans="1:11">
      <c r="A249" s="180" t="s">
        <v>1270</v>
      </c>
      <c r="C249" s="1">
        <f t="shared" si="8"/>
        <v>0</v>
      </c>
      <c r="E249" s="180" t="s">
        <v>1270</v>
      </c>
      <c r="G249" s="1">
        <f t="shared" si="9"/>
        <v>0</v>
      </c>
      <c r="I249" s="180" t="s">
        <v>1270</v>
      </c>
      <c r="K249" s="1">
        <f t="shared" si="10"/>
        <v>0</v>
      </c>
    </row>
    <row r="250" spans="1:11">
      <c r="A250" s="3" t="s">
        <v>2083</v>
      </c>
      <c r="C250" s="1">
        <f t="shared" si="8"/>
        <v>0</v>
      </c>
      <c r="E250" s="3" t="s">
        <v>2083</v>
      </c>
      <c r="G250" s="1">
        <f t="shared" si="9"/>
        <v>0</v>
      </c>
      <c r="I250" s="3" t="s">
        <v>2083</v>
      </c>
      <c r="K250" s="1">
        <f t="shared" si="10"/>
        <v>0</v>
      </c>
    </row>
    <row r="251" spans="1:11">
      <c r="A251" s="58" t="s">
        <v>1593</v>
      </c>
      <c r="C251" s="1">
        <f t="shared" si="8"/>
        <v>0</v>
      </c>
      <c r="E251" s="58" t="s">
        <v>1593</v>
      </c>
      <c r="G251" s="1">
        <f t="shared" si="9"/>
        <v>0</v>
      </c>
      <c r="I251" s="58" t="s">
        <v>1593</v>
      </c>
      <c r="K251" s="1">
        <f t="shared" si="10"/>
        <v>0</v>
      </c>
    </row>
    <row r="252" spans="1:11">
      <c r="A252" s="361" t="s">
        <v>1269</v>
      </c>
      <c r="C252" s="1">
        <f t="shared" si="8"/>
        <v>0</v>
      </c>
      <c r="E252" s="361" t="s">
        <v>1269</v>
      </c>
      <c r="G252" s="1">
        <f t="shared" si="9"/>
        <v>0</v>
      </c>
      <c r="I252" s="361" t="s">
        <v>1269</v>
      </c>
      <c r="K252" s="1">
        <f t="shared" si="10"/>
        <v>0</v>
      </c>
    </row>
    <row r="253" spans="1:11">
      <c r="A253" t="s">
        <v>629</v>
      </c>
      <c r="C253" s="1">
        <f t="shared" si="8"/>
        <v>0</v>
      </c>
      <c r="E253" t="s">
        <v>629</v>
      </c>
      <c r="G253" s="1">
        <f t="shared" si="9"/>
        <v>0</v>
      </c>
      <c r="I253" t="s">
        <v>629</v>
      </c>
      <c r="K253" s="1">
        <f t="shared" si="10"/>
        <v>0</v>
      </c>
    </row>
    <row r="254" spans="1:11">
      <c r="A254" s="3" t="s">
        <v>2082</v>
      </c>
      <c r="C254" s="1">
        <f t="shared" si="8"/>
        <v>0</v>
      </c>
      <c r="E254" s="3" t="s">
        <v>2082</v>
      </c>
      <c r="G254" s="1">
        <f t="shared" si="9"/>
        <v>0</v>
      </c>
      <c r="I254" s="3" t="s">
        <v>2082</v>
      </c>
      <c r="K254" s="1">
        <f t="shared" si="10"/>
        <v>0</v>
      </c>
    </row>
    <row r="255" spans="1:11">
      <c r="A255" s="3" t="s">
        <v>2089</v>
      </c>
      <c r="C255" s="1">
        <f t="shared" si="8"/>
        <v>0</v>
      </c>
      <c r="E255" s="3" t="s">
        <v>2089</v>
      </c>
      <c r="G255" s="1">
        <f t="shared" si="9"/>
        <v>0</v>
      </c>
      <c r="I255" s="3" t="s">
        <v>2089</v>
      </c>
      <c r="K255" s="1">
        <f t="shared" si="10"/>
        <v>0</v>
      </c>
    </row>
    <row r="256" spans="1:11">
      <c r="A256" t="s">
        <v>630</v>
      </c>
      <c r="C256" s="1">
        <f t="shared" si="8"/>
        <v>0</v>
      </c>
      <c r="E256" t="s">
        <v>630</v>
      </c>
      <c r="G256" s="1">
        <f t="shared" si="9"/>
        <v>0</v>
      </c>
      <c r="I256" t="s">
        <v>630</v>
      </c>
      <c r="K256" s="1">
        <f t="shared" si="10"/>
        <v>0</v>
      </c>
    </row>
    <row r="257" spans="1:11">
      <c r="A257" t="s">
        <v>23</v>
      </c>
      <c r="C257" s="1">
        <f t="shared" si="8"/>
        <v>0</v>
      </c>
      <c r="E257" t="s">
        <v>23</v>
      </c>
      <c r="G257" s="1">
        <f t="shared" si="9"/>
        <v>0</v>
      </c>
      <c r="I257" t="s">
        <v>23</v>
      </c>
      <c r="K257" s="1">
        <f t="shared" si="10"/>
        <v>0</v>
      </c>
    </row>
    <row r="258" spans="1:11">
      <c r="A258" t="s">
        <v>25</v>
      </c>
      <c r="C258" s="1">
        <f t="shared" si="8"/>
        <v>0</v>
      </c>
      <c r="E258" t="s">
        <v>25</v>
      </c>
      <c r="G258" s="1">
        <f t="shared" si="9"/>
        <v>0</v>
      </c>
      <c r="I258" t="s">
        <v>25</v>
      </c>
      <c r="K258" s="1">
        <f t="shared" si="10"/>
        <v>0</v>
      </c>
    </row>
    <row r="259" spans="1:11">
      <c r="A259" t="s">
        <v>650</v>
      </c>
      <c r="C259" s="1">
        <f t="shared" si="8"/>
        <v>0</v>
      </c>
      <c r="E259" t="s">
        <v>650</v>
      </c>
      <c r="G259" s="1">
        <f t="shared" si="9"/>
        <v>0</v>
      </c>
      <c r="I259" t="s">
        <v>650</v>
      </c>
      <c r="K259" s="1">
        <f t="shared" si="10"/>
        <v>0</v>
      </c>
    </row>
    <row r="260" spans="1:11">
      <c r="A260" t="s">
        <v>2508</v>
      </c>
      <c r="C260" s="1">
        <f t="shared" si="8"/>
        <v>0</v>
      </c>
      <c r="E260" t="s">
        <v>2508</v>
      </c>
      <c r="G260" s="1">
        <f t="shared" si="9"/>
        <v>0</v>
      </c>
      <c r="I260" t="s">
        <v>2508</v>
      </c>
      <c r="K260" s="1">
        <f t="shared" si="10"/>
        <v>0</v>
      </c>
    </row>
    <row r="261" spans="1:11">
      <c r="A261" s="361" t="s">
        <v>1278</v>
      </c>
      <c r="C261" s="1">
        <f t="shared" si="8"/>
        <v>0</v>
      </c>
      <c r="E261" s="361" t="s">
        <v>1278</v>
      </c>
      <c r="G261" s="1">
        <f t="shared" si="9"/>
        <v>0</v>
      </c>
      <c r="I261" s="361" t="s">
        <v>1278</v>
      </c>
      <c r="K261" s="1">
        <f t="shared" si="10"/>
        <v>0</v>
      </c>
    </row>
    <row r="262" spans="1:11">
      <c r="A262" s="180" t="s">
        <v>1285</v>
      </c>
      <c r="C262" s="1">
        <f t="shared" si="8"/>
        <v>0</v>
      </c>
      <c r="E262" s="180" t="s">
        <v>1285</v>
      </c>
      <c r="G262" s="1">
        <f t="shared" si="9"/>
        <v>0</v>
      </c>
      <c r="I262" s="180" t="s">
        <v>1285</v>
      </c>
      <c r="K262" s="1">
        <f t="shared" si="10"/>
        <v>0</v>
      </c>
    </row>
    <row r="263" spans="1:11">
      <c r="A263" s="180" t="s">
        <v>1275</v>
      </c>
      <c r="C263" s="1">
        <f t="shared" si="8"/>
        <v>0</v>
      </c>
      <c r="E263" s="180" t="s">
        <v>1275</v>
      </c>
      <c r="G263" s="1">
        <f t="shared" si="9"/>
        <v>0</v>
      </c>
      <c r="I263" s="180" t="s">
        <v>1275</v>
      </c>
      <c r="K263" s="1">
        <f t="shared" si="10"/>
        <v>0</v>
      </c>
    </row>
    <row r="264" spans="1:11">
      <c r="A264" s="180" t="s">
        <v>1280</v>
      </c>
      <c r="C264" s="1">
        <f t="shared" si="8"/>
        <v>0</v>
      </c>
      <c r="E264" s="180" t="s">
        <v>1280</v>
      </c>
      <c r="G264" s="1">
        <f t="shared" si="9"/>
        <v>0</v>
      </c>
      <c r="I264" s="180" t="s">
        <v>1280</v>
      </c>
      <c r="K264" s="1">
        <f t="shared" si="10"/>
        <v>0</v>
      </c>
    </row>
    <row r="265" spans="1:11">
      <c r="A265" s="58" t="s">
        <v>1594</v>
      </c>
      <c r="C265" s="1">
        <f t="shared" si="8"/>
        <v>0</v>
      </c>
      <c r="E265" s="58" t="s">
        <v>1594</v>
      </c>
      <c r="G265" s="1">
        <f t="shared" si="9"/>
        <v>0</v>
      </c>
      <c r="I265" s="58" t="s">
        <v>1594</v>
      </c>
      <c r="K265" s="1">
        <f t="shared" si="10"/>
        <v>0</v>
      </c>
    </row>
    <row r="266" spans="1:11">
      <c r="A266" s="58" t="s">
        <v>2509</v>
      </c>
      <c r="C266" s="1">
        <f t="shared" si="8"/>
        <v>0</v>
      </c>
      <c r="E266" s="58" t="s">
        <v>2509</v>
      </c>
      <c r="G266" s="1">
        <f t="shared" si="9"/>
        <v>0</v>
      </c>
      <c r="I266" s="58" t="s">
        <v>2509</v>
      </c>
      <c r="K266" s="1">
        <f t="shared" si="10"/>
        <v>0</v>
      </c>
    </row>
    <row r="267" spans="1:11">
      <c r="A267" s="180" t="s">
        <v>1274</v>
      </c>
      <c r="C267" s="1">
        <f t="shared" si="8"/>
        <v>0</v>
      </c>
      <c r="E267" s="180" t="s">
        <v>1274</v>
      </c>
      <c r="G267" s="1">
        <f t="shared" si="9"/>
        <v>0</v>
      </c>
      <c r="I267" s="180" t="s">
        <v>1274</v>
      </c>
      <c r="K267" s="1">
        <f t="shared" si="10"/>
        <v>0</v>
      </c>
    </row>
    <row r="268" spans="1:11">
      <c r="A268" s="3" t="s">
        <v>2078</v>
      </c>
      <c r="C268" s="1">
        <f t="shared" si="8"/>
        <v>0</v>
      </c>
      <c r="E268" s="3" t="s">
        <v>2078</v>
      </c>
      <c r="G268" s="1">
        <f t="shared" si="9"/>
        <v>0</v>
      </c>
      <c r="I268" s="3" t="s">
        <v>2078</v>
      </c>
      <c r="K268" s="1">
        <f t="shared" si="10"/>
        <v>0</v>
      </c>
    </row>
    <row r="269" spans="1:11">
      <c r="A269" t="s">
        <v>613</v>
      </c>
      <c r="C269" s="1">
        <f t="shared" si="8"/>
        <v>0</v>
      </c>
      <c r="E269" t="s">
        <v>613</v>
      </c>
      <c r="G269" s="1">
        <f t="shared" si="9"/>
        <v>0</v>
      </c>
      <c r="I269" t="s">
        <v>613</v>
      </c>
      <c r="K269" s="1">
        <f t="shared" si="10"/>
        <v>0</v>
      </c>
    </row>
    <row r="270" spans="1:11">
      <c r="A270" t="s">
        <v>27</v>
      </c>
      <c r="C270" s="1">
        <f t="shared" si="8"/>
        <v>0</v>
      </c>
      <c r="E270" t="s">
        <v>27</v>
      </c>
      <c r="G270" s="1">
        <f t="shared" si="9"/>
        <v>0</v>
      </c>
      <c r="I270" t="s">
        <v>27</v>
      </c>
      <c r="K270" s="1">
        <f t="shared" si="10"/>
        <v>0</v>
      </c>
    </row>
    <row r="271" spans="1:11">
      <c r="A271" t="s">
        <v>644</v>
      </c>
      <c r="C271" s="1">
        <f t="shared" si="8"/>
        <v>0</v>
      </c>
      <c r="E271" t="s">
        <v>644</v>
      </c>
      <c r="G271" s="1">
        <f t="shared" si="9"/>
        <v>0</v>
      </c>
      <c r="I271" t="s">
        <v>644</v>
      </c>
      <c r="K271" s="1">
        <f t="shared" si="10"/>
        <v>0</v>
      </c>
    </row>
    <row r="272" spans="1:11">
      <c r="A272" t="s">
        <v>2504</v>
      </c>
      <c r="C272" s="1">
        <f t="shared" si="8"/>
        <v>0</v>
      </c>
      <c r="E272" t="s">
        <v>2504</v>
      </c>
      <c r="G272" s="1">
        <f t="shared" si="9"/>
        <v>0</v>
      </c>
      <c r="I272" t="s">
        <v>2504</v>
      </c>
      <c r="K272" s="1">
        <f t="shared" si="10"/>
        <v>0</v>
      </c>
    </row>
    <row r="273" spans="1:11">
      <c r="A273" t="s">
        <v>2530</v>
      </c>
      <c r="C273" s="1">
        <f t="shared" si="8"/>
        <v>0</v>
      </c>
      <c r="E273" t="s">
        <v>2530</v>
      </c>
      <c r="G273" s="1">
        <f t="shared" si="9"/>
        <v>0</v>
      </c>
      <c r="I273" t="s">
        <v>2530</v>
      </c>
      <c r="K273" s="1">
        <f t="shared" si="10"/>
        <v>0</v>
      </c>
    </row>
    <row r="274" spans="1:11">
      <c r="A274" t="s">
        <v>153</v>
      </c>
      <c r="C274" s="1">
        <f t="shared" si="8"/>
        <v>0</v>
      </c>
      <c r="E274" t="s">
        <v>153</v>
      </c>
      <c r="G274" s="1">
        <f t="shared" si="9"/>
        <v>0</v>
      </c>
      <c r="I274" t="s">
        <v>153</v>
      </c>
      <c r="K274" s="1">
        <f t="shared" si="10"/>
        <v>0</v>
      </c>
    </row>
    <row r="275" spans="1:11">
      <c r="A275" s="3" t="s">
        <v>2090</v>
      </c>
      <c r="C275" s="1">
        <f t="shared" si="8"/>
        <v>0</v>
      </c>
      <c r="E275" s="3" t="s">
        <v>2090</v>
      </c>
      <c r="G275" s="1">
        <f t="shared" si="9"/>
        <v>0</v>
      </c>
      <c r="I275" s="3" t="s">
        <v>2090</v>
      </c>
      <c r="K275" s="1">
        <f t="shared" si="10"/>
        <v>0</v>
      </c>
    </row>
    <row r="276" spans="1:11">
      <c r="A276" t="s">
        <v>631</v>
      </c>
      <c r="C276" s="1">
        <f t="shared" si="8"/>
        <v>0</v>
      </c>
      <c r="E276" t="s">
        <v>631</v>
      </c>
      <c r="G276" s="1">
        <f t="shared" si="9"/>
        <v>0</v>
      </c>
      <c r="I276" t="s">
        <v>631</v>
      </c>
      <c r="K276" s="1">
        <f t="shared" si="10"/>
        <v>0</v>
      </c>
    </row>
    <row r="277" spans="1:11">
      <c r="A277" t="s">
        <v>2519</v>
      </c>
      <c r="C277" s="1">
        <f t="shared" si="8"/>
        <v>0</v>
      </c>
      <c r="E277" t="s">
        <v>2519</v>
      </c>
      <c r="G277" s="1">
        <f t="shared" si="9"/>
        <v>0</v>
      </c>
      <c r="I277" t="s">
        <v>2519</v>
      </c>
      <c r="K277" s="1">
        <f t="shared" si="10"/>
        <v>0</v>
      </c>
    </row>
    <row r="278" spans="1:11">
      <c r="A278" t="s">
        <v>29</v>
      </c>
      <c r="C278" s="1">
        <f t="shared" si="8"/>
        <v>0</v>
      </c>
      <c r="E278" t="s">
        <v>29</v>
      </c>
      <c r="G278" s="1">
        <f t="shared" si="9"/>
        <v>0</v>
      </c>
      <c r="I278" t="s">
        <v>29</v>
      </c>
      <c r="K278" s="1">
        <f t="shared" si="10"/>
        <v>0</v>
      </c>
    </row>
    <row r="279" spans="1:11">
      <c r="A279" t="s">
        <v>142</v>
      </c>
      <c r="C279" s="1">
        <f t="shared" si="8"/>
        <v>0</v>
      </c>
      <c r="E279" t="s">
        <v>142</v>
      </c>
      <c r="G279" s="1">
        <f t="shared" si="9"/>
        <v>0</v>
      </c>
      <c r="I279" t="s">
        <v>142</v>
      </c>
      <c r="K279" s="1">
        <f t="shared" si="10"/>
        <v>0</v>
      </c>
    </row>
    <row r="280" spans="1:11">
      <c r="A280" t="s">
        <v>605</v>
      </c>
      <c r="C280" s="1">
        <f t="shared" si="8"/>
        <v>0</v>
      </c>
      <c r="E280" t="s">
        <v>605</v>
      </c>
      <c r="G280" s="1">
        <f t="shared" si="9"/>
        <v>0</v>
      </c>
      <c r="I280" t="s">
        <v>605</v>
      </c>
      <c r="K280" s="1">
        <f t="shared" si="10"/>
        <v>0</v>
      </c>
    </row>
    <row r="281" spans="1:11">
      <c r="A281" s="180" t="s">
        <v>1284</v>
      </c>
      <c r="C281" s="1">
        <f t="shared" si="8"/>
        <v>0</v>
      </c>
      <c r="E281" s="180" t="s">
        <v>1284</v>
      </c>
      <c r="G281" s="1">
        <f t="shared" si="9"/>
        <v>0</v>
      </c>
      <c r="I281" s="180" t="s">
        <v>1284</v>
      </c>
      <c r="K281" s="1">
        <f t="shared" si="10"/>
        <v>0</v>
      </c>
    </row>
    <row r="282" spans="1:11">
      <c r="A282" s="3" t="s">
        <v>2096</v>
      </c>
      <c r="C282" s="1">
        <f t="shared" si="8"/>
        <v>0</v>
      </c>
      <c r="E282" s="3" t="s">
        <v>2096</v>
      </c>
      <c r="G282" s="1">
        <f t="shared" si="9"/>
        <v>0</v>
      </c>
      <c r="I282" s="3" t="s">
        <v>2096</v>
      </c>
      <c r="K282" s="1">
        <f t="shared" si="10"/>
        <v>0</v>
      </c>
    </row>
    <row r="283" spans="1:11">
      <c r="A283" t="s">
        <v>645</v>
      </c>
      <c r="C283" s="1">
        <f t="shared" si="8"/>
        <v>0</v>
      </c>
      <c r="E283" t="s">
        <v>645</v>
      </c>
      <c r="G283" s="1">
        <f t="shared" si="9"/>
        <v>0</v>
      </c>
      <c r="I283" t="s">
        <v>645</v>
      </c>
      <c r="K283" s="1">
        <f t="shared" si="10"/>
        <v>0</v>
      </c>
    </row>
    <row r="284" spans="1:11">
      <c r="A284" t="s">
        <v>2520</v>
      </c>
      <c r="C284" s="1">
        <f t="shared" si="8"/>
        <v>0</v>
      </c>
      <c r="E284" t="s">
        <v>2520</v>
      </c>
      <c r="G284" s="1">
        <f t="shared" si="9"/>
        <v>0</v>
      </c>
      <c r="I284" t="s">
        <v>2520</v>
      </c>
      <c r="K284" s="1">
        <f t="shared" si="10"/>
        <v>0</v>
      </c>
    </row>
    <row r="285" spans="1:11">
      <c r="A285" s="58" t="s">
        <v>1614</v>
      </c>
      <c r="C285" s="1">
        <f t="shared" si="8"/>
        <v>0</v>
      </c>
      <c r="E285" s="58" t="s">
        <v>1614</v>
      </c>
      <c r="G285" s="1">
        <f t="shared" si="9"/>
        <v>0</v>
      </c>
      <c r="I285" s="58" t="s">
        <v>1614</v>
      </c>
      <c r="K285" s="1">
        <f t="shared" si="10"/>
        <v>0</v>
      </c>
    </row>
    <row r="286" spans="1:11">
      <c r="A286" t="s">
        <v>616</v>
      </c>
      <c r="C286" s="1">
        <f t="shared" si="8"/>
        <v>0</v>
      </c>
      <c r="E286" t="s">
        <v>616</v>
      </c>
      <c r="G286" s="1">
        <f t="shared" si="9"/>
        <v>0</v>
      </c>
      <c r="I286" t="s">
        <v>616</v>
      </c>
      <c r="K286" s="1">
        <f t="shared" si="10"/>
        <v>0</v>
      </c>
    </row>
    <row r="287" spans="1:11">
      <c r="A287" t="s">
        <v>615</v>
      </c>
      <c r="C287" s="1">
        <f t="shared" si="8"/>
        <v>0</v>
      </c>
      <c r="E287" t="s">
        <v>615</v>
      </c>
      <c r="G287" s="1">
        <f t="shared" si="9"/>
        <v>0</v>
      </c>
      <c r="I287" t="s">
        <v>615</v>
      </c>
      <c r="K287" s="1">
        <f t="shared" si="10"/>
        <v>0</v>
      </c>
    </row>
    <row r="288" spans="1:11">
      <c r="A288" s="58" t="s">
        <v>1616</v>
      </c>
      <c r="C288" s="1">
        <f t="shared" si="8"/>
        <v>0</v>
      </c>
      <c r="E288" s="58" t="s">
        <v>1616</v>
      </c>
      <c r="G288" s="1">
        <f t="shared" si="9"/>
        <v>0</v>
      </c>
      <c r="I288" s="58" t="s">
        <v>1616</v>
      </c>
      <c r="K288" s="1">
        <f t="shared" si="10"/>
        <v>0</v>
      </c>
    </row>
    <row r="289" spans="1:11">
      <c r="A289" s="180" t="s">
        <v>1273</v>
      </c>
      <c r="C289" s="1">
        <f t="shared" si="8"/>
        <v>0</v>
      </c>
      <c r="E289" s="180" t="s">
        <v>1273</v>
      </c>
      <c r="G289" s="1">
        <f t="shared" si="9"/>
        <v>0</v>
      </c>
      <c r="I289" s="180" t="s">
        <v>1273</v>
      </c>
      <c r="K289" s="1">
        <f t="shared" si="10"/>
        <v>0</v>
      </c>
    </row>
    <row r="290" spans="1:11">
      <c r="A290" t="s">
        <v>157</v>
      </c>
      <c r="C290" s="1">
        <f t="shared" si="8"/>
        <v>0</v>
      </c>
      <c r="E290" t="s">
        <v>157</v>
      </c>
      <c r="G290" s="1">
        <f t="shared" si="9"/>
        <v>0</v>
      </c>
      <c r="I290" t="s">
        <v>157</v>
      </c>
      <c r="K290" s="1">
        <f t="shared" si="10"/>
        <v>0</v>
      </c>
    </row>
    <row r="291" spans="1:11">
      <c r="A291" s="58" t="s">
        <v>1666</v>
      </c>
      <c r="C291" s="1">
        <f t="shared" si="8"/>
        <v>0</v>
      </c>
      <c r="E291" s="58" t="s">
        <v>1666</v>
      </c>
      <c r="G291" s="1">
        <f t="shared" si="9"/>
        <v>0</v>
      </c>
      <c r="I291" s="58" t="s">
        <v>1666</v>
      </c>
      <c r="K291" s="1">
        <f t="shared" si="10"/>
        <v>0</v>
      </c>
    </row>
    <row r="292" spans="1:11">
      <c r="A292" s="3" t="s">
        <v>2085</v>
      </c>
      <c r="C292" s="1">
        <f t="shared" si="8"/>
        <v>0</v>
      </c>
      <c r="E292" s="3" t="s">
        <v>2085</v>
      </c>
      <c r="G292" s="1">
        <f t="shared" si="9"/>
        <v>0</v>
      </c>
      <c r="I292" s="3" t="s">
        <v>2085</v>
      </c>
      <c r="K292" s="1">
        <f t="shared" si="10"/>
        <v>0</v>
      </c>
    </row>
    <row r="293" spans="1:11">
      <c r="A293" t="s">
        <v>600</v>
      </c>
      <c r="C293" s="1">
        <f t="shared" si="8"/>
        <v>0</v>
      </c>
      <c r="E293" t="s">
        <v>600</v>
      </c>
      <c r="G293" s="1">
        <f t="shared" si="9"/>
        <v>0</v>
      </c>
      <c r="I293" t="s">
        <v>600</v>
      </c>
      <c r="K293" s="1">
        <f t="shared" si="10"/>
        <v>0</v>
      </c>
    </row>
    <row r="294" spans="1:11">
      <c r="A294" s="58" t="s">
        <v>1595</v>
      </c>
      <c r="C294" s="1">
        <f t="shared" si="8"/>
        <v>0</v>
      </c>
      <c r="E294" s="58" t="s">
        <v>1595</v>
      </c>
      <c r="G294" s="1">
        <f t="shared" si="9"/>
        <v>0</v>
      </c>
      <c r="I294" s="58" t="s">
        <v>1595</v>
      </c>
      <c r="K294" s="1">
        <f t="shared" si="10"/>
        <v>0</v>
      </c>
    </row>
    <row r="295" spans="1:11">
      <c r="A295" s="3" t="s">
        <v>2088</v>
      </c>
      <c r="C295" s="1">
        <f t="shared" si="8"/>
        <v>0</v>
      </c>
      <c r="E295" s="3" t="s">
        <v>2088</v>
      </c>
      <c r="G295" s="1">
        <f t="shared" si="9"/>
        <v>0</v>
      </c>
      <c r="I295" s="3" t="s">
        <v>2088</v>
      </c>
      <c r="K295" s="1">
        <f t="shared" si="10"/>
        <v>0</v>
      </c>
    </row>
    <row r="296" spans="1:11">
      <c r="A296" t="s">
        <v>1575</v>
      </c>
      <c r="C296" s="1">
        <f t="shared" si="8"/>
        <v>0</v>
      </c>
      <c r="E296" t="s">
        <v>1575</v>
      </c>
      <c r="G296" s="1">
        <f t="shared" si="9"/>
        <v>0</v>
      </c>
      <c r="I296" t="s">
        <v>1575</v>
      </c>
      <c r="K296" s="1">
        <f t="shared" si="10"/>
        <v>0</v>
      </c>
    </row>
    <row r="297" spans="1:11">
      <c r="A297" t="s">
        <v>2510</v>
      </c>
      <c r="C297" s="1">
        <f t="shared" si="8"/>
        <v>0</v>
      </c>
      <c r="E297" t="s">
        <v>2510</v>
      </c>
      <c r="G297" s="1">
        <f t="shared" si="9"/>
        <v>0</v>
      </c>
      <c r="I297" t="s">
        <v>2510</v>
      </c>
      <c r="K297" s="1">
        <f t="shared" si="10"/>
        <v>0</v>
      </c>
    </row>
    <row r="298" spans="1:11">
      <c r="A298" t="s">
        <v>2612</v>
      </c>
      <c r="C298" s="1">
        <f t="shared" si="8"/>
        <v>0</v>
      </c>
      <c r="E298" t="s">
        <v>2612</v>
      </c>
      <c r="G298" s="1">
        <f t="shared" si="9"/>
        <v>0</v>
      </c>
      <c r="I298" t="s">
        <v>2612</v>
      </c>
      <c r="K298" s="1">
        <f t="shared" si="10"/>
        <v>0</v>
      </c>
    </row>
    <row r="299" spans="1:11">
      <c r="A299" s="3" t="s">
        <v>2098</v>
      </c>
      <c r="C299" s="1">
        <f t="shared" si="8"/>
        <v>0</v>
      </c>
      <c r="E299" s="3" t="s">
        <v>2098</v>
      </c>
      <c r="G299" s="1">
        <f t="shared" si="9"/>
        <v>0</v>
      </c>
      <c r="I299" s="3" t="s">
        <v>2098</v>
      </c>
      <c r="K299" s="1">
        <f t="shared" si="10"/>
        <v>0</v>
      </c>
    </row>
    <row r="300" spans="1:11">
      <c r="A300" t="s">
        <v>31</v>
      </c>
      <c r="C300" s="1">
        <f t="shared" si="8"/>
        <v>0</v>
      </c>
      <c r="E300" t="s">
        <v>31</v>
      </c>
      <c r="G300" s="1">
        <f t="shared" si="9"/>
        <v>0</v>
      </c>
      <c r="I300" t="s">
        <v>31</v>
      </c>
      <c r="K300" s="1">
        <f t="shared" si="10"/>
        <v>0</v>
      </c>
    </row>
    <row r="301" spans="1:11">
      <c r="A301" t="s">
        <v>2514</v>
      </c>
      <c r="C301" s="1">
        <f t="shared" ref="C301:C331" si="11">D133</f>
        <v>0</v>
      </c>
      <c r="E301" t="s">
        <v>2514</v>
      </c>
      <c r="G301" s="1">
        <f t="shared" ref="G301:G331" si="12">E133</f>
        <v>0</v>
      </c>
      <c r="I301" t="s">
        <v>2514</v>
      </c>
      <c r="K301" s="1">
        <f t="shared" ref="K301:K331" si="13">F133</f>
        <v>0</v>
      </c>
    </row>
    <row r="302" spans="1:11">
      <c r="A302" t="s">
        <v>655</v>
      </c>
      <c r="C302" s="1">
        <f t="shared" si="11"/>
        <v>0</v>
      </c>
      <c r="E302" t="s">
        <v>655</v>
      </c>
      <c r="G302" s="1">
        <f t="shared" si="12"/>
        <v>0</v>
      </c>
      <c r="I302" t="s">
        <v>655</v>
      </c>
      <c r="K302" s="1">
        <f t="shared" si="13"/>
        <v>0</v>
      </c>
    </row>
    <row r="303" spans="1:11">
      <c r="A303" s="3" t="s">
        <v>2091</v>
      </c>
      <c r="C303" s="1">
        <f t="shared" si="11"/>
        <v>0</v>
      </c>
      <c r="E303" s="3" t="s">
        <v>2091</v>
      </c>
      <c r="G303" s="1">
        <f t="shared" si="12"/>
        <v>0</v>
      </c>
      <c r="I303" s="3" t="s">
        <v>2091</v>
      </c>
      <c r="K303" s="1">
        <f t="shared" si="13"/>
        <v>0</v>
      </c>
    </row>
    <row r="304" spans="1:11">
      <c r="A304" t="s">
        <v>622</v>
      </c>
      <c r="C304" s="1">
        <f t="shared" si="11"/>
        <v>0</v>
      </c>
      <c r="E304" t="s">
        <v>622</v>
      </c>
      <c r="G304" s="1">
        <f t="shared" si="12"/>
        <v>0</v>
      </c>
      <c r="I304" t="s">
        <v>622</v>
      </c>
      <c r="K304" s="1">
        <f t="shared" si="13"/>
        <v>0</v>
      </c>
    </row>
    <row r="305" spans="1:11">
      <c r="A305" t="s">
        <v>648</v>
      </c>
      <c r="C305" s="1">
        <f t="shared" si="11"/>
        <v>0</v>
      </c>
      <c r="E305" t="s">
        <v>648</v>
      </c>
      <c r="G305" s="1">
        <f t="shared" si="12"/>
        <v>0</v>
      </c>
      <c r="I305" t="s">
        <v>648</v>
      </c>
      <c r="K305" s="1">
        <f t="shared" si="13"/>
        <v>0</v>
      </c>
    </row>
    <row r="306" spans="1:11">
      <c r="A306" t="s">
        <v>33</v>
      </c>
      <c r="C306" s="1">
        <f t="shared" si="11"/>
        <v>0</v>
      </c>
      <c r="E306" t="s">
        <v>33</v>
      </c>
      <c r="G306" s="1">
        <f t="shared" si="12"/>
        <v>0</v>
      </c>
      <c r="I306" t="s">
        <v>33</v>
      </c>
      <c r="K306" s="1">
        <f t="shared" si="13"/>
        <v>0</v>
      </c>
    </row>
    <row r="307" spans="1:11">
      <c r="A307" s="180" t="s">
        <v>1294</v>
      </c>
      <c r="C307" s="1">
        <f t="shared" si="11"/>
        <v>0</v>
      </c>
      <c r="E307" s="180" t="s">
        <v>1294</v>
      </c>
      <c r="G307" s="1">
        <f t="shared" si="12"/>
        <v>0</v>
      </c>
      <c r="I307" s="180" t="s">
        <v>1294</v>
      </c>
      <c r="K307" s="1">
        <f t="shared" si="13"/>
        <v>0</v>
      </c>
    </row>
    <row r="308" spans="1:11">
      <c r="A308" t="s">
        <v>35</v>
      </c>
      <c r="C308" s="1">
        <f t="shared" si="11"/>
        <v>0</v>
      </c>
      <c r="E308" t="s">
        <v>35</v>
      </c>
      <c r="G308" s="1">
        <f t="shared" si="12"/>
        <v>0</v>
      </c>
      <c r="I308" t="s">
        <v>35</v>
      </c>
      <c r="K308" s="1">
        <f t="shared" si="13"/>
        <v>0</v>
      </c>
    </row>
    <row r="309" spans="1:11">
      <c r="A309" t="s">
        <v>37</v>
      </c>
      <c r="C309" s="1">
        <f t="shared" si="11"/>
        <v>0</v>
      </c>
      <c r="E309" t="s">
        <v>37</v>
      </c>
      <c r="G309" s="1">
        <f t="shared" si="12"/>
        <v>0</v>
      </c>
      <c r="I309" t="s">
        <v>37</v>
      </c>
      <c r="K309" s="1">
        <f t="shared" si="13"/>
        <v>0</v>
      </c>
    </row>
    <row r="310" spans="1:11">
      <c r="A310" t="s">
        <v>143</v>
      </c>
      <c r="C310" s="1">
        <f t="shared" si="11"/>
        <v>0</v>
      </c>
      <c r="E310" t="s">
        <v>143</v>
      </c>
      <c r="G310" s="1">
        <f t="shared" si="12"/>
        <v>0</v>
      </c>
      <c r="I310" t="s">
        <v>143</v>
      </c>
      <c r="K310" s="1">
        <f t="shared" si="13"/>
        <v>0</v>
      </c>
    </row>
    <row r="311" spans="1:11">
      <c r="A311" t="s">
        <v>180</v>
      </c>
      <c r="C311" s="1">
        <f t="shared" si="11"/>
        <v>0</v>
      </c>
      <c r="E311" t="s">
        <v>180</v>
      </c>
      <c r="G311" s="1">
        <f t="shared" si="12"/>
        <v>0</v>
      </c>
      <c r="I311" t="s">
        <v>180</v>
      </c>
      <c r="K311" s="1">
        <f t="shared" si="13"/>
        <v>0</v>
      </c>
    </row>
    <row r="312" spans="1:11">
      <c r="A312" t="s">
        <v>2517</v>
      </c>
      <c r="C312" s="1">
        <f t="shared" si="11"/>
        <v>0</v>
      </c>
      <c r="E312" t="s">
        <v>2517</v>
      </c>
      <c r="G312" s="1">
        <f t="shared" si="12"/>
        <v>0</v>
      </c>
      <c r="I312" t="s">
        <v>2517</v>
      </c>
      <c r="K312" s="1">
        <f t="shared" si="13"/>
        <v>0</v>
      </c>
    </row>
    <row r="313" spans="1:11">
      <c r="A313" s="361" t="s">
        <v>1286</v>
      </c>
      <c r="C313" s="1">
        <f t="shared" si="11"/>
        <v>0</v>
      </c>
      <c r="E313" s="361" t="s">
        <v>1286</v>
      </c>
      <c r="G313" s="1">
        <f t="shared" si="12"/>
        <v>0</v>
      </c>
      <c r="I313" s="361" t="s">
        <v>1286</v>
      </c>
      <c r="K313" s="1">
        <f t="shared" si="13"/>
        <v>0</v>
      </c>
    </row>
    <row r="314" spans="1:11">
      <c r="A314" s="361" t="s">
        <v>2518</v>
      </c>
      <c r="C314" s="1">
        <f t="shared" si="11"/>
        <v>0</v>
      </c>
      <c r="E314" s="361" t="s">
        <v>2518</v>
      </c>
      <c r="G314" s="1">
        <f t="shared" si="12"/>
        <v>0</v>
      </c>
      <c r="I314" s="361" t="s">
        <v>2518</v>
      </c>
      <c r="K314" s="1">
        <f t="shared" si="13"/>
        <v>0</v>
      </c>
    </row>
    <row r="315" spans="1:11">
      <c r="A315" s="361" t="s">
        <v>2523</v>
      </c>
      <c r="C315" s="1">
        <f t="shared" si="11"/>
        <v>0</v>
      </c>
      <c r="E315" s="361" t="s">
        <v>2523</v>
      </c>
      <c r="G315" s="1">
        <f t="shared" si="12"/>
        <v>0</v>
      </c>
      <c r="I315" s="361" t="s">
        <v>2523</v>
      </c>
      <c r="K315" s="1">
        <f t="shared" si="13"/>
        <v>0</v>
      </c>
    </row>
    <row r="316" spans="1:11">
      <c r="A316" t="s">
        <v>39</v>
      </c>
      <c r="C316" s="1">
        <f t="shared" si="11"/>
        <v>0</v>
      </c>
      <c r="E316" t="s">
        <v>39</v>
      </c>
      <c r="G316" s="1">
        <f t="shared" si="12"/>
        <v>0</v>
      </c>
      <c r="I316" t="s">
        <v>39</v>
      </c>
      <c r="K316" s="1">
        <f t="shared" si="13"/>
        <v>0</v>
      </c>
    </row>
    <row r="317" spans="1:11">
      <c r="A317" s="58" t="s">
        <v>1596</v>
      </c>
      <c r="C317" s="1">
        <f t="shared" si="11"/>
        <v>0</v>
      </c>
      <c r="E317" s="58" t="s">
        <v>1596</v>
      </c>
      <c r="G317" s="1">
        <f t="shared" si="12"/>
        <v>0</v>
      </c>
      <c r="I317" s="58" t="s">
        <v>1596</v>
      </c>
      <c r="K317" s="1">
        <f t="shared" si="13"/>
        <v>0</v>
      </c>
    </row>
    <row r="318" spans="1:11">
      <c r="A318" t="s">
        <v>179</v>
      </c>
      <c r="C318" s="1">
        <f t="shared" si="11"/>
        <v>0</v>
      </c>
      <c r="E318" t="s">
        <v>179</v>
      </c>
      <c r="G318" s="1">
        <f t="shared" si="12"/>
        <v>0</v>
      </c>
      <c r="I318" t="s">
        <v>179</v>
      </c>
      <c r="K318" s="1">
        <f t="shared" si="13"/>
        <v>0</v>
      </c>
    </row>
    <row r="319" spans="1:11">
      <c r="A319" t="s">
        <v>2506</v>
      </c>
      <c r="C319" s="1">
        <f t="shared" si="11"/>
        <v>0</v>
      </c>
      <c r="E319" t="s">
        <v>2506</v>
      </c>
      <c r="G319" s="1">
        <f t="shared" si="12"/>
        <v>0</v>
      </c>
      <c r="I319" t="s">
        <v>2506</v>
      </c>
      <c r="K319" s="1">
        <f t="shared" si="13"/>
        <v>0</v>
      </c>
    </row>
    <row r="320" spans="1:11">
      <c r="A320" s="3" t="s">
        <v>2095</v>
      </c>
      <c r="C320" s="1">
        <f t="shared" si="11"/>
        <v>0</v>
      </c>
      <c r="E320" s="3" t="s">
        <v>2095</v>
      </c>
      <c r="G320" s="1">
        <f t="shared" si="12"/>
        <v>0</v>
      </c>
      <c r="I320" s="3" t="s">
        <v>2095</v>
      </c>
      <c r="K320" s="1">
        <f t="shared" si="13"/>
        <v>0</v>
      </c>
    </row>
    <row r="321" spans="1:11">
      <c r="A321" t="s">
        <v>144</v>
      </c>
      <c r="C321" s="1">
        <f t="shared" si="11"/>
        <v>0</v>
      </c>
      <c r="E321" t="s">
        <v>144</v>
      </c>
      <c r="G321" s="1">
        <f t="shared" si="12"/>
        <v>0</v>
      </c>
      <c r="I321" t="s">
        <v>144</v>
      </c>
      <c r="K321" s="1">
        <f t="shared" si="13"/>
        <v>0</v>
      </c>
    </row>
    <row r="322" spans="1:11">
      <c r="A322" s="180" t="s">
        <v>1283</v>
      </c>
      <c r="C322" s="1">
        <f t="shared" si="11"/>
        <v>0</v>
      </c>
      <c r="E322" s="180" t="s">
        <v>1283</v>
      </c>
      <c r="G322" s="1">
        <f t="shared" si="12"/>
        <v>0</v>
      </c>
      <c r="I322" s="180" t="s">
        <v>1283</v>
      </c>
      <c r="K322" s="1">
        <f t="shared" si="13"/>
        <v>0</v>
      </c>
    </row>
    <row r="323" spans="1:11">
      <c r="A323" s="180" t="s">
        <v>2525</v>
      </c>
      <c r="C323" s="1">
        <f t="shared" si="11"/>
        <v>0</v>
      </c>
      <c r="E323" s="180" t="s">
        <v>2525</v>
      </c>
      <c r="G323" s="1">
        <f t="shared" si="12"/>
        <v>0</v>
      </c>
      <c r="I323" s="180" t="s">
        <v>2525</v>
      </c>
      <c r="K323" s="1">
        <f t="shared" si="13"/>
        <v>0</v>
      </c>
    </row>
    <row r="324" spans="1:11">
      <c r="A324" t="s">
        <v>154</v>
      </c>
      <c r="C324" s="1">
        <f t="shared" si="11"/>
        <v>0</v>
      </c>
      <c r="E324" t="s">
        <v>154</v>
      </c>
      <c r="G324" s="1">
        <f t="shared" si="12"/>
        <v>0</v>
      </c>
      <c r="I324" t="s">
        <v>154</v>
      </c>
      <c r="K324" s="1">
        <f t="shared" si="13"/>
        <v>0</v>
      </c>
    </row>
    <row r="325" spans="1:11">
      <c r="A325" t="s">
        <v>2526</v>
      </c>
      <c r="C325" s="1">
        <f t="shared" si="11"/>
        <v>0</v>
      </c>
      <c r="E325" t="s">
        <v>2526</v>
      </c>
      <c r="G325" s="1">
        <f t="shared" si="12"/>
        <v>0</v>
      </c>
      <c r="I325" t="s">
        <v>2526</v>
      </c>
      <c r="K325" s="1">
        <f t="shared" si="13"/>
        <v>0</v>
      </c>
    </row>
    <row r="326" spans="1:11">
      <c r="A326" t="s">
        <v>2524</v>
      </c>
      <c r="C326" s="1">
        <f t="shared" si="11"/>
        <v>0</v>
      </c>
      <c r="E326" t="s">
        <v>2524</v>
      </c>
      <c r="G326" s="1">
        <f t="shared" si="12"/>
        <v>0</v>
      </c>
      <c r="I326" t="s">
        <v>2524</v>
      </c>
      <c r="K326" s="1">
        <f t="shared" si="13"/>
        <v>0</v>
      </c>
    </row>
    <row r="327" spans="1:11">
      <c r="A327" s="180" t="s">
        <v>1282</v>
      </c>
      <c r="C327" s="1">
        <f t="shared" si="11"/>
        <v>0</v>
      </c>
      <c r="E327" s="180" t="s">
        <v>1282</v>
      </c>
      <c r="G327" s="1">
        <f t="shared" si="12"/>
        <v>0</v>
      </c>
      <c r="I327" s="180" t="s">
        <v>1282</v>
      </c>
      <c r="K327" s="1">
        <f t="shared" si="13"/>
        <v>0</v>
      </c>
    </row>
    <row r="328" spans="1:11">
      <c r="A328" s="180" t="s">
        <v>2505</v>
      </c>
      <c r="C328" s="1">
        <f t="shared" si="11"/>
        <v>0</v>
      </c>
      <c r="E328" s="180" t="s">
        <v>2505</v>
      </c>
      <c r="G328" s="1">
        <f t="shared" si="12"/>
        <v>0</v>
      </c>
      <c r="I328" s="180" t="s">
        <v>2505</v>
      </c>
      <c r="K328" s="1">
        <f t="shared" si="13"/>
        <v>0</v>
      </c>
    </row>
    <row r="329" spans="1:11">
      <c r="A329" t="s">
        <v>620</v>
      </c>
      <c r="C329" s="1">
        <f t="shared" si="11"/>
        <v>0</v>
      </c>
      <c r="E329" t="s">
        <v>620</v>
      </c>
      <c r="G329" s="1">
        <f t="shared" si="12"/>
        <v>0</v>
      </c>
      <c r="I329" t="s">
        <v>620</v>
      </c>
      <c r="K329" s="1">
        <f t="shared" si="13"/>
        <v>0</v>
      </c>
    </row>
    <row r="330" spans="1:11">
      <c r="A330" s="58" t="s">
        <v>2074</v>
      </c>
      <c r="C330" s="1">
        <f t="shared" si="11"/>
        <v>0</v>
      </c>
      <c r="E330" s="58" t="s">
        <v>2074</v>
      </c>
      <c r="G330" s="1">
        <f t="shared" si="12"/>
        <v>0</v>
      </c>
      <c r="I330" s="58" t="s">
        <v>2074</v>
      </c>
      <c r="K330" s="1">
        <f t="shared" si="13"/>
        <v>0</v>
      </c>
    </row>
    <row r="331" spans="1:11">
      <c r="A331" t="s">
        <v>1581</v>
      </c>
      <c r="C331" s="1">
        <f t="shared" si="11"/>
        <v>0</v>
      </c>
      <c r="E331" t="s">
        <v>1581</v>
      </c>
      <c r="G331" s="1">
        <f t="shared" si="12"/>
        <v>0</v>
      </c>
      <c r="I331" t="s">
        <v>1581</v>
      </c>
      <c r="K331" s="1">
        <f t="shared" si="13"/>
        <v>0</v>
      </c>
    </row>
    <row r="333" spans="1:11">
      <c r="C333" s="10">
        <f>SUM(C168:C242)</f>
        <v>0</v>
      </c>
      <c r="G333" s="10">
        <f>SUM(H172:H246)</f>
        <v>0</v>
      </c>
      <c r="K333" s="10">
        <f>SUM(L172:L228)</f>
        <v>0</v>
      </c>
    </row>
    <row r="337" spans="1:20" ht="20.25">
      <c r="A337" s="106" t="s">
        <v>861</v>
      </c>
    </row>
    <row r="338" spans="1:20">
      <c r="B338" s="77">
        <v>2016</v>
      </c>
      <c r="C338" s="77"/>
      <c r="D338" s="77">
        <v>2017</v>
      </c>
      <c r="E338" s="77"/>
      <c r="F338" s="77">
        <v>2018</v>
      </c>
      <c r="G338" s="77"/>
      <c r="H338" s="77">
        <v>2019</v>
      </c>
      <c r="I338" s="77"/>
      <c r="J338" s="77">
        <v>2020</v>
      </c>
      <c r="K338" s="77"/>
      <c r="L338" s="77">
        <v>2021</v>
      </c>
      <c r="M338" s="77"/>
      <c r="N338" s="77">
        <v>2022</v>
      </c>
      <c r="O338" s="77"/>
      <c r="P338" s="77">
        <v>2023</v>
      </c>
      <c r="Q338" s="77"/>
      <c r="R338" s="77">
        <v>2024</v>
      </c>
      <c r="T338" s="77">
        <v>2025</v>
      </c>
    </row>
    <row r="339" spans="1:20">
      <c r="A339" t="s">
        <v>835</v>
      </c>
      <c r="B339" t="s">
        <v>31</v>
      </c>
      <c r="D339" t="s">
        <v>141</v>
      </c>
      <c r="F339" t="s">
        <v>27</v>
      </c>
      <c r="H339" s="180" t="s">
        <v>153</v>
      </c>
      <c r="J339" t="s">
        <v>655</v>
      </c>
      <c r="L339" t="s">
        <v>21</v>
      </c>
      <c r="N339" t="s">
        <v>620</v>
      </c>
      <c r="P339" t="s">
        <v>1269</v>
      </c>
      <c r="R339" t="s">
        <v>2516</v>
      </c>
      <c r="T339" t="s">
        <v>2504</v>
      </c>
    </row>
    <row r="340" spans="1:20">
      <c r="B340" t="s">
        <v>27</v>
      </c>
      <c r="D340" t="s">
        <v>33</v>
      </c>
      <c r="F340" t="s">
        <v>892</v>
      </c>
      <c r="H340" s="180" t="s">
        <v>141</v>
      </c>
      <c r="J340" t="s">
        <v>600</v>
      </c>
      <c r="L340" t="s">
        <v>1580</v>
      </c>
      <c r="N340" t="s">
        <v>649</v>
      </c>
      <c r="P340" t="s">
        <v>1589</v>
      </c>
      <c r="R340" t="s">
        <v>665</v>
      </c>
      <c r="T340" t="s">
        <v>21</v>
      </c>
    </row>
    <row r="341" spans="1:20">
      <c r="B341" t="s">
        <v>15</v>
      </c>
      <c r="D341" t="s">
        <v>6</v>
      </c>
      <c r="F341" t="s">
        <v>893</v>
      </c>
      <c r="H341" s="180" t="s">
        <v>15</v>
      </c>
      <c r="J341" t="s">
        <v>644</v>
      </c>
      <c r="L341" t="s">
        <v>644</v>
      </c>
      <c r="N341" t="s">
        <v>154</v>
      </c>
      <c r="P341" t="s">
        <v>9</v>
      </c>
      <c r="R341" t="s">
        <v>2507</v>
      </c>
      <c r="T341" t="s">
        <v>2508</v>
      </c>
    </row>
    <row r="342" spans="1:20">
      <c r="F342" t="s">
        <v>890</v>
      </c>
      <c r="J342" s="190"/>
    </row>
    <row r="344" spans="1:20">
      <c r="A344" t="s">
        <v>836</v>
      </c>
      <c r="B344" t="s">
        <v>37</v>
      </c>
      <c r="D344" t="s">
        <v>11</v>
      </c>
      <c r="F344" t="s">
        <v>152</v>
      </c>
      <c r="H344" s="180" t="s">
        <v>611</v>
      </c>
      <c r="J344" t="s">
        <v>27</v>
      </c>
      <c r="L344" t="s">
        <v>1283</v>
      </c>
      <c r="N344" t="s">
        <v>620</v>
      </c>
      <c r="P344" t="s">
        <v>152</v>
      </c>
      <c r="R344" t="s">
        <v>645</v>
      </c>
      <c r="T344" t="s">
        <v>3534</v>
      </c>
    </row>
    <row r="345" spans="1:20">
      <c r="B345" t="s">
        <v>11</v>
      </c>
      <c r="D345" t="s">
        <v>141</v>
      </c>
      <c r="F345" t="s">
        <v>1</v>
      </c>
      <c r="H345" s="180" t="s">
        <v>665</v>
      </c>
      <c r="J345" t="s">
        <v>655</v>
      </c>
      <c r="L345" t="s">
        <v>1277</v>
      </c>
      <c r="N345" t="s">
        <v>637</v>
      </c>
      <c r="P345" t="s">
        <v>1579</v>
      </c>
      <c r="R345" t="s">
        <v>2074</v>
      </c>
      <c r="T345" t="s">
        <v>154</v>
      </c>
    </row>
    <row r="346" spans="1:20">
      <c r="B346" t="s">
        <v>27</v>
      </c>
      <c r="D346" t="s">
        <v>6</v>
      </c>
      <c r="F346" t="s">
        <v>154</v>
      </c>
      <c r="H346" s="180" t="s">
        <v>19</v>
      </c>
      <c r="J346" t="s">
        <v>644</v>
      </c>
      <c r="L346" t="s">
        <v>624</v>
      </c>
      <c r="N346" t="s">
        <v>15</v>
      </c>
      <c r="P346" t="s">
        <v>1587</v>
      </c>
      <c r="R346" t="s">
        <v>2948</v>
      </c>
      <c r="T346" t="s">
        <v>3160</v>
      </c>
    </row>
    <row r="347" spans="1:20">
      <c r="J347" s="190"/>
    </row>
    <row r="348" spans="1:20">
      <c r="A348" t="s">
        <v>837</v>
      </c>
      <c r="B348" t="s">
        <v>25</v>
      </c>
      <c r="D348" t="s">
        <v>6</v>
      </c>
      <c r="F348" t="s">
        <v>152</v>
      </c>
      <c r="H348" s="180" t="s">
        <v>17</v>
      </c>
      <c r="J348" t="s">
        <v>35</v>
      </c>
      <c r="L348" t="s">
        <v>1283</v>
      </c>
      <c r="N348" t="s">
        <v>637</v>
      </c>
      <c r="P348" t="s">
        <v>152</v>
      </c>
      <c r="R348" t="s">
        <v>1277</v>
      </c>
      <c r="T348" t="s">
        <v>3158</v>
      </c>
    </row>
    <row r="349" spans="1:20">
      <c r="B349" t="s">
        <v>37</v>
      </c>
      <c r="D349" t="s">
        <v>141</v>
      </c>
      <c r="F349" t="s">
        <v>4</v>
      </c>
      <c r="H349" s="180" t="s">
        <v>141</v>
      </c>
      <c r="J349" t="s">
        <v>596</v>
      </c>
      <c r="L349" t="s">
        <v>644</v>
      </c>
      <c r="N349" t="s">
        <v>155</v>
      </c>
      <c r="P349" t="s">
        <v>1590</v>
      </c>
      <c r="R349" t="s">
        <v>25</v>
      </c>
      <c r="T349" t="s">
        <v>2504</v>
      </c>
    </row>
    <row r="350" spans="1:20">
      <c r="B350" t="s">
        <v>6</v>
      </c>
      <c r="D350" t="s">
        <v>11</v>
      </c>
      <c r="F350" t="s">
        <v>1</v>
      </c>
      <c r="H350" s="180" t="s">
        <v>31</v>
      </c>
      <c r="J350" t="s">
        <v>630</v>
      </c>
      <c r="L350" t="s">
        <v>1285</v>
      </c>
      <c r="N350" t="s">
        <v>620</v>
      </c>
      <c r="P350" t="s">
        <v>1268</v>
      </c>
      <c r="R350" t="s">
        <v>2521</v>
      </c>
      <c r="T350" t="s">
        <v>2513</v>
      </c>
    </row>
    <row r="351" spans="1:20">
      <c r="J351" s="190"/>
    </row>
    <row r="352" spans="1:20">
      <c r="A352" t="s">
        <v>838</v>
      </c>
      <c r="B352" t="s">
        <v>27</v>
      </c>
      <c r="D352" t="s">
        <v>33</v>
      </c>
      <c r="F352" t="s">
        <v>9</v>
      </c>
      <c r="H352" s="180" t="s">
        <v>611</v>
      </c>
      <c r="J352" t="s">
        <v>13</v>
      </c>
      <c r="L352" t="s">
        <v>1576</v>
      </c>
      <c r="N352" t="s">
        <v>600</v>
      </c>
      <c r="P352" t="s">
        <v>1</v>
      </c>
      <c r="R352" t="s">
        <v>2521</v>
      </c>
      <c r="T352" t="s">
        <v>630</v>
      </c>
    </row>
    <row r="353" spans="1:32">
      <c r="B353" t="s">
        <v>15</v>
      </c>
      <c r="D353" t="s">
        <v>21</v>
      </c>
      <c r="F353" t="s">
        <v>142</v>
      </c>
      <c r="H353" s="180" t="s">
        <v>17</v>
      </c>
      <c r="J353" t="s">
        <v>1284</v>
      </c>
      <c r="L353" t="s">
        <v>624</v>
      </c>
      <c r="N353" t="s">
        <v>37</v>
      </c>
      <c r="P353" t="s">
        <v>1592</v>
      </c>
      <c r="R353" t="s">
        <v>2515</v>
      </c>
      <c r="T353" t="s">
        <v>3157</v>
      </c>
    </row>
    <row r="354" spans="1:32">
      <c r="B354" t="s">
        <v>21</v>
      </c>
      <c r="D354" t="s">
        <v>17</v>
      </c>
      <c r="F354" t="s">
        <v>33</v>
      </c>
      <c r="H354" s="180" t="s">
        <v>613</v>
      </c>
      <c r="J354" t="s">
        <v>655</v>
      </c>
      <c r="L354" t="s">
        <v>155</v>
      </c>
      <c r="N354" t="s">
        <v>25</v>
      </c>
      <c r="P354" t="s">
        <v>600</v>
      </c>
      <c r="R354" t="s">
        <v>2513</v>
      </c>
      <c r="T354" t="s">
        <v>2513</v>
      </c>
    </row>
    <row r="355" spans="1:32">
      <c r="J355" s="190"/>
    </row>
    <row r="356" spans="1:32">
      <c r="A356" t="s">
        <v>839</v>
      </c>
      <c r="B356" t="s">
        <v>33</v>
      </c>
      <c r="D356" t="s">
        <v>11</v>
      </c>
      <c r="F356" t="s">
        <v>143</v>
      </c>
      <c r="H356" s="180" t="s">
        <v>17</v>
      </c>
      <c r="J356" t="s">
        <v>655</v>
      </c>
      <c r="L356" t="s">
        <v>155</v>
      </c>
      <c r="N356" t="s">
        <v>655</v>
      </c>
      <c r="P356" t="s">
        <v>1587</v>
      </c>
      <c r="R356" t="s">
        <v>2513</v>
      </c>
      <c r="T356" t="s">
        <v>1590</v>
      </c>
    </row>
    <row r="357" spans="1:32">
      <c r="B357" t="s">
        <v>21</v>
      </c>
      <c r="D357" t="s">
        <v>19</v>
      </c>
      <c r="F357" t="s">
        <v>1</v>
      </c>
      <c r="H357" s="180" t="s">
        <v>611</v>
      </c>
      <c r="J357" t="s">
        <v>600</v>
      </c>
      <c r="L357" t="s">
        <v>655</v>
      </c>
      <c r="N357" t="s">
        <v>141</v>
      </c>
      <c r="P357" t="s">
        <v>152</v>
      </c>
      <c r="R357" t="s">
        <v>1286</v>
      </c>
      <c r="T357" t="s">
        <v>3158</v>
      </c>
    </row>
    <row r="358" spans="1:32">
      <c r="B358" t="s">
        <v>25</v>
      </c>
      <c r="D358" t="s">
        <v>141</v>
      </c>
      <c r="F358" t="s">
        <v>15</v>
      </c>
      <c r="H358" s="180" t="s">
        <v>665</v>
      </c>
      <c r="J358" t="s">
        <v>19</v>
      </c>
      <c r="L358" t="s">
        <v>1575</v>
      </c>
      <c r="N358" t="s">
        <v>21</v>
      </c>
      <c r="P358" t="s">
        <v>1279</v>
      </c>
      <c r="R358" t="s">
        <v>2518</v>
      </c>
      <c r="T358" t="s">
        <v>2504</v>
      </c>
    </row>
    <row r="359" spans="1:32">
      <c r="J359" s="190"/>
    </row>
    <row r="360" spans="1:32">
      <c r="A360" t="s">
        <v>840</v>
      </c>
      <c r="B360" t="s">
        <v>27</v>
      </c>
      <c r="D360" t="s">
        <v>33</v>
      </c>
      <c r="F360" t="s">
        <v>25</v>
      </c>
      <c r="H360" s="180" t="s">
        <v>155</v>
      </c>
      <c r="J360" t="s">
        <v>1286</v>
      </c>
      <c r="L360" t="s">
        <v>616</v>
      </c>
      <c r="N360" t="s">
        <v>21</v>
      </c>
      <c r="P360" t="s">
        <v>152</v>
      </c>
      <c r="R360" t="s">
        <v>1272</v>
      </c>
      <c r="T360" t="s">
        <v>2092</v>
      </c>
    </row>
    <row r="361" spans="1:32">
      <c r="B361" t="s">
        <v>177</v>
      </c>
      <c r="D361" t="s">
        <v>17</v>
      </c>
      <c r="F361" t="s">
        <v>141</v>
      </c>
      <c r="H361" s="180" t="s">
        <v>601</v>
      </c>
      <c r="J361" t="s">
        <v>142</v>
      </c>
      <c r="L361" t="s">
        <v>25</v>
      </c>
      <c r="N361" t="s">
        <v>620</v>
      </c>
      <c r="P361" t="s">
        <v>2083</v>
      </c>
      <c r="R361" t="s">
        <v>644</v>
      </c>
      <c r="T361" t="s">
        <v>655</v>
      </c>
    </row>
    <row r="362" spans="1:32">
      <c r="B362" t="s">
        <v>33</v>
      </c>
      <c r="D362" t="s">
        <v>177</v>
      </c>
      <c r="F362" t="s">
        <v>143</v>
      </c>
      <c r="H362" s="180" t="s">
        <v>624</v>
      </c>
      <c r="J362" t="s">
        <v>157</v>
      </c>
      <c r="L362" t="s">
        <v>1581</v>
      </c>
      <c r="N362" t="s">
        <v>637</v>
      </c>
      <c r="P362" t="s">
        <v>1</v>
      </c>
      <c r="R362" t="s">
        <v>33</v>
      </c>
      <c r="T362" t="s">
        <v>630</v>
      </c>
      <c r="W362" s="116"/>
      <c r="X362" s="116"/>
      <c r="Y362" s="116"/>
      <c r="Z362" s="116"/>
      <c r="AA362" s="116"/>
      <c r="AB362" s="116"/>
      <c r="AC362" s="116"/>
      <c r="AD362" s="116"/>
      <c r="AE362" s="116"/>
      <c r="AF362" s="116"/>
    </row>
    <row r="363" spans="1:32">
      <c r="J363" s="190"/>
    </row>
    <row r="364" spans="1:32">
      <c r="A364" t="s">
        <v>841</v>
      </c>
      <c r="B364" t="s">
        <v>4</v>
      </c>
      <c r="D364" t="s">
        <v>21</v>
      </c>
      <c r="F364" t="s">
        <v>152</v>
      </c>
      <c r="H364" s="180" t="s">
        <v>1</v>
      </c>
      <c r="J364" t="s">
        <v>142</v>
      </c>
      <c r="L364" t="s">
        <v>616</v>
      </c>
      <c r="N364" t="s">
        <v>637</v>
      </c>
      <c r="P364" t="s">
        <v>1279</v>
      </c>
      <c r="R364" t="s">
        <v>645</v>
      </c>
      <c r="T364" t="s">
        <v>2522</v>
      </c>
    </row>
    <row r="365" spans="1:32">
      <c r="B365" t="s">
        <v>33</v>
      </c>
      <c r="D365" t="s">
        <v>33</v>
      </c>
      <c r="F365" t="s">
        <v>1</v>
      </c>
      <c r="H365" s="180" t="s">
        <v>37</v>
      </c>
      <c r="J365" t="s">
        <v>655</v>
      </c>
      <c r="L365" t="s">
        <v>25</v>
      </c>
      <c r="N365" t="s">
        <v>1581</v>
      </c>
      <c r="P365" t="s">
        <v>2405</v>
      </c>
      <c r="R365" t="s">
        <v>630</v>
      </c>
      <c r="T365" t="s">
        <v>3535</v>
      </c>
    </row>
    <row r="366" spans="1:32">
      <c r="B366" t="s">
        <v>29</v>
      </c>
      <c r="D366" t="s">
        <v>9</v>
      </c>
      <c r="F366" t="s">
        <v>4</v>
      </c>
      <c r="H366" s="180" t="s">
        <v>601</v>
      </c>
      <c r="J366" t="s">
        <v>1277</v>
      </c>
      <c r="L366" t="s">
        <v>15</v>
      </c>
      <c r="N366" t="s">
        <v>15</v>
      </c>
      <c r="P366" t="s">
        <v>2385</v>
      </c>
      <c r="R366" t="s">
        <v>2074</v>
      </c>
      <c r="T366" t="s">
        <v>33</v>
      </c>
      <c r="W366" s="116"/>
      <c r="X366" s="116"/>
      <c r="Y366" s="116"/>
      <c r="Z366" s="116"/>
      <c r="AA366" s="116"/>
      <c r="AB366" s="116"/>
      <c r="AC366" s="116"/>
      <c r="AD366" s="116"/>
      <c r="AE366" s="116"/>
      <c r="AF366" s="116"/>
    </row>
    <row r="367" spans="1:32">
      <c r="J367" s="190"/>
    </row>
    <row r="368" spans="1:32">
      <c r="A368" t="s">
        <v>842</v>
      </c>
      <c r="B368" t="s">
        <v>177</v>
      </c>
      <c r="D368" t="s">
        <v>177</v>
      </c>
      <c r="F368" t="s">
        <v>143</v>
      </c>
      <c r="H368" s="180" t="s">
        <v>611</v>
      </c>
      <c r="J368" t="s">
        <v>655</v>
      </c>
      <c r="L368" t="s">
        <v>616</v>
      </c>
      <c r="N368" t="s">
        <v>1614</v>
      </c>
      <c r="P368" t="s">
        <v>1576</v>
      </c>
      <c r="R368" t="s">
        <v>645</v>
      </c>
      <c r="T368" t="s">
        <v>2095</v>
      </c>
    </row>
    <row r="369" spans="1:28">
      <c r="B369" t="s">
        <v>27</v>
      </c>
      <c r="D369" t="s">
        <v>33</v>
      </c>
      <c r="F369" t="s">
        <v>21</v>
      </c>
      <c r="H369" s="180" t="s">
        <v>19</v>
      </c>
      <c r="J369" t="s">
        <v>644</v>
      </c>
      <c r="L369" t="s">
        <v>1281</v>
      </c>
      <c r="N369" t="s">
        <v>620</v>
      </c>
      <c r="P369" t="s">
        <v>1</v>
      </c>
      <c r="R369" t="s">
        <v>2081</v>
      </c>
      <c r="T369" t="s">
        <v>2073</v>
      </c>
    </row>
    <row r="370" spans="1:28">
      <c r="B370" t="s">
        <v>15</v>
      </c>
      <c r="D370" t="s">
        <v>21</v>
      </c>
      <c r="F370" t="s">
        <v>1</v>
      </c>
      <c r="H370" s="180" t="s">
        <v>152</v>
      </c>
      <c r="J370" t="s">
        <v>645</v>
      </c>
      <c r="L370" t="s">
        <v>37</v>
      </c>
      <c r="N370" t="s">
        <v>649</v>
      </c>
      <c r="P370" t="s">
        <v>596</v>
      </c>
      <c r="R370" t="s">
        <v>2074</v>
      </c>
      <c r="T370" t="s">
        <v>615</v>
      </c>
      <c r="AB370" s="18"/>
    </row>
    <row r="371" spans="1:28">
      <c r="J371" s="190"/>
      <c r="W371" s="116"/>
      <c r="X371" s="116"/>
      <c r="Y371" s="116"/>
      <c r="Z371" s="220"/>
    </row>
    <row r="372" spans="1:28">
      <c r="A372" t="s">
        <v>843</v>
      </c>
      <c r="B372" t="s">
        <v>27</v>
      </c>
      <c r="D372" t="s">
        <v>143</v>
      </c>
      <c r="F372" t="s">
        <v>894</v>
      </c>
      <c r="H372" s="180" t="s">
        <v>644</v>
      </c>
      <c r="J372" t="s">
        <v>661</v>
      </c>
      <c r="L372" t="s">
        <v>1581</v>
      </c>
      <c r="N372" t="s">
        <v>645</v>
      </c>
      <c r="P372" t="s">
        <v>1269</v>
      </c>
      <c r="R372" t="s">
        <v>2513</v>
      </c>
      <c r="T372" t="s">
        <v>141</v>
      </c>
    </row>
    <row r="373" spans="1:28">
      <c r="B373" t="s">
        <v>11</v>
      </c>
      <c r="D373" t="s">
        <v>33</v>
      </c>
      <c r="F373" t="s">
        <v>890</v>
      </c>
      <c r="H373" s="180" t="s">
        <v>31</v>
      </c>
      <c r="J373" t="s">
        <v>1279</v>
      </c>
      <c r="L373" t="s">
        <v>1579</v>
      </c>
      <c r="N373" t="s">
        <v>1285</v>
      </c>
      <c r="P373" t="s">
        <v>1286</v>
      </c>
      <c r="R373" t="s">
        <v>2521</v>
      </c>
      <c r="T373" t="s">
        <v>2517</v>
      </c>
      <c r="Z373" s="3"/>
    </row>
    <row r="374" spans="1:28">
      <c r="B374" t="s">
        <v>33</v>
      </c>
      <c r="D374" t="s">
        <v>21</v>
      </c>
      <c r="F374" t="s">
        <v>25</v>
      </c>
      <c r="H374" s="180" t="s">
        <v>155</v>
      </c>
      <c r="J374" t="s">
        <v>4</v>
      </c>
      <c r="L374" t="s">
        <v>616</v>
      </c>
      <c r="N374" t="s">
        <v>1587</v>
      </c>
      <c r="P374" t="s">
        <v>645</v>
      </c>
      <c r="R374" t="s">
        <v>1666</v>
      </c>
      <c r="T374" t="s">
        <v>665</v>
      </c>
      <c r="Z374" s="1"/>
    </row>
    <row r="375" spans="1:28">
      <c r="J375" s="190"/>
    </row>
    <row r="376" spans="1:28">
      <c r="A376" t="s">
        <v>844</v>
      </c>
      <c r="B376" t="s">
        <v>9</v>
      </c>
      <c r="D376" t="s">
        <v>33</v>
      </c>
      <c r="F376" t="s">
        <v>21</v>
      </c>
      <c r="H376" s="180" t="s">
        <v>152</v>
      </c>
      <c r="J376" t="s">
        <v>644</v>
      </c>
      <c r="L376" t="s">
        <v>1285</v>
      </c>
      <c r="N376" t="s">
        <v>649</v>
      </c>
      <c r="P376" t="s">
        <v>2083</v>
      </c>
      <c r="R376" t="s">
        <v>631</v>
      </c>
      <c r="T376" t="s">
        <v>1593</v>
      </c>
    </row>
    <row r="377" spans="1:28">
      <c r="B377" t="s">
        <v>33</v>
      </c>
      <c r="D377" t="s">
        <v>21</v>
      </c>
      <c r="F377" t="s">
        <v>1</v>
      </c>
      <c r="H377" s="180" t="s">
        <v>616</v>
      </c>
      <c r="J377" t="s">
        <v>11</v>
      </c>
      <c r="L377" t="s">
        <v>141</v>
      </c>
      <c r="N377" t="s">
        <v>620</v>
      </c>
      <c r="P377" t="s">
        <v>1</v>
      </c>
      <c r="R377" t="s">
        <v>2520</v>
      </c>
      <c r="T377" t="s">
        <v>3160</v>
      </c>
    </row>
    <row r="378" spans="1:28">
      <c r="B378" t="s">
        <v>11</v>
      </c>
      <c r="D378" t="s">
        <v>35</v>
      </c>
      <c r="F378" t="s">
        <v>9</v>
      </c>
      <c r="H378" s="180" t="s">
        <v>39</v>
      </c>
      <c r="J378" t="s">
        <v>1277</v>
      </c>
      <c r="L378" t="s">
        <v>1579</v>
      </c>
      <c r="N378" t="s">
        <v>21</v>
      </c>
      <c r="P378" t="s">
        <v>2080</v>
      </c>
      <c r="R378" t="s">
        <v>2084</v>
      </c>
      <c r="T378" t="s">
        <v>15</v>
      </c>
    </row>
    <row r="379" spans="1:28">
      <c r="J379" s="190"/>
    </row>
    <row r="380" spans="1:28">
      <c r="A380" t="s">
        <v>845</v>
      </c>
      <c r="B380" t="s">
        <v>33</v>
      </c>
      <c r="D380" t="s">
        <v>35</v>
      </c>
      <c r="F380" t="s">
        <v>143</v>
      </c>
      <c r="H380" s="180" t="s">
        <v>152</v>
      </c>
      <c r="J380" t="s">
        <v>1277</v>
      </c>
      <c r="L380" t="s">
        <v>37</v>
      </c>
      <c r="N380" t="s">
        <v>629</v>
      </c>
      <c r="P380" t="s">
        <v>2083</v>
      </c>
      <c r="R380" t="s">
        <v>2521</v>
      </c>
      <c r="T380" t="s">
        <v>615</v>
      </c>
    </row>
    <row r="381" spans="1:28">
      <c r="B381" t="s">
        <v>25</v>
      </c>
      <c r="D381" t="s">
        <v>143</v>
      </c>
      <c r="F381" t="s">
        <v>35</v>
      </c>
      <c r="H381" s="180" t="s">
        <v>19</v>
      </c>
      <c r="J381" t="s">
        <v>142</v>
      </c>
      <c r="L381" t="s">
        <v>649</v>
      </c>
      <c r="N381" t="s">
        <v>1583</v>
      </c>
      <c r="P381" t="s">
        <v>152</v>
      </c>
      <c r="R381" t="s">
        <v>2513</v>
      </c>
      <c r="T381" t="s">
        <v>141</v>
      </c>
    </row>
    <row r="382" spans="1:28">
      <c r="B382" t="s">
        <v>11</v>
      </c>
      <c r="D382" t="s">
        <v>15</v>
      </c>
      <c r="F382" t="s">
        <v>21</v>
      </c>
      <c r="H382" s="180" t="s">
        <v>25</v>
      </c>
      <c r="J382" t="s">
        <v>655</v>
      </c>
      <c r="L382" t="s">
        <v>1581</v>
      </c>
      <c r="N382" t="s">
        <v>161</v>
      </c>
      <c r="P382" t="s">
        <v>1</v>
      </c>
      <c r="R382" t="s">
        <v>2526</v>
      </c>
      <c r="T382" t="s">
        <v>3154</v>
      </c>
    </row>
    <row r="383" spans="1:28">
      <c r="J383" s="190"/>
    </row>
    <row r="384" spans="1:28" ht="18.75">
      <c r="A384" t="s">
        <v>846</v>
      </c>
      <c r="B384" t="s">
        <v>33</v>
      </c>
      <c r="D384" t="s">
        <v>19</v>
      </c>
      <c r="F384" t="s">
        <v>143</v>
      </c>
      <c r="H384" s="180" t="s">
        <v>33</v>
      </c>
      <c r="J384" t="s">
        <v>1282</v>
      </c>
      <c r="L384" t="s">
        <v>649</v>
      </c>
      <c r="N384" t="s">
        <v>622</v>
      </c>
      <c r="P384" t="s">
        <v>1617</v>
      </c>
      <c r="Q384" s="316"/>
      <c r="R384" t="s">
        <v>1286</v>
      </c>
      <c r="T384" t="s">
        <v>2520</v>
      </c>
    </row>
    <row r="385" spans="1:20">
      <c r="B385" t="s">
        <v>25</v>
      </c>
      <c r="D385" t="s">
        <v>143</v>
      </c>
      <c r="F385" t="s">
        <v>1</v>
      </c>
      <c r="H385" s="180" t="s">
        <v>601</v>
      </c>
      <c r="J385" t="s">
        <v>1277</v>
      </c>
      <c r="L385" t="s">
        <v>154</v>
      </c>
      <c r="N385" t="s">
        <v>1595</v>
      </c>
      <c r="P385" t="s">
        <v>1</v>
      </c>
      <c r="R385" t="s">
        <v>637</v>
      </c>
      <c r="T385" t="s">
        <v>630</v>
      </c>
    </row>
    <row r="386" spans="1:20">
      <c r="B386" t="s">
        <v>6</v>
      </c>
      <c r="D386" t="s">
        <v>39</v>
      </c>
      <c r="F386" t="s">
        <v>152</v>
      </c>
      <c r="H386" s="180" t="s">
        <v>624</v>
      </c>
      <c r="J386" t="s">
        <v>11</v>
      </c>
      <c r="L386" t="s">
        <v>1279</v>
      </c>
      <c r="N386" t="s">
        <v>1</v>
      </c>
      <c r="P386" t="s">
        <v>2384</v>
      </c>
      <c r="R386" t="s">
        <v>1278</v>
      </c>
      <c r="T386" t="s">
        <v>3164</v>
      </c>
    </row>
    <row r="387" spans="1:20">
      <c r="J387" s="190"/>
      <c r="P387" t="s">
        <v>2381</v>
      </c>
    </row>
    <row r="388" spans="1:20" ht="15">
      <c r="J388" s="190"/>
      <c r="R388" s="291"/>
    </row>
    <row r="389" spans="1:20" ht="15">
      <c r="A389" t="s">
        <v>847</v>
      </c>
      <c r="B389" t="s">
        <v>9</v>
      </c>
      <c r="D389" t="s">
        <v>19</v>
      </c>
      <c r="F389" t="s">
        <v>152</v>
      </c>
      <c r="H389" s="180" t="s">
        <v>31</v>
      </c>
      <c r="J389" t="s">
        <v>27</v>
      </c>
      <c r="L389" t="s">
        <v>141</v>
      </c>
      <c r="N389" t="s">
        <v>155</v>
      </c>
      <c r="P389" t="s">
        <v>1581</v>
      </c>
      <c r="R389" s="291" t="s">
        <v>2521</v>
      </c>
      <c r="T389" t="s">
        <v>2504</v>
      </c>
    </row>
    <row r="390" spans="1:20">
      <c r="B390" t="s">
        <v>858</v>
      </c>
      <c r="D390" t="s">
        <v>9</v>
      </c>
      <c r="F390" t="s">
        <v>1</v>
      </c>
      <c r="H390" s="180" t="s">
        <v>23</v>
      </c>
      <c r="J390" t="s">
        <v>157</v>
      </c>
      <c r="L390" t="s">
        <v>1285</v>
      </c>
      <c r="N390" t="s">
        <v>161</v>
      </c>
      <c r="P390" t="s">
        <v>600</v>
      </c>
      <c r="R390" t="s">
        <v>2526</v>
      </c>
      <c r="T390" t="s">
        <v>179</v>
      </c>
    </row>
    <row r="391" spans="1:20">
      <c r="B391" t="s">
        <v>35</v>
      </c>
      <c r="D391" t="s">
        <v>141</v>
      </c>
      <c r="F391" t="s">
        <v>4</v>
      </c>
      <c r="H391" s="180" t="s">
        <v>157</v>
      </c>
      <c r="J391" t="s">
        <v>23</v>
      </c>
      <c r="L391" t="s">
        <v>21</v>
      </c>
      <c r="N391" t="s">
        <v>613</v>
      </c>
      <c r="P391" t="s">
        <v>1592</v>
      </c>
      <c r="R391" t="s">
        <v>2522</v>
      </c>
      <c r="T391" t="s">
        <v>3158</v>
      </c>
    </row>
    <row r="392" spans="1:20">
      <c r="J392" s="190"/>
    </row>
    <row r="393" spans="1:20">
      <c r="A393" t="s">
        <v>848</v>
      </c>
      <c r="B393" t="s">
        <v>9</v>
      </c>
      <c r="D393" t="s">
        <v>21</v>
      </c>
      <c r="F393" t="s">
        <v>33</v>
      </c>
      <c r="H393" s="180" t="s">
        <v>33</v>
      </c>
      <c r="J393" t="s">
        <v>616</v>
      </c>
      <c r="L393" t="s">
        <v>649</v>
      </c>
      <c r="N393" t="s">
        <v>1285</v>
      </c>
      <c r="P393" t="s">
        <v>2091</v>
      </c>
      <c r="R393" t="s">
        <v>630</v>
      </c>
      <c r="T393" t="s">
        <v>2097</v>
      </c>
    </row>
    <row r="394" spans="1:20">
      <c r="B394" t="s">
        <v>35</v>
      </c>
      <c r="D394" t="s">
        <v>143</v>
      </c>
      <c r="F394" t="s">
        <v>25</v>
      </c>
      <c r="H394" s="180" t="s">
        <v>17</v>
      </c>
      <c r="J394" t="s">
        <v>11</v>
      </c>
      <c r="L394" t="s">
        <v>21</v>
      </c>
      <c r="N394" t="s">
        <v>1575</v>
      </c>
      <c r="P394" t="s">
        <v>2088</v>
      </c>
      <c r="R394" t="s">
        <v>645</v>
      </c>
      <c r="T394" t="s">
        <v>3167</v>
      </c>
    </row>
    <row r="395" spans="1:20">
      <c r="B395" t="s">
        <v>31</v>
      </c>
      <c r="D395" t="s">
        <v>17</v>
      </c>
      <c r="F395" t="s">
        <v>157</v>
      </c>
      <c r="H395" s="180" t="s">
        <v>645</v>
      </c>
      <c r="J395" t="s">
        <v>1277</v>
      </c>
      <c r="L395" t="s">
        <v>17</v>
      </c>
      <c r="N395" t="s">
        <v>21</v>
      </c>
      <c r="P395" t="s">
        <v>654</v>
      </c>
      <c r="R395" t="s">
        <v>153</v>
      </c>
      <c r="T395" t="s">
        <v>1590</v>
      </c>
    </row>
    <row r="396" spans="1:20">
      <c r="J396" s="190"/>
    </row>
    <row r="397" spans="1:20">
      <c r="A397" t="s">
        <v>849</v>
      </c>
      <c r="B397" t="s">
        <v>31</v>
      </c>
      <c r="D397" t="s">
        <v>21</v>
      </c>
      <c r="F397" t="s">
        <v>21</v>
      </c>
      <c r="H397" s="180" t="s">
        <v>33</v>
      </c>
      <c r="J397" t="s">
        <v>630</v>
      </c>
      <c r="L397" t="s">
        <v>1577</v>
      </c>
      <c r="N397" t="s">
        <v>1583</v>
      </c>
      <c r="P397" t="s">
        <v>2382</v>
      </c>
      <c r="R397" t="s">
        <v>15</v>
      </c>
      <c r="T397" t="s">
        <v>596</v>
      </c>
    </row>
    <row r="398" spans="1:20">
      <c r="B398" t="s">
        <v>9</v>
      </c>
      <c r="D398" t="s">
        <v>33</v>
      </c>
      <c r="F398" t="s">
        <v>143</v>
      </c>
      <c r="H398" s="180" t="s">
        <v>141</v>
      </c>
      <c r="J398" t="s">
        <v>19</v>
      </c>
      <c r="L398" t="s">
        <v>649</v>
      </c>
      <c r="N398" t="s">
        <v>161</v>
      </c>
      <c r="P398" t="s">
        <v>2383</v>
      </c>
      <c r="R398" t="s">
        <v>33</v>
      </c>
      <c r="T398" t="s">
        <v>1592</v>
      </c>
    </row>
    <row r="399" spans="1:20">
      <c r="B399" t="s">
        <v>21</v>
      </c>
      <c r="D399" t="s">
        <v>17</v>
      </c>
      <c r="F399" t="s">
        <v>33</v>
      </c>
      <c r="H399" s="180" t="s">
        <v>17</v>
      </c>
      <c r="J399" t="s">
        <v>154</v>
      </c>
      <c r="L399" t="s">
        <v>11</v>
      </c>
      <c r="N399" t="s">
        <v>615</v>
      </c>
      <c r="P399" t="s">
        <v>2084</v>
      </c>
      <c r="R399" t="s">
        <v>892</v>
      </c>
      <c r="T399" t="s">
        <v>1590</v>
      </c>
    </row>
    <row r="401" spans="1:20">
      <c r="A401" t="s">
        <v>850</v>
      </c>
      <c r="B401" t="s">
        <v>15</v>
      </c>
      <c r="D401" t="s">
        <v>21</v>
      </c>
      <c r="F401" t="s">
        <v>157</v>
      </c>
      <c r="H401" s="180" t="s">
        <v>141</v>
      </c>
      <c r="J401" t="s">
        <v>624</v>
      </c>
      <c r="L401" t="s">
        <v>1581</v>
      </c>
      <c r="N401" t="s">
        <v>1595</v>
      </c>
      <c r="P401" t="s">
        <v>645</v>
      </c>
      <c r="R401" t="s">
        <v>2074</v>
      </c>
      <c r="T401" t="s">
        <v>141</v>
      </c>
    </row>
    <row r="402" spans="1:20">
      <c r="B402" t="s">
        <v>9</v>
      </c>
      <c r="D402" t="s">
        <v>33</v>
      </c>
      <c r="F402" t="s">
        <v>13</v>
      </c>
      <c r="H402" s="180" t="s">
        <v>31</v>
      </c>
      <c r="J402" t="s">
        <v>157</v>
      </c>
      <c r="L402" t="s">
        <v>37</v>
      </c>
      <c r="N402" t="s">
        <v>1285</v>
      </c>
      <c r="P402" t="s">
        <v>1286</v>
      </c>
      <c r="R402" t="s">
        <v>1587</v>
      </c>
      <c r="T402" t="s">
        <v>1590</v>
      </c>
    </row>
    <row r="403" spans="1:20">
      <c r="B403" t="s">
        <v>31</v>
      </c>
      <c r="D403" t="s">
        <v>143</v>
      </c>
      <c r="F403" t="s">
        <v>33</v>
      </c>
      <c r="H403" s="180" t="s">
        <v>9</v>
      </c>
      <c r="J403" t="s">
        <v>630</v>
      </c>
      <c r="L403" t="s">
        <v>649</v>
      </c>
      <c r="N403" t="s">
        <v>25</v>
      </c>
      <c r="P403" t="s">
        <v>1269</v>
      </c>
      <c r="R403" t="s">
        <v>2524</v>
      </c>
      <c r="T403" t="s">
        <v>2081</v>
      </c>
    </row>
    <row r="404" spans="1:20">
      <c r="J404" s="190"/>
    </row>
    <row r="405" spans="1:20">
      <c r="A405" t="s">
        <v>851</v>
      </c>
      <c r="B405" t="s">
        <v>4</v>
      </c>
      <c r="D405" t="s">
        <v>11</v>
      </c>
      <c r="F405" t="s">
        <v>152</v>
      </c>
      <c r="H405" s="180" t="s">
        <v>33</v>
      </c>
      <c r="J405" t="s">
        <v>19</v>
      </c>
      <c r="L405" t="s">
        <v>21</v>
      </c>
      <c r="N405" t="s">
        <v>1595</v>
      </c>
      <c r="P405" t="s">
        <v>152</v>
      </c>
      <c r="R405" t="s">
        <v>645</v>
      </c>
      <c r="T405" t="s">
        <v>141</v>
      </c>
    </row>
    <row r="406" spans="1:20">
      <c r="B406" t="s">
        <v>6</v>
      </c>
      <c r="D406" t="s">
        <v>23</v>
      </c>
      <c r="F406" t="s">
        <v>1</v>
      </c>
      <c r="H406" s="180" t="s">
        <v>17</v>
      </c>
      <c r="J406" t="s">
        <v>1279</v>
      </c>
      <c r="L406" t="s">
        <v>37</v>
      </c>
      <c r="N406" t="s">
        <v>25</v>
      </c>
      <c r="P406" t="s">
        <v>2083</v>
      </c>
      <c r="R406" t="s">
        <v>1575</v>
      </c>
      <c r="T406" t="s">
        <v>11</v>
      </c>
    </row>
    <row r="407" spans="1:20">
      <c r="B407" t="s">
        <v>27</v>
      </c>
      <c r="D407" t="s">
        <v>144</v>
      </c>
      <c r="F407" t="s">
        <v>33</v>
      </c>
      <c r="H407" s="180" t="s">
        <v>1</v>
      </c>
      <c r="J407" t="s">
        <v>1275</v>
      </c>
      <c r="L407" t="s">
        <v>1880</v>
      </c>
      <c r="N407" t="s">
        <v>37</v>
      </c>
      <c r="P407" t="s">
        <v>2076</v>
      </c>
      <c r="R407" t="s">
        <v>1587</v>
      </c>
      <c r="T407" t="s">
        <v>665</v>
      </c>
    </row>
    <row r="408" spans="1:20">
      <c r="H408" s="180"/>
      <c r="L408" t="s">
        <v>1881</v>
      </c>
    </row>
    <row r="409" spans="1:20">
      <c r="J409" s="190"/>
    </row>
    <row r="410" spans="1:20">
      <c r="A410" t="s">
        <v>852</v>
      </c>
      <c r="B410" t="s">
        <v>27</v>
      </c>
      <c r="D410" t="s">
        <v>21</v>
      </c>
      <c r="F410" t="s">
        <v>33</v>
      </c>
      <c r="H410" s="180" t="s">
        <v>17</v>
      </c>
      <c r="J410" t="s">
        <v>19</v>
      </c>
      <c r="L410" t="s">
        <v>629</v>
      </c>
      <c r="N410" t="s">
        <v>39</v>
      </c>
      <c r="P410" t="s">
        <v>1581</v>
      </c>
      <c r="R410" t="s">
        <v>2521</v>
      </c>
      <c r="T410" t="s">
        <v>3147</v>
      </c>
    </row>
    <row r="411" spans="1:20">
      <c r="B411" t="s">
        <v>859</v>
      </c>
      <c r="D411" t="s">
        <v>17</v>
      </c>
      <c r="F411" t="s">
        <v>141</v>
      </c>
      <c r="H411" s="180" t="s">
        <v>611</v>
      </c>
      <c r="J411" t="s">
        <v>39</v>
      </c>
      <c r="L411" t="s">
        <v>141</v>
      </c>
      <c r="N411" t="s">
        <v>629</v>
      </c>
      <c r="P411" t="s">
        <v>1592</v>
      </c>
      <c r="R411" t="s">
        <v>152</v>
      </c>
      <c r="T411" t="s">
        <v>596</v>
      </c>
    </row>
    <row r="412" spans="1:20">
      <c r="B412" t="s">
        <v>860</v>
      </c>
      <c r="D412" t="s">
        <v>9</v>
      </c>
      <c r="F412" t="s">
        <v>25</v>
      </c>
      <c r="H412" s="180" t="s">
        <v>613</v>
      </c>
      <c r="J412" t="s">
        <v>1282</v>
      </c>
      <c r="L412" t="s">
        <v>21</v>
      </c>
      <c r="N412" t="s">
        <v>1597</v>
      </c>
      <c r="P412" t="s">
        <v>645</v>
      </c>
      <c r="R412" t="s">
        <v>2097</v>
      </c>
      <c r="T412" t="s">
        <v>2612</v>
      </c>
    </row>
    <row r="413" spans="1:20">
      <c r="J413" s="190"/>
    </row>
    <row r="414" spans="1:20">
      <c r="A414" t="s">
        <v>853</v>
      </c>
      <c r="B414" t="s">
        <v>9</v>
      </c>
      <c r="D414" t="s">
        <v>21</v>
      </c>
      <c r="F414" t="s">
        <v>33</v>
      </c>
      <c r="H414" s="180" t="s">
        <v>17</v>
      </c>
      <c r="J414" t="s">
        <v>23</v>
      </c>
      <c r="L414" t="s">
        <v>21</v>
      </c>
      <c r="N414" t="s">
        <v>1285</v>
      </c>
      <c r="P414" t="s">
        <v>1589</v>
      </c>
      <c r="R414" t="s">
        <v>2081</v>
      </c>
      <c r="T414" t="s">
        <v>1</v>
      </c>
    </row>
    <row r="415" spans="1:20">
      <c r="B415" t="s">
        <v>19</v>
      </c>
      <c r="D415" t="s">
        <v>39</v>
      </c>
      <c r="F415" t="s">
        <v>29</v>
      </c>
      <c r="H415" s="180" t="s">
        <v>1</v>
      </c>
      <c r="J415" t="s">
        <v>622</v>
      </c>
      <c r="L415" t="s">
        <v>37</v>
      </c>
      <c r="N415" t="s">
        <v>25</v>
      </c>
      <c r="P415" t="s">
        <v>1583</v>
      </c>
      <c r="R415" t="s">
        <v>644</v>
      </c>
      <c r="T415" t="s">
        <v>665</v>
      </c>
    </row>
    <row r="416" spans="1:20">
      <c r="B416" t="s">
        <v>39</v>
      </c>
      <c r="D416" t="s">
        <v>889</v>
      </c>
      <c r="F416" t="s">
        <v>25</v>
      </c>
      <c r="H416" s="180" t="s">
        <v>153</v>
      </c>
      <c r="J416" t="s">
        <v>601</v>
      </c>
      <c r="L416" t="s">
        <v>1581</v>
      </c>
      <c r="N416" t="s">
        <v>37</v>
      </c>
      <c r="P416" t="s">
        <v>644</v>
      </c>
      <c r="R416" t="s">
        <v>2082</v>
      </c>
      <c r="T416" t="s">
        <v>2503</v>
      </c>
    </row>
    <row r="417" spans="1:20">
      <c r="D417" t="s">
        <v>890</v>
      </c>
      <c r="J417" s="190"/>
    </row>
    <row r="418" spans="1:20">
      <c r="N418" t="s">
        <v>1583</v>
      </c>
      <c r="P418" t="s">
        <v>1269</v>
      </c>
      <c r="R418" t="s">
        <v>645</v>
      </c>
      <c r="T418" t="s">
        <v>11</v>
      </c>
    </row>
    <row r="419" spans="1:20">
      <c r="A419" t="s">
        <v>854</v>
      </c>
      <c r="B419" t="s">
        <v>27</v>
      </c>
      <c r="D419" t="s">
        <v>21</v>
      </c>
      <c r="F419" t="s">
        <v>39</v>
      </c>
      <c r="H419" s="180" t="s">
        <v>141</v>
      </c>
      <c r="J419" t="s">
        <v>154</v>
      </c>
      <c r="L419" t="s">
        <v>21</v>
      </c>
      <c r="N419" t="s">
        <v>25</v>
      </c>
      <c r="P419" t="s">
        <v>645</v>
      </c>
      <c r="R419" t="s">
        <v>1587</v>
      </c>
      <c r="T419" t="s">
        <v>15</v>
      </c>
    </row>
    <row r="420" spans="1:20">
      <c r="B420" t="s">
        <v>9</v>
      </c>
      <c r="D420" t="s">
        <v>143</v>
      </c>
      <c r="F420" t="s">
        <v>25</v>
      </c>
      <c r="H420" s="180" t="s">
        <v>31</v>
      </c>
      <c r="J420" t="s">
        <v>141</v>
      </c>
      <c r="L420" t="s">
        <v>1581</v>
      </c>
      <c r="N420" t="s">
        <v>1285</v>
      </c>
      <c r="P420" t="s">
        <v>1591</v>
      </c>
      <c r="R420" t="s">
        <v>2525</v>
      </c>
      <c r="T420" t="s">
        <v>2514</v>
      </c>
    </row>
    <row r="421" spans="1:20">
      <c r="B421" t="s">
        <v>11</v>
      </c>
      <c r="D421" t="s">
        <v>17</v>
      </c>
      <c r="F421" t="s">
        <v>6</v>
      </c>
      <c r="H421" s="180" t="s">
        <v>39</v>
      </c>
      <c r="J421" t="s">
        <v>616</v>
      </c>
      <c r="L421" t="s">
        <v>154</v>
      </c>
    </row>
    <row r="422" spans="1:20">
      <c r="J422" s="190"/>
    </row>
    <row r="423" spans="1:20">
      <c r="A423" t="s">
        <v>855</v>
      </c>
      <c r="B423" t="s">
        <v>27</v>
      </c>
      <c r="D423" t="s">
        <v>142</v>
      </c>
      <c r="F423" t="s">
        <v>152</v>
      </c>
      <c r="H423" s="180" t="s">
        <v>601</v>
      </c>
      <c r="J423" t="s">
        <v>616</v>
      </c>
      <c r="L423" t="s">
        <v>21</v>
      </c>
      <c r="N423" t="s">
        <v>1954</v>
      </c>
      <c r="P423" t="s">
        <v>2083</v>
      </c>
      <c r="R423" t="s">
        <v>1277</v>
      </c>
      <c r="T423" t="s">
        <v>655</v>
      </c>
    </row>
    <row r="424" spans="1:20">
      <c r="B424" t="s">
        <v>35</v>
      </c>
      <c r="D424" t="s">
        <v>11</v>
      </c>
      <c r="F424" t="s">
        <v>1</v>
      </c>
      <c r="H424" s="180" t="s">
        <v>9</v>
      </c>
      <c r="J424" t="s">
        <v>23</v>
      </c>
      <c r="L424" t="s">
        <v>19</v>
      </c>
      <c r="N424" t="s">
        <v>15</v>
      </c>
      <c r="P424" t="s">
        <v>1589</v>
      </c>
      <c r="R424" t="s">
        <v>2521</v>
      </c>
      <c r="T424" t="s">
        <v>630</v>
      </c>
    </row>
    <row r="425" spans="1:20">
      <c r="B425" t="s">
        <v>6</v>
      </c>
      <c r="D425" t="s">
        <v>35</v>
      </c>
      <c r="F425" t="s">
        <v>154</v>
      </c>
      <c r="H425" s="180" t="s">
        <v>27</v>
      </c>
      <c r="J425" t="s">
        <v>161</v>
      </c>
      <c r="L425" t="s">
        <v>648</v>
      </c>
      <c r="N425" t="s">
        <v>1580</v>
      </c>
      <c r="P425" t="s">
        <v>152</v>
      </c>
      <c r="R425" t="s">
        <v>2097</v>
      </c>
      <c r="T425" t="s">
        <v>3158</v>
      </c>
    </row>
    <row r="426" spans="1:20">
      <c r="J426" s="190"/>
    </row>
    <row r="427" spans="1:20">
      <c r="A427" t="s">
        <v>856</v>
      </c>
      <c r="B427" t="s">
        <v>9</v>
      </c>
      <c r="D427" t="s">
        <v>33</v>
      </c>
      <c r="F427" t="s">
        <v>25</v>
      </c>
      <c r="H427" s="180" t="s">
        <v>31</v>
      </c>
      <c r="J427" t="s">
        <v>19</v>
      </c>
      <c r="L427" t="s">
        <v>21</v>
      </c>
      <c r="N427" t="s">
        <v>1284</v>
      </c>
      <c r="P427" s="58" t="s">
        <v>645</v>
      </c>
      <c r="R427" t="s">
        <v>645</v>
      </c>
      <c r="T427" t="s">
        <v>2514</v>
      </c>
    </row>
    <row r="428" spans="1:20">
      <c r="A428" t="s">
        <v>857</v>
      </c>
      <c r="B428" t="s">
        <v>35</v>
      </c>
      <c r="D428" t="s">
        <v>21</v>
      </c>
      <c r="F428" t="s">
        <v>33</v>
      </c>
      <c r="H428" s="180" t="s">
        <v>141</v>
      </c>
      <c r="J428" t="s">
        <v>39</v>
      </c>
      <c r="L428" t="s">
        <v>154</v>
      </c>
      <c r="N428" t="s">
        <v>1285</v>
      </c>
      <c r="P428" s="186" t="s">
        <v>1269</v>
      </c>
      <c r="R428" t="s">
        <v>1587</v>
      </c>
      <c r="T428" t="s">
        <v>11</v>
      </c>
    </row>
    <row r="429" spans="1:20">
      <c r="B429" t="s">
        <v>27</v>
      </c>
      <c r="D429" t="s">
        <v>143</v>
      </c>
      <c r="F429" t="s">
        <v>39</v>
      </c>
      <c r="H429" s="180" t="s">
        <v>33</v>
      </c>
      <c r="J429" t="s">
        <v>630</v>
      </c>
      <c r="L429" t="s">
        <v>37</v>
      </c>
      <c r="N429" t="s">
        <v>1595</v>
      </c>
      <c r="P429" s="58" t="s">
        <v>153</v>
      </c>
      <c r="R429" t="s">
        <v>2511</v>
      </c>
      <c r="T429" t="s">
        <v>141</v>
      </c>
    </row>
    <row r="433" spans="1:30" ht="20.25">
      <c r="A433" s="106" t="s">
        <v>866</v>
      </c>
    </row>
    <row r="434" spans="1:30" ht="14.25">
      <c r="B434" s="77">
        <v>2016</v>
      </c>
      <c r="C434" s="77"/>
      <c r="D434" s="77">
        <v>2017</v>
      </c>
      <c r="E434" s="77"/>
      <c r="F434" s="77">
        <v>2018</v>
      </c>
      <c r="G434" s="77"/>
      <c r="H434" s="77">
        <v>2019</v>
      </c>
      <c r="I434" s="77"/>
      <c r="J434" s="77">
        <v>2020</v>
      </c>
      <c r="K434" s="77"/>
      <c r="L434" s="77">
        <v>2021</v>
      </c>
      <c r="M434" s="77"/>
      <c r="N434" s="77">
        <v>2022</v>
      </c>
      <c r="O434" s="77"/>
      <c r="P434" s="77">
        <v>2023</v>
      </c>
      <c r="Q434" s="77"/>
      <c r="R434" s="77">
        <v>2024</v>
      </c>
      <c r="T434" s="77">
        <v>2025</v>
      </c>
      <c r="U434" s="234"/>
      <c r="V434" s="234"/>
      <c r="W434" s="234"/>
      <c r="X434" s="234"/>
      <c r="Y434" s="234"/>
      <c r="Z434" s="234"/>
      <c r="AA434" s="234"/>
      <c r="AB434" s="234"/>
      <c r="AC434" s="234"/>
      <c r="AD434" s="234"/>
    </row>
    <row r="435" spans="1:30">
      <c r="A435" t="s">
        <v>835</v>
      </c>
      <c r="B435" t="s">
        <v>25</v>
      </c>
      <c r="D435" t="s">
        <v>177</v>
      </c>
      <c r="F435" t="s">
        <v>11</v>
      </c>
      <c r="H435" s="180" t="s">
        <v>152</v>
      </c>
      <c r="J435" t="s">
        <v>661</v>
      </c>
      <c r="L435" t="s">
        <v>620</v>
      </c>
      <c r="N435" t="s">
        <v>1278</v>
      </c>
      <c r="P435" t="s">
        <v>179</v>
      </c>
      <c r="R435" t="s">
        <v>2506</v>
      </c>
      <c r="T435" t="s">
        <v>3167</v>
      </c>
    </row>
    <row r="436" spans="1:30">
      <c r="B436" t="s">
        <v>29</v>
      </c>
      <c r="D436" t="s">
        <v>17</v>
      </c>
      <c r="F436" t="s">
        <v>13</v>
      </c>
      <c r="H436" s="180" t="s">
        <v>655</v>
      </c>
      <c r="J436" t="s">
        <v>624</v>
      </c>
      <c r="L436" t="s">
        <v>143</v>
      </c>
      <c r="N436" t="s">
        <v>654</v>
      </c>
      <c r="P436" t="s">
        <v>15</v>
      </c>
      <c r="R436" t="s">
        <v>1592</v>
      </c>
      <c r="T436" t="s">
        <v>630</v>
      </c>
    </row>
    <row r="437" spans="1:30">
      <c r="B437" t="s">
        <v>37</v>
      </c>
      <c r="D437" t="s">
        <v>35</v>
      </c>
      <c r="F437" t="s">
        <v>33</v>
      </c>
      <c r="H437" s="180" t="s">
        <v>15</v>
      </c>
      <c r="J437" t="s">
        <v>644</v>
      </c>
      <c r="L437" t="s">
        <v>11</v>
      </c>
      <c r="N437" t="s">
        <v>1277</v>
      </c>
      <c r="P437" t="s">
        <v>1590</v>
      </c>
      <c r="R437" t="s">
        <v>2084</v>
      </c>
      <c r="T437" t="s">
        <v>2097</v>
      </c>
    </row>
    <row r="438" spans="1:30">
      <c r="N438" s="185"/>
    </row>
    <row r="439" spans="1:30">
      <c r="A439" t="s">
        <v>836</v>
      </c>
      <c r="B439" t="s">
        <v>17</v>
      </c>
      <c r="D439" t="s">
        <v>29</v>
      </c>
      <c r="F439" t="s">
        <v>37</v>
      </c>
      <c r="H439" s="180" t="s">
        <v>620</v>
      </c>
      <c r="J439" t="s">
        <v>31</v>
      </c>
      <c r="L439" t="s">
        <v>620</v>
      </c>
      <c r="N439" t="s">
        <v>655</v>
      </c>
      <c r="P439" t="s">
        <v>2092</v>
      </c>
      <c r="R439" t="s">
        <v>2509</v>
      </c>
      <c r="T439" t="s">
        <v>142</v>
      </c>
    </row>
    <row r="440" spans="1:30">
      <c r="B440" t="s">
        <v>11</v>
      </c>
      <c r="D440" t="s">
        <v>141</v>
      </c>
      <c r="F440" t="s">
        <v>6</v>
      </c>
      <c r="H440" s="180" t="s">
        <v>605</v>
      </c>
      <c r="J440" t="s">
        <v>649</v>
      </c>
      <c r="L440" t="s">
        <v>143</v>
      </c>
      <c r="N440" t="s">
        <v>1579</v>
      </c>
      <c r="P440" t="s">
        <v>161</v>
      </c>
      <c r="R440" t="s">
        <v>2506</v>
      </c>
      <c r="T440" t="s">
        <v>1587</v>
      </c>
    </row>
    <row r="441" spans="1:30">
      <c r="B441" t="s">
        <v>25</v>
      </c>
      <c r="D441" t="s">
        <v>142</v>
      </c>
      <c r="F441" t="s">
        <v>33</v>
      </c>
      <c r="H441" s="180" t="s">
        <v>629</v>
      </c>
      <c r="J441" t="s">
        <v>27</v>
      </c>
      <c r="L441" t="s">
        <v>21</v>
      </c>
      <c r="N441" t="s">
        <v>1286</v>
      </c>
      <c r="P441" t="s">
        <v>2073</v>
      </c>
      <c r="R441" t="s">
        <v>1279</v>
      </c>
      <c r="T441" t="s">
        <v>649</v>
      </c>
    </row>
    <row r="442" spans="1:30">
      <c r="J442" s="190"/>
      <c r="N442" s="185"/>
    </row>
    <row r="443" spans="1:30">
      <c r="A443" t="s">
        <v>837</v>
      </c>
      <c r="B443" t="s">
        <v>25</v>
      </c>
      <c r="D443" t="s">
        <v>177</v>
      </c>
      <c r="F443" t="s">
        <v>19</v>
      </c>
      <c r="H443" s="180" t="s">
        <v>655</v>
      </c>
      <c r="J443" t="s">
        <v>613</v>
      </c>
      <c r="L443" t="s">
        <v>1270</v>
      </c>
      <c r="N443" t="s">
        <v>1277</v>
      </c>
      <c r="P443" t="s">
        <v>2090</v>
      </c>
      <c r="R443" t="s">
        <v>152</v>
      </c>
      <c r="T443" t="s">
        <v>630</v>
      </c>
    </row>
    <row r="444" spans="1:30">
      <c r="B444" t="s">
        <v>29</v>
      </c>
      <c r="D444" t="s">
        <v>11</v>
      </c>
      <c r="F444" t="s">
        <v>9</v>
      </c>
      <c r="H444" s="180" t="s">
        <v>629</v>
      </c>
      <c r="J444" t="s">
        <v>154</v>
      </c>
      <c r="L444" t="s">
        <v>1280</v>
      </c>
      <c r="N444" t="s">
        <v>141</v>
      </c>
      <c r="P444" t="s">
        <v>2083</v>
      </c>
      <c r="R444" t="s">
        <v>1277</v>
      </c>
      <c r="T444" t="s">
        <v>2513</v>
      </c>
    </row>
    <row r="445" spans="1:30">
      <c r="B445" t="s">
        <v>33</v>
      </c>
      <c r="D445" t="s">
        <v>144</v>
      </c>
      <c r="F445" t="s">
        <v>896</v>
      </c>
      <c r="H445" s="180" t="s">
        <v>636</v>
      </c>
      <c r="J445" t="s">
        <v>654</v>
      </c>
      <c r="L445" t="s">
        <v>1283</v>
      </c>
      <c r="N445" t="s">
        <v>1579</v>
      </c>
      <c r="P445" t="s">
        <v>2406</v>
      </c>
      <c r="R445" t="s">
        <v>2524</v>
      </c>
      <c r="T445" t="s">
        <v>2521</v>
      </c>
    </row>
    <row r="446" spans="1:30">
      <c r="F446" t="s">
        <v>890</v>
      </c>
      <c r="H446" s="180"/>
      <c r="P446" t="s">
        <v>2407</v>
      </c>
    </row>
    <row r="447" spans="1:30">
      <c r="H447" s="180"/>
      <c r="P447" t="s">
        <v>2408</v>
      </c>
    </row>
    <row r="449" spans="1:20">
      <c r="A449" t="s">
        <v>838</v>
      </c>
      <c r="B449" t="s">
        <v>25</v>
      </c>
      <c r="D449" t="s">
        <v>6</v>
      </c>
      <c r="F449" t="s">
        <v>13</v>
      </c>
      <c r="H449" s="180" t="s">
        <v>655</v>
      </c>
      <c r="J449" t="s">
        <v>600</v>
      </c>
      <c r="L449" t="s">
        <v>1280</v>
      </c>
      <c r="N449" t="s">
        <v>27</v>
      </c>
      <c r="P449" t="s">
        <v>2092</v>
      </c>
      <c r="R449" t="s">
        <v>2508</v>
      </c>
      <c r="T449" t="s">
        <v>1587</v>
      </c>
    </row>
    <row r="450" spans="1:20">
      <c r="B450" t="s">
        <v>11</v>
      </c>
      <c r="D450" t="s">
        <v>177</v>
      </c>
      <c r="F450" t="s">
        <v>155</v>
      </c>
      <c r="H450" s="180" t="s">
        <v>629</v>
      </c>
      <c r="J450" t="s">
        <v>23</v>
      </c>
      <c r="L450" t="s">
        <v>144</v>
      </c>
      <c r="N450" t="s">
        <v>622</v>
      </c>
      <c r="P450" t="s">
        <v>1590</v>
      </c>
      <c r="R450" t="s">
        <v>2511</v>
      </c>
      <c r="T450" t="s">
        <v>17</v>
      </c>
    </row>
    <row r="451" spans="1:20">
      <c r="B451" t="s">
        <v>37</v>
      </c>
      <c r="D451" t="s">
        <v>11</v>
      </c>
      <c r="F451" t="s">
        <v>6</v>
      </c>
      <c r="H451" t="s">
        <v>39</v>
      </c>
      <c r="J451" t="s">
        <v>152</v>
      </c>
      <c r="L451" t="s">
        <v>661</v>
      </c>
      <c r="N451" t="s">
        <v>1579</v>
      </c>
      <c r="P451" t="s">
        <v>2083</v>
      </c>
      <c r="R451" t="s">
        <v>2521</v>
      </c>
      <c r="T451" t="s">
        <v>629</v>
      </c>
    </row>
    <row r="452" spans="1:20">
      <c r="J452" s="190"/>
      <c r="N452" s="185"/>
    </row>
    <row r="453" spans="1:20">
      <c r="A453" t="s">
        <v>839</v>
      </c>
      <c r="B453" t="s">
        <v>11</v>
      </c>
      <c r="D453" t="s">
        <v>9</v>
      </c>
      <c r="F453" t="s">
        <v>143</v>
      </c>
      <c r="H453" s="180" t="s">
        <v>629</v>
      </c>
      <c r="J453" t="s">
        <v>644</v>
      </c>
      <c r="L453" t="s">
        <v>143</v>
      </c>
      <c r="N453" t="s">
        <v>1589</v>
      </c>
      <c r="P453" t="s">
        <v>600</v>
      </c>
      <c r="R453" t="s">
        <v>637</v>
      </c>
      <c r="T453" t="s">
        <v>179</v>
      </c>
    </row>
    <row r="454" spans="1:20">
      <c r="B454" t="s">
        <v>27</v>
      </c>
      <c r="D454" t="s">
        <v>11</v>
      </c>
      <c r="F454" t="s">
        <v>31</v>
      </c>
      <c r="H454" s="180" t="s">
        <v>655</v>
      </c>
      <c r="J454" t="s">
        <v>655</v>
      </c>
      <c r="L454" t="s">
        <v>33</v>
      </c>
      <c r="N454" t="s">
        <v>615</v>
      </c>
      <c r="P454" t="s">
        <v>154</v>
      </c>
      <c r="R454" t="s">
        <v>1576</v>
      </c>
      <c r="T454" t="s">
        <v>3150</v>
      </c>
    </row>
    <row r="455" spans="1:20">
      <c r="B455" t="s">
        <v>13</v>
      </c>
      <c r="D455" t="s">
        <v>39</v>
      </c>
      <c r="F455" t="s">
        <v>142</v>
      </c>
      <c r="H455" t="s">
        <v>142</v>
      </c>
      <c r="J455" t="s">
        <v>154</v>
      </c>
      <c r="L455" t="s">
        <v>27</v>
      </c>
      <c r="N455" t="s">
        <v>1281</v>
      </c>
      <c r="P455" t="s">
        <v>665</v>
      </c>
      <c r="R455" t="s">
        <v>3023</v>
      </c>
      <c r="T455" t="s">
        <v>2612</v>
      </c>
    </row>
    <row r="456" spans="1:20">
      <c r="J456" s="190"/>
      <c r="N456" s="185"/>
      <c r="R456" t="s">
        <v>3024</v>
      </c>
    </row>
    <row r="457" spans="1:20">
      <c r="J457" s="190"/>
      <c r="N457" s="185"/>
    </row>
    <row r="458" spans="1:20">
      <c r="A458" t="s">
        <v>840</v>
      </c>
      <c r="B458" t="s">
        <v>6</v>
      </c>
      <c r="D458" t="s">
        <v>6</v>
      </c>
      <c r="F458" t="s">
        <v>31</v>
      </c>
      <c r="H458" t="s">
        <v>143</v>
      </c>
      <c r="J458" t="s">
        <v>649</v>
      </c>
      <c r="L458" t="s">
        <v>1280</v>
      </c>
      <c r="N458" t="s">
        <v>629</v>
      </c>
      <c r="P458" t="s">
        <v>154</v>
      </c>
      <c r="R458" t="s">
        <v>152</v>
      </c>
      <c r="T458" t="s">
        <v>1278</v>
      </c>
    </row>
    <row r="459" spans="1:20">
      <c r="B459" t="s">
        <v>11</v>
      </c>
      <c r="D459" t="s">
        <v>33</v>
      </c>
      <c r="F459" t="s">
        <v>17</v>
      </c>
      <c r="H459" t="s">
        <v>31</v>
      </c>
      <c r="J459" t="s">
        <v>31</v>
      </c>
      <c r="L459" t="s">
        <v>1581</v>
      </c>
      <c r="N459" t="s">
        <v>17</v>
      </c>
      <c r="P459" t="s">
        <v>2095</v>
      </c>
      <c r="R459" t="s">
        <v>1277</v>
      </c>
      <c r="T459" t="s">
        <v>1589</v>
      </c>
    </row>
    <row r="460" spans="1:20">
      <c r="B460" t="s">
        <v>37</v>
      </c>
      <c r="D460" t="s">
        <v>142</v>
      </c>
      <c r="F460" t="s">
        <v>153</v>
      </c>
      <c r="H460" t="s">
        <v>37</v>
      </c>
      <c r="J460" t="s">
        <v>1274</v>
      </c>
      <c r="L460" t="s">
        <v>143</v>
      </c>
      <c r="N460" t="s">
        <v>1584</v>
      </c>
      <c r="P460" t="s">
        <v>649</v>
      </c>
      <c r="R460" t="s">
        <v>2524</v>
      </c>
      <c r="T460" t="s">
        <v>600</v>
      </c>
    </row>
    <row r="461" spans="1:20">
      <c r="J461" s="190"/>
      <c r="N461" s="185"/>
    </row>
    <row r="462" spans="1:20">
      <c r="A462" t="s">
        <v>841</v>
      </c>
      <c r="B462" t="s">
        <v>11</v>
      </c>
      <c r="D462" t="s">
        <v>177</v>
      </c>
      <c r="F462" t="s">
        <v>19</v>
      </c>
      <c r="H462" s="180" t="s">
        <v>152</v>
      </c>
      <c r="J462" t="s">
        <v>636</v>
      </c>
      <c r="L462" t="s">
        <v>1280</v>
      </c>
      <c r="N462" t="s">
        <v>1277</v>
      </c>
      <c r="P462" t="s">
        <v>2083</v>
      </c>
      <c r="R462" t="s">
        <v>2625</v>
      </c>
      <c r="T462" t="s">
        <v>631</v>
      </c>
    </row>
    <row r="463" spans="1:20">
      <c r="B463" t="s">
        <v>23</v>
      </c>
      <c r="D463" t="s">
        <v>31</v>
      </c>
      <c r="F463" t="s">
        <v>6</v>
      </c>
      <c r="H463" s="180" t="s">
        <v>655</v>
      </c>
      <c r="J463" t="s">
        <v>142</v>
      </c>
      <c r="L463" t="s">
        <v>1270</v>
      </c>
      <c r="N463" t="s">
        <v>624</v>
      </c>
      <c r="P463" t="s">
        <v>655</v>
      </c>
      <c r="R463" t="s">
        <v>893</v>
      </c>
      <c r="T463" t="s">
        <v>2528</v>
      </c>
    </row>
    <row r="464" spans="1:20">
      <c r="B464" t="s">
        <v>33</v>
      </c>
      <c r="D464" t="s">
        <v>17</v>
      </c>
      <c r="F464" t="s">
        <v>13</v>
      </c>
      <c r="H464" t="s">
        <v>142</v>
      </c>
      <c r="J464" t="s">
        <v>1286</v>
      </c>
      <c r="L464" t="s">
        <v>630</v>
      </c>
      <c r="N464" t="s">
        <v>1285</v>
      </c>
      <c r="P464" t="s">
        <v>2090</v>
      </c>
      <c r="R464" t="s">
        <v>3025</v>
      </c>
      <c r="T464" t="s">
        <v>3173</v>
      </c>
    </row>
    <row r="465" spans="1:31">
      <c r="J465" s="190"/>
      <c r="N465" s="185"/>
    </row>
    <row r="466" spans="1:31">
      <c r="A466" t="s">
        <v>842</v>
      </c>
      <c r="B466" t="s">
        <v>1</v>
      </c>
      <c r="D466" t="s">
        <v>19</v>
      </c>
      <c r="F466" t="s">
        <v>155</v>
      </c>
      <c r="H466" t="s">
        <v>37</v>
      </c>
      <c r="J466" t="s">
        <v>630</v>
      </c>
      <c r="L466" t="s">
        <v>153</v>
      </c>
      <c r="N466" t="s">
        <v>17</v>
      </c>
      <c r="P466" t="s">
        <v>2089</v>
      </c>
      <c r="R466" t="s">
        <v>1277</v>
      </c>
      <c r="T466" t="s">
        <v>3172</v>
      </c>
    </row>
    <row r="467" spans="1:31">
      <c r="B467" t="s">
        <v>35</v>
      </c>
      <c r="D467" t="s">
        <v>39</v>
      </c>
      <c r="F467" t="s">
        <v>13</v>
      </c>
      <c r="H467" t="s">
        <v>600</v>
      </c>
      <c r="J467" t="s">
        <v>655</v>
      </c>
      <c r="L467" t="s">
        <v>645</v>
      </c>
      <c r="N467" t="s">
        <v>21</v>
      </c>
      <c r="P467" t="s">
        <v>624</v>
      </c>
      <c r="R467" t="s">
        <v>2171</v>
      </c>
      <c r="T467" t="s">
        <v>661</v>
      </c>
    </row>
    <row r="468" spans="1:31">
      <c r="B468" t="s">
        <v>25</v>
      </c>
      <c r="D468" t="s">
        <v>144</v>
      </c>
      <c r="F468" t="s">
        <v>141</v>
      </c>
      <c r="H468" t="s">
        <v>637</v>
      </c>
      <c r="J468" t="s">
        <v>1281</v>
      </c>
      <c r="L468" t="s">
        <v>11</v>
      </c>
      <c r="N468" t="s">
        <v>31</v>
      </c>
      <c r="P468" t="s">
        <v>152</v>
      </c>
      <c r="R468" t="s">
        <v>2078</v>
      </c>
      <c r="T468" t="s">
        <v>630</v>
      </c>
    </row>
    <row r="469" spans="1:31">
      <c r="J469" s="190"/>
      <c r="N469" s="185"/>
    </row>
    <row r="470" spans="1:31">
      <c r="A470" t="s">
        <v>843</v>
      </c>
      <c r="B470" t="s">
        <v>37</v>
      </c>
      <c r="D470" t="s">
        <v>29</v>
      </c>
      <c r="F470" t="s">
        <v>142</v>
      </c>
      <c r="H470" t="s">
        <v>37</v>
      </c>
      <c r="J470" t="s">
        <v>31</v>
      </c>
      <c r="L470" t="s">
        <v>1278</v>
      </c>
      <c r="N470" t="s">
        <v>17</v>
      </c>
      <c r="P470" t="s">
        <v>11</v>
      </c>
      <c r="R470" t="s">
        <v>1617</v>
      </c>
      <c r="T470" t="s">
        <v>630</v>
      </c>
    </row>
    <row r="471" spans="1:31">
      <c r="B471" t="s">
        <v>19</v>
      </c>
      <c r="D471" t="s">
        <v>4</v>
      </c>
      <c r="F471" t="s">
        <v>155</v>
      </c>
      <c r="H471" t="s">
        <v>31</v>
      </c>
      <c r="J471" t="s">
        <v>613</v>
      </c>
      <c r="L471" t="s">
        <v>1582</v>
      </c>
      <c r="N471" t="s">
        <v>1284</v>
      </c>
      <c r="P471" t="s">
        <v>179</v>
      </c>
      <c r="R471" t="s">
        <v>1596</v>
      </c>
      <c r="T471" t="s">
        <v>3172</v>
      </c>
    </row>
    <row r="472" spans="1:31">
      <c r="B472" t="s">
        <v>9</v>
      </c>
      <c r="D472" t="s">
        <v>19</v>
      </c>
      <c r="F472" t="s">
        <v>141</v>
      </c>
      <c r="H472" s="180" t="s">
        <v>605</v>
      </c>
      <c r="J472" t="s">
        <v>153</v>
      </c>
      <c r="L472" t="s">
        <v>600</v>
      </c>
      <c r="N472" t="s">
        <v>620</v>
      </c>
      <c r="P472" t="s">
        <v>2073</v>
      </c>
      <c r="R472" t="s">
        <v>1268</v>
      </c>
      <c r="T472" t="s">
        <v>37</v>
      </c>
    </row>
    <row r="473" spans="1:31">
      <c r="J473" s="190"/>
      <c r="N473" s="185"/>
    </row>
    <row r="474" spans="1:31">
      <c r="A474" t="s">
        <v>844</v>
      </c>
      <c r="B474" t="s">
        <v>11</v>
      </c>
      <c r="D474" t="s">
        <v>33</v>
      </c>
      <c r="F474" t="s">
        <v>31</v>
      </c>
      <c r="H474" s="180" t="s">
        <v>629</v>
      </c>
      <c r="J474" t="s">
        <v>624</v>
      </c>
      <c r="L474" t="s">
        <v>33</v>
      </c>
      <c r="N474" t="s">
        <v>1593</v>
      </c>
      <c r="P474" t="s">
        <v>1583</v>
      </c>
      <c r="R474" t="s">
        <v>637</v>
      </c>
      <c r="T474" t="s">
        <v>596</v>
      </c>
    </row>
    <row r="475" spans="1:31">
      <c r="B475" t="s">
        <v>37</v>
      </c>
      <c r="D475" t="s">
        <v>31</v>
      </c>
      <c r="F475" t="s">
        <v>27</v>
      </c>
      <c r="H475" s="180" t="s">
        <v>655</v>
      </c>
      <c r="J475" t="s">
        <v>154</v>
      </c>
      <c r="L475" t="s">
        <v>13</v>
      </c>
      <c r="N475" t="s">
        <v>629</v>
      </c>
      <c r="P475" t="s">
        <v>1580</v>
      </c>
      <c r="R475" t="s">
        <v>1277</v>
      </c>
      <c r="T475" t="s">
        <v>2076</v>
      </c>
    </row>
    <row r="476" spans="1:31">
      <c r="B476" t="s">
        <v>23</v>
      </c>
      <c r="D476" t="s">
        <v>13</v>
      </c>
      <c r="F476" t="s">
        <v>21</v>
      </c>
      <c r="H476" t="s">
        <v>142</v>
      </c>
      <c r="J476" t="s">
        <v>15</v>
      </c>
      <c r="L476" t="s">
        <v>144</v>
      </c>
      <c r="N476" t="s">
        <v>1581</v>
      </c>
      <c r="P476" t="s">
        <v>2096</v>
      </c>
      <c r="R476" t="s">
        <v>152</v>
      </c>
      <c r="T476" t="s">
        <v>141</v>
      </c>
    </row>
    <row r="477" spans="1:31">
      <c r="J477" s="190"/>
      <c r="N477" s="185"/>
    </row>
    <row r="478" spans="1:31" ht="14.25">
      <c r="A478" t="s">
        <v>845</v>
      </c>
      <c r="B478" t="s">
        <v>11</v>
      </c>
      <c r="D478" t="s">
        <v>31</v>
      </c>
      <c r="F478" t="s">
        <v>141</v>
      </c>
      <c r="H478" t="s">
        <v>39</v>
      </c>
      <c r="J478" t="s">
        <v>648</v>
      </c>
      <c r="L478" t="s">
        <v>1277</v>
      </c>
      <c r="N478" t="s">
        <v>665</v>
      </c>
      <c r="P478" t="s">
        <v>2089</v>
      </c>
      <c r="R478" t="s">
        <v>23</v>
      </c>
      <c r="T478" t="s">
        <v>3173</v>
      </c>
      <c r="V478" s="234"/>
      <c r="W478" s="234"/>
      <c r="X478" s="234"/>
      <c r="Y478" s="234"/>
      <c r="Z478" s="234"/>
      <c r="AA478" s="234"/>
      <c r="AB478" s="234"/>
      <c r="AC478" s="234"/>
      <c r="AD478" s="234"/>
      <c r="AE478" s="234"/>
    </row>
    <row r="479" spans="1:31">
      <c r="B479" t="s">
        <v>25</v>
      </c>
      <c r="D479" t="s">
        <v>141</v>
      </c>
      <c r="F479" t="s">
        <v>19</v>
      </c>
      <c r="H479" s="180" t="s">
        <v>152</v>
      </c>
      <c r="J479" t="s">
        <v>154</v>
      </c>
      <c r="L479" t="s">
        <v>33</v>
      </c>
      <c r="N479" t="s">
        <v>624</v>
      </c>
      <c r="P479" t="s">
        <v>1590</v>
      </c>
      <c r="R479" t="s">
        <v>2519</v>
      </c>
      <c r="T479" t="s">
        <v>179</v>
      </c>
    </row>
    <row r="480" spans="1:31">
      <c r="B480" t="s">
        <v>27</v>
      </c>
      <c r="D480" t="s">
        <v>29</v>
      </c>
      <c r="F480" t="s">
        <v>157</v>
      </c>
      <c r="H480" t="s">
        <v>142</v>
      </c>
      <c r="J480" t="s">
        <v>613</v>
      </c>
      <c r="L480" t="s">
        <v>13</v>
      </c>
      <c r="N480" t="s">
        <v>1</v>
      </c>
      <c r="P480" t="s">
        <v>2083</v>
      </c>
      <c r="R480" t="s">
        <v>654</v>
      </c>
      <c r="T480" t="s">
        <v>3149</v>
      </c>
    </row>
    <row r="481" spans="1:25">
      <c r="J481" s="190"/>
      <c r="N481" s="185"/>
    </row>
    <row r="482" spans="1:25" ht="14.25">
      <c r="A482" t="s">
        <v>846</v>
      </c>
      <c r="B482" t="s">
        <v>27</v>
      </c>
      <c r="D482" t="s">
        <v>19</v>
      </c>
      <c r="F482" t="s">
        <v>19</v>
      </c>
      <c r="H482" t="s">
        <v>153</v>
      </c>
      <c r="J482" t="s">
        <v>154</v>
      </c>
      <c r="L482" t="s">
        <v>1286</v>
      </c>
      <c r="N482" t="s">
        <v>620</v>
      </c>
      <c r="P482" t="s">
        <v>2089</v>
      </c>
      <c r="R482" t="s">
        <v>637</v>
      </c>
      <c r="T482" t="s">
        <v>2078</v>
      </c>
      <c r="V482" s="234"/>
      <c r="W482" s="234"/>
      <c r="X482" s="234"/>
      <c r="Y482" s="107"/>
    </row>
    <row r="483" spans="1:25">
      <c r="B483" t="s">
        <v>13</v>
      </c>
      <c r="D483" t="s">
        <v>9</v>
      </c>
      <c r="F483" t="s">
        <v>157</v>
      </c>
      <c r="H483" t="s">
        <v>601</v>
      </c>
      <c r="J483" t="s">
        <v>25</v>
      </c>
      <c r="L483" t="s">
        <v>1882</v>
      </c>
      <c r="N483" t="s">
        <v>143</v>
      </c>
      <c r="P483" t="s">
        <v>2077</v>
      </c>
      <c r="R483" t="s">
        <v>1277</v>
      </c>
      <c r="T483" t="s">
        <v>615</v>
      </c>
      <c r="X483" s="25"/>
    </row>
    <row r="484" spans="1:25">
      <c r="B484" t="s">
        <v>37</v>
      </c>
      <c r="D484" t="s">
        <v>29</v>
      </c>
      <c r="F484" t="s">
        <v>141</v>
      </c>
      <c r="H484" t="s">
        <v>613</v>
      </c>
      <c r="J484" t="s">
        <v>31</v>
      </c>
      <c r="L484" t="s">
        <v>1581</v>
      </c>
      <c r="N484" t="s">
        <v>624</v>
      </c>
      <c r="P484" t="s">
        <v>1616</v>
      </c>
      <c r="R484" t="s">
        <v>152</v>
      </c>
      <c r="T484" t="s">
        <v>2522</v>
      </c>
      <c r="X484" s="26"/>
      <c r="Y484" s="3"/>
    </row>
    <row r="485" spans="1:25">
      <c r="J485" s="190"/>
      <c r="N485" s="185"/>
      <c r="X485" s="21"/>
      <c r="Y485" s="3"/>
    </row>
    <row r="486" spans="1:25">
      <c r="A486" t="s">
        <v>847</v>
      </c>
      <c r="B486" t="s">
        <v>27</v>
      </c>
      <c r="D486" t="s">
        <v>21</v>
      </c>
      <c r="F486" t="s">
        <v>141</v>
      </c>
      <c r="H486" t="s">
        <v>596</v>
      </c>
      <c r="J486" t="s">
        <v>154</v>
      </c>
      <c r="L486" t="s">
        <v>33</v>
      </c>
      <c r="N486" t="s">
        <v>25</v>
      </c>
      <c r="P486" t="s">
        <v>15</v>
      </c>
      <c r="R486" t="s">
        <v>637</v>
      </c>
      <c r="T486" t="s">
        <v>179</v>
      </c>
    </row>
    <row r="487" spans="1:25">
      <c r="B487" t="s">
        <v>15</v>
      </c>
      <c r="D487" t="s">
        <v>31</v>
      </c>
      <c r="F487" t="s">
        <v>19</v>
      </c>
      <c r="H487" t="s">
        <v>23</v>
      </c>
      <c r="J487" t="s">
        <v>25</v>
      </c>
      <c r="L487" t="s">
        <v>1581</v>
      </c>
      <c r="N487" t="s">
        <v>1272</v>
      </c>
      <c r="P487" t="s">
        <v>1591</v>
      </c>
      <c r="R487" t="s">
        <v>2078</v>
      </c>
      <c r="T487" t="s">
        <v>615</v>
      </c>
    </row>
    <row r="488" spans="1:25">
      <c r="B488" t="s">
        <v>177</v>
      </c>
      <c r="D488" t="s">
        <v>142</v>
      </c>
      <c r="F488" t="s">
        <v>155</v>
      </c>
      <c r="H488" t="s">
        <v>39</v>
      </c>
      <c r="J488" t="s">
        <v>141</v>
      </c>
      <c r="L488" t="s">
        <v>661</v>
      </c>
      <c r="N488" t="s">
        <v>661</v>
      </c>
      <c r="P488" t="s">
        <v>648</v>
      </c>
      <c r="R488" t="s">
        <v>1277</v>
      </c>
      <c r="T488" t="s">
        <v>33</v>
      </c>
    </row>
    <row r="489" spans="1:25">
      <c r="J489" s="190"/>
      <c r="N489" s="185"/>
    </row>
    <row r="490" spans="1:25">
      <c r="A490" t="s">
        <v>848</v>
      </c>
      <c r="B490" t="s">
        <v>29</v>
      </c>
      <c r="D490" t="s">
        <v>144</v>
      </c>
      <c r="F490" t="s">
        <v>9</v>
      </c>
      <c r="H490" t="s">
        <v>600</v>
      </c>
      <c r="J490" t="s">
        <v>1281</v>
      </c>
      <c r="L490" t="s">
        <v>620</v>
      </c>
      <c r="N490" t="s">
        <v>21</v>
      </c>
      <c r="P490" t="s">
        <v>613</v>
      </c>
      <c r="R490" t="s">
        <v>1278</v>
      </c>
      <c r="T490" t="s">
        <v>3173</v>
      </c>
    </row>
    <row r="491" spans="1:25">
      <c r="B491" t="s">
        <v>25</v>
      </c>
      <c r="D491" t="s">
        <v>143</v>
      </c>
      <c r="F491" t="s">
        <v>25</v>
      </c>
      <c r="H491" t="s">
        <v>23</v>
      </c>
      <c r="J491" t="s">
        <v>1280</v>
      </c>
      <c r="L491" t="s">
        <v>21</v>
      </c>
      <c r="N491" t="s">
        <v>17</v>
      </c>
      <c r="P491" t="s">
        <v>1590</v>
      </c>
      <c r="R491" t="s">
        <v>2519</v>
      </c>
      <c r="T491" t="s">
        <v>141</v>
      </c>
    </row>
    <row r="492" spans="1:25">
      <c r="B492" t="s">
        <v>9</v>
      </c>
      <c r="D492" t="s">
        <v>31</v>
      </c>
      <c r="F492" t="s">
        <v>154</v>
      </c>
      <c r="H492" t="s">
        <v>37</v>
      </c>
      <c r="J492" t="s">
        <v>25</v>
      </c>
      <c r="L492" t="s">
        <v>649</v>
      </c>
      <c r="N492" t="s">
        <v>143</v>
      </c>
      <c r="P492" t="s">
        <v>141</v>
      </c>
      <c r="R492" t="s">
        <v>23</v>
      </c>
      <c r="T492" t="s">
        <v>1278</v>
      </c>
    </row>
    <row r="493" spans="1:25">
      <c r="J493" s="190"/>
      <c r="N493" s="185"/>
    </row>
    <row r="494" spans="1:25">
      <c r="A494" t="s">
        <v>849</v>
      </c>
      <c r="B494" t="s">
        <v>35</v>
      </c>
      <c r="D494" t="s">
        <v>27</v>
      </c>
      <c r="F494" t="s">
        <v>17</v>
      </c>
      <c r="H494" t="s">
        <v>153</v>
      </c>
      <c r="J494" t="s">
        <v>17</v>
      </c>
      <c r="L494" t="s">
        <v>654</v>
      </c>
      <c r="N494" t="s">
        <v>655</v>
      </c>
      <c r="P494" t="s">
        <v>2073</v>
      </c>
      <c r="R494" t="s">
        <v>154</v>
      </c>
      <c r="T494" t="s">
        <v>3162</v>
      </c>
    </row>
    <row r="495" spans="1:25">
      <c r="B495" t="s">
        <v>25</v>
      </c>
      <c r="D495" t="s">
        <v>1</v>
      </c>
      <c r="F495" t="s">
        <v>21</v>
      </c>
      <c r="H495" t="s">
        <v>649</v>
      </c>
      <c r="J495" t="s">
        <v>1284</v>
      </c>
      <c r="L495" t="s">
        <v>39</v>
      </c>
      <c r="N495" t="s">
        <v>25</v>
      </c>
      <c r="P495" t="s">
        <v>2093</v>
      </c>
      <c r="R495" t="s">
        <v>1617</v>
      </c>
      <c r="T495" t="s">
        <v>3167</v>
      </c>
    </row>
    <row r="496" spans="1:25">
      <c r="B496" t="s">
        <v>11</v>
      </c>
      <c r="D496" t="s">
        <v>143</v>
      </c>
      <c r="F496" t="s">
        <v>31</v>
      </c>
      <c r="H496" t="s">
        <v>37</v>
      </c>
      <c r="J496" t="s">
        <v>15</v>
      </c>
      <c r="L496" t="s">
        <v>1584</v>
      </c>
      <c r="N496" t="s">
        <v>1581</v>
      </c>
      <c r="P496" t="s">
        <v>1583</v>
      </c>
      <c r="R496" t="s">
        <v>2519</v>
      </c>
      <c r="T496" t="s">
        <v>1584</v>
      </c>
    </row>
    <row r="497" spans="1:20">
      <c r="J497" s="190"/>
      <c r="N497" s="185"/>
    </row>
    <row r="498" spans="1:20">
      <c r="A498" t="s">
        <v>850</v>
      </c>
      <c r="B498" t="s">
        <v>31</v>
      </c>
      <c r="D498" t="s">
        <v>177</v>
      </c>
      <c r="F498" t="s">
        <v>9</v>
      </c>
      <c r="H498" s="180" t="s">
        <v>629</v>
      </c>
      <c r="J498" t="s">
        <v>154</v>
      </c>
      <c r="L498" t="s">
        <v>1582</v>
      </c>
      <c r="N498" t="s">
        <v>1281</v>
      </c>
      <c r="P498" t="s">
        <v>1590</v>
      </c>
      <c r="R498" t="s">
        <v>2513</v>
      </c>
      <c r="T498" t="s">
        <v>2625</v>
      </c>
    </row>
    <row r="499" spans="1:20">
      <c r="B499" t="s">
        <v>21</v>
      </c>
      <c r="D499" t="s">
        <v>143</v>
      </c>
      <c r="F499" t="s">
        <v>25</v>
      </c>
      <c r="H499" t="s">
        <v>611</v>
      </c>
      <c r="J499" t="s">
        <v>655</v>
      </c>
      <c r="L499" t="s">
        <v>1286</v>
      </c>
      <c r="N499" t="s">
        <v>605</v>
      </c>
      <c r="P499" t="s">
        <v>1614</v>
      </c>
      <c r="R499" t="s">
        <v>2085</v>
      </c>
      <c r="T499" t="s">
        <v>1278</v>
      </c>
    </row>
    <row r="500" spans="1:20">
      <c r="B500" t="s">
        <v>29</v>
      </c>
      <c r="D500" t="s">
        <v>31</v>
      </c>
      <c r="F500" t="s">
        <v>31</v>
      </c>
      <c r="H500" s="180" t="s">
        <v>152</v>
      </c>
      <c r="J500" t="s">
        <v>141</v>
      </c>
      <c r="L500" t="s">
        <v>29</v>
      </c>
      <c r="N500" t="s">
        <v>629</v>
      </c>
      <c r="P500" t="s">
        <v>179</v>
      </c>
      <c r="R500" t="s">
        <v>2526</v>
      </c>
      <c r="T500" t="s">
        <v>2512</v>
      </c>
    </row>
    <row r="501" spans="1:20">
      <c r="J501" s="190"/>
      <c r="N501" s="185"/>
    </row>
    <row r="502" spans="1:20">
      <c r="A502" t="s">
        <v>851</v>
      </c>
      <c r="B502" t="s">
        <v>35</v>
      </c>
      <c r="D502" t="s">
        <v>29</v>
      </c>
      <c r="F502" t="s">
        <v>19</v>
      </c>
      <c r="H502" t="s">
        <v>153</v>
      </c>
      <c r="J502" t="s">
        <v>17</v>
      </c>
      <c r="L502" t="s">
        <v>33</v>
      </c>
      <c r="N502" t="s">
        <v>17</v>
      </c>
      <c r="P502" t="s">
        <v>613</v>
      </c>
      <c r="R502" t="s">
        <v>2518</v>
      </c>
      <c r="T502" t="s">
        <v>630</v>
      </c>
    </row>
    <row r="503" spans="1:20">
      <c r="B503" t="s">
        <v>23</v>
      </c>
      <c r="D503" t="s">
        <v>19</v>
      </c>
      <c r="F503" t="s">
        <v>897</v>
      </c>
      <c r="H503" s="180" t="s">
        <v>655</v>
      </c>
      <c r="J503" t="s">
        <v>1284</v>
      </c>
      <c r="L503" t="s">
        <v>143</v>
      </c>
      <c r="N503" t="s">
        <v>1277</v>
      </c>
      <c r="P503" t="s">
        <v>141</v>
      </c>
      <c r="R503" t="s">
        <v>613</v>
      </c>
      <c r="T503" t="s">
        <v>3167</v>
      </c>
    </row>
    <row r="504" spans="1:20">
      <c r="B504" t="s">
        <v>15</v>
      </c>
      <c r="D504" t="s">
        <v>9</v>
      </c>
      <c r="F504" t="s">
        <v>898</v>
      </c>
      <c r="H504" t="s">
        <v>33</v>
      </c>
      <c r="J504" t="s">
        <v>152</v>
      </c>
      <c r="L504" t="s">
        <v>620</v>
      </c>
      <c r="N504" t="s">
        <v>665</v>
      </c>
      <c r="P504" t="s">
        <v>37</v>
      </c>
      <c r="R504" t="s">
        <v>2612</v>
      </c>
      <c r="T504" t="s">
        <v>2526</v>
      </c>
    </row>
    <row r="505" spans="1:20">
      <c r="J505" s="190"/>
      <c r="N505" s="185"/>
    </row>
    <row r="506" spans="1:20">
      <c r="A506" t="s">
        <v>852</v>
      </c>
      <c r="B506" t="s">
        <v>27</v>
      </c>
      <c r="D506" t="s">
        <v>4</v>
      </c>
      <c r="F506" t="s">
        <v>37</v>
      </c>
      <c r="H506" s="180" t="s">
        <v>629</v>
      </c>
      <c r="J506" t="s">
        <v>153</v>
      </c>
      <c r="L506" t="s">
        <v>1580</v>
      </c>
      <c r="N506" t="s">
        <v>1277</v>
      </c>
      <c r="P506" t="s">
        <v>624</v>
      </c>
      <c r="R506" t="s">
        <v>2090</v>
      </c>
      <c r="T506" t="s">
        <v>1593</v>
      </c>
    </row>
    <row r="507" spans="1:20">
      <c r="B507" t="s">
        <v>35</v>
      </c>
      <c r="D507" t="s">
        <v>21</v>
      </c>
      <c r="F507" t="s">
        <v>19</v>
      </c>
      <c r="H507" t="s">
        <v>600</v>
      </c>
      <c r="J507" t="s">
        <v>21</v>
      </c>
      <c r="L507" t="s">
        <v>33</v>
      </c>
      <c r="N507" t="s">
        <v>1594</v>
      </c>
      <c r="P507" t="s">
        <v>2090</v>
      </c>
      <c r="R507" t="s">
        <v>1580</v>
      </c>
      <c r="T507" t="s">
        <v>2522</v>
      </c>
    </row>
    <row r="508" spans="1:20">
      <c r="B508" t="s">
        <v>4</v>
      </c>
      <c r="D508" t="s">
        <v>19</v>
      </c>
      <c r="F508" t="s">
        <v>141</v>
      </c>
      <c r="H508" t="s">
        <v>616</v>
      </c>
      <c r="J508" t="s">
        <v>154</v>
      </c>
      <c r="L508" t="s">
        <v>143</v>
      </c>
      <c r="N508" t="s">
        <v>17</v>
      </c>
      <c r="P508" t="s">
        <v>2082</v>
      </c>
      <c r="R508" t="s">
        <v>17</v>
      </c>
      <c r="T508" t="s">
        <v>1575</v>
      </c>
    </row>
    <row r="509" spans="1:20">
      <c r="J509" s="190"/>
      <c r="N509" s="185"/>
    </row>
    <row r="510" spans="1:20">
      <c r="A510" t="s">
        <v>853</v>
      </c>
      <c r="B510" t="s">
        <v>11</v>
      </c>
      <c r="D510" t="s">
        <v>141</v>
      </c>
      <c r="F510" t="s">
        <v>19</v>
      </c>
      <c r="H510" t="s">
        <v>600</v>
      </c>
      <c r="J510" t="s">
        <v>655</v>
      </c>
      <c r="L510" t="s">
        <v>615</v>
      </c>
      <c r="N510" t="s">
        <v>655</v>
      </c>
      <c r="P510" t="s">
        <v>2089</v>
      </c>
      <c r="R510" t="s">
        <v>1581</v>
      </c>
      <c r="T510" t="s">
        <v>3173</v>
      </c>
    </row>
    <row r="511" spans="1:20">
      <c r="B511" t="s">
        <v>15</v>
      </c>
      <c r="D511" t="s">
        <v>1</v>
      </c>
      <c r="F511" t="s">
        <v>155</v>
      </c>
      <c r="H511" t="s">
        <v>616</v>
      </c>
      <c r="J511" t="s">
        <v>1281</v>
      </c>
      <c r="L511" t="s">
        <v>143</v>
      </c>
      <c r="N511" t="s">
        <v>21</v>
      </c>
      <c r="P511" t="s">
        <v>624</v>
      </c>
      <c r="R511" t="s">
        <v>1575</v>
      </c>
      <c r="T511" t="s">
        <v>2504</v>
      </c>
    </row>
    <row r="512" spans="1:20">
      <c r="B512" t="s">
        <v>1</v>
      </c>
      <c r="D512" t="s">
        <v>9</v>
      </c>
      <c r="F512" t="s">
        <v>17</v>
      </c>
      <c r="H512" t="s">
        <v>23</v>
      </c>
      <c r="J512" t="s">
        <v>665</v>
      </c>
      <c r="L512" t="s">
        <v>17</v>
      </c>
      <c r="N512" t="s">
        <v>141</v>
      </c>
      <c r="P512" t="s">
        <v>596</v>
      </c>
      <c r="R512" t="s">
        <v>1666</v>
      </c>
      <c r="T512" t="s">
        <v>2510</v>
      </c>
    </row>
    <row r="513" spans="1:20">
      <c r="N513" s="185"/>
    </row>
    <row r="514" spans="1:20">
      <c r="A514" t="s">
        <v>854</v>
      </c>
      <c r="B514" t="s">
        <v>35</v>
      </c>
      <c r="D514" t="s">
        <v>17</v>
      </c>
      <c r="F514" t="s">
        <v>19</v>
      </c>
      <c r="H514" t="s">
        <v>153</v>
      </c>
      <c r="J514" t="s">
        <v>153</v>
      </c>
      <c r="L514" t="s">
        <v>1580</v>
      </c>
      <c r="N514" t="s">
        <v>1277</v>
      </c>
      <c r="P514" t="s">
        <v>613</v>
      </c>
      <c r="R514" t="s">
        <v>1279</v>
      </c>
      <c r="T514" t="s">
        <v>3158</v>
      </c>
    </row>
    <row r="515" spans="1:20">
      <c r="B515" t="s">
        <v>11</v>
      </c>
      <c r="D515" t="s">
        <v>21</v>
      </c>
      <c r="F515" t="s">
        <v>157</v>
      </c>
      <c r="H515" s="180" t="s">
        <v>152</v>
      </c>
      <c r="J515" t="s">
        <v>616</v>
      </c>
      <c r="L515" t="s">
        <v>1277</v>
      </c>
      <c r="N515" t="s">
        <v>1594</v>
      </c>
      <c r="P515" t="s">
        <v>37</v>
      </c>
      <c r="R515" t="s">
        <v>2519</v>
      </c>
      <c r="T515" t="s">
        <v>2089</v>
      </c>
    </row>
    <row r="516" spans="1:20">
      <c r="B516" t="s">
        <v>177</v>
      </c>
      <c r="D516" t="s">
        <v>15</v>
      </c>
      <c r="F516" t="s">
        <v>6</v>
      </c>
      <c r="H516" t="s">
        <v>23</v>
      </c>
      <c r="J516" t="s">
        <v>21</v>
      </c>
      <c r="L516" t="s">
        <v>21</v>
      </c>
      <c r="N516" t="s">
        <v>1281</v>
      </c>
      <c r="P516" t="s">
        <v>141</v>
      </c>
      <c r="R516" t="s">
        <v>1278</v>
      </c>
      <c r="T516" t="s">
        <v>3194</v>
      </c>
    </row>
    <row r="517" spans="1:20">
      <c r="J517" s="190"/>
      <c r="N517" s="185"/>
    </row>
    <row r="518" spans="1:20">
      <c r="A518" t="s">
        <v>855</v>
      </c>
      <c r="B518" t="s">
        <v>29</v>
      </c>
      <c r="D518" t="s">
        <v>141</v>
      </c>
      <c r="F518" t="s">
        <v>141</v>
      </c>
      <c r="H518" t="s">
        <v>611</v>
      </c>
      <c r="J518" t="s">
        <v>661</v>
      </c>
      <c r="L518" t="s">
        <v>622</v>
      </c>
      <c r="N518" t="s">
        <v>1277</v>
      </c>
      <c r="P518" t="s">
        <v>2090</v>
      </c>
      <c r="R518" t="s">
        <v>1575</v>
      </c>
      <c r="T518" t="s">
        <v>2080</v>
      </c>
    </row>
    <row r="519" spans="1:20">
      <c r="B519" t="s">
        <v>6</v>
      </c>
      <c r="D519" t="s">
        <v>177</v>
      </c>
      <c r="F519" t="s">
        <v>37</v>
      </c>
      <c r="H519" s="180" t="s">
        <v>152</v>
      </c>
      <c r="J519" t="s">
        <v>624</v>
      </c>
      <c r="L519" t="s">
        <v>1883</v>
      </c>
      <c r="N519" t="s">
        <v>1580</v>
      </c>
      <c r="P519" t="s">
        <v>1581</v>
      </c>
      <c r="R519" t="s">
        <v>654</v>
      </c>
      <c r="T519" t="s">
        <v>3149</v>
      </c>
    </row>
    <row r="520" spans="1:20">
      <c r="B520" t="s">
        <v>31</v>
      </c>
      <c r="D520" t="s">
        <v>1</v>
      </c>
      <c r="F520" t="s">
        <v>155</v>
      </c>
      <c r="H520" s="180" t="s">
        <v>655</v>
      </c>
      <c r="J520" t="s">
        <v>154</v>
      </c>
      <c r="L520" t="s">
        <v>1270</v>
      </c>
      <c r="N520" t="s">
        <v>27</v>
      </c>
      <c r="P520" t="s">
        <v>1280</v>
      </c>
      <c r="R520" t="s">
        <v>2508</v>
      </c>
      <c r="T520" t="s">
        <v>3167</v>
      </c>
    </row>
    <row r="521" spans="1:20">
      <c r="J521" s="190"/>
      <c r="N521" s="185"/>
    </row>
    <row r="522" spans="1:20">
      <c r="A522" t="s">
        <v>856</v>
      </c>
      <c r="B522" t="s">
        <v>11</v>
      </c>
      <c r="D522" t="s">
        <v>19</v>
      </c>
      <c r="F522" t="s">
        <v>19</v>
      </c>
      <c r="H522" t="s">
        <v>23</v>
      </c>
      <c r="J522" t="s">
        <v>154</v>
      </c>
      <c r="L522" t="s">
        <v>143</v>
      </c>
      <c r="N522" t="s">
        <v>17</v>
      </c>
      <c r="P522" t="s">
        <v>613</v>
      </c>
      <c r="R522" t="s">
        <v>1278</v>
      </c>
      <c r="T522" t="s">
        <v>1575</v>
      </c>
    </row>
    <row r="523" spans="1:20">
      <c r="A523" t="s">
        <v>857</v>
      </c>
      <c r="B523" t="s">
        <v>35</v>
      </c>
      <c r="D523" t="s">
        <v>9</v>
      </c>
      <c r="F523" t="s">
        <v>17</v>
      </c>
      <c r="H523" t="s">
        <v>153</v>
      </c>
      <c r="J523" t="s">
        <v>153</v>
      </c>
      <c r="L523" t="s">
        <v>33</v>
      </c>
      <c r="N523" t="s">
        <v>143</v>
      </c>
      <c r="P523" t="s">
        <v>2095</v>
      </c>
      <c r="R523" t="s">
        <v>9</v>
      </c>
      <c r="T523" t="s">
        <v>3173</v>
      </c>
    </row>
    <row r="524" spans="1:20">
      <c r="B524" t="s">
        <v>25</v>
      </c>
      <c r="D524" t="s">
        <v>11</v>
      </c>
      <c r="F524" t="s">
        <v>141</v>
      </c>
      <c r="H524" t="s">
        <v>31</v>
      </c>
      <c r="J524" t="s">
        <v>616</v>
      </c>
      <c r="L524" t="s">
        <v>1277</v>
      </c>
      <c r="N524" t="s">
        <v>620</v>
      </c>
      <c r="P524" t="s">
        <v>141</v>
      </c>
      <c r="R524" t="s">
        <v>2508</v>
      </c>
      <c r="T524" t="s">
        <v>2522</v>
      </c>
    </row>
    <row r="528" spans="1:20" ht="20.25">
      <c r="A528" s="106" t="s">
        <v>345</v>
      </c>
    </row>
    <row r="529" spans="1:30" ht="14.25">
      <c r="B529" s="77">
        <v>2016</v>
      </c>
      <c r="C529" s="77"/>
      <c r="D529" s="77">
        <v>2017</v>
      </c>
      <c r="E529" s="77"/>
      <c r="F529" s="77">
        <v>2018</v>
      </c>
      <c r="G529" s="77"/>
      <c r="H529" s="77">
        <v>2019</v>
      </c>
      <c r="I529" s="77"/>
      <c r="J529" s="77">
        <v>2020</v>
      </c>
      <c r="K529" s="77"/>
      <c r="L529" s="77">
        <v>2021</v>
      </c>
      <c r="M529" s="77"/>
      <c r="N529" s="77">
        <v>2022</v>
      </c>
      <c r="O529" s="77"/>
      <c r="P529" s="77">
        <v>2023</v>
      </c>
      <c r="Q529" s="77"/>
      <c r="R529" s="77">
        <v>2024</v>
      </c>
      <c r="T529" s="77">
        <v>2025</v>
      </c>
      <c r="U529" s="234"/>
      <c r="V529" s="234"/>
      <c r="W529" s="234"/>
      <c r="X529" s="234"/>
      <c r="Y529" s="234"/>
      <c r="Z529" s="234"/>
      <c r="AA529" s="234"/>
      <c r="AB529" s="234"/>
      <c r="AC529" s="234"/>
      <c r="AD529" s="234"/>
    </row>
    <row r="530" spans="1:30">
      <c r="A530" t="s">
        <v>835</v>
      </c>
      <c r="B530" t="s">
        <v>6</v>
      </c>
      <c r="D530" t="s">
        <v>37</v>
      </c>
      <c r="F530" t="s">
        <v>27</v>
      </c>
      <c r="H530" s="79" t="s">
        <v>601</v>
      </c>
      <c r="J530" t="s">
        <v>154</v>
      </c>
      <c r="L530" t="s">
        <v>19</v>
      </c>
      <c r="N530" t="s">
        <v>1269</v>
      </c>
      <c r="P530" t="s">
        <v>2179</v>
      </c>
      <c r="R530" t="s">
        <v>1269</v>
      </c>
      <c r="T530" t="s">
        <v>2075</v>
      </c>
    </row>
    <row r="531" spans="1:30">
      <c r="B531" t="s">
        <v>15</v>
      </c>
      <c r="D531" t="s">
        <v>31</v>
      </c>
      <c r="F531" t="s">
        <v>23</v>
      </c>
      <c r="H531" s="79" t="s">
        <v>143</v>
      </c>
      <c r="J531" t="s">
        <v>665</v>
      </c>
      <c r="L531" t="s">
        <v>1270</v>
      </c>
      <c r="N531" t="s">
        <v>665</v>
      </c>
      <c r="P531" t="s">
        <v>2179</v>
      </c>
      <c r="R531" t="s">
        <v>630</v>
      </c>
      <c r="T531" t="s">
        <v>630</v>
      </c>
    </row>
    <row r="532" spans="1:30">
      <c r="B532" t="s">
        <v>37</v>
      </c>
      <c r="D532" t="s">
        <v>15</v>
      </c>
      <c r="F532" t="s">
        <v>29</v>
      </c>
      <c r="H532" s="79" t="s">
        <v>631</v>
      </c>
      <c r="J532" t="s">
        <v>615</v>
      </c>
      <c r="L532" t="s">
        <v>596</v>
      </c>
      <c r="N532" t="s">
        <v>1589</v>
      </c>
      <c r="P532" t="s">
        <v>2179</v>
      </c>
      <c r="R532" t="s">
        <v>153</v>
      </c>
      <c r="T532" t="s">
        <v>2513</v>
      </c>
    </row>
    <row r="533" spans="1:30">
      <c r="H533" s="150"/>
      <c r="I533" s="10"/>
      <c r="J533" s="180"/>
    </row>
    <row r="534" spans="1:30">
      <c r="A534" t="s">
        <v>836</v>
      </c>
      <c r="B534" t="s">
        <v>27</v>
      </c>
      <c r="D534" t="s">
        <v>23</v>
      </c>
      <c r="F534" t="s">
        <v>29</v>
      </c>
      <c r="H534" s="79" t="s">
        <v>9</v>
      </c>
      <c r="I534" s="17"/>
      <c r="J534" t="s">
        <v>154</v>
      </c>
      <c r="L534" t="s">
        <v>1270</v>
      </c>
      <c r="N534" t="s">
        <v>33</v>
      </c>
      <c r="P534" t="s">
        <v>154</v>
      </c>
      <c r="R534" t="s">
        <v>2171</v>
      </c>
      <c r="T534" t="s">
        <v>2522</v>
      </c>
    </row>
    <row r="535" spans="1:30">
      <c r="B535" t="s">
        <v>21</v>
      </c>
      <c r="D535" t="s">
        <v>4</v>
      </c>
      <c r="F535" t="s">
        <v>33</v>
      </c>
      <c r="H535" s="79" t="s">
        <v>11</v>
      </c>
      <c r="J535" t="s">
        <v>615</v>
      </c>
      <c r="L535" t="s">
        <v>154</v>
      </c>
      <c r="N535" t="s">
        <v>1286</v>
      </c>
      <c r="P535" t="s">
        <v>2473</v>
      </c>
      <c r="R535" t="s">
        <v>2085</v>
      </c>
      <c r="T535" t="s">
        <v>615</v>
      </c>
    </row>
    <row r="536" spans="1:30">
      <c r="B536" t="s">
        <v>178</v>
      </c>
      <c r="D536" t="s">
        <v>177</v>
      </c>
      <c r="F536" t="s">
        <v>161</v>
      </c>
      <c r="H536" s="79" t="s">
        <v>157</v>
      </c>
      <c r="J536" t="s">
        <v>665</v>
      </c>
      <c r="L536" t="s">
        <v>33</v>
      </c>
      <c r="N536" t="s">
        <v>152</v>
      </c>
      <c r="P536" t="s">
        <v>2474</v>
      </c>
      <c r="R536" t="s">
        <v>1593</v>
      </c>
      <c r="T536" t="s">
        <v>2612</v>
      </c>
    </row>
    <row r="537" spans="1:30">
      <c r="H537" s="150"/>
      <c r="J537" s="180"/>
    </row>
    <row r="538" spans="1:30">
      <c r="A538" t="s">
        <v>837</v>
      </c>
      <c r="B538" t="s">
        <v>27</v>
      </c>
      <c r="D538" t="s">
        <v>4</v>
      </c>
      <c r="F538" t="s">
        <v>29</v>
      </c>
      <c r="H538" s="79" t="s">
        <v>1</v>
      </c>
      <c r="I538" s="10"/>
      <c r="J538" t="s">
        <v>665</v>
      </c>
      <c r="L538" t="s">
        <v>39</v>
      </c>
      <c r="N538" t="s">
        <v>1286</v>
      </c>
      <c r="P538" t="s">
        <v>31</v>
      </c>
      <c r="R538" t="s">
        <v>2526</v>
      </c>
      <c r="T538" t="s">
        <v>3607</v>
      </c>
    </row>
    <row r="539" spans="1:30">
      <c r="B539" t="s">
        <v>35</v>
      </c>
      <c r="D539" t="s">
        <v>39</v>
      </c>
      <c r="F539" t="s">
        <v>31</v>
      </c>
      <c r="H539" s="79" t="s">
        <v>11</v>
      </c>
      <c r="I539" s="17"/>
      <c r="J539" t="s">
        <v>154</v>
      </c>
      <c r="L539" t="s">
        <v>1284</v>
      </c>
      <c r="N539" t="s">
        <v>1280</v>
      </c>
      <c r="P539" t="s">
        <v>141</v>
      </c>
      <c r="R539" t="s">
        <v>2510</v>
      </c>
      <c r="T539" t="s">
        <v>3175</v>
      </c>
    </row>
    <row r="540" spans="1:30">
      <c r="B540" t="s">
        <v>17</v>
      </c>
      <c r="D540" t="s">
        <v>23</v>
      </c>
      <c r="F540" t="s">
        <v>152</v>
      </c>
      <c r="H540" s="79" t="s">
        <v>605</v>
      </c>
      <c r="J540" t="s">
        <v>616</v>
      </c>
      <c r="L540" t="s">
        <v>629</v>
      </c>
      <c r="N540" t="s">
        <v>33</v>
      </c>
      <c r="P540" t="s">
        <v>153</v>
      </c>
      <c r="R540" t="s">
        <v>2085</v>
      </c>
      <c r="T540" t="s">
        <v>2522</v>
      </c>
    </row>
    <row r="541" spans="1:30">
      <c r="H541" s="150"/>
      <c r="J541" s="180"/>
    </row>
    <row r="542" spans="1:30">
      <c r="A542" t="s">
        <v>838</v>
      </c>
      <c r="B542" t="s">
        <v>17</v>
      </c>
      <c r="D542" t="s">
        <v>4</v>
      </c>
      <c r="F542" t="s">
        <v>153</v>
      </c>
      <c r="H542" s="79" t="s">
        <v>624</v>
      </c>
      <c r="J542" t="s">
        <v>665</v>
      </c>
      <c r="L542" t="s">
        <v>1581</v>
      </c>
      <c r="N542" t="s">
        <v>600</v>
      </c>
      <c r="P542" t="s">
        <v>629</v>
      </c>
      <c r="R542" t="s">
        <v>2509</v>
      </c>
      <c r="T542" t="s">
        <v>2520</v>
      </c>
    </row>
    <row r="543" spans="1:30">
      <c r="B543" t="s">
        <v>9</v>
      </c>
      <c r="D543" t="s">
        <v>6</v>
      </c>
      <c r="F543" t="s">
        <v>29</v>
      </c>
      <c r="H543" s="79" t="s">
        <v>615</v>
      </c>
      <c r="I543" s="10"/>
      <c r="J543" t="s">
        <v>142</v>
      </c>
      <c r="L543" t="s">
        <v>620</v>
      </c>
      <c r="N543" t="s">
        <v>153</v>
      </c>
      <c r="P543" t="s">
        <v>600</v>
      </c>
      <c r="R543" t="s">
        <v>2074</v>
      </c>
      <c r="T543" t="s">
        <v>1593</v>
      </c>
    </row>
    <row r="544" spans="1:30">
      <c r="B544" t="s">
        <v>178</v>
      </c>
      <c r="D544" t="s">
        <v>143</v>
      </c>
      <c r="F544" t="s">
        <v>11</v>
      </c>
      <c r="H544" s="79" t="s">
        <v>648</v>
      </c>
      <c r="I544" s="17"/>
      <c r="J544" t="s">
        <v>1277</v>
      </c>
      <c r="L544" t="s">
        <v>1277</v>
      </c>
      <c r="N544" t="s">
        <v>1272</v>
      </c>
      <c r="P544" t="s">
        <v>1587</v>
      </c>
      <c r="R544" t="s">
        <v>644</v>
      </c>
      <c r="T544" t="s">
        <v>3170</v>
      </c>
    </row>
    <row r="545" spans="1:20">
      <c r="H545" s="150"/>
      <c r="J545" s="180"/>
    </row>
    <row r="546" spans="1:20">
      <c r="A546" t="s">
        <v>839</v>
      </c>
      <c r="B546" t="s">
        <v>27</v>
      </c>
      <c r="D546" t="s">
        <v>23</v>
      </c>
      <c r="F546" t="s">
        <v>157</v>
      </c>
      <c r="H546" s="79" t="s">
        <v>631</v>
      </c>
      <c r="J546" t="s">
        <v>596</v>
      </c>
      <c r="L546" t="s">
        <v>154</v>
      </c>
      <c r="N546" t="s">
        <v>600</v>
      </c>
      <c r="P546" t="s">
        <v>153</v>
      </c>
      <c r="R546" t="s">
        <v>2081</v>
      </c>
      <c r="T546" t="s">
        <v>182</v>
      </c>
    </row>
    <row r="547" spans="1:20">
      <c r="B547" t="s">
        <v>21</v>
      </c>
      <c r="D547" t="s">
        <v>21</v>
      </c>
      <c r="F547" t="s">
        <v>29</v>
      </c>
      <c r="H547" s="79" t="s">
        <v>11</v>
      </c>
      <c r="J547" t="s">
        <v>1284</v>
      </c>
      <c r="L547" t="s">
        <v>37</v>
      </c>
      <c r="N547" t="s">
        <v>1591</v>
      </c>
      <c r="P547" t="s">
        <v>616</v>
      </c>
      <c r="R547" t="s">
        <v>1584</v>
      </c>
      <c r="T547" t="s">
        <v>182</v>
      </c>
    </row>
    <row r="548" spans="1:20">
      <c r="B548" t="s">
        <v>17</v>
      </c>
      <c r="D548" t="s">
        <v>1</v>
      </c>
      <c r="F548" t="s">
        <v>9</v>
      </c>
      <c r="H548" s="79" t="s">
        <v>31</v>
      </c>
      <c r="I548" s="10"/>
      <c r="J548" t="s">
        <v>154</v>
      </c>
      <c r="L548" t="s">
        <v>33</v>
      </c>
      <c r="N548" t="s">
        <v>21</v>
      </c>
      <c r="P548" t="s">
        <v>2085</v>
      </c>
      <c r="R548" t="s">
        <v>2094</v>
      </c>
      <c r="T548" t="s">
        <v>182</v>
      </c>
    </row>
    <row r="549" spans="1:20">
      <c r="H549" s="150"/>
      <c r="I549" s="17"/>
      <c r="J549" s="180"/>
    </row>
    <row r="550" spans="1:20">
      <c r="A550" t="s">
        <v>840</v>
      </c>
      <c r="B550" t="s">
        <v>17</v>
      </c>
      <c r="D550" t="s">
        <v>4</v>
      </c>
      <c r="F550" t="s">
        <v>4</v>
      </c>
      <c r="H550" s="79" t="s">
        <v>645</v>
      </c>
      <c r="J550" t="s">
        <v>152</v>
      </c>
      <c r="L550" t="s">
        <v>649</v>
      </c>
      <c r="N550" t="s">
        <v>1272</v>
      </c>
      <c r="P550" t="s">
        <v>637</v>
      </c>
      <c r="R550" t="s">
        <v>1617</v>
      </c>
      <c r="T550" t="s">
        <v>3710</v>
      </c>
    </row>
    <row r="551" spans="1:20">
      <c r="B551" t="s">
        <v>27</v>
      </c>
      <c r="D551" t="s">
        <v>33</v>
      </c>
      <c r="F551" t="s">
        <v>153</v>
      </c>
      <c r="H551" s="79" t="s">
        <v>143</v>
      </c>
      <c r="J551" t="s">
        <v>1284</v>
      </c>
      <c r="L551" t="s">
        <v>1581</v>
      </c>
      <c r="N551" t="s">
        <v>21</v>
      </c>
      <c r="P551" t="s">
        <v>2096</v>
      </c>
      <c r="R551" t="s">
        <v>9</v>
      </c>
      <c r="T551" t="s">
        <v>1580</v>
      </c>
    </row>
    <row r="552" spans="1:20">
      <c r="B552" t="s">
        <v>33</v>
      </c>
      <c r="D552" t="s">
        <v>21</v>
      </c>
      <c r="F552" t="s">
        <v>29</v>
      </c>
      <c r="H552" s="79" t="s">
        <v>631</v>
      </c>
      <c r="J552" t="s">
        <v>1270</v>
      </c>
      <c r="L552" t="s">
        <v>141</v>
      </c>
      <c r="N552" t="s">
        <v>31</v>
      </c>
      <c r="P552" t="s">
        <v>2079</v>
      </c>
      <c r="R552" t="s">
        <v>1584</v>
      </c>
      <c r="T552" t="s">
        <v>615</v>
      </c>
    </row>
    <row r="553" spans="1:20">
      <c r="H553" s="150"/>
      <c r="I553" s="10"/>
      <c r="J553" s="180"/>
    </row>
    <row r="554" spans="1:20">
      <c r="A554" t="s">
        <v>841</v>
      </c>
      <c r="B554" t="s">
        <v>29</v>
      </c>
      <c r="D554" t="s">
        <v>21</v>
      </c>
      <c r="F554" t="s">
        <v>161</v>
      </c>
      <c r="H554" s="79" t="s">
        <v>11</v>
      </c>
      <c r="I554" s="17"/>
      <c r="J554" t="s">
        <v>1284</v>
      </c>
      <c r="L554" t="s">
        <v>665</v>
      </c>
      <c r="N554" t="s">
        <v>153</v>
      </c>
      <c r="P554" t="s">
        <v>629</v>
      </c>
      <c r="R554" t="s">
        <v>31</v>
      </c>
      <c r="T554" t="s">
        <v>2073</v>
      </c>
    </row>
    <row r="555" spans="1:20">
      <c r="B555" t="s">
        <v>1</v>
      </c>
      <c r="D555" t="s">
        <v>15</v>
      </c>
      <c r="F555" t="s">
        <v>25</v>
      </c>
      <c r="H555" s="79" t="s">
        <v>31</v>
      </c>
      <c r="J555" t="s">
        <v>615</v>
      </c>
      <c r="L555" t="s">
        <v>630</v>
      </c>
      <c r="N555" t="s">
        <v>1272</v>
      </c>
      <c r="P555" t="s">
        <v>631</v>
      </c>
      <c r="R555" t="s">
        <v>153</v>
      </c>
      <c r="T555" t="s">
        <v>3711</v>
      </c>
    </row>
    <row r="556" spans="1:20">
      <c r="B556" t="s">
        <v>25</v>
      </c>
      <c r="D556" t="s">
        <v>33</v>
      </c>
      <c r="F556" t="s">
        <v>29</v>
      </c>
      <c r="H556" s="79" t="s">
        <v>620</v>
      </c>
      <c r="J556" t="s">
        <v>161</v>
      </c>
      <c r="L556" t="s">
        <v>616</v>
      </c>
      <c r="N556" t="s">
        <v>654</v>
      </c>
      <c r="P556" t="s">
        <v>153</v>
      </c>
      <c r="R556" t="s">
        <v>613</v>
      </c>
      <c r="T556" t="s">
        <v>1584</v>
      </c>
    </row>
    <row r="557" spans="1:20">
      <c r="H557" s="150"/>
      <c r="J557" s="180"/>
    </row>
    <row r="558" spans="1:20">
      <c r="A558" t="s">
        <v>842</v>
      </c>
      <c r="B558" t="s">
        <v>27</v>
      </c>
      <c r="D558" t="s">
        <v>4</v>
      </c>
      <c r="F558" t="s">
        <v>11</v>
      </c>
      <c r="H558" s="79" t="s">
        <v>35</v>
      </c>
      <c r="I558" s="10"/>
      <c r="J558" t="s">
        <v>154</v>
      </c>
      <c r="L558" t="s">
        <v>620</v>
      </c>
      <c r="N558" t="s">
        <v>37</v>
      </c>
      <c r="P558" t="s">
        <v>600</v>
      </c>
      <c r="R558" t="s">
        <v>2509</v>
      </c>
      <c r="T558" t="s">
        <v>2520</v>
      </c>
    </row>
    <row r="559" spans="1:20">
      <c r="B559" t="s">
        <v>1</v>
      </c>
      <c r="D559" t="s">
        <v>19</v>
      </c>
      <c r="F559" t="s">
        <v>21</v>
      </c>
      <c r="H559" s="79" t="s">
        <v>143</v>
      </c>
      <c r="I559" s="17"/>
      <c r="J559" t="s">
        <v>616</v>
      </c>
      <c r="L559" t="s">
        <v>154</v>
      </c>
      <c r="N559" t="s">
        <v>620</v>
      </c>
      <c r="P559" t="s">
        <v>645</v>
      </c>
      <c r="R559" t="s">
        <v>2511</v>
      </c>
      <c r="T559" t="s">
        <v>630</v>
      </c>
    </row>
    <row r="560" spans="1:20">
      <c r="B560" t="s">
        <v>177</v>
      </c>
      <c r="D560" t="s">
        <v>11</v>
      </c>
      <c r="F560" t="s">
        <v>153</v>
      </c>
      <c r="H560" s="79" t="s">
        <v>645</v>
      </c>
      <c r="J560" t="s">
        <v>665</v>
      </c>
      <c r="L560" t="s">
        <v>1277</v>
      </c>
      <c r="N560" t="s">
        <v>21</v>
      </c>
      <c r="P560" t="s">
        <v>17</v>
      </c>
      <c r="R560" t="s">
        <v>2084</v>
      </c>
      <c r="T560" t="s">
        <v>2513</v>
      </c>
    </row>
    <row r="561" spans="1:20">
      <c r="H561" s="150"/>
      <c r="J561" s="180"/>
    </row>
    <row r="562" spans="1:20">
      <c r="A562" t="s">
        <v>843</v>
      </c>
      <c r="B562" t="s">
        <v>15</v>
      </c>
      <c r="D562" t="s">
        <v>31</v>
      </c>
      <c r="F562" t="s">
        <v>161</v>
      </c>
      <c r="H562" s="79" t="s">
        <v>11</v>
      </c>
      <c r="J562" t="s">
        <v>615</v>
      </c>
      <c r="L562" t="s">
        <v>601</v>
      </c>
      <c r="N562" t="s">
        <v>1272</v>
      </c>
      <c r="P562" t="s">
        <v>2085</v>
      </c>
      <c r="R562" t="s">
        <v>2519</v>
      </c>
      <c r="T562" t="s">
        <v>2518</v>
      </c>
    </row>
    <row r="563" spans="1:20">
      <c r="B563" t="s">
        <v>9</v>
      </c>
      <c r="D563" t="s">
        <v>21</v>
      </c>
      <c r="F563" t="s">
        <v>157</v>
      </c>
      <c r="H563" s="79" t="s">
        <v>31</v>
      </c>
      <c r="I563" s="10"/>
      <c r="J563" t="s">
        <v>37</v>
      </c>
      <c r="L563" t="s">
        <v>665</v>
      </c>
      <c r="N563" t="s">
        <v>153</v>
      </c>
      <c r="P563" t="s">
        <v>1617</v>
      </c>
      <c r="R563" t="s">
        <v>2516</v>
      </c>
      <c r="T563" t="s">
        <v>2510</v>
      </c>
    </row>
    <row r="564" spans="1:20">
      <c r="B564" t="s">
        <v>13</v>
      </c>
      <c r="D564" t="s">
        <v>4</v>
      </c>
      <c r="F564" t="s">
        <v>35</v>
      </c>
      <c r="H564" s="79" t="s">
        <v>157</v>
      </c>
      <c r="I564" s="17"/>
      <c r="J564" t="s">
        <v>1420</v>
      </c>
      <c r="L564" t="s">
        <v>605</v>
      </c>
      <c r="N564" t="s">
        <v>21</v>
      </c>
      <c r="P564" t="s">
        <v>2075</v>
      </c>
      <c r="R564" t="s">
        <v>1268</v>
      </c>
      <c r="T564" t="s">
        <v>2612</v>
      </c>
    </row>
    <row r="565" spans="1:20">
      <c r="H565" s="150"/>
      <c r="J565" t="s">
        <v>1421</v>
      </c>
    </row>
    <row r="566" spans="1:20">
      <c r="H566" s="150"/>
    </row>
    <row r="567" spans="1:20">
      <c r="A567" t="s">
        <v>844</v>
      </c>
      <c r="B567" t="s">
        <v>27</v>
      </c>
      <c r="D567" t="s">
        <v>177</v>
      </c>
      <c r="F567" t="s">
        <v>29</v>
      </c>
      <c r="H567" s="79" t="s">
        <v>11</v>
      </c>
      <c r="J567" t="s">
        <v>154</v>
      </c>
      <c r="L567" t="s">
        <v>33</v>
      </c>
      <c r="N567" t="s">
        <v>665</v>
      </c>
      <c r="P567" t="s">
        <v>1269</v>
      </c>
      <c r="R567" t="s">
        <v>2514</v>
      </c>
      <c r="T567" t="s">
        <v>3160</v>
      </c>
    </row>
    <row r="568" spans="1:20">
      <c r="B568" t="s">
        <v>1</v>
      </c>
      <c r="D568" t="s">
        <v>4</v>
      </c>
      <c r="F568" t="s">
        <v>31</v>
      </c>
      <c r="H568" s="79" t="s">
        <v>17</v>
      </c>
      <c r="J568" t="s">
        <v>596</v>
      </c>
      <c r="L568" t="s">
        <v>154</v>
      </c>
      <c r="N568" t="s">
        <v>21</v>
      </c>
      <c r="P568" t="s">
        <v>2085</v>
      </c>
      <c r="R568" t="s">
        <v>2512</v>
      </c>
      <c r="T568" t="s">
        <v>2522</v>
      </c>
    </row>
    <row r="569" spans="1:20">
      <c r="B569" t="s">
        <v>15</v>
      </c>
      <c r="D569" t="s">
        <v>33</v>
      </c>
      <c r="F569" t="s">
        <v>17</v>
      </c>
      <c r="H569" s="79" t="s">
        <v>31</v>
      </c>
      <c r="I569" s="10"/>
      <c r="J569" t="s">
        <v>153</v>
      </c>
      <c r="L569" t="s">
        <v>143</v>
      </c>
      <c r="N569" t="s">
        <v>645</v>
      </c>
      <c r="P569" t="s">
        <v>21</v>
      </c>
      <c r="R569" t="s">
        <v>2091</v>
      </c>
      <c r="T569" t="s">
        <v>1593</v>
      </c>
    </row>
    <row r="570" spans="1:20">
      <c r="H570" s="150"/>
      <c r="I570" s="17"/>
      <c r="J570" s="180"/>
    </row>
    <row r="571" spans="1:20">
      <c r="A571" t="s">
        <v>845</v>
      </c>
      <c r="B571" t="s">
        <v>23</v>
      </c>
      <c r="D571" t="s">
        <v>21</v>
      </c>
      <c r="F571" t="s">
        <v>29</v>
      </c>
      <c r="H571" s="79" t="s">
        <v>9</v>
      </c>
      <c r="J571" t="s">
        <v>153</v>
      </c>
      <c r="L571" t="s">
        <v>605</v>
      </c>
      <c r="N571" t="s">
        <v>1272</v>
      </c>
      <c r="P571" t="s">
        <v>15</v>
      </c>
      <c r="R571" t="s">
        <v>2095</v>
      </c>
      <c r="T571" t="s">
        <v>2507</v>
      </c>
    </row>
    <row r="572" spans="1:20">
      <c r="B572" t="s">
        <v>27</v>
      </c>
      <c r="D572" t="s">
        <v>33</v>
      </c>
      <c r="F572" t="s">
        <v>157</v>
      </c>
      <c r="H572" s="79" t="s">
        <v>620</v>
      </c>
      <c r="J572" t="s">
        <v>154</v>
      </c>
      <c r="L572" t="s">
        <v>665</v>
      </c>
      <c r="N572" t="s">
        <v>1286</v>
      </c>
      <c r="P572" t="s">
        <v>631</v>
      </c>
      <c r="R572" t="s">
        <v>2508</v>
      </c>
      <c r="T572" t="s">
        <v>615</v>
      </c>
    </row>
    <row r="573" spans="1:20">
      <c r="B573" t="s">
        <v>1</v>
      </c>
      <c r="D573" t="s">
        <v>6</v>
      </c>
      <c r="F573" t="s">
        <v>142</v>
      </c>
      <c r="H573" s="79" t="s">
        <v>154</v>
      </c>
      <c r="J573" t="s">
        <v>596</v>
      </c>
      <c r="L573" t="s">
        <v>39</v>
      </c>
      <c r="N573" t="s">
        <v>629</v>
      </c>
      <c r="P573" t="s">
        <v>620</v>
      </c>
      <c r="R573" t="s">
        <v>1614</v>
      </c>
      <c r="T573" t="s">
        <v>2514</v>
      </c>
    </row>
    <row r="574" spans="1:20">
      <c r="H574" s="150"/>
      <c r="I574" s="10"/>
      <c r="J574" s="180"/>
    </row>
    <row r="575" spans="1:20">
      <c r="A575" t="s">
        <v>846</v>
      </c>
      <c r="B575" t="s">
        <v>13</v>
      </c>
      <c r="D575" t="s">
        <v>15</v>
      </c>
      <c r="F575" s="183" t="s">
        <v>37</v>
      </c>
      <c r="H575" s="79" t="s">
        <v>35</v>
      </c>
      <c r="I575" s="17"/>
      <c r="J575" t="s">
        <v>616</v>
      </c>
      <c r="L575" t="s">
        <v>1884</v>
      </c>
      <c r="N575" t="s">
        <v>143</v>
      </c>
      <c r="P575" t="s">
        <v>629</v>
      </c>
      <c r="R575" t="s">
        <v>2508</v>
      </c>
      <c r="T575" t="s">
        <v>154</v>
      </c>
    </row>
    <row r="576" spans="1:20">
      <c r="B576" t="s">
        <v>881</v>
      </c>
      <c r="D576" t="s">
        <v>144</v>
      </c>
      <c r="F576" t="s">
        <v>29</v>
      </c>
      <c r="H576" s="79" t="s">
        <v>631</v>
      </c>
      <c r="J576" t="s">
        <v>154</v>
      </c>
      <c r="L576" t="s">
        <v>649</v>
      </c>
      <c r="N576" t="s">
        <v>620</v>
      </c>
      <c r="P576" t="s">
        <v>600</v>
      </c>
      <c r="R576" t="s">
        <v>31</v>
      </c>
      <c r="T576" t="s">
        <v>21</v>
      </c>
    </row>
    <row r="577" spans="1:31">
      <c r="B577" t="s">
        <v>882</v>
      </c>
      <c r="D577" t="s">
        <v>4</v>
      </c>
      <c r="F577" t="s">
        <v>17</v>
      </c>
      <c r="H577" s="79" t="s">
        <v>981</v>
      </c>
      <c r="J577" t="s">
        <v>141</v>
      </c>
      <c r="L577" t="s">
        <v>141</v>
      </c>
      <c r="N577" t="s">
        <v>1272</v>
      </c>
      <c r="P577" t="s">
        <v>2087</v>
      </c>
      <c r="R577" t="s">
        <v>2095</v>
      </c>
      <c r="T577" t="s">
        <v>1272</v>
      </c>
    </row>
    <row r="578" spans="1:31">
      <c r="H578" s="79" t="s">
        <v>982</v>
      </c>
      <c r="J578" s="180"/>
    </row>
    <row r="579" spans="1:31">
      <c r="H579" s="79"/>
    </row>
    <row r="580" spans="1:31">
      <c r="A580" t="s">
        <v>847</v>
      </c>
      <c r="B580" t="s">
        <v>15</v>
      </c>
      <c r="D580" t="s">
        <v>21</v>
      </c>
      <c r="F580" t="s">
        <v>31</v>
      </c>
      <c r="H580" s="79" t="s">
        <v>31</v>
      </c>
      <c r="I580" s="10"/>
      <c r="J580" t="s">
        <v>616</v>
      </c>
      <c r="L580" t="s">
        <v>665</v>
      </c>
      <c r="N580" t="s">
        <v>1286</v>
      </c>
      <c r="P580" t="s">
        <v>37</v>
      </c>
      <c r="R580" t="s">
        <v>2084</v>
      </c>
      <c r="T580" t="s">
        <v>2518</v>
      </c>
    </row>
    <row r="581" spans="1:31">
      <c r="B581" t="s">
        <v>1</v>
      </c>
      <c r="D581" t="s">
        <v>33</v>
      </c>
      <c r="F581" t="s">
        <v>29</v>
      </c>
      <c r="H581" s="79" t="s">
        <v>11</v>
      </c>
      <c r="I581" s="17"/>
      <c r="J581" t="s">
        <v>141</v>
      </c>
      <c r="L581" t="s">
        <v>27</v>
      </c>
      <c r="N581" t="s">
        <v>21</v>
      </c>
      <c r="P581" t="s">
        <v>1284</v>
      </c>
      <c r="R581" t="s">
        <v>2091</v>
      </c>
      <c r="T581" t="s">
        <v>2519</v>
      </c>
    </row>
    <row r="582" spans="1:31">
      <c r="B582" t="s">
        <v>21</v>
      </c>
      <c r="D582" t="s">
        <v>4</v>
      </c>
      <c r="F582" t="s">
        <v>25</v>
      </c>
      <c r="H582" s="79" t="s">
        <v>157</v>
      </c>
      <c r="J582" t="s">
        <v>154</v>
      </c>
      <c r="L582" t="s">
        <v>1277</v>
      </c>
      <c r="N582" t="s">
        <v>1272</v>
      </c>
      <c r="P582" t="s">
        <v>1279</v>
      </c>
      <c r="R582" t="s">
        <v>2523</v>
      </c>
      <c r="T582" t="s">
        <v>1884</v>
      </c>
    </row>
    <row r="583" spans="1:31">
      <c r="H583" s="150"/>
      <c r="J583" s="180"/>
    </row>
    <row r="584" spans="1:31">
      <c r="A584" t="s">
        <v>848</v>
      </c>
      <c r="B584" t="s">
        <v>1</v>
      </c>
      <c r="D584" t="s">
        <v>23</v>
      </c>
      <c r="F584" t="s">
        <v>21</v>
      </c>
      <c r="H584" s="79" t="s">
        <v>645</v>
      </c>
      <c r="J584" t="s">
        <v>17</v>
      </c>
      <c r="L584" t="s">
        <v>31</v>
      </c>
      <c r="N584" t="s">
        <v>665</v>
      </c>
      <c r="P584" t="s">
        <v>2096</v>
      </c>
      <c r="R584" t="s">
        <v>1277</v>
      </c>
      <c r="T584" t="s">
        <v>2518</v>
      </c>
    </row>
    <row r="585" spans="1:31">
      <c r="B585" t="s">
        <v>27</v>
      </c>
      <c r="D585" t="s">
        <v>21</v>
      </c>
      <c r="F585" t="s">
        <v>141</v>
      </c>
      <c r="H585" s="79" t="s">
        <v>596</v>
      </c>
      <c r="I585" s="10"/>
      <c r="J585" t="s">
        <v>636</v>
      </c>
      <c r="L585" t="s">
        <v>631</v>
      </c>
      <c r="N585" t="s">
        <v>1272</v>
      </c>
      <c r="P585" t="s">
        <v>141</v>
      </c>
      <c r="R585" t="s">
        <v>2171</v>
      </c>
      <c r="T585" t="s">
        <v>2519</v>
      </c>
    </row>
    <row r="586" spans="1:31">
      <c r="B586" t="s">
        <v>4</v>
      </c>
      <c r="D586" t="s">
        <v>31</v>
      </c>
      <c r="F586" t="s">
        <v>153</v>
      </c>
      <c r="H586" s="79" t="s">
        <v>1</v>
      </c>
      <c r="I586" s="17"/>
      <c r="J586" t="s">
        <v>1270</v>
      </c>
      <c r="L586" t="s">
        <v>154</v>
      </c>
      <c r="N586" t="s">
        <v>21</v>
      </c>
      <c r="P586" t="s">
        <v>644</v>
      </c>
      <c r="R586" t="s">
        <v>2529</v>
      </c>
      <c r="T586" t="s">
        <v>2507</v>
      </c>
    </row>
    <row r="587" spans="1:31" ht="14.25">
      <c r="H587" s="150"/>
      <c r="J587" s="180"/>
      <c r="V587" s="234"/>
      <c r="W587" s="234"/>
      <c r="X587" s="234"/>
      <c r="Y587" s="234"/>
      <c r="Z587" s="234"/>
      <c r="AA587" s="234"/>
      <c r="AB587" s="234"/>
      <c r="AC587" s="234"/>
      <c r="AD587" s="234"/>
      <c r="AE587" s="234"/>
    </row>
    <row r="588" spans="1:31">
      <c r="A588" t="s">
        <v>849</v>
      </c>
      <c r="B588" t="s">
        <v>1</v>
      </c>
      <c r="D588" t="s">
        <v>21</v>
      </c>
      <c r="F588" t="s">
        <v>153</v>
      </c>
      <c r="H588" s="79" t="s">
        <v>21</v>
      </c>
      <c r="J588" t="s">
        <v>665</v>
      </c>
      <c r="L588" t="s">
        <v>161</v>
      </c>
      <c r="N588" t="s">
        <v>1272</v>
      </c>
      <c r="P588" t="s">
        <v>13</v>
      </c>
      <c r="R588" t="s">
        <v>2528</v>
      </c>
      <c r="T588" t="s">
        <v>1278</v>
      </c>
    </row>
    <row r="589" spans="1:31">
      <c r="B589" t="s">
        <v>4</v>
      </c>
      <c r="D589" t="s">
        <v>33</v>
      </c>
      <c r="F589" t="s">
        <v>141</v>
      </c>
      <c r="H589" s="79" t="s">
        <v>17</v>
      </c>
      <c r="J589" t="s">
        <v>600</v>
      </c>
      <c r="L589" t="s">
        <v>142</v>
      </c>
      <c r="N589" t="s">
        <v>37</v>
      </c>
      <c r="P589" t="s">
        <v>605</v>
      </c>
      <c r="R589" t="s">
        <v>2509</v>
      </c>
      <c r="T589" t="s">
        <v>1590</v>
      </c>
    </row>
    <row r="590" spans="1:31">
      <c r="B590" t="s">
        <v>27</v>
      </c>
      <c r="D590" t="s">
        <v>31</v>
      </c>
      <c r="F590" t="s">
        <v>21</v>
      </c>
      <c r="H590" s="79" t="s">
        <v>153</v>
      </c>
      <c r="J590" t="s">
        <v>644</v>
      </c>
      <c r="L590" t="s">
        <v>39</v>
      </c>
      <c r="N590" t="s">
        <v>1285</v>
      </c>
      <c r="P590" t="s">
        <v>1591</v>
      </c>
      <c r="R590" t="s">
        <v>31</v>
      </c>
      <c r="T590" t="s">
        <v>3159</v>
      </c>
    </row>
    <row r="591" spans="1:31" ht="14.25">
      <c r="V591" s="234"/>
      <c r="W591" s="234"/>
      <c r="X591" s="234"/>
      <c r="Y591" s="107"/>
    </row>
    <row r="592" spans="1:31">
      <c r="A592" t="s">
        <v>850</v>
      </c>
      <c r="B592" t="s">
        <v>27</v>
      </c>
      <c r="D592" t="s">
        <v>33</v>
      </c>
      <c r="F592" t="s">
        <v>153</v>
      </c>
      <c r="H592" s="79" t="s">
        <v>141</v>
      </c>
      <c r="I592" s="17"/>
      <c r="J592" t="s">
        <v>1277</v>
      </c>
      <c r="L592" t="s">
        <v>665</v>
      </c>
      <c r="N592" t="s">
        <v>1285</v>
      </c>
      <c r="P592" t="s">
        <v>9</v>
      </c>
      <c r="R592" t="s">
        <v>2084</v>
      </c>
      <c r="T592" t="s">
        <v>1278</v>
      </c>
      <c r="X592" s="25"/>
    </row>
    <row r="593" spans="1:25">
      <c r="B593" t="s">
        <v>13</v>
      </c>
      <c r="D593" t="s">
        <v>21</v>
      </c>
      <c r="F593" t="s">
        <v>27</v>
      </c>
      <c r="H593" s="79" t="s">
        <v>157</v>
      </c>
      <c r="J593" t="s">
        <v>665</v>
      </c>
      <c r="L593" t="s">
        <v>11</v>
      </c>
      <c r="N593" t="s">
        <v>21</v>
      </c>
      <c r="P593" t="s">
        <v>1279</v>
      </c>
      <c r="R593" t="s">
        <v>2523</v>
      </c>
      <c r="T593" t="s">
        <v>3163</v>
      </c>
      <c r="X593" s="26"/>
      <c r="Y593" s="3"/>
    </row>
    <row r="594" spans="1:25">
      <c r="B594" t="s">
        <v>1</v>
      </c>
      <c r="D594" t="s">
        <v>31</v>
      </c>
      <c r="F594" t="s">
        <v>141</v>
      </c>
      <c r="H594" s="79" t="s">
        <v>21</v>
      </c>
      <c r="J594" t="s">
        <v>644</v>
      </c>
      <c r="L594" t="s">
        <v>620</v>
      </c>
      <c r="N594" t="s">
        <v>1272</v>
      </c>
      <c r="P594" t="s">
        <v>616</v>
      </c>
      <c r="R594" t="s">
        <v>3032</v>
      </c>
      <c r="T594" t="s">
        <v>33</v>
      </c>
      <c r="X594" s="21"/>
      <c r="Y594" s="3"/>
    </row>
    <row r="595" spans="1:25">
      <c r="H595" s="150"/>
      <c r="J595" s="180"/>
    </row>
    <row r="596" spans="1:25">
      <c r="A596" t="s">
        <v>851</v>
      </c>
      <c r="B596" t="s">
        <v>15</v>
      </c>
      <c r="D596" t="s">
        <v>21</v>
      </c>
      <c r="F596" t="s">
        <v>142</v>
      </c>
      <c r="H596" s="79" t="s">
        <v>655</v>
      </c>
      <c r="I596" s="10"/>
      <c r="J596" t="s">
        <v>153</v>
      </c>
      <c r="L596" t="s">
        <v>723</v>
      </c>
      <c r="N596" t="s">
        <v>1583</v>
      </c>
      <c r="P596" t="s">
        <v>2073</v>
      </c>
      <c r="R596" t="s">
        <v>2529</v>
      </c>
      <c r="T596" t="s">
        <v>2507</v>
      </c>
    </row>
    <row r="597" spans="1:25">
      <c r="B597" t="s">
        <v>1</v>
      </c>
      <c r="D597" t="s">
        <v>33</v>
      </c>
      <c r="F597" t="s">
        <v>29</v>
      </c>
      <c r="H597" s="79" t="s">
        <v>640</v>
      </c>
      <c r="I597" s="17"/>
      <c r="J597" t="s">
        <v>152</v>
      </c>
      <c r="L597" t="s">
        <v>665</v>
      </c>
      <c r="N597" t="s">
        <v>631</v>
      </c>
      <c r="P597" t="s">
        <v>23</v>
      </c>
      <c r="R597" t="s">
        <v>2090</v>
      </c>
      <c r="T597" t="s">
        <v>2514</v>
      </c>
    </row>
    <row r="598" spans="1:25">
      <c r="B598" t="s">
        <v>27</v>
      </c>
      <c r="D598" t="s">
        <v>23</v>
      </c>
      <c r="F598" t="s">
        <v>33</v>
      </c>
      <c r="H598" s="79" t="s">
        <v>596</v>
      </c>
      <c r="J598" t="s">
        <v>154</v>
      </c>
      <c r="L598" t="s">
        <v>605</v>
      </c>
      <c r="N598" t="s">
        <v>1272</v>
      </c>
      <c r="P598" t="s">
        <v>1284</v>
      </c>
      <c r="R598" t="s">
        <v>2526</v>
      </c>
      <c r="T598" t="s">
        <v>3181</v>
      </c>
    </row>
    <row r="599" spans="1:25">
      <c r="H599" s="150"/>
      <c r="J599" s="180"/>
    </row>
    <row r="600" spans="1:25">
      <c r="A600" t="s">
        <v>852</v>
      </c>
      <c r="B600" t="s">
        <v>1</v>
      </c>
      <c r="D600" t="s">
        <v>33</v>
      </c>
      <c r="F600" t="s">
        <v>29</v>
      </c>
      <c r="H600" s="79" t="s">
        <v>31</v>
      </c>
      <c r="J600" t="s">
        <v>1284</v>
      </c>
      <c r="L600" t="s">
        <v>723</v>
      </c>
      <c r="N600" t="s">
        <v>1272</v>
      </c>
      <c r="P600" t="s">
        <v>1276</v>
      </c>
      <c r="R600" t="s">
        <v>2084</v>
      </c>
      <c r="T600" t="s">
        <v>3607</v>
      </c>
    </row>
    <row r="601" spans="1:25">
      <c r="B601" t="s">
        <v>27</v>
      </c>
      <c r="D601" t="s">
        <v>23</v>
      </c>
      <c r="F601" t="s">
        <v>153</v>
      </c>
      <c r="H601" s="79" t="s">
        <v>11</v>
      </c>
      <c r="I601" s="10"/>
      <c r="J601" t="s">
        <v>611</v>
      </c>
      <c r="L601" t="s">
        <v>1583</v>
      </c>
      <c r="N601" t="s">
        <v>1285</v>
      </c>
      <c r="P601" t="s">
        <v>2094</v>
      </c>
      <c r="R601" t="s">
        <v>2095</v>
      </c>
      <c r="T601" t="s">
        <v>2082</v>
      </c>
    </row>
    <row r="602" spans="1:25">
      <c r="B602" t="s">
        <v>13</v>
      </c>
      <c r="D602" t="s">
        <v>6</v>
      </c>
      <c r="F602" t="s">
        <v>11</v>
      </c>
      <c r="H602" s="79" t="s">
        <v>620</v>
      </c>
      <c r="I602" s="17"/>
      <c r="J602" t="s">
        <v>661</v>
      </c>
      <c r="L602" t="s">
        <v>605</v>
      </c>
      <c r="N602" t="s">
        <v>2046</v>
      </c>
      <c r="P602" t="s">
        <v>2078</v>
      </c>
      <c r="R602" t="s">
        <v>892</v>
      </c>
      <c r="T602" t="s">
        <v>615</v>
      </c>
    </row>
    <row r="603" spans="1:25">
      <c r="H603" s="79"/>
      <c r="I603" s="17"/>
      <c r="N603" t="s">
        <v>153</v>
      </c>
    </row>
    <row r="604" spans="1:25">
      <c r="H604" s="150"/>
    </row>
    <row r="605" spans="1:25">
      <c r="A605" t="s">
        <v>853</v>
      </c>
      <c r="B605" t="s">
        <v>23</v>
      </c>
      <c r="D605" t="s">
        <v>33</v>
      </c>
      <c r="F605" t="s">
        <v>153</v>
      </c>
      <c r="H605" s="79" t="s">
        <v>631</v>
      </c>
      <c r="J605" t="s">
        <v>182</v>
      </c>
      <c r="L605" t="s">
        <v>1286</v>
      </c>
      <c r="N605" t="s">
        <v>1272</v>
      </c>
      <c r="P605" t="s">
        <v>153</v>
      </c>
      <c r="R605" t="s">
        <v>1589</v>
      </c>
      <c r="T605" t="s">
        <v>3158</v>
      </c>
    </row>
    <row r="606" spans="1:25">
      <c r="B606" t="s">
        <v>1</v>
      </c>
      <c r="D606" t="s">
        <v>21</v>
      </c>
      <c r="F606" t="s">
        <v>35</v>
      </c>
      <c r="H606" s="79" t="s">
        <v>640</v>
      </c>
      <c r="J606" t="s">
        <v>182</v>
      </c>
      <c r="L606" t="s">
        <v>23</v>
      </c>
      <c r="N606" t="s">
        <v>1285</v>
      </c>
      <c r="P606" t="s">
        <v>2074</v>
      </c>
      <c r="R606" t="s">
        <v>1591</v>
      </c>
      <c r="T606" t="s">
        <v>2513</v>
      </c>
    </row>
    <row r="607" spans="1:25">
      <c r="B607" t="s">
        <v>177</v>
      </c>
      <c r="D607" t="s">
        <v>31</v>
      </c>
      <c r="F607" t="s">
        <v>141</v>
      </c>
      <c r="H607" s="79" t="s">
        <v>1</v>
      </c>
      <c r="I607" s="10"/>
      <c r="J607" t="s">
        <v>182</v>
      </c>
      <c r="L607" t="s">
        <v>1285</v>
      </c>
      <c r="N607" t="s">
        <v>1276</v>
      </c>
      <c r="P607" t="s">
        <v>1278</v>
      </c>
      <c r="R607" t="s">
        <v>2524</v>
      </c>
      <c r="T607" t="s">
        <v>2520</v>
      </c>
    </row>
    <row r="609" spans="1:20">
      <c r="A609" t="s">
        <v>854</v>
      </c>
      <c r="B609" t="s">
        <v>39</v>
      </c>
      <c r="D609" t="s">
        <v>23</v>
      </c>
      <c r="F609" t="s">
        <v>11</v>
      </c>
      <c r="H609" s="79" t="s">
        <v>157</v>
      </c>
      <c r="J609" t="s">
        <v>182</v>
      </c>
      <c r="L609" t="s">
        <v>665</v>
      </c>
      <c r="N609" t="s">
        <v>1272</v>
      </c>
      <c r="P609" t="s">
        <v>1591</v>
      </c>
      <c r="R609" t="s">
        <v>1579</v>
      </c>
      <c r="T609" t="s">
        <v>2519</v>
      </c>
    </row>
    <row r="610" spans="1:20">
      <c r="B610" t="s">
        <v>1</v>
      </c>
      <c r="D610" t="s">
        <v>144</v>
      </c>
      <c r="F610" t="s">
        <v>33</v>
      </c>
      <c r="H610" s="79" t="s">
        <v>31</v>
      </c>
      <c r="J610" t="s">
        <v>182</v>
      </c>
      <c r="L610" t="s">
        <v>39</v>
      </c>
      <c r="N610" t="s">
        <v>1285</v>
      </c>
      <c r="P610" t="s">
        <v>13</v>
      </c>
      <c r="R610" t="s">
        <v>2612</v>
      </c>
      <c r="T610" t="s">
        <v>3171</v>
      </c>
    </row>
    <row r="611" spans="1:20">
      <c r="B611" t="s">
        <v>15</v>
      </c>
      <c r="D611" t="s">
        <v>6</v>
      </c>
      <c r="F611" t="s">
        <v>153</v>
      </c>
      <c r="H611" s="79" t="s">
        <v>11</v>
      </c>
      <c r="J611" t="s">
        <v>182</v>
      </c>
      <c r="L611" t="s">
        <v>17</v>
      </c>
      <c r="N611" t="s">
        <v>37</v>
      </c>
      <c r="P611" t="s">
        <v>2096</v>
      </c>
      <c r="R611" t="s">
        <v>613</v>
      </c>
      <c r="T611" t="s">
        <v>2518</v>
      </c>
    </row>
    <row r="612" spans="1:20">
      <c r="H612" s="150"/>
      <c r="I612" s="10"/>
    </row>
    <row r="613" spans="1:20">
      <c r="A613" t="s">
        <v>855</v>
      </c>
      <c r="B613" t="s">
        <v>27</v>
      </c>
      <c r="D613" t="s">
        <v>4</v>
      </c>
      <c r="F613" t="s">
        <v>29</v>
      </c>
      <c r="H613" s="79" t="s">
        <v>605</v>
      </c>
      <c r="I613" s="17"/>
      <c r="J613" t="s">
        <v>182</v>
      </c>
      <c r="L613" t="s">
        <v>1286</v>
      </c>
      <c r="N613" t="s">
        <v>629</v>
      </c>
      <c r="P613" t="s">
        <v>2085</v>
      </c>
      <c r="R613" t="s">
        <v>2084</v>
      </c>
      <c r="T613" t="s">
        <v>182</v>
      </c>
    </row>
    <row r="614" spans="1:20">
      <c r="B614" t="s">
        <v>33</v>
      </c>
      <c r="D614" t="s">
        <v>33</v>
      </c>
      <c r="F614" t="s">
        <v>152</v>
      </c>
      <c r="H614" s="79" t="s">
        <v>655</v>
      </c>
      <c r="J614" t="s">
        <v>182</v>
      </c>
      <c r="L614" t="s">
        <v>649</v>
      </c>
      <c r="N614" t="s">
        <v>1286</v>
      </c>
      <c r="P614" t="s">
        <v>153</v>
      </c>
      <c r="R614" t="s">
        <v>153</v>
      </c>
      <c r="T614" t="s">
        <v>182</v>
      </c>
    </row>
    <row r="615" spans="1:20">
      <c r="B615" t="s">
        <v>883</v>
      </c>
      <c r="D615" t="s">
        <v>177</v>
      </c>
      <c r="F615" t="s">
        <v>31</v>
      </c>
      <c r="H615" s="79" t="s">
        <v>622</v>
      </c>
      <c r="J615" t="s">
        <v>182</v>
      </c>
      <c r="L615" t="s">
        <v>1285</v>
      </c>
      <c r="N615" t="s">
        <v>1285</v>
      </c>
      <c r="P615" t="s">
        <v>2075</v>
      </c>
      <c r="R615" t="s">
        <v>630</v>
      </c>
      <c r="T615" t="s">
        <v>182</v>
      </c>
    </row>
    <row r="616" spans="1:20">
      <c r="B616" t="s">
        <v>884</v>
      </c>
      <c r="H616" s="150"/>
    </row>
    <row r="617" spans="1:20">
      <c r="H617" s="150"/>
      <c r="I617" s="10"/>
    </row>
    <row r="618" spans="1:20">
      <c r="A618" t="s">
        <v>856</v>
      </c>
      <c r="B618" t="s">
        <v>1</v>
      </c>
      <c r="D618" t="s">
        <v>21</v>
      </c>
      <c r="F618" t="s">
        <v>11</v>
      </c>
      <c r="H618" s="79" t="s">
        <v>21</v>
      </c>
      <c r="I618" s="17"/>
      <c r="J618" t="s">
        <v>153</v>
      </c>
      <c r="L618" t="s">
        <v>39</v>
      </c>
      <c r="N618" t="s">
        <v>1272</v>
      </c>
      <c r="P618" t="s">
        <v>644</v>
      </c>
      <c r="R618" t="s">
        <v>2519</v>
      </c>
      <c r="T618" t="s">
        <v>2507</v>
      </c>
    </row>
    <row r="619" spans="1:20">
      <c r="A619" t="s">
        <v>857</v>
      </c>
      <c r="B619" t="s">
        <v>17</v>
      </c>
      <c r="D619" t="s">
        <v>23</v>
      </c>
      <c r="F619" t="s">
        <v>153</v>
      </c>
      <c r="H619" s="79" t="s">
        <v>157</v>
      </c>
      <c r="J619" t="s">
        <v>154</v>
      </c>
      <c r="L619" t="s">
        <v>665</v>
      </c>
      <c r="N619" t="s">
        <v>1285</v>
      </c>
      <c r="P619" t="s">
        <v>37</v>
      </c>
      <c r="R619" t="s">
        <v>2612</v>
      </c>
      <c r="T619" t="s">
        <v>615</v>
      </c>
    </row>
    <row r="620" spans="1:20">
      <c r="B620" t="s">
        <v>35</v>
      </c>
      <c r="D620" t="s">
        <v>144</v>
      </c>
      <c r="F620" t="s">
        <v>21</v>
      </c>
      <c r="H620" s="79" t="s">
        <v>11</v>
      </c>
      <c r="J620" t="s">
        <v>141</v>
      </c>
      <c r="L620" t="s">
        <v>616</v>
      </c>
      <c r="N620" t="s">
        <v>21</v>
      </c>
      <c r="P620" t="s">
        <v>154</v>
      </c>
      <c r="R620" t="s">
        <v>2508</v>
      </c>
      <c r="T620" t="s">
        <v>2519</v>
      </c>
    </row>
  </sheetData>
  <sortState xmlns:xlrd2="http://schemas.microsoft.com/office/spreadsheetml/2017/richdata2" ref="A4:H106">
    <sortCondition ref="A4:A106"/>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77"/>
  <sheetViews>
    <sheetView topLeftCell="A365" zoomScaleNormal="100" workbookViewId="0">
      <selection activeCell="L333" sqref="L33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6" width="14.7109375" customWidth="1"/>
    <col min="17" max="17" width="10" customWidth="1"/>
    <col min="18" max="18" width="12.7109375" customWidth="1"/>
    <col min="19" max="19" width="11.7109375" customWidth="1"/>
    <col min="20" max="21" width="14.7109375" customWidth="1"/>
    <col min="22" max="22" width="12.28515625" customWidth="1"/>
    <col min="23" max="23" width="12" customWidth="1"/>
    <col min="24" max="24" width="11.5703125" customWidth="1"/>
    <col min="25" max="25" width="12.42578125" customWidth="1"/>
  </cols>
  <sheetData>
    <row r="1" spans="1:5" ht="25.5">
      <c r="B1" s="120" t="s">
        <v>966</v>
      </c>
    </row>
    <row r="2" spans="1:5" ht="20.25">
      <c r="B2" s="122" t="s">
        <v>967</v>
      </c>
    </row>
    <row r="4" spans="1:5" ht="15.75">
      <c r="A4" s="123" t="s">
        <v>0</v>
      </c>
      <c r="B4" s="124" t="s">
        <v>15</v>
      </c>
      <c r="C4" s="124"/>
      <c r="D4" s="124"/>
      <c r="E4" s="125">
        <v>14116.8</v>
      </c>
    </row>
    <row r="5" spans="1:5" ht="15.75">
      <c r="A5" s="123" t="s">
        <v>2</v>
      </c>
      <c r="B5" s="38" t="s">
        <v>21</v>
      </c>
      <c r="C5" s="38"/>
      <c r="D5" s="38"/>
      <c r="E5" s="118">
        <v>13944.449999999997</v>
      </c>
    </row>
    <row r="6" spans="1:5" ht="15.75">
      <c r="A6" s="123" t="s">
        <v>3</v>
      </c>
      <c r="B6" s="38" t="s">
        <v>39</v>
      </c>
      <c r="C6" s="38"/>
      <c r="D6" s="38"/>
      <c r="E6" s="118">
        <v>13796.5</v>
      </c>
    </row>
    <row r="7" spans="1:5" ht="15.75">
      <c r="A7" s="123" t="s">
        <v>5</v>
      </c>
      <c r="B7" s="38" t="s">
        <v>179</v>
      </c>
      <c r="C7" s="38"/>
      <c r="D7" s="38"/>
      <c r="E7" s="118">
        <v>13499.599999999999</v>
      </c>
    </row>
    <row r="8" spans="1:5" ht="15.75">
      <c r="A8" s="123" t="s">
        <v>7</v>
      </c>
      <c r="B8" s="38" t="s">
        <v>9</v>
      </c>
      <c r="C8" s="38"/>
      <c r="D8" s="38"/>
      <c r="E8" s="118">
        <v>12660.250000000004</v>
      </c>
    </row>
    <row r="9" spans="1:5" ht="15.75">
      <c r="A9" s="123" t="s">
        <v>8</v>
      </c>
      <c r="B9" s="38" t="s">
        <v>31</v>
      </c>
      <c r="C9" s="38"/>
      <c r="D9" s="38"/>
      <c r="E9" s="118">
        <v>12509.800000000001</v>
      </c>
    </row>
    <row r="12" spans="1:5" ht="25.5">
      <c r="B12" s="120" t="s">
        <v>968</v>
      </c>
    </row>
    <row r="13" spans="1:5" ht="20.25">
      <c r="B13" s="122" t="s">
        <v>967</v>
      </c>
    </row>
    <row r="15" spans="1:5" ht="15.75">
      <c r="A15" s="123" t="s">
        <v>0</v>
      </c>
      <c r="B15" s="124" t="s">
        <v>21</v>
      </c>
      <c r="C15" s="124"/>
      <c r="D15" s="124"/>
      <c r="E15" s="125">
        <v>11561</v>
      </c>
    </row>
    <row r="16" spans="1:5" ht="15.75">
      <c r="A16" s="123" t="s">
        <v>2</v>
      </c>
      <c r="B16" s="38" t="s">
        <v>15</v>
      </c>
      <c r="C16" s="38"/>
      <c r="D16" s="38"/>
      <c r="E16" s="118">
        <v>10999.850000000002</v>
      </c>
    </row>
    <row r="17" spans="1:5" ht="15.75">
      <c r="A17" s="123" t="s">
        <v>3</v>
      </c>
      <c r="B17" s="38" t="s">
        <v>31</v>
      </c>
      <c r="C17" s="38"/>
      <c r="D17" s="38"/>
      <c r="E17" s="118">
        <v>10718.150000000001</v>
      </c>
    </row>
    <row r="18" spans="1:5" ht="15.75">
      <c r="A18" s="123" t="s">
        <v>5</v>
      </c>
      <c r="B18" s="38" t="s">
        <v>177</v>
      </c>
      <c r="C18" s="38"/>
      <c r="D18" s="38"/>
      <c r="E18" s="118">
        <v>8812.0000000000036</v>
      </c>
    </row>
    <row r="19" spans="1:5" ht="15.75">
      <c r="A19" s="123" t="s">
        <v>7</v>
      </c>
      <c r="B19" s="38" t="s">
        <v>35</v>
      </c>
      <c r="C19" s="38"/>
      <c r="D19" s="38"/>
      <c r="E19" s="118">
        <v>8808.9999999999982</v>
      </c>
    </row>
    <row r="20" spans="1:5" ht="15.75">
      <c r="A20" s="123" t="s">
        <v>8</v>
      </c>
      <c r="B20" s="38" t="s">
        <v>39</v>
      </c>
      <c r="C20" s="38"/>
      <c r="D20" s="38"/>
      <c r="E20" s="118">
        <v>8509.2000000000025</v>
      </c>
    </row>
    <row r="21" spans="1:5" ht="15.75">
      <c r="A21" s="123" t="s">
        <v>10</v>
      </c>
      <c r="B21" s="38" t="s">
        <v>25</v>
      </c>
      <c r="C21" s="38"/>
      <c r="D21" s="38"/>
      <c r="E21" s="118">
        <v>8247.3000000000029</v>
      </c>
    </row>
    <row r="22" spans="1:5" ht="15.75">
      <c r="A22" s="123" t="s">
        <v>12</v>
      </c>
      <c r="B22" s="38" t="s">
        <v>17</v>
      </c>
      <c r="C22" s="38"/>
      <c r="D22" s="38"/>
      <c r="E22" s="118">
        <v>7682.0999999999985</v>
      </c>
    </row>
    <row r="23" spans="1:5" ht="15.75">
      <c r="A23" s="123" t="s">
        <v>14</v>
      </c>
      <c r="B23" s="38" t="s">
        <v>179</v>
      </c>
      <c r="C23" s="38"/>
      <c r="D23" s="38"/>
      <c r="E23" s="118">
        <v>6934.3499999999985</v>
      </c>
    </row>
    <row r="24" spans="1:5" ht="15.75">
      <c r="A24" s="123" t="s">
        <v>16</v>
      </c>
      <c r="B24" s="38" t="s">
        <v>19</v>
      </c>
      <c r="C24" s="38"/>
      <c r="D24" s="38"/>
      <c r="E24" s="118">
        <v>6838.8500000000013</v>
      </c>
    </row>
    <row r="25" spans="1:5" ht="15.75">
      <c r="A25" s="123" t="s">
        <v>18</v>
      </c>
      <c r="B25" s="38" t="s">
        <v>9</v>
      </c>
      <c r="C25" s="38"/>
      <c r="D25" s="38"/>
      <c r="E25" s="118">
        <v>6357.6</v>
      </c>
    </row>
    <row r="26" spans="1:5" ht="15.75">
      <c r="A26" s="123" t="s">
        <v>20</v>
      </c>
      <c r="B26" s="38" t="s">
        <v>180</v>
      </c>
      <c r="C26" s="38"/>
      <c r="D26" s="38"/>
      <c r="E26" s="118">
        <v>5760.5500000000011</v>
      </c>
    </row>
    <row r="27" spans="1:5" ht="15.75">
      <c r="A27" s="123" t="s">
        <v>22</v>
      </c>
      <c r="B27" s="38" t="s">
        <v>37</v>
      </c>
      <c r="C27" s="38"/>
      <c r="D27" s="38"/>
      <c r="E27" s="118">
        <v>2164.25</v>
      </c>
    </row>
    <row r="28" spans="1:5" ht="15.75">
      <c r="A28" s="123" t="s">
        <v>24</v>
      </c>
      <c r="B28" s="38" t="s">
        <v>33</v>
      </c>
      <c r="C28" s="38"/>
      <c r="D28" s="38"/>
      <c r="E28" s="118">
        <v>1989.3000000000002</v>
      </c>
    </row>
    <row r="31" spans="1:5" ht="25.5">
      <c r="B31" s="120" t="s">
        <v>969</v>
      </c>
    </row>
    <row r="32" spans="1:5" ht="20.25">
      <c r="B32" s="122" t="s">
        <v>967</v>
      </c>
      <c r="C32" s="38"/>
      <c r="D32" s="38"/>
      <c r="E32" s="38"/>
    </row>
    <row r="34" spans="1:5" ht="15.75">
      <c r="A34" s="123" t="s">
        <v>0</v>
      </c>
      <c r="B34" s="124" t="s">
        <v>11</v>
      </c>
      <c r="C34" s="124"/>
      <c r="D34" s="124"/>
      <c r="E34" s="128">
        <v>25181.600000000002</v>
      </c>
    </row>
    <row r="35" spans="1:5" ht="15.75">
      <c r="A35" s="123" t="s">
        <v>2</v>
      </c>
      <c r="B35" s="38" t="s">
        <v>27</v>
      </c>
      <c r="C35" s="38"/>
      <c r="D35" s="38"/>
      <c r="E35" s="127">
        <v>24615.8</v>
      </c>
    </row>
    <row r="36" spans="1:5" ht="15.75">
      <c r="A36" s="123" t="s">
        <v>3</v>
      </c>
      <c r="B36" s="38" t="s">
        <v>17</v>
      </c>
      <c r="C36" s="38"/>
      <c r="D36" s="38"/>
      <c r="E36" s="127">
        <v>24226.499999999989</v>
      </c>
    </row>
    <row r="37" spans="1:5" ht="15.75">
      <c r="A37" s="123" t="s">
        <v>5</v>
      </c>
      <c r="B37" s="38" t="s">
        <v>21</v>
      </c>
      <c r="C37" s="38"/>
      <c r="D37" s="38"/>
      <c r="E37" s="127">
        <v>24210.500000000007</v>
      </c>
    </row>
    <row r="38" spans="1:5" ht="15.75">
      <c r="A38" s="123" t="s">
        <v>7</v>
      </c>
      <c r="B38" s="38" t="s">
        <v>23</v>
      </c>
      <c r="C38" s="38"/>
      <c r="D38" s="38"/>
      <c r="E38" s="127">
        <v>23615.950000000008</v>
      </c>
    </row>
    <row r="39" spans="1:5" ht="15.75">
      <c r="A39" s="123" t="s">
        <v>8</v>
      </c>
      <c r="B39" s="38" t="s">
        <v>31</v>
      </c>
      <c r="C39" s="38"/>
      <c r="D39" s="38"/>
      <c r="E39" s="127">
        <v>23125.300000000007</v>
      </c>
    </row>
    <row r="40" spans="1:5" ht="15.75">
      <c r="A40" s="123" t="s">
        <v>10</v>
      </c>
      <c r="B40" s="38" t="s">
        <v>25</v>
      </c>
      <c r="C40" s="38"/>
      <c r="D40" s="38"/>
      <c r="E40" s="127">
        <v>22998.299999999988</v>
      </c>
    </row>
    <row r="41" spans="1:5" ht="15.75">
      <c r="A41" s="123" t="s">
        <v>12</v>
      </c>
      <c r="B41" s="38" t="s">
        <v>39</v>
      </c>
      <c r="C41" s="38"/>
      <c r="D41" s="38"/>
      <c r="E41" s="127">
        <v>22970.799999999999</v>
      </c>
    </row>
    <row r="42" spans="1:5" ht="15.75">
      <c r="A42" s="123" t="s">
        <v>14</v>
      </c>
      <c r="B42" s="38" t="s">
        <v>33</v>
      </c>
      <c r="C42" s="38"/>
      <c r="D42" s="38"/>
      <c r="E42" s="127">
        <v>22562.800000000007</v>
      </c>
    </row>
    <row r="43" spans="1:5" ht="15.75">
      <c r="A43" s="123" t="s">
        <v>16</v>
      </c>
      <c r="B43" s="38" t="s">
        <v>177</v>
      </c>
      <c r="C43" s="38"/>
      <c r="D43" s="38"/>
      <c r="E43" s="127">
        <v>22398.45</v>
      </c>
    </row>
    <row r="44" spans="1:5" ht="15.75">
      <c r="A44" s="123" t="s">
        <v>18</v>
      </c>
      <c r="B44" s="38" t="s">
        <v>15</v>
      </c>
      <c r="C44" s="38"/>
      <c r="D44" s="38"/>
      <c r="E44" s="127">
        <v>22234.100000000013</v>
      </c>
    </row>
    <row r="45" spans="1:5" ht="15.75">
      <c r="A45" s="123" t="s">
        <v>20</v>
      </c>
      <c r="B45" s="38" t="s">
        <v>29</v>
      </c>
      <c r="C45" s="38"/>
      <c r="D45" s="38"/>
      <c r="E45" s="127">
        <v>22058.799999999992</v>
      </c>
    </row>
    <row r="46" spans="1:5" ht="15.75">
      <c r="A46" s="123" t="s">
        <v>22</v>
      </c>
      <c r="B46" s="38" t="s">
        <v>19</v>
      </c>
      <c r="C46" s="38"/>
      <c r="D46" s="38"/>
      <c r="E46" s="127">
        <v>21824.999999999993</v>
      </c>
    </row>
    <row r="47" spans="1:5" ht="15.75">
      <c r="A47" s="123" t="s">
        <v>24</v>
      </c>
      <c r="B47" s="38" t="s">
        <v>9</v>
      </c>
      <c r="C47" s="38"/>
      <c r="D47" s="38"/>
      <c r="E47" s="127">
        <v>21598.699999999993</v>
      </c>
    </row>
    <row r="48" spans="1:5" ht="15.75">
      <c r="A48" s="123" t="s">
        <v>26</v>
      </c>
      <c r="B48" s="38" t="s">
        <v>6</v>
      </c>
      <c r="C48" s="38"/>
      <c r="D48" s="38"/>
      <c r="E48" s="127">
        <v>20649.149999999994</v>
      </c>
    </row>
    <row r="49" spans="1:10" ht="15.75">
      <c r="A49" s="123" t="s">
        <v>28</v>
      </c>
      <c r="B49" s="38" t="s">
        <v>13</v>
      </c>
      <c r="C49" s="38"/>
      <c r="D49" s="38"/>
      <c r="E49" s="127">
        <v>20401.450000000004</v>
      </c>
    </row>
    <row r="50" spans="1:10" ht="15.75">
      <c r="A50" s="123" t="s">
        <v>30</v>
      </c>
      <c r="B50" s="38" t="s">
        <v>178</v>
      </c>
      <c r="C50" s="38"/>
      <c r="D50" s="38"/>
      <c r="E50" s="127">
        <v>20183.850000000006</v>
      </c>
    </row>
    <row r="51" spans="1:10" ht="15.75">
      <c r="A51" s="131" t="s">
        <v>32</v>
      </c>
      <c r="B51" s="132" t="s">
        <v>1</v>
      </c>
      <c r="C51" s="132"/>
      <c r="D51" s="132"/>
      <c r="E51" s="133">
        <v>19372.200000000004</v>
      </c>
    </row>
    <row r="52" spans="1:10" ht="15.75">
      <c r="A52" s="123" t="s">
        <v>34</v>
      </c>
      <c r="B52" s="130" t="s">
        <v>35</v>
      </c>
      <c r="C52" s="130"/>
      <c r="D52" s="130"/>
      <c r="E52" s="129">
        <v>19209.8</v>
      </c>
    </row>
    <row r="53" spans="1:10" ht="15.75">
      <c r="A53" s="123" t="s">
        <v>36</v>
      </c>
      <c r="B53" s="130" t="s">
        <v>37</v>
      </c>
      <c r="C53" s="130"/>
      <c r="D53" s="130"/>
      <c r="E53" s="129">
        <v>19202.400000000001</v>
      </c>
    </row>
    <row r="54" spans="1:10" ht="15.75">
      <c r="A54" s="123" t="s">
        <v>38</v>
      </c>
      <c r="B54" s="130" t="s">
        <v>4</v>
      </c>
      <c r="C54" s="130"/>
      <c r="D54" s="130"/>
      <c r="E54" s="129">
        <v>18759.550000000003</v>
      </c>
    </row>
    <row r="55" spans="1:10" ht="15.75">
      <c r="A55" s="123"/>
      <c r="B55" s="130"/>
      <c r="C55" s="130"/>
      <c r="D55" s="130"/>
      <c r="E55" s="129"/>
    </row>
    <row r="56" spans="1:10" ht="15.75">
      <c r="A56" s="38" t="s">
        <v>974</v>
      </c>
      <c r="C56" s="130"/>
      <c r="D56" s="130"/>
      <c r="E56" s="129"/>
    </row>
    <row r="59" spans="1:10" ht="25.5">
      <c r="B59" s="120" t="s">
        <v>971</v>
      </c>
    </row>
    <row r="60" spans="1:10" ht="20.25">
      <c r="B60" s="122" t="s">
        <v>967</v>
      </c>
      <c r="G60" s="122" t="s">
        <v>970</v>
      </c>
    </row>
    <row r="62" spans="1:10" ht="15.75">
      <c r="A62" s="123" t="s">
        <v>0</v>
      </c>
      <c r="B62" s="124" t="s">
        <v>21</v>
      </c>
      <c r="C62" s="124"/>
      <c r="D62" s="124"/>
      <c r="E62" s="128">
        <v>27839.499999999996</v>
      </c>
      <c r="F62" s="123" t="s">
        <v>0</v>
      </c>
      <c r="G62" s="124" t="s">
        <v>143</v>
      </c>
      <c r="H62" s="124"/>
      <c r="I62" s="124"/>
      <c r="J62" s="128">
        <v>27879.499999999993</v>
      </c>
    </row>
    <row r="63" spans="1:10" ht="15.75">
      <c r="A63" s="123" t="s">
        <v>2</v>
      </c>
      <c r="B63" s="38" t="s">
        <v>6</v>
      </c>
      <c r="C63" s="38"/>
      <c r="D63" s="38"/>
      <c r="E63" s="127">
        <v>26558.600000000009</v>
      </c>
      <c r="F63" s="123" t="s">
        <v>2</v>
      </c>
      <c r="G63" s="124" t="s">
        <v>144</v>
      </c>
      <c r="H63" s="124"/>
      <c r="I63" s="124"/>
      <c r="J63" s="128">
        <v>22817.800000000003</v>
      </c>
    </row>
    <row r="64" spans="1:10" ht="15.75">
      <c r="A64" s="123" t="s">
        <v>3</v>
      </c>
      <c r="B64" s="38" t="s">
        <v>11</v>
      </c>
      <c r="C64" s="38"/>
      <c r="D64" s="38"/>
      <c r="E64" s="127">
        <v>25759.099999999995</v>
      </c>
      <c r="F64" s="123" t="s">
        <v>3</v>
      </c>
      <c r="G64" s="137" t="s">
        <v>37</v>
      </c>
      <c r="H64" s="137"/>
      <c r="I64" s="137"/>
      <c r="J64" s="138">
        <v>22788.899999999998</v>
      </c>
    </row>
    <row r="65" spans="1:10" ht="15.75">
      <c r="A65" s="123" t="s">
        <v>5</v>
      </c>
      <c r="B65" s="38" t="s">
        <v>17</v>
      </c>
      <c r="C65" s="38"/>
      <c r="D65" s="38"/>
      <c r="E65" s="127">
        <v>25755.4</v>
      </c>
      <c r="F65" s="123" t="s">
        <v>5</v>
      </c>
      <c r="G65" s="135" t="s">
        <v>35</v>
      </c>
      <c r="H65" s="135"/>
      <c r="I65" s="135"/>
      <c r="J65" s="136">
        <v>21766.800000000007</v>
      </c>
    </row>
    <row r="66" spans="1:10" ht="15.75">
      <c r="A66" s="123" t="s">
        <v>7</v>
      </c>
      <c r="B66" s="38" t="s">
        <v>31</v>
      </c>
      <c r="C66" s="38"/>
      <c r="D66" s="38"/>
      <c r="E66" s="127">
        <v>25636.699999999997</v>
      </c>
      <c r="F66" s="123" t="s">
        <v>7</v>
      </c>
      <c r="G66" s="38" t="s">
        <v>142</v>
      </c>
      <c r="H66" s="38"/>
      <c r="I66" s="38"/>
      <c r="J66" s="127">
        <v>21685.999999999993</v>
      </c>
    </row>
    <row r="67" spans="1:10" ht="15.75">
      <c r="A67" s="123" t="s">
        <v>8</v>
      </c>
      <c r="B67" s="38" t="s">
        <v>33</v>
      </c>
      <c r="C67" s="38"/>
      <c r="D67" s="38"/>
      <c r="E67" s="127">
        <v>24833</v>
      </c>
      <c r="F67" s="123" t="s">
        <v>8</v>
      </c>
      <c r="G67" s="38" t="s">
        <v>141</v>
      </c>
      <c r="H67" s="38"/>
      <c r="I67" s="38"/>
      <c r="J67" s="127">
        <v>21095.999999999996</v>
      </c>
    </row>
    <row r="68" spans="1:10" ht="15.75">
      <c r="A68" s="123" t="s">
        <v>10</v>
      </c>
      <c r="B68" s="38" t="s">
        <v>9</v>
      </c>
      <c r="C68" s="38"/>
      <c r="D68" s="38"/>
      <c r="E68" s="127">
        <v>24665.000000000004</v>
      </c>
      <c r="F68" s="123" t="s">
        <v>10</v>
      </c>
      <c r="G68" s="38" t="s">
        <v>4</v>
      </c>
      <c r="H68" s="38"/>
      <c r="I68" s="38"/>
      <c r="J68" s="127">
        <v>18223.649999999994</v>
      </c>
    </row>
    <row r="69" spans="1:10" ht="15.75">
      <c r="A69" s="123" t="s">
        <v>12</v>
      </c>
      <c r="B69" s="38" t="s">
        <v>39</v>
      </c>
      <c r="C69" s="38"/>
      <c r="D69" s="38"/>
      <c r="E69" s="127">
        <v>24557.299999999988</v>
      </c>
    </row>
    <row r="70" spans="1:10" ht="15.75">
      <c r="A70" s="123" t="s">
        <v>14</v>
      </c>
      <c r="B70" s="38" t="s">
        <v>25</v>
      </c>
      <c r="C70" s="38"/>
      <c r="D70" s="38"/>
      <c r="E70" s="127">
        <v>23918.699999999997</v>
      </c>
    </row>
    <row r="71" spans="1:10" ht="15.75">
      <c r="A71" s="123" t="s">
        <v>16</v>
      </c>
      <c r="B71" s="38" t="s">
        <v>177</v>
      </c>
      <c r="C71" s="38"/>
      <c r="D71" s="38"/>
      <c r="E71" s="127">
        <v>23172.799999999999</v>
      </c>
    </row>
    <row r="72" spans="1:10" ht="15.75">
      <c r="A72" s="123" t="s">
        <v>18</v>
      </c>
      <c r="B72" s="38" t="s">
        <v>19</v>
      </c>
      <c r="C72" s="38"/>
      <c r="D72" s="38"/>
      <c r="E72" s="127">
        <v>23022.2</v>
      </c>
    </row>
    <row r="73" spans="1:10" ht="15.75">
      <c r="A73" s="123" t="s">
        <v>20</v>
      </c>
      <c r="B73" s="38" t="s">
        <v>13</v>
      </c>
      <c r="C73" s="38"/>
      <c r="D73" s="38"/>
      <c r="E73" s="127">
        <v>22808.300000000007</v>
      </c>
    </row>
    <row r="74" spans="1:10" ht="15.75">
      <c r="A74" s="123" t="s">
        <v>22</v>
      </c>
      <c r="B74" s="38" t="s">
        <v>1</v>
      </c>
      <c r="C74" s="38"/>
      <c r="D74" s="38"/>
      <c r="E74" s="127">
        <v>22608.299999999992</v>
      </c>
    </row>
    <row r="75" spans="1:10" ht="15.75">
      <c r="A75" s="131" t="s">
        <v>24</v>
      </c>
      <c r="B75" s="132" t="s">
        <v>15</v>
      </c>
      <c r="C75" s="132"/>
      <c r="D75" s="132"/>
      <c r="E75" s="133">
        <v>22360.5</v>
      </c>
    </row>
    <row r="76" spans="1:10" ht="15.75">
      <c r="A76" s="134" t="s">
        <v>26</v>
      </c>
      <c r="B76" s="135" t="s">
        <v>29</v>
      </c>
      <c r="C76" s="135"/>
      <c r="D76" s="135"/>
      <c r="E76" s="136">
        <v>22056.400000000005</v>
      </c>
    </row>
    <row r="77" spans="1:10" ht="15.75">
      <c r="A77" s="123" t="s">
        <v>28</v>
      </c>
      <c r="B77" s="130" t="s">
        <v>23</v>
      </c>
      <c r="C77" s="130"/>
      <c r="D77" s="130"/>
      <c r="E77" s="129">
        <v>21947.15</v>
      </c>
    </row>
    <row r="78" spans="1:10" ht="15.75">
      <c r="A78" s="123" t="s">
        <v>30</v>
      </c>
      <c r="B78" s="130" t="s">
        <v>27</v>
      </c>
      <c r="C78" s="130"/>
      <c r="D78" s="130"/>
      <c r="E78" s="129">
        <v>21597</v>
      </c>
    </row>
    <row r="79" spans="1:10" ht="15.75">
      <c r="A79" s="123" t="s">
        <v>32</v>
      </c>
      <c r="B79" s="130" t="s">
        <v>178</v>
      </c>
      <c r="C79" s="130"/>
      <c r="D79" s="130"/>
      <c r="E79" s="129">
        <v>0</v>
      </c>
    </row>
    <row r="81" spans="1:10" ht="18.75">
      <c r="A81" s="121" t="s">
        <v>972</v>
      </c>
    </row>
    <row r="82" spans="1:10" ht="15.75">
      <c r="B82" s="94" t="s">
        <v>29</v>
      </c>
      <c r="C82" s="94"/>
      <c r="D82" s="94"/>
      <c r="E82" s="127">
        <v>2180.6999999999998</v>
      </c>
    </row>
    <row r="83" spans="1:10" ht="15">
      <c r="B83" s="38" t="s">
        <v>35</v>
      </c>
      <c r="E83" s="126">
        <v>1220.5</v>
      </c>
    </row>
    <row r="86" spans="1:10" ht="25.5">
      <c r="B86" s="120" t="s">
        <v>973</v>
      </c>
    </row>
    <row r="87" spans="1:10" ht="20.25">
      <c r="B87" s="122" t="s">
        <v>967</v>
      </c>
      <c r="G87" s="122" t="s">
        <v>970</v>
      </c>
    </row>
    <row r="89" spans="1:10" ht="15.75">
      <c r="A89" s="123" t="s">
        <v>0</v>
      </c>
      <c r="B89" s="124" t="s">
        <v>31</v>
      </c>
      <c r="C89" s="124"/>
      <c r="D89" s="124"/>
      <c r="E89" s="128">
        <v>28278.450000000004</v>
      </c>
      <c r="F89" s="123" t="s">
        <v>0</v>
      </c>
      <c r="G89" s="124" t="s">
        <v>141</v>
      </c>
      <c r="H89" s="124"/>
      <c r="I89" s="124"/>
      <c r="J89" s="128">
        <v>25151.149999999998</v>
      </c>
    </row>
    <row r="90" spans="1:10" ht="15.75">
      <c r="A90" s="123" t="s">
        <v>2</v>
      </c>
      <c r="B90" s="38" t="s">
        <v>17</v>
      </c>
      <c r="C90" s="38"/>
      <c r="D90" s="38"/>
      <c r="E90" s="127">
        <v>27966.649999999991</v>
      </c>
      <c r="F90" s="123" t="s">
        <v>2</v>
      </c>
      <c r="G90" s="124" t="s">
        <v>142</v>
      </c>
      <c r="H90" s="124"/>
      <c r="I90" s="124"/>
      <c r="J90" s="128">
        <v>24560.95</v>
      </c>
    </row>
    <row r="91" spans="1:10" ht="15.75">
      <c r="A91" s="123" t="s">
        <v>3</v>
      </c>
      <c r="B91" s="38" t="s">
        <v>21</v>
      </c>
      <c r="C91" s="38"/>
      <c r="D91" s="38"/>
      <c r="E91" s="127">
        <v>27920.300000000003</v>
      </c>
      <c r="F91" s="123" t="s">
        <v>3</v>
      </c>
      <c r="G91" s="137" t="s">
        <v>153</v>
      </c>
      <c r="H91" s="137"/>
      <c r="I91" s="137"/>
      <c r="J91" s="138">
        <v>24056.199999999993</v>
      </c>
    </row>
    <row r="92" spans="1:10" ht="15.75">
      <c r="A92" s="123" t="s">
        <v>5</v>
      </c>
      <c r="B92" s="38" t="s">
        <v>25</v>
      </c>
      <c r="C92" s="38"/>
      <c r="D92" s="38"/>
      <c r="E92" s="127">
        <v>26854.199999999993</v>
      </c>
      <c r="F92" s="123" t="s">
        <v>5</v>
      </c>
      <c r="G92" s="141" t="s">
        <v>157</v>
      </c>
      <c r="H92" s="141"/>
      <c r="I92" s="141"/>
      <c r="J92" s="142">
        <v>23380.75</v>
      </c>
    </row>
    <row r="93" spans="1:10" ht="15.75">
      <c r="A93" s="123" t="s">
        <v>7</v>
      </c>
      <c r="B93" s="38" t="s">
        <v>9</v>
      </c>
      <c r="C93" s="38"/>
      <c r="D93" s="38"/>
      <c r="E93" s="127">
        <v>26212.750000000004</v>
      </c>
      <c r="F93" s="123" t="s">
        <v>7</v>
      </c>
      <c r="G93" s="38" t="s">
        <v>161</v>
      </c>
      <c r="H93" s="38"/>
      <c r="I93" s="38"/>
      <c r="J93" s="127">
        <v>22865.5</v>
      </c>
    </row>
    <row r="94" spans="1:10" ht="15.75">
      <c r="A94" s="123" t="s">
        <v>8</v>
      </c>
      <c r="B94" s="38" t="s">
        <v>143</v>
      </c>
      <c r="C94" s="38"/>
      <c r="D94" s="38"/>
      <c r="E94" s="127">
        <v>25716.000000000004</v>
      </c>
      <c r="F94" s="123" t="s">
        <v>8</v>
      </c>
      <c r="G94" s="38" t="s">
        <v>152</v>
      </c>
      <c r="H94" s="38"/>
      <c r="I94" s="38"/>
      <c r="J94" s="127">
        <v>22733.099999999988</v>
      </c>
    </row>
    <row r="95" spans="1:10" ht="15.75">
      <c r="A95" s="123" t="s">
        <v>10</v>
      </c>
      <c r="B95" s="38" t="s">
        <v>11</v>
      </c>
      <c r="C95" s="38"/>
      <c r="D95" s="38"/>
      <c r="E95" s="127">
        <v>25410.850000000009</v>
      </c>
      <c r="F95" s="123" t="s">
        <v>10</v>
      </c>
      <c r="G95" s="38" t="s">
        <v>27</v>
      </c>
      <c r="H95" s="38"/>
      <c r="I95" s="38"/>
      <c r="J95" s="127">
        <v>22456.449999999997</v>
      </c>
    </row>
    <row r="96" spans="1:10" ht="15.75">
      <c r="A96" s="123" t="s">
        <v>12</v>
      </c>
      <c r="B96" s="38" t="s">
        <v>33</v>
      </c>
      <c r="C96" s="38"/>
      <c r="D96" s="38"/>
      <c r="E96" s="127">
        <v>24698.149999999998</v>
      </c>
      <c r="F96" s="123" t="s">
        <v>12</v>
      </c>
      <c r="G96" s="38" t="s">
        <v>163</v>
      </c>
      <c r="H96" s="38"/>
      <c r="I96" s="38"/>
      <c r="J96" s="127">
        <v>22180.650000000016</v>
      </c>
    </row>
    <row r="97" spans="1:10" ht="15.75">
      <c r="A97" s="123" t="s">
        <v>14</v>
      </c>
      <c r="B97" s="38" t="s">
        <v>19</v>
      </c>
      <c r="C97" s="38"/>
      <c r="D97" s="38"/>
      <c r="E97" s="127">
        <v>24415.649999999998</v>
      </c>
      <c r="F97" s="123" t="s">
        <v>14</v>
      </c>
      <c r="G97" s="38" t="s">
        <v>35</v>
      </c>
      <c r="H97" s="38"/>
      <c r="I97" s="38"/>
      <c r="J97" s="127">
        <v>21781.150000000009</v>
      </c>
    </row>
    <row r="98" spans="1:10" ht="15.75">
      <c r="A98" s="123" t="s">
        <v>16</v>
      </c>
      <c r="B98" s="38" t="s">
        <v>29</v>
      </c>
      <c r="C98" s="38"/>
      <c r="D98" s="38"/>
      <c r="E98" s="127">
        <v>23372.449999999993</v>
      </c>
      <c r="F98" s="123" t="s">
        <v>16</v>
      </c>
      <c r="G98" s="38" t="s">
        <v>154</v>
      </c>
      <c r="H98" s="38"/>
      <c r="I98" s="38"/>
      <c r="J98" s="127">
        <v>21629.100000000002</v>
      </c>
    </row>
    <row r="99" spans="1:10" ht="15.75">
      <c r="A99" s="123" t="s">
        <v>18</v>
      </c>
      <c r="B99" s="38" t="s">
        <v>39</v>
      </c>
      <c r="C99" s="38"/>
      <c r="D99" s="38"/>
      <c r="E99" s="127">
        <v>22977.399999999998</v>
      </c>
      <c r="F99" s="123" t="s">
        <v>18</v>
      </c>
      <c r="G99" s="38" t="s">
        <v>155</v>
      </c>
      <c r="H99" s="38"/>
      <c r="I99" s="38"/>
      <c r="J99" s="127">
        <v>20045.599999999995</v>
      </c>
    </row>
    <row r="100" spans="1:10" ht="15.75">
      <c r="A100" s="123" t="s">
        <v>20</v>
      </c>
      <c r="B100" s="38" t="s">
        <v>6</v>
      </c>
      <c r="C100" s="38"/>
      <c r="D100" s="38"/>
      <c r="E100" s="127">
        <v>22326.3</v>
      </c>
      <c r="F100" s="123" t="s">
        <v>20</v>
      </c>
      <c r="G100" s="38" t="s">
        <v>4</v>
      </c>
      <c r="H100" s="38"/>
      <c r="I100" s="38"/>
      <c r="J100" s="127">
        <v>19829.399999999994</v>
      </c>
    </row>
    <row r="101" spans="1:10" ht="15.75">
      <c r="A101" s="123" t="s">
        <v>22</v>
      </c>
      <c r="B101" s="38" t="s">
        <v>37</v>
      </c>
      <c r="C101" s="38"/>
      <c r="D101" s="38"/>
      <c r="E101" s="127">
        <v>21961.7</v>
      </c>
      <c r="F101" s="123" t="s">
        <v>22</v>
      </c>
      <c r="G101" s="38" t="s">
        <v>23</v>
      </c>
      <c r="H101" s="38"/>
      <c r="I101" s="38"/>
      <c r="J101" s="127">
        <v>19545.199999999997</v>
      </c>
    </row>
    <row r="102" spans="1:10" ht="15.75">
      <c r="A102" s="131" t="s">
        <v>24</v>
      </c>
      <c r="B102" s="132" t="s">
        <v>144</v>
      </c>
      <c r="C102" s="132"/>
      <c r="D102" s="132"/>
      <c r="E102" s="133">
        <v>20348.300000000007</v>
      </c>
    </row>
    <row r="103" spans="1:10" ht="15.75">
      <c r="A103" s="134" t="s">
        <v>26</v>
      </c>
      <c r="B103" s="139" t="s">
        <v>1</v>
      </c>
      <c r="C103" s="139"/>
      <c r="D103" s="139"/>
      <c r="E103" s="140">
        <v>19865.350000000006</v>
      </c>
    </row>
    <row r="104" spans="1:10" ht="15.75">
      <c r="A104" s="123" t="s">
        <v>28</v>
      </c>
      <c r="B104" s="130" t="s">
        <v>15</v>
      </c>
      <c r="C104" s="130"/>
      <c r="D104" s="130"/>
      <c r="E104" s="129">
        <v>19819.900000000001</v>
      </c>
    </row>
    <row r="105" spans="1:10" ht="15.75">
      <c r="A105" s="123" t="s">
        <v>30</v>
      </c>
      <c r="B105" s="130" t="s">
        <v>13</v>
      </c>
      <c r="C105" s="130"/>
      <c r="D105" s="130"/>
      <c r="E105" s="129">
        <v>19409.549999999992</v>
      </c>
    </row>
    <row r="106" spans="1:10" ht="15.75">
      <c r="A106" s="123" t="s">
        <v>32</v>
      </c>
      <c r="B106" s="130" t="s">
        <v>177</v>
      </c>
      <c r="C106" s="51"/>
      <c r="D106" s="51"/>
      <c r="E106" s="129">
        <v>0</v>
      </c>
    </row>
    <row r="108" spans="1:10" ht="18.75">
      <c r="A108" s="121" t="s">
        <v>972</v>
      </c>
    </row>
    <row r="109" spans="1:10" ht="15">
      <c r="B109" s="38" t="s">
        <v>1</v>
      </c>
      <c r="E109" s="126">
        <v>1612.6</v>
      </c>
    </row>
    <row r="110" spans="1:10" ht="15.75">
      <c r="B110" s="94" t="s">
        <v>157</v>
      </c>
      <c r="C110" s="50"/>
      <c r="D110" s="50"/>
      <c r="E110" s="127">
        <v>3310.2</v>
      </c>
    </row>
    <row r="111" spans="1:10" ht="15.75">
      <c r="B111" s="94"/>
      <c r="C111" s="50"/>
      <c r="D111" s="50"/>
      <c r="E111" s="127"/>
    </row>
    <row r="112" spans="1:10" ht="15.75">
      <c r="A112" s="38" t="s">
        <v>975</v>
      </c>
      <c r="B112" s="94"/>
      <c r="C112" s="50"/>
      <c r="D112" s="50"/>
      <c r="E112" s="127"/>
    </row>
    <row r="115" spans="1:10" ht="25.5">
      <c r="B115" s="120" t="s">
        <v>976</v>
      </c>
    </row>
    <row r="116" spans="1:10" ht="20.25">
      <c r="B116" s="122" t="s">
        <v>967</v>
      </c>
      <c r="G116" s="122" t="s">
        <v>970</v>
      </c>
    </row>
    <row r="118" spans="1:10" ht="15.75">
      <c r="A118" s="123" t="s">
        <v>0</v>
      </c>
      <c r="B118" s="124" t="s">
        <v>31</v>
      </c>
      <c r="C118" s="124"/>
      <c r="D118" s="124"/>
      <c r="E118" s="128">
        <v>30226.099999999995</v>
      </c>
      <c r="F118" s="197" t="s">
        <v>0</v>
      </c>
      <c r="G118" s="124" t="s">
        <v>644</v>
      </c>
      <c r="H118" s="124"/>
      <c r="I118" s="124"/>
      <c r="J118" s="128">
        <v>27080.000000000007</v>
      </c>
    </row>
    <row r="119" spans="1:10" ht="15.75">
      <c r="A119" s="123" t="s">
        <v>2</v>
      </c>
      <c r="B119" s="38" t="s">
        <v>153</v>
      </c>
      <c r="C119" s="124"/>
      <c r="D119" s="124"/>
      <c r="E119" s="127">
        <v>29814.699999999997</v>
      </c>
      <c r="F119" s="197" t="s">
        <v>2</v>
      </c>
      <c r="G119" s="124" t="s">
        <v>611</v>
      </c>
      <c r="H119" s="124"/>
      <c r="I119" s="124"/>
      <c r="J119" s="128">
        <v>26549.400000000012</v>
      </c>
    </row>
    <row r="120" spans="1:10" ht="15.75">
      <c r="A120" s="123" t="s">
        <v>3</v>
      </c>
      <c r="B120" s="38" t="s">
        <v>11</v>
      </c>
      <c r="C120" s="38"/>
      <c r="D120" s="38"/>
      <c r="E120" s="127">
        <v>28758.699999999997</v>
      </c>
      <c r="F120" s="197" t="s">
        <v>3</v>
      </c>
      <c r="G120" s="137" t="s">
        <v>665</v>
      </c>
      <c r="H120" s="149"/>
      <c r="I120" s="149"/>
      <c r="J120" s="138">
        <v>25998.900000000005</v>
      </c>
    </row>
    <row r="121" spans="1:10" ht="15.75">
      <c r="A121" s="123" t="s">
        <v>5</v>
      </c>
      <c r="B121" s="38" t="s">
        <v>39</v>
      </c>
      <c r="C121" s="38"/>
      <c r="D121" s="38"/>
      <c r="E121" s="127">
        <v>26880.399999999994</v>
      </c>
      <c r="F121" s="197" t="s">
        <v>5</v>
      </c>
      <c r="G121" s="135" t="s">
        <v>655</v>
      </c>
      <c r="H121" s="135"/>
      <c r="I121" s="135"/>
      <c r="J121" s="136">
        <v>25958.799999999992</v>
      </c>
    </row>
    <row r="122" spans="1:10" ht="15.75">
      <c r="A122" s="123" t="s">
        <v>7</v>
      </c>
      <c r="B122" s="38" t="s">
        <v>142</v>
      </c>
      <c r="C122" s="38"/>
      <c r="D122" s="38"/>
      <c r="E122" s="127">
        <v>26580.85</v>
      </c>
      <c r="F122" s="197" t="s">
        <v>7</v>
      </c>
      <c r="G122" s="38" t="s">
        <v>645</v>
      </c>
      <c r="H122" s="38"/>
      <c r="I122" s="38"/>
      <c r="J122" s="127">
        <v>25919.4</v>
      </c>
    </row>
    <row r="123" spans="1:10" ht="15.75">
      <c r="A123" s="123" t="s">
        <v>8</v>
      </c>
      <c r="B123" s="38" t="s">
        <v>141</v>
      </c>
      <c r="C123" s="38"/>
      <c r="D123" s="38"/>
      <c r="E123" s="127">
        <v>26572.299999999996</v>
      </c>
      <c r="F123" s="197" t="s">
        <v>8</v>
      </c>
      <c r="G123" s="38" t="s">
        <v>605</v>
      </c>
      <c r="H123" s="38"/>
      <c r="I123" s="38"/>
      <c r="J123" s="127">
        <v>25784.399999999998</v>
      </c>
    </row>
    <row r="124" spans="1:10" ht="15.75">
      <c r="A124" s="123" t="s">
        <v>10</v>
      </c>
      <c r="B124" s="38" t="s">
        <v>17</v>
      </c>
      <c r="C124" s="38"/>
      <c r="D124" s="38"/>
      <c r="E124" s="127">
        <v>26395.999999999989</v>
      </c>
      <c r="F124" s="197" t="s">
        <v>10</v>
      </c>
      <c r="G124" s="38" t="s">
        <v>629</v>
      </c>
      <c r="H124" s="38"/>
      <c r="I124" s="38"/>
      <c r="J124" s="127">
        <v>25657.550000000003</v>
      </c>
    </row>
    <row r="125" spans="1:10" ht="15.75">
      <c r="A125" s="123" t="s">
        <v>12</v>
      </c>
      <c r="B125" s="38" t="s">
        <v>21</v>
      </c>
      <c r="C125" s="38"/>
      <c r="D125" s="38"/>
      <c r="E125" s="127">
        <v>25896.6</v>
      </c>
      <c r="F125" s="197" t="s">
        <v>12</v>
      </c>
      <c r="G125" s="38" t="s">
        <v>661</v>
      </c>
      <c r="H125" s="38"/>
      <c r="I125" s="38"/>
      <c r="J125" s="127">
        <v>25654.95</v>
      </c>
    </row>
    <row r="126" spans="1:10" ht="15.75">
      <c r="A126" s="123" t="s">
        <v>14</v>
      </c>
      <c r="B126" s="38" t="s">
        <v>143</v>
      </c>
      <c r="C126" s="38"/>
      <c r="D126" s="38"/>
      <c r="E126" s="127">
        <v>25629.900000000005</v>
      </c>
      <c r="F126" s="197" t="s">
        <v>14</v>
      </c>
      <c r="G126" s="38" t="s">
        <v>613</v>
      </c>
      <c r="H126" s="38"/>
      <c r="I126" s="38"/>
      <c r="J126" s="127">
        <v>25598.399999999987</v>
      </c>
    </row>
    <row r="127" spans="1:10" ht="15.75">
      <c r="A127" s="123" t="s">
        <v>16</v>
      </c>
      <c r="B127" s="38" t="s">
        <v>19</v>
      </c>
      <c r="C127" s="38"/>
      <c r="D127" s="38"/>
      <c r="E127" s="127">
        <v>25368.800000000003</v>
      </c>
      <c r="F127" s="197" t="s">
        <v>16</v>
      </c>
      <c r="G127" s="38" t="s">
        <v>161</v>
      </c>
      <c r="H127" s="38"/>
      <c r="I127" s="38"/>
      <c r="J127" s="127">
        <v>25507.900000000005</v>
      </c>
    </row>
    <row r="128" spans="1:10" ht="15.75">
      <c r="A128" s="123" t="s">
        <v>18</v>
      </c>
      <c r="B128" s="38" t="s">
        <v>37</v>
      </c>
      <c r="C128" s="38"/>
      <c r="D128" s="38"/>
      <c r="E128" s="127">
        <v>25036.800000000007</v>
      </c>
      <c r="F128" s="197" t="s">
        <v>18</v>
      </c>
      <c r="G128" s="38" t="s">
        <v>649</v>
      </c>
      <c r="H128" s="38"/>
      <c r="I128" s="38"/>
      <c r="J128" s="127">
        <v>25126.399999999994</v>
      </c>
    </row>
    <row r="129" spans="1:10" ht="15.75">
      <c r="A129" s="123" t="s">
        <v>20</v>
      </c>
      <c r="B129" s="38" t="s">
        <v>33</v>
      </c>
      <c r="C129" s="38"/>
      <c r="D129" s="38"/>
      <c r="E129" s="127">
        <v>24935.500000000004</v>
      </c>
      <c r="F129" s="197" t="s">
        <v>20</v>
      </c>
      <c r="G129" s="38" t="s">
        <v>615</v>
      </c>
      <c r="H129" s="38"/>
      <c r="I129" s="38"/>
      <c r="J129" s="127">
        <v>24790.400000000005</v>
      </c>
    </row>
    <row r="130" spans="1:10" ht="15.75">
      <c r="A130" s="123" t="s">
        <v>22</v>
      </c>
      <c r="B130" s="38" t="s">
        <v>25</v>
      </c>
      <c r="C130" s="38"/>
      <c r="D130" s="38"/>
      <c r="E130" s="127">
        <v>24733.800000000007</v>
      </c>
      <c r="F130" s="197" t="s">
        <v>22</v>
      </c>
      <c r="G130" s="38" t="s">
        <v>27</v>
      </c>
      <c r="H130" s="38"/>
      <c r="I130" s="130"/>
      <c r="J130" s="127">
        <v>24668.700000000004</v>
      </c>
    </row>
    <row r="131" spans="1:10" ht="15.75">
      <c r="A131" s="131" t="s">
        <v>24</v>
      </c>
      <c r="B131" s="132" t="s">
        <v>9</v>
      </c>
      <c r="C131" s="144"/>
      <c r="D131" s="144"/>
      <c r="E131" s="133">
        <v>23675.30000000001</v>
      </c>
      <c r="F131" s="197" t="s">
        <v>24</v>
      </c>
      <c r="G131" s="38" t="s">
        <v>624</v>
      </c>
      <c r="H131" s="38"/>
      <c r="I131" s="38"/>
      <c r="J131" s="127">
        <v>24658.400000000001</v>
      </c>
    </row>
    <row r="132" spans="1:10" ht="15.75">
      <c r="A132" s="134" t="s">
        <v>26</v>
      </c>
      <c r="B132" s="135" t="s">
        <v>157</v>
      </c>
      <c r="C132" s="135"/>
      <c r="D132" s="135"/>
      <c r="E132" s="136">
        <v>23531</v>
      </c>
      <c r="F132" s="123" t="s">
        <v>26</v>
      </c>
      <c r="G132" s="38" t="s">
        <v>596</v>
      </c>
      <c r="H132" s="94"/>
      <c r="I132" s="94"/>
      <c r="J132" s="127">
        <v>24202.700000000012</v>
      </c>
    </row>
    <row r="133" spans="1:10" ht="15.75">
      <c r="A133" s="123" t="s">
        <v>28</v>
      </c>
      <c r="B133" s="130" t="s">
        <v>6</v>
      </c>
      <c r="C133" s="130"/>
      <c r="D133" s="130"/>
      <c r="E133" s="129">
        <v>23004.35</v>
      </c>
      <c r="F133" s="123" t="s">
        <v>28</v>
      </c>
      <c r="G133" s="38" t="s">
        <v>616</v>
      </c>
      <c r="H133" s="38"/>
      <c r="I133" s="38"/>
      <c r="J133" s="127">
        <v>24009.299999999992</v>
      </c>
    </row>
    <row r="134" spans="1:10" ht="15.75">
      <c r="A134" s="123" t="s">
        <v>30</v>
      </c>
      <c r="B134" s="130" t="s">
        <v>144</v>
      </c>
      <c r="C134" s="130"/>
      <c r="D134" s="130"/>
      <c r="E134" s="129">
        <v>20555.5</v>
      </c>
      <c r="F134" s="123" t="s">
        <v>30</v>
      </c>
      <c r="G134" s="38" t="s">
        <v>152</v>
      </c>
      <c r="H134" s="38"/>
      <c r="I134" s="38"/>
      <c r="J134" s="127">
        <v>23917.800000000007</v>
      </c>
    </row>
    <row r="135" spans="1:10" ht="15.75">
      <c r="A135" s="123" t="s">
        <v>32</v>
      </c>
      <c r="B135" s="130" t="s">
        <v>29</v>
      </c>
      <c r="C135" s="130"/>
      <c r="D135" s="130"/>
      <c r="E135" s="129">
        <v>0</v>
      </c>
      <c r="F135" s="123" t="s">
        <v>32</v>
      </c>
      <c r="G135" s="132" t="s">
        <v>154</v>
      </c>
      <c r="H135" s="148"/>
      <c r="I135" s="148"/>
      <c r="J135" s="133">
        <v>23847.500000000004</v>
      </c>
    </row>
    <row r="136" spans="1:10" ht="15.75">
      <c r="F136" s="123" t="s">
        <v>34</v>
      </c>
      <c r="G136" s="130" t="s">
        <v>636</v>
      </c>
      <c r="H136" s="38"/>
      <c r="I136" s="38"/>
      <c r="J136" s="129">
        <v>23690.200000000004</v>
      </c>
    </row>
    <row r="137" spans="1:10" ht="18.75">
      <c r="A137" s="121" t="s">
        <v>972</v>
      </c>
      <c r="F137" s="123" t="s">
        <v>36</v>
      </c>
      <c r="G137" s="130" t="s">
        <v>1</v>
      </c>
      <c r="H137" s="130"/>
      <c r="I137" s="130"/>
      <c r="J137" s="129">
        <v>23461.599999999999</v>
      </c>
    </row>
    <row r="138" spans="1:10" ht="15.75">
      <c r="B138" s="94" t="s">
        <v>157</v>
      </c>
      <c r="E138" s="118">
        <v>3639.2999999999993</v>
      </c>
      <c r="F138" s="123" t="s">
        <v>38</v>
      </c>
      <c r="G138" s="130" t="s">
        <v>620</v>
      </c>
      <c r="H138" s="130"/>
      <c r="I138" s="130"/>
      <c r="J138" s="129">
        <v>23161.80000000001</v>
      </c>
    </row>
    <row r="139" spans="1:10" ht="15.75">
      <c r="B139" s="38" t="s">
        <v>655</v>
      </c>
      <c r="C139" s="38"/>
      <c r="D139" s="38"/>
      <c r="E139" s="119">
        <v>1790.9999999999998</v>
      </c>
      <c r="F139" s="123" t="s">
        <v>145</v>
      </c>
      <c r="G139" s="130" t="s">
        <v>637</v>
      </c>
      <c r="H139" s="130"/>
      <c r="I139" s="130"/>
      <c r="J139" s="129">
        <v>22889.300000000007</v>
      </c>
    </row>
    <row r="140" spans="1:10" ht="15.75">
      <c r="B140" s="38"/>
      <c r="C140" s="38"/>
      <c r="D140" s="38"/>
      <c r="E140" s="127"/>
      <c r="F140" s="123" t="s">
        <v>146</v>
      </c>
      <c r="G140" s="130" t="s">
        <v>648</v>
      </c>
      <c r="H140" s="130"/>
      <c r="I140" s="130"/>
      <c r="J140" s="129">
        <v>22652.600000000006</v>
      </c>
    </row>
    <row r="141" spans="1:10" ht="15.75">
      <c r="A141" s="38" t="s">
        <v>983</v>
      </c>
      <c r="B141" s="38"/>
      <c r="C141" s="38"/>
      <c r="D141" s="38"/>
      <c r="E141" s="127"/>
      <c r="F141" s="123" t="s">
        <v>147</v>
      </c>
      <c r="G141" s="130" t="s">
        <v>630</v>
      </c>
      <c r="H141" s="130"/>
      <c r="I141" s="130"/>
      <c r="J141" s="129">
        <v>22650.849999999991</v>
      </c>
    </row>
    <row r="142" spans="1:10" ht="15.75">
      <c r="B142" s="38"/>
      <c r="C142" s="38"/>
      <c r="D142" s="38"/>
      <c r="E142" s="127"/>
      <c r="F142" s="123" t="s">
        <v>150</v>
      </c>
      <c r="G142" s="130" t="s">
        <v>631</v>
      </c>
      <c r="H142" s="130"/>
      <c r="I142" s="130"/>
      <c r="J142" s="129">
        <v>22556.9</v>
      </c>
    </row>
    <row r="143" spans="1:10" ht="15.75">
      <c r="B143" s="38"/>
      <c r="C143" s="38"/>
      <c r="D143" s="38"/>
      <c r="E143" s="127"/>
      <c r="F143" s="18" t="s">
        <v>156</v>
      </c>
      <c r="G143" s="130" t="s">
        <v>13</v>
      </c>
      <c r="H143" s="130"/>
      <c r="I143" s="130"/>
      <c r="J143" s="129">
        <v>22416.200000000004</v>
      </c>
    </row>
    <row r="144" spans="1:10" ht="15.75">
      <c r="B144" s="38"/>
      <c r="C144" s="38"/>
      <c r="D144" s="38"/>
      <c r="E144" s="127"/>
      <c r="F144" s="123" t="s">
        <v>158</v>
      </c>
      <c r="G144" s="130" t="s">
        <v>600</v>
      </c>
      <c r="H144" s="38"/>
      <c r="I144" s="38"/>
      <c r="J144" s="129">
        <v>22388.400000000001</v>
      </c>
    </row>
    <row r="145" spans="1:19" ht="15.75">
      <c r="B145" s="38"/>
      <c r="C145" s="38"/>
      <c r="D145" s="38"/>
      <c r="E145" s="127"/>
      <c r="F145" s="123" t="s">
        <v>159</v>
      </c>
      <c r="G145" s="130" t="s">
        <v>23</v>
      </c>
      <c r="H145" s="130"/>
      <c r="I145" s="130"/>
      <c r="J145" s="129">
        <v>22129.3</v>
      </c>
      <c r="K145" s="123"/>
      <c r="N145" s="67"/>
      <c r="O145" s="67"/>
      <c r="P145" s="67"/>
      <c r="R145" s="67"/>
    </row>
    <row r="146" spans="1:19" ht="15.75">
      <c r="B146" s="38"/>
      <c r="C146" s="38"/>
      <c r="D146" s="38"/>
      <c r="E146" s="127"/>
      <c r="F146" s="123" t="s">
        <v>160</v>
      </c>
      <c r="G146" s="130" t="s">
        <v>640</v>
      </c>
      <c r="H146" s="130"/>
      <c r="I146" s="130"/>
      <c r="J146" s="129">
        <v>21386.699999999997</v>
      </c>
      <c r="K146" s="123"/>
      <c r="N146" s="67"/>
      <c r="O146" s="67"/>
      <c r="P146" s="67"/>
      <c r="R146" s="67"/>
    </row>
    <row r="147" spans="1:19" ht="15.75">
      <c r="B147" s="38"/>
      <c r="C147" s="38"/>
      <c r="D147" s="38"/>
      <c r="E147" s="127"/>
      <c r="F147" s="123" t="s">
        <v>162</v>
      </c>
      <c r="G147" s="130" t="s">
        <v>155</v>
      </c>
      <c r="H147" s="130"/>
      <c r="I147" s="130"/>
      <c r="J147" s="129">
        <v>21376.699999999997</v>
      </c>
      <c r="K147" s="123"/>
      <c r="N147" s="67"/>
      <c r="O147" s="67"/>
      <c r="P147" s="67"/>
      <c r="R147" s="67"/>
    </row>
    <row r="148" spans="1:19" ht="15.75">
      <c r="B148" s="38"/>
      <c r="C148" s="38"/>
      <c r="D148" s="38"/>
      <c r="E148" s="127"/>
      <c r="F148" s="123" t="s">
        <v>273</v>
      </c>
      <c r="G148" s="130" t="s">
        <v>622</v>
      </c>
      <c r="H148" s="130"/>
      <c r="I148" s="130"/>
      <c r="J148" s="129">
        <v>21320.950000000004</v>
      </c>
      <c r="K148" s="123"/>
      <c r="N148" s="67"/>
      <c r="O148" s="67"/>
      <c r="P148" s="67"/>
      <c r="R148" s="67"/>
    </row>
    <row r="149" spans="1:19" ht="15.75">
      <c r="B149" s="38"/>
      <c r="C149" s="38"/>
      <c r="D149" s="38"/>
      <c r="E149" s="127"/>
      <c r="F149" s="123" t="s">
        <v>274</v>
      </c>
      <c r="G149" s="130" t="s">
        <v>601</v>
      </c>
      <c r="H149" s="130"/>
      <c r="I149" s="130"/>
      <c r="J149" s="129">
        <v>21239.9</v>
      </c>
      <c r="K149" s="123"/>
      <c r="N149" s="67"/>
      <c r="O149" s="67"/>
      <c r="P149" s="67"/>
      <c r="R149" s="67"/>
    </row>
    <row r="150" spans="1:19" ht="15.75">
      <c r="B150" s="38"/>
      <c r="C150" s="38"/>
      <c r="D150" s="38"/>
      <c r="E150" s="127"/>
      <c r="F150" s="123" t="s">
        <v>275</v>
      </c>
      <c r="G150" s="130" t="s">
        <v>15</v>
      </c>
      <c r="H150" s="130"/>
      <c r="I150" s="130"/>
      <c r="J150" s="129">
        <v>21141.100000000002</v>
      </c>
      <c r="K150" s="123"/>
      <c r="N150" s="67"/>
      <c r="O150" s="67"/>
      <c r="P150" s="67"/>
      <c r="R150" s="67"/>
    </row>
    <row r="151" spans="1:19" ht="15.75">
      <c r="B151" s="38"/>
      <c r="C151" s="38"/>
      <c r="D151" s="38"/>
      <c r="E151" s="127"/>
      <c r="F151" s="123" t="s">
        <v>276</v>
      </c>
      <c r="G151" s="130" t="s">
        <v>654</v>
      </c>
      <c r="H151" s="130"/>
      <c r="I151" s="130"/>
      <c r="J151" s="129">
        <v>20196.700000000008</v>
      </c>
      <c r="K151" s="123"/>
      <c r="N151" s="67"/>
      <c r="O151" s="67"/>
      <c r="P151" s="67"/>
      <c r="R151" s="67"/>
    </row>
    <row r="152" spans="1:19" ht="15.75">
      <c r="B152" s="38"/>
      <c r="C152" s="38"/>
      <c r="D152" s="38"/>
      <c r="E152" s="127"/>
      <c r="F152" s="123" t="s">
        <v>602</v>
      </c>
      <c r="G152" s="130" t="s">
        <v>35</v>
      </c>
      <c r="H152" s="130"/>
      <c r="I152" s="130"/>
      <c r="J152" s="129">
        <v>19606.7</v>
      </c>
      <c r="K152" s="123"/>
      <c r="N152" s="67"/>
      <c r="O152" s="67"/>
      <c r="P152" s="67"/>
      <c r="R152" s="67"/>
    </row>
    <row r="153" spans="1:19" ht="15.75">
      <c r="B153" s="38"/>
      <c r="C153" s="38"/>
      <c r="D153" s="38"/>
      <c r="E153" s="127"/>
      <c r="F153" s="123" t="s">
        <v>603</v>
      </c>
      <c r="G153" s="144" t="s">
        <v>4</v>
      </c>
      <c r="H153" s="144"/>
      <c r="I153" s="144"/>
      <c r="J153" s="143">
        <v>18877.3</v>
      </c>
      <c r="K153" s="131"/>
      <c r="N153" s="67"/>
      <c r="O153" s="67"/>
      <c r="P153" s="67"/>
      <c r="R153" s="67"/>
    </row>
    <row r="154" spans="1:19" ht="15.75">
      <c r="B154" s="38"/>
      <c r="C154" s="38"/>
      <c r="D154" s="38"/>
      <c r="E154" s="127"/>
      <c r="F154" s="123" t="s">
        <v>604</v>
      </c>
      <c r="G154" s="146" t="s">
        <v>650</v>
      </c>
      <c r="H154" s="146"/>
      <c r="I154" s="146"/>
      <c r="J154" s="145">
        <v>18684.25</v>
      </c>
      <c r="K154" s="123"/>
      <c r="N154" s="67"/>
      <c r="O154" s="67"/>
      <c r="P154" s="67"/>
      <c r="R154" s="67"/>
    </row>
    <row r="155" spans="1:19" ht="15.75">
      <c r="B155" s="38"/>
      <c r="C155" s="38"/>
      <c r="D155" s="38"/>
      <c r="E155" s="127"/>
      <c r="N155" s="67"/>
      <c r="O155" s="147"/>
      <c r="P155" s="67"/>
      <c r="R155" s="67"/>
    </row>
    <row r="156" spans="1:19" ht="15.75">
      <c r="B156" s="38"/>
      <c r="C156" s="38"/>
      <c r="D156" s="38"/>
      <c r="E156" s="127"/>
      <c r="N156" s="67"/>
      <c r="O156" s="67"/>
      <c r="P156" s="67"/>
      <c r="R156" s="67"/>
    </row>
    <row r="157" spans="1:19" ht="25.5">
      <c r="B157" s="120" t="s">
        <v>1520</v>
      </c>
      <c r="C157" s="38"/>
      <c r="D157" s="38"/>
      <c r="E157" s="127"/>
      <c r="G157" s="38"/>
      <c r="N157" s="67"/>
      <c r="O157" s="67"/>
      <c r="P157" s="67"/>
      <c r="R157" s="67"/>
    </row>
    <row r="158" spans="1:19" ht="20.25">
      <c r="B158" s="193" t="s">
        <v>1117</v>
      </c>
      <c r="C158" s="194"/>
      <c r="D158" s="195"/>
      <c r="F158" s="196"/>
      <c r="G158" s="193" t="s">
        <v>1119</v>
      </c>
      <c r="H158" s="195"/>
      <c r="I158" s="195"/>
      <c r="K158" s="195"/>
      <c r="L158" s="193" t="s">
        <v>1118</v>
      </c>
      <c r="M158" s="195"/>
      <c r="O158" s="195"/>
      <c r="P158" s="193" t="s">
        <v>1120</v>
      </c>
      <c r="Q158" s="195"/>
      <c r="R158" s="195"/>
      <c r="S158" s="194"/>
    </row>
    <row r="159" spans="1:19" ht="20.25">
      <c r="B159" s="193"/>
      <c r="C159" s="194"/>
      <c r="D159" s="195"/>
      <c r="F159" s="196"/>
      <c r="G159" s="196"/>
      <c r="H159" s="195"/>
      <c r="I159" s="195"/>
      <c r="K159" s="195"/>
      <c r="L159" s="193"/>
      <c r="M159" s="195"/>
      <c r="O159" s="195"/>
      <c r="P159" s="193"/>
      <c r="Q159" s="195"/>
      <c r="R159" s="195"/>
      <c r="S159" s="194"/>
    </row>
    <row r="160" spans="1:19" ht="15.75">
      <c r="A160" s="197" t="s">
        <v>0</v>
      </c>
      <c r="B160" s="124" t="s">
        <v>153</v>
      </c>
      <c r="C160" s="39"/>
      <c r="D160" s="38"/>
      <c r="E160" s="72">
        <v>20951.199999999993</v>
      </c>
      <c r="F160" s="197" t="s">
        <v>0</v>
      </c>
      <c r="G160" s="124" t="s">
        <v>154</v>
      </c>
      <c r="H160" s="38"/>
      <c r="I160" s="38"/>
      <c r="J160" s="72">
        <v>21687.899999999998</v>
      </c>
      <c r="K160" s="197" t="s">
        <v>0</v>
      </c>
      <c r="L160" s="124" t="s">
        <v>600</v>
      </c>
      <c r="M160" s="38"/>
      <c r="N160" s="72">
        <v>18755.500000000011</v>
      </c>
      <c r="O160" s="197" t="s">
        <v>0</v>
      </c>
      <c r="P160" s="215" t="s">
        <v>1861</v>
      </c>
      <c r="Q160" s="39"/>
      <c r="R160" s="38"/>
      <c r="S160" s="72">
        <v>17703.699999999997</v>
      </c>
    </row>
    <row r="161" spans="1:19" ht="15.75">
      <c r="A161" s="197" t="s">
        <v>2</v>
      </c>
      <c r="B161" s="198" t="s">
        <v>644</v>
      </c>
      <c r="C161" s="39"/>
      <c r="D161" s="38"/>
      <c r="E161" s="72">
        <v>20056.299999999992</v>
      </c>
      <c r="F161" s="197" t="s">
        <v>2</v>
      </c>
      <c r="G161" s="124" t="s">
        <v>616</v>
      </c>
      <c r="H161" s="38"/>
      <c r="I161" s="38"/>
      <c r="J161" s="72">
        <v>20501.200000000004</v>
      </c>
      <c r="K161" s="197" t="s">
        <v>2</v>
      </c>
      <c r="L161" s="124" t="s">
        <v>23</v>
      </c>
      <c r="M161" s="38"/>
      <c r="N161" s="72">
        <v>17455.3</v>
      </c>
      <c r="O161" s="197" t="s">
        <v>2</v>
      </c>
      <c r="P161" s="216" t="s">
        <v>1272</v>
      </c>
      <c r="Q161" s="39"/>
      <c r="R161" s="38"/>
      <c r="S161" s="72">
        <v>17278.000000000004</v>
      </c>
    </row>
    <row r="162" spans="1:19" ht="15.75">
      <c r="A162" s="197" t="s">
        <v>3</v>
      </c>
      <c r="B162" s="198" t="s">
        <v>25</v>
      </c>
      <c r="C162" s="39"/>
      <c r="D162" s="38"/>
      <c r="E162" s="72">
        <v>18624.300000000007</v>
      </c>
      <c r="F162" s="197" t="s">
        <v>3</v>
      </c>
      <c r="G162" s="124" t="s">
        <v>645</v>
      </c>
      <c r="H162" s="38"/>
      <c r="I162" s="38"/>
      <c r="J162" s="72">
        <v>19707.000000000004</v>
      </c>
      <c r="K162" s="197" t="s">
        <v>3</v>
      </c>
      <c r="L162" s="124" t="s">
        <v>15</v>
      </c>
      <c r="M162" s="38"/>
      <c r="N162" s="72">
        <v>17048.599999999995</v>
      </c>
      <c r="O162" s="197" t="s">
        <v>3</v>
      </c>
      <c r="P162" s="215" t="s">
        <v>1266</v>
      </c>
      <c r="Q162" s="39"/>
      <c r="R162" s="38"/>
      <c r="S162" s="72">
        <v>17125.799999999992</v>
      </c>
    </row>
    <row r="163" spans="1:19" ht="15.75">
      <c r="A163" s="197" t="s">
        <v>5</v>
      </c>
      <c r="B163" s="198" t="s">
        <v>141</v>
      </c>
      <c r="C163" s="39"/>
      <c r="D163" s="38"/>
      <c r="E163" s="72">
        <v>18601.599999999999</v>
      </c>
      <c r="F163" s="197" t="s">
        <v>5</v>
      </c>
      <c r="G163" s="272" t="s">
        <v>655</v>
      </c>
      <c r="H163" s="135"/>
      <c r="I163" s="135"/>
      <c r="J163" s="205">
        <v>18822.599999999995</v>
      </c>
      <c r="K163" s="203" t="s">
        <v>5</v>
      </c>
      <c r="L163" s="141" t="s">
        <v>637</v>
      </c>
      <c r="M163" s="135"/>
      <c r="N163" s="205">
        <v>16724.100000000002</v>
      </c>
      <c r="O163" s="203" t="s">
        <v>5</v>
      </c>
      <c r="P163" s="217" t="s">
        <v>1277</v>
      </c>
      <c r="Q163" s="211"/>
      <c r="R163" s="135"/>
      <c r="S163" s="205">
        <v>16998.2</v>
      </c>
    </row>
    <row r="164" spans="1:19" ht="15.75">
      <c r="A164" s="197" t="s">
        <v>7</v>
      </c>
      <c r="B164" s="198" t="s">
        <v>21</v>
      </c>
      <c r="C164" s="39"/>
      <c r="D164" s="38"/>
      <c r="E164" s="72">
        <v>18598.399999999998</v>
      </c>
      <c r="F164" s="197" t="s">
        <v>7</v>
      </c>
      <c r="G164" s="163" t="s">
        <v>649</v>
      </c>
      <c r="H164" s="38"/>
      <c r="I164" s="38"/>
      <c r="J164" s="72">
        <v>17692.100000000002</v>
      </c>
      <c r="K164" s="197" t="s">
        <v>7</v>
      </c>
      <c r="L164" s="198" t="s">
        <v>648</v>
      </c>
      <c r="M164" s="38"/>
      <c r="N164" s="72">
        <v>16654.200000000012</v>
      </c>
      <c r="O164" s="197" t="s">
        <v>7</v>
      </c>
      <c r="P164" s="81" t="s">
        <v>1284</v>
      </c>
      <c r="Q164" s="39"/>
      <c r="R164" s="38"/>
      <c r="S164" s="72">
        <v>16488.799999999992</v>
      </c>
    </row>
    <row r="165" spans="1:19" ht="15.75">
      <c r="A165" s="197" t="s">
        <v>8</v>
      </c>
      <c r="B165" s="198" t="s">
        <v>665</v>
      </c>
      <c r="C165" s="39"/>
      <c r="D165" s="38"/>
      <c r="E165" s="72">
        <v>18530.000000000004</v>
      </c>
      <c r="F165" s="197" t="s">
        <v>8</v>
      </c>
      <c r="G165" s="163" t="s">
        <v>624</v>
      </c>
      <c r="H165" s="38"/>
      <c r="I165" s="38"/>
      <c r="J165" s="72">
        <v>17548.30000000001</v>
      </c>
      <c r="K165" s="197" t="s">
        <v>8</v>
      </c>
      <c r="L165" s="198" t="s">
        <v>601</v>
      </c>
      <c r="M165" s="38"/>
      <c r="N165" s="72">
        <v>16463.699999999993</v>
      </c>
      <c r="O165" s="197" t="s">
        <v>8</v>
      </c>
      <c r="P165" s="81" t="s">
        <v>1282</v>
      </c>
      <c r="Q165" s="39"/>
      <c r="R165" s="38"/>
      <c r="S165" s="72">
        <v>16319.299999999996</v>
      </c>
    </row>
    <row r="166" spans="1:19" ht="15.75">
      <c r="A166" s="197" t="s">
        <v>10</v>
      </c>
      <c r="B166" s="198" t="s">
        <v>31</v>
      </c>
      <c r="C166" s="39"/>
      <c r="D166" s="38"/>
      <c r="E166" s="72">
        <v>18466.900000000001</v>
      </c>
      <c r="F166" s="197" t="s">
        <v>10</v>
      </c>
      <c r="G166" s="163" t="s">
        <v>161</v>
      </c>
      <c r="H166" s="38"/>
      <c r="I166" s="38"/>
      <c r="J166" s="72">
        <v>16877.2</v>
      </c>
      <c r="K166" s="197" t="s">
        <v>10</v>
      </c>
      <c r="L166" s="198" t="s">
        <v>636</v>
      </c>
      <c r="M166" s="38"/>
      <c r="N166" s="72">
        <v>15996.699999999999</v>
      </c>
      <c r="O166" s="197" t="s">
        <v>10</v>
      </c>
      <c r="P166" s="81" t="s">
        <v>1283</v>
      </c>
      <c r="Q166" s="39"/>
      <c r="R166" s="38"/>
      <c r="S166" s="72">
        <v>16270.5</v>
      </c>
    </row>
    <row r="167" spans="1:19" ht="15.75">
      <c r="A167" s="197" t="s">
        <v>12</v>
      </c>
      <c r="B167" s="198" t="s">
        <v>33</v>
      </c>
      <c r="C167" s="39"/>
      <c r="D167" s="38"/>
      <c r="E167" s="72">
        <v>18147.400000000001</v>
      </c>
      <c r="F167" s="197" t="s">
        <v>12</v>
      </c>
      <c r="G167" s="163" t="s">
        <v>6</v>
      </c>
      <c r="H167" s="38"/>
      <c r="I167" s="38"/>
      <c r="J167" s="72">
        <v>16659.3</v>
      </c>
      <c r="K167" s="197" t="s">
        <v>12</v>
      </c>
      <c r="L167" s="198" t="s">
        <v>35</v>
      </c>
      <c r="M167" s="38"/>
      <c r="N167" s="72">
        <v>15382.4</v>
      </c>
      <c r="O167" s="197" t="s">
        <v>12</v>
      </c>
      <c r="P167" s="81" t="s">
        <v>1285</v>
      </c>
      <c r="Q167" s="39"/>
      <c r="R167" s="38"/>
      <c r="S167" s="72">
        <v>16211.600000000002</v>
      </c>
    </row>
    <row r="168" spans="1:19" ht="15.75">
      <c r="A168" s="197" t="s">
        <v>14</v>
      </c>
      <c r="B168" s="198" t="s">
        <v>142</v>
      </c>
      <c r="C168" s="39"/>
      <c r="D168" s="38"/>
      <c r="E168" s="72">
        <v>18036.499999999996</v>
      </c>
      <c r="F168" s="197" t="s">
        <v>14</v>
      </c>
      <c r="G168" s="163" t="s">
        <v>605</v>
      </c>
      <c r="H168" s="38"/>
      <c r="I168" s="38"/>
      <c r="J168" s="72">
        <v>16639.7</v>
      </c>
      <c r="K168" s="197" t="s">
        <v>14</v>
      </c>
      <c r="L168" s="198" t="s">
        <v>13</v>
      </c>
      <c r="M168" s="38"/>
      <c r="N168" s="72">
        <v>15380</v>
      </c>
      <c r="O168" s="197" t="s">
        <v>14</v>
      </c>
      <c r="P168" s="81" t="s">
        <v>1280</v>
      </c>
      <c r="Q168" s="39"/>
      <c r="R168" s="38"/>
      <c r="S168" s="72">
        <v>16194.300000000001</v>
      </c>
    </row>
    <row r="169" spans="1:19" ht="15.75">
      <c r="A169" s="197" t="s">
        <v>16</v>
      </c>
      <c r="B169" s="198" t="s">
        <v>611</v>
      </c>
      <c r="C169" s="39"/>
      <c r="D169" s="38"/>
      <c r="E169" s="72">
        <v>18007.600000000002</v>
      </c>
      <c r="F169" s="197" t="s">
        <v>16</v>
      </c>
      <c r="G169" s="163" t="s">
        <v>629</v>
      </c>
      <c r="H169" s="38"/>
      <c r="I169" s="38"/>
      <c r="J169" s="72">
        <v>16354.800000000001</v>
      </c>
      <c r="K169" s="197" t="s">
        <v>16</v>
      </c>
      <c r="L169" s="198" t="s">
        <v>630</v>
      </c>
      <c r="M169" s="38"/>
      <c r="N169" s="72">
        <v>15289.799999999996</v>
      </c>
      <c r="O169" s="197" t="s">
        <v>16</v>
      </c>
      <c r="P169" s="81" t="s">
        <v>1276</v>
      </c>
      <c r="Q169" s="39"/>
      <c r="R169" s="38"/>
      <c r="S169" s="72">
        <v>16077.500000000002</v>
      </c>
    </row>
    <row r="170" spans="1:19" ht="15.75">
      <c r="A170" s="197" t="s">
        <v>18</v>
      </c>
      <c r="B170" s="198" t="s">
        <v>17</v>
      </c>
      <c r="C170" s="39"/>
      <c r="D170" s="38"/>
      <c r="E170" s="72">
        <v>17731.899999999994</v>
      </c>
      <c r="F170" s="197" t="s">
        <v>18</v>
      </c>
      <c r="G170" s="163" t="s">
        <v>661</v>
      </c>
      <c r="H170" s="38"/>
      <c r="I170" s="38"/>
      <c r="J170" s="72">
        <v>16172.8</v>
      </c>
      <c r="K170" s="197" t="s">
        <v>18</v>
      </c>
      <c r="L170" s="198" t="s">
        <v>620</v>
      </c>
      <c r="M170" s="38"/>
      <c r="N170" s="72">
        <v>14736.700000000004</v>
      </c>
      <c r="O170" s="197" t="s">
        <v>18</v>
      </c>
      <c r="P170" s="81" t="s">
        <v>1279</v>
      </c>
      <c r="Q170" s="39"/>
      <c r="R170" s="38"/>
      <c r="S170" s="72">
        <v>15971.6</v>
      </c>
    </row>
    <row r="171" spans="1:19" ht="15.75">
      <c r="A171" s="197" t="s">
        <v>20</v>
      </c>
      <c r="B171" s="198" t="s">
        <v>11</v>
      </c>
      <c r="C171" s="39"/>
      <c r="D171" s="38"/>
      <c r="E171" s="72">
        <v>17468.600000000006</v>
      </c>
      <c r="F171" s="197" t="s">
        <v>20</v>
      </c>
      <c r="G171" s="163" t="s">
        <v>152</v>
      </c>
      <c r="H171" s="38"/>
      <c r="I171" s="38"/>
      <c r="J171" s="72">
        <v>16167.600000000006</v>
      </c>
      <c r="K171" s="197" t="s">
        <v>20</v>
      </c>
      <c r="L171" s="198" t="s">
        <v>622</v>
      </c>
      <c r="M171" s="38"/>
      <c r="N171" s="72">
        <v>14584.75</v>
      </c>
      <c r="O171" s="197" t="s">
        <v>20</v>
      </c>
      <c r="P171" s="81" t="s">
        <v>1294</v>
      </c>
      <c r="Q171" s="39"/>
      <c r="R171" s="38"/>
      <c r="S171" s="72">
        <v>15731.300000000001</v>
      </c>
    </row>
    <row r="172" spans="1:19" ht="15.75">
      <c r="A172" s="197" t="s">
        <v>22</v>
      </c>
      <c r="B172" s="198" t="s">
        <v>19</v>
      </c>
      <c r="C172" s="39"/>
      <c r="D172" s="38"/>
      <c r="E172" s="72">
        <v>17010.499999999996</v>
      </c>
      <c r="F172" s="197" t="s">
        <v>22</v>
      </c>
      <c r="G172" s="163" t="s">
        <v>615</v>
      </c>
      <c r="H172" s="38"/>
      <c r="I172" s="38"/>
      <c r="J172" s="72">
        <v>16079.4</v>
      </c>
      <c r="K172" s="197" t="s">
        <v>22</v>
      </c>
      <c r="L172" s="198" t="s">
        <v>155</v>
      </c>
      <c r="M172" s="38"/>
      <c r="N172" s="72">
        <v>14287.150000000003</v>
      </c>
      <c r="O172" s="197" t="s">
        <v>22</v>
      </c>
      <c r="P172" s="81" t="s">
        <v>1270</v>
      </c>
      <c r="Q172" s="39"/>
      <c r="R172" s="38"/>
      <c r="S172" s="72">
        <v>15658.599999999993</v>
      </c>
    </row>
    <row r="173" spans="1:19" ht="15.75">
      <c r="A173" s="199" t="s">
        <v>24</v>
      </c>
      <c r="B173" s="200" t="s">
        <v>143</v>
      </c>
      <c r="C173" s="201"/>
      <c r="D173" s="38"/>
      <c r="E173" s="202">
        <v>16724.75</v>
      </c>
      <c r="F173" s="199" t="s">
        <v>24</v>
      </c>
      <c r="G173" s="273" t="s">
        <v>613</v>
      </c>
      <c r="H173" s="38"/>
      <c r="I173" s="38"/>
      <c r="J173" s="202">
        <v>15976.699999999997</v>
      </c>
      <c r="K173" s="199" t="s">
        <v>24</v>
      </c>
      <c r="L173" s="200" t="s">
        <v>4</v>
      </c>
      <c r="M173" s="38"/>
      <c r="N173" s="202">
        <v>14192.399999999998</v>
      </c>
      <c r="O173" s="197" t="s">
        <v>24</v>
      </c>
      <c r="P173" s="81" t="s">
        <v>1281</v>
      </c>
      <c r="Q173" s="39"/>
      <c r="R173" s="38"/>
      <c r="S173" s="72">
        <v>15584.250000000002</v>
      </c>
    </row>
    <row r="174" spans="1:19" ht="15.75">
      <c r="A174" s="199" t="s">
        <v>26</v>
      </c>
      <c r="B174" s="132" t="s">
        <v>39</v>
      </c>
      <c r="C174" s="201"/>
      <c r="D174" s="135"/>
      <c r="E174" s="202">
        <v>16660.899999999998</v>
      </c>
      <c r="F174" s="199" t="s">
        <v>26</v>
      </c>
      <c r="G174" s="139" t="s">
        <v>27</v>
      </c>
      <c r="H174" s="135"/>
      <c r="I174" s="135"/>
      <c r="J174" s="205">
        <v>15975.400000000001</v>
      </c>
      <c r="K174" s="199" t="s">
        <v>26</v>
      </c>
      <c r="L174" s="144" t="s">
        <v>1</v>
      </c>
      <c r="M174" s="135"/>
      <c r="N174" s="205">
        <v>13602.200000000004</v>
      </c>
      <c r="O174" s="197" t="s">
        <v>26</v>
      </c>
      <c r="P174" s="81" t="s">
        <v>1275</v>
      </c>
      <c r="Q174" s="39"/>
      <c r="R174" s="38"/>
      <c r="S174" s="72">
        <v>15503</v>
      </c>
    </row>
    <row r="175" spans="1:19" ht="15.75">
      <c r="A175" s="197" t="s">
        <v>28</v>
      </c>
      <c r="B175" s="130" t="s">
        <v>37</v>
      </c>
      <c r="C175" s="39"/>
      <c r="D175" s="38"/>
      <c r="E175" s="72">
        <v>16532.7</v>
      </c>
      <c r="F175" s="197" t="s">
        <v>28</v>
      </c>
      <c r="G175" s="130" t="s">
        <v>144</v>
      </c>
      <c r="H175" s="38"/>
      <c r="I175" s="38"/>
      <c r="J175" s="72">
        <v>15593.500000000004</v>
      </c>
      <c r="K175" s="197" t="s">
        <v>28</v>
      </c>
      <c r="L175" s="130" t="s">
        <v>631</v>
      </c>
      <c r="M175" s="38"/>
      <c r="N175" s="72">
        <v>12806.450000000004</v>
      </c>
      <c r="O175" s="197" t="s">
        <v>28</v>
      </c>
      <c r="P175" s="212" t="s">
        <v>1269</v>
      </c>
      <c r="Q175" s="39"/>
      <c r="R175" s="38"/>
      <c r="S175" s="72">
        <v>15002.899999999994</v>
      </c>
    </row>
    <row r="176" spans="1:19" ht="15.75">
      <c r="A176" s="197" t="s">
        <v>30</v>
      </c>
      <c r="B176" s="130" t="s">
        <v>9</v>
      </c>
      <c r="C176" s="39"/>
      <c r="D176" s="38"/>
      <c r="E176" s="72">
        <v>16435.999999999993</v>
      </c>
      <c r="F176" s="197" t="s">
        <v>30</v>
      </c>
      <c r="G176" s="130" t="s">
        <v>596</v>
      </c>
      <c r="H176" s="38"/>
      <c r="I176" s="38"/>
      <c r="J176" s="72">
        <v>14515.1</v>
      </c>
      <c r="K176" s="197" t="s">
        <v>30</v>
      </c>
      <c r="L176" s="130" t="s">
        <v>654</v>
      </c>
      <c r="M176" s="38"/>
      <c r="N176" s="72">
        <v>12710.100000000002</v>
      </c>
      <c r="O176" s="197" t="s">
        <v>30</v>
      </c>
      <c r="P176" s="81" t="s">
        <v>1274</v>
      </c>
      <c r="Q176" s="39"/>
      <c r="R176" s="38"/>
      <c r="S176" s="72">
        <v>14961.499999999998</v>
      </c>
    </row>
    <row r="177" spans="1:19" ht="15.75">
      <c r="A177" s="197" t="s">
        <v>32</v>
      </c>
      <c r="B177" s="130" t="s">
        <v>157</v>
      </c>
      <c r="C177" s="39"/>
      <c r="D177" s="38"/>
      <c r="E177" s="72">
        <v>16093.8</v>
      </c>
      <c r="F177" s="197" t="s">
        <v>32</v>
      </c>
      <c r="G177" s="130" t="s">
        <v>29</v>
      </c>
      <c r="H177" s="38"/>
      <c r="I177" s="38"/>
      <c r="J177" s="72">
        <v>0</v>
      </c>
      <c r="K177" s="197" t="s">
        <v>32</v>
      </c>
      <c r="L177" s="130" t="s">
        <v>640</v>
      </c>
      <c r="M177" s="38"/>
      <c r="N177" s="72">
        <v>0</v>
      </c>
      <c r="O177" s="197" t="s">
        <v>32</v>
      </c>
      <c r="P177" s="213" t="s">
        <v>1278</v>
      </c>
      <c r="Q177" s="201"/>
      <c r="R177" s="132"/>
      <c r="S177" s="202">
        <v>14956.399999999996</v>
      </c>
    </row>
    <row r="178" spans="1:19" ht="15.75">
      <c r="A178" s="197"/>
      <c r="B178" s="39"/>
      <c r="C178" s="39"/>
      <c r="D178" s="38"/>
      <c r="E178" s="39"/>
      <c r="F178" s="197"/>
      <c r="G178" s="204"/>
      <c r="H178" s="56"/>
      <c r="I178" s="39"/>
      <c r="J178" s="38"/>
      <c r="K178" s="197"/>
      <c r="L178" s="39"/>
      <c r="M178" s="38"/>
      <c r="N178" s="56"/>
      <c r="O178" s="197" t="s">
        <v>34</v>
      </c>
      <c r="P178" s="214" t="s">
        <v>1273</v>
      </c>
      <c r="Q178" s="39"/>
      <c r="R178" s="38"/>
      <c r="S178" s="72">
        <v>13502.200000000003</v>
      </c>
    </row>
    <row r="179" spans="1:19" ht="15.75">
      <c r="A179" s="39"/>
      <c r="B179" s="15" t="s">
        <v>972</v>
      </c>
      <c r="C179" s="39"/>
      <c r="D179" s="38"/>
      <c r="E179" s="39"/>
      <c r="F179" s="197"/>
      <c r="G179" s="204"/>
      <c r="H179" s="56"/>
      <c r="I179" s="39"/>
      <c r="J179" s="38"/>
      <c r="K179" s="197"/>
      <c r="L179" s="15" t="s">
        <v>972</v>
      </c>
      <c r="M179" s="38"/>
      <c r="N179" s="56"/>
      <c r="O179" s="197" t="s">
        <v>36</v>
      </c>
      <c r="P179" s="214" t="s">
        <v>1268</v>
      </c>
      <c r="Q179" s="39"/>
      <c r="R179" s="38"/>
      <c r="S179" s="72">
        <v>13494.400000000003</v>
      </c>
    </row>
    <row r="180" spans="1:19" ht="15.75">
      <c r="A180" s="197"/>
      <c r="B180" s="209" t="s">
        <v>39</v>
      </c>
      <c r="C180" s="156"/>
      <c r="D180" s="38"/>
      <c r="E180" s="72">
        <v>2422.9999999999509</v>
      </c>
      <c r="F180" s="197"/>
      <c r="G180" s="206" t="s">
        <v>27</v>
      </c>
      <c r="I180" s="207"/>
      <c r="J180" s="155">
        <v>931.59999999998217</v>
      </c>
      <c r="K180" s="197"/>
      <c r="L180" s="39" t="s">
        <v>1</v>
      </c>
      <c r="M180" s="38"/>
      <c r="N180" s="155">
        <v>2430.2000000000135</v>
      </c>
      <c r="O180" s="3"/>
      <c r="P180" s="3"/>
      <c r="Q180" s="3"/>
      <c r="R180" s="178"/>
    </row>
    <row r="181" spans="1:19" ht="15.75">
      <c r="A181" s="197"/>
      <c r="B181" s="39" t="s">
        <v>655</v>
      </c>
      <c r="C181" s="156"/>
      <c r="D181" s="38"/>
      <c r="E181" s="155">
        <v>2294.5999999999549</v>
      </c>
      <c r="F181" s="210"/>
      <c r="G181" s="209" t="s">
        <v>637</v>
      </c>
      <c r="I181" s="208"/>
      <c r="J181" s="72">
        <v>2219.9000000000215</v>
      </c>
      <c r="K181" s="197"/>
      <c r="L181" s="209" t="s">
        <v>1277</v>
      </c>
      <c r="M181" s="38"/>
      <c r="N181" s="72">
        <v>2637.5999999999349</v>
      </c>
      <c r="O181" s="3"/>
      <c r="Q181" s="3"/>
      <c r="R181" s="178"/>
    </row>
    <row r="182" spans="1:19" ht="15.75">
      <c r="A182" s="197"/>
      <c r="B182" s="39"/>
      <c r="C182" s="156"/>
      <c r="D182" s="38"/>
      <c r="E182" s="155"/>
      <c r="F182" s="210"/>
      <c r="G182" s="209"/>
      <c r="I182" s="208"/>
      <c r="J182" s="72"/>
      <c r="K182" s="197"/>
      <c r="L182" s="209"/>
      <c r="M182" s="38"/>
      <c r="N182" s="72"/>
      <c r="O182" s="3"/>
      <c r="P182" s="38"/>
      <c r="Q182" s="3"/>
      <c r="R182" s="178"/>
    </row>
    <row r="183" spans="1:19" ht="15.75">
      <c r="A183" s="38" t="s">
        <v>1859</v>
      </c>
      <c r="B183" s="39"/>
      <c r="C183" s="156"/>
      <c r="D183" s="38"/>
      <c r="E183" s="155"/>
      <c r="F183" s="210"/>
      <c r="G183" s="209"/>
      <c r="I183" s="208"/>
      <c r="J183" s="72"/>
      <c r="K183" s="197"/>
      <c r="L183" s="209"/>
      <c r="M183" s="38"/>
      <c r="N183" s="72"/>
      <c r="O183" s="3"/>
      <c r="P183" s="38"/>
      <c r="Q183" s="3"/>
      <c r="R183" s="178"/>
    </row>
    <row r="184" spans="1:19" ht="15.75">
      <c r="A184" s="197"/>
      <c r="B184" s="39"/>
      <c r="C184" s="156"/>
      <c r="D184" s="38"/>
      <c r="E184" s="155"/>
      <c r="F184" s="210"/>
      <c r="G184" s="209"/>
      <c r="I184" s="208"/>
      <c r="J184" s="72"/>
      <c r="K184" s="197"/>
      <c r="L184" s="209"/>
      <c r="M184" s="38"/>
      <c r="N184" s="72"/>
      <c r="O184" s="3"/>
      <c r="P184" s="3"/>
      <c r="Q184" s="3"/>
      <c r="R184" s="178"/>
    </row>
    <row r="185" spans="1:19" ht="15.75">
      <c r="A185" s="197"/>
      <c r="B185" s="39"/>
      <c r="C185" s="156"/>
      <c r="D185" s="38"/>
      <c r="E185" s="155"/>
      <c r="F185" s="210"/>
      <c r="G185" s="209"/>
      <c r="I185" s="208"/>
      <c r="J185" s="72"/>
      <c r="K185" s="197"/>
      <c r="L185" s="209"/>
      <c r="M185" s="38"/>
      <c r="N185" s="72"/>
      <c r="O185" s="3"/>
      <c r="P185" s="3"/>
      <c r="Q185" s="3"/>
      <c r="R185" s="178"/>
    </row>
    <row r="186" spans="1:19" ht="25.5">
      <c r="B186" s="120" t="s">
        <v>1858</v>
      </c>
      <c r="C186" s="38"/>
      <c r="D186" s="38"/>
      <c r="E186" s="127"/>
      <c r="G186" s="38"/>
      <c r="N186" s="67"/>
      <c r="O186" s="67"/>
      <c r="P186" s="67"/>
      <c r="R186" s="67"/>
    </row>
    <row r="187" spans="1:19" ht="20.25">
      <c r="B187" s="193" t="s">
        <v>1117</v>
      </c>
      <c r="C187" s="194"/>
      <c r="D187" s="195"/>
      <c r="F187" s="196"/>
      <c r="G187" s="193" t="s">
        <v>1119</v>
      </c>
      <c r="H187" s="195"/>
      <c r="I187" s="195"/>
      <c r="K187" s="195"/>
      <c r="L187" s="193" t="s">
        <v>1118</v>
      </c>
      <c r="M187" s="195"/>
      <c r="O187" s="195"/>
      <c r="P187" s="193" t="s">
        <v>1120</v>
      </c>
      <c r="Q187" s="195"/>
      <c r="R187" s="195"/>
      <c r="S187" s="194"/>
    </row>
    <row r="188" spans="1:19" ht="15.75">
      <c r="A188" s="197"/>
      <c r="B188" s="39"/>
      <c r="C188" s="156"/>
      <c r="D188" s="38"/>
      <c r="E188" s="155"/>
      <c r="F188" s="210"/>
      <c r="G188" s="209"/>
      <c r="I188" s="208"/>
      <c r="J188" s="72"/>
      <c r="K188" s="197"/>
      <c r="L188" s="209"/>
      <c r="M188" s="38"/>
      <c r="N188" s="72"/>
      <c r="O188" s="3"/>
      <c r="P188" s="3"/>
      <c r="Q188" s="3"/>
      <c r="R188" s="178"/>
    </row>
    <row r="189" spans="1:19" ht="15.75">
      <c r="A189" s="197" t="s">
        <v>0</v>
      </c>
      <c r="B189" s="124" t="s">
        <v>31</v>
      </c>
      <c r="C189" s="39"/>
      <c r="D189" s="38"/>
      <c r="E189" s="72">
        <v>29241.099999999988</v>
      </c>
      <c r="F189" s="197" t="s">
        <v>0</v>
      </c>
      <c r="G189" s="124" t="s">
        <v>661</v>
      </c>
      <c r="H189" s="88"/>
      <c r="J189" s="72">
        <v>29188.699999999997</v>
      </c>
      <c r="K189" s="197" t="s">
        <v>0</v>
      </c>
      <c r="L189" s="215" t="s">
        <v>1277</v>
      </c>
      <c r="N189" s="72">
        <v>29493.800000000007</v>
      </c>
      <c r="O189" s="197" t="s">
        <v>0</v>
      </c>
      <c r="P189" s="215" t="s">
        <v>1285</v>
      </c>
      <c r="Q189" s="3"/>
      <c r="S189" s="72">
        <v>29761.800000000007</v>
      </c>
    </row>
    <row r="190" spans="1:19" ht="15.75">
      <c r="A190" s="197" t="s">
        <v>2</v>
      </c>
      <c r="B190" s="198" t="s">
        <v>21</v>
      </c>
      <c r="C190" s="39"/>
      <c r="D190" s="38"/>
      <c r="E190" s="72">
        <v>29234.85</v>
      </c>
      <c r="F190" s="197" t="s">
        <v>2</v>
      </c>
      <c r="G190" s="124" t="s">
        <v>152</v>
      </c>
      <c r="H190" s="88"/>
      <c r="J190" s="72">
        <v>28661</v>
      </c>
      <c r="K190" s="197" t="s">
        <v>2</v>
      </c>
      <c r="L190" s="215" t="s">
        <v>1272</v>
      </c>
      <c r="N190" s="72">
        <v>29381.5</v>
      </c>
      <c r="O190" s="197" t="s">
        <v>2</v>
      </c>
      <c r="P190" s="277" t="s">
        <v>1581</v>
      </c>
      <c r="Q190" s="3"/>
      <c r="S190" s="72">
        <v>27865.299999999996</v>
      </c>
    </row>
    <row r="191" spans="1:19" ht="15.75">
      <c r="A191" s="197" t="s">
        <v>3</v>
      </c>
      <c r="B191" s="198" t="s">
        <v>11</v>
      </c>
      <c r="C191" s="39"/>
      <c r="D191" s="38"/>
      <c r="E191" s="72">
        <v>28833.200000000004</v>
      </c>
      <c r="F191" s="197" t="s">
        <v>3</v>
      </c>
      <c r="G191" s="137" t="s">
        <v>615</v>
      </c>
      <c r="H191" s="264"/>
      <c r="J191" s="72">
        <v>28220.950000000012</v>
      </c>
      <c r="K191" s="197" t="s">
        <v>3</v>
      </c>
      <c r="L191" s="275" t="s">
        <v>1861</v>
      </c>
      <c r="N191" s="72">
        <v>28749.500000000004</v>
      </c>
      <c r="O191" s="197" t="s">
        <v>3</v>
      </c>
      <c r="P191" s="277" t="s">
        <v>1579</v>
      </c>
      <c r="Q191" s="3"/>
      <c r="S191" s="72">
        <v>27652.099999999995</v>
      </c>
    </row>
    <row r="192" spans="1:19" ht="15.75">
      <c r="A192" s="197" t="s">
        <v>5</v>
      </c>
      <c r="B192" s="198" t="s">
        <v>153</v>
      </c>
      <c r="C192" s="39"/>
      <c r="D192" s="38"/>
      <c r="E192" s="72">
        <v>28551.849999999995</v>
      </c>
      <c r="F192" s="197" t="s">
        <v>5</v>
      </c>
      <c r="G192" s="274" t="s">
        <v>37</v>
      </c>
      <c r="H192" s="265"/>
      <c r="I192" s="263"/>
      <c r="J192" s="205">
        <v>28159.149999999998</v>
      </c>
      <c r="K192" s="197" t="s">
        <v>5</v>
      </c>
      <c r="L192" s="141" t="s">
        <v>630</v>
      </c>
      <c r="M192" s="263"/>
      <c r="N192" s="205">
        <v>26256.550000000003</v>
      </c>
      <c r="O192" s="197" t="s">
        <v>5</v>
      </c>
      <c r="P192" s="275" t="s">
        <v>631</v>
      </c>
      <c r="Q192" s="262"/>
      <c r="R192" s="241"/>
      <c r="S192" s="202">
        <v>27492.800000000003</v>
      </c>
    </row>
    <row r="193" spans="1:19" ht="15.75">
      <c r="A193" s="197" t="s">
        <v>7</v>
      </c>
      <c r="B193" s="198" t="s">
        <v>33</v>
      </c>
      <c r="C193" s="39"/>
      <c r="D193" s="38"/>
      <c r="E193" s="72">
        <v>28105.400000000005</v>
      </c>
      <c r="F193" s="197" t="s">
        <v>7</v>
      </c>
      <c r="G193" s="198" t="s">
        <v>649</v>
      </c>
      <c r="H193" s="88"/>
      <c r="J193" s="72">
        <v>27668.2</v>
      </c>
      <c r="K193" s="197" t="s">
        <v>7</v>
      </c>
      <c r="L193" s="198" t="s">
        <v>620</v>
      </c>
      <c r="N193" s="72">
        <v>26252.200000000004</v>
      </c>
      <c r="O193" s="197" t="s">
        <v>7</v>
      </c>
      <c r="P193" s="212" t="s">
        <v>1283</v>
      </c>
      <c r="Q193" s="3"/>
      <c r="S193" s="267">
        <v>27340.799999999996</v>
      </c>
    </row>
    <row r="194" spans="1:19" ht="15.75" customHeight="1">
      <c r="A194" s="197" t="s">
        <v>8</v>
      </c>
      <c r="B194" s="198" t="s">
        <v>17</v>
      </c>
      <c r="C194" s="39"/>
      <c r="D194" s="38"/>
      <c r="E194" s="72">
        <v>27906.750000000011</v>
      </c>
      <c r="F194" s="197" t="s">
        <v>8</v>
      </c>
      <c r="G194" s="198" t="s">
        <v>613</v>
      </c>
      <c r="H194" s="88"/>
      <c r="J194" s="72">
        <v>27527.900000000012</v>
      </c>
      <c r="K194" s="197" t="s">
        <v>8</v>
      </c>
      <c r="L194" s="198" t="s">
        <v>27</v>
      </c>
      <c r="N194" s="72">
        <v>26241.499999999982</v>
      </c>
      <c r="O194" s="197" t="s">
        <v>8</v>
      </c>
      <c r="P194" s="212" t="s">
        <v>1280</v>
      </c>
      <c r="Q194" s="3"/>
      <c r="S194" s="72">
        <v>26859.299999999996</v>
      </c>
    </row>
    <row r="195" spans="1:19" ht="15.75" customHeight="1">
      <c r="A195" s="197" t="s">
        <v>10</v>
      </c>
      <c r="B195" s="198" t="s">
        <v>665</v>
      </c>
      <c r="C195" s="39"/>
      <c r="D195" s="38"/>
      <c r="E195" s="72">
        <v>27815.699999999997</v>
      </c>
      <c r="F195" s="197" t="s">
        <v>10</v>
      </c>
      <c r="G195" s="198" t="s">
        <v>624</v>
      </c>
      <c r="H195" s="88"/>
      <c r="J195" s="72">
        <v>27358.500000000007</v>
      </c>
      <c r="K195" s="197" t="s">
        <v>10</v>
      </c>
      <c r="L195" s="198" t="s">
        <v>622</v>
      </c>
      <c r="N195" s="72">
        <v>24566.600000000002</v>
      </c>
      <c r="O195" s="197" t="s">
        <v>10</v>
      </c>
      <c r="P195" s="39" t="s">
        <v>1587</v>
      </c>
      <c r="Q195" s="153"/>
      <c r="S195" s="72">
        <v>26577.200000000001</v>
      </c>
    </row>
    <row r="196" spans="1:19" ht="16.5" customHeight="1">
      <c r="A196" s="197" t="s">
        <v>12</v>
      </c>
      <c r="B196" s="198" t="s">
        <v>645</v>
      </c>
      <c r="C196" s="39"/>
      <c r="D196" s="38"/>
      <c r="E196" s="72">
        <v>27809.7</v>
      </c>
      <c r="F196" s="197" t="s">
        <v>12</v>
      </c>
      <c r="G196" s="198" t="s">
        <v>629</v>
      </c>
      <c r="H196" s="88"/>
      <c r="J196" s="72">
        <v>27071.799999999988</v>
      </c>
      <c r="K196" s="197" t="s">
        <v>12</v>
      </c>
      <c r="L196" s="198" t="s">
        <v>648</v>
      </c>
      <c r="N196" s="72">
        <v>24270.700000000012</v>
      </c>
      <c r="O196" s="197" t="s">
        <v>12</v>
      </c>
      <c r="P196" s="40" t="s">
        <v>1582</v>
      </c>
      <c r="Q196" s="3"/>
      <c r="S196" s="72">
        <v>26395.500000000004</v>
      </c>
    </row>
    <row r="197" spans="1:19" ht="15.75">
      <c r="A197" s="197" t="s">
        <v>14</v>
      </c>
      <c r="B197" s="198" t="s">
        <v>142</v>
      </c>
      <c r="C197" s="39"/>
      <c r="D197" s="38"/>
      <c r="E197" s="72">
        <v>27675.800000000007</v>
      </c>
      <c r="F197" s="197" t="s">
        <v>14</v>
      </c>
      <c r="G197" s="198" t="s">
        <v>605</v>
      </c>
      <c r="H197" s="88"/>
      <c r="J197" s="72">
        <v>26295.3</v>
      </c>
      <c r="K197" s="197" t="s">
        <v>14</v>
      </c>
      <c r="L197" s="198" t="s">
        <v>13</v>
      </c>
      <c r="N197" s="72">
        <v>23670.550000000007</v>
      </c>
      <c r="O197" s="197" t="s">
        <v>14</v>
      </c>
      <c r="P197" s="40" t="s">
        <v>1584</v>
      </c>
      <c r="Q197" s="3"/>
      <c r="S197" s="72">
        <v>26139.900000000005</v>
      </c>
    </row>
    <row r="198" spans="1:19" ht="15.75">
      <c r="A198" s="197" t="s">
        <v>16</v>
      </c>
      <c r="B198" s="198" t="s">
        <v>141</v>
      </c>
      <c r="C198" s="39"/>
      <c r="D198" s="38"/>
      <c r="E198" s="72">
        <v>27464.349999999995</v>
      </c>
      <c r="F198" s="197" t="s">
        <v>16</v>
      </c>
      <c r="G198" s="198" t="s">
        <v>6</v>
      </c>
      <c r="H198" s="88"/>
      <c r="J198" s="72">
        <v>25922.9</v>
      </c>
      <c r="K198" s="197" t="s">
        <v>16</v>
      </c>
      <c r="L198" s="198" t="s">
        <v>144</v>
      </c>
      <c r="N198" s="72">
        <v>23234.799999999999</v>
      </c>
      <c r="O198" s="197" t="s">
        <v>16</v>
      </c>
      <c r="P198" s="212" t="s">
        <v>654</v>
      </c>
      <c r="Q198" s="3"/>
      <c r="S198" s="72">
        <v>26045.65</v>
      </c>
    </row>
    <row r="199" spans="1:19" ht="15.75">
      <c r="A199" s="197" t="s">
        <v>18</v>
      </c>
      <c r="B199" s="198" t="s">
        <v>39</v>
      </c>
      <c r="C199" s="39"/>
      <c r="D199" s="38"/>
      <c r="E199" s="72">
        <v>27391.899999999994</v>
      </c>
      <c r="F199" s="197" t="s">
        <v>18</v>
      </c>
      <c r="G199" s="198" t="s">
        <v>9</v>
      </c>
      <c r="H199" s="88"/>
      <c r="J199" s="72">
        <v>25761.600000000006</v>
      </c>
      <c r="K199" s="197" t="s">
        <v>18</v>
      </c>
      <c r="L199" s="198" t="s">
        <v>601</v>
      </c>
      <c r="N199" s="72">
        <v>23171.100000000006</v>
      </c>
      <c r="O199" s="197" t="s">
        <v>18</v>
      </c>
      <c r="P199" s="212" t="s">
        <v>1279</v>
      </c>
      <c r="Q199" s="3"/>
      <c r="S199" s="72">
        <v>25844.35</v>
      </c>
    </row>
    <row r="200" spans="1:19" ht="15.75">
      <c r="A200" s="197" t="s">
        <v>20</v>
      </c>
      <c r="B200" s="198" t="s">
        <v>25</v>
      </c>
      <c r="C200" s="39"/>
      <c r="D200" s="38"/>
      <c r="E200" s="72">
        <v>26987.100000000002</v>
      </c>
      <c r="F200" s="197" t="s">
        <v>20</v>
      </c>
      <c r="G200" s="198" t="s">
        <v>23</v>
      </c>
      <c r="H200" s="88"/>
      <c r="J200" s="72">
        <v>25708.05000000001</v>
      </c>
      <c r="K200" s="197" t="s">
        <v>20</v>
      </c>
      <c r="L200" s="198" t="s">
        <v>155</v>
      </c>
      <c r="N200" s="72">
        <v>22892.9</v>
      </c>
      <c r="O200" s="197" t="s">
        <v>20</v>
      </c>
      <c r="P200" s="40" t="s">
        <v>1575</v>
      </c>
      <c r="Q200" s="3"/>
      <c r="S200" s="72">
        <v>25775.649999999998</v>
      </c>
    </row>
    <row r="201" spans="1:19" ht="15.75">
      <c r="A201" s="197" t="s">
        <v>22</v>
      </c>
      <c r="B201" s="198" t="s">
        <v>143</v>
      </c>
      <c r="C201" s="39"/>
      <c r="D201" s="38"/>
      <c r="E201" s="72">
        <v>26773.349999999995</v>
      </c>
      <c r="F201" s="197" t="s">
        <v>22</v>
      </c>
      <c r="G201" s="198" t="s">
        <v>15</v>
      </c>
      <c r="H201" s="88"/>
      <c r="J201" s="72">
        <v>25525.999999999993</v>
      </c>
      <c r="K201" s="197" t="s">
        <v>22</v>
      </c>
      <c r="L201" s="198" t="s">
        <v>29</v>
      </c>
      <c r="N201" s="72">
        <v>20730.099999999999</v>
      </c>
      <c r="O201" s="197" t="s">
        <v>22</v>
      </c>
      <c r="P201" s="212" t="s">
        <v>1281</v>
      </c>
      <c r="Q201" s="3"/>
      <c r="S201" s="72">
        <v>25639.19999999999</v>
      </c>
    </row>
    <row r="202" spans="1:19" ht="15.75">
      <c r="A202" s="199" t="s">
        <v>24</v>
      </c>
      <c r="B202" s="200" t="s">
        <v>154</v>
      </c>
      <c r="C202" s="201"/>
      <c r="D202" s="38"/>
      <c r="E202" s="72">
        <v>26441.649999999998</v>
      </c>
      <c r="F202" s="197" t="s">
        <v>24</v>
      </c>
      <c r="G202" s="200" t="s">
        <v>655</v>
      </c>
      <c r="H202" s="264"/>
      <c r="J202" s="72">
        <v>25398.099999999991</v>
      </c>
      <c r="K202" s="197" t="s">
        <v>24</v>
      </c>
      <c r="L202" s="200" t="s">
        <v>596</v>
      </c>
      <c r="N202" s="202">
        <v>17776.499999999996</v>
      </c>
      <c r="O202" s="197" t="s">
        <v>24</v>
      </c>
      <c r="P202" s="212" t="s">
        <v>1284</v>
      </c>
      <c r="Q202" s="3"/>
      <c r="S202" s="72">
        <v>25500.549999999992</v>
      </c>
    </row>
    <row r="203" spans="1:19" ht="15.75">
      <c r="A203" s="199" t="s">
        <v>26</v>
      </c>
      <c r="B203" s="200" t="s">
        <v>616</v>
      </c>
      <c r="C203" s="201"/>
      <c r="D203" s="135"/>
      <c r="E203" s="205">
        <v>26169</v>
      </c>
      <c r="F203" s="197" t="s">
        <v>26</v>
      </c>
      <c r="G203" s="139" t="s">
        <v>637</v>
      </c>
      <c r="H203" s="264"/>
      <c r="I203" s="263"/>
      <c r="J203" s="205">
        <v>25166.500000000004</v>
      </c>
      <c r="K203" s="197" t="s">
        <v>26</v>
      </c>
      <c r="L203" s="130" t="s">
        <v>636</v>
      </c>
      <c r="M203" s="266"/>
      <c r="N203" s="72">
        <v>0</v>
      </c>
      <c r="O203" s="197" t="s">
        <v>26</v>
      </c>
      <c r="P203" s="212" t="s">
        <v>1270</v>
      </c>
      <c r="Q203" s="3"/>
      <c r="S203" s="72">
        <v>25470.600000000002</v>
      </c>
    </row>
    <row r="204" spans="1:19" ht="15.75">
      <c r="A204" s="197" t="s">
        <v>28</v>
      </c>
      <c r="B204" s="130" t="s">
        <v>644</v>
      </c>
      <c r="C204" s="39"/>
      <c r="D204" s="38"/>
      <c r="E204" s="72">
        <v>25264.899999999994</v>
      </c>
      <c r="F204" s="197" t="s">
        <v>28</v>
      </c>
      <c r="G204" s="130" t="s">
        <v>600</v>
      </c>
      <c r="H204" s="88"/>
      <c r="J204" s="72">
        <v>25001.249999999996</v>
      </c>
      <c r="K204" s="197" t="s">
        <v>28</v>
      </c>
      <c r="L204" s="130" t="s">
        <v>1860</v>
      </c>
      <c r="N204" s="72">
        <v>0</v>
      </c>
      <c r="O204" s="197" t="s">
        <v>28</v>
      </c>
      <c r="P204" s="212" t="s">
        <v>1276</v>
      </c>
      <c r="Q204" s="3"/>
      <c r="S204" s="72">
        <v>25453.80000000001</v>
      </c>
    </row>
    <row r="205" spans="1:19" ht="18">
      <c r="A205" s="197" t="s">
        <v>30</v>
      </c>
      <c r="B205" s="130" t="s">
        <v>19</v>
      </c>
      <c r="C205" s="39"/>
      <c r="D205" s="38"/>
      <c r="E205" s="72">
        <v>23879.599999999999</v>
      </c>
      <c r="F205" s="197" t="s">
        <v>30</v>
      </c>
      <c r="G205" s="130" t="s">
        <v>161</v>
      </c>
      <c r="H205" s="88"/>
      <c r="J205" s="72">
        <v>21710.599999999995</v>
      </c>
      <c r="K205" s="197" t="s">
        <v>30</v>
      </c>
      <c r="L205" s="276" t="s">
        <v>1266</v>
      </c>
      <c r="N205" s="72">
        <v>0</v>
      </c>
      <c r="O205" s="197" t="s">
        <v>30</v>
      </c>
      <c r="P205" s="40" t="s">
        <v>1583</v>
      </c>
      <c r="Q205" s="153"/>
      <c r="S205" s="72">
        <v>25175.1</v>
      </c>
    </row>
    <row r="206" spans="1:19" ht="15.75">
      <c r="A206" s="197" t="s">
        <v>32</v>
      </c>
      <c r="B206" s="130" t="s">
        <v>611</v>
      </c>
      <c r="C206" s="39"/>
      <c r="D206" s="38"/>
      <c r="E206" s="72">
        <v>0</v>
      </c>
      <c r="F206" s="197" t="s">
        <v>32</v>
      </c>
      <c r="G206" s="130" t="s">
        <v>157</v>
      </c>
      <c r="H206" s="88"/>
      <c r="J206" s="72">
        <v>0</v>
      </c>
      <c r="K206" s="197" t="s">
        <v>32</v>
      </c>
      <c r="L206" s="130" t="s">
        <v>35</v>
      </c>
      <c r="N206" s="72">
        <v>0</v>
      </c>
      <c r="O206" s="197" t="s">
        <v>32</v>
      </c>
      <c r="P206" s="40" t="s">
        <v>1580</v>
      </c>
      <c r="Q206" s="3"/>
      <c r="S206" s="72">
        <v>24979.3</v>
      </c>
    </row>
    <row r="207" spans="1:19" ht="15.75">
      <c r="B207" s="38"/>
      <c r="C207" s="38"/>
      <c r="D207" s="38"/>
      <c r="E207" s="127"/>
      <c r="G207" s="38"/>
      <c r="N207" s="67"/>
      <c r="O207" s="197" t="s">
        <v>34</v>
      </c>
      <c r="P207" s="40" t="s">
        <v>1577</v>
      </c>
      <c r="Q207" s="3"/>
      <c r="S207" s="72">
        <v>24181.499999999993</v>
      </c>
    </row>
    <row r="208" spans="1:19" ht="15.75">
      <c r="B208" s="15" t="s">
        <v>972</v>
      </c>
      <c r="C208" s="4"/>
      <c r="D208" s="61"/>
      <c r="E208" s="127"/>
      <c r="G208" s="15" t="s">
        <v>972</v>
      </c>
      <c r="H208" s="204"/>
      <c r="I208" s="56"/>
      <c r="N208" s="67"/>
      <c r="O208" s="197" t="s">
        <v>36</v>
      </c>
      <c r="P208" s="212" t="s">
        <v>1278</v>
      </c>
      <c r="Q208" s="3"/>
      <c r="S208" s="72">
        <v>23980.999999999996</v>
      </c>
    </row>
    <row r="209" spans="1:25" ht="15.75">
      <c r="B209" s="209" t="s">
        <v>616</v>
      </c>
      <c r="C209" s="156"/>
      <c r="D209" s="72">
        <v>3261.7999999999047</v>
      </c>
      <c r="E209" s="127"/>
      <c r="G209" s="206" t="s">
        <v>637</v>
      </c>
      <c r="H209" s="204"/>
      <c r="I209" s="155">
        <v>2721.8000000000866</v>
      </c>
      <c r="N209" s="67"/>
      <c r="O209" s="197" t="s">
        <v>38</v>
      </c>
      <c r="P209" s="212" t="s">
        <v>1268</v>
      </c>
      <c r="Q209" s="158"/>
      <c r="S209" s="72">
        <v>23417.799999999996</v>
      </c>
    </row>
    <row r="210" spans="1:25" ht="15.75">
      <c r="B210" s="39" t="s">
        <v>37</v>
      </c>
      <c r="C210" s="156"/>
      <c r="D210" s="155">
        <v>3030.6999999998734</v>
      </c>
      <c r="E210" s="127"/>
      <c r="G210" s="164" t="s">
        <v>630</v>
      </c>
      <c r="H210" s="204"/>
      <c r="I210" s="72">
        <v>2755.6000000000422</v>
      </c>
      <c r="N210" s="67"/>
      <c r="O210" s="197" t="s">
        <v>145</v>
      </c>
      <c r="P210" s="212" t="s">
        <v>1</v>
      </c>
      <c r="Q210" s="3"/>
      <c r="S210" s="72">
        <v>22350.55</v>
      </c>
    </row>
    <row r="211" spans="1:25" ht="15.75">
      <c r="B211" s="38"/>
      <c r="C211" s="38"/>
      <c r="D211" s="38"/>
      <c r="E211" s="127"/>
      <c r="G211" s="38"/>
      <c r="N211" s="67"/>
      <c r="O211" s="197" t="s">
        <v>146</v>
      </c>
      <c r="P211" s="40" t="s">
        <v>1576</v>
      </c>
      <c r="Q211" s="3"/>
      <c r="S211" s="72">
        <v>21249.95</v>
      </c>
    </row>
    <row r="212" spans="1:25" ht="15.75">
      <c r="A212" s="38" t="s">
        <v>1866</v>
      </c>
      <c r="B212" s="38"/>
      <c r="C212" s="38"/>
      <c r="D212" s="127"/>
      <c r="N212" s="67"/>
      <c r="O212" s="197" t="s">
        <v>147</v>
      </c>
      <c r="P212" s="212" t="s">
        <v>1269</v>
      </c>
      <c r="Q212" s="3"/>
      <c r="S212" s="72">
        <v>18580.800000000003</v>
      </c>
    </row>
    <row r="213" spans="1:25" ht="15.75">
      <c r="A213" s="38"/>
      <c r="B213" s="38"/>
      <c r="C213" s="38"/>
      <c r="D213" s="127"/>
      <c r="N213" s="67"/>
      <c r="O213" s="197"/>
      <c r="P213" s="212"/>
      <c r="Q213" s="3"/>
      <c r="S213" s="72"/>
    </row>
    <row r="214" spans="1:25" ht="15.75">
      <c r="A214" s="38"/>
      <c r="B214" s="38"/>
      <c r="C214" s="38"/>
      <c r="D214" s="127"/>
      <c r="N214" s="67"/>
      <c r="O214" s="197"/>
      <c r="P214" s="212"/>
      <c r="Q214" s="3"/>
      <c r="S214" s="72"/>
    </row>
    <row r="215" spans="1:25" ht="25.5" customHeight="1">
      <c r="B215" s="120" t="s">
        <v>2045</v>
      </c>
      <c r="C215" s="38"/>
      <c r="D215" s="38"/>
      <c r="E215" s="127"/>
      <c r="G215" s="38"/>
      <c r="N215" s="67"/>
      <c r="O215" s="67"/>
      <c r="P215" s="67"/>
      <c r="R215" s="67"/>
    </row>
    <row r="216" spans="1:25" ht="20.25">
      <c r="B216" s="193" t="s">
        <v>1117</v>
      </c>
      <c r="C216" s="194"/>
      <c r="D216" s="195"/>
      <c r="F216" s="196"/>
      <c r="G216" s="193" t="s">
        <v>1119</v>
      </c>
      <c r="H216" s="195"/>
      <c r="I216" s="195"/>
      <c r="K216" s="195"/>
      <c r="L216" s="193" t="s">
        <v>1118</v>
      </c>
      <c r="M216" s="195"/>
      <c r="P216" s="195"/>
      <c r="Q216" s="193" t="s">
        <v>1120</v>
      </c>
      <c r="R216" s="195"/>
      <c r="S216" s="195"/>
      <c r="T216" s="194"/>
      <c r="V216" s="193" t="s">
        <v>1410</v>
      </c>
    </row>
    <row r="217" spans="1:25" ht="15.75">
      <c r="A217" s="197"/>
      <c r="B217" s="39"/>
      <c r="C217" s="156"/>
      <c r="D217" s="38"/>
      <c r="E217" s="155"/>
      <c r="F217" s="210"/>
      <c r="G217" s="209"/>
      <c r="I217" s="208"/>
      <c r="J217" s="72"/>
      <c r="K217" s="197"/>
      <c r="L217" s="209"/>
      <c r="M217" s="38"/>
      <c r="O217" s="72"/>
      <c r="P217" s="3"/>
      <c r="Q217" s="3"/>
      <c r="R217" s="3"/>
      <c r="S217" s="178"/>
    </row>
    <row r="218" spans="1:25" ht="15.75">
      <c r="A218" s="197" t="s">
        <v>0</v>
      </c>
      <c r="B218" s="124" t="s">
        <v>21</v>
      </c>
      <c r="C218" s="61"/>
      <c r="D218" s="65"/>
      <c r="E218" s="72">
        <v>33447.100000000006</v>
      </c>
      <c r="F218" s="197" t="s">
        <v>0</v>
      </c>
      <c r="G218" s="124" t="s">
        <v>1272</v>
      </c>
      <c r="H218" s="204"/>
      <c r="I218" s="38"/>
      <c r="J218" s="72">
        <v>32599.200000000001</v>
      </c>
      <c r="K218" s="197" t="s">
        <v>0</v>
      </c>
      <c r="L218" s="124" t="s">
        <v>1285</v>
      </c>
      <c r="M218" s="38"/>
      <c r="O218" s="72">
        <v>32505.349999999984</v>
      </c>
      <c r="P218" s="197" t="s">
        <v>0</v>
      </c>
      <c r="Q218" s="215" t="s">
        <v>1284</v>
      </c>
      <c r="R218" s="39"/>
      <c r="S218" s="38"/>
      <c r="T218" s="72">
        <v>28827.249999999989</v>
      </c>
      <c r="U218" s="197" t="s">
        <v>0</v>
      </c>
      <c r="V218" s="277" t="s">
        <v>1666</v>
      </c>
      <c r="W218" s="38"/>
      <c r="X218" s="38"/>
      <c r="Y218" s="72">
        <v>27613.600000000006</v>
      </c>
    </row>
    <row r="219" spans="1:25" ht="15.75">
      <c r="A219" s="197" t="s">
        <v>2</v>
      </c>
      <c r="B219" s="198" t="s">
        <v>25</v>
      </c>
      <c r="C219" s="61"/>
      <c r="D219" s="65"/>
      <c r="E219" s="72">
        <v>31406.299999999996</v>
      </c>
      <c r="F219" s="197" t="s">
        <v>2</v>
      </c>
      <c r="G219" s="124" t="s">
        <v>1286</v>
      </c>
      <c r="H219" s="204"/>
      <c r="I219" s="38"/>
      <c r="J219" s="72">
        <v>30394.45</v>
      </c>
      <c r="K219" s="197" t="s">
        <v>2</v>
      </c>
      <c r="L219" s="124" t="s">
        <v>620</v>
      </c>
      <c r="M219" s="38"/>
      <c r="O219" s="72">
        <v>30805.799999999992</v>
      </c>
      <c r="P219" s="197" t="s">
        <v>2</v>
      </c>
      <c r="Q219" s="215" t="s">
        <v>1276</v>
      </c>
      <c r="R219" s="39"/>
      <c r="S219" s="38"/>
      <c r="T219" s="72">
        <v>27602.5</v>
      </c>
      <c r="U219" s="197" t="s">
        <v>2</v>
      </c>
      <c r="V219" s="277" t="s">
        <v>1593</v>
      </c>
      <c r="W219" s="38"/>
      <c r="X219" s="38"/>
      <c r="Y219" s="72">
        <v>24993.300000000003</v>
      </c>
    </row>
    <row r="220" spans="1:25" ht="15.75">
      <c r="A220" s="197" t="s">
        <v>3</v>
      </c>
      <c r="B220" s="198" t="s">
        <v>33</v>
      </c>
      <c r="C220" s="61"/>
      <c r="D220" s="65"/>
      <c r="E220" s="72">
        <v>30200.599999999988</v>
      </c>
      <c r="F220" s="197" t="s">
        <v>3</v>
      </c>
      <c r="G220" s="137" t="s">
        <v>629</v>
      </c>
      <c r="H220" s="281"/>
      <c r="I220" s="38"/>
      <c r="J220" s="72">
        <v>29789.449999999993</v>
      </c>
      <c r="K220" s="197" t="s">
        <v>3</v>
      </c>
      <c r="L220" s="275" t="s">
        <v>161</v>
      </c>
      <c r="M220" s="38"/>
      <c r="O220" s="72">
        <v>27870.299999999996</v>
      </c>
      <c r="P220" s="197" t="s">
        <v>3</v>
      </c>
      <c r="Q220" s="284" t="s">
        <v>1587</v>
      </c>
      <c r="R220" s="201"/>
      <c r="S220" s="132"/>
      <c r="T220" s="72">
        <v>27538.399999999991</v>
      </c>
      <c r="U220" s="197" t="s">
        <v>3</v>
      </c>
      <c r="V220" s="277" t="s">
        <v>1589</v>
      </c>
      <c r="W220" s="38"/>
      <c r="X220" s="38"/>
      <c r="Y220" s="72">
        <v>24935.200000000008</v>
      </c>
    </row>
    <row r="221" spans="1:25" ht="15.75">
      <c r="A221" s="197" t="s">
        <v>5</v>
      </c>
      <c r="B221" s="198" t="s">
        <v>645</v>
      </c>
      <c r="C221" s="61"/>
      <c r="D221" s="65"/>
      <c r="E221" s="72">
        <v>29985.300000000017</v>
      </c>
      <c r="F221" s="197" t="s">
        <v>5</v>
      </c>
      <c r="G221" s="141" t="s">
        <v>649</v>
      </c>
      <c r="H221" s="282"/>
      <c r="I221" s="135"/>
      <c r="J221" s="205">
        <v>29623.350000000006</v>
      </c>
      <c r="K221" s="203" t="s">
        <v>5</v>
      </c>
      <c r="L221" s="141" t="s">
        <v>1579</v>
      </c>
      <c r="M221" s="135"/>
      <c r="N221" s="263"/>
      <c r="O221" s="205">
        <v>27856.899999999998</v>
      </c>
      <c r="P221" s="203" t="s">
        <v>5</v>
      </c>
      <c r="Q221" s="217" t="s">
        <v>1279</v>
      </c>
      <c r="R221" s="201"/>
      <c r="S221" s="132"/>
      <c r="T221" s="205">
        <v>26257.450000000004</v>
      </c>
      <c r="U221" s="203" t="s">
        <v>5</v>
      </c>
      <c r="V221" s="285" t="s">
        <v>2171</v>
      </c>
      <c r="W221" s="135"/>
      <c r="X221" s="135"/>
      <c r="Y221" s="205">
        <v>24406.350000000002</v>
      </c>
    </row>
    <row r="222" spans="1:25" ht="15.75">
      <c r="A222" s="197" t="s">
        <v>7</v>
      </c>
      <c r="B222" s="198" t="s">
        <v>143</v>
      </c>
      <c r="C222" s="61"/>
      <c r="D222" s="65"/>
      <c r="E222" s="72">
        <v>29675.4</v>
      </c>
      <c r="F222" s="197" t="s">
        <v>7</v>
      </c>
      <c r="G222" s="198" t="s">
        <v>613</v>
      </c>
      <c r="H222" s="204"/>
      <c r="I222" s="38"/>
      <c r="J222" s="72">
        <v>29356.150000000005</v>
      </c>
      <c r="K222" s="197" t="s">
        <v>7</v>
      </c>
      <c r="L222" s="212" t="s">
        <v>1581</v>
      </c>
      <c r="M222" s="38"/>
      <c r="O222" s="72">
        <v>27849.750000000011</v>
      </c>
      <c r="P222" s="197" t="s">
        <v>7</v>
      </c>
      <c r="Q222" s="40" t="s">
        <v>1575</v>
      </c>
      <c r="R222" s="39"/>
      <c r="S222" s="38"/>
      <c r="T222" s="267">
        <v>25952.099999999988</v>
      </c>
      <c r="U222" s="197" t="s">
        <v>7</v>
      </c>
      <c r="V222" s="40" t="s">
        <v>1595</v>
      </c>
      <c r="W222" s="38"/>
      <c r="X222" s="38"/>
      <c r="Y222" s="72">
        <v>24151.600000000002</v>
      </c>
    </row>
    <row r="223" spans="1:25" ht="15.75">
      <c r="A223" s="197" t="s">
        <v>8</v>
      </c>
      <c r="B223" s="198" t="s">
        <v>154</v>
      </c>
      <c r="C223" s="61"/>
      <c r="D223" s="65"/>
      <c r="E223" s="72">
        <v>29552.049999999992</v>
      </c>
      <c r="F223" s="197" t="s">
        <v>8</v>
      </c>
      <c r="G223" s="198" t="s">
        <v>37</v>
      </c>
      <c r="H223" s="204"/>
      <c r="I223" s="38"/>
      <c r="J223" s="72">
        <v>28532.549999999996</v>
      </c>
      <c r="K223" s="197" t="s">
        <v>8</v>
      </c>
      <c r="L223" s="198" t="s">
        <v>600</v>
      </c>
      <c r="M223" s="38"/>
      <c r="O223" s="72">
        <v>26999.500000000004</v>
      </c>
      <c r="P223" s="197" t="s">
        <v>8</v>
      </c>
      <c r="Q223" s="212" t="s">
        <v>1278</v>
      </c>
      <c r="R223" s="39"/>
      <c r="S223" s="38"/>
      <c r="T223" s="72">
        <v>25642.80000000001</v>
      </c>
      <c r="U223" s="197" t="s">
        <v>8</v>
      </c>
      <c r="V223" s="40" t="s">
        <v>1591</v>
      </c>
      <c r="W223" s="38"/>
      <c r="X223" s="38"/>
      <c r="Y223" s="72">
        <v>23884.149999999994</v>
      </c>
    </row>
    <row r="224" spans="1:25" ht="15" customHeight="1">
      <c r="A224" s="197" t="s">
        <v>10</v>
      </c>
      <c r="B224" s="198" t="s">
        <v>31</v>
      </c>
      <c r="C224" s="61"/>
      <c r="D224" s="65"/>
      <c r="E224" s="72">
        <v>29316.000000000004</v>
      </c>
      <c r="F224" s="197" t="s">
        <v>10</v>
      </c>
      <c r="G224" s="198" t="s">
        <v>1277</v>
      </c>
      <c r="H224" s="204"/>
      <c r="I224" s="38"/>
      <c r="J224" s="72">
        <v>27264.55</v>
      </c>
      <c r="K224" s="197" t="s">
        <v>10</v>
      </c>
      <c r="L224" s="198" t="s">
        <v>601</v>
      </c>
      <c r="M224" s="38"/>
      <c r="O224" s="72">
        <v>26846.1</v>
      </c>
      <c r="P224" s="197" t="s">
        <v>10</v>
      </c>
      <c r="Q224" s="212" t="s">
        <v>1283</v>
      </c>
      <c r="R224" s="39"/>
      <c r="S224" s="38"/>
      <c r="T224" s="72">
        <v>25335.149999999998</v>
      </c>
      <c r="U224" s="197" t="s">
        <v>10</v>
      </c>
      <c r="V224" s="40" t="s">
        <v>1594</v>
      </c>
      <c r="W224" s="38"/>
      <c r="X224" s="38"/>
      <c r="Y224" s="72">
        <v>23637.149999999987</v>
      </c>
    </row>
    <row r="225" spans="1:25" ht="15.75">
      <c r="A225" s="197" t="s">
        <v>12</v>
      </c>
      <c r="B225" s="198" t="s">
        <v>665</v>
      </c>
      <c r="C225" s="61"/>
      <c r="D225" s="65"/>
      <c r="E225" s="72">
        <v>29029.000000000007</v>
      </c>
      <c r="F225" s="197" t="s">
        <v>12</v>
      </c>
      <c r="G225" s="198" t="s">
        <v>15</v>
      </c>
      <c r="H225" s="204"/>
      <c r="I225" s="38"/>
      <c r="J225" s="72">
        <v>26721.999999999989</v>
      </c>
      <c r="K225" s="197" t="s">
        <v>12</v>
      </c>
      <c r="L225" s="198" t="s">
        <v>631</v>
      </c>
      <c r="M225" s="38"/>
      <c r="O225" s="72">
        <v>25469.85</v>
      </c>
      <c r="P225" s="197" t="s">
        <v>12</v>
      </c>
      <c r="Q225" s="212" t="s">
        <v>1280</v>
      </c>
      <c r="R225" s="39"/>
      <c r="S225" s="38"/>
      <c r="T225" s="72">
        <v>24547.149999999994</v>
      </c>
      <c r="U225" s="197" t="s">
        <v>12</v>
      </c>
      <c r="V225" s="40" t="s">
        <v>1596</v>
      </c>
      <c r="W225" s="38"/>
      <c r="X225" s="38"/>
      <c r="Y225" s="72">
        <v>22470.699999999997</v>
      </c>
    </row>
    <row r="226" spans="1:25" ht="15.75">
      <c r="A226" s="197" t="s">
        <v>14</v>
      </c>
      <c r="B226" s="198" t="s">
        <v>153</v>
      </c>
      <c r="C226" s="61"/>
      <c r="D226" s="65"/>
      <c r="E226" s="72">
        <v>28948.7</v>
      </c>
      <c r="F226" s="197" t="s">
        <v>14</v>
      </c>
      <c r="G226" s="198" t="s">
        <v>655</v>
      </c>
      <c r="H226" s="204"/>
      <c r="I226" s="38"/>
      <c r="J226" s="72">
        <v>26612.299999999988</v>
      </c>
      <c r="K226" s="197" t="s">
        <v>14</v>
      </c>
      <c r="L226" s="198" t="s">
        <v>27</v>
      </c>
      <c r="M226" s="38"/>
      <c r="O226" s="72">
        <v>23592.500000000007</v>
      </c>
      <c r="P226" s="197" t="s">
        <v>14</v>
      </c>
      <c r="Q226" s="40" t="s">
        <v>1582</v>
      </c>
      <c r="R226" s="39"/>
      <c r="S226" s="38"/>
      <c r="T226" s="72">
        <v>24022.300000000003</v>
      </c>
      <c r="U226" s="197" t="s">
        <v>14</v>
      </c>
      <c r="V226" s="40" t="s">
        <v>1614</v>
      </c>
      <c r="W226" s="38"/>
      <c r="X226" s="38"/>
      <c r="Y226" s="72">
        <v>22165.900000000005</v>
      </c>
    </row>
    <row r="227" spans="1:25" ht="15.75">
      <c r="A227" s="197" t="s">
        <v>16</v>
      </c>
      <c r="B227" s="198" t="s">
        <v>616</v>
      </c>
      <c r="C227" s="61"/>
      <c r="D227" s="65"/>
      <c r="E227" s="72">
        <v>27877.299999999992</v>
      </c>
      <c r="F227" s="197" t="s">
        <v>16</v>
      </c>
      <c r="G227" s="198" t="s">
        <v>644</v>
      </c>
      <c r="H227" s="204"/>
      <c r="I227" s="38"/>
      <c r="J227" s="72">
        <v>25352.399999999991</v>
      </c>
      <c r="K227" s="197" t="s">
        <v>16</v>
      </c>
      <c r="L227" s="198" t="s">
        <v>13</v>
      </c>
      <c r="M227" s="38"/>
      <c r="O227" s="72">
        <v>23423.949999999993</v>
      </c>
      <c r="P227" s="197" t="s">
        <v>16</v>
      </c>
      <c r="Q227" s="212" t="s">
        <v>1281</v>
      </c>
      <c r="R227" s="39"/>
      <c r="S227" s="38"/>
      <c r="T227" s="72">
        <v>23986.799999999999</v>
      </c>
      <c r="U227" s="197" t="s">
        <v>16</v>
      </c>
      <c r="V227" s="40" t="s">
        <v>1590</v>
      </c>
      <c r="W227" s="38"/>
      <c r="X227" s="38"/>
      <c r="Y227" s="72">
        <v>20584.099999999999</v>
      </c>
    </row>
    <row r="228" spans="1:25" ht="15.75">
      <c r="A228" s="197" t="s">
        <v>18</v>
      </c>
      <c r="B228" s="198" t="s">
        <v>615</v>
      </c>
      <c r="C228" s="61"/>
      <c r="D228" s="65"/>
      <c r="E228" s="72">
        <v>27459.600000000006</v>
      </c>
      <c r="F228" s="197" t="s">
        <v>18</v>
      </c>
      <c r="G228" s="198" t="s">
        <v>23</v>
      </c>
      <c r="H228" s="204"/>
      <c r="I228" s="38"/>
      <c r="J228" s="72">
        <v>23919.350000000002</v>
      </c>
      <c r="K228" s="197" t="s">
        <v>18</v>
      </c>
      <c r="L228" s="212" t="s">
        <v>637</v>
      </c>
      <c r="M228" s="38"/>
      <c r="O228" s="72">
        <v>22873.200000000012</v>
      </c>
      <c r="P228" s="197" t="s">
        <v>18</v>
      </c>
      <c r="Q228" s="40" t="s">
        <v>1583</v>
      </c>
      <c r="R228" s="39"/>
      <c r="S228" s="38"/>
      <c r="T228" s="72">
        <v>23432.200000000008</v>
      </c>
      <c r="U228" s="197" t="s">
        <v>18</v>
      </c>
      <c r="V228" s="40" t="s">
        <v>1617</v>
      </c>
      <c r="W228" s="38"/>
      <c r="X228" s="38"/>
      <c r="Y228" s="72">
        <v>18959.150000000001</v>
      </c>
    </row>
    <row r="229" spans="1:25" ht="15.75">
      <c r="A229" s="197" t="s">
        <v>20</v>
      </c>
      <c r="B229" s="198" t="s">
        <v>11</v>
      </c>
      <c r="C229" s="61"/>
      <c r="D229" s="65"/>
      <c r="E229" s="72">
        <v>27386.899999999994</v>
      </c>
      <c r="F229" s="197" t="s">
        <v>20</v>
      </c>
      <c r="G229" s="198" t="s">
        <v>605</v>
      </c>
      <c r="H229" s="204"/>
      <c r="I229" s="38"/>
      <c r="J229" s="72">
        <v>23438.69999999999</v>
      </c>
      <c r="K229" s="197" t="s">
        <v>20</v>
      </c>
      <c r="L229" s="198" t="s">
        <v>622</v>
      </c>
      <c r="M229" s="38"/>
      <c r="O229" s="72">
        <v>21862.350000000006</v>
      </c>
      <c r="P229" s="197" t="s">
        <v>20</v>
      </c>
      <c r="Q229" s="212" t="s">
        <v>654</v>
      </c>
      <c r="R229" s="39"/>
      <c r="S229" s="38"/>
      <c r="T229" s="72">
        <v>22923.799999999996</v>
      </c>
      <c r="U229" s="197" t="s">
        <v>20</v>
      </c>
      <c r="V229" s="40" t="s">
        <v>1616</v>
      </c>
      <c r="W229" s="38"/>
      <c r="X229" s="38"/>
      <c r="Y229" s="72">
        <v>18429.599999999995</v>
      </c>
    </row>
    <row r="230" spans="1:25" ht="15.75">
      <c r="A230" s="197" t="s">
        <v>22</v>
      </c>
      <c r="B230" s="198" t="s">
        <v>141</v>
      </c>
      <c r="C230" s="61"/>
      <c r="D230" s="65"/>
      <c r="E230" s="72">
        <v>27203.950000000004</v>
      </c>
      <c r="F230" s="197" t="s">
        <v>22</v>
      </c>
      <c r="G230" s="198" t="s">
        <v>9</v>
      </c>
      <c r="H230" s="204"/>
      <c r="I230" s="38"/>
      <c r="J230" s="72">
        <v>23060.750000000007</v>
      </c>
      <c r="K230" s="197" t="s">
        <v>22</v>
      </c>
      <c r="L230" s="198" t="s">
        <v>144</v>
      </c>
      <c r="M230" s="38"/>
      <c r="O230" s="72">
        <v>21129.749999999993</v>
      </c>
      <c r="P230" s="197" t="s">
        <v>22</v>
      </c>
      <c r="Q230" s="40" t="s">
        <v>1584</v>
      </c>
      <c r="R230" s="39"/>
      <c r="S230" s="38"/>
      <c r="T230" s="72">
        <v>22486.400000000001</v>
      </c>
      <c r="U230" s="197" t="s">
        <v>22</v>
      </c>
      <c r="V230" s="40" t="s">
        <v>1592</v>
      </c>
      <c r="W230" s="38"/>
      <c r="X230" s="38"/>
      <c r="Y230" s="72">
        <v>17912.899999999994</v>
      </c>
    </row>
    <row r="231" spans="1:25" ht="15.75">
      <c r="A231" s="199" t="s">
        <v>24</v>
      </c>
      <c r="B231" s="200" t="s">
        <v>142</v>
      </c>
      <c r="C231" s="242"/>
      <c r="D231" s="65"/>
      <c r="E231" s="72">
        <v>27193.8</v>
      </c>
      <c r="F231" s="199" t="s">
        <v>24</v>
      </c>
      <c r="G231" s="200" t="s">
        <v>624</v>
      </c>
      <c r="H231" s="281"/>
      <c r="I231" s="38"/>
      <c r="J231" s="72">
        <v>22709.850000000002</v>
      </c>
      <c r="K231" s="197" t="s">
        <v>24</v>
      </c>
      <c r="L231" s="200" t="s">
        <v>155</v>
      </c>
      <c r="M231" s="38"/>
      <c r="O231" s="202">
        <v>20640.000000000004</v>
      </c>
      <c r="P231" s="197" t="s">
        <v>24</v>
      </c>
      <c r="Q231" s="212" t="s">
        <v>1269</v>
      </c>
      <c r="R231" s="39"/>
      <c r="S231" s="38"/>
      <c r="T231" s="72">
        <v>22450.499999999996</v>
      </c>
      <c r="U231" s="197"/>
    </row>
    <row r="232" spans="1:25" ht="15.75">
      <c r="A232" s="199" t="s">
        <v>26</v>
      </c>
      <c r="B232" s="144" t="s">
        <v>17</v>
      </c>
      <c r="C232" s="242"/>
      <c r="D232" s="250"/>
      <c r="E232" s="205">
        <v>27154.199999999997</v>
      </c>
      <c r="F232" s="199" t="s">
        <v>26</v>
      </c>
      <c r="G232" s="139" t="s">
        <v>630</v>
      </c>
      <c r="H232" s="281"/>
      <c r="I232" s="135"/>
      <c r="J232" s="205">
        <v>22110.3</v>
      </c>
      <c r="K232" s="203" t="s">
        <v>26</v>
      </c>
      <c r="L232" s="144" t="s">
        <v>648</v>
      </c>
      <c r="M232" s="135"/>
      <c r="N232" s="263"/>
      <c r="O232" s="202">
        <v>20145.149999999987</v>
      </c>
      <c r="P232" s="197" t="s">
        <v>26</v>
      </c>
      <c r="Q232" s="40" t="s">
        <v>1580</v>
      </c>
      <c r="R232" s="39"/>
      <c r="S232" s="38"/>
      <c r="T232" s="72">
        <v>20448.45</v>
      </c>
      <c r="U232" s="197"/>
    </row>
    <row r="233" spans="1:25" ht="15.75">
      <c r="A233" s="197" t="s">
        <v>28</v>
      </c>
      <c r="B233" s="130" t="s">
        <v>152</v>
      </c>
      <c r="C233" s="61"/>
      <c r="D233" s="65"/>
      <c r="E233" s="72">
        <v>25450.000000000004</v>
      </c>
      <c r="F233" s="197" t="s">
        <v>28</v>
      </c>
      <c r="G233" s="130" t="s">
        <v>1648</v>
      </c>
      <c r="H233" s="204"/>
      <c r="I233" s="38"/>
      <c r="J233" s="72">
        <v>0</v>
      </c>
      <c r="K233" s="197" t="s">
        <v>28</v>
      </c>
      <c r="L233" s="130" t="s">
        <v>596</v>
      </c>
      <c r="M233" s="38"/>
      <c r="O233" s="72">
        <v>18570.149999999994</v>
      </c>
      <c r="P233" s="197" t="s">
        <v>28</v>
      </c>
      <c r="Q233" s="212" t="s">
        <v>1268</v>
      </c>
      <c r="R233" s="39"/>
      <c r="S233" s="38"/>
      <c r="T233" s="72">
        <v>20425.099999999995</v>
      </c>
      <c r="U233" s="197"/>
    </row>
    <row r="234" spans="1:25" ht="15" customHeight="1">
      <c r="A234" s="197" t="s">
        <v>30</v>
      </c>
      <c r="B234" s="130" t="s">
        <v>39</v>
      </c>
      <c r="C234" s="61"/>
      <c r="D234" s="65"/>
      <c r="E234" s="72">
        <v>23220.250000000004</v>
      </c>
      <c r="F234" s="197" t="s">
        <v>30</v>
      </c>
      <c r="G234" s="130" t="s">
        <v>611</v>
      </c>
      <c r="H234" s="204"/>
      <c r="I234" s="38"/>
      <c r="J234" s="72">
        <v>0</v>
      </c>
      <c r="K234" s="197" t="s">
        <v>30</v>
      </c>
      <c r="L234" s="130" t="s">
        <v>29</v>
      </c>
      <c r="M234" s="38"/>
      <c r="O234" s="72">
        <v>0</v>
      </c>
      <c r="P234" s="199" t="s">
        <v>30</v>
      </c>
      <c r="Q234" s="295" t="s">
        <v>1576</v>
      </c>
      <c r="R234" s="201"/>
      <c r="S234" s="132"/>
      <c r="T234" s="202">
        <v>18985.600000000002</v>
      </c>
      <c r="U234" s="197"/>
    </row>
    <row r="235" spans="1:25" ht="15.75">
      <c r="A235" s="197" t="s">
        <v>32</v>
      </c>
      <c r="B235" s="130" t="s">
        <v>661</v>
      </c>
      <c r="C235" s="61"/>
      <c r="D235" s="65"/>
      <c r="E235" s="72">
        <v>21924.55000000001</v>
      </c>
      <c r="F235" s="197" t="s">
        <v>32</v>
      </c>
      <c r="G235" s="130" t="s">
        <v>19</v>
      </c>
      <c r="H235" s="204"/>
      <c r="I235" s="38"/>
      <c r="J235" s="72">
        <v>0</v>
      </c>
      <c r="K235" s="197" t="s">
        <v>32</v>
      </c>
      <c r="L235" s="130" t="s">
        <v>157</v>
      </c>
      <c r="M235" s="38"/>
      <c r="O235" s="72">
        <v>0</v>
      </c>
      <c r="P235" s="197" t="s">
        <v>32</v>
      </c>
      <c r="Q235" s="276" t="s">
        <v>1</v>
      </c>
      <c r="R235" s="39"/>
      <c r="S235" s="38"/>
      <c r="T235" s="72">
        <v>18188.3</v>
      </c>
      <c r="U235" s="197"/>
    </row>
    <row r="236" spans="1:25" ht="15.75">
      <c r="B236" s="39"/>
      <c r="C236" s="4"/>
      <c r="D236" s="61"/>
      <c r="E236" s="61"/>
      <c r="G236" s="204"/>
      <c r="J236" s="9"/>
      <c r="L236" s="39"/>
      <c r="M236" s="38"/>
      <c r="N236" s="56"/>
      <c r="O236" s="197"/>
      <c r="P236" s="40"/>
      <c r="Q236" s="40"/>
      <c r="R236" s="38"/>
      <c r="S236" s="72"/>
      <c r="T236" s="72"/>
    </row>
    <row r="237" spans="1:25" ht="15.75">
      <c r="B237" s="15" t="s">
        <v>972</v>
      </c>
      <c r="C237" s="4"/>
      <c r="D237" s="61"/>
      <c r="E237" s="61"/>
      <c r="G237" s="15" t="s">
        <v>972</v>
      </c>
      <c r="H237" s="204"/>
      <c r="I237" s="56"/>
      <c r="J237" s="9"/>
      <c r="L237" s="15" t="s">
        <v>972</v>
      </c>
      <c r="M237" s="38"/>
      <c r="N237" s="56"/>
      <c r="O237" s="197"/>
      <c r="P237" s="212"/>
      <c r="Q237" s="15" t="s">
        <v>972</v>
      </c>
      <c r="R237" s="38"/>
      <c r="S237" s="72"/>
      <c r="T237" s="72"/>
    </row>
    <row r="238" spans="1:25" ht="15.75">
      <c r="B238" s="39" t="str">
        <f>B232</f>
        <v>Henri Koobs</v>
      </c>
      <c r="C238" s="96"/>
      <c r="D238" s="236"/>
      <c r="E238" s="155">
        <v>2882</v>
      </c>
      <c r="G238" s="206" t="str">
        <f>G232</f>
        <v>Lars Kammers</v>
      </c>
      <c r="H238" s="204"/>
      <c r="I238" s="155"/>
      <c r="J238" s="155">
        <v>2844.8</v>
      </c>
      <c r="L238" s="39" t="str">
        <f>L232</f>
        <v>Sander Vreugdenhil</v>
      </c>
      <c r="M238" s="38"/>
      <c r="O238" s="155">
        <v>2069.1</v>
      </c>
      <c r="P238" s="212"/>
      <c r="Q238" s="39" t="str">
        <f>Q232</f>
        <v>Henri Dunant</v>
      </c>
      <c r="R238" s="38"/>
      <c r="S238" s="72"/>
      <c r="T238" s="155">
        <v>834.3</v>
      </c>
    </row>
    <row r="239" spans="1:25" ht="15.75">
      <c r="B239" s="209" t="str">
        <f>G221</f>
        <v>Gerben van Helden</v>
      </c>
      <c r="C239" s="96"/>
      <c r="D239" s="65"/>
      <c r="E239" s="72">
        <v>3859</v>
      </c>
      <c r="G239" s="283" t="str">
        <f>L221</f>
        <v>Corne van Dorst</v>
      </c>
      <c r="H239" s="204"/>
      <c r="I239" s="72"/>
      <c r="J239" s="72">
        <v>3863.6</v>
      </c>
      <c r="L239" s="209" t="str">
        <f>Q221</f>
        <v>Fokko Haveman</v>
      </c>
      <c r="M239" s="38"/>
      <c r="O239" s="72">
        <v>4116.8</v>
      </c>
      <c r="P239" s="212"/>
      <c r="Q239" s="209" t="str">
        <f>V221</f>
        <v>Jimmy Vancutsem</v>
      </c>
      <c r="R239" s="38"/>
      <c r="S239" s="72"/>
      <c r="T239" s="72">
        <v>2666.4</v>
      </c>
    </row>
    <row r="241" spans="1:25" ht="15.75">
      <c r="A241" s="38" t="s">
        <v>2044</v>
      </c>
      <c r="B241" s="38"/>
      <c r="C241" s="38"/>
      <c r="D241" s="127"/>
      <c r="N241" s="67"/>
      <c r="O241" s="197"/>
      <c r="P241" s="212"/>
      <c r="Q241" s="3"/>
      <c r="S241" s="72"/>
    </row>
    <row r="242" spans="1:25" ht="15.75">
      <c r="A242" s="38"/>
      <c r="B242" s="38"/>
      <c r="C242" s="38"/>
      <c r="D242" s="127"/>
      <c r="N242" s="67"/>
      <c r="O242" s="197"/>
      <c r="P242" s="212"/>
      <c r="Q242" s="3"/>
      <c r="S242" s="72"/>
    </row>
    <row r="243" spans="1:25" ht="15.75" customHeight="1">
      <c r="A243" s="38"/>
      <c r="B243" s="38"/>
      <c r="C243" s="38"/>
      <c r="D243" s="127"/>
      <c r="N243" s="67"/>
      <c r="O243" s="197"/>
      <c r="P243" s="212"/>
      <c r="Q243" s="3"/>
      <c r="S243" s="72"/>
    </row>
    <row r="244" spans="1:25" ht="25.5" customHeight="1">
      <c r="B244" s="120" t="s">
        <v>2763</v>
      </c>
      <c r="C244" s="38"/>
      <c r="D244" s="38"/>
      <c r="E244" s="127"/>
      <c r="G244" s="38"/>
      <c r="N244" s="67"/>
      <c r="O244" s="67"/>
      <c r="P244" s="67"/>
      <c r="R244" s="67"/>
    </row>
    <row r="245" spans="1:25" ht="20.25">
      <c r="B245" s="193" t="s">
        <v>1117</v>
      </c>
      <c r="C245" s="194"/>
      <c r="D245" s="195"/>
      <c r="F245" s="196"/>
      <c r="G245" s="193" t="s">
        <v>1119</v>
      </c>
      <c r="H245" s="195"/>
      <c r="I245" s="195"/>
      <c r="K245" s="195"/>
      <c r="L245" s="193" t="s">
        <v>1118</v>
      </c>
      <c r="M245" s="195"/>
      <c r="P245" s="195"/>
      <c r="Q245" s="193" t="s">
        <v>1120</v>
      </c>
      <c r="R245" s="195"/>
      <c r="S245" s="195"/>
      <c r="T245" s="194"/>
      <c r="V245" s="193" t="s">
        <v>1410</v>
      </c>
    </row>
    <row r="246" spans="1:25" ht="15.75">
      <c r="A246" s="38"/>
      <c r="B246" s="38"/>
      <c r="C246" s="38"/>
      <c r="D246" s="127"/>
      <c r="N246" s="67"/>
      <c r="O246" s="197"/>
      <c r="P246" s="212"/>
      <c r="Q246" s="3"/>
      <c r="S246" s="72"/>
    </row>
    <row r="247" spans="1:25" s="39" customFormat="1" ht="15.75" customHeight="1">
      <c r="A247" s="197" t="s">
        <v>0</v>
      </c>
      <c r="B247" s="124" t="s">
        <v>31</v>
      </c>
      <c r="E247" s="72">
        <v>33212.799999999996</v>
      </c>
      <c r="F247" s="197" t="s">
        <v>0</v>
      </c>
      <c r="G247" s="124" t="s">
        <v>37</v>
      </c>
      <c r="H247" s="204"/>
      <c r="J247" s="72">
        <v>32536.599999999995</v>
      </c>
      <c r="K247" s="197" t="s">
        <v>0</v>
      </c>
      <c r="L247" s="215" t="s">
        <v>1581</v>
      </c>
      <c r="O247" s="72">
        <v>31464.950000000019</v>
      </c>
      <c r="P247" s="197" t="s">
        <v>0</v>
      </c>
      <c r="Q247" s="215" t="s">
        <v>1283</v>
      </c>
      <c r="T247" s="72">
        <v>29470.749999999993</v>
      </c>
      <c r="U247" s="197" t="s">
        <v>0</v>
      </c>
      <c r="V247" s="284" t="s">
        <v>2075</v>
      </c>
      <c r="Y247" s="72">
        <v>30564.25</v>
      </c>
    </row>
    <row r="248" spans="1:25" s="39" customFormat="1" ht="15.75" customHeight="1">
      <c r="A248" s="197" t="s">
        <v>2</v>
      </c>
      <c r="B248" s="38" t="s">
        <v>154</v>
      </c>
      <c r="E248" s="72">
        <v>32922.600000000006</v>
      </c>
      <c r="F248" s="197" t="s">
        <v>2</v>
      </c>
      <c r="G248" s="124" t="s">
        <v>613</v>
      </c>
      <c r="H248" s="204"/>
      <c r="J248" s="72">
        <v>32316.549999999992</v>
      </c>
      <c r="K248" s="197" t="s">
        <v>2</v>
      </c>
      <c r="L248" s="124" t="s">
        <v>600</v>
      </c>
      <c r="O248" s="72">
        <v>31131.25</v>
      </c>
      <c r="P248" s="197" t="s">
        <v>2</v>
      </c>
      <c r="Q248" s="215" t="s">
        <v>1278</v>
      </c>
      <c r="T248" s="72">
        <v>29325.549999999996</v>
      </c>
      <c r="U248" s="197" t="s">
        <v>2</v>
      </c>
      <c r="V248" s="284" t="s">
        <v>2092</v>
      </c>
      <c r="Y248" s="72">
        <v>30239.8</v>
      </c>
    </row>
    <row r="249" spans="1:25" s="39" customFormat="1" ht="15.75" customHeight="1">
      <c r="A249" s="197" t="s">
        <v>3</v>
      </c>
      <c r="B249" s="38" t="s">
        <v>665</v>
      </c>
      <c r="E249" s="72">
        <v>32573.049999999996</v>
      </c>
      <c r="F249" s="197" t="s">
        <v>3</v>
      </c>
      <c r="G249" s="137" t="s">
        <v>9</v>
      </c>
      <c r="H249" s="281"/>
      <c r="J249" s="72">
        <v>31204.049999999988</v>
      </c>
      <c r="K249" s="197" t="s">
        <v>3</v>
      </c>
      <c r="L249" s="337" t="s">
        <v>1587</v>
      </c>
      <c r="M249" s="201"/>
      <c r="O249" s="72">
        <v>30915.100000000002</v>
      </c>
      <c r="P249" s="197" t="s">
        <v>3</v>
      </c>
      <c r="Q249" s="277" t="s">
        <v>1593</v>
      </c>
      <c r="T249" s="72">
        <v>29088.899999999998</v>
      </c>
      <c r="U249" s="197" t="s">
        <v>3</v>
      </c>
      <c r="V249" s="284" t="s">
        <v>2094</v>
      </c>
      <c r="Y249" s="72">
        <v>30099.4</v>
      </c>
    </row>
    <row r="250" spans="1:25" s="39" customFormat="1" ht="15.75" customHeight="1">
      <c r="A250" s="197" t="s">
        <v>5</v>
      </c>
      <c r="B250" s="38" t="s">
        <v>649</v>
      </c>
      <c r="E250" s="72">
        <v>32423.099999999995</v>
      </c>
      <c r="F250" s="197" t="s">
        <v>5</v>
      </c>
      <c r="G250" s="213" t="s">
        <v>161</v>
      </c>
      <c r="H250" s="282"/>
      <c r="I250" s="211"/>
      <c r="J250" s="205">
        <v>31099.05</v>
      </c>
      <c r="K250" s="197" t="s">
        <v>5</v>
      </c>
      <c r="L250" s="213" t="s">
        <v>1276</v>
      </c>
      <c r="M250" s="211"/>
      <c r="N250" s="211"/>
      <c r="O250" s="205">
        <v>30081.850000000002</v>
      </c>
      <c r="P250" s="197" t="s">
        <v>5</v>
      </c>
      <c r="Q250" s="277" t="s">
        <v>2171</v>
      </c>
      <c r="T250" s="72">
        <v>28819.899999999998</v>
      </c>
      <c r="U250" s="197" t="s">
        <v>5</v>
      </c>
      <c r="V250" s="284" t="s">
        <v>2093</v>
      </c>
      <c r="Y250" s="72">
        <v>29979.149999999987</v>
      </c>
    </row>
    <row r="251" spans="1:25" s="39" customFormat="1" ht="15.75" customHeight="1">
      <c r="A251" s="197" t="s">
        <v>7</v>
      </c>
      <c r="B251" s="38" t="s">
        <v>1272</v>
      </c>
      <c r="E251" s="72">
        <v>31933.849999999995</v>
      </c>
      <c r="F251" s="197" t="s">
        <v>7</v>
      </c>
      <c r="G251" s="38" t="s">
        <v>17</v>
      </c>
      <c r="H251" s="204"/>
      <c r="J251" s="72">
        <v>30945.449999999997</v>
      </c>
      <c r="K251" s="197" t="s">
        <v>7</v>
      </c>
      <c r="L251" s="212" t="s">
        <v>1279</v>
      </c>
      <c r="O251" s="72">
        <v>29935.09999999998</v>
      </c>
      <c r="P251" s="197" t="s">
        <v>7</v>
      </c>
      <c r="Q251" s="338" t="s">
        <v>1575</v>
      </c>
      <c r="R251" s="201"/>
      <c r="S251" s="201"/>
      <c r="T251" s="202">
        <v>28139.699999999997</v>
      </c>
      <c r="U251" s="197" t="s">
        <v>7</v>
      </c>
      <c r="V251" s="284" t="s">
        <v>2083</v>
      </c>
      <c r="Y251" s="72">
        <v>29276.600000000002</v>
      </c>
    </row>
    <row r="252" spans="1:25" s="39" customFormat="1" ht="15.75" customHeight="1">
      <c r="A252" s="197" t="s">
        <v>8</v>
      </c>
      <c r="B252" s="38" t="s">
        <v>1286</v>
      </c>
      <c r="E252" s="72">
        <v>31915.100000000006</v>
      </c>
      <c r="F252" s="197" t="s">
        <v>8</v>
      </c>
      <c r="G252" s="38" t="s">
        <v>644</v>
      </c>
      <c r="H252" s="204"/>
      <c r="J252" s="72">
        <v>30320.700000000008</v>
      </c>
      <c r="K252" s="197" t="s">
        <v>8</v>
      </c>
      <c r="L252" s="212" t="s">
        <v>1284</v>
      </c>
      <c r="O252" s="72">
        <v>29915.500000000004</v>
      </c>
      <c r="P252" s="197" t="s">
        <v>8</v>
      </c>
      <c r="Q252" s="40" t="s">
        <v>1589</v>
      </c>
      <c r="T252" s="72">
        <v>27154.1</v>
      </c>
      <c r="U252" s="197" t="s">
        <v>8</v>
      </c>
      <c r="V252" s="284" t="s">
        <v>2082</v>
      </c>
      <c r="Y252" s="72">
        <v>29060.149999999994</v>
      </c>
    </row>
    <row r="253" spans="1:25" s="39" customFormat="1" ht="15.75" customHeight="1">
      <c r="A253" s="197" t="s">
        <v>10</v>
      </c>
      <c r="B253" s="38" t="s">
        <v>645</v>
      </c>
      <c r="E253" s="72">
        <v>31477.749999999996</v>
      </c>
      <c r="F253" s="197" t="s">
        <v>10</v>
      </c>
      <c r="G253" s="38" t="s">
        <v>1579</v>
      </c>
      <c r="H253" s="204"/>
      <c r="J253" s="72">
        <v>30083.649999999991</v>
      </c>
      <c r="K253" s="197" t="s">
        <v>10</v>
      </c>
      <c r="L253" s="212" t="s">
        <v>637</v>
      </c>
      <c r="O253" s="72">
        <v>28264.799999999999</v>
      </c>
      <c r="P253" s="197" t="s">
        <v>10</v>
      </c>
      <c r="Q253" s="212" t="s">
        <v>1268</v>
      </c>
      <c r="T253" s="72">
        <v>27095.7</v>
      </c>
      <c r="U253" s="197" t="s">
        <v>10</v>
      </c>
      <c r="V253" s="284" t="s">
        <v>2080</v>
      </c>
      <c r="Y253" s="72">
        <v>28893.050000000007</v>
      </c>
    </row>
    <row r="254" spans="1:25" s="39" customFormat="1" ht="15.75" customHeight="1">
      <c r="A254" s="197" t="s">
        <v>12</v>
      </c>
      <c r="B254" s="38" t="s">
        <v>21</v>
      </c>
      <c r="E254" s="72">
        <v>31443.149999999998</v>
      </c>
      <c r="F254" s="197" t="s">
        <v>12</v>
      </c>
      <c r="G254" s="38" t="s">
        <v>1277</v>
      </c>
      <c r="H254" s="204"/>
      <c r="J254" s="72">
        <v>29333.55</v>
      </c>
      <c r="K254" s="197" t="s">
        <v>12</v>
      </c>
      <c r="L254" s="38" t="s">
        <v>601</v>
      </c>
      <c r="O254" s="72">
        <v>27597.750000000011</v>
      </c>
      <c r="P254" s="197" t="s">
        <v>12</v>
      </c>
      <c r="Q254" s="40" t="s">
        <v>1584</v>
      </c>
      <c r="R254" s="158"/>
      <c r="T254" s="72">
        <v>26654.250000000004</v>
      </c>
      <c r="U254" s="197" t="s">
        <v>12</v>
      </c>
      <c r="V254" s="277" t="s">
        <v>1591</v>
      </c>
      <c r="Y254" s="72">
        <v>28756.300000000007</v>
      </c>
    </row>
    <row r="255" spans="1:25" s="39" customFormat="1" ht="15.75" customHeight="1">
      <c r="A255" s="197" t="s">
        <v>14</v>
      </c>
      <c r="B255" s="38" t="s">
        <v>141</v>
      </c>
      <c r="E255" s="72">
        <v>31093.55</v>
      </c>
      <c r="F255" s="197" t="s">
        <v>14</v>
      </c>
      <c r="G255" s="38" t="s">
        <v>15</v>
      </c>
      <c r="H255" s="204"/>
      <c r="J255" s="72">
        <v>29128.1</v>
      </c>
      <c r="K255" s="197" t="s">
        <v>14</v>
      </c>
      <c r="L255" s="38" t="s">
        <v>27</v>
      </c>
      <c r="O255" s="72">
        <v>25262.450000000004</v>
      </c>
      <c r="P255" s="197" t="s">
        <v>14</v>
      </c>
      <c r="Q255" s="212" t="s">
        <v>1280</v>
      </c>
      <c r="T255" s="72">
        <v>26517.69999999999</v>
      </c>
      <c r="U255" s="197" t="s">
        <v>14</v>
      </c>
      <c r="V255" s="284" t="s">
        <v>2090</v>
      </c>
      <c r="Y255" s="72">
        <v>28350.250000000007</v>
      </c>
    </row>
    <row r="256" spans="1:25" s="39" customFormat="1" ht="15.75" customHeight="1">
      <c r="A256" s="197" t="s">
        <v>16</v>
      </c>
      <c r="B256" s="38" t="s">
        <v>153</v>
      </c>
      <c r="E256" s="72">
        <v>31056.850000000006</v>
      </c>
      <c r="F256" s="197" t="s">
        <v>16</v>
      </c>
      <c r="G256" s="38" t="s">
        <v>624</v>
      </c>
      <c r="H256" s="204"/>
      <c r="J256" s="72">
        <v>28706.9</v>
      </c>
      <c r="K256" s="197" t="s">
        <v>16</v>
      </c>
      <c r="L256" s="38" t="s">
        <v>631</v>
      </c>
      <c r="O256" s="72">
        <v>24306.549999999992</v>
      </c>
      <c r="P256" s="197" t="s">
        <v>16</v>
      </c>
      <c r="Q256" s="212" t="s">
        <v>1269</v>
      </c>
      <c r="T256" s="72">
        <v>26460.5</v>
      </c>
      <c r="U256" s="197" t="s">
        <v>16</v>
      </c>
      <c r="V256" s="284" t="s">
        <v>179</v>
      </c>
      <c r="Y256" s="72">
        <v>27355.95</v>
      </c>
    </row>
    <row r="257" spans="1:25" s="39" customFormat="1" ht="15.75" customHeight="1">
      <c r="A257" s="197" t="s">
        <v>18</v>
      </c>
      <c r="B257" s="38" t="s">
        <v>25</v>
      </c>
      <c r="E257" s="72">
        <v>30975.000000000007</v>
      </c>
      <c r="F257" s="197" t="s">
        <v>18</v>
      </c>
      <c r="G257" s="38" t="s">
        <v>605</v>
      </c>
      <c r="H257" s="204"/>
      <c r="J257" s="72">
        <v>28161.950000000004</v>
      </c>
      <c r="K257" s="197" t="s">
        <v>18</v>
      </c>
      <c r="L257" s="38" t="s">
        <v>13</v>
      </c>
      <c r="O257" s="72">
        <v>24293.749999999996</v>
      </c>
      <c r="P257" s="197" t="s">
        <v>18</v>
      </c>
      <c r="Q257" s="40" t="s">
        <v>1583</v>
      </c>
      <c r="T257" s="72">
        <v>25516.999999999989</v>
      </c>
      <c r="U257" s="197" t="s">
        <v>18</v>
      </c>
      <c r="V257" s="284" t="s">
        <v>2087</v>
      </c>
      <c r="Y257" s="72">
        <v>27333.45</v>
      </c>
    </row>
    <row r="258" spans="1:25" s="39" customFormat="1" ht="15.75" customHeight="1">
      <c r="A258" s="197" t="s">
        <v>20</v>
      </c>
      <c r="B258" s="38" t="s">
        <v>143</v>
      </c>
      <c r="E258" s="72">
        <v>30692.800000000003</v>
      </c>
      <c r="F258" s="197" t="s">
        <v>20</v>
      </c>
      <c r="G258" s="38" t="s">
        <v>655</v>
      </c>
      <c r="H258" s="204"/>
      <c r="J258" s="72">
        <v>27490.800000000003</v>
      </c>
      <c r="K258" s="197" t="s">
        <v>20</v>
      </c>
      <c r="L258" s="38" t="s">
        <v>630</v>
      </c>
      <c r="O258" s="72">
        <v>23971.850000000006</v>
      </c>
      <c r="P258" s="197" t="s">
        <v>20</v>
      </c>
      <c r="Q258" s="40" t="s">
        <v>1666</v>
      </c>
      <c r="T258" s="72">
        <v>25417.199999999997</v>
      </c>
      <c r="U258" s="197" t="s">
        <v>20</v>
      </c>
      <c r="V258" s="284" t="s">
        <v>2096</v>
      </c>
      <c r="Y258" s="72">
        <v>27233.05</v>
      </c>
    </row>
    <row r="259" spans="1:25" s="39" customFormat="1" ht="15.75" customHeight="1">
      <c r="A259" s="197" t="s">
        <v>22</v>
      </c>
      <c r="B259" s="38" t="s">
        <v>616</v>
      </c>
      <c r="E259" s="72">
        <v>30381.599999999999</v>
      </c>
      <c r="F259" s="197" t="s">
        <v>22</v>
      </c>
      <c r="G259" s="38" t="s">
        <v>23</v>
      </c>
      <c r="H259" s="204"/>
      <c r="J259" s="72">
        <v>27054.300000000003</v>
      </c>
      <c r="K259" s="197" t="s">
        <v>22</v>
      </c>
      <c r="L259" s="38" t="s">
        <v>622</v>
      </c>
      <c r="N259" s="201"/>
      <c r="O259" s="202">
        <v>21749.600000000002</v>
      </c>
      <c r="P259" s="197" t="s">
        <v>22</v>
      </c>
      <c r="Q259" s="212" t="s">
        <v>1281</v>
      </c>
      <c r="T259" s="72">
        <v>25318.049999999996</v>
      </c>
      <c r="U259" s="197" t="s">
        <v>22</v>
      </c>
      <c r="V259" s="284" t="s">
        <v>2079</v>
      </c>
      <c r="Y259" s="72">
        <v>26793.499999999996</v>
      </c>
    </row>
    <row r="260" spans="1:25" s="39" customFormat="1" ht="15.75" customHeight="1">
      <c r="A260" s="199" t="s">
        <v>24</v>
      </c>
      <c r="B260" s="132" t="s">
        <v>11</v>
      </c>
      <c r="C260" s="201"/>
      <c r="E260" s="72">
        <v>30378.449999999997</v>
      </c>
      <c r="F260" s="197" t="s">
        <v>24</v>
      </c>
      <c r="G260" s="132" t="s">
        <v>661</v>
      </c>
      <c r="H260" s="281"/>
      <c r="J260" s="72">
        <v>26752.700000000004</v>
      </c>
      <c r="K260" s="197" t="s">
        <v>24</v>
      </c>
      <c r="L260" s="339" t="s">
        <v>155</v>
      </c>
      <c r="M260" s="332"/>
      <c r="O260" s="72">
        <v>0</v>
      </c>
      <c r="P260" s="197" t="s">
        <v>24</v>
      </c>
      <c r="Q260" s="38" t="s">
        <v>596</v>
      </c>
      <c r="T260" s="72">
        <v>23525.800000000007</v>
      </c>
      <c r="U260" s="197" t="s">
        <v>24</v>
      </c>
      <c r="V260" s="277" t="s">
        <v>1596</v>
      </c>
      <c r="Y260" s="72">
        <v>26527.900000000005</v>
      </c>
    </row>
    <row r="261" spans="1:25" s="39" customFormat="1" ht="15.75" customHeight="1">
      <c r="A261" s="199" t="s">
        <v>26</v>
      </c>
      <c r="B261" s="135" t="s">
        <v>142</v>
      </c>
      <c r="C261" s="201"/>
      <c r="D261" s="211"/>
      <c r="E261" s="205">
        <v>30140.800000000007</v>
      </c>
      <c r="F261" s="197" t="s">
        <v>26</v>
      </c>
      <c r="G261" s="135" t="s">
        <v>620</v>
      </c>
      <c r="H261" s="282"/>
      <c r="I261" s="211"/>
      <c r="J261" s="205">
        <v>26671.749999999989</v>
      </c>
      <c r="K261" s="197" t="s">
        <v>26</v>
      </c>
      <c r="L261" s="130" t="s">
        <v>6</v>
      </c>
      <c r="O261" s="72">
        <v>0</v>
      </c>
      <c r="P261" s="199" t="s">
        <v>26</v>
      </c>
      <c r="Q261" s="132" t="s">
        <v>648</v>
      </c>
      <c r="R261" s="201"/>
      <c r="S261" s="201"/>
      <c r="T261" s="202">
        <v>23444.1</v>
      </c>
      <c r="U261" s="123" t="s">
        <v>26</v>
      </c>
      <c r="V261" s="277" t="s">
        <v>1592</v>
      </c>
      <c r="Y261" s="72">
        <v>26507.4</v>
      </c>
    </row>
    <row r="262" spans="1:25" s="39" customFormat="1" ht="15.75" customHeight="1">
      <c r="A262" s="197" t="s">
        <v>28</v>
      </c>
      <c r="B262" s="130" t="s">
        <v>33</v>
      </c>
      <c r="E262" s="72">
        <v>29281.600000000002</v>
      </c>
      <c r="F262" s="197" t="s">
        <v>28</v>
      </c>
      <c r="G262" s="130" t="s">
        <v>152</v>
      </c>
      <c r="H262" s="204"/>
      <c r="J262" s="267">
        <v>25700.300000000003</v>
      </c>
      <c r="K262" s="197" t="s">
        <v>28</v>
      </c>
      <c r="L262" s="130" t="s">
        <v>611</v>
      </c>
      <c r="O262" s="72">
        <v>0</v>
      </c>
      <c r="P262" s="197" t="s">
        <v>28</v>
      </c>
      <c r="Q262" s="340" t="s">
        <v>1576</v>
      </c>
      <c r="T262" s="72">
        <v>18847.500000000004</v>
      </c>
      <c r="U262" s="123" t="s">
        <v>28</v>
      </c>
      <c r="V262" s="284" t="s">
        <v>2097</v>
      </c>
      <c r="Y262" s="72">
        <v>26269.450000000008</v>
      </c>
    </row>
    <row r="263" spans="1:25" s="39" customFormat="1" ht="15.75" customHeight="1">
      <c r="A263" s="197" t="s">
        <v>30</v>
      </c>
      <c r="B263" s="130" t="s">
        <v>615</v>
      </c>
      <c r="E263" s="72">
        <v>28845.549999999996</v>
      </c>
      <c r="F263" s="197" t="s">
        <v>30</v>
      </c>
      <c r="G263" s="130" t="s">
        <v>1285</v>
      </c>
      <c r="H263" s="204"/>
      <c r="J263" s="72">
        <v>0</v>
      </c>
      <c r="K263" s="197" t="s">
        <v>30</v>
      </c>
      <c r="L263" s="130" t="s">
        <v>19</v>
      </c>
      <c r="O263" s="72">
        <v>0</v>
      </c>
      <c r="P263" s="197" t="s">
        <v>30</v>
      </c>
      <c r="Q263" s="340" t="s">
        <v>1580</v>
      </c>
      <c r="T263" s="72">
        <v>18757.599999999995</v>
      </c>
      <c r="U263" s="123" t="s">
        <v>30</v>
      </c>
      <c r="V263" s="284" t="s">
        <v>2077</v>
      </c>
      <c r="Y263" s="72">
        <v>26065.05</v>
      </c>
    </row>
    <row r="264" spans="1:25" s="39" customFormat="1" ht="15.75" customHeight="1">
      <c r="A264" s="197" t="s">
        <v>32</v>
      </c>
      <c r="B264" s="130" t="s">
        <v>629</v>
      </c>
      <c r="E264" s="72">
        <v>28645.149999999998</v>
      </c>
      <c r="F264" s="197" t="s">
        <v>32</v>
      </c>
      <c r="G264" s="130" t="s">
        <v>39</v>
      </c>
      <c r="H264" s="204"/>
      <c r="J264" s="72">
        <v>0</v>
      </c>
      <c r="K264" s="197" t="s">
        <v>32</v>
      </c>
      <c r="L264" s="130" t="s">
        <v>144</v>
      </c>
      <c r="O264" s="72">
        <v>0</v>
      </c>
      <c r="P264" s="197" t="s">
        <v>32</v>
      </c>
      <c r="Q264" s="276" t="s">
        <v>654</v>
      </c>
      <c r="T264" s="72">
        <v>17211.199999999997</v>
      </c>
      <c r="U264" s="123" t="s">
        <v>32</v>
      </c>
      <c r="V264" s="284" t="s">
        <v>2095</v>
      </c>
      <c r="Y264" s="72">
        <v>25903.799999999992</v>
      </c>
    </row>
    <row r="265" spans="1:25" s="39" customFormat="1" ht="15.75">
      <c r="A265" s="197"/>
      <c r="C265" s="156"/>
      <c r="F265" s="197"/>
      <c r="G265" s="204"/>
      <c r="H265" s="204"/>
      <c r="I265" s="56"/>
      <c r="K265" s="197"/>
      <c r="N265" s="56"/>
      <c r="P265" s="197"/>
      <c r="Q265" s="40"/>
      <c r="S265" s="72"/>
      <c r="U265" s="123" t="s">
        <v>34</v>
      </c>
      <c r="V265" s="284" t="s">
        <v>2085</v>
      </c>
      <c r="Y265" s="72">
        <v>25883.600000000006</v>
      </c>
    </row>
    <row r="266" spans="1:25" s="39" customFormat="1" ht="15.75">
      <c r="B266" s="15" t="s">
        <v>972</v>
      </c>
      <c r="C266" s="156"/>
      <c r="F266" s="197"/>
      <c r="G266" s="15" t="s">
        <v>972</v>
      </c>
      <c r="H266" s="204"/>
      <c r="I266" s="56"/>
      <c r="K266" s="197"/>
      <c r="L266" s="15"/>
      <c r="N266" s="56"/>
      <c r="P266" s="197"/>
      <c r="Q266" s="15"/>
      <c r="S266" s="72"/>
      <c r="U266" s="123" t="s">
        <v>36</v>
      </c>
      <c r="V266" s="284" t="s">
        <v>2078</v>
      </c>
      <c r="Y266" s="72">
        <v>25751.15</v>
      </c>
    </row>
    <row r="267" spans="1:25" s="39" customFormat="1" ht="15.75">
      <c r="A267" s="197"/>
      <c r="B267" s="209" t="s">
        <v>142</v>
      </c>
      <c r="E267" s="333">
        <v>3373.4000000000051</v>
      </c>
      <c r="F267" s="197"/>
      <c r="G267" s="334" t="s">
        <v>620</v>
      </c>
      <c r="H267" s="204"/>
      <c r="J267" s="72">
        <v>3767.6999999999898</v>
      </c>
      <c r="K267" s="197"/>
      <c r="N267" s="155"/>
      <c r="P267" s="197"/>
      <c r="S267" s="155"/>
      <c r="U267" s="123" t="s">
        <v>38</v>
      </c>
      <c r="V267" s="284" t="s">
        <v>2088</v>
      </c>
      <c r="Y267" s="72">
        <v>25614.5</v>
      </c>
    </row>
    <row r="268" spans="1:25" s="39" customFormat="1" ht="15.75">
      <c r="A268" s="197"/>
      <c r="B268" s="39" t="s">
        <v>161</v>
      </c>
      <c r="E268" s="335">
        <v>2810.8999999999978</v>
      </c>
      <c r="F268" s="197"/>
      <c r="G268" s="198" t="s">
        <v>1276</v>
      </c>
      <c r="H268" s="336"/>
      <c r="J268" s="155">
        <v>3260.4000000000015</v>
      </c>
      <c r="K268" s="197"/>
      <c r="N268" s="155"/>
      <c r="P268" s="197"/>
      <c r="Q268" s="209"/>
      <c r="R268" s="209"/>
      <c r="S268" s="72"/>
      <c r="U268" s="123" t="s">
        <v>145</v>
      </c>
      <c r="V268" s="284" t="s">
        <v>2089</v>
      </c>
      <c r="Y268" s="72">
        <v>25479.8</v>
      </c>
    </row>
    <row r="269" spans="1:25" s="39" customFormat="1" ht="15.75">
      <c r="A269" s="197"/>
      <c r="C269" s="156"/>
      <c r="D269" s="155"/>
      <c r="F269" s="197"/>
      <c r="G269" s="198"/>
      <c r="H269" s="336"/>
      <c r="I269" s="155"/>
      <c r="K269" s="197"/>
      <c r="N269" s="155"/>
      <c r="P269" s="197"/>
      <c r="S269" s="155"/>
      <c r="U269" s="123" t="s">
        <v>146</v>
      </c>
      <c r="V269" s="284" t="s">
        <v>2091</v>
      </c>
      <c r="Y269" s="72">
        <v>24784.499999999989</v>
      </c>
    </row>
    <row r="270" spans="1:25" s="38" customFormat="1" ht="15.75">
      <c r="A270" s="38" t="s">
        <v>2787</v>
      </c>
      <c r="E270" s="127"/>
      <c r="N270" s="126"/>
      <c r="O270" s="197"/>
      <c r="P270" s="212"/>
      <c r="Q270" s="39"/>
      <c r="S270" s="72"/>
      <c r="U270" s="123" t="s">
        <v>147</v>
      </c>
      <c r="V270" s="284" t="s">
        <v>2081</v>
      </c>
      <c r="W270" s="39"/>
      <c r="Y270" s="72">
        <v>24690.150000000005</v>
      </c>
    </row>
    <row r="271" spans="1:25" s="39" customFormat="1" ht="15.75">
      <c r="A271" s="197"/>
      <c r="C271" s="156"/>
      <c r="D271" s="155"/>
      <c r="F271" s="197"/>
      <c r="G271" s="198"/>
      <c r="H271" s="336"/>
      <c r="I271" s="155"/>
      <c r="K271" s="197"/>
      <c r="N271" s="155"/>
      <c r="P271" s="197"/>
      <c r="S271" s="155"/>
      <c r="U271" s="123" t="s">
        <v>150</v>
      </c>
      <c r="V271" s="277" t="s">
        <v>1590</v>
      </c>
      <c r="W271" s="158"/>
      <c r="Y271" s="72">
        <v>24685.400000000012</v>
      </c>
    </row>
    <row r="272" spans="1:25" ht="15.75">
      <c r="U272" s="123" t="s">
        <v>156</v>
      </c>
      <c r="V272" s="284" t="s">
        <v>2076</v>
      </c>
      <c r="W272" s="39"/>
      <c r="X272" s="39"/>
      <c r="Y272" s="72">
        <v>24499.200000000001</v>
      </c>
    </row>
    <row r="273" spans="1:25" ht="15.75">
      <c r="U273" s="123" t="s">
        <v>158</v>
      </c>
      <c r="V273" s="284" t="s">
        <v>2098</v>
      </c>
      <c r="W273" s="39"/>
      <c r="X273" s="39"/>
      <c r="Y273" s="72">
        <v>24448.850000000002</v>
      </c>
    </row>
    <row r="274" spans="1:25" ht="15.75">
      <c r="U274" s="123" t="s">
        <v>159</v>
      </c>
      <c r="V274" s="284" t="s">
        <v>2073</v>
      </c>
      <c r="W274" s="39"/>
      <c r="X274" s="39"/>
      <c r="Y274" s="72">
        <v>24381.800000000003</v>
      </c>
    </row>
    <row r="275" spans="1:25" ht="15.75">
      <c r="U275" s="123" t="s">
        <v>160</v>
      </c>
      <c r="V275" s="277" t="s">
        <v>1617</v>
      </c>
      <c r="W275" s="39"/>
      <c r="X275" s="39"/>
      <c r="Y275" s="72">
        <v>22989.349999999995</v>
      </c>
    </row>
    <row r="276" spans="1:25" ht="15.75">
      <c r="U276" s="123" t="s">
        <v>162</v>
      </c>
      <c r="V276" s="275" t="s">
        <v>1</v>
      </c>
      <c r="W276" s="201"/>
      <c r="X276" s="201"/>
      <c r="Y276" s="202">
        <v>22750.19999999999</v>
      </c>
    </row>
    <row r="277" spans="1:25" ht="15.75">
      <c r="U277" s="123" t="s">
        <v>273</v>
      </c>
      <c r="V277" s="39" t="s">
        <v>2086</v>
      </c>
      <c r="W277" s="39"/>
      <c r="X277" s="39"/>
      <c r="Y277" s="72">
        <v>22639.05</v>
      </c>
    </row>
    <row r="278" spans="1:25" ht="15.75">
      <c r="U278" s="123" t="s">
        <v>274</v>
      </c>
      <c r="V278" s="40" t="s">
        <v>1614</v>
      </c>
      <c r="W278" s="158"/>
      <c r="X278" s="39"/>
      <c r="Y278" s="72">
        <v>22235.000000000007</v>
      </c>
    </row>
    <row r="279" spans="1:25" ht="15.75">
      <c r="U279" s="123" t="s">
        <v>275</v>
      </c>
      <c r="V279" s="40" t="s">
        <v>1616</v>
      </c>
      <c r="W279" s="39"/>
      <c r="X279" s="39"/>
      <c r="Y279" s="72">
        <v>19973.000000000004</v>
      </c>
    </row>
    <row r="280" spans="1:25" ht="15.75">
      <c r="U280" s="123" t="s">
        <v>276</v>
      </c>
      <c r="V280" s="39" t="s">
        <v>2084</v>
      </c>
      <c r="W280" s="39"/>
      <c r="X280" s="39"/>
      <c r="Y280" s="72">
        <v>19952.499999999993</v>
      </c>
    </row>
    <row r="281" spans="1:25" ht="15.75">
      <c r="U281" s="123" t="s">
        <v>602</v>
      </c>
      <c r="V281" s="39" t="s">
        <v>2074</v>
      </c>
      <c r="W281" s="39"/>
      <c r="X281" s="39"/>
      <c r="Y281" s="72">
        <v>18759.349999999999</v>
      </c>
    </row>
    <row r="282" spans="1:25" ht="15.75">
      <c r="U282" s="123"/>
      <c r="V282" s="284"/>
      <c r="W282" s="39"/>
      <c r="X282" s="39"/>
      <c r="Y282" s="72"/>
    </row>
    <row r="283" spans="1:25" ht="15.75">
      <c r="U283" s="123"/>
      <c r="V283" s="284"/>
      <c r="W283" s="39"/>
      <c r="X283" s="39"/>
      <c r="Y283" s="72"/>
    </row>
    <row r="284" spans="1:25" ht="15.75">
      <c r="U284" s="123"/>
      <c r="V284" s="284"/>
      <c r="W284" s="39"/>
      <c r="X284" s="39"/>
      <c r="Y284" s="72"/>
    </row>
    <row r="285" spans="1:25" ht="25.5">
      <c r="B285" s="120" t="s">
        <v>3096</v>
      </c>
      <c r="C285" s="38"/>
      <c r="D285" s="38"/>
      <c r="E285" s="127"/>
      <c r="G285" s="38"/>
      <c r="N285" s="67"/>
      <c r="O285" s="67"/>
      <c r="P285" s="67"/>
      <c r="R285" s="67"/>
    </row>
    <row r="286" spans="1:25" ht="20.25">
      <c r="B286" s="193" t="s">
        <v>1117</v>
      </c>
      <c r="C286" s="194"/>
      <c r="D286" s="195"/>
      <c r="F286" s="196"/>
      <c r="G286" s="193" t="s">
        <v>1119</v>
      </c>
      <c r="H286" s="195"/>
      <c r="I286" s="195"/>
      <c r="K286" s="195"/>
      <c r="L286" s="193" t="s">
        <v>1118</v>
      </c>
      <c r="M286" s="195"/>
      <c r="P286" s="195"/>
      <c r="Q286" s="193" t="s">
        <v>1120</v>
      </c>
      <c r="R286" s="195"/>
      <c r="S286" s="195"/>
      <c r="T286" s="194"/>
      <c r="V286" s="193" t="s">
        <v>1410</v>
      </c>
    </row>
    <row r="287" spans="1:25" s="3" customFormat="1" ht="15.75">
      <c r="A287" s="5"/>
      <c r="C287" s="4"/>
      <c r="D287" s="99"/>
      <c r="F287" s="5"/>
      <c r="G287" s="341"/>
      <c r="H287" s="192"/>
      <c r="I287" s="99"/>
      <c r="K287" s="5"/>
      <c r="N287" s="99"/>
      <c r="P287" s="5"/>
      <c r="S287" s="99"/>
      <c r="U287" s="123"/>
      <c r="V287" s="284"/>
      <c r="W287" s="39"/>
      <c r="X287" s="39"/>
      <c r="Y287" s="72"/>
    </row>
    <row r="288" spans="1:25" s="39" customFormat="1" ht="15.75">
      <c r="A288" s="197" t="s">
        <v>0</v>
      </c>
      <c r="B288" s="124" t="s">
        <v>25</v>
      </c>
      <c r="D288" s="72"/>
      <c r="E288" s="72">
        <v>33908.300000000003</v>
      </c>
      <c r="F288" s="197" t="s">
        <v>0</v>
      </c>
      <c r="G288" s="124" t="s">
        <v>1587</v>
      </c>
      <c r="H288" s="204"/>
      <c r="I288" s="72"/>
      <c r="J288" s="72">
        <v>32838.900000000009</v>
      </c>
      <c r="K288" s="197" t="s">
        <v>0</v>
      </c>
      <c r="L288" s="215" t="s">
        <v>1279</v>
      </c>
      <c r="N288" s="72"/>
      <c r="O288" s="72">
        <v>31161.200000000004</v>
      </c>
      <c r="P288" s="197" t="s">
        <v>0</v>
      </c>
      <c r="Q288" s="277" t="s">
        <v>2094</v>
      </c>
      <c r="S288" s="72"/>
      <c r="T288" s="72">
        <v>31768.100000000006</v>
      </c>
      <c r="U288" s="197" t="s">
        <v>0</v>
      </c>
      <c r="V288" s="284" t="s">
        <v>2508</v>
      </c>
      <c r="X288" s="72"/>
      <c r="Y288" s="72">
        <v>31863.549999999996</v>
      </c>
    </row>
    <row r="289" spans="1:25" s="39" customFormat="1" ht="15.75">
      <c r="A289" s="197" t="s">
        <v>2</v>
      </c>
      <c r="B289" s="38" t="s">
        <v>153</v>
      </c>
      <c r="D289" s="72"/>
      <c r="E289" s="72">
        <v>33039.85</v>
      </c>
      <c r="F289" s="197" t="s">
        <v>2</v>
      </c>
      <c r="G289" s="124" t="s">
        <v>33</v>
      </c>
      <c r="H289" s="204"/>
      <c r="I289" s="72"/>
      <c r="J289" s="72">
        <v>32600.699999999993</v>
      </c>
      <c r="K289" s="197" t="s">
        <v>2</v>
      </c>
      <c r="L289" s="124" t="s">
        <v>2171</v>
      </c>
      <c r="N289" s="72"/>
      <c r="O289" s="72">
        <v>31015.850000000006</v>
      </c>
      <c r="P289" s="197" t="s">
        <v>2</v>
      </c>
      <c r="Q289" s="277" t="s">
        <v>1666</v>
      </c>
      <c r="S289" s="72"/>
      <c r="T289" s="72">
        <v>31458.250000000004</v>
      </c>
      <c r="U289" s="197" t="s">
        <v>2</v>
      </c>
      <c r="V289" s="284" t="s">
        <v>2519</v>
      </c>
      <c r="X289" s="72"/>
      <c r="Y289" s="72">
        <v>31710.699999999993</v>
      </c>
    </row>
    <row r="290" spans="1:25" s="39" customFormat="1" ht="15.75">
      <c r="A290" s="197" t="s">
        <v>3</v>
      </c>
      <c r="B290" s="38" t="s">
        <v>31</v>
      </c>
      <c r="D290" s="72"/>
      <c r="E290" s="72">
        <v>32167.7</v>
      </c>
      <c r="F290" s="197" t="s">
        <v>3</v>
      </c>
      <c r="G290" s="137" t="s">
        <v>644</v>
      </c>
      <c r="H290" s="281"/>
      <c r="I290" s="72"/>
      <c r="J290" s="72">
        <v>31637.700000000008</v>
      </c>
      <c r="K290" s="197" t="s">
        <v>3</v>
      </c>
      <c r="L290" s="137" t="s">
        <v>1593</v>
      </c>
      <c r="M290" s="201"/>
      <c r="N290" s="72"/>
      <c r="O290" s="72">
        <v>29973.500000000007</v>
      </c>
      <c r="P290" s="197" t="s">
        <v>3</v>
      </c>
      <c r="Q290" s="284" t="s">
        <v>2076</v>
      </c>
      <c r="S290" s="72"/>
      <c r="T290" s="72">
        <v>30672.699999999993</v>
      </c>
      <c r="U290" s="197" t="s">
        <v>3</v>
      </c>
      <c r="V290" s="284" t="s">
        <v>2511</v>
      </c>
      <c r="X290" s="72"/>
      <c r="Y290" s="72">
        <v>31279.250000000004</v>
      </c>
    </row>
    <row r="291" spans="1:25" s="39" customFormat="1" ht="15.75">
      <c r="A291" s="197" t="s">
        <v>5</v>
      </c>
      <c r="B291" s="38" t="s">
        <v>649</v>
      </c>
      <c r="D291" s="72"/>
      <c r="E291" s="72">
        <v>32124.299999999996</v>
      </c>
      <c r="F291" s="197" t="s">
        <v>5</v>
      </c>
      <c r="G291" s="213" t="s">
        <v>161</v>
      </c>
      <c r="H291" s="282"/>
      <c r="I291" s="205"/>
      <c r="J291" s="205">
        <v>31346.2</v>
      </c>
      <c r="K291" s="197" t="s">
        <v>5</v>
      </c>
      <c r="L291" s="132" t="s">
        <v>1278</v>
      </c>
      <c r="M291" s="211"/>
      <c r="N291" s="205"/>
      <c r="O291" s="205">
        <v>29810.300000000003</v>
      </c>
      <c r="P291" s="197" t="s">
        <v>5</v>
      </c>
      <c r="Q291" s="284" t="s">
        <v>648</v>
      </c>
      <c r="S291" s="72"/>
      <c r="T291" s="72">
        <v>29115.100000000013</v>
      </c>
      <c r="U291" s="197" t="s">
        <v>5</v>
      </c>
      <c r="V291" s="284" t="s">
        <v>2524</v>
      </c>
      <c r="X291" s="72"/>
      <c r="Y291" s="72">
        <v>31214.399999999998</v>
      </c>
    </row>
    <row r="292" spans="1:25" s="39" customFormat="1" ht="15.75">
      <c r="A292" s="197" t="s">
        <v>7</v>
      </c>
      <c r="B292" s="38" t="s">
        <v>142</v>
      </c>
      <c r="D292" s="72"/>
      <c r="E292" s="72">
        <v>31859.9</v>
      </c>
      <c r="F292" s="197" t="s">
        <v>7</v>
      </c>
      <c r="G292" s="38" t="s">
        <v>17</v>
      </c>
      <c r="H292" s="204"/>
      <c r="I292" s="72"/>
      <c r="J292" s="72">
        <v>30871.300000000003</v>
      </c>
      <c r="K292" s="197" t="s">
        <v>7</v>
      </c>
      <c r="L292" s="38" t="s">
        <v>1283</v>
      </c>
      <c r="N292" s="72"/>
      <c r="O292" s="72">
        <v>28978.050000000003</v>
      </c>
      <c r="P292" s="197" t="s">
        <v>7</v>
      </c>
      <c r="Q292" s="284" t="s">
        <v>2097</v>
      </c>
      <c r="S292" s="72"/>
      <c r="T292" s="72">
        <v>28775.500000000011</v>
      </c>
      <c r="U292" s="197" t="s">
        <v>7</v>
      </c>
      <c r="V292" s="284" t="s">
        <v>2612</v>
      </c>
      <c r="X292" s="72"/>
      <c r="Y292" s="72">
        <v>31072.399999999998</v>
      </c>
    </row>
    <row r="293" spans="1:25" s="39" customFormat="1" ht="15.75">
      <c r="A293" s="197" t="s">
        <v>8</v>
      </c>
      <c r="B293" s="38" t="s">
        <v>154</v>
      </c>
      <c r="D293" s="72"/>
      <c r="E293" s="72">
        <v>31839.500000000011</v>
      </c>
      <c r="F293" s="197" t="s">
        <v>8</v>
      </c>
      <c r="G293" s="38" t="s">
        <v>1579</v>
      </c>
      <c r="H293" s="204"/>
      <c r="I293" s="72"/>
      <c r="J293" s="72">
        <v>30708.19999999999</v>
      </c>
      <c r="K293" s="197" t="s">
        <v>8</v>
      </c>
      <c r="L293" s="212" t="s">
        <v>637</v>
      </c>
      <c r="N293" s="72"/>
      <c r="O293" s="72">
        <v>28484.2</v>
      </c>
      <c r="P293" s="197" t="s">
        <v>8</v>
      </c>
      <c r="Q293" s="277" t="s">
        <v>2090</v>
      </c>
      <c r="S293" s="72"/>
      <c r="T293" s="72">
        <v>28617.149999999994</v>
      </c>
      <c r="U293" s="197" t="s">
        <v>8</v>
      </c>
      <c r="V293" s="284" t="s">
        <v>2525</v>
      </c>
      <c r="X293" s="72"/>
      <c r="Y293" s="72">
        <v>30836.1</v>
      </c>
    </row>
    <row r="294" spans="1:25" s="39" customFormat="1" ht="15.75">
      <c r="A294" s="197" t="s">
        <v>10</v>
      </c>
      <c r="B294" s="38" t="s">
        <v>1286</v>
      </c>
      <c r="D294" s="72"/>
      <c r="E294" s="72">
        <v>31831.600000000009</v>
      </c>
      <c r="F294" s="197" t="s">
        <v>10</v>
      </c>
      <c r="G294" s="38" t="s">
        <v>1581</v>
      </c>
      <c r="H294" s="204"/>
      <c r="I294" s="72"/>
      <c r="J294" s="72">
        <v>30639.749999999996</v>
      </c>
      <c r="K294" s="197" t="s">
        <v>10</v>
      </c>
      <c r="L294" s="38" t="s">
        <v>631</v>
      </c>
      <c r="N294" s="72"/>
      <c r="O294" s="72">
        <v>26809.200000000004</v>
      </c>
      <c r="P294" s="197" t="s">
        <v>10</v>
      </c>
      <c r="Q294" s="275" t="s">
        <v>2083</v>
      </c>
      <c r="R294" s="201"/>
      <c r="S294" s="202"/>
      <c r="T294" s="202">
        <v>28590.349999999995</v>
      </c>
      <c r="U294" s="197" t="s">
        <v>10</v>
      </c>
      <c r="V294" s="284" t="s">
        <v>2516</v>
      </c>
      <c r="X294" s="72"/>
      <c r="Y294" s="72">
        <v>30832.449999999993</v>
      </c>
    </row>
    <row r="295" spans="1:25" s="39" customFormat="1" ht="15.75">
      <c r="A295" s="197" t="s">
        <v>12</v>
      </c>
      <c r="B295" s="38" t="s">
        <v>21</v>
      </c>
      <c r="D295" s="72"/>
      <c r="E295" s="72">
        <v>31803.700000000015</v>
      </c>
      <c r="F295" s="197" t="s">
        <v>12</v>
      </c>
      <c r="G295" s="38" t="s">
        <v>1277</v>
      </c>
      <c r="H295" s="204"/>
      <c r="I295" s="72"/>
      <c r="J295" s="72">
        <v>30398.850000000002</v>
      </c>
      <c r="K295" s="197" t="s">
        <v>12</v>
      </c>
      <c r="L295" s="38" t="s">
        <v>1575</v>
      </c>
      <c r="N295" s="72"/>
      <c r="O295" s="72">
        <v>26796.250000000007</v>
      </c>
      <c r="P295" s="197" t="s">
        <v>12</v>
      </c>
      <c r="Q295" s="212" t="s">
        <v>2082</v>
      </c>
      <c r="S295" s="72"/>
      <c r="T295" s="72">
        <v>28148.75</v>
      </c>
      <c r="U295" s="197" t="s">
        <v>12</v>
      </c>
      <c r="V295" s="284" t="s">
        <v>2521</v>
      </c>
      <c r="X295" s="72"/>
      <c r="Y295" s="72">
        <v>30208.549999999996</v>
      </c>
    </row>
    <row r="296" spans="1:25" s="39" customFormat="1" ht="15.75">
      <c r="A296" s="197" t="s">
        <v>14</v>
      </c>
      <c r="B296" s="38" t="s">
        <v>645</v>
      </c>
      <c r="D296" s="72"/>
      <c r="E296" s="72">
        <v>31782.45</v>
      </c>
      <c r="F296" s="197" t="s">
        <v>14</v>
      </c>
      <c r="G296" s="38" t="s">
        <v>605</v>
      </c>
      <c r="H296" s="204"/>
      <c r="I296" s="72"/>
      <c r="J296" s="72">
        <v>27223.099999999991</v>
      </c>
      <c r="K296" s="197" t="s">
        <v>14</v>
      </c>
      <c r="L296" s="212" t="s">
        <v>1284</v>
      </c>
      <c r="N296" s="72"/>
      <c r="O296" s="72">
        <v>24389.599999999999</v>
      </c>
      <c r="P296" s="197" t="s">
        <v>14</v>
      </c>
      <c r="Q296" s="40" t="s">
        <v>1589</v>
      </c>
      <c r="S296" s="72"/>
      <c r="T296" s="72">
        <v>28042.2</v>
      </c>
      <c r="U296" s="197" t="s">
        <v>14</v>
      </c>
      <c r="V296" s="284" t="s">
        <v>2513</v>
      </c>
      <c r="X296" s="72"/>
      <c r="Y296" s="72">
        <v>29644.6</v>
      </c>
    </row>
    <row r="297" spans="1:25" s="39" customFormat="1" ht="15.75">
      <c r="A297" s="197" t="s">
        <v>16</v>
      </c>
      <c r="B297" s="38" t="s">
        <v>9</v>
      </c>
      <c r="D297" s="72"/>
      <c r="E297" s="72">
        <v>31526.999999999996</v>
      </c>
      <c r="F297" s="197" t="s">
        <v>16</v>
      </c>
      <c r="G297" s="38" t="s">
        <v>615</v>
      </c>
      <c r="H297" s="204"/>
      <c r="I297" s="72"/>
      <c r="J297" s="72">
        <v>26930.899999999987</v>
      </c>
      <c r="K297" s="197" t="s">
        <v>16</v>
      </c>
      <c r="L297" s="38" t="s">
        <v>630</v>
      </c>
      <c r="N297" s="72"/>
      <c r="O297" s="72">
        <v>22848.25</v>
      </c>
      <c r="P297" s="197" t="s">
        <v>16</v>
      </c>
      <c r="Q297" s="40" t="s">
        <v>1591</v>
      </c>
      <c r="S297" s="72"/>
      <c r="T297" s="72">
        <v>27804.400000000001</v>
      </c>
      <c r="U297" s="197" t="s">
        <v>16</v>
      </c>
      <c r="V297" s="284" t="s">
        <v>2518</v>
      </c>
      <c r="X297" s="72"/>
      <c r="Y297" s="72">
        <v>29623.000000000004</v>
      </c>
    </row>
    <row r="298" spans="1:25" s="39" customFormat="1" ht="15.75">
      <c r="A298" s="197" t="s">
        <v>18</v>
      </c>
      <c r="B298" s="38" t="s">
        <v>1272</v>
      </c>
      <c r="D298" s="72"/>
      <c r="E298" s="72">
        <v>31299.800000000003</v>
      </c>
      <c r="F298" s="197" t="s">
        <v>18</v>
      </c>
      <c r="G298" s="38" t="s">
        <v>629</v>
      </c>
      <c r="H298" s="204"/>
      <c r="I298" s="72"/>
      <c r="J298" s="72">
        <v>26910.349999999988</v>
      </c>
      <c r="K298" s="197" t="s">
        <v>18</v>
      </c>
      <c r="L298" s="212" t="s">
        <v>152</v>
      </c>
      <c r="N298" s="72"/>
      <c r="O298" s="202">
        <v>22771.299999999996</v>
      </c>
      <c r="P298" s="197" t="s">
        <v>18</v>
      </c>
      <c r="Q298" s="39" t="s">
        <v>179</v>
      </c>
      <c r="S298" s="72"/>
      <c r="T298" s="72">
        <v>27689.549999999996</v>
      </c>
      <c r="U298" s="197" t="s">
        <v>18</v>
      </c>
      <c r="V298" s="284" t="s">
        <v>2625</v>
      </c>
      <c r="X298" s="72"/>
      <c r="Y298" s="72">
        <v>29493.8</v>
      </c>
    </row>
    <row r="299" spans="1:25" s="39" customFormat="1" ht="15.75">
      <c r="A299" s="197" t="s">
        <v>20</v>
      </c>
      <c r="B299" s="38" t="s">
        <v>11</v>
      </c>
      <c r="D299" s="72"/>
      <c r="E299" s="72">
        <v>31291.099999999995</v>
      </c>
      <c r="F299" s="197" t="s">
        <v>20</v>
      </c>
      <c r="G299" s="38" t="s">
        <v>15</v>
      </c>
      <c r="H299" s="204"/>
      <c r="I299" s="72"/>
      <c r="J299" s="72">
        <v>26534.099999999991</v>
      </c>
      <c r="K299" s="197" t="s">
        <v>20</v>
      </c>
      <c r="L299" s="440" t="s">
        <v>1276</v>
      </c>
      <c r="M299" s="441"/>
      <c r="N299" s="267"/>
      <c r="O299" s="72">
        <v>0</v>
      </c>
      <c r="P299" s="197" t="s">
        <v>20</v>
      </c>
      <c r="Q299" s="40" t="s">
        <v>1596</v>
      </c>
      <c r="S299" s="72"/>
      <c r="T299" s="72">
        <v>27558.850000000013</v>
      </c>
      <c r="U299" s="197" t="s">
        <v>20</v>
      </c>
      <c r="V299" s="284" t="s">
        <v>2506</v>
      </c>
      <c r="X299" s="72"/>
      <c r="Y299" s="72">
        <v>29069.400000000005</v>
      </c>
    </row>
    <row r="300" spans="1:25" s="39" customFormat="1" ht="15.75">
      <c r="A300" s="197" t="s">
        <v>22</v>
      </c>
      <c r="B300" s="38" t="s">
        <v>143</v>
      </c>
      <c r="D300" s="72"/>
      <c r="E300" s="72">
        <v>30555.249999999996</v>
      </c>
      <c r="F300" s="197" t="s">
        <v>22</v>
      </c>
      <c r="G300" s="38" t="s">
        <v>661</v>
      </c>
      <c r="H300" s="204"/>
      <c r="I300" s="72"/>
      <c r="J300" s="72">
        <v>25952.000000000004</v>
      </c>
      <c r="K300" s="197" t="s">
        <v>22</v>
      </c>
      <c r="L300" s="130" t="s">
        <v>13</v>
      </c>
      <c r="M300" s="442"/>
      <c r="N300" s="72"/>
      <c r="O300" s="72">
        <v>0</v>
      </c>
      <c r="P300" s="197" t="s">
        <v>22</v>
      </c>
      <c r="Q300" s="38" t="s">
        <v>2075</v>
      </c>
      <c r="S300" s="72"/>
      <c r="T300" s="72">
        <v>27325.55</v>
      </c>
      <c r="U300" s="197" t="s">
        <v>22</v>
      </c>
      <c r="V300" s="284" t="s">
        <v>2522</v>
      </c>
      <c r="X300" s="72"/>
      <c r="Y300" s="72">
        <v>29030.800000000007</v>
      </c>
    </row>
    <row r="301" spans="1:25" s="39" customFormat="1" ht="15.75">
      <c r="A301" s="199" t="s">
        <v>24</v>
      </c>
      <c r="B301" s="132" t="s">
        <v>613</v>
      </c>
      <c r="C301" s="201"/>
      <c r="D301" s="72"/>
      <c r="E301" s="72">
        <v>30198</v>
      </c>
      <c r="F301" s="197" t="s">
        <v>24</v>
      </c>
      <c r="G301" s="132" t="s">
        <v>600</v>
      </c>
      <c r="H301" s="281"/>
      <c r="I301" s="72"/>
      <c r="J301" s="72">
        <v>25940.350000000013</v>
      </c>
      <c r="K301" s="197" t="s">
        <v>24</v>
      </c>
      <c r="L301" s="130" t="s">
        <v>601</v>
      </c>
      <c r="M301" s="442"/>
      <c r="N301" s="72"/>
      <c r="O301" s="72">
        <v>0</v>
      </c>
      <c r="P301" s="197" t="s">
        <v>24</v>
      </c>
      <c r="Q301" s="212" t="s">
        <v>2093</v>
      </c>
      <c r="S301" s="72"/>
      <c r="T301" s="72">
        <v>26948.050000000003</v>
      </c>
      <c r="U301" s="197" t="s">
        <v>24</v>
      </c>
      <c r="V301" s="284" t="s">
        <v>2515</v>
      </c>
      <c r="X301" s="72"/>
      <c r="Y301" s="72">
        <v>28836.45</v>
      </c>
    </row>
    <row r="302" spans="1:25" s="39" customFormat="1" ht="15.75">
      <c r="A302" s="199" t="s">
        <v>26</v>
      </c>
      <c r="B302" s="135" t="s">
        <v>141</v>
      </c>
      <c r="C302" s="201"/>
      <c r="D302" s="205"/>
      <c r="E302" s="205">
        <v>30105.19999999999</v>
      </c>
      <c r="F302" s="197" t="s">
        <v>26</v>
      </c>
      <c r="G302" s="135" t="s">
        <v>624</v>
      </c>
      <c r="H302" s="282"/>
      <c r="I302" s="205"/>
      <c r="J302" s="205">
        <v>25862.350000000013</v>
      </c>
      <c r="K302" s="197" t="s">
        <v>26</v>
      </c>
      <c r="L302" s="130" t="s">
        <v>1285</v>
      </c>
      <c r="M302" s="442"/>
      <c r="N302" s="72"/>
      <c r="O302" s="72">
        <v>0</v>
      </c>
      <c r="P302" s="197" t="s">
        <v>26</v>
      </c>
      <c r="Q302" s="212" t="s">
        <v>1280</v>
      </c>
      <c r="S302" s="72"/>
      <c r="T302" s="72">
        <v>26632.149999999991</v>
      </c>
      <c r="U302" s="197" t="s">
        <v>26</v>
      </c>
      <c r="V302" s="284" t="s">
        <v>2507</v>
      </c>
      <c r="X302" s="72"/>
      <c r="Y302" s="72">
        <v>28833.80000000001</v>
      </c>
    </row>
    <row r="303" spans="1:25" s="39" customFormat="1" ht="15.75">
      <c r="A303" s="197" t="s">
        <v>28</v>
      </c>
      <c r="B303" s="130" t="s">
        <v>616</v>
      </c>
      <c r="D303" s="72"/>
      <c r="E303" s="72">
        <v>29898.299999999996</v>
      </c>
      <c r="F303" s="197" t="s">
        <v>28</v>
      </c>
      <c r="G303" s="130" t="s">
        <v>655</v>
      </c>
      <c r="H303" s="204"/>
      <c r="I303" s="267"/>
      <c r="J303" s="267">
        <v>25541.400000000012</v>
      </c>
      <c r="K303" s="197" t="s">
        <v>28</v>
      </c>
      <c r="L303" s="130" t="s">
        <v>27</v>
      </c>
      <c r="M303" s="442"/>
      <c r="N303" s="72"/>
      <c r="O303" s="72">
        <v>0</v>
      </c>
      <c r="P303" s="197" t="s">
        <v>28</v>
      </c>
      <c r="Q303" s="39" t="s">
        <v>2095</v>
      </c>
      <c r="S303" s="72"/>
      <c r="T303" s="72">
        <v>26608.999999999996</v>
      </c>
      <c r="U303" s="197" t="s">
        <v>28</v>
      </c>
      <c r="V303" s="284" t="s">
        <v>2503</v>
      </c>
      <c r="X303" s="72"/>
      <c r="Y303" s="72">
        <v>28594.799999999999</v>
      </c>
    </row>
    <row r="304" spans="1:25" s="39" customFormat="1" ht="15.75">
      <c r="A304" s="197" t="s">
        <v>30</v>
      </c>
      <c r="B304" s="130" t="s">
        <v>37</v>
      </c>
      <c r="D304" s="72"/>
      <c r="E304" s="72">
        <v>29644.19999999999</v>
      </c>
      <c r="F304" s="197" t="s">
        <v>30</v>
      </c>
      <c r="G304" s="130" t="s">
        <v>620</v>
      </c>
      <c r="H304" s="204"/>
      <c r="I304" s="72"/>
      <c r="J304" s="72">
        <v>25162.450000000004</v>
      </c>
      <c r="K304" s="197" t="s">
        <v>30</v>
      </c>
      <c r="L304" s="130" t="s">
        <v>622</v>
      </c>
      <c r="M304" s="442"/>
      <c r="N304" s="72"/>
      <c r="O304" s="72">
        <v>0</v>
      </c>
      <c r="P304" s="197" t="s">
        <v>30</v>
      </c>
      <c r="Q304" s="39" t="s">
        <v>2081</v>
      </c>
      <c r="S304" s="72"/>
      <c r="T304" s="72">
        <v>26272.3</v>
      </c>
      <c r="U304" s="197" t="s">
        <v>30</v>
      </c>
      <c r="V304" s="284" t="s">
        <v>2504</v>
      </c>
      <c r="X304" s="72"/>
      <c r="Y304" s="72">
        <v>28483.800000000007</v>
      </c>
    </row>
    <row r="305" spans="1:25" s="39" customFormat="1" ht="15.75">
      <c r="A305" s="197" t="s">
        <v>32</v>
      </c>
      <c r="B305" s="130" t="s">
        <v>665</v>
      </c>
      <c r="D305" s="72"/>
      <c r="E305" s="72">
        <v>29584.699999999997</v>
      </c>
      <c r="F305" s="197" t="s">
        <v>32</v>
      </c>
      <c r="G305" s="130" t="s">
        <v>23</v>
      </c>
      <c r="H305" s="204"/>
      <c r="I305" s="72"/>
      <c r="J305" s="72">
        <v>24047.199999999997</v>
      </c>
      <c r="K305" s="197" t="s">
        <v>32</v>
      </c>
      <c r="L305" s="442" t="s">
        <v>39</v>
      </c>
      <c r="M305" s="442"/>
      <c r="N305" s="72"/>
      <c r="O305" s="72">
        <v>0</v>
      </c>
      <c r="P305" s="197" t="s">
        <v>32</v>
      </c>
      <c r="Q305" s="40" t="s">
        <v>2092</v>
      </c>
      <c r="S305" s="72"/>
      <c r="T305" s="72">
        <v>26176.099999999991</v>
      </c>
      <c r="U305" s="197" t="s">
        <v>32</v>
      </c>
      <c r="V305" s="284" t="s">
        <v>2530</v>
      </c>
      <c r="X305" s="72"/>
      <c r="Y305" s="72">
        <v>28445.799999999996</v>
      </c>
    </row>
    <row r="306" spans="1:25" s="39" customFormat="1" ht="15.75">
      <c r="A306" s="197"/>
      <c r="C306" s="156"/>
      <c r="F306" s="197"/>
      <c r="G306" s="204"/>
      <c r="H306" s="204"/>
      <c r="I306" s="56"/>
      <c r="K306" s="197"/>
      <c r="N306" s="155"/>
      <c r="P306" s="197" t="s">
        <v>34</v>
      </c>
      <c r="Q306" s="40" t="s">
        <v>1584</v>
      </c>
      <c r="R306" s="158"/>
      <c r="S306" s="72"/>
      <c r="T306" s="72">
        <v>26174.400000000009</v>
      </c>
      <c r="U306" s="197" t="s">
        <v>34</v>
      </c>
      <c r="V306" s="284" t="s">
        <v>2074</v>
      </c>
      <c r="X306" s="72"/>
      <c r="Y306" s="72">
        <v>28408.649999999998</v>
      </c>
    </row>
    <row r="307" spans="1:25" s="39" customFormat="1" ht="15.75">
      <c r="B307" s="15" t="s">
        <v>972</v>
      </c>
      <c r="C307" s="156"/>
      <c r="F307" s="197"/>
      <c r="G307" s="15" t="s">
        <v>972</v>
      </c>
      <c r="H307" s="204"/>
      <c r="I307" s="56"/>
      <c r="K307" s="197"/>
      <c r="N307" s="155"/>
      <c r="P307" s="197" t="s">
        <v>36</v>
      </c>
      <c r="Q307" s="39" t="s">
        <v>2089</v>
      </c>
      <c r="S307" s="72"/>
      <c r="T307" s="72">
        <v>26155</v>
      </c>
      <c r="U307" s="197" t="s">
        <v>36</v>
      </c>
      <c r="V307" s="284" t="s">
        <v>2509</v>
      </c>
      <c r="X307" s="72"/>
      <c r="Y307" s="72">
        <v>28283.949999999997</v>
      </c>
    </row>
    <row r="308" spans="1:25" s="39" customFormat="1" ht="15.75">
      <c r="A308" s="197"/>
      <c r="B308" s="209" t="s">
        <v>141</v>
      </c>
      <c r="E308" s="333">
        <v>3046.7999999999997</v>
      </c>
      <c r="F308" s="197"/>
      <c r="G308" s="334" t="s">
        <v>624</v>
      </c>
      <c r="H308" s="204"/>
      <c r="I308" s="72">
        <v>2720.7</v>
      </c>
      <c r="K308" s="197"/>
      <c r="N308" s="155"/>
      <c r="P308" s="197" t="s">
        <v>38</v>
      </c>
      <c r="Q308" s="212" t="s">
        <v>1281</v>
      </c>
      <c r="S308" s="72"/>
      <c r="T308" s="72">
        <v>25776.799999999999</v>
      </c>
      <c r="U308" s="197" t="s">
        <v>38</v>
      </c>
      <c r="V308" s="284" t="s">
        <v>2514</v>
      </c>
      <c r="X308" s="72"/>
      <c r="Y308" s="72">
        <v>28021.749999999993</v>
      </c>
    </row>
    <row r="309" spans="1:25" s="39" customFormat="1" ht="15.75">
      <c r="A309" s="197"/>
      <c r="B309" s="39" t="s">
        <v>161</v>
      </c>
      <c r="E309" s="335">
        <v>3002.2000000000003</v>
      </c>
      <c r="F309" s="197"/>
      <c r="G309" s="198" t="s">
        <v>1278</v>
      </c>
      <c r="H309" s="336"/>
      <c r="I309" s="155">
        <v>2218.1</v>
      </c>
      <c r="K309" s="197"/>
      <c r="N309" s="155"/>
      <c r="P309" s="197" t="s">
        <v>145</v>
      </c>
      <c r="Q309" s="39" t="s">
        <v>2078</v>
      </c>
      <c r="S309" s="72"/>
      <c r="T309" s="72">
        <v>25659.55000000001</v>
      </c>
      <c r="U309" s="197" t="s">
        <v>145</v>
      </c>
      <c r="V309" s="284" t="s">
        <v>2505</v>
      </c>
      <c r="X309" s="72"/>
      <c r="Y309" s="72">
        <v>27653.949999999997</v>
      </c>
    </row>
    <row r="310" spans="1:25" s="39" customFormat="1" ht="15.75">
      <c r="A310" s="197"/>
      <c r="E310" s="335"/>
      <c r="F310" s="197"/>
      <c r="G310" s="198"/>
      <c r="H310" s="336"/>
      <c r="I310" s="155"/>
      <c r="K310" s="197"/>
      <c r="N310" s="155"/>
      <c r="P310" s="197" t="s">
        <v>146</v>
      </c>
      <c r="Q310" s="39" t="s">
        <v>2085</v>
      </c>
      <c r="S310" s="72"/>
      <c r="T310" s="72">
        <v>25291.4</v>
      </c>
      <c r="U310" s="197" t="s">
        <v>146</v>
      </c>
      <c r="V310" s="284" t="s">
        <v>2529</v>
      </c>
      <c r="X310" s="72"/>
      <c r="Y310" s="72">
        <v>27623.900000000009</v>
      </c>
    </row>
    <row r="311" spans="1:25" s="39" customFormat="1" ht="15.75">
      <c r="A311" s="197"/>
      <c r="E311" s="335"/>
      <c r="F311" s="197"/>
      <c r="G311" s="198"/>
      <c r="H311" s="336"/>
      <c r="I311" s="155"/>
      <c r="K311" s="197"/>
      <c r="N311" s="155"/>
      <c r="P311" s="197" t="s">
        <v>147</v>
      </c>
      <c r="Q311" s="40" t="s">
        <v>2080</v>
      </c>
      <c r="S311" s="72"/>
      <c r="T311" s="72">
        <v>25168.950000000004</v>
      </c>
      <c r="U311" s="197" t="s">
        <v>147</v>
      </c>
      <c r="V311" s="284" t="s">
        <v>2526</v>
      </c>
      <c r="X311" s="72"/>
      <c r="Y311" s="72">
        <v>27214.85</v>
      </c>
    </row>
    <row r="312" spans="1:25" s="39" customFormat="1" ht="15.75">
      <c r="A312" s="197"/>
      <c r="E312" s="335"/>
      <c r="F312" s="197"/>
      <c r="G312" s="198"/>
      <c r="H312" s="336"/>
      <c r="I312" s="155"/>
      <c r="K312" s="197"/>
      <c r="N312" s="155"/>
      <c r="P312" s="197" t="s">
        <v>150</v>
      </c>
      <c r="Q312" s="212" t="s">
        <v>1269</v>
      </c>
      <c r="S312" s="72"/>
      <c r="T312" s="72">
        <v>24329.1</v>
      </c>
      <c r="U312" s="197" t="s">
        <v>150</v>
      </c>
      <c r="V312" s="284" t="s">
        <v>2517</v>
      </c>
      <c r="X312" s="72"/>
      <c r="Y312" s="72">
        <v>26965.549999999996</v>
      </c>
    </row>
    <row r="313" spans="1:25" s="39" customFormat="1" ht="15.75">
      <c r="A313" s="197"/>
      <c r="E313" s="335"/>
      <c r="F313" s="197"/>
      <c r="G313" s="198"/>
      <c r="H313" s="336"/>
      <c r="I313" s="155"/>
      <c r="K313" s="197"/>
      <c r="N313" s="155"/>
      <c r="P313" s="197" t="s">
        <v>156</v>
      </c>
      <c r="Q313" s="40" t="s">
        <v>1617</v>
      </c>
      <c r="S313" s="72"/>
      <c r="T313" s="72">
        <v>23736.899999999998</v>
      </c>
      <c r="U313" s="197" t="s">
        <v>156</v>
      </c>
      <c r="V313" s="284" t="s">
        <v>2520</v>
      </c>
      <c r="W313" s="158"/>
      <c r="X313" s="72"/>
      <c r="Y313" s="72">
        <v>26149.600000000002</v>
      </c>
    </row>
    <row r="314" spans="1:25" s="39" customFormat="1" ht="15.75">
      <c r="A314" s="197"/>
      <c r="E314" s="335"/>
      <c r="F314" s="197"/>
      <c r="G314" s="198"/>
      <c r="H314" s="336"/>
      <c r="I314" s="155"/>
      <c r="K314" s="197"/>
      <c r="N314" s="155"/>
      <c r="P314" s="197" t="s">
        <v>158</v>
      </c>
      <c r="Q314" s="39" t="s">
        <v>2079</v>
      </c>
      <c r="S314" s="72"/>
      <c r="T314" s="72">
        <v>23540.500000000004</v>
      </c>
      <c r="U314" s="197" t="s">
        <v>158</v>
      </c>
      <c r="V314" s="284" t="s">
        <v>2527</v>
      </c>
      <c r="W314" s="158"/>
      <c r="X314" s="72"/>
      <c r="Y314" s="72">
        <v>26045.100000000006</v>
      </c>
    </row>
    <row r="315" spans="1:25" s="39" customFormat="1" ht="15.75">
      <c r="A315" s="197"/>
      <c r="E315" s="335"/>
      <c r="F315" s="197"/>
      <c r="G315" s="198"/>
      <c r="H315" s="336"/>
      <c r="I315" s="155"/>
      <c r="K315" s="197"/>
      <c r="N315" s="155"/>
      <c r="P315" s="197" t="s">
        <v>159</v>
      </c>
      <c r="Q315" s="38" t="s">
        <v>596</v>
      </c>
      <c r="S315" s="72"/>
      <c r="T315" s="72">
        <v>23028.1</v>
      </c>
      <c r="U315" s="197" t="s">
        <v>159</v>
      </c>
      <c r="V315" s="337" t="s">
        <v>2510</v>
      </c>
      <c r="W315" s="201"/>
      <c r="X315" s="202"/>
      <c r="Y315" s="202">
        <v>25572.75</v>
      </c>
    </row>
    <row r="316" spans="1:25" s="39" customFormat="1" ht="15.75">
      <c r="A316" s="197"/>
      <c r="E316" s="335"/>
      <c r="F316" s="197"/>
      <c r="G316" s="198"/>
      <c r="H316" s="336"/>
      <c r="I316" s="155"/>
      <c r="K316" s="197"/>
      <c r="N316" s="155"/>
      <c r="P316" s="197" t="s">
        <v>160</v>
      </c>
      <c r="Q316" s="201" t="s">
        <v>2091</v>
      </c>
      <c r="R316" s="201"/>
      <c r="S316" s="202"/>
      <c r="T316" s="202">
        <v>22956.600000000006</v>
      </c>
      <c r="U316" s="197" t="s">
        <v>160</v>
      </c>
      <c r="V316" s="39" t="s">
        <v>2512</v>
      </c>
      <c r="X316" s="72"/>
      <c r="Y316" s="72">
        <v>25186.400000000001</v>
      </c>
    </row>
    <row r="317" spans="1:25" s="39" customFormat="1" ht="15.75">
      <c r="A317" s="197"/>
      <c r="E317" s="335"/>
      <c r="F317" s="197"/>
      <c r="G317" s="198"/>
      <c r="H317" s="336"/>
      <c r="I317" s="155"/>
      <c r="K317" s="197"/>
      <c r="N317" s="155"/>
      <c r="P317" s="197" t="s">
        <v>162</v>
      </c>
      <c r="Q317" s="276" t="s">
        <v>1</v>
      </c>
      <c r="R317" s="209"/>
      <c r="S317" s="72"/>
      <c r="T317" s="72">
        <v>22706.80000000001</v>
      </c>
      <c r="U317" s="197" t="s">
        <v>162</v>
      </c>
      <c r="V317" s="39" t="s">
        <v>2084</v>
      </c>
      <c r="X317" s="72"/>
      <c r="Y317" s="72">
        <v>24535.749999999993</v>
      </c>
    </row>
    <row r="318" spans="1:25" s="39" customFormat="1" ht="15.75">
      <c r="A318" s="197"/>
      <c r="E318" s="335"/>
      <c r="F318" s="197"/>
      <c r="G318" s="198"/>
      <c r="H318" s="336"/>
      <c r="I318" s="155"/>
      <c r="K318" s="197"/>
      <c r="N318" s="155"/>
      <c r="P318" s="197" t="s">
        <v>273</v>
      </c>
      <c r="Q318" s="340" t="s">
        <v>1592</v>
      </c>
      <c r="S318" s="72"/>
      <c r="T318" s="72">
        <v>22560.19999999999</v>
      </c>
      <c r="U318" s="197" t="s">
        <v>273</v>
      </c>
      <c r="V318" s="39" t="s">
        <v>2086</v>
      </c>
      <c r="X318" s="72"/>
      <c r="Y318" s="72">
        <v>24050.549999999996</v>
      </c>
    </row>
    <row r="319" spans="1:25" s="39" customFormat="1" ht="15.75">
      <c r="A319" s="197"/>
      <c r="E319" s="335"/>
      <c r="F319" s="197"/>
      <c r="G319" s="198"/>
      <c r="H319" s="336"/>
      <c r="I319" s="155"/>
      <c r="K319" s="197"/>
      <c r="N319" s="155"/>
      <c r="P319" s="197" t="s">
        <v>274</v>
      </c>
      <c r="Q319" s="276" t="s">
        <v>1268</v>
      </c>
      <c r="S319" s="72"/>
      <c r="T319" s="72">
        <v>21925.499999999993</v>
      </c>
      <c r="U319" s="197" t="s">
        <v>274</v>
      </c>
      <c r="V319" s="39" t="s">
        <v>2523</v>
      </c>
      <c r="X319" s="72"/>
      <c r="Y319" s="72">
        <v>24045.700000000004</v>
      </c>
    </row>
    <row r="320" spans="1:25" s="39" customFormat="1" ht="15.75">
      <c r="A320" s="197"/>
      <c r="E320" s="335"/>
      <c r="F320" s="197"/>
      <c r="G320" s="198"/>
      <c r="H320" s="336"/>
      <c r="I320" s="155"/>
      <c r="K320" s="197"/>
      <c r="N320" s="155"/>
      <c r="P320" s="197" t="s">
        <v>275</v>
      </c>
      <c r="Q320" s="442" t="s">
        <v>2096</v>
      </c>
      <c r="S320" s="72"/>
      <c r="T320" s="72">
        <v>21898.199999999993</v>
      </c>
      <c r="U320" s="197" t="s">
        <v>275</v>
      </c>
      <c r="V320" s="39" t="s">
        <v>1576</v>
      </c>
      <c r="X320" s="72"/>
      <c r="Y320" s="72">
        <v>23894.6</v>
      </c>
    </row>
    <row r="321" spans="1:25" s="39" customFormat="1" ht="15.75">
      <c r="A321" s="197"/>
      <c r="E321" s="335"/>
      <c r="F321" s="197"/>
      <c r="G321" s="198"/>
      <c r="H321" s="336"/>
      <c r="I321" s="155"/>
      <c r="K321" s="197"/>
      <c r="N321" s="155"/>
      <c r="P321" s="197" t="s">
        <v>276</v>
      </c>
      <c r="Q321" s="340" t="s">
        <v>1590</v>
      </c>
      <c r="S321" s="72"/>
      <c r="T321" s="72">
        <v>21883.899999999998</v>
      </c>
      <c r="U321" s="197" t="s">
        <v>276</v>
      </c>
      <c r="V321" s="39" t="s">
        <v>654</v>
      </c>
      <c r="X321" s="72"/>
      <c r="Y321" s="72">
        <v>23572.100000000009</v>
      </c>
    </row>
    <row r="322" spans="1:25" s="39" customFormat="1" ht="15.75">
      <c r="A322" s="197"/>
      <c r="E322" s="335"/>
      <c r="F322" s="197"/>
      <c r="G322" s="198"/>
      <c r="H322" s="336"/>
      <c r="I322" s="155"/>
      <c r="K322" s="197"/>
      <c r="N322" s="155"/>
      <c r="P322" s="197" t="s">
        <v>602</v>
      </c>
      <c r="Q322" s="442" t="s">
        <v>2077</v>
      </c>
      <c r="S322" s="72"/>
      <c r="T322" s="72">
        <v>20979.800000000003</v>
      </c>
      <c r="U322" s="197" t="s">
        <v>602</v>
      </c>
      <c r="V322" s="39" t="s">
        <v>2532</v>
      </c>
      <c r="X322" s="72"/>
      <c r="Y322" s="72">
        <v>23465.250000000011</v>
      </c>
    </row>
    <row r="323" spans="1:25" s="39" customFormat="1" ht="15.75">
      <c r="A323" s="197"/>
      <c r="E323" s="335"/>
      <c r="F323" s="197"/>
      <c r="G323" s="198"/>
      <c r="H323" s="336"/>
      <c r="I323" s="155"/>
      <c r="K323" s="197"/>
      <c r="N323" s="155"/>
      <c r="P323" s="197" t="s">
        <v>603</v>
      </c>
      <c r="Q323" s="340" t="s">
        <v>1583</v>
      </c>
      <c r="S323" s="72"/>
      <c r="T323" s="72">
        <v>18376.399999999994</v>
      </c>
      <c r="U323" s="197" t="s">
        <v>603</v>
      </c>
      <c r="V323" s="39" t="s">
        <v>2528</v>
      </c>
      <c r="X323" s="72"/>
      <c r="Y323" s="72">
        <v>23404.749999999996</v>
      </c>
    </row>
    <row r="324" spans="1:25" s="39" customFormat="1" ht="15.75">
      <c r="A324" s="197"/>
      <c r="E324" s="335"/>
      <c r="F324" s="197"/>
      <c r="G324" s="198"/>
      <c r="H324" s="336"/>
      <c r="I324" s="155"/>
      <c r="K324" s="197"/>
      <c r="N324" s="155"/>
      <c r="P324" s="197"/>
      <c r="S324" s="155"/>
      <c r="U324" s="197" t="s">
        <v>604</v>
      </c>
      <c r="V324" s="40" t="s">
        <v>1614</v>
      </c>
      <c r="X324" s="72"/>
      <c r="Y324" s="72">
        <v>21568.799999999999</v>
      </c>
    </row>
    <row r="325" spans="1:25" s="39" customFormat="1" ht="15.75">
      <c r="A325" s="197"/>
      <c r="E325" s="335"/>
      <c r="F325" s="197"/>
      <c r="G325" s="198"/>
      <c r="H325" s="336"/>
      <c r="I325" s="155"/>
      <c r="K325" s="197"/>
      <c r="N325" s="155"/>
      <c r="P325" s="197"/>
      <c r="Q325" s="15" t="s">
        <v>972</v>
      </c>
      <c r="S325" s="72"/>
      <c r="U325" s="197" t="s">
        <v>606</v>
      </c>
      <c r="V325" s="39" t="s">
        <v>1580</v>
      </c>
      <c r="X325" s="72"/>
      <c r="Y325" s="72">
        <v>20528.499999999996</v>
      </c>
    </row>
    <row r="326" spans="1:25" s="39" customFormat="1" ht="15.75">
      <c r="A326" s="197"/>
      <c r="E326" s="335"/>
      <c r="F326" s="197"/>
      <c r="G326" s="198"/>
      <c r="H326" s="336"/>
      <c r="I326" s="155"/>
      <c r="K326" s="197"/>
      <c r="N326" s="155"/>
      <c r="P326" s="197"/>
      <c r="Q326" s="39" t="s">
        <v>1</v>
      </c>
      <c r="S326" s="155">
        <v>1021.5</v>
      </c>
      <c r="U326" s="123"/>
      <c r="V326" s="284"/>
      <c r="Y326" s="72"/>
    </row>
    <row r="327" spans="1:25" s="39" customFormat="1" ht="15.75">
      <c r="A327" s="197"/>
      <c r="E327" s="335"/>
      <c r="F327" s="197"/>
      <c r="G327" s="198"/>
      <c r="H327" s="336"/>
      <c r="I327" s="155"/>
      <c r="K327" s="197"/>
      <c r="N327" s="155"/>
      <c r="P327" s="197"/>
      <c r="Q327" s="209" t="s">
        <v>2516</v>
      </c>
      <c r="R327" s="209"/>
      <c r="S327" s="72">
        <v>2706.3</v>
      </c>
      <c r="U327" s="123"/>
      <c r="V327" s="284"/>
      <c r="Y327" s="72"/>
    </row>
    <row r="328" spans="1:25" s="3" customFormat="1" ht="15.75">
      <c r="A328" s="244"/>
      <c r="B328" s="39"/>
      <c r="C328" s="39"/>
      <c r="E328" s="335"/>
      <c r="F328" s="5"/>
      <c r="G328" s="224"/>
      <c r="H328" s="239"/>
      <c r="I328" s="236"/>
      <c r="K328" s="5"/>
      <c r="N328" s="99"/>
      <c r="P328" s="5"/>
      <c r="S328" s="99"/>
      <c r="U328" s="123"/>
      <c r="V328" s="284"/>
      <c r="W328" s="39"/>
      <c r="X328" s="39"/>
      <c r="Y328" s="72"/>
    </row>
    <row r="329" spans="1:25" s="3" customFormat="1" ht="15.75">
      <c r="A329" s="39" t="s">
        <v>3097</v>
      </c>
      <c r="B329" s="39"/>
      <c r="C329" s="39"/>
      <c r="E329" s="335"/>
      <c r="F329" s="5"/>
      <c r="G329" s="224"/>
      <c r="H329" s="239"/>
      <c r="I329" s="236"/>
      <c r="K329" s="5"/>
      <c r="N329" s="99"/>
      <c r="P329" s="5"/>
      <c r="S329" s="99"/>
      <c r="U329" s="123"/>
      <c r="V329" s="284"/>
      <c r="W329" s="39"/>
      <c r="X329" s="39"/>
      <c r="Y329" s="72"/>
    </row>
    <row r="330" spans="1:25" s="3" customFormat="1" ht="15.75">
      <c r="A330" s="39"/>
      <c r="B330" s="39"/>
      <c r="C330" s="39"/>
      <c r="E330" s="335"/>
      <c r="F330" s="5"/>
      <c r="G330" s="224"/>
      <c r="H330" s="239"/>
      <c r="I330" s="236"/>
      <c r="K330" s="5"/>
      <c r="N330" s="99"/>
      <c r="P330" s="5"/>
      <c r="S330" s="99"/>
      <c r="U330" s="123"/>
      <c r="V330" s="284"/>
      <c r="W330" s="39"/>
      <c r="X330" s="39"/>
      <c r="Y330" s="72"/>
    </row>
    <row r="331" spans="1:25" s="3" customFormat="1" ht="15.75">
      <c r="A331" s="101"/>
      <c r="C331" s="4"/>
      <c r="D331" s="99"/>
      <c r="F331" s="5"/>
      <c r="G331" s="341"/>
      <c r="H331" s="192"/>
      <c r="I331" s="99"/>
      <c r="K331" s="5"/>
      <c r="N331" s="99"/>
      <c r="P331" s="5"/>
      <c r="S331" s="99"/>
      <c r="U331" s="123"/>
      <c r="V331" s="284"/>
      <c r="W331" s="39"/>
      <c r="X331" s="39"/>
      <c r="Y331" s="72"/>
    </row>
    <row r="332" spans="1:25" s="3" customFormat="1" ht="15.75">
      <c r="A332" s="101"/>
      <c r="C332" s="4"/>
      <c r="D332" s="99"/>
      <c r="F332" s="5"/>
      <c r="G332" s="341"/>
      <c r="H332" s="192"/>
      <c r="I332" s="99"/>
      <c r="K332" s="5"/>
      <c r="N332" s="99"/>
      <c r="P332" s="5"/>
      <c r="S332" s="99"/>
      <c r="U332" s="123"/>
      <c r="V332" s="284"/>
      <c r="W332" s="39"/>
      <c r="X332" s="39"/>
      <c r="Y332" s="72"/>
    </row>
    <row r="333" spans="1:25" ht="25.5">
      <c r="B333" s="120" t="s">
        <v>3708</v>
      </c>
      <c r="C333" s="38"/>
      <c r="D333" s="38"/>
      <c r="E333" s="127"/>
      <c r="G333" s="38"/>
      <c r="N333" s="67"/>
      <c r="O333" s="67"/>
      <c r="P333" s="67"/>
      <c r="R333" s="67"/>
    </row>
    <row r="334" spans="1:25" ht="20.25">
      <c r="B334" s="193" t="s">
        <v>1117</v>
      </c>
      <c r="C334" s="194"/>
      <c r="D334" s="195"/>
      <c r="F334" s="196"/>
      <c r="G334" s="193" t="s">
        <v>1119</v>
      </c>
      <c r="H334" s="195"/>
      <c r="I334" s="195"/>
      <c r="K334" s="195"/>
      <c r="L334" s="193" t="s">
        <v>1118</v>
      </c>
      <c r="M334" s="195"/>
      <c r="P334" s="195"/>
      <c r="Q334" s="193" t="s">
        <v>1120</v>
      </c>
      <c r="R334" s="195"/>
      <c r="S334" s="195"/>
      <c r="T334" s="194"/>
      <c r="V334" s="193" t="s">
        <v>1410</v>
      </c>
    </row>
    <row r="335" spans="1:25" s="3" customFormat="1" ht="15.75">
      <c r="A335" s="5"/>
      <c r="C335" s="4"/>
      <c r="D335" s="99"/>
      <c r="F335" s="5"/>
      <c r="G335" s="341"/>
      <c r="H335" s="192"/>
      <c r="I335" s="99"/>
      <c r="K335" s="5"/>
      <c r="N335" s="99"/>
      <c r="P335" s="5"/>
      <c r="S335" s="99"/>
      <c r="U335" s="123"/>
      <c r="V335" s="284"/>
      <c r="W335" s="39"/>
      <c r="X335" s="39"/>
      <c r="Y335" s="72"/>
    </row>
    <row r="336" spans="1:25" s="39" customFormat="1" ht="15.75">
      <c r="A336" s="197" t="s">
        <v>0</v>
      </c>
      <c r="B336" s="124" t="s">
        <v>142</v>
      </c>
      <c r="D336" s="72"/>
      <c r="E336" s="72">
        <v>34103.249999999993</v>
      </c>
      <c r="F336" s="197" t="s">
        <v>0</v>
      </c>
      <c r="G336" s="124" t="s">
        <v>665</v>
      </c>
      <c r="H336" s="204"/>
      <c r="J336" s="72">
        <v>33556.299999999981</v>
      </c>
      <c r="K336" s="197" t="s">
        <v>0</v>
      </c>
      <c r="L336" s="277" t="s">
        <v>2094</v>
      </c>
      <c r="M336" s="207"/>
      <c r="N336" s="155"/>
      <c r="O336" s="72">
        <v>31920.200000000004</v>
      </c>
      <c r="P336" s="197" t="s">
        <v>0</v>
      </c>
      <c r="Q336" s="284" t="s">
        <v>2515</v>
      </c>
      <c r="S336" s="72"/>
      <c r="T336" s="72">
        <v>33029.700000000004</v>
      </c>
      <c r="U336" s="197" t="s">
        <v>0</v>
      </c>
      <c r="V336" s="124" t="s">
        <v>3166</v>
      </c>
      <c r="X336" s="72"/>
      <c r="Y336" s="72">
        <v>31424.399999999998</v>
      </c>
    </row>
    <row r="337" spans="1:25" s="39" customFormat="1" ht="15.75">
      <c r="A337" s="197" t="s">
        <v>2</v>
      </c>
      <c r="B337" s="38" t="s">
        <v>1286</v>
      </c>
      <c r="D337" s="72"/>
      <c r="E337" s="72">
        <v>33083.450000000004</v>
      </c>
      <c r="F337" s="197" t="s">
        <v>2</v>
      </c>
      <c r="G337" s="124" t="s">
        <v>629</v>
      </c>
      <c r="H337" s="204"/>
      <c r="J337" s="72">
        <v>32189.7</v>
      </c>
      <c r="K337" s="197" t="s">
        <v>2</v>
      </c>
      <c r="L337" s="443" t="s">
        <v>1284</v>
      </c>
      <c r="N337" s="155"/>
      <c r="O337" s="72">
        <v>30205.099999999995</v>
      </c>
      <c r="P337" s="197" t="s">
        <v>2</v>
      </c>
      <c r="Q337" s="277" t="s">
        <v>1591</v>
      </c>
      <c r="S337" s="72"/>
      <c r="T337" s="72">
        <v>32808.65</v>
      </c>
      <c r="U337" s="197" t="s">
        <v>2</v>
      </c>
      <c r="V337" s="124" t="s">
        <v>3151</v>
      </c>
      <c r="X337" s="72"/>
      <c r="Y337" s="72">
        <v>30756.100000000006</v>
      </c>
    </row>
    <row r="338" spans="1:25" s="39" customFormat="1" ht="15.75">
      <c r="A338" s="197" t="s">
        <v>3</v>
      </c>
      <c r="B338" s="38" t="s">
        <v>153</v>
      </c>
      <c r="D338" s="72"/>
      <c r="E338" s="72">
        <v>30840.650000000005</v>
      </c>
      <c r="F338" s="197" t="s">
        <v>3</v>
      </c>
      <c r="G338" s="124" t="s">
        <v>615</v>
      </c>
      <c r="H338" s="204"/>
      <c r="J338" s="72">
        <v>31109.599999999999</v>
      </c>
      <c r="K338" s="197" t="s">
        <v>3</v>
      </c>
      <c r="L338" s="124" t="s">
        <v>631</v>
      </c>
      <c r="N338" s="155"/>
      <c r="O338" s="72">
        <v>29646.499999999996</v>
      </c>
      <c r="P338" s="197" t="s">
        <v>3</v>
      </c>
      <c r="Q338" s="284" t="s">
        <v>2504</v>
      </c>
      <c r="S338" s="72"/>
      <c r="T338" s="72">
        <v>32613.599999999991</v>
      </c>
      <c r="U338" s="197" t="s">
        <v>3</v>
      </c>
      <c r="V338" s="124" t="s">
        <v>3157</v>
      </c>
      <c r="X338" s="72"/>
      <c r="Y338" s="72">
        <v>30126.899999999994</v>
      </c>
    </row>
    <row r="339" spans="1:25" s="39" customFormat="1" ht="15.75">
      <c r="A339" s="197" t="s">
        <v>5</v>
      </c>
      <c r="B339" s="38" t="s">
        <v>1272</v>
      </c>
      <c r="D339" s="72"/>
      <c r="E339" s="72">
        <v>30765.049999999996</v>
      </c>
      <c r="F339" s="197" t="s">
        <v>5</v>
      </c>
      <c r="G339" s="141" t="s">
        <v>1581</v>
      </c>
      <c r="H339" s="282"/>
      <c r="I339" s="211"/>
      <c r="J339" s="205">
        <v>30675.5</v>
      </c>
      <c r="K339" s="197" t="s">
        <v>5</v>
      </c>
      <c r="L339" s="443" t="s">
        <v>152</v>
      </c>
      <c r="N339" s="155"/>
      <c r="O339" s="72">
        <v>29417.499999999996</v>
      </c>
      <c r="P339" s="197" t="s">
        <v>5</v>
      </c>
      <c r="Q339" s="284" t="s">
        <v>2506</v>
      </c>
      <c r="S339" s="72"/>
      <c r="T339" s="72">
        <v>31973.8</v>
      </c>
      <c r="U339" s="197" t="s">
        <v>5</v>
      </c>
      <c r="V339" s="284" t="s">
        <v>3160</v>
      </c>
      <c r="X339" s="72"/>
      <c r="Y339" s="72">
        <v>29735.800000000003</v>
      </c>
    </row>
    <row r="340" spans="1:25" s="39" customFormat="1" ht="15.75">
      <c r="A340" s="197" t="s">
        <v>7</v>
      </c>
      <c r="B340" s="38" t="s">
        <v>613</v>
      </c>
      <c r="D340" s="72"/>
      <c r="E340" s="72">
        <v>30653.200000000001</v>
      </c>
      <c r="F340" s="197" t="s">
        <v>7</v>
      </c>
      <c r="G340" s="38" t="s">
        <v>17</v>
      </c>
      <c r="H340" s="204"/>
      <c r="J340" s="72">
        <v>30292.299999999996</v>
      </c>
      <c r="K340" s="197" t="s">
        <v>7</v>
      </c>
      <c r="L340" s="443" t="s">
        <v>2083</v>
      </c>
      <c r="M340" s="207"/>
      <c r="N340" s="155"/>
      <c r="O340" s="72">
        <v>29203.750000000004</v>
      </c>
      <c r="P340" s="197" t="s">
        <v>7</v>
      </c>
      <c r="Q340" s="284" t="s">
        <v>2508</v>
      </c>
      <c r="S340" s="72"/>
      <c r="T340" s="72">
        <v>31596.699999999997</v>
      </c>
      <c r="U340" s="197" t="s">
        <v>7</v>
      </c>
      <c r="V340" s="284" t="s">
        <v>3147</v>
      </c>
      <c r="X340" s="72"/>
      <c r="Y340" s="72">
        <v>29265.199999999993</v>
      </c>
    </row>
    <row r="341" spans="1:25" s="39" customFormat="1" ht="15.75">
      <c r="A341" s="197" t="s">
        <v>8</v>
      </c>
      <c r="B341" s="38" t="s">
        <v>31</v>
      </c>
      <c r="D341" s="72"/>
      <c r="E341" s="72">
        <v>30218.450000000015</v>
      </c>
      <c r="F341" s="197" t="s">
        <v>8</v>
      </c>
      <c r="G341" s="38" t="s">
        <v>2171</v>
      </c>
      <c r="H341" s="204"/>
      <c r="J341" s="72">
        <v>30244.900000000005</v>
      </c>
      <c r="K341" s="197" t="s">
        <v>8</v>
      </c>
      <c r="L341" s="124" t="s">
        <v>1278</v>
      </c>
      <c r="N341" s="155"/>
      <c r="O341" s="72">
        <v>27969.899999999987</v>
      </c>
      <c r="P341" s="197" t="s">
        <v>8</v>
      </c>
      <c r="Q341" s="284" t="s">
        <v>2514</v>
      </c>
      <c r="S341" s="72"/>
      <c r="T341" s="72">
        <v>31424.599999999995</v>
      </c>
      <c r="U341" s="197" t="s">
        <v>8</v>
      </c>
      <c r="V341" s="124" t="s">
        <v>3156</v>
      </c>
      <c r="X341" s="72"/>
      <c r="Y341" s="72">
        <v>29099.699999999993</v>
      </c>
    </row>
    <row r="342" spans="1:25" s="39" customFormat="1" ht="15.75">
      <c r="A342" s="197" t="s">
        <v>10</v>
      </c>
      <c r="B342" s="38" t="s">
        <v>154</v>
      </c>
      <c r="D342" s="72"/>
      <c r="E342" s="72">
        <v>29967.449999999997</v>
      </c>
      <c r="F342" s="197" t="s">
        <v>10</v>
      </c>
      <c r="G342" s="38" t="s">
        <v>600</v>
      </c>
      <c r="H342" s="204"/>
      <c r="J342" s="72">
        <v>30002.100000000006</v>
      </c>
      <c r="K342" s="197" t="s">
        <v>10</v>
      </c>
      <c r="L342" s="284" t="s">
        <v>2076</v>
      </c>
      <c r="M342" s="207"/>
      <c r="N342" s="155"/>
      <c r="O342" s="72">
        <v>27755.499999999996</v>
      </c>
      <c r="P342" s="197" t="s">
        <v>10</v>
      </c>
      <c r="Q342" s="284" t="s">
        <v>2519</v>
      </c>
      <c r="S342" s="72"/>
      <c r="T342" s="72">
        <v>31276.5</v>
      </c>
      <c r="U342" s="197" t="s">
        <v>10</v>
      </c>
      <c r="V342" s="124" t="s">
        <v>3175</v>
      </c>
      <c r="X342" s="72"/>
      <c r="Y342" s="72">
        <v>28917.5</v>
      </c>
    </row>
    <row r="343" spans="1:25" s="39" customFormat="1" ht="15.75">
      <c r="A343" s="197" t="s">
        <v>12</v>
      </c>
      <c r="B343" s="38" t="s">
        <v>21</v>
      </c>
      <c r="D343" s="72"/>
      <c r="E343" s="72">
        <v>29964.799999999996</v>
      </c>
      <c r="F343" s="197" t="s">
        <v>12</v>
      </c>
      <c r="G343" s="38" t="s">
        <v>37</v>
      </c>
      <c r="H343" s="204"/>
      <c r="J343" s="72">
        <v>29948.699999999997</v>
      </c>
      <c r="K343" s="197" t="s">
        <v>12</v>
      </c>
      <c r="L343" s="338" t="s">
        <v>2090</v>
      </c>
      <c r="M343" s="201"/>
      <c r="N343" s="444"/>
      <c r="O343" s="202">
        <v>27741.44999999999</v>
      </c>
      <c r="P343" s="197" t="s">
        <v>12</v>
      </c>
      <c r="Q343" s="284" t="s">
        <v>179</v>
      </c>
      <c r="S343" s="72"/>
      <c r="T343" s="72">
        <v>30768</v>
      </c>
      <c r="U343" s="197" t="s">
        <v>12</v>
      </c>
      <c r="V343" s="284" t="s">
        <v>3164</v>
      </c>
      <c r="X343" s="72"/>
      <c r="Y343" s="72">
        <v>28534.899999999994</v>
      </c>
    </row>
    <row r="344" spans="1:25" s="39" customFormat="1" ht="15.75">
      <c r="A344" s="197" t="s">
        <v>14</v>
      </c>
      <c r="B344" s="38" t="s">
        <v>141</v>
      </c>
      <c r="D344" s="72"/>
      <c r="E344" s="72">
        <v>29806.15</v>
      </c>
      <c r="F344" s="197" t="s">
        <v>14</v>
      </c>
      <c r="G344" s="38" t="s">
        <v>616</v>
      </c>
      <c r="H344" s="204"/>
      <c r="J344" s="72">
        <v>29767.200000000001</v>
      </c>
      <c r="K344" s="197" t="s">
        <v>14</v>
      </c>
      <c r="L344" s="39" t="s">
        <v>2097</v>
      </c>
      <c r="M344" s="207"/>
      <c r="N344" s="155"/>
      <c r="O344" s="72">
        <v>27596.9</v>
      </c>
      <c r="P344" s="197" t="s">
        <v>14</v>
      </c>
      <c r="Q344" s="284" t="s">
        <v>2522</v>
      </c>
      <c r="S344" s="72"/>
      <c r="T344" s="72">
        <v>30642.800000000003</v>
      </c>
      <c r="U344" s="197" t="s">
        <v>14</v>
      </c>
      <c r="V344" s="124" t="s">
        <v>3161</v>
      </c>
      <c r="X344" s="72"/>
      <c r="Y344" s="72">
        <v>28526.199999999993</v>
      </c>
    </row>
    <row r="345" spans="1:25" s="39" customFormat="1" ht="15.75">
      <c r="A345" s="197" t="s">
        <v>16</v>
      </c>
      <c r="B345" s="38" t="s">
        <v>11</v>
      </c>
      <c r="D345" s="72"/>
      <c r="E345" s="72">
        <v>29504.049999999996</v>
      </c>
      <c r="F345" s="197" t="s">
        <v>16</v>
      </c>
      <c r="G345" s="38" t="s">
        <v>15</v>
      </c>
      <c r="H345" s="204"/>
      <c r="J345" s="72">
        <v>29016.099999999991</v>
      </c>
      <c r="K345" s="197" t="s">
        <v>16</v>
      </c>
      <c r="L345" s="38" t="s">
        <v>630</v>
      </c>
      <c r="N345" s="155"/>
      <c r="O345" s="72">
        <v>26585.499999999996</v>
      </c>
      <c r="P345" s="197" t="s">
        <v>16</v>
      </c>
      <c r="Q345" s="284" t="s">
        <v>2520</v>
      </c>
      <c r="S345" s="72"/>
      <c r="T345" s="72">
        <v>30627.499999999996</v>
      </c>
      <c r="U345" s="197" t="s">
        <v>16</v>
      </c>
      <c r="V345" s="124" t="s">
        <v>3158</v>
      </c>
      <c r="X345" s="72"/>
      <c r="Y345" s="72">
        <v>28385.699999999997</v>
      </c>
    </row>
    <row r="346" spans="1:25" s="39" customFormat="1" ht="15.75">
      <c r="A346" s="197" t="s">
        <v>18</v>
      </c>
      <c r="B346" s="38" t="s">
        <v>645</v>
      </c>
      <c r="D346" s="72"/>
      <c r="E346" s="72">
        <v>29312.649999999991</v>
      </c>
      <c r="F346" s="197" t="s">
        <v>18</v>
      </c>
      <c r="G346" s="428" t="s">
        <v>1279</v>
      </c>
      <c r="H346" s="204"/>
      <c r="J346" s="72">
        <v>28735.600000000002</v>
      </c>
      <c r="K346" s="197" t="s">
        <v>18</v>
      </c>
      <c r="L346" s="38" t="s">
        <v>1575</v>
      </c>
      <c r="N346" s="155"/>
      <c r="O346" s="72">
        <v>26005.95</v>
      </c>
      <c r="P346" s="197" t="s">
        <v>18</v>
      </c>
      <c r="Q346" s="277" t="s">
        <v>1589</v>
      </c>
      <c r="S346" s="72"/>
      <c r="T346" s="72">
        <v>30598.500000000007</v>
      </c>
      <c r="U346" s="197" t="s">
        <v>18</v>
      </c>
      <c r="V346" s="124" t="s">
        <v>3181</v>
      </c>
      <c r="X346" s="72"/>
      <c r="Y346" s="72">
        <v>28357.400000000005</v>
      </c>
    </row>
    <row r="347" spans="1:25" s="39" customFormat="1" ht="15.75">
      <c r="A347" s="197" t="s">
        <v>20</v>
      </c>
      <c r="B347" s="38" t="s">
        <v>25</v>
      </c>
      <c r="D347" s="72"/>
      <c r="E347" s="72">
        <v>29264.700000000004</v>
      </c>
      <c r="F347" s="197" t="s">
        <v>20</v>
      </c>
      <c r="G347" s="38" t="s">
        <v>1579</v>
      </c>
      <c r="H347" s="204"/>
      <c r="J347" s="72">
        <v>28711.599999999999</v>
      </c>
      <c r="K347" s="197" t="s">
        <v>20</v>
      </c>
      <c r="L347" s="39" t="s">
        <v>648</v>
      </c>
      <c r="M347" s="207"/>
      <c r="N347" s="155"/>
      <c r="O347" s="72">
        <v>25784.399999999994</v>
      </c>
      <c r="P347" s="197" t="s">
        <v>20</v>
      </c>
      <c r="Q347" s="284" t="s">
        <v>2507</v>
      </c>
      <c r="S347" s="72"/>
      <c r="T347" s="72">
        <v>30287.399999999991</v>
      </c>
      <c r="U347" s="197" t="s">
        <v>20</v>
      </c>
      <c r="V347" s="124" t="s">
        <v>3159</v>
      </c>
      <c r="X347" s="72"/>
      <c r="Y347" s="72">
        <v>27785.300000000003</v>
      </c>
    </row>
    <row r="348" spans="1:25" s="39" customFormat="1" ht="15.75">
      <c r="A348" s="197" t="s">
        <v>22</v>
      </c>
      <c r="B348" s="38" t="s">
        <v>1587</v>
      </c>
      <c r="D348" s="72"/>
      <c r="E348" s="72">
        <v>29019.450000000004</v>
      </c>
      <c r="F348" s="197" t="s">
        <v>22</v>
      </c>
      <c r="G348" s="38" t="s">
        <v>1277</v>
      </c>
      <c r="H348" s="204"/>
      <c r="J348" s="72">
        <v>27809.000000000004</v>
      </c>
      <c r="K348" s="197" t="s">
        <v>22</v>
      </c>
      <c r="L348" s="38" t="s">
        <v>620</v>
      </c>
      <c r="N348" s="155"/>
      <c r="O348" s="72">
        <v>25657.400000000009</v>
      </c>
      <c r="P348" s="197" t="s">
        <v>22</v>
      </c>
      <c r="Q348" s="284" t="s">
        <v>2518</v>
      </c>
      <c r="S348" s="72"/>
      <c r="T348" s="72">
        <v>30238.099999999995</v>
      </c>
      <c r="U348" s="197" t="s">
        <v>22</v>
      </c>
      <c r="V348" s="124" t="s">
        <v>3172</v>
      </c>
      <c r="X348" s="72"/>
      <c r="Y348" s="72">
        <v>27766.700000000008</v>
      </c>
    </row>
    <row r="349" spans="1:25" s="39" customFormat="1" ht="15.75">
      <c r="A349" s="199" t="s">
        <v>24</v>
      </c>
      <c r="B349" s="38" t="s">
        <v>33</v>
      </c>
      <c r="D349" s="72"/>
      <c r="E349" s="72">
        <v>28799.9</v>
      </c>
      <c r="F349" s="197" t="s">
        <v>24</v>
      </c>
      <c r="G349" s="38" t="s">
        <v>1593</v>
      </c>
      <c r="H349" s="204"/>
      <c r="J349" s="72">
        <v>26732.5</v>
      </c>
      <c r="K349" s="197" t="s">
        <v>24</v>
      </c>
      <c r="L349" s="40" t="s">
        <v>1666</v>
      </c>
      <c r="M349" s="207"/>
      <c r="N349" s="155"/>
      <c r="O349" s="72">
        <v>24597.499999999996</v>
      </c>
      <c r="P349" s="197" t="s">
        <v>24</v>
      </c>
      <c r="Q349" s="284" t="s">
        <v>2524</v>
      </c>
      <c r="S349" s="72"/>
      <c r="T349" s="72">
        <v>30165.150000000005</v>
      </c>
      <c r="U349" s="197" t="s">
        <v>24</v>
      </c>
      <c r="V349" s="124" t="s">
        <v>3154</v>
      </c>
      <c r="X349" s="72"/>
      <c r="Y349" s="72">
        <v>27393.749999999993</v>
      </c>
    </row>
    <row r="350" spans="1:25" s="39" customFormat="1" ht="15.75">
      <c r="A350" s="199" t="s">
        <v>26</v>
      </c>
      <c r="B350" s="139" t="s">
        <v>649</v>
      </c>
      <c r="C350" s="211"/>
      <c r="D350" s="205"/>
      <c r="E350" s="205">
        <v>28184.799999999992</v>
      </c>
      <c r="F350" s="197" t="s">
        <v>26</v>
      </c>
      <c r="G350" s="428" t="s">
        <v>161</v>
      </c>
      <c r="H350" s="204"/>
      <c r="J350" s="72">
        <v>24816.7</v>
      </c>
      <c r="K350" s="197" t="s">
        <v>26</v>
      </c>
      <c r="L350" s="38" t="s">
        <v>23</v>
      </c>
      <c r="N350" s="155"/>
      <c r="O350" s="72">
        <v>24260.599999999995</v>
      </c>
      <c r="P350" s="197" t="s">
        <v>26</v>
      </c>
      <c r="Q350" s="284" t="s">
        <v>2505</v>
      </c>
      <c r="S350" s="72"/>
      <c r="T350" s="72">
        <v>29979.000000000011</v>
      </c>
      <c r="U350" s="197" t="s">
        <v>26</v>
      </c>
      <c r="V350" s="124" t="s">
        <v>3171</v>
      </c>
      <c r="X350" s="72"/>
      <c r="Y350" s="72">
        <v>27283.700000000004</v>
      </c>
    </row>
    <row r="351" spans="1:25" s="39" customFormat="1" ht="15.75">
      <c r="A351" s="197" t="s">
        <v>28</v>
      </c>
      <c r="B351" s="130" t="s">
        <v>143</v>
      </c>
      <c r="D351" s="72"/>
      <c r="E351" s="72">
        <v>27525.55</v>
      </c>
      <c r="F351" s="197" t="s">
        <v>28</v>
      </c>
      <c r="G351" s="38" t="s">
        <v>661</v>
      </c>
      <c r="H351" s="204"/>
      <c r="J351" s="72">
        <v>23661.199999999993</v>
      </c>
      <c r="K351" s="197" t="s">
        <v>28</v>
      </c>
      <c r="L351" s="428" t="s">
        <v>637</v>
      </c>
      <c r="N351" s="155"/>
      <c r="O351" s="72">
        <v>24170.350000000006</v>
      </c>
      <c r="P351" s="197" t="s">
        <v>28</v>
      </c>
      <c r="Q351" s="284" t="s">
        <v>2509</v>
      </c>
      <c r="S351" s="72"/>
      <c r="T351" s="72">
        <v>28691.100000000006</v>
      </c>
      <c r="U351" s="197" t="s">
        <v>28</v>
      </c>
      <c r="V351" s="284" t="s">
        <v>3148</v>
      </c>
      <c r="X351" s="72"/>
      <c r="Y351" s="72">
        <v>27131.7</v>
      </c>
    </row>
    <row r="352" spans="1:25" s="39" customFormat="1" ht="15.75">
      <c r="A352" s="197" t="s">
        <v>30</v>
      </c>
      <c r="B352" s="130" t="s">
        <v>644</v>
      </c>
      <c r="D352" s="72"/>
      <c r="E352" s="72">
        <v>26913.399999999994</v>
      </c>
      <c r="F352" s="197" t="s">
        <v>30</v>
      </c>
      <c r="G352" s="339" t="s">
        <v>624</v>
      </c>
      <c r="H352" s="427"/>
      <c r="I352" s="332"/>
      <c r="J352" s="267">
        <v>0</v>
      </c>
      <c r="K352" s="197" t="s">
        <v>30</v>
      </c>
      <c r="L352" s="38" t="s">
        <v>655</v>
      </c>
      <c r="N352" s="155"/>
      <c r="O352" s="202">
        <v>22990.749999999996</v>
      </c>
      <c r="P352" s="197" t="s">
        <v>30</v>
      </c>
      <c r="Q352" s="284" t="s">
        <v>2503</v>
      </c>
      <c r="S352" s="72"/>
      <c r="T352" s="72">
        <v>28624.900000000012</v>
      </c>
      <c r="U352" s="197" t="s">
        <v>30</v>
      </c>
      <c r="V352" s="124" t="s">
        <v>3163</v>
      </c>
      <c r="X352" s="72"/>
      <c r="Y352" s="72">
        <v>27116.499999999996</v>
      </c>
    </row>
    <row r="353" spans="1:25" s="39" customFormat="1" ht="15.75">
      <c r="A353" s="197" t="s">
        <v>32</v>
      </c>
      <c r="B353" s="130" t="s">
        <v>9</v>
      </c>
      <c r="D353" s="72"/>
      <c r="E353" s="72">
        <v>0</v>
      </c>
      <c r="F353" s="197" t="s">
        <v>32</v>
      </c>
      <c r="G353" s="130" t="s">
        <v>605</v>
      </c>
      <c r="H353" s="204"/>
      <c r="J353" s="72">
        <v>0</v>
      </c>
      <c r="K353" s="197" t="s">
        <v>32</v>
      </c>
      <c r="L353" s="339" t="s">
        <v>1283</v>
      </c>
      <c r="M353" s="332"/>
      <c r="N353" s="445"/>
      <c r="O353" s="72">
        <v>0</v>
      </c>
      <c r="P353" s="197" t="s">
        <v>32</v>
      </c>
      <c r="Q353" s="443" t="s">
        <v>1280</v>
      </c>
      <c r="S353" s="72"/>
      <c r="T353" s="72">
        <v>28599.19999999999</v>
      </c>
      <c r="U353" s="197" t="s">
        <v>32</v>
      </c>
      <c r="V353" s="124" t="s">
        <v>3173</v>
      </c>
      <c r="X353" s="72"/>
      <c r="Y353" s="72">
        <v>27034.599999999995</v>
      </c>
    </row>
    <row r="354" spans="1:25" s="39" customFormat="1" ht="15.75">
      <c r="A354" s="197"/>
      <c r="C354" s="156"/>
      <c r="F354" s="197"/>
      <c r="G354" s="204"/>
      <c r="H354" s="204"/>
      <c r="I354" s="56"/>
      <c r="K354" s="197"/>
      <c r="N354" s="56"/>
      <c r="P354" s="197" t="s">
        <v>34</v>
      </c>
      <c r="Q354" s="284" t="s">
        <v>2516</v>
      </c>
      <c r="R354" s="158"/>
      <c r="S354" s="72"/>
      <c r="T354" s="72">
        <v>28216.099999999991</v>
      </c>
      <c r="U354" s="197" t="s">
        <v>34</v>
      </c>
      <c r="V354" s="124" t="s">
        <v>3162</v>
      </c>
      <c r="X354" s="72"/>
      <c r="Y354" s="72">
        <v>26829.8</v>
      </c>
    </row>
    <row r="355" spans="1:25" s="39" customFormat="1" ht="15.75">
      <c r="B355" s="15" t="s">
        <v>972</v>
      </c>
      <c r="C355" s="156"/>
      <c r="F355" s="197"/>
      <c r="G355" s="15" t="s">
        <v>972</v>
      </c>
      <c r="H355" s="204"/>
      <c r="I355" s="56"/>
      <c r="K355" s="197"/>
      <c r="L355" s="15" t="s">
        <v>972</v>
      </c>
      <c r="N355" s="56"/>
      <c r="P355" s="197" t="s">
        <v>36</v>
      </c>
      <c r="Q355" s="284" t="s">
        <v>2521</v>
      </c>
      <c r="S355" s="72"/>
      <c r="T355" s="72">
        <v>28214.100000000002</v>
      </c>
      <c r="U355" s="197" t="s">
        <v>36</v>
      </c>
      <c r="V355" s="284" t="s">
        <v>3149</v>
      </c>
      <c r="X355" s="72"/>
      <c r="Y355" s="72">
        <v>26822.6</v>
      </c>
    </row>
    <row r="356" spans="1:25" s="39" customFormat="1" ht="15.75">
      <c r="A356" s="197"/>
      <c r="B356" s="39" t="s">
        <v>649</v>
      </c>
      <c r="C356" s="209"/>
      <c r="D356" s="333"/>
      <c r="E356" s="335">
        <v>2886.75</v>
      </c>
      <c r="F356" s="197"/>
      <c r="G356" s="209" t="s">
        <v>182</v>
      </c>
      <c r="H356" s="204"/>
      <c r="I356" s="72"/>
      <c r="K356" s="197"/>
      <c r="L356" s="209" t="s">
        <v>182</v>
      </c>
      <c r="M356" s="209"/>
      <c r="N356" s="72"/>
      <c r="P356" s="197" t="s">
        <v>38</v>
      </c>
      <c r="Q356" s="124" t="s">
        <v>2075</v>
      </c>
      <c r="S356" s="72"/>
      <c r="T356" s="72">
        <v>27930.849999999995</v>
      </c>
      <c r="U356" s="197" t="s">
        <v>38</v>
      </c>
      <c r="V356" s="124" t="s">
        <v>3165</v>
      </c>
      <c r="X356" s="72"/>
      <c r="Y356" s="72">
        <v>26775.400000000005</v>
      </c>
    </row>
    <row r="357" spans="1:25" s="39" customFormat="1" ht="15.75">
      <c r="A357" s="197"/>
      <c r="B357" s="209" t="s">
        <v>1581</v>
      </c>
      <c r="C357" s="209"/>
      <c r="D357" s="333"/>
      <c r="E357" s="333">
        <v>3237</v>
      </c>
      <c r="F357" s="197"/>
      <c r="G357" s="198"/>
      <c r="H357" s="336"/>
      <c r="I357" s="155"/>
      <c r="K357" s="197"/>
      <c r="N357" s="155"/>
      <c r="P357" s="197" t="s">
        <v>145</v>
      </c>
      <c r="Q357" s="443" t="s">
        <v>2082</v>
      </c>
      <c r="S357" s="72"/>
      <c r="T357" s="72">
        <v>27588.449999999997</v>
      </c>
      <c r="U357" s="197" t="s">
        <v>145</v>
      </c>
      <c r="V357" s="284" t="s">
        <v>2512</v>
      </c>
      <c r="X357" s="72"/>
      <c r="Y357" s="72">
        <v>26640.850000000013</v>
      </c>
    </row>
    <row r="358" spans="1:25" s="39" customFormat="1" ht="15.75">
      <c r="A358" s="197"/>
      <c r="E358" s="335"/>
      <c r="F358" s="197"/>
      <c r="G358" s="198"/>
      <c r="H358" s="336"/>
      <c r="I358" s="155"/>
      <c r="K358" s="197"/>
      <c r="N358" s="155"/>
      <c r="P358" s="197" t="s">
        <v>146</v>
      </c>
      <c r="Q358" s="284" t="s">
        <v>2529</v>
      </c>
      <c r="S358" s="72"/>
      <c r="T358" s="72">
        <v>27407.699999999993</v>
      </c>
      <c r="U358" s="197" t="s">
        <v>146</v>
      </c>
      <c r="V358" s="124" t="s">
        <v>3152</v>
      </c>
      <c r="X358" s="72"/>
      <c r="Y358" s="72">
        <v>26158.000000000004</v>
      </c>
    </row>
    <row r="359" spans="1:25" s="39" customFormat="1" ht="15.75">
      <c r="A359" s="197"/>
      <c r="E359" s="335"/>
      <c r="F359" s="197"/>
      <c r="G359" s="198"/>
      <c r="H359" s="336"/>
      <c r="I359" s="155"/>
      <c r="K359" s="197"/>
      <c r="N359" s="155"/>
      <c r="P359" s="197" t="s">
        <v>147</v>
      </c>
      <c r="Q359" s="277" t="s">
        <v>1596</v>
      </c>
      <c r="S359" s="72"/>
      <c r="T359" s="72">
        <v>27114.30000000001</v>
      </c>
      <c r="U359" s="197" t="s">
        <v>147</v>
      </c>
      <c r="V359" s="443" t="s">
        <v>1582</v>
      </c>
      <c r="X359" s="72"/>
      <c r="Y359" s="72">
        <v>26125.100000000006</v>
      </c>
    </row>
    <row r="360" spans="1:25" s="39" customFormat="1" ht="15.75">
      <c r="A360" s="197"/>
      <c r="E360" s="335"/>
      <c r="F360" s="197"/>
      <c r="G360" s="198"/>
      <c r="H360" s="336"/>
      <c r="I360" s="155"/>
      <c r="K360" s="197"/>
      <c r="N360" s="155"/>
      <c r="P360" s="197" t="s">
        <v>150</v>
      </c>
      <c r="Q360" s="337" t="s">
        <v>2511</v>
      </c>
      <c r="R360" s="201"/>
      <c r="S360" s="202"/>
      <c r="T360" s="202">
        <v>27098.300000000007</v>
      </c>
      <c r="U360" s="197" t="s">
        <v>150</v>
      </c>
      <c r="V360" s="124" t="s">
        <v>3174</v>
      </c>
      <c r="X360" s="72"/>
      <c r="Y360" s="72">
        <v>25886.7</v>
      </c>
    </row>
    <row r="361" spans="1:25" s="39" customFormat="1" ht="15.75">
      <c r="A361" s="197"/>
      <c r="E361" s="335"/>
      <c r="F361" s="197"/>
      <c r="G361" s="198"/>
      <c r="H361" s="336"/>
      <c r="I361" s="155"/>
      <c r="K361" s="197"/>
      <c r="N361" s="155"/>
      <c r="P361" s="197" t="s">
        <v>156</v>
      </c>
      <c r="Q361" s="39" t="s">
        <v>2526</v>
      </c>
      <c r="S361" s="72"/>
      <c r="T361" s="72">
        <v>26733.599999999999</v>
      </c>
      <c r="U361" s="197" t="s">
        <v>156</v>
      </c>
      <c r="V361" s="284" t="s">
        <v>3194</v>
      </c>
      <c r="W361" s="158"/>
      <c r="X361" s="72"/>
      <c r="Y361" s="72">
        <v>25536.149999999998</v>
      </c>
    </row>
    <row r="362" spans="1:25" s="39" customFormat="1" ht="15.75">
      <c r="A362" s="197"/>
      <c r="E362" s="335"/>
      <c r="F362" s="197"/>
      <c r="G362" s="198"/>
      <c r="H362" s="336"/>
      <c r="I362" s="155"/>
      <c r="K362" s="197"/>
      <c r="N362" s="155"/>
      <c r="P362" s="197" t="s">
        <v>158</v>
      </c>
      <c r="Q362" s="39" t="s">
        <v>2513</v>
      </c>
      <c r="S362" s="72"/>
      <c r="T362" s="72">
        <v>26542.599999999995</v>
      </c>
      <c r="U362" s="197" t="s">
        <v>158</v>
      </c>
      <c r="V362" s="124" t="s">
        <v>3169</v>
      </c>
      <c r="W362" s="158"/>
      <c r="X362" s="72"/>
      <c r="Y362" s="72">
        <v>25351.1</v>
      </c>
    </row>
    <row r="363" spans="1:25" s="39" customFormat="1" ht="15.75">
      <c r="A363" s="197"/>
      <c r="E363" s="335"/>
      <c r="F363" s="197"/>
      <c r="G363" s="198"/>
      <c r="H363" s="336"/>
      <c r="I363" s="155"/>
      <c r="K363" s="197"/>
      <c r="N363" s="155"/>
      <c r="P363" s="197" t="s">
        <v>159</v>
      </c>
      <c r="Q363" s="39" t="s">
        <v>2530</v>
      </c>
      <c r="S363" s="72"/>
      <c r="T363" s="72">
        <v>26235.8</v>
      </c>
      <c r="U363" s="197" t="s">
        <v>159</v>
      </c>
      <c r="V363" s="284" t="s">
        <v>1580</v>
      </c>
      <c r="X363" s="72"/>
      <c r="Y363" s="72">
        <v>25289.499999999989</v>
      </c>
    </row>
    <row r="364" spans="1:25" s="39" customFormat="1" ht="15.75">
      <c r="A364" s="197"/>
      <c r="E364" s="335"/>
      <c r="F364" s="197"/>
      <c r="G364" s="198"/>
      <c r="H364" s="336"/>
      <c r="I364" s="155"/>
      <c r="K364" s="197"/>
      <c r="N364" s="155"/>
      <c r="P364" s="197" t="s">
        <v>160</v>
      </c>
      <c r="Q364" s="39" t="s">
        <v>2517</v>
      </c>
      <c r="S364" s="72"/>
      <c r="T364" s="72">
        <v>26173.300000000003</v>
      </c>
      <c r="U364" s="197" t="s">
        <v>160</v>
      </c>
      <c r="V364" s="337" t="s">
        <v>2523</v>
      </c>
      <c r="W364" s="201"/>
      <c r="X364" s="202"/>
      <c r="Y364" s="202">
        <v>25181.199999999997</v>
      </c>
    </row>
    <row r="365" spans="1:25" s="39" customFormat="1" ht="15.75">
      <c r="A365" s="197"/>
      <c r="E365" s="335"/>
      <c r="F365" s="197"/>
      <c r="G365" s="198"/>
      <c r="H365" s="336"/>
      <c r="I365" s="155"/>
      <c r="K365" s="197"/>
      <c r="N365" s="155"/>
      <c r="P365" s="197" t="s">
        <v>162</v>
      </c>
      <c r="Q365" s="39" t="s">
        <v>2612</v>
      </c>
      <c r="R365" s="209"/>
      <c r="S365" s="72"/>
      <c r="T365" s="72">
        <v>26017.200000000004</v>
      </c>
      <c r="U365" s="197" t="s">
        <v>162</v>
      </c>
      <c r="V365" s="38" t="s">
        <v>3168</v>
      </c>
      <c r="X365" s="72"/>
      <c r="Y365" s="72">
        <v>24578.900000000005</v>
      </c>
    </row>
    <row r="366" spans="1:25" s="39" customFormat="1" ht="15.75">
      <c r="A366" s="197"/>
      <c r="E366" s="335"/>
      <c r="F366" s="197"/>
      <c r="G366" s="198"/>
      <c r="H366" s="336"/>
      <c r="I366" s="155"/>
      <c r="K366" s="197"/>
      <c r="N366" s="155"/>
      <c r="P366" s="197" t="s">
        <v>273</v>
      </c>
      <c r="Q366" s="40" t="s">
        <v>2092</v>
      </c>
      <c r="S366" s="72"/>
      <c r="T366" s="72">
        <v>25864.999999999989</v>
      </c>
      <c r="U366" s="197" t="s">
        <v>273</v>
      </c>
      <c r="V366" s="38" t="s">
        <v>3150</v>
      </c>
      <c r="X366" s="72"/>
      <c r="Y366" s="72">
        <v>24397.599999999995</v>
      </c>
    </row>
    <row r="367" spans="1:25" s="39" customFormat="1" ht="15.75">
      <c r="A367" s="197"/>
      <c r="E367" s="335"/>
      <c r="F367" s="197"/>
      <c r="G367" s="198"/>
      <c r="H367" s="336"/>
      <c r="I367" s="155"/>
      <c r="K367" s="197"/>
      <c r="N367" s="155"/>
      <c r="P367" s="197" t="s">
        <v>274</v>
      </c>
      <c r="Q367" s="39" t="s">
        <v>2078</v>
      </c>
      <c r="S367" s="72"/>
      <c r="T367" s="72">
        <v>25611</v>
      </c>
      <c r="U367" s="197" t="s">
        <v>274</v>
      </c>
      <c r="V367" s="39" t="s">
        <v>2528</v>
      </c>
      <c r="X367" s="72"/>
      <c r="Y367" s="72">
        <v>24307.000000000007</v>
      </c>
    </row>
    <row r="368" spans="1:25" s="39" customFormat="1" ht="15.75">
      <c r="A368" s="197"/>
      <c r="E368" s="335"/>
      <c r="F368" s="197"/>
      <c r="G368" s="198"/>
      <c r="H368" s="336"/>
      <c r="I368" s="155"/>
      <c r="K368" s="197"/>
      <c r="N368" s="155"/>
      <c r="P368" s="197" t="s">
        <v>275</v>
      </c>
      <c r="Q368" s="39" t="s">
        <v>2089</v>
      </c>
      <c r="S368" s="72"/>
      <c r="T368" s="72">
        <v>25328.050000000003</v>
      </c>
      <c r="U368" s="197" t="s">
        <v>275</v>
      </c>
      <c r="V368" s="38" t="s">
        <v>3153</v>
      </c>
      <c r="X368" s="72"/>
      <c r="Y368" s="72">
        <v>23824.149999999987</v>
      </c>
    </row>
    <row r="369" spans="1:25" s="39" customFormat="1" ht="15.75">
      <c r="A369" s="197"/>
      <c r="E369" s="335"/>
      <c r="F369" s="197"/>
      <c r="G369" s="198"/>
      <c r="H369" s="336"/>
      <c r="I369" s="155"/>
      <c r="K369" s="197"/>
      <c r="N369" s="155"/>
      <c r="P369" s="197" t="s">
        <v>276</v>
      </c>
      <c r="Q369" s="428" t="s">
        <v>1281</v>
      </c>
      <c r="S369" s="72"/>
      <c r="T369" s="72">
        <v>25245.4</v>
      </c>
      <c r="U369" s="197" t="s">
        <v>276</v>
      </c>
      <c r="V369" s="38" t="s">
        <v>3155</v>
      </c>
      <c r="X369" s="72"/>
      <c r="Y369" s="72">
        <v>23820.899999999998</v>
      </c>
    </row>
    <row r="370" spans="1:25" s="39" customFormat="1" ht="15.75">
      <c r="A370" s="197"/>
      <c r="E370" s="335"/>
      <c r="F370" s="197"/>
      <c r="G370" s="198"/>
      <c r="H370" s="336"/>
      <c r="I370" s="155"/>
      <c r="K370" s="197"/>
      <c r="N370" s="155"/>
      <c r="P370" s="197" t="s">
        <v>602</v>
      </c>
      <c r="Q370" s="39" t="s">
        <v>2525</v>
      </c>
      <c r="S370" s="72"/>
      <c r="T370" s="72">
        <v>25212.899999999994</v>
      </c>
      <c r="U370" s="197" t="s">
        <v>602</v>
      </c>
      <c r="V370" s="39" t="s">
        <v>2077</v>
      </c>
      <c r="X370" s="72"/>
      <c r="Y370" s="72">
        <v>23268.899999999998</v>
      </c>
    </row>
    <row r="371" spans="1:25" s="39" customFormat="1" ht="15.75">
      <c r="A371" s="197"/>
      <c r="E371" s="335"/>
      <c r="F371" s="197"/>
      <c r="G371" s="198"/>
      <c r="H371" s="336"/>
      <c r="I371" s="155"/>
      <c r="K371" s="197"/>
      <c r="N371" s="155"/>
      <c r="P371" s="197" t="s">
        <v>603</v>
      </c>
      <c r="Q371" s="39" t="s">
        <v>2625</v>
      </c>
      <c r="S371" s="72"/>
      <c r="T371" s="72">
        <v>25116.600000000002</v>
      </c>
      <c r="U371" s="197" t="s">
        <v>603</v>
      </c>
      <c r="V371" s="38" t="s">
        <v>3167</v>
      </c>
      <c r="X371" s="72"/>
      <c r="Y371" s="72">
        <v>23263.900000000005</v>
      </c>
    </row>
    <row r="372" spans="1:25" s="39" customFormat="1" ht="15.75">
      <c r="A372" s="197"/>
      <c r="E372" s="335"/>
      <c r="F372" s="197"/>
      <c r="G372" s="198"/>
      <c r="H372" s="336"/>
      <c r="I372" s="155"/>
      <c r="K372" s="197"/>
      <c r="N372" s="155"/>
      <c r="P372" s="197" t="s">
        <v>604</v>
      </c>
      <c r="Q372" s="40" t="s">
        <v>2080</v>
      </c>
      <c r="S372" s="155"/>
      <c r="T372" s="72">
        <v>24800.200000000004</v>
      </c>
      <c r="U372" s="197" t="s">
        <v>604</v>
      </c>
      <c r="V372" s="38" t="s">
        <v>3170</v>
      </c>
      <c r="X372" s="72"/>
      <c r="Y372" s="72">
        <v>23078.300000000007</v>
      </c>
    </row>
    <row r="373" spans="1:25" s="39" customFormat="1" ht="15.75">
      <c r="A373" s="197"/>
      <c r="E373" s="335"/>
      <c r="F373" s="197"/>
      <c r="G373" s="198"/>
      <c r="H373" s="336"/>
      <c r="I373" s="155"/>
      <c r="K373" s="197"/>
      <c r="N373" s="155"/>
      <c r="P373" s="197" t="s">
        <v>606</v>
      </c>
      <c r="Q373" s="40" t="s">
        <v>1584</v>
      </c>
      <c r="S373" s="72"/>
      <c r="T373" s="72">
        <v>24648.999999999993</v>
      </c>
      <c r="U373" s="197" t="s">
        <v>606</v>
      </c>
      <c r="V373" s="40" t="s">
        <v>1583</v>
      </c>
      <c r="X373" s="72"/>
      <c r="Y373" s="72">
        <v>22598.250000000007</v>
      </c>
    </row>
    <row r="374" spans="1:25" s="39" customFormat="1" ht="15.75">
      <c r="A374" s="197"/>
      <c r="E374" s="335"/>
      <c r="F374" s="197"/>
      <c r="G374" s="198"/>
      <c r="H374" s="336"/>
      <c r="I374" s="155"/>
      <c r="K374" s="197"/>
      <c r="N374" s="155"/>
      <c r="P374" s="197" t="s">
        <v>612</v>
      </c>
      <c r="Q374" s="38" t="s">
        <v>2510</v>
      </c>
      <c r="S374" s="155"/>
      <c r="T374" s="72">
        <v>24619.200000000008</v>
      </c>
      <c r="U374" s="197" t="s">
        <v>612</v>
      </c>
      <c r="V374" s="428" t="s">
        <v>1</v>
      </c>
      <c r="Y374" s="72">
        <v>22368.499999999996</v>
      </c>
    </row>
    <row r="375" spans="1:25" s="39" customFormat="1" ht="15.75">
      <c r="A375" s="197"/>
      <c r="E375" s="335"/>
      <c r="F375" s="197"/>
      <c r="G375" s="198"/>
      <c r="H375" s="336"/>
      <c r="I375" s="155"/>
      <c r="K375" s="197"/>
      <c r="N375" s="155"/>
      <c r="P375" s="197" t="s">
        <v>614</v>
      </c>
      <c r="Q375" s="39" t="s">
        <v>2095</v>
      </c>
      <c r="R375" s="209"/>
      <c r="S375" s="72"/>
      <c r="T375" s="72">
        <v>24444.299999999996</v>
      </c>
      <c r="U375" s="197" t="s">
        <v>614</v>
      </c>
      <c r="V375" s="40" t="s">
        <v>1614</v>
      </c>
      <c r="Y375" s="72">
        <v>20197.099999999995</v>
      </c>
    </row>
    <row r="376" spans="1:25" s="39" customFormat="1" ht="15.75">
      <c r="A376" s="197"/>
      <c r="E376" s="335"/>
      <c r="F376" s="197"/>
      <c r="G376" s="198"/>
      <c r="H376" s="336"/>
      <c r="I376" s="155"/>
      <c r="K376" s="197"/>
      <c r="N376" s="155"/>
      <c r="P376" s="197" t="s">
        <v>617</v>
      </c>
      <c r="Q376" s="39" t="s">
        <v>2081</v>
      </c>
      <c r="S376" s="155"/>
      <c r="T376" s="72">
        <v>24020.799999999999</v>
      </c>
      <c r="U376" s="197" t="s">
        <v>617</v>
      </c>
      <c r="V376" s="40" t="s">
        <v>1592</v>
      </c>
      <c r="Y376" s="72">
        <v>19506.900000000005</v>
      </c>
    </row>
    <row r="377" spans="1:25" s="39" customFormat="1" ht="15.75">
      <c r="E377" s="335"/>
      <c r="F377" s="197"/>
      <c r="G377" s="198"/>
      <c r="H377" s="336"/>
      <c r="I377" s="155"/>
      <c r="K377" s="197"/>
      <c r="N377" s="155"/>
      <c r="P377" s="197" t="s">
        <v>618</v>
      </c>
      <c r="Q377" s="38" t="s">
        <v>596</v>
      </c>
      <c r="S377" s="155"/>
      <c r="T377" s="72">
        <v>21538.750000000004</v>
      </c>
      <c r="U377" s="197" t="s">
        <v>618</v>
      </c>
      <c r="V377" s="40" t="s">
        <v>1590</v>
      </c>
      <c r="Y377" s="72">
        <v>19250.799999999996</v>
      </c>
    </row>
    <row r="378" spans="1:25" s="39" customFormat="1" ht="15.75">
      <c r="E378" s="335"/>
      <c r="F378" s="197"/>
      <c r="G378" s="198"/>
      <c r="H378" s="336"/>
      <c r="I378" s="155"/>
      <c r="K378" s="197"/>
      <c r="N378" s="155"/>
      <c r="P378" s="197" t="s">
        <v>621</v>
      </c>
      <c r="Q378" s="38" t="s">
        <v>601</v>
      </c>
      <c r="S378" s="155"/>
      <c r="T378" s="72">
        <v>19375.349999999995</v>
      </c>
      <c r="U378" s="197" t="s">
        <v>621</v>
      </c>
      <c r="V378" s="39" t="s">
        <v>2073</v>
      </c>
      <c r="Y378" s="72">
        <v>17431.7</v>
      </c>
    </row>
    <row r="379" spans="1:25" s="3" customFormat="1" ht="15.75">
      <c r="C379" s="4"/>
      <c r="D379" s="99"/>
      <c r="F379" s="5"/>
      <c r="G379" s="341"/>
      <c r="H379" s="192"/>
      <c r="I379" s="99"/>
      <c r="K379" s="5"/>
      <c r="N379" s="99"/>
      <c r="P379" s="5"/>
      <c r="S379" s="99"/>
      <c r="U379" s="123"/>
      <c r="V379" s="284"/>
      <c r="W379" s="39"/>
      <c r="X379" s="39"/>
      <c r="Y379" s="72"/>
    </row>
    <row r="380" spans="1:25" s="3" customFormat="1" ht="15.75">
      <c r="A380" s="429" t="s">
        <v>3709</v>
      </c>
      <c r="C380" s="4"/>
      <c r="D380" s="99"/>
      <c r="F380" s="5"/>
      <c r="G380" s="341"/>
      <c r="H380" s="192"/>
      <c r="I380" s="99"/>
      <c r="K380" s="5"/>
      <c r="N380" s="99"/>
      <c r="P380" s="5"/>
      <c r="S380" s="99"/>
      <c r="U380" s="123"/>
      <c r="V380" s="284"/>
      <c r="W380" s="39"/>
      <c r="X380" s="39"/>
      <c r="Y380" s="72"/>
    </row>
    <row r="381" spans="1:25" s="3" customFormat="1" ht="15.75">
      <c r="A381" s="429"/>
      <c r="C381" s="4"/>
      <c r="D381" s="99"/>
      <c r="F381" s="5"/>
      <c r="G381" s="341"/>
      <c r="H381" s="192"/>
      <c r="I381" s="99"/>
      <c r="K381" s="5"/>
      <c r="N381" s="99"/>
      <c r="P381" s="5"/>
      <c r="S381" s="99"/>
      <c r="U381" s="123"/>
      <c r="V381" s="284"/>
      <c r="W381" s="39"/>
      <c r="X381" s="39"/>
      <c r="Y381" s="72"/>
    </row>
    <row r="382" spans="1:25" s="3" customFormat="1" ht="15.75">
      <c r="A382" s="101"/>
      <c r="C382" s="4"/>
      <c r="D382" s="99"/>
      <c r="F382" s="5"/>
      <c r="G382" s="341"/>
      <c r="H382" s="192"/>
      <c r="I382" s="99"/>
      <c r="K382" s="5"/>
      <c r="N382" s="99"/>
      <c r="P382" s="5"/>
      <c r="S382" s="99"/>
      <c r="U382" s="123"/>
      <c r="V382" s="284"/>
      <c r="W382" s="39"/>
      <c r="X382" s="39"/>
      <c r="Y382" s="72"/>
    </row>
    <row r="383" spans="1:25" s="3" customFormat="1" ht="15.75">
      <c r="A383" s="5"/>
      <c r="C383" s="4"/>
      <c r="D383" s="99"/>
      <c r="F383" s="5"/>
      <c r="G383" s="341"/>
      <c r="H383" s="192"/>
      <c r="I383" s="99"/>
      <c r="K383" s="5"/>
      <c r="N383" s="99"/>
      <c r="P383" s="5"/>
      <c r="S383" s="99"/>
      <c r="U383" s="123"/>
      <c r="V383" s="284"/>
      <c r="W383" s="39"/>
      <c r="X383" s="39"/>
      <c r="Y383" s="72"/>
    </row>
    <row r="384" spans="1:25" s="38" customFormat="1" ht="20.25">
      <c r="A384" s="30" t="s">
        <v>1187</v>
      </c>
      <c r="B384"/>
      <c r="C384"/>
      <c r="D384"/>
      <c r="E384"/>
      <c r="F384"/>
      <c r="G384"/>
      <c r="H384"/>
      <c r="I384"/>
      <c r="J384"/>
      <c r="K384"/>
      <c r="L384"/>
      <c r="M384"/>
      <c r="N384"/>
      <c r="O384"/>
      <c r="Q384"/>
      <c r="R384"/>
      <c r="S384"/>
      <c r="T384"/>
      <c r="U384"/>
      <c r="V384"/>
      <c r="W384"/>
      <c r="X384"/>
      <c r="Y384"/>
    </row>
    <row r="385" spans="2:18" ht="20.25">
      <c r="E385" s="160">
        <v>2014</v>
      </c>
      <c r="F385" s="160">
        <v>2015</v>
      </c>
      <c r="G385" s="160">
        <v>2016</v>
      </c>
      <c r="H385" s="160">
        <v>2017</v>
      </c>
      <c r="I385" s="160">
        <v>2018</v>
      </c>
      <c r="J385" s="160">
        <v>2019</v>
      </c>
      <c r="K385" s="160">
        <v>2020</v>
      </c>
      <c r="L385" s="160">
        <v>2021</v>
      </c>
      <c r="M385" s="160">
        <v>2022</v>
      </c>
      <c r="N385" s="160">
        <v>2023</v>
      </c>
      <c r="O385" s="160">
        <v>2024</v>
      </c>
      <c r="P385" s="160">
        <v>2025</v>
      </c>
      <c r="R385" s="30" t="s">
        <v>1969</v>
      </c>
    </row>
    <row r="387" spans="2:18" ht="16.5">
      <c r="B387" s="312" t="s">
        <v>2086</v>
      </c>
      <c r="E387" s="433"/>
      <c r="F387" s="433"/>
      <c r="G387" s="433"/>
      <c r="H387" s="433"/>
      <c r="I387" s="433"/>
      <c r="J387" s="433"/>
      <c r="K387" s="433"/>
      <c r="L387" s="433"/>
      <c r="M387" s="433"/>
      <c r="N387" s="434" t="s">
        <v>2782</v>
      </c>
      <c r="O387" s="434" t="s">
        <v>2782</v>
      </c>
      <c r="P387" s="433"/>
    </row>
    <row r="388" spans="2:18" ht="16.5">
      <c r="B388" s="161" t="s">
        <v>1583</v>
      </c>
      <c r="E388" s="433"/>
      <c r="F388" s="433"/>
      <c r="G388" s="433"/>
      <c r="H388" s="433"/>
      <c r="I388" s="433"/>
      <c r="J388" s="433"/>
      <c r="K388" s="433"/>
      <c r="L388" s="434" t="s">
        <v>1555</v>
      </c>
      <c r="M388" s="434" t="s">
        <v>1549</v>
      </c>
      <c r="N388" s="434" t="s">
        <v>1549</v>
      </c>
      <c r="O388" s="435" t="s">
        <v>3109</v>
      </c>
      <c r="P388" s="434" t="s">
        <v>3111</v>
      </c>
      <c r="R388" t="s">
        <v>1970</v>
      </c>
    </row>
    <row r="389" spans="2:18" ht="16.5">
      <c r="B389" s="296" t="s">
        <v>1281</v>
      </c>
      <c r="E389" s="433"/>
      <c r="F389" s="433"/>
      <c r="G389" s="433"/>
      <c r="H389" s="433"/>
      <c r="I389" s="433"/>
      <c r="J389" s="433"/>
      <c r="K389" s="434" t="s">
        <v>1552</v>
      </c>
      <c r="L389" s="434" t="s">
        <v>1551</v>
      </c>
      <c r="M389" s="434" t="s">
        <v>1548</v>
      </c>
      <c r="N389" s="434" t="s">
        <v>1551</v>
      </c>
      <c r="O389" s="434" t="s">
        <v>1862</v>
      </c>
      <c r="P389" s="434" t="s">
        <v>3107</v>
      </c>
      <c r="R389" t="s">
        <v>1971</v>
      </c>
    </row>
    <row r="390" spans="2:18" ht="16.5">
      <c r="B390" s="161" t="s">
        <v>155</v>
      </c>
      <c r="E390" s="433"/>
      <c r="F390" s="433"/>
      <c r="G390" s="433"/>
      <c r="H390" s="433"/>
      <c r="I390" s="434" t="s">
        <v>1188</v>
      </c>
      <c r="J390" s="435" t="s">
        <v>1189</v>
      </c>
      <c r="K390" s="434" t="s">
        <v>1521</v>
      </c>
      <c r="L390" s="434" t="s">
        <v>1536</v>
      </c>
      <c r="M390" s="434" t="s">
        <v>1526</v>
      </c>
      <c r="N390" s="435" t="s">
        <v>1526</v>
      </c>
      <c r="O390" s="433"/>
      <c r="P390" s="433"/>
      <c r="R390" t="s">
        <v>1972</v>
      </c>
    </row>
    <row r="391" spans="2:18" ht="16.5">
      <c r="B391" s="161" t="s">
        <v>1576</v>
      </c>
      <c r="E391" s="433"/>
      <c r="F391" s="433"/>
      <c r="G391" s="433"/>
      <c r="H391" s="433"/>
      <c r="I391" s="433"/>
      <c r="J391" s="433"/>
      <c r="K391" s="433"/>
      <c r="L391" s="434" t="s">
        <v>1864</v>
      </c>
      <c r="M391" s="434" t="s">
        <v>1555</v>
      </c>
      <c r="N391" s="435" t="s">
        <v>1554</v>
      </c>
      <c r="O391" s="434" t="s">
        <v>2784</v>
      </c>
      <c r="P391" s="433"/>
      <c r="R391" t="s">
        <v>1973</v>
      </c>
    </row>
    <row r="392" spans="2:18" ht="16.5">
      <c r="B392" s="312" t="s">
        <v>3147</v>
      </c>
      <c r="E392" s="433"/>
      <c r="F392" s="433"/>
      <c r="G392" s="433"/>
      <c r="H392" s="433"/>
      <c r="I392" s="433"/>
      <c r="J392" s="433"/>
      <c r="K392" s="433"/>
      <c r="L392" s="433"/>
      <c r="M392" s="433"/>
      <c r="N392" s="433"/>
      <c r="O392" s="433"/>
      <c r="P392" s="436" t="s">
        <v>2156</v>
      </c>
      <c r="R392" t="s">
        <v>1974</v>
      </c>
    </row>
    <row r="393" spans="2:18" ht="16.5">
      <c r="B393" s="161" t="s">
        <v>2532</v>
      </c>
      <c r="E393" s="433"/>
      <c r="F393" s="433"/>
      <c r="G393" s="433"/>
      <c r="H393" s="433"/>
      <c r="I393" s="433"/>
      <c r="J393" s="433"/>
      <c r="K393" s="433"/>
      <c r="L393" s="433"/>
      <c r="M393" s="433"/>
      <c r="N393" s="433"/>
      <c r="O393" s="434" t="s">
        <v>2786</v>
      </c>
      <c r="P393" s="433"/>
      <c r="R393" t="s">
        <v>1975</v>
      </c>
    </row>
    <row r="394" spans="2:18" ht="16.5" customHeight="1">
      <c r="B394" s="296" t="s">
        <v>1276</v>
      </c>
      <c r="E394" s="433"/>
      <c r="F394" s="433"/>
      <c r="G394" s="433"/>
      <c r="H394" s="433"/>
      <c r="I394" s="433"/>
      <c r="J394" s="433"/>
      <c r="K394" s="434" t="s">
        <v>1548</v>
      </c>
      <c r="L394" s="434" t="s">
        <v>1554</v>
      </c>
      <c r="M394" s="436" t="s">
        <v>1541</v>
      </c>
      <c r="N394" s="434" t="s">
        <v>1524</v>
      </c>
      <c r="O394" s="435" t="s">
        <v>1536</v>
      </c>
      <c r="P394" s="433"/>
      <c r="R394" t="s">
        <v>1976</v>
      </c>
    </row>
    <row r="395" spans="2:18" ht="16.5">
      <c r="B395" s="296" t="s">
        <v>1272</v>
      </c>
      <c r="E395" s="433"/>
      <c r="F395" s="433"/>
      <c r="G395" s="433"/>
      <c r="H395" s="433"/>
      <c r="I395" s="433"/>
      <c r="J395" s="433"/>
      <c r="K395" s="436" t="s">
        <v>1541</v>
      </c>
      <c r="L395" s="436" t="s">
        <v>1533</v>
      </c>
      <c r="M395" s="436" t="s">
        <v>1228</v>
      </c>
      <c r="N395" s="434" t="s">
        <v>1209</v>
      </c>
      <c r="O395" s="434" t="s">
        <v>1210</v>
      </c>
      <c r="P395" s="434" t="s">
        <v>1194</v>
      </c>
      <c r="R395" t="s">
        <v>1977</v>
      </c>
    </row>
    <row r="396" spans="2:18" ht="16.5">
      <c r="B396" s="312" t="s">
        <v>2075</v>
      </c>
      <c r="E396" s="433"/>
      <c r="F396" s="433"/>
      <c r="G396" s="433"/>
      <c r="H396" s="433"/>
      <c r="I396" s="433"/>
      <c r="J396" s="433"/>
      <c r="K396" s="437"/>
      <c r="L396" s="437"/>
      <c r="M396" s="437"/>
      <c r="N396" s="436" t="s">
        <v>2152</v>
      </c>
      <c r="O396" s="434" t="s">
        <v>1551</v>
      </c>
      <c r="P396" s="436" t="s">
        <v>1862</v>
      </c>
      <c r="R396" t="s">
        <v>3094</v>
      </c>
    </row>
    <row r="397" spans="2:18" ht="16.5">
      <c r="B397" s="161" t="s">
        <v>1</v>
      </c>
      <c r="E397" s="433"/>
      <c r="F397" s="433"/>
      <c r="G397" s="434" t="s">
        <v>1190</v>
      </c>
      <c r="H397" s="434" t="s">
        <v>1191</v>
      </c>
      <c r="I397" s="435" t="s">
        <v>1192</v>
      </c>
      <c r="J397" s="435" t="s">
        <v>1193</v>
      </c>
      <c r="K397" s="435" t="s">
        <v>1522</v>
      </c>
      <c r="L397" s="434" t="s">
        <v>1863</v>
      </c>
      <c r="M397" s="435" t="s">
        <v>1556</v>
      </c>
      <c r="N397" s="436" t="s">
        <v>2781</v>
      </c>
      <c r="O397" s="435" t="s">
        <v>3103</v>
      </c>
      <c r="P397" s="434" t="s">
        <v>3724</v>
      </c>
      <c r="R397" t="s">
        <v>2764</v>
      </c>
    </row>
    <row r="398" spans="2:18" ht="16.5">
      <c r="B398" s="161" t="s">
        <v>1582</v>
      </c>
      <c r="E398" s="433"/>
      <c r="F398" s="433"/>
      <c r="G398" s="433"/>
      <c r="H398" s="433"/>
      <c r="I398" s="433"/>
      <c r="J398" s="433"/>
      <c r="K398" s="433"/>
      <c r="L398" s="434" t="s">
        <v>1546</v>
      </c>
      <c r="M398" s="434" t="s">
        <v>1547</v>
      </c>
      <c r="N398" s="433"/>
      <c r="O398" s="433"/>
      <c r="P398" s="436" t="s">
        <v>2775</v>
      </c>
      <c r="R398" t="s">
        <v>3093</v>
      </c>
    </row>
    <row r="399" spans="2:18" ht="16.5">
      <c r="B399" s="297" t="s">
        <v>1589</v>
      </c>
      <c r="E399" s="433"/>
      <c r="F399" s="433"/>
      <c r="G399" s="433"/>
      <c r="H399" s="433"/>
      <c r="I399" s="433"/>
      <c r="J399" s="433"/>
      <c r="K399" s="433"/>
      <c r="L399" s="433"/>
      <c r="M399" s="436" t="s">
        <v>2154</v>
      </c>
      <c r="N399" s="434" t="s">
        <v>1544</v>
      </c>
      <c r="O399" s="434" t="s">
        <v>1547</v>
      </c>
      <c r="P399" s="436" t="s">
        <v>1549</v>
      </c>
      <c r="R399" t="s">
        <v>3712</v>
      </c>
    </row>
    <row r="400" spans="2:18" ht="16.5">
      <c r="B400" s="312" t="s">
        <v>2093</v>
      </c>
      <c r="E400" s="433"/>
      <c r="F400" s="433"/>
      <c r="G400" s="433"/>
      <c r="H400" s="433"/>
      <c r="I400" s="433"/>
      <c r="J400" s="433"/>
      <c r="K400" s="433"/>
      <c r="L400" s="433"/>
      <c r="M400" s="437"/>
      <c r="N400" s="436" t="s">
        <v>2155</v>
      </c>
      <c r="O400" s="434" t="s">
        <v>1552</v>
      </c>
      <c r="P400" s="433"/>
    </row>
    <row r="401" spans="2:16" ht="16.5">
      <c r="B401" s="161" t="s">
        <v>177</v>
      </c>
      <c r="E401" s="433"/>
      <c r="F401" s="434" t="s">
        <v>1194</v>
      </c>
      <c r="G401" s="434" t="s">
        <v>1195</v>
      </c>
      <c r="H401" s="434" t="s">
        <v>1195</v>
      </c>
      <c r="I401" s="435" t="s">
        <v>1190</v>
      </c>
      <c r="J401" s="433"/>
      <c r="K401" s="433"/>
      <c r="L401" s="433"/>
      <c r="M401" s="433"/>
      <c r="N401" s="433"/>
      <c r="O401" s="433"/>
      <c r="P401" s="433"/>
    </row>
    <row r="402" spans="2:16" ht="16.5">
      <c r="B402" s="312" t="s">
        <v>3148</v>
      </c>
      <c r="E402" s="433"/>
      <c r="F402" s="433"/>
      <c r="G402" s="433"/>
      <c r="H402" s="433"/>
      <c r="I402" s="433"/>
      <c r="J402" s="433"/>
      <c r="K402" s="433"/>
      <c r="L402" s="433"/>
      <c r="M402" s="433"/>
      <c r="N402" s="433"/>
      <c r="O402" s="433"/>
      <c r="P402" s="436" t="s">
        <v>2768</v>
      </c>
    </row>
    <row r="403" spans="2:16" ht="16.5">
      <c r="B403" s="161" t="s">
        <v>636</v>
      </c>
      <c r="E403" s="433"/>
      <c r="F403" s="433"/>
      <c r="G403" s="433"/>
      <c r="H403" s="433"/>
      <c r="I403" s="433"/>
      <c r="J403" s="435" t="s">
        <v>1196</v>
      </c>
      <c r="K403" s="434" t="s">
        <v>1523</v>
      </c>
      <c r="L403" s="435" t="s">
        <v>1522</v>
      </c>
      <c r="M403" s="433"/>
      <c r="N403" s="433"/>
      <c r="O403" s="433"/>
      <c r="P403" s="433"/>
    </row>
    <row r="404" spans="2:16" ht="16.5">
      <c r="B404" s="161" t="s">
        <v>2513</v>
      </c>
      <c r="E404" s="433"/>
      <c r="F404" s="433"/>
      <c r="G404" s="433"/>
      <c r="H404" s="433"/>
      <c r="I404" s="433"/>
      <c r="J404" s="433"/>
      <c r="K404" s="433"/>
      <c r="L404" s="433"/>
      <c r="M404" s="433"/>
      <c r="N404" s="433"/>
      <c r="O404" s="436" t="s">
        <v>2160</v>
      </c>
      <c r="P404" s="434" t="s">
        <v>3100</v>
      </c>
    </row>
    <row r="405" spans="2:16" ht="16.5">
      <c r="B405" s="312" t="s">
        <v>3149</v>
      </c>
      <c r="E405" s="433"/>
      <c r="F405" s="433"/>
      <c r="G405" s="433"/>
      <c r="H405" s="433"/>
      <c r="I405" s="433"/>
      <c r="J405" s="433"/>
      <c r="K405" s="433"/>
      <c r="L405" s="433"/>
      <c r="M405" s="433"/>
      <c r="N405" s="433"/>
      <c r="O405" s="433"/>
      <c r="P405" s="436" t="s">
        <v>3723</v>
      </c>
    </row>
    <row r="406" spans="2:16" ht="16.5">
      <c r="B406" s="430" t="s">
        <v>1277</v>
      </c>
      <c r="E406" s="433"/>
      <c r="F406" s="433"/>
      <c r="G406" s="433"/>
      <c r="H406" s="433"/>
      <c r="I406" s="433"/>
      <c r="J406" s="433"/>
      <c r="K406" s="436" t="s">
        <v>1542</v>
      </c>
      <c r="L406" s="436" t="s">
        <v>1535</v>
      </c>
      <c r="M406" s="434" t="s">
        <v>1199</v>
      </c>
      <c r="N406" s="434" t="s">
        <v>1218</v>
      </c>
      <c r="O406" s="434" t="s">
        <v>1218</v>
      </c>
      <c r="P406" s="434" t="s">
        <v>1231</v>
      </c>
    </row>
    <row r="407" spans="2:16" ht="16.5">
      <c r="B407" s="430" t="s">
        <v>2625</v>
      </c>
      <c r="E407" s="433"/>
      <c r="F407" s="433"/>
      <c r="G407" s="433"/>
      <c r="H407" s="433"/>
      <c r="I407" s="433"/>
      <c r="J407" s="433"/>
      <c r="K407" s="433"/>
      <c r="L407" s="433"/>
      <c r="M407" s="433"/>
      <c r="N407" s="433"/>
      <c r="O407" s="436" t="s">
        <v>2162</v>
      </c>
      <c r="P407" s="434" t="s">
        <v>3109</v>
      </c>
    </row>
    <row r="408" spans="2:16" ht="16.5">
      <c r="B408" s="161" t="s">
        <v>637</v>
      </c>
      <c r="E408" s="433"/>
      <c r="F408" s="433"/>
      <c r="G408" s="433"/>
      <c r="H408" s="433"/>
      <c r="I408" s="433"/>
      <c r="J408" s="435" t="s">
        <v>1197</v>
      </c>
      <c r="K408" s="436" t="s">
        <v>1524</v>
      </c>
      <c r="L408" s="435" t="s">
        <v>1215</v>
      </c>
      <c r="M408" s="434" t="s">
        <v>1539</v>
      </c>
      <c r="N408" s="434" t="s">
        <v>1523</v>
      </c>
      <c r="O408" s="434" t="s">
        <v>1528</v>
      </c>
      <c r="P408" s="434" t="s">
        <v>1534</v>
      </c>
    </row>
    <row r="409" spans="2:16" ht="16.5">
      <c r="B409" s="161" t="s">
        <v>2503</v>
      </c>
      <c r="E409" s="433"/>
      <c r="F409" s="433"/>
      <c r="G409" s="433"/>
      <c r="H409" s="433"/>
      <c r="I409" s="433"/>
      <c r="J409" s="433"/>
      <c r="K409" s="433"/>
      <c r="L409" s="433"/>
      <c r="M409" s="433"/>
      <c r="N409" s="433"/>
      <c r="O409" s="436" t="s">
        <v>2768</v>
      </c>
      <c r="P409" s="436" t="s">
        <v>1555</v>
      </c>
    </row>
    <row r="410" spans="2:16" ht="16.5">
      <c r="B410" s="161" t="s">
        <v>3150</v>
      </c>
      <c r="E410" s="433"/>
      <c r="F410" s="433"/>
      <c r="G410" s="433"/>
      <c r="H410" s="433"/>
      <c r="I410" s="433"/>
      <c r="J410" s="433"/>
      <c r="K410" s="433"/>
      <c r="L410" s="433"/>
      <c r="M410" s="433"/>
      <c r="N410" s="433"/>
      <c r="O410" s="433"/>
      <c r="P410" s="434" t="s">
        <v>2782</v>
      </c>
    </row>
    <row r="411" spans="2:16" ht="16.5">
      <c r="B411" s="161" t="s">
        <v>4</v>
      </c>
      <c r="E411" s="433"/>
      <c r="F411" s="433"/>
      <c r="G411" s="435" t="s">
        <v>1198</v>
      </c>
      <c r="H411" s="434" t="s">
        <v>1199</v>
      </c>
      <c r="I411" s="434" t="s">
        <v>1200</v>
      </c>
      <c r="J411" s="435" t="s">
        <v>1201</v>
      </c>
      <c r="K411" s="434" t="s">
        <v>1526</v>
      </c>
      <c r="L411" s="435" t="s">
        <v>1534</v>
      </c>
      <c r="M411" s="433"/>
      <c r="N411" s="433"/>
      <c r="O411" s="433"/>
      <c r="P411" s="433"/>
    </row>
    <row r="412" spans="2:16" ht="16.5">
      <c r="B412" s="297" t="s">
        <v>1617</v>
      </c>
      <c r="E412" s="433"/>
      <c r="F412" s="433"/>
      <c r="G412" s="433"/>
      <c r="H412" s="433"/>
      <c r="I412" s="433"/>
      <c r="J412" s="433"/>
      <c r="K412" s="433"/>
      <c r="L412" s="433"/>
      <c r="M412" s="434" t="s">
        <v>2162</v>
      </c>
      <c r="N412" s="436" t="s">
        <v>2780</v>
      </c>
      <c r="O412" s="434" t="s">
        <v>3099</v>
      </c>
      <c r="P412" s="433"/>
    </row>
    <row r="413" spans="2:16" ht="16.5">
      <c r="B413" s="161" t="s">
        <v>654</v>
      </c>
      <c r="E413" s="433"/>
      <c r="F413" s="433"/>
      <c r="G413" s="433"/>
      <c r="H413" s="433"/>
      <c r="I413" s="433"/>
      <c r="J413" s="435" t="s">
        <v>1202</v>
      </c>
      <c r="K413" s="435" t="s">
        <v>1525</v>
      </c>
      <c r="L413" s="434" t="s">
        <v>1548</v>
      </c>
      <c r="M413" s="434" t="s">
        <v>1550</v>
      </c>
      <c r="N413" s="435" t="s">
        <v>1556</v>
      </c>
      <c r="O413" s="434" t="s">
        <v>2785</v>
      </c>
      <c r="P413" s="433"/>
    </row>
    <row r="414" spans="2:16" ht="16.5">
      <c r="B414" s="161" t="s">
        <v>6</v>
      </c>
      <c r="E414" s="433"/>
      <c r="F414" s="433"/>
      <c r="G414" s="434" t="s">
        <v>1192</v>
      </c>
      <c r="H414" s="434" t="s">
        <v>1203</v>
      </c>
      <c r="I414" s="434" t="s">
        <v>1204</v>
      </c>
      <c r="J414" s="435" t="s">
        <v>1205</v>
      </c>
      <c r="K414" s="434" t="s">
        <v>1218</v>
      </c>
      <c r="L414" s="434" t="s">
        <v>1224</v>
      </c>
      <c r="M414" s="435" t="s">
        <v>1236</v>
      </c>
      <c r="N414" s="435" t="s">
        <v>1522</v>
      </c>
      <c r="O414" s="433"/>
      <c r="P414" s="433"/>
    </row>
    <row r="415" spans="2:16" ht="16.5">
      <c r="B415" s="161" t="s">
        <v>1579</v>
      </c>
      <c r="E415" s="433"/>
      <c r="F415" s="433"/>
      <c r="G415" s="433"/>
      <c r="H415" s="433"/>
      <c r="I415" s="433"/>
      <c r="J415" s="433"/>
      <c r="K415" s="433"/>
      <c r="L415" s="436" t="s">
        <v>1531</v>
      </c>
      <c r="M415" s="436" t="s">
        <v>1524</v>
      </c>
      <c r="N415" s="434" t="s">
        <v>1199</v>
      </c>
      <c r="O415" s="434" t="s">
        <v>1206</v>
      </c>
      <c r="P415" s="434" t="s">
        <v>1200</v>
      </c>
    </row>
    <row r="416" spans="2:16" ht="16.5">
      <c r="B416" s="312" t="s">
        <v>2076</v>
      </c>
      <c r="E416" s="433"/>
      <c r="F416" s="433"/>
      <c r="G416" s="433"/>
      <c r="H416" s="433"/>
      <c r="I416" s="433"/>
      <c r="J416" s="433"/>
      <c r="K416" s="433"/>
      <c r="L416" s="437"/>
      <c r="M416" s="437"/>
      <c r="N416" s="436" t="s">
        <v>2777</v>
      </c>
      <c r="O416" s="436" t="s">
        <v>1531</v>
      </c>
      <c r="P416" s="436" t="s">
        <v>1523</v>
      </c>
    </row>
    <row r="417" spans="2:16" ht="16.5">
      <c r="B417" s="161" t="s">
        <v>152</v>
      </c>
      <c r="E417" s="433"/>
      <c r="F417" s="433"/>
      <c r="G417" s="433"/>
      <c r="H417" s="433"/>
      <c r="I417" s="434" t="s">
        <v>1206</v>
      </c>
      <c r="J417" s="434" t="s">
        <v>1207</v>
      </c>
      <c r="K417" s="434" t="s">
        <v>1200</v>
      </c>
      <c r="L417" s="436" t="s">
        <v>1221</v>
      </c>
      <c r="M417" s="435" t="s">
        <v>1205</v>
      </c>
      <c r="N417" s="435" t="s">
        <v>1236</v>
      </c>
      <c r="O417" s="434" t="s">
        <v>1539</v>
      </c>
      <c r="P417" s="436" t="s">
        <v>1524</v>
      </c>
    </row>
    <row r="418" spans="2:16" ht="16.5">
      <c r="B418" s="297" t="s">
        <v>1590</v>
      </c>
      <c r="E418" s="433"/>
      <c r="F418" s="433"/>
      <c r="G418" s="433"/>
      <c r="H418" s="433"/>
      <c r="I418" s="433"/>
      <c r="J418" s="433"/>
      <c r="K418" s="433"/>
      <c r="L418" s="433"/>
      <c r="M418" s="434" t="s">
        <v>2161</v>
      </c>
      <c r="N418" s="436" t="s">
        <v>2776</v>
      </c>
      <c r="O418" s="435" t="s">
        <v>3107</v>
      </c>
      <c r="P418" s="434" t="s">
        <v>3728</v>
      </c>
    </row>
    <row r="419" spans="2:16" ht="16.5">
      <c r="B419" s="161" t="s">
        <v>3151</v>
      </c>
      <c r="E419" s="433"/>
      <c r="F419" s="433"/>
      <c r="G419" s="433"/>
      <c r="H419" s="433"/>
      <c r="I419" s="433"/>
      <c r="J419" s="433"/>
      <c r="K419" s="433"/>
      <c r="L419" s="433"/>
      <c r="M419" s="433"/>
      <c r="N419" s="433"/>
      <c r="O419" s="433"/>
      <c r="P419" s="436" t="s">
        <v>2153</v>
      </c>
    </row>
    <row r="420" spans="2:16" ht="16.5">
      <c r="B420" s="312" t="s">
        <v>2079</v>
      </c>
      <c r="E420" s="433"/>
      <c r="F420" s="433"/>
      <c r="G420" s="433"/>
      <c r="H420" s="433"/>
      <c r="I420" s="433"/>
      <c r="J420" s="433"/>
      <c r="K420" s="433"/>
      <c r="L420" s="433"/>
      <c r="M420" s="433"/>
      <c r="N420" s="436" t="s">
        <v>2164</v>
      </c>
      <c r="O420" s="434" t="s">
        <v>3100</v>
      </c>
      <c r="P420" s="433"/>
    </row>
    <row r="421" spans="2:16" ht="16.5">
      <c r="B421" s="312" t="s">
        <v>2092</v>
      </c>
      <c r="E421" s="433"/>
      <c r="F421" s="433"/>
      <c r="G421" s="433"/>
      <c r="H421" s="433"/>
      <c r="I421" s="433"/>
      <c r="J421" s="433"/>
      <c r="K421" s="433"/>
      <c r="L421" s="433"/>
      <c r="M421" s="433"/>
      <c r="N421" s="436" t="s">
        <v>2153</v>
      </c>
      <c r="O421" s="434" t="s">
        <v>1556</v>
      </c>
      <c r="P421" s="434" t="s">
        <v>3104</v>
      </c>
    </row>
    <row r="422" spans="2:16" ht="16.5">
      <c r="B422" s="161" t="s">
        <v>1577</v>
      </c>
      <c r="E422" s="433"/>
      <c r="F422" s="433"/>
      <c r="G422" s="433"/>
      <c r="H422" s="433"/>
      <c r="I422" s="433"/>
      <c r="J422" s="433"/>
      <c r="K422" s="433"/>
      <c r="L422" s="434" t="s">
        <v>1557</v>
      </c>
      <c r="M422" s="433"/>
      <c r="N422" s="433"/>
      <c r="O422" s="433"/>
      <c r="P422" s="433"/>
    </row>
    <row r="423" spans="2:16" ht="16.5">
      <c r="B423" s="161" t="s">
        <v>178</v>
      </c>
      <c r="E423" s="433"/>
      <c r="F423" s="433"/>
      <c r="G423" s="434" t="s">
        <v>1208</v>
      </c>
      <c r="H423" s="435" t="s">
        <v>1190</v>
      </c>
      <c r="I423" s="433"/>
      <c r="J423" s="433"/>
      <c r="K423" s="433"/>
      <c r="L423" s="433"/>
      <c r="M423" s="433"/>
      <c r="N423" s="433"/>
      <c r="O423" s="433"/>
      <c r="P423" s="433"/>
    </row>
    <row r="424" spans="2:16" ht="16.5">
      <c r="B424" s="161" t="s">
        <v>9</v>
      </c>
      <c r="E424" s="434" t="s">
        <v>1209</v>
      </c>
      <c r="F424" s="434" t="s">
        <v>1210</v>
      </c>
      <c r="G424" s="434" t="s">
        <v>1211</v>
      </c>
      <c r="H424" s="434" t="s">
        <v>1212</v>
      </c>
      <c r="I424" s="434" t="s">
        <v>1209</v>
      </c>
      <c r="J424" s="434" t="s">
        <v>1211</v>
      </c>
      <c r="K424" s="435" t="s">
        <v>1208</v>
      </c>
      <c r="L424" s="434" t="s">
        <v>1188</v>
      </c>
      <c r="M424" s="434" t="s">
        <v>1231</v>
      </c>
      <c r="N424" s="436" t="s">
        <v>1227</v>
      </c>
      <c r="O424" s="434" t="s">
        <v>1195</v>
      </c>
      <c r="P424" s="435" t="s">
        <v>1190</v>
      </c>
    </row>
    <row r="425" spans="2:16" ht="16.5">
      <c r="B425" s="161" t="s">
        <v>3152</v>
      </c>
      <c r="E425" s="433"/>
      <c r="F425" s="433"/>
      <c r="G425" s="433"/>
      <c r="H425" s="433"/>
      <c r="I425" s="433"/>
      <c r="J425" s="433"/>
      <c r="K425" s="433"/>
      <c r="L425" s="433"/>
      <c r="M425" s="433"/>
      <c r="N425" s="433"/>
      <c r="O425" s="433"/>
      <c r="P425" s="436" t="s">
        <v>2774</v>
      </c>
    </row>
    <row r="426" spans="2:16" ht="16.5">
      <c r="B426" s="161" t="s">
        <v>2516</v>
      </c>
      <c r="E426" s="433"/>
      <c r="F426" s="433"/>
      <c r="G426" s="433"/>
      <c r="H426" s="433"/>
      <c r="I426" s="433"/>
      <c r="J426" s="433"/>
      <c r="K426" s="433"/>
      <c r="L426" s="433"/>
      <c r="M426" s="433"/>
      <c r="N426" s="433"/>
      <c r="O426" s="436" t="s">
        <v>2158</v>
      </c>
      <c r="P426" s="436" t="s">
        <v>1557</v>
      </c>
    </row>
    <row r="427" spans="2:16" ht="16.5">
      <c r="B427" s="161" t="s">
        <v>1587</v>
      </c>
      <c r="E427" s="433"/>
      <c r="F427" s="433"/>
      <c r="G427" s="433"/>
      <c r="H427" s="433"/>
      <c r="I427" s="433"/>
      <c r="J427" s="433"/>
      <c r="K427" s="433"/>
      <c r="L427" s="434" t="s">
        <v>1545</v>
      </c>
      <c r="M427" s="436" t="s">
        <v>1531</v>
      </c>
      <c r="N427" s="436" t="s">
        <v>1529</v>
      </c>
      <c r="O427" s="436" t="s">
        <v>1228</v>
      </c>
      <c r="P427" s="434" t="s">
        <v>1191</v>
      </c>
    </row>
    <row r="428" spans="2:16" ht="16.5">
      <c r="B428" s="161" t="s">
        <v>11</v>
      </c>
      <c r="E428" s="433"/>
      <c r="F428" s="433"/>
      <c r="G428" s="438" t="s">
        <v>1213</v>
      </c>
      <c r="H428" s="434" t="s">
        <v>1214</v>
      </c>
      <c r="I428" s="434" t="s">
        <v>1212</v>
      </c>
      <c r="J428" s="434" t="s">
        <v>1214</v>
      </c>
      <c r="K428" s="434" t="s">
        <v>1204</v>
      </c>
      <c r="L428" s="434" t="s">
        <v>1214</v>
      </c>
      <c r="M428" s="434" t="s">
        <v>1204</v>
      </c>
      <c r="N428" s="434" t="s">
        <v>1211</v>
      </c>
      <c r="O428" s="434" t="s">
        <v>1204</v>
      </c>
      <c r="P428" s="434" t="s">
        <v>1195</v>
      </c>
    </row>
    <row r="429" spans="2:16" ht="16.5">
      <c r="B429" s="312" t="s">
        <v>2077</v>
      </c>
      <c r="E429" s="433"/>
      <c r="F429" s="433"/>
      <c r="G429" s="433"/>
      <c r="H429" s="433"/>
      <c r="I429" s="433"/>
      <c r="J429" s="433"/>
      <c r="K429" s="433"/>
      <c r="L429" s="433"/>
      <c r="M429" s="433"/>
      <c r="N429" s="436" t="s">
        <v>2765</v>
      </c>
      <c r="O429" s="435" t="s">
        <v>3108</v>
      </c>
      <c r="P429" s="434" t="s">
        <v>2786</v>
      </c>
    </row>
    <row r="430" spans="2:16" ht="16.5">
      <c r="B430" s="297" t="s">
        <v>1591</v>
      </c>
      <c r="E430" s="433"/>
      <c r="F430" s="433"/>
      <c r="G430" s="433"/>
      <c r="H430" s="433"/>
      <c r="I430" s="433"/>
      <c r="J430" s="433"/>
      <c r="K430" s="433"/>
      <c r="L430" s="433"/>
      <c r="M430" s="434" t="s">
        <v>2157</v>
      </c>
      <c r="N430" s="436" t="s">
        <v>2159</v>
      </c>
      <c r="O430" s="434" t="s">
        <v>1548</v>
      </c>
      <c r="P430" s="436" t="s">
        <v>1541</v>
      </c>
    </row>
    <row r="431" spans="2:16" ht="16.5">
      <c r="B431" s="296" t="s">
        <v>1279</v>
      </c>
      <c r="E431" s="433"/>
      <c r="F431" s="433"/>
      <c r="G431" s="433"/>
      <c r="H431" s="433"/>
      <c r="I431" s="433"/>
      <c r="J431" s="433"/>
      <c r="K431" s="434" t="s">
        <v>1549</v>
      </c>
      <c r="L431" s="434" t="s">
        <v>1549</v>
      </c>
      <c r="M431" s="436" t="s">
        <v>1542</v>
      </c>
      <c r="N431" s="434" t="s">
        <v>1537</v>
      </c>
      <c r="O431" s="436" t="s">
        <v>1535</v>
      </c>
      <c r="P431" s="434" t="s">
        <v>1188</v>
      </c>
    </row>
    <row r="432" spans="2:16" ht="16.5">
      <c r="B432" s="161" t="s">
        <v>596</v>
      </c>
      <c r="E432" s="433"/>
      <c r="F432" s="433"/>
      <c r="G432" s="433"/>
      <c r="H432" s="433"/>
      <c r="I432" s="433"/>
      <c r="J432" s="434" t="s">
        <v>1215</v>
      </c>
      <c r="K432" s="435" t="s">
        <v>1207</v>
      </c>
      <c r="L432" s="434" t="s">
        <v>1526</v>
      </c>
      <c r="M432" s="435" t="s">
        <v>1534</v>
      </c>
      <c r="N432" s="434" t="s">
        <v>1552</v>
      </c>
      <c r="O432" s="434" t="s">
        <v>3101</v>
      </c>
      <c r="P432" s="434" t="s">
        <v>3718</v>
      </c>
    </row>
    <row r="433" spans="2:16" ht="16.5">
      <c r="B433" s="161" t="s">
        <v>1584</v>
      </c>
      <c r="E433" s="433"/>
      <c r="F433" s="433"/>
      <c r="G433" s="433"/>
      <c r="H433" s="433"/>
      <c r="I433" s="433"/>
      <c r="J433" s="433"/>
      <c r="K433" s="433"/>
      <c r="L433" s="434" t="s">
        <v>1547</v>
      </c>
      <c r="M433" s="434" t="s">
        <v>1551</v>
      </c>
      <c r="N433" s="434" t="s">
        <v>1545</v>
      </c>
      <c r="O433" s="434" t="s">
        <v>1557</v>
      </c>
      <c r="P433" s="434" t="s">
        <v>3714</v>
      </c>
    </row>
    <row r="434" spans="2:16" ht="16.5">
      <c r="B434" s="161" t="s">
        <v>2512</v>
      </c>
      <c r="E434" s="433"/>
      <c r="F434" s="433"/>
      <c r="G434" s="433"/>
      <c r="H434" s="433"/>
      <c r="I434" s="433"/>
      <c r="J434" s="433"/>
      <c r="K434" s="433"/>
      <c r="L434" s="433"/>
      <c r="M434" s="433"/>
      <c r="N434" s="433"/>
      <c r="O434" s="434" t="s">
        <v>2780</v>
      </c>
      <c r="P434" s="436" t="s">
        <v>2773</v>
      </c>
    </row>
    <row r="435" spans="2:16" ht="16.5">
      <c r="B435" s="312" t="s">
        <v>2087</v>
      </c>
      <c r="E435" s="433"/>
      <c r="F435" s="433"/>
      <c r="G435" s="433"/>
      <c r="H435" s="433"/>
      <c r="I435" s="433"/>
      <c r="J435" s="433"/>
      <c r="K435" s="433"/>
      <c r="L435" s="433"/>
      <c r="M435" s="433"/>
      <c r="N435" s="434" t="s">
        <v>2162</v>
      </c>
      <c r="O435" s="433"/>
      <c r="P435" s="433"/>
    </row>
    <row r="436" spans="2:16" ht="16.5">
      <c r="B436" s="161" t="s">
        <v>3153</v>
      </c>
      <c r="E436" s="433"/>
      <c r="F436" s="433"/>
      <c r="G436" s="433"/>
      <c r="H436" s="433"/>
      <c r="I436" s="433"/>
      <c r="J436" s="433"/>
      <c r="K436" s="433"/>
      <c r="L436" s="433"/>
      <c r="M436" s="433"/>
      <c r="N436" s="433"/>
      <c r="O436" s="433"/>
      <c r="P436" s="434" t="s">
        <v>2784</v>
      </c>
    </row>
    <row r="437" spans="2:16" ht="16.5">
      <c r="B437" s="161" t="s">
        <v>649</v>
      </c>
      <c r="E437" s="433"/>
      <c r="F437" s="433"/>
      <c r="G437" s="433"/>
      <c r="H437" s="433"/>
      <c r="I437" s="433"/>
      <c r="J437" s="434" t="s">
        <v>1188</v>
      </c>
      <c r="K437" s="434" t="s">
        <v>1223</v>
      </c>
      <c r="L437" s="434" t="s">
        <v>1223</v>
      </c>
      <c r="M437" s="436" t="s">
        <v>1237</v>
      </c>
      <c r="N437" s="434" t="s">
        <v>1194</v>
      </c>
      <c r="O437" s="434" t="s">
        <v>1194</v>
      </c>
      <c r="P437" s="435" t="s">
        <v>1192</v>
      </c>
    </row>
    <row r="438" spans="2:16" ht="16.5">
      <c r="B438" s="161" t="s">
        <v>13</v>
      </c>
      <c r="E438" s="433"/>
      <c r="F438" s="433"/>
      <c r="G438" s="434" t="s">
        <v>1205</v>
      </c>
      <c r="H438" s="434" t="s">
        <v>1204</v>
      </c>
      <c r="I438" s="435" t="s">
        <v>1208</v>
      </c>
      <c r="J438" s="435" t="s">
        <v>1216</v>
      </c>
      <c r="K438" s="434" t="s">
        <v>1527</v>
      </c>
      <c r="L438" s="434" t="s">
        <v>1527</v>
      </c>
      <c r="M438" s="434" t="s">
        <v>1532</v>
      </c>
      <c r="N438" s="434" t="s">
        <v>1539</v>
      </c>
      <c r="O438" s="435" t="s">
        <v>1521</v>
      </c>
      <c r="P438" s="433"/>
    </row>
    <row r="439" spans="2:16" ht="16.5">
      <c r="B439" s="161" t="s">
        <v>601</v>
      </c>
      <c r="E439" s="433"/>
      <c r="F439" s="433"/>
      <c r="G439" s="433"/>
      <c r="H439" s="433"/>
      <c r="I439" s="433"/>
      <c r="J439" s="435" t="s">
        <v>1217</v>
      </c>
      <c r="K439" s="434" t="s">
        <v>1528</v>
      </c>
      <c r="L439" s="434" t="s">
        <v>1539</v>
      </c>
      <c r="M439" s="434" t="s">
        <v>1523</v>
      </c>
      <c r="N439" s="434" t="s">
        <v>1538</v>
      </c>
      <c r="O439" s="435" t="s">
        <v>1526</v>
      </c>
      <c r="P439" s="434" t="s">
        <v>3719</v>
      </c>
    </row>
    <row r="440" spans="2:16" ht="16.5">
      <c r="B440" s="161" t="s">
        <v>163</v>
      </c>
      <c r="E440" s="433"/>
      <c r="F440" s="433"/>
      <c r="G440" s="433"/>
      <c r="H440" s="433"/>
      <c r="I440" s="434" t="s">
        <v>1218</v>
      </c>
      <c r="J440" s="433"/>
      <c r="K440" s="433"/>
      <c r="L440" s="433"/>
      <c r="M440" s="433"/>
      <c r="N440" s="433"/>
      <c r="O440" s="433"/>
      <c r="P440" s="433"/>
    </row>
    <row r="441" spans="2:16" ht="16.5">
      <c r="B441" s="161" t="s">
        <v>3181</v>
      </c>
      <c r="E441" s="433"/>
      <c r="F441" s="433"/>
      <c r="G441" s="433"/>
      <c r="H441" s="433"/>
      <c r="I441" s="433"/>
      <c r="J441" s="433"/>
      <c r="K441" s="433"/>
      <c r="L441" s="433"/>
      <c r="M441" s="433"/>
      <c r="N441" s="433"/>
      <c r="O441" s="433"/>
      <c r="P441" s="436" t="s">
        <v>2162</v>
      </c>
    </row>
    <row r="442" spans="2:16" ht="16.5">
      <c r="B442" s="161" t="s">
        <v>15</v>
      </c>
      <c r="E442" s="438" t="s">
        <v>1213</v>
      </c>
      <c r="F442" s="434" t="s">
        <v>1203</v>
      </c>
      <c r="G442" s="434" t="s">
        <v>1210</v>
      </c>
      <c r="H442" s="434" t="s">
        <v>1211</v>
      </c>
      <c r="I442" s="435" t="s">
        <v>1205</v>
      </c>
      <c r="J442" s="435" t="s">
        <v>1219</v>
      </c>
      <c r="K442" s="436" t="s">
        <v>1529</v>
      </c>
      <c r="L442" s="434" t="s">
        <v>1231</v>
      </c>
      <c r="M442" s="434" t="s">
        <v>1218</v>
      </c>
      <c r="N442" s="434" t="s">
        <v>1234</v>
      </c>
      <c r="O442" s="434" t="s">
        <v>1200</v>
      </c>
      <c r="P442" s="434" t="s">
        <v>1224</v>
      </c>
    </row>
    <row r="443" spans="2:16" ht="16.5">
      <c r="B443" s="161" t="s">
        <v>2521</v>
      </c>
      <c r="E443" s="433"/>
      <c r="F443" s="433"/>
      <c r="G443" s="433"/>
      <c r="H443" s="433"/>
      <c r="I443" s="433"/>
      <c r="J443" s="433"/>
      <c r="K443" s="433"/>
      <c r="L443" s="433"/>
      <c r="M443" s="433"/>
      <c r="N443" s="433"/>
      <c r="O443" s="436" t="s">
        <v>2159</v>
      </c>
      <c r="P443" s="436" t="s">
        <v>1558</v>
      </c>
    </row>
    <row r="444" spans="2:16" ht="16.5">
      <c r="B444" s="161" t="s">
        <v>3154</v>
      </c>
      <c r="E444" s="433"/>
      <c r="F444" s="433"/>
      <c r="G444" s="433"/>
      <c r="H444" s="433"/>
      <c r="I444" s="433"/>
      <c r="J444" s="433"/>
      <c r="K444" s="433"/>
      <c r="L444" s="433"/>
      <c r="M444" s="433"/>
      <c r="N444" s="433"/>
      <c r="O444" s="433"/>
      <c r="P444" s="436" t="s">
        <v>2766</v>
      </c>
    </row>
    <row r="445" spans="2:16" ht="16.5">
      <c r="B445" s="312" t="s">
        <v>2094</v>
      </c>
      <c r="E445" s="433"/>
      <c r="F445" s="433"/>
      <c r="G445" s="433"/>
      <c r="H445" s="433"/>
      <c r="I445" s="439"/>
      <c r="J445" s="439"/>
      <c r="K445" s="437"/>
      <c r="L445" s="433"/>
      <c r="M445" s="433"/>
      <c r="N445" s="436" t="s">
        <v>2154</v>
      </c>
      <c r="O445" s="436" t="s">
        <v>1540</v>
      </c>
      <c r="P445" s="436" t="s">
        <v>1535</v>
      </c>
    </row>
    <row r="446" spans="2:16" ht="16.5">
      <c r="B446" s="161" t="s">
        <v>3155</v>
      </c>
      <c r="E446" s="433"/>
      <c r="F446" s="433"/>
      <c r="G446" s="433"/>
      <c r="H446" s="433"/>
      <c r="I446" s="433"/>
      <c r="J446" s="433"/>
      <c r="K446" s="433"/>
      <c r="L446" s="433"/>
      <c r="M446" s="433"/>
      <c r="N446" s="433"/>
      <c r="O446" s="433"/>
      <c r="P446" s="434" t="s">
        <v>2785</v>
      </c>
    </row>
    <row r="447" spans="2:16" ht="16.5">
      <c r="B447" s="161" t="s">
        <v>1580</v>
      </c>
      <c r="E447" s="433"/>
      <c r="F447" s="433"/>
      <c r="G447" s="433"/>
      <c r="H447" s="433"/>
      <c r="I447" s="433"/>
      <c r="J447" s="433"/>
      <c r="K447" s="433"/>
      <c r="L447" s="434" t="s">
        <v>1556</v>
      </c>
      <c r="M447" s="434" t="s">
        <v>1553</v>
      </c>
      <c r="N447" s="435" t="s">
        <v>1555</v>
      </c>
      <c r="O447" s="434" t="s">
        <v>3111</v>
      </c>
      <c r="P447" s="436" t="s">
        <v>2779</v>
      </c>
    </row>
    <row r="448" spans="2:16" ht="16.5">
      <c r="B448" s="161" t="s">
        <v>17</v>
      </c>
      <c r="E448" s="433"/>
      <c r="F448" s="434" t="s">
        <v>1220</v>
      </c>
      <c r="G448" s="434" t="s">
        <v>1214</v>
      </c>
      <c r="H448" s="434" t="s">
        <v>1194</v>
      </c>
      <c r="I448" s="434" t="s">
        <v>1203</v>
      </c>
      <c r="J448" s="434" t="s">
        <v>1212</v>
      </c>
      <c r="K448" s="434" t="s">
        <v>1210</v>
      </c>
      <c r="L448" s="434" t="s">
        <v>1229</v>
      </c>
      <c r="M448" s="435" t="s">
        <v>1192</v>
      </c>
      <c r="N448" s="434" t="s">
        <v>1223</v>
      </c>
      <c r="O448" s="434" t="s">
        <v>1223</v>
      </c>
      <c r="P448" s="434" t="s">
        <v>1223</v>
      </c>
    </row>
    <row r="449" spans="2:16" ht="16.5">
      <c r="B449" s="161" t="s">
        <v>3156</v>
      </c>
      <c r="E449" s="433"/>
      <c r="F449" s="433"/>
      <c r="G449" s="433"/>
      <c r="H449" s="433"/>
      <c r="I449" s="433"/>
      <c r="J449" s="433"/>
      <c r="K449" s="433"/>
      <c r="L449" s="433"/>
      <c r="M449" s="433"/>
      <c r="N449" s="433"/>
      <c r="O449" s="433"/>
      <c r="P449" s="436" t="s">
        <v>2157</v>
      </c>
    </row>
    <row r="450" spans="2:16" ht="16.5">
      <c r="B450" s="161" t="s">
        <v>611</v>
      </c>
      <c r="E450" s="433"/>
      <c r="F450" s="433"/>
      <c r="G450" s="433"/>
      <c r="H450" s="433"/>
      <c r="I450" s="433"/>
      <c r="J450" s="436" t="s">
        <v>1221</v>
      </c>
      <c r="K450" s="434" t="s">
        <v>1195</v>
      </c>
      <c r="L450" s="435" t="s">
        <v>1190</v>
      </c>
      <c r="M450" s="435" t="s">
        <v>1207</v>
      </c>
      <c r="N450" s="435" t="s">
        <v>1534</v>
      </c>
      <c r="O450" s="433"/>
      <c r="P450" s="433"/>
    </row>
    <row r="451" spans="2:16" ht="16.5">
      <c r="B451" s="161" t="s">
        <v>624</v>
      </c>
      <c r="E451" s="433"/>
      <c r="F451" s="433"/>
      <c r="G451" s="433"/>
      <c r="H451" s="433"/>
      <c r="I451" s="433"/>
      <c r="J451" s="434" t="s">
        <v>1222</v>
      </c>
      <c r="K451" s="434" t="s">
        <v>1206</v>
      </c>
      <c r="L451" s="434" t="s">
        <v>1199</v>
      </c>
      <c r="M451" s="434" t="s">
        <v>1222</v>
      </c>
      <c r="N451" s="434" t="s">
        <v>1224</v>
      </c>
      <c r="O451" s="434" t="s">
        <v>1215</v>
      </c>
      <c r="P451" s="435" t="s">
        <v>1207</v>
      </c>
    </row>
    <row r="452" spans="2:16" ht="16.5">
      <c r="B452" s="161" t="s">
        <v>161</v>
      </c>
      <c r="E452" s="433"/>
      <c r="F452" s="433"/>
      <c r="G452" s="433"/>
      <c r="H452" s="433"/>
      <c r="I452" s="434" t="s">
        <v>1223</v>
      </c>
      <c r="J452" s="434" t="s">
        <v>1224</v>
      </c>
      <c r="K452" s="434" t="s">
        <v>1199</v>
      </c>
      <c r="L452" s="435" t="s">
        <v>1207</v>
      </c>
      <c r="M452" s="436" t="s">
        <v>1529</v>
      </c>
      <c r="N452" s="434" t="s">
        <v>1237</v>
      </c>
      <c r="O452" s="434" t="s">
        <v>1237</v>
      </c>
      <c r="P452" s="434" t="s">
        <v>1215</v>
      </c>
    </row>
    <row r="453" spans="2:16" ht="16.5">
      <c r="B453" s="312" t="s">
        <v>2081</v>
      </c>
      <c r="E453" s="433"/>
      <c r="F453" s="433"/>
      <c r="G453" s="433"/>
      <c r="H453" s="433"/>
      <c r="I453" s="433"/>
      <c r="J453" s="433"/>
      <c r="K453" s="433"/>
      <c r="L453" s="433"/>
      <c r="M453" s="433"/>
      <c r="N453" s="436" t="s">
        <v>2775</v>
      </c>
      <c r="O453" s="434" t="s">
        <v>1555</v>
      </c>
      <c r="P453" s="434" t="s">
        <v>3717</v>
      </c>
    </row>
    <row r="454" spans="2:16" ht="16.5">
      <c r="B454" s="161" t="s">
        <v>3157</v>
      </c>
      <c r="E454" s="433"/>
      <c r="F454" s="433"/>
      <c r="G454" s="433"/>
      <c r="H454" s="433"/>
      <c r="I454" s="433"/>
      <c r="J454" s="433"/>
      <c r="K454" s="433"/>
      <c r="L454" s="433"/>
      <c r="M454" s="433"/>
      <c r="N454" s="433"/>
      <c r="O454" s="433"/>
      <c r="P454" s="436" t="s">
        <v>2154</v>
      </c>
    </row>
    <row r="455" spans="2:16" ht="16.5">
      <c r="B455" s="161" t="s">
        <v>640</v>
      </c>
      <c r="E455" s="433"/>
      <c r="F455" s="433"/>
      <c r="G455" s="433"/>
      <c r="H455" s="433"/>
      <c r="I455" s="433"/>
      <c r="J455" s="435" t="s">
        <v>1225</v>
      </c>
      <c r="K455" s="435" t="s">
        <v>1530</v>
      </c>
      <c r="L455" s="433"/>
      <c r="M455" s="433"/>
      <c r="N455" s="433"/>
      <c r="O455" s="433"/>
      <c r="P455" s="433"/>
    </row>
    <row r="456" spans="2:16" ht="16.5">
      <c r="B456" s="161" t="s">
        <v>2515</v>
      </c>
      <c r="E456" s="433"/>
      <c r="F456" s="433"/>
      <c r="G456" s="433"/>
      <c r="H456" s="433"/>
      <c r="I456" s="433"/>
      <c r="J456" s="433"/>
      <c r="K456" s="433"/>
      <c r="L456" s="433"/>
      <c r="M456" s="433"/>
      <c r="N456" s="433"/>
      <c r="O456" s="436" t="s">
        <v>2766</v>
      </c>
      <c r="P456" s="436" t="s">
        <v>1540</v>
      </c>
    </row>
    <row r="457" spans="2:16" ht="16.5">
      <c r="B457" s="312" t="s">
        <v>2097</v>
      </c>
      <c r="E457" s="433"/>
      <c r="F457" s="433"/>
      <c r="G457" s="433"/>
      <c r="H457" s="433"/>
      <c r="I457" s="433"/>
      <c r="J457" s="433"/>
      <c r="K457" s="433"/>
      <c r="L457" s="433"/>
      <c r="M457" s="433"/>
      <c r="N457" s="436" t="s">
        <v>2768</v>
      </c>
      <c r="O457" s="436" t="s">
        <v>1543</v>
      </c>
      <c r="P457" s="434" t="s">
        <v>1527</v>
      </c>
    </row>
    <row r="458" spans="2:16" ht="16.5">
      <c r="B458" s="312" t="s">
        <v>2084</v>
      </c>
      <c r="E458" s="433"/>
      <c r="F458" s="433"/>
      <c r="G458" s="433"/>
      <c r="H458" s="433"/>
      <c r="I458" s="433"/>
      <c r="J458" s="433"/>
      <c r="K458" s="433"/>
      <c r="L458" s="433"/>
      <c r="M458" s="433"/>
      <c r="N458" s="434" t="s">
        <v>2785</v>
      </c>
      <c r="O458" s="434" t="s">
        <v>2781</v>
      </c>
      <c r="P458" s="433"/>
    </row>
    <row r="459" spans="2:16" ht="16.5">
      <c r="B459" s="161" t="s">
        <v>19</v>
      </c>
      <c r="E459" s="433"/>
      <c r="F459" s="434" t="s">
        <v>1195</v>
      </c>
      <c r="G459" s="434" t="s">
        <v>1191</v>
      </c>
      <c r="H459" s="434" t="s">
        <v>1210</v>
      </c>
      <c r="I459" s="434" t="s">
        <v>1226</v>
      </c>
      <c r="J459" s="434" t="s">
        <v>1195</v>
      </c>
      <c r="K459" s="434" t="s">
        <v>1191</v>
      </c>
      <c r="L459" s="435" t="s">
        <v>1208</v>
      </c>
      <c r="M459" s="435" t="s">
        <v>1244</v>
      </c>
      <c r="N459" s="435" t="s">
        <v>1525</v>
      </c>
      <c r="O459" s="433"/>
      <c r="P459" s="433"/>
    </row>
    <row r="460" spans="2:16" ht="16.5">
      <c r="B460" s="161" t="s">
        <v>1266</v>
      </c>
      <c r="E460" s="433"/>
      <c r="F460" s="433"/>
      <c r="G460" s="433"/>
      <c r="H460" s="433"/>
      <c r="I460" s="433"/>
      <c r="J460" s="433"/>
      <c r="K460" s="436" t="s">
        <v>1531</v>
      </c>
      <c r="L460" s="435" t="s">
        <v>1525</v>
      </c>
      <c r="M460" s="433"/>
      <c r="N460" s="433"/>
      <c r="O460" s="433"/>
      <c r="P460" s="433"/>
    </row>
    <row r="461" spans="2:16" ht="16.5">
      <c r="B461" s="296" t="s">
        <v>1268</v>
      </c>
      <c r="E461" s="433"/>
      <c r="F461" s="433"/>
      <c r="G461" s="433"/>
      <c r="H461" s="433"/>
      <c r="I461" s="433"/>
      <c r="J461" s="433"/>
      <c r="K461" s="434" t="s">
        <v>1558</v>
      </c>
      <c r="L461" s="434" t="s">
        <v>1862</v>
      </c>
      <c r="M461" s="434" t="s">
        <v>1554</v>
      </c>
      <c r="N461" s="434" t="s">
        <v>1546</v>
      </c>
      <c r="O461" s="435" t="s">
        <v>3105</v>
      </c>
      <c r="P461" s="433"/>
    </row>
    <row r="462" spans="2:16" ht="16.5">
      <c r="B462" s="296" t="s">
        <v>2507</v>
      </c>
      <c r="E462" s="433"/>
      <c r="F462" s="433"/>
      <c r="G462" s="433"/>
      <c r="H462" s="433"/>
      <c r="I462" s="433"/>
      <c r="J462" s="433"/>
      <c r="K462" s="433"/>
      <c r="L462" s="433"/>
      <c r="M462" s="433"/>
      <c r="N462" s="433"/>
      <c r="O462" s="436" t="s">
        <v>2767</v>
      </c>
      <c r="P462" s="436" t="s">
        <v>1550</v>
      </c>
    </row>
    <row r="463" spans="2:16" ht="16.5">
      <c r="B463" s="161" t="s">
        <v>3158</v>
      </c>
      <c r="E463" s="433"/>
      <c r="F463" s="433"/>
      <c r="G463" s="433"/>
      <c r="H463" s="433"/>
      <c r="I463" s="433"/>
      <c r="J463" s="433"/>
      <c r="K463" s="433"/>
      <c r="L463" s="433"/>
      <c r="M463" s="433"/>
      <c r="N463" s="433"/>
      <c r="O463" s="433"/>
      <c r="P463" s="436" t="s">
        <v>2161</v>
      </c>
    </row>
    <row r="464" spans="2:16" ht="16.5">
      <c r="B464" s="312" t="s">
        <v>2080</v>
      </c>
      <c r="E464" s="433"/>
      <c r="F464" s="433"/>
      <c r="G464" s="433"/>
      <c r="H464" s="433"/>
      <c r="I464" s="433"/>
      <c r="J464" s="433"/>
      <c r="K464" s="433"/>
      <c r="L464" s="433"/>
      <c r="M464" s="433"/>
      <c r="N464" s="436" t="s">
        <v>2158</v>
      </c>
      <c r="O464" s="434" t="s">
        <v>1865</v>
      </c>
      <c r="P464" s="434" t="s">
        <v>3713</v>
      </c>
    </row>
    <row r="465" spans="2:16" ht="16.5">
      <c r="B465" s="312" t="s">
        <v>2527</v>
      </c>
      <c r="E465" s="433"/>
      <c r="F465" s="433"/>
      <c r="G465" s="433"/>
      <c r="H465" s="433"/>
      <c r="I465" s="433"/>
      <c r="J465" s="433"/>
      <c r="K465" s="433"/>
      <c r="L465" s="433"/>
      <c r="M465" s="433"/>
      <c r="N465" s="433"/>
      <c r="O465" s="434" t="s">
        <v>2778</v>
      </c>
      <c r="P465" s="433"/>
    </row>
    <row r="466" spans="2:16" ht="16.5">
      <c r="B466" s="161" t="s">
        <v>3159</v>
      </c>
      <c r="E466" s="433"/>
      <c r="F466" s="433"/>
      <c r="G466" s="433"/>
      <c r="H466" s="433"/>
      <c r="I466" s="433"/>
      <c r="J466" s="433"/>
      <c r="K466" s="433"/>
      <c r="L466" s="433"/>
      <c r="M466" s="433"/>
      <c r="N466" s="433"/>
      <c r="O466" s="433"/>
      <c r="P466" s="436" t="s">
        <v>2163</v>
      </c>
    </row>
    <row r="467" spans="2:16" ht="16.5">
      <c r="B467" s="312" t="s">
        <v>2529</v>
      </c>
      <c r="E467" s="433"/>
      <c r="F467" s="433"/>
      <c r="G467" s="433"/>
      <c r="H467" s="433"/>
      <c r="I467" s="433"/>
      <c r="J467" s="433"/>
      <c r="K467" s="433"/>
      <c r="L467" s="433"/>
      <c r="M467" s="433"/>
      <c r="N467" s="433"/>
      <c r="O467" s="436" t="s">
        <v>2774</v>
      </c>
      <c r="P467" s="436" t="s">
        <v>1864</v>
      </c>
    </row>
    <row r="468" spans="2:16" ht="16.5">
      <c r="B468" s="161" t="s">
        <v>665</v>
      </c>
      <c r="E468" s="433"/>
      <c r="F468" s="433"/>
      <c r="G468" s="433"/>
      <c r="H468" s="433"/>
      <c r="I468" s="433"/>
      <c r="J468" s="436" t="s">
        <v>1227</v>
      </c>
      <c r="K468" s="434" t="s">
        <v>1229</v>
      </c>
      <c r="L468" s="434" t="s">
        <v>1212</v>
      </c>
      <c r="M468" s="434" t="s">
        <v>1212</v>
      </c>
      <c r="N468" s="434" t="s">
        <v>1214</v>
      </c>
      <c r="O468" s="435" t="s">
        <v>1190</v>
      </c>
      <c r="P468" s="436" t="s">
        <v>1228</v>
      </c>
    </row>
    <row r="469" spans="2:16" ht="16.5">
      <c r="B469" s="161" t="s">
        <v>2528</v>
      </c>
      <c r="E469" s="433"/>
      <c r="F469" s="433"/>
      <c r="G469" s="433"/>
      <c r="H469" s="433"/>
      <c r="I469" s="433"/>
      <c r="J469" s="433"/>
      <c r="K469" s="433"/>
      <c r="L469" s="433"/>
      <c r="M469" s="433"/>
      <c r="N469" s="433"/>
      <c r="O469" s="434" t="s">
        <v>3110</v>
      </c>
      <c r="P469" s="434" t="s">
        <v>2783</v>
      </c>
    </row>
    <row r="470" spans="2:16" ht="16.5">
      <c r="B470" s="297" t="s">
        <v>2171</v>
      </c>
      <c r="E470" s="433"/>
      <c r="F470" s="433"/>
      <c r="G470" s="433"/>
      <c r="H470" s="433"/>
      <c r="I470" s="433"/>
      <c r="J470" s="433"/>
      <c r="K470" s="433"/>
      <c r="L470" s="433"/>
      <c r="M470" s="436" t="s">
        <v>2155</v>
      </c>
      <c r="N470" s="436" t="s">
        <v>1542</v>
      </c>
      <c r="O470" s="436" t="s">
        <v>1533</v>
      </c>
      <c r="P470" s="434" t="s">
        <v>1206</v>
      </c>
    </row>
    <row r="471" spans="2:16" ht="16.5">
      <c r="B471" s="312" t="s">
        <v>3160</v>
      </c>
      <c r="E471" s="433"/>
      <c r="F471" s="433"/>
      <c r="G471" s="433"/>
      <c r="H471" s="433"/>
      <c r="I471" s="433"/>
      <c r="J471" s="433"/>
      <c r="K471" s="433"/>
      <c r="L471" s="433"/>
      <c r="M471" s="433"/>
      <c r="N471" s="433"/>
      <c r="O471" s="433"/>
      <c r="P471" s="436" t="s">
        <v>2155</v>
      </c>
    </row>
    <row r="472" spans="2:16" ht="16.5">
      <c r="B472" s="297" t="s">
        <v>2511</v>
      </c>
      <c r="E472" s="433"/>
      <c r="F472" s="433"/>
      <c r="G472" s="433"/>
      <c r="H472" s="433"/>
      <c r="I472" s="433"/>
      <c r="J472" s="433"/>
      <c r="K472" s="433"/>
      <c r="L472" s="433"/>
      <c r="M472" s="433"/>
      <c r="N472" s="433"/>
      <c r="O472" s="436" t="s">
        <v>2154</v>
      </c>
      <c r="P472" s="436" t="s">
        <v>3098</v>
      </c>
    </row>
    <row r="473" spans="2:16" ht="16.5">
      <c r="B473" s="161" t="s">
        <v>661</v>
      </c>
      <c r="E473" s="433"/>
      <c r="F473" s="433"/>
      <c r="G473" s="433"/>
      <c r="H473" s="433"/>
      <c r="I473" s="433"/>
      <c r="J473" s="434" t="s">
        <v>1218</v>
      </c>
      <c r="K473" s="434" t="s">
        <v>1188</v>
      </c>
      <c r="L473" s="436" t="s">
        <v>1228</v>
      </c>
      <c r="M473" s="435" t="s">
        <v>1190</v>
      </c>
      <c r="N473" s="434" t="s">
        <v>1222</v>
      </c>
      <c r="O473" s="434" t="s">
        <v>1231</v>
      </c>
      <c r="P473" s="434" t="s">
        <v>1236</v>
      </c>
    </row>
    <row r="474" spans="2:16" ht="16.5">
      <c r="B474" s="161" t="s">
        <v>21</v>
      </c>
      <c r="E474" s="434" t="s">
        <v>1203</v>
      </c>
      <c r="F474" s="438" t="s">
        <v>1213</v>
      </c>
      <c r="G474" s="434" t="s">
        <v>1194</v>
      </c>
      <c r="H474" s="438" t="s">
        <v>1213</v>
      </c>
      <c r="I474" s="434" t="s">
        <v>1214</v>
      </c>
      <c r="J474" s="434" t="s">
        <v>1220</v>
      </c>
      <c r="K474" s="434" t="s">
        <v>1209</v>
      </c>
      <c r="L474" s="434" t="s">
        <v>1203</v>
      </c>
      <c r="M474" s="438" t="s">
        <v>1213</v>
      </c>
      <c r="N474" s="434" t="s">
        <v>1220</v>
      </c>
      <c r="O474" s="434" t="s">
        <v>1220</v>
      </c>
      <c r="P474" s="434" t="s">
        <v>1220</v>
      </c>
    </row>
    <row r="475" spans="2:16" ht="16.5">
      <c r="B475" s="161" t="s">
        <v>141</v>
      </c>
      <c r="E475" s="433"/>
      <c r="F475" s="433"/>
      <c r="G475" s="433"/>
      <c r="H475" s="434" t="s">
        <v>1206</v>
      </c>
      <c r="I475" s="436" t="s">
        <v>1228</v>
      </c>
      <c r="J475" s="434" t="s">
        <v>1229</v>
      </c>
      <c r="K475" s="434" t="s">
        <v>1194</v>
      </c>
      <c r="L475" s="434" t="s">
        <v>1195</v>
      </c>
      <c r="M475" s="434" t="s">
        <v>1191</v>
      </c>
      <c r="N475" s="434" t="s">
        <v>1226</v>
      </c>
      <c r="O475" s="434" t="s">
        <v>1192</v>
      </c>
      <c r="P475" s="434" t="s">
        <v>1226</v>
      </c>
    </row>
    <row r="476" spans="2:16" ht="16.5">
      <c r="B476" s="297" t="s">
        <v>2073</v>
      </c>
      <c r="E476" s="433"/>
      <c r="F476" s="433"/>
      <c r="G476" s="433"/>
      <c r="H476" s="433"/>
      <c r="I476" s="433"/>
      <c r="J476" s="433"/>
      <c r="K476" s="433"/>
      <c r="L476" s="433"/>
      <c r="M476" s="433"/>
      <c r="N476" s="434" t="s">
        <v>2779</v>
      </c>
      <c r="O476" s="433"/>
      <c r="P476" s="434" t="s">
        <v>3727</v>
      </c>
    </row>
    <row r="477" spans="2:16" ht="16.5">
      <c r="B477" s="297" t="s">
        <v>1592</v>
      </c>
      <c r="E477" s="433"/>
      <c r="F477" s="433"/>
      <c r="G477" s="433"/>
      <c r="H477" s="433"/>
      <c r="I477" s="433"/>
      <c r="J477" s="433"/>
      <c r="K477" s="433"/>
      <c r="L477" s="433"/>
      <c r="M477" s="434" t="s">
        <v>2164</v>
      </c>
      <c r="N477" s="436" t="s">
        <v>2767</v>
      </c>
      <c r="O477" s="435" t="s">
        <v>3104</v>
      </c>
      <c r="P477" s="434" t="s">
        <v>3726</v>
      </c>
    </row>
    <row r="478" spans="2:16" ht="16.5">
      <c r="B478" s="161" t="s">
        <v>3161</v>
      </c>
      <c r="E478" s="433"/>
      <c r="F478" s="433"/>
      <c r="G478" s="433"/>
      <c r="H478" s="433"/>
      <c r="I478" s="433"/>
      <c r="J478" s="433"/>
      <c r="K478" s="433"/>
      <c r="L478" s="433"/>
      <c r="M478" s="433"/>
      <c r="N478" s="433"/>
      <c r="O478" s="433"/>
      <c r="P478" s="436" t="s">
        <v>2160</v>
      </c>
    </row>
    <row r="479" spans="2:16" ht="16.5">
      <c r="B479" s="297" t="s">
        <v>2522</v>
      </c>
      <c r="E479" s="433"/>
      <c r="F479" s="433"/>
      <c r="G479" s="433"/>
      <c r="H479" s="433"/>
      <c r="I479" s="433"/>
      <c r="J479" s="433"/>
      <c r="K479" s="433"/>
      <c r="L479" s="433"/>
      <c r="M479" s="433"/>
      <c r="N479" s="433"/>
      <c r="O479" s="434" t="s">
        <v>2164</v>
      </c>
      <c r="P479" s="436" t="s">
        <v>1547</v>
      </c>
    </row>
    <row r="480" spans="2:16" ht="16.5">
      <c r="B480" s="296" t="s">
        <v>1270</v>
      </c>
      <c r="E480" s="433"/>
      <c r="F480" s="433"/>
      <c r="G480" s="433"/>
      <c r="H480" s="433"/>
      <c r="I480" s="433"/>
      <c r="J480" s="433"/>
      <c r="K480" s="434" t="s">
        <v>1551</v>
      </c>
      <c r="L480" s="434" t="s">
        <v>1553</v>
      </c>
      <c r="M480" s="433"/>
      <c r="N480" s="433"/>
      <c r="O480" s="433"/>
      <c r="P480" s="433"/>
    </row>
    <row r="481" spans="2:16" ht="16.5">
      <c r="B481" s="312" t="s">
        <v>2083</v>
      </c>
      <c r="E481" s="433"/>
      <c r="F481" s="433"/>
      <c r="G481" s="433"/>
      <c r="H481" s="433"/>
      <c r="I481" s="433"/>
      <c r="J481" s="433"/>
      <c r="K481" s="433"/>
      <c r="L481" s="433"/>
      <c r="M481" s="433"/>
      <c r="N481" s="436" t="s">
        <v>2156</v>
      </c>
      <c r="O481" s="436" t="s">
        <v>1545</v>
      </c>
      <c r="P481" s="436" t="s">
        <v>1537</v>
      </c>
    </row>
    <row r="482" spans="2:16" ht="16.5">
      <c r="B482" s="297" t="s">
        <v>1593</v>
      </c>
      <c r="E482" s="433"/>
      <c r="F482" s="433"/>
      <c r="G482" s="433"/>
      <c r="H482" s="433"/>
      <c r="I482" s="433"/>
      <c r="J482" s="433"/>
      <c r="K482" s="433"/>
      <c r="L482" s="433"/>
      <c r="M482" s="436" t="s">
        <v>2153</v>
      </c>
      <c r="N482" s="436" t="s">
        <v>1531</v>
      </c>
      <c r="O482" s="436" t="s">
        <v>1529</v>
      </c>
      <c r="P482" s="434" t="s">
        <v>1222</v>
      </c>
    </row>
    <row r="483" spans="2:16" ht="16.5">
      <c r="B483" s="161" t="s">
        <v>3162</v>
      </c>
      <c r="E483" s="433"/>
      <c r="F483" s="433"/>
      <c r="G483" s="433"/>
      <c r="H483" s="433"/>
      <c r="I483" s="433"/>
      <c r="J483" s="433"/>
      <c r="K483" s="433"/>
      <c r="L483" s="433"/>
      <c r="M483" s="433"/>
      <c r="N483" s="433"/>
      <c r="O483" s="433"/>
      <c r="P483" s="436" t="s">
        <v>3722</v>
      </c>
    </row>
    <row r="484" spans="2:16" ht="16.5">
      <c r="B484" s="161" t="s">
        <v>3163</v>
      </c>
      <c r="E484" s="433"/>
      <c r="F484" s="433"/>
      <c r="G484" s="433"/>
      <c r="H484" s="433"/>
      <c r="I484" s="433"/>
      <c r="J484" s="433"/>
      <c r="K484" s="433"/>
      <c r="L484" s="433"/>
      <c r="M484" s="433"/>
      <c r="N484" s="433"/>
      <c r="O484" s="433"/>
      <c r="P484" s="436" t="s">
        <v>3720</v>
      </c>
    </row>
    <row r="485" spans="2:16" ht="16.5">
      <c r="B485" s="430" t="s">
        <v>1269</v>
      </c>
      <c r="E485" s="433"/>
      <c r="F485" s="433"/>
      <c r="G485" s="433"/>
      <c r="H485" s="433"/>
      <c r="I485" s="433"/>
      <c r="J485" s="433"/>
      <c r="K485" s="434" t="s">
        <v>1554</v>
      </c>
      <c r="L485" s="434" t="s">
        <v>1865</v>
      </c>
      <c r="M485" s="434" t="s">
        <v>1552</v>
      </c>
      <c r="N485" s="434" t="s">
        <v>1548</v>
      </c>
      <c r="O485" s="434" t="s">
        <v>3098</v>
      </c>
      <c r="P485" s="433"/>
    </row>
    <row r="486" spans="2:16" ht="16.5">
      <c r="B486" s="161" t="s">
        <v>629</v>
      </c>
      <c r="E486" s="433"/>
      <c r="F486" s="433"/>
      <c r="G486" s="433"/>
      <c r="H486" s="433"/>
      <c r="I486" s="433"/>
      <c r="J486" s="434" t="s">
        <v>1199</v>
      </c>
      <c r="K486" s="434" t="s">
        <v>1224</v>
      </c>
      <c r="L486" s="434" t="s">
        <v>1218</v>
      </c>
      <c r="M486" s="436" t="s">
        <v>1227</v>
      </c>
      <c r="N486" s="435" t="s">
        <v>1190</v>
      </c>
      <c r="O486" s="434" t="s">
        <v>1188</v>
      </c>
      <c r="P486" s="436" t="s">
        <v>1221</v>
      </c>
    </row>
    <row r="487" spans="2:16" ht="16.5">
      <c r="B487" s="312" t="s">
        <v>2082</v>
      </c>
      <c r="E487" s="433"/>
      <c r="F487" s="433"/>
      <c r="G487" s="433"/>
      <c r="H487" s="433"/>
      <c r="I487" s="433"/>
      <c r="J487" s="433"/>
      <c r="K487" s="433"/>
      <c r="L487" s="433"/>
      <c r="M487" s="433"/>
      <c r="N487" s="436" t="s">
        <v>2157</v>
      </c>
      <c r="O487" s="434" t="s">
        <v>1546</v>
      </c>
      <c r="P487" s="436" t="s">
        <v>1863</v>
      </c>
    </row>
    <row r="488" spans="2:16" ht="16.5">
      <c r="B488" s="312" t="s">
        <v>2089</v>
      </c>
      <c r="E488" s="433"/>
      <c r="F488" s="433"/>
      <c r="G488" s="433"/>
      <c r="H488" s="433"/>
      <c r="I488" s="433"/>
      <c r="J488" s="433"/>
      <c r="K488" s="433"/>
      <c r="L488" s="433"/>
      <c r="M488" s="433"/>
      <c r="N488" s="436" t="s">
        <v>2773</v>
      </c>
      <c r="O488" s="434" t="s">
        <v>1558</v>
      </c>
      <c r="P488" s="434" t="s">
        <v>3106</v>
      </c>
    </row>
    <row r="489" spans="2:16" ht="16.5">
      <c r="B489" s="161" t="s">
        <v>630</v>
      </c>
      <c r="E489" s="433"/>
      <c r="F489" s="433"/>
      <c r="G489" s="433"/>
      <c r="H489" s="433"/>
      <c r="I489" s="433"/>
      <c r="J489" s="435" t="s">
        <v>1230</v>
      </c>
      <c r="K489" s="434" t="s">
        <v>1532</v>
      </c>
      <c r="L489" s="436" t="s">
        <v>1524</v>
      </c>
      <c r="M489" s="435" t="s">
        <v>1215</v>
      </c>
      <c r="N489" s="434" t="s">
        <v>1536</v>
      </c>
      <c r="O489" s="434" t="s">
        <v>1532</v>
      </c>
      <c r="P489" s="434" t="s">
        <v>1532</v>
      </c>
    </row>
    <row r="490" spans="2:16" ht="16.5">
      <c r="B490" s="312" t="s">
        <v>3164</v>
      </c>
      <c r="E490" s="433"/>
      <c r="F490" s="433"/>
      <c r="G490" s="433"/>
      <c r="H490" s="433"/>
      <c r="I490" s="433"/>
      <c r="J490" s="433"/>
      <c r="K490" s="433"/>
      <c r="L490" s="433"/>
      <c r="M490" s="433"/>
      <c r="N490" s="433"/>
      <c r="O490" s="433"/>
      <c r="P490" s="436" t="s">
        <v>2159</v>
      </c>
    </row>
    <row r="491" spans="2:16" ht="16.5">
      <c r="B491" s="161" t="s">
        <v>23</v>
      </c>
      <c r="E491" s="433"/>
      <c r="F491" s="433"/>
      <c r="G491" s="434" t="s">
        <v>1209</v>
      </c>
      <c r="H491" s="435" t="s">
        <v>1205</v>
      </c>
      <c r="I491" s="434" t="s">
        <v>1231</v>
      </c>
      <c r="J491" s="435" t="s">
        <v>1232</v>
      </c>
      <c r="K491" s="436" t="s">
        <v>1533</v>
      </c>
      <c r="L491" s="434" t="s">
        <v>1200</v>
      </c>
      <c r="M491" s="434" t="s">
        <v>1188</v>
      </c>
      <c r="N491" s="434" t="s">
        <v>1231</v>
      </c>
      <c r="O491" s="435" t="s">
        <v>1244</v>
      </c>
      <c r="P491" s="434" t="s">
        <v>1522</v>
      </c>
    </row>
    <row r="492" spans="2:16" ht="16.5">
      <c r="B492" s="161" t="s">
        <v>25</v>
      </c>
      <c r="E492" s="433"/>
      <c r="F492" s="434" t="s">
        <v>1212</v>
      </c>
      <c r="G492" s="434" t="s">
        <v>1212</v>
      </c>
      <c r="H492" s="434" t="s">
        <v>1226</v>
      </c>
      <c r="I492" s="434" t="s">
        <v>1194</v>
      </c>
      <c r="J492" s="434" t="s">
        <v>1191</v>
      </c>
      <c r="K492" s="434" t="s">
        <v>1214</v>
      </c>
      <c r="L492" s="434" t="s">
        <v>1204</v>
      </c>
      <c r="M492" s="434" t="s">
        <v>1203</v>
      </c>
      <c r="N492" s="434" t="s">
        <v>1210</v>
      </c>
      <c r="O492" s="438" t="s">
        <v>1213</v>
      </c>
      <c r="P492" s="434" t="s">
        <v>1204</v>
      </c>
    </row>
    <row r="493" spans="2:16" ht="16.5">
      <c r="B493" s="161" t="s">
        <v>650</v>
      </c>
      <c r="E493" s="433"/>
      <c r="F493" s="433"/>
      <c r="G493" s="433"/>
      <c r="H493" s="433"/>
      <c r="I493" s="433"/>
      <c r="J493" s="435" t="s">
        <v>1233</v>
      </c>
      <c r="K493" s="433"/>
      <c r="L493" s="433"/>
      <c r="M493" s="433"/>
      <c r="N493" s="433"/>
      <c r="O493" s="433"/>
      <c r="P493" s="433"/>
    </row>
    <row r="494" spans="2:16" ht="16.5">
      <c r="B494" s="161" t="s">
        <v>2508</v>
      </c>
      <c r="E494" s="433"/>
      <c r="F494" s="433"/>
      <c r="G494" s="433"/>
      <c r="H494" s="433"/>
      <c r="I494" s="433"/>
      <c r="J494" s="433"/>
      <c r="K494" s="433"/>
      <c r="L494" s="433"/>
      <c r="M494" s="433"/>
      <c r="N494" s="433"/>
      <c r="O494" s="436" t="s">
        <v>2152</v>
      </c>
      <c r="P494" s="436" t="s">
        <v>1543</v>
      </c>
    </row>
    <row r="495" spans="2:16" ht="16.5">
      <c r="B495" s="430" t="s">
        <v>1278</v>
      </c>
      <c r="E495" s="433"/>
      <c r="F495" s="433"/>
      <c r="G495" s="433"/>
      <c r="H495" s="433"/>
      <c r="I495" s="433"/>
      <c r="J495" s="433"/>
      <c r="K495" s="434" t="s">
        <v>1556</v>
      </c>
      <c r="L495" s="434" t="s">
        <v>1558</v>
      </c>
      <c r="M495" s="434" t="s">
        <v>1544</v>
      </c>
      <c r="N495" s="436" t="s">
        <v>1541</v>
      </c>
      <c r="O495" s="434" t="s">
        <v>1524</v>
      </c>
      <c r="P495" s="436" t="s">
        <v>1528</v>
      </c>
    </row>
    <row r="496" spans="2:16" ht="16.5">
      <c r="B496" s="296" t="s">
        <v>1285</v>
      </c>
      <c r="E496" s="433"/>
      <c r="F496" s="433"/>
      <c r="G496" s="433"/>
      <c r="H496" s="433"/>
      <c r="I496" s="433"/>
      <c r="J496" s="433"/>
      <c r="K496" s="434" t="s">
        <v>1546</v>
      </c>
      <c r="L496" s="436" t="s">
        <v>1540</v>
      </c>
      <c r="M496" s="436" t="s">
        <v>1535</v>
      </c>
      <c r="N496" s="435" t="s">
        <v>1207</v>
      </c>
      <c r="O496" s="435" t="s">
        <v>1522</v>
      </c>
      <c r="P496" s="433"/>
    </row>
    <row r="497" spans="2:16" ht="16.5">
      <c r="B497" s="296" t="s">
        <v>1275</v>
      </c>
      <c r="E497" s="433"/>
      <c r="F497" s="433"/>
      <c r="G497" s="433"/>
      <c r="H497" s="433"/>
      <c r="I497" s="433"/>
      <c r="J497" s="433"/>
      <c r="K497" s="434" t="s">
        <v>1553</v>
      </c>
      <c r="L497" s="433"/>
      <c r="M497" s="433"/>
      <c r="N497" s="433"/>
      <c r="O497" s="433"/>
      <c r="P497" s="433"/>
    </row>
    <row r="498" spans="2:16" ht="16.5">
      <c r="B498" s="296" t="s">
        <v>1280</v>
      </c>
      <c r="E498" s="433"/>
      <c r="F498" s="433"/>
      <c r="G498" s="433"/>
      <c r="H498" s="433"/>
      <c r="I498" s="433"/>
      <c r="J498" s="433"/>
      <c r="K498" s="434" t="s">
        <v>1547</v>
      </c>
      <c r="L498" s="434" t="s">
        <v>1544</v>
      </c>
      <c r="M498" s="434" t="s">
        <v>1546</v>
      </c>
      <c r="N498" s="434" t="s">
        <v>1547</v>
      </c>
      <c r="O498" s="434" t="s">
        <v>1553</v>
      </c>
      <c r="P498" s="436" t="s">
        <v>1556</v>
      </c>
    </row>
    <row r="499" spans="2:16" ht="16.5">
      <c r="B499" s="297" t="s">
        <v>1594</v>
      </c>
      <c r="E499" s="433"/>
      <c r="F499" s="433"/>
      <c r="G499" s="433"/>
      <c r="H499" s="433"/>
      <c r="I499" s="433"/>
      <c r="J499" s="433"/>
      <c r="K499" s="433"/>
      <c r="L499" s="433"/>
      <c r="M499" s="434" t="s">
        <v>2158</v>
      </c>
      <c r="N499" s="433"/>
      <c r="O499" s="433"/>
      <c r="P499" s="433"/>
    </row>
    <row r="500" spans="2:16" ht="16.5">
      <c r="B500" s="297" t="s">
        <v>2509</v>
      </c>
      <c r="E500" s="433"/>
      <c r="F500" s="433"/>
      <c r="G500" s="433"/>
      <c r="H500" s="433"/>
      <c r="I500" s="433"/>
      <c r="J500" s="433"/>
      <c r="K500" s="433"/>
      <c r="L500" s="433"/>
      <c r="M500" s="433"/>
      <c r="N500" s="433"/>
      <c r="O500" s="436" t="s">
        <v>2771</v>
      </c>
      <c r="P500" s="436" t="s">
        <v>1554</v>
      </c>
    </row>
    <row r="501" spans="2:16" ht="16.5">
      <c r="B501" s="296" t="s">
        <v>1274</v>
      </c>
      <c r="E501" s="433"/>
      <c r="F501" s="433"/>
      <c r="G501" s="433"/>
      <c r="H501" s="433"/>
      <c r="I501" s="433"/>
      <c r="J501" s="433"/>
      <c r="K501" s="434" t="s">
        <v>1555</v>
      </c>
      <c r="L501" s="433"/>
      <c r="M501" s="433"/>
      <c r="N501" s="433"/>
      <c r="O501" s="433"/>
      <c r="P501" s="433"/>
    </row>
    <row r="502" spans="2:16" ht="16.5">
      <c r="B502" s="161" t="s">
        <v>3165</v>
      </c>
      <c r="E502" s="433"/>
      <c r="F502" s="433"/>
      <c r="G502" s="433"/>
      <c r="H502" s="433"/>
      <c r="I502" s="433"/>
      <c r="J502" s="433"/>
      <c r="K502" s="433"/>
      <c r="L502" s="433"/>
      <c r="M502" s="433"/>
      <c r="N502" s="433"/>
      <c r="O502" s="433"/>
      <c r="P502" s="436" t="s">
        <v>2772</v>
      </c>
    </row>
    <row r="503" spans="2:16" ht="16.5">
      <c r="B503" s="161" t="s">
        <v>3166</v>
      </c>
      <c r="E503" s="433"/>
      <c r="F503" s="433"/>
      <c r="G503" s="433"/>
      <c r="H503" s="433"/>
      <c r="I503" s="433"/>
      <c r="J503" s="433"/>
      <c r="K503" s="433"/>
      <c r="L503" s="433"/>
      <c r="M503" s="433"/>
      <c r="N503" s="433"/>
      <c r="O503" s="433"/>
      <c r="P503" s="436" t="s">
        <v>2152</v>
      </c>
    </row>
    <row r="504" spans="2:16" ht="16.5">
      <c r="B504" s="312" t="s">
        <v>2078</v>
      </c>
      <c r="E504" s="433"/>
      <c r="F504" s="433"/>
      <c r="G504" s="433"/>
      <c r="H504" s="433"/>
      <c r="I504" s="433"/>
      <c r="J504" s="433"/>
      <c r="K504" s="433"/>
      <c r="L504" s="433"/>
      <c r="M504" s="433"/>
      <c r="N504" s="436" t="s">
        <v>2771</v>
      </c>
      <c r="O504" s="434" t="s">
        <v>1863</v>
      </c>
      <c r="P504" s="434" t="s">
        <v>3105</v>
      </c>
    </row>
    <row r="505" spans="2:16" ht="16.5">
      <c r="B505" s="161" t="s">
        <v>613</v>
      </c>
      <c r="E505" s="433"/>
      <c r="F505" s="433"/>
      <c r="G505" s="433"/>
      <c r="H505" s="433"/>
      <c r="I505" s="433"/>
      <c r="J505" s="434" t="s">
        <v>1234</v>
      </c>
      <c r="K505" s="434" t="s">
        <v>1222</v>
      </c>
      <c r="L505" s="434" t="s">
        <v>1206</v>
      </c>
      <c r="M505" s="434" t="s">
        <v>1223</v>
      </c>
      <c r="N505" s="436" t="s">
        <v>1221</v>
      </c>
      <c r="O505" s="434" t="s">
        <v>1211</v>
      </c>
      <c r="P505" s="434" t="s">
        <v>1209</v>
      </c>
    </row>
    <row r="506" spans="2:16" ht="16.5">
      <c r="B506" s="161" t="s">
        <v>27</v>
      </c>
      <c r="E506" s="433"/>
      <c r="F506" s="433"/>
      <c r="G506" s="434" t="s">
        <v>1203</v>
      </c>
      <c r="H506" s="435" t="s">
        <v>1208</v>
      </c>
      <c r="I506" s="434" t="s">
        <v>1199</v>
      </c>
      <c r="J506" s="434" t="s">
        <v>1231</v>
      </c>
      <c r="K506" s="435" t="s">
        <v>1215</v>
      </c>
      <c r="L506" s="434" t="s">
        <v>1528</v>
      </c>
      <c r="M506" s="434" t="s">
        <v>1527</v>
      </c>
      <c r="N506" s="434" t="s">
        <v>1527</v>
      </c>
      <c r="O506" s="435" t="s">
        <v>1534</v>
      </c>
      <c r="P506" s="433"/>
    </row>
    <row r="507" spans="2:16" ht="16.5">
      <c r="B507" s="161" t="s">
        <v>644</v>
      </c>
      <c r="E507" s="433"/>
      <c r="F507" s="433"/>
      <c r="G507" s="433"/>
      <c r="H507" s="433"/>
      <c r="I507" s="433"/>
      <c r="J507" s="436" t="s">
        <v>1228</v>
      </c>
      <c r="K507" s="434" t="s">
        <v>1203</v>
      </c>
      <c r="L507" s="435" t="s">
        <v>1205</v>
      </c>
      <c r="M507" s="434" t="s">
        <v>1224</v>
      </c>
      <c r="N507" s="434" t="s">
        <v>1206</v>
      </c>
      <c r="O507" s="436" t="s">
        <v>1227</v>
      </c>
      <c r="P507" s="435" t="s">
        <v>1208</v>
      </c>
    </row>
    <row r="508" spans="2:16" ht="16.5">
      <c r="B508" s="161" t="s">
        <v>2504</v>
      </c>
      <c r="E508" s="433"/>
      <c r="F508" s="433"/>
      <c r="G508" s="433"/>
      <c r="H508" s="433"/>
      <c r="I508" s="433"/>
      <c r="J508" s="433"/>
      <c r="K508" s="433"/>
      <c r="L508" s="433"/>
      <c r="M508" s="433"/>
      <c r="N508" s="433"/>
      <c r="O508" s="436" t="s">
        <v>2765</v>
      </c>
      <c r="P508" s="436" t="s">
        <v>1531</v>
      </c>
    </row>
    <row r="509" spans="2:16" ht="16.5">
      <c r="B509" s="161" t="s">
        <v>2530</v>
      </c>
      <c r="E509" s="433"/>
      <c r="F509" s="433"/>
      <c r="G509" s="433"/>
      <c r="H509" s="433"/>
      <c r="I509" s="433"/>
      <c r="J509" s="433"/>
      <c r="K509" s="433"/>
      <c r="L509" s="433"/>
      <c r="M509" s="433"/>
      <c r="N509" s="433"/>
      <c r="O509" s="436" t="s">
        <v>2769</v>
      </c>
      <c r="P509" s="434" t="s">
        <v>3101</v>
      </c>
    </row>
    <row r="510" spans="2:16" ht="16.5">
      <c r="B510" s="161" t="s">
        <v>3167</v>
      </c>
      <c r="E510" s="433"/>
      <c r="F510" s="433"/>
      <c r="G510" s="433"/>
      <c r="H510" s="433"/>
      <c r="I510" s="433"/>
      <c r="J510" s="433"/>
      <c r="K510" s="433"/>
      <c r="L510" s="433"/>
      <c r="M510" s="433"/>
      <c r="N510" s="433"/>
      <c r="O510" s="433"/>
      <c r="P510" s="434" t="s">
        <v>3110</v>
      </c>
    </row>
    <row r="511" spans="2:16" ht="16.5">
      <c r="B511" s="161" t="s">
        <v>3168</v>
      </c>
      <c r="E511" s="433"/>
      <c r="F511" s="433"/>
      <c r="G511" s="433"/>
      <c r="H511" s="433"/>
      <c r="I511" s="433"/>
      <c r="J511" s="433"/>
      <c r="K511" s="433"/>
      <c r="L511" s="433"/>
      <c r="M511" s="433"/>
      <c r="N511" s="433"/>
      <c r="O511" s="433"/>
      <c r="P511" s="434" t="s">
        <v>2781</v>
      </c>
    </row>
    <row r="512" spans="2:16" ht="16.5">
      <c r="B512" s="161" t="s">
        <v>153</v>
      </c>
      <c r="E512" s="433"/>
      <c r="F512" s="433"/>
      <c r="G512" s="433"/>
      <c r="H512" s="433"/>
      <c r="I512" s="436" t="s">
        <v>1227</v>
      </c>
      <c r="J512" s="434" t="s">
        <v>1203</v>
      </c>
      <c r="K512" s="438" t="s">
        <v>1213</v>
      </c>
      <c r="L512" s="434" t="s">
        <v>1194</v>
      </c>
      <c r="M512" s="434" t="s">
        <v>1226</v>
      </c>
      <c r="N512" s="434" t="s">
        <v>1195</v>
      </c>
      <c r="O512" s="434" t="s">
        <v>1203</v>
      </c>
      <c r="P512" s="434" t="s">
        <v>1214</v>
      </c>
    </row>
    <row r="513" spans="2:16" ht="16.5">
      <c r="B513" s="312" t="s">
        <v>2090</v>
      </c>
      <c r="E513" s="433"/>
      <c r="F513" s="433"/>
      <c r="G513" s="433"/>
      <c r="H513" s="433"/>
      <c r="I513" s="437"/>
      <c r="J513" s="433"/>
      <c r="K513" s="433"/>
      <c r="L513" s="433"/>
      <c r="M513" s="433"/>
      <c r="N513" s="436" t="s">
        <v>2160</v>
      </c>
      <c r="O513" s="436" t="s">
        <v>1544</v>
      </c>
      <c r="P513" s="436" t="s">
        <v>1538</v>
      </c>
    </row>
    <row r="514" spans="2:16" ht="16.5">
      <c r="B514" s="161" t="s">
        <v>631</v>
      </c>
      <c r="E514" s="433"/>
      <c r="F514" s="433"/>
      <c r="G514" s="433"/>
      <c r="H514" s="433"/>
      <c r="I514" s="433"/>
      <c r="J514" s="435" t="s">
        <v>1235</v>
      </c>
      <c r="K514" s="435" t="s">
        <v>1534</v>
      </c>
      <c r="L514" s="436" t="s">
        <v>1542</v>
      </c>
      <c r="M514" s="434" t="s">
        <v>1538</v>
      </c>
      <c r="N514" s="434" t="s">
        <v>1532</v>
      </c>
      <c r="O514" s="434" t="s">
        <v>1523</v>
      </c>
      <c r="P514" s="436" t="s">
        <v>1529</v>
      </c>
    </row>
    <row r="515" spans="2:16" ht="16.5">
      <c r="B515" s="161" t="s">
        <v>2519</v>
      </c>
      <c r="E515" s="433"/>
      <c r="F515" s="433"/>
      <c r="G515" s="433"/>
      <c r="H515" s="433"/>
      <c r="I515" s="433"/>
      <c r="J515" s="433"/>
      <c r="K515" s="433"/>
      <c r="L515" s="433"/>
      <c r="M515" s="433"/>
      <c r="N515" s="433"/>
      <c r="O515" s="436" t="s">
        <v>2153</v>
      </c>
      <c r="P515" s="436" t="s">
        <v>1545</v>
      </c>
    </row>
    <row r="516" spans="2:16" ht="16.5">
      <c r="B516" s="161" t="s">
        <v>29</v>
      </c>
      <c r="E516" s="433"/>
      <c r="F516" s="433"/>
      <c r="G516" s="434" t="s">
        <v>1204</v>
      </c>
      <c r="H516" s="434" t="s">
        <v>1192</v>
      </c>
      <c r="I516" s="434" t="s">
        <v>1195</v>
      </c>
      <c r="J516" s="435" t="s">
        <v>1190</v>
      </c>
      <c r="K516" s="435" t="s">
        <v>1244</v>
      </c>
      <c r="L516" s="434" t="s">
        <v>1521</v>
      </c>
      <c r="M516" s="435" t="s">
        <v>1525</v>
      </c>
      <c r="N516" s="433"/>
      <c r="O516" s="433"/>
      <c r="P516" s="433"/>
    </row>
    <row r="517" spans="2:16" ht="16.5">
      <c r="B517" s="161" t="s">
        <v>142</v>
      </c>
      <c r="E517" s="433"/>
      <c r="F517" s="433"/>
      <c r="G517" s="433"/>
      <c r="H517" s="434" t="s">
        <v>1223</v>
      </c>
      <c r="I517" s="436" t="s">
        <v>1221</v>
      </c>
      <c r="J517" s="434" t="s">
        <v>1209</v>
      </c>
      <c r="K517" s="434" t="s">
        <v>1226</v>
      </c>
      <c r="L517" s="434" t="s">
        <v>1226</v>
      </c>
      <c r="M517" s="434" t="s">
        <v>1211</v>
      </c>
      <c r="N517" s="434" t="s">
        <v>1192</v>
      </c>
      <c r="O517" s="434" t="s">
        <v>1209</v>
      </c>
      <c r="P517" s="438" t="s">
        <v>1213</v>
      </c>
    </row>
    <row r="518" spans="2:16" ht="16.5">
      <c r="B518" s="161" t="s">
        <v>605</v>
      </c>
      <c r="E518" s="433"/>
      <c r="F518" s="433"/>
      <c r="G518" s="433"/>
      <c r="H518" s="433"/>
      <c r="I518" s="433"/>
      <c r="J518" s="434" t="s">
        <v>1206</v>
      </c>
      <c r="K518" s="434" t="s">
        <v>1234</v>
      </c>
      <c r="L518" s="434" t="s">
        <v>1234</v>
      </c>
      <c r="M518" s="434" t="s">
        <v>1200</v>
      </c>
      <c r="N518" s="434" t="s">
        <v>1188</v>
      </c>
      <c r="O518" s="434" t="s">
        <v>1234</v>
      </c>
      <c r="P518" s="435" t="s">
        <v>1244</v>
      </c>
    </row>
    <row r="519" spans="2:16" ht="16.5">
      <c r="B519" s="296" t="s">
        <v>1284</v>
      </c>
      <c r="E519" s="433"/>
      <c r="F519" s="433"/>
      <c r="G519" s="433"/>
      <c r="H519" s="433"/>
      <c r="I519" s="433"/>
      <c r="J519" s="433"/>
      <c r="K519" s="434" t="s">
        <v>1543</v>
      </c>
      <c r="L519" s="434" t="s">
        <v>1552</v>
      </c>
      <c r="M519" s="436" t="s">
        <v>1540</v>
      </c>
      <c r="N519" s="434" t="s">
        <v>1528</v>
      </c>
      <c r="O519" s="434" t="s">
        <v>1527</v>
      </c>
      <c r="P519" s="436" t="s">
        <v>1533</v>
      </c>
    </row>
    <row r="520" spans="2:16" ht="16.5">
      <c r="B520" s="312" t="s">
        <v>2096</v>
      </c>
      <c r="E520" s="433"/>
      <c r="F520" s="433"/>
      <c r="G520" s="433"/>
      <c r="H520" s="433"/>
      <c r="I520" s="433"/>
      <c r="J520" s="433"/>
      <c r="K520" s="433"/>
      <c r="L520" s="433"/>
      <c r="M520" s="433"/>
      <c r="N520" s="436" t="s">
        <v>2163</v>
      </c>
      <c r="O520" s="435" t="s">
        <v>3106</v>
      </c>
      <c r="P520" s="433"/>
    </row>
    <row r="521" spans="2:16" ht="16.5">
      <c r="B521" s="161" t="s">
        <v>645</v>
      </c>
      <c r="E521" s="433"/>
      <c r="F521" s="433"/>
      <c r="G521" s="433"/>
      <c r="H521" s="433"/>
      <c r="I521" s="433"/>
      <c r="J521" s="434" t="s">
        <v>1223</v>
      </c>
      <c r="K521" s="436" t="s">
        <v>1227</v>
      </c>
      <c r="L521" s="434" t="s">
        <v>1220</v>
      </c>
      <c r="M521" s="434" t="s">
        <v>1194</v>
      </c>
      <c r="N521" s="434" t="s">
        <v>1212</v>
      </c>
      <c r="O521" s="434" t="s">
        <v>1226</v>
      </c>
      <c r="P521" s="434" t="s">
        <v>1210</v>
      </c>
    </row>
    <row r="522" spans="2:16" ht="16.5">
      <c r="B522" s="161" t="s">
        <v>2520</v>
      </c>
      <c r="E522" s="433"/>
      <c r="F522" s="433"/>
      <c r="G522" s="433"/>
      <c r="H522" s="433"/>
      <c r="I522" s="433"/>
      <c r="J522" s="433"/>
      <c r="K522" s="433"/>
      <c r="L522" s="433"/>
      <c r="M522" s="433"/>
      <c r="N522" s="433"/>
      <c r="O522" s="436" t="s">
        <v>2777</v>
      </c>
      <c r="P522" s="436" t="s">
        <v>1548</v>
      </c>
    </row>
    <row r="523" spans="2:16" ht="16.5">
      <c r="B523" s="161" t="s">
        <v>3169</v>
      </c>
      <c r="E523" s="433"/>
      <c r="F523" s="433"/>
      <c r="G523" s="433"/>
      <c r="H523" s="433"/>
      <c r="I523" s="433"/>
      <c r="J523" s="433"/>
      <c r="K523" s="433"/>
      <c r="L523" s="433"/>
      <c r="M523" s="433"/>
      <c r="N523" s="433"/>
      <c r="O523" s="433"/>
      <c r="P523" s="436" t="s">
        <v>2778</v>
      </c>
    </row>
    <row r="524" spans="2:16" ht="16.5">
      <c r="B524" s="297" t="s">
        <v>1614</v>
      </c>
      <c r="E524" s="433"/>
      <c r="F524" s="433"/>
      <c r="G524" s="433"/>
      <c r="H524" s="433"/>
      <c r="I524" s="433"/>
      <c r="J524" s="433"/>
      <c r="K524" s="433"/>
      <c r="L524" s="433"/>
      <c r="M524" s="434" t="s">
        <v>2160</v>
      </c>
      <c r="N524" s="434" t="s">
        <v>2783</v>
      </c>
      <c r="O524" s="434" t="s">
        <v>3112</v>
      </c>
      <c r="P524" s="434" t="s">
        <v>3725</v>
      </c>
    </row>
    <row r="525" spans="2:16" ht="16.5">
      <c r="B525" s="161" t="s">
        <v>616</v>
      </c>
      <c r="E525" s="433"/>
      <c r="F525" s="433"/>
      <c r="G525" s="433"/>
      <c r="H525" s="433"/>
      <c r="I525" s="433"/>
      <c r="J525" s="434" t="s">
        <v>1236</v>
      </c>
      <c r="K525" s="436" t="s">
        <v>1221</v>
      </c>
      <c r="L525" s="434" t="s">
        <v>1192</v>
      </c>
      <c r="M525" s="434" t="s">
        <v>1195</v>
      </c>
      <c r="N525" s="434" t="s">
        <v>1191</v>
      </c>
      <c r="O525" s="435" t="s">
        <v>1205</v>
      </c>
      <c r="P525" s="434" t="s">
        <v>1234</v>
      </c>
    </row>
    <row r="526" spans="2:16" ht="16.5">
      <c r="B526" s="161" t="s">
        <v>615</v>
      </c>
      <c r="E526" s="433"/>
      <c r="F526" s="433"/>
      <c r="G526" s="433"/>
      <c r="H526" s="433"/>
      <c r="I526" s="433"/>
      <c r="J526" s="434" t="s">
        <v>1200</v>
      </c>
      <c r="K526" s="434" t="s">
        <v>1231</v>
      </c>
      <c r="L526" s="436" t="s">
        <v>1227</v>
      </c>
      <c r="M526" s="434" t="s">
        <v>1210</v>
      </c>
      <c r="N526" s="435" t="s">
        <v>1208</v>
      </c>
      <c r="O526" s="434" t="s">
        <v>1224</v>
      </c>
      <c r="P526" s="436" t="s">
        <v>1227</v>
      </c>
    </row>
    <row r="527" spans="2:16" ht="16.5">
      <c r="B527" s="297" t="s">
        <v>1616</v>
      </c>
      <c r="E527" s="433"/>
      <c r="F527" s="433"/>
      <c r="G527" s="433"/>
      <c r="H527" s="433"/>
      <c r="I527" s="433"/>
      <c r="J527" s="433"/>
      <c r="K527" s="433"/>
      <c r="L527" s="433"/>
      <c r="M527" s="434" t="s">
        <v>2163</v>
      </c>
      <c r="N527" s="434" t="s">
        <v>2784</v>
      </c>
      <c r="O527" s="433"/>
      <c r="P527" s="433"/>
    </row>
    <row r="528" spans="2:16" ht="16.5">
      <c r="B528" s="296" t="s">
        <v>1273</v>
      </c>
      <c r="E528" s="433"/>
      <c r="F528" s="433"/>
      <c r="G528" s="433"/>
      <c r="H528" s="433"/>
      <c r="I528" s="433"/>
      <c r="J528" s="433"/>
      <c r="K528" s="434" t="s">
        <v>1557</v>
      </c>
      <c r="L528" s="433"/>
      <c r="M528" s="433"/>
      <c r="N528" s="433"/>
      <c r="O528" s="433"/>
      <c r="P528" s="433"/>
    </row>
    <row r="529" spans="2:16" ht="16.5">
      <c r="B529" s="161" t="s">
        <v>157</v>
      </c>
      <c r="E529" s="433"/>
      <c r="F529" s="433"/>
      <c r="G529" s="433"/>
      <c r="H529" s="433"/>
      <c r="I529" s="436" t="s">
        <v>1237</v>
      </c>
      <c r="J529" s="434" t="s">
        <v>1192</v>
      </c>
      <c r="K529" s="435" t="s">
        <v>1190</v>
      </c>
      <c r="L529" s="435" t="s">
        <v>1244</v>
      </c>
      <c r="M529" s="435" t="s">
        <v>1530</v>
      </c>
      <c r="N529" s="433"/>
      <c r="O529" s="433"/>
      <c r="P529" s="433"/>
    </row>
    <row r="530" spans="2:16" ht="16.5">
      <c r="B530" s="297" t="s">
        <v>1666</v>
      </c>
      <c r="E530" s="433"/>
      <c r="F530" s="433"/>
      <c r="G530" s="433"/>
      <c r="H530" s="433"/>
      <c r="I530" s="433"/>
      <c r="J530" s="433"/>
      <c r="K530" s="433"/>
      <c r="L530" s="433"/>
      <c r="M530" s="436" t="s">
        <v>2152</v>
      </c>
      <c r="N530" s="434" t="s">
        <v>1550</v>
      </c>
      <c r="O530" s="436" t="s">
        <v>1541</v>
      </c>
      <c r="P530" s="434" t="s">
        <v>1526</v>
      </c>
    </row>
    <row r="531" spans="2:16" ht="16.5">
      <c r="B531" s="312" t="s">
        <v>2085</v>
      </c>
      <c r="E531" s="433"/>
      <c r="F531" s="433"/>
      <c r="G531" s="433"/>
      <c r="H531" s="433"/>
      <c r="I531" s="433"/>
      <c r="J531" s="433"/>
      <c r="K531" s="433"/>
      <c r="L531" s="433"/>
      <c r="M531" s="433"/>
      <c r="N531" s="436" t="s">
        <v>2770</v>
      </c>
      <c r="O531" s="434" t="s">
        <v>1864</v>
      </c>
      <c r="P531" s="433"/>
    </row>
    <row r="532" spans="2:16" ht="16.5">
      <c r="B532" s="161" t="s">
        <v>600</v>
      </c>
      <c r="E532" s="433"/>
      <c r="F532" s="433"/>
      <c r="G532" s="433"/>
      <c r="H532" s="433"/>
      <c r="I532" s="433"/>
      <c r="J532" s="435" t="s">
        <v>1238</v>
      </c>
      <c r="K532" s="436" t="s">
        <v>1535</v>
      </c>
      <c r="L532" s="435" t="s">
        <v>1236</v>
      </c>
      <c r="M532" s="434" t="s">
        <v>1528</v>
      </c>
      <c r="N532" s="436" t="s">
        <v>1533</v>
      </c>
      <c r="O532" s="434" t="s">
        <v>1222</v>
      </c>
      <c r="P532" s="434" t="s">
        <v>1199</v>
      </c>
    </row>
    <row r="533" spans="2:16" ht="16.5">
      <c r="B533" s="297" t="s">
        <v>1595</v>
      </c>
      <c r="E533" s="433"/>
      <c r="F533" s="433"/>
      <c r="G533" s="433"/>
      <c r="H533" s="433"/>
      <c r="I533" s="433"/>
      <c r="J533" s="433"/>
      <c r="K533" s="433"/>
      <c r="L533" s="433"/>
      <c r="M533" s="434" t="s">
        <v>2156</v>
      </c>
      <c r="N533" s="433"/>
      <c r="O533" s="433"/>
      <c r="P533" s="433"/>
    </row>
    <row r="534" spans="2:16" ht="16.5">
      <c r="B534" s="312" t="s">
        <v>2088</v>
      </c>
      <c r="E534" s="433"/>
      <c r="F534" s="433"/>
      <c r="G534" s="433"/>
      <c r="H534" s="433"/>
      <c r="I534" s="433"/>
      <c r="J534" s="433"/>
      <c r="K534" s="433"/>
      <c r="L534" s="433"/>
      <c r="M534" s="433"/>
      <c r="N534" s="434" t="s">
        <v>2772</v>
      </c>
      <c r="O534" s="433"/>
      <c r="P534" s="433"/>
    </row>
    <row r="535" spans="2:16" ht="16.5">
      <c r="B535" s="161" t="s">
        <v>1575</v>
      </c>
      <c r="E535" s="433"/>
      <c r="F535" s="433"/>
      <c r="G535" s="433"/>
      <c r="H535" s="433"/>
      <c r="I535" s="433"/>
      <c r="J535" s="433"/>
      <c r="K535" s="433"/>
      <c r="L535" s="434" t="s">
        <v>1550</v>
      </c>
      <c r="M535" s="434" t="s">
        <v>1543</v>
      </c>
      <c r="N535" s="436" t="s">
        <v>1543</v>
      </c>
      <c r="O535" s="434" t="s">
        <v>1538</v>
      </c>
      <c r="P535" s="434" t="s">
        <v>1539</v>
      </c>
    </row>
    <row r="536" spans="2:16" ht="16.5">
      <c r="B536" s="161" t="s">
        <v>2510</v>
      </c>
      <c r="E536" s="433"/>
      <c r="F536" s="433"/>
      <c r="G536" s="433"/>
      <c r="H536" s="433"/>
      <c r="I536" s="433"/>
      <c r="J536" s="433"/>
      <c r="K536" s="433"/>
      <c r="L536" s="433"/>
      <c r="M536" s="433"/>
      <c r="N536" s="433"/>
      <c r="O536" s="436" t="s">
        <v>2779</v>
      </c>
      <c r="P536" s="434" t="s">
        <v>3715</v>
      </c>
    </row>
    <row r="537" spans="2:16" ht="16.5">
      <c r="B537" s="161" t="s">
        <v>2612</v>
      </c>
      <c r="E537" s="433"/>
      <c r="F537" s="433"/>
      <c r="G537" s="433"/>
      <c r="H537" s="433"/>
      <c r="I537" s="433"/>
      <c r="J537" s="433"/>
      <c r="K537" s="433"/>
      <c r="L537" s="433"/>
      <c r="M537" s="433"/>
      <c r="N537" s="433"/>
      <c r="O537" s="436" t="s">
        <v>2156</v>
      </c>
      <c r="P537" s="434" t="s">
        <v>3103</v>
      </c>
    </row>
    <row r="538" spans="2:16" ht="16.5">
      <c r="B538" s="312" t="s">
        <v>2098</v>
      </c>
      <c r="E538" s="433"/>
      <c r="F538" s="433"/>
      <c r="G538" s="433"/>
      <c r="H538" s="433"/>
      <c r="I538" s="433"/>
      <c r="J538" s="433"/>
      <c r="K538" s="433"/>
      <c r="L538" s="433"/>
      <c r="M538" s="433"/>
      <c r="N538" s="434" t="s">
        <v>2778</v>
      </c>
      <c r="O538" s="433"/>
      <c r="P538" s="433"/>
    </row>
    <row r="539" spans="2:16" ht="16.5">
      <c r="B539" s="161" t="s">
        <v>3170</v>
      </c>
      <c r="E539" s="433"/>
      <c r="F539" s="433"/>
      <c r="G539" s="433"/>
      <c r="H539" s="433"/>
      <c r="I539" s="433"/>
      <c r="J539" s="433"/>
      <c r="K539" s="433"/>
      <c r="L539" s="433"/>
      <c r="M539" s="433"/>
      <c r="N539" s="433"/>
      <c r="O539" s="433"/>
      <c r="P539" s="434" t="s">
        <v>3112</v>
      </c>
    </row>
    <row r="540" spans="2:16" ht="16.5">
      <c r="B540" s="161" t="s">
        <v>3171</v>
      </c>
      <c r="E540" s="433"/>
      <c r="F540" s="433"/>
      <c r="G540" s="433"/>
      <c r="H540" s="433"/>
      <c r="I540" s="433"/>
      <c r="J540" s="433"/>
      <c r="K540" s="433"/>
      <c r="L540" s="433"/>
      <c r="M540" s="433"/>
      <c r="N540" s="433"/>
      <c r="O540" s="433"/>
      <c r="P540" s="436" t="s">
        <v>2767</v>
      </c>
    </row>
    <row r="541" spans="2:16" ht="16.5">
      <c r="B541" s="161" t="s">
        <v>31</v>
      </c>
      <c r="E541" s="434" t="s">
        <v>1229</v>
      </c>
      <c r="F541" s="434" t="s">
        <v>1214</v>
      </c>
      <c r="G541" s="434" t="s">
        <v>1229</v>
      </c>
      <c r="H541" s="434" t="s">
        <v>1209</v>
      </c>
      <c r="I541" s="438" t="s">
        <v>1213</v>
      </c>
      <c r="J541" s="438" t="s">
        <v>1213</v>
      </c>
      <c r="K541" s="434" t="s">
        <v>1212</v>
      </c>
      <c r="L541" s="438" t="s">
        <v>1213</v>
      </c>
      <c r="M541" s="434" t="s">
        <v>1212</v>
      </c>
      <c r="N541" s="438" t="s">
        <v>1213</v>
      </c>
      <c r="O541" s="434" t="s">
        <v>1214</v>
      </c>
      <c r="P541" s="434" t="s">
        <v>1229</v>
      </c>
    </row>
    <row r="542" spans="2:16" ht="16.5">
      <c r="B542" s="161" t="s">
        <v>2514</v>
      </c>
      <c r="E542" s="433"/>
      <c r="F542" s="433"/>
      <c r="G542" s="433"/>
      <c r="H542" s="433"/>
      <c r="I542" s="433"/>
      <c r="J542" s="433"/>
      <c r="K542" s="433"/>
      <c r="L542" s="433"/>
      <c r="M542" s="433"/>
      <c r="N542" s="433"/>
      <c r="O542" s="436" t="s">
        <v>2772</v>
      </c>
      <c r="P542" s="436" t="s">
        <v>1544</v>
      </c>
    </row>
    <row r="543" spans="2:16" ht="16.5">
      <c r="B543" s="161" t="s">
        <v>655</v>
      </c>
      <c r="E543" s="433"/>
      <c r="F543" s="433"/>
      <c r="G543" s="433"/>
      <c r="H543" s="433"/>
      <c r="I543" s="433"/>
      <c r="J543" s="434" t="s">
        <v>1237</v>
      </c>
      <c r="K543" s="434" t="s">
        <v>1237</v>
      </c>
      <c r="L543" s="434" t="s">
        <v>1231</v>
      </c>
      <c r="M543" s="434" t="s">
        <v>1234</v>
      </c>
      <c r="N543" s="434" t="s">
        <v>1200</v>
      </c>
      <c r="O543" s="435" t="s">
        <v>1236</v>
      </c>
      <c r="P543" s="434" t="s">
        <v>1525</v>
      </c>
    </row>
    <row r="544" spans="2:16" ht="16.5">
      <c r="B544" s="312" t="s">
        <v>2091</v>
      </c>
      <c r="E544" s="433"/>
      <c r="F544" s="433"/>
      <c r="G544" s="433"/>
      <c r="H544" s="433"/>
      <c r="I544" s="433"/>
      <c r="J544" s="433"/>
      <c r="K544" s="433"/>
      <c r="L544" s="433"/>
      <c r="M544" s="433"/>
      <c r="N544" s="436" t="s">
        <v>2774</v>
      </c>
      <c r="O544" s="434" t="s">
        <v>3102</v>
      </c>
      <c r="P544" s="433"/>
    </row>
    <row r="545" spans="2:16" ht="16.5">
      <c r="B545" s="161" t="s">
        <v>622</v>
      </c>
      <c r="E545" s="433"/>
      <c r="F545" s="433"/>
      <c r="G545" s="433"/>
      <c r="H545" s="433"/>
      <c r="I545" s="433"/>
      <c r="J545" s="435" t="s">
        <v>1239</v>
      </c>
      <c r="K545" s="434" t="s">
        <v>1536</v>
      </c>
      <c r="L545" s="434" t="s">
        <v>1523</v>
      </c>
      <c r="M545" s="434" t="s">
        <v>1536</v>
      </c>
      <c r="N545" s="434" t="s">
        <v>1521</v>
      </c>
      <c r="O545" s="435" t="s">
        <v>1525</v>
      </c>
      <c r="P545" s="433"/>
    </row>
    <row r="546" spans="2:16" ht="16.5">
      <c r="B546" s="161" t="s">
        <v>3172</v>
      </c>
      <c r="E546" s="433"/>
      <c r="F546" s="433"/>
      <c r="G546" s="433"/>
      <c r="H546" s="433"/>
      <c r="I546" s="433"/>
      <c r="J546" s="433"/>
      <c r="K546" s="433"/>
      <c r="L546" s="433"/>
      <c r="M546" s="433"/>
      <c r="N546" s="433"/>
      <c r="O546" s="433"/>
      <c r="P546" s="436" t="s">
        <v>2164</v>
      </c>
    </row>
    <row r="547" spans="2:16" ht="16.5">
      <c r="B547" s="312" t="s">
        <v>3194</v>
      </c>
      <c r="E547" s="433"/>
      <c r="F547" s="433"/>
      <c r="G547" s="433"/>
      <c r="H547" s="433"/>
      <c r="I547" s="433"/>
      <c r="J547" s="433"/>
      <c r="K547" s="433"/>
      <c r="L547" s="433"/>
      <c r="M547" s="433"/>
      <c r="N547" s="433"/>
      <c r="O547" s="433"/>
      <c r="P547" s="436" t="s">
        <v>2777</v>
      </c>
    </row>
    <row r="548" spans="2:16" ht="16.5">
      <c r="B548" s="161" t="s">
        <v>648</v>
      </c>
      <c r="E548" s="433"/>
      <c r="F548" s="433"/>
      <c r="G548" s="433"/>
      <c r="H548" s="433"/>
      <c r="I548" s="433"/>
      <c r="J548" s="435" t="s">
        <v>1240</v>
      </c>
      <c r="K548" s="434" t="s">
        <v>1537</v>
      </c>
      <c r="L548" s="434" t="s">
        <v>1538</v>
      </c>
      <c r="M548" s="435" t="s">
        <v>1522</v>
      </c>
      <c r="N548" s="434" t="s">
        <v>1553</v>
      </c>
      <c r="O548" s="436" t="s">
        <v>1542</v>
      </c>
      <c r="P548" s="434" t="s">
        <v>1536</v>
      </c>
    </row>
    <row r="549" spans="2:16" ht="16.5">
      <c r="B549" s="161" t="s">
        <v>33</v>
      </c>
      <c r="E549" s="433"/>
      <c r="F549" s="434" t="s">
        <v>1211</v>
      </c>
      <c r="G549" s="434" t="s">
        <v>1226</v>
      </c>
      <c r="H549" s="434" t="s">
        <v>1229</v>
      </c>
      <c r="I549" s="434" t="s">
        <v>1220</v>
      </c>
      <c r="J549" s="434" t="s">
        <v>1204</v>
      </c>
      <c r="K549" s="434" t="s">
        <v>1220</v>
      </c>
      <c r="L549" s="434" t="s">
        <v>1209</v>
      </c>
      <c r="M549" s="434" t="s">
        <v>1214</v>
      </c>
      <c r="N549" s="435" t="s">
        <v>1205</v>
      </c>
      <c r="O549" s="436" t="s">
        <v>1221</v>
      </c>
      <c r="P549" s="434" t="s">
        <v>1211</v>
      </c>
    </row>
    <row r="550" spans="2:16" ht="16.5">
      <c r="B550" s="296" t="s">
        <v>1294</v>
      </c>
      <c r="E550" s="433"/>
      <c r="F550" s="433"/>
      <c r="G550" s="433"/>
      <c r="H550" s="433"/>
      <c r="I550" s="433"/>
      <c r="J550" s="433"/>
      <c r="K550" s="434" t="s">
        <v>1550</v>
      </c>
      <c r="L550" s="433"/>
      <c r="M550" s="433"/>
      <c r="N550" s="433"/>
      <c r="O550" s="433"/>
      <c r="P550" s="433"/>
    </row>
    <row r="551" spans="2:16" ht="16.5">
      <c r="B551" s="161" t="s">
        <v>35</v>
      </c>
      <c r="E551" s="433"/>
      <c r="F551" s="434" t="s">
        <v>1209</v>
      </c>
      <c r="G551" s="435" t="s">
        <v>1241</v>
      </c>
      <c r="H551" s="434" t="s">
        <v>1237</v>
      </c>
      <c r="I551" s="434" t="s">
        <v>1234</v>
      </c>
      <c r="J551" s="435" t="s">
        <v>1242</v>
      </c>
      <c r="K551" s="434" t="s">
        <v>1538</v>
      </c>
      <c r="L551" s="435" t="s">
        <v>1530</v>
      </c>
      <c r="M551" s="433"/>
      <c r="N551" s="433"/>
      <c r="O551" s="433"/>
      <c r="P551" s="433"/>
    </row>
    <row r="552" spans="2:16" ht="16.5">
      <c r="B552" s="161" t="s">
        <v>37</v>
      </c>
      <c r="E552" s="433"/>
      <c r="F552" s="434" t="s">
        <v>1191</v>
      </c>
      <c r="G552" s="435" t="s">
        <v>1243</v>
      </c>
      <c r="H552" s="436" t="s">
        <v>1227</v>
      </c>
      <c r="I552" s="434" t="s">
        <v>1191</v>
      </c>
      <c r="J552" s="434" t="s">
        <v>1210</v>
      </c>
      <c r="K552" s="435" t="s">
        <v>1205</v>
      </c>
      <c r="L552" s="434" t="s">
        <v>1237</v>
      </c>
      <c r="M552" s="434" t="s">
        <v>1206</v>
      </c>
      <c r="N552" s="436" t="s">
        <v>1228</v>
      </c>
      <c r="O552" s="435" t="s">
        <v>1208</v>
      </c>
      <c r="P552" s="434" t="s">
        <v>1218</v>
      </c>
    </row>
    <row r="553" spans="2:16" ht="16.5">
      <c r="B553" s="161" t="s">
        <v>143</v>
      </c>
      <c r="E553" s="433"/>
      <c r="F553" s="433"/>
      <c r="G553" s="433"/>
      <c r="H553" s="436" t="s">
        <v>1228</v>
      </c>
      <c r="I553" s="434" t="s">
        <v>1229</v>
      </c>
      <c r="J553" s="434" t="s">
        <v>1226</v>
      </c>
      <c r="K553" s="434" t="s">
        <v>1211</v>
      </c>
      <c r="L553" s="434" t="s">
        <v>1191</v>
      </c>
      <c r="M553" s="434" t="s">
        <v>1209</v>
      </c>
      <c r="N553" s="434" t="s">
        <v>1204</v>
      </c>
      <c r="O553" s="434" t="s">
        <v>1191</v>
      </c>
      <c r="P553" s="435" t="s">
        <v>1205</v>
      </c>
    </row>
    <row r="554" spans="2:16" ht="16.5">
      <c r="B554" s="161" t="s">
        <v>180</v>
      </c>
      <c r="E554" s="433"/>
      <c r="F554" s="434" t="s">
        <v>1204</v>
      </c>
      <c r="G554" s="433"/>
      <c r="H554" s="433"/>
      <c r="I554" s="433"/>
      <c r="J554" s="433"/>
      <c r="K554" s="433"/>
      <c r="L554" s="433"/>
      <c r="M554" s="433"/>
      <c r="N554" s="433"/>
      <c r="O554" s="433"/>
      <c r="P554" s="433"/>
    </row>
    <row r="555" spans="2:16" ht="16.5">
      <c r="B555" s="161" t="s">
        <v>3173</v>
      </c>
      <c r="E555" s="433"/>
      <c r="F555" s="433"/>
      <c r="G555" s="433"/>
      <c r="H555" s="433"/>
      <c r="I555" s="433"/>
      <c r="J555" s="433"/>
      <c r="K555" s="433"/>
      <c r="L555" s="433"/>
      <c r="M555" s="433"/>
      <c r="N555" s="433"/>
      <c r="O555" s="433"/>
      <c r="P555" s="436" t="s">
        <v>3721</v>
      </c>
    </row>
    <row r="556" spans="2:16" ht="16.5">
      <c r="B556" s="161" t="s">
        <v>2517</v>
      </c>
      <c r="E556" s="433"/>
      <c r="F556" s="433"/>
      <c r="G556" s="433"/>
      <c r="H556" s="433"/>
      <c r="I556" s="433"/>
      <c r="J556" s="433"/>
      <c r="K556" s="433"/>
      <c r="L556" s="433"/>
      <c r="M556" s="433"/>
      <c r="N556" s="433"/>
      <c r="O556" s="436" t="s">
        <v>2776</v>
      </c>
      <c r="P556" s="434" t="s">
        <v>3102</v>
      </c>
    </row>
    <row r="557" spans="2:16" ht="16.5">
      <c r="B557" s="430" t="s">
        <v>1286</v>
      </c>
      <c r="E557" s="433"/>
      <c r="F557" s="433"/>
      <c r="G557" s="433"/>
      <c r="H557" s="433"/>
      <c r="I557" s="433"/>
      <c r="J557" s="433"/>
      <c r="K557" s="436" t="s">
        <v>1540</v>
      </c>
      <c r="L557" s="436" t="s">
        <v>1529</v>
      </c>
      <c r="M557" s="436" t="s">
        <v>1221</v>
      </c>
      <c r="N557" s="434" t="s">
        <v>1229</v>
      </c>
      <c r="O557" s="434" t="s">
        <v>1212</v>
      </c>
      <c r="P557" s="434" t="s">
        <v>1203</v>
      </c>
    </row>
    <row r="558" spans="2:16" ht="16.5">
      <c r="B558" s="430" t="s">
        <v>2518</v>
      </c>
      <c r="E558" s="433"/>
      <c r="F558" s="433"/>
      <c r="G558" s="433"/>
      <c r="H558" s="433"/>
      <c r="I558" s="433"/>
      <c r="J558" s="433"/>
      <c r="K558" s="433"/>
      <c r="L558" s="433"/>
      <c r="M558" s="433"/>
      <c r="N558" s="433"/>
      <c r="O558" s="436" t="s">
        <v>2161</v>
      </c>
      <c r="P558" s="436" t="s">
        <v>1551</v>
      </c>
    </row>
    <row r="559" spans="2:16" ht="16.5">
      <c r="B559" s="161" t="s">
        <v>3174</v>
      </c>
      <c r="E559" s="433"/>
      <c r="F559" s="433"/>
      <c r="G559" s="433"/>
      <c r="H559" s="433"/>
      <c r="I559" s="433"/>
      <c r="J559" s="433"/>
      <c r="K559" s="433"/>
      <c r="L559" s="433"/>
      <c r="M559" s="433"/>
      <c r="N559" s="433"/>
      <c r="O559" s="433"/>
      <c r="P559" s="436" t="s">
        <v>2776</v>
      </c>
    </row>
    <row r="560" spans="2:16" ht="16.5">
      <c r="B560" s="430" t="s">
        <v>2523</v>
      </c>
      <c r="E560" s="433"/>
      <c r="F560" s="433"/>
      <c r="G560" s="433"/>
      <c r="H560" s="433"/>
      <c r="I560" s="433"/>
      <c r="J560" s="433"/>
      <c r="K560" s="433"/>
      <c r="L560" s="433"/>
      <c r="M560" s="433"/>
      <c r="N560" s="433"/>
      <c r="O560" s="434" t="s">
        <v>2783</v>
      </c>
      <c r="P560" s="436" t="s">
        <v>2780</v>
      </c>
    </row>
    <row r="561" spans="2:16" ht="16.5">
      <c r="B561" s="161" t="s">
        <v>39</v>
      </c>
      <c r="E561" s="434" t="s">
        <v>1214</v>
      </c>
      <c r="F561" s="434" t="s">
        <v>1229</v>
      </c>
      <c r="G561" s="434" t="s">
        <v>1220</v>
      </c>
      <c r="H561" s="434" t="s">
        <v>1220</v>
      </c>
      <c r="I561" s="434" t="s">
        <v>1210</v>
      </c>
      <c r="J561" s="434" t="s">
        <v>1194</v>
      </c>
      <c r="K561" s="434" t="s">
        <v>1192</v>
      </c>
      <c r="L561" s="434" t="s">
        <v>1210</v>
      </c>
      <c r="M561" s="435" t="s">
        <v>1208</v>
      </c>
      <c r="N561" s="435" t="s">
        <v>1244</v>
      </c>
      <c r="O561" s="435" t="s">
        <v>1530</v>
      </c>
      <c r="P561" s="433"/>
    </row>
    <row r="562" spans="2:16" ht="16.5">
      <c r="B562" s="297" t="s">
        <v>1596</v>
      </c>
      <c r="E562" s="433"/>
      <c r="F562" s="433"/>
      <c r="G562" s="433"/>
      <c r="H562" s="433"/>
      <c r="I562" s="433"/>
      <c r="J562" s="433"/>
      <c r="K562" s="433"/>
      <c r="L562" s="433"/>
      <c r="M562" s="434" t="s">
        <v>2159</v>
      </c>
      <c r="N562" s="436" t="s">
        <v>2766</v>
      </c>
      <c r="O562" s="434" t="s">
        <v>1550</v>
      </c>
      <c r="P562" s="436" t="s">
        <v>1865</v>
      </c>
    </row>
    <row r="563" spans="2:16" ht="16.5">
      <c r="B563" s="161" t="s">
        <v>179</v>
      </c>
      <c r="E563" s="434" t="s">
        <v>1194</v>
      </c>
      <c r="F563" s="434" t="s">
        <v>1226</v>
      </c>
      <c r="G563" s="433"/>
      <c r="H563" s="433"/>
      <c r="I563" s="433"/>
      <c r="J563" s="433"/>
      <c r="K563" s="433"/>
      <c r="L563" s="433"/>
      <c r="M563" s="433"/>
      <c r="N563" s="436" t="s">
        <v>2161</v>
      </c>
      <c r="O563" s="434" t="s">
        <v>1549</v>
      </c>
      <c r="P563" s="436" t="s">
        <v>1546</v>
      </c>
    </row>
    <row r="564" spans="2:16" ht="16.5">
      <c r="B564" s="161" t="s">
        <v>2506</v>
      </c>
      <c r="E564" s="433"/>
      <c r="F564" s="433"/>
      <c r="G564" s="433"/>
      <c r="H564" s="433"/>
      <c r="I564" s="433"/>
      <c r="J564" s="433"/>
      <c r="K564" s="433"/>
      <c r="L564" s="433"/>
      <c r="M564" s="433"/>
      <c r="N564" s="433"/>
      <c r="O564" s="436" t="s">
        <v>2163</v>
      </c>
      <c r="P564" s="436" t="s">
        <v>1542</v>
      </c>
    </row>
    <row r="565" spans="2:16" ht="16.5">
      <c r="B565" s="312" t="s">
        <v>2095</v>
      </c>
      <c r="E565" s="433"/>
      <c r="F565" s="433"/>
      <c r="G565" s="433"/>
      <c r="H565" s="433"/>
      <c r="I565" s="433"/>
      <c r="J565" s="433"/>
      <c r="K565" s="433"/>
      <c r="L565" s="433"/>
      <c r="M565" s="433"/>
      <c r="N565" s="436" t="s">
        <v>2769</v>
      </c>
      <c r="O565" s="434" t="s">
        <v>1554</v>
      </c>
      <c r="P565" s="434" t="s">
        <v>3716</v>
      </c>
    </row>
    <row r="566" spans="2:16" ht="16.5">
      <c r="B566" s="161" t="s">
        <v>144</v>
      </c>
      <c r="E566" s="433"/>
      <c r="F566" s="433"/>
      <c r="G566" s="433"/>
      <c r="H566" s="436" t="s">
        <v>1221</v>
      </c>
      <c r="I566" s="434" t="s">
        <v>1211</v>
      </c>
      <c r="J566" s="435" t="s">
        <v>1208</v>
      </c>
      <c r="K566" s="435" t="s">
        <v>1236</v>
      </c>
      <c r="L566" s="434" t="s">
        <v>1532</v>
      </c>
      <c r="M566" s="434" t="s">
        <v>1521</v>
      </c>
      <c r="N566" s="435" t="s">
        <v>1530</v>
      </c>
      <c r="O566" s="433"/>
      <c r="P566" s="433"/>
    </row>
    <row r="567" spans="2:16" ht="16.5">
      <c r="B567" s="296" t="s">
        <v>1283</v>
      </c>
      <c r="E567" s="433"/>
      <c r="F567" s="433"/>
      <c r="G567" s="433"/>
      <c r="H567" s="433"/>
      <c r="I567" s="433"/>
      <c r="J567" s="433"/>
      <c r="K567" s="434" t="s">
        <v>1545</v>
      </c>
      <c r="L567" s="434" t="s">
        <v>1543</v>
      </c>
      <c r="M567" s="434" t="s">
        <v>1545</v>
      </c>
      <c r="N567" s="436" t="s">
        <v>1540</v>
      </c>
      <c r="O567" s="434" t="s">
        <v>1537</v>
      </c>
      <c r="P567" s="435" t="s">
        <v>1530</v>
      </c>
    </row>
    <row r="568" spans="2:16" ht="16.5">
      <c r="B568" s="296" t="s">
        <v>2525</v>
      </c>
      <c r="E568" s="433"/>
      <c r="F568" s="433"/>
      <c r="G568" s="433"/>
      <c r="H568" s="433"/>
      <c r="I568" s="433"/>
      <c r="J568" s="433"/>
      <c r="K568" s="433"/>
      <c r="L568" s="433"/>
      <c r="M568" s="433"/>
      <c r="N568" s="433"/>
      <c r="O568" s="436" t="s">
        <v>2157</v>
      </c>
      <c r="P568" s="434" t="s">
        <v>3108</v>
      </c>
    </row>
    <row r="569" spans="2:16" ht="16.5">
      <c r="B569" s="161" t="s">
        <v>154</v>
      </c>
      <c r="E569" s="433"/>
      <c r="F569" s="433"/>
      <c r="G569" s="433"/>
      <c r="H569" s="433"/>
      <c r="I569" s="434" t="s">
        <v>1224</v>
      </c>
      <c r="J569" s="434" t="s">
        <v>1244</v>
      </c>
      <c r="K569" s="436" t="s">
        <v>1228</v>
      </c>
      <c r="L569" s="434" t="s">
        <v>1211</v>
      </c>
      <c r="M569" s="434" t="s">
        <v>1229</v>
      </c>
      <c r="N569" s="434" t="s">
        <v>1203</v>
      </c>
      <c r="O569" s="434" t="s">
        <v>1229</v>
      </c>
      <c r="P569" s="434" t="s">
        <v>1212</v>
      </c>
    </row>
    <row r="570" spans="2:16" ht="16.5">
      <c r="B570" s="161" t="s">
        <v>3175</v>
      </c>
      <c r="E570" s="433"/>
      <c r="F570" s="433"/>
      <c r="G570" s="433"/>
      <c r="H570" s="433"/>
      <c r="I570" s="433"/>
      <c r="J570" s="433"/>
      <c r="K570" s="433"/>
      <c r="L570" s="433"/>
      <c r="M570" s="433"/>
      <c r="N570" s="433"/>
      <c r="O570" s="433"/>
      <c r="P570" s="436" t="s">
        <v>2158</v>
      </c>
    </row>
    <row r="571" spans="2:16" ht="16.5">
      <c r="B571" s="161" t="s">
        <v>2526</v>
      </c>
      <c r="E571" s="433"/>
      <c r="F571" s="433"/>
      <c r="G571" s="433"/>
      <c r="H571" s="433"/>
      <c r="I571" s="433"/>
      <c r="J571" s="433"/>
      <c r="K571" s="433"/>
      <c r="L571" s="433"/>
      <c r="M571" s="433"/>
      <c r="N571" s="433"/>
      <c r="O571" s="436" t="s">
        <v>2775</v>
      </c>
      <c r="P571" s="434" t="s">
        <v>3099</v>
      </c>
    </row>
    <row r="572" spans="2:16" ht="16.5">
      <c r="B572" s="161" t="s">
        <v>2524</v>
      </c>
      <c r="E572" s="433"/>
      <c r="F572" s="433"/>
      <c r="G572" s="433"/>
      <c r="H572" s="433"/>
      <c r="I572" s="433"/>
      <c r="J572" s="433"/>
      <c r="K572" s="433"/>
      <c r="L572" s="433"/>
      <c r="M572" s="433"/>
      <c r="N572" s="433"/>
      <c r="O572" s="436" t="s">
        <v>2155</v>
      </c>
      <c r="P572" s="436" t="s">
        <v>1552</v>
      </c>
    </row>
    <row r="573" spans="2:16" ht="16.5">
      <c r="B573" s="296" t="s">
        <v>1282</v>
      </c>
      <c r="E573" s="433"/>
      <c r="F573" s="433"/>
      <c r="G573" s="433"/>
      <c r="H573" s="433"/>
      <c r="I573" s="433"/>
      <c r="J573" s="433"/>
      <c r="K573" s="434" t="s">
        <v>1544</v>
      </c>
      <c r="L573" s="433"/>
      <c r="M573" s="433"/>
      <c r="N573" s="433"/>
      <c r="O573" s="433"/>
      <c r="P573" s="433"/>
    </row>
    <row r="574" spans="2:16" ht="16.5">
      <c r="B574" s="296" t="s">
        <v>2505</v>
      </c>
      <c r="E574" s="433"/>
      <c r="F574" s="433"/>
      <c r="G574" s="433"/>
      <c r="H574" s="433"/>
      <c r="I574" s="433"/>
      <c r="J574" s="433"/>
      <c r="K574" s="433"/>
      <c r="L574" s="433"/>
      <c r="M574" s="433"/>
      <c r="N574" s="433"/>
      <c r="O574" s="436" t="s">
        <v>2773</v>
      </c>
      <c r="P574" s="436" t="s">
        <v>1553</v>
      </c>
    </row>
    <row r="575" spans="2:16" ht="16.5">
      <c r="B575" s="161" t="s">
        <v>620</v>
      </c>
      <c r="E575" s="433"/>
      <c r="F575" s="433"/>
      <c r="G575" s="433"/>
      <c r="H575" s="433"/>
      <c r="I575" s="433"/>
      <c r="J575" s="435" t="s">
        <v>1245</v>
      </c>
      <c r="K575" s="434" t="s">
        <v>1539</v>
      </c>
      <c r="L575" s="434" t="s">
        <v>1537</v>
      </c>
      <c r="M575" s="436" t="s">
        <v>1533</v>
      </c>
      <c r="N575" s="434" t="s">
        <v>1215</v>
      </c>
      <c r="O575" s="435" t="s">
        <v>1207</v>
      </c>
      <c r="P575" s="434" t="s">
        <v>1521</v>
      </c>
    </row>
    <row r="576" spans="2:16" ht="16.5">
      <c r="B576" s="297" t="s">
        <v>2074</v>
      </c>
      <c r="E576" s="433"/>
      <c r="F576" s="433"/>
      <c r="G576" s="433"/>
      <c r="H576" s="433"/>
      <c r="I576" s="433"/>
      <c r="J576" s="433"/>
      <c r="K576" s="433"/>
      <c r="L576" s="433"/>
      <c r="M576" s="433"/>
      <c r="N576" s="434" t="s">
        <v>2786</v>
      </c>
      <c r="O576" s="434" t="s">
        <v>2770</v>
      </c>
      <c r="P576" s="433"/>
    </row>
    <row r="577" spans="2:16" ht="16.5">
      <c r="B577" s="161" t="s">
        <v>1581</v>
      </c>
      <c r="E577" s="433"/>
      <c r="F577" s="433"/>
      <c r="G577" s="433"/>
      <c r="H577" s="433"/>
      <c r="I577" s="433"/>
      <c r="J577" s="433"/>
      <c r="K577" s="433"/>
      <c r="L577" s="436" t="s">
        <v>1541</v>
      </c>
      <c r="M577" s="434" t="s">
        <v>1537</v>
      </c>
      <c r="N577" s="436" t="s">
        <v>1535</v>
      </c>
      <c r="O577" s="434" t="s">
        <v>1199</v>
      </c>
      <c r="P577" s="436" t="s">
        <v>1237</v>
      </c>
    </row>
  </sheetData>
  <sortState xmlns:xlrd2="http://schemas.microsoft.com/office/spreadsheetml/2017/richdata2" ref="B387:P577">
    <sortCondition ref="B577"/>
  </sortState>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57240-7044-4C3F-8B31-3E378198452A}">
  <dimension ref="A1:W1578"/>
  <sheetViews>
    <sheetView zoomScale="70" zoomScaleNormal="70" workbookViewId="0">
      <selection activeCell="A14" sqref="A14:A43"/>
    </sheetView>
  </sheetViews>
  <sheetFormatPr defaultRowHeight="12.75"/>
  <sheetData>
    <row r="1" spans="1:23" ht="18.75">
      <c r="A1" s="243" t="s">
        <v>518</v>
      </c>
      <c r="B1" s="227"/>
      <c r="C1" s="286"/>
      <c r="D1" s="287" t="s">
        <v>138</v>
      </c>
      <c r="E1" s="231">
        <v>2530</v>
      </c>
      <c r="G1" s="243" t="s">
        <v>493</v>
      </c>
      <c r="H1" s="357"/>
      <c r="I1" s="286"/>
      <c r="J1" s="287" t="s">
        <v>139</v>
      </c>
      <c r="K1" s="231">
        <v>816</v>
      </c>
      <c r="M1" s="243" t="s">
        <v>906</v>
      </c>
      <c r="N1" s="227"/>
      <c r="O1" s="286"/>
      <c r="P1" s="287" t="s">
        <v>133</v>
      </c>
      <c r="Q1" s="231">
        <v>595</v>
      </c>
      <c r="S1" s="243" t="s">
        <v>566</v>
      </c>
      <c r="T1" s="28"/>
      <c r="U1" s="224"/>
      <c r="V1" s="287" t="s">
        <v>140</v>
      </c>
      <c r="W1" s="231">
        <v>415</v>
      </c>
    </row>
    <row r="2" spans="1:23" ht="18.75">
      <c r="A2" s="243" t="s">
        <v>2397</v>
      </c>
      <c r="B2" s="227"/>
      <c r="C2" s="286"/>
      <c r="D2" s="287" t="s">
        <v>138</v>
      </c>
      <c r="E2" s="231">
        <v>1523</v>
      </c>
      <c r="G2" s="243" t="s">
        <v>492</v>
      </c>
      <c r="H2" s="357"/>
      <c r="I2" s="286"/>
      <c r="J2" s="287" t="s">
        <v>139</v>
      </c>
      <c r="K2" s="231">
        <v>791</v>
      </c>
      <c r="M2" s="243" t="s">
        <v>513</v>
      </c>
      <c r="N2" s="227"/>
      <c r="O2" s="286"/>
      <c r="P2" s="287" t="s">
        <v>133</v>
      </c>
      <c r="Q2" s="231">
        <v>594</v>
      </c>
      <c r="S2" s="243" t="s">
        <v>433</v>
      </c>
      <c r="T2" s="286"/>
      <c r="U2" s="286"/>
      <c r="V2" s="287" t="s">
        <v>140</v>
      </c>
      <c r="W2" s="231">
        <v>410</v>
      </c>
    </row>
    <row r="3" spans="1:23" ht="18.75">
      <c r="A3" s="243" t="s">
        <v>785</v>
      </c>
      <c r="B3" s="357"/>
      <c r="C3" s="286"/>
      <c r="D3" s="287" t="s">
        <v>138</v>
      </c>
      <c r="E3" s="231">
        <v>1491</v>
      </c>
      <c r="G3" s="243" t="s">
        <v>2355</v>
      </c>
      <c r="H3" s="227"/>
      <c r="I3" s="286"/>
      <c r="J3" s="287" t="s">
        <v>139</v>
      </c>
      <c r="K3" s="231">
        <v>785</v>
      </c>
      <c r="M3" s="243" t="s">
        <v>418</v>
      </c>
      <c r="N3" s="286"/>
      <c r="O3" s="286"/>
      <c r="P3" s="287" t="s">
        <v>133</v>
      </c>
      <c r="Q3" s="231">
        <v>592</v>
      </c>
      <c r="S3" s="170" t="s">
        <v>3315</v>
      </c>
      <c r="T3" s="28"/>
      <c r="U3" s="288"/>
      <c r="V3" s="287" t="s">
        <v>140</v>
      </c>
      <c r="W3" s="231">
        <v>404</v>
      </c>
    </row>
    <row r="4" spans="1:23" ht="18.75">
      <c r="A4" s="243" t="s">
        <v>470</v>
      </c>
      <c r="B4" s="286"/>
      <c r="C4" s="286"/>
      <c r="D4" s="287" t="s">
        <v>138</v>
      </c>
      <c r="E4" s="231">
        <v>1286</v>
      </c>
      <c r="G4" s="243" t="s">
        <v>1935</v>
      </c>
      <c r="H4" s="227"/>
      <c r="I4" s="286"/>
      <c r="J4" s="287" t="s">
        <v>139</v>
      </c>
      <c r="K4" s="231">
        <v>746</v>
      </c>
      <c r="M4" s="243" t="s">
        <v>1618</v>
      </c>
      <c r="N4" s="357"/>
      <c r="O4" s="286"/>
      <c r="P4" s="287" t="s">
        <v>133</v>
      </c>
      <c r="Q4" s="231">
        <v>560</v>
      </c>
      <c r="S4" s="243" t="s">
        <v>2931</v>
      </c>
      <c r="T4" s="227"/>
      <c r="U4" s="286"/>
      <c r="V4" s="287" t="s">
        <v>140</v>
      </c>
      <c r="W4" s="231">
        <v>402</v>
      </c>
    </row>
    <row r="5" spans="1:23" ht="18.75">
      <c r="A5" s="243" t="s">
        <v>809</v>
      </c>
      <c r="B5" s="357"/>
      <c r="C5" s="286"/>
      <c r="D5" s="287" t="s">
        <v>138</v>
      </c>
      <c r="E5" s="231">
        <v>1236</v>
      </c>
      <c r="G5" s="243" t="s">
        <v>2423</v>
      </c>
      <c r="H5" s="227"/>
      <c r="I5" s="286"/>
      <c r="J5" s="287" t="s">
        <v>139</v>
      </c>
      <c r="K5" s="231">
        <v>733</v>
      </c>
      <c r="M5" s="243" t="s">
        <v>530</v>
      </c>
      <c r="N5" s="28"/>
      <c r="O5" s="224"/>
      <c r="P5" s="287" t="s">
        <v>133</v>
      </c>
      <c r="Q5" s="231">
        <v>525</v>
      </c>
      <c r="S5" s="243" t="s">
        <v>2007</v>
      </c>
      <c r="T5" s="357"/>
      <c r="U5" s="286"/>
      <c r="V5" s="287" t="s">
        <v>140</v>
      </c>
      <c r="W5" s="231">
        <v>401</v>
      </c>
    </row>
    <row r="6" spans="1:23" ht="18.75">
      <c r="A6" s="243" t="s">
        <v>689</v>
      </c>
      <c r="B6" s="286"/>
      <c r="C6" s="286"/>
      <c r="D6" s="287" t="s">
        <v>138</v>
      </c>
      <c r="E6" s="231">
        <v>1176</v>
      </c>
      <c r="G6" s="243" t="s">
        <v>461</v>
      </c>
      <c r="H6" s="286"/>
      <c r="I6" s="286"/>
      <c r="J6" s="287" t="s">
        <v>139</v>
      </c>
      <c r="K6" s="231">
        <v>699</v>
      </c>
      <c r="M6" s="243" t="s">
        <v>673</v>
      </c>
      <c r="N6" s="227"/>
      <c r="O6" s="286"/>
      <c r="P6" s="287" t="s">
        <v>133</v>
      </c>
      <c r="Q6" s="231">
        <v>515</v>
      </c>
      <c r="S6" s="243" t="s">
        <v>2187</v>
      </c>
      <c r="T6" s="286"/>
      <c r="U6" s="286"/>
      <c r="V6" s="287" t="s">
        <v>140</v>
      </c>
      <c r="W6" s="231">
        <v>398</v>
      </c>
    </row>
    <row r="7" spans="1:23" ht="18.75">
      <c r="A7" s="243" t="s">
        <v>943</v>
      </c>
      <c r="B7" s="227"/>
      <c r="C7" s="286"/>
      <c r="D7" s="287" t="s">
        <v>138</v>
      </c>
      <c r="E7" s="231">
        <v>1114</v>
      </c>
      <c r="G7" s="243" t="s">
        <v>1699</v>
      </c>
      <c r="H7" s="227"/>
      <c r="I7" s="286"/>
      <c r="J7" s="287" t="s">
        <v>139</v>
      </c>
      <c r="K7" s="231">
        <v>690</v>
      </c>
      <c r="M7" s="243" t="s">
        <v>1663</v>
      </c>
      <c r="N7" s="286"/>
      <c r="O7" s="286"/>
      <c r="P7" s="287" t="s">
        <v>133</v>
      </c>
      <c r="Q7" s="231">
        <v>512</v>
      </c>
      <c r="S7" s="243" t="s">
        <v>453</v>
      </c>
      <c r="T7" s="288"/>
      <c r="U7" s="288"/>
      <c r="V7" s="287" t="s">
        <v>140</v>
      </c>
      <c r="W7" s="231">
        <v>396</v>
      </c>
    </row>
    <row r="8" spans="1:23" ht="18.75">
      <c r="A8" s="243" t="s">
        <v>1627</v>
      </c>
      <c r="B8" s="357"/>
      <c r="C8" s="286"/>
      <c r="D8" s="287" t="s">
        <v>138</v>
      </c>
      <c r="E8" s="231">
        <v>953</v>
      </c>
      <c r="G8" s="243" t="s">
        <v>959</v>
      </c>
      <c r="H8" s="288"/>
      <c r="I8" s="288"/>
      <c r="J8" s="287" t="s">
        <v>139</v>
      </c>
      <c r="K8" s="231">
        <v>650</v>
      </c>
      <c r="M8" s="243" t="s">
        <v>683</v>
      </c>
      <c r="N8" s="28"/>
      <c r="O8" s="28"/>
      <c r="P8" s="287" t="s">
        <v>133</v>
      </c>
      <c r="Q8" s="231">
        <v>510</v>
      </c>
      <c r="S8" s="243" t="s">
        <v>2436</v>
      </c>
      <c r="T8" s="286"/>
      <c r="U8" s="286"/>
      <c r="V8" s="287" t="s">
        <v>140</v>
      </c>
      <c r="W8" s="231">
        <v>385</v>
      </c>
    </row>
    <row r="9" spans="1:23" ht="18.75">
      <c r="A9" s="243" t="s">
        <v>1983</v>
      </c>
      <c r="B9" s="286"/>
      <c r="C9" s="286"/>
      <c r="D9" s="287" t="s">
        <v>138</v>
      </c>
      <c r="E9" s="231">
        <v>949</v>
      </c>
      <c r="G9" s="243" t="s">
        <v>1306</v>
      </c>
      <c r="H9" s="286"/>
      <c r="I9" s="286"/>
      <c r="J9" s="287" t="s">
        <v>139</v>
      </c>
      <c r="K9" s="231">
        <v>635</v>
      </c>
      <c r="M9" s="243" t="s">
        <v>548</v>
      </c>
      <c r="N9" s="288"/>
      <c r="O9" s="288"/>
      <c r="P9" s="287" t="s">
        <v>133</v>
      </c>
      <c r="Q9" s="231">
        <v>507</v>
      </c>
      <c r="S9" s="243" t="s">
        <v>1963</v>
      </c>
      <c r="T9" s="227"/>
      <c r="U9" s="286"/>
      <c r="V9" s="287" t="s">
        <v>140</v>
      </c>
      <c r="W9" s="231">
        <v>376</v>
      </c>
    </row>
    <row r="10" spans="1:23" ht="18.75">
      <c r="A10" s="243" t="s">
        <v>1712</v>
      </c>
      <c r="B10" s="286"/>
      <c r="C10" s="286"/>
      <c r="D10" s="287" t="s">
        <v>138</v>
      </c>
      <c r="E10" s="231">
        <v>855</v>
      </c>
      <c r="G10" s="243" t="s">
        <v>949</v>
      </c>
      <c r="H10" s="288"/>
      <c r="I10" s="288"/>
      <c r="J10" s="287" t="s">
        <v>139</v>
      </c>
      <c r="K10" s="231">
        <v>623</v>
      </c>
      <c r="M10" s="243" t="s">
        <v>2190</v>
      </c>
      <c r="N10" s="227"/>
      <c r="O10" s="286"/>
      <c r="P10" s="287" t="s">
        <v>133</v>
      </c>
      <c r="Q10" s="231">
        <v>489</v>
      </c>
      <c r="S10" s="243" t="s">
        <v>588</v>
      </c>
      <c r="T10" s="288"/>
      <c r="U10" s="288"/>
      <c r="V10" s="287" t="s">
        <v>140</v>
      </c>
      <c r="W10" s="231">
        <v>373</v>
      </c>
    </row>
    <row r="11" spans="1:23" ht="18.75">
      <c r="E11" s="1"/>
      <c r="G11" s="243" t="s">
        <v>1928</v>
      </c>
      <c r="H11" s="286"/>
      <c r="I11" s="286"/>
      <c r="J11" s="287" t="s">
        <v>139</v>
      </c>
      <c r="K11" s="231">
        <v>623</v>
      </c>
      <c r="M11" s="243" t="s">
        <v>412</v>
      </c>
      <c r="N11" s="286"/>
      <c r="O11" s="286"/>
      <c r="P11" s="287" t="s">
        <v>133</v>
      </c>
      <c r="Q11" s="231">
        <v>487</v>
      </c>
      <c r="S11" s="243" t="s">
        <v>2191</v>
      </c>
      <c r="T11" s="286"/>
      <c r="U11" s="286"/>
      <c r="V11" s="287" t="s">
        <v>140</v>
      </c>
      <c r="W11" s="231">
        <v>369</v>
      </c>
    </row>
    <row r="12" spans="1:23" ht="18.75">
      <c r="E12" s="1"/>
      <c r="G12" s="243" t="s">
        <v>1330</v>
      </c>
      <c r="H12" s="286"/>
      <c r="I12" s="286"/>
      <c r="J12" s="287" t="s">
        <v>139</v>
      </c>
      <c r="K12" s="231">
        <v>619</v>
      </c>
      <c r="M12" s="243" t="s">
        <v>1631</v>
      </c>
      <c r="N12" s="38"/>
      <c r="O12" s="38"/>
      <c r="P12" s="287" t="s">
        <v>133</v>
      </c>
      <c r="Q12" s="231">
        <v>486</v>
      </c>
      <c r="S12" s="243" t="s">
        <v>451</v>
      </c>
      <c r="T12" s="286"/>
      <c r="U12" s="286"/>
      <c r="V12" s="287" t="s">
        <v>140</v>
      </c>
      <c r="W12" s="231">
        <v>364</v>
      </c>
    </row>
    <row r="13" spans="1:23" ht="18.75">
      <c r="E13" s="1"/>
      <c r="G13" s="243" t="s">
        <v>2342</v>
      </c>
      <c r="H13" s="286"/>
      <c r="I13" s="286"/>
      <c r="J13" s="287" t="s">
        <v>139</v>
      </c>
      <c r="K13" s="231">
        <v>618</v>
      </c>
      <c r="M13" s="243" t="s">
        <v>531</v>
      </c>
      <c r="N13" s="286"/>
      <c r="O13" s="286"/>
      <c r="P13" s="287" t="s">
        <v>133</v>
      </c>
      <c r="Q13" s="231">
        <v>472</v>
      </c>
      <c r="S13" s="243" t="s">
        <v>1374</v>
      </c>
      <c r="T13" s="288"/>
      <c r="U13" s="288"/>
      <c r="V13" s="287" t="s">
        <v>140</v>
      </c>
      <c r="W13" s="231">
        <v>362</v>
      </c>
    </row>
    <row r="14" spans="1:23" ht="18.75">
      <c r="A14" s="243" t="s">
        <v>946</v>
      </c>
      <c r="B14" s="150"/>
      <c r="C14" s="286"/>
      <c r="D14" s="287" t="s">
        <v>136</v>
      </c>
      <c r="E14" s="231">
        <v>293</v>
      </c>
      <c r="G14" s="243" t="s">
        <v>2005</v>
      </c>
      <c r="H14" s="227"/>
      <c r="I14" s="286"/>
      <c r="J14" s="287" t="s">
        <v>139</v>
      </c>
      <c r="K14" s="231">
        <v>608</v>
      </c>
      <c r="M14" s="243" t="s">
        <v>790</v>
      </c>
      <c r="N14" s="286"/>
      <c r="O14" s="286"/>
      <c r="P14" s="287" t="s">
        <v>133</v>
      </c>
      <c r="Q14" s="231">
        <v>463</v>
      </c>
      <c r="S14" s="243" t="s">
        <v>953</v>
      </c>
      <c r="T14" s="28"/>
      <c r="U14" s="288"/>
      <c r="V14" s="287" t="s">
        <v>140</v>
      </c>
      <c r="W14" s="231">
        <v>358</v>
      </c>
    </row>
    <row r="15" spans="1:23" ht="18.75">
      <c r="A15" s="243" t="s">
        <v>499</v>
      </c>
      <c r="B15" s="38"/>
      <c r="C15" s="38"/>
      <c r="D15" s="287" t="s">
        <v>136</v>
      </c>
      <c r="E15" s="231">
        <v>289</v>
      </c>
      <c r="G15" s="243" t="s">
        <v>515</v>
      </c>
      <c r="H15" s="286"/>
      <c r="I15" s="286"/>
      <c r="J15" s="287" t="s">
        <v>139</v>
      </c>
      <c r="K15" s="231">
        <v>598</v>
      </c>
      <c r="M15" s="243" t="s">
        <v>415</v>
      </c>
      <c r="N15" s="227"/>
      <c r="O15" s="286"/>
      <c r="P15" s="287" t="s">
        <v>133</v>
      </c>
      <c r="Q15" s="231">
        <v>460</v>
      </c>
      <c r="S15" s="243" t="s">
        <v>424</v>
      </c>
      <c r="T15" s="28"/>
      <c r="U15" s="224"/>
      <c r="V15" s="287" t="s">
        <v>140</v>
      </c>
      <c r="W15" s="231">
        <v>347</v>
      </c>
    </row>
    <row r="16" spans="1:23" ht="18.75">
      <c r="A16" s="243" t="s">
        <v>1322</v>
      </c>
      <c r="B16" s="286"/>
      <c r="C16" s="286"/>
      <c r="D16" s="287" t="s">
        <v>136</v>
      </c>
      <c r="E16" s="231">
        <v>289</v>
      </c>
      <c r="M16" s="243" t="s">
        <v>430</v>
      </c>
      <c r="N16" s="286"/>
      <c r="O16" s="286"/>
      <c r="P16" s="287" t="s">
        <v>133</v>
      </c>
      <c r="Q16" s="231">
        <v>458</v>
      </c>
      <c r="S16" s="243" t="s">
        <v>945</v>
      </c>
      <c r="T16" s="286"/>
      <c r="U16" s="286"/>
      <c r="V16" s="287" t="s">
        <v>140</v>
      </c>
      <c r="W16" s="231">
        <v>336</v>
      </c>
    </row>
    <row r="17" spans="1:23" ht="18.75">
      <c r="A17" s="243" t="s">
        <v>1084</v>
      </c>
      <c r="B17" s="288"/>
      <c r="C17" s="288"/>
      <c r="D17" s="287" t="s">
        <v>136</v>
      </c>
      <c r="E17" s="231">
        <v>285</v>
      </c>
      <c r="M17" s="243" t="s">
        <v>1662</v>
      </c>
      <c r="N17" s="357"/>
      <c r="O17" s="286"/>
      <c r="P17" s="287" t="s">
        <v>133</v>
      </c>
      <c r="Q17" s="231">
        <v>450</v>
      </c>
      <c r="S17" s="243" t="s">
        <v>1942</v>
      </c>
      <c r="T17" s="286"/>
      <c r="U17" s="286"/>
      <c r="V17" s="287" t="s">
        <v>140</v>
      </c>
      <c r="W17" s="231">
        <v>323</v>
      </c>
    </row>
    <row r="18" spans="1:23" ht="18.75">
      <c r="A18" s="243" t="s">
        <v>1709</v>
      </c>
      <c r="B18" s="288"/>
      <c r="C18" s="288"/>
      <c r="D18" s="287" t="s">
        <v>136</v>
      </c>
      <c r="E18" s="231">
        <v>282</v>
      </c>
      <c r="M18" s="243" t="s">
        <v>543</v>
      </c>
      <c r="N18" s="227"/>
      <c r="O18" s="286"/>
      <c r="P18" s="287" t="s">
        <v>133</v>
      </c>
      <c r="Q18" s="231">
        <v>432</v>
      </c>
      <c r="S18" s="243" t="s">
        <v>532</v>
      </c>
      <c r="T18" s="38"/>
      <c r="U18" s="38"/>
      <c r="V18" s="287" t="s">
        <v>140</v>
      </c>
      <c r="W18" s="231">
        <v>321</v>
      </c>
    </row>
    <row r="19" spans="1:23" ht="18.75">
      <c r="A19" s="243" t="s">
        <v>2008</v>
      </c>
      <c r="B19" s="227"/>
      <c r="C19" s="286"/>
      <c r="D19" s="287" t="s">
        <v>136</v>
      </c>
      <c r="E19" s="231">
        <v>281</v>
      </c>
      <c r="G19" s="243" t="s">
        <v>1985</v>
      </c>
      <c r="H19" s="286"/>
      <c r="I19" s="286"/>
      <c r="J19" s="287" t="s">
        <v>134</v>
      </c>
      <c r="K19" s="231">
        <v>239</v>
      </c>
      <c r="M19" s="243" t="s">
        <v>584</v>
      </c>
      <c r="N19" s="227"/>
      <c r="O19" s="286"/>
      <c r="P19" s="287" t="s">
        <v>133</v>
      </c>
      <c r="Q19" s="231">
        <v>429</v>
      </c>
      <c r="S19" s="243" t="s">
        <v>414</v>
      </c>
      <c r="T19" s="288"/>
      <c r="U19" s="288"/>
      <c r="V19" s="287" t="s">
        <v>140</v>
      </c>
      <c r="W19" s="231">
        <v>320</v>
      </c>
    </row>
    <row r="20" spans="1:23" ht="18.75">
      <c r="A20" s="243" t="s">
        <v>555</v>
      </c>
      <c r="B20" s="288"/>
      <c r="C20" s="288"/>
      <c r="D20" s="287" t="s">
        <v>136</v>
      </c>
      <c r="E20" s="231">
        <v>281</v>
      </c>
      <c r="G20" s="243" t="s">
        <v>1086</v>
      </c>
      <c r="H20" s="288"/>
      <c r="I20" s="288"/>
      <c r="J20" s="287" t="s">
        <v>134</v>
      </c>
      <c r="K20" s="231">
        <v>238</v>
      </c>
      <c r="M20" s="243" t="s">
        <v>1923</v>
      </c>
      <c r="N20" s="286"/>
      <c r="O20" s="286"/>
      <c r="P20" s="287" t="s">
        <v>133</v>
      </c>
      <c r="Q20" s="231">
        <v>427</v>
      </c>
      <c r="S20" s="243" t="s">
        <v>980</v>
      </c>
      <c r="T20" s="38"/>
      <c r="U20" s="38"/>
      <c r="V20" s="287" t="s">
        <v>140</v>
      </c>
      <c r="W20" s="231">
        <v>320</v>
      </c>
    </row>
    <row r="21" spans="1:23" ht="18.75">
      <c r="A21" s="243" t="s">
        <v>474</v>
      </c>
      <c r="B21" s="286"/>
      <c r="C21" s="286"/>
      <c r="D21" s="287" t="s">
        <v>136</v>
      </c>
      <c r="E21" s="231">
        <v>279</v>
      </c>
      <c r="G21" s="170" t="s">
        <v>3289</v>
      </c>
      <c r="H21" s="286"/>
      <c r="I21" s="286"/>
      <c r="J21" s="287" t="s">
        <v>134</v>
      </c>
      <c r="K21" s="231">
        <v>236</v>
      </c>
      <c r="S21" s="243" t="s">
        <v>1635</v>
      </c>
      <c r="T21" s="288"/>
      <c r="U21" s="288"/>
      <c r="V21" s="287" t="s">
        <v>140</v>
      </c>
      <c r="W21" s="231">
        <v>318</v>
      </c>
    </row>
    <row r="22" spans="1:23" ht="18.75">
      <c r="A22" s="243" t="s">
        <v>1311</v>
      </c>
      <c r="B22" s="38"/>
      <c r="C22" s="38"/>
      <c r="D22" s="287" t="s">
        <v>136</v>
      </c>
      <c r="E22" s="231">
        <v>279</v>
      </c>
      <c r="G22" s="243" t="s">
        <v>441</v>
      </c>
      <c r="H22" s="38"/>
      <c r="I22" s="38"/>
      <c r="J22" s="287" t="s">
        <v>134</v>
      </c>
      <c r="K22" s="231">
        <v>230</v>
      </c>
      <c r="S22" s="243" t="s">
        <v>3070</v>
      </c>
      <c r="T22" s="227"/>
      <c r="U22" s="286"/>
      <c r="V22" s="287" t="s">
        <v>140</v>
      </c>
      <c r="W22" s="231">
        <v>307</v>
      </c>
    </row>
    <row r="23" spans="1:23" ht="18.75">
      <c r="A23" s="243" t="s">
        <v>1633</v>
      </c>
      <c r="B23" s="286"/>
      <c r="C23" s="286"/>
      <c r="D23" s="287" t="s">
        <v>136</v>
      </c>
      <c r="E23" s="231">
        <v>277</v>
      </c>
      <c r="G23" s="243" t="s">
        <v>2413</v>
      </c>
      <c r="H23" s="38"/>
      <c r="I23" s="38"/>
      <c r="J23" s="287" t="s">
        <v>134</v>
      </c>
      <c r="K23" s="231">
        <v>229</v>
      </c>
      <c r="S23" s="243" t="s">
        <v>1296</v>
      </c>
      <c r="T23" s="227"/>
      <c r="U23" s="286"/>
      <c r="V23" s="287" t="s">
        <v>140</v>
      </c>
      <c r="W23" s="231">
        <v>299</v>
      </c>
    </row>
    <row r="24" spans="1:23" ht="18.75">
      <c r="A24" s="243" t="s">
        <v>944</v>
      </c>
      <c r="B24" s="286"/>
      <c r="C24" s="286"/>
      <c r="D24" s="287" t="s">
        <v>136</v>
      </c>
      <c r="E24" s="231">
        <v>273</v>
      </c>
      <c r="G24" s="243" t="s">
        <v>473</v>
      </c>
      <c r="H24" s="28"/>
      <c r="I24" s="224"/>
      <c r="J24" s="287" t="s">
        <v>134</v>
      </c>
      <c r="K24" s="231">
        <v>226</v>
      </c>
      <c r="M24" s="243" t="s">
        <v>1892</v>
      </c>
      <c r="N24" s="227"/>
      <c r="O24" s="286"/>
      <c r="P24" s="287" t="s">
        <v>137</v>
      </c>
      <c r="Q24" s="231">
        <v>179</v>
      </c>
      <c r="S24" s="243" t="s">
        <v>2176</v>
      </c>
      <c r="T24" s="227"/>
      <c r="U24" s="286"/>
      <c r="V24" s="287" t="s">
        <v>140</v>
      </c>
      <c r="W24" s="231">
        <v>296</v>
      </c>
    </row>
    <row r="25" spans="1:23" ht="18.75">
      <c r="A25" s="243" t="s">
        <v>1941</v>
      </c>
      <c r="B25" s="286"/>
      <c r="C25" s="286"/>
      <c r="D25" s="287" t="s">
        <v>136</v>
      </c>
      <c r="E25" s="231">
        <v>272</v>
      </c>
      <c r="G25" s="243" t="s">
        <v>583</v>
      </c>
      <c r="H25" s="288"/>
      <c r="I25" s="288"/>
      <c r="J25" s="287" t="s">
        <v>134</v>
      </c>
      <c r="K25" s="231">
        <v>226</v>
      </c>
      <c r="M25" s="243" t="s">
        <v>483</v>
      </c>
      <c r="N25" s="286"/>
      <c r="O25" s="286"/>
      <c r="P25" s="287" t="s">
        <v>137</v>
      </c>
      <c r="Q25" s="231">
        <v>179</v>
      </c>
      <c r="S25" s="243" t="s">
        <v>429</v>
      </c>
      <c r="T25" s="286"/>
      <c r="U25" s="286"/>
      <c r="V25" s="287" t="s">
        <v>140</v>
      </c>
      <c r="W25" s="231">
        <v>294</v>
      </c>
    </row>
    <row r="26" spans="1:23" ht="18.75">
      <c r="A26" s="243" t="s">
        <v>587</v>
      </c>
      <c r="B26" s="286"/>
      <c r="C26" s="286"/>
      <c r="D26" s="287" t="s">
        <v>136</v>
      </c>
      <c r="E26" s="231">
        <v>271</v>
      </c>
      <c r="G26" s="243" t="s">
        <v>458</v>
      </c>
      <c r="H26" s="227"/>
      <c r="I26" s="286"/>
      <c r="J26" s="287" t="s">
        <v>134</v>
      </c>
      <c r="K26" s="231">
        <v>224</v>
      </c>
      <c r="M26" s="243" t="s">
        <v>2836</v>
      </c>
      <c r="N26" s="286"/>
      <c r="O26" s="286"/>
      <c r="P26" s="287" t="s">
        <v>137</v>
      </c>
      <c r="Q26" s="231">
        <v>178</v>
      </c>
    </row>
    <row r="27" spans="1:23" ht="18.75">
      <c r="A27" s="243" t="s">
        <v>529</v>
      </c>
      <c r="B27" s="286"/>
      <c r="C27" s="286"/>
      <c r="D27" s="287" t="s">
        <v>136</v>
      </c>
      <c r="E27" s="231">
        <v>267</v>
      </c>
      <c r="G27" s="243" t="s">
        <v>456</v>
      </c>
      <c r="H27" s="227"/>
      <c r="I27" s="286"/>
      <c r="J27" s="287" t="s">
        <v>134</v>
      </c>
      <c r="K27" s="231">
        <v>224</v>
      </c>
      <c r="M27" s="243" t="s">
        <v>2434</v>
      </c>
      <c r="N27" s="28"/>
      <c r="O27" s="286"/>
      <c r="P27" s="287" t="s">
        <v>137</v>
      </c>
      <c r="Q27" s="231">
        <v>176</v>
      </c>
    </row>
    <row r="28" spans="1:23" ht="18.75">
      <c r="A28" s="243" t="s">
        <v>2013</v>
      </c>
      <c r="B28" s="38"/>
      <c r="C28" s="38"/>
      <c r="D28" s="287" t="s">
        <v>136</v>
      </c>
      <c r="E28" s="231">
        <v>266</v>
      </c>
      <c r="G28" s="243" t="s">
        <v>454</v>
      </c>
      <c r="H28" s="288"/>
      <c r="I28" s="288"/>
      <c r="J28" s="287" t="s">
        <v>134</v>
      </c>
      <c r="K28" s="231">
        <v>221</v>
      </c>
      <c r="M28" s="243" t="s">
        <v>2299</v>
      </c>
      <c r="N28" s="290"/>
      <c r="O28" s="318"/>
      <c r="P28" s="287" t="s">
        <v>137</v>
      </c>
      <c r="Q28" s="231">
        <v>174</v>
      </c>
    </row>
    <row r="29" spans="1:23" ht="18.75">
      <c r="A29" s="243" t="s">
        <v>1869</v>
      </c>
      <c r="B29" s="227"/>
      <c r="C29" s="286"/>
      <c r="D29" s="287" t="s">
        <v>136</v>
      </c>
      <c r="E29" s="231">
        <v>266</v>
      </c>
      <c r="G29" s="243" t="s">
        <v>489</v>
      </c>
      <c r="H29" s="28"/>
      <c r="I29" s="288"/>
      <c r="J29" s="287" t="s">
        <v>134</v>
      </c>
      <c r="K29" s="231">
        <v>220</v>
      </c>
      <c r="M29" s="243" t="s">
        <v>1872</v>
      </c>
      <c r="N29" s="286"/>
      <c r="O29" s="286"/>
      <c r="P29" s="287" t="s">
        <v>137</v>
      </c>
      <c r="Q29" s="231">
        <v>172</v>
      </c>
      <c r="S29" s="243" t="s">
        <v>585</v>
      </c>
      <c r="T29" s="358"/>
      <c r="U29" s="358"/>
      <c r="V29" s="49" t="s">
        <v>135</v>
      </c>
      <c r="W29" s="231">
        <v>132</v>
      </c>
    </row>
    <row r="30" spans="1:23" ht="18.75">
      <c r="A30" s="243" t="s">
        <v>1901</v>
      </c>
      <c r="B30" s="288"/>
      <c r="C30" s="288"/>
      <c r="D30" s="287" t="s">
        <v>136</v>
      </c>
      <c r="E30" s="231">
        <v>265</v>
      </c>
      <c r="G30" s="243" t="s">
        <v>1939</v>
      </c>
      <c r="H30" s="286"/>
      <c r="I30" s="286"/>
      <c r="J30" s="287" t="s">
        <v>134</v>
      </c>
      <c r="K30" s="231">
        <v>218</v>
      </c>
      <c r="M30" s="243" t="s">
        <v>696</v>
      </c>
      <c r="N30" s="288"/>
      <c r="O30" s="288"/>
      <c r="P30" s="287" t="s">
        <v>137</v>
      </c>
      <c r="Q30" s="231">
        <v>172</v>
      </c>
      <c r="S30" s="243" t="s">
        <v>2422</v>
      </c>
      <c r="T30" s="358"/>
      <c r="U30" s="358"/>
      <c r="V30" s="49" t="s">
        <v>135</v>
      </c>
      <c r="W30" s="231">
        <v>131</v>
      </c>
    </row>
    <row r="31" spans="1:23" ht="18.75">
      <c r="A31" s="243" t="s">
        <v>789</v>
      </c>
      <c r="B31" s="357"/>
      <c r="C31" s="286"/>
      <c r="D31" s="287" t="s">
        <v>136</v>
      </c>
      <c r="E31" s="231">
        <v>264</v>
      </c>
      <c r="G31" s="243" t="s">
        <v>2451</v>
      </c>
      <c r="H31" s="28"/>
      <c r="I31" s="224"/>
      <c r="J31" s="287" t="s">
        <v>134</v>
      </c>
      <c r="K31" s="231">
        <v>217</v>
      </c>
      <c r="M31" s="243" t="s">
        <v>1944</v>
      </c>
      <c r="N31" s="227"/>
      <c r="O31" s="286"/>
      <c r="P31" s="287" t="s">
        <v>137</v>
      </c>
      <c r="Q31" s="231">
        <v>171</v>
      </c>
      <c r="S31" s="243" t="s">
        <v>1708</v>
      </c>
      <c r="T31" s="86"/>
      <c r="U31" s="86"/>
      <c r="V31" s="49" t="s">
        <v>135</v>
      </c>
      <c r="W31" s="231">
        <v>129</v>
      </c>
    </row>
    <row r="32" spans="1:23" ht="18.75">
      <c r="A32" s="243" t="s">
        <v>526</v>
      </c>
      <c r="B32" s="286"/>
      <c r="C32" s="286"/>
      <c r="D32" s="287" t="s">
        <v>136</v>
      </c>
      <c r="E32" s="231">
        <v>264</v>
      </c>
      <c r="G32" s="243" t="s">
        <v>1418</v>
      </c>
      <c r="H32" s="227"/>
      <c r="I32" s="286"/>
      <c r="J32" s="287" t="s">
        <v>134</v>
      </c>
      <c r="K32" s="231">
        <v>214</v>
      </c>
      <c r="M32" s="243" t="s">
        <v>2962</v>
      </c>
      <c r="N32" s="28"/>
      <c r="O32" s="288"/>
      <c r="P32" s="287" t="s">
        <v>137</v>
      </c>
      <c r="Q32" s="231">
        <v>171</v>
      </c>
      <c r="S32" s="243" t="s">
        <v>573</v>
      </c>
      <c r="T32" s="86"/>
      <c r="U32" s="86"/>
      <c r="V32" s="49" t="s">
        <v>135</v>
      </c>
      <c r="W32" s="231">
        <v>129</v>
      </c>
    </row>
    <row r="33" spans="1:23" ht="18.75">
      <c r="A33" s="243" t="s">
        <v>479</v>
      </c>
      <c r="B33" s="286"/>
      <c r="C33" s="286"/>
      <c r="D33" s="287" t="s">
        <v>136</v>
      </c>
      <c r="E33" s="231">
        <v>263</v>
      </c>
      <c r="G33" s="243" t="s">
        <v>2002</v>
      </c>
      <c r="H33" s="28"/>
      <c r="I33" s="28"/>
      <c r="J33" s="287" t="s">
        <v>134</v>
      </c>
      <c r="K33" s="231">
        <v>212</v>
      </c>
      <c r="M33" s="170" t="s">
        <v>3539</v>
      </c>
      <c r="N33" s="38"/>
      <c r="O33" s="38"/>
      <c r="P33" s="287" t="s">
        <v>137</v>
      </c>
      <c r="Q33" s="231">
        <v>170</v>
      </c>
      <c r="S33" s="243" t="s">
        <v>1624</v>
      </c>
      <c r="T33" s="86"/>
      <c r="U33" s="86"/>
      <c r="V33" s="49" t="s">
        <v>135</v>
      </c>
      <c r="W33" s="231">
        <v>128</v>
      </c>
    </row>
    <row r="34" spans="1:23" ht="18.75">
      <c r="A34" s="243" t="s">
        <v>1623</v>
      </c>
      <c r="B34" s="357"/>
      <c r="C34" s="286"/>
      <c r="D34" s="287" t="s">
        <v>136</v>
      </c>
      <c r="E34" s="231">
        <v>255</v>
      </c>
      <c r="G34" s="243" t="s">
        <v>422</v>
      </c>
      <c r="H34" s="286"/>
      <c r="I34" s="286"/>
      <c r="J34" s="287" t="s">
        <v>134</v>
      </c>
      <c r="K34" s="231">
        <v>212</v>
      </c>
      <c r="M34" s="243" t="s">
        <v>1915</v>
      </c>
      <c r="N34" s="288"/>
      <c r="O34" s="288"/>
      <c r="P34" s="287" t="s">
        <v>137</v>
      </c>
      <c r="Q34" s="231">
        <v>169</v>
      </c>
      <c r="S34" s="243" t="s">
        <v>2308</v>
      </c>
      <c r="T34" s="358"/>
      <c r="U34" s="358"/>
      <c r="V34" s="49" t="s">
        <v>135</v>
      </c>
      <c r="W34" s="231">
        <v>125</v>
      </c>
    </row>
    <row r="35" spans="1:23" ht="18.75">
      <c r="A35" s="243" t="s">
        <v>475</v>
      </c>
      <c r="B35" s="286"/>
      <c r="C35" s="286"/>
      <c r="D35" s="287" t="s">
        <v>136</v>
      </c>
      <c r="E35" s="231">
        <v>254</v>
      </c>
      <c r="G35" s="243" t="s">
        <v>2379</v>
      </c>
      <c r="H35" s="288"/>
      <c r="I35" s="288"/>
      <c r="J35" s="287" t="s">
        <v>134</v>
      </c>
      <c r="K35" s="231">
        <v>211</v>
      </c>
      <c r="M35" s="243" t="s">
        <v>565</v>
      </c>
      <c r="N35" s="288"/>
      <c r="O35" s="288"/>
      <c r="P35" s="287" t="s">
        <v>137</v>
      </c>
      <c r="Q35" s="231">
        <v>168</v>
      </c>
      <c r="S35" s="243" t="s">
        <v>1317</v>
      </c>
      <c r="T35" s="227"/>
      <c r="U35" s="358"/>
      <c r="V35" s="49" t="s">
        <v>135</v>
      </c>
      <c r="W35" s="231">
        <v>125</v>
      </c>
    </row>
    <row r="36" spans="1:23" ht="18.75">
      <c r="A36" s="243" t="s">
        <v>561</v>
      </c>
      <c r="B36" s="286"/>
      <c r="C36" s="286"/>
      <c r="D36" s="287" t="s">
        <v>136</v>
      </c>
      <c r="E36" s="231">
        <v>253</v>
      </c>
      <c r="G36" s="243" t="s">
        <v>1704</v>
      </c>
      <c r="H36" s="286"/>
      <c r="I36" s="286"/>
      <c r="J36" s="287" t="s">
        <v>134</v>
      </c>
      <c r="K36" s="231">
        <v>210</v>
      </c>
      <c r="M36" s="243" t="s">
        <v>1329</v>
      </c>
      <c r="N36" s="288"/>
      <c r="O36" s="288"/>
      <c r="P36" s="287" t="s">
        <v>137</v>
      </c>
      <c r="Q36" s="231">
        <v>164</v>
      </c>
      <c r="S36" s="243" t="s">
        <v>1089</v>
      </c>
      <c r="T36" s="38"/>
      <c r="U36" s="38"/>
      <c r="V36" s="49" t="s">
        <v>135</v>
      </c>
      <c r="W36" s="231">
        <v>124</v>
      </c>
    </row>
    <row r="37" spans="1:23" ht="18.75">
      <c r="A37" s="243" t="s">
        <v>539</v>
      </c>
      <c r="B37" s="288"/>
      <c r="C37" s="288"/>
      <c r="D37" s="287" t="s">
        <v>136</v>
      </c>
      <c r="E37" s="231">
        <v>252</v>
      </c>
      <c r="G37" s="243" t="s">
        <v>2433</v>
      </c>
      <c r="H37" s="286"/>
      <c r="I37" s="286"/>
      <c r="J37" s="287" t="s">
        <v>134</v>
      </c>
      <c r="K37" s="231">
        <v>210</v>
      </c>
      <c r="M37" s="243" t="s">
        <v>2419</v>
      </c>
      <c r="N37" s="227"/>
      <c r="O37" s="286"/>
      <c r="P37" s="287" t="s">
        <v>137</v>
      </c>
      <c r="Q37" s="231">
        <v>163</v>
      </c>
      <c r="S37" s="243" t="s">
        <v>1331</v>
      </c>
      <c r="T37" s="38"/>
      <c r="U37" s="38"/>
      <c r="V37" s="49" t="s">
        <v>135</v>
      </c>
      <c r="W37" s="231">
        <v>123</v>
      </c>
    </row>
    <row r="38" spans="1:23" ht="18.75">
      <c r="A38" s="243" t="s">
        <v>682</v>
      </c>
      <c r="B38" s="286"/>
      <c r="C38" s="286"/>
      <c r="D38" s="287" t="s">
        <v>136</v>
      </c>
      <c r="E38" s="231">
        <v>249</v>
      </c>
      <c r="G38" s="243" t="s">
        <v>795</v>
      </c>
      <c r="H38" s="38"/>
      <c r="I38" s="38"/>
      <c r="J38" s="287" t="s">
        <v>134</v>
      </c>
      <c r="K38" s="231">
        <v>208</v>
      </c>
      <c r="M38" s="243" t="s">
        <v>1267</v>
      </c>
      <c r="N38" s="288"/>
      <c r="O38" s="288"/>
      <c r="P38" s="287" t="s">
        <v>137</v>
      </c>
      <c r="Q38" s="231">
        <v>162</v>
      </c>
      <c r="S38" s="243" t="s">
        <v>2024</v>
      </c>
      <c r="T38" s="358"/>
      <c r="U38" s="358"/>
      <c r="V38" s="49" t="s">
        <v>135</v>
      </c>
      <c r="W38" s="231">
        <v>123</v>
      </c>
    </row>
    <row r="39" spans="1:23" ht="18.75">
      <c r="A39" s="243" t="s">
        <v>1328</v>
      </c>
      <c r="B39" s="227"/>
      <c r="D39" s="287" t="s">
        <v>136</v>
      </c>
      <c r="E39" s="231">
        <v>247</v>
      </c>
      <c r="G39" s="243" t="s">
        <v>3052</v>
      </c>
      <c r="H39" s="28"/>
      <c r="I39" s="224"/>
      <c r="J39" s="287" t="s">
        <v>134</v>
      </c>
      <c r="K39" s="231">
        <v>207</v>
      </c>
      <c r="M39" s="243" t="s">
        <v>2628</v>
      </c>
      <c r="N39" s="227"/>
      <c r="O39" s="286"/>
      <c r="P39" s="287" t="s">
        <v>137</v>
      </c>
      <c r="Q39" s="231">
        <v>160</v>
      </c>
      <c r="S39" s="243" t="s">
        <v>1324</v>
      </c>
      <c r="T39" s="358"/>
      <c r="U39" s="358"/>
      <c r="V39" s="49" t="s">
        <v>135</v>
      </c>
      <c r="W39" s="231">
        <v>122</v>
      </c>
    </row>
    <row r="40" spans="1:23" ht="18.75">
      <c r="A40" s="243" t="s">
        <v>472</v>
      </c>
      <c r="B40" s="227"/>
      <c r="C40" s="286"/>
      <c r="D40" s="287" t="s">
        <v>136</v>
      </c>
      <c r="E40" s="231">
        <v>245</v>
      </c>
      <c r="G40" s="243" t="s">
        <v>1087</v>
      </c>
      <c r="H40" s="288"/>
      <c r="I40" s="288"/>
      <c r="J40" s="287" t="s">
        <v>134</v>
      </c>
      <c r="K40" s="231">
        <v>206</v>
      </c>
      <c r="M40" s="243" t="s">
        <v>1626</v>
      </c>
      <c r="N40" s="288"/>
      <c r="O40" s="288"/>
      <c r="P40" s="287" t="s">
        <v>137</v>
      </c>
      <c r="Q40" s="231">
        <v>159</v>
      </c>
      <c r="S40" s="243" t="s">
        <v>1660</v>
      </c>
      <c r="T40" s="358"/>
      <c r="U40" s="358"/>
      <c r="V40" s="49" t="s">
        <v>135</v>
      </c>
      <c r="W40" s="231">
        <v>122</v>
      </c>
    </row>
    <row r="41" spans="1:23" ht="18.75">
      <c r="A41" s="243" t="s">
        <v>1630</v>
      </c>
      <c r="B41" s="286"/>
      <c r="C41" s="286"/>
      <c r="D41" s="287" t="s">
        <v>136</v>
      </c>
      <c r="E41" s="231">
        <v>245</v>
      </c>
      <c r="G41" s="243" t="s">
        <v>446</v>
      </c>
      <c r="H41" s="38"/>
      <c r="I41" s="38"/>
      <c r="J41" s="287" t="s">
        <v>134</v>
      </c>
      <c r="K41" s="231">
        <v>205</v>
      </c>
      <c r="M41" s="243" t="s">
        <v>1661</v>
      </c>
      <c r="N41" s="28"/>
      <c r="O41" s="224"/>
      <c r="P41" s="287" t="s">
        <v>137</v>
      </c>
      <c r="Q41" s="231">
        <v>158</v>
      </c>
      <c r="S41" s="243" t="s">
        <v>1713</v>
      </c>
      <c r="T41" s="86"/>
      <c r="U41" s="86"/>
      <c r="V41" s="49" t="s">
        <v>135</v>
      </c>
      <c r="W41" s="231">
        <v>122</v>
      </c>
    </row>
    <row r="42" spans="1:23" ht="18.75">
      <c r="A42" s="243" t="s">
        <v>2981</v>
      </c>
      <c r="B42" s="286"/>
      <c r="C42" s="286"/>
      <c r="D42" s="287" t="s">
        <v>136</v>
      </c>
      <c r="E42" s="231">
        <v>245</v>
      </c>
      <c r="G42" s="243" t="s">
        <v>2014</v>
      </c>
      <c r="H42" s="227"/>
      <c r="I42" s="286"/>
      <c r="J42" s="287" t="s">
        <v>134</v>
      </c>
      <c r="K42" s="231">
        <v>204</v>
      </c>
      <c r="M42" s="243" t="s">
        <v>421</v>
      </c>
      <c r="N42" s="286"/>
      <c r="O42" s="286"/>
      <c r="P42" s="287" t="s">
        <v>137</v>
      </c>
      <c r="Q42" s="231">
        <v>157</v>
      </c>
      <c r="S42" s="243" t="s">
        <v>546</v>
      </c>
      <c r="T42" s="28"/>
      <c r="U42" s="28"/>
      <c r="V42" s="49" t="s">
        <v>135</v>
      </c>
      <c r="W42" s="231">
        <v>121</v>
      </c>
    </row>
    <row r="43" spans="1:23" ht="18">
      <c r="A43" s="243" t="s">
        <v>1637</v>
      </c>
      <c r="B43" s="288"/>
      <c r="C43" s="288"/>
      <c r="D43" s="287" t="s">
        <v>136</v>
      </c>
      <c r="E43" s="231">
        <v>244</v>
      </c>
      <c r="G43" s="243" t="s">
        <v>955</v>
      </c>
      <c r="H43" s="288"/>
      <c r="I43" s="288"/>
      <c r="J43" s="287" t="s">
        <v>134</v>
      </c>
      <c r="K43" s="231">
        <v>203</v>
      </c>
      <c r="M43" s="243" t="s">
        <v>710</v>
      </c>
      <c r="N43" s="28"/>
      <c r="O43" s="28"/>
      <c r="P43" s="287" t="s">
        <v>137</v>
      </c>
      <c r="Q43" s="231">
        <v>157</v>
      </c>
      <c r="S43" s="243" t="s">
        <v>2444</v>
      </c>
      <c r="T43" s="86"/>
      <c r="U43" s="86"/>
      <c r="V43" s="49" t="s">
        <v>135</v>
      </c>
      <c r="W43" s="231">
        <v>119</v>
      </c>
    </row>
    <row r="44" spans="1:23" ht="18.75">
      <c r="E44" s="1"/>
      <c r="G44" s="243" t="s">
        <v>800</v>
      </c>
      <c r="H44" s="286"/>
      <c r="I44" s="286"/>
      <c r="J44" s="287" t="s">
        <v>134</v>
      </c>
      <c r="K44" s="231">
        <v>197</v>
      </c>
      <c r="M44" s="243" t="s">
        <v>437</v>
      </c>
      <c r="N44" s="38"/>
      <c r="O44" s="38"/>
      <c r="P44" s="287" t="s">
        <v>137</v>
      </c>
      <c r="Q44" s="231">
        <v>156</v>
      </c>
      <c r="S44" s="243" t="s">
        <v>691</v>
      </c>
      <c r="T44" s="227"/>
      <c r="U44" s="358"/>
      <c r="V44" s="49" t="s">
        <v>135</v>
      </c>
      <c r="W44" s="231">
        <v>119</v>
      </c>
    </row>
    <row r="45" spans="1:23" ht="18">
      <c r="E45" s="1"/>
      <c r="G45" s="170" t="s">
        <v>3481</v>
      </c>
      <c r="H45" s="28"/>
      <c r="I45" s="288"/>
      <c r="J45" s="287" t="s">
        <v>134</v>
      </c>
      <c r="K45" s="231">
        <v>197</v>
      </c>
      <c r="M45" s="243" t="s">
        <v>932</v>
      </c>
      <c r="N45" s="28"/>
      <c r="O45" s="224"/>
      <c r="P45" s="287" t="s">
        <v>137</v>
      </c>
      <c r="Q45" s="231">
        <v>155</v>
      </c>
      <c r="S45" s="243" t="s">
        <v>2189</v>
      </c>
      <c r="T45" s="38"/>
      <c r="U45" s="38"/>
      <c r="V45" s="49" t="s">
        <v>135</v>
      </c>
      <c r="W45" s="231">
        <v>119</v>
      </c>
    </row>
    <row r="46" spans="1:23" ht="18">
      <c r="E46" s="1"/>
      <c r="G46" s="243" t="s">
        <v>522</v>
      </c>
      <c r="H46" s="288"/>
      <c r="I46" s="288"/>
      <c r="J46" s="287" t="s">
        <v>134</v>
      </c>
      <c r="K46" s="231">
        <v>197</v>
      </c>
      <c r="M46" s="243" t="s">
        <v>705</v>
      </c>
      <c r="N46" s="288"/>
      <c r="O46" s="288"/>
      <c r="P46" s="287" t="s">
        <v>137</v>
      </c>
      <c r="Q46" s="231">
        <v>155</v>
      </c>
      <c r="S46" s="243" t="s">
        <v>1632</v>
      </c>
      <c r="T46" s="28"/>
      <c r="U46" s="28"/>
      <c r="V46" s="49" t="s">
        <v>135</v>
      </c>
      <c r="W46" s="231">
        <v>118</v>
      </c>
    </row>
    <row r="47" spans="1:23" ht="18.75">
      <c r="A47" s="243" t="s">
        <v>963</v>
      </c>
      <c r="B47" s="28"/>
      <c r="C47" s="224"/>
      <c r="D47" s="287" t="s">
        <v>131</v>
      </c>
      <c r="E47" s="231">
        <v>91</v>
      </c>
      <c r="G47" s="243" t="s">
        <v>440</v>
      </c>
      <c r="H47" s="227"/>
      <c r="I47" s="286"/>
      <c r="J47" s="287" t="s">
        <v>134</v>
      </c>
      <c r="K47" s="231">
        <v>196</v>
      </c>
      <c r="M47" s="243" t="s">
        <v>582</v>
      </c>
      <c r="N47" s="288"/>
      <c r="O47" s="288"/>
      <c r="P47" s="287" t="s">
        <v>137</v>
      </c>
      <c r="Q47" s="231">
        <v>155</v>
      </c>
      <c r="S47" s="243" t="s">
        <v>905</v>
      </c>
      <c r="T47" s="86"/>
      <c r="U47" s="86"/>
      <c r="V47" s="49" t="s">
        <v>135</v>
      </c>
      <c r="W47" s="231">
        <v>117</v>
      </c>
    </row>
    <row r="48" spans="1:23" ht="18.75">
      <c r="A48" s="243" t="s">
        <v>2327</v>
      </c>
      <c r="B48" s="28"/>
      <c r="C48" s="224"/>
      <c r="D48" s="287" t="s">
        <v>131</v>
      </c>
      <c r="E48" s="231">
        <v>91</v>
      </c>
      <c r="G48" s="243" t="s">
        <v>1642</v>
      </c>
      <c r="H48" s="288"/>
      <c r="I48" s="288"/>
      <c r="J48" s="287" t="s">
        <v>134</v>
      </c>
      <c r="K48" s="231">
        <v>195</v>
      </c>
      <c r="M48" s="243" t="s">
        <v>684</v>
      </c>
      <c r="N48" s="38"/>
      <c r="O48" s="38"/>
      <c r="P48" s="287" t="s">
        <v>137</v>
      </c>
      <c r="Q48" s="231">
        <v>153</v>
      </c>
      <c r="S48" s="243" t="s">
        <v>591</v>
      </c>
      <c r="T48" s="358"/>
      <c r="U48" s="358"/>
      <c r="V48" s="49" t="s">
        <v>135</v>
      </c>
      <c r="W48" s="231">
        <v>117</v>
      </c>
    </row>
    <row r="49" spans="1:23" ht="18.75">
      <c r="A49" s="243" t="s">
        <v>2439</v>
      </c>
      <c r="B49" s="28"/>
      <c r="C49" s="224"/>
      <c r="D49" s="287" t="s">
        <v>131</v>
      </c>
      <c r="E49" s="231">
        <v>91</v>
      </c>
      <c r="G49" s="243" t="s">
        <v>506</v>
      </c>
      <c r="H49" s="286"/>
      <c r="I49" s="286"/>
      <c r="J49" s="287" t="s">
        <v>134</v>
      </c>
      <c r="K49" s="231">
        <v>194</v>
      </c>
      <c r="M49" s="243" t="s">
        <v>2380</v>
      </c>
      <c r="N49" s="28"/>
      <c r="O49" s="28"/>
      <c r="P49" s="287" t="s">
        <v>137</v>
      </c>
      <c r="Q49" s="231">
        <v>151</v>
      </c>
      <c r="S49" s="243" t="s">
        <v>494</v>
      </c>
      <c r="T49" s="86"/>
      <c r="U49" s="86"/>
      <c r="V49" s="49" t="s">
        <v>135</v>
      </c>
      <c r="W49" s="231">
        <v>114</v>
      </c>
    </row>
    <row r="50" spans="1:23" ht="18.75">
      <c r="A50" s="243" t="s">
        <v>527</v>
      </c>
      <c r="B50" s="288"/>
      <c r="C50" s="288"/>
      <c r="D50" s="287" t="s">
        <v>131</v>
      </c>
      <c r="E50" s="231">
        <v>90</v>
      </c>
      <c r="G50" s="243" t="s">
        <v>537</v>
      </c>
      <c r="H50" s="227"/>
      <c r="I50" s="286"/>
      <c r="J50" s="287" t="s">
        <v>134</v>
      </c>
      <c r="K50" s="231">
        <v>194</v>
      </c>
      <c r="M50" s="243" t="s">
        <v>1636</v>
      </c>
      <c r="N50" s="288"/>
      <c r="O50" s="288"/>
      <c r="P50" s="287" t="s">
        <v>137</v>
      </c>
      <c r="Q50" s="231">
        <v>151</v>
      </c>
      <c r="S50" s="243" t="s">
        <v>1936</v>
      </c>
      <c r="T50" s="86"/>
      <c r="U50" s="86"/>
      <c r="V50" s="49" t="s">
        <v>135</v>
      </c>
      <c r="W50" s="231">
        <v>113</v>
      </c>
    </row>
    <row r="51" spans="1:23" ht="18.75">
      <c r="A51" s="243" t="s">
        <v>557</v>
      </c>
      <c r="B51" s="227"/>
      <c r="C51" s="286"/>
      <c r="D51" s="287" t="s">
        <v>131</v>
      </c>
      <c r="E51" s="231">
        <v>90</v>
      </c>
      <c r="G51" s="243" t="s">
        <v>572</v>
      </c>
      <c r="H51" s="38"/>
      <c r="I51" s="38"/>
      <c r="J51" s="287" t="s">
        <v>134</v>
      </c>
      <c r="K51" s="231">
        <v>193</v>
      </c>
      <c r="M51" s="243" t="s">
        <v>484</v>
      </c>
      <c r="N51" s="38"/>
      <c r="O51" s="38"/>
      <c r="P51" s="287" t="s">
        <v>137</v>
      </c>
      <c r="Q51" s="231">
        <v>150</v>
      </c>
      <c r="S51" s="243" t="s">
        <v>1932</v>
      </c>
      <c r="T51" s="86"/>
      <c r="U51" s="86"/>
      <c r="V51" s="49" t="s">
        <v>135</v>
      </c>
      <c r="W51" s="231">
        <v>113</v>
      </c>
    </row>
    <row r="52" spans="1:23" ht="18.75">
      <c r="A52" s="243" t="s">
        <v>504</v>
      </c>
      <c r="B52" s="286"/>
      <c r="C52" s="286"/>
      <c r="D52" s="287" t="s">
        <v>131</v>
      </c>
      <c r="E52" s="231">
        <v>89</v>
      </c>
      <c r="G52" s="243" t="s">
        <v>1640</v>
      </c>
      <c r="H52" s="28"/>
      <c r="I52" s="28"/>
      <c r="J52" s="287" t="s">
        <v>134</v>
      </c>
      <c r="K52" s="231">
        <v>193</v>
      </c>
      <c r="M52" s="243" t="s">
        <v>937</v>
      </c>
      <c r="N52" s="227"/>
      <c r="O52" s="286"/>
      <c r="P52" s="287" t="s">
        <v>137</v>
      </c>
      <c r="Q52" s="231">
        <v>150</v>
      </c>
      <c r="S52" s="243" t="s">
        <v>536</v>
      </c>
      <c r="T52" s="227"/>
      <c r="U52" s="358"/>
      <c r="V52" s="49" t="s">
        <v>135</v>
      </c>
      <c r="W52" s="231">
        <v>113</v>
      </c>
    </row>
    <row r="53" spans="1:23" ht="18.75">
      <c r="A53" s="243" t="s">
        <v>1619</v>
      </c>
      <c r="B53" s="288"/>
      <c r="C53" s="288"/>
      <c r="D53" s="287" t="s">
        <v>131</v>
      </c>
      <c r="E53" s="231">
        <v>89</v>
      </c>
      <c r="G53" s="243" t="s">
        <v>1644</v>
      </c>
      <c r="H53" s="28"/>
      <c r="I53" s="224"/>
      <c r="J53" s="287" t="s">
        <v>134</v>
      </c>
      <c r="K53" s="231">
        <v>192</v>
      </c>
      <c r="M53" s="243" t="s">
        <v>419</v>
      </c>
      <c r="N53" s="227"/>
      <c r="O53" s="286"/>
      <c r="P53" s="287" t="s">
        <v>137</v>
      </c>
      <c r="Q53" s="231">
        <v>149</v>
      </c>
      <c r="S53" s="243" t="s">
        <v>2963</v>
      </c>
      <c r="T53" s="28"/>
      <c r="U53" s="28"/>
      <c r="V53" s="49" t="s">
        <v>135</v>
      </c>
      <c r="W53" s="231">
        <v>108</v>
      </c>
    </row>
    <row r="54" spans="1:23" ht="18.75">
      <c r="A54" s="243" t="s">
        <v>2367</v>
      </c>
      <c r="B54" s="286"/>
      <c r="C54" s="286"/>
      <c r="D54" s="287" t="s">
        <v>131</v>
      </c>
      <c r="E54" s="231">
        <v>88</v>
      </c>
      <c r="G54" s="243" t="s">
        <v>908</v>
      </c>
      <c r="H54" s="288"/>
      <c r="I54" s="288"/>
      <c r="J54" s="287" t="s">
        <v>134</v>
      </c>
      <c r="K54" s="231">
        <v>191</v>
      </c>
      <c r="M54" s="243" t="s">
        <v>512</v>
      </c>
      <c r="N54" s="38"/>
      <c r="O54" s="38"/>
      <c r="P54" s="287" t="s">
        <v>137</v>
      </c>
      <c r="Q54" s="231">
        <v>148</v>
      </c>
      <c r="S54" s="243" t="s">
        <v>940</v>
      </c>
      <c r="T54" s="28"/>
      <c r="U54" s="28"/>
      <c r="V54" s="49" t="s">
        <v>135</v>
      </c>
      <c r="W54" s="231">
        <v>108</v>
      </c>
    </row>
    <row r="55" spans="1:23" ht="18.75">
      <c r="A55" s="359" t="s">
        <v>1714</v>
      </c>
      <c r="B55" s="357"/>
      <c r="C55" s="286"/>
      <c r="D55" s="287" t="s">
        <v>131</v>
      </c>
      <c r="E55" s="231">
        <v>88</v>
      </c>
      <c r="G55" s="243" t="s">
        <v>521</v>
      </c>
      <c r="H55" s="28"/>
      <c r="I55" s="288"/>
      <c r="J55" s="287" t="s">
        <v>134</v>
      </c>
      <c r="K55" s="231">
        <v>191</v>
      </c>
      <c r="M55" s="243" t="s">
        <v>2427</v>
      </c>
      <c r="N55" s="286"/>
      <c r="O55" s="286"/>
      <c r="P55" s="287" t="s">
        <v>137</v>
      </c>
      <c r="Q55" s="231">
        <v>147</v>
      </c>
      <c r="S55" s="243" t="s">
        <v>1647</v>
      </c>
      <c r="T55" s="28"/>
      <c r="U55" s="28"/>
      <c r="V55" s="49" t="s">
        <v>135</v>
      </c>
      <c r="W55" s="231">
        <v>108</v>
      </c>
    </row>
    <row r="56" spans="1:23" ht="18.75">
      <c r="A56" s="243" t="s">
        <v>1959</v>
      </c>
      <c r="B56" s="28"/>
      <c r="C56" s="28"/>
      <c r="D56" s="287" t="s">
        <v>131</v>
      </c>
      <c r="E56" s="231">
        <v>88</v>
      </c>
      <c r="G56" s="243" t="s">
        <v>1868</v>
      </c>
      <c r="H56" s="286"/>
      <c r="I56" s="286"/>
      <c r="J56" s="287" t="s">
        <v>134</v>
      </c>
      <c r="K56" s="231">
        <v>189</v>
      </c>
      <c r="M56" s="243" t="s">
        <v>487</v>
      </c>
      <c r="N56" s="286"/>
      <c r="O56" s="286"/>
      <c r="P56" s="287" t="s">
        <v>137</v>
      </c>
      <c r="Q56" s="231">
        <v>147</v>
      </c>
      <c r="S56" s="243" t="s">
        <v>1943</v>
      </c>
      <c r="T56" s="86"/>
      <c r="U56" s="86"/>
      <c r="V56" s="49" t="s">
        <v>135</v>
      </c>
      <c r="W56" s="231">
        <v>108</v>
      </c>
    </row>
    <row r="57" spans="1:23" ht="18.75">
      <c r="A57" s="170" t="s">
        <v>3415</v>
      </c>
      <c r="B57" s="288"/>
      <c r="C57" s="288"/>
      <c r="D57" s="287" t="s">
        <v>131</v>
      </c>
      <c r="E57" s="231">
        <v>86</v>
      </c>
      <c r="G57" s="243" t="s">
        <v>450</v>
      </c>
      <c r="H57" s="38"/>
      <c r="I57" s="38"/>
      <c r="J57" s="287" t="s">
        <v>134</v>
      </c>
      <c r="K57" s="231">
        <v>189</v>
      </c>
      <c r="M57" s="243" t="s">
        <v>2011</v>
      </c>
      <c r="N57" s="288"/>
      <c r="O57" s="288"/>
      <c r="P57" s="287" t="s">
        <v>137</v>
      </c>
      <c r="Q57" s="231">
        <v>145</v>
      </c>
      <c r="S57" s="243" t="s">
        <v>2017</v>
      </c>
      <c r="T57" s="227"/>
      <c r="U57" s="358"/>
      <c r="V57" s="49" t="s">
        <v>135</v>
      </c>
      <c r="W57" s="231">
        <v>107</v>
      </c>
    </row>
    <row r="58" spans="1:23" ht="18.75">
      <c r="A58" s="243" t="s">
        <v>804</v>
      </c>
      <c r="B58" s="28"/>
      <c r="C58" s="288"/>
      <c r="D58" s="287" t="s">
        <v>131</v>
      </c>
      <c r="E58" s="231">
        <v>86</v>
      </c>
      <c r="G58" s="243" t="s">
        <v>907</v>
      </c>
      <c r="H58" s="288"/>
      <c r="I58" s="288"/>
      <c r="J58" s="287" t="s">
        <v>134</v>
      </c>
      <c r="K58" s="231">
        <v>181</v>
      </c>
      <c r="M58" s="243" t="s">
        <v>1986</v>
      </c>
      <c r="N58" s="38"/>
      <c r="O58" s="38"/>
      <c r="P58" s="287" t="s">
        <v>137</v>
      </c>
      <c r="Q58" s="231">
        <v>145</v>
      </c>
      <c r="S58" s="243" t="s">
        <v>1310</v>
      </c>
      <c r="T58" s="227"/>
      <c r="U58" s="358"/>
      <c r="V58" s="49" t="s">
        <v>135</v>
      </c>
      <c r="W58" s="231">
        <v>107</v>
      </c>
    </row>
    <row r="59" spans="1:23" ht="18.75">
      <c r="A59" s="243" t="s">
        <v>2851</v>
      </c>
      <c r="B59" s="38"/>
      <c r="C59" s="38"/>
      <c r="D59" s="287" t="s">
        <v>131</v>
      </c>
      <c r="E59" s="231">
        <v>85</v>
      </c>
      <c r="G59" s="243"/>
      <c r="H59" s="28"/>
      <c r="I59" s="224"/>
      <c r="J59" s="231"/>
      <c r="K59" s="1"/>
      <c r="M59" s="243" t="s">
        <v>2356</v>
      </c>
      <c r="N59" s="38"/>
      <c r="O59" s="38"/>
      <c r="P59" s="287" t="s">
        <v>137</v>
      </c>
      <c r="Q59" s="231">
        <v>144</v>
      </c>
      <c r="S59" s="243" t="s">
        <v>477</v>
      </c>
      <c r="T59" s="227"/>
      <c r="U59" s="358"/>
      <c r="V59" s="49" t="s">
        <v>135</v>
      </c>
      <c r="W59" s="231">
        <v>106</v>
      </c>
    </row>
    <row r="60" spans="1:23" ht="18.75">
      <c r="A60" s="243" t="s">
        <v>2853</v>
      </c>
      <c r="B60" s="286"/>
      <c r="C60" s="286"/>
      <c r="D60" s="287" t="s">
        <v>131</v>
      </c>
      <c r="E60" s="231">
        <v>85</v>
      </c>
      <c r="M60" s="243" t="s">
        <v>1993</v>
      </c>
      <c r="N60" s="38"/>
      <c r="O60" s="38"/>
      <c r="P60" s="287" t="s">
        <v>137</v>
      </c>
      <c r="Q60" s="231">
        <v>144</v>
      </c>
      <c r="S60" s="243" t="s">
        <v>2414</v>
      </c>
      <c r="T60" s="358"/>
      <c r="U60" s="358"/>
      <c r="V60" s="49" t="s">
        <v>135</v>
      </c>
      <c r="W60" s="231">
        <v>106</v>
      </c>
    </row>
    <row r="61" spans="1:23" ht="18">
      <c r="A61" s="243" t="s">
        <v>2172</v>
      </c>
      <c r="B61" s="28"/>
      <c r="C61" s="224"/>
      <c r="D61" s="287" t="s">
        <v>131</v>
      </c>
      <c r="E61" s="231">
        <v>84</v>
      </c>
      <c r="M61" s="170" t="s">
        <v>3394</v>
      </c>
      <c r="N61" s="288"/>
      <c r="O61" s="288"/>
      <c r="P61" s="287" t="s">
        <v>137</v>
      </c>
      <c r="Q61" s="231">
        <v>144</v>
      </c>
      <c r="S61" s="170" t="s">
        <v>3436</v>
      </c>
      <c r="T61" s="28"/>
      <c r="U61" s="28"/>
      <c r="V61" s="49" t="s">
        <v>135</v>
      </c>
      <c r="W61" s="231">
        <v>106</v>
      </c>
    </row>
    <row r="62" spans="1:23" ht="18.75">
      <c r="A62" s="243" t="s">
        <v>2420</v>
      </c>
      <c r="B62" s="288"/>
      <c r="C62" s="288"/>
      <c r="D62" s="287" t="s">
        <v>131</v>
      </c>
      <c r="E62" s="231">
        <v>84</v>
      </c>
      <c r="G62" s="243" t="s">
        <v>432</v>
      </c>
      <c r="H62" s="28"/>
      <c r="I62" s="224"/>
      <c r="J62" s="287" t="s">
        <v>132</v>
      </c>
      <c r="K62" s="231">
        <v>60</v>
      </c>
      <c r="M62" s="243" t="s">
        <v>925</v>
      </c>
      <c r="N62" s="28"/>
      <c r="O62" s="224"/>
      <c r="P62" s="287" t="s">
        <v>137</v>
      </c>
      <c r="Q62" s="231">
        <v>144</v>
      </c>
      <c r="S62" s="243" t="s">
        <v>1657</v>
      </c>
      <c r="T62" s="358"/>
      <c r="U62" s="358"/>
      <c r="V62" s="49" t="s">
        <v>135</v>
      </c>
      <c r="W62" s="231">
        <v>105</v>
      </c>
    </row>
    <row r="63" spans="1:23" ht="18.75">
      <c r="A63" s="243" t="s">
        <v>431</v>
      </c>
      <c r="B63" s="288"/>
      <c r="C63" s="288"/>
      <c r="D63" s="287" t="s">
        <v>131</v>
      </c>
      <c r="E63" s="231">
        <v>83</v>
      </c>
      <c r="G63" s="243" t="s">
        <v>1999</v>
      </c>
      <c r="H63" s="28"/>
      <c r="I63" s="28"/>
      <c r="J63" s="287" t="s">
        <v>132</v>
      </c>
      <c r="K63" s="231">
        <v>60</v>
      </c>
      <c r="M63" s="243" t="s">
        <v>921</v>
      </c>
      <c r="N63" s="288"/>
      <c r="O63" s="288"/>
      <c r="P63" s="287" t="s">
        <v>137</v>
      </c>
      <c r="Q63" s="231">
        <v>143</v>
      </c>
      <c r="S63" s="243" t="s">
        <v>416</v>
      </c>
      <c r="T63" s="227"/>
      <c r="U63" s="358"/>
      <c r="V63" s="49" t="s">
        <v>135</v>
      </c>
      <c r="W63" s="231">
        <v>104</v>
      </c>
    </row>
    <row r="64" spans="1:23" ht="18.75">
      <c r="A64" s="170" t="s">
        <v>3575</v>
      </c>
      <c r="B64" s="28"/>
      <c r="C64" s="224"/>
      <c r="D64" s="287" t="s">
        <v>131</v>
      </c>
      <c r="E64" s="231">
        <v>83</v>
      </c>
      <c r="G64" s="243" t="s">
        <v>1867</v>
      </c>
      <c r="H64" s="28"/>
      <c r="I64" s="224"/>
      <c r="J64" s="287" t="s">
        <v>132</v>
      </c>
      <c r="K64" s="231">
        <v>60</v>
      </c>
      <c r="M64" s="359" t="s">
        <v>1710</v>
      </c>
      <c r="N64" s="28"/>
      <c r="O64" s="224"/>
      <c r="P64" s="287" t="s">
        <v>137</v>
      </c>
      <c r="Q64" s="231">
        <v>142</v>
      </c>
      <c r="S64" s="243" t="s">
        <v>2177</v>
      </c>
      <c r="T64" s="227"/>
      <c r="U64" s="358"/>
      <c r="V64" s="49" t="s">
        <v>135</v>
      </c>
      <c r="W64" s="231">
        <v>103</v>
      </c>
    </row>
    <row r="65" spans="1:23" ht="18.75">
      <c r="A65" s="243" t="s">
        <v>524</v>
      </c>
      <c r="B65" s="150"/>
      <c r="C65" s="286"/>
      <c r="D65" s="287" t="s">
        <v>131</v>
      </c>
      <c r="E65" s="231">
        <v>82</v>
      </c>
      <c r="G65" s="170" t="s">
        <v>3480</v>
      </c>
      <c r="H65" s="28"/>
      <c r="I65" s="224"/>
      <c r="J65" s="287" t="s">
        <v>132</v>
      </c>
      <c r="K65" s="231">
        <v>60</v>
      </c>
      <c r="M65" s="243" t="s">
        <v>958</v>
      </c>
      <c r="N65" s="28"/>
      <c r="O65" s="288"/>
      <c r="P65" s="287" t="s">
        <v>137</v>
      </c>
      <c r="Q65" s="231">
        <v>141</v>
      </c>
      <c r="S65" s="243" t="s">
        <v>509</v>
      </c>
      <c r="T65" s="227"/>
      <c r="U65" s="358"/>
      <c r="V65" s="49" t="s">
        <v>135</v>
      </c>
      <c r="W65" s="231">
        <v>101</v>
      </c>
    </row>
    <row r="66" spans="1:23" ht="18.75">
      <c r="A66" s="243" t="s">
        <v>1300</v>
      </c>
      <c r="B66" s="227"/>
      <c r="C66" s="286"/>
      <c r="D66" s="287" t="s">
        <v>131</v>
      </c>
      <c r="E66" s="231">
        <v>82</v>
      </c>
      <c r="G66" s="243" t="s">
        <v>941</v>
      </c>
      <c r="H66" s="288"/>
      <c r="I66" s="288"/>
      <c r="J66" s="287" t="s">
        <v>132</v>
      </c>
      <c r="K66" s="231">
        <v>59</v>
      </c>
      <c r="M66" s="359" t="s">
        <v>1711</v>
      </c>
      <c r="N66" s="286"/>
      <c r="O66" s="286"/>
      <c r="P66" s="287" t="s">
        <v>137</v>
      </c>
      <c r="Q66" s="231">
        <v>140</v>
      </c>
      <c r="S66" s="243" t="s">
        <v>2402</v>
      </c>
      <c r="T66" s="28"/>
      <c r="U66" s="28"/>
      <c r="V66" s="49" t="s">
        <v>135</v>
      </c>
      <c r="W66" s="231">
        <v>101</v>
      </c>
    </row>
    <row r="67" spans="1:23" ht="18.75">
      <c r="A67" s="243" t="s">
        <v>576</v>
      </c>
      <c r="B67" s="286"/>
      <c r="C67" s="286"/>
      <c r="D67" s="287" t="s">
        <v>131</v>
      </c>
      <c r="E67" s="231">
        <v>81</v>
      </c>
      <c r="G67" s="243" t="s">
        <v>1319</v>
      </c>
      <c r="H67" s="28"/>
      <c r="I67" s="288"/>
      <c r="J67" s="287" t="s">
        <v>132</v>
      </c>
      <c r="K67" s="231">
        <v>59</v>
      </c>
      <c r="M67" s="243" t="s">
        <v>685</v>
      </c>
      <c r="N67" s="286"/>
      <c r="O67" s="286"/>
      <c r="P67" s="287" t="s">
        <v>137</v>
      </c>
      <c r="Q67" s="231">
        <v>138</v>
      </c>
      <c r="S67" s="243" t="s">
        <v>448</v>
      </c>
      <c r="T67" s="28"/>
      <c r="U67" s="28"/>
      <c r="V67" s="49" t="s">
        <v>135</v>
      </c>
      <c r="W67" s="231">
        <v>100</v>
      </c>
    </row>
    <row r="68" spans="1:23" ht="18.75">
      <c r="A68" s="243" t="s">
        <v>517</v>
      </c>
      <c r="B68" s="227"/>
      <c r="C68" s="286"/>
      <c r="D68" s="287" t="s">
        <v>131</v>
      </c>
      <c r="E68" s="231">
        <v>80</v>
      </c>
      <c r="G68" s="170" t="s">
        <v>3347</v>
      </c>
      <c r="H68" s="286"/>
      <c r="I68" s="286"/>
      <c r="J68" s="287" t="s">
        <v>132</v>
      </c>
      <c r="K68" s="231">
        <v>59</v>
      </c>
      <c r="M68" s="170" t="s">
        <v>3354</v>
      </c>
      <c r="N68" s="286"/>
      <c r="O68" s="286"/>
      <c r="P68" s="287" t="s">
        <v>137</v>
      </c>
      <c r="Q68" s="231">
        <v>136</v>
      </c>
      <c r="S68" s="243" t="s">
        <v>2358</v>
      </c>
      <c r="T68" s="28"/>
      <c r="U68" s="28"/>
      <c r="V68" s="49" t="s">
        <v>135</v>
      </c>
      <c r="W68" s="231">
        <v>99</v>
      </c>
    </row>
    <row r="69" spans="1:23" ht="18.75">
      <c r="A69" s="243" t="s">
        <v>2004</v>
      </c>
      <c r="B69" s="288"/>
      <c r="C69" s="288"/>
      <c r="D69" s="287" t="s">
        <v>131</v>
      </c>
      <c r="E69" s="231">
        <v>80</v>
      </c>
      <c r="G69" s="243" t="s">
        <v>1412</v>
      </c>
      <c r="H69" s="288"/>
      <c r="I69" s="288"/>
      <c r="J69" s="287" t="s">
        <v>132</v>
      </c>
      <c r="K69" s="231">
        <v>59</v>
      </c>
      <c r="M69" s="243" t="s">
        <v>568</v>
      </c>
      <c r="N69" s="227"/>
      <c r="O69" s="286"/>
      <c r="P69" s="287" t="s">
        <v>137</v>
      </c>
      <c r="Q69" s="231">
        <v>135</v>
      </c>
      <c r="S69" s="243" t="s">
        <v>2309</v>
      </c>
      <c r="T69" s="358"/>
      <c r="U69" s="358"/>
      <c r="V69" s="49" t="s">
        <v>135</v>
      </c>
      <c r="W69" s="231">
        <v>98</v>
      </c>
    </row>
    <row r="70" spans="1:23" ht="18.75">
      <c r="A70" s="243" t="s">
        <v>799</v>
      </c>
      <c r="B70" s="227"/>
      <c r="C70" s="286"/>
      <c r="D70" s="287" t="s">
        <v>131</v>
      </c>
      <c r="E70" s="231">
        <v>80</v>
      </c>
      <c r="G70" s="243" t="s">
        <v>2010</v>
      </c>
      <c r="H70" s="38"/>
      <c r="I70" s="38"/>
      <c r="J70" s="287" t="s">
        <v>132</v>
      </c>
      <c r="K70" s="231">
        <v>59</v>
      </c>
      <c r="M70" s="243" t="s">
        <v>909</v>
      </c>
      <c r="N70" s="288"/>
      <c r="O70" s="288"/>
      <c r="P70" s="287" t="s">
        <v>137</v>
      </c>
      <c r="Q70" s="231">
        <v>135</v>
      </c>
      <c r="S70" s="243" t="s">
        <v>2185</v>
      </c>
      <c r="T70" s="28"/>
      <c r="U70" s="28"/>
      <c r="V70" s="49" t="s">
        <v>135</v>
      </c>
      <c r="W70" s="231">
        <v>98</v>
      </c>
    </row>
    <row r="71" spans="1:23" ht="18.75">
      <c r="A71" s="243" t="s">
        <v>782</v>
      </c>
      <c r="B71" s="28"/>
      <c r="C71" s="28"/>
      <c r="D71" s="287" t="s">
        <v>131</v>
      </c>
      <c r="E71" s="231">
        <v>79</v>
      </c>
      <c r="G71" s="243" t="s">
        <v>2964</v>
      </c>
      <c r="H71" s="28"/>
      <c r="I71" s="288"/>
      <c r="J71" s="287" t="s">
        <v>132</v>
      </c>
      <c r="K71" s="231">
        <v>59</v>
      </c>
      <c r="M71" s="243" t="s">
        <v>1894</v>
      </c>
      <c r="N71" s="286"/>
      <c r="O71" s="286"/>
      <c r="P71" s="287" t="s">
        <v>137</v>
      </c>
      <c r="Q71" s="231">
        <v>135</v>
      </c>
      <c r="S71" s="243" t="s">
        <v>486</v>
      </c>
      <c r="T71" s="86"/>
      <c r="U71" s="86"/>
      <c r="V71" s="49" t="s">
        <v>135</v>
      </c>
      <c r="W71" s="231">
        <v>97</v>
      </c>
    </row>
    <row r="72" spans="1:23" ht="18.75">
      <c r="A72" s="243" t="s">
        <v>1703</v>
      </c>
      <c r="B72" s="28"/>
      <c r="C72" s="224"/>
      <c r="D72" s="287" t="s">
        <v>131</v>
      </c>
      <c r="E72" s="231">
        <v>78</v>
      </c>
      <c r="G72" s="243" t="s">
        <v>1312</v>
      </c>
      <c r="H72" s="28"/>
      <c r="I72" s="28"/>
      <c r="J72" s="287" t="s">
        <v>132</v>
      </c>
      <c r="K72" s="231">
        <v>58</v>
      </c>
      <c r="M72" s="243" t="s">
        <v>553</v>
      </c>
      <c r="N72" s="227"/>
      <c r="O72" s="286"/>
      <c r="P72" s="287" t="s">
        <v>137</v>
      </c>
      <c r="Q72" s="231">
        <v>134</v>
      </c>
      <c r="S72" s="243" t="s">
        <v>2838</v>
      </c>
      <c r="T72" s="28"/>
      <c r="U72" s="28"/>
      <c r="V72" s="49" t="s">
        <v>135</v>
      </c>
      <c r="W72" s="231">
        <v>97</v>
      </c>
    </row>
    <row r="73" spans="1:23" ht="18.75">
      <c r="A73" s="243" t="s">
        <v>1658</v>
      </c>
      <c r="B73" s="28"/>
      <c r="C73" s="224"/>
      <c r="D73" s="287" t="s">
        <v>131</v>
      </c>
      <c r="E73" s="231">
        <v>78</v>
      </c>
      <c r="G73" s="243" t="s">
        <v>2310</v>
      </c>
      <c r="H73" s="28"/>
      <c r="I73" s="28"/>
      <c r="J73" s="287" t="s">
        <v>132</v>
      </c>
      <c r="K73" s="231">
        <v>58</v>
      </c>
      <c r="M73" s="243" t="s">
        <v>1871</v>
      </c>
      <c r="N73" s="224"/>
      <c r="O73" s="224"/>
      <c r="P73" s="287" t="s">
        <v>137</v>
      </c>
      <c r="Q73" s="231">
        <v>133</v>
      </c>
      <c r="S73" s="243" t="s">
        <v>554</v>
      </c>
      <c r="T73" s="227"/>
      <c r="U73" s="358"/>
      <c r="V73" s="49" t="s">
        <v>135</v>
      </c>
      <c r="W73" s="231">
        <v>97</v>
      </c>
    </row>
    <row r="74" spans="1:23" ht="18.75">
      <c r="A74" s="243" t="s">
        <v>507</v>
      </c>
      <c r="B74" s="150"/>
      <c r="C74" s="286"/>
      <c r="D74" s="287" t="s">
        <v>131</v>
      </c>
      <c r="E74" s="231">
        <v>77</v>
      </c>
      <c r="G74" s="243" t="s">
        <v>514</v>
      </c>
      <c r="H74" s="28"/>
      <c r="I74" s="28"/>
      <c r="J74" s="287" t="s">
        <v>132</v>
      </c>
      <c r="K74" s="231">
        <v>58</v>
      </c>
      <c r="M74" s="243"/>
      <c r="N74" s="224"/>
      <c r="O74" s="224"/>
      <c r="P74" s="231"/>
      <c r="Q74" s="1"/>
      <c r="S74" s="243" t="s">
        <v>570</v>
      </c>
      <c r="T74" s="227"/>
      <c r="U74" s="358"/>
      <c r="V74" s="49" t="s">
        <v>135</v>
      </c>
      <c r="W74" s="231">
        <v>97</v>
      </c>
    </row>
    <row r="75" spans="1:23" ht="18.75">
      <c r="A75" s="243" t="s">
        <v>1088</v>
      </c>
      <c r="B75" s="227"/>
      <c r="C75" s="286"/>
      <c r="D75" s="287" t="s">
        <v>131</v>
      </c>
      <c r="E75" s="231">
        <v>77</v>
      </c>
      <c r="G75" s="243" t="s">
        <v>2003</v>
      </c>
      <c r="H75" s="38"/>
      <c r="I75" s="38"/>
      <c r="J75" s="287" t="s">
        <v>132</v>
      </c>
      <c r="K75" s="231">
        <v>57</v>
      </c>
      <c r="S75" s="243" t="s">
        <v>481</v>
      </c>
      <c r="T75" s="28"/>
      <c r="U75" s="86"/>
      <c r="V75" s="49" t="s">
        <v>135</v>
      </c>
      <c r="W75" s="231">
        <v>95</v>
      </c>
    </row>
    <row r="76" spans="1:23" ht="18.75">
      <c r="A76" s="243" t="s">
        <v>1649</v>
      </c>
      <c r="B76" s="38"/>
      <c r="C76" s="38"/>
      <c r="D76" s="287" t="s">
        <v>131</v>
      </c>
      <c r="E76" s="231">
        <v>74</v>
      </c>
      <c r="G76" s="243" t="s">
        <v>439</v>
      </c>
      <c r="H76" s="227"/>
      <c r="I76" s="286"/>
      <c r="J76" s="287" t="s">
        <v>132</v>
      </c>
      <c r="K76" s="231">
        <v>56</v>
      </c>
      <c r="S76" s="243" t="s">
        <v>438</v>
      </c>
      <c r="T76" s="28"/>
      <c r="U76" s="28"/>
      <c r="V76" s="49" t="s">
        <v>135</v>
      </c>
      <c r="W76" s="231">
        <v>95</v>
      </c>
    </row>
    <row r="77" spans="1:23" ht="18">
      <c r="A77" s="243" t="s">
        <v>1316</v>
      </c>
      <c r="B77" s="28"/>
      <c r="C77" s="288"/>
      <c r="D77" s="287" t="s">
        <v>131</v>
      </c>
      <c r="E77" s="231">
        <v>74</v>
      </c>
      <c r="G77" s="243" t="s">
        <v>2430</v>
      </c>
      <c r="H77" s="28"/>
      <c r="I77" s="28"/>
      <c r="J77" s="287" t="s">
        <v>132</v>
      </c>
      <c r="K77" s="231">
        <v>56</v>
      </c>
      <c r="S77" s="243" t="s">
        <v>1919</v>
      </c>
      <c r="T77" s="28"/>
      <c r="U77" s="28"/>
      <c r="V77" s="49" t="s">
        <v>135</v>
      </c>
      <c r="W77" s="231">
        <v>95</v>
      </c>
    </row>
    <row r="78" spans="1:23" ht="18.75">
      <c r="A78" s="243" t="s">
        <v>478</v>
      </c>
      <c r="B78" s="288"/>
      <c r="C78" s="288"/>
      <c r="D78" s="287" t="s">
        <v>131</v>
      </c>
      <c r="E78" s="231">
        <v>74</v>
      </c>
      <c r="G78" s="243" t="s">
        <v>1629</v>
      </c>
      <c r="H78" s="28"/>
      <c r="I78" s="288"/>
      <c r="J78" s="287" t="s">
        <v>132</v>
      </c>
      <c r="K78" s="231">
        <v>55</v>
      </c>
      <c r="M78" s="243" t="s">
        <v>2178</v>
      </c>
      <c r="N78" s="227"/>
      <c r="O78" s="286"/>
      <c r="P78" s="287" t="s">
        <v>130</v>
      </c>
      <c r="Q78" s="231">
        <v>37</v>
      </c>
      <c r="S78" s="243" t="s">
        <v>917</v>
      </c>
      <c r="T78" s="86"/>
      <c r="U78" s="86"/>
      <c r="V78" s="49" t="s">
        <v>135</v>
      </c>
      <c r="W78" s="231">
        <v>94</v>
      </c>
    </row>
    <row r="79" spans="1:23" ht="18.75">
      <c r="A79" s="243" t="s">
        <v>2982</v>
      </c>
      <c r="B79" s="227"/>
      <c r="C79" s="286"/>
      <c r="D79" s="287" t="s">
        <v>131</v>
      </c>
      <c r="E79" s="231">
        <v>74</v>
      </c>
      <c r="G79" s="243" t="s">
        <v>455</v>
      </c>
      <c r="H79" s="28"/>
      <c r="I79" s="224"/>
      <c r="J79" s="287" t="s">
        <v>132</v>
      </c>
      <c r="K79" s="231">
        <v>55</v>
      </c>
      <c r="M79" s="243" t="s">
        <v>1924</v>
      </c>
      <c r="N79" s="288"/>
      <c r="O79" s="288"/>
      <c r="P79" s="287" t="s">
        <v>130</v>
      </c>
      <c r="Q79" s="231">
        <v>37</v>
      </c>
      <c r="S79" s="243" t="s">
        <v>2012</v>
      </c>
      <c r="T79" s="28"/>
      <c r="U79" s="28"/>
      <c r="V79" s="49" t="s">
        <v>135</v>
      </c>
      <c r="W79" s="231">
        <v>94</v>
      </c>
    </row>
    <row r="80" spans="1:23" ht="18.75">
      <c r="A80" s="243" t="s">
        <v>2968</v>
      </c>
      <c r="B80" s="227"/>
      <c r="C80" s="286"/>
      <c r="D80" s="287" t="s">
        <v>131</v>
      </c>
      <c r="E80" s="231">
        <v>73</v>
      </c>
      <c r="G80" s="243" t="s">
        <v>2412</v>
      </c>
      <c r="H80" s="286"/>
      <c r="I80" s="286"/>
      <c r="J80" s="287" t="s">
        <v>132</v>
      </c>
      <c r="K80" s="231">
        <v>54</v>
      </c>
      <c r="M80" s="170" t="s">
        <v>3510</v>
      </c>
      <c r="N80" s="288"/>
      <c r="O80" s="288"/>
      <c r="P80" s="287" t="s">
        <v>130</v>
      </c>
      <c r="Q80" s="231">
        <v>37</v>
      </c>
      <c r="S80" s="243" t="s">
        <v>1652</v>
      </c>
      <c r="T80" s="86"/>
      <c r="U80" s="86"/>
      <c r="V80" s="49" t="s">
        <v>135</v>
      </c>
      <c r="W80" s="231">
        <v>94</v>
      </c>
    </row>
    <row r="81" spans="1:23" ht="18">
      <c r="A81" s="243" t="s">
        <v>1643</v>
      </c>
      <c r="B81" s="224"/>
      <c r="C81" s="224"/>
      <c r="D81" s="287" t="s">
        <v>131</v>
      </c>
      <c r="E81" s="231">
        <v>73</v>
      </c>
      <c r="G81" s="243" t="s">
        <v>2036</v>
      </c>
      <c r="H81" s="28"/>
      <c r="I81" s="224"/>
      <c r="J81" s="287" t="s">
        <v>132</v>
      </c>
      <c r="K81" s="231">
        <v>54</v>
      </c>
      <c r="M81" s="243" t="s">
        <v>1625</v>
      </c>
      <c r="N81" s="38"/>
      <c r="O81" s="38"/>
      <c r="P81" s="287" t="s">
        <v>130</v>
      </c>
      <c r="Q81" s="231">
        <v>37</v>
      </c>
      <c r="S81" s="243" t="s">
        <v>1978</v>
      </c>
      <c r="T81" s="28"/>
      <c r="U81" s="28"/>
      <c r="V81" s="49" t="s">
        <v>135</v>
      </c>
      <c r="W81" s="231">
        <v>94</v>
      </c>
    </row>
    <row r="82" spans="1:23" ht="18.75">
      <c r="A82" s="243" t="s">
        <v>1870</v>
      </c>
      <c r="B82" s="28"/>
      <c r="C82" s="224"/>
      <c r="D82" s="287" t="s">
        <v>131</v>
      </c>
      <c r="E82" s="231">
        <v>72</v>
      </c>
      <c r="G82" s="243" t="s">
        <v>538</v>
      </c>
      <c r="H82" s="38"/>
      <c r="I82" s="38"/>
      <c r="J82" s="287" t="s">
        <v>132</v>
      </c>
      <c r="K82" s="231">
        <v>54</v>
      </c>
      <c r="M82" s="243" t="s">
        <v>436</v>
      </c>
      <c r="N82" s="288"/>
      <c r="O82" s="288"/>
      <c r="P82" s="287" t="s">
        <v>130</v>
      </c>
      <c r="Q82" s="231">
        <v>37</v>
      </c>
      <c r="S82" s="243" t="s">
        <v>549</v>
      </c>
      <c r="T82" s="358"/>
      <c r="U82" s="358"/>
      <c r="V82" s="49" t="s">
        <v>135</v>
      </c>
      <c r="W82" s="231">
        <v>94</v>
      </c>
    </row>
    <row r="83" spans="1:23" ht="18">
      <c r="A83" s="243" t="s">
        <v>805</v>
      </c>
      <c r="B83" s="288"/>
      <c r="C83" s="288"/>
      <c r="D83" s="287" t="s">
        <v>131</v>
      </c>
      <c r="E83" s="231">
        <v>71</v>
      </c>
      <c r="G83" s="243" t="s">
        <v>2453</v>
      </c>
      <c r="H83" s="28"/>
      <c r="I83" s="224"/>
      <c r="J83" s="287" t="s">
        <v>132</v>
      </c>
      <c r="K83" s="231">
        <v>54</v>
      </c>
      <c r="M83" s="243" t="s">
        <v>2352</v>
      </c>
      <c r="N83" s="28"/>
      <c r="O83" s="224"/>
      <c r="P83" s="287" t="s">
        <v>130</v>
      </c>
      <c r="Q83" s="231">
        <v>37</v>
      </c>
      <c r="S83" s="243" t="s">
        <v>1698</v>
      </c>
      <c r="T83" s="38"/>
      <c r="U83" s="38"/>
      <c r="V83" s="49" t="s">
        <v>135</v>
      </c>
      <c r="W83" s="231">
        <v>94</v>
      </c>
    </row>
    <row r="84" spans="1:23" ht="18.75">
      <c r="A84" s="243" t="s">
        <v>801</v>
      </c>
      <c r="B84" s="28"/>
      <c r="C84" s="28"/>
      <c r="D84" s="287" t="s">
        <v>131</v>
      </c>
      <c r="E84" s="231">
        <v>70</v>
      </c>
      <c r="G84" s="243" t="s">
        <v>2324</v>
      </c>
      <c r="H84" s="38"/>
      <c r="I84" s="38"/>
      <c r="J84" s="287" t="s">
        <v>132</v>
      </c>
      <c r="K84" s="231">
        <v>54</v>
      </c>
      <c r="M84" s="243" t="s">
        <v>904</v>
      </c>
      <c r="N84" s="288"/>
      <c r="O84" s="288"/>
      <c r="P84" s="287" t="s">
        <v>130</v>
      </c>
      <c r="Q84" s="231">
        <v>36</v>
      </c>
      <c r="S84" s="243" t="s">
        <v>1957</v>
      </c>
      <c r="T84" s="358"/>
      <c r="U84" s="358"/>
      <c r="V84" s="49" t="s">
        <v>135</v>
      </c>
      <c r="W84" s="231">
        <v>93</v>
      </c>
    </row>
    <row r="85" spans="1:23" ht="18.75">
      <c r="A85" s="243" t="s">
        <v>581</v>
      </c>
      <c r="B85" s="286"/>
      <c r="C85" s="286"/>
      <c r="D85" s="287" t="s">
        <v>131</v>
      </c>
      <c r="E85" s="231">
        <v>70</v>
      </c>
      <c r="G85" s="243" t="s">
        <v>460</v>
      </c>
      <c r="H85" s="288"/>
      <c r="I85" s="288"/>
      <c r="J85" s="287" t="s">
        <v>132</v>
      </c>
      <c r="K85" s="231">
        <v>53</v>
      </c>
      <c r="M85" s="243" t="s">
        <v>3005</v>
      </c>
      <c r="N85" s="227"/>
      <c r="O85" s="286"/>
      <c r="P85" s="287" t="s">
        <v>130</v>
      </c>
      <c r="Q85" s="231">
        <v>36</v>
      </c>
      <c r="S85" s="243" t="s">
        <v>443</v>
      </c>
      <c r="T85" s="358"/>
      <c r="U85" s="358"/>
      <c r="V85" s="49" t="s">
        <v>135</v>
      </c>
      <c r="W85" s="231">
        <v>93</v>
      </c>
    </row>
    <row r="86" spans="1:23" ht="18">
      <c r="A86" s="243" t="s">
        <v>497</v>
      </c>
      <c r="B86" s="38"/>
      <c r="C86" s="38"/>
      <c r="D86" s="287" t="s">
        <v>131</v>
      </c>
      <c r="E86" s="231">
        <v>70</v>
      </c>
      <c r="G86" s="243" t="s">
        <v>2421</v>
      </c>
      <c r="H86" s="28"/>
      <c r="I86" s="288"/>
      <c r="J86" s="287" t="s">
        <v>132</v>
      </c>
      <c r="K86" s="231">
        <v>53</v>
      </c>
      <c r="M86" s="243" t="s">
        <v>1654</v>
      </c>
      <c r="N86" s="28"/>
      <c r="O86" s="28"/>
      <c r="P86" s="287" t="s">
        <v>130</v>
      </c>
      <c r="Q86" s="231">
        <v>36</v>
      </c>
      <c r="S86" s="243" t="s">
        <v>420</v>
      </c>
      <c r="T86" s="86"/>
      <c r="U86" s="86"/>
      <c r="V86" s="49" t="s">
        <v>135</v>
      </c>
      <c r="W86" s="231">
        <v>92</v>
      </c>
    </row>
    <row r="87" spans="1:23" ht="18.75">
      <c r="A87" s="243" t="s">
        <v>1893</v>
      </c>
      <c r="B87" s="28"/>
      <c r="C87" s="224"/>
      <c r="D87" s="287" t="s">
        <v>131</v>
      </c>
      <c r="E87" s="231">
        <v>70</v>
      </c>
      <c r="G87" s="170" t="s">
        <v>3419</v>
      </c>
      <c r="H87" s="288"/>
      <c r="I87" s="288"/>
      <c r="J87" s="287" t="s">
        <v>132</v>
      </c>
      <c r="K87" s="231">
        <v>53</v>
      </c>
      <c r="M87" s="170" t="s">
        <v>3316</v>
      </c>
      <c r="N87" s="28"/>
      <c r="O87" s="28"/>
      <c r="P87" s="287" t="s">
        <v>130</v>
      </c>
      <c r="Q87" s="231">
        <v>36</v>
      </c>
      <c r="S87" s="243" t="s">
        <v>2386</v>
      </c>
      <c r="T87" s="358"/>
      <c r="U87" s="358"/>
      <c r="V87" s="49" t="s">
        <v>135</v>
      </c>
      <c r="W87" s="231">
        <v>92</v>
      </c>
    </row>
    <row r="88" spans="1:23" ht="18.75">
      <c r="A88" s="243" t="s">
        <v>1373</v>
      </c>
      <c r="B88" s="38"/>
      <c r="C88" s="38"/>
      <c r="D88" s="287" t="s">
        <v>131</v>
      </c>
      <c r="E88" s="231">
        <v>70</v>
      </c>
      <c r="G88" s="170" t="s">
        <v>3533</v>
      </c>
      <c r="H88" s="286"/>
      <c r="I88" s="286"/>
      <c r="J88" s="287" t="s">
        <v>132</v>
      </c>
      <c r="K88" s="231">
        <v>52</v>
      </c>
      <c r="M88" s="243" t="s">
        <v>417</v>
      </c>
      <c r="N88" s="227"/>
      <c r="O88" s="286"/>
      <c r="P88" s="287" t="s">
        <v>130</v>
      </c>
      <c r="Q88" s="231">
        <v>36</v>
      </c>
      <c r="S88" s="243"/>
      <c r="T88" s="38"/>
      <c r="U88" s="38"/>
      <c r="V88" s="49"/>
      <c r="W88" s="231"/>
    </row>
    <row r="89" spans="1:23" ht="18.75">
      <c r="A89" s="243" t="s">
        <v>952</v>
      </c>
      <c r="B89" s="288"/>
      <c r="C89" s="288"/>
      <c r="D89" s="287" t="s">
        <v>131</v>
      </c>
      <c r="E89" s="231">
        <v>69</v>
      </c>
      <c r="G89" s="243" t="s">
        <v>3001</v>
      </c>
      <c r="H89" s="243"/>
      <c r="I89" s="288"/>
      <c r="J89" s="287" t="s">
        <v>132</v>
      </c>
      <c r="K89" s="231">
        <v>52</v>
      </c>
      <c r="M89" s="243" t="s">
        <v>468</v>
      </c>
      <c r="N89" s="227"/>
      <c r="O89" s="286"/>
      <c r="P89" s="287" t="s">
        <v>130</v>
      </c>
      <c r="Q89" s="231">
        <v>36</v>
      </c>
      <c r="S89" s="243"/>
      <c r="T89" s="358"/>
      <c r="U89" s="358"/>
      <c r="V89" s="49"/>
      <c r="W89" s="231"/>
    </row>
    <row r="90" spans="1:23" ht="18.75">
      <c r="A90" s="243" t="s">
        <v>807</v>
      </c>
      <c r="B90" s="286"/>
      <c r="C90" s="286"/>
      <c r="D90" s="287" t="s">
        <v>131</v>
      </c>
      <c r="E90" s="231">
        <v>68</v>
      </c>
      <c r="G90" s="243" t="s">
        <v>2871</v>
      </c>
      <c r="H90" s="227"/>
      <c r="I90" s="286"/>
      <c r="J90" s="287" t="s">
        <v>132</v>
      </c>
      <c r="K90" s="231">
        <v>51</v>
      </c>
      <c r="M90" s="243" t="s">
        <v>3062</v>
      </c>
      <c r="N90" s="288"/>
      <c r="O90" s="288"/>
      <c r="P90" s="287" t="s">
        <v>130</v>
      </c>
      <c r="Q90" s="231">
        <v>36</v>
      </c>
      <c r="S90" s="243"/>
      <c r="T90" s="86"/>
      <c r="U90" s="86"/>
      <c r="V90" s="49"/>
      <c r="W90" s="231"/>
    </row>
    <row r="91" spans="1:23" ht="18">
      <c r="A91" s="243" t="s">
        <v>579</v>
      </c>
      <c r="B91" s="28"/>
      <c r="C91" s="224"/>
      <c r="D91" s="287" t="s">
        <v>131</v>
      </c>
      <c r="E91" s="231">
        <v>68</v>
      </c>
      <c r="G91" s="243" t="s">
        <v>2974</v>
      </c>
      <c r="H91" s="28"/>
      <c r="I91" s="224"/>
      <c r="J91" s="287" t="s">
        <v>132</v>
      </c>
      <c r="K91" s="231">
        <v>51</v>
      </c>
      <c r="M91" s="170" t="s">
        <v>3441</v>
      </c>
      <c r="N91" s="38"/>
      <c r="O91" s="38"/>
      <c r="P91" s="287" t="s">
        <v>130</v>
      </c>
      <c r="Q91" s="231">
        <v>35</v>
      </c>
    </row>
    <row r="92" spans="1:23" ht="18.75">
      <c r="A92" s="243" t="s">
        <v>2006</v>
      </c>
      <c r="B92" s="150"/>
      <c r="C92" s="286"/>
      <c r="D92" s="287" t="s">
        <v>131</v>
      </c>
      <c r="E92" s="231">
        <v>68</v>
      </c>
      <c r="G92" s="243" t="s">
        <v>1905</v>
      </c>
      <c r="H92" s="28"/>
      <c r="I92" s="224"/>
      <c r="J92" s="287" t="s">
        <v>132</v>
      </c>
      <c r="K92" s="231">
        <v>51</v>
      </c>
      <c r="M92" s="170" t="s">
        <v>3450</v>
      </c>
      <c r="N92" s="227"/>
      <c r="O92" s="286"/>
      <c r="P92" s="287" t="s">
        <v>130</v>
      </c>
      <c r="Q92" s="231">
        <v>35</v>
      </c>
      <c r="S92" s="243"/>
      <c r="T92" s="28"/>
      <c r="U92" s="28"/>
      <c r="V92" s="231"/>
      <c r="W92" s="1"/>
    </row>
    <row r="93" spans="1:23" ht="18">
      <c r="A93" s="243" t="s">
        <v>457</v>
      </c>
      <c r="B93" s="38"/>
      <c r="C93" s="38"/>
      <c r="D93" s="287" t="s">
        <v>131</v>
      </c>
      <c r="E93" s="231">
        <v>68</v>
      </c>
      <c r="G93" s="243" t="s">
        <v>3006</v>
      </c>
      <c r="H93" s="28"/>
      <c r="I93" s="28"/>
      <c r="J93" s="287" t="s">
        <v>132</v>
      </c>
      <c r="K93" s="231">
        <v>50</v>
      </c>
      <c r="M93" s="243" t="s">
        <v>1419</v>
      </c>
      <c r="N93" s="28"/>
      <c r="O93" s="224"/>
      <c r="P93" s="287" t="s">
        <v>130</v>
      </c>
      <c r="Q93" s="231">
        <v>35</v>
      </c>
      <c r="S93" s="243"/>
      <c r="V93" s="231"/>
      <c r="W93" s="1"/>
    </row>
    <row r="94" spans="1:23" ht="18">
      <c r="A94" s="243" t="s">
        <v>1940</v>
      </c>
      <c r="B94" s="288"/>
      <c r="C94" s="288"/>
      <c r="D94" s="287" t="s">
        <v>131</v>
      </c>
      <c r="E94" s="231">
        <v>67</v>
      </c>
      <c r="G94" s="170" t="s">
        <v>3586</v>
      </c>
      <c r="H94" s="28"/>
      <c r="I94" s="224"/>
      <c r="J94" s="287" t="s">
        <v>132</v>
      </c>
      <c r="K94" s="231">
        <v>50</v>
      </c>
      <c r="M94" s="170" t="s">
        <v>3438</v>
      </c>
      <c r="N94" s="38"/>
      <c r="O94" s="38"/>
      <c r="P94" s="287" t="s">
        <v>130</v>
      </c>
      <c r="Q94" s="231">
        <v>35</v>
      </c>
      <c r="S94" s="170" t="s">
        <v>3556</v>
      </c>
      <c r="T94" s="28"/>
      <c r="U94" s="28"/>
      <c r="V94" s="287" t="s">
        <v>129</v>
      </c>
      <c r="W94" s="231">
        <v>23</v>
      </c>
    </row>
    <row r="95" spans="1:23" ht="18.75">
      <c r="A95" s="243" t="s">
        <v>427</v>
      </c>
      <c r="B95" s="38"/>
      <c r="C95" s="38"/>
      <c r="D95" s="287" t="s">
        <v>131</v>
      </c>
      <c r="E95" s="231">
        <v>67</v>
      </c>
      <c r="G95" s="243" t="s">
        <v>467</v>
      </c>
      <c r="H95" s="38"/>
      <c r="I95" s="38"/>
      <c r="J95" s="287" t="s">
        <v>132</v>
      </c>
      <c r="K95" s="231">
        <v>50</v>
      </c>
      <c r="M95" s="243" t="s">
        <v>490</v>
      </c>
      <c r="N95" s="286"/>
      <c r="O95" s="286"/>
      <c r="P95" s="287" t="s">
        <v>130</v>
      </c>
      <c r="Q95" s="231">
        <v>35</v>
      </c>
      <c r="S95" s="243" t="s">
        <v>3027</v>
      </c>
      <c r="T95" s="227"/>
      <c r="U95" s="286"/>
      <c r="V95" s="287" t="s">
        <v>129</v>
      </c>
      <c r="W95" s="231">
        <v>23</v>
      </c>
    </row>
    <row r="96" spans="1:23" ht="18.75">
      <c r="A96" s="243" t="s">
        <v>589</v>
      </c>
      <c r="B96" s="28"/>
      <c r="C96" s="288"/>
      <c r="D96" s="287" t="s">
        <v>131</v>
      </c>
      <c r="E96" s="231">
        <v>67</v>
      </c>
      <c r="G96" s="243" t="s">
        <v>2320</v>
      </c>
      <c r="H96" s="28"/>
      <c r="I96" s="224"/>
      <c r="J96" s="287" t="s">
        <v>132</v>
      </c>
      <c r="K96" s="231">
        <v>49</v>
      </c>
      <c r="M96" s="170" t="s">
        <v>3579</v>
      </c>
      <c r="N96" s="286"/>
      <c r="O96" s="286"/>
      <c r="P96" s="287" t="s">
        <v>130</v>
      </c>
      <c r="Q96" s="231">
        <v>35</v>
      </c>
      <c r="S96" s="243" t="s">
        <v>2387</v>
      </c>
      <c r="T96" s="38"/>
      <c r="U96" s="38"/>
      <c r="V96" s="287" t="s">
        <v>129</v>
      </c>
      <c r="W96" s="231">
        <v>23</v>
      </c>
    </row>
    <row r="97" spans="1:23" ht="18">
      <c r="A97" s="243" t="s">
        <v>578</v>
      </c>
      <c r="B97" s="28"/>
      <c r="C97" s="288"/>
      <c r="D97" s="287" t="s">
        <v>131</v>
      </c>
      <c r="E97" s="231">
        <v>66</v>
      </c>
      <c r="G97" s="243" t="s">
        <v>2993</v>
      </c>
      <c r="H97" s="28"/>
      <c r="I97" s="224"/>
      <c r="J97" s="287" t="s">
        <v>132</v>
      </c>
      <c r="K97" s="231">
        <v>49</v>
      </c>
      <c r="M97" s="170" t="s">
        <v>3644</v>
      </c>
      <c r="N97" s="38"/>
      <c r="O97" s="38"/>
      <c r="P97" s="287" t="s">
        <v>130</v>
      </c>
      <c r="Q97" s="231">
        <v>34</v>
      </c>
      <c r="S97" s="243" t="s">
        <v>465</v>
      </c>
      <c r="T97" s="28"/>
      <c r="U97" s="28"/>
      <c r="V97" s="287" t="s">
        <v>129</v>
      </c>
      <c r="W97" s="231">
        <v>23</v>
      </c>
    </row>
    <row r="98" spans="1:23" ht="18.75">
      <c r="A98" s="243" t="s">
        <v>928</v>
      </c>
      <c r="B98" s="243"/>
      <c r="C98" s="224"/>
      <c r="D98" s="287" t="s">
        <v>131</v>
      </c>
      <c r="E98" s="231">
        <v>66</v>
      </c>
      <c r="G98" s="243" t="s">
        <v>496</v>
      </c>
      <c r="H98" s="38"/>
      <c r="I98" s="38"/>
      <c r="J98" s="287" t="s">
        <v>132</v>
      </c>
      <c r="K98" s="231">
        <v>49</v>
      </c>
      <c r="M98" s="243" t="s">
        <v>947</v>
      </c>
      <c r="N98" s="227"/>
      <c r="O98" s="286"/>
      <c r="P98" s="287" t="s">
        <v>130</v>
      </c>
      <c r="Q98" s="231">
        <v>34</v>
      </c>
      <c r="S98" s="243" t="s">
        <v>2318</v>
      </c>
      <c r="T98" s="227"/>
      <c r="U98" s="286"/>
      <c r="V98" s="287" t="s">
        <v>129</v>
      </c>
      <c r="W98" s="231">
        <v>23</v>
      </c>
    </row>
    <row r="99" spans="1:23" ht="18.75">
      <c r="A99" s="243" t="s">
        <v>903</v>
      </c>
      <c r="B99" s="286"/>
      <c r="C99" s="286"/>
      <c r="D99" s="287" t="s">
        <v>131</v>
      </c>
      <c r="E99" s="231">
        <v>65</v>
      </c>
      <c r="G99" s="243" t="s">
        <v>1639</v>
      </c>
      <c r="H99" s="28"/>
      <c r="I99" s="28"/>
      <c r="J99" s="287" t="s">
        <v>132</v>
      </c>
      <c r="K99" s="231">
        <v>49</v>
      </c>
      <c r="M99" s="243" t="s">
        <v>3055</v>
      </c>
      <c r="N99" s="28"/>
      <c r="O99" s="28"/>
      <c r="P99" s="287" t="s">
        <v>130</v>
      </c>
      <c r="Q99" s="231">
        <v>34</v>
      </c>
      <c r="S99" s="243" t="s">
        <v>562</v>
      </c>
      <c r="T99" s="227"/>
      <c r="U99" s="286"/>
      <c r="V99" s="287" t="s">
        <v>129</v>
      </c>
      <c r="W99" s="231">
        <v>23</v>
      </c>
    </row>
    <row r="100" spans="1:23" ht="18.75">
      <c r="A100" s="243" t="s">
        <v>916</v>
      </c>
      <c r="B100" s="286"/>
      <c r="C100" s="286"/>
      <c r="D100" s="287" t="s">
        <v>131</v>
      </c>
      <c r="E100" s="231">
        <v>65</v>
      </c>
      <c r="G100" s="243" t="s">
        <v>426</v>
      </c>
      <c r="H100" s="38"/>
      <c r="I100" s="38"/>
      <c r="J100" s="287" t="s">
        <v>132</v>
      </c>
      <c r="K100" s="231">
        <v>49</v>
      </c>
      <c r="M100" s="170" t="s">
        <v>3612</v>
      </c>
      <c r="N100" s="38"/>
      <c r="O100" s="38"/>
      <c r="P100" s="287" t="s">
        <v>130</v>
      </c>
      <c r="Q100" s="231">
        <v>34</v>
      </c>
      <c r="S100" s="170" t="s">
        <v>3620</v>
      </c>
      <c r="T100" s="28"/>
      <c r="U100" s="224"/>
      <c r="V100" s="287" t="s">
        <v>129</v>
      </c>
      <c r="W100" s="231">
        <v>23</v>
      </c>
    </row>
    <row r="101" spans="1:23" ht="18">
      <c r="A101" s="243" t="s">
        <v>2351</v>
      </c>
      <c r="B101" s="28"/>
      <c r="C101" s="288"/>
      <c r="D101" s="287" t="s">
        <v>131</v>
      </c>
      <c r="E101" s="231">
        <v>65</v>
      </c>
      <c r="G101" s="243" t="s">
        <v>694</v>
      </c>
      <c r="H101" s="38"/>
      <c r="I101" s="38"/>
      <c r="J101" s="287" t="s">
        <v>132</v>
      </c>
      <c r="K101" s="231">
        <v>48</v>
      </c>
      <c r="M101" s="243" t="s">
        <v>2392</v>
      </c>
      <c r="N101" s="28"/>
      <c r="O101" s="224"/>
      <c r="P101" s="287" t="s">
        <v>130</v>
      </c>
      <c r="Q101" s="231">
        <v>34</v>
      </c>
      <c r="S101" s="243" t="s">
        <v>2023</v>
      </c>
      <c r="T101" s="28"/>
      <c r="U101" s="224"/>
      <c r="V101" s="287" t="s">
        <v>129</v>
      </c>
      <c r="W101" s="231">
        <v>23</v>
      </c>
    </row>
    <row r="102" spans="1:23" ht="18">
      <c r="A102" s="243" t="s">
        <v>2359</v>
      </c>
      <c r="B102" s="28"/>
      <c r="C102" s="224"/>
      <c r="D102" s="287" t="s">
        <v>131</v>
      </c>
      <c r="E102" s="231">
        <v>64</v>
      </c>
      <c r="G102" s="243" t="s">
        <v>1897</v>
      </c>
      <c r="H102" s="38"/>
      <c r="I102" s="38"/>
      <c r="J102" s="287" t="s">
        <v>132</v>
      </c>
      <c r="K102" s="231">
        <v>48</v>
      </c>
      <c r="M102" s="243" t="s">
        <v>938</v>
      </c>
      <c r="N102" s="28"/>
      <c r="O102" s="28"/>
      <c r="P102" s="287" t="s">
        <v>130</v>
      </c>
      <c r="Q102" s="231">
        <v>34</v>
      </c>
      <c r="S102" s="170" t="s">
        <v>3676</v>
      </c>
      <c r="T102" s="28"/>
      <c r="U102" s="224"/>
      <c r="V102" s="287" t="s">
        <v>129</v>
      </c>
      <c r="W102" s="231">
        <v>23</v>
      </c>
    </row>
    <row r="103" spans="1:23" ht="18">
      <c r="A103" s="243" t="s">
        <v>469</v>
      </c>
      <c r="B103" s="288"/>
      <c r="C103" s="288"/>
      <c r="D103" s="287" t="s">
        <v>131</v>
      </c>
      <c r="E103" s="231">
        <v>64</v>
      </c>
      <c r="G103" s="243" t="s">
        <v>954</v>
      </c>
      <c r="H103" s="28"/>
      <c r="I103" s="224"/>
      <c r="J103" s="287" t="s">
        <v>132</v>
      </c>
      <c r="K103" s="231">
        <v>48</v>
      </c>
      <c r="M103" s="243" t="s">
        <v>2840</v>
      </c>
      <c r="N103" s="28"/>
      <c r="O103" s="288"/>
      <c r="P103" s="287" t="s">
        <v>130</v>
      </c>
      <c r="Q103" s="231">
        <v>34</v>
      </c>
      <c r="S103" s="243" t="s">
        <v>1621</v>
      </c>
      <c r="T103" s="28"/>
      <c r="U103" s="28"/>
      <c r="V103" s="287" t="s">
        <v>129</v>
      </c>
      <c r="W103" s="231">
        <v>23</v>
      </c>
    </row>
    <row r="104" spans="1:23" ht="18.75">
      <c r="A104" s="243" t="s">
        <v>428</v>
      </c>
      <c r="B104" s="288"/>
      <c r="C104" s="288"/>
      <c r="D104" s="287" t="s">
        <v>131</v>
      </c>
      <c r="E104" s="231">
        <v>64</v>
      </c>
      <c r="G104" s="243" t="s">
        <v>961</v>
      </c>
      <c r="H104" s="227"/>
      <c r="I104" s="286"/>
      <c r="J104" s="287" t="s">
        <v>132</v>
      </c>
      <c r="K104" s="231">
        <v>48</v>
      </c>
      <c r="M104" s="243" t="s">
        <v>1646</v>
      </c>
      <c r="N104" s="288"/>
      <c r="O104" s="288"/>
      <c r="P104" s="287" t="s">
        <v>130</v>
      </c>
      <c r="Q104" s="231">
        <v>34</v>
      </c>
      <c r="S104" s="243" t="s">
        <v>2842</v>
      </c>
      <c r="T104" s="28"/>
      <c r="U104" s="28"/>
      <c r="V104" s="287" t="s">
        <v>129</v>
      </c>
      <c r="W104" s="231">
        <v>23</v>
      </c>
    </row>
    <row r="105" spans="1:23" ht="18">
      <c r="A105" s="243" t="s">
        <v>1927</v>
      </c>
      <c r="B105" s="28"/>
      <c r="C105" s="28"/>
      <c r="D105" s="287" t="s">
        <v>131</v>
      </c>
      <c r="E105" s="231">
        <v>63</v>
      </c>
      <c r="G105" s="243" t="s">
        <v>2394</v>
      </c>
      <c r="H105" s="28"/>
      <c r="I105" s="224"/>
      <c r="J105" s="287" t="s">
        <v>132</v>
      </c>
      <c r="K105" s="231">
        <v>48</v>
      </c>
      <c r="M105" s="243" t="s">
        <v>808</v>
      </c>
      <c r="N105" s="28"/>
      <c r="O105" s="28"/>
      <c r="P105" s="287" t="s">
        <v>130</v>
      </c>
      <c r="Q105" s="231">
        <v>33</v>
      </c>
      <c r="S105" s="243" t="s">
        <v>1650</v>
      </c>
      <c r="T105" s="28"/>
      <c r="U105" s="224"/>
      <c r="V105" s="287" t="s">
        <v>129</v>
      </c>
      <c r="W105" s="231">
        <v>22</v>
      </c>
    </row>
    <row r="106" spans="1:23" ht="18">
      <c r="A106" s="243" t="s">
        <v>563</v>
      </c>
      <c r="B106" s="288"/>
      <c r="C106" s="288"/>
      <c r="D106" s="287" t="s">
        <v>131</v>
      </c>
      <c r="E106" s="231">
        <v>63</v>
      </c>
      <c r="G106" s="243" t="s">
        <v>2845</v>
      </c>
      <c r="H106" s="28"/>
      <c r="I106" s="224"/>
      <c r="J106" s="287" t="s">
        <v>132</v>
      </c>
      <c r="K106" s="231">
        <v>48</v>
      </c>
      <c r="M106" s="243" t="s">
        <v>2884</v>
      </c>
      <c r="N106" s="28"/>
      <c r="O106" s="28"/>
      <c r="P106" s="287" t="s">
        <v>130</v>
      </c>
      <c r="Q106" s="231">
        <v>33</v>
      </c>
      <c r="S106" s="170" t="s">
        <v>3536</v>
      </c>
      <c r="T106" s="288"/>
      <c r="U106" s="288"/>
      <c r="V106" s="287" t="s">
        <v>129</v>
      </c>
      <c r="W106" s="231">
        <v>22</v>
      </c>
    </row>
    <row r="107" spans="1:23" ht="18.75">
      <c r="A107" s="243" t="s">
        <v>3045</v>
      </c>
      <c r="B107" s="28"/>
      <c r="C107" s="28"/>
      <c r="D107" s="287" t="s">
        <v>131</v>
      </c>
      <c r="E107" s="231">
        <v>63</v>
      </c>
      <c r="G107" s="243" t="s">
        <v>2945</v>
      </c>
      <c r="H107" s="28"/>
      <c r="I107" s="288"/>
      <c r="J107" s="287" t="s">
        <v>132</v>
      </c>
      <c r="K107" s="231">
        <v>48</v>
      </c>
      <c r="M107" s="243" t="s">
        <v>1980</v>
      </c>
      <c r="N107" s="28"/>
      <c r="O107" s="224"/>
      <c r="P107" s="287" t="s">
        <v>130</v>
      </c>
      <c r="Q107" s="231">
        <v>33</v>
      </c>
      <c r="S107" s="243" t="s">
        <v>788</v>
      </c>
      <c r="T107" s="286"/>
      <c r="U107" s="286"/>
      <c r="V107" s="287" t="s">
        <v>129</v>
      </c>
      <c r="W107" s="231">
        <v>22</v>
      </c>
    </row>
    <row r="108" spans="1:23" ht="18">
      <c r="A108" s="243" t="s">
        <v>1906</v>
      </c>
      <c r="B108" s="38"/>
      <c r="C108" s="38"/>
      <c r="D108" s="287" t="s">
        <v>131</v>
      </c>
      <c r="E108" s="231">
        <v>63</v>
      </c>
      <c r="G108" s="243" t="s">
        <v>725</v>
      </c>
      <c r="H108" s="38"/>
      <c r="I108" s="38"/>
      <c r="J108" s="287" t="s">
        <v>132</v>
      </c>
      <c r="K108" s="231">
        <v>48</v>
      </c>
      <c r="M108" s="243" t="s">
        <v>2424</v>
      </c>
      <c r="N108" s="288"/>
      <c r="O108" s="288"/>
      <c r="P108" s="287" t="s">
        <v>130</v>
      </c>
      <c r="Q108" s="231">
        <v>33</v>
      </c>
      <c r="S108" s="243" t="s">
        <v>2365</v>
      </c>
      <c r="T108" s="38"/>
      <c r="U108" s="38"/>
      <c r="V108" s="287" t="s">
        <v>129</v>
      </c>
      <c r="W108" s="231">
        <v>22</v>
      </c>
    </row>
    <row r="109" spans="1:23" ht="18">
      <c r="A109" s="243" t="s">
        <v>902</v>
      </c>
      <c r="B109" s="28"/>
      <c r="C109" s="28"/>
      <c r="D109" s="287" t="s">
        <v>131</v>
      </c>
      <c r="E109" s="231">
        <v>63</v>
      </c>
      <c r="G109" s="170" t="s">
        <v>3485</v>
      </c>
      <c r="H109" s="28"/>
      <c r="I109" s="288"/>
      <c r="J109" s="287" t="s">
        <v>132</v>
      </c>
      <c r="K109" s="231">
        <v>48</v>
      </c>
      <c r="M109" s="243" t="s">
        <v>1705</v>
      </c>
      <c r="N109" s="28"/>
      <c r="O109" s="28"/>
      <c r="P109" s="287" t="s">
        <v>130</v>
      </c>
      <c r="Q109" s="231">
        <v>33</v>
      </c>
      <c r="S109" s="170" t="s">
        <v>3502</v>
      </c>
      <c r="T109" s="288"/>
      <c r="U109" s="288"/>
      <c r="V109" s="287" t="s">
        <v>129</v>
      </c>
      <c r="W109" s="231">
        <v>21</v>
      </c>
    </row>
    <row r="110" spans="1:23" ht="18.75">
      <c r="A110" s="243" t="s">
        <v>442</v>
      </c>
      <c r="B110" s="288"/>
      <c r="C110" s="288"/>
      <c r="D110" s="287" t="s">
        <v>131</v>
      </c>
      <c r="E110" s="231">
        <v>62</v>
      </c>
      <c r="G110" s="243" t="s">
        <v>707</v>
      </c>
      <c r="H110" s="227"/>
      <c r="I110" s="286"/>
      <c r="J110" s="287" t="s">
        <v>132</v>
      </c>
      <c r="K110" s="231">
        <v>47</v>
      </c>
      <c r="M110" s="170" t="s">
        <v>3527</v>
      </c>
      <c r="N110" s="224"/>
      <c r="O110" s="224"/>
      <c r="P110" s="287" t="s">
        <v>130</v>
      </c>
      <c r="Q110" s="231">
        <v>33</v>
      </c>
      <c r="S110" s="243" t="s">
        <v>2990</v>
      </c>
      <c r="T110" s="28"/>
      <c r="U110" s="28"/>
      <c r="V110" s="287" t="s">
        <v>129</v>
      </c>
      <c r="W110" s="231">
        <v>21</v>
      </c>
    </row>
    <row r="111" spans="1:23" ht="18.75">
      <c r="A111" s="170" t="s">
        <v>3288</v>
      </c>
      <c r="B111" s="288"/>
      <c r="C111" s="288"/>
      <c r="D111" s="287" t="s">
        <v>131</v>
      </c>
      <c r="E111" s="231">
        <v>62</v>
      </c>
      <c r="G111" s="243" t="s">
        <v>2841</v>
      </c>
      <c r="H111" s="288"/>
      <c r="I111" s="288"/>
      <c r="J111" s="287" t="s">
        <v>132</v>
      </c>
      <c r="K111" s="231">
        <v>47</v>
      </c>
      <c r="M111" s="170" t="s">
        <v>3359</v>
      </c>
      <c r="N111" s="227"/>
      <c r="O111" s="286"/>
      <c r="P111" s="287" t="s">
        <v>130</v>
      </c>
      <c r="Q111" s="231">
        <v>33</v>
      </c>
      <c r="S111" s="243" t="s">
        <v>2994</v>
      </c>
      <c r="T111" s="28"/>
      <c r="U111" s="28"/>
      <c r="V111" s="287" t="s">
        <v>129</v>
      </c>
      <c r="W111" s="231">
        <v>21</v>
      </c>
    </row>
    <row r="112" spans="1:23" ht="18">
      <c r="A112" s="243" t="s">
        <v>787</v>
      </c>
      <c r="B112" s="288"/>
      <c r="C112" s="288"/>
      <c r="D112" s="287" t="s">
        <v>131</v>
      </c>
      <c r="E112" s="231">
        <v>62</v>
      </c>
      <c r="G112" s="243" t="s">
        <v>2323</v>
      </c>
      <c r="H112" s="28"/>
      <c r="I112" s="28"/>
      <c r="J112" s="287" t="s">
        <v>132</v>
      </c>
      <c r="K112" s="231">
        <v>47</v>
      </c>
      <c r="M112" s="243" t="s">
        <v>2043</v>
      </c>
      <c r="N112" s="28"/>
      <c r="O112" s="224"/>
      <c r="P112" s="287" t="s">
        <v>130</v>
      </c>
      <c r="Q112" s="231">
        <v>33</v>
      </c>
      <c r="S112" s="243" t="s">
        <v>2852</v>
      </c>
      <c r="T112" s="28"/>
      <c r="U112" s="28"/>
      <c r="V112" s="287" t="s">
        <v>129</v>
      </c>
      <c r="W112" s="231">
        <v>21</v>
      </c>
    </row>
    <row r="113" spans="1:23" ht="18.75">
      <c r="A113" s="243" t="s">
        <v>1638</v>
      </c>
      <c r="B113" s="286"/>
      <c r="C113" s="286"/>
      <c r="D113" s="287" t="s">
        <v>131</v>
      </c>
      <c r="E113" s="231">
        <v>61</v>
      </c>
      <c r="G113" s="243" t="s">
        <v>2843</v>
      </c>
      <c r="H113" s="28"/>
      <c r="I113" s="286"/>
      <c r="J113" s="287" t="s">
        <v>132</v>
      </c>
      <c r="K113" s="231">
        <v>46</v>
      </c>
      <c r="M113" s="170" t="s">
        <v>3317</v>
      </c>
      <c r="N113" s="28"/>
      <c r="O113" s="28"/>
      <c r="P113" s="287" t="s">
        <v>130</v>
      </c>
      <c r="Q113" s="231">
        <v>33</v>
      </c>
      <c r="S113" s="170" t="s">
        <v>3537</v>
      </c>
      <c r="T113" s="28"/>
      <c r="U113" s="28"/>
      <c r="V113" s="287" t="s">
        <v>129</v>
      </c>
      <c r="W113" s="231">
        <v>21</v>
      </c>
    </row>
    <row r="114" spans="1:23" ht="18">
      <c r="A114" s="170" t="s">
        <v>3412</v>
      </c>
      <c r="B114" s="28"/>
      <c r="C114" s="224"/>
      <c r="D114" s="287" t="s">
        <v>131</v>
      </c>
      <c r="E114" s="231">
        <v>61</v>
      </c>
      <c r="G114" s="170" t="s">
        <v>3353</v>
      </c>
      <c r="H114" s="288"/>
      <c r="I114" s="288"/>
      <c r="J114" s="287" t="s">
        <v>132</v>
      </c>
      <c r="K114" s="231">
        <v>46</v>
      </c>
      <c r="M114" s="243" t="s">
        <v>2329</v>
      </c>
      <c r="N114" s="28"/>
      <c r="O114" s="28"/>
      <c r="P114" s="287" t="s">
        <v>130</v>
      </c>
      <c r="Q114" s="231">
        <v>33</v>
      </c>
      <c r="S114" s="243" t="s">
        <v>2969</v>
      </c>
      <c r="T114" s="28"/>
      <c r="U114" s="224"/>
      <c r="V114" s="287" t="s">
        <v>129</v>
      </c>
      <c r="W114" s="231">
        <v>21</v>
      </c>
    </row>
    <row r="115" spans="1:23" ht="18">
      <c r="A115" s="243" t="s">
        <v>445</v>
      </c>
      <c r="B115" s="224"/>
      <c r="C115" s="224"/>
      <c r="D115" s="287" t="s">
        <v>131</v>
      </c>
      <c r="E115" s="231">
        <v>61</v>
      </c>
      <c r="G115" s="243" t="s">
        <v>523</v>
      </c>
      <c r="H115" s="28"/>
      <c r="I115" s="28"/>
      <c r="J115" s="287" t="s">
        <v>132</v>
      </c>
      <c r="K115" s="231">
        <v>46</v>
      </c>
      <c r="M115" s="243" t="s">
        <v>2460</v>
      </c>
      <c r="N115" s="28"/>
      <c r="O115" s="28"/>
      <c r="P115" s="287" t="s">
        <v>130</v>
      </c>
      <c r="Q115" s="231">
        <v>32</v>
      </c>
      <c r="S115" s="243" t="s">
        <v>2300</v>
      </c>
      <c r="T115" s="38"/>
      <c r="U115" s="38"/>
      <c r="V115" s="287" t="s">
        <v>129</v>
      </c>
      <c r="W115" s="231">
        <v>21</v>
      </c>
    </row>
    <row r="116" spans="1:23" ht="18">
      <c r="A116" s="243" t="s">
        <v>2353</v>
      </c>
      <c r="D116" s="287" t="s">
        <v>131</v>
      </c>
      <c r="E116" s="231">
        <v>61</v>
      </c>
      <c r="G116" s="243" t="s">
        <v>423</v>
      </c>
      <c r="H116" s="28"/>
      <c r="I116" s="224"/>
      <c r="J116" s="287" t="s">
        <v>132</v>
      </c>
      <c r="K116" s="231">
        <v>44</v>
      </c>
      <c r="M116" s="170" t="s">
        <v>3437</v>
      </c>
      <c r="N116" s="28"/>
      <c r="O116" s="28"/>
      <c r="P116" s="287" t="s">
        <v>130</v>
      </c>
      <c r="Q116" s="231">
        <v>32</v>
      </c>
      <c r="S116" s="170" t="s">
        <v>3559</v>
      </c>
      <c r="T116" s="38"/>
      <c r="U116" s="38"/>
      <c r="V116" s="287" t="s">
        <v>129</v>
      </c>
      <c r="W116" s="231">
        <v>21</v>
      </c>
    </row>
    <row r="117" spans="1:23" ht="18">
      <c r="A117" s="243" t="s">
        <v>1325</v>
      </c>
      <c r="D117" s="287" t="s">
        <v>131</v>
      </c>
      <c r="E117" s="231">
        <v>61</v>
      </c>
      <c r="G117" s="243" t="s">
        <v>575</v>
      </c>
      <c r="H117" s="38"/>
      <c r="I117" s="38"/>
      <c r="J117" s="287" t="s">
        <v>132</v>
      </c>
      <c r="K117" s="231">
        <v>43</v>
      </c>
      <c r="M117" s="243" t="s">
        <v>2313</v>
      </c>
      <c r="N117" s="28"/>
      <c r="O117" s="224"/>
      <c r="P117" s="287" t="s">
        <v>130</v>
      </c>
      <c r="Q117" s="231">
        <v>32</v>
      </c>
      <c r="S117" s="170" t="s">
        <v>3446</v>
      </c>
      <c r="T117" s="28"/>
      <c r="U117" s="224"/>
      <c r="V117" s="287" t="s">
        <v>129</v>
      </c>
      <c r="W117" s="231">
        <v>21</v>
      </c>
    </row>
    <row r="118" spans="1:23" ht="18">
      <c r="E118" s="1"/>
      <c r="G118" s="243" t="s">
        <v>1984</v>
      </c>
      <c r="H118" s="28"/>
      <c r="I118" s="28"/>
      <c r="J118" s="287" t="s">
        <v>132</v>
      </c>
      <c r="K118" s="231">
        <v>43</v>
      </c>
      <c r="M118" s="243" t="s">
        <v>2022</v>
      </c>
      <c r="N118" s="38"/>
      <c r="O118" s="38"/>
      <c r="P118" s="287" t="s">
        <v>130</v>
      </c>
      <c r="Q118" s="231">
        <v>32</v>
      </c>
      <c r="S118" s="170" t="s">
        <v>3427</v>
      </c>
      <c r="T118" s="28"/>
      <c r="U118" s="28"/>
      <c r="V118" s="287" t="s">
        <v>129</v>
      </c>
      <c r="W118" s="231">
        <v>21</v>
      </c>
    </row>
    <row r="119" spans="1:23" ht="18.75">
      <c r="E119" s="1"/>
      <c r="G119" s="170" t="s">
        <v>3486</v>
      </c>
      <c r="H119" s="28"/>
      <c r="I119" s="28"/>
      <c r="J119" s="287" t="s">
        <v>132</v>
      </c>
      <c r="K119" s="231">
        <v>43</v>
      </c>
      <c r="M119" s="170" t="s">
        <v>3482</v>
      </c>
      <c r="N119" s="227"/>
      <c r="O119" s="286"/>
      <c r="P119" s="287" t="s">
        <v>130</v>
      </c>
      <c r="Q119" s="231">
        <v>32</v>
      </c>
      <c r="S119" s="243" t="s">
        <v>2371</v>
      </c>
      <c r="T119" s="28"/>
      <c r="U119" s="28"/>
      <c r="V119" s="287" t="s">
        <v>129</v>
      </c>
      <c r="W119" s="231">
        <v>21</v>
      </c>
    </row>
    <row r="120" spans="1:23" ht="18">
      <c r="E120" s="1"/>
      <c r="G120" s="243" t="s">
        <v>2034</v>
      </c>
      <c r="H120" s="28"/>
      <c r="I120" s="28"/>
      <c r="J120" s="287" t="s">
        <v>132</v>
      </c>
      <c r="K120" s="231">
        <v>43</v>
      </c>
      <c r="M120" s="170" t="s">
        <v>3421</v>
      </c>
      <c r="N120" s="38"/>
      <c r="O120" s="38"/>
      <c r="P120" s="287" t="s">
        <v>130</v>
      </c>
      <c r="Q120" s="231">
        <v>32</v>
      </c>
      <c r="S120" s="243" t="s">
        <v>3003</v>
      </c>
      <c r="T120" s="28"/>
      <c r="U120" s="224"/>
      <c r="V120" s="287" t="s">
        <v>129</v>
      </c>
      <c r="W120" s="231">
        <v>21</v>
      </c>
    </row>
    <row r="121" spans="1:23" ht="18.75">
      <c r="E121" s="1"/>
      <c r="G121" s="243" t="s">
        <v>462</v>
      </c>
      <c r="H121" s="288"/>
      <c r="I121" s="288"/>
      <c r="J121" s="287" t="s">
        <v>132</v>
      </c>
      <c r="K121" s="231">
        <v>42</v>
      </c>
      <c r="M121" s="243" t="s">
        <v>2035</v>
      </c>
      <c r="N121" s="227"/>
      <c r="O121" s="286"/>
      <c r="P121" s="287" t="s">
        <v>130</v>
      </c>
      <c r="Q121" s="231">
        <v>31</v>
      </c>
      <c r="S121" s="170" t="s">
        <v>3380</v>
      </c>
      <c r="T121" s="288"/>
      <c r="U121" s="288"/>
      <c r="V121" s="287" t="s">
        <v>129</v>
      </c>
      <c r="W121" s="231">
        <v>20</v>
      </c>
    </row>
    <row r="122" spans="1:23" ht="18">
      <c r="E122" s="1"/>
      <c r="G122" s="243" t="s">
        <v>471</v>
      </c>
      <c r="H122" s="38"/>
      <c r="I122" s="38"/>
      <c r="J122" s="287" t="s">
        <v>132</v>
      </c>
      <c r="K122" s="231">
        <v>42</v>
      </c>
      <c r="M122" s="243" t="s">
        <v>2744</v>
      </c>
      <c r="N122" s="28"/>
      <c r="O122" s="288"/>
      <c r="P122" s="287" t="s">
        <v>130</v>
      </c>
      <c r="Q122" s="231">
        <v>31</v>
      </c>
      <c r="S122" s="243" t="s">
        <v>2956</v>
      </c>
      <c r="T122" s="28"/>
      <c r="U122" s="224"/>
      <c r="V122" s="287" t="s">
        <v>129</v>
      </c>
      <c r="W122" s="231">
        <v>20</v>
      </c>
    </row>
    <row r="123" spans="1:23" ht="18">
      <c r="E123" s="1"/>
      <c r="G123" s="243" t="s">
        <v>1933</v>
      </c>
      <c r="H123" s="224"/>
      <c r="I123" s="224"/>
      <c r="J123" s="287" t="s">
        <v>132</v>
      </c>
      <c r="K123" s="231">
        <v>42</v>
      </c>
      <c r="M123" s="243" t="s">
        <v>2944</v>
      </c>
      <c r="N123" s="28"/>
      <c r="O123" s="224"/>
      <c r="P123" s="287" t="s">
        <v>130</v>
      </c>
      <c r="Q123" s="231">
        <v>31</v>
      </c>
      <c r="S123" s="170" t="s">
        <v>3685</v>
      </c>
      <c r="T123" s="38"/>
      <c r="U123" s="38"/>
      <c r="V123" s="287" t="s">
        <v>129</v>
      </c>
      <c r="W123" s="231">
        <v>20</v>
      </c>
    </row>
    <row r="124" spans="1:23" ht="18">
      <c r="E124" s="1"/>
      <c r="G124" s="243" t="s">
        <v>701</v>
      </c>
      <c r="H124" s="28"/>
      <c r="I124" s="224"/>
      <c r="J124" s="287" t="s">
        <v>132</v>
      </c>
      <c r="K124" s="231">
        <v>42</v>
      </c>
      <c r="M124" s="243" t="s">
        <v>704</v>
      </c>
      <c r="N124" s="288"/>
      <c r="O124" s="288"/>
      <c r="P124" s="287" t="s">
        <v>130</v>
      </c>
      <c r="Q124" s="231">
        <v>31</v>
      </c>
      <c r="S124" s="243" t="s">
        <v>942</v>
      </c>
      <c r="T124" s="38"/>
      <c r="U124" s="38"/>
      <c r="V124" s="287" t="s">
        <v>129</v>
      </c>
      <c r="W124" s="231">
        <v>20</v>
      </c>
    </row>
    <row r="125" spans="1:23" ht="18.75">
      <c r="E125" s="1"/>
      <c r="G125" s="243" t="s">
        <v>2960</v>
      </c>
      <c r="H125" s="28"/>
      <c r="I125" s="224"/>
      <c r="J125" s="287" t="s">
        <v>132</v>
      </c>
      <c r="K125" s="231">
        <v>42</v>
      </c>
      <c r="M125" s="243" t="s">
        <v>931</v>
      </c>
      <c r="N125" s="227"/>
      <c r="O125" s="286"/>
      <c r="P125" s="287" t="s">
        <v>130</v>
      </c>
      <c r="Q125" s="231">
        <v>31</v>
      </c>
      <c r="S125" s="243" t="s">
        <v>3068</v>
      </c>
      <c r="T125" s="286"/>
      <c r="U125" s="286"/>
      <c r="V125" s="287" t="s">
        <v>129</v>
      </c>
      <c r="W125" s="231">
        <v>20</v>
      </c>
    </row>
    <row r="126" spans="1:23" ht="18">
      <c r="E126" s="1"/>
      <c r="G126" s="243" t="s">
        <v>1628</v>
      </c>
      <c r="H126" s="38"/>
      <c r="I126" s="38"/>
      <c r="J126" s="287" t="s">
        <v>132</v>
      </c>
      <c r="K126" s="231">
        <v>42</v>
      </c>
      <c r="M126" s="243" t="s">
        <v>590</v>
      </c>
      <c r="N126" s="28"/>
      <c r="O126" s="224"/>
      <c r="P126" s="287" t="s">
        <v>130</v>
      </c>
      <c r="Q126" s="231">
        <v>31</v>
      </c>
      <c r="S126" s="170" t="s">
        <v>3293</v>
      </c>
      <c r="T126" s="28"/>
      <c r="U126" s="288"/>
      <c r="V126" s="287" t="s">
        <v>129</v>
      </c>
      <c r="W126" s="231">
        <v>20</v>
      </c>
    </row>
    <row r="127" spans="1:23" ht="18">
      <c r="E127" s="1"/>
      <c r="G127" s="243" t="s">
        <v>447</v>
      </c>
      <c r="H127" s="38"/>
      <c r="I127" s="38"/>
      <c r="J127" s="287" t="s">
        <v>132</v>
      </c>
      <c r="K127" s="231">
        <v>41</v>
      </c>
      <c r="M127" s="243" t="s">
        <v>2844</v>
      </c>
      <c r="N127" s="288"/>
      <c r="O127" s="288"/>
      <c r="P127" s="287" t="s">
        <v>130</v>
      </c>
      <c r="Q127" s="231">
        <v>31</v>
      </c>
      <c r="S127" s="243" t="s">
        <v>806</v>
      </c>
      <c r="T127" s="28"/>
      <c r="U127" s="28"/>
      <c r="V127" s="287" t="s">
        <v>129</v>
      </c>
      <c r="W127" s="231">
        <v>20</v>
      </c>
    </row>
    <row r="128" spans="1:23" ht="18">
      <c r="E128" s="1"/>
      <c r="G128" s="243" t="s">
        <v>1914</v>
      </c>
      <c r="H128" s="288"/>
      <c r="I128" s="288"/>
      <c r="J128" s="287" t="s">
        <v>132</v>
      </c>
      <c r="K128" s="231">
        <v>41</v>
      </c>
      <c r="M128" s="243" t="s">
        <v>413</v>
      </c>
      <c r="N128" s="28"/>
      <c r="O128" s="28"/>
      <c r="P128" s="287" t="s">
        <v>130</v>
      </c>
      <c r="Q128" s="231">
        <v>31</v>
      </c>
      <c r="S128" s="243" t="s">
        <v>580</v>
      </c>
      <c r="T128" s="28"/>
      <c r="U128" s="28"/>
      <c r="V128" s="287" t="s">
        <v>129</v>
      </c>
      <c r="W128" s="231">
        <v>20</v>
      </c>
    </row>
    <row r="129" spans="7:23" ht="18">
      <c r="G129" s="243" t="s">
        <v>2368</v>
      </c>
      <c r="H129" s="288"/>
      <c r="I129" s="288"/>
      <c r="J129" s="287" t="s">
        <v>132</v>
      </c>
      <c r="K129" s="231">
        <v>41</v>
      </c>
      <c r="M129" s="243" t="s">
        <v>2001</v>
      </c>
      <c r="N129" s="28"/>
      <c r="O129" s="28"/>
      <c r="P129" s="287" t="s">
        <v>130</v>
      </c>
      <c r="Q129" s="231">
        <v>30</v>
      </c>
      <c r="S129" s="359" t="s">
        <v>1996</v>
      </c>
      <c r="T129" s="288"/>
      <c r="U129" s="288"/>
      <c r="V129" s="287" t="s">
        <v>129</v>
      </c>
      <c r="W129" s="231">
        <v>20</v>
      </c>
    </row>
    <row r="130" spans="7:23" ht="18">
      <c r="G130" s="243" t="s">
        <v>3089</v>
      </c>
      <c r="H130" s="302"/>
      <c r="I130" s="38"/>
      <c r="J130" s="287" t="s">
        <v>132</v>
      </c>
      <c r="K130" s="231">
        <v>41</v>
      </c>
      <c r="M130" s="243" t="s">
        <v>2995</v>
      </c>
      <c r="N130" s="38"/>
      <c r="O130" s="38"/>
      <c r="P130" s="287" t="s">
        <v>130</v>
      </c>
      <c r="Q130" s="231">
        <v>30</v>
      </c>
      <c r="S130" s="243" t="s">
        <v>2848</v>
      </c>
      <c r="T130" s="288"/>
      <c r="U130" s="288"/>
      <c r="V130" s="287" t="s">
        <v>129</v>
      </c>
      <c r="W130" s="231">
        <v>20</v>
      </c>
    </row>
    <row r="131" spans="7:23" ht="18">
      <c r="G131" s="243" t="s">
        <v>508</v>
      </c>
      <c r="H131" s="28"/>
      <c r="I131" s="28"/>
      <c r="J131" s="287" t="s">
        <v>132</v>
      </c>
      <c r="K131" s="231">
        <v>40</v>
      </c>
      <c r="M131" s="243" t="s">
        <v>444</v>
      </c>
      <c r="N131" s="38"/>
      <c r="O131" s="38"/>
      <c r="P131" s="287" t="s">
        <v>130</v>
      </c>
      <c r="Q131" s="231">
        <v>30</v>
      </c>
      <c r="S131" s="243" t="s">
        <v>2920</v>
      </c>
      <c r="T131" s="28"/>
      <c r="U131" s="224"/>
      <c r="V131" s="287" t="s">
        <v>129</v>
      </c>
      <c r="W131" s="231">
        <v>20</v>
      </c>
    </row>
    <row r="132" spans="7:23" ht="18">
      <c r="G132" s="243" t="s">
        <v>2834</v>
      </c>
      <c r="H132" s="288"/>
      <c r="I132" s="288"/>
      <c r="J132" s="287" t="s">
        <v>132</v>
      </c>
      <c r="K132" s="231">
        <v>40</v>
      </c>
      <c r="M132" s="243" t="s">
        <v>693</v>
      </c>
      <c r="N132" s="28"/>
      <c r="O132" s="224"/>
      <c r="P132" s="287" t="s">
        <v>130</v>
      </c>
      <c r="Q132" s="231">
        <v>30</v>
      </c>
      <c r="S132" s="243" t="s">
        <v>2298</v>
      </c>
      <c r="T132" s="288"/>
      <c r="U132" s="288"/>
      <c r="V132" s="287" t="s">
        <v>129</v>
      </c>
      <c r="W132" s="231">
        <v>20</v>
      </c>
    </row>
    <row r="133" spans="7:23" ht="18">
      <c r="G133" s="243" t="s">
        <v>2918</v>
      </c>
      <c r="H133" s="28"/>
      <c r="I133" s="224"/>
      <c r="J133" s="287" t="s">
        <v>132</v>
      </c>
      <c r="K133" s="231">
        <v>40</v>
      </c>
      <c r="M133" s="243" t="s">
        <v>547</v>
      </c>
      <c r="N133" s="38"/>
      <c r="O133" s="38"/>
      <c r="P133" s="287" t="s">
        <v>130</v>
      </c>
      <c r="Q133" s="231">
        <v>30</v>
      </c>
      <c r="S133" s="243" t="s">
        <v>502</v>
      </c>
      <c r="T133" s="28"/>
      <c r="U133" s="224"/>
      <c r="V133" s="287" t="s">
        <v>129</v>
      </c>
      <c r="W133" s="231">
        <v>20</v>
      </c>
    </row>
    <row r="134" spans="7:23" ht="18">
      <c r="G134" s="243" t="s">
        <v>2370</v>
      </c>
      <c r="H134" s="288"/>
      <c r="I134" s="288"/>
      <c r="J134" s="287" t="s">
        <v>132</v>
      </c>
      <c r="K134" s="231">
        <v>40</v>
      </c>
      <c r="M134" s="243" t="s">
        <v>2872</v>
      </c>
      <c r="N134" s="38"/>
      <c r="O134" s="38"/>
      <c r="P134" s="287" t="s">
        <v>130</v>
      </c>
      <c r="Q134" s="231">
        <v>30</v>
      </c>
      <c r="S134" s="243" t="s">
        <v>2378</v>
      </c>
      <c r="T134" s="28"/>
      <c r="U134" s="224"/>
      <c r="V134" s="287" t="s">
        <v>129</v>
      </c>
      <c r="W134" s="231">
        <v>20</v>
      </c>
    </row>
    <row r="135" spans="7:23" ht="18.75">
      <c r="G135" s="243" t="s">
        <v>2917</v>
      </c>
      <c r="H135" s="288"/>
      <c r="I135" s="288"/>
      <c r="J135" s="287" t="s">
        <v>132</v>
      </c>
      <c r="K135" s="231">
        <v>40</v>
      </c>
      <c r="M135" s="243" t="s">
        <v>535</v>
      </c>
      <c r="N135" s="28"/>
      <c r="O135" s="28"/>
      <c r="P135" s="287" t="s">
        <v>130</v>
      </c>
      <c r="Q135" s="231">
        <v>30</v>
      </c>
      <c r="S135" s="243" t="s">
        <v>3087</v>
      </c>
      <c r="T135" s="286"/>
      <c r="U135" s="286"/>
      <c r="V135" s="287" t="s">
        <v>129</v>
      </c>
      <c r="W135" s="231">
        <v>20</v>
      </c>
    </row>
    <row r="136" spans="7:23" ht="18">
      <c r="G136" s="243" t="s">
        <v>3004</v>
      </c>
      <c r="H136" s="28"/>
      <c r="I136" s="224"/>
      <c r="J136" s="287" t="s">
        <v>132</v>
      </c>
      <c r="K136" s="231">
        <v>40</v>
      </c>
      <c r="M136" s="243" t="s">
        <v>2357</v>
      </c>
      <c r="N136" s="28"/>
      <c r="O136" s="28"/>
      <c r="P136" s="287" t="s">
        <v>130</v>
      </c>
      <c r="Q136" s="231">
        <v>30</v>
      </c>
      <c r="S136" s="170" t="s">
        <v>3571</v>
      </c>
      <c r="T136" s="28"/>
      <c r="U136" s="28"/>
      <c r="V136" s="287" t="s">
        <v>129</v>
      </c>
      <c r="W136" s="231">
        <v>19</v>
      </c>
    </row>
    <row r="137" spans="7:23" ht="18.75">
      <c r="G137" s="243" t="s">
        <v>1925</v>
      </c>
      <c r="H137" s="227"/>
      <c r="I137" s="286"/>
      <c r="J137" s="287" t="s">
        <v>132</v>
      </c>
      <c r="K137" s="231">
        <v>40</v>
      </c>
      <c r="M137" s="243" t="s">
        <v>541</v>
      </c>
      <c r="N137" s="286"/>
      <c r="O137" s="286"/>
      <c r="P137" s="287" t="s">
        <v>130</v>
      </c>
      <c r="Q137" s="231">
        <v>29</v>
      </c>
      <c r="S137" s="170" t="s">
        <v>3580</v>
      </c>
      <c r="T137" s="38"/>
      <c r="U137" s="38"/>
      <c r="V137" s="287" t="s">
        <v>129</v>
      </c>
      <c r="W137" s="231">
        <v>19</v>
      </c>
    </row>
    <row r="138" spans="7:23" ht="18">
      <c r="G138" s="243" t="s">
        <v>534</v>
      </c>
      <c r="H138" s="288"/>
      <c r="I138" s="288"/>
      <c r="J138" s="287" t="s">
        <v>132</v>
      </c>
      <c r="K138" s="231">
        <v>40</v>
      </c>
      <c r="M138" s="170" t="s">
        <v>3287</v>
      </c>
      <c r="N138" s="288"/>
      <c r="O138" s="288"/>
      <c r="P138" s="287" t="s">
        <v>130</v>
      </c>
      <c r="Q138" s="231">
        <v>29</v>
      </c>
      <c r="S138" s="243" t="s">
        <v>3091</v>
      </c>
      <c r="T138" s="28"/>
      <c r="U138" s="28"/>
      <c r="V138" s="287" t="s">
        <v>129</v>
      </c>
      <c r="W138" s="231">
        <v>19</v>
      </c>
    </row>
    <row r="139" spans="7:23" ht="18.75">
      <c r="G139" s="170" t="s">
        <v>3387</v>
      </c>
      <c r="H139" s="286"/>
      <c r="I139" s="286"/>
      <c r="J139" s="287" t="s">
        <v>132</v>
      </c>
      <c r="K139" s="231">
        <v>39</v>
      </c>
      <c r="M139" s="243" t="s">
        <v>2860</v>
      </c>
      <c r="N139" s="286"/>
      <c r="O139" s="286"/>
      <c r="P139" s="287" t="s">
        <v>130</v>
      </c>
      <c r="Q139" s="231">
        <v>28</v>
      </c>
      <c r="S139" s="243" t="s">
        <v>2850</v>
      </c>
      <c r="T139" s="288"/>
      <c r="U139" s="288"/>
      <c r="V139" s="287" t="s">
        <v>129</v>
      </c>
      <c r="W139" s="231">
        <v>19</v>
      </c>
    </row>
    <row r="140" spans="7:23" ht="18">
      <c r="G140" s="243" t="s">
        <v>2349</v>
      </c>
      <c r="H140" s="288"/>
      <c r="I140" s="288"/>
      <c r="J140" s="287" t="s">
        <v>132</v>
      </c>
      <c r="K140" s="231">
        <v>39</v>
      </c>
      <c r="M140" s="243" t="s">
        <v>3047</v>
      </c>
      <c r="N140" s="28"/>
      <c r="O140" s="224"/>
      <c r="P140" s="287" t="s">
        <v>130</v>
      </c>
      <c r="Q140" s="231">
        <v>28</v>
      </c>
      <c r="S140" s="243" t="s">
        <v>2411</v>
      </c>
      <c r="T140" s="28"/>
      <c r="U140" s="28"/>
      <c r="V140" s="287" t="s">
        <v>129</v>
      </c>
      <c r="W140" s="231">
        <v>19</v>
      </c>
    </row>
    <row r="141" spans="7:23" ht="18.75">
      <c r="G141" s="243" t="s">
        <v>2463</v>
      </c>
      <c r="H141" s="286"/>
      <c r="I141" s="286"/>
      <c r="J141" s="287" t="s">
        <v>132</v>
      </c>
      <c r="K141" s="231">
        <v>38</v>
      </c>
      <c r="M141" s="243" t="s">
        <v>919</v>
      </c>
      <c r="N141" s="288"/>
      <c r="O141" s="288"/>
      <c r="P141" s="287" t="s">
        <v>130</v>
      </c>
      <c r="Q141" s="231">
        <v>28</v>
      </c>
      <c r="S141" s="243" t="s">
        <v>690</v>
      </c>
      <c r="T141" s="28"/>
      <c r="U141" s="28"/>
      <c r="V141" s="287" t="s">
        <v>129</v>
      </c>
      <c r="W141" s="231">
        <v>19</v>
      </c>
    </row>
    <row r="142" spans="7:23" ht="18">
      <c r="G142" s="243" t="s">
        <v>2015</v>
      </c>
      <c r="H142" s="288"/>
      <c r="I142" s="288"/>
      <c r="J142" s="287" t="s">
        <v>132</v>
      </c>
      <c r="K142" s="231">
        <v>38</v>
      </c>
      <c r="M142" s="243" t="s">
        <v>544</v>
      </c>
      <c r="N142" s="28"/>
      <c r="O142" s="224"/>
      <c r="P142" s="287" t="s">
        <v>130</v>
      </c>
      <c r="Q142" s="231">
        <v>28</v>
      </c>
      <c r="S142" s="243" t="s">
        <v>2849</v>
      </c>
      <c r="T142" s="28"/>
      <c r="U142" s="28"/>
      <c r="V142" s="287" t="s">
        <v>129</v>
      </c>
      <c r="W142" s="231">
        <v>19</v>
      </c>
    </row>
    <row r="143" spans="7:23" ht="18">
      <c r="G143" s="243"/>
      <c r="H143" s="288"/>
      <c r="I143" s="288"/>
      <c r="J143" s="287"/>
      <c r="K143" s="231"/>
      <c r="M143" s="243" t="s">
        <v>2398</v>
      </c>
      <c r="N143" s="28"/>
      <c r="O143" s="224"/>
      <c r="P143" s="287" t="s">
        <v>130</v>
      </c>
      <c r="Q143" s="231">
        <v>28</v>
      </c>
      <c r="S143" s="243" t="s">
        <v>1934</v>
      </c>
      <c r="T143" s="28"/>
      <c r="U143" s="28"/>
      <c r="V143" s="287" t="s">
        <v>129</v>
      </c>
      <c r="W143" s="231">
        <v>19</v>
      </c>
    </row>
    <row r="144" spans="7:23" ht="18">
      <c r="G144" s="243"/>
      <c r="H144" s="288"/>
      <c r="I144" s="288"/>
      <c r="J144" s="287"/>
      <c r="K144" s="231"/>
      <c r="M144" s="170" t="s">
        <v>3420</v>
      </c>
      <c r="N144" s="38"/>
      <c r="O144" s="38"/>
      <c r="P144" s="287" t="s">
        <v>130</v>
      </c>
      <c r="Q144" s="231">
        <v>28</v>
      </c>
      <c r="S144" s="243" t="s">
        <v>2328</v>
      </c>
      <c r="T144" s="28"/>
      <c r="U144" s="28"/>
      <c r="V144" s="287" t="s">
        <v>129</v>
      </c>
      <c r="W144" s="231">
        <v>19</v>
      </c>
    </row>
    <row r="145" spans="7:23" ht="18.75">
      <c r="G145" s="243"/>
      <c r="H145" s="286"/>
      <c r="I145" s="286"/>
      <c r="J145" s="287"/>
      <c r="K145" s="231"/>
      <c r="M145" s="243" t="s">
        <v>503</v>
      </c>
      <c r="N145" s="28"/>
      <c r="O145" s="28"/>
      <c r="P145" s="287" t="s">
        <v>130</v>
      </c>
      <c r="Q145" s="231">
        <v>28</v>
      </c>
      <c r="S145" s="243" t="s">
        <v>2957</v>
      </c>
      <c r="T145" s="28"/>
      <c r="U145" s="28"/>
      <c r="V145" s="287" t="s">
        <v>129</v>
      </c>
      <c r="W145" s="231">
        <v>19</v>
      </c>
    </row>
    <row r="146" spans="7:23" ht="18">
      <c r="G146" s="243"/>
      <c r="H146" s="28"/>
      <c r="I146" s="224"/>
      <c r="J146" s="287"/>
      <c r="K146" s="231"/>
      <c r="M146" s="243" t="s">
        <v>2415</v>
      </c>
      <c r="N146" s="28"/>
      <c r="O146" s="28"/>
      <c r="P146" s="287" t="s">
        <v>130</v>
      </c>
      <c r="Q146" s="231">
        <v>27</v>
      </c>
      <c r="S146" s="243" t="s">
        <v>466</v>
      </c>
      <c r="T146" s="38"/>
      <c r="U146" s="38"/>
      <c r="V146" s="287" t="s">
        <v>129</v>
      </c>
      <c r="W146" s="231">
        <v>19</v>
      </c>
    </row>
    <row r="147" spans="7:23" ht="18">
      <c r="G147" s="243"/>
      <c r="H147" s="28"/>
      <c r="I147" s="28"/>
      <c r="J147" s="287"/>
      <c r="K147" s="231"/>
      <c r="M147" s="170" t="s">
        <v>3605</v>
      </c>
      <c r="N147" s="288"/>
      <c r="O147" s="288"/>
      <c r="P147" s="287" t="s">
        <v>130</v>
      </c>
      <c r="Q147" s="231">
        <v>27</v>
      </c>
      <c r="S147" s="243" t="s">
        <v>2395</v>
      </c>
      <c r="T147" s="28"/>
      <c r="U147" s="224"/>
      <c r="V147" s="287" t="s">
        <v>129</v>
      </c>
      <c r="W147" s="231">
        <v>19</v>
      </c>
    </row>
    <row r="148" spans="7:23" ht="18">
      <c r="M148" s="243" t="s">
        <v>1958</v>
      </c>
      <c r="N148" s="38"/>
      <c r="O148" s="38"/>
      <c r="P148" s="287" t="s">
        <v>130</v>
      </c>
      <c r="Q148" s="231">
        <v>27</v>
      </c>
      <c r="S148" s="170" t="s">
        <v>3603</v>
      </c>
      <c r="T148" s="38"/>
      <c r="U148" s="38"/>
      <c r="V148" s="287" t="s">
        <v>129</v>
      </c>
      <c r="W148" s="231">
        <v>19</v>
      </c>
    </row>
    <row r="149" spans="7:23" ht="18">
      <c r="M149" s="243" t="s">
        <v>2373</v>
      </c>
      <c r="N149" s="38"/>
      <c r="O149" s="38"/>
      <c r="P149" s="287" t="s">
        <v>130</v>
      </c>
      <c r="Q149" s="231">
        <v>27</v>
      </c>
      <c r="S149" s="243" t="s">
        <v>520</v>
      </c>
      <c r="T149" s="28"/>
      <c r="U149" s="28"/>
      <c r="V149" s="287" t="s">
        <v>129</v>
      </c>
      <c r="W149" s="231">
        <v>18</v>
      </c>
    </row>
    <row r="150" spans="7:23" ht="18">
      <c r="M150" s="243" t="s">
        <v>574</v>
      </c>
      <c r="N150" s="28"/>
      <c r="O150" s="224"/>
      <c r="P150" s="287" t="s">
        <v>130</v>
      </c>
      <c r="Q150" s="231">
        <v>27</v>
      </c>
      <c r="S150" s="243" t="s">
        <v>2431</v>
      </c>
      <c r="T150" s="28"/>
      <c r="U150" s="28"/>
      <c r="V150" s="287" t="s">
        <v>129</v>
      </c>
      <c r="W150" s="231">
        <v>18</v>
      </c>
    </row>
    <row r="151" spans="7:23" ht="18">
      <c r="M151" s="170" t="s">
        <v>3459</v>
      </c>
      <c r="N151" s="28"/>
      <c r="O151" s="224"/>
      <c r="P151" s="287" t="s">
        <v>130</v>
      </c>
      <c r="Q151" s="231">
        <v>26</v>
      </c>
      <c r="S151" s="170" t="s">
        <v>3518</v>
      </c>
      <c r="T151" s="288"/>
      <c r="U151" s="288"/>
      <c r="V151" s="287" t="s">
        <v>129</v>
      </c>
      <c r="W151" s="231">
        <v>18</v>
      </c>
    </row>
    <row r="152" spans="7:23" ht="18">
      <c r="M152" s="243" t="s">
        <v>1308</v>
      </c>
      <c r="N152" s="38"/>
      <c r="O152" s="38"/>
      <c r="P152" s="287" t="s">
        <v>130</v>
      </c>
      <c r="Q152" s="231">
        <v>26</v>
      </c>
      <c r="S152" s="243" t="s">
        <v>495</v>
      </c>
      <c r="T152" s="38"/>
      <c r="U152" s="38"/>
      <c r="V152" s="287" t="s">
        <v>129</v>
      </c>
      <c r="W152" s="231">
        <v>18</v>
      </c>
    </row>
    <row r="153" spans="7:23" ht="18">
      <c r="M153" s="170" t="s">
        <v>3448</v>
      </c>
      <c r="N153" s="28"/>
      <c r="O153" s="28"/>
      <c r="P153" s="287" t="s">
        <v>130</v>
      </c>
      <c r="Q153" s="231">
        <v>26</v>
      </c>
      <c r="S153" s="243" t="s">
        <v>1651</v>
      </c>
      <c r="T153" s="28"/>
      <c r="U153" s="224"/>
      <c r="V153" s="287" t="s">
        <v>129</v>
      </c>
      <c r="W153" s="231">
        <v>18</v>
      </c>
    </row>
    <row r="154" spans="7:23" ht="18">
      <c r="M154" s="170" t="s">
        <v>3355</v>
      </c>
      <c r="N154" s="28"/>
      <c r="O154" s="28"/>
      <c r="P154" s="287" t="s">
        <v>130</v>
      </c>
      <c r="Q154" s="231">
        <v>26</v>
      </c>
      <c r="S154" s="243" t="s">
        <v>2935</v>
      </c>
      <c r="T154" s="38"/>
      <c r="U154" s="38"/>
      <c r="V154" s="287" t="s">
        <v>129</v>
      </c>
      <c r="W154" s="231">
        <v>18</v>
      </c>
    </row>
    <row r="155" spans="7:23" ht="18">
      <c r="M155" s="243" t="s">
        <v>1877</v>
      </c>
      <c r="N155" s="28"/>
      <c r="O155" s="28"/>
      <c r="P155" s="287" t="s">
        <v>130</v>
      </c>
      <c r="Q155" s="231">
        <v>26</v>
      </c>
      <c r="S155" s="243" t="s">
        <v>449</v>
      </c>
      <c r="T155" s="38"/>
      <c r="U155" s="38"/>
      <c r="V155" s="287" t="s">
        <v>129</v>
      </c>
      <c r="W155" s="231">
        <v>18</v>
      </c>
    </row>
    <row r="156" spans="7:23" ht="18.75">
      <c r="M156" s="170" t="s">
        <v>3501</v>
      </c>
      <c r="N156" s="286"/>
      <c r="O156" s="286"/>
      <c r="P156" s="287" t="s">
        <v>130</v>
      </c>
      <c r="Q156" s="231">
        <v>26</v>
      </c>
      <c r="S156" s="170" t="s">
        <v>3592</v>
      </c>
      <c r="T156" s="227"/>
      <c r="U156" s="286"/>
      <c r="V156" s="287" t="s">
        <v>129</v>
      </c>
      <c r="W156" s="231">
        <v>18</v>
      </c>
    </row>
    <row r="157" spans="7:23" ht="18.75">
      <c r="M157" s="243" t="s">
        <v>960</v>
      </c>
      <c r="N157" s="28"/>
      <c r="O157" s="224"/>
      <c r="P157" s="287" t="s">
        <v>130</v>
      </c>
      <c r="Q157" s="231">
        <v>26</v>
      </c>
      <c r="S157" s="170" t="s">
        <v>3597</v>
      </c>
      <c r="T157" s="286"/>
      <c r="U157" s="286"/>
      <c r="V157" s="287" t="s">
        <v>129</v>
      </c>
      <c r="W157" s="231">
        <v>18</v>
      </c>
    </row>
    <row r="158" spans="7:23" ht="18">
      <c r="M158" s="243" t="s">
        <v>2464</v>
      </c>
      <c r="N158" s="28"/>
      <c r="O158" s="224"/>
      <c r="P158" s="287" t="s">
        <v>130</v>
      </c>
      <c r="Q158" s="231">
        <v>26</v>
      </c>
      <c r="S158" s="243" t="s">
        <v>459</v>
      </c>
      <c r="T158" s="38"/>
      <c r="U158" s="38"/>
      <c r="V158" s="287" t="s">
        <v>129</v>
      </c>
      <c r="W158" s="231">
        <v>18</v>
      </c>
    </row>
    <row r="159" spans="7:23" ht="18">
      <c r="M159" s="243" t="s">
        <v>1899</v>
      </c>
      <c r="N159" s="28"/>
      <c r="O159" s="224"/>
      <c r="P159" s="287" t="s">
        <v>130</v>
      </c>
      <c r="Q159" s="231">
        <v>25</v>
      </c>
      <c r="S159" s="170" t="s">
        <v>3633</v>
      </c>
      <c r="T159" s="224"/>
      <c r="U159" s="224"/>
      <c r="V159" s="287" t="s">
        <v>129</v>
      </c>
      <c r="W159" s="231">
        <v>18</v>
      </c>
    </row>
    <row r="160" spans="7:23" ht="18">
      <c r="M160" s="243" t="s">
        <v>1620</v>
      </c>
      <c r="N160" s="288"/>
      <c r="O160" s="288"/>
      <c r="P160" s="287" t="s">
        <v>130</v>
      </c>
      <c r="Q160" s="231">
        <v>25</v>
      </c>
      <c r="S160" s="243" t="s">
        <v>1910</v>
      </c>
      <c r="T160" s="28"/>
      <c r="U160" s="224"/>
      <c r="V160" s="287" t="s">
        <v>129</v>
      </c>
      <c r="W160" s="231">
        <v>18</v>
      </c>
    </row>
    <row r="161" spans="2:23" ht="18">
      <c r="M161" s="170" t="s">
        <v>3640</v>
      </c>
      <c r="N161" s="38"/>
      <c r="O161" s="38"/>
      <c r="P161" s="287" t="s">
        <v>130</v>
      </c>
      <c r="Q161" s="231">
        <v>25</v>
      </c>
      <c r="S161" s="243" t="s">
        <v>796</v>
      </c>
      <c r="T161" s="28"/>
      <c r="U161" s="224"/>
      <c r="V161" s="287" t="s">
        <v>129</v>
      </c>
      <c r="W161" s="231">
        <v>18</v>
      </c>
    </row>
    <row r="162" spans="2:23" ht="18.75">
      <c r="M162" s="243" t="s">
        <v>3002</v>
      </c>
      <c r="N162" s="227"/>
      <c r="O162" s="286"/>
      <c r="P162" s="287" t="s">
        <v>130</v>
      </c>
      <c r="Q162" s="231">
        <v>25</v>
      </c>
      <c r="S162" s="170" t="s">
        <v>3358</v>
      </c>
      <c r="T162" s="38"/>
      <c r="U162" s="38"/>
      <c r="V162" s="287" t="s">
        <v>129</v>
      </c>
      <c r="W162" s="231">
        <v>18</v>
      </c>
    </row>
    <row r="163" spans="2:23" ht="18">
      <c r="M163" s="170" t="s">
        <v>3595</v>
      </c>
      <c r="N163" s="28"/>
      <c r="O163" s="288"/>
      <c r="P163" s="287" t="s">
        <v>130</v>
      </c>
      <c r="Q163" s="231">
        <v>25</v>
      </c>
      <c r="S163" s="243" t="s">
        <v>2947</v>
      </c>
      <c r="T163" s="28"/>
      <c r="U163" s="224"/>
      <c r="V163" s="287" t="s">
        <v>129</v>
      </c>
      <c r="W163" s="231">
        <v>18</v>
      </c>
    </row>
    <row r="164" spans="2:23" ht="18">
      <c r="M164" s="243" t="s">
        <v>2997</v>
      </c>
      <c r="N164" s="28"/>
      <c r="O164" s="28"/>
      <c r="P164" s="287" t="s">
        <v>130</v>
      </c>
      <c r="Q164" s="231">
        <v>25</v>
      </c>
      <c r="S164" s="243" t="s">
        <v>2432</v>
      </c>
      <c r="T164" s="28"/>
      <c r="U164" s="28"/>
      <c r="V164" s="287" t="s">
        <v>129</v>
      </c>
      <c r="W164" s="231">
        <v>17</v>
      </c>
    </row>
    <row r="165" spans="2:23" ht="18">
      <c r="M165" s="243" t="s">
        <v>2954</v>
      </c>
      <c r="N165" s="28"/>
      <c r="O165" s="224"/>
      <c r="P165" s="287" t="s">
        <v>130</v>
      </c>
      <c r="Q165" s="231">
        <v>25</v>
      </c>
      <c r="S165" s="243" t="s">
        <v>2302</v>
      </c>
      <c r="T165" s="28"/>
      <c r="U165" s="224"/>
      <c r="V165" s="287" t="s">
        <v>129</v>
      </c>
      <c r="W165" s="231">
        <v>17</v>
      </c>
    </row>
    <row r="166" spans="2:23" ht="18">
      <c r="M166" s="243" t="s">
        <v>2426</v>
      </c>
      <c r="N166" s="38"/>
      <c r="O166" s="38"/>
      <c r="P166" s="287" t="s">
        <v>130</v>
      </c>
      <c r="Q166" s="231">
        <v>25</v>
      </c>
      <c r="S166" s="170" t="s">
        <v>3409</v>
      </c>
      <c r="T166" s="28"/>
      <c r="U166" s="288"/>
      <c r="V166" s="287" t="s">
        <v>129</v>
      </c>
      <c r="W166" s="231">
        <v>17</v>
      </c>
    </row>
    <row r="167" spans="2:23" ht="18.75">
      <c r="M167" s="243" t="s">
        <v>3026</v>
      </c>
      <c r="N167" s="286"/>
      <c r="O167" s="286"/>
      <c r="P167" s="287" t="s">
        <v>130</v>
      </c>
      <c r="Q167" s="231">
        <v>24</v>
      </c>
      <c r="S167" s="243" t="s">
        <v>2977</v>
      </c>
      <c r="T167" s="28"/>
      <c r="U167" s="28"/>
      <c r="V167" s="287" t="s">
        <v>129</v>
      </c>
      <c r="W167" s="231">
        <v>17</v>
      </c>
    </row>
    <row r="168" spans="2:23" ht="18">
      <c r="M168" s="243" t="s">
        <v>435</v>
      </c>
      <c r="N168" s="38"/>
      <c r="O168" s="38"/>
      <c r="P168" s="287" t="s">
        <v>130</v>
      </c>
      <c r="Q168" s="231">
        <v>24</v>
      </c>
      <c r="S168" s="170" t="s">
        <v>3367</v>
      </c>
      <c r="T168" s="28"/>
      <c r="U168" s="28"/>
      <c r="V168" s="287" t="s">
        <v>129</v>
      </c>
      <c r="W168" s="231">
        <v>17</v>
      </c>
    </row>
    <row r="169" spans="2:23" ht="18.75">
      <c r="M169" s="170" t="s">
        <v>3576</v>
      </c>
      <c r="N169" s="38"/>
      <c r="O169" s="38"/>
      <c r="P169" s="287" t="s">
        <v>130</v>
      </c>
      <c r="Q169" s="231">
        <v>24</v>
      </c>
      <c r="S169" s="170" t="s">
        <v>3292</v>
      </c>
      <c r="T169" s="286"/>
      <c r="U169" s="286"/>
      <c r="V169" s="287" t="s">
        <v>129</v>
      </c>
      <c r="W169" s="231">
        <v>17</v>
      </c>
    </row>
    <row r="170" spans="2:23" ht="18">
      <c r="M170" s="243" t="s">
        <v>567</v>
      </c>
      <c r="N170" s="28"/>
      <c r="O170" s="28"/>
      <c r="P170" s="287" t="s">
        <v>130</v>
      </c>
      <c r="Q170" s="231">
        <v>24</v>
      </c>
      <c r="S170" s="243" t="s">
        <v>1896</v>
      </c>
      <c r="T170" s="38"/>
      <c r="U170" s="38"/>
      <c r="V170" s="287" t="s">
        <v>129</v>
      </c>
      <c r="W170" s="231">
        <v>17</v>
      </c>
    </row>
    <row r="171" spans="2:23" ht="18">
      <c r="M171" s="243" t="s">
        <v>802</v>
      </c>
      <c r="N171" s="28"/>
      <c r="O171" s="28"/>
      <c r="P171" s="287" t="s">
        <v>130</v>
      </c>
      <c r="Q171" s="231">
        <v>24</v>
      </c>
      <c r="S171" s="243" t="s">
        <v>1994</v>
      </c>
      <c r="T171" s="28"/>
      <c r="U171" s="28"/>
      <c r="V171" s="287" t="s">
        <v>129</v>
      </c>
      <c r="W171" s="231">
        <v>17</v>
      </c>
    </row>
    <row r="172" spans="2:23" ht="18">
      <c r="M172" s="243" t="s">
        <v>2961</v>
      </c>
      <c r="N172" s="28"/>
      <c r="O172" s="28"/>
      <c r="P172" s="287" t="s">
        <v>130</v>
      </c>
      <c r="Q172" s="231">
        <v>24</v>
      </c>
      <c r="S172" s="170" t="s">
        <v>3632</v>
      </c>
      <c r="T172" s="28"/>
      <c r="U172" s="224"/>
      <c r="V172" s="287" t="s">
        <v>129</v>
      </c>
      <c r="W172" s="231">
        <v>17</v>
      </c>
    </row>
    <row r="173" spans="2:23" ht="18">
      <c r="M173" s="170" t="s">
        <v>3414</v>
      </c>
      <c r="N173" s="28"/>
      <c r="O173" s="28"/>
      <c r="P173" s="287" t="s">
        <v>130</v>
      </c>
      <c r="Q173" s="231">
        <v>24</v>
      </c>
      <c r="S173" s="170" t="s">
        <v>3655</v>
      </c>
      <c r="T173" s="288"/>
      <c r="U173" s="288"/>
      <c r="V173" s="287" t="s">
        <v>129</v>
      </c>
      <c r="W173" s="231">
        <v>17</v>
      </c>
    </row>
    <row r="174" spans="2:23" ht="18">
      <c r="M174" s="243"/>
      <c r="N174" s="224"/>
      <c r="O174" s="224"/>
      <c r="P174" s="231"/>
      <c r="Q174" s="1"/>
      <c r="S174" s="170" t="s">
        <v>3609</v>
      </c>
      <c r="T174" s="288"/>
      <c r="U174" s="288"/>
      <c r="V174" s="287" t="s">
        <v>129</v>
      </c>
      <c r="W174" s="231">
        <v>17</v>
      </c>
    </row>
    <row r="175" spans="2:23" ht="18">
      <c r="B175" s="28"/>
      <c r="C175" s="49"/>
      <c r="D175" s="49"/>
      <c r="E175" s="49"/>
      <c r="M175" s="243"/>
      <c r="P175" s="231"/>
      <c r="Q175" s="1"/>
      <c r="S175" s="170" t="s">
        <v>3590</v>
      </c>
      <c r="T175" s="38"/>
      <c r="U175" s="38"/>
      <c r="V175" s="287" t="s">
        <v>129</v>
      </c>
      <c r="W175" s="231">
        <v>17</v>
      </c>
    </row>
    <row r="176" spans="2:23" ht="18">
      <c r="B176" s="28"/>
      <c r="C176" s="49"/>
      <c r="D176" s="49"/>
      <c r="E176" s="49"/>
      <c r="M176" s="243"/>
      <c r="N176" s="28"/>
      <c r="O176" s="28"/>
      <c r="P176" s="231"/>
      <c r="Q176" s="1"/>
      <c r="S176" s="243" t="s">
        <v>2996</v>
      </c>
      <c r="T176" s="28"/>
      <c r="U176" s="224"/>
      <c r="V176" s="287" t="s">
        <v>129</v>
      </c>
      <c r="W176" s="231">
        <v>17</v>
      </c>
    </row>
    <row r="177" spans="2:23" ht="18">
      <c r="B177" s="28"/>
      <c r="C177" s="49"/>
      <c r="D177" s="49"/>
      <c r="E177" s="49"/>
      <c r="S177" s="243" t="s">
        <v>948</v>
      </c>
      <c r="T177" s="288"/>
      <c r="U177" s="288"/>
      <c r="V177" s="287" t="s">
        <v>129</v>
      </c>
      <c r="W177" s="231">
        <v>16</v>
      </c>
    </row>
    <row r="178" spans="2:23" ht="18">
      <c r="B178" s="28"/>
      <c r="C178" s="49"/>
      <c r="D178" s="49"/>
      <c r="E178" s="49"/>
      <c r="S178" s="170" t="s">
        <v>3659</v>
      </c>
      <c r="T178" s="288"/>
      <c r="U178" s="288"/>
      <c r="V178" s="287" t="s">
        <v>129</v>
      </c>
      <c r="W178" s="231">
        <v>16</v>
      </c>
    </row>
    <row r="179" spans="2:23" ht="18">
      <c r="B179" s="28"/>
      <c r="C179" s="49"/>
      <c r="D179" s="49"/>
      <c r="E179" s="49"/>
      <c r="S179" s="243" t="s">
        <v>2440</v>
      </c>
      <c r="T179" s="28"/>
      <c r="U179" s="28"/>
      <c r="V179" s="287" t="s">
        <v>129</v>
      </c>
      <c r="W179" s="231">
        <v>16</v>
      </c>
    </row>
    <row r="180" spans="2:23" ht="18">
      <c r="B180" s="28"/>
      <c r="C180" s="49"/>
      <c r="D180" s="49"/>
      <c r="E180" s="49"/>
      <c r="S180" s="170" t="s">
        <v>3361</v>
      </c>
      <c r="T180" s="28"/>
      <c r="U180" s="28"/>
      <c r="V180" s="287" t="s">
        <v>129</v>
      </c>
      <c r="W180" s="231">
        <v>16</v>
      </c>
    </row>
    <row r="181" spans="2:23" ht="18">
      <c r="B181" s="28"/>
      <c r="C181" s="49"/>
      <c r="D181" s="49"/>
      <c r="E181" s="49"/>
      <c r="S181" s="243" t="s">
        <v>2868</v>
      </c>
      <c r="T181" s="28"/>
      <c r="U181" s="28"/>
      <c r="V181" s="287" t="s">
        <v>129</v>
      </c>
      <c r="W181" s="231">
        <v>16</v>
      </c>
    </row>
    <row r="182" spans="2:23" ht="18">
      <c r="B182" s="28"/>
      <c r="C182" s="49"/>
      <c r="D182" s="49"/>
      <c r="E182" s="49"/>
      <c r="S182" s="243" t="s">
        <v>2372</v>
      </c>
      <c r="T182" s="28"/>
      <c r="U182" s="28"/>
      <c r="V182" s="287" t="s">
        <v>129</v>
      </c>
      <c r="W182" s="231">
        <v>16</v>
      </c>
    </row>
    <row r="183" spans="2:23" ht="18">
      <c r="B183" s="28"/>
      <c r="C183" s="49"/>
      <c r="D183" s="49"/>
      <c r="E183" s="49"/>
      <c r="S183" s="243" t="s">
        <v>1309</v>
      </c>
      <c r="T183" s="28"/>
      <c r="U183" s="28"/>
      <c r="V183" s="287" t="s">
        <v>129</v>
      </c>
      <c r="W183" s="231">
        <v>16</v>
      </c>
    </row>
    <row r="184" spans="2:23" ht="18">
      <c r="B184" s="28"/>
      <c r="C184" s="49"/>
      <c r="D184" s="49"/>
      <c r="E184" s="49"/>
      <c r="S184" s="170" t="s">
        <v>3443</v>
      </c>
      <c r="T184" s="28"/>
      <c r="U184" s="28"/>
      <c r="V184" s="287" t="s">
        <v>129</v>
      </c>
      <c r="W184" s="231">
        <v>16</v>
      </c>
    </row>
    <row r="185" spans="2:23" ht="18">
      <c r="B185" s="28"/>
      <c r="C185" s="49"/>
      <c r="D185" s="49"/>
      <c r="E185" s="49"/>
      <c r="S185" s="243" t="s">
        <v>2366</v>
      </c>
      <c r="T185" s="28"/>
      <c r="U185" s="28"/>
      <c r="V185" s="287" t="s">
        <v>129</v>
      </c>
      <c r="W185" s="231">
        <v>16</v>
      </c>
    </row>
    <row r="186" spans="2:23" ht="18">
      <c r="B186" s="28"/>
      <c r="C186" s="49"/>
      <c r="D186" s="49"/>
      <c r="E186" s="49"/>
      <c r="S186" s="243" t="s">
        <v>2919</v>
      </c>
      <c r="T186" s="28"/>
      <c r="U186" s="224"/>
      <c r="V186" s="287" t="s">
        <v>129</v>
      </c>
      <c r="W186" s="231">
        <v>16</v>
      </c>
    </row>
    <row r="187" spans="2:23" ht="18">
      <c r="B187" s="28"/>
      <c r="C187" s="49"/>
      <c r="D187" s="49"/>
      <c r="E187" s="49"/>
      <c r="S187" s="243" t="s">
        <v>2456</v>
      </c>
      <c r="T187" s="38"/>
      <c r="U187" s="38"/>
      <c r="V187" s="287" t="s">
        <v>129</v>
      </c>
      <c r="W187" s="231">
        <v>16</v>
      </c>
    </row>
    <row r="188" spans="2:23" ht="18.75">
      <c r="B188" s="28"/>
      <c r="C188" s="49"/>
      <c r="D188" s="49"/>
      <c r="E188" s="49"/>
      <c r="S188" s="243" t="s">
        <v>1707</v>
      </c>
      <c r="T188" s="286"/>
      <c r="U188" s="286"/>
      <c r="V188" s="287" t="s">
        <v>129</v>
      </c>
      <c r="W188" s="231">
        <v>16</v>
      </c>
    </row>
    <row r="189" spans="2:23" ht="18">
      <c r="B189" s="28"/>
      <c r="C189" s="49"/>
      <c r="D189" s="49"/>
      <c r="E189" s="49"/>
      <c r="S189" s="243" t="s">
        <v>2186</v>
      </c>
      <c r="T189" s="28"/>
      <c r="U189" s="28"/>
      <c r="V189" s="287" t="s">
        <v>129</v>
      </c>
      <c r="W189" s="231">
        <v>16</v>
      </c>
    </row>
    <row r="190" spans="2:23" ht="18">
      <c r="B190" s="28"/>
      <c r="C190" s="49"/>
      <c r="D190" s="49"/>
      <c r="E190" s="49"/>
      <c r="S190" s="243" t="s">
        <v>3028</v>
      </c>
      <c r="T190" s="28"/>
      <c r="U190" s="28"/>
      <c r="V190" s="287" t="s">
        <v>129</v>
      </c>
      <c r="W190" s="231">
        <v>16</v>
      </c>
    </row>
    <row r="191" spans="2:23" ht="18">
      <c r="B191" s="28"/>
      <c r="C191" s="49"/>
      <c r="D191" s="49"/>
      <c r="E191" s="49"/>
      <c r="S191" s="243" t="s">
        <v>500</v>
      </c>
      <c r="T191" s="28"/>
      <c r="U191" s="288"/>
      <c r="V191" s="287" t="s">
        <v>129</v>
      </c>
      <c r="W191" s="231">
        <v>16</v>
      </c>
    </row>
    <row r="192" spans="2:23" ht="18">
      <c r="B192" s="28"/>
      <c r="C192" s="49"/>
      <c r="D192" s="49"/>
      <c r="E192" s="49"/>
      <c r="S192" s="170" t="s">
        <v>3546</v>
      </c>
      <c r="T192" s="28"/>
      <c r="U192" s="28"/>
      <c r="V192" s="287" t="s">
        <v>129</v>
      </c>
      <c r="W192" s="231">
        <v>16</v>
      </c>
    </row>
    <row r="193" spans="2:23" ht="18">
      <c r="B193" s="28"/>
      <c r="C193" s="49"/>
      <c r="D193" s="49"/>
      <c r="E193" s="49"/>
      <c r="S193" s="170" t="s">
        <v>3578</v>
      </c>
      <c r="T193" s="28"/>
      <c r="U193" s="28"/>
      <c r="V193" s="287" t="s">
        <v>129</v>
      </c>
      <c r="W193" s="231">
        <v>16</v>
      </c>
    </row>
    <row r="194" spans="2:23" ht="18">
      <c r="B194" s="28"/>
      <c r="C194" s="49"/>
      <c r="D194" s="49"/>
      <c r="E194" s="49"/>
      <c r="S194" s="170" t="s">
        <v>3313</v>
      </c>
      <c r="T194" s="288"/>
      <c r="U194" s="288"/>
      <c r="V194" s="287" t="s">
        <v>129</v>
      </c>
      <c r="W194" s="231">
        <v>16</v>
      </c>
    </row>
    <row r="195" spans="2:23" ht="18.75">
      <c r="B195" s="28"/>
      <c r="C195" s="49"/>
      <c r="D195" s="49"/>
      <c r="E195" s="49"/>
      <c r="S195" s="243" t="s">
        <v>2404</v>
      </c>
      <c r="T195" s="286"/>
      <c r="U195" s="286"/>
      <c r="V195" s="287" t="s">
        <v>129</v>
      </c>
      <c r="W195" s="231">
        <v>16</v>
      </c>
    </row>
    <row r="196" spans="2:23" ht="18">
      <c r="B196" s="28"/>
      <c r="C196" s="49"/>
      <c r="D196" s="49"/>
      <c r="E196" s="49"/>
      <c r="S196" s="243" t="s">
        <v>914</v>
      </c>
      <c r="T196" s="288"/>
      <c r="U196" s="288"/>
      <c r="V196" s="287" t="s">
        <v>129</v>
      </c>
      <c r="W196" s="231">
        <v>16</v>
      </c>
    </row>
    <row r="197" spans="2:23" ht="18.75">
      <c r="B197" s="28"/>
      <c r="C197" s="49"/>
      <c r="D197" s="49"/>
      <c r="E197" s="49"/>
      <c r="S197" s="170" t="s">
        <v>3547</v>
      </c>
      <c r="T197" s="286"/>
      <c r="U197" s="286"/>
      <c r="V197" s="287" t="s">
        <v>129</v>
      </c>
      <c r="W197" s="231">
        <v>16</v>
      </c>
    </row>
    <row r="198" spans="2:23" ht="18">
      <c r="B198" s="28"/>
      <c r="C198" s="49"/>
      <c r="D198" s="49"/>
      <c r="E198" s="49"/>
      <c r="S198" s="243" t="s">
        <v>1301</v>
      </c>
      <c r="T198" s="38"/>
      <c r="U198" s="38"/>
      <c r="V198" s="287" t="s">
        <v>129</v>
      </c>
      <c r="W198" s="231">
        <v>16</v>
      </c>
    </row>
    <row r="199" spans="2:23" ht="18">
      <c r="B199" s="28"/>
      <c r="C199" s="49"/>
      <c r="D199" s="49"/>
      <c r="E199" s="49"/>
      <c r="S199" s="243" t="s">
        <v>2921</v>
      </c>
      <c r="T199" s="28"/>
      <c r="U199" s="28"/>
      <c r="V199" s="287" t="s">
        <v>129</v>
      </c>
      <c r="W199" s="231">
        <v>15</v>
      </c>
    </row>
    <row r="200" spans="2:23" ht="18">
      <c r="B200" s="28"/>
      <c r="C200" s="49"/>
      <c r="D200" s="49"/>
      <c r="E200" s="49"/>
      <c r="S200" s="170" t="s">
        <v>3700</v>
      </c>
      <c r="T200" s="28"/>
      <c r="U200" s="28"/>
      <c r="V200" s="287" t="s">
        <v>129</v>
      </c>
      <c r="W200" s="231">
        <v>15</v>
      </c>
    </row>
    <row r="201" spans="2:23" ht="18">
      <c r="B201" s="28"/>
      <c r="C201" s="49"/>
      <c r="D201" s="49"/>
      <c r="E201" s="49"/>
      <c r="S201" s="243" t="s">
        <v>519</v>
      </c>
      <c r="T201" s="28"/>
      <c r="U201" s="28"/>
      <c r="V201" s="287" t="s">
        <v>129</v>
      </c>
      <c r="W201" s="231">
        <v>15</v>
      </c>
    </row>
    <row r="202" spans="2:23" ht="18">
      <c r="B202" s="28"/>
      <c r="C202" s="49"/>
      <c r="D202" s="49"/>
      <c r="E202" s="49"/>
      <c r="S202" s="243" t="s">
        <v>488</v>
      </c>
      <c r="T202" s="28"/>
      <c r="U202" s="28"/>
      <c r="V202" s="287" t="s">
        <v>129</v>
      </c>
      <c r="W202" s="231">
        <v>15</v>
      </c>
    </row>
    <row r="203" spans="2:23" ht="18">
      <c r="B203" s="28"/>
      <c r="C203" s="49"/>
      <c r="D203" s="49"/>
      <c r="E203" s="49"/>
      <c r="S203" s="170" t="s">
        <v>3411</v>
      </c>
      <c r="T203" s="28"/>
      <c r="U203" s="28"/>
      <c r="V203" s="287" t="s">
        <v>129</v>
      </c>
      <c r="W203" s="231">
        <v>15</v>
      </c>
    </row>
    <row r="204" spans="2:23" ht="18">
      <c r="B204" s="28"/>
      <c r="C204" s="49"/>
      <c r="D204" s="49"/>
      <c r="E204" s="49"/>
      <c r="S204" s="243" t="s">
        <v>2374</v>
      </c>
      <c r="T204" s="28"/>
      <c r="U204" s="224"/>
      <c r="V204" s="287" t="s">
        <v>129</v>
      </c>
      <c r="W204" s="231">
        <v>15</v>
      </c>
    </row>
    <row r="205" spans="2:23" ht="18.75">
      <c r="B205" s="28"/>
      <c r="C205" s="49"/>
      <c r="D205" s="49"/>
      <c r="E205" s="49"/>
      <c r="S205" s="243" t="s">
        <v>918</v>
      </c>
      <c r="T205" s="227"/>
      <c r="U205" s="286"/>
      <c r="V205" s="287" t="s">
        <v>129</v>
      </c>
      <c r="W205" s="231">
        <v>15</v>
      </c>
    </row>
    <row r="206" spans="2:23" ht="18">
      <c r="B206" s="28"/>
      <c r="C206" s="49"/>
      <c r="D206" s="49"/>
      <c r="E206" s="49"/>
      <c r="S206" s="243" t="s">
        <v>528</v>
      </c>
      <c r="T206" s="288"/>
      <c r="U206" s="288"/>
      <c r="V206" s="287" t="s">
        <v>129</v>
      </c>
      <c r="W206" s="231">
        <v>15</v>
      </c>
    </row>
    <row r="207" spans="2:23" ht="18">
      <c r="B207" s="28"/>
      <c r="C207" s="49"/>
      <c r="D207" s="49"/>
      <c r="E207" s="49"/>
      <c r="S207" s="170" t="s">
        <v>3540</v>
      </c>
      <c r="T207" s="38"/>
      <c r="U207" s="38"/>
      <c r="V207" s="287" t="s">
        <v>129</v>
      </c>
      <c r="W207" s="231">
        <v>15</v>
      </c>
    </row>
    <row r="208" spans="2:23" ht="18">
      <c r="B208" s="28"/>
      <c r="C208" s="49"/>
      <c r="D208" s="49"/>
      <c r="E208" s="49"/>
      <c r="S208" s="243" t="s">
        <v>2175</v>
      </c>
      <c r="T208" s="38"/>
      <c r="U208" s="38"/>
      <c r="V208" s="287" t="s">
        <v>129</v>
      </c>
      <c r="W208" s="231">
        <v>15</v>
      </c>
    </row>
    <row r="209" spans="2:23" ht="18">
      <c r="B209" s="28"/>
      <c r="C209" s="49"/>
      <c r="D209" s="49"/>
      <c r="E209" s="49"/>
      <c r="S209" s="243" t="s">
        <v>545</v>
      </c>
      <c r="T209" s="28"/>
      <c r="U209" s="288"/>
      <c r="V209" s="287" t="s">
        <v>129</v>
      </c>
      <c r="W209" s="231">
        <v>15</v>
      </c>
    </row>
    <row r="210" spans="2:23" ht="18.75">
      <c r="B210" s="28"/>
      <c r="C210" s="49"/>
      <c r="D210" s="49"/>
      <c r="E210" s="49"/>
      <c r="S210" s="243" t="s">
        <v>2979</v>
      </c>
      <c r="T210" s="286"/>
      <c r="U210" s="286"/>
      <c r="V210" s="287" t="s">
        <v>129</v>
      </c>
      <c r="W210" s="231">
        <v>15</v>
      </c>
    </row>
    <row r="211" spans="2:23" ht="18">
      <c r="B211" s="28"/>
      <c r="C211" s="49"/>
      <c r="D211" s="49"/>
      <c r="E211" s="49"/>
      <c r="S211" s="243" t="s">
        <v>2955</v>
      </c>
      <c r="T211" s="38"/>
      <c r="U211" s="38"/>
      <c r="V211" s="287" t="s">
        <v>129</v>
      </c>
      <c r="W211" s="231">
        <v>15</v>
      </c>
    </row>
    <row r="212" spans="2:23" ht="18">
      <c r="B212" s="28"/>
      <c r="C212" s="49"/>
      <c r="D212" s="49"/>
      <c r="E212" s="49"/>
      <c r="S212" s="170" t="s">
        <v>3526</v>
      </c>
      <c r="T212" s="28"/>
      <c r="U212" s="28"/>
      <c r="V212" s="287" t="s">
        <v>129</v>
      </c>
      <c r="W212" s="231">
        <v>15</v>
      </c>
    </row>
    <row r="213" spans="2:23" ht="18">
      <c r="B213" s="28"/>
      <c r="C213" s="49"/>
      <c r="D213" s="49"/>
      <c r="E213" s="49"/>
      <c r="S213" s="243" t="s">
        <v>558</v>
      </c>
      <c r="T213" s="28"/>
      <c r="U213" s="28"/>
      <c r="V213" s="287" t="s">
        <v>129</v>
      </c>
      <c r="W213" s="231">
        <v>15</v>
      </c>
    </row>
    <row r="214" spans="2:23" ht="18">
      <c r="B214" s="28"/>
      <c r="C214" s="49"/>
      <c r="D214" s="49"/>
      <c r="E214" s="49"/>
      <c r="S214" s="243" t="s">
        <v>2873</v>
      </c>
      <c r="T214" s="28"/>
      <c r="U214" s="28"/>
      <c r="V214" s="287" t="s">
        <v>129</v>
      </c>
      <c r="W214" s="231">
        <v>15</v>
      </c>
    </row>
    <row r="215" spans="2:23" ht="18">
      <c r="B215" s="28"/>
      <c r="C215" s="49"/>
      <c r="D215" s="49"/>
      <c r="E215" s="49"/>
      <c r="S215" s="243" t="s">
        <v>2400</v>
      </c>
      <c r="T215" s="28"/>
      <c r="U215" s="28"/>
      <c r="V215" s="287" t="s">
        <v>129</v>
      </c>
      <c r="W215" s="231">
        <v>15</v>
      </c>
    </row>
    <row r="216" spans="2:23" ht="18.75">
      <c r="B216" s="28"/>
      <c r="C216" s="49"/>
      <c r="D216" s="49"/>
      <c r="E216" s="49"/>
      <c r="S216" s="243" t="s">
        <v>2401</v>
      </c>
      <c r="T216" s="286"/>
      <c r="U216" s="286"/>
      <c r="V216" s="287" t="s">
        <v>129</v>
      </c>
      <c r="W216" s="231">
        <v>15</v>
      </c>
    </row>
    <row r="217" spans="2:23" ht="18.75">
      <c r="B217" s="28"/>
      <c r="C217" s="49"/>
      <c r="D217" s="49"/>
      <c r="E217" s="49"/>
      <c r="S217" s="243" t="s">
        <v>542</v>
      </c>
      <c r="T217" s="227"/>
      <c r="U217" s="286"/>
      <c r="V217" s="287" t="s">
        <v>129</v>
      </c>
      <c r="W217" s="231">
        <v>15</v>
      </c>
    </row>
    <row r="218" spans="2:23" ht="18">
      <c r="B218" s="28"/>
      <c r="C218" s="49"/>
      <c r="D218" s="49"/>
      <c r="E218" s="49"/>
      <c r="S218" s="170" t="s">
        <v>3374</v>
      </c>
      <c r="T218" s="28"/>
      <c r="U218" s="288"/>
      <c r="V218" s="287" t="s">
        <v>129</v>
      </c>
      <c r="W218" s="231">
        <v>15</v>
      </c>
    </row>
    <row r="219" spans="2:23" ht="18">
      <c r="B219" s="28"/>
      <c r="C219" s="49"/>
      <c r="D219" s="49"/>
      <c r="E219" s="49"/>
      <c r="S219" s="170" t="s">
        <v>3424</v>
      </c>
      <c r="T219" s="288"/>
      <c r="U219" s="288"/>
      <c r="V219" s="287" t="s">
        <v>129</v>
      </c>
      <c r="W219" s="231">
        <v>15</v>
      </c>
    </row>
    <row r="220" spans="2:23" ht="18">
      <c r="B220" s="28"/>
      <c r="C220" s="49"/>
      <c r="D220" s="49"/>
      <c r="E220" s="49"/>
      <c r="S220" s="170" t="s">
        <v>3291</v>
      </c>
      <c r="T220" s="38"/>
      <c r="U220" s="38"/>
      <c r="V220" s="287" t="s">
        <v>129</v>
      </c>
      <c r="W220" s="231">
        <v>15</v>
      </c>
    </row>
    <row r="221" spans="2:23" ht="18">
      <c r="B221" s="28"/>
      <c r="C221" s="49"/>
      <c r="D221" s="49"/>
      <c r="E221" s="49"/>
      <c r="S221" s="243" t="s">
        <v>1326</v>
      </c>
      <c r="T221" s="38"/>
      <c r="U221" s="38"/>
      <c r="V221" s="287" t="s">
        <v>129</v>
      </c>
      <c r="W221" s="231">
        <v>15</v>
      </c>
    </row>
    <row r="222" spans="2:23" ht="18.75">
      <c r="B222" s="28"/>
      <c r="C222" s="28"/>
      <c r="D222" s="28"/>
      <c r="E222" s="28"/>
      <c r="S222" s="170" t="s">
        <v>3591</v>
      </c>
      <c r="T222" s="150"/>
      <c r="U222" s="286"/>
      <c r="V222" s="287" t="s">
        <v>129</v>
      </c>
      <c r="W222" s="231">
        <v>15</v>
      </c>
    </row>
    <row r="223" spans="2:23" ht="18">
      <c r="B223" s="28"/>
      <c r="C223" s="49"/>
      <c r="D223" s="49"/>
      <c r="E223" s="49"/>
      <c r="S223" s="243" t="s">
        <v>1664</v>
      </c>
      <c r="T223" s="28"/>
      <c r="U223" s="28"/>
      <c r="V223" s="287" t="s">
        <v>129</v>
      </c>
      <c r="W223" s="231">
        <v>15</v>
      </c>
    </row>
    <row r="224" spans="2:23" ht="18">
      <c r="B224" s="28"/>
      <c r="C224" s="49"/>
      <c r="D224" s="49"/>
      <c r="E224" s="49"/>
      <c r="S224" s="243" t="s">
        <v>485</v>
      </c>
      <c r="T224" s="28"/>
      <c r="U224" s="28"/>
      <c r="V224" s="287" t="s">
        <v>129</v>
      </c>
      <c r="W224" s="231">
        <v>14</v>
      </c>
    </row>
    <row r="225" spans="2:23" ht="18">
      <c r="B225" s="28"/>
      <c r="C225" s="49"/>
      <c r="D225" s="49"/>
      <c r="E225" s="49"/>
      <c r="S225" s="243" t="s">
        <v>1998</v>
      </c>
      <c r="T225" s="28"/>
      <c r="U225" s="28"/>
      <c r="V225" s="287" t="s">
        <v>129</v>
      </c>
      <c r="W225" s="231">
        <v>14</v>
      </c>
    </row>
    <row r="226" spans="2:23" ht="18">
      <c r="B226" s="28"/>
      <c r="C226" s="49"/>
      <c r="D226" s="49"/>
      <c r="E226" s="49"/>
      <c r="S226" s="243" t="s">
        <v>1902</v>
      </c>
      <c r="T226" s="28"/>
      <c r="U226" s="28"/>
      <c r="V226" s="287" t="s">
        <v>129</v>
      </c>
      <c r="W226" s="231">
        <v>14</v>
      </c>
    </row>
    <row r="227" spans="2:23" ht="18">
      <c r="B227" s="28"/>
      <c r="C227" s="49"/>
      <c r="D227" s="49"/>
      <c r="E227" s="49"/>
      <c r="S227" s="243" t="s">
        <v>798</v>
      </c>
      <c r="T227" s="28"/>
      <c r="U227" s="28"/>
      <c r="V227" s="287" t="s">
        <v>129</v>
      </c>
      <c r="W227" s="231">
        <v>14</v>
      </c>
    </row>
    <row r="228" spans="2:23" ht="18">
      <c r="B228" s="28"/>
      <c r="C228" s="49"/>
      <c r="D228" s="49"/>
      <c r="E228" s="49"/>
      <c r="S228" s="170" t="s">
        <v>3445</v>
      </c>
      <c r="T228" s="28"/>
      <c r="U228" s="28"/>
      <c r="V228" s="287" t="s">
        <v>129</v>
      </c>
      <c r="W228" s="231">
        <v>14</v>
      </c>
    </row>
    <row r="229" spans="2:23" ht="18">
      <c r="B229" s="28"/>
      <c r="C229" s="49"/>
      <c r="D229" s="49"/>
      <c r="E229" s="49"/>
      <c r="S229" s="243" t="s">
        <v>2435</v>
      </c>
      <c r="T229" s="28"/>
      <c r="U229" s="28"/>
      <c r="V229" s="287" t="s">
        <v>129</v>
      </c>
      <c r="W229" s="231">
        <v>14</v>
      </c>
    </row>
    <row r="230" spans="2:23" ht="18">
      <c r="B230" s="28"/>
      <c r="C230" s="49"/>
      <c r="D230" s="49"/>
      <c r="E230" s="49"/>
      <c r="S230" s="243" t="s">
        <v>3048</v>
      </c>
      <c r="T230" s="28"/>
      <c r="U230" s="288"/>
      <c r="V230" s="287" t="s">
        <v>129</v>
      </c>
      <c r="W230" s="231">
        <v>14</v>
      </c>
    </row>
    <row r="231" spans="2:23" ht="18">
      <c r="B231" s="28"/>
      <c r="C231" s="49"/>
      <c r="D231" s="49"/>
      <c r="E231" s="49"/>
      <c r="S231" s="243" t="s">
        <v>2967</v>
      </c>
      <c r="T231" s="38"/>
      <c r="U231" s="38"/>
      <c r="V231" s="287" t="s">
        <v>129</v>
      </c>
      <c r="W231" s="231">
        <v>14</v>
      </c>
    </row>
    <row r="232" spans="2:23" ht="18">
      <c r="B232" s="28"/>
      <c r="C232" s="49"/>
      <c r="D232" s="49"/>
      <c r="E232" s="49"/>
      <c r="S232" s="170" t="s">
        <v>3660</v>
      </c>
      <c r="T232" s="28"/>
      <c r="U232" s="224"/>
      <c r="V232" s="287" t="s">
        <v>129</v>
      </c>
      <c r="W232" s="231">
        <v>14</v>
      </c>
    </row>
    <row r="233" spans="2:23" ht="18">
      <c r="B233" s="28"/>
      <c r="C233" s="49"/>
      <c r="D233" s="49"/>
      <c r="E233" s="49"/>
      <c r="S233" s="243" t="s">
        <v>3065</v>
      </c>
      <c r="T233" s="38"/>
      <c r="U233" s="38"/>
      <c r="V233" s="287" t="s">
        <v>129</v>
      </c>
      <c r="W233" s="231">
        <v>14</v>
      </c>
    </row>
    <row r="234" spans="2:23" ht="18">
      <c r="B234" s="28"/>
      <c r="C234" s="49"/>
      <c r="D234" s="49"/>
      <c r="E234" s="49"/>
      <c r="S234" s="243" t="s">
        <v>2429</v>
      </c>
      <c r="T234" s="28"/>
      <c r="U234" s="288"/>
      <c r="V234" s="287" t="s">
        <v>129</v>
      </c>
      <c r="W234" s="231">
        <v>14</v>
      </c>
    </row>
    <row r="235" spans="2:23" ht="18">
      <c r="B235" s="28"/>
      <c r="C235" s="49"/>
      <c r="D235" s="49"/>
      <c r="E235" s="49"/>
      <c r="S235" s="243" t="s">
        <v>2174</v>
      </c>
      <c r="T235" s="28"/>
      <c r="U235" s="224"/>
      <c r="V235" s="287" t="s">
        <v>129</v>
      </c>
      <c r="W235" s="231">
        <v>14</v>
      </c>
    </row>
    <row r="236" spans="2:23" ht="18">
      <c r="B236" s="28"/>
      <c r="C236" s="49"/>
      <c r="D236" s="49"/>
      <c r="E236" s="49"/>
      <c r="S236" s="170" t="s">
        <v>3554</v>
      </c>
      <c r="T236" s="28"/>
      <c r="U236" s="224"/>
      <c r="V236" s="287" t="s">
        <v>129</v>
      </c>
      <c r="W236" s="231">
        <v>14</v>
      </c>
    </row>
    <row r="237" spans="2:23" ht="18">
      <c r="B237" s="28"/>
      <c r="C237" s="49"/>
      <c r="D237" s="49"/>
      <c r="E237" s="49"/>
      <c r="S237" s="170" t="s">
        <v>3290</v>
      </c>
      <c r="T237" s="28"/>
      <c r="U237" s="224"/>
      <c r="V237" s="287" t="s">
        <v>129</v>
      </c>
      <c r="W237" s="231">
        <v>14</v>
      </c>
    </row>
    <row r="238" spans="2:23" ht="18">
      <c r="B238" s="28"/>
      <c r="C238" s="49"/>
      <c r="D238" s="49"/>
      <c r="E238" s="49"/>
      <c r="S238" s="243" t="s">
        <v>1922</v>
      </c>
      <c r="T238" s="38"/>
      <c r="U238" s="38"/>
      <c r="V238" s="287" t="s">
        <v>129</v>
      </c>
      <c r="W238" s="231">
        <v>13</v>
      </c>
    </row>
    <row r="239" spans="2:23" ht="18">
      <c r="B239" s="28"/>
      <c r="C239" s="49"/>
      <c r="D239" s="49"/>
      <c r="E239" s="49"/>
      <c r="S239" s="170" t="s">
        <v>3581</v>
      </c>
      <c r="T239" s="38"/>
      <c r="U239" s="38"/>
      <c r="V239" s="287" t="s">
        <v>129</v>
      </c>
      <c r="W239" s="231">
        <v>13</v>
      </c>
    </row>
    <row r="240" spans="2:23" ht="18">
      <c r="B240" s="28"/>
      <c r="C240" s="49"/>
      <c r="D240" s="49"/>
      <c r="E240" s="49"/>
      <c r="S240" s="243" t="s">
        <v>792</v>
      </c>
      <c r="T240" s="28"/>
      <c r="U240" s="28"/>
      <c r="V240" s="287" t="s">
        <v>129</v>
      </c>
      <c r="W240" s="231">
        <v>13</v>
      </c>
    </row>
    <row r="241" spans="2:23" ht="18">
      <c r="B241" s="28"/>
      <c r="C241" s="49"/>
      <c r="D241" s="49"/>
      <c r="E241" s="49"/>
      <c r="S241" s="243" t="s">
        <v>577</v>
      </c>
      <c r="T241" s="28"/>
      <c r="U241" s="28"/>
      <c r="V241" s="287" t="s">
        <v>129</v>
      </c>
      <c r="W241" s="231">
        <v>13</v>
      </c>
    </row>
    <row r="242" spans="2:23" ht="18">
      <c r="B242" s="28"/>
      <c r="C242" s="49"/>
      <c r="D242" s="49"/>
      <c r="E242" s="49"/>
      <c r="S242" s="243" t="s">
        <v>1622</v>
      </c>
      <c r="T242" s="28"/>
      <c r="U242" s="28"/>
      <c r="V242" s="287" t="s">
        <v>129</v>
      </c>
      <c r="W242" s="231">
        <v>13</v>
      </c>
    </row>
    <row r="243" spans="2:23" ht="18">
      <c r="B243" s="28"/>
      <c r="C243" s="49"/>
      <c r="D243" s="49"/>
      <c r="E243" s="49"/>
      <c r="S243" s="170" t="s">
        <v>3621</v>
      </c>
      <c r="T243" s="28"/>
      <c r="U243" s="28"/>
      <c r="V243" s="287" t="s">
        <v>129</v>
      </c>
      <c r="W243" s="231">
        <v>13</v>
      </c>
    </row>
    <row r="244" spans="2:23" ht="18">
      <c r="B244" s="28"/>
      <c r="C244" s="49"/>
      <c r="D244" s="49"/>
      <c r="E244" s="49"/>
      <c r="S244" s="243" t="s">
        <v>699</v>
      </c>
      <c r="T244" s="28"/>
      <c r="U244" s="28"/>
      <c r="V244" s="287" t="s">
        <v>129</v>
      </c>
      <c r="W244" s="231">
        <v>13</v>
      </c>
    </row>
    <row r="245" spans="2:23" ht="18">
      <c r="B245" s="28"/>
      <c r="C245" s="49"/>
      <c r="D245" s="49"/>
      <c r="E245" s="49"/>
      <c r="S245" s="243" t="s">
        <v>2441</v>
      </c>
      <c r="T245" s="28"/>
      <c r="U245" s="28"/>
      <c r="V245" s="287" t="s">
        <v>129</v>
      </c>
      <c r="W245" s="231">
        <v>13</v>
      </c>
    </row>
    <row r="246" spans="2:23" ht="18">
      <c r="B246" s="28"/>
      <c r="C246" s="49"/>
      <c r="D246" s="49"/>
      <c r="E246" s="49"/>
      <c r="S246" s="170" t="s">
        <v>3500</v>
      </c>
      <c r="T246" s="28"/>
      <c r="U246" s="28"/>
      <c r="V246" s="287" t="s">
        <v>129</v>
      </c>
      <c r="W246" s="231">
        <v>13</v>
      </c>
    </row>
    <row r="247" spans="2:23" ht="18">
      <c r="B247" s="28"/>
      <c r="C247" s="49"/>
      <c r="D247" s="49"/>
      <c r="E247" s="49"/>
      <c r="S247" s="170" t="s">
        <v>3447</v>
      </c>
      <c r="T247" s="28"/>
      <c r="U247" s="224"/>
      <c r="V247" s="287" t="s">
        <v>129</v>
      </c>
      <c r="W247" s="231">
        <v>13</v>
      </c>
    </row>
    <row r="248" spans="2:23" ht="18">
      <c r="B248" s="28"/>
      <c r="C248" s="49"/>
      <c r="D248" s="49"/>
      <c r="E248" s="49"/>
      <c r="S248" s="170" t="s">
        <v>3391</v>
      </c>
      <c r="T248" s="288"/>
      <c r="U248" s="288"/>
      <c r="V248" s="287" t="s">
        <v>129</v>
      </c>
      <c r="W248" s="231">
        <v>13</v>
      </c>
    </row>
    <row r="249" spans="2:23" ht="18">
      <c r="B249" s="28"/>
      <c r="C249" s="49"/>
      <c r="D249" s="49"/>
      <c r="E249" s="49"/>
      <c r="S249" s="170" t="s">
        <v>3404</v>
      </c>
      <c r="T249" s="28"/>
      <c r="U249" s="224"/>
      <c r="V249" s="287" t="s">
        <v>129</v>
      </c>
      <c r="W249" s="231">
        <v>13</v>
      </c>
    </row>
    <row r="250" spans="2:23" ht="18">
      <c r="B250" s="28"/>
      <c r="C250" s="49"/>
      <c r="D250" s="49"/>
      <c r="E250" s="49"/>
      <c r="S250" s="243" t="s">
        <v>480</v>
      </c>
      <c r="T250" s="302"/>
      <c r="U250" s="38"/>
      <c r="V250" s="287" t="s">
        <v>129</v>
      </c>
      <c r="W250" s="231">
        <v>13</v>
      </c>
    </row>
    <row r="251" spans="2:23" ht="18">
      <c r="B251" s="28"/>
      <c r="C251" s="49"/>
      <c r="D251" s="49"/>
      <c r="E251" s="49"/>
      <c r="S251" s="243" t="s">
        <v>1956</v>
      </c>
      <c r="T251" s="28"/>
      <c r="U251" s="224"/>
      <c r="V251" s="287" t="s">
        <v>129</v>
      </c>
      <c r="W251" s="231">
        <v>13</v>
      </c>
    </row>
    <row r="252" spans="2:23" ht="18.75">
      <c r="B252" s="28"/>
      <c r="C252" s="49"/>
      <c r="D252" s="49"/>
      <c r="E252" s="49"/>
      <c r="S252" s="243" t="s">
        <v>2936</v>
      </c>
      <c r="T252" s="227"/>
      <c r="U252" s="286"/>
      <c r="V252" s="287" t="s">
        <v>129</v>
      </c>
      <c r="W252" s="231">
        <v>13</v>
      </c>
    </row>
    <row r="253" spans="2:23" ht="18">
      <c r="B253" s="28"/>
      <c r="C253" s="49"/>
      <c r="D253" s="49"/>
      <c r="E253" s="49"/>
      <c r="S253" s="243" t="s">
        <v>1659</v>
      </c>
      <c r="T253" s="38"/>
      <c r="U253" s="38"/>
      <c r="V253" s="287" t="s">
        <v>129</v>
      </c>
      <c r="W253" s="231">
        <v>13</v>
      </c>
    </row>
    <row r="254" spans="2:23" ht="18">
      <c r="B254" s="28"/>
      <c r="C254" s="49"/>
      <c r="D254" s="49"/>
      <c r="E254" s="49"/>
      <c r="S254" s="243" t="s">
        <v>3076</v>
      </c>
      <c r="T254" s="28"/>
      <c r="U254" s="224"/>
      <c r="V254" s="287" t="s">
        <v>129</v>
      </c>
      <c r="W254" s="231">
        <v>13</v>
      </c>
    </row>
    <row r="255" spans="2:23" ht="18">
      <c r="B255" s="28"/>
      <c r="C255" s="49"/>
      <c r="D255" s="49"/>
      <c r="E255" s="49"/>
      <c r="S255" s="243" t="s">
        <v>1995</v>
      </c>
      <c r="T255" s="38"/>
      <c r="U255" s="38"/>
      <c r="V255" s="287" t="s">
        <v>129</v>
      </c>
      <c r="W255" s="231">
        <v>13</v>
      </c>
    </row>
    <row r="256" spans="2:23" ht="18">
      <c r="B256" s="28"/>
      <c r="C256" s="49"/>
      <c r="D256" s="49"/>
      <c r="E256" s="49"/>
      <c r="S256" s="243" t="s">
        <v>3037</v>
      </c>
      <c r="T256" s="38"/>
      <c r="U256" s="38"/>
      <c r="V256" s="287" t="s">
        <v>129</v>
      </c>
      <c r="W256" s="231">
        <v>13</v>
      </c>
    </row>
    <row r="257" spans="2:23" ht="18">
      <c r="B257" s="28"/>
      <c r="C257" s="49"/>
      <c r="D257" s="49"/>
      <c r="E257" s="49"/>
      <c r="S257" s="243" t="s">
        <v>1634</v>
      </c>
      <c r="T257" s="28"/>
      <c r="U257" s="28"/>
      <c r="V257" s="287" t="s">
        <v>129</v>
      </c>
      <c r="W257" s="231">
        <v>13</v>
      </c>
    </row>
    <row r="258" spans="2:23" ht="18">
      <c r="B258" s="28"/>
      <c r="C258" s="49"/>
      <c r="D258" s="49"/>
      <c r="E258" s="49"/>
      <c r="S258" s="170" t="s">
        <v>3385</v>
      </c>
      <c r="T258" s="28"/>
      <c r="U258" s="28"/>
      <c r="V258" s="287" t="s">
        <v>129</v>
      </c>
      <c r="W258" s="231">
        <v>12</v>
      </c>
    </row>
    <row r="259" spans="2:23" ht="18">
      <c r="B259" s="28"/>
      <c r="C259" s="49"/>
      <c r="D259" s="49"/>
      <c r="E259" s="49"/>
      <c r="S259" s="243" t="s">
        <v>1706</v>
      </c>
      <c r="T259" s="28"/>
      <c r="U259" s="28"/>
      <c r="V259" s="287" t="s">
        <v>129</v>
      </c>
      <c r="W259" s="231">
        <v>12</v>
      </c>
    </row>
    <row r="260" spans="2:23" ht="18">
      <c r="B260" s="28"/>
      <c r="C260" s="49"/>
      <c r="D260" s="49"/>
      <c r="E260" s="49"/>
      <c r="S260" s="243" t="s">
        <v>2369</v>
      </c>
      <c r="T260" s="28"/>
      <c r="U260" s="28"/>
      <c r="V260" s="287" t="s">
        <v>129</v>
      </c>
      <c r="W260" s="231">
        <v>12</v>
      </c>
    </row>
    <row r="261" spans="2:23" ht="18">
      <c r="B261" s="28"/>
      <c r="C261" s="49"/>
      <c r="D261" s="49"/>
      <c r="E261" s="49"/>
      <c r="S261" s="243" t="s">
        <v>2325</v>
      </c>
      <c r="T261" s="28"/>
      <c r="U261" s="28"/>
      <c r="V261" s="287" t="s">
        <v>129</v>
      </c>
      <c r="W261" s="231">
        <v>12</v>
      </c>
    </row>
    <row r="262" spans="2:23" ht="18">
      <c r="B262" s="170"/>
      <c r="C262" s="49"/>
      <c r="D262" s="49"/>
      <c r="E262" s="49"/>
      <c r="S262" s="243" t="s">
        <v>2999</v>
      </c>
      <c r="T262" s="28"/>
      <c r="U262" s="28"/>
      <c r="V262" s="287" t="s">
        <v>129</v>
      </c>
      <c r="W262" s="231">
        <v>12</v>
      </c>
    </row>
    <row r="263" spans="2:23" ht="18">
      <c r="B263" s="28"/>
      <c r="C263" s="49"/>
      <c r="D263" s="49"/>
      <c r="E263" s="49"/>
      <c r="S263" s="243" t="s">
        <v>1918</v>
      </c>
      <c r="T263" s="28"/>
      <c r="U263" s="28"/>
      <c r="V263" s="287" t="s">
        <v>129</v>
      </c>
      <c r="W263" s="231">
        <v>12</v>
      </c>
    </row>
    <row r="264" spans="2:23" ht="18">
      <c r="B264" s="28"/>
      <c r="C264" s="49"/>
      <c r="D264" s="49"/>
      <c r="E264" s="49"/>
      <c r="S264" s="170" t="s">
        <v>3654</v>
      </c>
      <c r="T264" s="28"/>
      <c r="U264" s="28"/>
      <c r="V264" s="287" t="s">
        <v>129</v>
      </c>
      <c r="W264" s="231">
        <v>12</v>
      </c>
    </row>
    <row r="265" spans="2:23" ht="18">
      <c r="B265" s="28"/>
      <c r="C265" s="49"/>
      <c r="D265" s="49"/>
      <c r="E265" s="49"/>
      <c r="S265" s="243" t="s">
        <v>452</v>
      </c>
      <c r="T265" s="38"/>
      <c r="U265" s="38"/>
      <c r="V265" s="287" t="s">
        <v>129</v>
      </c>
      <c r="W265" s="231">
        <v>12</v>
      </c>
    </row>
    <row r="266" spans="2:23" ht="18.75">
      <c r="B266" s="28"/>
      <c r="C266" s="49"/>
      <c r="D266" s="49"/>
      <c r="E266" s="49"/>
      <c r="S266" s="243" t="s">
        <v>1997</v>
      </c>
      <c r="T266" s="286"/>
      <c r="U266" s="286"/>
      <c r="V266" s="287" t="s">
        <v>129</v>
      </c>
      <c r="W266" s="231">
        <v>12</v>
      </c>
    </row>
    <row r="267" spans="2:23" ht="18">
      <c r="B267" s="28"/>
      <c r="C267" s="49"/>
      <c r="D267" s="49"/>
      <c r="E267" s="49"/>
      <c r="S267" s="243" t="s">
        <v>510</v>
      </c>
      <c r="T267" s="288"/>
      <c r="U267" s="288"/>
      <c r="V267" s="287" t="s">
        <v>129</v>
      </c>
      <c r="W267" s="231">
        <v>12</v>
      </c>
    </row>
    <row r="268" spans="2:23" ht="18">
      <c r="B268" s="28"/>
      <c r="C268" s="49"/>
      <c r="D268" s="49"/>
      <c r="E268" s="49"/>
      <c r="S268" s="243" t="s">
        <v>2377</v>
      </c>
      <c r="T268" s="38"/>
      <c r="U268" s="38"/>
      <c r="V268" s="287" t="s">
        <v>129</v>
      </c>
      <c r="W268" s="231">
        <v>12</v>
      </c>
    </row>
    <row r="269" spans="2:23" ht="18">
      <c r="B269" s="28"/>
      <c r="C269" s="49"/>
      <c r="D269" s="49"/>
      <c r="E269" s="49"/>
      <c r="S269" s="243" t="s">
        <v>2437</v>
      </c>
      <c r="T269" s="28"/>
      <c r="U269" s="224"/>
      <c r="V269" s="287" t="s">
        <v>129</v>
      </c>
      <c r="W269" s="231">
        <v>12</v>
      </c>
    </row>
    <row r="270" spans="2:23" ht="18">
      <c r="B270" s="28"/>
      <c r="C270" s="49"/>
      <c r="D270" s="49"/>
      <c r="E270" s="49"/>
      <c r="S270" s="243" t="s">
        <v>1295</v>
      </c>
      <c r="T270" s="28"/>
      <c r="U270" s="224"/>
      <c r="V270" s="287" t="s">
        <v>129</v>
      </c>
      <c r="W270" s="231">
        <v>12</v>
      </c>
    </row>
    <row r="271" spans="2:23" ht="18">
      <c r="B271" s="28"/>
      <c r="C271" s="49"/>
      <c r="D271" s="49"/>
      <c r="E271" s="49"/>
      <c r="S271" s="243" t="s">
        <v>2998</v>
      </c>
      <c r="T271" s="28"/>
      <c r="U271" s="224"/>
      <c r="V271" s="287" t="s">
        <v>129</v>
      </c>
      <c r="W271" s="231">
        <v>12</v>
      </c>
    </row>
    <row r="272" spans="2:23" ht="18.75">
      <c r="B272" s="28"/>
      <c r="C272" s="49"/>
      <c r="D272" s="49"/>
      <c r="E272" s="49"/>
      <c r="S272" s="243" t="s">
        <v>2941</v>
      </c>
      <c r="T272" s="286"/>
      <c r="U272" s="286"/>
      <c r="V272" s="287" t="s">
        <v>129</v>
      </c>
      <c r="W272" s="231">
        <v>11</v>
      </c>
    </row>
    <row r="273" spans="2:23" ht="18">
      <c r="B273" s="28"/>
      <c r="C273" s="49"/>
      <c r="D273" s="49"/>
      <c r="E273" s="49"/>
      <c r="S273" s="170" t="s">
        <v>3641</v>
      </c>
      <c r="T273" s="38"/>
      <c r="U273" s="38"/>
      <c r="V273" s="287" t="s">
        <v>129</v>
      </c>
      <c r="W273" s="231">
        <v>11</v>
      </c>
    </row>
    <row r="274" spans="2:23" ht="18">
      <c r="B274" s="28"/>
      <c r="C274" s="49"/>
      <c r="D274" s="49"/>
      <c r="E274" s="49"/>
      <c r="S274" s="243" t="s">
        <v>2888</v>
      </c>
      <c r="T274" s="288"/>
      <c r="U274" s="288"/>
      <c r="V274" s="287" t="s">
        <v>129</v>
      </c>
      <c r="W274" s="231">
        <v>11</v>
      </c>
    </row>
    <row r="275" spans="2:23" ht="18">
      <c r="B275" s="28"/>
      <c r="C275" s="49"/>
      <c r="D275" s="49"/>
      <c r="E275" s="49"/>
      <c r="S275" s="170" t="s">
        <v>3541</v>
      </c>
      <c r="T275" s="38"/>
      <c r="U275" s="38"/>
      <c r="V275" s="287" t="s">
        <v>129</v>
      </c>
      <c r="W275" s="231">
        <v>11</v>
      </c>
    </row>
    <row r="276" spans="2:23" ht="18">
      <c r="B276" s="28"/>
      <c r="C276" s="49"/>
      <c r="D276" s="49"/>
      <c r="E276" s="49"/>
      <c r="S276" s="170" t="s">
        <v>3381</v>
      </c>
      <c r="T276" s="38"/>
      <c r="U276" s="38"/>
      <c r="V276" s="287" t="s">
        <v>129</v>
      </c>
      <c r="W276" s="231">
        <v>11</v>
      </c>
    </row>
    <row r="277" spans="2:23" ht="18">
      <c r="B277" s="28"/>
      <c r="C277" s="28"/>
      <c r="D277" s="28"/>
      <c r="E277" s="28"/>
      <c r="S277" s="243" t="s">
        <v>476</v>
      </c>
      <c r="T277" s="28"/>
      <c r="U277" s="28"/>
      <c r="V277" s="287" t="s">
        <v>129</v>
      </c>
      <c r="W277" s="231">
        <v>11</v>
      </c>
    </row>
    <row r="278" spans="2:23" ht="18">
      <c r="B278" s="28"/>
      <c r="C278" s="49"/>
      <c r="D278" s="49"/>
      <c r="E278" s="49"/>
      <c r="S278" s="170" t="s">
        <v>3360</v>
      </c>
      <c r="T278" s="28"/>
      <c r="U278" s="28"/>
      <c r="V278" s="287" t="s">
        <v>129</v>
      </c>
      <c r="W278" s="231">
        <v>11</v>
      </c>
    </row>
    <row r="279" spans="2:23" ht="18">
      <c r="B279" s="28"/>
      <c r="C279" s="49"/>
      <c r="D279" s="49"/>
      <c r="E279" s="49"/>
      <c r="S279" s="243" t="s">
        <v>1653</v>
      </c>
      <c r="T279" s="28"/>
      <c r="U279" s="28"/>
      <c r="V279" s="287" t="s">
        <v>129</v>
      </c>
      <c r="W279" s="231">
        <v>11</v>
      </c>
    </row>
    <row r="280" spans="2:23" ht="18">
      <c r="B280" s="28"/>
      <c r="C280" s="49"/>
      <c r="D280" s="49"/>
      <c r="E280" s="49"/>
      <c r="S280" s="243" t="s">
        <v>2932</v>
      </c>
      <c r="T280" s="28"/>
      <c r="U280" s="28"/>
      <c r="V280" s="287" t="s">
        <v>129</v>
      </c>
      <c r="W280" s="231">
        <v>11</v>
      </c>
    </row>
    <row r="281" spans="2:23" ht="18">
      <c r="B281" s="28"/>
      <c r="C281" s="49"/>
      <c r="D281" s="49"/>
      <c r="E281" s="49"/>
      <c r="S281" s="170" t="s">
        <v>3483</v>
      </c>
      <c r="T281" s="28"/>
      <c r="U281" s="28"/>
      <c r="V281" s="287" t="s">
        <v>129</v>
      </c>
      <c r="W281" s="231">
        <v>11</v>
      </c>
    </row>
    <row r="282" spans="2:23" ht="18">
      <c r="B282" s="28"/>
      <c r="C282" s="49"/>
      <c r="D282" s="49"/>
      <c r="E282" s="49"/>
      <c r="S282" s="170" t="s">
        <v>3649</v>
      </c>
      <c r="T282" s="28"/>
      <c r="U282" s="28"/>
      <c r="V282" s="287" t="s">
        <v>129</v>
      </c>
      <c r="W282" s="231">
        <v>11</v>
      </c>
    </row>
    <row r="283" spans="2:23" ht="18">
      <c r="B283" s="28"/>
      <c r="C283" s="49"/>
      <c r="D283" s="49"/>
      <c r="E283" s="49"/>
      <c r="S283" s="243" t="s">
        <v>552</v>
      </c>
      <c r="T283" s="28"/>
      <c r="U283" s="28"/>
      <c r="V283" s="287" t="s">
        <v>129</v>
      </c>
      <c r="W283" s="231">
        <v>11</v>
      </c>
    </row>
    <row r="284" spans="2:23" ht="18">
      <c r="B284" s="28"/>
      <c r="C284" s="49"/>
      <c r="D284" s="49"/>
      <c r="E284" s="49"/>
      <c r="S284" s="243" t="s">
        <v>2009</v>
      </c>
      <c r="T284" s="28"/>
      <c r="U284" s="28"/>
      <c r="V284" s="287" t="s">
        <v>129</v>
      </c>
      <c r="W284" s="231">
        <v>11</v>
      </c>
    </row>
    <row r="285" spans="2:23" ht="18">
      <c r="B285" s="28"/>
      <c r="C285" s="49"/>
      <c r="D285" s="49"/>
      <c r="E285" s="49"/>
      <c r="S285" s="243" t="s">
        <v>924</v>
      </c>
      <c r="T285" s="28"/>
      <c r="U285" s="28"/>
      <c r="V285" s="287" t="s">
        <v>129</v>
      </c>
      <c r="W285" s="231">
        <v>11</v>
      </c>
    </row>
    <row r="286" spans="2:23" ht="18">
      <c r="B286" s="28"/>
      <c r="C286" s="49"/>
      <c r="D286" s="49"/>
      <c r="E286" s="49"/>
      <c r="S286" s="170" t="s">
        <v>3560</v>
      </c>
      <c r="T286" s="28"/>
      <c r="U286" s="28"/>
      <c r="V286" s="287" t="s">
        <v>129</v>
      </c>
      <c r="W286" s="231">
        <v>11</v>
      </c>
    </row>
    <row r="287" spans="2:23" ht="18">
      <c r="B287" s="28"/>
      <c r="C287" s="49"/>
      <c r="D287" s="49"/>
      <c r="E287" s="49"/>
      <c r="S287" s="243" t="s">
        <v>2016</v>
      </c>
      <c r="T287" s="28"/>
      <c r="U287" s="28"/>
      <c r="V287" s="287" t="s">
        <v>129</v>
      </c>
      <c r="W287" s="231">
        <v>11</v>
      </c>
    </row>
    <row r="288" spans="2:23" ht="18">
      <c r="B288" s="28"/>
      <c r="C288" s="49"/>
      <c r="D288" s="49"/>
      <c r="E288" s="49"/>
      <c r="S288" s="170" t="s">
        <v>3362</v>
      </c>
      <c r="T288" s="28"/>
      <c r="U288" s="28"/>
      <c r="V288" s="287" t="s">
        <v>129</v>
      </c>
      <c r="W288" s="231">
        <v>11</v>
      </c>
    </row>
    <row r="289" spans="2:23" ht="18">
      <c r="B289" s="28"/>
      <c r="C289" s="49"/>
      <c r="D289" s="49"/>
      <c r="E289" s="49"/>
      <c r="S289" s="243" t="s">
        <v>482</v>
      </c>
      <c r="T289" s="28"/>
      <c r="U289" s="28"/>
      <c r="V289" s="287" t="s">
        <v>129</v>
      </c>
      <c r="W289" s="231">
        <v>11</v>
      </c>
    </row>
    <row r="290" spans="2:23" ht="18">
      <c r="B290" s="28"/>
      <c r="C290" s="49"/>
      <c r="D290" s="49"/>
      <c r="E290" s="49"/>
      <c r="S290" s="170" t="s">
        <v>3395</v>
      </c>
      <c r="T290" s="28"/>
      <c r="U290" s="28"/>
      <c r="V290" s="287" t="s">
        <v>129</v>
      </c>
      <c r="W290" s="231">
        <v>11</v>
      </c>
    </row>
    <row r="291" spans="2:23" ht="18">
      <c r="B291" s="28"/>
      <c r="C291" s="49"/>
      <c r="D291" s="49"/>
      <c r="E291" s="49"/>
      <c r="S291" s="243" t="s">
        <v>688</v>
      </c>
      <c r="T291" s="28"/>
      <c r="U291" s="28"/>
      <c r="V291" s="287" t="s">
        <v>129</v>
      </c>
      <c r="W291" s="231">
        <v>11</v>
      </c>
    </row>
    <row r="292" spans="2:23" ht="18">
      <c r="B292" s="28"/>
      <c r="C292" s="49"/>
      <c r="D292" s="49"/>
      <c r="E292" s="49"/>
      <c r="S292" s="170" t="s">
        <v>3511</v>
      </c>
      <c r="T292" s="28"/>
      <c r="U292" s="28"/>
      <c r="V292" s="287" t="s">
        <v>129</v>
      </c>
      <c r="W292" s="231">
        <v>11</v>
      </c>
    </row>
    <row r="293" spans="2:23" ht="18">
      <c r="B293" s="28"/>
      <c r="C293" s="49"/>
      <c r="D293" s="49"/>
      <c r="E293" s="49"/>
      <c r="S293" s="243" t="s">
        <v>3088</v>
      </c>
      <c r="T293" s="28"/>
      <c r="U293" s="28"/>
      <c r="V293" s="287" t="s">
        <v>129</v>
      </c>
      <c r="W293" s="231">
        <v>10</v>
      </c>
    </row>
    <row r="294" spans="2:23" ht="18">
      <c r="B294" s="28"/>
      <c r="C294" s="49"/>
      <c r="D294" s="49"/>
      <c r="E294" s="49"/>
      <c r="S294" s="243" t="s">
        <v>571</v>
      </c>
      <c r="T294" s="288"/>
      <c r="U294" s="288"/>
      <c r="V294" s="287" t="s">
        <v>129</v>
      </c>
      <c r="W294" s="231">
        <v>10</v>
      </c>
    </row>
    <row r="295" spans="2:23" ht="18">
      <c r="B295" s="28"/>
      <c r="C295" s="49"/>
      <c r="D295" s="49"/>
      <c r="E295" s="49"/>
      <c r="S295" s="243" t="s">
        <v>3034</v>
      </c>
      <c r="T295" s="28"/>
      <c r="U295" s="224"/>
      <c r="V295" s="287" t="s">
        <v>129</v>
      </c>
      <c r="W295" s="231">
        <v>10</v>
      </c>
    </row>
    <row r="296" spans="2:23" ht="18">
      <c r="B296" s="28"/>
      <c r="C296" s="49"/>
      <c r="D296" s="49"/>
      <c r="E296" s="49"/>
      <c r="S296" s="170" t="s">
        <v>3686</v>
      </c>
      <c r="T296" s="28"/>
      <c r="U296" s="28"/>
      <c r="V296" s="287" t="s">
        <v>129</v>
      </c>
      <c r="W296" s="231">
        <v>10</v>
      </c>
    </row>
    <row r="297" spans="2:23" ht="18.75">
      <c r="B297" s="28"/>
      <c r="C297" s="49"/>
      <c r="D297" s="49"/>
      <c r="E297" s="49"/>
      <c r="S297" s="243" t="s">
        <v>2943</v>
      </c>
      <c r="T297" s="227"/>
      <c r="U297" s="286"/>
      <c r="V297" s="287" t="s">
        <v>129</v>
      </c>
      <c r="W297" s="231">
        <v>10</v>
      </c>
    </row>
    <row r="298" spans="2:23" ht="18">
      <c r="B298" s="28"/>
      <c r="C298" s="49"/>
      <c r="D298" s="49"/>
      <c r="E298" s="49"/>
      <c r="S298" s="243" t="s">
        <v>2425</v>
      </c>
      <c r="T298" s="38"/>
      <c r="U298" s="38"/>
      <c r="V298" s="287" t="s">
        <v>129</v>
      </c>
      <c r="W298" s="231">
        <v>10</v>
      </c>
    </row>
    <row r="299" spans="2:23" ht="18">
      <c r="B299" s="28"/>
      <c r="C299" s="49"/>
      <c r="D299" s="49"/>
      <c r="E299" s="49"/>
      <c r="S299" s="243" t="s">
        <v>1305</v>
      </c>
      <c r="T299" s="288"/>
      <c r="U299" s="288"/>
      <c r="V299" s="287" t="s">
        <v>129</v>
      </c>
      <c r="W299" s="231">
        <v>10</v>
      </c>
    </row>
    <row r="300" spans="2:23" ht="18">
      <c r="B300" s="28"/>
      <c r="C300" s="49"/>
      <c r="D300" s="49"/>
      <c r="E300" s="49"/>
      <c r="S300" s="243" t="s">
        <v>692</v>
      </c>
      <c r="T300" s="288"/>
      <c r="U300" s="288"/>
      <c r="V300" s="287" t="s">
        <v>129</v>
      </c>
      <c r="W300" s="231">
        <v>10</v>
      </c>
    </row>
    <row r="301" spans="2:23" ht="18">
      <c r="B301" s="28"/>
      <c r="C301" s="28"/>
      <c r="D301" s="28"/>
      <c r="E301" s="28"/>
      <c r="S301" s="243" t="s">
        <v>3061</v>
      </c>
      <c r="T301" s="28"/>
      <c r="U301" s="28"/>
      <c r="V301" s="287" t="s">
        <v>129</v>
      </c>
      <c r="W301" s="231">
        <v>10</v>
      </c>
    </row>
    <row r="302" spans="2:23" ht="18">
      <c r="B302" s="28"/>
      <c r="C302" s="49"/>
      <c r="D302" s="49"/>
      <c r="E302" s="49"/>
      <c r="S302" s="170" t="s">
        <v>3532</v>
      </c>
      <c r="T302" s="28"/>
      <c r="U302" s="28"/>
      <c r="V302" s="287" t="s">
        <v>129</v>
      </c>
      <c r="W302" s="231">
        <v>10</v>
      </c>
    </row>
    <row r="303" spans="2:23" ht="18">
      <c r="B303" s="28"/>
      <c r="C303" s="49"/>
      <c r="D303" s="49"/>
      <c r="E303" s="49"/>
      <c r="S303" s="243" t="s">
        <v>2173</v>
      </c>
      <c r="T303" s="28"/>
      <c r="U303" s="28"/>
      <c r="V303" s="287" t="s">
        <v>129</v>
      </c>
      <c r="W303" s="231">
        <v>10</v>
      </c>
    </row>
    <row r="304" spans="2:23" ht="18">
      <c r="B304" s="28"/>
      <c r="C304" s="49"/>
      <c r="D304" s="49"/>
      <c r="E304" s="49"/>
      <c r="S304" s="243" t="s">
        <v>3040</v>
      </c>
      <c r="T304" s="28"/>
      <c r="U304" s="28"/>
      <c r="V304" s="287" t="s">
        <v>129</v>
      </c>
      <c r="W304" s="231">
        <v>10</v>
      </c>
    </row>
    <row r="305" spans="2:23" ht="18">
      <c r="B305" s="28"/>
      <c r="C305" s="49"/>
      <c r="D305" s="49"/>
      <c r="E305" s="49"/>
      <c r="S305" s="243" t="s">
        <v>1655</v>
      </c>
      <c r="T305" s="28"/>
      <c r="U305" s="28"/>
      <c r="V305" s="287" t="s">
        <v>129</v>
      </c>
      <c r="W305" s="231">
        <v>10</v>
      </c>
    </row>
    <row r="306" spans="2:23" ht="18">
      <c r="B306" s="28"/>
      <c r="C306" s="49"/>
      <c r="D306" s="49"/>
      <c r="E306" s="49"/>
      <c r="S306" s="170" t="s">
        <v>3701</v>
      </c>
      <c r="T306" s="28"/>
      <c r="U306" s="28"/>
      <c r="V306" s="287" t="s">
        <v>129</v>
      </c>
      <c r="W306" s="231">
        <v>10</v>
      </c>
    </row>
    <row r="307" spans="2:23" ht="18">
      <c r="B307" s="28"/>
      <c r="C307" s="49"/>
      <c r="D307" s="49"/>
      <c r="E307" s="49"/>
      <c r="S307" s="243" t="s">
        <v>2908</v>
      </c>
      <c r="T307" s="28"/>
      <c r="U307" s="28"/>
      <c r="V307" s="287" t="s">
        <v>129</v>
      </c>
      <c r="W307" s="231">
        <v>10</v>
      </c>
    </row>
    <row r="308" spans="2:23" ht="18">
      <c r="B308" s="28"/>
      <c r="C308" s="49"/>
      <c r="D308" s="49"/>
      <c r="E308" s="49"/>
      <c r="S308" s="170" t="s">
        <v>3697</v>
      </c>
      <c r="T308" s="28"/>
      <c r="U308" s="28"/>
      <c r="V308" s="287" t="s">
        <v>129</v>
      </c>
      <c r="W308" s="231">
        <v>10</v>
      </c>
    </row>
    <row r="309" spans="2:23" ht="18">
      <c r="B309" s="28"/>
      <c r="C309" s="49"/>
      <c r="D309" s="49"/>
      <c r="E309" s="49"/>
      <c r="S309" s="243" t="s">
        <v>533</v>
      </c>
      <c r="T309" s="28"/>
      <c r="U309" s="28"/>
      <c r="V309" s="287" t="s">
        <v>129</v>
      </c>
      <c r="W309" s="231">
        <v>10</v>
      </c>
    </row>
    <row r="310" spans="2:23" ht="18">
      <c r="B310" s="28"/>
      <c r="C310" s="49"/>
      <c r="D310" s="49"/>
      <c r="E310" s="49"/>
      <c r="S310" s="170" t="s">
        <v>3517</v>
      </c>
      <c r="T310" s="28"/>
      <c r="U310" s="28"/>
      <c r="V310" s="287" t="s">
        <v>129</v>
      </c>
      <c r="W310" s="231">
        <v>10</v>
      </c>
    </row>
    <row r="311" spans="2:23" ht="18.75">
      <c r="B311" s="28"/>
      <c r="C311" s="49"/>
      <c r="D311" s="49"/>
      <c r="E311" s="49"/>
      <c r="S311" s="170" t="s">
        <v>3703</v>
      </c>
      <c r="T311" s="227"/>
      <c r="U311" s="286"/>
      <c r="V311" s="287" t="s">
        <v>129</v>
      </c>
      <c r="W311" s="231">
        <v>10</v>
      </c>
    </row>
    <row r="312" spans="2:23" ht="18">
      <c r="B312" s="28"/>
      <c r="C312" s="49"/>
      <c r="D312" s="49"/>
      <c r="E312" s="49"/>
      <c r="S312" s="243" t="s">
        <v>2972</v>
      </c>
      <c r="T312" s="28"/>
      <c r="U312" s="28"/>
      <c r="V312" s="287" t="s">
        <v>129</v>
      </c>
      <c r="W312" s="231">
        <v>10</v>
      </c>
    </row>
    <row r="313" spans="2:23" ht="18">
      <c r="B313" s="28"/>
      <c r="C313" s="49"/>
      <c r="D313" s="49"/>
      <c r="E313" s="49"/>
      <c r="S313" s="243" t="s">
        <v>922</v>
      </c>
      <c r="T313" s="28"/>
      <c r="U313" s="28"/>
      <c r="V313" s="287" t="s">
        <v>129</v>
      </c>
      <c r="W313" s="231">
        <v>10</v>
      </c>
    </row>
    <row r="314" spans="2:23" ht="18">
      <c r="B314" s="28"/>
      <c r="C314" s="49"/>
      <c r="D314" s="49"/>
      <c r="E314" s="49"/>
      <c r="S314" s="243" t="s">
        <v>2922</v>
      </c>
      <c r="T314" s="28"/>
      <c r="U314" s="28"/>
      <c r="V314" s="287" t="s">
        <v>129</v>
      </c>
      <c r="W314" s="231">
        <v>10</v>
      </c>
    </row>
    <row r="315" spans="2:23" ht="18">
      <c r="B315" s="28"/>
      <c r="C315" s="49"/>
      <c r="D315" s="49"/>
      <c r="E315" s="49"/>
      <c r="S315" s="170" t="s">
        <v>3615</v>
      </c>
      <c r="T315" s="28"/>
      <c r="U315" s="28"/>
      <c r="V315" s="287" t="s">
        <v>129</v>
      </c>
      <c r="W315" s="231">
        <v>10</v>
      </c>
    </row>
    <row r="316" spans="2:23" ht="18">
      <c r="B316" s="28"/>
      <c r="C316" s="49"/>
      <c r="D316" s="49"/>
      <c r="E316" s="49"/>
      <c r="S316" s="243" t="s">
        <v>2934</v>
      </c>
      <c r="T316" s="28"/>
      <c r="U316" s="224"/>
      <c r="V316" s="287" t="s">
        <v>129</v>
      </c>
      <c r="W316" s="231">
        <v>10</v>
      </c>
    </row>
    <row r="317" spans="2:23" ht="18">
      <c r="B317" s="28"/>
      <c r="C317" s="49"/>
      <c r="D317" s="49"/>
      <c r="E317" s="49"/>
      <c r="S317" s="170" t="s">
        <v>3692</v>
      </c>
      <c r="T317" s="28"/>
      <c r="U317" s="224"/>
      <c r="V317" s="287" t="s">
        <v>129</v>
      </c>
      <c r="W317" s="231">
        <v>10</v>
      </c>
    </row>
    <row r="318" spans="2:23" ht="18">
      <c r="B318" s="28"/>
      <c r="C318" s="49"/>
      <c r="D318" s="49"/>
      <c r="E318" s="49"/>
      <c r="S318" s="170" t="s">
        <v>3690</v>
      </c>
      <c r="T318" s="28"/>
      <c r="U318" s="224"/>
      <c r="V318" s="287" t="s">
        <v>129</v>
      </c>
      <c r="W318" s="231">
        <v>10</v>
      </c>
    </row>
    <row r="319" spans="2:23" ht="18">
      <c r="B319" s="28"/>
      <c r="C319" s="49"/>
      <c r="D319" s="49"/>
      <c r="E319" s="49"/>
      <c r="S319" s="243" t="s">
        <v>2991</v>
      </c>
      <c r="T319" s="28"/>
      <c r="U319" s="224"/>
      <c r="V319" s="287" t="s">
        <v>129</v>
      </c>
      <c r="W319" s="231">
        <v>9</v>
      </c>
    </row>
    <row r="320" spans="2:23" ht="18">
      <c r="B320" s="28"/>
      <c r="C320" s="49"/>
      <c r="D320" s="49"/>
      <c r="E320" s="49"/>
      <c r="S320" s="170" t="s">
        <v>3566</v>
      </c>
      <c r="T320" s="28"/>
      <c r="U320" s="224"/>
      <c r="V320" s="287" t="s">
        <v>129</v>
      </c>
      <c r="W320" s="231">
        <v>9</v>
      </c>
    </row>
    <row r="321" spans="2:23" ht="18">
      <c r="B321" s="28"/>
      <c r="C321" s="49"/>
      <c r="D321" s="49"/>
      <c r="E321" s="49"/>
      <c r="S321" s="170" t="s">
        <v>3599</v>
      </c>
      <c r="T321" s="288"/>
      <c r="U321" s="288"/>
      <c r="V321" s="287" t="s">
        <v>129</v>
      </c>
      <c r="W321" s="231">
        <v>9</v>
      </c>
    </row>
    <row r="322" spans="2:23" ht="18">
      <c r="B322" s="28"/>
      <c r="C322" s="49"/>
      <c r="D322" s="49"/>
      <c r="E322" s="49"/>
      <c r="S322" s="170" t="s">
        <v>3600</v>
      </c>
      <c r="T322" s="28"/>
      <c r="U322" s="224"/>
      <c r="V322" s="287" t="s">
        <v>129</v>
      </c>
      <c r="W322" s="231">
        <v>9</v>
      </c>
    </row>
    <row r="323" spans="2:23" ht="18">
      <c r="B323" s="28"/>
      <c r="C323" s="49"/>
      <c r="D323" s="49"/>
      <c r="E323" s="49"/>
      <c r="S323" s="170" t="s">
        <v>3616</v>
      </c>
      <c r="T323" s="28"/>
      <c r="U323" s="28"/>
      <c r="V323" s="287" t="s">
        <v>129</v>
      </c>
      <c r="W323" s="231">
        <v>9</v>
      </c>
    </row>
    <row r="324" spans="2:23" ht="18">
      <c r="B324" s="28"/>
      <c r="C324" s="28"/>
      <c r="D324" s="28"/>
      <c r="E324" s="28"/>
      <c r="S324" s="243" t="s">
        <v>2306</v>
      </c>
      <c r="T324" s="288"/>
      <c r="U324" s="288"/>
      <c r="V324" s="287" t="s">
        <v>129</v>
      </c>
      <c r="W324" s="231">
        <v>9</v>
      </c>
    </row>
    <row r="325" spans="2:23" ht="18">
      <c r="B325" s="28"/>
      <c r="C325" s="49"/>
      <c r="D325" s="49"/>
      <c r="E325" s="49"/>
      <c r="S325" s="243" t="s">
        <v>1417</v>
      </c>
      <c r="T325" s="38"/>
      <c r="U325" s="38"/>
      <c r="V325" s="287" t="s">
        <v>129</v>
      </c>
      <c r="W325" s="231">
        <v>9</v>
      </c>
    </row>
    <row r="326" spans="2:23" ht="18">
      <c r="B326" s="28"/>
      <c r="C326" s="49"/>
      <c r="D326" s="49"/>
      <c r="E326" s="49"/>
      <c r="S326" s="170" t="s">
        <v>3596</v>
      </c>
      <c r="T326" s="38"/>
      <c r="U326" s="38"/>
      <c r="V326" s="287" t="s">
        <v>129</v>
      </c>
      <c r="W326" s="231">
        <v>9</v>
      </c>
    </row>
    <row r="327" spans="2:23" ht="18">
      <c r="B327" s="28"/>
      <c r="C327" s="49"/>
      <c r="D327" s="49"/>
      <c r="E327" s="49"/>
      <c r="S327" s="243" t="s">
        <v>1926</v>
      </c>
      <c r="T327" s="38"/>
      <c r="U327" s="38"/>
      <c r="V327" s="287" t="s">
        <v>129</v>
      </c>
      <c r="W327" s="231">
        <v>9</v>
      </c>
    </row>
    <row r="328" spans="2:23" ht="18">
      <c r="B328" s="28"/>
      <c r="C328" s="49"/>
      <c r="D328" s="49"/>
      <c r="E328" s="49"/>
      <c r="S328" s="170" t="s">
        <v>3681</v>
      </c>
      <c r="T328" s="38"/>
      <c r="U328" s="38"/>
      <c r="V328" s="287" t="s">
        <v>129</v>
      </c>
      <c r="W328" s="231">
        <v>9</v>
      </c>
    </row>
    <row r="329" spans="2:23" ht="18">
      <c r="B329" s="28"/>
      <c r="C329" s="49"/>
      <c r="D329" s="49"/>
      <c r="E329" s="49"/>
      <c r="S329" s="170" t="s">
        <v>3513</v>
      </c>
      <c r="T329" s="38"/>
      <c r="U329" s="38"/>
      <c r="V329" s="287" t="s">
        <v>129</v>
      </c>
      <c r="W329" s="231">
        <v>9</v>
      </c>
    </row>
    <row r="330" spans="2:23" ht="18">
      <c r="B330" s="28"/>
      <c r="C330" s="49"/>
      <c r="D330" s="49"/>
      <c r="E330" s="49"/>
      <c r="S330" s="170" t="s">
        <v>3400</v>
      </c>
      <c r="T330" s="288"/>
      <c r="U330" s="288"/>
      <c r="V330" s="287" t="s">
        <v>129</v>
      </c>
      <c r="W330" s="231">
        <v>9</v>
      </c>
    </row>
    <row r="331" spans="2:23" ht="18.75">
      <c r="B331" s="28"/>
      <c r="C331" s="49"/>
      <c r="D331" s="49"/>
      <c r="E331" s="49"/>
      <c r="S331" s="170" t="s">
        <v>3368</v>
      </c>
      <c r="T331" s="286"/>
      <c r="U331" s="286"/>
      <c r="V331" s="287" t="s">
        <v>129</v>
      </c>
      <c r="W331" s="231">
        <v>9</v>
      </c>
    </row>
    <row r="332" spans="2:23" ht="18">
      <c r="B332" s="28"/>
      <c r="C332" s="49"/>
      <c r="D332" s="49"/>
      <c r="E332" s="49"/>
      <c r="S332" s="243" t="s">
        <v>505</v>
      </c>
      <c r="T332" s="38"/>
      <c r="U332" s="38"/>
      <c r="V332" s="287" t="s">
        <v>129</v>
      </c>
      <c r="W332" s="231">
        <v>9</v>
      </c>
    </row>
    <row r="333" spans="2:23" ht="18">
      <c r="B333" s="28"/>
      <c r="C333" s="49"/>
      <c r="D333" s="49"/>
      <c r="E333" s="49"/>
      <c r="S333" s="170" t="s">
        <v>3451</v>
      </c>
      <c r="T333" s="28"/>
      <c r="U333" s="288"/>
      <c r="V333" s="287" t="s">
        <v>129</v>
      </c>
      <c r="W333" s="231">
        <v>9</v>
      </c>
    </row>
    <row r="334" spans="2:23" ht="18">
      <c r="B334" s="28"/>
      <c r="C334" s="49"/>
      <c r="D334" s="49"/>
      <c r="E334" s="49"/>
      <c r="S334" s="243" t="s">
        <v>569</v>
      </c>
      <c r="T334" s="28"/>
      <c r="U334" s="28"/>
      <c r="V334" s="287" t="s">
        <v>129</v>
      </c>
      <c r="W334" s="231">
        <v>9</v>
      </c>
    </row>
    <row r="335" spans="2:23" ht="18">
      <c r="B335" s="28"/>
      <c r="C335" s="49"/>
      <c r="D335" s="49"/>
      <c r="E335" s="49"/>
      <c r="S335" s="243" t="s">
        <v>586</v>
      </c>
      <c r="T335" s="28"/>
      <c r="U335" s="28"/>
      <c r="V335" s="287" t="s">
        <v>129</v>
      </c>
      <c r="W335" s="231">
        <v>8</v>
      </c>
    </row>
    <row r="336" spans="2:23" ht="18">
      <c r="B336" s="28"/>
      <c r="C336" s="49"/>
      <c r="D336" s="49"/>
      <c r="E336" s="49"/>
      <c r="S336" s="170" t="s">
        <v>3545</v>
      </c>
      <c r="T336" s="28"/>
      <c r="U336" s="28"/>
      <c r="V336" s="287" t="s">
        <v>129</v>
      </c>
      <c r="W336" s="231">
        <v>8</v>
      </c>
    </row>
    <row r="337" spans="2:23" ht="18">
      <c r="B337" s="28"/>
      <c r="C337" s="49"/>
      <c r="D337" s="49"/>
      <c r="E337" s="49"/>
      <c r="S337" s="170" t="s">
        <v>3410</v>
      </c>
      <c r="T337" s="28"/>
      <c r="U337" s="28"/>
      <c r="V337" s="287" t="s">
        <v>129</v>
      </c>
      <c r="W337" s="231">
        <v>8</v>
      </c>
    </row>
    <row r="338" spans="2:23" ht="18">
      <c r="B338" s="28"/>
      <c r="C338" s="49"/>
      <c r="D338" s="49"/>
      <c r="E338" s="49"/>
      <c r="S338" s="243" t="s">
        <v>3067</v>
      </c>
      <c r="T338" s="28"/>
      <c r="U338" s="28"/>
      <c r="V338" s="287" t="s">
        <v>129</v>
      </c>
      <c r="W338" s="231">
        <v>8</v>
      </c>
    </row>
    <row r="339" spans="2:23" ht="18">
      <c r="B339" s="28"/>
      <c r="C339" s="49"/>
      <c r="D339" s="49"/>
      <c r="E339" s="49"/>
      <c r="S339" s="243" t="s">
        <v>511</v>
      </c>
      <c r="T339" s="28"/>
      <c r="U339" s="28"/>
      <c r="V339" s="287" t="s">
        <v>129</v>
      </c>
      <c r="W339" s="231">
        <v>8</v>
      </c>
    </row>
    <row r="340" spans="2:23" ht="18">
      <c r="B340" s="28"/>
      <c r="C340" s="49"/>
      <c r="D340" s="49"/>
      <c r="E340" s="49"/>
      <c r="S340" s="170" t="s">
        <v>3551</v>
      </c>
      <c r="T340" s="28"/>
      <c r="U340" s="28"/>
      <c r="V340" s="287" t="s">
        <v>129</v>
      </c>
      <c r="W340" s="231">
        <v>8</v>
      </c>
    </row>
    <row r="341" spans="2:23" ht="18">
      <c r="B341" s="28"/>
      <c r="C341" s="49"/>
      <c r="D341" s="49"/>
      <c r="E341" s="49"/>
      <c r="S341" s="243" t="s">
        <v>1921</v>
      </c>
      <c r="T341" s="28"/>
      <c r="U341" s="28"/>
      <c r="V341" s="287" t="s">
        <v>129</v>
      </c>
      <c r="W341" s="231">
        <v>8</v>
      </c>
    </row>
    <row r="342" spans="2:23" ht="18">
      <c r="B342" s="28"/>
      <c r="C342" s="49"/>
      <c r="D342" s="49"/>
      <c r="E342" s="49"/>
      <c r="S342" s="170" t="s">
        <v>3549</v>
      </c>
      <c r="T342" s="28"/>
      <c r="U342" s="28"/>
      <c r="V342" s="287" t="s">
        <v>129</v>
      </c>
      <c r="W342" s="231">
        <v>8</v>
      </c>
    </row>
    <row r="343" spans="2:23" ht="18">
      <c r="B343" s="28"/>
      <c r="C343" s="49"/>
      <c r="D343" s="49"/>
      <c r="E343" s="49"/>
      <c r="S343" s="243" t="s">
        <v>2438</v>
      </c>
      <c r="T343" s="28"/>
      <c r="U343" s="28"/>
      <c r="V343" s="287" t="s">
        <v>129</v>
      </c>
      <c r="W343" s="231">
        <v>8</v>
      </c>
    </row>
    <row r="344" spans="2:23" ht="18">
      <c r="B344" s="28"/>
      <c r="C344" s="49"/>
      <c r="D344" s="49"/>
      <c r="E344" s="49"/>
      <c r="S344" s="243" t="s">
        <v>1895</v>
      </c>
      <c r="T344" s="28"/>
      <c r="U344" s="28"/>
      <c r="V344" s="287" t="s">
        <v>129</v>
      </c>
      <c r="W344" s="231">
        <v>8</v>
      </c>
    </row>
    <row r="345" spans="2:23" ht="18">
      <c r="B345" s="28"/>
      <c r="C345" s="49"/>
      <c r="D345" s="49"/>
      <c r="E345" s="49"/>
      <c r="S345" s="243" t="s">
        <v>1656</v>
      </c>
      <c r="T345" s="28"/>
      <c r="U345" s="288"/>
      <c r="V345" s="287" t="s">
        <v>129</v>
      </c>
      <c r="W345" s="231">
        <v>8</v>
      </c>
    </row>
    <row r="346" spans="2:23" ht="18">
      <c r="B346" s="28"/>
      <c r="C346" s="49"/>
      <c r="D346" s="49"/>
      <c r="E346" s="49"/>
      <c r="S346" s="243" t="s">
        <v>1988</v>
      </c>
      <c r="T346" s="28"/>
      <c r="U346" s="288"/>
      <c r="V346" s="287" t="s">
        <v>129</v>
      </c>
      <c r="W346" s="231">
        <v>8</v>
      </c>
    </row>
    <row r="347" spans="2:23" ht="18">
      <c r="B347" s="28"/>
      <c r="C347" s="49"/>
      <c r="D347" s="49"/>
      <c r="E347" s="49"/>
      <c r="S347" s="243" t="s">
        <v>1320</v>
      </c>
      <c r="T347" s="38"/>
      <c r="U347" s="38"/>
      <c r="V347" s="287" t="s">
        <v>129</v>
      </c>
      <c r="W347" s="231">
        <v>8</v>
      </c>
    </row>
    <row r="348" spans="2:23" ht="18">
      <c r="B348" s="28"/>
      <c r="C348" s="49"/>
      <c r="D348" s="49"/>
      <c r="E348" s="49"/>
      <c r="S348" s="243" t="s">
        <v>686</v>
      </c>
      <c r="T348" s="288"/>
      <c r="U348" s="288"/>
      <c r="V348" s="287" t="s">
        <v>129</v>
      </c>
      <c r="W348" s="231">
        <v>8</v>
      </c>
    </row>
    <row r="349" spans="2:23" ht="18">
      <c r="B349" s="28"/>
      <c r="C349" s="49"/>
      <c r="D349" s="49"/>
      <c r="E349" s="49"/>
      <c r="S349" s="243" t="s">
        <v>434</v>
      </c>
      <c r="T349" s="288"/>
      <c r="U349" s="288"/>
      <c r="V349" s="287" t="s">
        <v>129</v>
      </c>
      <c r="W349" s="231">
        <v>8</v>
      </c>
    </row>
    <row r="350" spans="2:23" ht="18">
      <c r="B350" s="28"/>
      <c r="C350" s="49"/>
      <c r="D350" s="49"/>
      <c r="E350" s="49"/>
      <c r="S350" s="243" t="s">
        <v>2973</v>
      </c>
      <c r="T350" s="38"/>
      <c r="U350" s="38"/>
      <c r="V350" s="287" t="s">
        <v>129</v>
      </c>
      <c r="W350" s="231">
        <v>8</v>
      </c>
    </row>
    <row r="351" spans="2:23" ht="18">
      <c r="B351" s="28"/>
      <c r="C351" s="49"/>
      <c r="D351" s="49"/>
      <c r="E351" s="49"/>
      <c r="S351" s="360" t="s">
        <v>2399</v>
      </c>
      <c r="T351" s="38"/>
      <c r="U351" s="38"/>
      <c r="V351" s="287" t="s">
        <v>129</v>
      </c>
      <c r="W351" s="231">
        <v>8</v>
      </c>
    </row>
    <row r="352" spans="2:23" ht="18">
      <c r="B352" s="28"/>
      <c r="C352" s="28"/>
      <c r="D352" s="28"/>
      <c r="E352" s="28"/>
      <c r="S352" s="170" t="s">
        <v>3606</v>
      </c>
      <c r="T352" s="28"/>
      <c r="U352" s="28"/>
      <c r="V352" s="287" t="s">
        <v>129</v>
      </c>
      <c r="W352" s="231">
        <v>8</v>
      </c>
    </row>
    <row r="353" spans="2:23" ht="18">
      <c r="B353" s="28"/>
      <c r="C353" s="49"/>
      <c r="D353" s="49"/>
      <c r="E353" s="49"/>
      <c r="S353" s="170" t="s">
        <v>3474</v>
      </c>
      <c r="T353" s="28"/>
      <c r="U353" s="28"/>
      <c r="V353" s="287" t="s">
        <v>129</v>
      </c>
      <c r="W353" s="231">
        <v>8</v>
      </c>
    </row>
    <row r="354" spans="2:23" ht="18">
      <c r="B354" s="28"/>
      <c r="C354" s="49"/>
      <c r="D354" s="49"/>
      <c r="E354" s="49"/>
      <c r="S354" s="243" t="s">
        <v>2939</v>
      </c>
      <c r="T354" s="28"/>
      <c r="U354" s="28"/>
      <c r="V354" s="287" t="s">
        <v>129</v>
      </c>
      <c r="W354" s="231">
        <v>8</v>
      </c>
    </row>
    <row r="355" spans="2:23" ht="18">
      <c r="B355" s="28"/>
      <c r="C355" s="49"/>
      <c r="D355" s="49"/>
      <c r="E355" s="49"/>
      <c r="S355" s="243" t="s">
        <v>2959</v>
      </c>
      <c r="T355" s="28"/>
      <c r="U355" s="28"/>
      <c r="V355" s="287" t="s">
        <v>129</v>
      </c>
      <c r="W355" s="231">
        <v>8</v>
      </c>
    </row>
    <row r="356" spans="2:23" ht="18">
      <c r="B356" s="28"/>
      <c r="C356" s="49"/>
      <c r="D356" s="49"/>
      <c r="E356" s="49"/>
      <c r="S356" s="243" t="s">
        <v>2887</v>
      </c>
      <c r="T356" s="28"/>
      <c r="U356" s="28"/>
      <c r="V356" s="287" t="s">
        <v>129</v>
      </c>
      <c r="W356" s="231">
        <v>8</v>
      </c>
    </row>
    <row r="357" spans="2:23" ht="18">
      <c r="B357" s="28"/>
      <c r="C357" s="49"/>
      <c r="D357" s="49"/>
      <c r="E357" s="49"/>
      <c r="S357" s="243" t="s">
        <v>1318</v>
      </c>
      <c r="T357" s="28"/>
      <c r="U357" s="28"/>
      <c r="V357" s="287" t="s">
        <v>129</v>
      </c>
      <c r="W357" s="231">
        <v>8</v>
      </c>
    </row>
    <row r="358" spans="2:23" ht="18">
      <c r="B358" s="28"/>
      <c r="C358" s="49"/>
      <c r="D358" s="49"/>
      <c r="E358" s="49"/>
      <c r="S358" s="243" t="s">
        <v>3029</v>
      </c>
      <c r="T358" s="28"/>
      <c r="U358" s="28"/>
      <c r="V358" s="287" t="s">
        <v>129</v>
      </c>
      <c r="W358" s="231">
        <v>7</v>
      </c>
    </row>
    <row r="359" spans="2:23" ht="18">
      <c r="B359" s="28"/>
      <c r="C359" s="28"/>
      <c r="D359" s="28"/>
      <c r="E359" s="28"/>
      <c r="S359" s="243" t="s">
        <v>724</v>
      </c>
      <c r="T359" s="28"/>
      <c r="U359" s="28"/>
      <c r="V359" s="287" t="s">
        <v>129</v>
      </c>
      <c r="W359" s="231">
        <v>7</v>
      </c>
    </row>
    <row r="360" spans="2:23" ht="18">
      <c r="B360" s="28"/>
      <c r="C360" s="49"/>
      <c r="D360" s="49"/>
      <c r="E360" s="49"/>
      <c r="S360" s="243" t="s">
        <v>516</v>
      </c>
      <c r="T360" s="28"/>
      <c r="U360" s="28"/>
      <c r="V360" s="287" t="s">
        <v>129</v>
      </c>
      <c r="W360" s="231">
        <v>7</v>
      </c>
    </row>
    <row r="361" spans="2:23" ht="18">
      <c r="B361" s="28"/>
      <c r="C361" s="49"/>
      <c r="D361" s="49"/>
      <c r="E361" s="49"/>
      <c r="S361" s="243" t="s">
        <v>2326</v>
      </c>
      <c r="T361" s="28"/>
      <c r="U361" s="28"/>
      <c r="V361" s="287" t="s">
        <v>129</v>
      </c>
      <c r="W361" s="231">
        <v>7</v>
      </c>
    </row>
    <row r="362" spans="2:23" ht="18">
      <c r="B362" s="28"/>
      <c r="C362" s="49"/>
      <c r="D362" s="49"/>
      <c r="E362" s="49"/>
      <c r="S362" s="170" t="s">
        <v>3645</v>
      </c>
      <c r="T362" s="28"/>
      <c r="U362" s="28"/>
      <c r="V362" s="287" t="s">
        <v>129</v>
      </c>
      <c r="W362" s="231">
        <v>7</v>
      </c>
    </row>
    <row r="363" spans="2:23" ht="18">
      <c r="B363" s="28"/>
      <c r="C363" s="49"/>
      <c r="D363" s="49"/>
      <c r="E363" s="49"/>
      <c r="S363" s="170" t="s">
        <v>3699</v>
      </c>
      <c r="T363" s="28"/>
      <c r="U363" s="28"/>
      <c r="V363" s="287" t="s">
        <v>129</v>
      </c>
      <c r="W363" s="231">
        <v>7</v>
      </c>
    </row>
    <row r="364" spans="2:23" ht="18">
      <c r="B364" s="28"/>
      <c r="C364" s="49"/>
      <c r="D364" s="49"/>
      <c r="E364" s="49"/>
      <c r="S364" s="170" t="s">
        <v>3509</v>
      </c>
      <c r="T364" s="28"/>
      <c r="U364" s="28"/>
      <c r="V364" s="287" t="s">
        <v>129</v>
      </c>
      <c r="W364" s="231">
        <v>7</v>
      </c>
    </row>
    <row r="365" spans="2:23" ht="18">
      <c r="B365" s="28"/>
      <c r="C365" s="49"/>
      <c r="D365" s="49"/>
      <c r="E365" s="49"/>
      <c r="S365" s="243" t="s">
        <v>3090</v>
      </c>
      <c r="T365" s="28"/>
      <c r="U365" s="28"/>
      <c r="V365" s="287" t="s">
        <v>129</v>
      </c>
      <c r="W365" s="231">
        <v>7</v>
      </c>
    </row>
    <row r="366" spans="2:23" ht="18">
      <c r="B366" s="28"/>
      <c r="C366" s="49"/>
      <c r="D366" s="49"/>
      <c r="E366" s="49"/>
      <c r="S366" s="170" t="s">
        <v>3567</v>
      </c>
      <c r="T366" s="28"/>
      <c r="U366" s="28"/>
      <c r="V366" s="287" t="s">
        <v>129</v>
      </c>
      <c r="W366" s="231">
        <v>7</v>
      </c>
    </row>
    <row r="367" spans="2:23" ht="18">
      <c r="B367" s="28"/>
      <c r="C367" s="49"/>
      <c r="D367" s="49"/>
      <c r="E367" s="49"/>
      <c r="S367" s="243" t="s">
        <v>2874</v>
      </c>
      <c r="T367" s="28"/>
      <c r="U367" s="28"/>
      <c r="V367" s="287" t="s">
        <v>129</v>
      </c>
      <c r="W367" s="231">
        <v>7</v>
      </c>
    </row>
    <row r="368" spans="2:23" ht="18">
      <c r="B368" s="28"/>
      <c r="C368" s="49"/>
      <c r="D368" s="49"/>
      <c r="E368" s="49"/>
      <c r="S368" s="170" t="s">
        <v>3529</v>
      </c>
      <c r="T368" s="28"/>
      <c r="U368" s="28"/>
      <c r="V368" s="287" t="s">
        <v>129</v>
      </c>
      <c r="W368" s="231">
        <v>7</v>
      </c>
    </row>
    <row r="369" spans="2:23" ht="18.75">
      <c r="B369" s="28"/>
      <c r="C369" s="49"/>
      <c r="D369" s="49"/>
      <c r="E369" s="49"/>
      <c r="S369" s="243" t="s">
        <v>464</v>
      </c>
      <c r="T369" s="286"/>
      <c r="U369" s="286"/>
      <c r="V369" s="287" t="s">
        <v>129</v>
      </c>
      <c r="W369" s="231">
        <v>7</v>
      </c>
    </row>
    <row r="370" spans="2:23" ht="18">
      <c r="B370" s="28"/>
      <c r="C370" s="49"/>
      <c r="D370" s="49"/>
      <c r="E370" s="49"/>
      <c r="S370" s="243" t="s">
        <v>2965</v>
      </c>
      <c r="T370" s="28"/>
      <c r="U370" s="224"/>
      <c r="V370" s="287" t="s">
        <v>129</v>
      </c>
      <c r="W370" s="231">
        <v>7</v>
      </c>
    </row>
    <row r="371" spans="2:23" ht="18">
      <c r="B371" s="28"/>
      <c r="C371" s="49"/>
      <c r="D371" s="49"/>
      <c r="E371" s="49"/>
      <c r="S371" s="170" t="s">
        <v>3679</v>
      </c>
      <c r="T371" s="38"/>
      <c r="U371" s="38"/>
      <c r="V371" s="287" t="s">
        <v>129</v>
      </c>
      <c r="W371" s="231">
        <v>7</v>
      </c>
    </row>
    <row r="372" spans="2:23" ht="18.75">
      <c r="B372" s="28"/>
      <c r="C372" s="49"/>
      <c r="D372" s="49"/>
      <c r="E372" s="49"/>
      <c r="S372" s="243" t="s">
        <v>559</v>
      </c>
      <c r="T372" s="286"/>
      <c r="U372" s="286"/>
      <c r="V372" s="287" t="s">
        <v>129</v>
      </c>
      <c r="W372" s="231">
        <v>7</v>
      </c>
    </row>
    <row r="373" spans="2:23" ht="18">
      <c r="B373" s="28"/>
      <c r="C373" s="49"/>
      <c r="D373" s="49"/>
      <c r="E373" s="49"/>
      <c r="S373" s="170" t="s">
        <v>3623</v>
      </c>
      <c r="T373" s="38"/>
      <c r="U373" s="38"/>
      <c r="V373" s="287" t="s">
        <v>129</v>
      </c>
      <c r="W373" s="231">
        <v>7</v>
      </c>
    </row>
    <row r="374" spans="2:23" ht="18">
      <c r="B374" s="28"/>
      <c r="C374" s="49"/>
      <c r="D374" s="49"/>
      <c r="E374" s="49"/>
      <c r="S374" s="170" t="s">
        <v>3520</v>
      </c>
      <c r="T374" s="28"/>
      <c r="U374" s="28"/>
      <c r="V374" s="287" t="s">
        <v>129</v>
      </c>
      <c r="W374" s="231">
        <v>7</v>
      </c>
    </row>
    <row r="375" spans="2:23" ht="18">
      <c r="B375" s="28"/>
      <c r="C375" s="49"/>
      <c r="D375" s="49"/>
      <c r="E375" s="49"/>
      <c r="S375" s="170" t="s">
        <v>3521</v>
      </c>
      <c r="T375" s="28"/>
      <c r="U375" s="224"/>
      <c r="V375" s="287" t="s">
        <v>129</v>
      </c>
      <c r="W375" s="231">
        <v>7</v>
      </c>
    </row>
    <row r="376" spans="2:23" ht="18">
      <c r="B376" s="28"/>
      <c r="C376" s="49"/>
      <c r="D376" s="49"/>
      <c r="E376" s="49"/>
      <c r="S376" s="170" t="s">
        <v>3664</v>
      </c>
      <c r="T376" s="28"/>
      <c r="U376" s="224"/>
      <c r="V376" s="287" t="s">
        <v>129</v>
      </c>
      <c r="W376" s="231">
        <v>7</v>
      </c>
    </row>
    <row r="377" spans="2:23" ht="18.75">
      <c r="B377" s="28"/>
      <c r="C377" s="49"/>
      <c r="D377" s="49"/>
      <c r="E377" s="49"/>
      <c r="S377" s="170" t="s">
        <v>3678</v>
      </c>
      <c r="T377" s="227"/>
      <c r="U377" s="286"/>
      <c r="V377" s="287" t="s">
        <v>129</v>
      </c>
      <c r="W377" s="231">
        <v>7</v>
      </c>
    </row>
    <row r="378" spans="2:23" ht="18">
      <c r="B378" s="28"/>
      <c r="C378" s="49"/>
      <c r="D378" s="49"/>
      <c r="E378" s="49"/>
      <c r="S378" s="243" t="s">
        <v>3046</v>
      </c>
      <c r="T378" s="28"/>
      <c r="U378" s="224"/>
      <c r="V378" s="287" t="s">
        <v>129</v>
      </c>
      <c r="W378" s="231">
        <v>7</v>
      </c>
    </row>
    <row r="379" spans="2:23" ht="18">
      <c r="B379" s="28"/>
      <c r="C379" s="49"/>
      <c r="D379" s="49"/>
      <c r="E379" s="49"/>
      <c r="S379" s="243" t="s">
        <v>2343</v>
      </c>
      <c r="T379" s="38"/>
      <c r="U379" s="38"/>
      <c r="V379" s="287" t="s">
        <v>129</v>
      </c>
      <c r="W379" s="231">
        <v>7</v>
      </c>
    </row>
    <row r="380" spans="2:23" ht="18">
      <c r="B380" s="28"/>
      <c r="C380" s="49"/>
      <c r="D380" s="49"/>
      <c r="E380" s="49"/>
      <c r="S380" s="243" t="s">
        <v>2184</v>
      </c>
      <c r="T380" s="28"/>
      <c r="U380" s="224"/>
      <c r="V380" s="287" t="s">
        <v>129</v>
      </c>
      <c r="W380" s="231">
        <v>7</v>
      </c>
    </row>
    <row r="381" spans="2:23" ht="18">
      <c r="B381" s="28"/>
      <c r="C381" s="49"/>
      <c r="D381" s="49"/>
      <c r="E381" s="49"/>
      <c r="S381" s="243" t="s">
        <v>1965</v>
      </c>
      <c r="T381" s="38"/>
      <c r="U381" s="38"/>
      <c r="V381" s="287" t="s">
        <v>129</v>
      </c>
      <c r="W381" s="231">
        <v>7</v>
      </c>
    </row>
    <row r="382" spans="2:23" ht="18">
      <c r="B382" s="28"/>
      <c r="C382" s="49"/>
      <c r="D382" s="49"/>
      <c r="E382" s="49"/>
      <c r="S382" s="243" t="s">
        <v>2992</v>
      </c>
      <c r="T382" s="38"/>
      <c r="U382" s="38"/>
      <c r="V382" s="287" t="s">
        <v>129</v>
      </c>
      <c r="W382" s="231">
        <v>7</v>
      </c>
    </row>
    <row r="383" spans="2:23" ht="18">
      <c r="B383" s="28"/>
      <c r="C383" s="49"/>
      <c r="D383" s="49"/>
      <c r="E383" s="49"/>
      <c r="S383" s="170" t="s">
        <v>3669</v>
      </c>
      <c r="T383" s="302"/>
      <c r="U383" s="38"/>
      <c r="V383" s="287" t="s">
        <v>129</v>
      </c>
      <c r="W383" s="231">
        <v>7</v>
      </c>
    </row>
    <row r="384" spans="2:23" ht="18">
      <c r="B384" s="28"/>
      <c r="C384" s="49"/>
      <c r="D384" s="49"/>
      <c r="E384" s="49"/>
      <c r="S384" s="243" t="s">
        <v>706</v>
      </c>
      <c r="T384" s="28"/>
      <c r="U384" s="28"/>
      <c r="V384" s="287" t="s">
        <v>129</v>
      </c>
      <c r="W384" s="231">
        <v>7</v>
      </c>
    </row>
    <row r="385" spans="2:23" ht="18">
      <c r="B385" s="28"/>
      <c r="C385" s="49"/>
      <c r="D385" s="49"/>
      <c r="E385" s="49"/>
      <c r="S385" s="170" t="s">
        <v>3528</v>
      </c>
      <c r="T385" s="28"/>
      <c r="U385" s="28"/>
      <c r="V385" s="287" t="s">
        <v>129</v>
      </c>
      <c r="W385" s="231">
        <v>6</v>
      </c>
    </row>
    <row r="386" spans="2:23" ht="18">
      <c r="B386" s="28"/>
      <c r="C386" s="49"/>
      <c r="D386" s="49"/>
      <c r="E386" s="49"/>
      <c r="S386" s="170" t="s">
        <v>3507</v>
      </c>
      <c r="T386" s="28"/>
      <c r="U386" s="28"/>
      <c r="V386" s="287" t="s">
        <v>129</v>
      </c>
      <c r="W386" s="231">
        <v>6</v>
      </c>
    </row>
    <row r="387" spans="2:23" ht="18">
      <c r="B387" s="28"/>
      <c r="C387" s="49"/>
      <c r="D387" s="49"/>
      <c r="E387" s="49"/>
      <c r="S387" s="170" t="s">
        <v>3531</v>
      </c>
      <c r="T387" s="28"/>
      <c r="U387" s="28"/>
      <c r="V387" s="287" t="s">
        <v>129</v>
      </c>
      <c r="W387" s="231">
        <v>6</v>
      </c>
    </row>
    <row r="388" spans="2:23" ht="18">
      <c r="B388" s="28"/>
      <c r="C388" s="49"/>
      <c r="D388" s="49"/>
      <c r="E388" s="49"/>
      <c r="S388" s="243" t="s">
        <v>2835</v>
      </c>
      <c r="T388" s="28"/>
      <c r="U388" s="28"/>
      <c r="V388" s="287" t="s">
        <v>129</v>
      </c>
      <c r="W388" s="231">
        <v>6</v>
      </c>
    </row>
    <row r="389" spans="2:23" ht="18">
      <c r="B389" s="28"/>
      <c r="C389" s="49"/>
      <c r="D389" s="49"/>
      <c r="E389" s="49"/>
      <c r="S389" s="243" t="s">
        <v>560</v>
      </c>
      <c r="T389" s="28"/>
      <c r="U389" s="28"/>
      <c r="V389" s="287" t="s">
        <v>129</v>
      </c>
      <c r="W389" s="231">
        <v>6</v>
      </c>
    </row>
    <row r="390" spans="2:23" ht="18">
      <c r="B390" s="28"/>
      <c r="C390" s="49"/>
      <c r="D390" s="49"/>
      <c r="E390" s="49"/>
      <c r="S390" s="170" t="s">
        <v>3563</v>
      </c>
      <c r="T390" s="28"/>
      <c r="U390" s="28"/>
      <c r="V390" s="287" t="s">
        <v>129</v>
      </c>
      <c r="W390" s="231">
        <v>6</v>
      </c>
    </row>
    <row r="391" spans="2:23" ht="18">
      <c r="B391" s="28"/>
      <c r="C391" s="49"/>
      <c r="D391" s="49"/>
      <c r="E391" s="49"/>
      <c r="S391" s="170" t="s">
        <v>3349</v>
      </c>
      <c r="T391" s="28"/>
      <c r="U391" s="28"/>
      <c r="V391" s="287" t="s">
        <v>129</v>
      </c>
      <c r="W391" s="231">
        <v>6</v>
      </c>
    </row>
    <row r="392" spans="2:23" ht="18">
      <c r="B392" s="28"/>
      <c r="C392" s="49"/>
      <c r="D392" s="49"/>
      <c r="E392" s="49"/>
      <c r="S392" s="243" t="s">
        <v>2788</v>
      </c>
      <c r="T392" s="28"/>
      <c r="U392" s="28"/>
      <c r="V392" s="287" t="s">
        <v>129</v>
      </c>
      <c r="W392" s="231">
        <v>6</v>
      </c>
    </row>
    <row r="393" spans="2:23" ht="18">
      <c r="B393" s="28"/>
      <c r="C393" s="49"/>
      <c r="D393" s="49"/>
      <c r="E393" s="49"/>
      <c r="S393" s="243" t="s">
        <v>2376</v>
      </c>
      <c r="T393" s="28"/>
      <c r="U393" s="28"/>
      <c r="V393" s="287" t="s">
        <v>129</v>
      </c>
      <c r="W393" s="231">
        <v>6</v>
      </c>
    </row>
    <row r="394" spans="2:23" ht="18">
      <c r="B394" s="28"/>
      <c r="C394" s="49"/>
      <c r="D394" s="49"/>
      <c r="E394" s="49"/>
      <c r="S394" s="170" t="s">
        <v>3460</v>
      </c>
      <c r="T394" s="28"/>
      <c r="U394" s="28"/>
      <c r="V394" s="287" t="s">
        <v>129</v>
      </c>
      <c r="W394" s="231">
        <v>6</v>
      </c>
    </row>
    <row r="395" spans="2:23" ht="18">
      <c r="B395" s="28"/>
      <c r="C395" s="49"/>
      <c r="D395" s="49"/>
      <c r="E395" s="49"/>
      <c r="S395" s="170" t="s">
        <v>3444</v>
      </c>
      <c r="T395" s="28"/>
      <c r="U395" s="28"/>
      <c r="V395" s="287" t="s">
        <v>129</v>
      </c>
      <c r="W395" s="231">
        <v>6</v>
      </c>
    </row>
    <row r="396" spans="2:23" ht="18.75">
      <c r="B396" s="28"/>
      <c r="C396" s="49"/>
      <c r="D396" s="49"/>
      <c r="E396" s="49"/>
      <c r="S396" s="170" t="s">
        <v>3473</v>
      </c>
      <c r="T396" s="286"/>
      <c r="U396" s="286"/>
      <c r="V396" s="287" t="s">
        <v>129</v>
      </c>
      <c r="W396" s="231">
        <v>6</v>
      </c>
    </row>
    <row r="397" spans="2:23" ht="18">
      <c r="B397" s="28"/>
      <c r="C397" s="28"/>
      <c r="D397" s="28"/>
      <c r="E397" s="28"/>
      <c r="S397" s="243" t="s">
        <v>2883</v>
      </c>
      <c r="T397" s="38"/>
      <c r="U397" s="38"/>
      <c r="V397" s="287" t="s">
        <v>129</v>
      </c>
      <c r="W397" s="231">
        <v>6</v>
      </c>
    </row>
    <row r="398" spans="2:23" ht="18">
      <c r="B398" s="28"/>
      <c r="C398" s="49"/>
      <c r="D398" s="49"/>
      <c r="E398" s="49"/>
      <c r="S398" s="170" t="s">
        <v>3598</v>
      </c>
      <c r="T398" s="28"/>
      <c r="U398" s="224"/>
      <c r="V398" s="287" t="s">
        <v>129</v>
      </c>
      <c r="W398" s="231">
        <v>6</v>
      </c>
    </row>
    <row r="399" spans="2:23" ht="18">
      <c r="B399" s="28"/>
      <c r="C399" s="49"/>
      <c r="D399" s="49"/>
      <c r="E399" s="49"/>
      <c r="S399" s="170" t="s">
        <v>3472</v>
      </c>
      <c r="T399" s="28"/>
      <c r="U399" s="288"/>
      <c r="V399" s="287" t="s">
        <v>129</v>
      </c>
      <c r="W399" s="231">
        <v>6</v>
      </c>
    </row>
    <row r="400" spans="2:23" ht="18">
      <c r="B400" s="28"/>
      <c r="C400" s="49"/>
      <c r="D400" s="49"/>
      <c r="E400" s="49"/>
      <c r="S400" s="243" t="s">
        <v>2886</v>
      </c>
      <c r="T400" s="38"/>
      <c r="U400" s="38"/>
      <c r="V400" s="287" t="s">
        <v>129</v>
      </c>
      <c r="W400" s="231">
        <v>6</v>
      </c>
    </row>
    <row r="401" spans="2:23" ht="18">
      <c r="B401" s="28"/>
      <c r="C401" s="49"/>
      <c r="D401" s="49"/>
      <c r="E401" s="49"/>
      <c r="S401" s="243" t="s">
        <v>2466</v>
      </c>
      <c r="T401" s="38"/>
      <c r="U401" s="38"/>
      <c r="V401" s="287" t="s">
        <v>129</v>
      </c>
      <c r="W401" s="231">
        <v>6</v>
      </c>
    </row>
    <row r="402" spans="2:23" ht="18">
      <c r="B402" s="28"/>
      <c r="C402" s="49"/>
      <c r="D402" s="49"/>
      <c r="E402" s="49"/>
      <c r="S402" s="170" t="s">
        <v>3369</v>
      </c>
      <c r="T402" s="28"/>
      <c r="U402" s="224"/>
      <c r="V402" s="287" t="s">
        <v>129</v>
      </c>
      <c r="W402" s="231">
        <v>6</v>
      </c>
    </row>
    <row r="403" spans="2:23" ht="18">
      <c r="B403" s="28"/>
      <c r="C403" s="49"/>
      <c r="D403" s="49"/>
      <c r="E403" s="49"/>
      <c r="S403" s="170" t="s">
        <v>3636</v>
      </c>
      <c r="T403" s="28"/>
      <c r="U403" s="28"/>
      <c r="V403" s="287" t="s">
        <v>129</v>
      </c>
      <c r="W403" s="231">
        <v>6</v>
      </c>
    </row>
    <row r="404" spans="2:23" ht="18">
      <c r="B404" s="28"/>
      <c r="C404" s="49"/>
      <c r="D404" s="49"/>
      <c r="E404" s="49"/>
      <c r="S404" s="170" t="s">
        <v>3519</v>
      </c>
      <c r="T404" s="288"/>
      <c r="U404" s="288"/>
      <c r="V404" s="287" t="s">
        <v>129</v>
      </c>
      <c r="W404" s="231">
        <v>6</v>
      </c>
    </row>
    <row r="405" spans="2:23" ht="18">
      <c r="B405" s="28"/>
      <c r="C405" s="49"/>
      <c r="D405" s="49"/>
      <c r="E405" s="49"/>
      <c r="S405" s="243" t="s">
        <v>2942</v>
      </c>
      <c r="T405" s="38"/>
      <c r="U405" s="38"/>
      <c r="V405" s="287" t="s">
        <v>129</v>
      </c>
      <c r="W405" s="231">
        <v>5</v>
      </c>
    </row>
    <row r="406" spans="2:23" ht="18">
      <c r="B406" s="28"/>
      <c r="C406" s="49"/>
      <c r="D406" s="49"/>
      <c r="E406" s="49"/>
      <c r="S406" s="170" t="s">
        <v>3693</v>
      </c>
      <c r="T406" s="38"/>
      <c r="U406" s="38"/>
      <c r="V406" s="287" t="s">
        <v>129</v>
      </c>
      <c r="W406" s="231">
        <v>5</v>
      </c>
    </row>
    <row r="407" spans="2:23" ht="18">
      <c r="B407" s="28"/>
      <c r="C407" s="49"/>
      <c r="D407" s="49"/>
      <c r="E407" s="49"/>
      <c r="S407" s="170" t="s">
        <v>3628</v>
      </c>
      <c r="T407" s="28"/>
      <c r="U407" s="28"/>
      <c r="V407" s="287" t="s">
        <v>129</v>
      </c>
      <c r="W407" s="231">
        <v>5</v>
      </c>
    </row>
    <row r="408" spans="2:23" ht="18">
      <c r="B408" s="28"/>
      <c r="C408" s="49"/>
      <c r="D408" s="49"/>
      <c r="E408" s="49"/>
      <c r="S408" s="170" t="s">
        <v>3704</v>
      </c>
      <c r="T408" s="38"/>
      <c r="U408" s="38"/>
      <c r="V408" s="287" t="s">
        <v>129</v>
      </c>
      <c r="W408" s="231">
        <v>5</v>
      </c>
    </row>
    <row r="409" spans="2:23" ht="18">
      <c r="B409" s="28"/>
      <c r="C409" s="49"/>
      <c r="D409" s="49"/>
      <c r="E409" s="49"/>
      <c r="S409" s="243" t="s">
        <v>2393</v>
      </c>
      <c r="T409" s="38"/>
      <c r="U409" s="38"/>
      <c r="V409" s="287" t="s">
        <v>129</v>
      </c>
      <c r="W409" s="231">
        <v>5</v>
      </c>
    </row>
    <row r="410" spans="2:23" ht="18">
      <c r="B410" s="28"/>
      <c r="C410" s="49"/>
      <c r="D410" s="49"/>
      <c r="E410" s="49"/>
      <c r="S410" s="170" t="s">
        <v>3440</v>
      </c>
      <c r="T410" s="38"/>
      <c r="U410" s="38"/>
      <c r="V410" s="287" t="s">
        <v>129</v>
      </c>
      <c r="W410" s="231">
        <v>5</v>
      </c>
    </row>
    <row r="411" spans="2:23" ht="18">
      <c r="B411" s="28"/>
      <c r="C411" s="49"/>
      <c r="D411" s="49"/>
      <c r="E411" s="49"/>
      <c r="S411" s="243" t="s">
        <v>1411</v>
      </c>
      <c r="T411" s="28"/>
      <c r="U411" s="288"/>
      <c r="V411" s="287" t="s">
        <v>129</v>
      </c>
      <c r="W411" s="231">
        <v>5</v>
      </c>
    </row>
    <row r="412" spans="2:23" ht="18">
      <c r="B412" s="170"/>
      <c r="C412" s="49"/>
      <c r="D412" s="49"/>
      <c r="E412" s="49"/>
      <c r="S412" s="170" t="s">
        <v>3688</v>
      </c>
      <c r="T412" s="288"/>
      <c r="U412" s="288"/>
      <c r="V412" s="287" t="s">
        <v>129</v>
      </c>
      <c r="W412" s="231">
        <v>5</v>
      </c>
    </row>
    <row r="413" spans="2:23" ht="18.75">
      <c r="B413" s="28"/>
      <c r="C413" s="49"/>
      <c r="D413" s="49"/>
      <c r="E413" s="49"/>
      <c r="S413" s="243" t="s">
        <v>540</v>
      </c>
      <c r="T413" s="286"/>
      <c r="U413" s="286"/>
      <c r="V413" s="287" t="s">
        <v>129</v>
      </c>
      <c r="W413" s="231">
        <v>5</v>
      </c>
    </row>
    <row r="414" spans="2:23" ht="18">
      <c r="B414" s="28"/>
      <c r="C414" s="49"/>
      <c r="D414" s="49"/>
      <c r="E414" s="49"/>
      <c r="S414" s="243" t="s">
        <v>1641</v>
      </c>
      <c r="T414" s="38"/>
      <c r="U414" s="38"/>
      <c r="V414" s="287" t="s">
        <v>129</v>
      </c>
      <c r="W414" s="231">
        <v>5</v>
      </c>
    </row>
    <row r="415" spans="2:23" ht="18">
      <c r="B415" s="28"/>
      <c r="C415" s="49"/>
      <c r="D415" s="49"/>
      <c r="E415" s="49"/>
      <c r="S415" s="243" t="s">
        <v>2870</v>
      </c>
      <c r="T415" s="38"/>
      <c r="U415" s="38"/>
      <c r="V415" s="287" t="s">
        <v>129</v>
      </c>
      <c r="W415" s="231">
        <v>5</v>
      </c>
    </row>
    <row r="416" spans="2:23" ht="18">
      <c r="B416" s="28"/>
      <c r="C416" s="49"/>
      <c r="D416" s="49"/>
      <c r="E416" s="49"/>
      <c r="S416" s="170" t="s">
        <v>3661</v>
      </c>
      <c r="T416" s="28"/>
      <c r="U416" s="288"/>
      <c r="V416" s="287" t="s">
        <v>129</v>
      </c>
      <c r="W416" s="231">
        <v>5</v>
      </c>
    </row>
    <row r="417" spans="2:23" ht="18">
      <c r="B417" s="28"/>
      <c r="C417" s="49"/>
      <c r="D417" s="49"/>
      <c r="E417" s="49"/>
      <c r="S417" s="243" t="s">
        <v>3036</v>
      </c>
      <c r="T417" s="28"/>
      <c r="U417" s="224"/>
      <c r="V417" s="287" t="s">
        <v>129</v>
      </c>
      <c r="W417" s="231">
        <v>5</v>
      </c>
    </row>
    <row r="418" spans="2:23" ht="18">
      <c r="B418" s="28"/>
      <c r="C418" s="49"/>
      <c r="D418" s="49"/>
      <c r="E418" s="49"/>
      <c r="S418" s="170" t="s">
        <v>3707</v>
      </c>
      <c r="T418" s="28"/>
      <c r="U418" s="224"/>
      <c r="V418" s="287" t="s">
        <v>129</v>
      </c>
      <c r="W418" s="231">
        <v>5</v>
      </c>
    </row>
    <row r="419" spans="2:23" ht="18">
      <c r="B419" s="28"/>
      <c r="C419" s="49"/>
      <c r="D419" s="49"/>
      <c r="E419" s="49"/>
      <c r="S419" s="170" t="s">
        <v>3570</v>
      </c>
      <c r="T419" s="28"/>
      <c r="U419" s="28"/>
      <c r="V419" s="287" t="s">
        <v>129</v>
      </c>
      <c r="W419" s="231">
        <v>5</v>
      </c>
    </row>
    <row r="420" spans="2:23" ht="18">
      <c r="B420" s="28"/>
      <c r="C420" s="49"/>
      <c r="D420" s="49"/>
      <c r="E420" s="49"/>
      <c r="S420" s="170" t="s">
        <v>3503</v>
      </c>
      <c r="T420" s="28"/>
      <c r="U420" s="28"/>
      <c r="V420" s="287" t="s">
        <v>129</v>
      </c>
      <c r="W420" s="231">
        <v>5</v>
      </c>
    </row>
    <row r="421" spans="2:23" ht="18">
      <c r="B421" s="28"/>
      <c r="C421" s="49"/>
      <c r="D421" s="49"/>
      <c r="E421" s="49"/>
      <c r="S421" s="243" t="s">
        <v>3038</v>
      </c>
      <c r="T421" s="28"/>
      <c r="U421" s="28"/>
      <c r="V421" s="287" t="s">
        <v>129</v>
      </c>
      <c r="W421" s="231">
        <v>5</v>
      </c>
    </row>
    <row r="422" spans="2:23" ht="18">
      <c r="B422" s="28"/>
      <c r="C422" s="49"/>
      <c r="D422" s="49"/>
      <c r="E422" s="49"/>
      <c r="S422" s="170" t="s">
        <v>3687</v>
      </c>
      <c r="T422" s="28"/>
      <c r="U422" s="28"/>
      <c r="V422" s="287" t="s">
        <v>129</v>
      </c>
      <c r="W422" s="231">
        <v>5</v>
      </c>
    </row>
    <row r="423" spans="2:23" ht="18">
      <c r="B423" s="28"/>
      <c r="C423" s="49"/>
      <c r="D423" s="49"/>
      <c r="E423" s="49"/>
      <c r="S423" s="170" t="s">
        <v>3642</v>
      </c>
      <c r="T423" s="28"/>
      <c r="U423" s="28"/>
      <c r="V423" s="287" t="s">
        <v>129</v>
      </c>
      <c r="W423" s="231">
        <v>5</v>
      </c>
    </row>
    <row r="424" spans="2:23" ht="18">
      <c r="B424" s="28"/>
      <c r="C424" s="49"/>
      <c r="D424" s="49"/>
      <c r="E424" s="49"/>
      <c r="S424" s="243" t="s">
        <v>2403</v>
      </c>
      <c r="T424" s="28"/>
      <c r="U424" s="28"/>
      <c r="V424" s="287" t="s">
        <v>129</v>
      </c>
      <c r="W424" s="231">
        <v>5</v>
      </c>
    </row>
    <row r="425" spans="2:23" ht="18">
      <c r="B425" s="28"/>
      <c r="C425" s="49"/>
      <c r="D425" s="49"/>
      <c r="E425" s="49"/>
      <c r="S425" s="243" t="s">
        <v>2889</v>
      </c>
      <c r="T425" s="28"/>
      <c r="U425" s="28"/>
      <c r="V425" s="287" t="s">
        <v>129</v>
      </c>
      <c r="W425" s="231">
        <v>5</v>
      </c>
    </row>
    <row r="426" spans="2:23" ht="18">
      <c r="B426" s="28"/>
      <c r="C426" s="49"/>
      <c r="D426" s="49"/>
      <c r="E426" s="49"/>
      <c r="S426" s="170" t="s">
        <v>3698</v>
      </c>
      <c r="T426" s="28"/>
      <c r="U426" s="28"/>
      <c r="V426" s="287" t="s">
        <v>129</v>
      </c>
      <c r="W426" s="231">
        <v>5</v>
      </c>
    </row>
    <row r="427" spans="2:23" ht="18">
      <c r="B427" s="28"/>
      <c r="C427" s="49"/>
      <c r="D427" s="49"/>
      <c r="E427" s="49"/>
      <c r="S427" s="170" t="s">
        <v>3694</v>
      </c>
      <c r="T427" s="38"/>
      <c r="U427" s="38"/>
      <c r="V427" s="287" t="s">
        <v>129</v>
      </c>
      <c r="W427" s="231">
        <v>5</v>
      </c>
    </row>
    <row r="428" spans="2:23" ht="18">
      <c r="B428" s="28"/>
      <c r="C428" s="49"/>
      <c r="D428" s="49"/>
      <c r="E428" s="49"/>
      <c r="S428" s="170" t="s">
        <v>3671</v>
      </c>
      <c r="T428" s="28"/>
      <c r="U428" s="28"/>
      <c r="V428" s="287" t="s">
        <v>129</v>
      </c>
      <c r="W428" s="231">
        <v>5</v>
      </c>
    </row>
    <row r="429" spans="2:23" ht="18">
      <c r="B429" s="28"/>
      <c r="C429" s="49"/>
      <c r="D429" s="49"/>
      <c r="E429" s="49"/>
      <c r="S429" s="243" t="s">
        <v>926</v>
      </c>
      <c r="T429" s="28"/>
      <c r="U429" s="28"/>
      <c r="V429" s="287" t="s">
        <v>129</v>
      </c>
      <c r="W429" s="231">
        <v>5</v>
      </c>
    </row>
    <row r="430" spans="2:23" ht="18.75">
      <c r="B430" s="28"/>
      <c r="C430" s="49"/>
      <c r="D430" s="49"/>
      <c r="E430" s="49"/>
      <c r="S430" s="170" t="s">
        <v>3702</v>
      </c>
      <c r="T430" s="227"/>
      <c r="U430" s="286"/>
      <c r="V430" s="287" t="s">
        <v>129</v>
      </c>
      <c r="W430" s="231">
        <v>5</v>
      </c>
    </row>
    <row r="431" spans="2:23" ht="18">
      <c r="B431" s="28"/>
      <c r="C431" s="49"/>
      <c r="D431" s="49"/>
      <c r="E431" s="49"/>
      <c r="S431" s="170" t="s">
        <v>3695</v>
      </c>
      <c r="T431" s="28"/>
      <c r="U431" s="28"/>
      <c r="V431" s="287" t="s">
        <v>129</v>
      </c>
      <c r="W431" s="231">
        <v>5</v>
      </c>
    </row>
    <row r="432" spans="2:23" ht="18">
      <c r="B432" s="28"/>
      <c r="C432" s="49"/>
      <c r="D432" s="49"/>
      <c r="E432" s="49"/>
      <c r="S432" s="243" t="s">
        <v>2885</v>
      </c>
      <c r="T432" s="28"/>
      <c r="U432" s="28"/>
      <c r="V432" s="287" t="s">
        <v>129</v>
      </c>
      <c r="W432" s="231">
        <v>5</v>
      </c>
    </row>
    <row r="433" spans="2:23" ht="18">
      <c r="B433" s="28"/>
      <c r="C433" s="49"/>
      <c r="D433" s="49"/>
      <c r="E433" s="49"/>
      <c r="S433" s="243" t="s">
        <v>2940</v>
      </c>
      <c r="T433" s="28"/>
      <c r="U433" s="28"/>
      <c r="V433" s="287" t="s">
        <v>129</v>
      </c>
      <c r="W433" s="231">
        <v>5</v>
      </c>
    </row>
    <row r="434" spans="2:23" ht="18">
      <c r="B434" s="28"/>
      <c r="C434" s="28"/>
      <c r="D434" s="28"/>
      <c r="E434" s="28"/>
      <c r="S434" s="170" t="s">
        <v>3366</v>
      </c>
      <c r="T434" s="28"/>
      <c r="U434" s="28"/>
      <c r="V434" s="287" t="s">
        <v>129</v>
      </c>
      <c r="W434" s="231">
        <v>5</v>
      </c>
    </row>
    <row r="435" spans="2:23" ht="18">
      <c r="B435" s="28"/>
      <c r="C435" s="49"/>
      <c r="D435" s="49"/>
      <c r="E435" s="49"/>
      <c r="S435" s="243" t="s">
        <v>2892</v>
      </c>
      <c r="T435" s="28"/>
      <c r="U435" s="28"/>
      <c r="V435" s="287" t="s">
        <v>129</v>
      </c>
      <c r="W435" s="231">
        <v>5</v>
      </c>
    </row>
    <row r="436" spans="2:23" ht="18">
      <c r="B436" s="28"/>
      <c r="C436" s="49"/>
      <c r="D436" s="49"/>
      <c r="E436" s="49"/>
      <c r="S436" s="170" t="s">
        <v>3622</v>
      </c>
      <c r="T436" s="28"/>
      <c r="U436" s="28"/>
      <c r="V436" s="287" t="s">
        <v>129</v>
      </c>
      <c r="W436" s="231">
        <v>5</v>
      </c>
    </row>
    <row r="437" spans="2:23" ht="18">
      <c r="B437" s="28"/>
      <c r="C437" s="49"/>
      <c r="D437" s="49"/>
      <c r="E437" s="49"/>
      <c r="S437" s="170" t="s">
        <v>3691</v>
      </c>
      <c r="T437" s="28"/>
      <c r="U437" s="28"/>
      <c r="V437" s="287" t="s">
        <v>129</v>
      </c>
      <c r="W437" s="231">
        <v>5</v>
      </c>
    </row>
    <row r="438" spans="2:23" ht="18">
      <c r="B438" s="28"/>
      <c r="C438" s="49"/>
      <c r="D438" s="49"/>
      <c r="E438" s="49"/>
      <c r="S438" s="243" t="s">
        <v>1888</v>
      </c>
      <c r="T438" s="28"/>
      <c r="U438" s="28"/>
      <c r="V438" s="287" t="s">
        <v>129</v>
      </c>
      <c r="W438" s="231">
        <v>5</v>
      </c>
    </row>
    <row r="439" spans="2:23" ht="18">
      <c r="B439" s="28"/>
      <c r="C439" s="49"/>
      <c r="D439" s="49"/>
      <c r="E439" s="49"/>
      <c r="S439" s="170" t="s">
        <v>3665</v>
      </c>
      <c r="T439" s="28"/>
      <c r="U439" s="28"/>
      <c r="V439" s="287" t="s">
        <v>129</v>
      </c>
      <c r="W439" s="231">
        <v>5</v>
      </c>
    </row>
    <row r="440" spans="2:23" ht="18">
      <c r="B440" s="28"/>
      <c r="C440" s="49"/>
      <c r="D440" s="49"/>
      <c r="E440" s="49"/>
      <c r="S440" s="243" t="s">
        <v>463</v>
      </c>
      <c r="T440" s="28"/>
      <c r="U440" s="28"/>
      <c r="V440" s="287" t="s">
        <v>129</v>
      </c>
      <c r="W440" s="231">
        <v>5</v>
      </c>
    </row>
    <row r="441" spans="2:23" ht="18">
      <c r="B441" s="28"/>
      <c r="C441" s="28"/>
      <c r="D441" s="28"/>
      <c r="E441" s="28"/>
      <c r="S441" s="170" t="s">
        <v>3705</v>
      </c>
      <c r="T441" s="28"/>
      <c r="U441" s="28"/>
      <c r="V441" s="287" t="s">
        <v>129</v>
      </c>
      <c r="W441" s="231">
        <v>5</v>
      </c>
    </row>
    <row r="442" spans="2:23" ht="18">
      <c r="B442" s="28"/>
      <c r="C442" s="49"/>
      <c r="D442" s="49"/>
      <c r="E442" s="49"/>
      <c r="S442" s="243" t="s">
        <v>910</v>
      </c>
      <c r="T442" s="28"/>
      <c r="U442" s="28"/>
      <c r="V442" s="287" t="s">
        <v>129</v>
      </c>
      <c r="W442" s="231">
        <v>5</v>
      </c>
    </row>
    <row r="443" spans="2:23" ht="18">
      <c r="B443" s="28"/>
      <c r="C443" s="49"/>
      <c r="D443" s="49"/>
      <c r="E443" s="49"/>
      <c r="S443" s="243" t="s">
        <v>1900</v>
      </c>
      <c r="T443" s="288"/>
      <c r="U443" s="288"/>
      <c r="V443" s="287" t="s">
        <v>129</v>
      </c>
      <c r="W443" s="231">
        <v>5</v>
      </c>
    </row>
    <row r="444" spans="2:23" ht="18">
      <c r="B444" s="28"/>
      <c r="C444" s="49"/>
      <c r="D444" s="49"/>
      <c r="E444" s="49"/>
      <c r="S444" s="170" t="s">
        <v>3498</v>
      </c>
      <c r="T444" s="288"/>
      <c r="U444" s="288"/>
      <c r="V444" s="287" t="s">
        <v>129</v>
      </c>
      <c r="W444" s="231">
        <v>5</v>
      </c>
    </row>
    <row r="445" spans="2:23" ht="18">
      <c r="B445" s="28"/>
      <c r="C445" s="49"/>
      <c r="D445" s="49"/>
      <c r="E445" s="49"/>
      <c r="S445" s="170" t="s">
        <v>3637</v>
      </c>
      <c r="T445" s="28"/>
      <c r="U445" s="224"/>
      <c r="V445" s="287" t="s">
        <v>129</v>
      </c>
      <c r="W445" s="231">
        <v>5</v>
      </c>
    </row>
    <row r="446" spans="2:23" ht="18">
      <c r="B446" s="28"/>
      <c r="C446" s="49"/>
      <c r="D446" s="49"/>
      <c r="E446" s="49"/>
      <c r="S446" s="170" t="s">
        <v>3550</v>
      </c>
      <c r="T446" s="28"/>
      <c r="U446" s="28"/>
      <c r="V446" s="287" t="s">
        <v>129</v>
      </c>
      <c r="W446" s="231">
        <v>5</v>
      </c>
    </row>
    <row r="447" spans="2:23" ht="18.75">
      <c r="B447" s="28"/>
      <c r="C447" s="49"/>
      <c r="D447" s="49"/>
      <c r="E447" s="49"/>
      <c r="S447" s="170" t="s">
        <v>3652</v>
      </c>
      <c r="T447" s="286"/>
      <c r="U447" s="286"/>
      <c r="V447" s="287" t="s">
        <v>129</v>
      </c>
      <c r="W447" s="231">
        <v>5</v>
      </c>
    </row>
    <row r="448" spans="2:23" ht="18.75">
      <c r="B448" s="28"/>
      <c r="C448" s="49"/>
      <c r="D448" s="49"/>
      <c r="E448" s="49"/>
      <c r="S448" s="243" t="s">
        <v>2989</v>
      </c>
      <c r="T448" s="286"/>
      <c r="U448" s="286"/>
      <c r="V448" s="287" t="s">
        <v>129</v>
      </c>
      <c r="W448" s="231">
        <v>5</v>
      </c>
    </row>
    <row r="449" spans="2:23" ht="18">
      <c r="B449" s="28"/>
      <c r="C449" s="49"/>
      <c r="D449" s="49"/>
      <c r="E449" s="49"/>
      <c r="S449" s="170" t="s">
        <v>3562</v>
      </c>
      <c r="T449" s="28"/>
      <c r="U449" s="288"/>
      <c r="V449" s="287" t="s">
        <v>129</v>
      </c>
      <c r="W449" s="231">
        <v>5</v>
      </c>
    </row>
    <row r="450" spans="2:23" ht="18">
      <c r="B450" s="28"/>
      <c r="C450" s="49"/>
      <c r="D450" s="49"/>
      <c r="E450" s="49"/>
      <c r="S450" s="170" t="s">
        <v>3631</v>
      </c>
      <c r="T450" s="28"/>
      <c r="U450" s="224"/>
      <c r="V450" s="287" t="s">
        <v>129</v>
      </c>
      <c r="W450" s="231">
        <v>5</v>
      </c>
    </row>
    <row r="451" spans="2:23" ht="18">
      <c r="B451" s="28"/>
      <c r="C451" s="49"/>
      <c r="D451" s="49"/>
      <c r="E451" s="49"/>
      <c r="S451" s="243" t="s">
        <v>2459</v>
      </c>
      <c r="T451" s="28"/>
      <c r="U451" s="224"/>
      <c r="V451" s="287" t="s">
        <v>129</v>
      </c>
      <c r="W451" s="231">
        <v>5</v>
      </c>
    </row>
    <row r="452" spans="2:23" ht="18">
      <c r="B452" s="28"/>
      <c r="C452" s="49"/>
      <c r="D452" s="49"/>
      <c r="E452" s="49"/>
      <c r="S452" s="170" t="s">
        <v>3696</v>
      </c>
      <c r="T452" s="38"/>
      <c r="U452" s="38"/>
      <c r="V452" s="287" t="s">
        <v>129</v>
      </c>
      <c r="W452" s="231">
        <v>5</v>
      </c>
    </row>
    <row r="453" spans="2:23" ht="18">
      <c r="B453" s="28"/>
      <c r="C453" s="49"/>
      <c r="D453" s="49"/>
      <c r="E453" s="49"/>
      <c r="S453" s="243" t="s">
        <v>700</v>
      </c>
      <c r="T453" s="288"/>
      <c r="U453" s="288"/>
      <c r="V453" s="287" t="s">
        <v>129</v>
      </c>
      <c r="W453" s="231">
        <v>5</v>
      </c>
    </row>
    <row r="454" spans="2:23" ht="18">
      <c r="B454" s="28"/>
      <c r="C454" s="49"/>
      <c r="D454" s="49"/>
      <c r="E454" s="49"/>
      <c r="S454" s="170" t="s">
        <v>3370</v>
      </c>
      <c r="T454" s="28"/>
      <c r="U454" s="224"/>
      <c r="V454" s="287" t="s">
        <v>129</v>
      </c>
      <c r="W454" s="231">
        <v>5</v>
      </c>
    </row>
    <row r="455" spans="2:23" ht="18">
      <c r="B455" s="28"/>
      <c r="C455" s="49"/>
      <c r="D455" s="49"/>
      <c r="E455" s="49"/>
      <c r="S455" s="170" t="s">
        <v>3689</v>
      </c>
      <c r="T455" s="302"/>
      <c r="U455" s="38"/>
      <c r="V455" s="287" t="s">
        <v>129</v>
      </c>
      <c r="W455" s="231">
        <v>5</v>
      </c>
    </row>
    <row r="456" spans="2:23" ht="18">
      <c r="B456" s="28"/>
      <c r="C456" s="49"/>
      <c r="D456" s="49"/>
      <c r="E456" s="49"/>
      <c r="S456" s="170" t="s">
        <v>3403</v>
      </c>
      <c r="T456" s="38"/>
      <c r="U456" s="38"/>
      <c r="V456" s="287" t="s">
        <v>129</v>
      </c>
      <c r="W456" s="231">
        <v>5</v>
      </c>
    </row>
    <row r="457" spans="2:23" ht="18">
      <c r="B457" s="28"/>
      <c r="C457" s="49"/>
      <c r="D457" s="49"/>
      <c r="E457" s="49"/>
      <c r="S457" s="170" t="s">
        <v>3512</v>
      </c>
      <c r="T457" s="28"/>
      <c r="U457" s="224"/>
      <c r="V457" s="287" t="s">
        <v>129</v>
      </c>
      <c r="W457" s="231">
        <v>5</v>
      </c>
    </row>
    <row r="458" spans="2:23" ht="18.75">
      <c r="B458" s="28"/>
      <c r="C458" s="49"/>
      <c r="D458" s="49"/>
      <c r="E458" s="49"/>
      <c r="S458" s="243" t="s">
        <v>3069</v>
      </c>
      <c r="T458" s="286"/>
      <c r="U458" s="286"/>
      <c r="V458" s="287" t="s">
        <v>129</v>
      </c>
      <c r="W458" s="231">
        <v>5</v>
      </c>
    </row>
    <row r="459" spans="2:23" ht="18">
      <c r="B459" s="28"/>
      <c r="C459" s="49"/>
      <c r="D459" s="49"/>
      <c r="E459" s="49"/>
      <c r="S459" s="243" t="s">
        <v>784</v>
      </c>
      <c r="T459" s="28"/>
      <c r="U459" s="288"/>
      <c r="V459" s="287" t="s">
        <v>129</v>
      </c>
      <c r="W459" s="231">
        <v>5</v>
      </c>
    </row>
    <row r="460" spans="2:23" ht="18">
      <c r="B460" s="28"/>
      <c r="C460" s="49"/>
      <c r="D460" s="49"/>
      <c r="E460" s="49"/>
      <c r="S460" s="170" t="s">
        <v>3666</v>
      </c>
      <c r="T460" s="28"/>
      <c r="U460" s="224"/>
      <c r="V460" s="287" t="s">
        <v>129</v>
      </c>
      <c r="W460" s="231">
        <v>4</v>
      </c>
    </row>
    <row r="461" spans="2:23" ht="18">
      <c r="B461" s="28"/>
      <c r="C461" s="49"/>
      <c r="D461" s="49"/>
      <c r="E461" s="49"/>
      <c r="S461" s="170" t="s">
        <v>3375</v>
      </c>
      <c r="T461" s="28"/>
      <c r="U461" s="28"/>
      <c r="V461" s="287" t="s">
        <v>129</v>
      </c>
      <c r="W461" s="231">
        <v>4</v>
      </c>
    </row>
    <row r="462" spans="2:23" ht="18">
      <c r="B462" s="28"/>
      <c r="C462" s="49"/>
      <c r="D462" s="49"/>
      <c r="E462" s="49"/>
      <c r="S462" s="243" t="s">
        <v>3033</v>
      </c>
      <c r="T462" s="28"/>
      <c r="U462" s="28"/>
      <c r="V462" s="287" t="s">
        <v>129</v>
      </c>
      <c r="W462" s="231">
        <v>4</v>
      </c>
    </row>
    <row r="463" spans="2:23" ht="18">
      <c r="B463" s="28"/>
      <c r="C463" s="49"/>
      <c r="D463" s="49"/>
      <c r="E463" s="49"/>
      <c r="S463" s="243" t="s">
        <v>962</v>
      </c>
      <c r="T463" s="28"/>
      <c r="U463" s="28"/>
      <c r="V463" s="287" t="s">
        <v>129</v>
      </c>
      <c r="W463" s="231">
        <v>4</v>
      </c>
    </row>
    <row r="464" spans="2:23" ht="18">
      <c r="B464" s="28"/>
      <c r="C464" s="49"/>
      <c r="D464" s="49"/>
      <c r="E464" s="49"/>
      <c r="S464" s="170" t="s">
        <v>3584</v>
      </c>
      <c r="T464" s="28"/>
      <c r="U464" s="28"/>
      <c r="V464" s="287" t="s">
        <v>129</v>
      </c>
      <c r="W464" s="231">
        <v>4</v>
      </c>
    </row>
    <row r="465" spans="2:23" ht="18">
      <c r="B465" s="28"/>
      <c r="C465" s="49"/>
      <c r="D465" s="49"/>
      <c r="E465" s="49"/>
      <c r="S465" s="243" t="s">
        <v>1887</v>
      </c>
      <c r="T465" s="28"/>
      <c r="U465" s="28"/>
      <c r="V465" s="287" t="s">
        <v>129</v>
      </c>
      <c r="W465" s="231">
        <v>4</v>
      </c>
    </row>
    <row r="466" spans="2:23" ht="18">
      <c r="B466" s="28"/>
      <c r="C466" s="49"/>
      <c r="D466" s="49"/>
      <c r="E466" s="49"/>
      <c r="S466" s="170" t="s">
        <v>3495</v>
      </c>
      <c r="T466" s="28"/>
      <c r="U466" s="28"/>
      <c r="V466" s="287" t="s">
        <v>129</v>
      </c>
      <c r="W466" s="231">
        <v>4</v>
      </c>
    </row>
    <row r="467" spans="2:23" ht="18">
      <c r="B467" s="28"/>
      <c r="C467" s="49"/>
      <c r="D467" s="49"/>
      <c r="E467" s="49"/>
      <c r="S467" s="243" t="s">
        <v>2971</v>
      </c>
      <c r="T467" s="28"/>
      <c r="U467" s="28"/>
      <c r="V467" s="287" t="s">
        <v>129</v>
      </c>
      <c r="W467" s="231">
        <v>4</v>
      </c>
    </row>
    <row r="468" spans="2:23" ht="18">
      <c r="B468" s="28"/>
      <c r="C468" s="49"/>
      <c r="D468" s="49"/>
      <c r="E468" s="49"/>
      <c r="S468" s="243" t="s">
        <v>2454</v>
      </c>
      <c r="T468" s="28"/>
      <c r="U468" s="28"/>
      <c r="V468" s="287" t="s">
        <v>129</v>
      </c>
      <c r="W468" s="231">
        <v>4</v>
      </c>
    </row>
    <row r="469" spans="2:23" ht="18">
      <c r="B469" s="28"/>
      <c r="C469" s="49"/>
      <c r="D469" s="49"/>
      <c r="E469" s="49"/>
      <c r="S469" s="243" t="s">
        <v>498</v>
      </c>
      <c r="T469" s="28"/>
      <c r="U469" s="28"/>
      <c r="V469" s="287" t="s">
        <v>129</v>
      </c>
      <c r="W469" s="231">
        <v>4</v>
      </c>
    </row>
    <row r="470" spans="2:23" ht="18">
      <c r="B470" s="28"/>
      <c r="C470" s="49"/>
      <c r="D470" s="49"/>
      <c r="E470" s="49"/>
      <c r="S470" s="243" t="s">
        <v>2038</v>
      </c>
      <c r="T470" s="28"/>
      <c r="U470" s="28"/>
      <c r="V470" s="287" t="s">
        <v>129</v>
      </c>
      <c r="W470" s="231">
        <v>4</v>
      </c>
    </row>
    <row r="471" spans="2:23" ht="18">
      <c r="B471" s="28"/>
      <c r="C471" s="49"/>
      <c r="D471" s="49"/>
      <c r="E471" s="49"/>
      <c r="S471" s="170" t="s">
        <v>3577</v>
      </c>
      <c r="T471" s="28"/>
      <c r="U471" s="28"/>
      <c r="V471" s="287" t="s">
        <v>129</v>
      </c>
      <c r="W471" s="231">
        <v>4</v>
      </c>
    </row>
    <row r="472" spans="2:23" ht="18">
      <c r="B472" s="28"/>
      <c r="C472" s="49"/>
      <c r="D472" s="49"/>
      <c r="E472" s="49"/>
      <c r="S472" s="243" t="s">
        <v>3074</v>
      </c>
      <c r="T472" s="28"/>
      <c r="U472" s="28"/>
      <c r="V472" s="287" t="s">
        <v>129</v>
      </c>
      <c r="W472" s="231">
        <v>4</v>
      </c>
    </row>
    <row r="473" spans="2:23" ht="18">
      <c r="B473" s="28"/>
      <c r="C473" s="49"/>
      <c r="D473" s="49"/>
      <c r="E473" s="49"/>
      <c r="S473" s="170" t="s">
        <v>3386</v>
      </c>
      <c r="T473" s="28"/>
      <c r="U473" s="28"/>
      <c r="V473" s="287" t="s">
        <v>129</v>
      </c>
      <c r="W473" s="231">
        <v>4</v>
      </c>
    </row>
    <row r="474" spans="2:23" ht="18">
      <c r="B474" s="28"/>
      <c r="C474" s="49"/>
      <c r="D474" s="49"/>
      <c r="E474" s="49"/>
      <c r="S474" s="170" t="s">
        <v>3601</v>
      </c>
      <c r="T474" s="28"/>
      <c r="U474" s="28"/>
      <c r="V474" s="287" t="s">
        <v>129</v>
      </c>
      <c r="W474" s="231">
        <v>4</v>
      </c>
    </row>
    <row r="475" spans="2:23" ht="18">
      <c r="B475" s="28"/>
      <c r="C475" s="49"/>
      <c r="D475" s="49"/>
      <c r="E475" s="49"/>
      <c r="S475" s="170" t="s">
        <v>3662</v>
      </c>
      <c r="T475" s="28"/>
      <c r="U475" s="28"/>
      <c r="V475" s="287" t="s">
        <v>129</v>
      </c>
      <c r="W475" s="231">
        <v>4</v>
      </c>
    </row>
    <row r="476" spans="2:23" ht="18">
      <c r="B476" s="28"/>
      <c r="C476" s="49"/>
      <c r="D476" s="49"/>
      <c r="E476" s="49"/>
      <c r="S476" s="243" t="s">
        <v>2021</v>
      </c>
      <c r="T476" s="28"/>
      <c r="U476" s="28"/>
      <c r="V476" s="287" t="s">
        <v>129</v>
      </c>
      <c r="W476" s="231">
        <v>4</v>
      </c>
    </row>
    <row r="477" spans="2:23" ht="18">
      <c r="B477" s="28"/>
      <c r="C477" s="49"/>
      <c r="D477" s="49"/>
      <c r="E477" s="49"/>
      <c r="S477" s="170" t="s">
        <v>3639</v>
      </c>
      <c r="T477" s="28"/>
      <c r="U477" s="28"/>
      <c r="V477" s="287" t="s">
        <v>129</v>
      </c>
      <c r="W477" s="231">
        <v>4</v>
      </c>
    </row>
    <row r="478" spans="2:23" ht="18">
      <c r="B478" s="28"/>
      <c r="C478" s="49"/>
      <c r="D478" s="49"/>
      <c r="E478" s="49"/>
      <c r="S478" s="243" t="s">
        <v>1876</v>
      </c>
      <c r="T478" s="28"/>
      <c r="U478" s="28"/>
      <c r="V478" s="287" t="s">
        <v>129</v>
      </c>
      <c r="W478" s="231">
        <v>4</v>
      </c>
    </row>
    <row r="479" spans="2:23" ht="18">
      <c r="B479" s="28"/>
      <c r="C479" s="49"/>
      <c r="D479" s="49"/>
      <c r="E479" s="49"/>
      <c r="S479" s="243" t="s">
        <v>1945</v>
      </c>
      <c r="T479" s="28"/>
      <c r="U479" s="28"/>
      <c r="V479" s="287" t="s">
        <v>129</v>
      </c>
      <c r="W479" s="231">
        <v>4</v>
      </c>
    </row>
    <row r="480" spans="2:23" ht="18">
      <c r="B480" s="28"/>
      <c r="C480" s="49"/>
      <c r="D480" s="49"/>
      <c r="E480" s="49"/>
      <c r="S480" s="170" t="s">
        <v>3674</v>
      </c>
      <c r="T480" s="28"/>
      <c r="U480" s="28"/>
      <c r="V480" s="287" t="s">
        <v>129</v>
      </c>
      <c r="W480" s="231">
        <v>4</v>
      </c>
    </row>
    <row r="481" spans="2:23" ht="18">
      <c r="B481" s="28"/>
      <c r="C481" s="49"/>
      <c r="D481" s="49"/>
      <c r="E481" s="49"/>
      <c r="S481" s="170" t="s">
        <v>3442</v>
      </c>
      <c r="T481" s="28"/>
      <c r="U481" s="28"/>
      <c r="V481" s="287" t="s">
        <v>129</v>
      </c>
      <c r="W481" s="231">
        <v>4</v>
      </c>
    </row>
    <row r="482" spans="2:23" ht="18">
      <c r="B482" s="28"/>
      <c r="C482" s="49"/>
      <c r="D482" s="49"/>
      <c r="E482" s="49"/>
      <c r="S482" s="170" t="s">
        <v>3544</v>
      </c>
      <c r="T482" s="28"/>
      <c r="U482" s="28"/>
      <c r="V482" s="287" t="s">
        <v>129</v>
      </c>
      <c r="W482" s="231">
        <v>4</v>
      </c>
    </row>
    <row r="483" spans="2:23" ht="18">
      <c r="B483" s="28"/>
      <c r="C483" s="49"/>
      <c r="D483" s="49"/>
      <c r="E483" s="49"/>
      <c r="S483" s="243" t="s">
        <v>564</v>
      </c>
      <c r="T483" s="28"/>
      <c r="U483" s="28"/>
      <c r="V483" s="287" t="s">
        <v>129</v>
      </c>
      <c r="W483" s="231">
        <v>4</v>
      </c>
    </row>
    <row r="484" spans="2:23" ht="18">
      <c r="B484" s="28"/>
      <c r="C484" s="49"/>
      <c r="D484" s="49"/>
      <c r="E484" s="49"/>
      <c r="S484" s="243" t="s">
        <v>525</v>
      </c>
      <c r="T484" s="28"/>
      <c r="U484" s="28"/>
      <c r="V484" s="287" t="s">
        <v>129</v>
      </c>
      <c r="W484" s="231">
        <v>4</v>
      </c>
    </row>
    <row r="485" spans="2:23" ht="18">
      <c r="B485" s="28"/>
      <c r="C485" s="49"/>
      <c r="D485" s="49"/>
      <c r="E485" s="49"/>
      <c r="S485" s="170" t="s">
        <v>3650</v>
      </c>
      <c r="T485" s="38"/>
      <c r="U485" s="38"/>
      <c r="V485" s="287" t="s">
        <v>129</v>
      </c>
      <c r="W485" s="231">
        <v>4</v>
      </c>
    </row>
    <row r="486" spans="2:23" ht="18">
      <c r="B486" s="28"/>
      <c r="C486" s="49"/>
      <c r="D486" s="49"/>
      <c r="E486" s="49"/>
      <c r="S486" s="243" t="s">
        <v>2946</v>
      </c>
      <c r="T486" s="288"/>
      <c r="U486" s="288"/>
      <c r="V486" s="287" t="s">
        <v>129</v>
      </c>
      <c r="W486" s="231">
        <v>4</v>
      </c>
    </row>
    <row r="487" spans="2:23" ht="18">
      <c r="B487" s="28"/>
      <c r="C487" s="49"/>
      <c r="D487" s="49"/>
      <c r="E487" s="49"/>
      <c r="S487" s="170" t="s">
        <v>3634</v>
      </c>
      <c r="T487" s="288"/>
      <c r="U487" s="288"/>
      <c r="V487" s="287" t="s">
        <v>129</v>
      </c>
      <c r="W487" s="231">
        <v>4</v>
      </c>
    </row>
    <row r="488" spans="2:23" ht="18">
      <c r="B488" s="28"/>
      <c r="C488" s="28"/>
      <c r="D488" s="28"/>
      <c r="E488" s="28"/>
      <c r="S488" s="170" t="s">
        <v>3371</v>
      </c>
      <c r="T488" s="28"/>
      <c r="U488" s="224"/>
      <c r="V488" s="287" t="s">
        <v>129</v>
      </c>
      <c r="W488" s="231">
        <v>4</v>
      </c>
    </row>
    <row r="489" spans="2:23" ht="18">
      <c r="B489" s="28"/>
      <c r="C489" s="49"/>
      <c r="D489" s="49"/>
      <c r="E489" s="49"/>
      <c r="S489" s="170" t="s">
        <v>3376</v>
      </c>
      <c r="T489" s="38"/>
      <c r="U489" s="38"/>
      <c r="V489" s="287" t="s">
        <v>129</v>
      </c>
      <c r="W489" s="231">
        <v>4</v>
      </c>
    </row>
    <row r="490" spans="2:23" ht="18.75">
      <c r="B490" s="28"/>
      <c r="C490" s="49"/>
      <c r="D490" s="49"/>
      <c r="E490" s="49"/>
      <c r="S490" s="170" t="s">
        <v>3672</v>
      </c>
      <c r="T490" s="286"/>
      <c r="U490" s="286"/>
      <c r="V490" s="287" t="s">
        <v>129</v>
      </c>
      <c r="W490" s="231">
        <v>4</v>
      </c>
    </row>
    <row r="491" spans="2:23" ht="18.75">
      <c r="B491" s="28"/>
      <c r="C491" s="28"/>
      <c r="D491" s="28"/>
      <c r="E491" s="28"/>
      <c r="S491" s="243" t="s">
        <v>2000</v>
      </c>
      <c r="T491" s="286"/>
      <c r="U491" s="286"/>
      <c r="V491" s="287" t="s">
        <v>129</v>
      </c>
      <c r="W491" s="231">
        <v>4</v>
      </c>
    </row>
    <row r="492" spans="2:23" ht="18">
      <c r="B492" s="28"/>
      <c r="C492" s="49"/>
      <c r="D492" s="49"/>
      <c r="E492" s="49"/>
      <c r="S492" s="170" t="s">
        <v>3522</v>
      </c>
      <c r="T492" s="38"/>
      <c r="U492" s="38"/>
      <c r="V492" s="287" t="s">
        <v>129</v>
      </c>
      <c r="W492" s="231">
        <v>4</v>
      </c>
    </row>
    <row r="493" spans="2:23" ht="18.75">
      <c r="B493" s="28"/>
      <c r="C493" s="49"/>
      <c r="D493" s="49"/>
      <c r="E493" s="49"/>
      <c r="S493" s="170" t="s">
        <v>3684</v>
      </c>
      <c r="T493" s="286"/>
      <c r="U493" s="286"/>
      <c r="V493" s="287" t="s">
        <v>129</v>
      </c>
      <c r="W493" s="231">
        <v>4</v>
      </c>
    </row>
    <row r="494" spans="2:23" ht="18">
      <c r="B494" s="28"/>
      <c r="C494" s="49"/>
      <c r="D494" s="49"/>
      <c r="E494" s="49"/>
      <c r="S494" s="243" t="s">
        <v>1372</v>
      </c>
      <c r="T494" s="288"/>
      <c r="U494" s="288"/>
      <c r="V494" s="287" t="s">
        <v>129</v>
      </c>
      <c r="W494" s="231">
        <v>4</v>
      </c>
    </row>
    <row r="495" spans="2:23" ht="18">
      <c r="B495" s="28"/>
      <c r="C495" s="49"/>
      <c r="D495" s="49"/>
      <c r="E495" s="49"/>
      <c r="S495" s="170" t="s">
        <v>3668</v>
      </c>
      <c r="T495" s="28"/>
      <c r="U495" s="288"/>
      <c r="V495" s="287" t="s">
        <v>129</v>
      </c>
      <c r="W495" s="231">
        <v>4</v>
      </c>
    </row>
    <row r="496" spans="2:23" ht="18">
      <c r="B496" s="28"/>
      <c r="C496" s="49"/>
      <c r="D496" s="49"/>
      <c r="E496" s="49"/>
      <c r="S496" s="170" t="s">
        <v>3680</v>
      </c>
      <c r="T496" s="38"/>
      <c r="U496" s="38"/>
      <c r="V496" s="287" t="s">
        <v>129</v>
      </c>
      <c r="W496" s="231">
        <v>4</v>
      </c>
    </row>
    <row r="497" spans="2:23" ht="18">
      <c r="B497" s="28"/>
      <c r="C497" s="49"/>
      <c r="D497" s="49"/>
      <c r="E497" s="49"/>
      <c r="S497" s="243" t="s">
        <v>3075</v>
      </c>
      <c r="T497" s="28"/>
      <c r="U497" s="224"/>
      <c r="V497" s="287" t="s">
        <v>129</v>
      </c>
      <c r="W497" s="231">
        <v>4</v>
      </c>
    </row>
    <row r="498" spans="2:23" ht="18">
      <c r="B498" s="28"/>
      <c r="C498" s="28"/>
      <c r="D498" s="28"/>
      <c r="E498" s="28"/>
      <c r="S498" s="243" t="s">
        <v>550</v>
      </c>
      <c r="T498" s="28"/>
      <c r="U498" s="288"/>
      <c r="V498" s="287" t="s">
        <v>129</v>
      </c>
      <c r="W498" s="231">
        <v>4</v>
      </c>
    </row>
    <row r="499" spans="2:23" ht="18.75">
      <c r="B499" s="28"/>
      <c r="C499" s="49"/>
      <c r="D499" s="49"/>
      <c r="E499" s="49"/>
      <c r="S499" s="243" t="s">
        <v>2458</v>
      </c>
      <c r="T499" s="227"/>
      <c r="U499" s="286"/>
      <c r="V499" s="287" t="s">
        <v>129</v>
      </c>
      <c r="W499" s="231">
        <v>4</v>
      </c>
    </row>
    <row r="500" spans="2:23" ht="18">
      <c r="B500" s="28"/>
      <c r="C500" s="49"/>
      <c r="D500" s="49"/>
      <c r="E500" s="49"/>
      <c r="S500" s="243" t="s">
        <v>951</v>
      </c>
      <c r="T500" s="28"/>
      <c r="U500" s="224"/>
      <c r="V500" s="287" t="s">
        <v>129</v>
      </c>
      <c r="W500" s="231">
        <v>4</v>
      </c>
    </row>
    <row r="501" spans="2:23" ht="18">
      <c r="B501" s="28"/>
      <c r="C501" s="28"/>
      <c r="D501" s="28"/>
      <c r="E501" s="28"/>
      <c r="S501" s="243" t="s">
        <v>3051</v>
      </c>
      <c r="T501" s="38"/>
      <c r="U501" s="38"/>
      <c r="V501" s="287" t="s">
        <v>129</v>
      </c>
      <c r="W501" s="231">
        <v>4</v>
      </c>
    </row>
    <row r="502" spans="2:23" ht="18">
      <c r="B502" s="28"/>
      <c r="C502" s="49"/>
      <c r="D502" s="49"/>
      <c r="E502" s="49"/>
      <c r="S502" s="243" t="s">
        <v>2428</v>
      </c>
      <c r="T502" s="38"/>
      <c r="U502" s="38"/>
      <c r="V502" s="287" t="s">
        <v>129</v>
      </c>
      <c r="W502" s="231">
        <v>4</v>
      </c>
    </row>
    <row r="503" spans="2:23" ht="18">
      <c r="B503" s="28"/>
      <c r="C503" s="49"/>
      <c r="D503" s="49"/>
      <c r="E503" s="49"/>
      <c r="S503" s="243" t="s">
        <v>3066</v>
      </c>
      <c r="T503" s="28"/>
      <c r="U503" s="28"/>
      <c r="V503" s="287" t="s">
        <v>129</v>
      </c>
      <c r="W503" s="231">
        <v>3</v>
      </c>
    </row>
    <row r="504" spans="2:23" ht="18">
      <c r="B504" s="28"/>
      <c r="C504" s="49"/>
      <c r="D504" s="49"/>
      <c r="E504" s="49"/>
      <c r="S504" s="243" t="s">
        <v>2839</v>
      </c>
      <c r="T504" s="38"/>
      <c r="U504" s="38"/>
      <c r="V504" s="287" t="s">
        <v>129</v>
      </c>
      <c r="W504" s="231">
        <v>3</v>
      </c>
    </row>
    <row r="505" spans="2:23" ht="18">
      <c r="B505" s="28"/>
      <c r="C505" s="49"/>
      <c r="D505" s="49"/>
      <c r="E505" s="49"/>
      <c r="S505" s="243" t="s">
        <v>697</v>
      </c>
      <c r="T505" s="28"/>
      <c r="U505" s="28"/>
      <c r="V505" s="287" t="s">
        <v>129</v>
      </c>
      <c r="W505" s="231">
        <v>3</v>
      </c>
    </row>
    <row r="506" spans="2:23" ht="18.75">
      <c r="B506" s="28"/>
      <c r="C506" s="49"/>
      <c r="D506" s="49"/>
      <c r="E506" s="49"/>
      <c r="S506" s="243" t="s">
        <v>2037</v>
      </c>
      <c r="T506" s="227"/>
      <c r="U506" s="286"/>
      <c r="V506" s="287" t="s">
        <v>129</v>
      </c>
      <c r="W506" s="231">
        <v>3</v>
      </c>
    </row>
    <row r="507" spans="2:23" ht="18">
      <c r="B507" s="28"/>
      <c r="C507" s="49"/>
      <c r="D507" s="49"/>
      <c r="E507" s="49"/>
      <c r="S507" s="170" t="s">
        <v>3594</v>
      </c>
      <c r="T507" s="28"/>
      <c r="U507" s="28"/>
      <c r="V507" s="287" t="s">
        <v>129</v>
      </c>
      <c r="W507" s="231">
        <v>3</v>
      </c>
    </row>
    <row r="508" spans="2:23" ht="18">
      <c r="B508" s="28"/>
      <c r="C508" s="49"/>
      <c r="D508" s="49"/>
      <c r="E508" s="49"/>
      <c r="S508" s="170" t="s">
        <v>3629</v>
      </c>
      <c r="T508" s="28"/>
      <c r="U508" s="28"/>
      <c r="V508" s="287" t="s">
        <v>129</v>
      </c>
      <c r="W508" s="231">
        <v>3</v>
      </c>
    </row>
    <row r="509" spans="2:23" ht="18">
      <c r="B509" s="28"/>
      <c r="C509" s="49"/>
      <c r="D509" s="49"/>
      <c r="E509" s="49"/>
      <c r="S509" s="170" t="s">
        <v>3548</v>
      </c>
      <c r="T509" s="28"/>
      <c r="U509" s="28"/>
      <c r="V509" s="287" t="s">
        <v>129</v>
      </c>
      <c r="W509" s="231">
        <v>3</v>
      </c>
    </row>
    <row r="510" spans="2:23" ht="18">
      <c r="B510" s="28"/>
      <c r="C510" s="49"/>
      <c r="D510" s="49"/>
      <c r="E510" s="49"/>
      <c r="S510" s="243" t="s">
        <v>3031</v>
      </c>
      <c r="T510" s="28"/>
      <c r="U510" s="28"/>
      <c r="V510" s="287" t="s">
        <v>129</v>
      </c>
      <c r="W510" s="231">
        <v>3</v>
      </c>
    </row>
    <row r="511" spans="2:23" ht="18">
      <c r="B511" s="28"/>
      <c r="C511" s="49"/>
      <c r="D511" s="49"/>
      <c r="E511" s="49"/>
      <c r="S511" s="170" t="s">
        <v>3589</v>
      </c>
      <c r="T511" s="28"/>
      <c r="U511" s="28"/>
      <c r="V511" s="287" t="s">
        <v>129</v>
      </c>
      <c r="W511" s="231">
        <v>3</v>
      </c>
    </row>
    <row r="512" spans="2:23" ht="18">
      <c r="B512" s="28"/>
      <c r="C512" s="49"/>
      <c r="D512" s="49"/>
      <c r="E512" s="49"/>
      <c r="S512" s="243" t="s">
        <v>2389</v>
      </c>
      <c r="T512" s="28"/>
      <c r="U512" s="28"/>
      <c r="V512" s="287" t="s">
        <v>129</v>
      </c>
      <c r="W512" s="231">
        <v>3</v>
      </c>
    </row>
    <row r="513" spans="2:23" ht="18">
      <c r="B513" s="28"/>
      <c r="C513" s="49"/>
      <c r="D513" s="49"/>
      <c r="E513" s="49"/>
      <c r="S513" s="243" t="s">
        <v>3035</v>
      </c>
      <c r="T513" s="28"/>
      <c r="U513" s="28"/>
      <c r="V513" s="287" t="s">
        <v>129</v>
      </c>
      <c r="W513" s="231">
        <v>3</v>
      </c>
    </row>
    <row r="514" spans="2:23" ht="18">
      <c r="B514" s="28"/>
      <c r="C514" s="49"/>
      <c r="D514" s="49"/>
      <c r="E514" s="49"/>
      <c r="S514" s="170" t="s">
        <v>3618</v>
      </c>
      <c r="T514" s="28"/>
      <c r="U514" s="28"/>
      <c r="V514" s="287" t="s">
        <v>129</v>
      </c>
      <c r="W514" s="231">
        <v>3</v>
      </c>
    </row>
    <row r="515" spans="2:23" ht="18">
      <c r="B515" s="28"/>
      <c r="C515" s="49"/>
      <c r="D515" s="49"/>
      <c r="E515" s="49"/>
      <c r="S515" s="170" t="s">
        <v>3651</v>
      </c>
      <c r="T515" s="28"/>
      <c r="U515" s="28"/>
      <c r="V515" s="287" t="s">
        <v>129</v>
      </c>
      <c r="W515" s="231">
        <v>3</v>
      </c>
    </row>
    <row r="516" spans="2:23" ht="18">
      <c r="B516" s="28"/>
      <c r="C516" s="49"/>
      <c r="D516" s="49"/>
      <c r="E516" s="49"/>
      <c r="S516" s="243" t="s">
        <v>551</v>
      </c>
      <c r="T516" s="28"/>
      <c r="U516" s="28"/>
      <c r="V516" s="287" t="s">
        <v>129</v>
      </c>
      <c r="W516" s="231">
        <v>3</v>
      </c>
    </row>
    <row r="517" spans="2:23" ht="18">
      <c r="B517" s="28"/>
      <c r="C517" s="49"/>
      <c r="D517" s="49"/>
      <c r="E517" s="49"/>
      <c r="S517" s="243" t="s">
        <v>3063</v>
      </c>
      <c r="T517" s="28"/>
      <c r="U517" s="28"/>
      <c r="V517" s="287" t="s">
        <v>129</v>
      </c>
      <c r="W517" s="231">
        <v>3</v>
      </c>
    </row>
    <row r="518" spans="2:23" ht="18">
      <c r="B518" s="28"/>
      <c r="C518" s="49"/>
      <c r="D518" s="49"/>
      <c r="E518" s="49"/>
      <c r="S518" s="243" t="s">
        <v>2980</v>
      </c>
      <c r="T518" s="28"/>
      <c r="U518" s="28"/>
      <c r="V518" s="287" t="s">
        <v>129</v>
      </c>
      <c r="W518" s="231">
        <v>3</v>
      </c>
    </row>
    <row r="519" spans="2:23" ht="18">
      <c r="B519" s="28"/>
      <c r="C519" s="49"/>
      <c r="D519" s="49"/>
      <c r="E519" s="49"/>
      <c r="S519" s="170" t="s">
        <v>3425</v>
      </c>
      <c r="T519" s="28"/>
      <c r="U519" s="28"/>
      <c r="V519" s="287" t="s">
        <v>129</v>
      </c>
      <c r="W519" s="231">
        <v>3</v>
      </c>
    </row>
    <row r="520" spans="2:23" ht="18">
      <c r="B520" s="28"/>
      <c r="C520" s="28"/>
      <c r="D520" s="28"/>
      <c r="E520" s="28"/>
      <c r="S520" s="170" t="s">
        <v>3635</v>
      </c>
      <c r="T520" s="28"/>
      <c r="U520" s="28"/>
      <c r="V520" s="287" t="s">
        <v>129</v>
      </c>
      <c r="W520" s="231">
        <v>3</v>
      </c>
    </row>
    <row r="521" spans="2:23" ht="18">
      <c r="B521" s="28"/>
      <c r="C521" s="28"/>
      <c r="D521" s="28"/>
      <c r="E521" s="28"/>
      <c r="S521" s="170" t="s">
        <v>3515</v>
      </c>
      <c r="T521" s="28"/>
      <c r="U521" s="28"/>
      <c r="V521" s="287" t="s">
        <v>129</v>
      </c>
      <c r="W521" s="231">
        <v>3</v>
      </c>
    </row>
    <row r="522" spans="2:23" ht="18">
      <c r="B522" s="28"/>
      <c r="C522" s="49"/>
      <c r="D522" s="49"/>
      <c r="E522" s="49"/>
      <c r="S522" s="243" t="s">
        <v>1917</v>
      </c>
      <c r="T522" s="28"/>
      <c r="U522" s="28"/>
      <c r="V522" s="287" t="s">
        <v>129</v>
      </c>
      <c r="W522" s="231">
        <v>3</v>
      </c>
    </row>
    <row r="523" spans="2:23" ht="18">
      <c r="B523" s="28"/>
      <c r="C523" s="49"/>
      <c r="D523" s="49"/>
      <c r="E523" s="49"/>
      <c r="S523" s="170" t="s">
        <v>3352</v>
      </c>
      <c r="T523" s="28"/>
      <c r="U523" s="28"/>
      <c r="V523" s="287" t="s">
        <v>129</v>
      </c>
      <c r="W523" s="231">
        <v>3</v>
      </c>
    </row>
    <row r="524" spans="2:23" ht="18">
      <c r="B524" s="28"/>
      <c r="C524" s="49"/>
      <c r="D524" s="49"/>
      <c r="E524" s="49"/>
      <c r="S524" s="243" t="s">
        <v>425</v>
      </c>
      <c r="T524" s="28"/>
      <c r="U524" s="28"/>
      <c r="V524" s="287" t="s">
        <v>129</v>
      </c>
      <c r="W524" s="231">
        <v>3</v>
      </c>
    </row>
    <row r="525" spans="2:23" ht="18">
      <c r="B525" s="28"/>
      <c r="C525" s="49"/>
      <c r="D525" s="49"/>
      <c r="E525" s="49"/>
      <c r="S525" s="243" t="s">
        <v>3064</v>
      </c>
      <c r="T525" s="28"/>
      <c r="U525" s="28"/>
      <c r="V525" s="287" t="s">
        <v>129</v>
      </c>
      <c r="W525" s="231">
        <v>3</v>
      </c>
    </row>
    <row r="526" spans="2:23" ht="18">
      <c r="B526" s="28"/>
      <c r="C526" s="49"/>
      <c r="D526" s="49"/>
      <c r="E526" s="49"/>
      <c r="S526" s="170" t="s">
        <v>3625</v>
      </c>
      <c r="T526" s="28"/>
      <c r="U526" s="28"/>
      <c r="V526" s="287" t="s">
        <v>129</v>
      </c>
      <c r="W526" s="231">
        <v>3</v>
      </c>
    </row>
    <row r="527" spans="2:23" ht="18">
      <c r="B527" s="28"/>
      <c r="C527" s="28"/>
      <c r="D527" s="28"/>
      <c r="E527" s="28"/>
      <c r="S527" s="243" t="s">
        <v>2978</v>
      </c>
      <c r="T527" s="28"/>
      <c r="U527" s="28"/>
      <c r="V527" s="287" t="s">
        <v>129</v>
      </c>
      <c r="W527" s="231">
        <v>3</v>
      </c>
    </row>
    <row r="528" spans="2:23" ht="18">
      <c r="B528" s="28"/>
      <c r="C528" s="49"/>
      <c r="D528" s="49"/>
      <c r="E528" s="49"/>
      <c r="S528" s="170" t="s">
        <v>3530</v>
      </c>
      <c r="T528" s="28"/>
      <c r="U528" s="28"/>
      <c r="V528" s="287" t="s">
        <v>129</v>
      </c>
      <c r="W528" s="231">
        <v>3</v>
      </c>
    </row>
    <row r="529" spans="2:23" ht="18">
      <c r="B529" s="28"/>
      <c r="C529" s="49"/>
      <c r="D529" s="49"/>
      <c r="E529" s="49"/>
      <c r="S529" s="243" t="s">
        <v>2976</v>
      </c>
      <c r="T529" s="28"/>
      <c r="U529" s="28"/>
      <c r="V529" s="287" t="s">
        <v>129</v>
      </c>
      <c r="W529" s="231">
        <v>3</v>
      </c>
    </row>
    <row r="530" spans="2:23" ht="18">
      <c r="B530" s="28"/>
      <c r="C530" s="49"/>
      <c r="D530" s="49"/>
      <c r="E530" s="49"/>
      <c r="S530" s="170" t="s">
        <v>3646</v>
      </c>
      <c r="T530" s="28"/>
      <c r="U530" s="28"/>
      <c r="V530" s="287" t="s">
        <v>129</v>
      </c>
      <c r="W530" s="231">
        <v>3</v>
      </c>
    </row>
    <row r="531" spans="2:23" ht="18">
      <c r="B531" s="28"/>
      <c r="C531" s="49"/>
      <c r="D531" s="49"/>
      <c r="E531" s="49"/>
      <c r="S531" s="243" t="s">
        <v>2916</v>
      </c>
      <c r="T531" s="28"/>
      <c r="U531" s="28"/>
      <c r="V531" s="287" t="s">
        <v>129</v>
      </c>
      <c r="W531" s="231">
        <v>3</v>
      </c>
    </row>
    <row r="532" spans="2:23" ht="18">
      <c r="B532" s="28"/>
      <c r="C532" s="49"/>
      <c r="D532" s="49"/>
      <c r="E532" s="49"/>
      <c r="S532" s="243" t="s">
        <v>2837</v>
      </c>
      <c r="T532" s="28"/>
      <c r="U532" s="28"/>
      <c r="V532" s="287" t="s">
        <v>129</v>
      </c>
      <c r="W532" s="231">
        <v>3</v>
      </c>
    </row>
    <row r="533" spans="2:23" ht="18">
      <c r="B533" s="28"/>
      <c r="C533" s="49"/>
      <c r="D533" s="49"/>
      <c r="E533" s="49"/>
      <c r="S533" s="170" t="s">
        <v>3552</v>
      </c>
      <c r="T533" s="28"/>
      <c r="U533" s="28"/>
      <c r="V533" s="287" t="s">
        <v>129</v>
      </c>
      <c r="W533" s="231">
        <v>3</v>
      </c>
    </row>
    <row r="534" spans="2:23" ht="18">
      <c r="B534" s="28"/>
      <c r="C534" s="49"/>
      <c r="D534" s="49"/>
      <c r="E534" s="49"/>
      <c r="S534" s="170" t="s">
        <v>3388</v>
      </c>
      <c r="T534" s="28"/>
      <c r="U534" s="28"/>
      <c r="V534" s="287" t="s">
        <v>129</v>
      </c>
      <c r="W534" s="231">
        <v>3</v>
      </c>
    </row>
    <row r="535" spans="2:23" ht="18">
      <c r="B535" s="28"/>
      <c r="C535" s="49"/>
      <c r="D535" s="49"/>
      <c r="E535" s="49"/>
      <c r="S535" s="243" t="s">
        <v>2388</v>
      </c>
      <c r="T535" s="28"/>
      <c r="U535" s="28"/>
      <c r="V535" s="287" t="s">
        <v>129</v>
      </c>
      <c r="W535" s="231">
        <v>3</v>
      </c>
    </row>
    <row r="536" spans="2:23" ht="18">
      <c r="B536" s="28"/>
      <c r="C536" s="49"/>
      <c r="D536" s="49"/>
      <c r="E536" s="49"/>
      <c r="S536" s="170" t="s">
        <v>3572</v>
      </c>
      <c r="T536" s="28"/>
      <c r="U536" s="28"/>
      <c r="V536" s="287" t="s">
        <v>129</v>
      </c>
      <c r="W536" s="231">
        <v>3</v>
      </c>
    </row>
    <row r="537" spans="2:23" ht="18">
      <c r="B537" s="28"/>
      <c r="C537" s="49"/>
      <c r="D537" s="49"/>
      <c r="E537" s="49"/>
      <c r="S537" s="170" t="s">
        <v>3667</v>
      </c>
      <c r="T537" s="28"/>
      <c r="U537" s="28"/>
      <c r="V537" s="287" t="s">
        <v>129</v>
      </c>
      <c r="W537" s="231">
        <v>3</v>
      </c>
    </row>
    <row r="538" spans="2:23" ht="18">
      <c r="B538" s="28"/>
      <c r="C538" s="49"/>
      <c r="D538" s="49"/>
      <c r="E538" s="49"/>
      <c r="S538" s="243" t="s">
        <v>2322</v>
      </c>
      <c r="T538" s="28"/>
      <c r="U538" s="28"/>
      <c r="V538" s="287" t="s">
        <v>129</v>
      </c>
      <c r="W538" s="231">
        <v>3</v>
      </c>
    </row>
    <row r="539" spans="2:23" ht="18">
      <c r="B539" s="28"/>
      <c r="C539" s="49"/>
      <c r="D539" s="49"/>
      <c r="E539" s="49"/>
      <c r="S539" s="170" t="s">
        <v>3587</v>
      </c>
      <c r="T539" s="28"/>
      <c r="U539" s="28"/>
      <c r="V539" s="287" t="s">
        <v>129</v>
      </c>
      <c r="W539" s="231">
        <v>3</v>
      </c>
    </row>
    <row r="540" spans="2:23" ht="18">
      <c r="B540" s="28"/>
      <c r="C540" s="49"/>
      <c r="D540" s="49"/>
      <c r="E540" s="49"/>
      <c r="S540" s="243" t="s">
        <v>2455</v>
      </c>
      <c r="T540" s="28"/>
      <c r="U540" s="28"/>
      <c r="V540" s="287" t="s">
        <v>129</v>
      </c>
      <c r="W540" s="231">
        <v>3</v>
      </c>
    </row>
    <row r="541" spans="2:23" ht="18">
      <c r="B541" s="28"/>
      <c r="C541" s="49"/>
      <c r="D541" s="49"/>
      <c r="E541" s="49"/>
      <c r="S541" s="170" t="s">
        <v>3506</v>
      </c>
      <c r="T541" s="28"/>
      <c r="U541" s="28"/>
      <c r="V541" s="287" t="s">
        <v>129</v>
      </c>
      <c r="W541" s="231">
        <v>3</v>
      </c>
    </row>
    <row r="542" spans="2:23" ht="18">
      <c r="B542" s="28"/>
      <c r="C542" s="28"/>
      <c r="D542" s="28"/>
      <c r="E542" s="28"/>
      <c r="S542" s="170" t="s">
        <v>3504</v>
      </c>
      <c r="T542" s="28"/>
      <c r="U542" s="28"/>
      <c r="V542" s="287" t="s">
        <v>129</v>
      </c>
      <c r="W542" s="231">
        <v>3</v>
      </c>
    </row>
    <row r="543" spans="2:23" ht="18">
      <c r="B543" s="28"/>
      <c r="C543" s="49"/>
      <c r="D543" s="49"/>
      <c r="E543" s="49"/>
      <c r="S543" s="170" t="s">
        <v>3525</v>
      </c>
      <c r="T543" s="28"/>
      <c r="U543" s="28"/>
      <c r="V543" s="287" t="s">
        <v>129</v>
      </c>
      <c r="W543" s="231">
        <v>3</v>
      </c>
    </row>
    <row r="544" spans="2:23" ht="18">
      <c r="B544" s="28"/>
      <c r="C544" s="49"/>
      <c r="D544" s="49"/>
      <c r="E544" s="49"/>
      <c r="S544" s="170" t="s">
        <v>3663</v>
      </c>
      <c r="T544" s="28"/>
      <c r="U544" s="28"/>
      <c r="V544" s="287" t="s">
        <v>129</v>
      </c>
      <c r="W544" s="231">
        <v>3</v>
      </c>
    </row>
    <row r="545" spans="2:23" ht="18">
      <c r="B545" s="28"/>
      <c r="C545" s="49"/>
      <c r="D545" s="49"/>
      <c r="E545" s="49"/>
      <c r="S545" s="170" t="s">
        <v>3602</v>
      </c>
      <c r="T545" s="28"/>
      <c r="U545" s="28"/>
      <c r="V545" s="287" t="s">
        <v>129</v>
      </c>
      <c r="W545" s="231">
        <v>3</v>
      </c>
    </row>
    <row r="546" spans="2:23" ht="18">
      <c r="B546" s="28"/>
      <c r="C546" s="49"/>
      <c r="D546" s="49"/>
      <c r="E546" s="49"/>
      <c r="S546" s="170" t="s">
        <v>3377</v>
      </c>
      <c r="T546" s="28"/>
      <c r="U546" s="28"/>
      <c r="V546" s="287" t="s">
        <v>129</v>
      </c>
      <c r="W546" s="231">
        <v>3</v>
      </c>
    </row>
    <row r="547" spans="2:23" ht="18">
      <c r="B547" s="28"/>
      <c r="C547" s="28"/>
      <c r="D547" s="28"/>
      <c r="E547" s="28"/>
      <c r="S547" s="243" t="s">
        <v>1645</v>
      </c>
      <c r="T547" s="28"/>
      <c r="U547" s="28"/>
      <c r="V547" s="287" t="s">
        <v>129</v>
      </c>
      <c r="W547" s="231">
        <v>3</v>
      </c>
    </row>
    <row r="548" spans="2:23" ht="18">
      <c r="B548" s="28"/>
      <c r="C548" s="49"/>
      <c r="D548" s="49"/>
      <c r="E548" s="49"/>
      <c r="S548" s="243" t="s">
        <v>2975</v>
      </c>
      <c r="T548" s="28"/>
      <c r="U548" s="28"/>
      <c r="V548" s="287" t="s">
        <v>129</v>
      </c>
      <c r="W548" s="231">
        <v>3</v>
      </c>
    </row>
    <row r="549" spans="2:23" ht="18">
      <c r="B549" s="28"/>
      <c r="C549" s="49"/>
      <c r="D549" s="49"/>
      <c r="E549" s="49"/>
      <c r="S549" s="243" t="s">
        <v>2953</v>
      </c>
      <c r="T549" s="28"/>
      <c r="U549" s="28"/>
      <c r="V549" s="287" t="s">
        <v>129</v>
      </c>
      <c r="W549" s="231">
        <v>3</v>
      </c>
    </row>
    <row r="550" spans="2:23" ht="18.75">
      <c r="B550" s="28"/>
      <c r="C550" s="49"/>
      <c r="D550" s="49"/>
      <c r="E550" s="49"/>
      <c r="S550" s="170" t="s">
        <v>3457</v>
      </c>
      <c r="T550" s="227"/>
      <c r="U550" s="286"/>
      <c r="V550" s="287" t="s">
        <v>129</v>
      </c>
      <c r="W550" s="231">
        <v>3</v>
      </c>
    </row>
    <row r="551" spans="2:23" ht="18">
      <c r="B551" s="28"/>
      <c r="C551" s="49"/>
      <c r="D551" s="49"/>
      <c r="E551" s="49"/>
      <c r="S551" s="243" t="s">
        <v>2933</v>
      </c>
      <c r="T551" s="28"/>
      <c r="U551" s="224"/>
      <c r="V551" s="287" t="s">
        <v>129</v>
      </c>
      <c r="W551" s="231">
        <v>3</v>
      </c>
    </row>
    <row r="552" spans="2:23" ht="18">
      <c r="B552" s="28"/>
      <c r="C552" s="28"/>
      <c r="D552" s="28"/>
      <c r="E552" s="28"/>
      <c r="S552" s="170" t="s">
        <v>3682</v>
      </c>
      <c r="T552" s="302"/>
      <c r="U552" s="38"/>
      <c r="V552" s="287" t="s">
        <v>129</v>
      </c>
      <c r="W552" s="231">
        <v>3</v>
      </c>
    </row>
    <row r="553" spans="2:23" ht="18">
      <c r="B553" s="28"/>
      <c r="C553" s="49"/>
      <c r="D553" s="49"/>
      <c r="E553" s="49"/>
      <c r="S553" s="243" t="s">
        <v>2938</v>
      </c>
      <c r="T553" s="38"/>
      <c r="U553" s="38"/>
      <c r="V553" s="287" t="s">
        <v>129</v>
      </c>
      <c r="W553" s="231">
        <v>3</v>
      </c>
    </row>
    <row r="554" spans="2:23" ht="18">
      <c r="B554" s="28"/>
      <c r="C554" s="49"/>
      <c r="D554" s="49"/>
      <c r="E554" s="49"/>
      <c r="S554" s="243" t="s">
        <v>2457</v>
      </c>
      <c r="T554" s="288"/>
      <c r="U554" s="288"/>
      <c r="V554" s="287" t="s">
        <v>129</v>
      </c>
      <c r="W554" s="231">
        <v>2</v>
      </c>
    </row>
    <row r="555" spans="2:23" ht="18.75">
      <c r="B555" s="28"/>
      <c r="C555" s="49"/>
      <c r="D555" s="49"/>
      <c r="E555" s="49"/>
      <c r="S555" s="170" t="s">
        <v>3413</v>
      </c>
      <c r="T555" s="286"/>
      <c r="U555" s="286"/>
      <c r="V555" s="287" t="s">
        <v>129</v>
      </c>
      <c r="W555" s="231">
        <v>2</v>
      </c>
    </row>
    <row r="556" spans="2:23" ht="18">
      <c r="B556" s="28"/>
      <c r="C556" s="49"/>
      <c r="D556" s="49"/>
      <c r="E556" s="49"/>
      <c r="S556" s="243" t="s">
        <v>950</v>
      </c>
      <c r="T556" s="28"/>
      <c r="U556" s="288"/>
      <c r="V556" s="287" t="s">
        <v>129</v>
      </c>
      <c r="W556" s="231">
        <v>2</v>
      </c>
    </row>
    <row r="557" spans="2:23" ht="18">
      <c r="B557" s="28"/>
      <c r="C557" s="49"/>
      <c r="D557" s="49"/>
      <c r="E557" s="49"/>
      <c r="S557" s="170" t="s">
        <v>3561</v>
      </c>
      <c r="T557" s="38"/>
      <c r="U557" s="38"/>
      <c r="V557" s="287" t="s">
        <v>129</v>
      </c>
      <c r="W557" s="231">
        <v>2</v>
      </c>
    </row>
    <row r="558" spans="2:23" ht="18">
      <c r="B558" s="28"/>
      <c r="C558" s="49"/>
      <c r="D558" s="49"/>
      <c r="E558" s="49"/>
      <c r="S558" s="243" t="s">
        <v>2307</v>
      </c>
      <c r="T558" s="38"/>
      <c r="U558" s="38"/>
      <c r="V558" s="287" t="s">
        <v>129</v>
      </c>
      <c r="W558" s="231">
        <v>2</v>
      </c>
    </row>
    <row r="559" spans="2:23" ht="18">
      <c r="B559" s="28"/>
      <c r="C559" s="49"/>
      <c r="D559" s="49"/>
      <c r="E559" s="49"/>
      <c r="S559" s="170" t="s">
        <v>3565</v>
      </c>
      <c r="T559" s="28"/>
      <c r="U559" s="224"/>
      <c r="V559" s="287" t="s">
        <v>129</v>
      </c>
      <c r="W559" s="231">
        <v>2</v>
      </c>
    </row>
    <row r="560" spans="2:23" ht="18">
      <c r="B560" s="28"/>
      <c r="C560" s="49"/>
      <c r="D560" s="49"/>
      <c r="E560" s="49"/>
      <c r="S560" s="243" t="s">
        <v>2375</v>
      </c>
      <c r="T560" s="288"/>
      <c r="U560" s="288"/>
      <c r="V560" s="287" t="s">
        <v>129</v>
      </c>
      <c r="W560" s="231">
        <v>2</v>
      </c>
    </row>
    <row r="561" spans="2:23" ht="18">
      <c r="B561" s="28"/>
      <c r="C561" s="49"/>
      <c r="D561" s="49"/>
      <c r="E561" s="49"/>
      <c r="S561" s="243" t="s">
        <v>3000</v>
      </c>
      <c r="T561" s="38"/>
      <c r="U561" s="38"/>
      <c r="V561" s="287" t="s">
        <v>129</v>
      </c>
      <c r="W561" s="231">
        <v>2</v>
      </c>
    </row>
    <row r="562" spans="2:23" ht="18">
      <c r="B562" s="28"/>
      <c r="C562" s="49"/>
      <c r="D562" s="49"/>
      <c r="E562" s="49"/>
      <c r="S562" s="170" t="s">
        <v>3614</v>
      </c>
      <c r="T562" s="38"/>
      <c r="U562" s="38"/>
      <c r="V562" s="287" t="s">
        <v>129</v>
      </c>
      <c r="W562" s="231">
        <v>2</v>
      </c>
    </row>
    <row r="563" spans="2:23" ht="18">
      <c r="B563" s="28"/>
      <c r="C563" s="49"/>
      <c r="D563" s="49"/>
      <c r="E563" s="49"/>
      <c r="S563" s="170" t="s">
        <v>3396</v>
      </c>
      <c r="T563" s="28"/>
      <c r="U563" s="28"/>
      <c r="V563" s="287" t="s">
        <v>129</v>
      </c>
      <c r="W563" s="231">
        <v>2</v>
      </c>
    </row>
    <row r="564" spans="2:23" ht="18">
      <c r="B564" s="28"/>
      <c r="C564" s="49"/>
      <c r="D564" s="49"/>
      <c r="E564" s="49"/>
      <c r="S564" s="170" t="s">
        <v>3643</v>
      </c>
      <c r="T564" s="28"/>
      <c r="U564" s="28"/>
      <c r="V564" s="287" t="s">
        <v>129</v>
      </c>
      <c r="W564" s="231">
        <v>2</v>
      </c>
    </row>
    <row r="565" spans="2:23" ht="18">
      <c r="B565" s="28"/>
      <c r="C565" s="49"/>
      <c r="D565" s="49"/>
      <c r="E565" s="49"/>
      <c r="S565" s="170" t="s">
        <v>3613</v>
      </c>
      <c r="T565" s="28"/>
      <c r="U565" s="288"/>
      <c r="V565" s="287" t="s">
        <v>129</v>
      </c>
      <c r="W565" s="231">
        <v>2</v>
      </c>
    </row>
    <row r="566" spans="2:23" ht="18">
      <c r="B566" s="28"/>
      <c r="C566" s="49"/>
      <c r="D566" s="49"/>
      <c r="E566" s="49"/>
      <c r="S566" s="243" t="s">
        <v>2966</v>
      </c>
      <c r="T566" s="38"/>
      <c r="U566" s="38"/>
      <c r="V566" s="287" t="s">
        <v>129</v>
      </c>
      <c r="W566" s="231">
        <v>2</v>
      </c>
    </row>
    <row r="567" spans="2:23" ht="18">
      <c r="B567" s="28"/>
      <c r="C567" s="49"/>
      <c r="D567" s="49"/>
      <c r="E567" s="49"/>
      <c r="S567" s="170" t="s">
        <v>3496</v>
      </c>
      <c r="T567" s="288"/>
      <c r="U567" s="288"/>
      <c r="V567" s="287" t="s">
        <v>129</v>
      </c>
      <c r="W567" s="231">
        <v>2</v>
      </c>
    </row>
    <row r="568" spans="2:23" ht="18">
      <c r="B568" s="28"/>
      <c r="C568" s="49"/>
      <c r="D568" s="49"/>
      <c r="E568" s="49"/>
      <c r="S568" s="243" t="s">
        <v>2027</v>
      </c>
      <c r="T568" s="38"/>
      <c r="U568" s="38"/>
      <c r="V568" s="287" t="s">
        <v>129</v>
      </c>
      <c r="W568" s="231">
        <v>2</v>
      </c>
    </row>
    <row r="569" spans="2:23" ht="18">
      <c r="B569" s="28"/>
      <c r="C569" s="49"/>
      <c r="D569" s="49"/>
      <c r="E569" s="49"/>
      <c r="S569" s="170" t="s">
        <v>3538</v>
      </c>
      <c r="T569" s="302"/>
      <c r="U569" s="38"/>
      <c r="V569" s="287" t="s">
        <v>129</v>
      </c>
      <c r="W569" s="231">
        <v>2</v>
      </c>
    </row>
    <row r="570" spans="2:23" ht="18">
      <c r="B570" s="28"/>
      <c r="C570" s="49"/>
      <c r="D570" s="49"/>
      <c r="E570" s="49"/>
      <c r="S570" s="170" t="s">
        <v>3555</v>
      </c>
      <c r="T570" s="28"/>
      <c r="U570" s="28"/>
      <c r="V570" s="287" t="s">
        <v>129</v>
      </c>
      <c r="W570" s="231">
        <v>2</v>
      </c>
    </row>
    <row r="571" spans="2:23" ht="18">
      <c r="B571" s="28"/>
      <c r="C571" s="49"/>
      <c r="D571" s="49"/>
      <c r="E571" s="49"/>
      <c r="S571" s="170" t="s">
        <v>3543</v>
      </c>
      <c r="T571" s="38"/>
      <c r="U571" s="38"/>
      <c r="V571" s="287" t="s">
        <v>129</v>
      </c>
      <c r="W571" s="231">
        <v>2</v>
      </c>
    </row>
    <row r="572" spans="2:23" ht="18">
      <c r="B572" s="28"/>
      <c r="C572" s="28"/>
      <c r="D572" s="28"/>
      <c r="E572" s="28"/>
      <c r="S572" s="170" t="s">
        <v>3564</v>
      </c>
      <c r="T572" s="28"/>
      <c r="U572" s="28"/>
      <c r="V572" s="287" t="s">
        <v>129</v>
      </c>
      <c r="W572" s="231">
        <v>2</v>
      </c>
    </row>
    <row r="573" spans="2:23" ht="18.75">
      <c r="B573" s="28"/>
      <c r="C573" s="49"/>
      <c r="D573" s="49"/>
      <c r="E573" s="49"/>
      <c r="S573" s="243" t="s">
        <v>556</v>
      </c>
      <c r="T573" s="286"/>
      <c r="U573" s="286"/>
      <c r="V573" s="287" t="s">
        <v>129</v>
      </c>
      <c r="W573" s="231">
        <v>2</v>
      </c>
    </row>
    <row r="574" spans="2:23" ht="18">
      <c r="B574" s="28"/>
      <c r="C574" s="49"/>
      <c r="D574" s="49"/>
      <c r="E574" s="49"/>
      <c r="S574" s="170" t="s">
        <v>3573</v>
      </c>
      <c r="T574" s="28"/>
      <c r="U574" s="288"/>
      <c r="V574" s="287" t="s">
        <v>129</v>
      </c>
      <c r="W574" s="231">
        <v>2</v>
      </c>
    </row>
    <row r="575" spans="2:23" ht="18">
      <c r="B575" s="28"/>
      <c r="C575" s="49"/>
      <c r="D575" s="49"/>
      <c r="E575" s="49"/>
      <c r="S575" s="170" t="s">
        <v>3593</v>
      </c>
      <c r="T575" s="28"/>
      <c r="U575" s="28"/>
      <c r="V575" s="287" t="s">
        <v>129</v>
      </c>
      <c r="W575" s="231">
        <v>2</v>
      </c>
    </row>
    <row r="576" spans="2:23" ht="18">
      <c r="B576" s="28"/>
      <c r="C576" s="49"/>
      <c r="D576" s="49"/>
      <c r="E576" s="49"/>
      <c r="S576" s="243" t="s">
        <v>3092</v>
      </c>
      <c r="T576" s="28"/>
      <c r="U576" s="28"/>
      <c r="V576" s="287" t="s">
        <v>129</v>
      </c>
      <c r="W576" s="231">
        <v>2</v>
      </c>
    </row>
    <row r="577" spans="2:23" ht="18">
      <c r="B577" s="28"/>
      <c r="C577" s="49"/>
      <c r="D577" s="49"/>
      <c r="E577" s="49"/>
      <c r="S577" s="170" t="s">
        <v>3626</v>
      </c>
      <c r="T577" s="28"/>
      <c r="U577" s="28"/>
      <c r="V577" s="287" t="s">
        <v>129</v>
      </c>
      <c r="W577" s="231">
        <v>2</v>
      </c>
    </row>
    <row r="578" spans="2:23" ht="18">
      <c r="B578" s="28"/>
      <c r="C578" s="28"/>
      <c r="D578" s="28"/>
      <c r="E578" s="28"/>
      <c r="S578" s="170" t="s">
        <v>3350</v>
      </c>
      <c r="T578" s="28"/>
      <c r="U578" s="28"/>
      <c r="V578" s="287" t="s">
        <v>129</v>
      </c>
      <c r="W578" s="231">
        <v>2</v>
      </c>
    </row>
    <row r="579" spans="2:23" ht="18">
      <c r="B579" s="28"/>
      <c r="C579" s="49"/>
      <c r="D579" s="49"/>
      <c r="E579" s="49"/>
      <c r="S579" s="170" t="s">
        <v>3508</v>
      </c>
      <c r="T579" s="28"/>
      <c r="U579" s="28"/>
      <c r="V579" s="287" t="s">
        <v>129</v>
      </c>
      <c r="W579" s="231">
        <v>2</v>
      </c>
    </row>
    <row r="580" spans="2:23" ht="18">
      <c r="B580" s="28"/>
      <c r="C580" s="49"/>
      <c r="D580" s="49"/>
      <c r="E580" s="49"/>
      <c r="S580" s="170" t="s">
        <v>3568</v>
      </c>
      <c r="T580" s="28"/>
      <c r="U580" s="28"/>
      <c r="V580" s="287" t="s">
        <v>129</v>
      </c>
      <c r="W580" s="231">
        <v>2</v>
      </c>
    </row>
    <row r="581" spans="2:23" ht="18">
      <c r="B581" s="28"/>
      <c r="C581" s="49"/>
      <c r="D581" s="49"/>
      <c r="E581" s="49"/>
      <c r="S581" s="243" t="s">
        <v>3039</v>
      </c>
      <c r="T581" s="28"/>
      <c r="U581" s="28"/>
      <c r="V581" s="287" t="s">
        <v>129</v>
      </c>
      <c r="W581" s="231">
        <v>2</v>
      </c>
    </row>
    <row r="582" spans="2:23" ht="18">
      <c r="B582" s="28"/>
      <c r="C582" s="49"/>
      <c r="D582" s="49"/>
      <c r="E582" s="49"/>
      <c r="S582" s="243" t="s">
        <v>1992</v>
      </c>
      <c r="T582" s="28"/>
      <c r="U582" s="28"/>
      <c r="V582" s="287" t="s">
        <v>129</v>
      </c>
      <c r="W582" s="231">
        <v>2</v>
      </c>
    </row>
    <row r="583" spans="2:23" ht="18">
      <c r="B583" s="28"/>
      <c r="C583" s="49"/>
      <c r="D583" s="49"/>
      <c r="E583" s="49"/>
      <c r="S583" s="243" t="s">
        <v>2890</v>
      </c>
      <c r="T583" s="28"/>
      <c r="U583" s="28"/>
      <c r="V583" s="287" t="s">
        <v>129</v>
      </c>
      <c r="W583" s="231">
        <v>2</v>
      </c>
    </row>
    <row r="584" spans="2:23" ht="18">
      <c r="B584" s="28"/>
      <c r="C584" s="49"/>
      <c r="D584" s="49"/>
      <c r="E584" s="49"/>
      <c r="S584" s="243" t="s">
        <v>2952</v>
      </c>
      <c r="T584" s="28"/>
      <c r="U584" s="28"/>
      <c r="V584" s="287" t="s">
        <v>129</v>
      </c>
      <c r="W584" s="231">
        <v>2</v>
      </c>
    </row>
    <row r="585" spans="2:23" ht="18">
      <c r="B585" s="28"/>
      <c r="C585" s="28"/>
      <c r="D585" s="28"/>
      <c r="E585" s="28"/>
      <c r="S585" s="243" t="s">
        <v>1991</v>
      </c>
      <c r="T585" s="28"/>
      <c r="U585" s="28"/>
      <c r="V585" s="287" t="s">
        <v>129</v>
      </c>
      <c r="W585" s="231">
        <v>2</v>
      </c>
    </row>
    <row r="586" spans="2:23" ht="18">
      <c r="B586" s="28"/>
      <c r="C586" s="49"/>
      <c r="D586" s="49"/>
      <c r="E586" s="49"/>
      <c r="S586" s="170" t="s">
        <v>3523</v>
      </c>
      <c r="T586" s="28"/>
      <c r="U586" s="28"/>
      <c r="V586" s="287" t="s">
        <v>129</v>
      </c>
      <c r="W586" s="231">
        <v>2</v>
      </c>
    </row>
    <row r="587" spans="2:23" ht="18">
      <c r="B587" s="28"/>
      <c r="C587" s="49"/>
      <c r="D587" s="49"/>
      <c r="E587" s="49"/>
      <c r="S587" s="170" t="s">
        <v>3406</v>
      </c>
      <c r="T587" s="28"/>
      <c r="U587" s="28"/>
      <c r="V587" s="287" t="s">
        <v>129</v>
      </c>
      <c r="W587" s="231">
        <v>2</v>
      </c>
    </row>
    <row r="588" spans="2:23" ht="18">
      <c r="B588" s="28"/>
      <c r="C588" s="49"/>
      <c r="D588" s="49"/>
      <c r="E588" s="49"/>
      <c r="S588" s="170" t="s">
        <v>3638</v>
      </c>
      <c r="T588" s="28"/>
      <c r="U588" s="28"/>
      <c r="V588" s="287" t="s">
        <v>129</v>
      </c>
      <c r="W588" s="231">
        <v>2</v>
      </c>
    </row>
    <row r="589" spans="2:23" ht="18">
      <c r="B589" s="28"/>
      <c r="C589" s="28"/>
      <c r="D589" s="28"/>
      <c r="E589" s="28"/>
      <c r="S589" s="170" t="s">
        <v>3392</v>
      </c>
      <c r="T589" s="28"/>
      <c r="U589" s="28"/>
      <c r="V589" s="287" t="s">
        <v>129</v>
      </c>
      <c r="W589" s="231">
        <v>2</v>
      </c>
    </row>
    <row r="590" spans="2:23" ht="18">
      <c r="B590" s="28"/>
      <c r="C590" s="28"/>
      <c r="D590" s="28"/>
      <c r="E590" s="28"/>
      <c r="S590" s="243" t="s">
        <v>2465</v>
      </c>
      <c r="T590" s="28"/>
      <c r="U590" s="28"/>
      <c r="V590" s="287" t="s">
        <v>129</v>
      </c>
      <c r="W590" s="231">
        <v>2</v>
      </c>
    </row>
    <row r="591" spans="2:23" ht="18">
      <c r="B591" s="28"/>
      <c r="C591" s="49"/>
      <c r="D591" s="49"/>
      <c r="E591" s="49"/>
      <c r="S591" s="170" t="s">
        <v>3611</v>
      </c>
      <c r="T591" s="28"/>
      <c r="U591" s="28"/>
      <c r="V591" s="287" t="s">
        <v>129</v>
      </c>
      <c r="W591" s="231">
        <v>2</v>
      </c>
    </row>
    <row r="592" spans="2:23" ht="18">
      <c r="B592" s="28"/>
      <c r="C592" s="28"/>
      <c r="D592" s="28"/>
      <c r="E592" s="28"/>
      <c r="S592" s="243" t="s">
        <v>687</v>
      </c>
      <c r="T592" s="28"/>
      <c r="U592" s="28"/>
      <c r="V592" s="287" t="s">
        <v>129</v>
      </c>
      <c r="W592" s="231">
        <v>2</v>
      </c>
    </row>
    <row r="593" spans="2:23" ht="18">
      <c r="B593" s="28"/>
      <c r="C593" s="49"/>
      <c r="D593" s="49"/>
      <c r="E593" s="49"/>
      <c r="S593" s="243" t="s">
        <v>791</v>
      </c>
      <c r="T593" s="28"/>
      <c r="U593" s="28"/>
      <c r="V593" s="287" t="s">
        <v>129</v>
      </c>
      <c r="W593" s="231">
        <v>2</v>
      </c>
    </row>
    <row r="594" spans="2:23" ht="18">
      <c r="B594" s="28"/>
      <c r="C594" s="28"/>
      <c r="D594" s="28"/>
      <c r="E594" s="28"/>
      <c r="S594" s="170" t="s">
        <v>3604</v>
      </c>
      <c r="T594" s="28"/>
      <c r="U594" s="28"/>
      <c r="V594" s="287" t="s">
        <v>129</v>
      </c>
      <c r="W594" s="231">
        <v>2</v>
      </c>
    </row>
    <row r="595" spans="2:23" ht="18">
      <c r="B595" s="28"/>
      <c r="C595" s="28"/>
      <c r="D595" s="28"/>
      <c r="E595" s="28"/>
      <c r="S595" s="243" t="s">
        <v>491</v>
      </c>
      <c r="T595" s="28"/>
      <c r="U595" s="28"/>
      <c r="V595" s="287" t="s">
        <v>129</v>
      </c>
      <c r="W595" s="231">
        <v>2</v>
      </c>
    </row>
    <row r="596" spans="2:23" ht="18">
      <c r="B596" s="28"/>
      <c r="C596" s="49"/>
      <c r="D596" s="49"/>
      <c r="E596" s="49"/>
      <c r="S596" s="170" t="s">
        <v>3435</v>
      </c>
      <c r="T596" s="28"/>
      <c r="U596" s="28"/>
      <c r="V596" s="287" t="s">
        <v>129</v>
      </c>
      <c r="W596" s="231">
        <v>2</v>
      </c>
    </row>
    <row r="597" spans="2:23" ht="18">
      <c r="B597" s="28"/>
      <c r="C597" s="49"/>
      <c r="D597" s="49"/>
      <c r="E597" s="49"/>
      <c r="S597" s="170" t="s">
        <v>3346</v>
      </c>
      <c r="T597" s="28"/>
      <c r="U597" s="28"/>
      <c r="V597" s="287" t="s">
        <v>129</v>
      </c>
      <c r="W597" s="231">
        <v>2</v>
      </c>
    </row>
    <row r="598" spans="2:23" ht="18">
      <c r="B598" s="28"/>
      <c r="C598" s="28"/>
      <c r="D598" s="28"/>
      <c r="E598" s="28"/>
      <c r="S598" s="170" t="s">
        <v>3314</v>
      </c>
      <c r="T598" s="28"/>
      <c r="U598" s="28"/>
      <c r="V598" s="287" t="s">
        <v>129</v>
      </c>
      <c r="W598" s="231">
        <v>2</v>
      </c>
    </row>
    <row r="599" spans="2:23" ht="18">
      <c r="B599" s="28"/>
      <c r="C599" s="49"/>
      <c r="D599" s="49"/>
      <c r="E599" s="49"/>
      <c r="S599" s="170" t="s">
        <v>3608</v>
      </c>
      <c r="T599" s="28"/>
      <c r="U599" s="28"/>
      <c r="V599" s="287" t="s">
        <v>129</v>
      </c>
      <c r="W599" s="231">
        <v>2</v>
      </c>
    </row>
    <row r="600" spans="2:23" ht="18">
      <c r="B600" s="28"/>
      <c r="C600" s="49"/>
      <c r="D600" s="49"/>
      <c r="E600" s="49"/>
      <c r="S600" s="170" t="s">
        <v>3558</v>
      </c>
      <c r="T600" s="28"/>
      <c r="U600" s="28"/>
      <c r="V600" s="287" t="s">
        <v>129</v>
      </c>
      <c r="W600" s="231">
        <v>2</v>
      </c>
    </row>
    <row r="601" spans="2:23" ht="18">
      <c r="B601" s="28"/>
      <c r="C601" s="49"/>
      <c r="D601" s="49"/>
      <c r="E601" s="49"/>
      <c r="S601" s="243" t="s">
        <v>2937</v>
      </c>
      <c r="T601" s="28"/>
      <c r="U601" s="28"/>
      <c r="V601" s="287" t="s">
        <v>129</v>
      </c>
      <c r="W601" s="231">
        <v>2</v>
      </c>
    </row>
    <row r="602" spans="2:23" ht="18">
      <c r="B602" s="28"/>
      <c r="C602" s="49"/>
      <c r="D602" s="49"/>
      <c r="E602" s="49"/>
      <c r="S602" s="170" t="s">
        <v>3514</v>
      </c>
      <c r="T602" s="28"/>
      <c r="U602" s="28"/>
      <c r="V602" s="287" t="s">
        <v>129</v>
      </c>
      <c r="W602" s="231">
        <v>1</v>
      </c>
    </row>
    <row r="603" spans="2:23" ht="18">
      <c r="B603" s="28"/>
      <c r="C603" s="49"/>
      <c r="D603" s="49"/>
      <c r="E603" s="49"/>
      <c r="S603" s="170" t="s">
        <v>3423</v>
      </c>
      <c r="T603" s="28"/>
      <c r="U603" s="28"/>
      <c r="V603" s="287" t="s">
        <v>129</v>
      </c>
      <c r="W603" s="231">
        <v>1</v>
      </c>
    </row>
    <row r="604" spans="2:23" ht="18">
      <c r="B604" s="28"/>
      <c r="C604" s="49"/>
      <c r="D604" s="49"/>
      <c r="E604" s="49"/>
      <c r="S604" s="243" t="s">
        <v>915</v>
      </c>
      <c r="T604" s="28"/>
      <c r="U604" s="28"/>
      <c r="V604" s="287" t="s">
        <v>129</v>
      </c>
      <c r="W604" s="231">
        <v>1</v>
      </c>
    </row>
    <row r="605" spans="2:23" ht="18">
      <c r="B605" s="28"/>
      <c r="C605" s="49"/>
      <c r="D605" s="49"/>
      <c r="E605" s="49"/>
      <c r="S605" s="170" t="s">
        <v>3351</v>
      </c>
      <c r="T605" s="28"/>
      <c r="U605" s="28"/>
      <c r="V605" s="287" t="s">
        <v>129</v>
      </c>
      <c r="W605" s="231">
        <v>1</v>
      </c>
    </row>
    <row r="606" spans="2:23" ht="18">
      <c r="B606" s="28"/>
      <c r="C606" s="49"/>
      <c r="D606" s="49"/>
      <c r="E606" s="49"/>
      <c r="S606" s="170" t="s">
        <v>3378</v>
      </c>
      <c r="T606" s="28"/>
      <c r="U606" s="28"/>
      <c r="V606" s="287" t="s">
        <v>129</v>
      </c>
      <c r="W606" s="231">
        <v>1</v>
      </c>
    </row>
    <row r="607" spans="2:23" ht="18">
      <c r="B607" s="28"/>
      <c r="C607" s="49"/>
      <c r="D607" s="49"/>
      <c r="E607" s="49"/>
      <c r="S607" s="170" t="s">
        <v>3627</v>
      </c>
      <c r="T607" s="28"/>
      <c r="U607" s="28"/>
      <c r="V607" s="287" t="s">
        <v>129</v>
      </c>
      <c r="W607" s="231">
        <v>1</v>
      </c>
    </row>
    <row r="608" spans="2:23" ht="18">
      <c r="B608" s="28"/>
      <c r="C608" s="28"/>
      <c r="D608" s="28"/>
      <c r="E608" s="28"/>
      <c r="S608" s="243" t="s">
        <v>2462</v>
      </c>
      <c r="T608" s="28"/>
      <c r="U608" s="28"/>
      <c r="V608" s="287" t="s">
        <v>129</v>
      </c>
      <c r="W608" s="231">
        <v>1</v>
      </c>
    </row>
    <row r="609" spans="2:23" ht="18">
      <c r="B609" s="28"/>
      <c r="C609" s="28"/>
      <c r="D609" s="28"/>
      <c r="E609" s="28"/>
      <c r="S609" s="170" t="s">
        <v>3461</v>
      </c>
      <c r="T609" s="28"/>
      <c r="U609" s="28"/>
      <c r="V609" s="287" t="s">
        <v>129</v>
      </c>
      <c r="W609" s="231">
        <v>1</v>
      </c>
    </row>
    <row r="610" spans="2:23" ht="18">
      <c r="B610" s="28"/>
      <c r="C610" s="49"/>
      <c r="D610" s="49"/>
      <c r="E610" s="49"/>
      <c r="S610" s="243" t="s">
        <v>2452</v>
      </c>
      <c r="T610" s="28"/>
      <c r="U610" s="28"/>
      <c r="V610" s="287" t="s">
        <v>129</v>
      </c>
      <c r="W610" s="231">
        <v>1</v>
      </c>
    </row>
    <row r="611" spans="2:23" ht="18">
      <c r="B611" s="28"/>
      <c r="C611" s="28"/>
      <c r="D611" s="28"/>
      <c r="E611" s="28"/>
      <c r="S611" s="243" t="s">
        <v>2930</v>
      </c>
      <c r="T611" s="28"/>
      <c r="U611" s="28"/>
      <c r="V611" s="287" t="s">
        <v>129</v>
      </c>
      <c r="W611" s="231">
        <v>1</v>
      </c>
    </row>
    <row r="612" spans="2:23" ht="18">
      <c r="B612" s="28"/>
      <c r="C612" s="49"/>
      <c r="D612" s="49"/>
      <c r="E612" s="49"/>
      <c r="S612" s="170" t="s">
        <v>3619</v>
      </c>
      <c r="T612" s="38"/>
      <c r="U612" s="38"/>
      <c r="V612" s="287" t="s">
        <v>129</v>
      </c>
      <c r="W612" s="231">
        <v>1</v>
      </c>
    </row>
    <row r="613" spans="2:23" ht="18">
      <c r="B613" s="28"/>
      <c r="C613" s="49"/>
      <c r="D613" s="49"/>
      <c r="E613" s="49"/>
      <c r="S613" s="170" t="s">
        <v>3653</v>
      </c>
      <c r="T613" s="28"/>
      <c r="U613" s="288"/>
      <c r="V613" s="287" t="s">
        <v>129</v>
      </c>
      <c r="W613" s="231">
        <v>1</v>
      </c>
    </row>
    <row r="614" spans="2:23" ht="18">
      <c r="B614" s="28"/>
      <c r="C614" s="28"/>
      <c r="D614" s="28"/>
      <c r="E614" s="28"/>
      <c r="S614" s="170" t="s">
        <v>3557</v>
      </c>
      <c r="T614" s="28"/>
      <c r="U614" s="224"/>
      <c r="V614" s="287" t="s">
        <v>129</v>
      </c>
      <c r="W614" s="231">
        <v>1</v>
      </c>
    </row>
    <row r="615" spans="2:23" ht="18.75">
      <c r="B615" s="28"/>
      <c r="C615" s="49"/>
      <c r="D615" s="49"/>
      <c r="E615" s="49"/>
      <c r="S615" s="170" t="s">
        <v>3475</v>
      </c>
      <c r="T615" s="286"/>
      <c r="U615" s="286"/>
      <c r="V615" s="287" t="s">
        <v>129</v>
      </c>
      <c r="W615" s="231">
        <v>1</v>
      </c>
    </row>
    <row r="616" spans="2:23" ht="18">
      <c r="B616" s="28"/>
      <c r="C616" s="49"/>
      <c r="D616" s="49"/>
      <c r="E616" s="49"/>
      <c r="S616" s="170" t="s">
        <v>3585</v>
      </c>
      <c r="T616" s="28"/>
      <c r="U616" s="224"/>
      <c r="V616" s="287" t="s">
        <v>129</v>
      </c>
      <c r="W616" s="231">
        <v>1</v>
      </c>
    </row>
    <row r="617" spans="2:23" ht="18">
      <c r="B617" s="28"/>
      <c r="C617" s="28"/>
      <c r="D617" s="28"/>
      <c r="E617" s="28"/>
      <c r="S617" s="243" t="s">
        <v>2188</v>
      </c>
      <c r="T617" s="38"/>
      <c r="U617" s="38"/>
      <c r="V617" s="287" t="s">
        <v>129</v>
      </c>
      <c r="W617" s="231">
        <v>1</v>
      </c>
    </row>
    <row r="618" spans="2:23" ht="18">
      <c r="B618" s="28"/>
      <c r="C618" s="28"/>
      <c r="D618" s="28"/>
      <c r="E618" s="28"/>
      <c r="S618" s="170" t="s">
        <v>3657</v>
      </c>
      <c r="T618" s="28"/>
      <c r="U618" s="28"/>
      <c r="V618" s="287" t="s">
        <v>129</v>
      </c>
      <c r="W618" s="231">
        <v>1</v>
      </c>
    </row>
    <row r="619" spans="2:23" ht="18">
      <c r="B619" s="28"/>
      <c r="C619" s="49"/>
      <c r="D619" s="49"/>
      <c r="E619" s="49"/>
      <c r="S619" s="243" t="s">
        <v>2869</v>
      </c>
      <c r="T619" s="38"/>
      <c r="U619" s="38"/>
      <c r="V619" s="287" t="s">
        <v>129</v>
      </c>
      <c r="W619" s="231">
        <v>1</v>
      </c>
    </row>
    <row r="620" spans="2:23" ht="18">
      <c r="B620" s="28"/>
      <c r="C620" s="49"/>
      <c r="D620" s="49"/>
      <c r="E620" s="49"/>
      <c r="S620" s="170" t="s">
        <v>3673</v>
      </c>
      <c r="T620" s="28"/>
      <c r="U620" s="224"/>
      <c r="V620" s="287" t="s">
        <v>129</v>
      </c>
      <c r="W620" s="231">
        <v>1</v>
      </c>
    </row>
    <row r="621" spans="2:23" ht="18.75">
      <c r="B621" s="28"/>
      <c r="C621" s="49"/>
      <c r="D621" s="49"/>
      <c r="E621" s="49"/>
      <c r="S621" s="243" t="s">
        <v>3049</v>
      </c>
      <c r="T621" s="227"/>
      <c r="U621" s="286"/>
      <c r="V621" s="287" t="s">
        <v>129</v>
      </c>
      <c r="W621" s="231">
        <v>1</v>
      </c>
    </row>
    <row r="622" spans="2:23" ht="18">
      <c r="B622" s="28"/>
      <c r="C622" s="49"/>
      <c r="D622" s="49"/>
      <c r="E622" s="49"/>
      <c r="S622" s="170" t="s">
        <v>3582</v>
      </c>
      <c r="T622" s="38"/>
      <c r="U622" s="38"/>
      <c r="V622" s="287" t="s">
        <v>129</v>
      </c>
      <c r="W622" s="231">
        <v>1</v>
      </c>
    </row>
    <row r="623" spans="2:23" ht="18">
      <c r="B623" s="28"/>
      <c r="C623" s="49"/>
      <c r="D623" s="49"/>
      <c r="E623" s="49"/>
      <c r="S623" s="170" t="s">
        <v>3407</v>
      </c>
      <c r="T623" s="28"/>
      <c r="U623" s="28"/>
      <c r="V623" s="287" t="s">
        <v>129</v>
      </c>
      <c r="W623" s="231">
        <v>1</v>
      </c>
    </row>
    <row r="624" spans="2:23" ht="18.75">
      <c r="B624" s="28"/>
      <c r="C624" s="49"/>
      <c r="D624" s="49"/>
      <c r="E624" s="49"/>
      <c r="S624" s="170" t="s">
        <v>3670</v>
      </c>
      <c r="T624" s="286"/>
      <c r="U624" s="286"/>
      <c r="V624" s="287" t="s">
        <v>129</v>
      </c>
      <c r="W624" s="231">
        <v>1</v>
      </c>
    </row>
    <row r="625" spans="2:23" ht="18">
      <c r="B625" s="28"/>
      <c r="C625" s="49"/>
      <c r="D625" s="49"/>
      <c r="E625" s="49"/>
      <c r="S625" s="170" t="s">
        <v>3497</v>
      </c>
      <c r="T625" s="28"/>
      <c r="U625" s="224"/>
      <c r="V625" s="287" t="s">
        <v>129</v>
      </c>
      <c r="W625" s="231">
        <v>1</v>
      </c>
    </row>
    <row r="626" spans="2:23" ht="18">
      <c r="B626" s="28"/>
      <c r="C626" s="49"/>
      <c r="D626" s="49"/>
      <c r="E626" s="49"/>
      <c r="S626" s="170" t="s">
        <v>3402</v>
      </c>
      <c r="T626" s="28"/>
      <c r="U626" s="224"/>
      <c r="V626" s="287" t="s">
        <v>129</v>
      </c>
      <c r="W626" s="231">
        <v>1</v>
      </c>
    </row>
    <row r="627" spans="2:23" ht="18">
      <c r="B627" s="28"/>
      <c r="C627" s="49"/>
      <c r="D627" s="49"/>
      <c r="E627" s="49"/>
      <c r="S627" s="170" t="s">
        <v>3389</v>
      </c>
      <c r="T627" s="38"/>
      <c r="U627" s="38"/>
      <c r="V627" s="287" t="s">
        <v>129</v>
      </c>
      <c r="W627" s="231">
        <v>1</v>
      </c>
    </row>
    <row r="628" spans="2:23" ht="18">
      <c r="B628" s="28"/>
      <c r="C628" s="49"/>
      <c r="D628" s="49"/>
      <c r="E628" s="49"/>
      <c r="S628" s="170" t="s">
        <v>3656</v>
      </c>
      <c r="T628" s="28"/>
      <c r="U628" s="224"/>
      <c r="V628" s="287" t="s">
        <v>129</v>
      </c>
      <c r="W628" s="231">
        <v>1</v>
      </c>
    </row>
    <row r="629" spans="2:23" ht="18">
      <c r="B629" s="28"/>
      <c r="C629" s="49"/>
      <c r="D629" s="49"/>
      <c r="E629" s="49"/>
      <c r="S629" s="170" t="s">
        <v>3542</v>
      </c>
      <c r="T629" s="28"/>
      <c r="U629" s="224"/>
      <c r="V629" s="287" t="s">
        <v>129</v>
      </c>
      <c r="W629" s="231">
        <v>1</v>
      </c>
    </row>
    <row r="630" spans="2:23" ht="18">
      <c r="B630" s="28"/>
      <c r="C630" s="49"/>
      <c r="D630" s="49"/>
      <c r="E630" s="49"/>
      <c r="S630" s="170" t="s">
        <v>3439</v>
      </c>
      <c r="T630" s="38"/>
      <c r="U630" s="38"/>
      <c r="V630" s="287" t="s">
        <v>129</v>
      </c>
      <c r="W630" s="231">
        <v>1</v>
      </c>
    </row>
    <row r="631" spans="2:23" ht="18">
      <c r="B631" s="28"/>
      <c r="C631" s="49"/>
      <c r="D631" s="49"/>
      <c r="E631" s="49"/>
      <c r="S631" s="170" t="s">
        <v>3379</v>
      </c>
      <c r="T631" s="28"/>
      <c r="U631" s="224"/>
      <c r="V631" s="287" t="s">
        <v>129</v>
      </c>
      <c r="W631" s="231">
        <v>1</v>
      </c>
    </row>
    <row r="632" spans="2:23" ht="18.75">
      <c r="B632" s="28"/>
      <c r="C632" s="49"/>
      <c r="D632" s="49"/>
      <c r="E632" s="49"/>
      <c r="S632" s="170" t="s">
        <v>3516</v>
      </c>
      <c r="T632" s="227"/>
      <c r="U632" s="286"/>
      <c r="V632" s="287" t="s">
        <v>129</v>
      </c>
      <c r="W632" s="231">
        <v>1</v>
      </c>
    </row>
    <row r="633" spans="2:23" ht="18">
      <c r="B633" s="28"/>
      <c r="C633" s="49"/>
      <c r="D633" s="49"/>
      <c r="E633" s="49"/>
      <c r="S633" s="170" t="s">
        <v>3390</v>
      </c>
      <c r="T633" s="38"/>
      <c r="U633" s="38"/>
      <c r="V633" s="287" t="s">
        <v>129</v>
      </c>
      <c r="W633" s="231">
        <v>1</v>
      </c>
    </row>
    <row r="634" spans="2:23" ht="18">
      <c r="B634" s="28"/>
      <c r="C634" s="49"/>
      <c r="D634" s="49"/>
      <c r="E634" s="49"/>
      <c r="S634" s="170" t="s">
        <v>3524</v>
      </c>
      <c r="T634" s="28"/>
      <c r="U634" s="224"/>
      <c r="V634" s="287" t="s">
        <v>129</v>
      </c>
      <c r="W634" s="231">
        <v>1</v>
      </c>
    </row>
    <row r="635" spans="2:23" ht="18">
      <c r="B635" s="28"/>
      <c r="C635" s="49"/>
      <c r="D635" s="49"/>
      <c r="E635" s="49"/>
      <c r="S635" s="243" t="s">
        <v>3053</v>
      </c>
      <c r="T635" s="38"/>
      <c r="U635" s="38"/>
      <c r="V635" s="287" t="s">
        <v>129</v>
      </c>
      <c r="W635" s="231">
        <v>1</v>
      </c>
    </row>
    <row r="636" spans="2:23" ht="18">
      <c r="B636" s="28"/>
      <c r="C636" s="28"/>
      <c r="D636" s="28"/>
      <c r="E636" s="28"/>
      <c r="S636" s="243" t="s">
        <v>3030</v>
      </c>
      <c r="T636" s="28"/>
      <c r="U636" s="28"/>
      <c r="V636" s="287" t="s">
        <v>129</v>
      </c>
      <c r="W636" s="231">
        <v>1</v>
      </c>
    </row>
    <row r="637" spans="2:23" ht="18">
      <c r="B637" s="28"/>
      <c r="C637" s="49"/>
      <c r="D637" s="49"/>
      <c r="E637" s="49"/>
      <c r="S637" s="170" t="s">
        <v>3610</v>
      </c>
      <c r="T637" s="28"/>
      <c r="U637" s="28"/>
      <c r="V637" s="287" t="s">
        <v>129</v>
      </c>
      <c r="W637" s="231">
        <v>1</v>
      </c>
    </row>
    <row r="638" spans="2:23" ht="18">
      <c r="B638" s="28"/>
      <c r="C638" s="49"/>
      <c r="D638" s="49"/>
      <c r="E638" s="49"/>
      <c r="S638" s="170" t="s">
        <v>3683</v>
      </c>
      <c r="T638" s="288"/>
      <c r="U638" s="288"/>
      <c r="V638" s="287" t="s">
        <v>129</v>
      </c>
      <c r="W638" s="231">
        <v>1</v>
      </c>
    </row>
    <row r="639" spans="2:23" ht="18">
      <c r="B639" s="28"/>
      <c r="C639" s="49"/>
      <c r="D639" s="49"/>
      <c r="E639" s="49"/>
      <c r="S639" s="170" t="s">
        <v>3617</v>
      </c>
      <c r="T639" s="28"/>
      <c r="U639" s="28"/>
      <c r="V639" s="287" t="s">
        <v>129</v>
      </c>
      <c r="W639" s="231">
        <v>1</v>
      </c>
    </row>
    <row r="640" spans="2:23" ht="18">
      <c r="B640" s="28"/>
      <c r="C640" s="49"/>
      <c r="D640" s="49"/>
      <c r="E640" s="49"/>
      <c r="S640" s="170" t="s">
        <v>3393</v>
      </c>
      <c r="T640" s="28"/>
      <c r="U640" s="28"/>
      <c r="V640" s="287" t="s">
        <v>129</v>
      </c>
      <c r="W640" s="231">
        <v>1</v>
      </c>
    </row>
    <row r="641" spans="2:23" ht="18">
      <c r="B641" s="28"/>
      <c r="C641" s="49"/>
      <c r="D641" s="49"/>
      <c r="E641" s="49"/>
      <c r="S641" s="243" t="s">
        <v>501</v>
      </c>
      <c r="T641" s="28"/>
      <c r="U641" s="28"/>
      <c r="V641" s="287" t="s">
        <v>129</v>
      </c>
      <c r="W641" s="231">
        <v>1</v>
      </c>
    </row>
    <row r="642" spans="2:23" ht="18">
      <c r="B642" s="28"/>
      <c r="C642" s="28"/>
      <c r="D642" s="28"/>
      <c r="E642" s="28"/>
      <c r="S642" s="243" t="s">
        <v>1982</v>
      </c>
      <c r="T642" s="28"/>
      <c r="U642" s="28"/>
      <c r="V642" s="287" t="s">
        <v>129</v>
      </c>
      <c r="W642" s="231">
        <v>1</v>
      </c>
    </row>
    <row r="643" spans="2:23" ht="18">
      <c r="B643" s="28"/>
      <c r="C643" s="49"/>
      <c r="D643" s="49"/>
      <c r="E643" s="49"/>
      <c r="S643" s="170" t="s">
        <v>3648</v>
      </c>
      <c r="T643" s="28"/>
      <c r="U643" s="28"/>
      <c r="V643" s="287" t="s">
        <v>129</v>
      </c>
      <c r="W643" s="231">
        <v>1</v>
      </c>
    </row>
    <row r="644" spans="2:23" ht="18">
      <c r="B644" s="28"/>
      <c r="C644" s="49"/>
      <c r="D644" s="49"/>
      <c r="E644" s="49"/>
      <c r="S644" s="170" t="s">
        <v>3569</v>
      </c>
      <c r="T644" s="28"/>
      <c r="U644" s="28"/>
      <c r="V644" s="287" t="s">
        <v>129</v>
      </c>
      <c r="W644" s="231">
        <v>1</v>
      </c>
    </row>
    <row r="645" spans="2:23" ht="18">
      <c r="B645" s="28"/>
      <c r="C645" s="28"/>
      <c r="D645" s="28"/>
      <c r="E645" s="28"/>
      <c r="S645" s="170" t="s">
        <v>3356</v>
      </c>
      <c r="T645" s="28"/>
      <c r="U645" s="28"/>
      <c r="V645" s="287" t="s">
        <v>129</v>
      </c>
      <c r="W645" s="231">
        <v>1</v>
      </c>
    </row>
    <row r="646" spans="2:23" ht="18">
      <c r="B646" s="28"/>
      <c r="C646" s="49"/>
      <c r="D646" s="49"/>
      <c r="E646" s="49"/>
      <c r="S646" s="170" t="s">
        <v>3471</v>
      </c>
      <c r="T646" s="28"/>
      <c r="U646" s="28"/>
      <c r="V646" s="287" t="s">
        <v>129</v>
      </c>
      <c r="W646" s="231">
        <v>1</v>
      </c>
    </row>
    <row r="647" spans="2:23" ht="18">
      <c r="B647" s="28"/>
      <c r="C647" s="49"/>
      <c r="D647" s="49"/>
      <c r="E647" s="49"/>
      <c r="S647" s="170" t="s">
        <v>3426</v>
      </c>
      <c r="T647" s="28"/>
      <c r="U647" s="28"/>
      <c r="V647" s="287" t="s">
        <v>129</v>
      </c>
      <c r="W647" s="231">
        <v>1</v>
      </c>
    </row>
    <row r="648" spans="2:23" ht="18">
      <c r="B648" s="28"/>
      <c r="C648" s="49"/>
      <c r="D648" s="49"/>
      <c r="E648" s="49"/>
      <c r="S648" s="243" t="s">
        <v>2416</v>
      </c>
      <c r="T648" s="28"/>
      <c r="U648" s="28"/>
      <c r="V648" s="287" t="s">
        <v>129</v>
      </c>
      <c r="W648" s="231">
        <v>1</v>
      </c>
    </row>
    <row r="649" spans="2:23" ht="18">
      <c r="B649" s="28"/>
      <c r="C649" s="28"/>
      <c r="D649" s="28"/>
      <c r="E649" s="28"/>
      <c r="S649" s="170" t="s">
        <v>3647</v>
      </c>
      <c r="T649" s="28"/>
      <c r="U649" s="28"/>
      <c r="V649" s="287" t="s">
        <v>129</v>
      </c>
      <c r="W649" s="231">
        <v>1</v>
      </c>
    </row>
    <row r="650" spans="2:23" ht="18">
      <c r="B650" s="28"/>
      <c r="C650" s="49"/>
      <c r="D650" s="49"/>
      <c r="E650" s="49"/>
      <c r="S650" s="170" t="s">
        <v>3372</v>
      </c>
      <c r="T650" s="28"/>
      <c r="U650" s="28"/>
      <c r="V650" s="287" t="s">
        <v>129</v>
      </c>
      <c r="W650" s="231">
        <v>1</v>
      </c>
    </row>
    <row r="651" spans="2:23" ht="18">
      <c r="B651" s="28"/>
      <c r="C651" s="28"/>
      <c r="D651" s="28"/>
      <c r="E651" s="28"/>
      <c r="S651" s="243" t="s">
        <v>2970</v>
      </c>
      <c r="T651" s="28"/>
      <c r="U651" s="28"/>
      <c r="V651" s="287" t="s">
        <v>129</v>
      </c>
      <c r="W651" s="231">
        <v>1</v>
      </c>
    </row>
    <row r="652" spans="2:23" ht="18">
      <c r="B652" s="28"/>
      <c r="C652" s="28"/>
      <c r="D652" s="28"/>
      <c r="E652" s="28"/>
      <c r="S652" s="170" t="s">
        <v>3624</v>
      </c>
      <c r="T652" s="28"/>
      <c r="U652" s="28"/>
      <c r="V652" s="287" t="s">
        <v>129</v>
      </c>
      <c r="W652" s="231">
        <v>1</v>
      </c>
    </row>
    <row r="653" spans="2:23" ht="18">
      <c r="B653" s="28"/>
      <c r="C653" s="49"/>
      <c r="D653" s="49"/>
      <c r="E653" s="49"/>
      <c r="S653" s="170" t="s">
        <v>3408</v>
      </c>
      <c r="T653" s="28"/>
      <c r="U653" s="28"/>
      <c r="V653" s="287" t="s">
        <v>129</v>
      </c>
      <c r="W653" s="231">
        <v>1</v>
      </c>
    </row>
    <row r="654" spans="2:23" ht="18">
      <c r="B654" s="28"/>
      <c r="C654" s="28"/>
      <c r="D654" s="28"/>
      <c r="E654" s="28"/>
      <c r="S654" s="170" t="s">
        <v>3583</v>
      </c>
      <c r="T654" s="28"/>
      <c r="U654" s="28"/>
      <c r="V654" s="287" t="s">
        <v>129</v>
      </c>
      <c r="W654" s="231">
        <v>1</v>
      </c>
    </row>
    <row r="655" spans="2:23" ht="18">
      <c r="B655" s="28"/>
      <c r="C655" s="49"/>
      <c r="D655" s="49"/>
      <c r="E655" s="49"/>
      <c r="S655" s="243" t="s">
        <v>3050</v>
      </c>
      <c r="T655" s="28"/>
      <c r="U655" s="28"/>
      <c r="V655" s="287" t="s">
        <v>129</v>
      </c>
      <c r="W655" s="231">
        <v>1</v>
      </c>
    </row>
    <row r="656" spans="2:23" ht="18">
      <c r="B656" s="28"/>
      <c r="C656" s="49"/>
      <c r="D656" s="49"/>
      <c r="E656" s="49"/>
      <c r="S656" s="243" t="s">
        <v>783</v>
      </c>
      <c r="T656" s="28"/>
      <c r="U656" s="28"/>
      <c r="V656" s="287" t="s">
        <v>129</v>
      </c>
      <c r="W656" s="231">
        <v>1</v>
      </c>
    </row>
    <row r="657" spans="2:23" ht="18">
      <c r="B657" s="28"/>
      <c r="C657" s="49"/>
      <c r="D657" s="49"/>
      <c r="E657" s="49"/>
      <c r="S657" s="170" t="s">
        <v>3505</v>
      </c>
      <c r="T657" s="28"/>
      <c r="U657" s="28"/>
      <c r="V657" s="287" t="s">
        <v>129</v>
      </c>
      <c r="W657" s="231">
        <v>1</v>
      </c>
    </row>
    <row r="658" spans="2:23" ht="18">
      <c r="B658" s="28"/>
      <c r="C658" s="49"/>
      <c r="D658" s="49"/>
      <c r="E658" s="49"/>
      <c r="S658" s="170" t="s">
        <v>3422</v>
      </c>
      <c r="T658" s="28"/>
      <c r="U658" s="28"/>
      <c r="V658" s="287" t="s">
        <v>129</v>
      </c>
      <c r="W658" s="231">
        <v>1</v>
      </c>
    </row>
    <row r="659" spans="2:23" ht="18">
      <c r="B659" s="28"/>
      <c r="C659" s="28"/>
      <c r="D659" s="28"/>
      <c r="E659" s="28"/>
      <c r="S659" s="243" t="s">
        <v>1987</v>
      </c>
      <c r="T659" s="28"/>
      <c r="U659" s="28"/>
      <c r="V659" s="287" t="s">
        <v>129</v>
      </c>
      <c r="W659" s="231">
        <v>1</v>
      </c>
    </row>
    <row r="660" spans="2:23" ht="18.75">
      <c r="B660" s="28"/>
      <c r="C660" s="49"/>
      <c r="D660" s="49"/>
      <c r="E660" s="49"/>
      <c r="S660" s="243" t="s">
        <v>2891</v>
      </c>
      <c r="T660" s="227"/>
      <c r="U660" s="286"/>
      <c r="V660" s="287" t="s">
        <v>129</v>
      </c>
      <c r="W660" s="231">
        <v>1</v>
      </c>
    </row>
    <row r="661" spans="2:23" ht="18">
      <c r="B661" s="28"/>
      <c r="C661" s="28"/>
      <c r="D661" s="28"/>
      <c r="E661" s="28"/>
      <c r="S661" s="243" t="s">
        <v>1085</v>
      </c>
      <c r="T661" s="28"/>
      <c r="U661" s="28"/>
      <c r="V661" s="287" t="s">
        <v>129</v>
      </c>
      <c r="W661" s="231">
        <v>1</v>
      </c>
    </row>
    <row r="662" spans="2:23" ht="18">
      <c r="B662" s="28"/>
      <c r="C662" s="49"/>
      <c r="D662" s="49"/>
      <c r="E662" s="49"/>
      <c r="S662" s="170" t="s">
        <v>3499</v>
      </c>
      <c r="T662" s="28"/>
      <c r="U662" s="28"/>
      <c r="V662" s="287" t="s">
        <v>129</v>
      </c>
      <c r="W662" s="231">
        <v>1</v>
      </c>
    </row>
    <row r="663" spans="2:23" ht="18">
      <c r="B663" s="28"/>
      <c r="C663" s="49"/>
      <c r="D663" s="49"/>
      <c r="E663" s="49"/>
      <c r="S663" s="170" t="s">
        <v>3405</v>
      </c>
      <c r="T663" s="28"/>
      <c r="U663" s="28"/>
      <c r="V663" s="287" t="s">
        <v>129</v>
      </c>
      <c r="W663" s="231">
        <v>1</v>
      </c>
    </row>
    <row r="664" spans="2:23" ht="18">
      <c r="B664" s="28"/>
      <c r="C664" s="49"/>
      <c r="D664" s="49"/>
      <c r="E664" s="49"/>
      <c r="S664" s="170" t="s">
        <v>3401</v>
      </c>
      <c r="T664" s="28"/>
      <c r="U664" s="28"/>
      <c r="V664" s="287" t="s">
        <v>129</v>
      </c>
      <c r="W664" s="231">
        <v>1</v>
      </c>
    </row>
    <row r="665" spans="2:23" ht="18">
      <c r="B665" s="28"/>
      <c r="C665" s="49"/>
      <c r="D665" s="49"/>
      <c r="E665" s="49"/>
      <c r="S665" s="243" t="s">
        <v>1964</v>
      </c>
      <c r="T665" s="28"/>
      <c r="U665" s="28"/>
      <c r="V665" s="287" t="s">
        <v>129</v>
      </c>
      <c r="W665" s="231">
        <v>1</v>
      </c>
    </row>
    <row r="666" spans="2:23" ht="18">
      <c r="B666" s="28"/>
      <c r="C666" s="49"/>
      <c r="D666" s="49"/>
      <c r="E666" s="49"/>
      <c r="S666" s="170" t="s">
        <v>3706</v>
      </c>
      <c r="T666" s="28"/>
      <c r="U666" s="28"/>
      <c r="V666" s="287" t="s">
        <v>129</v>
      </c>
      <c r="W666" s="231">
        <v>1</v>
      </c>
    </row>
    <row r="667" spans="2:23" ht="18">
      <c r="B667" s="28"/>
      <c r="C667" s="28"/>
      <c r="D667" s="28"/>
      <c r="E667" s="28"/>
      <c r="S667" s="170" t="s">
        <v>3373</v>
      </c>
      <c r="T667" s="28"/>
      <c r="U667" s="28"/>
      <c r="V667" s="287" t="s">
        <v>129</v>
      </c>
      <c r="W667" s="231">
        <v>1</v>
      </c>
    </row>
    <row r="668" spans="2:23" ht="18">
      <c r="B668" s="28"/>
      <c r="C668" s="49"/>
      <c r="D668" s="49"/>
      <c r="E668" s="49"/>
      <c r="S668" s="170" t="s">
        <v>3574</v>
      </c>
      <c r="T668" s="28"/>
      <c r="U668" s="28"/>
      <c r="V668" s="287" t="s">
        <v>129</v>
      </c>
      <c r="W668" s="231">
        <v>1</v>
      </c>
    </row>
    <row r="669" spans="2:23" ht="18">
      <c r="B669" s="28"/>
      <c r="C669" s="49"/>
      <c r="D669" s="49"/>
      <c r="E669" s="49"/>
      <c r="S669" s="170" t="s">
        <v>3630</v>
      </c>
      <c r="T669" s="28"/>
      <c r="U669" s="28"/>
      <c r="V669" s="287" t="s">
        <v>129</v>
      </c>
      <c r="W669" s="231">
        <v>1</v>
      </c>
    </row>
    <row r="670" spans="2:23" ht="18">
      <c r="B670" s="28"/>
      <c r="C670" s="49"/>
      <c r="D670" s="49"/>
      <c r="E670" s="49"/>
      <c r="S670" s="170" t="s">
        <v>3658</v>
      </c>
      <c r="T670" s="28"/>
      <c r="U670" s="28"/>
      <c r="V670" s="287" t="s">
        <v>129</v>
      </c>
      <c r="W670" s="231">
        <v>1</v>
      </c>
    </row>
    <row r="671" spans="2:23" ht="18">
      <c r="B671" s="28"/>
      <c r="C671" s="28"/>
      <c r="D671" s="28"/>
      <c r="E671" s="28"/>
      <c r="S671" s="243" t="s">
        <v>3086</v>
      </c>
      <c r="T671" s="28"/>
      <c r="U671" s="28"/>
      <c r="V671" s="287" t="s">
        <v>129</v>
      </c>
      <c r="W671" s="231">
        <v>1</v>
      </c>
    </row>
    <row r="672" spans="2:23" ht="18">
      <c r="B672" s="28"/>
      <c r="C672" s="28"/>
      <c r="D672" s="28"/>
      <c r="E672" s="28"/>
      <c r="S672" s="243" t="s">
        <v>1931</v>
      </c>
      <c r="T672" s="28"/>
      <c r="U672" s="28"/>
      <c r="V672" s="287" t="s">
        <v>129</v>
      </c>
      <c r="W672" s="231">
        <v>1</v>
      </c>
    </row>
    <row r="673" spans="2:23" ht="18">
      <c r="B673" s="28"/>
      <c r="C673" s="49"/>
      <c r="D673" s="49"/>
      <c r="E673" s="49"/>
      <c r="S673" s="243" t="s">
        <v>1990</v>
      </c>
      <c r="T673" s="28"/>
      <c r="U673" s="28"/>
      <c r="V673" s="287" t="s">
        <v>129</v>
      </c>
      <c r="W673" s="231">
        <v>1</v>
      </c>
    </row>
    <row r="674" spans="2:23" ht="18">
      <c r="B674" s="28"/>
      <c r="C674" s="49"/>
      <c r="D674" s="49"/>
      <c r="E674" s="49"/>
      <c r="S674" s="170" t="s">
        <v>3449</v>
      </c>
      <c r="T674" s="28"/>
      <c r="U674" s="28"/>
      <c r="V674" s="287" t="s">
        <v>129</v>
      </c>
      <c r="W674" s="231">
        <v>1</v>
      </c>
    </row>
    <row r="675" spans="2:23" ht="18">
      <c r="B675" s="28"/>
      <c r="C675" s="49"/>
      <c r="D675" s="49"/>
      <c r="E675" s="49"/>
      <c r="S675" s="243" t="s">
        <v>2958</v>
      </c>
      <c r="T675" s="28"/>
      <c r="U675" s="28"/>
      <c r="V675" s="287" t="s">
        <v>129</v>
      </c>
      <c r="W675" s="231">
        <v>1</v>
      </c>
    </row>
    <row r="676" spans="2:23" ht="18">
      <c r="B676" s="28"/>
      <c r="C676" s="49"/>
      <c r="D676" s="49"/>
      <c r="E676" s="49"/>
      <c r="S676" s="170" t="s">
        <v>3553</v>
      </c>
      <c r="T676" s="28"/>
      <c r="U676" s="28"/>
      <c r="V676" s="287" t="s">
        <v>129</v>
      </c>
      <c r="W676" s="231">
        <v>1</v>
      </c>
    </row>
    <row r="677" spans="2:23" ht="18">
      <c r="B677" s="28"/>
      <c r="C677" s="49"/>
      <c r="D677" s="49"/>
      <c r="E677" s="49"/>
      <c r="S677" s="170" t="s">
        <v>3677</v>
      </c>
      <c r="T677" s="28"/>
      <c r="U677" s="28"/>
      <c r="V677" s="287" t="s">
        <v>129</v>
      </c>
      <c r="W677" s="231">
        <v>1</v>
      </c>
    </row>
    <row r="678" spans="2:23" ht="18">
      <c r="B678" s="28"/>
      <c r="C678" s="28"/>
      <c r="D678" s="28"/>
      <c r="E678" s="28"/>
      <c r="S678" s="170" t="s">
        <v>3458</v>
      </c>
      <c r="T678" s="28"/>
      <c r="U678" s="28"/>
      <c r="V678" s="287" t="s">
        <v>129</v>
      </c>
      <c r="W678" s="231">
        <v>1</v>
      </c>
    </row>
    <row r="679" spans="2:23" ht="18">
      <c r="B679" s="28"/>
      <c r="C679" s="49"/>
      <c r="D679" s="49"/>
      <c r="E679" s="49"/>
      <c r="S679" s="243"/>
      <c r="T679" s="28"/>
      <c r="U679" s="28"/>
      <c r="V679" s="287"/>
      <c r="W679" s="231"/>
    </row>
    <row r="680" spans="2:23" ht="18">
      <c r="B680" s="28"/>
      <c r="C680" s="28"/>
      <c r="D680" s="28"/>
      <c r="E680" s="28"/>
      <c r="S680" s="243"/>
      <c r="T680" s="28"/>
      <c r="U680" s="28"/>
      <c r="V680" s="287"/>
      <c r="W680" s="231"/>
    </row>
    <row r="681" spans="2:23" ht="18">
      <c r="B681" s="28"/>
      <c r="C681" s="49"/>
      <c r="D681" s="49"/>
      <c r="E681" s="49"/>
      <c r="S681" s="243"/>
      <c r="T681" s="28"/>
      <c r="U681" s="28"/>
      <c r="V681" s="287"/>
      <c r="W681" s="231"/>
    </row>
    <row r="682" spans="2:23" ht="18">
      <c r="B682" s="28"/>
      <c r="C682" s="49"/>
      <c r="D682" s="49"/>
      <c r="E682" s="49"/>
      <c r="S682" s="243"/>
      <c r="T682" s="28"/>
      <c r="U682" s="28"/>
      <c r="V682" s="287"/>
      <c r="W682" s="231"/>
    </row>
    <row r="683" spans="2:23" ht="18">
      <c r="B683" s="28"/>
      <c r="C683" s="49"/>
      <c r="D683" s="49"/>
      <c r="E683" s="49"/>
      <c r="S683" s="243"/>
      <c r="T683" s="28"/>
      <c r="U683" s="28"/>
      <c r="V683" s="287"/>
      <c r="W683" s="231"/>
    </row>
    <row r="684" spans="2:23" ht="18">
      <c r="B684" s="28"/>
      <c r="C684" s="28"/>
      <c r="D684" s="28"/>
      <c r="E684" s="28"/>
      <c r="S684" s="243"/>
      <c r="T684" s="28"/>
      <c r="U684" s="28"/>
      <c r="V684" s="287"/>
      <c r="W684" s="231"/>
    </row>
    <row r="685" spans="2:23" ht="18">
      <c r="B685" s="28"/>
      <c r="C685" s="49"/>
      <c r="D685" s="49"/>
      <c r="E685" s="49"/>
      <c r="S685" s="243"/>
      <c r="T685" s="28"/>
      <c r="U685" s="28"/>
      <c r="V685" s="287"/>
      <c r="W685" s="231"/>
    </row>
    <row r="686" spans="2:23" ht="18">
      <c r="B686" s="28"/>
      <c r="C686" s="49"/>
      <c r="D686" s="49"/>
      <c r="E686" s="49"/>
      <c r="S686" s="243"/>
      <c r="T686" s="28"/>
      <c r="U686" s="28"/>
      <c r="V686" s="287"/>
      <c r="W686" s="231"/>
    </row>
    <row r="687" spans="2:23" ht="18">
      <c r="B687" s="28"/>
      <c r="C687" s="28"/>
      <c r="D687" s="28"/>
      <c r="E687" s="28"/>
      <c r="S687" s="243"/>
      <c r="T687" s="28"/>
      <c r="U687" s="28"/>
      <c r="V687" s="287"/>
      <c r="W687" s="231"/>
    </row>
    <row r="688" spans="2:23" ht="18">
      <c r="B688" s="28"/>
      <c r="C688" s="49"/>
      <c r="D688" s="49"/>
      <c r="E688" s="49"/>
      <c r="S688" s="243"/>
      <c r="T688" s="28"/>
      <c r="U688" s="28"/>
      <c r="V688" s="287"/>
      <c r="W688" s="231"/>
    </row>
    <row r="689" spans="2:23" ht="18">
      <c r="B689" s="49"/>
      <c r="C689" s="49"/>
      <c r="D689" s="49"/>
      <c r="E689" s="49"/>
      <c r="S689" s="243"/>
      <c r="T689" s="28"/>
      <c r="U689" s="28"/>
      <c r="V689" s="287"/>
      <c r="W689" s="231"/>
    </row>
    <row r="690" spans="2:23" ht="18">
      <c r="B690" s="28"/>
      <c r="C690" s="49"/>
      <c r="D690" s="49"/>
      <c r="E690" s="49"/>
      <c r="S690" s="170"/>
      <c r="T690" s="28"/>
      <c r="U690" s="28"/>
      <c r="V690" s="287"/>
      <c r="W690" s="231"/>
    </row>
    <row r="691" spans="2:23" ht="18">
      <c r="B691" s="28"/>
      <c r="C691" s="28"/>
      <c r="D691" s="28"/>
      <c r="E691" s="28"/>
      <c r="S691" s="170"/>
      <c r="T691" s="28"/>
      <c r="U691" s="28"/>
      <c r="V691" s="287"/>
      <c r="W691" s="231"/>
    </row>
    <row r="692" spans="2:23" ht="14.25">
      <c r="B692" s="28"/>
      <c r="C692" s="49"/>
      <c r="D692" s="49"/>
      <c r="E692" s="49"/>
    </row>
    <row r="693" spans="2:23" ht="14.25">
      <c r="B693" s="28"/>
      <c r="C693" s="49"/>
      <c r="D693" s="49"/>
      <c r="E693" s="49"/>
    </row>
    <row r="694" spans="2:23" ht="14.25">
      <c r="B694" s="28"/>
      <c r="C694" s="28"/>
      <c r="D694" s="28"/>
      <c r="E694" s="28"/>
    </row>
    <row r="695" spans="2:23" ht="14.25">
      <c r="B695" s="28"/>
      <c r="C695" s="28"/>
      <c r="D695" s="28"/>
      <c r="E695" s="28"/>
    </row>
    <row r="696" spans="2:23" ht="14.25">
      <c r="B696" s="28"/>
      <c r="C696" s="28"/>
      <c r="D696" s="28"/>
      <c r="E696" s="28"/>
    </row>
    <row r="697" spans="2:23" ht="14.25">
      <c r="B697" s="28"/>
      <c r="C697" s="49"/>
      <c r="D697" s="49"/>
      <c r="E697" s="49"/>
    </row>
    <row r="698" spans="2:23" ht="14.25">
      <c r="B698" s="28"/>
      <c r="C698" s="49"/>
      <c r="D698" s="49"/>
      <c r="E698" s="49"/>
    </row>
    <row r="699" spans="2:23" ht="14.25">
      <c r="B699" s="28"/>
      <c r="C699" s="28"/>
      <c r="D699" s="28"/>
      <c r="E699" s="28"/>
    </row>
    <row r="700" spans="2:23" ht="14.25">
      <c r="B700" s="28"/>
      <c r="C700" s="49"/>
      <c r="D700" s="49"/>
      <c r="E700" s="49"/>
    </row>
    <row r="701" spans="2:23" ht="14.25">
      <c r="B701" s="28"/>
      <c r="C701" s="28"/>
      <c r="D701" s="28"/>
      <c r="E701" s="28"/>
    </row>
    <row r="702" spans="2:23" ht="14.25">
      <c r="B702" s="28"/>
      <c r="C702" s="49"/>
      <c r="D702" s="49"/>
      <c r="E702" s="49"/>
    </row>
    <row r="703" spans="2:23" ht="14.25">
      <c r="B703" s="28"/>
      <c r="C703" s="49"/>
      <c r="D703" s="49"/>
      <c r="E703" s="49"/>
    </row>
    <row r="704" spans="2:23" ht="14.25">
      <c r="B704" s="28"/>
      <c r="C704" s="28"/>
      <c r="D704" s="28"/>
      <c r="E704" s="28"/>
    </row>
    <row r="705" spans="2:5" ht="14.25">
      <c r="B705" s="28"/>
      <c r="C705" s="49"/>
      <c r="D705" s="49"/>
      <c r="E705" s="49"/>
    </row>
    <row r="706" spans="2:5" ht="14.25">
      <c r="B706" s="28"/>
      <c r="C706" s="49"/>
      <c r="D706" s="49"/>
      <c r="E706" s="49"/>
    </row>
    <row r="707" spans="2:5" ht="14.25">
      <c r="B707" s="28"/>
      <c r="C707" s="49"/>
      <c r="D707" s="49"/>
      <c r="E707" s="49"/>
    </row>
    <row r="708" spans="2:5" ht="14.25">
      <c r="B708" s="28"/>
      <c r="C708" s="49"/>
      <c r="D708" s="49"/>
      <c r="E708" s="49"/>
    </row>
    <row r="709" spans="2:5" ht="14.25">
      <c r="B709" s="28"/>
      <c r="C709" s="49"/>
      <c r="D709" s="49"/>
      <c r="E709" s="49"/>
    </row>
    <row r="710" spans="2:5" ht="14.25">
      <c r="B710" s="28"/>
      <c r="C710" s="49"/>
      <c r="D710" s="49"/>
      <c r="E710" s="49"/>
    </row>
    <row r="711" spans="2:5" ht="14.25">
      <c r="B711" s="28"/>
      <c r="C711" s="49"/>
      <c r="D711" s="49"/>
      <c r="E711" s="49"/>
    </row>
    <row r="712" spans="2:5" ht="14.25">
      <c r="B712" s="28"/>
      <c r="C712" s="49"/>
      <c r="D712" s="49"/>
      <c r="E712" s="49"/>
    </row>
    <row r="713" spans="2:5" ht="14.25">
      <c r="B713" s="28"/>
      <c r="C713" s="49"/>
      <c r="D713" s="49"/>
      <c r="E713" s="49"/>
    </row>
    <row r="714" spans="2:5" ht="14.25">
      <c r="B714" s="28"/>
      <c r="C714" s="28"/>
      <c r="D714" s="28"/>
      <c r="E714" s="28"/>
    </row>
    <row r="715" spans="2:5" ht="14.25">
      <c r="B715" s="28"/>
      <c r="C715" s="28"/>
      <c r="D715" s="28"/>
      <c r="E715" s="28"/>
    </row>
    <row r="716" spans="2:5" ht="14.25">
      <c r="B716" s="28"/>
      <c r="C716" s="49"/>
      <c r="D716" s="49"/>
      <c r="E716" s="49"/>
    </row>
    <row r="717" spans="2:5" ht="14.25">
      <c r="B717" s="28"/>
      <c r="C717" s="49"/>
      <c r="D717" s="49"/>
      <c r="E717" s="49"/>
    </row>
    <row r="718" spans="2:5" ht="14.25">
      <c r="B718" s="28"/>
      <c r="C718" s="49"/>
      <c r="D718" s="49"/>
      <c r="E718" s="49"/>
    </row>
    <row r="719" spans="2:5" ht="14.25">
      <c r="B719" s="28"/>
      <c r="C719" s="49"/>
      <c r="D719" s="49"/>
      <c r="E719" s="49"/>
    </row>
    <row r="720" spans="2:5" ht="14.25">
      <c r="B720" s="28"/>
      <c r="C720" s="49"/>
      <c r="D720" s="49"/>
      <c r="E720" s="49"/>
    </row>
    <row r="721" spans="2:5" ht="14.25">
      <c r="B721" s="28"/>
      <c r="C721" s="49"/>
      <c r="D721" s="49"/>
      <c r="E721" s="49"/>
    </row>
    <row r="722" spans="2:5" ht="14.25">
      <c r="B722" s="28"/>
      <c r="C722" s="49"/>
      <c r="D722" s="49"/>
      <c r="E722" s="49"/>
    </row>
    <row r="723" spans="2:5" ht="14.25">
      <c r="B723" s="28"/>
      <c r="C723" s="49"/>
      <c r="D723" s="49"/>
      <c r="E723" s="49"/>
    </row>
    <row r="724" spans="2:5" ht="14.25">
      <c r="B724" s="28"/>
      <c r="C724" s="49"/>
      <c r="D724" s="49"/>
      <c r="E724" s="49"/>
    </row>
    <row r="725" spans="2:5" ht="14.25">
      <c r="B725" s="28"/>
      <c r="C725" s="49"/>
      <c r="D725" s="49"/>
      <c r="E725" s="49"/>
    </row>
    <row r="726" spans="2:5" ht="14.25">
      <c r="B726" s="28"/>
      <c r="C726" s="28"/>
      <c r="D726" s="28"/>
      <c r="E726" s="28"/>
    </row>
    <row r="727" spans="2:5" ht="14.25">
      <c r="B727" s="28"/>
      <c r="C727" s="49"/>
      <c r="D727" s="49"/>
      <c r="E727" s="49"/>
    </row>
    <row r="728" spans="2:5" ht="14.25">
      <c r="B728" s="28"/>
      <c r="C728" s="49"/>
      <c r="D728" s="49"/>
      <c r="E728" s="49"/>
    </row>
    <row r="729" spans="2:5" ht="14.25">
      <c r="B729" s="28"/>
      <c r="C729" s="28"/>
      <c r="D729" s="28"/>
      <c r="E729" s="28"/>
    </row>
    <row r="730" spans="2:5" ht="14.25">
      <c r="B730" s="28"/>
      <c r="C730" s="49"/>
      <c r="D730" s="49"/>
      <c r="E730" s="49"/>
    </row>
    <row r="731" spans="2:5" ht="14.25">
      <c r="B731" s="28"/>
      <c r="C731" s="49"/>
      <c r="D731" s="49"/>
      <c r="E731" s="49"/>
    </row>
    <row r="732" spans="2:5" ht="14.25">
      <c r="B732" s="28"/>
      <c r="C732" s="49"/>
      <c r="D732" s="49"/>
      <c r="E732" s="49"/>
    </row>
    <row r="733" spans="2:5" ht="14.25">
      <c r="B733" s="28"/>
      <c r="C733" s="49"/>
      <c r="D733" s="49"/>
      <c r="E733" s="49"/>
    </row>
    <row r="734" spans="2:5" ht="14.25">
      <c r="B734" s="28"/>
      <c r="C734" s="28"/>
      <c r="D734" s="28"/>
      <c r="E734" s="28"/>
    </row>
    <row r="735" spans="2:5" ht="14.25">
      <c r="B735" s="28"/>
      <c r="C735" s="28"/>
      <c r="D735" s="28"/>
      <c r="E735" s="28"/>
    </row>
    <row r="736" spans="2:5" ht="14.25">
      <c r="B736" s="28"/>
      <c r="C736" s="49"/>
      <c r="D736" s="49"/>
      <c r="E736" s="49"/>
    </row>
    <row r="737" spans="2:5" ht="14.25">
      <c r="B737" s="28"/>
      <c r="C737" s="28"/>
      <c r="D737" s="28"/>
      <c r="E737" s="28"/>
    </row>
    <row r="738" spans="2:5" ht="14.25">
      <c r="B738" s="28"/>
      <c r="C738" s="49"/>
      <c r="D738" s="49"/>
      <c r="E738" s="49"/>
    </row>
    <row r="739" spans="2:5" ht="14.25">
      <c r="B739" s="28"/>
      <c r="C739" s="49"/>
      <c r="D739" s="49"/>
      <c r="E739" s="49"/>
    </row>
    <row r="740" spans="2:5" ht="14.25">
      <c r="B740" s="28"/>
      <c r="C740" s="28"/>
      <c r="D740" s="28"/>
      <c r="E740" s="28"/>
    </row>
    <row r="741" spans="2:5" ht="14.25">
      <c r="B741" s="28"/>
      <c r="C741" s="49"/>
      <c r="D741" s="49"/>
      <c r="E741" s="49"/>
    </row>
    <row r="742" spans="2:5" ht="14.25">
      <c r="B742" s="28"/>
      <c r="C742" s="49"/>
      <c r="D742" s="49"/>
      <c r="E742" s="49"/>
    </row>
    <row r="743" spans="2:5" ht="14.25">
      <c r="B743" s="28"/>
      <c r="C743" s="49"/>
      <c r="D743" s="49"/>
      <c r="E743" s="49"/>
    </row>
    <row r="744" spans="2:5" ht="14.25">
      <c r="B744" s="28"/>
      <c r="C744" s="28"/>
      <c r="D744" s="28"/>
      <c r="E744" s="28"/>
    </row>
    <row r="745" spans="2:5" ht="14.25">
      <c r="B745" s="28"/>
      <c r="C745" s="49"/>
      <c r="D745" s="49"/>
      <c r="E745" s="49"/>
    </row>
    <row r="746" spans="2:5" ht="14.25">
      <c r="B746" s="28"/>
      <c r="C746" s="28"/>
      <c r="D746" s="28"/>
      <c r="E746" s="28"/>
    </row>
    <row r="747" spans="2:5" ht="14.25">
      <c r="B747" s="28"/>
      <c r="C747" s="28"/>
      <c r="D747" s="28"/>
      <c r="E747" s="28"/>
    </row>
    <row r="748" spans="2:5" ht="14.25">
      <c r="B748" s="28"/>
      <c r="C748" s="49"/>
      <c r="D748" s="49"/>
      <c r="E748" s="49"/>
    </row>
    <row r="749" spans="2:5" ht="14.25">
      <c r="B749" s="28"/>
      <c r="C749" s="49"/>
      <c r="D749" s="49"/>
      <c r="E749" s="49"/>
    </row>
    <row r="750" spans="2:5" ht="14.25">
      <c r="B750" s="28"/>
      <c r="C750" s="28"/>
      <c r="D750" s="28"/>
      <c r="E750" s="28"/>
    </row>
    <row r="751" spans="2:5" ht="14.25">
      <c r="B751" s="28"/>
      <c r="C751" s="28"/>
      <c r="D751" s="28"/>
      <c r="E751" s="28"/>
    </row>
    <row r="752" spans="2:5" ht="14.25">
      <c r="B752" s="28"/>
      <c r="C752" s="28"/>
      <c r="D752" s="28"/>
      <c r="E752" s="28"/>
    </row>
    <row r="753" spans="2:5" ht="14.25">
      <c r="B753" s="28"/>
      <c r="C753" s="28"/>
      <c r="D753" s="28"/>
      <c r="E753" s="28"/>
    </row>
    <row r="754" spans="2:5" ht="14.25">
      <c r="B754" s="28"/>
      <c r="C754" s="49"/>
      <c r="D754" s="49"/>
      <c r="E754" s="49"/>
    </row>
    <row r="755" spans="2:5" ht="14.25">
      <c r="B755" s="28"/>
      <c r="C755" s="49"/>
      <c r="D755" s="49"/>
      <c r="E755" s="49"/>
    </row>
    <row r="756" spans="2:5" ht="14.25">
      <c r="B756" s="28"/>
      <c r="C756" s="28"/>
      <c r="D756" s="28"/>
      <c r="E756" s="28"/>
    </row>
    <row r="757" spans="2:5" ht="14.25">
      <c r="B757" s="28"/>
      <c r="C757" s="49"/>
      <c r="D757" s="49"/>
      <c r="E757" s="49"/>
    </row>
    <row r="758" spans="2:5" ht="14.25">
      <c r="B758" s="28"/>
      <c r="C758" s="28"/>
      <c r="D758" s="28"/>
      <c r="E758" s="28"/>
    </row>
    <row r="759" spans="2:5" ht="14.25">
      <c r="B759" s="28"/>
      <c r="C759" s="49"/>
      <c r="D759" s="49"/>
      <c r="E759" s="49"/>
    </row>
    <row r="760" spans="2:5" ht="14.25">
      <c r="B760" s="28"/>
      <c r="C760" s="49"/>
      <c r="D760" s="49"/>
      <c r="E760" s="49"/>
    </row>
    <row r="761" spans="2:5" ht="14.25">
      <c r="B761" s="28"/>
      <c r="C761" s="49"/>
      <c r="D761" s="49"/>
      <c r="E761" s="49"/>
    </row>
    <row r="762" spans="2:5" ht="14.25">
      <c r="B762" s="28"/>
      <c r="C762" s="28"/>
      <c r="D762" s="28"/>
      <c r="E762" s="28"/>
    </row>
    <row r="763" spans="2:5" ht="14.25">
      <c r="B763" s="28"/>
      <c r="C763" s="49"/>
      <c r="D763" s="49"/>
      <c r="E763" s="49"/>
    </row>
    <row r="764" spans="2:5" ht="14.25">
      <c r="B764" s="28"/>
      <c r="C764" s="49"/>
      <c r="D764" s="49"/>
      <c r="E764" s="49"/>
    </row>
    <row r="765" spans="2:5" ht="14.25">
      <c r="B765" s="28"/>
      <c r="C765" s="49"/>
      <c r="D765" s="49"/>
      <c r="E765" s="49"/>
    </row>
    <row r="766" spans="2:5" ht="14.25">
      <c r="B766" s="28"/>
      <c r="C766" s="49"/>
      <c r="D766" s="49"/>
      <c r="E766" s="49"/>
    </row>
    <row r="767" spans="2:5" ht="14.25">
      <c r="B767" s="28"/>
      <c r="C767" s="49"/>
      <c r="D767" s="49"/>
      <c r="E767" s="49"/>
    </row>
    <row r="768" spans="2:5" ht="14.25">
      <c r="B768" s="49"/>
      <c r="C768" s="49"/>
      <c r="D768" s="49"/>
      <c r="E768" s="49"/>
    </row>
    <row r="769" spans="2:5" ht="14.25">
      <c r="B769" s="28"/>
      <c r="C769" s="49"/>
      <c r="D769" s="49"/>
      <c r="E769" s="49"/>
    </row>
    <row r="770" spans="2:5" ht="14.25">
      <c r="B770" s="28"/>
      <c r="C770" s="28"/>
      <c r="D770" s="28"/>
      <c r="E770" s="28"/>
    </row>
    <row r="771" spans="2:5" ht="14.25">
      <c r="B771" s="28"/>
      <c r="C771" s="28"/>
      <c r="D771" s="28"/>
      <c r="E771" s="28"/>
    </row>
    <row r="772" spans="2:5" ht="14.25">
      <c r="B772" s="28"/>
      <c r="C772" s="28"/>
      <c r="D772" s="28"/>
      <c r="E772" s="28"/>
    </row>
    <row r="773" spans="2:5" ht="14.25">
      <c r="B773" s="28"/>
      <c r="C773" s="49"/>
      <c r="D773" s="49"/>
      <c r="E773" s="49"/>
    </row>
    <row r="774" spans="2:5" ht="14.25">
      <c r="B774" s="28"/>
      <c r="C774" s="49"/>
      <c r="D774" s="49"/>
      <c r="E774" s="49"/>
    </row>
    <row r="775" spans="2:5" ht="14.25">
      <c r="B775" s="28"/>
      <c r="C775" s="28"/>
      <c r="D775" s="28"/>
      <c r="E775" s="28"/>
    </row>
    <row r="776" spans="2:5" ht="14.25">
      <c r="B776" s="28"/>
      <c r="C776" s="49"/>
      <c r="D776" s="49"/>
      <c r="E776" s="49"/>
    </row>
    <row r="777" spans="2:5" ht="14.25">
      <c r="B777" s="28"/>
      <c r="C777" s="49"/>
      <c r="D777" s="49"/>
      <c r="E777" s="49"/>
    </row>
    <row r="778" spans="2:5" ht="14.25">
      <c r="B778" s="28"/>
      <c r="C778" s="28"/>
      <c r="D778" s="28"/>
      <c r="E778" s="28"/>
    </row>
    <row r="779" spans="2:5" ht="14.25">
      <c r="B779" s="28"/>
      <c r="C779" s="49"/>
      <c r="D779" s="49"/>
      <c r="E779" s="49"/>
    </row>
    <row r="780" spans="2:5" ht="14.25">
      <c r="B780" s="28"/>
      <c r="C780" s="49"/>
      <c r="D780" s="49"/>
      <c r="E780" s="49"/>
    </row>
    <row r="781" spans="2:5" ht="14.25">
      <c r="B781" s="28"/>
      <c r="C781" s="28"/>
      <c r="D781" s="28"/>
      <c r="E781" s="28"/>
    </row>
    <row r="782" spans="2:5" ht="14.25">
      <c r="B782" s="28"/>
      <c r="C782" s="49"/>
      <c r="D782" s="49"/>
      <c r="E782" s="49"/>
    </row>
    <row r="783" spans="2:5" ht="14.25">
      <c r="B783" s="28"/>
      <c r="C783" s="49"/>
      <c r="D783" s="49"/>
      <c r="E783" s="49"/>
    </row>
    <row r="784" spans="2:5" ht="14.25">
      <c r="B784" s="28"/>
      <c r="C784" s="49"/>
      <c r="D784" s="49"/>
      <c r="E784" s="49"/>
    </row>
    <row r="785" spans="2:5" ht="14.25">
      <c r="B785" s="28"/>
      <c r="C785" s="28"/>
      <c r="D785" s="28"/>
      <c r="E785" s="28"/>
    </row>
    <row r="786" spans="2:5" ht="14.25">
      <c r="B786" s="28"/>
      <c r="C786" s="49"/>
      <c r="D786" s="49"/>
      <c r="E786" s="49"/>
    </row>
    <row r="787" spans="2:5" ht="14.25">
      <c r="B787" s="28"/>
      <c r="C787" s="49"/>
      <c r="D787" s="49"/>
      <c r="E787" s="49"/>
    </row>
    <row r="788" spans="2:5" ht="14.25">
      <c r="B788" s="28"/>
      <c r="C788" s="49"/>
      <c r="D788" s="49"/>
      <c r="E788" s="49"/>
    </row>
    <row r="789" spans="2:5" ht="14.25">
      <c r="B789" s="28"/>
      <c r="C789" s="49"/>
      <c r="D789" s="49"/>
      <c r="E789" s="49"/>
    </row>
    <row r="790" spans="2:5" ht="14.25">
      <c r="B790" s="28"/>
      <c r="C790" s="28"/>
      <c r="D790" s="28"/>
      <c r="E790" s="28"/>
    </row>
    <row r="791" spans="2:5" ht="14.25">
      <c r="B791" s="28"/>
      <c r="C791" s="49"/>
      <c r="D791" s="49"/>
      <c r="E791" s="49"/>
    </row>
    <row r="792" spans="2:5" ht="14.25">
      <c r="B792" s="28"/>
      <c r="C792" s="49"/>
      <c r="D792" s="49"/>
      <c r="E792" s="49"/>
    </row>
    <row r="793" spans="2:5" ht="14.25">
      <c r="B793" s="49"/>
      <c r="C793" s="49"/>
      <c r="D793" s="49"/>
      <c r="E793" s="49"/>
    </row>
    <row r="794" spans="2:5" ht="14.25">
      <c r="B794" s="28"/>
      <c r="C794" s="49"/>
      <c r="D794" s="49"/>
      <c r="E794" s="49"/>
    </row>
    <row r="795" spans="2:5" ht="14.25">
      <c r="B795" s="28"/>
      <c r="C795" s="49"/>
      <c r="D795" s="49"/>
      <c r="E795" s="49"/>
    </row>
    <row r="796" spans="2:5" ht="14.25">
      <c r="B796" s="28"/>
      <c r="C796" s="28"/>
      <c r="D796" s="28"/>
      <c r="E796" s="28"/>
    </row>
    <row r="797" spans="2:5" ht="14.25">
      <c r="B797" s="28"/>
      <c r="C797" s="28"/>
      <c r="D797" s="28"/>
      <c r="E797" s="28"/>
    </row>
    <row r="798" spans="2:5" ht="14.25">
      <c r="B798" s="28"/>
      <c r="C798" s="28"/>
      <c r="D798" s="28"/>
      <c r="E798" s="28"/>
    </row>
    <row r="799" spans="2:5" ht="14.25">
      <c r="B799" s="28"/>
      <c r="C799" s="49"/>
      <c r="D799" s="49"/>
      <c r="E799" s="49"/>
    </row>
    <row r="800" spans="2:5" ht="14.25">
      <c r="B800" s="28"/>
      <c r="C800" s="28"/>
      <c r="D800" s="28"/>
      <c r="E800" s="28"/>
    </row>
    <row r="801" spans="2:5" ht="14.25">
      <c r="B801" s="28"/>
      <c r="C801" s="49"/>
      <c r="D801" s="49"/>
      <c r="E801" s="49"/>
    </row>
    <row r="802" spans="2:5" ht="14.25">
      <c r="B802" s="28"/>
      <c r="C802" s="49"/>
      <c r="D802" s="49"/>
      <c r="E802" s="49"/>
    </row>
    <row r="803" spans="2:5" ht="14.25">
      <c r="B803" s="28"/>
      <c r="C803" s="49"/>
      <c r="D803" s="49"/>
      <c r="E803" s="49"/>
    </row>
    <row r="804" spans="2:5" ht="14.25">
      <c r="B804" s="28"/>
      <c r="C804" s="49"/>
      <c r="D804" s="49"/>
      <c r="E804" s="49"/>
    </row>
    <row r="805" spans="2:5" ht="14.25">
      <c r="B805" s="28"/>
      <c r="C805" s="49"/>
      <c r="D805" s="49"/>
      <c r="E805" s="49"/>
    </row>
    <row r="806" spans="2:5" ht="14.25">
      <c r="B806" s="28"/>
      <c r="C806" s="28"/>
      <c r="D806" s="28"/>
      <c r="E806" s="28"/>
    </row>
    <row r="807" spans="2:5" ht="14.25">
      <c r="B807" s="28"/>
      <c r="C807" s="49"/>
      <c r="D807" s="49"/>
      <c r="E807" s="49"/>
    </row>
    <row r="808" spans="2:5" ht="14.25">
      <c r="B808" s="28"/>
      <c r="C808" s="49"/>
      <c r="D808" s="49"/>
      <c r="E808" s="49"/>
    </row>
    <row r="809" spans="2:5" ht="14.25">
      <c r="B809" s="28"/>
      <c r="C809" s="49"/>
      <c r="D809" s="49"/>
      <c r="E809" s="49"/>
    </row>
    <row r="810" spans="2:5" ht="14.25">
      <c r="B810" s="28"/>
      <c r="C810" s="28"/>
      <c r="D810" s="28"/>
      <c r="E810" s="28"/>
    </row>
    <row r="811" spans="2:5" ht="14.25">
      <c r="B811" s="28"/>
      <c r="C811" s="49"/>
      <c r="D811" s="49"/>
      <c r="E811" s="49"/>
    </row>
    <row r="812" spans="2:5" ht="14.25">
      <c r="B812" s="28"/>
      <c r="C812" s="49"/>
      <c r="D812" s="49"/>
      <c r="E812" s="49"/>
    </row>
    <row r="813" spans="2:5" ht="14.25">
      <c r="B813" s="28"/>
      <c r="C813" s="49"/>
      <c r="D813" s="49"/>
      <c r="E813" s="49"/>
    </row>
    <row r="814" spans="2:5" ht="14.25">
      <c r="B814" s="28"/>
      <c r="C814" s="28"/>
      <c r="D814" s="28"/>
      <c r="E814" s="28"/>
    </row>
    <row r="815" spans="2:5" ht="14.25">
      <c r="B815" s="28"/>
      <c r="C815" s="28"/>
      <c r="D815" s="28"/>
      <c r="E815" s="28"/>
    </row>
    <row r="816" spans="2:5" ht="14.25">
      <c r="B816" s="28"/>
      <c r="C816" s="49"/>
      <c r="D816" s="49"/>
      <c r="E816" s="49"/>
    </row>
    <row r="817" spans="2:5" ht="14.25">
      <c r="B817" s="28"/>
      <c r="C817" s="28"/>
      <c r="D817" s="28"/>
      <c r="E817" s="28"/>
    </row>
    <row r="818" spans="2:5" ht="14.25">
      <c r="B818" s="28"/>
      <c r="C818" s="49"/>
      <c r="D818" s="49"/>
      <c r="E818" s="49"/>
    </row>
    <row r="819" spans="2:5" ht="14.25">
      <c r="B819" s="28"/>
      <c r="C819" s="49"/>
      <c r="D819" s="49"/>
      <c r="E819" s="49"/>
    </row>
    <row r="820" spans="2:5" ht="14.25">
      <c r="B820" s="28"/>
      <c r="C820" s="49"/>
      <c r="D820" s="49"/>
      <c r="E820" s="49"/>
    </row>
    <row r="821" spans="2:5" ht="14.25">
      <c r="B821" s="28"/>
      <c r="C821" s="28"/>
      <c r="D821" s="28"/>
      <c r="E821" s="28"/>
    </row>
    <row r="822" spans="2:5" ht="14.25">
      <c r="B822" s="28"/>
      <c r="C822" s="49"/>
      <c r="D822" s="49"/>
      <c r="E822" s="49"/>
    </row>
    <row r="823" spans="2:5" ht="14.25">
      <c r="B823" s="28"/>
      <c r="C823" s="49"/>
      <c r="D823" s="49"/>
      <c r="E823" s="49"/>
    </row>
    <row r="824" spans="2:5" ht="14.25">
      <c r="B824" s="28"/>
      <c r="C824" s="28"/>
      <c r="D824" s="28"/>
      <c r="E824" s="28"/>
    </row>
    <row r="825" spans="2:5" ht="14.25">
      <c r="B825" s="28"/>
      <c r="C825" s="28"/>
      <c r="D825" s="28"/>
      <c r="E825" s="28"/>
    </row>
    <row r="826" spans="2:5" ht="14.25">
      <c r="B826" s="28"/>
      <c r="C826" s="28"/>
      <c r="D826" s="28"/>
      <c r="E826" s="28"/>
    </row>
    <row r="827" spans="2:5" ht="14.25">
      <c r="B827" s="28"/>
      <c r="C827" s="28"/>
      <c r="D827" s="28"/>
      <c r="E827" s="28"/>
    </row>
    <row r="828" spans="2:5" ht="14.25">
      <c r="B828" s="28"/>
      <c r="C828" s="49"/>
      <c r="D828" s="49"/>
      <c r="E828" s="49"/>
    </row>
    <row r="829" spans="2:5" ht="14.25">
      <c r="B829" s="28"/>
      <c r="C829" s="49"/>
      <c r="D829" s="49"/>
      <c r="E829" s="49"/>
    </row>
    <row r="830" spans="2:5" ht="14.25">
      <c r="B830" s="28"/>
      <c r="C830" s="49"/>
      <c r="D830" s="49"/>
      <c r="E830" s="49"/>
    </row>
    <row r="831" spans="2:5" ht="14.25">
      <c r="B831" s="28"/>
      <c r="C831" s="49"/>
      <c r="D831" s="49"/>
      <c r="E831" s="49"/>
    </row>
    <row r="832" spans="2:5" ht="14.25">
      <c r="B832" s="28"/>
      <c r="C832" s="49"/>
      <c r="D832" s="49"/>
      <c r="E832" s="49"/>
    </row>
    <row r="833" spans="2:5" ht="14.25">
      <c r="B833" s="28"/>
      <c r="C833" s="49"/>
      <c r="D833" s="49"/>
      <c r="E833" s="49"/>
    </row>
    <row r="834" spans="2:5" ht="14.25">
      <c r="B834" s="28"/>
      <c r="C834" s="49"/>
      <c r="D834" s="49"/>
      <c r="E834" s="49"/>
    </row>
    <row r="835" spans="2:5" ht="14.25">
      <c r="B835" s="28"/>
      <c r="C835" s="49"/>
      <c r="D835" s="49"/>
      <c r="E835" s="49"/>
    </row>
    <row r="836" spans="2:5" ht="14.25">
      <c r="B836" s="28"/>
      <c r="C836" s="28"/>
      <c r="D836" s="28"/>
      <c r="E836" s="28"/>
    </row>
    <row r="837" spans="2:5" ht="14.25">
      <c r="B837" s="28"/>
      <c r="C837" s="49"/>
      <c r="D837" s="49"/>
      <c r="E837" s="49"/>
    </row>
    <row r="838" spans="2:5" ht="14.25">
      <c r="B838" s="28"/>
      <c r="C838" s="49"/>
      <c r="D838" s="49"/>
      <c r="E838" s="49"/>
    </row>
    <row r="839" spans="2:5" ht="14.25">
      <c r="B839" s="28"/>
      <c r="C839" s="49"/>
      <c r="D839" s="49"/>
      <c r="E839" s="49"/>
    </row>
    <row r="840" spans="2:5" ht="14.25">
      <c r="B840" s="28"/>
      <c r="C840" s="49"/>
      <c r="D840" s="49"/>
      <c r="E840" s="49"/>
    </row>
    <row r="841" spans="2:5" ht="14.25">
      <c r="B841" s="28"/>
      <c r="C841" s="49"/>
      <c r="D841" s="49"/>
      <c r="E841" s="49"/>
    </row>
    <row r="842" spans="2:5" ht="14.25">
      <c r="B842" s="28"/>
      <c r="C842" s="28"/>
      <c r="D842" s="28"/>
      <c r="E842" s="28"/>
    </row>
    <row r="843" spans="2:5" ht="14.25">
      <c r="B843" s="28"/>
      <c r="C843" s="49"/>
      <c r="D843" s="49"/>
      <c r="E843" s="49"/>
    </row>
    <row r="844" spans="2:5" ht="14.25">
      <c r="B844" s="28"/>
      <c r="C844" s="49"/>
      <c r="D844" s="49"/>
      <c r="E844" s="49"/>
    </row>
    <row r="845" spans="2:5" ht="14.25">
      <c r="B845" s="28"/>
      <c r="C845" s="49"/>
      <c r="D845" s="49"/>
      <c r="E845" s="49"/>
    </row>
    <row r="846" spans="2:5" ht="14.25">
      <c r="B846" s="28"/>
      <c r="C846" s="49"/>
      <c r="D846" s="49"/>
      <c r="E846" s="49"/>
    </row>
    <row r="847" spans="2:5" ht="14.25">
      <c r="B847" s="28"/>
      <c r="C847" s="49"/>
      <c r="D847" s="49"/>
      <c r="E847" s="49"/>
    </row>
    <row r="848" spans="2:5" ht="14.25">
      <c r="B848" s="28"/>
      <c r="C848" s="49"/>
      <c r="D848" s="49"/>
      <c r="E848" s="49"/>
    </row>
    <row r="849" spans="2:5" ht="14.25">
      <c r="B849" s="28"/>
      <c r="C849" s="49"/>
      <c r="D849" s="49"/>
      <c r="E849" s="49"/>
    </row>
    <row r="850" spans="2:5" ht="14.25">
      <c r="B850" s="28"/>
      <c r="C850" s="49"/>
      <c r="D850" s="49"/>
      <c r="E850" s="49"/>
    </row>
    <row r="851" spans="2:5" ht="14.25">
      <c r="B851" s="28"/>
      <c r="C851" s="28"/>
      <c r="D851" s="28"/>
      <c r="E851" s="28"/>
    </row>
    <row r="852" spans="2:5" ht="14.25">
      <c r="B852" s="28"/>
      <c r="C852" s="49"/>
      <c r="D852" s="49"/>
      <c r="E852" s="49"/>
    </row>
    <row r="853" spans="2:5" ht="14.25">
      <c r="B853" s="28"/>
      <c r="C853" s="28"/>
      <c r="D853" s="28"/>
      <c r="E853" s="28"/>
    </row>
    <row r="854" spans="2:5" ht="14.25">
      <c r="B854" s="28"/>
      <c r="C854" s="28"/>
      <c r="D854" s="28"/>
      <c r="E854" s="28"/>
    </row>
    <row r="855" spans="2:5" ht="14.25">
      <c r="B855" s="28"/>
      <c r="C855" s="49"/>
      <c r="D855" s="49"/>
      <c r="E855" s="49"/>
    </row>
    <row r="856" spans="2:5" ht="14.25">
      <c r="B856" s="28"/>
      <c r="C856" s="28"/>
      <c r="D856" s="28"/>
      <c r="E856" s="28"/>
    </row>
    <row r="857" spans="2:5" ht="14.25">
      <c r="B857" s="28"/>
      <c r="C857" s="49"/>
      <c r="D857" s="49"/>
      <c r="E857" s="49"/>
    </row>
    <row r="858" spans="2:5" ht="14.25">
      <c r="B858" s="28"/>
      <c r="C858" s="49"/>
      <c r="D858" s="49"/>
      <c r="E858" s="49"/>
    </row>
    <row r="859" spans="2:5" ht="14.25">
      <c r="B859" s="28"/>
      <c r="C859" s="28"/>
      <c r="D859" s="28"/>
      <c r="E859" s="28"/>
    </row>
    <row r="860" spans="2:5" ht="14.25">
      <c r="B860" s="28"/>
      <c r="C860" s="28"/>
      <c r="D860" s="28"/>
      <c r="E860" s="28"/>
    </row>
    <row r="861" spans="2:5" ht="14.25">
      <c r="B861" s="28"/>
      <c r="C861" s="49"/>
      <c r="D861" s="49"/>
      <c r="E861" s="49"/>
    </row>
    <row r="862" spans="2:5" ht="14.25">
      <c r="B862" s="28"/>
      <c r="C862" s="49"/>
      <c r="D862" s="49"/>
      <c r="E862" s="49"/>
    </row>
    <row r="863" spans="2:5" ht="14.25">
      <c r="B863" s="28"/>
      <c r="C863" s="49"/>
      <c r="D863" s="49"/>
      <c r="E863" s="49"/>
    </row>
    <row r="864" spans="2:5" ht="14.25">
      <c r="B864" s="28"/>
      <c r="C864" s="28"/>
      <c r="D864" s="28"/>
      <c r="E864" s="28"/>
    </row>
    <row r="865" spans="2:5" ht="14.25">
      <c r="B865" s="28"/>
      <c r="C865" s="49"/>
      <c r="D865" s="49"/>
      <c r="E865" s="49"/>
    </row>
    <row r="866" spans="2:5" ht="14.25">
      <c r="B866" s="28"/>
      <c r="C866" s="28"/>
      <c r="D866" s="28"/>
      <c r="E866" s="28"/>
    </row>
    <row r="867" spans="2:5" ht="14.25">
      <c r="B867" s="28"/>
      <c r="C867" s="49"/>
      <c r="D867" s="49"/>
      <c r="E867" s="49"/>
    </row>
    <row r="868" spans="2:5" ht="14.25">
      <c r="B868" s="28"/>
      <c r="C868" s="28"/>
      <c r="D868" s="28"/>
      <c r="E868" s="28"/>
    </row>
    <row r="869" spans="2:5" ht="14.25">
      <c r="B869" s="28"/>
      <c r="C869" s="49"/>
      <c r="D869" s="49"/>
      <c r="E869" s="49"/>
    </row>
    <row r="870" spans="2:5" ht="14.25">
      <c r="B870" s="28"/>
      <c r="C870" s="28"/>
      <c r="D870" s="28"/>
      <c r="E870" s="28"/>
    </row>
    <row r="871" spans="2:5" ht="14.25">
      <c r="B871" s="28"/>
      <c r="C871" s="49"/>
      <c r="D871" s="49"/>
      <c r="E871" s="49"/>
    </row>
    <row r="872" spans="2:5" ht="14.25">
      <c r="B872" s="28"/>
      <c r="C872" s="49"/>
      <c r="D872" s="49"/>
      <c r="E872" s="49"/>
    </row>
    <row r="873" spans="2:5" ht="14.25">
      <c r="B873" s="28"/>
      <c r="C873" s="49"/>
      <c r="D873" s="49"/>
      <c r="E873" s="49"/>
    </row>
    <row r="874" spans="2:5" ht="14.25">
      <c r="B874" s="28"/>
      <c r="C874" s="28"/>
      <c r="D874" s="28"/>
      <c r="E874" s="28"/>
    </row>
    <row r="875" spans="2:5" ht="14.25">
      <c r="B875" s="28"/>
      <c r="C875" s="49"/>
      <c r="D875" s="49"/>
      <c r="E875" s="49"/>
    </row>
    <row r="876" spans="2:5" ht="14.25">
      <c r="B876" s="28"/>
      <c r="C876" s="49"/>
      <c r="D876" s="49"/>
      <c r="E876" s="49"/>
    </row>
    <row r="877" spans="2:5" ht="14.25">
      <c r="B877" s="28"/>
      <c r="C877" s="49"/>
      <c r="D877" s="49"/>
      <c r="E877" s="49"/>
    </row>
    <row r="878" spans="2:5" ht="14.25">
      <c r="B878" s="28"/>
      <c r="C878" s="49"/>
      <c r="D878" s="49"/>
      <c r="E878" s="49"/>
    </row>
    <row r="879" spans="2:5" ht="14.25">
      <c r="B879" s="28"/>
      <c r="C879" s="49"/>
      <c r="D879" s="49"/>
      <c r="E879" s="49"/>
    </row>
    <row r="880" spans="2:5" ht="14.25">
      <c r="B880" s="28"/>
      <c r="C880" s="28"/>
      <c r="D880" s="28"/>
      <c r="E880" s="28"/>
    </row>
    <row r="881" spans="2:5" ht="14.25">
      <c r="B881" s="28"/>
      <c r="C881" s="49"/>
      <c r="D881" s="49"/>
      <c r="E881" s="49"/>
    </row>
    <row r="882" spans="2:5" ht="14.25">
      <c r="B882" s="28"/>
      <c r="C882" s="49"/>
      <c r="D882" s="49"/>
      <c r="E882" s="49"/>
    </row>
    <row r="883" spans="2:5" ht="14.25">
      <c r="B883" s="28"/>
      <c r="C883" s="49"/>
      <c r="D883" s="49"/>
      <c r="E883" s="49"/>
    </row>
    <row r="884" spans="2:5" ht="14.25">
      <c r="B884" s="28"/>
      <c r="C884" s="28"/>
      <c r="D884" s="28"/>
      <c r="E884" s="28"/>
    </row>
    <row r="885" spans="2:5" ht="14.25">
      <c r="B885" s="28"/>
      <c r="C885" s="49"/>
      <c r="D885" s="49"/>
      <c r="E885" s="49"/>
    </row>
    <row r="886" spans="2:5" ht="14.25">
      <c r="B886" s="28"/>
      <c r="C886" s="28"/>
      <c r="D886" s="28"/>
      <c r="E886" s="28"/>
    </row>
    <row r="887" spans="2:5" ht="14.25">
      <c r="B887" s="28"/>
      <c r="C887" s="49"/>
      <c r="D887" s="49"/>
      <c r="E887" s="49"/>
    </row>
    <row r="888" spans="2:5" ht="14.25">
      <c r="B888" s="28"/>
      <c r="C888" s="28"/>
      <c r="D888" s="28"/>
      <c r="E888" s="28"/>
    </row>
    <row r="889" spans="2:5" ht="14.25">
      <c r="B889" s="28"/>
      <c r="C889" s="28"/>
      <c r="D889" s="28"/>
      <c r="E889" s="28"/>
    </row>
    <row r="890" spans="2:5" ht="14.25">
      <c r="B890" s="28"/>
      <c r="C890" s="49"/>
      <c r="D890" s="49"/>
      <c r="E890" s="49"/>
    </row>
    <row r="891" spans="2:5" ht="14.25">
      <c r="B891" s="28"/>
      <c r="C891" s="49"/>
      <c r="D891" s="49"/>
      <c r="E891" s="49"/>
    </row>
    <row r="892" spans="2:5" ht="14.25">
      <c r="B892" s="28"/>
      <c r="C892" s="49"/>
      <c r="D892" s="49"/>
      <c r="E892" s="49"/>
    </row>
    <row r="893" spans="2:5" ht="14.25">
      <c r="B893" s="28"/>
      <c r="C893" s="28"/>
      <c r="D893" s="28"/>
      <c r="E893" s="28"/>
    </row>
    <row r="894" spans="2:5" ht="14.25">
      <c r="B894" s="28"/>
      <c r="C894" s="49"/>
      <c r="D894" s="49"/>
      <c r="E894" s="49"/>
    </row>
    <row r="895" spans="2:5" ht="14.25">
      <c r="B895" s="28"/>
      <c r="C895" s="28"/>
      <c r="D895" s="28"/>
      <c r="E895" s="28"/>
    </row>
    <row r="896" spans="2:5" ht="14.25">
      <c r="B896" s="28"/>
      <c r="C896" s="28"/>
      <c r="D896" s="28"/>
      <c r="E896" s="28"/>
    </row>
    <row r="897" spans="2:5" ht="14.25">
      <c r="B897" s="28"/>
      <c r="C897" s="49"/>
      <c r="D897" s="49"/>
      <c r="E897" s="49"/>
    </row>
    <row r="898" spans="2:5" ht="14.25">
      <c r="B898" s="28"/>
      <c r="C898" s="28"/>
      <c r="D898" s="28"/>
      <c r="E898" s="28"/>
    </row>
    <row r="899" spans="2:5" ht="14.25">
      <c r="B899" s="28"/>
      <c r="C899" s="28"/>
      <c r="D899" s="28"/>
      <c r="E899" s="28"/>
    </row>
    <row r="900" spans="2:5" ht="14.25">
      <c r="B900" s="28"/>
      <c r="C900" s="28"/>
      <c r="D900" s="28"/>
      <c r="E900" s="28"/>
    </row>
    <row r="901" spans="2:5" ht="14.25">
      <c r="B901" s="28"/>
      <c r="C901" s="28"/>
      <c r="D901" s="28"/>
      <c r="E901" s="28"/>
    </row>
    <row r="902" spans="2:5" ht="14.25">
      <c r="B902" s="28"/>
      <c r="C902" s="49"/>
      <c r="D902" s="49"/>
      <c r="E902" s="49"/>
    </row>
    <row r="903" spans="2:5" ht="14.25">
      <c r="B903" s="28"/>
      <c r="C903" s="49"/>
      <c r="D903" s="49"/>
      <c r="E903" s="49"/>
    </row>
    <row r="904" spans="2:5" ht="14.25">
      <c r="B904" s="28"/>
      <c r="C904" s="28"/>
      <c r="D904" s="28"/>
      <c r="E904" s="28"/>
    </row>
    <row r="905" spans="2:5" ht="14.25">
      <c r="B905" s="28"/>
      <c r="C905" s="49"/>
      <c r="D905" s="49"/>
      <c r="E905" s="49"/>
    </row>
    <row r="906" spans="2:5" ht="14.25">
      <c r="B906" s="28"/>
      <c r="C906" s="28"/>
      <c r="D906" s="28"/>
      <c r="E906" s="28"/>
    </row>
    <row r="907" spans="2:5" ht="14.25">
      <c r="B907" s="28"/>
      <c r="C907" s="28"/>
      <c r="D907" s="28"/>
      <c r="E907" s="28"/>
    </row>
    <row r="908" spans="2:5" ht="14.25">
      <c r="B908" s="28"/>
      <c r="C908" s="28"/>
      <c r="D908" s="28"/>
      <c r="E908" s="28"/>
    </row>
    <row r="909" spans="2:5" ht="14.25">
      <c r="B909" s="28"/>
      <c r="C909" s="28"/>
      <c r="D909" s="28"/>
      <c r="E909" s="28"/>
    </row>
    <row r="910" spans="2:5" ht="14.25">
      <c r="B910" s="28"/>
      <c r="C910" s="49"/>
      <c r="D910" s="49"/>
      <c r="E910" s="49"/>
    </row>
    <row r="911" spans="2:5" ht="14.25">
      <c r="B911" s="28"/>
      <c r="C911" s="28"/>
      <c r="D911" s="28"/>
      <c r="E911" s="28"/>
    </row>
    <row r="912" spans="2:5" ht="14.25">
      <c r="B912" s="28"/>
      <c r="C912" s="49"/>
      <c r="D912" s="49"/>
      <c r="E912" s="49"/>
    </row>
    <row r="913" spans="2:5" ht="14.25">
      <c r="B913" s="28"/>
      <c r="C913" s="49"/>
      <c r="D913" s="49"/>
      <c r="E913" s="49"/>
    </row>
    <row r="914" spans="2:5" ht="14.25">
      <c r="B914" s="28"/>
      <c r="C914" s="28"/>
      <c r="D914" s="28"/>
      <c r="E914" s="28"/>
    </row>
    <row r="915" spans="2:5" ht="14.25">
      <c r="B915" s="28"/>
      <c r="C915" s="28"/>
      <c r="D915" s="28"/>
      <c r="E915" s="28"/>
    </row>
    <row r="916" spans="2:5" ht="14.25">
      <c r="B916" s="28"/>
      <c r="C916" s="49"/>
      <c r="D916" s="49"/>
      <c r="E916" s="49"/>
    </row>
    <row r="917" spans="2:5" ht="14.25">
      <c r="B917" s="28"/>
      <c r="C917" s="49"/>
      <c r="D917" s="49"/>
      <c r="E917" s="49"/>
    </row>
    <row r="918" spans="2:5" ht="14.25">
      <c r="B918" s="28"/>
      <c r="C918" s="28"/>
      <c r="D918" s="28"/>
      <c r="E918" s="28"/>
    </row>
    <row r="919" spans="2:5" ht="14.25">
      <c r="B919" s="28"/>
      <c r="C919" s="49"/>
      <c r="D919" s="49"/>
      <c r="E919" s="49"/>
    </row>
    <row r="920" spans="2:5" ht="14.25">
      <c r="B920" s="28"/>
      <c r="C920" s="28"/>
      <c r="D920" s="28"/>
      <c r="E920" s="28"/>
    </row>
    <row r="921" spans="2:5" ht="14.25">
      <c r="B921" s="28"/>
      <c r="C921" s="49"/>
      <c r="D921" s="49"/>
      <c r="E921" s="49"/>
    </row>
    <row r="922" spans="2:5" ht="14.25">
      <c r="B922" s="28"/>
      <c r="C922" s="49"/>
      <c r="D922" s="49"/>
      <c r="E922" s="49"/>
    </row>
    <row r="923" spans="2:5" ht="14.25">
      <c r="B923" s="28"/>
      <c r="C923" s="49"/>
      <c r="D923" s="49"/>
      <c r="E923" s="49"/>
    </row>
    <row r="924" spans="2:5" ht="14.25">
      <c r="B924" s="28"/>
      <c r="C924" s="49"/>
      <c r="D924" s="49"/>
      <c r="E924" s="49"/>
    </row>
    <row r="925" spans="2:5" ht="14.25">
      <c r="B925" s="28"/>
      <c r="C925" s="49"/>
      <c r="D925" s="49"/>
      <c r="E925" s="49"/>
    </row>
    <row r="926" spans="2:5" ht="14.25">
      <c r="B926" s="28"/>
      <c r="C926" s="49"/>
      <c r="D926" s="49"/>
      <c r="E926" s="49"/>
    </row>
    <row r="927" spans="2:5" ht="14.25">
      <c r="B927" s="28"/>
      <c r="C927" s="49"/>
      <c r="D927" s="49"/>
      <c r="E927" s="49"/>
    </row>
    <row r="928" spans="2:5" ht="14.25">
      <c r="B928" s="28"/>
      <c r="C928" s="49"/>
      <c r="D928" s="49"/>
      <c r="E928" s="49"/>
    </row>
    <row r="929" spans="2:5" ht="14.25">
      <c r="B929" s="28"/>
      <c r="C929" s="49"/>
      <c r="D929" s="49"/>
      <c r="E929" s="49"/>
    </row>
    <row r="930" spans="2:5" ht="14.25">
      <c r="B930" s="28"/>
      <c r="C930" s="28"/>
      <c r="D930" s="28"/>
      <c r="E930" s="28"/>
    </row>
    <row r="931" spans="2:5" ht="14.25">
      <c r="B931" s="28"/>
      <c r="C931" s="28"/>
      <c r="D931" s="28"/>
      <c r="E931" s="28"/>
    </row>
    <row r="932" spans="2:5" ht="14.25">
      <c r="B932" s="28"/>
      <c r="C932" s="49"/>
      <c r="D932" s="49"/>
      <c r="E932" s="49"/>
    </row>
    <row r="933" spans="2:5" ht="14.25">
      <c r="B933" s="28"/>
      <c r="C933" s="49"/>
      <c r="D933" s="49"/>
      <c r="E933" s="49"/>
    </row>
    <row r="934" spans="2:5" ht="14.25">
      <c r="B934" s="28"/>
      <c r="C934" s="49"/>
      <c r="D934" s="49"/>
      <c r="E934" s="49"/>
    </row>
    <row r="935" spans="2:5" ht="14.25">
      <c r="B935" s="28"/>
      <c r="C935" s="49"/>
      <c r="D935" s="49"/>
      <c r="E935" s="49"/>
    </row>
    <row r="936" spans="2:5" ht="14.25">
      <c r="B936" s="28"/>
      <c r="C936" s="49"/>
      <c r="D936" s="49"/>
      <c r="E936" s="49"/>
    </row>
    <row r="937" spans="2:5" ht="14.25">
      <c r="B937" s="28"/>
      <c r="C937" s="49"/>
      <c r="D937" s="49"/>
      <c r="E937" s="49"/>
    </row>
    <row r="938" spans="2:5" ht="14.25">
      <c r="B938" s="28"/>
      <c r="C938" s="49"/>
      <c r="D938" s="49"/>
      <c r="E938" s="49"/>
    </row>
    <row r="939" spans="2:5" ht="14.25">
      <c r="B939" s="28"/>
      <c r="C939" s="49"/>
      <c r="D939" s="49"/>
      <c r="E939" s="49"/>
    </row>
    <row r="940" spans="2:5" ht="14.25">
      <c r="B940" s="28"/>
      <c r="C940" s="28"/>
      <c r="D940" s="28"/>
      <c r="E940" s="28"/>
    </row>
    <row r="941" spans="2:5" ht="14.25">
      <c r="B941" s="28"/>
      <c r="C941" s="28"/>
      <c r="D941" s="28"/>
      <c r="E941" s="28"/>
    </row>
    <row r="942" spans="2:5" ht="14.25">
      <c r="B942" s="28"/>
      <c r="C942" s="28"/>
      <c r="D942" s="28"/>
      <c r="E942" s="28"/>
    </row>
    <row r="943" spans="2:5" ht="14.25">
      <c r="B943" s="28"/>
      <c r="C943" s="49"/>
      <c r="D943" s="49"/>
      <c r="E943" s="49"/>
    </row>
    <row r="944" spans="2:5" ht="14.25">
      <c r="B944" s="28"/>
      <c r="C944" s="28"/>
      <c r="D944" s="28"/>
      <c r="E944" s="28"/>
    </row>
    <row r="945" spans="2:5" ht="14.25">
      <c r="B945" s="28"/>
      <c r="C945" s="49"/>
      <c r="D945" s="49"/>
      <c r="E945" s="49"/>
    </row>
    <row r="946" spans="2:5" ht="14.25">
      <c r="B946" s="28"/>
      <c r="C946" s="28"/>
      <c r="D946" s="28"/>
      <c r="E946" s="28"/>
    </row>
    <row r="947" spans="2:5" ht="14.25">
      <c r="B947" s="28"/>
      <c r="C947" s="49"/>
      <c r="D947" s="49"/>
      <c r="E947" s="49"/>
    </row>
    <row r="948" spans="2:5" ht="14.25">
      <c r="B948" s="28"/>
      <c r="C948" s="49"/>
      <c r="D948" s="49"/>
      <c r="E948" s="49"/>
    </row>
    <row r="949" spans="2:5" ht="14.25">
      <c r="B949" s="28"/>
      <c r="C949" s="28"/>
      <c r="D949" s="28"/>
      <c r="E949" s="28"/>
    </row>
    <row r="950" spans="2:5" ht="14.25">
      <c r="B950" s="28"/>
      <c r="C950" s="49"/>
      <c r="D950" s="49"/>
      <c r="E950" s="49"/>
    </row>
    <row r="951" spans="2:5" ht="14.25">
      <c r="B951" s="28"/>
      <c r="C951" s="28"/>
      <c r="D951" s="28"/>
      <c r="E951" s="28"/>
    </row>
    <row r="952" spans="2:5" ht="14.25">
      <c r="B952" s="28"/>
      <c r="C952" s="28"/>
      <c r="D952" s="28"/>
      <c r="E952" s="28"/>
    </row>
    <row r="953" spans="2:5" ht="14.25">
      <c r="B953" s="28"/>
      <c r="C953" s="28"/>
      <c r="D953" s="28"/>
      <c r="E953" s="28"/>
    </row>
    <row r="954" spans="2:5" ht="14.25">
      <c r="B954" s="28"/>
      <c r="C954" s="28"/>
      <c r="D954" s="28"/>
      <c r="E954" s="28"/>
    </row>
    <row r="955" spans="2:5" ht="14.25">
      <c r="B955" s="28"/>
      <c r="C955" s="28"/>
      <c r="D955" s="28"/>
      <c r="E955" s="28"/>
    </row>
    <row r="956" spans="2:5" ht="14.25">
      <c r="B956" s="28"/>
      <c r="C956" s="49"/>
      <c r="D956" s="49"/>
      <c r="E956" s="49"/>
    </row>
    <row r="957" spans="2:5" ht="14.25">
      <c r="B957" s="28"/>
      <c r="C957" s="49"/>
      <c r="D957" s="49"/>
      <c r="E957" s="49"/>
    </row>
    <row r="958" spans="2:5" ht="14.25">
      <c r="B958" s="28"/>
      <c r="C958" s="49"/>
      <c r="D958" s="49"/>
      <c r="E958" s="49"/>
    </row>
    <row r="959" spans="2:5" ht="14.25">
      <c r="B959" s="28"/>
      <c r="C959" s="49"/>
      <c r="D959" s="49"/>
      <c r="E959" s="49"/>
    </row>
    <row r="960" spans="2:5" ht="14.25">
      <c r="B960" s="28"/>
      <c r="C960" s="49"/>
      <c r="D960" s="49"/>
      <c r="E960" s="49"/>
    </row>
    <row r="961" spans="2:5" ht="14.25">
      <c r="B961" s="28"/>
      <c r="C961" s="28"/>
      <c r="D961" s="28"/>
      <c r="E961" s="28"/>
    </row>
    <row r="962" spans="2:5" ht="14.25">
      <c r="B962" s="28"/>
      <c r="C962" s="49"/>
      <c r="D962" s="49"/>
      <c r="E962" s="49"/>
    </row>
    <row r="963" spans="2:5" ht="14.25">
      <c r="B963" s="28"/>
      <c r="C963" s="28"/>
      <c r="D963" s="28"/>
      <c r="E963" s="28"/>
    </row>
    <row r="964" spans="2:5" ht="14.25">
      <c r="B964" s="28"/>
      <c r="C964" s="28"/>
      <c r="D964" s="28"/>
      <c r="E964" s="28"/>
    </row>
    <row r="965" spans="2:5" ht="14.25">
      <c r="B965" s="28"/>
      <c r="C965" s="28"/>
      <c r="D965" s="28"/>
      <c r="E965" s="28"/>
    </row>
    <row r="966" spans="2:5" ht="14.25">
      <c r="B966" s="28"/>
      <c r="C966" s="49"/>
      <c r="D966" s="49"/>
      <c r="E966" s="49"/>
    </row>
    <row r="967" spans="2:5" ht="14.25">
      <c r="B967" s="28"/>
      <c r="C967" s="49"/>
      <c r="D967" s="49"/>
      <c r="E967" s="49"/>
    </row>
    <row r="968" spans="2:5" ht="14.25">
      <c r="B968" s="28"/>
      <c r="C968" s="28"/>
      <c r="D968" s="28"/>
      <c r="E968" s="28"/>
    </row>
    <row r="969" spans="2:5" ht="14.25">
      <c r="B969" s="28"/>
      <c r="C969" s="28"/>
      <c r="D969" s="28"/>
      <c r="E969" s="28"/>
    </row>
    <row r="970" spans="2:5" ht="14.25">
      <c r="B970" s="28"/>
      <c r="C970" s="49"/>
      <c r="D970" s="49"/>
      <c r="E970" s="49"/>
    </row>
    <row r="971" spans="2:5" ht="14.25">
      <c r="B971" s="28"/>
      <c r="C971" s="49"/>
      <c r="D971" s="49"/>
      <c r="E971" s="49"/>
    </row>
    <row r="972" spans="2:5" ht="14.25">
      <c r="B972" s="28"/>
      <c r="C972" s="28"/>
      <c r="D972" s="28"/>
      <c r="E972" s="28"/>
    </row>
    <row r="973" spans="2:5" ht="14.25">
      <c r="B973" s="28"/>
      <c r="C973" s="28"/>
      <c r="D973" s="28"/>
      <c r="E973" s="28"/>
    </row>
    <row r="974" spans="2:5" ht="14.25">
      <c r="B974" s="28"/>
      <c r="C974" s="28"/>
      <c r="D974" s="28"/>
      <c r="E974" s="28"/>
    </row>
    <row r="975" spans="2:5" ht="14.25">
      <c r="B975" s="28"/>
      <c r="C975" s="49"/>
      <c r="D975" s="49"/>
      <c r="E975" s="49"/>
    </row>
    <row r="976" spans="2:5" ht="14.25">
      <c r="B976" s="28"/>
      <c r="C976" s="28"/>
      <c r="D976" s="28"/>
      <c r="E976" s="28"/>
    </row>
    <row r="977" spans="2:5" ht="14.25">
      <c r="B977" s="28"/>
      <c r="C977" s="28"/>
      <c r="D977" s="28"/>
      <c r="E977" s="28"/>
    </row>
    <row r="978" spans="2:5" ht="14.25">
      <c r="B978" s="28"/>
      <c r="C978" s="49"/>
      <c r="D978" s="49"/>
      <c r="E978" s="49"/>
    </row>
    <row r="979" spans="2:5" ht="14.25">
      <c r="B979" s="28"/>
      <c r="C979" s="49"/>
      <c r="D979" s="49"/>
      <c r="E979" s="49"/>
    </row>
    <row r="980" spans="2:5" ht="14.25">
      <c r="B980" s="28"/>
      <c r="C980" s="28"/>
      <c r="D980" s="28"/>
      <c r="E980" s="28"/>
    </row>
    <row r="981" spans="2:5" ht="14.25">
      <c r="B981" s="28"/>
      <c r="C981" s="28"/>
      <c r="D981" s="28"/>
      <c r="E981" s="28"/>
    </row>
    <row r="982" spans="2:5" ht="14.25">
      <c r="B982" s="28"/>
      <c r="C982" s="28"/>
      <c r="D982" s="28"/>
      <c r="E982" s="28"/>
    </row>
    <row r="983" spans="2:5" ht="14.25">
      <c r="B983" s="28"/>
      <c r="C983" s="49"/>
      <c r="D983" s="49"/>
      <c r="E983" s="49"/>
    </row>
    <row r="984" spans="2:5" ht="14.25">
      <c r="B984" s="28"/>
      <c r="C984" s="28"/>
      <c r="D984" s="28"/>
      <c r="E984" s="28"/>
    </row>
    <row r="985" spans="2:5" ht="14.25">
      <c r="B985" s="28"/>
      <c r="C985" s="28"/>
      <c r="D985" s="28"/>
      <c r="E985" s="28"/>
    </row>
    <row r="986" spans="2:5" ht="14.25">
      <c r="B986" s="28"/>
      <c r="C986" s="28"/>
      <c r="D986" s="28"/>
      <c r="E986" s="28"/>
    </row>
    <row r="987" spans="2:5" ht="14.25">
      <c r="B987" s="28"/>
      <c r="C987" s="49"/>
      <c r="D987" s="49"/>
      <c r="E987" s="49"/>
    </row>
    <row r="988" spans="2:5" ht="14.25">
      <c r="B988" s="28"/>
      <c r="C988" s="28"/>
      <c r="D988" s="28"/>
      <c r="E988" s="28"/>
    </row>
    <row r="989" spans="2:5" ht="14.25">
      <c r="B989" s="28"/>
      <c r="C989" s="49"/>
      <c r="D989" s="49"/>
      <c r="E989" s="49"/>
    </row>
    <row r="990" spans="2:5" ht="14.25">
      <c r="B990" s="28"/>
      <c r="C990" s="28"/>
      <c r="D990" s="28"/>
      <c r="E990" s="28"/>
    </row>
    <row r="991" spans="2:5" ht="14.25">
      <c r="B991" s="28"/>
      <c r="C991" s="49"/>
      <c r="D991" s="49"/>
      <c r="E991" s="49"/>
    </row>
    <row r="992" spans="2:5" ht="14.25">
      <c r="B992" s="28"/>
      <c r="C992" s="49"/>
      <c r="D992" s="49"/>
      <c r="E992" s="49"/>
    </row>
    <row r="993" spans="2:5" ht="14.25">
      <c r="B993" s="28"/>
      <c r="C993" s="49"/>
      <c r="D993" s="49"/>
      <c r="E993" s="49"/>
    </row>
    <row r="994" spans="2:5" ht="14.25">
      <c r="B994" s="28"/>
      <c r="C994" s="28"/>
      <c r="D994" s="28"/>
      <c r="E994" s="28"/>
    </row>
    <row r="995" spans="2:5" ht="14.25">
      <c r="B995" s="28"/>
      <c r="C995" s="49"/>
      <c r="D995" s="49"/>
      <c r="E995" s="49"/>
    </row>
    <row r="996" spans="2:5" ht="14.25">
      <c r="B996" s="28"/>
      <c r="C996" s="28"/>
      <c r="D996" s="28"/>
      <c r="E996" s="28"/>
    </row>
    <row r="997" spans="2:5" ht="14.25">
      <c r="B997" s="28"/>
      <c r="C997" s="28"/>
      <c r="D997" s="28"/>
      <c r="E997" s="28"/>
    </row>
    <row r="998" spans="2:5" ht="14.25">
      <c r="B998" s="28"/>
      <c r="C998" s="28"/>
      <c r="D998" s="28"/>
      <c r="E998" s="28"/>
    </row>
    <row r="999" spans="2:5" ht="14.25">
      <c r="B999" s="28"/>
      <c r="C999" s="49"/>
      <c r="D999" s="49"/>
      <c r="E999" s="49"/>
    </row>
    <row r="1000" spans="2:5" ht="14.25">
      <c r="B1000" s="28"/>
      <c r="C1000" s="28"/>
      <c r="D1000" s="28"/>
      <c r="E1000" s="28"/>
    </row>
    <row r="1001" spans="2:5" ht="14.25">
      <c r="B1001" s="28"/>
      <c r="C1001" s="28"/>
      <c r="D1001" s="28"/>
      <c r="E1001" s="28"/>
    </row>
    <row r="1002" spans="2:5" ht="14.25">
      <c r="B1002" s="28"/>
      <c r="C1002" s="49"/>
      <c r="D1002" s="49"/>
      <c r="E1002" s="49"/>
    </row>
    <row r="1003" spans="2:5" ht="14.25">
      <c r="B1003" s="28"/>
      <c r="C1003" s="49"/>
      <c r="D1003" s="49"/>
      <c r="E1003" s="49"/>
    </row>
    <row r="1004" spans="2:5" ht="14.25">
      <c r="B1004" s="28"/>
      <c r="C1004" s="28"/>
      <c r="D1004" s="28"/>
      <c r="E1004" s="28"/>
    </row>
    <row r="1005" spans="2:5" ht="14.25">
      <c r="B1005" s="28"/>
      <c r="C1005" s="28"/>
      <c r="D1005" s="28"/>
      <c r="E1005" s="28"/>
    </row>
    <row r="1006" spans="2:5" ht="14.25">
      <c r="B1006" s="28"/>
      <c r="C1006" s="28"/>
      <c r="D1006" s="28"/>
      <c r="E1006" s="28"/>
    </row>
    <row r="1007" spans="2:5" ht="14.25">
      <c r="B1007" s="28"/>
      <c r="C1007" s="49"/>
      <c r="D1007" s="49"/>
      <c r="E1007" s="49"/>
    </row>
    <row r="1008" spans="2:5" ht="14.25">
      <c r="B1008" s="28"/>
      <c r="C1008" s="28"/>
      <c r="D1008" s="28"/>
      <c r="E1008" s="28"/>
    </row>
    <row r="1009" spans="2:5" ht="14.25">
      <c r="B1009" s="28"/>
      <c r="C1009" s="28"/>
      <c r="D1009" s="28"/>
      <c r="E1009" s="28"/>
    </row>
    <row r="1010" spans="2:5" ht="14.25">
      <c r="B1010" s="28"/>
      <c r="C1010" s="49"/>
      <c r="D1010" s="49"/>
      <c r="E1010" s="49"/>
    </row>
    <row r="1011" spans="2:5" ht="14.25">
      <c r="B1011" s="28"/>
      <c r="C1011" s="49"/>
      <c r="D1011" s="49"/>
      <c r="E1011" s="49"/>
    </row>
    <row r="1012" spans="2:5" ht="14.25">
      <c r="B1012" s="28"/>
      <c r="C1012" s="28"/>
      <c r="D1012" s="28"/>
      <c r="E1012" s="28"/>
    </row>
    <row r="1013" spans="2:5" ht="14.25">
      <c r="B1013" s="28"/>
      <c r="C1013" s="49"/>
      <c r="D1013" s="49"/>
      <c r="E1013" s="49"/>
    </row>
    <row r="1014" spans="2:5" ht="14.25">
      <c r="B1014" s="28"/>
      <c r="C1014" s="28"/>
      <c r="D1014" s="28"/>
      <c r="E1014" s="28"/>
    </row>
    <row r="1015" spans="2:5" ht="14.25">
      <c r="B1015" s="28"/>
      <c r="C1015" s="28"/>
      <c r="D1015" s="28"/>
      <c r="E1015" s="28"/>
    </row>
    <row r="1016" spans="2:5" ht="14.25">
      <c r="B1016" s="28"/>
      <c r="C1016" s="49"/>
      <c r="D1016" s="49"/>
      <c r="E1016" s="49"/>
    </row>
    <row r="1017" spans="2:5" ht="14.25">
      <c r="B1017" s="28"/>
      <c r="C1017" s="28"/>
      <c r="D1017" s="28"/>
      <c r="E1017" s="28"/>
    </row>
    <row r="1018" spans="2:5" ht="14.25">
      <c r="B1018" s="28"/>
      <c r="C1018" s="49"/>
      <c r="D1018" s="49"/>
      <c r="E1018" s="49"/>
    </row>
    <row r="1019" spans="2:5" ht="14.25">
      <c r="B1019" s="28"/>
      <c r="C1019" s="28"/>
      <c r="D1019" s="28"/>
      <c r="E1019" s="28"/>
    </row>
    <row r="1020" spans="2:5" ht="14.25">
      <c r="B1020" s="28"/>
      <c r="C1020" s="49"/>
      <c r="D1020" s="49"/>
      <c r="E1020" s="49"/>
    </row>
    <row r="1021" spans="2:5" ht="14.25">
      <c r="B1021" s="28"/>
      <c r="C1021" s="49"/>
      <c r="D1021" s="49"/>
      <c r="E1021" s="49"/>
    </row>
    <row r="1022" spans="2:5" ht="14.25">
      <c r="B1022" s="28"/>
      <c r="C1022" s="28"/>
      <c r="D1022" s="28"/>
      <c r="E1022" s="28"/>
    </row>
    <row r="1023" spans="2:5" ht="14.25">
      <c r="B1023" s="28"/>
      <c r="C1023" s="28"/>
      <c r="D1023" s="28"/>
      <c r="E1023" s="28"/>
    </row>
    <row r="1024" spans="2:5" ht="14.25">
      <c r="B1024" s="28"/>
      <c r="C1024" s="28"/>
      <c r="D1024" s="28"/>
      <c r="E1024" s="28"/>
    </row>
    <row r="1025" spans="2:5" ht="14.25">
      <c r="B1025" s="28"/>
      <c r="C1025" s="28"/>
      <c r="D1025" s="28"/>
      <c r="E1025" s="28"/>
    </row>
    <row r="1026" spans="2:5" ht="14.25">
      <c r="B1026" s="28"/>
      <c r="C1026" s="49"/>
      <c r="D1026" s="49"/>
      <c r="E1026" s="49"/>
    </row>
    <row r="1027" spans="2:5" ht="14.25">
      <c r="B1027" s="28"/>
      <c r="C1027" s="28"/>
      <c r="D1027" s="28"/>
      <c r="E1027" s="28"/>
    </row>
    <row r="1028" spans="2:5" ht="14.25">
      <c r="B1028" s="28"/>
      <c r="C1028" s="28"/>
      <c r="D1028" s="28"/>
      <c r="E1028" s="28"/>
    </row>
    <row r="1029" spans="2:5" ht="14.25">
      <c r="B1029" s="28"/>
      <c r="C1029" s="49"/>
      <c r="D1029" s="49"/>
      <c r="E1029" s="49"/>
    </row>
    <row r="1030" spans="2:5" ht="14.25">
      <c r="B1030" s="28"/>
      <c r="C1030" s="28"/>
      <c r="D1030" s="28"/>
      <c r="E1030" s="28"/>
    </row>
    <row r="1031" spans="2:5" ht="14.25">
      <c r="B1031" s="28"/>
      <c r="C1031" s="49"/>
      <c r="D1031" s="49"/>
      <c r="E1031" s="49"/>
    </row>
    <row r="1032" spans="2:5" ht="14.25">
      <c r="B1032" s="28"/>
      <c r="C1032" s="28"/>
      <c r="D1032" s="28"/>
      <c r="E1032" s="28"/>
    </row>
    <row r="1033" spans="2:5" ht="14.25">
      <c r="B1033" s="28"/>
      <c r="C1033" s="28"/>
      <c r="D1033" s="28"/>
      <c r="E1033" s="28"/>
    </row>
    <row r="1034" spans="2:5" ht="14.25">
      <c r="B1034" s="28"/>
      <c r="C1034" s="28"/>
      <c r="D1034" s="28"/>
      <c r="E1034" s="28"/>
    </row>
    <row r="1035" spans="2:5" ht="14.25">
      <c r="B1035" s="28"/>
      <c r="C1035" s="28"/>
      <c r="D1035" s="28"/>
      <c r="E1035" s="28"/>
    </row>
    <row r="1036" spans="2:5" ht="14.25">
      <c r="B1036" s="28"/>
      <c r="C1036" s="49"/>
      <c r="D1036" s="49"/>
      <c r="E1036" s="49"/>
    </row>
    <row r="1037" spans="2:5" ht="14.25">
      <c r="B1037" s="28"/>
      <c r="C1037" s="49"/>
      <c r="D1037" s="49"/>
      <c r="E1037" s="49"/>
    </row>
    <row r="1038" spans="2:5" ht="14.25">
      <c r="B1038" s="28"/>
      <c r="C1038" s="28"/>
      <c r="D1038" s="28"/>
      <c r="E1038" s="28"/>
    </row>
    <row r="1039" spans="2:5" ht="14.25">
      <c r="B1039" s="28"/>
      <c r="C1039" s="28"/>
      <c r="D1039" s="28"/>
      <c r="E1039" s="28"/>
    </row>
    <row r="1040" spans="2:5" ht="14.25">
      <c r="B1040" s="28"/>
      <c r="C1040" s="49"/>
      <c r="D1040" s="49"/>
      <c r="E1040" s="49"/>
    </row>
    <row r="1041" spans="2:5" ht="14.25">
      <c r="B1041" s="28"/>
      <c r="C1041" s="49"/>
      <c r="D1041" s="49"/>
      <c r="E1041" s="49"/>
    </row>
    <row r="1042" spans="2:5" ht="14.25">
      <c r="B1042" s="28"/>
      <c r="C1042" s="28"/>
      <c r="D1042" s="28"/>
      <c r="E1042" s="28"/>
    </row>
    <row r="1043" spans="2:5" ht="14.25">
      <c r="B1043" s="28"/>
      <c r="C1043" s="49"/>
      <c r="D1043" s="49"/>
      <c r="E1043" s="49"/>
    </row>
    <row r="1044" spans="2:5" ht="14.25">
      <c r="B1044" s="28"/>
      <c r="C1044" s="28"/>
      <c r="D1044" s="28"/>
      <c r="E1044" s="28"/>
    </row>
    <row r="1045" spans="2:5" ht="14.25">
      <c r="B1045" s="28"/>
      <c r="C1045" s="49"/>
      <c r="D1045" s="49"/>
      <c r="E1045" s="49"/>
    </row>
    <row r="1046" spans="2:5" ht="14.25">
      <c r="B1046" s="28"/>
      <c r="C1046" s="49"/>
      <c r="D1046" s="49"/>
      <c r="E1046" s="49"/>
    </row>
    <row r="1047" spans="2:5" ht="14.25">
      <c r="B1047" s="28"/>
      <c r="C1047" s="49"/>
      <c r="D1047" s="49"/>
      <c r="E1047" s="49"/>
    </row>
    <row r="1048" spans="2:5" ht="14.25">
      <c r="B1048" s="28"/>
      <c r="C1048" s="49"/>
      <c r="D1048" s="49"/>
      <c r="E1048" s="49"/>
    </row>
    <row r="1049" spans="2:5" ht="14.25">
      <c r="B1049" s="28"/>
      <c r="C1049" s="28"/>
      <c r="D1049" s="28"/>
      <c r="E1049" s="28"/>
    </row>
    <row r="1050" spans="2:5" ht="14.25">
      <c r="B1050" s="28"/>
      <c r="C1050" s="49"/>
      <c r="D1050" s="49"/>
      <c r="E1050" s="49"/>
    </row>
    <row r="1051" spans="2:5" ht="14.25">
      <c r="B1051" s="28"/>
      <c r="C1051" s="28"/>
      <c r="D1051" s="28"/>
      <c r="E1051" s="28"/>
    </row>
    <row r="1052" spans="2:5" ht="14.25">
      <c r="B1052" s="28"/>
      <c r="C1052" s="28"/>
      <c r="D1052" s="28"/>
      <c r="E1052" s="28"/>
    </row>
    <row r="1053" spans="2:5" ht="14.25">
      <c r="B1053" s="28"/>
      <c r="C1053" s="28"/>
      <c r="D1053" s="28"/>
      <c r="E1053" s="28"/>
    </row>
    <row r="1054" spans="2:5" ht="14.25">
      <c r="B1054" s="28"/>
      <c r="C1054" s="49"/>
      <c r="D1054" s="49"/>
      <c r="E1054" s="49"/>
    </row>
    <row r="1055" spans="2:5" ht="14.25">
      <c r="B1055" s="28"/>
      <c r="C1055" s="28"/>
      <c r="D1055" s="28"/>
      <c r="E1055" s="28"/>
    </row>
    <row r="1056" spans="2:5" ht="14.25">
      <c r="B1056" s="28"/>
      <c r="C1056" s="49"/>
      <c r="D1056" s="49"/>
      <c r="E1056" s="49"/>
    </row>
    <row r="1057" spans="2:5" ht="14.25">
      <c r="B1057" s="28"/>
      <c r="C1057" s="49"/>
      <c r="D1057" s="49"/>
      <c r="E1057" s="49"/>
    </row>
    <row r="1058" spans="2:5" ht="14.25">
      <c r="B1058" s="28"/>
      <c r="C1058" s="28"/>
      <c r="D1058" s="28"/>
      <c r="E1058" s="28"/>
    </row>
    <row r="1059" spans="2:5" ht="14.25">
      <c r="B1059" s="28"/>
      <c r="C1059" s="28"/>
      <c r="D1059" s="28"/>
      <c r="E1059" s="28"/>
    </row>
    <row r="1060" spans="2:5" ht="14.25">
      <c r="B1060" s="28"/>
      <c r="C1060" s="28"/>
      <c r="D1060" s="28"/>
      <c r="E1060" s="28"/>
    </row>
    <row r="1061" spans="2:5" ht="14.25">
      <c r="B1061" s="28"/>
      <c r="C1061" s="49"/>
      <c r="D1061" s="49"/>
      <c r="E1061" s="49"/>
    </row>
    <row r="1062" spans="2:5" ht="14.25">
      <c r="B1062" s="28"/>
      <c r="C1062" s="49"/>
      <c r="D1062" s="49"/>
      <c r="E1062" s="49"/>
    </row>
    <row r="1063" spans="2:5" ht="14.25">
      <c r="B1063" s="28"/>
      <c r="C1063" s="28"/>
      <c r="D1063" s="28"/>
      <c r="E1063" s="28"/>
    </row>
    <row r="1064" spans="2:5" ht="14.25">
      <c r="B1064" s="28"/>
      <c r="C1064" s="49"/>
      <c r="D1064" s="49"/>
      <c r="E1064" s="49"/>
    </row>
    <row r="1065" spans="2:5" ht="14.25">
      <c r="B1065" s="28"/>
      <c r="C1065" s="28"/>
      <c r="D1065" s="28"/>
      <c r="E1065" s="28"/>
    </row>
    <row r="1066" spans="2:5" ht="14.25">
      <c r="B1066" s="28"/>
      <c r="C1066" s="28"/>
      <c r="D1066" s="28"/>
      <c r="E1066" s="28"/>
    </row>
    <row r="1067" spans="2:5" ht="14.25">
      <c r="B1067" s="28"/>
      <c r="C1067" s="28"/>
      <c r="D1067" s="28"/>
      <c r="E1067" s="28"/>
    </row>
    <row r="1068" spans="2:5" ht="14.25">
      <c r="B1068" s="28"/>
      <c r="C1068" s="28"/>
      <c r="D1068" s="28"/>
      <c r="E1068" s="28"/>
    </row>
    <row r="1069" spans="2:5" ht="14.25">
      <c r="B1069" s="28"/>
      <c r="C1069" s="49"/>
      <c r="D1069" s="49"/>
      <c r="E1069" s="49"/>
    </row>
    <row r="1070" spans="2:5" ht="14.25">
      <c r="B1070" s="28"/>
      <c r="C1070" s="28"/>
      <c r="D1070" s="28"/>
      <c r="E1070" s="28"/>
    </row>
    <row r="1071" spans="2:5" ht="14.25">
      <c r="B1071" s="28"/>
      <c r="C1071" s="28"/>
      <c r="D1071" s="28"/>
      <c r="E1071" s="28"/>
    </row>
    <row r="1072" spans="2:5" ht="14.25">
      <c r="B1072" s="28"/>
      <c r="C1072" s="49"/>
      <c r="D1072" s="49"/>
      <c r="E1072" s="49"/>
    </row>
    <row r="1073" spans="2:5" ht="14.25">
      <c r="B1073" s="28"/>
      <c r="C1073" s="28"/>
      <c r="D1073" s="28"/>
      <c r="E1073" s="28"/>
    </row>
    <row r="1074" spans="2:5" ht="14.25">
      <c r="B1074" s="28"/>
      <c r="C1074" s="28"/>
      <c r="D1074" s="28"/>
      <c r="E1074" s="28"/>
    </row>
    <row r="1075" spans="2:5" ht="14.25">
      <c r="B1075" s="28"/>
      <c r="C1075" s="49"/>
      <c r="D1075" s="49"/>
      <c r="E1075" s="49"/>
    </row>
    <row r="1076" spans="2:5" ht="14.25">
      <c r="B1076" s="28"/>
      <c r="C1076" s="49"/>
      <c r="D1076" s="49"/>
      <c r="E1076" s="49"/>
    </row>
    <row r="1077" spans="2:5" ht="14.25">
      <c r="B1077" s="28"/>
      <c r="C1077" s="49"/>
      <c r="D1077" s="49"/>
      <c r="E1077" s="49"/>
    </row>
    <row r="1078" spans="2:5" ht="14.25">
      <c r="B1078" s="28"/>
      <c r="C1078" s="49"/>
      <c r="D1078" s="49"/>
      <c r="E1078" s="49"/>
    </row>
    <row r="1079" spans="2:5" ht="14.25">
      <c r="B1079" s="28"/>
      <c r="C1079" s="49"/>
      <c r="D1079" s="49"/>
      <c r="E1079" s="49"/>
    </row>
    <row r="1080" spans="2:5" ht="14.25">
      <c r="B1080" s="28"/>
      <c r="C1080" s="49"/>
      <c r="D1080" s="49"/>
      <c r="E1080" s="49"/>
    </row>
    <row r="1081" spans="2:5" ht="14.25">
      <c r="B1081" s="28"/>
      <c r="C1081" s="49"/>
      <c r="D1081" s="49"/>
      <c r="E1081" s="49"/>
    </row>
    <row r="1082" spans="2:5" ht="14.25">
      <c r="B1082" s="28"/>
      <c r="C1082" s="49"/>
      <c r="D1082" s="49"/>
      <c r="E1082" s="49"/>
    </row>
    <row r="1083" spans="2:5" ht="14.25">
      <c r="B1083" s="28"/>
      <c r="C1083" s="49"/>
      <c r="D1083" s="49"/>
      <c r="E1083" s="49"/>
    </row>
    <row r="1084" spans="2:5" ht="14.25">
      <c r="B1084" s="28"/>
      <c r="C1084" s="49"/>
      <c r="D1084" s="49"/>
      <c r="E1084" s="49"/>
    </row>
    <row r="1085" spans="2:5" ht="14.25">
      <c r="B1085" s="28"/>
      <c r="C1085" s="28"/>
      <c r="D1085" s="28"/>
      <c r="E1085" s="28"/>
    </row>
    <row r="1086" spans="2:5" ht="14.25">
      <c r="B1086" s="28"/>
      <c r="C1086" s="28"/>
      <c r="D1086" s="28"/>
      <c r="E1086" s="28"/>
    </row>
    <row r="1087" spans="2:5" ht="14.25">
      <c r="B1087" s="28"/>
      <c r="C1087" s="28"/>
      <c r="D1087" s="28"/>
      <c r="E1087" s="28"/>
    </row>
    <row r="1088" spans="2:5" ht="14.25">
      <c r="B1088" s="28"/>
      <c r="C1088" s="49"/>
      <c r="D1088" s="49"/>
      <c r="E1088" s="49"/>
    </row>
    <row r="1089" spans="2:5" ht="14.25">
      <c r="B1089" s="28"/>
      <c r="C1089" s="28"/>
      <c r="D1089" s="28"/>
      <c r="E1089" s="28"/>
    </row>
    <row r="1090" spans="2:5" ht="14.25">
      <c r="B1090" s="28"/>
      <c r="C1090" s="49"/>
      <c r="D1090" s="49"/>
      <c r="E1090" s="49"/>
    </row>
    <row r="1091" spans="2:5" ht="14.25">
      <c r="B1091" s="28"/>
      <c r="C1091" s="49"/>
      <c r="D1091" s="49"/>
      <c r="E1091" s="49"/>
    </row>
    <row r="1092" spans="2:5" ht="14.25">
      <c r="B1092" s="28"/>
      <c r="C1092" s="28"/>
      <c r="D1092" s="28"/>
      <c r="E1092" s="28"/>
    </row>
    <row r="1093" spans="2:5" ht="14.25">
      <c r="B1093" s="28"/>
      <c r="C1093" s="28"/>
      <c r="D1093" s="28"/>
      <c r="E1093" s="28"/>
    </row>
    <row r="1094" spans="2:5" ht="14.25">
      <c r="B1094" s="28"/>
      <c r="C1094" s="49"/>
      <c r="D1094" s="49"/>
      <c r="E1094" s="49"/>
    </row>
    <row r="1095" spans="2:5" ht="14.25">
      <c r="B1095" s="28"/>
      <c r="C1095" s="49"/>
      <c r="D1095" s="49"/>
      <c r="E1095" s="49"/>
    </row>
    <row r="1096" spans="2:5" ht="14.25">
      <c r="B1096" s="28"/>
      <c r="C1096" s="49"/>
      <c r="D1096" s="49"/>
      <c r="E1096" s="49"/>
    </row>
    <row r="1097" spans="2:5" ht="14.25">
      <c r="B1097" s="28"/>
      <c r="C1097" s="28"/>
      <c r="D1097" s="28"/>
      <c r="E1097" s="28"/>
    </row>
    <row r="1098" spans="2:5" ht="14.25">
      <c r="B1098" s="28"/>
      <c r="C1098" s="28"/>
      <c r="D1098" s="28"/>
      <c r="E1098" s="28"/>
    </row>
    <row r="1099" spans="2:5" ht="14.25">
      <c r="B1099" s="28"/>
      <c r="C1099" s="28"/>
      <c r="D1099" s="28"/>
      <c r="E1099" s="28"/>
    </row>
    <row r="1100" spans="2:5" ht="14.25">
      <c r="B1100" s="28"/>
      <c r="C1100" s="49"/>
      <c r="D1100" s="49"/>
      <c r="E1100" s="49"/>
    </row>
    <row r="1101" spans="2:5" ht="14.25">
      <c r="B1101" s="28"/>
      <c r="C1101" s="28"/>
      <c r="D1101" s="28"/>
      <c r="E1101" s="28"/>
    </row>
    <row r="1102" spans="2:5" ht="14.25">
      <c r="B1102" s="28"/>
      <c r="C1102" s="49"/>
      <c r="D1102" s="49"/>
      <c r="E1102" s="49"/>
    </row>
    <row r="1103" spans="2:5" ht="14.25">
      <c r="B1103" s="28"/>
      <c r="C1103" s="49"/>
      <c r="D1103" s="49"/>
      <c r="E1103" s="49"/>
    </row>
    <row r="1104" spans="2:5" ht="14.25">
      <c r="B1104" s="28"/>
      <c r="C1104" s="28"/>
      <c r="D1104" s="28"/>
      <c r="E1104" s="28"/>
    </row>
    <row r="1105" spans="2:5" ht="14.25">
      <c r="B1105" s="28"/>
      <c r="C1105" s="49"/>
      <c r="D1105" s="49"/>
      <c r="E1105" s="49"/>
    </row>
    <row r="1106" spans="2:5" ht="14.25">
      <c r="B1106" s="28"/>
      <c r="C1106" s="28"/>
      <c r="D1106" s="28"/>
      <c r="E1106" s="28"/>
    </row>
    <row r="1107" spans="2:5" ht="14.25">
      <c r="B1107" s="28"/>
      <c r="C1107" s="49"/>
      <c r="D1107" s="49"/>
      <c r="E1107" s="49"/>
    </row>
    <row r="1108" spans="2:5" ht="14.25">
      <c r="B1108" s="28"/>
      <c r="C1108" s="28"/>
      <c r="D1108" s="28"/>
      <c r="E1108" s="28"/>
    </row>
    <row r="1109" spans="2:5" ht="14.25">
      <c r="B1109" s="28"/>
      <c r="C1109" s="49"/>
      <c r="D1109" s="49"/>
      <c r="E1109" s="49"/>
    </row>
    <row r="1110" spans="2:5" ht="14.25">
      <c r="B1110" s="28"/>
      <c r="C1110" s="49"/>
      <c r="D1110" s="49"/>
      <c r="E1110" s="49"/>
    </row>
    <row r="1111" spans="2:5" ht="14.25">
      <c r="B1111" s="28"/>
      <c r="C1111" s="28"/>
      <c r="D1111" s="28"/>
      <c r="E1111" s="28"/>
    </row>
    <row r="1112" spans="2:5" ht="14.25">
      <c r="B1112" s="28"/>
      <c r="C1112" s="28"/>
      <c r="D1112" s="28"/>
      <c r="E1112" s="28"/>
    </row>
    <row r="1113" spans="2:5" ht="14.25">
      <c r="B1113" s="28"/>
      <c r="C1113" s="49"/>
      <c r="D1113" s="49"/>
      <c r="E1113" s="49"/>
    </row>
    <row r="1114" spans="2:5" ht="14.25">
      <c r="B1114" s="28"/>
      <c r="C1114" s="28"/>
      <c r="D1114" s="28"/>
      <c r="E1114" s="28"/>
    </row>
    <row r="1115" spans="2:5" ht="14.25">
      <c r="B1115" s="28"/>
      <c r="C1115" s="28"/>
      <c r="D1115" s="28"/>
      <c r="E1115" s="28"/>
    </row>
    <row r="1116" spans="2:5" ht="14.25">
      <c r="B1116" s="28"/>
      <c r="C1116" s="49"/>
      <c r="D1116" s="49"/>
      <c r="E1116" s="49"/>
    </row>
    <row r="1117" spans="2:5" ht="14.25">
      <c r="B1117" s="28"/>
      <c r="C1117" s="28"/>
      <c r="D1117" s="28"/>
      <c r="E1117" s="28"/>
    </row>
    <row r="1118" spans="2:5" ht="14.25">
      <c r="B1118" s="28"/>
      <c r="C1118" s="49"/>
      <c r="D1118" s="49"/>
      <c r="E1118" s="49"/>
    </row>
    <row r="1119" spans="2:5" ht="14.25">
      <c r="B1119" s="28"/>
      <c r="C1119" s="28"/>
      <c r="D1119" s="28"/>
      <c r="E1119" s="28"/>
    </row>
    <row r="1120" spans="2:5" ht="14.25">
      <c r="B1120" s="28"/>
      <c r="C1120" s="28"/>
      <c r="D1120" s="28"/>
      <c r="E1120" s="28"/>
    </row>
    <row r="1121" spans="2:5" ht="14.25">
      <c r="B1121" s="28"/>
      <c r="C1121" s="28"/>
      <c r="D1121" s="28"/>
      <c r="E1121" s="28"/>
    </row>
    <row r="1122" spans="2:5" ht="14.25">
      <c r="B1122" s="28"/>
      <c r="C1122" s="28"/>
      <c r="D1122" s="28"/>
      <c r="E1122" s="28"/>
    </row>
    <row r="1123" spans="2:5" ht="14.25">
      <c r="B1123" s="28"/>
      <c r="C1123" s="28"/>
      <c r="D1123" s="28"/>
      <c r="E1123" s="28"/>
    </row>
    <row r="1124" spans="2:5" ht="14.25">
      <c r="B1124" s="28"/>
      <c r="C1124" s="28"/>
      <c r="D1124" s="28"/>
      <c r="E1124" s="28"/>
    </row>
    <row r="1125" spans="2:5" ht="14.25">
      <c r="B1125" s="28"/>
      <c r="C1125" s="49"/>
      <c r="D1125" s="49"/>
      <c r="E1125" s="49"/>
    </row>
    <row r="1126" spans="2:5" ht="14.25">
      <c r="B1126" s="28"/>
      <c r="C1126" s="49"/>
      <c r="D1126" s="49"/>
      <c r="E1126" s="49"/>
    </row>
    <row r="1127" spans="2:5" ht="14.25">
      <c r="B1127" s="28"/>
      <c r="C1127" s="49"/>
      <c r="D1127" s="49"/>
      <c r="E1127" s="49"/>
    </row>
    <row r="1128" spans="2:5" ht="14.25">
      <c r="B1128" s="28"/>
      <c r="C1128" s="28"/>
      <c r="D1128" s="28"/>
      <c r="E1128" s="28"/>
    </row>
    <row r="1129" spans="2:5" ht="14.25">
      <c r="B1129" s="28"/>
      <c r="C1129" s="49"/>
      <c r="D1129" s="49"/>
      <c r="E1129" s="49"/>
    </row>
    <row r="1130" spans="2:5" ht="14.25">
      <c r="B1130" s="28"/>
      <c r="C1130" s="28"/>
      <c r="D1130" s="28"/>
      <c r="E1130" s="28"/>
    </row>
    <row r="1131" spans="2:5" ht="14.25">
      <c r="B1131" s="28"/>
      <c r="C1131" s="49"/>
      <c r="D1131" s="49"/>
      <c r="E1131" s="49"/>
    </row>
    <row r="1132" spans="2:5" ht="14.25">
      <c r="B1132" s="28"/>
      <c r="C1132" s="49"/>
      <c r="D1132" s="49"/>
      <c r="E1132" s="49"/>
    </row>
    <row r="1133" spans="2:5" ht="14.25">
      <c r="B1133" s="28"/>
      <c r="C1133" s="28"/>
      <c r="D1133" s="28"/>
      <c r="E1133" s="28"/>
    </row>
    <row r="1134" spans="2:5" ht="14.25">
      <c r="B1134" s="28"/>
      <c r="C1134" s="49"/>
      <c r="D1134" s="49"/>
      <c r="E1134" s="49"/>
    </row>
    <row r="1135" spans="2:5" ht="14.25">
      <c r="B1135" s="28"/>
      <c r="C1135" s="28"/>
      <c r="D1135" s="28"/>
      <c r="E1135" s="28"/>
    </row>
    <row r="1136" spans="2:5" ht="14.25">
      <c r="B1136" s="28"/>
      <c r="C1136" s="49"/>
      <c r="D1136" s="49"/>
      <c r="E1136" s="49"/>
    </row>
    <row r="1137" spans="2:5" ht="14.25">
      <c r="B1137" s="28"/>
      <c r="C1137" s="28"/>
      <c r="D1137" s="28"/>
      <c r="E1137" s="28"/>
    </row>
    <row r="1138" spans="2:5" ht="14.25">
      <c r="B1138" s="28"/>
      <c r="C1138" s="49"/>
      <c r="D1138" s="49"/>
      <c r="E1138" s="49"/>
    </row>
    <row r="1139" spans="2:5" ht="14.25">
      <c r="B1139" s="28"/>
      <c r="C1139" s="49"/>
      <c r="D1139" s="49"/>
      <c r="E1139" s="49"/>
    </row>
    <row r="1140" spans="2:5" ht="14.25">
      <c r="B1140" s="28"/>
      <c r="C1140" s="28"/>
      <c r="D1140" s="28"/>
      <c r="E1140" s="28"/>
    </row>
    <row r="1141" spans="2:5" ht="14.25">
      <c r="B1141" s="28"/>
      <c r="C1141" s="28"/>
      <c r="D1141" s="28"/>
      <c r="E1141" s="28"/>
    </row>
    <row r="1142" spans="2:5" ht="14.25">
      <c r="B1142" s="28"/>
      <c r="C1142" s="28"/>
      <c r="D1142" s="28"/>
      <c r="E1142" s="28"/>
    </row>
    <row r="1143" spans="2:5" ht="14.25">
      <c r="B1143" s="28"/>
      <c r="C1143" s="28"/>
      <c r="D1143" s="28"/>
      <c r="E1143" s="28"/>
    </row>
    <row r="1144" spans="2:5" ht="14.25">
      <c r="B1144" s="28"/>
      <c r="C1144" s="49"/>
      <c r="D1144" s="49"/>
      <c r="E1144" s="49"/>
    </row>
    <row r="1145" spans="2:5" ht="14.25">
      <c r="B1145" s="28"/>
      <c r="C1145" s="28"/>
      <c r="D1145" s="28"/>
      <c r="E1145" s="28"/>
    </row>
    <row r="1146" spans="2:5" ht="14.25">
      <c r="B1146" s="28"/>
      <c r="C1146" s="49"/>
      <c r="D1146" s="49"/>
      <c r="E1146" s="49"/>
    </row>
    <row r="1147" spans="2:5" ht="14.25">
      <c r="B1147" s="28"/>
      <c r="C1147" s="28"/>
      <c r="D1147" s="28"/>
      <c r="E1147" s="28"/>
    </row>
    <row r="1148" spans="2:5" ht="14.25">
      <c r="B1148" s="28"/>
      <c r="C1148" s="28"/>
      <c r="D1148" s="28"/>
      <c r="E1148" s="28"/>
    </row>
    <row r="1149" spans="2:5" ht="14.25">
      <c r="B1149" s="28"/>
      <c r="C1149" s="28"/>
      <c r="D1149" s="28"/>
      <c r="E1149" s="28"/>
    </row>
    <row r="1150" spans="2:5" ht="14.25">
      <c r="B1150" s="28"/>
      <c r="C1150" s="28"/>
      <c r="D1150" s="28"/>
      <c r="E1150" s="28"/>
    </row>
    <row r="1151" spans="2:5" ht="14.25">
      <c r="B1151" s="28"/>
      <c r="C1151" s="49"/>
      <c r="D1151" s="49"/>
      <c r="E1151" s="49"/>
    </row>
    <row r="1152" spans="2:5" ht="14.25">
      <c r="B1152" s="28"/>
      <c r="C1152" s="28"/>
      <c r="D1152" s="28"/>
      <c r="E1152" s="28"/>
    </row>
    <row r="1153" spans="2:5" ht="14.25">
      <c r="B1153" s="28"/>
      <c r="C1153" s="28"/>
      <c r="D1153" s="28"/>
      <c r="E1153" s="28"/>
    </row>
    <row r="1154" spans="2:5" ht="14.25">
      <c r="B1154" s="28"/>
      <c r="C1154" s="49"/>
      <c r="D1154" s="49"/>
      <c r="E1154" s="49"/>
    </row>
    <row r="1155" spans="2:5" ht="14.25">
      <c r="B1155" s="28"/>
      <c r="C1155" s="28"/>
      <c r="D1155" s="28"/>
      <c r="E1155" s="28"/>
    </row>
    <row r="1156" spans="2:5" ht="14.25">
      <c r="B1156" s="28"/>
      <c r="C1156" s="28"/>
      <c r="D1156" s="28"/>
      <c r="E1156" s="28"/>
    </row>
    <row r="1157" spans="2:5" ht="14.25">
      <c r="B1157" s="28"/>
      <c r="C1157" s="28"/>
      <c r="D1157" s="28"/>
      <c r="E1157" s="28"/>
    </row>
    <row r="1158" spans="2:5" ht="14.25">
      <c r="B1158" s="28"/>
      <c r="C1158" s="28"/>
      <c r="D1158" s="28"/>
      <c r="E1158" s="28"/>
    </row>
    <row r="1159" spans="2:5" ht="14.25">
      <c r="B1159" s="28"/>
      <c r="C1159" s="49"/>
      <c r="D1159" s="49"/>
      <c r="E1159" s="49"/>
    </row>
    <row r="1160" spans="2:5" ht="14.25">
      <c r="B1160" s="28"/>
      <c r="C1160" s="49"/>
      <c r="D1160" s="49"/>
      <c r="E1160" s="49"/>
    </row>
    <row r="1161" spans="2:5" ht="14.25">
      <c r="B1161" s="28"/>
      <c r="C1161" s="49"/>
      <c r="D1161" s="49"/>
      <c r="E1161" s="49"/>
    </row>
    <row r="1162" spans="2:5" ht="14.25">
      <c r="B1162" s="28"/>
      <c r="C1162" s="49"/>
      <c r="D1162" s="49"/>
      <c r="E1162" s="49"/>
    </row>
    <row r="1163" spans="2:5" ht="14.25">
      <c r="B1163" s="28"/>
      <c r="C1163" s="49"/>
      <c r="D1163" s="49"/>
      <c r="E1163" s="49"/>
    </row>
    <row r="1164" spans="2:5" ht="14.25">
      <c r="B1164" s="28"/>
      <c r="C1164" s="28"/>
      <c r="D1164" s="28"/>
      <c r="E1164" s="28"/>
    </row>
    <row r="1165" spans="2:5" ht="14.25">
      <c r="B1165" s="28"/>
      <c r="C1165" s="28"/>
      <c r="D1165" s="28"/>
      <c r="E1165" s="28"/>
    </row>
    <row r="1166" spans="2:5" ht="14.25">
      <c r="B1166" s="28"/>
      <c r="C1166" s="28"/>
      <c r="D1166" s="28"/>
      <c r="E1166" s="28"/>
    </row>
    <row r="1167" spans="2:5" ht="14.25">
      <c r="B1167" s="28"/>
      <c r="C1167" s="28"/>
      <c r="D1167" s="28"/>
      <c r="E1167" s="28"/>
    </row>
    <row r="1168" spans="2:5" ht="14.25">
      <c r="B1168" s="28"/>
      <c r="C1168" s="49"/>
      <c r="D1168" s="49"/>
      <c r="E1168" s="49"/>
    </row>
    <row r="1169" spans="2:5" ht="14.25">
      <c r="B1169" s="28"/>
      <c r="C1169" s="28"/>
      <c r="D1169" s="28"/>
      <c r="E1169" s="28"/>
    </row>
    <row r="1170" spans="2:5" ht="14.25">
      <c r="B1170" s="28"/>
      <c r="C1170" s="49"/>
      <c r="D1170" s="49"/>
      <c r="E1170" s="49"/>
    </row>
    <row r="1171" spans="2:5" ht="14.25">
      <c r="B1171" s="28"/>
      <c r="C1171" s="49"/>
      <c r="D1171" s="49"/>
      <c r="E1171" s="49"/>
    </row>
    <row r="1172" spans="2:5" ht="14.25">
      <c r="B1172" s="28"/>
      <c r="C1172" s="28"/>
      <c r="D1172" s="28"/>
      <c r="E1172" s="28"/>
    </row>
    <row r="1173" spans="2:5" ht="14.25">
      <c r="B1173" s="28"/>
      <c r="C1173" s="49"/>
      <c r="D1173" s="49"/>
      <c r="E1173" s="49"/>
    </row>
    <row r="1174" spans="2:5" ht="14.25">
      <c r="B1174" s="28"/>
      <c r="C1174" s="28"/>
      <c r="D1174" s="28"/>
      <c r="E1174" s="28"/>
    </row>
    <row r="1175" spans="2:5" ht="14.25">
      <c r="B1175" s="28"/>
      <c r="C1175" s="28"/>
      <c r="D1175" s="28"/>
      <c r="E1175" s="28"/>
    </row>
    <row r="1176" spans="2:5" ht="14.25">
      <c r="B1176" s="28"/>
      <c r="C1176" s="28"/>
      <c r="D1176" s="28"/>
      <c r="E1176" s="28"/>
    </row>
    <row r="1177" spans="2:5" ht="14.25">
      <c r="B1177" s="28"/>
      <c r="C1177" s="28"/>
      <c r="D1177" s="28"/>
      <c r="E1177" s="28"/>
    </row>
    <row r="1178" spans="2:5" ht="14.25">
      <c r="B1178" s="28"/>
      <c r="C1178" s="28"/>
      <c r="D1178" s="28"/>
      <c r="E1178" s="28"/>
    </row>
    <row r="1179" spans="2:5" ht="14.25">
      <c r="B1179" s="28"/>
      <c r="C1179" s="49"/>
      <c r="D1179" s="49"/>
      <c r="E1179" s="49"/>
    </row>
    <row r="1180" spans="2:5" ht="14.25">
      <c r="B1180" s="28"/>
      <c r="C1180" s="28"/>
      <c r="D1180" s="28"/>
      <c r="E1180" s="28"/>
    </row>
    <row r="1181" spans="2:5" ht="14.25">
      <c r="B1181" s="28"/>
      <c r="C1181" s="28"/>
      <c r="D1181" s="28"/>
      <c r="E1181" s="28"/>
    </row>
    <row r="1182" spans="2:5" ht="14.25">
      <c r="B1182" s="28"/>
      <c r="C1182" s="49"/>
      <c r="D1182" s="49"/>
      <c r="E1182" s="49"/>
    </row>
    <row r="1183" spans="2:5" ht="14.25">
      <c r="B1183" s="28"/>
      <c r="C1183" s="28"/>
      <c r="D1183" s="28"/>
      <c r="E1183" s="28"/>
    </row>
    <row r="1184" spans="2:5" ht="14.25">
      <c r="B1184" s="28"/>
      <c r="C1184" s="28"/>
      <c r="D1184" s="28"/>
      <c r="E1184" s="28"/>
    </row>
    <row r="1185" spans="2:5" ht="14.25">
      <c r="B1185" s="28"/>
      <c r="C1185" s="28"/>
      <c r="D1185" s="28"/>
      <c r="E1185" s="28"/>
    </row>
    <row r="1186" spans="2:5" ht="14.25">
      <c r="B1186" s="28"/>
      <c r="C1186" s="49"/>
      <c r="D1186" s="49"/>
      <c r="E1186" s="49"/>
    </row>
    <row r="1187" spans="2:5" ht="14.25">
      <c r="B1187" s="28"/>
      <c r="C1187" s="28"/>
      <c r="D1187" s="28"/>
      <c r="E1187" s="28"/>
    </row>
    <row r="1188" spans="2:5" ht="14.25">
      <c r="B1188" s="28"/>
      <c r="C1188" s="49"/>
      <c r="D1188" s="49"/>
      <c r="E1188" s="49"/>
    </row>
    <row r="1189" spans="2:5" ht="14.25">
      <c r="B1189" s="28"/>
      <c r="C1189" s="49"/>
      <c r="D1189" s="49"/>
      <c r="E1189" s="49"/>
    </row>
    <row r="1190" spans="2:5" ht="14.25">
      <c r="B1190" s="28"/>
      <c r="C1190" s="28"/>
      <c r="D1190" s="28"/>
      <c r="E1190" s="28"/>
    </row>
    <row r="1191" spans="2:5" ht="14.25">
      <c r="B1191" s="28"/>
      <c r="C1191" s="28"/>
      <c r="D1191" s="28"/>
      <c r="E1191" s="28"/>
    </row>
    <row r="1192" spans="2:5" ht="14.25">
      <c r="B1192" s="28"/>
      <c r="C1192" s="28"/>
      <c r="D1192" s="28"/>
      <c r="E1192" s="28"/>
    </row>
    <row r="1193" spans="2:5" ht="14.25">
      <c r="B1193" s="28"/>
      <c r="C1193" s="28"/>
      <c r="D1193" s="28"/>
      <c r="E1193" s="28"/>
    </row>
    <row r="1194" spans="2:5" ht="14.25">
      <c r="B1194" s="28"/>
      <c r="C1194" s="28"/>
      <c r="D1194" s="28"/>
      <c r="E1194" s="28"/>
    </row>
    <row r="1195" spans="2:5" ht="14.25">
      <c r="B1195" s="28"/>
      <c r="C1195" s="49"/>
      <c r="D1195" s="49"/>
      <c r="E1195" s="49"/>
    </row>
    <row r="1196" spans="2:5" ht="14.25">
      <c r="B1196" s="28"/>
      <c r="C1196" s="28"/>
      <c r="D1196" s="28"/>
      <c r="E1196" s="28"/>
    </row>
    <row r="1197" spans="2:5" ht="14.25">
      <c r="B1197" s="28"/>
      <c r="C1197" s="49"/>
      <c r="D1197" s="49"/>
      <c r="E1197" s="49"/>
    </row>
    <row r="1198" spans="2:5" ht="14.25">
      <c r="B1198" s="28"/>
      <c r="C1198" s="28"/>
      <c r="D1198" s="28"/>
      <c r="E1198" s="28"/>
    </row>
    <row r="1199" spans="2:5" ht="14.25">
      <c r="B1199" s="28"/>
      <c r="C1199" s="49"/>
      <c r="D1199" s="49"/>
      <c r="E1199" s="49"/>
    </row>
    <row r="1200" spans="2:5" ht="14.25">
      <c r="B1200" s="28"/>
      <c r="C1200" s="28"/>
      <c r="D1200" s="28"/>
      <c r="E1200" s="28"/>
    </row>
    <row r="1201" spans="2:5" ht="14.25">
      <c r="B1201" s="28"/>
      <c r="C1201" s="28"/>
      <c r="D1201" s="28"/>
      <c r="E1201" s="28"/>
    </row>
    <row r="1202" spans="2:5" ht="14.25">
      <c r="B1202" s="28"/>
      <c r="C1202" s="28"/>
      <c r="D1202" s="28"/>
      <c r="E1202" s="28"/>
    </row>
    <row r="1203" spans="2:5" ht="14.25">
      <c r="B1203" s="28"/>
      <c r="C1203" s="28"/>
      <c r="D1203" s="28"/>
      <c r="E1203" s="28"/>
    </row>
    <row r="1204" spans="2:5" ht="14.25">
      <c r="B1204" s="28"/>
      <c r="C1204" s="28"/>
      <c r="D1204" s="28"/>
      <c r="E1204" s="28"/>
    </row>
    <row r="1205" spans="2:5" ht="14.25">
      <c r="B1205" s="28"/>
      <c r="C1205" s="28"/>
      <c r="D1205" s="28"/>
      <c r="E1205" s="28"/>
    </row>
    <row r="1206" spans="2:5" ht="14.25">
      <c r="B1206" s="28"/>
      <c r="C1206" s="28"/>
      <c r="D1206" s="28"/>
      <c r="E1206" s="28"/>
    </row>
    <row r="1207" spans="2:5" ht="14.25">
      <c r="B1207" s="28"/>
      <c r="C1207" s="28"/>
      <c r="D1207" s="28"/>
      <c r="E1207" s="28"/>
    </row>
    <row r="1208" spans="2:5" ht="14.25">
      <c r="B1208" s="28"/>
      <c r="C1208" s="28"/>
      <c r="D1208" s="28"/>
      <c r="E1208" s="28"/>
    </row>
    <row r="1209" spans="2:5" ht="14.25">
      <c r="B1209" s="28"/>
      <c r="C1209" s="28"/>
      <c r="D1209" s="28"/>
      <c r="E1209" s="28"/>
    </row>
    <row r="1210" spans="2:5" ht="14.25">
      <c r="B1210" s="28"/>
      <c r="C1210" s="28"/>
      <c r="D1210" s="28"/>
      <c r="E1210" s="28"/>
    </row>
    <row r="1211" spans="2:5" ht="14.25">
      <c r="B1211" s="28"/>
      <c r="C1211" s="28"/>
      <c r="D1211" s="28"/>
      <c r="E1211" s="28"/>
    </row>
    <row r="1212" spans="2:5" ht="14.25">
      <c r="B1212" s="28"/>
      <c r="C1212" s="28"/>
      <c r="D1212" s="28"/>
      <c r="E1212" s="28"/>
    </row>
    <row r="1213" spans="2:5" ht="14.25">
      <c r="B1213" s="28"/>
      <c r="C1213" s="49"/>
      <c r="D1213" s="49"/>
      <c r="E1213" s="49"/>
    </row>
    <row r="1214" spans="2:5" ht="14.25">
      <c r="B1214" s="28"/>
      <c r="C1214" s="49"/>
      <c r="D1214" s="49"/>
      <c r="E1214" s="49"/>
    </row>
    <row r="1215" spans="2:5" ht="14.25">
      <c r="B1215" s="28"/>
      <c r="C1215" s="28"/>
      <c r="D1215" s="28"/>
      <c r="E1215" s="28"/>
    </row>
    <row r="1216" spans="2:5" ht="14.25">
      <c r="B1216" s="28"/>
      <c r="C1216" s="28"/>
      <c r="D1216" s="28"/>
      <c r="E1216" s="28"/>
    </row>
    <row r="1217" spans="2:5" ht="14.25">
      <c r="B1217" s="28"/>
      <c r="C1217" s="28"/>
      <c r="D1217" s="28"/>
      <c r="E1217" s="28"/>
    </row>
    <row r="1218" spans="2:5" ht="14.25">
      <c r="B1218" s="28"/>
      <c r="C1218" s="28"/>
      <c r="D1218" s="28"/>
      <c r="E1218" s="28"/>
    </row>
    <row r="1219" spans="2:5" ht="14.25">
      <c r="B1219" s="28"/>
      <c r="C1219" s="49"/>
      <c r="D1219" s="49"/>
      <c r="E1219" s="49"/>
    </row>
    <row r="1220" spans="2:5" ht="14.25">
      <c r="B1220" s="28"/>
      <c r="C1220" s="49"/>
      <c r="D1220" s="49"/>
      <c r="E1220" s="49"/>
    </row>
    <row r="1221" spans="2:5" ht="14.25">
      <c r="B1221" s="28"/>
      <c r="C1221" s="28"/>
      <c r="D1221" s="28"/>
      <c r="E1221" s="28"/>
    </row>
    <row r="1222" spans="2:5" ht="14.25">
      <c r="B1222" s="28"/>
      <c r="C1222" s="28"/>
      <c r="D1222" s="28"/>
      <c r="E1222" s="28"/>
    </row>
    <row r="1223" spans="2:5" ht="14.25">
      <c r="B1223" s="28"/>
      <c r="C1223" s="28"/>
      <c r="D1223" s="28"/>
      <c r="E1223" s="28"/>
    </row>
    <row r="1224" spans="2:5" ht="14.25">
      <c r="B1224" s="28"/>
      <c r="C1224" s="28"/>
      <c r="D1224" s="28"/>
      <c r="E1224" s="28"/>
    </row>
    <row r="1225" spans="2:5" ht="14.25">
      <c r="B1225" s="28"/>
      <c r="C1225" s="28"/>
      <c r="D1225" s="28"/>
      <c r="E1225" s="28"/>
    </row>
    <row r="1226" spans="2:5" ht="14.25">
      <c r="B1226" s="28"/>
      <c r="C1226" s="49"/>
      <c r="D1226" s="49"/>
      <c r="E1226" s="49"/>
    </row>
    <row r="1227" spans="2:5" ht="14.25">
      <c r="B1227" s="28"/>
      <c r="C1227" s="28"/>
      <c r="D1227" s="28"/>
      <c r="E1227" s="28"/>
    </row>
    <row r="1228" spans="2:5" ht="14.25">
      <c r="B1228" s="28"/>
      <c r="C1228" s="28"/>
      <c r="D1228" s="28"/>
      <c r="E1228" s="28"/>
    </row>
    <row r="1229" spans="2:5" ht="14.25">
      <c r="B1229" s="28"/>
      <c r="C1229" s="49"/>
      <c r="D1229" s="49"/>
      <c r="E1229" s="49"/>
    </row>
    <row r="1230" spans="2:5" ht="14.25">
      <c r="B1230" s="28"/>
      <c r="C1230" s="28"/>
      <c r="D1230" s="28"/>
      <c r="E1230" s="28"/>
    </row>
    <row r="1231" spans="2:5" ht="14.25">
      <c r="B1231" s="28"/>
      <c r="C1231" s="28"/>
      <c r="D1231" s="28"/>
      <c r="E1231" s="28"/>
    </row>
    <row r="1232" spans="2:5" ht="14.25">
      <c r="B1232" s="28"/>
      <c r="C1232" s="28"/>
      <c r="D1232" s="28"/>
      <c r="E1232" s="28"/>
    </row>
    <row r="1233" spans="2:5" ht="14.25">
      <c r="B1233" s="28"/>
      <c r="C1233" s="49"/>
      <c r="D1233" s="49"/>
      <c r="E1233" s="49"/>
    </row>
    <row r="1234" spans="2:5" ht="14.25">
      <c r="B1234" s="28"/>
      <c r="C1234" s="49"/>
      <c r="D1234" s="49"/>
      <c r="E1234" s="49"/>
    </row>
    <row r="1235" spans="2:5" ht="14.25">
      <c r="B1235" s="28"/>
      <c r="C1235" s="28"/>
      <c r="D1235" s="28"/>
      <c r="E1235" s="28"/>
    </row>
    <row r="1236" spans="2:5" ht="14.25">
      <c r="B1236" s="28"/>
      <c r="C1236" s="28"/>
      <c r="D1236" s="28"/>
      <c r="E1236" s="28"/>
    </row>
    <row r="1237" spans="2:5" ht="14.25">
      <c r="B1237" s="28"/>
      <c r="C1237" s="49"/>
      <c r="D1237" s="49"/>
      <c r="E1237" s="49"/>
    </row>
    <row r="1238" spans="2:5" ht="14.25">
      <c r="B1238" s="28"/>
      <c r="C1238" s="49"/>
      <c r="D1238" s="49"/>
      <c r="E1238" s="49"/>
    </row>
    <row r="1239" spans="2:5" ht="14.25">
      <c r="B1239" s="28"/>
      <c r="C1239" s="49"/>
      <c r="D1239" s="49"/>
      <c r="E1239" s="49"/>
    </row>
    <row r="1240" spans="2:5" ht="14.25">
      <c r="B1240" s="28"/>
      <c r="C1240" s="28"/>
      <c r="D1240" s="28"/>
      <c r="E1240" s="28"/>
    </row>
    <row r="1241" spans="2:5" ht="14.25">
      <c r="B1241" s="28"/>
      <c r="C1241" s="28"/>
      <c r="D1241" s="28"/>
      <c r="E1241" s="28"/>
    </row>
    <row r="1242" spans="2:5" ht="14.25">
      <c r="B1242" s="28"/>
      <c r="C1242" s="28"/>
      <c r="D1242" s="28"/>
      <c r="E1242" s="28"/>
    </row>
    <row r="1243" spans="2:5" ht="14.25">
      <c r="B1243" s="28"/>
      <c r="C1243" s="49"/>
      <c r="D1243" s="49"/>
      <c r="E1243" s="49"/>
    </row>
    <row r="1244" spans="2:5" ht="14.25">
      <c r="B1244" s="28"/>
      <c r="C1244" s="28"/>
      <c r="D1244" s="28"/>
      <c r="E1244" s="28"/>
    </row>
    <row r="1245" spans="2:5" ht="14.25">
      <c r="B1245" s="28"/>
      <c r="C1245" s="28"/>
      <c r="D1245" s="28"/>
      <c r="E1245" s="28"/>
    </row>
    <row r="1246" spans="2:5" ht="14.25">
      <c r="B1246" s="28"/>
      <c r="C1246" s="28"/>
      <c r="D1246" s="28"/>
      <c r="E1246" s="28"/>
    </row>
    <row r="1247" spans="2:5" ht="14.25">
      <c r="B1247" s="28"/>
      <c r="C1247" s="28"/>
      <c r="D1247" s="28"/>
      <c r="E1247" s="28"/>
    </row>
    <row r="1248" spans="2:5" ht="14.25">
      <c r="B1248" s="28"/>
      <c r="C1248" s="28"/>
      <c r="D1248" s="28"/>
      <c r="E1248" s="28"/>
    </row>
    <row r="1249" spans="1:6" ht="14.25">
      <c r="B1249" s="28"/>
      <c r="C1249" s="49"/>
      <c r="D1249" s="49"/>
      <c r="E1249" s="49"/>
    </row>
    <row r="1250" spans="1:6" ht="14.25">
      <c r="B1250" s="28"/>
      <c r="C1250" s="49"/>
      <c r="D1250" s="49"/>
      <c r="E1250" s="49"/>
    </row>
    <row r="1251" spans="1:6" ht="14.25">
      <c r="B1251" s="28"/>
      <c r="C1251" s="49"/>
      <c r="D1251" s="49"/>
      <c r="E1251" s="49"/>
    </row>
    <row r="1252" spans="1:6" ht="14.25">
      <c r="B1252" s="28"/>
      <c r="C1252" s="28"/>
      <c r="D1252" s="28"/>
      <c r="E1252" s="28"/>
    </row>
    <row r="1253" spans="1:6" ht="14.25">
      <c r="B1253" s="28"/>
      <c r="C1253" s="49"/>
      <c r="D1253" s="49"/>
      <c r="E1253" s="49"/>
    </row>
    <row r="1254" spans="1:6" ht="14.25">
      <c r="B1254" s="28"/>
      <c r="C1254" s="28"/>
      <c r="D1254" s="28"/>
      <c r="E1254" s="28"/>
    </row>
    <row r="1255" spans="1:6" ht="14.25">
      <c r="B1255" s="28"/>
      <c r="C1255" s="28"/>
      <c r="D1255" s="28"/>
      <c r="E1255" s="28"/>
    </row>
    <row r="1256" spans="1:6" ht="15">
      <c r="B1256" s="28"/>
      <c r="C1256" s="28"/>
      <c r="D1256" s="432"/>
      <c r="E1256" s="432"/>
    </row>
    <row r="1257" spans="1:6" ht="14.25">
      <c r="A1257" s="243"/>
      <c r="B1257" s="28"/>
      <c r="C1257" s="49"/>
      <c r="D1257" s="49"/>
      <c r="E1257" s="49"/>
      <c r="F1257" s="49"/>
    </row>
    <row r="1258" spans="1:6" ht="14.25">
      <c r="A1258" s="243"/>
      <c r="B1258" s="28"/>
      <c r="C1258" s="49"/>
      <c r="D1258" s="49"/>
      <c r="E1258" s="49"/>
      <c r="F1258" s="49"/>
    </row>
    <row r="1259" spans="1:6" ht="14.25">
      <c r="A1259" s="243"/>
      <c r="B1259" s="28"/>
      <c r="C1259" s="49"/>
      <c r="D1259" s="49"/>
      <c r="E1259" s="49"/>
      <c r="F1259" s="49"/>
    </row>
    <row r="1260" spans="1:6" ht="14.25">
      <c r="A1260" s="243"/>
      <c r="B1260" s="28"/>
      <c r="C1260" s="49"/>
      <c r="D1260" s="49"/>
      <c r="E1260" s="49"/>
      <c r="F1260" s="49"/>
    </row>
    <row r="1261" spans="1:6" ht="14.25">
      <c r="A1261" s="243"/>
      <c r="B1261" s="28"/>
      <c r="C1261" s="49"/>
      <c r="D1261" s="49"/>
      <c r="E1261" s="49"/>
      <c r="F1261" s="49"/>
    </row>
    <row r="1262" spans="1:6" ht="14.25">
      <c r="A1262" s="243"/>
      <c r="B1262" s="28"/>
      <c r="C1262" s="49"/>
      <c r="D1262" s="49"/>
      <c r="E1262" s="49"/>
      <c r="F1262" s="49"/>
    </row>
    <row r="1263" spans="1:6" ht="14.25">
      <c r="A1263" s="243"/>
      <c r="B1263" s="28"/>
      <c r="C1263" s="49"/>
      <c r="D1263" s="49"/>
      <c r="E1263" s="49"/>
      <c r="F1263" s="49"/>
    </row>
    <row r="1264" spans="1:6" ht="14.25">
      <c r="A1264" s="243"/>
      <c r="B1264" s="28"/>
      <c r="C1264" s="49"/>
      <c r="D1264" s="49"/>
      <c r="E1264" s="49"/>
      <c r="F1264" s="49"/>
    </row>
    <row r="1265" spans="1:6" ht="14.25">
      <c r="A1265" s="243"/>
      <c r="B1265" s="28"/>
      <c r="C1265" s="49"/>
      <c r="D1265" s="49"/>
      <c r="E1265" s="49"/>
      <c r="F1265" s="49"/>
    </row>
    <row r="1266" spans="1:6" ht="14.25">
      <c r="A1266" s="243"/>
      <c r="B1266" s="28"/>
      <c r="C1266" s="49"/>
      <c r="D1266" s="49"/>
      <c r="E1266" s="49"/>
      <c r="F1266" s="49"/>
    </row>
    <row r="1267" spans="1:6" ht="14.25">
      <c r="A1267" s="243"/>
      <c r="B1267" s="28"/>
      <c r="C1267" s="49"/>
      <c r="D1267" s="49"/>
      <c r="E1267" s="49"/>
      <c r="F1267" s="49"/>
    </row>
    <row r="1268" spans="1:6" ht="14.25">
      <c r="A1268" s="243"/>
      <c r="B1268" s="28"/>
      <c r="C1268" s="49"/>
      <c r="D1268" s="49"/>
      <c r="E1268" s="49"/>
      <c r="F1268" s="49"/>
    </row>
    <row r="1269" spans="1:6" ht="14.25">
      <c r="A1269" s="243"/>
      <c r="B1269" s="28"/>
      <c r="C1269" s="49"/>
      <c r="D1269" s="49"/>
      <c r="E1269" s="49"/>
      <c r="F1269" s="49"/>
    </row>
    <row r="1270" spans="1:6" ht="14.25">
      <c r="A1270" s="243"/>
      <c r="B1270" s="28"/>
      <c r="C1270" s="49"/>
      <c r="D1270" s="49"/>
      <c r="E1270" s="49"/>
      <c r="F1270" s="49"/>
    </row>
    <row r="1271" spans="1:6" ht="14.25">
      <c r="A1271" s="243"/>
      <c r="B1271" s="28"/>
      <c r="C1271" s="49"/>
      <c r="D1271" s="49"/>
      <c r="E1271" s="49"/>
      <c r="F1271" s="49"/>
    </row>
    <row r="1272" spans="1:6" ht="14.25">
      <c r="A1272" s="243"/>
      <c r="B1272" s="28"/>
      <c r="C1272" s="49"/>
      <c r="D1272" s="49"/>
      <c r="E1272" s="49"/>
      <c r="F1272" s="49"/>
    </row>
    <row r="1273" spans="1:6" ht="14.25">
      <c r="A1273" s="243"/>
      <c r="B1273" s="28"/>
      <c r="C1273" s="49"/>
      <c r="D1273" s="49"/>
      <c r="E1273" s="49"/>
      <c r="F1273" s="49"/>
    </row>
    <row r="1274" spans="1:6" ht="14.25">
      <c r="A1274" s="243"/>
      <c r="B1274" s="28"/>
      <c r="C1274" s="49"/>
      <c r="D1274" s="49"/>
      <c r="E1274" s="49"/>
      <c r="F1274" s="49"/>
    </row>
    <row r="1275" spans="1:6" ht="14.25">
      <c r="A1275" s="243"/>
      <c r="B1275" s="28"/>
      <c r="C1275" s="49"/>
      <c r="D1275" s="49"/>
      <c r="E1275" s="49"/>
      <c r="F1275" s="49"/>
    </row>
    <row r="1276" spans="1:6" ht="14.25">
      <c r="A1276" s="243"/>
      <c r="B1276" s="28"/>
      <c r="C1276" s="49"/>
      <c r="D1276" s="49"/>
      <c r="E1276" s="49"/>
      <c r="F1276" s="49"/>
    </row>
    <row r="1277" spans="1:6" ht="14.25">
      <c r="A1277" s="243"/>
      <c r="B1277" s="28"/>
      <c r="C1277" s="49"/>
      <c r="D1277" s="49"/>
      <c r="E1277" s="49"/>
      <c r="F1277" s="49"/>
    </row>
    <row r="1278" spans="1:6" ht="14.25">
      <c r="A1278" s="243"/>
      <c r="B1278" s="28"/>
      <c r="C1278" s="49"/>
      <c r="D1278" s="49"/>
      <c r="E1278" s="49"/>
      <c r="F1278" s="49"/>
    </row>
    <row r="1279" spans="1:6" ht="14.25">
      <c r="A1279" s="243"/>
      <c r="B1279" s="28"/>
      <c r="C1279" s="49"/>
      <c r="D1279" s="49"/>
      <c r="E1279" s="49"/>
      <c r="F1279" s="49"/>
    </row>
    <row r="1280" spans="1:6" ht="14.25">
      <c r="A1280" s="243"/>
      <c r="B1280" s="28"/>
      <c r="C1280" s="49"/>
      <c r="D1280" s="49"/>
      <c r="E1280" s="49"/>
      <c r="F1280" s="49"/>
    </row>
    <row r="1281" spans="1:6" ht="14.25">
      <c r="A1281" s="243"/>
      <c r="B1281" s="28"/>
      <c r="C1281" s="49"/>
      <c r="D1281" s="49"/>
      <c r="E1281" s="49"/>
      <c r="F1281" s="49"/>
    </row>
    <row r="1282" spans="1:6" ht="14.25">
      <c r="A1282" s="243"/>
      <c r="B1282" s="28"/>
      <c r="C1282" s="49"/>
      <c r="D1282" s="49"/>
      <c r="E1282" s="49"/>
      <c r="F1282" s="49"/>
    </row>
    <row r="1283" spans="1:6" ht="14.25">
      <c r="A1283" s="243"/>
      <c r="B1283" s="28"/>
      <c r="C1283" s="49"/>
      <c r="D1283" s="49"/>
      <c r="E1283" s="49"/>
      <c r="F1283" s="49"/>
    </row>
    <row r="1284" spans="1:6" ht="14.25">
      <c r="A1284" s="243"/>
      <c r="B1284" s="28"/>
      <c r="C1284" s="49"/>
      <c r="D1284" s="49"/>
      <c r="E1284" s="49"/>
      <c r="F1284" s="49"/>
    </row>
    <row r="1285" spans="1:6" ht="14.25">
      <c r="A1285" s="243"/>
      <c r="B1285" s="28"/>
      <c r="C1285" s="49"/>
      <c r="D1285" s="49"/>
      <c r="E1285" s="49"/>
      <c r="F1285" s="49"/>
    </row>
    <row r="1286" spans="1:6" ht="14.25">
      <c r="A1286" s="243"/>
      <c r="B1286" s="28"/>
      <c r="C1286" s="49"/>
      <c r="D1286" s="49"/>
      <c r="E1286" s="49"/>
      <c r="F1286" s="49"/>
    </row>
    <row r="1287" spans="1:6" ht="14.25">
      <c r="A1287" s="243"/>
      <c r="B1287" s="28"/>
      <c r="C1287" s="49"/>
      <c r="D1287" s="49"/>
      <c r="E1287" s="49"/>
      <c r="F1287" s="49"/>
    </row>
    <row r="1288" spans="1:6" ht="14.25">
      <c r="A1288" s="243"/>
      <c r="B1288" s="28"/>
      <c r="C1288" s="49"/>
      <c r="D1288" s="49"/>
      <c r="E1288" s="49"/>
      <c r="F1288" s="49"/>
    </row>
    <row r="1289" spans="1:6" ht="14.25">
      <c r="A1289" s="243"/>
      <c r="B1289" s="28"/>
      <c r="C1289" s="49"/>
      <c r="D1289" s="49"/>
      <c r="E1289" s="49"/>
      <c r="F1289" s="49"/>
    </row>
    <row r="1290" spans="1:6" ht="14.25">
      <c r="A1290" s="243"/>
      <c r="B1290" s="28"/>
      <c r="C1290" s="49"/>
      <c r="D1290" s="49"/>
      <c r="E1290" s="49"/>
      <c r="F1290" s="49"/>
    </row>
    <row r="1291" spans="1:6" ht="14.25">
      <c r="A1291" s="243"/>
      <c r="B1291" s="28"/>
      <c r="C1291" s="49"/>
      <c r="D1291" s="49"/>
      <c r="E1291" s="49"/>
      <c r="F1291" s="49"/>
    </row>
    <row r="1292" spans="1:6" ht="14.25">
      <c r="A1292" s="243"/>
      <c r="B1292" s="28"/>
      <c r="C1292" s="49"/>
      <c r="D1292" s="49"/>
      <c r="E1292" s="49"/>
      <c r="F1292" s="49"/>
    </row>
    <row r="1293" spans="1:6" ht="14.25">
      <c r="A1293" s="243"/>
      <c r="B1293" s="28"/>
      <c r="C1293" s="49"/>
      <c r="D1293" s="49"/>
      <c r="E1293" s="49"/>
      <c r="F1293" s="49"/>
    </row>
    <row r="1294" spans="1:6" ht="14.25">
      <c r="A1294" s="243"/>
      <c r="B1294" s="28"/>
      <c r="C1294" s="49"/>
      <c r="D1294" s="49"/>
      <c r="E1294" s="49"/>
      <c r="F1294" s="49"/>
    </row>
    <row r="1295" spans="1:6" ht="14.25">
      <c r="A1295" s="243"/>
      <c r="B1295" s="28"/>
      <c r="C1295" s="49"/>
      <c r="D1295" s="49"/>
      <c r="E1295" s="49"/>
      <c r="F1295" s="49"/>
    </row>
    <row r="1296" spans="1:6" ht="14.25">
      <c r="A1296" s="243"/>
      <c r="B1296" s="28"/>
      <c r="C1296" s="49"/>
      <c r="D1296" s="49"/>
      <c r="E1296" s="49"/>
      <c r="F1296" s="49"/>
    </row>
    <row r="1297" spans="1:6" ht="14.25">
      <c r="A1297" s="243"/>
      <c r="B1297" s="28"/>
      <c r="C1297" s="49"/>
      <c r="D1297" s="49"/>
      <c r="E1297" s="49"/>
      <c r="F1297" s="49"/>
    </row>
    <row r="1298" spans="1:6" ht="14.25">
      <c r="A1298" s="243"/>
      <c r="B1298" s="28"/>
      <c r="C1298" s="49"/>
      <c r="D1298" s="49"/>
      <c r="E1298" s="49"/>
      <c r="F1298" s="49"/>
    </row>
    <row r="1299" spans="1:6" ht="14.25">
      <c r="A1299" s="243"/>
      <c r="B1299" s="28"/>
      <c r="C1299" s="49"/>
      <c r="D1299" s="49"/>
      <c r="E1299" s="49"/>
      <c r="F1299" s="49"/>
    </row>
    <row r="1300" spans="1:6" ht="14.25">
      <c r="A1300" s="243"/>
      <c r="B1300" s="28"/>
      <c r="C1300" s="49"/>
      <c r="D1300" s="49"/>
      <c r="E1300" s="49"/>
      <c r="F1300" s="49"/>
    </row>
    <row r="1301" spans="1:6" ht="14.25">
      <c r="A1301" s="243"/>
      <c r="B1301" s="28"/>
      <c r="C1301" s="49"/>
      <c r="D1301" s="49"/>
      <c r="E1301" s="49"/>
      <c r="F1301" s="49"/>
    </row>
    <row r="1302" spans="1:6" ht="14.25">
      <c r="A1302" s="243"/>
      <c r="B1302" s="28"/>
      <c r="C1302" s="49"/>
      <c r="D1302" s="49"/>
      <c r="E1302" s="49"/>
      <c r="F1302" s="49"/>
    </row>
    <row r="1303" spans="1:6" ht="14.25">
      <c r="A1303" s="243"/>
      <c r="B1303" s="28"/>
      <c r="C1303" s="49"/>
      <c r="D1303" s="49"/>
      <c r="E1303" s="49"/>
      <c r="F1303" s="49"/>
    </row>
    <row r="1304" spans="1:6" ht="14.25">
      <c r="A1304" s="243"/>
      <c r="B1304" s="28"/>
      <c r="C1304" s="49"/>
      <c r="D1304" s="49"/>
      <c r="E1304" s="49"/>
      <c r="F1304" s="49"/>
    </row>
    <row r="1305" spans="1:6" ht="14.25">
      <c r="A1305" s="243"/>
      <c r="B1305" s="28"/>
      <c r="C1305" s="49"/>
      <c r="D1305" s="49"/>
      <c r="E1305" s="49"/>
      <c r="F1305" s="49"/>
    </row>
    <row r="1306" spans="1:6" ht="14.25">
      <c r="A1306" s="243"/>
      <c r="B1306" s="28"/>
      <c r="C1306" s="49"/>
      <c r="D1306" s="49"/>
      <c r="E1306" s="49"/>
      <c r="F1306" s="49"/>
    </row>
    <row r="1307" spans="1:6" ht="14.25">
      <c r="A1307" s="243"/>
      <c r="B1307" s="28"/>
      <c r="C1307" s="49"/>
      <c r="D1307" s="49"/>
      <c r="E1307" s="49"/>
      <c r="F1307" s="49"/>
    </row>
    <row r="1308" spans="1:6" ht="14.25">
      <c r="A1308" s="243"/>
      <c r="B1308" s="28"/>
      <c r="C1308" s="49"/>
      <c r="D1308" s="49"/>
      <c r="E1308" s="49"/>
      <c r="F1308" s="49"/>
    </row>
    <row r="1309" spans="1:6" ht="14.25">
      <c r="A1309" s="243"/>
      <c r="B1309" s="28"/>
      <c r="C1309" s="49"/>
      <c r="D1309" s="49"/>
      <c r="E1309" s="49"/>
      <c r="F1309" s="49"/>
    </row>
    <row r="1310" spans="1:6" ht="14.25">
      <c r="A1310" s="243"/>
      <c r="B1310" s="28"/>
      <c r="C1310" s="49"/>
      <c r="D1310" s="49"/>
      <c r="E1310" s="49"/>
      <c r="F1310" s="49"/>
    </row>
    <row r="1311" spans="1:6" ht="14.25">
      <c r="A1311" s="243"/>
      <c r="B1311" s="28"/>
      <c r="C1311" s="49"/>
      <c r="D1311" s="49"/>
      <c r="E1311" s="49"/>
      <c r="F1311" s="49"/>
    </row>
    <row r="1312" spans="1:6" ht="14.25">
      <c r="A1312" s="243"/>
      <c r="B1312" s="28"/>
      <c r="C1312" s="49"/>
      <c r="D1312" s="49"/>
      <c r="E1312" s="49"/>
      <c r="F1312" s="49"/>
    </row>
    <row r="1313" spans="1:6" ht="14.25">
      <c r="A1313" s="243"/>
      <c r="B1313" s="28"/>
      <c r="C1313" s="49"/>
      <c r="D1313" s="49"/>
      <c r="E1313" s="49"/>
      <c r="F1313" s="49"/>
    </row>
    <row r="1314" spans="1:6" ht="14.25">
      <c r="A1314" s="243"/>
      <c r="B1314" s="28"/>
      <c r="C1314" s="49"/>
      <c r="D1314" s="49"/>
      <c r="E1314" s="49"/>
      <c r="F1314" s="49"/>
    </row>
    <row r="1315" spans="1:6" ht="14.25">
      <c r="A1315" s="243"/>
      <c r="B1315" s="28"/>
      <c r="C1315" s="49"/>
      <c r="D1315" s="49"/>
      <c r="E1315" s="49"/>
      <c r="F1315" s="49"/>
    </row>
    <row r="1316" spans="1:6" ht="14.25">
      <c r="A1316" s="243"/>
      <c r="B1316" s="28"/>
      <c r="C1316" s="49"/>
      <c r="D1316" s="49"/>
      <c r="E1316" s="49"/>
      <c r="F1316" s="49"/>
    </row>
    <row r="1317" spans="1:6" ht="14.25">
      <c r="A1317" s="243"/>
      <c r="B1317" s="28"/>
      <c r="C1317" s="49"/>
      <c r="D1317" s="49"/>
      <c r="E1317" s="49"/>
      <c r="F1317" s="49"/>
    </row>
    <row r="1318" spans="1:6" ht="14.25">
      <c r="A1318" s="243"/>
      <c r="B1318" s="28"/>
      <c r="C1318" s="49"/>
      <c r="D1318" s="49"/>
      <c r="E1318" s="49"/>
      <c r="F1318" s="49"/>
    </row>
    <row r="1319" spans="1:6" ht="14.25">
      <c r="A1319" s="243"/>
      <c r="B1319" s="28"/>
      <c r="C1319" s="49"/>
      <c r="D1319" s="49"/>
      <c r="E1319" s="49"/>
      <c r="F1319" s="49"/>
    </row>
    <row r="1320" spans="1:6" ht="14.25">
      <c r="A1320" s="243"/>
      <c r="B1320" s="28"/>
      <c r="C1320" s="49"/>
      <c r="D1320" s="49"/>
      <c r="E1320" s="49"/>
      <c r="F1320" s="49"/>
    </row>
    <row r="1321" spans="1:6" ht="14.25">
      <c r="A1321" s="243"/>
      <c r="B1321" s="28"/>
      <c r="C1321" s="49"/>
      <c r="D1321" s="49"/>
      <c r="E1321" s="49"/>
      <c r="F1321" s="49"/>
    </row>
    <row r="1322" spans="1:6" ht="14.25">
      <c r="A1322" s="243"/>
      <c r="B1322" s="28"/>
      <c r="C1322" s="49"/>
      <c r="D1322" s="49"/>
      <c r="E1322" s="49"/>
      <c r="F1322" s="49"/>
    </row>
    <row r="1323" spans="1:6" ht="14.25">
      <c r="A1323" s="243"/>
      <c r="B1323" s="28"/>
      <c r="C1323" s="49"/>
      <c r="D1323" s="49"/>
      <c r="E1323" s="49"/>
      <c r="F1323" s="49"/>
    </row>
    <row r="1324" spans="1:6" ht="14.25">
      <c r="A1324" s="243"/>
      <c r="B1324" s="28"/>
      <c r="C1324" s="49"/>
      <c r="D1324" s="49"/>
      <c r="E1324" s="49"/>
      <c r="F1324" s="49"/>
    </row>
    <row r="1325" spans="1:6" ht="14.25">
      <c r="A1325" s="243"/>
      <c r="B1325" s="28"/>
      <c r="C1325" s="49"/>
      <c r="D1325" s="49"/>
      <c r="E1325" s="49"/>
      <c r="F1325" s="49"/>
    </row>
    <row r="1326" spans="1:6" ht="14.25">
      <c r="A1326" s="243"/>
      <c r="B1326" s="28"/>
      <c r="C1326" s="49"/>
      <c r="D1326" s="49"/>
      <c r="E1326" s="49"/>
      <c r="F1326" s="49"/>
    </row>
    <row r="1327" spans="1:6" ht="14.25">
      <c r="A1327" s="243"/>
      <c r="B1327" s="28"/>
      <c r="C1327" s="49"/>
      <c r="D1327" s="49"/>
      <c r="E1327" s="49"/>
      <c r="F1327" s="49"/>
    </row>
    <row r="1328" spans="1:6" ht="14.25">
      <c r="A1328" s="243"/>
      <c r="B1328" s="28"/>
      <c r="C1328" s="49"/>
      <c r="D1328" s="49"/>
      <c r="E1328" s="49"/>
      <c r="F1328" s="49"/>
    </row>
    <row r="1329" spans="1:6" ht="14.25">
      <c r="A1329" s="243"/>
      <c r="B1329" s="28"/>
      <c r="C1329" s="49"/>
      <c r="D1329" s="49"/>
      <c r="E1329" s="49"/>
      <c r="F1329" s="49"/>
    </row>
    <row r="1330" spans="1:6" ht="14.25">
      <c r="A1330" s="243"/>
      <c r="B1330" s="28"/>
      <c r="C1330" s="49"/>
      <c r="D1330" s="49"/>
      <c r="E1330" s="49"/>
      <c r="F1330" s="49"/>
    </row>
    <row r="1331" spans="1:6" ht="14.25">
      <c r="A1331" s="243"/>
      <c r="B1331" s="28"/>
      <c r="C1331" s="49"/>
      <c r="D1331" s="49"/>
      <c r="E1331" s="49"/>
      <c r="F1331" s="49"/>
    </row>
    <row r="1332" spans="1:6" ht="14.25">
      <c r="A1332" s="243"/>
      <c r="B1332" s="28"/>
      <c r="C1332" s="49"/>
      <c r="D1332" s="49"/>
      <c r="E1332" s="49"/>
      <c r="F1332" s="49"/>
    </row>
    <row r="1333" spans="1:6" ht="14.25">
      <c r="A1333" s="243"/>
      <c r="B1333" s="28"/>
      <c r="C1333" s="49"/>
      <c r="D1333" s="49"/>
      <c r="E1333" s="49"/>
      <c r="F1333" s="49"/>
    </row>
    <row r="1334" spans="1:6" ht="14.25">
      <c r="A1334" s="243"/>
      <c r="B1334" s="28"/>
      <c r="C1334" s="49"/>
      <c r="D1334" s="49"/>
      <c r="E1334" s="49"/>
      <c r="F1334" s="49"/>
    </row>
    <row r="1335" spans="1:6" ht="14.25">
      <c r="A1335" s="243"/>
      <c r="B1335" s="28"/>
      <c r="C1335" s="49"/>
      <c r="D1335" s="49"/>
      <c r="E1335" s="49"/>
      <c r="F1335" s="49"/>
    </row>
    <row r="1336" spans="1:6" ht="14.25">
      <c r="A1336" s="243"/>
      <c r="B1336" s="28"/>
      <c r="C1336" s="49"/>
      <c r="D1336" s="49"/>
      <c r="E1336" s="49"/>
      <c r="F1336" s="49"/>
    </row>
    <row r="1337" spans="1:6" ht="14.25">
      <c r="A1337" s="243"/>
      <c r="B1337" s="28"/>
      <c r="C1337" s="49"/>
      <c r="D1337" s="49"/>
      <c r="E1337" s="49"/>
      <c r="F1337" s="49"/>
    </row>
    <row r="1338" spans="1:6" ht="14.25">
      <c r="A1338" s="243"/>
      <c r="B1338" s="28"/>
      <c r="C1338" s="49"/>
      <c r="D1338" s="49"/>
      <c r="E1338" s="49"/>
      <c r="F1338" s="49"/>
    </row>
    <row r="1339" spans="1:6" ht="14.25">
      <c r="A1339" s="243"/>
      <c r="B1339" s="28"/>
      <c r="C1339" s="49"/>
      <c r="D1339" s="49"/>
      <c r="E1339" s="49"/>
      <c r="F1339" s="49"/>
    </row>
    <row r="1340" spans="1:6" ht="14.25">
      <c r="A1340" s="243"/>
      <c r="B1340" s="28"/>
      <c r="C1340" s="49"/>
      <c r="D1340" s="49"/>
      <c r="E1340" s="49"/>
      <c r="F1340" s="49"/>
    </row>
    <row r="1341" spans="1:6" ht="14.25">
      <c r="A1341" s="243"/>
      <c r="B1341" s="28"/>
      <c r="C1341" s="49"/>
      <c r="D1341" s="49"/>
      <c r="E1341" s="49"/>
      <c r="F1341" s="49"/>
    </row>
    <row r="1342" spans="1:6" ht="14.25">
      <c r="A1342" s="243"/>
      <c r="B1342" s="28"/>
      <c r="C1342" s="49"/>
      <c r="D1342" s="49"/>
      <c r="E1342" s="49"/>
      <c r="F1342" s="49"/>
    </row>
    <row r="1343" spans="1:6" ht="14.25">
      <c r="A1343" s="243"/>
      <c r="B1343" s="28"/>
      <c r="C1343" s="49"/>
      <c r="D1343" s="49"/>
      <c r="E1343" s="49"/>
      <c r="F1343" s="49"/>
    </row>
    <row r="1344" spans="1:6" ht="14.25">
      <c r="A1344" s="243"/>
      <c r="B1344" s="28"/>
      <c r="C1344" s="49"/>
      <c r="D1344" s="49"/>
      <c r="E1344" s="49"/>
      <c r="F1344" s="49"/>
    </row>
    <row r="1345" spans="1:6" ht="14.25">
      <c r="A1345" s="243"/>
      <c r="B1345" s="28"/>
      <c r="C1345" s="49"/>
      <c r="D1345" s="49"/>
      <c r="E1345" s="49"/>
      <c r="F1345" s="49"/>
    </row>
    <row r="1346" spans="1:6" ht="14.25">
      <c r="A1346" s="243"/>
      <c r="B1346" s="28"/>
      <c r="C1346" s="49"/>
      <c r="D1346" s="49"/>
      <c r="E1346" s="49"/>
      <c r="F1346" s="49"/>
    </row>
    <row r="1347" spans="1:6" ht="14.25">
      <c r="A1347" s="243"/>
      <c r="B1347" s="28"/>
      <c r="C1347" s="49"/>
      <c r="D1347" s="49"/>
      <c r="E1347" s="49"/>
      <c r="F1347" s="49"/>
    </row>
    <row r="1348" spans="1:6" ht="14.25">
      <c r="A1348" s="243"/>
      <c r="B1348" s="28"/>
      <c r="C1348" s="49"/>
      <c r="D1348" s="49"/>
      <c r="E1348" s="49"/>
      <c r="F1348" s="49"/>
    </row>
    <row r="1349" spans="1:6" ht="14.25">
      <c r="A1349" s="243"/>
      <c r="B1349" s="28"/>
      <c r="C1349" s="49"/>
      <c r="D1349" s="49"/>
      <c r="E1349" s="49"/>
      <c r="F1349" s="49"/>
    </row>
    <row r="1350" spans="1:6" ht="14.25">
      <c r="A1350" s="243"/>
      <c r="B1350" s="28"/>
      <c r="C1350" s="49"/>
      <c r="D1350" s="49"/>
      <c r="E1350" s="49"/>
      <c r="F1350" s="49"/>
    </row>
    <row r="1351" spans="1:6" ht="14.25">
      <c r="A1351" s="243"/>
      <c r="B1351" s="28"/>
      <c r="C1351" s="49"/>
      <c r="D1351" s="49"/>
      <c r="E1351" s="49"/>
      <c r="F1351" s="49"/>
    </row>
    <row r="1352" spans="1:6" ht="14.25">
      <c r="A1352" s="243"/>
      <c r="B1352" s="28"/>
      <c r="C1352" s="49"/>
      <c r="D1352" s="49"/>
      <c r="E1352" s="49"/>
      <c r="F1352" s="49"/>
    </row>
    <row r="1353" spans="1:6" ht="14.25">
      <c r="A1353" s="243"/>
      <c r="B1353" s="28"/>
      <c r="C1353" s="49"/>
      <c r="D1353" s="49"/>
      <c r="E1353" s="49"/>
      <c r="F1353" s="49"/>
    </row>
    <row r="1354" spans="1:6" ht="14.25">
      <c r="A1354" s="243"/>
      <c r="B1354" s="28"/>
      <c r="C1354" s="49"/>
      <c r="D1354" s="49"/>
      <c r="E1354" s="49"/>
      <c r="F1354" s="49"/>
    </row>
    <row r="1355" spans="1:6" ht="14.25">
      <c r="A1355" s="243"/>
      <c r="B1355" s="28"/>
      <c r="C1355" s="49"/>
      <c r="D1355" s="49"/>
      <c r="E1355" s="49"/>
      <c r="F1355" s="49"/>
    </row>
    <row r="1356" spans="1:6" ht="14.25">
      <c r="A1356" s="243"/>
      <c r="B1356" s="28"/>
      <c r="C1356" s="49"/>
      <c r="D1356" s="49"/>
      <c r="E1356" s="49"/>
      <c r="F1356" s="49"/>
    </row>
    <row r="1357" spans="1:6" ht="14.25">
      <c r="A1357" s="243"/>
      <c r="B1357" s="28"/>
      <c r="C1357" s="49"/>
      <c r="D1357" s="49"/>
      <c r="E1357" s="49"/>
      <c r="F1357" s="49"/>
    </row>
    <row r="1358" spans="1:6" ht="14.25">
      <c r="A1358" s="243"/>
      <c r="B1358" s="28"/>
      <c r="C1358" s="49"/>
      <c r="D1358" s="49"/>
      <c r="E1358" s="49"/>
      <c r="F1358" s="49"/>
    </row>
    <row r="1359" spans="1:6" ht="14.25">
      <c r="A1359" s="243"/>
      <c r="B1359" s="28"/>
      <c r="C1359" s="49"/>
      <c r="D1359" s="49"/>
      <c r="E1359" s="49"/>
      <c r="F1359" s="49"/>
    </row>
    <row r="1360" spans="1:6" ht="14.25">
      <c r="A1360" s="243"/>
      <c r="B1360" s="28"/>
      <c r="C1360" s="49"/>
      <c r="D1360" s="49"/>
      <c r="E1360" s="49"/>
      <c r="F1360" s="49"/>
    </row>
    <row r="1361" spans="1:6" ht="14.25">
      <c r="A1361" s="243"/>
      <c r="B1361" s="28"/>
      <c r="C1361" s="49"/>
      <c r="D1361" s="49"/>
      <c r="E1361" s="49"/>
      <c r="F1361" s="49"/>
    </row>
    <row r="1362" spans="1:6" ht="14.25">
      <c r="A1362" s="243"/>
      <c r="B1362" s="28"/>
      <c r="C1362" s="49"/>
      <c r="D1362" s="49"/>
      <c r="E1362" s="49"/>
      <c r="F1362" s="49"/>
    </row>
    <row r="1363" spans="1:6" ht="14.25">
      <c r="A1363" s="243"/>
      <c r="B1363" s="28"/>
      <c r="C1363" s="49"/>
      <c r="D1363" s="49"/>
      <c r="E1363" s="49"/>
      <c r="F1363" s="49"/>
    </row>
    <row r="1364" spans="1:6" ht="14.25">
      <c r="A1364" s="243"/>
      <c r="B1364" s="28"/>
      <c r="C1364" s="49"/>
      <c r="D1364" s="49"/>
      <c r="E1364" s="49"/>
      <c r="F1364" s="49"/>
    </row>
    <row r="1365" spans="1:6" ht="14.25">
      <c r="A1365" s="243"/>
      <c r="B1365" s="28"/>
      <c r="C1365" s="49"/>
      <c r="D1365" s="49"/>
      <c r="E1365" s="49"/>
      <c r="F1365" s="49"/>
    </row>
    <row r="1366" spans="1:6" ht="14.25">
      <c r="A1366" s="243"/>
      <c r="B1366" s="28"/>
      <c r="C1366" s="49"/>
      <c r="D1366" s="49"/>
      <c r="E1366" s="49"/>
      <c r="F1366" s="49"/>
    </row>
    <row r="1367" spans="1:6" ht="14.25">
      <c r="A1367" s="243"/>
      <c r="B1367" s="28"/>
      <c r="C1367" s="49"/>
      <c r="D1367" s="49"/>
      <c r="E1367" s="49"/>
      <c r="F1367" s="49"/>
    </row>
    <row r="1368" spans="1:6" ht="14.25">
      <c r="A1368" s="243"/>
      <c r="B1368" s="28"/>
      <c r="C1368" s="49"/>
      <c r="D1368" s="49"/>
      <c r="E1368" s="49"/>
      <c r="F1368" s="49"/>
    </row>
    <row r="1369" spans="1:6" ht="14.25">
      <c r="A1369" s="243"/>
      <c r="B1369" s="28"/>
      <c r="C1369" s="49"/>
      <c r="D1369" s="49"/>
      <c r="E1369" s="49"/>
      <c r="F1369" s="49"/>
    </row>
    <row r="1370" spans="1:6" ht="14.25">
      <c r="A1370" s="243"/>
      <c r="B1370" s="28"/>
      <c r="C1370" s="49"/>
      <c r="D1370" s="49"/>
      <c r="E1370" s="49"/>
      <c r="F1370" s="49"/>
    </row>
    <row r="1371" spans="1:6" ht="14.25">
      <c r="A1371" s="243"/>
      <c r="B1371" s="28"/>
      <c r="C1371" s="49"/>
      <c r="D1371" s="49"/>
      <c r="E1371" s="49"/>
      <c r="F1371" s="49"/>
    </row>
    <row r="1372" spans="1:6" ht="14.25">
      <c r="A1372" s="243"/>
      <c r="B1372" s="28"/>
      <c r="C1372" s="49"/>
      <c r="D1372" s="49"/>
      <c r="E1372" s="49"/>
      <c r="F1372" s="49"/>
    </row>
    <row r="1373" spans="1:6" ht="14.25">
      <c r="A1373" s="243"/>
      <c r="B1373" s="28"/>
      <c r="C1373" s="49"/>
      <c r="D1373" s="49"/>
      <c r="E1373" s="49"/>
      <c r="F1373" s="49"/>
    </row>
    <row r="1374" spans="1:6" ht="14.25">
      <c r="A1374" s="243"/>
      <c r="B1374" s="28"/>
      <c r="C1374" s="49"/>
      <c r="D1374" s="49"/>
      <c r="E1374" s="49"/>
      <c r="F1374" s="49"/>
    </row>
    <row r="1375" spans="1:6" ht="14.25">
      <c r="A1375" s="243"/>
      <c r="B1375" s="28"/>
      <c r="C1375" s="49"/>
      <c r="D1375" s="49"/>
      <c r="E1375" s="49"/>
      <c r="F1375" s="49"/>
    </row>
    <row r="1376" spans="1:6" ht="14.25">
      <c r="A1376" s="243"/>
      <c r="B1376" s="28"/>
      <c r="C1376" s="49"/>
      <c r="D1376" s="49"/>
      <c r="E1376" s="49"/>
      <c r="F1376" s="49"/>
    </row>
    <row r="1377" spans="1:6" ht="14.25">
      <c r="A1377" s="243"/>
      <c r="B1377" s="28"/>
      <c r="C1377" s="49"/>
      <c r="D1377" s="49"/>
      <c r="E1377" s="49"/>
      <c r="F1377" s="49"/>
    </row>
    <row r="1378" spans="1:6" ht="14.25">
      <c r="A1378" s="243"/>
      <c r="B1378" s="28"/>
      <c r="C1378" s="49"/>
      <c r="D1378" s="49"/>
      <c r="E1378" s="49"/>
      <c r="F1378" s="49"/>
    </row>
    <row r="1379" spans="1:6" ht="14.25">
      <c r="A1379" s="243"/>
      <c r="B1379" s="28"/>
      <c r="C1379" s="49"/>
      <c r="D1379" s="49"/>
      <c r="E1379" s="49"/>
      <c r="F1379" s="49"/>
    </row>
    <row r="1380" spans="1:6" ht="14.25">
      <c r="A1380" s="243"/>
      <c r="B1380" s="28"/>
      <c r="C1380" s="49"/>
      <c r="D1380" s="49"/>
      <c r="E1380" s="49"/>
      <c r="F1380" s="49"/>
    </row>
    <row r="1381" spans="1:6" ht="14.25">
      <c r="A1381" s="243"/>
      <c r="B1381" s="28"/>
      <c r="C1381" s="49"/>
      <c r="D1381" s="49"/>
      <c r="E1381" s="49"/>
      <c r="F1381" s="49"/>
    </row>
    <row r="1382" spans="1:6" ht="14.25">
      <c r="A1382" s="243"/>
      <c r="B1382" s="28"/>
      <c r="C1382" s="49"/>
      <c r="D1382" s="49"/>
      <c r="E1382" s="49"/>
      <c r="F1382" s="49"/>
    </row>
    <row r="1383" spans="1:6" ht="14.25">
      <c r="A1383" s="243"/>
      <c r="B1383" s="28"/>
      <c r="C1383" s="49"/>
      <c r="D1383" s="49"/>
      <c r="E1383" s="49"/>
      <c r="F1383" s="49"/>
    </row>
    <row r="1384" spans="1:6" ht="14.25">
      <c r="A1384" s="243"/>
      <c r="B1384" s="28"/>
      <c r="C1384" s="49"/>
      <c r="D1384" s="49"/>
      <c r="E1384" s="49"/>
      <c r="F1384" s="49"/>
    </row>
    <row r="1385" spans="1:6" ht="14.25">
      <c r="A1385" s="243"/>
      <c r="B1385" s="28"/>
      <c r="C1385" s="49"/>
      <c r="D1385" s="49"/>
      <c r="E1385" s="49"/>
      <c r="F1385" s="49"/>
    </row>
    <row r="1386" spans="1:6" ht="14.25">
      <c r="A1386" s="243"/>
      <c r="B1386" s="28"/>
      <c r="C1386" s="49"/>
      <c r="D1386" s="49"/>
      <c r="E1386" s="49"/>
      <c r="F1386" s="49"/>
    </row>
    <row r="1387" spans="1:6" ht="14.25">
      <c r="A1387" s="243"/>
      <c r="B1387" s="28"/>
      <c r="C1387" s="49"/>
      <c r="D1387" s="49"/>
      <c r="E1387" s="49"/>
      <c r="F1387" s="49"/>
    </row>
    <row r="1388" spans="1:6" ht="14.25">
      <c r="A1388" s="243"/>
      <c r="B1388" s="28"/>
      <c r="C1388" s="49"/>
      <c r="D1388" s="49"/>
      <c r="E1388" s="49"/>
      <c r="F1388" s="49"/>
    </row>
    <row r="1389" spans="1:6" ht="14.25">
      <c r="A1389" s="243"/>
      <c r="B1389" s="28"/>
      <c r="C1389" s="49"/>
      <c r="D1389" s="49"/>
      <c r="E1389" s="49"/>
      <c r="F1389" s="49"/>
    </row>
    <row r="1390" spans="1:6" ht="14.25">
      <c r="A1390" s="243"/>
      <c r="B1390" s="28"/>
      <c r="C1390" s="49"/>
      <c r="D1390" s="49"/>
      <c r="E1390" s="49"/>
      <c r="F1390" s="49"/>
    </row>
    <row r="1391" spans="1:6" ht="14.25">
      <c r="A1391" s="243"/>
      <c r="B1391" s="28"/>
      <c r="C1391" s="49"/>
      <c r="D1391" s="49"/>
      <c r="E1391" s="49"/>
      <c r="F1391" s="49"/>
    </row>
    <row r="1392" spans="1:6" ht="14.25">
      <c r="A1392" s="243"/>
      <c r="B1392" s="28"/>
      <c r="C1392" s="49"/>
      <c r="D1392" s="49"/>
      <c r="E1392" s="49"/>
      <c r="F1392" s="49"/>
    </row>
    <row r="1393" spans="1:6" ht="14.25">
      <c r="A1393" s="243"/>
      <c r="B1393" s="28"/>
      <c r="C1393" s="49"/>
      <c r="D1393" s="49"/>
      <c r="E1393" s="49"/>
      <c r="F1393" s="49"/>
    </row>
    <row r="1394" spans="1:6" ht="14.25">
      <c r="A1394" s="243"/>
      <c r="B1394" s="28"/>
      <c r="C1394" s="49"/>
      <c r="D1394" s="49"/>
      <c r="E1394" s="49"/>
      <c r="F1394" s="49"/>
    </row>
    <row r="1395" spans="1:6" ht="14.25">
      <c r="A1395" s="243"/>
      <c r="B1395" s="28"/>
      <c r="C1395" s="49"/>
      <c r="D1395" s="49"/>
      <c r="E1395" s="49"/>
      <c r="F1395" s="49"/>
    </row>
    <row r="1396" spans="1:6" ht="14.25">
      <c r="A1396" s="243"/>
      <c r="B1396" s="28"/>
      <c r="C1396" s="49"/>
      <c r="D1396" s="49"/>
      <c r="E1396" s="49"/>
      <c r="F1396" s="49"/>
    </row>
    <row r="1397" spans="1:6" ht="14.25">
      <c r="A1397" s="243"/>
      <c r="B1397" s="28"/>
      <c r="C1397" s="49"/>
      <c r="D1397" s="49"/>
      <c r="E1397" s="49"/>
      <c r="F1397" s="49"/>
    </row>
    <row r="1398" spans="1:6" ht="14.25">
      <c r="A1398" s="243"/>
      <c r="B1398" s="28"/>
      <c r="C1398" s="49"/>
      <c r="D1398" s="49"/>
      <c r="E1398" s="49"/>
      <c r="F1398" s="49"/>
    </row>
    <row r="1399" spans="1:6" ht="14.25">
      <c r="A1399" s="243"/>
      <c r="B1399" s="28"/>
      <c r="C1399" s="49"/>
      <c r="D1399" s="49"/>
      <c r="E1399" s="49"/>
      <c r="F1399" s="49"/>
    </row>
    <row r="1400" spans="1:6" ht="14.25">
      <c r="A1400" s="243"/>
      <c r="B1400" s="28"/>
      <c r="C1400" s="49"/>
      <c r="D1400" s="49"/>
      <c r="E1400" s="49"/>
      <c r="F1400" s="49"/>
    </row>
    <row r="1401" spans="1:6" ht="14.25">
      <c r="A1401" s="243"/>
      <c r="B1401" s="28"/>
      <c r="C1401" s="49"/>
      <c r="D1401" s="49"/>
      <c r="E1401" s="49"/>
      <c r="F1401" s="49"/>
    </row>
    <row r="1402" spans="1:6" ht="14.25">
      <c r="A1402" s="243"/>
      <c r="B1402" s="28"/>
      <c r="C1402" s="49"/>
      <c r="D1402" s="49"/>
      <c r="E1402" s="49"/>
      <c r="F1402" s="49"/>
    </row>
    <row r="1403" spans="1:6" ht="14.25">
      <c r="A1403" s="243"/>
      <c r="B1403" s="28"/>
      <c r="C1403" s="49"/>
      <c r="D1403" s="49"/>
      <c r="E1403" s="49"/>
      <c r="F1403" s="49"/>
    </row>
    <row r="1404" spans="1:6" ht="14.25">
      <c r="A1404" s="243"/>
      <c r="B1404" s="28"/>
      <c r="C1404" s="49"/>
      <c r="D1404" s="49"/>
      <c r="E1404" s="49"/>
      <c r="F1404" s="49"/>
    </row>
    <row r="1405" spans="1:6" ht="14.25">
      <c r="A1405" s="243"/>
      <c r="B1405" s="28"/>
      <c r="C1405" s="49"/>
      <c r="D1405" s="49"/>
      <c r="E1405" s="49"/>
      <c r="F1405" s="49"/>
    </row>
    <row r="1406" spans="1:6" ht="14.25">
      <c r="A1406" s="243"/>
      <c r="B1406" s="28"/>
      <c r="C1406" s="49"/>
      <c r="D1406" s="49"/>
      <c r="E1406" s="49"/>
      <c r="F1406" s="49"/>
    </row>
    <row r="1407" spans="1:6" ht="14.25">
      <c r="A1407" s="243"/>
      <c r="B1407" s="28"/>
      <c r="C1407" s="49"/>
      <c r="D1407" s="49"/>
      <c r="E1407" s="49"/>
      <c r="F1407" s="49"/>
    </row>
    <row r="1408" spans="1:6" ht="14.25">
      <c r="A1408" s="243"/>
      <c r="B1408" s="28"/>
      <c r="C1408" s="49"/>
      <c r="D1408" s="49"/>
      <c r="E1408" s="49"/>
      <c r="F1408" s="49"/>
    </row>
    <row r="1409" spans="1:6" ht="14.25">
      <c r="A1409" s="243"/>
      <c r="B1409" s="28"/>
      <c r="C1409" s="49"/>
      <c r="D1409" s="49"/>
      <c r="E1409" s="49"/>
      <c r="F1409" s="49"/>
    </row>
    <row r="1410" spans="1:6" ht="14.25">
      <c r="A1410" s="243"/>
      <c r="B1410" s="28"/>
      <c r="C1410" s="49"/>
      <c r="D1410" s="49"/>
      <c r="E1410" s="49"/>
      <c r="F1410" s="49"/>
    </row>
    <row r="1411" spans="1:6" ht="14.25">
      <c r="A1411" s="243"/>
      <c r="B1411" s="28"/>
      <c r="C1411" s="49"/>
      <c r="D1411" s="49"/>
      <c r="E1411" s="49"/>
      <c r="F1411" s="49"/>
    </row>
    <row r="1412" spans="1:6" ht="14.25">
      <c r="A1412" s="243"/>
      <c r="B1412" s="28"/>
      <c r="C1412" s="49"/>
      <c r="D1412" s="49"/>
      <c r="E1412" s="49"/>
      <c r="F1412" s="49"/>
    </row>
    <row r="1413" spans="1:6" ht="14.25">
      <c r="A1413" s="243"/>
      <c r="B1413" s="28"/>
      <c r="C1413" s="49"/>
      <c r="D1413" s="49"/>
      <c r="E1413" s="49"/>
      <c r="F1413" s="49"/>
    </row>
    <row r="1414" spans="1:6" ht="14.25">
      <c r="A1414" s="243"/>
      <c r="B1414" s="28"/>
      <c r="C1414" s="49"/>
      <c r="D1414" s="49"/>
      <c r="E1414" s="49"/>
      <c r="F1414" s="49"/>
    </row>
    <row r="1415" spans="1:6" ht="14.25">
      <c r="A1415" s="243"/>
      <c r="B1415" s="28"/>
      <c r="C1415" s="49"/>
      <c r="D1415" s="49"/>
      <c r="E1415" s="49"/>
      <c r="F1415" s="49"/>
    </row>
    <row r="1416" spans="1:6" ht="14.25">
      <c r="A1416" s="243"/>
      <c r="B1416" s="28"/>
      <c r="C1416" s="49"/>
      <c r="D1416" s="49"/>
      <c r="E1416" s="49"/>
      <c r="F1416" s="49"/>
    </row>
    <row r="1417" spans="1:6" ht="14.25">
      <c r="A1417" s="243"/>
      <c r="B1417" s="28"/>
      <c r="C1417" s="49"/>
      <c r="D1417" s="49"/>
      <c r="E1417" s="49"/>
      <c r="F1417" s="49"/>
    </row>
    <row r="1418" spans="1:6" ht="14.25">
      <c r="A1418" s="243"/>
      <c r="B1418" s="28"/>
      <c r="C1418" s="49"/>
      <c r="D1418" s="49"/>
      <c r="E1418" s="49"/>
      <c r="F1418" s="49"/>
    </row>
    <row r="1419" spans="1:6" ht="14.25">
      <c r="A1419" s="243"/>
      <c r="B1419" s="28"/>
      <c r="C1419" s="49"/>
      <c r="D1419" s="49"/>
      <c r="E1419" s="49"/>
      <c r="F1419" s="49"/>
    </row>
    <row r="1420" spans="1:6" ht="14.25">
      <c r="A1420" s="243"/>
      <c r="B1420" s="28"/>
      <c r="C1420" s="49"/>
      <c r="D1420" s="49"/>
      <c r="E1420" s="49"/>
      <c r="F1420" s="49"/>
    </row>
    <row r="1421" spans="1:6" ht="14.25">
      <c r="A1421" s="243"/>
      <c r="B1421" s="28"/>
      <c r="C1421" s="49"/>
      <c r="D1421" s="49"/>
      <c r="E1421" s="49"/>
      <c r="F1421" s="49"/>
    </row>
    <row r="1422" spans="1:6" ht="14.25">
      <c r="A1422" s="243"/>
      <c r="B1422" s="28"/>
      <c r="C1422" s="49"/>
      <c r="D1422" s="49"/>
      <c r="E1422" s="49"/>
      <c r="F1422" s="49"/>
    </row>
    <row r="1423" spans="1:6" ht="14.25">
      <c r="A1423" s="243"/>
      <c r="B1423" s="28"/>
      <c r="C1423" s="49"/>
      <c r="D1423" s="49"/>
      <c r="E1423" s="49"/>
      <c r="F1423" s="49"/>
    </row>
    <row r="1424" spans="1:6" ht="14.25">
      <c r="A1424" s="243"/>
      <c r="B1424" s="28"/>
      <c r="C1424" s="49"/>
      <c r="D1424" s="49"/>
      <c r="E1424" s="49"/>
      <c r="F1424" s="49"/>
    </row>
    <row r="1425" spans="1:6" ht="14.25">
      <c r="A1425" s="243"/>
      <c r="B1425" s="28"/>
      <c r="C1425" s="49"/>
      <c r="D1425" s="49"/>
      <c r="E1425" s="49"/>
      <c r="F1425" s="49"/>
    </row>
    <row r="1426" spans="1:6" ht="14.25">
      <c r="A1426" s="243"/>
      <c r="B1426" s="28"/>
      <c r="C1426" s="49"/>
      <c r="D1426" s="49"/>
      <c r="E1426" s="49"/>
      <c r="F1426" s="49"/>
    </row>
    <row r="1427" spans="1:6" ht="14.25">
      <c r="A1427" s="243"/>
      <c r="B1427" s="28"/>
      <c r="C1427" s="49"/>
      <c r="D1427" s="49"/>
      <c r="E1427" s="49"/>
      <c r="F1427" s="49"/>
    </row>
    <row r="1428" spans="1:6" ht="14.25">
      <c r="A1428" s="243"/>
      <c r="B1428" s="28"/>
      <c r="C1428" s="49"/>
      <c r="D1428" s="49"/>
      <c r="E1428" s="49"/>
      <c r="F1428" s="49"/>
    </row>
    <row r="1429" spans="1:6" ht="14.25">
      <c r="A1429" s="243"/>
      <c r="B1429" s="28"/>
      <c r="C1429" s="49"/>
      <c r="D1429" s="49"/>
      <c r="E1429" s="49"/>
      <c r="F1429" s="49"/>
    </row>
    <row r="1430" spans="1:6" ht="14.25">
      <c r="A1430" s="243"/>
      <c r="B1430" s="28"/>
      <c r="C1430" s="49"/>
      <c r="D1430" s="49"/>
      <c r="E1430" s="49"/>
      <c r="F1430" s="49"/>
    </row>
    <row r="1431" spans="1:6" ht="14.25">
      <c r="A1431" s="243"/>
      <c r="B1431" s="28"/>
      <c r="C1431" s="49"/>
      <c r="D1431" s="49"/>
      <c r="E1431" s="49"/>
      <c r="F1431" s="49"/>
    </row>
    <row r="1432" spans="1:6" ht="14.25">
      <c r="A1432" s="243"/>
      <c r="B1432" s="28"/>
      <c r="C1432" s="49"/>
      <c r="D1432" s="49"/>
      <c r="E1432" s="49"/>
      <c r="F1432" s="49"/>
    </row>
    <row r="1433" spans="1:6" ht="14.25">
      <c r="A1433" s="243"/>
      <c r="B1433" s="28"/>
      <c r="C1433" s="49"/>
      <c r="D1433" s="49"/>
      <c r="E1433" s="49"/>
      <c r="F1433" s="49"/>
    </row>
    <row r="1434" spans="1:6" ht="14.25">
      <c r="A1434" s="243"/>
      <c r="B1434" s="28"/>
      <c r="C1434" s="49"/>
      <c r="D1434" s="49"/>
      <c r="E1434" s="49"/>
      <c r="F1434" s="49"/>
    </row>
    <row r="1435" spans="1:6" ht="14.25">
      <c r="A1435" s="243"/>
      <c r="B1435" s="28"/>
      <c r="C1435" s="49"/>
      <c r="D1435" s="49"/>
      <c r="E1435" s="49"/>
      <c r="F1435" s="49"/>
    </row>
    <row r="1436" spans="1:6" ht="14.25">
      <c r="A1436" s="243"/>
      <c r="B1436" s="28"/>
      <c r="C1436" s="49"/>
      <c r="D1436" s="49"/>
      <c r="E1436" s="49"/>
      <c r="F1436" s="49"/>
    </row>
    <row r="1437" spans="1:6" ht="14.25">
      <c r="A1437" s="243"/>
      <c r="B1437" s="28"/>
      <c r="C1437" s="49"/>
      <c r="D1437" s="49"/>
      <c r="E1437" s="49"/>
      <c r="F1437" s="49"/>
    </row>
    <row r="1438" spans="1:6" ht="14.25">
      <c r="A1438" s="243"/>
      <c r="B1438" s="28"/>
      <c r="C1438" s="49"/>
      <c r="D1438" s="49"/>
      <c r="E1438" s="49"/>
      <c r="F1438" s="49"/>
    </row>
    <row r="1439" spans="1:6" ht="14.25">
      <c r="A1439" s="243"/>
      <c r="B1439" s="28"/>
      <c r="C1439" s="49"/>
      <c r="D1439" s="49"/>
      <c r="E1439" s="49"/>
      <c r="F1439" s="49"/>
    </row>
    <row r="1440" spans="1:6" ht="14.25">
      <c r="A1440" s="243"/>
      <c r="B1440" s="28"/>
      <c r="C1440" s="49"/>
      <c r="D1440" s="49"/>
      <c r="E1440" s="49"/>
      <c r="F1440" s="49"/>
    </row>
    <row r="1441" spans="1:6" ht="14.25">
      <c r="A1441" s="243"/>
      <c r="B1441" s="28"/>
      <c r="C1441" s="49"/>
      <c r="D1441" s="49"/>
      <c r="E1441" s="49"/>
      <c r="F1441" s="49"/>
    </row>
    <row r="1442" spans="1:6" ht="14.25">
      <c r="A1442" s="243"/>
      <c r="B1442" s="28"/>
      <c r="C1442" s="49"/>
      <c r="D1442" s="49"/>
      <c r="E1442" s="49"/>
      <c r="F1442" s="49"/>
    </row>
    <row r="1443" spans="1:6" ht="14.25">
      <c r="A1443" s="243"/>
      <c r="B1443" s="28"/>
      <c r="C1443" s="49"/>
      <c r="D1443" s="49"/>
      <c r="E1443" s="49"/>
      <c r="F1443" s="49"/>
    </row>
    <row r="1444" spans="1:6" ht="14.25">
      <c r="A1444" s="243"/>
      <c r="B1444" s="28"/>
      <c r="C1444" s="49"/>
      <c r="D1444" s="49"/>
      <c r="E1444" s="49"/>
      <c r="F1444" s="49"/>
    </row>
    <row r="1445" spans="1:6" ht="14.25">
      <c r="A1445" s="243"/>
      <c r="B1445" s="28"/>
      <c r="C1445" s="49"/>
      <c r="D1445" s="49"/>
      <c r="E1445" s="49"/>
      <c r="F1445" s="49"/>
    </row>
    <row r="1446" spans="1:6" ht="14.25">
      <c r="A1446" s="243"/>
      <c r="B1446" s="28"/>
      <c r="C1446" s="49"/>
      <c r="D1446" s="49"/>
      <c r="E1446" s="49"/>
      <c r="F1446" s="49"/>
    </row>
    <row r="1447" spans="1:6" ht="14.25">
      <c r="A1447" s="243"/>
      <c r="B1447" s="28"/>
      <c r="C1447" s="49"/>
      <c r="D1447" s="49"/>
      <c r="E1447" s="49"/>
      <c r="F1447" s="49"/>
    </row>
    <row r="1448" spans="1:6" ht="14.25">
      <c r="A1448" s="243"/>
      <c r="B1448" s="28"/>
      <c r="C1448" s="49"/>
      <c r="D1448" s="49"/>
      <c r="E1448" s="49"/>
      <c r="F1448" s="49"/>
    </row>
    <row r="1449" spans="1:6" ht="14.25">
      <c r="A1449" s="243"/>
      <c r="B1449" s="28"/>
      <c r="C1449" s="49"/>
      <c r="D1449" s="49"/>
      <c r="E1449" s="49"/>
      <c r="F1449" s="49"/>
    </row>
    <row r="1450" spans="1:6" ht="14.25">
      <c r="A1450" s="243"/>
      <c r="B1450" s="28"/>
      <c r="C1450" s="49"/>
      <c r="D1450" s="49"/>
      <c r="E1450" s="49"/>
      <c r="F1450" s="49"/>
    </row>
    <row r="1451" spans="1:6" ht="14.25">
      <c r="A1451" s="243"/>
      <c r="B1451" s="28"/>
      <c r="C1451" s="49"/>
      <c r="D1451" s="49"/>
      <c r="E1451" s="49"/>
      <c r="F1451" s="49"/>
    </row>
    <row r="1452" spans="1:6" ht="14.25">
      <c r="A1452" s="243"/>
      <c r="B1452" s="28"/>
      <c r="C1452" s="49"/>
      <c r="D1452" s="49"/>
      <c r="E1452" s="49"/>
      <c r="F1452" s="49"/>
    </row>
    <row r="1453" spans="1:6" ht="14.25">
      <c r="A1453" s="243"/>
      <c r="B1453" s="28"/>
      <c r="C1453" s="49"/>
      <c r="D1453" s="49"/>
      <c r="E1453" s="49"/>
      <c r="F1453" s="49"/>
    </row>
    <row r="1454" spans="1:6" ht="14.25">
      <c r="A1454" s="243"/>
      <c r="B1454" s="28"/>
      <c r="C1454" s="49"/>
      <c r="D1454" s="49"/>
      <c r="E1454" s="49"/>
      <c r="F1454" s="49"/>
    </row>
    <row r="1455" spans="1:6" ht="14.25">
      <c r="A1455" s="243"/>
      <c r="B1455" s="28"/>
      <c r="C1455" s="49"/>
      <c r="D1455" s="49"/>
      <c r="E1455" s="49"/>
      <c r="F1455" s="49"/>
    </row>
    <row r="1456" spans="1:6" ht="14.25">
      <c r="A1456" s="243"/>
      <c r="B1456" s="28"/>
      <c r="C1456" s="49"/>
      <c r="D1456" s="49"/>
      <c r="E1456" s="49"/>
      <c r="F1456" s="49"/>
    </row>
    <row r="1457" spans="1:6" ht="14.25">
      <c r="A1457" s="243"/>
      <c r="B1457" s="28"/>
      <c r="C1457" s="49"/>
      <c r="D1457" s="49"/>
      <c r="E1457" s="49"/>
      <c r="F1457" s="49"/>
    </row>
    <row r="1458" spans="1:6" ht="14.25">
      <c r="A1458" s="243"/>
      <c r="B1458" s="28"/>
      <c r="C1458" s="49"/>
      <c r="D1458" s="49"/>
      <c r="E1458" s="49"/>
      <c r="F1458" s="49"/>
    </row>
    <row r="1459" spans="1:6" ht="14.25">
      <c r="A1459" s="243"/>
      <c r="B1459" s="28"/>
      <c r="C1459" s="49"/>
      <c r="D1459" s="49"/>
      <c r="E1459" s="49"/>
      <c r="F1459" s="49"/>
    </row>
    <row r="1460" spans="1:6" ht="14.25">
      <c r="A1460" s="243"/>
      <c r="B1460" s="28"/>
      <c r="C1460" s="49"/>
      <c r="D1460" s="49"/>
      <c r="E1460" s="49"/>
      <c r="F1460" s="49"/>
    </row>
    <row r="1461" spans="1:6" ht="14.25">
      <c r="A1461" s="243"/>
      <c r="B1461" s="28"/>
      <c r="C1461" s="49"/>
      <c r="D1461" s="49"/>
      <c r="E1461" s="49"/>
      <c r="F1461" s="49"/>
    </row>
    <row r="1462" spans="1:6" ht="14.25">
      <c r="A1462" s="243"/>
      <c r="B1462" s="28"/>
      <c r="C1462" s="49"/>
      <c r="D1462" s="49"/>
      <c r="E1462" s="49"/>
      <c r="F1462" s="49"/>
    </row>
    <row r="1463" spans="1:6" ht="14.25">
      <c r="A1463" s="243"/>
      <c r="B1463" s="28"/>
      <c r="C1463" s="49"/>
      <c r="D1463" s="49"/>
      <c r="E1463" s="49"/>
      <c r="F1463" s="49"/>
    </row>
    <row r="1464" spans="1:6" ht="14.25">
      <c r="A1464" s="243"/>
      <c r="B1464" s="28"/>
      <c r="C1464" s="49"/>
      <c r="D1464" s="49"/>
      <c r="E1464" s="49"/>
      <c r="F1464" s="49"/>
    </row>
    <row r="1465" spans="1:6" ht="14.25">
      <c r="A1465" s="243"/>
      <c r="B1465" s="28"/>
      <c r="C1465" s="49"/>
      <c r="D1465" s="49"/>
      <c r="E1465" s="49"/>
      <c r="F1465" s="49"/>
    </row>
    <row r="1466" spans="1:6" ht="14.25">
      <c r="A1466" s="243"/>
      <c r="B1466" s="28"/>
      <c r="C1466" s="49"/>
      <c r="D1466" s="49"/>
      <c r="E1466" s="49"/>
      <c r="F1466" s="49"/>
    </row>
    <row r="1467" spans="1:6" ht="14.25">
      <c r="A1467" s="243"/>
      <c r="B1467" s="28"/>
      <c r="C1467" s="49"/>
      <c r="D1467" s="49"/>
      <c r="E1467" s="49"/>
      <c r="F1467" s="49"/>
    </row>
    <row r="1468" spans="1:6" ht="14.25">
      <c r="A1468" s="243"/>
      <c r="B1468" s="28"/>
      <c r="C1468" s="49"/>
      <c r="D1468" s="49"/>
      <c r="E1468" s="49"/>
      <c r="F1468" s="49"/>
    </row>
    <row r="1469" spans="1:6" ht="14.25">
      <c r="A1469" s="243"/>
      <c r="B1469" s="28"/>
      <c r="C1469" s="49"/>
      <c r="D1469" s="49"/>
      <c r="E1469" s="49"/>
      <c r="F1469" s="49"/>
    </row>
    <row r="1470" spans="1:6" ht="14.25">
      <c r="A1470" s="243"/>
      <c r="B1470" s="28"/>
      <c r="C1470" s="49"/>
      <c r="D1470" s="49"/>
      <c r="E1470" s="49"/>
      <c r="F1470" s="49"/>
    </row>
    <row r="1471" spans="1:6" ht="14.25">
      <c r="A1471" s="243"/>
      <c r="B1471" s="28"/>
      <c r="C1471" s="49"/>
      <c r="D1471" s="49"/>
      <c r="E1471" s="49"/>
      <c r="F1471" s="49"/>
    </row>
    <row r="1472" spans="1:6" ht="14.25">
      <c r="A1472" s="243"/>
      <c r="B1472" s="28"/>
      <c r="C1472" s="49"/>
      <c r="D1472" s="49"/>
      <c r="E1472" s="49"/>
      <c r="F1472" s="49"/>
    </row>
    <row r="1473" spans="1:6" ht="14.25">
      <c r="A1473" s="243"/>
      <c r="B1473" s="28"/>
      <c r="C1473" s="49"/>
      <c r="D1473" s="49"/>
      <c r="E1473" s="49"/>
      <c r="F1473" s="49"/>
    </row>
    <row r="1474" spans="1:6" ht="14.25">
      <c r="A1474" s="243"/>
      <c r="B1474" s="28"/>
      <c r="C1474" s="49"/>
      <c r="D1474" s="49"/>
      <c r="E1474" s="49"/>
      <c r="F1474" s="49"/>
    </row>
    <row r="1475" spans="1:6" ht="14.25">
      <c r="A1475" s="243"/>
      <c r="B1475" s="28"/>
      <c r="C1475" s="49"/>
      <c r="D1475" s="49"/>
      <c r="E1475" s="49"/>
      <c r="F1475" s="49"/>
    </row>
    <row r="1476" spans="1:6" ht="14.25">
      <c r="A1476" s="243"/>
      <c r="B1476" s="28"/>
      <c r="C1476" s="49"/>
      <c r="D1476" s="49"/>
      <c r="E1476" s="49"/>
      <c r="F1476" s="49"/>
    </row>
    <row r="1477" spans="1:6" ht="14.25">
      <c r="A1477" s="243"/>
      <c r="B1477" s="28"/>
      <c r="C1477" s="49"/>
      <c r="D1477" s="49"/>
      <c r="E1477" s="49"/>
      <c r="F1477" s="49"/>
    </row>
    <row r="1478" spans="1:6" ht="14.25">
      <c r="A1478" s="243"/>
      <c r="B1478" s="28"/>
      <c r="C1478" s="49"/>
      <c r="D1478" s="49"/>
      <c r="E1478" s="49"/>
      <c r="F1478" s="49"/>
    </row>
    <row r="1479" spans="1:6" ht="14.25">
      <c r="A1479" s="243"/>
      <c r="B1479" s="28"/>
      <c r="C1479" s="49"/>
      <c r="D1479" s="49"/>
      <c r="E1479" s="49"/>
      <c r="F1479" s="49"/>
    </row>
    <row r="1480" spans="1:6" ht="14.25">
      <c r="A1480" s="243"/>
      <c r="B1480" s="28"/>
      <c r="C1480" s="49"/>
      <c r="D1480" s="49"/>
      <c r="E1480" s="49"/>
      <c r="F1480" s="49"/>
    </row>
    <row r="1481" spans="1:6" ht="14.25">
      <c r="A1481" s="243"/>
      <c r="B1481" s="28"/>
      <c r="C1481" s="49"/>
      <c r="D1481" s="49"/>
      <c r="E1481" s="49"/>
      <c r="F1481" s="49"/>
    </row>
    <row r="1482" spans="1:6" ht="14.25">
      <c r="A1482" s="243"/>
      <c r="B1482" s="28"/>
      <c r="C1482" s="49"/>
      <c r="D1482" s="49"/>
      <c r="E1482" s="49"/>
      <c r="F1482" s="49"/>
    </row>
    <row r="1483" spans="1:6" ht="14.25">
      <c r="A1483" s="243"/>
      <c r="B1483" s="28"/>
      <c r="C1483" s="49"/>
      <c r="D1483" s="49"/>
      <c r="E1483" s="49"/>
      <c r="F1483" s="49"/>
    </row>
    <row r="1484" spans="1:6" ht="14.25">
      <c r="A1484" s="243"/>
      <c r="B1484" s="28"/>
      <c r="C1484" s="49"/>
      <c r="D1484" s="49"/>
      <c r="E1484" s="49"/>
      <c r="F1484" s="49"/>
    </row>
    <row r="1485" spans="1:6" ht="14.25">
      <c r="A1485" s="243"/>
      <c r="B1485" s="28"/>
      <c r="C1485" s="49"/>
      <c r="D1485" s="49"/>
      <c r="E1485" s="49"/>
      <c r="F1485" s="49"/>
    </row>
    <row r="1486" spans="1:6" ht="14.25">
      <c r="A1486" s="243"/>
      <c r="B1486" s="28"/>
      <c r="C1486" s="49"/>
      <c r="D1486" s="49"/>
      <c r="E1486" s="49"/>
      <c r="F1486" s="49"/>
    </row>
    <row r="1487" spans="1:6" ht="14.25">
      <c r="A1487" s="243"/>
      <c r="B1487" s="28"/>
      <c r="C1487" s="49"/>
      <c r="D1487" s="49"/>
      <c r="E1487" s="49"/>
      <c r="F1487" s="49"/>
    </row>
    <row r="1488" spans="1:6" ht="14.25">
      <c r="A1488" s="243"/>
      <c r="B1488" s="28"/>
      <c r="C1488" s="49"/>
      <c r="D1488" s="49"/>
      <c r="E1488" s="49"/>
      <c r="F1488" s="49"/>
    </row>
    <row r="1489" spans="1:6" ht="14.25">
      <c r="A1489" s="243"/>
      <c r="B1489" s="28"/>
      <c r="C1489" s="49"/>
      <c r="D1489" s="49"/>
      <c r="E1489" s="49"/>
      <c r="F1489" s="49"/>
    </row>
    <row r="1490" spans="1:6" ht="14.25">
      <c r="A1490" s="243"/>
      <c r="B1490" s="28"/>
      <c r="C1490" s="49"/>
      <c r="D1490" s="49"/>
      <c r="E1490" s="49"/>
      <c r="F1490" s="49"/>
    </row>
    <row r="1491" spans="1:6" ht="14.25">
      <c r="A1491" s="243"/>
      <c r="B1491" s="28"/>
      <c r="C1491" s="49"/>
      <c r="D1491" s="49"/>
      <c r="E1491" s="49"/>
      <c r="F1491" s="49"/>
    </row>
    <row r="1492" spans="1:6" ht="14.25">
      <c r="A1492" s="243"/>
      <c r="B1492" s="28"/>
      <c r="C1492" s="49"/>
      <c r="D1492" s="49"/>
      <c r="E1492" s="49"/>
      <c r="F1492" s="49"/>
    </row>
    <row r="1493" spans="1:6" ht="14.25">
      <c r="A1493" s="243"/>
      <c r="B1493" s="28"/>
      <c r="C1493" s="49"/>
      <c r="D1493" s="49"/>
      <c r="E1493" s="49"/>
      <c r="F1493" s="49"/>
    </row>
    <row r="1494" spans="1:6" ht="14.25">
      <c r="A1494" s="243"/>
      <c r="B1494" s="28"/>
      <c r="C1494" s="49"/>
      <c r="D1494" s="49"/>
      <c r="E1494" s="49"/>
      <c r="F1494" s="49"/>
    </row>
    <row r="1495" spans="1:6" ht="14.25">
      <c r="A1495" s="243"/>
      <c r="B1495" s="28"/>
      <c r="C1495" s="49"/>
      <c r="D1495" s="49"/>
      <c r="E1495" s="49"/>
      <c r="F1495" s="49"/>
    </row>
    <row r="1496" spans="1:6" ht="14.25">
      <c r="A1496" s="243"/>
      <c r="B1496" s="28"/>
      <c r="C1496" s="49"/>
      <c r="D1496" s="49"/>
      <c r="E1496" s="49"/>
      <c r="F1496" s="49"/>
    </row>
    <row r="1497" spans="1:6" ht="14.25">
      <c r="A1497" s="243"/>
      <c r="B1497" s="28"/>
      <c r="C1497" s="49"/>
      <c r="D1497" s="49"/>
      <c r="E1497" s="49"/>
      <c r="F1497" s="49"/>
    </row>
    <row r="1498" spans="1:6" ht="14.25">
      <c r="A1498" s="243"/>
      <c r="B1498" s="28"/>
      <c r="C1498" s="49"/>
      <c r="D1498" s="49"/>
      <c r="E1498" s="49"/>
      <c r="F1498" s="49"/>
    </row>
    <row r="1499" spans="1:6" ht="14.25">
      <c r="A1499" s="243"/>
      <c r="B1499" s="28"/>
      <c r="C1499" s="49"/>
      <c r="D1499" s="49"/>
      <c r="E1499" s="49"/>
      <c r="F1499" s="49"/>
    </row>
    <row r="1500" spans="1:6" ht="14.25">
      <c r="A1500" s="243"/>
      <c r="B1500" s="28"/>
      <c r="C1500" s="49"/>
      <c r="D1500" s="49"/>
      <c r="E1500" s="49"/>
      <c r="F1500" s="49"/>
    </row>
    <row r="1501" spans="1:6" ht="14.25">
      <c r="A1501" s="243"/>
      <c r="B1501" s="28"/>
      <c r="C1501" s="49"/>
      <c r="D1501" s="49"/>
      <c r="E1501" s="49"/>
      <c r="F1501" s="49"/>
    </row>
    <row r="1502" spans="1:6" ht="14.25">
      <c r="A1502" s="243"/>
      <c r="B1502" s="28"/>
      <c r="C1502" s="49"/>
      <c r="D1502" s="49"/>
      <c r="E1502" s="49"/>
      <c r="F1502" s="49"/>
    </row>
    <row r="1503" spans="1:6" ht="14.25">
      <c r="A1503" s="243"/>
      <c r="B1503" s="28"/>
      <c r="C1503" s="49"/>
      <c r="D1503" s="49"/>
      <c r="E1503" s="49"/>
      <c r="F1503" s="49"/>
    </row>
    <row r="1504" spans="1:6" ht="14.25">
      <c r="A1504" s="243"/>
      <c r="B1504" s="28"/>
      <c r="C1504" s="49"/>
      <c r="D1504" s="49"/>
      <c r="E1504" s="49"/>
      <c r="F1504" s="49"/>
    </row>
    <row r="1505" spans="1:6" ht="14.25">
      <c r="A1505" s="243"/>
      <c r="B1505" s="28"/>
      <c r="C1505" s="49"/>
      <c r="D1505" s="49"/>
      <c r="E1505" s="49"/>
      <c r="F1505" s="49"/>
    </row>
    <row r="1506" spans="1:6" ht="14.25">
      <c r="A1506" s="243"/>
      <c r="B1506" s="28"/>
      <c r="C1506" s="49"/>
      <c r="D1506" s="49"/>
      <c r="E1506" s="49"/>
      <c r="F1506" s="49"/>
    </row>
    <row r="1507" spans="1:6" ht="14.25">
      <c r="A1507" s="359"/>
      <c r="B1507" s="28"/>
      <c r="C1507" s="49"/>
      <c r="D1507" s="49"/>
      <c r="E1507" s="49"/>
      <c r="F1507" s="49"/>
    </row>
    <row r="1508" spans="1:6" ht="14.25">
      <c r="A1508" s="243"/>
      <c r="B1508" s="28"/>
      <c r="C1508" s="49"/>
      <c r="D1508" s="49"/>
      <c r="E1508" s="49"/>
      <c r="F1508" s="49"/>
    </row>
    <row r="1509" spans="1:6" ht="14.25">
      <c r="A1509" s="243"/>
      <c r="B1509" s="28"/>
      <c r="C1509" s="49"/>
      <c r="D1509" s="49"/>
      <c r="E1509" s="49"/>
      <c r="F1509" s="49"/>
    </row>
    <row r="1510" spans="1:6" ht="14.25">
      <c r="A1510" s="243"/>
      <c r="B1510" s="28"/>
      <c r="C1510" s="49"/>
      <c r="D1510" s="49"/>
      <c r="E1510" s="49"/>
      <c r="F1510" s="49"/>
    </row>
    <row r="1511" spans="1:6" ht="14.25">
      <c r="A1511" s="243"/>
      <c r="B1511" s="28"/>
      <c r="C1511" s="49"/>
      <c r="D1511" s="49"/>
      <c r="E1511" s="49"/>
      <c r="F1511" s="49"/>
    </row>
    <row r="1512" spans="1:6" ht="14.25">
      <c r="A1512" s="243"/>
      <c r="B1512" s="28"/>
      <c r="C1512" s="49"/>
      <c r="D1512" s="49"/>
      <c r="E1512" s="49"/>
      <c r="F1512" s="49"/>
    </row>
    <row r="1513" spans="1:6" ht="14.25">
      <c r="A1513" s="243"/>
      <c r="B1513" s="28"/>
      <c r="C1513" s="49"/>
      <c r="D1513" s="49"/>
      <c r="E1513" s="49"/>
      <c r="F1513" s="49"/>
    </row>
    <row r="1514" spans="1:6" ht="14.25">
      <c r="A1514" s="243"/>
      <c r="B1514" s="28"/>
      <c r="C1514" s="49"/>
      <c r="D1514" s="49"/>
      <c r="E1514" s="49"/>
      <c r="F1514" s="49"/>
    </row>
    <row r="1515" spans="1:6" ht="14.25">
      <c r="A1515" s="243"/>
      <c r="B1515" s="28"/>
      <c r="C1515" s="49"/>
      <c r="D1515" s="49"/>
      <c r="E1515" s="49"/>
      <c r="F1515" s="49"/>
    </row>
    <row r="1516" spans="1:6" ht="14.25">
      <c r="A1516" s="243"/>
      <c r="B1516" s="28"/>
      <c r="C1516" s="49"/>
      <c r="D1516" s="49"/>
      <c r="E1516" s="49"/>
      <c r="F1516" s="49"/>
    </row>
    <row r="1517" spans="1:6" ht="14.25">
      <c r="A1517" s="243"/>
      <c r="B1517" s="28"/>
      <c r="C1517" s="49"/>
      <c r="D1517" s="49"/>
      <c r="E1517" s="49"/>
      <c r="F1517" s="49"/>
    </row>
    <row r="1518" spans="1:6" ht="14.25">
      <c r="A1518" s="243"/>
      <c r="B1518" s="28"/>
      <c r="C1518" s="49"/>
      <c r="D1518" s="49"/>
      <c r="E1518" s="49"/>
      <c r="F1518" s="49"/>
    </row>
    <row r="1519" spans="1:6" ht="14.25">
      <c r="A1519" s="243"/>
      <c r="B1519" s="28"/>
      <c r="C1519" s="49"/>
      <c r="D1519" s="49"/>
      <c r="E1519" s="49"/>
      <c r="F1519" s="49"/>
    </row>
    <row r="1520" spans="1:6" ht="14.25">
      <c r="A1520" s="243"/>
      <c r="B1520" s="28"/>
      <c r="C1520" s="49"/>
      <c r="D1520" s="49"/>
      <c r="E1520" s="49"/>
      <c r="F1520" s="49"/>
    </row>
    <row r="1521" spans="1:6" ht="14.25">
      <c r="A1521" s="243"/>
      <c r="B1521" s="28"/>
      <c r="C1521" s="49"/>
      <c r="D1521" s="49"/>
      <c r="E1521" s="49"/>
      <c r="F1521" s="49"/>
    </row>
    <row r="1522" spans="1:6" ht="14.25">
      <c r="A1522" s="243"/>
      <c r="B1522" s="28"/>
      <c r="C1522" s="49"/>
      <c r="D1522" s="49"/>
      <c r="E1522" s="49"/>
      <c r="F1522" s="49"/>
    </row>
    <row r="1523" spans="1:6" ht="14.25">
      <c r="A1523" s="243"/>
      <c r="B1523" s="28"/>
      <c r="C1523" s="49"/>
      <c r="D1523" s="49"/>
      <c r="E1523" s="49"/>
      <c r="F1523" s="49"/>
    </row>
    <row r="1524" spans="1:6" ht="14.25">
      <c r="A1524" s="243"/>
      <c r="B1524" s="28"/>
      <c r="C1524" s="49"/>
      <c r="D1524" s="49"/>
      <c r="E1524" s="49"/>
      <c r="F1524" s="49"/>
    </row>
    <row r="1525" spans="1:6" ht="14.25">
      <c r="A1525" s="243"/>
      <c r="B1525" s="28"/>
      <c r="C1525" s="49"/>
      <c r="D1525" s="49"/>
      <c r="E1525" s="49"/>
      <c r="F1525" s="49"/>
    </row>
    <row r="1526" spans="1:6" ht="14.25">
      <c r="A1526" s="243"/>
      <c r="B1526" s="28"/>
      <c r="C1526" s="49"/>
      <c r="D1526" s="49"/>
      <c r="E1526" s="49"/>
      <c r="F1526" s="49"/>
    </row>
    <row r="1527" spans="1:6" ht="14.25">
      <c r="A1527" s="243"/>
      <c r="B1527" s="28"/>
      <c r="C1527" s="49"/>
      <c r="D1527" s="49"/>
      <c r="E1527" s="49"/>
      <c r="F1527" s="49"/>
    </row>
    <row r="1528" spans="1:6" ht="14.25">
      <c r="A1528" s="243"/>
      <c r="B1528" s="28"/>
      <c r="C1528" s="49"/>
      <c r="D1528" s="49"/>
      <c r="E1528" s="49"/>
      <c r="F1528" s="49"/>
    </row>
    <row r="1529" spans="1:6" ht="14.25">
      <c r="A1529" s="243"/>
      <c r="B1529" s="28"/>
      <c r="C1529" s="49"/>
      <c r="D1529" s="49"/>
      <c r="E1529" s="49"/>
      <c r="F1529" s="49"/>
    </row>
    <row r="1530" spans="1:6" ht="14.25">
      <c r="A1530" s="243"/>
      <c r="B1530" s="28"/>
      <c r="C1530" s="49"/>
      <c r="D1530" s="49"/>
      <c r="E1530" s="49"/>
      <c r="F1530" s="49"/>
    </row>
    <row r="1531" spans="1:6" ht="14.25">
      <c r="A1531" s="243"/>
      <c r="B1531" s="28"/>
      <c r="C1531" s="49"/>
      <c r="D1531" s="49"/>
      <c r="E1531" s="49"/>
      <c r="F1531" s="49"/>
    </row>
    <row r="1532" spans="1:6" ht="14.25">
      <c r="A1532" s="243"/>
      <c r="B1532" s="28"/>
      <c r="C1532" s="49"/>
      <c r="D1532" s="49"/>
      <c r="E1532" s="49"/>
      <c r="F1532" s="49"/>
    </row>
    <row r="1533" spans="1:6" ht="14.25">
      <c r="A1533" s="243"/>
      <c r="B1533" s="28"/>
      <c r="C1533" s="49"/>
      <c r="D1533" s="49"/>
      <c r="E1533" s="49"/>
      <c r="F1533" s="49"/>
    </row>
    <row r="1534" spans="1:6" ht="14.25">
      <c r="A1534" s="243"/>
      <c r="B1534" s="28"/>
      <c r="C1534" s="49"/>
      <c r="D1534" s="49"/>
      <c r="E1534" s="49"/>
      <c r="F1534" s="49"/>
    </row>
    <row r="1535" spans="1:6" ht="14.25">
      <c r="A1535" s="243"/>
      <c r="B1535" s="28"/>
      <c r="C1535" s="49"/>
      <c r="D1535" s="49"/>
      <c r="E1535" s="49"/>
      <c r="F1535" s="49"/>
    </row>
    <row r="1536" spans="1:6" ht="14.25">
      <c r="A1536" s="243"/>
      <c r="B1536" s="28"/>
      <c r="C1536" s="49"/>
      <c r="D1536" s="49"/>
      <c r="E1536" s="49"/>
      <c r="F1536" s="49"/>
    </row>
    <row r="1537" spans="1:6" ht="14.25">
      <c r="A1537" s="243"/>
      <c r="B1537" s="28"/>
      <c r="C1537" s="49"/>
      <c r="D1537" s="49"/>
      <c r="E1537" s="49"/>
      <c r="F1537" s="49"/>
    </row>
    <row r="1538" spans="1:6" ht="14.25">
      <c r="A1538" s="243"/>
      <c r="B1538" s="28"/>
      <c r="C1538" s="49"/>
      <c r="D1538" s="49"/>
      <c r="E1538" s="49"/>
      <c r="F1538" s="49"/>
    </row>
    <row r="1539" spans="1:6" ht="14.25">
      <c r="A1539" s="243"/>
      <c r="B1539" s="28"/>
      <c r="C1539" s="49"/>
      <c r="D1539" s="49"/>
      <c r="E1539" s="49"/>
      <c r="F1539" s="49"/>
    </row>
    <row r="1540" spans="1:6" ht="14.25">
      <c r="A1540" s="243"/>
      <c r="B1540" s="28"/>
      <c r="C1540" s="49"/>
      <c r="D1540" s="49"/>
      <c r="E1540" s="49"/>
      <c r="F1540" s="49"/>
    </row>
    <row r="1541" spans="1:6" ht="14.25">
      <c r="A1541" s="243"/>
      <c r="B1541" s="28"/>
      <c r="C1541" s="49"/>
      <c r="D1541" s="49"/>
      <c r="E1541" s="49"/>
      <c r="F1541" s="49"/>
    </row>
    <row r="1542" spans="1:6" ht="14.25">
      <c r="A1542" s="243"/>
      <c r="B1542" s="28"/>
      <c r="C1542" s="49"/>
      <c r="D1542" s="49"/>
      <c r="E1542" s="49"/>
      <c r="F1542" s="49"/>
    </row>
    <row r="1543" spans="1:6" ht="14.25">
      <c r="A1543" s="243"/>
      <c r="B1543" s="28"/>
      <c r="C1543" s="49"/>
      <c r="D1543" s="49"/>
      <c r="E1543" s="49"/>
      <c r="F1543" s="49"/>
    </row>
    <row r="1544" spans="1:6" ht="14.25">
      <c r="A1544" s="243"/>
      <c r="B1544" s="28"/>
      <c r="C1544" s="49"/>
      <c r="D1544" s="49"/>
      <c r="E1544" s="49"/>
      <c r="F1544" s="49"/>
    </row>
    <row r="1545" spans="1:6" ht="14.25">
      <c r="A1545" s="243"/>
      <c r="B1545" s="28"/>
      <c r="C1545" s="49"/>
      <c r="D1545" s="49"/>
      <c r="E1545" s="49"/>
      <c r="F1545" s="49"/>
    </row>
    <row r="1546" spans="1:6" ht="14.25">
      <c r="A1546" s="243"/>
      <c r="B1546" s="28"/>
      <c r="C1546" s="49"/>
      <c r="D1546" s="49"/>
      <c r="E1546" s="49"/>
      <c r="F1546" s="49"/>
    </row>
    <row r="1547" spans="1:6" ht="14.25">
      <c r="A1547" s="243"/>
      <c r="B1547" s="28"/>
      <c r="C1547" s="49"/>
      <c r="D1547" s="49"/>
      <c r="E1547" s="49"/>
      <c r="F1547" s="49"/>
    </row>
    <row r="1548" spans="1:6" ht="14.25">
      <c r="A1548" s="243"/>
      <c r="B1548" s="28"/>
      <c r="C1548" s="49"/>
      <c r="D1548" s="49"/>
      <c r="E1548" s="49"/>
      <c r="F1548" s="49"/>
    </row>
    <row r="1549" spans="1:6" ht="14.25">
      <c r="A1549" s="243"/>
      <c r="B1549" s="28"/>
      <c r="C1549" s="49"/>
      <c r="D1549" s="49"/>
      <c r="E1549" s="49"/>
      <c r="F1549" s="49"/>
    </row>
    <row r="1550" spans="1:6" ht="14.25">
      <c r="A1550" s="243"/>
      <c r="B1550" s="28"/>
      <c r="C1550" s="49"/>
      <c r="D1550" s="49"/>
      <c r="E1550" s="49"/>
      <c r="F1550" s="49"/>
    </row>
    <row r="1551" spans="1:6" ht="14.25">
      <c r="A1551" s="243"/>
      <c r="B1551" s="28"/>
      <c r="C1551" s="49"/>
      <c r="D1551" s="49"/>
      <c r="E1551" s="49"/>
      <c r="F1551" s="49"/>
    </row>
    <row r="1552" spans="1:6" ht="14.25">
      <c r="A1552" s="243"/>
      <c r="B1552" s="28"/>
      <c r="C1552" s="49"/>
      <c r="D1552" s="49"/>
      <c r="E1552" s="49"/>
      <c r="F1552" s="49"/>
    </row>
    <row r="1553" spans="1:6" ht="14.25">
      <c r="A1553" s="243"/>
      <c r="B1553" s="28"/>
      <c r="C1553" s="49"/>
      <c r="D1553" s="49"/>
      <c r="E1553" s="49"/>
      <c r="F1553" s="49"/>
    </row>
    <row r="1554" spans="1:6" ht="14.25">
      <c r="A1554" s="243"/>
      <c r="B1554" s="28"/>
      <c r="C1554" s="49"/>
      <c r="D1554" s="49"/>
      <c r="E1554" s="49"/>
      <c r="F1554" s="49"/>
    </row>
    <row r="1555" spans="1:6" ht="14.25">
      <c r="A1555" s="243"/>
      <c r="B1555" s="28"/>
      <c r="C1555" s="49"/>
      <c r="D1555" s="49"/>
      <c r="E1555" s="49"/>
      <c r="F1555" s="49"/>
    </row>
    <row r="1556" spans="1:6" ht="14.25">
      <c r="A1556" s="243"/>
      <c r="B1556" s="28"/>
      <c r="C1556" s="49"/>
      <c r="D1556" s="49"/>
      <c r="E1556" s="49"/>
      <c r="F1556" s="49"/>
    </row>
    <row r="1557" spans="1:6" ht="14.25">
      <c r="A1557" s="243"/>
      <c r="B1557" s="28"/>
      <c r="C1557" s="49"/>
      <c r="D1557" s="49"/>
      <c r="E1557" s="49"/>
      <c r="F1557" s="49"/>
    </row>
    <row r="1558" spans="1:6" ht="14.25">
      <c r="A1558" s="243"/>
      <c r="B1558" s="28"/>
      <c r="C1558" s="49"/>
      <c r="D1558" s="49"/>
      <c r="E1558" s="49"/>
      <c r="F1558" s="49"/>
    </row>
    <row r="1559" spans="1:6" ht="14.25">
      <c r="A1559" s="243"/>
      <c r="B1559" s="28"/>
      <c r="C1559" s="49"/>
      <c r="D1559" s="49"/>
      <c r="E1559" s="49"/>
      <c r="F1559" s="49"/>
    </row>
    <row r="1560" spans="1:6" ht="14.25">
      <c r="A1560" s="243"/>
      <c r="B1560" s="28"/>
      <c r="C1560" s="49"/>
      <c r="D1560" s="49"/>
      <c r="E1560" s="49"/>
      <c r="F1560" s="49"/>
    </row>
    <row r="1561" spans="1:6" ht="14.25">
      <c r="A1561" s="243"/>
      <c r="B1561" s="28"/>
      <c r="C1561" s="49"/>
      <c r="D1561" s="49"/>
      <c r="E1561" s="49"/>
      <c r="F1561" s="49"/>
    </row>
    <row r="1562" spans="1:6" ht="14.25">
      <c r="A1562" s="243"/>
      <c r="B1562" s="28"/>
      <c r="C1562" s="49"/>
      <c r="D1562" s="49"/>
      <c r="E1562" s="49"/>
      <c r="F1562" s="49"/>
    </row>
    <row r="1563" spans="1:6" ht="14.25">
      <c r="A1563" s="243"/>
      <c r="B1563" s="28"/>
      <c r="C1563" s="49"/>
      <c r="D1563" s="49"/>
      <c r="E1563" s="49"/>
      <c r="F1563" s="49"/>
    </row>
    <row r="1564" spans="1:6" ht="14.25">
      <c r="A1564" s="243"/>
      <c r="B1564" s="28"/>
      <c r="C1564" s="49"/>
      <c r="D1564" s="49"/>
      <c r="E1564" s="49"/>
      <c r="F1564" s="49"/>
    </row>
    <row r="1565" spans="1:6" ht="14.25">
      <c r="A1565" s="243"/>
      <c r="B1565" s="28"/>
      <c r="C1565" s="49"/>
      <c r="D1565" s="49"/>
      <c r="E1565" s="49"/>
      <c r="F1565" s="49"/>
    </row>
    <row r="1566" spans="1:6" ht="14.25">
      <c r="A1566" s="243"/>
      <c r="B1566" s="28"/>
      <c r="C1566" s="49"/>
      <c r="D1566" s="49"/>
      <c r="E1566" s="49"/>
      <c r="F1566" s="49"/>
    </row>
    <row r="1567" spans="1:6" ht="14.25">
      <c r="A1567" s="243"/>
      <c r="B1567" s="28"/>
      <c r="C1567" s="49"/>
      <c r="D1567" s="49"/>
      <c r="E1567" s="49"/>
      <c r="F1567" s="49"/>
    </row>
    <row r="1568" spans="1:6" ht="14.25">
      <c r="A1568" s="243"/>
      <c r="B1568" s="28"/>
      <c r="C1568" s="49"/>
      <c r="D1568" s="49"/>
      <c r="E1568" s="49"/>
      <c r="F1568" s="49"/>
    </row>
    <row r="1569" spans="1:6" ht="14.25">
      <c r="A1569" s="243"/>
      <c r="B1569" s="28"/>
      <c r="C1569" s="49"/>
      <c r="D1569" s="49"/>
      <c r="E1569" s="49"/>
      <c r="F1569" s="49"/>
    </row>
    <row r="1570" spans="1:6" ht="14.25">
      <c r="A1570" s="243"/>
      <c r="B1570" s="28"/>
      <c r="C1570" s="49"/>
      <c r="D1570" s="49"/>
      <c r="E1570" s="49"/>
      <c r="F1570" s="49"/>
    </row>
    <row r="1571" spans="1:6" ht="14.25">
      <c r="A1571" s="243"/>
      <c r="B1571" s="28"/>
      <c r="C1571" s="49"/>
      <c r="D1571" s="49"/>
      <c r="E1571" s="49"/>
      <c r="F1571" s="49"/>
    </row>
    <row r="1572" spans="1:6" ht="14.25">
      <c r="A1572" s="243"/>
      <c r="B1572" s="28"/>
      <c r="C1572" s="49"/>
      <c r="D1572" s="49"/>
      <c r="E1572" s="49"/>
      <c r="F1572" s="49"/>
    </row>
    <row r="1573" spans="1:6" ht="14.25">
      <c r="A1573" s="243"/>
      <c r="B1573" s="28"/>
      <c r="C1573" s="49"/>
      <c r="D1573" s="49"/>
      <c r="E1573" s="49"/>
      <c r="F1573" s="49"/>
    </row>
    <row r="1574" spans="1:6" ht="14.25">
      <c r="A1574" s="243"/>
      <c r="B1574" s="28"/>
      <c r="C1574" s="49"/>
      <c r="D1574" s="49"/>
      <c r="E1574" s="49"/>
      <c r="F1574" s="49"/>
    </row>
    <row r="1575" spans="1:6" ht="14.25">
      <c r="A1575" s="243"/>
      <c r="B1575" s="28"/>
      <c r="C1575" s="49"/>
      <c r="D1575" s="49"/>
      <c r="E1575" s="49"/>
      <c r="F1575" s="49"/>
    </row>
    <row r="1576" spans="1:6" ht="14.25">
      <c r="A1576" s="170"/>
      <c r="B1576" s="28"/>
      <c r="C1576" s="49"/>
      <c r="D1576" s="49"/>
      <c r="E1576" s="49"/>
      <c r="F1576" s="49"/>
    </row>
    <row r="1577" spans="1:6" ht="14.25">
      <c r="A1577" s="170"/>
      <c r="B1577" s="28"/>
      <c r="C1577" s="49"/>
      <c r="D1577" s="49"/>
      <c r="E1577" s="49"/>
      <c r="F1577" s="49"/>
    </row>
    <row r="1578" spans="1:6" ht="14.25">
      <c r="A1578" s="28"/>
      <c r="B1578" s="28"/>
      <c r="C1578" s="28"/>
      <c r="D1578" s="28"/>
      <c r="E1578" s="28"/>
      <c r="F1578" s="49"/>
    </row>
  </sheetData>
  <sortState xmlns:xlrd2="http://schemas.microsoft.com/office/spreadsheetml/2017/richdata2" ref="A14:D43">
    <sortCondition ref="A43"/>
  </sortState>
  <dataValidations count="2">
    <dataValidation type="list" allowBlank="1" showInputMessage="1" showErrorMessage="1" sqref="T538:T542" xr:uid="{46E02341-6B3D-4081-872D-030FA73BD224}">
      <formula1>$K$175:$K$769</formula1>
    </dataValidation>
    <dataValidation type="list" allowBlank="1" showInputMessage="1" showErrorMessage="1" sqref="B1131:B1135" xr:uid="{638D13B6-A440-419C-92E9-C9F44E5E587D}">
      <formula1>$K$177:$K$692</formula1>
    </dataValidation>
  </dataValidations>
  <hyperlinks>
    <hyperlink ref="A1" r:id="rId1" display="https://www.procyclingstats.com/rider/tadej-pogacar" xr:uid="{8223EF10-306B-49EF-B83E-196C0F5502F1}"/>
    <hyperlink ref="A6" r:id="rId2" display="https://www.procyclingstats.com/rider/remco-evenepoel" xr:uid="{125FC9BD-6735-4415-A2E8-CC979DA8F973}"/>
    <hyperlink ref="A3" r:id="rId3" display="https://www.procyclingstats.com/rider/jonas-vingegaard-rasmussen" xr:uid="{7E925786-C397-4100-BB71-38B2BAEF69D4}"/>
    <hyperlink ref="M3" r:id="rId4" display="https://www.procyclingstats.com/rider/primoz-roglic" xr:uid="{C696F992-A491-44D6-9C73-98DFD799FE08}"/>
    <hyperlink ref="G15" r:id="rId5" display="https://www.procyclingstats.com/rider/jasper-philipsen" xr:uid="{18A7635D-3644-47FE-A3C2-24DDC0A2D7E4}"/>
    <hyperlink ref="M38" r:id="rId6" display="https://www.procyclingstats.com/rider/carlos-rodriguez-cano" xr:uid="{20DACA0D-1B23-4544-9F1C-7470FFFB9976}"/>
    <hyperlink ref="M4" r:id="rId7" display="https://www.procyclingstats.com/rider/mattias-skjelmose-jensen" xr:uid="{F3E7EA2C-387D-4305-9205-989901AD140A}"/>
    <hyperlink ref="G10" r:id="rId8" display="https://www.procyclingstats.com/rider/matteo-jorgenson" xr:uid="{1950A960-A6DF-48C4-BCC7-460BC211F669}"/>
    <hyperlink ref="G6" r:id="rId9" display="https://www.procyclingstats.com/rider/wout-van-aert" xr:uid="{8F6A0C1C-61BC-400B-9661-97D2EF217F39}"/>
    <hyperlink ref="A4" r:id="rId10" display="https://www.procyclingstats.com/rider/mads-pedersen" xr:uid="{E590E8FD-9882-4200-8847-68579201E995}"/>
    <hyperlink ref="G1" r:id="rId11" display="https://www.procyclingstats.com/rider/mathieu-van-der-poel" xr:uid="{CAF23225-3311-4059-B29E-6A2759D3B07F}"/>
    <hyperlink ref="S25" r:id="rId12" display="https://www.procyclingstats.com/rider/enric-mas" xr:uid="{8D608C0B-5225-4671-B73C-C41904D79D6A}"/>
    <hyperlink ref="M8" r:id="rId13" display="https://www.procyclingstats.com/rider/biniyam-ghirmay" xr:uid="{32B570F4-20F4-4CED-837D-06199D93FF87}"/>
    <hyperlink ref="A8" r:id="rId14" display="https://www.procyclingstats.com/rider/juan-ayuso-pesquera" xr:uid="{EBE66D6E-A3B4-464B-A308-7E8E773A1739}"/>
    <hyperlink ref="G7" r:id="rId15" display="https://www.procyclingstats.com/rider/arnaud-de-lie" xr:uid="{B2FA183D-1E1E-4FAB-8BFB-750BE9400BCF}"/>
    <hyperlink ref="S12" r:id="rId16" display="https://www.procyclingstats.com/rider/adam-yates" xr:uid="{1DC24080-70A5-4D06-BE62-3060197E399B}"/>
    <hyperlink ref="M9" r:id="rId17" display="https://www.procyclingstats.com/rider/tim-merlier" xr:uid="{266B85C7-4EDB-4A83-ABAA-C0D7F88343FD}"/>
    <hyperlink ref="M2" r:id="rId18" display="https://www.procyclingstats.com/rider/brandon-mcnulty" xr:uid="{83E0FDCB-0671-4D2A-8666-2C6C8A413050}"/>
    <hyperlink ref="G22" r:id="rId19" display="https://www.procyclingstats.com/rider/mikel-landa" xr:uid="{2E29DC0B-BD11-4727-A116-17F74C614A53}"/>
    <hyperlink ref="M40" r:id="rId20" display="https://www.procyclingstats.com/rider/maxim-van-gils" xr:uid="{4BD1B564-795C-4798-933D-7CD695EA4BD5}"/>
    <hyperlink ref="G8" r:id="rId21" display="https://www.procyclingstats.com/rider/jonathan-milan" xr:uid="{42E6CD18-E687-48C6-8391-2336902390E8}"/>
    <hyperlink ref="M12" r:id="rId22" display="https://www.procyclingstats.com/rider/antonio-tiberi" xr:uid="{CA3EF6A3-556E-4BB8-918B-BB86DEF2DCD2}"/>
    <hyperlink ref="A5" r:id="rId23" display="https://www.procyclingstats.com/rider/joao-almeida" xr:uid="{22C99F2B-4ADD-4A71-A4FC-597C9CE4B111}"/>
    <hyperlink ref="M16" r:id="rId24" display="https://www.procyclingstats.com/rider/richard-carapaz" xr:uid="{3F45F523-3CAD-4E79-8956-24A2AD2E077B}"/>
    <hyperlink ref="S82" r:id="rId25" display="https://www.procyclingstats.com/rider/aleksandr-vlasov" xr:uid="{80C1CC10-3C59-4570-91E7-FE77475A9A9A}"/>
    <hyperlink ref="S7" r:id="rId26" display="https://www.procyclingstats.com/rider/pello-bilbao" xr:uid="{334D4785-044C-4C56-B23D-E4BECFB5F6AF}"/>
    <hyperlink ref="G79" r:id="rId27" display="https://www.procyclingstats.com/rider/daniel-felipe-martinez" xr:uid="{3989CA7F-EFD9-43A9-AB66-BD704A2B2EA9}"/>
    <hyperlink ref="S1" r:id="rId28" display="https://www.procyclingstats.com/rider/thymen-arensman" xr:uid="{35BAC169-A7BE-4C60-80F5-3A46C1BA4A4E}"/>
    <hyperlink ref="M15" r:id="rId29" display="https://www.procyclingstats.com/rider/michael-matthews" xr:uid="{64F89577-73EE-4AE3-B137-CA7429E80AD5}"/>
    <hyperlink ref="S63" r:id="rId30" display="https://www.procyclingstats.com/rider/romain-bardet" xr:uid="{365A7A54-EB94-4D8F-9091-2CED7936CF08}"/>
    <hyperlink ref="A7" r:id="rId31" display="https://www.procyclingstats.com/rider/thomas-pidcock" xr:uid="{FD2C54BB-9130-48C0-842F-EF267D5E46E4}"/>
    <hyperlink ref="S23" r:id="rId32" display="https://www.procyclingstats.com/rider/santiago-buitrago-sanchez" xr:uid="{2B600F4E-C3E3-4004-8E87-C04E6B881456}"/>
    <hyperlink ref="G12" r:id="rId33" display="https://www.procyclingstats.com/rider/olav-kooij" xr:uid="{0293BB71-5B0C-4C99-A87A-41F0A8D344BB}"/>
    <hyperlink ref="S19" r:id="rId34" display="https://www.procyclingstats.com/rider/julian-alaphilippe" xr:uid="{0AEB0663-82AF-418A-921A-6E0E894BCC98}"/>
    <hyperlink ref="S15" r:id="rId35" display="https://www.procyclingstats.com/rider/tim-wellens" xr:uid="{A6AEFE1D-D1B0-41B7-9252-85FF7E4B4234}"/>
    <hyperlink ref="M18" r:id="rId36" display="https://www.procyclingstats.com/rider/jhonatan-narvaez" xr:uid="{C20A9C70-C371-4C4E-AC2C-989DBE1C8EC3}"/>
    <hyperlink ref="A9" r:id="rId37" display="https://www.procyclingstats.com/rider/oscar-onley" xr:uid="{B20ECAF8-C043-49F5-AC40-D4B6D343E932}"/>
    <hyperlink ref="G42" r:id="rId38" display="https://www.procyclingstats.com/rider/lennert-van-eetvelt" xr:uid="{3D1541DE-EF56-4652-BC5B-573AA743E778}"/>
    <hyperlink ref="G3" r:id="rId39" display="https://www.procyclingstats.com/rider/florian-lipowitz" xr:uid="{874FECCA-F16E-4BEC-9E4F-F886E4295D07}"/>
    <hyperlink ref="A2" r:id="rId40" display="https://www.procyclingstats.com/rider/isaac-del-toro" xr:uid="{5CA8A4A2-F225-4ECA-B609-B8ED36E23F1C}"/>
    <hyperlink ref="A93" r:id="rId41" display="https://www.procyclingstats.com/rider/christophe-laporte" xr:uid="{D8C72CFA-293E-4CE6-A201-7FE7FD4B5D0F}"/>
    <hyperlink ref="S49" r:id="rId42" display="https://www.procyclingstats.com/rider/david-gaudu" xr:uid="{C9F472BE-AF9F-4D11-ADD0-474676E129A2}"/>
    <hyperlink ref="S67" r:id="rId43" display="https://www.procyclingstats.com/rider/matej-mohoric" xr:uid="{3F0B8838-2ABF-4654-8402-27CD890E3E5B}"/>
    <hyperlink ref="A65" r:id="rId44" display="https://www.procyclingstats.com/rider/benoit-cosnefroy" xr:uid="{2AB1D7EC-1DF9-4C19-BA85-F438E0EE0ADE}"/>
    <hyperlink ref="M25" r:id="rId45" display="https://www.procyclingstats.com/rider/valentin-madouas" xr:uid="{66F215E5-FFDC-4553-813E-39D46AF8A7BF}"/>
    <hyperlink ref="S2" r:id="rId46" display="https://www.procyclingstats.com/rider/tiesj-benoot" xr:uid="{CBF7BDA6-56F8-455F-AC74-465147861EE5}"/>
    <hyperlink ref="G41" r:id="rId47" display="https://www.procyclingstats.com/rider/diego-ulissi" xr:uid="{48D2E5FD-2075-4E18-AF36-6349AEAE543A}"/>
    <hyperlink ref="A10" r:id="rId48" display="https://www.procyclingstats.com/rider/kevin-vauquelin" xr:uid="{60DD37A5-66D6-47A0-B22C-B53266CA367D}"/>
    <hyperlink ref="S18" r:id="rId49" display="https://www.procyclingstats.com/rider/alex-aranburu" xr:uid="{4F80F7B4-C96C-48DB-B6D2-55A15C98C6BB}"/>
    <hyperlink ref="S191" r:id="rId50" display="https://www.procyclingstats.com/rider/nils-politt" xr:uid="{95553031-0C65-488F-B9B3-141A16FA084F}"/>
    <hyperlink ref="S10" r:id="rId51" display="https://www.procyclingstats.com/rider/jordi-meeus" xr:uid="{BC6E3553-2E25-4577-B716-A2A7687172AA}"/>
    <hyperlink ref="M20" r:id="rId52" display="https://www.procyclingstats.com/rider/corbin-strong" xr:uid="{0D1B092B-576D-4758-AE4E-256E979E3B71}"/>
    <hyperlink ref="S14" r:id="rId53" display="https://www.procyclingstats.com/rider/ilan-van-wilder" xr:uid="{AFDFB2EA-9119-4EDD-AE60-8DDE19C00C73}"/>
    <hyperlink ref="A75" r:id="rId54" display="https://www.procyclingstats.com/rider/filippo-zana" xr:uid="{15709AEA-4619-4C79-8B23-53EA0070A25F}"/>
    <hyperlink ref="G19" r:id="rId55" display="https://www.procyclingstats.com/rider/max-poole" xr:uid="{B0BB6CAC-3137-4225-B3B0-52171487F7CF}"/>
    <hyperlink ref="G14" r:id="rId56" display="https://www.procyclingstats.com/rider/romain-gregoire1" xr:uid="{0FF1D9F8-9F7E-4474-BF5A-FC01F6C04104}"/>
    <hyperlink ref="G54" r:id="rId57" display="https://www.procyclingstats.com/rider/jonas-abrahamsen" xr:uid="{76754B99-D7D1-4406-BCE3-EF61FD4A3AEC}"/>
    <hyperlink ref="S40" r:id="rId58" display="https://www.procyclingstats.com/rider/laurence-pithie" xr:uid="{0C09F9A6-8214-4065-825C-FEF86B99092B}"/>
    <hyperlink ref="M10" r:id="rId59" display="https://www.procyclingstats.com/rider/egan-bernal" xr:uid="{9AB0AFD5-CEE8-442D-A54D-9394CBA7EA24}"/>
    <hyperlink ref="S64" r:id="rId60" display="https://www.procyclingstats.com/rider/alex-baudin" xr:uid="{15DF23EC-F633-4C7B-ABA0-15B87837B4E1}"/>
    <hyperlink ref="M53" r:id="rId61" display="https://www.procyclingstats.com/rider/alexander-kristoff" xr:uid="{B89B18D2-7A94-43F3-BB39-4151471631E1}"/>
    <hyperlink ref="M19" r:id="rId62" display="https://www.procyclingstats.com/rider/jai-hindley" xr:uid="{0BA07F6B-A2ED-4C86-A7F3-D3BE3E0A9208}"/>
    <hyperlink ref="M13" r:id="rId63" display="https://www.procyclingstats.com/rider/neilson-powless" xr:uid="{C8EAB1C6-953E-431D-B962-9761896A5AC0}"/>
    <hyperlink ref="G26" r:id="rId64" display="https://www.procyclingstats.com/rider/matteo-trentin" xr:uid="{CC0DFEC0-3EAE-48F5-AC63-DF638B2EB862}"/>
    <hyperlink ref="M11" r:id="rId65" display="https://www.procyclingstats.com/rider/simon-yates" xr:uid="{C16E17DD-6192-4543-B84B-15BF318596D5}"/>
    <hyperlink ref="M5" r:id="rId66" display="https://www.procyclingstats.com/rider/filippo-ganna" xr:uid="{4CEEBFF8-C2A5-4AF5-8E82-275B0C93B47E}"/>
    <hyperlink ref="G28" r:id="rId67" display="https://www.procyclingstats.com/rider/dylan-groenewegen" xr:uid="{63451AE4-EDC1-4074-9F29-E6A2E4DC55AF}"/>
    <hyperlink ref="G57" r:id="rId68" display="https://www.procyclingstats.com/rider/marc-soler" xr:uid="{A7867436-B8FF-45C3-BFD3-45C6284BC54D}"/>
    <hyperlink ref="G127" r:id="rId69" display="https://www.procyclingstats.com/rider/wilco-kelderman" xr:uid="{13B03107-14DA-42A5-B7D0-16C8AA6B8098}"/>
    <hyperlink ref="G2" r:id="rId70" display="https://www.procyclingstats.com/rider/giulio-ciccone" xr:uid="{302BBFD3-214E-4F66-8BC6-99F53335FB6B}"/>
    <hyperlink ref="S500" r:id="rId71" display="https://www.procyclingstats.com/rider/mauri-vansevenant" xr:uid="{66FDC158-AE16-4A46-9727-E1C4D538F3FA}"/>
    <hyperlink ref="G9" r:id="rId72" display="https://www.procyclingstats.com/rider/jay-vine" xr:uid="{E9508F0A-AAE9-4F23-A9C3-CCE59D480C3D}"/>
    <hyperlink ref="A88" r:id="rId73" display="https://www.procyclingstats.com/rider/axel-zingle" xr:uid="{0F06D373-F683-45D1-8AF7-DD2C5A2105C4}"/>
    <hyperlink ref="S161" r:id="rId74" display="https://www.procyclingstats.com/rider/attila-valter" xr:uid="{D56927F3-718A-4747-B1CB-D448FBF73067}"/>
    <hyperlink ref="M14" r:id="rId75" display="https://www.procyclingstats.com/rider/lorenzo-fortunato" xr:uid="{9E6CA6E8-F842-4074-8BA5-10254EBAE0A4}"/>
    <hyperlink ref="M6" r:id="rId76" display="https://www.procyclingstats.com/rider/michael-storer" xr:uid="{655ABEE7-C14F-499E-984A-98952CD00F7F}"/>
    <hyperlink ref="S294" r:id="rId77" display="https://www.procyclingstats.com/rider/mikkel-bjerg" xr:uid="{4C7C96B3-FCD6-4B15-801A-10EE50D1B18A}"/>
    <hyperlink ref="G4" r:id="rId78" display="https://www.procyclingstats.com/rider/ben-healy" xr:uid="{5FABCAC0-7E68-4AE5-B16D-D72E56B98811}"/>
    <hyperlink ref="S33" r:id="rId79" display="https://www.procyclingstats.com/rider/roger-adria" xr:uid="{A6E8A1AD-5A35-44FD-8420-CE6D73E10E11}"/>
    <hyperlink ref="S16" r:id="rId80" display="https://www.procyclingstats.com/rider/soren-waerenskjold" xr:uid="{8AD7223B-28D3-47FA-A84C-BA706554DABA}"/>
    <hyperlink ref="S9" r:id="rId81" display="https://www.procyclingstats.com/rider/derek-gee" xr:uid="{DD7BB938-BFD8-4F11-B265-844A0B8EEC2B}"/>
    <hyperlink ref="S41" r:id="rId82" display="https://www.procyclingstats.com/rider/kevin-vermaerke" xr:uid="{5D50D87F-FBCC-4243-8DA6-314CEC70B4FB}"/>
    <hyperlink ref="G11" r:id="rId83" display="https://www.procyclingstats.com/rider/lenny-martinez" xr:uid="{21A1863E-53FB-4A3D-9242-C0207CA4C497}"/>
    <hyperlink ref="G52" r:id="rId84" display="https://www.procyclingstats.com/rider/thibau-nys" xr:uid="{8162BCA3-DA85-4AE3-9A9C-B2117BED9D8E}"/>
    <hyperlink ref="M28" r:id="rId85" display="https://www.procyclingstats.com/rider/joshua-tarling" xr:uid="{25E4DEE5-2C66-467D-9194-5CBF1121C7AE}"/>
    <hyperlink ref="M49" r:id="rId86" display="https://www.procyclingstats.com/rider/valentin-paret-peintre" xr:uid="{B5B9A2E7-418F-48A6-9CFD-A336CF816315}"/>
    <hyperlink ref="S595" r:id="rId87" display="https://www.procyclingstats.com/rider/jan-tratnik" xr:uid="{8224FD88-37F1-430A-A4E6-AACA5A40B417}"/>
    <hyperlink ref="A63" r:id="rId88" display="https://www.procyclingstats.com/rider/bauke-mollema" xr:uid="{4E9AD0FD-0DB2-461D-BB51-E6EA9D029835}"/>
    <hyperlink ref="G27" r:id="rId89" display="https://www.procyclingstats.com/rider/danny-van-poppel" xr:uid="{BBCE036E-41C4-4F89-8A76-F5613734146F}"/>
    <hyperlink ref="G49" r:id="rId90" display="https://www.procyclingstats.com/rider/phil-bauhaus" xr:uid="{CCBB27E0-55D4-4F38-8EB9-BA6E1C28C96F}"/>
    <hyperlink ref="G34" r:id="rId91" display="https://www.procyclingstats.com/rider/jasper-stuyven" xr:uid="{C94D00AC-D0CB-4EE0-83C8-3817BD9AB3ED}"/>
    <hyperlink ref="A85" r:id="rId92" display="https://www.procyclingstats.com/rider/tobias-foss" xr:uid="{7D6B6F4D-5F7A-4679-9EA0-2E3F5C469FD9}"/>
    <hyperlink ref="S21" r:id="rId93" display="https://www.procyclingstats.com/rider/tobias-halland-johannessen" xr:uid="{6D21B7B5-E7F3-452C-8FBD-E049790D3BB6}"/>
    <hyperlink ref="S86" r:id="rId94" display="https://www.procyclingstats.com/rider/ion-izagirre" xr:uid="{B42EBA04-2FB4-4928-82C1-31D082A4E991}"/>
    <hyperlink ref="S47" r:id="rId95" display="https://www.procyclingstats.com/rider/stefan-bissegger" xr:uid="{3E0C4D21-914C-41A8-90B9-E4729D7BDF52}"/>
    <hyperlink ref="A77" r:id="rId96" display="https://www.procyclingstats.com/rider/luca-mozzato" xr:uid="{5306FEFB-5D06-4631-94AA-9F35610F803E}"/>
    <hyperlink ref="M102" r:id="rId97" display="https://www.procyclingstats.com/rider/gerben-thijssen-bel" xr:uid="{CC6EB7EF-F970-493B-8BA0-7B2CC039717C}"/>
    <hyperlink ref="G47" r:id="rId98" display="https://www.procyclingstats.com/rider/maximilian-schachmann" xr:uid="{F116576C-7D59-4BBA-A8EC-7DBD712CE08B}"/>
    <hyperlink ref="S177" r:id="rId99" display="https://www.procyclingstats.com/rider/giovanni-aleotti" xr:uid="{429EE8F9-710C-4D44-B917-C3819869091F}"/>
    <hyperlink ref="G40" r:id="rId100" display="https://www.procyclingstats.com/rider/einer-augusto-rubio-reyes" xr:uid="{43CAF386-640B-4568-BE20-67DB5EC88692}"/>
    <hyperlink ref="M69" r:id="rId101" display="https://www.procyclingstats.com/rider/cristian-rodriguez" xr:uid="{98417477-82C2-43DD-8E52-F5D78749A264}"/>
    <hyperlink ref="M1" r:id="rId102" display="https://www.procyclingstats.com/rider/felix-gall" xr:uid="{E99A2BFB-434F-4E17-A852-0AFE1A84048B}"/>
    <hyperlink ref="M30" r:id="rId103" display="https://www.procyclingstats.com/rider/aurelien-paret-peintre" xr:uid="{889C2544-2F7D-4A86-AD6E-29C851CC3925}"/>
    <hyperlink ref="G103" r:id="rId104" display="https://www.procyclingstats.com/rider/arvid-de-kleijn" xr:uid="{3AC08EA9-EFB2-4B60-B801-75C42375098D}"/>
    <hyperlink ref="S62" r:id="rId105" display="https://www.procyclingstats.com/rider/luke-lamperti" xr:uid="{A00BD01E-CEEA-40F8-B5A5-91F190F6DC75}"/>
    <hyperlink ref="G56" r:id="rId106" display="https://www.procyclingstats.com/rider/paul-lapeira" xr:uid="{8EA538A4-10E7-499E-9988-28D46D213D36}"/>
    <hyperlink ref="G128" r:id="rId107" display="https://www.procyclingstats.com/rider/bart-lemmen" xr:uid="{9CF83094-4CD3-40F0-826E-B32B543E4145}"/>
    <hyperlink ref="M57" r:id="rId108" display="https://www.procyclingstats.com/rider/alec-segaert" xr:uid="{1732BF19-8A67-4FF2-B6F7-C369AD9AE6B1}"/>
    <hyperlink ref="A52" r:id="rId109" display="https://www.procyclingstats.com/rider/laurens-de-plus" xr:uid="{1E61793B-282C-492B-A3C3-CB86ACD52321}"/>
    <hyperlink ref="M17" r:id="rId110" display="https://www.procyclingstats.com/rider/matthew-riccitello" xr:uid="{A56CDF76-4420-495F-9FBA-8D1AFD8EB721}"/>
    <hyperlink ref="S98" r:id="rId111" display="https://www.procyclingstats.com/rider/per-strand-hagenes" xr:uid="{2E130622-BB52-4B1A-92D6-4FAE2375A909}"/>
    <hyperlink ref="G13" r:id="rId112" display="https://www.procyclingstats.com/rider/giulio-pellizzari" xr:uid="{58D72E61-8D05-453B-8418-CE07410A332A}"/>
    <hyperlink ref="G23" r:id="rId113" display="https://www.procyclingstats.com/rider/pablo-castrillo-zapater" xr:uid="{9F9958CC-7A16-4ADF-947F-C4BFB0A14D79}"/>
    <hyperlink ref="M84" r:id="rId114" display="https://www.procyclingstats.com/rider/edoardo-affini" xr:uid="{61CD1EE5-C324-4701-A4D0-43049E5CCECC}"/>
    <hyperlink ref="M34" r:id="rId115" display="https://www.procyclingstats.com/rider/edoardo-zambanini" xr:uid="{74D496BB-56A3-4187-9BBF-6A824602E722}"/>
    <hyperlink ref="G30" r:id="rId116" display="https://www.procyclingstats.com/rider/milan-fretin" xr:uid="{D2189574-B8B7-4AD0-85AA-07BA25D2452E}"/>
    <hyperlink ref="S17" r:id="rId117" display="https://www.procyclingstats.com/rider/pavel-bittner" xr:uid="{68706891-BDF4-42A6-864D-A962B0B883B7}"/>
    <hyperlink ref="S6" r:id="rId118" display="https://www.procyclingstats.com/rider/emilien-jeanniere" xr:uid="{D72A90A8-A318-4C26-A9B6-9F00E841677A}"/>
    <hyperlink ref="S34" r:id="rId119" display="https://www.procyclingstats.com/rider/joseph-blackmore" xr:uid="{244C6561-177F-4AE2-B3FD-A38EDF1A2928}"/>
    <hyperlink ref="G5" r:id="rId120" display="https://www.procyclingstats.com/rider/paul-magnier" xr:uid="{8B813E4C-AEC4-4C7C-943E-1804F64DC6AE}"/>
    <hyperlink ref="S8" r:id="rId121" display="https://www.procyclingstats.com/rider/jan-christen" xr:uid="{793BB4F4-EB2F-4538-98C0-DCA6C561FDC0}"/>
    <hyperlink ref="M32" r:id="rId122" display="https://www.procyclingstats.com/rider/jarno-widar" xr:uid="{83AEBF26-0F11-42C7-8BC0-F7EABF3B38DD}"/>
    <hyperlink ref="M82" r:id="rId123" display="https://www.procyclingstats.com/rider/dylan-teuns" xr:uid="{8D2A3BFD-78D1-42CF-9FE4-5B434F0D50DB}"/>
    <hyperlink ref="G76" r:id="rId124" display="https://www.procyclingstats.com/rider/sam-bennett" xr:uid="{E66236F4-21A2-4547-9E19-7762A8415EB4}"/>
    <hyperlink ref="G85" r:id="rId125" display="https://www.procyclingstats.com/rider/victor-campenaerts" xr:uid="{35636EE7-655C-45C7-92DB-1FEB1AF1375A}"/>
    <hyperlink ref="S13" r:id="rId126" display="https://www.procyclingstats.com/rider/mauro-schmid" xr:uid="{8666A275-50FA-4103-8E91-4A9AC3C2FA79}"/>
    <hyperlink ref="S85" r:id="rId127" display="https://www.procyclingstats.com/rider/michael-woods" xr:uid="{B4A9984A-D453-48F8-9217-F37254070596}"/>
    <hyperlink ref="G117" r:id="rId128" display="https://www.procyclingstats.com/rider/kasper-asgreen" xr:uid="{68DC3033-BA69-410F-BF2F-E7DBD8C72D3D}"/>
    <hyperlink ref="G62" r:id="rId129" display="https://www.procyclingstats.com/rider/pascal-ackermann" xr:uid="{E40E0CBA-F54B-480D-9BA7-CEFB26B78F07}"/>
    <hyperlink ref="A104" r:id="rId130" display="https://www.procyclingstats.com/rider/oliver-naesen" xr:uid="{1A8E6C45-3152-430A-99DD-4A05142AE32F}"/>
    <hyperlink ref="M54" r:id="rId131" display="https://www.procyclingstats.com/rider/bryan-coquard" xr:uid="{6F5E9C0D-D607-4827-A466-B6D1B3BB3EE7}"/>
    <hyperlink ref="S78" r:id="rId132" display="https://www.procyclingstats.com/rider/vincenzo-albanese" xr:uid="{135ED718-3CA7-4B6C-ADFC-D8F8D840B7D9}"/>
    <hyperlink ref="S74" r:id="rId133" display="https://www.procyclingstats.com/rider/andrea-vendrame" xr:uid="{16B24463-B601-41B2-8853-4FF98BE63C6E}"/>
    <hyperlink ref="A70" r:id="rId134" display="https://www.procyclingstats.com/rider/georg-zimmermann" xr:uid="{61F05A41-23AA-48B2-820F-97FE1311F219}"/>
    <hyperlink ref="A98" r:id="rId135" display="https://www.procyclingstats.com/rider/natnael-tesfatsion" xr:uid="{4B4A0FBE-A0BB-45E0-BE9E-7733A314D251}"/>
    <hyperlink ref="G25" r:id="rId136" display="https://www.procyclingstats.com/rider/clement-champoussin" xr:uid="{55BAEF51-D967-414A-B0DC-A87A3BD208E1}"/>
    <hyperlink ref="S71" r:id="rId137" display="https://www.procyclingstats.com/rider/wout-poels" xr:uid="{FAD14FEA-0BD2-4131-AD06-5895FCE6E5A1}"/>
    <hyperlink ref="M63" r:id="rId138" display="https://www.procyclingstats.com/rider/gianni-vermeersch" xr:uid="{A81D3524-FFF6-4B9B-AF30-8DE6547FBE4A}"/>
    <hyperlink ref="G29" r:id="rId139" display="https://www.procyclingstats.com/rider/mike-teunissen" xr:uid="{47D2544F-C015-4E65-A117-E0CBEA9C4A6F}"/>
    <hyperlink ref="G55" r:id="rId140" display="https://www.procyclingstats.com/rider/juan-sebastian-molano" xr:uid="{CFBBCE6E-657C-47C9-BE5B-FCB020511676}"/>
    <hyperlink ref="M124" r:id="rId141" display="https://www.procyclingstats.com/rider/stan-dewulf" xr:uid="{D060B9B2-7527-4BB1-8A72-29818AD9B225}"/>
    <hyperlink ref="S52" r:id="rId142" display="https://www.procyclingstats.com/rider/clement-venturini" xr:uid="{460DD370-9A11-468F-AF62-51CB50255571}"/>
    <hyperlink ref="S46" r:id="rId143" display="https://www.procyclingstats.com/rider/clement-berthet" xr:uid="{90363852-35D5-4A5B-B53C-0ED9D01D3811}"/>
    <hyperlink ref="M50" r:id="rId144" display="https://www.procyclingstats.com/rider/marijn-van-den-berg" xr:uid="{13A02344-FF58-4DA6-8011-966C0ED6A91A}"/>
    <hyperlink ref="M31" r:id="rId145" display="https://www.procyclingstats.com/rider/madis-mihkels" xr:uid="{14A76B78-F25D-402F-97A9-D23A39151D94}"/>
    <hyperlink ref="A68" r:id="rId146" display="https://www.procyclingstats.com/rider/edward-irl-dunbar" xr:uid="{74CC0170-F222-4875-A37A-528D8D01CE72}"/>
    <hyperlink ref="M7" r:id="rId147" display="https://www.procyclingstats.com/rider/cristian-scaroni" xr:uid="{DC359A2D-F8B5-4103-9739-167EB9764286}"/>
    <hyperlink ref="M66" r:id="rId148" display="https://www.procyclingstats.com/rider/paul-penhoet" xr:uid="{02637DA7-75A9-4838-A369-2CF8C30B0365}"/>
    <hyperlink ref="S50" r:id="rId149" display="https://www.procyclingstats.com/rider/jenno-berckmoes" xr:uid="{B5D46E30-427C-4E28-AB6E-E1E8B30034C0}"/>
    <hyperlink ref="S42" r:id="rId150" display="https://www.procyclingstats.com/rider/markus-hoelgaard" xr:uid="{B87B9772-55EF-4170-B316-1966D9C71CB4}"/>
    <hyperlink ref="G99" r:id="rId151" display="https://www.procyclingstats.com/rider/georg-steinhauser" xr:uid="{BDD72925-3C3F-429A-8EF5-C3410A7A75AA}"/>
    <hyperlink ref="S11" r:id="rId152" display="https://www.procyclingstats.com/rider/tobias-lund-andresen" xr:uid="{8155A9DF-B60E-44E1-BAE6-8F06A861159F}"/>
    <hyperlink ref="S43" r:id="rId153" display="https://www.procyclingstats.com/rider/riley-sheehan" xr:uid="{50A51A37-8246-4F56-B23E-2E644A7FF076}"/>
    <hyperlink ref="G116" r:id="rId154" display="https://www.procyclingstats.com/rider/nairo-quintana" xr:uid="{6604D137-DC58-4FB7-B755-934E7C8CEC18}"/>
    <hyperlink ref="S309" r:id="rId155" display="https://www.procyclingstats.com/rider/quentin-pacher" xr:uid="{7F634B71-148F-48BA-96A1-FE19B31C2AFD}"/>
    <hyperlink ref="G118" r:id="rId156" display="https://www.procyclingstats.com/rider/archie-ryan" xr:uid="{6D221E64-DD95-49D3-A8DB-F13BCCCE4D85}"/>
    <hyperlink ref="G33" r:id="rId157" display="https://www.procyclingstats.com/rider/jordan-jegat" xr:uid="{1E521C95-8EEA-432C-B2ED-A9A19AE15008}"/>
    <hyperlink ref="S57" r:id="rId158" display="https://www.procyclingstats.com/rider/pierre-gautherat" xr:uid="{5E0E2087-4FD3-498E-AE65-09FFEF615196}"/>
    <hyperlink ref="A99" r:id="rId159" display="https://www.procyclingstats.com/rider/jefferson-cepeda-hernandez" xr:uid="{095785C4-4ABB-419C-AF55-B8E0D71F52DF}"/>
    <hyperlink ref="S69" r:id="rId160" display="https://www.procyclingstats.com/rider/lukas-nerurkar" xr:uid="{9845BA4D-D409-4FF9-8F40-9689688E525B}"/>
    <hyperlink ref="G31" r:id="rId161" display="https://www.procyclingstats.com/rider/antonio-morgado" xr:uid="{E9936308-58B5-4B1D-BA4F-C873846DA222}"/>
    <hyperlink ref="A60" r:id="rId162" display="https://www.procyclingstats.com/rider/pablo-torres1" xr:uid="{05B15C57-ADA7-4CAE-B5C3-864425447355}"/>
    <hyperlink ref="M42" r:id="rId163" display="https://www.procyclingstats.com/rider/arnaud-demare" xr:uid="{FDAE3B11-7827-43AF-B81D-76D336FA94FA}"/>
    <hyperlink ref="M52" r:id="rId164" display="https://www.procyclingstats.com/rider/ethan-hayter" xr:uid="{7E61EE66-23AC-4DCB-8AA3-ACCFF8CA664D}"/>
    <hyperlink ref="S29" r:id="rId165" display="https://www.procyclingstats.com/rider/louis-meintjes" xr:uid="{DE1A7468-9246-4E00-85CA-45C26C2CCA89}"/>
    <hyperlink ref="A58" r:id="rId166" display="https://www.procyclingstats.com/rider/juan-pedro-lopez" xr:uid="{4ADB0692-4FDB-400D-A45A-E465CF9D2FB8}"/>
    <hyperlink ref="S313" r:id="rId167" display="https://www.procyclingstats.com/rider/lorenzo-rota" xr:uid="{C7EF6385-0725-4E48-9861-6F7EC09D7D81}"/>
    <hyperlink ref="G46" r:id="rId168" display="https://www.procyclingstats.com/rider/quinten-hermans" xr:uid="{AF6763A8-0626-4EDB-A5B1-9062055E5A53}"/>
    <hyperlink ref="S97" r:id="rId169" display="https://www.procyclingstats.com/rider/fernando-gaviria" xr:uid="{6FAAA673-11D9-4DCB-9279-A66937F192D9}"/>
    <hyperlink ref="S202" r:id="rId170" display="https://www.procyclingstats.com/rider/simone-consonni" xr:uid="{77CD3268-99AE-4CD1-B9F3-452F063970E9}"/>
    <hyperlink ref="M89" r:id="rId171" display="https://www.procyclingstats.com/rider/aleksey-lutsenko" xr:uid="{D6FDAD0C-9B4D-4B2E-AF2C-54C504E3863D}"/>
    <hyperlink ref="M35" r:id="rId172" display="https://www.procyclingstats.com/rider/anthony-turgis" xr:uid="{6FCF8DA1-CC81-43FB-A721-8FD820413CBD}"/>
    <hyperlink ref="M145" r:id="rId173" display="https://www.procyclingstats.com/rider/max-walscheid" xr:uid="{9F8D2134-9DFD-4499-9DD1-0E1C6C338576}"/>
    <hyperlink ref="A103" r:id="rId174" display="https://www.procyclingstats.com/rider/rudy-molard" xr:uid="{C8AEEAD0-A54B-4F92-8003-8B8AAC982C40}"/>
    <hyperlink ref="G74" r:id="rId175" display="https://www.procyclingstats.com/rider/carlos-verona" xr:uid="{B28F4612-2F31-499B-BEA3-B5E454820AA2}"/>
    <hyperlink ref="S250" r:id="rId176" display="https://www.procyclingstats.com/rider/jack-haig" xr:uid="{71CD8106-692E-44AD-AD7E-5D9AB2F93BAF}"/>
    <hyperlink ref="M44" r:id="rId177" display="https://www.procyclingstats.com/rider/rafal-majka" xr:uid="{9EFA6EA8-F470-4222-88FF-80953084A6FE}"/>
    <hyperlink ref="G50" r:id="rId178" display="https://www.procyclingstats.com/rider/dries-de-bondt" xr:uid="{D893AAE0-0E2A-42D7-9B16-648AB24803CA}"/>
    <hyperlink ref="S242" r:id="rId179" display="https://www.procyclingstats.com/rider/mathieu-burgaudeau" xr:uid="{932F1CA3-C70F-4B4C-A14C-546610045A0B}"/>
    <hyperlink ref="S20" r:id="rId180" display="https://www.procyclingstats.com/rider/bruno-armirail" xr:uid="{A11CCF06-5DDD-49DD-B032-72DC9B371D44}"/>
    <hyperlink ref="M39" r:id="rId181" display="https://www.procyclingstats.com/rider/felix-grossschartner" xr:uid="{9CAE6DD8-47E5-4C7F-A105-4F0DCB0286B9}"/>
    <hyperlink ref="M168" r:id="rId182" display="https://www.procyclingstats.com/rider/george-bennett" xr:uid="{4D747B9E-63B4-4E8D-BDC0-CF32894F6D51}"/>
    <hyperlink ref="S58" r:id="rId183" display="https://www.procyclingstats.com/rider/victor-lafay" xr:uid="{A09F52ED-E0C7-47CC-AA0A-FC0D6A836F34}"/>
    <hyperlink ref="A97" r:id="rId184" display="https://www.procyclingstats.com/rider/steff-cras" xr:uid="{82A1888C-A7D3-4370-A15E-96742446C818}"/>
    <hyperlink ref="G58" r:id="rId185" display="https://www.procyclingstats.com/rider/stanisaw-aniolkowski" xr:uid="{10989538-208A-4D07-8089-5615661753EE}"/>
    <hyperlink ref="S592" r:id="rId186" display="https://www.procyclingstats.com/rider/nick-schultz" xr:uid="{1BD11675-6B0C-43DA-AC8F-98C288E6E3C8}"/>
    <hyperlink ref="S103" r:id="rId187" display="https://www.procyclingstats.com/rider/jason-tesson" xr:uid="{7781D51D-BB32-4F1E-AC76-EEF963CFEEFB}"/>
    <hyperlink ref="G67" r:id="rId188" display="https://www.procyclingstats.com/rider/filippo-fiorelli" xr:uid="{0CCA4D27-1243-4BBE-855E-A884B2E01ECF}"/>
    <hyperlink ref="M71" r:id="rId189" display="https://www.procyclingstats.com/rider/sam-welsford" xr:uid="{A02AA572-5335-466D-9749-E8EE7410968A}"/>
    <hyperlink ref="A87" r:id="rId190" display="https://www.procyclingstats.com/rider/hugo-page" xr:uid="{375EE160-2D11-4CE3-940D-A774E225FB18}"/>
    <hyperlink ref="S77" r:id="rId191" display="https://www.procyclingstats.com/rider/casper-van-uden" xr:uid="{02CC3315-13AA-4ECE-A6DA-C47FB7FF7ED6}"/>
    <hyperlink ref="A50" r:id="rId192" display="https://www.procyclingstats.com/rider/mattia-cattaneo" xr:uid="{ACE1437C-BD94-4024-AD2A-E3F258E7A5C8}"/>
    <hyperlink ref="S267" r:id="rId193" display="https://www.procyclingstats.com/rider/nelson-oliveira" xr:uid="{93C08B57-89CB-43A8-B25F-D0062B133D42}"/>
    <hyperlink ref="G38" r:id="rId194" display="https://www.procyclingstats.com/rider/aaron-gate" xr:uid="{DB8D28C0-A8FE-4D42-97E6-7BF456A707FB}"/>
    <hyperlink ref="S55" r:id="rId195" display="https://www.procyclingstats.com/rider/daan-hoole" xr:uid="{ACE09677-DEB1-4749-AE98-8E9B64768AAD}"/>
    <hyperlink ref="M72" r:id="rId196" display="https://www.procyclingstats.com/rider/chris-harper" xr:uid="{5FC4E822-E385-4FF2-AEF0-6C443CD3312C}"/>
    <hyperlink ref="A84" r:id="rId197" display="https://www.procyclingstats.com/rider/jenthe-biermans" xr:uid="{2141944A-A3D1-4589-9649-251E179D720C}"/>
    <hyperlink ref="G44" r:id="rId198" display="https://www.procyclingstats.com/rider/orluis-aular" xr:uid="{F0ABD23C-374B-41E9-B921-A2E276F77583}"/>
    <hyperlink ref="S453" r:id="rId199" display="https://www.procyclingstats.com/rider/lionel-taminiaux" xr:uid="{A979BA8B-ED11-42C4-8305-33749C0FB8AC}"/>
    <hyperlink ref="M48" r:id="rId200" display="https://www.procyclingstats.com/rider/henok-mulubrhan" xr:uid="{3965091D-CD28-4E23-A70E-F4CFE25C293E}"/>
    <hyperlink ref="S209" r:id="rId201" display="https://www.procyclingstats.com/rider/alex-kirsch" xr:uid="{A1357184-1454-46B5-AB8C-959BAEB2E239}"/>
    <hyperlink ref="M41" r:id="rId202" display="https://www.procyclingstats.com/rider/laurenz-rex" xr:uid="{622FAC24-147E-44DD-9B7C-0E39138F88F7}"/>
    <hyperlink ref="G63" r:id="rId203" display="https://www.procyclingstats.com/rider/anders-foldager" xr:uid="{4203B693-A68A-4B68-8ACD-6A1C8A2400A1}"/>
    <hyperlink ref="S5" r:id="rId204" display="https://www.procyclingstats.com/rider/william-junior-lecerf" xr:uid="{64193154-BFB8-4338-B02D-1E234F031B01}"/>
    <hyperlink ref="S79" r:id="rId205" display="https://www.procyclingstats.com/rider/ewen-costiou" xr:uid="{12548D6C-D92F-4836-A07A-FA03CA7D0D1F}"/>
    <hyperlink ref="S291" r:id="rId206" display="https://www.procyclingstats.com/rider/tom-van-asbroeck" xr:uid="{DF465121-DAA0-4F34-AEAD-C35358201153}"/>
    <hyperlink ref="G78" r:id="rId207" display="https://www.procyclingstats.com/rider/filippo-baroncini" xr:uid="{0163C32F-3377-46A3-AF20-739BBA1DAA5F}"/>
    <hyperlink ref="M29" r:id="rId208" display="https://www.procyclingstats.com/rider/axel-laurance" xr:uid="{4D378CDE-E50E-475D-A733-959B73993D60}"/>
    <hyperlink ref="S65" r:id="rId209" display="https://www.procyclingstats.com/rider/xandro-meurisse" xr:uid="{46E8B303-B437-45D6-A289-B4AD417394E6}"/>
    <hyperlink ref="G100" r:id="rId210" display="https://www.procyclingstats.com/rider/michael-valgren-andersen" xr:uid="{DBDF6A80-0787-41E7-980A-9A24700121FB}"/>
    <hyperlink ref="A113" r:id="rId211" display="https://www.procyclingstats.com/rider/marco-brenner" xr:uid="{D22EEACF-0B54-495E-9DB6-AF3E018DEE28}"/>
    <hyperlink ref="A72" r:id="rId212" display="https://www.procyclingstats.com/rider/pau-miquel-delgado" xr:uid="{C207A553-E15E-45A2-8AD6-53ED85C4ADBB}"/>
    <hyperlink ref="M159" r:id="rId213" display="https://www.procyclingstats.com/rider/vito-braet" xr:uid="{EC70AC4F-9EE7-497F-B8C7-66CD535403EF}"/>
    <hyperlink ref="M118" r:id="rId214" display="https://www.procyclingstats.com/rider/brandon-smith-rivera-vargas" xr:uid="{079BA63A-0D9B-403D-B59F-8850EE435F3D}"/>
    <hyperlink ref="M46" r:id="rId215" display="https://www.procyclingstats.com/rider/giovanni-lonardi" xr:uid="{4A2D5D26-7D7D-4A70-835A-E520E96451B5}"/>
    <hyperlink ref="G84" r:id="rId216" display="https://www.procyclingstats.com/rider/thomas-gachignard" xr:uid="{8BFC5AA3-B13E-445A-BF9E-DCDE0BB5542E}"/>
    <hyperlink ref="S66" r:id="rId217" display="https://www.procyclingstats.com/rider/frank-van-den-broek" xr:uid="{91D41E3D-D080-4186-8D89-34B5081C534B}"/>
    <hyperlink ref="M37" r:id="rId218" display="https://www.procyclingstats.com/rider/alexandre-delettre" xr:uid="{64BC5921-7F18-4900-8AC1-744F78D000EB}"/>
    <hyperlink ref="G132" r:id="rId219" display="https://www.procyclingstats.com/rider/davide-de-pretto" xr:uid="{A5D32C7C-0C0E-4F44-9F82-F2AB65A03E38}"/>
    <hyperlink ref="M26" r:id="rId220" display="https://www.procyclingstats.com/rider/guillermo-thomas-silva-coussan" xr:uid="{39F9C26B-7AEC-4B6B-904B-15F50FD12D88}"/>
    <hyperlink ref="S581" r:id="rId221" display="https://www.procyclingstats.com/rider/jelte-krijnsen" xr:uid="{5FF24AA9-F978-48B7-9394-31F1C2320715}"/>
    <hyperlink ref="M67" r:id="rId222" display="https://www.procyclingstats.com/rider/sergio-higuita" xr:uid="{A3C97418-D808-444B-A79C-D840C061DFA7}"/>
    <hyperlink ref="S369" r:id="rId223" display="https://www.procyclingstats.com/rider/fabio-jakobsen" xr:uid="{DB56C436-143A-43D6-A63A-6AC7F1D851F4}"/>
    <hyperlink ref="S75" r:id="rId224" display="https://www.procyclingstats.com/rider/warren-barguil" xr:uid="{6CB0711F-EC76-41DB-B7A4-A85892F4894A}"/>
    <hyperlink ref="G24" r:id="rId225" display="https://www.procyclingstats.com/rider/damiano-caruso" xr:uid="{7677B236-6EDB-46FE-8D9C-6BF5A2AC427E}"/>
    <hyperlink ref="M56" r:id="rId226" display="https://www.procyclingstats.com/rider/hugo-hofstetter" xr:uid="{123D21FF-D021-4459-BBFC-17565F4855E5}"/>
    <hyperlink ref="G122" r:id="rId227" display="https://www.procyclingstats.com/rider/ruben-guerreiro" xr:uid="{23A044C8-B864-432C-8F6B-23CFD895A607}"/>
    <hyperlink ref="A74" r:id="rId228" display="https://www.procyclingstats.com/rider/ivan-garcia-cortina" xr:uid="{12F53D96-9C79-432F-9675-6BCE95125629}"/>
    <hyperlink ref="S155" r:id="rId229" display="https://www.procyclingstats.com/rider/caleb-ewan" xr:uid="{6AE4F20B-1651-4C7B-9E00-3C3A7E442C6E}"/>
    <hyperlink ref="M64" r:id="rId230" display="https://www.procyclingstats.com/rider/ben-turner" xr:uid="{133BDD76-4273-4B6F-8993-C1DFBAB3DA7F}"/>
    <hyperlink ref="M45" r:id="rId231" display="https://www.procyclingstats.com/rider/mikkel-honore" xr:uid="{89C4C4AC-A912-457C-B2F2-2837574DB29D}"/>
    <hyperlink ref="S76" r:id="rId232" display="https://www.procyclingstats.com/rider/patrick-konrad" xr:uid="{2789EBA4-9A83-4F54-A4F5-A64E1B705599}"/>
    <hyperlink ref="S54" r:id="rId233" display="https://www.procyclingstats.com/rider/alberto-dainese" xr:uid="{8F8AE7B8-A3B4-4107-8EDE-4F2A36A160B9}"/>
    <hyperlink ref="G110" r:id="rId234" display="https://www.procyclingstats.com/rider/marco-haller" xr:uid="{16BE4B13-57A2-4B80-97F8-40B5A68447B9}"/>
    <hyperlink ref="G95" r:id="rId235" display="https://www.procyclingstats.com/rider/soren-kragh-andersen" xr:uid="{A35E06E0-D6A5-4EC6-A3DD-51DECF84CCC8}"/>
    <hyperlink ref="A83" r:id="rId236" display="https://www.procyclingstats.com/rider/stefano-oldani" xr:uid="{701A9BD9-80E1-4F3A-8AFB-72D9AD61C79C}"/>
    <hyperlink ref="S226" r:id="rId237" display="https://www.procyclingstats.com/rider/nicola-conci" xr:uid="{F0383CB6-D194-40E8-AF65-98116203E419}"/>
    <hyperlink ref="S59" r:id="rId238" display="https://www.procyclingstats.com/rider/david-de-la-cruz" xr:uid="{8650F5D3-4CC0-42A4-879F-F59DEA8ADC89}"/>
    <hyperlink ref="A115" r:id="rId239" display="https://www.procyclingstats.com/rider/davide-formolo" xr:uid="{D9E275B7-832A-44E1-9C62-87C32A81E336}"/>
    <hyperlink ref="S277" r:id="rId240" display="https://www.procyclingstats.com/rider/timothy-dupont" xr:uid="{EDC27EB2-55F5-4EE4-93E3-30FD06F66415}"/>
    <hyperlink ref="S198" r:id="rId241" display="https://www.procyclingstats.com/rider/harm-vanhoucke" xr:uid="{D124FB0C-EA86-4B2F-A499-0A710F59D8C9}"/>
    <hyperlink ref="S255" r:id="rId242" display="https://www.procyclingstats.com/rider/gleb-syritsa" xr:uid="{5F2075AB-8677-4AFE-957C-C717BC15E1EF}"/>
    <hyperlink ref="M170" r:id="rId243" display="https://www.procyclingstats.com/rider/rui-oliveira" xr:uid="{202B9F45-88D8-44E3-B011-498FF4326AA8}"/>
    <hyperlink ref="S32" r:id="rId244" display="https://www.procyclingstats.com/rider/milan-menten" xr:uid="{680FB295-6A24-43D3-91AD-3FB83F06CA0E}"/>
    <hyperlink ref="M142" r:id="rId245" display="https://www.procyclingstats.com/rider/krists-neilands" xr:uid="{3F9D810D-45D2-4725-A5F3-55DC7E8F9BE4}"/>
    <hyperlink ref="G48" r:id="rId246" display="https://www.procyclingstats.com/rider/paul-double" xr:uid="{2C7F6D36-F5B9-4AA3-A4F0-FA17EAF3A6EC}"/>
    <hyperlink ref="G53" r:id="rId247" display="https://www.procyclingstats.com/rider/raul-garcia-pierna" xr:uid="{10BCB779-8D4D-4681-B1DB-8D9C396FDE9E}"/>
    <hyperlink ref="G36" r:id="rId248" display="https://www.procyclingstats.com/rider/louis-barre" xr:uid="{5834AC18-2A23-4E33-ADB0-532C6F531BF0}"/>
    <hyperlink ref="S153" r:id="rId249" display="https://www.procyclingstats.com/rider/pier-andre-cote" xr:uid="{C598EAFD-D2F6-4654-9B8B-C79A52AE996F}"/>
    <hyperlink ref="A81" r:id="rId250" display="https://www.procyclingstats.com/rider/frederik-wandahl" xr:uid="{38F94FA0-A712-48BF-9587-EAB6EF2AA9EC}"/>
    <hyperlink ref="A56" r:id="rId251" display="https://www.procyclingstats.com/rider/yannis-voisard" xr:uid="{9A637865-06D3-4C98-9840-4CD999766826}"/>
    <hyperlink ref="S266" r:id="rId252" display="https://www.procyclingstats.com/rider/axel-mariault" xr:uid="{87D610E0-9CC4-48E3-A82E-4D80B921D5B3}"/>
    <hyperlink ref="G81" r:id="rId253" display="https://www.procyclingstats.com/rider/francesco-busatto" xr:uid="{F2F17566-DEBE-4BEE-9DFA-96157CF9160F}"/>
    <hyperlink ref="M47" r:id="rId254" display="https://www.procyclingstats.com/rider/matteo-moschetti" xr:uid="{028F4308-3856-4D92-9BB4-AFFEB81FAF02}"/>
    <hyperlink ref="G101" r:id="rId255" display="https://www.procyclingstats.com/rider/julien-bernard" xr:uid="{D83CCF15-C7AA-411E-926A-0D48B0D1BD88}"/>
    <hyperlink ref="A106" r:id="rId256" display="https://www.procyclingstats.com/rider/damien-howson" xr:uid="{9DE0C4FC-2819-40C9-912B-CA30DB6D748D}"/>
    <hyperlink ref="S80" r:id="rId257" display="https://www.procyclingstats.com/rider/fredrik-dversnes" xr:uid="{2654E5D4-EA45-46D9-A9E7-05D68252356D}"/>
    <hyperlink ref="S37" r:id="rId258" display="https://www.procyclingstats.com/rider/rick-pluimers" xr:uid="{AEA52278-2038-4207-91A8-EC631F161852}"/>
    <hyperlink ref="M104" r:id="rId259" display="https://www.procyclingstats.com/rider/tim-van-dijke" xr:uid="{AF4F8E0F-515B-4410-8844-C68930B12B48}"/>
    <hyperlink ref="A61" r:id="rId260" display="https://www.procyclingstats.com/rider/marius-mayrhofer" xr:uid="{2F446534-4FCF-4A68-8D0F-DB45078057FA}"/>
    <hyperlink ref="G35" r:id="rId261" display="https://www.procyclingstats.com/rider/marco-frigo" xr:uid="{FAAEEC1F-C521-4EF0-A236-3834F9E7F6BB}"/>
    <hyperlink ref="G37" r:id="rId262" display="https://www.procyclingstats.com/rider/fabio-christen" xr:uid="{777E1102-9C85-4F8D-B7CF-25DDFC8AC702}"/>
    <hyperlink ref="S524" r:id="rId263" display="https://www.procyclingstats.com/rider/steven-kruijswijk" xr:uid="{8464D8DC-2A52-4D03-AE7B-BEDA5B39271C}"/>
    <hyperlink ref="A55" r:id="rId264" display="https://www.procyclingstats.com/rider/johannes-staune-mittet" xr:uid="{D1939A0F-8C7A-4AE6-876C-EB3E77F8F425}"/>
    <hyperlink ref="S360" r:id="rId265" display="https://www.procyclingstats.com/rider/mikel-bizkarra" xr:uid="{AB6E29BA-D4E5-4D6B-99FE-188703ECC7E6}"/>
    <hyperlink ref="M112" r:id="rId266" display="https://www.procyclingstats.com/rider/jose-felix-parra" xr:uid="{5C8AD66C-C4B2-4CA3-B49E-9A5675DDAFF7}"/>
    <hyperlink ref="G51" r:id="rId267" display="https://www.procyclingstats.com/rider/matteo-malucelli" xr:uid="{7978542B-4978-47D2-90E5-DD6288590B10}"/>
    <hyperlink ref="S238" r:id="rId268" display="https://www.procyclingstats.com/rider/mario-aparicio-munoz" xr:uid="{56C2CFED-C2E5-4BEA-8F32-72B0E1357AC1}"/>
    <hyperlink ref="M58" r:id="rId269" display="https://www.procyclingstats.com/rider/bastien-tronchon" xr:uid="{0DFBC350-11B0-40CA-9F8D-42EA013FBF13}"/>
    <hyperlink ref="M65" r:id="rId270" display="https://www.procyclingstats.com/rider/yevgeniy-fedorov" xr:uid="{4C332D03-23CE-4580-8444-AA33BD782440}"/>
    <hyperlink ref="M105" r:id="rId271" display="https://www.procyclingstats.com/rider/urko-berrade-fernandez" xr:uid="{E2ED6BB5-517D-45BD-908D-2DBEEC48C2A4}"/>
    <hyperlink ref="S39" r:id="rId272" display="https://www.procyclingstats.com/rider/carlos-canal" xr:uid="{DEBC8B11-5E23-43D7-917A-1B62B3A62A89}"/>
    <hyperlink ref="M86" r:id="rId273" display="https://www.procyclingstats.com/rider/matevz-govekar" xr:uid="{82F4186E-3650-4F84-95EA-EFB832072A07}"/>
    <hyperlink ref="S45" r:id="rId274" display="https://www.procyclingstats.com/rider/manuele-tarozzi" xr:uid="{5CFC7430-1D3B-4399-B8AF-AE015324BD54}"/>
    <hyperlink ref="G73" r:id="rId275" display="https://www.procyclingstats.com/rider/jonas-rutsch" xr:uid="{040342B0-A491-4823-9196-CC400B2892B9}"/>
    <hyperlink ref="A116" r:id="rId276" display="https://www.procyclingstats.com/rider/filippo-magli2" xr:uid="{C5F9BA62-55DA-476D-9ED9-6DD120C61F94}"/>
    <hyperlink ref="M122" r:id="rId277" display="https://www.procyclingstats.com/rider/amaury-capiot" xr:uid="{50DBE169-95ED-4334-BA41-4DACAF4E0F26}"/>
    <hyperlink ref="S130" r:id="rId278" display="https://www.procyclingstats.com/rider/pepijn-reinderink" xr:uid="{99ACA648-0C3F-41D6-ADDA-0AE171F192AE}"/>
    <hyperlink ref="G133" r:id="rId279" display="https://www.procyclingstats.com/rider/alexander-hajek" xr:uid="{BE2684D1-9D3D-42D0-9BEF-4A7C063ADF54}"/>
    <hyperlink ref="S53" r:id="rId280" display="https://www.procyclingstats.com/rider/leo-bisiaux" xr:uid="{AED3B3F9-5C4E-4EFA-BC53-7958C1D5E5D3}"/>
    <hyperlink ref="M99" r:id="rId281" display="https://www.procyclingstats.com/rider/martin-laas" xr:uid="{C4B96187-E816-497A-A7CC-96629DCB0555}"/>
    <hyperlink ref="M62" r:id="rId282" display="https://www.procyclingstats.com/rider/andreas-leknessund" xr:uid="{09B7FE38-3448-4226-9D9F-76E76BBD3A2D}"/>
    <hyperlink ref="A100" r:id="rId283" display="https://www.procyclingstats.com/rider/lennard-kamna" xr:uid="{CF6FFF07-B346-47B4-A765-E4067D2AF44E}"/>
    <hyperlink ref="S158" r:id="rId284" display="https://www.procyclingstats.com/rider/yves-lampaert" xr:uid="{F4A5B668-9EF1-46E0-A220-E5FE0D20220D}"/>
    <hyperlink ref="G98" r:id="rId285" display="https://www.procyclingstats.com/rider/johan-esteban-chaves" xr:uid="{FC7EE1FA-01FD-4C2B-823F-B44390F1814B}"/>
    <hyperlink ref="S48" r:id="rId286" display="https://www.procyclingstats.com/rider/rasmus-tiller" xr:uid="{D5D792D4-89CD-42CE-BC25-7E8049B1B6E9}"/>
    <hyperlink ref="A86" r:id="rId287" display="https://www.procyclingstats.com/rider/tao-geoghegan-hart" xr:uid="{2704C638-8507-4A44-98F6-E6A21A913EC0}"/>
    <hyperlink ref="M73" r:id="rId288" display="https://www.procyclingstats.com/rider/sandy-dujardin" xr:uid="{156CD775-D737-43C7-8C94-F6E64212157F}"/>
    <hyperlink ref="A89" r:id="rId289" display="https://www.procyclingstats.com/rider/sylvain-moniquet" xr:uid="{FC2F3A9C-0123-4586-9F03-484D27BE7853}"/>
    <hyperlink ref="M51" r:id="rId290" display="https://www.procyclingstats.com/rider/davide-ballerini" xr:uid="{7A8F6136-1D2B-45DC-91EB-99270C04173A}"/>
    <hyperlink ref="G121" r:id="rId291" display="https://www.procyclingstats.com/rider/rui-costa" xr:uid="{31CA5675-1F8C-48FF-AE12-FB5502050E77}"/>
    <hyperlink ref="M131" r:id="rId292" display="https://www.procyclingstats.com/rider/john-degenkolb" xr:uid="{0E28B5C5-48B8-4C2E-9271-0E7D86F2EAB5}"/>
    <hyperlink ref="S149" r:id="rId293" display="https://www.procyclingstats.com/rider/jon-aberasturi" xr:uid="{DA753569-5A3B-4561-8379-75CA7A70D1E0}"/>
    <hyperlink ref="G64" r:id="rId294" display="https://www.procyclingstats.com/rider/alessandro-tonelli" xr:uid="{CFF4AD34-2BBC-48FD-A858-44124DBEE5FD}"/>
    <hyperlink ref="M24" r:id="rId295" display="https://www.procyclingstats.com/rider/lewis-askey" xr:uid="{7DC26CEB-9CAF-49A8-8868-8283392B9DE6}"/>
    <hyperlink ref="S81" r:id="rId296" display="https://www.procyclingstats.com/rider/gregor-muhlberger" xr:uid="{4800230D-77AB-43C8-BA62-6A65CE428930}"/>
    <hyperlink ref="S224" r:id="rId297" display="https://www.procyclingstats.com/rider/gianluca-brambilla" xr:uid="{85B61046-4E35-4A58-89BE-C98D2B0AE6C2}"/>
    <hyperlink ref="S411" r:id="rId298" display="https://www.procyclingstats.com/rider/simon-carr" xr:uid="{4CD2925B-5C81-49CA-ADFE-6614E0DA75DF}"/>
    <hyperlink ref="S141" r:id="rId299" display="https://www.procyclingstats.com/rider/thibault-guernalec" xr:uid="{71B1CBA9-BD46-437F-91B3-A44404B2C6A7}"/>
    <hyperlink ref="S547" r:id="rId300" display="https://www.procyclingstats.com/rider/stan-van-tricht" xr:uid="{5DA25D41-F82C-451C-B204-DDD11AF82D00}"/>
    <hyperlink ref="S83" r:id="rId301" display="https://www.procyclingstats.com/rider/ben-zwiehoff" xr:uid="{66CE0C29-E2EF-458C-88BB-09C4681E984F}"/>
    <hyperlink ref="G102" r:id="rId302" display="https://www.procyclingstats.com/rider/kamiel-bonneu" xr:uid="{1EDA7A40-D25B-4084-959B-1AF75476AA9A}"/>
    <hyperlink ref="A108" r:id="rId303" display="https://www.procyclingstats.com/rider/ivo-emanuel-alves" xr:uid="{B4CACCA6-CD76-4FBA-BD5E-4FD995313AE5}"/>
    <hyperlink ref="A105" r:id="rId304" display="https://www.procyclingstats.com/rider/william-barta" xr:uid="{E2B0199A-270B-4E62-8FE9-3377021D06E4}"/>
    <hyperlink ref="A69" r:id="rId305" display="https://www.procyclingstats.com/rider/stian-fredheim" xr:uid="{082188EC-DE7B-462C-9E49-413F6447766A}"/>
    <hyperlink ref="A67" r:id="rId306" display="https://www.procyclingstats.com/rider/cees-bol" xr:uid="{F9AD09EC-44E9-4419-95C5-22DDE952F013}"/>
    <hyperlink ref="A47" r:id="rId307" display="https://www.procyclingstats.com/rider/nils-eekhoff" xr:uid="{291676C7-1222-4410-9DB0-84B87C31D834}"/>
    <hyperlink ref="S99" r:id="rId308" display="https://www.procyclingstats.com/rider/chris-hamilton" xr:uid="{E57C2C0C-753E-45FD-84E0-276C5AF08FD3}"/>
    <hyperlink ref="S217" r:id="rId309" display="https://www.procyclingstats.com/rider/ryan-mullen" xr:uid="{B4DDF5A7-39F4-4876-B4A2-8FA76B387AF7}"/>
    <hyperlink ref="A109" r:id="rId310" display="https://www.procyclingstats.com/rider/walter-vargas" xr:uid="{45945A0C-DEB3-4DE4-9BA0-30A6EDF975FB}"/>
    <hyperlink ref="S325" r:id="rId311" display="https://www.procyclingstats.com/rider/kobe-goossens" xr:uid="{08043995-D435-4B25-9AAF-FF635FC2EBF0}"/>
    <hyperlink ref="M93" r:id="rId312" display="https://www.procyclingstats.com/rider/mark-donovan" xr:uid="{0E03BE9F-ED61-4279-BD23-C4BBC701E283}"/>
    <hyperlink ref="S206" r:id="rId313" display="https://www.procyclingstats.com/rider/amanuel-gebrezgabihier" xr:uid="{25D40B58-ADA4-4178-A32F-A26C56766DD8}"/>
    <hyperlink ref="S70" r:id="rId314" display="https://www.procyclingstats.com/rider/brent-van-moer" xr:uid="{297134FA-E30D-42C2-A9DE-2F3744B11ACF}"/>
    <hyperlink ref="S115" r:id="rId315" display="https://www.procyclingstats.com/rider/callum-scotson" xr:uid="{F74CD77E-1486-4F22-9480-670E7A6B7C88}"/>
    <hyperlink ref="G112" r:id="rId316" display="https://www.procyclingstats.com/rider/maikel-zijlaard" xr:uid="{5A770837-D5EF-434A-8493-B9959C950352}"/>
    <hyperlink ref="M114" r:id="rId317" display="https://www.procyclingstats.com/rider/enrico-zanoncello" xr:uid="{EDD18EE1-EF05-4385-94CD-25FDF07AD00B}"/>
    <hyperlink ref="M59" r:id="rId318" display="https://www.procyclingstats.com/rider/johannes-kulset" xr:uid="{86183D35-B2C9-4FB6-9805-BDF19BB397C7}"/>
    <hyperlink ref="A102" r:id="rId319" display="https://www.procyclingstats.com/rider/eric-antonio-fagundez" xr:uid="{096D3C8B-BB51-423D-8356-ADB0A1F6DC3C}"/>
    <hyperlink ref="S351" r:id="rId320" display="https://www.procyclingstats.com/rider/wilmar-paredes" xr:uid="{B7067A8E-179A-4791-B4D6-007C58A4F214}"/>
    <hyperlink ref="M27" r:id="rId321" display="https://www.procyclingstats.com/rider/mathys-rondel" xr:uid="{2320098F-41B4-4185-95DE-1A1ADC144870}"/>
    <hyperlink ref="S610" r:id="rId322" display="https://www.procyclingstats.com/rider/lars-boven" xr:uid="{3C870198-DF89-4FA6-AC6E-5F1816AC8E71}"/>
    <hyperlink ref="S227" r:id="rId323" display="https://www.procyclingstats.com/rider/luca-covili" xr:uid="{4CECA35E-39F1-4EF0-AAE7-2BCC2EC313C3}"/>
    <hyperlink ref="S285" r:id="rId324" display="https://www.procyclingstats.com/rider/kelland-brien" xr:uid="{D3436D3A-A142-4016-9F72-D7969D5A34F9}"/>
    <hyperlink ref="A82" r:id="rId325" display="https://www.procyclingstats.com/rider/igor-arrieta-lizarraga" xr:uid="{53DDC2CB-D6C8-48C7-B4B5-3134B1932D87}"/>
    <hyperlink ref="M60" r:id="rId326" display="https://www.procyclingstats.com/rider/victor-langellotti" xr:uid="{1599B78D-2343-4E6A-9B4E-FDBE2E270E5F}"/>
    <hyperlink ref="S429" r:id="rId327" display="https://www.procyclingstats.com/rider/karl-patrick-lauk" xr:uid="{A44C8B42-CBFE-459C-A592-140D2EDF746D}"/>
    <hyperlink ref="M109" r:id="rId328" display="https://www.procyclingstats.com/rider/adne-holter" xr:uid="{32E942CC-62C9-43B1-9AAF-442ABA4FE8D0}"/>
    <hyperlink ref="M155" r:id="rId329" display="https://www.procyclingstats.com/rider/jensen-plowright" xr:uid="{C68BA6C1-2A91-4A43-BC6D-D102C05BBB5B}"/>
    <hyperlink ref="S443" r:id="rId330" display="https://www.procyclingstats.com/rider/thomas-pesenti" xr:uid="{2E7E0D28-8680-444E-A788-3A458C705D48}"/>
    <hyperlink ref="S284" r:id="rId331" display="https://www.procyclingstats.com/rider/mathis-le-berre" xr:uid="{4103E0EA-85D9-4543-AB10-33A16FDD3B12}"/>
    <hyperlink ref="S38" r:id="rId332" display="https://www.procyclingstats.com/rider/tim-torn-teutenberg" xr:uid="{A195F8B4-62FD-42BB-9F87-68918A1CD76E}"/>
    <hyperlink ref="G120" r:id="rId333" display="https://www.procyclingstats.com/rider/matheo-vercher" xr:uid="{68DE6C7B-A1B1-4171-B51E-11C228884E17}"/>
    <hyperlink ref="G66" r:id="rId334" display="https://www.procyclingstats.com/rider/jose-manuel-diaz-gallego" xr:uid="{9F298639-0763-4127-995C-05A329B653C1}"/>
    <hyperlink ref="S128" r:id="rId335" display="https://www.procyclingstats.com/rider/filip-maciejuk" xr:uid="{622B6E28-720F-49D9-BAF0-7305EA12C37A}"/>
    <hyperlink ref="A101" r:id="rId336" display="https://www.procyclingstats.com/rider/rasmus-sojbergpedersen" xr:uid="{EB8E1C9A-9BD7-4EBE-B0C0-6182FDDE720B}"/>
    <hyperlink ref="A54" r:id="rId337" display="https://www.procyclingstats.com/rider/gianmarco-garofoli" xr:uid="{A78E17C8-7F81-437C-89FB-8A09AC23D94C}"/>
    <hyperlink ref="S119" r:id="rId338" display="https://www.procyclingstats.com/rider/luca-van-boven" xr:uid="{544BDFE4-03F9-48EB-80A0-D7914F5592C5}"/>
    <hyperlink ref="S87" r:id="rId339" display="https://www.procyclingstats.com/rider/matyas-kopecky" xr:uid="{4B137D03-A855-44E0-A28F-250CCE74FAD5}"/>
    <hyperlink ref="S512" r:id="rId340" display="https://www.procyclingstats.com/rider/hartthijs-de-vries" xr:uid="{CC1488E2-4271-49C4-946B-2D2FE8A4A98A}"/>
    <hyperlink ref="S140" r:id="rId341" display="https://www.procyclingstats.com/rider/tijmen-graat" xr:uid="{914228D6-BC3E-4E14-B31D-903C3016937B}"/>
    <hyperlink ref="M55" r:id="rId342" display="https://www.procyclingstats.com/rider/thibaud-gruel" xr:uid="{9ED7429C-4882-40A4-B5EC-0DAE18419303}"/>
    <hyperlink ref="G83" r:id="rId343" display="https://www.procyclingstats.com/rider/simon-dehairs" xr:uid="{8BEA954E-B626-4A82-8340-6EEB6DE8076D}"/>
    <hyperlink ref="S401" r:id="rId344" display="https://www.procyclingstats.com/rider/gorka-sorarrain" xr:uid="{1D54C33A-D953-4BEB-ADAD-C7534E605FB6}"/>
    <hyperlink ref="S287" r:id="rId345" xr:uid="{0A79EDE0-4DC7-4C27-BC08-091F35E123A3}"/>
    <hyperlink ref="S476" r:id="rId346" display="https://www.procyclingstats.com/rider/gil-gelders" xr:uid="{7710AD99-53CF-4692-8A1E-40F8622CB8F7}"/>
    <hyperlink ref="G111" r:id="rId347" display="https://www.procyclingstats.com/rider/alessandro-pinarello" xr:uid="{92104FF6-B429-44AE-9E3C-0F081374F34F}"/>
    <hyperlink ref="G135" r:id="rId348" display="https://www.procyclingstats.com/rider/lander-loockx" xr:uid="{0ED7297B-BDA1-48F9-BFF3-2A27F5962B24}"/>
    <hyperlink ref="S611" r:id="rId349" display="https://www.procyclingstats.com/rider/marcin-budzinski" xr:uid="{4397D24C-8729-4CDB-BE6A-78EF75F8BE87}"/>
    <hyperlink ref="S549" r:id="rId350" display="https://www.procyclingstats.com/rider/max-walker" xr:uid="{C44C9FFE-E214-431D-9457-3594E1971B52}"/>
    <hyperlink ref="S370" r:id="rId351" display="https://www.procyclingstats.com/rider/florian-samuel-kajamini" xr:uid="{86D21A8C-24BC-467E-A684-8396A95C07C3}"/>
    <hyperlink ref="A80" r:id="rId352" display="https://www.procyclingstats.com/rider/steffen-de-schuyteneer" xr:uid="{22967251-037E-4BC3-B118-C0919E665A0D}"/>
    <hyperlink ref="S110" r:id="rId353" display="https://www.procyclingstats.com/rider/ludovico-crescioli" xr:uid="{03267B61-A7B0-4F2F-ABD1-B0FE96F6AC63}"/>
    <hyperlink ref="S241" r:id="rId354" display="https://www.procyclingstats.com/rider/koen-bouwman" xr:uid="{7A93747A-7385-4502-8B38-BC3502EACB19}"/>
    <hyperlink ref="S44" r:id="rId355" display="https://www.procyclingstats.com/rider/matteo-sobrero" xr:uid="{99140C64-CD39-4D9D-B37B-B831F7FB8E56}"/>
    <hyperlink ref="G69" r:id="rId356" display="https://www.procyclingstats.com/rider/matis-louvel" xr:uid="{D7147425-CF8D-4954-AA54-CC313E5BD2B4}"/>
    <hyperlink ref="S73" r:id="rId357" display="https://www.procyclingstats.com/rider/benjamin-thomas-2" xr:uid="{F0C25D21-66BF-44BF-8B29-DF5A2D218348}"/>
    <hyperlink ref="M88" r:id="rId358" display="https://www.procyclingstats.com/rider/michal-kwiatkowski" xr:uid="{193D3B81-F4BA-4578-910A-B6A1C8DC57CD}"/>
    <hyperlink ref="G20" r:id="rId359" display="https://www.procyclingstats.com/rider/andrea-bagioli" xr:uid="{7D807C22-7696-4221-B754-780234846DFE}"/>
    <hyperlink ref="A117" r:id="rId360" display="https://www.procyclingstats.com/rider/jake-stewart" xr:uid="{1C5178C5-1AD1-4A59-8A17-4152D7B01169}"/>
    <hyperlink ref="A110" r:id="rId361" display="https://www.procyclingstats.com/rider/emanuel-buchmann" xr:uid="{257FF82E-2769-45BF-8053-8C8D7CAB7488}"/>
    <hyperlink ref="S289" r:id="rId362" display="https://www.procyclingstats.com/rider/ivan-ramiro-sosa" xr:uid="{176757CE-31F7-4B77-8445-367606B5F61F}"/>
    <hyperlink ref="M128" r:id="rId363" display="https://www.procyclingstats.com/rider/elia-viviani" xr:uid="{CED004B4-E451-4661-9A67-730EB8E7DC09}"/>
    <hyperlink ref="S641" r:id="rId364" display="https://www.procyclingstats.com/rider/fausto-masnada" xr:uid="{CBD0557B-F2AD-408F-9DE7-56FDA9B0D782}"/>
    <hyperlink ref="A90" r:id="rId365" display="https://www.procyclingstats.com/rider/piet-allegaert" xr:uid="{24F5E889-EAA3-4655-8F4B-B85371828F7D}"/>
    <hyperlink ref="A76" r:id="rId366" display="https://www.procyclingstats.com/rider/anthon-charmig" xr:uid="{FCE791D1-4745-4AF5-992F-3C4E93E396A0}"/>
    <hyperlink ref="G43" r:id="rId367" display="https://www.procyclingstats.com/rider/torstein-traeen" xr:uid="{C0F05FAD-6508-426B-81CB-C42F258586CC}"/>
    <hyperlink ref="S107" r:id="rId368" display="https://www.procyclingstats.com/rider/kevin-geniets" xr:uid="{55694A78-5BB9-419A-AD18-D67EF449FC49}"/>
    <hyperlink ref="M81" r:id="rId369" display="https://www.procyclingstats.com/rider/sean-quinn" xr:uid="{3A5914B0-537A-4989-AC79-0E1348E252A3}"/>
    <hyperlink ref="M152" r:id="rId370" display="https://www.procyclingstats.com/rider/itamar-einhorn" xr:uid="{6DFF59C4-F508-4A8E-9A79-4AB273D6F164}"/>
    <hyperlink ref="S160" r:id="rId371" display="https://www.procyclingstats.com/rider/jambaljamts-sainbayar" xr:uid="{EE94194B-0893-4FA0-BA9E-2E2D1F65F2BA}"/>
    <hyperlink ref="M137" r:id="rId372" display="https://www.procyclingstats.com/rider/pascal-eenkhoorn" xr:uid="{784CF27F-5079-40C2-8303-862411BFA649}"/>
    <hyperlink ref="S372" r:id="rId373" display="https://www.procyclingstats.com/rider/emils-liepins" xr:uid="{3F954F80-7F5A-49E3-8D82-B035A59FFAD6}"/>
    <hyperlink ref="G72" r:id="rId374" display="https://www.procyclingstats.com/rider/miguel-heidemann" xr:uid="{0501350E-B67E-40CB-BE17-A65D35D3BA95}"/>
    <hyperlink ref="S31" r:id="rId375" display="https://www.procyclingstats.com/rider/jon-barrenetxea-golzarri" xr:uid="{34F04CB7-E737-4CF4-9543-6D512C866EC5}"/>
    <hyperlink ref="S56" r:id="rId376" display="https://www.procyclingstats.com/rider/timo-kielich" xr:uid="{254F6479-E9AC-4110-8FA0-13C4BE11CE0E}"/>
    <hyperlink ref="S381" r:id="rId377" display="https://www.procyclingstats.com/rider/colin-stussi" xr:uid="{87E6309F-E5A5-44A6-AEE5-9BC94FEBFC73}"/>
    <hyperlink ref="M107" r:id="rId378" display="https://www.procyclingstats.com/rider/jonathan-klever-caicedo" xr:uid="{AEFF2204-400A-4269-91C9-DD94DBBD92D3}"/>
    <hyperlink ref="A53" r:id="rId379" display="https://www.procyclingstats.com/rider/arne-marit" xr:uid="{642EFEC5-E94A-4527-9155-AD97DA3EAF20}"/>
    <hyperlink ref="G32" r:id="rId380" display="https://www.procyclingstats.com/rider/alexis-renard" xr:uid="{30F31418-36CD-4DE0-8D68-AAC3B8743717}"/>
    <hyperlink ref="G82" r:id="rId381" display="https://www.procyclingstats.com/rider/aime-de-gendt" xr:uid="{76954CBD-AA6B-4DD7-9567-6881A319FE6F}"/>
    <hyperlink ref="A96" r:id="rId382" display="https://www.procyclingstats.com/rider/simon-pellaud" xr:uid="{7F21D77D-6CF5-4ED1-9B5C-113657B1E19A}"/>
    <hyperlink ref="G124" r:id="rId383" display="https://www.procyclingstats.com/rider/mirco-maestri" xr:uid="{4E8C9C8B-CC1D-4B16-A2E5-5B5A917E3B1E}"/>
    <hyperlink ref="S357" r:id="rId384" display="https://www.procyclingstats.com/rider/adne-van-engelen" xr:uid="{B3F18D5F-CB51-4638-95C1-E15DE94251EA}"/>
    <hyperlink ref="S260" r:id="rId385" display="https://www.procyclingstats.com/rider/logan-currie" xr:uid="{599D6D50-EF78-44A1-B20E-758C947F3A3F}"/>
    <hyperlink ref="S213" r:id="rId386" display="https://www.procyclingstats.com/rider/jonathan-lastra" xr:uid="{863838DB-A320-4456-AAA8-C7C461D53C03}"/>
    <hyperlink ref="S335" r:id="rId387" display="https://www.procyclingstats.com/rider/pierre-barbier" xr:uid="{9CE2EDFA-195A-4BC3-8ACF-7C6FA5597420}"/>
    <hyperlink ref="G126" r:id="rId388" display="https://www.procyclingstats.com/rider/mick-van-dijke" xr:uid="{4D907D1E-30BC-49FF-8B44-534588737933}"/>
    <hyperlink ref="M133" r:id="rId389" display="https://www.procyclingstats.com/rider/odd-christian-eiking" xr:uid="{9B7F48C9-55BD-4608-B748-786EC4040854}"/>
    <hyperlink ref="S604" r:id="rId390" display="https://www.procyclingstats.com/rider/mattia-bais" xr:uid="{64DC8A0E-3D2C-4F1A-807E-E634C53CA158}"/>
    <hyperlink ref="S344" r:id="rId391" display="https://www.procyclingstats.com/rider/tord-gudmestad" xr:uid="{11FD1476-B13E-4B3F-82D8-09C7D91CB37B}"/>
    <hyperlink ref="G92" r:id="rId392" display="https://www.procyclingstats.com/rider/alessandro-verre" xr:uid="{60D0AE67-9C2D-4425-91F4-E83C6F4A6BCE}"/>
    <hyperlink ref="S143" r:id="rId393" display="https://www.procyclingstats.com/rider/unai-iribar-jauregi" xr:uid="{442752A8-04E3-4924-8C4E-326382EB3F97}"/>
    <hyperlink ref="G75" r:id="rId394" display="https://www.procyclingstats.com/rider/mats-wenzel" xr:uid="{4FABFD3C-6DA7-41A7-9EF1-67EC8A393A47}"/>
    <hyperlink ref="G142" r:id="rId395" display="https://www.procyclingstats.com/rider/cristian-raileanu" xr:uid="{10B517D1-8CF1-4067-B641-BE284829BD21}"/>
    <hyperlink ref="A78" r:id="rId396" display="https://www.procyclingstats.com/rider/eduard-prades" xr:uid="{C0A9306B-08C2-4198-8F98-29845339DD24}"/>
    <hyperlink ref="S300" r:id="rId397" display="https://www.procyclingstats.com/rider/rodrigo-contreras" xr:uid="{19599AAF-92AA-4715-B446-A6A47DB256F7}"/>
    <hyperlink ref="A66" r:id="rId398" display="https://www.procyclingstats.com/rider/manuel-penalver" xr:uid="{88203A8E-6EA6-4D42-84F3-9176AEA069E2}"/>
    <hyperlink ref="S303" r:id="rId399" display="https://www.procyclingstats.com/rider/dmitriy-gruzdev" xr:uid="{890671FC-9BF6-4044-A052-6F66EEAAF4F5}"/>
    <hyperlink ref="S24" r:id="rId400" display="https://www.procyclingstats.com/rider/ivan-romeo" xr:uid="{23A05D07-2140-46B6-A173-1603B6A67370}"/>
    <hyperlink ref="G105" r:id="rId401" display="https://www.procyclingstats.com/rider/oded-kogut" xr:uid="{EC80B54D-AA8D-41F7-A145-0C5165338C3A}"/>
    <hyperlink ref="S424" r:id="rId402" display="https://www.procyclingstats.com/rider/jelle-johannink" xr:uid="{EB41038D-EBF8-4285-9BAB-0504283CB4B1}"/>
    <hyperlink ref="S60" r:id="rId403" display="https://www.procyclingstats.com/rider/afonso-eulalio" xr:uid="{CC15392C-F821-47A3-883E-E241C084EC99}"/>
    <hyperlink ref="A62" r:id="rId404" display="https://www.procyclingstats.com/rider/artem-nych" xr:uid="{AF006706-7DEA-417B-A3D0-2CFACD91FC93}"/>
    <hyperlink ref="S30" r:id="rId405" display="https://www.procyclingstats.com/rider/jaume-guardeno" xr:uid="{AE01BFE4-F7F7-4A2C-A1B0-2AB7F5DBA810}"/>
    <hyperlink ref="S164" r:id="rId406" display="https://www.procyclingstats.com/rider/simon-dalby" xr:uid="{97C90601-A8A8-4CA2-9397-C74032C96F45}"/>
    <hyperlink ref="S229" r:id="rId407" display="https://www.procyclingstats.com/rider/axel-huens" xr:uid="{5AD6CCAF-6BFF-4F30-A2C3-76DD4DF5C474}"/>
    <hyperlink ref="S540" r:id="rId408" display="https://www.procyclingstats.com/rider/liam-slock" xr:uid="{B8EAF74F-347F-4E92-8F89-64241EC1F461}"/>
    <hyperlink ref="S499" r:id="rId409" display="https://www.procyclingstats.com/rider/jardi-christiaan-van-der-lee" xr:uid="{997CD0E8-49C6-42C5-BE94-557FACB80B1E}"/>
    <hyperlink ref="S72" r:id="rId410" display="https://www.procyclingstats.com/rider/jakob-soderqvist" xr:uid="{3480D006-BC2F-4299-98A4-9AE6C313E302}"/>
    <hyperlink ref="M103" r:id="rId411" display="https://www.procyclingstats.com/rider/henri-uhlig" xr:uid="{35F7C7ED-50B1-4D12-8B8F-A605B7C763A3}"/>
    <hyperlink ref="A59" r:id="rId412" display="https://www.procyclingstats.com/rider/brieuc-rolland" xr:uid="{06A5D93A-1331-41A9-9330-D44FD60BDB97}"/>
    <hyperlink ref="M139" r:id="rId413" display="https://www.procyclingstats.com/rider/francisco-galvan" xr:uid="{7B88A690-9CAD-4F04-BCDD-EC99952B6062}"/>
    <hyperlink ref="S432" r:id="rId414" display="https://www.procyclingstats.com/rider/kamil-malecki" xr:uid="{7A5E506E-F2DF-4221-AE1C-0D0D8785A638}"/>
    <hyperlink ref="S131" r:id="rId415" display="https://www.procyclingstats.com/rider/ibon-ruiz" xr:uid="{DA7ADCF5-5DB2-4AD4-94B7-79A8EAA4CDE7}"/>
    <hyperlink ref="S4" r:id="rId416" display="https://www.procyclingstats.com/rider/matthew-brennan" xr:uid="{3A620D6E-C1DD-43BE-8124-5B0F0F3B1895}"/>
    <hyperlink ref="S551" r:id="rId417" display="https://www.procyclingstats.com/rider/mads-wurtz-schmidt" xr:uid="{BA04DC55-8B21-4B9C-84DC-79948E57BDB9}"/>
    <hyperlink ref="S553" r:id="rId418" display="https://www.procyclingstats.com/rider/riccardo-zoidl" xr:uid="{A5BEF8BA-1511-48F3-9381-46183CB9FDA8}"/>
    <hyperlink ref="S486" r:id="rId419" display="https://www.procyclingstats.com/rider/gijs-leemreize" xr:uid="{4787A54B-8545-414D-924F-EE6A779B8056}"/>
    <hyperlink ref="M172" r:id="rId420" display="https://www.procyclingstats.com/rider/callum-thornley" xr:uid="{5FBAD616-892B-4F8D-B0D3-241C5BCFB2B6}"/>
    <hyperlink ref="S114" r:id="rId421" display="https://www.procyclingstats.com/rider/pau-marti-soriano" xr:uid="{A72E9DF7-9DB1-49C8-BA4E-A198DF37340E}"/>
    <hyperlink ref="S111" r:id="rId422" display="https://www.procyclingstats.com/rider/tom-donnenwirth" xr:uid="{3F2482CB-780C-4CFD-AA6E-12B1D40D28E2}"/>
    <hyperlink ref="G89" r:id="rId423" display="https://www.procyclingstats.com/rider/guillermo-juan-martinez" xr:uid="{96A91AB6-84CC-49A7-B191-17D6473FD6E3}"/>
    <hyperlink ref="S635" r:id="rId424" display="https://www.procyclingstats.com/rider/eddy-le-huitouze" xr:uid="{2AD2FD44-1E86-42F8-B87C-C911E3017362}"/>
    <hyperlink ref="G39" r:id="rId425" display="https://www.procyclingstats.com/rider/jorgen-nordhagen" xr:uid="{B6A7AFF9-E593-4952-B249-492D19139D2A}"/>
    <hyperlink ref="S152" r:id="rId426" display="https://www.procyclingstats.com/rider/hugh-carthy" xr:uid="{6931261B-7327-432B-930E-C463849B855A}"/>
    <hyperlink ref="A95" r:id="rId427" display="https://www.procyclingstats.com/rider/pierre-latour" xr:uid="{F82AE854-DF10-4BFE-927E-10D422237204}"/>
    <hyperlink ref="M95" r:id="rId428" display="https://www.procyclingstats.com/rider/jesus-herrada-lopez" xr:uid="{9FB97679-4015-4FC7-8162-4BECEC941C8A}"/>
    <hyperlink ref="S265" r:id="rId429" display="https://www.procyclingstats.com/rider/bob-jungels" xr:uid="{AD7D4BCC-BD71-460C-8B66-0A36E1321B82}"/>
    <hyperlink ref="S283" r:id="rId430" display="https://www.procyclingstats.com/rider/alexander-kamp" xr:uid="{0E31DCCB-3C42-4078-B5A3-AACCA5B20A5D}"/>
    <hyperlink ref="S146" r:id="rId431" display="https://www.procyclingstats.com/rider/giacomo-nizzolo" xr:uid="{B2ACC6E0-1330-4BB9-BC74-DC6CEF150F2A}"/>
    <hyperlink ref="G131" r:id="rId432" display="https://www.procyclingstats.com/rider/remi-cavagna" xr:uid="{B0A80241-4C48-4429-B6D5-8560C4265063}"/>
    <hyperlink ref="S440" r:id="rId433" display="https://www.procyclingstats.com/rider/andrea-pasqualon" xr:uid="{DBCBEF69-B877-4B64-8342-7451D76978C6}"/>
    <hyperlink ref="S36" r:id="rId434" display="https://www.procyclingstats.com/rider/alessandro-covi" xr:uid="{05025C5C-C09C-4D4C-827C-3DD611DCAD8C}"/>
    <hyperlink ref="M141" r:id="rId435" display="https://www.procyclingstats.com/rider/andreas-kron" xr:uid="{A566EDDC-E98D-4180-89D6-0149B0630041}"/>
    <hyperlink ref="M135" r:id="rId436" display="https://www.procyclingstats.com/rider/hugo-houle" xr:uid="{2885F4EF-D3A3-4885-A677-86C6DBFC1B27}"/>
    <hyperlink ref="G138" r:id="rId437" display="https://www.procyclingstats.com/rider/edward-theuns" xr:uid="{836729B5-CDB9-450B-A136-B45B5B1E93D6}"/>
    <hyperlink ref="G115" r:id="rId438" display="https://www.procyclingstats.com/rider/rein-taaramae" xr:uid="{F55289A9-7622-443E-A8AA-7B5DFB2F2FA9}"/>
    <hyperlink ref="S332" r:id="rId439" display="https://www.procyclingstats.com/rider/taco-van-der-hoorn" xr:uid="{FD1AAB31-60F2-4372-91E3-05F591337632}"/>
    <hyperlink ref="S348" r:id="rId440" display="https://www.procyclingstats.com/rider/daniel-mclay" xr:uid="{E5666559-0D0F-4BAA-A647-FB21C555B0C5}"/>
    <hyperlink ref="S568" r:id="rId441" display="https://www.procyclingstats.com/rider/benjamin-dyball" xr:uid="{41EF6835-6CE7-46A8-A15B-FDEF3A074EA3}"/>
    <hyperlink ref="M150" r:id="rId442" display="https://www.procyclingstats.com/rider/connor-swift" xr:uid="{B9FA1DCF-E600-464A-BEB2-081BDD6AE355}"/>
    <hyperlink ref="S593" r:id="rId443" display="https://www.procyclingstats.com/rider/gonzalo-serrano" xr:uid="{97E8F38D-19E3-4F67-8151-3A0417DE95FC}"/>
    <hyperlink ref="S244" r:id="rId444" display="https://www.procyclingstats.com/rider/stefan-de-bod" xr:uid="{EAC6B5E7-D8E6-4CAE-A6C3-6669CD107D73}"/>
    <hyperlink ref="M171" r:id="rId445" display="https://www.procyclingstats.com/rider/eduardo-sepulveda" xr:uid="{EC76DFD1-41EA-41CE-AFC9-224772E78F71}"/>
    <hyperlink ref="S656" r:id="rId446" display="https://www.procyclingstats.com/rider/vadim-pronskiy" xr:uid="{535D53B2-FCD8-4480-8F73-1CF8BBB06835}"/>
    <hyperlink ref="S463" r:id="rId447" display="https://www.procyclingstats.com/rider/sjoerd-bax" xr:uid="{374FA7CF-A132-40D9-A0A0-3439A869F189}"/>
    <hyperlink ref="S124" r:id="rId448" display="https://www.procyclingstats.com/rider/valentin-ferron" xr:uid="{4D03849E-B914-46AF-A115-1EF0F5165012}"/>
    <hyperlink ref="S259" r:id="rId449" display="https://www.procyclingstats.com/rider/anatoliy-budyak" xr:uid="{013C6679-6697-46F3-8A83-78ED35C2D5EC}"/>
    <hyperlink ref="S491" r:id="rId450" display="https://www.procyclingstats.com/rider/jakub-otruba" xr:uid="{54629520-584A-4DCF-984B-6614BAED5210}"/>
    <hyperlink ref="S201" r:id="rId451" display="https://www.procyclingstats.com/rider/guillaume-boivin" xr:uid="{1F4AF59B-15DF-4C41-BDC8-C6ECF37D0651}"/>
    <hyperlink ref="S133" r:id="rId452" display="https://www.procyclingstats.com/rider/dion-smith" xr:uid="{1A226539-3ABC-4EFC-AC65-F85F3245A93A}"/>
    <hyperlink ref="M160" r:id="rId453" display="https://www.procyclingstats.com/rider/jefferson-alexander-cepeda" xr:uid="{0A6D5235-D95E-4192-977D-0EA2F0416E06}"/>
    <hyperlink ref="S459" r:id="rId454" display="https://www.procyclingstats.com/rider/nicolas-zukowsky" xr:uid="{166B2A59-E8BE-44FE-BE54-501F243E3DF6}"/>
    <hyperlink ref="M36" r:id="rId455" display="https://www.procyclingstats.com/rider/erlend-blikra" xr:uid="{36E69FF8-D4BE-4C4A-A43A-AEFBD56AF342}"/>
    <hyperlink ref="S384" r:id="rId456" display="https://www.procyclingstats.com/rider/sasha-weemaes" xr:uid="{4BBB3908-085C-4A18-9D33-99A2A6928032}"/>
    <hyperlink ref="M79" r:id="rId457" display="https://www.procyclingstats.com/rider/rainer-kepplinger" xr:uid="{A23BC3D4-03FA-4404-AD7E-C77CFA2A3349}"/>
    <hyperlink ref="A92" r:id="rId458" display="https://www.procyclingstats.com/rider/thomas-gloag" xr:uid="{78BA6479-FFBF-4798-91B4-CDA18C28F602}"/>
    <hyperlink ref="S101" r:id="rId459" display="https://www.procyclingstats.com/rider/saeid-safarzadeh" xr:uid="{33621620-A19A-465E-951B-FF1A25A00CB0}"/>
    <hyperlink ref="S35" r:id="rId460" display="https://www.procyclingstats.com/rider/remy-rochas" xr:uid="{D24E1A56-6BB7-42E4-B9AF-161D98820F6C}"/>
    <hyperlink ref="S413" r:id="rId461" display="https://www.procyclingstats.com/rider/josef-cerny" xr:uid="{CFF06BB8-5850-4291-A206-EF431002FD8F}"/>
    <hyperlink ref="S484" r:id="rId462" display="https://www.procyclingstats.com/rider/jonas-koch" xr:uid="{E42D8DC0-17B2-4D75-926D-14DC6F882960}"/>
    <hyperlink ref="S188" r:id="rId463" display="https://www.procyclingstats.com/rider/paul-ourselin" xr:uid="{C1EA33E1-C2CA-4899-85C8-66162D072AC5}"/>
    <hyperlink ref="S327" r:id="rId464" display="https://www.procyclingstats.com/rider/nans-peters" xr:uid="{9247E9F0-5CDB-4FBE-ABFC-38A92F8B9045}"/>
    <hyperlink ref="A94" r:id="rId465" display="https://www.procyclingstats.com/rider/joris-delbove" xr:uid="{8D20D255-2FAE-4F41-A4DC-76517AD42A51}"/>
    <hyperlink ref="S171" r:id="rId466" display="https://www.procyclingstats.com/rider/txomin-juaristi" xr:uid="{C44058EA-29F1-4E27-B057-6A6C5F6BE308}"/>
    <hyperlink ref="M70" r:id="rId467" display="https://www.procyclingstats.com/rider/louis-vervaeke" xr:uid="{E03890C7-5566-4DAB-B39B-32A391DEB413}"/>
    <hyperlink ref="S469" r:id="rId468" display="https://www.procyclingstats.com/rider/valerio-conti" xr:uid="{1173E9AC-4819-4B67-8A89-3E3DAAFADB67}"/>
    <hyperlink ref="S347" r:id="rId469" display="https://www.procyclingstats.com/rider/gotzon-martin" xr:uid="{79D03FC2-38B7-4A48-998F-E3B9C98E080A}"/>
    <hyperlink ref="A51" r:id="rId470" display="https://www.procyclingstats.com/rider/casper-pedersen" xr:uid="{1075EB7E-0181-42D1-BA18-6E16F765D94E}"/>
    <hyperlink ref="S505" r:id="rId471" display="https://www.procyclingstats.com/rider/matteo-badilatti" xr:uid="{A3EE6FC8-3C6C-4E19-8F98-025532614E0D}"/>
    <hyperlink ref="S661" r:id="rId472" display="https://www.procyclingstats.com/rider/jens-reynders" xr:uid="{621BC35D-43F6-43DE-A7BC-1CB8F390E3DC}"/>
    <hyperlink ref="S257" r:id="rId473" display="https://www.procyclingstats.com/rider/samuele-zoccarato" xr:uid="{72926EC8-ACC6-41D5-8683-FCBEDF203F6E}"/>
    <hyperlink ref="S359" r:id="rId474" display="https://www.procyclingstats.com/rider/sebastian-berwick" xr:uid="{0EB3E9B5-7731-49BA-82EE-DE19BDF019D5}"/>
    <hyperlink ref="S389" r:id="rId475" display="https://www.procyclingstats.com/rider/lucas-carstensen" xr:uid="{5325F6A6-AC7D-450B-A5BC-0E0446393581}"/>
    <hyperlink ref="M125" r:id="rId476" display="https://www.procyclingstats.com/rider/patrick-gamper" xr:uid="{D29E1194-2E3A-41DD-BA56-C1346486DCA1}"/>
    <hyperlink ref="G104" r:id="rId477" display="https://www.procyclingstats.com/rider/alexis-guerin" xr:uid="{8F9506F8-93B4-4325-9D83-3DF5F68BE736}"/>
    <hyperlink ref="M43" r:id="rId478" display="https://www.procyclingstats.com/rider/rory-townsend" xr:uid="{C6E76713-8A87-4489-A2C2-47E0C3556526}"/>
    <hyperlink ref="S196" r:id="rId479" display="https://www.procyclingstats.com/rider/harry-sweeny" xr:uid="{7DE8C9A0-7364-4C2F-AB60-9CCF068FA1B9}"/>
    <hyperlink ref="S223" r:id="rId480" display="https://www.procyclingstats.com/rider/rasmus-bogh-wallin" xr:uid="{8F5293E2-17C3-4378-8B6A-0DF6CCF84337}"/>
    <hyperlink ref="S235" r:id="rId481" display="https://www.procyclingstats.com/rider/reuben-thompson" xr:uid="{8DF5DA38-BF04-4675-BA49-732321B45763}"/>
    <hyperlink ref="S208" r:id="rId482" display="https://www.procyclingstats.com/rider/kim-heiduk" xr:uid="{B032E8D2-8A4C-4DC4-A05A-2AEBE59C293B}"/>
    <hyperlink ref="S165" r:id="rId483" display="https://www.procyclingstats.com/rider/david-dekker" xr:uid="{162ACA34-9BA0-4C5A-82B2-6D46C3735519}"/>
    <hyperlink ref="M117" r:id="rId484" display="https://www.procyclingstats.com/rider/edward-planckaert" xr:uid="{585AADC1-2459-46D9-AC8F-F4C8FDA517DE}"/>
    <hyperlink ref="G96" r:id="rId485" display="https://www.procyclingstats.com/rider/davide-bais" xr:uid="{A7BB8899-8661-4134-BA4C-17861FA72C09}"/>
    <hyperlink ref="S261" r:id="rId486" display="https://www.procyclingstats.com/rider/sean-flynn" xr:uid="{3EB48A3F-0C2E-4712-A9A6-D397018964E2}"/>
    <hyperlink ref="A48" r:id="rId487" display="https://www.procyclingstats.com/rider/felix-engelhardt" xr:uid="{2987DDFD-C758-4F26-A1C6-0F13A1877D74}"/>
    <hyperlink ref="S144" r:id="rId488" display="https://www.procyclingstats.com/rider/jordi-lopez-caravaca" xr:uid="{BA0629B6-FB80-4DA6-9585-2336F14C9DE1}"/>
    <hyperlink ref="S379" r:id="rId489" display="https://www.procyclingstats.com/rider/jonas-rickaert" xr:uid="{97EB555C-1020-4CD5-8152-917C87E983A6}"/>
    <hyperlink ref="M83" r:id="rId490" display="https://www.procyclingstats.com/rider/german-nicolas-tivani-perez" xr:uid="{6C827A5F-6665-4848-ADC7-DEF7BEEE6ABE}"/>
    <hyperlink ref="G129" r:id="rId491" display="https://www.procyclingstats.com/rider/martin-marcellusi" xr:uid="{482EB0E3-281E-4C64-92BD-F1361E3ED50E}"/>
    <hyperlink ref="G134" r:id="rId492" display="https://www.procyclingstats.com/rider/iuri-leitao" xr:uid="{752C39DE-3CE8-4737-9578-06D83ADBAF41}"/>
    <hyperlink ref="M149" r:id="rId493" display="https://www.procyclingstats.com/rider/jesper-rasch" xr:uid="{472A0778-C4C8-438B-B4EB-50432506C825}"/>
    <hyperlink ref="M101" r:id="rId494" display="https://www.procyclingstats.com/rider/jesus-david-pena-jimenez" xr:uid="{C47514A5-824F-4B58-971F-F6C24FCE0D8D}"/>
    <hyperlink ref="S195" r:id="rId495" display="https://www.procyclingstats.com/rider/oscar-sevilla" xr:uid="{4BD1507F-BC73-40D7-8BF7-F27B2F9A0A8F}"/>
    <hyperlink ref="S468" r:id="rId496" display="https://www.procyclingstats.com/rider/lorenzo-conforti" xr:uid="{8119E303-2CD0-428B-B4C9-078DA29A6B5F}"/>
    <hyperlink ref="S349" r:id="rId497" display="https://www.procyclingstats.com/rider/sam-oomen" xr:uid="{AE21E8D4-C6A0-406A-AD3C-2E12AD4DE88F}"/>
    <hyperlink ref="S442" r:id="rId498" display="https://www.procyclingstats.com/rider/antonio-pedrero" xr:uid="{F452B0EC-2FE1-4A2D-A17A-6ADFA40B7226}"/>
    <hyperlink ref="S334" r:id="rId499" display="https://www.procyclingstats.com/rider/kenneth-van-rooy" xr:uid="{0ABFBAE0-9BA2-49FB-9AA3-1158E79747E5}"/>
    <hyperlink ref="A73" r:id="rId500" display="https://www.procyclingstats.com/rider/joel-nicolau" xr:uid="{958B82C8-3038-40ED-902E-4EE555192163}"/>
    <hyperlink ref="S339" r:id="rId501" display="https://www.procyclingstats.com/rider/alessandro-de-marchi" xr:uid="{A1DA3DB3-9888-4A66-A9C5-D4F078CF33DC}"/>
    <hyperlink ref="S556" r:id="rId502" display="https://www.procyclingstats.com/rider/tobias-bayer" xr:uid="{4CDDC2D0-2427-473B-922B-A37630540FBF}"/>
    <hyperlink ref="S253" r:id="rId503" display="https://www.procyclingstats.com/rider/ander-okamika" xr:uid="{FCE74627-3863-438D-86CD-BCE06858E0DF}"/>
    <hyperlink ref="S673" r:id="rId504" display="https://www.procyclingstats.com/rider/hannes-wilksch" xr:uid="{97FE8963-176B-4536-B0E2-73B4C982FDAE}"/>
    <hyperlink ref="S573" r:id="rId505" display="https://www.procyclingstats.com/rider/ryan-gibbons" xr:uid="{38726B3B-C0F1-46F0-91D7-F2CE5ED4212F}"/>
    <hyperlink ref="S221" r:id="rId506" display="https://www.procyclingstats.com/rider/rafael-reis" xr:uid="{3577604F-E63F-4411-9DB8-748FF7443525}"/>
    <hyperlink ref="A91" r:id="rId507" display="https://www.procyclingstats.com/rider/fernando-barcelo" xr:uid="{AA012214-C6E9-4313-9CF6-5CCC3DF7EE00}"/>
    <hyperlink ref="A71" r:id="rId508" display="https://www.procyclingstats.com/rider/arjen-livyns" xr:uid="{FE875A4A-08FA-4B91-B352-09A3C30B53B0}"/>
    <hyperlink ref="M98" r:id="rId509" display="https://www.procyclingstats.com/rider/simon-guglielmi" xr:uid="{597B0D7D-FE12-48F5-89C9-BCB88A20AB06}"/>
    <hyperlink ref="S270" r:id="rId510" display="https://www.procyclingstats.com/rider/dawit-yemane" xr:uid="{ACD75673-732E-431C-97B7-6A9C679CF2B5}"/>
    <hyperlink ref="S478" r:id="rId511" display="https://www.procyclingstats.com/rider/donavan-grondin" xr:uid="{D6357291-41EE-49CD-97E5-E205D5DB9BE5}"/>
    <hyperlink ref="S465" r:id="rId512" display="https://www.procyclingstats.com/rider/joren-bloem2" xr:uid="{64270828-58E5-471A-92C4-5CB647164833}"/>
    <hyperlink ref="S438" r:id="rId513" display="https://www.procyclingstats.com/rider/rick-ottema" xr:uid="{7D2CF5DB-398A-4EFC-BEB4-4581E97D709B}"/>
    <hyperlink ref="S170" r:id="rId514" display="https://www.procyclingstats.com/rider/alan-jousseaume" xr:uid="{48C49AA2-E1B2-471D-AC0F-119EC008C93B}"/>
    <hyperlink ref="S522" r:id="rId515" display="https://www.procyclingstats.com/rider/yuma-koishi" xr:uid="{FB1F9246-22CA-46FA-89FB-B914D0DEB996}"/>
    <hyperlink ref="S263" r:id="rId516" display="https://www.procyclingstats.com/rider/mael-guegan" xr:uid="{B3A05D24-5E79-4A5C-83FF-FA286B3B4913}"/>
    <hyperlink ref="S341" r:id="rId517" display="https://www.procyclingstats.com/rider/miguel-angel-fernandez-ruiz" xr:uid="{B6A09F97-800A-4ADF-944A-94BC9C5AC6D0}"/>
    <hyperlink ref="G137" r:id="rId518" display="https://www.procyclingstats.com/rider/mihael-stajnar" xr:uid="{876E069B-861F-4F2C-B840-6628A2FE8BC0}"/>
    <hyperlink ref="S672" r:id="rId519" display="https://www.procyclingstats.com/rider/attilio-viviani" xr:uid="{E8291EE8-C214-4888-B002-C94E22E24C64}"/>
    <hyperlink ref="S51" r:id="rId520" display="https://www.procyclingstats.com/rider/embret-svestad-bardseng" xr:uid="{5D59CF27-38FA-4562-8FFD-8E7D609DBDBB}"/>
    <hyperlink ref="S479" r:id="rId521" display="https://www.procyclingstats.com/rider/michael-hepburn" xr:uid="{39638A33-1074-4A47-B1F7-2556583C4CA3}"/>
    <hyperlink ref="S251" r:id="rId522" display="https://www.procyclingstats.com/rider/tomas-kopecky" xr:uid="{5663BC2B-1C76-4F25-95F6-202A45E664FF}"/>
    <hyperlink ref="S84" r:id="rId523" display="https://www.procyclingstats.com/rider/alexander-salby" xr:uid="{5CFED3EB-61E5-4DCE-83CB-DE24B8AF7656}"/>
    <hyperlink ref="M148" r:id="rId524" display="https://www.procyclingstats.com/rider/dylan-hopkins" xr:uid="{2B98D29D-5406-4979-A052-AC6A28BE86F8}"/>
    <hyperlink ref="S665" r:id="rId525" display="https://www.procyclingstats.com/rider/tyler-stites" xr:uid="{BD7F4769-0CB0-4ACE-9623-DA8CBF88EC93}"/>
    <hyperlink ref="S642" r:id="rId526" display="https://www.procyclingstats.com/rider/johan-meens" xr:uid="{965C6256-D979-4134-9C8D-07D9E7BA783E}"/>
    <hyperlink ref="S659" r:id="rId527" display="https://www.procyclingstats.com/rider/valentin-retailleau" xr:uid="{EC823FC2-009B-484A-8C9C-0F0921EB6916}"/>
    <hyperlink ref="S346" r:id="rId528" display="https://www.procyclingstats.com/rider/alex-martin-gutierrez" xr:uid="{ECD6DCFD-2B6D-4939-A5C1-AD5443434AE6}"/>
    <hyperlink ref="S585" r:id="rId529" display="https://www.procyclingstats.com/rider/jokin-murguialday-elorza" xr:uid="{6945ABE0-CC20-4D8C-BA5D-169BD1651B1C}"/>
    <hyperlink ref="S582" r:id="rId530" display="https://www.procyclingstats.com/rider/andoni-lopez-de-abetxuko-jimenez" xr:uid="{436B64F1-895E-42F1-A523-7E0AD3D7CA20}"/>
    <hyperlink ref="S129" r:id="rId531" display="https://www.procyclingstats.com/rider/blake-quick" xr:uid="{53FF64FA-4385-46EE-AEA8-3EFE4AFBB8F2}"/>
    <hyperlink ref="S225" r:id="rId532" display="https://www.procyclingstats.com/rider/mathias-bregnhoj" xr:uid="{68B48FC0-88DA-445F-8514-30929899AAE5}"/>
    <hyperlink ref="M129" r:id="rId533" display="https://www.procyclingstats.com/rider/davide-bomboi" xr:uid="{81ADE758-DC00-4489-8FB9-6EE78E60A6EE}"/>
    <hyperlink ref="G70" r:id="rId534" display="https://www.procyclingstats.com/rider/lorenzo-milesi" xr:uid="{85BA214A-EE56-4C80-BE93-0E16BEFDB5C4}"/>
    <hyperlink ref="M121" r:id="rId535" display="https://www.procyclingstats.com/rider/yukiya-arashiro" xr:uid="{C3D58CBE-0B5A-4DE6-9367-4C9D041F0279}"/>
    <hyperlink ref="S506" r:id="rId536" display="https://www.procyclingstats.com/rider/carter-bettles" xr:uid="{B7760D67-6654-49C7-8329-8A1767D57538}"/>
    <hyperlink ref="S470" r:id="rId537" display="https://www.procyclingstats.com/rider/lucas-de-rossi" xr:uid="{5F805F3F-88EB-470E-8F82-B5109BCD7881}"/>
    <hyperlink ref="S516" r:id="rId538" display="https://www.procyclingstats.com/rider/matteo-fabbro" xr:uid="{C996594E-A90A-4BF6-A81D-03224BCD9660}"/>
    <hyperlink ref="G108" r:id="rId539" display="https://www.procyclingstats.com/rider/clement-russo" xr:uid="{B324541C-5AEE-4894-9220-B65D813A3304}"/>
    <hyperlink ref="S498" r:id="rId540" display="https://www.procyclingstats.com/rider/damien-touze" xr:uid="{F9876287-60AC-46CA-92EE-C22629302EB3}"/>
    <hyperlink ref="M132" r:id="rId541" display="https://www.procyclingstats.com/rider/fabien-doubey" xr:uid="{09F7F17D-D903-46DF-93C9-CA13B5E44291}"/>
    <hyperlink ref="S240" r:id="rId542" display="https://www.procyclingstats.com/rider/cyril-barthe" xr:uid="{8830101C-476B-4EFA-A746-31643A0D788E}"/>
    <hyperlink ref="S299" r:id="rId543" display="https://www.procyclingstats.com/rider/diego-andres-camargo" xr:uid="{F3A4BFA0-0C2C-47AE-A978-EC72EDB75470}"/>
    <hyperlink ref="S105" r:id="rId544" display="https://www.procyclingstats.com/rider/luca-colnaghi" xr:uid="{B76D7877-766D-4020-9F6D-41EF0D1E087B}"/>
    <hyperlink ref="S414" r:id="rId545" display="https://www.procyclingstats.com/rider/thomas-champion" xr:uid="{17A34F63-C404-497E-926F-8EEA652F52CF}"/>
    <hyperlink ref="S205" r:id="rId546" display="https://www.procyclingstats.com/rider/marton-dina" xr:uid="{E6B97447-3AE5-4C15-962A-A40F97F4C9FC}"/>
    <hyperlink ref="S279" r:id="rId547" display="https://www.procyclingstats.com/rider/david-gonzalez-lopez" xr:uid="{F41C160E-3593-4C70-AE92-6C3007AF4921}"/>
    <hyperlink ref="S305" r:id="rId548" display="https://www.procyclingstats.com/rider/jules-hesters" xr:uid="{77AD0D11-D6ED-4640-B931-665C146EF63F}"/>
    <hyperlink ref="A112" r:id="rId549" display="https://www.procyclingstats.com/rider/alex-molenaar" xr:uid="{3DB9C044-E169-4D27-BFC7-5641FD33A114}"/>
    <hyperlink ref="S483" r:id="rId550" display="https://www.procyclingstats.com/rider/julius-johansen" xr:uid="{D363B93C-9BBC-4747-B60B-9FB54616FF14}"/>
    <hyperlink ref="M126" r:id="rId551" display="https://www.procyclingstats.com/rider/dusan-rajovic" xr:uid="{4507D54F-F03C-4077-9584-49E7C637AF7A}"/>
    <hyperlink ref="S127" r:id="rId552" display="https://www.procyclingstats.com/rider/samuel-leroux" xr:uid="{F4190403-D728-4F86-8885-E8A76307D2B2}"/>
    <hyperlink ref="M157" r:id="rId553" display="https://www.procyclingstats.com/rider/norman-vahtra" xr:uid="{1A98702F-A568-47EF-8CAE-2DF50E3434E0}"/>
    <hyperlink ref="S183" r:id="rId554" display="https://www.procyclingstats.com/rider/johan-jacobs" xr:uid="{1A205180-5AB7-4C82-9252-21CF07708C0F}"/>
    <hyperlink ref="S494" r:id="rId555" display="https://www.procyclingstats.com/rider/jonas-rapp" xr:uid="{E80523B1-FC82-46F5-BCB4-AC93A0D611E8}"/>
    <hyperlink ref="S345" r:id="rId556" display="https://www.procyclingstats.com/rider/ognjen-ilic" xr:uid="{30E06DA8-4611-47DF-8D95-DFD0F9D5C17F}"/>
    <hyperlink ref="M78" r:id="rId557" display="https://www.procyclingstats.com/rider/lorenzo-germani" xr:uid="{BD9C623D-D330-4323-ABBB-2FB36FF3F866}"/>
    <hyperlink ref="S380" r:id="rId558" display="https://www.procyclingstats.com/rider/antonio-soto" xr:uid="{D5281BB4-7611-4C78-98F8-CB558DBE1952}"/>
    <hyperlink ref="S189" r:id="rId559" display="https://www.procyclingstats.com/rider/enzo-paleni" xr:uid="{37438FD4-515E-42F8-8661-461673A08C06}"/>
    <hyperlink ref="S617" r:id="rId560" display="https://www.procyclingstats.com/rider/tomas-contte" xr:uid="{0C1CE6AD-4202-4E78-BBB7-38801960EB29}"/>
    <hyperlink ref="S132" r:id="rId561" display="https://www.procyclingstats.com/rider/marcus-sander-hansen" xr:uid="{969394C9-5277-4462-8649-66F3739E82E8}"/>
    <hyperlink ref="S324" r:id="rId562" display="https://www.procyclingstats.com/rider/lucas-eriksson" xr:uid="{2B52854C-CDDB-405D-BA2D-F820C9574E11}"/>
    <hyperlink ref="S558" r:id="rId563" display="https://www.procyclingstats.com/rider/thomas-bonnet" xr:uid="{E2F4EC1D-113B-4EFD-A7BA-FDF504CDE47B}"/>
    <hyperlink ref="S538" r:id="rId564" display="https://www.procyclingstats.com/rider/javier-serrano" xr:uid="{6F86144E-2BF6-4480-8F13-0AE3749D3551}"/>
    <hyperlink ref="S361" r:id="rId565" display="https://www.procyclingstats.com/rider/martijn-budding" xr:uid="{68CA8B16-9BA1-41D3-A8B7-3FEAB3FFE0DC}"/>
    <hyperlink ref="G140" r:id="rId566" display="https://www.procyclingstats.com/rider/brady-gilmore" xr:uid="{5D0EE0D1-F1A8-45A4-AA89-6C926465D6E7}"/>
    <hyperlink ref="M136" r:id="rId567" display="https://www.procyclingstats.com/rider/sergio-samitier" xr:uid="{19477B09-75C5-4FF3-81FC-7E30EF83BB8E}"/>
    <hyperlink ref="S68" r:id="rId568" display="https://www.procyclingstats.com/rider/finlay-pickering" xr:uid="{B336FF4F-12DC-404F-BC61-8AE7349CC4A4}"/>
    <hyperlink ref="S108" r:id="rId569" display="https://www.procyclingstats.com/rider/fernando-tercero-lopez" xr:uid="{DBB1624C-B9BF-4803-BB30-0A31055709DF}"/>
    <hyperlink ref="S185" r:id="rId570" display="https://www.procyclingstats.com/rider/arthur-kluckers" xr:uid="{445657D5-E5B0-4FD7-96A0-956CDD1923FA}"/>
    <hyperlink ref="S182" r:id="rId571" display="https://www.procyclingstats.com/rider/alvaro-jose-hodeg" xr:uid="{28C7DDFB-D83A-47FE-86BD-4B0DAC1FED88}"/>
    <hyperlink ref="S204" r:id="rId572" display="https://www.procyclingstats.com/rider/sander-de-pestel" xr:uid="{F92F67B3-D980-44EC-99EE-9F5C649BBFAE}"/>
    <hyperlink ref="S393" r:id="rId573" display="https://www.procyclingstats.com/rider/celestin-guillon" xr:uid="{273D8399-11C7-4E1F-8A30-C8945C6C47C6}"/>
    <hyperlink ref="S268" r:id="rId574" display="https://www.procyclingstats.com/rider/nicolo-parisini" xr:uid="{1589DB7B-CD6E-479A-8D95-8DDCD8B81304}"/>
    <hyperlink ref="S134" r:id="rId575" display="https://www.procyclingstats.com/rider/luca-vergallito" xr:uid="{464DB823-560B-440E-96A4-1D8B4AFF889C}"/>
    <hyperlink ref="S96" r:id="rId576" display="https://www.procyclingstats.com/rider/patrick-eddy2" xr:uid="{5BED45AA-0AF1-4DAA-8738-54473E0A0546}"/>
    <hyperlink ref="S535" r:id="rId577" display="https://www.procyclingstats.com/rider/martijn-rasenberg" xr:uid="{E9016FD6-2DAB-4755-92E3-FB4C4E3437D5}"/>
    <hyperlink ref="S409" r:id="rId578" display="https://www.procyclingstats.com/rider/marcel-camprubi" xr:uid="{0BB2D3C9-9238-4D3C-810E-0C1D8CE25368}"/>
    <hyperlink ref="S147" r:id="rId579" display="https://www.procyclingstats.com/rider/johan-price-pejtersen" xr:uid="{CB5B831D-A778-49D5-828E-D57BB3424219}"/>
    <hyperlink ref="M143" r:id="rId580" display="https://www.procyclingstats.com/rider/nils-sinschek" xr:uid="{20C7F02E-9B3B-4659-9BAF-AF76BF9E79B2}"/>
    <hyperlink ref="S215" r:id="rId581" display="https://www.procyclingstats.com/rider/xianjing-lyu" xr:uid="{924CEF98-62A6-4D60-80B2-BE8311DCE583}"/>
    <hyperlink ref="S216" r:id="rId582" display="https://www.procyclingstats.com/rider/luke-mudgway" xr:uid="{A5279DF7-732A-43A7-BEA3-62ADBA780B08}"/>
    <hyperlink ref="G80" r:id="rId583" display="https://www.procyclingstats.com/rider/jon-agirre" xr:uid="{9AE437E5-8F73-4BA1-8FD8-106BFAE548E8}"/>
    <hyperlink ref="M146" r:id="rId584" display="https://www.procyclingstats.com/rider/xabier-berasategi-garmendia" xr:uid="{1C0A0063-9A8C-4796-AEBB-9BB6EFD5C1BD}"/>
    <hyperlink ref="S648" r:id="rId585" display="https://www.procyclingstats.com/rider/tobias-muller1" xr:uid="{6E20D6D4-BD70-4776-A39A-97B1C89D6A43}"/>
    <hyperlink ref="G86" r:id="rId586" display="https://www.procyclingstats.com/rider/ivan-cobo-cayon" xr:uid="{60865736-3E18-4ED9-98B5-E6AC009960CC}"/>
    <hyperlink ref="M108" r:id="rId587" display="https://www.procyclingstats.com/rider/noah-hobbs" xr:uid="{FFB46DB3-E4A7-4FAE-B7F5-EA937F7F403E}"/>
    <hyperlink ref="S298" r:id="rId588" display="https://www.procyclingstats.com/rider/marc-brustenga-masague" xr:uid="{6489B2AE-FEFA-491E-A4C5-9B5BC787C696}"/>
    <hyperlink ref="M166" r:id="rId589" display="https://www.procyclingstats.com/rider/vincent-van-hemelen" xr:uid="{28FC496B-5188-4944-9084-5EA73DD66668}"/>
    <hyperlink ref="S502" r:id="rId590" display="https://www.procyclingstats.com/rider/giacomo-villa" xr:uid="{6DED6F93-6840-4720-A384-EC765518C406}"/>
    <hyperlink ref="S234" r:id="rId591" display="https://www.procyclingstats.com/rider/pierre-thierry" xr:uid="{67CF86A1-35E1-4133-B622-A467A6E5AF9D}"/>
    <hyperlink ref="G77" r:id="rId592" display="https://www.procyclingstats.com/rider/riley-pickrell" xr:uid="{CA555C15-447D-41F2-B08C-4894B4761DBC}"/>
    <hyperlink ref="S150" r:id="rId593" display="https://www.procyclingstats.com/rider/carl-frederik-bevort" xr:uid="{3CF8A109-9878-49E9-A493-BEFCF65D9B79}"/>
    <hyperlink ref="S269" r:id="rId594" display="https://www.procyclingstats.com/rider/diego-pescador" xr:uid="{5F52BE0B-4F3D-4BD4-A147-CC30EB7CCFB7}"/>
    <hyperlink ref="S343" r:id="rId595" display="https://www.procyclingstats.com/rider/joshua-golliker" xr:uid="{15A27DF8-3B48-4A57-ABC1-442D4B5F3232}"/>
    <hyperlink ref="A49" r:id="rId596" display="https://www.procyclingstats.com/rider/florian-stork" xr:uid="{FB62B024-53DE-4604-AA87-2E2758D45B94}"/>
    <hyperlink ref="S179" r:id="rId597" display="https://www.procyclingstats.com/rider/vinzent-dorn" xr:uid="{82E94725-7E59-463F-8471-E277763DCE05}"/>
    <hyperlink ref="S245" r:id="rId598" display="https://www.procyclingstats.com/rider/dries-de-pooter" xr:uid="{44E49DD1-03EE-4BF1-A8C6-8EEEE2BAB577}"/>
    <hyperlink ref="S187" r:id="rId599" display="https://www.procyclingstats.com/rider/ahmet-orken" xr:uid="{37FC86CD-D3E6-4C02-A0A0-E3C03E6EDD54}"/>
    <hyperlink ref="S554" r:id="rId600" display="https://www.procyclingstats.com/rider/mohamad-izzat-hilmi-abdul-halil" xr:uid="{ADF1E0EE-4BE4-4CF6-8755-17BA9FA715B7}"/>
    <hyperlink ref="S451" r:id="rId601" display="https://www.procyclingstats.com/rider/michal-schuran" xr:uid="{6462BC38-A624-46B4-BBF0-D8A6999415B6}"/>
    <hyperlink ref="M115" r:id="rId602" display="https://www.procyclingstats.com/rider/huub-artz" xr:uid="{05F17119-AF3E-4832-A6D0-C2B3A8D88D90}"/>
    <hyperlink ref="S608" r:id="rId603" display="https://www.procyclingstats.com/rider/maris-bogdanovics" xr:uid="{9B533815-F528-4131-85D8-13F19F8F12B6}"/>
    <hyperlink ref="G141" r:id="rId604" display="https://www.procyclingstats.com/rider/lorenzo-quartucci2" xr:uid="{BC3A40CD-4BA1-4EE2-9063-A405559698CB}"/>
    <hyperlink ref="M158" r:id="rId605" display="https://www.procyclingstats.com/rider/victor-vercouillie" xr:uid="{CC6FED62-36BF-4287-B3CC-8A67933DCF43}"/>
    <hyperlink ref="S590" r:id="rId606" display="https://www.procyclingstats.com/rider/kane-richards" xr:uid="{03AE0539-F42E-4FCE-9D72-008EB0FB23BF}"/>
    <hyperlink ref="G123" r:id="rId607" display="https://www.procyclingstats.com/rider/antoine-huby" xr:uid="{EB9106D6-1CA0-4965-943A-840E71C3E8BF}"/>
    <hyperlink ref="S392" r:id="rId608" display="https://www.procyclingstats.com/rider/damien-girard" xr:uid="{7DD763D8-3509-4F5C-940E-B5C702F77A44}"/>
    <hyperlink ref="S388" r:id="rId609" display="https://www.procyclingstats.com/rider/william-blume-levy" xr:uid="{136F2216-9D58-4365-908F-C1664C5C6CF4}"/>
    <hyperlink ref="S532" r:id="rId610" display="https://www.procyclingstats.com/rider/davide-persico" xr:uid="{2DB90006-4866-445C-B3B8-BD9EA9C67D91}"/>
    <hyperlink ref="S504" r:id="rId611" display="https://www.procyclingstats.com/rider/kevin-avoine" xr:uid="{019C79F5-1133-4AEC-8877-69B803E7EDF5}"/>
    <hyperlink ref="S104" r:id="rId612" display="https://www.procyclingstats.com/rider/fabio-van-den-bossche" xr:uid="{C3674688-4FC4-4701-81CA-7A06A9F17A11}"/>
    <hyperlink ref="G113" r:id="rId613" display="https://www.procyclingstats.com/rider/alessandro-fancellu" xr:uid="{BE370E85-EF58-40F6-B63B-679CF85A0FA8}"/>
    <hyperlink ref="M127" r:id="rId614" display="https://www.procyclingstats.com/rider/anton-schiffer" xr:uid="{E6098715-BF5A-4187-93D4-D3CFD6570D46}"/>
    <hyperlink ref="G106" r:id="rId615" display="https://www.procyclingstats.com/rider/jordan-labrosse" xr:uid="{91F954D6-5504-4D19-9A86-8C6EA304BEB6}"/>
    <hyperlink ref="S142" r:id="rId616" display="https://www.procyclingstats.com/rider/yoel-habteab" xr:uid="{BA531EF5-8F55-45EA-8B88-858CB2E9EB44}"/>
    <hyperlink ref="S139" r:id="rId617" display="https://www.procyclingstats.com/rider/german-dario-gomez" xr:uid="{6B1249BF-071C-44B3-BEC3-DC30B0388AD4}"/>
    <hyperlink ref="S112" r:id="rId618" display="https://www.procyclingstats.com/rider/moritz-kretschy" xr:uid="{AB9C616D-F04A-4B1F-BD7A-C9C35716FE3B}"/>
    <hyperlink ref="S181" r:id="rId619" display="https://www.procyclingstats.com/rider/emil-herzog" xr:uid="{CA7F198B-F4B4-4A52-B0CC-C98B3AFAD77E}"/>
    <hyperlink ref="S619" r:id="rId620" display="https://www.procyclingstats.com/rider/davide-de-cassan" xr:uid="{5B4373A5-B556-4EE9-8840-09A8D826CA8E}"/>
    <hyperlink ref="S415" r:id="rId621" display="https://www.procyclingstats.com/rider/valentin-darbellay" xr:uid="{E6BB42DC-E435-4234-ACA0-0E0B3E6D1040}"/>
    <hyperlink ref="G90" r:id="rId622" display="https://www.procyclingstats.com/rider/giovanni-carboni" xr:uid="{93699C23-7A0D-43BB-AB84-2DAF81936224}"/>
    <hyperlink ref="M134" r:id="rId623" display="https://www.procyclingstats.com/rider/paul-hennequin" xr:uid="{D5B1EC19-27E5-4029-8B0D-D6F4AFC73926}"/>
    <hyperlink ref="S214" r:id="rId624" display="https://www.procyclingstats.com/rider/fabian-lienhard" xr:uid="{1351566F-CF5D-48A7-9C53-C62BCEF1721C}"/>
    <hyperlink ref="S367" r:id="rId625" display="https://www.procyclingstats.com/rider/jorge-gutierrez-gonzalez" xr:uid="{385866F1-C434-4A27-91DB-1904398983D6}"/>
    <hyperlink ref="S397" r:id="rId626" display="https://www.procyclingstats.com/rider/noa-isidore" xr:uid="{21396FA5-3C9F-48A4-A229-058D74691998}"/>
    <hyperlink ref="M106" r:id="rId627" display="https://www.procyclingstats.com/rider/clement-braz-afonso" xr:uid="{06AD387B-EB82-4E79-AB5D-36EB218685D7}"/>
    <hyperlink ref="S400" r:id="rId628" display="https://www.procyclingstats.com/rider/joes-oosterlinck" xr:uid="{7B93BED1-258E-4AFF-B515-3EC8151C49E9}"/>
    <hyperlink ref="S356" r:id="rId629" display="https://www.procyclingstats.com/rider/muhammad-nur-aiman-bin-rosli" xr:uid="{C3566665-183A-4968-B09E-F9FD32304B57}"/>
    <hyperlink ref="S274" r:id="rId630" display="https://www.procyclingstats.com/rider/peerapol-chawchiangkwang" xr:uid="{22A8CB0E-CC41-4A01-91BF-CE149A514041}"/>
    <hyperlink ref="S425" r:id="rId631" display="https://www.procyclingstats.com/rider/nick-kergozou" xr:uid="{1B48E353-656E-48B4-A9D2-EF3CA951BD1E}"/>
    <hyperlink ref="S583" r:id="rId632" display="https://www.procyclingstats.com/rider/muhammad-syawal-mazlin" xr:uid="{703BED8F-E1C5-4F97-B0C0-E72E755FD28C}"/>
    <hyperlink ref="S660" r:id="rId633" display="https://www.procyclingstats.com/rider/mikel-retegi" xr:uid="{99D5ECA8-4433-48CF-B3D7-BBACA3F9E309}"/>
    <hyperlink ref="S435" r:id="rId634" display="https://www.procyclingstats.com/rider/iker-mintegi-claver" xr:uid="{A721BCF1-3F58-4EE5-85A9-FAA0288140A2}"/>
    <hyperlink ref="S307" r:id="rId635" display="https://www.procyclingstats.com/rider/enzo-leijnse" xr:uid="{93C99414-BB3B-4F02-897F-8EBF4C0F74B7}"/>
    <hyperlink ref="S531" r:id="rId636" display="https://www.procyclingstats.com/rider/sebastian-nielsen" xr:uid="{3D5A792A-FE2B-44AB-8C42-E84E71BA27D1}"/>
    <hyperlink ref="S186" r:id="rId637" display="https://www.procyclingstats.com/rider/oliver-mattheis" xr:uid="{5D4303C6-2D9D-4A88-850A-EC28CEDBA947}"/>
    <hyperlink ref="S199" r:id="rId638" display="https://www.procyclingstats.com/rider/mads-andersen" xr:uid="{F56B1A80-4181-4685-BDDA-73D9D6B61EB0}"/>
    <hyperlink ref="S314" r:id="rId639" display="https://www.procyclingstats.com/rider/cameron-scott" xr:uid="{F45EBCFA-06A3-45F8-979B-F09CCF7C6CE3}"/>
    <hyperlink ref="S280" r:id="rId640" display="https://www.procyclingstats.com/rider/simone-gualdi" xr:uid="{DF06D34C-2C5D-4FA2-B52D-1A67B9BE5540}"/>
    <hyperlink ref="S316" r:id="rId641" display="https://www.procyclingstats.com/rider/martin-voltr" xr:uid="{FA3EA0AE-6F31-4A4F-9216-093F11A17AB1}"/>
    <hyperlink ref="S154" r:id="rId642" display="https://www.procyclingstats.com/rider/siebe-deweirdt" xr:uid="{F299731F-2837-4109-8E65-62E8A1CFA18D}"/>
    <hyperlink ref="S252" r:id="rId643" display="https://www.procyclingstats.com/rider/cyrus-monk" xr:uid="{93549F38-B60E-4047-9715-D23EE19C8C02}"/>
    <hyperlink ref="S601" r:id="rId644" display="https://www.procyclingstats.com/rider/bogdan-zabelinskiy" xr:uid="{DF73BC79-8A37-4311-8E68-76EF1CC61D20}"/>
    <hyperlink ref="S354" r:id="rId645" display="https://www.procyclingstats.com/rider/tomas-pridal" xr:uid="{1A3A2916-FBFD-4121-ABA2-D4A4935D61B1}"/>
    <hyperlink ref="S433" r:id="rId646" display="https://www.procyclingstats.com/rider/gianni-marchand" xr:uid="{20244BCD-4AA1-4E25-A675-E552D9E88A43}"/>
    <hyperlink ref="S272" r:id="rId647" display="https://www.procyclingstats.com/rider/toon-aerts" xr:uid="{89C3750A-34D0-42AC-A442-0FA1F080C94F}"/>
    <hyperlink ref="S405" r:id="rId648" display="https://www.procyclingstats.com/rider/rait-arm" xr:uid="{80AE760A-86C0-4707-A14C-0761A67DD303}"/>
    <hyperlink ref="S297" r:id="rId649" display="https://www.procyclingstats.com/rider/sebastian-brenes" xr:uid="{C63DF327-CC65-487E-AB4A-31735E98D572}"/>
    <hyperlink ref="M123" r:id="rId650" display="https://www.procyclingstats.com/rider/lars-craps" xr:uid="{12CB16BC-67AB-4777-864B-6BD0DB8CB078}"/>
    <hyperlink ref="G107" r:id="rId651" display="https://www.procyclingstats.com/rider/adrien-maire" xr:uid="{ED8F0AA6-764D-4EBC-A8B2-67B05404F465}"/>
    <hyperlink ref="S163" r:id="rId652" display="https://www.procyclingstats.com/rider/lawrence-warbasse" xr:uid="{0F14E9E3-80A7-4782-8088-398B8B48EC44}"/>
    <hyperlink ref="S584" r:id="rId653" display="https://www.procyclingstats.com/rider/wessel-mouris" xr:uid="{22620A92-9AC8-4D10-956C-8B4E29B13645}"/>
    <hyperlink ref="M165" r:id="rId654" display="https://www.procyclingstats.com/rider/axel-van-der-tuuk" xr:uid="{9F671E7D-2E60-4500-9974-3ADCA9CEBAC1}"/>
    <hyperlink ref="S211" r:id="rId655" display="https://www.procyclingstats.com/rider/michiel-lambrecht" xr:uid="{4B1B0F1B-AD0C-44F0-ABFE-063195787804}"/>
    <hyperlink ref="S122" r:id="rId656" display="https://www.procyclingstats.com/rider/filippo-conca" xr:uid="{C4EC968B-3E75-4398-8477-421F34026837}"/>
    <hyperlink ref="S145" r:id="rId657" display="https://www.procyclingstats.com/rider/nicolas-milesi" xr:uid="{8EB9C559-2AB1-40D5-A733-8315ABE71BD3}"/>
    <hyperlink ref="S675" r:id="rId658" display="https://www.procyclingstats.com/rider/masaki-yamamoto" xr:uid="{46890001-D08A-4D41-A64E-52DA2796EC81}"/>
    <hyperlink ref="S355" r:id="rId659" display="https://www.procyclingstats.com/rider/anze-ravbar" xr:uid="{3A243486-54BC-4905-B5BD-F1B7470EF75F}"/>
    <hyperlink ref="G125" r:id="rId660" display="https://www.procyclingstats.com/rider/andrea-raccagni-noviero" xr:uid="{4E7DCF97-7BB7-4AD5-88B2-176483CC0130}"/>
    <hyperlink ref="G71" r:id="rId661" display="https://www.procyclingstats.com/rider/pavel-novak" xr:uid="{749843E1-37E1-49DD-9159-CFF5AE299DB4}"/>
    <hyperlink ref="S566" r:id="rId662" display="https://www.procyclingstats.com/rider/andrea-d-amato" xr:uid="{4DD552A3-328D-4B9E-9F64-223ABC188C2F}"/>
    <hyperlink ref="S231" r:id="rId663" display="https://www.procyclingstats.com/rider/cesar-macias-estrada" xr:uid="{51020B90-F9C7-480A-8706-101B08FDA484}"/>
    <hyperlink ref="S651" r:id="rId664" display="https://www.procyclingstats.com/rider/lorenzo-nespoli" xr:uid="{066C71D6-B4E8-4FB9-99CF-1AE9A684C812}"/>
    <hyperlink ref="S467" r:id="rId665" display="https://www.procyclingstats.com/rider/alessandro-borgo" xr:uid="{38A25C9D-006F-4150-95AC-4BD54CFE3A45}"/>
    <hyperlink ref="S312" r:id="rId666" display="https://www.procyclingstats.com/rider/alessandro-romele" xr:uid="{BE0021B8-EE48-4682-B9C7-255EC344669B}"/>
    <hyperlink ref="S350" r:id="rId667" display="https://www.procyclingstats.com/rider/luca-paletti" xr:uid="{533CE5BC-7E46-4EFE-AFD6-97CFC4BB8B79}"/>
    <hyperlink ref="G91" r:id="rId668" display="https://www.procyclingstats.com/rider/luke-tuckwell" xr:uid="{51685C3B-AB54-4948-B9C5-09FC054D5662}"/>
    <hyperlink ref="S548" r:id="rId669" display="https://www.procyclingstats.com/rider/killian-verschuren" xr:uid="{7AA83D2E-9ABB-4959-90F2-221D6171E0E7}"/>
    <hyperlink ref="S529" r:id="rId670" display="https://www.procyclingstats.com/rider/pietro-mattio" xr:uid="{655F0CA4-445D-4E59-9B13-9E9A4AB2756B}"/>
    <hyperlink ref="S167" r:id="rId671" display="https://www.procyclingstats.com/rider/milan-donie" xr:uid="{C7EB626E-483F-49D9-A1CC-61ADB90AEDCA}"/>
    <hyperlink ref="S527" r:id="rId672" display="https://www.procyclingstats.com/rider/duarte-marivoet" xr:uid="{B77823DC-0446-4916-A4C4-DD3415E88805}"/>
    <hyperlink ref="S210" r:id="rId673" display="https://www.procyclingstats.com/rider/gerben-kuypers" xr:uid="{86CB9F79-7431-4CEA-8D55-962C62B2E73E}"/>
    <hyperlink ref="S518" r:id="rId674" display="https://www.procyclingstats.com/rider/roberto-gonzalez" xr:uid="{D183E683-2770-41F3-8F85-3880E82A24E8}"/>
    <hyperlink ref="A79" r:id="rId675" display="https://www.procyclingstats.com/rider/kyrylo-tsarenko" xr:uid="{181506D1-937B-49E3-9041-99CFA8D798E9}"/>
    <hyperlink ref="S448" r:id="rId676" display="https://www.procyclingstats.com/rider/cameron-rogers" xr:uid="{3D194F4A-5E59-4C6A-A810-9E2616ACE2D3}"/>
    <hyperlink ref="S319" r:id="rId677" display="https://www.procyclingstats.com/rider/rodrigo-alvarez" xr:uid="{94937900-70FA-40F1-8DDE-A7DA5CB8371A}"/>
    <hyperlink ref="S382" r:id="rId678" display="https://www.procyclingstats.com/rider/santiago-umba" xr:uid="{2921DA96-147A-4863-9A2F-ADEA39202944}"/>
    <hyperlink ref="G97" r:id="rId679" display="https://www.procyclingstats.com/rider/fergus-browning" xr:uid="{B2B1AC8B-3DB6-4DEF-807A-201F55597BFE}"/>
    <hyperlink ref="M130" r:id="rId680" display="https://www.procyclingstats.com/rider/nicolas-breuillard" xr:uid="{35D8A8B6-4808-435F-8CA1-2108ABFD16C0}"/>
    <hyperlink ref="S176" r:id="rId681" display="https://www.procyclingstats.com/rider/nahom-zerai" xr:uid="{263187DB-D0B3-484A-934D-5BE5F36DE0F3}"/>
    <hyperlink ref="M164" r:id="rId682" display="https://www.procyclingstats.com/rider/filippo-turconi" xr:uid="{681C302C-ADA1-4F0B-B080-8217C6DE3D49}"/>
    <hyperlink ref="S271" r:id="rId683" display="https://www.procyclingstats.com/rider/edoardo-zamperini" xr:uid="{D11A8194-5214-4DD7-AFCA-B68391E90A47}"/>
    <hyperlink ref="S262" r:id="rId684" display="https://www.procyclingstats.com/rider/filip-gruszczynski" xr:uid="{855EDC74-9E25-44D8-A7A3-7780759E1F97}"/>
    <hyperlink ref="S561" r:id="rId685" display="https://www.procyclingstats.com/rider/diego-bracalente" xr:uid="{456B7726-AD5F-4F1A-BA49-7E47D6E9D222}"/>
    <hyperlink ref="M162" r:id="rId686" display="https://www.procyclingstats.com/rider/louis-rouland" xr:uid="{203A3FC3-84E5-423A-A95F-43D44199A148}"/>
    <hyperlink ref="S120" r:id="rId687" display="https://www.procyclingstats.com/rider/emiel-verstrynge" xr:uid="{4C17E33D-D250-4954-840F-15A6BAA55765}"/>
    <hyperlink ref="G136" r:id="rId688" display="https://www.procyclingstats.com/rider/matteo-scalco" xr:uid="{A38C1E8D-97E3-4733-AD52-587D9962EB38}"/>
    <hyperlink ref="M85" r:id="rId689" display="https://www.procyclingstats.com/rider/jean-loup-fayolle" xr:uid="{8484AF57-BEE9-4537-86C4-B96B2213118C}"/>
    <hyperlink ref="G93" r:id="rId690" display="https://www.procyclingstats.com/rider/maxime-decomble" xr:uid="{EA4265E1-E8D8-4E7B-A774-5A872749CDC8}"/>
    <hyperlink ref="M167" r:id="rId691" display="https://www.procyclingstats.com/rider/andrew-august" xr:uid="{0E97A839-973C-471D-AD18-05888596A62A}"/>
    <hyperlink ref="S95" r:id="rId692" display="https://www.procyclingstats.com/rider/sergio-geovani-chumil-gonzalez" xr:uid="{78947911-FFF3-45E0-A01A-EE02BB3465EF}"/>
    <hyperlink ref="S190" r:id="rId693" display="https://www.procyclingstats.com/rider/francisco-penuela" xr:uid="{7FC884AB-BFF2-429B-A100-4A38FFB173F4}"/>
    <hyperlink ref="S358" r:id="rId694" display="https://www.procyclingstats.com/rider/tiago-antunes" xr:uid="{F18E5515-5DC0-4875-B49E-2F3F2B357633}"/>
    <hyperlink ref="S636" r:id="rId695" display="https://www.procyclingstats.com/rider/goncalo-leaca" xr:uid="{536BB95C-1A55-427A-9952-3090EF67360A}"/>
    <hyperlink ref="S510" r:id="rId696" display="https://www.procyclingstats.com/rider/andrey-andre" xr:uid="{B14A8923-21CD-4D01-889A-CB019E398150}"/>
    <hyperlink ref="S462" r:id="rId697" display="https://www.procyclingstats.com/rider/pierre-henry-basset" xr:uid="{EAAC699C-0079-48FA-93BE-E7E7E818015D}"/>
    <hyperlink ref="S295" r:id="rId698" display="https://www.procyclingstats.com/rider/rayan-boulahoite" xr:uid="{86E2C438-E3BD-4D7C-B6B0-39C789522602}"/>
    <hyperlink ref="S513" r:id="rId699" display="https://www.procyclingstats.com/rider/theo-delacroix" xr:uid="{6413BBAD-2C1E-4612-94C2-FA214A745D2E}"/>
    <hyperlink ref="S417" r:id="rId700" display="https://www.procyclingstats.com/rider/karsten-larsen-feldmann" xr:uid="{055BBD29-F577-4A7A-B0FC-069194F129DE}"/>
    <hyperlink ref="S256" r:id="rId701" display="https://www.procyclingstats.com/rider/emil-touda" xr:uid="{339BE92F-2AF6-410D-9134-354C961984E8}"/>
    <hyperlink ref="S421" r:id="rId702" display="https://www.procyclingstats.com/rider/alexander-arnt-hansen" xr:uid="{C26923EA-82CE-448A-AE58-E02EA0650698}"/>
    <hyperlink ref="S304" r:id="rId703" display="https://www.procyclingstats.com/rider/joshua-gudnitz" xr:uid="{1888DCBD-9CE3-4AD8-BF1D-8B6080FA1655}"/>
    <hyperlink ref="A107" r:id="rId704" display="https://www.procyclingstats.com/rider/michael-leonard1" xr:uid="{02E48FEF-01A4-4963-8B95-578B58F2E1CC}"/>
    <hyperlink ref="S378" r:id="rId705" display="https://www.procyclingstats.com/rider/henrik-pedersen" xr:uid="{E7DBD86B-A575-49B2-AAB5-6239992A72BD}"/>
    <hyperlink ref="M140" r:id="rId706" display="https://www.procyclingstats.com/rider/clement-izquierdo" xr:uid="{D9528CD0-1F5D-4F8E-931E-D79162E6678A}"/>
    <hyperlink ref="S230" r:id="rId707" display="https://www.procyclingstats.com/rider/lucas-lopes1" xr:uid="{21FCFF97-B2C6-43F9-8DBC-2CA1E59F0CB4}"/>
    <hyperlink ref="S621" r:id="rId708" display="https://www.procyclingstats.com/rider/robin-donze" xr:uid="{9E6A652D-ECE6-486D-94F6-A438582EE049}"/>
    <hyperlink ref="S655" r:id="rId709" display="https://www.procyclingstats.com/rider/gianluca-pollefliet" xr:uid="{4943C0DB-F46E-4ECE-99CE-C038C91056F6}"/>
    <hyperlink ref="S501" r:id="rId710" display="https://www.procyclingstats.com/rider/baptiste-veistroffer" xr:uid="{8A5B59C6-A376-4B18-92D8-6D46FB6D385F}"/>
    <hyperlink ref="S301" r:id="rId711" display="https://www.procyclingstats.com/rider/robert-donaldson" xr:uid="{90AD334A-4576-44AF-A94B-EE4C60A79D06}"/>
    <hyperlink ref="M90" r:id="rId712" display="https://www.procyclingstats.com/rider/ben-swift" xr:uid="{7079979C-6355-4596-AC9B-30D36B1E367F}"/>
    <hyperlink ref="S517" r:id="rId713" display="https://www.procyclingstats.com/rider/laurent-gervais" xr:uid="{BDE7FB2C-FCD2-4258-A6D6-DEAACFAEAC05}"/>
    <hyperlink ref="S525" r:id="rId714" display="https://www.procyclingstats.com/rider/antoine-l-hote" xr:uid="{7A71D39C-6B72-4EB8-83F9-EC7C9AAFEF97}"/>
    <hyperlink ref="S233" r:id="rId715" display="https://www.procyclingstats.com/rider/janos-pelikan" xr:uid="{0C9AB8C4-0D49-491E-9ACA-633414DBA50B}"/>
    <hyperlink ref="S503" r:id="rId716" display="https://www.procyclingstats.com/rider/burak-abay" xr:uid="{7F0AB8AC-28F8-404B-A60B-C4E7D7C19291}"/>
    <hyperlink ref="S338" r:id="rId717" display="https://www.procyclingstats.com/rider/sergi-darder" xr:uid="{6AC3299B-54E9-405A-B30A-C0EE598A4B31}"/>
    <hyperlink ref="S125" r:id="rId718" display="https://www.procyclingstats.com/rider/tilen-finkst" xr:uid="{496CDD6B-69BB-4C35-AEE1-30F3C32A82A5}"/>
    <hyperlink ref="S458" r:id="rId719" display="https://www.procyclingstats.com/rider/emanuel-zangerle" xr:uid="{DBA877CE-6E14-4E82-B444-0807C5DB47B2}"/>
    <hyperlink ref="S22" r:id="rId720" display="https://www.procyclingstats.com/rider/tibor-del-grosso" xr:uid="{01259573-EEB1-4564-821A-0D56C77E695B}"/>
    <hyperlink ref="S472" r:id="rId721" display="https://www.procyclingstats.com/rider/brandon-downes" xr:uid="{515CAEEA-15D7-47DA-A972-97C428052098}"/>
    <hyperlink ref="S497" r:id="rId722" display="https://www.procyclingstats.com/rider/davide-toneatti" xr:uid="{E1CCA72E-512B-47BF-B659-380DAECB116C}"/>
    <hyperlink ref="S254" r:id="rId723" display="https://www.procyclingstats.com/rider/carlos-samudio" xr:uid="{73DAA6E2-D044-4EA7-A1FD-DA62196A8B42}"/>
    <hyperlink ref="S671" r:id="rId724" display="https://www.procyclingstats.com/rider/noah-vandenbranden" xr:uid="{2A717F1A-3A2A-472F-B885-240A018BE1F5}"/>
    <hyperlink ref="S135" r:id="rId725" display="https://www.procyclingstats.com/rider/matic-zumer" xr:uid="{FB84A8F5-43FE-4C14-9453-B7536100B21A}"/>
    <hyperlink ref="S293" r:id="rId726" display="https://www.procyclingstats.com/rider/markel-beloki" xr:uid="{8D9ABF82-5B55-4451-B9E9-56522CD5B3E6}"/>
    <hyperlink ref="G130" r:id="rId727" display="https://www.procyclingstats.com/rider/petr-rikunov" xr:uid="{C7FE173E-D311-4E56-BC0E-CADFB4D78452}"/>
    <hyperlink ref="S365" r:id="rId728" display="https://www.procyclingstats.com/rider/lev-gonov" xr:uid="{CDF51406-3F5A-41DF-9066-C637C59191D1}"/>
    <hyperlink ref="S138" r:id="rId729" display="https://www.procyclingstats.com/rider/dillon-corkery" xr:uid="{D791A645-B773-495A-A2AE-43227FD87CFA}"/>
    <hyperlink ref="S576" r:id="rId730" display="https://www.procyclingstats.com/rider/xabier-isasa-larranaga" xr:uid="{8624EC37-45DB-4DBE-ABD8-F12A366A1C3B}"/>
    <hyperlink ref="M138" r:id="rId731" display="https://www.procyclingstats.com/rider/matthew-walls" xr:uid="{9F677762-11A4-4FC8-8AE0-310875CBB30D}"/>
    <hyperlink ref="A111" r:id="rId732" display="https://www.procyclingstats.com/rider/zac-marriage" xr:uid="{0EBC540E-265D-4507-921F-609C0099CC46}"/>
    <hyperlink ref="G21" r:id="rId733" display="https://www.procyclingstats.com/rider/albert-withen-philipsen" xr:uid="{ECC7923F-37B5-41CA-BCD3-88ABDDCA4148}"/>
    <hyperlink ref="S237" r:id="rId734" display="https://www.procyclingstats.com/rider/liam-walsh" xr:uid="{EC88B703-0026-4767-AA12-7706D6B44760}"/>
    <hyperlink ref="S220" r:id="rId735" display="https://www.procyclingstats.com/rider/rudy-porter" xr:uid="{CA69C886-29E1-4C0A-90AE-4E8FD6965C3D}"/>
    <hyperlink ref="S169" r:id="rId736" display="https://www.procyclingstats.com/rider/menno-huising" xr:uid="{AE30FA9C-EDD2-4A87-9E2D-9D207DA395B0}"/>
    <hyperlink ref="S126" r:id="rId737" display="https://www.procyclingstats.com/rider/bjoern-koerdt" xr:uid="{CA4BC117-D860-411C-9D09-E5D207CAC7A6}"/>
    <hyperlink ref="S194" r:id="rId738" display="https://www.procyclingstats.com/rider/matthias-schwarzbacher" xr:uid="{A38A9D20-D3E5-4B35-A2D8-11C7C979D54E}"/>
    <hyperlink ref="S598" r:id="rId739" display="https://www.procyclingstats.com/rider/henri-vandenabeele" xr:uid="{179463A3-B012-48F3-9FE9-4D791492360A}"/>
    <hyperlink ref="S3" r:id="rId740" display="https://www.procyclingstats.com/rider/paul-seixas" xr:uid="{CE2E9E18-7F0A-45F8-AEA7-A539C9F26B69}"/>
    <hyperlink ref="M87" r:id="rId741" display="https://www.procyclingstats.com/rider/alan-hatherly" xr:uid="{4078A89F-6F9E-4C73-B6C5-B54828D1DDAE}"/>
    <hyperlink ref="M113" r:id="rId742" display="https://www.procyclingstats.com/rider/diego-uriarte-belzunegi" xr:uid="{67DE54E9-998E-4D23-8423-8C5B1C98A87E}"/>
    <hyperlink ref="S597" r:id="rId743" display="https://www.procyclingstats.com/rider/axandre-van-petegem" xr:uid="{71E05A64-B3C3-4975-A574-7240F2DC1BF4}"/>
    <hyperlink ref="G68" r:id="rId744" display="https://www.procyclingstats.com/rider/oliver-knight" xr:uid="{CB29BB35-DB08-42B7-81E5-1C1C04A3610F}"/>
    <hyperlink ref="S391" r:id="rId745" display="https://www.procyclingstats.com/rider/chun-kai-feng" xr:uid="{014B165B-2575-4F38-8E2D-C08377147DA4}"/>
    <hyperlink ref="S578" r:id="rId746" display="https://www.procyclingstats.com/rider/maximilien-juillard" xr:uid="{C9D22843-1569-4514-87E9-B5773164C858}"/>
    <hyperlink ref="S605" r:id="rId747" display="https://www.procyclingstats.com/rider/lucas-beneteau" xr:uid="{1130DABE-0961-4D83-8D79-28AD604566EA}"/>
    <hyperlink ref="S523" r:id="rId748" display="https://www.procyclingstats.com/rider/alexander-konijn" xr:uid="{767B803C-041E-4026-830E-E9D1D2F17ED3}"/>
    <hyperlink ref="M68" r:id="rId749" display="https://www.procyclingstats.com/rider/anders-halland-johannessen" xr:uid="{C9267D9F-EEE4-4539-A7EF-287C1F57E33A}"/>
    <hyperlink ref="M154" r:id="rId750" display="https://www.procyclingstats.com/rider/kenny-molly" xr:uid="{C8DBA933-F487-48FB-9097-7FF3900DB970}"/>
    <hyperlink ref="S645" r:id="rId751" display="https://www.procyclingstats.com/rider/sergio-meris" xr:uid="{2BA5A634-3B70-4866-A693-E19CF676D64F}"/>
    <hyperlink ref="S162" r:id="rId752" display="https://www.procyclingstats.com/rider/leander-van-hautegem" xr:uid="{81AE0C8E-5F5A-4E37-987B-239B9C088B54}"/>
    <hyperlink ref="M111" r:id="rId753" display="https://www.procyclingstats.com/rider/milan-lanhove" xr:uid="{F7E26D55-A4B6-4BAF-AEC8-85488F7D79EF}"/>
    <hyperlink ref="S278" r:id="rId754" display="https://www.procyclingstats.com/rider/nil-gimeno" xr:uid="{6968F799-B49E-4A85-B2F3-FEFC04E23F88}"/>
    <hyperlink ref="S180" r:id="rId755" display="https://www.procyclingstats.com/rider/dorde-duric" xr:uid="{EF8A840F-6F91-466B-9262-864CE8599036}"/>
    <hyperlink ref="S288" r:id="rId756" display="https://www.procyclingstats.com/rider/daniel-skerl" xr:uid="{5B507F02-E652-4463-A415-EAA56D426AB9}"/>
    <hyperlink ref="S434" r:id="rId757" display="https://www.procyclingstats.com/rider/santiago-mesa-pietralunga" xr:uid="{CC58415A-E85C-48BE-9445-173B1219622C}"/>
    <hyperlink ref="S168" r:id="rId758" display="https://www.procyclingstats.com/rider/samuel-fernandez-garcia" xr:uid="{7581747E-60AC-49F7-BEBA-97ADA40C429E}"/>
    <hyperlink ref="S331" r:id="rId759" display="https://www.procyclingstats.com/rider/viktor-soenens" xr:uid="{770229B0-E976-43DB-B1FF-0AC3201DEABA}"/>
    <hyperlink ref="S402" r:id="rId760" display="https://www.procyclingstats.com/rider/aldo-taillieu" xr:uid="{6A527762-11D2-4143-B98A-44B45BD9BA19}"/>
    <hyperlink ref="S454" r:id="rId761" display="https://www.procyclingstats.com/rider/rotem-tene" xr:uid="{7489D780-E1E1-4B09-95BC-C2E1D7FF5F34}"/>
    <hyperlink ref="S488" r:id="rId762" display="https://www.procyclingstats.com/rider/lorrenzo-manzin" xr:uid="{9631A0AE-92E6-4138-8A55-2D252E5A2647}"/>
    <hyperlink ref="S650" r:id="rId763" display="https://www.procyclingstats.com/rider/didier-munyaneza" xr:uid="{FDBF6B10-C36F-4BFC-974C-8518A754D117}"/>
    <hyperlink ref="S667" r:id="rId764" display="https://www.procyclingstats.com/rider/pavel-sumpik" xr:uid="{E42C11AA-0BFB-42D5-BB79-5FB0AE6BF596}"/>
    <hyperlink ref="G114" r:id="rId765" display="https://www.procyclingstats.com/rider/adria-pericas-capdevila" xr:uid="{68112F28-9B2A-4A42-9D51-77F1E56FD801}"/>
    <hyperlink ref="S218" r:id="rId766" display="https://www.procyclingstats.com/rider/shemu-nsengiyumva" xr:uid="{95BB57B0-EA86-4CAC-B47F-B72E832BD900}"/>
    <hyperlink ref="S461" r:id="rId767" display="https://www.procyclingstats.com/rider/awet-aman" xr:uid="{5AB29DAE-B50E-4C8A-886B-61B29B19E4FE}"/>
    <hyperlink ref="S489" r:id="rId768" display="https://www.procyclingstats.com/rider/vainqueur-masengesho" xr:uid="{B9C1E928-17EF-41CA-BC08-AB8FA635AC7C}"/>
    <hyperlink ref="S546" r:id="rId769" display="https://www.procyclingstats.com/rider/mike-uwiduhaye" xr:uid="{D4F8C48C-E70E-4DDA-A354-1AFA62C8359C}"/>
    <hyperlink ref="S606" r:id="rId770" display="https://www.procyclingstats.com/rider/antoine-berlin" xr:uid="{E3EBBE13-A62E-4818-8EA1-01714ADA455D}"/>
    <hyperlink ref="S631" r:id="rId771" display="https://www.procyclingstats.com/rider/sebastian-kolze-changizi" xr:uid="{6641FA45-8231-43E1-9214-0CC765AB921D}"/>
    <hyperlink ref="S121" r:id="rId772" display="https://www.procyclingstats.com/rider/alexys-brunel" xr:uid="{AD5C32E9-11B4-4A72-832A-E5F94B97D98D}"/>
    <hyperlink ref="S276" r:id="rId773" display="https://www.procyclingstats.com/rider/michiel-coppens" xr:uid="{246DF426-0411-4160-AF13-CF587FB53A1A}"/>
    <hyperlink ref="S258" r:id="rId774" display="https://www.procyclingstats.com/rider/giacomo-ballabio" xr:uid="{F2BD413A-B51F-451A-A5C0-EB5CD92A6471}"/>
    <hyperlink ref="S473" r:id="rId775" display="https://www.procyclingstats.com/rider/filippo-fortin" xr:uid="{498CB12C-AD99-4867-9AD1-3BD17EB7D59F}"/>
    <hyperlink ref="G139" r:id="rId776" display="https://www.procyclingstats.com/rider/daniel-cavia-sanz" xr:uid="{7B067555-A94E-4A61-92B0-6442EE2EAC89}"/>
    <hyperlink ref="S534" r:id="rId777" display="https://www.procyclingstats.com/rider/simone-raccani" xr:uid="{DA716826-B7AE-4C6B-A246-8F183EC8C54A}"/>
    <hyperlink ref="S627" r:id="rId778" display="https://www.procyclingstats.com/rider/william-heffernan" xr:uid="{33F2690E-A0C1-4316-A982-F97169DB0BC4}"/>
    <hyperlink ref="S633" r:id="rId779" display="https://www.procyclingstats.com/rider/tali-lane-welsh" xr:uid="{933B50C4-2F9C-40DB-9F96-B06560750AAC}"/>
    <hyperlink ref="S248" r:id="rId780" display="https://www.procyclingstats.com/rider/robbe-ghys" xr:uid="{7D6EA560-4C16-4CE6-8E46-EB7404031DD7}"/>
    <hyperlink ref="S589" r:id="rId781" display="https://www.procyclingstats.com/rider/erik-nordsaeter-resell" xr:uid="{8911B0E9-28A1-45E1-BC33-E258A794EA17}"/>
    <hyperlink ref="S640" r:id="rId782" display="https://www.procyclingstats.com/rider/tim-marsman" xr:uid="{B12AB735-414A-4ACA-A811-9304D54FAE69}"/>
    <hyperlink ref="M61" r:id="rId783" display="https://www.procyclingstats.com/rider/niklas-larsen" xr:uid="{34B98CB0-1185-49C0-9A22-D74B52195FB2}"/>
    <hyperlink ref="S290" r:id="rId784" display="https://www.procyclingstats.com/rider/andreas-stokbro" xr:uid="{EED939F9-EFEC-4233-9754-425E773850F5}"/>
    <hyperlink ref="S563" r:id="rId785" display="https://www.procyclingstats.com/rider/romain-cardis" xr:uid="{59C49AD8-4797-4E7F-B45B-AECDB1FBC122}"/>
    <hyperlink ref="S330" r:id="rId786" display="https://www.procyclingstats.com/rider/tom-sexton" xr:uid="{3A0900D7-9DF8-469C-B93E-9E941B7DBD2B}"/>
    <hyperlink ref="S664" r:id="rId787" display="https://www.procyclingstats.com/rider/aleksandr-shakotko" xr:uid="{083C9708-2776-4BA8-A030-F6BF1E1A1AE6}"/>
    <hyperlink ref="S626" r:id="rId788" display="https://www.procyclingstats.com/rider/wan-abdul-rahman-hamdan" xr:uid="{79CBCCE1-11BA-40CE-A3ED-CE9A4963D10F}"/>
    <hyperlink ref="S456" r:id="rId789" display="https://www.procyclingstats.com/rider/nikita-tsvetkov" xr:uid="{1C437952-4DC8-47E3-B89A-189EB05F549E}"/>
    <hyperlink ref="S249" r:id="rId790" display="https://www.procyclingstats.com/rider/yevgeniy-gidich" xr:uid="{A872A1E4-0E38-4A81-B7A6-3F94D0E8F370}"/>
    <hyperlink ref="S663" r:id="rId791" display="https://www.procyclingstats.com/rider/mohd-harrif-saleh" xr:uid="{BF5A74D0-19A2-4E40-9BB4-C891952C6248}"/>
    <hyperlink ref="S587" r:id="rId792" display="https://www.procyclingstats.com/rider/patompob-phonarjthan" xr:uid="{49358757-B626-46C9-9211-F3ED26479ABA}"/>
    <hyperlink ref="S623" r:id="rId793" display="https://www.procyclingstats.com/rider/roy-eefting" xr:uid="{9C2458CA-0EA4-497B-B261-829E0B250797}"/>
    <hyperlink ref="S653" r:id="rId794" display="https://www.procyclingstats.com/rider/kevin-pezzo-rosola" xr:uid="{0F3824B8-F315-4380-9BE1-9E820669EDA9}"/>
    <hyperlink ref="S166" r:id="rId795" display="https://www.procyclingstats.com/rider/davide-donati" xr:uid="{CA4C4517-635E-48EF-B98F-99CA2A6568FE}"/>
    <hyperlink ref="S337" r:id="rId796" display="https://www.procyclingstats.com/rider/marc-cabedo" xr:uid="{9E654B83-A3DD-4015-88CD-A35A6B0A3309}"/>
    <hyperlink ref="S203" r:id="rId797" display="https://www.procyclingstats.com/rider/florian-dauphin" xr:uid="{B74864C9-EBB1-4C5F-9C4D-2DE6C551E16E}"/>
    <hyperlink ref="A114" r:id="rId798" display="https://www.procyclingstats.com/rider/jan-castellon" xr:uid="{FBD84515-7F4E-4DF8-A61F-1AAFE946CB16}"/>
    <hyperlink ref="S555" r:id="rId799" display="https://www.procyclingstats.com/rider/nicolas-alustiza" xr:uid="{1F2EC546-EA02-4F43-B0BE-8C28C4425A60}"/>
    <hyperlink ref="M173" r:id="rId800" display="https://www.procyclingstats.com/rider/danny-van-der-tuuk" xr:uid="{A9634BA4-2BE9-43ED-B368-B8BDB6632E80}"/>
    <hyperlink ref="A57" r:id="rId801" display="https://www.procyclingstats.com/rider/nico-denz" xr:uid="{18A7E3D0-4502-40A2-B1C1-EE8A0E1CCFC7}"/>
    <hyperlink ref="G87" r:id="rId802" display="https://www.procyclingstats.com/rider/sakarias-koller-loland" xr:uid="{522F592D-A76E-4A19-8DF0-76E4F0F6C648}"/>
    <hyperlink ref="M144" r:id="rId803" display="https://www.procyclingstats.com/rider/jonathan-vervenne" xr:uid="{7E1BD46C-8589-4D79-9E73-4A79A4FB8DCD}"/>
    <hyperlink ref="M120" r:id="rId804" display="https://www.procyclingstats.com/rider/martin-tjotta" xr:uid="{FC43C1CE-371E-424B-8D7E-07838531E8C3}"/>
    <hyperlink ref="S658" r:id="rId805" display="https://www.procyclingstats.com/rider/george-radcliffe" xr:uid="{FC8CC357-B112-400C-8141-7C49E076AD9B}"/>
    <hyperlink ref="S603" r:id="rId806" display="https://www.procyclingstats.com/rider/mathis-avondts" xr:uid="{B3697D79-9F09-4083-BACB-8B6EABD18DF1}"/>
    <hyperlink ref="S219" r:id="rId807" display="https://www.procyclingstats.com/rider/jannis-peter" xr:uid="{F5D3D8E7-A07A-4F0A-B3C5-FE893AA54107}"/>
    <hyperlink ref="S519" r:id="rId808" display="https://www.procyclingstats.com/rider/garin-kelley" xr:uid="{B4958A2B-5707-4FDA-A40F-3A15A6E1D5D9}"/>
    <hyperlink ref="S647" r:id="rId809" display="https://www.procyclingstats.com/rider/alberto-monti" xr:uid="{4ECC3D6C-D9FF-4BFD-AD0C-B2F4F086FD8F}"/>
    <hyperlink ref="S118" r:id="rId810" display="https://www.procyclingstats.com/rider/dylan-van-baarle" xr:uid="{339980F3-6231-491A-B4F8-2307C7163B17}"/>
    <hyperlink ref="S596" r:id="rId811" display="https://www.procyclingstats.com/rider/julius-van-den-berg" xr:uid="{CF2639D2-0BF4-4CDE-8C2F-69457A75D147}"/>
    <hyperlink ref="S61" r:id="rId812" display="https://www.procyclingstats.com/rider/lorenzo-finn" xr:uid="{4BD6B490-3F7F-4A65-B736-F927AACB1E23}"/>
    <hyperlink ref="M116" r:id="rId813" display="https://www.procyclingstats.com/rider/nicolo-garibbo" xr:uid="{A84026A6-8D2D-44FC-9038-5A6F975005FE}"/>
    <hyperlink ref="M94" r:id="rId814" display="https://www.procyclingstats.com/rider/ben-granger" xr:uid="{9960DA0C-7913-4AB4-A57D-60301B9A2705}"/>
    <hyperlink ref="S630" r:id="rId815" display="https://www.procyclingstats.com/rider/matthew-kingston" xr:uid="{DED29F32-181E-48F3-A34D-DBF0BE11E321}"/>
    <hyperlink ref="S410" r:id="rId816" display="https://www.procyclingstats.com/rider/ben-carman" xr:uid="{4E7DB8A4-48E6-4F55-A5BB-F1A01C2F2313}"/>
    <hyperlink ref="M91" r:id="rId817" display="https://www.procyclingstats.com/rider/luis-carlos-chia-bermudez" xr:uid="{44B62DC5-3CB4-4A89-BE1E-9480AA9F57BE}"/>
    <hyperlink ref="S481" r:id="rId818" display="https://www.procyclingstats.com/rider/timofei-ivanov" xr:uid="{B442B1F0-772C-434C-B48F-1B93D7AF974B}"/>
    <hyperlink ref="S184" r:id="rId819" display="https://www.procyclingstats.com/rider/josh-kench" xr:uid="{C3C8993D-65C6-433A-ACD5-88459046E4E1}"/>
    <hyperlink ref="S395" r:id="rId820" display="https://www.procyclingstats.com/rider/similien-hamon" xr:uid="{1F1D2467-487F-4A01-9D19-74965BA5AA7E}"/>
    <hyperlink ref="S228" r:id="rId821" display="https://www.procyclingstats.com/rider/victor-guernalec" xr:uid="{6F93808E-6DC1-4C1F-AA55-7B108D803A2F}"/>
    <hyperlink ref="S117" r:id="rId822" display="https://www.procyclingstats.com/rider/james-shaw" xr:uid="{36242EC3-5415-4DF2-BAC1-93354FB83938}"/>
    <hyperlink ref="S247" r:id="rId823" display="https://www.procyclingstats.com/rider/jonas-geens" xr:uid="{1B2FACF9-1446-4D2F-93CC-6EB8D08C0B5F}"/>
    <hyperlink ref="M153" r:id="rId824" display="https://www.procyclingstats.com/rider/sam-maisonobe" xr:uid="{4AEE7C6A-16D2-4756-A04E-4B79964EB757}"/>
    <hyperlink ref="S674" r:id="rId825" display="https://www.procyclingstats.com/rider/luc-wirtgen" xr:uid="{61C4141C-BB62-40B9-BDE5-FEC97A626EED}"/>
    <hyperlink ref="M92" r:id="rId826" display="https://www.procyclingstats.com/rider/hugo-de-la-calle-arango" xr:uid="{2F412333-4441-460B-955A-D58C465CB219}"/>
    <hyperlink ref="S333" r:id="rId827" display="https://www.procyclingstats.com/rider/max-van-der-meulen" xr:uid="{A9E91AAF-8B98-4EC0-ADC9-4233C18DD32C}"/>
    <hyperlink ref="S550" r:id="rId828" display="https://www.procyclingstats.com/rider/jordi-warlop" xr:uid="{B4291D9A-8699-43F7-8A5F-2E639AF3E8AE}"/>
    <hyperlink ref="S678" r:id="rId829" display="https://www.procyclingstats.com/rider/matteo-zurlo" xr:uid="{E6C54B6C-8241-43AA-A228-6BD90C938A13}"/>
    <hyperlink ref="M151" r:id="rId830" display="https://www.procyclingstats.com/rider/edison-alejandro-callejas-santos" xr:uid="{32185090-C386-4764-91DC-CFE1BF02C5D7}"/>
    <hyperlink ref="S394" r:id="rId831" display="https://www.procyclingstats.com/rider/federico-guzzo" xr:uid="{DF76B03B-8E90-4DCE-8C92-F5E4FE1900D8}"/>
    <hyperlink ref="S609" r:id="rId832" display="https://www.procyclingstats.com/rider/giovanni-bortoluzzi" xr:uid="{215292F2-FD50-49B5-8A4B-E96CFAA24B52}"/>
    <hyperlink ref="S646" r:id="rId833" display="https://www.procyclingstats.com/rider/fran-miholjevic" xr:uid="{EA2970D1-D0E9-4A77-A3B1-1D9E0DFF7686}"/>
    <hyperlink ref="S399" r:id="rId834" display="https://www.procyclingstats.com/rider/diego-de-jesus-mendes" xr:uid="{B0A1698A-F123-4DC2-9D07-121852E7BCE8}"/>
    <hyperlink ref="S396" r:id="rId835" display="https://www.procyclingstats.com/rider/jason-huertas" xr:uid="{AB90CC51-8F32-4F62-9C79-0EF696417D68}"/>
    <hyperlink ref="S353" r:id="rId836" display="https://www.procyclingstats.com/rider/cristian-david-pita" xr:uid="{E84743D8-AF04-4974-BA50-B3578D7C5AFA}"/>
    <hyperlink ref="S615" r:id="rId837" display="https://www.procyclingstats.com/rider/leonardo-cobarrubia" xr:uid="{E2CFBB73-E3C6-4C1C-B379-EC9A761D9ACB}"/>
    <hyperlink ref="G65" r:id="rId838" display="https://www.procyclingstats.com/rider/nicolas-vinokurov" xr:uid="{78B21E1C-393B-4471-BD93-27B9A5408102}"/>
    <hyperlink ref="G45" r:id="rId839" display="https://www.procyclingstats.com/rider/abel-balderstone-roumens" xr:uid="{032DBF1F-57D9-4A27-A35D-53DE3311A883}"/>
    <hyperlink ref="M119" r:id="rId840" display="https://www.procyclingstats.com/rider/artem-shmidt" xr:uid="{7A933D31-2341-4300-BABD-39E3AECDAC94}"/>
    <hyperlink ref="S281" r:id="rId841" display="https://www.procyclingstats.com/rider/asbjorn-hellemose" xr:uid="{278CE3A4-F7F5-4B73-8D8F-BBB373384FD7}"/>
    <hyperlink ref="G109" r:id="rId842" display="https://www.procyclingstats.com/rider/aubin-sparfel" xr:uid="{42D53FCF-C295-4C36-8AA6-AD4145F42D14}"/>
    <hyperlink ref="G119" r:id="rId843" display="https://www.procyclingstats.com/rider/vlad-van-mechelen" xr:uid="{118DB23E-ED9B-4AE1-8144-1E8EFD899B7F}"/>
    <hyperlink ref="S466" r:id="rId844" display="https://www.procyclingstats.com/rider/lucas-boniface" xr:uid="{439DF561-D8DB-4921-90A9-382C241F28D0}"/>
    <hyperlink ref="S567" r:id="rId845" display="https://www.procyclingstats.com/rider/luca-de-meester" xr:uid="{8A6F8776-7C4B-449D-AE20-A112824C182D}"/>
    <hyperlink ref="S625" r:id="rId846" display="https://www.procyclingstats.com/rider/matys-grisel" xr:uid="{B0200228-4E01-4AF6-A65B-0ABC663B786F}"/>
    <hyperlink ref="S444" r:id="rId847" display="https://www.procyclingstats.com/rider/tom-portsmouth" xr:uid="{9039F5E5-2EE1-4B16-B89A-B8BFC80F2024}"/>
    <hyperlink ref="S662" r:id="rId848" display="https://www.procyclingstats.com/rider/balazs-rozsa" xr:uid="{515004AB-BDF7-43F0-9207-DEA704726E5A}"/>
    <hyperlink ref="S246" r:id="rId849" display="https://www.procyclingstats.com/rider/balint-feldhoffer" xr:uid="{D8D50180-CDA1-4EF4-B6BA-81077AF03208}"/>
    <hyperlink ref="M156" r:id="rId850" display="https://www.procyclingstats.com/rider/alex-tolio" xr:uid="{8257C997-5350-4AA3-B053-CE90CF87F8CE}"/>
    <hyperlink ref="S109" r:id="rId851" display="https://www.procyclingstats.com/rider/cedrik-bakke-christophersen" xr:uid="{BEC2C8C3-180A-41CB-88C3-A4383A690DF9}"/>
    <hyperlink ref="S420" r:id="rId852" display="https://www.procyclingstats.com/rider/owen-geleijn" xr:uid="{E1013E64-ACE4-45BF-B7FA-0AB16E680B81}"/>
    <hyperlink ref="S542" r:id="rId853" display="https://www.procyclingstats.com/rider/zeteny-szijarto" xr:uid="{3EBE5623-FC59-440C-B893-86780E647DF2}"/>
    <hyperlink ref="S657" r:id="rId854" display="https://www.procyclingstats.com/rider/gabriele-raccagni" xr:uid="{7FCCD228-0B89-4408-9201-99E20499F0B0}"/>
    <hyperlink ref="S541" r:id="rId855" display="https://www.procyclingstats.com/rider/keegan-swirbul" xr:uid="{DF10E43B-A861-4F97-974F-E0501BBE4EDD}"/>
    <hyperlink ref="S386" r:id="rId856" display="https://www.procyclingstats.com/rider/ibai-azanza" xr:uid="{E04E3B9F-C78B-4275-9FCC-61EAB98C875D}"/>
    <hyperlink ref="S579" r:id="rId857" display="https://www.procyclingstats.com/rider/bruno-kessler" xr:uid="{FC1FF049-6BDE-4437-AD1C-8F5A2E0B36EC}"/>
    <hyperlink ref="S364" r:id="rId858" display="https://www.procyclingstats.com/rider/daniel-dias" xr:uid="{2F1259B9-D09B-4B30-A85F-09968EB34C59}"/>
    <hyperlink ref="M80" r:id="rId859" display="https://www.procyclingstats.com/rider/milkias-maekele" xr:uid="{090EECEC-A9FA-4A39-8CD6-80FB9419F349}"/>
    <hyperlink ref="S292" r:id="rId860" display="https://www.procyclingstats.com/rider/tahir-yigit" xr:uid="{0E650349-BA53-4E15-8C19-EF6A016B8528}"/>
    <hyperlink ref="S116" r:id="rId861" display="https://www.procyclingstats.com/rider/hasan-seyfollahifard" xr:uid="{DFBBBD70-A7C7-4D86-A270-4784FA2B9A85}"/>
    <hyperlink ref="S457" r:id="rId862" display="https://www.procyclingstats.com/rider/even-yemane" xr:uid="{A3B06422-738F-490C-B981-A1D3F3483D5C}"/>
    <hyperlink ref="S329" r:id="rId863" display="https://www.procyclingstats.com/rider/rudolf-remkhi" xr:uid="{F14134E1-D68F-4A92-9E87-CFE7DA6639BF}"/>
    <hyperlink ref="S602" r:id="rId864" display="https://www.procyclingstats.com/rider/aidin-aliyari" xr:uid="{3F078738-B184-4F1A-B2D2-973F5CFD9B29}"/>
    <hyperlink ref="S521" r:id="rId865" display="https://www.procyclingstats.com/rider/muradjan-khalmuratov" xr:uid="{592BED1F-13BE-4D25-9BF7-5E94BA9A6A86}"/>
    <hyperlink ref="S632" r:id="rId866" display="https://www.procyclingstats.com/rider/ali-labib-shotorban" xr:uid="{7919DB04-AD25-4767-A267-9B7FCF5860E8}"/>
    <hyperlink ref="S310" r:id="rId867" display="https://www.procyclingstats.com/rider/daniil-pronskiy" xr:uid="{99B37323-DFE3-419A-B61F-19F0D1D73D83}"/>
    <hyperlink ref="S151" r:id="rId868" display="https://www.procyclingstats.com/rider/marceli-boguslawski" xr:uid="{D7D04B3E-4239-413E-B5AE-7B7DF0E77503}"/>
    <hyperlink ref="S404" r:id="rId869" display="https://www.procyclingstats.com/rider/szymon-wisniewski" xr:uid="{9BD4C9DE-B2D4-400F-8C32-F485E0916B8D}"/>
    <hyperlink ref="S374" r:id="rId870" display="https://www.procyclingstats.com/rider/ville-merlov1" xr:uid="{1D3E2769-E9EF-4AB0-ABC0-D177A53BC6BF}"/>
    <hyperlink ref="S375" r:id="rId871" display="https://www.procyclingstats.com/rider/kacper-mientki" xr:uid="{64700ACE-AB4F-4AA3-91D6-CCC0ED918971}"/>
    <hyperlink ref="S492" r:id="rId872" display="https://www.procyclingstats.com/rider/romet-pajur" xr:uid="{8FD773A6-61CD-4DA7-B030-E9AAF67D569A}"/>
    <hyperlink ref="S586" r:id="rId873" display="https://www.procyclingstats.com/rider/dominik-neuman" xr:uid="{2BD22B53-2DB6-4E09-B913-1E159E31F271}"/>
    <hyperlink ref="S634" r:id="rId874" display="https://www.procyclingstats.com/rider/david-larsson" xr:uid="{669BEB8D-5359-4C01-8B89-9E09F919A908}"/>
    <hyperlink ref="S543" r:id="rId875" display="https://www.procyclingstats.com/rider/lauri-tamm" xr:uid="{73B10C55-D4E9-4825-A873-6EAC18901933}"/>
    <hyperlink ref="S212" r:id="rId876" display="https://www.procyclingstats.com/rider/lenaic-langella" xr:uid="{B76263C4-D4CD-434E-AB3C-5737C924DEE8}"/>
    <hyperlink ref="M110" r:id="rId877" display="https://www.procyclingstats.com/rider/storm-ingebrigtsen" xr:uid="{37B5CB19-4CA9-4E86-938E-9A5A12C21498}"/>
    <hyperlink ref="S385" r:id="rId878" display="https://www.procyclingstats.com/rider/brage-aulstad" xr:uid="{9B9665F2-8844-41AD-A75C-75C5FCB48A6A}"/>
    <hyperlink ref="S368" r:id="rId879" display="https://www.procyclingstats.com/rider/kasper-haugland" xr:uid="{A9DDAD2D-3AFB-4760-9F18-023477CBC953}"/>
    <hyperlink ref="S528" r:id="rId880" display="https://www.procyclingstats.com/rider/alessio-martinelli" xr:uid="{0A7627A3-864F-41B6-B0FE-9F91C5112FE7}"/>
    <hyperlink ref="S387" r:id="rId881" display="https://www.procyclingstats.com/rider/xabier-mikel-azparren-irurzun" xr:uid="{3167E5B3-FD12-43D8-965F-2B9989DDFA4D}"/>
    <hyperlink ref="S302" r:id="rId882" display="https://www.procyclingstats.com/rider/alexander-edmondson" xr:uid="{50A78BE0-AA05-44E5-9E65-C8D906684E6E}"/>
    <hyperlink ref="G88" r:id="rId883" display="https://www.procyclingstats.com/rider/james-knox" xr:uid="{6A3BABE5-4F7B-49FC-AF21-3EB0B2F42F32}"/>
    <hyperlink ref="S106" r:id="rId884" display="https://www.procyclingstats.com/rider/tom-crabbe" xr:uid="{EE181117-E94C-4C1A-A0E6-71DED0F10F72}"/>
    <hyperlink ref="S113" r:id="rId885" display="https://www.procyclingstats.com/rider/jaka-marolt" xr:uid="{06743340-02D5-4580-9658-BECF85C9D1E1}"/>
    <hyperlink ref="S569" r:id="rId886" display="https://www.procyclingstats.com/rider/zak-erzen" xr:uid="{78EA8AD8-FDD4-4A03-868B-A0ABF196DAF4}"/>
    <hyperlink ref="M33" r:id="rId887" display="https://www.procyclingstats.com/rider/jakob-omrzel" xr:uid="{C1734A78-19B3-444E-B7F1-E109633ED4DF}"/>
    <hyperlink ref="S207" r:id="rId888" display="https://www.procyclingstats.com/rider/david-haverdings" xr:uid="{8A421CCE-9F0A-4B16-A33C-ACFDEAF4F021}"/>
    <hyperlink ref="S275" r:id="rId889" display="https://www.procyclingstats.com/rider/alex-colman" xr:uid="{CC77DEFD-3C99-46C4-A691-FDAE8DC8A915}"/>
    <hyperlink ref="S629" r:id="rId890" display="https://www.procyclingstats.com/rider/christopher-juul-jensen" xr:uid="{F55D3DDD-10DB-4F72-A4A5-745E10CE7C1F}"/>
    <hyperlink ref="S571" r:id="rId891" display="https://www.procyclingstats.com/rider/jose-luis-faura-asensio" xr:uid="{D6DAA84D-A409-4140-BF76-2A6B4E4A6C18}"/>
    <hyperlink ref="S482" r:id="rId892" display="https://www.procyclingstats.com/rider/yael-joalland" xr:uid="{14FE6A29-FF1F-4709-8A1B-65D646462091}"/>
    <hyperlink ref="S336" r:id="rId893" display="https://www.procyclingstats.com/rider/nicolo-buratti" xr:uid="{158320F1-D789-47C8-BC9F-85C78FA5B1DA}"/>
    <hyperlink ref="S192" r:id="rId894" display="https://www.procyclingstats.com/rider/andrii-ponomar" xr:uid="{968A7B52-E4AE-4DE1-8C38-FEFCDC3B7F6D}"/>
    <hyperlink ref="S197" r:id="rId895" display="https://www.procyclingstats.com/rider/matisse-van-kerckhove" xr:uid="{00393F29-4DF4-43BB-AADE-E2FFB8448CCD}"/>
    <hyperlink ref="S509" r:id="rId896" display="https://www.procyclingstats.com/rider/mirko-bozzola" xr:uid="{D49DE8FB-F5A7-4D8C-8C2D-3B762C291135}"/>
    <hyperlink ref="S342" r:id="rId897" display="https://www.procyclingstats.com/rider/patrick-boje-frydkjaer" xr:uid="{774460C3-9638-4ED8-AF05-D616132A8056}"/>
    <hyperlink ref="S446" r:id="rId898" display="https://www.procyclingstats.com/rider/adam-rafferty" xr:uid="{C9F2D477-3AA7-444A-AF86-E50A92439880}"/>
    <hyperlink ref="S340" r:id="rId899" display="https://www.procyclingstats.com/rider/seth-dunwoody" xr:uid="{28C9A933-3884-470D-A905-8665390CEDB4}"/>
    <hyperlink ref="S533" r:id="rId900" display="https://www.procyclingstats.com/rider/sebastian-putz" xr:uid="{4F6886C1-F6E4-4C35-9E5B-C4B6506887B5}"/>
    <hyperlink ref="S676" r:id="rId901" display="https://www.procyclingstats.com/rider/simone-zanini" xr:uid="{73200D1B-2844-4543-ACB5-12C78A6ED1DE}"/>
    <hyperlink ref="S236" r:id="rId902" display="https://www.procyclingstats.com/rider/matteo-vanhuffel" xr:uid="{7DBB9446-BB1D-4DCB-89F4-571D88ACBE11}"/>
    <hyperlink ref="S570" r:id="rId903" display="https://www.procyclingstats.com/rider/ugo-fabries" xr:uid="{A7EBD64D-A0C1-4695-A7F2-72A35A8E223D}"/>
    <hyperlink ref="S94" r:id="rId904" display="https://www.procyclingstats.com/rider/filippo-agostinacchio" xr:uid="{A5F650EA-FEC4-426A-B2CB-980934A6A29B}"/>
    <hyperlink ref="S614" r:id="rId905" display="https://www.procyclingstats.com/rider/cesare-chesini" xr:uid="{E4E62753-51F0-42D8-B895-2A084E5AECF0}"/>
    <hyperlink ref="S600" r:id="rId906" display="https://www.procyclingstats.com/rider/arno-wallenborn" xr:uid="{31191C53-84D7-4445-A500-CA8173BDF78C}"/>
    <hyperlink ref="S286" r:id="rId907" display="https://www.procyclingstats.com/rider/nate-pringle" xr:uid="{00C45AC8-28CD-4AF0-BF84-4007409EAA0A}"/>
    <hyperlink ref="S557" r:id="rId908" display="https://www.procyclingstats.com/rider/frits-biesterbos" xr:uid="{277748DF-2A6F-4AEF-A145-7D3E323530F1}"/>
    <hyperlink ref="S449" r:id="rId909" display="https://www.procyclingstats.com/rider/alvaro-sagrado" xr:uid="{1EE53E6D-F896-43BC-99B2-37AA5FFFDABD}"/>
    <hyperlink ref="S390" r:id="rId910" display="https://www.procyclingstats.com/rider/ethan-dunham" xr:uid="{A4F9B325-737D-4F63-BA63-37CBE4162A42}"/>
    <hyperlink ref="S572" r:id="rId911" display="https://www.procyclingstats.com/rider/jose-maria-garcia" xr:uid="{18D6DD1B-DCEB-444F-8CD1-E8827BB37914}"/>
    <hyperlink ref="S559" r:id="rId912" display="https://www.procyclingstats.com/rider/kasper-borremans" xr:uid="{2A50C7F2-9B6F-456C-932B-5867190FA60B}"/>
    <hyperlink ref="S320" r:id="rId913" display="https://www.procyclingstats.com/rider/hector-alvarez-martinez" xr:uid="{89F23068-6F7F-4DA7-B85C-89DD81D089B8}"/>
    <hyperlink ref="S366" r:id="rId914" display="https://www.procyclingstats.com/rider/eduard-michael-grosu" xr:uid="{E6B559D5-202E-4DFE-B3CF-9FC72FF968C8}"/>
    <hyperlink ref="S580" r:id="rId915" display="https://www.procyclingstats.com/rider/nejc-komac" xr:uid="{C516A4B4-E44A-44FC-8367-231CC885D8FA}"/>
    <hyperlink ref="S644" r:id="rId916" display="https://www.procyclingstats.com/rider/petros-mengs" xr:uid="{131519B1-6C99-49EE-8A1E-B351E87D6EE6}"/>
    <hyperlink ref="S419" r:id="rId917" display="https://www.procyclingstats.com/rider/carlos-alfonso-garcia-trejo" xr:uid="{47A5A723-F773-42FF-9851-A08E64F02F3E}"/>
    <hyperlink ref="S136" r:id="rId918" display="https://www.procyclingstats.com/rider/clement-alleno" xr:uid="{19ECB689-16A5-4FDF-B3E1-6E5CCDFDDC50}"/>
    <hyperlink ref="S536" r:id="rId919" display="https://www.procyclingstats.com/rider/enea-sambinello" xr:uid="{AFCD66B0-D085-4C16-8A47-30004890218B}"/>
    <hyperlink ref="S574" r:id="rId920" display="https://www.procyclingstats.com/rider/karst-hayma" xr:uid="{57BDCB79-1AFB-407E-8515-42C98236EB1C}"/>
    <hyperlink ref="S668" r:id="rId921" display="https://www.procyclingstats.com/rider/tommaso-tessiore" xr:uid="{B01D776B-DDD0-47CA-B56F-F5700CAD426C}"/>
    <hyperlink ref="A64" r:id="rId922" display="https://www.procyclingstats.com/rider/mateo-pablo-ramirez" xr:uid="{4FCEAD34-7E88-4D1A-9474-79398AEF48AE}"/>
    <hyperlink ref="M169" r:id="rId923" display="https://www.procyclingstats.com/rider/jamie-meehan" xr:uid="{574E6F3C-5E09-402E-A50F-452A378B539D}"/>
    <hyperlink ref="S471" r:id="rId924" display="https://www.procyclingstats.com/rider/aaron-dockx" xr:uid="{2B907A51-5D83-47BA-A031-B14A7926A90D}"/>
    <hyperlink ref="S193" r:id="rId925" display="https://www.procyclingstats.com/rider/jasper-schoofs" xr:uid="{63E937E2-7581-4753-90F4-A51A5C314609}"/>
    <hyperlink ref="M96" r:id="rId926" display="https://www.procyclingstats.com/rider/liam-o-brien" xr:uid="{DB85221E-BC9D-45F6-A973-F8E70658B482}"/>
    <hyperlink ref="S137" r:id="rId927" display="https://www.procyclingstats.com/rider/henrique-bravo1" xr:uid="{C79D7C4B-7B93-4A2C-B457-55B306722E48}"/>
    <hyperlink ref="S239" r:id="rId928" display="https://www.procyclingstats.com/rider/remi-arsac" xr:uid="{2A4DB46C-DD0C-4129-9A4B-59BB661BFA9A}"/>
    <hyperlink ref="S464" r:id="rId929" display="https://www.procyclingstats.com/rider/kevin-biehl" xr:uid="{49525B75-BD43-45BA-8A33-841EA76EB7FE}"/>
    <hyperlink ref="S654" r:id="rId930" display="https://www.procyclingstats.com/rider/maxence-place" xr:uid="{490852B0-8AAA-4530-B9C5-D5E9B446BBB2}"/>
    <hyperlink ref="S622" r:id="rId931" display="https://www.procyclingstats.com/rider/jules-drouet" xr:uid="{7D3CFD8C-F62C-4F53-98BD-EF542DC94CE6}"/>
    <hyperlink ref="S616" r:id="rId932" display="https://www.procyclingstats.com/rider/andrea-colnaghi" xr:uid="{D0DF8714-17BB-4B27-832C-791A727EDEE2}"/>
    <hyperlink ref="G94" r:id="rId933" display="https://www.procyclingstats.com/rider/haimar-etxeberria" xr:uid="{724556A6-B9EE-4F70-A87D-2E27E7AA5F77}"/>
    <hyperlink ref="S539" r:id="rId934" display="https://www.procyclingstats.com/rider/vlas-shichkin" xr:uid="{DE4E4AF9-1E0A-4B9B-8F88-47E65B5FDF77}"/>
    <hyperlink ref="S175" r:id="rId935" display="https://www.procyclingstats.com/rider/baptiste-vadic" xr:uid="{3AC211A2-04CE-40FB-A47D-CC61652146C0}"/>
    <hyperlink ref="S511" r:id="rId936" display="https://www.procyclingstats.com/rider/kenay-de-moyer" xr:uid="{DE46905A-9C47-4E15-96E4-FA9A20699636}"/>
    <hyperlink ref="S222" r:id="rId937" display="https://www.procyclingstats.com/rider/henri-francois-renard-haquin" xr:uid="{8A936A34-3E68-4B7B-A530-4EA56E1A4258}"/>
    <hyperlink ref="S156" r:id="rId938" display="https://www.procyclingstats.com/rider/carlos-garcia-pierna" xr:uid="{B00D7C52-EDF2-4093-8134-5C7B9F31F398}"/>
    <hyperlink ref="S575" r:id="rId939" display="https://www.procyclingstats.com/rider/javier-ibanez-beltran-de-salazar" xr:uid="{94C3059E-6760-4285-9987-54D0C6EFD370}"/>
    <hyperlink ref="S507" r:id="rId940" display="https://www.procyclingstats.com/rider/geoffrey-bouchard" xr:uid="{5FF4B683-6DD5-461E-A574-AE75A5F3F094}"/>
    <hyperlink ref="M163" r:id="rId941" display="https://www.procyclingstats.com/rider/raman-tsishkou" xr:uid="{1C8AC68B-B409-4E1C-BAC3-FB8334A90E31}"/>
    <hyperlink ref="S326" r:id="rId942" display="https://www.procyclingstats.com/rider/callum-ormiston" xr:uid="{BE71C6AA-E331-4AAA-8695-C83BF2C351D3}"/>
    <hyperlink ref="S157" r:id="rId943" display="https://www.procyclingstats.com/rider/omer-goldstein" xr:uid="{A80F9AEC-1A61-433A-9CE7-B12333E7BB89}"/>
    <hyperlink ref="S398" r:id="rId944" display="https://www.procyclingstats.com/rider/georg-rydningen-martinsen" xr:uid="{A2E8F306-5E5B-4F63-9357-757B2220CA19}"/>
    <hyperlink ref="S321" r:id="rId945" display="https://www.procyclingstats.com/rider/morthen-wang-baksaas" xr:uid="{E12E7E39-BBB8-4C5B-8F93-BBB5F9B3B87B}"/>
    <hyperlink ref="S322" r:id="rId946" display="https://www.procyclingstats.com/rider/sven-erik-bystrom" xr:uid="{9CFC7837-83FD-4A58-BA87-09F7A1E2F5F7}"/>
    <hyperlink ref="S474" r:id="rId947" display="https://www.procyclingstats.com/rider/eivind-broholt-fougner" xr:uid="{0D420480-EF15-47F3-BD0F-08D41ECEEF2B}"/>
    <hyperlink ref="S545" r:id="rId948" display="https://www.procyclingstats.com/rider/ulrik-tvedt" xr:uid="{34A109E1-F918-486E-ADFD-4C2843737B8A}"/>
    <hyperlink ref="S148" r:id="rId949" display="https://www.procyclingstats.com/rider/colby-simmons" xr:uid="{3836D33F-880A-49D1-88A6-ECB42936EE7E}"/>
    <hyperlink ref="S594" r:id="rId950" display="https://www.procyclingstats.com/rider/patryk-stosz" xr:uid="{C199EA68-1A3E-4BD5-A0AE-53B4B9E424A0}"/>
    <hyperlink ref="M147" r:id="rId951" display="https://www.procyclingstats.com/rider/tomasz-budzinski" xr:uid="{2F480073-5F5E-41FF-BD7C-112C3E3AE5D1}"/>
    <hyperlink ref="S352" r:id="rId952" display="https://www.procyclingstats.com/rider/piotr-pekala" xr:uid="{48AAA438-4116-47A4-B42A-7DC8932580A6}"/>
    <hyperlink ref="S599" r:id="rId953" display="https://www.procyclingstats.com/rider/jens-verbrugghe" xr:uid="{EF5ADBB6-F2AA-4BB7-B840-CD89D37C4474}"/>
    <hyperlink ref="S174" r:id="rId954" display="https://www.procyclingstats.com/rider/hugo-nunes" xr:uid="{FE1892DC-A465-4FDD-AD1B-B34EB8E5C607}"/>
    <hyperlink ref="S637" r:id="rId955" display="https://www.procyclingstats.com/rider/tiago-leal" xr:uid="{1EB690C5-7DF7-403B-8F1F-7A4D7C0AACFA}"/>
    <hyperlink ref="S591" r:id="rId956" display="https://www.procyclingstats.com/rider/raul-rota-rus" xr:uid="{122D752A-5025-429C-BF49-02EFB2B588E8}"/>
    <hyperlink ref="M100" r:id="rId957" display="https://www.procyclingstats.com/rider/byron-munton" xr:uid="{090A4B4F-D792-4115-AB71-8FE871B1C5B2}"/>
    <hyperlink ref="S565" r:id="rId958" display="https://www.procyclingstats.com/rider/caleb-classen" xr:uid="{271AE152-F325-4005-956F-AADF17DA28C3}"/>
    <hyperlink ref="S562" r:id="rId959" display="https://www.procyclingstats.com/rider/francisco-campos" xr:uid="{03356473-88A4-4CCA-8875-0C7B723582A6}"/>
    <hyperlink ref="S315" r:id="rId960" display="https://www.procyclingstats.com/rider/pedro-silva1" xr:uid="{312F1921-FC59-4B26-B020-112B4257ED6C}"/>
    <hyperlink ref="S323" r:id="rId961" display="https://www.procyclingstats.com/rider/edgar-cadena" xr:uid="{B774205F-E0E3-4E06-AFA5-54527FB01FC7}"/>
    <hyperlink ref="S639" r:id="rId962" display="https://www.procyclingstats.com/rider/jack-makohon" xr:uid="{B2095796-8E8D-4126-814D-2C076A4D69E1}"/>
    <hyperlink ref="S514" r:id="rId963" display="https://www.procyclingstats.com/rider/emanuel-duarte" xr:uid="{746B15D9-87FB-4521-85DE-D12988205F31}"/>
    <hyperlink ref="S612" r:id="rId964" display="https://www.procyclingstats.com/rider/adrian-bustamante" xr:uid="{E0A9D37C-5807-4DD7-AC69-F45B5E357F39}"/>
    <hyperlink ref="S100" r:id="rId965" display="https://www.procyclingstats.com/rider/conrad-haugsted" xr:uid="{1B09A2FD-E84D-424F-8F03-734BB2724701}"/>
    <hyperlink ref="S243" r:id="rId966" display="https://www.procyclingstats.com/rider/marius-innhaug-dahl" xr:uid="{7685645B-5308-4C99-95EF-DA6430AD1C7C}"/>
    <hyperlink ref="S436" r:id="rId967" display="https://www.procyclingstats.com/rider/morten-aalling-nortoft" xr:uid="{F03ED249-2260-4C6B-93BC-30E241A4ACF9}"/>
    <hyperlink ref="S373" r:id="rId968" display="https://www.procyclingstats.com/rider/matias-malmberg" xr:uid="{768AF780-D03D-497A-A1B6-44C6911A3DD8}"/>
    <hyperlink ref="S652" r:id="rId969" display="https://www.procyclingstats.com/rider/daniel-nielsen" xr:uid="{91D03702-B773-41D8-8921-D840DA0DD30E}"/>
    <hyperlink ref="S526" r:id="rId970" display="https://www.procyclingstats.com/rider/elias-maris" xr:uid="{B48CC826-F197-458A-9118-F73FDD37C21D}"/>
    <hyperlink ref="S577" r:id="rId971" display="https://www.procyclingstats.com/rider/lennart-jasch" xr:uid="{B8C66BEA-7DD3-4383-911F-90F213F7EF06}"/>
    <hyperlink ref="S607" r:id="rId972" display="https://www.procyclingstats.com/rider/quentin-bezza" xr:uid="{7133AC09-F87D-46EA-8A80-E2D01D9A82D1}"/>
    <hyperlink ref="S407" r:id="rId973" display="https://www.procyclingstats.com/rider/eliott-boulet" xr:uid="{C950AD9E-130D-4569-A1A5-631226D69CD6}"/>
    <hyperlink ref="S508" r:id="rId974" display="https://www.procyclingstats.com/rider/lewis-bower" xr:uid="{4C469C74-8DEE-4C93-980C-37B458C22260}"/>
    <hyperlink ref="S669" r:id="rId975" display="https://www.procyclingstats.com/rider/milan-vader" xr:uid="{782CCB94-8A7F-450E-A002-4FF31281C223}"/>
    <hyperlink ref="S450" r:id="rId976" display="https://www.procyclingstats.com/rider/marco-schrettl" xr:uid="{958FD6F8-B048-4516-998B-FABECC98EFAA}"/>
    <hyperlink ref="S172" r:id="rId977" display="https://www.procyclingstats.com/rider/mathieu-kockelmann" xr:uid="{E274886F-7B2D-41DF-8CF0-9F5E6D28C4D1}"/>
    <hyperlink ref="S159" r:id="rId978" display="https://www.procyclingstats.com/rider/elliot-rowe" xr:uid="{B9E2B260-144C-464D-ACC7-DD91CF76034A}"/>
    <hyperlink ref="S487" r:id="rId979" display="https://www.procyclingstats.com/rider/louis-leidert" xr:uid="{46F85910-5B8B-41C7-917F-571C26C7835E}"/>
    <hyperlink ref="S520" r:id="rId980" display="https://www.procyclingstats.com/rider/alexandre-kess" xr:uid="{168896AB-3651-403D-9DFD-422944123108}"/>
    <hyperlink ref="S403" r:id="rId981" display="https://www.procyclingstats.com/rider/jack-ward" xr:uid="{46284356-81A8-4680-ADE4-E175B1516109}"/>
    <hyperlink ref="S445" r:id="rId982" display="https://www.procyclingstats.com/rider/jose-juan-prieto" xr:uid="{9AD8D4A1-4201-4F36-BAC6-E957FFFB77CF}"/>
    <hyperlink ref="S588" r:id="rId983" display="https://www.procyclingstats.com/rider/jose-antonio-prieto" xr:uid="{9AFA587F-3842-44CE-837A-329CC8B4D97C}"/>
    <hyperlink ref="S477" r:id="rId984" display="https://www.procyclingstats.com/rider/patryk-goszczurny" xr:uid="{AB2C5D59-58C7-4830-A4E7-2907CF7A9C66}"/>
    <hyperlink ref="M161" r:id="rId985" display="https://www.procyclingstats.com/rider/peter-oxenberg-hansen" xr:uid="{70B4713D-91E2-4D7D-8BE6-D77A6BE808A3}"/>
    <hyperlink ref="S273" r:id="rId986" display="https://www.procyclingstats.com/rider/max-bock" xr:uid="{5ABBF506-26D1-47F5-B9FE-EDCA92B5CC3D}"/>
    <hyperlink ref="S423" r:id="rId987" display="https://www.procyclingstats.com/rider/jan-huber" xr:uid="{8701DCE1-E640-4366-90F1-3F37E5646B2B}"/>
    <hyperlink ref="S564" r:id="rId988" display="https://www.procyclingstats.com/rider/ben-chilton" xr:uid="{0DD2069E-24DE-41B4-8930-03623386256B}"/>
    <hyperlink ref="M97" r:id="rId989" display="https://www.procyclingstats.com/rider/mauro-cuylits" xr:uid="{452957EC-7D4D-44DD-B72F-F06A232663D3}"/>
    <hyperlink ref="S362" r:id="rId990" display="https://www.procyclingstats.com/rider/robbe-claeys" xr:uid="{300726D2-31CD-411F-AC6A-D61DBE2C27DD}"/>
    <hyperlink ref="S530" r:id="rId991" display="https://www.procyclingstats.com/rider/charlie-meredith" xr:uid="{33703354-7921-48A2-A353-3FA61B983FE0}"/>
    <hyperlink ref="S649" r:id="rId992" display="https://www.procyclingstats.com/rider/francisco-munoz-llana" xr:uid="{4D9FE778-00DC-4B33-A2E1-7C1D561E0238}"/>
    <hyperlink ref="S643" r:id="rId993" display="https://www.procyclingstats.com/rider/nikolaj-mengel" xr:uid="{17F4BE80-57CD-4E89-A543-ECF1BF896D06}"/>
    <hyperlink ref="S282" r:id="rId994" display="https://www.procyclingstats.com/rider/samuel-jenner" xr:uid="{23062C60-0874-4EA7-95B6-83A48EADD017}"/>
    <hyperlink ref="S485" r:id="rId995" display="https://www.procyclingstats.com/rider/shiki-kuroeda" xr:uid="{E9031FF2-BBED-4167-89F0-5988B552A9B2}"/>
    <hyperlink ref="S515" r:id="rId996" display="https://www.procyclingstats.com/rider/maxime-duba" xr:uid="{5777320A-C6E7-4E4D-8F58-491E9471A193}"/>
    <hyperlink ref="S447" r:id="rId997" display="https://www.procyclingstats.com/rider/senna-remijn" xr:uid="{86AFC229-CC28-4894-9AB5-AC3B9F0D5FD5}"/>
    <hyperlink ref="S613" r:id="rId998" display="https://www.procyclingstats.com/rider/oscar-chamberlain" xr:uid="{8F368C32-A2E6-4D86-A1B6-EC5102CC2280}"/>
    <hyperlink ref="S264" r:id="rId999" display="https://www.procyclingstats.com/rider/malte-hellerup" xr:uid="{C6CA1BBF-A0A4-40C7-B50B-A585C6DFC448}"/>
    <hyperlink ref="S173" r:id="rId1000" display="https://www.procyclingstats.com/rider/mil-morang" xr:uid="{3B81C4E0-56FB-491D-B9B4-2300CF39AA6E}"/>
    <hyperlink ref="S628" r:id="rId1001" display="https://www.procyclingstats.com/rider/joppe-heremans" xr:uid="{8FF9B79C-6BFB-4C7D-99D6-E7D8654F5F4B}"/>
    <hyperlink ref="S618" r:id="rId1002" display="https://www.procyclingstats.com/rider/stijn-daemen" xr:uid="{D980B9ED-8A7D-49D4-8DAB-44A2C477B6BD}"/>
    <hyperlink ref="S670" r:id="rId1003" display="https://www.procyclingstats.com/rider/lucas-van-gils" xr:uid="{66843796-99B2-48B1-9C85-1A4303DE9A3C}"/>
    <hyperlink ref="S178" r:id="rId1004" display="https://www.procyclingstats.com/rider/ramses-debruyne" xr:uid="{802A46FA-3C0D-445C-8817-67B0422B8F89}"/>
    <hyperlink ref="S232" r:id="rId1005" display="https://www.procyclingstats.com/rider/jeroen-meijers" xr:uid="{81DED843-5FD4-4F5C-A323-C201FA148286}"/>
    <hyperlink ref="S416" r:id="rId1006" display="https://www.procyclingstats.com/rider/asier-etxeberria" xr:uid="{8C00CDF1-7C27-48C2-8A8F-78DF28FEA84B}"/>
    <hyperlink ref="S475" r:id="rId1007" display="https://www.procyclingstats.com/rider/paniego-fuentes" xr:uid="{BE8F3176-FBD3-4D4A-8093-427A66BB6AB8}"/>
    <hyperlink ref="S544" r:id="rId1008" display="https://www.procyclingstats.com/rider/declan-trezise" xr:uid="{B8810F09-8BBE-410D-A304-23F95F611A66}"/>
    <hyperlink ref="S376" r:id="rId1009" display="https://www.procyclingstats.com/rider/andrea-mifsud" xr:uid="{4280F9F6-1E51-4FB1-A803-50D3431FD647}"/>
    <hyperlink ref="S439" r:id="rId1010" display="https://www.procyclingstats.com/rider/borislav-palashev" xr:uid="{31EE0F67-D0E9-4547-9025-558D0C474E1C}"/>
    <hyperlink ref="S460" r:id="rId1011" display="https://www.procyclingstats.com/rider/ahmet-akpinar" xr:uid="{481F5403-5A11-422E-8EA3-FA709F269AEB}"/>
    <hyperlink ref="S537" r:id="rId1012" display="https://www.procyclingstats.com/rider/ilie-seremet" xr:uid="{5CFC2499-5C46-4BA1-B1C1-E35432C24351}"/>
    <hyperlink ref="S495" r:id="rId1013" display="https://www.procyclingstats.com/rider/jonathan-malte-rottmann" xr:uid="{63126536-9479-4F54-9128-4C65DC54EBBF}"/>
    <hyperlink ref="S383" r:id="rId1014" display="https://www.procyclingstats.com/rider/casper-van-der-woude" xr:uid="{B250235C-4A0D-484E-B15D-52316FFC5F5B}"/>
    <hyperlink ref="S624" r:id="rId1015" display="https://www.procyclingstats.com/rider/swann-gloux" xr:uid="{900EA203-2366-4D2C-BEB8-09100AC5D5B3}"/>
    <hyperlink ref="S428" r:id="rId1016" display="https://www.procyclingstats.com/rider/zeb-kyffin" xr:uid="{E269453A-5099-445F-885E-619FF8A98E4D}"/>
    <hyperlink ref="S490" r:id="rId1017" display="https://www.procyclingstats.com/rider/aivaras-mikutis" xr:uid="{C6AA1196-61ED-41D1-B0AE-F2CCE7A50FEE}"/>
    <hyperlink ref="S620" r:id="rId1018" display="https://www.procyclingstats.com/rider/matthew-dinham" xr:uid="{472DDE29-B991-4056-99EA-D32C6FD7EEB9}"/>
    <hyperlink ref="S480" r:id="rId1019" display="https://www.procyclingstats.com/rider/martin-santiago-herreno" xr:uid="{D1673C52-B8D6-4811-A028-7C590D0A51F5}"/>
    <hyperlink ref="S102" r:id="rId1020" display="https://www.procyclingstats.com/rider/willie-smit" xr:uid="{C1387788-AA0F-4B63-BAF9-455825E91866}"/>
    <hyperlink ref="S677" r:id="rId1021" display="https://www.procyclingstats.com/rider/unai-zubeldia" xr:uid="{90CBC108-6C75-48FE-8BDD-D30CBF8A68A0}"/>
    <hyperlink ref="S377" r:id="rId1022" display="https://www.procyclingstats.com/rider/hijiri-oda" xr:uid="{C95F295F-0EF8-4866-AA8D-D147D7714B7D}"/>
    <hyperlink ref="S371" r:id="rId1023" display="https://www.procyclingstats.com/rider/gerard-ledesma" xr:uid="{6EBF6C8E-36C2-4854-AE96-5DE60257CD7B}"/>
    <hyperlink ref="S496" r:id="rId1024" display="https://www.procyclingstats.com/rider/geoffrey-soupe" xr:uid="{669E1BB8-BDEB-4145-8DB2-D60077916DE4}"/>
    <hyperlink ref="S328" r:id="rId1025" display="https://www.procyclingstats.com/rider/joseph-pidcock" xr:uid="{92A8833A-3525-4EFC-83E0-AD1FF3780A38}"/>
    <hyperlink ref="S552" r:id="rId1026" display="https://www.procyclingstats.com/rider/david-zanutta" xr:uid="{3B396993-D334-452C-BE32-732E3D5FC17D}"/>
    <hyperlink ref="S638" r:id="rId1027" display="https://www.procyclingstats.com/rider/juan-pedro-lozano" xr:uid="{94C452EC-13F4-40F9-9F50-DE17ED43C64C}"/>
    <hyperlink ref="S493" r:id="rId1028" display="https://www.procyclingstats.com/rider/benjamin-prades-reverter" xr:uid="{7E034A16-49CC-484B-96D4-FB99B86949BA}"/>
    <hyperlink ref="S363" r:id="rId1029" display="https://www.procyclingstats.com/rider/timo-de-jong" xr:uid="{AC16C679-0F89-4414-91EA-9D1E1BE0CEFD}"/>
    <hyperlink ref="S306" r:id="rId1030" display="https://www.procyclingstats.com/rider/anders-johnson" xr:uid="{83E8BB8A-6967-442A-B68A-B22C15C2D2D4}"/>
    <hyperlink ref="S430" r:id="rId1031" display="https://www.procyclingstats.com/rider/joshua-lebo" xr:uid="{C15D4DF5-5C58-4757-AAD0-3AD587B33D66}"/>
    <hyperlink ref="S311" r:id="rId1032" display="https://www.procyclingstats.com/rider/alexis-benjamin-quinteros" xr:uid="{5AFC08C3-8DCB-4712-92C6-D60B7D896557}"/>
    <hyperlink ref="S408" r:id="rId1033" display="https://www.procyclingstats.com/rider/david-caicedo" xr:uid="{7E5E7D7E-0D3C-4364-99EE-F68CB476E36A}"/>
    <hyperlink ref="S441" r:id="rId1034" display="https://www.procyclingstats.com/rider/george-peden" xr:uid="{E93270AA-4A3F-40F2-BE61-E90855C6E5E8}"/>
    <hyperlink ref="S123" r:id="rId1035" display="https://www.procyclingstats.com/rider/luke-durbridge" xr:uid="{0D826F01-3867-41C6-94E3-8DBAF1C692D0}"/>
    <hyperlink ref="S296" r:id="rId1036" display="https://www.procyclingstats.com/rider/evan-boyle" xr:uid="{4143975B-8985-4B63-91AD-86A30393BA1B}"/>
    <hyperlink ref="S422" r:id="rId1037" display="https://www.procyclingstats.com/rider/gavin-hlady" xr:uid="{48431EB4-59FE-418C-A4C5-1A00E620C620}"/>
    <hyperlink ref="S412" r:id="rId1038" display="https://www.procyclingstats.com/rider/kevin-david-castillo-miranda" xr:uid="{5A18462A-4CB4-484B-9431-2A2D7E0213A8}"/>
    <hyperlink ref="S455" r:id="rId1039" display="https://www.procyclingstats.com/rider/meron-teshome" xr:uid="{8F0F824B-5A4C-43B4-B174-E35FDE12FBBA}"/>
    <hyperlink ref="S318" r:id="rId1040" display="https://www.procyclingstats.com/rider/paul-wright" xr:uid="{C266A97A-D4E6-4A01-ADB0-0CBABFA9408F}"/>
    <hyperlink ref="S437" r:id="rId1041" display="https://www.procyclingstats.com/rider/ben-oliver" xr:uid="{3A51F5AD-641F-4AE6-82D0-F9035987EE90}"/>
    <hyperlink ref="S317" r:id="rId1042" display="https://www.procyclingstats.com/rider/tim-wafler" xr:uid="{556DC88C-8AEA-4516-86E6-D0AE6283AB2E}"/>
    <hyperlink ref="S406" r:id="rId1043" display="https://www.procyclingstats.com/rider/pawel-bernas" xr:uid="{AEF37B19-1E93-4618-AD1D-CA466B823E2D}"/>
    <hyperlink ref="S427" r:id="rId1044" display="https://www.procyclingstats.com/rider/anton-kuzmin" xr:uid="{B1E86CA4-D920-465A-ADF5-AA1CC8F177D4}"/>
    <hyperlink ref="S431" r:id="rId1045" display="https://www.procyclingstats.com/rider/markus-maeuibo" xr:uid="{45D02344-DB1B-46FA-8EC9-D50145BACF78}"/>
    <hyperlink ref="S452" r:id="rId1046" display="https://www.procyclingstats.com/rider/zsombor-tamas-takacs" xr:uid="{77CC5BC2-D81D-4ACB-A248-D0658030213B}"/>
    <hyperlink ref="S308" r:id="rId1047" display="https://www.procyclingstats.com/rider/daniyal-matthews" xr:uid="{9DEB7711-FF6C-4F20-BDD1-46B7C54AA4AC}"/>
    <hyperlink ref="S426" r:id="rId1048" display="https://www.procyclingstats.com/rider/casper-kruger" xr:uid="{109A7772-3A1E-4C8A-A8E8-A331EB0CDCAE}"/>
    <hyperlink ref="S666" r:id="rId1049" display="https://www.procyclingstats.com/rider/haoyu-su" xr:uid="{803DFF3B-3C44-49B3-84D3-868964D5142E}"/>
    <hyperlink ref="S200" r:id="rId1050" display="https://www.procyclingstats.com/rider/timotej-bavec" xr:uid="{525F000E-DF66-4135-8861-615545271636}"/>
    <hyperlink ref="S418" r:id="rId1051" display="https://www.procyclingstats.com/rider/eder-frayre" xr:uid="{B1A48024-885C-4044-A65D-77C7F78992EF}"/>
    <hyperlink ref="A15" r:id="rId1052" display="https://www.procyclingstats.com/rider/ben-o-connor" xr:uid="{CC950CF1-DD1A-4390-9433-67F8C0728531}"/>
    <hyperlink ref="A26" r:id="rId1053" display="https://www.procyclingstats.com/rider/marc-hirschi" xr:uid="{7FA12D9F-C346-4682-80B8-F33310DB59E7}"/>
    <hyperlink ref="A21" r:id="rId1054" display="https://www.procyclingstats.com/rider/stefan-kung" xr:uid="{06320CF0-A93D-4627-988C-AF393B33D9B3}"/>
    <hyperlink ref="A33" r:id="rId1055" display="https://www.procyclingstats.com/rider/toms-skujins" xr:uid="{5CF3B55E-036C-4398-B264-010128B1FDDE}"/>
    <hyperlink ref="A36" r:id="rId1056" display="https://www.procyclingstats.com/rider/kaden-groves" xr:uid="{47CA5C10-4DAA-4886-A665-538AD7F247FB}"/>
    <hyperlink ref="A38" r:id="rId1057" display="https://www.procyclingstats.com/rider/alberto-bettiol" xr:uid="{B8A1EA81-4808-4888-B121-D54015E065AC}"/>
    <hyperlink ref="A18" r:id="rId1058" display="https://www.procyclingstats.com/rider/magnus-sheffield" xr:uid="{58BB2254-5EEA-4AB2-8C75-1463EF7D6B40}"/>
    <hyperlink ref="A29" r:id="rId1059" display="https://www.procyclingstats.com/rider/mathias-vacek" xr:uid="{8C6751D5-5D2D-4B71-9A2B-5080B072C4BA}"/>
    <hyperlink ref="A35" r:id="rId1060" display="https://www.procyclingstats.com/rider/guillaume-martin" xr:uid="{2E49E2E6-1AA1-4A98-A9BD-A410804FCBB6}"/>
    <hyperlink ref="A27" r:id="rId1061" display="https://www.procyclingstats.com/rider/pavel-sivakov" xr:uid="{C0522ADF-864A-4AED-A044-241B97DCB667}"/>
    <hyperlink ref="A40" r:id="rId1062" display="https://www.procyclingstats.com/rider/magnus-cort-nielsen" xr:uid="{E45DE73C-1314-4A7E-9C25-E1424BA27CF3}"/>
    <hyperlink ref="A34" r:id="rId1063" display="https://www.procyclingstats.com/rider/luke-plapp" xr:uid="{3F22F5F0-09D0-4423-9F61-56CF1E9043E0}"/>
    <hyperlink ref="A32" r:id="rId1064" display="https://www.procyclingstats.com/rider/sepp-kuss" xr:uid="{FD0D8EBD-9741-485A-9C3E-490B2ADB5F5A}"/>
    <hyperlink ref="A31" r:id="rId1065" display="https://www.procyclingstats.com/rider/dorian-godon" xr:uid="{9C852FD5-584E-416B-BBC1-278A6746D151}"/>
    <hyperlink ref="A19" r:id="rId1066" display="https://www.procyclingstats.com/rider/davide-piganzoli" xr:uid="{502B9D21-8EC2-4C13-A0A5-B023E9D07905}"/>
    <hyperlink ref="A16" r:id="rId1067" display="https://www.procyclingstats.com/rider/quinn-simmons" xr:uid="{9ABD73A8-DFF9-43DD-BD43-6C2C6DE3D0EE}"/>
    <hyperlink ref="A37" r:id="rId1068" display="https://www.procyclingstats.com/rider/max-kanter" xr:uid="{56817A8D-128D-455B-B8AC-FE2237A74D7E}"/>
    <hyperlink ref="A30" r:id="rId1069" display="https://www.procyclingstats.com/rider/cian-uijtdebroeks" xr:uid="{C2A44914-8C98-440E-AFE8-F3AD7852390D}"/>
    <hyperlink ref="A43" r:id="rId1070" display="https://www.procyclingstats.com/rider/ethan-vernon" xr:uid="{0BF0DC31-A9E2-4A78-B713-74CE97C4C7E3}"/>
    <hyperlink ref="A20" r:id="rId1071" display="https://www.procyclingstats.com/rider/simone-velasco" xr:uid="{B7C1E3E9-7234-42B2-A271-12A394B1EDD8}"/>
    <hyperlink ref="A41" r:id="rId1072" display="https://www.procyclingstats.com/rider/finn-fisher-black" xr:uid="{3D87D10B-441B-4F1F-BD2B-0E060F0B3768}"/>
    <hyperlink ref="A23" r:id="rId1073" display="https://www.procyclingstats.com/rider/javier-romo" xr:uid="{EAE8398B-47EE-48A0-99EB-F8509CE4E41A}"/>
    <hyperlink ref="A14" r:id="rId1074" display="https://www.procyclingstats.com/rider/alfred-wright" xr:uid="{BBE40025-EEFA-4FF5-A16F-82FA6BA9C241}"/>
    <hyperlink ref="A24" r:id="rId1075" display="https://www.procyclingstats.com/rider/harold-tejada" xr:uid="{8F8E52CE-BE46-46B4-9AAD-90D7AE9D3AFD}"/>
    <hyperlink ref="A25" r:id="rId1076" display="https://www.procyclingstats.com/rider/samuel-watson" xr:uid="{06CE07D0-8BC8-4C22-864F-9EC85AF3E29F}"/>
    <hyperlink ref="A28" r:id="rId1077" display="https://www.procyclingstats.com/rider/harold-martin-lopez" xr:uid="{8007A803-156D-4E41-B667-8B25F0670F20}"/>
    <hyperlink ref="A22" r:id="rId1078" display="https://www.procyclingstats.com/rider/ben-tulett" xr:uid="{0CAE6D49-E45A-4CA8-BABE-481F3E26E94B}"/>
    <hyperlink ref="A39" r:id="rId1079" display="https://www.procyclingstats.com/rider/florian-vermeersch" xr:uid="{52F0A2C4-32C8-4B77-9832-0941E2A17AD7}"/>
    <hyperlink ref="A17" r:id="rId1080" display="https://www.procyclingstats.com/rider/nicolas-prodhomme" xr:uid="{9C2CC59A-E8ED-4446-8C9A-D714B95153B2}"/>
    <hyperlink ref="A42" r:id="rId1081" display="https://www.procyclingstats.com/rider/lukas-kubis" xr:uid="{64A1FA54-4D2F-44BA-A82C-9E290A95C1A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7364"/>
  <sheetViews>
    <sheetView zoomScaleNormal="100" workbookViewId="0">
      <selection activeCell="J563" sqref="J563:K593"/>
    </sheetView>
  </sheetViews>
  <sheetFormatPr defaultColWidth="8.85546875" defaultRowHeight="12.75"/>
  <cols>
    <col min="1" max="1" width="4.28515625" customWidth="1"/>
    <col min="8" max="8" width="9.140625"/>
    <col min="14" max="14" width="10.5703125" style="67" customWidth="1"/>
    <col min="15" max="15" width="10.140625" customWidth="1"/>
  </cols>
  <sheetData>
    <row r="1" spans="1:21" s="24" customFormat="1" ht="15.75">
      <c r="A1" s="24" t="s">
        <v>711</v>
      </c>
      <c r="L1" s="66"/>
      <c r="M1" s="66"/>
      <c r="O1" s="92"/>
      <c r="P1" s="94" t="s">
        <v>676</v>
      </c>
      <c r="R1" s="62" t="s">
        <v>278</v>
      </c>
      <c r="S1" s="94" t="s">
        <v>680</v>
      </c>
    </row>
    <row r="2" spans="1:21" s="24" customFormat="1" ht="15.75">
      <c r="A2" t="s">
        <v>1336</v>
      </c>
      <c r="C2" t="s">
        <v>1337</v>
      </c>
      <c r="L2" s="66"/>
      <c r="M2" s="66"/>
      <c r="O2" s="91"/>
      <c r="P2" s="94" t="s">
        <v>677</v>
      </c>
      <c r="Q2"/>
      <c r="R2" s="9" t="s">
        <v>277</v>
      </c>
      <c r="S2" s="94" t="s">
        <v>681</v>
      </c>
    </row>
    <row r="3" spans="1:21" ht="15.75">
      <c r="A3" t="s">
        <v>364</v>
      </c>
      <c r="C3" t="s">
        <v>1338</v>
      </c>
      <c r="L3" s="67"/>
      <c r="M3" s="67"/>
      <c r="N3" s="183"/>
      <c r="O3" s="240"/>
      <c r="P3" s="94" t="s">
        <v>678</v>
      </c>
      <c r="R3" s="9" t="s">
        <v>182</v>
      </c>
      <c r="S3" s="94" t="s">
        <v>2026</v>
      </c>
    </row>
    <row r="4" spans="1:21" ht="15.75">
      <c r="A4" t="s">
        <v>365</v>
      </c>
      <c r="C4" t="s">
        <v>1339</v>
      </c>
      <c r="L4" s="67"/>
      <c r="M4" s="67"/>
      <c r="N4" s="183"/>
      <c r="O4" s="93"/>
      <c r="P4" s="94" t="s">
        <v>679</v>
      </c>
      <c r="R4" s="9">
        <v>0</v>
      </c>
      <c r="S4" s="94" t="s">
        <v>2025</v>
      </c>
    </row>
    <row r="5" spans="1:21" ht="15.75">
      <c r="A5" t="s">
        <v>366</v>
      </c>
      <c r="C5" t="s">
        <v>1340</v>
      </c>
      <c r="L5" s="67"/>
      <c r="M5" s="67"/>
      <c r="N5" s="183"/>
      <c r="R5" s="94"/>
      <c r="U5" s="94"/>
    </row>
    <row r="6" spans="1:21" ht="15.75">
      <c r="G6" s="50" t="s">
        <v>714</v>
      </c>
      <c r="J6" s="50"/>
      <c r="K6" s="50"/>
      <c r="L6" s="67"/>
      <c r="M6" s="67"/>
      <c r="N6"/>
      <c r="R6" s="94"/>
    </row>
    <row r="7" spans="1:21" ht="25.5">
      <c r="A7" s="23" t="s">
        <v>181</v>
      </c>
      <c r="L7" s="67"/>
      <c r="M7" s="67"/>
      <c r="N7"/>
      <c r="R7" t="s">
        <v>2297</v>
      </c>
    </row>
    <row r="8" spans="1:21">
      <c r="L8" s="67"/>
      <c r="M8" s="67"/>
      <c r="N8"/>
    </row>
    <row r="9" spans="1:21" s="38" customFormat="1" ht="15">
      <c r="E9" s="59">
        <v>2016</v>
      </c>
      <c r="F9" s="59">
        <v>2017</v>
      </c>
      <c r="G9" s="59">
        <v>2018</v>
      </c>
      <c r="H9" s="59">
        <v>2019</v>
      </c>
      <c r="I9" s="59">
        <v>2020</v>
      </c>
      <c r="J9" s="59">
        <v>2021</v>
      </c>
      <c r="K9" s="59">
        <v>2022</v>
      </c>
      <c r="L9" s="59">
        <v>2023</v>
      </c>
      <c r="M9" s="59">
        <v>2024</v>
      </c>
      <c r="N9" s="59">
        <v>2025</v>
      </c>
      <c r="P9" s="68" t="s">
        <v>40</v>
      </c>
    </row>
    <row r="10" spans="1:21" ht="15">
      <c r="A10" s="28" t="s">
        <v>0</v>
      </c>
      <c r="B10" s="61" t="s">
        <v>31</v>
      </c>
      <c r="C10" s="3"/>
      <c r="D10" s="3"/>
      <c r="E10" s="175">
        <v>553</v>
      </c>
      <c r="F10" s="9">
        <v>542</v>
      </c>
      <c r="G10" s="179">
        <v>595.9</v>
      </c>
      <c r="H10" s="9">
        <v>372.9</v>
      </c>
      <c r="I10" s="9">
        <v>456.4</v>
      </c>
      <c r="J10" s="9">
        <v>0</v>
      </c>
      <c r="K10" s="9">
        <v>0</v>
      </c>
      <c r="L10" s="9">
        <v>486.50000000000011</v>
      </c>
      <c r="M10" s="9">
        <v>580.79999999999995</v>
      </c>
      <c r="P10" s="65">
        <f>SUM(E10:N10)</f>
        <v>3587.5</v>
      </c>
      <c r="R10" t="s">
        <v>290</v>
      </c>
      <c r="T10" s="3"/>
    </row>
    <row r="11" spans="1:21" ht="15">
      <c r="A11" s="28" t="s">
        <v>2</v>
      </c>
      <c r="B11" s="61" t="s">
        <v>21</v>
      </c>
      <c r="C11" s="3"/>
      <c r="D11" s="3"/>
      <c r="E11" s="179">
        <v>426.90000000000003</v>
      </c>
      <c r="F11" s="179">
        <v>628.4</v>
      </c>
      <c r="G11" s="179">
        <v>542.59999999999991</v>
      </c>
      <c r="H11" s="175">
        <v>609.90000000000009</v>
      </c>
      <c r="I11" s="9">
        <v>98.8</v>
      </c>
      <c r="J11" s="9">
        <v>0</v>
      </c>
      <c r="K11" s="9">
        <v>0</v>
      </c>
      <c r="L11" s="9">
        <v>427.4</v>
      </c>
      <c r="M11" s="179">
        <v>634</v>
      </c>
      <c r="P11" s="65">
        <f t="shared" ref="P11:P74" si="0">SUM(E11:N11)</f>
        <v>3368.0000000000005</v>
      </c>
      <c r="R11" t="s">
        <v>2746</v>
      </c>
      <c r="T11" s="3"/>
      <c r="U11" s="3" t="s">
        <v>361</v>
      </c>
    </row>
    <row r="12" spans="1:21" ht="15">
      <c r="A12" s="28" t="s">
        <v>3</v>
      </c>
      <c r="B12" s="61" t="s">
        <v>17</v>
      </c>
      <c r="C12" s="3"/>
      <c r="D12" s="3"/>
      <c r="E12" s="179">
        <v>384.1</v>
      </c>
      <c r="F12" s="9">
        <v>577</v>
      </c>
      <c r="G12" s="179">
        <v>607.70000000000005</v>
      </c>
      <c r="H12" s="179">
        <v>557.59999999999991</v>
      </c>
      <c r="I12" s="179">
        <v>521.29999999999995</v>
      </c>
      <c r="J12" s="9">
        <v>0</v>
      </c>
      <c r="K12" s="9">
        <v>0</v>
      </c>
      <c r="L12" s="9">
        <v>352.2</v>
      </c>
      <c r="M12" s="9">
        <v>314.8</v>
      </c>
      <c r="P12" s="65">
        <f t="shared" si="0"/>
        <v>3314.7</v>
      </c>
      <c r="R12" t="s">
        <v>1298</v>
      </c>
      <c r="T12" s="3"/>
      <c r="U12" s="3" t="s">
        <v>361</v>
      </c>
    </row>
    <row r="13" spans="1:21" ht="15">
      <c r="A13" s="28" t="s">
        <v>5</v>
      </c>
      <c r="B13" s="61" t="s">
        <v>25</v>
      </c>
      <c r="C13" s="3"/>
      <c r="D13" s="3"/>
      <c r="E13" s="179">
        <v>467.9</v>
      </c>
      <c r="F13" s="179">
        <v>664.8</v>
      </c>
      <c r="G13" s="176">
        <v>710.5</v>
      </c>
      <c r="H13" s="9">
        <v>253.50000000000003</v>
      </c>
      <c r="I13" s="179">
        <v>490.30000000000007</v>
      </c>
      <c r="J13" s="9">
        <v>0</v>
      </c>
      <c r="K13" s="9">
        <v>0</v>
      </c>
      <c r="L13" s="9">
        <v>310.5</v>
      </c>
      <c r="M13" s="9">
        <v>409.8</v>
      </c>
      <c r="P13" s="65">
        <f t="shared" si="0"/>
        <v>3307.3</v>
      </c>
      <c r="R13" t="s">
        <v>1299</v>
      </c>
      <c r="T13" s="3"/>
      <c r="U13" s="3" t="s">
        <v>1341</v>
      </c>
    </row>
    <row r="14" spans="1:21" ht="15">
      <c r="A14" s="28" t="s">
        <v>7</v>
      </c>
      <c r="B14" s="61" t="s">
        <v>39</v>
      </c>
      <c r="C14" s="3"/>
      <c r="D14" s="3"/>
      <c r="E14" s="176">
        <v>685.2</v>
      </c>
      <c r="F14" s="174">
        <v>914.3</v>
      </c>
      <c r="G14" s="174">
        <v>635.29999999999995</v>
      </c>
      <c r="H14" s="179">
        <v>475.9</v>
      </c>
      <c r="I14" s="175">
        <v>586.5</v>
      </c>
      <c r="J14" s="9">
        <v>0</v>
      </c>
      <c r="K14" s="9">
        <v>0</v>
      </c>
      <c r="L14" s="9" t="s">
        <v>277</v>
      </c>
      <c r="M14" s="9" t="s">
        <v>277</v>
      </c>
      <c r="P14" s="65">
        <f t="shared" si="0"/>
        <v>3297.2000000000003</v>
      </c>
      <c r="R14" t="s">
        <v>1297</v>
      </c>
      <c r="T14" s="3"/>
      <c r="U14" s="3" t="s">
        <v>1341</v>
      </c>
    </row>
    <row r="15" spans="1:21" ht="15">
      <c r="A15" s="28" t="s">
        <v>8</v>
      </c>
      <c r="B15" s="61" t="s">
        <v>9</v>
      </c>
      <c r="C15" s="3"/>
      <c r="D15" s="3"/>
      <c r="E15" s="179">
        <v>442.3</v>
      </c>
      <c r="F15" s="179">
        <v>752.4</v>
      </c>
      <c r="G15" s="9">
        <v>401.1</v>
      </c>
      <c r="H15" s="9">
        <v>274.90000000000003</v>
      </c>
      <c r="I15" s="9">
        <v>281.89999999999998</v>
      </c>
      <c r="J15" s="9">
        <v>0</v>
      </c>
      <c r="K15" s="9">
        <v>0</v>
      </c>
      <c r="L15" s="179">
        <v>709</v>
      </c>
      <c r="M15" s="9">
        <v>338.1</v>
      </c>
      <c r="P15" s="65">
        <f t="shared" si="0"/>
        <v>3199.7000000000003</v>
      </c>
      <c r="R15" t="s">
        <v>1828</v>
      </c>
      <c r="T15" s="3"/>
    </row>
    <row r="16" spans="1:21" ht="15">
      <c r="A16" s="28" t="s">
        <v>10</v>
      </c>
      <c r="B16" s="61" t="s">
        <v>19</v>
      </c>
      <c r="C16" s="3"/>
      <c r="D16" s="3"/>
      <c r="E16" s="174">
        <v>643.1</v>
      </c>
      <c r="F16" s="176">
        <v>938.2</v>
      </c>
      <c r="G16" s="9">
        <v>426.9</v>
      </c>
      <c r="H16" s="179">
        <v>582.09999999999991</v>
      </c>
      <c r="I16" s="9">
        <v>424.7</v>
      </c>
      <c r="J16" s="9">
        <v>0</v>
      </c>
      <c r="K16" s="9">
        <v>0</v>
      </c>
      <c r="L16" s="9" t="s">
        <v>277</v>
      </c>
      <c r="M16" s="9" t="s">
        <v>277</v>
      </c>
      <c r="P16" s="65">
        <f t="shared" si="0"/>
        <v>3015</v>
      </c>
      <c r="R16" t="s">
        <v>674</v>
      </c>
      <c r="T16" s="3"/>
      <c r="U16" s="3" t="s">
        <v>1342</v>
      </c>
    </row>
    <row r="17" spans="1:21" ht="15">
      <c r="A17" s="28" t="s">
        <v>12</v>
      </c>
      <c r="B17" s="61" t="s">
        <v>37</v>
      </c>
      <c r="C17" s="3"/>
      <c r="D17" s="3"/>
      <c r="E17" s="9">
        <v>315.5</v>
      </c>
      <c r="F17" s="175">
        <v>863.8</v>
      </c>
      <c r="G17" s="9">
        <v>323.10000000000002</v>
      </c>
      <c r="H17" s="9">
        <v>430.5</v>
      </c>
      <c r="I17" s="9">
        <v>147.80000000000001</v>
      </c>
      <c r="J17" s="9">
        <v>0</v>
      </c>
      <c r="K17" s="9">
        <v>0</v>
      </c>
      <c r="L17" s="9">
        <v>611.40000000000009</v>
      </c>
      <c r="M17" s="9">
        <v>219.9</v>
      </c>
      <c r="P17" s="65">
        <f t="shared" si="0"/>
        <v>2912.0000000000005</v>
      </c>
      <c r="R17" t="s">
        <v>281</v>
      </c>
      <c r="T17" s="3"/>
    </row>
    <row r="18" spans="1:21" ht="15">
      <c r="A18" s="28" t="s">
        <v>14</v>
      </c>
      <c r="B18" s="61" t="s">
        <v>141</v>
      </c>
      <c r="E18" s="9" t="s">
        <v>277</v>
      </c>
      <c r="F18" s="179">
        <v>671.5</v>
      </c>
      <c r="G18" s="9">
        <v>439.8</v>
      </c>
      <c r="H18" s="9">
        <v>298.20000000000005</v>
      </c>
      <c r="I18" s="9">
        <v>254</v>
      </c>
      <c r="J18" s="9">
        <v>0</v>
      </c>
      <c r="K18" s="9">
        <v>0</v>
      </c>
      <c r="L18" s="179">
        <v>756.1</v>
      </c>
      <c r="M18" s="9">
        <v>476.6</v>
      </c>
      <c r="P18" s="65">
        <f t="shared" si="0"/>
        <v>2896.2</v>
      </c>
      <c r="R18" t="s">
        <v>302</v>
      </c>
      <c r="T18" s="3"/>
    </row>
    <row r="19" spans="1:21" ht="15">
      <c r="A19" s="28" t="s">
        <v>16</v>
      </c>
      <c r="B19" s="61" t="s">
        <v>15</v>
      </c>
      <c r="C19" s="3"/>
      <c r="D19" s="3"/>
      <c r="E19" s="9">
        <v>350.4</v>
      </c>
      <c r="F19" s="179">
        <v>634.9</v>
      </c>
      <c r="G19" s="179">
        <v>556.5</v>
      </c>
      <c r="H19" s="9">
        <v>279.40000000000003</v>
      </c>
      <c r="I19" s="179">
        <v>566.9</v>
      </c>
      <c r="J19" s="9">
        <v>0</v>
      </c>
      <c r="K19" s="9">
        <v>0</v>
      </c>
      <c r="L19" s="9">
        <v>363.99999999999994</v>
      </c>
      <c r="M19" s="9">
        <v>47.2</v>
      </c>
      <c r="P19" s="65">
        <f t="shared" si="0"/>
        <v>2799.2999999999997</v>
      </c>
      <c r="R19" t="s">
        <v>797</v>
      </c>
      <c r="T19" s="3"/>
    </row>
    <row r="20" spans="1:21" ht="15">
      <c r="A20" s="28" t="s">
        <v>18</v>
      </c>
      <c r="B20" s="61" t="s">
        <v>33</v>
      </c>
      <c r="C20" s="3"/>
      <c r="D20" s="3"/>
      <c r="E20" s="9">
        <v>196</v>
      </c>
      <c r="F20" s="179">
        <v>631.1</v>
      </c>
      <c r="G20" s="9">
        <v>340.4</v>
      </c>
      <c r="H20" s="9">
        <v>122.80000000000001</v>
      </c>
      <c r="I20" s="9">
        <v>320</v>
      </c>
      <c r="J20" s="9">
        <v>0</v>
      </c>
      <c r="K20" s="9">
        <v>0</v>
      </c>
      <c r="L20" s="9">
        <v>271.10000000000002</v>
      </c>
      <c r="M20" s="9">
        <v>545.29999999999995</v>
      </c>
      <c r="P20" s="65">
        <f t="shared" si="0"/>
        <v>2426.6999999999998</v>
      </c>
      <c r="R20" t="s">
        <v>289</v>
      </c>
      <c r="T20" s="3"/>
    </row>
    <row r="21" spans="1:21" ht="15">
      <c r="A21" s="28" t="s">
        <v>20</v>
      </c>
      <c r="B21" s="61" t="s">
        <v>27</v>
      </c>
      <c r="C21" s="3"/>
      <c r="D21" s="3"/>
      <c r="E21" s="179">
        <v>471.6</v>
      </c>
      <c r="F21" s="9">
        <v>410.6</v>
      </c>
      <c r="G21" s="9">
        <v>410.09999999999997</v>
      </c>
      <c r="H21" s="9">
        <v>370.40000000000003</v>
      </c>
      <c r="I21" s="9">
        <v>396.9</v>
      </c>
      <c r="J21" s="9">
        <v>0</v>
      </c>
      <c r="K21" s="9">
        <v>0</v>
      </c>
      <c r="L21" s="9">
        <v>278.3</v>
      </c>
      <c r="M21" s="9" t="s">
        <v>277</v>
      </c>
      <c r="P21" s="65">
        <f t="shared" si="0"/>
        <v>2337.9</v>
      </c>
      <c r="R21" t="s">
        <v>283</v>
      </c>
      <c r="T21" s="3"/>
    </row>
    <row r="22" spans="1:21" ht="15">
      <c r="A22" s="28" t="s">
        <v>22</v>
      </c>
      <c r="B22" s="61" t="s">
        <v>6</v>
      </c>
      <c r="C22" s="3"/>
      <c r="D22" s="3"/>
      <c r="E22" s="179">
        <v>498.2</v>
      </c>
      <c r="F22" s="179">
        <v>597.79999999999995</v>
      </c>
      <c r="G22" s="9">
        <v>434.2</v>
      </c>
      <c r="H22" s="179">
        <v>496.15000000000003</v>
      </c>
      <c r="I22" s="9">
        <v>294.7</v>
      </c>
      <c r="J22" s="9">
        <v>0</v>
      </c>
      <c r="K22" s="9">
        <v>0</v>
      </c>
      <c r="L22" s="9" t="s">
        <v>277</v>
      </c>
      <c r="M22" s="9" t="s">
        <v>277</v>
      </c>
      <c r="P22" s="65">
        <f t="shared" si="0"/>
        <v>2321.0500000000002</v>
      </c>
      <c r="R22" t="s">
        <v>675</v>
      </c>
      <c r="T22" s="3"/>
    </row>
    <row r="23" spans="1:21" ht="15">
      <c r="A23" s="28" t="s">
        <v>24</v>
      </c>
      <c r="B23" s="61" t="s">
        <v>142</v>
      </c>
      <c r="E23" s="9" t="s">
        <v>277</v>
      </c>
      <c r="F23" s="9">
        <v>424.6</v>
      </c>
      <c r="G23" s="9">
        <v>346.5</v>
      </c>
      <c r="H23" s="9">
        <v>375.30000000000007</v>
      </c>
      <c r="I23" s="9">
        <v>330.8</v>
      </c>
      <c r="J23" s="9">
        <v>0</v>
      </c>
      <c r="K23" s="9">
        <v>0</v>
      </c>
      <c r="L23" s="9">
        <v>335.7</v>
      </c>
      <c r="M23" s="9">
        <v>463.2</v>
      </c>
      <c r="P23" s="65">
        <f t="shared" si="0"/>
        <v>2276.1</v>
      </c>
      <c r="T23" s="3"/>
    </row>
    <row r="24" spans="1:21" ht="15">
      <c r="A24" s="28" t="s">
        <v>26</v>
      </c>
      <c r="B24" s="61" t="s">
        <v>644</v>
      </c>
      <c r="C24" s="3"/>
      <c r="D24" s="3"/>
      <c r="E24" s="9" t="s">
        <v>277</v>
      </c>
      <c r="F24" s="9" t="s">
        <v>277</v>
      </c>
      <c r="G24" s="9" t="s">
        <v>277</v>
      </c>
      <c r="H24" s="176">
        <v>725.8</v>
      </c>
      <c r="I24" s="179">
        <v>579.6</v>
      </c>
      <c r="J24" s="9">
        <v>0</v>
      </c>
      <c r="K24" s="9">
        <v>0</v>
      </c>
      <c r="L24" s="9">
        <v>217.59999999999997</v>
      </c>
      <c r="M24" s="176">
        <v>740</v>
      </c>
      <c r="P24" s="65">
        <f t="shared" si="0"/>
        <v>2263</v>
      </c>
      <c r="R24" t="s">
        <v>2745</v>
      </c>
      <c r="U24" s="3" t="s">
        <v>1341</v>
      </c>
    </row>
    <row r="25" spans="1:21" ht="15">
      <c r="A25" s="28" t="s">
        <v>28</v>
      </c>
      <c r="B25" s="61" t="s">
        <v>143</v>
      </c>
      <c r="E25" s="9" t="s">
        <v>277</v>
      </c>
      <c r="F25" s="9">
        <v>447.4</v>
      </c>
      <c r="G25" s="9">
        <v>343.3</v>
      </c>
      <c r="H25" s="9">
        <v>403.09999999999997</v>
      </c>
      <c r="I25" s="9">
        <v>211.49999999999997</v>
      </c>
      <c r="J25" s="9">
        <v>0</v>
      </c>
      <c r="K25" s="9">
        <v>0</v>
      </c>
      <c r="L25" s="9">
        <v>393.59999999999997</v>
      </c>
      <c r="M25" s="9">
        <v>438.25</v>
      </c>
      <c r="P25" s="65">
        <f t="shared" si="0"/>
        <v>2237.1499999999996</v>
      </c>
      <c r="T25" s="3"/>
    </row>
    <row r="26" spans="1:21" ht="15">
      <c r="A26" s="28" t="s">
        <v>30</v>
      </c>
      <c r="B26" s="61" t="s">
        <v>1</v>
      </c>
      <c r="C26" s="3"/>
      <c r="D26" s="3"/>
      <c r="E26" s="9">
        <v>226.5</v>
      </c>
      <c r="F26" s="9">
        <v>337</v>
      </c>
      <c r="G26" s="179">
        <v>440.59999999999997</v>
      </c>
      <c r="H26" s="9">
        <v>285.39999999999998</v>
      </c>
      <c r="I26" s="9">
        <v>294.7</v>
      </c>
      <c r="J26" s="9">
        <v>0</v>
      </c>
      <c r="K26" s="9">
        <v>0</v>
      </c>
      <c r="L26" s="9">
        <v>192.9</v>
      </c>
      <c r="M26" s="9">
        <v>452.2</v>
      </c>
      <c r="P26" s="65">
        <f t="shared" si="0"/>
        <v>2229.3000000000002</v>
      </c>
      <c r="R26" t="s">
        <v>292</v>
      </c>
      <c r="T26" s="3"/>
      <c r="U26" s="3"/>
    </row>
    <row r="27" spans="1:21" ht="15">
      <c r="A27" s="28" t="s">
        <v>32</v>
      </c>
      <c r="B27" s="61" t="s">
        <v>23</v>
      </c>
      <c r="C27" s="3"/>
      <c r="D27" s="3"/>
      <c r="E27" s="9">
        <v>360.7</v>
      </c>
      <c r="F27" s="9">
        <v>343.8</v>
      </c>
      <c r="G27" s="9">
        <v>326.19999999999993</v>
      </c>
      <c r="H27" s="9">
        <v>422.6</v>
      </c>
      <c r="I27" s="9">
        <v>199.4</v>
      </c>
      <c r="J27" s="9">
        <v>0</v>
      </c>
      <c r="K27" s="9">
        <v>0</v>
      </c>
      <c r="L27" s="9">
        <v>340</v>
      </c>
      <c r="M27" s="9">
        <v>114</v>
      </c>
      <c r="P27" s="65">
        <f t="shared" si="0"/>
        <v>2106.6999999999998</v>
      </c>
      <c r="T27" s="3"/>
    </row>
    <row r="28" spans="1:21" ht="15">
      <c r="A28" s="28" t="s">
        <v>34</v>
      </c>
      <c r="B28" s="61" t="s">
        <v>649</v>
      </c>
      <c r="C28" s="3"/>
      <c r="D28" s="3"/>
      <c r="E28" s="9" t="s">
        <v>277</v>
      </c>
      <c r="F28" s="9" t="s">
        <v>277</v>
      </c>
      <c r="G28" s="9" t="s">
        <v>277</v>
      </c>
      <c r="H28" s="9">
        <v>376.09999999999997</v>
      </c>
      <c r="I28" s="9">
        <v>334.3</v>
      </c>
      <c r="J28" s="9">
        <v>0</v>
      </c>
      <c r="K28" s="9">
        <v>0</v>
      </c>
      <c r="L28" s="174">
        <v>791</v>
      </c>
      <c r="M28" s="9">
        <v>576.20000000000005</v>
      </c>
      <c r="P28" s="65">
        <f t="shared" si="0"/>
        <v>2077.6000000000004</v>
      </c>
      <c r="R28" t="s">
        <v>299</v>
      </c>
    </row>
    <row r="29" spans="1:21" ht="15">
      <c r="A29" s="28" t="s">
        <v>36</v>
      </c>
      <c r="B29" s="61" t="s">
        <v>35</v>
      </c>
      <c r="C29" s="3"/>
      <c r="D29" s="3"/>
      <c r="E29" s="9">
        <v>381.6</v>
      </c>
      <c r="F29" s="9">
        <v>576.4</v>
      </c>
      <c r="G29" s="9">
        <v>185.2</v>
      </c>
      <c r="H29" s="9">
        <v>263</v>
      </c>
      <c r="I29" s="176">
        <v>634.10000000000014</v>
      </c>
      <c r="J29" s="9">
        <v>0</v>
      </c>
      <c r="K29" s="9">
        <v>0</v>
      </c>
      <c r="L29" s="9" t="s">
        <v>277</v>
      </c>
      <c r="M29" s="9" t="s">
        <v>277</v>
      </c>
      <c r="P29" s="65">
        <f t="shared" si="0"/>
        <v>2040.3000000000002</v>
      </c>
      <c r="R29" t="s">
        <v>280</v>
      </c>
      <c r="T29" s="3"/>
      <c r="U29" s="3" t="s">
        <v>1342</v>
      </c>
    </row>
    <row r="30" spans="1:21" ht="15">
      <c r="A30" s="28" t="s">
        <v>38</v>
      </c>
      <c r="B30" s="61" t="s">
        <v>645</v>
      </c>
      <c r="C30" s="3"/>
      <c r="D30" s="3"/>
      <c r="E30" s="9" t="s">
        <v>277</v>
      </c>
      <c r="F30" s="9" t="s">
        <v>277</v>
      </c>
      <c r="G30" s="9" t="s">
        <v>277</v>
      </c>
      <c r="H30" s="9">
        <v>417.6</v>
      </c>
      <c r="I30" s="9">
        <v>402.5</v>
      </c>
      <c r="J30" s="9">
        <v>0</v>
      </c>
      <c r="K30" s="9">
        <v>0</v>
      </c>
      <c r="L30" s="179">
        <v>696</v>
      </c>
      <c r="M30" s="9">
        <v>505.6</v>
      </c>
      <c r="P30" s="65">
        <f t="shared" si="0"/>
        <v>2021.6999999999998</v>
      </c>
      <c r="R30" t="s">
        <v>286</v>
      </c>
    </row>
    <row r="31" spans="1:21" ht="15">
      <c r="A31" s="28" t="s">
        <v>145</v>
      </c>
      <c r="B31" s="61" t="s">
        <v>154</v>
      </c>
      <c r="E31" s="9" t="s">
        <v>277</v>
      </c>
      <c r="F31" s="9" t="s">
        <v>277</v>
      </c>
      <c r="G31" s="9">
        <v>427.00000000000006</v>
      </c>
      <c r="H31" s="9">
        <v>234.70000000000002</v>
      </c>
      <c r="I31" s="9">
        <v>388.7</v>
      </c>
      <c r="J31" s="9">
        <v>0</v>
      </c>
      <c r="K31" s="9">
        <v>0</v>
      </c>
      <c r="L31" s="9">
        <v>249.79999999999998</v>
      </c>
      <c r="M31" s="174">
        <v>711.4</v>
      </c>
      <c r="P31" s="65">
        <f t="shared" si="0"/>
        <v>2011.6</v>
      </c>
      <c r="R31" t="s">
        <v>299</v>
      </c>
      <c r="T31" s="3"/>
    </row>
    <row r="32" spans="1:21" ht="15">
      <c r="A32" s="28" t="s">
        <v>146</v>
      </c>
      <c r="B32" s="61" t="s">
        <v>13</v>
      </c>
      <c r="C32" s="3"/>
      <c r="D32" s="3"/>
      <c r="E32" s="9">
        <v>146</v>
      </c>
      <c r="F32" s="9">
        <v>456.5</v>
      </c>
      <c r="G32" s="9">
        <v>190.2</v>
      </c>
      <c r="H32" s="9">
        <v>295.40000000000003</v>
      </c>
      <c r="I32" s="174">
        <v>621.9</v>
      </c>
      <c r="J32" s="9">
        <v>0</v>
      </c>
      <c r="K32" s="9">
        <v>0</v>
      </c>
      <c r="L32" s="9">
        <v>280.89999999999998</v>
      </c>
      <c r="M32" s="9" t="s">
        <v>277</v>
      </c>
      <c r="P32" s="65">
        <f t="shared" si="0"/>
        <v>1990.9</v>
      </c>
      <c r="R32" t="s">
        <v>299</v>
      </c>
      <c r="T32" s="3"/>
    </row>
    <row r="33" spans="1:18" ht="15">
      <c r="A33" s="28" t="s">
        <v>147</v>
      </c>
      <c r="B33" s="61" t="s">
        <v>153</v>
      </c>
      <c r="E33" s="9" t="s">
        <v>277</v>
      </c>
      <c r="F33" s="9" t="s">
        <v>277</v>
      </c>
      <c r="G33" s="9">
        <v>242</v>
      </c>
      <c r="H33" s="9">
        <v>177.4</v>
      </c>
      <c r="I33" s="9">
        <v>322.69999999999993</v>
      </c>
      <c r="J33" s="9">
        <v>0</v>
      </c>
      <c r="K33" s="9">
        <v>0</v>
      </c>
      <c r="L33" s="9">
        <v>602.80000000000007</v>
      </c>
      <c r="M33" s="179">
        <v>627.29999999999995</v>
      </c>
      <c r="P33" s="65">
        <f t="shared" si="0"/>
        <v>1972.2</v>
      </c>
      <c r="R33" t="s">
        <v>296</v>
      </c>
    </row>
    <row r="34" spans="1:18" ht="15">
      <c r="A34" s="28" t="s">
        <v>150</v>
      </c>
      <c r="B34" s="61" t="s">
        <v>4</v>
      </c>
      <c r="C34" s="3"/>
      <c r="D34" s="3"/>
      <c r="E34" s="179">
        <v>396.5</v>
      </c>
      <c r="F34" s="9">
        <v>480.7</v>
      </c>
      <c r="G34" s="9">
        <v>428.40000000000009</v>
      </c>
      <c r="H34" s="9">
        <v>235.9</v>
      </c>
      <c r="I34" s="9">
        <v>382.30000000000007</v>
      </c>
      <c r="J34" s="9">
        <v>0</v>
      </c>
      <c r="K34" s="9">
        <v>0</v>
      </c>
      <c r="L34" s="9" t="s">
        <v>277</v>
      </c>
      <c r="M34" s="9" t="s">
        <v>277</v>
      </c>
      <c r="P34" s="65">
        <f t="shared" si="0"/>
        <v>1923.8000000000002</v>
      </c>
      <c r="R34" t="s">
        <v>287</v>
      </c>
    </row>
    <row r="35" spans="1:18" ht="15">
      <c r="A35" s="28" t="s">
        <v>156</v>
      </c>
      <c r="B35" s="61" t="s">
        <v>665</v>
      </c>
      <c r="C35" s="3"/>
      <c r="D35" s="3"/>
      <c r="E35" s="9" t="s">
        <v>277</v>
      </c>
      <c r="F35" s="9" t="s">
        <v>277</v>
      </c>
      <c r="G35" s="9" t="s">
        <v>277</v>
      </c>
      <c r="H35" s="9">
        <v>313.10000000000002</v>
      </c>
      <c r="I35" s="9">
        <v>460.40000000000003</v>
      </c>
      <c r="J35" s="9">
        <v>0</v>
      </c>
      <c r="K35" s="9">
        <v>0</v>
      </c>
      <c r="L35" s="175">
        <v>761.8</v>
      </c>
      <c r="M35" s="9">
        <v>312.8</v>
      </c>
      <c r="P35" s="65">
        <f t="shared" si="0"/>
        <v>1848.1</v>
      </c>
      <c r="R35" t="s">
        <v>281</v>
      </c>
    </row>
    <row r="36" spans="1:18" ht="15">
      <c r="A36" s="28" t="s">
        <v>158</v>
      </c>
      <c r="B36" s="61" t="s">
        <v>613</v>
      </c>
      <c r="C36" s="3"/>
      <c r="D36" s="3"/>
      <c r="E36" s="9" t="s">
        <v>277</v>
      </c>
      <c r="F36" s="9" t="s">
        <v>277</v>
      </c>
      <c r="G36" s="9" t="s">
        <v>277</v>
      </c>
      <c r="H36" s="179">
        <v>444.29999999999995</v>
      </c>
      <c r="I36" s="9">
        <v>303.39999999999998</v>
      </c>
      <c r="J36" s="9">
        <v>0</v>
      </c>
      <c r="K36" s="9">
        <v>0</v>
      </c>
      <c r="L36" s="179">
        <v>721.3</v>
      </c>
      <c r="M36" s="9">
        <v>350.7</v>
      </c>
      <c r="P36" s="65">
        <f t="shared" si="0"/>
        <v>1819.7</v>
      </c>
      <c r="R36" t="s">
        <v>341</v>
      </c>
    </row>
    <row r="37" spans="1:18" ht="15">
      <c r="A37" s="28" t="s">
        <v>159</v>
      </c>
      <c r="B37" s="61" t="s">
        <v>11</v>
      </c>
      <c r="C37" s="3"/>
      <c r="D37" s="3"/>
      <c r="E37" s="9">
        <v>200.6</v>
      </c>
      <c r="F37" s="9">
        <v>133.5</v>
      </c>
      <c r="G37" s="9">
        <v>214.8</v>
      </c>
      <c r="H37" s="9">
        <v>326.79999999999995</v>
      </c>
      <c r="I37" s="9">
        <v>303.99999999999994</v>
      </c>
      <c r="J37" s="9">
        <v>0</v>
      </c>
      <c r="K37" s="9">
        <v>0</v>
      </c>
      <c r="L37" s="9">
        <v>241.8</v>
      </c>
      <c r="M37" s="9">
        <v>316.5</v>
      </c>
      <c r="P37" s="65">
        <f t="shared" si="0"/>
        <v>1738</v>
      </c>
    </row>
    <row r="38" spans="1:18" ht="15">
      <c r="A38" s="28" t="s">
        <v>160</v>
      </c>
      <c r="B38" s="61" t="s">
        <v>637</v>
      </c>
      <c r="C38" s="3"/>
      <c r="D38" s="3"/>
      <c r="E38" s="9" t="s">
        <v>277</v>
      </c>
      <c r="F38" s="9" t="s">
        <v>277</v>
      </c>
      <c r="G38" s="9" t="s">
        <v>277</v>
      </c>
      <c r="H38" s="9">
        <v>442.29999999999995</v>
      </c>
      <c r="I38" s="9">
        <v>438.6</v>
      </c>
      <c r="J38" s="9">
        <v>0</v>
      </c>
      <c r="K38" s="9">
        <v>0</v>
      </c>
      <c r="L38" s="9">
        <v>134</v>
      </c>
      <c r="M38" s="179">
        <v>612.79999999999995</v>
      </c>
      <c r="P38" s="65">
        <f t="shared" si="0"/>
        <v>1627.6999999999998</v>
      </c>
      <c r="R38" t="s">
        <v>286</v>
      </c>
    </row>
    <row r="39" spans="1:18" ht="15">
      <c r="A39" s="28" t="s">
        <v>162</v>
      </c>
      <c r="B39" s="61" t="s">
        <v>616</v>
      </c>
      <c r="C39" s="3"/>
      <c r="D39" s="3"/>
      <c r="E39" s="9" t="s">
        <v>277</v>
      </c>
      <c r="F39" s="9" t="s">
        <v>277</v>
      </c>
      <c r="G39" s="9" t="s">
        <v>277</v>
      </c>
      <c r="H39" s="9">
        <v>316.39999999999998</v>
      </c>
      <c r="I39" s="9">
        <v>221.09999999999997</v>
      </c>
      <c r="J39" s="9">
        <v>0</v>
      </c>
      <c r="K39" s="9">
        <v>0</v>
      </c>
      <c r="L39" s="9">
        <v>579.25</v>
      </c>
      <c r="M39" s="9">
        <v>467.7</v>
      </c>
      <c r="P39" s="65">
        <f t="shared" si="0"/>
        <v>1584.45</v>
      </c>
    </row>
    <row r="40" spans="1:18" ht="15">
      <c r="A40" s="28" t="s">
        <v>273</v>
      </c>
      <c r="B40" s="61" t="s">
        <v>157</v>
      </c>
      <c r="E40" s="9" t="s">
        <v>277</v>
      </c>
      <c r="F40" s="9" t="s">
        <v>277</v>
      </c>
      <c r="G40" s="9">
        <v>418</v>
      </c>
      <c r="H40" s="174">
        <v>658.9</v>
      </c>
      <c r="I40" s="9">
        <v>446.8</v>
      </c>
      <c r="J40" s="9">
        <v>0</v>
      </c>
      <c r="K40" s="9">
        <v>0</v>
      </c>
      <c r="L40" s="9" t="s">
        <v>277</v>
      </c>
      <c r="M40" s="9" t="s">
        <v>277</v>
      </c>
      <c r="P40" s="65">
        <f t="shared" si="0"/>
        <v>1523.7</v>
      </c>
      <c r="R40" t="s">
        <v>299</v>
      </c>
    </row>
    <row r="41" spans="1:18" ht="15">
      <c r="A41" s="28" t="s">
        <v>274</v>
      </c>
      <c r="B41" s="61" t="s">
        <v>661</v>
      </c>
      <c r="C41" s="3"/>
      <c r="D41" s="3"/>
      <c r="E41" s="9" t="s">
        <v>277</v>
      </c>
      <c r="F41" s="9" t="s">
        <v>277</v>
      </c>
      <c r="G41" s="9" t="s">
        <v>277</v>
      </c>
      <c r="H41" s="9">
        <v>438.9</v>
      </c>
      <c r="I41" s="9">
        <v>449.59999999999997</v>
      </c>
      <c r="J41" s="9">
        <v>0</v>
      </c>
      <c r="K41" s="9">
        <v>0</v>
      </c>
      <c r="L41" s="9">
        <v>550.20000000000005</v>
      </c>
      <c r="M41" s="9">
        <v>66.399999999999991</v>
      </c>
      <c r="P41" s="65">
        <f t="shared" si="0"/>
        <v>1505.1000000000001</v>
      </c>
    </row>
    <row r="42" spans="1:18" ht="15">
      <c r="A42" s="28" t="s">
        <v>275</v>
      </c>
      <c r="B42" s="170" t="s">
        <v>1272</v>
      </c>
      <c r="C42" s="3"/>
      <c r="D42" s="3"/>
      <c r="E42" s="9" t="s">
        <v>277</v>
      </c>
      <c r="F42" s="9" t="s">
        <v>277</v>
      </c>
      <c r="G42" s="9" t="s">
        <v>277</v>
      </c>
      <c r="H42" s="9" t="s">
        <v>277</v>
      </c>
      <c r="I42" s="179">
        <v>471.1</v>
      </c>
      <c r="J42" s="9">
        <v>0</v>
      </c>
      <c r="K42" s="9">
        <v>0</v>
      </c>
      <c r="L42" s="9">
        <v>545.1</v>
      </c>
      <c r="M42" s="9">
        <v>482.7</v>
      </c>
      <c r="P42" s="65">
        <f t="shared" si="0"/>
        <v>1498.9</v>
      </c>
      <c r="R42" t="s">
        <v>292</v>
      </c>
    </row>
    <row r="43" spans="1:18" ht="15">
      <c r="A43" s="28" t="s">
        <v>276</v>
      </c>
      <c r="B43" s="170" t="s">
        <v>1279</v>
      </c>
      <c r="C43" s="3"/>
      <c r="D43" s="3"/>
      <c r="E43" s="9" t="s">
        <v>277</v>
      </c>
      <c r="F43" s="9" t="s">
        <v>277</v>
      </c>
      <c r="G43" s="9" t="s">
        <v>277</v>
      </c>
      <c r="H43" s="9" t="s">
        <v>277</v>
      </c>
      <c r="I43" s="9">
        <v>301.60000000000002</v>
      </c>
      <c r="J43" s="9">
        <v>0</v>
      </c>
      <c r="K43" s="9">
        <v>0</v>
      </c>
      <c r="L43" s="9">
        <v>543.30000000000007</v>
      </c>
      <c r="M43" s="9">
        <v>588.9</v>
      </c>
      <c r="P43" s="65">
        <f t="shared" si="0"/>
        <v>1433.8000000000002</v>
      </c>
    </row>
    <row r="44" spans="1:18" ht="15">
      <c r="A44" s="28" t="s">
        <v>602</v>
      </c>
      <c r="B44" s="61" t="s">
        <v>161</v>
      </c>
      <c r="E44" s="9" t="s">
        <v>277</v>
      </c>
      <c r="F44" s="9" t="s">
        <v>277</v>
      </c>
      <c r="G44" s="9">
        <v>295.8</v>
      </c>
      <c r="H44" s="9">
        <v>329.80000000000007</v>
      </c>
      <c r="I44" s="9">
        <v>185.7</v>
      </c>
      <c r="J44" s="9">
        <v>0</v>
      </c>
      <c r="K44" s="9">
        <v>0</v>
      </c>
      <c r="L44" s="9">
        <v>164.2</v>
      </c>
      <c r="M44" s="9">
        <v>376.5</v>
      </c>
      <c r="P44" s="65">
        <f t="shared" si="0"/>
        <v>1352.0000000000002</v>
      </c>
    </row>
    <row r="45" spans="1:18" ht="15">
      <c r="A45" s="28" t="s">
        <v>603</v>
      </c>
      <c r="B45" s="61" t="s">
        <v>152</v>
      </c>
      <c r="E45" s="9" t="s">
        <v>277</v>
      </c>
      <c r="F45" s="9" t="s">
        <v>277</v>
      </c>
      <c r="G45" s="9">
        <v>378.2</v>
      </c>
      <c r="H45" s="9">
        <v>200.7</v>
      </c>
      <c r="I45" s="9">
        <v>121.9</v>
      </c>
      <c r="J45" s="9">
        <v>0</v>
      </c>
      <c r="K45" s="9">
        <v>0</v>
      </c>
      <c r="L45" s="9">
        <v>384.6</v>
      </c>
      <c r="M45" s="9">
        <v>234.2</v>
      </c>
      <c r="P45" s="65">
        <f t="shared" si="0"/>
        <v>1319.6000000000001</v>
      </c>
    </row>
    <row r="46" spans="1:18" ht="15">
      <c r="A46" s="28" t="s">
        <v>604</v>
      </c>
      <c r="B46" s="61" t="s">
        <v>144</v>
      </c>
      <c r="E46" s="9" t="s">
        <v>277</v>
      </c>
      <c r="F46" s="9">
        <v>228.9</v>
      </c>
      <c r="G46" s="175">
        <v>632.45000000000005</v>
      </c>
      <c r="H46" s="9">
        <v>352.3</v>
      </c>
      <c r="I46" s="9">
        <v>101.4</v>
      </c>
      <c r="J46" s="9">
        <v>0</v>
      </c>
      <c r="K46" s="9">
        <v>0</v>
      </c>
      <c r="L46" s="9" t="s">
        <v>277</v>
      </c>
      <c r="M46" s="9" t="s">
        <v>277</v>
      </c>
      <c r="P46" s="65">
        <f t="shared" si="0"/>
        <v>1315.0500000000002</v>
      </c>
      <c r="R46" t="s">
        <v>281</v>
      </c>
    </row>
    <row r="47" spans="1:18" ht="15">
      <c r="A47" s="28" t="s">
        <v>606</v>
      </c>
      <c r="B47" s="61" t="s">
        <v>2093</v>
      </c>
      <c r="C47" s="3"/>
      <c r="D47" s="3"/>
      <c r="E47" s="9" t="s">
        <v>277</v>
      </c>
      <c r="F47" s="9" t="s">
        <v>277</v>
      </c>
      <c r="G47" s="9" t="s">
        <v>277</v>
      </c>
      <c r="H47" s="9" t="s">
        <v>277</v>
      </c>
      <c r="I47" s="9" t="s">
        <v>277</v>
      </c>
      <c r="J47" s="9">
        <v>0</v>
      </c>
      <c r="K47" s="9">
        <v>0</v>
      </c>
      <c r="L47" s="9">
        <v>599.40000000000009</v>
      </c>
      <c r="M47" s="175">
        <v>671.2</v>
      </c>
      <c r="P47" s="65">
        <f t="shared" si="0"/>
        <v>1270.6000000000001</v>
      </c>
      <c r="R47" t="s">
        <v>281</v>
      </c>
    </row>
    <row r="48" spans="1:18" ht="15">
      <c r="A48" s="28" t="s">
        <v>612</v>
      </c>
      <c r="B48" s="170" t="s">
        <v>1283</v>
      </c>
      <c r="C48" s="3"/>
      <c r="D48" s="3"/>
      <c r="E48" s="9" t="s">
        <v>277</v>
      </c>
      <c r="F48" s="9" t="s">
        <v>277</v>
      </c>
      <c r="G48" s="9" t="s">
        <v>277</v>
      </c>
      <c r="H48" s="9" t="s">
        <v>277</v>
      </c>
      <c r="I48" s="9">
        <v>86.699999999999989</v>
      </c>
      <c r="J48" s="9">
        <v>0</v>
      </c>
      <c r="K48" s="9">
        <v>0</v>
      </c>
      <c r="L48" s="9">
        <v>558.4</v>
      </c>
      <c r="M48" s="179">
        <v>604.5</v>
      </c>
      <c r="P48" s="65">
        <f t="shared" si="0"/>
        <v>1249.5999999999999</v>
      </c>
      <c r="R48" t="s">
        <v>287</v>
      </c>
    </row>
    <row r="49" spans="1:21" ht="15">
      <c r="A49" s="28" t="s">
        <v>614</v>
      </c>
      <c r="B49" s="61" t="s">
        <v>29</v>
      </c>
      <c r="C49" s="3"/>
      <c r="D49" s="3"/>
      <c r="E49" s="9">
        <v>69.8</v>
      </c>
      <c r="F49" s="9">
        <v>593.1</v>
      </c>
      <c r="G49" s="179">
        <v>582.1</v>
      </c>
      <c r="H49" s="9" t="s">
        <v>277</v>
      </c>
      <c r="I49" s="9" t="s">
        <v>277</v>
      </c>
      <c r="J49" s="9">
        <v>0</v>
      </c>
      <c r="K49" s="9">
        <v>0</v>
      </c>
      <c r="L49" s="9" t="s">
        <v>277</v>
      </c>
      <c r="M49" s="9" t="s">
        <v>277</v>
      </c>
      <c r="P49" s="65">
        <f t="shared" si="0"/>
        <v>1245</v>
      </c>
      <c r="R49" t="s">
        <v>291</v>
      </c>
      <c r="T49" s="3"/>
    </row>
    <row r="50" spans="1:21" ht="15">
      <c r="A50" s="28" t="s">
        <v>617</v>
      </c>
      <c r="B50" s="61" t="s">
        <v>155</v>
      </c>
      <c r="E50" s="9" t="s">
        <v>277</v>
      </c>
      <c r="F50" s="9" t="s">
        <v>277</v>
      </c>
      <c r="G50" s="9">
        <v>346</v>
      </c>
      <c r="H50" s="179">
        <v>513.29999999999995</v>
      </c>
      <c r="I50" s="9">
        <v>360</v>
      </c>
      <c r="J50" s="9">
        <v>0</v>
      </c>
      <c r="K50" s="9">
        <v>0</v>
      </c>
      <c r="L50" s="9" t="s">
        <v>277</v>
      </c>
      <c r="M50" s="9" t="s">
        <v>277</v>
      </c>
      <c r="P50" s="65">
        <f t="shared" si="0"/>
        <v>1219.3</v>
      </c>
      <c r="R50" t="s">
        <v>296</v>
      </c>
      <c r="T50" s="3"/>
    </row>
    <row r="51" spans="1:21" ht="15">
      <c r="A51" s="28" t="s">
        <v>618</v>
      </c>
      <c r="B51" s="170" t="s">
        <v>1286</v>
      </c>
      <c r="C51" s="3"/>
      <c r="D51" s="3"/>
      <c r="E51" s="9" t="s">
        <v>277</v>
      </c>
      <c r="F51" s="9" t="s">
        <v>277</v>
      </c>
      <c r="G51" s="9" t="s">
        <v>277</v>
      </c>
      <c r="H51" s="9" t="s">
        <v>277</v>
      </c>
      <c r="I51" s="9">
        <v>348.5</v>
      </c>
      <c r="J51" s="9">
        <v>0</v>
      </c>
      <c r="K51" s="9">
        <v>0</v>
      </c>
      <c r="L51" s="9">
        <v>361</v>
      </c>
      <c r="M51" s="9">
        <v>484.1</v>
      </c>
      <c r="P51" s="65">
        <f t="shared" si="0"/>
        <v>1193.5999999999999</v>
      </c>
    </row>
    <row r="52" spans="1:21" ht="15">
      <c r="A52" s="28" t="s">
        <v>621</v>
      </c>
      <c r="B52" s="170" t="s">
        <v>1284</v>
      </c>
      <c r="C52" s="3"/>
      <c r="D52" s="3"/>
      <c r="E52" s="9" t="s">
        <v>277</v>
      </c>
      <c r="F52" s="9" t="s">
        <v>277</v>
      </c>
      <c r="G52" s="9" t="s">
        <v>277</v>
      </c>
      <c r="H52" s="9" t="s">
        <v>277</v>
      </c>
      <c r="I52" s="179">
        <v>558.4</v>
      </c>
      <c r="J52" s="9">
        <v>0</v>
      </c>
      <c r="K52" s="9">
        <v>0</v>
      </c>
      <c r="L52" s="9">
        <v>500.29999999999995</v>
      </c>
      <c r="M52" s="9">
        <v>119.60000000000002</v>
      </c>
      <c r="P52" s="65">
        <f t="shared" si="0"/>
        <v>1178.2999999999997</v>
      </c>
      <c r="R52" t="s">
        <v>296</v>
      </c>
    </row>
    <row r="53" spans="1:21" ht="15">
      <c r="A53" s="28" t="s">
        <v>623</v>
      </c>
      <c r="B53" s="170" t="s">
        <v>1278</v>
      </c>
      <c r="C53" s="3"/>
      <c r="D53" s="3"/>
      <c r="E53" s="9" t="s">
        <v>277</v>
      </c>
      <c r="F53" s="9" t="s">
        <v>277</v>
      </c>
      <c r="G53" s="9" t="s">
        <v>277</v>
      </c>
      <c r="H53" s="9" t="s">
        <v>277</v>
      </c>
      <c r="I53" s="9">
        <v>374.1</v>
      </c>
      <c r="J53" s="9">
        <v>0</v>
      </c>
      <c r="K53" s="9">
        <v>0</v>
      </c>
      <c r="L53" s="9">
        <v>383.59999999999997</v>
      </c>
      <c r="M53" s="9">
        <v>413.9</v>
      </c>
      <c r="P53" s="65">
        <f t="shared" si="0"/>
        <v>1171.5999999999999</v>
      </c>
    </row>
    <row r="54" spans="1:21" ht="15">
      <c r="A54" s="28" t="s">
        <v>628</v>
      </c>
      <c r="B54" s="61" t="s">
        <v>648</v>
      </c>
      <c r="C54" s="3"/>
      <c r="D54" s="3"/>
      <c r="E54" s="9" t="s">
        <v>277</v>
      </c>
      <c r="F54" s="9" t="s">
        <v>277</v>
      </c>
      <c r="G54" s="9" t="s">
        <v>277</v>
      </c>
      <c r="H54" s="9">
        <v>386.80000000000007</v>
      </c>
      <c r="I54" s="9">
        <v>160.19999999999999</v>
      </c>
      <c r="J54" s="9">
        <v>0</v>
      </c>
      <c r="K54" s="9">
        <v>0</v>
      </c>
      <c r="L54" s="9">
        <v>103.69999999999999</v>
      </c>
      <c r="M54" s="9">
        <v>497.2</v>
      </c>
      <c r="P54" s="65">
        <f t="shared" si="0"/>
        <v>1147.9000000000001</v>
      </c>
    </row>
    <row r="55" spans="1:21" ht="15">
      <c r="A55" s="28" t="s">
        <v>632</v>
      </c>
      <c r="B55" s="61" t="s">
        <v>2076</v>
      </c>
      <c r="C55" s="3"/>
      <c r="D55" s="3"/>
      <c r="E55" s="9" t="s">
        <v>277</v>
      </c>
      <c r="F55" s="9" t="s">
        <v>277</v>
      </c>
      <c r="G55" s="9" t="s">
        <v>277</v>
      </c>
      <c r="H55" s="9" t="s">
        <v>277</v>
      </c>
      <c r="I55" s="9" t="s">
        <v>277</v>
      </c>
      <c r="J55" s="9">
        <v>0</v>
      </c>
      <c r="K55" s="9">
        <v>0</v>
      </c>
      <c r="L55" s="9">
        <v>494.40000000000003</v>
      </c>
      <c r="M55" s="179">
        <v>621.29999999999995</v>
      </c>
      <c r="P55" s="65">
        <f t="shared" si="0"/>
        <v>1115.7</v>
      </c>
      <c r="R55" t="s">
        <v>291</v>
      </c>
    </row>
    <row r="56" spans="1:21" ht="15">
      <c r="A56" s="28" t="s">
        <v>633</v>
      </c>
      <c r="B56" s="28" t="s">
        <v>600</v>
      </c>
      <c r="C56" s="3"/>
      <c r="D56" s="3"/>
      <c r="E56" s="9" t="s">
        <v>277</v>
      </c>
      <c r="F56" s="9" t="s">
        <v>277</v>
      </c>
      <c r="G56" s="9" t="s">
        <v>277</v>
      </c>
      <c r="H56" s="9">
        <v>205.8</v>
      </c>
      <c r="I56" s="9">
        <v>365.8</v>
      </c>
      <c r="J56" s="9">
        <v>0</v>
      </c>
      <c r="K56" s="9">
        <v>0</v>
      </c>
      <c r="L56" s="9">
        <v>398.3</v>
      </c>
      <c r="M56" s="9">
        <v>145.4</v>
      </c>
      <c r="P56" s="65">
        <f t="shared" si="0"/>
        <v>1115.3000000000002</v>
      </c>
    </row>
    <row r="57" spans="1:21" ht="15">
      <c r="A57" s="28" t="s">
        <v>634</v>
      </c>
      <c r="B57" s="61" t="s">
        <v>620</v>
      </c>
      <c r="C57" s="3"/>
      <c r="D57" s="3"/>
      <c r="E57" s="9" t="s">
        <v>277</v>
      </c>
      <c r="F57" s="9" t="s">
        <v>277</v>
      </c>
      <c r="G57" s="9" t="s">
        <v>277</v>
      </c>
      <c r="H57" s="9">
        <v>431.4</v>
      </c>
      <c r="I57" s="9">
        <v>246.1</v>
      </c>
      <c r="J57" s="9">
        <v>0</v>
      </c>
      <c r="K57" s="9">
        <v>0</v>
      </c>
      <c r="L57" s="9">
        <v>219</v>
      </c>
      <c r="M57" s="9">
        <v>200.29999999999998</v>
      </c>
      <c r="P57" s="65">
        <f t="shared" si="0"/>
        <v>1096.8</v>
      </c>
    </row>
    <row r="58" spans="1:21" ht="15">
      <c r="A58" s="28" t="s">
        <v>639</v>
      </c>
      <c r="B58" s="226" t="s">
        <v>2171</v>
      </c>
      <c r="C58" s="3"/>
      <c r="D58" s="3"/>
      <c r="E58" s="9" t="s">
        <v>277</v>
      </c>
      <c r="F58" s="9" t="s">
        <v>277</v>
      </c>
      <c r="G58" s="9" t="s">
        <v>277</v>
      </c>
      <c r="H58" s="9" t="s">
        <v>277</v>
      </c>
      <c r="I58" s="9" t="s">
        <v>277</v>
      </c>
      <c r="J58" s="9">
        <v>0</v>
      </c>
      <c r="K58" s="9">
        <v>0</v>
      </c>
      <c r="L58" s="179">
        <v>626.1</v>
      </c>
      <c r="M58" s="9">
        <v>455.75</v>
      </c>
      <c r="P58" s="65">
        <f t="shared" si="0"/>
        <v>1081.8499999999999</v>
      </c>
      <c r="R58" t="s">
        <v>287</v>
      </c>
    </row>
    <row r="59" spans="1:21" ht="15">
      <c r="A59" s="28" t="s">
        <v>647</v>
      </c>
      <c r="B59" s="61" t="s">
        <v>624</v>
      </c>
      <c r="C59" s="3"/>
      <c r="D59" s="3"/>
      <c r="E59" s="9" t="s">
        <v>277</v>
      </c>
      <c r="F59" s="9" t="s">
        <v>277</v>
      </c>
      <c r="G59" s="9" t="s">
        <v>277</v>
      </c>
      <c r="H59" s="9">
        <v>326.90000000000003</v>
      </c>
      <c r="I59" s="9">
        <v>446.79999999999995</v>
      </c>
      <c r="J59" s="9">
        <v>0</v>
      </c>
      <c r="K59" s="9">
        <v>0</v>
      </c>
      <c r="L59" s="9">
        <v>240.20000000000002</v>
      </c>
      <c r="M59" s="9">
        <v>20.599999999999994</v>
      </c>
      <c r="P59" s="65">
        <f t="shared" si="0"/>
        <v>1034.5</v>
      </c>
    </row>
    <row r="60" spans="1:21" ht="15">
      <c r="A60" s="28" t="s">
        <v>651</v>
      </c>
      <c r="B60" s="61" t="s">
        <v>631</v>
      </c>
      <c r="C60" s="3"/>
      <c r="D60" s="3"/>
      <c r="E60" s="9" t="s">
        <v>277</v>
      </c>
      <c r="F60" s="9" t="s">
        <v>277</v>
      </c>
      <c r="G60" s="9" t="s">
        <v>277</v>
      </c>
      <c r="H60" s="9">
        <v>188.6</v>
      </c>
      <c r="I60" s="9">
        <v>102</v>
      </c>
      <c r="J60" s="9">
        <v>0</v>
      </c>
      <c r="K60" s="9">
        <v>0</v>
      </c>
      <c r="L60" s="9">
        <v>476.29999999999995</v>
      </c>
      <c r="M60" s="9">
        <v>247.3</v>
      </c>
      <c r="P60" s="65">
        <f t="shared" si="0"/>
        <v>1014.2</v>
      </c>
    </row>
    <row r="61" spans="1:21" ht="15">
      <c r="A61" s="28" t="s">
        <v>652</v>
      </c>
      <c r="B61" s="170" t="s">
        <v>1277</v>
      </c>
      <c r="C61" s="3"/>
      <c r="D61" s="3"/>
      <c r="E61" s="9" t="s">
        <v>277</v>
      </c>
      <c r="F61" s="9" t="s">
        <v>277</v>
      </c>
      <c r="G61" s="9" t="s">
        <v>277</v>
      </c>
      <c r="H61" s="9" t="s">
        <v>277</v>
      </c>
      <c r="I61" s="9">
        <v>341.1</v>
      </c>
      <c r="J61" s="9">
        <v>0</v>
      </c>
      <c r="K61" s="9">
        <v>0</v>
      </c>
      <c r="L61" s="9">
        <v>447.1</v>
      </c>
      <c r="M61" s="9">
        <v>220.85</v>
      </c>
      <c r="P61" s="65">
        <f t="shared" si="0"/>
        <v>1009.0500000000001</v>
      </c>
    </row>
    <row r="62" spans="1:21" ht="15">
      <c r="A62" s="28" t="s">
        <v>653</v>
      </c>
      <c r="B62" s="226" t="s">
        <v>1580</v>
      </c>
      <c r="C62" s="3"/>
      <c r="D62" s="3"/>
      <c r="E62" s="9" t="s">
        <v>277</v>
      </c>
      <c r="F62" s="9" t="s">
        <v>277</v>
      </c>
      <c r="G62" s="9" t="s">
        <v>277</v>
      </c>
      <c r="H62" s="9" t="s">
        <v>277</v>
      </c>
      <c r="I62" s="9" t="s">
        <v>277</v>
      </c>
      <c r="J62" s="9">
        <v>0</v>
      </c>
      <c r="K62" s="9">
        <v>0</v>
      </c>
      <c r="L62" s="176">
        <v>915.30000000000007</v>
      </c>
      <c r="M62" s="9">
        <v>90.2</v>
      </c>
      <c r="P62" s="65">
        <f t="shared" si="0"/>
        <v>1005.5000000000001</v>
      </c>
      <c r="R62" t="s">
        <v>280</v>
      </c>
      <c r="U62" s="3" t="s">
        <v>1342</v>
      </c>
    </row>
    <row r="63" spans="1:21" ht="15">
      <c r="A63" s="28" t="s">
        <v>658</v>
      </c>
      <c r="B63" s="61" t="s">
        <v>654</v>
      </c>
      <c r="C63" s="3"/>
      <c r="D63" s="3"/>
      <c r="E63" s="9" t="s">
        <v>277</v>
      </c>
      <c r="F63" s="9" t="s">
        <v>277</v>
      </c>
      <c r="G63" s="9" t="s">
        <v>277</v>
      </c>
      <c r="H63" s="9">
        <v>284.39999999999998</v>
      </c>
      <c r="I63" s="9">
        <v>325.8</v>
      </c>
      <c r="J63" s="9">
        <v>0</v>
      </c>
      <c r="K63" s="9">
        <v>0</v>
      </c>
      <c r="L63" s="9">
        <v>229.29999999999998</v>
      </c>
      <c r="M63" s="9">
        <v>162</v>
      </c>
      <c r="P63" s="65">
        <f t="shared" si="0"/>
        <v>1001.5</v>
      </c>
    </row>
    <row r="64" spans="1:21" ht="15">
      <c r="A64" s="28" t="s">
        <v>659</v>
      </c>
      <c r="B64" s="61" t="s">
        <v>629</v>
      </c>
      <c r="C64" s="3"/>
      <c r="D64" s="3"/>
      <c r="E64" s="9" t="s">
        <v>277</v>
      </c>
      <c r="F64" s="9" t="s">
        <v>277</v>
      </c>
      <c r="G64" s="9" t="s">
        <v>277</v>
      </c>
      <c r="H64" s="9">
        <v>236.9</v>
      </c>
      <c r="I64" s="9">
        <v>232.3</v>
      </c>
      <c r="J64" s="9">
        <v>0</v>
      </c>
      <c r="K64" s="9">
        <v>0</v>
      </c>
      <c r="L64" s="9">
        <v>249.8</v>
      </c>
      <c r="M64" s="9">
        <v>281.10000000000002</v>
      </c>
      <c r="P64" s="65">
        <f t="shared" si="0"/>
        <v>1000.1</v>
      </c>
    </row>
    <row r="65" spans="1:18" ht="15">
      <c r="A65" s="28" t="s">
        <v>660</v>
      </c>
      <c r="B65" s="28" t="s">
        <v>596</v>
      </c>
      <c r="C65" s="3"/>
      <c r="D65" s="3"/>
      <c r="E65" s="9" t="s">
        <v>277</v>
      </c>
      <c r="F65" s="9" t="s">
        <v>277</v>
      </c>
      <c r="G65" s="9" t="s">
        <v>277</v>
      </c>
      <c r="H65" s="9">
        <v>226.8</v>
      </c>
      <c r="I65" s="9">
        <v>137.5</v>
      </c>
      <c r="J65" s="9">
        <v>0</v>
      </c>
      <c r="K65" s="9">
        <v>0</v>
      </c>
      <c r="L65" s="9">
        <v>318.7</v>
      </c>
      <c r="M65" s="9">
        <v>309.40000000000003</v>
      </c>
      <c r="P65" s="65">
        <f t="shared" si="0"/>
        <v>992.40000000000009</v>
      </c>
    </row>
    <row r="66" spans="1:18" ht="15">
      <c r="A66" s="28" t="s">
        <v>662</v>
      </c>
      <c r="B66" s="61" t="s">
        <v>655</v>
      </c>
      <c r="C66" s="3"/>
      <c r="D66" s="3"/>
      <c r="E66" s="9" t="s">
        <v>277</v>
      </c>
      <c r="F66" s="9" t="s">
        <v>277</v>
      </c>
      <c r="G66" s="9" t="s">
        <v>277</v>
      </c>
      <c r="H66" s="9">
        <v>243.5</v>
      </c>
      <c r="I66" s="9">
        <v>245.3</v>
      </c>
      <c r="J66" s="9">
        <v>0</v>
      </c>
      <c r="K66" s="9">
        <v>0</v>
      </c>
      <c r="L66" s="9">
        <v>279.39999999999998</v>
      </c>
      <c r="M66" s="9">
        <v>221.4</v>
      </c>
      <c r="P66" s="65">
        <f t="shared" si="0"/>
        <v>989.6</v>
      </c>
    </row>
    <row r="67" spans="1:18" ht="15">
      <c r="A67" s="28" t="s">
        <v>663</v>
      </c>
      <c r="B67" s="61" t="s">
        <v>2082</v>
      </c>
      <c r="C67" s="3"/>
      <c r="D67" s="3"/>
      <c r="E67" s="9" t="s">
        <v>277</v>
      </c>
      <c r="F67" s="9" t="s">
        <v>277</v>
      </c>
      <c r="G67" s="9" t="s">
        <v>277</v>
      </c>
      <c r="H67" s="9" t="s">
        <v>277</v>
      </c>
      <c r="I67" s="9" t="s">
        <v>277</v>
      </c>
      <c r="J67" s="9">
        <v>0</v>
      </c>
      <c r="K67" s="9">
        <v>0</v>
      </c>
      <c r="L67" s="9">
        <v>426.8</v>
      </c>
      <c r="M67" s="9">
        <v>559.04999999999995</v>
      </c>
      <c r="P67" s="65">
        <f t="shared" si="0"/>
        <v>985.84999999999991</v>
      </c>
    </row>
    <row r="68" spans="1:18" ht="15">
      <c r="A68" s="28" t="s">
        <v>664</v>
      </c>
      <c r="B68" s="61" t="s">
        <v>605</v>
      </c>
      <c r="C68" s="3"/>
      <c r="D68" s="3"/>
      <c r="E68" s="9" t="s">
        <v>277</v>
      </c>
      <c r="F68" s="9" t="s">
        <v>277</v>
      </c>
      <c r="G68" s="9" t="s">
        <v>277</v>
      </c>
      <c r="H68" s="9">
        <v>126.50000000000001</v>
      </c>
      <c r="I68" s="9">
        <v>350.4</v>
      </c>
      <c r="J68" s="9">
        <v>0</v>
      </c>
      <c r="K68" s="9">
        <v>0</v>
      </c>
      <c r="L68" s="9">
        <v>264.5</v>
      </c>
      <c r="M68" s="9">
        <v>215.5</v>
      </c>
      <c r="P68" s="65">
        <f t="shared" si="0"/>
        <v>956.9</v>
      </c>
    </row>
    <row r="69" spans="1:18" ht="15">
      <c r="A69" s="28" t="s">
        <v>667</v>
      </c>
      <c r="B69" s="226" t="s">
        <v>1593</v>
      </c>
      <c r="C69" s="3"/>
      <c r="D69" s="3"/>
      <c r="E69" s="9" t="s">
        <v>277</v>
      </c>
      <c r="F69" s="9" t="s">
        <v>277</v>
      </c>
      <c r="G69" s="9" t="s">
        <v>277</v>
      </c>
      <c r="H69" s="9" t="s">
        <v>277</v>
      </c>
      <c r="I69" s="9" t="s">
        <v>277</v>
      </c>
      <c r="J69" s="9">
        <v>0</v>
      </c>
      <c r="K69" s="9">
        <v>0</v>
      </c>
      <c r="L69" s="9">
        <v>484.49999999999994</v>
      </c>
      <c r="M69" s="9">
        <v>462.3</v>
      </c>
      <c r="P69" s="65">
        <f t="shared" si="0"/>
        <v>946.8</v>
      </c>
    </row>
    <row r="70" spans="1:18" ht="15">
      <c r="A70" s="28" t="s">
        <v>726</v>
      </c>
      <c r="B70" s="226" t="s">
        <v>1589</v>
      </c>
      <c r="C70" s="3"/>
      <c r="D70" s="3"/>
      <c r="E70" s="9" t="s">
        <v>277</v>
      </c>
      <c r="F70" s="9" t="s">
        <v>277</v>
      </c>
      <c r="G70" s="9" t="s">
        <v>277</v>
      </c>
      <c r="H70" s="9" t="s">
        <v>277</v>
      </c>
      <c r="I70" s="9" t="s">
        <v>277</v>
      </c>
      <c r="J70" s="9">
        <v>0</v>
      </c>
      <c r="K70" s="9">
        <v>0</v>
      </c>
      <c r="L70" s="9">
        <v>554.59999999999991</v>
      </c>
      <c r="M70" s="9">
        <v>389.3</v>
      </c>
      <c r="P70" s="65">
        <f t="shared" si="0"/>
        <v>943.89999999999986</v>
      </c>
    </row>
    <row r="71" spans="1:18" ht="15">
      <c r="A71" s="28" t="s">
        <v>727</v>
      </c>
      <c r="B71" s="226" t="s">
        <v>1614</v>
      </c>
      <c r="C71" s="3"/>
      <c r="D71" s="3"/>
      <c r="E71" s="9" t="s">
        <v>277</v>
      </c>
      <c r="F71" s="9" t="s">
        <v>277</v>
      </c>
      <c r="G71" s="9" t="s">
        <v>277</v>
      </c>
      <c r="H71" s="9" t="s">
        <v>277</v>
      </c>
      <c r="I71" s="9" t="s">
        <v>277</v>
      </c>
      <c r="J71" s="9">
        <v>0</v>
      </c>
      <c r="K71" s="9">
        <v>0</v>
      </c>
      <c r="L71" s="9">
        <v>447.00000000000006</v>
      </c>
      <c r="M71" s="9">
        <v>486.59999999999997</v>
      </c>
      <c r="P71" s="65">
        <f t="shared" si="0"/>
        <v>933.6</v>
      </c>
    </row>
    <row r="72" spans="1:18" ht="15">
      <c r="A72" s="28" t="s">
        <v>728</v>
      </c>
      <c r="B72" s="170" t="s">
        <v>1280</v>
      </c>
      <c r="C72" s="3"/>
      <c r="D72" s="3"/>
      <c r="E72" s="9" t="s">
        <v>277</v>
      </c>
      <c r="F72" s="9" t="s">
        <v>277</v>
      </c>
      <c r="G72" s="9" t="s">
        <v>277</v>
      </c>
      <c r="H72" s="9" t="s">
        <v>277</v>
      </c>
      <c r="I72" s="9">
        <v>343.3</v>
      </c>
      <c r="J72" s="9">
        <v>0</v>
      </c>
      <c r="K72" s="9">
        <v>0</v>
      </c>
      <c r="L72" s="9">
        <v>313.04999999999995</v>
      </c>
      <c r="M72" s="9">
        <v>276.7</v>
      </c>
      <c r="P72" s="65">
        <f t="shared" si="0"/>
        <v>933.05</v>
      </c>
    </row>
    <row r="73" spans="1:18" ht="15">
      <c r="A73" s="28" t="s">
        <v>729</v>
      </c>
      <c r="B73" s="61" t="s">
        <v>2090</v>
      </c>
      <c r="C73" s="3"/>
      <c r="D73" s="3"/>
      <c r="E73" s="9" t="s">
        <v>277</v>
      </c>
      <c r="F73" s="9" t="s">
        <v>277</v>
      </c>
      <c r="G73" s="9" t="s">
        <v>277</v>
      </c>
      <c r="H73" s="9" t="s">
        <v>277</v>
      </c>
      <c r="I73" s="9" t="s">
        <v>277</v>
      </c>
      <c r="J73" s="9">
        <v>0</v>
      </c>
      <c r="K73" s="9">
        <v>0</v>
      </c>
      <c r="L73" s="9">
        <v>474.40000000000003</v>
      </c>
      <c r="M73" s="9">
        <v>438.5</v>
      </c>
      <c r="P73" s="65">
        <f t="shared" si="0"/>
        <v>912.90000000000009</v>
      </c>
    </row>
    <row r="74" spans="1:18" ht="15">
      <c r="A74" s="28" t="s">
        <v>730</v>
      </c>
      <c r="B74" s="61" t="s">
        <v>2095</v>
      </c>
      <c r="C74" s="3"/>
      <c r="D74" s="3"/>
      <c r="E74" s="9" t="s">
        <v>277</v>
      </c>
      <c r="F74" s="9" t="s">
        <v>277</v>
      </c>
      <c r="G74" s="9" t="s">
        <v>277</v>
      </c>
      <c r="H74" s="9" t="s">
        <v>277</v>
      </c>
      <c r="I74" s="9" t="s">
        <v>277</v>
      </c>
      <c r="J74" s="9">
        <v>0</v>
      </c>
      <c r="K74" s="9">
        <v>0</v>
      </c>
      <c r="L74" s="9">
        <v>500.30000000000007</v>
      </c>
      <c r="M74" s="9">
        <v>405.3</v>
      </c>
      <c r="P74" s="65">
        <f t="shared" si="0"/>
        <v>905.60000000000014</v>
      </c>
    </row>
    <row r="75" spans="1:18" ht="15">
      <c r="A75" s="28" t="s">
        <v>731</v>
      </c>
      <c r="B75" s="226" t="s">
        <v>1666</v>
      </c>
      <c r="C75" s="3"/>
      <c r="D75" s="3"/>
      <c r="E75" s="9" t="s">
        <v>277</v>
      </c>
      <c r="F75" s="9" t="s">
        <v>277</v>
      </c>
      <c r="G75" s="9" t="s">
        <v>277</v>
      </c>
      <c r="H75" s="9" t="s">
        <v>277</v>
      </c>
      <c r="I75" s="9" t="s">
        <v>277</v>
      </c>
      <c r="J75" s="9">
        <v>0</v>
      </c>
      <c r="K75" s="9">
        <v>0</v>
      </c>
      <c r="L75" s="9">
        <v>415.4</v>
      </c>
      <c r="M75" s="9">
        <v>487.1</v>
      </c>
      <c r="P75" s="65">
        <f t="shared" ref="P75:P138" si="1">SUM(E75:N75)</f>
        <v>902.5</v>
      </c>
    </row>
    <row r="76" spans="1:18" ht="15">
      <c r="A76" s="28" t="s">
        <v>732</v>
      </c>
      <c r="B76" s="61" t="s">
        <v>2097</v>
      </c>
      <c r="C76" s="3"/>
      <c r="D76" s="3"/>
      <c r="E76" s="9" t="s">
        <v>277</v>
      </c>
      <c r="F76" s="9" t="s">
        <v>277</v>
      </c>
      <c r="G76" s="9" t="s">
        <v>277</v>
      </c>
      <c r="H76" s="9" t="s">
        <v>277</v>
      </c>
      <c r="I76" s="9" t="s">
        <v>277</v>
      </c>
      <c r="J76" s="9">
        <v>0</v>
      </c>
      <c r="K76" s="9">
        <v>0</v>
      </c>
      <c r="L76" s="179">
        <v>699.9</v>
      </c>
      <c r="M76" s="9">
        <v>200.29999999999998</v>
      </c>
      <c r="P76" s="65">
        <f t="shared" si="1"/>
        <v>900.19999999999993</v>
      </c>
      <c r="R76" t="s">
        <v>291</v>
      </c>
    </row>
    <row r="77" spans="1:18" ht="15">
      <c r="A77" s="28" t="s">
        <v>733</v>
      </c>
      <c r="B77" s="226" t="s">
        <v>1591</v>
      </c>
      <c r="C77" s="3"/>
      <c r="D77" s="3"/>
      <c r="E77" s="9" t="s">
        <v>277</v>
      </c>
      <c r="F77" s="9" t="s">
        <v>277</v>
      </c>
      <c r="G77" s="9" t="s">
        <v>277</v>
      </c>
      <c r="H77" s="9" t="s">
        <v>277</v>
      </c>
      <c r="I77" s="9" t="s">
        <v>277</v>
      </c>
      <c r="J77" s="9">
        <v>0</v>
      </c>
      <c r="K77" s="9">
        <v>0</v>
      </c>
      <c r="L77" s="9">
        <v>622.6</v>
      </c>
      <c r="M77" s="9">
        <v>264</v>
      </c>
      <c r="P77" s="65">
        <f t="shared" si="1"/>
        <v>886.6</v>
      </c>
    </row>
    <row r="78" spans="1:18" ht="15">
      <c r="A78" s="28" t="s">
        <v>734</v>
      </c>
      <c r="B78" s="61" t="s">
        <v>636</v>
      </c>
      <c r="C78" s="3"/>
      <c r="D78" s="3"/>
      <c r="E78" s="9" t="s">
        <v>277</v>
      </c>
      <c r="F78" s="9" t="s">
        <v>277</v>
      </c>
      <c r="G78" s="9" t="s">
        <v>277</v>
      </c>
      <c r="H78" s="9">
        <v>419.8</v>
      </c>
      <c r="I78" s="9">
        <v>456.19999999999993</v>
      </c>
      <c r="J78" s="9">
        <v>0</v>
      </c>
      <c r="K78" s="9">
        <v>0</v>
      </c>
      <c r="L78" s="9" t="s">
        <v>277</v>
      </c>
      <c r="M78" s="9" t="s">
        <v>277</v>
      </c>
      <c r="P78" s="65">
        <f t="shared" si="1"/>
        <v>876</v>
      </c>
    </row>
    <row r="79" spans="1:18" ht="15">
      <c r="A79" s="28" t="s">
        <v>735</v>
      </c>
      <c r="B79" s="61" t="s">
        <v>611</v>
      </c>
      <c r="C79" s="3"/>
      <c r="D79" s="3"/>
      <c r="E79" s="9" t="s">
        <v>277</v>
      </c>
      <c r="F79" s="9" t="s">
        <v>277</v>
      </c>
      <c r="G79" s="9" t="s">
        <v>277</v>
      </c>
      <c r="H79" s="9">
        <v>393.2</v>
      </c>
      <c r="I79" s="179">
        <v>473.19999999999993</v>
      </c>
      <c r="J79" s="9">
        <v>0</v>
      </c>
      <c r="K79" s="9">
        <v>0</v>
      </c>
      <c r="L79" s="9" t="s">
        <v>277</v>
      </c>
      <c r="M79" s="9" t="s">
        <v>277</v>
      </c>
      <c r="P79" s="65">
        <f t="shared" si="1"/>
        <v>866.39999999999986</v>
      </c>
      <c r="R79" t="s">
        <v>287</v>
      </c>
    </row>
    <row r="80" spans="1:18" ht="15">
      <c r="A80" s="28" t="s">
        <v>736</v>
      </c>
      <c r="B80" s="226" t="s">
        <v>1575</v>
      </c>
      <c r="C80" s="3"/>
      <c r="D80" s="3"/>
      <c r="E80" s="9" t="s">
        <v>277</v>
      </c>
      <c r="F80" s="9" t="s">
        <v>277</v>
      </c>
      <c r="G80" s="9" t="s">
        <v>277</v>
      </c>
      <c r="H80" s="9" t="s">
        <v>277</v>
      </c>
      <c r="I80" s="9" t="s">
        <v>277</v>
      </c>
      <c r="J80" s="9">
        <v>0</v>
      </c>
      <c r="K80" s="9">
        <v>0</v>
      </c>
      <c r="L80" s="9">
        <v>360.9</v>
      </c>
      <c r="M80" s="9">
        <v>495.30000000000007</v>
      </c>
      <c r="P80" s="65">
        <f t="shared" si="1"/>
        <v>856.2</v>
      </c>
    </row>
    <row r="81" spans="1:18" ht="15">
      <c r="A81" s="28" t="s">
        <v>737</v>
      </c>
      <c r="B81" s="226" t="s">
        <v>1587</v>
      </c>
      <c r="C81" s="3"/>
      <c r="D81" s="3"/>
      <c r="E81" s="9" t="s">
        <v>277</v>
      </c>
      <c r="F81" s="9" t="s">
        <v>277</v>
      </c>
      <c r="G81" s="9" t="s">
        <v>277</v>
      </c>
      <c r="H81" s="9" t="s">
        <v>277</v>
      </c>
      <c r="I81" s="9" t="s">
        <v>277</v>
      </c>
      <c r="J81" s="9">
        <v>0</v>
      </c>
      <c r="K81" s="9">
        <v>0</v>
      </c>
      <c r="L81" s="9">
        <v>330</v>
      </c>
      <c r="M81" s="9">
        <v>514.1</v>
      </c>
      <c r="P81" s="65">
        <f t="shared" si="1"/>
        <v>844.1</v>
      </c>
    </row>
    <row r="82" spans="1:18" ht="15">
      <c r="A82" s="28" t="s">
        <v>738</v>
      </c>
      <c r="B82" s="61" t="s">
        <v>2081</v>
      </c>
      <c r="C82" s="3"/>
      <c r="D82" s="3"/>
      <c r="E82" s="9" t="s">
        <v>277</v>
      </c>
      <c r="F82" s="9" t="s">
        <v>277</v>
      </c>
      <c r="G82" s="9" t="s">
        <v>277</v>
      </c>
      <c r="H82" s="9" t="s">
        <v>277</v>
      </c>
      <c r="I82" s="9" t="s">
        <v>277</v>
      </c>
      <c r="J82" s="9">
        <v>0</v>
      </c>
      <c r="K82" s="9">
        <v>0</v>
      </c>
      <c r="L82" s="179">
        <v>622.70000000000005</v>
      </c>
      <c r="M82" s="9">
        <v>208.3</v>
      </c>
      <c r="P82" s="65">
        <f t="shared" si="1"/>
        <v>831</v>
      </c>
      <c r="R82" t="s">
        <v>292</v>
      </c>
    </row>
    <row r="83" spans="1:18" ht="15">
      <c r="A83" s="28" t="s">
        <v>739</v>
      </c>
      <c r="B83" s="61" t="s">
        <v>2092</v>
      </c>
      <c r="C83" s="3"/>
      <c r="D83" s="3"/>
      <c r="E83" s="9" t="s">
        <v>277</v>
      </c>
      <c r="F83" s="9" t="s">
        <v>277</v>
      </c>
      <c r="G83" s="9" t="s">
        <v>277</v>
      </c>
      <c r="H83" s="9" t="s">
        <v>277</v>
      </c>
      <c r="I83" s="9" t="s">
        <v>277</v>
      </c>
      <c r="J83" s="9">
        <v>0</v>
      </c>
      <c r="K83" s="9">
        <v>0</v>
      </c>
      <c r="L83" s="9">
        <v>360.8</v>
      </c>
      <c r="M83" s="9">
        <v>454.59999999999997</v>
      </c>
      <c r="P83" s="65">
        <f t="shared" si="1"/>
        <v>815.4</v>
      </c>
    </row>
    <row r="84" spans="1:18" ht="15">
      <c r="A84" s="28" t="s">
        <v>740</v>
      </c>
      <c r="B84" s="170" t="s">
        <v>1276</v>
      </c>
      <c r="C84" s="3"/>
      <c r="D84" s="3"/>
      <c r="E84" s="9" t="s">
        <v>277</v>
      </c>
      <c r="F84" s="9" t="s">
        <v>277</v>
      </c>
      <c r="G84" s="9" t="s">
        <v>277</v>
      </c>
      <c r="H84" s="9" t="s">
        <v>277</v>
      </c>
      <c r="I84" s="9">
        <v>310.49999999999994</v>
      </c>
      <c r="J84" s="9">
        <v>0</v>
      </c>
      <c r="K84" s="9">
        <v>0</v>
      </c>
      <c r="L84" s="9">
        <v>501.3</v>
      </c>
      <c r="M84" s="9" t="s">
        <v>277</v>
      </c>
      <c r="P84" s="65">
        <f t="shared" si="1"/>
        <v>811.8</v>
      </c>
    </row>
    <row r="85" spans="1:18" ht="15">
      <c r="A85" s="28" t="s">
        <v>741</v>
      </c>
      <c r="B85" s="170" t="s">
        <v>1281</v>
      </c>
      <c r="C85" s="3"/>
      <c r="D85" s="3"/>
      <c r="E85" s="9" t="s">
        <v>277</v>
      </c>
      <c r="F85" s="9" t="s">
        <v>277</v>
      </c>
      <c r="G85" s="9" t="s">
        <v>277</v>
      </c>
      <c r="H85" s="9" t="s">
        <v>277</v>
      </c>
      <c r="I85" s="9">
        <v>144.10000000000002</v>
      </c>
      <c r="J85" s="9">
        <v>0</v>
      </c>
      <c r="K85" s="9">
        <v>0</v>
      </c>
      <c r="L85" s="9">
        <v>367.00000000000006</v>
      </c>
      <c r="M85" s="9">
        <v>290.60000000000002</v>
      </c>
      <c r="P85" s="65">
        <f t="shared" si="1"/>
        <v>801.7</v>
      </c>
    </row>
    <row r="86" spans="1:18" ht="15">
      <c r="A86" s="28" t="s">
        <v>742</v>
      </c>
      <c r="B86" s="61" t="s">
        <v>2078</v>
      </c>
      <c r="C86" s="3"/>
      <c r="D86" s="3"/>
      <c r="E86" s="9" t="s">
        <v>277</v>
      </c>
      <c r="F86" s="9" t="s">
        <v>277</v>
      </c>
      <c r="G86" s="9" t="s">
        <v>277</v>
      </c>
      <c r="H86" s="9" t="s">
        <v>277</v>
      </c>
      <c r="I86" s="9" t="s">
        <v>277</v>
      </c>
      <c r="J86" s="9">
        <v>0</v>
      </c>
      <c r="K86" s="9">
        <v>0</v>
      </c>
      <c r="L86" s="9">
        <v>584.70000000000005</v>
      </c>
      <c r="M86" s="9">
        <v>215.6</v>
      </c>
      <c r="P86" s="65">
        <f t="shared" si="1"/>
        <v>800.30000000000007</v>
      </c>
    </row>
    <row r="87" spans="1:18" ht="15">
      <c r="A87" s="28" t="s">
        <v>743</v>
      </c>
      <c r="B87" s="226" t="s">
        <v>1590</v>
      </c>
      <c r="C87" s="3"/>
      <c r="D87" s="3"/>
      <c r="E87" s="9" t="s">
        <v>277</v>
      </c>
      <c r="F87" s="9" t="s">
        <v>277</v>
      </c>
      <c r="G87" s="9" t="s">
        <v>277</v>
      </c>
      <c r="H87" s="9" t="s">
        <v>277</v>
      </c>
      <c r="I87" s="9" t="s">
        <v>277</v>
      </c>
      <c r="J87" s="9">
        <v>0</v>
      </c>
      <c r="K87" s="9">
        <v>0</v>
      </c>
      <c r="L87" s="9">
        <v>512.5</v>
      </c>
      <c r="M87" s="9">
        <v>286.09999999999997</v>
      </c>
      <c r="P87" s="65">
        <f t="shared" si="1"/>
        <v>798.59999999999991</v>
      </c>
    </row>
    <row r="88" spans="1:18" ht="15">
      <c r="A88" s="28" t="s">
        <v>744</v>
      </c>
      <c r="B88" s="226" t="s">
        <v>2074</v>
      </c>
      <c r="C88" s="3"/>
      <c r="D88" s="3"/>
      <c r="E88" s="9" t="s">
        <v>277</v>
      </c>
      <c r="F88" s="9" t="s">
        <v>277</v>
      </c>
      <c r="G88" s="9" t="s">
        <v>277</v>
      </c>
      <c r="H88" s="9" t="s">
        <v>277</v>
      </c>
      <c r="I88" s="9" t="s">
        <v>277</v>
      </c>
      <c r="J88" s="9">
        <v>0</v>
      </c>
      <c r="K88" s="9">
        <v>0</v>
      </c>
      <c r="L88" s="9">
        <v>405.2</v>
      </c>
      <c r="M88" s="9">
        <v>393.3</v>
      </c>
      <c r="P88" s="65">
        <f t="shared" si="1"/>
        <v>798.5</v>
      </c>
    </row>
    <row r="89" spans="1:18" ht="15">
      <c r="A89" s="28" t="s">
        <v>745</v>
      </c>
      <c r="B89" s="61" t="s">
        <v>630</v>
      </c>
      <c r="C89" s="3"/>
      <c r="D89" s="3"/>
      <c r="E89" s="9" t="s">
        <v>277</v>
      </c>
      <c r="F89" s="9" t="s">
        <v>277</v>
      </c>
      <c r="G89" s="9" t="s">
        <v>277</v>
      </c>
      <c r="H89" s="9">
        <v>293.60000000000002</v>
      </c>
      <c r="I89" s="9">
        <v>104.1</v>
      </c>
      <c r="J89" s="9">
        <v>0</v>
      </c>
      <c r="K89" s="9">
        <v>0</v>
      </c>
      <c r="L89" s="9">
        <v>251.70000000000002</v>
      </c>
      <c r="M89" s="9">
        <v>92.699999999999989</v>
      </c>
      <c r="P89" s="65">
        <f t="shared" si="1"/>
        <v>742.10000000000014</v>
      </c>
    </row>
    <row r="90" spans="1:18" ht="15">
      <c r="A90" s="28" t="s">
        <v>746</v>
      </c>
      <c r="B90" s="61" t="s">
        <v>2079</v>
      </c>
      <c r="C90" s="3"/>
      <c r="D90" s="3"/>
      <c r="E90" s="9" t="s">
        <v>277</v>
      </c>
      <c r="F90" s="9" t="s">
        <v>277</v>
      </c>
      <c r="G90" s="9" t="s">
        <v>277</v>
      </c>
      <c r="H90" s="9" t="s">
        <v>277</v>
      </c>
      <c r="I90" s="9" t="s">
        <v>277</v>
      </c>
      <c r="J90" s="9">
        <v>0</v>
      </c>
      <c r="K90" s="9">
        <v>0</v>
      </c>
      <c r="L90" s="9">
        <v>613.70000000000005</v>
      </c>
      <c r="M90" s="9">
        <v>103.79999999999998</v>
      </c>
      <c r="P90" s="65">
        <f t="shared" si="1"/>
        <v>717.5</v>
      </c>
    </row>
    <row r="91" spans="1:18" ht="15">
      <c r="A91" s="28" t="s">
        <v>747</v>
      </c>
      <c r="B91" s="61" t="s">
        <v>615</v>
      </c>
      <c r="C91" s="3"/>
      <c r="D91" s="3"/>
      <c r="E91" s="9" t="s">
        <v>277</v>
      </c>
      <c r="F91" s="9" t="s">
        <v>277</v>
      </c>
      <c r="G91" s="9" t="s">
        <v>277</v>
      </c>
      <c r="H91" s="9">
        <v>238.40000000000003</v>
      </c>
      <c r="I91" s="9">
        <v>150.4</v>
      </c>
      <c r="J91" s="9">
        <v>0</v>
      </c>
      <c r="K91" s="9">
        <v>0</v>
      </c>
      <c r="L91" s="9">
        <v>209.69999999999996</v>
      </c>
      <c r="M91" s="9">
        <v>118.29999999999998</v>
      </c>
      <c r="P91" s="65">
        <f t="shared" si="1"/>
        <v>716.8</v>
      </c>
    </row>
    <row r="92" spans="1:18" ht="15">
      <c r="A92" s="28" t="s">
        <v>748</v>
      </c>
      <c r="B92" s="170" t="s">
        <v>1268</v>
      </c>
      <c r="C92" s="3"/>
      <c r="D92" s="3"/>
      <c r="E92" s="9" t="s">
        <v>277</v>
      </c>
      <c r="F92" s="9" t="s">
        <v>277</v>
      </c>
      <c r="G92" s="9" t="s">
        <v>277</v>
      </c>
      <c r="H92" s="9" t="s">
        <v>277</v>
      </c>
      <c r="I92" s="9">
        <v>277.60000000000002</v>
      </c>
      <c r="J92" s="9">
        <v>0</v>
      </c>
      <c r="K92" s="9">
        <v>0</v>
      </c>
      <c r="L92" s="9">
        <v>264.5</v>
      </c>
      <c r="M92" s="9">
        <v>156.19999999999999</v>
      </c>
      <c r="P92" s="65">
        <f t="shared" si="1"/>
        <v>698.3</v>
      </c>
    </row>
    <row r="93" spans="1:18" s="38" customFormat="1" ht="15.75">
      <c r="A93" s="28" t="s">
        <v>749</v>
      </c>
      <c r="B93" s="61" t="s">
        <v>622</v>
      </c>
      <c r="C93" s="3"/>
      <c r="D93" s="3"/>
      <c r="E93" s="9" t="s">
        <v>277</v>
      </c>
      <c r="F93" s="9" t="s">
        <v>277</v>
      </c>
      <c r="G93" s="9" t="s">
        <v>277</v>
      </c>
      <c r="H93" s="9">
        <v>256.89999999999998</v>
      </c>
      <c r="I93" s="9">
        <v>308.3</v>
      </c>
      <c r="J93" s="9">
        <v>0</v>
      </c>
      <c r="K93" s="9">
        <v>0</v>
      </c>
      <c r="L93" s="9">
        <v>115</v>
      </c>
      <c r="M93" s="9" t="s">
        <v>277</v>
      </c>
      <c r="N93" s="67"/>
      <c r="P93" s="65">
        <f t="shared" si="1"/>
        <v>680.2</v>
      </c>
      <c r="Q93"/>
      <c r="R93"/>
    </row>
    <row r="94" spans="1:18" s="28" customFormat="1" ht="15">
      <c r="A94" s="28" t="s">
        <v>750</v>
      </c>
      <c r="B94" s="226" t="s">
        <v>1579</v>
      </c>
      <c r="C94" s="3"/>
      <c r="D94" s="3"/>
      <c r="E94" s="9" t="s">
        <v>277</v>
      </c>
      <c r="F94" s="9" t="s">
        <v>277</v>
      </c>
      <c r="G94" s="9" t="s">
        <v>277</v>
      </c>
      <c r="H94" s="9" t="s">
        <v>277</v>
      </c>
      <c r="I94" s="9" t="s">
        <v>277</v>
      </c>
      <c r="J94" s="9">
        <v>0</v>
      </c>
      <c r="K94" s="9">
        <v>0</v>
      </c>
      <c r="L94" s="9">
        <v>366.00000000000006</v>
      </c>
      <c r="M94" s="9">
        <v>305.39999999999998</v>
      </c>
      <c r="N94" s="67"/>
      <c r="P94" s="65">
        <f t="shared" si="1"/>
        <v>671.40000000000009</v>
      </c>
      <c r="Q94"/>
      <c r="R94"/>
    </row>
    <row r="95" spans="1:18" s="28" customFormat="1" ht="15">
      <c r="A95" s="28" t="s">
        <v>751</v>
      </c>
      <c r="B95" s="61" t="s">
        <v>2075</v>
      </c>
      <c r="C95" s="3"/>
      <c r="D95" s="3"/>
      <c r="E95" s="9" t="s">
        <v>277</v>
      </c>
      <c r="F95" s="9" t="s">
        <v>277</v>
      </c>
      <c r="G95" s="9" t="s">
        <v>277</v>
      </c>
      <c r="H95" s="9" t="s">
        <v>277</v>
      </c>
      <c r="I95" s="9" t="s">
        <v>277</v>
      </c>
      <c r="J95" s="9">
        <v>0</v>
      </c>
      <c r="K95" s="9">
        <v>0</v>
      </c>
      <c r="L95" s="9">
        <v>426.10000000000008</v>
      </c>
      <c r="M95" s="9">
        <v>240</v>
      </c>
      <c r="N95" s="67"/>
      <c r="P95" s="65">
        <f t="shared" si="1"/>
        <v>666.10000000000014</v>
      </c>
      <c r="Q95"/>
      <c r="R95"/>
    </row>
    <row r="96" spans="1:18" s="28" customFormat="1" ht="15">
      <c r="A96" s="28" t="s">
        <v>752</v>
      </c>
      <c r="B96" s="61" t="s">
        <v>2083</v>
      </c>
      <c r="C96" s="3"/>
      <c r="D96" s="3"/>
      <c r="E96" s="9" t="s">
        <v>277</v>
      </c>
      <c r="F96" s="9" t="s">
        <v>277</v>
      </c>
      <c r="G96" s="9" t="s">
        <v>277</v>
      </c>
      <c r="H96" s="9" t="s">
        <v>277</v>
      </c>
      <c r="I96" s="9" t="s">
        <v>277</v>
      </c>
      <c r="J96" s="9">
        <v>0</v>
      </c>
      <c r="K96" s="9">
        <v>0</v>
      </c>
      <c r="L96" s="9">
        <v>168.8</v>
      </c>
      <c r="M96" s="9">
        <v>474.1</v>
      </c>
      <c r="N96" s="67"/>
      <c r="P96" s="65">
        <f t="shared" si="1"/>
        <v>642.90000000000009</v>
      </c>
      <c r="Q96"/>
      <c r="R96"/>
    </row>
    <row r="97" spans="1:18" s="28" customFormat="1" ht="15">
      <c r="A97" s="28" t="s">
        <v>753</v>
      </c>
      <c r="B97" s="61" t="s">
        <v>2506</v>
      </c>
      <c r="C97" s="3"/>
      <c r="D97" s="3"/>
      <c r="E97" s="9" t="s">
        <v>277</v>
      </c>
      <c r="F97" s="9" t="s">
        <v>277</v>
      </c>
      <c r="G97" s="9" t="s">
        <v>277</v>
      </c>
      <c r="H97" s="9" t="s">
        <v>277</v>
      </c>
      <c r="I97" s="9" t="s">
        <v>277</v>
      </c>
      <c r="J97" s="9">
        <v>0</v>
      </c>
      <c r="K97" s="9">
        <v>0</v>
      </c>
      <c r="L97" s="9" t="s">
        <v>277</v>
      </c>
      <c r="M97" s="179">
        <v>637.1</v>
      </c>
      <c r="N97" s="67"/>
      <c r="P97" s="65">
        <f t="shared" si="1"/>
        <v>637.1</v>
      </c>
      <c r="Q97"/>
      <c r="R97" t="s">
        <v>282</v>
      </c>
    </row>
    <row r="98" spans="1:18" s="28" customFormat="1" ht="15">
      <c r="A98" s="28" t="s">
        <v>754</v>
      </c>
      <c r="B98" s="170" t="s">
        <v>1269</v>
      </c>
      <c r="C98" s="3"/>
      <c r="D98" s="3"/>
      <c r="E98" s="9" t="s">
        <v>277</v>
      </c>
      <c r="F98" s="9" t="s">
        <v>277</v>
      </c>
      <c r="G98" s="9" t="s">
        <v>277</v>
      </c>
      <c r="H98" s="9" t="s">
        <v>277</v>
      </c>
      <c r="I98" s="9">
        <v>332</v>
      </c>
      <c r="J98" s="9">
        <v>0</v>
      </c>
      <c r="K98" s="9">
        <v>0</v>
      </c>
      <c r="L98" s="9">
        <v>213.2</v>
      </c>
      <c r="M98" s="9">
        <v>79.45</v>
      </c>
      <c r="N98" s="67"/>
      <c r="P98" s="65">
        <f t="shared" si="1"/>
        <v>624.65000000000009</v>
      </c>
      <c r="Q98"/>
      <c r="R98"/>
    </row>
    <row r="99" spans="1:18" s="28" customFormat="1" ht="15">
      <c r="A99" s="28" t="s">
        <v>755</v>
      </c>
      <c r="B99" s="61" t="s">
        <v>2085</v>
      </c>
      <c r="C99" s="3"/>
      <c r="D99" s="3"/>
      <c r="E99" s="9" t="s">
        <v>277</v>
      </c>
      <c r="F99" s="9" t="s">
        <v>277</v>
      </c>
      <c r="G99" s="9" t="s">
        <v>277</v>
      </c>
      <c r="H99" s="9" t="s">
        <v>277</v>
      </c>
      <c r="I99" s="9" t="s">
        <v>277</v>
      </c>
      <c r="J99" s="9">
        <v>0</v>
      </c>
      <c r="K99" s="9">
        <v>0</v>
      </c>
      <c r="L99" s="9">
        <v>427.70000000000005</v>
      </c>
      <c r="M99" s="9">
        <v>182.4</v>
      </c>
      <c r="N99" s="67"/>
      <c r="P99" s="65">
        <f t="shared" si="1"/>
        <v>610.1</v>
      </c>
      <c r="Q99"/>
      <c r="R99"/>
    </row>
    <row r="100" spans="1:18" s="28" customFormat="1" ht="15">
      <c r="A100" s="28" t="s">
        <v>756</v>
      </c>
      <c r="B100" s="61" t="s">
        <v>163</v>
      </c>
      <c r="C100"/>
      <c r="D100"/>
      <c r="E100" s="9" t="s">
        <v>277</v>
      </c>
      <c r="F100" s="9" t="s">
        <v>277</v>
      </c>
      <c r="G100" s="179">
        <v>601.19999999999993</v>
      </c>
      <c r="H100" s="9" t="s">
        <v>277</v>
      </c>
      <c r="I100" s="9" t="s">
        <v>277</v>
      </c>
      <c r="J100" s="9">
        <v>0</v>
      </c>
      <c r="K100" s="9">
        <v>0</v>
      </c>
      <c r="L100" s="9" t="s">
        <v>277</v>
      </c>
      <c r="M100" s="9" t="s">
        <v>277</v>
      </c>
      <c r="N100" s="67"/>
      <c r="P100" s="65">
        <f t="shared" si="1"/>
        <v>601.19999999999993</v>
      </c>
      <c r="Q100"/>
      <c r="R100" t="s">
        <v>283</v>
      </c>
    </row>
    <row r="101" spans="1:18" s="28" customFormat="1" ht="15">
      <c r="A101" s="28" t="s">
        <v>757</v>
      </c>
      <c r="B101" s="226" t="s">
        <v>1581</v>
      </c>
      <c r="C101" s="3"/>
      <c r="D101" s="3"/>
      <c r="E101" s="9" t="s">
        <v>277</v>
      </c>
      <c r="F101" s="9" t="s">
        <v>277</v>
      </c>
      <c r="G101" s="9" t="s">
        <v>277</v>
      </c>
      <c r="H101" s="9" t="s">
        <v>277</v>
      </c>
      <c r="I101" s="9" t="s">
        <v>277</v>
      </c>
      <c r="J101" s="9">
        <v>0</v>
      </c>
      <c r="K101" s="9">
        <v>0</v>
      </c>
      <c r="L101" s="9">
        <v>325.5</v>
      </c>
      <c r="M101" s="9">
        <v>272.10000000000002</v>
      </c>
      <c r="N101" s="67"/>
      <c r="P101" s="65">
        <f t="shared" si="1"/>
        <v>597.6</v>
      </c>
      <c r="Q101"/>
      <c r="R101"/>
    </row>
    <row r="102" spans="1:18" s="28" customFormat="1" ht="15">
      <c r="A102" s="28" t="s">
        <v>758</v>
      </c>
      <c r="B102" s="61" t="s">
        <v>2094</v>
      </c>
      <c r="C102" s="3"/>
      <c r="D102" s="3"/>
      <c r="E102" s="9" t="s">
        <v>277</v>
      </c>
      <c r="F102" s="9" t="s">
        <v>277</v>
      </c>
      <c r="G102" s="9" t="s">
        <v>277</v>
      </c>
      <c r="H102" s="9" t="s">
        <v>277</v>
      </c>
      <c r="I102" s="9" t="s">
        <v>277</v>
      </c>
      <c r="J102" s="9">
        <v>0</v>
      </c>
      <c r="K102" s="9">
        <v>0</v>
      </c>
      <c r="L102" s="9">
        <v>327.09999999999997</v>
      </c>
      <c r="M102" s="9">
        <v>264.89999999999998</v>
      </c>
      <c r="N102" s="67"/>
      <c r="P102" s="65">
        <f t="shared" si="1"/>
        <v>592</v>
      </c>
      <c r="Q102"/>
      <c r="R102"/>
    </row>
    <row r="103" spans="1:18" s="28" customFormat="1" ht="15">
      <c r="A103" s="28" t="s">
        <v>759</v>
      </c>
      <c r="B103" s="61" t="s">
        <v>2612</v>
      </c>
      <c r="C103" s="3"/>
      <c r="D103" s="3"/>
      <c r="E103" s="9" t="s">
        <v>277</v>
      </c>
      <c r="F103" s="9" t="s">
        <v>277</v>
      </c>
      <c r="G103" s="9" t="s">
        <v>277</v>
      </c>
      <c r="H103" s="9" t="s">
        <v>277</v>
      </c>
      <c r="I103" s="9" t="s">
        <v>277</v>
      </c>
      <c r="J103" s="9">
        <v>0</v>
      </c>
      <c r="K103" s="9">
        <v>0</v>
      </c>
      <c r="L103" s="9" t="s">
        <v>277</v>
      </c>
      <c r="M103" s="179">
        <v>589.9</v>
      </c>
      <c r="N103" s="67"/>
      <c r="P103" s="65">
        <f t="shared" si="1"/>
        <v>589.9</v>
      </c>
      <c r="Q103"/>
      <c r="R103" t="s">
        <v>292</v>
      </c>
    </row>
    <row r="104" spans="1:18" s="28" customFormat="1" ht="15">
      <c r="A104" s="28" t="s">
        <v>760</v>
      </c>
      <c r="B104" s="61" t="s">
        <v>2529</v>
      </c>
      <c r="C104" s="3"/>
      <c r="D104" s="3"/>
      <c r="E104" s="9" t="s">
        <v>277</v>
      </c>
      <c r="F104" s="9" t="s">
        <v>277</v>
      </c>
      <c r="G104" s="9" t="s">
        <v>277</v>
      </c>
      <c r="H104" s="9" t="s">
        <v>277</v>
      </c>
      <c r="I104" s="9" t="s">
        <v>277</v>
      </c>
      <c r="J104" s="9">
        <v>0</v>
      </c>
      <c r="K104" s="9">
        <v>0</v>
      </c>
      <c r="L104" s="9" t="s">
        <v>277</v>
      </c>
      <c r="M104" s="9">
        <v>586</v>
      </c>
      <c r="N104" s="67"/>
      <c r="P104" s="65">
        <f t="shared" si="1"/>
        <v>586</v>
      </c>
      <c r="Q104"/>
      <c r="R104"/>
    </row>
    <row r="105" spans="1:18" s="28" customFormat="1" ht="15">
      <c r="A105" s="28" t="s">
        <v>761</v>
      </c>
      <c r="B105" s="226" t="s">
        <v>1596</v>
      </c>
      <c r="C105" s="3"/>
      <c r="D105" s="3"/>
      <c r="E105" s="9" t="s">
        <v>277</v>
      </c>
      <c r="F105" s="9" t="s">
        <v>277</v>
      </c>
      <c r="G105" s="9" t="s">
        <v>277</v>
      </c>
      <c r="H105" s="9" t="s">
        <v>277</v>
      </c>
      <c r="I105" s="9" t="s">
        <v>277</v>
      </c>
      <c r="J105" s="9">
        <v>0</v>
      </c>
      <c r="K105" s="9">
        <v>0</v>
      </c>
      <c r="L105" s="9">
        <v>127.8</v>
      </c>
      <c r="M105" s="9">
        <v>447.9</v>
      </c>
      <c r="N105" s="67"/>
      <c r="P105" s="65">
        <f t="shared" si="1"/>
        <v>575.69999999999993</v>
      </c>
      <c r="Q105"/>
      <c r="R105"/>
    </row>
    <row r="106" spans="1:18" s="28" customFormat="1" ht="15">
      <c r="A106" s="28" t="s">
        <v>762</v>
      </c>
      <c r="B106" s="61" t="s">
        <v>2080</v>
      </c>
      <c r="C106" s="3"/>
      <c r="D106" s="3"/>
      <c r="E106" s="9" t="s">
        <v>277</v>
      </c>
      <c r="F106" s="9" t="s">
        <v>277</v>
      </c>
      <c r="G106" s="9" t="s">
        <v>277</v>
      </c>
      <c r="H106" s="9" t="s">
        <v>277</v>
      </c>
      <c r="I106" s="9" t="s">
        <v>277</v>
      </c>
      <c r="J106" s="9">
        <v>0</v>
      </c>
      <c r="K106" s="9">
        <v>0</v>
      </c>
      <c r="L106" s="9">
        <v>357.4</v>
      </c>
      <c r="M106" s="9">
        <v>191.5</v>
      </c>
      <c r="N106" s="67"/>
      <c r="P106" s="65">
        <f t="shared" si="1"/>
        <v>548.9</v>
      </c>
      <c r="Q106"/>
      <c r="R106"/>
    </row>
    <row r="107" spans="1:18" s="28" customFormat="1" ht="15">
      <c r="A107" s="28" t="s">
        <v>763</v>
      </c>
      <c r="B107" s="61" t="s">
        <v>2526</v>
      </c>
      <c r="C107" s="3"/>
      <c r="D107" s="3"/>
      <c r="E107" s="9" t="s">
        <v>277</v>
      </c>
      <c r="F107" s="9" t="s">
        <v>277</v>
      </c>
      <c r="G107" s="9" t="s">
        <v>277</v>
      </c>
      <c r="H107" s="9" t="s">
        <v>277</v>
      </c>
      <c r="I107" s="9" t="s">
        <v>277</v>
      </c>
      <c r="J107" s="9">
        <v>0</v>
      </c>
      <c r="K107" s="9">
        <v>0</v>
      </c>
      <c r="L107" s="9" t="s">
        <v>277</v>
      </c>
      <c r="M107" s="9">
        <v>534.70000000000005</v>
      </c>
      <c r="N107" s="67"/>
      <c r="P107" s="65">
        <f t="shared" si="1"/>
        <v>534.70000000000005</v>
      </c>
      <c r="Q107"/>
      <c r="R107"/>
    </row>
    <row r="108" spans="1:18" s="28" customFormat="1" ht="15">
      <c r="A108" s="28" t="s">
        <v>764</v>
      </c>
      <c r="B108" s="61" t="s">
        <v>2524</v>
      </c>
      <c r="C108" s="3"/>
      <c r="D108" s="3"/>
      <c r="E108" s="9" t="s">
        <v>277</v>
      </c>
      <c r="F108" s="9" t="s">
        <v>277</v>
      </c>
      <c r="G108" s="9" t="s">
        <v>277</v>
      </c>
      <c r="H108" s="9" t="s">
        <v>277</v>
      </c>
      <c r="I108" s="9" t="s">
        <v>277</v>
      </c>
      <c r="J108" s="9">
        <v>0</v>
      </c>
      <c r="K108" s="9">
        <v>0</v>
      </c>
      <c r="L108" s="9" t="s">
        <v>277</v>
      </c>
      <c r="M108" s="9">
        <v>526.20000000000005</v>
      </c>
      <c r="N108" s="67"/>
      <c r="P108" s="65">
        <f t="shared" si="1"/>
        <v>526.20000000000005</v>
      </c>
      <c r="Q108"/>
      <c r="R108"/>
    </row>
    <row r="109" spans="1:18" s="28" customFormat="1" ht="15">
      <c r="A109" s="28" t="s">
        <v>765</v>
      </c>
      <c r="B109" s="61" t="s">
        <v>2516</v>
      </c>
      <c r="C109" s="3"/>
      <c r="D109" s="3"/>
      <c r="E109" s="9" t="s">
        <v>277</v>
      </c>
      <c r="F109" s="9" t="s">
        <v>277</v>
      </c>
      <c r="G109" s="9" t="s">
        <v>277</v>
      </c>
      <c r="H109" s="9" t="s">
        <v>277</v>
      </c>
      <c r="I109" s="9" t="s">
        <v>277</v>
      </c>
      <c r="J109" s="9">
        <v>0</v>
      </c>
      <c r="K109" s="9">
        <v>0</v>
      </c>
      <c r="L109" s="9" t="s">
        <v>277</v>
      </c>
      <c r="M109" s="9">
        <v>525.5</v>
      </c>
      <c r="N109" s="67"/>
      <c r="P109" s="65">
        <f t="shared" si="1"/>
        <v>525.5</v>
      </c>
      <c r="Q109"/>
      <c r="R109"/>
    </row>
    <row r="110" spans="1:18" s="28" customFormat="1" ht="15">
      <c r="A110" s="28" t="s">
        <v>1857</v>
      </c>
      <c r="B110" s="28" t="s">
        <v>601</v>
      </c>
      <c r="C110" s="3"/>
      <c r="D110" s="3"/>
      <c r="E110" s="9" t="s">
        <v>277</v>
      </c>
      <c r="F110" s="9" t="s">
        <v>277</v>
      </c>
      <c r="G110" s="9" t="s">
        <v>277</v>
      </c>
      <c r="H110" s="9">
        <v>76.900000000000006</v>
      </c>
      <c r="I110" s="9">
        <v>313.5</v>
      </c>
      <c r="J110" s="9">
        <v>0</v>
      </c>
      <c r="K110" s="9">
        <v>0</v>
      </c>
      <c r="L110" s="9">
        <v>115.6</v>
      </c>
      <c r="M110" s="9" t="s">
        <v>277</v>
      </c>
      <c r="N110" s="67"/>
      <c r="P110" s="65">
        <f t="shared" si="1"/>
        <v>506</v>
      </c>
      <c r="Q110"/>
      <c r="R110"/>
    </row>
    <row r="111" spans="1:18" s="28" customFormat="1" ht="15">
      <c r="A111" s="28" t="s">
        <v>2049</v>
      </c>
      <c r="B111" s="61" t="s">
        <v>2518</v>
      </c>
      <c r="C111" s="3"/>
      <c r="D111" s="3"/>
      <c r="E111" s="9" t="s">
        <v>277</v>
      </c>
      <c r="F111" s="9" t="s">
        <v>277</v>
      </c>
      <c r="G111" s="9" t="s">
        <v>277</v>
      </c>
      <c r="H111" s="9" t="s">
        <v>277</v>
      </c>
      <c r="I111" s="9" t="s">
        <v>277</v>
      </c>
      <c r="J111" s="9">
        <v>0</v>
      </c>
      <c r="K111" s="9">
        <v>0</v>
      </c>
      <c r="L111" s="9" t="s">
        <v>277</v>
      </c>
      <c r="M111" s="9">
        <v>501.20000000000005</v>
      </c>
      <c r="N111" s="67"/>
      <c r="P111" s="65">
        <f t="shared" si="1"/>
        <v>501.20000000000005</v>
      </c>
      <c r="Q111"/>
      <c r="R111"/>
    </row>
    <row r="112" spans="1:18" s="28" customFormat="1" ht="15">
      <c r="A112" s="28" t="s">
        <v>2050</v>
      </c>
      <c r="B112" s="61" t="s">
        <v>650</v>
      </c>
      <c r="C112" s="3"/>
      <c r="D112" s="3"/>
      <c r="E112" s="9" t="s">
        <v>277</v>
      </c>
      <c r="F112" s="9" t="s">
        <v>277</v>
      </c>
      <c r="G112" s="9" t="s">
        <v>277</v>
      </c>
      <c r="H112" s="179">
        <v>495.2</v>
      </c>
      <c r="I112" s="9" t="s">
        <v>277</v>
      </c>
      <c r="J112" s="9">
        <v>0</v>
      </c>
      <c r="K112" s="9">
        <v>0</v>
      </c>
      <c r="L112" s="9" t="s">
        <v>277</v>
      </c>
      <c r="M112" s="9" t="s">
        <v>277</v>
      </c>
      <c r="N112" s="67"/>
      <c r="P112" s="65">
        <f t="shared" si="1"/>
        <v>495.2</v>
      </c>
      <c r="Q112"/>
      <c r="R112" t="s">
        <v>286</v>
      </c>
    </row>
    <row r="113" spans="1:18" s="28" customFormat="1" ht="15">
      <c r="A113" s="28" t="s">
        <v>2051</v>
      </c>
      <c r="B113" s="61" t="s">
        <v>2508</v>
      </c>
      <c r="C113" s="3"/>
      <c r="D113" s="3"/>
      <c r="E113" s="9" t="s">
        <v>277</v>
      </c>
      <c r="F113" s="9" t="s">
        <v>277</v>
      </c>
      <c r="G113" s="9" t="s">
        <v>277</v>
      </c>
      <c r="H113" s="9" t="s">
        <v>277</v>
      </c>
      <c r="I113" s="9" t="s">
        <v>277</v>
      </c>
      <c r="J113" s="9">
        <v>0</v>
      </c>
      <c r="K113" s="9">
        <v>0</v>
      </c>
      <c r="L113" s="9" t="s">
        <v>277</v>
      </c>
      <c r="M113" s="9">
        <v>492</v>
      </c>
      <c r="N113" s="67"/>
      <c r="P113" s="65">
        <f t="shared" si="1"/>
        <v>492</v>
      </c>
      <c r="Q113"/>
      <c r="R113"/>
    </row>
    <row r="114" spans="1:18" s="28" customFormat="1" ht="15">
      <c r="A114" s="28" t="s">
        <v>2052</v>
      </c>
      <c r="B114" s="61" t="s">
        <v>179</v>
      </c>
      <c r="C114" s="3"/>
      <c r="D114" s="3"/>
      <c r="E114" s="9" t="s">
        <v>277</v>
      </c>
      <c r="F114" s="9" t="s">
        <v>277</v>
      </c>
      <c r="G114" s="9" t="s">
        <v>277</v>
      </c>
      <c r="H114" s="9" t="s">
        <v>277</v>
      </c>
      <c r="I114" s="9" t="s">
        <v>277</v>
      </c>
      <c r="J114" s="9">
        <v>0</v>
      </c>
      <c r="K114" s="9">
        <v>0</v>
      </c>
      <c r="L114" s="9">
        <v>283.79999999999995</v>
      </c>
      <c r="M114" s="9">
        <v>203.2</v>
      </c>
      <c r="N114" s="67"/>
      <c r="P114" s="65">
        <f t="shared" si="1"/>
        <v>486.99999999999994</v>
      </c>
      <c r="Q114"/>
      <c r="R114"/>
    </row>
    <row r="115" spans="1:18" s="28" customFormat="1" ht="15">
      <c r="A115" s="28" t="s">
        <v>2053</v>
      </c>
      <c r="B115" s="61" t="s">
        <v>2505</v>
      </c>
      <c r="C115" s="3"/>
      <c r="D115" s="3"/>
      <c r="E115" s="9" t="s">
        <v>277</v>
      </c>
      <c r="F115" s="9" t="s">
        <v>277</v>
      </c>
      <c r="G115" s="9" t="s">
        <v>277</v>
      </c>
      <c r="H115" s="9" t="s">
        <v>277</v>
      </c>
      <c r="I115" s="9" t="s">
        <v>277</v>
      </c>
      <c r="J115" s="9">
        <v>0</v>
      </c>
      <c r="K115" s="9">
        <v>0</v>
      </c>
      <c r="L115" s="9" t="s">
        <v>277</v>
      </c>
      <c r="M115" s="9">
        <v>479.9</v>
      </c>
      <c r="N115" s="67"/>
      <c r="P115" s="65">
        <f t="shared" si="1"/>
        <v>479.9</v>
      </c>
      <c r="Q115"/>
      <c r="R115"/>
    </row>
    <row r="116" spans="1:18" s="28" customFormat="1" ht="15">
      <c r="A116" s="28" t="s">
        <v>2054</v>
      </c>
      <c r="B116" s="226" t="s">
        <v>1584</v>
      </c>
      <c r="C116" s="3"/>
      <c r="D116" s="3"/>
      <c r="E116" s="9" t="s">
        <v>277</v>
      </c>
      <c r="F116" s="9" t="s">
        <v>277</v>
      </c>
      <c r="G116" s="9" t="s">
        <v>277</v>
      </c>
      <c r="H116" s="9" t="s">
        <v>277</v>
      </c>
      <c r="I116" s="9" t="s">
        <v>277</v>
      </c>
      <c r="J116" s="9">
        <v>0</v>
      </c>
      <c r="K116" s="9">
        <v>0</v>
      </c>
      <c r="L116" s="9">
        <v>333.20000000000005</v>
      </c>
      <c r="M116" s="9">
        <v>141</v>
      </c>
      <c r="N116" s="67"/>
      <c r="P116" s="65">
        <f t="shared" si="1"/>
        <v>474.20000000000005</v>
      </c>
      <c r="Q116"/>
      <c r="R116"/>
    </row>
    <row r="117" spans="1:18" s="28" customFormat="1" ht="15">
      <c r="A117" s="28" t="s">
        <v>2055</v>
      </c>
      <c r="B117" s="61" t="s">
        <v>2525</v>
      </c>
      <c r="C117" s="3"/>
      <c r="D117" s="3"/>
      <c r="E117" s="9" t="s">
        <v>277</v>
      </c>
      <c r="F117" s="9" t="s">
        <v>277</v>
      </c>
      <c r="G117" s="9" t="s">
        <v>277</v>
      </c>
      <c r="H117" s="9" t="s">
        <v>277</v>
      </c>
      <c r="I117" s="9" t="s">
        <v>277</v>
      </c>
      <c r="J117" s="9">
        <v>0</v>
      </c>
      <c r="K117" s="9">
        <v>0</v>
      </c>
      <c r="L117" s="9" t="s">
        <v>277</v>
      </c>
      <c r="M117" s="9">
        <v>473.7</v>
      </c>
      <c r="N117" s="67"/>
      <c r="P117" s="65">
        <f t="shared" si="1"/>
        <v>473.7</v>
      </c>
      <c r="Q117"/>
      <c r="R117"/>
    </row>
    <row r="118" spans="1:18" s="28" customFormat="1" ht="15">
      <c r="A118" s="28" t="s">
        <v>2056</v>
      </c>
      <c r="B118" s="61" t="s">
        <v>2509</v>
      </c>
      <c r="C118" s="3"/>
      <c r="D118" s="3"/>
      <c r="E118" s="9" t="s">
        <v>277</v>
      </c>
      <c r="F118" s="9" t="s">
        <v>277</v>
      </c>
      <c r="G118" s="9" t="s">
        <v>277</v>
      </c>
      <c r="H118" s="9" t="s">
        <v>277</v>
      </c>
      <c r="I118" s="9" t="s">
        <v>277</v>
      </c>
      <c r="J118" s="9">
        <v>0</v>
      </c>
      <c r="K118" s="9">
        <v>0</v>
      </c>
      <c r="L118" s="9" t="s">
        <v>277</v>
      </c>
      <c r="M118" s="9">
        <v>453.8</v>
      </c>
      <c r="N118" s="67"/>
      <c r="P118" s="65">
        <f t="shared" si="1"/>
        <v>453.8</v>
      </c>
      <c r="Q118"/>
      <c r="R118"/>
    </row>
    <row r="119" spans="1:18" s="28" customFormat="1" ht="15">
      <c r="A119" s="28" t="s">
        <v>2057</v>
      </c>
      <c r="B119" s="226" t="s">
        <v>1583</v>
      </c>
      <c r="C119" s="3"/>
      <c r="D119" s="3"/>
      <c r="E119" s="9" t="s">
        <v>277</v>
      </c>
      <c r="F119" s="9" t="s">
        <v>277</v>
      </c>
      <c r="G119" s="9" t="s">
        <v>277</v>
      </c>
      <c r="H119" s="9" t="s">
        <v>277</v>
      </c>
      <c r="I119" s="9" t="s">
        <v>277</v>
      </c>
      <c r="J119" s="9">
        <v>0</v>
      </c>
      <c r="K119" s="9">
        <v>0</v>
      </c>
      <c r="L119" s="9">
        <v>405.2</v>
      </c>
      <c r="M119" s="9">
        <v>48</v>
      </c>
      <c r="N119" s="67"/>
      <c r="P119" s="65">
        <f t="shared" si="1"/>
        <v>453.2</v>
      </c>
      <c r="Q119"/>
      <c r="R119"/>
    </row>
    <row r="120" spans="1:18" s="28" customFormat="1" ht="15">
      <c r="A120" s="28" t="s">
        <v>2058</v>
      </c>
      <c r="B120" s="226" t="s">
        <v>1576</v>
      </c>
      <c r="C120" s="3"/>
      <c r="D120" s="3"/>
      <c r="E120" s="9" t="s">
        <v>277</v>
      </c>
      <c r="F120" s="9" t="s">
        <v>277</v>
      </c>
      <c r="G120" s="9" t="s">
        <v>277</v>
      </c>
      <c r="H120" s="9" t="s">
        <v>277</v>
      </c>
      <c r="I120" s="9" t="s">
        <v>277</v>
      </c>
      <c r="J120" s="9">
        <v>0</v>
      </c>
      <c r="K120" s="9">
        <v>0</v>
      </c>
      <c r="L120" s="9">
        <v>302.59999999999997</v>
      </c>
      <c r="M120" s="9">
        <v>148.5</v>
      </c>
      <c r="N120" s="67"/>
      <c r="P120" s="65">
        <f t="shared" si="1"/>
        <v>451.09999999999997</v>
      </c>
      <c r="Q120"/>
      <c r="R120"/>
    </row>
    <row r="121" spans="1:18" s="28" customFormat="1" ht="15">
      <c r="A121" s="28" t="s">
        <v>2059</v>
      </c>
      <c r="B121" s="61" t="s">
        <v>2511</v>
      </c>
      <c r="C121" s="3"/>
      <c r="D121" s="3"/>
      <c r="E121" s="9" t="s">
        <v>277</v>
      </c>
      <c r="F121" s="9" t="s">
        <v>277</v>
      </c>
      <c r="G121" s="9" t="s">
        <v>277</v>
      </c>
      <c r="H121" s="9" t="s">
        <v>277</v>
      </c>
      <c r="I121" s="9" t="s">
        <v>277</v>
      </c>
      <c r="J121" s="9">
        <v>0</v>
      </c>
      <c r="K121" s="9">
        <v>0</v>
      </c>
      <c r="L121" s="9" t="s">
        <v>277</v>
      </c>
      <c r="M121" s="9">
        <v>427.5</v>
      </c>
      <c r="N121" s="67"/>
      <c r="P121" s="65">
        <f t="shared" si="1"/>
        <v>427.5</v>
      </c>
      <c r="Q121"/>
      <c r="R121"/>
    </row>
    <row r="122" spans="1:18" s="28" customFormat="1" ht="15">
      <c r="A122" s="28" t="s">
        <v>2060</v>
      </c>
      <c r="B122" s="226" t="s">
        <v>1592</v>
      </c>
      <c r="C122" s="3"/>
      <c r="D122" s="3"/>
      <c r="E122" s="9" t="s">
        <v>277</v>
      </c>
      <c r="F122" s="9" t="s">
        <v>277</v>
      </c>
      <c r="G122" s="9" t="s">
        <v>277</v>
      </c>
      <c r="H122" s="9" t="s">
        <v>277</v>
      </c>
      <c r="I122" s="9" t="s">
        <v>277</v>
      </c>
      <c r="J122" s="9">
        <v>0</v>
      </c>
      <c r="K122" s="9">
        <v>0</v>
      </c>
      <c r="L122" s="9">
        <v>274.3</v>
      </c>
      <c r="M122" s="9">
        <v>151.6</v>
      </c>
      <c r="N122" s="67"/>
      <c r="P122" s="65">
        <f t="shared" si="1"/>
        <v>425.9</v>
      </c>
      <c r="Q122"/>
      <c r="R122"/>
    </row>
    <row r="123" spans="1:18" s="28" customFormat="1" ht="15">
      <c r="A123" s="28" t="s">
        <v>2061</v>
      </c>
      <c r="B123" s="61" t="s">
        <v>640</v>
      </c>
      <c r="C123" s="3"/>
      <c r="D123" s="3"/>
      <c r="E123" s="9" t="s">
        <v>277</v>
      </c>
      <c r="F123" s="9" t="s">
        <v>277</v>
      </c>
      <c r="G123" s="9" t="s">
        <v>277</v>
      </c>
      <c r="H123" s="9">
        <v>417</v>
      </c>
      <c r="I123" s="9" t="s">
        <v>277</v>
      </c>
      <c r="J123" s="9">
        <v>0</v>
      </c>
      <c r="K123" s="9">
        <v>0</v>
      </c>
      <c r="L123" s="9" t="s">
        <v>277</v>
      </c>
      <c r="M123" s="9" t="s">
        <v>277</v>
      </c>
      <c r="N123" s="67"/>
      <c r="P123" s="65">
        <f t="shared" si="1"/>
        <v>417</v>
      </c>
      <c r="Q123"/>
      <c r="R123"/>
    </row>
    <row r="124" spans="1:18" s="28" customFormat="1" ht="15">
      <c r="A124" s="28" t="s">
        <v>2062</v>
      </c>
      <c r="B124" s="170" t="s">
        <v>1285</v>
      </c>
      <c r="C124" s="3"/>
      <c r="D124" s="3"/>
      <c r="E124" s="9" t="s">
        <v>277</v>
      </c>
      <c r="F124" s="9" t="s">
        <v>277</v>
      </c>
      <c r="G124" s="9" t="s">
        <v>277</v>
      </c>
      <c r="H124" s="9" t="s">
        <v>277</v>
      </c>
      <c r="I124" s="9">
        <v>414.40000000000003</v>
      </c>
      <c r="J124" s="9">
        <v>0</v>
      </c>
      <c r="K124" s="9">
        <v>0</v>
      </c>
      <c r="L124" s="9" t="s">
        <v>277</v>
      </c>
      <c r="M124" s="9" t="s">
        <v>277</v>
      </c>
      <c r="N124" s="67"/>
      <c r="P124" s="65">
        <f t="shared" si="1"/>
        <v>414.40000000000003</v>
      </c>
      <c r="Q124"/>
      <c r="R124"/>
    </row>
    <row r="125" spans="1:18" s="28" customFormat="1" ht="15">
      <c r="A125" s="28" t="s">
        <v>2063</v>
      </c>
      <c r="B125" s="61" t="s">
        <v>177</v>
      </c>
      <c r="C125" s="3"/>
      <c r="D125" s="3"/>
      <c r="E125" s="9">
        <v>56</v>
      </c>
      <c r="F125" s="9">
        <v>339.6</v>
      </c>
      <c r="G125" s="9" t="s">
        <v>277</v>
      </c>
      <c r="H125" s="9" t="s">
        <v>277</v>
      </c>
      <c r="I125" s="9" t="s">
        <v>277</v>
      </c>
      <c r="J125" s="9">
        <v>0</v>
      </c>
      <c r="K125" s="9">
        <v>0</v>
      </c>
      <c r="L125" s="9" t="s">
        <v>277</v>
      </c>
      <c r="M125" s="9" t="s">
        <v>277</v>
      </c>
      <c r="N125" s="67"/>
      <c r="P125" s="65">
        <f t="shared" si="1"/>
        <v>395.6</v>
      </c>
      <c r="Q125"/>
      <c r="R125"/>
    </row>
    <row r="126" spans="1:18" s="28" customFormat="1" ht="15">
      <c r="A126" s="28" t="s">
        <v>2064</v>
      </c>
      <c r="B126" s="61" t="s">
        <v>2077</v>
      </c>
      <c r="C126" s="3"/>
      <c r="D126" s="3"/>
      <c r="E126" s="9" t="s">
        <v>277</v>
      </c>
      <c r="F126" s="9" t="s">
        <v>277</v>
      </c>
      <c r="G126" s="9" t="s">
        <v>277</v>
      </c>
      <c r="H126" s="9" t="s">
        <v>277</v>
      </c>
      <c r="I126" s="9" t="s">
        <v>277</v>
      </c>
      <c r="J126" s="9">
        <v>0</v>
      </c>
      <c r="K126" s="9">
        <v>0</v>
      </c>
      <c r="L126" s="9">
        <v>198</v>
      </c>
      <c r="M126" s="9">
        <v>184.00000000000003</v>
      </c>
      <c r="N126" s="67"/>
      <c r="P126" s="65">
        <f t="shared" si="1"/>
        <v>382</v>
      </c>
      <c r="Q126"/>
      <c r="R126"/>
    </row>
    <row r="127" spans="1:18" s="28" customFormat="1" ht="15">
      <c r="A127" s="28" t="s">
        <v>2065</v>
      </c>
      <c r="B127" s="61" t="s">
        <v>2510</v>
      </c>
      <c r="C127" s="3"/>
      <c r="D127" s="3"/>
      <c r="E127" s="9" t="s">
        <v>277</v>
      </c>
      <c r="F127" s="9" t="s">
        <v>277</v>
      </c>
      <c r="G127" s="9" t="s">
        <v>277</v>
      </c>
      <c r="H127" s="9" t="s">
        <v>277</v>
      </c>
      <c r="I127" s="9" t="s">
        <v>277</v>
      </c>
      <c r="J127" s="9">
        <v>0</v>
      </c>
      <c r="K127" s="9">
        <v>0</v>
      </c>
      <c r="L127" s="9" t="s">
        <v>277</v>
      </c>
      <c r="M127" s="9">
        <v>362.6</v>
      </c>
      <c r="N127" s="67"/>
      <c r="P127" s="65">
        <f t="shared" si="1"/>
        <v>362.6</v>
      </c>
      <c r="Q127"/>
      <c r="R127" t="s">
        <v>2297</v>
      </c>
    </row>
    <row r="128" spans="1:18" s="28" customFormat="1" ht="15">
      <c r="A128" s="28" t="s">
        <v>2066</v>
      </c>
      <c r="B128" s="61" t="s">
        <v>2096</v>
      </c>
      <c r="C128" s="3"/>
      <c r="D128" s="3"/>
      <c r="E128" s="9" t="s">
        <v>277</v>
      </c>
      <c r="F128" s="9" t="s">
        <v>277</v>
      </c>
      <c r="G128" s="9" t="s">
        <v>277</v>
      </c>
      <c r="H128" s="9" t="s">
        <v>277</v>
      </c>
      <c r="I128" s="9" t="s">
        <v>277</v>
      </c>
      <c r="J128" s="9">
        <v>0</v>
      </c>
      <c r="K128" s="9">
        <v>0</v>
      </c>
      <c r="L128" s="9">
        <v>125.8</v>
      </c>
      <c r="M128" s="9">
        <v>236.1</v>
      </c>
      <c r="N128" s="67"/>
      <c r="P128" s="65">
        <f t="shared" si="1"/>
        <v>361.9</v>
      </c>
      <c r="Q128"/>
      <c r="R128"/>
    </row>
    <row r="129" spans="1:16" s="28" customFormat="1" ht="15">
      <c r="A129" s="28" t="s">
        <v>2067</v>
      </c>
      <c r="B129" s="61" t="s">
        <v>2091</v>
      </c>
      <c r="C129" s="3"/>
      <c r="D129" s="3"/>
      <c r="E129" s="9" t="s">
        <v>277</v>
      </c>
      <c r="F129" s="9" t="s">
        <v>277</v>
      </c>
      <c r="G129" s="9" t="s">
        <v>277</v>
      </c>
      <c r="H129" s="9" t="s">
        <v>277</v>
      </c>
      <c r="I129" s="9" t="s">
        <v>277</v>
      </c>
      <c r="J129" s="9">
        <v>0</v>
      </c>
      <c r="K129" s="9">
        <v>0</v>
      </c>
      <c r="L129" s="9">
        <v>188.20000000000002</v>
      </c>
      <c r="M129" s="9">
        <v>154.29999999999998</v>
      </c>
      <c r="N129" s="67"/>
      <c r="P129" s="65">
        <f t="shared" si="1"/>
        <v>342.5</v>
      </c>
    </row>
    <row r="130" spans="1:16" s="28" customFormat="1" ht="15">
      <c r="A130" s="238" t="s">
        <v>2068</v>
      </c>
      <c r="B130" s="226" t="s">
        <v>1617</v>
      </c>
      <c r="C130" s="3"/>
      <c r="D130" s="3"/>
      <c r="E130" s="9" t="s">
        <v>277</v>
      </c>
      <c r="F130" s="9" t="s">
        <v>277</v>
      </c>
      <c r="G130" s="9" t="s">
        <v>277</v>
      </c>
      <c r="H130" s="9" t="s">
        <v>277</v>
      </c>
      <c r="I130" s="9" t="s">
        <v>277</v>
      </c>
      <c r="J130" s="9">
        <v>0</v>
      </c>
      <c r="K130" s="9">
        <v>0</v>
      </c>
      <c r="L130" s="9">
        <v>133.4</v>
      </c>
      <c r="M130" s="9">
        <v>203.49999999999997</v>
      </c>
      <c r="N130" s="67"/>
      <c r="P130" s="65">
        <f t="shared" si="1"/>
        <v>336.9</v>
      </c>
    </row>
    <row r="131" spans="1:16" s="28" customFormat="1" ht="15">
      <c r="A131" s="238" t="s">
        <v>2069</v>
      </c>
      <c r="B131" s="61" t="s">
        <v>2504</v>
      </c>
      <c r="C131" s="3"/>
      <c r="D131" s="3"/>
      <c r="E131" s="9" t="s">
        <v>277</v>
      </c>
      <c r="F131" s="9" t="s">
        <v>277</v>
      </c>
      <c r="G131" s="9" t="s">
        <v>277</v>
      </c>
      <c r="H131" s="9" t="s">
        <v>277</v>
      </c>
      <c r="I131" s="9" t="s">
        <v>277</v>
      </c>
      <c r="J131" s="9">
        <v>0</v>
      </c>
      <c r="K131" s="9">
        <v>0</v>
      </c>
      <c r="L131" s="9" t="s">
        <v>277</v>
      </c>
      <c r="M131" s="9">
        <v>329.8</v>
      </c>
      <c r="N131" s="67"/>
      <c r="P131" s="65">
        <f t="shared" si="1"/>
        <v>329.8</v>
      </c>
    </row>
    <row r="132" spans="1:16" s="28" customFormat="1" ht="15">
      <c r="A132" s="238" t="s">
        <v>2070</v>
      </c>
      <c r="B132" s="61" t="s">
        <v>2514</v>
      </c>
      <c r="C132" s="3"/>
      <c r="D132" s="3"/>
      <c r="E132" s="9" t="s">
        <v>277</v>
      </c>
      <c r="F132" s="9" t="s">
        <v>277</v>
      </c>
      <c r="G132" s="9" t="s">
        <v>277</v>
      </c>
      <c r="H132" s="9" t="s">
        <v>277</v>
      </c>
      <c r="I132" s="9" t="s">
        <v>277</v>
      </c>
      <c r="J132" s="9">
        <v>0</v>
      </c>
      <c r="K132" s="9">
        <v>0</v>
      </c>
      <c r="L132" s="9" t="s">
        <v>277</v>
      </c>
      <c r="M132" s="9">
        <v>325.10000000000002</v>
      </c>
      <c r="N132" s="67"/>
      <c r="P132" s="65">
        <f t="shared" si="1"/>
        <v>325.10000000000002</v>
      </c>
    </row>
    <row r="133" spans="1:16" s="28" customFormat="1" ht="15">
      <c r="A133" s="238" t="s">
        <v>2071</v>
      </c>
      <c r="B133" s="61" t="s">
        <v>2089</v>
      </c>
      <c r="C133" s="3"/>
      <c r="D133" s="3"/>
      <c r="E133" s="9" t="s">
        <v>277</v>
      </c>
      <c r="F133" s="9" t="s">
        <v>277</v>
      </c>
      <c r="G133" s="9" t="s">
        <v>277</v>
      </c>
      <c r="H133" s="9" t="s">
        <v>277</v>
      </c>
      <c r="I133" s="9" t="s">
        <v>277</v>
      </c>
      <c r="J133" s="9">
        <v>0</v>
      </c>
      <c r="K133" s="9">
        <v>0</v>
      </c>
      <c r="L133" s="9">
        <v>174.5</v>
      </c>
      <c r="M133" s="9">
        <v>132.4</v>
      </c>
      <c r="N133" s="67"/>
      <c r="P133" s="65">
        <f t="shared" si="1"/>
        <v>306.89999999999998</v>
      </c>
    </row>
    <row r="134" spans="1:16" s="28" customFormat="1" ht="15">
      <c r="A134" s="238" t="s">
        <v>2072</v>
      </c>
      <c r="B134" s="170" t="s">
        <v>1275</v>
      </c>
      <c r="C134" s="3"/>
      <c r="D134" s="3"/>
      <c r="E134" s="9" t="s">
        <v>277</v>
      </c>
      <c r="F134" s="9" t="s">
        <v>277</v>
      </c>
      <c r="G134" s="9" t="s">
        <v>277</v>
      </c>
      <c r="H134" s="9" t="s">
        <v>277</v>
      </c>
      <c r="I134" s="9">
        <v>300.5</v>
      </c>
      <c r="J134" s="9">
        <v>0</v>
      </c>
      <c r="K134" s="9">
        <v>0</v>
      </c>
      <c r="L134" s="9" t="s">
        <v>277</v>
      </c>
      <c r="M134" s="9" t="s">
        <v>277</v>
      </c>
      <c r="N134" s="67"/>
      <c r="P134" s="65">
        <f t="shared" si="1"/>
        <v>300.5</v>
      </c>
    </row>
    <row r="135" spans="1:16" s="28" customFormat="1" ht="15">
      <c r="A135" s="238" t="s">
        <v>2149</v>
      </c>
      <c r="B135" s="61" t="s">
        <v>2088</v>
      </c>
      <c r="C135" s="3"/>
      <c r="D135" s="3"/>
      <c r="E135" s="9" t="s">
        <v>277</v>
      </c>
      <c r="F135" s="9" t="s">
        <v>277</v>
      </c>
      <c r="G135" s="9" t="s">
        <v>277</v>
      </c>
      <c r="H135" s="9" t="s">
        <v>277</v>
      </c>
      <c r="I135" s="9" t="s">
        <v>277</v>
      </c>
      <c r="J135" s="9">
        <v>0</v>
      </c>
      <c r="K135" s="9">
        <v>0</v>
      </c>
      <c r="L135" s="9">
        <v>280.89999999999998</v>
      </c>
      <c r="M135" s="9" t="s">
        <v>277</v>
      </c>
      <c r="N135" s="67"/>
      <c r="P135" s="65">
        <f t="shared" si="1"/>
        <v>280.89999999999998</v>
      </c>
    </row>
    <row r="136" spans="1:16" s="28" customFormat="1" ht="15">
      <c r="A136" s="238" t="s">
        <v>2150</v>
      </c>
      <c r="B136" s="61" t="s">
        <v>2086</v>
      </c>
      <c r="C136" s="3"/>
      <c r="D136" s="3"/>
      <c r="E136" s="9" t="s">
        <v>277</v>
      </c>
      <c r="F136" s="9" t="s">
        <v>277</v>
      </c>
      <c r="G136" s="9" t="s">
        <v>277</v>
      </c>
      <c r="H136" s="9" t="s">
        <v>277</v>
      </c>
      <c r="I136" s="9" t="s">
        <v>277</v>
      </c>
      <c r="J136" s="9">
        <v>0</v>
      </c>
      <c r="K136" s="9">
        <v>0</v>
      </c>
      <c r="L136" s="9">
        <v>230.1</v>
      </c>
      <c r="M136" s="9">
        <v>49.5</v>
      </c>
      <c r="N136" s="67"/>
      <c r="P136" s="65">
        <f t="shared" si="1"/>
        <v>279.60000000000002</v>
      </c>
    </row>
    <row r="137" spans="1:16" s="28" customFormat="1" ht="15">
      <c r="A137" s="238" t="s">
        <v>2151</v>
      </c>
      <c r="B137" s="61" t="s">
        <v>2530</v>
      </c>
      <c r="C137" s="3"/>
      <c r="D137" s="3"/>
      <c r="E137" s="9" t="s">
        <v>277</v>
      </c>
      <c r="F137" s="9" t="s">
        <v>277</v>
      </c>
      <c r="G137" s="9" t="s">
        <v>277</v>
      </c>
      <c r="H137" s="9" t="s">
        <v>277</v>
      </c>
      <c r="I137" s="9" t="s">
        <v>277</v>
      </c>
      <c r="J137" s="9">
        <v>0</v>
      </c>
      <c r="K137" s="9">
        <v>0</v>
      </c>
      <c r="L137" s="9" t="s">
        <v>277</v>
      </c>
      <c r="M137" s="9">
        <v>279.2</v>
      </c>
      <c r="N137" s="67"/>
      <c r="P137" s="65">
        <f t="shared" si="1"/>
        <v>279.2</v>
      </c>
    </row>
    <row r="138" spans="1:16" s="28" customFormat="1" ht="15">
      <c r="A138" s="238" t="s">
        <v>2480</v>
      </c>
      <c r="B138" s="170" t="s">
        <v>1274</v>
      </c>
      <c r="C138" s="3"/>
      <c r="D138" s="3"/>
      <c r="E138" s="9" t="s">
        <v>277</v>
      </c>
      <c r="F138" s="9" t="s">
        <v>277</v>
      </c>
      <c r="G138" s="9" t="s">
        <v>277</v>
      </c>
      <c r="H138" s="9" t="s">
        <v>277</v>
      </c>
      <c r="I138" s="9">
        <v>277.5</v>
      </c>
      <c r="J138" s="9">
        <v>0</v>
      </c>
      <c r="K138" s="9">
        <v>0</v>
      </c>
      <c r="L138" s="9" t="s">
        <v>277</v>
      </c>
      <c r="M138" s="9" t="s">
        <v>277</v>
      </c>
      <c r="N138" s="67"/>
      <c r="P138" s="65">
        <f t="shared" si="1"/>
        <v>277.5</v>
      </c>
    </row>
    <row r="139" spans="1:16" s="28" customFormat="1" ht="15">
      <c r="A139" s="238" t="s">
        <v>2481</v>
      </c>
      <c r="B139" s="61" t="s">
        <v>2519</v>
      </c>
      <c r="C139" s="3"/>
      <c r="D139" s="3"/>
      <c r="E139" s="9" t="s">
        <v>277</v>
      </c>
      <c r="F139" s="9" t="s">
        <v>277</v>
      </c>
      <c r="G139" s="9" t="s">
        <v>277</v>
      </c>
      <c r="H139" s="9" t="s">
        <v>277</v>
      </c>
      <c r="I139" s="9" t="s">
        <v>277</v>
      </c>
      <c r="J139" s="9">
        <v>0</v>
      </c>
      <c r="K139" s="9">
        <v>0</v>
      </c>
      <c r="L139" s="9" t="s">
        <v>277</v>
      </c>
      <c r="M139" s="9">
        <v>275.89999999999998</v>
      </c>
      <c r="N139" s="67"/>
      <c r="P139" s="65">
        <f t="shared" ref="P139:P199" si="2">SUM(E139:N139)</f>
        <v>275.89999999999998</v>
      </c>
    </row>
    <row r="140" spans="1:16" s="28" customFormat="1" ht="15">
      <c r="A140" s="238" t="s">
        <v>2482</v>
      </c>
      <c r="B140" s="61" t="s">
        <v>2517</v>
      </c>
      <c r="C140" s="3"/>
      <c r="D140" s="3"/>
      <c r="E140" s="9" t="s">
        <v>277</v>
      </c>
      <c r="F140" s="9" t="s">
        <v>277</v>
      </c>
      <c r="G140" s="9" t="s">
        <v>277</v>
      </c>
      <c r="H140" s="9" t="s">
        <v>277</v>
      </c>
      <c r="I140" s="9" t="s">
        <v>277</v>
      </c>
      <c r="J140" s="9">
        <v>0</v>
      </c>
      <c r="K140" s="9">
        <v>0</v>
      </c>
      <c r="L140" s="9" t="s">
        <v>277</v>
      </c>
      <c r="M140" s="9">
        <v>267.89999999999998</v>
      </c>
      <c r="N140" s="67"/>
      <c r="P140" s="65">
        <f t="shared" si="2"/>
        <v>267.89999999999998</v>
      </c>
    </row>
    <row r="141" spans="1:16" s="28" customFormat="1" ht="15">
      <c r="A141" s="238" t="s">
        <v>2483</v>
      </c>
      <c r="B141" s="61" t="s">
        <v>2520</v>
      </c>
      <c r="C141" s="3"/>
      <c r="D141" s="3"/>
      <c r="E141" s="9" t="s">
        <v>277</v>
      </c>
      <c r="F141" s="9" t="s">
        <v>277</v>
      </c>
      <c r="G141" s="9" t="s">
        <v>277</v>
      </c>
      <c r="H141" s="9" t="s">
        <v>277</v>
      </c>
      <c r="I141" s="9" t="s">
        <v>277</v>
      </c>
      <c r="J141" s="9">
        <v>0</v>
      </c>
      <c r="K141" s="9">
        <v>0</v>
      </c>
      <c r="L141" s="9" t="s">
        <v>277</v>
      </c>
      <c r="M141" s="9">
        <v>267</v>
      </c>
      <c r="N141" s="67"/>
      <c r="P141" s="65">
        <f t="shared" si="2"/>
        <v>267</v>
      </c>
    </row>
    <row r="142" spans="1:16" s="28" customFormat="1" ht="15">
      <c r="A142" s="238" t="s">
        <v>2484</v>
      </c>
      <c r="B142" s="61" t="s">
        <v>2098</v>
      </c>
      <c r="C142" s="3"/>
      <c r="D142" s="3"/>
      <c r="E142" s="9" t="s">
        <v>277</v>
      </c>
      <c r="F142" s="9" t="s">
        <v>277</v>
      </c>
      <c r="G142" s="9" t="s">
        <v>277</v>
      </c>
      <c r="H142" s="9" t="s">
        <v>277</v>
      </c>
      <c r="I142" s="9" t="s">
        <v>277</v>
      </c>
      <c r="J142" s="9">
        <v>0</v>
      </c>
      <c r="K142" s="9">
        <v>0</v>
      </c>
      <c r="L142" s="9">
        <v>256.89999999999998</v>
      </c>
      <c r="M142" s="9" t="s">
        <v>277</v>
      </c>
      <c r="N142" s="67"/>
      <c r="P142" s="65">
        <f t="shared" si="2"/>
        <v>256.89999999999998</v>
      </c>
    </row>
    <row r="143" spans="1:16" s="28" customFormat="1" ht="15">
      <c r="A143" s="238" t="s">
        <v>2485</v>
      </c>
      <c r="B143" s="61" t="s">
        <v>2503</v>
      </c>
      <c r="C143" s="3"/>
      <c r="D143" s="3"/>
      <c r="E143" s="9" t="s">
        <v>277</v>
      </c>
      <c r="F143" s="9" t="s">
        <v>277</v>
      </c>
      <c r="G143" s="9" t="s">
        <v>277</v>
      </c>
      <c r="H143" s="9" t="s">
        <v>277</v>
      </c>
      <c r="I143" s="9" t="s">
        <v>277</v>
      </c>
      <c r="J143" s="9">
        <v>0</v>
      </c>
      <c r="K143" s="9">
        <v>0</v>
      </c>
      <c r="L143" s="9" t="s">
        <v>277</v>
      </c>
      <c r="M143" s="9">
        <v>250.4</v>
      </c>
      <c r="N143" s="67"/>
      <c r="P143" s="65">
        <f t="shared" si="2"/>
        <v>250.4</v>
      </c>
    </row>
    <row r="144" spans="1:16" s="28" customFormat="1" ht="15">
      <c r="A144" s="238" t="s">
        <v>2486</v>
      </c>
      <c r="B144" s="170" t="s">
        <v>1273</v>
      </c>
      <c r="C144" s="3"/>
      <c r="D144" s="3"/>
      <c r="E144" s="9" t="s">
        <v>277</v>
      </c>
      <c r="F144" s="9" t="s">
        <v>277</v>
      </c>
      <c r="G144" s="9" t="s">
        <v>277</v>
      </c>
      <c r="H144" s="9" t="s">
        <v>277</v>
      </c>
      <c r="I144" s="9">
        <v>239.4</v>
      </c>
      <c r="J144" s="9">
        <v>0</v>
      </c>
      <c r="K144" s="9">
        <v>0</v>
      </c>
      <c r="L144" s="9" t="s">
        <v>277</v>
      </c>
      <c r="M144" s="9" t="s">
        <v>277</v>
      </c>
      <c r="N144" s="67"/>
      <c r="P144" s="65">
        <f t="shared" si="2"/>
        <v>239.4</v>
      </c>
    </row>
    <row r="145" spans="1:16" s="28" customFormat="1" ht="15">
      <c r="A145" s="238" t="s">
        <v>2487</v>
      </c>
      <c r="B145" s="170" t="s">
        <v>1282</v>
      </c>
      <c r="C145" s="3"/>
      <c r="D145" s="3"/>
      <c r="E145" s="9" t="s">
        <v>277</v>
      </c>
      <c r="F145" s="9" t="s">
        <v>277</v>
      </c>
      <c r="G145" s="9" t="s">
        <v>277</v>
      </c>
      <c r="H145" s="9" t="s">
        <v>277</v>
      </c>
      <c r="I145" s="9">
        <v>230.3</v>
      </c>
      <c r="J145" s="9">
        <v>0</v>
      </c>
      <c r="K145" s="9">
        <v>0</v>
      </c>
      <c r="L145" s="9" t="s">
        <v>277</v>
      </c>
      <c r="M145" s="9" t="s">
        <v>277</v>
      </c>
      <c r="N145" s="67"/>
      <c r="P145" s="65">
        <f t="shared" si="2"/>
        <v>230.3</v>
      </c>
    </row>
    <row r="146" spans="1:16" s="28" customFormat="1" ht="15">
      <c r="A146" s="238" t="s">
        <v>2488</v>
      </c>
      <c r="B146" s="61" t="s">
        <v>2507</v>
      </c>
      <c r="C146" s="3"/>
      <c r="D146" s="3"/>
      <c r="E146" s="9" t="s">
        <v>277</v>
      </c>
      <c r="F146" s="9" t="s">
        <v>277</v>
      </c>
      <c r="G146" s="9" t="s">
        <v>277</v>
      </c>
      <c r="H146" s="9" t="s">
        <v>277</v>
      </c>
      <c r="I146" s="9" t="s">
        <v>277</v>
      </c>
      <c r="J146" s="9">
        <v>0</v>
      </c>
      <c r="K146" s="9">
        <v>0</v>
      </c>
      <c r="L146" s="9" t="s">
        <v>277</v>
      </c>
      <c r="M146" s="9">
        <v>227.1</v>
      </c>
      <c r="N146" s="67"/>
      <c r="P146" s="65">
        <f t="shared" si="2"/>
        <v>227.1</v>
      </c>
    </row>
    <row r="147" spans="1:16" s="28" customFormat="1" ht="15">
      <c r="A147" s="238" t="s">
        <v>2489</v>
      </c>
      <c r="B147" s="226" t="s">
        <v>2073</v>
      </c>
      <c r="C147" s="3"/>
      <c r="D147" s="3"/>
      <c r="E147" s="9" t="s">
        <v>277</v>
      </c>
      <c r="F147" s="9" t="s">
        <v>277</v>
      </c>
      <c r="G147" s="9" t="s">
        <v>277</v>
      </c>
      <c r="H147" s="9" t="s">
        <v>277</v>
      </c>
      <c r="I147" s="9" t="s">
        <v>277</v>
      </c>
      <c r="J147" s="9">
        <v>0</v>
      </c>
      <c r="K147" s="9">
        <v>0</v>
      </c>
      <c r="L147" s="9">
        <v>219.3</v>
      </c>
      <c r="M147" s="9" t="s">
        <v>277</v>
      </c>
      <c r="N147" s="67"/>
      <c r="P147" s="65">
        <f t="shared" si="2"/>
        <v>219.3</v>
      </c>
    </row>
    <row r="148" spans="1:16" s="28" customFormat="1" ht="15">
      <c r="A148" s="238" t="s">
        <v>2490</v>
      </c>
      <c r="B148" s="170" t="s">
        <v>1294</v>
      </c>
      <c r="C148" s="3"/>
      <c r="D148" s="3"/>
      <c r="E148" s="9" t="s">
        <v>277</v>
      </c>
      <c r="F148" s="9" t="s">
        <v>277</v>
      </c>
      <c r="G148" s="9" t="s">
        <v>277</v>
      </c>
      <c r="H148" s="9" t="s">
        <v>277</v>
      </c>
      <c r="I148" s="9">
        <v>215.49999999999997</v>
      </c>
      <c r="J148" s="9">
        <v>0</v>
      </c>
      <c r="K148" s="9">
        <v>0</v>
      </c>
      <c r="L148" s="9" t="s">
        <v>277</v>
      </c>
      <c r="M148" s="9" t="s">
        <v>277</v>
      </c>
      <c r="N148" s="67"/>
      <c r="P148" s="65">
        <f t="shared" si="2"/>
        <v>215.49999999999997</v>
      </c>
    </row>
    <row r="149" spans="1:16" s="28" customFormat="1" ht="15">
      <c r="A149" s="238" t="s">
        <v>2491</v>
      </c>
      <c r="B149" s="61" t="s">
        <v>2515</v>
      </c>
      <c r="C149" s="3"/>
      <c r="D149" s="3"/>
      <c r="E149" s="9" t="s">
        <v>277</v>
      </c>
      <c r="F149" s="9" t="s">
        <v>277</v>
      </c>
      <c r="G149" s="9" t="s">
        <v>277</v>
      </c>
      <c r="H149" s="9" t="s">
        <v>277</v>
      </c>
      <c r="I149" s="9" t="s">
        <v>277</v>
      </c>
      <c r="J149" s="9">
        <v>0</v>
      </c>
      <c r="K149" s="9">
        <v>0</v>
      </c>
      <c r="L149" s="9" t="s">
        <v>277</v>
      </c>
      <c r="M149" s="9">
        <v>211.7</v>
      </c>
      <c r="N149" s="67"/>
      <c r="P149" s="65">
        <f t="shared" si="2"/>
        <v>211.7</v>
      </c>
    </row>
    <row r="150" spans="1:16" s="28" customFormat="1" ht="15">
      <c r="A150" s="238" t="s">
        <v>2492</v>
      </c>
      <c r="B150" s="61" t="s">
        <v>2087</v>
      </c>
      <c r="C150" s="3"/>
      <c r="D150" s="3"/>
      <c r="E150" s="9" t="s">
        <v>277</v>
      </c>
      <c r="F150" s="9" t="s">
        <v>277</v>
      </c>
      <c r="G150" s="9" t="s">
        <v>277</v>
      </c>
      <c r="H150" s="9" t="s">
        <v>277</v>
      </c>
      <c r="I150" s="9" t="s">
        <v>277</v>
      </c>
      <c r="J150" s="9">
        <v>0</v>
      </c>
      <c r="K150" s="9">
        <v>0</v>
      </c>
      <c r="L150" s="9">
        <v>205.5</v>
      </c>
      <c r="M150" s="9" t="s">
        <v>277</v>
      </c>
      <c r="N150" s="67"/>
      <c r="P150" s="65">
        <f t="shared" si="2"/>
        <v>205.5</v>
      </c>
    </row>
    <row r="151" spans="1:16" s="28" customFormat="1" ht="15">
      <c r="A151" s="238" t="s">
        <v>2493</v>
      </c>
      <c r="B151" s="170" t="s">
        <v>1266</v>
      </c>
      <c r="C151" s="3"/>
      <c r="D151" s="3"/>
      <c r="E151" s="9" t="s">
        <v>277</v>
      </c>
      <c r="F151" s="9" t="s">
        <v>277</v>
      </c>
      <c r="G151" s="9" t="s">
        <v>277</v>
      </c>
      <c r="H151" s="9" t="s">
        <v>277</v>
      </c>
      <c r="I151" s="9">
        <v>198.9</v>
      </c>
      <c r="J151" s="9">
        <v>0</v>
      </c>
      <c r="K151" s="9">
        <v>0</v>
      </c>
      <c r="L151" s="9" t="s">
        <v>277</v>
      </c>
      <c r="M151" s="9" t="s">
        <v>277</v>
      </c>
      <c r="N151" s="67"/>
      <c r="P151" s="65">
        <f t="shared" si="2"/>
        <v>198.9</v>
      </c>
    </row>
    <row r="152" spans="1:16" s="28" customFormat="1" ht="15">
      <c r="A152" s="238" t="s">
        <v>2494</v>
      </c>
      <c r="B152" s="61" t="s">
        <v>2521</v>
      </c>
      <c r="C152" s="3"/>
      <c r="D152" s="3"/>
      <c r="E152" s="9" t="s">
        <v>277</v>
      </c>
      <c r="F152" s="9" t="s">
        <v>277</v>
      </c>
      <c r="G152" s="9" t="s">
        <v>277</v>
      </c>
      <c r="H152" s="9" t="s">
        <v>277</v>
      </c>
      <c r="I152" s="9" t="s">
        <v>277</v>
      </c>
      <c r="J152" s="9">
        <v>0</v>
      </c>
      <c r="K152" s="9">
        <v>0</v>
      </c>
      <c r="L152" s="9" t="s">
        <v>277</v>
      </c>
      <c r="M152" s="9">
        <v>189.6</v>
      </c>
      <c r="N152" s="67"/>
      <c r="P152" s="65">
        <f t="shared" si="2"/>
        <v>189.6</v>
      </c>
    </row>
    <row r="153" spans="1:16" s="28" customFormat="1" ht="15">
      <c r="A153" s="238" t="s">
        <v>2495</v>
      </c>
      <c r="B153" s="61" t="s">
        <v>2625</v>
      </c>
      <c r="C153" s="3"/>
      <c r="D153" s="3"/>
      <c r="E153" s="9" t="s">
        <v>277</v>
      </c>
      <c r="F153" s="9" t="s">
        <v>277</v>
      </c>
      <c r="G153" s="9" t="s">
        <v>277</v>
      </c>
      <c r="H153" s="9" t="s">
        <v>277</v>
      </c>
      <c r="I153" s="9" t="s">
        <v>277</v>
      </c>
      <c r="J153" s="9">
        <v>0</v>
      </c>
      <c r="K153" s="9">
        <v>0</v>
      </c>
      <c r="L153" s="9" t="s">
        <v>277</v>
      </c>
      <c r="M153" s="9">
        <v>174.6</v>
      </c>
      <c r="N153" s="67"/>
      <c r="P153" s="65">
        <f t="shared" si="2"/>
        <v>174.6</v>
      </c>
    </row>
    <row r="154" spans="1:16" s="28" customFormat="1" ht="15">
      <c r="A154" s="238" t="s">
        <v>2496</v>
      </c>
      <c r="B154" s="61" t="s">
        <v>2084</v>
      </c>
      <c r="C154" s="3"/>
      <c r="D154" s="3"/>
      <c r="E154" s="9" t="s">
        <v>277</v>
      </c>
      <c r="F154" s="9" t="s">
        <v>277</v>
      </c>
      <c r="G154" s="9" t="s">
        <v>277</v>
      </c>
      <c r="H154" s="9" t="s">
        <v>277</v>
      </c>
      <c r="I154" s="9" t="s">
        <v>277</v>
      </c>
      <c r="J154" s="9">
        <v>0</v>
      </c>
      <c r="K154" s="9">
        <v>0</v>
      </c>
      <c r="L154" s="9">
        <v>144.19999999999999</v>
      </c>
      <c r="M154" s="9">
        <v>15.000000000000002</v>
      </c>
      <c r="N154" s="67"/>
      <c r="P154" s="65">
        <f t="shared" si="2"/>
        <v>159.19999999999999</v>
      </c>
    </row>
    <row r="155" spans="1:16" s="28" customFormat="1" ht="15">
      <c r="A155" s="238" t="s">
        <v>2497</v>
      </c>
      <c r="B155" s="61" t="s">
        <v>2513</v>
      </c>
      <c r="C155" s="3"/>
      <c r="D155" s="3"/>
      <c r="E155" s="9" t="s">
        <v>277</v>
      </c>
      <c r="F155" s="9" t="s">
        <v>277</v>
      </c>
      <c r="G155" s="9" t="s">
        <v>277</v>
      </c>
      <c r="H155" s="9" t="s">
        <v>277</v>
      </c>
      <c r="I155" s="9" t="s">
        <v>277</v>
      </c>
      <c r="J155" s="9">
        <v>0</v>
      </c>
      <c r="K155" s="9">
        <v>0</v>
      </c>
      <c r="L155" s="9" t="s">
        <v>277</v>
      </c>
      <c r="M155" s="9">
        <v>154.1</v>
      </c>
      <c r="N155" s="67"/>
      <c r="P155" s="65">
        <f t="shared" si="2"/>
        <v>154.1</v>
      </c>
    </row>
    <row r="156" spans="1:16" s="28" customFormat="1" ht="15">
      <c r="A156" s="238" t="s">
        <v>2498</v>
      </c>
      <c r="B156" s="170" t="s">
        <v>1270</v>
      </c>
      <c r="C156" s="3"/>
      <c r="D156" s="3"/>
      <c r="E156" s="9" t="s">
        <v>277</v>
      </c>
      <c r="F156" s="9" t="s">
        <v>277</v>
      </c>
      <c r="G156" s="9" t="s">
        <v>277</v>
      </c>
      <c r="H156" s="9" t="s">
        <v>277</v>
      </c>
      <c r="I156" s="9">
        <v>151.80000000000001</v>
      </c>
      <c r="J156" s="9">
        <v>0</v>
      </c>
      <c r="K156" s="9">
        <v>0</v>
      </c>
      <c r="L156" s="9" t="s">
        <v>277</v>
      </c>
      <c r="M156" s="9" t="s">
        <v>277</v>
      </c>
      <c r="N156" s="67"/>
      <c r="P156" s="65">
        <f t="shared" si="2"/>
        <v>151.80000000000001</v>
      </c>
    </row>
    <row r="157" spans="1:16" s="28" customFormat="1" ht="15">
      <c r="A157" s="238" t="s">
        <v>2499</v>
      </c>
      <c r="B157" s="61" t="s">
        <v>2522</v>
      </c>
      <c r="C157" s="3"/>
      <c r="D157" s="3"/>
      <c r="E157" s="9" t="s">
        <v>277</v>
      </c>
      <c r="F157" s="9" t="s">
        <v>277</v>
      </c>
      <c r="G157" s="9" t="s">
        <v>277</v>
      </c>
      <c r="H157" s="9" t="s">
        <v>277</v>
      </c>
      <c r="I157" s="9" t="s">
        <v>277</v>
      </c>
      <c r="J157" s="9">
        <v>0</v>
      </c>
      <c r="K157" s="9">
        <v>0</v>
      </c>
      <c r="L157" s="9" t="s">
        <v>277</v>
      </c>
      <c r="M157" s="9">
        <v>144.9</v>
      </c>
      <c r="N157" s="67"/>
      <c r="P157" s="65">
        <f t="shared" si="2"/>
        <v>144.9</v>
      </c>
    </row>
    <row r="158" spans="1:16" s="28" customFormat="1" ht="15">
      <c r="A158" s="238" t="s">
        <v>2500</v>
      </c>
      <c r="B158" s="61" t="s">
        <v>2532</v>
      </c>
      <c r="C158" s="3"/>
      <c r="D158" s="3"/>
      <c r="E158" s="9" t="s">
        <v>277</v>
      </c>
      <c r="F158" s="9" t="s">
        <v>277</v>
      </c>
      <c r="G158" s="9" t="s">
        <v>277</v>
      </c>
      <c r="H158" s="9" t="s">
        <v>277</v>
      </c>
      <c r="I158" s="9" t="s">
        <v>277</v>
      </c>
      <c r="J158" s="9">
        <v>0</v>
      </c>
      <c r="K158" s="9">
        <v>0</v>
      </c>
      <c r="L158" s="9" t="s">
        <v>277</v>
      </c>
      <c r="M158" s="9">
        <v>132.4</v>
      </c>
      <c r="N158" s="67"/>
      <c r="P158" s="65">
        <f t="shared" si="2"/>
        <v>132.4</v>
      </c>
    </row>
    <row r="159" spans="1:16" s="28" customFormat="1" ht="15">
      <c r="A159" s="238" t="s">
        <v>2501</v>
      </c>
      <c r="B159" s="61" t="s">
        <v>2523</v>
      </c>
      <c r="C159" s="3"/>
      <c r="D159" s="3"/>
      <c r="E159" s="9" t="s">
        <v>277</v>
      </c>
      <c r="F159" s="9" t="s">
        <v>277</v>
      </c>
      <c r="G159" s="9" t="s">
        <v>277</v>
      </c>
      <c r="H159" s="9" t="s">
        <v>277</v>
      </c>
      <c r="I159" s="9" t="s">
        <v>277</v>
      </c>
      <c r="J159" s="9">
        <v>0</v>
      </c>
      <c r="K159" s="9">
        <v>0</v>
      </c>
      <c r="L159" s="9" t="s">
        <v>277</v>
      </c>
      <c r="M159" s="9">
        <v>130.5</v>
      </c>
      <c r="N159" s="67"/>
      <c r="P159" s="65">
        <f t="shared" si="2"/>
        <v>130.5</v>
      </c>
    </row>
    <row r="160" spans="1:16" s="28" customFormat="1" ht="15">
      <c r="A160" s="238" t="s">
        <v>2502</v>
      </c>
      <c r="B160" s="61" t="s">
        <v>2528</v>
      </c>
      <c r="C160" s="3"/>
      <c r="D160" s="3"/>
      <c r="E160" s="9" t="s">
        <v>277</v>
      </c>
      <c r="F160" s="9" t="s">
        <v>277</v>
      </c>
      <c r="G160" s="9" t="s">
        <v>277</v>
      </c>
      <c r="H160" s="9" t="s">
        <v>277</v>
      </c>
      <c r="I160" s="9" t="s">
        <v>277</v>
      </c>
      <c r="J160" s="9">
        <v>0</v>
      </c>
      <c r="K160" s="9">
        <v>0</v>
      </c>
      <c r="L160" s="9" t="s">
        <v>277</v>
      </c>
      <c r="M160" s="9">
        <v>130.00000000000003</v>
      </c>
      <c r="N160" s="67"/>
      <c r="P160" s="65">
        <f t="shared" si="2"/>
        <v>130.00000000000003</v>
      </c>
    </row>
    <row r="161" spans="1:16" s="28" customFormat="1" ht="15">
      <c r="A161" s="238" t="s">
        <v>2531</v>
      </c>
      <c r="B161" s="61" t="s">
        <v>2527</v>
      </c>
      <c r="C161" s="3"/>
      <c r="D161" s="3"/>
      <c r="E161" s="9" t="s">
        <v>277</v>
      </c>
      <c r="F161" s="9" t="s">
        <v>277</v>
      </c>
      <c r="G161" s="9" t="s">
        <v>277</v>
      </c>
      <c r="H161" s="9" t="s">
        <v>277</v>
      </c>
      <c r="I161" s="9" t="s">
        <v>277</v>
      </c>
      <c r="J161" s="9">
        <v>0</v>
      </c>
      <c r="K161" s="9">
        <v>0</v>
      </c>
      <c r="L161" s="9" t="s">
        <v>277</v>
      </c>
      <c r="M161" s="9">
        <v>122.6</v>
      </c>
      <c r="N161" s="67"/>
      <c r="P161" s="65">
        <f t="shared" si="2"/>
        <v>122.6</v>
      </c>
    </row>
    <row r="162" spans="1:16" s="28" customFormat="1" ht="15">
      <c r="A162" s="238" t="s">
        <v>2613</v>
      </c>
      <c r="B162" s="226" t="s">
        <v>1616</v>
      </c>
      <c r="C162" s="3"/>
      <c r="D162" s="3"/>
      <c r="E162" s="9" t="s">
        <v>277</v>
      </c>
      <c r="F162" s="9" t="s">
        <v>277</v>
      </c>
      <c r="G162" s="9" t="s">
        <v>277</v>
      </c>
      <c r="H162" s="9" t="s">
        <v>277</v>
      </c>
      <c r="I162" s="9" t="s">
        <v>277</v>
      </c>
      <c r="J162" s="9">
        <v>0</v>
      </c>
      <c r="K162" s="9">
        <v>0</v>
      </c>
      <c r="L162" s="9">
        <v>73.900000000000006</v>
      </c>
      <c r="M162" s="9" t="s">
        <v>277</v>
      </c>
      <c r="N162" s="67"/>
      <c r="P162" s="65">
        <f t="shared" si="2"/>
        <v>73.900000000000006</v>
      </c>
    </row>
    <row r="163" spans="1:16" s="28" customFormat="1" ht="15">
      <c r="A163" s="238" t="s">
        <v>2626</v>
      </c>
      <c r="B163" s="61" t="s">
        <v>2512</v>
      </c>
      <c r="C163" s="3"/>
      <c r="D163" s="3"/>
      <c r="E163" s="9" t="s">
        <v>277</v>
      </c>
      <c r="F163" s="9" t="s">
        <v>277</v>
      </c>
      <c r="G163" s="9" t="s">
        <v>277</v>
      </c>
      <c r="H163" s="9" t="s">
        <v>277</v>
      </c>
      <c r="I163" s="9" t="s">
        <v>277</v>
      </c>
      <c r="J163" s="9">
        <v>0</v>
      </c>
      <c r="K163" s="9">
        <v>0</v>
      </c>
      <c r="L163" s="9" t="s">
        <v>277</v>
      </c>
      <c r="M163" s="9">
        <v>61.599999999999994</v>
      </c>
      <c r="N163" s="67"/>
      <c r="P163" s="65">
        <f t="shared" si="2"/>
        <v>61.599999999999994</v>
      </c>
    </row>
    <row r="164" spans="1:16" s="28" customFormat="1" ht="15">
      <c r="A164" s="238" t="s">
        <v>2662</v>
      </c>
      <c r="B164" s="61" t="s">
        <v>178</v>
      </c>
      <c r="C164" s="3"/>
      <c r="D164" s="3"/>
      <c r="E164" s="9">
        <v>55.3</v>
      </c>
      <c r="F164" s="9" t="s">
        <v>277</v>
      </c>
      <c r="G164" s="9" t="s">
        <v>277</v>
      </c>
      <c r="H164" s="9" t="s">
        <v>277</v>
      </c>
      <c r="I164" s="9" t="s">
        <v>277</v>
      </c>
      <c r="J164" s="9">
        <v>0</v>
      </c>
      <c r="K164" s="9">
        <v>0</v>
      </c>
      <c r="L164" s="9" t="s">
        <v>277</v>
      </c>
      <c r="M164" s="9" t="s">
        <v>277</v>
      </c>
      <c r="N164" s="67"/>
      <c r="P164" s="65">
        <f t="shared" si="2"/>
        <v>55.3</v>
      </c>
    </row>
    <row r="165" spans="1:16" s="28" customFormat="1" ht="15">
      <c r="A165" s="238" t="s">
        <v>2663</v>
      </c>
      <c r="B165" s="226" t="s">
        <v>1582</v>
      </c>
      <c r="C165" s="3"/>
      <c r="D165" s="3"/>
      <c r="E165" s="9" t="s">
        <v>277</v>
      </c>
      <c r="F165" s="9" t="s">
        <v>277</v>
      </c>
      <c r="G165" s="9" t="s">
        <v>277</v>
      </c>
      <c r="H165" s="9" t="s">
        <v>277</v>
      </c>
      <c r="I165" s="9" t="s">
        <v>277</v>
      </c>
      <c r="J165" s="9">
        <v>0</v>
      </c>
      <c r="K165" s="9">
        <v>0</v>
      </c>
      <c r="L165" s="9" t="s">
        <v>277</v>
      </c>
      <c r="M165" s="9" t="s">
        <v>277</v>
      </c>
      <c r="N165" s="67"/>
      <c r="P165" s="65">
        <f t="shared" si="2"/>
        <v>0</v>
      </c>
    </row>
    <row r="166" spans="1:16" s="28" customFormat="1" ht="15">
      <c r="A166" s="238" t="s">
        <v>2664</v>
      </c>
      <c r="B166" s="226" t="s">
        <v>1577</v>
      </c>
      <c r="C166" s="3"/>
      <c r="D166" s="3"/>
      <c r="E166" s="9" t="s">
        <v>277</v>
      </c>
      <c r="F166" s="9" t="s">
        <v>277</v>
      </c>
      <c r="G166" s="9" t="s">
        <v>277</v>
      </c>
      <c r="H166" s="9" t="s">
        <v>277</v>
      </c>
      <c r="I166" s="9" t="s">
        <v>277</v>
      </c>
      <c r="J166" s="9">
        <v>0</v>
      </c>
      <c r="K166" s="9">
        <v>0</v>
      </c>
      <c r="L166" s="9" t="s">
        <v>277</v>
      </c>
      <c r="M166" s="9" t="s">
        <v>277</v>
      </c>
      <c r="N166" s="67"/>
      <c r="P166" s="65">
        <f t="shared" si="2"/>
        <v>0</v>
      </c>
    </row>
    <row r="167" spans="1:16" s="28" customFormat="1" ht="15">
      <c r="A167" s="238" t="s">
        <v>2665</v>
      </c>
      <c r="B167" s="226" t="s">
        <v>1594</v>
      </c>
      <c r="C167" s="3"/>
      <c r="D167" s="3"/>
      <c r="E167" s="9" t="s">
        <v>277</v>
      </c>
      <c r="F167" s="9" t="s">
        <v>277</v>
      </c>
      <c r="G167" s="9" t="s">
        <v>277</v>
      </c>
      <c r="H167" s="9" t="s">
        <v>277</v>
      </c>
      <c r="I167" s="9" t="s">
        <v>277</v>
      </c>
      <c r="J167" s="9">
        <v>0</v>
      </c>
      <c r="K167" s="9">
        <v>0</v>
      </c>
      <c r="L167" s="9" t="s">
        <v>277</v>
      </c>
      <c r="M167" s="9" t="s">
        <v>277</v>
      </c>
      <c r="N167" s="67"/>
      <c r="P167" s="65">
        <f t="shared" si="2"/>
        <v>0</v>
      </c>
    </row>
    <row r="168" spans="1:16" s="28" customFormat="1" ht="15">
      <c r="A168" s="238" t="s">
        <v>2666</v>
      </c>
      <c r="B168" s="226" t="s">
        <v>1595</v>
      </c>
      <c r="C168" s="3"/>
      <c r="D168" s="3"/>
      <c r="E168" s="9" t="s">
        <v>277</v>
      </c>
      <c r="F168" s="9" t="s">
        <v>277</v>
      </c>
      <c r="G168" s="9" t="s">
        <v>277</v>
      </c>
      <c r="H168" s="9" t="s">
        <v>277</v>
      </c>
      <c r="I168" s="9" t="s">
        <v>277</v>
      </c>
      <c r="J168" s="9">
        <v>0</v>
      </c>
      <c r="K168" s="9">
        <v>0</v>
      </c>
      <c r="L168" s="9" t="s">
        <v>277</v>
      </c>
      <c r="M168" s="9" t="s">
        <v>277</v>
      </c>
      <c r="N168" s="67"/>
      <c r="P168" s="65">
        <f t="shared" si="2"/>
        <v>0</v>
      </c>
    </row>
    <row r="169" spans="1:16" s="28" customFormat="1" ht="15">
      <c r="A169" s="238" t="s">
        <v>3127</v>
      </c>
      <c r="B169" s="28" t="s">
        <v>3147</v>
      </c>
      <c r="C169" s="3"/>
      <c r="D169" s="3"/>
      <c r="E169" s="9" t="s">
        <v>277</v>
      </c>
      <c r="F169" s="9" t="s">
        <v>277</v>
      </c>
      <c r="G169" s="9" t="s">
        <v>277</v>
      </c>
      <c r="H169" s="9" t="s">
        <v>277</v>
      </c>
      <c r="I169" s="9" t="s">
        <v>277</v>
      </c>
      <c r="J169" s="9">
        <v>0</v>
      </c>
      <c r="K169" s="9">
        <v>0</v>
      </c>
      <c r="L169" s="9" t="s">
        <v>277</v>
      </c>
      <c r="M169" s="9" t="s">
        <v>277</v>
      </c>
      <c r="N169" s="67"/>
      <c r="P169" s="65">
        <f t="shared" si="2"/>
        <v>0</v>
      </c>
    </row>
    <row r="170" spans="1:16" s="28" customFormat="1" ht="15">
      <c r="A170" s="238" t="s">
        <v>3128</v>
      </c>
      <c r="B170" s="28" t="s">
        <v>3148</v>
      </c>
      <c r="C170" s="3"/>
      <c r="D170" s="3"/>
      <c r="E170" s="9" t="s">
        <v>277</v>
      </c>
      <c r="F170" s="9" t="s">
        <v>277</v>
      </c>
      <c r="G170" s="9" t="s">
        <v>277</v>
      </c>
      <c r="H170" s="9" t="s">
        <v>277</v>
      </c>
      <c r="I170" s="9" t="s">
        <v>277</v>
      </c>
      <c r="J170" s="9">
        <v>0</v>
      </c>
      <c r="K170" s="9">
        <v>0</v>
      </c>
      <c r="L170" s="9" t="s">
        <v>277</v>
      </c>
      <c r="M170" s="9" t="s">
        <v>277</v>
      </c>
      <c r="N170" s="67"/>
      <c r="P170" s="65">
        <f t="shared" si="2"/>
        <v>0</v>
      </c>
    </row>
    <row r="171" spans="1:16" s="28" customFormat="1" ht="15">
      <c r="A171" s="238" t="s">
        <v>3129</v>
      </c>
      <c r="B171" s="61" t="s">
        <v>3149</v>
      </c>
      <c r="C171" s="3"/>
      <c r="D171" s="3"/>
      <c r="E171" s="9" t="s">
        <v>277</v>
      </c>
      <c r="F171" s="9" t="s">
        <v>277</v>
      </c>
      <c r="G171" s="9" t="s">
        <v>277</v>
      </c>
      <c r="H171" s="9" t="s">
        <v>277</v>
      </c>
      <c r="I171" s="9" t="s">
        <v>277</v>
      </c>
      <c r="J171" s="9">
        <v>0</v>
      </c>
      <c r="K171" s="9">
        <v>0</v>
      </c>
      <c r="L171" s="9" t="s">
        <v>277</v>
      </c>
      <c r="M171" s="9" t="s">
        <v>277</v>
      </c>
      <c r="N171" s="67"/>
      <c r="P171" s="65">
        <f t="shared" si="2"/>
        <v>0</v>
      </c>
    </row>
    <row r="172" spans="1:16" s="28" customFormat="1" ht="15">
      <c r="A172" s="238" t="s">
        <v>3130</v>
      </c>
      <c r="B172" s="28" t="s">
        <v>3150</v>
      </c>
      <c r="C172" s="3"/>
      <c r="D172" s="3"/>
      <c r="E172" s="9" t="s">
        <v>277</v>
      </c>
      <c r="F172" s="9" t="s">
        <v>277</v>
      </c>
      <c r="G172" s="9" t="s">
        <v>277</v>
      </c>
      <c r="H172" s="9" t="s">
        <v>277</v>
      </c>
      <c r="I172" s="9" t="s">
        <v>277</v>
      </c>
      <c r="J172" s="9">
        <v>0</v>
      </c>
      <c r="K172" s="9">
        <v>0</v>
      </c>
      <c r="L172" s="9" t="s">
        <v>277</v>
      </c>
      <c r="M172" s="9" t="s">
        <v>277</v>
      </c>
      <c r="N172" s="67"/>
      <c r="P172" s="65">
        <f t="shared" si="2"/>
        <v>0</v>
      </c>
    </row>
    <row r="173" spans="1:16" s="28" customFormat="1" ht="15">
      <c r="A173" s="238" t="s">
        <v>3131</v>
      </c>
      <c r="B173" s="28" t="s">
        <v>3151</v>
      </c>
      <c r="C173" s="3"/>
      <c r="D173" s="3"/>
      <c r="E173" s="9" t="s">
        <v>277</v>
      </c>
      <c r="F173" s="9" t="s">
        <v>277</v>
      </c>
      <c r="G173" s="9" t="s">
        <v>277</v>
      </c>
      <c r="H173" s="9" t="s">
        <v>277</v>
      </c>
      <c r="I173" s="9" t="s">
        <v>277</v>
      </c>
      <c r="J173" s="9">
        <v>0</v>
      </c>
      <c r="K173" s="9">
        <v>0</v>
      </c>
      <c r="L173" s="9" t="s">
        <v>277</v>
      </c>
      <c r="M173" s="9" t="s">
        <v>277</v>
      </c>
      <c r="N173" s="67"/>
      <c r="P173" s="65">
        <f t="shared" si="2"/>
        <v>0</v>
      </c>
    </row>
    <row r="174" spans="1:16" s="28" customFormat="1" ht="15">
      <c r="A174" s="238" t="s">
        <v>3132</v>
      </c>
      <c r="B174" s="28" t="s">
        <v>3152</v>
      </c>
      <c r="C174" s="3"/>
      <c r="D174" s="3"/>
      <c r="E174" s="9" t="s">
        <v>277</v>
      </c>
      <c r="F174" s="9" t="s">
        <v>277</v>
      </c>
      <c r="G174" s="9" t="s">
        <v>277</v>
      </c>
      <c r="H174" s="9" t="s">
        <v>277</v>
      </c>
      <c r="I174" s="9" t="s">
        <v>277</v>
      </c>
      <c r="J174" s="9">
        <v>0</v>
      </c>
      <c r="K174" s="9">
        <v>0</v>
      </c>
      <c r="L174" s="9" t="s">
        <v>277</v>
      </c>
      <c r="M174" s="9" t="s">
        <v>277</v>
      </c>
      <c r="N174" s="67"/>
      <c r="P174" s="65">
        <f t="shared" si="2"/>
        <v>0</v>
      </c>
    </row>
    <row r="175" spans="1:16" s="28" customFormat="1" ht="15">
      <c r="A175" s="238" t="s">
        <v>3133</v>
      </c>
      <c r="B175" s="28" t="s">
        <v>3153</v>
      </c>
      <c r="C175" s="3"/>
      <c r="D175" s="3"/>
      <c r="E175" s="9" t="s">
        <v>277</v>
      </c>
      <c r="F175" s="9" t="s">
        <v>277</v>
      </c>
      <c r="G175" s="9" t="s">
        <v>277</v>
      </c>
      <c r="H175" s="9" t="s">
        <v>277</v>
      </c>
      <c r="I175" s="9" t="s">
        <v>277</v>
      </c>
      <c r="J175" s="9">
        <v>0</v>
      </c>
      <c r="K175" s="9">
        <v>0</v>
      </c>
      <c r="L175" s="9" t="s">
        <v>277</v>
      </c>
      <c r="M175" s="9" t="s">
        <v>277</v>
      </c>
      <c r="N175" s="67"/>
      <c r="P175" s="65">
        <f t="shared" si="2"/>
        <v>0</v>
      </c>
    </row>
    <row r="176" spans="1:16" s="28" customFormat="1" ht="15">
      <c r="A176" s="238" t="s">
        <v>3134</v>
      </c>
      <c r="B176" s="28" t="s">
        <v>3181</v>
      </c>
      <c r="C176" s="3"/>
      <c r="D176" s="3"/>
      <c r="E176" s="9" t="s">
        <v>277</v>
      </c>
      <c r="F176" s="9" t="s">
        <v>277</v>
      </c>
      <c r="G176" s="9" t="s">
        <v>277</v>
      </c>
      <c r="H176" s="9" t="s">
        <v>277</v>
      </c>
      <c r="I176" s="9" t="s">
        <v>277</v>
      </c>
      <c r="J176" s="9">
        <v>0</v>
      </c>
      <c r="K176" s="9">
        <v>0</v>
      </c>
      <c r="L176" s="9" t="s">
        <v>277</v>
      </c>
      <c r="M176" s="9" t="s">
        <v>277</v>
      </c>
      <c r="N176" s="67"/>
      <c r="P176" s="65">
        <f t="shared" si="2"/>
        <v>0</v>
      </c>
    </row>
    <row r="177" spans="1:16" s="28" customFormat="1" ht="15">
      <c r="A177" s="238" t="s">
        <v>3135</v>
      </c>
      <c r="B177" s="28" t="s">
        <v>3154</v>
      </c>
      <c r="C177" s="3"/>
      <c r="D177" s="3"/>
      <c r="E177" s="9" t="s">
        <v>277</v>
      </c>
      <c r="F177" s="9" t="s">
        <v>277</v>
      </c>
      <c r="G177" s="9" t="s">
        <v>277</v>
      </c>
      <c r="H177" s="9" t="s">
        <v>277</v>
      </c>
      <c r="I177" s="9" t="s">
        <v>277</v>
      </c>
      <c r="J177" s="9">
        <v>0</v>
      </c>
      <c r="K177" s="9">
        <v>0</v>
      </c>
      <c r="L177" s="9" t="s">
        <v>277</v>
      </c>
      <c r="M177" s="9" t="s">
        <v>277</v>
      </c>
      <c r="N177" s="67"/>
      <c r="P177" s="65">
        <f t="shared" si="2"/>
        <v>0</v>
      </c>
    </row>
    <row r="178" spans="1:16" s="28" customFormat="1" ht="15">
      <c r="A178" s="238" t="s">
        <v>3136</v>
      </c>
      <c r="B178" s="28" t="s">
        <v>3155</v>
      </c>
      <c r="C178" s="3"/>
      <c r="D178" s="3"/>
      <c r="E178" s="9" t="s">
        <v>277</v>
      </c>
      <c r="F178" s="9" t="s">
        <v>277</v>
      </c>
      <c r="G178" s="9" t="s">
        <v>277</v>
      </c>
      <c r="H178" s="9" t="s">
        <v>277</v>
      </c>
      <c r="I178" s="9" t="s">
        <v>277</v>
      </c>
      <c r="J178" s="9">
        <v>0</v>
      </c>
      <c r="K178" s="9">
        <v>0</v>
      </c>
      <c r="L178" s="9" t="s">
        <v>277</v>
      </c>
      <c r="M178" s="9" t="s">
        <v>277</v>
      </c>
      <c r="N178" s="67"/>
      <c r="P178" s="65">
        <f t="shared" si="2"/>
        <v>0</v>
      </c>
    </row>
    <row r="179" spans="1:16" s="28" customFormat="1" ht="15">
      <c r="A179" s="238" t="s">
        <v>3137</v>
      </c>
      <c r="B179" s="28" t="s">
        <v>3156</v>
      </c>
      <c r="C179" s="3"/>
      <c r="D179" s="3"/>
      <c r="E179" s="9" t="s">
        <v>277</v>
      </c>
      <c r="F179" s="9" t="s">
        <v>277</v>
      </c>
      <c r="G179" s="9" t="s">
        <v>277</v>
      </c>
      <c r="H179" s="9" t="s">
        <v>277</v>
      </c>
      <c r="I179" s="9" t="s">
        <v>277</v>
      </c>
      <c r="J179" s="9">
        <v>0</v>
      </c>
      <c r="K179" s="9">
        <v>0</v>
      </c>
      <c r="L179" s="9" t="s">
        <v>277</v>
      </c>
      <c r="M179" s="9" t="s">
        <v>277</v>
      </c>
      <c r="N179" s="67"/>
      <c r="P179" s="65">
        <f t="shared" si="2"/>
        <v>0</v>
      </c>
    </row>
    <row r="180" spans="1:16" s="28" customFormat="1" ht="15">
      <c r="A180" s="238" t="s">
        <v>3138</v>
      </c>
      <c r="B180" s="28" t="s">
        <v>3157</v>
      </c>
      <c r="C180" s="3"/>
      <c r="D180" s="3"/>
      <c r="E180" s="9" t="s">
        <v>277</v>
      </c>
      <c r="F180" s="9" t="s">
        <v>277</v>
      </c>
      <c r="G180" s="9" t="s">
        <v>277</v>
      </c>
      <c r="H180" s="9" t="s">
        <v>277</v>
      </c>
      <c r="I180" s="9" t="s">
        <v>277</v>
      </c>
      <c r="J180" s="9">
        <v>0</v>
      </c>
      <c r="K180" s="9">
        <v>0</v>
      </c>
      <c r="L180" s="9" t="s">
        <v>277</v>
      </c>
      <c r="M180" s="9" t="s">
        <v>277</v>
      </c>
      <c r="N180" s="67"/>
      <c r="P180" s="65">
        <f t="shared" si="2"/>
        <v>0</v>
      </c>
    </row>
    <row r="181" spans="1:16" s="28" customFormat="1" ht="15">
      <c r="A181" s="238" t="s">
        <v>3139</v>
      </c>
      <c r="B181" s="28" t="s">
        <v>3158</v>
      </c>
      <c r="C181" s="3"/>
      <c r="D181" s="3"/>
      <c r="E181" s="9" t="s">
        <v>277</v>
      </c>
      <c r="F181" s="9" t="s">
        <v>277</v>
      </c>
      <c r="G181" s="9" t="s">
        <v>277</v>
      </c>
      <c r="H181" s="9" t="s">
        <v>277</v>
      </c>
      <c r="I181" s="9" t="s">
        <v>277</v>
      </c>
      <c r="J181" s="9">
        <v>0</v>
      </c>
      <c r="K181" s="9">
        <v>0</v>
      </c>
      <c r="L181" s="9" t="s">
        <v>277</v>
      </c>
      <c r="M181" s="9" t="s">
        <v>277</v>
      </c>
      <c r="N181" s="67"/>
      <c r="P181" s="65">
        <f t="shared" si="2"/>
        <v>0</v>
      </c>
    </row>
    <row r="182" spans="1:16" s="28" customFormat="1" ht="15">
      <c r="A182" s="238" t="s">
        <v>3144</v>
      </c>
      <c r="B182" s="28" t="s">
        <v>3159</v>
      </c>
      <c r="C182" s="3"/>
      <c r="D182" s="3"/>
      <c r="E182" s="9" t="s">
        <v>277</v>
      </c>
      <c r="F182" s="9" t="s">
        <v>277</v>
      </c>
      <c r="G182" s="9" t="s">
        <v>277</v>
      </c>
      <c r="H182" s="9" t="s">
        <v>277</v>
      </c>
      <c r="I182" s="9" t="s">
        <v>277</v>
      </c>
      <c r="J182" s="9">
        <v>0</v>
      </c>
      <c r="K182" s="9">
        <v>0</v>
      </c>
      <c r="L182" s="9" t="s">
        <v>277</v>
      </c>
      <c r="M182" s="9" t="s">
        <v>277</v>
      </c>
      <c r="N182" s="67"/>
      <c r="P182" s="65">
        <f t="shared" si="2"/>
        <v>0</v>
      </c>
    </row>
    <row r="183" spans="1:16" s="28" customFormat="1" ht="15">
      <c r="A183" s="238" t="s">
        <v>3198</v>
      </c>
      <c r="B183" s="61" t="s">
        <v>3160</v>
      </c>
      <c r="C183" s="3"/>
      <c r="D183" s="3"/>
      <c r="E183" s="9" t="s">
        <v>277</v>
      </c>
      <c r="F183" s="9" t="s">
        <v>277</v>
      </c>
      <c r="G183" s="9" t="s">
        <v>277</v>
      </c>
      <c r="H183" s="9" t="s">
        <v>277</v>
      </c>
      <c r="I183" s="9" t="s">
        <v>277</v>
      </c>
      <c r="J183" s="9">
        <v>0</v>
      </c>
      <c r="K183" s="9">
        <v>0</v>
      </c>
      <c r="L183" s="9" t="s">
        <v>277</v>
      </c>
      <c r="M183" s="9" t="s">
        <v>277</v>
      </c>
      <c r="N183" s="67"/>
      <c r="P183" s="65">
        <f t="shared" si="2"/>
        <v>0</v>
      </c>
    </row>
    <row r="184" spans="1:16" s="28" customFormat="1" ht="15">
      <c r="A184" s="238" t="s">
        <v>3296</v>
      </c>
      <c r="B184" s="28" t="s">
        <v>3161</v>
      </c>
      <c r="C184" s="3"/>
      <c r="D184" s="3"/>
      <c r="E184" s="9" t="s">
        <v>277</v>
      </c>
      <c r="F184" s="9" t="s">
        <v>277</v>
      </c>
      <c r="G184" s="9" t="s">
        <v>277</v>
      </c>
      <c r="H184" s="9" t="s">
        <v>277</v>
      </c>
      <c r="I184" s="9" t="s">
        <v>277</v>
      </c>
      <c r="J184" s="9">
        <v>0</v>
      </c>
      <c r="K184" s="9">
        <v>0</v>
      </c>
      <c r="L184" s="9" t="s">
        <v>277</v>
      </c>
      <c r="M184" s="9" t="s">
        <v>277</v>
      </c>
      <c r="N184" s="67"/>
      <c r="P184" s="65">
        <f t="shared" si="2"/>
        <v>0</v>
      </c>
    </row>
    <row r="185" spans="1:16" s="28" customFormat="1" ht="15">
      <c r="A185" s="238" t="s">
        <v>3297</v>
      </c>
      <c r="B185" s="28" t="s">
        <v>3162</v>
      </c>
      <c r="C185" s="3"/>
      <c r="D185" s="3"/>
      <c r="E185" s="9" t="s">
        <v>277</v>
      </c>
      <c r="F185" s="9" t="s">
        <v>277</v>
      </c>
      <c r="G185" s="9" t="s">
        <v>277</v>
      </c>
      <c r="H185" s="9" t="s">
        <v>277</v>
      </c>
      <c r="I185" s="9" t="s">
        <v>277</v>
      </c>
      <c r="J185" s="9">
        <v>0</v>
      </c>
      <c r="K185" s="9">
        <v>0</v>
      </c>
      <c r="L185" s="9" t="s">
        <v>277</v>
      </c>
      <c r="M185" s="9" t="s">
        <v>277</v>
      </c>
      <c r="N185" s="67"/>
      <c r="P185" s="65">
        <f t="shared" si="2"/>
        <v>0</v>
      </c>
    </row>
    <row r="186" spans="1:16" s="28" customFormat="1" ht="15">
      <c r="A186" s="238" t="s">
        <v>3298</v>
      </c>
      <c r="B186" s="28" t="s">
        <v>3163</v>
      </c>
      <c r="C186" s="3"/>
      <c r="D186" s="3"/>
      <c r="E186" s="9" t="s">
        <v>277</v>
      </c>
      <c r="F186" s="9" t="s">
        <v>277</v>
      </c>
      <c r="G186" s="9" t="s">
        <v>277</v>
      </c>
      <c r="H186" s="9" t="s">
        <v>277</v>
      </c>
      <c r="I186" s="9" t="s">
        <v>277</v>
      </c>
      <c r="J186" s="9">
        <v>0</v>
      </c>
      <c r="K186" s="9">
        <v>0</v>
      </c>
      <c r="L186" s="9" t="s">
        <v>277</v>
      </c>
      <c r="M186" s="9" t="s">
        <v>277</v>
      </c>
      <c r="N186" s="67"/>
      <c r="P186" s="65">
        <f t="shared" si="2"/>
        <v>0</v>
      </c>
    </row>
    <row r="187" spans="1:16" s="28" customFormat="1" ht="15">
      <c r="A187" s="238" t="s">
        <v>3299</v>
      </c>
      <c r="B187" s="61" t="s">
        <v>3164</v>
      </c>
      <c r="C187" s="3"/>
      <c r="D187" s="3"/>
      <c r="E187" s="9" t="s">
        <v>277</v>
      </c>
      <c r="F187" s="9" t="s">
        <v>277</v>
      </c>
      <c r="G187" s="9" t="s">
        <v>277</v>
      </c>
      <c r="H187" s="9" t="s">
        <v>277</v>
      </c>
      <c r="I187" s="9" t="s">
        <v>277</v>
      </c>
      <c r="J187" s="9">
        <v>0</v>
      </c>
      <c r="K187" s="9">
        <v>0</v>
      </c>
      <c r="L187" s="9" t="s">
        <v>277</v>
      </c>
      <c r="M187" s="9" t="s">
        <v>277</v>
      </c>
      <c r="N187" s="67"/>
      <c r="P187" s="65">
        <f t="shared" si="2"/>
        <v>0</v>
      </c>
    </row>
    <row r="188" spans="1:16" s="28" customFormat="1" ht="15">
      <c r="A188" s="238" t="s">
        <v>3300</v>
      </c>
      <c r="B188" s="28" t="s">
        <v>3165</v>
      </c>
      <c r="C188" s="3"/>
      <c r="D188" s="3"/>
      <c r="E188" s="9" t="s">
        <v>277</v>
      </c>
      <c r="F188" s="9" t="s">
        <v>277</v>
      </c>
      <c r="G188" s="9" t="s">
        <v>277</v>
      </c>
      <c r="H188" s="9" t="s">
        <v>277</v>
      </c>
      <c r="I188" s="9" t="s">
        <v>277</v>
      </c>
      <c r="J188" s="9">
        <v>0</v>
      </c>
      <c r="K188" s="9">
        <v>0</v>
      </c>
      <c r="L188" s="9" t="s">
        <v>277</v>
      </c>
      <c r="M188" s="9" t="s">
        <v>277</v>
      </c>
      <c r="N188" s="67"/>
      <c r="P188" s="65">
        <f t="shared" si="2"/>
        <v>0</v>
      </c>
    </row>
    <row r="189" spans="1:16" s="28" customFormat="1" ht="15">
      <c r="A189" s="238" t="s">
        <v>3301</v>
      </c>
      <c r="B189" s="28" t="s">
        <v>3166</v>
      </c>
      <c r="C189" s="3"/>
      <c r="D189" s="3"/>
      <c r="E189" s="9" t="s">
        <v>277</v>
      </c>
      <c r="F189" s="9" t="s">
        <v>277</v>
      </c>
      <c r="G189" s="9" t="s">
        <v>277</v>
      </c>
      <c r="H189" s="9" t="s">
        <v>277</v>
      </c>
      <c r="I189" s="9" t="s">
        <v>277</v>
      </c>
      <c r="J189" s="9">
        <v>0</v>
      </c>
      <c r="K189" s="9">
        <v>0</v>
      </c>
      <c r="L189" s="9" t="s">
        <v>277</v>
      </c>
      <c r="M189" s="9" t="s">
        <v>277</v>
      </c>
      <c r="N189" s="67"/>
      <c r="P189" s="65">
        <f t="shared" si="2"/>
        <v>0</v>
      </c>
    </row>
    <row r="190" spans="1:16" s="28" customFormat="1" ht="15">
      <c r="A190" s="238" t="s">
        <v>3302</v>
      </c>
      <c r="B190" s="28" t="s">
        <v>3167</v>
      </c>
      <c r="C190" s="3"/>
      <c r="D190" s="3"/>
      <c r="E190" s="9" t="s">
        <v>277</v>
      </c>
      <c r="F190" s="9" t="s">
        <v>277</v>
      </c>
      <c r="G190" s="9" t="s">
        <v>277</v>
      </c>
      <c r="H190" s="9" t="s">
        <v>277</v>
      </c>
      <c r="I190" s="9" t="s">
        <v>277</v>
      </c>
      <c r="J190" s="9">
        <v>0</v>
      </c>
      <c r="K190" s="9">
        <v>0</v>
      </c>
      <c r="L190" s="9" t="s">
        <v>277</v>
      </c>
      <c r="M190" s="9" t="s">
        <v>277</v>
      </c>
      <c r="N190" s="67"/>
      <c r="P190" s="65">
        <f t="shared" si="2"/>
        <v>0</v>
      </c>
    </row>
    <row r="191" spans="1:16" s="28" customFormat="1" ht="15">
      <c r="A191" s="238" t="s">
        <v>3303</v>
      </c>
      <c r="B191" s="28" t="s">
        <v>3168</v>
      </c>
      <c r="C191" s="3"/>
      <c r="D191" s="3"/>
      <c r="E191" s="9" t="s">
        <v>277</v>
      </c>
      <c r="F191" s="9" t="s">
        <v>277</v>
      </c>
      <c r="G191" s="9" t="s">
        <v>277</v>
      </c>
      <c r="H191" s="9" t="s">
        <v>277</v>
      </c>
      <c r="I191" s="9" t="s">
        <v>277</v>
      </c>
      <c r="J191" s="9">
        <v>0</v>
      </c>
      <c r="K191" s="9">
        <v>0</v>
      </c>
      <c r="L191" s="9" t="s">
        <v>277</v>
      </c>
      <c r="M191" s="9" t="s">
        <v>277</v>
      </c>
      <c r="N191" s="67"/>
      <c r="P191" s="65">
        <f t="shared" si="2"/>
        <v>0</v>
      </c>
    </row>
    <row r="192" spans="1:16" s="28" customFormat="1" ht="15">
      <c r="A192" s="238" t="s">
        <v>3304</v>
      </c>
      <c r="B192" s="28" t="s">
        <v>3169</v>
      </c>
      <c r="C192" s="3"/>
      <c r="D192" s="3"/>
      <c r="E192" s="9" t="s">
        <v>277</v>
      </c>
      <c r="F192" s="9" t="s">
        <v>277</v>
      </c>
      <c r="G192" s="9" t="s">
        <v>277</v>
      </c>
      <c r="H192" s="9" t="s">
        <v>277</v>
      </c>
      <c r="I192" s="9" t="s">
        <v>277</v>
      </c>
      <c r="J192" s="9">
        <v>0</v>
      </c>
      <c r="K192" s="9">
        <v>0</v>
      </c>
      <c r="L192" s="9" t="s">
        <v>277</v>
      </c>
      <c r="M192" s="9" t="s">
        <v>277</v>
      </c>
      <c r="N192" s="67"/>
      <c r="P192" s="65">
        <f t="shared" si="2"/>
        <v>0</v>
      </c>
    </row>
    <row r="193" spans="1:21" s="28" customFormat="1" ht="15">
      <c r="A193" s="238" t="s">
        <v>3305</v>
      </c>
      <c r="B193" s="28" t="s">
        <v>3170</v>
      </c>
      <c r="C193" s="3"/>
      <c r="D193" s="3"/>
      <c r="E193" s="9" t="s">
        <v>277</v>
      </c>
      <c r="F193" s="9" t="s">
        <v>277</v>
      </c>
      <c r="G193" s="9" t="s">
        <v>277</v>
      </c>
      <c r="H193" s="9" t="s">
        <v>277</v>
      </c>
      <c r="I193" s="9" t="s">
        <v>277</v>
      </c>
      <c r="J193" s="9">
        <v>0</v>
      </c>
      <c r="K193" s="9">
        <v>0</v>
      </c>
      <c r="L193" s="9" t="s">
        <v>277</v>
      </c>
      <c r="M193" s="9" t="s">
        <v>277</v>
      </c>
      <c r="N193" s="67"/>
      <c r="P193" s="65">
        <f t="shared" si="2"/>
        <v>0</v>
      </c>
      <c r="Q193"/>
      <c r="R193"/>
      <c r="S193"/>
      <c r="T193"/>
      <c r="U193"/>
    </row>
    <row r="194" spans="1:21" s="28" customFormat="1" ht="15">
      <c r="A194" s="238" t="s">
        <v>3306</v>
      </c>
      <c r="B194" s="28" t="s">
        <v>3171</v>
      </c>
      <c r="C194" s="3"/>
      <c r="D194" s="3"/>
      <c r="E194" s="9" t="s">
        <v>277</v>
      </c>
      <c r="F194" s="9" t="s">
        <v>277</v>
      </c>
      <c r="G194" s="9" t="s">
        <v>277</v>
      </c>
      <c r="H194" s="9" t="s">
        <v>277</v>
      </c>
      <c r="I194" s="9" t="s">
        <v>277</v>
      </c>
      <c r="J194" s="9">
        <v>0</v>
      </c>
      <c r="K194" s="9">
        <v>0</v>
      </c>
      <c r="L194" s="9" t="s">
        <v>277</v>
      </c>
      <c r="M194" s="9" t="s">
        <v>277</v>
      </c>
      <c r="N194" s="67"/>
      <c r="P194" s="65">
        <f t="shared" si="2"/>
        <v>0</v>
      </c>
      <c r="Q194"/>
      <c r="R194"/>
      <c r="S194"/>
      <c r="T194"/>
      <c r="U194"/>
    </row>
    <row r="195" spans="1:21" s="28" customFormat="1" ht="15">
      <c r="A195" s="238" t="s">
        <v>3307</v>
      </c>
      <c r="B195" s="28" t="s">
        <v>3172</v>
      </c>
      <c r="C195" s="3"/>
      <c r="D195" s="3"/>
      <c r="E195" s="9" t="s">
        <v>277</v>
      </c>
      <c r="F195" s="9" t="s">
        <v>277</v>
      </c>
      <c r="G195" s="9" t="s">
        <v>277</v>
      </c>
      <c r="H195" s="9" t="s">
        <v>277</v>
      </c>
      <c r="I195" s="9" t="s">
        <v>277</v>
      </c>
      <c r="J195" s="9">
        <v>0</v>
      </c>
      <c r="K195" s="9">
        <v>0</v>
      </c>
      <c r="L195" s="9" t="s">
        <v>277</v>
      </c>
      <c r="M195" s="9" t="s">
        <v>277</v>
      </c>
      <c r="N195" s="67"/>
      <c r="P195" s="65">
        <f t="shared" si="2"/>
        <v>0</v>
      </c>
      <c r="Q195"/>
      <c r="R195"/>
      <c r="S195"/>
      <c r="T195"/>
      <c r="U195"/>
    </row>
    <row r="196" spans="1:21" s="28" customFormat="1" ht="15">
      <c r="A196" s="238" t="s">
        <v>3308</v>
      </c>
      <c r="B196" s="61" t="s">
        <v>3194</v>
      </c>
      <c r="C196" s="3"/>
      <c r="D196" s="3"/>
      <c r="E196" s="9" t="s">
        <v>277</v>
      </c>
      <c r="F196" s="9" t="s">
        <v>277</v>
      </c>
      <c r="G196" s="9" t="s">
        <v>277</v>
      </c>
      <c r="H196" s="9" t="s">
        <v>277</v>
      </c>
      <c r="I196" s="9" t="s">
        <v>277</v>
      </c>
      <c r="J196" s="9">
        <v>0</v>
      </c>
      <c r="K196" s="9">
        <v>0</v>
      </c>
      <c r="L196" s="9" t="s">
        <v>277</v>
      </c>
      <c r="M196" s="9" t="s">
        <v>277</v>
      </c>
      <c r="N196" s="67"/>
      <c r="P196" s="65">
        <f t="shared" si="2"/>
        <v>0</v>
      </c>
      <c r="Q196"/>
      <c r="R196"/>
      <c r="S196"/>
      <c r="T196"/>
      <c r="U196"/>
    </row>
    <row r="197" spans="1:21" s="28" customFormat="1" ht="15">
      <c r="A197" s="238" t="s">
        <v>3309</v>
      </c>
      <c r="B197" s="28" t="s">
        <v>3173</v>
      </c>
      <c r="C197" s="3"/>
      <c r="D197" s="3"/>
      <c r="E197" s="9" t="s">
        <v>277</v>
      </c>
      <c r="F197" s="9" t="s">
        <v>277</v>
      </c>
      <c r="G197" s="9" t="s">
        <v>277</v>
      </c>
      <c r="H197" s="9" t="s">
        <v>277</v>
      </c>
      <c r="I197" s="9" t="s">
        <v>277</v>
      </c>
      <c r="J197" s="9">
        <v>0</v>
      </c>
      <c r="K197" s="9">
        <v>0</v>
      </c>
      <c r="L197" s="9" t="s">
        <v>277</v>
      </c>
      <c r="M197" s="9" t="s">
        <v>277</v>
      </c>
      <c r="N197" s="67"/>
      <c r="P197" s="65">
        <f t="shared" si="2"/>
        <v>0</v>
      </c>
      <c r="Q197"/>
      <c r="R197"/>
      <c r="S197"/>
      <c r="T197"/>
      <c r="U197"/>
    </row>
    <row r="198" spans="1:21" s="28" customFormat="1" ht="15">
      <c r="A198" s="238" t="s">
        <v>3310</v>
      </c>
      <c r="B198" s="28" t="s">
        <v>3174</v>
      </c>
      <c r="C198" s="3"/>
      <c r="D198" s="3"/>
      <c r="E198" s="9" t="s">
        <v>277</v>
      </c>
      <c r="F198" s="9" t="s">
        <v>277</v>
      </c>
      <c r="G198" s="9" t="s">
        <v>277</v>
      </c>
      <c r="H198" s="9" t="s">
        <v>277</v>
      </c>
      <c r="I198" s="9" t="s">
        <v>277</v>
      </c>
      <c r="J198" s="9">
        <v>0</v>
      </c>
      <c r="K198" s="9">
        <v>0</v>
      </c>
      <c r="L198" s="9" t="s">
        <v>277</v>
      </c>
      <c r="M198" s="9" t="s">
        <v>277</v>
      </c>
      <c r="N198" s="67"/>
      <c r="P198" s="65">
        <f t="shared" si="2"/>
        <v>0</v>
      </c>
      <c r="Q198"/>
      <c r="R198"/>
      <c r="S198"/>
      <c r="T198"/>
      <c r="U198"/>
    </row>
    <row r="199" spans="1:21" s="28" customFormat="1" ht="15">
      <c r="A199" s="238" t="s">
        <v>3311</v>
      </c>
      <c r="B199" s="28" t="s">
        <v>3175</v>
      </c>
      <c r="C199" s="3"/>
      <c r="D199" s="3"/>
      <c r="E199" s="9" t="s">
        <v>277</v>
      </c>
      <c r="F199" s="9" t="s">
        <v>277</v>
      </c>
      <c r="G199" s="9" t="s">
        <v>277</v>
      </c>
      <c r="H199" s="9" t="s">
        <v>277</v>
      </c>
      <c r="I199" s="9" t="s">
        <v>277</v>
      </c>
      <c r="J199" s="9">
        <v>0</v>
      </c>
      <c r="K199" s="9">
        <v>0</v>
      </c>
      <c r="L199" s="9" t="s">
        <v>277</v>
      </c>
      <c r="M199" s="9" t="s">
        <v>277</v>
      </c>
      <c r="N199" s="67"/>
      <c r="P199" s="65">
        <f t="shared" si="2"/>
        <v>0</v>
      </c>
      <c r="Q199"/>
      <c r="R199"/>
      <c r="S199"/>
      <c r="T199"/>
      <c r="U199"/>
    </row>
    <row r="200" spans="1:21" s="28" customFormat="1" ht="15">
      <c r="A200" s="238"/>
      <c r="B200" s="226"/>
      <c r="C200" s="3"/>
      <c r="D200" s="3"/>
      <c r="E200" s="9"/>
      <c r="F200" s="9"/>
      <c r="G200" s="9"/>
      <c r="H200" s="9"/>
      <c r="I200" s="9"/>
      <c r="J200" s="9"/>
      <c r="K200" s="9"/>
      <c r="L200" s="9"/>
      <c r="M200" s="9"/>
      <c r="N200" s="67"/>
      <c r="P200" s="65"/>
      <c r="Q200"/>
      <c r="R200"/>
      <c r="S200"/>
      <c r="T200"/>
      <c r="U200"/>
    </row>
    <row r="201" spans="1:21" s="28" customFormat="1" ht="15">
      <c r="A201" s="238"/>
      <c r="B201" s="226"/>
      <c r="C201" s="3"/>
      <c r="D201" s="3"/>
      <c r="E201" s="9"/>
      <c r="F201" s="9"/>
      <c r="G201" s="9"/>
      <c r="H201" s="9"/>
      <c r="I201" s="9"/>
      <c r="J201" s="9"/>
      <c r="K201" s="9"/>
      <c r="L201" s="9"/>
      <c r="M201" s="9"/>
      <c r="N201" s="67"/>
      <c r="P201" s="65"/>
      <c r="Q201"/>
      <c r="R201"/>
      <c r="S201"/>
      <c r="T201"/>
      <c r="U201"/>
    </row>
    <row r="202" spans="1:21" s="28" customFormat="1" ht="15">
      <c r="C202" s="3"/>
      <c r="D202" s="3"/>
      <c r="E202" s="9"/>
      <c r="F202" s="9"/>
      <c r="G202" s="9"/>
      <c r="H202"/>
      <c r="I202"/>
      <c r="J202"/>
      <c r="K202"/>
      <c r="L202" s="67"/>
      <c r="M202" s="67"/>
      <c r="N202" s="65"/>
      <c r="P202"/>
      <c r="Q202"/>
      <c r="R202"/>
      <c r="S202"/>
      <c r="T202"/>
      <c r="U202"/>
    </row>
    <row r="203" spans="1:21" s="28" customFormat="1" ht="25.5">
      <c r="A203" s="23" t="s">
        <v>183</v>
      </c>
      <c r="B203"/>
      <c r="C203"/>
      <c r="D203"/>
      <c r="E203"/>
      <c r="F203"/>
      <c r="G203"/>
      <c r="H203"/>
      <c r="I203"/>
      <c r="J203"/>
      <c r="K203"/>
      <c r="L203" s="67"/>
      <c r="M203" s="67"/>
      <c r="N203" s="67"/>
      <c r="P203"/>
      <c r="Q203"/>
      <c r="R203"/>
      <c r="S203"/>
      <c r="T203"/>
      <c r="U203"/>
    </row>
    <row r="204" spans="1:21" s="28" customFormat="1" ht="14.25">
      <c r="A204"/>
      <c r="B204"/>
      <c r="C204"/>
      <c r="D204"/>
      <c r="E204"/>
      <c r="F204"/>
      <c r="G204"/>
      <c r="H204"/>
      <c r="I204"/>
      <c r="J204"/>
      <c r="K204"/>
      <c r="L204" s="67"/>
      <c r="M204" s="67"/>
      <c r="N204" s="67"/>
      <c r="P204"/>
      <c r="Q204"/>
      <c r="R204"/>
      <c r="S204"/>
      <c r="T204"/>
      <c r="U204"/>
    </row>
    <row r="205" spans="1:21" s="28" customFormat="1" ht="15">
      <c r="A205" s="38"/>
      <c r="B205" s="38"/>
      <c r="C205" s="38"/>
      <c r="D205" s="38"/>
      <c r="E205" s="59">
        <v>2016</v>
      </c>
      <c r="F205" s="59">
        <v>2017</v>
      </c>
      <c r="G205" s="59">
        <v>2018</v>
      </c>
      <c r="H205" s="59">
        <v>2019</v>
      </c>
      <c r="I205" s="59">
        <v>2020</v>
      </c>
      <c r="J205" s="59">
        <v>2021</v>
      </c>
      <c r="K205" s="59">
        <v>2022</v>
      </c>
      <c r="L205" s="59">
        <v>2023</v>
      </c>
      <c r="M205" s="59">
        <v>2024</v>
      </c>
      <c r="N205" s="59">
        <v>2025</v>
      </c>
      <c r="P205" s="68" t="s">
        <v>40</v>
      </c>
      <c r="Q205" s="38"/>
      <c r="R205" s="38"/>
      <c r="S205" s="38"/>
      <c r="T205"/>
      <c r="U205" s="38"/>
    </row>
    <row r="206" spans="1:21" s="28" customFormat="1" ht="15">
      <c r="A206" s="28" t="s">
        <v>0</v>
      </c>
      <c r="B206" s="61" t="s">
        <v>1</v>
      </c>
      <c r="E206" s="179">
        <v>39.900000000000091</v>
      </c>
      <c r="F206" s="176">
        <v>332.5</v>
      </c>
      <c r="G206" s="179">
        <v>162.00000000000011</v>
      </c>
      <c r="H206" s="9">
        <v>205.70000000000005</v>
      </c>
      <c r="I206" s="179">
        <v>310.49999999999989</v>
      </c>
      <c r="J206" s="9">
        <v>0</v>
      </c>
      <c r="K206" s="9">
        <v>0</v>
      </c>
      <c r="L206" s="9">
        <v>3.9000000000000909</v>
      </c>
      <c r="M206" s="9">
        <v>153.10000000000002</v>
      </c>
      <c r="P206" s="65">
        <f>SUM(E206:N206)</f>
        <v>1207.6000000000004</v>
      </c>
      <c r="R206" s="3" t="s">
        <v>1304</v>
      </c>
      <c r="S206" s="3"/>
      <c r="T206" s="3"/>
      <c r="U206" s="3" t="s">
        <v>2736</v>
      </c>
    </row>
    <row r="207" spans="1:21" s="28" customFormat="1" ht="15">
      <c r="A207" s="28" t="s">
        <v>2</v>
      </c>
      <c r="B207" s="61" t="s">
        <v>25</v>
      </c>
      <c r="E207" s="9">
        <v>22.000000000000114</v>
      </c>
      <c r="F207" s="9">
        <v>106.5</v>
      </c>
      <c r="G207" s="179">
        <v>140.0999999999998</v>
      </c>
      <c r="H207" s="9">
        <v>214.39999999999998</v>
      </c>
      <c r="I207" s="9">
        <v>259.29999999999995</v>
      </c>
      <c r="J207" s="9">
        <v>0</v>
      </c>
      <c r="K207" s="9">
        <v>0</v>
      </c>
      <c r="L207" s="9">
        <v>226.80000000000018</v>
      </c>
      <c r="M207" s="179">
        <v>188.99999999999989</v>
      </c>
      <c r="N207" s="67"/>
      <c r="P207" s="65">
        <f t="shared" ref="P207:P270" si="3">SUM(E207:N207)</f>
        <v>1158.0999999999999</v>
      </c>
      <c r="Q207" s="61"/>
      <c r="R207" s="3" t="s">
        <v>334</v>
      </c>
      <c r="S207" s="3"/>
      <c r="T207" s="3"/>
      <c r="U207" s="3"/>
    </row>
    <row r="208" spans="1:21" s="28" customFormat="1" ht="15">
      <c r="A208" s="28" t="s">
        <v>3</v>
      </c>
      <c r="B208" s="61" t="s">
        <v>15</v>
      </c>
      <c r="E208" s="179">
        <v>30</v>
      </c>
      <c r="F208" s="179">
        <v>241</v>
      </c>
      <c r="G208" s="9">
        <v>111.40000000000009</v>
      </c>
      <c r="H208" s="9">
        <v>147.70000000000005</v>
      </c>
      <c r="I208" s="176">
        <v>437.99999999999977</v>
      </c>
      <c r="J208" s="9">
        <v>0</v>
      </c>
      <c r="K208" s="9">
        <v>0</v>
      </c>
      <c r="L208" s="9">
        <v>83.700000000000045</v>
      </c>
      <c r="M208" s="62" t="s">
        <v>278</v>
      </c>
      <c r="P208" s="65">
        <f t="shared" si="3"/>
        <v>1051.8</v>
      </c>
      <c r="R208" s="3" t="s">
        <v>329</v>
      </c>
      <c r="S208" s="3"/>
      <c r="T208" s="3"/>
      <c r="U208" s="3" t="s">
        <v>1343</v>
      </c>
    </row>
    <row r="209" spans="1:21" s="28" customFormat="1" ht="15">
      <c r="A209" s="28" t="s">
        <v>5</v>
      </c>
      <c r="B209" s="61" t="s">
        <v>13</v>
      </c>
      <c r="E209" s="62" t="s">
        <v>278</v>
      </c>
      <c r="F209" s="179">
        <v>219.9</v>
      </c>
      <c r="G209" s="9">
        <v>48.399999999999949</v>
      </c>
      <c r="H209" s="9">
        <v>240.30000000000007</v>
      </c>
      <c r="I209" s="174">
        <v>416.5</v>
      </c>
      <c r="J209" s="9">
        <v>0</v>
      </c>
      <c r="K209" s="9">
        <v>0</v>
      </c>
      <c r="L209" s="9">
        <v>118.99999999999994</v>
      </c>
      <c r="M209" s="9" t="s">
        <v>277</v>
      </c>
      <c r="P209" s="65">
        <f t="shared" si="3"/>
        <v>1044.0999999999999</v>
      </c>
      <c r="Q209" s="61"/>
      <c r="R209" s="3" t="s">
        <v>332</v>
      </c>
      <c r="S209" s="3"/>
      <c r="T209" s="3"/>
      <c r="U209" s="3"/>
    </row>
    <row r="210" spans="1:21" s="28" customFormat="1" ht="15">
      <c r="A210" s="28" t="s">
        <v>7</v>
      </c>
      <c r="B210" s="61" t="s">
        <v>17</v>
      </c>
      <c r="E210" s="176">
        <v>68.999999999999886</v>
      </c>
      <c r="F210" s="9">
        <v>77.5</v>
      </c>
      <c r="G210" s="174">
        <v>204.19999999999993</v>
      </c>
      <c r="H210" s="9">
        <v>16.899999999999864</v>
      </c>
      <c r="I210" s="9">
        <v>277.80000000000007</v>
      </c>
      <c r="J210" s="9">
        <v>0</v>
      </c>
      <c r="K210" s="9">
        <v>0</v>
      </c>
      <c r="L210" s="179">
        <v>319.89999999999998</v>
      </c>
      <c r="M210" s="9">
        <v>67.800000000000011</v>
      </c>
      <c r="P210" s="65">
        <f t="shared" si="3"/>
        <v>1033.0999999999997</v>
      </c>
      <c r="R210" s="3" t="s">
        <v>1827</v>
      </c>
      <c r="S210" s="3"/>
      <c r="T210" s="3"/>
      <c r="U210" s="3" t="s">
        <v>1343</v>
      </c>
    </row>
    <row r="211" spans="1:21" s="28" customFormat="1" ht="15">
      <c r="A211" s="28" t="s">
        <v>8</v>
      </c>
      <c r="B211" s="61" t="s">
        <v>665</v>
      </c>
      <c r="E211" s="9" t="s">
        <v>277</v>
      </c>
      <c r="F211" s="9" t="s">
        <v>277</v>
      </c>
      <c r="G211" s="9" t="s">
        <v>277</v>
      </c>
      <c r="H211" s="179">
        <v>318.10000000000002</v>
      </c>
      <c r="I211" s="9">
        <v>278.5</v>
      </c>
      <c r="J211" s="9">
        <v>0</v>
      </c>
      <c r="K211" s="9">
        <v>0</v>
      </c>
      <c r="L211" s="179">
        <v>314.8000000000003</v>
      </c>
      <c r="M211" s="9">
        <v>118.5</v>
      </c>
      <c r="N211" s="67"/>
      <c r="P211" s="65">
        <f t="shared" si="3"/>
        <v>1029.9000000000003</v>
      </c>
      <c r="R211" t="s">
        <v>341</v>
      </c>
      <c r="S211"/>
      <c r="T211" s="3"/>
      <c r="U211" s="3"/>
    </row>
    <row r="212" spans="1:21" s="28" customFormat="1" ht="15">
      <c r="A212" s="28" t="s">
        <v>10</v>
      </c>
      <c r="B212" s="61" t="s">
        <v>142</v>
      </c>
      <c r="E212" s="9" t="s">
        <v>277</v>
      </c>
      <c r="F212" s="9">
        <v>138.5</v>
      </c>
      <c r="G212" s="9">
        <v>107.49999999999994</v>
      </c>
      <c r="H212" s="179">
        <v>289.50000000000006</v>
      </c>
      <c r="I212" s="9">
        <v>156.40000000000003</v>
      </c>
      <c r="J212" s="9">
        <v>0</v>
      </c>
      <c r="K212" s="9">
        <v>0</v>
      </c>
      <c r="L212" s="9">
        <v>251.70000000000016</v>
      </c>
      <c r="M212" s="9">
        <v>54.199999999999932</v>
      </c>
      <c r="N212" s="67"/>
      <c r="P212" s="65">
        <f t="shared" si="3"/>
        <v>997.80000000000018</v>
      </c>
      <c r="Q212" s="61"/>
      <c r="R212" s="3" t="s">
        <v>287</v>
      </c>
      <c r="S212" s="3"/>
      <c r="T212" s="3"/>
      <c r="U212" s="3"/>
    </row>
    <row r="213" spans="1:21" s="28" customFormat="1" ht="15">
      <c r="A213" s="28" t="s">
        <v>12</v>
      </c>
      <c r="B213" s="61" t="s">
        <v>39</v>
      </c>
      <c r="E213" s="9">
        <v>12.100000000000023</v>
      </c>
      <c r="F213" s="9">
        <v>149.30000000000001</v>
      </c>
      <c r="G213" s="9">
        <v>84.500000000000227</v>
      </c>
      <c r="H213" s="174">
        <v>393.5</v>
      </c>
      <c r="I213" s="179">
        <v>294.79999999999973</v>
      </c>
      <c r="J213" s="9">
        <v>0</v>
      </c>
      <c r="K213" s="9">
        <v>0</v>
      </c>
      <c r="L213" s="9" t="s">
        <v>277</v>
      </c>
      <c r="M213" s="9" t="s">
        <v>277</v>
      </c>
      <c r="N213" s="67"/>
      <c r="P213" s="65">
        <f t="shared" si="3"/>
        <v>934.2</v>
      </c>
      <c r="Q213" s="61"/>
      <c r="R213" s="3" t="s">
        <v>318</v>
      </c>
      <c r="S213" s="3"/>
      <c r="T213" s="3"/>
      <c r="U213" s="3"/>
    </row>
    <row r="214" spans="1:21" s="28" customFormat="1" ht="15">
      <c r="A214" s="28" t="s">
        <v>14</v>
      </c>
      <c r="B214" s="61" t="s">
        <v>19</v>
      </c>
      <c r="E214" s="179">
        <v>29.999999999999886</v>
      </c>
      <c r="F214" s="9">
        <v>145</v>
      </c>
      <c r="G214" s="9">
        <v>11.699999999999932</v>
      </c>
      <c r="H214" s="176">
        <v>397.09999999999991</v>
      </c>
      <c r="I214" s="179">
        <v>304.99999999999989</v>
      </c>
      <c r="J214" s="9">
        <v>0</v>
      </c>
      <c r="K214" s="9">
        <v>0</v>
      </c>
      <c r="L214" s="9" t="s">
        <v>277</v>
      </c>
      <c r="M214" s="9" t="s">
        <v>277</v>
      </c>
      <c r="N214" s="67"/>
      <c r="P214" s="65">
        <f t="shared" si="3"/>
        <v>888.79999999999961</v>
      </c>
      <c r="Q214" s="61"/>
      <c r="R214" s="3" t="s">
        <v>328</v>
      </c>
      <c r="S214" s="3"/>
      <c r="T214" s="3"/>
      <c r="U214" s="3" t="s">
        <v>1343</v>
      </c>
    </row>
    <row r="215" spans="1:21" s="28" customFormat="1" ht="15">
      <c r="A215" s="28" t="s">
        <v>16</v>
      </c>
      <c r="B215" s="61" t="s">
        <v>629</v>
      </c>
      <c r="E215" s="9" t="s">
        <v>277</v>
      </c>
      <c r="F215" s="9" t="s">
        <v>277</v>
      </c>
      <c r="G215" s="9" t="s">
        <v>277</v>
      </c>
      <c r="H215" s="175">
        <v>364.50000000000011</v>
      </c>
      <c r="I215" s="9">
        <v>204.80000000000007</v>
      </c>
      <c r="J215" s="9">
        <v>0</v>
      </c>
      <c r="K215" s="9">
        <v>0</v>
      </c>
      <c r="L215" s="9">
        <v>288.29999999999995</v>
      </c>
      <c r="M215" s="9">
        <v>28.5</v>
      </c>
      <c r="N215" s="67"/>
      <c r="P215" s="65">
        <f t="shared" si="3"/>
        <v>886.10000000000014</v>
      </c>
      <c r="R215" t="s">
        <v>281</v>
      </c>
      <c r="S215"/>
      <c r="T215" s="3"/>
      <c r="U215" s="3"/>
    </row>
    <row r="216" spans="1:21" s="28" customFormat="1" ht="15">
      <c r="A216" s="28" t="s">
        <v>18</v>
      </c>
      <c r="B216" s="61" t="s">
        <v>33</v>
      </c>
      <c r="E216" s="9">
        <v>20.099999999999966</v>
      </c>
      <c r="F216" s="179">
        <v>193.5</v>
      </c>
      <c r="G216" s="9">
        <v>4.2000000000000455</v>
      </c>
      <c r="H216" s="9">
        <v>100.80000000000003</v>
      </c>
      <c r="I216" s="9">
        <v>128.89999999999998</v>
      </c>
      <c r="J216" s="9">
        <v>0</v>
      </c>
      <c r="K216" s="9">
        <v>0</v>
      </c>
      <c r="L216" s="179">
        <v>323.8</v>
      </c>
      <c r="M216" s="9">
        <v>65.999999999999886</v>
      </c>
      <c r="N216" s="67"/>
      <c r="P216" s="65">
        <f t="shared" si="3"/>
        <v>837.29999999999984</v>
      </c>
      <c r="Q216" s="61"/>
      <c r="R216" s="3" t="s">
        <v>304</v>
      </c>
      <c r="S216" s="3"/>
      <c r="T216" s="3"/>
      <c r="U216" s="3"/>
    </row>
    <row r="217" spans="1:21" s="28" customFormat="1" ht="15">
      <c r="A217" s="28" t="s">
        <v>20</v>
      </c>
      <c r="B217" s="61" t="s">
        <v>143</v>
      </c>
      <c r="E217" s="9" t="s">
        <v>277</v>
      </c>
      <c r="F217" s="175">
        <v>257</v>
      </c>
      <c r="G217" s="179">
        <v>167.80000000000007</v>
      </c>
      <c r="H217" s="9">
        <v>21.499999999999943</v>
      </c>
      <c r="I217" s="9">
        <v>55</v>
      </c>
      <c r="J217" s="9">
        <v>0</v>
      </c>
      <c r="K217" s="9">
        <v>0</v>
      </c>
      <c r="L217" s="9">
        <v>241.50000000000023</v>
      </c>
      <c r="M217" s="9">
        <v>65.700000000000045</v>
      </c>
      <c r="N217" s="67"/>
      <c r="P217" s="65">
        <f t="shared" si="3"/>
        <v>808.50000000000023</v>
      </c>
      <c r="R217" s="3" t="s">
        <v>295</v>
      </c>
      <c r="S217" s="3"/>
      <c r="T217" s="3"/>
      <c r="U217" s="3"/>
    </row>
    <row r="218" spans="1:21" s="28" customFormat="1" ht="15">
      <c r="A218" s="28" t="s">
        <v>22</v>
      </c>
      <c r="B218" s="61" t="s">
        <v>644</v>
      </c>
      <c r="E218" s="9" t="s">
        <v>277</v>
      </c>
      <c r="F218" s="9" t="s">
        <v>277</v>
      </c>
      <c r="G218" s="9" t="s">
        <v>277</v>
      </c>
      <c r="H218" s="9">
        <v>231.20000000000005</v>
      </c>
      <c r="I218" s="9">
        <v>245.49999999999989</v>
      </c>
      <c r="J218" s="9">
        <v>0</v>
      </c>
      <c r="K218" s="9">
        <v>0</v>
      </c>
      <c r="L218" s="9">
        <v>36.599999999999966</v>
      </c>
      <c r="M218" s="175">
        <v>288</v>
      </c>
      <c r="N218" s="67"/>
      <c r="P218" s="65">
        <f t="shared" si="3"/>
        <v>801.3</v>
      </c>
      <c r="R218" t="s">
        <v>281</v>
      </c>
      <c r="S218"/>
    </row>
    <row r="219" spans="1:21" s="28" customFormat="1" ht="15">
      <c r="A219" s="28" t="s">
        <v>24</v>
      </c>
      <c r="B219" s="61" t="s">
        <v>154</v>
      </c>
      <c r="E219" s="9" t="s">
        <v>277</v>
      </c>
      <c r="F219" s="9" t="s">
        <v>277</v>
      </c>
      <c r="G219" s="176">
        <v>257.5</v>
      </c>
      <c r="H219" s="9">
        <v>171.7</v>
      </c>
      <c r="I219" s="9">
        <v>278.29999999999995</v>
      </c>
      <c r="J219" s="9">
        <v>0</v>
      </c>
      <c r="K219" s="9">
        <v>0</v>
      </c>
      <c r="L219" s="9">
        <v>35.200000000000045</v>
      </c>
      <c r="M219" s="9">
        <v>45.299999999999955</v>
      </c>
      <c r="N219" s="67"/>
      <c r="P219" s="65">
        <f t="shared" si="3"/>
        <v>788</v>
      </c>
      <c r="Q219" s="61"/>
      <c r="R219" s="3" t="s">
        <v>280</v>
      </c>
      <c r="S219" s="3"/>
      <c r="T219" s="3"/>
      <c r="U219" s="3" t="s">
        <v>1343</v>
      </c>
    </row>
    <row r="220" spans="1:21" s="28" customFormat="1" ht="15">
      <c r="A220" s="28" t="s">
        <v>26</v>
      </c>
      <c r="B220" s="61" t="s">
        <v>616</v>
      </c>
      <c r="E220" s="9" t="s">
        <v>277</v>
      </c>
      <c r="F220" s="9" t="s">
        <v>277</v>
      </c>
      <c r="G220" s="9" t="s">
        <v>277</v>
      </c>
      <c r="H220" s="179">
        <v>321.5</v>
      </c>
      <c r="I220" s="9">
        <v>191.10000000000002</v>
      </c>
      <c r="J220" s="9">
        <v>0</v>
      </c>
      <c r="K220" s="9">
        <v>0</v>
      </c>
      <c r="L220" s="9">
        <v>259.90000000000009</v>
      </c>
      <c r="M220" s="9">
        <v>5.2000000000001592</v>
      </c>
      <c r="N220" s="67"/>
      <c r="P220" s="65">
        <f t="shared" si="3"/>
        <v>777.70000000000027</v>
      </c>
      <c r="R220" t="s">
        <v>282</v>
      </c>
      <c r="S220"/>
      <c r="T220" s="3"/>
      <c r="U220" s="3"/>
    </row>
    <row r="221" spans="1:21" s="28" customFormat="1" ht="15">
      <c r="A221" s="28" t="s">
        <v>28</v>
      </c>
      <c r="B221" s="61" t="s">
        <v>152</v>
      </c>
      <c r="E221" s="9" t="s">
        <v>277</v>
      </c>
      <c r="F221" s="9" t="s">
        <v>277</v>
      </c>
      <c r="G221" s="179">
        <v>134.19999999999993</v>
      </c>
      <c r="H221" s="179">
        <v>284.00000000000006</v>
      </c>
      <c r="I221" s="9">
        <v>143.60000000000002</v>
      </c>
      <c r="J221" s="9">
        <v>0</v>
      </c>
      <c r="K221" s="9">
        <v>0</v>
      </c>
      <c r="L221" s="9">
        <v>207.10000000000002</v>
      </c>
      <c r="M221" s="9">
        <v>8.0999999999999091</v>
      </c>
      <c r="P221" s="65">
        <f t="shared" si="3"/>
        <v>776.99999999999989</v>
      </c>
      <c r="Q221" s="61"/>
      <c r="R221" s="3" t="s">
        <v>321</v>
      </c>
      <c r="S221" s="3"/>
      <c r="T221" s="3"/>
      <c r="U221" s="3"/>
    </row>
    <row r="222" spans="1:21" s="28" customFormat="1" ht="15">
      <c r="A222" s="28" t="s">
        <v>30</v>
      </c>
      <c r="B222" s="61" t="s">
        <v>605</v>
      </c>
      <c r="E222" s="9" t="s">
        <v>277</v>
      </c>
      <c r="F222" s="9" t="s">
        <v>277</v>
      </c>
      <c r="G222" s="9" t="s">
        <v>277</v>
      </c>
      <c r="H222" s="9">
        <v>75</v>
      </c>
      <c r="I222" s="9">
        <v>238.89999999999998</v>
      </c>
      <c r="J222" s="9">
        <v>0</v>
      </c>
      <c r="K222" s="9">
        <v>0</v>
      </c>
      <c r="L222" s="179">
        <v>399.50000000000011</v>
      </c>
      <c r="M222" s="9">
        <v>44.199999999999932</v>
      </c>
      <c r="N222" s="67"/>
      <c r="P222" s="65">
        <f t="shared" si="3"/>
        <v>757.6</v>
      </c>
      <c r="R222" t="s">
        <v>282</v>
      </c>
      <c r="S222"/>
    </row>
    <row r="223" spans="1:21" s="28" customFormat="1" ht="15">
      <c r="A223" s="28" t="s">
        <v>32</v>
      </c>
      <c r="B223" s="61" t="s">
        <v>35</v>
      </c>
      <c r="E223" s="9">
        <v>11.699999999999932</v>
      </c>
      <c r="F223" s="9">
        <v>106</v>
      </c>
      <c r="G223" s="9">
        <v>48.399999999999977</v>
      </c>
      <c r="H223" s="9">
        <v>164.8</v>
      </c>
      <c r="I223" s="174">
        <v>416.5</v>
      </c>
      <c r="J223" s="9">
        <v>0</v>
      </c>
      <c r="K223" s="9">
        <v>0</v>
      </c>
      <c r="L223" s="9" t="s">
        <v>277</v>
      </c>
      <c r="M223" s="9" t="s">
        <v>277</v>
      </c>
      <c r="N223" s="67"/>
      <c r="P223" s="65">
        <f t="shared" si="3"/>
        <v>747.39999999999986</v>
      </c>
      <c r="Q223" s="61"/>
      <c r="R223" s="3" t="s">
        <v>299</v>
      </c>
      <c r="S223" s="3"/>
      <c r="T223" s="3"/>
      <c r="U223" s="3"/>
    </row>
    <row r="224" spans="1:21" s="28" customFormat="1" ht="15">
      <c r="A224" s="28" t="s">
        <v>34</v>
      </c>
      <c r="B224" s="61" t="s">
        <v>31</v>
      </c>
      <c r="E224" s="179">
        <v>30.000000000000114</v>
      </c>
      <c r="F224" s="9">
        <v>1.1000000000000001</v>
      </c>
      <c r="G224" s="9">
        <v>56</v>
      </c>
      <c r="H224" s="9">
        <v>120</v>
      </c>
      <c r="I224" s="179">
        <v>317.99999999999989</v>
      </c>
      <c r="J224" s="9">
        <v>0</v>
      </c>
      <c r="K224" s="9">
        <v>0</v>
      </c>
      <c r="L224" s="9">
        <v>155.40000000000009</v>
      </c>
      <c r="M224" s="9">
        <v>53.099999999999909</v>
      </c>
      <c r="N224" s="67"/>
      <c r="P224" s="65">
        <f t="shared" si="3"/>
        <v>733.6</v>
      </c>
      <c r="Q224" s="61"/>
      <c r="R224" s="3" t="s">
        <v>315</v>
      </c>
      <c r="S224" s="3"/>
    </row>
    <row r="225" spans="1:21" s="28" customFormat="1" ht="15">
      <c r="A225" s="28" t="s">
        <v>36</v>
      </c>
      <c r="B225" s="61" t="s">
        <v>6</v>
      </c>
      <c r="E225" s="179">
        <v>30</v>
      </c>
      <c r="F225" s="9">
        <v>149.6</v>
      </c>
      <c r="G225" s="9">
        <v>44.999999999999943</v>
      </c>
      <c r="H225" s="9">
        <v>260.69999999999993</v>
      </c>
      <c r="I225" s="9">
        <v>215.49999999999989</v>
      </c>
      <c r="J225" s="9">
        <v>0</v>
      </c>
      <c r="K225" s="9">
        <v>0</v>
      </c>
      <c r="L225" s="9" t="s">
        <v>277</v>
      </c>
      <c r="M225" s="9" t="s">
        <v>277</v>
      </c>
      <c r="P225" s="65">
        <f t="shared" si="3"/>
        <v>700.79999999999973</v>
      </c>
      <c r="Q225" s="61"/>
      <c r="R225" s="3" t="s">
        <v>291</v>
      </c>
      <c r="S225" s="3"/>
      <c r="T225" s="3"/>
      <c r="U225" s="3"/>
    </row>
    <row r="226" spans="1:21" s="28" customFormat="1" ht="15">
      <c r="A226" s="28" t="s">
        <v>38</v>
      </c>
      <c r="B226" s="61" t="s">
        <v>37</v>
      </c>
      <c r="E226" s="179">
        <v>33.899999999999977</v>
      </c>
      <c r="F226" s="9">
        <v>152.5</v>
      </c>
      <c r="G226" s="9">
        <v>45</v>
      </c>
      <c r="H226" s="9">
        <v>111</v>
      </c>
      <c r="I226" s="9">
        <v>101</v>
      </c>
      <c r="J226" s="9">
        <v>0</v>
      </c>
      <c r="K226" s="9">
        <v>0</v>
      </c>
      <c r="L226" s="9">
        <v>159.89999999999975</v>
      </c>
      <c r="M226" s="9">
        <v>97</v>
      </c>
      <c r="N226" s="67"/>
      <c r="P226" s="65">
        <f t="shared" si="3"/>
        <v>700.29999999999973</v>
      </c>
      <c r="Q226" s="61"/>
      <c r="R226" s="3" t="s">
        <v>296</v>
      </c>
      <c r="S226" s="3"/>
      <c r="T226" s="3"/>
      <c r="U226" s="3"/>
    </row>
    <row r="227" spans="1:21" s="28" customFormat="1" ht="15">
      <c r="A227" s="28" t="s">
        <v>145</v>
      </c>
      <c r="B227" s="170" t="s">
        <v>1281</v>
      </c>
      <c r="C227" s="61"/>
      <c r="D227" s="61"/>
      <c r="E227" s="9" t="s">
        <v>277</v>
      </c>
      <c r="F227" s="9" t="s">
        <v>277</v>
      </c>
      <c r="G227" s="9" t="s">
        <v>277</v>
      </c>
      <c r="H227" s="9" t="s">
        <v>277</v>
      </c>
      <c r="I227" s="9">
        <v>202.69999999999996</v>
      </c>
      <c r="J227" s="9">
        <v>0</v>
      </c>
      <c r="K227" s="9">
        <v>0</v>
      </c>
      <c r="L227" s="9">
        <v>200.19999999999993</v>
      </c>
      <c r="M227" s="179">
        <v>259.99999999999983</v>
      </c>
      <c r="P227" s="65">
        <f t="shared" si="3"/>
        <v>662.89999999999964</v>
      </c>
      <c r="R227" t="s">
        <v>282</v>
      </c>
      <c r="S227"/>
      <c r="T227"/>
      <c r="U227"/>
    </row>
    <row r="228" spans="1:21" s="28" customFormat="1" ht="15">
      <c r="A228" s="28" t="s">
        <v>146</v>
      </c>
      <c r="B228" s="61" t="s">
        <v>161</v>
      </c>
      <c r="E228" s="9" t="s">
        <v>277</v>
      </c>
      <c r="F228" s="9" t="s">
        <v>277</v>
      </c>
      <c r="G228" s="9">
        <v>105.09999999999997</v>
      </c>
      <c r="H228" s="9">
        <v>176.2</v>
      </c>
      <c r="I228" s="9">
        <v>20.999999999999943</v>
      </c>
      <c r="J228" s="9">
        <v>0</v>
      </c>
      <c r="K228" s="9">
        <v>0</v>
      </c>
      <c r="L228" s="9">
        <v>293.69999999999993</v>
      </c>
      <c r="M228" s="9">
        <v>48</v>
      </c>
      <c r="N228" s="67"/>
      <c r="P228" s="65">
        <f t="shared" si="3"/>
        <v>643.99999999999977</v>
      </c>
      <c r="Q228" s="61"/>
      <c r="R228" s="61"/>
      <c r="S228" s="61"/>
      <c r="T228" s="3"/>
      <c r="U228" s="3"/>
    </row>
    <row r="229" spans="1:21" s="28" customFormat="1" ht="15">
      <c r="A229" s="28" t="s">
        <v>147</v>
      </c>
      <c r="B229" s="61" t="s">
        <v>23</v>
      </c>
      <c r="E229" s="179">
        <v>39.699999999999932</v>
      </c>
      <c r="F229" s="9">
        <v>1.2</v>
      </c>
      <c r="G229" s="9">
        <v>104.99999999999994</v>
      </c>
      <c r="H229" s="9">
        <v>79.699999999999989</v>
      </c>
      <c r="I229" s="9">
        <v>75.000000000000028</v>
      </c>
      <c r="J229" s="9">
        <v>0</v>
      </c>
      <c r="K229" s="9">
        <v>0</v>
      </c>
      <c r="L229" s="9">
        <v>268.19999999999993</v>
      </c>
      <c r="M229" s="9">
        <v>70.5</v>
      </c>
      <c r="N229" s="67"/>
      <c r="P229" s="65">
        <f t="shared" si="3"/>
        <v>639.29999999999984</v>
      </c>
      <c r="Q229" s="61"/>
      <c r="R229" s="3" t="s">
        <v>283</v>
      </c>
      <c r="S229" s="3"/>
    </row>
    <row r="230" spans="1:21" s="28" customFormat="1" ht="15">
      <c r="A230" s="28" t="s">
        <v>150</v>
      </c>
      <c r="B230" s="61" t="s">
        <v>645</v>
      </c>
      <c r="E230" s="9" t="s">
        <v>277</v>
      </c>
      <c r="F230" s="9" t="s">
        <v>277</v>
      </c>
      <c r="G230" s="9" t="s">
        <v>277</v>
      </c>
      <c r="H230" s="9">
        <v>138.19999999999993</v>
      </c>
      <c r="I230" s="9">
        <v>146.79999999999995</v>
      </c>
      <c r="J230" s="9">
        <v>0</v>
      </c>
      <c r="K230" s="9">
        <v>0</v>
      </c>
      <c r="L230" s="9">
        <v>165.40000000000009</v>
      </c>
      <c r="M230" s="179">
        <v>187.80000000000007</v>
      </c>
      <c r="N230" s="67"/>
      <c r="P230" s="65">
        <f t="shared" si="3"/>
        <v>638.20000000000005</v>
      </c>
      <c r="R230" t="s">
        <v>292</v>
      </c>
      <c r="S230"/>
    </row>
    <row r="231" spans="1:21" s="28" customFormat="1" ht="15">
      <c r="A231" s="28" t="s">
        <v>156</v>
      </c>
      <c r="B231" s="61" t="s">
        <v>637</v>
      </c>
      <c r="E231" s="9" t="s">
        <v>277</v>
      </c>
      <c r="F231" s="9" t="s">
        <v>277</v>
      </c>
      <c r="G231" s="9" t="s">
        <v>277</v>
      </c>
      <c r="H231" s="9">
        <v>111.19999999999999</v>
      </c>
      <c r="I231" s="9">
        <v>184.79999999999995</v>
      </c>
      <c r="J231" s="9">
        <v>0</v>
      </c>
      <c r="K231" s="9">
        <v>0</v>
      </c>
      <c r="L231" s="9">
        <v>210.50000000000006</v>
      </c>
      <c r="M231" s="9">
        <v>127.5</v>
      </c>
      <c r="P231" s="65">
        <f t="shared" si="3"/>
        <v>634</v>
      </c>
      <c r="R231"/>
      <c r="S231"/>
    </row>
    <row r="232" spans="1:21" s="28" customFormat="1" ht="15">
      <c r="A232" s="28" t="s">
        <v>158</v>
      </c>
      <c r="B232" s="61" t="s">
        <v>655</v>
      </c>
      <c r="E232" s="9" t="s">
        <v>277</v>
      </c>
      <c r="F232" s="9" t="s">
        <v>277</v>
      </c>
      <c r="G232" s="9" t="s">
        <v>277</v>
      </c>
      <c r="H232" s="179">
        <v>308</v>
      </c>
      <c r="I232" s="9">
        <v>179.40000000000003</v>
      </c>
      <c r="J232" s="9">
        <v>0</v>
      </c>
      <c r="K232" s="9">
        <v>0</v>
      </c>
      <c r="L232" s="9">
        <v>127.59999999999997</v>
      </c>
      <c r="M232" s="9">
        <v>5.5999999999999091</v>
      </c>
      <c r="N232" s="67"/>
      <c r="P232" s="65">
        <f t="shared" si="3"/>
        <v>620.59999999999991</v>
      </c>
      <c r="R232" t="s">
        <v>291</v>
      </c>
      <c r="S232"/>
      <c r="T232" s="3"/>
      <c r="U232" s="3"/>
    </row>
    <row r="233" spans="1:21" s="28" customFormat="1" ht="15">
      <c r="A233" s="28" t="s">
        <v>159</v>
      </c>
      <c r="B233" s="61" t="s">
        <v>155</v>
      </c>
      <c r="E233" s="9" t="s">
        <v>277</v>
      </c>
      <c r="F233" s="9" t="s">
        <v>277</v>
      </c>
      <c r="G233" s="179">
        <v>132.80000000000001</v>
      </c>
      <c r="H233" s="9">
        <v>167.40000000000009</v>
      </c>
      <c r="I233" s="179">
        <v>318.39999999999998</v>
      </c>
      <c r="J233" s="9">
        <v>0</v>
      </c>
      <c r="K233" s="9">
        <v>0</v>
      </c>
      <c r="L233" s="9" t="s">
        <v>277</v>
      </c>
      <c r="M233" s="9" t="s">
        <v>277</v>
      </c>
      <c r="P233" s="65">
        <f t="shared" si="3"/>
        <v>618.60000000000014</v>
      </c>
      <c r="Q233" s="61"/>
      <c r="R233" s="3" t="s">
        <v>341</v>
      </c>
      <c r="S233" s="3"/>
      <c r="T233" s="3"/>
      <c r="U233" s="3"/>
    </row>
    <row r="234" spans="1:21" s="28" customFormat="1" ht="15">
      <c r="A234" s="28" t="s">
        <v>160</v>
      </c>
      <c r="B234" s="61" t="s">
        <v>9</v>
      </c>
      <c r="E234" s="174">
        <v>58.399999999999977</v>
      </c>
      <c r="F234" s="174">
        <v>296.60000000000002</v>
      </c>
      <c r="G234" s="9">
        <v>4.4999999999998863</v>
      </c>
      <c r="H234" s="9">
        <v>9.1000000000000796</v>
      </c>
      <c r="I234" s="9">
        <v>45.5</v>
      </c>
      <c r="J234" s="9">
        <v>0</v>
      </c>
      <c r="K234" s="9">
        <v>0</v>
      </c>
      <c r="L234" s="9">
        <v>143.39999999999998</v>
      </c>
      <c r="M234" s="9">
        <v>60.599999999999966</v>
      </c>
      <c r="P234" s="65">
        <f t="shared" si="3"/>
        <v>618.09999999999991</v>
      </c>
      <c r="R234" s="3" t="s">
        <v>293</v>
      </c>
      <c r="S234" s="3"/>
      <c r="T234" s="3"/>
      <c r="U234" s="3"/>
    </row>
    <row r="235" spans="1:21" s="28" customFormat="1" ht="15">
      <c r="A235" s="28" t="s">
        <v>162</v>
      </c>
      <c r="B235" s="61" t="s">
        <v>636</v>
      </c>
      <c r="E235" s="9" t="s">
        <v>277</v>
      </c>
      <c r="F235" s="9" t="s">
        <v>277</v>
      </c>
      <c r="G235" s="9" t="s">
        <v>277</v>
      </c>
      <c r="H235" s="9">
        <v>282.2999999999999</v>
      </c>
      <c r="I235" s="179">
        <v>329.49999999999994</v>
      </c>
      <c r="J235" s="9">
        <v>0</v>
      </c>
      <c r="K235" s="9">
        <v>0</v>
      </c>
      <c r="L235" s="9" t="s">
        <v>277</v>
      </c>
      <c r="M235" s="9" t="s">
        <v>277</v>
      </c>
      <c r="P235" s="65">
        <f t="shared" si="3"/>
        <v>611.79999999999984</v>
      </c>
      <c r="R235" t="s">
        <v>282</v>
      </c>
      <c r="S235"/>
      <c r="T235" s="3"/>
      <c r="U235" s="3"/>
    </row>
    <row r="236" spans="1:21" s="28" customFormat="1" ht="15">
      <c r="A236" s="28" t="s">
        <v>273</v>
      </c>
      <c r="B236" s="61" t="s">
        <v>21</v>
      </c>
      <c r="E236" s="60">
        <v>41.499999999999886</v>
      </c>
      <c r="F236" s="179">
        <v>219</v>
      </c>
      <c r="G236" s="9">
        <v>88.499999999999886</v>
      </c>
      <c r="H236" s="9">
        <v>51</v>
      </c>
      <c r="I236" s="9">
        <v>48.999999999999972</v>
      </c>
      <c r="J236" s="9">
        <v>0</v>
      </c>
      <c r="K236" s="9">
        <v>0</v>
      </c>
      <c r="L236" s="9">
        <v>103.70000000000005</v>
      </c>
      <c r="M236" s="9">
        <v>50.300000000000068</v>
      </c>
      <c r="N236" s="67"/>
      <c r="P236" s="65">
        <f t="shared" si="3"/>
        <v>602.99999999999989</v>
      </c>
      <c r="R236" s="3" t="s">
        <v>298</v>
      </c>
      <c r="S236" s="3"/>
      <c r="T236" s="3"/>
      <c r="U236" s="3"/>
    </row>
    <row r="237" spans="1:21" s="28" customFormat="1" ht="15">
      <c r="A237" s="28" t="s">
        <v>274</v>
      </c>
      <c r="B237" s="61" t="s">
        <v>2085</v>
      </c>
      <c r="C237" s="3"/>
      <c r="D237" s="3"/>
      <c r="E237" s="9" t="s">
        <v>277</v>
      </c>
      <c r="F237" s="9" t="s">
        <v>277</v>
      </c>
      <c r="G237" s="9" t="s">
        <v>277</v>
      </c>
      <c r="H237" s="9" t="s">
        <v>277</v>
      </c>
      <c r="I237" s="9" t="s">
        <v>277</v>
      </c>
      <c r="J237" s="9">
        <v>0</v>
      </c>
      <c r="K237" s="9">
        <v>0</v>
      </c>
      <c r="L237" s="174">
        <v>514.89999999999986</v>
      </c>
      <c r="M237" s="9">
        <v>86.400000000000034</v>
      </c>
      <c r="N237" s="67"/>
      <c r="P237" s="65">
        <f t="shared" si="3"/>
        <v>601.29999999999995</v>
      </c>
      <c r="R237" t="s">
        <v>299</v>
      </c>
      <c r="S237"/>
      <c r="T237"/>
      <c r="U237"/>
    </row>
    <row r="238" spans="1:21" s="28" customFormat="1" ht="15">
      <c r="A238" s="28" t="s">
        <v>275</v>
      </c>
      <c r="B238" s="226" t="s">
        <v>1580</v>
      </c>
      <c r="C238" s="3"/>
      <c r="D238" s="3"/>
      <c r="E238" s="9" t="s">
        <v>277</v>
      </c>
      <c r="F238" s="9" t="s">
        <v>277</v>
      </c>
      <c r="G238" s="9" t="s">
        <v>277</v>
      </c>
      <c r="H238" s="9" t="s">
        <v>277</v>
      </c>
      <c r="I238" s="9" t="s">
        <v>277</v>
      </c>
      <c r="J238" s="9">
        <v>0</v>
      </c>
      <c r="K238" s="9">
        <v>0</v>
      </c>
      <c r="L238" s="176">
        <v>551.60000000000014</v>
      </c>
      <c r="M238" s="9">
        <v>33.000000000000028</v>
      </c>
      <c r="P238" s="65">
        <f t="shared" si="3"/>
        <v>584.60000000000014</v>
      </c>
      <c r="R238" t="s">
        <v>280</v>
      </c>
      <c r="S238"/>
      <c r="T238"/>
      <c r="U238" s="3" t="s">
        <v>1343</v>
      </c>
    </row>
    <row r="239" spans="1:21" s="28" customFormat="1" ht="15">
      <c r="A239" s="28" t="s">
        <v>276</v>
      </c>
      <c r="B239" s="61" t="s">
        <v>141</v>
      </c>
      <c r="E239" s="9" t="s">
        <v>277</v>
      </c>
      <c r="F239" s="179">
        <v>191.9</v>
      </c>
      <c r="G239" s="62" t="s">
        <v>278</v>
      </c>
      <c r="H239" s="62" t="s">
        <v>278</v>
      </c>
      <c r="I239" s="9">
        <v>179.00000000000006</v>
      </c>
      <c r="J239" s="9">
        <v>0</v>
      </c>
      <c r="K239" s="9">
        <v>0</v>
      </c>
      <c r="L239" s="9">
        <v>175.09999999999991</v>
      </c>
      <c r="M239" s="9">
        <v>31.200000000000159</v>
      </c>
      <c r="N239" s="67"/>
      <c r="P239" s="65">
        <f t="shared" si="3"/>
        <v>577.20000000000016</v>
      </c>
      <c r="Q239" s="61"/>
      <c r="R239" s="3" t="s">
        <v>287</v>
      </c>
      <c r="S239" s="3"/>
    </row>
    <row r="240" spans="1:21" s="28" customFormat="1" ht="15">
      <c r="A240" s="28" t="s">
        <v>602</v>
      </c>
      <c r="B240" s="61" t="s">
        <v>654</v>
      </c>
      <c r="E240" s="9" t="s">
        <v>277</v>
      </c>
      <c r="F240" s="9" t="s">
        <v>277</v>
      </c>
      <c r="G240" s="9" t="s">
        <v>277</v>
      </c>
      <c r="H240" s="9">
        <v>207.09999999999991</v>
      </c>
      <c r="I240" s="9">
        <v>280.49999999999989</v>
      </c>
      <c r="J240" s="9">
        <v>0</v>
      </c>
      <c r="K240" s="9">
        <v>0</v>
      </c>
      <c r="L240" s="9">
        <v>44</v>
      </c>
      <c r="M240" s="9">
        <v>36.300000000000011</v>
      </c>
      <c r="P240" s="65">
        <f t="shared" si="3"/>
        <v>567.89999999999986</v>
      </c>
      <c r="R240"/>
      <c r="S240"/>
    </row>
    <row r="241" spans="1:18" s="28" customFormat="1" ht="15">
      <c r="A241" s="28" t="s">
        <v>603</v>
      </c>
      <c r="B241" s="61" t="s">
        <v>649</v>
      </c>
      <c r="E241" s="9" t="s">
        <v>277</v>
      </c>
      <c r="F241" s="9" t="s">
        <v>277</v>
      </c>
      <c r="G241" s="9" t="s">
        <v>277</v>
      </c>
      <c r="H241" s="9">
        <v>176.39999999999986</v>
      </c>
      <c r="I241" s="9">
        <v>115.50000000000011</v>
      </c>
      <c r="J241" s="9">
        <v>0</v>
      </c>
      <c r="K241" s="9">
        <v>0</v>
      </c>
      <c r="L241" s="9">
        <v>153.20000000000016</v>
      </c>
      <c r="M241" s="9">
        <v>121.5</v>
      </c>
      <c r="P241" s="65">
        <f t="shared" si="3"/>
        <v>566.60000000000014</v>
      </c>
      <c r="R241"/>
    </row>
    <row r="242" spans="1:18" s="28" customFormat="1" ht="15">
      <c r="A242" s="28" t="s">
        <v>604</v>
      </c>
      <c r="B242" s="61" t="s">
        <v>624</v>
      </c>
      <c r="E242" s="9" t="s">
        <v>277</v>
      </c>
      <c r="F242" s="9" t="s">
        <v>277</v>
      </c>
      <c r="G242" s="9" t="s">
        <v>277</v>
      </c>
      <c r="H242" s="9">
        <v>223</v>
      </c>
      <c r="I242" s="9">
        <v>191</v>
      </c>
      <c r="J242" s="9">
        <v>0</v>
      </c>
      <c r="K242" s="9">
        <v>0</v>
      </c>
      <c r="L242" s="9">
        <v>85.800000000000068</v>
      </c>
      <c r="M242" s="9">
        <v>65</v>
      </c>
      <c r="N242" s="67"/>
      <c r="P242" s="65">
        <f t="shared" si="3"/>
        <v>564.80000000000007</v>
      </c>
      <c r="R242"/>
    </row>
    <row r="243" spans="1:18" s="28" customFormat="1" ht="15">
      <c r="A243" s="28" t="s">
        <v>606</v>
      </c>
      <c r="B243" s="61" t="s">
        <v>613</v>
      </c>
      <c r="E243" s="9" t="s">
        <v>277</v>
      </c>
      <c r="F243" s="9" t="s">
        <v>277</v>
      </c>
      <c r="G243" s="9" t="s">
        <v>277</v>
      </c>
      <c r="H243" s="179">
        <v>293.09999999999997</v>
      </c>
      <c r="I243" s="9">
        <v>97</v>
      </c>
      <c r="J243" s="9">
        <v>0</v>
      </c>
      <c r="K243" s="9">
        <v>0</v>
      </c>
      <c r="L243" s="9">
        <v>108.19999999999993</v>
      </c>
      <c r="M243" s="9">
        <v>62.999999999999943</v>
      </c>
      <c r="N243" s="67"/>
      <c r="P243" s="65">
        <f t="shared" si="3"/>
        <v>561.29999999999984</v>
      </c>
      <c r="R243" t="s">
        <v>286</v>
      </c>
    </row>
    <row r="244" spans="1:18" s="28" customFormat="1" ht="15">
      <c r="A244" s="28" t="s">
        <v>612</v>
      </c>
      <c r="B244" s="61" t="s">
        <v>661</v>
      </c>
      <c r="E244" s="9" t="s">
        <v>277</v>
      </c>
      <c r="F244" s="9" t="s">
        <v>277</v>
      </c>
      <c r="G244" s="9" t="s">
        <v>277</v>
      </c>
      <c r="H244" s="9">
        <v>168.20000000000005</v>
      </c>
      <c r="I244" s="9">
        <v>185.5</v>
      </c>
      <c r="J244" s="9">
        <v>0</v>
      </c>
      <c r="K244" s="9">
        <v>0</v>
      </c>
      <c r="L244" s="9">
        <v>160.99999999999989</v>
      </c>
      <c r="M244" s="9">
        <v>44.999999999999972</v>
      </c>
      <c r="N244" s="67"/>
      <c r="P244" s="65">
        <f t="shared" si="3"/>
        <v>559.69999999999993</v>
      </c>
      <c r="R244"/>
    </row>
    <row r="245" spans="1:18" s="28" customFormat="1" ht="15">
      <c r="A245" s="28" t="s">
        <v>614</v>
      </c>
      <c r="B245" s="61" t="s">
        <v>153</v>
      </c>
      <c r="E245" s="9" t="s">
        <v>277</v>
      </c>
      <c r="F245" s="9" t="s">
        <v>277</v>
      </c>
      <c r="G245" s="9">
        <v>75.199999999999989</v>
      </c>
      <c r="H245" s="9">
        <v>130.00000000000003</v>
      </c>
      <c r="I245" s="9">
        <v>70.499999999999943</v>
      </c>
      <c r="J245" s="9">
        <v>0</v>
      </c>
      <c r="K245" s="9">
        <v>0</v>
      </c>
      <c r="L245" s="9">
        <v>225.50000000000034</v>
      </c>
      <c r="M245" s="9">
        <v>50.700000000000045</v>
      </c>
      <c r="N245" s="67"/>
      <c r="P245" s="65">
        <f t="shared" si="3"/>
        <v>551.90000000000032</v>
      </c>
      <c r="Q245" s="61"/>
      <c r="R245" s="61"/>
    </row>
    <row r="246" spans="1:18" s="28" customFormat="1" ht="15">
      <c r="A246" s="28" t="s">
        <v>617</v>
      </c>
      <c r="B246" s="226" t="s">
        <v>2171</v>
      </c>
      <c r="C246" s="3"/>
      <c r="D246" s="3"/>
      <c r="E246" s="9" t="s">
        <v>277</v>
      </c>
      <c r="F246" s="9" t="s">
        <v>277</v>
      </c>
      <c r="G246" s="9" t="s">
        <v>277</v>
      </c>
      <c r="H246" s="9" t="s">
        <v>277</v>
      </c>
      <c r="I246" s="9" t="s">
        <v>277</v>
      </c>
      <c r="J246" s="9">
        <v>0</v>
      </c>
      <c r="K246" s="9">
        <v>0</v>
      </c>
      <c r="L246" s="9">
        <v>258.30000000000007</v>
      </c>
      <c r="M246" s="174">
        <v>290.40000000000009</v>
      </c>
      <c r="N246" s="67"/>
      <c r="P246" s="65">
        <f t="shared" si="3"/>
        <v>548.70000000000016</v>
      </c>
      <c r="R246" t="s">
        <v>299</v>
      </c>
    </row>
    <row r="247" spans="1:18" s="28" customFormat="1" ht="15">
      <c r="A247" s="28" t="s">
        <v>618</v>
      </c>
      <c r="B247" s="170" t="s">
        <v>1278</v>
      </c>
      <c r="C247" s="61"/>
      <c r="D247" s="61"/>
      <c r="E247" s="9" t="s">
        <v>277</v>
      </c>
      <c r="F247" s="9" t="s">
        <v>277</v>
      </c>
      <c r="G247" s="9" t="s">
        <v>277</v>
      </c>
      <c r="H247" s="9" t="s">
        <v>277</v>
      </c>
      <c r="I247" s="9">
        <v>183</v>
      </c>
      <c r="J247" s="9">
        <v>0</v>
      </c>
      <c r="K247" s="9">
        <v>0</v>
      </c>
      <c r="L247" s="9">
        <v>200.10000000000002</v>
      </c>
      <c r="M247" s="9">
        <v>158.49999999999994</v>
      </c>
      <c r="N247" s="67"/>
      <c r="P247" s="65">
        <f t="shared" si="3"/>
        <v>541.59999999999991</v>
      </c>
      <c r="R247"/>
    </row>
    <row r="248" spans="1:18" s="28" customFormat="1" ht="15">
      <c r="A248" s="28" t="s">
        <v>621</v>
      </c>
      <c r="B248" s="181" t="s">
        <v>1286</v>
      </c>
      <c r="C248" s="61"/>
      <c r="D248" s="61"/>
      <c r="E248" s="9" t="s">
        <v>277</v>
      </c>
      <c r="F248" s="9" t="s">
        <v>277</v>
      </c>
      <c r="G248" s="9" t="s">
        <v>277</v>
      </c>
      <c r="H248" s="9" t="s">
        <v>277</v>
      </c>
      <c r="I248" s="9">
        <v>234.79999999999995</v>
      </c>
      <c r="J248" s="9">
        <v>0</v>
      </c>
      <c r="K248" s="9">
        <v>0</v>
      </c>
      <c r="L248" s="9">
        <v>246</v>
      </c>
      <c r="M248" s="9">
        <v>55.5</v>
      </c>
      <c r="N248" s="67"/>
      <c r="P248" s="65">
        <f t="shared" si="3"/>
        <v>536.29999999999995</v>
      </c>
      <c r="R248"/>
    </row>
    <row r="249" spans="1:18" s="28" customFormat="1" ht="15">
      <c r="A249" s="28" t="s">
        <v>623</v>
      </c>
      <c r="B249" s="28" t="s">
        <v>600</v>
      </c>
      <c r="E249" s="9" t="s">
        <v>277</v>
      </c>
      <c r="F249" s="9" t="s">
        <v>277</v>
      </c>
      <c r="G249" s="9" t="s">
        <v>277</v>
      </c>
      <c r="H249" s="9">
        <v>157.29999999999995</v>
      </c>
      <c r="I249" s="179">
        <v>293</v>
      </c>
      <c r="J249" s="9">
        <v>0</v>
      </c>
      <c r="K249" s="9">
        <v>0</v>
      </c>
      <c r="L249" s="9">
        <v>78.100000000000136</v>
      </c>
      <c r="M249" s="9">
        <v>5.6000000000000227</v>
      </c>
      <c r="N249" s="67"/>
      <c r="P249" s="65">
        <f t="shared" si="3"/>
        <v>534.00000000000011</v>
      </c>
      <c r="R249" t="s">
        <v>292</v>
      </c>
    </row>
    <row r="250" spans="1:18" s="28" customFormat="1" ht="15">
      <c r="A250" s="28" t="s">
        <v>628</v>
      </c>
      <c r="B250" s="170" t="s">
        <v>1284</v>
      </c>
      <c r="C250" s="61"/>
      <c r="D250" s="61"/>
      <c r="E250" s="9" t="s">
        <v>277</v>
      </c>
      <c r="F250" s="9" t="s">
        <v>277</v>
      </c>
      <c r="G250" s="9" t="s">
        <v>277</v>
      </c>
      <c r="H250" s="9" t="s">
        <v>277</v>
      </c>
      <c r="I250" s="9">
        <v>199.29999999999984</v>
      </c>
      <c r="J250" s="9">
        <v>0</v>
      </c>
      <c r="K250" s="9">
        <v>0</v>
      </c>
      <c r="L250" s="9">
        <v>267.70000000000005</v>
      </c>
      <c r="M250" s="9">
        <v>60.400000000000006</v>
      </c>
      <c r="N250" s="67"/>
      <c r="P250" s="65">
        <f t="shared" si="3"/>
        <v>527.39999999999986</v>
      </c>
      <c r="R250"/>
    </row>
    <row r="251" spans="1:18" ht="15">
      <c r="A251" s="28" t="s">
        <v>632</v>
      </c>
      <c r="B251" s="61" t="s">
        <v>144</v>
      </c>
      <c r="C251" s="28"/>
      <c r="D251" s="28"/>
      <c r="E251" s="9" t="s">
        <v>277</v>
      </c>
      <c r="F251" s="9">
        <v>37.200000000000003</v>
      </c>
      <c r="G251" s="179">
        <v>155.29999999999995</v>
      </c>
      <c r="H251" s="9">
        <v>184.59999999999997</v>
      </c>
      <c r="I251" s="9">
        <v>144.00000000000003</v>
      </c>
      <c r="J251" s="9">
        <v>0</v>
      </c>
      <c r="K251" s="9">
        <v>0</v>
      </c>
      <c r="L251" s="9" t="s">
        <v>277</v>
      </c>
      <c r="M251" s="9" t="s">
        <v>277</v>
      </c>
      <c r="P251" s="65">
        <f t="shared" si="3"/>
        <v>521.09999999999991</v>
      </c>
      <c r="Q251" s="61"/>
      <c r="R251" s="3" t="s">
        <v>296</v>
      </c>
    </row>
    <row r="252" spans="1:18" ht="15">
      <c r="A252" s="28" t="s">
        <v>633</v>
      </c>
      <c r="B252" s="61" t="s">
        <v>611</v>
      </c>
      <c r="C252" s="28"/>
      <c r="D252" s="28"/>
      <c r="E252" s="9" t="s">
        <v>277</v>
      </c>
      <c r="F252" s="9" t="s">
        <v>277</v>
      </c>
      <c r="G252" s="9" t="s">
        <v>277</v>
      </c>
      <c r="H252" s="179">
        <v>317.00000000000006</v>
      </c>
      <c r="I252" s="9">
        <v>202.49999999999977</v>
      </c>
      <c r="J252" s="9">
        <v>0</v>
      </c>
      <c r="K252" s="9">
        <v>0</v>
      </c>
      <c r="L252" s="9" t="s">
        <v>277</v>
      </c>
      <c r="M252" s="9" t="s">
        <v>277</v>
      </c>
      <c r="P252" s="65">
        <f t="shared" si="3"/>
        <v>519.49999999999977</v>
      </c>
      <c r="Q252" s="28"/>
      <c r="R252" t="s">
        <v>296</v>
      </c>
    </row>
    <row r="253" spans="1:18" ht="15">
      <c r="A253" s="28" t="s">
        <v>634</v>
      </c>
      <c r="B253" s="61" t="s">
        <v>11</v>
      </c>
      <c r="C253" s="28"/>
      <c r="D253" s="28"/>
      <c r="E253" s="62" t="s">
        <v>278</v>
      </c>
      <c r="F253" s="9">
        <v>4.8</v>
      </c>
      <c r="G253" s="9">
        <v>49.799999999999983</v>
      </c>
      <c r="H253" s="9">
        <v>236.39999999999992</v>
      </c>
      <c r="I253" s="9">
        <v>106.79999999999995</v>
      </c>
      <c r="J253" s="9">
        <v>0</v>
      </c>
      <c r="K253" s="9">
        <v>0</v>
      </c>
      <c r="L253" s="9">
        <v>90.799999999999955</v>
      </c>
      <c r="M253" s="9">
        <v>25.799999999999955</v>
      </c>
      <c r="N253" s="28"/>
      <c r="P253" s="65">
        <f t="shared" si="3"/>
        <v>514.39999999999975</v>
      </c>
      <c r="Q253" s="28"/>
      <c r="R253" s="28"/>
    </row>
    <row r="254" spans="1:18" ht="15">
      <c r="A254" s="28" t="s">
        <v>639</v>
      </c>
      <c r="B254" s="61" t="s">
        <v>615</v>
      </c>
      <c r="C254" s="28"/>
      <c r="D254" s="28"/>
      <c r="E254" s="9" t="s">
        <v>277</v>
      </c>
      <c r="F254" s="9" t="s">
        <v>277</v>
      </c>
      <c r="G254" s="9" t="s">
        <v>277</v>
      </c>
      <c r="H254" s="9">
        <v>137.70000000000002</v>
      </c>
      <c r="I254" s="9">
        <v>106.99999999999994</v>
      </c>
      <c r="J254" s="9">
        <v>0</v>
      </c>
      <c r="K254" s="9">
        <v>0</v>
      </c>
      <c r="L254" s="9">
        <v>240.90000000000009</v>
      </c>
      <c r="M254" s="62" t="s">
        <v>278</v>
      </c>
      <c r="P254" s="65">
        <f t="shared" si="3"/>
        <v>485.6</v>
      </c>
      <c r="Q254" s="28"/>
    </row>
    <row r="255" spans="1:18" ht="15">
      <c r="A255" s="28" t="s">
        <v>647</v>
      </c>
      <c r="B255" s="226" t="s">
        <v>1584</v>
      </c>
      <c r="C255" s="3"/>
      <c r="D255" s="3"/>
      <c r="E255" s="9" t="s">
        <v>277</v>
      </c>
      <c r="F255" s="9" t="s">
        <v>277</v>
      </c>
      <c r="G255" s="9" t="s">
        <v>277</v>
      </c>
      <c r="H255" s="9" t="s">
        <v>277</v>
      </c>
      <c r="I255" s="9" t="s">
        <v>277</v>
      </c>
      <c r="J255" s="9">
        <v>0</v>
      </c>
      <c r="K255" s="9">
        <v>0</v>
      </c>
      <c r="L255" s="179">
        <v>372.5</v>
      </c>
      <c r="M255" s="9">
        <v>96.600000000000023</v>
      </c>
      <c r="N255" s="28"/>
      <c r="P255" s="65">
        <f t="shared" si="3"/>
        <v>469.1</v>
      </c>
      <c r="Q255" s="28"/>
      <c r="R255" t="s">
        <v>296</v>
      </c>
    </row>
    <row r="256" spans="1:18" ht="15">
      <c r="A256" s="28" t="s">
        <v>651</v>
      </c>
      <c r="B256" s="226" t="s">
        <v>1592</v>
      </c>
      <c r="C256" s="3"/>
      <c r="D256" s="3"/>
      <c r="E256" s="9" t="s">
        <v>277</v>
      </c>
      <c r="F256" s="9" t="s">
        <v>277</v>
      </c>
      <c r="G256" s="9" t="s">
        <v>277</v>
      </c>
      <c r="H256" s="9" t="s">
        <v>277</v>
      </c>
      <c r="I256" s="9" t="s">
        <v>277</v>
      </c>
      <c r="J256" s="9">
        <v>0</v>
      </c>
      <c r="K256" s="9">
        <v>0</v>
      </c>
      <c r="L256" s="179">
        <v>315.99999999999989</v>
      </c>
      <c r="M256" s="9">
        <v>152.49999999999997</v>
      </c>
      <c r="P256" s="65">
        <f t="shared" si="3"/>
        <v>468.49999999999989</v>
      </c>
      <c r="Q256" s="28"/>
      <c r="R256" t="s">
        <v>287</v>
      </c>
    </row>
    <row r="257" spans="1:21" ht="15">
      <c r="A257" s="28" t="s">
        <v>652</v>
      </c>
      <c r="B257" s="61" t="s">
        <v>2092</v>
      </c>
      <c r="C257" s="3"/>
      <c r="D257" s="3"/>
      <c r="E257" s="9" t="s">
        <v>277</v>
      </c>
      <c r="F257" s="9" t="s">
        <v>277</v>
      </c>
      <c r="G257" s="9" t="s">
        <v>277</v>
      </c>
      <c r="H257" s="9" t="s">
        <v>277</v>
      </c>
      <c r="I257" s="9" t="s">
        <v>277</v>
      </c>
      <c r="J257" s="9">
        <v>0</v>
      </c>
      <c r="K257" s="9">
        <v>0</v>
      </c>
      <c r="L257" s="175">
        <v>435.90000000000009</v>
      </c>
      <c r="M257" s="9">
        <v>30.399999999999977</v>
      </c>
      <c r="N257" s="28"/>
      <c r="P257" s="65">
        <f t="shared" si="3"/>
        <v>466.30000000000007</v>
      </c>
      <c r="Q257" s="28"/>
      <c r="R257" t="s">
        <v>281</v>
      </c>
    </row>
    <row r="258" spans="1:21" ht="15">
      <c r="A258" s="28" t="s">
        <v>653</v>
      </c>
      <c r="B258" s="61" t="s">
        <v>631</v>
      </c>
      <c r="C258" s="28"/>
      <c r="D258" s="28"/>
      <c r="E258" s="9" t="s">
        <v>277</v>
      </c>
      <c r="F258" s="9" t="s">
        <v>277</v>
      </c>
      <c r="G258" s="9" t="s">
        <v>277</v>
      </c>
      <c r="H258" s="9">
        <v>75.000000000000028</v>
      </c>
      <c r="I258" s="9">
        <v>66</v>
      </c>
      <c r="J258" s="9">
        <v>0</v>
      </c>
      <c r="K258" s="9">
        <v>0</v>
      </c>
      <c r="L258" s="9">
        <v>295.80000000000018</v>
      </c>
      <c r="M258" s="9">
        <v>27.000000000000057</v>
      </c>
      <c r="P258" s="65">
        <f t="shared" si="3"/>
        <v>463.80000000000024</v>
      </c>
      <c r="Q258" s="28"/>
      <c r="T258" s="28"/>
      <c r="U258" s="28"/>
    </row>
    <row r="259" spans="1:21" ht="15">
      <c r="A259" s="28" t="s">
        <v>658</v>
      </c>
      <c r="B259" s="170" t="s">
        <v>1276</v>
      </c>
      <c r="C259" s="61"/>
      <c r="D259" s="61"/>
      <c r="E259" s="9" t="s">
        <v>277</v>
      </c>
      <c r="F259" s="9" t="s">
        <v>277</v>
      </c>
      <c r="G259" s="9" t="s">
        <v>277</v>
      </c>
      <c r="H259" s="9" t="s">
        <v>277</v>
      </c>
      <c r="I259" s="9">
        <v>197</v>
      </c>
      <c r="J259" s="9">
        <v>0</v>
      </c>
      <c r="K259" s="9">
        <v>0</v>
      </c>
      <c r="L259" s="9">
        <v>257.99999999999977</v>
      </c>
      <c r="M259" s="9" t="s">
        <v>277</v>
      </c>
      <c r="N259" s="28"/>
      <c r="P259" s="65">
        <f t="shared" si="3"/>
        <v>454.99999999999977</v>
      </c>
      <c r="Q259" s="28"/>
    </row>
    <row r="260" spans="1:21" ht="15">
      <c r="A260" s="28" t="s">
        <v>659</v>
      </c>
      <c r="B260" s="170" t="s">
        <v>1268</v>
      </c>
      <c r="C260" s="61"/>
      <c r="D260" s="61"/>
      <c r="E260" s="9" t="s">
        <v>277</v>
      </c>
      <c r="F260" s="9" t="s">
        <v>277</v>
      </c>
      <c r="G260" s="9" t="s">
        <v>277</v>
      </c>
      <c r="H260" s="9" t="s">
        <v>277</v>
      </c>
      <c r="I260" s="9">
        <v>71.5</v>
      </c>
      <c r="J260" s="9">
        <v>0</v>
      </c>
      <c r="K260" s="9">
        <v>0</v>
      </c>
      <c r="L260" s="9">
        <v>177.09999999999997</v>
      </c>
      <c r="M260" s="179">
        <v>190.99999999999994</v>
      </c>
      <c r="P260" s="65">
        <f t="shared" si="3"/>
        <v>439.59999999999991</v>
      </c>
      <c r="Q260" s="28"/>
      <c r="R260" t="s">
        <v>286</v>
      </c>
    </row>
    <row r="261" spans="1:21" ht="15">
      <c r="A261" s="28" t="s">
        <v>660</v>
      </c>
      <c r="B261" s="61" t="s">
        <v>2091</v>
      </c>
      <c r="C261" s="3"/>
      <c r="D261" s="3"/>
      <c r="E261" s="9" t="s">
        <v>277</v>
      </c>
      <c r="F261" s="9" t="s">
        <v>277</v>
      </c>
      <c r="G261" s="9" t="s">
        <v>277</v>
      </c>
      <c r="H261" s="9" t="s">
        <v>277</v>
      </c>
      <c r="I261" s="9" t="s">
        <v>277</v>
      </c>
      <c r="J261" s="9">
        <v>0</v>
      </c>
      <c r="K261" s="9">
        <v>0</v>
      </c>
      <c r="L261" s="179">
        <v>383.5</v>
      </c>
      <c r="M261" s="9">
        <v>49.200000000000045</v>
      </c>
      <c r="P261" s="65">
        <f t="shared" si="3"/>
        <v>432.70000000000005</v>
      </c>
      <c r="Q261" s="28"/>
      <c r="R261" t="s">
        <v>283</v>
      </c>
    </row>
    <row r="262" spans="1:21" ht="15">
      <c r="A262" s="28" t="s">
        <v>662</v>
      </c>
      <c r="B262" s="28" t="s">
        <v>601</v>
      </c>
      <c r="C262" s="28"/>
      <c r="D262" s="28"/>
      <c r="E262" s="9" t="s">
        <v>277</v>
      </c>
      <c r="F262" s="9" t="s">
        <v>277</v>
      </c>
      <c r="G262" s="9" t="s">
        <v>277</v>
      </c>
      <c r="H262" s="9">
        <v>74.300000000000011</v>
      </c>
      <c r="I262" s="9">
        <v>199.5</v>
      </c>
      <c r="J262" s="9">
        <v>0</v>
      </c>
      <c r="K262" s="9">
        <v>0</v>
      </c>
      <c r="L262" s="9">
        <v>152.5</v>
      </c>
      <c r="M262" s="9" t="s">
        <v>277</v>
      </c>
      <c r="N262" s="28"/>
      <c r="P262" s="65">
        <f t="shared" si="3"/>
        <v>426.3</v>
      </c>
      <c r="Q262" s="28"/>
      <c r="T262" s="28"/>
      <c r="U262" s="28"/>
    </row>
    <row r="263" spans="1:21" ht="15">
      <c r="A263" s="28" t="s">
        <v>663</v>
      </c>
      <c r="B263" s="61" t="s">
        <v>27</v>
      </c>
      <c r="C263" s="28"/>
      <c r="D263" s="28"/>
      <c r="E263" s="62" t="s">
        <v>278</v>
      </c>
      <c r="F263" s="9">
        <v>103.9</v>
      </c>
      <c r="G263" s="62" t="s">
        <v>278</v>
      </c>
      <c r="H263" s="62" t="s">
        <v>278</v>
      </c>
      <c r="I263" s="9">
        <v>142.40000000000009</v>
      </c>
      <c r="J263" s="9">
        <v>0</v>
      </c>
      <c r="K263" s="9">
        <v>0</v>
      </c>
      <c r="L263" s="9">
        <v>178.50000000000006</v>
      </c>
      <c r="M263" s="9" t="s">
        <v>277</v>
      </c>
      <c r="P263" s="65">
        <f t="shared" si="3"/>
        <v>424.80000000000018</v>
      </c>
      <c r="Q263" s="61"/>
      <c r="R263" s="61"/>
      <c r="S263" s="61"/>
      <c r="T263" s="28"/>
      <c r="U263" s="28"/>
    </row>
    <row r="264" spans="1:21" ht="15">
      <c r="A264" s="28" t="s">
        <v>664</v>
      </c>
      <c r="B264" s="226" t="s">
        <v>1575</v>
      </c>
      <c r="C264" s="3"/>
      <c r="D264" s="3"/>
      <c r="E264" s="9" t="s">
        <v>277</v>
      </c>
      <c r="F264" s="9" t="s">
        <v>277</v>
      </c>
      <c r="G264" s="9" t="s">
        <v>277</v>
      </c>
      <c r="H264" s="9" t="s">
        <v>277</v>
      </c>
      <c r="I264" s="9" t="s">
        <v>277</v>
      </c>
      <c r="J264" s="9">
        <v>0</v>
      </c>
      <c r="K264" s="9">
        <v>0</v>
      </c>
      <c r="L264" s="9">
        <v>195.50000000000011</v>
      </c>
      <c r="M264" s="179">
        <v>222.90000000000009</v>
      </c>
      <c r="P264" s="65">
        <f t="shared" si="3"/>
        <v>418.4000000000002</v>
      </c>
      <c r="Q264" s="28"/>
      <c r="R264" t="s">
        <v>283</v>
      </c>
    </row>
    <row r="265" spans="1:21" ht="15">
      <c r="A265" s="28" t="s">
        <v>667</v>
      </c>
      <c r="B265" s="61" t="s">
        <v>29</v>
      </c>
      <c r="C265" s="28"/>
      <c r="D265" s="28"/>
      <c r="E265" s="9">
        <v>3.3000000000000114</v>
      </c>
      <c r="F265" s="179">
        <v>252.5</v>
      </c>
      <c r="G265" s="179">
        <v>140.29999999999995</v>
      </c>
      <c r="H265" s="9" t="s">
        <v>277</v>
      </c>
      <c r="I265" s="9" t="s">
        <v>277</v>
      </c>
      <c r="J265" s="9">
        <v>0</v>
      </c>
      <c r="K265" s="9">
        <v>0</v>
      </c>
      <c r="L265" s="9" t="s">
        <v>277</v>
      </c>
      <c r="M265" s="9" t="s">
        <v>277</v>
      </c>
      <c r="P265" s="65">
        <f t="shared" si="3"/>
        <v>396.09999999999997</v>
      </c>
      <c r="Q265" s="28"/>
      <c r="R265" s="3" t="s">
        <v>285</v>
      </c>
      <c r="S265" s="3"/>
      <c r="T265" s="3"/>
      <c r="U265" s="3"/>
    </row>
    <row r="266" spans="1:21" ht="15">
      <c r="A266" s="28" t="s">
        <v>726</v>
      </c>
      <c r="B266" s="226" t="s">
        <v>1596</v>
      </c>
      <c r="C266" s="3"/>
      <c r="D266" s="3"/>
      <c r="E266" s="9" t="s">
        <v>277</v>
      </c>
      <c r="F266" s="9" t="s">
        <v>277</v>
      </c>
      <c r="G266" s="9" t="s">
        <v>277</v>
      </c>
      <c r="H266" s="9" t="s">
        <v>277</v>
      </c>
      <c r="I266" s="9" t="s">
        <v>277</v>
      </c>
      <c r="J266" s="9">
        <v>0</v>
      </c>
      <c r="K266" s="9">
        <v>0</v>
      </c>
      <c r="L266" s="9">
        <v>63.800000000000011</v>
      </c>
      <c r="M266" s="176">
        <v>328</v>
      </c>
      <c r="P266" s="65">
        <f t="shared" si="3"/>
        <v>391.8</v>
      </c>
      <c r="Q266" s="28"/>
      <c r="R266" t="s">
        <v>280</v>
      </c>
      <c r="U266" s="3" t="s">
        <v>1343</v>
      </c>
    </row>
    <row r="267" spans="1:21" ht="15">
      <c r="A267" s="28" t="s">
        <v>727</v>
      </c>
      <c r="B267" s="226" t="s">
        <v>1593</v>
      </c>
      <c r="C267" s="3"/>
      <c r="D267" s="3"/>
      <c r="E267" s="9" t="s">
        <v>277</v>
      </c>
      <c r="F267" s="9" t="s">
        <v>277</v>
      </c>
      <c r="G267" s="9" t="s">
        <v>277</v>
      </c>
      <c r="H267" s="9" t="s">
        <v>277</v>
      </c>
      <c r="I267" s="9" t="s">
        <v>277</v>
      </c>
      <c r="J267" s="9">
        <v>0</v>
      </c>
      <c r="K267" s="9">
        <v>0</v>
      </c>
      <c r="L267" s="9">
        <v>229.89999999999986</v>
      </c>
      <c r="M267" s="9">
        <v>144</v>
      </c>
      <c r="P267" s="65">
        <f t="shared" si="3"/>
        <v>373.89999999999986</v>
      </c>
      <c r="Q267" s="28"/>
    </row>
    <row r="268" spans="1:21" ht="15">
      <c r="A268" s="28" t="s">
        <v>728</v>
      </c>
      <c r="B268" s="61" t="s">
        <v>2077</v>
      </c>
      <c r="C268" s="3"/>
      <c r="D268" s="3"/>
      <c r="E268" s="9" t="s">
        <v>277</v>
      </c>
      <c r="F268" s="9" t="s">
        <v>277</v>
      </c>
      <c r="G268" s="9" t="s">
        <v>277</v>
      </c>
      <c r="H268" s="9" t="s">
        <v>277</v>
      </c>
      <c r="I268" s="9" t="s">
        <v>277</v>
      </c>
      <c r="J268" s="9">
        <v>0</v>
      </c>
      <c r="K268" s="9">
        <v>0</v>
      </c>
      <c r="L268" s="9">
        <v>238.19999999999987</v>
      </c>
      <c r="M268" s="9">
        <v>132</v>
      </c>
      <c r="N268" s="28"/>
      <c r="P268" s="65">
        <f t="shared" si="3"/>
        <v>370.19999999999987</v>
      </c>
      <c r="Q268" s="28"/>
    </row>
    <row r="269" spans="1:21" ht="15">
      <c r="A269" s="28" t="s">
        <v>729</v>
      </c>
      <c r="B269" s="170" t="s">
        <v>1277</v>
      </c>
      <c r="C269" s="61"/>
      <c r="D269" s="61"/>
      <c r="E269" s="9" t="s">
        <v>277</v>
      </c>
      <c r="F269" s="9" t="s">
        <v>277</v>
      </c>
      <c r="G269" s="9" t="s">
        <v>277</v>
      </c>
      <c r="H269" s="9" t="s">
        <v>277</v>
      </c>
      <c r="I269" s="9">
        <v>185</v>
      </c>
      <c r="J269" s="9">
        <v>0</v>
      </c>
      <c r="K269" s="9">
        <v>0</v>
      </c>
      <c r="L269" s="9">
        <v>82.499999999999886</v>
      </c>
      <c r="M269" s="9">
        <v>100.20000000000005</v>
      </c>
      <c r="N269" s="28"/>
      <c r="P269" s="65">
        <f t="shared" si="3"/>
        <v>367.69999999999993</v>
      </c>
      <c r="Q269" s="28"/>
    </row>
    <row r="270" spans="1:21" ht="15">
      <c r="A270" s="28" t="s">
        <v>730</v>
      </c>
      <c r="B270" s="61" t="s">
        <v>648</v>
      </c>
      <c r="E270" s="9" t="s">
        <v>277</v>
      </c>
      <c r="F270" s="9" t="s">
        <v>277</v>
      </c>
      <c r="G270" s="9" t="s">
        <v>277</v>
      </c>
      <c r="H270" s="9">
        <v>160.49999999999994</v>
      </c>
      <c r="I270" s="9">
        <v>93</v>
      </c>
      <c r="J270" s="9">
        <v>0</v>
      </c>
      <c r="K270" s="9">
        <v>0</v>
      </c>
      <c r="L270" s="9">
        <v>84.699999999999932</v>
      </c>
      <c r="M270" s="9">
        <v>23.600000000000136</v>
      </c>
      <c r="P270" s="65">
        <f t="shared" si="3"/>
        <v>361.8</v>
      </c>
      <c r="T270" s="28"/>
      <c r="U270" s="28"/>
    </row>
    <row r="271" spans="1:21" ht="15">
      <c r="A271" s="28" t="s">
        <v>731</v>
      </c>
      <c r="B271" s="61" t="s">
        <v>620</v>
      </c>
      <c r="E271" s="9" t="s">
        <v>277</v>
      </c>
      <c r="F271" s="9" t="s">
        <v>277</v>
      </c>
      <c r="G271" s="9" t="s">
        <v>277</v>
      </c>
      <c r="H271" s="9">
        <v>173.89999999999998</v>
      </c>
      <c r="I271" s="9">
        <v>142.89999999999998</v>
      </c>
      <c r="J271" s="9">
        <v>0</v>
      </c>
      <c r="K271" s="9">
        <v>0</v>
      </c>
      <c r="L271" s="62" t="s">
        <v>278</v>
      </c>
      <c r="M271" s="9">
        <v>45</v>
      </c>
      <c r="P271" s="65">
        <f t="shared" ref="P271:P334" si="4">SUM(E271:N271)</f>
        <v>361.79999999999995</v>
      </c>
      <c r="T271" s="28"/>
      <c r="U271" s="28"/>
    </row>
    <row r="272" spans="1:21" ht="15">
      <c r="A272" s="28" t="s">
        <v>732</v>
      </c>
      <c r="B272" s="61" t="s">
        <v>630</v>
      </c>
      <c r="C272" s="28"/>
      <c r="D272" s="28"/>
      <c r="E272" s="9" t="s">
        <v>277</v>
      </c>
      <c r="F272" s="9" t="s">
        <v>277</v>
      </c>
      <c r="G272" s="9" t="s">
        <v>277</v>
      </c>
      <c r="H272" s="9">
        <v>61.599999999999909</v>
      </c>
      <c r="I272" s="9">
        <v>109.00000000000003</v>
      </c>
      <c r="J272" s="9">
        <v>0</v>
      </c>
      <c r="K272" s="9">
        <v>0</v>
      </c>
      <c r="L272" s="9">
        <v>129.10000000000002</v>
      </c>
      <c r="M272" s="9">
        <v>59.999999999999943</v>
      </c>
      <c r="P272" s="65">
        <f t="shared" si="4"/>
        <v>359.69999999999987</v>
      </c>
      <c r="Q272" s="28"/>
      <c r="T272" s="28"/>
      <c r="U272" s="28"/>
    </row>
    <row r="273" spans="1:18" ht="15">
      <c r="A273" s="28" t="s">
        <v>733</v>
      </c>
      <c r="B273" s="170" t="s">
        <v>1272</v>
      </c>
      <c r="C273" s="61"/>
      <c r="D273" s="61"/>
      <c r="E273" s="9" t="s">
        <v>277</v>
      </c>
      <c r="F273" s="9" t="s">
        <v>277</v>
      </c>
      <c r="G273" s="9" t="s">
        <v>277</v>
      </c>
      <c r="H273" s="9" t="s">
        <v>277</v>
      </c>
      <c r="I273" s="9">
        <v>129.60000000000014</v>
      </c>
      <c r="J273" s="9">
        <v>0</v>
      </c>
      <c r="K273" s="9">
        <v>0</v>
      </c>
      <c r="L273" s="9">
        <v>109.9000000000002</v>
      </c>
      <c r="M273" s="9">
        <v>115.39999999999998</v>
      </c>
      <c r="N273" s="28"/>
      <c r="P273" s="65">
        <f t="shared" si="4"/>
        <v>354.90000000000032</v>
      </c>
      <c r="Q273" s="28"/>
    </row>
    <row r="274" spans="1:18" ht="15">
      <c r="A274" s="28" t="s">
        <v>734</v>
      </c>
      <c r="B274" s="61" t="s">
        <v>4</v>
      </c>
      <c r="C274" s="28"/>
      <c r="D274" s="28"/>
      <c r="E274" s="9">
        <v>15.400000000000091</v>
      </c>
      <c r="F274" s="9">
        <v>66</v>
      </c>
      <c r="G274" s="175">
        <v>168.99999999999994</v>
      </c>
      <c r="H274" s="9">
        <v>44.099999999999937</v>
      </c>
      <c r="I274" s="9">
        <v>50</v>
      </c>
      <c r="J274" s="9">
        <v>0</v>
      </c>
      <c r="K274" s="9">
        <v>0</v>
      </c>
      <c r="L274" s="9" t="s">
        <v>277</v>
      </c>
      <c r="M274" s="9" t="s">
        <v>277</v>
      </c>
      <c r="N274" s="28"/>
      <c r="P274" s="65">
        <f t="shared" si="4"/>
        <v>344.5</v>
      </c>
      <c r="Q274" s="61"/>
      <c r="R274" s="3" t="s">
        <v>281</v>
      </c>
    </row>
    <row r="275" spans="1:18" ht="15">
      <c r="A275" s="28" t="s">
        <v>735</v>
      </c>
      <c r="B275" s="61" t="s">
        <v>2095</v>
      </c>
      <c r="C275" s="3"/>
      <c r="D275" s="3"/>
      <c r="E275" s="9" t="s">
        <v>277</v>
      </c>
      <c r="F275" s="9" t="s">
        <v>277</v>
      </c>
      <c r="G275" s="9" t="s">
        <v>277</v>
      </c>
      <c r="H275" s="9" t="s">
        <v>277</v>
      </c>
      <c r="I275" s="9" t="s">
        <v>277</v>
      </c>
      <c r="J275" s="9">
        <v>0</v>
      </c>
      <c r="K275" s="9">
        <v>0</v>
      </c>
      <c r="L275" s="9">
        <v>137.29999999999984</v>
      </c>
      <c r="M275" s="179">
        <v>203.79999999999995</v>
      </c>
      <c r="P275" s="65">
        <f t="shared" si="4"/>
        <v>341.0999999999998</v>
      </c>
      <c r="Q275" s="28"/>
      <c r="R275" t="s">
        <v>291</v>
      </c>
    </row>
    <row r="276" spans="1:18" ht="15">
      <c r="A276" s="28" t="s">
        <v>736</v>
      </c>
      <c r="B276" s="28" t="s">
        <v>596</v>
      </c>
      <c r="C276" s="28"/>
      <c r="D276" s="28"/>
      <c r="E276" s="9" t="s">
        <v>277</v>
      </c>
      <c r="F276" s="9" t="s">
        <v>277</v>
      </c>
      <c r="G276" s="9" t="s">
        <v>277</v>
      </c>
      <c r="H276" s="62" t="s">
        <v>278</v>
      </c>
      <c r="I276" s="9">
        <v>71.099999999999994</v>
      </c>
      <c r="J276" s="9">
        <v>0</v>
      </c>
      <c r="K276" s="9">
        <v>0</v>
      </c>
      <c r="L276" s="9">
        <v>115.09999999999991</v>
      </c>
      <c r="M276" s="9">
        <v>144.00000000000006</v>
      </c>
      <c r="N276" s="28"/>
      <c r="P276" s="65">
        <f t="shared" si="4"/>
        <v>330.19999999999993</v>
      </c>
      <c r="Q276" s="28"/>
    </row>
    <row r="277" spans="1:18" ht="15">
      <c r="A277" s="28" t="s">
        <v>737</v>
      </c>
      <c r="B277" s="61" t="s">
        <v>622</v>
      </c>
      <c r="E277" s="9" t="s">
        <v>277</v>
      </c>
      <c r="F277" s="9" t="s">
        <v>277</v>
      </c>
      <c r="G277" s="9" t="s">
        <v>277</v>
      </c>
      <c r="H277" s="9">
        <v>174</v>
      </c>
      <c r="I277" s="9">
        <v>75.499999999999943</v>
      </c>
      <c r="J277" s="9">
        <v>0</v>
      </c>
      <c r="K277" s="9">
        <v>0</v>
      </c>
      <c r="L277" s="9">
        <v>76.999999999999943</v>
      </c>
      <c r="M277" s="9" t="s">
        <v>277</v>
      </c>
      <c r="P277" s="65">
        <f t="shared" si="4"/>
        <v>326.49999999999989</v>
      </c>
    </row>
    <row r="278" spans="1:18" ht="15">
      <c r="A278" s="28" t="s">
        <v>738</v>
      </c>
      <c r="B278" s="226" t="s">
        <v>1590</v>
      </c>
      <c r="C278" s="3"/>
      <c r="D278" s="3"/>
      <c r="E278" s="9" t="s">
        <v>277</v>
      </c>
      <c r="F278" s="9" t="s">
        <v>277</v>
      </c>
      <c r="G278" s="9" t="s">
        <v>277</v>
      </c>
      <c r="H278" s="9" t="s">
        <v>277</v>
      </c>
      <c r="I278" s="9" t="s">
        <v>277</v>
      </c>
      <c r="J278" s="9">
        <v>0</v>
      </c>
      <c r="K278" s="9">
        <v>0</v>
      </c>
      <c r="L278" s="9">
        <v>232</v>
      </c>
      <c r="M278" s="9">
        <v>93.5</v>
      </c>
      <c r="N278" s="28"/>
      <c r="P278" s="65">
        <f t="shared" si="4"/>
        <v>325.5</v>
      </c>
      <c r="Q278" s="28"/>
    </row>
    <row r="279" spans="1:18" ht="15">
      <c r="A279" s="28" t="s">
        <v>739</v>
      </c>
      <c r="B279" s="61" t="s">
        <v>179</v>
      </c>
      <c r="C279" s="3"/>
      <c r="D279" s="3"/>
      <c r="E279" s="9" t="s">
        <v>277</v>
      </c>
      <c r="F279" s="9" t="s">
        <v>277</v>
      </c>
      <c r="G279" s="9" t="s">
        <v>277</v>
      </c>
      <c r="H279" s="9" t="s">
        <v>277</v>
      </c>
      <c r="I279" s="9" t="s">
        <v>277</v>
      </c>
      <c r="J279" s="9">
        <v>0</v>
      </c>
      <c r="K279" s="9">
        <v>0</v>
      </c>
      <c r="L279" s="9">
        <v>230.80000000000007</v>
      </c>
      <c r="M279" s="9">
        <v>90.5</v>
      </c>
      <c r="P279" s="65">
        <f t="shared" si="4"/>
        <v>321.30000000000007</v>
      </c>
      <c r="Q279" s="28"/>
    </row>
    <row r="280" spans="1:18" ht="15">
      <c r="A280" s="28" t="s">
        <v>740</v>
      </c>
      <c r="B280" s="61" t="s">
        <v>2075</v>
      </c>
      <c r="C280" s="3"/>
      <c r="D280" s="3"/>
      <c r="E280" s="9" t="s">
        <v>277</v>
      </c>
      <c r="F280" s="9" t="s">
        <v>277</v>
      </c>
      <c r="G280" s="9" t="s">
        <v>277</v>
      </c>
      <c r="H280" s="9" t="s">
        <v>277</v>
      </c>
      <c r="I280" s="9" t="s">
        <v>277</v>
      </c>
      <c r="J280" s="9">
        <v>0</v>
      </c>
      <c r="K280" s="9">
        <v>0</v>
      </c>
      <c r="L280" s="9">
        <v>240.70000000000005</v>
      </c>
      <c r="M280" s="9">
        <v>77.100000000000023</v>
      </c>
      <c r="N280" s="28"/>
      <c r="P280" s="65">
        <f t="shared" si="4"/>
        <v>317.80000000000007</v>
      </c>
      <c r="Q280" s="28"/>
    </row>
    <row r="281" spans="1:18" ht="15">
      <c r="A281" s="28" t="s">
        <v>741</v>
      </c>
      <c r="B281" s="61" t="s">
        <v>2079</v>
      </c>
      <c r="C281" s="3"/>
      <c r="D281" s="3"/>
      <c r="E281" s="9" t="s">
        <v>277</v>
      </c>
      <c r="F281" s="9" t="s">
        <v>277</v>
      </c>
      <c r="G281" s="9" t="s">
        <v>277</v>
      </c>
      <c r="H281" s="9" t="s">
        <v>277</v>
      </c>
      <c r="I281" s="9" t="s">
        <v>277</v>
      </c>
      <c r="J281" s="9">
        <v>0</v>
      </c>
      <c r="K281" s="9">
        <v>0</v>
      </c>
      <c r="L281" s="9">
        <v>299.80000000000007</v>
      </c>
      <c r="M281" s="9">
        <v>13.5</v>
      </c>
      <c r="N281" s="28"/>
      <c r="P281" s="65">
        <f t="shared" si="4"/>
        <v>313.30000000000007</v>
      </c>
      <c r="Q281" s="28"/>
    </row>
    <row r="282" spans="1:18" ht="15">
      <c r="A282" s="28" t="s">
        <v>742</v>
      </c>
      <c r="B282" s="226" t="s">
        <v>1666</v>
      </c>
      <c r="C282" s="3"/>
      <c r="D282" s="3"/>
      <c r="E282" s="9" t="s">
        <v>277</v>
      </c>
      <c r="F282" s="9" t="s">
        <v>277</v>
      </c>
      <c r="G282" s="9" t="s">
        <v>277</v>
      </c>
      <c r="H282" s="9" t="s">
        <v>277</v>
      </c>
      <c r="I282" s="9" t="s">
        <v>277</v>
      </c>
      <c r="J282" s="9">
        <v>0</v>
      </c>
      <c r="K282" s="9">
        <v>0</v>
      </c>
      <c r="L282" s="9">
        <v>146.10000000000002</v>
      </c>
      <c r="M282" s="9">
        <v>165.5</v>
      </c>
      <c r="P282" s="65">
        <f t="shared" si="4"/>
        <v>311.60000000000002</v>
      </c>
      <c r="Q282" s="28"/>
    </row>
    <row r="283" spans="1:18" ht="15">
      <c r="A283" s="28" t="s">
        <v>743</v>
      </c>
      <c r="B283" s="226" t="s">
        <v>2074</v>
      </c>
      <c r="C283" s="3"/>
      <c r="D283" s="3"/>
      <c r="E283" s="9" t="s">
        <v>277</v>
      </c>
      <c r="F283" s="9" t="s">
        <v>277</v>
      </c>
      <c r="G283" s="9" t="s">
        <v>277</v>
      </c>
      <c r="H283" s="9" t="s">
        <v>277</v>
      </c>
      <c r="I283" s="9" t="s">
        <v>277</v>
      </c>
      <c r="J283" s="9">
        <v>0</v>
      </c>
      <c r="K283" s="9">
        <v>0</v>
      </c>
      <c r="L283" s="9">
        <v>191.5</v>
      </c>
      <c r="M283" s="9">
        <v>110.50000000000011</v>
      </c>
      <c r="P283" s="65">
        <f t="shared" si="4"/>
        <v>302.00000000000011</v>
      </c>
      <c r="Q283" s="28"/>
    </row>
    <row r="284" spans="1:18" ht="15">
      <c r="A284" s="28" t="s">
        <v>744</v>
      </c>
      <c r="B284" s="226" t="s">
        <v>1589</v>
      </c>
      <c r="C284" s="3"/>
      <c r="D284" s="3"/>
      <c r="E284" s="9" t="s">
        <v>277</v>
      </c>
      <c r="F284" s="9" t="s">
        <v>277</v>
      </c>
      <c r="G284" s="9" t="s">
        <v>277</v>
      </c>
      <c r="H284" s="9" t="s">
        <v>277</v>
      </c>
      <c r="I284" s="9" t="s">
        <v>277</v>
      </c>
      <c r="J284" s="9">
        <v>0</v>
      </c>
      <c r="K284" s="9">
        <v>0</v>
      </c>
      <c r="L284" s="9">
        <v>240.69999999999993</v>
      </c>
      <c r="M284" s="9">
        <v>58.800000000000125</v>
      </c>
      <c r="N284" s="28"/>
      <c r="P284" s="65">
        <f t="shared" si="4"/>
        <v>299.50000000000006</v>
      </c>
      <c r="Q284" s="28"/>
    </row>
    <row r="285" spans="1:18" ht="15">
      <c r="A285" s="28" t="s">
        <v>745</v>
      </c>
      <c r="B285" s="61" t="s">
        <v>2081</v>
      </c>
      <c r="C285" s="3"/>
      <c r="D285" s="3"/>
      <c r="E285" s="9" t="s">
        <v>277</v>
      </c>
      <c r="F285" s="9" t="s">
        <v>277</v>
      </c>
      <c r="G285" s="9" t="s">
        <v>277</v>
      </c>
      <c r="H285" s="9" t="s">
        <v>277</v>
      </c>
      <c r="I285" s="9" t="s">
        <v>277</v>
      </c>
      <c r="J285" s="9">
        <v>0</v>
      </c>
      <c r="K285" s="9">
        <v>0</v>
      </c>
      <c r="L285" s="9">
        <v>166.89999999999998</v>
      </c>
      <c r="M285" s="9">
        <v>127.00000000000006</v>
      </c>
      <c r="P285" s="65">
        <f t="shared" si="4"/>
        <v>293.90000000000003</v>
      </c>
      <c r="Q285" s="28"/>
    </row>
    <row r="286" spans="1:18" ht="15">
      <c r="A286" s="28" t="s">
        <v>746</v>
      </c>
      <c r="B286" s="61" t="s">
        <v>2078</v>
      </c>
      <c r="C286" s="3"/>
      <c r="D286" s="3"/>
      <c r="E286" s="9" t="s">
        <v>277</v>
      </c>
      <c r="F286" s="9" t="s">
        <v>277</v>
      </c>
      <c r="G286" s="9" t="s">
        <v>277</v>
      </c>
      <c r="H286" s="9" t="s">
        <v>277</v>
      </c>
      <c r="I286" s="9" t="s">
        <v>277</v>
      </c>
      <c r="J286" s="9">
        <v>0</v>
      </c>
      <c r="K286" s="9">
        <v>0</v>
      </c>
      <c r="L286" s="9">
        <v>257.5</v>
      </c>
      <c r="M286" s="9">
        <v>25.099999999999966</v>
      </c>
      <c r="P286" s="65">
        <f t="shared" si="4"/>
        <v>282.59999999999997</v>
      </c>
      <c r="Q286" s="28"/>
    </row>
    <row r="287" spans="1:18" ht="15">
      <c r="A287" s="28" t="s">
        <v>747</v>
      </c>
      <c r="B287" s="61" t="s">
        <v>2083</v>
      </c>
      <c r="C287" s="3"/>
      <c r="D287" s="3"/>
      <c r="E287" s="9" t="s">
        <v>277</v>
      </c>
      <c r="F287" s="9" t="s">
        <v>277</v>
      </c>
      <c r="G287" s="9" t="s">
        <v>277</v>
      </c>
      <c r="H287" s="9" t="s">
        <v>277</v>
      </c>
      <c r="I287" s="9" t="s">
        <v>277</v>
      </c>
      <c r="J287" s="9">
        <v>0</v>
      </c>
      <c r="K287" s="9">
        <v>0</v>
      </c>
      <c r="L287" s="9">
        <v>244.20000000000022</v>
      </c>
      <c r="M287" s="9">
        <v>36.900000000000091</v>
      </c>
      <c r="P287" s="65">
        <f t="shared" si="4"/>
        <v>281.10000000000031</v>
      </c>
      <c r="Q287" s="28"/>
    </row>
    <row r="288" spans="1:18" ht="15">
      <c r="A288" s="28" t="s">
        <v>748</v>
      </c>
      <c r="B288" s="170" t="s">
        <v>1279</v>
      </c>
      <c r="C288" s="61"/>
      <c r="D288" s="61"/>
      <c r="E288" s="9" t="s">
        <v>277</v>
      </c>
      <c r="F288" s="9" t="s">
        <v>277</v>
      </c>
      <c r="G288" s="9" t="s">
        <v>277</v>
      </c>
      <c r="H288" s="9" t="s">
        <v>277</v>
      </c>
      <c r="I288" s="9">
        <v>147.49999999999994</v>
      </c>
      <c r="J288" s="9">
        <v>0</v>
      </c>
      <c r="K288" s="9">
        <v>0</v>
      </c>
      <c r="L288" s="9">
        <v>94.600000000000136</v>
      </c>
      <c r="M288" s="9">
        <v>30.799999999999955</v>
      </c>
      <c r="N288" s="28"/>
      <c r="P288" s="65">
        <f t="shared" si="4"/>
        <v>272.90000000000003</v>
      </c>
      <c r="Q288" s="28"/>
    </row>
    <row r="289" spans="1:18" ht="15">
      <c r="A289" s="28" t="s">
        <v>749</v>
      </c>
      <c r="B289" s="226" t="s">
        <v>2073</v>
      </c>
      <c r="C289" s="3"/>
      <c r="D289" s="3"/>
      <c r="E289" s="9" t="s">
        <v>277</v>
      </c>
      <c r="F289" s="9" t="s">
        <v>277</v>
      </c>
      <c r="G289" s="9" t="s">
        <v>277</v>
      </c>
      <c r="H289" s="9" t="s">
        <v>277</v>
      </c>
      <c r="I289" s="9" t="s">
        <v>277</v>
      </c>
      <c r="J289" s="9">
        <v>0</v>
      </c>
      <c r="K289" s="9">
        <v>0</v>
      </c>
      <c r="L289" s="9">
        <v>269.00000000000006</v>
      </c>
      <c r="M289" s="9" t="s">
        <v>277</v>
      </c>
      <c r="P289" s="65">
        <f t="shared" si="4"/>
        <v>269.00000000000006</v>
      </c>
      <c r="Q289" s="28"/>
    </row>
    <row r="290" spans="1:18" ht="15">
      <c r="A290" s="28" t="s">
        <v>750</v>
      </c>
      <c r="B290" s="61" t="s">
        <v>2093</v>
      </c>
      <c r="C290" s="3"/>
      <c r="D290" s="3"/>
      <c r="E290" s="9" t="s">
        <v>277</v>
      </c>
      <c r="F290" s="9" t="s">
        <v>277</v>
      </c>
      <c r="G290" s="9" t="s">
        <v>277</v>
      </c>
      <c r="H290" s="9" t="s">
        <v>277</v>
      </c>
      <c r="I290" s="9" t="s">
        <v>277</v>
      </c>
      <c r="J290" s="9">
        <v>0</v>
      </c>
      <c r="K290" s="9">
        <v>0</v>
      </c>
      <c r="L290" s="9">
        <v>157.10000000000014</v>
      </c>
      <c r="M290" s="9">
        <v>109.79999999999995</v>
      </c>
      <c r="N290" s="28"/>
      <c r="P290" s="65">
        <f t="shared" si="4"/>
        <v>266.90000000000009</v>
      </c>
      <c r="Q290" s="28"/>
    </row>
    <row r="291" spans="1:18" ht="15">
      <c r="A291" s="28" t="s">
        <v>751</v>
      </c>
      <c r="B291" s="226" t="s">
        <v>1591</v>
      </c>
      <c r="C291" s="3"/>
      <c r="D291" s="3"/>
      <c r="E291" s="9" t="s">
        <v>277</v>
      </c>
      <c r="F291" s="9" t="s">
        <v>277</v>
      </c>
      <c r="G291" s="9" t="s">
        <v>277</v>
      </c>
      <c r="H291" s="9" t="s">
        <v>277</v>
      </c>
      <c r="I291" s="9" t="s">
        <v>277</v>
      </c>
      <c r="J291" s="9">
        <v>0</v>
      </c>
      <c r="K291" s="9">
        <v>0</v>
      </c>
      <c r="L291" s="9">
        <v>260.70000000000005</v>
      </c>
      <c r="M291" s="9">
        <v>6.0000000000000568</v>
      </c>
      <c r="N291" s="28"/>
      <c r="P291" s="65">
        <f t="shared" si="4"/>
        <v>266.7000000000001</v>
      </c>
      <c r="Q291" s="28"/>
    </row>
    <row r="292" spans="1:18" ht="15">
      <c r="A292" s="28" t="s">
        <v>752</v>
      </c>
      <c r="B292" s="181" t="s">
        <v>1266</v>
      </c>
      <c r="C292" s="61"/>
      <c r="D292" s="61"/>
      <c r="E292" s="9" t="s">
        <v>277</v>
      </c>
      <c r="F292" s="9" t="s">
        <v>277</v>
      </c>
      <c r="G292" s="9" t="s">
        <v>277</v>
      </c>
      <c r="H292" s="9" t="s">
        <v>277</v>
      </c>
      <c r="I292" s="9">
        <v>265.50000000000006</v>
      </c>
      <c r="J292" s="9">
        <v>0</v>
      </c>
      <c r="K292" s="9">
        <v>0</v>
      </c>
      <c r="L292" s="9" t="s">
        <v>277</v>
      </c>
      <c r="M292" s="9" t="s">
        <v>277</v>
      </c>
      <c r="P292" s="65">
        <f t="shared" si="4"/>
        <v>265.50000000000006</v>
      </c>
      <c r="Q292" s="28"/>
    </row>
    <row r="293" spans="1:18" ht="15">
      <c r="A293" s="28" t="s">
        <v>753</v>
      </c>
      <c r="B293" s="170" t="s">
        <v>1283</v>
      </c>
      <c r="C293" s="61"/>
      <c r="D293" s="61"/>
      <c r="E293" s="9" t="s">
        <v>277</v>
      </c>
      <c r="F293" s="9" t="s">
        <v>277</v>
      </c>
      <c r="G293" s="9" t="s">
        <v>277</v>
      </c>
      <c r="H293" s="9" t="s">
        <v>277</v>
      </c>
      <c r="I293" s="9">
        <v>41.69999999999996</v>
      </c>
      <c r="J293" s="9">
        <v>0</v>
      </c>
      <c r="K293" s="9">
        <v>0</v>
      </c>
      <c r="L293" s="9">
        <v>109.8000000000003</v>
      </c>
      <c r="M293" s="9">
        <v>110.80000000000007</v>
      </c>
      <c r="P293" s="65">
        <f t="shared" si="4"/>
        <v>262.3000000000003</v>
      </c>
      <c r="Q293" s="28"/>
    </row>
    <row r="294" spans="1:18" ht="15">
      <c r="A294" s="28" t="s">
        <v>754</v>
      </c>
      <c r="B294" s="61" t="s">
        <v>2076</v>
      </c>
      <c r="C294" s="3"/>
      <c r="D294" s="3"/>
      <c r="E294" s="9" t="s">
        <v>277</v>
      </c>
      <c r="F294" s="9" t="s">
        <v>277</v>
      </c>
      <c r="G294" s="9" t="s">
        <v>277</v>
      </c>
      <c r="H294" s="9" t="s">
        <v>277</v>
      </c>
      <c r="I294" s="9" t="s">
        <v>277</v>
      </c>
      <c r="J294" s="9">
        <v>0</v>
      </c>
      <c r="K294" s="9">
        <v>0</v>
      </c>
      <c r="L294" s="9">
        <v>204.5999999999998</v>
      </c>
      <c r="M294" s="9">
        <v>48.099999999999795</v>
      </c>
      <c r="N294" s="28"/>
      <c r="P294" s="65">
        <f t="shared" si="4"/>
        <v>252.69999999999959</v>
      </c>
      <c r="Q294" s="28"/>
    </row>
    <row r="295" spans="1:18" ht="15">
      <c r="A295" s="28" t="s">
        <v>755</v>
      </c>
      <c r="B295" s="61" t="s">
        <v>2082</v>
      </c>
      <c r="C295" s="3"/>
      <c r="D295" s="3"/>
      <c r="E295" s="9" t="s">
        <v>277</v>
      </c>
      <c r="F295" s="9" t="s">
        <v>277</v>
      </c>
      <c r="G295" s="9" t="s">
        <v>277</v>
      </c>
      <c r="H295" s="9" t="s">
        <v>277</v>
      </c>
      <c r="I295" s="9" t="s">
        <v>277</v>
      </c>
      <c r="J295" s="9">
        <v>0</v>
      </c>
      <c r="K295" s="9">
        <v>0</v>
      </c>
      <c r="L295" s="9">
        <v>177.40000000000009</v>
      </c>
      <c r="M295" s="9">
        <v>70.199999999999932</v>
      </c>
      <c r="P295" s="65">
        <f t="shared" si="4"/>
        <v>247.60000000000002</v>
      </c>
      <c r="Q295" s="28"/>
    </row>
    <row r="296" spans="1:18" ht="15">
      <c r="A296" s="28" t="s">
        <v>756</v>
      </c>
      <c r="B296" s="61" t="s">
        <v>157</v>
      </c>
      <c r="C296" s="28"/>
      <c r="D296" s="28"/>
      <c r="E296" s="9" t="s">
        <v>277</v>
      </c>
      <c r="F296" s="9" t="s">
        <v>277</v>
      </c>
      <c r="G296" s="9">
        <v>39</v>
      </c>
      <c r="H296" s="9">
        <v>94</v>
      </c>
      <c r="I296" s="9">
        <v>110.49999999999994</v>
      </c>
      <c r="J296" s="9">
        <v>0</v>
      </c>
      <c r="K296" s="9">
        <v>0</v>
      </c>
      <c r="L296" s="9" t="s">
        <v>277</v>
      </c>
      <c r="M296" s="9" t="s">
        <v>277</v>
      </c>
      <c r="P296" s="65">
        <f t="shared" si="4"/>
        <v>243.49999999999994</v>
      </c>
      <c r="Q296" s="28"/>
      <c r="R296" s="28"/>
    </row>
    <row r="297" spans="1:18" ht="15">
      <c r="A297" s="28" t="s">
        <v>757</v>
      </c>
      <c r="B297" s="61" t="s">
        <v>2086</v>
      </c>
      <c r="C297" s="3"/>
      <c r="D297" s="3"/>
      <c r="E297" s="9" t="s">
        <v>277</v>
      </c>
      <c r="F297" s="9" t="s">
        <v>277</v>
      </c>
      <c r="G297" s="9" t="s">
        <v>277</v>
      </c>
      <c r="H297" s="9" t="s">
        <v>277</v>
      </c>
      <c r="I297" s="9" t="s">
        <v>277</v>
      </c>
      <c r="J297" s="9">
        <v>0</v>
      </c>
      <c r="K297" s="9">
        <v>0</v>
      </c>
      <c r="L297" s="9">
        <v>187.8</v>
      </c>
      <c r="M297" s="9">
        <v>45</v>
      </c>
      <c r="N297" s="28"/>
      <c r="P297" s="65">
        <f t="shared" si="4"/>
        <v>232.8</v>
      </c>
      <c r="Q297" s="28"/>
    </row>
    <row r="298" spans="1:18" ht="15">
      <c r="A298" s="28" t="s">
        <v>758</v>
      </c>
      <c r="B298" s="226" t="s">
        <v>1581</v>
      </c>
      <c r="C298" s="3"/>
      <c r="D298" s="3"/>
      <c r="E298" s="9" t="s">
        <v>277</v>
      </c>
      <c r="F298" s="9" t="s">
        <v>277</v>
      </c>
      <c r="G298" s="9" t="s">
        <v>277</v>
      </c>
      <c r="H298" s="9" t="s">
        <v>277</v>
      </c>
      <c r="I298" s="9" t="s">
        <v>277</v>
      </c>
      <c r="J298" s="9">
        <v>0</v>
      </c>
      <c r="K298" s="9">
        <v>0</v>
      </c>
      <c r="L298" s="9">
        <v>224.50000000000006</v>
      </c>
      <c r="M298" s="9">
        <v>5.9999999999999432</v>
      </c>
      <c r="P298" s="65">
        <f t="shared" si="4"/>
        <v>230.5</v>
      </c>
      <c r="Q298" s="28"/>
    </row>
    <row r="299" spans="1:18" ht="15">
      <c r="A299" s="28" t="s">
        <v>759</v>
      </c>
      <c r="B299" s="170" t="s">
        <v>1280</v>
      </c>
      <c r="C299" s="61"/>
      <c r="D299" s="61"/>
      <c r="E299" s="9" t="s">
        <v>277</v>
      </c>
      <c r="F299" s="9" t="s">
        <v>277</v>
      </c>
      <c r="G299" s="9" t="s">
        <v>277</v>
      </c>
      <c r="H299" s="9" t="s">
        <v>277</v>
      </c>
      <c r="I299" s="9">
        <v>144.30000000000007</v>
      </c>
      <c r="J299" s="9">
        <v>0</v>
      </c>
      <c r="K299" s="9">
        <v>0</v>
      </c>
      <c r="L299" s="9">
        <v>71.499999999999943</v>
      </c>
      <c r="M299" s="9">
        <v>6.4999999999999432</v>
      </c>
      <c r="P299" s="65">
        <f t="shared" si="4"/>
        <v>222.29999999999995</v>
      </c>
      <c r="Q299" s="28"/>
    </row>
    <row r="300" spans="1:18" ht="15">
      <c r="A300" s="28" t="s">
        <v>760</v>
      </c>
      <c r="B300" s="61" t="s">
        <v>2094</v>
      </c>
      <c r="C300" s="3"/>
      <c r="D300" s="3"/>
      <c r="E300" s="9" t="s">
        <v>277</v>
      </c>
      <c r="F300" s="9" t="s">
        <v>277</v>
      </c>
      <c r="G300" s="9" t="s">
        <v>277</v>
      </c>
      <c r="H300" s="9" t="s">
        <v>277</v>
      </c>
      <c r="I300" s="9" t="s">
        <v>277</v>
      </c>
      <c r="J300" s="9">
        <v>0</v>
      </c>
      <c r="K300" s="9">
        <v>0</v>
      </c>
      <c r="L300" s="9">
        <v>211.69999999999982</v>
      </c>
      <c r="M300" s="9">
        <v>5.9999999999999432</v>
      </c>
      <c r="N300" s="28"/>
      <c r="P300" s="65">
        <f t="shared" si="4"/>
        <v>217.69999999999976</v>
      </c>
      <c r="Q300" s="28"/>
    </row>
    <row r="301" spans="1:18" ht="15">
      <c r="A301" s="28" t="s">
        <v>761</v>
      </c>
      <c r="B301" s="61" t="s">
        <v>2508</v>
      </c>
      <c r="C301" s="3"/>
      <c r="D301" s="3"/>
      <c r="E301" s="9" t="s">
        <v>277</v>
      </c>
      <c r="F301" s="9" t="s">
        <v>277</v>
      </c>
      <c r="G301" s="9" t="s">
        <v>277</v>
      </c>
      <c r="H301" s="9" t="s">
        <v>277</v>
      </c>
      <c r="I301" s="9" t="s">
        <v>277</v>
      </c>
      <c r="J301" s="9">
        <v>0</v>
      </c>
      <c r="K301" s="9">
        <v>0</v>
      </c>
      <c r="L301" s="9" t="s">
        <v>277</v>
      </c>
      <c r="M301" s="179">
        <v>212.89999999999998</v>
      </c>
      <c r="P301" s="65">
        <f t="shared" si="4"/>
        <v>212.89999999999998</v>
      </c>
      <c r="Q301" s="28"/>
      <c r="R301" t="s">
        <v>296</v>
      </c>
    </row>
    <row r="302" spans="1:18" ht="15">
      <c r="A302" s="28" t="s">
        <v>762</v>
      </c>
      <c r="B302" s="61" t="s">
        <v>2087</v>
      </c>
      <c r="C302" s="3"/>
      <c r="D302" s="3"/>
      <c r="E302" s="9" t="s">
        <v>277</v>
      </c>
      <c r="F302" s="9" t="s">
        <v>277</v>
      </c>
      <c r="G302" s="9" t="s">
        <v>277</v>
      </c>
      <c r="H302" s="9" t="s">
        <v>277</v>
      </c>
      <c r="I302" s="9" t="s">
        <v>277</v>
      </c>
      <c r="J302" s="9">
        <v>0</v>
      </c>
      <c r="K302" s="9">
        <v>0</v>
      </c>
      <c r="L302" s="9">
        <v>208.90000000000003</v>
      </c>
      <c r="M302" s="9" t="s">
        <v>277</v>
      </c>
      <c r="N302" s="28"/>
      <c r="P302" s="65">
        <f t="shared" si="4"/>
        <v>208.90000000000003</v>
      </c>
      <c r="Q302" s="28"/>
    </row>
    <row r="303" spans="1:18" ht="15">
      <c r="A303" s="28" t="s">
        <v>763</v>
      </c>
      <c r="B303" s="170" t="s">
        <v>1269</v>
      </c>
      <c r="C303" s="61"/>
      <c r="D303" s="61"/>
      <c r="E303" s="9" t="s">
        <v>277</v>
      </c>
      <c r="F303" s="9" t="s">
        <v>277</v>
      </c>
      <c r="G303" s="9" t="s">
        <v>277</v>
      </c>
      <c r="H303" s="9" t="s">
        <v>277</v>
      </c>
      <c r="I303" s="9">
        <v>42.000000000000057</v>
      </c>
      <c r="J303" s="9">
        <v>0</v>
      </c>
      <c r="K303" s="9">
        <v>0</v>
      </c>
      <c r="L303" s="9">
        <v>144.90000000000003</v>
      </c>
      <c r="M303" s="9">
        <v>19.499999999999972</v>
      </c>
      <c r="P303" s="65">
        <f t="shared" si="4"/>
        <v>206.40000000000006</v>
      </c>
      <c r="Q303" s="28"/>
    </row>
    <row r="304" spans="1:18" ht="15">
      <c r="A304" s="28" t="s">
        <v>764</v>
      </c>
      <c r="B304" s="61" t="s">
        <v>640</v>
      </c>
      <c r="C304" s="28"/>
      <c r="D304" s="28"/>
      <c r="E304" s="9" t="s">
        <v>277</v>
      </c>
      <c r="F304" s="9" t="s">
        <v>277</v>
      </c>
      <c r="G304" s="9" t="s">
        <v>277</v>
      </c>
      <c r="H304" s="9">
        <v>205.5</v>
      </c>
      <c r="I304" s="9" t="s">
        <v>277</v>
      </c>
      <c r="J304" s="9">
        <v>0</v>
      </c>
      <c r="K304" s="9">
        <v>0</v>
      </c>
      <c r="L304" s="9" t="s">
        <v>277</v>
      </c>
      <c r="M304" s="9" t="s">
        <v>277</v>
      </c>
      <c r="P304" s="65">
        <f t="shared" si="4"/>
        <v>205.5</v>
      </c>
      <c r="Q304" s="28"/>
    </row>
    <row r="305" spans="1:18" ht="15">
      <c r="A305" s="28" t="s">
        <v>765</v>
      </c>
      <c r="B305" s="170" t="s">
        <v>1275</v>
      </c>
      <c r="C305" s="61"/>
      <c r="D305" s="61"/>
      <c r="E305" s="9" t="s">
        <v>277</v>
      </c>
      <c r="F305" s="9" t="s">
        <v>277</v>
      </c>
      <c r="G305" s="9" t="s">
        <v>277</v>
      </c>
      <c r="H305" s="9" t="s">
        <v>277</v>
      </c>
      <c r="I305" s="9">
        <v>205.5</v>
      </c>
      <c r="J305" s="9">
        <v>0</v>
      </c>
      <c r="K305" s="9">
        <v>0</v>
      </c>
      <c r="L305" s="9" t="s">
        <v>277</v>
      </c>
      <c r="M305" s="9" t="s">
        <v>277</v>
      </c>
      <c r="P305" s="65">
        <f t="shared" si="4"/>
        <v>205.5</v>
      </c>
      <c r="Q305" s="28"/>
    </row>
    <row r="306" spans="1:18" ht="15">
      <c r="A306" s="28" t="s">
        <v>1857</v>
      </c>
      <c r="B306" s="170" t="s">
        <v>1285</v>
      </c>
      <c r="C306" s="61"/>
      <c r="D306" s="61"/>
      <c r="E306" s="9" t="s">
        <v>277</v>
      </c>
      <c r="F306" s="9" t="s">
        <v>277</v>
      </c>
      <c r="G306" s="9" t="s">
        <v>277</v>
      </c>
      <c r="H306" s="9" t="s">
        <v>277</v>
      </c>
      <c r="I306" s="9">
        <v>203.00000000000011</v>
      </c>
      <c r="J306" s="9">
        <v>0</v>
      </c>
      <c r="K306" s="9">
        <v>0</v>
      </c>
      <c r="L306" s="9" t="s">
        <v>277</v>
      </c>
      <c r="M306" s="9" t="s">
        <v>277</v>
      </c>
      <c r="P306" s="65">
        <f t="shared" si="4"/>
        <v>203.00000000000011</v>
      </c>
      <c r="Q306" s="28"/>
    </row>
    <row r="307" spans="1:18" ht="15">
      <c r="A307" s="28" t="s">
        <v>2049</v>
      </c>
      <c r="B307" s="170" t="s">
        <v>1270</v>
      </c>
      <c r="C307" s="61"/>
      <c r="D307" s="61"/>
      <c r="E307" s="9" t="s">
        <v>277</v>
      </c>
      <c r="F307" s="9" t="s">
        <v>277</v>
      </c>
      <c r="G307" s="9" t="s">
        <v>277</v>
      </c>
      <c r="H307" s="9" t="s">
        <v>277</v>
      </c>
      <c r="I307" s="9">
        <v>202.50000000000003</v>
      </c>
      <c r="J307" s="9">
        <v>0</v>
      </c>
      <c r="K307" s="9">
        <v>0</v>
      </c>
      <c r="L307" s="9" t="s">
        <v>277</v>
      </c>
      <c r="M307" s="9" t="s">
        <v>277</v>
      </c>
      <c r="P307" s="65">
        <f t="shared" si="4"/>
        <v>202.50000000000003</v>
      </c>
      <c r="Q307" s="28"/>
    </row>
    <row r="308" spans="1:18" ht="15">
      <c r="A308" s="28" t="s">
        <v>2050</v>
      </c>
      <c r="B308" s="61" t="s">
        <v>177</v>
      </c>
      <c r="C308" s="28"/>
      <c r="D308" s="28"/>
      <c r="E308" s="9">
        <v>16.900000000000034</v>
      </c>
      <c r="F308" s="179">
        <v>172.4</v>
      </c>
      <c r="G308" s="9" t="s">
        <v>277</v>
      </c>
      <c r="H308" s="9" t="s">
        <v>277</v>
      </c>
      <c r="I308" s="9" t="s">
        <v>277</v>
      </c>
      <c r="J308" s="9">
        <v>0</v>
      </c>
      <c r="K308" s="9">
        <v>0</v>
      </c>
      <c r="L308" s="9" t="s">
        <v>277</v>
      </c>
      <c r="M308" s="9" t="s">
        <v>277</v>
      </c>
      <c r="N308" s="28"/>
      <c r="P308" s="65">
        <f t="shared" si="4"/>
        <v>189.30000000000004</v>
      </c>
      <c r="Q308" s="61"/>
      <c r="R308" s="3" t="s">
        <v>292</v>
      </c>
    </row>
    <row r="309" spans="1:18" ht="15">
      <c r="A309" s="28" t="s">
        <v>2051</v>
      </c>
      <c r="B309" s="170" t="s">
        <v>1282</v>
      </c>
      <c r="C309" s="61"/>
      <c r="D309" s="61"/>
      <c r="E309" s="9" t="s">
        <v>277</v>
      </c>
      <c r="F309" s="9" t="s">
        <v>277</v>
      </c>
      <c r="G309" s="9" t="s">
        <v>277</v>
      </c>
      <c r="H309" s="9" t="s">
        <v>277</v>
      </c>
      <c r="I309" s="9">
        <v>185.2</v>
      </c>
      <c r="J309" s="9">
        <v>0</v>
      </c>
      <c r="K309" s="9">
        <v>0</v>
      </c>
      <c r="L309" s="9" t="s">
        <v>277</v>
      </c>
      <c r="M309" s="9" t="s">
        <v>277</v>
      </c>
      <c r="P309" s="65">
        <f t="shared" si="4"/>
        <v>185.2</v>
      </c>
      <c r="Q309" s="28"/>
    </row>
    <row r="310" spans="1:18" ht="15">
      <c r="A310" s="28" t="s">
        <v>2052</v>
      </c>
      <c r="B310" s="226" t="s">
        <v>1579</v>
      </c>
      <c r="C310" s="3"/>
      <c r="D310" s="3"/>
      <c r="E310" s="9" t="s">
        <v>277</v>
      </c>
      <c r="F310" s="9" t="s">
        <v>277</v>
      </c>
      <c r="G310" s="9" t="s">
        <v>277</v>
      </c>
      <c r="H310" s="9" t="s">
        <v>277</v>
      </c>
      <c r="I310" s="9" t="s">
        <v>277</v>
      </c>
      <c r="J310" s="9">
        <v>0</v>
      </c>
      <c r="K310" s="9">
        <v>0</v>
      </c>
      <c r="L310" s="9">
        <v>162.00000000000011</v>
      </c>
      <c r="M310" s="9">
        <v>22.5</v>
      </c>
      <c r="N310" s="28"/>
      <c r="P310" s="65">
        <f t="shared" si="4"/>
        <v>184.50000000000011</v>
      </c>
      <c r="Q310" s="28"/>
    </row>
    <row r="311" spans="1:18" ht="15">
      <c r="A311" s="28" t="s">
        <v>2053</v>
      </c>
      <c r="B311" s="170" t="s">
        <v>1294</v>
      </c>
      <c r="C311" s="61"/>
      <c r="D311" s="61"/>
      <c r="E311" s="9" t="s">
        <v>277</v>
      </c>
      <c r="F311" s="9" t="s">
        <v>277</v>
      </c>
      <c r="G311" s="9" t="s">
        <v>277</v>
      </c>
      <c r="H311" s="9" t="s">
        <v>277</v>
      </c>
      <c r="I311" s="9">
        <v>172.49999999999994</v>
      </c>
      <c r="J311" s="9">
        <v>0</v>
      </c>
      <c r="K311" s="9">
        <v>0</v>
      </c>
      <c r="L311" s="9" t="s">
        <v>277</v>
      </c>
      <c r="M311" s="9" t="s">
        <v>277</v>
      </c>
      <c r="P311" s="65">
        <f t="shared" si="4"/>
        <v>172.49999999999994</v>
      </c>
      <c r="Q311" s="28"/>
    </row>
    <row r="312" spans="1:18" ht="15">
      <c r="A312" s="28" t="s">
        <v>2054</v>
      </c>
      <c r="B312" s="61" t="s">
        <v>2090</v>
      </c>
      <c r="C312" s="3"/>
      <c r="D312" s="3"/>
      <c r="E312" s="9" t="s">
        <v>277</v>
      </c>
      <c r="F312" s="9" t="s">
        <v>277</v>
      </c>
      <c r="G312" s="9" t="s">
        <v>277</v>
      </c>
      <c r="H312" s="9" t="s">
        <v>277</v>
      </c>
      <c r="I312" s="9" t="s">
        <v>277</v>
      </c>
      <c r="J312" s="9">
        <v>0</v>
      </c>
      <c r="K312" s="9">
        <v>0</v>
      </c>
      <c r="L312" s="9">
        <v>76.999999999999773</v>
      </c>
      <c r="M312" s="9">
        <v>90.899999999999977</v>
      </c>
      <c r="P312" s="65">
        <f t="shared" si="4"/>
        <v>167.89999999999975</v>
      </c>
      <c r="Q312" s="28"/>
    </row>
    <row r="313" spans="1:18" ht="15">
      <c r="A313" s="28" t="s">
        <v>2055</v>
      </c>
      <c r="B313" s="61" t="s">
        <v>2080</v>
      </c>
      <c r="C313" s="3"/>
      <c r="D313" s="3"/>
      <c r="E313" s="9" t="s">
        <v>277</v>
      </c>
      <c r="F313" s="9" t="s">
        <v>277</v>
      </c>
      <c r="G313" s="9" t="s">
        <v>277</v>
      </c>
      <c r="H313" s="9" t="s">
        <v>277</v>
      </c>
      <c r="I313" s="9" t="s">
        <v>277</v>
      </c>
      <c r="J313" s="9">
        <v>0</v>
      </c>
      <c r="K313" s="9">
        <v>0</v>
      </c>
      <c r="L313" s="9">
        <v>143.29999999999995</v>
      </c>
      <c r="M313" s="9">
        <v>22.800000000000011</v>
      </c>
      <c r="P313" s="65">
        <f t="shared" si="4"/>
        <v>166.09999999999997</v>
      </c>
      <c r="Q313" s="28"/>
    </row>
    <row r="314" spans="1:18" ht="15">
      <c r="A314" s="28" t="s">
        <v>2056</v>
      </c>
      <c r="B314" s="61" t="s">
        <v>2526</v>
      </c>
      <c r="C314" s="3"/>
      <c r="D314" s="3"/>
      <c r="E314" s="9" t="s">
        <v>277</v>
      </c>
      <c r="F314" s="9" t="s">
        <v>277</v>
      </c>
      <c r="G314" s="9" t="s">
        <v>277</v>
      </c>
      <c r="H314" s="9" t="s">
        <v>277</v>
      </c>
      <c r="I314" s="9" t="s">
        <v>277</v>
      </c>
      <c r="J314" s="9">
        <v>0</v>
      </c>
      <c r="K314" s="9">
        <v>0</v>
      </c>
      <c r="L314" s="9" t="s">
        <v>277</v>
      </c>
      <c r="M314" s="9">
        <v>148.49999999999989</v>
      </c>
      <c r="P314" s="65">
        <f t="shared" si="4"/>
        <v>148.49999999999989</v>
      </c>
      <c r="Q314" s="28"/>
    </row>
    <row r="315" spans="1:18" ht="15">
      <c r="A315" s="28" t="s">
        <v>2057</v>
      </c>
      <c r="B315" s="61" t="s">
        <v>2528</v>
      </c>
      <c r="C315" s="3"/>
      <c r="D315" s="3"/>
      <c r="E315" s="9" t="s">
        <v>277</v>
      </c>
      <c r="F315" s="9" t="s">
        <v>277</v>
      </c>
      <c r="G315" s="9" t="s">
        <v>277</v>
      </c>
      <c r="H315" s="9" t="s">
        <v>277</v>
      </c>
      <c r="I315" s="9" t="s">
        <v>277</v>
      </c>
      <c r="J315" s="9">
        <v>0</v>
      </c>
      <c r="K315" s="9">
        <v>0</v>
      </c>
      <c r="L315" s="9" t="s">
        <v>277</v>
      </c>
      <c r="M315" s="9">
        <v>143.60000000000002</v>
      </c>
      <c r="P315" s="65">
        <f t="shared" si="4"/>
        <v>143.60000000000002</v>
      </c>
      <c r="Q315" s="28"/>
    </row>
    <row r="316" spans="1:18" ht="15">
      <c r="A316" s="28" t="s">
        <v>2058</v>
      </c>
      <c r="B316" s="61" t="s">
        <v>2511</v>
      </c>
      <c r="C316" s="3"/>
      <c r="D316" s="3"/>
      <c r="E316" s="9" t="s">
        <v>277</v>
      </c>
      <c r="F316" s="9" t="s">
        <v>277</v>
      </c>
      <c r="G316" s="9" t="s">
        <v>277</v>
      </c>
      <c r="H316" s="9" t="s">
        <v>277</v>
      </c>
      <c r="I316" s="9" t="s">
        <v>277</v>
      </c>
      <c r="J316" s="9">
        <v>0</v>
      </c>
      <c r="K316" s="9">
        <v>0</v>
      </c>
      <c r="L316" s="9" t="s">
        <v>277</v>
      </c>
      <c r="M316" s="9">
        <v>135.49999999999989</v>
      </c>
      <c r="P316" s="65">
        <f t="shared" si="4"/>
        <v>135.49999999999989</v>
      </c>
      <c r="Q316" s="28"/>
    </row>
    <row r="317" spans="1:18" ht="15">
      <c r="A317" s="28" t="s">
        <v>2059</v>
      </c>
      <c r="B317" s="61" t="s">
        <v>2084</v>
      </c>
      <c r="C317" s="3"/>
      <c r="D317" s="3"/>
      <c r="E317" s="9" t="s">
        <v>277</v>
      </c>
      <c r="F317" s="9" t="s">
        <v>277</v>
      </c>
      <c r="G317" s="9" t="s">
        <v>277</v>
      </c>
      <c r="H317" s="9" t="s">
        <v>277</v>
      </c>
      <c r="I317" s="9" t="s">
        <v>277</v>
      </c>
      <c r="J317" s="9">
        <v>0</v>
      </c>
      <c r="K317" s="9">
        <v>0</v>
      </c>
      <c r="L317" s="9">
        <v>77.000000000000057</v>
      </c>
      <c r="M317" s="9">
        <v>54</v>
      </c>
      <c r="P317" s="65">
        <f t="shared" si="4"/>
        <v>131.00000000000006</v>
      </c>
      <c r="Q317" s="28"/>
    </row>
    <row r="318" spans="1:18" ht="15">
      <c r="A318" s="28" t="s">
        <v>2060</v>
      </c>
      <c r="B318" s="61" t="s">
        <v>2521</v>
      </c>
      <c r="C318" s="3"/>
      <c r="D318" s="3"/>
      <c r="E318" s="9" t="s">
        <v>277</v>
      </c>
      <c r="F318" s="9" t="s">
        <v>277</v>
      </c>
      <c r="G318" s="9" t="s">
        <v>277</v>
      </c>
      <c r="H318" s="9" t="s">
        <v>277</v>
      </c>
      <c r="I318" s="9" t="s">
        <v>277</v>
      </c>
      <c r="J318" s="9">
        <v>0</v>
      </c>
      <c r="K318" s="9">
        <v>0</v>
      </c>
      <c r="L318" s="9" t="s">
        <v>277</v>
      </c>
      <c r="M318" s="9">
        <v>127.10000000000002</v>
      </c>
      <c r="P318" s="65">
        <f t="shared" si="4"/>
        <v>127.10000000000002</v>
      </c>
      <c r="Q318" s="28"/>
    </row>
    <row r="319" spans="1:18" ht="15">
      <c r="A319" s="28" t="s">
        <v>2061</v>
      </c>
      <c r="B319" s="61" t="s">
        <v>2527</v>
      </c>
      <c r="C319" s="3"/>
      <c r="D319" s="3"/>
      <c r="E319" s="9" t="s">
        <v>277</v>
      </c>
      <c r="F319" s="9" t="s">
        <v>277</v>
      </c>
      <c r="G319" s="9" t="s">
        <v>277</v>
      </c>
      <c r="H319" s="9" t="s">
        <v>277</v>
      </c>
      <c r="I319" s="9" t="s">
        <v>277</v>
      </c>
      <c r="J319" s="9">
        <v>0</v>
      </c>
      <c r="K319" s="9">
        <v>0</v>
      </c>
      <c r="L319" s="9" t="s">
        <v>277</v>
      </c>
      <c r="M319" s="9">
        <v>121.79999999999993</v>
      </c>
      <c r="P319" s="65">
        <f t="shared" si="4"/>
        <v>121.79999999999993</v>
      </c>
      <c r="Q319" s="28"/>
    </row>
    <row r="320" spans="1:18" ht="15">
      <c r="A320" s="28" t="s">
        <v>2062</v>
      </c>
      <c r="B320" s="61" t="s">
        <v>2514</v>
      </c>
      <c r="C320" s="3"/>
      <c r="D320" s="3"/>
      <c r="E320" s="9" t="s">
        <v>277</v>
      </c>
      <c r="F320" s="9" t="s">
        <v>277</v>
      </c>
      <c r="G320" s="9" t="s">
        <v>277</v>
      </c>
      <c r="H320" s="9" t="s">
        <v>277</v>
      </c>
      <c r="I320" s="9" t="s">
        <v>277</v>
      </c>
      <c r="J320" s="9">
        <v>0</v>
      </c>
      <c r="K320" s="9">
        <v>0</v>
      </c>
      <c r="L320" s="9" t="s">
        <v>277</v>
      </c>
      <c r="M320" s="9">
        <v>119.89999999999998</v>
      </c>
      <c r="P320" s="65">
        <f t="shared" si="4"/>
        <v>119.89999999999998</v>
      </c>
      <c r="Q320" s="28"/>
    </row>
    <row r="321" spans="1:16" ht="15">
      <c r="A321" s="28" t="s">
        <v>2063</v>
      </c>
      <c r="B321" s="61" t="s">
        <v>2097</v>
      </c>
      <c r="C321" s="3"/>
      <c r="D321" s="3"/>
      <c r="E321" s="9" t="s">
        <v>277</v>
      </c>
      <c r="F321" s="9" t="s">
        <v>277</v>
      </c>
      <c r="G321" s="9" t="s">
        <v>277</v>
      </c>
      <c r="H321" s="9" t="s">
        <v>277</v>
      </c>
      <c r="I321" s="9" t="s">
        <v>277</v>
      </c>
      <c r="J321" s="9">
        <v>0</v>
      </c>
      <c r="K321" s="9">
        <v>0</v>
      </c>
      <c r="L321" s="9">
        <v>38.800000000000068</v>
      </c>
      <c r="M321" s="9">
        <v>78.400000000000006</v>
      </c>
      <c r="P321" s="65">
        <f t="shared" si="4"/>
        <v>117.20000000000007</v>
      </c>
    </row>
    <row r="322" spans="1:16" ht="15">
      <c r="A322" s="28" t="s">
        <v>2064</v>
      </c>
      <c r="B322" s="61" t="s">
        <v>2098</v>
      </c>
      <c r="C322" s="3"/>
      <c r="D322" s="3"/>
      <c r="E322" s="9" t="s">
        <v>277</v>
      </c>
      <c r="F322" s="9" t="s">
        <v>277</v>
      </c>
      <c r="G322" s="9" t="s">
        <v>277</v>
      </c>
      <c r="H322" s="9" t="s">
        <v>277</v>
      </c>
      <c r="I322" s="9" t="s">
        <v>277</v>
      </c>
      <c r="J322" s="9">
        <v>0</v>
      </c>
      <c r="K322" s="9">
        <v>0</v>
      </c>
      <c r="L322" s="9">
        <v>117</v>
      </c>
      <c r="M322" s="9" t="s">
        <v>277</v>
      </c>
      <c r="P322" s="65">
        <f t="shared" si="4"/>
        <v>117</v>
      </c>
    </row>
    <row r="323" spans="1:16" ht="15">
      <c r="A323" s="28" t="s">
        <v>2065</v>
      </c>
      <c r="B323" s="61" t="s">
        <v>2525</v>
      </c>
      <c r="C323" s="3"/>
      <c r="D323" s="3"/>
      <c r="E323" s="9" t="s">
        <v>277</v>
      </c>
      <c r="F323" s="9" t="s">
        <v>277</v>
      </c>
      <c r="G323" s="9" t="s">
        <v>277</v>
      </c>
      <c r="H323" s="9" t="s">
        <v>277</v>
      </c>
      <c r="I323" s="9" t="s">
        <v>277</v>
      </c>
      <c r="J323" s="9">
        <v>0</v>
      </c>
      <c r="K323" s="9">
        <v>0</v>
      </c>
      <c r="L323" s="9" t="s">
        <v>277</v>
      </c>
      <c r="M323" s="9">
        <v>110.39999999999998</v>
      </c>
      <c r="P323" s="65">
        <f t="shared" si="4"/>
        <v>110.39999999999998</v>
      </c>
    </row>
    <row r="324" spans="1:16" ht="15">
      <c r="A324" s="28" t="s">
        <v>2066</v>
      </c>
      <c r="B324" s="61" t="s">
        <v>2529</v>
      </c>
      <c r="C324" s="3"/>
      <c r="D324" s="3"/>
      <c r="E324" s="9" t="s">
        <v>277</v>
      </c>
      <c r="F324" s="9" t="s">
        <v>277</v>
      </c>
      <c r="G324" s="9" t="s">
        <v>277</v>
      </c>
      <c r="H324" s="9" t="s">
        <v>277</v>
      </c>
      <c r="I324" s="9" t="s">
        <v>277</v>
      </c>
      <c r="J324" s="9">
        <v>0</v>
      </c>
      <c r="K324" s="9">
        <v>0</v>
      </c>
      <c r="L324" s="9" t="s">
        <v>277</v>
      </c>
      <c r="M324" s="9">
        <v>109.79999999999995</v>
      </c>
      <c r="P324" s="65">
        <f t="shared" si="4"/>
        <v>109.79999999999995</v>
      </c>
    </row>
    <row r="325" spans="1:16" ht="15">
      <c r="A325" s="28" t="s">
        <v>2067</v>
      </c>
      <c r="B325" s="226" t="s">
        <v>1576</v>
      </c>
      <c r="C325" s="3"/>
      <c r="D325" s="3"/>
      <c r="E325" s="9" t="s">
        <v>277</v>
      </c>
      <c r="F325" s="9" t="s">
        <v>277</v>
      </c>
      <c r="G325" s="9" t="s">
        <v>277</v>
      </c>
      <c r="H325" s="9" t="s">
        <v>277</v>
      </c>
      <c r="I325" s="9" t="s">
        <v>277</v>
      </c>
      <c r="J325" s="9">
        <v>0</v>
      </c>
      <c r="K325" s="9">
        <v>0</v>
      </c>
      <c r="L325" s="9">
        <v>104.00000000000011</v>
      </c>
      <c r="M325" s="9">
        <v>4.4000000000000057</v>
      </c>
      <c r="N325" s="28"/>
      <c r="P325" s="65">
        <f t="shared" si="4"/>
        <v>108.40000000000012</v>
      </c>
    </row>
    <row r="326" spans="1:16" ht="15">
      <c r="A326" s="28" t="s">
        <v>2068</v>
      </c>
      <c r="B326" s="61" t="s">
        <v>2506</v>
      </c>
      <c r="C326" s="3"/>
      <c r="D326" s="3"/>
      <c r="E326" s="9" t="s">
        <v>277</v>
      </c>
      <c r="F326" s="9" t="s">
        <v>277</v>
      </c>
      <c r="G326" s="9" t="s">
        <v>277</v>
      </c>
      <c r="H326" s="9" t="s">
        <v>277</v>
      </c>
      <c r="I326" s="9" t="s">
        <v>277</v>
      </c>
      <c r="J326" s="9">
        <v>0</v>
      </c>
      <c r="K326" s="9">
        <v>0</v>
      </c>
      <c r="L326" s="9" t="s">
        <v>277</v>
      </c>
      <c r="M326" s="9">
        <v>108</v>
      </c>
      <c r="P326" s="65">
        <f t="shared" si="4"/>
        <v>108</v>
      </c>
    </row>
    <row r="327" spans="1:16" ht="15">
      <c r="A327" s="28" t="s">
        <v>2069</v>
      </c>
      <c r="B327" s="61" t="s">
        <v>2509</v>
      </c>
      <c r="C327" s="3"/>
      <c r="D327" s="3"/>
      <c r="E327" s="9" t="s">
        <v>277</v>
      </c>
      <c r="F327" s="9" t="s">
        <v>277</v>
      </c>
      <c r="G327" s="9" t="s">
        <v>277</v>
      </c>
      <c r="H327" s="9" t="s">
        <v>277</v>
      </c>
      <c r="I327" s="9" t="s">
        <v>277</v>
      </c>
      <c r="J327" s="9">
        <v>0</v>
      </c>
      <c r="K327" s="9">
        <v>0</v>
      </c>
      <c r="L327" s="9" t="s">
        <v>277</v>
      </c>
      <c r="M327" s="9">
        <v>93.399999999999977</v>
      </c>
      <c r="P327" s="65">
        <f t="shared" si="4"/>
        <v>93.399999999999977</v>
      </c>
    </row>
    <row r="328" spans="1:16" ht="15">
      <c r="A328" s="28" t="s">
        <v>2070</v>
      </c>
      <c r="B328" s="226" t="s">
        <v>1587</v>
      </c>
      <c r="C328" s="3"/>
      <c r="D328" s="3"/>
      <c r="E328" s="9" t="s">
        <v>277</v>
      </c>
      <c r="F328" s="9" t="s">
        <v>277</v>
      </c>
      <c r="G328" s="9" t="s">
        <v>277</v>
      </c>
      <c r="H328" s="9" t="s">
        <v>277</v>
      </c>
      <c r="I328" s="9" t="s">
        <v>277</v>
      </c>
      <c r="J328" s="9">
        <v>0</v>
      </c>
      <c r="K328" s="9">
        <v>0</v>
      </c>
      <c r="L328" s="9">
        <v>41.600000000000023</v>
      </c>
      <c r="M328" s="9">
        <v>48.600000000000023</v>
      </c>
      <c r="N328" s="28"/>
      <c r="P328" s="65">
        <f t="shared" si="4"/>
        <v>90.200000000000045</v>
      </c>
    </row>
    <row r="329" spans="1:16" ht="15">
      <c r="A329" s="28" t="s">
        <v>2071</v>
      </c>
      <c r="B329" s="226" t="s">
        <v>1583</v>
      </c>
      <c r="C329" s="3"/>
      <c r="D329" s="3"/>
      <c r="E329" s="9" t="s">
        <v>277</v>
      </c>
      <c r="F329" s="9" t="s">
        <v>277</v>
      </c>
      <c r="G329" s="9" t="s">
        <v>277</v>
      </c>
      <c r="H329" s="9" t="s">
        <v>277</v>
      </c>
      <c r="I329" s="9" t="s">
        <v>277</v>
      </c>
      <c r="J329" s="9">
        <v>0</v>
      </c>
      <c r="K329" s="9">
        <v>0</v>
      </c>
      <c r="L329" s="9">
        <v>83.300000000000068</v>
      </c>
      <c r="M329" s="9">
        <v>1.3000000000000114</v>
      </c>
      <c r="N329" s="28"/>
      <c r="P329" s="65">
        <f t="shared" si="4"/>
        <v>84.60000000000008</v>
      </c>
    </row>
    <row r="330" spans="1:16" ht="15">
      <c r="A330" s="28" t="s">
        <v>2072</v>
      </c>
      <c r="B330" s="226" t="s">
        <v>1614</v>
      </c>
      <c r="C330" s="3"/>
      <c r="D330" s="3"/>
      <c r="E330" s="9" t="s">
        <v>277</v>
      </c>
      <c r="F330" s="9" t="s">
        <v>277</v>
      </c>
      <c r="G330" s="9" t="s">
        <v>277</v>
      </c>
      <c r="H330" s="9" t="s">
        <v>277</v>
      </c>
      <c r="I330" s="9" t="s">
        <v>277</v>
      </c>
      <c r="J330" s="9">
        <v>0</v>
      </c>
      <c r="K330" s="9">
        <v>0</v>
      </c>
      <c r="L330" s="9">
        <v>66</v>
      </c>
      <c r="M330" s="9">
        <v>18.200000000000045</v>
      </c>
      <c r="P330" s="65">
        <f t="shared" si="4"/>
        <v>84.200000000000045</v>
      </c>
    </row>
    <row r="331" spans="1:16" ht="15">
      <c r="A331" s="28" t="s">
        <v>2149</v>
      </c>
      <c r="B331" s="61" t="s">
        <v>2516</v>
      </c>
      <c r="C331" s="3"/>
      <c r="D331" s="3"/>
      <c r="E331" s="9" t="s">
        <v>277</v>
      </c>
      <c r="F331" s="9" t="s">
        <v>277</v>
      </c>
      <c r="G331" s="9" t="s">
        <v>277</v>
      </c>
      <c r="H331" s="9" t="s">
        <v>277</v>
      </c>
      <c r="I331" s="9" t="s">
        <v>277</v>
      </c>
      <c r="J331" s="9">
        <v>0</v>
      </c>
      <c r="K331" s="9">
        <v>0</v>
      </c>
      <c r="L331" s="9" t="s">
        <v>277</v>
      </c>
      <c r="M331" s="9">
        <v>83.600000000000023</v>
      </c>
      <c r="P331" s="65">
        <f t="shared" si="4"/>
        <v>83.600000000000023</v>
      </c>
    </row>
    <row r="332" spans="1:16" ht="15">
      <c r="A332" s="28" t="s">
        <v>2150</v>
      </c>
      <c r="B332" s="61" t="s">
        <v>650</v>
      </c>
      <c r="C332" s="28"/>
      <c r="D332" s="28"/>
      <c r="E332" s="9" t="s">
        <v>277</v>
      </c>
      <c r="F332" s="9" t="s">
        <v>277</v>
      </c>
      <c r="G332" s="9" t="s">
        <v>277</v>
      </c>
      <c r="H332" s="9">
        <v>83.300000000000011</v>
      </c>
      <c r="I332" s="9" t="s">
        <v>277</v>
      </c>
      <c r="J332" s="9">
        <v>0</v>
      </c>
      <c r="K332" s="9">
        <v>0</v>
      </c>
      <c r="L332" s="9" t="s">
        <v>277</v>
      </c>
      <c r="M332" s="9" t="s">
        <v>277</v>
      </c>
      <c r="P332" s="65">
        <f t="shared" si="4"/>
        <v>83.300000000000011</v>
      </c>
    </row>
    <row r="333" spans="1:16" ht="15">
      <c r="A333" s="28" t="s">
        <v>2151</v>
      </c>
      <c r="B333" s="61" t="s">
        <v>2096</v>
      </c>
      <c r="C333" s="3"/>
      <c r="D333" s="3"/>
      <c r="E333" s="9" t="s">
        <v>277</v>
      </c>
      <c r="F333" s="9" t="s">
        <v>277</v>
      </c>
      <c r="G333" s="9" t="s">
        <v>277</v>
      </c>
      <c r="H333" s="9" t="s">
        <v>277</v>
      </c>
      <c r="I333" s="9" t="s">
        <v>277</v>
      </c>
      <c r="J333" s="9">
        <v>0</v>
      </c>
      <c r="K333" s="9">
        <v>0</v>
      </c>
      <c r="L333" s="9">
        <v>60</v>
      </c>
      <c r="M333" s="9">
        <v>21.599999999999909</v>
      </c>
      <c r="P333" s="65">
        <f t="shared" si="4"/>
        <v>81.599999999999909</v>
      </c>
    </row>
    <row r="334" spans="1:16" ht="15">
      <c r="A334" s="238" t="s">
        <v>2480</v>
      </c>
      <c r="B334" s="61" t="s">
        <v>2088</v>
      </c>
      <c r="C334" s="3"/>
      <c r="D334" s="3"/>
      <c r="E334" s="9" t="s">
        <v>277</v>
      </c>
      <c r="F334" s="9" t="s">
        <v>277</v>
      </c>
      <c r="G334" s="9" t="s">
        <v>277</v>
      </c>
      <c r="H334" s="9" t="s">
        <v>277</v>
      </c>
      <c r="I334" s="9" t="s">
        <v>277</v>
      </c>
      <c r="J334" s="9">
        <v>0</v>
      </c>
      <c r="K334" s="9">
        <v>0</v>
      </c>
      <c r="L334" s="9">
        <v>72.499999999999943</v>
      </c>
      <c r="M334" s="9" t="s">
        <v>277</v>
      </c>
      <c r="P334" s="65">
        <f t="shared" si="4"/>
        <v>72.499999999999943</v>
      </c>
    </row>
    <row r="335" spans="1:16" ht="15">
      <c r="A335" s="238" t="s">
        <v>2481</v>
      </c>
      <c r="B335" s="61" t="s">
        <v>2612</v>
      </c>
      <c r="C335" s="3"/>
      <c r="D335" s="3"/>
      <c r="E335" s="9" t="s">
        <v>277</v>
      </c>
      <c r="F335" s="9" t="s">
        <v>277</v>
      </c>
      <c r="G335" s="9" t="s">
        <v>277</v>
      </c>
      <c r="H335" s="9" t="s">
        <v>277</v>
      </c>
      <c r="I335" s="9" t="s">
        <v>277</v>
      </c>
      <c r="J335" s="9">
        <v>0</v>
      </c>
      <c r="K335" s="9">
        <v>0</v>
      </c>
      <c r="L335" s="9" t="s">
        <v>277</v>
      </c>
      <c r="M335" s="9">
        <v>71.199999999999932</v>
      </c>
      <c r="P335" s="65">
        <f t="shared" ref="P335:P395" si="5">SUM(E335:N335)</f>
        <v>71.199999999999932</v>
      </c>
    </row>
    <row r="336" spans="1:16" ht="15">
      <c r="A336" s="238" t="s">
        <v>2482</v>
      </c>
      <c r="B336" s="226" t="s">
        <v>1617</v>
      </c>
      <c r="C336" s="3"/>
      <c r="D336" s="3"/>
      <c r="E336" s="9" t="s">
        <v>277</v>
      </c>
      <c r="F336" s="9" t="s">
        <v>277</v>
      </c>
      <c r="G336" s="9" t="s">
        <v>277</v>
      </c>
      <c r="H336" s="9" t="s">
        <v>277</v>
      </c>
      <c r="I336" s="9" t="s">
        <v>277</v>
      </c>
      <c r="J336" s="9">
        <v>0</v>
      </c>
      <c r="K336" s="9">
        <v>0</v>
      </c>
      <c r="L336" s="9">
        <v>66</v>
      </c>
      <c r="M336" s="62" t="s">
        <v>278</v>
      </c>
      <c r="N336" s="28"/>
      <c r="P336" s="65">
        <f t="shared" si="5"/>
        <v>66</v>
      </c>
    </row>
    <row r="337" spans="1:16" ht="15">
      <c r="A337" s="238" t="s">
        <v>2483</v>
      </c>
      <c r="B337" s="61" t="s">
        <v>2518</v>
      </c>
      <c r="C337" s="3"/>
      <c r="D337" s="3"/>
      <c r="E337" s="9" t="s">
        <v>277</v>
      </c>
      <c r="F337" s="9" t="s">
        <v>277</v>
      </c>
      <c r="G337" s="9" t="s">
        <v>277</v>
      </c>
      <c r="H337" s="9" t="s">
        <v>277</v>
      </c>
      <c r="I337" s="9" t="s">
        <v>277</v>
      </c>
      <c r="J337" s="9">
        <v>0</v>
      </c>
      <c r="K337" s="9">
        <v>0</v>
      </c>
      <c r="L337" s="9" t="s">
        <v>277</v>
      </c>
      <c r="M337" s="9">
        <v>66</v>
      </c>
      <c r="P337" s="65">
        <f t="shared" si="5"/>
        <v>66</v>
      </c>
    </row>
    <row r="338" spans="1:16" ht="15">
      <c r="A338" s="238" t="s">
        <v>2484</v>
      </c>
      <c r="B338" s="226" t="s">
        <v>1616</v>
      </c>
      <c r="C338" s="3"/>
      <c r="D338" s="3"/>
      <c r="E338" s="9" t="s">
        <v>277</v>
      </c>
      <c r="F338" s="9" t="s">
        <v>277</v>
      </c>
      <c r="G338" s="9" t="s">
        <v>277</v>
      </c>
      <c r="H338" s="9" t="s">
        <v>277</v>
      </c>
      <c r="I338" s="9" t="s">
        <v>277</v>
      </c>
      <c r="J338" s="9">
        <v>0</v>
      </c>
      <c r="K338" s="9">
        <v>0</v>
      </c>
      <c r="L338" s="9">
        <v>60.5</v>
      </c>
      <c r="M338" s="9" t="s">
        <v>277</v>
      </c>
      <c r="P338" s="65">
        <f t="shared" si="5"/>
        <v>60.5</v>
      </c>
    </row>
    <row r="339" spans="1:16" ht="15">
      <c r="A339" s="238" t="s">
        <v>2485</v>
      </c>
      <c r="B339" s="61" t="s">
        <v>2524</v>
      </c>
      <c r="C339" s="3"/>
      <c r="D339" s="3"/>
      <c r="E339" s="9" t="s">
        <v>277</v>
      </c>
      <c r="F339" s="9" t="s">
        <v>277</v>
      </c>
      <c r="G339" s="9" t="s">
        <v>277</v>
      </c>
      <c r="H339" s="9" t="s">
        <v>277</v>
      </c>
      <c r="I339" s="9" t="s">
        <v>277</v>
      </c>
      <c r="J339" s="9">
        <v>0</v>
      </c>
      <c r="K339" s="9">
        <v>0</v>
      </c>
      <c r="L339" s="9" t="s">
        <v>277</v>
      </c>
      <c r="M339" s="9">
        <v>60</v>
      </c>
      <c r="P339" s="65">
        <f t="shared" si="5"/>
        <v>60</v>
      </c>
    </row>
    <row r="340" spans="1:16" ht="15">
      <c r="A340" s="238" t="s">
        <v>2486</v>
      </c>
      <c r="B340" s="170" t="s">
        <v>1274</v>
      </c>
      <c r="C340" s="61"/>
      <c r="D340" s="61"/>
      <c r="E340" s="9" t="s">
        <v>277</v>
      </c>
      <c r="F340" s="9" t="s">
        <v>277</v>
      </c>
      <c r="G340" s="9" t="s">
        <v>277</v>
      </c>
      <c r="H340" s="9" t="s">
        <v>277</v>
      </c>
      <c r="I340" s="9">
        <v>55</v>
      </c>
      <c r="J340" s="9">
        <v>0</v>
      </c>
      <c r="K340" s="9">
        <v>0</v>
      </c>
      <c r="L340" s="9" t="s">
        <v>277</v>
      </c>
      <c r="M340" s="9" t="s">
        <v>277</v>
      </c>
      <c r="P340" s="65">
        <f t="shared" si="5"/>
        <v>55</v>
      </c>
    </row>
    <row r="341" spans="1:16" ht="15">
      <c r="A341" s="238" t="s">
        <v>2487</v>
      </c>
      <c r="B341" s="61" t="s">
        <v>163</v>
      </c>
      <c r="C341" s="28"/>
      <c r="D341" s="28"/>
      <c r="E341" s="9" t="s">
        <v>277</v>
      </c>
      <c r="F341" s="9" t="s">
        <v>277</v>
      </c>
      <c r="G341" s="9">
        <v>54.399999999999977</v>
      </c>
      <c r="H341" s="9" t="s">
        <v>277</v>
      </c>
      <c r="I341" s="9" t="s">
        <v>277</v>
      </c>
      <c r="J341" s="9">
        <v>0</v>
      </c>
      <c r="K341" s="9">
        <v>0</v>
      </c>
      <c r="L341" s="9" t="s">
        <v>277</v>
      </c>
      <c r="M341" s="9" t="s">
        <v>277</v>
      </c>
      <c r="N341" s="28"/>
      <c r="P341" s="65">
        <f t="shared" si="5"/>
        <v>54.399999999999977</v>
      </c>
    </row>
    <row r="342" spans="1:16" ht="15">
      <c r="A342" s="238" t="s">
        <v>2488</v>
      </c>
      <c r="B342" s="61" t="s">
        <v>2530</v>
      </c>
      <c r="C342" s="3"/>
      <c r="D342" s="3"/>
      <c r="E342" s="9" t="s">
        <v>277</v>
      </c>
      <c r="F342" s="9" t="s">
        <v>277</v>
      </c>
      <c r="G342" s="9" t="s">
        <v>277</v>
      </c>
      <c r="H342" s="9" t="s">
        <v>277</v>
      </c>
      <c r="I342" s="9" t="s">
        <v>277</v>
      </c>
      <c r="J342" s="9">
        <v>0</v>
      </c>
      <c r="K342" s="9">
        <v>0</v>
      </c>
      <c r="L342" s="9" t="s">
        <v>277</v>
      </c>
      <c r="M342" s="9">
        <v>45.899999999999977</v>
      </c>
      <c r="P342" s="65">
        <f t="shared" si="5"/>
        <v>45.899999999999977</v>
      </c>
    </row>
    <row r="343" spans="1:16" ht="15">
      <c r="A343" s="238" t="s">
        <v>2489</v>
      </c>
      <c r="B343" s="170" t="s">
        <v>1273</v>
      </c>
      <c r="C343" s="61"/>
      <c r="D343" s="61"/>
      <c r="E343" s="9" t="s">
        <v>277</v>
      </c>
      <c r="F343" s="9" t="s">
        <v>277</v>
      </c>
      <c r="G343" s="9" t="s">
        <v>277</v>
      </c>
      <c r="H343" s="9" t="s">
        <v>277</v>
      </c>
      <c r="I343" s="9">
        <v>44.000000000000057</v>
      </c>
      <c r="J343" s="9">
        <v>0</v>
      </c>
      <c r="K343" s="9">
        <v>0</v>
      </c>
      <c r="L343" s="9" t="s">
        <v>277</v>
      </c>
      <c r="M343" s="9" t="s">
        <v>277</v>
      </c>
      <c r="P343" s="65">
        <f t="shared" si="5"/>
        <v>44.000000000000057</v>
      </c>
    </row>
    <row r="344" spans="1:16" ht="15">
      <c r="A344" s="238" t="s">
        <v>2490</v>
      </c>
      <c r="B344" s="61" t="s">
        <v>2519</v>
      </c>
      <c r="C344" s="3"/>
      <c r="D344" s="3"/>
      <c r="E344" s="9" t="s">
        <v>277</v>
      </c>
      <c r="F344" s="9" t="s">
        <v>277</v>
      </c>
      <c r="G344" s="9" t="s">
        <v>277</v>
      </c>
      <c r="H344" s="9" t="s">
        <v>277</v>
      </c>
      <c r="I344" s="9" t="s">
        <v>277</v>
      </c>
      <c r="J344" s="9">
        <v>0</v>
      </c>
      <c r="K344" s="9">
        <v>0</v>
      </c>
      <c r="L344" s="9" t="s">
        <v>277</v>
      </c>
      <c r="M344" s="9">
        <v>38.199999999999989</v>
      </c>
      <c r="P344" s="65">
        <f t="shared" si="5"/>
        <v>38.199999999999989</v>
      </c>
    </row>
    <row r="345" spans="1:16" ht="15">
      <c r="A345" s="238" t="s">
        <v>2491</v>
      </c>
      <c r="B345" s="61" t="s">
        <v>2513</v>
      </c>
      <c r="C345" s="3"/>
      <c r="D345" s="3"/>
      <c r="E345" s="9" t="s">
        <v>277</v>
      </c>
      <c r="F345" s="9" t="s">
        <v>277</v>
      </c>
      <c r="G345" s="9" t="s">
        <v>277</v>
      </c>
      <c r="H345" s="9" t="s">
        <v>277</v>
      </c>
      <c r="I345" s="9" t="s">
        <v>277</v>
      </c>
      <c r="J345" s="9">
        <v>0</v>
      </c>
      <c r="K345" s="9">
        <v>0</v>
      </c>
      <c r="L345" s="9" t="s">
        <v>277</v>
      </c>
      <c r="M345" s="9">
        <v>37.799999999999955</v>
      </c>
      <c r="P345" s="65">
        <f t="shared" si="5"/>
        <v>37.799999999999955</v>
      </c>
    </row>
    <row r="346" spans="1:16" ht="15">
      <c r="A346" s="238" t="s">
        <v>2492</v>
      </c>
      <c r="B346" s="61" t="s">
        <v>2532</v>
      </c>
      <c r="C346" s="3"/>
      <c r="D346" s="3"/>
      <c r="E346" s="9" t="s">
        <v>277</v>
      </c>
      <c r="F346" s="9" t="s">
        <v>277</v>
      </c>
      <c r="G346" s="9" t="s">
        <v>277</v>
      </c>
      <c r="H346" s="9" t="s">
        <v>277</v>
      </c>
      <c r="I346" s="9" t="s">
        <v>277</v>
      </c>
      <c r="J346" s="9">
        <v>0</v>
      </c>
      <c r="K346" s="9">
        <v>0</v>
      </c>
      <c r="L346" s="9" t="s">
        <v>277</v>
      </c>
      <c r="M346" s="9">
        <v>36</v>
      </c>
      <c r="P346" s="65">
        <f t="shared" si="5"/>
        <v>36</v>
      </c>
    </row>
    <row r="347" spans="1:16" ht="15">
      <c r="A347" s="238" t="s">
        <v>2493</v>
      </c>
      <c r="B347" s="61" t="s">
        <v>2515</v>
      </c>
      <c r="C347" s="3"/>
      <c r="D347" s="3"/>
      <c r="E347" s="9" t="s">
        <v>277</v>
      </c>
      <c r="F347" s="9" t="s">
        <v>277</v>
      </c>
      <c r="G347" s="9" t="s">
        <v>277</v>
      </c>
      <c r="H347" s="9" t="s">
        <v>277</v>
      </c>
      <c r="I347" s="9" t="s">
        <v>277</v>
      </c>
      <c r="J347" s="9">
        <v>0</v>
      </c>
      <c r="K347" s="9">
        <v>0</v>
      </c>
      <c r="L347" s="9" t="s">
        <v>277</v>
      </c>
      <c r="M347" s="9">
        <v>30.899999999999977</v>
      </c>
      <c r="P347" s="65">
        <f t="shared" si="5"/>
        <v>30.899999999999977</v>
      </c>
    </row>
    <row r="348" spans="1:16" ht="15">
      <c r="A348" s="238" t="s">
        <v>2494</v>
      </c>
      <c r="B348" s="61" t="s">
        <v>2510</v>
      </c>
      <c r="C348" s="3"/>
      <c r="D348" s="3"/>
      <c r="E348" s="9" t="s">
        <v>277</v>
      </c>
      <c r="F348" s="9" t="s">
        <v>277</v>
      </c>
      <c r="G348" s="9" t="s">
        <v>277</v>
      </c>
      <c r="H348" s="9" t="s">
        <v>277</v>
      </c>
      <c r="I348" s="9" t="s">
        <v>277</v>
      </c>
      <c r="J348" s="9">
        <v>0</v>
      </c>
      <c r="K348" s="9">
        <v>0</v>
      </c>
      <c r="L348" s="9" t="s">
        <v>277</v>
      </c>
      <c r="M348" s="9">
        <v>30.400000000000091</v>
      </c>
      <c r="P348" s="65">
        <f t="shared" si="5"/>
        <v>30.400000000000091</v>
      </c>
    </row>
    <row r="349" spans="1:16" ht="15">
      <c r="A349" s="238" t="s">
        <v>2495</v>
      </c>
      <c r="B349" s="61" t="s">
        <v>2503</v>
      </c>
      <c r="C349" s="3"/>
      <c r="D349" s="3"/>
      <c r="E349" s="9" t="s">
        <v>277</v>
      </c>
      <c r="F349" s="9" t="s">
        <v>277</v>
      </c>
      <c r="G349" s="9" t="s">
        <v>277</v>
      </c>
      <c r="H349" s="9" t="s">
        <v>277</v>
      </c>
      <c r="I349" s="9" t="s">
        <v>277</v>
      </c>
      <c r="J349" s="9">
        <v>0</v>
      </c>
      <c r="K349" s="9">
        <v>0</v>
      </c>
      <c r="L349" s="9" t="s">
        <v>277</v>
      </c>
      <c r="M349" s="9">
        <v>30.399999999999977</v>
      </c>
      <c r="P349" s="65">
        <f t="shared" si="5"/>
        <v>30.399999999999977</v>
      </c>
    </row>
    <row r="350" spans="1:16" ht="15">
      <c r="A350" s="238" t="s">
        <v>2496</v>
      </c>
      <c r="B350" s="61" t="s">
        <v>178</v>
      </c>
      <c r="C350" s="28"/>
      <c r="D350" s="28"/>
      <c r="E350" s="9">
        <v>13.5</v>
      </c>
      <c r="F350" s="9" t="s">
        <v>277</v>
      </c>
      <c r="G350" s="9" t="s">
        <v>277</v>
      </c>
      <c r="H350" s="9" t="s">
        <v>277</v>
      </c>
      <c r="I350" s="9" t="s">
        <v>277</v>
      </c>
      <c r="J350" s="9">
        <v>0</v>
      </c>
      <c r="K350" s="9">
        <v>0</v>
      </c>
      <c r="L350" s="9" t="s">
        <v>277</v>
      </c>
      <c r="M350" s="9" t="s">
        <v>277</v>
      </c>
      <c r="N350" s="28"/>
      <c r="P350" s="65">
        <f t="shared" si="5"/>
        <v>13.5</v>
      </c>
    </row>
    <row r="351" spans="1:16" ht="15">
      <c r="A351" s="238" t="s">
        <v>2497</v>
      </c>
      <c r="B351" s="61" t="s">
        <v>2517</v>
      </c>
      <c r="C351" s="3"/>
      <c r="D351" s="3"/>
      <c r="E351" s="9" t="s">
        <v>277</v>
      </c>
      <c r="F351" s="9" t="s">
        <v>277</v>
      </c>
      <c r="G351" s="9" t="s">
        <v>277</v>
      </c>
      <c r="H351" s="9" t="s">
        <v>277</v>
      </c>
      <c r="I351" s="9" t="s">
        <v>277</v>
      </c>
      <c r="J351" s="9">
        <v>0</v>
      </c>
      <c r="K351" s="9">
        <v>0</v>
      </c>
      <c r="L351" s="9" t="s">
        <v>277</v>
      </c>
      <c r="M351" s="9">
        <v>5.6000000000000796</v>
      </c>
      <c r="P351" s="65">
        <f t="shared" si="5"/>
        <v>5.6000000000000796</v>
      </c>
    </row>
    <row r="352" spans="1:16" ht="15">
      <c r="A352" s="238" t="s">
        <v>2498</v>
      </c>
      <c r="B352" s="61" t="s">
        <v>2505</v>
      </c>
      <c r="C352" s="3"/>
      <c r="D352" s="3"/>
      <c r="E352" s="9" t="s">
        <v>277</v>
      </c>
      <c r="F352" s="9" t="s">
        <v>277</v>
      </c>
      <c r="G352" s="9" t="s">
        <v>277</v>
      </c>
      <c r="H352" s="9" t="s">
        <v>277</v>
      </c>
      <c r="I352" s="9" t="s">
        <v>277</v>
      </c>
      <c r="J352" s="9">
        <v>0</v>
      </c>
      <c r="K352" s="9">
        <v>0</v>
      </c>
      <c r="L352" s="9" t="s">
        <v>277</v>
      </c>
      <c r="M352" s="9">
        <v>5.6000000000000227</v>
      </c>
      <c r="P352" s="65">
        <f t="shared" si="5"/>
        <v>5.6000000000000227</v>
      </c>
    </row>
    <row r="353" spans="1:16" ht="15">
      <c r="A353" s="238" t="s">
        <v>2499</v>
      </c>
      <c r="B353" s="61" t="s">
        <v>2625</v>
      </c>
      <c r="C353" s="3"/>
      <c r="D353" s="3"/>
      <c r="E353" s="9" t="s">
        <v>277</v>
      </c>
      <c r="F353" s="9" t="s">
        <v>277</v>
      </c>
      <c r="G353" s="9" t="s">
        <v>277</v>
      </c>
      <c r="H353" s="9" t="s">
        <v>277</v>
      </c>
      <c r="I353" s="9" t="s">
        <v>277</v>
      </c>
      <c r="J353" s="9">
        <v>0</v>
      </c>
      <c r="K353" s="9">
        <v>0</v>
      </c>
      <c r="L353" s="9" t="s">
        <v>277</v>
      </c>
      <c r="M353" s="9">
        <v>5.5999999999999943</v>
      </c>
      <c r="P353" s="65">
        <f t="shared" si="5"/>
        <v>5.5999999999999943</v>
      </c>
    </row>
    <row r="354" spans="1:16" ht="15">
      <c r="A354" s="238" t="s">
        <v>2500</v>
      </c>
      <c r="B354" s="61" t="s">
        <v>2089</v>
      </c>
      <c r="C354" s="3"/>
      <c r="D354" s="3"/>
      <c r="E354" s="9" t="s">
        <v>277</v>
      </c>
      <c r="F354" s="9" t="s">
        <v>277</v>
      </c>
      <c r="G354" s="9" t="s">
        <v>277</v>
      </c>
      <c r="H354" s="9" t="s">
        <v>277</v>
      </c>
      <c r="I354" s="9" t="s">
        <v>277</v>
      </c>
      <c r="J354" s="9">
        <v>0</v>
      </c>
      <c r="K354" s="9">
        <v>0</v>
      </c>
      <c r="L354" s="62" t="s">
        <v>278</v>
      </c>
      <c r="M354" s="9">
        <v>5.5999999999999943</v>
      </c>
      <c r="P354" s="65">
        <f t="shared" si="5"/>
        <v>5.5999999999999943</v>
      </c>
    </row>
    <row r="355" spans="1:16" ht="15">
      <c r="A355" s="238" t="s">
        <v>2501</v>
      </c>
      <c r="B355" s="61" t="s">
        <v>2507</v>
      </c>
      <c r="C355" s="3"/>
      <c r="D355" s="3"/>
      <c r="E355" s="9" t="s">
        <v>277</v>
      </c>
      <c r="F355" s="9" t="s">
        <v>277</v>
      </c>
      <c r="G355" s="9" t="s">
        <v>277</v>
      </c>
      <c r="H355" s="9" t="s">
        <v>277</v>
      </c>
      <c r="I355" s="9" t="s">
        <v>277</v>
      </c>
      <c r="J355" s="9">
        <v>0</v>
      </c>
      <c r="K355" s="9">
        <v>0</v>
      </c>
      <c r="L355" s="9" t="s">
        <v>277</v>
      </c>
      <c r="M355" s="9">
        <v>5.5999999999999659</v>
      </c>
      <c r="P355" s="65">
        <f t="shared" si="5"/>
        <v>5.5999999999999659</v>
      </c>
    </row>
    <row r="356" spans="1:16" ht="15">
      <c r="A356" s="238" t="s">
        <v>2502</v>
      </c>
      <c r="B356" s="61" t="s">
        <v>2520</v>
      </c>
      <c r="C356" s="3"/>
      <c r="D356" s="3"/>
      <c r="E356" s="9" t="s">
        <v>277</v>
      </c>
      <c r="F356" s="9" t="s">
        <v>277</v>
      </c>
      <c r="G356" s="9" t="s">
        <v>277</v>
      </c>
      <c r="H356" s="9" t="s">
        <v>277</v>
      </c>
      <c r="I356" s="9" t="s">
        <v>277</v>
      </c>
      <c r="J356" s="9">
        <v>0</v>
      </c>
      <c r="K356" s="9">
        <v>0</v>
      </c>
      <c r="L356" s="9" t="s">
        <v>277</v>
      </c>
      <c r="M356" s="9">
        <v>5.2000000000000455</v>
      </c>
      <c r="P356" s="65">
        <f t="shared" si="5"/>
        <v>5.2000000000000455</v>
      </c>
    </row>
    <row r="357" spans="1:16" ht="15">
      <c r="A357" s="238" t="s">
        <v>2531</v>
      </c>
      <c r="B357" s="226" t="s">
        <v>1582</v>
      </c>
      <c r="C357" s="3"/>
      <c r="D357" s="3"/>
      <c r="E357" s="9" t="s">
        <v>277</v>
      </c>
      <c r="F357" s="9" t="s">
        <v>277</v>
      </c>
      <c r="G357" s="9" t="s">
        <v>277</v>
      </c>
      <c r="H357" s="9" t="s">
        <v>277</v>
      </c>
      <c r="I357" s="9" t="s">
        <v>277</v>
      </c>
      <c r="J357" s="9">
        <v>0</v>
      </c>
      <c r="K357" s="9">
        <v>0</v>
      </c>
      <c r="L357" s="9" t="s">
        <v>277</v>
      </c>
      <c r="M357" s="9" t="s">
        <v>277</v>
      </c>
      <c r="N357" s="28"/>
      <c r="P357" s="65">
        <f t="shared" si="5"/>
        <v>0</v>
      </c>
    </row>
    <row r="358" spans="1:16" ht="15">
      <c r="A358" s="238" t="s">
        <v>2613</v>
      </c>
      <c r="B358" s="226" t="s">
        <v>1577</v>
      </c>
      <c r="C358" s="3"/>
      <c r="D358" s="3"/>
      <c r="E358" s="9" t="s">
        <v>277</v>
      </c>
      <c r="F358" s="9" t="s">
        <v>277</v>
      </c>
      <c r="G358" s="9" t="s">
        <v>277</v>
      </c>
      <c r="H358" s="9" t="s">
        <v>277</v>
      </c>
      <c r="I358" s="9" t="s">
        <v>277</v>
      </c>
      <c r="J358" s="9">
        <v>0</v>
      </c>
      <c r="K358" s="9">
        <v>0</v>
      </c>
      <c r="L358" s="9" t="s">
        <v>277</v>
      </c>
      <c r="M358" s="9" t="s">
        <v>277</v>
      </c>
      <c r="N358" s="28"/>
      <c r="P358" s="65">
        <f t="shared" si="5"/>
        <v>0</v>
      </c>
    </row>
    <row r="359" spans="1:16" ht="15">
      <c r="A359" s="238" t="s">
        <v>2626</v>
      </c>
      <c r="B359" s="61" t="s">
        <v>2512</v>
      </c>
      <c r="C359" s="3"/>
      <c r="D359" s="3"/>
      <c r="E359" s="9" t="s">
        <v>277</v>
      </c>
      <c r="F359" s="9" t="s">
        <v>277</v>
      </c>
      <c r="G359" s="9" t="s">
        <v>277</v>
      </c>
      <c r="H359" s="9" t="s">
        <v>277</v>
      </c>
      <c r="I359" s="9" t="s">
        <v>277</v>
      </c>
      <c r="J359" s="9">
        <v>0</v>
      </c>
      <c r="K359" s="9">
        <v>0</v>
      </c>
      <c r="L359" s="9" t="s">
        <v>277</v>
      </c>
      <c r="M359" s="62" t="s">
        <v>278</v>
      </c>
      <c r="P359" s="65">
        <f t="shared" si="5"/>
        <v>0</v>
      </c>
    </row>
    <row r="360" spans="1:16" ht="15">
      <c r="A360" s="238" t="s">
        <v>2662</v>
      </c>
      <c r="B360" s="61" t="s">
        <v>2522</v>
      </c>
      <c r="C360" s="3"/>
      <c r="D360" s="3"/>
      <c r="E360" s="9" t="s">
        <v>277</v>
      </c>
      <c r="F360" s="9" t="s">
        <v>277</v>
      </c>
      <c r="G360" s="9" t="s">
        <v>277</v>
      </c>
      <c r="H360" s="9" t="s">
        <v>277</v>
      </c>
      <c r="I360" s="9" t="s">
        <v>277</v>
      </c>
      <c r="J360" s="9">
        <v>0</v>
      </c>
      <c r="K360" s="9">
        <v>0</v>
      </c>
      <c r="L360" s="9" t="s">
        <v>277</v>
      </c>
      <c r="M360" s="62" t="s">
        <v>278</v>
      </c>
      <c r="P360" s="65">
        <f t="shared" si="5"/>
        <v>0</v>
      </c>
    </row>
    <row r="361" spans="1:16" ht="15">
      <c r="A361" s="238" t="s">
        <v>2663</v>
      </c>
      <c r="B361" s="226" t="s">
        <v>1594</v>
      </c>
      <c r="C361" s="3"/>
      <c r="D361" s="3"/>
      <c r="E361" s="9" t="s">
        <v>277</v>
      </c>
      <c r="F361" s="9" t="s">
        <v>277</v>
      </c>
      <c r="G361" s="9" t="s">
        <v>277</v>
      </c>
      <c r="H361" s="9" t="s">
        <v>277</v>
      </c>
      <c r="I361" s="9" t="s">
        <v>277</v>
      </c>
      <c r="J361" s="9">
        <v>0</v>
      </c>
      <c r="K361" s="9">
        <v>0</v>
      </c>
      <c r="L361" s="9" t="s">
        <v>277</v>
      </c>
      <c r="M361" s="9" t="s">
        <v>277</v>
      </c>
      <c r="P361" s="65">
        <f t="shared" si="5"/>
        <v>0</v>
      </c>
    </row>
    <row r="362" spans="1:16" ht="15">
      <c r="A362" s="238" t="s">
        <v>2664</v>
      </c>
      <c r="B362" s="61" t="s">
        <v>2504</v>
      </c>
      <c r="C362" s="3"/>
      <c r="D362" s="3"/>
      <c r="E362" s="9" t="s">
        <v>277</v>
      </c>
      <c r="F362" s="9" t="s">
        <v>277</v>
      </c>
      <c r="G362" s="9" t="s">
        <v>277</v>
      </c>
      <c r="H362" s="9" t="s">
        <v>277</v>
      </c>
      <c r="I362" s="9" t="s">
        <v>277</v>
      </c>
      <c r="J362" s="9">
        <v>0</v>
      </c>
      <c r="K362" s="9">
        <v>0</v>
      </c>
      <c r="L362" s="9" t="s">
        <v>277</v>
      </c>
      <c r="M362" s="62" t="s">
        <v>278</v>
      </c>
      <c r="P362" s="65">
        <f t="shared" si="5"/>
        <v>0</v>
      </c>
    </row>
    <row r="363" spans="1:16" ht="15">
      <c r="A363" s="238" t="s">
        <v>2665</v>
      </c>
      <c r="B363" s="226" t="s">
        <v>1595</v>
      </c>
      <c r="C363" s="3"/>
      <c r="D363" s="3"/>
      <c r="E363" s="9" t="s">
        <v>277</v>
      </c>
      <c r="F363" s="9" t="s">
        <v>277</v>
      </c>
      <c r="G363" s="9" t="s">
        <v>277</v>
      </c>
      <c r="H363" s="9" t="s">
        <v>277</v>
      </c>
      <c r="I363" s="9" t="s">
        <v>277</v>
      </c>
      <c r="J363" s="9">
        <v>0</v>
      </c>
      <c r="K363" s="9">
        <v>0</v>
      </c>
      <c r="L363" s="9" t="s">
        <v>277</v>
      </c>
      <c r="M363" s="9" t="s">
        <v>277</v>
      </c>
      <c r="P363" s="65">
        <f t="shared" si="5"/>
        <v>0</v>
      </c>
    </row>
    <row r="364" spans="1:16" ht="15">
      <c r="A364" s="238" t="s">
        <v>2666</v>
      </c>
      <c r="B364" s="61" t="s">
        <v>2523</v>
      </c>
      <c r="C364" s="3"/>
      <c r="D364" s="3"/>
      <c r="E364" s="9" t="s">
        <v>277</v>
      </c>
      <c r="F364" s="9" t="s">
        <v>277</v>
      </c>
      <c r="G364" s="9" t="s">
        <v>277</v>
      </c>
      <c r="H364" s="9" t="s">
        <v>277</v>
      </c>
      <c r="I364" s="9" t="s">
        <v>277</v>
      </c>
      <c r="J364" s="9">
        <v>0</v>
      </c>
      <c r="K364" s="9">
        <v>0</v>
      </c>
      <c r="L364" s="9" t="s">
        <v>277</v>
      </c>
      <c r="M364" s="62" t="s">
        <v>278</v>
      </c>
      <c r="P364" s="65">
        <f t="shared" si="5"/>
        <v>0</v>
      </c>
    </row>
    <row r="365" spans="1:16" ht="15">
      <c r="A365" s="238" t="s">
        <v>3127</v>
      </c>
      <c r="B365" s="28" t="s">
        <v>3147</v>
      </c>
      <c r="C365" s="3"/>
      <c r="D365" s="3"/>
      <c r="E365" s="9" t="s">
        <v>277</v>
      </c>
      <c r="F365" s="9" t="s">
        <v>277</v>
      </c>
      <c r="G365" s="9" t="s">
        <v>277</v>
      </c>
      <c r="H365" s="9" t="s">
        <v>277</v>
      </c>
      <c r="I365" s="9" t="s">
        <v>277</v>
      </c>
      <c r="J365" s="9">
        <v>0</v>
      </c>
      <c r="K365" s="9">
        <v>0</v>
      </c>
      <c r="L365" s="9" t="s">
        <v>277</v>
      </c>
      <c r="M365" s="9" t="s">
        <v>277</v>
      </c>
      <c r="O365" s="28"/>
      <c r="P365" s="65">
        <f t="shared" si="5"/>
        <v>0</v>
      </c>
    </row>
    <row r="366" spans="1:16" ht="15">
      <c r="A366" s="238" t="s">
        <v>3128</v>
      </c>
      <c r="B366" s="28" t="s">
        <v>3148</v>
      </c>
      <c r="C366" s="3"/>
      <c r="D366" s="3"/>
      <c r="E366" s="9" t="s">
        <v>277</v>
      </c>
      <c r="F366" s="9" t="s">
        <v>277</v>
      </c>
      <c r="G366" s="9" t="s">
        <v>277</v>
      </c>
      <c r="H366" s="9" t="s">
        <v>277</v>
      </c>
      <c r="I366" s="9" t="s">
        <v>277</v>
      </c>
      <c r="J366" s="9">
        <v>0</v>
      </c>
      <c r="K366" s="9">
        <v>0</v>
      </c>
      <c r="L366" s="9" t="s">
        <v>277</v>
      </c>
      <c r="M366" s="9" t="s">
        <v>277</v>
      </c>
      <c r="O366" s="28"/>
      <c r="P366" s="65">
        <f t="shared" si="5"/>
        <v>0</v>
      </c>
    </row>
    <row r="367" spans="1:16" ht="15">
      <c r="A367" s="238" t="s">
        <v>3129</v>
      </c>
      <c r="B367" s="61" t="s">
        <v>3149</v>
      </c>
      <c r="C367" s="3"/>
      <c r="D367" s="3"/>
      <c r="E367" s="9" t="s">
        <v>277</v>
      </c>
      <c r="F367" s="9" t="s">
        <v>277</v>
      </c>
      <c r="G367" s="9" t="s">
        <v>277</v>
      </c>
      <c r="H367" s="9" t="s">
        <v>277</v>
      </c>
      <c r="I367" s="9" t="s">
        <v>277</v>
      </c>
      <c r="J367" s="9">
        <v>0</v>
      </c>
      <c r="K367" s="9">
        <v>0</v>
      </c>
      <c r="L367" s="9" t="s">
        <v>277</v>
      </c>
      <c r="M367" s="9" t="s">
        <v>277</v>
      </c>
      <c r="O367" s="28"/>
      <c r="P367" s="65">
        <f t="shared" si="5"/>
        <v>0</v>
      </c>
    </row>
    <row r="368" spans="1:16" ht="15">
      <c r="A368" s="238" t="s">
        <v>3130</v>
      </c>
      <c r="B368" s="28" t="s">
        <v>3150</v>
      </c>
      <c r="C368" s="3"/>
      <c r="D368" s="3"/>
      <c r="E368" s="9" t="s">
        <v>277</v>
      </c>
      <c r="F368" s="9" t="s">
        <v>277</v>
      </c>
      <c r="G368" s="9" t="s">
        <v>277</v>
      </c>
      <c r="H368" s="9" t="s">
        <v>277</v>
      </c>
      <c r="I368" s="9" t="s">
        <v>277</v>
      </c>
      <c r="J368" s="9">
        <v>0</v>
      </c>
      <c r="K368" s="9">
        <v>0</v>
      </c>
      <c r="L368" s="9" t="s">
        <v>277</v>
      </c>
      <c r="M368" s="9" t="s">
        <v>277</v>
      </c>
      <c r="O368" s="28"/>
      <c r="P368" s="65">
        <f t="shared" si="5"/>
        <v>0</v>
      </c>
    </row>
    <row r="369" spans="1:16" ht="15">
      <c r="A369" s="238" t="s">
        <v>3131</v>
      </c>
      <c r="B369" s="28" t="s">
        <v>3151</v>
      </c>
      <c r="C369" s="3"/>
      <c r="D369" s="3"/>
      <c r="E369" s="9" t="s">
        <v>277</v>
      </c>
      <c r="F369" s="9" t="s">
        <v>277</v>
      </c>
      <c r="G369" s="9" t="s">
        <v>277</v>
      </c>
      <c r="H369" s="9" t="s">
        <v>277</v>
      </c>
      <c r="I369" s="9" t="s">
        <v>277</v>
      </c>
      <c r="J369" s="9">
        <v>0</v>
      </c>
      <c r="K369" s="9">
        <v>0</v>
      </c>
      <c r="L369" s="9" t="s">
        <v>277</v>
      </c>
      <c r="M369" s="9" t="s">
        <v>277</v>
      </c>
      <c r="O369" s="28"/>
      <c r="P369" s="65">
        <f t="shared" si="5"/>
        <v>0</v>
      </c>
    </row>
    <row r="370" spans="1:16" ht="15">
      <c r="A370" s="238" t="s">
        <v>3132</v>
      </c>
      <c r="B370" s="28" t="s">
        <v>3152</v>
      </c>
      <c r="C370" s="3"/>
      <c r="D370" s="3"/>
      <c r="E370" s="9" t="s">
        <v>277</v>
      </c>
      <c r="F370" s="9" t="s">
        <v>277</v>
      </c>
      <c r="G370" s="9" t="s">
        <v>277</v>
      </c>
      <c r="H370" s="9" t="s">
        <v>277</v>
      </c>
      <c r="I370" s="9" t="s">
        <v>277</v>
      </c>
      <c r="J370" s="9">
        <v>0</v>
      </c>
      <c r="K370" s="9">
        <v>0</v>
      </c>
      <c r="L370" s="9" t="s">
        <v>277</v>
      </c>
      <c r="M370" s="9" t="s">
        <v>277</v>
      </c>
      <c r="O370" s="28"/>
      <c r="P370" s="65">
        <f t="shared" si="5"/>
        <v>0</v>
      </c>
    </row>
    <row r="371" spans="1:16" ht="15">
      <c r="A371" s="238" t="s">
        <v>3133</v>
      </c>
      <c r="B371" s="28" t="s">
        <v>3153</v>
      </c>
      <c r="C371" s="3"/>
      <c r="D371" s="3"/>
      <c r="E371" s="9" t="s">
        <v>277</v>
      </c>
      <c r="F371" s="9" t="s">
        <v>277</v>
      </c>
      <c r="G371" s="9" t="s">
        <v>277</v>
      </c>
      <c r="H371" s="9" t="s">
        <v>277</v>
      </c>
      <c r="I371" s="9" t="s">
        <v>277</v>
      </c>
      <c r="J371" s="9">
        <v>0</v>
      </c>
      <c r="K371" s="9">
        <v>0</v>
      </c>
      <c r="L371" s="9" t="s">
        <v>277</v>
      </c>
      <c r="M371" s="9" t="s">
        <v>277</v>
      </c>
      <c r="O371" s="28"/>
      <c r="P371" s="65">
        <f t="shared" si="5"/>
        <v>0</v>
      </c>
    </row>
    <row r="372" spans="1:16" ht="15">
      <c r="A372" s="238" t="s">
        <v>3134</v>
      </c>
      <c r="B372" s="28" t="s">
        <v>3181</v>
      </c>
      <c r="C372" s="3"/>
      <c r="D372" s="3"/>
      <c r="E372" s="9" t="s">
        <v>277</v>
      </c>
      <c r="F372" s="9" t="s">
        <v>277</v>
      </c>
      <c r="G372" s="9" t="s">
        <v>277</v>
      </c>
      <c r="H372" s="9" t="s">
        <v>277</v>
      </c>
      <c r="I372" s="9" t="s">
        <v>277</v>
      </c>
      <c r="J372" s="9">
        <v>0</v>
      </c>
      <c r="K372" s="9">
        <v>0</v>
      </c>
      <c r="L372" s="9" t="s">
        <v>277</v>
      </c>
      <c r="M372" s="9" t="s">
        <v>277</v>
      </c>
      <c r="O372" s="28"/>
      <c r="P372" s="65">
        <f t="shared" si="5"/>
        <v>0</v>
      </c>
    </row>
    <row r="373" spans="1:16" ht="15">
      <c r="A373" s="238" t="s">
        <v>3135</v>
      </c>
      <c r="B373" s="28" t="s">
        <v>3154</v>
      </c>
      <c r="C373" s="3"/>
      <c r="D373" s="3"/>
      <c r="E373" s="9" t="s">
        <v>277</v>
      </c>
      <c r="F373" s="9" t="s">
        <v>277</v>
      </c>
      <c r="G373" s="9" t="s">
        <v>277</v>
      </c>
      <c r="H373" s="9" t="s">
        <v>277</v>
      </c>
      <c r="I373" s="9" t="s">
        <v>277</v>
      </c>
      <c r="J373" s="9">
        <v>0</v>
      </c>
      <c r="K373" s="9">
        <v>0</v>
      </c>
      <c r="L373" s="9" t="s">
        <v>277</v>
      </c>
      <c r="M373" s="9" t="s">
        <v>277</v>
      </c>
      <c r="O373" s="28"/>
      <c r="P373" s="65">
        <f t="shared" si="5"/>
        <v>0</v>
      </c>
    </row>
    <row r="374" spans="1:16" ht="15">
      <c r="A374" s="238" t="s">
        <v>3136</v>
      </c>
      <c r="B374" s="28" t="s">
        <v>3155</v>
      </c>
      <c r="C374" s="3"/>
      <c r="D374" s="3"/>
      <c r="E374" s="9" t="s">
        <v>277</v>
      </c>
      <c r="F374" s="9" t="s">
        <v>277</v>
      </c>
      <c r="G374" s="9" t="s">
        <v>277</v>
      </c>
      <c r="H374" s="9" t="s">
        <v>277</v>
      </c>
      <c r="I374" s="9" t="s">
        <v>277</v>
      </c>
      <c r="J374" s="9">
        <v>0</v>
      </c>
      <c r="K374" s="9">
        <v>0</v>
      </c>
      <c r="L374" s="9" t="s">
        <v>277</v>
      </c>
      <c r="M374" s="9" t="s">
        <v>277</v>
      </c>
      <c r="O374" s="28"/>
      <c r="P374" s="65">
        <f t="shared" si="5"/>
        <v>0</v>
      </c>
    </row>
    <row r="375" spans="1:16" ht="15">
      <c r="A375" s="238" t="s">
        <v>3137</v>
      </c>
      <c r="B375" s="28" t="s">
        <v>3156</v>
      </c>
      <c r="C375" s="3"/>
      <c r="D375" s="3"/>
      <c r="E375" s="9" t="s">
        <v>277</v>
      </c>
      <c r="F375" s="9" t="s">
        <v>277</v>
      </c>
      <c r="G375" s="9" t="s">
        <v>277</v>
      </c>
      <c r="H375" s="9" t="s">
        <v>277</v>
      </c>
      <c r="I375" s="9" t="s">
        <v>277</v>
      </c>
      <c r="J375" s="9">
        <v>0</v>
      </c>
      <c r="K375" s="9">
        <v>0</v>
      </c>
      <c r="L375" s="9" t="s">
        <v>277</v>
      </c>
      <c r="M375" s="9" t="s">
        <v>277</v>
      </c>
      <c r="O375" s="28"/>
      <c r="P375" s="65">
        <f t="shared" si="5"/>
        <v>0</v>
      </c>
    </row>
    <row r="376" spans="1:16" ht="15">
      <c r="A376" s="238" t="s">
        <v>3138</v>
      </c>
      <c r="B376" s="28" t="s">
        <v>3157</v>
      </c>
      <c r="C376" s="3"/>
      <c r="D376" s="3"/>
      <c r="E376" s="9" t="s">
        <v>277</v>
      </c>
      <c r="F376" s="9" t="s">
        <v>277</v>
      </c>
      <c r="G376" s="9" t="s">
        <v>277</v>
      </c>
      <c r="H376" s="9" t="s">
        <v>277</v>
      </c>
      <c r="I376" s="9" t="s">
        <v>277</v>
      </c>
      <c r="J376" s="9">
        <v>0</v>
      </c>
      <c r="K376" s="9">
        <v>0</v>
      </c>
      <c r="L376" s="9" t="s">
        <v>277</v>
      </c>
      <c r="M376" s="9" t="s">
        <v>277</v>
      </c>
      <c r="O376" s="28"/>
      <c r="P376" s="65">
        <f t="shared" si="5"/>
        <v>0</v>
      </c>
    </row>
    <row r="377" spans="1:16" ht="15">
      <c r="A377" s="238" t="s">
        <v>3139</v>
      </c>
      <c r="B377" s="28" t="s">
        <v>3158</v>
      </c>
      <c r="C377" s="3"/>
      <c r="D377" s="3"/>
      <c r="E377" s="9" t="s">
        <v>277</v>
      </c>
      <c r="F377" s="9" t="s">
        <v>277</v>
      </c>
      <c r="G377" s="9" t="s">
        <v>277</v>
      </c>
      <c r="H377" s="9" t="s">
        <v>277</v>
      </c>
      <c r="I377" s="9" t="s">
        <v>277</v>
      </c>
      <c r="J377" s="9">
        <v>0</v>
      </c>
      <c r="K377" s="9">
        <v>0</v>
      </c>
      <c r="L377" s="9" t="s">
        <v>277</v>
      </c>
      <c r="M377" s="9" t="s">
        <v>277</v>
      </c>
      <c r="O377" s="28"/>
      <c r="P377" s="65">
        <f t="shared" si="5"/>
        <v>0</v>
      </c>
    </row>
    <row r="378" spans="1:16" ht="15">
      <c r="A378" s="238" t="s">
        <v>3144</v>
      </c>
      <c r="B378" s="28" t="s">
        <v>3159</v>
      </c>
      <c r="C378" s="3"/>
      <c r="D378" s="3"/>
      <c r="E378" s="9" t="s">
        <v>277</v>
      </c>
      <c r="F378" s="9" t="s">
        <v>277</v>
      </c>
      <c r="G378" s="9" t="s">
        <v>277</v>
      </c>
      <c r="H378" s="9" t="s">
        <v>277</v>
      </c>
      <c r="I378" s="9" t="s">
        <v>277</v>
      </c>
      <c r="J378" s="9">
        <v>0</v>
      </c>
      <c r="K378" s="9">
        <v>0</v>
      </c>
      <c r="L378" s="9" t="s">
        <v>277</v>
      </c>
      <c r="M378" s="9" t="s">
        <v>277</v>
      </c>
      <c r="O378" s="28"/>
      <c r="P378" s="65">
        <f t="shared" si="5"/>
        <v>0</v>
      </c>
    </row>
    <row r="379" spans="1:16" ht="15">
      <c r="A379" s="238" t="s">
        <v>3198</v>
      </c>
      <c r="B379" s="61" t="s">
        <v>3160</v>
      </c>
      <c r="C379" s="3"/>
      <c r="D379" s="3"/>
      <c r="E379" s="9" t="s">
        <v>277</v>
      </c>
      <c r="F379" s="9" t="s">
        <v>277</v>
      </c>
      <c r="G379" s="9" t="s">
        <v>277</v>
      </c>
      <c r="H379" s="9" t="s">
        <v>277</v>
      </c>
      <c r="I379" s="9" t="s">
        <v>277</v>
      </c>
      <c r="J379" s="9">
        <v>0</v>
      </c>
      <c r="K379" s="9">
        <v>0</v>
      </c>
      <c r="L379" s="9" t="s">
        <v>277</v>
      </c>
      <c r="M379" s="9" t="s">
        <v>277</v>
      </c>
      <c r="O379" s="28"/>
      <c r="P379" s="65">
        <f t="shared" si="5"/>
        <v>0</v>
      </c>
    </row>
    <row r="380" spans="1:16" ht="15">
      <c r="A380" s="238" t="s">
        <v>3296</v>
      </c>
      <c r="B380" s="28" t="s">
        <v>3161</v>
      </c>
      <c r="C380" s="3"/>
      <c r="D380" s="3"/>
      <c r="E380" s="9" t="s">
        <v>277</v>
      </c>
      <c r="F380" s="9" t="s">
        <v>277</v>
      </c>
      <c r="G380" s="9" t="s">
        <v>277</v>
      </c>
      <c r="H380" s="9" t="s">
        <v>277</v>
      </c>
      <c r="I380" s="9" t="s">
        <v>277</v>
      </c>
      <c r="J380" s="9">
        <v>0</v>
      </c>
      <c r="K380" s="9">
        <v>0</v>
      </c>
      <c r="L380" s="9" t="s">
        <v>277</v>
      </c>
      <c r="M380" s="9" t="s">
        <v>277</v>
      </c>
      <c r="O380" s="28"/>
      <c r="P380" s="65">
        <f t="shared" si="5"/>
        <v>0</v>
      </c>
    </row>
    <row r="381" spans="1:16" ht="15">
      <c r="A381" s="238" t="s">
        <v>3297</v>
      </c>
      <c r="B381" s="28" t="s">
        <v>3162</v>
      </c>
      <c r="C381" s="3"/>
      <c r="D381" s="3"/>
      <c r="E381" s="9" t="s">
        <v>277</v>
      </c>
      <c r="F381" s="9" t="s">
        <v>277</v>
      </c>
      <c r="G381" s="9" t="s">
        <v>277</v>
      </c>
      <c r="H381" s="9" t="s">
        <v>277</v>
      </c>
      <c r="I381" s="9" t="s">
        <v>277</v>
      </c>
      <c r="J381" s="9">
        <v>0</v>
      </c>
      <c r="K381" s="9">
        <v>0</v>
      </c>
      <c r="L381" s="9" t="s">
        <v>277</v>
      </c>
      <c r="M381" s="9" t="s">
        <v>277</v>
      </c>
      <c r="O381" s="28"/>
      <c r="P381" s="65">
        <f t="shared" si="5"/>
        <v>0</v>
      </c>
    </row>
    <row r="382" spans="1:16" ht="15">
      <c r="A382" s="238" t="s">
        <v>3298</v>
      </c>
      <c r="B382" s="28" t="s">
        <v>3163</v>
      </c>
      <c r="C382" s="3"/>
      <c r="D382" s="3"/>
      <c r="E382" s="9" t="s">
        <v>277</v>
      </c>
      <c r="F382" s="9" t="s">
        <v>277</v>
      </c>
      <c r="G382" s="9" t="s">
        <v>277</v>
      </c>
      <c r="H382" s="9" t="s">
        <v>277</v>
      </c>
      <c r="I382" s="9" t="s">
        <v>277</v>
      </c>
      <c r="J382" s="9">
        <v>0</v>
      </c>
      <c r="K382" s="9">
        <v>0</v>
      </c>
      <c r="L382" s="9" t="s">
        <v>277</v>
      </c>
      <c r="M382" s="9" t="s">
        <v>277</v>
      </c>
      <c r="O382" s="28"/>
      <c r="P382" s="65">
        <f t="shared" si="5"/>
        <v>0</v>
      </c>
    </row>
    <row r="383" spans="1:16" ht="15">
      <c r="A383" s="238" t="s">
        <v>3299</v>
      </c>
      <c r="B383" s="61" t="s">
        <v>3164</v>
      </c>
      <c r="C383" s="3"/>
      <c r="D383" s="3"/>
      <c r="E383" s="9" t="s">
        <v>277</v>
      </c>
      <c r="F383" s="9" t="s">
        <v>277</v>
      </c>
      <c r="G383" s="9" t="s">
        <v>277</v>
      </c>
      <c r="H383" s="9" t="s">
        <v>277</v>
      </c>
      <c r="I383" s="9" t="s">
        <v>277</v>
      </c>
      <c r="J383" s="9">
        <v>0</v>
      </c>
      <c r="K383" s="9">
        <v>0</v>
      </c>
      <c r="L383" s="9" t="s">
        <v>277</v>
      </c>
      <c r="M383" s="9" t="s">
        <v>277</v>
      </c>
      <c r="O383" s="28"/>
      <c r="P383" s="65">
        <f t="shared" si="5"/>
        <v>0</v>
      </c>
    </row>
    <row r="384" spans="1:16" ht="15">
      <c r="A384" s="238" t="s">
        <v>3300</v>
      </c>
      <c r="B384" s="28" t="s">
        <v>3165</v>
      </c>
      <c r="C384" s="3"/>
      <c r="D384" s="3"/>
      <c r="E384" s="9" t="s">
        <v>277</v>
      </c>
      <c r="F384" s="9" t="s">
        <v>277</v>
      </c>
      <c r="G384" s="9" t="s">
        <v>277</v>
      </c>
      <c r="H384" s="9" t="s">
        <v>277</v>
      </c>
      <c r="I384" s="9" t="s">
        <v>277</v>
      </c>
      <c r="J384" s="9">
        <v>0</v>
      </c>
      <c r="K384" s="9">
        <v>0</v>
      </c>
      <c r="L384" s="9" t="s">
        <v>277</v>
      </c>
      <c r="M384" s="9" t="s">
        <v>277</v>
      </c>
      <c r="O384" s="28"/>
      <c r="P384" s="65">
        <f t="shared" si="5"/>
        <v>0</v>
      </c>
    </row>
    <row r="385" spans="1:20" ht="15">
      <c r="A385" s="238" t="s">
        <v>3301</v>
      </c>
      <c r="B385" s="28" t="s">
        <v>3166</v>
      </c>
      <c r="C385" s="3"/>
      <c r="D385" s="3"/>
      <c r="E385" s="9" t="s">
        <v>277</v>
      </c>
      <c r="F385" s="9" t="s">
        <v>277</v>
      </c>
      <c r="G385" s="9" t="s">
        <v>277</v>
      </c>
      <c r="H385" s="9" t="s">
        <v>277</v>
      </c>
      <c r="I385" s="9" t="s">
        <v>277</v>
      </c>
      <c r="J385" s="9">
        <v>0</v>
      </c>
      <c r="K385" s="9">
        <v>0</v>
      </c>
      <c r="L385" s="9" t="s">
        <v>277</v>
      </c>
      <c r="M385" s="9" t="s">
        <v>277</v>
      </c>
      <c r="O385" s="28"/>
      <c r="P385" s="65">
        <f t="shared" si="5"/>
        <v>0</v>
      </c>
      <c r="Q385" s="28"/>
    </row>
    <row r="386" spans="1:20" ht="15">
      <c r="A386" s="238" t="s">
        <v>3302</v>
      </c>
      <c r="B386" s="28" t="s">
        <v>3167</v>
      </c>
      <c r="C386" s="3"/>
      <c r="D386" s="3"/>
      <c r="E386" s="9" t="s">
        <v>277</v>
      </c>
      <c r="F386" s="9" t="s">
        <v>277</v>
      </c>
      <c r="G386" s="9" t="s">
        <v>277</v>
      </c>
      <c r="H386" s="9" t="s">
        <v>277</v>
      </c>
      <c r="I386" s="9" t="s">
        <v>277</v>
      </c>
      <c r="J386" s="9">
        <v>0</v>
      </c>
      <c r="K386" s="9">
        <v>0</v>
      </c>
      <c r="L386" s="9" t="s">
        <v>277</v>
      </c>
      <c r="M386" s="9" t="s">
        <v>277</v>
      </c>
      <c r="O386" s="28"/>
      <c r="P386" s="65">
        <f t="shared" si="5"/>
        <v>0</v>
      </c>
      <c r="Q386" s="28"/>
    </row>
    <row r="387" spans="1:20" ht="15">
      <c r="A387" s="238" t="s">
        <v>3303</v>
      </c>
      <c r="B387" s="28" t="s">
        <v>3168</v>
      </c>
      <c r="C387" s="3"/>
      <c r="D387" s="3"/>
      <c r="E387" s="9" t="s">
        <v>277</v>
      </c>
      <c r="F387" s="9" t="s">
        <v>277</v>
      </c>
      <c r="G387" s="9" t="s">
        <v>277</v>
      </c>
      <c r="H387" s="9" t="s">
        <v>277</v>
      </c>
      <c r="I387" s="9" t="s">
        <v>277</v>
      </c>
      <c r="J387" s="9">
        <v>0</v>
      </c>
      <c r="K387" s="9">
        <v>0</v>
      </c>
      <c r="L387" s="9" t="s">
        <v>277</v>
      </c>
      <c r="M387" s="9" t="s">
        <v>277</v>
      </c>
      <c r="O387" s="28"/>
      <c r="P387" s="65">
        <f t="shared" si="5"/>
        <v>0</v>
      </c>
      <c r="Q387" s="28"/>
    </row>
    <row r="388" spans="1:20" ht="15">
      <c r="A388" s="238" t="s">
        <v>3304</v>
      </c>
      <c r="B388" s="28" t="s">
        <v>3169</v>
      </c>
      <c r="C388" s="3"/>
      <c r="D388" s="3"/>
      <c r="E388" s="9" t="s">
        <v>277</v>
      </c>
      <c r="F388" s="9" t="s">
        <v>277</v>
      </c>
      <c r="G388" s="9" t="s">
        <v>277</v>
      </c>
      <c r="H388" s="9" t="s">
        <v>277</v>
      </c>
      <c r="I388" s="9" t="s">
        <v>277</v>
      </c>
      <c r="J388" s="9">
        <v>0</v>
      </c>
      <c r="K388" s="9">
        <v>0</v>
      </c>
      <c r="L388" s="9" t="s">
        <v>277</v>
      </c>
      <c r="M388" s="9" t="s">
        <v>277</v>
      </c>
      <c r="O388" s="28"/>
      <c r="P388" s="65">
        <f t="shared" si="5"/>
        <v>0</v>
      </c>
      <c r="Q388" s="28"/>
    </row>
    <row r="389" spans="1:20" ht="15">
      <c r="A389" s="238" t="s">
        <v>3305</v>
      </c>
      <c r="B389" s="28" t="s">
        <v>3170</v>
      </c>
      <c r="C389" s="3"/>
      <c r="D389" s="3"/>
      <c r="E389" s="9" t="s">
        <v>277</v>
      </c>
      <c r="F389" s="9" t="s">
        <v>277</v>
      </c>
      <c r="G389" s="9" t="s">
        <v>277</v>
      </c>
      <c r="H389" s="9" t="s">
        <v>277</v>
      </c>
      <c r="I389" s="9" t="s">
        <v>277</v>
      </c>
      <c r="J389" s="9">
        <v>0</v>
      </c>
      <c r="K389" s="9">
        <v>0</v>
      </c>
      <c r="L389" s="9" t="s">
        <v>277</v>
      </c>
      <c r="M389" s="9" t="s">
        <v>277</v>
      </c>
      <c r="O389" s="28"/>
      <c r="P389" s="65">
        <f t="shared" si="5"/>
        <v>0</v>
      </c>
      <c r="Q389" s="28"/>
    </row>
    <row r="390" spans="1:20" ht="15">
      <c r="A390" s="238" t="s">
        <v>3306</v>
      </c>
      <c r="B390" s="28" t="s">
        <v>3171</v>
      </c>
      <c r="C390" s="3"/>
      <c r="D390" s="3"/>
      <c r="E390" s="9" t="s">
        <v>277</v>
      </c>
      <c r="F390" s="9" t="s">
        <v>277</v>
      </c>
      <c r="G390" s="9" t="s">
        <v>277</v>
      </c>
      <c r="H390" s="9" t="s">
        <v>277</v>
      </c>
      <c r="I390" s="9" t="s">
        <v>277</v>
      </c>
      <c r="J390" s="9">
        <v>0</v>
      </c>
      <c r="K390" s="9">
        <v>0</v>
      </c>
      <c r="L390" s="9" t="s">
        <v>277</v>
      </c>
      <c r="M390" s="9" t="s">
        <v>277</v>
      </c>
      <c r="O390" s="28"/>
      <c r="P390" s="65">
        <f t="shared" si="5"/>
        <v>0</v>
      </c>
      <c r="Q390" s="28"/>
    </row>
    <row r="391" spans="1:20" ht="15">
      <c r="A391" s="238" t="s">
        <v>3307</v>
      </c>
      <c r="B391" s="28" t="s">
        <v>3172</v>
      </c>
      <c r="C391" s="3"/>
      <c r="D391" s="3"/>
      <c r="E391" s="9" t="s">
        <v>277</v>
      </c>
      <c r="F391" s="9" t="s">
        <v>277</v>
      </c>
      <c r="G391" s="9" t="s">
        <v>277</v>
      </c>
      <c r="H391" s="9" t="s">
        <v>277</v>
      </c>
      <c r="I391" s="9" t="s">
        <v>277</v>
      </c>
      <c r="J391" s="9">
        <v>0</v>
      </c>
      <c r="K391" s="9">
        <v>0</v>
      </c>
      <c r="L391" s="9" t="s">
        <v>277</v>
      </c>
      <c r="M391" s="9" t="s">
        <v>277</v>
      </c>
      <c r="O391" s="28"/>
      <c r="P391" s="65">
        <f t="shared" si="5"/>
        <v>0</v>
      </c>
      <c r="Q391" s="28"/>
    </row>
    <row r="392" spans="1:20" ht="15">
      <c r="A392" s="238" t="s">
        <v>3308</v>
      </c>
      <c r="B392" s="61" t="s">
        <v>3194</v>
      </c>
      <c r="C392" s="3"/>
      <c r="D392" s="3"/>
      <c r="E392" s="9" t="s">
        <v>277</v>
      </c>
      <c r="F392" s="9" t="s">
        <v>277</v>
      </c>
      <c r="G392" s="9" t="s">
        <v>277</v>
      </c>
      <c r="H392" s="9" t="s">
        <v>277</v>
      </c>
      <c r="I392" s="9" t="s">
        <v>277</v>
      </c>
      <c r="J392" s="9">
        <v>0</v>
      </c>
      <c r="K392" s="9">
        <v>0</v>
      </c>
      <c r="L392" s="9" t="s">
        <v>277</v>
      </c>
      <c r="M392" s="9" t="s">
        <v>277</v>
      </c>
      <c r="O392" s="28"/>
      <c r="P392" s="65">
        <f t="shared" si="5"/>
        <v>0</v>
      </c>
      <c r="Q392" s="28"/>
    </row>
    <row r="393" spans="1:20" ht="15">
      <c r="A393" s="238" t="s">
        <v>3309</v>
      </c>
      <c r="B393" s="28" t="s">
        <v>3173</v>
      </c>
      <c r="C393" s="3"/>
      <c r="D393" s="3"/>
      <c r="E393" s="9" t="s">
        <v>277</v>
      </c>
      <c r="F393" s="9" t="s">
        <v>277</v>
      </c>
      <c r="G393" s="9" t="s">
        <v>277</v>
      </c>
      <c r="H393" s="9" t="s">
        <v>277</v>
      </c>
      <c r="I393" s="9" t="s">
        <v>277</v>
      </c>
      <c r="J393" s="9">
        <v>0</v>
      </c>
      <c r="K393" s="9">
        <v>0</v>
      </c>
      <c r="L393" s="9" t="s">
        <v>277</v>
      </c>
      <c r="M393" s="9" t="s">
        <v>277</v>
      </c>
      <c r="O393" s="28"/>
      <c r="P393" s="65">
        <f t="shared" si="5"/>
        <v>0</v>
      </c>
      <c r="Q393" s="28"/>
    </row>
    <row r="394" spans="1:20" ht="15">
      <c r="A394" s="238" t="s">
        <v>3310</v>
      </c>
      <c r="B394" s="28" t="s">
        <v>3174</v>
      </c>
      <c r="C394" s="3"/>
      <c r="D394" s="3"/>
      <c r="E394" s="9" t="s">
        <v>277</v>
      </c>
      <c r="F394" s="9" t="s">
        <v>277</v>
      </c>
      <c r="G394" s="9" t="s">
        <v>277</v>
      </c>
      <c r="H394" s="9" t="s">
        <v>277</v>
      </c>
      <c r="I394" s="9" t="s">
        <v>277</v>
      </c>
      <c r="J394" s="9">
        <v>0</v>
      </c>
      <c r="K394" s="9">
        <v>0</v>
      </c>
      <c r="L394" s="9" t="s">
        <v>277</v>
      </c>
      <c r="M394" s="9" t="s">
        <v>277</v>
      </c>
      <c r="O394" s="28"/>
      <c r="P394" s="65">
        <f t="shared" si="5"/>
        <v>0</v>
      </c>
      <c r="Q394" s="28"/>
    </row>
    <row r="395" spans="1:20" ht="15">
      <c r="A395" s="238" t="s">
        <v>3311</v>
      </c>
      <c r="B395" s="28" t="s">
        <v>3175</v>
      </c>
      <c r="C395" s="3"/>
      <c r="D395" s="3"/>
      <c r="E395" s="9" t="s">
        <v>277</v>
      </c>
      <c r="F395" s="9" t="s">
        <v>277</v>
      </c>
      <c r="G395" s="9" t="s">
        <v>277</v>
      </c>
      <c r="H395" s="9" t="s">
        <v>277</v>
      </c>
      <c r="I395" s="9" t="s">
        <v>277</v>
      </c>
      <c r="J395" s="9">
        <v>0</v>
      </c>
      <c r="K395" s="9">
        <v>0</v>
      </c>
      <c r="L395" s="9" t="s">
        <v>277</v>
      </c>
      <c r="M395" s="9" t="s">
        <v>277</v>
      </c>
      <c r="O395" s="28"/>
      <c r="P395" s="65">
        <f t="shared" si="5"/>
        <v>0</v>
      </c>
      <c r="Q395" s="28"/>
    </row>
    <row r="396" spans="1:20" ht="15">
      <c r="A396" s="238"/>
      <c r="B396" s="61"/>
      <c r="C396" s="3"/>
      <c r="D396" s="3"/>
      <c r="E396" s="9"/>
      <c r="F396" s="9"/>
      <c r="G396" s="9"/>
      <c r="H396" s="9"/>
      <c r="I396" s="9"/>
      <c r="J396" s="9"/>
      <c r="K396" s="9"/>
      <c r="L396" s="9"/>
      <c r="M396" s="9"/>
      <c r="P396" s="65"/>
      <c r="Q396" s="28"/>
    </row>
    <row r="397" spans="1:20" ht="15">
      <c r="A397" s="238"/>
      <c r="B397" s="61"/>
      <c r="C397" s="3"/>
      <c r="D397" s="3"/>
      <c r="E397" s="9"/>
      <c r="F397" s="9"/>
      <c r="G397" s="9"/>
      <c r="H397" s="9"/>
      <c r="I397" s="9"/>
      <c r="J397" s="9"/>
      <c r="K397" s="9"/>
      <c r="L397" s="9"/>
      <c r="M397" s="9"/>
      <c r="P397" s="65"/>
      <c r="Q397" s="28"/>
    </row>
    <row r="398" spans="1:20" ht="15">
      <c r="A398" s="28"/>
      <c r="B398" s="28"/>
      <c r="C398" s="28"/>
      <c r="D398" s="28"/>
      <c r="E398" s="9"/>
      <c r="F398" s="9"/>
      <c r="G398" s="9"/>
      <c r="H398" s="9"/>
      <c r="I398" s="28"/>
      <c r="J398" s="28"/>
      <c r="K398" s="28"/>
      <c r="L398" s="67"/>
      <c r="M398" s="67"/>
      <c r="N398" s="65"/>
      <c r="P398" s="28"/>
      <c r="T398" t="s">
        <v>2297</v>
      </c>
    </row>
    <row r="401" spans="1:21" ht="25.5">
      <c r="A401" s="23" t="s">
        <v>695</v>
      </c>
      <c r="L401" s="67"/>
      <c r="M401" s="67"/>
    </row>
    <row r="402" spans="1:21">
      <c r="L402" s="67"/>
      <c r="M402" s="67"/>
    </row>
    <row r="403" spans="1:21" ht="15">
      <c r="A403" s="38"/>
      <c r="B403" s="38"/>
      <c r="C403" s="38"/>
      <c r="D403" s="38"/>
      <c r="E403" s="59">
        <v>2016</v>
      </c>
      <c r="F403" s="59">
        <v>2017</v>
      </c>
      <c r="G403" s="59">
        <v>2018</v>
      </c>
      <c r="H403" s="59">
        <v>2019</v>
      </c>
      <c r="I403" s="59">
        <v>2020</v>
      </c>
      <c r="J403" s="59">
        <v>2021</v>
      </c>
      <c r="K403" s="59">
        <v>2022</v>
      </c>
      <c r="L403" s="59">
        <v>2023</v>
      </c>
      <c r="M403" s="59">
        <v>2024</v>
      </c>
      <c r="P403" s="68" t="s">
        <v>40</v>
      </c>
      <c r="Q403" s="38"/>
    </row>
    <row r="404" spans="1:21" ht="15">
      <c r="A404" s="28" t="s">
        <v>0</v>
      </c>
      <c r="B404" s="61" t="s">
        <v>31</v>
      </c>
      <c r="E404" s="9">
        <v>48.300000000014549</v>
      </c>
      <c r="F404" s="179">
        <v>599.59999999999968</v>
      </c>
      <c r="G404" s="179">
        <v>586.70000000000073</v>
      </c>
      <c r="H404" s="174">
        <v>997.80000000000041</v>
      </c>
      <c r="I404" s="179">
        <v>693.19999999999982</v>
      </c>
      <c r="J404" s="9">
        <v>756.5</v>
      </c>
      <c r="K404" s="9">
        <v>687.60000000000014</v>
      </c>
      <c r="L404" s="9">
        <v>496.19999999999936</v>
      </c>
      <c r="M404" s="179">
        <v>611.79999999999995</v>
      </c>
      <c r="P404" s="65">
        <f>SUM(E404:N404)</f>
        <v>5477.7000000000144</v>
      </c>
      <c r="R404" t="s">
        <v>2857</v>
      </c>
      <c r="T404" s="3"/>
      <c r="U404" s="3" t="s">
        <v>1185</v>
      </c>
    </row>
    <row r="405" spans="1:21" ht="15">
      <c r="A405" s="28" t="s">
        <v>2</v>
      </c>
      <c r="B405" s="61" t="s">
        <v>21</v>
      </c>
      <c r="E405" s="9">
        <v>71.800000000000722</v>
      </c>
      <c r="F405" s="9">
        <v>512.9</v>
      </c>
      <c r="G405" s="9">
        <v>378.60000000000036</v>
      </c>
      <c r="H405" s="179">
        <v>985.8</v>
      </c>
      <c r="I405" s="179">
        <v>676.49999999999977</v>
      </c>
      <c r="J405" s="9">
        <v>789.89999999999952</v>
      </c>
      <c r="K405" s="9">
        <v>710.2</v>
      </c>
      <c r="L405" s="179">
        <v>812.30000000000018</v>
      </c>
      <c r="M405" s="9">
        <v>473</v>
      </c>
      <c r="P405" s="65">
        <f t="shared" ref="P405:P468" si="6">SUM(E405:N405)</f>
        <v>5411.0000000000009</v>
      </c>
      <c r="R405" t="s">
        <v>2314</v>
      </c>
      <c r="T405" s="3"/>
      <c r="U405" s="3"/>
    </row>
    <row r="406" spans="1:21" ht="15">
      <c r="A406" s="28" t="s">
        <v>3</v>
      </c>
      <c r="B406" s="61" t="s">
        <v>33</v>
      </c>
      <c r="E406" s="179">
        <v>92.099999999991994</v>
      </c>
      <c r="F406" s="9">
        <v>519.29999999999984</v>
      </c>
      <c r="G406" s="9">
        <v>375.30000000000018</v>
      </c>
      <c r="H406" s="9">
        <v>757.29999999999984</v>
      </c>
      <c r="I406" s="179">
        <v>589.00000000000045</v>
      </c>
      <c r="J406" s="9">
        <v>645.29999999999995</v>
      </c>
      <c r="K406" s="9">
        <v>651.70000000000027</v>
      </c>
      <c r="L406" s="174">
        <v>866.19999999999891</v>
      </c>
      <c r="M406" s="179">
        <v>607.50000000000011</v>
      </c>
      <c r="P406" s="65">
        <f t="shared" si="6"/>
        <v>5103.6999999999916</v>
      </c>
      <c r="R406" t="s">
        <v>2858</v>
      </c>
      <c r="T406" s="3"/>
      <c r="U406" s="3" t="s">
        <v>1185</v>
      </c>
    </row>
    <row r="407" spans="1:21" ht="15">
      <c r="A407" s="28" t="s">
        <v>5</v>
      </c>
      <c r="B407" s="61" t="s">
        <v>11</v>
      </c>
      <c r="E407" s="9">
        <v>58.100000000000726</v>
      </c>
      <c r="F407" s="179">
        <v>578.90000000000009</v>
      </c>
      <c r="G407" s="176">
        <v>716.30000000000041</v>
      </c>
      <c r="H407" s="9">
        <v>815.90000000000032</v>
      </c>
      <c r="I407" s="9">
        <v>553.10000000000014</v>
      </c>
      <c r="J407" s="9">
        <v>682.70000000000027</v>
      </c>
      <c r="K407" s="9">
        <v>696.30000000000041</v>
      </c>
      <c r="L407" s="9">
        <v>463.20000000000005</v>
      </c>
      <c r="M407" s="9">
        <v>329.9</v>
      </c>
      <c r="P407" s="65">
        <f t="shared" si="6"/>
        <v>4894.4000000000024</v>
      </c>
      <c r="R407" t="s">
        <v>300</v>
      </c>
      <c r="T407" s="3"/>
      <c r="U407" s="3" t="s">
        <v>1344</v>
      </c>
    </row>
    <row r="408" spans="1:21" ht="15">
      <c r="A408" s="28" t="s">
        <v>7</v>
      </c>
      <c r="B408" s="61" t="s">
        <v>37</v>
      </c>
      <c r="E408" s="9">
        <v>86.900000000002549</v>
      </c>
      <c r="F408" s="9">
        <v>525.80000000000052</v>
      </c>
      <c r="G408" s="9">
        <v>392</v>
      </c>
      <c r="H408" s="179">
        <v>839.30000000000018</v>
      </c>
      <c r="I408" s="9">
        <v>487.99999999999955</v>
      </c>
      <c r="J408" s="9">
        <v>773.30000000000018</v>
      </c>
      <c r="K408" s="9">
        <v>648.69999999999993</v>
      </c>
      <c r="L408" s="176">
        <v>949.60000000000036</v>
      </c>
      <c r="M408" s="9">
        <v>163.79999999999998</v>
      </c>
      <c r="P408" s="65">
        <f t="shared" si="6"/>
        <v>4867.4000000000033</v>
      </c>
      <c r="R408" t="s">
        <v>300</v>
      </c>
      <c r="T408" s="3"/>
      <c r="U408" s="3" t="s">
        <v>1344</v>
      </c>
    </row>
    <row r="409" spans="1:21" ht="15">
      <c r="A409" s="28" t="s">
        <v>8</v>
      </c>
      <c r="B409" s="61" t="s">
        <v>17</v>
      </c>
      <c r="E409" s="9">
        <v>20.799999999991996</v>
      </c>
      <c r="F409" s="9">
        <v>537.79999999999973</v>
      </c>
      <c r="G409" s="179">
        <v>544.60000000000059</v>
      </c>
      <c r="H409" s="179">
        <v>851</v>
      </c>
      <c r="I409" s="9">
        <v>432.49999999999977</v>
      </c>
      <c r="J409" s="179">
        <v>795.9</v>
      </c>
      <c r="K409" s="9">
        <v>492.20000000000073</v>
      </c>
      <c r="L409" s="9">
        <v>549.60000000000014</v>
      </c>
      <c r="M409" s="9">
        <v>258.60000000000002</v>
      </c>
      <c r="P409" s="65">
        <f t="shared" si="6"/>
        <v>4482.9999999999936</v>
      </c>
      <c r="R409" t="s">
        <v>1815</v>
      </c>
      <c r="T409" s="3"/>
      <c r="U409" s="3"/>
    </row>
    <row r="410" spans="1:21" ht="15">
      <c r="A410" s="28" t="s">
        <v>10</v>
      </c>
      <c r="B410" s="61" t="s">
        <v>25</v>
      </c>
      <c r="E410" s="176">
        <v>182.69999999998836</v>
      </c>
      <c r="F410" s="9">
        <v>326.99999999999977</v>
      </c>
      <c r="G410" s="179">
        <v>484.89999999999964</v>
      </c>
      <c r="H410" s="9">
        <v>826.2999999999995</v>
      </c>
      <c r="I410" s="9">
        <v>377.09999999999968</v>
      </c>
      <c r="J410" s="9">
        <v>569.29999999999995</v>
      </c>
      <c r="K410" s="9">
        <v>708.09999999999991</v>
      </c>
      <c r="L410" s="9">
        <v>417.59999999999991</v>
      </c>
      <c r="M410" s="9">
        <v>528.9</v>
      </c>
      <c r="P410" s="65">
        <f t="shared" si="6"/>
        <v>4421.8999999999869</v>
      </c>
      <c r="R410" t="s">
        <v>300</v>
      </c>
      <c r="T410" s="3"/>
      <c r="U410" s="3" t="s">
        <v>1344</v>
      </c>
    </row>
    <row r="411" spans="1:21" ht="15">
      <c r="A411" s="28" t="s">
        <v>12</v>
      </c>
      <c r="B411" s="61" t="s">
        <v>142</v>
      </c>
      <c r="E411" s="9" t="s">
        <v>277</v>
      </c>
      <c r="F411" s="179">
        <v>661.00000000000023</v>
      </c>
      <c r="G411" s="9">
        <v>332.49999999999977</v>
      </c>
      <c r="H411" s="175">
        <v>987.90000000000009</v>
      </c>
      <c r="I411" s="9">
        <v>234.20000000000005</v>
      </c>
      <c r="J411" s="9">
        <v>742.5</v>
      </c>
      <c r="K411" s="9">
        <v>530.89999999999964</v>
      </c>
      <c r="L411" s="9">
        <v>339.59999999999945</v>
      </c>
      <c r="M411" s="179">
        <v>579</v>
      </c>
      <c r="P411" s="65">
        <f t="shared" si="6"/>
        <v>4407.5999999999995</v>
      </c>
      <c r="R411" t="s">
        <v>2859</v>
      </c>
      <c r="T411" s="3"/>
      <c r="U411" s="3"/>
    </row>
    <row r="412" spans="1:21" ht="15">
      <c r="A412" s="28" t="s">
        <v>14</v>
      </c>
      <c r="B412" s="61" t="s">
        <v>9</v>
      </c>
      <c r="E412" s="175">
        <v>126.49999999998764</v>
      </c>
      <c r="F412" s="9">
        <v>429.7999999999999</v>
      </c>
      <c r="G412" s="179">
        <v>551.54999999999995</v>
      </c>
      <c r="H412" s="9">
        <v>723.99999999999977</v>
      </c>
      <c r="I412" s="9">
        <v>456.89999999999986</v>
      </c>
      <c r="J412" s="9">
        <v>404.2000000000001</v>
      </c>
      <c r="K412" s="9">
        <v>547.15000000000032</v>
      </c>
      <c r="L412" s="9">
        <v>630.19999999999982</v>
      </c>
      <c r="M412" s="9">
        <v>458.59999999999997</v>
      </c>
      <c r="P412" s="65">
        <f t="shared" si="6"/>
        <v>4328.8999999999878</v>
      </c>
      <c r="R412" t="s">
        <v>290</v>
      </c>
      <c r="T412" s="3"/>
      <c r="U412" s="3"/>
    </row>
    <row r="413" spans="1:21" ht="15">
      <c r="A413" s="28" t="s">
        <v>16</v>
      </c>
      <c r="B413" s="61" t="s">
        <v>153</v>
      </c>
      <c r="E413" s="9" t="s">
        <v>277</v>
      </c>
      <c r="F413" s="9" t="s">
        <v>277</v>
      </c>
      <c r="G413" s="9">
        <v>472.70000000000005</v>
      </c>
      <c r="H413" s="176">
        <v>1062.8999999999999</v>
      </c>
      <c r="I413" s="179">
        <v>610.90000000000032</v>
      </c>
      <c r="J413" s="9">
        <v>601.5</v>
      </c>
      <c r="K413" s="9">
        <v>702.79999999999973</v>
      </c>
      <c r="L413" s="9">
        <v>657.19999999999982</v>
      </c>
      <c r="M413" s="9">
        <v>61.2</v>
      </c>
      <c r="P413" s="65">
        <f t="shared" si="6"/>
        <v>4169.2</v>
      </c>
      <c r="R413" t="s">
        <v>368</v>
      </c>
      <c r="T413" s="3"/>
      <c r="U413" s="3" t="s">
        <v>1344</v>
      </c>
    </row>
    <row r="414" spans="1:21" ht="15">
      <c r="A414" s="28" t="s">
        <v>18</v>
      </c>
      <c r="B414" s="61" t="s">
        <v>154</v>
      </c>
      <c r="E414" s="9" t="s">
        <v>277</v>
      </c>
      <c r="F414" s="9" t="s">
        <v>277</v>
      </c>
      <c r="G414" s="9">
        <v>361.79999999999973</v>
      </c>
      <c r="H414" s="9">
        <v>764.8</v>
      </c>
      <c r="I414" s="9">
        <v>574.10000000000036</v>
      </c>
      <c r="J414" s="9">
        <v>533.09999999999968</v>
      </c>
      <c r="K414" s="179">
        <v>794.95000000000027</v>
      </c>
      <c r="L414" s="9">
        <v>667</v>
      </c>
      <c r="M414" s="9">
        <v>467.6</v>
      </c>
      <c r="P414" s="65">
        <f t="shared" si="6"/>
        <v>4163.3500000000004</v>
      </c>
      <c r="R414" t="s">
        <v>282</v>
      </c>
      <c r="T414" s="3"/>
    </row>
    <row r="415" spans="1:21" ht="15">
      <c r="A415" s="28" t="s">
        <v>20</v>
      </c>
      <c r="B415" s="61" t="s">
        <v>23</v>
      </c>
      <c r="E415" s="174">
        <v>152.40000000000947</v>
      </c>
      <c r="F415" s="175">
        <v>697.84999999999991</v>
      </c>
      <c r="G415" s="9">
        <v>333.70000000000027</v>
      </c>
      <c r="H415" s="9">
        <v>494.5</v>
      </c>
      <c r="I415" s="175">
        <v>739.09999999999945</v>
      </c>
      <c r="J415" s="9">
        <v>606.30000000000007</v>
      </c>
      <c r="K415" s="9">
        <v>436.15000000000009</v>
      </c>
      <c r="L415" s="9">
        <v>655.19999999999959</v>
      </c>
      <c r="M415" s="9">
        <v>39.4</v>
      </c>
      <c r="P415" s="65">
        <f t="shared" si="6"/>
        <v>4154.6000000000085</v>
      </c>
      <c r="R415" t="s">
        <v>1314</v>
      </c>
      <c r="T415" s="3"/>
      <c r="U415" s="3" t="s">
        <v>1185</v>
      </c>
    </row>
    <row r="416" spans="1:21" ht="15">
      <c r="A416" s="28" t="s">
        <v>22</v>
      </c>
      <c r="B416" s="61" t="s">
        <v>141</v>
      </c>
      <c r="E416" s="9" t="s">
        <v>277</v>
      </c>
      <c r="F416" s="9">
        <v>459.3000000000003</v>
      </c>
      <c r="G416" s="179">
        <v>506.59999999999991</v>
      </c>
      <c r="H416" s="9">
        <v>811.99999999999977</v>
      </c>
      <c r="I416" s="9">
        <v>507.90000000000009</v>
      </c>
      <c r="J416" s="9">
        <v>615.6999999999997</v>
      </c>
      <c r="K416" s="9">
        <v>543.25000000000011</v>
      </c>
      <c r="L416" s="9">
        <v>433.59999999999945</v>
      </c>
      <c r="M416" s="9">
        <v>178.89999999999998</v>
      </c>
      <c r="P416" s="65">
        <f t="shared" si="6"/>
        <v>4057.2499999999995</v>
      </c>
      <c r="R416" t="s">
        <v>287</v>
      </c>
      <c r="T416" s="3"/>
      <c r="U416" s="3"/>
    </row>
    <row r="417" spans="1:21" ht="15">
      <c r="A417" s="28" t="s">
        <v>24</v>
      </c>
      <c r="B417" s="61" t="s">
        <v>27</v>
      </c>
      <c r="E417" s="9">
        <v>31.5</v>
      </c>
      <c r="F417" s="9">
        <v>548.20000000000016</v>
      </c>
      <c r="G417" s="175">
        <v>620.70000000000005</v>
      </c>
      <c r="H417" s="9">
        <v>646.09999999999991</v>
      </c>
      <c r="I417" s="174">
        <v>745.40000000000009</v>
      </c>
      <c r="J417" s="9">
        <v>459.79999999999984</v>
      </c>
      <c r="K417" s="9">
        <v>395.10000000000036</v>
      </c>
      <c r="L417" s="9">
        <v>532.40000000000009</v>
      </c>
      <c r="M417" s="9" t="s">
        <v>277</v>
      </c>
      <c r="P417" s="65">
        <f t="shared" si="6"/>
        <v>3979.2000000000003</v>
      </c>
      <c r="R417" t="s">
        <v>1313</v>
      </c>
      <c r="T417" s="3"/>
      <c r="U417" s="3"/>
    </row>
    <row r="418" spans="1:21" ht="15">
      <c r="A418" s="28" t="s">
        <v>26</v>
      </c>
      <c r="B418" s="61" t="s">
        <v>644</v>
      </c>
      <c r="E418" s="9" t="s">
        <v>277</v>
      </c>
      <c r="F418" s="9" t="s">
        <v>277</v>
      </c>
      <c r="G418" s="9" t="s">
        <v>277</v>
      </c>
      <c r="H418" s="179">
        <v>894.89999999999964</v>
      </c>
      <c r="I418" s="9">
        <v>436.40000000000009</v>
      </c>
      <c r="J418" s="176">
        <v>987.49999999999966</v>
      </c>
      <c r="K418" s="9">
        <v>545.40000000000009</v>
      </c>
      <c r="L418" s="9">
        <v>717.49999999999977</v>
      </c>
      <c r="M418" s="9">
        <v>375.8</v>
      </c>
      <c r="P418" s="65">
        <f t="shared" si="6"/>
        <v>3957.4999999999991</v>
      </c>
      <c r="R418" t="s">
        <v>368</v>
      </c>
      <c r="T418" s="3"/>
      <c r="U418" s="3" t="s">
        <v>1344</v>
      </c>
    </row>
    <row r="419" spans="1:21" ht="15">
      <c r="A419" s="28" t="s">
        <v>28</v>
      </c>
      <c r="B419" s="61" t="s">
        <v>630</v>
      </c>
      <c r="E419" s="9" t="s">
        <v>277</v>
      </c>
      <c r="F419" s="9" t="s">
        <v>277</v>
      </c>
      <c r="G419" s="9" t="s">
        <v>277</v>
      </c>
      <c r="H419" s="9">
        <v>817.84999999999968</v>
      </c>
      <c r="I419" s="9">
        <v>535.89999999999964</v>
      </c>
      <c r="J419" s="9">
        <v>627.79999999999995</v>
      </c>
      <c r="K419" s="9">
        <v>623.30000000000064</v>
      </c>
      <c r="L419" s="179">
        <v>795.2</v>
      </c>
      <c r="M419" s="9">
        <v>331.20000000000005</v>
      </c>
      <c r="P419" s="65">
        <f t="shared" si="6"/>
        <v>3731.25</v>
      </c>
      <c r="R419" t="s">
        <v>291</v>
      </c>
      <c r="U419" s="61"/>
    </row>
    <row r="420" spans="1:21" ht="15">
      <c r="A420" s="28" t="s">
        <v>30</v>
      </c>
      <c r="B420" s="61" t="s">
        <v>1</v>
      </c>
      <c r="E420" s="9">
        <v>43.100000000002183</v>
      </c>
      <c r="F420" s="176">
        <v>713.10000000000014</v>
      </c>
      <c r="G420" s="9">
        <v>252.70000000000005</v>
      </c>
      <c r="H420" s="9">
        <v>546.89999999999964</v>
      </c>
      <c r="I420" s="9">
        <v>259.40000000000009</v>
      </c>
      <c r="J420" s="9">
        <v>697.25</v>
      </c>
      <c r="K420" s="9">
        <v>700</v>
      </c>
      <c r="L420" s="9">
        <v>447.19999999999959</v>
      </c>
      <c r="M420" s="9">
        <v>42.4</v>
      </c>
      <c r="P420" s="65">
        <f t="shared" si="6"/>
        <v>3702.0500000000015</v>
      </c>
      <c r="R420" t="s">
        <v>280</v>
      </c>
      <c r="T420" s="3"/>
      <c r="U420" s="3" t="s">
        <v>1344</v>
      </c>
    </row>
    <row r="421" spans="1:21" ht="15">
      <c r="A421" s="28" t="s">
        <v>32</v>
      </c>
      <c r="B421" s="61" t="s">
        <v>143</v>
      </c>
      <c r="E421" s="9" t="s">
        <v>277</v>
      </c>
      <c r="F421" s="179">
        <v>635.80000000000007</v>
      </c>
      <c r="G421" s="9">
        <v>463.39999999999986</v>
      </c>
      <c r="H421" s="9">
        <v>580.60000000000059</v>
      </c>
      <c r="I421" s="9">
        <v>310.79999999999973</v>
      </c>
      <c r="J421" s="9">
        <v>553.40000000000009</v>
      </c>
      <c r="K421" s="9">
        <v>619.30000000000007</v>
      </c>
      <c r="L421" s="9">
        <v>412.89999999999918</v>
      </c>
      <c r="M421" s="9">
        <v>70.900000000000006</v>
      </c>
      <c r="P421" s="65">
        <f t="shared" si="6"/>
        <v>3647.0999999999995</v>
      </c>
      <c r="R421" t="s">
        <v>283</v>
      </c>
      <c r="T421" s="3"/>
      <c r="U421" s="3"/>
    </row>
    <row r="422" spans="1:21" ht="15">
      <c r="A422" s="28" t="s">
        <v>34</v>
      </c>
      <c r="B422" s="61" t="s">
        <v>161</v>
      </c>
      <c r="E422" s="9" t="s">
        <v>277</v>
      </c>
      <c r="F422" s="9" t="s">
        <v>277</v>
      </c>
      <c r="G422" s="174">
        <v>697.90000000000032</v>
      </c>
      <c r="H422" s="9">
        <v>631.10000000000036</v>
      </c>
      <c r="I422" s="9">
        <v>261.29999999999984</v>
      </c>
      <c r="J422" s="9">
        <v>399.8</v>
      </c>
      <c r="K422" s="9">
        <v>734.90000000000032</v>
      </c>
      <c r="L422" s="9">
        <v>727.49999999999909</v>
      </c>
      <c r="M422" s="9">
        <v>178.1</v>
      </c>
      <c r="P422" s="65">
        <f t="shared" si="6"/>
        <v>3630.6</v>
      </c>
      <c r="R422" t="s">
        <v>299</v>
      </c>
      <c r="T422" s="3"/>
      <c r="U422" s="3"/>
    </row>
    <row r="423" spans="1:21" ht="15">
      <c r="A423" s="28" t="s">
        <v>36</v>
      </c>
      <c r="B423" s="61" t="s">
        <v>13</v>
      </c>
      <c r="E423" s="179">
        <v>95.30000000000291</v>
      </c>
      <c r="F423" s="179">
        <v>582.20000000000005</v>
      </c>
      <c r="G423" s="9">
        <v>237.20000000000005</v>
      </c>
      <c r="H423" s="9">
        <v>498.7000000000005</v>
      </c>
      <c r="I423" s="9">
        <v>422.20000000000027</v>
      </c>
      <c r="J423" s="9">
        <v>745.80000000000007</v>
      </c>
      <c r="K423" s="9">
        <v>432.10000000000014</v>
      </c>
      <c r="L423" s="9">
        <v>555.50000000000091</v>
      </c>
      <c r="M423" s="9" t="s">
        <v>277</v>
      </c>
      <c r="P423" s="65">
        <f t="shared" si="6"/>
        <v>3569.0000000000045</v>
      </c>
      <c r="R423" t="s">
        <v>304</v>
      </c>
      <c r="T423" s="3"/>
      <c r="U423" s="3"/>
    </row>
    <row r="424" spans="1:21" ht="15">
      <c r="A424" s="28" t="s">
        <v>38</v>
      </c>
      <c r="B424" s="61" t="s">
        <v>615</v>
      </c>
      <c r="E424" s="9" t="s">
        <v>277</v>
      </c>
      <c r="F424" s="9" t="s">
        <v>277</v>
      </c>
      <c r="G424" s="9" t="s">
        <v>277</v>
      </c>
      <c r="H424" s="9">
        <v>771.49999999999977</v>
      </c>
      <c r="I424" s="9">
        <v>571.59999999999991</v>
      </c>
      <c r="J424" s="9">
        <v>588.70000000000005</v>
      </c>
      <c r="K424" s="9">
        <v>708.99999999999989</v>
      </c>
      <c r="L424" s="9">
        <v>582.80000000000041</v>
      </c>
      <c r="M424" s="9">
        <v>258.39999999999998</v>
      </c>
      <c r="P424" s="65">
        <f t="shared" si="6"/>
        <v>3482.0000000000005</v>
      </c>
      <c r="U424" s="61"/>
    </row>
    <row r="425" spans="1:21" ht="15">
      <c r="A425" s="28" t="s">
        <v>145</v>
      </c>
      <c r="B425" s="61" t="s">
        <v>645</v>
      </c>
      <c r="E425" s="9" t="s">
        <v>277</v>
      </c>
      <c r="F425" s="9" t="s">
        <v>277</v>
      </c>
      <c r="G425" s="9" t="s">
        <v>277</v>
      </c>
      <c r="H425" s="9">
        <v>505.80000000000018</v>
      </c>
      <c r="I425" s="9">
        <v>443</v>
      </c>
      <c r="J425" s="9">
        <v>747.9000000000002</v>
      </c>
      <c r="K425" s="179">
        <v>763.40000000000009</v>
      </c>
      <c r="L425" s="9">
        <v>725.10000000000036</v>
      </c>
      <c r="M425" s="9">
        <v>279.3</v>
      </c>
      <c r="P425" s="65">
        <f t="shared" si="6"/>
        <v>3464.5000000000009</v>
      </c>
      <c r="R425" t="s">
        <v>286</v>
      </c>
    </row>
    <row r="426" spans="1:21" ht="15">
      <c r="A426" s="28" t="s">
        <v>146</v>
      </c>
      <c r="B426" s="61" t="s">
        <v>665</v>
      </c>
      <c r="E426" s="9" t="s">
        <v>277</v>
      </c>
      <c r="F426" s="9" t="s">
        <v>277</v>
      </c>
      <c r="G426" s="9" t="s">
        <v>277</v>
      </c>
      <c r="H426" s="179">
        <v>852.19999999999936</v>
      </c>
      <c r="I426" s="9">
        <v>331.79999999999973</v>
      </c>
      <c r="J426" s="9">
        <v>665.5</v>
      </c>
      <c r="K426" s="9">
        <v>668.80000000000018</v>
      </c>
      <c r="L426" s="9">
        <v>525.099999999999</v>
      </c>
      <c r="M426" s="9">
        <v>371.20000000000005</v>
      </c>
      <c r="P426" s="65">
        <f t="shared" si="6"/>
        <v>3414.5999999999985</v>
      </c>
      <c r="R426" t="s">
        <v>286</v>
      </c>
    </row>
    <row r="427" spans="1:21" ht="15">
      <c r="A427" s="28" t="s">
        <v>147</v>
      </c>
      <c r="B427" s="61" t="s">
        <v>15</v>
      </c>
      <c r="E427" s="9">
        <v>43.500000000001457</v>
      </c>
      <c r="F427" s="9">
        <v>265.30000000000035</v>
      </c>
      <c r="G427" s="9">
        <v>175.70000000000005</v>
      </c>
      <c r="H427" s="9">
        <v>664.39999999999964</v>
      </c>
      <c r="I427" s="9">
        <v>442.59999999999945</v>
      </c>
      <c r="J427" s="9">
        <v>698.10000000000036</v>
      </c>
      <c r="K427" s="9">
        <v>463.1</v>
      </c>
      <c r="L427" s="9">
        <v>453.10000000000036</v>
      </c>
      <c r="M427" s="9">
        <v>197.6</v>
      </c>
      <c r="P427" s="65">
        <f t="shared" si="6"/>
        <v>3403.4000000000015</v>
      </c>
      <c r="T427" s="3"/>
      <c r="U427" s="3"/>
    </row>
    <row r="428" spans="1:21" ht="15">
      <c r="A428" s="28" t="s">
        <v>150</v>
      </c>
      <c r="B428" s="61" t="s">
        <v>152</v>
      </c>
      <c r="E428" s="9" t="s">
        <v>277</v>
      </c>
      <c r="F428" s="9" t="s">
        <v>277</v>
      </c>
      <c r="G428" s="9">
        <v>263.00000000000023</v>
      </c>
      <c r="H428" s="9">
        <v>583.99999999999977</v>
      </c>
      <c r="I428" s="9">
        <v>361.00000000000023</v>
      </c>
      <c r="J428" s="179">
        <v>869.8</v>
      </c>
      <c r="K428" s="9">
        <v>554.70000000000027</v>
      </c>
      <c r="L428" s="9">
        <v>472.39999999999918</v>
      </c>
      <c r="M428" s="9">
        <v>269.89999999999998</v>
      </c>
      <c r="P428" s="65">
        <f t="shared" si="6"/>
        <v>3374.7999999999997</v>
      </c>
      <c r="R428" t="s">
        <v>282</v>
      </c>
    </row>
    <row r="429" spans="1:21" ht="15">
      <c r="A429" s="28" t="s">
        <v>156</v>
      </c>
      <c r="B429" s="61" t="s">
        <v>616</v>
      </c>
      <c r="E429" s="9" t="s">
        <v>277</v>
      </c>
      <c r="F429" s="9" t="s">
        <v>277</v>
      </c>
      <c r="G429" s="9" t="s">
        <v>277</v>
      </c>
      <c r="H429" s="9">
        <v>654.90000000000009</v>
      </c>
      <c r="I429" s="9">
        <v>271.79999999999995</v>
      </c>
      <c r="J429" s="9">
        <v>510.80000000000018</v>
      </c>
      <c r="K429" s="9">
        <v>678.2</v>
      </c>
      <c r="L429" s="9">
        <v>680.09999999999854</v>
      </c>
      <c r="M429" s="179">
        <v>576.4</v>
      </c>
      <c r="P429" s="65">
        <f t="shared" si="6"/>
        <v>3372.1999999999989</v>
      </c>
      <c r="R429" t="s">
        <v>286</v>
      </c>
    </row>
    <row r="430" spans="1:21" ht="15">
      <c r="A430" s="28" t="s">
        <v>158</v>
      </c>
      <c r="B430" s="61" t="s">
        <v>649</v>
      </c>
      <c r="E430" s="9" t="s">
        <v>277</v>
      </c>
      <c r="F430" s="9" t="s">
        <v>277</v>
      </c>
      <c r="G430" s="9" t="s">
        <v>277</v>
      </c>
      <c r="H430" s="9">
        <v>579.10000000000059</v>
      </c>
      <c r="I430" s="9">
        <v>574.00000000000023</v>
      </c>
      <c r="J430" s="9">
        <v>509</v>
      </c>
      <c r="K430" s="179">
        <v>777.5</v>
      </c>
      <c r="L430" s="9">
        <v>612.49999999999955</v>
      </c>
      <c r="M430" s="9">
        <v>282.2</v>
      </c>
      <c r="P430" s="65">
        <f t="shared" si="6"/>
        <v>3334.3</v>
      </c>
      <c r="R430" t="s">
        <v>283</v>
      </c>
      <c r="U430" s="61"/>
    </row>
    <row r="431" spans="1:21" ht="15">
      <c r="A431" s="28" t="s">
        <v>159</v>
      </c>
      <c r="B431" s="61" t="s">
        <v>624</v>
      </c>
      <c r="E431" s="9" t="s">
        <v>277</v>
      </c>
      <c r="F431" s="9" t="s">
        <v>277</v>
      </c>
      <c r="G431" s="9" t="s">
        <v>277</v>
      </c>
      <c r="H431" s="9">
        <v>719.79999999999973</v>
      </c>
      <c r="I431" s="9">
        <v>332.60000000000014</v>
      </c>
      <c r="J431" s="9">
        <v>519.80000000000007</v>
      </c>
      <c r="K431" s="9">
        <v>671.44999999999993</v>
      </c>
      <c r="L431" s="9">
        <v>520.60000000000082</v>
      </c>
      <c r="M431" s="179">
        <v>567.40000000000009</v>
      </c>
      <c r="P431" s="65">
        <f t="shared" si="6"/>
        <v>3331.6500000000005</v>
      </c>
      <c r="R431" t="s">
        <v>287</v>
      </c>
      <c r="U431" s="61"/>
    </row>
    <row r="432" spans="1:21" ht="15">
      <c r="A432" s="28" t="s">
        <v>160</v>
      </c>
      <c r="B432" s="61" t="s">
        <v>629</v>
      </c>
      <c r="E432" s="9" t="s">
        <v>277</v>
      </c>
      <c r="F432" s="9" t="s">
        <v>277</v>
      </c>
      <c r="G432" s="9" t="s">
        <v>277</v>
      </c>
      <c r="H432" s="9">
        <v>715</v>
      </c>
      <c r="I432" s="9">
        <v>436.99999999999977</v>
      </c>
      <c r="J432" s="9">
        <v>653.99999999999989</v>
      </c>
      <c r="K432" s="9">
        <v>524.40000000000009</v>
      </c>
      <c r="L432" s="179">
        <v>767.20000000000027</v>
      </c>
      <c r="M432" s="9">
        <v>200.4</v>
      </c>
      <c r="P432" s="65">
        <f t="shared" si="6"/>
        <v>3298</v>
      </c>
      <c r="R432" t="s">
        <v>292</v>
      </c>
    </row>
    <row r="433" spans="1:18" ht="15">
      <c r="A433" s="28" t="s">
        <v>162</v>
      </c>
      <c r="B433" s="61" t="s">
        <v>631</v>
      </c>
      <c r="E433" s="9" t="s">
        <v>277</v>
      </c>
      <c r="F433" s="9" t="s">
        <v>277</v>
      </c>
      <c r="G433" s="9" t="s">
        <v>277</v>
      </c>
      <c r="H433" s="9">
        <v>541.90000000000032</v>
      </c>
      <c r="I433" s="9">
        <v>390.09999999999968</v>
      </c>
      <c r="J433" s="9">
        <v>748.8</v>
      </c>
      <c r="K433" s="9">
        <v>503.70000000000005</v>
      </c>
      <c r="L433" s="179">
        <v>790.69999999999936</v>
      </c>
      <c r="M433" s="9">
        <v>293.5</v>
      </c>
      <c r="P433" s="65">
        <f t="shared" si="6"/>
        <v>3268.6999999999994</v>
      </c>
      <c r="R433" t="s">
        <v>286</v>
      </c>
    </row>
    <row r="434" spans="1:18" ht="15">
      <c r="A434" s="28" t="s">
        <v>273</v>
      </c>
      <c r="B434" s="61" t="s">
        <v>613</v>
      </c>
      <c r="E434" s="9" t="s">
        <v>277</v>
      </c>
      <c r="F434" s="9" t="s">
        <v>277</v>
      </c>
      <c r="G434" s="9" t="s">
        <v>277</v>
      </c>
      <c r="H434" s="179">
        <v>954.09999999999968</v>
      </c>
      <c r="I434" s="9">
        <v>393.60000000000014</v>
      </c>
      <c r="J434" s="9">
        <v>517.79999999999995</v>
      </c>
      <c r="K434" s="9">
        <v>594.04999999999973</v>
      </c>
      <c r="L434" s="9">
        <v>488.70000000000073</v>
      </c>
      <c r="M434" s="9">
        <v>227.50000000000003</v>
      </c>
      <c r="P434" s="65">
        <f t="shared" si="6"/>
        <v>3175.75</v>
      </c>
      <c r="R434" t="s">
        <v>283</v>
      </c>
    </row>
    <row r="435" spans="1:18" ht="15">
      <c r="A435" s="28" t="s">
        <v>274</v>
      </c>
      <c r="B435" s="170" t="s">
        <v>1281</v>
      </c>
      <c r="C435" s="3"/>
      <c r="D435" s="3"/>
      <c r="E435" s="9" t="s">
        <v>277</v>
      </c>
      <c r="F435" s="9" t="s">
        <v>277</v>
      </c>
      <c r="G435" s="9" t="s">
        <v>277</v>
      </c>
      <c r="H435" s="9" t="s">
        <v>277</v>
      </c>
      <c r="I435" s="9">
        <v>420.5</v>
      </c>
      <c r="J435" s="174">
        <v>907.29999999999973</v>
      </c>
      <c r="K435" s="174">
        <v>806.50000000000023</v>
      </c>
      <c r="L435" s="179">
        <v>796.60000000000105</v>
      </c>
      <c r="M435" s="9">
        <v>223.00000000000003</v>
      </c>
      <c r="P435" s="65">
        <f t="shared" si="6"/>
        <v>3153.9000000000015</v>
      </c>
      <c r="R435" t="s">
        <v>2315</v>
      </c>
    </row>
    <row r="436" spans="1:18" ht="15">
      <c r="A436" s="28" t="s">
        <v>275</v>
      </c>
      <c r="B436" s="61" t="s">
        <v>39</v>
      </c>
      <c r="E436" s="179">
        <v>101.30000000000655</v>
      </c>
      <c r="F436" s="179">
        <v>581.4</v>
      </c>
      <c r="G436" s="9">
        <v>231.79999999999995</v>
      </c>
      <c r="H436" s="9">
        <v>661.80000000000041</v>
      </c>
      <c r="I436" s="9">
        <v>331.5</v>
      </c>
      <c r="J436" s="9">
        <v>702.59999999999991</v>
      </c>
      <c r="K436" s="9">
        <v>536.59999999999991</v>
      </c>
      <c r="L436" s="9" t="s">
        <v>277</v>
      </c>
      <c r="M436" s="9" t="s">
        <v>277</v>
      </c>
      <c r="P436" s="65">
        <f t="shared" si="6"/>
        <v>3147.0000000000068</v>
      </c>
      <c r="R436" t="s">
        <v>303</v>
      </c>
    </row>
    <row r="437" spans="1:18" ht="15">
      <c r="A437" s="28" t="s">
        <v>276</v>
      </c>
      <c r="B437" s="61" t="s">
        <v>19</v>
      </c>
      <c r="E437" s="179">
        <v>95.69999999999564</v>
      </c>
      <c r="F437" s="9">
        <v>560.00000000000011</v>
      </c>
      <c r="G437" s="9">
        <v>438.10000000000036</v>
      </c>
      <c r="H437" s="179">
        <v>951.19999999999914</v>
      </c>
      <c r="I437" s="9">
        <v>268.99999999999977</v>
      </c>
      <c r="J437" s="9">
        <v>782.10000000000014</v>
      </c>
      <c r="K437" s="9" t="s">
        <v>277</v>
      </c>
      <c r="L437" s="9" t="s">
        <v>277</v>
      </c>
      <c r="M437" s="9" t="s">
        <v>277</v>
      </c>
      <c r="P437" s="65">
        <f t="shared" si="6"/>
        <v>3096.0999999999949</v>
      </c>
      <c r="R437" t="s">
        <v>315</v>
      </c>
    </row>
    <row r="438" spans="1:18" ht="15">
      <c r="A438" s="28" t="s">
        <v>602</v>
      </c>
      <c r="B438" s="61" t="s">
        <v>655</v>
      </c>
      <c r="E438" s="9" t="s">
        <v>277</v>
      </c>
      <c r="F438" s="9" t="s">
        <v>277</v>
      </c>
      <c r="G438" s="9" t="s">
        <v>277</v>
      </c>
      <c r="H438" s="9">
        <v>647.80000000000041</v>
      </c>
      <c r="I438" s="9">
        <v>331.20000000000005</v>
      </c>
      <c r="J438" s="9">
        <v>650.20000000000005</v>
      </c>
      <c r="K438" s="9">
        <v>614.80000000000007</v>
      </c>
      <c r="L438" s="9">
        <v>525.99999999999886</v>
      </c>
      <c r="M438" s="9">
        <v>307.2</v>
      </c>
      <c r="P438" s="65">
        <f t="shared" si="6"/>
        <v>3077.1999999999989</v>
      </c>
    </row>
    <row r="439" spans="1:18" ht="15">
      <c r="A439" s="28" t="s">
        <v>603</v>
      </c>
      <c r="B439" s="61" t="s">
        <v>622</v>
      </c>
      <c r="E439" s="9" t="s">
        <v>277</v>
      </c>
      <c r="F439" s="9" t="s">
        <v>277</v>
      </c>
      <c r="G439" s="9" t="s">
        <v>277</v>
      </c>
      <c r="H439" s="9">
        <v>577.89999999999986</v>
      </c>
      <c r="I439" s="9">
        <v>382.90000000000055</v>
      </c>
      <c r="J439" s="179">
        <v>819.10000000000025</v>
      </c>
      <c r="K439" s="179">
        <v>751.05000000000018</v>
      </c>
      <c r="L439" s="9">
        <v>524.10000000000082</v>
      </c>
      <c r="M439" s="9" t="s">
        <v>277</v>
      </c>
      <c r="P439" s="65">
        <f t="shared" si="6"/>
        <v>3055.0500000000015</v>
      </c>
      <c r="R439" t="s">
        <v>341</v>
      </c>
    </row>
    <row r="440" spans="1:18" ht="15">
      <c r="A440" s="28" t="s">
        <v>604</v>
      </c>
      <c r="B440" s="28" t="s">
        <v>600</v>
      </c>
      <c r="E440" s="9" t="s">
        <v>277</v>
      </c>
      <c r="F440" s="9" t="s">
        <v>277</v>
      </c>
      <c r="G440" s="9" t="s">
        <v>277</v>
      </c>
      <c r="H440" s="9">
        <v>266.40000000000055</v>
      </c>
      <c r="I440" s="9">
        <v>374.99999999999977</v>
      </c>
      <c r="J440" s="9">
        <v>461.40000000000003</v>
      </c>
      <c r="K440" s="9">
        <v>583.50000000000011</v>
      </c>
      <c r="L440" s="9">
        <v>683.19999999999936</v>
      </c>
      <c r="M440" s="174">
        <v>633.70000000000005</v>
      </c>
      <c r="P440" s="65">
        <f t="shared" si="6"/>
        <v>3003.2</v>
      </c>
      <c r="R440" t="s">
        <v>299</v>
      </c>
    </row>
    <row r="441" spans="1:18" ht="15">
      <c r="A441" s="28" t="s">
        <v>606</v>
      </c>
      <c r="B441" s="61" t="s">
        <v>144</v>
      </c>
      <c r="E441" s="9" t="s">
        <v>277</v>
      </c>
      <c r="F441" s="179">
        <v>581.50000000000011</v>
      </c>
      <c r="G441" s="9">
        <v>234.59999999999991</v>
      </c>
      <c r="H441" s="9">
        <v>808.70000000000027</v>
      </c>
      <c r="I441" s="9">
        <v>295.19999999999993</v>
      </c>
      <c r="J441" s="9">
        <v>544.59999999999991</v>
      </c>
      <c r="K441" s="9">
        <v>517.24999999999977</v>
      </c>
      <c r="L441" s="9" t="s">
        <v>277</v>
      </c>
      <c r="M441" s="9" t="s">
        <v>277</v>
      </c>
      <c r="P441" s="65">
        <f t="shared" si="6"/>
        <v>2981.8499999999995</v>
      </c>
      <c r="R441" t="s">
        <v>286</v>
      </c>
    </row>
    <row r="442" spans="1:18" ht="15">
      <c r="A442" s="28" t="s">
        <v>612</v>
      </c>
      <c r="B442" s="61" t="s">
        <v>661</v>
      </c>
      <c r="E442" s="9" t="s">
        <v>277</v>
      </c>
      <c r="F442" s="9" t="s">
        <v>277</v>
      </c>
      <c r="G442" s="9" t="s">
        <v>277</v>
      </c>
      <c r="H442" s="9">
        <v>608.54999999999995</v>
      </c>
      <c r="I442" s="9">
        <v>281.59999999999945</v>
      </c>
      <c r="J442" s="179">
        <v>790.10000000000036</v>
      </c>
      <c r="K442" s="9">
        <v>478.45000000000016</v>
      </c>
      <c r="L442" s="9">
        <v>494.99999999999955</v>
      </c>
      <c r="M442" s="9">
        <v>265.00000000000006</v>
      </c>
      <c r="P442" s="65">
        <f t="shared" si="6"/>
        <v>2918.6999999999994</v>
      </c>
      <c r="R442" t="s">
        <v>292</v>
      </c>
    </row>
    <row r="443" spans="1:18" ht="15">
      <c r="A443" s="28" t="s">
        <v>614</v>
      </c>
      <c r="B443" s="61" t="s">
        <v>648</v>
      </c>
      <c r="E443" s="9" t="s">
        <v>277</v>
      </c>
      <c r="F443" s="9" t="s">
        <v>277</v>
      </c>
      <c r="G443" s="9" t="s">
        <v>277</v>
      </c>
      <c r="H443" s="9">
        <v>651.79999999999973</v>
      </c>
      <c r="I443" s="9">
        <v>436.69999999999959</v>
      </c>
      <c r="J443" s="9">
        <v>510.49999999999994</v>
      </c>
      <c r="K443" s="9">
        <v>347.6500000000002</v>
      </c>
      <c r="L443" s="9">
        <v>549.30000000000064</v>
      </c>
      <c r="M443" s="9">
        <v>414.69999999999993</v>
      </c>
      <c r="P443" s="65">
        <f t="shared" si="6"/>
        <v>2910.65</v>
      </c>
    </row>
    <row r="444" spans="1:18" ht="15">
      <c r="A444" s="28" t="s">
        <v>617</v>
      </c>
      <c r="B444" s="61" t="s">
        <v>605</v>
      </c>
      <c r="E444" s="9" t="s">
        <v>277</v>
      </c>
      <c r="F444" s="9" t="s">
        <v>277</v>
      </c>
      <c r="G444" s="9" t="s">
        <v>277</v>
      </c>
      <c r="H444" s="9">
        <v>661.19999999999982</v>
      </c>
      <c r="I444" s="9">
        <v>418.60000000000014</v>
      </c>
      <c r="J444" s="9">
        <v>594.00000000000011</v>
      </c>
      <c r="K444" s="9">
        <v>443.69999999999993</v>
      </c>
      <c r="L444" s="9">
        <v>727</v>
      </c>
      <c r="M444" s="9">
        <v>27.9</v>
      </c>
      <c r="P444" s="65">
        <f t="shared" si="6"/>
        <v>2872.4</v>
      </c>
    </row>
    <row r="445" spans="1:18" ht="15">
      <c r="A445" s="28" t="s">
        <v>618</v>
      </c>
      <c r="B445" s="28" t="s">
        <v>596</v>
      </c>
      <c r="E445" s="9" t="s">
        <v>277</v>
      </c>
      <c r="F445" s="9" t="s">
        <v>277</v>
      </c>
      <c r="G445" s="9" t="s">
        <v>277</v>
      </c>
      <c r="H445" s="9">
        <v>467.99999999999989</v>
      </c>
      <c r="I445" s="9">
        <v>441.5</v>
      </c>
      <c r="J445" s="9">
        <v>740.69999999999993</v>
      </c>
      <c r="K445" s="9">
        <v>284.20000000000005</v>
      </c>
      <c r="L445" s="9">
        <v>640.70000000000027</v>
      </c>
      <c r="M445" s="9">
        <v>268.3</v>
      </c>
      <c r="P445" s="65">
        <f t="shared" si="6"/>
        <v>2843.4000000000005</v>
      </c>
    </row>
    <row r="446" spans="1:18" ht="15">
      <c r="A446" s="28" t="s">
        <v>621</v>
      </c>
      <c r="B446" s="61" t="s">
        <v>6</v>
      </c>
      <c r="E446" s="179">
        <v>90.399999999995629</v>
      </c>
      <c r="F446" s="174">
        <v>706.5999999999998</v>
      </c>
      <c r="G446" s="9">
        <v>148.40000000000032</v>
      </c>
      <c r="H446" s="9">
        <v>556.15000000000032</v>
      </c>
      <c r="I446" s="179">
        <v>583.09999999999968</v>
      </c>
      <c r="J446" s="9">
        <v>752.19999999999982</v>
      </c>
      <c r="K446" s="9" t="s">
        <v>277</v>
      </c>
      <c r="L446" s="9" t="s">
        <v>277</v>
      </c>
      <c r="M446" s="9" t="s">
        <v>277</v>
      </c>
      <c r="P446" s="65">
        <f t="shared" si="6"/>
        <v>2836.8499999999958</v>
      </c>
      <c r="R446" t="s">
        <v>1315</v>
      </c>
    </row>
    <row r="447" spans="1:18" ht="15">
      <c r="A447" s="28" t="s">
        <v>623</v>
      </c>
      <c r="B447" s="61" t="s">
        <v>637</v>
      </c>
      <c r="E447" s="9" t="s">
        <v>277</v>
      </c>
      <c r="F447" s="9" t="s">
        <v>277</v>
      </c>
      <c r="G447" s="9" t="s">
        <v>277</v>
      </c>
      <c r="H447" s="9">
        <v>542.29999999999984</v>
      </c>
      <c r="I447" s="9">
        <v>250.39999999999986</v>
      </c>
      <c r="J447" s="9">
        <v>743.99999999999966</v>
      </c>
      <c r="K447" s="9">
        <v>516.90000000000009</v>
      </c>
      <c r="L447" s="9">
        <v>514.7999999999995</v>
      </c>
      <c r="M447" s="9">
        <v>253.9</v>
      </c>
      <c r="P447" s="65">
        <f t="shared" si="6"/>
        <v>2822.2999999999988</v>
      </c>
    </row>
    <row r="448" spans="1:18" ht="15">
      <c r="A448" s="28" t="s">
        <v>628</v>
      </c>
      <c r="B448" s="61" t="s">
        <v>620</v>
      </c>
      <c r="E448" s="9" t="s">
        <v>277</v>
      </c>
      <c r="F448" s="9" t="s">
        <v>277</v>
      </c>
      <c r="G448" s="9" t="s">
        <v>277</v>
      </c>
      <c r="H448" s="9">
        <v>692.89999999999986</v>
      </c>
      <c r="I448" s="9">
        <v>288.79999999999973</v>
      </c>
      <c r="J448" s="9">
        <v>500.9</v>
      </c>
      <c r="K448" s="9">
        <v>596.60000000000048</v>
      </c>
      <c r="L448" s="9">
        <v>586.79999999999973</v>
      </c>
      <c r="M448" s="9">
        <v>81.400000000000006</v>
      </c>
      <c r="P448" s="65">
        <f t="shared" si="6"/>
        <v>2747.3999999999996</v>
      </c>
    </row>
    <row r="449" spans="1:21" ht="15">
      <c r="A449" s="28" t="s">
        <v>632</v>
      </c>
      <c r="B449" s="61" t="s">
        <v>155</v>
      </c>
      <c r="E449" s="9" t="s">
        <v>277</v>
      </c>
      <c r="F449" s="9" t="s">
        <v>277</v>
      </c>
      <c r="G449" s="9">
        <v>326.40000000000009</v>
      </c>
      <c r="H449" s="9">
        <v>680.40000000000032</v>
      </c>
      <c r="I449" s="9">
        <v>373.29999999999995</v>
      </c>
      <c r="J449" s="9">
        <v>643</v>
      </c>
      <c r="K449" s="9">
        <v>693.09999999999968</v>
      </c>
      <c r="L449" s="9" t="s">
        <v>277</v>
      </c>
      <c r="M449" s="9" t="s">
        <v>277</v>
      </c>
      <c r="P449" s="65">
        <f t="shared" si="6"/>
        <v>2716.2</v>
      </c>
      <c r="T449" s="3"/>
      <c r="U449" s="61"/>
    </row>
    <row r="450" spans="1:21" ht="15">
      <c r="A450" s="28" t="s">
        <v>633</v>
      </c>
      <c r="B450" s="170" t="s">
        <v>1284</v>
      </c>
      <c r="C450" s="3"/>
      <c r="D450" s="3"/>
      <c r="E450" s="9" t="s">
        <v>277</v>
      </c>
      <c r="F450" s="9" t="s">
        <v>277</v>
      </c>
      <c r="G450" s="9" t="s">
        <v>277</v>
      </c>
      <c r="H450" s="9" t="s">
        <v>277</v>
      </c>
      <c r="I450" s="9">
        <v>393.49999999999977</v>
      </c>
      <c r="J450" s="9">
        <v>564.5</v>
      </c>
      <c r="K450" s="9">
        <v>673.55</v>
      </c>
      <c r="L450" s="9">
        <v>677.19999999999936</v>
      </c>
      <c r="M450" s="9">
        <v>391.4</v>
      </c>
      <c r="P450" s="65">
        <f t="shared" si="6"/>
        <v>2700.1499999999992</v>
      </c>
      <c r="U450" s="61"/>
    </row>
    <row r="451" spans="1:21" ht="15">
      <c r="A451" s="28" t="s">
        <v>634</v>
      </c>
      <c r="B451" s="28" t="s">
        <v>601</v>
      </c>
      <c r="E451" s="9" t="s">
        <v>277</v>
      </c>
      <c r="F451" s="9" t="s">
        <v>277</v>
      </c>
      <c r="G451" s="9" t="s">
        <v>277</v>
      </c>
      <c r="H451" s="9">
        <v>443.00000000000023</v>
      </c>
      <c r="I451" s="179">
        <v>605.09999999999991</v>
      </c>
      <c r="J451" s="179">
        <v>804.6</v>
      </c>
      <c r="K451" s="9">
        <v>533.59999999999991</v>
      </c>
      <c r="L451" s="9">
        <v>293.80000000000041</v>
      </c>
      <c r="M451" s="9" t="s">
        <v>277</v>
      </c>
      <c r="P451" s="65">
        <f t="shared" si="6"/>
        <v>2680.1000000000004</v>
      </c>
      <c r="R451" t="s">
        <v>304</v>
      </c>
    </row>
    <row r="452" spans="1:21" ht="15">
      <c r="A452" s="28" t="s">
        <v>639</v>
      </c>
      <c r="B452" s="170" t="s">
        <v>1272</v>
      </c>
      <c r="C452" s="3"/>
      <c r="D452" s="3"/>
      <c r="E452" s="9" t="s">
        <v>277</v>
      </c>
      <c r="F452" s="9" t="s">
        <v>277</v>
      </c>
      <c r="G452" s="9" t="s">
        <v>277</v>
      </c>
      <c r="H452" s="9" t="s">
        <v>277</v>
      </c>
      <c r="I452" s="9">
        <v>456.60000000000014</v>
      </c>
      <c r="J452" s="9">
        <v>700.19999999999993</v>
      </c>
      <c r="K452" s="179">
        <v>758.1999999999997</v>
      </c>
      <c r="L452" s="9">
        <v>315.49999999999955</v>
      </c>
      <c r="M452" s="9">
        <v>327.5</v>
      </c>
      <c r="P452" s="65">
        <f t="shared" si="6"/>
        <v>2557.9999999999995</v>
      </c>
      <c r="R452" t="s">
        <v>287</v>
      </c>
      <c r="U452" s="61"/>
    </row>
    <row r="453" spans="1:21" ht="15">
      <c r="A453" s="28" t="s">
        <v>647</v>
      </c>
      <c r="B453" s="170" t="s">
        <v>1277</v>
      </c>
      <c r="C453" s="3"/>
      <c r="D453" s="3"/>
      <c r="E453" s="9" t="s">
        <v>277</v>
      </c>
      <c r="F453" s="9" t="s">
        <v>277</v>
      </c>
      <c r="G453" s="9" t="s">
        <v>277</v>
      </c>
      <c r="H453" s="9" t="s">
        <v>277</v>
      </c>
      <c r="I453" s="9">
        <v>383.00000000000045</v>
      </c>
      <c r="J453" s="179">
        <v>801.69999999999982</v>
      </c>
      <c r="K453" s="9">
        <v>528.65000000000055</v>
      </c>
      <c r="L453" s="9">
        <v>536.79999999999927</v>
      </c>
      <c r="M453" s="9">
        <v>231.5</v>
      </c>
      <c r="P453" s="65">
        <f t="shared" si="6"/>
        <v>2481.65</v>
      </c>
      <c r="R453" t="s">
        <v>286</v>
      </c>
      <c r="U453" s="61"/>
    </row>
    <row r="454" spans="1:21" ht="15">
      <c r="A454" s="28" t="s">
        <v>651</v>
      </c>
      <c r="B454" s="61" t="s">
        <v>654</v>
      </c>
      <c r="E454" s="9" t="s">
        <v>277</v>
      </c>
      <c r="F454" s="9" t="s">
        <v>277</v>
      </c>
      <c r="G454" s="9" t="s">
        <v>277</v>
      </c>
      <c r="H454" s="9">
        <v>426.89999999999986</v>
      </c>
      <c r="I454" s="9">
        <v>374.10000000000014</v>
      </c>
      <c r="J454" s="9">
        <v>522.89999999999986</v>
      </c>
      <c r="K454" s="9">
        <v>373.80000000000018</v>
      </c>
      <c r="L454" s="9">
        <v>435.39999999999986</v>
      </c>
      <c r="M454" s="9">
        <v>346.9</v>
      </c>
      <c r="P454" s="65">
        <f t="shared" si="6"/>
        <v>2480</v>
      </c>
    </row>
    <row r="455" spans="1:21" ht="15">
      <c r="A455" s="28" t="s">
        <v>652</v>
      </c>
      <c r="B455" s="170" t="s">
        <v>1280</v>
      </c>
      <c r="C455" s="3"/>
      <c r="D455" s="3"/>
      <c r="E455" s="9" t="s">
        <v>277</v>
      </c>
      <c r="F455" s="9" t="s">
        <v>277</v>
      </c>
      <c r="G455" s="9" t="s">
        <v>277</v>
      </c>
      <c r="H455" s="9" t="s">
        <v>277</v>
      </c>
      <c r="I455" s="9">
        <v>494.39999999999986</v>
      </c>
      <c r="J455" s="9">
        <v>742.40000000000009</v>
      </c>
      <c r="K455" s="9">
        <v>463.94999999999993</v>
      </c>
      <c r="L455" s="9">
        <v>548.80000000000018</v>
      </c>
      <c r="M455" s="9">
        <v>159.29999999999998</v>
      </c>
      <c r="P455" s="65">
        <f t="shared" si="6"/>
        <v>2408.8500000000004</v>
      </c>
      <c r="U455" s="61"/>
    </row>
    <row r="456" spans="1:21" ht="15">
      <c r="A456" s="28" t="s">
        <v>653</v>
      </c>
      <c r="B456" s="226" t="s">
        <v>1587</v>
      </c>
      <c r="C456" s="3"/>
      <c r="D456" s="3"/>
      <c r="E456" s="9" t="s">
        <v>277</v>
      </c>
      <c r="F456" s="9" t="s">
        <v>277</v>
      </c>
      <c r="G456" s="9" t="s">
        <v>277</v>
      </c>
      <c r="H456" s="9" t="s">
        <v>277</v>
      </c>
      <c r="I456" s="9" t="s">
        <v>277</v>
      </c>
      <c r="J456" s="9">
        <v>686.09999999999991</v>
      </c>
      <c r="K456" s="176">
        <v>857.10000000000059</v>
      </c>
      <c r="L456" s="9">
        <v>427.40000000000009</v>
      </c>
      <c r="M456" s="9">
        <v>432.10000000000008</v>
      </c>
      <c r="P456" s="65">
        <f t="shared" si="6"/>
        <v>2402.7000000000007</v>
      </c>
      <c r="R456" t="s">
        <v>280</v>
      </c>
      <c r="U456" s="3" t="s">
        <v>1344</v>
      </c>
    </row>
    <row r="457" spans="1:21" ht="15">
      <c r="A457" s="28" t="s">
        <v>658</v>
      </c>
      <c r="B457" s="170" t="s">
        <v>1268</v>
      </c>
      <c r="C457" s="3"/>
      <c r="D457" s="3"/>
      <c r="E457" s="9" t="s">
        <v>277</v>
      </c>
      <c r="F457" s="9" t="s">
        <v>277</v>
      </c>
      <c r="G457" s="9" t="s">
        <v>277</v>
      </c>
      <c r="H457" s="9" t="s">
        <v>277</v>
      </c>
      <c r="I457" s="9">
        <v>415.69999999999982</v>
      </c>
      <c r="J457" s="9">
        <v>548.29999999999995</v>
      </c>
      <c r="K457" s="9">
        <v>529.00000000000023</v>
      </c>
      <c r="L457" s="9">
        <v>530.80000000000018</v>
      </c>
      <c r="M457" s="9">
        <v>375.3</v>
      </c>
      <c r="P457" s="65">
        <f t="shared" si="6"/>
        <v>2399.1000000000004</v>
      </c>
      <c r="U457" s="61"/>
    </row>
    <row r="458" spans="1:21" ht="15">
      <c r="A458" s="28" t="s">
        <v>659</v>
      </c>
      <c r="B458" s="226" t="s">
        <v>1579</v>
      </c>
      <c r="C458" s="3"/>
      <c r="D458" s="3"/>
      <c r="E458" s="9" t="s">
        <v>277</v>
      </c>
      <c r="F458" s="9" t="s">
        <v>277</v>
      </c>
      <c r="G458" s="9" t="s">
        <v>277</v>
      </c>
      <c r="H458" s="9" t="s">
        <v>277</v>
      </c>
      <c r="I458" s="9" t="s">
        <v>277</v>
      </c>
      <c r="J458" s="9">
        <v>722.2</v>
      </c>
      <c r="K458" s="9">
        <v>663.80000000000041</v>
      </c>
      <c r="L458" s="9">
        <v>530.30000000000018</v>
      </c>
      <c r="M458" s="9">
        <v>470.40000000000003</v>
      </c>
      <c r="P458" s="65">
        <f t="shared" si="6"/>
        <v>2386.7000000000007</v>
      </c>
      <c r="U458" s="61"/>
    </row>
    <row r="459" spans="1:21" ht="15">
      <c r="A459" s="28" t="s">
        <v>660</v>
      </c>
      <c r="B459" s="170" t="s">
        <v>1283</v>
      </c>
      <c r="C459" s="3"/>
      <c r="D459" s="3"/>
      <c r="E459" s="9" t="s">
        <v>277</v>
      </c>
      <c r="F459" s="9" t="s">
        <v>277</v>
      </c>
      <c r="G459" s="9" t="s">
        <v>277</v>
      </c>
      <c r="H459" s="9" t="s">
        <v>277</v>
      </c>
      <c r="I459" s="9">
        <v>251.20000000000027</v>
      </c>
      <c r="J459" s="179">
        <v>812.69999999999982</v>
      </c>
      <c r="K459" s="9">
        <v>583.70000000000005</v>
      </c>
      <c r="L459" s="9">
        <v>489.49999999999909</v>
      </c>
      <c r="M459" s="9">
        <v>228.79999999999998</v>
      </c>
      <c r="P459" s="65">
        <f t="shared" si="6"/>
        <v>2365.8999999999996</v>
      </c>
      <c r="R459" t="s">
        <v>296</v>
      </c>
      <c r="U459" s="61"/>
    </row>
    <row r="460" spans="1:21" ht="15">
      <c r="A460" s="28" t="s">
        <v>662</v>
      </c>
      <c r="B460" s="226" t="s">
        <v>1575</v>
      </c>
      <c r="C460" s="3"/>
      <c r="D460" s="3"/>
      <c r="E460" s="9" t="s">
        <v>277</v>
      </c>
      <c r="F460" s="9" t="s">
        <v>277</v>
      </c>
      <c r="G460" s="9" t="s">
        <v>277</v>
      </c>
      <c r="H460" s="9" t="s">
        <v>277</v>
      </c>
      <c r="I460" s="9" t="s">
        <v>277</v>
      </c>
      <c r="J460" s="9">
        <v>635.79999999999995</v>
      </c>
      <c r="K460" s="9">
        <v>597.60000000000014</v>
      </c>
      <c r="L460" s="9">
        <v>756.2000000000005</v>
      </c>
      <c r="M460" s="9">
        <v>230.4</v>
      </c>
      <c r="P460" s="65">
        <f t="shared" si="6"/>
        <v>2220.0000000000005</v>
      </c>
      <c r="U460" s="61"/>
    </row>
    <row r="461" spans="1:21" ht="15">
      <c r="A461" s="28" t="s">
        <v>663</v>
      </c>
      <c r="B461" s="170" t="s">
        <v>1269</v>
      </c>
      <c r="C461" s="3"/>
      <c r="D461" s="3"/>
      <c r="E461" s="9" t="s">
        <v>277</v>
      </c>
      <c r="F461" s="9" t="s">
        <v>277</v>
      </c>
      <c r="G461" s="9" t="s">
        <v>277</v>
      </c>
      <c r="H461" s="9" t="s">
        <v>277</v>
      </c>
      <c r="I461" s="179">
        <v>641.99999999999955</v>
      </c>
      <c r="J461" s="9">
        <v>101.69999999999999</v>
      </c>
      <c r="K461" s="9">
        <v>672.10000000000048</v>
      </c>
      <c r="L461" s="9">
        <v>580.10000000000059</v>
      </c>
      <c r="M461" s="9">
        <v>219</v>
      </c>
      <c r="P461" s="65">
        <f t="shared" si="6"/>
        <v>2214.9000000000005</v>
      </c>
      <c r="R461" t="s">
        <v>296</v>
      </c>
      <c r="U461" s="61"/>
    </row>
    <row r="462" spans="1:21" ht="15">
      <c r="A462" s="28" t="s">
        <v>664</v>
      </c>
      <c r="B462" s="170" t="s">
        <v>1276</v>
      </c>
      <c r="C462" s="3"/>
      <c r="D462" s="3"/>
      <c r="E462" s="9" t="s">
        <v>277</v>
      </c>
      <c r="F462" s="9" t="s">
        <v>277</v>
      </c>
      <c r="G462" s="9" t="s">
        <v>277</v>
      </c>
      <c r="H462" s="9" t="s">
        <v>277</v>
      </c>
      <c r="I462" s="9">
        <v>495.60000000000036</v>
      </c>
      <c r="J462" s="9">
        <v>463.29999999999995</v>
      </c>
      <c r="K462" s="9">
        <v>623.20000000000095</v>
      </c>
      <c r="L462" s="9">
        <v>616.79999999999927</v>
      </c>
      <c r="M462" s="9" t="s">
        <v>277</v>
      </c>
      <c r="P462" s="65">
        <f t="shared" si="6"/>
        <v>2198.9000000000005</v>
      </c>
      <c r="U462" s="61"/>
    </row>
    <row r="463" spans="1:21" ht="15">
      <c r="A463" s="28" t="s">
        <v>667</v>
      </c>
      <c r="B463" s="226" t="s">
        <v>1581</v>
      </c>
      <c r="C463" s="3"/>
      <c r="D463" s="3"/>
      <c r="E463" s="9" t="s">
        <v>277</v>
      </c>
      <c r="F463" s="9" t="s">
        <v>277</v>
      </c>
      <c r="G463" s="9" t="s">
        <v>277</v>
      </c>
      <c r="H463" s="9" t="s">
        <v>277</v>
      </c>
      <c r="I463" s="9" t="s">
        <v>277</v>
      </c>
      <c r="J463" s="9">
        <v>547.1</v>
      </c>
      <c r="K463" s="9">
        <v>662.54999999999984</v>
      </c>
      <c r="L463" s="9">
        <v>509.99999999999955</v>
      </c>
      <c r="M463" s="9">
        <v>461.2</v>
      </c>
      <c r="P463" s="65">
        <f t="shared" si="6"/>
        <v>2180.8499999999995</v>
      </c>
      <c r="U463" s="61"/>
    </row>
    <row r="464" spans="1:21" ht="15">
      <c r="A464" s="28" t="s">
        <v>726</v>
      </c>
      <c r="B464" s="170" t="s">
        <v>1278</v>
      </c>
      <c r="C464" s="3"/>
      <c r="D464" s="3"/>
      <c r="E464" s="9" t="s">
        <v>277</v>
      </c>
      <c r="F464" s="9" t="s">
        <v>277</v>
      </c>
      <c r="G464" s="9" t="s">
        <v>277</v>
      </c>
      <c r="H464" s="9" t="s">
        <v>277</v>
      </c>
      <c r="I464" s="9">
        <v>409.00000000000023</v>
      </c>
      <c r="J464" s="9">
        <v>532.40000000000032</v>
      </c>
      <c r="K464" s="9">
        <v>511.29999999999995</v>
      </c>
      <c r="L464" s="9">
        <v>566.69999999999982</v>
      </c>
      <c r="M464" s="9">
        <v>145.9</v>
      </c>
      <c r="P464" s="65">
        <f t="shared" si="6"/>
        <v>2165.3000000000002</v>
      </c>
      <c r="U464" s="61"/>
    </row>
    <row r="465" spans="1:21" ht="15">
      <c r="A465" s="28" t="s">
        <v>727</v>
      </c>
      <c r="B465" s="226" t="s">
        <v>1580</v>
      </c>
      <c r="C465" s="3"/>
      <c r="D465" s="3"/>
      <c r="E465" s="9" t="s">
        <v>277</v>
      </c>
      <c r="F465" s="9" t="s">
        <v>277</v>
      </c>
      <c r="G465" s="9" t="s">
        <v>277</v>
      </c>
      <c r="H465" s="9" t="s">
        <v>277</v>
      </c>
      <c r="I465" s="9" t="s">
        <v>277</v>
      </c>
      <c r="J465" s="175">
        <v>894</v>
      </c>
      <c r="K465" s="9">
        <v>431.4</v>
      </c>
      <c r="L465" s="9">
        <v>476.30000000000018</v>
      </c>
      <c r="M465" s="9">
        <v>338.79999999999995</v>
      </c>
      <c r="P465" s="65">
        <f t="shared" si="6"/>
        <v>2140.5</v>
      </c>
      <c r="R465" t="s">
        <v>281</v>
      </c>
      <c r="U465" s="61"/>
    </row>
    <row r="466" spans="1:21" ht="15">
      <c r="A466" s="28" t="s">
        <v>728</v>
      </c>
      <c r="B466" s="226" t="s">
        <v>1584</v>
      </c>
      <c r="C466" s="3"/>
      <c r="D466" s="3"/>
      <c r="E466" s="9" t="s">
        <v>277</v>
      </c>
      <c r="F466" s="9" t="s">
        <v>277</v>
      </c>
      <c r="G466" s="9" t="s">
        <v>277</v>
      </c>
      <c r="H466" s="9" t="s">
        <v>277</v>
      </c>
      <c r="I466" s="9" t="s">
        <v>277</v>
      </c>
      <c r="J466" s="9">
        <v>687.80000000000018</v>
      </c>
      <c r="K466" s="9">
        <v>548.49999999999989</v>
      </c>
      <c r="L466" s="9">
        <v>534.00000000000091</v>
      </c>
      <c r="M466" s="9">
        <v>349.90000000000003</v>
      </c>
      <c r="P466" s="65">
        <f t="shared" si="6"/>
        <v>2120.2000000000012</v>
      </c>
      <c r="U466" s="61"/>
    </row>
    <row r="467" spans="1:21" ht="15">
      <c r="A467" s="28" t="s">
        <v>729</v>
      </c>
      <c r="B467" s="170" t="s">
        <v>1279</v>
      </c>
      <c r="C467" s="3"/>
      <c r="D467" s="3"/>
      <c r="E467" s="9" t="s">
        <v>277</v>
      </c>
      <c r="F467" s="9" t="s">
        <v>277</v>
      </c>
      <c r="G467" s="9" t="s">
        <v>277</v>
      </c>
      <c r="H467" s="9" t="s">
        <v>277</v>
      </c>
      <c r="I467" s="9">
        <v>504.89999999999986</v>
      </c>
      <c r="J467" s="9">
        <v>602.89999999999986</v>
      </c>
      <c r="K467" s="9">
        <v>558.65000000000055</v>
      </c>
      <c r="L467" s="9">
        <v>414.19999999999959</v>
      </c>
      <c r="M467" s="9">
        <v>27.4</v>
      </c>
      <c r="P467" s="65">
        <f t="shared" si="6"/>
        <v>2108.0499999999997</v>
      </c>
      <c r="U467" s="61"/>
    </row>
    <row r="468" spans="1:21" ht="15">
      <c r="A468" s="28" t="s">
        <v>730</v>
      </c>
      <c r="B468" s="61" t="s">
        <v>35</v>
      </c>
      <c r="E468" s="9">
        <v>69.600000000000364</v>
      </c>
      <c r="F468" s="9">
        <v>523.70000000000027</v>
      </c>
      <c r="G468" s="9">
        <v>436.29999999999984</v>
      </c>
      <c r="H468" s="9">
        <v>409.59999999999991</v>
      </c>
      <c r="I468" s="9">
        <v>549.40000000000055</v>
      </c>
      <c r="J468" s="9" t="s">
        <v>277</v>
      </c>
      <c r="K468" s="9" t="s">
        <v>277</v>
      </c>
      <c r="L468" s="9" t="s">
        <v>277</v>
      </c>
      <c r="M468" s="9" t="s">
        <v>277</v>
      </c>
      <c r="P468" s="65">
        <f t="shared" si="6"/>
        <v>1988.6000000000008</v>
      </c>
      <c r="T468" s="3"/>
      <c r="U468" s="3"/>
    </row>
    <row r="469" spans="1:21" ht="15">
      <c r="A469" s="28" t="s">
        <v>731</v>
      </c>
      <c r="B469" s="181" t="s">
        <v>1286</v>
      </c>
      <c r="C469" s="3"/>
      <c r="D469" s="3"/>
      <c r="E469" s="9" t="s">
        <v>277</v>
      </c>
      <c r="F469" s="9" t="s">
        <v>277</v>
      </c>
      <c r="G469" s="9" t="s">
        <v>277</v>
      </c>
      <c r="H469" s="9" t="s">
        <v>277</v>
      </c>
      <c r="I469" s="9">
        <v>371.29999999999973</v>
      </c>
      <c r="J469" s="9">
        <v>512.70000000000027</v>
      </c>
      <c r="K469" s="9">
        <v>498.60000000000014</v>
      </c>
      <c r="L469" s="9">
        <v>374.99999999999955</v>
      </c>
      <c r="M469" s="9">
        <v>175.19999999999996</v>
      </c>
      <c r="P469" s="65">
        <f t="shared" ref="P469:P532" si="7">SUM(E469:N469)</f>
        <v>1932.7999999999997</v>
      </c>
      <c r="U469" s="61"/>
    </row>
    <row r="470" spans="1:21" ht="15">
      <c r="A470" s="28" t="s">
        <v>732</v>
      </c>
      <c r="B470" s="226" t="s">
        <v>1596</v>
      </c>
      <c r="E470" s="9" t="s">
        <v>277</v>
      </c>
      <c r="F470" s="9" t="s">
        <v>277</v>
      </c>
      <c r="G470" s="9" t="s">
        <v>277</v>
      </c>
      <c r="H470" s="9" t="s">
        <v>277</v>
      </c>
      <c r="I470" s="9" t="s">
        <v>277</v>
      </c>
      <c r="J470" s="9" t="s">
        <v>277</v>
      </c>
      <c r="K470" s="9">
        <v>316.89999999999986</v>
      </c>
      <c r="L470" s="179">
        <v>807.5</v>
      </c>
      <c r="M470" s="176">
        <v>695.99999999999989</v>
      </c>
      <c r="P470" s="65">
        <f t="shared" si="7"/>
        <v>1820.3999999999996</v>
      </c>
      <c r="R470" t="s">
        <v>323</v>
      </c>
      <c r="U470" s="3" t="s">
        <v>1344</v>
      </c>
    </row>
    <row r="471" spans="1:21" ht="15">
      <c r="A471" s="28" t="s">
        <v>733</v>
      </c>
      <c r="B471" s="170" t="s">
        <v>1285</v>
      </c>
      <c r="C471" s="3"/>
      <c r="D471" s="3"/>
      <c r="E471" s="9" t="s">
        <v>277</v>
      </c>
      <c r="F471" s="9" t="s">
        <v>277</v>
      </c>
      <c r="G471" s="9" t="s">
        <v>277</v>
      </c>
      <c r="H471" s="9" t="s">
        <v>277</v>
      </c>
      <c r="I471" s="9">
        <v>367.49999999999977</v>
      </c>
      <c r="J471" s="9">
        <v>689.2</v>
      </c>
      <c r="K471" s="9">
        <v>693.5</v>
      </c>
      <c r="L471" s="9" t="s">
        <v>277</v>
      </c>
      <c r="M471" s="9" t="s">
        <v>277</v>
      </c>
      <c r="P471" s="65">
        <f t="shared" si="7"/>
        <v>1750.1999999999998</v>
      </c>
      <c r="U471" s="61"/>
    </row>
    <row r="472" spans="1:21" ht="15">
      <c r="A472" s="28" t="s">
        <v>734</v>
      </c>
      <c r="B472" s="226" t="s">
        <v>2171</v>
      </c>
      <c r="E472" s="9" t="s">
        <v>277</v>
      </c>
      <c r="F472" s="9" t="s">
        <v>277</v>
      </c>
      <c r="G472" s="9" t="s">
        <v>277</v>
      </c>
      <c r="H472" s="9" t="s">
        <v>277</v>
      </c>
      <c r="I472" s="9" t="s">
        <v>277</v>
      </c>
      <c r="J472" s="9" t="s">
        <v>277</v>
      </c>
      <c r="K472" s="9">
        <v>566.3499999999998</v>
      </c>
      <c r="L472" s="9">
        <v>663.79999999999927</v>
      </c>
      <c r="M472" s="9">
        <v>447.5</v>
      </c>
      <c r="P472" s="65">
        <f t="shared" si="7"/>
        <v>1677.6499999999992</v>
      </c>
      <c r="U472" s="61"/>
    </row>
    <row r="473" spans="1:21" ht="15">
      <c r="A473" s="28" t="s">
        <v>735</v>
      </c>
      <c r="B473" s="226" t="s">
        <v>1593</v>
      </c>
      <c r="E473" s="9" t="s">
        <v>277</v>
      </c>
      <c r="F473" s="9" t="s">
        <v>277</v>
      </c>
      <c r="G473" s="9" t="s">
        <v>277</v>
      </c>
      <c r="H473" s="9" t="s">
        <v>277</v>
      </c>
      <c r="I473" s="9" t="s">
        <v>277</v>
      </c>
      <c r="J473" s="9" t="s">
        <v>277</v>
      </c>
      <c r="K473" s="9">
        <v>610.20000000000005</v>
      </c>
      <c r="L473" s="9">
        <v>448.30000000000018</v>
      </c>
      <c r="M473" s="179">
        <v>537</v>
      </c>
      <c r="P473" s="65">
        <f t="shared" si="7"/>
        <v>1595.5000000000002</v>
      </c>
      <c r="R473" t="s">
        <v>292</v>
      </c>
      <c r="U473" s="61"/>
    </row>
    <row r="474" spans="1:21" ht="15">
      <c r="A474" s="28" t="s">
        <v>736</v>
      </c>
      <c r="B474" s="226" t="s">
        <v>1583</v>
      </c>
      <c r="C474" s="3"/>
      <c r="D474" s="3"/>
      <c r="E474" s="9" t="s">
        <v>277</v>
      </c>
      <c r="F474" s="9" t="s">
        <v>277</v>
      </c>
      <c r="G474" s="9" t="s">
        <v>277</v>
      </c>
      <c r="H474" s="9" t="s">
        <v>277</v>
      </c>
      <c r="I474" s="9" t="s">
        <v>277</v>
      </c>
      <c r="J474" s="9">
        <v>551</v>
      </c>
      <c r="K474" s="9">
        <v>402.30000000000064</v>
      </c>
      <c r="L474" s="9">
        <v>510.40000000000077</v>
      </c>
      <c r="M474" s="9">
        <v>109.99999999999999</v>
      </c>
      <c r="P474" s="65">
        <f t="shared" si="7"/>
        <v>1573.7000000000014</v>
      </c>
      <c r="U474" s="61"/>
    </row>
    <row r="475" spans="1:21" ht="15">
      <c r="A475" s="28" t="s">
        <v>737</v>
      </c>
      <c r="B475" s="61" t="s">
        <v>29</v>
      </c>
      <c r="E475" s="179">
        <v>105.59999999999199</v>
      </c>
      <c r="F475" s="9">
        <v>452.55000000000007</v>
      </c>
      <c r="G475" s="179">
        <v>581.49999999999977</v>
      </c>
      <c r="H475" s="9" t="s">
        <v>277</v>
      </c>
      <c r="I475" s="9" t="s">
        <v>277</v>
      </c>
      <c r="J475" s="9">
        <v>422.29999999999995</v>
      </c>
      <c r="K475" s="9" t="s">
        <v>277</v>
      </c>
      <c r="L475" s="9" t="s">
        <v>277</v>
      </c>
      <c r="M475" s="9" t="s">
        <v>277</v>
      </c>
      <c r="P475" s="65">
        <f t="shared" si="7"/>
        <v>1561.9499999999919</v>
      </c>
      <c r="R475" t="s">
        <v>302</v>
      </c>
      <c r="T475" s="3"/>
      <c r="U475" s="3"/>
    </row>
    <row r="476" spans="1:21" ht="15">
      <c r="A476" s="28" t="s">
        <v>738</v>
      </c>
      <c r="B476" s="226" t="s">
        <v>1592</v>
      </c>
      <c r="E476" s="9" t="s">
        <v>277</v>
      </c>
      <c r="F476" s="9" t="s">
        <v>277</v>
      </c>
      <c r="G476" s="9" t="s">
        <v>277</v>
      </c>
      <c r="H476" s="9" t="s">
        <v>277</v>
      </c>
      <c r="I476" s="9" t="s">
        <v>277</v>
      </c>
      <c r="J476" s="9" t="s">
        <v>277</v>
      </c>
      <c r="K476" s="9">
        <v>608.80000000000007</v>
      </c>
      <c r="L476" s="9">
        <v>528.39999999999986</v>
      </c>
      <c r="M476" s="9">
        <v>297.89999999999998</v>
      </c>
      <c r="P476" s="65">
        <f t="shared" si="7"/>
        <v>1435.1</v>
      </c>
      <c r="U476" s="61"/>
    </row>
    <row r="477" spans="1:21" ht="15">
      <c r="A477" s="28" t="s">
        <v>739</v>
      </c>
      <c r="B477" s="61" t="s">
        <v>4</v>
      </c>
      <c r="E477" s="9">
        <v>85.800000000004729</v>
      </c>
      <c r="F477" s="9">
        <v>384.4</v>
      </c>
      <c r="G477" s="9">
        <v>326.70000000000005</v>
      </c>
      <c r="H477" s="9">
        <v>274.30000000000007</v>
      </c>
      <c r="I477" s="9">
        <v>326.69999999999982</v>
      </c>
      <c r="J477" s="9" t="s">
        <v>277</v>
      </c>
      <c r="K477" s="9" t="s">
        <v>277</v>
      </c>
      <c r="L477" s="9" t="s">
        <v>277</v>
      </c>
      <c r="M477" s="9" t="s">
        <v>277</v>
      </c>
      <c r="P477" s="65">
        <f t="shared" si="7"/>
        <v>1397.9000000000046</v>
      </c>
      <c r="T477" s="3"/>
      <c r="U477" s="61"/>
    </row>
    <row r="478" spans="1:21" ht="15">
      <c r="A478" s="28" t="s">
        <v>740</v>
      </c>
      <c r="B478" s="226" t="s">
        <v>1666</v>
      </c>
      <c r="E478" s="9" t="s">
        <v>277</v>
      </c>
      <c r="F478" s="9" t="s">
        <v>277</v>
      </c>
      <c r="G478" s="9" t="s">
        <v>277</v>
      </c>
      <c r="H478" s="9" t="s">
        <v>277</v>
      </c>
      <c r="I478" s="9" t="s">
        <v>277</v>
      </c>
      <c r="J478" s="9" t="s">
        <v>277</v>
      </c>
      <c r="K478" s="9">
        <v>611.70000000000039</v>
      </c>
      <c r="L478" s="9">
        <v>506.79999999999973</v>
      </c>
      <c r="M478" s="9">
        <v>276.5</v>
      </c>
      <c r="P478" s="65">
        <f t="shared" si="7"/>
        <v>1395</v>
      </c>
      <c r="U478" s="61"/>
    </row>
    <row r="479" spans="1:21" ht="15">
      <c r="A479" s="28" t="s">
        <v>741</v>
      </c>
      <c r="B479" s="61" t="s">
        <v>157</v>
      </c>
      <c r="E479" s="9" t="s">
        <v>277</v>
      </c>
      <c r="F479" s="9" t="s">
        <v>277</v>
      </c>
      <c r="G479" s="9">
        <v>370.90000000000009</v>
      </c>
      <c r="H479" s="9">
        <v>606.7999999999995</v>
      </c>
      <c r="I479" s="9">
        <v>403.80000000000041</v>
      </c>
      <c r="J479" s="9" t="s">
        <v>277</v>
      </c>
      <c r="K479" s="9" t="s">
        <v>277</v>
      </c>
      <c r="L479" s="9" t="s">
        <v>277</v>
      </c>
      <c r="M479" s="9" t="s">
        <v>277</v>
      </c>
      <c r="P479" s="65">
        <f t="shared" si="7"/>
        <v>1381.5</v>
      </c>
      <c r="T479" s="3"/>
    </row>
    <row r="480" spans="1:21" ht="15">
      <c r="A480" s="28" t="s">
        <v>742</v>
      </c>
      <c r="B480" s="61" t="s">
        <v>2086</v>
      </c>
      <c r="E480" s="9" t="s">
        <v>277</v>
      </c>
      <c r="F480" s="9" t="s">
        <v>277</v>
      </c>
      <c r="G480" s="9" t="s">
        <v>277</v>
      </c>
      <c r="H480" s="9" t="s">
        <v>277</v>
      </c>
      <c r="I480" s="9" t="s">
        <v>277</v>
      </c>
      <c r="J480" s="9" t="s">
        <v>277</v>
      </c>
      <c r="K480" s="9" t="s">
        <v>277</v>
      </c>
      <c r="L480" s="9">
        <v>751.7</v>
      </c>
      <c r="M480" s="175">
        <v>623.6</v>
      </c>
      <c r="P480" s="65">
        <f t="shared" si="7"/>
        <v>1375.3000000000002</v>
      </c>
      <c r="R480" t="s">
        <v>281</v>
      </c>
      <c r="U480" s="61"/>
    </row>
    <row r="481" spans="1:18" ht="15">
      <c r="A481" s="28" t="s">
        <v>743</v>
      </c>
      <c r="B481" s="226" t="s">
        <v>1589</v>
      </c>
      <c r="E481" s="9" t="s">
        <v>277</v>
      </c>
      <c r="F481" s="9" t="s">
        <v>277</v>
      </c>
      <c r="G481" s="9" t="s">
        <v>277</v>
      </c>
      <c r="H481" s="9" t="s">
        <v>277</v>
      </c>
      <c r="I481" s="9" t="s">
        <v>277</v>
      </c>
      <c r="J481" s="9" t="s">
        <v>277</v>
      </c>
      <c r="K481" s="179">
        <v>768.49999999999955</v>
      </c>
      <c r="L481" s="9">
        <v>445.90000000000009</v>
      </c>
      <c r="M481" s="9">
        <v>124.2</v>
      </c>
      <c r="P481" s="65">
        <f t="shared" si="7"/>
        <v>1338.5999999999997</v>
      </c>
      <c r="R481" t="s">
        <v>291</v>
      </c>
    </row>
    <row r="482" spans="1:18" ht="15">
      <c r="A482" s="28" t="s">
        <v>744</v>
      </c>
      <c r="B482" s="226" t="s">
        <v>1614</v>
      </c>
      <c r="E482" s="9" t="s">
        <v>277</v>
      </c>
      <c r="F482" s="9" t="s">
        <v>277</v>
      </c>
      <c r="G482" s="9" t="s">
        <v>277</v>
      </c>
      <c r="H482" s="9" t="s">
        <v>277</v>
      </c>
      <c r="I482" s="9" t="s">
        <v>277</v>
      </c>
      <c r="J482" s="9" t="s">
        <v>277</v>
      </c>
      <c r="K482" s="179">
        <v>768.99999999999977</v>
      </c>
      <c r="L482" s="9">
        <v>393.09999999999945</v>
      </c>
      <c r="M482" s="9">
        <v>93.5</v>
      </c>
      <c r="P482" s="65">
        <f t="shared" si="7"/>
        <v>1255.5999999999992</v>
      </c>
      <c r="R482" t="s">
        <v>296</v>
      </c>
    </row>
    <row r="483" spans="1:18" ht="15">
      <c r="A483" s="28" t="s">
        <v>745</v>
      </c>
      <c r="B483" s="226" t="s">
        <v>1591</v>
      </c>
      <c r="E483" s="9" t="s">
        <v>277</v>
      </c>
      <c r="F483" s="9" t="s">
        <v>277</v>
      </c>
      <c r="G483" s="9" t="s">
        <v>277</v>
      </c>
      <c r="H483" s="9" t="s">
        <v>277</v>
      </c>
      <c r="I483" s="9" t="s">
        <v>277</v>
      </c>
      <c r="J483" s="9" t="s">
        <v>277</v>
      </c>
      <c r="K483" s="9">
        <v>412.89999999999986</v>
      </c>
      <c r="L483" s="9">
        <v>487.10000000000036</v>
      </c>
      <c r="M483" s="9">
        <v>349.2</v>
      </c>
      <c r="P483" s="65">
        <f t="shared" si="7"/>
        <v>1249.2000000000003</v>
      </c>
    </row>
    <row r="484" spans="1:18" ht="15">
      <c r="A484" s="28" t="s">
        <v>746</v>
      </c>
      <c r="B484" s="61" t="s">
        <v>2093</v>
      </c>
      <c r="E484" s="9" t="s">
        <v>277</v>
      </c>
      <c r="F484" s="9" t="s">
        <v>277</v>
      </c>
      <c r="G484" s="9" t="s">
        <v>277</v>
      </c>
      <c r="H484" s="9" t="s">
        <v>277</v>
      </c>
      <c r="I484" s="9" t="s">
        <v>277</v>
      </c>
      <c r="J484" s="9" t="s">
        <v>277</v>
      </c>
      <c r="K484" s="9" t="s">
        <v>277</v>
      </c>
      <c r="L484" s="179">
        <v>770.69999999999982</v>
      </c>
      <c r="M484" s="9">
        <v>421.8</v>
      </c>
      <c r="P484" s="65">
        <f t="shared" si="7"/>
        <v>1192.4999999999998</v>
      </c>
      <c r="R484" t="s">
        <v>287</v>
      </c>
    </row>
    <row r="485" spans="1:18" ht="15">
      <c r="A485" s="28" t="s">
        <v>747</v>
      </c>
      <c r="B485" s="226" t="s">
        <v>1582</v>
      </c>
      <c r="C485" s="3"/>
      <c r="D485" s="3"/>
      <c r="E485" s="9" t="s">
        <v>277</v>
      </c>
      <c r="F485" s="9" t="s">
        <v>277</v>
      </c>
      <c r="G485" s="9" t="s">
        <v>277</v>
      </c>
      <c r="H485" s="9" t="s">
        <v>277</v>
      </c>
      <c r="I485" s="9" t="s">
        <v>277</v>
      </c>
      <c r="J485" s="9">
        <v>592.60000000000014</v>
      </c>
      <c r="K485" s="9">
        <v>537.40000000000032</v>
      </c>
      <c r="L485" s="9" t="s">
        <v>277</v>
      </c>
      <c r="M485" s="9" t="s">
        <v>277</v>
      </c>
      <c r="P485" s="65">
        <f t="shared" si="7"/>
        <v>1130.0000000000005</v>
      </c>
    </row>
    <row r="486" spans="1:18" ht="15">
      <c r="A486" s="28" t="s">
        <v>748</v>
      </c>
      <c r="B486" s="226" t="s">
        <v>1617</v>
      </c>
      <c r="E486" s="9" t="s">
        <v>277</v>
      </c>
      <c r="F486" s="9" t="s">
        <v>277</v>
      </c>
      <c r="G486" s="9" t="s">
        <v>277</v>
      </c>
      <c r="H486" s="9" t="s">
        <v>277</v>
      </c>
      <c r="I486" s="9" t="s">
        <v>277</v>
      </c>
      <c r="J486" s="9" t="s">
        <v>277</v>
      </c>
      <c r="K486" s="9">
        <v>459.79999999999961</v>
      </c>
      <c r="L486" s="9">
        <v>354.39999999999986</v>
      </c>
      <c r="M486" s="9">
        <v>315</v>
      </c>
      <c r="P486" s="65">
        <f t="shared" si="7"/>
        <v>1129.1999999999994</v>
      </c>
    </row>
    <row r="487" spans="1:18" ht="15">
      <c r="A487" s="28" t="s">
        <v>749</v>
      </c>
      <c r="B487" s="226" t="s">
        <v>1576</v>
      </c>
      <c r="C487" s="3"/>
      <c r="D487" s="3"/>
      <c r="E487" s="9" t="s">
        <v>277</v>
      </c>
      <c r="F487" s="9" t="s">
        <v>277</v>
      </c>
      <c r="G487" s="9" t="s">
        <v>277</v>
      </c>
      <c r="H487" s="9" t="s">
        <v>277</v>
      </c>
      <c r="I487" s="9" t="s">
        <v>277</v>
      </c>
      <c r="J487" s="9">
        <v>317.8</v>
      </c>
      <c r="K487" s="9">
        <v>149.49999999999989</v>
      </c>
      <c r="L487" s="9">
        <v>212.40000000000032</v>
      </c>
      <c r="M487" s="9">
        <v>422.6</v>
      </c>
      <c r="P487" s="65">
        <f t="shared" si="7"/>
        <v>1102.3000000000002</v>
      </c>
    </row>
    <row r="488" spans="1:18" ht="15">
      <c r="A488" s="28" t="s">
        <v>750</v>
      </c>
      <c r="B488" s="61" t="s">
        <v>2095</v>
      </c>
      <c r="E488" s="9" t="s">
        <v>277</v>
      </c>
      <c r="F488" s="9" t="s">
        <v>277</v>
      </c>
      <c r="G488" s="9" t="s">
        <v>277</v>
      </c>
      <c r="H488" s="9" t="s">
        <v>277</v>
      </c>
      <c r="I488" s="9" t="s">
        <v>277</v>
      </c>
      <c r="J488" s="9" t="s">
        <v>277</v>
      </c>
      <c r="K488" s="9" t="s">
        <v>277</v>
      </c>
      <c r="L488" s="175">
        <v>824.00000000000045</v>
      </c>
      <c r="M488" s="9">
        <v>261</v>
      </c>
      <c r="P488" s="65">
        <f t="shared" si="7"/>
        <v>1085.0000000000005</v>
      </c>
      <c r="R488" t="s">
        <v>281</v>
      </c>
    </row>
    <row r="489" spans="1:18" ht="15">
      <c r="A489" s="28" t="s">
        <v>751</v>
      </c>
      <c r="B489" s="61" t="s">
        <v>2092</v>
      </c>
      <c r="E489" s="9" t="s">
        <v>277</v>
      </c>
      <c r="F489" s="9" t="s">
        <v>277</v>
      </c>
      <c r="G489" s="9" t="s">
        <v>277</v>
      </c>
      <c r="H489" s="9" t="s">
        <v>277</v>
      </c>
      <c r="I489" s="9" t="s">
        <v>277</v>
      </c>
      <c r="J489" s="9" t="s">
        <v>277</v>
      </c>
      <c r="K489" s="9" t="s">
        <v>277</v>
      </c>
      <c r="L489" s="9">
        <v>722.599999999999</v>
      </c>
      <c r="M489" s="9">
        <v>291.3</v>
      </c>
      <c r="P489" s="65">
        <f t="shared" si="7"/>
        <v>1013.899999999999</v>
      </c>
    </row>
    <row r="490" spans="1:18" ht="15">
      <c r="A490" s="28" t="s">
        <v>752</v>
      </c>
      <c r="B490" s="170" t="s">
        <v>1270</v>
      </c>
      <c r="C490" s="3"/>
      <c r="D490" s="3"/>
      <c r="E490" s="9" t="s">
        <v>277</v>
      </c>
      <c r="F490" s="9" t="s">
        <v>277</v>
      </c>
      <c r="G490" s="9" t="s">
        <v>277</v>
      </c>
      <c r="H490" s="9" t="s">
        <v>277</v>
      </c>
      <c r="I490" s="9">
        <v>499.89999999999964</v>
      </c>
      <c r="J490" s="9">
        <v>501.80000000000013</v>
      </c>
      <c r="K490" s="9" t="s">
        <v>277</v>
      </c>
      <c r="L490" s="9" t="s">
        <v>277</v>
      </c>
      <c r="M490" s="9" t="s">
        <v>277</v>
      </c>
      <c r="P490" s="65">
        <f t="shared" si="7"/>
        <v>1001.6999999999998</v>
      </c>
    </row>
    <row r="491" spans="1:18" ht="15">
      <c r="A491" s="28" t="s">
        <v>753</v>
      </c>
      <c r="B491" s="61" t="s">
        <v>2097</v>
      </c>
      <c r="E491" s="9" t="s">
        <v>277</v>
      </c>
      <c r="F491" s="9" t="s">
        <v>277</v>
      </c>
      <c r="G491" s="9" t="s">
        <v>277</v>
      </c>
      <c r="H491" s="9" t="s">
        <v>277</v>
      </c>
      <c r="I491" s="9" t="s">
        <v>277</v>
      </c>
      <c r="J491" s="9" t="s">
        <v>277</v>
      </c>
      <c r="K491" s="9" t="s">
        <v>277</v>
      </c>
      <c r="L491" s="9">
        <v>611.80000000000018</v>
      </c>
      <c r="M491" s="9">
        <v>381.2</v>
      </c>
      <c r="P491" s="65">
        <f t="shared" si="7"/>
        <v>993.00000000000023</v>
      </c>
    </row>
    <row r="492" spans="1:18" ht="15">
      <c r="A492" s="28" t="s">
        <v>754</v>
      </c>
      <c r="B492" s="61" t="s">
        <v>2078</v>
      </c>
      <c r="E492" s="9" t="s">
        <v>277</v>
      </c>
      <c r="F492" s="9" t="s">
        <v>277</v>
      </c>
      <c r="G492" s="9" t="s">
        <v>277</v>
      </c>
      <c r="H492" s="9" t="s">
        <v>277</v>
      </c>
      <c r="I492" s="9" t="s">
        <v>277</v>
      </c>
      <c r="J492" s="9" t="s">
        <v>277</v>
      </c>
      <c r="K492" s="9" t="s">
        <v>277</v>
      </c>
      <c r="L492" s="9">
        <v>664.69999999999959</v>
      </c>
      <c r="M492" s="9">
        <v>292.3</v>
      </c>
      <c r="P492" s="65">
        <f t="shared" si="7"/>
        <v>956.99999999999955</v>
      </c>
    </row>
    <row r="493" spans="1:18" ht="15">
      <c r="A493" s="28" t="s">
        <v>755</v>
      </c>
      <c r="B493" s="61" t="s">
        <v>636</v>
      </c>
      <c r="E493" s="9" t="s">
        <v>277</v>
      </c>
      <c r="F493" s="9" t="s">
        <v>277</v>
      </c>
      <c r="G493" s="9" t="s">
        <v>277</v>
      </c>
      <c r="H493" s="9">
        <v>555.30000000000041</v>
      </c>
      <c r="I493" s="9">
        <v>397.19999999999982</v>
      </c>
      <c r="J493" s="9" t="s">
        <v>277</v>
      </c>
      <c r="K493" s="9" t="s">
        <v>277</v>
      </c>
      <c r="L493" s="9" t="s">
        <v>277</v>
      </c>
      <c r="M493" s="9" t="s">
        <v>277</v>
      </c>
      <c r="P493" s="65">
        <f t="shared" si="7"/>
        <v>952.50000000000023</v>
      </c>
    </row>
    <row r="494" spans="1:18" ht="15">
      <c r="A494" s="28" t="s">
        <v>756</v>
      </c>
      <c r="B494" s="61" t="s">
        <v>611</v>
      </c>
      <c r="E494" s="9" t="s">
        <v>277</v>
      </c>
      <c r="F494" s="9" t="s">
        <v>277</v>
      </c>
      <c r="G494" s="9" t="s">
        <v>277</v>
      </c>
      <c r="H494" s="9">
        <v>706.39999999999941</v>
      </c>
      <c r="I494" s="9">
        <v>244.99999999999977</v>
      </c>
      <c r="J494" s="9" t="s">
        <v>277</v>
      </c>
      <c r="K494" s="9" t="s">
        <v>277</v>
      </c>
      <c r="L494" s="9" t="s">
        <v>277</v>
      </c>
      <c r="M494" s="9" t="s">
        <v>277</v>
      </c>
      <c r="P494" s="65">
        <f t="shared" si="7"/>
        <v>951.39999999999918</v>
      </c>
    </row>
    <row r="495" spans="1:18" ht="15">
      <c r="A495" s="28" t="s">
        <v>757</v>
      </c>
      <c r="B495" s="61" t="s">
        <v>2089</v>
      </c>
      <c r="E495" s="9" t="s">
        <v>277</v>
      </c>
      <c r="F495" s="9" t="s">
        <v>277</v>
      </c>
      <c r="G495" s="9" t="s">
        <v>277</v>
      </c>
      <c r="H495" s="9" t="s">
        <v>277</v>
      </c>
      <c r="I495" s="9" t="s">
        <v>277</v>
      </c>
      <c r="J495" s="9" t="s">
        <v>277</v>
      </c>
      <c r="K495" s="9" t="s">
        <v>277</v>
      </c>
      <c r="L495" s="9">
        <v>436.49999999999955</v>
      </c>
      <c r="M495" s="9">
        <v>490.1</v>
      </c>
      <c r="P495" s="65">
        <f t="shared" si="7"/>
        <v>926.59999999999957</v>
      </c>
    </row>
    <row r="496" spans="1:18" ht="15">
      <c r="A496" s="28" t="s">
        <v>758</v>
      </c>
      <c r="B496" s="226" t="s">
        <v>1590</v>
      </c>
      <c r="E496" s="9" t="s">
        <v>277</v>
      </c>
      <c r="F496" s="9" t="s">
        <v>277</v>
      </c>
      <c r="G496" s="9" t="s">
        <v>277</v>
      </c>
      <c r="H496" s="9" t="s">
        <v>277</v>
      </c>
      <c r="I496" s="9" t="s">
        <v>277</v>
      </c>
      <c r="J496" s="9" t="s">
        <v>277</v>
      </c>
      <c r="K496" s="9">
        <v>302.20000000000005</v>
      </c>
      <c r="L496" s="9">
        <v>393.599999999999</v>
      </c>
      <c r="M496" s="9">
        <v>214.9</v>
      </c>
      <c r="P496" s="65">
        <f t="shared" si="7"/>
        <v>910.69999999999902</v>
      </c>
    </row>
    <row r="497" spans="1:21" ht="15">
      <c r="A497" s="28" t="s">
        <v>759</v>
      </c>
      <c r="B497" s="61" t="s">
        <v>2077</v>
      </c>
      <c r="E497" s="9" t="s">
        <v>277</v>
      </c>
      <c r="F497" s="9" t="s">
        <v>277</v>
      </c>
      <c r="G497" s="9" t="s">
        <v>277</v>
      </c>
      <c r="H497" s="9" t="s">
        <v>277</v>
      </c>
      <c r="I497" s="9" t="s">
        <v>277</v>
      </c>
      <c r="J497" s="9" t="s">
        <v>277</v>
      </c>
      <c r="K497" s="9" t="s">
        <v>277</v>
      </c>
      <c r="L497" s="9">
        <v>584.79999999999973</v>
      </c>
      <c r="M497" s="9">
        <v>314.99999999999994</v>
      </c>
      <c r="P497" s="65">
        <f t="shared" si="7"/>
        <v>899.79999999999973</v>
      </c>
      <c r="U497" s="61"/>
    </row>
    <row r="498" spans="1:21" ht="15">
      <c r="A498" s="28" t="s">
        <v>760</v>
      </c>
      <c r="B498" s="61" t="s">
        <v>2096</v>
      </c>
      <c r="E498" s="9" t="s">
        <v>277</v>
      </c>
      <c r="F498" s="9" t="s">
        <v>277</v>
      </c>
      <c r="G498" s="9" t="s">
        <v>277</v>
      </c>
      <c r="H498" s="9" t="s">
        <v>277</v>
      </c>
      <c r="I498" s="9" t="s">
        <v>277</v>
      </c>
      <c r="J498" s="9" t="s">
        <v>277</v>
      </c>
      <c r="K498" s="9" t="s">
        <v>277</v>
      </c>
      <c r="L498" s="9">
        <v>643.59999999999945</v>
      </c>
      <c r="M498" s="9">
        <v>219.4</v>
      </c>
      <c r="P498" s="65">
        <f t="shared" si="7"/>
        <v>862.99999999999943</v>
      </c>
      <c r="U498" s="61"/>
    </row>
    <row r="499" spans="1:21" ht="15">
      <c r="A499" s="28" t="s">
        <v>761</v>
      </c>
      <c r="B499" s="61" t="s">
        <v>2075</v>
      </c>
      <c r="E499" s="9" t="s">
        <v>277</v>
      </c>
      <c r="F499" s="9" t="s">
        <v>277</v>
      </c>
      <c r="G499" s="9" t="s">
        <v>277</v>
      </c>
      <c r="H499" s="9" t="s">
        <v>277</v>
      </c>
      <c r="I499" s="9" t="s">
        <v>277</v>
      </c>
      <c r="J499" s="9" t="s">
        <v>277</v>
      </c>
      <c r="K499" s="9" t="s">
        <v>277</v>
      </c>
      <c r="L499" s="9">
        <v>470.5</v>
      </c>
      <c r="M499" s="9">
        <v>388</v>
      </c>
      <c r="P499" s="65">
        <f t="shared" si="7"/>
        <v>858.5</v>
      </c>
      <c r="U499" s="61"/>
    </row>
    <row r="500" spans="1:21" ht="15">
      <c r="A500" s="28" t="s">
        <v>762</v>
      </c>
      <c r="B500" s="226" t="s">
        <v>1595</v>
      </c>
      <c r="E500" s="9" t="s">
        <v>277</v>
      </c>
      <c r="F500" s="9" t="s">
        <v>277</v>
      </c>
      <c r="G500" s="9" t="s">
        <v>277</v>
      </c>
      <c r="H500" s="9" t="s">
        <v>277</v>
      </c>
      <c r="I500" s="9" t="s">
        <v>277</v>
      </c>
      <c r="J500" s="9" t="s">
        <v>277</v>
      </c>
      <c r="K500" s="175">
        <v>803.50000000000023</v>
      </c>
      <c r="L500" s="9" t="s">
        <v>277</v>
      </c>
      <c r="M500" s="9" t="s">
        <v>277</v>
      </c>
      <c r="P500" s="65">
        <f t="shared" si="7"/>
        <v>803.50000000000023</v>
      </c>
      <c r="R500" t="s">
        <v>281</v>
      </c>
      <c r="U500" s="61"/>
    </row>
    <row r="501" spans="1:21" ht="15">
      <c r="A501" s="28" t="s">
        <v>763</v>
      </c>
      <c r="B501" s="61" t="s">
        <v>2080</v>
      </c>
      <c r="E501" s="9" t="s">
        <v>277</v>
      </c>
      <c r="F501" s="9" t="s">
        <v>277</v>
      </c>
      <c r="G501" s="9" t="s">
        <v>277</v>
      </c>
      <c r="H501" s="9" t="s">
        <v>277</v>
      </c>
      <c r="I501" s="9" t="s">
        <v>277</v>
      </c>
      <c r="J501" s="9" t="s">
        <v>277</v>
      </c>
      <c r="K501" s="9" t="s">
        <v>277</v>
      </c>
      <c r="L501" s="9">
        <v>620.19999999999982</v>
      </c>
      <c r="M501" s="9">
        <v>166.9</v>
      </c>
      <c r="P501" s="65">
        <f t="shared" si="7"/>
        <v>787.0999999999998</v>
      </c>
      <c r="U501" s="61"/>
    </row>
    <row r="502" spans="1:21" ht="15">
      <c r="A502" s="28" t="s">
        <v>764</v>
      </c>
      <c r="B502" s="61" t="s">
        <v>640</v>
      </c>
      <c r="E502" s="9" t="s">
        <v>277</v>
      </c>
      <c r="F502" s="9" t="s">
        <v>277</v>
      </c>
      <c r="G502" s="9" t="s">
        <v>277</v>
      </c>
      <c r="H502" s="9">
        <v>767.99999999999955</v>
      </c>
      <c r="I502" s="9" t="s">
        <v>277</v>
      </c>
      <c r="J502" s="9" t="s">
        <v>277</v>
      </c>
      <c r="K502" s="9" t="s">
        <v>277</v>
      </c>
      <c r="L502" s="9" t="s">
        <v>277</v>
      </c>
      <c r="M502" s="9" t="s">
        <v>277</v>
      </c>
      <c r="P502" s="65">
        <f t="shared" si="7"/>
        <v>767.99999999999955</v>
      </c>
    </row>
    <row r="503" spans="1:21" ht="15">
      <c r="A503" s="28" t="s">
        <v>765</v>
      </c>
      <c r="B503" s="61" t="s">
        <v>179</v>
      </c>
      <c r="E503" s="9" t="s">
        <v>277</v>
      </c>
      <c r="F503" s="9" t="s">
        <v>277</v>
      </c>
      <c r="G503" s="9" t="s">
        <v>277</v>
      </c>
      <c r="H503" s="9" t="s">
        <v>277</v>
      </c>
      <c r="I503" s="9" t="s">
        <v>277</v>
      </c>
      <c r="J503" s="9" t="s">
        <v>277</v>
      </c>
      <c r="K503" s="9" t="s">
        <v>277</v>
      </c>
      <c r="L503" s="9">
        <v>495.79999999999995</v>
      </c>
      <c r="M503" s="9">
        <v>265</v>
      </c>
      <c r="P503" s="65">
        <f t="shared" si="7"/>
        <v>760.8</v>
      </c>
      <c r="U503" s="61"/>
    </row>
    <row r="504" spans="1:21" ht="15">
      <c r="A504" s="28" t="s">
        <v>1857</v>
      </c>
      <c r="B504" s="181" t="s">
        <v>1266</v>
      </c>
      <c r="C504" s="3"/>
      <c r="D504" s="3"/>
      <c r="E504" s="9" t="s">
        <v>277</v>
      </c>
      <c r="F504" s="9" t="s">
        <v>277</v>
      </c>
      <c r="G504" s="9" t="s">
        <v>277</v>
      </c>
      <c r="H504" s="9" t="s">
        <v>277</v>
      </c>
      <c r="I504" s="176">
        <v>753.10000000000014</v>
      </c>
      <c r="J504" s="9" t="s">
        <v>277</v>
      </c>
      <c r="K504" s="9" t="s">
        <v>277</v>
      </c>
      <c r="L504" s="9" t="s">
        <v>277</v>
      </c>
      <c r="M504" s="9" t="s">
        <v>277</v>
      </c>
      <c r="P504" s="65">
        <f t="shared" si="7"/>
        <v>753.10000000000014</v>
      </c>
      <c r="R504" t="s">
        <v>280</v>
      </c>
      <c r="U504" s="3" t="s">
        <v>1344</v>
      </c>
    </row>
    <row r="505" spans="1:21" ht="15">
      <c r="A505" s="28" t="s">
        <v>2049</v>
      </c>
      <c r="B505" s="61" t="s">
        <v>2094</v>
      </c>
      <c r="E505" s="9" t="s">
        <v>277</v>
      </c>
      <c r="F505" s="9" t="s">
        <v>277</v>
      </c>
      <c r="G505" s="9" t="s">
        <v>277</v>
      </c>
      <c r="H505" s="9" t="s">
        <v>277</v>
      </c>
      <c r="I505" s="9" t="s">
        <v>277</v>
      </c>
      <c r="J505" s="9" t="s">
        <v>277</v>
      </c>
      <c r="K505" s="9" t="s">
        <v>277</v>
      </c>
      <c r="L505" s="9">
        <v>447.60000000000059</v>
      </c>
      <c r="M505" s="9">
        <v>296.99999999999994</v>
      </c>
      <c r="P505" s="65">
        <f t="shared" si="7"/>
        <v>744.60000000000059</v>
      </c>
      <c r="U505" s="61"/>
    </row>
    <row r="506" spans="1:21" ht="15">
      <c r="A506" s="28" t="s">
        <v>2050</v>
      </c>
      <c r="B506" s="61" t="s">
        <v>2076</v>
      </c>
      <c r="E506" s="9" t="s">
        <v>277</v>
      </c>
      <c r="F506" s="9" t="s">
        <v>277</v>
      </c>
      <c r="G506" s="9" t="s">
        <v>277</v>
      </c>
      <c r="H506" s="9" t="s">
        <v>277</v>
      </c>
      <c r="I506" s="9" t="s">
        <v>277</v>
      </c>
      <c r="J506" s="9" t="s">
        <v>277</v>
      </c>
      <c r="K506" s="9" t="s">
        <v>277</v>
      </c>
      <c r="L506" s="9">
        <v>404.60000000000014</v>
      </c>
      <c r="M506" s="9">
        <v>316.8</v>
      </c>
      <c r="P506" s="65">
        <f t="shared" si="7"/>
        <v>721.40000000000009</v>
      </c>
      <c r="U506" s="61"/>
    </row>
    <row r="507" spans="1:21" ht="15">
      <c r="A507" s="28" t="s">
        <v>2051</v>
      </c>
      <c r="B507" s="61" t="s">
        <v>2090</v>
      </c>
      <c r="E507" s="9" t="s">
        <v>277</v>
      </c>
      <c r="F507" s="9" t="s">
        <v>277</v>
      </c>
      <c r="G507" s="9" t="s">
        <v>277</v>
      </c>
      <c r="H507" s="9" t="s">
        <v>277</v>
      </c>
      <c r="I507" s="9" t="s">
        <v>277</v>
      </c>
      <c r="J507" s="9" t="s">
        <v>277</v>
      </c>
      <c r="K507" s="9" t="s">
        <v>277</v>
      </c>
      <c r="L507" s="9">
        <v>488.80000000000064</v>
      </c>
      <c r="M507" s="9">
        <v>213.70000000000002</v>
      </c>
      <c r="P507" s="65">
        <f t="shared" si="7"/>
        <v>702.50000000000068</v>
      </c>
      <c r="U507" s="61"/>
    </row>
    <row r="508" spans="1:21" ht="15">
      <c r="A508" s="28" t="s">
        <v>2052</v>
      </c>
      <c r="B508" s="61" t="s">
        <v>2087</v>
      </c>
      <c r="E508" s="9" t="s">
        <v>277</v>
      </c>
      <c r="F508" s="9" t="s">
        <v>277</v>
      </c>
      <c r="G508" s="9" t="s">
        <v>277</v>
      </c>
      <c r="H508" s="9" t="s">
        <v>277</v>
      </c>
      <c r="I508" s="9" t="s">
        <v>277</v>
      </c>
      <c r="J508" s="9" t="s">
        <v>277</v>
      </c>
      <c r="K508" s="9" t="s">
        <v>277</v>
      </c>
      <c r="L508" s="9">
        <v>699.89999999999986</v>
      </c>
      <c r="M508" s="9" t="s">
        <v>277</v>
      </c>
      <c r="P508" s="65">
        <f t="shared" si="7"/>
        <v>699.89999999999986</v>
      </c>
      <c r="U508" s="61"/>
    </row>
    <row r="509" spans="1:21" ht="15">
      <c r="A509" s="28" t="s">
        <v>2053</v>
      </c>
      <c r="B509" s="61" t="s">
        <v>2081</v>
      </c>
      <c r="E509" s="9" t="s">
        <v>277</v>
      </c>
      <c r="F509" s="9" t="s">
        <v>277</v>
      </c>
      <c r="G509" s="9" t="s">
        <v>277</v>
      </c>
      <c r="H509" s="9" t="s">
        <v>277</v>
      </c>
      <c r="I509" s="9" t="s">
        <v>277</v>
      </c>
      <c r="J509" s="9" t="s">
        <v>277</v>
      </c>
      <c r="K509" s="9" t="s">
        <v>277</v>
      </c>
      <c r="L509" s="9">
        <v>514.09999999999945</v>
      </c>
      <c r="M509" s="9">
        <v>168</v>
      </c>
      <c r="P509" s="65">
        <f t="shared" si="7"/>
        <v>682.09999999999945</v>
      </c>
      <c r="U509" s="61"/>
    </row>
    <row r="510" spans="1:21" ht="15">
      <c r="A510" s="28" t="s">
        <v>2054</v>
      </c>
      <c r="B510" s="61" t="s">
        <v>2079</v>
      </c>
      <c r="E510" s="9" t="s">
        <v>277</v>
      </c>
      <c r="F510" s="9" t="s">
        <v>277</v>
      </c>
      <c r="G510" s="9" t="s">
        <v>277</v>
      </c>
      <c r="H510" s="9" t="s">
        <v>277</v>
      </c>
      <c r="I510" s="9" t="s">
        <v>277</v>
      </c>
      <c r="J510" s="9" t="s">
        <v>277</v>
      </c>
      <c r="K510" s="9" t="s">
        <v>277</v>
      </c>
      <c r="L510" s="9">
        <v>541.49999999999932</v>
      </c>
      <c r="M510" s="9">
        <v>139.5</v>
      </c>
      <c r="P510" s="65">
        <f t="shared" si="7"/>
        <v>680.99999999999932</v>
      </c>
      <c r="U510" s="61"/>
    </row>
    <row r="511" spans="1:21" ht="15">
      <c r="A511" s="28" t="s">
        <v>2055</v>
      </c>
      <c r="B511" s="61" t="s">
        <v>2083</v>
      </c>
      <c r="E511" s="9" t="s">
        <v>277</v>
      </c>
      <c r="F511" s="9" t="s">
        <v>277</v>
      </c>
      <c r="G511" s="9" t="s">
        <v>277</v>
      </c>
      <c r="H511" s="9" t="s">
        <v>277</v>
      </c>
      <c r="I511" s="9" t="s">
        <v>277</v>
      </c>
      <c r="J511" s="9" t="s">
        <v>277</v>
      </c>
      <c r="K511" s="9" t="s">
        <v>277</v>
      </c>
      <c r="L511" s="9">
        <v>559.49999999999864</v>
      </c>
      <c r="M511" s="9">
        <v>118.10000000000002</v>
      </c>
      <c r="P511" s="65">
        <f t="shared" si="7"/>
        <v>677.59999999999866</v>
      </c>
      <c r="U511" s="61"/>
    </row>
    <row r="512" spans="1:21" ht="15">
      <c r="A512" s="28" t="s">
        <v>2056</v>
      </c>
      <c r="B512" s="61" t="s">
        <v>2085</v>
      </c>
      <c r="E512" s="9" t="s">
        <v>277</v>
      </c>
      <c r="F512" s="9" t="s">
        <v>277</v>
      </c>
      <c r="G512" s="9" t="s">
        <v>277</v>
      </c>
      <c r="H512" s="9" t="s">
        <v>277</v>
      </c>
      <c r="I512" s="9" t="s">
        <v>277</v>
      </c>
      <c r="J512" s="9" t="s">
        <v>277</v>
      </c>
      <c r="K512" s="9" t="s">
        <v>277</v>
      </c>
      <c r="L512" s="9">
        <v>414.90000000000055</v>
      </c>
      <c r="M512" s="9">
        <v>249.89999999999998</v>
      </c>
      <c r="P512" s="65">
        <f t="shared" si="7"/>
        <v>664.80000000000052</v>
      </c>
      <c r="U512" s="61"/>
    </row>
    <row r="513" spans="1:18" ht="15">
      <c r="A513" s="28" t="s">
        <v>2057</v>
      </c>
      <c r="B513" s="226" t="s">
        <v>1616</v>
      </c>
      <c r="E513" s="9" t="s">
        <v>277</v>
      </c>
      <c r="F513" s="9" t="s">
        <v>277</v>
      </c>
      <c r="G513" s="9" t="s">
        <v>277</v>
      </c>
      <c r="H513" s="9" t="s">
        <v>277</v>
      </c>
      <c r="I513" s="9" t="s">
        <v>277</v>
      </c>
      <c r="J513" s="9" t="s">
        <v>277</v>
      </c>
      <c r="K513" s="9">
        <v>465.20000000000005</v>
      </c>
      <c r="L513" s="9">
        <v>196.39999999999964</v>
      </c>
      <c r="M513" s="9" t="s">
        <v>277</v>
      </c>
      <c r="P513" s="65">
        <f t="shared" si="7"/>
        <v>661.59999999999968</v>
      </c>
    </row>
    <row r="514" spans="1:18" ht="15">
      <c r="A514" s="28" t="s">
        <v>2058</v>
      </c>
      <c r="B514" s="61" t="s">
        <v>2088</v>
      </c>
      <c r="E514" s="9" t="s">
        <v>277</v>
      </c>
      <c r="F514" s="9" t="s">
        <v>277</v>
      </c>
      <c r="G514" s="9" t="s">
        <v>277</v>
      </c>
      <c r="H514" s="9" t="s">
        <v>277</v>
      </c>
      <c r="I514" s="9" t="s">
        <v>277</v>
      </c>
      <c r="J514" s="9" t="s">
        <v>277</v>
      </c>
      <c r="K514" s="9" t="s">
        <v>277</v>
      </c>
      <c r="L514" s="9">
        <v>655.90000000000009</v>
      </c>
      <c r="M514" s="9" t="s">
        <v>277</v>
      </c>
      <c r="P514" s="65">
        <f t="shared" si="7"/>
        <v>655.90000000000009</v>
      </c>
    </row>
    <row r="515" spans="1:18" ht="15">
      <c r="A515" s="28" t="s">
        <v>2059</v>
      </c>
      <c r="B515" s="61" t="s">
        <v>2082</v>
      </c>
      <c r="E515" s="9" t="s">
        <v>277</v>
      </c>
      <c r="F515" s="9" t="s">
        <v>277</v>
      </c>
      <c r="G515" s="9" t="s">
        <v>277</v>
      </c>
      <c r="H515" s="9" t="s">
        <v>277</v>
      </c>
      <c r="I515" s="9" t="s">
        <v>277</v>
      </c>
      <c r="J515" s="9" t="s">
        <v>277</v>
      </c>
      <c r="K515" s="9" t="s">
        <v>277</v>
      </c>
      <c r="L515" s="9">
        <v>469.29999999999995</v>
      </c>
      <c r="M515" s="9">
        <v>157.1</v>
      </c>
      <c r="P515" s="65">
        <f t="shared" si="7"/>
        <v>626.4</v>
      </c>
    </row>
    <row r="516" spans="1:18" ht="15">
      <c r="A516" s="28" t="s">
        <v>2060</v>
      </c>
      <c r="B516" s="61" t="s">
        <v>2512</v>
      </c>
      <c r="C516" s="3"/>
      <c r="D516" s="3"/>
      <c r="E516" s="9" t="s">
        <v>277</v>
      </c>
      <c r="F516" s="9" t="s">
        <v>277</v>
      </c>
      <c r="G516" s="9" t="s">
        <v>277</v>
      </c>
      <c r="H516" s="9" t="s">
        <v>277</v>
      </c>
      <c r="I516" s="9" t="s">
        <v>277</v>
      </c>
      <c r="J516" s="9" t="s">
        <v>277</v>
      </c>
      <c r="K516" s="9" t="s">
        <v>277</v>
      </c>
      <c r="L516" s="9" t="s">
        <v>277</v>
      </c>
      <c r="M516" s="179">
        <v>594.20000000000005</v>
      </c>
      <c r="P516" s="65">
        <f t="shared" si="7"/>
        <v>594.20000000000005</v>
      </c>
      <c r="R516" t="s">
        <v>296</v>
      </c>
    </row>
    <row r="517" spans="1:18" ht="15">
      <c r="A517" s="28" t="s">
        <v>2061</v>
      </c>
      <c r="B517" s="170" t="s">
        <v>1274</v>
      </c>
      <c r="C517" s="3"/>
      <c r="D517" s="3"/>
      <c r="E517" s="9" t="s">
        <v>277</v>
      </c>
      <c r="F517" s="9" t="s">
        <v>277</v>
      </c>
      <c r="G517" s="9" t="s">
        <v>277</v>
      </c>
      <c r="H517" s="9" t="s">
        <v>277</v>
      </c>
      <c r="I517" s="9">
        <v>566</v>
      </c>
      <c r="J517" s="9" t="s">
        <v>277</v>
      </c>
      <c r="K517" s="9" t="s">
        <v>277</v>
      </c>
      <c r="L517" s="9" t="s">
        <v>277</v>
      </c>
      <c r="M517" s="9" t="s">
        <v>277</v>
      </c>
      <c r="P517" s="65">
        <f t="shared" si="7"/>
        <v>566</v>
      </c>
    </row>
    <row r="518" spans="1:18" ht="15">
      <c r="A518" s="28" t="s">
        <v>2062</v>
      </c>
      <c r="B518" s="170" t="s">
        <v>1275</v>
      </c>
      <c r="C518" s="3"/>
      <c r="D518" s="3"/>
      <c r="E518" s="9" t="s">
        <v>277</v>
      </c>
      <c r="F518" s="9" t="s">
        <v>277</v>
      </c>
      <c r="G518" s="9" t="s">
        <v>277</v>
      </c>
      <c r="H518" s="9" t="s">
        <v>277</v>
      </c>
      <c r="I518" s="9">
        <v>553.79999999999995</v>
      </c>
      <c r="J518" s="9" t="s">
        <v>277</v>
      </c>
      <c r="K518" s="9" t="s">
        <v>277</v>
      </c>
      <c r="L518" s="9" t="s">
        <v>277</v>
      </c>
      <c r="M518" s="9" t="s">
        <v>277</v>
      </c>
      <c r="P518" s="65">
        <f t="shared" si="7"/>
        <v>553.79999999999995</v>
      </c>
    </row>
    <row r="519" spans="1:18" ht="15">
      <c r="A519" s="28" t="s">
        <v>2063</v>
      </c>
      <c r="B519" s="61" t="s">
        <v>163</v>
      </c>
      <c r="E519" s="9" t="s">
        <v>277</v>
      </c>
      <c r="F519" s="9" t="s">
        <v>277</v>
      </c>
      <c r="G519" s="179">
        <v>539.14999999999986</v>
      </c>
      <c r="H519" s="9" t="s">
        <v>277</v>
      </c>
      <c r="I519" s="9" t="s">
        <v>277</v>
      </c>
      <c r="J519" s="9" t="s">
        <v>277</v>
      </c>
      <c r="K519" s="9" t="s">
        <v>277</v>
      </c>
      <c r="L519" s="9" t="s">
        <v>277</v>
      </c>
      <c r="M519" s="9" t="s">
        <v>277</v>
      </c>
      <c r="P519" s="65">
        <f t="shared" si="7"/>
        <v>539.14999999999986</v>
      </c>
      <c r="R519" t="s">
        <v>286</v>
      </c>
    </row>
    <row r="520" spans="1:18" ht="15">
      <c r="A520" s="28" t="s">
        <v>2064</v>
      </c>
      <c r="B520" s="61" t="s">
        <v>2516</v>
      </c>
      <c r="C520" s="3"/>
      <c r="D520" s="3"/>
      <c r="E520" s="9" t="s">
        <v>277</v>
      </c>
      <c r="F520" s="9" t="s">
        <v>277</v>
      </c>
      <c r="G520" s="9" t="s">
        <v>277</v>
      </c>
      <c r="H520" s="9" t="s">
        <v>277</v>
      </c>
      <c r="I520" s="9" t="s">
        <v>277</v>
      </c>
      <c r="J520" s="9" t="s">
        <v>277</v>
      </c>
      <c r="K520" s="9" t="s">
        <v>277</v>
      </c>
      <c r="L520" s="9" t="s">
        <v>277</v>
      </c>
      <c r="M520" s="9">
        <v>457.8</v>
      </c>
      <c r="P520" s="65">
        <f t="shared" si="7"/>
        <v>457.8</v>
      </c>
    </row>
    <row r="521" spans="1:18" ht="15">
      <c r="A521" s="28" t="s">
        <v>2065</v>
      </c>
      <c r="B521" s="61" t="s">
        <v>2506</v>
      </c>
      <c r="C521" s="3"/>
      <c r="D521" s="3"/>
      <c r="E521" s="9" t="s">
        <v>277</v>
      </c>
      <c r="F521" s="9" t="s">
        <v>277</v>
      </c>
      <c r="G521" s="9" t="s">
        <v>277</v>
      </c>
      <c r="H521" s="9" t="s">
        <v>277</v>
      </c>
      <c r="I521" s="9" t="s">
        <v>277</v>
      </c>
      <c r="J521" s="9" t="s">
        <v>277</v>
      </c>
      <c r="K521" s="9" t="s">
        <v>277</v>
      </c>
      <c r="L521" s="9" t="s">
        <v>277</v>
      </c>
      <c r="M521" s="9">
        <v>456.59999999999997</v>
      </c>
      <c r="P521" s="65">
        <f t="shared" si="7"/>
        <v>456.59999999999997</v>
      </c>
    </row>
    <row r="522" spans="1:18" ht="15">
      <c r="A522" s="28" t="s">
        <v>2066</v>
      </c>
      <c r="B522" s="170" t="s">
        <v>1273</v>
      </c>
      <c r="C522" s="3"/>
      <c r="D522" s="3"/>
      <c r="E522" s="9" t="s">
        <v>277</v>
      </c>
      <c r="F522" s="9" t="s">
        <v>277</v>
      </c>
      <c r="G522" s="9" t="s">
        <v>277</v>
      </c>
      <c r="H522" s="9" t="s">
        <v>277</v>
      </c>
      <c r="I522" s="9">
        <v>452.50000000000045</v>
      </c>
      <c r="J522" s="9" t="s">
        <v>277</v>
      </c>
      <c r="K522" s="9" t="s">
        <v>277</v>
      </c>
      <c r="L522" s="9" t="s">
        <v>277</v>
      </c>
      <c r="M522" s="9" t="s">
        <v>277</v>
      </c>
      <c r="P522" s="65">
        <f t="shared" si="7"/>
        <v>452.50000000000045</v>
      </c>
    </row>
    <row r="523" spans="1:18" ht="15">
      <c r="A523" s="28" t="s">
        <v>2067</v>
      </c>
      <c r="B523" s="61" t="s">
        <v>2505</v>
      </c>
      <c r="C523" s="3"/>
      <c r="D523" s="3"/>
      <c r="E523" s="9" t="s">
        <v>277</v>
      </c>
      <c r="F523" s="9" t="s">
        <v>277</v>
      </c>
      <c r="G523" s="9" t="s">
        <v>277</v>
      </c>
      <c r="H523" s="9" t="s">
        <v>277</v>
      </c>
      <c r="I523" s="9" t="s">
        <v>277</v>
      </c>
      <c r="J523" s="9" t="s">
        <v>277</v>
      </c>
      <c r="K523" s="9" t="s">
        <v>277</v>
      </c>
      <c r="L523" s="9" t="s">
        <v>277</v>
      </c>
      <c r="M523" s="9">
        <v>452.3</v>
      </c>
      <c r="P523" s="65">
        <f t="shared" si="7"/>
        <v>452.3</v>
      </c>
    </row>
    <row r="524" spans="1:18" ht="15">
      <c r="A524" s="28" t="s">
        <v>2068</v>
      </c>
      <c r="B524" s="61" t="s">
        <v>2084</v>
      </c>
      <c r="E524" s="9" t="s">
        <v>277</v>
      </c>
      <c r="F524" s="9" t="s">
        <v>277</v>
      </c>
      <c r="G524" s="9" t="s">
        <v>277</v>
      </c>
      <c r="H524" s="9" t="s">
        <v>277</v>
      </c>
      <c r="I524" s="9" t="s">
        <v>277</v>
      </c>
      <c r="J524" s="9" t="s">
        <v>277</v>
      </c>
      <c r="K524" s="9" t="s">
        <v>277</v>
      </c>
      <c r="L524" s="9">
        <v>227.29999999999973</v>
      </c>
      <c r="M524" s="9">
        <v>222.1</v>
      </c>
      <c r="P524" s="65">
        <f t="shared" si="7"/>
        <v>449.39999999999975</v>
      </c>
    </row>
    <row r="525" spans="1:18" ht="15">
      <c r="A525" s="28" t="s">
        <v>2069</v>
      </c>
      <c r="B525" s="226" t="s">
        <v>1577</v>
      </c>
      <c r="C525" s="3"/>
      <c r="D525" s="3"/>
      <c r="E525" s="9" t="s">
        <v>277</v>
      </c>
      <c r="F525" s="9" t="s">
        <v>277</v>
      </c>
      <c r="G525" s="9" t="s">
        <v>277</v>
      </c>
      <c r="H525" s="9" t="s">
        <v>277</v>
      </c>
      <c r="I525" s="9" t="s">
        <v>277</v>
      </c>
      <c r="J525" s="9">
        <v>425.20000000000005</v>
      </c>
      <c r="K525" s="9" t="s">
        <v>277</v>
      </c>
      <c r="L525" s="9" t="s">
        <v>277</v>
      </c>
      <c r="M525" s="9" t="s">
        <v>277</v>
      </c>
      <c r="P525" s="65">
        <f t="shared" si="7"/>
        <v>425.20000000000005</v>
      </c>
    </row>
    <row r="526" spans="1:18" ht="15">
      <c r="A526" s="28" t="s">
        <v>2070</v>
      </c>
      <c r="B526" s="61" t="s">
        <v>650</v>
      </c>
      <c r="E526" s="9" t="s">
        <v>277</v>
      </c>
      <c r="F526" s="9" t="s">
        <v>277</v>
      </c>
      <c r="G526" s="9" t="s">
        <v>277</v>
      </c>
      <c r="H526" s="9">
        <v>418.49999999999977</v>
      </c>
      <c r="I526" s="9" t="s">
        <v>277</v>
      </c>
      <c r="J526" s="9" t="s">
        <v>277</v>
      </c>
      <c r="K526" s="9" t="s">
        <v>277</v>
      </c>
      <c r="L526" s="9" t="s">
        <v>277</v>
      </c>
      <c r="M526" s="9" t="s">
        <v>277</v>
      </c>
      <c r="P526" s="65">
        <f t="shared" si="7"/>
        <v>418.49999999999977</v>
      </c>
    </row>
    <row r="527" spans="1:18" ht="15">
      <c r="A527" s="28" t="s">
        <v>2071</v>
      </c>
      <c r="B527" s="61" t="s">
        <v>2524</v>
      </c>
      <c r="C527" s="3"/>
      <c r="D527" s="3"/>
      <c r="E527" s="9" t="s">
        <v>277</v>
      </c>
      <c r="F527" s="9" t="s">
        <v>277</v>
      </c>
      <c r="G527" s="9" t="s">
        <v>277</v>
      </c>
      <c r="H527" s="9" t="s">
        <v>277</v>
      </c>
      <c r="I527" s="9" t="s">
        <v>277</v>
      </c>
      <c r="J527" s="9" t="s">
        <v>277</v>
      </c>
      <c r="K527" s="9" t="s">
        <v>277</v>
      </c>
      <c r="L527" s="9" t="s">
        <v>277</v>
      </c>
      <c r="M527" s="9">
        <v>409.59999999999997</v>
      </c>
      <c r="P527" s="65">
        <f t="shared" si="7"/>
        <v>409.59999999999997</v>
      </c>
    </row>
    <row r="528" spans="1:18" ht="15">
      <c r="A528" s="28" t="s">
        <v>2072</v>
      </c>
      <c r="B528" s="170" t="s">
        <v>1282</v>
      </c>
      <c r="C528" s="3"/>
      <c r="D528" s="3"/>
      <c r="E528" s="9" t="s">
        <v>277</v>
      </c>
      <c r="F528" s="9" t="s">
        <v>277</v>
      </c>
      <c r="G528" s="9" t="s">
        <v>277</v>
      </c>
      <c r="H528" s="9" t="s">
        <v>277</v>
      </c>
      <c r="I528" s="9">
        <v>407.50000000000023</v>
      </c>
      <c r="J528" s="9" t="s">
        <v>277</v>
      </c>
      <c r="K528" s="9" t="s">
        <v>277</v>
      </c>
      <c r="L528" s="9" t="s">
        <v>277</v>
      </c>
      <c r="M528" s="9" t="s">
        <v>277</v>
      </c>
      <c r="P528" s="65">
        <f t="shared" si="7"/>
        <v>407.50000000000023</v>
      </c>
    </row>
    <row r="529" spans="1:16" ht="15">
      <c r="A529" s="28" t="s">
        <v>2149</v>
      </c>
      <c r="B529" s="61" t="s">
        <v>2507</v>
      </c>
      <c r="C529" s="3"/>
      <c r="D529" s="3"/>
      <c r="E529" s="9" t="s">
        <v>277</v>
      </c>
      <c r="F529" s="9" t="s">
        <v>277</v>
      </c>
      <c r="G529" s="9" t="s">
        <v>277</v>
      </c>
      <c r="H529" s="9" t="s">
        <v>277</v>
      </c>
      <c r="I529" s="9" t="s">
        <v>277</v>
      </c>
      <c r="J529" s="9" t="s">
        <v>277</v>
      </c>
      <c r="K529" s="9" t="s">
        <v>277</v>
      </c>
      <c r="L529" s="9" t="s">
        <v>277</v>
      </c>
      <c r="M529" s="9">
        <v>400.2</v>
      </c>
      <c r="P529" s="65">
        <f t="shared" si="7"/>
        <v>400.2</v>
      </c>
    </row>
    <row r="530" spans="1:16" ht="15">
      <c r="A530" s="28" t="s">
        <v>2150</v>
      </c>
      <c r="B530" s="226" t="s">
        <v>2074</v>
      </c>
      <c r="E530" s="9" t="s">
        <v>277</v>
      </c>
      <c r="F530" s="9" t="s">
        <v>277</v>
      </c>
      <c r="G530" s="9" t="s">
        <v>277</v>
      </c>
      <c r="H530" s="9" t="s">
        <v>277</v>
      </c>
      <c r="I530" s="9" t="s">
        <v>277</v>
      </c>
      <c r="J530" s="9" t="s">
        <v>277</v>
      </c>
      <c r="K530" s="9" t="s">
        <v>277</v>
      </c>
      <c r="L530" s="9">
        <v>120.79999999999973</v>
      </c>
      <c r="M530" s="9">
        <v>276.10000000000002</v>
      </c>
      <c r="P530" s="65">
        <f t="shared" si="7"/>
        <v>396.89999999999975</v>
      </c>
    </row>
    <row r="531" spans="1:16" ht="15">
      <c r="A531" s="28" t="s">
        <v>2151</v>
      </c>
      <c r="B531" s="61" t="s">
        <v>2509</v>
      </c>
      <c r="C531" s="3"/>
      <c r="D531" s="3"/>
      <c r="E531" s="9" t="s">
        <v>277</v>
      </c>
      <c r="F531" s="9" t="s">
        <v>277</v>
      </c>
      <c r="G531" s="9" t="s">
        <v>277</v>
      </c>
      <c r="H531" s="9" t="s">
        <v>277</v>
      </c>
      <c r="I531" s="9" t="s">
        <v>277</v>
      </c>
      <c r="J531" s="9" t="s">
        <v>277</v>
      </c>
      <c r="K531" s="9" t="s">
        <v>277</v>
      </c>
      <c r="L531" s="9" t="s">
        <v>277</v>
      </c>
      <c r="M531" s="9">
        <v>390.79999999999995</v>
      </c>
      <c r="P531" s="65">
        <f t="shared" si="7"/>
        <v>390.79999999999995</v>
      </c>
    </row>
    <row r="532" spans="1:16" ht="15">
      <c r="A532" s="238" t="s">
        <v>2480</v>
      </c>
      <c r="B532" s="61" t="s">
        <v>2513</v>
      </c>
      <c r="C532" s="3"/>
      <c r="D532" s="3"/>
      <c r="E532" s="9" t="s">
        <v>277</v>
      </c>
      <c r="F532" s="9" t="s">
        <v>277</v>
      </c>
      <c r="G532" s="9" t="s">
        <v>277</v>
      </c>
      <c r="H532" s="9" t="s">
        <v>277</v>
      </c>
      <c r="I532" s="9" t="s">
        <v>277</v>
      </c>
      <c r="J532" s="9" t="s">
        <v>277</v>
      </c>
      <c r="K532" s="9" t="s">
        <v>277</v>
      </c>
      <c r="L532" s="9" t="s">
        <v>277</v>
      </c>
      <c r="M532" s="9">
        <v>380.89999999999992</v>
      </c>
      <c r="P532" s="65">
        <f t="shared" si="7"/>
        <v>380.89999999999992</v>
      </c>
    </row>
    <row r="533" spans="1:16" ht="15">
      <c r="A533" s="238" t="s">
        <v>2481</v>
      </c>
      <c r="B533" s="61" t="s">
        <v>2091</v>
      </c>
      <c r="E533" s="9" t="s">
        <v>277</v>
      </c>
      <c r="F533" s="9" t="s">
        <v>277</v>
      </c>
      <c r="G533" s="9" t="s">
        <v>277</v>
      </c>
      <c r="H533" s="9" t="s">
        <v>277</v>
      </c>
      <c r="I533" s="9" t="s">
        <v>277</v>
      </c>
      <c r="J533" s="9" t="s">
        <v>277</v>
      </c>
      <c r="K533" s="9" t="s">
        <v>277</v>
      </c>
      <c r="L533" s="9">
        <v>288.40000000000055</v>
      </c>
      <c r="M533" s="9">
        <v>87.699999999999989</v>
      </c>
      <c r="P533" s="65">
        <f t="shared" ref="P533:P593" si="8">SUM(E533:N533)</f>
        <v>376.10000000000053</v>
      </c>
    </row>
    <row r="534" spans="1:16" ht="15">
      <c r="A534" s="238" t="s">
        <v>2482</v>
      </c>
      <c r="B534" s="226" t="s">
        <v>1594</v>
      </c>
      <c r="E534" s="9" t="s">
        <v>277</v>
      </c>
      <c r="F534" s="9" t="s">
        <v>277</v>
      </c>
      <c r="G534" s="9" t="s">
        <v>277</v>
      </c>
      <c r="H534" s="9" t="s">
        <v>277</v>
      </c>
      <c r="I534" s="9" t="s">
        <v>277</v>
      </c>
      <c r="J534" s="9" t="s">
        <v>277</v>
      </c>
      <c r="K534" s="9">
        <v>374.05000000000007</v>
      </c>
      <c r="L534" s="9" t="s">
        <v>277</v>
      </c>
      <c r="M534" s="9" t="s">
        <v>277</v>
      </c>
      <c r="P534" s="65">
        <f t="shared" si="8"/>
        <v>374.05000000000007</v>
      </c>
    </row>
    <row r="535" spans="1:16" ht="15">
      <c r="A535" s="238" t="s">
        <v>2483</v>
      </c>
      <c r="B535" s="61" t="s">
        <v>2525</v>
      </c>
      <c r="C535" s="3"/>
      <c r="D535" s="3"/>
      <c r="E535" s="9" t="s">
        <v>277</v>
      </c>
      <c r="F535" s="9" t="s">
        <v>277</v>
      </c>
      <c r="G535" s="9" t="s">
        <v>277</v>
      </c>
      <c r="H535" s="9" t="s">
        <v>277</v>
      </c>
      <c r="I535" s="9" t="s">
        <v>277</v>
      </c>
      <c r="J535" s="9" t="s">
        <v>277</v>
      </c>
      <c r="K535" s="9" t="s">
        <v>277</v>
      </c>
      <c r="L535" s="9" t="s">
        <v>277</v>
      </c>
      <c r="M535" s="9">
        <v>373.09999999999997</v>
      </c>
      <c r="P535" s="65">
        <f t="shared" si="8"/>
        <v>373.09999999999997</v>
      </c>
    </row>
    <row r="536" spans="1:16" ht="15">
      <c r="A536" s="238" t="s">
        <v>2484</v>
      </c>
      <c r="B536" s="61" t="s">
        <v>2521</v>
      </c>
      <c r="C536" s="3"/>
      <c r="D536" s="3"/>
      <c r="E536" s="9" t="s">
        <v>277</v>
      </c>
      <c r="F536" s="9" t="s">
        <v>277</v>
      </c>
      <c r="G536" s="9" t="s">
        <v>277</v>
      </c>
      <c r="H536" s="9" t="s">
        <v>277</v>
      </c>
      <c r="I536" s="9" t="s">
        <v>277</v>
      </c>
      <c r="J536" s="9" t="s">
        <v>277</v>
      </c>
      <c r="K536" s="9" t="s">
        <v>277</v>
      </c>
      <c r="L536" s="9" t="s">
        <v>277</v>
      </c>
      <c r="M536" s="9">
        <v>371.2</v>
      </c>
      <c r="P536" s="65">
        <f t="shared" si="8"/>
        <v>371.2</v>
      </c>
    </row>
    <row r="537" spans="1:16" ht="15">
      <c r="A537" s="238" t="s">
        <v>2485</v>
      </c>
      <c r="B537" s="61" t="s">
        <v>2098</v>
      </c>
      <c r="E537" s="9" t="s">
        <v>277</v>
      </c>
      <c r="F537" s="9" t="s">
        <v>277</v>
      </c>
      <c r="G537" s="9" t="s">
        <v>277</v>
      </c>
      <c r="H537" s="9" t="s">
        <v>277</v>
      </c>
      <c r="I537" s="9" t="s">
        <v>277</v>
      </c>
      <c r="J537" s="9" t="s">
        <v>277</v>
      </c>
      <c r="K537" s="9" t="s">
        <v>277</v>
      </c>
      <c r="L537" s="9">
        <v>362.59999999999945</v>
      </c>
      <c r="M537" s="9" t="s">
        <v>277</v>
      </c>
      <c r="P537" s="65">
        <f t="shared" si="8"/>
        <v>362.59999999999945</v>
      </c>
    </row>
    <row r="538" spans="1:16" ht="15">
      <c r="A538" s="238" t="s">
        <v>2486</v>
      </c>
      <c r="B538" s="226" t="s">
        <v>2073</v>
      </c>
      <c r="E538" s="9" t="s">
        <v>277</v>
      </c>
      <c r="F538" s="9" t="s">
        <v>277</v>
      </c>
      <c r="G538" s="9" t="s">
        <v>277</v>
      </c>
      <c r="H538" s="9" t="s">
        <v>277</v>
      </c>
      <c r="I538" s="9" t="s">
        <v>277</v>
      </c>
      <c r="J538" s="9" t="s">
        <v>277</v>
      </c>
      <c r="K538" s="9" t="s">
        <v>277</v>
      </c>
      <c r="L538" s="9">
        <v>339.70000000000005</v>
      </c>
      <c r="M538" s="9" t="s">
        <v>277</v>
      </c>
      <c r="P538" s="65">
        <f t="shared" si="8"/>
        <v>339.70000000000005</v>
      </c>
    </row>
    <row r="539" spans="1:16" ht="15">
      <c r="A539" s="238" t="s">
        <v>2487</v>
      </c>
      <c r="B539" s="61" t="s">
        <v>2532</v>
      </c>
      <c r="C539" s="3"/>
      <c r="D539" s="3"/>
      <c r="E539" s="9" t="s">
        <v>277</v>
      </c>
      <c r="F539" s="9" t="s">
        <v>277</v>
      </c>
      <c r="G539" s="9" t="s">
        <v>277</v>
      </c>
      <c r="H539" s="9" t="s">
        <v>277</v>
      </c>
      <c r="I539" s="9" t="s">
        <v>277</v>
      </c>
      <c r="J539" s="9" t="s">
        <v>277</v>
      </c>
      <c r="K539" s="9" t="s">
        <v>277</v>
      </c>
      <c r="L539" s="9" t="s">
        <v>277</v>
      </c>
      <c r="M539" s="9">
        <v>339.30000000000013</v>
      </c>
      <c r="P539" s="65">
        <f t="shared" si="8"/>
        <v>339.30000000000013</v>
      </c>
    </row>
    <row r="540" spans="1:16" ht="15">
      <c r="A540" s="238" t="s">
        <v>2488</v>
      </c>
      <c r="B540" s="61" t="s">
        <v>177</v>
      </c>
      <c r="E540" s="9">
        <v>8.4</v>
      </c>
      <c r="F540" s="9">
        <v>329.3000000000003</v>
      </c>
      <c r="G540" s="9" t="s">
        <v>277</v>
      </c>
      <c r="H540" s="9" t="s">
        <v>277</v>
      </c>
      <c r="I540" s="9" t="s">
        <v>277</v>
      </c>
      <c r="J540" s="9" t="s">
        <v>277</v>
      </c>
      <c r="K540" s="9" t="s">
        <v>277</v>
      </c>
      <c r="L540" s="9" t="s">
        <v>277</v>
      </c>
      <c r="M540" s="9" t="s">
        <v>277</v>
      </c>
      <c r="P540" s="65">
        <f t="shared" si="8"/>
        <v>337.70000000000027</v>
      </c>
    </row>
    <row r="541" spans="1:16" ht="15">
      <c r="A541" s="238" t="s">
        <v>2489</v>
      </c>
      <c r="B541" s="61" t="s">
        <v>2527</v>
      </c>
      <c r="C541" s="3"/>
      <c r="D541" s="3"/>
      <c r="E541" s="9" t="s">
        <v>277</v>
      </c>
      <c r="F541" s="9" t="s">
        <v>277</v>
      </c>
      <c r="G541" s="9" t="s">
        <v>277</v>
      </c>
      <c r="H541" s="9" t="s">
        <v>277</v>
      </c>
      <c r="I541" s="9" t="s">
        <v>277</v>
      </c>
      <c r="J541" s="9" t="s">
        <v>277</v>
      </c>
      <c r="K541" s="9" t="s">
        <v>277</v>
      </c>
      <c r="L541" s="9" t="s">
        <v>277</v>
      </c>
      <c r="M541" s="9">
        <v>333.4</v>
      </c>
      <c r="P541" s="65">
        <f t="shared" si="8"/>
        <v>333.4</v>
      </c>
    </row>
    <row r="542" spans="1:16" ht="15">
      <c r="A542" s="238" t="s">
        <v>2490</v>
      </c>
      <c r="B542" s="61" t="s">
        <v>2530</v>
      </c>
      <c r="C542" s="3"/>
      <c r="D542" s="3"/>
      <c r="E542" s="9" t="s">
        <v>277</v>
      </c>
      <c r="F542" s="9" t="s">
        <v>277</v>
      </c>
      <c r="G542" s="9" t="s">
        <v>277</v>
      </c>
      <c r="H542" s="9" t="s">
        <v>277</v>
      </c>
      <c r="I542" s="9" t="s">
        <v>277</v>
      </c>
      <c r="J542" s="9" t="s">
        <v>277</v>
      </c>
      <c r="K542" s="9" t="s">
        <v>277</v>
      </c>
      <c r="L542" s="9" t="s">
        <v>277</v>
      </c>
      <c r="M542" s="9">
        <v>311.89999999999998</v>
      </c>
      <c r="P542" s="65">
        <f t="shared" si="8"/>
        <v>311.89999999999998</v>
      </c>
    </row>
    <row r="543" spans="1:16" ht="15">
      <c r="A543" s="238" t="s">
        <v>2491</v>
      </c>
      <c r="B543" s="61" t="s">
        <v>2519</v>
      </c>
      <c r="C543" s="3"/>
      <c r="D543" s="3"/>
      <c r="E543" s="9" t="s">
        <v>277</v>
      </c>
      <c r="F543" s="9" t="s">
        <v>277</v>
      </c>
      <c r="G543" s="9" t="s">
        <v>277</v>
      </c>
      <c r="H543" s="9" t="s">
        <v>277</v>
      </c>
      <c r="I543" s="9" t="s">
        <v>277</v>
      </c>
      <c r="J543" s="9" t="s">
        <v>277</v>
      </c>
      <c r="K543" s="9" t="s">
        <v>277</v>
      </c>
      <c r="L543" s="9" t="s">
        <v>277</v>
      </c>
      <c r="M543" s="9">
        <v>301.39999999999998</v>
      </c>
      <c r="P543" s="65">
        <f t="shared" si="8"/>
        <v>301.39999999999998</v>
      </c>
    </row>
    <row r="544" spans="1:16" ht="15">
      <c r="A544" s="238" t="s">
        <v>2492</v>
      </c>
      <c r="B544" s="61" t="s">
        <v>2612</v>
      </c>
      <c r="C544" s="3"/>
      <c r="D544" s="3"/>
      <c r="E544" s="9" t="s">
        <v>277</v>
      </c>
      <c r="F544" s="9" t="s">
        <v>277</v>
      </c>
      <c r="G544" s="9" t="s">
        <v>277</v>
      </c>
      <c r="H544" s="9" t="s">
        <v>277</v>
      </c>
      <c r="I544" s="9" t="s">
        <v>277</v>
      </c>
      <c r="J544" s="9" t="s">
        <v>277</v>
      </c>
      <c r="K544" s="9" t="s">
        <v>277</v>
      </c>
      <c r="L544" s="9" t="s">
        <v>277</v>
      </c>
      <c r="M544" s="9">
        <v>298.7</v>
      </c>
      <c r="P544" s="65">
        <f t="shared" si="8"/>
        <v>298.7</v>
      </c>
    </row>
    <row r="545" spans="1:16" ht="15">
      <c r="A545" s="238" t="s">
        <v>2493</v>
      </c>
      <c r="B545" s="61" t="s">
        <v>2510</v>
      </c>
      <c r="C545" s="3"/>
      <c r="D545" s="3"/>
      <c r="E545" s="9" t="s">
        <v>277</v>
      </c>
      <c r="F545" s="9" t="s">
        <v>277</v>
      </c>
      <c r="G545" s="9" t="s">
        <v>277</v>
      </c>
      <c r="H545" s="9" t="s">
        <v>277</v>
      </c>
      <c r="I545" s="9" t="s">
        <v>277</v>
      </c>
      <c r="J545" s="9" t="s">
        <v>277</v>
      </c>
      <c r="K545" s="9" t="s">
        <v>277</v>
      </c>
      <c r="L545" s="9" t="s">
        <v>277</v>
      </c>
      <c r="M545" s="9">
        <v>257.2</v>
      </c>
      <c r="P545" s="65">
        <f t="shared" si="8"/>
        <v>257.2</v>
      </c>
    </row>
    <row r="546" spans="1:16" ht="15">
      <c r="A546" s="238" t="s">
        <v>2494</v>
      </c>
      <c r="B546" s="61" t="s">
        <v>2625</v>
      </c>
      <c r="C546" s="3"/>
      <c r="D546" s="3"/>
      <c r="E546" s="9" t="s">
        <v>277</v>
      </c>
      <c r="F546" s="9" t="s">
        <v>277</v>
      </c>
      <c r="G546" s="9" t="s">
        <v>277</v>
      </c>
      <c r="H546" s="9" t="s">
        <v>277</v>
      </c>
      <c r="I546" s="9" t="s">
        <v>277</v>
      </c>
      <c r="J546" s="9" t="s">
        <v>277</v>
      </c>
      <c r="K546" s="9" t="s">
        <v>277</v>
      </c>
      <c r="L546" s="9" t="s">
        <v>277</v>
      </c>
      <c r="M546" s="9">
        <v>250.90000000000003</v>
      </c>
      <c r="P546" s="65">
        <f t="shared" si="8"/>
        <v>250.90000000000003</v>
      </c>
    </row>
    <row r="547" spans="1:16" ht="15">
      <c r="A547" s="238" t="s">
        <v>2495</v>
      </c>
      <c r="B547" s="61" t="s">
        <v>2515</v>
      </c>
      <c r="C547" s="3"/>
      <c r="D547" s="3"/>
      <c r="E547" s="9" t="s">
        <v>277</v>
      </c>
      <c r="F547" s="9" t="s">
        <v>277</v>
      </c>
      <c r="G547" s="9" t="s">
        <v>277</v>
      </c>
      <c r="H547" s="9" t="s">
        <v>277</v>
      </c>
      <c r="I547" s="9" t="s">
        <v>277</v>
      </c>
      <c r="J547" s="9" t="s">
        <v>277</v>
      </c>
      <c r="K547" s="9" t="s">
        <v>277</v>
      </c>
      <c r="L547" s="9" t="s">
        <v>277</v>
      </c>
      <c r="M547" s="9">
        <v>234</v>
      </c>
      <c r="P547" s="65">
        <f t="shared" si="8"/>
        <v>234</v>
      </c>
    </row>
    <row r="548" spans="1:16" ht="15">
      <c r="A548" s="238" t="s">
        <v>2496</v>
      </c>
      <c r="B548" s="61" t="s">
        <v>2503</v>
      </c>
      <c r="C548" s="3"/>
      <c r="D548" s="3"/>
      <c r="E548" s="9" t="s">
        <v>277</v>
      </c>
      <c r="F548" s="9" t="s">
        <v>277</v>
      </c>
      <c r="G548" s="9" t="s">
        <v>277</v>
      </c>
      <c r="H548" s="9" t="s">
        <v>277</v>
      </c>
      <c r="I548" s="9" t="s">
        <v>277</v>
      </c>
      <c r="J548" s="9" t="s">
        <v>277</v>
      </c>
      <c r="K548" s="9" t="s">
        <v>277</v>
      </c>
      <c r="L548" s="9" t="s">
        <v>277</v>
      </c>
      <c r="M548" s="9">
        <v>230.2</v>
      </c>
      <c r="P548" s="65">
        <f t="shared" si="8"/>
        <v>230.2</v>
      </c>
    </row>
    <row r="549" spans="1:16" ht="15">
      <c r="A549" s="238" t="s">
        <v>2497</v>
      </c>
      <c r="B549" s="61" t="s">
        <v>2518</v>
      </c>
      <c r="C549" s="3"/>
      <c r="D549" s="3"/>
      <c r="E549" s="9" t="s">
        <v>277</v>
      </c>
      <c r="F549" s="9" t="s">
        <v>277</v>
      </c>
      <c r="G549" s="9" t="s">
        <v>277</v>
      </c>
      <c r="H549" s="9" t="s">
        <v>277</v>
      </c>
      <c r="I549" s="9" t="s">
        <v>277</v>
      </c>
      <c r="J549" s="9" t="s">
        <v>277</v>
      </c>
      <c r="K549" s="9" t="s">
        <v>277</v>
      </c>
      <c r="L549" s="9" t="s">
        <v>277</v>
      </c>
      <c r="M549" s="9">
        <v>224.70000000000002</v>
      </c>
      <c r="P549" s="65">
        <f t="shared" si="8"/>
        <v>224.70000000000002</v>
      </c>
    </row>
    <row r="550" spans="1:16" ht="15">
      <c r="A550" s="238" t="s">
        <v>2498</v>
      </c>
      <c r="B550" s="61" t="s">
        <v>2529</v>
      </c>
      <c r="C550" s="3"/>
      <c r="D550" s="3"/>
      <c r="E550" s="9" t="s">
        <v>277</v>
      </c>
      <c r="F550" s="9" t="s">
        <v>277</v>
      </c>
      <c r="G550" s="9" t="s">
        <v>277</v>
      </c>
      <c r="H550" s="9" t="s">
        <v>277</v>
      </c>
      <c r="I550" s="9" t="s">
        <v>277</v>
      </c>
      <c r="J550" s="9" t="s">
        <v>277</v>
      </c>
      <c r="K550" s="9" t="s">
        <v>277</v>
      </c>
      <c r="L550" s="9" t="s">
        <v>277</v>
      </c>
      <c r="M550" s="9">
        <v>219.99999999999997</v>
      </c>
      <c r="P550" s="65">
        <f t="shared" si="8"/>
        <v>219.99999999999997</v>
      </c>
    </row>
    <row r="551" spans="1:16" ht="15">
      <c r="A551" s="238" t="s">
        <v>2499</v>
      </c>
      <c r="B551" s="61" t="s">
        <v>2514</v>
      </c>
      <c r="C551" s="3"/>
      <c r="D551" s="3"/>
      <c r="E551" s="9" t="s">
        <v>277</v>
      </c>
      <c r="F551" s="9" t="s">
        <v>277</v>
      </c>
      <c r="G551" s="9" t="s">
        <v>277</v>
      </c>
      <c r="H551" s="9" t="s">
        <v>277</v>
      </c>
      <c r="I551" s="9" t="s">
        <v>277</v>
      </c>
      <c r="J551" s="9" t="s">
        <v>277</v>
      </c>
      <c r="K551" s="9" t="s">
        <v>277</v>
      </c>
      <c r="L551" s="9" t="s">
        <v>277</v>
      </c>
      <c r="M551" s="9">
        <v>208.79999999999998</v>
      </c>
      <c r="P551" s="65">
        <f t="shared" si="8"/>
        <v>208.79999999999998</v>
      </c>
    </row>
    <row r="552" spans="1:16" ht="15">
      <c r="A552" s="238" t="s">
        <v>2500</v>
      </c>
      <c r="B552" s="61" t="s">
        <v>2526</v>
      </c>
      <c r="C552" s="3"/>
      <c r="D552" s="3"/>
      <c r="E552" s="9" t="s">
        <v>277</v>
      </c>
      <c r="F552" s="9" t="s">
        <v>277</v>
      </c>
      <c r="G552" s="9" t="s">
        <v>277</v>
      </c>
      <c r="H552" s="9" t="s">
        <v>277</v>
      </c>
      <c r="I552" s="9" t="s">
        <v>277</v>
      </c>
      <c r="J552" s="9" t="s">
        <v>277</v>
      </c>
      <c r="K552" s="9" t="s">
        <v>277</v>
      </c>
      <c r="L552" s="9" t="s">
        <v>277</v>
      </c>
      <c r="M552" s="9">
        <v>200</v>
      </c>
      <c r="P552" s="65">
        <f t="shared" si="8"/>
        <v>200</v>
      </c>
    </row>
    <row r="553" spans="1:16" ht="15">
      <c r="A553" s="238" t="s">
        <v>2501</v>
      </c>
      <c r="B553" s="61" t="s">
        <v>2517</v>
      </c>
      <c r="C553" s="3"/>
      <c r="D553" s="3"/>
      <c r="E553" s="9" t="s">
        <v>277</v>
      </c>
      <c r="F553" s="9" t="s">
        <v>277</v>
      </c>
      <c r="G553" s="9" t="s">
        <v>277</v>
      </c>
      <c r="H553" s="9" t="s">
        <v>277</v>
      </c>
      <c r="I553" s="9" t="s">
        <v>277</v>
      </c>
      <c r="J553" s="9" t="s">
        <v>277</v>
      </c>
      <c r="K553" s="9" t="s">
        <v>277</v>
      </c>
      <c r="L553" s="9" t="s">
        <v>277</v>
      </c>
      <c r="M553" s="9">
        <v>196.99999999999997</v>
      </c>
      <c r="P553" s="65">
        <f t="shared" si="8"/>
        <v>196.99999999999997</v>
      </c>
    </row>
    <row r="554" spans="1:16" ht="15">
      <c r="A554" s="238" t="s">
        <v>2502</v>
      </c>
      <c r="B554" s="61" t="s">
        <v>2504</v>
      </c>
      <c r="C554" s="3"/>
      <c r="D554" s="3"/>
      <c r="E554" s="9" t="s">
        <v>277</v>
      </c>
      <c r="F554" s="9" t="s">
        <v>277</v>
      </c>
      <c r="G554" s="9" t="s">
        <v>277</v>
      </c>
      <c r="H554" s="9" t="s">
        <v>277</v>
      </c>
      <c r="I554" s="9" t="s">
        <v>277</v>
      </c>
      <c r="J554" s="9" t="s">
        <v>277</v>
      </c>
      <c r="K554" s="9" t="s">
        <v>277</v>
      </c>
      <c r="L554" s="9" t="s">
        <v>277</v>
      </c>
      <c r="M554" s="9">
        <v>191.1</v>
      </c>
      <c r="P554" s="65">
        <f t="shared" si="8"/>
        <v>191.1</v>
      </c>
    </row>
    <row r="555" spans="1:16" ht="15">
      <c r="A555" s="238" t="s">
        <v>2531</v>
      </c>
      <c r="B555" s="170" t="s">
        <v>1294</v>
      </c>
      <c r="C555" s="3"/>
      <c r="D555" s="3"/>
      <c r="E555" s="9" t="s">
        <v>277</v>
      </c>
      <c r="F555" s="9" t="s">
        <v>277</v>
      </c>
      <c r="G555" s="9" t="s">
        <v>277</v>
      </c>
      <c r="H555" s="9" t="s">
        <v>277</v>
      </c>
      <c r="I555" s="9">
        <v>174</v>
      </c>
      <c r="J555" s="9" t="s">
        <v>277</v>
      </c>
      <c r="K555" s="9" t="s">
        <v>277</v>
      </c>
      <c r="L555" s="9" t="s">
        <v>277</v>
      </c>
      <c r="M555" s="9" t="s">
        <v>277</v>
      </c>
      <c r="P555" s="65">
        <f t="shared" si="8"/>
        <v>174</v>
      </c>
    </row>
    <row r="556" spans="1:16" ht="15">
      <c r="A556" s="238" t="s">
        <v>2613</v>
      </c>
      <c r="B556" s="61" t="s">
        <v>2511</v>
      </c>
      <c r="C556" s="3"/>
      <c r="D556" s="3"/>
      <c r="E556" s="9" t="s">
        <v>277</v>
      </c>
      <c r="F556" s="9" t="s">
        <v>277</v>
      </c>
      <c r="G556" s="9" t="s">
        <v>277</v>
      </c>
      <c r="H556" s="9" t="s">
        <v>277</v>
      </c>
      <c r="I556" s="9" t="s">
        <v>277</v>
      </c>
      <c r="J556" s="9" t="s">
        <v>277</v>
      </c>
      <c r="K556" s="9" t="s">
        <v>277</v>
      </c>
      <c r="L556" s="9" t="s">
        <v>277</v>
      </c>
      <c r="M556" s="9">
        <v>170.6</v>
      </c>
      <c r="P556" s="65">
        <f t="shared" si="8"/>
        <v>170.6</v>
      </c>
    </row>
    <row r="557" spans="1:16" ht="15">
      <c r="A557" s="238" t="s">
        <v>2626</v>
      </c>
      <c r="B557" s="61" t="s">
        <v>2520</v>
      </c>
      <c r="C557" s="3"/>
      <c r="D557" s="3"/>
      <c r="E557" s="9" t="s">
        <v>277</v>
      </c>
      <c r="F557" s="9" t="s">
        <v>277</v>
      </c>
      <c r="G557" s="9" t="s">
        <v>277</v>
      </c>
      <c r="H557" s="9" t="s">
        <v>277</v>
      </c>
      <c r="I557" s="9" t="s">
        <v>277</v>
      </c>
      <c r="J557" s="9" t="s">
        <v>277</v>
      </c>
      <c r="K557" s="9" t="s">
        <v>277</v>
      </c>
      <c r="L557" s="9" t="s">
        <v>277</v>
      </c>
      <c r="M557" s="9">
        <v>156</v>
      </c>
      <c r="P557" s="65">
        <f t="shared" si="8"/>
        <v>156</v>
      </c>
    </row>
    <row r="558" spans="1:16" ht="15">
      <c r="A558" s="238" t="s">
        <v>2662</v>
      </c>
      <c r="B558" s="61" t="s">
        <v>2523</v>
      </c>
      <c r="C558" s="3"/>
      <c r="D558" s="3"/>
      <c r="E558" s="9" t="s">
        <v>277</v>
      </c>
      <c r="F558" s="9" t="s">
        <v>277</v>
      </c>
      <c r="G558" s="9" t="s">
        <v>277</v>
      </c>
      <c r="H558" s="9" t="s">
        <v>277</v>
      </c>
      <c r="I558" s="9" t="s">
        <v>277</v>
      </c>
      <c r="J558" s="9" t="s">
        <v>277</v>
      </c>
      <c r="K558" s="9" t="s">
        <v>277</v>
      </c>
      <c r="L558" s="9" t="s">
        <v>277</v>
      </c>
      <c r="M558" s="9">
        <v>151.89999999999998</v>
      </c>
      <c r="P558" s="65">
        <f t="shared" si="8"/>
        <v>151.89999999999998</v>
      </c>
    </row>
    <row r="559" spans="1:16" ht="15">
      <c r="A559" s="238" t="s">
        <v>2663</v>
      </c>
      <c r="B559" s="61" t="s">
        <v>2508</v>
      </c>
      <c r="C559" s="3"/>
      <c r="D559" s="3"/>
      <c r="E559" s="9" t="s">
        <v>277</v>
      </c>
      <c r="F559" s="9" t="s">
        <v>277</v>
      </c>
      <c r="G559" s="9" t="s">
        <v>277</v>
      </c>
      <c r="H559" s="9" t="s">
        <v>277</v>
      </c>
      <c r="I559" s="9" t="s">
        <v>277</v>
      </c>
      <c r="J559" s="9" t="s">
        <v>277</v>
      </c>
      <c r="K559" s="9" t="s">
        <v>277</v>
      </c>
      <c r="L559" s="9" t="s">
        <v>277</v>
      </c>
      <c r="M559" s="9">
        <v>143.70000000000002</v>
      </c>
      <c r="P559" s="65">
        <f t="shared" si="8"/>
        <v>143.70000000000002</v>
      </c>
    </row>
    <row r="560" spans="1:16" ht="15">
      <c r="A560" s="238" t="s">
        <v>2664</v>
      </c>
      <c r="B560" s="61" t="s">
        <v>2522</v>
      </c>
      <c r="C560" s="3"/>
      <c r="D560" s="3"/>
      <c r="E560" s="9" t="s">
        <v>277</v>
      </c>
      <c r="F560" s="9" t="s">
        <v>277</v>
      </c>
      <c r="G560" s="9" t="s">
        <v>277</v>
      </c>
      <c r="H560" s="9" t="s">
        <v>277</v>
      </c>
      <c r="I560" s="9" t="s">
        <v>277</v>
      </c>
      <c r="J560" s="9" t="s">
        <v>277</v>
      </c>
      <c r="K560" s="9" t="s">
        <v>277</v>
      </c>
      <c r="L560" s="9" t="s">
        <v>277</v>
      </c>
      <c r="M560" s="9">
        <v>119.4</v>
      </c>
      <c r="P560" s="65">
        <f t="shared" si="8"/>
        <v>119.4</v>
      </c>
    </row>
    <row r="561" spans="1:18" ht="15">
      <c r="A561" s="238" t="s">
        <v>2665</v>
      </c>
      <c r="B561" s="61" t="s">
        <v>178</v>
      </c>
      <c r="E561" s="179">
        <v>99.999999999997442</v>
      </c>
      <c r="F561" s="9" t="s">
        <v>277</v>
      </c>
      <c r="G561" s="9" t="s">
        <v>277</v>
      </c>
      <c r="H561" s="9" t="s">
        <v>277</v>
      </c>
      <c r="I561" s="9" t="s">
        <v>277</v>
      </c>
      <c r="J561" s="9" t="s">
        <v>277</v>
      </c>
      <c r="K561" s="9" t="s">
        <v>277</v>
      </c>
      <c r="L561" s="9" t="s">
        <v>277</v>
      </c>
      <c r="M561" s="9" t="s">
        <v>277</v>
      </c>
      <c r="P561" s="65">
        <f t="shared" si="8"/>
        <v>99.999999999997442</v>
      </c>
      <c r="R561" t="s">
        <v>296</v>
      </c>
    </row>
    <row r="562" spans="1:18" ht="15">
      <c r="A562" s="238" t="s">
        <v>2666</v>
      </c>
      <c r="B562" s="61" t="s">
        <v>2528</v>
      </c>
      <c r="C562" s="3"/>
      <c r="D562" s="3"/>
      <c r="E562" s="9" t="s">
        <v>277</v>
      </c>
      <c r="F562" s="9" t="s">
        <v>277</v>
      </c>
      <c r="G562" s="9" t="s">
        <v>277</v>
      </c>
      <c r="H562" s="9" t="s">
        <v>277</v>
      </c>
      <c r="I562" s="9" t="s">
        <v>277</v>
      </c>
      <c r="J562" s="9" t="s">
        <v>277</v>
      </c>
      <c r="K562" s="9" t="s">
        <v>277</v>
      </c>
      <c r="L562" s="9" t="s">
        <v>277</v>
      </c>
      <c r="M562" s="9">
        <v>96.699999999999989</v>
      </c>
      <c r="P562" s="65">
        <f t="shared" si="8"/>
        <v>96.699999999999989</v>
      </c>
    </row>
    <row r="563" spans="1:18" ht="15">
      <c r="A563" s="238" t="s">
        <v>3127</v>
      </c>
      <c r="B563" s="28" t="s">
        <v>3147</v>
      </c>
      <c r="C563" s="3"/>
      <c r="D563" s="3"/>
      <c r="E563" s="9" t="s">
        <v>277</v>
      </c>
      <c r="F563" s="9" t="s">
        <v>277</v>
      </c>
      <c r="G563" s="9" t="s">
        <v>277</v>
      </c>
      <c r="H563" s="9" t="s">
        <v>277</v>
      </c>
      <c r="I563" s="9" t="s">
        <v>277</v>
      </c>
      <c r="J563" s="9" t="s">
        <v>277</v>
      </c>
      <c r="K563" s="9" t="s">
        <v>277</v>
      </c>
      <c r="L563" s="9" t="s">
        <v>277</v>
      </c>
      <c r="M563" s="9" t="s">
        <v>277</v>
      </c>
      <c r="O563" s="28"/>
      <c r="P563" s="65">
        <f t="shared" si="8"/>
        <v>0</v>
      </c>
    </row>
    <row r="564" spans="1:18" ht="15">
      <c r="A564" s="238" t="s">
        <v>3128</v>
      </c>
      <c r="B564" s="28" t="s">
        <v>3148</v>
      </c>
      <c r="C564" s="3"/>
      <c r="D564" s="3"/>
      <c r="E564" s="9" t="s">
        <v>277</v>
      </c>
      <c r="F564" s="9" t="s">
        <v>277</v>
      </c>
      <c r="G564" s="9" t="s">
        <v>277</v>
      </c>
      <c r="H564" s="9" t="s">
        <v>277</v>
      </c>
      <c r="I564" s="9" t="s">
        <v>277</v>
      </c>
      <c r="J564" s="9" t="s">
        <v>277</v>
      </c>
      <c r="K564" s="9" t="s">
        <v>277</v>
      </c>
      <c r="L564" s="9" t="s">
        <v>277</v>
      </c>
      <c r="M564" s="9" t="s">
        <v>277</v>
      </c>
      <c r="O564" s="28"/>
      <c r="P564" s="65">
        <f t="shared" si="8"/>
        <v>0</v>
      </c>
    </row>
    <row r="565" spans="1:18" ht="15">
      <c r="A565" s="238" t="s">
        <v>3129</v>
      </c>
      <c r="B565" s="61" t="s">
        <v>3149</v>
      </c>
      <c r="C565" s="3"/>
      <c r="D565" s="3"/>
      <c r="E565" s="9" t="s">
        <v>277</v>
      </c>
      <c r="F565" s="9" t="s">
        <v>277</v>
      </c>
      <c r="G565" s="9" t="s">
        <v>277</v>
      </c>
      <c r="H565" s="9" t="s">
        <v>277</v>
      </c>
      <c r="I565" s="9" t="s">
        <v>277</v>
      </c>
      <c r="J565" s="9" t="s">
        <v>277</v>
      </c>
      <c r="K565" s="9" t="s">
        <v>277</v>
      </c>
      <c r="L565" s="9" t="s">
        <v>277</v>
      </c>
      <c r="M565" s="9" t="s">
        <v>277</v>
      </c>
      <c r="O565" s="28"/>
      <c r="P565" s="65">
        <f t="shared" si="8"/>
        <v>0</v>
      </c>
    </row>
    <row r="566" spans="1:18" ht="15">
      <c r="A566" s="238" t="s">
        <v>3130</v>
      </c>
      <c r="B566" s="28" t="s">
        <v>3150</v>
      </c>
      <c r="C566" s="3"/>
      <c r="D566" s="3"/>
      <c r="E566" s="9" t="s">
        <v>277</v>
      </c>
      <c r="F566" s="9" t="s">
        <v>277</v>
      </c>
      <c r="G566" s="9" t="s">
        <v>277</v>
      </c>
      <c r="H566" s="9" t="s">
        <v>277</v>
      </c>
      <c r="I566" s="9" t="s">
        <v>277</v>
      </c>
      <c r="J566" s="9" t="s">
        <v>277</v>
      </c>
      <c r="K566" s="9" t="s">
        <v>277</v>
      </c>
      <c r="L566" s="9" t="s">
        <v>277</v>
      </c>
      <c r="M566" s="9" t="s">
        <v>277</v>
      </c>
      <c r="O566" s="28"/>
      <c r="P566" s="65">
        <f t="shared" si="8"/>
        <v>0</v>
      </c>
    </row>
    <row r="567" spans="1:18" ht="15">
      <c r="A567" s="238" t="s">
        <v>3131</v>
      </c>
      <c r="B567" s="28" t="s">
        <v>3151</v>
      </c>
      <c r="C567" s="3"/>
      <c r="D567" s="3"/>
      <c r="E567" s="9" t="s">
        <v>277</v>
      </c>
      <c r="F567" s="9" t="s">
        <v>277</v>
      </c>
      <c r="G567" s="9" t="s">
        <v>277</v>
      </c>
      <c r="H567" s="9" t="s">
        <v>277</v>
      </c>
      <c r="I567" s="9" t="s">
        <v>277</v>
      </c>
      <c r="J567" s="9" t="s">
        <v>277</v>
      </c>
      <c r="K567" s="9" t="s">
        <v>277</v>
      </c>
      <c r="L567" s="9" t="s">
        <v>277</v>
      </c>
      <c r="M567" s="9" t="s">
        <v>277</v>
      </c>
      <c r="O567" s="28"/>
      <c r="P567" s="65">
        <f t="shared" si="8"/>
        <v>0</v>
      </c>
    </row>
    <row r="568" spans="1:18" ht="15">
      <c r="A568" s="238" t="s">
        <v>3132</v>
      </c>
      <c r="B568" s="28" t="s">
        <v>3152</v>
      </c>
      <c r="C568" s="3"/>
      <c r="D568" s="3"/>
      <c r="E568" s="9" t="s">
        <v>277</v>
      </c>
      <c r="F568" s="9" t="s">
        <v>277</v>
      </c>
      <c r="G568" s="9" t="s">
        <v>277</v>
      </c>
      <c r="H568" s="9" t="s">
        <v>277</v>
      </c>
      <c r="I568" s="9" t="s">
        <v>277</v>
      </c>
      <c r="J568" s="9" t="s">
        <v>277</v>
      </c>
      <c r="K568" s="9" t="s">
        <v>277</v>
      </c>
      <c r="L568" s="9" t="s">
        <v>277</v>
      </c>
      <c r="M568" s="9" t="s">
        <v>277</v>
      </c>
      <c r="O568" s="28"/>
      <c r="P568" s="65">
        <f t="shared" si="8"/>
        <v>0</v>
      </c>
    </row>
    <row r="569" spans="1:18" ht="15">
      <c r="A569" s="238" t="s">
        <v>3133</v>
      </c>
      <c r="B569" s="28" t="s">
        <v>3153</v>
      </c>
      <c r="C569" s="3"/>
      <c r="D569" s="3"/>
      <c r="E569" s="9" t="s">
        <v>277</v>
      </c>
      <c r="F569" s="9" t="s">
        <v>277</v>
      </c>
      <c r="G569" s="9" t="s">
        <v>277</v>
      </c>
      <c r="H569" s="9" t="s">
        <v>277</v>
      </c>
      <c r="I569" s="9" t="s">
        <v>277</v>
      </c>
      <c r="J569" s="9" t="s">
        <v>277</v>
      </c>
      <c r="K569" s="9" t="s">
        <v>277</v>
      </c>
      <c r="L569" s="9" t="s">
        <v>277</v>
      </c>
      <c r="M569" s="9" t="s">
        <v>277</v>
      </c>
      <c r="O569" s="28"/>
      <c r="P569" s="65">
        <f t="shared" si="8"/>
        <v>0</v>
      </c>
    </row>
    <row r="570" spans="1:18" ht="15">
      <c r="A570" s="238" t="s">
        <v>3134</v>
      </c>
      <c r="B570" s="28" t="s">
        <v>3181</v>
      </c>
      <c r="C570" s="3"/>
      <c r="D570" s="3"/>
      <c r="E570" s="9" t="s">
        <v>277</v>
      </c>
      <c r="F570" s="9" t="s">
        <v>277</v>
      </c>
      <c r="G570" s="9" t="s">
        <v>277</v>
      </c>
      <c r="H570" s="9" t="s">
        <v>277</v>
      </c>
      <c r="I570" s="9" t="s">
        <v>277</v>
      </c>
      <c r="J570" s="9" t="s">
        <v>277</v>
      </c>
      <c r="K570" s="9" t="s">
        <v>277</v>
      </c>
      <c r="L570" s="9" t="s">
        <v>277</v>
      </c>
      <c r="M570" s="9" t="s">
        <v>277</v>
      </c>
      <c r="O570" s="28"/>
      <c r="P570" s="65">
        <f t="shared" si="8"/>
        <v>0</v>
      </c>
    </row>
    <row r="571" spans="1:18" ht="15">
      <c r="A571" s="238" t="s">
        <v>3135</v>
      </c>
      <c r="B571" s="28" t="s">
        <v>3154</v>
      </c>
      <c r="C571" s="3"/>
      <c r="D571" s="3"/>
      <c r="E571" s="9" t="s">
        <v>277</v>
      </c>
      <c r="F571" s="9" t="s">
        <v>277</v>
      </c>
      <c r="G571" s="9" t="s">
        <v>277</v>
      </c>
      <c r="H571" s="9" t="s">
        <v>277</v>
      </c>
      <c r="I571" s="9" t="s">
        <v>277</v>
      </c>
      <c r="J571" s="9" t="s">
        <v>277</v>
      </c>
      <c r="K571" s="9" t="s">
        <v>277</v>
      </c>
      <c r="L571" s="9" t="s">
        <v>277</v>
      </c>
      <c r="M571" s="9" t="s">
        <v>277</v>
      </c>
      <c r="O571" s="28"/>
      <c r="P571" s="65">
        <f t="shared" si="8"/>
        <v>0</v>
      </c>
    </row>
    <row r="572" spans="1:18" ht="15">
      <c r="A572" s="238" t="s">
        <v>3136</v>
      </c>
      <c r="B572" s="28" t="s">
        <v>3155</v>
      </c>
      <c r="C572" s="3"/>
      <c r="D572" s="3"/>
      <c r="E572" s="9" t="s">
        <v>277</v>
      </c>
      <c r="F572" s="9" t="s">
        <v>277</v>
      </c>
      <c r="G572" s="9" t="s">
        <v>277</v>
      </c>
      <c r="H572" s="9" t="s">
        <v>277</v>
      </c>
      <c r="I572" s="9" t="s">
        <v>277</v>
      </c>
      <c r="J572" s="9" t="s">
        <v>277</v>
      </c>
      <c r="K572" s="9" t="s">
        <v>277</v>
      </c>
      <c r="L572" s="9" t="s">
        <v>277</v>
      </c>
      <c r="M572" s="9" t="s">
        <v>277</v>
      </c>
      <c r="O572" s="28"/>
      <c r="P572" s="65">
        <f t="shared" si="8"/>
        <v>0</v>
      </c>
    </row>
    <row r="573" spans="1:18" ht="15">
      <c r="A573" s="238" t="s">
        <v>3137</v>
      </c>
      <c r="B573" s="28" t="s">
        <v>3156</v>
      </c>
      <c r="C573" s="3"/>
      <c r="D573" s="3"/>
      <c r="E573" s="9" t="s">
        <v>277</v>
      </c>
      <c r="F573" s="9" t="s">
        <v>277</v>
      </c>
      <c r="G573" s="9" t="s">
        <v>277</v>
      </c>
      <c r="H573" s="9" t="s">
        <v>277</v>
      </c>
      <c r="I573" s="9" t="s">
        <v>277</v>
      </c>
      <c r="J573" s="9" t="s">
        <v>277</v>
      </c>
      <c r="K573" s="9" t="s">
        <v>277</v>
      </c>
      <c r="L573" s="9" t="s">
        <v>277</v>
      </c>
      <c r="M573" s="9" t="s">
        <v>277</v>
      </c>
      <c r="O573" s="28"/>
      <c r="P573" s="65">
        <f t="shared" si="8"/>
        <v>0</v>
      </c>
    </row>
    <row r="574" spans="1:18" ht="15">
      <c r="A574" s="238" t="s">
        <v>3138</v>
      </c>
      <c r="B574" s="28" t="s">
        <v>3157</v>
      </c>
      <c r="C574" s="3"/>
      <c r="D574" s="3"/>
      <c r="E574" s="9" t="s">
        <v>277</v>
      </c>
      <c r="F574" s="9" t="s">
        <v>277</v>
      </c>
      <c r="G574" s="9" t="s">
        <v>277</v>
      </c>
      <c r="H574" s="9" t="s">
        <v>277</v>
      </c>
      <c r="I574" s="9" t="s">
        <v>277</v>
      </c>
      <c r="J574" s="9" t="s">
        <v>277</v>
      </c>
      <c r="K574" s="9" t="s">
        <v>277</v>
      </c>
      <c r="L574" s="9" t="s">
        <v>277</v>
      </c>
      <c r="M574" s="9" t="s">
        <v>277</v>
      </c>
      <c r="O574" s="28"/>
      <c r="P574" s="65">
        <f t="shared" si="8"/>
        <v>0</v>
      </c>
    </row>
    <row r="575" spans="1:18" ht="15">
      <c r="A575" s="238" t="s">
        <v>3139</v>
      </c>
      <c r="B575" s="28" t="s">
        <v>3158</v>
      </c>
      <c r="C575" s="3"/>
      <c r="D575" s="3"/>
      <c r="E575" s="9" t="s">
        <v>277</v>
      </c>
      <c r="F575" s="9" t="s">
        <v>277</v>
      </c>
      <c r="G575" s="9" t="s">
        <v>277</v>
      </c>
      <c r="H575" s="9" t="s">
        <v>277</v>
      </c>
      <c r="I575" s="9" t="s">
        <v>277</v>
      </c>
      <c r="J575" s="9" t="s">
        <v>277</v>
      </c>
      <c r="K575" s="9" t="s">
        <v>277</v>
      </c>
      <c r="L575" s="9" t="s">
        <v>277</v>
      </c>
      <c r="M575" s="9" t="s">
        <v>277</v>
      </c>
      <c r="O575" s="28"/>
      <c r="P575" s="65">
        <f t="shared" si="8"/>
        <v>0</v>
      </c>
    </row>
    <row r="576" spans="1:18" ht="15">
      <c r="A576" s="238" t="s">
        <v>3144</v>
      </c>
      <c r="B576" s="28" t="s">
        <v>3159</v>
      </c>
      <c r="C576" s="3"/>
      <c r="D576" s="3"/>
      <c r="E576" s="9" t="s">
        <v>277</v>
      </c>
      <c r="F576" s="9" t="s">
        <v>277</v>
      </c>
      <c r="G576" s="9" t="s">
        <v>277</v>
      </c>
      <c r="H576" s="9" t="s">
        <v>277</v>
      </c>
      <c r="I576" s="9" t="s">
        <v>277</v>
      </c>
      <c r="J576" s="9" t="s">
        <v>277</v>
      </c>
      <c r="K576" s="9" t="s">
        <v>277</v>
      </c>
      <c r="L576" s="9" t="s">
        <v>277</v>
      </c>
      <c r="M576" s="9" t="s">
        <v>277</v>
      </c>
      <c r="O576" s="28"/>
      <c r="P576" s="65">
        <f t="shared" si="8"/>
        <v>0</v>
      </c>
    </row>
    <row r="577" spans="1:16" ht="15">
      <c r="A577" s="238" t="s">
        <v>3198</v>
      </c>
      <c r="B577" s="61" t="s">
        <v>3160</v>
      </c>
      <c r="C577" s="3"/>
      <c r="D577" s="3"/>
      <c r="E577" s="9" t="s">
        <v>277</v>
      </c>
      <c r="F577" s="9" t="s">
        <v>277</v>
      </c>
      <c r="G577" s="9" t="s">
        <v>277</v>
      </c>
      <c r="H577" s="9" t="s">
        <v>277</v>
      </c>
      <c r="I577" s="9" t="s">
        <v>277</v>
      </c>
      <c r="J577" s="9" t="s">
        <v>277</v>
      </c>
      <c r="K577" s="9" t="s">
        <v>277</v>
      </c>
      <c r="L577" s="9" t="s">
        <v>277</v>
      </c>
      <c r="M577" s="9" t="s">
        <v>277</v>
      </c>
      <c r="O577" s="28"/>
      <c r="P577" s="65">
        <f t="shared" si="8"/>
        <v>0</v>
      </c>
    </row>
    <row r="578" spans="1:16" ht="15">
      <c r="A578" s="238" t="s">
        <v>3296</v>
      </c>
      <c r="B578" s="28" t="s">
        <v>3161</v>
      </c>
      <c r="C578" s="3"/>
      <c r="D578" s="3"/>
      <c r="E578" s="9" t="s">
        <v>277</v>
      </c>
      <c r="F578" s="9" t="s">
        <v>277</v>
      </c>
      <c r="G578" s="9" t="s">
        <v>277</v>
      </c>
      <c r="H578" s="9" t="s">
        <v>277</v>
      </c>
      <c r="I578" s="9" t="s">
        <v>277</v>
      </c>
      <c r="J578" s="9" t="s">
        <v>277</v>
      </c>
      <c r="K578" s="9" t="s">
        <v>277</v>
      </c>
      <c r="L578" s="9" t="s">
        <v>277</v>
      </c>
      <c r="M578" s="9" t="s">
        <v>277</v>
      </c>
      <c r="O578" s="28"/>
      <c r="P578" s="65">
        <f t="shared" si="8"/>
        <v>0</v>
      </c>
    </row>
    <row r="579" spans="1:16" ht="15">
      <c r="A579" s="238" t="s">
        <v>3297</v>
      </c>
      <c r="B579" s="28" t="s">
        <v>3162</v>
      </c>
      <c r="C579" s="3"/>
      <c r="D579" s="3"/>
      <c r="E579" s="9" t="s">
        <v>277</v>
      </c>
      <c r="F579" s="9" t="s">
        <v>277</v>
      </c>
      <c r="G579" s="9" t="s">
        <v>277</v>
      </c>
      <c r="H579" s="9" t="s">
        <v>277</v>
      </c>
      <c r="I579" s="9" t="s">
        <v>277</v>
      </c>
      <c r="J579" s="9" t="s">
        <v>277</v>
      </c>
      <c r="K579" s="9" t="s">
        <v>277</v>
      </c>
      <c r="L579" s="9" t="s">
        <v>277</v>
      </c>
      <c r="M579" s="9" t="s">
        <v>277</v>
      </c>
      <c r="O579" s="28"/>
      <c r="P579" s="65">
        <f t="shared" si="8"/>
        <v>0</v>
      </c>
    </row>
    <row r="580" spans="1:16" ht="15">
      <c r="A580" s="238" t="s">
        <v>3298</v>
      </c>
      <c r="B580" s="28" t="s">
        <v>3163</v>
      </c>
      <c r="C580" s="3"/>
      <c r="D580" s="3"/>
      <c r="E580" s="9" t="s">
        <v>277</v>
      </c>
      <c r="F580" s="9" t="s">
        <v>277</v>
      </c>
      <c r="G580" s="9" t="s">
        <v>277</v>
      </c>
      <c r="H580" s="9" t="s">
        <v>277</v>
      </c>
      <c r="I580" s="9" t="s">
        <v>277</v>
      </c>
      <c r="J580" s="9" t="s">
        <v>277</v>
      </c>
      <c r="K580" s="9" t="s">
        <v>277</v>
      </c>
      <c r="L580" s="9" t="s">
        <v>277</v>
      </c>
      <c r="M580" s="9" t="s">
        <v>277</v>
      </c>
      <c r="O580" s="28"/>
      <c r="P580" s="65">
        <f t="shared" si="8"/>
        <v>0</v>
      </c>
    </row>
    <row r="581" spans="1:16" ht="15">
      <c r="A581" s="238" t="s">
        <v>3299</v>
      </c>
      <c r="B581" s="61" t="s">
        <v>3164</v>
      </c>
      <c r="C581" s="3"/>
      <c r="D581" s="3"/>
      <c r="E581" s="9" t="s">
        <v>277</v>
      </c>
      <c r="F581" s="9" t="s">
        <v>277</v>
      </c>
      <c r="G581" s="9" t="s">
        <v>277</v>
      </c>
      <c r="H581" s="9" t="s">
        <v>277</v>
      </c>
      <c r="I581" s="9" t="s">
        <v>277</v>
      </c>
      <c r="J581" s="9" t="s">
        <v>277</v>
      </c>
      <c r="K581" s="9" t="s">
        <v>277</v>
      </c>
      <c r="L581" s="9" t="s">
        <v>277</v>
      </c>
      <c r="M581" s="9" t="s">
        <v>277</v>
      </c>
      <c r="O581" s="28"/>
      <c r="P581" s="65">
        <f t="shared" si="8"/>
        <v>0</v>
      </c>
    </row>
    <row r="582" spans="1:16" ht="15">
      <c r="A582" s="238" t="s">
        <v>3300</v>
      </c>
      <c r="B582" s="28" t="s">
        <v>3165</v>
      </c>
      <c r="C582" s="3"/>
      <c r="D582" s="3"/>
      <c r="E582" s="9" t="s">
        <v>277</v>
      </c>
      <c r="F582" s="9" t="s">
        <v>277</v>
      </c>
      <c r="G582" s="9" t="s">
        <v>277</v>
      </c>
      <c r="H582" s="9" t="s">
        <v>277</v>
      </c>
      <c r="I582" s="9" t="s">
        <v>277</v>
      </c>
      <c r="J582" s="9" t="s">
        <v>277</v>
      </c>
      <c r="K582" s="9" t="s">
        <v>277</v>
      </c>
      <c r="L582" s="9" t="s">
        <v>277</v>
      </c>
      <c r="M582" s="9" t="s">
        <v>277</v>
      </c>
      <c r="O582" s="28"/>
      <c r="P582" s="65">
        <f t="shared" si="8"/>
        <v>0</v>
      </c>
    </row>
    <row r="583" spans="1:16" ht="15">
      <c r="A583" s="238" t="s">
        <v>3301</v>
      </c>
      <c r="B583" s="28" t="s">
        <v>3166</v>
      </c>
      <c r="C583" s="3"/>
      <c r="D583" s="3"/>
      <c r="E583" s="9" t="s">
        <v>277</v>
      </c>
      <c r="F583" s="9" t="s">
        <v>277</v>
      </c>
      <c r="G583" s="9" t="s">
        <v>277</v>
      </c>
      <c r="H583" s="9" t="s">
        <v>277</v>
      </c>
      <c r="I583" s="9" t="s">
        <v>277</v>
      </c>
      <c r="J583" s="9" t="s">
        <v>277</v>
      </c>
      <c r="K583" s="9" t="s">
        <v>277</v>
      </c>
      <c r="L583" s="9" t="s">
        <v>277</v>
      </c>
      <c r="M583" s="9" t="s">
        <v>277</v>
      </c>
      <c r="O583" s="28"/>
      <c r="P583" s="65">
        <f t="shared" si="8"/>
        <v>0</v>
      </c>
    </row>
    <row r="584" spans="1:16" ht="15">
      <c r="A584" s="238" t="s">
        <v>3302</v>
      </c>
      <c r="B584" s="28" t="s">
        <v>3167</v>
      </c>
      <c r="C584" s="3"/>
      <c r="D584" s="3"/>
      <c r="E584" s="9" t="s">
        <v>277</v>
      </c>
      <c r="F584" s="9" t="s">
        <v>277</v>
      </c>
      <c r="G584" s="9" t="s">
        <v>277</v>
      </c>
      <c r="H584" s="9" t="s">
        <v>277</v>
      </c>
      <c r="I584" s="9" t="s">
        <v>277</v>
      </c>
      <c r="J584" s="9" t="s">
        <v>277</v>
      </c>
      <c r="K584" s="9" t="s">
        <v>277</v>
      </c>
      <c r="L584" s="9" t="s">
        <v>277</v>
      </c>
      <c r="M584" s="9" t="s">
        <v>277</v>
      </c>
      <c r="O584" s="28"/>
      <c r="P584" s="65">
        <f t="shared" si="8"/>
        <v>0</v>
      </c>
    </row>
    <row r="585" spans="1:16" ht="15">
      <c r="A585" s="238" t="s">
        <v>3303</v>
      </c>
      <c r="B585" s="28" t="s">
        <v>3168</v>
      </c>
      <c r="C585" s="3"/>
      <c r="D585" s="3"/>
      <c r="E585" s="9" t="s">
        <v>277</v>
      </c>
      <c r="F585" s="9" t="s">
        <v>277</v>
      </c>
      <c r="G585" s="9" t="s">
        <v>277</v>
      </c>
      <c r="H585" s="9" t="s">
        <v>277</v>
      </c>
      <c r="I585" s="9" t="s">
        <v>277</v>
      </c>
      <c r="J585" s="9" t="s">
        <v>277</v>
      </c>
      <c r="K585" s="9" t="s">
        <v>277</v>
      </c>
      <c r="L585" s="9" t="s">
        <v>277</v>
      </c>
      <c r="M585" s="9" t="s">
        <v>277</v>
      </c>
      <c r="O585" s="28"/>
      <c r="P585" s="65">
        <f t="shared" si="8"/>
        <v>0</v>
      </c>
    </row>
    <row r="586" spans="1:16" ht="15">
      <c r="A586" s="238" t="s">
        <v>3304</v>
      </c>
      <c r="B586" s="28" t="s">
        <v>3169</v>
      </c>
      <c r="C586" s="3"/>
      <c r="D586" s="3"/>
      <c r="E586" s="9" t="s">
        <v>277</v>
      </c>
      <c r="F586" s="9" t="s">
        <v>277</v>
      </c>
      <c r="G586" s="9" t="s">
        <v>277</v>
      </c>
      <c r="H586" s="9" t="s">
        <v>277</v>
      </c>
      <c r="I586" s="9" t="s">
        <v>277</v>
      </c>
      <c r="J586" s="9" t="s">
        <v>277</v>
      </c>
      <c r="K586" s="9" t="s">
        <v>277</v>
      </c>
      <c r="L586" s="9" t="s">
        <v>277</v>
      </c>
      <c r="M586" s="9" t="s">
        <v>277</v>
      </c>
      <c r="O586" s="28"/>
      <c r="P586" s="65">
        <f t="shared" si="8"/>
        <v>0</v>
      </c>
    </row>
    <row r="587" spans="1:16" ht="15">
      <c r="A587" s="238" t="s">
        <v>3305</v>
      </c>
      <c r="B587" s="28" t="s">
        <v>3170</v>
      </c>
      <c r="C587" s="3"/>
      <c r="D587" s="3"/>
      <c r="E587" s="9" t="s">
        <v>277</v>
      </c>
      <c r="F587" s="9" t="s">
        <v>277</v>
      </c>
      <c r="G587" s="9" t="s">
        <v>277</v>
      </c>
      <c r="H587" s="9" t="s">
        <v>277</v>
      </c>
      <c r="I587" s="9" t="s">
        <v>277</v>
      </c>
      <c r="J587" s="9" t="s">
        <v>277</v>
      </c>
      <c r="K587" s="9" t="s">
        <v>277</v>
      </c>
      <c r="L587" s="9" t="s">
        <v>277</v>
      </c>
      <c r="M587" s="9" t="s">
        <v>277</v>
      </c>
      <c r="O587" s="28"/>
      <c r="P587" s="65">
        <f t="shared" si="8"/>
        <v>0</v>
      </c>
    </row>
    <row r="588" spans="1:16" ht="15">
      <c r="A588" s="238" t="s">
        <v>3306</v>
      </c>
      <c r="B588" s="28" t="s">
        <v>3171</v>
      </c>
      <c r="C588" s="3"/>
      <c r="D588" s="3"/>
      <c r="E588" s="9" t="s">
        <v>277</v>
      </c>
      <c r="F588" s="9" t="s">
        <v>277</v>
      </c>
      <c r="G588" s="9" t="s">
        <v>277</v>
      </c>
      <c r="H588" s="9" t="s">
        <v>277</v>
      </c>
      <c r="I588" s="9" t="s">
        <v>277</v>
      </c>
      <c r="J588" s="9" t="s">
        <v>277</v>
      </c>
      <c r="K588" s="9" t="s">
        <v>277</v>
      </c>
      <c r="L588" s="9" t="s">
        <v>277</v>
      </c>
      <c r="M588" s="9" t="s">
        <v>277</v>
      </c>
      <c r="O588" s="28"/>
      <c r="P588" s="65">
        <f t="shared" si="8"/>
        <v>0</v>
      </c>
    </row>
    <row r="589" spans="1:16" ht="15">
      <c r="A589" s="238" t="s">
        <v>3307</v>
      </c>
      <c r="B589" s="28" t="s">
        <v>3172</v>
      </c>
      <c r="C589" s="3"/>
      <c r="D589" s="3"/>
      <c r="E589" s="9" t="s">
        <v>277</v>
      </c>
      <c r="F589" s="9" t="s">
        <v>277</v>
      </c>
      <c r="G589" s="9" t="s">
        <v>277</v>
      </c>
      <c r="H589" s="9" t="s">
        <v>277</v>
      </c>
      <c r="I589" s="9" t="s">
        <v>277</v>
      </c>
      <c r="J589" s="9" t="s">
        <v>277</v>
      </c>
      <c r="K589" s="9" t="s">
        <v>277</v>
      </c>
      <c r="L589" s="9" t="s">
        <v>277</v>
      </c>
      <c r="M589" s="9" t="s">
        <v>277</v>
      </c>
      <c r="O589" s="28"/>
      <c r="P589" s="65">
        <f t="shared" si="8"/>
        <v>0</v>
      </c>
    </row>
    <row r="590" spans="1:16" ht="15">
      <c r="A590" s="238" t="s">
        <v>3308</v>
      </c>
      <c r="B590" s="61" t="s">
        <v>3194</v>
      </c>
      <c r="C590" s="3"/>
      <c r="D590" s="3"/>
      <c r="E590" s="9" t="s">
        <v>277</v>
      </c>
      <c r="F590" s="9" t="s">
        <v>277</v>
      </c>
      <c r="G590" s="9" t="s">
        <v>277</v>
      </c>
      <c r="H590" s="9" t="s">
        <v>277</v>
      </c>
      <c r="I590" s="9" t="s">
        <v>277</v>
      </c>
      <c r="J590" s="9" t="s">
        <v>277</v>
      </c>
      <c r="K590" s="9" t="s">
        <v>277</v>
      </c>
      <c r="L590" s="9" t="s">
        <v>277</v>
      </c>
      <c r="M590" s="9" t="s">
        <v>277</v>
      </c>
      <c r="O590" s="28"/>
      <c r="P590" s="65">
        <f t="shared" si="8"/>
        <v>0</v>
      </c>
    </row>
    <row r="591" spans="1:16" ht="15">
      <c r="A591" s="238" t="s">
        <v>3309</v>
      </c>
      <c r="B591" s="28" t="s">
        <v>3173</v>
      </c>
      <c r="C591" s="3"/>
      <c r="D591" s="3"/>
      <c r="E591" s="9" t="s">
        <v>277</v>
      </c>
      <c r="F591" s="9" t="s">
        <v>277</v>
      </c>
      <c r="G591" s="9" t="s">
        <v>277</v>
      </c>
      <c r="H591" s="9" t="s">
        <v>277</v>
      </c>
      <c r="I591" s="9" t="s">
        <v>277</v>
      </c>
      <c r="J591" s="9" t="s">
        <v>277</v>
      </c>
      <c r="K591" s="9" t="s">
        <v>277</v>
      </c>
      <c r="L591" s="9" t="s">
        <v>277</v>
      </c>
      <c r="M591" s="9" t="s">
        <v>277</v>
      </c>
      <c r="O591" s="28"/>
      <c r="P591" s="65">
        <f t="shared" si="8"/>
        <v>0</v>
      </c>
    </row>
    <row r="592" spans="1:16" ht="15">
      <c r="A592" s="238" t="s">
        <v>3310</v>
      </c>
      <c r="B592" s="28" t="s">
        <v>3174</v>
      </c>
      <c r="C592" s="3"/>
      <c r="D592" s="3"/>
      <c r="E592" s="9" t="s">
        <v>277</v>
      </c>
      <c r="F592" s="9" t="s">
        <v>277</v>
      </c>
      <c r="G592" s="9" t="s">
        <v>277</v>
      </c>
      <c r="H592" s="9" t="s">
        <v>277</v>
      </c>
      <c r="I592" s="9" t="s">
        <v>277</v>
      </c>
      <c r="J592" s="9" t="s">
        <v>277</v>
      </c>
      <c r="K592" s="9" t="s">
        <v>277</v>
      </c>
      <c r="L592" s="9" t="s">
        <v>277</v>
      </c>
      <c r="M592" s="9" t="s">
        <v>277</v>
      </c>
      <c r="O592" s="28"/>
      <c r="P592" s="65">
        <f t="shared" si="8"/>
        <v>0</v>
      </c>
    </row>
    <row r="593" spans="1:21" ht="15">
      <c r="A593" s="238" t="s">
        <v>3311</v>
      </c>
      <c r="B593" s="28" t="s">
        <v>3175</v>
      </c>
      <c r="C593" s="3"/>
      <c r="D593" s="3"/>
      <c r="E593" s="9" t="s">
        <v>277</v>
      </c>
      <c r="F593" s="9" t="s">
        <v>277</v>
      </c>
      <c r="G593" s="9" t="s">
        <v>277</v>
      </c>
      <c r="H593" s="9" t="s">
        <v>277</v>
      </c>
      <c r="I593" s="9" t="s">
        <v>277</v>
      </c>
      <c r="J593" s="9" t="s">
        <v>277</v>
      </c>
      <c r="K593" s="9" t="s">
        <v>277</v>
      </c>
      <c r="L593" s="9" t="s">
        <v>277</v>
      </c>
      <c r="M593" s="9" t="s">
        <v>277</v>
      </c>
      <c r="O593" s="28"/>
      <c r="P593" s="65">
        <f t="shared" si="8"/>
        <v>0</v>
      </c>
      <c r="U593" s="61"/>
    </row>
    <row r="594" spans="1:21" ht="15">
      <c r="A594" s="238"/>
      <c r="B594" s="61"/>
      <c r="C594" s="3"/>
      <c r="D594" s="3"/>
      <c r="E594" s="9"/>
      <c r="F594" s="9"/>
      <c r="G594" s="9"/>
      <c r="H594" s="9"/>
      <c r="I594" s="9"/>
      <c r="J594" s="9"/>
      <c r="K594" s="9"/>
      <c r="L594" s="9"/>
      <c r="M594" s="9"/>
      <c r="P594" s="65"/>
      <c r="U594" s="61"/>
    </row>
    <row r="595" spans="1:21" ht="15">
      <c r="A595" s="238"/>
      <c r="B595" s="61"/>
      <c r="C595" s="3"/>
      <c r="D595" s="3"/>
      <c r="E595" s="9"/>
      <c r="F595" s="9"/>
      <c r="G595" s="9"/>
      <c r="H595" s="9"/>
      <c r="I595" s="9"/>
      <c r="J595" s="9"/>
      <c r="K595" s="9"/>
      <c r="L595" s="9"/>
      <c r="M595" s="9"/>
      <c r="P595" s="65"/>
      <c r="U595" s="61"/>
    </row>
    <row r="596" spans="1:21" ht="15">
      <c r="A596" s="28"/>
      <c r="B596" s="61"/>
      <c r="E596" s="179"/>
      <c r="F596" s="9"/>
      <c r="G596" s="9"/>
      <c r="H596" s="9"/>
      <c r="L596" s="67"/>
      <c r="M596" s="67"/>
      <c r="P596" s="65"/>
      <c r="U596" s="61"/>
    </row>
    <row r="597" spans="1:21" ht="15">
      <c r="A597" s="28"/>
      <c r="B597" s="61"/>
      <c r="E597" s="9"/>
      <c r="L597" s="67"/>
      <c r="M597" s="67"/>
    </row>
    <row r="598" spans="1:21" ht="15">
      <c r="A598" s="28"/>
      <c r="B598" s="61"/>
      <c r="E598" s="9"/>
      <c r="L598" s="67"/>
      <c r="M598" s="67"/>
    </row>
    <row r="599" spans="1:21" ht="25.5">
      <c r="A599" s="23" t="s">
        <v>184</v>
      </c>
      <c r="L599" s="67"/>
      <c r="M599" s="67"/>
    </row>
    <row r="600" spans="1:21" ht="14.25">
      <c r="L600" s="67"/>
      <c r="M600" s="67"/>
      <c r="T600" s="61"/>
    </row>
    <row r="601" spans="1:21" ht="15">
      <c r="A601" s="38"/>
      <c r="B601" s="38"/>
      <c r="C601" s="38"/>
      <c r="D601" s="38"/>
      <c r="E601" s="59">
        <v>2016</v>
      </c>
      <c r="F601" s="59">
        <v>2017</v>
      </c>
      <c r="G601" s="59">
        <v>2018</v>
      </c>
      <c r="H601" s="59">
        <v>2019</v>
      </c>
      <c r="I601" s="59">
        <v>2020</v>
      </c>
      <c r="J601" s="59">
        <v>2021</v>
      </c>
      <c r="K601" s="59">
        <v>2022</v>
      </c>
      <c r="L601" s="59">
        <v>2023</v>
      </c>
      <c r="M601" s="59">
        <v>2024</v>
      </c>
      <c r="P601" s="68" t="s">
        <v>40</v>
      </c>
      <c r="Q601" s="38"/>
      <c r="U601" s="61"/>
    </row>
    <row r="602" spans="1:21" ht="15">
      <c r="A602" s="28" t="s">
        <v>0</v>
      </c>
      <c r="B602" s="61" t="s">
        <v>661</v>
      </c>
      <c r="E602" s="9" t="s">
        <v>277</v>
      </c>
      <c r="F602" s="9" t="s">
        <v>277</v>
      </c>
      <c r="G602" s="9" t="s">
        <v>277</v>
      </c>
      <c r="H602" s="174">
        <v>489.80000000000041</v>
      </c>
      <c r="I602" s="9">
        <v>188.99999999999955</v>
      </c>
      <c r="J602" s="9">
        <v>255.09999999999991</v>
      </c>
      <c r="K602" s="179">
        <v>422.40000000000032</v>
      </c>
      <c r="L602" s="175">
        <v>541.00000000000068</v>
      </c>
      <c r="M602" s="9">
        <v>350.7</v>
      </c>
      <c r="P602" s="65">
        <f>SUM(E602:N602)</f>
        <v>2248.0000000000009</v>
      </c>
      <c r="R602" t="s">
        <v>2039</v>
      </c>
    </row>
    <row r="603" spans="1:21" ht="15">
      <c r="A603" s="28" t="s">
        <v>2</v>
      </c>
      <c r="B603" s="61" t="s">
        <v>655</v>
      </c>
      <c r="E603" s="9" t="s">
        <v>277</v>
      </c>
      <c r="F603" s="9" t="s">
        <v>277</v>
      </c>
      <c r="G603" s="9" t="s">
        <v>277</v>
      </c>
      <c r="H603" s="175">
        <v>407.5</v>
      </c>
      <c r="I603" s="176">
        <v>410.49999999999932</v>
      </c>
      <c r="J603" s="179">
        <v>294.39999999999986</v>
      </c>
      <c r="K603" s="9">
        <v>306.80000000000018</v>
      </c>
      <c r="L603" s="9">
        <v>421.59999999999968</v>
      </c>
      <c r="M603" s="9">
        <v>193.70000000000002</v>
      </c>
      <c r="P603" s="65">
        <f t="shared" ref="P603:P666" si="9">SUM(E603:N603)</f>
        <v>2034.4999999999991</v>
      </c>
      <c r="R603" t="s">
        <v>1817</v>
      </c>
      <c r="U603" s="3" t="s">
        <v>1345</v>
      </c>
    </row>
    <row r="604" spans="1:21" ht="15">
      <c r="A604" s="28" t="s">
        <v>3</v>
      </c>
      <c r="B604" s="61" t="s">
        <v>23</v>
      </c>
      <c r="E604" s="179">
        <v>105.50000000000023</v>
      </c>
      <c r="F604" s="179">
        <v>338.50000000000011</v>
      </c>
      <c r="G604" s="179">
        <v>125.70000000000027</v>
      </c>
      <c r="H604" s="9">
        <v>220.00000000000023</v>
      </c>
      <c r="I604" s="9">
        <v>227.39999999999964</v>
      </c>
      <c r="J604" s="9">
        <v>99.399999999999864</v>
      </c>
      <c r="K604" s="179">
        <v>367.00000000000045</v>
      </c>
      <c r="L604" s="9">
        <v>327.2000000000005</v>
      </c>
      <c r="M604" s="9">
        <v>95.199999999999989</v>
      </c>
      <c r="P604" s="65">
        <f t="shared" si="9"/>
        <v>1905.9000000000015</v>
      </c>
      <c r="R604" t="s">
        <v>1874</v>
      </c>
      <c r="T604" s="3"/>
      <c r="U604" s="3" t="s">
        <v>1875</v>
      </c>
    </row>
    <row r="605" spans="1:21" ht="15">
      <c r="A605" s="28" t="s">
        <v>5</v>
      </c>
      <c r="B605" s="61" t="s">
        <v>11</v>
      </c>
      <c r="E605" s="174">
        <v>141.10000000000036</v>
      </c>
      <c r="F605" s="179">
        <v>304.5</v>
      </c>
      <c r="G605" s="9">
        <v>9.0999999999999091</v>
      </c>
      <c r="H605" s="9">
        <v>239.39999999999986</v>
      </c>
      <c r="I605" s="9">
        <v>277</v>
      </c>
      <c r="J605" s="9">
        <v>228.60000000000036</v>
      </c>
      <c r="K605" s="9">
        <v>185.10000000000014</v>
      </c>
      <c r="L605" s="9">
        <v>237.09999999999991</v>
      </c>
      <c r="M605" s="9">
        <v>216.7</v>
      </c>
      <c r="P605" s="65">
        <f t="shared" si="9"/>
        <v>1838.6000000000006</v>
      </c>
      <c r="R605" t="s">
        <v>305</v>
      </c>
      <c r="T605" s="3"/>
      <c r="U605" s="3"/>
    </row>
    <row r="606" spans="1:21" ht="15">
      <c r="A606" s="28" t="s">
        <v>7</v>
      </c>
      <c r="B606" s="61" t="s">
        <v>33</v>
      </c>
      <c r="E606" s="179">
        <v>119.49999999999977</v>
      </c>
      <c r="F606" s="179">
        <v>324.20000000000016</v>
      </c>
      <c r="G606" s="9">
        <v>96.599999999999909</v>
      </c>
      <c r="H606" s="9">
        <v>178.19999999999982</v>
      </c>
      <c r="I606" s="9">
        <v>115.5</v>
      </c>
      <c r="J606" s="174">
        <v>366.49999999999977</v>
      </c>
      <c r="K606" s="9">
        <v>180.00000000000045</v>
      </c>
      <c r="L606" s="9">
        <v>231.7999999999995</v>
      </c>
      <c r="M606" s="9">
        <v>199</v>
      </c>
      <c r="P606" s="65">
        <f t="shared" si="9"/>
        <v>1811.2999999999995</v>
      </c>
      <c r="R606" t="s">
        <v>357</v>
      </c>
      <c r="T606" s="3"/>
      <c r="U606" s="3"/>
    </row>
    <row r="607" spans="1:21" ht="15">
      <c r="A607" s="28" t="s">
        <v>8</v>
      </c>
      <c r="B607" s="170" t="s">
        <v>1280</v>
      </c>
      <c r="C607" s="3"/>
      <c r="D607" s="3"/>
      <c r="E607" s="9" t="s">
        <v>277</v>
      </c>
      <c r="F607" s="9" t="s">
        <v>277</v>
      </c>
      <c r="G607" s="9" t="s">
        <v>277</v>
      </c>
      <c r="H607" s="9" t="s">
        <v>277</v>
      </c>
      <c r="I607" s="9">
        <v>293.59999999999968</v>
      </c>
      <c r="J607" s="179">
        <v>284.59999999999968</v>
      </c>
      <c r="K607" s="179">
        <v>366.29999999999995</v>
      </c>
      <c r="L607" s="176">
        <v>580.29999999999995</v>
      </c>
      <c r="M607" s="9">
        <v>285.60000000000002</v>
      </c>
      <c r="P607" s="65">
        <f t="shared" si="9"/>
        <v>1810.3999999999992</v>
      </c>
      <c r="R607" t="s">
        <v>2311</v>
      </c>
      <c r="U607" s="3" t="s">
        <v>1345</v>
      </c>
    </row>
    <row r="608" spans="1:21" ht="15">
      <c r="A608" s="28" t="s">
        <v>10</v>
      </c>
      <c r="B608" s="61" t="s">
        <v>25</v>
      </c>
      <c r="E608" s="179">
        <v>102</v>
      </c>
      <c r="F608" s="9">
        <v>275.10000000000002</v>
      </c>
      <c r="G608" s="9">
        <v>76.400000000000091</v>
      </c>
      <c r="H608" s="9">
        <v>101.30000000000018</v>
      </c>
      <c r="I608" s="179">
        <v>311.49999999999955</v>
      </c>
      <c r="J608" s="9">
        <v>281.30000000000041</v>
      </c>
      <c r="K608" s="9">
        <v>200.69999999999959</v>
      </c>
      <c r="L608" s="9">
        <v>253.5</v>
      </c>
      <c r="M608" s="9">
        <v>193</v>
      </c>
      <c r="P608" s="65">
        <f t="shared" si="9"/>
        <v>1794.8</v>
      </c>
      <c r="R608" t="s">
        <v>335</v>
      </c>
      <c r="T608" s="3"/>
      <c r="U608" s="3"/>
    </row>
    <row r="609" spans="1:21" ht="15">
      <c r="A609" s="28" t="s">
        <v>12</v>
      </c>
      <c r="B609" s="61" t="s">
        <v>637</v>
      </c>
      <c r="E609" s="9" t="s">
        <v>277</v>
      </c>
      <c r="F609" s="9" t="s">
        <v>277</v>
      </c>
      <c r="G609" s="9" t="s">
        <v>277</v>
      </c>
      <c r="H609" s="9">
        <v>312.09999999999991</v>
      </c>
      <c r="I609" s="9">
        <v>242.60000000000014</v>
      </c>
      <c r="J609" s="9">
        <v>187.39999999999986</v>
      </c>
      <c r="K609" s="9">
        <v>347.69999999999982</v>
      </c>
      <c r="L609" s="9">
        <v>345.59999999999968</v>
      </c>
      <c r="M609" s="9">
        <v>313.5</v>
      </c>
      <c r="P609" s="65">
        <f t="shared" si="9"/>
        <v>1748.8999999999994</v>
      </c>
    </row>
    <row r="610" spans="1:21" ht="15">
      <c r="A610" s="28" t="s">
        <v>14</v>
      </c>
      <c r="B610" s="61" t="s">
        <v>37</v>
      </c>
      <c r="E610" s="9">
        <v>52.500000000000227</v>
      </c>
      <c r="F610" s="175">
        <v>438.50000000000045</v>
      </c>
      <c r="G610" s="9">
        <v>114.50000000000023</v>
      </c>
      <c r="H610" s="9">
        <v>32.400000000000318</v>
      </c>
      <c r="I610" s="9">
        <v>247.49999999999955</v>
      </c>
      <c r="J610" s="9">
        <v>208.10000000000014</v>
      </c>
      <c r="K610" s="9">
        <v>191.49999999999977</v>
      </c>
      <c r="L610" s="9">
        <v>227.90000000000032</v>
      </c>
      <c r="M610" s="9">
        <v>209</v>
      </c>
      <c r="P610" s="65">
        <f t="shared" si="9"/>
        <v>1721.900000000001</v>
      </c>
      <c r="R610" t="s">
        <v>281</v>
      </c>
      <c r="T610" s="3"/>
      <c r="U610" s="3"/>
    </row>
    <row r="611" spans="1:21" ht="15">
      <c r="A611" s="28" t="s">
        <v>16</v>
      </c>
      <c r="B611" s="61" t="s">
        <v>624</v>
      </c>
      <c r="E611" s="9" t="s">
        <v>277</v>
      </c>
      <c r="F611" s="9" t="s">
        <v>277</v>
      </c>
      <c r="G611" s="9" t="s">
        <v>277</v>
      </c>
      <c r="H611" s="179">
        <v>350.5</v>
      </c>
      <c r="I611" s="9">
        <v>141.50000000000023</v>
      </c>
      <c r="J611" s="179">
        <v>293.09999999999991</v>
      </c>
      <c r="K611" s="9">
        <v>348.49999999999977</v>
      </c>
      <c r="L611" s="179">
        <v>510.39999999999986</v>
      </c>
      <c r="M611" s="9">
        <v>67</v>
      </c>
      <c r="P611" s="65">
        <f t="shared" si="9"/>
        <v>1710.9999999999998</v>
      </c>
      <c r="R611" t="s">
        <v>2312</v>
      </c>
    </row>
    <row r="612" spans="1:21" ht="15">
      <c r="A612" s="28" t="s">
        <v>18</v>
      </c>
      <c r="B612" s="61" t="s">
        <v>152</v>
      </c>
      <c r="E612" s="9" t="s">
        <v>277</v>
      </c>
      <c r="F612" s="9" t="s">
        <v>277</v>
      </c>
      <c r="G612" s="179">
        <v>135.60000000000014</v>
      </c>
      <c r="H612" s="9">
        <v>168.69999999999982</v>
      </c>
      <c r="I612" s="175">
        <v>369.40000000000055</v>
      </c>
      <c r="J612" s="9">
        <v>243</v>
      </c>
      <c r="K612" s="9">
        <v>208.15000000000032</v>
      </c>
      <c r="L612" s="9">
        <v>330.00000000000023</v>
      </c>
      <c r="M612" s="9">
        <v>191.2</v>
      </c>
      <c r="P612" s="65">
        <f t="shared" si="9"/>
        <v>1646.0500000000011</v>
      </c>
      <c r="R612" t="s">
        <v>307</v>
      </c>
      <c r="T612" s="3"/>
      <c r="U612" s="3"/>
    </row>
    <row r="613" spans="1:21" ht="15">
      <c r="A613" s="28" t="s">
        <v>20</v>
      </c>
      <c r="B613" s="61" t="s">
        <v>1</v>
      </c>
      <c r="E613" s="9">
        <v>42.599999999999909</v>
      </c>
      <c r="F613" s="9">
        <v>231.50000000000023</v>
      </c>
      <c r="G613" s="9">
        <v>6</v>
      </c>
      <c r="H613" s="9">
        <v>186.39999999999986</v>
      </c>
      <c r="I613" s="179">
        <v>300</v>
      </c>
      <c r="J613" s="9">
        <v>207.10000000000014</v>
      </c>
      <c r="K613" s="9">
        <v>313.60000000000059</v>
      </c>
      <c r="L613" s="9">
        <v>127.49999999999977</v>
      </c>
      <c r="M613" s="9">
        <v>200.4</v>
      </c>
      <c r="P613" s="65">
        <f t="shared" si="9"/>
        <v>1615.1000000000006</v>
      </c>
      <c r="R613" t="s">
        <v>286</v>
      </c>
      <c r="T613" s="3"/>
      <c r="U613" s="3"/>
    </row>
    <row r="614" spans="1:21" ht="15">
      <c r="A614" s="28" t="s">
        <v>22</v>
      </c>
      <c r="B614" s="61" t="s">
        <v>21</v>
      </c>
      <c r="E614" s="9">
        <v>49</v>
      </c>
      <c r="F614" s="9">
        <v>264.09999999999991</v>
      </c>
      <c r="G614" s="179">
        <v>178.20000000000027</v>
      </c>
      <c r="H614" s="9">
        <v>149.20000000000027</v>
      </c>
      <c r="I614" s="9">
        <v>226.49999999999909</v>
      </c>
      <c r="J614" s="9">
        <v>103.39999999999941</v>
      </c>
      <c r="K614" s="9">
        <v>191.99999999999955</v>
      </c>
      <c r="L614" s="9">
        <v>255.69999999999982</v>
      </c>
      <c r="M614" s="9">
        <v>155.5</v>
      </c>
      <c r="P614" s="65">
        <f t="shared" si="9"/>
        <v>1573.5999999999983</v>
      </c>
      <c r="R614" t="s">
        <v>283</v>
      </c>
      <c r="T614" s="3"/>
      <c r="U614" s="3"/>
    </row>
    <row r="615" spans="1:21" ht="15">
      <c r="A615" s="28" t="s">
        <v>24</v>
      </c>
      <c r="B615" s="61" t="s">
        <v>143</v>
      </c>
      <c r="E615" s="9" t="s">
        <v>277</v>
      </c>
      <c r="F615" s="174">
        <v>501.60000000000014</v>
      </c>
      <c r="G615" s="9">
        <v>58.5</v>
      </c>
      <c r="H615" s="9">
        <v>123.7000000000005</v>
      </c>
      <c r="I615" s="9">
        <v>209.39999999999986</v>
      </c>
      <c r="J615" s="9">
        <v>130.10000000000014</v>
      </c>
      <c r="K615" s="9">
        <v>200.10000000000127</v>
      </c>
      <c r="L615" s="9">
        <v>149.30000000000041</v>
      </c>
      <c r="M615" s="9">
        <v>196.5</v>
      </c>
      <c r="P615" s="65">
        <f t="shared" si="9"/>
        <v>1569.2000000000023</v>
      </c>
      <c r="R615" t="s">
        <v>299</v>
      </c>
      <c r="T615" s="3"/>
      <c r="U615" s="3"/>
    </row>
    <row r="616" spans="1:21" ht="15">
      <c r="A616" s="28" t="s">
        <v>26</v>
      </c>
      <c r="B616" s="61" t="s">
        <v>15</v>
      </c>
      <c r="E616" s="9">
        <v>73.699999999999818</v>
      </c>
      <c r="F616" s="179">
        <v>362.59999999999991</v>
      </c>
      <c r="G616" s="174">
        <v>209.29999999999995</v>
      </c>
      <c r="H616" s="9">
        <v>35.699999999999818</v>
      </c>
      <c r="I616" s="62" t="s">
        <v>278</v>
      </c>
      <c r="J616" s="9">
        <v>144.99999999999977</v>
      </c>
      <c r="K616" s="9">
        <v>279.2000000000005</v>
      </c>
      <c r="L616" s="9">
        <v>240.70000000000005</v>
      </c>
      <c r="M616" s="9">
        <v>194.5</v>
      </c>
      <c r="P616" s="65">
        <f t="shared" si="9"/>
        <v>1540.6999999999998</v>
      </c>
      <c r="R616" t="s">
        <v>306</v>
      </c>
      <c r="T616" s="3"/>
      <c r="U616" s="3"/>
    </row>
    <row r="617" spans="1:21" ht="15">
      <c r="A617" s="28" t="s">
        <v>28</v>
      </c>
      <c r="B617" s="61" t="s">
        <v>605</v>
      </c>
      <c r="E617" s="9" t="s">
        <v>277</v>
      </c>
      <c r="F617" s="9" t="s">
        <v>277</v>
      </c>
      <c r="G617" s="9" t="s">
        <v>277</v>
      </c>
      <c r="H617" s="179">
        <v>387.90000000000009</v>
      </c>
      <c r="I617" s="9">
        <v>197.5</v>
      </c>
      <c r="J617" s="9">
        <v>122.19999999999993</v>
      </c>
      <c r="K617" s="9">
        <v>348.59999999999968</v>
      </c>
      <c r="L617" s="9">
        <v>164</v>
      </c>
      <c r="M617" s="9">
        <v>318</v>
      </c>
      <c r="P617" s="65">
        <f t="shared" si="9"/>
        <v>1538.1999999999998</v>
      </c>
      <c r="R617" t="s">
        <v>282</v>
      </c>
    </row>
    <row r="618" spans="1:21" ht="15">
      <c r="A618" s="28" t="s">
        <v>30</v>
      </c>
      <c r="B618" s="61" t="s">
        <v>27</v>
      </c>
      <c r="E618" s="9">
        <v>95.900000000000091</v>
      </c>
      <c r="F618" s="9">
        <v>254.30000000000007</v>
      </c>
      <c r="G618" s="9">
        <v>7.7000000000000455</v>
      </c>
      <c r="H618" s="9">
        <v>67.599999999999682</v>
      </c>
      <c r="I618" s="9">
        <v>177.5</v>
      </c>
      <c r="J618" s="9">
        <v>180.90000000000009</v>
      </c>
      <c r="K618" s="174">
        <v>507.09999999999991</v>
      </c>
      <c r="L618" s="9">
        <v>234.69999999999959</v>
      </c>
      <c r="M618" s="9" t="s">
        <v>277</v>
      </c>
      <c r="P618" s="65">
        <f t="shared" si="9"/>
        <v>1525.6999999999996</v>
      </c>
      <c r="R618" t="s">
        <v>299</v>
      </c>
      <c r="T618" s="3"/>
      <c r="U618" s="3"/>
    </row>
    <row r="619" spans="1:21" ht="15">
      <c r="A619" s="28" t="s">
        <v>32</v>
      </c>
      <c r="B619" s="61" t="s">
        <v>142</v>
      </c>
      <c r="E619" s="9" t="s">
        <v>277</v>
      </c>
      <c r="F619" s="9">
        <v>160.49999999999977</v>
      </c>
      <c r="G619" s="9">
        <v>81.299999999999727</v>
      </c>
      <c r="H619" s="9">
        <v>158.30000000000018</v>
      </c>
      <c r="I619" s="9">
        <v>247.99999999999977</v>
      </c>
      <c r="J619" s="9">
        <v>251.29999999999973</v>
      </c>
      <c r="K619" s="9">
        <v>178.89999999999941</v>
      </c>
      <c r="L619" s="9">
        <v>249.5</v>
      </c>
      <c r="M619" s="9">
        <v>197</v>
      </c>
      <c r="P619" s="65">
        <f t="shared" si="9"/>
        <v>1524.7999999999986</v>
      </c>
      <c r="T619" s="3"/>
      <c r="U619" s="3"/>
    </row>
    <row r="620" spans="1:21" ht="15">
      <c r="A620" s="28" t="s">
        <v>34</v>
      </c>
      <c r="B620" s="28" t="s">
        <v>596</v>
      </c>
      <c r="E620" s="9" t="s">
        <v>277</v>
      </c>
      <c r="F620" s="9" t="s">
        <v>277</v>
      </c>
      <c r="G620" s="9" t="s">
        <v>277</v>
      </c>
      <c r="H620" s="9">
        <v>205</v>
      </c>
      <c r="I620" s="9">
        <v>98</v>
      </c>
      <c r="J620" s="176">
        <v>377.19999999999982</v>
      </c>
      <c r="K620" s="9">
        <v>331.09999999999991</v>
      </c>
      <c r="L620" s="9">
        <v>121.50000000000045</v>
      </c>
      <c r="M620" s="9">
        <v>355.1</v>
      </c>
      <c r="P620" s="65">
        <f t="shared" si="9"/>
        <v>1487.9</v>
      </c>
      <c r="R620" t="s">
        <v>280</v>
      </c>
      <c r="U620" s="3" t="s">
        <v>1345</v>
      </c>
    </row>
    <row r="621" spans="1:21" ht="15">
      <c r="A621" s="28" t="s">
        <v>36</v>
      </c>
      <c r="B621" s="181" t="s">
        <v>1286</v>
      </c>
      <c r="C621" s="3"/>
      <c r="D621" s="3"/>
      <c r="E621" s="9" t="s">
        <v>277</v>
      </c>
      <c r="F621" s="9" t="s">
        <v>277</v>
      </c>
      <c r="G621" s="9" t="s">
        <v>277</v>
      </c>
      <c r="H621" s="9" t="s">
        <v>277</v>
      </c>
      <c r="I621" s="9">
        <v>268.5</v>
      </c>
      <c r="J621" s="9">
        <v>241.30000000000041</v>
      </c>
      <c r="K621" s="179">
        <v>374.49999999999955</v>
      </c>
      <c r="L621" s="9">
        <v>283.29999999999995</v>
      </c>
      <c r="M621" s="9">
        <v>276.89999999999998</v>
      </c>
      <c r="P621" s="65">
        <f t="shared" si="9"/>
        <v>1444.5</v>
      </c>
      <c r="R621" t="s">
        <v>296</v>
      </c>
    </row>
    <row r="622" spans="1:21" ht="15">
      <c r="A622" s="28" t="s">
        <v>38</v>
      </c>
      <c r="B622" s="61" t="s">
        <v>17</v>
      </c>
      <c r="E622" s="9">
        <v>99.900000000000091</v>
      </c>
      <c r="F622" s="9">
        <v>197.70000000000005</v>
      </c>
      <c r="G622" s="179">
        <v>144.79999999999995</v>
      </c>
      <c r="H622" s="9">
        <v>60.899999999999636</v>
      </c>
      <c r="I622" s="9">
        <v>53.300000000000182</v>
      </c>
      <c r="J622" s="179">
        <v>336.29999999999995</v>
      </c>
      <c r="K622" s="9">
        <v>172.50000000000068</v>
      </c>
      <c r="L622" s="9">
        <v>231.80000000000018</v>
      </c>
      <c r="M622" s="9">
        <v>143</v>
      </c>
      <c r="P622" s="65">
        <f t="shared" si="9"/>
        <v>1440.2000000000007</v>
      </c>
      <c r="R622" t="s">
        <v>285</v>
      </c>
      <c r="T622" s="3"/>
      <c r="U622" s="3"/>
    </row>
    <row r="623" spans="1:21" ht="15">
      <c r="A623" s="28" t="s">
        <v>145</v>
      </c>
      <c r="B623" s="61" t="s">
        <v>9</v>
      </c>
      <c r="E623" s="9">
        <v>49</v>
      </c>
      <c r="F623" s="9">
        <v>299.99999999999977</v>
      </c>
      <c r="G623" s="62" t="s">
        <v>278</v>
      </c>
      <c r="H623" s="9">
        <v>79.099999999999682</v>
      </c>
      <c r="I623" s="9">
        <v>110.49999999999977</v>
      </c>
      <c r="J623" s="9">
        <v>166</v>
      </c>
      <c r="K623" s="9">
        <v>189.40000000000077</v>
      </c>
      <c r="L623" s="9">
        <v>221.70000000000027</v>
      </c>
      <c r="M623" s="9">
        <v>321.3</v>
      </c>
      <c r="P623" s="65">
        <f t="shared" si="9"/>
        <v>1437.0000000000002</v>
      </c>
      <c r="T623" s="3"/>
      <c r="U623" s="3"/>
    </row>
    <row r="624" spans="1:21" ht="15">
      <c r="A624" s="28" t="s">
        <v>146</v>
      </c>
      <c r="B624" s="61" t="s">
        <v>665</v>
      </c>
      <c r="E624" s="9" t="s">
        <v>277</v>
      </c>
      <c r="F624" s="9" t="s">
        <v>277</v>
      </c>
      <c r="G624" s="9" t="s">
        <v>277</v>
      </c>
      <c r="H624" s="9">
        <v>124.49999999999955</v>
      </c>
      <c r="I624" s="9">
        <v>280.5</v>
      </c>
      <c r="J624" s="175">
        <v>355.20000000000005</v>
      </c>
      <c r="K624" s="9">
        <v>179.99999999999955</v>
      </c>
      <c r="L624" s="9">
        <v>293.29999999999927</v>
      </c>
      <c r="M624" s="9">
        <v>203</v>
      </c>
      <c r="P624" s="65">
        <f t="shared" si="9"/>
        <v>1436.4999999999984</v>
      </c>
      <c r="R624" t="s">
        <v>281</v>
      </c>
    </row>
    <row r="625" spans="1:21" ht="15">
      <c r="A625" s="28" t="s">
        <v>147</v>
      </c>
      <c r="B625" s="61" t="s">
        <v>654</v>
      </c>
      <c r="E625" s="9" t="s">
        <v>277</v>
      </c>
      <c r="F625" s="9" t="s">
        <v>277</v>
      </c>
      <c r="G625" s="9" t="s">
        <v>277</v>
      </c>
      <c r="H625" s="9">
        <v>281.10000000000014</v>
      </c>
      <c r="I625" s="9">
        <v>190.50000000000023</v>
      </c>
      <c r="J625" s="179">
        <v>308.69999999999982</v>
      </c>
      <c r="K625" s="9">
        <v>232.50000000000023</v>
      </c>
      <c r="L625" s="9">
        <v>262.20000000000027</v>
      </c>
      <c r="M625" s="9">
        <v>127.5</v>
      </c>
      <c r="P625" s="65">
        <f t="shared" si="9"/>
        <v>1402.5000000000007</v>
      </c>
      <c r="R625" t="s">
        <v>296</v>
      </c>
    </row>
    <row r="626" spans="1:21" ht="15">
      <c r="A626" s="28" t="s">
        <v>150</v>
      </c>
      <c r="B626" s="61" t="s">
        <v>31</v>
      </c>
      <c r="E626" s="9">
        <v>75.900000000000318</v>
      </c>
      <c r="F626" s="9">
        <v>131.19999999999993</v>
      </c>
      <c r="G626" s="179">
        <v>162.20000000000027</v>
      </c>
      <c r="H626" s="9">
        <v>98.5</v>
      </c>
      <c r="I626" s="9">
        <v>127.5</v>
      </c>
      <c r="J626" s="9">
        <v>217.79999999999995</v>
      </c>
      <c r="K626" s="9">
        <v>192</v>
      </c>
      <c r="L626" s="9">
        <v>222.79999999999973</v>
      </c>
      <c r="M626" s="9">
        <v>169</v>
      </c>
      <c r="P626" s="65">
        <f t="shared" si="9"/>
        <v>1396.9</v>
      </c>
      <c r="R626" t="s">
        <v>296</v>
      </c>
      <c r="T626" s="3"/>
      <c r="U626" s="3"/>
    </row>
    <row r="627" spans="1:21" ht="15">
      <c r="A627" s="28" t="s">
        <v>156</v>
      </c>
      <c r="B627" s="170" t="s">
        <v>1277</v>
      </c>
      <c r="C627" s="3"/>
      <c r="D627" s="3"/>
      <c r="E627" s="9" t="s">
        <v>277</v>
      </c>
      <c r="F627" s="9" t="s">
        <v>277</v>
      </c>
      <c r="G627" s="9" t="s">
        <v>277</v>
      </c>
      <c r="H627" s="9" t="s">
        <v>277</v>
      </c>
      <c r="I627" s="179">
        <v>298.50000000000045</v>
      </c>
      <c r="J627" s="9">
        <v>121.59999999999991</v>
      </c>
      <c r="K627" s="9">
        <v>290.80000000000064</v>
      </c>
      <c r="L627" s="9">
        <v>426.39999999999941</v>
      </c>
      <c r="M627" s="9">
        <v>252</v>
      </c>
      <c r="P627" s="65">
        <f t="shared" si="9"/>
        <v>1389.3000000000004</v>
      </c>
      <c r="R627" t="s">
        <v>287</v>
      </c>
    </row>
    <row r="628" spans="1:21" ht="15">
      <c r="A628" s="28" t="s">
        <v>158</v>
      </c>
      <c r="B628" s="61" t="s">
        <v>644</v>
      </c>
      <c r="E628" s="9" t="s">
        <v>277</v>
      </c>
      <c r="F628" s="9" t="s">
        <v>277</v>
      </c>
      <c r="G628" s="9" t="s">
        <v>277</v>
      </c>
      <c r="H628" s="179">
        <v>330.99999999999955</v>
      </c>
      <c r="I628" s="9">
        <v>189</v>
      </c>
      <c r="J628" s="9">
        <v>121.39999999999964</v>
      </c>
      <c r="K628" s="9">
        <v>350.39999999999941</v>
      </c>
      <c r="L628" s="9">
        <v>243.09999999999968</v>
      </c>
      <c r="M628" s="9">
        <v>139</v>
      </c>
      <c r="P628" s="65">
        <f t="shared" si="9"/>
        <v>1373.8999999999983</v>
      </c>
      <c r="R628" t="s">
        <v>287</v>
      </c>
    </row>
    <row r="629" spans="1:21" ht="15">
      <c r="A629" s="28" t="s">
        <v>159</v>
      </c>
      <c r="B629" s="61" t="s">
        <v>648</v>
      </c>
      <c r="E629" s="9" t="s">
        <v>277</v>
      </c>
      <c r="F629" s="9" t="s">
        <v>277</v>
      </c>
      <c r="G629" s="9" t="s">
        <v>277</v>
      </c>
      <c r="H629" s="9">
        <v>275.50000000000023</v>
      </c>
      <c r="I629" s="179">
        <v>366.19999999999959</v>
      </c>
      <c r="J629" s="9">
        <v>110.20000000000005</v>
      </c>
      <c r="K629" s="9">
        <v>302.4000000000002</v>
      </c>
      <c r="L629" s="9">
        <v>163.50000000000045</v>
      </c>
      <c r="M629" s="9">
        <v>153.19999999999999</v>
      </c>
      <c r="P629" s="65">
        <f t="shared" si="9"/>
        <v>1371.0000000000007</v>
      </c>
      <c r="R629" t="s">
        <v>282</v>
      </c>
    </row>
    <row r="630" spans="1:21" ht="15">
      <c r="A630" s="28" t="s">
        <v>160</v>
      </c>
      <c r="B630" s="61" t="s">
        <v>144</v>
      </c>
      <c r="E630" s="9" t="s">
        <v>277</v>
      </c>
      <c r="F630" s="176">
        <v>523.29999999999995</v>
      </c>
      <c r="G630" s="179">
        <v>122.90000000000009</v>
      </c>
      <c r="H630" s="9">
        <v>158.80000000000041</v>
      </c>
      <c r="I630" s="9">
        <v>248.99999999999977</v>
      </c>
      <c r="J630" s="9">
        <v>148.89999999999986</v>
      </c>
      <c r="K630" s="9">
        <v>159.40000000000032</v>
      </c>
      <c r="L630" s="9" t="s">
        <v>277</v>
      </c>
      <c r="M630" s="9" t="s">
        <v>277</v>
      </c>
      <c r="P630" s="65">
        <f t="shared" si="9"/>
        <v>1362.3000000000004</v>
      </c>
      <c r="R630" t="s">
        <v>300</v>
      </c>
      <c r="T630" s="3"/>
      <c r="U630" s="3" t="s">
        <v>1345</v>
      </c>
    </row>
    <row r="631" spans="1:21" ht="15">
      <c r="A631" s="28" t="s">
        <v>162</v>
      </c>
      <c r="B631" s="61" t="s">
        <v>13</v>
      </c>
      <c r="E631" s="60">
        <v>134.99999999999989</v>
      </c>
      <c r="F631" s="179">
        <v>316.89999999999986</v>
      </c>
      <c r="G631" s="9">
        <v>49.600000000000136</v>
      </c>
      <c r="H631" s="9">
        <v>266.50000000000045</v>
      </c>
      <c r="I631" s="9">
        <v>37.799999999999727</v>
      </c>
      <c r="J631" s="62" t="s">
        <v>278</v>
      </c>
      <c r="K631" s="9">
        <v>249.70000000000005</v>
      </c>
      <c r="L631" s="9">
        <v>290.59999999999991</v>
      </c>
      <c r="M631" s="9" t="s">
        <v>277</v>
      </c>
      <c r="P631" s="65">
        <f t="shared" si="9"/>
        <v>1346.1</v>
      </c>
      <c r="R631" t="s">
        <v>307</v>
      </c>
      <c r="T631" s="3"/>
      <c r="U631" s="3"/>
    </row>
    <row r="632" spans="1:21" ht="15">
      <c r="A632" s="28" t="s">
        <v>273</v>
      </c>
      <c r="B632" s="61" t="s">
        <v>153</v>
      </c>
      <c r="E632" s="9" t="s">
        <v>277</v>
      </c>
      <c r="F632" s="9" t="s">
        <v>277</v>
      </c>
      <c r="G632" s="9">
        <v>51.600000000000136</v>
      </c>
      <c r="H632" s="9">
        <v>223.29999999999973</v>
      </c>
      <c r="I632" s="9">
        <v>160.39999999999964</v>
      </c>
      <c r="J632" s="9">
        <v>248.39999999999964</v>
      </c>
      <c r="K632" s="9">
        <v>283.60000000000036</v>
      </c>
      <c r="L632" s="9">
        <v>138.39999999999986</v>
      </c>
      <c r="M632" s="9">
        <v>222.1</v>
      </c>
      <c r="P632" s="65">
        <f t="shared" si="9"/>
        <v>1327.7999999999993</v>
      </c>
    </row>
    <row r="633" spans="1:21" ht="15">
      <c r="A633" s="28" t="s">
        <v>274</v>
      </c>
      <c r="B633" s="28" t="s">
        <v>601</v>
      </c>
      <c r="E633" s="9" t="s">
        <v>277</v>
      </c>
      <c r="F633" s="9" t="s">
        <v>277</v>
      </c>
      <c r="G633" s="9" t="s">
        <v>277</v>
      </c>
      <c r="H633" s="176">
        <v>542.90000000000032</v>
      </c>
      <c r="I633" s="9">
        <v>42</v>
      </c>
      <c r="J633" s="9">
        <v>177.59999999999968</v>
      </c>
      <c r="K633" s="9">
        <v>287.49999999999955</v>
      </c>
      <c r="L633" s="9">
        <v>271.50000000000045</v>
      </c>
      <c r="M633" s="9" t="s">
        <v>277</v>
      </c>
      <c r="P633" s="65">
        <f t="shared" si="9"/>
        <v>1321.5</v>
      </c>
      <c r="R633" t="s">
        <v>280</v>
      </c>
      <c r="U633" s="3" t="s">
        <v>1345</v>
      </c>
    </row>
    <row r="634" spans="1:21" ht="15">
      <c r="A634" s="28" t="s">
        <v>275</v>
      </c>
      <c r="B634" s="61" t="s">
        <v>6</v>
      </c>
      <c r="E634" s="176">
        <v>159.30000000000018</v>
      </c>
      <c r="F634" s="179">
        <v>306</v>
      </c>
      <c r="G634" s="176">
        <v>215.70000000000027</v>
      </c>
      <c r="H634" s="9">
        <v>198.60000000000036</v>
      </c>
      <c r="I634" s="9">
        <v>105.59999999999968</v>
      </c>
      <c r="J634" s="179">
        <v>331.40000000000009</v>
      </c>
      <c r="K634" s="9" t="s">
        <v>277</v>
      </c>
      <c r="L634" s="9" t="s">
        <v>277</v>
      </c>
      <c r="M634" s="9" t="s">
        <v>277</v>
      </c>
      <c r="P634" s="65">
        <f t="shared" si="9"/>
        <v>1316.6000000000006</v>
      </c>
      <c r="R634" t="s">
        <v>1816</v>
      </c>
      <c r="T634" s="3"/>
      <c r="U634" s="3" t="s">
        <v>1346</v>
      </c>
    </row>
    <row r="635" spans="1:21" ht="15">
      <c r="A635" s="28" t="s">
        <v>276</v>
      </c>
      <c r="B635" s="61" t="s">
        <v>613</v>
      </c>
      <c r="E635" s="9" t="s">
        <v>277</v>
      </c>
      <c r="F635" s="9" t="s">
        <v>277</v>
      </c>
      <c r="G635" s="9" t="s">
        <v>277</v>
      </c>
      <c r="H635" s="9">
        <v>89.799999999999727</v>
      </c>
      <c r="I635" s="9">
        <v>102.00000000000023</v>
      </c>
      <c r="J635" s="9">
        <v>258.09999999999968</v>
      </c>
      <c r="K635" s="9">
        <v>328</v>
      </c>
      <c r="L635" s="9">
        <v>299</v>
      </c>
      <c r="M635" s="9">
        <v>236</v>
      </c>
      <c r="P635" s="65">
        <f t="shared" si="9"/>
        <v>1312.8999999999996</v>
      </c>
    </row>
    <row r="636" spans="1:21" ht="15">
      <c r="A636" s="28" t="s">
        <v>602</v>
      </c>
      <c r="B636" s="61" t="s">
        <v>645</v>
      </c>
      <c r="E636" s="9" t="s">
        <v>277</v>
      </c>
      <c r="F636" s="9" t="s">
        <v>277</v>
      </c>
      <c r="G636" s="9" t="s">
        <v>277</v>
      </c>
      <c r="H636" s="9">
        <v>211.80000000000018</v>
      </c>
      <c r="I636" s="9">
        <v>225.99999999999955</v>
      </c>
      <c r="J636" s="9">
        <v>142.00000000000023</v>
      </c>
      <c r="K636" s="9">
        <v>276.5</v>
      </c>
      <c r="L636" s="9">
        <v>163</v>
      </c>
      <c r="M636" s="9">
        <v>286.7</v>
      </c>
      <c r="P636" s="65">
        <f t="shared" si="9"/>
        <v>1306</v>
      </c>
    </row>
    <row r="637" spans="1:21" ht="15">
      <c r="A637" s="28" t="s">
        <v>603</v>
      </c>
      <c r="B637" s="61" t="s">
        <v>154</v>
      </c>
      <c r="E637" s="9" t="s">
        <v>277</v>
      </c>
      <c r="F637" s="9" t="s">
        <v>277</v>
      </c>
      <c r="G637" s="175">
        <v>202.79999999999995</v>
      </c>
      <c r="H637" s="9">
        <v>84.5</v>
      </c>
      <c r="I637" s="9">
        <v>160.50000000000045</v>
      </c>
      <c r="J637" s="9">
        <v>139.99999999999977</v>
      </c>
      <c r="K637" s="9">
        <v>191</v>
      </c>
      <c r="L637" s="9">
        <v>284.20000000000005</v>
      </c>
      <c r="M637" s="9">
        <v>186</v>
      </c>
      <c r="P637" s="65">
        <f t="shared" si="9"/>
        <v>1249.0000000000002</v>
      </c>
      <c r="R637" t="s">
        <v>281</v>
      </c>
      <c r="T637" s="3"/>
      <c r="U637" s="3"/>
    </row>
    <row r="638" spans="1:21" ht="15">
      <c r="A638" s="28" t="s">
        <v>604</v>
      </c>
      <c r="B638" s="61" t="s">
        <v>161</v>
      </c>
      <c r="E638" s="9" t="s">
        <v>277</v>
      </c>
      <c r="F638" s="9" t="s">
        <v>277</v>
      </c>
      <c r="G638" s="9">
        <v>60.000000000000227</v>
      </c>
      <c r="H638" s="179">
        <v>321.80000000000018</v>
      </c>
      <c r="I638" s="9">
        <v>114.59999999999968</v>
      </c>
      <c r="J638" s="9">
        <v>124</v>
      </c>
      <c r="K638" s="9">
        <v>193.40000000000009</v>
      </c>
      <c r="L638" s="9">
        <v>217.5</v>
      </c>
      <c r="M638" s="9">
        <v>216.6</v>
      </c>
      <c r="P638" s="65">
        <f t="shared" si="9"/>
        <v>1247.9000000000001</v>
      </c>
      <c r="R638" t="s">
        <v>292</v>
      </c>
      <c r="T638" s="3"/>
      <c r="U638" s="3"/>
    </row>
    <row r="639" spans="1:21" ht="15">
      <c r="A639" s="28" t="s">
        <v>606</v>
      </c>
      <c r="B639" s="170" t="s">
        <v>1283</v>
      </c>
      <c r="C639" s="3"/>
      <c r="D639" s="3"/>
      <c r="E639" s="9" t="s">
        <v>277</v>
      </c>
      <c r="F639" s="9" t="s">
        <v>277</v>
      </c>
      <c r="G639" s="9" t="s">
        <v>277</v>
      </c>
      <c r="H639" s="9" t="s">
        <v>277</v>
      </c>
      <c r="I639" s="9">
        <v>104</v>
      </c>
      <c r="J639" s="179">
        <v>284.89999999999986</v>
      </c>
      <c r="K639" s="9">
        <v>290.70000000000027</v>
      </c>
      <c r="L639" s="9">
        <v>200.20000000000027</v>
      </c>
      <c r="M639" s="9">
        <v>364.5</v>
      </c>
      <c r="P639" s="65">
        <f t="shared" si="9"/>
        <v>1244.3000000000004</v>
      </c>
      <c r="R639" t="s">
        <v>287</v>
      </c>
    </row>
    <row r="640" spans="1:21" ht="15">
      <c r="A640" s="28" t="s">
        <v>612</v>
      </c>
      <c r="B640" s="28" t="s">
        <v>600</v>
      </c>
      <c r="E640" s="9" t="s">
        <v>277</v>
      </c>
      <c r="F640" s="9" t="s">
        <v>277</v>
      </c>
      <c r="G640" s="9" t="s">
        <v>277</v>
      </c>
      <c r="H640" s="9">
        <v>258.00000000000045</v>
      </c>
      <c r="I640" s="9">
        <v>122.90000000000009</v>
      </c>
      <c r="J640" s="9">
        <v>152.3000000000003</v>
      </c>
      <c r="K640" s="9">
        <v>231.69999999999982</v>
      </c>
      <c r="L640" s="9">
        <v>284.79999999999995</v>
      </c>
      <c r="M640" s="9">
        <v>152.5</v>
      </c>
      <c r="P640" s="65">
        <f t="shared" si="9"/>
        <v>1202.2000000000007</v>
      </c>
    </row>
    <row r="641" spans="1:18" ht="15">
      <c r="A641" s="28" t="s">
        <v>614</v>
      </c>
      <c r="B641" s="61" t="s">
        <v>649</v>
      </c>
      <c r="E641" s="9" t="s">
        <v>277</v>
      </c>
      <c r="F641" s="9" t="s">
        <v>277</v>
      </c>
      <c r="G641" s="9" t="s">
        <v>277</v>
      </c>
      <c r="H641" s="179">
        <v>363.20000000000073</v>
      </c>
      <c r="I641" s="9">
        <v>170</v>
      </c>
      <c r="J641" s="9">
        <v>145.79999999999984</v>
      </c>
      <c r="K641" s="9">
        <v>252.49999999999955</v>
      </c>
      <c r="L641" s="9">
        <v>165.40000000000009</v>
      </c>
      <c r="M641" s="9">
        <v>99.5</v>
      </c>
      <c r="P641" s="65">
        <f t="shared" si="9"/>
        <v>1196.4000000000001</v>
      </c>
      <c r="R641" t="s">
        <v>291</v>
      </c>
    </row>
    <row r="642" spans="1:18" ht="15">
      <c r="A642" s="28" t="s">
        <v>617</v>
      </c>
      <c r="B642" s="226" t="s">
        <v>1580</v>
      </c>
      <c r="C642" s="3"/>
      <c r="D642" s="3"/>
      <c r="E642" s="9" t="s">
        <v>277</v>
      </c>
      <c r="F642" s="9" t="s">
        <v>277</v>
      </c>
      <c r="G642" s="9" t="s">
        <v>277</v>
      </c>
      <c r="H642" s="9" t="s">
        <v>277</v>
      </c>
      <c r="I642" s="9" t="s">
        <v>277</v>
      </c>
      <c r="J642" s="9">
        <v>245</v>
      </c>
      <c r="K642" s="175">
        <v>495.80000000000064</v>
      </c>
      <c r="L642" s="9">
        <v>9.6000000000003638</v>
      </c>
      <c r="M642" s="179">
        <v>440.70000000000005</v>
      </c>
      <c r="P642" s="65">
        <f t="shared" si="9"/>
        <v>1191.100000000001</v>
      </c>
      <c r="R642" t="s">
        <v>295</v>
      </c>
    </row>
    <row r="643" spans="1:18" ht="15">
      <c r="A643" s="28" t="s">
        <v>618</v>
      </c>
      <c r="B643" s="61" t="s">
        <v>141</v>
      </c>
      <c r="E643" s="9" t="s">
        <v>277</v>
      </c>
      <c r="F643" s="9">
        <v>202.20000000000016</v>
      </c>
      <c r="G643" s="9">
        <v>48</v>
      </c>
      <c r="H643" s="9">
        <v>69.300000000000182</v>
      </c>
      <c r="I643" s="9">
        <v>192.20000000000027</v>
      </c>
      <c r="J643" s="9">
        <v>207.59999999999968</v>
      </c>
      <c r="K643" s="9">
        <v>176.10000000000059</v>
      </c>
      <c r="L643" s="9">
        <v>121.89999999999918</v>
      </c>
      <c r="M643" s="9">
        <v>139</v>
      </c>
      <c r="P643" s="65">
        <f t="shared" si="9"/>
        <v>1156.3000000000002</v>
      </c>
    </row>
    <row r="644" spans="1:18" ht="15">
      <c r="A644" s="28" t="s">
        <v>621</v>
      </c>
      <c r="B644" s="170" t="s">
        <v>1284</v>
      </c>
      <c r="C644" s="3"/>
      <c r="D644" s="3"/>
      <c r="E644" s="9" t="s">
        <v>277</v>
      </c>
      <c r="F644" s="9" t="s">
        <v>277</v>
      </c>
      <c r="G644" s="9" t="s">
        <v>277</v>
      </c>
      <c r="H644" s="9" t="s">
        <v>277</v>
      </c>
      <c r="I644" s="9">
        <v>181.00000000000045</v>
      </c>
      <c r="J644" s="9">
        <v>187.89999999999986</v>
      </c>
      <c r="K644" s="9">
        <v>243.39999999999986</v>
      </c>
      <c r="L644" s="9">
        <v>105.60000000000036</v>
      </c>
      <c r="M644" s="179">
        <v>432.7</v>
      </c>
      <c r="P644" s="65">
        <f t="shared" si="9"/>
        <v>1150.6000000000006</v>
      </c>
      <c r="R644" t="s">
        <v>283</v>
      </c>
    </row>
    <row r="645" spans="1:18" ht="15">
      <c r="A645" s="28" t="s">
        <v>623</v>
      </c>
      <c r="B645" s="170" t="s">
        <v>1278</v>
      </c>
      <c r="C645" s="3"/>
      <c r="D645" s="3"/>
      <c r="E645" s="9" t="s">
        <v>277</v>
      </c>
      <c r="F645" s="9" t="s">
        <v>277</v>
      </c>
      <c r="G645" s="9" t="s">
        <v>277</v>
      </c>
      <c r="H645" s="9" t="s">
        <v>277</v>
      </c>
      <c r="I645" s="9">
        <v>74.100000000000364</v>
      </c>
      <c r="J645" s="9">
        <v>163.4000000000002</v>
      </c>
      <c r="K645" s="179">
        <v>384.49999999999977</v>
      </c>
      <c r="L645" s="9">
        <v>232.19999999999982</v>
      </c>
      <c r="M645" s="9">
        <v>266.5</v>
      </c>
      <c r="P645" s="65">
        <f t="shared" si="9"/>
        <v>1120.7000000000003</v>
      </c>
      <c r="R645" t="s">
        <v>283</v>
      </c>
    </row>
    <row r="646" spans="1:18" ht="15">
      <c r="A646" s="28" t="s">
        <v>628</v>
      </c>
      <c r="B646" s="61" t="s">
        <v>630</v>
      </c>
      <c r="E646" s="9" t="s">
        <v>277</v>
      </c>
      <c r="F646" s="9" t="s">
        <v>277</v>
      </c>
      <c r="G646" s="9" t="s">
        <v>277</v>
      </c>
      <c r="H646" s="62" t="s">
        <v>278</v>
      </c>
      <c r="I646" s="9">
        <v>274.49999999999955</v>
      </c>
      <c r="J646" s="9">
        <v>50.700000000000045</v>
      </c>
      <c r="K646" s="9">
        <v>273.20000000000073</v>
      </c>
      <c r="L646" s="9">
        <v>248.2999999999995</v>
      </c>
      <c r="M646" s="9">
        <v>236.6</v>
      </c>
      <c r="P646" s="65">
        <f t="shared" si="9"/>
        <v>1083.2999999999997</v>
      </c>
    </row>
    <row r="647" spans="1:18" ht="15">
      <c r="A647" s="28" t="s">
        <v>632</v>
      </c>
      <c r="B647" s="61" t="s">
        <v>629</v>
      </c>
      <c r="E647" s="9" t="s">
        <v>277</v>
      </c>
      <c r="F647" s="9" t="s">
        <v>277</v>
      </c>
      <c r="G647" s="9" t="s">
        <v>277</v>
      </c>
      <c r="H647" s="9">
        <v>231.80000000000018</v>
      </c>
      <c r="I647" s="9">
        <v>38.399999999999864</v>
      </c>
      <c r="J647" s="9">
        <v>71.700000000000045</v>
      </c>
      <c r="K647" s="9">
        <v>338</v>
      </c>
      <c r="L647" s="9">
        <v>245.29999999999995</v>
      </c>
      <c r="M647" s="9">
        <v>147.5</v>
      </c>
      <c r="P647" s="65">
        <f t="shared" si="9"/>
        <v>1072.7</v>
      </c>
    </row>
    <row r="648" spans="1:18" ht="15">
      <c r="A648" s="28" t="s">
        <v>633</v>
      </c>
      <c r="B648" s="61" t="s">
        <v>620</v>
      </c>
      <c r="E648" s="9" t="s">
        <v>277</v>
      </c>
      <c r="F648" s="9" t="s">
        <v>277</v>
      </c>
      <c r="G648" s="9" t="s">
        <v>277</v>
      </c>
      <c r="H648" s="9">
        <v>71.099999999999909</v>
      </c>
      <c r="I648" s="9">
        <v>214</v>
      </c>
      <c r="J648" s="9">
        <v>155.69999999999993</v>
      </c>
      <c r="K648" s="9">
        <v>313.50000000000023</v>
      </c>
      <c r="L648" s="9">
        <v>181.09999999999991</v>
      </c>
      <c r="M648" s="9">
        <v>117.7</v>
      </c>
      <c r="P648" s="65">
        <f t="shared" si="9"/>
        <v>1053.0999999999999</v>
      </c>
    </row>
    <row r="649" spans="1:18" ht="15">
      <c r="A649" s="28" t="s">
        <v>634</v>
      </c>
      <c r="B649" s="170" t="s">
        <v>1279</v>
      </c>
      <c r="C649" s="3"/>
      <c r="D649" s="3"/>
      <c r="E649" s="9" t="s">
        <v>277</v>
      </c>
      <c r="F649" s="9" t="s">
        <v>277</v>
      </c>
      <c r="G649" s="9" t="s">
        <v>277</v>
      </c>
      <c r="H649" s="9" t="s">
        <v>277</v>
      </c>
      <c r="I649" s="9">
        <v>97.500000000000227</v>
      </c>
      <c r="J649" s="9">
        <v>199.0999999999998</v>
      </c>
      <c r="K649" s="9">
        <v>324.20000000000073</v>
      </c>
      <c r="L649" s="9">
        <v>235.50000000000023</v>
      </c>
      <c r="M649" s="9">
        <v>194.1</v>
      </c>
      <c r="P649" s="65">
        <f t="shared" si="9"/>
        <v>1050.400000000001</v>
      </c>
    </row>
    <row r="650" spans="1:18" ht="15">
      <c r="A650" s="28" t="s">
        <v>639</v>
      </c>
      <c r="B650" s="170" t="s">
        <v>1281</v>
      </c>
      <c r="C650" s="3"/>
      <c r="D650" s="3"/>
      <c r="E650" s="9" t="s">
        <v>277</v>
      </c>
      <c r="F650" s="9" t="s">
        <v>277</v>
      </c>
      <c r="G650" s="9" t="s">
        <v>277</v>
      </c>
      <c r="H650" s="9" t="s">
        <v>277</v>
      </c>
      <c r="I650" s="9">
        <v>246.59999999999991</v>
      </c>
      <c r="J650" s="62" t="s">
        <v>278</v>
      </c>
      <c r="K650" s="9">
        <v>280.30000000000018</v>
      </c>
      <c r="L650" s="9">
        <v>335.00000000000023</v>
      </c>
      <c r="M650" s="9">
        <v>144</v>
      </c>
      <c r="P650" s="65">
        <f t="shared" si="9"/>
        <v>1005.9000000000003</v>
      </c>
    </row>
    <row r="651" spans="1:18" ht="15">
      <c r="A651" s="28" t="s">
        <v>647</v>
      </c>
      <c r="B651" s="170" t="s">
        <v>1276</v>
      </c>
      <c r="C651" s="3"/>
      <c r="D651" s="3"/>
      <c r="E651" s="9" t="s">
        <v>277</v>
      </c>
      <c r="F651" s="9" t="s">
        <v>277</v>
      </c>
      <c r="G651" s="9" t="s">
        <v>277</v>
      </c>
      <c r="H651" s="9" t="s">
        <v>277</v>
      </c>
      <c r="I651" s="179">
        <v>352.30000000000041</v>
      </c>
      <c r="J651" s="9">
        <v>164.5</v>
      </c>
      <c r="K651" s="9">
        <v>285.70000000000073</v>
      </c>
      <c r="L651" s="9">
        <v>174.5</v>
      </c>
      <c r="M651" s="9" t="s">
        <v>277</v>
      </c>
      <c r="P651" s="65">
        <f t="shared" si="9"/>
        <v>977.00000000000114</v>
      </c>
      <c r="R651" t="s">
        <v>283</v>
      </c>
    </row>
    <row r="652" spans="1:18" ht="15">
      <c r="A652" s="28" t="s">
        <v>651</v>
      </c>
      <c r="B652" s="226" t="s">
        <v>1581</v>
      </c>
      <c r="C652" s="3"/>
      <c r="D652" s="3"/>
      <c r="E652" s="9" t="s">
        <v>277</v>
      </c>
      <c r="F652" s="9" t="s">
        <v>277</v>
      </c>
      <c r="G652" s="9" t="s">
        <v>277</v>
      </c>
      <c r="H652" s="9" t="s">
        <v>277</v>
      </c>
      <c r="I652" s="9" t="s">
        <v>277</v>
      </c>
      <c r="J652" s="9">
        <v>245.5</v>
      </c>
      <c r="K652" s="9">
        <v>189</v>
      </c>
      <c r="L652" s="9">
        <v>147.30000000000018</v>
      </c>
      <c r="M652" s="9">
        <v>369.7</v>
      </c>
      <c r="P652" s="65">
        <f t="shared" si="9"/>
        <v>951.50000000000023</v>
      </c>
    </row>
    <row r="653" spans="1:18" ht="15">
      <c r="A653" s="28" t="s">
        <v>652</v>
      </c>
      <c r="B653" s="226" t="s">
        <v>1579</v>
      </c>
      <c r="C653" s="3"/>
      <c r="D653" s="3"/>
      <c r="E653" s="9" t="s">
        <v>277</v>
      </c>
      <c r="F653" s="9" t="s">
        <v>277</v>
      </c>
      <c r="G653" s="9" t="s">
        <v>277</v>
      </c>
      <c r="H653" s="9" t="s">
        <v>277</v>
      </c>
      <c r="I653" s="9" t="s">
        <v>277</v>
      </c>
      <c r="J653" s="9">
        <v>228.10000000000036</v>
      </c>
      <c r="K653" s="9">
        <v>235.20000000000005</v>
      </c>
      <c r="L653" s="9">
        <v>259.5</v>
      </c>
      <c r="M653" s="9">
        <v>223.6</v>
      </c>
      <c r="P653" s="65">
        <f t="shared" si="9"/>
        <v>946.40000000000043</v>
      </c>
    </row>
    <row r="654" spans="1:18" ht="15">
      <c r="A654" s="28" t="s">
        <v>653</v>
      </c>
      <c r="B654" s="226" t="s">
        <v>2171</v>
      </c>
      <c r="C654" s="3"/>
      <c r="D654" s="3"/>
      <c r="E654" s="9" t="s">
        <v>277</v>
      </c>
      <c r="F654" s="9" t="s">
        <v>277</v>
      </c>
      <c r="G654" s="9" t="s">
        <v>277</v>
      </c>
      <c r="H654" s="9" t="s">
        <v>277</v>
      </c>
      <c r="I654" s="9" t="s">
        <v>277</v>
      </c>
      <c r="J654" s="9" t="s">
        <v>277</v>
      </c>
      <c r="K654" s="9">
        <v>302.09999999999968</v>
      </c>
      <c r="L654" s="9">
        <v>386.99999999999955</v>
      </c>
      <c r="M654" s="9">
        <v>239</v>
      </c>
      <c r="P654" s="65">
        <f t="shared" si="9"/>
        <v>928.09999999999923</v>
      </c>
    </row>
    <row r="655" spans="1:18" ht="15">
      <c r="A655" s="28" t="s">
        <v>658</v>
      </c>
      <c r="B655" s="61" t="s">
        <v>2091</v>
      </c>
      <c r="C655" s="3"/>
      <c r="D655" s="3"/>
      <c r="E655" s="9" t="s">
        <v>277</v>
      </c>
      <c r="F655" s="9" t="s">
        <v>277</v>
      </c>
      <c r="G655" s="9" t="s">
        <v>277</v>
      </c>
      <c r="H655" s="9" t="s">
        <v>277</v>
      </c>
      <c r="I655" s="9" t="s">
        <v>277</v>
      </c>
      <c r="J655" s="9" t="s">
        <v>277</v>
      </c>
      <c r="K655" s="9" t="s">
        <v>277</v>
      </c>
      <c r="L655" s="174">
        <v>567.34999999999991</v>
      </c>
      <c r="M655" s="9">
        <v>355.6</v>
      </c>
      <c r="P655" s="65">
        <f t="shared" si="9"/>
        <v>922.94999999999993</v>
      </c>
      <c r="R655" t="s">
        <v>299</v>
      </c>
    </row>
    <row r="656" spans="1:18" ht="15">
      <c r="A656" s="28" t="s">
        <v>659</v>
      </c>
      <c r="B656" s="226" t="s">
        <v>1576</v>
      </c>
      <c r="C656" s="3"/>
      <c r="D656" s="3"/>
      <c r="E656" s="9" t="s">
        <v>277</v>
      </c>
      <c r="F656" s="9" t="s">
        <v>277</v>
      </c>
      <c r="G656" s="9" t="s">
        <v>277</v>
      </c>
      <c r="H656" s="9" t="s">
        <v>277</v>
      </c>
      <c r="I656" s="9" t="s">
        <v>277</v>
      </c>
      <c r="J656" s="9">
        <v>155.00000000000011</v>
      </c>
      <c r="K656" s="9">
        <v>251.50000000000023</v>
      </c>
      <c r="L656" s="9">
        <v>205.70000000000027</v>
      </c>
      <c r="M656" s="9">
        <v>265.8</v>
      </c>
      <c r="P656" s="65">
        <f t="shared" si="9"/>
        <v>878.00000000000068</v>
      </c>
    </row>
    <row r="657" spans="1:21" ht="15">
      <c r="A657" s="28" t="s">
        <v>660</v>
      </c>
      <c r="B657" s="170" t="s">
        <v>1272</v>
      </c>
      <c r="C657" s="3"/>
      <c r="D657" s="3"/>
      <c r="E657" s="9" t="s">
        <v>277</v>
      </c>
      <c r="F657" s="9" t="s">
        <v>277</v>
      </c>
      <c r="G657" s="9" t="s">
        <v>277</v>
      </c>
      <c r="H657" s="9" t="s">
        <v>277</v>
      </c>
      <c r="I657" s="62" t="s">
        <v>278</v>
      </c>
      <c r="J657" s="9">
        <v>222.90000000000009</v>
      </c>
      <c r="K657" s="9">
        <v>245</v>
      </c>
      <c r="L657" s="9">
        <v>239.69999999999982</v>
      </c>
      <c r="M657" s="9">
        <v>165</v>
      </c>
      <c r="P657" s="65">
        <f t="shared" si="9"/>
        <v>872.59999999999991</v>
      </c>
    </row>
    <row r="658" spans="1:21" ht="15">
      <c r="A658" s="28" t="s">
        <v>662</v>
      </c>
      <c r="B658" s="61" t="s">
        <v>155</v>
      </c>
      <c r="E658" s="9" t="s">
        <v>277</v>
      </c>
      <c r="F658" s="9" t="s">
        <v>277</v>
      </c>
      <c r="G658" s="9">
        <v>90.999999999999773</v>
      </c>
      <c r="H658" s="179">
        <v>381.00000000000091</v>
      </c>
      <c r="I658" s="9">
        <v>121.69999999999982</v>
      </c>
      <c r="J658" s="9">
        <v>4.2000000000000455</v>
      </c>
      <c r="K658" s="9">
        <v>266.49999999999977</v>
      </c>
      <c r="L658" s="9" t="s">
        <v>277</v>
      </c>
      <c r="M658" s="9" t="s">
        <v>277</v>
      </c>
      <c r="P658" s="65">
        <f t="shared" si="9"/>
        <v>864.40000000000032</v>
      </c>
      <c r="R658" t="s">
        <v>283</v>
      </c>
      <c r="T658" s="3"/>
      <c r="U658" s="3"/>
    </row>
    <row r="659" spans="1:21" ht="15">
      <c r="A659" s="28" t="s">
        <v>663</v>
      </c>
      <c r="B659" s="226" t="s">
        <v>1596</v>
      </c>
      <c r="C659" s="3"/>
      <c r="D659" s="3"/>
      <c r="E659" s="9" t="s">
        <v>277</v>
      </c>
      <c r="F659" s="9" t="s">
        <v>277</v>
      </c>
      <c r="G659" s="9" t="s">
        <v>277</v>
      </c>
      <c r="H659" s="9" t="s">
        <v>277</v>
      </c>
      <c r="I659" s="9" t="s">
        <v>277</v>
      </c>
      <c r="J659" s="9" t="s">
        <v>277</v>
      </c>
      <c r="K659" s="176">
        <v>562.10000000000014</v>
      </c>
      <c r="L659" s="9">
        <v>172</v>
      </c>
      <c r="M659" s="9">
        <v>129.4</v>
      </c>
      <c r="P659" s="65">
        <f t="shared" si="9"/>
        <v>863.50000000000011</v>
      </c>
      <c r="R659" t="s">
        <v>280</v>
      </c>
      <c r="U659" s="3" t="s">
        <v>1345</v>
      </c>
    </row>
    <row r="660" spans="1:21" ht="15">
      <c r="A660" s="28" t="s">
        <v>664</v>
      </c>
      <c r="B660" s="61" t="s">
        <v>39</v>
      </c>
      <c r="E660" s="179">
        <v>107.49999999999977</v>
      </c>
      <c r="F660" s="9">
        <v>200.4000000000002</v>
      </c>
      <c r="G660" s="9">
        <v>44.000000000000227</v>
      </c>
      <c r="H660" s="9">
        <v>193.80000000000064</v>
      </c>
      <c r="I660" s="62" t="s">
        <v>278</v>
      </c>
      <c r="J660" s="9">
        <v>74.699999999999818</v>
      </c>
      <c r="K660" s="9">
        <v>224.40000000000032</v>
      </c>
      <c r="L660" s="9" t="s">
        <v>277</v>
      </c>
      <c r="M660" s="9" t="s">
        <v>277</v>
      </c>
      <c r="P660" s="65">
        <f t="shared" si="9"/>
        <v>844.80000000000098</v>
      </c>
      <c r="R660" t="s">
        <v>291</v>
      </c>
      <c r="T660" s="3"/>
      <c r="U660" s="3"/>
    </row>
    <row r="661" spans="1:21" ht="15">
      <c r="A661" s="28" t="s">
        <v>667</v>
      </c>
      <c r="B661" s="61" t="s">
        <v>35</v>
      </c>
      <c r="E661" s="9">
        <v>19.500000000000227</v>
      </c>
      <c r="F661" s="9">
        <v>235</v>
      </c>
      <c r="G661" s="9">
        <v>4.8000000000000682</v>
      </c>
      <c r="H661" s="9">
        <v>318.99999999999977</v>
      </c>
      <c r="I661" s="9">
        <v>242.20000000000027</v>
      </c>
      <c r="J661" s="9" t="s">
        <v>277</v>
      </c>
      <c r="K661" s="9" t="s">
        <v>277</v>
      </c>
      <c r="L661" s="9" t="s">
        <v>277</v>
      </c>
      <c r="M661" s="9" t="s">
        <v>277</v>
      </c>
      <c r="P661" s="65">
        <f t="shared" si="9"/>
        <v>820.50000000000034</v>
      </c>
      <c r="T661" s="3"/>
      <c r="U661" s="3"/>
    </row>
    <row r="662" spans="1:21" ht="15">
      <c r="A662" s="28" t="s">
        <v>726</v>
      </c>
      <c r="B662" s="61" t="s">
        <v>616</v>
      </c>
      <c r="E662" s="9" t="s">
        <v>277</v>
      </c>
      <c r="F662" s="9" t="s">
        <v>277</v>
      </c>
      <c r="G662" s="9" t="s">
        <v>277</v>
      </c>
      <c r="H662" s="9">
        <v>83.600000000000136</v>
      </c>
      <c r="I662" s="9">
        <v>126.5</v>
      </c>
      <c r="J662" s="9">
        <v>45.900000000000091</v>
      </c>
      <c r="K662" s="9">
        <v>213.09999999999968</v>
      </c>
      <c r="L662" s="9">
        <v>193.19999999999982</v>
      </c>
      <c r="M662" s="9">
        <v>156</v>
      </c>
      <c r="P662" s="65">
        <f t="shared" si="9"/>
        <v>818.29999999999973</v>
      </c>
    </row>
    <row r="663" spans="1:21" ht="15">
      <c r="A663" s="28" t="s">
        <v>727</v>
      </c>
      <c r="B663" s="61" t="s">
        <v>2090</v>
      </c>
      <c r="C663" s="3"/>
      <c r="D663" s="3"/>
      <c r="E663" s="9" t="s">
        <v>277</v>
      </c>
      <c r="F663" s="9" t="s">
        <v>277</v>
      </c>
      <c r="G663" s="9" t="s">
        <v>277</v>
      </c>
      <c r="H663" s="9" t="s">
        <v>277</v>
      </c>
      <c r="I663" s="9" t="s">
        <v>277</v>
      </c>
      <c r="J663" s="9" t="s">
        <v>277</v>
      </c>
      <c r="K663" s="9" t="s">
        <v>277</v>
      </c>
      <c r="L663" s="9">
        <v>423.30000000000018</v>
      </c>
      <c r="M663" s="179">
        <v>390.4</v>
      </c>
      <c r="P663" s="65">
        <f t="shared" si="9"/>
        <v>813.70000000000016</v>
      </c>
      <c r="R663" t="s">
        <v>287</v>
      </c>
    </row>
    <row r="664" spans="1:21" ht="15">
      <c r="A664" s="28" t="s">
        <v>728</v>
      </c>
      <c r="B664" s="61" t="s">
        <v>2089</v>
      </c>
      <c r="C664" s="3"/>
      <c r="D664" s="3"/>
      <c r="E664" s="9" t="s">
        <v>277</v>
      </c>
      <c r="F664" s="9" t="s">
        <v>277</v>
      </c>
      <c r="G664" s="9" t="s">
        <v>277</v>
      </c>
      <c r="H664" s="9" t="s">
        <v>277</v>
      </c>
      <c r="I664" s="9" t="s">
        <v>277</v>
      </c>
      <c r="J664" s="9" t="s">
        <v>277</v>
      </c>
      <c r="K664" s="9" t="s">
        <v>277</v>
      </c>
      <c r="L664" s="179">
        <v>488.64999999999964</v>
      </c>
      <c r="M664" s="9">
        <v>299.8</v>
      </c>
      <c r="P664" s="65">
        <f t="shared" si="9"/>
        <v>788.44999999999959</v>
      </c>
      <c r="R664" t="s">
        <v>286</v>
      </c>
    </row>
    <row r="665" spans="1:21" ht="15">
      <c r="A665" s="28" t="s">
        <v>729</v>
      </c>
      <c r="B665" s="226" t="s">
        <v>2074</v>
      </c>
      <c r="C665" s="3"/>
      <c r="D665" s="3"/>
      <c r="E665" s="9" t="s">
        <v>277</v>
      </c>
      <c r="F665" s="9" t="s">
        <v>277</v>
      </c>
      <c r="G665" s="9" t="s">
        <v>277</v>
      </c>
      <c r="H665" s="9" t="s">
        <v>277</v>
      </c>
      <c r="I665" s="9" t="s">
        <v>277</v>
      </c>
      <c r="J665" s="9" t="s">
        <v>277</v>
      </c>
      <c r="K665" s="9" t="s">
        <v>277</v>
      </c>
      <c r="L665" s="179">
        <v>502.7999999999995</v>
      </c>
      <c r="M665" s="9">
        <v>262</v>
      </c>
      <c r="P665" s="65">
        <f t="shared" si="9"/>
        <v>764.7999999999995</v>
      </c>
      <c r="R665" t="s">
        <v>296</v>
      </c>
    </row>
    <row r="666" spans="1:21" ht="15">
      <c r="A666" s="28" t="s">
        <v>730</v>
      </c>
      <c r="B666" s="226" t="s">
        <v>1584</v>
      </c>
      <c r="C666" s="3"/>
      <c r="D666" s="3"/>
      <c r="E666" s="9" t="s">
        <v>277</v>
      </c>
      <c r="F666" s="9" t="s">
        <v>277</v>
      </c>
      <c r="G666" s="9" t="s">
        <v>277</v>
      </c>
      <c r="H666" s="9" t="s">
        <v>277</v>
      </c>
      <c r="I666" s="9" t="s">
        <v>277</v>
      </c>
      <c r="J666" s="9">
        <v>122.60000000000014</v>
      </c>
      <c r="K666" s="9">
        <v>255.79999999999973</v>
      </c>
      <c r="L666" s="9">
        <v>256.39999999999986</v>
      </c>
      <c r="M666" s="9">
        <v>122.20000000000002</v>
      </c>
      <c r="P666" s="65">
        <f t="shared" si="9"/>
        <v>756.99999999999977</v>
      </c>
    </row>
    <row r="667" spans="1:21" ht="15">
      <c r="A667" s="28" t="s">
        <v>731</v>
      </c>
      <c r="B667" s="170" t="s">
        <v>1268</v>
      </c>
      <c r="C667" s="3"/>
      <c r="D667" s="3"/>
      <c r="E667" s="9" t="s">
        <v>277</v>
      </c>
      <c r="F667" s="9" t="s">
        <v>277</v>
      </c>
      <c r="G667" s="9" t="s">
        <v>277</v>
      </c>
      <c r="H667" s="9" t="s">
        <v>277</v>
      </c>
      <c r="I667" s="9">
        <v>153.79999999999995</v>
      </c>
      <c r="J667" s="9">
        <v>80.799999999999841</v>
      </c>
      <c r="K667" s="9">
        <v>119</v>
      </c>
      <c r="L667" s="9">
        <v>205.89999999999986</v>
      </c>
      <c r="M667" s="9">
        <v>187.5</v>
      </c>
      <c r="P667" s="65">
        <f t="shared" ref="P667:P730" si="10">SUM(E667:N667)</f>
        <v>746.99999999999966</v>
      </c>
    </row>
    <row r="668" spans="1:21" ht="15">
      <c r="A668" s="28" t="s">
        <v>732</v>
      </c>
      <c r="B668" s="61" t="s">
        <v>615</v>
      </c>
      <c r="E668" s="9" t="s">
        <v>277</v>
      </c>
      <c r="F668" s="9" t="s">
        <v>277</v>
      </c>
      <c r="G668" s="9" t="s">
        <v>277</v>
      </c>
      <c r="H668" s="9">
        <v>85.499999999999773</v>
      </c>
      <c r="I668" s="9">
        <v>110</v>
      </c>
      <c r="J668" s="9">
        <v>168.49999999999977</v>
      </c>
      <c r="K668" s="9">
        <v>158.30000000000041</v>
      </c>
      <c r="L668" s="9">
        <v>65</v>
      </c>
      <c r="M668" s="9">
        <v>159.5</v>
      </c>
      <c r="P668" s="65">
        <f t="shared" si="10"/>
        <v>746.8</v>
      </c>
    </row>
    <row r="669" spans="1:21" ht="15">
      <c r="A669" s="28" t="s">
        <v>733</v>
      </c>
      <c r="B669" s="61" t="s">
        <v>2094</v>
      </c>
      <c r="C669" s="3"/>
      <c r="D669" s="3"/>
      <c r="E669" s="9" t="s">
        <v>277</v>
      </c>
      <c r="F669" s="9" t="s">
        <v>277</v>
      </c>
      <c r="G669" s="9" t="s">
        <v>277</v>
      </c>
      <c r="H669" s="9" t="s">
        <v>277</v>
      </c>
      <c r="I669" s="9" t="s">
        <v>277</v>
      </c>
      <c r="J669" s="9" t="s">
        <v>277</v>
      </c>
      <c r="K669" s="9" t="s">
        <v>277</v>
      </c>
      <c r="L669" s="9">
        <v>286.70000000000073</v>
      </c>
      <c r="M669" s="175">
        <v>449</v>
      </c>
      <c r="P669" s="65">
        <f t="shared" si="10"/>
        <v>735.70000000000073</v>
      </c>
      <c r="R669" t="s">
        <v>281</v>
      </c>
    </row>
    <row r="670" spans="1:21" ht="15">
      <c r="A670" s="28" t="s">
        <v>734</v>
      </c>
      <c r="B670" s="226" t="s">
        <v>1666</v>
      </c>
      <c r="C670" s="3"/>
      <c r="D670" s="3"/>
      <c r="E670" s="9" t="s">
        <v>277</v>
      </c>
      <c r="F670" s="9" t="s">
        <v>277</v>
      </c>
      <c r="G670" s="9" t="s">
        <v>277</v>
      </c>
      <c r="H670" s="9" t="s">
        <v>277</v>
      </c>
      <c r="I670" s="9" t="s">
        <v>277</v>
      </c>
      <c r="J670" s="9" t="s">
        <v>277</v>
      </c>
      <c r="K670" s="9">
        <v>309.89999999999964</v>
      </c>
      <c r="L670" s="9">
        <v>235.49999999999955</v>
      </c>
      <c r="M670" s="9">
        <v>182.5</v>
      </c>
      <c r="P670" s="65">
        <f t="shared" si="10"/>
        <v>727.89999999999918</v>
      </c>
    </row>
    <row r="671" spans="1:21" ht="15">
      <c r="A671" s="28" t="s">
        <v>735</v>
      </c>
      <c r="B671" s="61" t="s">
        <v>631</v>
      </c>
      <c r="E671" s="9" t="s">
        <v>277</v>
      </c>
      <c r="F671" s="9" t="s">
        <v>277</v>
      </c>
      <c r="G671" s="9" t="s">
        <v>277</v>
      </c>
      <c r="H671" s="9">
        <v>133.50000000000023</v>
      </c>
      <c r="I671" s="9">
        <v>82.499999999999545</v>
      </c>
      <c r="J671" s="9">
        <v>92.89999999999975</v>
      </c>
      <c r="K671" s="9">
        <v>174</v>
      </c>
      <c r="L671" s="9">
        <v>132.59999999999968</v>
      </c>
      <c r="M671" s="9">
        <v>85.1</v>
      </c>
      <c r="P671" s="65">
        <f t="shared" si="10"/>
        <v>700.59999999999923</v>
      </c>
    </row>
    <row r="672" spans="1:21" ht="15">
      <c r="A672" s="28" t="s">
        <v>736</v>
      </c>
      <c r="B672" s="61" t="s">
        <v>2081</v>
      </c>
      <c r="C672" s="3"/>
      <c r="D672" s="3"/>
      <c r="E672" s="9" t="s">
        <v>277</v>
      </c>
      <c r="F672" s="9" t="s">
        <v>277</v>
      </c>
      <c r="G672" s="9" t="s">
        <v>277</v>
      </c>
      <c r="H672" s="9" t="s">
        <v>277</v>
      </c>
      <c r="I672" s="9" t="s">
        <v>277</v>
      </c>
      <c r="J672" s="9" t="s">
        <v>277</v>
      </c>
      <c r="K672" s="9" t="s">
        <v>277</v>
      </c>
      <c r="L672" s="179">
        <v>461.00000000000023</v>
      </c>
      <c r="M672" s="9">
        <v>236.5</v>
      </c>
      <c r="P672" s="65">
        <f t="shared" si="10"/>
        <v>697.50000000000023</v>
      </c>
      <c r="R672" t="s">
        <v>292</v>
      </c>
    </row>
    <row r="673" spans="1:18" ht="15">
      <c r="A673" s="28" t="s">
        <v>737</v>
      </c>
      <c r="B673" s="61" t="s">
        <v>2096</v>
      </c>
      <c r="C673" s="3"/>
      <c r="D673" s="3"/>
      <c r="E673" s="9" t="s">
        <v>277</v>
      </c>
      <c r="F673" s="9" t="s">
        <v>277</v>
      </c>
      <c r="G673" s="9" t="s">
        <v>277</v>
      </c>
      <c r="H673" s="9" t="s">
        <v>277</v>
      </c>
      <c r="I673" s="9" t="s">
        <v>277</v>
      </c>
      <c r="J673" s="9" t="s">
        <v>277</v>
      </c>
      <c r="K673" s="9" t="s">
        <v>277</v>
      </c>
      <c r="L673" s="179">
        <v>471.19999999999936</v>
      </c>
      <c r="M673" s="9">
        <v>218.8</v>
      </c>
      <c r="P673" s="65">
        <f t="shared" si="10"/>
        <v>689.99999999999932</v>
      </c>
      <c r="R673" t="s">
        <v>287</v>
      </c>
    </row>
    <row r="674" spans="1:18" ht="15">
      <c r="A674" s="28" t="s">
        <v>738</v>
      </c>
      <c r="B674" s="226" t="s">
        <v>1593</v>
      </c>
      <c r="C674" s="3"/>
      <c r="D674" s="3"/>
      <c r="E674" s="9" t="s">
        <v>277</v>
      </c>
      <c r="F674" s="9" t="s">
        <v>277</v>
      </c>
      <c r="G674" s="9" t="s">
        <v>277</v>
      </c>
      <c r="H674" s="9" t="s">
        <v>277</v>
      </c>
      <c r="I674" s="9" t="s">
        <v>277</v>
      </c>
      <c r="J674" s="9" t="s">
        <v>277</v>
      </c>
      <c r="K674" s="9">
        <v>256.99999999999977</v>
      </c>
      <c r="L674" s="9">
        <v>264.59999999999991</v>
      </c>
      <c r="M674" s="9">
        <v>159.5</v>
      </c>
      <c r="P674" s="65">
        <f t="shared" si="10"/>
        <v>681.09999999999968</v>
      </c>
    </row>
    <row r="675" spans="1:18" ht="15">
      <c r="A675" s="28" t="s">
        <v>739</v>
      </c>
      <c r="B675" s="61" t="s">
        <v>2082</v>
      </c>
      <c r="C675" s="3"/>
      <c r="D675" s="3"/>
      <c r="E675" s="9" t="s">
        <v>277</v>
      </c>
      <c r="F675" s="9" t="s">
        <v>277</v>
      </c>
      <c r="G675" s="9" t="s">
        <v>277</v>
      </c>
      <c r="H675" s="9" t="s">
        <v>277</v>
      </c>
      <c r="I675" s="9" t="s">
        <v>277</v>
      </c>
      <c r="J675" s="9" t="s">
        <v>277</v>
      </c>
      <c r="K675" s="9" t="s">
        <v>277</v>
      </c>
      <c r="L675" s="9">
        <v>370.69999999999982</v>
      </c>
      <c r="M675" s="9">
        <v>264.3</v>
      </c>
      <c r="P675" s="65">
        <f t="shared" si="10"/>
        <v>634.99999999999977</v>
      </c>
    </row>
    <row r="676" spans="1:18" ht="15">
      <c r="A676" s="28" t="s">
        <v>740</v>
      </c>
      <c r="B676" s="226" t="s">
        <v>1591</v>
      </c>
      <c r="C676" s="3"/>
      <c r="D676" s="3"/>
      <c r="E676" s="9" t="s">
        <v>277</v>
      </c>
      <c r="F676" s="9" t="s">
        <v>277</v>
      </c>
      <c r="G676" s="9" t="s">
        <v>277</v>
      </c>
      <c r="H676" s="9" t="s">
        <v>277</v>
      </c>
      <c r="I676" s="9" t="s">
        <v>277</v>
      </c>
      <c r="J676" s="9" t="s">
        <v>277</v>
      </c>
      <c r="K676" s="9">
        <v>210.09999999999991</v>
      </c>
      <c r="L676" s="9">
        <v>353.09999999999991</v>
      </c>
      <c r="M676" s="9">
        <v>67.5</v>
      </c>
      <c r="P676" s="65">
        <f t="shared" si="10"/>
        <v>630.69999999999982</v>
      </c>
    </row>
    <row r="677" spans="1:18" ht="15">
      <c r="A677" s="28" t="s">
        <v>741</v>
      </c>
      <c r="B677" s="170" t="s">
        <v>1285</v>
      </c>
      <c r="C677" s="3"/>
      <c r="D677" s="3"/>
      <c r="E677" s="9" t="s">
        <v>277</v>
      </c>
      <c r="F677" s="9" t="s">
        <v>277</v>
      </c>
      <c r="G677" s="9" t="s">
        <v>277</v>
      </c>
      <c r="H677" s="9" t="s">
        <v>277</v>
      </c>
      <c r="I677" s="9">
        <v>240</v>
      </c>
      <c r="J677" s="9">
        <v>217.20000000000027</v>
      </c>
      <c r="K677" s="9">
        <v>172.50000000000045</v>
      </c>
      <c r="L677" s="9" t="s">
        <v>277</v>
      </c>
      <c r="M677" s="9" t="s">
        <v>277</v>
      </c>
      <c r="P677" s="65">
        <f t="shared" si="10"/>
        <v>629.70000000000073</v>
      </c>
    </row>
    <row r="678" spans="1:18" ht="15">
      <c r="A678" s="28" t="s">
        <v>742</v>
      </c>
      <c r="B678" s="61" t="s">
        <v>622</v>
      </c>
      <c r="E678" s="9" t="s">
        <v>277</v>
      </c>
      <c r="F678" s="9" t="s">
        <v>277</v>
      </c>
      <c r="G678" s="9" t="s">
        <v>277</v>
      </c>
      <c r="H678" s="9">
        <v>75.599999999999682</v>
      </c>
      <c r="I678" s="9">
        <v>63.000000000000455</v>
      </c>
      <c r="J678" s="9">
        <v>120.00000000000023</v>
      </c>
      <c r="K678" s="9">
        <v>158.2000000000005</v>
      </c>
      <c r="L678" s="9">
        <v>201.50000000000068</v>
      </c>
      <c r="M678" s="9" t="s">
        <v>277</v>
      </c>
      <c r="P678" s="65">
        <f t="shared" si="10"/>
        <v>618.30000000000155</v>
      </c>
    </row>
    <row r="679" spans="1:18" ht="15">
      <c r="A679" s="28" t="s">
        <v>743</v>
      </c>
      <c r="B679" s="226" t="s">
        <v>1582</v>
      </c>
      <c r="C679" s="3"/>
      <c r="D679" s="3"/>
      <c r="E679" s="9" t="s">
        <v>277</v>
      </c>
      <c r="F679" s="9" t="s">
        <v>277</v>
      </c>
      <c r="G679" s="9" t="s">
        <v>277</v>
      </c>
      <c r="H679" s="9" t="s">
        <v>277</v>
      </c>
      <c r="I679" s="9" t="s">
        <v>277</v>
      </c>
      <c r="J679" s="9">
        <v>264.29999999999995</v>
      </c>
      <c r="K679" s="9">
        <v>349.2000000000005</v>
      </c>
      <c r="L679" s="9" t="s">
        <v>277</v>
      </c>
      <c r="M679" s="9" t="s">
        <v>277</v>
      </c>
      <c r="P679" s="65">
        <f t="shared" si="10"/>
        <v>613.50000000000045</v>
      </c>
    </row>
    <row r="680" spans="1:18" ht="15">
      <c r="A680" s="28" t="s">
        <v>744</v>
      </c>
      <c r="B680" s="226" t="s">
        <v>1592</v>
      </c>
      <c r="C680" s="3"/>
      <c r="D680" s="3"/>
      <c r="E680" s="9" t="s">
        <v>277</v>
      </c>
      <c r="F680" s="9" t="s">
        <v>277</v>
      </c>
      <c r="G680" s="9" t="s">
        <v>277</v>
      </c>
      <c r="H680" s="9" t="s">
        <v>277</v>
      </c>
      <c r="I680" s="9" t="s">
        <v>277</v>
      </c>
      <c r="J680" s="9" t="s">
        <v>277</v>
      </c>
      <c r="K680" s="179">
        <v>362.39999999999986</v>
      </c>
      <c r="L680" s="9">
        <v>34.100000000000136</v>
      </c>
      <c r="M680" s="9">
        <v>207.6</v>
      </c>
      <c r="P680" s="65">
        <f t="shared" si="10"/>
        <v>604.1</v>
      </c>
      <c r="R680" t="s">
        <v>287</v>
      </c>
    </row>
    <row r="681" spans="1:18" ht="15">
      <c r="A681" s="28" t="s">
        <v>745</v>
      </c>
      <c r="B681" s="226" t="s">
        <v>1589</v>
      </c>
      <c r="C681" s="3"/>
      <c r="D681" s="3"/>
      <c r="E681" s="9" t="s">
        <v>277</v>
      </c>
      <c r="F681" s="9" t="s">
        <v>277</v>
      </c>
      <c r="G681" s="9" t="s">
        <v>277</v>
      </c>
      <c r="H681" s="9" t="s">
        <v>277</v>
      </c>
      <c r="I681" s="9" t="s">
        <v>277</v>
      </c>
      <c r="J681" s="9" t="s">
        <v>277</v>
      </c>
      <c r="K681" s="179">
        <v>354.30000000000018</v>
      </c>
      <c r="L681" s="9">
        <v>100.40000000000055</v>
      </c>
      <c r="M681" s="9">
        <v>147.1</v>
      </c>
      <c r="P681" s="65">
        <f t="shared" si="10"/>
        <v>601.80000000000075</v>
      </c>
      <c r="R681" t="s">
        <v>292</v>
      </c>
    </row>
    <row r="682" spans="1:18" ht="15">
      <c r="A682" s="28" t="s">
        <v>746</v>
      </c>
      <c r="B682" s="61" t="s">
        <v>611</v>
      </c>
      <c r="E682" s="9" t="s">
        <v>277</v>
      </c>
      <c r="F682" s="9" t="s">
        <v>277</v>
      </c>
      <c r="G682" s="9" t="s">
        <v>277</v>
      </c>
      <c r="H682" s="9">
        <v>228.599999999999</v>
      </c>
      <c r="I682" s="174">
        <v>373</v>
      </c>
      <c r="J682" s="9" t="s">
        <v>277</v>
      </c>
      <c r="K682" s="9" t="s">
        <v>277</v>
      </c>
      <c r="L682" s="9" t="s">
        <v>277</v>
      </c>
      <c r="M682" s="9" t="s">
        <v>277</v>
      </c>
      <c r="P682" s="65">
        <f t="shared" si="10"/>
        <v>601.599999999999</v>
      </c>
      <c r="R682" t="s">
        <v>299</v>
      </c>
    </row>
    <row r="683" spans="1:18" ht="15">
      <c r="A683" s="28" t="s">
        <v>747</v>
      </c>
      <c r="B683" s="61" t="s">
        <v>2084</v>
      </c>
      <c r="C683" s="3"/>
      <c r="D683" s="3"/>
      <c r="E683" s="9" t="s">
        <v>277</v>
      </c>
      <c r="F683" s="9" t="s">
        <v>277</v>
      </c>
      <c r="G683" s="9" t="s">
        <v>277</v>
      </c>
      <c r="H683" s="9" t="s">
        <v>277</v>
      </c>
      <c r="I683" s="9" t="s">
        <v>277</v>
      </c>
      <c r="J683" s="9" t="s">
        <v>277</v>
      </c>
      <c r="K683" s="9" t="s">
        <v>277</v>
      </c>
      <c r="L683" s="9">
        <v>339.99999999999977</v>
      </c>
      <c r="M683" s="9">
        <v>252.4</v>
      </c>
      <c r="P683" s="65">
        <f t="shared" si="10"/>
        <v>592.39999999999975</v>
      </c>
    </row>
    <row r="684" spans="1:18" ht="15">
      <c r="A684" s="28" t="s">
        <v>748</v>
      </c>
      <c r="B684" s="61" t="s">
        <v>2077</v>
      </c>
      <c r="C684" s="3"/>
      <c r="D684" s="3"/>
      <c r="E684" s="9" t="s">
        <v>277</v>
      </c>
      <c r="F684" s="9" t="s">
        <v>277</v>
      </c>
      <c r="G684" s="9" t="s">
        <v>277</v>
      </c>
      <c r="H684" s="9" t="s">
        <v>277</v>
      </c>
      <c r="I684" s="9" t="s">
        <v>277</v>
      </c>
      <c r="J684" s="9" t="s">
        <v>277</v>
      </c>
      <c r="K684" s="9" t="s">
        <v>277</v>
      </c>
      <c r="L684" s="9">
        <v>253.69999999999982</v>
      </c>
      <c r="M684" s="9">
        <v>335.40000000000003</v>
      </c>
      <c r="P684" s="65">
        <f t="shared" si="10"/>
        <v>589.09999999999991</v>
      </c>
    </row>
    <row r="685" spans="1:18" ht="15">
      <c r="A685" s="28" t="s">
        <v>749</v>
      </c>
      <c r="B685" s="226" t="s">
        <v>1587</v>
      </c>
      <c r="C685" s="3"/>
      <c r="D685" s="3"/>
      <c r="E685" s="9" t="s">
        <v>277</v>
      </c>
      <c r="F685" s="9" t="s">
        <v>277</v>
      </c>
      <c r="G685" s="9" t="s">
        <v>277</v>
      </c>
      <c r="H685" s="9" t="s">
        <v>277</v>
      </c>
      <c r="I685" s="9" t="s">
        <v>277</v>
      </c>
      <c r="J685" s="9">
        <v>60.500000000000227</v>
      </c>
      <c r="K685" s="9">
        <v>184.49999999999955</v>
      </c>
      <c r="L685" s="9">
        <v>285.99999999999977</v>
      </c>
      <c r="M685" s="9">
        <v>54</v>
      </c>
      <c r="P685" s="65">
        <f t="shared" si="10"/>
        <v>584.99999999999955</v>
      </c>
    </row>
    <row r="686" spans="1:18" ht="15">
      <c r="A686" s="28" t="s">
        <v>750</v>
      </c>
      <c r="B686" s="61" t="s">
        <v>4</v>
      </c>
      <c r="E686" s="9">
        <v>73.099999999999909</v>
      </c>
      <c r="F686" s="9">
        <v>186</v>
      </c>
      <c r="G686" s="9">
        <v>23.099999999999682</v>
      </c>
      <c r="H686" s="9">
        <v>188.40000000000009</v>
      </c>
      <c r="I686" s="9">
        <v>104.99999999999977</v>
      </c>
      <c r="J686" s="9" t="s">
        <v>277</v>
      </c>
      <c r="K686" s="9" t="s">
        <v>277</v>
      </c>
      <c r="L686" s="9" t="s">
        <v>277</v>
      </c>
      <c r="M686" s="9" t="s">
        <v>277</v>
      </c>
      <c r="P686" s="65">
        <f t="shared" si="10"/>
        <v>575.59999999999945</v>
      </c>
    </row>
    <row r="687" spans="1:18" ht="15">
      <c r="A687" s="28" t="s">
        <v>751</v>
      </c>
      <c r="B687" s="61" t="s">
        <v>2086</v>
      </c>
      <c r="C687" s="3"/>
      <c r="D687" s="3"/>
      <c r="E687" s="9" t="s">
        <v>277</v>
      </c>
      <c r="F687" s="9" t="s">
        <v>277</v>
      </c>
      <c r="G687" s="9" t="s">
        <v>277</v>
      </c>
      <c r="H687" s="9" t="s">
        <v>277</v>
      </c>
      <c r="I687" s="9" t="s">
        <v>277</v>
      </c>
      <c r="J687" s="9" t="s">
        <v>277</v>
      </c>
      <c r="K687" s="9" t="s">
        <v>277</v>
      </c>
      <c r="L687" s="9">
        <v>282.40000000000009</v>
      </c>
      <c r="M687" s="9">
        <v>280.5</v>
      </c>
      <c r="P687" s="65">
        <f t="shared" si="10"/>
        <v>562.90000000000009</v>
      </c>
    </row>
    <row r="688" spans="1:18" ht="15">
      <c r="A688" s="28" t="s">
        <v>752</v>
      </c>
      <c r="B688" s="61" t="s">
        <v>2083</v>
      </c>
      <c r="C688" s="3"/>
      <c r="D688" s="3"/>
      <c r="E688" s="9" t="s">
        <v>277</v>
      </c>
      <c r="F688" s="9" t="s">
        <v>277</v>
      </c>
      <c r="G688" s="9" t="s">
        <v>277</v>
      </c>
      <c r="H688" s="9" t="s">
        <v>277</v>
      </c>
      <c r="I688" s="9" t="s">
        <v>277</v>
      </c>
      <c r="J688" s="9" t="s">
        <v>277</v>
      </c>
      <c r="K688" s="9" t="s">
        <v>277</v>
      </c>
      <c r="L688" s="179">
        <v>498.59999999999968</v>
      </c>
      <c r="M688" s="9">
        <v>62.2</v>
      </c>
      <c r="P688" s="65">
        <f t="shared" si="10"/>
        <v>560.79999999999973</v>
      </c>
      <c r="R688" t="s">
        <v>291</v>
      </c>
    </row>
    <row r="689" spans="1:21" ht="15">
      <c r="A689" s="28" t="s">
        <v>753</v>
      </c>
      <c r="B689" s="226" t="s">
        <v>1617</v>
      </c>
      <c r="C689" s="3"/>
      <c r="D689" s="3"/>
      <c r="E689" s="9" t="s">
        <v>277</v>
      </c>
      <c r="F689" s="9" t="s">
        <v>277</v>
      </c>
      <c r="G689" s="9" t="s">
        <v>277</v>
      </c>
      <c r="H689" s="9" t="s">
        <v>277</v>
      </c>
      <c r="I689" s="9" t="s">
        <v>277</v>
      </c>
      <c r="J689" s="9" t="s">
        <v>277</v>
      </c>
      <c r="K689" s="9">
        <v>54.699999999999591</v>
      </c>
      <c r="L689" s="9">
        <v>243.7999999999995</v>
      </c>
      <c r="M689" s="9">
        <v>251.1</v>
      </c>
      <c r="P689" s="65">
        <f t="shared" si="10"/>
        <v>549.59999999999911</v>
      </c>
    </row>
    <row r="690" spans="1:21" ht="15">
      <c r="A690" s="28" t="s">
        <v>754</v>
      </c>
      <c r="B690" s="226" t="s">
        <v>1590</v>
      </c>
      <c r="C690" s="3"/>
      <c r="D690" s="3"/>
      <c r="E690" s="9" t="s">
        <v>277</v>
      </c>
      <c r="F690" s="9" t="s">
        <v>277</v>
      </c>
      <c r="G690" s="9" t="s">
        <v>277</v>
      </c>
      <c r="H690" s="9" t="s">
        <v>277</v>
      </c>
      <c r="I690" s="9" t="s">
        <v>277</v>
      </c>
      <c r="J690" s="9" t="s">
        <v>277</v>
      </c>
      <c r="K690" s="9">
        <v>203.79999999999995</v>
      </c>
      <c r="L690" s="9">
        <v>234.99999999999977</v>
      </c>
      <c r="M690" s="9">
        <v>107.4</v>
      </c>
      <c r="P690" s="65">
        <f t="shared" si="10"/>
        <v>546.1999999999997</v>
      </c>
    </row>
    <row r="691" spans="1:21" ht="15">
      <c r="A691" s="28" t="s">
        <v>755</v>
      </c>
      <c r="B691" s="61" t="s">
        <v>177</v>
      </c>
      <c r="E691" s="179">
        <v>133.19999999999982</v>
      </c>
      <c r="F691" s="179">
        <v>404.30000000000018</v>
      </c>
      <c r="G691" s="9" t="s">
        <v>277</v>
      </c>
      <c r="H691" s="9" t="s">
        <v>277</v>
      </c>
      <c r="I691" s="9" t="s">
        <v>277</v>
      </c>
      <c r="J691" s="9" t="s">
        <v>277</v>
      </c>
      <c r="K691" s="9" t="s">
        <v>277</v>
      </c>
      <c r="L691" s="9" t="s">
        <v>277</v>
      </c>
      <c r="M691" s="9" t="s">
        <v>277</v>
      </c>
      <c r="P691" s="65">
        <f t="shared" si="10"/>
        <v>537.5</v>
      </c>
      <c r="R691" t="s">
        <v>308</v>
      </c>
      <c r="T691" s="3"/>
      <c r="U691" s="3"/>
    </row>
    <row r="692" spans="1:21" ht="15">
      <c r="A692" s="28" t="s">
        <v>756</v>
      </c>
      <c r="B692" s="61" t="s">
        <v>2093</v>
      </c>
      <c r="C692" s="3"/>
      <c r="D692" s="3"/>
      <c r="E692" s="9" t="s">
        <v>277</v>
      </c>
      <c r="F692" s="9" t="s">
        <v>277</v>
      </c>
      <c r="G692" s="9" t="s">
        <v>277</v>
      </c>
      <c r="H692" s="9" t="s">
        <v>277</v>
      </c>
      <c r="I692" s="9" t="s">
        <v>277</v>
      </c>
      <c r="J692" s="9" t="s">
        <v>277</v>
      </c>
      <c r="K692" s="9" t="s">
        <v>277</v>
      </c>
      <c r="L692" s="9">
        <v>361.29999999999973</v>
      </c>
      <c r="M692" s="9">
        <v>172.9</v>
      </c>
      <c r="P692" s="65">
        <f t="shared" si="10"/>
        <v>534.1999999999997</v>
      </c>
    </row>
    <row r="693" spans="1:21" ht="15">
      <c r="A693" s="28" t="s">
        <v>757</v>
      </c>
      <c r="B693" s="61" t="s">
        <v>19</v>
      </c>
      <c r="E693" s="179">
        <v>105</v>
      </c>
      <c r="F693" s="9">
        <v>221.90000000000009</v>
      </c>
      <c r="G693" s="9">
        <v>44.000000000000455</v>
      </c>
      <c r="H693" s="9">
        <v>28.799999999998818</v>
      </c>
      <c r="I693" s="62" t="s">
        <v>278</v>
      </c>
      <c r="J693" s="9">
        <v>132.30000000000018</v>
      </c>
      <c r="K693" s="9" t="s">
        <v>277</v>
      </c>
      <c r="L693" s="9" t="s">
        <v>277</v>
      </c>
      <c r="M693" s="9" t="s">
        <v>277</v>
      </c>
      <c r="P693" s="65">
        <f t="shared" si="10"/>
        <v>531.99999999999955</v>
      </c>
      <c r="R693" t="s">
        <v>287</v>
      </c>
      <c r="T693" s="3"/>
      <c r="U693" s="3"/>
    </row>
    <row r="694" spans="1:21" ht="15">
      <c r="A694" s="28" t="s">
        <v>758</v>
      </c>
      <c r="B694" s="61" t="s">
        <v>2080</v>
      </c>
      <c r="C694" s="3"/>
      <c r="D694" s="3"/>
      <c r="E694" s="9" t="s">
        <v>277</v>
      </c>
      <c r="F694" s="9" t="s">
        <v>277</v>
      </c>
      <c r="G694" s="9" t="s">
        <v>277</v>
      </c>
      <c r="H694" s="9" t="s">
        <v>277</v>
      </c>
      <c r="I694" s="9" t="s">
        <v>277</v>
      </c>
      <c r="J694" s="9" t="s">
        <v>277</v>
      </c>
      <c r="K694" s="9" t="s">
        <v>277</v>
      </c>
      <c r="L694" s="9">
        <v>380.49999999999955</v>
      </c>
      <c r="M694" s="9">
        <v>151</v>
      </c>
      <c r="P694" s="65">
        <f t="shared" si="10"/>
        <v>531.49999999999955</v>
      </c>
    </row>
    <row r="695" spans="1:21" ht="15">
      <c r="A695" s="28" t="s">
        <v>759</v>
      </c>
      <c r="B695" s="170" t="s">
        <v>1269</v>
      </c>
      <c r="C695" s="3"/>
      <c r="D695" s="3"/>
      <c r="E695" s="9" t="s">
        <v>277</v>
      </c>
      <c r="F695" s="9" t="s">
        <v>277</v>
      </c>
      <c r="G695" s="9" t="s">
        <v>277</v>
      </c>
      <c r="H695" s="9" t="s">
        <v>277</v>
      </c>
      <c r="I695" s="9">
        <v>105.19999999999959</v>
      </c>
      <c r="J695" s="9">
        <v>82.900000000000034</v>
      </c>
      <c r="K695" s="9">
        <v>43.150000000000318</v>
      </c>
      <c r="L695" s="9">
        <v>150.10000000000014</v>
      </c>
      <c r="M695" s="9">
        <v>149</v>
      </c>
      <c r="P695" s="65">
        <f t="shared" si="10"/>
        <v>530.35000000000014</v>
      </c>
    </row>
    <row r="696" spans="1:21" ht="15">
      <c r="A696" s="28" t="s">
        <v>760</v>
      </c>
      <c r="B696" s="61" t="s">
        <v>2079</v>
      </c>
      <c r="C696" s="3"/>
      <c r="D696" s="3"/>
      <c r="E696" s="9" t="s">
        <v>277</v>
      </c>
      <c r="F696" s="9" t="s">
        <v>277</v>
      </c>
      <c r="G696" s="9" t="s">
        <v>277</v>
      </c>
      <c r="H696" s="9" t="s">
        <v>277</v>
      </c>
      <c r="I696" s="9" t="s">
        <v>277</v>
      </c>
      <c r="J696" s="9" t="s">
        <v>277</v>
      </c>
      <c r="K696" s="9" t="s">
        <v>277</v>
      </c>
      <c r="L696" s="9">
        <v>285.49999999999977</v>
      </c>
      <c r="M696" s="9">
        <v>243.90000000000006</v>
      </c>
      <c r="P696" s="65">
        <f t="shared" si="10"/>
        <v>529.39999999999986</v>
      </c>
    </row>
    <row r="697" spans="1:21" ht="15">
      <c r="A697" s="28" t="s">
        <v>761</v>
      </c>
      <c r="B697" s="226" t="s">
        <v>2073</v>
      </c>
      <c r="C697" s="3"/>
      <c r="D697" s="3"/>
      <c r="E697" s="9" t="s">
        <v>277</v>
      </c>
      <c r="F697" s="9" t="s">
        <v>277</v>
      </c>
      <c r="G697" s="9" t="s">
        <v>277</v>
      </c>
      <c r="H697" s="9" t="s">
        <v>277</v>
      </c>
      <c r="I697" s="9" t="s">
        <v>277</v>
      </c>
      <c r="J697" s="9" t="s">
        <v>277</v>
      </c>
      <c r="K697" s="9" t="s">
        <v>277</v>
      </c>
      <c r="L697" s="179">
        <v>515</v>
      </c>
      <c r="M697" s="9" t="s">
        <v>277</v>
      </c>
      <c r="P697" s="65">
        <f t="shared" si="10"/>
        <v>515</v>
      </c>
      <c r="R697" t="s">
        <v>282</v>
      </c>
    </row>
    <row r="698" spans="1:21" ht="15">
      <c r="A698" s="28" t="s">
        <v>762</v>
      </c>
      <c r="B698" s="226" t="s">
        <v>1583</v>
      </c>
      <c r="C698" s="3"/>
      <c r="D698" s="3"/>
      <c r="E698" s="9" t="s">
        <v>277</v>
      </c>
      <c r="F698" s="9" t="s">
        <v>277</v>
      </c>
      <c r="G698" s="9" t="s">
        <v>277</v>
      </c>
      <c r="H698" s="9" t="s">
        <v>277</v>
      </c>
      <c r="I698" s="9" t="s">
        <v>277</v>
      </c>
      <c r="J698" s="9">
        <v>66</v>
      </c>
      <c r="K698" s="9">
        <v>176.00000000000091</v>
      </c>
      <c r="L698" s="9">
        <v>52.000000000000682</v>
      </c>
      <c r="M698" s="9">
        <v>216.8</v>
      </c>
      <c r="P698" s="65">
        <f t="shared" si="10"/>
        <v>510.8000000000016</v>
      </c>
    </row>
    <row r="699" spans="1:21" ht="15">
      <c r="A699" s="28" t="s">
        <v>763</v>
      </c>
      <c r="B699" s="61" t="s">
        <v>2097</v>
      </c>
      <c r="C699" s="3"/>
      <c r="D699" s="3"/>
      <c r="E699" s="9" t="s">
        <v>277</v>
      </c>
      <c r="F699" s="9" t="s">
        <v>277</v>
      </c>
      <c r="G699" s="9" t="s">
        <v>277</v>
      </c>
      <c r="H699" s="9" t="s">
        <v>277</v>
      </c>
      <c r="I699" s="9" t="s">
        <v>277</v>
      </c>
      <c r="J699" s="9" t="s">
        <v>277</v>
      </c>
      <c r="K699" s="9" t="s">
        <v>277</v>
      </c>
      <c r="L699" s="9">
        <v>219.69999999999959</v>
      </c>
      <c r="M699" s="9">
        <v>285.2</v>
      </c>
      <c r="P699" s="65">
        <f t="shared" si="10"/>
        <v>504.89999999999958</v>
      </c>
    </row>
    <row r="700" spans="1:21" ht="15">
      <c r="A700" s="28" t="s">
        <v>764</v>
      </c>
      <c r="B700" s="61" t="s">
        <v>2078</v>
      </c>
      <c r="C700" s="3"/>
      <c r="D700" s="3"/>
      <c r="E700" s="9" t="s">
        <v>277</v>
      </c>
      <c r="F700" s="9" t="s">
        <v>277</v>
      </c>
      <c r="G700" s="9" t="s">
        <v>277</v>
      </c>
      <c r="H700" s="9" t="s">
        <v>277</v>
      </c>
      <c r="I700" s="9" t="s">
        <v>277</v>
      </c>
      <c r="J700" s="9" t="s">
        <v>277</v>
      </c>
      <c r="K700" s="9" t="s">
        <v>277</v>
      </c>
      <c r="L700" s="9">
        <v>244</v>
      </c>
      <c r="M700" s="9">
        <v>257.2</v>
      </c>
      <c r="P700" s="65">
        <f t="shared" si="10"/>
        <v>501.2</v>
      </c>
    </row>
    <row r="701" spans="1:21" ht="15">
      <c r="A701" s="28" t="s">
        <v>765</v>
      </c>
      <c r="B701" s="61" t="s">
        <v>179</v>
      </c>
      <c r="C701" s="3"/>
      <c r="D701" s="3"/>
      <c r="E701" s="9" t="s">
        <v>277</v>
      </c>
      <c r="F701" s="9" t="s">
        <v>277</v>
      </c>
      <c r="G701" s="9" t="s">
        <v>277</v>
      </c>
      <c r="H701" s="9" t="s">
        <v>277</v>
      </c>
      <c r="I701" s="9" t="s">
        <v>277</v>
      </c>
      <c r="J701" s="9" t="s">
        <v>277</v>
      </c>
      <c r="K701" s="9" t="s">
        <v>277</v>
      </c>
      <c r="L701" s="9">
        <v>89.999999999999545</v>
      </c>
      <c r="M701" s="179">
        <v>399.9</v>
      </c>
      <c r="P701" s="65">
        <f t="shared" si="10"/>
        <v>489.89999999999952</v>
      </c>
      <c r="R701" t="s">
        <v>286</v>
      </c>
    </row>
    <row r="702" spans="1:21" ht="15">
      <c r="A702" s="28" t="s">
        <v>1857</v>
      </c>
      <c r="B702" s="226" t="s">
        <v>1614</v>
      </c>
      <c r="C702" s="3"/>
      <c r="D702" s="3"/>
      <c r="E702" s="9" t="s">
        <v>277</v>
      </c>
      <c r="F702" s="9" t="s">
        <v>277</v>
      </c>
      <c r="G702" s="9" t="s">
        <v>277</v>
      </c>
      <c r="H702" s="9" t="s">
        <v>277</v>
      </c>
      <c r="I702" s="9" t="s">
        <v>277</v>
      </c>
      <c r="J702" s="9" t="s">
        <v>277</v>
      </c>
      <c r="K702" s="9">
        <v>176</v>
      </c>
      <c r="L702" s="9">
        <v>259.69999999999959</v>
      </c>
      <c r="M702" s="9">
        <v>49.500000000000007</v>
      </c>
      <c r="P702" s="65">
        <f t="shared" si="10"/>
        <v>485.19999999999959</v>
      </c>
    </row>
    <row r="703" spans="1:21" ht="15">
      <c r="A703" s="28" t="s">
        <v>2049</v>
      </c>
      <c r="B703" s="61" t="s">
        <v>2095</v>
      </c>
      <c r="C703" s="3"/>
      <c r="D703" s="3"/>
      <c r="E703" s="9" t="s">
        <v>277</v>
      </c>
      <c r="F703" s="9" t="s">
        <v>277</v>
      </c>
      <c r="G703" s="9" t="s">
        <v>277</v>
      </c>
      <c r="H703" s="9" t="s">
        <v>277</v>
      </c>
      <c r="I703" s="9" t="s">
        <v>277</v>
      </c>
      <c r="J703" s="9" t="s">
        <v>277</v>
      </c>
      <c r="K703" s="9" t="s">
        <v>277</v>
      </c>
      <c r="L703" s="9">
        <v>339.49999999999955</v>
      </c>
      <c r="M703" s="9">
        <v>144</v>
      </c>
      <c r="P703" s="65">
        <f t="shared" si="10"/>
        <v>483.49999999999955</v>
      </c>
    </row>
    <row r="704" spans="1:21" ht="15">
      <c r="A704" s="28" t="s">
        <v>2050</v>
      </c>
      <c r="B704" s="61" t="s">
        <v>2529</v>
      </c>
      <c r="C704" s="3"/>
      <c r="D704" s="3"/>
      <c r="E704" s="9" t="s">
        <v>277</v>
      </c>
      <c r="F704" s="9" t="s">
        <v>277</v>
      </c>
      <c r="G704" s="9" t="s">
        <v>277</v>
      </c>
      <c r="H704" s="9" t="s">
        <v>277</v>
      </c>
      <c r="I704" s="9" t="s">
        <v>277</v>
      </c>
      <c r="J704" s="9" t="s">
        <v>277</v>
      </c>
      <c r="K704" s="9" t="s">
        <v>277</v>
      </c>
      <c r="L704" s="9" t="s">
        <v>277</v>
      </c>
      <c r="M704" s="176">
        <v>473.8</v>
      </c>
      <c r="N704" s="65"/>
      <c r="P704" s="65">
        <f t="shared" si="10"/>
        <v>473.8</v>
      </c>
      <c r="R704" t="s">
        <v>280</v>
      </c>
      <c r="U704" s="3" t="s">
        <v>1345</v>
      </c>
    </row>
    <row r="705" spans="1:18" ht="15">
      <c r="A705" s="28" t="s">
        <v>2051</v>
      </c>
      <c r="B705" s="61" t="s">
        <v>29</v>
      </c>
      <c r="E705" s="9">
        <v>69.500000000000227</v>
      </c>
      <c r="F705" s="9">
        <v>163.20000000000005</v>
      </c>
      <c r="G705" s="9">
        <v>88.400000000000546</v>
      </c>
      <c r="H705" s="9" t="s">
        <v>277</v>
      </c>
      <c r="I705" s="9" t="s">
        <v>277</v>
      </c>
      <c r="J705" s="9">
        <v>146</v>
      </c>
      <c r="K705" s="9" t="s">
        <v>277</v>
      </c>
      <c r="L705" s="9" t="s">
        <v>277</v>
      </c>
      <c r="M705" s="9" t="s">
        <v>277</v>
      </c>
      <c r="P705" s="65">
        <f t="shared" si="10"/>
        <v>467.10000000000082</v>
      </c>
    </row>
    <row r="706" spans="1:18" ht="15">
      <c r="A706" s="28" t="s">
        <v>2052</v>
      </c>
      <c r="B706" s="61" t="s">
        <v>2503</v>
      </c>
      <c r="C706" s="3"/>
      <c r="D706" s="3"/>
      <c r="E706" s="9" t="s">
        <v>277</v>
      </c>
      <c r="F706" s="9" t="s">
        <v>277</v>
      </c>
      <c r="G706" s="9" t="s">
        <v>277</v>
      </c>
      <c r="H706" s="9" t="s">
        <v>277</v>
      </c>
      <c r="I706" s="9" t="s">
        <v>277</v>
      </c>
      <c r="J706" s="9" t="s">
        <v>277</v>
      </c>
      <c r="K706" s="9" t="s">
        <v>277</v>
      </c>
      <c r="L706" s="9" t="s">
        <v>277</v>
      </c>
      <c r="M706" s="174">
        <v>464</v>
      </c>
      <c r="N706" s="65"/>
      <c r="P706" s="65">
        <f t="shared" si="10"/>
        <v>464</v>
      </c>
      <c r="R706" t="s">
        <v>299</v>
      </c>
    </row>
    <row r="707" spans="1:18" ht="15">
      <c r="A707" s="28" t="s">
        <v>2053</v>
      </c>
      <c r="B707" s="226" t="s">
        <v>1575</v>
      </c>
      <c r="C707" s="3"/>
      <c r="D707" s="3"/>
      <c r="E707" s="9" t="s">
        <v>277</v>
      </c>
      <c r="F707" s="9" t="s">
        <v>277</v>
      </c>
      <c r="G707" s="9" t="s">
        <v>277</v>
      </c>
      <c r="H707" s="9" t="s">
        <v>277</v>
      </c>
      <c r="I707" s="9" t="s">
        <v>277</v>
      </c>
      <c r="J707" s="9">
        <v>6.8999999999998636</v>
      </c>
      <c r="K707" s="9">
        <v>176.20000000000027</v>
      </c>
      <c r="L707" s="9">
        <v>183.99999999999955</v>
      </c>
      <c r="M707" s="9">
        <v>84.5</v>
      </c>
      <c r="P707" s="65">
        <f t="shared" si="10"/>
        <v>451.59999999999968</v>
      </c>
    </row>
    <row r="708" spans="1:18" ht="15">
      <c r="A708" s="28" t="s">
        <v>2054</v>
      </c>
      <c r="B708" s="61" t="s">
        <v>636</v>
      </c>
      <c r="E708" s="9" t="s">
        <v>277</v>
      </c>
      <c r="F708" s="9" t="s">
        <v>277</v>
      </c>
      <c r="G708" s="9" t="s">
        <v>277</v>
      </c>
      <c r="H708" s="9">
        <v>296.2000000000005</v>
      </c>
      <c r="I708" s="9">
        <v>151.09999999999968</v>
      </c>
      <c r="J708" s="9" t="s">
        <v>277</v>
      </c>
      <c r="K708" s="9" t="s">
        <v>277</v>
      </c>
      <c r="L708" s="9" t="s">
        <v>277</v>
      </c>
      <c r="M708" s="9" t="s">
        <v>277</v>
      </c>
      <c r="P708" s="65">
        <f t="shared" si="10"/>
        <v>447.30000000000018</v>
      </c>
    </row>
    <row r="709" spans="1:18" ht="15">
      <c r="A709" s="28" t="s">
        <v>2055</v>
      </c>
      <c r="B709" s="170" t="s">
        <v>1270</v>
      </c>
      <c r="C709" s="3"/>
      <c r="D709" s="3"/>
      <c r="E709" s="9" t="s">
        <v>277</v>
      </c>
      <c r="F709" s="9" t="s">
        <v>277</v>
      </c>
      <c r="G709" s="9" t="s">
        <v>277</v>
      </c>
      <c r="H709" s="9" t="s">
        <v>277</v>
      </c>
      <c r="I709" s="179">
        <v>302.39999999999964</v>
      </c>
      <c r="J709" s="9">
        <v>135.30000000000018</v>
      </c>
      <c r="K709" s="9" t="s">
        <v>277</v>
      </c>
      <c r="L709" s="9" t="s">
        <v>277</v>
      </c>
      <c r="M709" s="9" t="s">
        <v>277</v>
      </c>
      <c r="P709" s="65">
        <f t="shared" si="10"/>
        <v>437.69999999999982</v>
      </c>
      <c r="R709" t="s">
        <v>291</v>
      </c>
    </row>
    <row r="710" spans="1:18" ht="15">
      <c r="A710" s="28" t="s">
        <v>2056</v>
      </c>
      <c r="B710" s="61" t="s">
        <v>2098</v>
      </c>
      <c r="C710" s="3"/>
      <c r="D710" s="3"/>
      <c r="E710" s="9" t="s">
        <v>277</v>
      </c>
      <c r="F710" s="9" t="s">
        <v>277</v>
      </c>
      <c r="G710" s="9" t="s">
        <v>277</v>
      </c>
      <c r="H710" s="9" t="s">
        <v>277</v>
      </c>
      <c r="I710" s="9" t="s">
        <v>277</v>
      </c>
      <c r="J710" s="9" t="s">
        <v>277</v>
      </c>
      <c r="K710" s="9" t="s">
        <v>277</v>
      </c>
      <c r="L710" s="9">
        <v>430.69999999999982</v>
      </c>
      <c r="M710" s="9" t="s">
        <v>277</v>
      </c>
      <c r="P710" s="65">
        <f t="shared" si="10"/>
        <v>430.69999999999982</v>
      </c>
    </row>
    <row r="711" spans="1:18" ht="15">
      <c r="A711" s="28" t="s">
        <v>2057</v>
      </c>
      <c r="B711" s="61" t="s">
        <v>2532</v>
      </c>
      <c r="C711" s="3"/>
      <c r="D711" s="3"/>
      <c r="E711" s="9" t="s">
        <v>277</v>
      </c>
      <c r="F711" s="9" t="s">
        <v>277</v>
      </c>
      <c r="G711" s="9" t="s">
        <v>277</v>
      </c>
      <c r="H711" s="9" t="s">
        <v>277</v>
      </c>
      <c r="I711" s="9" t="s">
        <v>277</v>
      </c>
      <c r="J711" s="9" t="s">
        <v>277</v>
      </c>
      <c r="K711" s="9" t="s">
        <v>277</v>
      </c>
      <c r="L711" s="9" t="s">
        <v>277</v>
      </c>
      <c r="M711" s="179">
        <v>419.9</v>
      </c>
      <c r="N711" s="65"/>
      <c r="P711" s="65">
        <f t="shared" si="10"/>
        <v>419.9</v>
      </c>
      <c r="R711" t="s">
        <v>296</v>
      </c>
    </row>
    <row r="712" spans="1:18" ht="15">
      <c r="A712" s="28" t="s">
        <v>2058</v>
      </c>
      <c r="B712" s="61" t="s">
        <v>2512</v>
      </c>
      <c r="C712" s="3"/>
      <c r="D712" s="3"/>
      <c r="E712" s="9" t="s">
        <v>277</v>
      </c>
      <c r="F712" s="9" t="s">
        <v>277</v>
      </c>
      <c r="G712" s="9" t="s">
        <v>277</v>
      </c>
      <c r="H712" s="9" t="s">
        <v>277</v>
      </c>
      <c r="I712" s="9" t="s">
        <v>277</v>
      </c>
      <c r="J712" s="9" t="s">
        <v>277</v>
      </c>
      <c r="K712" s="9" t="s">
        <v>277</v>
      </c>
      <c r="L712" s="9" t="s">
        <v>277</v>
      </c>
      <c r="M712" s="179">
        <v>403.45000000000005</v>
      </c>
      <c r="N712" s="65"/>
      <c r="P712" s="65">
        <f t="shared" si="10"/>
        <v>403.45000000000005</v>
      </c>
      <c r="R712" t="s">
        <v>291</v>
      </c>
    </row>
    <row r="713" spans="1:18" ht="15">
      <c r="A713" s="28" t="s">
        <v>2059</v>
      </c>
      <c r="B713" s="61" t="s">
        <v>2085</v>
      </c>
      <c r="C713" s="3"/>
      <c r="D713" s="3"/>
      <c r="E713" s="9" t="s">
        <v>277</v>
      </c>
      <c r="F713" s="9" t="s">
        <v>277</v>
      </c>
      <c r="G713" s="9" t="s">
        <v>277</v>
      </c>
      <c r="H713" s="9" t="s">
        <v>277</v>
      </c>
      <c r="I713" s="9" t="s">
        <v>277</v>
      </c>
      <c r="J713" s="9" t="s">
        <v>277</v>
      </c>
      <c r="K713" s="9" t="s">
        <v>277</v>
      </c>
      <c r="L713" s="9">
        <v>97.5</v>
      </c>
      <c r="M713" s="9">
        <v>303.5</v>
      </c>
      <c r="P713" s="65">
        <f t="shared" si="10"/>
        <v>401</v>
      </c>
    </row>
    <row r="714" spans="1:18" ht="15">
      <c r="A714" s="28" t="s">
        <v>2060</v>
      </c>
      <c r="B714" s="61" t="s">
        <v>2523</v>
      </c>
      <c r="C714" s="3"/>
      <c r="D714" s="3"/>
      <c r="E714" s="9" t="s">
        <v>277</v>
      </c>
      <c r="F714" s="9" t="s">
        <v>277</v>
      </c>
      <c r="G714" s="9" t="s">
        <v>277</v>
      </c>
      <c r="H714" s="9" t="s">
        <v>277</v>
      </c>
      <c r="I714" s="9" t="s">
        <v>277</v>
      </c>
      <c r="J714" s="9" t="s">
        <v>277</v>
      </c>
      <c r="K714" s="9" t="s">
        <v>277</v>
      </c>
      <c r="L714" s="9" t="s">
        <v>277</v>
      </c>
      <c r="M714" s="179">
        <v>380</v>
      </c>
      <c r="N714" s="65"/>
      <c r="P714" s="65">
        <f t="shared" si="10"/>
        <v>380</v>
      </c>
      <c r="R714" t="s">
        <v>292</v>
      </c>
    </row>
    <row r="715" spans="1:18" ht="15">
      <c r="A715" s="28" t="s">
        <v>2061</v>
      </c>
      <c r="B715" s="61" t="s">
        <v>640</v>
      </c>
      <c r="E715" s="9" t="s">
        <v>277</v>
      </c>
      <c r="F715" s="9" t="s">
        <v>277</v>
      </c>
      <c r="G715" s="9" t="s">
        <v>277</v>
      </c>
      <c r="H715" s="179">
        <v>371.20000000000073</v>
      </c>
      <c r="I715" s="9" t="s">
        <v>277</v>
      </c>
      <c r="J715" s="9" t="s">
        <v>277</v>
      </c>
      <c r="K715" s="9" t="s">
        <v>277</v>
      </c>
      <c r="L715" s="9" t="s">
        <v>277</v>
      </c>
      <c r="M715" s="9" t="s">
        <v>277</v>
      </c>
      <c r="P715" s="65">
        <f t="shared" si="10"/>
        <v>371.20000000000073</v>
      </c>
      <c r="R715" t="s">
        <v>296</v>
      </c>
    </row>
    <row r="716" spans="1:18" ht="15">
      <c r="A716" s="28" t="s">
        <v>2062</v>
      </c>
      <c r="B716" s="61" t="s">
        <v>157</v>
      </c>
      <c r="E716" s="9" t="s">
        <v>277</v>
      </c>
      <c r="F716" s="9" t="s">
        <v>277</v>
      </c>
      <c r="G716" s="9">
        <v>52</v>
      </c>
      <c r="H716" s="9">
        <v>184.40000000000009</v>
      </c>
      <c r="I716" s="9">
        <v>130.2000000000005</v>
      </c>
      <c r="J716" s="9" t="s">
        <v>277</v>
      </c>
      <c r="K716" s="9" t="s">
        <v>277</v>
      </c>
      <c r="L716" s="9" t="s">
        <v>277</v>
      </c>
      <c r="M716" s="9" t="s">
        <v>277</v>
      </c>
      <c r="P716" s="65">
        <f t="shared" si="10"/>
        <v>366.60000000000059</v>
      </c>
    </row>
    <row r="717" spans="1:18" ht="15">
      <c r="A717" s="28" t="s">
        <v>2063</v>
      </c>
      <c r="B717" s="61" t="s">
        <v>2625</v>
      </c>
      <c r="C717" s="3"/>
      <c r="D717" s="3"/>
      <c r="E717" s="9" t="s">
        <v>277</v>
      </c>
      <c r="F717" s="9" t="s">
        <v>277</v>
      </c>
      <c r="G717" s="9" t="s">
        <v>277</v>
      </c>
      <c r="H717" s="9" t="s">
        <v>277</v>
      </c>
      <c r="I717" s="9" t="s">
        <v>277</v>
      </c>
      <c r="J717" s="9" t="s">
        <v>277</v>
      </c>
      <c r="K717" s="9" t="s">
        <v>277</v>
      </c>
      <c r="L717" s="9" t="s">
        <v>277</v>
      </c>
      <c r="M717" s="9">
        <v>342</v>
      </c>
      <c r="N717" s="65"/>
      <c r="P717" s="65">
        <f t="shared" si="10"/>
        <v>342</v>
      </c>
    </row>
    <row r="718" spans="1:18" ht="15">
      <c r="A718" s="28" t="s">
        <v>2064</v>
      </c>
      <c r="B718" s="61" t="s">
        <v>2524</v>
      </c>
      <c r="C718" s="3"/>
      <c r="D718" s="3"/>
      <c r="E718" s="9" t="s">
        <v>277</v>
      </c>
      <c r="F718" s="9" t="s">
        <v>277</v>
      </c>
      <c r="G718" s="9" t="s">
        <v>277</v>
      </c>
      <c r="H718" s="9" t="s">
        <v>277</v>
      </c>
      <c r="I718" s="9" t="s">
        <v>277</v>
      </c>
      <c r="J718" s="9" t="s">
        <v>277</v>
      </c>
      <c r="K718" s="9" t="s">
        <v>277</v>
      </c>
      <c r="L718" s="9" t="s">
        <v>277</v>
      </c>
      <c r="M718" s="9">
        <v>341</v>
      </c>
      <c r="N718" s="65"/>
      <c r="P718" s="65">
        <f t="shared" si="10"/>
        <v>341</v>
      </c>
    </row>
    <row r="719" spans="1:18" ht="15">
      <c r="A719" s="28" t="s">
        <v>2065</v>
      </c>
      <c r="B719" s="61" t="s">
        <v>2510</v>
      </c>
      <c r="C719" s="3"/>
      <c r="D719" s="3"/>
      <c r="E719" s="9" t="s">
        <v>277</v>
      </c>
      <c r="F719" s="9" t="s">
        <v>277</v>
      </c>
      <c r="G719" s="9" t="s">
        <v>277</v>
      </c>
      <c r="H719" s="9" t="s">
        <v>277</v>
      </c>
      <c r="I719" s="9" t="s">
        <v>277</v>
      </c>
      <c r="J719" s="9" t="s">
        <v>277</v>
      </c>
      <c r="K719" s="9" t="s">
        <v>277</v>
      </c>
      <c r="L719" s="9" t="s">
        <v>277</v>
      </c>
      <c r="M719" s="9">
        <v>326.2</v>
      </c>
      <c r="N719" s="65"/>
      <c r="P719" s="65">
        <f t="shared" si="10"/>
        <v>326.2</v>
      </c>
    </row>
    <row r="720" spans="1:18" ht="15">
      <c r="A720" s="28" t="s">
        <v>2066</v>
      </c>
      <c r="B720" s="226" t="s">
        <v>1616</v>
      </c>
      <c r="C720" s="3"/>
      <c r="D720" s="3"/>
      <c r="E720" s="9" t="s">
        <v>277</v>
      </c>
      <c r="F720" s="9" t="s">
        <v>277</v>
      </c>
      <c r="G720" s="9" t="s">
        <v>277</v>
      </c>
      <c r="H720" s="9" t="s">
        <v>277</v>
      </c>
      <c r="I720" s="9" t="s">
        <v>277</v>
      </c>
      <c r="J720" s="9" t="s">
        <v>277</v>
      </c>
      <c r="K720" s="9">
        <v>172.65000000000009</v>
      </c>
      <c r="L720" s="9">
        <v>146.79999999999973</v>
      </c>
      <c r="M720" s="9" t="s">
        <v>277</v>
      </c>
      <c r="P720" s="65">
        <f t="shared" si="10"/>
        <v>319.44999999999982</v>
      </c>
    </row>
    <row r="721" spans="1:18" ht="15">
      <c r="A721" s="28" t="s">
        <v>2067</v>
      </c>
      <c r="B721" s="61" t="s">
        <v>2087</v>
      </c>
      <c r="C721" s="3"/>
      <c r="D721" s="3"/>
      <c r="E721" s="9" t="s">
        <v>277</v>
      </c>
      <c r="F721" s="9" t="s">
        <v>277</v>
      </c>
      <c r="G721" s="9" t="s">
        <v>277</v>
      </c>
      <c r="H721" s="9" t="s">
        <v>277</v>
      </c>
      <c r="I721" s="9" t="s">
        <v>277</v>
      </c>
      <c r="J721" s="9" t="s">
        <v>277</v>
      </c>
      <c r="K721" s="9" t="s">
        <v>277</v>
      </c>
      <c r="L721" s="9">
        <v>317.99999999999977</v>
      </c>
      <c r="M721" s="9" t="s">
        <v>277</v>
      </c>
      <c r="P721" s="65">
        <f t="shared" si="10"/>
        <v>317.99999999999977</v>
      </c>
    </row>
    <row r="722" spans="1:18" ht="15">
      <c r="A722" s="28" t="s">
        <v>2068</v>
      </c>
      <c r="B722" s="61" t="s">
        <v>2520</v>
      </c>
      <c r="C722" s="3"/>
      <c r="D722" s="3"/>
      <c r="E722" s="9" t="s">
        <v>277</v>
      </c>
      <c r="F722" s="9" t="s">
        <v>277</v>
      </c>
      <c r="G722" s="9" t="s">
        <v>277</v>
      </c>
      <c r="H722" s="9" t="s">
        <v>277</v>
      </c>
      <c r="I722" s="9" t="s">
        <v>277</v>
      </c>
      <c r="J722" s="9" t="s">
        <v>277</v>
      </c>
      <c r="K722" s="9" t="s">
        <v>277</v>
      </c>
      <c r="L722" s="9" t="s">
        <v>277</v>
      </c>
      <c r="M722" s="9">
        <v>314.8</v>
      </c>
      <c r="N722" s="65"/>
      <c r="P722" s="65">
        <f t="shared" si="10"/>
        <v>314.8</v>
      </c>
    </row>
    <row r="723" spans="1:18" ht="15">
      <c r="A723" s="28" t="s">
        <v>2069</v>
      </c>
      <c r="B723" s="170" t="s">
        <v>1274</v>
      </c>
      <c r="C723" s="3"/>
      <c r="D723" s="3"/>
      <c r="E723" s="9" t="s">
        <v>277</v>
      </c>
      <c r="F723" s="9" t="s">
        <v>277</v>
      </c>
      <c r="G723" s="9" t="s">
        <v>277</v>
      </c>
      <c r="H723" s="9" t="s">
        <v>277</v>
      </c>
      <c r="I723" s="179">
        <v>296.90000000000009</v>
      </c>
      <c r="J723" s="9" t="s">
        <v>277</v>
      </c>
      <c r="K723" s="9" t="s">
        <v>277</v>
      </c>
      <c r="L723" s="9" t="s">
        <v>277</v>
      </c>
      <c r="M723" s="9" t="s">
        <v>277</v>
      </c>
      <c r="P723" s="65">
        <f t="shared" si="10"/>
        <v>296.90000000000009</v>
      </c>
      <c r="R723" t="s">
        <v>292</v>
      </c>
    </row>
    <row r="724" spans="1:18" ht="15">
      <c r="A724" s="28" t="s">
        <v>2070</v>
      </c>
      <c r="B724" s="61" t="s">
        <v>2507</v>
      </c>
      <c r="C724" s="3"/>
      <c r="D724" s="3"/>
      <c r="E724" s="9" t="s">
        <v>277</v>
      </c>
      <c r="F724" s="9" t="s">
        <v>277</v>
      </c>
      <c r="G724" s="9" t="s">
        <v>277</v>
      </c>
      <c r="H724" s="9" t="s">
        <v>277</v>
      </c>
      <c r="I724" s="9" t="s">
        <v>277</v>
      </c>
      <c r="J724" s="9" t="s">
        <v>277</v>
      </c>
      <c r="K724" s="9" t="s">
        <v>277</v>
      </c>
      <c r="L724" s="9" t="s">
        <v>277</v>
      </c>
      <c r="M724" s="9">
        <v>286.3</v>
      </c>
      <c r="N724" s="65"/>
      <c r="P724" s="65">
        <f t="shared" si="10"/>
        <v>286.3</v>
      </c>
    </row>
    <row r="725" spans="1:18" ht="15">
      <c r="A725" s="28" t="s">
        <v>2071</v>
      </c>
      <c r="B725" s="61" t="s">
        <v>2092</v>
      </c>
      <c r="C725" s="3"/>
      <c r="D725" s="3"/>
      <c r="E725" s="9" t="s">
        <v>277</v>
      </c>
      <c r="F725" s="9" t="s">
        <v>277</v>
      </c>
      <c r="G725" s="9" t="s">
        <v>277</v>
      </c>
      <c r="H725" s="9" t="s">
        <v>277</v>
      </c>
      <c r="I725" s="9" t="s">
        <v>277</v>
      </c>
      <c r="J725" s="9" t="s">
        <v>277</v>
      </c>
      <c r="K725" s="9" t="s">
        <v>277</v>
      </c>
      <c r="L725" s="9">
        <v>233.29999999999995</v>
      </c>
      <c r="M725" s="9">
        <v>44.2</v>
      </c>
      <c r="P725" s="65">
        <f t="shared" si="10"/>
        <v>277.49999999999994</v>
      </c>
    </row>
    <row r="726" spans="1:18" ht="15">
      <c r="A726" s="28" t="s">
        <v>2072</v>
      </c>
      <c r="B726" s="61" t="s">
        <v>2514</v>
      </c>
      <c r="C726" s="3"/>
      <c r="D726" s="3"/>
      <c r="E726" s="9" t="s">
        <v>277</v>
      </c>
      <c r="F726" s="9" t="s">
        <v>277</v>
      </c>
      <c r="G726" s="9" t="s">
        <v>277</v>
      </c>
      <c r="H726" s="9" t="s">
        <v>277</v>
      </c>
      <c r="I726" s="9" t="s">
        <v>277</v>
      </c>
      <c r="J726" s="9" t="s">
        <v>277</v>
      </c>
      <c r="K726" s="9" t="s">
        <v>277</v>
      </c>
      <c r="L726" s="9" t="s">
        <v>277</v>
      </c>
      <c r="M726" s="9">
        <v>258.29999999999995</v>
      </c>
      <c r="N726" s="65"/>
      <c r="P726" s="65">
        <f t="shared" si="10"/>
        <v>258.29999999999995</v>
      </c>
    </row>
    <row r="727" spans="1:18" ht="15">
      <c r="A727" s="28" t="s">
        <v>2149</v>
      </c>
      <c r="B727" s="61" t="s">
        <v>2505</v>
      </c>
      <c r="C727" s="3"/>
      <c r="D727" s="3"/>
      <c r="E727" s="9" t="s">
        <v>277</v>
      </c>
      <c r="F727" s="9" t="s">
        <v>277</v>
      </c>
      <c r="G727" s="9" t="s">
        <v>277</v>
      </c>
      <c r="H727" s="9" t="s">
        <v>277</v>
      </c>
      <c r="I727" s="9" t="s">
        <v>277</v>
      </c>
      <c r="J727" s="9" t="s">
        <v>277</v>
      </c>
      <c r="K727" s="9" t="s">
        <v>277</v>
      </c>
      <c r="L727" s="9" t="s">
        <v>277</v>
      </c>
      <c r="M727" s="9">
        <v>255.7</v>
      </c>
      <c r="N727" s="65"/>
      <c r="P727" s="65">
        <f t="shared" si="10"/>
        <v>255.7</v>
      </c>
    </row>
    <row r="728" spans="1:18" ht="15">
      <c r="A728" s="28" t="s">
        <v>2150</v>
      </c>
      <c r="B728" s="170" t="s">
        <v>1282</v>
      </c>
      <c r="C728" s="3"/>
      <c r="D728" s="3"/>
      <c r="E728" s="9" t="s">
        <v>277</v>
      </c>
      <c r="F728" s="9" t="s">
        <v>277</v>
      </c>
      <c r="G728" s="9" t="s">
        <v>277</v>
      </c>
      <c r="H728" s="9" t="s">
        <v>277</v>
      </c>
      <c r="I728" s="9">
        <v>240.40000000000032</v>
      </c>
      <c r="J728" s="9" t="s">
        <v>277</v>
      </c>
      <c r="K728" s="9" t="s">
        <v>277</v>
      </c>
      <c r="L728" s="9" t="s">
        <v>277</v>
      </c>
      <c r="M728" s="9" t="s">
        <v>277</v>
      </c>
      <c r="P728" s="65">
        <f t="shared" si="10"/>
        <v>240.40000000000032</v>
      </c>
    </row>
    <row r="729" spans="1:18" ht="15">
      <c r="A729" s="28" t="s">
        <v>2151</v>
      </c>
      <c r="B729" s="61" t="s">
        <v>2530</v>
      </c>
      <c r="C729" s="3"/>
      <c r="D729" s="3"/>
      <c r="E729" s="9" t="s">
        <v>277</v>
      </c>
      <c r="F729" s="9" t="s">
        <v>277</v>
      </c>
      <c r="G729" s="9" t="s">
        <v>277</v>
      </c>
      <c r="H729" s="9" t="s">
        <v>277</v>
      </c>
      <c r="I729" s="9" t="s">
        <v>277</v>
      </c>
      <c r="J729" s="9" t="s">
        <v>277</v>
      </c>
      <c r="K729" s="9" t="s">
        <v>277</v>
      </c>
      <c r="L729" s="9" t="s">
        <v>277</v>
      </c>
      <c r="M729" s="9">
        <v>239.59999999999997</v>
      </c>
      <c r="N729" s="65"/>
      <c r="P729" s="65">
        <f t="shared" si="10"/>
        <v>239.59999999999997</v>
      </c>
    </row>
    <row r="730" spans="1:18" ht="15">
      <c r="A730" s="238" t="s">
        <v>2480</v>
      </c>
      <c r="B730" s="61" t="s">
        <v>2612</v>
      </c>
      <c r="C730" s="3"/>
      <c r="D730" s="3"/>
      <c r="E730" s="9" t="s">
        <v>277</v>
      </c>
      <c r="F730" s="9" t="s">
        <v>277</v>
      </c>
      <c r="G730" s="9" t="s">
        <v>277</v>
      </c>
      <c r="H730" s="9" t="s">
        <v>277</v>
      </c>
      <c r="I730" s="9" t="s">
        <v>277</v>
      </c>
      <c r="J730" s="9" t="s">
        <v>277</v>
      </c>
      <c r="K730" s="9" t="s">
        <v>277</v>
      </c>
      <c r="L730" s="9" t="s">
        <v>277</v>
      </c>
      <c r="M730" s="9">
        <v>236</v>
      </c>
      <c r="N730" s="65"/>
      <c r="P730" s="65">
        <f t="shared" si="10"/>
        <v>236</v>
      </c>
    </row>
    <row r="731" spans="1:18" ht="15">
      <c r="A731" s="238" t="s">
        <v>2481</v>
      </c>
      <c r="B731" s="61" t="s">
        <v>2506</v>
      </c>
      <c r="C731" s="3"/>
      <c r="D731" s="3"/>
      <c r="E731" s="9" t="s">
        <v>277</v>
      </c>
      <c r="F731" s="9" t="s">
        <v>277</v>
      </c>
      <c r="G731" s="9" t="s">
        <v>277</v>
      </c>
      <c r="H731" s="9" t="s">
        <v>277</v>
      </c>
      <c r="I731" s="9" t="s">
        <v>277</v>
      </c>
      <c r="J731" s="9" t="s">
        <v>277</v>
      </c>
      <c r="K731" s="9" t="s">
        <v>277</v>
      </c>
      <c r="L731" s="9" t="s">
        <v>277</v>
      </c>
      <c r="M731" s="9">
        <v>231.5</v>
      </c>
      <c r="N731" s="65"/>
      <c r="P731" s="65">
        <f t="shared" ref="P731:P791" si="11">SUM(E731:N731)</f>
        <v>231.5</v>
      </c>
    </row>
    <row r="732" spans="1:18" ht="15">
      <c r="A732" s="238" t="s">
        <v>2482</v>
      </c>
      <c r="B732" s="170" t="s">
        <v>1294</v>
      </c>
      <c r="C732" s="3"/>
      <c r="D732" s="3"/>
      <c r="E732" s="9" t="s">
        <v>277</v>
      </c>
      <c r="F732" s="9" t="s">
        <v>277</v>
      </c>
      <c r="G732" s="9" t="s">
        <v>277</v>
      </c>
      <c r="H732" s="9" t="s">
        <v>277</v>
      </c>
      <c r="I732" s="9">
        <v>216.89999999999986</v>
      </c>
      <c r="J732" s="9" t="s">
        <v>277</v>
      </c>
      <c r="K732" s="9" t="s">
        <v>277</v>
      </c>
      <c r="L732" s="9" t="s">
        <v>277</v>
      </c>
      <c r="M732" s="9" t="s">
        <v>277</v>
      </c>
      <c r="P732" s="65">
        <f t="shared" si="11"/>
        <v>216.89999999999986</v>
      </c>
    </row>
    <row r="733" spans="1:18" ht="15">
      <c r="A733" s="238" t="s">
        <v>2483</v>
      </c>
      <c r="B733" s="226" t="s">
        <v>1594</v>
      </c>
      <c r="C733" s="3"/>
      <c r="D733" s="3"/>
      <c r="E733" s="9" t="s">
        <v>277</v>
      </c>
      <c r="F733" s="9" t="s">
        <v>277</v>
      </c>
      <c r="G733" s="9" t="s">
        <v>277</v>
      </c>
      <c r="H733" s="9" t="s">
        <v>277</v>
      </c>
      <c r="I733" s="9" t="s">
        <v>277</v>
      </c>
      <c r="J733" s="9" t="s">
        <v>277</v>
      </c>
      <c r="K733" s="9">
        <v>213.40000000000032</v>
      </c>
      <c r="L733" s="9" t="s">
        <v>277</v>
      </c>
      <c r="M733" s="9" t="s">
        <v>277</v>
      </c>
      <c r="P733" s="65">
        <f t="shared" si="11"/>
        <v>213.40000000000032</v>
      </c>
    </row>
    <row r="734" spans="1:18" ht="15">
      <c r="A734" s="238" t="s">
        <v>2484</v>
      </c>
      <c r="B734" s="61" t="s">
        <v>2075</v>
      </c>
      <c r="C734" s="3"/>
      <c r="D734" s="3"/>
      <c r="E734" s="9" t="s">
        <v>277</v>
      </c>
      <c r="F734" s="9" t="s">
        <v>277</v>
      </c>
      <c r="G734" s="9" t="s">
        <v>277</v>
      </c>
      <c r="H734" s="9" t="s">
        <v>277</v>
      </c>
      <c r="I734" s="9" t="s">
        <v>277</v>
      </c>
      <c r="J734" s="9" t="s">
        <v>277</v>
      </c>
      <c r="K734" s="9" t="s">
        <v>277</v>
      </c>
      <c r="L734" s="9">
        <v>160</v>
      </c>
      <c r="M734" s="9">
        <v>45.5</v>
      </c>
      <c r="P734" s="65">
        <f t="shared" si="11"/>
        <v>205.5</v>
      </c>
    </row>
    <row r="735" spans="1:18" ht="15">
      <c r="A735" s="238" t="s">
        <v>2485</v>
      </c>
      <c r="B735" s="61" t="s">
        <v>2088</v>
      </c>
      <c r="C735" s="3"/>
      <c r="D735" s="3"/>
      <c r="E735" s="9" t="s">
        <v>277</v>
      </c>
      <c r="F735" s="9" t="s">
        <v>277</v>
      </c>
      <c r="G735" s="9" t="s">
        <v>277</v>
      </c>
      <c r="H735" s="9" t="s">
        <v>277</v>
      </c>
      <c r="I735" s="9" t="s">
        <v>277</v>
      </c>
      <c r="J735" s="9" t="s">
        <v>277</v>
      </c>
      <c r="K735" s="9" t="s">
        <v>277</v>
      </c>
      <c r="L735" s="9">
        <v>199.5</v>
      </c>
      <c r="M735" s="9" t="s">
        <v>277</v>
      </c>
      <c r="P735" s="65">
        <f t="shared" si="11"/>
        <v>199.5</v>
      </c>
    </row>
    <row r="736" spans="1:18" ht="15">
      <c r="A736" s="238" t="s">
        <v>2486</v>
      </c>
      <c r="B736" s="181" t="s">
        <v>1266</v>
      </c>
      <c r="C736" s="3"/>
      <c r="D736" s="3"/>
      <c r="E736" s="9" t="s">
        <v>277</v>
      </c>
      <c r="F736" s="9" t="s">
        <v>277</v>
      </c>
      <c r="G736" s="9" t="s">
        <v>277</v>
      </c>
      <c r="H736" s="9" t="s">
        <v>277</v>
      </c>
      <c r="I736" s="9">
        <v>197.19999999999982</v>
      </c>
      <c r="J736" s="9" t="s">
        <v>277</v>
      </c>
      <c r="K736" s="9" t="s">
        <v>277</v>
      </c>
      <c r="L736" s="9" t="s">
        <v>277</v>
      </c>
      <c r="M736" s="9" t="s">
        <v>277</v>
      </c>
      <c r="P736" s="65">
        <f t="shared" si="11"/>
        <v>197.19999999999982</v>
      </c>
    </row>
    <row r="737" spans="1:18" ht="15">
      <c r="A737" s="238" t="s">
        <v>2487</v>
      </c>
      <c r="B737" s="61" t="s">
        <v>2515</v>
      </c>
      <c r="C737" s="3"/>
      <c r="D737" s="3"/>
      <c r="E737" s="9" t="s">
        <v>277</v>
      </c>
      <c r="F737" s="9" t="s">
        <v>277</v>
      </c>
      <c r="G737" s="9" t="s">
        <v>277</v>
      </c>
      <c r="H737" s="9" t="s">
        <v>277</v>
      </c>
      <c r="I737" s="9" t="s">
        <v>277</v>
      </c>
      <c r="J737" s="9" t="s">
        <v>277</v>
      </c>
      <c r="K737" s="9" t="s">
        <v>277</v>
      </c>
      <c r="L737" s="9" t="s">
        <v>277</v>
      </c>
      <c r="M737" s="9">
        <v>194</v>
      </c>
      <c r="N737" s="65"/>
      <c r="P737" s="65">
        <f t="shared" si="11"/>
        <v>194</v>
      </c>
    </row>
    <row r="738" spans="1:18" ht="15">
      <c r="A738" s="238" t="s">
        <v>2488</v>
      </c>
      <c r="B738" s="61" t="s">
        <v>163</v>
      </c>
      <c r="E738" s="9" t="s">
        <v>277</v>
      </c>
      <c r="F738" s="9" t="s">
        <v>277</v>
      </c>
      <c r="G738" s="179">
        <v>188.29999999999995</v>
      </c>
      <c r="H738" s="9" t="s">
        <v>277</v>
      </c>
      <c r="I738" s="9" t="s">
        <v>277</v>
      </c>
      <c r="J738" s="9" t="s">
        <v>277</v>
      </c>
      <c r="K738" s="9" t="s">
        <v>277</v>
      </c>
      <c r="L738" s="9" t="s">
        <v>277</v>
      </c>
      <c r="M738" s="9" t="s">
        <v>277</v>
      </c>
      <c r="P738" s="65">
        <f t="shared" si="11"/>
        <v>188.29999999999995</v>
      </c>
      <c r="R738" t="s">
        <v>282</v>
      </c>
    </row>
    <row r="739" spans="1:18" ht="15">
      <c r="A739" s="238" t="s">
        <v>2489</v>
      </c>
      <c r="B739" s="61" t="s">
        <v>650</v>
      </c>
      <c r="E739" s="9" t="s">
        <v>277</v>
      </c>
      <c r="F739" s="9" t="s">
        <v>277</v>
      </c>
      <c r="G739" s="9" t="s">
        <v>277</v>
      </c>
      <c r="H739" s="9">
        <v>182.09999999999968</v>
      </c>
      <c r="I739" s="9" t="s">
        <v>277</v>
      </c>
      <c r="J739" s="9" t="s">
        <v>277</v>
      </c>
      <c r="K739" s="9" t="s">
        <v>277</v>
      </c>
      <c r="L739" s="9" t="s">
        <v>277</v>
      </c>
      <c r="M739" s="9" t="s">
        <v>277</v>
      </c>
      <c r="P739" s="65">
        <f t="shared" si="11"/>
        <v>182.09999999999968</v>
      </c>
    </row>
    <row r="740" spans="1:18" ht="15">
      <c r="A740" s="238" t="s">
        <v>2490</v>
      </c>
      <c r="B740" s="61" t="s">
        <v>2516</v>
      </c>
      <c r="C740" s="3"/>
      <c r="D740" s="3"/>
      <c r="E740" s="9" t="s">
        <v>277</v>
      </c>
      <c r="F740" s="9" t="s">
        <v>277</v>
      </c>
      <c r="G740" s="9" t="s">
        <v>277</v>
      </c>
      <c r="H740" s="9" t="s">
        <v>277</v>
      </c>
      <c r="I740" s="9" t="s">
        <v>277</v>
      </c>
      <c r="J740" s="9" t="s">
        <v>277</v>
      </c>
      <c r="K740" s="9" t="s">
        <v>277</v>
      </c>
      <c r="L740" s="9" t="s">
        <v>277</v>
      </c>
      <c r="M740" s="9">
        <v>173.9</v>
      </c>
      <c r="N740" s="65"/>
      <c r="P740" s="65">
        <f t="shared" si="11"/>
        <v>173.9</v>
      </c>
    </row>
    <row r="741" spans="1:18" ht="15">
      <c r="A741" s="238" t="s">
        <v>2491</v>
      </c>
      <c r="B741" s="61" t="s">
        <v>2513</v>
      </c>
      <c r="C741" s="3"/>
      <c r="D741" s="3"/>
      <c r="E741" s="9" t="s">
        <v>277</v>
      </c>
      <c r="F741" s="9" t="s">
        <v>277</v>
      </c>
      <c r="G741" s="9" t="s">
        <v>277</v>
      </c>
      <c r="H741" s="9" t="s">
        <v>277</v>
      </c>
      <c r="I741" s="9" t="s">
        <v>277</v>
      </c>
      <c r="J741" s="9" t="s">
        <v>277</v>
      </c>
      <c r="K741" s="9" t="s">
        <v>277</v>
      </c>
      <c r="L741" s="9" t="s">
        <v>277</v>
      </c>
      <c r="M741" s="9">
        <v>173.5</v>
      </c>
      <c r="N741" s="65"/>
      <c r="P741" s="65">
        <f t="shared" si="11"/>
        <v>173.5</v>
      </c>
    </row>
    <row r="742" spans="1:18" ht="15">
      <c r="A742" s="238" t="s">
        <v>2492</v>
      </c>
      <c r="B742" s="61" t="s">
        <v>2504</v>
      </c>
      <c r="C742" s="3"/>
      <c r="D742" s="3"/>
      <c r="E742" s="9" t="s">
        <v>277</v>
      </c>
      <c r="F742" s="9" t="s">
        <v>277</v>
      </c>
      <c r="G742" s="9" t="s">
        <v>277</v>
      </c>
      <c r="H742" s="9" t="s">
        <v>277</v>
      </c>
      <c r="I742" s="9" t="s">
        <v>277</v>
      </c>
      <c r="J742" s="9" t="s">
        <v>277</v>
      </c>
      <c r="K742" s="9" t="s">
        <v>277</v>
      </c>
      <c r="L742" s="9" t="s">
        <v>277</v>
      </c>
      <c r="M742" s="9">
        <v>170.4</v>
      </c>
      <c r="N742" s="65"/>
      <c r="P742" s="65">
        <f t="shared" si="11"/>
        <v>170.4</v>
      </c>
    </row>
    <row r="743" spans="1:18" ht="15">
      <c r="A743" s="238" t="s">
        <v>2493</v>
      </c>
      <c r="B743" s="61" t="s">
        <v>2076</v>
      </c>
      <c r="C743" s="3"/>
      <c r="D743" s="3"/>
      <c r="E743" s="9" t="s">
        <v>277</v>
      </c>
      <c r="F743" s="9" t="s">
        <v>277</v>
      </c>
      <c r="G743" s="9" t="s">
        <v>277</v>
      </c>
      <c r="H743" s="9" t="s">
        <v>277</v>
      </c>
      <c r="I743" s="9" t="s">
        <v>277</v>
      </c>
      <c r="J743" s="9" t="s">
        <v>277</v>
      </c>
      <c r="K743" s="9" t="s">
        <v>277</v>
      </c>
      <c r="L743" s="9">
        <v>6.0000000000002274</v>
      </c>
      <c r="M743" s="9">
        <v>157</v>
      </c>
      <c r="P743" s="65">
        <f t="shared" si="11"/>
        <v>163.00000000000023</v>
      </c>
    </row>
    <row r="744" spans="1:18" ht="15">
      <c r="A744" s="238" t="s">
        <v>2494</v>
      </c>
      <c r="B744" s="61" t="s">
        <v>2526</v>
      </c>
      <c r="C744" s="3"/>
      <c r="D744" s="3"/>
      <c r="E744" s="9" t="s">
        <v>277</v>
      </c>
      <c r="F744" s="9" t="s">
        <v>277</v>
      </c>
      <c r="G744" s="9" t="s">
        <v>277</v>
      </c>
      <c r="H744" s="9" t="s">
        <v>277</v>
      </c>
      <c r="I744" s="9" t="s">
        <v>277</v>
      </c>
      <c r="J744" s="9" t="s">
        <v>277</v>
      </c>
      <c r="K744" s="9" t="s">
        <v>277</v>
      </c>
      <c r="L744" s="9" t="s">
        <v>277</v>
      </c>
      <c r="M744" s="9">
        <v>147.5</v>
      </c>
      <c r="N744" s="65"/>
      <c r="P744" s="65">
        <f t="shared" si="11"/>
        <v>147.5</v>
      </c>
    </row>
    <row r="745" spans="1:18" ht="15">
      <c r="A745" s="238" t="s">
        <v>2495</v>
      </c>
      <c r="B745" s="61" t="s">
        <v>2508</v>
      </c>
      <c r="C745" s="3"/>
      <c r="D745" s="3"/>
      <c r="E745" s="9" t="s">
        <v>277</v>
      </c>
      <c r="F745" s="9" t="s">
        <v>277</v>
      </c>
      <c r="G745" s="9" t="s">
        <v>277</v>
      </c>
      <c r="H745" s="9" t="s">
        <v>277</v>
      </c>
      <c r="I745" s="9" t="s">
        <v>277</v>
      </c>
      <c r="J745" s="9" t="s">
        <v>277</v>
      </c>
      <c r="K745" s="9" t="s">
        <v>277</v>
      </c>
      <c r="L745" s="9" t="s">
        <v>277</v>
      </c>
      <c r="M745" s="9">
        <v>144</v>
      </c>
      <c r="N745" s="65"/>
      <c r="P745" s="65">
        <f t="shared" si="11"/>
        <v>144</v>
      </c>
    </row>
    <row r="746" spans="1:18" ht="15">
      <c r="A746" s="238" t="s">
        <v>2496</v>
      </c>
      <c r="B746" s="61" t="s">
        <v>2519</v>
      </c>
      <c r="C746" s="3"/>
      <c r="D746" s="3"/>
      <c r="E746" s="9" t="s">
        <v>277</v>
      </c>
      <c r="F746" s="9" t="s">
        <v>277</v>
      </c>
      <c r="G746" s="9" t="s">
        <v>277</v>
      </c>
      <c r="H746" s="9" t="s">
        <v>277</v>
      </c>
      <c r="I746" s="9" t="s">
        <v>277</v>
      </c>
      <c r="J746" s="9" t="s">
        <v>277</v>
      </c>
      <c r="K746" s="9" t="s">
        <v>277</v>
      </c>
      <c r="L746" s="9" t="s">
        <v>277</v>
      </c>
      <c r="M746" s="9">
        <v>135</v>
      </c>
      <c r="N746" s="65"/>
      <c r="P746" s="65">
        <f t="shared" si="11"/>
        <v>135</v>
      </c>
    </row>
    <row r="747" spans="1:18" ht="15">
      <c r="A747" s="238" t="s">
        <v>2497</v>
      </c>
      <c r="B747" s="61" t="s">
        <v>2509</v>
      </c>
      <c r="C747" s="3"/>
      <c r="D747" s="3"/>
      <c r="E747" s="9" t="s">
        <v>277</v>
      </c>
      <c r="F747" s="9" t="s">
        <v>277</v>
      </c>
      <c r="G747" s="9" t="s">
        <v>277</v>
      </c>
      <c r="H747" s="9" t="s">
        <v>277</v>
      </c>
      <c r="I747" s="9" t="s">
        <v>277</v>
      </c>
      <c r="J747" s="9" t="s">
        <v>277</v>
      </c>
      <c r="K747" s="9" t="s">
        <v>277</v>
      </c>
      <c r="L747" s="9" t="s">
        <v>277</v>
      </c>
      <c r="M747" s="9">
        <v>128.5</v>
      </c>
      <c r="N747" s="65"/>
      <c r="P747" s="65">
        <f t="shared" si="11"/>
        <v>128.5</v>
      </c>
    </row>
    <row r="748" spans="1:18" ht="15">
      <c r="A748" s="238" t="s">
        <v>2498</v>
      </c>
      <c r="B748" s="170" t="s">
        <v>1275</v>
      </c>
      <c r="C748" s="3"/>
      <c r="D748" s="3"/>
      <c r="E748" s="9" t="s">
        <v>277</v>
      </c>
      <c r="F748" s="9" t="s">
        <v>277</v>
      </c>
      <c r="G748" s="9" t="s">
        <v>277</v>
      </c>
      <c r="H748" s="9" t="s">
        <v>277</v>
      </c>
      <c r="I748" s="9">
        <v>127.5</v>
      </c>
      <c r="J748" s="9" t="s">
        <v>277</v>
      </c>
      <c r="K748" s="9" t="s">
        <v>277</v>
      </c>
      <c r="L748" s="9" t="s">
        <v>277</v>
      </c>
      <c r="M748" s="9" t="s">
        <v>277</v>
      </c>
      <c r="P748" s="65">
        <f t="shared" si="11"/>
        <v>127.5</v>
      </c>
    </row>
    <row r="749" spans="1:18" ht="15">
      <c r="A749" s="238" t="s">
        <v>2499</v>
      </c>
      <c r="B749" s="61" t="s">
        <v>2518</v>
      </c>
      <c r="C749" s="3"/>
      <c r="D749" s="3"/>
      <c r="E749" s="9" t="s">
        <v>277</v>
      </c>
      <c r="F749" s="9" t="s">
        <v>277</v>
      </c>
      <c r="G749" s="9" t="s">
        <v>277</v>
      </c>
      <c r="H749" s="9" t="s">
        <v>277</v>
      </c>
      <c r="I749" s="9" t="s">
        <v>277</v>
      </c>
      <c r="J749" s="9" t="s">
        <v>277</v>
      </c>
      <c r="K749" s="9" t="s">
        <v>277</v>
      </c>
      <c r="L749" s="9" t="s">
        <v>277</v>
      </c>
      <c r="M749" s="9">
        <v>127</v>
      </c>
      <c r="N749" s="65"/>
      <c r="P749" s="65">
        <f t="shared" si="11"/>
        <v>127</v>
      </c>
    </row>
    <row r="750" spans="1:18" ht="15">
      <c r="A750" s="238" t="s">
        <v>2500</v>
      </c>
      <c r="B750" s="61" t="s">
        <v>2517</v>
      </c>
      <c r="C750" s="3"/>
      <c r="D750" s="3"/>
      <c r="E750" s="9" t="s">
        <v>277</v>
      </c>
      <c r="F750" s="9" t="s">
        <v>277</v>
      </c>
      <c r="G750" s="9" t="s">
        <v>277</v>
      </c>
      <c r="H750" s="9" t="s">
        <v>277</v>
      </c>
      <c r="I750" s="9" t="s">
        <v>277</v>
      </c>
      <c r="J750" s="9" t="s">
        <v>277</v>
      </c>
      <c r="K750" s="9" t="s">
        <v>277</v>
      </c>
      <c r="L750" s="9" t="s">
        <v>277</v>
      </c>
      <c r="M750" s="9">
        <v>118.99999999999999</v>
      </c>
      <c r="N750" s="65"/>
      <c r="P750" s="65">
        <f t="shared" si="11"/>
        <v>118.99999999999999</v>
      </c>
    </row>
    <row r="751" spans="1:18" ht="15">
      <c r="A751" s="238" t="s">
        <v>2501</v>
      </c>
      <c r="B751" s="61" t="s">
        <v>178</v>
      </c>
      <c r="E751" s="179">
        <v>108.99999999999955</v>
      </c>
      <c r="F751" s="9" t="s">
        <v>277</v>
      </c>
      <c r="G751" s="9" t="s">
        <v>277</v>
      </c>
      <c r="H751" s="9" t="s">
        <v>277</v>
      </c>
      <c r="I751" s="9" t="s">
        <v>277</v>
      </c>
      <c r="J751" s="9" t="s">
        <v>277</v>
      </c>
      <c r="K751" s="9" t="s">
        <v>277</v>
      </c>
      <c r="L751" s="9" t="s">
        <v>277</v>
      </c>
      <c r="M751" s="9" t="s">
        <v>277</v>
      </c>
      <c r="P751" s="65">
        <f t="shared" si="11"/>
        <v>108.99999999999955</v>
      </c>
      <c r="R751" t="s">
        <v>296</v>
      </c>
    </row>
    <row r="752" spans="1:18" ht="15">
      <c r="A752" s="238" t="s">
        <v>2502</v>
      </c>
      <c r="B752" s="61" t="s">
        <v>2522</v>
      </c>
      <c r="C752" s="3"/>
      <c r="D752" s="3"/>
      <c r="E752" s="9" t="s">
        <v>277</v>
      </c>
      <c r="F752" s="9" t="s">
        <v>277</v>
      </c>
      <c r="G752" s="9" t="s">
        <v>277</v>
      </c>
      <c r="H752" s="9" t="s">
        <v>277</v>
      </c>
      <c r="I752" s="9" t="s">
        <v>277</v>
      </c>
      <c r="J752" s="9" t="s">
        <v>277</v>
      </c>
      <c r="K752" s="9" t="s">
        <v>277</v>
      </c>
      <c r="L752" s="9" t="s">
        <v>277</v>
      </c>
      <c r="M752" s="9">
        <v>104.3</v>
      </c>
      <c r="N752" s="65"/>
      <c r="P752" s="65">
        <f t="shared" si="11"/>
        <v>104.3</v>
      </c>
    </row>
    <row r="753" spans="1:16" ht="15">
      <c r="A753" s="238" t="s">
        <v>2531</v>
      </c>
      <c r="B753" s="61" t="s">
        <v>2525</v>
      </c>
      <c r="C753" s="3"/>
      <c r="D753" s="3"/>
      <c r="E753" s="9" t="s">
        <v>277</v>
      </c>
      <c r="F753" s="9" t="s">
        <v>277</v>
      </c>
      <c r="G753" s="9" t="s">
        <v>277</v>
      </c>
      <c r="H753" s="9" t="s">
        <v>277</v>
      </c>
      <c r="I753" s="9" t="s">
        <v>277</v>
      </c>
      <c r="J753" s="9" t="s">
        <v>277</v>
      </c>
      <c r="K753" s="9" t="s">
        <v>277</v>
      </c>
      <c r="L753" s="9" t="s">
        <v>277</v>
      </c>
      <c r="M753" s="9">
        <v>101.5</v>
      </c>
      <c r="N753" s="65"/>
      <c r="P753" s="65">
        <f t="shared" si="11"/>
        <v>101.5</v>
      </c>
    </row>
    <row r="754" spans="1:16" ht="15">
      <c r="A754" s="238" t="s">
        <v>2613</v>
      </c>
      <c r="B754" s="61" t="s">
        <v>2511</v>
      </c>
      <c r="C754" s="3"/>
      <c r="D754" s="3"/>
      <c r="E754" s="9" t="s">
        <v>277</v>
      </c>
      <c r="F754" s="9" t="s">
        <v>277</v>
      </c>
      <c r="G754" s="9" t="s">
        <v>277</v>
      </c>
      <c r="H754" s="9" t="s">
        <v>277</v>
      </c>
      <c r="I754" s="9" t="s">
        <v>277</v>
      </c>
      <c r="J754" s="9" t="s">
        <v>277</v>
      </c>
      <c r="K754" s="9" t="s">
        <v>277</v>
      </c>
      <c r="L754" s="9" t="s">
        <v>277</v>
      </c>
      <c r="M754" s="9">
        <v>88.8</v>
      </c>
      <c r="N754" s="65"/>
      <c r="P754" s="65">
        <f t="shared" si="11"/>
        <v>88.8</v>
      </c>
    </row>
    <row r="755" spans="1:16" ht="15">
      <c r="A755" s="238" t="s">
        <v>2626</v>
      </c>
      <c r="B755" s="170" t="s">
        <v>1273</v>
      </c>
      <c r="C755" s="3"/>
      <c r="D755" s="3"/>
      <c r="E755" s="9" t="s">
        <v>277</v>
      </c>
      <c r="F755" s="9" t="s">
        <v>277</v>
      </c>
      <c r="G755" s="9" t="s">
        <v>277</v>
      </c>
      <c r="H755" s="9" t="s">
        <v>277</v>
      </c>
      <c r="I755" s="9">
        <v>77.700000000000273</v>
      </c>
      <c r="J755" s="9" t="s">
        <v>277</v>
      </c>
      <c r="K755" s="9" t="s">
        <v>277</v>
      </c>
      <c r="L755" s="9" t="s">
        <v>277</v>
      </c>
      <c r="M755" s="9" t="s">
        <v>277</v>
      </c>
      <c r="P755" s="65">
        <f t="shared" si="11"/>
        <v>77.700000000000273</v>
      </c>
    </row>
    <row r="756" spans="1:16" ht="15">
      <c r="A756" s="238" t="s">
        <v>2662</v>
      </c>
      <c r="B756" s="226" t="s">
        <v>1577</v>
      </c>
      <c r="C756" s="3"/>
      <c r="D756" s="3"/>
      <c r="E756" s="9" t="s">
        <v>277</v>
      </c>
      <c r="F756" s="9" t="s">
        <v>277</v>
      </c>
      <c r="G756" s="9" t="s">
        <v>277</v>
      </c>
      <c r="H756" s="9" t="s">
        <v>277</v>
      </c>
      <c r="I756" s="9" t="s">
        <v>277</v>
      </c>
      <c r="J756" s="9">
        <v>56.200000000000045</v>
      </c>
      <c r="K756" s="9" t="s">
        <v>277</v>
      </c>
      <c r="L756" s="9" t="s">
        <v>277</v>
      </c>
      <c r="M756" s="9" t="s">
        <v>277</v>
      </c>
      <c r="P756" s="65">
        <f t="shared" si="11"/>
        <v>56.200000000000045</v>
      </c>
    </row>
    <row r="757" spans="1:16" ht="15">
      <c r="A757" s="238" t="s">
        <v>2663</v>
      </c>
      <c r="B757" s="61" t="s">
        <v>2521</v>
      </c>
      <c r="C757" s="3"/>
      <c r="D757" s="3"/>
      <c r="E757" s="9" t="s">
        <v>277</v>
      </c>
      <c r="F757" s="9" t="s">
        <v>277</v>
      </c>
      <c r="G757" s="9" t="s">
        <v>277</v>
      </c>
      <c r="H757" s="9" t="s">
        <v>277</v>
      </c>
      <c r="I757" s="9" t="s">
        <v>277</v>
      </c>
      <c r="J757" s="9" t="s">
        <v>277</v>
      </c>
      <c r="K757" s="9" t="s">
        <v>277</v>
      </c>
      <c r="L757" s="9" t="s">
        <v>277</v>
      </c>
      <c r="M757" s="9">
        <v>49</v>
      </c>
      <c r="N757" s="65"/>
      <c r="P757" s="65">
        <f t="shared" si="11"/>
        <v>49</v>
      </c>
    </row>
    <row r="758" spans="1:16" ht="15">
      <c r="A758" s="238" t="s">
        <v>2664</v>
      </c>
      <c r="B758" s="61" t="s">
        <v>2528</v>
      </c>
      <c r="C758" s="3"/>
      <c r="D758" s="3"/>
      <c r="E758" s="9" t="s">
        <v>277</v>
      </c>
      <c r="F758" s="9" t="s">
        <v>277</v>
      </c>
      <c r="G758" s="9" t="s">
        <v>277</v>
      </c>
      <c r="H758" s="9" t="s">
        <v>277</v>
      </c>
      <c r="I758" s="9" t="s">
        <v>277</v>
      </c>
      <c r="J758" s="9" t="s">
        <v>277</v>
      </c>
      <c r="K758" s="9" t="s">
        <v>277</v>
      </c>
      <c r="L758" s="9" t="s">
        <v>277</v>
      </c>
      <c r="M758" s="9">
        <v>32.1</v>
      </c>
      <c r="N758" s="65"/>
      <c r="P758" s="65">
        <f t="shared" si="11"/>
        <v>32.1</v>
      </c>
    </row>
    <row r="759" spans="1:16" ht="15">
      <c r="A759" s="238" t="s">
        <v>2665</v>
      </c>
      <c r="B759" s="226" t="s">
        <v>1595</v>
      </c>
      <c r="C759" s="3"/>
      <c r="D759" s="3"/>
      <c r="E759" s="9" t="s">
        <v>277</v>
      </c>
      <c r="F759" s="9" t="s">
        <v>277</v>
      </c>
      <c r="G759" s="9" t="s">
        <v>277</v>
      </c>
      <c r="H759" s="9" t="s">
        <v>277</v>
      </c>
      <c r="I759" s="9" t="s">
        <v>277</v>
      </c>
      <c r="J759" s="9" t="s">
        <v>277</v>
      </c>
      <c r="K759" s="9">
        <v>15.600000000000136</v>
      </c>
      <c r="L759" s="9" t="s">
        <v>277</v>
      </c>
      <c r="M759" s="9" t="s">
        <v>277</v>
      </c>
      <c r="P759" s="65">
        <f t="shared" si="11"/>
        <v>15.600000000000136</v>
      </c>
    </row>
    <row r="760" spans="1:16" ht="15">
      <c r="A760" s="238" t="s">
        <v>2666</v>
      </c>
      <c r="B760" s="61" t="s">
        <v>2527</v>
      </c>
      <c r="C760" s="3"/>
      <c r="D760" s="3"/>
      <c r="E760" s="9" t="s">
        <v>277</v>
      </c>
      <c r="F760" s="9" t="s">
        <v>277</v>
      </c>
      <c r="G760" s="9" t="s">
        <v>277</v>
      </c>
      <c r="H760" s="9" t="s">
        <v>277</v>
      </c>
      <c r="I760" s="9" t="s">
        <v>277</v>
      </c>
      <c r="J760" s="9" t="s">
        <v>277</v>
      </c>
      <c r="K760" s="9" t="s">
        <v>277</v>
      </c>
      <c r="L760" s="9" t="s">
        <v>277</v>
      </c>
      <c r="M760" s="9">
        <v>13.999999999999998</v>
      </c>
      <c r="N760" s="65"/>
      <c r="P760" s="65">
        <f t="shared" si="11"/>
        <v>13.999999999999998</v>
      </c>
    </row>
    <row r="761" spans="1:16" ht="15">
      <c r="A761" s="238" t="s">
        <v>3127</v>
      </c>
      <c r="B761" s="28" t="s">
        <v>3147</v>
      </c>
      <c r="C761" s="3"/>
      <c r="D761" s="3"/>
      <c r="E761" s="9" t="s">
        <v>277</v>
      </c>
      <c r="F761" s="9" t="s">
        <v>277</v>
      </c>
      <c r="G761" s="9" t="s">
        <v>277</v>
      </c>
      <c r="H761" s="9" t="s">
        <v>277</v>
      </c>
      <c r="I761" s="9" t="s">
        <v>277</v>
      </c>
      <c r="J761" s="9" t="s">
        <v>277</v>
      </c>
      <c r="K761" s="9" t="s">
        <v>277</v>
      </c>
      <c r="L761" s="9" t="s">
        <v>277</v>
      </c>
      <c r="M761" s="9" t="s">
        <v>277</v>
      </c>
      <c r="O761" s="28"/>
      <c r="P761" s="65">
        <f t="shared" si="11"/>
        <v>0</v>
      </c>
    </row>
    <row r="762" spans="1:16" ht="15">
      <c r="A762" s="238" t="s">
        <v>3128</v>
      </c>
      <c r="B762" s="28" t="s">
        <v>3148</v>
      </c>
      <c r="C762" s="3"/>
      <c r="D762" s="3"/>
      <c r="E762" s="9" t="s">
        <v>277</v>
      </c>
      <c r="F762" s="9" t="s">
        <v>277</v>
      </c>
      <c r="G762" s="9" t="s">
        <v>277</v>
      </c>
      <c r="H762" s="9" t="s">
        <v>277</v>
      </c>
      <c r="I762" s="9" t="s">
        <v>277</v>
      </c>
      <c r="J762" s="9" t="s">
        <v>277</v>
      </c>
      <c r="K762" s="9" t="s">
        <v>277</v>
      </c>
      <c r="L762" s="9" t="s">
        <v>277</v>
      </c>
      <c r="M762" s="9" t="s">
        <v>277</v>
      </c>
      <c r="O762" s="28"/>
      <c r="P762" s="65">
        <f t="shared" si="11"/>
        <v>0</v>
      </c>
    </row>
    <row r="763" spans="1:16" ht="15">
      <c r="A763" s="238" t="s">
        <v>3129</v>
      </c>
      <c r="B763" s="61" t="s">
        <v>3149</v>
      </c>
      <c r="C763" s="3"/>
      <c r="D763" s="3"/>
      <c r="E763" s="9" t="s">
        <v>277</v>
      </c>
      <c r="F763" s="9" t="s">
        <v>277</v>
      </c>
      <c r="G763" s="9" t="s">
        <v>277</v>
      </c>
      <c r="H763" s="9" t="s">
        <v>277</v>
      </c>
      <c r="I763" s="9" t="s">
        <v>277</v>
      </c>
      <c r="J763" s="9" t="s">
        <v>277</v>
      </c>
      <c r="K763" s="9" t="s">
        <v>277</v>
      </c>
      <c r="L763" s="9" t="s">
        <v>277</v>
      </c>
      <c r="M763" s="9" t="s">
        <v>277</v>
      </c>
      <c r="O763" s="28"/>
      <c r="P763" s="65">
        <f t="shared" si="11"/>
        <v>0</v>
      </c>
    </row>
    <row r="764" spans="1:16" ht="15">
      <c r="A764" s="238" t="s">
        <v>3130</v>
      </c>
      <c r="B764" s="28" t="s">
        <v>3150</v>
      </c>
      <c r="C764" s="3"/>
      <c r="D764" s="3"/>
      <c r="E764" s="9" t="s">
        <v>277</v>
      </c>
      <c r="F764" s="9" t="s">
        <v>277</v>
      </c>
      <c r="G764" s="9" t="s">
        <v>277</v>
      </c>
      <c r="H764" s="9" t="s">
        <v>277</v>
      </c>
      <c r="I764" s="9" t="s">
        <v>277</v>
      </c>
      <c r="J764" s="9" t="s">
        <v>277</v>
      </c>
      <c r="K764" s="9" t="s">
        <v>277</v>
      </c>
      <c r="L764" s="9" t="s">
        <v>277</v>
      </c>
      <c r="M764" s="9" t="s">
        <v>277</v>
      </c>
      <c r="O764" s="28"/>
      <c r="P764" s="65">
        <f t="shared" si="11"/>
        <v>0</v>
      </c>
    </row>
    <row r="765" spans="1:16" ht="15">
      <c r="A765" s="238" t="s">
        <v>3131</v>
      </c>
      <c r="B765" s="28" t="s">
        <v>3151</v>
      </c>
      <c r="C765" s="3"/>
      <c r="D765" s="3"/>
      <c r="E765" s="9" t="s">
        <v>277</v>
      </c>
      <c r="F765" s="9" t="s">
        <v>277</v>
      </c>
      <c r="G765" s="9" t="s">
        <v>277</v>
      </c>
      <c r="H765" s="9" t="s">
        <v>277</v>
      </c>
      <c r="I765" s="9" t="s">
        <v>277</v>
      </c>
      <c r="J765" s="9" t="s">
        <v>277</v>
      </c>
      <c r="K765" s="9" t="s">
        <v>277</v>
      </c>
      <c r="L765" s="9" t="s">
        <v>277</v>
      </c>
      <c r="M765" s="9" t="s">
        <v>277</v>
      </c>
      <c r="O765" s="28"/>
      <c r="P765" s="65">
        <f t="shared" si="11"/>
        <v>0</v>
      </c>
    </row>
    <row r="766" spans="1:16" ht="15">
      <c r="A766" s="238" t="s">
        <v>3132</v>
      </c>
      <c r="B766" s="28" t="s">
        <v>3152</v>
      </c>
      <c r="C766" s="3"/>
      <c r="D766" s="3"/>
      <c r="E766" s="9" t="s">
        <v>277</v>
      </c>
      <c r="F766" s="9" t="s">
        <v>277</v>
      </c>
      <c r="G766" s="9" t="s">
        <v>277</v>
      </c>
      <c r="H766" s="9" t="s">
        <v>277</v>
      </c>
      <c r="I766" s="9" t="s">
        <v>277</v>
      </c>
      <c r="J766" s="9" t="s">
        <v>277</v>
      </c>
      <c r="K766" s="9" t="s">
        <v>277</v>
      </c>
      <c r="L766" s="9" t="s">
        <v>277</v>
      </c>
      <c r="M766" s="9" t="s">
        <v>277</v>
      </c>
      <c r="O766" s="28"/>
      <c r="P766" s="65">
        <f t="shared" si="11"/>
        <v>0</v>
      </c>
    </row>
    <row r="767" spans="1:16" ht="15">
      <c r="A767" s="238" t="s">
        <v>3133</v>
      </c>
      <c r="B767" s="28" t="s">
        <v>3153</v>
      </c>
      <c r="C767" s="3"/>
      <c r="D767" s="3"/>
      <c r="E767" s="9" t="s">
        <v>277</v>
      </c>
      <c r="F767" s="9" t="s">
        <v>277</v>
      </c>
      <c r="G767" s="9" t="s">
        <v>277</v>
      </c>
      <c r="H767" s="9" t="s">
        <v>277</v>
      </c>
      <c r="I767" s="9" t="s">
        <v>277</v>
      </c>
      <c r="J767" s="9" t="s">
        <v>277</v>
      </c>
      <c r="K767" s="9" t="s">
        <v>277</v>
      </c>
      <c r="L767" s="9" t="s">
        <v>277</v>
      </c>
      <c r="M767" s="9" t="s">
        <v>277</v>
      </c>
      <c r="O767" s="28"/>
      <c r="P767" s="65">
        <f t="shared" si="11"/>
        <v>0</v>
      </c>
    </row>
    <row r="768" spans="1:16" ht="15">
      <c r="A768" s="238" t="s">
        <v>3134</v>
      </c>
      <c r="B768" s="28" t="s">
        <v>3181</v>
      </c>
      <c r="C768" s="3"/>
      <c r="D768" s="3"/>
      <c r="E768" s="9" t="s">
        <v>277</v>
      </c>
      <c r="F768" s="9" t="s">
        <v>277</v>
      </c>
      <c r="G768" s="9" t="s">
        <v>277</v>
      </c>
      <c r="H768" s="9" t="s">
        <v>277</v>
      </c>
      <c r="I768" s="9" t="s">
        <v>277</v>
      </c>
      <c r="J768" s="9" t="s">
        <v>277</v>
      </c>
      <c r="K768" s="9" t="s">
        <v>277</v>
      </c>
      <c r="L768" s="9" t="s">
        <v>277</v>
      </c>
      <c r="M768" s="9" t="s">
        <v>277</v>
      </c>
      <c r="O768" s="28"/>
      <c r="P768" s="65">
        <f t="shared" si="11"/>
        <v>0</v>
      </c>
    </row>
    <row r="769" spans="1:16" ht="15">
      <c r="A769" s="238" t="s">
        <v>3135</v>
      </c>
      <c r="B769" s="28" t="s">
        <v>3154</v>
      </c>
      <c r="C769" s="3"/>
      <c r="D769" s="3"/>
      <c r="E769" s="9" t="s">
        <v>277</v>
      </c>
      <c r="F769" s="9" t="s">
        <v>277</v>
      </c>
      <c r="G769" s="9" t="s">
        <v>277</v>
      </c>
      <c r="H769" s="9" t="s">
        <v>277</v>
      </c>
      <c r="I769" s="9" t="s">
        <v>277</v>
      </c>
      <c r="J769" s="9" t="s">
        <v>277</v>
      </c>
      <c r="K769" s="9" t="s">
        <v>277</v>
      </c>
      <c r="L769" s="9" t="s">
        <v>277</v>
      </c>
      <c r="M769" s="9" t="s">
        <v>277</v>
      </c>
      <c r="O769" s="28"/>
      <c r="P769" s="65">
        <f t="shared" si="11"/>
        <v>0</v>
      </c>
    </row>
    <row r="770" spans="1:16" ht="15">
      <c r="A770" s="238" t="s">
        <v>3136</v>
      </c>
      <c r="B770" s="28" t="s">
        <v>3155</v>
      </c>
      <c r="C770" s="3"/>
      <c r="D770" s="3"/>
      <c r="E770" s="9" t="s">
        <v>277</v>
      </c>
      <c r="F770" s="9" t="s">
        <v>277</v>
      </c>
      <c r="G770" s="9" t="s">
        <v>277</v>
      </c>
      <c r="H770" s="9" t="s">
        <v>277</v>
      </c>
      <c r="I770" s="9" t="s">
        <v>277</v>
      </c>
      <c r="J770" s="9" t="s">
        <v>277</v>
      </c>
      <c r="K770" s="9" t="s">
        <v>277</v>
      </c>
      <c r="L770" s="9" t="s">
        <v>277</v>
      </c>
      <c r="M770" s="9" t="s">
        <v>277</v>
      </c>
      <c r="O770" s="28"/>
      <c r="P770" s="65">
        <f t="shared" si="11"/>
        <v>0</v>
      </c>
    </row>
    <row r="771" spans="1:16" ht="15">
      <c r="A771" s="238" t="s">
        <v>3137</v>
      </c>
      <c r="B771" s="28" t="s">
        <v>3156</v>
      </c>
      <c r="C771" s="3"/>
      <c r="D771" s="3"/>
      <c r="E771" s="9" t="s">
        <v>277</v>
      </c>
      <c r="F771" s="9" t="s">
        <v>277</v>
      </c>
      <c r="G771" s="9" t="s">
        <v>277</v>
      </c>
      <c r="H771" s="9" t="s">
        <v>277</v>
      </c>
      <c r="I771" s="9" t="s">
        <v>277</v>
      </c>
      <c r="J771" s="9" t="s">
        <v>277</v>
      </c>
      <c r="K771" s="9" t="s">
        <v>277</v>
      </c>
      <c r="L771" s="9" t="s">
        <v>277</v>
      </c>
      <c r="M771" s="9" t="s">
        <v>277</v>
      </c>
      <c r="O771" s="28"/>
      <c r="P771" s="65">
        <f t="shared" si="11"/>
        <v>0</v>
      </c>
    </row>
    <row r="772" spans="1:16" ht="15">
      <c r="A772" s="238" t="s">
        <v>3138</v>
      </c>
      <c r="B772" s="28" t="s">
        <v>3157</v>
      </c>
      <c r="C772" s="3"/>
      <c r="D772" s="3"/>
      <c r="E772" s="9" t="s">
        <v>277</v>
      </c>
      <c r="F772" s="9" t="s">
        <v>277</v>
      </c>
      <c r="G772" s="9" t="s">
        <v>277</v>
      </c>
      <c r="H772" s="9" t="s">
        <v>277</v>
      </c>
      <c r="I772" s="9" t="s">
        <v>277</v>
      </c>
      <c r="J772" s="9" t="s">
        <v>277</v>
      </c>
      <c r="K772" s="9" t="s">
        <v>277</v>
      </c>
      <c r="L772" s="9" t="s">
        <v>277</v>
      </c>
      <c r="M772" s="9" t="s">
        <v>277</v>
      </c>
      <c r="O772" s="28"/>
      <c r="P772" s="65">
        <f t="shared" si="11"/>
        <v>0</v>
      </c>
    </row>
    <row r="773" spans="1:16" ht="15">
      <c r="A773" s="238" t="s">
        <v>3139</v>
      </c>
      <c r="B773" s="28" t="s">
        <v>3158</v>
      </c>
      <c r="C773" s="3"/>
      <c r="D773" s="3"/>
      <c r="E773" s="9" t="s">
        <v>277</v>
      </c>
      <c r="F773" s="9" t="s">
        <v>277</v>
      </c>
      <c r="G773" s="9" t="s">
        <v>277</v>
      </c>
      <c r="H773" s="9" t="s">
        <v>277</v>
      </c>
      <c r="I773" s="9" t="s">
        <v>277</v>
      </c>
      <c r="J773" s="9" t="s">
        <v>277</v>
      </c>
      <c r="K773" s="9" t="s">
        <v>277</v>
      </c>
      <c r="L773" s="9" t="s">
        <v>277</v>
      </c>
      <c r="M773" s="9" t="s">
        <v>277</v>
      </c>
      <c r="O773" s="28"/>
      <c r="P773" s="65">
        <f t="shared" si="11"/>
        <v>0</v>
      </c>
    </row>
    <row r="774" spans="1:16" ht="15">
      <c r="A774" s="238" t="s">
        <v>3144</v>
      </c>
      <c r="B774" s="28" t="s">
        <v>3159</v>
      </c>
      <c r="C774" s="3"/>
      <c r="D774" s="3"/>
      <c r="E774" s="9" t="s">
        <v>277</v>
      </c>
      <c r="F774" s="9" t="s">
        <v>277</v>
      </c>
      <c r="G774" s="9" t="s">
        <v>277</v>
      </c>
      <c r="H774" s="9" t="s">
        <v>277</v>
      </c>
      <c r="I774" s="9" t="s">
        <v>277</v>
      </c>
      <c r="J774" s="9" t="s">
        <v>277</v>
      </c>
      <c r="K774" s="9" t="s">
        <v>277</v>
      </c>
      <c r="L774" s="9" t="s">
        <v>277</v>
      </c>
      <c r="M774" s="9" t="s">
        <v>277</v>
      </c>
      <c r="O774" s="28"/>
      <c r="P774" s="65">
        <f t="shared" si="11"/>
        <v>0</v>
      </c>
    </row>
    <row r="775" spans="1:16" ht="15">
      <c r="A775" s="238" t="s">
        <v>3198</v>
      </c>
      <c r="B775" s="61" t="s">
        <v>3160</v>
      </c>
      <c r="C775" s="3"/>
      <c r="D775" s="3"/>
      <c r="E775" s="9" t="s">
        <v>277</v>
      </c>
      <c r="F775" s="9" t="s">
        <v>277</v>
      </c>
      <c r="G775" s="9" t="s">
        <v>277</v>
      </c>
      <c r="H775" s="9" t="s">
        <v>277</v>
      </c>
      <c r="I775" s="9" t="s">
        <v>277</v>
      </c>
      <c r="J775" s="9" t="s">
        <v>277</v>
      </c>
      <c r="K775" s="9" t="s">
        <v>277</v>
      </c>
      <c r="L775" s="9" t="s">
        <v>277</v>
      </c>
      <c r="M775" s="9" t="s">
        <v>277</v>
      </c>
      <c r="O775" s="28"/>
      <c r="P775" s="65">
        <f t="shared" si="11"/>
        <v>0</v>
      </c>
    </row>
    <row r="776" spans="1:16" ht="15">
      <c r="A776" s="238" t="s">
        <v>3296</v>
      </c>
      <c r="B776" s="28" t="s">
        <v>3161</v>
      </c>
      <c r="C776" s="3"/>
      <c r="D776" s="3"/>
      <c r="E776" s="9" t="s">
        <v>277</v>
      </c>
      <c r="F776" s="9" t="s">
        <v>277</v>
      </c>
      <c r="G776" s="9" t="s">
        <v>277</v>
      </c>
      <c r="H776" s="9" t="s">
        <v>277</v>
      </c>
      <c r="I776" s="9" t="s">
        <v>277</v>
      </c>
      <c r="J776" s="9" t="s">
        <v>277</v>
      </c>
      <c r="K776" s="9" t="s">
        <v>277</v>
      </c>
      <c r="L776" s="9" t="s">
        <v>277</v>
      </c>
      <c r="M776" s="9" t="s">
        <v>277</v>
      </c>
      <c r="O776" s="28"/>
      <c r="P776" s="65">
        <f t="shared" si="11"/>
        <v>0</v>
      </c>
    </row>
    <row r="777" spans="1:16" ht="15">
      <c r="A777" s="238" t="s">
        <v>3297</v>
      </c>
      <c r="B777" s="28" t="s">
        <v>3162</v>
      </c>
      <c r="C777" s="3"/>
      <c r="D777" s="3"/>
      <c r="E777" s="9" t="s">
        <v>277</v>
      </c>
      <c r="F777" s="9" t="s">
        <v>277</v>
      </c>
      <c r="G777" s="9" t="s">
        <v>277</v>
      </c>
      <c r="H777" s="9" t="s">
        <v>277</v>
      </c>
      <c r="I777" s="9" t="s">
        <v>277</v>
      </c>
      <c r="J777" s="9" t="s">
        <v>277</v>
      </c>
      <c r="K777" s="9" t="s">
        <v>277</v>
      </c>
      <c r="L777" s="9" t="s">
        <v>277</v>
      </c>
      <c r="M777" s="9" t="s">
        <v>277</v>
      </c>
      <c r="O777" s="28"/>
      <c r="P777" s="65">
        <f t="shared" si="11"/>
        <v>0</v>
      </c>
    </row>
    <row r="778" spans="1:16" ht="15">
      <c r="A778" s="238" t="s">
        <v>3298</v>
      </c>
      <c r="B778" s="28" t="s">
        <v>3163</v>
      </c>
      <c r="C778" s="3"/>
      <c r="D778" s="3"/>
      <c r="E778" s="9" t="s">
        <v>277</v>
      </c>
      <c r="F778" s="9" t="s">
        <v>277</v>
      </c>
      <c r="G778" s="9" t="s">
        <v>277</v>
      </c>
      <c r="H778" s="9" t="s">
        <v>277</v>
      </c>
      <c r="I778" s="9" t="s">
        <v>277</v>
      </c>
      <c r="J778" s="9" t="s">
        <v>277</v>
      </c>
      <c r="K778" s="9" t="s">
        <v>277</v>
      </c>
      <c r="L778" s="9" t="s">
        <v>277</v>
      </c>
      <c r="M778" s="9" t="s">
        <v>277</v>
      </c>
      <c r="O778" s="28"/>
      <c r="P778" s="65">
        <f t="shared" si="11"/>
        <v>0</v>
      </c>
    </row>
    <row r="779" spans="1:16" ht="15">
      <c r="A779" s="238" t="s">
        <v>3299</v>
      </c>
      <c r="B779" s="61" t="s">
        <v>3164</v>
      </c>
      <c r="C779" s="3"/>
      <c r="D779" s="3"/>
      <c r="E779" s="9" t="s">
        <v>277</v>
      </c>
      <c r="F779" s="9" t="s">
        <v>277</v>
      </c>
      <c r="G779" s="9" t="s">
        <v>277</v>
      </c>
      <c r="H779" s="9" t="s">
        <v>277</v>
      </c>
      <c r="I779" s="9" t="s">
        <v>277</v>
      </c>
      <c r="J779" s="9" t="s">
        <v>277</v>
      </c>
      <c r="K779" s="9" t="s">
        <v>277</v>
      </c>
      <c r="L779" s="9" t="s">
        <v>277</v>
      </c>
      <c r="M779" s="9" t="s">
        <v>277</v>
      </c>
      <c r="O779" s="28"/>
      <c r="P779" s="65">
        <f t="shared" si="11"/>
        <v>0</v>
      </c>
    </row>
    <row r="780" spans="1:16" ht="15">
      <c r="A780" s="238" t="s">
        <v>3300</v>
      </c>
      <c r="B780" s="28" t="s">
        <v>3165</v>
      </c>
      <c r="C780" s="3"/>
      <c r="D780" s="3"/>
      <c r="E780" s="9" t="s">
        <v>277</v>
      </c>
      <c r="F780" s="9" t="s">
        <v>277</v>
      </c>
      <c r="G780" s="9" t="s">
        <v>277</v>
      </c>
      <c r="H780" s="9" t="s">
        <v>277</v>
      </c>
      <c r="I780" s="9" t="s">
        <v>277</v>
      </c>
      <c r="J780" s="9" t="s">
        <v>277</v>
      </c>
      <c r="K780" s="9" t="s">
        <v>277</v>
      </c>
      <c r="L780" s="9" t="s">
        <v>277</v>
      </c>
      <c r="M780" s="9" t="s">
        <v>277</v>
      </c>
      <c r="O780" s="28"/>
      <c r="P780" s="65">
        <f t="shared" si="11"/>
        <v>0</v>
      </c>
    </row>
    <row r="781" spans="1:16" ht="15">
      <c r="A781" s="238" t="s">
        <v>3301</v>
      </c>
      <c r="B781" s="28" t="s">
        <v>3166</v>
      </c>
      <c r="C781" s="3"/>
      <c r="D781" s="3"/>
      <c r="E781" s="9" t="s">
        <v>277</v>
      </c>
      <c r="F781" s="9" t="s">
        <v>277</v>
      </c>
      <c r="G781" s="9" t="s">
        <v>277</v>
      </c>
      <c r="H781" s="9" t="s">
        <v>277</v>
      </c>
      <c r="I781" s="9" t="s">
        <v>277</v>
      </c>
      <c r="J781" s="9" t="s">
        <v>277</v>
      </c>
      <c r="K781" s="9" t="s">
        <v>277</v>
      </c>
      <c r="L781" s="9" t="s">
        <v>277</v>
      </c>
      <c r="M781" s="9" t="s">
        <v>277</v>
      </c>
      <c r="O781" s="28"/>
      <c r="P781" s="65">
        <f t="shared" si="11"/>
        <v>0</v>
      </c>
    </row>
    <row r="782" spans="1:16" ht="15">
      <c r="A782" s="238" t="s">
        <v>3302</v>
      </c>
      <c r="B782" s="28" t="s">
        <v>3167</v>
      </c>
      <c r="C782" s="3"/>
      <c r="D782" s="3"/>
      <c r="E782" s="9" t="s">
        <v>277</v>
      </c>
      <c r="F782" s="9" t="s">
        <v>277</v>
      </c>
      <c r="G782" s="9" t="s">
        <v>277</v>
      </c>
      <c r="H782" s="9" t="s">
        <v>277</v>
      </c>
      <c r="I782" s="9" t="s">
        <v>277</v>
      </c>
      <c r="J782" s="9" t="s">
        <v>277</v>
      </c>
      <c r="K782" s="9" t="s">
        <v>277</v>
      </c>
      <c r="L782" s="9" t="s">
        <v>277</v>
      </c>
      <c r="M782" s="9" t="s">
        <v>277</v>
      </c>
      <c r="O782" s="28"/>
      <c r="P782" s="65">
        <f t="shared" si="11"/>
        <v>0</v>
      </c>
    </row>
    <row r="783" spans="1:16" ht="15">
      <c r="A783" s="238" t="s">
        <v>3303</v>
      </c>
      <c r="B783" s="28" t="s">
        <v>3168</v>
      </c>
      <c r="C783" s="3"/>
      <c r="D783" s="3"/>
      <c r="E783" s="9" t="s">
        <v>277</v>
      </c>
      <c r="F783" s="9" t="s">
        <v>277</v>
      </c>
      <c r="G783" s="9" t="s">
        <v>277</v>
      </c>
      <c r="H783" s="9" t="s">
        <v>277</v>
      </c>
      <c r="I783" s="9" t="s">
        <v>277</v>
      </c>
      <c r="J783" s="9" t="s">
        <v>277</v>
      </c>
      <c r="K783" s="9" t="s">
        <v>277</v>
      </c>
      <c r="L783" s="9" t="s">
        <v>277</v>
      </c>
      <c r="M783" s="9" t="s">
        <v>277</v>
      </c>
      <c r="O783" s="28"/>
      <c r="P783" s="65">
        <f t="shared" si="11"/>
        <v>0</v>
      </c>
    </row>
    <row r="784" spans="1:16" ht="15">
      <c r="A784" s="238" t="s">
        <v>3304</v>
      </c>
      <c r="B784" s="28" t="s">
        <v>3169</v>
      </c>
      <c r="C784" s="3"/>
      <c r="D784" s="3"/>
      <c r="E784" s="9" t="s">
        <v>277</v>
      </c>
      <c r="F784" s="9" t="s">
        <v>277</v>
      </c>
      <c r="G784" s="9" t="s">
        <v>277</v>
      </c>
      <c r="H784" s="9" t="s">
        <v>277</v>
      </c>
      <c r="I784" s="9" t="s">
        <v>277</v>
      </c>
      <c r="J784" s="9" t="s">
        <v>277</v>
      </c>
      <c r="K784" s="9" t="s">
        <v>277</v>
      </c>
      <c r="L784" s="9" t="s">
        <v>277</v>
      </c>
      <c r="M784" s="9" t="s">
        <v>277</v>
      </c>
      <c r="O784" s="28"/>
      <c r="P784" s="65">
        <f t="shared" si="11"/>
        <v>0</v>
      </c>
    </row>
    <row r="785" spans="1:18" ht="15">
      <c r="A785" s="238" t="s">
        <v>3305</v>
      </c>
      <c r="B785" s="28" t="s">
        <v>3170</v>
      </c>
      <c r="C785" s="3"/>
      <c r="D785" s="3"/>
      <c r="E785" s="9" t="s">
        <v>277</v>
      </c>
      <c r="F785" s="9" t="s">
        <v>277</v>
      </c>
      <c r="G785" s="9" t="s">
        <v>277</v>
      </c>
      <c r="H785" s="9" t="s">
        <v>277</v>
      </c>
      <c r="I785" s="9" t="s">
        <v>277</v>
      </c>
      <c r="J785" s="9" t="s">
        <v>277</v>
      </c>
      <c r="K785" s="9" t="s">
        <v>277</v>
      </c>
      <c r="L785" s="9" t="s">
        <v>277</v>
      </c>
      <c r="M785" s="9" t="s">
        <v>277</v>
      </c>
      <c r="O785" s="28"/>
      <c r="P785" s="65">
        <f t="shared" si="11"/>
        <v>0</v>
      </c>
    </row>
    <row r="786" spans="1:18" ht="15">
      <c r="A786" s="238" t="s">
        <v>3306</v>
      </c>
      <c r="B786" s="28" t="s">
        <v>3171</v>
      </c>
      <c r="C786" s="3"/>
      <c r="D786" s="3"/>
      <c r="E786" s="9" t="s">
        <v>277</v>
      </c>
      <c r="F786" s="9" t="s">
        <v>277</v>
      </c>
      <c r="G786" s="9" t="s">
        <v>277</v>
      </c>
      <c r="H786" s="9" t="s">
        <v>277</v>
      </c>
      <c r="I786" s="9" t="s">
        <v>277</v>
      </c>
      <c r="J786" s="9" t="s">
        <v>277</v>
      </c>
      <c r="K786" s="9" t="s">
        <v>277</v>
      </c>
      <c r="L786" s="9" t="s">
        <v>277</v>
      </c>
      <c r="M786" s="9" t="s">
        <v>277</v>
      </c>
      <c r="O786" s="28"/>
      <c r="P786" s="65">
        <f t="shared" si="11"/>
        <v>0</v>
      </c>
    </row>
    <row r="787" spans="1:18" ht="15">
      <c r="A787" s="238" t="s">
        <v>3307</v>
      </c>
      <c r="B787" s="28" t="s">
        <v>3172</v>
      </c>
      <c r="C787" s="3"/>
      <c r="D787" s="3"/>
      <c r="E787" s="9" t="s">
        <v>277</v>
      </c>
      <c r="F787" s="9" t="s">
        <v>277</v>
      </c>
      <c r="G787" s="9" t="s">
        <v>277</v>
      </c>
      <c r="H787" s="9" t="s">
        <v>277</v>
      </c>
      <c r="I787" s="9" t="s">
        <v>277</v>
      </c>
      <c r="J787" s="9" t="s">
        <v>277</v>
      </c>
      <c r="K787" s="9" t="s">
        <v>277</v>
      </c>
      <c r="L787" s="9" t="s">
        <v>277</v>
      </c>
      <c r="M787" s="9" t="s">
        <v>277</v>
      </c>
      <c r="O787" s="28"/>
      <c r="P787" s="65">
        <f t="shared" si="11"/>
        <v>0</v>
      </c>
    </row>
    <row r="788" spans="1:18" ht="15">
      <c r="A788" s="238" t="s">
        <v>3308</v>
      </c>
      <c r="B788" s="61" t="s">
        <v>3194</v>
      </c>
      <c r="C788" s="3"/>
      <c r="D788" s="3"/>
      <c r="E788" s="9" t="s">
        <v>277</v>
      </c>
      <c r="F788" s="9" t="s">
        <v>277</v>
      </c>
      <c r="G788" s="9" t="s">
        <v>277</v>
      </c>
      <c r="H788" s="9" t="s">
        <v>277</v>
      </c>
      <c r="I788" s="9" t="s">
        <v>277</v>
      </c>
      <c r="J788" s="9" t="s">
        <v>277</v>
      </c>
      <c r="K788" s="9" t="s">
        <v>277</v>
      </c>
      <c r="L788" s="9" t="s">
        <v>277</v>
      </c>
      <c r="M788" s="9" t="s">
        <v>277</v>
      </c>
      <c r="O788" s="28"/>
      <c r="P788" s="65">
        <f t="shared" si="11"/>
        <v>0</v>
      </c>
    </row>
    <row r="789" spans="1:18" ht="15">
      <c r="A789" s="238" t="s">
        <v>3309</v>
      </c>
      <c r="B789" s="28" t="s">
        <v>3173</v>
      </c>
      <c r="C789" s="3"/>
      <c r="D789" s="3"/>
      <c r="E789" s="9" t="s">
        <v>277</v>
      </c>
      <c r="F789" s="9" t="s">
        <v>277</v>
      </c>
      <c r="G789" s="9" t="s">
        <v>277</v>
      </c>
      <c r="H789" s="9" t="s">
        <v>277</v>
      </c>
      <c r="I789" s="9" t="s">
        <v>277</v>
      </c>
      <c r="J789" s="9" t="s">
        <v>277</v>
      </c>
      <c r="K789" s="9" t="s">
        <v>277</v>
      </c>
      <c r="L789" s="9" t="s">
        <v>277</v>
      </c>
      <c r="M789" s="9" t="s">
        <v>277</v>
      </c>
      <c r="O789" s="28"/>
      <c r="P789" s="65">
        <f t="shared" si="11"/>
        <v>0</v>
      </c>
    </row>
    <row r="790" spans="1:18" ht="15">
      <c r="A790" s="238" t="s">
        <v>3310</v>
      </c>
      <c r="B790" s="28" t="s">
        <v>3174</v>
      </c>
      <c r="C790" s="3"/>
      <c r="D790" s="3"/>
      <c r="E790" s="9" t="s">
        <v>277</v>
      </c>
      <c r="F790" s="9" t="s">
        <v>277</v>
      </c>
      <c r="G790" s="9" t="s">
        <v>277</v>
      </c>
      <c r="H790" s="9" t="s">
        <v>277</v>
      </c>
      <c r="I790" s="9" t="s">
        <v>277</v>
      </c>
      <c r="J790" s="9" t="s">
        <v>277</v>
      </c>
      <c r="K790" s="9" t="s">
        <v>277</v>
      </c>
      <c r="L790" s="9" t="s">
        <v>277</v>
      </c>
      <c r="M790" s="9" t="s">
        <v>277</v>
      </c>
      <c r="O790" s="28"/>
      <c r="P790" s="65">
        <f t="shared" si="11"/>
        <v>0</v>
      </c>
    </row>
    <row r="791" spans="1:18" ht="15">
      <c r="A791" s="238" t="s">
        <v>3311</v>
      </c>
      <c r="B791" s="28" t="s">
        <v>3175</v>
      </c>
      <c r="C791" s="3"/>
      <c r="D791" s="3"/>
      <c r="E791" s="9" t="s">
        <v>277</v>
      </c>
      <c r="F791" s="9" t="s">
        <v>277</v>
      </c>
      <c r="G791" s="9" t="s">
        <v>277</v>
      </c>
      <c r="H791" s="9" t="s">
        <v>277</v>
      </c>
      <c r="I791" s="9" t="s">
        <v>277</v>
      </c>
      <c r="J791" s="9" t="s">
        <v>277</v>
      </c>
      <c r="K791" s="9" t="s">
        <v>277</v>
      </c>
      <c r="L791" s="9" t="s">
        <v>277</v>
      </c>
      <c r="M791" s="9" t="s">
        <v>277</v>
      </c>
      <c r="O791" s="28"/>
      <c r="P791" s="65">
        <f t="shared" si="11"/>
        <v>0</v>
      </c>
    </row>
    <row r="792" spans="1:18" ht="15">
      <c r="A792" s="238"/>
      <c r="B792" s="61"/>
      <c r="C792" s="3"/>
      <c r="D792" s="3"/>
      <c r="E792" s="9"/>
      <c r="F792" s="9"/>
      <c r="G792" s="9"/>
      <c r="H792" s="9"/>
      <c r="I792" s="9"/>
      <c r="J792" s="9"/>
      <c r="K792" s="9"/>
      <c r="L792" s="9"/>
      <c r="M792" s="9"/>
      <c r="N792" s="65"/>
      <c r="P792" s="65"/>
    </row>
    <row r="793" spans="1:18" ht="15">
      <c r="A793" s="238"/>
      <c r="B793" s="61"/>
      <c r="C793" s="3"/>
      <c r="D793" s="3"/>
      <c r="E793" s="9"/>
      <c r="F793" s="9"/>
      <c r="G793" s="9"/>
      <c r="H793" s="9"/>
      <c r="I793" s="9"/>
      <c r="J793" s="9"/>
      <c r="K793" s="9"/>
      <c r="L793" s="9"/>
      <c r="M793" s="9"/>
      <c r="N793" s="65"/>
      <c r="P793" s="65"/>
    </row>
    <row r="794" spans="1:18" ht="15">
      <c r="A794" s="28"/>
      <c r="B794" s="61"/>
      <c r="E794" s="9"/>
      <c r="F794" s="9"/>
      <c r="G794" s="9"/>
      <c r="H794" s="9"/>
      <c r="L794" s="67"/>
      <c r="M794" s="67"/>
      <c r="N794" s="65"/>
    </row>
    <row r="795" spans="1:18" ht="15">
      <c r="A795" s="28"/>
      <c r="B795" s="61"/>
      <c r="E795" s="9"/>
      <c r="L795" s="67"/>
      <c r="M795" s="67"/>
    </row>
    <row r="796" spans="1:18" ht="15">
      <c r="A796" s="28"/>
      <c r="B796" s="61"/>
      <c r="E796" s="9"/>
      <c r="L796" s="67"/>
      <c r="M796" s="67"/>
    </row>
    <row r="797" spans="1:18" ht="25.5">
      <c r="A797" s="23" t="s">
        <v>185</v>
      </c>
      <c r="L797" s="67"/>
      <c r="M797" s="67"/>
    </row>
    <row r="798" spans="1:18">
      <c r="L798" s="67"/>
      <c r="M798" s="67"/>
    </row>
    <row r="799" spans="1:18" ht="15">
      <c r="A799" s="38"/>
      <c r="B799" s="38"/>
      <c r="C799" s="38"/>
      <c r="D799" s="38"/>
      <c r="E799" s="59">
        <v>2016</v>
      </c>
      <c r="F799" s="59">
        <v>2017</v>
      </c>
      <c r="G799" s="59">
        <v>2018</v>
      </c>
      <c r="H799" s="59">
        <v>2019</v>
      </c>
      <c r="I799" s="59">
        <v>2020</v>
      </c>
      <c r="J799" s="59">
        <v>2021</v>
      </c>
      <c r="K799" s="59">
        <v>2022</v>
      </c>
      <c r="L799" s="59">
        <v>2023</v>
      </c>
      <c r="M799" s="59">
        <v>2024</v>
      </c>
      <c r="P799" s="68" t="s">
        <v>40</v>
      </c>
    </row>
    <row r="800" spans="1:18" ht="15">
      <c r="A800" s="28" t="s">
        <v>0</v>
      </c>
      <c r="B800" s="61" t="s">
        <v>11</v>
      </c>
      <c r="E800" s="179">
        <v>160.50000000000068</v>
      </c>
      <c r="F800" s="9">
        <v>234.09999999999968</v>
      </c>
      <c r="G800" s="179">
        <v>365.80000000000018</v>
      </c>
      <c r="H800" s="9">
        <v>250.49999999999955</v>
      </c>
      <c r="I800" s="9">
        <v>168.19999999999891</v>
      </c>
      <c r="J800" s="9">
        <v>711.69999999999936</v>
      </c>
      <c r="K800" s="9">
        <v>389.29999999999973</v>
      </c>
      <c r="L800" s="174">
        <v>569.09999999999991</v>
      </c>
      <c r="M800" s="9">
        <v>386.79999999999995</v>
      </c>
      <c r="P800" s="65">
        <f t="shared" ref="P800:P831" si="12">SUM(E800:M800)</f>
        <v>3235.9999999999982</v>
      </c>
      <c r="R800" t="s">
        <v>2317</v>
      </c>
    </row>
    <row r="801" spans="1:21" ht="15">
      <c r="A801" s="28" t="s">
        <v>2</v>
      </c>
      <c r="B801" s="61" t="s">
        <v>31</v>
      </c>
      <c r="E801" s="179">
        <v>137</v>
      </c>
      <c r="F801" s="9">
        <v>190.99999999999955</v>
      </c>
      <c r="G801" s="174">
        <v>452.50000000000091</v>
      </c>
      <c r="H801" s="9">
        <v>334.09999999999991</v>
      </c>
      <c r="I801" s="9">
        <v>43.499999999999545</v>
      </c>
      <c r="J801" s="176">
        <v>885.19999999999936</v>
      </c>
      <c r="K801" s="9">
        <v>367.60000000000036</v>
      </c>
      <c r="L801" s="9">
        <v>282.69999999999936</v>
      </c>
      <c r="M801" s="9">
        <v>401</v>
      </c>
      <c r="P801" s="65">
        <f t="shared" si="12"/>
        <v>3094.599999999999</v>
      </c>
      <c r="R801" t="s">
        <v>920</v>
      </c>
      <c r="T801" s="3"/>
      <c r="U801" s="3" t="s">
        <v>1348</v>
      </c>
    </row>
    <row r="802" spans="1:21" ht="15">
      <c r="A802" s="28" t="s">
        <v>3</v>
      </c>
      <c r="B802" s="61" t="s">
        <v>17</v>
      </c>
      <c r="E802" s="179">
        <v>148.5</v>
      </c>
      <c r="F802" s="179">
        <v>307.89999999999986</v>
      </c>
      <c r="G802" s="179">
        <v>348.20000000000073</v>
      </c>
      <c r="H802" s="9">
        <v>128.69999999999982</v>
      </c>
      <c r="I802" s="176">
        <v>508.19999999999982</v>
      </c>
      <c r="J802" s="179">
        <v>817.99999999999932</v>
      </c>
      <c r="K802" s="9">
        <v>299</v>
      </c>
      <c r="L802" s="9">
        <v>224.40000000000009</v>
      </c>
      <c r="M802" s="9">
        <v>269.89999999999998</v>
      </c>
      <c r="P802" s="65">
        <f t="shared" si="12"/>
        <v>3052.7999999999997</v>
      </c>
      <c r="R802" t="s">
        <v>1818</v>
      </c>
      <c r="T802" s="3"/>
      <c r="U802" s="3" t="s">
        <v>1347</v>
      </c>
    </row>
    <row r="803" spans="1:21" ht="15">
      <c r="A803" s="28" t="s">
        <v>5</v>
      </c>
      <c r="B803" s="61" t="s">
        <v>23</v>
      </c>
      <c r="E803" s="60">
        <v>166.30000000000041</v>
      </c>
      <c r="F803" s="179">
        <v>268.59999999999968</v>
      </c>
      <c r="G803" s="9">
        <v>256.90000000000032</v>
      </c>
      <c r="H803" s="9">
        <v>336.29999999999973</v>
      </c>
      <c r="I803" s="179">
        <v>426.89999999999964</v>
      </c>
      <c r="J803" s="9">
        <v>715.0499999999995</v>
      </c>
      <c r="K803" s="9">
        <v>211.90000000000146</v>
      </c>
      <c r="L803" s="9">
        <v>342.89999999999918</v>
      </c>
      <c r="M803" s="9">
        <v>326</v>
      </c>
      <c r="P803" s="65">
        <f t="shared" si="12"/>
        <v>3050.85</v>
      </c>
      <c r="R803" t="s">
        <v>912</v>
      </c>
      <c r="T803" s="3"/>
      <c r="U803" s="3"/>
    </row>
    <row r="804" spans="1:21" ht="15">
      <c r="A804" s="28" t="s">
        <v>7</v>
      </c>
      <c r="B804" s="61" t="s">
        <v>21</v>
      </c>
      <c r="E804" s="9">
        <v>131.99999999999977</v>
      </c>
      <c r="F804" s="175">
        <v>379.29999999999995</v>
      </c>
      <c r="G804" s="179">
        <v>361.50000000000136</v>
      </c>
      <c r="H804" s="9">
        <v>171.50000000000045</v>
      </c>
      <c r="I804" s="9">
        <v>245.39999999999964</v>
      </c>
      <c r="J804" s="9">
        <v>763.900000000001</v>
      </c>
      <c r="K804" s="9">
        <v>328.69999999999936</v>
      </c>
      <c r="L804" s="9">
        <v>291.09999999999991</v>
      </c>
      <c r="M804" s="9">
        <v>271.39999999999998</v>
      </c>
      <c r="P804" s="65">
        <f t="shared" si="12"/>
        <v>2944.8000000000015</v>
      </c>
      <c r="R804" t="s">
        <v>298</v>
      </c>
      <c r="T804" s="3"/>
      <c r="U804" s="3"/>
    </row>
    <row r="805" spans="1:21" ht="15">
      <c r="A805" s="28" t="s">
        <v>8</v>
      </c>
      <c r="B805" s="61" t="s">
        <v>25</v>
      </c>
      <c r="E805" s="9">
        <v>80.399999999999636</v>
      </c>
      <c r="F805" s="179">
        <v>338.40000000000009</v>
      </c>
      <c r="G805" s="9">
        <v>307.09999999999991</v>
      </c>
      <c r="H805" s="9">
        <v>171.30000000000018</v>
      </c>
      <c r="I805" s="9">
        <v>230.80000000000109</v>
      </c>
      <c r="J805" s="179">
        <v>812.09999999999945</v>
      </c>
      <c r="K805" s="9">
        <v>286.89999999999964</v>
      </c>
      <c r="L805" s="9">
        <v>330.40000000000009</v>
      </c>
      <c r="M805" s="9">
        <v>361.9</v>
      </c>
      <c r="P805" s="65">
        <f t="shared" si="12"/>
        <v>2919.3</v>
      </c>
      <c r="R805" t="s">
        <v>339</v>
      </c>
      <c r="T805" s="3"/>
      <c r="U805" s="3"/>
    </row>
    <row r="806" spans="1:21" ht="15">
      <c r="A806" s="28" t="s">
        <v>10</v>
      </c>
      <c r="B806" s="61" t="s">
        <v>33</v>
      </c>
      <c r="E806" s="179">
        <v>165.79999999999973</v>
      </c>
      <c r="F806" s="9">
        <v>97.500000000000227</v>
      </c>
      <c r="G806" s="9">
        <v>211.29999999999973</v>
      </c>
      <c r="H806" s="9">
        <v>256.79999999999995</v>
      </c>
      <c r="I806" s="9">
        <v>204</v>
      </c>
      <c r="J806" s="9">
        <v>749.40000000000009</v>
      </c>
      <c r="K806" s="9">
        <v>400.40000000000009</v>
      </c>
      <c r="L806" s="9">
        <v>252.599999999999</v>
      </c>
      <c r="M806" s="9">
        <v>443.4</v>
      </c>
      <c r="P806" s="65">
        <f t="shared" si="12"/>
        <v>2781.1999999999989</v>
      </c>
      <c r="R806" t="s">
        <v>282</v>
      </c>
      <c r="T806" s="3"/>
      <c r="U806" s="3"/>
    </row>
    <row r="807" spans="1:21" ht="15">
      <c r="A807" s="28" t="s">
        <v>12</v>
      </c>
      <c r="B807" s="61" t="s">
        <v>142</v>
      </c>
      <c r="E807" s="9" t="s">
        <v>277</v>
      </c>
      <c r="F807" s="9">
        <v>229.50000000000045</v>
      </c>
      <c r="G807" s="176">
        <v>486.79999999999973</v>
      </c>
      <c r="H807" s="9">
        <v>203.90000000000009</v>
      </c>
      <c r="I807" s="9">
        <v>191.59999999999991</v>
      </c>
      <c r="J807" s="9">
        <v>710.79999999999927</v>
      </c>
      <c r="K807" s="9">
        <v>320.49999999999909</v>
      </c>
      <c r="L807" s="9">
        <v>285.89999999999964</v>
      </c>
      <c r="M807" s="9">
        <v>321</v>
      </c>
      <c r="P807" s="65">
        <f t="shared" si="12"/>
        <v>2749.9999999999982</v>
      </c>
      <c r="R807" t="s">
        <v>280</v>
      </c>
      <c r="T807" s="3"/>
      <c r="U807" s="3" t="s">
        <v>1348</v>
      </c>
    </row>
    <row r="808" spans="1:21" ht="15">
      <c r="A808" s="28" t="s">
        <v>14</v>
      </c>
      <c r="B808" s="61" t="s">
        <v>661</v>
      </c>
      <c r="E808" s="9" t="s">
        <v>277</v>
      </c>
      <c r="F808" s="9" t="s">
        <v>277</v>
      </c>
      <c r="G808" s="9" t="s">
        <v>277</v>
      </c>
      <c r="H808" s="176">
        <v>473.5</v>
      </c>
      <c r="I808" s="9">
        <v>295.29999999999973</v>
      </c>
      <c r="J808" s="179">
        <v>781.39999999999986</v>
      </c>
      <c r="K808" s="9">
        <v>374.99999999999977</v>
      </c>
      <c r="L808" s="9">
        <v>281.39999999999918</v>
      </c>
      <c r="M808" s="9">
        <v>465.3</v>
      </c>
      <c r="P808" s="65">
        <f t="shared" si="12"/>
        <v>2671.8999999999987</v>
      </c>
      <c r="R808" t="s">
        <v>300</v>
      </c>
      <c r="T808" s="3"/>
      <c r="U808" s="3" t="s">
        <v>1348</v>
      </c>
    </row>
    <row r="809" spans="1:21" ht="15">
      <c r="A809" s="28" t="s">
        <v>16</v>
      </c>
      <c r="B809" s="61" t="s">
        <v>15</v>
      </c>
      <c r="E809" s="179">
        <v>155.39999999999964</v>
      </c>
      <c r="F809" s="174">
        <v>394.10000000000059</v>
      </c>
      <c r="G809" s="9">
        <v>166.99999999999977</v>
      </c>
      <c r="H809" s="9">
        <v>90.999999999999773</v>
      </c>
      <c r="I809" s="9">
        <v>29.400000000000546</v>
      </c>
      <c r="J809" s="9">
        <v>660.40000000000009</v>
      </c>
      <c r="K809" s="9">
        <v>270.40000000000055</v>
      </c>
      <c r="L809" s="175">
        <v>542.09999999999945</v>
      </c>
      <c r="M809" s="9">
        <v>359.2</v>
      </c>
      <c r="P809" s="65">
        <f t="shared" si="12"/>
        <v>2669</v>
      </c>
      <c r="R809" t="s">
        <v>1920</v>
      </c>
      <c r="T809" s="3"/>
      <c r="U809" s="3"/>
    </row>
    <row r="810" spans="1:21" ht="15">
      <c r="A810" s="28" t="s">
        <v>18</v>
      </c>
      <c r="B810" s="61" t="s">
        <v>143</v>
      </c>
      <c r="E810" s="9" t="s">
        <v>277</v>
      </c>
      <c r="F810" s="179">
        <v>253.00000000000091</v>
      </c>
      <c r="G810" s="9">
        <v>116.29999999999973</v>
      </c>
      <c r="H810" s="9">
        <v>124.79999999999995</v>
      </c>
      <c r="I810" s="179">
        <v>412.89999999999918</v>
      </c>
      <c r="J810" s="9">
        <v>663.40000000000009</v>
      </c>
      <c r="K810" s="9">
        <v>282.40000000000055</v>
      </c>
      <c r="L810" s="9">
        <v>303.29999999999927</v>
      </c>
      <c r="M810" s="9">
        <v>472.79999999999995</v>
      </c>
      <c r="P810" s="65">
        <f t="shared" si="12"/>
        <v>2628.8999999999996</v>
      </c>
      <c r="R810" t="s">
        <v>340</v>
      </c>
      <c r="T810" s="3"/>
      <c r="U810" s="3"/>
    </row>
    <row r="811" spans="1:21" ht="15">
      <c r="A811" s="28" t="s">
        <v>20</v>
      </c>
      <c r="B811" s="61" t="s">
        <v>27</v>
      </c>
      <c r="E811" s="176">
        <v>176.70000000000005</v>
      </c>
      <c r="F811" s="179">
        <v>366.90000000000009</v>
      </c>
      <c r="G811" s="9">
        <v>286</v>
      </c>
      <c r="H811" s="9">
        <v>136.70000000000005</v>
      </c>
      <c r="I811" s="9">
        <v>298.79999999999927</v>
      </c>
      <c r="J811" s="9">
        <v>756.90000000000077</v>
      </c>
      <c r="K811" s="9">
        <v>300.90000000000055</v>
      </c>
      <c r="L811" s="9">
        <v>216.50000000000045</v>
      </c>
      <c r="M811" s="9" t="s">
        <v>277</v>
      </c>
      <c r="P811" s="65">
        <f t="shared" si="12"/>
        <v>2539.400000000001</v>
      </c>
      <c r="R811" t="s">
        <v>294</v>
      </c>
      <c r="T811" s="3"/>
      <c r="U811" s="3" t="s">
        <v>1348</v>
      </c>
    </row>
    <row r="812" spans="1:21" ht="15">
      <c r="A812" s="28" t="s">
        <v>22</v>
      </c>
      <c r="B812" s="61" t="s">
        <v>637</v>
      </c>
      <c r="E812" s="9" t="s">
        <v>277</v>
      </c>
      <c r="F812" s="9" t="s">
        <v>277</v>
      </c>
      <c r="G812" s="9" t="s">
        <v>277</v>
      </c>
      <c r="H812" s="179">
        <v>392.10000000000014</v>
      </c>
      <c r="I812" s="9">
        <v>313.60000000000036</v>
      </c>
      <c r="J812" s="9">
        <v>719.50000000000045</v>
      </c>
      <c r="K812" s="9">
        <v>354.30000000000018</v>
      </c>
      <c r="L812" s="9">
        <v>330.59999999999945</v>
      </c>
      <c r="M812" s="9">
        <v>412</v>
      </c>
      <c r="P812" s="65">
        <f t="shared" si="12"/>
        <v>2522.1000000000004</v>
      </c>
      <c r="R812" t="s">
        <v>283</v>
      </c>
      <c r="T812" s="3"/>
      <c r="U812" s="3"/>
    </row>
    <row r="813" spans="1:21" ht="15">
      <c r="A813" s="28" t="s">
        <v>24</v>
      </c>
      <c r="B813" s="61" t="s">
        <v>9</v>
      </c>
      <c r="E813" s="9">
        <v>53.799999999999955</v>
      </c>
      <c r="F813" s="9">
        <v>60.800000000000182</v>
      </c>
      <c r="G813" s="179">
        <v>395.40000000000009</v>
      </c>
      <c r="H813" s="9">
        <v>183.89999999999964</v>
      </c>
      <c r="I813" s="9">
        <v>85</v>
      </c>
      <c r="J813" s="9">
        <v>620</v>
      </c>
      <c r="K813" s="9">
        <v>235.00000000000068</v>
      </c>
      <c r="L813" s="9">
        <v>389.69999999999936</v>
      </c>
      <c r="M813" s="179">
        <v>480.1</v>
      </c>
      <c r="P813" s="65">
        <f t="shared" si="12"/>
        <v>2503.6999999999998</v>
      </c>
      <c r="R813" t="s">
        <v>313</v>
      </c>
      <c r="T813" s="3"/>
      <c r="U813" s="3"/>
    </row>
    <row r="814" spans="1:21" ht="15">
      <c r="A814" s="28" t="s">
        <v>26</v>
      </c>
      <c r="B814" s="61" t="s">
        <v>154</v>
      </c>
      <c r="E814" s="9" t="s">
        <v>277</v>
      </c>
      <c r="F814" s="9" t="s">
        <v>277</v>
      </c>
      <c r="G814" s="9">
        <v>299.80000000000018</v>
      </c>
      <c r="H814" s="9">
        <v>44</v>
      </c>
      <c r="I814" s="9">
        <v>221.80000000000064</v>
      </c>
      <c r="J814" s="9">
        <v>728.50000000000023</v>
      </c>
      <c r="K814" s="9">
        <v>370</v>
      </c>
      <c r="L814" s="9">
        <v>356.400000000001</v>
      </c>
      <c r="M814" s="9">
        <v>386.7</v>
      </c>
      <c r="P814" s="65">
        <f t="shared" si="12"/>
        <v>2407.2000000000021</v>
      </c>
    </row>
    <row r="815" spans="1:21" ht="15">
      <c r="A815" s="28" t="s">
        <v>28</v>
      </c>
      <c r="B815" s="61" t="s">
        <v>13</v>
      </c>
      <c r="E815" s="9">
        <v>123.75</v>
      </c>
      <c r="F815" s="179">
        <v>320.59999999999991</v>
      </c>
      <c r="G815" s="9">
        <v>126.80000000000018</v>
      </c>
      <c r="H815" s="9">
        <v>308.80000000000064</v>
      </c>
      <c r="I815" s="9">
        <v>57.699999999999363</v>
      </c>
      <c r="J815" s="9">
        <v>543.84999999999968</v>
      </c>
      <c r="K815" s="9">
        <v>320.50000000000023</v>
      </c>
      <c r="L815" s="176">
        <v>569.69999999999982</v>
      </c>
      <c r="M815" s="9" t="s">
        <v>277</v>
      </c>
      <c r="P815" s="65">
        <f t="shared" si="12"/>
        <v>2371.6999999999998</v>
      </c>
      <c r="R815" t="s">
        <v>354</v>
      </c>
      <c r="T815" s="3"/>
      <c r="U815" s="3" t="s">
        <v>1348</v>
      </c>
    </row>
    <row r="816" spans="1:21" ht="15">
      <c r="A816" s="28" t="s">
        <v>30</v>
      </c>
      <c r="B816" s="61" t="s">
        <v>37</v>
      </c>
      <c r="E816" s="9">
        <v>46.599999999999909</v>
      </c>
      <c r="F816" s="9">
        <v>217.50000000000045</v>
      </c>
      <c r="G816" s="9">
        <v>112.90000000000009</v>
      </c>
      <c r="H816" s="9">
        <v>209.49999999999932</v>
      </c>
      <c r="I816" s="9">
        <v>114.30000000000064</v>
      </c>
      <c r="J816" s="9">
        <v>750</v>
      </c>
      <c r="K816" s="9">
        <v>340.39999999999986</v>
      </c>
      <c r="L816" s="9">
        <v>226.50000000000091</v>
      </c>
      <c r="M816" s="9">
        <v>343.6</v>
      </c>
      <c r="P816" s="65">
        <f t="shared" si="12"/>
        <v>2361.3000000000011</v>
      </c>
      <c r="T816" s="3"/>
      <c r="U816" s="3"/>
    </row>
    <row r="817" spans="1:18" ht="15">
      <c r="A817" s="28" t="s">
        <v>32</v>
      </c>
      <c r="B817" s="61" t="s">
        <v>629</v>
      </c>
      <c r="E817" s="9" t="s">
        <v>277</v>
      </c>
      <c r="F817" s="9" t="s">
        <v>277</v>
      </c>
      <c r="G817" s="9" t="s">
        <v>277</v>
      </c>
      <c r="H817" s="9">
        <v>316.69999999999982</v>
      </c>
      <c r="I817" s="9">
        <v>331.40000000000055</v>
      </c>
      <c r="J817" s="9">
        <v>627.70000000000027</v>
      </c>
      <c r="K817" s="9">
        <v>277.39999999999964</v>
      </c>
      <c r="L817" s="9">
        <v>372.50000000000091</v>
      </c>
      <c r="M817" s="9">
        <v>386.50000000000006</v>
      </c>
      <c r="P817" s="65">
        <f t="shared" si="12"/>
        <v>2312.2000000000012</v>
      </c>
    </row>
    <row r="818" spans="1:18" ht="15">
      <c r="A818" s="28" t="s">
        <v>34</v>
      </c>
      <c r="B818" s="61" t="s">
        <v>153</v>
      </c>
      <c r="E818" s="9" t="s">
        <v>277</v>
      </c>
      <c r="F818" s="9" t="s">
        <v>277</v>
      </c>
      <c r="G818" s="9">
        <v>166.19999999999982</v>
      </c>
      <c r="H818" s="9">
        <v>84.499999999999091</v>
      </c>
      <c r="I818" s="9">
        <v>165.60000000000082</v>
      </c>
      <c r="J818" s="9">
        <v>758.10000000000014</v>
      </c>
      <c r="K818" s="9">
        <v>304.5</v>
      </c>
      <c r="L818" s="179">
        <v>408.5</v>
      </c>
      <c r="M818" s="9">
        <v>406.6</v>
      </c>
      <c r="P818" s="65">
        <f t="shared" si="12"/>
        <v>2294</v>
      </c>
      <c r="R818" t="s">
        <v>287</v>
      </c>
    </row>
    <row r="819" spans="1:18" ht="15">
      <c r="A819" s="28" t="s">
        <v>36</v>
      </c>
      <c r="B819" s="61" t="s">
        <v>649</v>
      </c>
      <c r="E819" s="9" t="s">
        <v>277</v>
      </c>
      <c r="F819" s="9" t="s">
        <v>277</v>
      </c>
      <c r="G819" s="9" t="s">
        <v>277</v>
      </c>
      <c r="H819" s="179">
        <v>403.40000000000055</v>
      </c>
      <c r="I819" s="9">
        <v>54.499999999999545</v>
      </c>
      <c r="J819" s="9">
        <v>734.89999999999986</v>
      </c>
      <c r="K819" s="9">
        <v>402.69999999999936</v>
      </c>
      <c r="L819" s="9">
        <v>184.49999999999955</v>
      </c>
      <c r="M819" s="179">
        <v>498</v>
      </c>
      <c r="P819" s="65">
        <f t="shared" si="12"/>
        <v>2277.9999999999991</v>
      </c>
      <c r="R819" t="s">
        <v>336</v>
      </c>
    </row>
    <row r="820" spans="1:18" ht="15">
      <c r="A820" s="28" t="s">
        <v>38</v>
      </c>
      <c r="B820" s="61" t="s">
        <v>624</v>
      </c>
      <c r="E820" s="9" t="s">
        <v>277</v>
      </c>
      <c r="F820" s="9" t="s">
        <v>277</v>
      </c>
      <c r="G820" s="9" t="s">
        <v>277</v>
      </c>
      <c r="H820" s="9">
        <v>304.70000000000027</v>
      </c>
      <c r="I820" s="9">
        <v>218.89999999999918</v>
      </c>
      <c r="J820" s="9">
        <v>754.59999999999991</v>
      </c>
      <c r="K820" s="9">
        <v>336.49999999999977</v>
      </c>
      <c r="L820" s="9">
        <v>267.50000000000045</v>
      </c>
      <c r="M820" s="9">
        <v>387.5</v>
      </c>
      <c r="P820" s="65">
        <f t="shared" si="12"/>
        <v>2269.6999999999998</v>
      </c>
    </row>
    <row r="821" spans="1:18" ht="15">
      <c r="A821" s="28" t="s">
        <v>145</v>
      </c>
      <c r="B821" s="61" t="s">
        <v>631</v>
      </c>
      <c r="E821" s="9" t="s">
        <v>277</v>
      </c>
      <c r="F821" s="9" t="s">
        <v>277</v>
      </c>
      <c r="G821" s="9" t="s">
        <v>277</v>
      </c>
      <c r="H821" s="9">
        <v>201.00000000000023</v>
      </c>
      <c r="I821" s="9">
        <v>117.00000000000045</v>
      </c>
      <c r="J821" s="179">
        <v>806</v>
      </c>
      <c r="K821" s="9">
        <v>301.60000000000082</v>
      </c>
      <c r="L821" s="9">
        <v>325.40000000000009</v>
      </c>
      <c r="M821" s="179">
        <v>509</v>
      </c>
      <c r="P821" s="65">
        <f t="shared" si="12"/>
        <v>2260.0000000000018</v>
      </c>
      <c r="R821" t="s">
        <v>310</v>
      </c>
    </row>
    <row r="822" spans="1:18" ht="15">
      <c r="A822" s="28" t="s">
        <v>146</v>
      </c>
      <c r="B822" s="61" t="s">
        <v>644</v>
      </c>
      <c r="E822" s="9" t="s">
        <v>277</v>
      </c>
      <c r="F822" s="9" t="s">
        <v>277</v>
      </c>
      <c r="G822" s="9" t="s">
        <v>277</v>
      </c>
      <c r="H822" s="9">
        <v>195.09999999999945</v>
      </c>
      <c r="I822" s="9">
        <v>286.10000000000036</v>
      </c>
      <c r="J822" s="9">
        <v>635.89999999999941</v>
      </c>
      <c r="K822" s="179">
        <v>422.19999999999936</v>
      </c>
      <c r="L822" s="9">
        <v>315.59999999999991</v>
      </c>
      <c r="M822" s="9">
        <v>402</v>
      </c>
      <c r="P822" s="65">
        <f t="shared" si="12"/>
        <v>2256.8999999999987</v>
      </c>
      <c r="R822" t="s">
        <v>292</v>
      </c>
    </row>
    <row r="823" spans="1:18" ht="15">
      <c r="A823" s="28" t="s">
        <v>147</v>
      </c>
      <c r="B823" s="61" t="s">
        <v>161</v>
      </c>
      <c r="E823" s="9" t="s">
        <v>277</v>
      </c>
      <c r="F823" s="9" t="s">
        <v>277</v>
      </c>
      <c r="G823" s="9">
        <v>155.50000000000045</v>
      </c>
      <c r="H823" s="9">
        <v>308.49999999999909</v>
      </c>
      <c r="I823" s="9">
        <v>163.400000000001</v>
      </c>
      <c r="J823" s="9">
        <v>659.39999999999964</v>
      </c>
      <c r="K823" s="9">
        <v>251.90000000000009</v>
      </c>
      <c r="L823" s="9">
        <v>330.39999999999964</v>
      </c>
      <c r="M823" s="9">
        <v>385.5</v>
      </c>
      <c r="P823" s="65">
        <f t="shared" si="12"/>
        <v>2254.6</v>
      </c>
    </row>
    <row r="824" spans="1:18" ht="15">
      <c r="A824" s="28" t="s">
        <v>150</v>
      </c>
      <c r="B824" s="61" t="s">
        <v>605</v>
      </c>
      <c r="E824" s="9" t="s">
        <v>277</v>
      </c>
      <c r="F824" s="9" t="s">
        <v>277</v>
      </c>
      <c r="G824" s="9" t="s">
        <v>277</v>
      </c>
      <c r="H824" s="9">
        <v>353.10000000000059</v>
      </c>
      <c r="I824" s="9">
        <v>167.00000000000045</v>
      </c>
      <c r="J824" s="9">
        <v>745.90000000000009</v>
      </c>
      <c r="K824" s="9">
        <v>264.99999999999977</v>
      </c>
      <c r="L824" s="9">
        <v>391.69999999999982</v>
      </c>
      <c r="M824" s="9">
        <v>320.70000000000005</v>
      </c>
      <c r="P824" s="65">
        <f t="shared" si="12"/>
        <v>2243.4000000000005</v>
      </c>
    </row>
    <row r="825" spans="1:18" ht="15">
      <c r="A825" s="28" t="s">
        <v>156</v>
      </c>
      <c r="B825" s="61" t="s">
        <v>141</v>
      </c>
      <c r="E825" s="9" t="s">
        <v>277</v>
      </c>
      <c r="F825" s="9">
        <v>94.399999999999864</v>
      </c>
      <c r="G825" s="9">
        <v>178.5</v>
      </c>
      <c r="H825" s="9">
        <v>117.59999999999968</v>
      </c>
      <c r="I825" s="9">
        <v>149.29999999999973</v>
      </c>
      <c r="J825" s="179">
        <v>795.7</v>
      </c>
      <c r="K825" s="9">
        <v>336.5</v>
      </c>
      <c r="L825" s="9">
        <v>206.99999999999955</v>
      </c>
      <c r="M825" s="9">
        <v>354.3</v>
      </c>
      <c r="P825" s="65">
        <f t="shared" si="12"/>
        <v>2233.2999999999988</v>
      </c>
      <c r="R825" t="s">
        <v>286</v>
      </c>
    </row>
    <row r="826" spans="1:18" ht="15">
      <c r="A826" s="28" t="s">
        <v>158</v>
      </c>
      <c r="B826" s="61" t="s">
        <v>645</v>
      </c>
      <c r="E826" s="9" t="s">
        <v>277</v>
      </c>
      <c r="F826" s="9" t="s">
        <v>277</v>
      </c>
      <c r="G826" s="9" t="s">
        <v>277</v>
      </c>
      <c r="H826" s="9">
        <v>300.69999999999936</v>
      </c>
      <c r="I826" s="9">
        <v>193.60000000000036</v>
      </c>
      <c r="J826" s="9">
        <v>743.90000000000009</v>
      </c>
      <c r="K826" s="9">
        <v>311.19999999999982</v>
      </c>
      <c r="L826" s="9">
        <v>242.80000000000064</v>
      </c>
      <c r="M826" s="9">
        <v>374.19999999999993</v>
      </c>
      <c r="P826" s="65">
        <f t="shared" si="12"/>
        <v>2166.4</v>
      </c>
    </row>
    <row r="827" spans="1:18" ht="15">
      <c r="A827" s="28" t="s">
        <v>159</v>
      </c>
      <c r="B827" s="61" t="s">
        <v>654</v>
      </c>
      <c r="E827" s="9" t="s">
        <v>277</v>
      </c>
      <c r="F827" s="9" t="s">
        <v>277</v>
      </c>
      <c r="G827" s="9" t="s">
        <v>277</v>
      </c>
      <c r="H827" s="179">
        <v>377.49999999999932</v>
      </c>
      <c r="I827" s="9">
        <v>197.20000000000027</v>
      </c>
      <c r="J827" s="9">
        <v>778.54999999999973</v>
      </c>
      <c r="K827" s="9">
        <v>260.40000000000032</v>
      </c>
      <c r="L827" s="9">
        <v>203.49999999999955</v>
      </c>
      <c r="M827" s="9">
        <v>333.3</v>
      </c>
      <c r="P827" s="65">
        <f t="shared" si="12"/>
        <v>2150.4499999999994</v>
      </c>
      <c r="R827" t="s">
        <v>291</v>
      </c>
    </row>
    <row r="828" spans="1:18" ht="15">
      <c r="A828" s="28" t="s">
        <v>160</v>
      </c>
      <c r="B828" s="170" t="s">
        <v>1279</v>
      </c>
      <c r="C828" s="3"/>
      <c r="D828" s="3"/>
      <c r="E828" s="9" t="s">
        <v>277</v>
      </c>
      <c r="F828" s="9" t="s">
        <v>277</v>
      </c>
      <c r="G828" s="9" t="s">
        <v>277</v>
      </c>
      <c r="H828" s="9" t="s">
        <v>277</v>
      </c>
      <c r="I828" s="9">
        <v>153.09999999999991</v>
      </c>
      <c r="J828" s="9">
        <v>672.49999999999955</v>
      </c>
      <c r="K828" s="9">
        <v>410.20000000000073</v>
      </c>
      <c r="L828" s="179">
        <v>505.5</v>
      </c>
      <c r="M828" s="9">
        <v>394.5</v>
      </c>
      <c r="P828" s="65">
        <f t="shared" si="12"/>
        <v>2135.8000000000002</v>
      </c>
      <c r="R828" t="s">
        <v>282</v>
      </c>
    </row>
    <row r="829" spans="1:18" ht="15">
      <c r="A829" s="28" t="s">
        <v>162</v>
      </c>
      <c r="B829" s="61" t="s">
        <v>630</v>
      </c>
      <c r="E829" s="9" t="s">
        <v>277</v>
      </c>
      <c r="F829" s="9" t="s">
        <v>277</v>
      </c>
      <c r="G829" s="9" t="s">
        <v>277</v>
      </c>
      <c r="H829" s="9">
        <v>268.39999999999964</v>
      </c>
      <c r="I829" s="179">
        <v>371.10000000000082</v>
      </c>
      <c r="J829" s="9">
        <v>740.7</v>
      </c>
      <c r="K829" s="9">
        <v>228.00000000000068</v>
      </c>
      <c r="L829" s="9">
        <v>256.20000000000027</v>
      </c>
      <c r="M829" s="9">
        <v>267.20000000000005</v>
      </c>
      <c r="P829" s="65">
        <f t="shared" si="12"/>
        <v>2131.6000000000013</v>
      </c>
      <c r="R829" t="s">
        <v>286</v>
      </c>
    </row>
    <row r="830" spans="1:18" ht="15">
      <c r="A830" s="28" t="s">
        <v>273</v>
      </c>
      <c r="B830" s="61" t="s">
        <v>39</v>
      </c>
      <c r="E830" s="174">
        <v>169.10000000000014</v>
      </c>
      <c r="F830" s="9">
        <v>145.59999999999991</v>
      </c>
      <c r="G830" s="175">
        <v>396.89999999999964</v>
      </c>
      <c r="H830" s="179">
        <v>370.00000000000045</v>
      </c>
      <c r="I830" s="9">
        <v>104</v>
      </c>
      <c r="J830" s="9">
        <v>720.10000000000036</v>
      </c>
      <c r="K830" s="9">
        <v>167.10000000000036</v>
      </c>
      <c r="L830" s="9" t="s">
        <v>277</v>
      </c>
      <c r="M830" s="9" t="s">
        <v>277</v>
      </c>
      <c r="P830" s="65">
        <f t="shared" si="12"/>
        <v>2072.8000000000011</v>
      </c>
      <c r="R830" t="s">
        <v>698</v>
      </c>
    </row>
    <row r="831" spans="1:18" ht="15">
      <c r="A831" s="28" t="s">
        <v>274</v>
      </c>
      <c r="B831" s="61" t="s">
        <v>655</v>
      </c>
      <c r="E831" s="9" t="s">
        <v>277</v>
      </c>
      <c r="F831" s="9" t="s">
        <v>277</v>
      </c>
      <c r="G831" s="9" t="s">
        <v>277</v>
      </c>
      <c r="H831" s="179">
        <v>363.89999999999918</v>
      </c>
      <c r="I831" s="9">
        <v>283.39999999999918</v>
      </c>
      <c r="J831" s="9">
        <v>632.5</v>
      </c>
      <c r="K831" s="9">
        <v>275.60000000000036</v>
      </c>
      <c r="L831" s="9">
        <v>202.49999999999909</v>
      </c>
      <c r="M831" s="9">
        <v>310.09999999999997</v>
      </c>
      <c r="P831" s="65">
        <f t="shared" si="12"/>
        <v>2067.9999999999977</v>
      </c>
      <c r="R831" t="s">
        <v>287</v>
      </c>
    </row>
    <row r="832" spans="1:18" ht="15">
      <c r="A832" s="28" t="s">
        <v>275</v>
      </c>
      <c r="B832" s="61" t="s">
        <v>648</v>
      </c>
      <c r="E832" s="9" t="s">
        <v>277</v>
      </c>
      <c r="F832" s="9" t="s">
        <v>277</v>
      </c>
      <c r="G832" s="9" t="s">
        <v>277</v>
      </c>
      <c r="H832" s="9">
        <v>148.10000000000036</v>
      </c>
      <c r="I832" s="179">
        <v>421.40000000000055</v>
      </c>
      <c r="J832" s="9">
        <v>671.80000000000018</v>
      </c>
      <c r="K832" s="9">
        <v>258.30000000000018</v>
      </c>
      <c r="L832" s="9">
        <v>217.70000000000027</v>
      </c>
      <c r="M832" s="9">
        <v>345.90000000000003</v>
      </c>
      <c r="P832" s="65">
        <f t="shared" ref="P832:P863" si="13">SUM(E832:M832)</f>
        <v>2063.2000000000016</v>
      </c>
      <c r="R832" t="s">
        <v>283</v>
      </c>
    </row>
    <row r="833" spans="1:18" ht="15">
      <c r="A833" s="28" t="s">
        <v>276</v>
      </c>
      <c r="B833" s="61" t="s">
        <v>1</v>
      </c>
      <c r="E833" s="9">
        <v>97</v>
      </c>
      <c r="F833" s="9">
        <v>211.70000000000027</v>
      </c>
      <c r="G833" s="9">
        <v>163.70000000000027</v>
      </c>
      <c r="H833" s="9">
        <v>108.89999999999941</v>
      </c>
      <c r="I833" s="9">
        <v>282.50000000000045</v>
      </c>
      <c r="J833" s="9">
        <v>626.50000000000023</v>
      </c>
      <c r="K833" s="9">
        <v>203.40000000000077</v>
      </c>
      <c r="L833" s="9">
        <v>61.499999999999318</v>
      </c>
      <c r="M833" s="9">
        <v>305.7</v>
      </c>
      <c r="P833" s="65">
        <f t="shared" si="13"/>
        <v>2060.9000000000005</v>
      </c>
    </row>
    <row r="834" spans="1:18" ht="15">
      <c r="A834" s="28" t="s">
        <v>602</v>
      </c>
      <c r="B834" s="181" t="s">
        <v>1286</v>
      </c>
      <c r="C834" s="3"/>
      <c r="D834" s="3"/>
      <c r="E834" s="9" t="s">
        <v>277</v>
      </c>
      <c r="F834" s="9" t="s">
        <v>277</v>
      </c>
      <c r="G834" s="9" t="s">
        <v>277</v>
      </c>
      <c r="H834" s="9" t="s">
        <v>277</v>
      </c>
      <c r="I834" s="9">
        <v>325.19999999999936</v>
      </c>
      <c r="J834" s="175">
        <v>832.99999999999886</v>
      </c>
      <c r="K834" s="9">
        <v>263.19999999999982</v>
      </c>
      <c r="L834" s="9">
        <v>307.30000000000018</v>
      </c>
      <c r="M834" s="9">
        <v>323.5</v>
      </c>
      <c r="P834" s="65">
        <f t="shared" si="13"/>
        <v>2052.199999999998</v>
      </c>
      <c r="R834" t="s">
        <v>281</v>
      </c>
    </row>
    <row r="835" spans="1:18" ht="15">
      <c r="A835" s="28" t="s">
        <v>603</v>
      </c>
      <c r="B835" s="61" t="s">
        <v>616</v>
      </c>
      <c r="E835" s="9" t="s">
        <v>277</v>
      </c>
      <c r="F835" s="9" t="s">
        <v>277</v>
      </c>
      <c r="G835" s="9" t="s">
        <v>277</v>
      </c>
      <c r="H835" s="9">
        <v>279.80000000000018</v>
      </c>
      <c r="I835" s="9">
        <v>300.69999999999891</v>
      </c>
      <c r="J835" s="9">
        <v>688.30000000000018</v>
      </c>
      <c r="K835" s="9">
        <v>403.09999999999945</v>
      </c>
      <c r="L835" s="62" t="s">
        <v>278</v>
      </c>
      <c r="M835" s="9">
        <v>310.5</v>
      </c>
      <c r="P835" s="65">
        <f t="shared" si="13"/>
        <v>1982.3999999999987</v>
      </c>
    </row>
    <row r="836" spans="1:18" ht="15">
      <c r="A836" s="28" t="s">
        <v>604</v>
      </c>
      <c r="B836" s="61" t="s">
        <v>665</v>
      </c>
      <c r="E836" s="9" t="s">
        <v>277</v>
      </c>
      <c r="F836" s="9" t="s">
        <v>277</v>
      </c>
      <c r="G836" s="9" t="s">
        <v>277</v>
      </c>
      <c r="H836" s="9">
        <v>127.29999999999973</v>
      </c>
      <c r="I836" s="9">
        <v>55.799999999999272</v>
      </c>
      <c r="J836" s="9">
        <v>641.50000000000023</v>
      </c>
      <c r="K836" s="9">
        <v>402.89999999999918</v>
      </c>
      <c r="L836" s="9">
        <v>301.19999999999936</v>
      </c>
      <c r="M836" s="9">
        <v>449.9</v>
      </c>
      <c r="P836" s="65">
        <f t="shared" si="13"/>
        <v>1978.5999999999976</v>
      </c>
    </row>
    <row r="837" spans="1:18" ht="15">
      <c r="A837" s="28" t="s">
        <v>606</v>
      </c>
      <c r="B837" s="226" t="s">
        <v>1587</v>
      </c>
      <c r="E837" s="9" t="s">
        <v>277</v>
      </c>
      <c r="F837" s="9" t="s">
        <v>277</v>
      </c>
      <c r="G837" s="9" t="s">
        <v>277</v>
      </c>
      <c r="H837" s="9" t="s">
        <v>277</v>
      </c>
      <c r="I837" s="9" t="s">
        <v>277</v>
      </c>
      <c r="J837" s="9">
        <v>743.90000000000009</v>
      </c>
      <c r="K837" s="179">
        <v>477.60000000000036</v>
      </c>
      <c r="L837" s="9">
        <v>360</v>
      </c>
      <c r="M837" s="9">
        <v>386.7</v>
      </c>
      <c r="P837" s="65">
        <f t="shared" si="13"/>
        <v>1968.2000000000005</v>
      </c>
      <c r="R837" t="s">
        <v>296</v>
      </c>
    </row>
    <row r="838" spans="1:18" ht="15">
      <c r="A838" s="28" t="s">
        <v>612</v>
      </c>
      <c r="B838" s="170" t="s">
        <v>1278</v>
      </c>
      <c r="C838" s="3"/>
      <c r="D838" s="3"/>
      <c r="E838" s="9" t="s">
        <v>277</v>
      </c>
      <c r="F838" s="9" t="s">
        <v>277</v>
      </c>
      <c r="G838" s="9" t="s">
        <v>277</v>
      </c>
      <c r="H838" s="9" t="s">
        <v>277</v>
      </c>
      <c r="I838" s="9">
        <v>324.69999999999982</v>
      </c>
      <c r="J838" s="9">
        <v>610</v>
      </c>
      <c r="K838" s="179">
        <v>514.10000000000036</v>
      </c>
      <c r="L838" s="9">
        <v>234.90000000000009</v>
      </c>
      <c r="M838" s="9">
        <v>250.9</v>
      </c>
      <c r="P838" s="65">
        <f t="shared" si="13"/>
        <v>1934.6000000000004</v>
      </c>
      <c r="R838" t="s">
        <v>282</v>
      </c>
    </row>
    <row r="839" spans="1:18" ht="15">
      <c r="A839" s="28" t="s">
        <v>614</v>
      </c>
      <c r="B839" s="28" t="s">
        <v>601</v>
      </c>
      <c r="E839" s="9" t="s">
        <v>277</v>
      </c>
      <c r="F839" s="9" t="s">
        <v>277</v>
      </c>
      <c r="G839" s="9" t="s">
        <v>277</v>
      </c>
      <c r="H839" s="175">
        <v>453.90000000000009</v>
      </c>
      <c r="I839" s="175">
        <v>430.19999999999936</v>
      </c>
      <c r="J839" s="9">
        <v>462.59999999999968</v>
      </c>
      <c r="K839" s="9">
        <v>375</v>
      </c>
      <c r="L839" s="9">
        <v>203.40000000000123</v>
      </c>
      <c r="M839" s="9" t="s">
        <v>277</v>
      </c>
      <c r="P839" s="65">
        <f t="shared" si="13"/>
        <v>1925.1000000000004</v>
      </c>
      <c r="R839" t="s">
        <v>356</v>
      </c>
    </row>
    <row r="840" spans="1:18" ht="15">
      <c r="A840" s="28" t="s">
        <v>617</v>
      </c>
      <c r="B840" s="61" t="s">
        <v>6</v>
      </c>
      <c r="E840" s="179">
        <v>143.25000000000023</v>
      </c>
      <c r="F840" s="179">
        <v>246.99999999999977</v>
      </c>
      <c r="G840" s="179">
        <v>324.90000000000055</v>
      </c>
      <c r="H840" s="9">
        <v>199.19999999999982</v>
      </c>
      <c r="I840" s="9">
        <v>224.69999999999982</v>
      </c>
      <c r="J840" s="9">
        <v>726.99999999999977</v>
      </c>
      <c r="K840" s="9" t="s">
        <v>277</v>
      </c>
      <c r="L840" s="9" t="s">
        <v>277</v>
      </c>
      <c r="M840" s="9" t="s">
        <v>277</v>
      </c>
      <c r="P840" s="65">
        <f t="shared" si="13"/>
        <v>1866.05</v>
      </c>
      <c r="R840" t="s">
        <v>311</v>
      </c>
    </row>
    <row r="841" spans="1:18" ht="15">
      <c r="A841" s="28" t="s">
        <v>618</v>
      </c>
      <c r="B841" s="61" t="s">
        <v>620</v>
      </c>
      <c r="E841" s="9" t="s">
        <v>277</v>
      </c>
      <c r="F841" s="9" t="s">
        <v>277</v>
      </c>
      <c r="G841" s="9" t="s">
        <v>277</v>
      </c>
      <c r="H841" s="9">
        <v>226.30000000000064</v>
      </c>
      <c r="I841" s="9">
        <v>216.400000000001</v>
      </c>
      <c r="J841" s="9">
        <v>641.00000000000023</v>
      </c>
      <c r="K841" s="9">
        <v>243.90000000000009</v>
      </c>
      <c r="L841" s="9">
        <v>204.89999999999964</v>
      </c>
      <c r="M841" s="9">
        <v>324.25</v>
      </c>
      <c r="P841" s="65">
        <f t="shared" si="13"/>
        <v>1856.7500000000016</v>
      </c>
    </row>
    <row r="842" spans="1:18" ht="15">
      <c r="A842" s="28" t="s">
        <v>621</v>
      </c>
      <c r="B842" s="170" t="s">
        <v>1285</v>
      </c>
      <c r="C842" s="3"/>
      <c r="D842" s="3"/>
      <c r="E842" s="9" t="s">
        <v>277</v>
      </c>
      <c r="F842" s="9" t="s">
        <v>277</v>
      </c>
      <c r="G842" s="9" t="s">
        <v>277</v>
      </c>
      <c r="H842" s="9" t="s">
        <v>277</v>
      </c>
      <c r="I842" s="174">
        <v>446.79999999999927</v>
      </c>
      <c r="J842" s="174">
        <v>883.09999999999945</v>
      </c>
      <c r="K842" s="179">
        <v>440.69999999999982</v>
      </c>
      <c r="L842" s="9" t="s">
        <v>277</v>
      </c>
      <c r="M842" s="9" t="s">
        <v>277</v>
      </c>
      <c r="P842" s="65">
        <f t="shared" si="13"/>
        <v>1770.5999999999985</v>
      </c>
      <c r="R842" t="s">
        <v>1878</v>
      </c>
    </row>
    <row r="843" spans="1:18" ht="15">
      <c r="A843" s="28" t="s">
        <v>623</v>
      </c>
      <c r="B843" s="61" t="s">
        <v>144</v>
      </c>
      <c r="E843" s="9" t="s">
        <v>277</v>
      </c>
      <c r="F843" s="9">
        <v>237.5</v>
      </c>
      <c r="G843" s="9">
        <v>152.25</v>
      </c>
      <c r="H843" s="9">
        <v>165.10000000000082</v>
      </c>
      <c r="I843" s="179">
        <v>378.60000000000036</v>
      </c>
      <c r="J843" s="9">
        <v>530.29999999999973</v>
      </c>
      <c r="K843" s="9">
        <v>300.00000000000023</v>
      </c>
      <c r="L843" s="9" t="s">
        <v>277</v>
      </c>
      <c r="M843" s="9" t="s">
        <v>277</v>
      </c>
      <c r="P843" s="65">
        <f t="shared" si="13"/>
        <v>1763.7500000000011</v>
      </c>
      <c r="R843" t="s">
        <v>291</v>
      </c>
    </row>
    <row r="844" spans="1:18" ht="15">
      <c r="A844" s="28" t="s">
        <v>628</v>
      </c>
      <c r="B844" s="61" t="s">
        <v>613</v>
      </c>
      <c r="E844" s="9" t="s">
        <v>277</v>
      </c>
      <c r="F844" s="9" t="s">
        <v>277</v>
      </c>
      <c r="G844" s="9" t="s">
        <v>277</v>
      </c>
      <c r="H844" s="9">
        <v>129.99999999999955</v>
      </c>
      <c r="I844" s="9">
        <v>59.199999999999363</v>
      </c>
      <c r="J844" s="9">
        <v>585.20000000000005</v>
      </c>
      <c r="K844" s="174">
        <v>552.29999999999836</v>
      </c>
      <c r="L844" s="9">
        <v>169.20000000000073</v>
      </c>
      <c r="M844" s="9">
        <v>257</v>
      </c>
      <c r="P844" s="65">
        <f t="shared" si="13"/>
        <v>1752.899999999998</v>
      </c>
      <c r="R844" t="s">
        <v>299</v>
      </c>
    </row>
    <row r="845" spans="1:18" ht="15">
      <c r="A845" s="28" t="s">
        <v>632</v>
      </c>
      <c r="B845" s="61" t="s">
        <v>155</v>
      </c>
      <c r="E845" s="9" t="s">
        <v>277</v>
      </c>
      <c r="F845" s="9" t="s">
        <v>277</v>
      </c>
      <c r="G845" s="9">
        <v>221.20000000000005</v>
      </c>
      <c r="H845" s="9">
        <v>321.50000000000091</v>
      </c>
      <c r="I845" s="9">
        <v>305.09999999999991</v>
      </c>
      <c r="J845" s="9">
        <v>580.70000000000005</v>
      </c>
      <c r="K845" s="9">
        <v>289.00000000000023</v>
      </c>
      <c r="L845" s="9" t="s">
        <v>277</v>
      </c>
      <c r="M845" s="9" t="s">
        <v>277</v>
      </c>
      <c r="P845" s="65">
        <f t="shared" si="13"/>
        <v>1717.5000000000011</v>
      </c>
    </row>
    <row r="846" spans="1:18" ht="15">
      <c r="A846" s="28" t="s">
        <v>633</v>
      </c>
      <c r="B846" s="170" t="s">
        <v>1280</v>
      </c>
      <c r="C846" s="3"/>
      <c r="D846" s="3"/>
      <c r="E846" s="9" t="s">
        <v>277</v>
      </c>
      <c r="F846" s="9" t="s">
        <v>277</v>
      </c>
      <c r="G846" s="9" t="s">
        <v>277</v>
      </c>
      <c r="H846" s="9" t="s">
        <v>277</v>
      </c>
      <c r="I846" s="9">
        <v>68.400000000001</v>
      </c>
      <c r="J846" s="9">
        <v>713</v>
      </c>
      <c r="K846" s="179">
        <v>428.50000000000023</v>
      </c>
      <c r="L846" s="9">
        <v>183</v>
      </c>
      <c r="M846" s="9">
        <v>316.5</v>
      </c>
      <c r="P846" s="65">
        <f t="shared" si="13"/>
        <v>1709.4000000000012</v>
      </c>
      <c r="R846" t="s">
        <v>287</v>
      </c>
    </row>
    <row r="847" spans="1:18" ht="15">
      <c r="A847" s="28" t="s">
        <v>634</v>
      </c>
      <c r="B847" s="170" t="s">
        <v>1283</v>
      </c>
      <c r="C847" s="3"/>
      <c r="D847" s="3"/>
      <c r="E847" s="9" t="s">
        <v>277</v>
      </c>
      <c r="F847" s="9" t="s">
        <v>277</v>
      </c>
      <c r="G847" s="9" t="s">
        <v>277</v>
      </c>
      <c r="H847" s="9" t="s">
        <v>277</v>
      </c>
      <c r="I847" s="9">
        <v>197.90000000000009</v>
      </c>
      <c r="J847" s="9">
        <v>721.19999999999982</v>
      </c>
      <c r="K847" s="9">
        <v>289.50000000000045</v>
      </c>
      <c r="L847" s="9">
        <v>163.099999999999</v>
      </c>
      <c r="M847" s="9">
        <v>335.20000000000005</v>
      </c>
      <c r="P847" s="65">
        <f t="shared" si="13"/>
        <v>1706.8999999999994</v>
      </c>
    </row>
    <row r="848" spans="1:18" ht="15">
      <c r="A848" s="28" t="s">
        <v>639</v>
      </c>
      <c r="B848" s="28" t="s">
        <v>600</v>
      </c>
      <c r="E848" s="9" t="s">
        <v>277</v>
      </c>
      <c r="F848" s="9" t="s">
        <v>277</v>
      </c>
      <c r="G848" s="9" t="s">
        <v>277</v>
      </c>
      <c r="H848" s="9">
        <v>266.5</v>
      </c>
      <c r="I848" s="9">
        <v>57.000000000001819</v>
      </c>
      <c r="J848" s="9">
        <v>631.5</v>
      </c>
      <c r="K848" s="9">
        <v>283.09999999999945</v>
      </c>
      <c r="L848" s="9">
        <v>165.89999999999918</v>
      </c>
      <c r="M848" s="9">
        <v>302.3</v>
      </c>
      <c r="P848" s="65">
        <f t="shared" si="13"/>
        <v>1706.3000000000004</v>
      </c>
    </row>
    <row r="849" spans="1:18" ht="15">
      <c r="A849" s="28" t="s">
        <v>647</v>
      </c>
      <c r="B849" s="170" t="s">
        <v>1284</v>
      </c>
      <c r="C849" s="3"/>
      <c r="D849" s="3"/>
      <c r="E849" s="9" t="s">
        <v>277</v>
      </c>
      <c r="F849" s="9" t="s">
        <v>277</v>
      </c>
      <c r="G849" s="9" t="s">
        <v>277</v>
      </c>
      <c r="H849" s="9" t="s">
        <v>277</v>
      </c>
      <c r="I849" s="9">
        <v>77.100000000000364</v>
      </c>
      <c r="J849" s="9">
        <v>735.10000000000036</v>
      </c>
      <c r="K849" s="179">
        <v>502.90000000000009</v>
      </c>
      <c r="L849" s="9">
        <v>172.599999999999</v>
      </c>
      <c r="M849" s="9">
        <v>207</v>
      </c>
      <c r="P849" s="65">
        <f t="shared" si="13"/>
        <v>1694.6999999999998</v>
      </c>
      <c r="R849" t="s">
        <v>283</v>
      </c>
    </row>
    <row r="850" spans="1:18" ht="15">
      <c r="A850" s="28" t="s">
        <v>651</v>
      </c>
      <c r="B850" s="61" t="s">
        <v>622</v>
      </c>
      <c r="E850" s="9" t="s">
        <v>277</v>
      </c>
      <c r="F850" s="9" t="s">
        <v>277</v>
      </c>
      <c r="G850" s="9" t="s">
        <v>277</v>
      </c>
      <c r="H850" s="179">
        <v>354</v>
      </c>
      <c r="I850" s="9">
        <v>214.20000000000073</v>
      </c>
      <c r="J850" s="9">
        <v>674.90000000000032</v>
      </c>
      <c r="K850" s="9">
        <v>198.00000000000068</v>
      </c>
      <c r="L850" s="9">
        <v>250.50000000000023</v>
      </c>
      <c r="M850" s="9" t="s">
        <v>277</v>
      </c>
      <c r="P850" s="65">
        <f t="shared" si="13"/>
        <v>1691.600000000002</v>
      </c>
      <c r="R850" t="s">
        <v>292</v>
      </c>
    </row>
    <row r="851" spans="1:18" ht="15">
      <c r="A851" s="28" t="s">
        <v>652</v>
      </c>
      <c r="B851" s="61" t="s">
        <v>152</v>
      </c>
      <c r="E851" s="9" t="s">
        <v>277</v>
      </c>
      <c r="F851" s="9" t="s">
        <v>277</v>
      </c>
      <c r="G851" s="9">
        <v>172.70000000000005</v>
      </c>
      <c r="H851" s="9">
        <v>50.699999999999818</v>
      </c>
      <c r="I851" s="9">
        <v>67.300000000000182</v>
      </c>
      <c r="J851" s="9">
        <v>773.90000000000055</v>
      </c>
      <c r="K851" s="9">
        <v>156.00000000000045</v>
      </c>
      <c r="L851" s="9">
        <v>200.39999999999918</v>
      </c>
      <c r="M851" s="9">
        <v>266.8</v>
      </c>
      <c r="P851" s="65">
        <f t="shared" si="13"/>
        <v>1687.8000000000002</v>
      </c>
    </row>
    <row r="852" spans="1:18" ht="15">
      <c r="A852" s="28" t="s">
        <v>653</v>
      </c>
      <c r="B852" s="170" t="s">
        <v>1272</v>
      </c>
      <c r="C852" s="3"/>
      <c r="D852" s="3"/>
      <c r="E852" s="9" t="s">
        <v>277</v>
      </c>
      <c r="F852" s="9" t="s">
        <v>277</v>
      </c>
      <c r="G852" s="9" t="s">
        <v>277</v>
      </c>
      <c r="H852" s="9" t="s">
        <v>277</v>
      </c>
      <c r="I852" s="9">
        <v>104.59999999999945</v>
      </c>
      <c r="J852" s="179">
        <v>805.39999999999986</v>
      </c>
      <c r="K852" s="9">
        <v>255.40000000000055</v>
      </c>
      <c r="L852" s="9">
        <v>293.99999999999955</v>
      </c>
      <c r="M852" s="9">
        <v>200.7</v>
      </c>
      <c r="P852" s="65">
        <f t="shared" si="13"/>
        <v>1660.0999999999995</v>
      </c>
      <c r="R852" t="s">
        <v>291</v>
      </c>
    </row>
    <row r="853" spans="1:18" ht="15">
      <c r="A853" s="28" t="s">
        <v>658</v>
      </c>
      <c r="B853" s="170" t="s">
        <v>1277</v>
      </c>
      <c r="C853" s="3"/>
      <c r="D853" s="3"/>
      <c r="E853" s="9" t="s">
        <v>277</v>
      </c>
      <c r="F853" s="9" t="s">
        <v>277</v>
      </c>
      <c r="G853" s="9" t="s">
        <v>277</v>
      </c>
      <c r="H853" s="9" t="s">
        <v>277</v>
      </c>
      <c r="I853" s="9">
        <v>4.5000000000004547</v>
      </c>
      <c r="J853" s="9">
        <v>756.19999999999936</v>
      </c>
      <c r="K853" s="9">
        <v>380.50000000000114</v>
      </c>
      <c r="L853" s="9">
        <v>207</v>
      </c>
      <c r="M853" s="9">
        <v>303.8</v>
      </c>
      <c r="P853" s="65">
        <f t="shared" si="13"/>
        <v>1652.0000000000009</v>
      </c>
    </row>
    <row r="854" spans="1:18" ht="15">
      <c r="A854" s="28" t="s">
        <v>659</v>
      </c>
      <c r="B854" s="226" t="s">
        <v>1581</v>
      </c>
      <c r="E854" s="9" t="s">
        <v>277</v>
      </c>
      <c r="F854" s="9" t="s">
        <v>277</v>
      </c>
      <c r="G854" s="9" t="s">
        <v>277</v>
      </c>
      <c r="H854" s="9" t="s">
        <v>277</v>
      </c>
      <c r="I854" s="9" t="s">
        <v>277</v>
      </c>
      <c r="J854" s="9">
        <v>672.59999999999945</v>
      </c>
      <c r="K854" s="9">
        <v>273.79999999999927</v>
      </c>
      <c r="L854" s="9">
        <v>353.59999999999991</v>
      </c>
      <c r="M854" s="9">
        <v>349.8</v>
      </c>
      <c r="P854" s="65">
        <f t="shared" si="13"/>
        <v>1649.7999999999986</v>
      </c>
    </row>
    <row r="855" spans="1:18" ht="15">
      <c r="A855" s="28" t="s">
        <v>660</v>
      </c>
      <c r="B855" s="61" t="s">
        <v>615</v>
      </c>
      <c r="E855" s="9" t="s">
        <v>277</v>
      </c>
      <c r="F855" s="9" t="s">
        <v>277</v>
      </c>
      <c r="G855" s="9" t="s">
        <v>277</v>
      </c>
      <c r="H855" s="9">
        <v>132.00000000000045</v>
      </c>
      <c r="I855" s="9">
        <v>342.39999999999964</v>
      </c>
      <c r="J855" s="9">
        <v>634.69999999999982</v>
      </c>
      <c r="K855" s="9">
        <v>305.5</v>
      </c>
      <c r="L855" s="9">
        <v>25.200000000000273</v>
      </c>
      <c r="M855" s="9">
        <v>187.8</v>
      </c>
      <c r="P855" s="65">
        <f t="shared" si="13"/>
        <v>1627.6000000000001</v>
      </c>
    </row>
    <row r="856" spans="1:18" ht="15">
      <c r="A856" s="28" t="s">
        <v>662</v>
      </c>
      <c r="B856" s="28" t="s">
        <v>596</v>
      </c>
      <c r="E856" s="9" t="s">
        <v>277</v>
      </c>
      <c r="F856" s="9" t="s">
        <v>277</v>
      </c>
      <c r="G856" s="9" t="s">
        <v>277</v>
      </c>
      <c r="H856" s="179">
        <v>386.5</v>
      </c>
      <c r="I856" s="9">
        <v>245.09999999999945</v>
      </c>
      <c r="J856" s="9">
        <v>136.39999999999941</v>
      </c>
      <c r="K856" s="9">
        <v>144</v>
      </c>
      <c r="L856" s="9">
        <v>393.90000000000009</v>
      </c>
      <c r="M856" s="9">
        <v>301.3</v>
      </c>
      <c r="P856" s="65">
        <f t="shared" si="13"/>
        <v>1607.1999999999989</v>
      </c>
      <c r="R856" t="s">
        <v>296</v>
      </c>
    </row>
    <row r="857" spans="1:18" ht="15">
      <c r="A857" s="28" t="s">
        <v>663</v>
      </c>
      <c r="B857" s="226" t="s">
        <v>1575</v>
      </c>
      <c r="E857" s="9" t="s">
        <v>277</v>
      </c>
      <c r="F857" s="9" t="s">
        <v>277</v>
      </c>
      <c r="G857" s="9" t="s">
        <v>277</v>
      </c>
      <c r="H857" s="9" t="s">
        <v>277</v>
      </c>
      <c r="I857" s="9" t="s">
        <v>277</v>
      </c>
      <c r="J857" s="9">
        <v>733.60000000000014</v>
      </c>
      <c r="K857" s="9">
        <v>220.50000000000023</v>
      </c>
      <c r="L857" s="9">
        <v>306.90000000000055</v>
      </c>
      <c r="M857" s="9">
        <v>319.60000000000002</v>
      </c>
      <c r="P857" s="65">
        <f t="shared" si="13"/>
        <v>1580.6000000000008</v>
      </c>
    </row>
    <row r="858" spans="1:18" ht="15">
      <c r="A858" s="28" t="s">
        <v>664</v>
      </c>
      <c r="B858" s="61" t="s">
        <v>1579</v>
      </c>
      <c r="E858" s="9" t="s">
        <v>277</v>
      </c>
      <c r="F858" s="9" t="s">
        <v>277</v>
      </c>
      <c r="G858" s="9" t="s">
        <v>277</v>
      </c>
      <c r="H858" s="9" t="s">
        <v>277</v>
      </c>
      <c r="I858" s="9" t="s">
        <v>277</v>
      </c>
      <c r="J858" s="9">
        <v>638.79999999999995</v>
      </c>
      <c r="K858" s="9">
        <v>237.99999999999955</v>
      </c>
      <c r="L858" s="9">
        <v>273.60000000000036</v>
      </c>
      <c r="M858" s="9">
        <v>364.2</v>
      </c>
      <c r="P858" s="65">
        <f t="shared" si="13"/>
        <v>1514.6</v>
      </c>
    </row>
    <row r="859" spans="1:18" ht="15">
      <c r="A859" s="28" t="s">
        <v>667</v>
      </c>
      <c r="B859" s="226" t="s">
        <v>1584</v>
      </c>
      <c r="E859" s="9" t="s">
        <v>277</v>
      </c>
      <c r="F859" s="9" t="s">
        <v>277</v>
      </c>
      <c r="G859" s="9" t="s">
        <v>277</v>
      </c>
      <c r="H859" s="9" t="s">
        <v>277</v>
      </c>
      <c r="I859" s="9" t="s">
        <v>277</v>
      </c>
      <c r="J859" s="9">
        <v>668.09999999999945</v>
      </c>
      <c r="K859" s="9">
        <v>180</v>
      </c>
      <c r="L859" s="9">
        <v>236.80000000000018</v>
      </c>
      <c r="M859" s="9">
        <v>422.1</v>
      </c>
      <c r="P859" s="65">
        <f t="shared" si="13"/>
        <v>1506.9999999999995</v>
      </c>
    </row>
    <row r="860" spans="1:18" ht="15">
      <c r="A860" s="28" t="s">
        <v>726</v>
      </c>
      <c r="B860" s="226" t="s">
        <v>1583</v>
      </c>
      <c r="E860" s="9" t="s">
        <v>277</v>
      </c>
      <c r="F860" s="9" t="s">
        <v>277</v>
      </c>
      <c r="G860" s="9" t="s">
        <v>277</v>
      </c>
      <c r="H860" s="9" t="s">
        <v>277</v>
      </c>
      <c r="I860" s="9" t="s">
        <v>277</v>
      </c>
      <c r="J860" s="9">
        <v>686.30000000000007</v>
      </c>
      <c r="K860" s="9">
        <v>347.5</v>
      </c>
      <c r="L860" s="9">
        <v>117.10000000000036</v>
      </c>
      <c r="M860" s="9">
        <v>342.80000000000007</v>
      </c>
      <c r="P860" s="65">
        <f t="shared" si="13"/>
        <v>1493.7000000000007</v>
      </c>
    </row>
    <row r="861" spans="1:18" ht="15">
      <c r="A861" s="28" t="s">
        <v>727</v>
      </c>
      <c r="B861" s="61" t="s">
        <v>19</v>
      </c>
      <c r="E861" s="179">
        <v>156.29999999999973</v>
      </c>
      <c r="F861" s="9">
        <v>100.50000000000023</v>
      </c>
      <c r="G861" s="9">
        <v>163.80000000000041</v>
      </c>
      <c r="H861" s="9">
        <v>275.49999999999909</v>
      </c>
      <c r="I861" s="9">
        <v>97.700000000000273</v>
      </c>
      <c r="J861" s="9">
        <v>666.80000000000018</v>
      </c>
      <c r="K861" s="9" t="s">
        <v>277</v>
      </c>
      <c r="L861" s="9" t="s">
        <v>277</v>
      </c>
      <c r="M861" s="9" t="s">
        <v>277</v>
      </c>
      <c r="P861" s="65">
        <f t="shared" si="13"/>
        <v>1460.6</v>
      </c>
      <c r="R861" t="s">
        <v>296</v>
      </c>
    </row>
    <row r="862" spans="1:18" ht="15">
      <c r="A862" s="28" t="s">
        <v>728</v>
      </c>
      <c r="B862" s="170" t="s">
        <v>1268</v>
      </c>
      <c r="C862" s="3"/>
      <c r="D862" s="3"/>
      <c r="E862" s="9" t="s">
        <v>277</v>
      </c>
      <c r="F862" s="9" t="s">
        <v>277</v>
      </c>
      <c r="G862" s="9" t="s">
        <v>277</v>
      </c>
      <c r="H862" s="9" t="s">
        <v>277</v>
      </c>
      <c r="I862" s="9">
        <v>144.29999999999973</v>
      </c>
      <c r="J862" s="9">
        <v>518.70000000000005</v>
      </c>
      <c r="K862" s="9">
        <v>211.70000000000027</v>
      </c>
      <c r="L862" s="9">
        <v>143.5</v>
      </c>
      <c r="M862" s="9">
        <v>333.7</v>
      </c>
      <c r="P862" s="65">
        <f t="shared" si="13"/>
        <v>1351.9</v>
      </c>
    </row>
    <row r="863" spans="1:18" ht="15">
      <c r="A863" s="28" t="s">
        <v>729</v>
      </c>
      <c r="B863" s="170" t="s">
        <v>1281</v>
      </c>
      <c r="C863" s="3"/>
      <c r="D863" s="3"/>
      <c r="E863" s="9" t="s">
        <v>277</v>
      </c>
      <c r="F863" s="9" t="s">
        <v>277</v>
      </c>
      <c r="G863" s="9" t="s">
        <v>277</v>
      </c>
      <c r="H863" s="9" t="s">
        <v>277</v>
      </c>
      <c r="I863" s="9">
        <v>107.19999999999936</v>
      </c>
      <c r="J863" s="9">
        <v>495.39999999999986</v>
      </c>
      <c r="K863" s="9">
        <v>192.10000000000014</v>
      </c>
      <c r="L863" s="9">
        <v>298.30000000000109</v>
      </c>
      <c r="M863" s="9">
        <v>229.5</v>
      </c>
      <c r="P863" s="65">
        <f t="shared" si="13"/>
        <v>1322.5000000000005</v>
      </c>
    </row>
    <row r="864" spans="1:18" ht="15">
      <c r="A864" s="28" t="s">
        <v>730</v>
      </c>
      <c r="B864" s="170" t="s">
        <v>1576</v>
      </c>
      <c r="E864" s="9" t="s">
        <v>277</v>
      </c>
      <c r="F864" s="9" t="s">
        <v>277</v>
      </c>
      <c r="G864" s="9" t="s">
        <v>277</v>
      </c>
      <c r="H864" s="9" t="s">
        <v>277</v>
      </c>
      <c r="I864" s="9" t="s">
        <v>277</v>
      </c>
      <c r="J864" s="9">
        <v>522.99999999999977</v>
      </c>
      <c r="K864" s="9">
        <v>130</v>
      </c>
      <c r="L864" s="9">
        <v>239.79999999999973</v>
      </c>
      <c r="M864" s="9">
        <v>317.5</v>
      </c>
      <c r="P864" s="65">
        <f t="shared" ref="P864:P895" si="14">SUM(E864:M864)</f>
        <v>1210.2999999999995</v>
      </c>
    </row>
    <row r="865" spans="1:21" ht="15">
      <c r="A865" s="28" t="s">
        <v>731</v>
      </c>
      <c r="B865" s="226" t="s">
        <v>1591</v>
      </c>
      <c r="C865" s="3"/>
      <c r="D865" s="3"/>
      <c r="E865" s="9" t="s">
        <v>277</v>
      </c>
      <c r="F865" s="9" t="s">
        <v>277</v>
      </c>
      <c r="G865" s="9" t="s">
        <v>277</v>
      </c>
      <c r="H865" s="9" t="s">
        <v>277</v>
      </c>
      <c r="I865" s="9" t="s">
        <v>277</v>
      </c>
      <c r="J865" s="9" t="s">
        <v>277</v>
      </c>
      <c r="K865" s="9">
        <v>271.5</v>
      </c>
      <c r="L865" s="179">
        <v>419.20000000000027</v>
      </c>
      <c r="M865" s="9">
        <v>472.1</v>
      </c>
      <c r="P865" s="65">
        <f t="shared" si="14"/>
        <v>1162.8000000000002</v>
      </c>
      <c r="R865" t="s">
        <v>291</v>
      </c>
    </row>
    <row r="866" spans="1:21" ht="15">
      <c r="A866" s="28" t="s">
        <v>732</v>
      </c>
      <c r="B866" s="226" t="s">
        <v>1614</v>
      </c>
      <c r="C866" s="3"/>
      <c r="D866" s="3"/>
      <c r="E866" s="9" t="s">
        <v>277</v>
      </c>
      <c r="F866" s="9" t="s">
        <v>277</v>
      </c>
      <c r="G866" s="9" t="s">
        <v>277</v>
      </c>
      <c r="H866" s="9" t="s">
        <v>277</v>
      </c>
      <c r="I866" s="9" t="s">
        <v>277</v>
      </c>
      <c r="J866" s="9" t="s">
        <v>277</v>
      </c>
      <c r="K866" s="175">
        <v>517.79999999999836</v>
      </c>
      <c r="L866" s="9">
        <v>375.59999999999945</v>
      </c>
      <c r="M866" s="9">
        <v>263.8</v>
      </c>
      <c r="P866" s="65">
        <f t="shared" si="14"/>
        <v>1157.1999999999978</v>
      </c>
      <c r="R866" t="s">
        <v>281</v>
      </c>
    </row>
    <row r="867" spans="1:21" ht="15">
      <c r="A867" s="28" t="s">
        <v>733</v>
      </c>
      <c r="B867" s="170" t="s">
        <v>1582</v>
      </c>
      <c r="E867" s="9" t="s">
        <v>277</v>
      </c>
      <c r="F867" s="9" t="s">
        <v>277</v>
      </c>
      <c r="G867" s="9" t="s">
        <v>277</v>
      </c>
      <c r="H867" s="9" t="s">
        <v>277</v>
      </c>
      <c r="I867" s="9" t="s">
        <v>277</v>
      </c>
      <c r="J867" s="9">
        <v>679.2999999999995</v>
      </c>
      <c r="K867" s="179">
        <v>459.70000000000027</v>
      </c>
      <c r="L867" s="9" t="s">
        <v>277</v>
      </c>
      <c r="M867" s="9" t="s">
        <v>277</v>
      </c>
      <c r="P867" s="65">
        <f t="shared" si="14"/>
        <v>1138.9999999999998</v>
      </c>
      <c r="R867" t="s">
        <v>291</v>
      </c>
    </row>
    <row r="868" spans="1:21" ht="15">
      <c r="A868" s="28" t="s">
        <v>734</v>
      </c>
      <c r="B868" s="170" t="s">
        <v>1269</v>
      </c>
      <c r="C868" s="3"/>
      <c r="D868" s="3"/>
      <c r="E868" s="9" t="s">
        <v>277</v>
      </c>
      <c r="F868" s="9" t="s">
        <v>277</v>
      </c>
      <c r="G868" s="9" t="s">
        <v>277</v>
      </c>
      <c r="H868" s="9" t="s">
        <v>277</v>
      </c>
      <c r="I868" s="9">
        <v>175.20000000000027</v>
      </c>
      <c r="J868" s="9">
        <v>313.70000000000005</v>
      </c>
      <c r="K868" s="9">
        <v>216.00000000000023</v>
      </c>
      <c r="L868" s="9">
        <v>222.00000000000045</v>
      </c>
      <c r="M868" s="9">
        <v>172</v>
      </c>
      <c r="P868" s="65">
        <f t="shared" si="14"/>
        <v>1098.900000000001</v>
      </c>
    </row>
    <row r="869" spans="1:21" ht="15">
      <c r="A869" s="28" t="s">
        <v>735</v>
      </c>
      <c r="B869" s="226" t="s">
        <v>1617</v>
      </c>
      <c r="C869" s="3"/>
      <c r="D869" s="3"/>
      <c r="E869" s="9" t="s">
        <v>277</v>
      </c>
      <c r="F869" s="9" t="s">
        <v>277</v>
      </c>
      <c r="G869" s="9" t="s">
        <v>277</v>
      </c>
      <c r="H869" s="9" t="s">
        <v>277</v>
      </c>
      <c r="I869" s="9" t="s">
        <v>277</v>
      </c>
      <c r="J869" s="9" t="s">
        <v>277</v>
      </c>
      <c r="K869" s="9">
        <v>205.5</v>
      </c>
      <c r="L869" s="179">
        <v>417.99999999999977</v>
      </c>
      <c r="M869" s="9">
        <v>391.6</v>
      </c>
      <c r="P869" s="65">
        <f t="shared" si="14"/>
        <v>1015.0999999999998</v>
      </c>
      <c r="R869" t="s">
        <v>286</v>
      </c>
    </row>
    <row r="870" spans="1:21" ht="15">
      <c r="A870" s="28" t="s">
        <v>736</v>
      </c>
      <c r="B870" s="226" t="s">
        <v>1596</v>
      </c>
      <c r="C870" s="3"/>
      <c r="D870" s="3"/>
      <c r="E870" s="9" t="s">
        <v>277</v>
      </c>
      <c r="F870" s="9" t="s">
        <v>277</v>
      </c>
      <c r="G870" s="9" t="s">
        <v>277</v>
      </c>
      <c r="H870" s="9" t="s">
        <v>277</v>
      </c>
      <c r="I870" s="9" t="s">
        <v>277</v>
      </c>
      <c r="J870" s="9" t="s">
        <v>277</v>
      </c>
      <c r="K870" s="9">
        <v>393.50000000000045</v>
      </c>
      <c r="L870" s="9">
        <v>247.50000000000045</v>
      </c>
      <c r="M870" s="9">
        <v>332.7</v>
      </c>
      <c r="P870" s="65">
        <f t="shared" si="14"/>
        <v>973.70000000000095</v>
      </c>
    </row>
    <row r="871" spans="1:21" ht="15">
      <c r="A871" s="28" t="s">
        <v>737</v>
      </c>
      <c r="B871" s="170" t="s">
        <v>1270</v>
      </c>
      <c r="C871" s="3"/>
      <c r="D871" s="3"/>
      <c r="E871" s="9" t="s">
        <v>277</v>
      </c>
      <c r="F871" s="9" t="s">
        <v>277</v>
      </c>
      <c r="G871" s="9" t="s">
        <v>277</v>
      </c>
      <c r="H871" s="9" t="s">
        <v>277</v>
      </c>
      <c r="I871" s="9">
        <v>181.59999999999991</v>
      </c>
      <c r="J871" s="179">
        <v>787.3</v>
      </c>
      <c r="K871" s="9" t="s">
        <v>277</v>
      </c>
      <c r="L871" s="9" t="s">
        <v>277</v>
      </c>
      <c r="M871" s="9" t="s">
        <v>277</v>
      </c>
      <c r="P871" s="65">
        <f t="shared" si="14"/>
        <v>968.89999999999986</v>
      </c>
      <c r="R871" t="s">
        <v>287</v>
      </c>
    </row>
    <row r="872" spans="1:21" ht="15">
      <c r="A872" s="28" t="s">
        <v>738</v>
      </c>
      <c r="B872" s="61" t="s">
        <v>179</v>
      </c>
      <c r="C872" s="3"/>
      <c r="D872" s="3"/>
      <c r="E872" s="9" t="s">
        <v>277</v>
      </c>
      <c r="F872" s="9" t="s">
        <v>277</v>
      </c>
      <c r="G872" s="9" t="s">
        <v>277</v>
      </c>
      <c r="H872" s="9" t="s">
        <v>277</v>
      </c>
      <c r="I872" s="9" t="s">
        <v>277</v>
      </c>
      <c r="J872" s="9" t="s">
        <v>277</v>
      </c>
      <c r="K872" s="9" t="s">
        <v>277</v>
      </c>
      <c r="L872" s="9">
        <v>383.10000000000036</v>
      </c>
      <c r="M872" s="174">
        <v>548.20000000000005</v>
      </c>
      <c r="P872" s="65">
        <f t="shared" si="14"/>
        <v>931.30000000000041</v>
      </c>
      <c r="R872" t="s">
        <v>299</v>
      </c>
    </row>
    <row r="873" spans="1:21" ht="15">
      <c r="A873" s="28" t="s">
        <v>739</v>
      </c>
      <c r="B873" s="226" t="s">
        <v>2171</v>
      </c>
      <c r="C873" s="3"/>
      <c r="D873" s="3"/>
      <c r="E873" s="9" t="s">
        <v>277</v>
      </c>
      <c r="F873" s="9" t="s">
        <v>277</v>
      </c>
      <c r="G873" s="9" t="s">
        <v>277</v>
      </c>
      <c r="H873" s="9" t="s">
        <v>277</v>
      </c>
      <c r="I873" s="9" t="s">
        <v>277</v>
      </c>
      <c r="J873" s="9" t="s">
        <v>277</v>
      </c>
      <c r="K873" s="9">
        <v>377.49999999999977</v>
      </c>
      <c r="L873" s="9">
        <v>193.49999999999955</v>
      </c>
      <c r="M873" s="9">
        <v>338.5</v>
      </c>
      <c r="P873" s="65">
        <f t="shared" si="14"/>
        <v>909.49999999999932</v>
      </c>
    </row>
    <row r="874" spans="1:21" ht="15">
      <c r="A874" s="28" t="s">
        <v>740</v>
      </c>
      <c r="B874" s="226" t="s">
        <v>1589</v>
      </c>
      <c r="C874" s="3"/>
      <c r="D874" s="3"/>
      <c r="E874" s="9" t="s">
        <v>277</v>
      </c>
      <c r="F874" s="9" t="s">
        <v>277</v>
      </c>
      <c r="G874" s="9" t="s">
        <v>277</v>
      </c>
      <c r="H874" s="9" t="s">
        <v>277</v>
      </c>
      <c r="I874" s="9" t="s">
        <v>277</v>
      </c>
      <c r="J874" s="9" t="s">
        <v>277</v>
      </c>
      <c r="K874" s="9">
        <v>354</v>
      </c>
      <c r="L874" s="9">
        <v>288.20000000000027</v>
      </c>
      <c r="M874" s="9">
        <v>242.5</v>
      </c>
      <c r="P874" s="65">
        <f t="shared" si="14"/>
        <v>884.70000000000027</v>
      </c>
    </row>
    <row r="875" spans="1:21" ht="15">
      <c r="A875" s="28" t="s">
        <v>741</v>
      </c>
      <c r="B875" s="170" t="s">
        <v>1276</v>
      </c>
      <c r="C875" s="3"/>
      <c r="D875" s="3"/>
      <c r="E875" s="9" t="s">
        <v>277</v>
      </c>
      <c r="F875" s="9" t="s">
        <v>277</v>
      </c>
      <c r="G875" s="9" t="s">
        <v>277</v>
      </c>
      <c r="H875" s="9" t="s">
        <v>277</v>
      </c>
      <c r="I875" s="9">
        <v>24</v>
      </c>
      <c r="J875" s="9">
        <v>526.39999999999986</v>
      </c>
      <c r="K875" s="9">
        <v>229.49999999999955</v>
      </c>
      <c r="L875" s="9">
        <v>89.400000000000091</v>
      </c>
      <c r="M875" s="9" t="s">
        <v>277</v>
      </c>
      <c r="P875" s="65">
        <f t="shared" si="14"/>
        <v>869.2999999999995</v>
      </c>
    </row>
    <row r="876" spans="1:21" ht="15">
      <c r="A876" s="28" t="s">
        <v>742</v>
      </c>
      <c r="B876" s="226" t="s">
        <v>1592</v>
      </c>
      <c r="C876" s="3"/>
      <c r="D876" s="3"/>
      <c r="E876" s="9" t="s">
        <v>277</v>
      </c>
      <c r="F876" s="9" t="s">
        <v>277</v>
      </c>
      <c r="G876" s="9" t="s">
        <v>277</v>
      </c>
      <c r="H876" s="9" t="s">
        <v>277</v>
      </c>
      <c r="I876" s="9" t="s">
        <v>277</v>
      </c>
      <c r="J876" s="9" t="s">
        <v>277</v>
      </c>
      <c r="K876" s="176">
        <v>554.00000000000045</v>
      </c>
      <c r="L876" s="9">
        <v>81.699999999999363</v>
      </c>
      <c r="M876" s="9">
        <v>214.1</v>
      </c>
      <c r="P876" s="65">
        <f t="shared" si="14"/>
        <v>849.79999999999984</v>
      </c>
      <c r="R876" t="s">
        <v>280</v>
      </c>
      <c r="U876" s="3" t="s">
        <v>1348</v>
      </c>
    </row>
    <row r="877" spans="1:21" ht="15">
      <c r="A877" s="28" t="s">
        <v>743</v>
      </c>
      <c r="B877" s="226" t="s">
        <v>1593</v>
      </c>
      <c r="C877" s="3"/>
      <c r="D877" s="3"/>
      <c r="E877" s="9" t="s">
        <v>277</v>
      </c>
      <c r="F877" s="9" t="s">
        <v>277</v>
      </c>
      <c r="G877" s="9" t="s">
        <v>277</v>
      </c>
      <c r="H877" s="9" t="s">
        <v>277</v>
      </c>
      <c r="I877" s="9" t="s">
        <v>277</v>
      </c>
      <c r="J877" s="9" t="s">
        <v>277</v>
      </c>
      <c r="K877" s="9">
        <v>298.99999999999932</v>
      </c>
      <c r="L877" s="9">
        <v>222.00000000000091</v>
      </c>
      <c r="M877" s="9">
        <v>319.8</v>
      </c>
      <c r="P877" s="65">
        <f t="shared" si="14"/>
        <v>840.80000000000018</v>
      </c>
    </row>
    <row r="878" spans="1:21" ht="15">
      <c r="A878" s="28" t="s">
        <v>744</v>
      </c>
      <c r="B878" s="61" t="s">
        <v>4</v>
      </c>
      <c r="E878" s="9">
        <v>51.5</v>
      </c>
      <c r="F878" s="9">
        <v>33.399999999999864</v>
      </c>
      <c r="G878" s="9">
        <v>217.74999999999977</v>
      </c>
      <c r="H878" s="9">
        <v>188.00000000000023</v>
      </c>
      <c r="I878" s="179">
        <v>346.49999999999955</v>
      </c>
      <c r="J878" s="9" t="s">
        <v>277</v>
      </c>
      <c r="K878" s="9" t="s">
        <v>277</v>
      </c>
      <c r="L878" s="9" t="s">
        <v>277</v>
      </c>
      <c r="M878" s="9" t="s">
        <v>277</v>
      </c>
      <c r="P878" s="65">
        <f t="shared" si="14"/>
        <v>837.14999999999941</v>
      </c>
      <c r="R878" t="s">
        <v>292</v>
      </c>
      <c r="T878" s="3"/>
      <c r="U878" s="3"/>
    </row>
    <row r="879" spans="1:21" ht="15">
      <c r="A879" s="28" t="s">
        <v>745</v>
      </c>
      <c r="B879" s="170" t="s">
        <v>1580</v>
      </c>
      <c r="E879" s="9" t="s">
        <v>277</v>
      </c>
      <c r="F879" s="9" t="s">
        <v>277</v>
      </c>
      <c r="G879" s="9" t="s">
        <v>277</v>
      </c>
      <c r="H879" s="9" t="s">
        <v>277</v>
      </c>
      <c r="I879" s="9" t="s">
        <v>277</v>
      </c>
      <c r="J879" s="9">
        <v>318.80000000000018</v>
      </c>
      <c r="K879" s="9">
        <v>369.30000000000064</v>
      </c>
      <c r="L879" s="9">
        <v>60.000000000000455</v>
      </c>
      <c r="M879" s="9">
        <v>81.900000000000006</v>
      </c>
      <c r="P879" s="65">
        <f t="shared" si="14"/>
        <v>830.00000000000125</v>
      </c>
    </row>
    <row r="880" spans="1:21" ht="15">
      <c r="A880" s="28" t="s">
        <v>746</v>
      </c>
      <c r="B880" s="61" t="s">
        <v>2090</v>
      </c>
      <c r="C880" s="3"/>
      <c r="D880" s="3"/>
      <c r="E880" s="9" t="s">
        <v>277</v>
      </c>
      <c r="F880" s="9" t="s">
        <v>277</v>
      </c>
      <c r="G880" s="9" t="s">
        <v>277</v>
      </c>
      <c r="H880" s="9" t="s">
        <v>277</v>
      </c>
      <c r="I880" s="9" t="s">
        <v>277</v>
      </c>
      <c r="J880" s="9" t="s">
        <v>277</v>
      </c>
      <c r="K880" s="9" t="s">
        <v>277</v>
      </c>
      <c r="L880" s="9">
        <v>383.20000000000027</v>
      </c>
      <c r="M880" s="9">
        <v>432.34999999999997</v>
      </c>
      <c r="P880" s="65">
        <f t="shared" si="14"/>
        <v>815.55000000000018</v>
      </c>
    </row>
    <row r="881" spans="1:18" ht="15">
      <c r="A881" s="28" t="s">
        <v>747</v>
      </c>
      <c r="B881" s="61" t="s">
        <v>157</v>
      </c>
      <c r="E881" s="9" t="s">
        <v>277</v>
      </c>
      <c r="F881" s="9" t="s">
        <v>277</v>
      </c>
      <c r="G881" s="179">
        <v>307.60000000000059</v>
      </c>
      <c r="H881" s="9">
        <v>266.19999999999982</v>
      </c>
      <c r="I881" s="9">
        <v>211.20000000000027</v>
      </c>
      <c r="J881" s="9" t="s">
        <v>277</v>
      </c>
      <c r="K881" s="9" t="s">
        <v>277</v>
      </c>
      <c r="L881" s="9" t="s">
        <v>277</v>
      </c>
      <c r="M881" s="9" t="s">
        <v>277</v>
      </c>
      <c r="P881" s="65">
        <f t="shared" si="14"/>
        <v>785.00000000000068</v>
      </c>
      <c r="R881" t="s">
        <v>292</v>
      </c>
    </row>
    <row r="882" spans="1:18" ht="15">
      <c r="A882" s="28" t="s">
        <v>748</v>
      </c>
      <c r="B882" s="61" t="s">
        <v>2092</v>
      </c>
      <c r="C882" s="3"/>
      <c r="D882" s="3"/>
      <c r="E882" s="9" t="s">
        <v>277</v>
      </c>
      <c r="F882" s="9" t="s">
        <v>277</v>
      </c>
      <c r="G882" s="9" t="s">
        <v>277</v>
      </c>
      <c r="H882" s="9" t="s">
        <v>277</v>
      </c>
      <c r="I882" s="9" t="s">
        <v>277</v>
      </c>
      <c r="J882" s="9" t="s">
        <v>277</v>
      </c>
      <c r="K882" s="9" t="s">
        <v>277</v>
      </c>
      <c r="L882" s="9">
        <v>370.29999999999927</v>
      </c>
      <c r="M882" s="9">
        <v>386.8</v>
      </c>
      <c r="P882" s="65">
        <f t="shared" si="14"/>
        <v>757.09999999999923</v>
      </c>
    </row>
    <row r="883" spans="1:18" ht="15">
      <c r="A883" s="28" t="s">
        <v>749</v>
      </c>
      <c r="B883" s="61" t="s">
        <v>29</v>
      </c>
      <c r="E883" s="9">
        <v>108.10000000000014</v>
      </c>
      <c r="F883" s="9">
        <v>84.500000000000227</v>
      </c>
      <c r="G883" s="9">
        <v>198.39999999999964</v>
      </c>
      <c r="H883" s="9" t="s">
        <v>277</v>
      </c>
      <c r="I883" s="9" t="s">
        <v>277</v>
      </c>
      <c r="J883" s="9">
        <v>361.69999999999959</v>
      </c>
      <c r="K883" s="9" t="s">
        <v>277</v>
      </c>
      <c r="L883" s="9" t="s">
        <v>277</v>
      </c>
      <c r="M883" s="9" t="s">
        <v>277</v>
      </c>
      <c r="P883" s="65">
        <f t="shared" si="14"/>
        <v>752.69999999999959</v>
      </c>
    </row>
    <row r="884" spans="1:18" ht="15">
      <c r="A884" s="28" t="s">
        <v>750</v>
      </c>
      <c r="B884" s="61" t="s">
        <v>2089</v>
      </c>
      <c r="E884" s="9" t="s">
        <v>277</v>
      </c>
      <c r="F884" s="9" t="s">
        <v>277</v>
      </c>
      <c r="G884" s="9" t="s">
        <v>277</v>
      </c>
      <c r="H884" s="9" t="s">
        <v>277</v>
      </c>
      <c r="I884" s="9" t="s">
        <v>277</v>
      </c>
      <c r="J884" s="9" t="s">
        <v>277</v>
      </c>
      <c r="K884" s="9" t="s">
        <v>277</v>
      </c>
      <c r="L884" s="179">
        <v>441.90000000000055</v>
      </c>
      <c r="M884" s="9">
        <v>302.39999999999998</v>
      </c>
      <c r="P884" s="65">
        <f t="shared" si="14"/>
        <v>744.30000000000052</v>
      </c>
      <c r="R884" t="s">
        <v>283</v>
      </c>
    </row>
    <row r="885" spans="1:18" ht="15">
      <c r="A885" s="28" t="s">
        <v>751</v>
      </c>
      <c r="B885" s="61" t="s">
        <v>636</v>
      </c>
      <c r="E885" s="9" t="s">
        <v>277</v>
      </c>
      <c r="F885" s="9" t="s">
        <v>277</v>
      </c>
      <c r="G885" s="9" t="s">
        <v>277</v>
      </c>
      <c r="H885" s="174">
        <v>459.60000000000036</v>
      </c>
      <c r="I885" s="9">
        <v>279.29999999999973</v>
      </c>
      <c r="J885" s="9" t="s">
        <v>277</v>
      </c>
      <c r="K885" s="9" t="s">
        <v>277</v>
      </c>
      <c r="L885" s="9" t="s">
        <v>277</v>
      </c>
      <c r="M885" s="9" t="s">
        <v>277</v>
      </c>
      <c r="P885" s="65">
        <f t="shared" si="14"/>
        <v>738.90000000000009</v>
      </c>
      <c r="R885" t="s">
        <v>299</v>
      </c>
    </row>
    <row r="886" spans="1:18" ht="15">
      <c r="A886" s="28" t="s">
        <v>752</v>
      </c>
      <c r="B886" s="226" t="s">
        <v>1666</v>
      </c>
      <c r="C886" s="3"/>
      <c r="D886" s="3"/>
      <c r="E886" s="9" t="s">
        <v>277</v>
      </c>
      <c r="F886" s="9" t="s">
        <v>277</v>
      </c>
      <c r="G886" s="9" t="s">
        <v>277</v>
      </c>
      <c r="H886" s="9" t="s">
        <v>277</v>
      </c>
      <c r="I886" s="9" t="s">
        <v>277</v>
      </c>
      <c r="J886" s="9" t="s">
        <v>277</v>
      </c>
      <c r="K886" s="9">
        <v>200.09999999999991</v>
      </c>
      <c r="L886" s="9">
        <v>224.49999999999955</v>
      </c>
      <c r="M886" s="9">
        <v>314.2</v>
      </c>
      <c r="P886" s="65">
        <f t="shared" si="14"/>
        <v>738.7999999999995</v>
      </c>
    </row>
    <row r="887" spans="1:18" ht="15">
      <c r="A887" s="28" t="s">
        <v>753</v>
      </c>
      <c r="B887" s="61" t="s">
        <v>2097</v>
      </c>
      <c r="C887" s="3"/>
      <c r="D887" s="3"/>
      <c r="E887" s="9" t="s">
        <v>277</v>
      </c>
      <c r="F887" s="9" t="s">
        <v>277</v>
      </c>
      <c r="G887" s="9" t="s">
        <v>277</v>
      </c>
      <c r="H887" s="9" t="s">
        <v>277</v>
      </c>
      <c r="I887" s="9" t="s">
        <v>277</v>
      </c>
      <c r="J887" s="9" t="s">
        <v>277</v>
      </c>
      <c r="K887" s="9" t="s">
        <v>277</v>
      </c>
      <c r="L887" s="9">
        <v>286.50000000000045</v>
      </c>
      <c r="M887" s="9">
        <v>429.3</v>
      </c>
      <c r="P887" s="65">
        <f t="shared" si="14"/>
        <v>715.80000000000041</v>
      </c>
    </row>
    <row r="888" spans="1:18" ht="15">
      <c r="A888" s="28" t="s">
        <v>754</v>
      </c>
      <c r="B888" s="61" t="s">
        <v>2079</v>
      </c>
      <c r="C888" s="3"/>
      <c r="D888" s="3"/>
      <c r="E888" s="9" t="s">
        <v>277</v>
      </c>
      <c r="F888" s="9" t="s">
        <v>277</v>
      </c>
      <c r="G888" s="9" t="s">
        <v>277</v>
      </c>
      <c r="H888" s="9" t="s">
        <v>277</v>
      </c>
      <c r="I888" s="9" t="s">
        <v>277</v>
      </c>
      <c r="J888" s="9" t="s">
        <v>277</v>
      </c>
      <c r="K888" s="9" t="s">
        <v>277</v>
      </c>
      <c r="L888" s="9">
        <v>317.39999999999964</v>
      </c>
      <c r="M888" s="9">
        <v>360.59999999999997</v>
      </c>
      <c r="P888" s="65">
        <f t="shared" si="14"/>
        <v>677.99999999999955</v>
      </c>
    </row>
    <row r="889" spans="1:18" ht="15">
      <c r="A889" s="28" t="s">
        <v>755</v>
      </c>
      <c r="B889" s="61" t="s">
        <v>35</v>
      </c>
      <c r="E889" s="9">
        <v>7.0999999999999091</v>
      </c>
      <c r="F889" s="9">
        <v>143</v>
      </c>
      <c r="G889" s="9">
        <v>209.10000000000014</v>
      </c>
      <c r="H889" s="9">
        <v>37.800000000000182</v>
      </c>
      <c r="I889" s="9">
        <v>264.09999999999991</v>
      </c>
      <c r="J889" s="9" t="s">
        <v>277</v>
      </c>
      <c r="K889" s="9" t="s">
        <v>277</v>
      </c>
      <c r="L889" s="9" t="s">
        <v>277</v>
      </c>
      <c r="M889" s="9" t="s">
        <v>277</v>
      </c>
      <c r="P889" s="65">
        <f t="shared" si="14"/>
        <v>661.10000000000014</v>
      </c>
    </row>
    <row r="890" spans="1:18" ht="15">
      <c r="A890" s="28" t="s">
        <v>756</v>
      </c>
      <c r="B890" s="226" t="s">
        <v>2074</v>
      </c>
      <c r="C890" s="3"/>
      <c r="D890" s="3"/>
      <c r="E890" s="9" t="s">
        <v>277</v>
      </c>
      <c r="F890" s="9" t="s">
        <v>277</v>
      </c>
      <c r="G890" s="9" t="s">
        <v>277</v>
      </c>
      <c r="H890" s="9" t="s">
        <v>277</v>
      </c>
      <c r="I890" s="9" t="s">
        <v>277</v>
      </c>
      <c r="J890" s="9" t="s">
        <v>277</v>
      </c>
      <c r="K890" s="9" t="s">
        <v>277</v>
      </c>
      <c r="L890" s="9">
        <v>170</v>
      </c>
      <c r="M890" s="179">
        <v>476.50000000000006</v>
      </c>
      <c r="P890" s="65">
        <f t="shared" si="14"/>
        <v>646.5</v>
      </c>
      <c r="R890" t="s">
        <v>292</v>
      </c>
    </row>
    <row r="891" spans="1:18" ht="15">
      <c r="A891" s="28" t="s">
        <v>757</v>
      </c>
      <c r="B891" s="61" t="s">
        <v>2081</v>
      </c>
      <c r="C891" s="3"/>
      <c r="D891" s="3"/>
      <c r="E891" s="9" t="s">
        <v>277</v>
      </c>
      <c r="F891" s="9" t="s">
        <v>277</v>
      </c>
      <c r="G891" s="9" t="s">
        <v>277</v>
      </c>
      <c r="H891" s="9" t="s">
        <v>277</v>
      </c>
      <c r="I891" s="9" t="s">
        <v>277</v>
      </c>
      <c r="J891" s="9" t="s">
        <v>277</v>
      </c>
      <c r="K891" s="9" t="s">
        <v>277</v>
      </c>
      <c r="L891" s="9">
        <v>236.19999999999936</v>
      </c>
      <c r="M891" s="9">
        <v>379.09999999999997</v>
      </c>
      <c r="P891" s="65">
        <f t="shared" si="14"/>
        <v>615.29999999999927</v>
      </c>
    </row>
    <row r="892" spans="1:18" ht="15">
      <c r="A892" s="28" t="s">
        <v>758</v>
      </c>
      <c r="B892" s="61" t="s">
        <v>2091</v>
      </c>
      <c r="C892" s="3"/>
      <c r="D892" s="3"/>
      <c r="E892" s="9" t="s">
        <v>277</v>
      </c>
      <c r="F892" s="9" t="s">
        <v>277</v>
      </c>
      <c r="G892" s="9" t="s">
        <v>277</v>
      </c>
      <c r="H892" s="9" t="s">
        <v>277</v>
      </c>
      <c r="I892" s="9" t="s">
        <v>277</v>
      </c>
      <c r="J892" s="9" t="s">
        <v>277</v>
      </c>
      <c r="K892" s="9" t="s">
        <v>277</v>
      </c>
      <c r="L892" s="179">
        <v>406.10000000000036</v>
      </c>
      <c r="M892" s="9">
        <v>208.20000000000002</v>
      </c>
      <c r="P892" s="65">
        <f t="shared" si="14"/>
        <v>614.30000000000041</v>
      </c>
      <c r="R892" t="s">
        <v>292</v>
      </c>
    </row>
    <row r="893" spans="1:18" ht="15">
      <c r="A893" s="28" t="s">
        <v>759</v>
      </c>
      <c r="B893" s="226" t="s">
        <v>1590</v>
      </c>
      <c r="C893" s="3"/>
      <c r="D893" s="3"/>
      <c r="E893" s="9" t="s">
        <v>277</v>
      </c>
      <c r="F893" s="9" t="s">
        <v>277</v>
      </c>
      <c r="G893" s="9" t="s">
        <v>277</v>
      </c>
      <c r="H893" s="9" t="s">
        <v>277</v>
      </c>
      <c r="I893" s="9" t="s">
        <v>277</v>
      </c>
      <c r="J893" s="9" t="s">
        <v>277</v>
      </c>
      <c r="K893" s="9">
        <v>178.79999999999973</v>
      </c>
      <c r="L893" s="9">
        <v>202.5</v>
      </c>
      <c r="M893" s="9">
        <v>217.5</v>
      </c>
      <c r="P893" s="65">
        <f t="shared" si="14"/>
        <v>598.79999999999973</v>
      </c>
    </row>
    <row r="894" spans="1:18" ht="15">
      <c r="A894" s="28" t="s">
        <v>760</v>
      </c>
      <c r="B894" s="226" t="s">
        <v>1577</v>
      </c>
      <c r="E894" s="9" t="s">
        <v>277</v>
      </c>
      <c r="F894" s="9" t="s">
        <v>277</v>
      </c>
      <c r="G894" s="9" t="s">
        <v>277</v>
      </c>
      <c r="H894" s="9" t="s">
        <v>277</v>
      </c>
      <c r="I894" s="9" t="s">
        <v>277</v>
      </c>
      <c r="J894" s="9">
        <v>580.99999999999977</v>
      </c>
      <c r="K894" s="9" t="s">
        <v>277</v>
      </c>
      <c r="L894" s="9" t="s">
        <v>277</v>
      </c>
      <c r="M894" s="9" t="s">
        <v>277</v>
      </c>
      <c r="P894" s="65">
        <f t="shared" si="14"/>
        <v>580.99999999999977</v>
      </c>
    </row>
    <row r="895" spans="1:18" ht="15">
      <c r="A895" s="28" t="s">
        <v>761</v>
      </c>
      <c r="B895" s="61" t="s">
        <v>2083</v>
      </c>
      <c r="C895" s="3"/>
      <c r="D895" s="3"/>
      <c r="E895" s="9" t="s">
        <v>277</v>
      </c>
      <c r="F895" s="9" t="s">
        <v>277</v>
      </c>
      <c r="G895" s="9" t="s">
        <v>277</v>
      </c>
      <c r="H895" s="9" t="s">
        <v>277</v>
      </c>
      <c r="I895" s="9" t="s">
        <v>277</v>
      </c>
      <c r="J895" s="9" t="s">
        <v>277</v>
      </c>
      <c r="K895" s="9" t="s">
        <v>277</v>
      </c>
      <c r="L895" s="9">
        <v>189.599999999999</v>
      </c>
      <c r="M895" s="9">
        <v>379.59999999999997</v>
      </c>
      <c r="P895" s="65">
        <f t="shared" si="14"/>
        <v>569.19999999999891</v>
      </c>
    </row>
    <row r="896" spans="1:18" ht="15">
      <c r="A896" s="28" t="s">
        <v>762</v>
      </c>
      <c r="B896" s="61" t="s">
        <v>2096</v>
      </c>
      <c r="E896" s="9" t="s">
        <v>277</v>
      </c>
      <c r="F896" s="9" t="s">
        <v>277</v>
      </c>
      <c r="G896" s="9" t="s">
        <v>277</v>
      </c>
      <c r="H896" s="9" t="s">
        <v>277</v>
      </c>
      <c r="I896" s="9" t="s">
        <v>277</v>
      </c>
      <c r="J896" s="9" t="s">
        <v>277</v>
      </c>
      <c r="K896" s="9" t="s">
        <v>277</v>
      </c>
      <c r="L896" s="9">
        <v>314.59999999999945</v>
      </c>
      <c r="M896" s="9">
        <v>245.3</v>
      </c>
      <c r="P896" s="65">
        <f t="shared" ref="P896:P927" si="15">SUM(E896:M896)</f>
        <v>559.89999999999941</v>
      </c>
    </row>
    <row r="897" spans="1:21" ht="15">
      <c r="A897" s="28" t="s">
        <v>763</v>
      </c>
      <c r="B897" s="61" t="s">
        <v>2528</v>
      </c>
      <c r="C897" s="3"/>
      <c r="D897" s="3"/>
      <c r="E897" s="9" t="s">
        <v>277</v>
      </c>
      <c r="F897" s="9" t="s">
        <v>277</v>
      </c>
      <c r="G897" s="9" t="s">
        <v>277</v>
      </c>
      <c r="H897" s="9" t="s">
        <v>277</v>
      </c>
      <c r="I897" s="9" t="s">
        <v>277</v>
      </c>
      <c r="J897" s="9" t="s">
        <v>277</v>
      </c>
      <c r="K897" s="9" t="s">
        <v>277</v>
      </c>
      <c r="L897" s="9" t="s">
        <v>277</v>
      </c>
      <c r="M897" s="176">
        <v>559</v>
      </c>
      <c r="P897" s="65">
        <f t="shared" si="15"/>
        <v>559</v>
      </c>
      <c r="R897" t="s">
        <v>280</v>
      </c>
      <c r="U897" s="3" t="s">
        <v>1348</v>
      </c>
    </row>
    <row r="898" spans="1:21" ht="15">
      <c r="A898" s="28" t="s">
        <v>764</v>
      </c>
      <c r="B898" s="61" t="s">
        <v>2093</v>
      </c>
      <c r="C898" s="3"/>
      <c r="D898" s="3"/>
      <c r="E898" s="9" t="s">
        <v>277</v>
      </c>
      <c r="F898" s="9" t="s">
        <v>277</v>
      </c>
      <c r="G898" s="9" t="s">
        <v>277</v>
      </c>
      <c r="H898" s="9" t="s">
        <v>277</v>
      </c>
      <c r="I898" s="9" t="s">
        <v>277</v>
      </c>
      <c r="J898" s="9" t="s">
        <v>277</v>
      </c>
      <c r="K898" s="9" t="s">
        <v>277</v>
      </c>
      <c r="L898" s="9">
        <v>239.69999999999982</v>
      </c>
      <c r="M898" s="9">
        <v>313.39999999999998</v>
      </c>
      <c r="P898" s="65">
        <f t="shared" si="15"/>
        <v>553.0999999999998</v>
      </c>
    </row>
    <row r="899" spans="1:21" ht="15">
      <c r="A899" s="28" t="s">
        <v>765</v>
      </c>
      <c r="B899" s="61" t="s">
        <v>2625</v>
      </c>
      <c r="C899" s="3"/>
      <c r="D899" s="3"/>
      <c r="E899" s="9" t="s">
        <v>277</v>
      </c>
      <c r="F899" s="9" t="s">
        <v>277</v>
      </c>
      <c r="G899" s="9" t="s">
        <v>277</v>
      </c>
      <c r="H899" s="9" t="s">
        <v>277</v>
      </c>
      <c r="I899" s="9" t="s">
        <v>277</v>
      </c>
      <c r="J899" s="9" t="s">
        <v>277</v>
      </c>
      <c r="K899" s="9" t="s">
        <v>277</v>
      </c>
      <c r="L899" s="9" t="s">
        <v>277</v>
      </c>
      <c r="M899" s="175">
        <v>540.6</v>
      </c>
      <c r="P899" s="65">
        <f t="shared" si="15"/>
        <v>540.6</v>
      </c>
      <c r="R899" t="s">
        <v>281</v>
      </c>
    </row>
    <row r="900" spans="1:21" ht="15">
      <c r="A900" s="28" t="s">
        <v>1857</v>
      </c>
      <c r="B900" s="61" t="s">
        <v>2077</v>
      </c>
      <c r="C900" s="3"/>
      <c r="D900" s="3"/>
      <c r="E900" s="9" t="s">
        <v>277</v>
      </c>
      <c r="F900" s="9" t="s">
        <v>277</v>
      </c>
      <c r="G900" s="9" t="s">
        <v>277</v>
      </c>
      <c r="H900" s="9" t="s">
        <v>277</v>
      </c>
      <c r="I900" s="9" t="s">
        <v>277</v>
      </c>
      <c r="J900" s="9" t="s">
        <v>277</v>
      </c>
      <c r="K900" s="9" t="s">
        <v>277</v>
      </c>
      <c r="L900" s="179">
        <v>420.49999999999955</v>
      </c>
      <c r="M900" s="9">
        <v>117.6</v>
      </c>
      <c r="P900" s="65">
        <f t="shared" si="15"/>
        <v>538.09999999999957</v>
      </c>
      <c r="R900" t="s">
        <v>296</v>
      </c>
    </row>
    <row r="901" spans="1:21" ht="15">
      <c r="A901" s="28" t="s">
        <v>2049</v>
      </c>
      <c r="B901" s="61" t="s">
        <v>2095</v>
      </c>
      <c r="C901" s="3"/>
      <c r="D901" s="3"/>
      <c r="E901" s="9" t="s">
        <v>277</v>
      </c>
      <c r="F901" s="9" t="s">
        <v>277</v>
      </c>
      <c r="G901" s="9" t="s">
        <v>277</v>
      </c>
      <c r="H901" s="9" t="s">
        <v>277</v>
      </c>
      <c r="I901" s="9" t="s">
        <v>277</v>
      </c>
      <c r="J901" s="9" t="s">
        <v>277</v>
      </c>
      <c r="K901" s="9" t="s">
        <v>277</v>
      </c>
      <c r="L901" s="9">
        <v>207.00000000000045</v>
      </c>
      <c r="M901" s="9">
        <v>319.29999999999995</v>
      </c>
      <c r="P901" s="65">
        <f t="shared" si="15"/>
        <v>526.30000000000041</v>
      </c>
    </row>
    <row r="902" spans="1:21" ht="15">
      <c r="A902" s="28" t="s">
        <v>2050</v>
      </c>
      <c r="B902" s="61" t="s">
        <v>2082</v>
      </c>
      <c r="C902" s="3"/>
      <c r="D902" s="3"/>
      <c r="E902" s="9" t="s">
        <v>277</v>
      </c>
      <c r="F902" s="9" t="s">
        <v>277</v>
      </c>
      <c r="G902" s="9" t="s">
        <v>277</v>
      </c>
      <c r="H902" s="9" t="s">
        <v>277</v>
      </c>
      <c r="I902" s="9" t="s">
        <v>277</v>
      </c>
      <c r="J902" s="9" t="s">
        <v>277</v>
      </c>
      <c r="K902" s="9" t="s">
        <v>277</v>
      </c>
      <c r="L902" s="9">
        <v>255.50000000000045</v>
      </c>
      <c r="M902" s="9">
        <v>262</v>
      </c>
      <c r="P902" s="65">
        <f t="shared" si="15"/>
        <v>517.50000000000045</v>
      </c>
    </row>
    <row r="903" spans="1:21" ht="15">
      <c r="A903" s="28" t="s">
        <v>2051</v>
      </c>
      <c r="B903" s="61" t="s">
        <v>177</v>
      </c>
      <c r="E903" s="9">
        <v>110.24999999999977</v>
      </c>
      <c r="F903" s="176">
        <v>403.10000000000036</v>
      </c>
      <c r="G903" s="9" t="s">
        <v>277</v>
      </c>
      <c r="H903" s="9" t="s">
        <v>277</v>
      </c>
      <c r="I903" s="9" t="s">
        <v>277</v>
      </c>
      <c r="J903" s="9" t="s">
        <v>277</v>
      </c>
      <c r="K903" s="9" t="s">
        <v>277</v>
      </c>
      <c r="L903" s="9" t="s">
        <v>277</v>
      </c>
      <c r="M903" s="9" t="s">
        <v>277</v>
      </c>
      <c r="P903" s="65">
        <f t="shared" si="15"/>
        <v>513.35000000000014</v>
      </c>
      <c r="R903" t="s">
        <v>280</v>
      </c>
      <c r="T903" s="3"/>
      <c r="U903" s="3" t="s">
        <v>1348</v>
      </c>
    </row>
    <row r="904" spans="1:21" ht="15">
      <c r="A904" s="28" t="s">
        <v>2052</v>
      </c>
      <c r="B904" s="61" t="s">
        <v>2530</v>
      </c>
      <c r="C904" s="3"/>
      <c r="D904" s="3"/>
      <c r="E904" s="9" t="s">
        <v>277</v>
      </c>
      <c r="F904" s="9" t="s">
        <v>277</v>
      </c>
      <c r="G904" s="9" t="s">
        <v>277</v>
      </c>
      <c r="H904" s="9" t="s">
        <v>277</v>
      </c>
      <c r="I904" s="9" t="s">
        <v>277</v>
      </c>
      <c r="J904" s="9" t="s">
        <v>277</v>
      </c>
      <c r="K904" s="9" t="s">
        <v>277</v>
      </c>
      <c r="L904" s="9" t="s">
        <v>277</v>
      </c>
      <c r="M904" s="179">
        <v>509.59999999999997</v>
      </c>
      <c r="P904" s="65">
        <f t="shared" si="15"/>
        <v>509.59999999999997</v>
      </c>
      <c r="R904" t="s">
        <v>282</v>
      </c>
    </row>
    <row r="905" spans="1:21" ht="15">
      <c r="A905" s="28" t="s">
        <v>2053</v>
      </c>
      <c r="B905" s="61" t="s">
        <v>2520</v>
      </c>
      <c r="C905" s="3"/>
      <c r="D905" s="3"/>
      <c r="E905" s="9" t="s">
        <v>277</v>
      </c>
      <c r="F905" s="9" t="s">
        <v>277</v>
      </c>
      <c r="G905" s="9" t="s">
        <v>277</v>
      </c>
      <c r="H905" s="9" t="s">
        <v>277</v>
      </c>
      <c r="I905" s="9" t="s">
        <v>277</v>
      </c>
      <c r="J905" s="9" t="s">
        <v>277</v>
      </c>
      <c r="K905" s="9" t="s">
        <v>277</v>
      </c>
      <c r="L905" s="9" t="s">
        <v>277</v>
      </c>
      <c r="M905" s="179">
        <v>504.40000000000003</v>
      </c>
      <c r="P905" s="65">
        <f t="shared" si="15"/>
        <v>504.40000000000003</v>
      </c>
      <c r="R905" t="s">
        <v>296</v>
      </c>
    </row>
    <row r="906" spans="1:21" ht="15">
      <c r="A906" s="28" t="s">
        <v>2054</v>
      </c>
      <c r="B906" s="61" t="s">
        <v>2094</v>
      </c>
      <c r="C906" s="3"/>
      <c r="D906" s="3"/>
      <c r="E906" s="9" t="s">
        <v>277</v>
      </c>
      <c r="F906" s="9" t="s">
        <v>277</v>
      </c>
      <c r="G906" s="9" t="s">
        <v>277</v>
      </c>
      <c r="H906" s="9" t="s">
        <v>277</v>
      </c>
      <c r="I906" s="9" t="s">
        <v>277</v>
      </c>
      <c r="J906" s="9" t="s">
        <v>277</v>
      </c>
      <c r="K906" s="9" t="s">
        <v>277</v>
      </c>
      <c r="L906" s="9">
        <v>205.20000000000027</v>
      </c>
      <c r="M906" s="9">
        <v>295.39999999999998</v>
      </c>
      <c r="P906" s="65">
        <f t="shared" si="15"/>
        <v>500.60000000000025</v>
      </c>
    </row>
    <row r="907" spans="1:21" ht="15">
      <c r="A907" s="28" t="s">
        <v>2055</v>
      </c>
      <c r="B907" s="61" t="s">
        <v>2525</v>
      </c>
      <c r="C907" s="3"/>
      <c r="D907" s="3"/>
      <c r="E907" s="9" t="s">
        <v>277</v>
      </c>
      <c r="F907" s="9" t="s">
        <v>277</v>
      </c>
      <c r="G907" s="9" t="s">
        <v>277</v>
      </c>
      <c r="H907" s="9" t="s">
        <v>277</v>
      </c>
      <c r="I907" s="9" t="s">
        <v>277</v>
      </c>
      <c r="J907" s="9" t="s">
        <v>277</v>
      </c>
      <c r="K907" s="9" t="s">
        <v>277</v>
      </c>
      <c r="L907" s="9" t="s">
        <v>277</v>
      </c>
      <c r="M907" s="179">
        <v>496.3</v>
      </c>
      <c r="P907" s="65">
        <f t="shared" si="15"/>
        <v>496.3</v>
      </c>
      <c r="R907" t="s">
        <v>291</v>
      </c>
    </row>
    <row r="908" spans="1:21" ht="15">
      <c r="A908" s="28" t="s">
        <v>2056</v>
      </c>
      <c r="B908" s="61" t="s">
        <v>2084</v>
      </c>
      <c r="E908" s="9" t="s">
        <v>277</v>
      </c>
      <c r="F908" s="9" t="s">
        <v>277</v>
      </c>
      <c r="G908" s="9" t="s">
        <v>277</v>
      </c>
      <c r="H908" s="9" t="s">
        <v>277</v>
      </c>
      <c r="I908" s="9" t="s">
        <v>277</v>
      </c>
      <c r="J908" s="9" t="s">
        <v>277</v>
      </c>
      <c r="K908" s="9" t="s">
        <v>277</v>
      </c>
      <c r="L908" s="9">
        <v>85.399999999999636</v>
      </c>
      <c r="M908" s="9">
        <v>395.4</v>
      </c>
      <c r="P908" s="65">
        <f t="shared" si="15"/>
        <v>480.79999999999961</v>
      </c>
    </row>
    <row r="909" spans="1:21" ht="15">
      <c r="A909" s="28" t="s">
        <v>2057</v>
      </c>
      <c r="B909" s="61" t="s">
        <v>2505</v>
      </c>
      <c r="C909" s="3"/>
      <c r="D909" s="3"/>
      <c r="E909" s="9" t="s">
        <v>277</v>
      </c>
      <c r="F909" s="9" t="s">
        <v>277</v>
      </c>
      <c r="G909" s="9" t="s">
        <v>277</v>
      </c>
      <c r="H909" s="9" t="s">
        <v>277</v>
      </c>
      <c r="I909" s="9" t="s">
        <v>277</v>
      </c>
      <c r="J909" s="9" t="s">
        <v>277</v>
      </c>
      <c r="K909" s="9" t="s">
        <v>277</v>
      </c>
      <c r="L909" s="9" t="s">
        <v>277</v>
      </c>
      <c r="M909" s="9">
        <v>470.40000000000003</v>
      </c>
      <c r="P909" s="65">
        <f t="shared" si="15"/>
        <v>470.40000000000003</v>
      </c>
    </row>
    <row r="910" spans="1:21" ht="15">
      <c r="A910" s="28" t="s">
        <v>2058</v>
      </c>
      <c r="B910" s="61" t="s">
        <v>2515</v>
      </c>
      <c r="C910" s="3"/>
      <c r="D910" s="3"/>
      <c r="E910" s="9" t="s">
        <v>277</v>
      </c>
      <c r="F910" s="9" t="s">
        <v>277</v>
      </c>
      <c r="G910" s="9" t="s">
        <v>277</v>
      </c>
      <c r="H910" s="9" t="s">
        <v>277</v>
      </c>
      <c r="I910" s="9" t="s">
        <v>277</v>
      </c>
      <c r="J910" s="9" t="s">
        <v>277</v>
      </c>
      <c r="K910" s="9" t="s">
        <v>277</v>
      </c>
      <c r="L910" s="9" t="s">
        <v>277</v>
      </c>
      <c r="M910" s="9">
        <v>468.70000000000005</v>
      </c>
      <c r="P910" s="65">
        <f t="shared" si="15"/>
        <v>468.70000000000005</v>
      </c>
    </row>
    <row r="911" spans="1:21" ht="15">
      <c r="A911" s="28" t="s">
        <v>2059</v>
      </c>
      <c r="B911" s="61" t="s">
        <v>2510</v>
      </c>
      <c r="C911" s="3"/>
      <c r="D911" s="3"/>
      <c r="E911" s="9" t="s">
        <v>277</v>
      </c>
      <c r="F911" s="9" t="s">
        <v>277</v>
      </c>
      <c r="G911" s="9" t="s">
        <v>277</v>
      </c>
      <c r="H911" s="9" t="s">
        <v>277</v>
      </c>
      <c r="I911" s="9" t="s">
        <v>277</v>
      </c>
      <c r="J911" s="9" t="s">
        <v>277</v>
      </c>
      <c r="K911" s="9" t="s">
        <v>277</v>
      </c>
      <c r="L911" s="9" t="s">
        <v>277</v>
      </c>
      <c r="M911" s="9">
        <v>468.40000000000003</v>
      </c>
      <c r="P911" s="65">
        <f t="shared" si="15"/>
        <v>468.40000000000003</v>
      </c>
    </row>
    <row r="912" spans="1:21" ht="15">
      <c r="A912" s="28" t="s">
        <v>2060</v>
      </c>
      <c r="B912" s="61" t="s">
        <v>2514</v>
      </c>
      <c r="C912" s="3"/>
      <c r="D912" s="3"/>
      <c r="E912" s="9" t="s">
        <v>277</v>
      </c>
      <c r="F912" s="9" t="s">
        <v>277</v>
      </c>
      <c r="G912" s="9" t="s">
        <v>277</v>
      </c>
      <c r="H912" s="9" t="s">
        <v>277</v>
      </c>
      <c r="I912" s="9" t="s">
        <v>277</v>
      </c>
      <c r="J912" s="9" t="s">
        <v>277</v>
      </c>
      <c r="K912" s="9" t="s">
        <v>277</v>
      </c>
      <c r="L912" s="9" t="s">
        <v>277</v>
      </c>
      <c r="M912" s="9">
        <v>460.9</v>
      </c>
      <c r="P912" s="65">
        <f t="shared" si="15"/>
        <v>460.9</v>
      </c>
    </row>
    <row r="913" spans="1:18" ht="15">
      <c r="A913" s="28" t="s">
        <v>2061</v>
      </c>
      <c r="B913" s="61" t="s">
        <v>2080</v>
      </c>
      <c r="C913" s="3"/>
      <c r="D913" s="3"/>
      <c r="E913" s="9" t="s">
        <v>277</v>
      </c>
      <c r="F913" s="9" t="s">
        <v>277</v>
      </c>
      <c r="G913" s="9" t="s">
        <v>277</v>
      </c>
      <c r="H913" s="9" t="s">
        <v>277</v>
      </c>
      <c r="I913" s="9" t="s">
        <v>277</v>
      </c>
      <c r="J913" s="9" t="s">
        <v>277</v>
      </c>
      <c r="K913" s="9" t="s">
        <v>277</v>
      </c>
      <c r="L913" s="9">
        <v>179.09999999999945</v>
      </c>
      <c r="M913" s="9">
        <v>281.20000000000005</v>
      </c>
      <c r="P913" s="65">
        <f t="shared" si="15"/>
        <v>460.2999999999995</v>
      </c>
    </row>
    <row r="914" spans="1:18" ht="15">
      <c r="A914" s="28" t="s">
        <v>2062</v>
      </c>
      <c r="B914" s="61" t="s">
        <v>2532</v>
      </c>
      <c r="C914" s="3"/>
      <c r="D914" s="3"/>
      <c r="E914" s="9" t="s">
        <v>277</v>
      </c>
      <c r="F914" s="9" t="s">
        <v>277</v>
      </c>
      <c r="G914" s="9" t="s">
        <v>277</v>
      </c>
      <c r="H914" s="9" t="s">
        <v>277</v>
      </c>
      <c r="I914" s="9" t="s">
        <v>277</v>
      </c>
      <c r="J914" s="9" t="s">
        <v>277</v>
      </c>
      <c r="K914" s="9" t="s">
        <v>277</v>
      </c>
      <c r="L914" s="9" t="s">
        <v>277</v>
      </c>
      <c r="M914" s="9">
        <v>448.8</v>
      </c>
      <c r="P914" s="65">
        <f t="shared" si="15"/>
        <v>448.8</v>
      </c>
    </row>
    <row r="915" spans="1:18" ht="15">
      <c r="A915" s="28" t="s">
        <v>2063</v>
      </c>
      <c r="B915" s="61" t="s">
        <v>2075</v>
      </c>
      <c r="C915" s="3"/>
      <c r="D915" s="3"/>
      <c r="E915" s="9" t="s">
        <v>277</v>
      </c>
      <c r="F915" s="9" t="s">
        <v>277</v>
      </c>
      <c r="G915" s="9" t="s">
        <v>277</v>
      </c>
      <c r="H915" s="9" t="s">
        <v>277</v>
      </c>
      <c r="I915" s="9" t="s">
        <v>277</v>
      </c>
      <c r="J915" s="9" t="s">
        <v>277</v>
      </c>
      <c r="K915" s="9" t="s">
        <v>277</v>
      </c>
      <c r="L915" s="9">
        <v>211.50000000000045</v>
      </c>
      <c r="M915" s="9">
        <v>233.20000000000005</v>
      </c>
      <c r="P915" s="65">
        <f t="shared" si="15"/>
        <v>444.7000000000005</v>
      </c>
    </row>
    <row r="916" spans="1:18" ht="15">
      <c r="A916" s="28" t="s">
        <v>2064</v>
      </c>
      <c r="B916" s="61" t="s">
        <v>2076</v>
      </c>
      <c r="C916" s="3"/>
      <c r="D916" s="3"/>
      <c r="E916" s="9" t="s">
        <v>277</v>
      </c>
      <c r="F916" s="9" t="s">
        <v>277</v>
      </c>
      <c r="G916" s="9" t="s">
        <v>277</v>
      </c>
      <c r="H916" s="9" t="s">
        <v>277</v>
      </c>
      <c r="I916" s="9" t="s">
        <v>277</v>
      </c>
      <c r="J916" s="9" t="s">
        <v>277</v>
      </c>
      <c r="K916" s="9" t="s">
        <v>277</v>
      </c>
      <c r="L916" s="9">
        <v>91.200000000000045</v>
      </c>
      <c r="M916" s="9">
        <v>322.60000000000002</v>
      </c>
      <c r="P916" s="65">
        <f t="shared" si="15"/>
        <v>413.80000000000007</v>
      </c>
    </row>
    <row r="917" spans="1:18" ht="15">
      <c r="A917" s="28" t="s">
        <v>2065</v>
      </c>
      <c r="B917" s="61" t="s">
        <v>611</v>
      </c>
      <c r="E917" s="9" t="s">
        <v>277</v>
      </c>
      <c r="F917" s="9" t="s">
        <v>277</v>
      </c>
      <c r="G917" s="9" t="s">
        <v>277</v>
      </c>
      <c r="H917" s="9">
        <v>204.69999999999891</v>
      </c>
      <c r="I917" s="9">
        <v>205.19999999999982</v>
      </c>
      <c r="J917" s="9" t="s">
        <v>277</v>
      </c>
      <c r="K917" s="9" t="s">
        <v>277</v>
      </c>
      <c r="L917" s="9" t="s">
        <v>277</v>
      </c>
      <c r="M917" s="9" t="s">
        <v>277</v>
      </c>
      <c r="P917" s="65">
        <f t="shared" si="15"/>
        <v>409.89999999999873</v>
      </c>
    </row>
    <row r="918" spans="1:18" ht="15">
      <c r="A918" s="28" t="s">
        <v>2066</v>
      </c>
      <c r="B918" s="61" t="s">
        <v>2522</v>
      </c>
      <c r="C918" s="3"/>
      <c r="D918" s="3"/>
      <c r="E918" s="9" t="s">
        <v>277</v>
      </c>
      <c r="F918" s="9" t="s">
        <v>277</v>
      </c>
      <c r="G918" s="9" t="s">
        <v>277</v>
      </c>
      <c r="H918" s="9" t="s">
        <v>277</v>
      </c>
      <c r="I918" s="9" t="s">
        <v>277</v>
      </c>
      <c r="J918" s="9" t="s">
        <v>277</v>
      </c>
      <c r="K918" s="9" t="s">
        <v>277</v>
      </c>
      <c r="L918" s="9" t="s">
        <v>277</v>
      </c>
      <c r="M918" s="9">
        <v>408.7</v>
      </c>
      <c r="P918" s="65">
        <f t="shared" si="15"/>
        <v>408.7</v>
      </c>
    </row>
    <row r="919" spans="1:18" ht="15">
      <c r="A919" s="28" t="s">
        <v>2067</v>
      </c>
      <c r="B919" s="61" t="s">
        <v>2504</v>
      </c>
      <c r="C919" s="3"/>
      <c r="D919" s="3"/>
      <c r="E919" s="9" t="s">
        <v>277</v>
      </c>
      <c r="F919" s="9" t="s">
        <v>277</v>
      </c>
      <c r="G919" s="9" t="s">
        <v>277</v>
      </c>
      <c r="H919" s="9" t="s">
        <v>277</v>
      </c>
      <c r="I919" s="9" t="s">
        <v>277</v>
      </c>
      <c r="J919" s="9" t="s">
        <v>277</v>
      </c>
      <c r="K919" s="9" t="s">
        <v>277</v>
      </c>
      <c r="L919" s="9" t="s">
        <v>277</v>
      </c>
      <c r="M919" s="9">
        <v>403.5</v>
      </c>
      <c r="P919" s="65">
        <f t="shared" si="15"/>
        <v>403.5</v>
      </c>
    </row>
    <row r="920" spans="1:18" ht="15">
      <c r="A920" s="28" t="s">
        <v>2068</v>
      </c>
      <c r="B920" s="61" t="s">
        <v>2507</v>
      </c>
      <c r="C920" s="3"/>
      <c r="D920" s="3"/>
      <c r="E920" s="9" t="s">
        <v>277</v>
      </c>
      <c r="F920" s="9" t="s">
        <v>277</v>
      </c>
      <c r="G920" s="9" t="s">
        <v>277</v>
      </c>
      <c r="H920" s="9" t="s">
        <v>277</v>
      </c>
      <c r="I920" s="9" t="s">
        <v>277</v>
      </c>
      <c r="J920" s="9" t="s">
        <v>277</v>
      </c>
      <c r="K920" s="9" t="s">
        <v>277</v>
      </c>
      <c r="L920" s="9" t="s">
        <v>277</v>
      </c>
      <c r="M920" s="9">
        <v>400.80000000000007</v>
      </c>
      <c r="P920" s="65">
        <f t="shared" si="15"/>
        <v>400.80000000000007</v>
      </c>
    </row>
    <row r="921" spans="1:18" ht="15">
      <c r="A921" s="28" t="s">
        <v>2069</v>
      </c>
      <c r="B921" s="61" t="s">
        <v>2086</v>
      </c>
      <c r="C921" s="3"/>
      <c r="D921" s="3"/>
      <c r="E921" s="9" t="s">
        <v>277</v>
      </c>
      <c r="F921" s="9" t="s">
        <v>277</v>
      </c>
      <c r="G921" s="9" t="s">
        <v>277</v>
      </c>
      <c r="H921" s="9" t="s">
        <v>277</v>
      </c>
      <c r="I921" s="9" t="s">
        <v>277</v>
      </c>
      <c r="J921" s="9" t="s">
        <v>277</v>
      </c>
      <c r="K921" s="9" t="s">
        <v>277</v>
      </c>
      <c r="L921" s="9">
        <v>97.400000000000091</v>
      </c>
      <c r="M921" s="9">
        <v>301.70000000000005</v>
      </c>
      <c r="P921" s="65">
        <f t="shared" si="15"/>
        <v>399.10000000000014</v>
      </c>
    </row>
    <row r="922" spans="1:18" ht="15">
      <c r="A922" s="28" t="s">
        <v>2070</v>
      </c>
      <c r="B922" s="61" t="s">
        <v>2518</v>
      </c>
      <c r="C922" s="3"/>
      <c r="D922" s="3"/>
      <c r="E922" s="9" t="s">
        <v>277</v>
      </c>
      <c r="F922" s="9" t="s">
        <v>277</v>
      </c>
      <c r="G922" s="9" t="s">
        <v>277</v>
      </c>
      <c r="H922" s="9" t="s">
        <v>277</v>
      </c>
      <c r="I922" s="9" t="s">
        <v>277</v>
      </c>
      <c r="J922" s="9" t="s">
        <v>277</v>
      </c>
      <c r="K922" s="9" t="s">
        <v>277</v>
      </c>
      <c r="L922" s="9" t="s">
        <v>277</v>
      </c>
      <c r="M922" s="9">
        <v>398.5</v>
      </c>
      <c r="P922" s="65">
        <f t="shared" si="15"/>
        <v>398.5</v>
      </c>
    </row>
    <row r="923" spans="1:18" ht="15">
      <c r="A923" s="28" t="s">
        <v>2071</v>
      </c>
      <c r="B923" s="226" t="s">
        <v>1616</v>
      </c>
      <c r="C923" s="3"/>
      <c r="D923" s="3"/>
      <c r="E923" s="9" t="s">
        <v>277</v>
      </c>
      <c r="F923" s="9" t="s">
        <v>277</v>
      </c>
      <c r="G923" s="9" t="s">
        <v>277</v>
      </c>
      <c r="H923" s="9" t="s">
        <v>277</v>
      </c>
      <c r="I923" s="9" t="s">
        <v>277</v>
      </c>
      <c r="J923" s="9" t="s">
        <v>277</v>
      </c>
      <c r="K923" s="9">
        <v>288.30000000000041</v>
      </c>
      <c r="L923" s="9">
        <v>98.399999999999864</v>
      </c>
      <c r="M923" s="9" t="s">
        <v>277</v>
      </c>
      <c r="P923" s="65">
        <f t="shared" si="15"/>
        <v>386.70000000000027</v>
      </c>
    </row>
    <row r="924" spans="1:18" ht="15">
      <c r="A924" s="28" t="s">
        <v>2072</v>
      </c>
      <c r="B924" s="61" t="s">
        <v>2085</v>
      </c>
      <c r="C924" s="3"/>
      <c r="D924" s="3"/>
      <c r="E924" s="9" t="s">
        <v>277</v>
      </c>
      <c r="F924" s="9" t="s">
        <v>277</v>
      </c>
      <c r="G924" s="9" t="s">
        <v>277</v>
      </c>
      <c r="H924" s="9" t="s">
        <v>277</v>
      </c>
      <c r="I924" s="9" t="s">
        <v>277</v>
      </c>
      <c r="J924" s="9" t="s">
        <v>277</v>
      </c>
      <c r="K924" s="9" t="s">
        <v>277</v>
      </c>
      <c r="L924" s="9">
        <v>35.400000000000091</v>
      </c>
      <c r="M924" s="9">
        <v>344.09999999999997</v>
      </c>
      <c r="P924" s="65">
        <f t="shared" si="15"/>
        <v>379.50000000000006</v>
      </c>
    </row>
    <row r="925" spans="1:18" ht="15">
      <c r="A925" s="28" t="s">
        <v>2149</v>
      </c>
      <c r="B925" s="61" t="s">
        <v>2098</v>
      </c>
      <c r="C925" s="3"/>
      <c r="D925" s="3"/>
      <c r="E925" s="9" t="s">
        <v>277</v>
      </c>
      <c r="F925" s="9" t="s">
        <v>277</v>
      </c>
      <c r="G925" s="9" t="s">
        <v>277</v>
      </c>
      <c r="H925" s="9" t="s">
        <v>277</v>
      </c>
      <c r="I925" s="9" t="s">
        <v>277</v>
      </c>
      <c r="J925" s="9" t="s">
        <v>277</v>
      </c>
      <c r="K925" s="9" t="s">
        <v>277</v>
      </c>
      <c r="L925" s="9">
        <v>378.20000000000027</v>
      </c>
      <c r="M925" s="9" t="s">
        <v>277</v>
      </c>
      <c r="P925" s="65">
        <f t="shared" si="15"/>
        <v>378.20000000000027</v>
      </c>
    </row>
    <row r="926" spans="1:18" ht="15">
      <c r="A926" s="28" t="s">
        <v>2150</v>
      </c>
      <c r="B926" s="61" t="s">
        <v>2078</v>
      </c>
      <c r="C926" s="3"/>
      <c r="D926" s="3"/>
      <c r="E926" s="9" t="s">
        <v>277</v>
      </c>
      <c r="F926" s="9" t="s">
        <v>277</v>
      </c>
      <c r="G926" s="9" t="s">
        <v>277</v>
      </c>
      <c r="H926" s="9" t="s">
        <v>277</v>
      </c>
      <c r="I926" s="9" t="s">
        <v>277</v>
      </c>
      <c r="J926" s="9" t="s">
        <v>277</v>
      </c>
      <c r="K926" s="9" t="s">
        <v>277</v>
      </c>
      <c r="L926" s="9">
        <v>49.399999999999636</v>
      </c>
      <c r="M926" s="9">
        <v>327.10000000000002</v>
      </c>
      <c r="P926" s="65">
        <f t="shared" si="15"/>
        <v>376.49999999999966</v>
      </c>
    </row>
    <row r="927" spans="1:18" ht="15">
      <c r="A927" s="28" t="s">
        <v>2151</v>
      </c>
      <c r="B927" s="61" t="s">
        <v>2517</v>
      </c>
      <c r="C927" s="3"/>
      <c r="D927" s="3"/>
      <c r="E927" s="9" t="s">
        <v>277</v>
      </c>
      <c r="F927" s="9" t="s">
        <v>277</v>
      </c>
      <c r="G927" s="9" t="s">
        <v>277</v>
      </c>
      <c r="H927" s="9" t="s">
        <v>277</v>
      </c>
      <c r="I927" s="9" t="s">
        <v>277</v>
      </c>
      <c r="J927" s="9" t="s">
        <v>277</v>
      </c>
      <c r="K927" s="9" t="s">
        <v>277</v>
      </c>
      <c r="L927" s="9" t="s">
        <v>277</v>
      </c>
      <c r="M927" s="9">
        <v>375</v>
      </c>
      <c r="P927" s="65">
        <f t="shared" si="15"/>
        <v>375</v>
      </c>
    </row>
    <row r="928" spans="1:18" ht="15">
      <c r="A928" s="238" t="s">
        <v>2480</v>
      </c>
      <c r="B928" s="170" t="s">
        <v>1282</v>
      </c>
      <c r="C928" s="3"/>
      <c r="D928" s="3"/>
      <c r="E928" s="9" t="s">
        <v>277</v>
      </c>
      <c r="F928" s="9" t="s">
        <v>277</v>
      </c>
      <c r="G928" s="9" t="s">
        <v>277</v>
      </c>
      <c r="H928" s="9" t="s">
        <v>277</v>
      </c>
      <c r="I928" s="179">
        <v>371.00000000000045</v>
      </c>
      <c r="J928" s="9" t="s">
        <v>277</v>
      </c>
      <c r="K928" s="9" t="s">
        <v>277</v>
      </c>
      <c r="L928" s="9" t="s">
        <v>277</v>
      </c>
      <c r="M928" s="9" t="s">
        <v>277</v>
      </c>
      <c r="P928" s="65">
        <f t="shared" ref="P928:P958" si="16">SUM(E928:M928)</f>
        <v>371.00000000000045</v>
      </c>
      <c r="R928" t="s">
        <v>287</v>
      </c>
    </row>
    <row r="929" spans="1:18" ht="15">
      <c r="A929" s="238" t="s">
        <v>2481</v>
      </c>
      <c r="B929" s="61" t="s">
        <v>2527</v>
      </c>
      <c r="C929" s="3"/>
      <c r="D929" s="3"/>
      <c r="E929" s="9" t="s">
        <v>277</v>
      </c>
      <c r="F929" s="9" t="s">
        <v>277</v>
      </c>
      <c r="G929" s="9" t="s">
        <v>277</v>
      </c>
      <c r="H929" s="9" t="s">
        <v>277</v>
      </c>
      <c r="I929" s="9" t="s">
        <v>277</v>
      </c>
      <c r="J929" s="9" t="s">
        <v>277</v>
      </c>
      <c r="K929" s="9" t="s">
        <v>277</v>
      </c>
      <c r="L929" s="9" t="s">
        <v>277</v>
      </c>
      <c r="M929" s="9">
        <v>368.7</v>
      </c>
      <c r="P929" s="65">
        <f t="shared" si="16"/>
        <v>368.7</v>
      </c>
    </row>
    <row r="930" spans="1:18" ht="15">
      <c r="A930" s="238" t="s">
        <v>2482</v>
      </c>
      <c r="B930" s="61" t="s">
        <v>163</v>
      </c>
      <c r="E930" s="9" t="s">
        <v>277</v>
      </c>
      <c r="F930" s="9" t="s">
        <v>277</v>
      </c>
      <c r="G930" s="179">
        <v>368.40000000000009</v>
      </c>
      <c r="H930" s="9" t="s">
        <v>277</v>
      </c>
      <c r="I930" s="9" t="s">
        <v>277</v>
      </c>
      <c r="J930" s="9" t="s">
        <v>277</v>
      </c>
      <c r="K930" s="9" t="s">
        <v>277</v>
      </c>
      <c r="L930" s="9" t="s">
        <v>277</v>
      </c>
      <c r="M930" s="9" t="s">
        <v>277</v>
      </c>
      <c r="P930" s="65">
        <f t="shared" si="16"/>
        <v>368.40000000000009</v>
      </c>
      <c r="R930" t="s">
        <v>283</v>
      </c>
    </row>
    <row r="931" spans="1:18" ht="15">
      <c r="A931" s="238" t="s">
        <v>2483</v>
      </c>
      <c r="B931" s="61" t="s">
        <v>2519</v>
      </c>
      <c r="C931" s="3"/>
      <c r="D931" s="3"/>
      <c r="E931" s="9" t="s">
        <v>277</v>
      </c>
      <c r="F931" s="9" t="s">
        <v>277</v>
      </c>
      <c r="G931" s="9" t="s">
        <v>277</v>
      </c>
      <c r="H931" s="9" t="s">
        <v>277</v>
      </c>
      <c r="I931" s="9" t="s">
        <v>277</v>
      </c>
      <c r="J931" s="9" t="s">
        <v>277</v>
      </c>
      <c r="K931" s="9" t="s">
        <v>277</v>
      </c>
      <c r="L931" s="9" t="s">
        <v>277</v>
      </c>
      <c r="M931" s="9">
        <v>359</v>
      </c>
      <c r="P931" s="65">
        <f t="shared" si="16"/>
        <v>359</v>
      </c>
    </row>
    <row r="932" spans="1:18" ht="15">
      <c r="A932" s="238" t="s">
        <v>2484</v>
      </c>
      <c r="B932" s="61" t="s">
        <v>2512</v>
      </c>
      <c r="C932" s="3"/>
      <c r="D932" s="3"/>
      <c r="E932" s="9" t="s">
        <v>277</v>
      </c>
      <c r="F932" s="9" t="s">
        <v>277</v>
      </c>
      <c r="G932" s="9" t="s">
        <v>277</v>
      </c>
      <c r="H932" s="9" t="s">
        <v>277</v>
      </c>
      <c r="I932" s="9" t="s">
        <v>277</v>
      </c>
      <c r="J932" s="9" t="s">
        <v>277</v>
      </c>
      <c r="K932" s="9" t="s">
        <v>277</v>
      </c>
      <c r="L932" s="9" t="s">
        <v>277</v>
      </c>
      <c r="M932" s="9">
        <v>345.5</v>
      </c>
      <c r="P932" s="65">
        <f t="shared" si="16"/>
        <v>345.5</v>
      </c>
    </row>
    <row r="933" spans="1:18" ht="15">
      <c r="A933" s="238" t="s">
        <v>2485</v>
      </c>
      <c r="B933" s="61" t="s">
        <v>2523</v>
      </c>
      <c r="C933" s="3"/>
      <c r="D933" s="3"/>
      <c r="E933" s="9" t="s">
        <v>277</v>
      </c>
      <c r="F933" s="9" t="s">
        <v>277</v>
      </c>
      <c r="G933" s="9" t="s">
        <v>277</v>
      </c>
      <c r="H933" s="9" t="s">
        <v>277</v>
      </c>
      <c r="I933" s="9" t="s">
        <v>277</v>
      </c>
      <c r="J933" s="9" t="s">
        <v>277</v>
      </c>
      <c r="K933" s="9" t="s">
        <v>277</v>
      </c>
      <c r="L933" s="9" t="s">
        <v>277</v>
      </c>
      <c r="M933" s="9">
        <v>342.6</v>
      </c>
      <c r="P933" s="65">
        <f t="shared" si="16"/>
        <v>342.6</v>
      </c>
    </row>
    <row r="934" spans="1:18" ht="15">
      <c r="A934" s="238" t="s">
        <v>2486</v>
      </c>
      <c r="B934" s="61" t="s">
        <v>2513</v>
      </c>
      <c r="C934" s="3"/>
      <c r="D934" s="3"/>
      <c r="E934" s="9" t="s">
        <v>277</v>
      </c>
      <c r="F934" s="9" t="s">
        <v>277</v>
      </c>
      <c r="G934" s="9" t="s">
        <v>277</v>
      </c>
      <c r="H934" s="9" t="s">
        <v>277</v>
      </c>
      <c r="I934" s="9" t="s">
        <v>277</v>
      </c>
      <c r="J934" s="9" t="s">
        <v>277</v>
      </c>
      <c r="K934" s="9" t="s">
        <v>277</v>
      </c>
      <c r="L934" s="9" t="s">
        <v>277</v>
      </c>
      <c r="M934" s="9">
        <v>330.6</v>
      </c>
      <c r="P934" s="65">
        <f t="shared" si="16"/>
        <v>330.6</v>
      </c>
    </row>
    <row r="935" spans="1:18" ht="15">
      <c r="A935" s="238" t="s">
        <v>2487</v>
      </c>
      <c r="B935" s="61" t="s">
        <v>2524</v>
      </c>
      <c r="C935" s="3"/>
      <c r="D935" s="3"/>
      <c r="E935" s="9" t="s">
        <v>277</v>
      </c>
      <c r="F935" s="9" t="s">
        <v>277</v>
      </c>
      <c r="G935" s="9" t="s">
        <v>277</v>
      </c>
      <c r="H935" s="9" t="s">
        <v>277</v>
      </c>
      <c r="I935" s="9" t="s">
        <v>277</v>
      </c>
      <c r="J935" s="9" t="s">
        <v>277</v>
      </c>
      <c r="K935" s="9" t="s">
        <v>277</v>
      </c>
      <c r="L935" s="9" t="s">
        <v>277</v>
      </c>
      <c r="M935" s="9">
        <v>323.39999999999998</v>
      </c>
      <c r="P935" s="65">
        <f t="shared" si="16"/>
        <v>323.39999999999998</v>
      </c>
    </row>
    <row r="936" spans="1:18" ht="15">
      <c r="A936" s="238" t="s">
        <v>2488</v>
      </c>
      <c r="B936" s="61" t="s">
        <v>2506</v>
      </c>
      <c r="C936" s="3"/>
      <c r="D936" s="3"/>
      <c r="E936" s="9" t="s">
        <v>277</v>
      </c>
      <c r="F936" s="9" t="s">
        <v>277</v>
      </c>
      <c r="G936" s="9" t="s">
        <v>277</v>
      </c>
      <c r="H936" s="9" t="s">
        <v>277</v>
      </c>
      <c r="I936" s="9" t="s">
        <v>277</v>
      </c>
      <c r="J936" s="9" t="s">
        <v>277</v>
      </c>
      <c r="K936" s="9" t="s">
        <v>277</v>
      </c>
      <c r="L936" s="9" t="s">
        <v>277</v>
      </c>
      <c r="M936" s="9">
        <v>317.8</v>
      </c>
      <c r="P936" s="65">
        <f t="shared" si="16"/>
        <v>317.8</v>
      </c>
    </row>
    <row r="937" spans="1:18" ht="15">
      <c r="A937" s="238" t="s">
        <v>2489</v>
      </c>
      <c r="B937" s="61" t="s">
        <v>2516</v>
      </c>
      <c r="C937" s="3"/>
      <c r="D937" s="3"/>
      <c r="E937" s="9" t="s">
        <v>277</v>
      </c>
      <c r="F937" s="9" t="s">
        <v>277</v>
      </c>
      <c r="G937" s="9" t="s">
        <v>277</v>
      </c>
      <c r="H937" s="9" t="s">
        <v>277</v>
      </c>
      <c r="I937" s="9" t="s">
        <v>277</v>
      </c>
      <c r="J937" s="9" t="s">
        <v>277</v>
      </c>
      <c r="K937" s="9" t="s">
        <v>277</v>
      </c>
      <c r="L937" s="9" t="s">
        <v>277</v>
      </c>
      <c r="M937" s="9">
        <v>311.10000000000002</v>
      </c>
      <c r="P937" s="65">
        <f t="shared" si="16"/>
        <v>311.10000000000002</v>
      </c>
    </row>
    <row r="938" spans="1:18" ht="15">
      <c r="A938" s="238" t="s">
        <v>2490</v>
      </c>
      <c r="B938" s="181" t="s">
        <v>1266</v>
      </c>
      <c r="C938" s="3"/>
      <c r="D938" s="3"/>
      <c r="E938" s="9" t="s">
        <v>277</v>
      </c>
      <c r="F938" s="9" t="s">
        <v>277</v>
      </c>
      <c r="G938" s="9" t="s">
        <v>277</v>
      </c>
      <c r="H938" s="9" t="s">
        <v>277</v>
      </c>
      <c r="I938" s="9">
        <v>310.69999999999982</v>
      </c>
      <c r="J938" s="9" t="s">
        <v>277</v>
      </c>
      <c r="K938" s="9" t="s">
        <v>277</v>
      </c>
      <c r="L938" s="9" t="s">
        <v>277</v>
      </c>
      <c r="M938" s="9" t="s">
        <v>277</v>
      </c>
      <c r="P938" s="65">
        <f t="shared" si="16"/>
        <v>310.69999999999982</v>
      </c>
    </row>
    <row r="939" spans="1:18" ht="15">
      <c r="A939" s="238" t="s">
        <v>2491</v>
      </c>
      <c r="B939" s="61" t="s">
        <v>2511</v>
      </c>
      <c r="C939" s="3"/>
      <c r="D939" s="3"/>
      <c r="E939" s="9" t="s">
        <v>277</v>
      </c>
      <c r="F939" s="9" t="s">
        <v>277</v>
      </c>
      <c r="G939" s="9" t="s">
        <v>277</v>
      </c>
      <c r="H939" s="9" t="s">
        <v>277</v>
      </c>
      <c r="I939" s="9" t="s">
        <v>277</v>
      </c>
      <c r="J939" s="9" t="s">
        <v>277</v>
      </c>
      <c r="K939" s="9" t="s">
        <v>277</v>
      </c>
      <c r="L939" s="9" t="s">
        <v>277</v>
      </c>
      <c r="M939" s="9">
        <v>305.8</v>
      </c>
      <c r="P939" s="65">
        <f t="shared" si="16"/>
        <v>305.8</v>
      </c>
    </row>
    <row r="940" spans="1:18" ht="15">
      <c r="A940" s="238" t="s">
        <v>2492</v>
      </c>
      <c r="B940" s="226" t="s">
        <v>1595</v>
      </c>
      <c r="C940" s="3"/>
      <c r="D940" s="3"/>
      <c r="E940" s="9" t="s">
        <v>277</v>
      </c>
      <c r="F940" s="9" t="s">
        <v>277</v>
      </c>
      <c r="G940" s="9" t="s">
        <v>277</v>
      </c>
      <c r="H940" s="9" t="s">
        <v>277</v>
      </c>
      <c r="I940" s="9" t="s">
        <v>277</v>
      </c>
      <c r="J940" s="9" t="s">
        <v>277</v>
      </c>
      <c r="K940" s="9">
        <v>305.20000000000073</v>
      </c>
      <c r="L940" s="9" t="s">
        <v>277</v>
      </c>
      <c r="M940" s="9" t="s">
        <v>277</v>
      </c>
      <c r="P940" s="65">
        <f t="shared" si="16"/>
        <v>305.20000000000073</v>
      </c>
    </row>
    <row r="941" spans="1:18" ht="15">
      <c r="A941" s="238" t="s">
        <v>2493</v>
      </c>
      <c r="B941" s="61" t="s">
        <v>2087</v>
      </c>
      <c r="C941" s="3"/>
      <c r="D941" s="3"/>
      <c r="E941" s="9" t="s">
        <v>277</v>
      </c>
      <c r="F941" s="9" t="s">
        <v>277</v>
      </c>
      <c r="G941" s="9" t="s">
        <v>277</v>
      </c>
      <c r="H941" s="9" t="s">
        <v>277</v>
      </c>
      <c r="I941" s="9" t="s">
        <v>277</v>
      </c>
      <c r="J941" s="9" t="s">
        <v>277</v>
      </c>
      <c r="K941" s="9" t="s">
        <v>277</v>
      </c>
      <c r="L941" s="9">
        <v>292.49999999999955</v>
      </c>
      <c r="M941" s="9" t="s">
        <v>277</v>
      </c>
      <c r="P941" s="65">
        <f t="shared" si="16"/>
        <v>292.49999999999955</v>
      </c>
    </row>
    <row r="942" spans="1:18" ht="15">
      <c r="A942" s="238" t="s">
        <v>2494</v>
      </c>
      <c r="B942" s="61" t="s">
        <v>2526</v>
      </c>
      <c r="C942" s="3"/>
      <c r="D942" s="3"/>
      <c r="E942" s="9" t="s">
        <v>277</v>
      </c>
      <c r="F942" s="9" t="s">
        <v>277</v>
      </c>
      <c r="G942" s="9" t="s">
        <v>277</v>
      </c>
      <c r="H942" s="9" t="s">
        <v>277</v>
      </c>
      <c r="I942" s="9" t="s">
        <v>277</v>
      </c>
      <c r="J942" s="9" t="s">
        <v>277</v>
      </c>
      <c r="K942" s="9" t="s">
        <v>277</v>
      </c>
      <c r="L942" s="9" t="s">
        <v>277</v>
      </c>
      <c r="M942" s="9">
        <v>288</v>
      </c>
      <c r="P942" s="65">
        <f t="shared" si="16"/>
        <v>288</v>
      </c>
    </row>
    <row r="943" spans="1:18" ht="15">
      <c r="A943" s="238" t="s">
        <v>2495</v>
      </c>
      <c r="B943" s="61" t="s">
        <v>2529</v>
      </c>
      <c r="C943" s="3"/>
      <c r="D943" s="3"/>
      <c r="E943" s="9" t="s">
        <v>277</v>
      </c>
      <c r="F943" s="9" t="s">
        <v>277</v>
      </c>
      <c r="G943" s="9" t="s">
        <v>277</v>
      </c>
      <c r="H943" s="9" t="s">
        <v>277</v>
      </c>
      <c r="I943" s="9" t="s">
        <v>277</v>
      </c>
      <c r="J943" s="9" t="s">
        <v>277</v>
      </c>
      <c r="K943" s="9" t="s">
        <v>277</v>
      </c>
      <c r="L943" s="9" t="s">
        <v>277</v>
      </c>
      <c r="M943" s="9">
        <v>287.79999999999995</v>
      </c>
      <c r="P943" s="65">
        <f t="shared" si="16"/>
        <v>287.79999999999995</v>
      </c>
    </row>
    <row r="944" spans="1:18" ht="15">
      <c r="A944" s="238" t="s">
        <v>2496</v>
      </c>
      <c r="B944" s="61" t="s">
        <v>2503</v>
      </c>
      <c r="C944" s="3"/>
      <c r="D944" s="3"/>
      <c r="E944" s="9" t="s">
        <v>277</v>
      </c>
      <c r="F944" s="9" t="s">
        <v>277</v>
      </c>
      <c r="G944" s="9" t="s">
        <v>277</v>
      </c>
      <c r="H944" s="9" t="s">
        <v>277</v>
      </c>
      <c r="I944" s="9" t="s">
        <v>277</v>
      </c>
      <c r="J944" s="9" t="s">
        <v>277</v>
      </c>
      <c r="K944" s="9" t="s">
        <v>277</v>
      </c>
      <c r="L944" s="9" t="s">
        <v>277</v>
      </c>
      <c r="M944" s="9">
        <v>283.89999999999998</v>
      </c>
      <c r="P944" s="65">
        <f t="shared" si="16"/>
        <v>283.89999999999998</v>
      </c>
    </row>
    <row r="945" spans="1:16" ht="15">
      <c r="A945" s="238" t="s">
        <v>2497</v>
      </c>
      <c r="B945" s="61" t="s">
        <v>2521</v>
      </c>
      <c r="C945" s="3"/>
      <c r="D945" s="3"/>
      <c r="E945" s="9" t="s">
        <v>277</v>
      </c>
      <c r="F945" s="9" t="s">
        <v>277</v>
      </c>
      <c r="G945" s="9" t="s">
        <v>277</v>
      </c>
      <c r="H945" s="9" t="s">
        <v>277</v>
      </c>
      <c r="I945" s="9" t="s">
        <v>277</v>
      </c>
      <c r="J945" s="9" t="s">
        <v>277</v>
      </c>
      <c r="K945" s="9" t="s">
        <v>277</v>
      </c>
      <c r="L945" s="9" t="s">
        <v>277</v>
      </c>
      <c r="M945" s="9">
        <v>283.5</v>
      </c>
      <c r="P945" s="65">
        <f t="shared" si="16"/>
        <v>283.5</v>
      </c>
    </row>
    <row r="946" spans="1:16" ht="15">
      <c r="A946" s="238" t="s">
        <v>2498</v>
      </c>
      <c r="B946" s="61" t="s">
        <v>2509</v>
      </c>
      <c r="C946" s="3"/>
      <c r="D946" s="3"/>
      <c r="E946" s="9" t="s">
        <v>277</v>
      </c>
      <c r="F946" s="9" t="s">
        <v>277</v>
      </c>
      <c r="G946" s="9" t="s">
        <v>277</v>
      </c>
      <c r="H946" s="9" t="s">
        <v>277</v>
      </c>
      <c r="I946" s="9" t="s">
        <v>277</v>
      </c>
      <c r="J946" s="9" t="s">
        <v>277</v>
      </c>
      <c r="K946" s="9" t="s">
        <v>277</v>
      </c>
      <c r="L946" s="9" t="s">
        <v>277</v>
      </c>
      <c r="M946" s="9">
        <v>264.85000000000002</v>
      </c>
      <c r="P946" s="65">
        <f t="shared" si="16"/>
        <v>264.85000000000002</v>
      </c>
    </row>
    <row r="947" spans="1:16" ht="15">
      <c r="A947" s="238" t="s">
        <v>2499</v>
      </c>
      <c r="B947" s="61" t="s">
        <v>2612</v>
      </c>
      <c r="C947" s="3"/>
      <c r="D947" s="3"/>
      <c r="E947" s="9" t="s">
        <v>277</v>
      </c>
      <c r="F947" s="9" t="s">
        <v>277</v>
      </c>
      <c r="G947" s="9" t="s">
        <v>277</v>
      </c>
      <c r="H947" s="9" t="s">
        <v>277</v>
      </c>
      <c r="I947" s="9" t="s">
        <v>277</v>
      </c>
      <c r="J947" s="9" t="s">
        <v>277</v>
      </c>
      <c r="K947" s="9" t="s">
        <v>277</v>
      </c>
      <c r="L947" s="9" t="s">
        <v>277</v>
      </c>
      <c r="M947" s="9">
        <v>251.5</v>
      </c>
      <c r="P947" s="65">
        <f t="shared" si="16"/>
        <v>251.5</v>
      </c>
    </row>
    <row r="948" spans="1:16" ht="15">
      <c r="A948" s="238" t="s">
        <v>2500</v>
      </c>
      <c r="B948" s="226" t="s">
        <v>2073</v>
      </c>
      <c r="C948" s="3"/>
      <c r="D948" s="3"/>
      <c r="E948" s="9" t="s">
        <v>277</v>
      </c>
      <c r="F948" s="9" t="s">
        <v>277</v>
      </c>
      <c r="G948" s="9" t="s">
        <v>277</v>
      </c>
      <c r="H948" s="9" t="s">
        <v>277</v>
      </c>
      <c r="I948" s="9" t="s">
        <v>277</v>
      </c>
      <c r="J948" s="9" t="s">
        <v>277</v>
      </c>
      <c r="K948" s="9" t="s">
        <v>277</v>
      </c>
      <c r="L948" s="9">
        <v>249.40000000000009</v>
      </c>
      <c r="M948" s="9" t="s">
        <v>277</v>
      </c>
      <c r="P948" s="65">
        <f t="shared" si="16"/>
        <v>249.40000000000009</v>
      </c>
    </row>
    <row r="949" spans="1:16" ht="15">
      <c r="A949" s="238" t="s">
        <v>2501</v>
      </c>
      <c r="B949" s="170" t="s">
        <v>1275</v>
      </c>
      <c r="C949" s="3"/>
      <c r="D949" s="3"/>
      <c r="E949" s="9" t="s">
        <v>277</v>
      </c>
      <c r="F949" s="9" t="s">
        <v>277</v>
      </c>
      <c r="G949" s="9" t="s">
        <v>277</v>
      </c>
      <c r="H949" s="9" t="s">
        <v>277</v>
      </c>
      <c r="I949" s="9">
        <v>246.19999999999982</v>
      </c>
      <c r="J949" s="9" t="s">
        <v>277</v>
      </c>
      <c r="K949" s="9" t="s">
        <v>277</v>
      </c>
      <c r="L949" s="9" t="s">
        <v>277</v>
      </c>
      <c r="M949" s="9" t="s">
        <v>277</v>
      </c>
      <c r="P949" s="65">
        <f t="shared" si="16"/>
        <v>246.19999999999982</v>
      </c>
    </row>
    <row r="950" spans="1:16" ht="15">
      <c r="A950" s="238" t="s">
        <v>2502</v>
      </c>
      <c r="B950" s="61" t="s">
        <v>2508</v>
      </c>
      <c r="C950" s="3"/>
      <c r="D950" s="3"/>
      <c r="E950" s="9" t="s">
        <v>277</v>
      </c>
      <c r="F950" s="9" t="s">
        <v>277</v>
      </c>
      <c r="G950" s="9" t="s">
        <v>277</v>
      </c>
      <c r="H950" s="9" t="s">
        <v>277</v>
      </c>
      <c r="I950" s="9" t="s">
        <v>277</v>
      </c>
      <c r="J950" s="9" t="s">
        <v>277</v>
      </c>
      <c r="K950" s="9" t="s">
        <v>277</v>
      </c>
      <c r="L950" s="9" t="s">
        <v>277</v>
      </c>
      <c r="M950" s="9">
        <v>238.50000000000003</v>
      </c>
      <c r="P950" s="65">
        <f t="shared" si="16"/>
        <v>238.50000000000003</v>
      </c>
    </row>
    <row r="951" spans="1:16" ht="15">
      <c r="A951" s="238" t="s">
        <v>2531</v>
      </c>
      <c r="B951" s="170" t="s">
        <v>1294</v>
      </c>
      <c r="C951" s="3"/>
      <c r="D951" s="3"/>
      <c r="E951" s="9" t="s">
        <v>277</v>
      </c>
      <c r="F951" s="9" t="s">
        <v>277</v>
      </c>
      <c r="G951" s="9" t="s">
        <v>277</v>
      </c>
      <c r="H951" s="9" t="s">
        <v>277</v>
      </c>
      <c r="I951" s="9">
        <v>235</v>
      </c>
      <c r="J951" s="9" t="s">
        <v>277</v>
      </c>
      <c r="K951" s="9" t="s">
        <v>277</v>
      </c>
      <c r="L951" s="9" t="s">
        <v>277</v>
      </c>
      <c r="M951" s="9" t="s">
        <v>277</v>
      </c>
      <c r="P951" s="65">
        <f t="shared" si="16"/>
        <v>235</v>
      </c>
    </row>
    <row r="952" spans="1:16" ht="15">
      <c r="A952" s="238" t="s">
        <v>2613</v>
      </c>
      <c r="B952" s="226" t="s">
        <v>1594</v>
      </c>
      <c r="C952" s="3"/>
      <c r="D952" s="3"/>
      <c r="E952" s="9" t="s">
        <v>277</v>
      </c>
      <c r="F952" s="9" t="s">
        <v>277</v>
      </c>
      <c r="G952" s="9" t="s">
        <v>277</v>
      </c>
      <c r="H952" s="9" t="s">
        <v>277</v>
      </c>
      <c r="I952" s="9" t="s">
        <v>277</v>
      </c>
      <c r="J952" s="9" t="s">
        <v>277</v>
      </c>
      <c r="K952" s="9">
        <v>225.30000000000041</v>
      </c>
      <c r="L952" s="9" t="s">
        <v>277</v>
      </c>
      <c r="M952" s="9" t="s">
        <v>277</v>
      </c>
      <c r="P952" s="65">
        <f t="shared" si="16"/>
        <v>225.30000000000041</v>
      </c>
    </row>
    <row r="953" spans="1:16" ht="15">
      <c r="A953" s="238" t="s">
        <v>2626</v>
      </c>
      <c r="B953" s="61" t="s">
        <v>650</v>
      </c>
      <c r="E953" s="9" t="s">
        <v>277</v>
      </c>
      <c r="F953" s="9" t="s">
        <v>277</v>
      </c>
      <c r="G953" s="9" t="s">
        <v>277</v>
      </c>
      <c r="H953" s="9">
        <v>207.49999999999955</v>
      </c>
      <c r="I953" s="9" t="s">
        <v>277</v>
      </c>
      <c r="J953" s="9" t="s">
        <v>277</v>
      </c>
      <c r="K953" s="9" t="s">
        <v>277</v>
      </c>
      <c r="L953" s="9" t="s">
        <v>277</v>
      </c>
      <c r="M953" s="9" t="s">
        <v>277</v>
      </c>
      <c r="P953" s="65">
        <f t="shared" si="16"/>
        <v>207.49999999999955</v>
      </c>
    </row>
    <row r="954" spans="1:16" ht="15">
      <c r="A954" s="238" t="s">
        <v>2662</v>
      </c>
      <c r="B954" s="61" t="s">
        <v>640</v>
      </c>
      <c r="E954" s="9" t="s">
        <v>277</v>
      </c>
      <c r="F954" s="9" t="s">
        <v>277</v>
      </c>
      <c r="G954" s="9" t="s">
        <v>277</v>
      </c>
      <c r="H954" s="9">
        <v>199.14999999999964</v>
      </c>
      <c r="I954" s="9" t="s">
        <v>277</v>
      </c>
      <c r="J954" s="9" t="s">
        <v>277</v>
      </c>
      <c r="K954" s="9" t="s">
        <v>277</v>
      </c>
      <c r="L954" s="9" t="s">
        <v>277</v>
      </c>
      <c r="M954" s="9" t="s">
        <v>277</v>
      </c>
      <c r="P954" s="65">
        <f t="shared" si="16"/>
        <v>199.14999999999964</v>
      </c>
    </row>
    <row r="955" spans="1:16" ht="15">
      <c r="A955" s="238" t="s">
        <v>2663</v>
      </c>
      <c r="B955" s="170" t="s">
        <v>1274</v>
      </c>
      <c r="C955" s="3"/>
      <c r="D955" s="3"/>
      <c r="E955" s="9" t="s">
        <v>277</v>
      </c>
      <c r="F955" s="9" t="s">
        <v>277</v>
      </c>
      <c r="G955" s="9" t="s">
        <v>277</v>
      </c>
      <c r="H955" s="9" t="s">
        <v>277</v>
      </c>
      <c r="I955" s="9">
        <v>197.79999999999973</v>
      </c>
      <c r="J955" s="9" t="s">
        <v>277</v>
      </c>
      <c r="K955" s="9" t="s">
        <v>277</v>
      </c>
      <c r="L955" s="9" t="s">
        <v>277</v>
      </c>
      <c r="M955" s="9" t="s">
        <v>277</v>
      </c>
      <c r="P955" s="65">
        <f t="shared" si="16"/>
        <v>197.79999999999973</v>
      </c>
    </row>
    <row r="956" spans="1:16" ht="15">
      <c r="A956" s="238" t="s">
        <v>2664</v>
      </c>
      <c r="B956" s="61" t="s">
        <v>178</v>
      </c>
      <c r="E956" s="9">
        <v>112.09999999999991</v>
      </c>
      <c r="F956" s="9" t="s">
        <v>277</v>
      </c>
      <c r="G956" s="9" t="s">
        <v>277</v>
      </c>
      <c r="H956" s="9" t="s">
        <v>277</v>
      </c>
      <c r="I956" s="9" t="s">
        <v>277</v>
      </c>
      <c r="J956" s="9" t="s">
        <v>277</v>
      </c>
      <c r="K956" s="9" t="s">
        <v>277</v>
      </c>
      <c r="L956" s="9" t="s">
        <v>277</v>
      </c>
      <c r="M956" s="9" t="s">
        <v>277</v>
      </c>
      <c r="P956" s="65">
        <f t="shared" si="16"/>
        <v>112.09999999999991</v>
      </c>
    </row>
    <row r="957" spans="1:16" ht="15">
      <c r="A957" s="238" t="s">
        <v>2665</v>
      </c>
      <c r="B957" s="170" t="s">
        <v>1273</v>
      </c>
      <c r="C957" s="3"/>
      <c r="D957" s="3"/>
      <c r="E957" s="9" t="s">
        <v>277</v>
      </c>
      <c r="F957" s="9" t="s">
        <v>277</v>
      </c>
      <c r="G957" s="9" t="s">
        <v>277</v>
      </c>
      <c r="H957" s="9" t="s">
        <v>277</v>
      </c>
      <c r="I957" s="9">
        <v>63.500000000000455</v>
      </c>
      <c r="J957" s="9" t="s">
        <v>277</v>
      </c>
      <c r="K957" s="9" t="s">
        <v>277</v>
      </c>
      <c r="L957" s="9" t="s">
        <v>277</v>
      </c>
      <c r="M957" s="9" t="s">
        <v>277</v>
      </c>
      <c r="P957" s="65">
        <f t="shared" si="16"/>
        <v>63.500000000000455</v>
      </c>
    </row>
    <row r="958" spans="1:16" ht="15">
      <c r="A958" s="238" t="s">
        <v>2666</v>
      </c>
      <c r="B958" s="61" t="s">
        <v>2088</v>
      </c>
      <c r="C958" s="3"/>
      <c r="D958" s="3"/>
      <c r="E958" s="9" t="s">
        <v>277</v>
      </c>
      <c r="F958" s="9" t="s">
        <v>277</v>
      </c>
      <c r="G958" s="9" t="s">
        <v>277</v>
      </c>
      <c r="H958" s="9" t="s">
        <v>277</v>
      </c>
      <c r="I958" s="9" t="s">
        <v>277</v>
      </c>
      <c r="J958" s="9" t="s">
        <v>277</v>
      </c>
      <c r="K958" s="9" t="s">
        <v>277</v>
      </c>
      <c r="L958" s="9">
        <v>21</v>
      </c>
      <c r="M958" s="9" t="s">
        <v>277</v>
      </c>
      <c r="P958" s="65">
        <f t="shared" si="16"/>
        <v>21</v>
      </c>
    </row>
    <row r="959" spans="1:16" ht="15">
      <c r="A959" s="28"/>
      <c r="B959" s="61"/>
      <c r="E959" s="9"/>
      <c r="L959" s="67"/>
      <c r="M959" s="67"/>
    </row>
    <row r="960" spans="1:16" ht="15">
      <c r="A960" s="28"/>
      <c r="B960" s="61"/>
      <c r="D960" t="s">
        <v>2297</v>
      </c>
      <c r="E960" s="9"/>
      <c r="L960" s="67"/>
      <c r="M960" s="67"/>
    </row>
    <row r="962" spans="1:21" ht="25.5">
      <c r="A962" s="23" t="s">
        <v>174</v>
      </c>
      <c r="L962" s="67"/>
      <c r="M962" s="67"/>
    </row>
    <row r="963" spans="1:21">
      <c r="L963" s="67"/>
      <c r="M963" s="67"/>
    </row>
    <row r="964" spans="1:21" ht="15">
      <c r="A964" s="38"/>
      <c r="B964" s="38"/>
      <c r="C964" s="38"/>
      <c r="D964" s="38"/>
      <c r="E964" s="59">
        <v>2016</v>
      </c>
      <c r="F964" s="59">
        <v>2017</v>
      </c>
      <c r="G964" s="59">
        <v>2018</v>
      </c>
      <c r="H964" s="59">
        <v>2019</v>
      </c>
      <c r="I964" s="59">
        <v>2020</v>
      </c>
      <c r="J964" s="59">
        <v>2021</v>
      </c>
      <c r="K964" s="59">
        <v>2022</v>
      </c>
      <c r="L964" s="59">
        <v>2023</v>
      </c>
      <c r="M964" s="59">
        <v>2024</v>
      </c>
      <c r="P964" s="68" t="s">
        <v>40</v>
      </c>
    </row>
    <row r="965" spans="1:21" ht="15">
      <c r="A965" s="28" t="s">
        <v>0</v>
      </c>
      <c r="B965" s="61" t="s">
        <v>11</v>
      </c>
      <c r="E965" s="176">
        <v>615.20000000000005</v>
      </c>
      <c r="F965" s="176">
        <v>1225.5</v>
      </c>
      <c r="G965" s="9">
        <v>307.5</v>
      </c>
      <c r="H965" s="9">
        <v>640.29999999999927</v>
      </c>
      <c r="I965" s="174">
        <v>976.99999999999818</v>
      </c>
      <c r="J965" s="175">
        <v>969.19999999999982</v>
      </c>
      <c r="K965" s="9">
        <v>851.10000000000036</v>
      </c>
      <c r="L965" s="9">
        <v>717.80000000000018</v>
      </c>
      <c r="M965" s="9">
        <v>637.39999999999986</v>
      </c>
      <c r="P965" s="65">
        <f t="shared" ref="P965:P996" si="17">SUM(E965:M965)</f>
        <v>6940.9999999999973</v>
      </c>
      <c r="R965" t="s">
        <v>1819</v>
      </c>
      <c r="U965" t="s">
        <v>1350</v>
      </c>
    </row>
    <row r="966" spans="1:21" ht="15">
      <c r="A966" s="28" t="s">
        <v>2</v>
      </c>
      <c r="B966" s="61" t="s">
        <v>21</v>
      </c>
      <c r="E966" s="9">
        <v>202.1</v>
      </c>
      <c r="F966" s="9">
        <v>423.6</v>
      </c>
      <c r="G966" s="179">
        <v>521.29999999999995</v>
      </c>
      <c r="H966" s="9">
        <v>645.80000000000064</v>
      </c>
      <c r="I966" s="9">
        <v>515.39999999999918</v>
      </c>
      <c r="J966" s="179">
        <v>860.00000000000091</v>
      </c>
      <c r="K966" s="179">
        <v>916.89999999999827</v>
      </c>
      <c r="L966" s="179">
        <v>1045.5999999999995</v>
      </c>
      <c r="M966" s="179">
        <v>900.49999999999977</v>
      </c>
      <c r="P966" s="65">
        <f t="shared" si="17"/>
        <v>6031.1999999999989</v>
      </c>
      <c r="R966" t="s">
        <v>2864</v>
      </c>
      <c r="U966" t="s">
        <v>1821</v>
      </c>
    </row>
    <row r="967" spans="1:21" ht="15">
      <c r="A967" s="28" t="s">
        <v>3</v>
      </c>
      <c r="B967" s="61" t="s">
        <v>17</v>
      </c>
      <c r="E967" s="175">
        <v>534.4</v>
      </c>
      <c r="F967" s="9">
        <v>530.65</v>
      </c>
      <c r="G967" s="9">
        <v>363.85</v>
      </c>
      <c r="H967" s="9">
        <v>539.09999999999991</v>
      </c>
      <c r="I967" s="179">
        <v>726.09999999999991</v>
      </c>
      <c r="J967" s="9">
        <v>719.5</v>
      </c>
      <c r="K967" s="176">
        <v>1017.0999999999995</v>
      </c>
      <c r="L967" s="9">
        <v>715.29999999999973</v>
      </c>
      <c r="M967" s="9">
        <v>855.69999999999993</v>
      </c>
      <c r="P967" s="65">
        <f t="shared" si="17"/>
        <v>6001.699999999998</v>
      </c>
      <c r="R967" t="s">
        <v>1889</v>
      </c>
      <c r="U967" t="s">
        <v>1349</v>
      </c>
    </row>
    <row r="968" spans="1:21" ht="15">
      <c r="A968" s="28" t="s">
        <v>5</v>
      </c>
      <c r="B968" s="61" t="s">
        <v>9</v>
      </c>
      <c r="E968" s="9">
        <v>296.89999999999998</v>
      </c>
      <c r="F968" s="9">
        <v>471.3</v>
      </c>
      <c r="G968" s="176">
        <v>927.95</v>
      </c>
      <c r="H968" s="9">
        <v>668.90000000000055</v>
      </c>
      <c r="I968" s="9">
        <v>620.69999999999982</v>
      </c>
      <c r="J968" s="9">
        <v>410.59999999999945</v>
      </c>
      <c r="K968" s="174">
        <v>990.09999999999945</v>
      </c>
      <c r="L968" s="9">
        <v>784.79999999999973</v>
      </c>
      <c r="M968" s="9">
        <v>767.4</v>
      </c>
      <c r="P968" s="65">
        <f t="shared" si="17"/>
        <v>5938.6499999999978</v>
      </c>
      <c r="R968" t="s">
        <v>279</v>
      </c>
      <c r="U968" t="s">
        <v>1349</v>
      </c>
    </row>
    <row r="969" spans="1:21" ht="15">
      <c r="A969" s="28" t="s">
        <v>7</v>
      </c>
      <c r="B969" s="61" t="s">
        <v>31</v>
      </c>
      <c r="E969" s="179">
        <v>506.4</v>
      </c>
      <c r="F969" s="9">
        <v>479.8</v>
      </c>
      <c r="G969" s="179">
        <v>428.3</v>
      </c>
      <c r="H969" s="179">
        <v>780.30000000000018</v>
      </c>
      <c r="I969" s="9">
        <v>542.60000000000036</v>
      </c>
      <c r="J969" s="179">
        <v>847.10000000000036</v>
      </c>
      <c r="K969" s="9">
        <v>685.90000000000055</v>
      </c>
      <c r="L969" s="9">
        <v>942.49999999999955</v>
      </c>
      <c r="M969" s="9">
        <v>504.2</v>
      </c>
      <c r="P969" s="65">
        <f t="shared" si="17"/>
        <v>5717.1000000000013</v>
      </c>
      <c r="R969" t="s">
        <v>1820</v>
      </c>
      <c r="U969" t="s">
        <v>1821</v>
      </c>
    </row>
    <row r="970" spans="1:21" ht="15">
      <c r="A970" s="28" t="s">
        <v>8</v>
      </c>
      <c r="B970" s="61" t="s">
        <v>143</v>
      </c>
      <c r="E970" s="9" t="s">
        <v>277</v>
      </c>
      <c r="F970" s="9">
        <v>450.55</v>
      </c>
      <c r="G970" s="174">
        <v>570.20000000000005</v>
      </c>
      <c r="H970" s="176">
        <v>839.09999999999991</v>
      </c>
      <c r="I970" s="176">
        <v>1012.1000000000001</v>
      </c>
      <c r="J970" s="9">
        <v>564.29999999999973</v>
      </c>
      <c r="K970" s="9">
        <v>783.00000000000091</v>
      </c>
      <c r="L970" s="9">
        <v>887.59999999999854</v>
      </c>
      <c r="M970" s="9">
        <v>561.29999999999995</v>
      </c>
      <c r="P970" s="65">
        <f t="shared" si="17"/>
        <v>5668.1499999999987</v>
      </c>
      <c r="R970" t="s">
        <v>979</v>
      </c>
      <c r="U970" t="s">
        <v>1350</v>
      </c>
    </row>
    <row r="971" spans="1:21" ht="15">
      <c r="A971" s="28" t="s">
        <v>10</v>
      </c>
      <c r="B971" s="61" t="s">
        <v>141</v>
      </c>
      <c r="E971" s="9" t="s">
        <v>277</v>
      </c>
      <c r="F971" s="9">
        <v>364.5</v>
      </c>
      <c r="G971" s="9">
        <v>278</v>
      </c>
      <c r="H971" s="9">
        <v>557.7999999999995</v>
      </c>
      <c r="I971" s="175">
        <v>872.39999999999964</v>
      </c>
      <c r="J971" s="179">
        <v>846.40000000000009</v>
      </c>
      <c r="K971" s="9">
        <v>882.49999999999955</v>
      </c>
      <c r="L971" s="9">
        <v>1007.4000000000001</v>
      </c>
      <c r="M971" s="9">
        <v>769.3</v>
      </c>
      <c r="P971" s="65">
        <f t="shared" si="17"/>
        <v>5578.2999999999984</v>
      </c>
      <c r="R971" t="s">
        <v>331</v>
      </c>
    </row>
    <row r="972" spans="1:21" ht="15">
      <c r="A972" s="28" t="s">
        <v>12</v>
      </c>
      <c r="B972" s="61" t="s">
        <v>142</v>
      </c>
      <c r="E972" s="9" t="s">
        <v>277</v>
      </c>
      <c r="F972" s="179">
        <v>579.9</v>
      </c>
      <c r="G972" s="9">
        <v>379.1</v>
      </c>
      <c r="H972" s="9">
        <v>643.00000000000045</v>
      </c>
      <c r="I972" s="9">
        <v>501.50000000000023</v>
      </c>
      <c r="J972" s="9">
        <v>748.29999999999882</v>
      </c>
      <c r="K972" s="9">
        <v>911.49999999999955</v>
      </c>
      <c r="L972" s="179">
        <v>1083.8000000000006</v>
      </c>
      <c r="M972" s="9">
        <v>731.00000000000011</v>
      </c>
      <c r="P972" s="65">
        <f t="shared" si="17"/>
        <v>5578.1</v>
      </c>
      <c r="R972" t="s">
        <v>304</v>
      </c>
    </row>
    <row r="973" spans="1:21" ht="15">
      <c r="A973" s="28" t="s">
        <v>14</v>
      </c>
      <c r="B973" s="61" t="s">
        <v>37</v>
      </c>
      <c r="E973" s="179">
        <v>486.3</v>
      </c>
      <c r="F973" s="9">
        <v>424.75</v>
      </c>
      <c r="G973" s="9">
        <v>358.6</v>
      </c>
      <c r="H973" s="9">
        <v>461.69999999999982</v>
      </c>
      <c r="I973" s="9">
        <v>305.40000000000009</v>
      </c>
      <c r="J973" s="9">
        <v>726.99999999999955</v>
      </c>
      <c r="K973" s="175">
        <v>970.20000000000073</v>
      </c>
      <c r="L973" s="179">
        <v>1058.9000000000015</v>
      </c>
      <c r="M973" s="9">
        <v>691.09999999999991</v>
      </c>
      <c r="P973" s="65">
        <f t="shared" si="17"/>
        <v>5483.9500000000025</v>
      </c>
      <c r="R973" t="s">
        <v>342</v>
      </c>
    </row>
    <row r="974" spans="1:21" ht="15">
      <c r="A974" s="28" t="s">
        <v>16</v>
      </c>
      <c r="B974" s="61" t="s">
        <v>33</v>
      </c>
      <c r="E974" s="9">
        <v>361.5</v>
      </c>
      <c r="F974" s="9">
        <v>494.45</v>
      </c>
      <c r="G974" s="9">
        <v>323.5</v>
      </c>
      <c r="H974" s="9">
        <v>693.90000000000009</v>
      </c>
      <c r="I974" s="9">
        <v>365</v>
      </c>
      <c r="J974" s="9">
        <v>477.69999999999982</v>
      </c>
      <c r="K974" s="9">
        <v>894.69999999999936</v>
      </c>
      <c r="L974" s="9">
        <v>819.19999999999891</v>
      </c>
      <c r="M974" s="9">
        <v>690.2</v>
      </c>
      <c r="P974" s="65">
        <f t="shared" si="17"/>
        <v>5120.1499999999987</v>
      </c>
    </row>
    <row r="975" spans="1:21" ht="15">
      <c r="A975" s="28" t="s">
        <v>18</v>
      </c>
      <c r="B975" s="61" t="s">
        <v>631</v>
      </c>
      <c r="E975" s="9" t="s">
        <v>277</v>
      </c>
      <c r="F975" s="9" t="s">
        <v>277</v>
      </c>
      <c r="G975" s="9" t="s">
        <v>277</v>
      </c>
      <c r="H975" s="179">
        <v>703.90000000000055</v>
      </c>
      <c r="I975" s="179">
        <v>807.45000000000118</v>
      </c>
      <c r="J975" s="179">
        <v>960.39999999999964</v>
      </c>
      <c r="K975" s="9">
        <v>900.00000000000045</v>
      </c>
      <c r="L975" s="9">
        <v>601.09999999999991</v>
      </c>
      <c r="M975" s="176">
        <v>1034.3</v>
      </c>
      <c r="P975" s="65">
        <f t="shared" si="17"/>
        <v>5007.1500000000015</v>
      </c>
      <c r="R975" t="s">
        <v>2863</v>
      </c>
      <c r="U975" t="s">
        <v>1350</v>
      </c>
    </row>
    <row r="976" spans="1:21" ht="15">
      <c r="A976" s="28" t="s">
        <v>20</v>
      </c>
      <c r="B976" s="61" t="s">
        <v>153</v>
      </c>
      <c r="E976" s="9" t="s">
        <v>277</v>
      </c>
      <c r="F976" s="9" t="s">
        <v>277</v>
      </c>
      <c r="G976" s="9">
        <v>355.3</v>
      </c>
      <c r="H976" s="9">
        <v>491.79999999999927</v>
      </c>
      <c r="I976" s="9">
        <v>524.30000000000064</v>
      </c>
      <c r="J976" s="176">
        <v>1093.7000000000003</v>
      </c>
      <c r="K976" s="179">
        <v>924.59999999999991</v>
      </c>
      <c r="L976" s="9">
        <v>910.09999999999991</v>
      </c>
      <c r="M976" s="9">
        <v>647.9</v>
      </c>
      <c r="P976" s="65">
        <f t="shared" si="17"/>
        <v>4947.7</v>
      </c>
      <c r="R976" t="s">
        <v>337</v>
      </c>
      <c r="U976" t="s">
        <v>1349</v>
      </c>
    </row>
    <row r="977" spans="1:18" ht="15">
      <c r="A977" s="28" t="s">
        <v>22</v>
      </c>
      <c r="B977" s="61" t="s">
        <v>27</v>
      </c>
      <c r="E977" s="179">
        <v>409.1</v>
      </c>
      <c r="F977" s="175">
        <v>829.35</v>
      </c>
      <c r="G977" s="9">
        <v>368.9</v>
      </c>
      <c r="H977" s="9">
        <v>460.19999999999914</v>
      </c>
      <c r="I977" s="9">
        <v>491.29999999999927</v>
      </c>
      <c r="J977" s="174">
        <v>997.30000000000064</v>
      </c>
      <c r="K977" s="9">
        <v>549.29999999999882</v>
      </c>
      <c r="L977" s="9">
        <v>840.59999999999991</v>
      </c>
      <c r="M977" s="9" t="s">
        <v>277</v>
      </c>
      <c r="P977" s="65">
        <f t="shared" si="17"/>
        <v>4946.0499999999975</v>
      </c>
      <c r="R977" t="s">
        <v>1822</v>
      </c>
    </row>
    <row r="978" spans="1:18" ht="15">
      <c r="A978" s="28" t="s">
        <v>24</v>
      </c>
      <c r="B978" s="61" t="s">
        <v>15</v>
      </c>
      <c r="E978" s="9">
        <v>244.9</v>
      </c>
      <c r="F978" s="9">
        <v>367.55</v>
      </c>
      <c r="G978" s="179">
        <v>547</v>
      </c>
      <c r="H978" s="9">
        <v>453.099999999999</v>
      </c>
      <c r="I978" s="9">
        <v>568.29999999999973</v>
      </c>
      <c r="J978" s="9">
        <v>405.40000000000055</v>
      </c>
      <c r="K978" s="9">
        <v>847.19999999999982</v>
      </c>
      <c r="L978" s="9">
        <v>961.79999999999973</v>
      </c>
      <c r="M978" s="9">
        <v>501.50000000000006</v>
      </c>
      <c r="P978" s="65">
        <f t="shared" si="17"/>
        <v>4896.7499999999982</v>
      </c>
      <c r="R978" t="s">
        <v>282</v>
      </c>
    </row>
    <row r="979" spans="1:18" ht="15">
      <c r="A979" s="28" t="s">
        <v>26</v>
      </c>
      <c r="B979" s="61" t="s">
        <v>25</v>
      </c>
      <c r="E979" s="9">
        <v>316.5</v>
      </c>
      <c r="F979" s="9">
        <v>241</v>
      </c>
      <c r="G979" s="175">
        <v>553.9</v>
      </c>
      <c r="H979" s="9">
        <v>429.70000000000027</v>
      </c>
      <c r="I979" s="9">
        <v>369.79999999999973</v>
      </c>
      <c r="J979" s="9">
        <v>633.90000000000055</v>
      </c>
      <c r="K979" s="9">
        <v>734.99999999999955</v>
      </c>
      <c r="L979" s="9">
        <v>768.19999999999936</v>
      </c>
      <c r="M979" s="9">
        <v>807.19999999999982</v>
      </c>
      <c r="P979" s="65">
        <f t="shared" si="17"/>
        <v>4855.1999999999989</v>
      </c>
      <c r="R979" t="s">
        <v>281</v>
      </c>
    </row>
    <row r="980" spans="1:18" ht="15">
      <c r="A980" s="28" t="s">
        <v>28</v>
      </c>
      <c r="B980" s="61" t="s">
        <v>615</v>
      </c>
      <c r="E980" s="9" t="s">
        <v>277</v>
      </c>
      <c r="F980" s="9" t="s">
        <v>277</v>
      </c>
      <c r="G980" s="9" t="s">
        <v>277</v>
      </c>
      <c r="H980" s="174">
        <v>824.10000000000036</v>
      </c>
      <c r="I980" s="179">
        <v>832.40000000000009</v>
      </c>
      <c r="J980" s="9">
        <v>702.69999999999982</v>
      </c>
      <c r="K980" s="9">
        <v>796.40000000000146</v>
      </c>
      <c r="L980" s="9">
        <v>1033.9000000000001</v>
      </c>
      <c r="M980" s="9">
        <v>633.09999999999991</v>
      </c>
      <c r="P980" s="65">
        <f t="shared" si="17"/>
        <v>4822.6000000000022</v>
      </c>
      <c r="R980" t="s">
        <v>306</v>
      </c>
    </row>
    <row r="981" spans="1:18" ht="15">
      <c r="A981" s="28" t="s">
        <v>30</v>
      </c>
      <c r="B981" s="61" t="s">
        <v>154</v>
      </c>
      <c r="E981" s="9" t="s">
        <v>277</v>
      </c>
      <c r="F981" s="9" t="s">
        <v>277</v>
      </c>
      <c r="G981" s="9">
        <v>207.9</v>
      </c>
      <c r="H981" s="9">
        <v>650.79999999999905</v>
      </c>
      <c r="I981" s="9">
        <v>478.20000000000027</v>
      </c>
      <c r="J981" s="9">
        <v>660.80000000000064</v>
      </c>
      <c r="K981" s="9">
        <v>772.900000000001</v>
      </c>
      <c r="L981" s="179">
        <v>1089.4999999999995</v>
      </c>
      <c r="M981" s="9">
        <v>603.1</v>
      </c>
      <c r="P981" s="65">
        <f t="shared" si="17"/>
        <v>4463.2000000000007</v>
      </c>
      <c r="R981" t="s">
        <v>296</v>
      </c>
    </row>
    <row r="982" spans="1:18" ht="15">
      <c r="A982" s="28" t="s">
        <v>32</v>
      </c>
      <c r="B982" s="61" t="s">
        <v>605</v>
      </c>
      <c r="E982" s="9" t="s">
        <v>277</v>
      </c>
      <c r="F982" s="9" t="s">
        <v>277</v>
      </c>
      <c r="G982" s="9" t="s">
        <v>277</v>
      </c>
      <c r="H982" s="9">
        <v>630.90000000000055</v>
      </c>
      <c r="I982" s="9">
        <v>627.29999999999973</v>
      </c>
      <c r="J982" s="9">
        <v>770.40000000000009</v>
      </c>
      <c r="K982" s="9">
        <v>694.900000000001</v>
      </c>
      <c r="L982" s="9">
        <v>932.19999999999936</v>
      </c>
      <c r="M982" s="9">
        <v>805.9</v>
      </c>
      <c r="P982" s="65">
        <f t="shared" si="17"/>
        <v>4461.6000000000004</v>
      </c>
    </row>
    <row r="983" spans="1:18" ht="15">
      <c r="A983" s="28" t="s">
        <v>34</v>
      </c>
      <c r="B983" s="61" t="s">
        <v>645</v>
      </c>
      <c r="E983" s="9" t="s">
        <v>277</v>
      </c>
      <c r="F983" s="9" t="s">
        <v>277</v>
      </c>
      <c r="G983" s="9" t="s">
        <v>277</v>
      </c>
      <c r="H983" s="179">
        <v>717.59999999999991</v>
      </c>
      <c r="I983" s="9">
        <v>505.60000000000082</v>
      </c>
      <c r="J983" s="9">
        <v>800.70000000000073</v>
      </c>
      <c r="K983" s="9">
        <v>821.59999999999991</v>
      </c>
      <c r="L983" s="9">
        <v>887.70000000000027</v>
      </c>
      <c r="M983" s="9">
        <v>704.5</v>
      </c>
      <c r="P983" s="65">
        <f t="shared" si="17"/>
        <v>4437.7000000000016</v>
      </c>
      <c r="R983" t="s">
        <v>291</v>
      </c>
    </row>
    <row r="984" spans="1:18" ht="15">
      <c r="A984" s="28" t="s">
        <v>36</v>
      </c>
      <c r="B984" s="61" t="s">
        <v>616</v>
      </c>
      <c r="E984" s="9" t="s">
        <v>277</v>
      </c>
      <c r="F984" s="9" t="s">
        <v>277</v>
      </c>
      <c r="G984" s="9" t="s">
        <v>277</v>
      </c>
      <c r="H984" s="179">
        <v>699.20000000000027</v>
      </c>
      <c r="I984" s="9">
        <v>598.09999999999991</v>
      </c>
      <c r="J984" s="9">
        <v>761.79999999999973</v>
      </c>
      <c r="K984" s="179">
        <v>929.49999999999864</v>
      </c>
      <c r="L984" s="9">
        <v>1002.5999999999995</v>
      </c>
      <c r="M984" s="9">
        <v>419.19999999999993</v>
      </c>
      <c r="P984" s="65">
        <f t="shared" si="17"/>
        <v>4410.3999999999978</v>
      </c>
      <c r="R984" t="s">
        <v>343</v>
      </c>
    </row>
    <row r="985" spans="1:18" ht="15">
      <c r="A985" s="28" t="s">
        <v>38</v>
      </c>
      <c r="B985" s="61" t="s">
        <v>665</v>
      </c>
      <c r="E985" s="9" t="s">
        <v>277</v>
      </c>
      <c r="F985" s="9" t="s">
        <v>277</v>
      </c>
      <c r="G985" s="9" t="s">
        <v>277</v>
      </c>
      <c r="H985" s="9">
        <v>443.70000000000073</v>
      </c>
      <c r="I985" s="9">
        <v>501</v>
      </c>
      <c r="J985" s="179">
        <v>841.39999999999964</v>
      </c>
      <c r="K985" s="179">
        <v>940.79999999999836</v>
      </c>
      <c r="L985" s="175">
        <v>1192.9000000000001</v>
      </c>
      <c r="M985" s="9">
        <v>490.09999999999997</v>
      </c>
      <c r="P985" s="65">
        <f t="shared" si="17"/>
        <v>4409.8999999999987</v>
      </c>
      <c r="R985" t="s">
        <v>1826</v>
      </c>
    </row>
    <row r="986" spans="1:18" ht="15">
      <c r="A986" s="28" t="s">
        <v>145</v>
      </c>
      <c r="B986" s="61" t="s">
        <v>613</v>
      </c>
      <c r="E986" s="9" t="s">
        <v>277</v>
      </c>
      <c r="F986" s="9" t="s">
        <v>277</v>
      </c>
      <c r="G986" s="9" t="s">
        <v>277</v>
      </c>
      <c r="H986" s="9">
        <v>547.09999999999991</v>
      </c>
      <c r="I986" s="9">
        <v>489.19999999999982</v>
      </c>
      <c r="J986" s="9">
        <v>713.69999999999891</v>
      </c>
      <c r="K986" s="9">
        <v>728.79999999999927</v>
      </c>
      <c r="L986" s="179">
        <v>1156.400000000001</v>
      </c>
      <c r="M986" s="9">
        <v>732</v>
      </c>
      <c r="P986" s="65">
        <f t="shared" si="17"/>
        <v>4367.1999999999989</v>
      </c>
      <c r="R986" t="s">
        <v>282</v>
      </c>
    </row>
    <row r="987" spans="1:18" ht="15">
      <c r="A987" s="28" t="s">
        <v>146</v>
      </c>
      <c r="B987" s="61" t="s">
        <v>161</v>
      </c>
      <c r="E987" s="9" t="s">
        <v>277</v>
      </c>
      <c r="F987" s="9" t="s">
        <v>277</v>
      </c>
      <c r="G987" s="9">
        <v>291.5</v>
      </c>
      <c r="H987" s="9">
        <v>685.19999999999845</v>
      </c>
      <c r="I987" s="9">
        <v>530.30000000000018</v>
      </c>
      <c r="J987" s="9">
        <v>596.79999999999973</v>
      </c>
      <c r="K987" s="9">
        <v>687.80000000000018</v>
      </c>
      <c r="L987" s="9">
        <v>751</v>
      </c>
      <c r="M987" s="9">
        <v>790.8</v>
      </c>
      <c r="P987" s="65">
        <f t="shared" si="17"/>
        <v>4333.3999999999987</v>
      </c>
    </row>
    <row r="988" spans="1:18" ht="15">
      <c r="A988" s="28" t="s">
        <v>147</v>
      </c>
      <c r="B988" s="28" t="s">
        <v>600</v>
      </c>
      <c r="E988" s="9" t="s">
        <v>277</v>
      </c>
      <c r="F988" s="9" t="s">
        <v>277</v>
      </c>
      <c r="G988" s="9" t="s">
        <v>277</v>
      </c>
      <c r="H988" s="179">
        <v>728.89999999999918</v>
      </c>
      <c r="I988" s="9">
        <v>598.50000000000182</v>
      </c>
      <c r="J988" s="9">
        <v>547.19999999999982</v>
      </c>
      <c r="K988" s="9">
        <v>774.80000000000018</v>
      </c>
      <c r="L988" s="9">
        <v>929.79999999999927</v>
      </c>
      <c r="M988" s="9">
        <v>528.9</v>
      </c>
      <c r="P988" s="65">
        <f t="shared" si="17"/>
        <v>4108.1000000000004</v>
      </c>
      <c r="R988" t="s">
        <v>296</v>
      </c>
    </row>
    <row r="989" spans="1:18" ht="15">
      <c r="A989" s="28" t="s">
        <v>150</v>
      </c>
      <c r="B989" s="61" t="s">
        <v>23</v>
      </c>
      <c r="E989" s="179">
        <v>498</v>
      </c>
      <c r="F989" s="9">
        <v>186.35</v>
      </c>
      <c r="G989" s="9">
        <v>85.8</v>
      </c>
      <c r="H989" s="9">
        <v>688.30000000000018</v>
      </c>
      <c r="I989" s="9">
        <v>374.09999999999991</v>
      </c>
      <c r="J989" s="9">
        <v>469.40000000000032</v>
      </c>
      <c r="K989" s="9">
        <v>649.80000000000109</v>
      </c>
      <c r="L989" s="9">
        <v>536.89999999999827</v>
      </c>
      <c r="M989" s="9">
        <v>593.80000000000007</v>
      </c>
      <c r="P989" s="65">
        <f t="shared" si="17"/>
        <v>4082.4500000000003</v>
      </c>
      <c r="R989" t="s">
        <v>283</v>
      </c>
    </row>
    <row r="990" spans="1:18" ht="15">
      <c r="A990" s="28" t="s">
        <v>156</v>
      </c>
      <c r="B990" s="61" t="s">
        <v>13</v>
      </c>
      <c r="E990" s="9">
        <v>180.2</v>
      </c>
      <c r="F990" s="179">
        <v>705.1</v>
      </c>
      <c r="G990" s="9">
        <v>343.1</v>
      </c>
      <c r="H990" s="175">
        <v>817.50000000000091</v>
      </c>
      <c r="I990" s="9">
        <v>283.89999999999964</v>
      </c>
      <c r="J990" s="9">
        <v>669.70000000000027</v>
      </c>
      <c r="K990" s="9">
        <v>532.45000000000027</v>
      </c>
      <c r="L990" s="9">
        <v>498.49999999999955</v>
      </c>
      <c r="M990" s="9" t="s">
        <v>277</v>
      </c>
      <c r="P990" s="65">
        <f t="shared" si="17"/>
        <v>4030.4500000000007</v>
      </c>
      <c r="R990" t="s">
        <v>351</v>
      </c>
    </row>
    <row r="991" spans="1:18" ht="15">
      <c r="A991" s="28" t="s">
        <v>158</v>
      </c>
      <c r="B991" s="61" t="s">
        <v>630</v>
      </c>
      <c r="E991" s="9" t="s">
        <v>277</v>
      </c>
      <c r="F991" s="9" t="s">
        <v>277</v>
      </c>
      <c r="G991" s="9" t="s">
        <v>277</v>
      </c>
      <c r="H991" s="9">
        <v>686</v>
      </c>
      <c r="I991" s="9">
        <v>422.90000000000009</v>
      </c>
      <c r="J991" s="9">
        <v>748.89999999999918</v>
      </c>
      <c r="K991" s="9">
        <v>618.00000000000091</v>
      </c>
      <c r="L991" s="9">
        <v>798.30000000000109</v>
      </c>
      <c r="M991" s="9">
        <v>744.7</v>
      </c>
      <c r="P991" s="65">
        <f t="shared" si="17"/>
        <v>4018.8000000000011</v>
      </c>
    </row>
    <row r="992" spans="1:18" ht="15">
      <c r="A992" s="28" t="s">
        <v>159</v>
      </c>
      <c r="B992" s="61" t="s">
        <v>649</v>
      </c>
      <c r="E992" s="9" t="s">
        <v>277</v>
      </c>
      <c r="F992" s="9" t="s">
        <v>277</v>
      </c>
      <c r="G992" s="9" t="s">
        <v>277</v>
      </c>
      <c r="H992" s="9">
        <v>408.50000000000091</v>
      </c>
      <c r="I992" s="9">
        <v>474.29999999999973</v>
      </c>
      <c r="J992" s="9">
        <v>684.40000000000009</v>
      </c>
      <c r="K992" s="9">
        <v>801.49999999999955</v>
      </c>
      <c r="L992" s="9">
        <v>890.99999999999955</v>
      </c>
      <c r="M992" s="9">
        <v>666.90000000000009</v>
      </c>
      <c r="P992" s="65">
        <f t="shared" si="17"/>
        <v>3926.6</v>
      </c>
    </row>
    <row r="993" spans="1:21" ht="15">
      <c r="A993" s="28" t="s">
        <v>160</v>
      </c>
      <c r="B993" s="226" t="s">
        <v>1579</v>
      </c>
      <c r="C993" s="3"/>
      <c r="D993" s="3"/>
      <c r="E993" s="9" t="s">
        <v>277</v>
      </c>
      <c r="F993" s="9" t="s">
        <v>277</v>
      </c>
      <c r="G993" s="9" t="s">
        <v>277</v>
      </c>
      <c r="H993" s="9" t="s">
        <v>277</v>
      </c>
      <c r="I993" s="9" t="s">
        <v>277</v>
      </c>
      <c r="J993" s="9">
        <v>786.50000000000045</v>
      </c>
      <c r="K993" s="179">
        <v>963.29999999999927</v>
      </c>
      <c r="L993" s="174">
        <v>1211.0999999999985</v>
      </c>
      <c r="M993" s="179">
        <v>884.79999999999984</v>
      </c>
      <c r="P993" s="65">
        <f t="shared" si="17"/>
        <v>3845.699999999998</v>
      </c>
      <c r="R993" t="s">
        <v>2339</v>
      </c>
    </row>
    <row r="994" spans="1:21" ht="15">
      <c r="A994" s="28" t="s">
        <v>162</v>
      </c>
      <c r="B994" s="61" t="s">
        <v>1</v>
      </c>
      <c r="E994" s="9">
        <v>276</v>
      </c>
      <c r="F994" s="174">
        <v>902.5</v>
      </c>
      <c r="G994" s="9">
        <v>114.9</v>
      </c>
      <c r="H994" s="9">
        <v>442.19999999999936</v>
      </c>
      <c r="I994" s="9">
        <v>427.30000000000018</v>
      </c>
      <c r="J994" s="9">
        <v>424.05000000000018</v>
      </c>
      <c r="K994" s="9">
        <v>319.70000000000005</v>
      </c>
      <c r="L994" s="9">
        <v>396.30000000000018</v>
      </c>
      <c r="M994" s="9">
        <v>531.5</v>
      </c>
      <c r="P994" s="65">
        <f t="shared" si="17"/>
        <v>3834.45</v>
      </c>
      <c r="R994" t="s">
        <v>299</v>
      </c>
    </row>
    <row r="995" spans="1:21" ht="15">
      <c r="A995" s="28" t="s">
        <v>273</v>
      </c>
      <c r="B995" s="181" t="s">
        <v>1286</v>
      </c>
      <c r="C995" s="3"/>
      <c r="D995" s="3"/>
      <c r="E995" s="9" t="s">
        <v>277</v>
      </c>
      <c r="F995" s="9" t="s">
        <v>277</v>
      </c>
      <c r="G995" s="9" t="s">
        <v>277</v>
      </c>
      <c r="H995" s="9" t="s">
        <v>277</v>
      </c>
      <c r="I995" s="179">
        <v>727.09999999999991</v>
      </c>
      <c r="J995" s="9">
        <v>660.49999999999909</v>
      </c>
      <c r="K995" s="9">
        <v>732.89999999999964</v>
      </c>
      <c r="L995" s="9">
        <v>1027.0000000000005</v>
      </c>
      <c r="M995" s="9">
        <v>684.30000000000007</v>
      </c>
      <c r="P995" s="65">
        <f t="shared" si="17"/>
        <v>3831.7999999999993</v>
      </c>
      <c r="R995" t="s">
        <v>291</v>
      </c>
    </row>
    <row r="996" spans="1:21" ht="15">
      <c r="A996" s="28" t="s">
        <v>274</v>
      </c>
      <c r="B996" s="226" t="s">
        <v>1581</v>
      </c>
      <c r="C996" s="3"/>
      <c r="D996" s="3"/>
      <c r="E996" s="9" t="s">
        <v>277</v>
      </c>
      <c r="F996" s="9" t="s">
        <v>277</v>
      </c>
      <c r="G996" s="9" t="s">
        <v>277</v>
      </c>
      <c r="H996" s="9" t="s">
        <v>277</v>
      </c>
      <c r="I996" s="9" t="s">
        <v>277</v>
      </c>
      <c r="J996" s="9">
        <v>745.90000000000009</v>
      </c>
      <c r="K996" s="9">
        <v>911.19999999999982</v>
      </c>
      <c r="L996" s="176">
        <v>1273.1999999999998</v>
      </c>
      <c r="M996" s="9">
        <v>871.90000000000009</v>
      </c>
      <c r="P996" s="65">
        <f t="shared" si="17"/>
        <v>3802.2</v>
      </c>
      <c r="R996" t="s">
        <v>280</v>
      </c>
      <c r="U996" t="s">
        <v>1349</v>
      </c>
    </row>
    <row r="997" spans="1:21" ht="15">
      <c r="A997" s="28" t="s">
        <v>275</v>
      </c>
      <c r="B997" s="61" t="s">
        <v>629</v>
      </c>
      <c r="E997" s="9" t="s">
        <v>277</v>
      </c>
      <c r="F997" s="9" t="s">
        <v>277</v>
      </c>
      <c r="G997" s="9" t="s">
        <v>277</v>
      </c>
      <c r="H997" s="9">
        <v>578.09999999999945</v>
      </c>
      <c r="I997" s="9">
        <v>593</v>
      </c>
      <c r="J997" s="9">
        <v>614.89999999999986</v>
      </c>
      <c r="K997" s="9">
        <v>659.99999999999955</v>
      </c>
      <c r="L997" s="9">
        <v>898.40000000000055</v>
      </c>
      <c r="M997" s="9">
        <v>329.2</v>
      </c>
      <c r="P997" s="65">
        <f t="shared" ref="P997:P1028" si="18">SUM(E997:M997)</f>
        <v>3673.5999999999995</v>
      </c>
    </row>
    <row r="998" spans="1:21" ht="15">
      <c r="A998" s="28" t="s">
        <v>276</v>
      </c>
      <c r="B998" s="61" t="s">
        <v>39</v>
      </c>
      <c r="E998" s="179">
        <v>430.4</v>
      </c>
      <c r="F998" s="179">
        <v>697.6</v>
      </c>
      <c r="G998" s="9">
        <v>278.8</v>
      </c>
      <c r="H998" s="9">
        <v>456</v>
      </c>
      <c r="I998" s="9">
        <v>325.00000000000045</v>
      </c>
      <c r="J998" s="9">
        <v>533.69999999999982</v>
      </c>
      <c r="K998" s="9">
        <v>870.25000000000045</v>
      </c>
      <c r="L998" s="9" t="s">
        <v>277</v>
      </c>
      <c r="M998" s="9" t="s">
        <v>277</v>
      </c>
      <c r="P998" s="65">
        <f t="shared" si="18"/>
        <v>3591.7500000000005</v>
      </c>
      <c r="R998" t="s">
        <v>315</v>
      </c>
    </row>
    <row r="999" spans="1:21" ht="15">
      <c r="A999" s="28" t="s">
        <v>602</v>
      </c>
      <c r="B999" s="170" t="s">
        <v>1272</v>
      </c>
      <c r="C999" s="3"/>
      <c r="D999" s="3"/>
      <c r="E999" s="9" t="s">
        <v>277</v>
      </c>
      <c r="F999" s="9" t="s">
        <v>277</v>
      </c>
      <c r="G999" s="9" t="s">
        <v>277</v>
      </c>
      <c r="H999" s="9" t="s">
        <v>277</v>
      </c>
      <c r="I999" s="9">
        <v>231.59999999999991</v>
      </c>
      <c r="J999" s="179">
        <v>854.90000000000009</v>
      </c>
      <c r="K999" s="9">
        <v>710.29999999999973</v>
      </c>
      <c r="L999" s="179">
        <v>1043.5000000000005</v>
      </c>
      <c r="M999" s="9">
        <v>707.20000000000016</v>
      </c>
      <c r="P999" s="65">
        <f t="shared" si="18"/>
        <v>3547.5000000000005</v>
      </c>
      <c r="R999" t="s">
        <v>333</v>
      </c>
    </row>
    <row r="1000" spans="1:21" ht="15">
      <c r="A1000" s="28" t="s">
        <v>603</v>
      </c>
      <c r="B1000" s="61" t="s">
        <v>620</v>
      </c>
      <c r="E1000" s="9" t="s">
        <v>277</v>
      </c>
      <c r="F1000" s="9" t="s">
        <v>277</v>
      </c>
      <c r="G1000" s="9" t="s">
        <v>277</v>
      </c>
      <c r="H1000" s="9">
        <v>447.80000000000064</v>
      </c>
      <c r="I1000" s="9">
        <v>408.09999999999968</v>
      </c>
      <c r="J1000" s="9">
        <v>706.50000000000023</v>
      </c>
      <c r="K1000" s="9">
        <v>599.49999999999955</v>
      </c>
      <c r="L1000" s="9">
        <v>920.59999999999945</v>
      </c>
      <c r="M1000" s="9">
        <v>444.2</v>
      </c>
      <c r="P1000" s="65">
        <f t="shared" si="18"/>
        <v>3526.6999999999994</v>
      </c>
    </row>
    <row r="1001" spans="1:21" ht="15">
      <c r="A1001" s="28" t="s">
        <v>604</v>
      </c>
      <c r="B1001" s="61" t="s">
        <v>152</v>
      </c>
      <c r="E1001" s="9" t="s">
        <v>277</v>
      </c>
      <c r="F1001" s="9" t="s">
        <v>277</v>
      </c>
      <c r="G1001" s="9">
        <v>349.4</v>
      </c>
      <c r="H1001" s="9">
        <v>538.60000000000036</v>
      </c>
      <c r="I1001" s="9">
        <v>555</v>
      </c>
      <c r="J1001" s="9">
        <v>622.10000000000036</v>
      </c>
      <c r="K1001" s="9">
        <v>467.599999999999</v>
      </c>
      <c r="L1001" s="9">
        <v>741.59999999999854</v>
      </c>
      <c r="M1001" s="9">
        <v>214.70000000000002</v>
      </c>
      <c r="P1001" s="65">
        <f t="shared" si="18"/>
        <v>3488.9999999999982</v>
      </c>
    </row>
    <row r="1002" spans="1:21" ht="15">
      <c r="A1002" s="28" t="s">
        <v>606</v>
      </c>
      <c r="B1002" s="61" t="s">
        <v>624</v>
      </c>
      <c r="E1002" s="9" t="s">
        <v>277</v>
      </c>
      <c r="F1002" s="9" t="s">
        <v>277</v>
      </c>
      <c r="G1002" s="9" t="s">
        <v>277</v>
      </c>
      <c r="H1002" s="9">
        <v>493</v>
      </c>
      <c r="I1002" s="9">
        <v>365.19999999999891</v>
      </c>
      <c r="J1002" s="9">
        <v>686.40000000000032</v>
      </c>
      <c r="K1002" s="9">
        <v>674.29999999999927</v>
      </c>
      <c r="L1002" s="9">
        <v>839.00000000000045</v>
      </c>
      <c r="M1002" s="9">
        <v>370.7</v>
      </c>
      <c r="P1002" s="65">
        <f t="shared" si="18"/>
        <v>3428.599999999999</v>
      </c>
    </row>
    <row r="1003" spans="1:21" ht="15">
      <c r="A1003" s="28" t="s">
        <v>612</v>
      </c>
      <c r="B1003" s="170" t="s">
        <v>1268</v>
      </c>
      <c r="C1003" s="3"/>
      <c r="D1003" s="3"/>
      <c r="E1003" s="9" t="s">
        <v>277</v>
      </c>
      <c r="F1003" s="9" t="s">
        <v>277</v>
      </c>
      <c r="G1003" s="9" t="s">
        <v>277</v>
      </c>
      <c r="H1003" s="9" t="s">
        <v>277</v>
      </c>
      <c r="I1003" s="9">
        <v>520.40000000000009</v>
      </c>
      <c r="J1003" s="9">
        <v>647.09999999999945</v>
      </c>
      <c r="K1003" s="9">
        <v>795.59999999999991</v>
      </c>
      <c r="L1003" s="9">
        <v>895.30000000000018</v>
      </c>
      <c r="M1003" s="9">
        <v>551.70000000000005</v>
      </c>
      <c r="P1003" s="65">
        <f t="shared" si="18"/>
        <v>3410.0999999999995</v>
      </c>
    </row>
    <row r="1004" spans="1:21" ht="15">
      <c r="A1004" s="28" t="s">
        <v>614</v>
      </c>
      <c r="B1004" s="28" t="s">
        <v>596</v>
      </c>
      <c r="E1004" s="9" t="s">
        <v>277</v>
      </c>
      <c r="F1004" s="9" t="s">
        <v>277</v>
      </c>
      <c r="G1004" s="9" t="s">
        <v>277</v>
      </c>
      <c r="H1004" s="9">
        <v>621.50000000000091</v>
      </c>
      <c r="I1004" s="9">
        <v>565.10000000000014</v>
      </c>
      <c r="J1004" s="9">
        <v>354</v>
      </c>
      <c r="K1004" s="9">
        <v>617.94999999999959</v>
      </c>
      <c r="L1004" s="9">
        <v>619.10000000000036</v>
      </c>
      <c r="M1004" s="9">
        <v>631.5</v>
      </c>
      <c r="P1004" s="65">
        <f t="shared" si="18"/>
        <v>3409.150000000001</v>
      </c>
    </row>
    <row r="1005" spans="1:21" ht="15">
      <c r="A1005" s="28" t="s">
        <v>617</v>
      </c>
      <c r="B1005" s="61" t="s">
        <v>655</v>
      </c>
      <c r="E1005" s="9" t="s">
        <v>277</v>
      </c>
      <c r="F1005" s="9" t="s">
        <v>277</v>
      </c>
      <c r="G1005" s="9" t="s">
        <v>277</v>
      </c>
      <c r="H1005" s="179">
        <v>699.69999999999982</v>
      </c>
      <c r="I1005" s="9">
        <v>368.79999999999882</v>
      </c>
      <c r="J1005" s="9">
        <v>441.99999999999955</v>
      </c>
      <c r="K1005" s="9">
        <v>718.70000000000027</v>
      </c>
      <c r="L1005" s="9">
        <v>588.19999999999936</v>
      </c>
      <c r="M1005" s="9">
        <v>521.5</v>
      </c>
      <c r="P1005" s="65">
        <f t="shared" si="18"/>
        <v>3338.8999999999978</v>
      </c>
      <c r="R1005" t="s">
        <v>287</v>
      </c>
    </row>
    <row r="1006" spans="1:21" ht="15">
      <c r="A1006" s="28" t="s">
        <v>618</v>
      </c>
      <c r="B1006" s="61" t="s">
        <v>648</v>
      </c>
      <c r="E1006" s="9" t="s">
        <v>277</v>
      </c>
      <c r="F1006" s="9" t="s">
        <v>277</v>
      </c>
      <c r="G1006" s="9" t="s">
        <v>277</v>
      </c>
      <c r="H1006" s="9">
        <v>364.00000000000045</v>
      </c>
      <c r="I1006" s="9">
        <v>368.40000000000009</v>
      </c>
      <c r="J1006" s="9">
        <v>397.49999999999955</v>
      </c>
      <c r="K1006" s="9">
        <v>527.40000000000009</v>
      </c>
      <c r="L1006" s="9">
        <v>657.5</v>
      </c>
      <c r="M1006" s="175">
        <v>988.2</v>
      </c>
      <c r="P1006" s="65">
        <f t="shared" si="18"/>
        <v>3303</v>
      </c>
      <c r="R1006" t="s">
        <v>281</v>
      </c>
    </row>
    <row r="1007" spans="1:21" ht="15">
      <c r="A1007" s="28" t="s">
        <v>621</v>
      </c>
      <c r="B1007" s="61" t="s">
        <v>661</v>
      </c>
      <c r="E1007" s="9" t="s">
        <v>277</v>
      </c>
      <c r="F1007" s="9" t="s">
        <v>277</v>
      </c>
      <c r="G1007" s="9" t="s">
        <v>277</v>
      </c>
      <c r="H1007" s="9">
        <v>694.40000000000055</v>
      </c>
      <c r="I1007" s="9">
        <v>234.39999999999964</v>
      </c>
      <c r="J1007" s="9">
        <v>361.00000000000045</v>
      </c>
      <c r="K1007" s="9">
        <v>687.99999999999955</v>
      </c>
      <c r="L1007" s="9">
        <v>812.49999999999909</v>
      </c>
      <c r="M1007" s="9">
        <v>480.09999999999997</v>
      </c>
      <c r="P1007" s="65">
        <f t="shared" si="18"/>
        <v>3270.3999999999992</v>
      </c>
    </row>
    <row r="1008" spans="1:21" ht="15">
      <c r="A1008" s="28" t="s">
        <v>623</v>
      </c>
      <c r="B1008" s="226" t="s">
        <v>1587</v>
      </c>
      <c r="C1008" s="3"/>
      <c r="D1008" s="3"/>
      <c r="E1008" s="9" t="s">
        <v>277</v>
      </c>
      <c r="F1008" s="9" t="s">
        <v>277</v>
      </c>
      <c r="G1008" s="9" t="s">
        <v>277</v>
      </c>
      <c r="H1008" s="9" t="s">
        <v>277</v>
      </c>
      <c r="I1008" s="9" t="s">
        <v>277</v>
      </c>
      <c r="J1008" s="9">
        <v>428.00000000000091</v>
      </c>
      <c r="K1008" s="179">
        <v>949.40000000000055</v>
      </c>
      <c r="L1008" s="9">
        <v>910.70000000000118</v>
      </c>
      <c r="M1008" s="179">
        <v>975.8</v>
      </c>
      <c r="P1008" s="65">
        <f t="shared" si="18"/>
        <v>3263.9000000000024</v>
      </c>
      <c r="R1008" t="s">
        <v>302</v>
      </c>
    </row>
    <row r="1009" spans="1:18" ht="15">
      <c r="A1009" s="28" t="s">
        <v>628</v>
      </c>
      <c r="B1009" s="61" t="s">
        <v>644</v>
      </c>
      <c r="E1009" s="9" t="s">
        <v>277</v>
      </c>
      <c r="F1009" s="9" t="s">
        <v>277</v>
      </c>
      <c r="G1009" s="9" t="s">
        <v>277</v>
      </c>
      <c r="H1009" s="9">
        <v>437.599999999999</v>
      </c>
      <c r="I1009" s="9">
        <v>385.70000000000073</v>
      </c>
      <c r="J1009" s="9">
        <v>339.19999999999959</v>
      </c>
      <c r="K1009" s="9">
        <v>570.80000000000018</v>
      </c>
      <c r="L1009" s="9">
        <v>589.5</v>
      </c>
      <c r="M1009" s="179">
        <v>925.4</v>
      </c>
      <c r="P1009" s="65">
        <f t="shared" si="18"/>
        <v>3248.1999999999994</v>
      </c>
      <c r="R1009" t="s">
        <v>296</v>
      </c>
    </row>
    <row r="1010" spans="1:18" ht="15">
      <c r="A1010" s="28" t="s">
        <v>632</v>
      </c>
      <c r="B1010" s="28" t="s">
        <v>601</v>
      </c>
      <c r="E1010" s="9" t="s">
        <v>277</v>
      </c>
      <c r="F1010" s="9" t="s">
        <v>277</v>
      </c>
      <c r="G1010" s="9" t="s">
        <v>277</v>
      </c>
      <c r="H1010" s="9">
        <v>656.5</v>
      </c>
      <c r="I1010" s="9">
        <v>602.99999999999909</v>
      </c>
      <c r="J1010" s="9">
        <v>375.59999999999945</v>
      </c>
      <c r="K1010" s="9">
        <v>810.59999999999945</v>
      </c>
      <c r="L1010" s="9">
        <v>784.20000000000027</v>
      </c>
      <c r="M1010" s="9" t="s">
        <v>277</v>
      </c>
      <c r="P1010" s="65">
        <f t="shared" si="18"/>
        <v>3229.8999999999983</v>
      </c>
    </row>
    <row r="1011" spans="1:18" ht="15">
      <c r="A1011" s="28" t="s">
        <v>633</v>
      </c>
      <c r="B1011" s="170" t="s">
        <v>1279</v>
      </c>
      <c r="C1011" s="3"/>
      <c r="D1011" s="3"/>
      <c r="E1011" s="9" t="s">
        <v>277</v>
      </c>
      <c r="F1011" s="9" t="s">
        <v>277</v>
      </c>
      <c r="G1011" s="9" t="s">
        <v>277</v>
      </c>
      <c r="H1011" s="9" t="s">
        <v>277</v>
      </c>
      <c r="I1011" s="9">
        <v>238.70000000000027</v>
      </c>
      <c r="J1011" s="179">
        <v>917.30000000000064</v>
      </c>
      <c r="K1011" s="9">
        <v>822.10000000000082</v>
      </c>
      <c r="L1011" s="9">
        <v>671.29999999999973</v>
      </c>
      <c r="M1011" s="9">
        <v>577</v>
      </c>
      <c r="P1011" s="65">
        <f t="shared" si="18"/>
        <v>3226.4000000000015</v>
      </c>
      <c r="R1011" t="s">
        <v>283</v>
      </c>
    </row>
    <row r="1012" spans="1:18" ht="15">
      <c r="A1012" s="28" t="s">
        <v>634</v>
      </c>
      <c r="B1012" s="170" t="s">
        <v>1276</v>
      </c>
      <c r="C1012" s="3"/>
      <c r="D1012" s="3"/>
      <c r="E1012" s="9" t="s">
        <v>277</v>
      </c>
      <c r="F1012" s="9" t="s">
        <v>277</v>
      </c>
      <c r="G1012" s="9" t="s">
        <v>277</v>
      </c>
      <c r="H1012" s="9" t="s">
        <v>277</v>
      </c>
      <c r="I1012" s="179">
        <v>834.40000000000009</v>
      </c>
      <c r="J1012" s="9">
        <v>489.50000000000045</v>
      </c>
      <c r="K1012" s="9">
        <v>887.599999999999</v>
      </c>
      <c r="L1012" s="9">
        <v>903.5</v>
      </c>
      <c r="M1012" s="9" t="s">
        <v>277</v>
      </c>
      <c r="P1012" s="65">
        <f t="shared" si="18"/>
        <v>3114.9999999999995</v>
      </c>
      <c r="R1012" t="s">
        <v>282</v>
      </c>
    </row>
    <row r="1013" spans="1:18" ht="15">
      <c r="A1013" s="28" t="s">
        <v>639</v>
      </c>
      <c r="B1013" s="61" t="s">
        <v>144</v>
      </c>
      <c r="E1013" s="9" t="s">
        <v>277</v>
      </c>
      <c r="F1013" s="179">
        <v>546.4</v>
      </c>
      <c r="G1013" s="179">
        <v>397.2</v>
      </c>
      <c r="H1013" s="9">
        <v>473.40000000000055</v>
      </c>
      <c r="I1013" s="9">
        <v>406.70000000000005</v>
      </c>
      <c r="J1013" s="9">
        <v>585.90000000000032</v>
      </c>
      <c r="K1013" s="9">
        <v>683.70000000000073</v>
      </c>
      <c r="L1013" s="9" t="s">
        <v>277</v>
      </c>
      <c r="M1013" s="9" t="s">
        <v>277</v>
      </c>
      <c r="P1013" s="65">
        <f t="shared" si="18"/>
        <v>3093.3000000000015</v>
      </c>
      <c r="R1013" t="s">
        <v>316</v>
      </c>
    </row>
    <row r="1014" spans="1:18" ht="15">
      <c r="A1014" s="28" t="s">
        <v>647</v>
      </c>
      <c r="B1014" s="61" t="s">
        <v>637</v>
      </c>
      <c r="E1014" s="9" t="s">
        <v>277</v>
      </c>
      <c r="F1014" s="9" t="s">
        <v>277</v>
      </c>
      <c r="G1014" s="9" t="s">
        <v>277</v>
      </c>
      <c r="H1014" s="9">
        <v>533.09999999999991</v>
      </c>
      <c r="I1014" s="9">
        <v>184.19999999999982</v>
      </c>
      <c r="J1014" s="9">
        <v>646.20000000000027</v>
      </c>
      <c r="K1014" s="9">
        <v>638.99999999999955</v>
      </c>
      <c r="L1014" s="9">
        <v>337.59999999999945</v>
      </c>
      <c r="M1014" s="9">
        <v>714.19999999999993</v>
      </c>
      <c r="P1014" s="65">
        <f t="shared" si="18"/>
        <v>3054.2999999999988</v>
      </c>
    </row>
    <row r="1015" spans="1:18" ht="15">
      <c r="A1015" s="28" t="s">
        <v>651</v>
      </c>
      <c r="B1015" s="170" t="s">
        <v>1284</v>
      </c>
      <c r="C1015" s="3"/>
      <c r="D1015" s="3"/>
      <c r="E1015" s="9" t="s">
        <v>277</v>
      </c>
      <c r="F1015" s="9" t="s">
        <v>277</v>
      </c>
      <c r="G1015" s="9" t="s">
        <v>277</v>
      </c>
      <c r="H1015" s="9" t="s">
        <v>277</v>
      </c>
      <c r="I1015" s="9">
        <v>247.5</v>
      </c>
      <c r="J1015" s="9">
        <v>592.59999999999991</v>
      </c>
      <c r="K1015" s="9">
        <v>716.29999999999927</v>
      </c>
      <c r="L1015" s="9">
        <v>936.699999999998</v>
      </c>
      <c r="M1015" s="9">
        <v>510.39999999999992</v>
      </c>
      <c r="P1015" s="65">
        <f t="shared" si="18"/>
        <v>3003.4999999999973</v>
      </c>
    </row>
    <row r="1016" spans="1:18" ht="15">
      <c r="A1016" s="28" t="s">
        <v>652</v>
      </c>
      <c r="B1016" s="170" t="s">
        <v>1277</v>
      </c>
      <c r="C1016" s="3"/>
      <c r="D1016" s="3"/>
      <c r="E1016" s="9" t="s">
        <v>277</v>
      </c>
      <c r="F1016" s="9" t="s">
        <v>277</v>
      </c>
      <c r="G1016" s="9" t="s">
        <v>277</v>
      </c>
      <c r="H1016" s="9" t="s">
        <v>277</v>
      </c>
      <c r="I1016" s="9">
        <v>638.5</v>
      </c>
      <c r="J1016" s="9">
        <v>447.49999999999909</v>
      </c>
      <c r="K1016" s="9">
        <v>550.00000000000136</v>
      </c>
      <c r="L1016" s="9">
        <v>867.20000000000027</v>
      </c>
      <c r="M1016" s="9">
        <v>495.1</v>
      </c>
      <c r="P1016" s="65">
        <f t="shared" si="18"/>
        <v>2998.3000000000006</v>
      </c>
    </row>
    <row r="1017" spans="1:18" ht="15">
      <c r="A1017" s="28" t="s">
        <v>653</v>
      </c>
      <c r="B1017" s="226" t="s">
        <v>1575</v>
      </c>
      <c r="C1017" s="3"/>
      <c r="D1017" s="3"/>
      <c r="E1017" s="9" t="s">
        <v>277</v>
      </c>
      <c r="F1017" s="9" t="s">
        <v>277</v>
      </c>
      <c r="G1017" s="9" t="s">
        <v>277</v>
      </c>
      <c r="H1017" s="9" t="s">
        <v>277</v>
      </c>
      <c r="I1017" s="9" t="s">
        <v>277</v>
      </c>
      <c r="J1017" s="9">
        <v>428.19999999999982</v>
      </c>
      <c r="K1017" s="179">
        <v>940.80000000000064</v>
      </c>
      <c r="L1017" s="9">
        <v>728.40000000000009</v>
      </c>
      <c r="M1017" s="179">
        <v>878.8</v>
      </c>
      <c r="P1017" s="65">
        <f t="shared" si="18"/>
        <v>2976.2000000000007</v>
      </c>
      <c r="R1017" t="s">
        <v>335</v>
      </c>
    </row>
    <row r="1018" spans="1:18" ht="15">
      <c r="A1018" s="28" t="s">
        <v>658</v>
      </c>
      <c r="B1018" s="170" t="s">
        <v>1269</v>
      </c>
      <c r="C1018" s="3"/>
      <c r="D1018" s="3"/>
      <c r="E1018" s="9" t="s">
        <v>277</v>
      </c>
      <c r="F1018" s="9" t="s">
        <v>277</v>
      </c>
      <c r="G1018" s="9" t="s">
        <v>277</v>
      </c>
      <c r="H1018" s="9" t="s">
        <v>277</v>
      </c>
      <c r="I1018" s="9">
        <v>328.49999999999977</v>
      </c>
      <c r="J1018" s="9">
        <v>391.60000000000014</v>
      </c>
      <c r="K1018" s="9">
        <v>667.59999999999854</v>
      </c>
      <c r="L1018" s="9">
        <v>507.40000000000055</v>
      </c>
      <c r="M1018" s="174">
        <v>994.9</v>
      </c>
      <c r="P1018" s="65">
        <f t="shared" si="18"/>
        <v>2889.9999999999991</v>
      </c>
      <c r="R1018" t="s">
        <v>299</v>
      </c>
    </row>
    <row r="1019" spans="1:18" ht="15">
      <c r="A1019" s="28" t="s">
        <v>659</v>
      </c>
      <c r="B1019" s="61" t="s">
        <v>19</v>
      </c>
      <c r="E1019" s="179">
        <v>378.8</v>
      </c>
      <c r="F1019" s="179">
        <v>750.6</v>
      </c>
      <c r="G1019" s="9">
        <v>201.4</v>
      </c>
      <c r="H1019" s="9">
        <v>607.69999999999891</v>
      </c>
      <c r="I1019" s="9">
        <v>315.60000000000036</v>
      </c>
      <c r="J1019" s="9">
        <v>598.59999999999945</v>
      </c>
      <c r="K1019" s="9" t="s">
        <v>277</v>
      </c>
      <c r="L1019" s="9" t="s">
        <v>277</v>
      </c>
      <c r="M1019" s="9" t="s">
        <v>277</v>
      </c>
      <c r="P1019" s="65">
        <f t="shared" si="18"/>
        <v>2852.6999999999989</v>
      </c>
      <c r="R1019" t="s">
        <v>288</v>
      </c>
    </row>
    <row r="1020" spans="1:18" ht="15">
      <c r="A1020" s="28" t="s">
        <v>660</v>
      </c>
      <c r="B1020" s="61" t="s">
        <v>654</v>
      </c>
      <c r="E1020" s="9" t="s">
        <v>277</v>
      </c>
      <c r="F1020" s="9" t="s">
        <v>277</v>
      </c>
      <c r="G1020" s="9" t="s">
        <v>277</v>
      </c>
      <c r="H1020" s="9">
        <v>245.80000000000018</v>
      </c>
      <c r="I1020" s="9">
        <v>519.20000000000027</v>
      </c>
      <c r="J1020" s="9">
        <v>702.70000000000027</v>
      </c>
      <c r="K1020" s="9">
        <v>343.40000000000077</v>
      </c>
      <c r="L1020" s="9">
        <v>293.79999999999973</v>
      </c>
      <c r="M1020" s="9">
        <v>730</v>
      </c>
      <c r="P1020" s="65">
        <f t="shared" si="18"/>
        <v>2834.9000000000015</v>
      </c>
    </row>
    <row r="1021" spans="1:18" ht="15">
      <c r="A1021" s="28" t="s">
        <v>662</v>
      </c>
      <c r="B1021" s="170" t="s">
        <v>1280</v>
      </c>
      <c r="C1021" s="3"/>
      <c r="D1021" s="3"/>
      <c r="E1021" s="9" t="s">
        <v>277</v>
      </c>
      <c r="F1021" s="9" t="s">
        <v>277</v>
      </c>
      <c r="G1021" s="9" t="s">
        <v>277</v>
      </c>
      <c r="H1021" s="9" t="s">
        <v>277</v>
      </c>
      <c r="I1021" s="9">
        <v>405.19999999999982</v>
      </c>
      <c r="J1021" s="9">
        <v>561.89999999999964</v>
      </c>
      <c r="K1021" s="9">
        <v>556.10000000000127</v>
      </c>
      <c r="L1021" s="9">
        <v>823.89999999999964</v>
      </c>
      <c r="M1021" s="9">
        <v>468.9</v>
      </c>
      <c r="P1021" s="65">
        <f t="shared" si="18"/>
        <v>2816.0000000000005</v>
      </c>
    </row>
    <row r="1022" spans="1:18" ht="15">
      <c r="A1022" s="28" t="s">
        <v>663</v>
      </c>
      <c r="B1022" s="170" t="s">
        <v>1278</v>
      </c>
      <c r="C1022" s="3"/>
      <c r="D1022" s="3"/>
      <c r="E1022" s="9" t="s">
        <v>277</v>
      </c>
      <c r="F1022" s="9" t="s">
        <v>277</v>
      </c>
      <c r="G1022" s="9" t="s">
        <v>277</v>
      </c>
      <c r="H1022" s="9" t="s">
        <v>277</v>
      </c>
      <c r="I1022" s="9">
        <v>227.09999999999945</v>
      </c>
      <c r="J1022" s="9">
        <v>479.89999999999986</v>
      </c>
      <c r="K1022" s="9">
        <v>643.09999999999945</v>
      </c>
      <c r="L1022" s="9">
        <v>607.20000000000027</v>
      </c>
      <c r="M1022" s="9">
        <v>845.4</v>
      </c>
      <c r="P1022" s="65">
        <f t="shared" si="18"/>
        <v>2802.6999999999989</v>
      </c>
    </row>
    <row r="1023" spans="1:18" ht="15">
      <c r="A1023" s="28" t="s">
        <v>664</v>
      </c>
      <c r="B1023" s="61" t="s">
        <v>622</v>
      </c>
      <c r="E1023" s="9" t="s">
        <v>277</v>
      </c>
      <c r="F1023" s="9" t="s">
        <v>277</v>
      </c>
      <c r="G1023" s="9" t="s">
        <v>277</v>
      </c>
      <c r="H1023" s="9">
        <v>689.900000000001</v>
      </c>
      <c r="I1023" s="9">
        <v>417.00000000000045</v>
      </c>
      <c r="J1023" s="9">
        <v>451.50000000000045</v>
      </c>
      <c r="K1023" s="9">
        <v>553.10000000000036</v>
      </c>
      <c r="L1023" s="9">
        <v>687.80000000000018</v>
      </c>
      <c r="M1023" s="9" t="s">
        <v>277</v>
      </c>
      <c r="P1023" s="65">
        <f t="shared" si="18"/>
        <v>2799.3000000000025</v>
      </c>
    </row>
    <row r="1024" spans="1:18" ht="15">
      <c r="A1024" s="28" t="s">
        <v>667</v>
      </c>
      <c r="B1024" s="61" t="s">
        <v>155</v>
      </c>
      <c r="E1024" s="9" t="s">
        <v>277</v>
      </c>
      <c r="F1024" s="9" t="s">
        <v>277</v>
      </c>
      <c r="G1024" s="9">
        <v>383.9</v>
      </c>
      <c r="H1024" s="9">
        <v>257.80000000000109</v>
      </c>
      <c r="I1024" s="179">
        <v>646.29999999999973</v>
      </c>
      <c r="J1024" s="9">
        <v>830.29999999999927</v>
      </c>
      <c r="K1024" s="9">
        <v>616.94999999999982</v>
      </c>
      <c r="L1024" s="9" t="s">
        <v>277</v>
      </c>
      <c r="M1024" s="9" t="s">
        <v>277</v>
      </c>
      <c r="P1024" s="65">
        <f t="shared" si="18"/>
        <v>2735.25</v>
      </c>
      <c r="R1024" t="s">
        <v>292</v>
      </c>
    </row>
    <row r="1025" spans="1:18" ht="15">
      <c r="A1025" s="28" t="s">
        <v>726</v>
      </c>
      <c r="B1025" s="170" t="s">
        <v>1281</v>
      </c>
      <c r="C1025" s="3"/>
      <c r="D1025" s="3"/>
      <c r="E1025" s="9" t="s">
        <v>277</v>
      </c>
      <c r="F1025" s="9" t="s">
        <v>277</v>
      </c>
      <c r="G1025" s="9" t="s">
        <v>277</v>
      </c>
      <c r="H1025" s="9" t="s">
        <v>277</v>
      </c>
      <c r="I1025" s="9">
        <v>358.29999999999995</v>
      </c>
      <c r="J1025" s="9">
        <v>796.89999999999918</v>
      </c>
      <c r="K1025" s="9">
        <v>496.69999999999936</v>
      </c>
      <c r="L1025" s="9">
        <v>836.10000000000036</v>
      </c>
      <c r="M1025" s="9">
        <v>215.8</v>
      </c>
      <c r="P1025" s="65">
        <f t="shared" si="18"/>
        <v>2703.7999999999993</v>
      </c>
    </row>
    <row r="1026" spans="1:18" ht="15">
      <c r="A1026" s="28" t="s">
        <v>727</v>
      </c>
      <c r="B1026" s="226" t="s">
        <v>1584</v>
      </c>
      <c r="C1026" s="3"/>
      <c r="D1026" s="3"/>
      <c r="E1026" s="9" t="s">
        <v>277</v>
      </c>
      <c r="F1026" s="9" t="s">
        <v>277</v>
      </c>
      <c r="G1026" s="9" t="s">
        <v>277</v>
      </c>
      <c r="H1026" s="9" t="s">
        <v>277</v>
      </c>
      <c r="I1026" s="9" t="s">
        <v>277</v>
      </c>
      <c r="J1026" s="9">
        <v>492.20000000000027</v>
      </c>
      <c r="K1026" s="9">
        <v>616.99999999999955</v>
      </c>
      <c r="L1026" s="9">
        <v>748.50000000000045</v>
      </c>
      <c r="M1026" s="9">
        <v>799.3</v>
      </c>
      <c r="P1026" s="65">
        <f t="shared" si="18"/>
        <v>2657</v>
      </c>
    </row>
    <row r="1027" spans="1:18" ht="15">
      <c r="A1027" s="28" t="s">
        <v>728</v>
      </c>
      <c r="B1027" s="170" t="s">
        <v>1283</v>
      </c>
      <c r="C1027" s="3"/>
      <c r="D1027" s="3"/>
      <c r="E1027" s="9" t="s">
        <v>277</v>
      </c>
      <c r="F1027" s="9" t="s">
        <v>277</v>
      </c>
      <c r="G1027" s="9" t="s">
        <v>277</v>
      </c>
      <c r="H1027" s="9" t="s">
        <v>277</v>
      </c>
      <c r="I1027" s="9">
        <v>265.99999999999977</v>
      </c>
      <c r="J1027" s="9">
        <v>519.80000000000018</v>
      </c>
      <c r="K1027" s="9">
        <v>605.09999999999991</v>
      </c>
      <c r="L1027" s="9">
        <v>927.09999999999854</v>
      </c>
      <c r="M1027" s="9">
        <v>331.9</v>
      </c>
      <c r="P1027" s="65">
        <f t="shared" si="18"/>
        <v>2649.8999999999983</v>
      </c>
    </row>
    <row r="1028" spans="1:18" ht="15">
      <c r="A1028" s="28" t="s">
        <v>729</v>
      </c>
      <c r="B1028" s="226" t="s">
        <v>1596</v>
      </c>
      <c r="C1028" s="3"/>
      <c r="D1028" s="3"/>
      <c r="E1028" s="9" t="s">
        <v>277</v>
      </c>
      <c r="F1028" s="9" t="s">
        <v>277</v>
      </c>
      <c r="G1028" s="9" t="s">
        <v>277</v>
      </c>
      <c r="H1028" s="9" t="s">
        <v>277</v>
      </c>
      <c r="I1028" s="9" t="s">
        <v>277</v>
      </c>
      <c r="J1028" s="9" t="s">
        <v>277</v>
      </c>
      <c r="K1028" s="9">
        <v>650.60000000000127</v>
      </c>
      <c r="L1028" s="9">
        <v>799.70000000000073</v>
      </c>
      <c r="M1028" s="179">
        <v>959.3</v>
      </c>
      <c r="P1028" s="65">
        <f t="shared" si="18"/>
        <v>2409.6000000000022</v>
      </c>
      <c r="R1028" t="s">
        <v>283</v>
      </c>
    </row>
    <row r="1029" spans="1:18" ht="15">
      <c r="A1029" s="28" t="s">
        <v>730</v>
      </c>
      <c r="B1029" s="61" t="s">
        <v>6</v>
      </c>
      <c r="E1029" s="9">
        <v>215.2</v>
      </c>
      <c r="F1029" s="9">
        <v>427.6</v>
      </c>
      <c r="G1029" s="9">
        <v>329</v>
      </c>
      <c r="H1029" s="9">
        <v>477.49999999999955</v>
      </c>
      <c r="I1029" s="9">
        <v>418.29999999999973</v>
      </c>
      <c r="J1029" s="9">
        <v>522.69999999999936</v>
      </c>
      <c r="K1029" s="9" t="s">
        <v>277</v>
      </c>
      <c r="L1029" s="9" t="s">
        <v>277</v>
      </c>
      <c r="M1029" s="9" t="s">
        <v>277</v>
      </c>
      <c r="P1029" s="65">
        <f t="shared" ref="P1029:P1060" si="19">SUM(E1029:M1029)</f>
        <v>2390.2999999999984</v>
      </c>
    </row>
    <row r="1030" spans="1:18" ht="15">
      <c r="A1030" s="28" t="s">
        <v>731</v>
      </c>
      <c r="B1030" s="226" t="s">
        <v>1593</v>
      </c>
      <c r="C1030" s="3"/>
      <c r="D1030" s="3"/>
      <c r="E1030" s="9" t="s">
        <v>277</v>
      </c>
      <c r="F1030" s="9" t="s">
        <v>277</v>
      </c>
      <c r="G1030" s="9" t="s">
        <v>277</v>
      </c>
      <c r="H1030" s="9" t="s">
        <v>277</v>
      </c>
      <c r="I1030" s="9" t="s">
        <v>277</v>
      </c>
      <c r="J1030" s="9" t="s">
        <v>277</v>
      </c>
      <c r="K1030" s="9">
        <v>562.19999999999936</v>
      </c>
      <c r="L1030" s="179">
        <v>1112.2000000000003</v>
      </c>
      <c r="M1030" s="9">
        <v>656.19999999999993</v>
      </c>
      <c r="P1030" s="65">
        <f t="shared" si="19"/>
        <v>2330.5999999999995</v>
      </c>
      <c r="R1030" t="s">
        <v>283</v>
      </c>
    </row>
    <row r="1031" spans="1:18" ht="15">
      <c r="A1031" s="28" t="s">
        <v>732</v>
      </c>
      <c r="B1031" s="226" t="s">
        <v>1590</v>
      </c>
      <c r="C1031" s="3"/>
      <c r="D1031" s="3"/>
      <c r="E1031" s="9" t="s">
        <v>277</v>
      </c>
      <c r="F1031" s="9" t="s">
        <v>277</v>
      </c>
      <c r="G1031" s="9" t="s">
        <v>277</v>
      </c>
      <c r="H1031" s="9" t="s">
        <v>277</v>
      </c>
      <c r="I1031" s="9" t="s">
        <v>277</v>
      </c>
      <c r="J1031" s="9" t="s">
        <v>277</v>
      </c>
      <c r="K1031" s="9">
        <v>772.40000000000032</v>
      </c>
      <c r="L1031" s="9">
        <v>969.89999999999918</v>
      </c>
      <c r="M1031" s="9">
        <v>549.70000000000005</v>
      </c>
      <c r="P1031" s="65">
        <f t="shared" si="19"/>
        <v>2291.9999999999995</v>
      </c>
    </row>
    <row r="1032" spans="1:18" ht="15">
      <c r="A1032" s="28" t="s">
        <v>733</v>
      </c>
      <c r="B1032" s="61" t="s">
        <v>4</v>
      </c>
      <c r="E1032" s="9">
        <v>314.7</v>
      </c>
      <c r="F1032" s="179">
        <v>655.5</v>
      </c>
      <c r="G1032" s="179">
        <v>442.6</v>
      </c>
      <c r="H1032" s="9">
        <v>497.10000000000059</v>
      </c>
      <c r="I1032" s="9">
        <v>356.89999999999941</v>
      </c>
      <c r="J1032" s="9" t="s">
        <v>277</v>
      </c>
      <c r="K1032" s="9" t="s">
        <v>277</v>
      </c>
      <c r="L1032" s="9" t="s">
        <v>277</v>
      </c>
      <c r="M1032" s="9" t="s">
        <v>277</v>
      </c>
      <c r="P1032" s="65">
        <f t="shared" si="19"/>
        <v>2266.8000000000002</v>
      </c>
      <c r="R1032" t="s">
        <v>315</v>
      </c>
    </row>
    <row r="1033" spans="1:18" ht="15">
      <c r="A1033" s="28" t="s">
        <v>734</v>
      </c>
      <c r="B1033" s="61" t="s">
        <v>35</v>
      </c>
      <c r="E1033" s="179">
        <v>411.2</v>
      </c>
      <c r="F1033" s="179">
        <v>562.9</v>
      </c>
      <c r="G1033" s="179">
        <v>431.55</v>
      </c>
      <c r="H1033" s="9">
        <v>579.29999999999973</v>
      </c>
      <c r="I1033" s="9">
        <v>273.99999999999955</v>
      </c>
      <c r="J1033" s="9" t="s">
        <v>277</v>
      </c>
      <c r="K1033" s="9" t="s">
        <v>277</v>
      </c>
      <c r="L1033" s="9" t="s">
        <v>277</v>
      </c>
      <c r="M1033" s="9" t="s">
        <v>277</v>
      </c>
      <c r="P1033" s="65">
        <f t="shared" si="19"/>
        <v>2258.9499999999989</v>
      </c>
      <c r="R1033" t="s">
        <v>369</v>
      </c>
    </row>
    <row r="1034" spans="1:18" ht="15">
      <c r="A1034" s="28" t="s">
        <v>735</v>
      </c>
      <c r="B1034" s="226" t="s">
        <v>1589</v>
      </c>
      <c r="C1034" s="3"/>
      <c r="D1034" s="3"/>
      <c r="E1034" s="9" t="s">
        <v>277</v>
      </c>
      <c r="F1034" s="9" t="s">
        <v>277</v>
      </c>
      <c r="G1034" s="9" t="s">
        <v>277</v>
      </c>
      <c r="H1034" s="9" t="s">
        <v>277</v>
      </c>
      <c r="I1034" s="9" t="s">
        <v>277</v>
      </c>
      <c r="J1034" s="9" t="s">
        <v>277</v>
      </c>
      <c r="K1034" s="9">
        <v>753.19999999999891</v>
      </c>
      <c r="L1034" s="9">
        <v>837.59999999999991</v>
      </c>
      <c r="M1034" s="9">
        <v>637.90000000000009</v>
      </c>
      <c r="P1034" s="65">
        <f t="shared" si="19"/>
        <v>2228.6999999999989</v>
      </c>
    </row>
    <row r="1035" spans="1:18" ht="15">
      <c r="A1035" s="28" t="s">
        <v>736</v>
      </c>
      <c r="B1035" s="170" t="s">
        <v>1285</v>
      </c>
      <c r="C1035" s="3"/>
      <c r="D1035" s="3"/>
      <c r="E1035" s="9" t="s">
        <v>277</v>
      </c>
      <c r="F1035" s="9" t="s">
        <v>277</v>
      </c>
      <c r="G1035" s="9" t="s">
        <v>277</v>
      </c>
      <c r="H1035" s="9" t="s">
        <v>277</v>
      </c>
      <c r="I1035" s="179">
        <v>686.20000000000027</v>
      </c>
      <c r="J1035" s="9">
        <v>618.59999999999991</v>
      </c>
      <c r="K1035" s="9">
        <v>906.09999999999945</v>
      </c>
      <c r="L1035" s="9" t="s">
        <v>277</v>
      </c>
      <c r="M1035" s="9" t="s">
        <v>277</v>
      </c>
      <c r="P1035" s="65">
        <f t="shared" si="19"/>
        <v>2210.8999999999996</v>
      </c>
      <c r="R1035" t="s">
        <v>287</v>
      </c>
    </row>
    <row r="1036" spans="1:18" ht="15">
      <c r="A1036" s="28" t="s">
        <v>737</v>
      </c>
      <c r="B1036" s="226" t="s">
        <v>1576</v>
      </c>
      <c r="C1036" s="3"/>
      <c r="D1036" s="3"/>
      <c r="E1036" s="9" t="s">
        <v>277</v>
      </c>
      <c r="F1036" s="9" t="s">
        <v>277</v>
      </c>
      <c r="G1036" s="9" t="s">
        <v>277</v>
      </c>
      <c r="H1036" s="9" t="s">
        <v>277</v>
      </c>
      <c r="I1036" s="9" t="s">
        <v>277</v>
      </c>
      <c r="J1036" s="9">
        <v>336.59999999999991</v>
      </c>
      <c r="K1036" s="9">
        <v>584.00000000000045</v>
      </c>
      <c r="L1036" s="9">
        <v>541.29999999999905</v>
      </c>
      <c r="M1036" s="9">
        <v>711.7</v>
      </c>
      <c r="P1036" s="65">
        <f t="shared" si="19"/>
        <v>2173.5999999999995</v>
      </c>
    </row>
    <row r="1037" spans="1:18" ht="15">
      <c r="A1037" s="28" t="s">
        <v>738</v>
      </c>
      <c r="B1037" s="226" t="s">
        <v>1591</v>
      </c>
      <c r="C1037" s="3"/>
      <c r="D1037" s="3"/>
      <c r="E1037" s="9" t="s">
        <v>277</v>
      </c>
      <c r="F1037" s="9" t="s">
        <v>277</v>
      </c>
      <c r="G1037" s="9" t="s">
        <v>277</v>
      </c>
      <c r="H1037" s="9" t="s">
        <v>277</v>
      </c>
      <c r="I1037" s="9" t="s">
        <v>277</v>
      </c>
      <c r="J1037" s="9" t="s">
        <v>277</v>
      </c>
      <c r="K1037" s="9">
        <v>583.29999999999973</v>
      </c>
      <c r="L1037" s="9">
        <v>988.10000000000036</v>
      </c>
      <c r="M1037" s="9">
        <v>529</v>
      </c>
      <c r="P1037" s="65">
        <f t="shared" si="19"/>
        <v>2100.4</v>
      </c>
    </row>
    <row r="1038" spans="1:18" ht="15">
      <c r="A1038" s="28" t="s">
        <v>739</v>
      </c>
      <c r="B1038" s="226" t="s">
        <v>1580</v>
      </c>
      <c r="C1038" s="3"/>
      <c r="D1038" s="3"/>
      <c r="E1038" s="9" t="s">
        <v>277</v>
      </c>
      <c r="F1038" s="9" t="s">
        <v>277</v>
      </c>
      <c r="G1038" s="9" t="s">
        <v>277</v>
      </c>
      <c r="H1038" s="9" t="s">
        <v>277</v>
      </c>
      <c r="I1038" s="9" t="s">
        <v>277</v>
      </c>
      <c r="J1038" s="9">
        <v>533.5</v>
      </c>
      <c r="K1038" s="9">
        <v>371.75000000000045</v>
      </c>
      <c r="L1038" s="9">
        <v>494.89999999999964</v>
      </c>
      <c r="M1038" s="9">
        <v>613.70000000000005</v>
      </c>
      <c r="P1038" s="65">
        <f t="shared" si="19"/>
        <v>2013.8500000000001</v>
      </c>
    </row>
    <row r="1039" spans="1:18" ht="15">
      <c r="A1039" s="28" t="s">
        <v>740</v>
      </c>
      <c r="B1039" s="226" t="s">
        <v>1583</v>
      </c>
      <c r="C1039" s="3"/>
      <c r="D1039" s="3"/>
      <c r="E1039" s="9" t="s">
        <v>277</v>
      </c>
      <c r="F1039" s="9" t="s">
        <v>277</v>
      </c>
      <c r="G1039" s="9" t="s">
        <v>277</v>
      </c>
      <c r="H1039" s="9" t="s">
        <v>277</v>
      </c>
      <c r="I1039" s="9" t="s">
        <v>277</v>
      </c>
      <c r="J1039" s="9">
        <v>274.09999999999968</v>
      </c>
      <c r="K1039" s="9">
        <v>570.19999999999982</v>
      </c>
      <c r="L1039" s="9">
        <v>666.99999999999955</v>
      </c>
      <c r="M1039" s="9">
        <v>442.1</v>
      </c>
      <c r="P1039" s="65">
        <f t="shared" si="19"/>
        <v>1953.3999999999992</v>
      </c>
    </row>
    <row r="1040" spans="1:18" ht="15">
      <c r="A1040" s="28" t="s">
        <v>741</v>
      </c>
      <c r="B1040" s="226" t="s">
        <v>2171</v>
      </c>
      <c r="C1040" s="3"/>
      <c r="D1040" s="3"/>
      <c r="E1040" s="9" t="s">
        <v>277</v>
      </c>
      <c r="F1040" s="9" t="s">
        <v>277</v>
      </c>
      <c r="G1040" s="9" t="s">
        <v>277</v>
      </c>
      <c r="H1040" s="9" t="s">
        <v>277</v>
      </c>
      <c r="I1040" s="9" t="s">
        <v>277</v>
      </c>
      <c r="J1040" s="9" t="s">
        <v>277</v>
      </c>
      <c r="K1040" s="9">
        <v>663.79999999999973</v>
      </c>
      <c r="L1040" s="9">
        <v>906.89999999999964</v>
      </c>
      <c r="M1040" s="9">
        <v>353.1</v>
      </c>
      <c r="P1040" s="65">
        <f t="shared" si="19"/>
        <v>1923.7999999999993</v>
      </c>
    </row>
    <row r="1041" spans="1:18" ht="15">
      <c r="A1041" s="28" t="s">
        <v>742</v>
      </c>
      <c r="B1041" s="226" t="s">
        <v>1617</v>
      </c>
      <c r="C1041" s="3"/>
      <c r="D1041" s="3"/>
      <c r="E1041" s="9" t="s">
        <v>277</v>
      </c>
      <c r="F1041" s="9" t="s">
        <v>277</v>
      </c>
      <c r="G1041" s="9" t="s">
        <v>277</v>
      </c>
      <c r="H1041" s="9" t="s">
        <v>277</v>
      </c>
      <c r="I1041" s="9" t="s">
        <v>277</v>
      </c>
      <c r="J1041" s="9" t="s">
        <v>277</v>
      </c>
      <c r="K1041" s="9">
        <v>539.5</v>
      </c>
      <c r="L1041" s="9">
        <v>718.39999999999964</v>
      </c>
      <c r="M1041" s="9">
        <v>625.1</v>
      </c>
      <c r="P1041" s="65">
        <f t="shared" si="19"/>
        <v>1882.9999999999995</v>
      </c>
    </row>
    <row r="1042" spans="1:18" ht="15">
      <c r="A1042" s="28" t="s">
        <v>743</v>
      </c>
      <c r="B1042" s="61" t="s">
        <v>179</v>
      </c>
      <c r="C1042" s="3"/>
      <c r="D1042" s="3"/>
      <c r="E1042" s="9" t="s">
        <v>277</v>
      </c>
      <c r="F1042" s="9" t="s">
        <v>277</v>
      </c>
      <c r="G1042" s="9" t="s">
        <v>277</v>
      </c>
      <c r="H1042" s="9" t="s">
        <v>277</v>
      </c>
      <c r="I1042" s="9" t="s">
        <v>277</v>
      </c>
      <c r="J1042" s="9" t="s">
        <v>277</v>
      </c>
      <c r="K1042" s="9" t="s">
        <v>277</v>
      </c>
      <c r="L1042" s="9">
        <v>933.09999999999945</v>
      </c>
      <c r="M1042" s="9">
        <v>747.89999999999986</v>
      </c>
      <c r="P1042" s="65">
        <f t="shared" si="19"/>
        <v>1680.9999999999993</v>
      </c>
    </row>
    <row r="1043" spans="1:18" ht="15">
      <c r="A1043" s="28" t="s">
        <v>744</v>
      </c>
      <c r="B1043" s="61" t="s">
        <v>2095</v>
      </c>
      <c r="C1043" s="3"/>
      <c r="D1043" s="3"/>
      <c r="E1043" s="9" t="s">
        <v>277</v>
      </c>
      <c r="F1043" s="9" t="s">
        <v>277</v>
      </c>
      <c r="G1043" s="9" t="s">
        <v>277</v>
      </c>
      <c r="H1043" s="9" t="s">
        <v>277</v>
      </c>
      <c r="I1043" s="9" t="s">
        <v>277</v>
      </c>
      <c r="J1043" s="9" t="s">
        <v>277</v>
      </c>
      <c r="K1043" s="9" t="s">
        <v>277</v>
      </c>
      <c r="L1043" s="9">
        <v>905.30000000000155</v>
      </c>
      <c r="M1043" s="9">
        <v>747.80000000000007</v>
      </c>
      <c r="P1043" s="65">
        <f t="shared" si="19"/>
        <v>1653.1000000000017</v>
      </c>
    </row>
    <row r="1044" spans="1:18" ht="15">
      <c r="A1044" s="28" t="s">
        <v>745</v>
      </c>
      <c r="B1044" s="61" t="s">
        <v>157</v>
      </c>
      <c r="E1044" s="9" t="s">
        <v>277</v>
      </c>
      <c r="F1044" s="9" t="s">
        <v>277</v>
      </c>
      <c r="G1044" s="179">
        <v>436.2</v>
      </c>
      <c r="H1044" s="179">
        <v>765.20000000000027</v>
      </c>
      <c r="I1044" s="9">
        <v>425.20000000000005</v>
      </c>
      <c r="J1044" s="9" t="s">
        <v>277</v>
      </c>
      <c r="K1044" s="9" t="s">
        <v>277</v>
      </c>
      <c r="L1044" s="9" t="s">
        <v>277</v>
      </c>
      <c r="M1044" s="9" t="s">
        <v>277</v>
      </c>
      <c r="P1044" s="65">
        <f t="shared" si="19"/>
        <v>1626.6000000000004</v>
      </c>
      <c r="R1044" t="s">
        <v>297</v>
      </c>
    </row>
    <row r="1045" spans="1:18" ht="15">
      <c r="A1045" s="28" t="s">
        <v>746</v>
      </c>
      <c r="B1045" s="226" t="s">
        <v>1666</v>
      </c>
      <c r="C1045" s="3"/>
      <c r="D1045" s="3"/>
      <c r="E1045" s="9" t="s">
        <v>277</v>
      </c>
      <c r="F1045" s="9" t="s">
        <v>277</v>
      </c>
      <c r="G1045" s="9" t="s">
        <v>277</v>
      </c>
      <c r="H1045" s="9" t="s">
        <v>277</v>
      </c>
      <c r="I1045" s="9" t="s">
        <v>277</v>
      </c>
      <c r="J1045" s="9" t="s">
        <v>277</v>
      </c>
      <c r="K1045" s="9">
        <v>425.30000000000018</v>
      </c>
      <c r="L1045" s="9">
        <v>548.59999999999945</v>
      </c>
      <c r="M1045" s="9">
        <v>640.9</v>
      </c>
      <c r="P1045" s="65">
        <f t="shared" si="19"/>
        <v>1614.7999999999997</v>
      </c>
    </row>
    <row r="1046" spans="1:18" ht="15">
      <c r="A1046" s="28" t="s">
        <v>747</v>
      </c>
      <c r="B1046" s="226" t="s">
        <v>1614</v>
      </c>
      <c r="C1046" s="3"/>
      <c r="D1046" s="3"/>
      <c r="E1046" s="9" t="s">
        <v>277</v>
      </c>
      <c r="F1046" s="9" t="s">
        <v>277</v>
      </c>
      <c r="G1046" s="9" t="s">
        <v>277</v>
      </c>
      <c r="H1046" s="9" t="s">
        <v>277</v>
      </c>
      <c r="I1046" s="9" t="s">
        <v>277</v>
      </c>
      <c r="J1046" s="9" t="s">
        <v>277</v>
      </c>
      <c r="K1046" s="9">
        <v>503.599999999999</v>
      </c>
      <c r="L1046" s="9">
        <v>702.19999999999891</v>
      </c>
      <c r="M1046" s="9">
        <v>371.7</v>
      </c>
      <c r="P1046" s="65">
        <f t="shared" si="19"/>
        <v>1577.499999999998</v>
      </c>
    </row>
    <row r="1047" spans="1:18" ht="15">
      <c r="A1047" s="28" t="s">
        <v>748</v>
      </c>
      <c r="B1047" s="61" t="s">
        <v>2097</v>
      </c>
      <c r="C1047" s="3"/>
      <c r="D1047" s="3"/>
      <c r="E1047" s="9" t="s">
        <v>277</v>
      </c>
      <c r="F1047" s="9" t="s">
        <v>277</v>
      </c>
      <c r="G1047" s="9" t="s">
        <v>277</v>
      </c>
      <c r="H1047" s="9" t="s">
        <v>277</v>
      </c>
      <c r="I1047" s="9" t="s">
        <v>277</v>
      </c>
      <c r="J1047" s="9" t="s">
        <v>277</v>
      </c>
      <c r="K1047" s="9" t="s">
        <v>277</v>
      </c>
      <c r="L1047" s="9">
        <v>805.00000000000091</v>
      </c>
      <c r="M1047" s="9">
        <v>689.4</v>
      </c>
      <c r="P1047" s="65">
        <f t="shared" si="19"/>
        <v>1494.400000000001</v>
      </c>
    </row>
    <row r="1048" spans="1:18" ht="15">
      <c r="A1048" s="28" t="s">
        <v>749</v>
      </c>
      <c r="B1048" s="61" t="s">
        <v>2081</v>
      </c>
      <c r="C1048" s="3"/>
      <c r="D1048" s="3"/>
      <c r="E1048" s="9" t="s">
        <v>277</v>
      </c>
      <c r="F1048" s="9" t="s">
        <v>277</v>
      </c>
      <c r="G1048" s="9" t="s">
        <v>277</v>
      </c>
      <c r="H1048" s="9" t="s">
        <v>277</v>
      </c>
      <c r="I1048" s="9" t="s">
        <v>277</v>
      </c>
      <c r="J1048" s="9" t="s">
        <v>277</v>
      </c>
      <c r="K1048" s="9" t="s">
        <v>277</v>
      </c>
      <c r="L1048" s="9">
        <v>686.89999999999964</v>
      </c>
      <c r="M1048" s="9">
        <v>790.40000000000009</v>
      </c>
      <c r="P1048" s="65">
        <f t="shared" si="19"/>
        <v>1477.2999999999997</v>
      </c>
    </row>
    <row r="1049" spans="1:18" ht="15">
      <c r="A1049" s="28" t="s">
        <v>750</v>
      </c>
      <c r="B1049" s="226" t="s">
        <v>1592</v>
      </c>
      <c r="C1049" s="3"/>
      <c r="D1049" s="3"/>
      <c r="E1049" s="9" t="s">
        <v>277</v>
      </c>
      <c r="F1049" s="9" t="s">
        <v>277</v>
      </c>
      <c r="G1049" s="9" t="s">
        <v>277</v>
      </c>
      <c r="H1049" s="9" t="s">
        <v>277</v>
      </c>
      <c r="I1049" s="9" t="s">
        <v>277</v>
      </c>
      <c r="J1049" s="9" t="s">
        <v>277</v>
      </c>
      <c r="K1049" s="9">
        <v>304.29999999999973</v>
      </c>
      <c r="L1049" s="9">
        <v>722.69999999999982</v>
      </c>
      <c r="M1049" s="9">
        <v>443.49999999999994</v>
      </c>
      <c r="P1049" s="65">
        <f t="shared" si="19"/>
        <v>1470.4999999999995</v>
      </c>
    </row>
    <row r="1050" spans="1:18" ht="15">
      <c r="A1050" s="28" t="s">
        <v>751</v>
      </c>
      <c r="B1050" s="61" t="s">
        <v>2094</v>
      </c>
      <c r="C1050" s="3"/>
      <c r="D1050" s="3"/>
      <c r="E1050" s="9" t="s">
        <v>277</v>
      </c>
      <c r="F1050" s="9" t="s">
        <v>277</v>
      </c>
      <c r="G1050" s="9" t="s">
        <v>277</v>
      </c>
      <c r="H1050" s="9" t="s">
        <v>277</v>
      </c>
      <c r="I1050" s="9" t="s">
        <v>277</v>
      </c>
      <c r="J1050" s="9" t="s">
        <v>277</v>
      </c>
      <c r="K1050" s="9" t="s">
        <v>277</v>
      </c>
      <c r="L1050" s="9">
        <v>941.70000000000027</v>
      </c>
      <c r="M1050" s="9">
        <v>511.6</v>
      </c>
      <c r="P1050" s="65">
        <f t="shared" si="19"/>
        <v>1453.3000000000002</v>
      </c>
    </row>
    <row r="1051" spans="1:18" ht="15">
      <c r="A1051" s="28" t="s">
        <v>752</v>
      </c>
      <c r="B1051" s="61" t="s">
        <v>2092</v>
      </c>
      <c r="C1051" s="3"/>
      <c r="D1051" s="3"/>
      <c r="E1051" s="9" t="s">
        <v>277</v>
      </c>
      <c r="F1051" s="9" t="s">
        <v>277</v>
      </c>
      <c r="G1051" s="9" t="s">
        <v>277</v>
      </c>
      <c r="H1051" s="9" t="s">
        <v>277</v>
      </c>
      <c r="I1051" s="9" t="s">
        <v>277</v>
      </c>
      <c r="J1051" s="9" t="s">
        <v>277</v>
      </c>
      <c r="K1051" s="9" t="s">
        <v>277</v>
      </c>
      <c r="L1051" s="9">
        <v>683.69999999999936</v>
      </c>
      <c r="M1051" s="9">
        <v>735.80000000000007</v>
      </c>
      <c r="P1051" s="65">
        <f t="shared" si="19"/>
        <v>1419.4999999999995</v>
      </c>
    </row>
    <row r="1052" spans="1:18" ht="15">
      <c r="A1052" s="28" t="s">
        <v>753</v>
      </c>
      <c r="B1052" s="61" t="s">
        <v>2082</v>
      </c>
      <c r="C1052" s="3"/>
      <c r="D1052" s="3"/>
      <c r="E1052" s="9" t="s">
        <v>277</v>
      </c>
      <c r="F1052" s="9" t="s">
        <v>277</v>
      </c>
      <c r="G1052" s="9" t="s">
        <v>277</v>
      </c>
      <c r="H1052" s="9" t="s">
        <v>277</v>
      </c>
      <c r="I1052" s="9" t="s">
        <v>277</v>
      </c>
      <c r="J1052" s="9" t="s">
        <v>277</v>
      </c>
      <c r="K1052" s="9" t="s">
        <v>277</v>
      </c>
      <c r="L1052" s="9">
        <v>894.70000000000027</v>
      </c>
      <c r="M1052" s="9">
        <v>485.20000000000005</v>
      </c>
      <c r="P1052" s="65">
        <f t="shared" si="19"/>
        <v>1379.9000000000003</v>
      </c>
    </row>
    <row r="1053" spans="1:18" ht="15">
      <c r="A1053" s="28" t="s">
        <v>754</v>
      </c>
      <c r="B1053" s="61" t="s">
        <v>2083</v>
      </c>
      <c r="C1053" s="3"/>
      <c r="D1053" s="3"/>
      <c r="E1053" s="9" t="s">
        <v>277</v>
      </c>
      <c r="F1053" s="9" t="s">
        <v>277</v>
      </c>
      <c r="G1053" s="9" t="s">
        <v>277</v>
      </c>
      <c r="H1053" s="9" t="s">
        <v>277</v>
      </c>
      <c r="I1053" s="9" t="s">
        <v>277</v>
      </c>
      <c r="J1053" s="9" t="s">
        <v>277</v>
      </c>
      <c r="K1053" s="9" t="s">
        <v>277</v>
      </c>
      <c r="L1053" s="9">
        <v>745.29999999999836</v>
      </c>
      <c r="M1053" s="9">
        <v>552.6</v>
      </c>
      <c r="P1053" s="65">
        <f t="shared" si="19"/>
        <v>1297.8999999999983</v>
      </c>
    </row>
    <row r="1054" spans="1:18" ht="15">
      <c r="A1054" s="28" t="s">
        <v>755</v>
      </c>
      <c r="B1054" s="170" t="s">
        <v>1270</v>
      </c>
      <c r="C1054" s="3"/>
      <c r="D1054" s="3"/>
      <c r="E1054" s="9" t="s">
        <v>277</v>
      </c>
      <c r="F1054" s="9" t="s">
        <v>277</v>
      </c>
      <c r="G1054" s="9" t="s">
        <v>277</v>
      </c>
      <c r="H1054" s="9" t="s">
        <v>277</v>
      </c>
      <c r="I1054" s="9">
        <v>491.69999999999959</v>
      </c>
      <c r="J1054" s="9">
        <v>788.39999999999964</v>
      </c>
      <c r="K1054" s="9" t="s">
        <v>277</v>
      </c>
      <c r="L1054" s="9" t="s">
        <v>277</v>
      </c>
      <c r="M1054" s="9" t="s">
        <v>277</v>
      </c>
      <c r="P1054" s="65">
        <f t="shared" si="19"/>
        <v>1280.0999999999992</v>
      </c>
    </row>
    <row r="1055" spans="1:18" ht="15">
      <c r="A1055" s="28" t="s">
        <v>756</v>
      </c>
      <c r="B1055" s="61" t="s">
        <v>2085</v>
      </c>
      <c r="C1055" s="3"/>
      <c r="D1055" s="3"/>
      <c r="E1055" s="9" t="s">
        <v>277</v>
      </c>
      <c r="F1055" s="9" t="s">
        <v>277</v>
      </c>
      <c r="G1055" s="9" t="s">
        <v>277</v>
      </c>
      <c r="H1055" s="9" t="s">
        <v>277</v>
      </c>
      <c r="I1055" s="9" t="s">
        <v>277</v>
      </c>
      <c r="J1055" s="9" t="s">
        <v>277</v>
      </c>
      <c r="K1055" s="9" t="s">
        <v>277</v>
      </c>
      <c r="L1055" s="9">
        <v>701.900000000001</v>
      </c>
      <c r="M1055" s="9">
        <v>540.79999999999995</v>
      </c>
      <c r="P1055" s="65">
        <f t="shared" si="19"/>
        <v>1242.700000000001</v>
      </c>
    </row>
    <row r="1056" spans="1:18" ht="15">
      <c r="A1056" s="28" t="s">
        <v>757</v>
      </c>
      <c r="B1056" s="61" t="s">
        <v>2084</v>
      </c>
      <c r="C1056" s="3"/>
      <c r="D1056" s="3"/>
      <c r="E1056" s="9" t="s">
        <v>277</v>
      </c>
      <c r="F1056" s="9" t="s">
        <v>277</v>
      </c>
      <c r="G1056" s="9" t="s">
        <v>277</v>
      </c>
      <c r="H1056" s="9" t="s">
        <v>277</v>
      </c>
      <c r="I1056" s="9" t="s">
        <v>277</v>
      </c>
      <c r="J1056" s="9" t="s">
        <v>277</v>
      </c>
      <c r="K1056" s="9" t="s">
        <v>277</v>
      </c>
      <c r="L1056" s="9">
        <v>696.59999999999991</v>
      </c>
      <c r="M1056" s="9">
        <v>527.50000000000011</v>
      </c>
      <c r="P1056" s="65">
        <f t="shared" si="19"/>
        <v>1224.0999999999999</v>
      </c>
    </row>
    <row r="1057" spans="1:18" ht="15">
      <c r="A1057" s="28" t="s">
        <v>758</v>
      </c>
      <c r="B1057" s="61" t="s">
        <v>2096</v>
      </c>
      <c r="C1057" s="3"/>
      <c r="D1057" s="3"/>
      <c r="E1057" s="9" t="s">
        <v>277</v>
      </c>
      <c r="F1057" s="9" t="s">
        <v>277</v>
      </c>
      <c r="G1057" s="9" t="s">
        <v>277</v>
      </c>
      <c r="H1057" s="9" t="s">
        <v>277</v>
      </c>
      <c r="I1057" s="9" t="s">
        <v>277</v>
      </c>
      <c r="J1057" s="9" t="s">
        <v>277</v>
      </c>
      <c r="K1057" s="9" t="s">
        <v>277</v>
      </c>
      <c r="L1057" s="9">
        <v>570.19999999999982</v>
      </c>
      <c r="M1057" s="9">
        <v>649.70000000000016</v>
      </c>
      <c r="P1057" s="65">
        <f t="shared" si="19"/>
        <v>1219.9000000000001</v>
      </c>
    </row>
    <row r="1058" spans="1:18" ht="15">
      <c r="A1058" s="28" t="s">
        <v>759</v>
      </c>
      <c r="B1058" s="61" t="s">
        <v>2076</v>
      </c>
      <c r="C1058" s="3"/>
      <c r="D1058" s="3"/>
      <c r="E1058" s="9" t="s">
        <v>277</v>
      </c>
      <c r="F1058" s="9" t="s">
        <v>277</v>
      </c>
      <c r="G1058" s="9" t="s">
        <v>277</v>
      </c>
      <c r="H1058" s="9" t="s">
        <v>277</v>
      </c>
      <c r="I1058" s="9" t="s">
        <v>277</v>
      </c>
      <c r="J1058" s="9" t="s">
        <v>277</v>
      </c>
      <c r="K1058" s="9" t="s">
        <v>277</v>
      </c>
      <c r="L1058" s="9">
        <v>676.30000000000086</v>
      </c>
      <c r="M1058" s="9">
        <v>543.40000000000009</v>
      </c>
      <c r="P1058" s="65">
        <f t="shared" si="19"/>
        <v>1219.700000000001</v>
      </c>
    </row>
    <row r="1059" spans="1:18" ht="15">
      <c r="A1059" s="28" t="s">
        <v>760</v>
      </c>
      <c r="B1059" s="61" t="s">
        <v>2080</v>
      </c>
      <c r="C1059" s="3"/>
      <c r="D1059" s="3"/>
      <c r="E1059" s="9" t="s">
        <v>277</v>
      </c>
      <c r="F1059" s="9" t="s">
        <v>277</v>
      </c>
      <c r="G1059" s="9" t="s">
        <v>277</v>
      </c>
      <c r="H1059" s="9" t="s">
        <v>277</v>
      </c>
      <c r="I1059" s="9" t="s">
        <v>277</v>
      </c>
      <c r="J1059" s="9" t="s">
        <v>277</v>
      </c>
      <c r="K1059" s="9" t="s">
        <v>277</v>
      </c>
      <c r="L1059" s="9">
        <v>631.19999999999936</v>
      </c>
      <c r="M1059" s="9">
        <v>574.79999999999995</v>
      </c>
      <c r="P1059" s="65">
        <f t="shared" si="19"/>
        <v>1205.9999999999993</v>
      </c>
    </row>
    <row r="1060" spans="1:18" ht="15">
      <c r="A1060" s="28" t="s">
        <v>761</v>
      </c>
      <c r="B1060" s="61" t="s">
        <v>2077</v>
      </c>
      <c r="C1060" s="3"/>
      <c r="D1060" s="3"/>
      <c r="E1060" s="9" t="s">
        <v>277</v>
      </c>
      <c r="F1060" s="9" t="s">
        <v>277</v>
      </c>
      <c r="G1060" s="9" t="s">
        <v>277</v>
      </c>
      <c r="H1060" s="9" t="s">
        <v>277</v>
      </c>
      <c r="I1060" s="9" t="s">
        <v>277</v>
      </c>
      <c r="J1060" s="9" t="s">
        <v>277</v>
      </c>
      <c r="K1060" s="9" t="s">
        <v>277</v>
      </c>
      <c r="L1060" s="9">
        <v>613.40000000000009</v>
      </c>
      <c r="M1060" s="9">
        <v>589.1</v>
      </c>
      <c r="P1060" s="65">
        <f t="shared" si="19"/>
        <v>1202.5</v>
      </c>
    </row>
    <row r="1061" spans="1:18" ht="15">
      <c r="A1061" s="28" t="s">
        <v>762</v>
      </c>
      <c r="B1061" s="61" t="s">
        <v>2079</v>
      </c>
      <c r="C1061" s="3"/>
      <c r="D1061" s="3"/>
      <c r="E1061" s="9" t="s">
        <v>277</v>
      </c>
      <c r="F1061" s="9" t="s">
        <v>277</v>
      </c>
      <c r="G1061" s="9" t="s">
        <v>277</v>
      </c>
      <c r="H1061" s="9" t="s">
        <v>277</v>
      </c>
      <c r="I1061" s="9" t="s">
        <v>277</v>
      </c>
      <c r="J1061" s="9" t="s">
        <v>277</v>
      </c>
      <c r="K1061" s="9" t="s">
        <v>277</v>
      </c>
      <c r="L1061" s="9">
        <v>567.49999999999909</v>
      </c>
      <c r="M1061" s="9">
        <v>631.70000000000005</v>
      </c>
      <c r="P1061" s="65">
        <f t="shared" ref="P1061:P1092" si="20">SUM(E1061:M1061)</f>
        <v>1199.1999999999991</v>
      </c>
    </row>
    <row r="1062" spans="1:18" ht="15">
      <c r="A1062" s="28" t="s">
        <v>763</v>
      </c>
      <c r="B1062" s="61" t="s">
        <v>2093</v>
      </c>
      <c r="C1062" s="3"/>
      <c r="D1062" s="3"/>
      <c r="E1062" s="9" t="s">
        <v>277</v>
      </c>
      <c r="F1062" s="9" t="s">
        <v>277</v>
      </c>
      <c r="G1062" s="9" t="s">
        <v>277</v>
      </c>
      <c r="H1062" s="9" t="s">
        <v>277</v>
      </c>
      <c r="I1062" s="9" t="s">
        <v>277</v>
      </c>
      <c r="J1062" s="9" t="s">
        <v>277</v>
      </c>
      <c r="K1062" s="9" t="s">
        <v>277</v>
      </c>
      <c r="L1062" s="9">
        <v>880.79999999999973</v>
      </c>
      <c r="M1062" s="9">
        <v>313.00000000000006</v>
      </c>
      <c r="P1062" s="65">
        <f t="shared" si="20"/>
        <v>1193.7999999999997</v>
      </c>
    </row>
    <row r="1063" spans="1:18" ht="15">
      <c r="A1063" s="28" t="s">
        <v>764</v>
      </c>
      <c r="B1063" s="61" t="s">
        <v>29</v>
      </c>
      <c r="E1063" s="9">
        <v>297.89999999999998</v>
      </c>
      <c r="F1063" s="9">
        <v>212.25</v>
      </c>
      <c r="G1063" s="9">
        <v>218.9</v>
      </c>
      <c r="H1063" s="9" t="s">
        <v>277</v>
      </c>
      <c r="I1063" s="9" t="s">
        <v>277</v>
      </c>
      <c r="J1063" s="9">
        <v>455.59999999999968</v>
      </c>
      <c r="K1063" s="9" t="s">
        <v>277</v>
      </c>
      <c r="L1063" s="9" t="s">
        <v>277</v>
      </c>
      <c r="M1063" s="9" t="s">
        <v>277</v>
      </c>
      <c r="P1063" s="65">
        <f t="shared" si="20"/>
        <v>1184.6499999999996</v>
      </c>
    </row>
    <row r="1064" spans="1:18" ht="15">
      <c r="A1064" s="28" t="s">
        <v>765</v>
      </c>
      <c r="B1064" s="61" t="s">
        <v>2078</v>
      </c>
      <c r="C1064" s="3"/>
      <c r="D1064" s="3"/>
      <c r="E1064" s="9" t="s">
        <v>277</v>
      </c>
      <c r="F1064" s="9" t="s">
        <v>277</v>
      </c>
      <c r="G1064" s="9" t="s">
        <v>277</v>
      </c>
      <c r="H1064" s="9" t="s">
        <v>277</v>
      </c>
      <c r="I1064" s="9" t="s">
        <v>277</v>
      </c>
      <c r="J1064" s="9" t="s">
        <v>277</v>
      </c>
      <c r="K1064" s="9" t="s">
        <v>277</v>
      </c>
      <c r="L1064" s="9">
        <v>585.09999999999991</v>
      </c>
      <c r="M1064" s="9">
        <v>585.89999999999986</v>
      </c>
      <c r="P1064" s="65">
        <f t="shared" si="20"/>
        <v>1170.9999999999998</v>
      </c>
    </row>
    <row r="1065" spans="1:18" ht="15">
      <c r="A1065" s="28" t="s">
        <v>1857</v>
      </c>
      <c r="B1065" s="61" t="s">
        <v>2075</v>
      </c>
      <c r="C1065" s="3"/>
      <c r="D1065" s="3"/>
      <c r="E1065" s="9" t="s">
        <v>277</v>
      </c>
      <c r="F1065" s="9" t="s">
        <v>277</v>
      </c>
      <c r="G1065" s="9" t="s">
        <v>277</v>
      </c>
      <c r="H1065" s="9" t="s">
        <v>277</v>
      </c>
      <c r="I1065" s="9" t="s">
        <v>277</v>
      </c>
      <c r="J1065" s="9" t="s">
        <v>277</v>
      </c>
      <c r="K1065" s="9" t="s">
        <v>277</v>
      </c>
      <c r="L1065" s="9">
        <v>792.50000000000045</v>
      </c>
      <c r="M1065" s="9">
        <v>370</v>
      </c>
      <c r="P1065" s="65">
        <f t="shared" si="20"/>
        <v>1162.5000000000005</v>
      </c>
    </row>
    <row r="1066" spans="1:18" ht="15">
      <c r="A1066" s="28" t="s">
        <v>2049</v>
      </c>
      <c r="B1066" s="61" t="s">
        <v>2090</v>
      </c>
      <c r="C1066" s="3"/>
      <c r="D1066" s="3"/>
      <c r="E1066" s="9" t="s">
        <v>277</v>
      </c>
      <c r="F1066" s="9" t="s">
        <v>277</v>
      </c>
      <c r="G1066" s="9" t="s">
        <v>277</v>
      </c>
      <c r="H1066" s="9" t="s">
        <v>277</v>
      </c>
      <c r="I1066" s="9" t="s">
        <v>277</v>
      </c>
      <c r="J1066" s="9" t="s">
        <v>277</v>
      </c>
      <c r="K1066" s="9" t="s">
        <v>277</v>
      </c>
      <c r="L1066" s="9">
        <v>765.80000000000018</v>
      </c>
      <c r="M1066" s="9">
        <v>388.70000000000005</v>
      </c>
      <c r="P1066" s="65">
        <f t="shared" si="20"/>
        <v>1154.5000000000002</v>
      </c>
    </row>
    <row r="1067" spans="1:18" ht="15">
      <c r="A1067" s="28" t="s">
        <v>2050</v>
      </c>
      <c r="B1067" s="61" t="s">
        <v>177</v>
      </c>
      <c r="E1067" s="174">
        <v>605.70000000000005</v>
      </c>
      <c r="F1067" s="9">
        <v>539.9</v>
      </c>
      <c r="G1067" s="9" t="s">
        <v>277</v>
      </c>
      <c r="H1067" s="9" t="s">
        <v>277</v>
      </c>
      <c r="I1067" s="9" t="s">
        <v>277</v>
      </c>
      <c r="J1067" s="9" t="s">
        <v>277</v>
      </c>
      <c r="K1067" s="9" t="s">
        <v>277</v>
      </c>
      <c r="L1067" s="9" t="s">
        <v>277</v>
      </c>
      <c r="M1067" s="9" t="s">
        <v>277</v>
      </c>
      <c r="P1067" s="65">
        <f t="shared" si="20"/>
        <v>1145.5999999999999</v>
      </c>
      <c r="R1067" t="s">
        <v>299</v>
      </c>
    </row>
    <row r="1068" spans="1:18" ht="15">
      <c r="A1068" s="28" t="s">
        <v>2051</v>
      </c>
      <c r="B1068" s="226" t="s">
        <v>1582</v>
      </c>
      <c r="C1068" s="3"/>
      <c r="D1068" s="3"/>
      <c r="E1068" s="9" t="s">
        <v>277</v>
      </c>
      <c r="F1068" s="9" t="s">
        <v>277</v>
      </c>
      <c r="G1068" s="9" t="s">
        <v>277</v>
      </c>
      <c r="H1068" s="9" t="s">
        <v>277</v>
      </c>
      <c r="I1068" s="9" t="s">
        <v>277</v>
      </c>
      <c r="J1068" s="9">
        <v>456.89999999999873</v>
      </c>
      <c r="K1068" s="9">
        <v>568.20000000000027</v>
      </c>
      <c r="L1068" s="9" t="s">
        <v>277</v>
      </c>
      <c r="M1068" s="9" t="s">
        <v>277</v>
      </c>
      <c r="P1068" s="65">
        <f t="shared" si="20"/>
        <v>1025.099999999999</v>
      </c>
    </row>
    <row r="1069" spans="1:18" ht="15">
      <c r="A1069" s="28" t="s">
        <v>2052</v>
      </c>
      <c r="B1069" s="61" t="s">
        <v>2089</v>
      </c>
      <c r="C1069" s="3"/>
      <c r="D1069" s="3"/>
      <c r="E1069" s="9" t="s">
        <v>277</v>
      </c>
      <c r="F1069" s="9" t="s">
        <v>277</v>
      </c>
      <c r="G1069" s="9" t="s">
        <v>277</v>
      </c>
      <c r="H1069" s="9" t="s">
        <v>277</v>
      </c>
      <c r="I1069" s="9" t="s">
        <v>277</v>
      </c>
      <c r="J1069" s="9" t="s">
        <v>277</v>
      </c>
      <c r="K1069" s="9" t="s">
        <v>277</v>
      </c>
      <c r="L1069" s="9">
        <v>687.70000000000118</v>
      </c>
      <c r="M1069" s="9">
        <v>317.80000000000007</v>
      </c>
      <c r="P1069" s="65">
        <f t="shared" si="20"/>
        <v>1005.5000000000013</v>
      </c>
    </row>
    <row r="1070" spans="1:18" ht="15">
      <c r="A1070" s="28" t="s">
        <v>2053</v>
      </c>
      <c r="B1070" s="61" t="s">
        <v>2086</v>
      </c>
      <c r="C1070" s="3"/>
      <c r="D1070" s="3"/>
      <c r="E1070" s="9" t="s">
        <v>277</v>
      </c>
      <c r="F1070" s="9" t="s">
        <v>277</v>
      </c>
      <c r="G1070" s="9" t="s">
        <v>277</v>
      </c>
      <c r="H1070" s="9" t="s">
        <v>277</v>
      </c>
      <c r="I1070" s="9" t="s">
        <v>277</v>
      </c>
      <c r="J1070" s="9" t="s">
        <v>277</v>
      </c>
      <c r="K1070" s="9" t="s">
        <v>277</v>
      </c>
      <c r="L1070" s="9">
        <v>520.60000000000127</v>
      </c>
      <c r="M1070" s="9">
        <v>475.2</v>
      </c>
      <c r="P1070" s="65">
        <f t="shared" si="20"/>
        <v>995.80000000000132</v>
      </c>
    </row>
    <row r="1071" spans="1:18" ht="15">
      <c r="A1071" s="28" t="s">
        <v>2054</v>
      </c>
      <c r="B1071" s="61" t="s">
        <v>2091</v>
      </c>
      <c r="C1071" s="3"/>
      <c r="D1071" s="3"/>
      <c r="E1071" s="9" t="s">
        <v>277</v>
      </c>
      <c r="F1071" s="9" t="s">
        <v>277</v>
      </c>
      <c r="G1071" s="9" t="s">
        <v>277</v>
      </c>
      <c r="H1071" s="9" t="s">
        <v>277</v>
      </c>
      <c r="I1071" s="9" t="s">
        <v>277</v>
      </c>
      <c r="J1071" s="9" t="s">
        <v>277</v>
      </c>
      <c r="K1071" s="9" t="s">
        <v>277</v>
      </c>
      <c r="L1071" s="9">
        <v>523.80000000000018</v>
      </c>
      <c r="M1071" s="9">
        <v>470.40000000000003</v>
      </c>
      <c r="P1071" s="65">
        <f t="shared" si="20"/>
        <v>994.20000000000027</v>
      </c>
    </row>
    <row r="1072" spans="1:18" ht="15">
      <c r="A1072" s="28" t="s">
        <v>2055</v>
      </c>
      <c r="B1072" s="226" t="s">
        <v>2074</v>
      </c>
      <c r="C1072" s="3"/>
      <c r="D1072" s="3"/>
      <c r="E1072" s="9" t="s">
        <v>277</v>
      </c>
      <c r="F1072" s="9" t="s">
        <v>277</v>
      </c>
      <c r="G1072" s="9" t="s">
        <v>277</v>
      </c>
      <c r="H1072" s="9" t="s">
        <v>277</v>
      </c>
      <c r="I1072" s="9" t="s">
        <v>277</v>
      </c>
      <c r="J1072" s="9" t="s">
        <v>277</v>
      </c>
      <c r="K1072" s="9" t="s">
        <v>277</v>
      </c>
      <c r="L1072" s="9">
        <v>664.29999999999927</v>
      </c>
      <c r="M1072" s="9">
        <v>314.70000000000005</v>
      </c>
      <c r="P1072" s="65">
        <f t="shared" si="20"/>
        <v>978.99999999999932</v>
      </c>
    </row>
    <row r="1073" spans="1:18" ht="15">
      <c r="A1073" s="28" t="s">
        <v>2056</v>
      </c>
      <c r="B1073" s="61" t="s">
        <v>2525</v>
      </c>
      <c r="C1073" s="3"/>
      <c r="D1073" s="3"/>
      <c r="E1073" s="9" t="s">
        <v>277</v>
      </c>
      <c r="F1073" s="9" t="s">
        <v>277</v>
      </c>
      <c r="G1073" s="9" t="s">
        <v>277</v>
      </c>
      <c r="H1073" s="9" t="s">
        <v>277</v>
      </c>
      <c r="I1073" s="9" t="s">
        <v>277</v>
      </c>
      <c r="J1073" s="9" t="s">
        <v>277</v>
      </c>
      <c r="K1073" s="9" t="s">
        <v>277</v>
      </c>
      <c r="L1073" s="9" t="s">
        <v>277</v>
      </c>
      <c r="M1073" s="179">
        <v>908</v>
      </c>
      <c r="N1073" s="65"/>
      <c r="P1073" s="65">
        <f t="shared" si="20"/>
        <v>908</v>
      </c>
      <c r="R1073" t="s">
        <v>291</v>
      </c>
    </row>
    <row r="1074" spans="1:18" ht="15">
      <c r="A1074" s="28" t="s">
        <v>2057</v>
      </c>
      <c r="B1074" s="61" t="s">
        <v>2088</v>
      </c>
      <c r="C1074" s="3"/>
      <c r="D1074" s="3"/>
      <c r="E1074" s="9" t="s">
        <v>277</v>
      </c>
      <c r="F1074" s="9" t="s">
        <v>277</v>
      </c>
      <c r="G1074" s="9" t="s">
        <v>277</v>
      </c>
      <c r="H1074" s="9" t="s">
        <v>277</v>
      </c>
      <c r="I1074" s="9" t="s">
        <v>277</v>
      </c>
      <c r="J1074" s="9" t="s">
        <v>277</v>
      </c>
      <c r="K1074" s="9" t="s">
        <v>277</v>
      </c>
      <c r="L1074" s="9">
        <v>893.29999999999882</v>
      </c>
      <c r="M1074" s="9" t="s">
        <v>277</v>
      </c>
      <c r="P1074" s="65">
        <f t="shared" si="20"/>
        <v>893.29999999999882</v>
      </c>
    </row>
    <row r="1075" spans="1:18" ht="15">
      <c r="A1075" s="28" t="s">
        <v>2058</v>
      </c>
      <c r="B1075" s="61" t="s">
        <v>611</v>
      </c>
      <c r="E1075" s="9" t="s">
        <v>277</v>
      </c>
      <c r="F1075" s="9" t="s">
        <v>277</v>
      </c>
      <c r="G1075" s="9" t="s">
        <v>277</v>
      </c>
      <c r="H1075" s="9">
        <v>542.5</v>
      </c>
      <c r="I1075" s="9">
        <v>339.90000000000009</v>
      </c>
      <c r="J1075" s="9" t="s">
        <v>277</v>
      </c>
      <c r="K1075" s="9" t="s">
        <v>277</v>
      </c>
      <c r="L1075" s="9" t="s">
        <v>277</v>
      </c>
      <c r="M1075" s="9" t="s">
        <v>277</v>
      </c>
      <c r="P1075" s="65">
        <f t="shared" si="20"/>
        <v>882.40000000000009</v>
      </c>
    </row>
    <row r="1076" spans="1:18" ht="15">
      <c r="A1076" s="28" t="s">
        <v>2059</v>
      </c>
      <c r="B1076" s="61" t="s">
        <v>636</v>
      </c>
      <c r="E1076" s="9" t="s">
        <v>277</v>
      </c>
      <c r="F1076" s="9" t="s">
        <v>277</v>
      </c>
      <c r="G1076" s="9" t="s">
        <v>277</v>
      </c>
      <c r="H1076" s="9">
        <v>673.49999999999955</v>
      </c>
      <c r="I1076" s="9">
        <v>194.89999999999918</v>
      </c>
      <c r="J1076" s="9" t="s">
        <v>277</v>
      </c>
      <c r="K1076" s="9" t="s">
        <v>277</v>
      </c>
      <c r="L1076" s="9" t="s">
        <v>277</v>
      </c>
      <c r="M1076" s="9" t="s">
        <v>277</v>
      </c>
      <c r="P1076" s="65">
        <f t="shared" si="20"/>
        <v>868.39999999999873</v>
      </c>
    </row>
    <row r="1077" spans="1:18" ht="15">
      <c r="A1077" s="28" t="s">
        <v>2060</v>
      </c>
      <c r="B1077" s="61" t="s">
        <v>2508</v>
      </c>
      <c r="C1077" s="3"/>
      <c r="D1077" s="3"/>
      <c r="E1077" s="9" t="s">
        <v>277</v>
      </c>
      <c r="F1077" s="9" t="s">
        <v>277</v>
      </c>
      <c r="G1077" s="9" t="s">
        <v>277</v>
      </c>
      <c r="H1077" s="9" t="s">
        <v>277</v>
      </c>
      <c r="I1077" s="9" t="s">
        <v>277</v>
      </c>
      <c r="J1077" s="9" t="s">
        <v>277</v>
      </c>
      <c r="K1077" s="9" t="s">
        <v>277</v>
      </c>
      <c r="L1077" s="9" t="s">
        <v>277</v>
      </c>
      <c r="M1077" s="9">
        <v>854.69999999999993</v>
      </c>
      <c r="N1077" s="65"/>
      <c r="P1077" s="65">
        <f t="shared" si="20"/>
        <v>854.69999999999993</v>
      </c>
    </row>
    <row r="1078" spans="1:18" ht="15">
      <c r="A1078" s="28" t="s">
        <v>2061</v>
      </c>
      <c r="B1078" s="61" t="s">
        <v>2098</v>
      </c>
      <c r="C1078" s="3"/>
      <c r="D1078" s="3"/>
      <c r="E1078" s="9" t="s">
        <v>277</v>
      </c>
      <c r="F1078" s="9" t="s">
        <v>277</v>
      </c>
      <c r="G1078" s="9" t="s">
        <v>277</v>
      </c>
      <c r="H1078" s="9" t="s">
        <v>277</v>
      </c>
      <c r="I1078" s="9" t="s">
        <v>277</v>
      </c>
      <c r="J1078" s="9" t="s">
        <v>277</v>
      </c>
      <c r="K1078" s="9" t="s">
        <v>277</v>
      </c>
      <c r="L1078" s="9">
        <v>756.20000000000073</v>
      </c>
      <c r="M1078" s="9" t="s">
        <v>277</v>
      </c>
      <c r="P1078" s="65">
        <f t="shared" si="20"/>
        <v>756.20000000000073</v>
      </c>
    </row>
    <row r="1079" spans="1:18" ht="15">
      <c r="A1079" s="28" t="s">
        <v>2062</v>
      </c>
      <c r="B1079" s="61" t="s">
        <v>2511</v>
      </c>
      <c r="C1079" s="3"/>
      <c r="D1079" s="3"/>
      <c r="E1079" s="9" t="s">
        <v>277</v>
      </c>
      <c r="F1079" s="9" t="s">
        <v>277</v>
      </c>
      <c r="G1079" s="9" t="s">
        <v>277</v>
      </c>
      <c r="H1079" s="9" t="s">
        <v>277</v>
      </c>
      <c r="I1079" s="9" t="s">
        <v>277</v>
      </c>
      <c r="J1079" s="9" t="s">
        <v>277</v>
      </c>
      <c r="K1079" s="9" t="s">
        <v>277</v>
      </c>
      <c r="L1079" s="9" t="s">
        <v>277</v>
      </c>
      <c r="M1079" s="9">
        <v>730.99999999999989</v>
      </c>
      <c r="N1079" s="65"/>
      <c r="P1079" s="65">
        <f t="shared" si="20"/>
        <v>730.99999999999989</v>
      </c>
    </row>
    <row r="1080" spans="1:18" ht="15">
      <c r="A1080" s="28" t="s">
        <v>2063</v>
      </c>
      <c r="B1080" s="61" t="s">
        <v>2522</v>
      </c>
      <c r="C1080" s="3"/>
      <c r="D1080" s="3"/>
      <c r="E1080" s="9" t="s">
        <v>277</v>
      </c>
      <c r="F1080" s="9" t="s">
        <v>277</v>
      </c>
      <c r="G1080" s="9" t="s">
        <v>277</v>
      </c>
      <c r="H1080" s="9" t="s">
        <v>277</v>
      </c>
      <c r="I1080" s="9" t="s">
        <v>277</v>
      </c>
      <c r="J1080" s="9" t="s">
        <v>277</v>
      </c>
      <c r="K1080" s="9" t="s">
        <v>277</v>
      </c>
      <c r="L1080" s="9" t="s">
        <v>277</v>
      </c>
      <c r="M1080" s="9">
        <v>723.09999999999991</v>
      </c>
      <c r="N1080" s="65"/>
      <c r="P1080" s="65">
        <f t="shared" si="20"/>
        <v>723.09999999999991</v>
      </c>
    </row>
    <row r="1081" spans="1:18" ht="15">
      <c r="A1081" s="28" t="s">
        <v>2064</v>
      </c>
      <c r="B1081" s="226" t="s">
        <v>1594</v>
      </c>
      <c r="C1081" s="3"/>
      <c r="D1081" s="3"/>
      <c r="E1081" s="9" t="s">
        <v>277</v>
      </c>
      <c r="F1081" s="9" t="s">
        <v>277</v>
      </c>
      <c r="G1081" s="9" t="s">
        <v>277</v>
      </c>
      <c r="H1081" s="9" t="s">
        <v>277</v>
      </c>
      <c r="I1081" s="9" t="s">
        <v>277</v>
      </c>
      <c r="J1081" s="9" t="s">
        <v>277</v>
      </c>
      <c r="K1081" s="9">
        <v>708.59999999999968</v>
      </c>
      <c r="L1081" s="9" t="s">
        <v>277</v>
      </c>
      <c r="M1081" s="9" t="s">
        <v>277</v>
      </c>
      <c r="P1081" s="65">
        <f t="shared" si="20"/>
        <v>708.59999999999968</v>
      </c>
    </row>
    <row r="1082" spans="1:18" ht="15">
      <c r="A1082" s="28" t="s">
        <v>2065</v>
      </c>
      <c r="B1082" s="226" t="s">
        <v>1616</v>
      </c>
      <c r="C1082" s="3"/>
      <c r="D1082" s="3"/>
      <c r="E1082" s="9" t="s">
        <v>277</v>
      </c>
      <c r="F1082" s="9" t="s">
        <v>277</v>
      </c>
      <c r="G1082" s="9" t="s">
        <v>277</v>
      </c>
      <c r="H1082" s="9" t="s">
        <v>277</v>
      </c>
      <c r="I1082" s="9" t="s">
        <v>277</v>
      </c>
      <c r="J1082" s="9" t="s">
        <v>277</v>
      </c>
      <c r="K1082" s="9">
        <v>269.30000000000018</v>
      </c>
      <c r="L1082" s="9">
        <v>428.89999999999964</v>
      </c>
      <c r="M1082" s="9" t="s">
        <v>277</v>
      </c>
      <c r="P1082" s="65">
        <f t="shared" si="20"/>
        <v>698.19999999999982</v>
      </c>
    </row>
    <row r="1083" spans="1:18" ht="15">
      <c r="A1083" s="28" t="s">
        <v>2066</v>
      </c>
      <c r="B1083" s="61" t="s">
        <v>2518</v>
      </c>
      <c r="C1083" s="3"/>
      <c r="D1083" s="3"/>
      <c r="E1083" s="9" t="s">
        <v>277</v>
      </c>
      <c r="F1083" s="9" t="s">
        <v>277</v>
      </c>
      <c r="G1083" s="9" t="s">
        <v>277</v>
      </c>
      <c r="H1083" s="9" t="s">
        <v>277</v>
      </c>
      <c r="I1083" s="9" t="s">
        <v>277</v>
      </c>
      <c r="J1083" s="9" t="s">
        <v>277</v>
      </c>
      <c r="K1083" s="9" t="s">
        <v>277</v>
      </c>
      <c r="L1083" s="9" t="s">
        <v>277</v>
      </c>
      <c r="M1083" s="9">
        <v>680.8</v>
      </c>
      <c r="N1083" s="65"/>
      <c r="P1083" s="65">
        <f t="shared" si="20"/>
        <v>680.8</v>
      </c>
    </row>
    <row r="1084" spans="1:18" ht="15">
      <c r="A1084" s="28" t="s">
        <v>2067</v>
      </c>
      <c r="B1084" s="61" t="s">
        <v>2625</v>
      </c>
      <c r="C1084" s="3"/>
      <c r="D1084" s="3"/>
      <c r="E1084" s="9" t="s">
        <v>277</v>
      </c>
      <c r="F1084" s="9" t="s">
        <v>277</v>
      </c>
      <c r="G1084" s="9" t="s">
        <v>277</v>
      </c>
      <c r="H1084" s="9" t="s">
        <v>277</v>
      </c>
      <c r="I1084" s="9" t="s">
        <v>277</v>
      </c>
      <c r="J1084" s="9" t="s">
        <v>277</v>
      </c>
      <c r="K1084" s="9" t="s">
        <v>277</v>
      </c>
      <c r="L1084" s="9" t="s">
        <v>277</v>
      </c>
      <c r="M1084" s="9">
        <v>658.60000000000014</v>
      </c>
      <c r="N1084" s="65"/>
      <c r="P1084" s="65">
        <f t="shared" si="20"/>
        <v>658.60000000000014</v>
      </c>
    </row>
    <row r="1085" spans="1:18" ht="15">
      <c r="A1085" s="28" t="s">
        <v>2068</v>
      </c>
      <c r="B1085" s="226" t="s">
        <v>1595</v>
      </c>
      <c r="C1085" s="3"/>
      <c r="D1085" s="3"/>
      <c r="E1085" s="9" t="s">
        <v>277</v>
      </c>
      <c r="F1085" s="9" t="s">
        <v>277</v>
      </c>
      <c r="G1085" s="9" t="s">
        <v>277</v>
      </c>
      <c r="H1085" s="9" t="s">
        <v>277</v>
      </c>
      <c r="I1085" s="9" t="s">
        <v>277</v>
      </c>
      <c r="J1085" s="9" t="s">
        <v>277</v>
      </c>
      <c r="K1085" s="9">
        <v>633.84999999999945</v>
      </c>
      <c r="L1085" s="9" t="s">
        <v>277</v>
      </c>
      <c r="M1085" s="9" t="s">
        <v>277</v>
      </c>
      <c r="P1085" s="65">
        <f t="shared" si="20"/>
        <v>633.84999999999945</v>
      </c>
    </row>
    <row r="1086" spans="1:18" ht="15">
      <c r="A1086" s="28" t="s">
        <v>2069</v>
      </c>
      <c r="B1086" s="226" t="s">
        <v>1577</v>
      </c>
      <c r="C1086" s="3"/>
      <c r="D1086" s="3"/>
      <c r="E1086" s="9" t="s">
        <v>277</v>
      </c>
      <c r="F1086" s="9" t="s">
        <v>277</v>
      </c>
      <c r="G1086" s="9" t="s">
        <v>277</v>
      </c>
      <c r="H1086" s="9" t="s">
        <v>277</v>
      </c>
      <c r="I1086" s="9" t="s">
        <v>277</v>
      </c>
      <c r="J1086" s="9">
        <v>632.09999999999968</v>
      </c>
      <c r="K1086" s="9" t="s">
        <v>277</v>
      </c>
      <c r="L1086" s="9" t="s">
        <v>277</v>
      </c>
      <c r="M1086" s="9" t="s">
        <v>277</v>
      </c>
      <c r="P1086" s="65">
        <f t="shared" si="20"/>
        <v>632.09999999999968</v>
      </c>
    </row>
    <row r="1087" spans="1:18" ht="15">
      <c r="A1087" s="28" t="s">
        <v>2070</v>
      </c>
      <c r="B1087" s="226" t="s">
        <v>2073</v>
      </c>
      <c r="C1087" s="3"/>
      <c r="D1087" s="3"/>
      <c r="E1087" s="9" t="s">
        <v>277</v>
      </c>
      <c r="F1087" s="9" t="s">
        <v>277</v>
      </c>
      <c r="G1087" s="9" t="s">
        <v>277</v>
      </c>
      <c r="H1087" s="9" t="s">
        <v>277</v>
      </c>
      <c r="I1087" s="9" t="s">
        <v>277</v>
      </c>
      <c r="J1087" s="9" t="s">
        <v>277</v>
      </c>
      <c r="K1087" s="9" t="s">
        <v>277</v>
      </c>
      <c r="L1087" s="9">
        <v>630.50000000000045</v>
      </c>
      <c r="M1087" s="9" t="s">
        <v>277</v>
      </c>
      <c r="P1087" s="65">
        <f t="shared" si="20"/>
        <v>630.50000000000045</v>
      </c>
    </row>
    <row r="1088" spans="1:18" ht="15">
      <c r="A1088" s="28" t="s">
        <v>2071</v>
      </c>
      <c r="B1088" s="61" t="s">
        <v>2512</v>
      </c>
      <c r="C1088" s="3"/>
      <c r="D1088" s="3"/>
      <c r="E1088" s="9" t="s">
        <v>277</v>
      </c>
      <c r="F1088" s="9" t="s">
        <v>277</v>
      </c>
      <c r="G1088" s="9" t="s">
        <v>277</v>
      </c>
      <c r="H1088" s="9" t="s">
        <v>277</v>
      </c>
      <c r="I1088" s="9" t="s">
        <v>277</v>
      </c>
      <c r="J1088" s="9" t="s">
        <v>277</v>
      </c>
      <c r="K1088" s="9" t="s">
        <v>277</v>
      </c>
      <c r="L1088" s="9" t="s">
        <v>277</v>
      </c>
      <c r="M1088" s="9">
        <v>626.80000000000007</v>
      </c>
      <c r="N1088" s="65"/>
      <c r="P1088" s="65">
        <f t="shared" si="20"/>
        <v>626.80000000000007</v>
      </c>
    </row>
    <row r="1089" spans="1:16" ht="15">
      <c r="A1089" s="28" t="s">
        <v>2072</v>
      </c>
      <c r="B1089" s="61" t="s">
        <v>2612</v>
      </c>
      <c r="C1089" s="3"/>
      <c r="D1089" s="3"/>
      <c r="E1089" s="9" t="s">
        <v>277</v>
      </c>
      <c r="F1089" s="9" t="s">
        <v>277</v>
      </c>
      <c r="G1089" s="9" t="s">
        <v>277</v>
      </c>
      <c r="H1089" s="9" t="s">
        <v>277</v>
      </c>
      <c r="I1089" s="9" t="s">
        <v>277</v>
      </c>
      <c r="J1089" s="9" t="s">
        <v>277</v>
      </c>
      <c r="K1089" s="9" t="s">
        <v>277</v>
      </c>
      <c r="L1089" s="9" t="s">
        <v>277</v>
      </c>
      <c r="M1089" s="9">
        <v>608.6</v>
      </c>
      <c r="N1089" s="65"/>
      <c r="P1089" s="65">
        <f t="shared" si="20"/>
        <v>608.6</v>
      </c>
    </row>
    <row r="1090" spans="1:16" ht="15">
      <c r="A1090" s="28" t="s">
        <v>2149</v>
      </c>
      <c r="B1090" s="61" t="s">
        <v>650</v>
      </c>
      <c r="E1090" s="9" t="s">
        <v>277</v>
      </c>
      <c r="F1090" s="9" t="s">
        <v>277</v>
      </c>
      <c r="G1090" s="9" t="s">
        <v>277</v>
      </c>
      <c r="H1090" s="9">
        <v>604.90000000000009</v>
      </c>
      <c r="I1090" s="9" t="s">
        <v>277</v>
      </c>
      <c r="J1090" s="9" t="s">
        <v>277</v>
      </c>
      <c r="K1090" s="9" t="s">
        <v>277</v>
      </c>
      <c r="L1090" s="9" t="s">
        <v>277</v>
      </c>
      <c r="M1090" s="9" t="s">
        <v>277</v>
      </c>
      <c r="P1090" s="65">
        <f t="shared" si="20"/>
        <v>604.90000000000009</v>
      </c>
    </row>
    <row r="1091" spans="1:16" ht="15">
      <c r="A1091" s="28" t="s">
        <v>2150</v>
      </c>
      <c r="B1091" s="61" t="s">
        <v>2528</v>
      </c>
      <c r="C1091" s="3"/>
      <c r="D1091" s="3"/>
      <c r="E1091" s="9" t="s">
        <v>277</v>
      </c>
      <c r="F1091" s="9" t="s">
        <v>277</v>
      </c>
      <c r="G1091" s="9" t="s">
        <v>277</v>
      </c>
      <c r="H1091" s="9" t="s">
        <v>277</v>
      </c>
      <c r="I1091" s="9" t="s">
        <v>277</v>
      </c>
      <c r="J1091" s="9" t="s">
        <v>277</v>
      </c>
      <c r="K1091" s="9" t="s">
        <v>277</v>
      </c>
      <c r="L1091" s="9" t="s">
        <v>277</v>
      </c>
      <c r="M1091" s="9">
        <v>585.29999999999995</v>
      </c>
      <c r="N1091" s="65"/>
      <c r="P1091" s="65">
        <f t="shared" si="20"/>
        <v>585.29999999999995</v>
      </c>
    </row>
    <row r="1092" spans="1:16" ht="15">
      <c r="A1092" s="28" t="s">
        <v>2151</v>
      </c>
      <c r="B1092" s="61" t="s">
        <v>2515</v>
      </c>
      <c r="C1092" s="3"/>
      <c r="D1092" s="3"/>
      <c r="E1092" s="9" t="s">
        <v>277</v>
      </c>
      <c r="F1092" s="9" t="s">
        <v>277</v>
      </c>
      <c r="G1092" s="9" t="s">
        <v>277</v>
      </c>
      <c r="H1092" s="9" t="s">
        <v>277</v>
      </c>
      <c r="I1092" s="9" t="s">
        <v>277</v>
      </c>
      <c r="J1092" s="9" t="s">
        <v>277</v>
      </c>
      <c r="K1092" s="9" t="s">
        <v>277</v>
      </c>
      <c r="L1092" s="9" t="s">
        <v>277</v>
      </c>
      <c r="M1092" s="9">
        <v>584.9</v>
      </c>
      <c r="N1092" s="65"/>
      <c r="P1092" s="65">
        <f t="shared" si="20"/>
        <v>584.9</v>
      </c>
    </row>
    <row r="1093" spans="1:16" ht="15">
      <c r="A1093" s="238" t="s">
        <v>2480</v>
      </c>
      <c r="B1093" s="61" t="s">
        <v>2519</v>
      </c>
      <c r="C1093" s="3"/>
      <c r="D1093" s="3"/>
      <c r="E1093" s="9" t="s">
        <v>277</v>
      </c>
      <c r="F1093" s="9" t="s">
        <v>277</v>
      </c>
      <c r="G1093" s="9" t="s">
        <v>277</v>
      </c>
      <c r="H1093" s="9" t="s">
        <v>277</v>
      </c>
      <c r="I1093" s="9" t="s">
        <v>277</v>
      </c>
      <c r="J1093" s="9" t="s">
        <v>277</v>
      </c>
      <c r="K1093" s="9" t="s">
        <v>277</v>
      </c>
      <c r="L1093" s="9" t="s">
        <v>277</v>
      </c>
      <c r="M1093" s="9">
        <v>583.80000000000007</v>
      </c>
      <c r="N1093" s="65"/>
      <c r="P1093" s="65">
        <f t="shared" ref="P1093:P1123" si="21">SUM(E1093:M1093)</f>
        <v>583.80000000000007</v>
      </c>
    </row>
    <row r="1094" spans="1:16" ht="15">
      <c r="A1094" s="238" t="s">
        <v>2481</v>
      </c>
      <c r="B1094" s="61" t="s">
        <v>2527</v>
      </c>
      <c r="C1094" s="3"/>
      <c r="D1094" s="3"/>
      <c r="E1094" s="9" t="s">
        <v>277</v>
      </c>
      <c r="F1094" s="9" t="s">
        <v>277</v>
      </c>
      <c r="G1094" s="9" t="s">
        <v>277</v>
      </c>
      <c r="H1094" s="9" t="s">
        <v>277</v>
      </c>
      <c r="I1094" s="9" t="s">
        <v>277</v>
      </c>
      <c r="J1094" s="9" t="s">
        <v>277</v>
      </c>
      <c r="K1094" s="9" t="s">
        <v>277</v>
      </c>
      <c r="L1094" s="9" t="s">
        <v>277</v>
      </c>
      <c r="M1094" s="9">
        <v>568.6</v>
      </c>
      <c r="N1094" s="65"/>
      <c r="P1094" s="65">
        <f t="shared" si="21"/>
        <v>568.6</v>
      </c>
    </row>
    <row r="1095" spans="1:16" ht="15">
      <c r="A1095" s="238" t="s">
        <v>2482</v>
      </c>
      <c r="B1095" s="61" t="s">
        <v>2087</v>
      </c>
      <c r="C1095" s="3"/>
      <c r="D1095" s="3"/>
      <c r="E1095" s="9" t="s">
        <v>277</v>
      </c>
      <c r="F1095" s="9" t="s">
        <v>277</v>
      </c>
      <c r="G1095" s="9" t="s">
        <v>277</v>
      </c>
      <c r="H1095" s="9" t="s">
        <v>277</v>
      </c>
      <c r="I1095" s="9" t="s">
        <v>277</v>
      </c>
      <c r="J1095" s="9" t="s">
        <v>277</v>
      </c>
      <c r="K1095" s="9" t="s">
        <v>277</v>
      </c>
      <c r="L1095" s="9">
        <v>556.80000000000018</v>
      </c>
      <c r="M1095" s="9" t="s">
        <v>277</v>
      </c>
      <c r="P1095" s="65">
        <f t="shared" si="21"/>
        <v>556.80000000000018</v>
      </c>
    </row>
    <row r="1096" spans="1:16" ht="15">
      <c r="A1096" s="238" t="s">
        <v>2483</v>
      </c>
      <c r="B1096" s="61" t="s">
        <v>2504</v>
      </c>
      <c r="C1096" s="3"/>
      <c r="D1096" s="3"/>
      <c r="E1096" s="9" t="s">
        <v>277</v>
      </c>
      <c r="F1096" s="9" t="s">
        <v>277</v>
      </c>
      <c r="G1096" s="9" t="s">
        <v>277</v>
      </c>
      <c r="H1096" s="9" t="s">
        <v>277</v>
      </c>
      <c r="I1096" s="9" t="s">
        <v>277</v>
      </c>
      <c r="J1096" s="9" t="s">
        <v>277</v>
      </c>
      <c r="K1096" s="9" t="s">
        <v>277</v>
      </c>
      <c r="L1096" s="9" t="s">
        <v>277</v>
      </c>
      <c r="M1096" s="9">
        <v>556.5</v>
      </c>
      <c r="N1096" s="65"/>
      <c r="P1096" s="65">
        <f t="shared" si="21"/>
        <v>556.5</v>
      </c>
    </row>
    <row r="1097" spans="1:16" ht="15">
      <c r="A1097" s="238" t="s">
        <v>2484</v>
      </c>
      <c r="B1097" s="61" t="s">
        <v>2507</v>
      </c>
      <c r="C1097" s="3"/>
      <c r="D1097" s="3"/>
      <c r="E1097" s="9" t="s">
        <v>277</v>
      </c>
      <c r="F1097" s="9" t="s">
        <v>277</v>
      </c>
      <c r="G1097" s="9" t="s">
        <v>277</v>
      </c>
      <c r="H1097" s="9" t="s">
        <v>277</v>
      </c>
      <c r="I1097" s="9" t="s">
        <v>277</v>
      </c>
      <c r="J1097" s="9" t="s">
        <v>277</v>
      </c>
      <c r="K1097" s="9" t="s">
        <v>277</v>
      </c>
      <c r="L1097" s="9" t="s">
        <v>277</v>
      </c>
      <c r="M1097" s="9">
        <v>546.70000000000005</v>
      </c>
      <c r="N1097" s="65"/>
      <c r="P1097" s="65">
        <f t="shared" si="21"/>
        <v>546.70000000000005</v>
      </c>
    </row>
    <row r="1098" spans="1:16" ht="15">
      <c r="A1098" s="238" t="s">
        <v>2485</v>
      </c>
      <c r="B1098" s="61" t="s">
        <v>2524</v>
      </c>
      <c r="C1098" s="3"/>
      <c r="D1098" s="3"/>
      <c r="E1098" s="9" t="s">
        <v>277</v>
      </c>
      <c r="F1098" s="9" t="s">
        <v>277</v>
      </c>
      <c r="G1098" s="9" t="s">
        <v>277</v>
      </c>
      <c r="H1098" s="9" t="s">
        <v>277</v>
      </c>
      <c r="I1098" s="9" t="s">
        <v>277</v>
      </c>
      <c r="J1098" s="9" t="s">
        <v>277</v>
      </c>
      <c r="K1098" s="9" t="s">
        <v>277</v>
      </c>
      <c r="L1098" s="9" t="s">
        <v>277</v>
      </c>
      <c r="M1098" s="9">
        <v>546</v>
      </c>
      <c r="N1098" s="65"/>
      <c r="P1098" s="65">
        <f t="shared" si="21"/>
        <v>546</v>
      </c>
    </row>
    <row r="1099" spans="1:16" ht="15">
      <c r="A1099" s="238" t="s">
        <v>2486</v>
      </c>
      <c r="B1099" s="61" t="s">
        <v>2513</v>
      </c>
      <c r="C1099" s="3"/>
      <c r="D1099" s="3"/>
      <c r="E1099" s="9" t="s">
        <v>277</v>
      </c>
      <c r="F1099" s="9" t="s">
        <v>277</v>
      </c>
      <c r="G1099" s="9" t="s">
        <v>277</v>
      </c>
      <c r="H1099" s="9" t="s">
        <v>277</v>
      </c>
      <c r="I1099" s="9" t="s">
        <v>277</v>
      </c>
      <c r="J1099" s="9" t="s">
        <v>277</v>
      </c>
      <c r="K1099" s="9" t="s">
        <v>277</v>
      </c>
      <c r="L1099" s="9" t="s">
        <v>277</v>
      </c>
      <c r="M1099" s="9">
        <v>545.80000000000007</v>
      </c>
      <c r="N1099" s="65"/>
      <c r="P1099" s="65">
        <f t="shared" si="21"/>
        <v>545.80000000000007</v>
      </c>
    </row>
    <row r="1100" spans="1:16" ht="15">
      <c r="A1100" s="238" t="s">
        <v>2487</v>
      </c>
      <c r="B1100" s="61" t="s">
        <v>2514</v>
      </c>
      <c r="C1100" s="3"/>
      <c r="D1100" s="3"/>
      <c r="E1100" s="9" t="s">
        <v>277</v>
      </c>
      <c r="F1100" s="9" t="s">
        <v>277</v>
      </c>
      <c r="G1100" s="9" t="s">
        <v>277</v>
      </c>
      <c r="H1100" s="9" t="s">
        <v>277</v>
      </c>
      <c r="I1100" s="9" t="s">
        <v>277</v>
      </c>
      <c r="J1100" s="9" t="s">
        <v>277</v>
      </c>
      <c r="K1100" s="9" t="s">
        <v>277</v>
      </c>
      <c r="L1100" s="9" t="s">
        <v>277</v>
      </c>
      <c r="M1100" s="9">
        <v>525.70000000000005</v>
      </c>
      <c r="N1100" s="65"/>
      <c r="P1100" s="65">
        <f t="shared" si="21"/>
        <v>525.70000000000005</v>
      </c>
    </row>
    <row r="1101" spans="1:16" ht="15">
      <c r="A1101" s="238" t="s">
        <v>2488</v>
      </c>
      <c r="B1101" s="170" t="s">
        <v>1282</v>
      </c>
      <c r="C1101" s="3"/>
      <c r="D1101" s="3"/>
      <c r="E1101" s="9" t="s">
        <v>277</v>
      </c>
      <c r="F1101" s="9" t="s">
        <v>277</v>
      </c>
      <c r="G1101" s="9" t="s">
        <v>277</v>
      </c>
      <c r="H1101" s="9" t="s">
        <v>277</v>
      </c>
      <c r="I1101" s="9">
        <v>498.30000000000064</v>
      </c>
      <c r="J1101" s="9" t="s">
        <v>277</v>
      </c>
      <c r="K1101" s="9" t="s">
        <v>277</v>
      </c>
      <c r="L1101" s="9" t="s">
        <v>277</v>
      </c>
      <c r="M1101" s="9" t="s">
        <v>277</v>
      </c>
      <c r="P1101" s="65">
        <f t="shared" si="21"/>
        <v>498.30000000000064</v>
      </c>
    </row>
    <row r="1102" spans="1:16" ht="15">
      <c r="A1102" s="238" t="s">
        <v>2489</v>
      </c>
      <c r="B1102" s="61" t="s">
        <v>2506</v>
      </c>
      <c r="C1102" s="3"/>
      <c r="D1102" s="3"/>
      <c r="E1102" s="9" t="s">
        <v>277</v>
      </c>
      <c r="F1102" s="9" t="s">
        <v>277</v>
      </c>
      <c r="G1102" s="9" t="s">
        <v>277</v>
      </c>
      <c r="H1102" s="9" t="s">
        <v>277</v>
      </c>
      <c r="I1102" s="9" t="s">
        <v>277</v>
      </c>
      <c r="J1102" s="9" t="s">
        <v>277</v>
      </c>
      <c r="K1102" s="9" t="s">
        <v>277</v>
      </c>
      <c r="L1102" s="9" t="s">
        <v>277</v>
      </c>
      <c r="M1102" s="9">
        <v>498.2999999999999</v>
      </c>
      <c r="N1102" s="65"/>
      <c r="P1102" s="65">
        <f t="shared" si="21"/>
        <v>498.2999999999999</v>
      </c>
    </row>
    <row r="1103" spans="1:16" ht="15">
      <c r="A1103" s="238" t="s">
        <v>2490</v>
      </c>
      <c r="B1103" s="61" t="s">
        <v>2516</v>
      </c>
      <c r="C1103" s="3"/>
      <c r="D1103" s="3"/>
      <c r="E1103" s="9" t="s">
        <v>277</v>
      </c>
      <c r="F1103" s="9" t="s">
        <v>277</v>
      </c>
      <c r="G1103" s="9" t="s">
        <v>277</v>
      </c>
      <c r="H1103" s="9" t="s">
        <v>277</v>
      </c>
      <c r="I1103" s="9" t="s">
        <v>277</v>
      </c>
      <c r="J1103" s="9" t="s">
        <v>277</v>
      </c>
      <c r="K1103" s="9" t="s">
        <v>277</v>
      </c>
      <c r="L1103" s="9" t="s">
        <v>277</v>
      </c>
      <c r="M1103" s="9">
        <v>483.29999999999995</v>
      </c>
      <c r="N1103" s="65"/>
      <c r="P1103" s="65">
        <f t="shared" si="21"/>
        <v>483.29999999999995</v>
      </c>
    </row>
    <row r="1104" spans="1:16" ht="15">
      <c r="A1104" s="238" t="s">
        <v>2491</v>
      </c>
      <c r="B1104" s="61" t="s">
        <v>2521</v>
      </c>
      <c r="C1104" s="3"/>
      <c r="D1104" s="3"/>
      <c r="E1104" s="9" t="s">
        <v>277</v>
      </c>
      <c r="F1104" s="9" t="s">
        <v>277</v>
      </c>
      <c r="G1104" s="9" t="s">
        <v>277</v>
      </c>
      <c r="H1104" s="9" t="s">
        <v>277</v>
      </c>
      <c r="I1104" s="9" t="s">
        <v>277</v>
      </c>
      <c r="J1104" s="9" t="s">
        <v>277</v>
      </c>
      <c r="K1104" s="9" t="s">
        <v>277</v>
      </c>
      <c r="L1104" s="9" t="s">
        <v>277</v>
      </c>
      <c r="M1104" s="9">
        <v>453.3</v>
      </c>
      <c r="N1104" s="65"/>
      <c r="P1104" s="65">
        <f t="shared" si="21"/>
        <v>453.3</v>
      </c>
    </row>
    <row r="1105" spans="1:16" ht="15">
      <c r="A1105" s="238" t="s">
        <v>2492</v>
      </c>
      <c r="B1105" s="61" t="s">
        <v>2523</v>
      </c>
      <c r="C1105" s="3"/>
      <c r="D1105" s="3"/>
      <c r="E1105" s="9" t="s">
        <v>277</v>
      </c>
      <c r="F1105" s="9" t="s">
        <v>277</v>
      </c>
      <c r="G1105" s="9" t="s">
        <v>277</v>
      </c>
      <c r="H1105" s="9" t="s">
        <v>277</v>
      </c>
      <c r="I1105" s="9" t="s">
        <v>277</v>
      </c>
      <c r="J1105" s="9" t="s">
        <v>277</v>
      </c>
      <c r="K1105" s="9" t="s">
        <v>277</v>
      </c>
      <c r="L1105" s="9" t="s">
        <v>277</v>
      </c>
      <c r="M1105" s="9">
        <v>436.20000000000005</v>
      </c>
      <c r="N1105" s="65"/>
      <c r="P1105" s="65">
        <f t="shared" si="21"/>
        <v>436.20000000000005</v>
      </c>
    </row>
    <row r="1106" spans="1:16" ht="15">
      <c r="A1106" s="238" t="s">
        <v>2493</v>
      </c>
      <c r="B1106" s="61" t="s">
        <v>2505</v>
      </c>
      <c r="C1106" s="3"/>
      <c r="D1106" s="3"/>
      <c r="E1106" s="9" t="s">
        <v>277</v>
      </c>
      <c r="F1106" s="9" t="s">
        <v>277</v>
      </c>
      <c r="G1106" s="9" t="s">
        <v>277</v>
      </c>
      <c r="H1106" s="9" t="s">
        <v>277</v>
      </c>
      <c r="I1106" s="9" t="s">
        <v>277</v>
      </c>
      <c r="J1106" s="9" t="s">
        <v>277</v>
      </c>
      <c r="K1106" s="9" t="s">
        <v>277</v>
      </c>
      <c r="L1106" s="9" t="s">
        <v>277</v>
      </c>
      <c r="M1106" s="9">
        <v>431.9</v>
      </c>
      <c r="N1106" s="65"/>
      <c r="P1106" s="65">
        <f t="shared" si="21"/>
        <v>431.9</v>
      </c>
    </row>
    <row r="1107" spans="1:16" ht="15">
      <c r="A1107" s="238" t="s">
        <v>2494</v>
      </c>
      <c r="B1107" s="61" t="s">
        <v>2509</v>
      </c>
      <c r="C1107" s="3"/>
      <c r="D1107" s="3"/>
      <c r="E1107" s="9" t="s">
        <v>277</v>
      </c>
      <c r="F1107" s="9" t="s">
        <v>277</v>
      </c>
      <c r="G1107" s="9" t="s">
        <v>277</v>
      </c>
      <c r="H1107" s="9" t="s">
        <v>277</v>
      </c>
      <c r="I1107" s="9" t="s">
        <v>277</v>
      </c>
      <c r="J1107" s="9" t="s">
        <v>277</v>
      </c>
      <c r="K1107" s="9" t="s">
        <v>277</v>
      </c>
      <c r="L1107" s="9" t="s">
        <v>277</v>
      </c>
      <c r="M1107" s="9">
        <v>429</v>
      </c>
      <c r="N1107" s="65"/>
      <c r="P1107" s="65">
        <f t="shared" si="21"/>
        <v>429</v>
      </c>
    </row>
    <row r="1108" spans="1:16" ht="15">
      <c r="A1108" s="238" t="s">
        <v>2495</v>
      </c>
      <c r="B1108" s="61" t="s">
        <v>2503</v>
      </c>
      <c r="C1108" s="3"/>
      <c r="D1108" s="3"/>
      <c r="E1108" s="9" t="s">
        <v>277</v>
      </c>
      <c r="F1108" s="9" t="s">
        <v>277</v>
      </c>
      <c r="G1108" s="9" t="s">
        <v>277</v>
      </c>
      <c r="H1108" s="9" t="s">
        <v>277</v>
      </c>
      <c r="I1108" s="9" t="s">
        <v>277</v>
      </c>
      <c r="J1108" s="9" t="s">
        <v>277</v>
      </c>
      <c r="K1108" s="9" t="s">
        <v>277</v>
      </c>
      <c r="L1108" s="9" t="s">
        <v>277</v>
      </c>
      <c r="M1108" s="9">
        <v>426.5</v>
      </c>
      <c r="N1108" s="65"/>
      <c r="P1108" s="65">
        <f t="shared" si="21"/>
        <v>426.5</v>
      </c>
    </row>
    <row r="1109" spans="1:16" ht="15">
      <c r="A1109" s="238" t="s">
        <v>2496</v>
      </c>
      <c r="B1109" s="61" t="s">
        <v>2517</v>
      </c>
      <c r="C1109" s="3"/>
      <c r="D1109" s="3"/>
      <c r="E1109" s="9" t="s">
        <v>277</v>
      </c>
      <c r="F1109" s="9" t="s">
        <v>277</v>
      </c>
      <c r="G1109" s="9" t="s">
        <v>277</v>
      </c>
      <c r="H1109" s="9" t="s">
        <v>277</v>
      </c>
      <c r="I1109" s="9" t="s">
        <v>277</v>
      </c>
      <c r="J1109" s="9" t="s">
        <v>277</v>
      </c>
      <c r="K1109" s="9" t="s">
        <v>277</v>
      </c>
      <c r="L1109" s="9" t="s">
        <v>277</v>
      </c>
      <c r="M1109" s="9">
        <v>390.1</v>
      </c>
      <c r="N1109" s="65"/>
      <c r="P1109" s="65">
        <f t="shared" si="21"/>
        <v>390.1</v>
      </c>
    </row>
    <row r="1110" spans="1:16" ht="15">
      <c r="A1110" s="238" t="s">
        <v>2497</v>
      </c>
      <c r="B1110" s="61" t="s">
        <v>163</v>
      </c>
      <c r="E1110" s="9" t="s">
        <v>277</v>
      </c>
      <c r="F1110" s="9" t="s">
        <v>277</v>
      </c>
      <c r="G1110" s="9">
        <v>387.4</v>
      </c>
      <c r="H1110" s="9" t="s">
        <v>277</v>
      </c>
      <c r="I1110" s="9" t="s">
        <v>277</v>
      </c>
      <c r="J1110" s="9" t="s">
        <v>277</v>
      </c>
      <c r="K1110" s="9" t="s">
        <v>277</v>
      </c>
      <c r="L1110" s="9" t="s">
        <v>277</v>
      </c>
      <c r="M1110" s="9" t="s">
        <v>277</v>
      </c>
      <c r="P1110" s="65">
        <f t="shared" si="21"/>
        <v>387.4</v>
      </c>
    </row>
    <row r="1111" spans="1:16" ht="15">
      <c r="A1111" s="238" t="s">
        <v>2498</v>
      </c>
      <c r="B1111" s="170" t="s">
        <v>1275</v>
      </c>
      <c r="C1111" s="3"/>
      <c r="D1111" s="3"/>
      <c r="E1111" s="9" t="s">
        <v>277</v>
      </c>
      <c r="F1111" s="9" t="s">
        <v>277</v>
      </c>
      <c r="G1111" s="9" t="s">
        <v>277</v>
      </c>
      <c r="H1111" s="9" t="s">
        <v>277</v>
      </c>
      <c r="I1111" s="9">
        <v>379.00000000000023</v>
      </c>
      <c r="J1111" s="9" t="s">
        <v>277</v>
      </c>
      <c r="K1111" s="9" t="s">
        <v>277</v>
      </c>
      <c r="L1111" s="9" t="s">
        <v>277</v>
      </c>
      <c r="M1111" s="9" t="s">
        <v>277</v>
      </c>
      <c r="P1111" s="65">
        <f t="shared" si="21"/>
        <v>379.00000000000023</v>
      </c>
    </row>
    <row r="1112" spans="1:16" ht="15">
      <c r="A1112" s="238" t="s">
        <v>2499</v>
      </c>
      <c r="B1112" s="61" t="s">
        <v>2530</v>
      </c>
      <c r="C1112" s="3"/>
      <c r="D1112" s="3"/>
      <c r="E1112" s="9" t="s">
        <v>277</v>
      </c>
      <c r="F1112" s="9" t="s">
        <v>277</v>
      </c>
      <c r="G1112" s="9" t="s">
        <v>277</v>
      </c>
      <c r="H1112" s="9" t="s">
        <v>277</v>
      </c>
      <c r="I1112" s="9" t="s">
        <v>277</v>
      </c>
      <c r="J1112" s="9" t="s">
        <v>277</v>
      </c>
      <c r="K1112" s="9" t="s">
        <v>277</v>
      </c>
      <c r="L1112" s="9" t="s">
        <v>277</v>
      </c>
      <c r="M1112" s="9">
        <v>378.5</v>
      </c>
      <c r="N1112" s="65"/>
      <c r="P1112" s="65">
        <f t="shared" si="21"/>
        <v>378.5</v>
      </c>
    </row>
    <row r="1113" spans="1:16" ht="15">
      <c r="A1113" s="238" t="s">
        <v>2500</v>
      </c>
      <c r="B1113" s="61" t="s">
        <v>2520</v>
      </c>
      <c r="C1113" s="3"/>
      <c r="D1113" s="3"/>
      <c r="E1113" s="9" t="s">
        <v>277</v>
      </c>
      <c r="F1113" s="9" t="s">
        <v>277</v>
      </c>
      <c r="G1113" s="9" t="s">
        <v>277</v>
      </c>
      <c r="H1113" s="9" t="s">
        <v>277</v>
      </c>
      <c r="I1113" s="9" t="s">
        <v>277</v>
      </c>
      <c r="J1113" s="9" t="s">
        <v>277</v>
      </c>
      <c r="K1113" s="9" t="s">
        <v>277</v>
      </c>
      <c r="L1113" s="9" t="s">
        <v>277</v>
      </c>
      <c r="M1113" s="9">
        <v>370.3</v>
      </c>
      <c r="N1113" s="65"/>
      <c r="P1113" s="65">
        <f t="shared" si="21"/>
        <v>370.3</v>
      </c>
    </row>
    <row r="1114" spans="1:16" ht="15">
      <c r="A1114" s="238" t="s">
        <v>2501</v>
      </c>
      <c r="B1114" s="170" t="s">
        <v>1273</v>
      </c>
      <c r="C1114" s="3"/>
      <c r="D1114" s="3"/>
      <c r="E1114" s="9" t="s">
        <v>277</v>
      </c>
      <c r="F1114" s="9" t="s">
        <v>277</v>
      </c>
      <c r="G1114" s="9" t="s">
        <v>277</v>
      </c>
      <c r="H1114" s="9" t="s">
        <v>277</v>
      </c>
      <c r="I1114" s="9">
        <v>366.20000000000005</v>
      </c>
      <c r="J1114" s="9" t="s">
        <v>277</v>
      </c>
      <c r="K1114" s="9" t="s">
        <v>277</v>
      </c>
      <c r="L1114" s="9" t="s">
        <v>277</v>
      </c>
      <c r="M1114" s="9" t="s">
        <v>277</v>
      </c>
      <c r="P1114" s="65">
        <f t="shared" si="21"/>
        <v>366.20000000000005</v>
      </c>
    </row>
    <row r="1115" spans="1:16" ht="15">
      <c r="A1115" s="238" t="s">
        <v>2502</v>
      </c>
      <c r="B1115" s="181" t="s">
        <v>1266</v>
      </c>
      <c r="C1115" s="3"/>
      <c r="D1115" s="3"/>
      <c r="E1115" s="9" t="s">
        <v>277</v>
      </c>
      <c r="F1115" s="9" t="s">
        <v>277</v>
      </c>
      <c r="G1115" s="9" t="s">
        <v>277</v>
      </c>
      <c r="H1115" s="9" t="s">
        <v>277</v>
      </c>
      <c r="I1115" s="9">
        <v>363.70000000000027</v>
      </c>
      <c r="J1115" s="9" t="s">
        <v>277</v>
      </c>
      <c r="K1115" s="9" t="s">
        <v>277</v>
      </c>
      <c r="L1115" s="9" t="s">
        <v>277</v>
      </c>
      <c r="M1115" s="9" t="s">
        <v>277</v>
      </c>
      <c r="P1115" s="65">
        <f t="shared" si="21"/>
        <v>363.70000000000027</v>
      </c>
    </row>
    <row r="1116" spans="1:16" ht="15">
      <c r="A1116" s="238" t="s">
        <v>2531</v>
      </c>
      <c r="B1116" s="61" t="s">
        <v>640</v>
      </c>
      <c r="E1116" s="9" t="s">
        <v>277</v>
      </c>
      <c r="F1116" s="9" t="s">
        <v>277</v>
      </c>
      <c r="G1116" s="9" t="s">
        <v>277</v>
      </c>
      <c r="H1116" s="9">
        <v>362.20000000000027</v>
      </c>
      <c r="I1116" s="9" t="s">
        <v>277</v>
      </c>
      <c r="J1116" s="9" t="s">
        <v>277</v>
      </c>
      <c r="K1116" s="9" t="s">
        <v>277</v>
      </c>
      <c r="L1116" s="9" t="s">
        <v>277</v>
      </c>
      <c r="M1116" s="9" t="s">
        <v>277</v>
      </c>
      <c r="P1116" s="65">
        <f t="shared" si="21"/>
        <v>362.20000000000027</v>
      </c>
    </row>
    <row r="1117" spans="1:16" ht="15">
      <c r="A1117" s="238" t="s">
        <v>2613</v>
      </c>
      <c r="B1117" s="61" t="s">
        <v>2532</v>
      </c>
      <c r="C1117" s="3"/>
      <c r="D1117" s="3"/>
      <c r="E1117" s="9" t="s">
        <v>277</v>
      </c>
      <c r="F1117" s="9" t="s">
        <v>277</v>
      </c>
      <c r="G1117" s="9" t="s">
        <v>277</v>
      </c>
      <c r="H1117" s="9" t="s">
        <v>277</v>
      </c>
      <c r="I1117" s="9" t="s">
        <v>277</v>
      </c>
      <c r="J1117" s="9" t="s">
        <v>277</v>
      </c>
      <c r="K1117" s="9" t="s">
        <v>277</v>
      </c>
      <c r="L1117" s="9" t="s">
        <v>277</v>
      </c>
      <c r="M1117" s="9">
        <v>346.59999999999997</v>
      </c>
      <c r="N1117" s="65"/>
      <c r="P1117" s="65">
        <f t="shared" si="21"/>
        <v>346.59999999999997</v>
      </c>
    </row>
    <row r="1118" spans="1:16" ht="15">
      <c r="A1118" s="238" t="s">
        <v>2626</v>
      </c>
      <c r="B1118" s="170" t="s">
        <v>1294</v>
      </c>
      <c r="C1118" s="3"/>
      <c r="D1118" s="3"/>
      <c r="E1118" s="9" t="s">
        <v>277</v>
      </c>
      <c r="F1118" s="9" t="s">
        <v>277</v>
      </c>
      <c r="G1118" s="9" t="s">
        <v>277</v>
      </c>
      <c r="H1118" s="9" t="s">
        <v>277</v>
      </c>
      <c r="I1118" s="9">
        <v>323.09999999999991</v>
      </c>
      <c r="J1118" s="9" t="s">
        <v>277</v>
      </c>
      <c r="K1118" s="9" t="s">
        <v>277</v>
      </c>
      <c r="L1118" s="9" t="s">
        <v>277</v>
      </c>
      <c r="M1118" s="9" t="s">
        <v>277</v>
      </c>
      <c r="P1118" s="65">
        <f t="shared" si="21"/>
        <v>323.09999999999991</v>
      </c>
    </row>
    <row r="1119" spans="1:16" ht="15">
      <c r="A1119" s="238" t="s">
        <v>2662</v>
      </c>
      <c r="B1119" s="170" t="s">
        <v>1274</v>
      </c>
      <c r="C1119" s="3"/>
      <c r="D1119" s="3"/>
      <c r="E1119" s="9" t="s">
        <v>277</v>
      </c>
      <c r="F1119" s="9" t="s">
        <v>277</v>
      </c>
      <c r="G1119" s="9" t="s">
        <v>277</v>
      </c>
      <c r="H1119" s="9" t="s">
        <v>277</v>
      </c>
      <c r="I1119" s="9">
        <v>322.59999999999991</v>
      </c>
      <c r="J1119" s="9" t="s">
        <v>277</v>
      </c>
      <c r="K1119" s="9" t="s">
        <v>277</v>
      </c>
      <c r="L1119" s="9" t="s">
        <v>277</v>
      </c>
      <c r="M1119" s="9" t="s">
        <v>277</v>
      </c>
      <c r="P1119" s="65">
        <f t="shared" si="21"/>
        <v>322.59999999999991</v>
      </c>
    </row>
    <row r="1120" spans="1:16" ht="15">
      <c r="A1120" s="238" t="s">
        <v>2663</v>
      </c>
      <c r="B1120" s="61" t="s">
        <v>178</v>
      </c>
      <c r="E1120" s="9">
        <v>276.60000000000002</v>
      </c>
      <c r="F1120" s="9" t="s">
        <v>277</v>
      </c>
      <c r="G1120" s="9" t="s">
        <v>277</v>
      </c>
      <c r="H1120" s="9" t="s">
        <v>277</v>
      </c>
      <c r="I1120" s="9" t="s">
        <v>277</v>
      </c>
      <c r="J1120" s="9" t="s">
        <v>277</v>
      </c>
      <c r="K1120" s="9" t="s">
        <v>277</v>
      </c>
      <c r="L1120" s="9" t="s">
        <v>277</v>
      </c>
      <c r="M1120" s="9" t="s">
        <v>277</v>
      </c>
      <c r="P1120" s="65">
        <f t="shared" si="21"/>
        <v>276.60000000000002</v>
      </c>
    </row>
    <row r="1121" spans="1:21" ht="15">
      <c r="A1121" s="238" t="s">
        <v>2664</v>
      </c>
      <c r="B1121" s="61" t="s">
        <v>2510</v>
      </c>
      <c r="C1121" s="3"/>
      <c r="D1121" s="3"/>
      <c r="E1121" s="9" t="s">
        <v>277</v>
      </c>
      <c r="F1121" s="9" t="s">
        <v>277</v>
      </c>
      <c r="G1121" s="9" t="s">
        <v>277</v>
      </c>
      <c r="H1121" s="9" t="s">
        <v>277</v>
      </c>
      <c r="I1121" s="9" t="s">
        <v>277</v>
      </c>
      <c r="J1121" s="9" t="s">
        <v>277</v>
      </c>
      <c r="K1121" s="9" t="s">
        <v>277</v>
      </c>
      <c r="L1121" s="9" t="s">
        <v>277</v>
      </c>
      <c r="M1121" s="9">
        <v>216.2</v>
      </c>
      <c r="N1121" s="65"/>
      <c r="P1121" s="65">
        <f t="shared" si="21"/>
        <v>216.2</v>
      </c>
    </row>
    <row r="1122" spans="1:21" ht="15">
      <c r="A1122" s="238" t="s">
        <v>2665</v>
      </c>
      <c r="B1122" s="61" t="s">
        <v>2526</v>
      </c>
      <c r="C1122" s="3"/>
      <c r="D1122" s="3"/>
      <c r="E1122" s="9" t="s">
        <v>277</v>
      </c>
      <c r="F1122" s="9" t="s">
        <v>277</v>
      </c>
      <c r="G1122" s="9" t="s">
        <v>277</v>
      </c>
      <c r="H1122" s="9" t="s">
        <v>277</v>
      </c>
      <c r="I1122" s="9" t="s">
        <v>277</v>
      </c>
      <c r="J1122" s="9" t="s">
        <v>277</v>
      </c>
      <c r="K1122" s="9" t="s">
        <v>277</v>
      </c>
      <c r="L1122" s="9" t="s">
        <v>277</v>
      </c>
      <c r="M1122" s="9">
        <v>154.5</v>
      </c>
      <c r="N1122" s="65"/>
      <c r="P1122" s="65">
        <f t="shared" si="21"/>
        <v>154.5</v>
      </c>
    </row>
    <row r="1123" spans="1:21" ht="15">
      <c r="A1123" s="238" t="s">
        <v>2666</v>
      </c>
      <c r="B1123" s="61" t="s">
        <v>2529</v>
      </c>
      <c r="C1123" s="3"/>
      <c r="D1123" s="3"/>
      <c r="E1123" s="9" t="s">
        <v>277</v>
      </c>
      <c r="F1123" s="9" t="s">
        <v>277</v>
      </c>
      <c r="G1123" s="9" t="s">
        <v>277</v>
      </c>
      <c r="H1123" s="9" t="s">
        <v>277</v>
      </c>
      <c r="I1123" s="9" t="s">
        <v>277</v>
      </c>
      <c r="J1123" s="9" t="s">
        <v>277</v>
      </c>
      <c r="K1123" s="9" t="s">
        <v>277</v>
      </c>
      <c r="L1123" s="9" t="s">
        <v>277</v>
      </c>
      <c r="M1123" s="9">
        <v>141.69999999999999</v>
      </c>
      <c r="N1123" s="65"/>
      <c r="P1123" s="65">
        <f t="shared" si="21"/>
        <v>141.69999999999999</v>
      </c>
    </row>
    <row r="1124" spans="1:21" ht="15">
      <c r="A1124" s="28"/>
      <c r="B1124" s="61"/>
      <c r="E1124" s="9"/>
      <c r="F1124" s="9"/>
      <c r="G1124" s="9"/>
      <c r="H1124" s="9"/>
      <c r="L1124" s="67"/>
      <c r="M1124" s="67"/>
      <c r="N1124" s="65"/>
    </row>
    <row r="1125" spans="1:21" ht="15">
      <c r="A1125" s="28"/>
      <c r="B1125" s="61"/>
      <c r="E1125" s="9"/>
      <c r="L1125" s="67"/>
      <c r="M1125" s="67"/>
    </row>
    <row r="1126" spans="1:21" ht="15">
      <c r="A1126" s="28"/>
      <c r="B1126" s="61"/>
      <c r="E1126" s="9"/>
      <c r="L1126" s="67"/>
      <c r="M1126" s="67"/>
    </row>
    <row r="1127" spans="1:21" ht="25.5">
      <c r="A1127" s="23" t="s">
        <v>186</v>
      </c>
      <c r="L1127" s="67"/>
      <c r="M1127" s="67"/>
    </row>
    <row r="1128" spans="1:21">
      <c r="L1128" s="67"/>
      <c r="M1128" s="67"/>
    </row>
    <row r="1129" spans="1:21" ht="15">
      <c r="A1129" s="38"/>
      <c r="B1129" s="38"/>
      <c r="C1129" s="38"/>
      <c r="D1129" s="38"/>
      <c r="E1129" s="59">
        <v>2016</v>
      </c>
      <c r="F1129" s="59">
        <v>2017</v>
      </c>
      <c r="G1129" s="59">
        <v>2018</v>
      </c>
      <c r="H1129" s="59">
        <v>2019</v>
      </c>
      <c r="I1129" s="59">
        <v>2020</v>
      </c>
      <c r="J1129" s="59">
        <v>2021</v>
      </c>
      <c r="K1129" s="59">
        <v>2022</v>
      </c>
      <c r="L1129" s="59">
        <v>2023</v>
      </c>
      <c r="M1129" s="59">
        <v>2024</v>
      </c>
      <c r="P1129" s="68" t="s">
        <v>40</v>
      </c>
    </row>
    <row r="1130" spans="1:21" ht="15">
      <c r="A1130" s="28" t="s">
        <v>0</v>
      </c>
      <c r="B1130" s="61" t="s">
        <v>33</v>
      </c>
      <c r="E1130" s="174">
        <v>954.9</v>
      </c>
      <c r="F1130" s="9">
        <v>658.6</v>
      </c>
      <c r="G1130" s="179">
        <v>698.9</v>
      </c>
      <c r="H1130" s="9">
        <v>672.89999999999964</v>
      </c>
      <c r="I1130" s="175">
        <v>851.89999999999873</v>
      </c>
      <c r="J1130" s="9">
        <v>1082.6999999999994</v>
      </c>
      <c r="K1130" s="176">
        <v>1326.900000000001</v>
      </c>
      <c r="L1130" s="9">
        <v>565.00000000000091</v>
      </c>
      <c r="M1130" s="179">
        <v>1299.3</v>
      </c>
      <c r="P1130" s="65">
        <f t="shared" ref="P1130:P1161" si="22">SUM(E1130:M1130)</f>
        <v>8111.1</v>
      </c>
      <c r="R1130" t="s">
        <v>2866</v>
      </c>
      <c r="U1130" s="3" t="s">
        <v>1891</v>
      </c>
    </row>
    <row r="1131" spans="1:21" ht="15">
      <c r="A1131" s="28" t="s">
        <v>2</v>
      </c>
      <c r="B1131" s="61" t="s">
        <v>21</v>
      </c>
      <c r="E1131" s="179">
        <v>716.25</v>
      </c>
      <c r="F1131" s="179">
        <v>781.3</v>
      </c>
      <c r="G1131" s="179">
        <v>629.5</v>
      </c>
      <c r="H1131" s="9">
        <v>729.80000000000064</v>
      </c>
      <c r="I1131" s="179">
        <v>757.39999999999873</v>
      </c>
      <c r="J1131" s="179">
        <v>1257.5</v>
      </c>
      <c r="K1131" s="9">
        <v>1092.5999999999976</v>
      </c>
      <c r="L1131" s="9">
        <v>578.89999999999964</v>
      </c>
      <c r="M1131" s="179">
        <v>1262.8</v>
      </c>
      <c r="P1131" s="65">
        <f t="shared" si="22"/>
        <v>7806.0499999999975</v>
      </c>
      <c r="R1131" t="s">
        <v>2867</v>
      </c>
      <c r="U1131" s="3" t="s">
        <v>703</v>
      </c>
    </row>
    <row r="1132" spans="1:21" ht="15">
      <c r="A1132" s="28" t="s">
        <v>3</v>
      </c>
      <c r="B1132" s="61" t="s">
        <v>11</v>
      </c>
      <c r="E1132" s="176">
        <v>992.8</v>
      </c>
      <c r="F1132" s="9">
        <v>588.20000000000005</v>
      </c>
      <c r="G1132" s="179">
        <v>647.9</v>
      </c>
      <c r="H1132" s="9">
        <v>724.89999999999918</v>
      </c>
      <c r="I1132" s="176">
        <v>927.99999999999727</v>
      </c>
      <c r="J1132" s="9">
        <v>1119.2999999999997</v>
      </c>
      <c r="K1132" s="9">
        <v>888.59999999999945</v>
      </c>
      <c r="L1132" s="9">
        <v>786.50000000000091</v>
      </c>
      <c r="M1132" s="9">
        <v>1079.3</v>
      </c>
      <c r="P1132" s="65">
        <f t="shared" si="22"/>
        <v>7755.4999999999973</v>
      </c>
      <c r="R1132" t="s">
        <v>1332</v>
      </c>
      <c r="U1132" s="3" t="s">
        <v>1891</v>
      </c>
    </row>
    <row r="1133" spans="1:21" ht="15">
      <c r="A1133" s="28" t="s">
        <v>5</v>
      </c>
      <c r="B1133" s="61" t="s">
        <v>37</v>
      </c>
      <c r="E1133" s="9">
        <v>530.4</v>
      </c>
      <c r="F1133" s="179">
        <v>809.7</v>
      </c>
      <c r="G1133" s="9">
        <v>404.6</v>
      </c>
      <c r="H1133" s="9">
        <v>653.20000000000118</v>
      </c>
      <c r="I1133" s="9">
        <v>681.29999999999836</v>
      </c>
      <c r="J1133" s="176">
        <v>1309.5999999999999</v>
      </c>
      <c r="K1133" s="9">
        <v>1058.900000000001</v>
      </c>
      <c r="L1133" s="179">
        <v>933.80000000000018</v>
      </c>
      <c r="M1133" s="9">
        <v>1192.3999999999999</v>
      </c>
      <c r="P1133" s="65">
        <f t="shared" si="22"/>
        <v>7573.9000000000005</v>
      </c>
      <c r="R1133" t="s">
        <v>1967</v>
      </c>
      <c r="U1133" s="3" t="s">
        <v>1351</v>
      </c>
    </row>
    <row r="1134" spans="1:21" ht="15">
      <c r="A1134" s="28" t="s">
        <v>7</v>
      </c>
      <c r="B1134" s="61" t="s">
        <v>25</v>
      </c>
      <c r="E1134" s="179">
        <v>677</v>
      </c>
      <c r="F1134" s="175">
        <v>853.4</v>
      </c>
      <c r="G1134" s="179">
        <v>664.3</v>
      </c>
      <c r="H1134" s="179">
        <v>834.44999999999982</v>
      </c>
      <c r="I1134" s="9">
        <v>443.10000000000036</v>
      </c>
      <c r="J1134" s="9">
        <v>1038.3999999999992</v>
      </c>
      <c r="K1134" s="174">
        <v>1317.2000000000007</v>
      </c>
      <c r="L1134" s="9">
        <v>630.49999999999955</v>
      </c>
      <c r="M1134" s="9">
        <v>1081.3</v>
      </c>
      <c r="P1134" s="65">
        <f t="shared" si="22"/>
        <v>7539.6500000000005</v>
      </c>
      <c r="R1134" t="s">
        <v>1890</v>
      </c>
      <c r="U1134" s="3" t="s">
        <v>703</v>
      </c>
    </row>
    <row r="1135" spans="1:21" ht="15">
      <c r="A1135" s="28" t="s">
        <v>8</v>
      </c>
      <c r="B1135" s="61" t="s">
        <v>31</v>
      </c>
      <c r="E1135" s="179">
        <v>674.05</v>
      </c>
      <c r="F1135" s="179">
        <v>818.8</v>
      </c>
      <c r="G1135" s="9">
        <v>473.5</v>
      </c>
      <c r="H1135" s="174">
        <v>907.10000000000127</v>
      </c>
      <c r="I1135" s="9">
        <v>439.70000000000073</v>
      </c>
      <c r="J1135" s="175">
        <v>1299.6999999999989</v>
      </c>
      <c r="K1135" s="9">
        <v>974.599999999999</v>
      </c>
      <c r="L1135" s="9">
        <v>718.79999999999563</v>
      </c>
      <c r="M1135" s="9">
        <v>1135.0000000000002</v>
      </c>
      <c r="P1135" s="65">
        <f t="shared" si="22"/>
        <v>7441.2499999999945</v>
      </c>
      <c r="R1135" t="s">
        <v>1825</v>
      </c>
      <c r="U1135" s="3" t="s">
        <v>703</v>
      </c>
    </row>
    <row r="1136" spans="1:21" ht="15">
      <c r="A1136" s="28" t="s">
        <v>10</v>
      </c>
      <c r="B1136" s="61" t="s">
        <v>141</v>
      </c>
      <c r="E1136" s="9" t="s">
        <v>277</v>
      </c>
      <c r="F1136" s="9">
        <v>579.70000000000005</v>
      </c>
      <c r="G1136" s="174">
        <v>901.4</v>
      </c>
      <c r="H1136" s="9">
        <v>693.49999999999955</v>
      </c>
      <c r="I1136" s="9">
        <v>575.10000000000036</v>
      </c>
      <c r="J1136" s="9">
        <v>1001.3999999999983</v>
      </c>
      <c r="K1136" s="9">
        <v>888.29999999999973</v>
      </c>
      <c r="L1136" s="174">
        <v>953.19999999999936</v>
      </c>
      <c r="M1136" s="179">
        <v>1260.7</v>
      </c>
      <c r="P1136" s="65">
        <f t="shared" si="22"/>
        <v>6853.2999999999965</v>
      </c>
      <c r="R1136" t="s">
        <v>1878</v>
      </c>
    </row>
    <row r="1137" spans="1:21" ht="15">
      <c r="A1137" s="28" t="s">
        <v>12</v>
      </c>
      <c r="B1137" s="61" t="s">
        <v>17</v>
      </c>
      <c r="E1137" s="9">
        <v>615.95000000000005</v>
      </c>
      <c r="F1137" s="179">
        <v>727.3</v>
      </c>
      <c r="G1137" s="9">
        <v>546.79999999999995</v>
      </c>
      <c r="H1137" s="9">
        <v>506.99999999999955</v>
      </c>
      <c r="I1137" s="9">
        <v>444.29999999999927</v>
      </c>
      <c r="J1137" s="9">
        <v>1041.9999999999991</v>
      </c>
      <c r="K1137" s="9">
        <v>1079.199999999998</v>
      </c>
      <c r="L1137" s="9">
        <v>681.80000000000018</v>
      </c>
      <c r="M1137" s="9">
        <v>1187.0000000000002</v>
      </c>
      <c r="P1137" s="65">
        <f t="shared" si="22"/>
        <v>6831.3499999999958</v>
      </c>
      <c r="R1137" t="s">
        <v>287</v>
      </c>
    </row>
    <row r="1138" spans="1:21" ht="15">
      <c r="A1138" s="28" t="s">
        <v>14</v>
      </c>
      <c r="B1138" s="61" t="s">
        <v>153</v>
      </c>
      <c r="E1138" s="9" t="s">
        <v>277</v>
      </c>
      <c r="F1138" s="9" t="s">
        <v>277</v>
      </c>
      <c r="G1138" s="176">
        <v>906.3</v>
      </c>
      <c r="H1138" s="179">
        <v>779.79999999999973</v>
      </c>
      <c r="I1138" s="174">
        <v>869.69999999999891</v>
      </c>
      <c r="J1138" s="9">
        <v>1189.7999999999997</v>
      </c>
      <c r="K1138" s="9">
        <v>868.00000000000045</v>
      </c>
      <c r="L1138" s="9">
        <v>798.59999999999945</v>
      </c>
      <c r="M1138" s="179">
        <v>1334.9</v>
      </c>
      <c r="P1138" s="65">
        <f t="shared" si="22"/>
        <v>6747.0999999999985</v>
      </c>
      <c r="R1138" t="s">
        <v>2865</v>
      </c>
      <c r="U1138" s="3" t="s">
        <v>1891</v>
      </c>
    </row>
    <row r="1139" spans="1:21" ht="15">
      <c r="A1139" s="28" t="s">
        <v>16</v>
      </c>
      <c r="B1139" s="61" t="s">
        <v>9</v>
      </c>
      <c r="E1139" s="9">
        <v>591.70000000000005</v>
      </c>
      <c r="F1139" s="9">
        <v>697.8</v>
      </c>
      <c r="G1139" s="179">
        <v>630.29999999999995</v>
      </c>
      <c r="H1139" s="9">
        <v>489.10000000000036</v>
      </c>
      <c r="I1139" s="9">
        <v>433.29999999999927</v>
      </c>
      <c r="J1139" s="9">
        <v>1041.7999999999997</v>
      </c>
      <c r="K1139" s="9">
        <v>594.89999999999964</v>
      </c>
      <c r="L1139" s="179">
        <v>931.699999999998</v>
      </c>
      <c r="M1139" s="9">
        <v>1127.2</v>
      </c>
      <c r="P1139" s="65">
        <f t="shared" si="22"/>
        <v>6537.7999999999975</v>
      </c>
      <c r="R1139" t="s">
        <v>330</v>
      </c>
    </row>
    <row r="1140" spans="1:21" ht="15">
      <c r="A1140" s="28" t="s">
        <v>18</v>
      </c>
      <c r="B1140" s="61" t="s">
        <v>142</v>
      </c>
      <c r="E1140" s="9" t="s">
        <v>277</v>
      </c>
      <c r="F1140" s="9">
        <v>587.29999999999995</v>
      </c>
      <c r="G1140" s="9">
        <v>627.70000000000005</v>
      </c>
      <c r="H1140" s="9">
        <v>636.70000000000073</v>
      </c>
      <c r="I1140" s="179">
        <v>835.19999999999709</v>
      </c>
      <c r="J1140" s="9">
        <v>1014.7999999999988</v>
      </c>
      <c r="K1140" s="9">
        <v>914.900000000001</v>
      </c>
      <c r="L1140" s="9">
        <v>815.50000000000091</v>
      </c>
      <c r="M1140" s="9">
        <v>1029.6000000000001</v>
      </c>
      <c r="P1140" s="65">
        <f t="shared" si="22"/>
        <v>6461.6999999999989</v>
      </c>
      <c r="R1140" t="s">
        <v>282</v>
      </c>
    </row>
    <row r="1141" spans="1:21" ht="15">
      <c r="A1141" s="28" t="s">
        <v>20</v>
      </c>
      <c r="B1141" s="61" t="s">
        <v>15</v>
      </c>
      <c r="E1141" s="175">
        <v>814.5</v>
      </c>
      <c r="F1141" s="9">
        <v>452.9</v>
      </c>
      <c r="G1141" s="9">
        <v>415.2</v>
      </c>
      <c r="H1141" s="9">
        <v>557.39999999999964</v>
      </c>
      <c r="I1141" s="9">
        <v>236.89999999999964</v>
      </c>
      <c r="J1141" s="9">
        <v>1174.2999999999997</v>
      </c>
      <c r="K1141" s="9">
        <v>877.10000000000036</v>
      </c>
      <c r="L1141" s="9">
        <v>837.89999999999964</v>
      </c>
      <c r="M1141" s="9">
        <v>1046.2999999999997</v>
      </c>
      <c r="P1141" s="65">
        <f t="shared" si="22"/>
        <v>6412.4999999999982</v>
      </c>
      <c r="R1141" t="s">
        <v>281</v>
      </c>
    </row>
    <row r="1142" spans="1:21" ht="15">
      <c r="A1142" s="28" t="s">
        <v>22</v>
      </c>
      <c r="B1142" s="61" t="s">
        <v>154</v>
      </c>
      <c r="E1142" s="9" t="s">
        <v>277</v>
      </c>
      <c r="F1142" s="9" t="s">
        <v>277</v>
      </c>
      <c r="G1142" s="9">
        <v>532.4</v>
      </c>
      <c r="H1142" s="9">
        <v>378.19999999999936</v>
      </c>
      <c r="I1142" s="9">
        <v>631.99999999999909</v>
      </c>
      <c r="J1142" s="9">
        <v>1114.5999999999999</v>
      </c>
      <c r="K1142" s="9">
        <v>805.89999999999964</v>
      </c>
      <c r="L1142" s="9">
        <v>812.5</v>
      </c>
      <c r="M1142" s="176">
        <v>1541.7999999999997</v>
      </c>
      <c r="P1142" s="65">
        <f t="shared" si="22"/>
        <v>5817.3999999999978</v>
      </c>
      <c r="R1142" t="s">
        <v>280</v>
      </c>
      <c r="U1142" s="3" t="s">
        <v>1351</v>
      </c>
    </row>
    <row r="1143" spans="1:21" ht="15">
      <c r="A1143" s="28" t="s">
        <v>24</v>
      </c>
      <c r="B1143" s="61" t="s">
        <v>39</v>
      </c>
      <c r="E1143" s="9">
        <v>623.35</v>
      </c>
      <c r="F1143" s="179">
        <v>716.2</v>
      </c>
      <c r="G1143" s="9">
        <v>603.9</v>
      </c>
      <c r="H1143" s="176">
        <v>1054.0000000000009</v>
      </c>
      <c r="I1143" s="9">
        <v>717.09999999999945</v>
      </c>
      <c r="J1143" s="179">
        <v>1229.8000000000002</v>
      </c>
      <c r="K1143" s="9">
        <v>796.30000000000064</v>
      </c>
      <c r="L1143" s="9" t="s">
        <v>277</v>
      </c>
      <c r="M1143" s="9" t="s">
        <v>277</v>
      </c>
      <c r="P1143" s="65">
        <f t="shared" si="22"/>
        <v>5740.6500000000015</v>
      </c>
      <c r="R1143" t="s">
        <v>1824</v>
      </c>
      <c r="U1143" s="3" t="s">
        <v>1351</v>
      </c>
    </row>
    <row r="1144" spans="1:21" ht="15">
      <c r="A1144" s="28" t="s">
        <v>26</v>
      </c>
      <c r="B1144" s="61" t="s">
        <v>645</v>
      </c>
      <c r="E1144" s="9" t="s">
        <v>277</v>
      </c>
      <c r="F1144" s="9" t="s">
        <v>277</v>
      </c>
      <c r="G1144" s="9" t="s">
        <v>277</v>
      </c>
      <c r="H1144" s="9">
        <v>705.59999999999945</v>
      </c>
      <c r="I1144" s="179">
        <v>775.40000000000055</v>
      </c>
      <c r="J1144" s="9">
        <v>1140.4000000000015</v>
      </c>
      <c r="K1144" s="179">
        <v>1186.1999999999985</v>
      </c>
      <c r="L1144" s="179">
        <v>848.70000000000027</v>
      </c>
      <c r="M1144" s="9">
        <v>1079.3</v>
      </c>
      <c r="P1144" s="65">
        <f t="shared" si="22"/>
        <v>5735.6</v>
      </c>
      <c r="R1144" t="s">
        <v>2321</v>
      </c>
    </row>
    <row r="1145" spans="1:21" ht="15">
      <c r="A1145" s="28" t="s">
        <v>28</v>
      </c>
      <c r="B1145" s="61" t="s">
        <v>23</v>
      </c>
      <c r="E1145" s="179">
        <v>773.7</v>
      </c>
      <c r="F1145" s="9">
        <v>525.5</v>
      </c>
      <c r="G1145" s="9">
        <v>491.45</v>
      </c>
      <c r="H1145" s="9">
        <v>709.09999999999991</v>
      </c>
      <c r="I1145" s="9">
        <v>185.10000000000127</v>
      </c>
      <c r="J1145" s="9">
        <v>1121.6500000000001</v>
      </c>
      <c r="K1145" s="9">
        <v>931.29999999999973</v>
      </c>
      <c r="L1145" s="9">
        <v>647.59999999999854</v>
      </c>
      <c r="M1145" s="9">
        <v>296.30000000000007</v>
      </c>
      <c r="P1145" s="65">
        <f t="shared" si="22"/>
        <v>5681.7</v>
      </c>
      <c r="R1145" t="s">
        <v>296</v>
      </c>
    </row>
    <row r="1146" spans="1:21" ht="15">
      <c r="A1146" s="28" t="s">
        <v>30</v>
      </c>
      <c r="B1146" s="61" t="s">
        <v>143</v>
      </c>
      <c r="E1146" s="9" t="s">
        <v>277</v>
      </c>
      <c r="F1146" s="9">
        <v>671.3</v>
      </c>
      <c r="G1146" s="9">
        <v>453</v>
      </c>
      <c r="H1146" s="9">
        <v>331.40000000000055</v>
      </c>
      <c r="I1146" s="9">
        <v>282.84999999999854</v>
      </c>
      <c r="J1146" s="9">
        <v>1066.4999999999995</v>
      </c>
      <c r="K1146" s="179">
        <v>1256.2000000000003</v>
      </c>
      <c r="L1146" s="9">
        <v>545.29999999999836</v>
      </c>
      <c r="M1146" s="9">
        <v>1055.95</v>
      </c>
      <c r="P1146" s="65">
        <f t="shared" si="22"/>
        <v>5662.4999999999973</v>
      </c>
      <c r="R1146" t="s">
        <v>282</v>
      </c>
    </row>
    <row r="1147" spans="1:21" ht="15">
      <c r="A1147" s="28" t="s">
        <v>32</v>
      </c>
      <c r="B1147" s="61" t="s">
        <v>27</v>
      </c>
      <c r="E1147" s="179">
        <v>804</v>
      </c>
      <c r="F1147" s="9">
        <v>691.2</v>
      </c>
      <c r="G1147" s="9">
        <v>457.7</v>
      </c>
      <c r="H1147" s="9">
        <v>714.49999999999955</v>
      </c>
      <c r="I1147" s="9">
        <v>524.89999999999964</v>
      </c>
      <c r="J1147" s="9">
        <v>1096.5999999999981</v>
      </c>
      <c r="K1147" s="9">
        <v>668.29999999999973</v>
      </c>
      <c r="L1147" s="9">
        <v>548.89999999999964</v>
      </c>
      <c r="M1147" s="9" t="s">
        <v>277</v>
      </c>
      <c r="P1147" s="65">
        <f t="shared" si="22"/>
        <v>5506.0999999999967</v>
      </c>
      <c r="R1147" t="s">
        <v>282</v>
      </c>
    </row>
    <row r="1148" spans="1:21" ht="15">
      <c r="A1148" s="28" t="s">
        <v>34</v>
      </c>
      <c r="B1148" s="61" t="s">
        <v>644</v>
      </c>
      <c r="E1148" s="9" t="s">
        <v>277</v>
      </c>
      <c r="F1148" s="9" t="s">
        <v>277</v>
      </c>
      <c r="G1148" s="9" t="s">
        <v>277</v>
      </c>
      <c r="H1148" s="179">
        <v>834.94999999999891</v>
      </c>
      <c r="I1148" s="9">
        <v>665.30000000000109</v>
      </c>
      <c r="J1148" s="9">
        <v>1195.2000000000003</v>
      </c>
      <c r="K1148" s="9">
        <v>775.5</v>
      </c>
      <c r="L1148" s="179">
        <v>942.10000000000082</v>
      </c>
      <c r="M1148" s="9">
        <v>780.9</v>
      </c>
      <c r="P1148" s="65">
        <f t="shared" si="22"/>
        <v>5193.9500000000007</v>
      </c>
      <c r="R1148" t="s">
        <v>302</v>
      </c>
    </row>
    <row r="1149" spans="1:21" ht="15">
      <c r="A1149" s="28" t="s">
        <v>36</v>
      </c>
      <c r="B1149" s="61" t="s">
        <v>649</v>
      </c>
      <c r="E1149" s="9" t="s">
        <v>277</v>
      </c>
      <c r="F1149" s="9" t="s">
        <v>277</v>
      </c>
      <c r="G1149" s="9" t="s">
        <v>277</v>
      </c>
      <c r="H1149" s="9">
        <v>524.900000000001</v>
      </c>
      <c r="I1149" s="9">
        <v>566.39999999999691</v>
      </c>
      <c r="J1149" s="9">
        <v>1146.5999999999999</v>
      </c>
      <c r="K1149" s="179">
        <v>1145.2999999999993</v>
      </c>
      <c r="L1149" s="9">
        <v>768.19999999999982</v>
      </c>
      <c r="M1149" s="9">
        <v>1009.4</v>
      </c>
      <c r="P1149" s="65">
        <f t="shared" si="22"/>
        <v>5160.7999999999965</v>
      </c>
      <c r="R1149" t="s">
        <v>286</v>
      </c>
    </row>
    <row r="1150" spans="1:21" ht="15">
      <c r="A1150" s="28" t="s">
        <v>38</v>
      </c>
      <c r="B1150" s="61" t="s">
        <v>615</v>
      </c>
      <c r="E1150" s="9" t="s">
        <v>277</v>
      </c>
      <c r="F1150" s="9" t="s">
        <v>277</v>
      </c>
      <c r="G1150" s="9" t="s">
        <v>277</v>
      </c>
      <c r="H1150" s="9">
        <v>637.75000000000045</v>
      </c>
      <c r="I1150" s="9">
        <v>704.20000000000164</v>
      </c>
      <c r="J1150" s="9">
        <v>1147.0999999999999</v>
      </c>
      <c r="K1150" s="9">
        <v>1049.900000000001</v>
      </c>
      <c r="L1150" s="9">
        <v>716.70000000000073</v>
      </c>
      <c r="M1150" s="9">
        <v>879.1</v>
      </c>
      <c r="P1150" s="65">
        <f t="shared" si="22"/>
        <v>5134.7500000000036</v>
      </c>
    </row>
    <row r="1151" spans="1:21" ht="15">
      <c r="A1151" s="28" t="s">
        <v>145</v>
      </c>
      <c r="B1151" s="28" t="s">
        <v>600</v>
      </c>
      <c r="E1151" s="9" t="s">
        <v>277</v>
      </c>
      <c r="F1151" s="9" t="s">
        <v>277</v>
      </c>
      <c r="G1151" s="9" t="s">
        <v>277</v>
      </c>
      <c r="H1151" s="9">
        <v>576.099999999999</v>
      </c>
      <c r="I1151" s="9">
        <v>452.29999999999927</v>
      </c>
      <c r="J1151" s="9">
        <v>932.49999999999909</v>
      </c>
      <c r="K1151" s="9">
        <v>942.29999999999836</v>
      </c>
      <c r="L1151" s="176">
        <v>1022.3000000000002</v>
      </c>
      <c r="M1151" s="9">
        <v>1072.8</v>
      </c>
      <c r="P1151" s="65">
        <f t="shared" si="22"/>
        <v>4998.2999999999956</v>
      </c>
      <c r="R1151" t="s">
        <v>280</v>
      </c>
      <c r="U1151" s="3" t="s">
        <v>1351</v>
      </c>
    </row>
    <row r="1152" spans="1:21" ht="15">
      <c r="A1152" s="28" t="s">
        <v>146</v>
      </c>
      <c r="B1152" s="170" t="s">
        <v>1272</v>
      </c>
      <c r="C1152" s="3"/>
      <c r="D1152" s="3"/>
      <c r="E1152" s="9" t="s">
        <v>277</v>
      </c>
      <c r="F1152" s="9" t="s">
        <v>277</v>
      </c>
      <c r="G1152" s="9" t="s">
        <v>277</v>
      </c>
      <c r="H1152" s="9" t="s">
        <v>277</v>
      </c>
      <c r="I1152" s="179">
        <v>808.75</v>
      </c>
      <c r="J1152" s="9">
        <v>1105.2999999999988</v>
      </c>
      <c r="K1152" s="179">
        <v>1140.5000000000018</v>
      </c>
      <c r="L1152" s="9">
        <v>697.99999999999864</v>
      </c>
      <c r="M1152" s="179">
        <v>1241.2</v>
      </c>
      <c r="P1152" s="65">
        <f t="shared" si="22"/>
        <v>4993.7499999999991</v>
      </c>
      <c r="R1152" t="s">
        <v>1404</v>
      </c>
    </row>
    <row r="1153" spans="1:21" ht="15">
      <c r="A1153" s="28" t="s">
        <v>147</v>
      </c>
      <c r="B1153" s="61" t="s">
        <v>624</v>
      </c>
      <c r="E1153" s="9" t="s">
        <v>277</v>
      </c>
      <c r="F1153" s="9" t="s">
        <v>277</v>
      </c>
      <c r="G1153" s="9" t="s">
        <v>277</v>
      </c>
      <c r="H1153" s="9">
        <v>698.40000000000146</v>
      </c>
      <c r="I1153" s="179">
        <v>784.99999999999818</v>
      </c>
      <c r="J1153" s="9">
        <v>864.20000000000118</v>
      </c>
      <c r="K1153" s="9">
        <v>941.89999999999964</v>
      </c>
      <c r="L1153" s="9">
        <v>601.59999999999991</v>
      </c>
      <c r="M1153" s="9">
        <v>1059.8999999999999</v>
      </c>
      <c r="P1153" s="65">
        <f t="shared" si="22"/>
        <v>4951</v>
      </c>
      <c r="R1153" t="s">
        <v>296</v>
      </c>
    </row>
    <row r="1154" spans="1:21" ht="15">
      <c r="A1154" s="28" t="s">
        <v>150</v>
      </c>
      <c r="B1154" s="61" t="s">
        <v>665</v>
      </c>
      <c r="E1154" s="9" t="s">
        <v>277</v>
      </c>
      <c r="F1154" s="9" t="s">
        <v>277</v>
      </c>
      <c r="G1154" s="9" t="s">
        <v>277</v>
      </c>
      <c r="H1154" s="9">
        <v>595.85000000000127</v>
      </c>
      <c r="I1154" s="9">
        <v>439.40000000000236</v>
      </c>
      <c r="J1154" s="9">
        <v>1129.2999999999997</v>
      </c>
      <c r="K1154" s="9">
        <v>1129.2999999999984</v>
      </c>
      <c r="L1154" s="9">
        <v>572.09999999999945</v>
      </c>
      <c r="M1154" s="9">
        <v>1083.4000000000001</v>
      </c>
      <c r="P1154" s="65">
        <f t="shared" si="22"/>
        <v>4949.3500000000013</v>
      </c>
    </row>
    <row r="1155" spans="1:21" ht="15">
      <c r="A1155" s="28" t="s">
        <v>156</v>
      </c>
      <c r="B1155" s="61" t="s">
        <v>13</v>
      </c>
      <c r="E1155" s="9">
        <v>668.05</v>
      </c>
      <c r="F1155" s="9">
        <v>389.8</v>
      </c>
      <c r="G1155" s="9">
        <v>545</v>
      </c>
      <c r="H1155" s="9">
        <v>520.80000000000109</v>
      </c>
      <c r="I1155" s="9">
        <v>403.39999999999873</v>
      </c>
      <c r="J1155" s="9">
        <v>920.04999999999973</v>
      </c>
      <c r="K1155" s="9">
        <v>827.19999999999936</v>
      </c>
      <c r="L1155" s="9">
        <v>664.5</v>
      </c>
      <c r="M1155" s="9" t="s">
        <v>277</v>
      </c>
      <c r="P1155" s="65">
        <f t="shared" si="22"/>
        <v>4938.7999999999993</v>
      </c>
    </row>
    <row r="1156" spans="1:21" ht="15">
      <c r="A1156" s="28" t="s">
        <v>158</v>
      </c>
      <c r="B1156" s="61" t="s">
        <v>161</v>
      </c>
      <c r="E1156" s="9" t="s">
        <v>277</v>
      </c>
      <c r="F1156" s="9" t="s">
        <v>277</v>
      </c>
      <c r="G1156" s="9">
        <v>498.7</v>
      </c>
      <c r="H1156" s="9">
        <v>600.09999999999945</v>
      </c>
      <c r="I1156" s="9">
        <v>402.20000000000073</v>
      </c>
      <c r="J1156" s="9">
        <v>969.20000000000027</v>
      </c>
      <c r="K1156" s="9">
        <v>941.900000000001</v>
      </c>
      <c r="L1156" s="9">
        <v>839.09999999999945</v>
      </c>
      <c r="M1156" s="9">
        <v>671.19999999999993</v>
      </c>
      <c r="P1156" s="65">
        <f t="shared" si="22"/>
        <v>4922.4000000000005</v>
      </c>
    </row>
    <row r="1157" spans="1:21" ht="15">
      <c r="A1157" s="28" t="s">
        <v>159</v>
      </c>
      <c r="B1157" s="61" t="s">
        <v>19</v>
      </c>
      <c r="E1157" s="179">
        <v>772</v>
      </c>
      <c r="F1157" s="179">
        <v>778.4</v>
      </c>
      <c r="G1157" s="179">
        <v>856.4</v>
      </c>
      <c r="H1157" s="179">
        <v>785.5</v>
      </c>
      <c r="I1157" s="9">
        <v>642.60000000000036</v>
      </c>
      <c r="J1157" s="9">
        <v>980.79999999999927</v>
      </c>
      <c r="K1157" s="9" t="s">
        <v>277</v>
      </c>
      <c r="L1157" s="9" t="s">
        <v>277</v>
      </c>
      <c r="M1157" s="9" t="s">
        <v>277</v>
      </c>
      <c r="P1157" s="65">
        <f t="shared" si="22"/>
        <v>4815.7</v>
      </c>
      <c r="R1157" t="s">
        <v>781</v>
      </c>
      <c r="U1157" s="3" t="s">
        <v>703</v>
      </c>
    </row>
    <row r="1158" spans="1:21" ht="15">
      <c r="A1158" s="28" t="s">
        <v>160</v>
      </c>
      <c r="B1158" s="61" t="s">
        <v>616</v>
      </c>
      <c r="E1158" s="9" t="s">
        <v>277</v>
      </c>
      <c r="F1158" s="9" t="s">
        <v>277</v>
      </c>
      <c r="G1158" s="9" t="s">
        <v>277</v>
      </c>
      <c r="H1158" s="9">
        <v>521.19999999999982</v>
      </c>
      <c r="I1158" s="9">
        <v>195.5</v>
      </c>
      <c r="J1158" s="9">
        <v>1022</v>
      </c>
      <c r="K1158" s="9">
        <v>958.89999999999873</v>
      </c>
      <c r="L1158" s="179">
        <v>894.00000000000091</v>
      </c>
      <c r="M1158" s="9">
        <v>1162.6999999999998</v>
      </c>
      <c r="P1158" s="65">
        <f t="shared" si="22"/>
        <v>4754.2999999999993</v>
      </c>
      <c r="R1158" t="s">
        <v>286</v>
      </c>
    </row>
    <row r="1159" spans="1:21" ht="15">
      <c r="A1159" s="28" t="s">
        <v>162</v>
      </c>
      <c r="B1159" s="181" t="s">
        <v>1286</v>
      </c>
      <c r="C1159" s="3"/>
      <c r="D1159" s="3"/>
      <c r="E1159" s="9" t="s">
        <v>277</v>
      </c>
      <c r="F1159" s="9" t="s">
        <v>277</v>
      </c>
      <c r="G1159" s="9" t="s">
        <v>277</v>
      </c>
      <c r="H1159" s="9" t="s">
        <v>277</v>
      </c>
      <c r="I1159" s="9">
        <v>502.60000000000036</v>
      </c>
      <c r="J1159" s="179">
        <v>1215.9000000000001</v>
      </c>
      <c r="K1159" s="9">
        <v>1056.9000000000005</v>
      </c>
      <c r="L1159" s="9">
        <v>776.80000000000246</v>
      </c>
      <c r="M1159" s="9">
        <v>1180.9000000000001</v>
      </c>
      <c r="P1159" s="65">
        <f t="shared" si="22"/>
        <v>4733.100000000004</v>
      </c>
      <c r="R1159" t="s">
        <v>287</v>
      </c>
    </row>
    <row r="1160" spans="1:21" ht="15">
      <c r="A1160" s="28" t="s">
        <v>273</v>
      </c>
      <c r="B1160" s="61" t="s">
        <v>613</v>
      </c>
      <c r="E1160" s="9" t="s">
        <v>277</v>
      </c>
      <c r="F1160" s="9" t="s">
        <v>277</v>
      </c>
      <c r="G1160" s="9" t="s">
        <v>277</v>
      </c>
      <c r="H1160" s="9">
        <v>674.44999999999891</v>
      </c>
      <c r="I1160" s="9">
        <v>422.30000000000018</v>
      </c>
      <c r="J1160" s="9">
        <v>909.80000000000018</v>
      </c>
      <c r="K1160" s="9">
        <v>1022.8999999999987</v>
      </c>
      <c r="L1160" s="9">
        <v>779.30000000000155</v>
      </c>
      <c r="M1160" s="9">
        <v>908.6</v>
      </c>
      <c r="P1160" s="65">
        <f t="shared" si="22"/>
        <v>4717.3499999999995</v>
      </c>
    </row>
    <row r="1161" spans="1:21" ht="15">
      <c r="A1161" s="28" t="s">
        <v>274</v>
      </c>
      <c r="B1161" s="61" t="s">
        <v>1</v>
      </c>
      <c r="E1161" s="9">
        <v>203.1</v>
      </c>
      <c r="F1161" s="9">
        <v>340.2</v>
      </c>
      <c r="G1161" s="9">
        <v>339.3</v>
      </c>
      <c r="H1161" s="9">
        <v>528.09999999999854</v>
      </c>
      <c r="I1161" s="9">
        <v>624.80000000000018</v>
      </c>
      <c r="J1161" s="9">
        <v>887.89999999999964</v>
      </c>
      <c r="K1161" s="9">
        <v>658.49999999999955</v>
      </c>
      <c r="L1161" s="9">
        <v>331.29999999999973</v>
      </c>
      <c r="M1161" s="9">
        <v>768.4</v>
      </c>
      <c r="P1161" s="65">
        <f t="shared" si="22"/>
        <v>4681.5999999999976</v>
      </c>
    </row>
    <row r="1162" spans="1:21" ht="15">
      <c r="A1162" s="28" t="s">
        <v>275</v>
      </c>
      <c r="B1162" s="170" t="s">
        <v>1279</v>
      </c>
      <c r="C1162" s="3"/>
      <c r="D1162" s="3"/>
      <c r="E1162" s="9" t="s">
        <v>277</v>
      </c>
      <c r="F1162" s="9" t="s">
        <v>277</v>
      </c>
      <c r="G1162" s="9" t="s">
        <v>277</v>
      </c>
      <c r="H1162" s="9" t="s">
        <v>277</v>
      </c>
      <c r="I1162" s="179">
        <v>730.39999999999964</v>
      </c>
      <c r="J1162" s="9">
        <v>1075.4000000000005</v>
      </c>
      <c r="K1162" s="9">
        <v>780.5</v>
      </c>
      <c r="L1162" s="9">
        <v>536.099999999999</v>
      </c>
      <c r="M1162" s="174">
        <v>1351.9999999999998</v>
      </c>
      <c r="P1162" s="65">
        <f t="shared" ref="P1162:P1193" si="23">SUM(E1162:M1162)</f>
        <v>4474.3999999999987</v>
      </c>
      <c r="R1162" t="s">
        <v>318</v>
      </c>
    </row>
    <row r="1163" spans="1:21" ht="15">
      <c r="A1163" s="28" t="s">
        <v>276</v>
      </c>
      <c r="B1163" s="61" t="s">
        <v>6</v>
      </c>
      <c r="E1163" s="9">
        <v>585.95000000000005</v>
      </c>
      <c r="F1163" s="9">
        <v>644.79999999999995</v>
      </c>
      <c r="G1163" s="175">
        <v>861.9</v>
      </c>
      <c r="H1163" s="179">
        <v>859.14999999999918</v>
      </c>
      <c r="I1163" s="9">
        <v>329.40000000000055</v>
      </c>
      <c r="J1163" s="9">
        <v>1133.0999999999995</v>
      </c>
      <c r="K1163" s="9" t="s">
        <v>277</v>
      </c>
      <c r="L1163" s="9" t="s">
        <v>277</v>
      </c>
      <c r="M1163" s="9" t="s">
        <v>277</v>
      </c>
      <c r="P1163" s="65">
        <f t="shared" si="23"/>
        <v>4414.2999999999993</v>
      </c>
      <c r="R1163" t="s">
        <v>295</v>
      </c>
    </row>
    <row r="1164" spans="1:21" ht="15">
      <c r="A1164" s="28" t="s">
        <v>602</v>
      </c>
      <c r="B1164" s="61" t="s">
        <v>629</v>
      </c>
      <c r="E1164" s="9" t="s">
        <v>277</v>
      </c>
      <c r="F1164" s="9" t="s">
        <v>277</v>
      </c>
      <c r="G1164" s="9" t="s">
        <v>277</v>
      </c>
      <c r="H1164" s="9">
        <v>580.599999999999</v>
      </c>
      <c r="I1164" s="9">
        <v>312.90000000000146</v>
      </c>
      <c r="J1164" s="9">
        <v>943.69999999999982</v>
      </c>
      <c r="K1164" s="9">
        <v>1110.9999999999982</v>
      </c>
      <c r="L1164" s="9">
        <v>452.70000000000073</v>
      </c>
      <c r="M1164" s="9">
        <v>944.1</v>
      </c>
      <c r="P1164" s="65">
        <f t="shared" si="23"/>
        <v>4344.9999999999991</v>
      </c>
    </row>
    <row r="1165" spans="1:21" ht="15">
      <c r="A1165" s="28" t="s">
        <v>603</v>
      </c>
      <c r="B1165" s="61" t="s">
        <v>605</v>
      </c>
      <c r="E1165" s="9" t="s">
        <v>277</v>
      </c>
      <c r="F1165" s="9" t="s">
        <v>277</v>
      </c>
      <c r="G1165" s="9" t="s">
        <v>277</v>
      </c>
      <c r="H1165" s="9">
        <v>748.55000000000018</v>
      </c>
      <c r="I1165" s="9">
        <v>462.99999999999818</v>
      </c>
      <c r="J1165" s="9">
        <v>894.90000000000055</v>
      </c>
      <c r="K1165" s="9">
        <v>780.09999999999991</v>
      </c>
      <c r="L1165" s="9">
        <v>514.49999999999818</v>
      </c>
      <c r="M1165" s="9">
        <v>930.60000000000014</v>
      </c>
      <c r="P1165" s="65">
        <f t="shared" si="23"/>
        <v>4331.6499999999969</v>
      </c>
    </row>
    <row r="1166" spans="1:21" ht="15">
      <c r="A1166" s="28" t="s">
        <v>604</v>
      </c>
      <c r="B1166" s="170" t="s">
        <v>1284</v>
      </c>
      <c r="C1166" s="3"/>
      <c r="D1166" s="3"/>
      <c r="E1166" s="9" t="s">
        <v>277</v>
      </c>
      <c r="F1166" s="9" t="s">
        <v>277</v>
      </c>
      <c r="G1166" s="9" t="s">
        <v>277</v>
      </c>
      <c r="H1166" s="9" t="s">
        <v>277</v>
      </c>
      <c r="I1166" s="9">
        <v>350.09999999999945</v>
      </c>
      <c r="J1166" s="9">
        <v>1009.2999999999997</v>
      </c>
      <c r="K1166" s="179">
        <v>1204.4000000000001</v>
      </c>
      <c r="L1166" s="9">
        <v>794.79999999999836</v>
      </c>
      <c r="M1166" s="9">
        <v>897.3</v>
      </c>
      <c r="P1166" s="65">
        <f t="shared" si="23"/>
        <v>4255.8999999999978</v>
      </c>
      <c r="R1166" t="s">
        <v>283</v>
      </c>
    </row>
    <row r="1167" spans="1:21" ht="15">
      <c r="A1167" s="28" t="s">
        <v>606</v>
      </c>
      <c r="B1167" s="170" t="s">
        <v>1283</v>
      </c>
      <c r="C1167" s="3"/>
      <c r="D1167" s="3"/>
      <c r="E1167" s="9" t="s">
        <v>277</v>
      </c>
      <c r="F1167" s="9" t="s">
        <v>277</v>
      </c>
      <c r="G1167" s="9" t="s">
        <v>277</v>
      </c>
      <c r="H1167" s="9" t="s">
        <v>277</v>
      </c>
      <c r="I1167" s="9">
        <v>333.19999999999982</v>
      </c>
      <c r="J1167" s="9">
        <v>1186.2000000000012</v>
      </c>
      <c r="K1167" s="9">
        <v>959.34999999999991</v>
      </c>
      <c r="L1167" s="9">
        <v>679.29999999999927</v>
      </c>
      <c r="M1167" s="9">
        <v>1079.8</v>
      </c>
      <c r="P1167" s="65">
        <f t="shared" si="23"/>
        <v>4237.8500000000004</v>
      </c>
    </row>
    <row r="1168" spans="1:21" ht="15">
      <c r="A1168" s="28" t="s">
        <v>612</v>
      </c>
      <c r="B1168" s="61" t="s">
        <v>661</v>
      </c>
      <c r="E1168" s="9" t="s">
        <v>277</v>
      </c>
      <c r="F1168" s="9" t="s">
        <v>277</v>
      </c>
      <c r="G1168" s="9" t="s">
        <v>277</v>
      </c>
      <c r="H1168" s="175">
        <v>881.19999999999891</v>
      </c>
      <c r="I1168" s="179">
        <v>722.5</v>
      </c>
      <c r="J1168" s="179">
        <v>1246.5000000000009</v>
      </c>
      <c r="K1168" s="9">
        <v>765.59999999999854</v>
      </c>
      <c r="L1168" s="9">
        <v>218.69999999999891</v>
      </c>
      <c r="M1168" s="9">
        <v>381.60000000000008</v>
      </c>
      <c r="P1168" s="65">
        <f t="shared" si="23"/>
        <v>4216.0999999999976</v>
      </c>
      <c r="R1168" t="s">
        <v>1826</v>
      </c>
    </row>
    <row r="1169" spans="1:18" ht="15">
      <c r="A1169" s="28" t="s">
        <v>614</v>
      </c>
      <c r="B1169" s="61" t="s">
        <v>630</v>
      </c>
      <c r="E1169" s="9" t="s">
        <v>277</v>
      </c>
      <c r="F1169" s="9" t="s">
        <v>277</v>
      </c>
      <c r="G1169" s="9" t="s">
        <v>277</v>
      </c>
      <c r="H1169" s="9">
        <v>615.10000000000036</v>
      </c>
      <c r="I1169" s="9">
        <v>699.90000000000055</v>
      </c>
      <c r="J1169" s="9">
        <v>980.29999999999973</v>
      </c>
      <c r="K1169" s="9">
        <v>679.59999999999991</v>
      </c>
      <c r="L1169" s="9">
        <v>396.70000000000073</v>
      </c>
      <c r="M1169" s="9">
        <v>807.19999999999993</v>
      </c>
      <c r="P1169" s="65">
        <f t="shared" si="23"/>
        <v>4178.8000000000011</v>
      </c>
    </row>
    <row r="1170" spans="1:18" ht="15">
      <c r="A1170" s="28" t="s">
        <v>617</v>
      </c>
      <c r="B1170" s="170" t="s">
        <v>1281</v>
      </c>
      <c r="C1170" s="3"/>
      <c r="D1170" s="3"/>
      <c r="E1170" s="9" t="s">
        <v>277</v>
      </c>
      <c r="F1170" s="9" t="s">
        <v>277</v>
      </c>
      <c r="G1170" s="9" t="s">
        <v>277</v>
      </c>
      <c r="H1170" s="9" t="s">
        <v>277</v>
      </c>
      <c r="I1170" s="9">
        <v>457.00000000000091</v>
      </c>
      <c r="J1170" s="9">
        <v>963.79999999999882</v>
      </c>
      <c r="K1170" s="9">
        <v>1034.9999999999991</v>
      </c>
      <c r="L1170" s="9">
        <v>678.69999999999891</v>
      </c>
      <c r="M1170" s="9">
        <v>1040.3</v>
      </c>
      <c r="P1170" s="65">
        <f t="shared" si="23"/>
        <v>4174.7999999999975</v>
      </c>
    </row>
    <row r="1171" spans="1:18" ht="15">
      <c r="A1171" s="28" t="s">
        <v>618</v>
      </c>
      <c r="B1171" s="61" t="s">
        <v>620</v>
      </c>
      <c r="E1171" s="9" t="s">
        <v>277</v>
      </c>
      <c r="F1171" s="9" t="s">
        <v>277</v>
      </c>
      <c r="G1171" s="9" t="s">
        <v>277</v>
      </c>
      <c r="H1171" s="9">
        <v>603.90000000000055</v>
      </c>
      <c r="I1171" s="9">
        <v>421.60000000000036</v>
      </c>
      <c r="J1171" s="9">
        <v>1090.1000000000004</v>
      </c>
      <c r="K1171" s="9">
        <v>1114.7999999999988</v>
      </c>
      <c r="L1171" s="9">
        <v>513.80000000000018</v>
      </c>
      <c r="M1171" s="9">
        <v>377.8</v>
      </c>
      <c r="P1171" s="65">
        <f t="shared" si="23"/>
        <v>4122</v>
      </c>
    </row>
    <row r="1172" spans="1:18" ht="15">
      <c r="A1172" s="28" t="s">
        <v>621</v>
      </c>
      <c r="B1172" s="61" t="s">
        <v>637</v>
      </c>
      <c r="E1172" s="9" t="s">
        <v>277</v>
      </c>
      <c r="F1172" s="9" t="s">
        <v>277</v>
      </c>
      <c r="G1172" s="9" t="s">
        <v>277</v>
      </c>
      <c r="H1172" s="9">
        <v>709.50000000000045</v>
      </c>
      <c r="I1172" s="9">
        <v>186.10000000000036</v>
      </c>
      <c r="J1172" s="9">
        <v>1141.0999999999995</v>
      </c>
      <c r="K1172" s="9">
        <v>816.59999999999945</v>
      </c>
      <c r="L1172" s="9">
        <v>652.40000000000055</v>
      </c>
      <c r="M1172" s="9">
        <v>585.80000000000007</v>
      </c>
      <c r="P1172" s="65">
        <f t="shared" si="23"/>
        <v>4091.5000000000005</v>
      </c>
    </row>
    <row r="1173" spans="1:18" ht="15">
      <c r="A1173" s="28" t="s">
        <v>623</v>
      </c>
      <c r="B1173" s="170" t="s">
        <v>1278</v>
      </c>
      <c r="C1173" s="3"/>
      <c r="D1173" s="3"/>
      <c r="E1173" s="9" t="s">
        <v>277</v>
      </c>
      <c r="F1173" s="9" t="s">
        <v>277</v>
      </c>
      <c r="G1173" s="9" t="s">
        <v>277</v>
      </c>
      <c r="H1173" s="9" t="s">
        <v>277</v>
      </c>
      <c r="I1173" s="9">
        <v>384.49999999999909</v>
      </c>
      <c r="J1173" s="9">
        <v>968.80000000000018</v>
      </c>
      <c r="K1173" s="9">
        <v>1137.5999999999999</v>
      </c>
      <c r="L1173" s="9">
        <v>711</v>
      </c>
      <c r="M1173" s="9">
        <v>780</v>
      </c>
      <c r="P1173" s="65">
        <f t="shared" si="23"/>
        <v>3981.8999999999992</v>
      </c>
    </row>
    <row r="1174" spans="1:18" ht="15">
      <c r="A1174" s="28" t="s">
        <v>628</v>
      </c>
      <c r="B1174" s="226" t="s">
        <v>1575</v>
      </c>
      <c r="C1174" s="3"/>
      <c r="D1174" s="3"/>
      <c r="E1174" s="9" t="s">
        <v>277</v>
      </c>
      <c r="F1174" s="9" t="s">
        <v>277</v>
      </c>
      <c r="G1174" s="9" t="s">
        <v>277</v>
      </c>
      <c r="H1174" s="9" t="s">
        <v>277</v>
      </c>
      <c r="I1174" s="9" t="s">
        <v>277</v>
      </c>
      <c r="J1174" s="9">
        <v>1086.7000000000003</v>
      </c>
      <c r="K1174" s="179">
        <v>1143.699999999998</v>
      </c>
      <c r="L1174" s="9">
        <v>763.39999999999964</v>
      </c>
      <c r="M1174" s="9">
        <v>936.5</v>
      </c>
      <c r="P1174" s="65">
        <f t="shared" si="23"/>
        <v>3930.2999999999979</v>
      </c>
      <c r="R1174" t="s">
        <v>287</v>
      </c>
    </row>
    <row r="1175" spans="1:18" ht="15">
      <c r="A1175" s="28" t="s">
        <v>632</v>
      </c>
      <c r="B1175" s="170" t="s">
        <v>1277</v>
      </c>
      <c r="C1175" s="3"/>
      <c r="D1175" s="3"/>
      <c r="E1175" s="9" t="s">
        <v>277</v>
      </c>
      <c r="F1175" s="9" t="s">
        <v>277</v>
      </c>
      <c r="G1175" s="9" t="s">
        <v>277</v>
      </c>
      <c r="H1175" s="9" t="s">
        <v>277</v>
      </c>
      <c r="I1175" s="9">
        <v>281.49999999999727</v>
      </c>
      <c r="J1175" s="174">
        <v>1307.6999999999994</v>
      </c>
      <c r="K1175" s="9">
        <v>1046.0000000000018</v>
      </c>
      <c r="L1175" s="9">
        <v>616.39999999999964</v>
      </c>
      <c r="M1175" s="9">
        <v>663.45</v>
      </c>
      <c r="P1175" s="65">
        <f t="shared" si="23"/>
        <v>3915.0499999999984</v>
      </c>
      <c r="R1175" t="s">
        <v>299</v>
      </c>
    </row>
    <row r="1176" spans="1:18" ht="15">
      <c r="A1176" s="28" t="s">
        <v>633</v>
      </c>
      <c r="B1176" s="61" t="s">
        <v>152</v>
      </c>
      <c r="E1176" s="9" t="s">
        <v>277</v>
      </c>
      <c r="F1176" s="9" t="s">
        <v>277</v>
      </c>
      <c r="G1176" s="9">
        <v>505.2</v>
      </c>
      <c r="H1176" s="9">
        <v>487.20000000000073</v>
      </c>
      <c r="I1176" s="9">
        <v>206.59999999999854</v>
      </c>
      <c r="J1176" s="179">
        <v>1218.7000000000003</v>
      </c>
      <c r="K1176" s="9">
        <v>808</v>
      </c>
      <c r="L1176" s="9">
        <v>465.89999999999918</v>
      </c>
      <c r="M1176" s="9">
        <v>204.20000000000002</v>
      </c>
      <c r="P1176" s="65">
        <f t="shared" si="23"/>
        <v>3895.7999999999988</v>
      </c>
      <c r="R1176" t="s">
        <v>286</v>
      </c>
    </row>
    <row r="1177" spans="1:18" ht="15">
      <c r="A1177" s="28" t="s">
        <v>634</v>
      </c>
      <c r="B1177" s="61" t="s">
        <v>654</v>
      </c>
      <c r="E1177" s="9" t="s">
        <v>277</v>
      </c>
      <c r="F1177" s="9" t="s">
        <v>277</v>
      </c>
      <c r="G1177" s="9" t="s">
        <v>277</v>
      </c>
      <c r="H1177" s="9">
        <v>486.85000000000036</v>
      </c>
      <c r="I1177" s="9">
        <v>597.39999999999873</v>
      </c>
      <c r="J1177" s="9">
        <v>1101.9500000000003</v>
      </c>
      <c r="K1177" s="9">
        <v>741.70000000000118</v>
      </c>
      <c r="L1177" s="9">
        <v>420.69999999999891</v>
      </c>
      <c r="M1177" s="9">
        <v>479</v>
      </c>
      <c r="P1177" s="65">
        <f t="shared" si="23"/>
        <v>3827.5999999999995</v>
      </c>
    </row>
    <row r="1178" spans="1:18" ht="15">
      <c r="A1178" s="28" t="s">
        <v>639</v>
      </c>
      <c r="B1178" s="61" t="s">
        <v>648</v>
      </c>
      <c r="E1178" s="9" t="s">
        <v>277</v>
      </c>
      <c r="F1178" s="9" t="s">
        <v>277</v>
      </c>
      <c r="G1178" s="9" t="s">
        <v>277</v>
      </c>
      <c r="H1178" s="9">
        <v>614.59999999999991</v>
      </c>
      <c r="I1178" s="9">
        <v>332.09999999999945</v>
      </c>
      <c r="J1178" s="9">
        <v>892.20000000000027</v>
      </c>
      <c r="K1178" s="9">
        <v>721.60000000000036</v>
      </c>
      <c r="L1178" s="9">
        <v>577.70000000000027</v>
      </c>
      <c r="M1178" s="9">
        <v>663.00000000000011</v>
      </c>
      <c r="P1178" s="65">
        <f t="shared" si="23"/>
        <v>3801.2000000000003</v>
      </c>
    </row>
    <row r="1179" spans="1:18" ht="15">
      <c r="A1179" s="28" t="s">
        <v>647</v>
      </c>
      <c r="B1179" s="28" t="s">
        <v>601</v>
      </c>
      <c r="E1179" s="9" t="s">
        <v>277</v>
      </c>
      <c r="F1179" s="9" t="s">
        <v>277</v>
      </c>
      <c r="G1179" s="9" t="s">
        <v>277</v>
      </c>
      <c r="H1179" s="179">
        <v>785.5</v>
      </c>
      <c r="I1179" s="9">
        <v>256.70000000000073</v>
      </c>
      <c r="J1179" s="9">
        <v>1036.3000000000002</v>
      </c>
      <c r="K1179" s="9">
        <v>843.400000000001</v>
      </c>
      <c r="L1179" s="9">
        <v>845.89999999999964</v>
      </c>
      <c r="M1179" s="9" t="s">
        <v>277</v>
      </c>
      <c r="P1179" s="65">
        <f t="shared" si="23"/>
        <v>3767.8000000000015</v>
      </c>
      <c r="R1179" t="s">
        <v>286</v>
      </c>
    </row>
    <row r="1180" spans="1:18" ht="15">
      <c r="A1180" s="28" t="s">
        <v>651</v>
      </c>
      <c r="B1180" s="226" t="s">
        <v>1587</v>
      </c>
      <c r="C1180" s="3"/>
      <c r="D1180" s="3"/>
      <c r="E1180" s="9" t="s">
        <v>277</v>
      </c>
      <c r="F1180" s="9" t="s">
        <v>277</v>
      </c>
      <c r="G1180" s="9" t="s">
        <v>277</v>
      </c>
      <c r="H1180" s="9" t="s">
        <v>277</v>
      </c>
      <c r="I1180" s="9" t="s">
        <v>277</v>
      </c>
      <c r="J1180" s="9">
        <v>1162.1999999999998</v>
      </c>
      <c r="K1180" s="9">
        <v>840.90000000000191</v>
      </c>
      <c r="L1180" s="9">
        <v>439.50000000000045</v>
      </c>
      <c r="M1180" s="179">
        <v>1315.3999999999999</v>
      </c>
      <c r="P1180" s="65">
        <f t="shared" si="23"/>
        <v>3758.0000000000018</v>
      </c>
      <c r="R1180" t="s">
        <v>283</v>
      </c>
    </row>
    <row r="1181" spans="1:18" ht="15">
      <c r="A1181" s="28" t="s">
        <v>652</v>
      </c>
      <c r="B1181" s="226" t="s">
        <v>1579</v>
      </c>
      <c r="C1181" s="3"/>
      <c r="D1181" s="3"/>
      <c r="E1181" s="9" t="s">
        <v>277</v>
      </c>
      <c r="F1181" s="9" t="s">
        <v>277</v>
      </c>
      <c r="G1181" s="9" t="s">
        <v>277</v>
      </c>
      <c r="H1181" s="9" t="s">
        <v>277</v>
      </c>
      <c r="I1181" s="9" t="s">
        <v>277</v>
      </c>
      <c r="J1181" s="9">
        <v>1092.4999999999995</v>
      </c>
      <c r="K1181" s="9">
        <v>743.29999999999973</v>
      </c>
      <c r="L1181" s="9">
        <v>620.39999999999918</v>
      </c>
      <c r="M1181" s="9">
        <v>1042.8</v>
      </c>
      <c r="P1181" s="65">
        <f t="shared" si="23"/>
        <v>3498.9999999999982</v>
      </c>
    </row>
    <row r="1182" spans="1:18" ht="15">
      <c r="A1182" s="28" t="s">
        <v>653</v>
      </c>
      <c r="B1182" s="61" t="s">
        <v>144</v>
      </c>
      <c r="E1182" s="9" t="s">
        <v>277</v>
      </c>
      <c r="F1182" s="9">
        <v>529.29999999999995</v>
      </c>
      <c r="G1182" s="9">
        <v>513.9</v>
      </c>
      <c r="H1182" s="9">
        <v>485.95000000000073</v>
      </c>
      <c r="I1182" s="9">
        <v>238.40000000000055</v>
      </c>
      <c r="J1182" s="9">
        <v>933.30000000000018</v>
      </c>
      <c r="K1182" s="9">
        <v>769.10000000000082</v>
      </c>
      <c r="L1182" s="9" t="s">
        <v>277</v>
      </c>
      <c r="M1182" s="9" t="s">
        <v>277</v>
      </c>
      <c r="P1182" s="65">
        <f t="shared" si="23"/>
        <v>3469.9500000000021</v>
      </c>
    </row>
    <row r="1183" spans="1:18" ht="15">
      <c r="A1183" s="28" t="s">
        <v>658</v>
      </c>
      <c r="B1183" s="61" t="s">
        <v>631</v>
      </c>
      <c r="E1183" s="9" t="s">
        <v>277</v>
      </c>
      <c r="F1183" s="9" t="s">
        <v>277</v>
      </c>
      <c r="G1183" s="9" t="s">
        <v>277</v>
      </c>
      <c r="H1183" s="9">
        <v>588.400000000001</v>
      </c>
      <c r="I1183" s="9">
        <v>228.20000000000255</v>
      </c>
      <c r="J1183" s="9">
        <v>1076.0999999999995</v>
      </c>
      <c r="K1183" s="9">
        <v>682.39999999999964</v>
      </c>
      <c r="L1183" s="9">
        <v>410.20000000000073</v>
      </c>
      <c r="M1183" s="9">
        <v>450.3</v>
      </c>
      <c r="P1183" s="65">
        <f t="shared" si="23"/>
        <v>3435.6000000000035</v>
      </c>
    </row>
    <row r="1184" spans="1:18" ht="15">
      <c r="A1184" s="28" t="s">
        <v>659</v>
      </c>
      <c r="B1184" s="28" t="s">
        <v>596</v>
      </c>
      <c r="E1184" s="9" t="s">
        <v>277</v>
      </c>
      <c r="F1184" s="9" t="s">
        <v>277</v>
      </c>
      <c r="G1184" s="9" t="s">
        <v>277</v>
      </c>
      <c r="H1184" s="179">
        <v>810.00000000000091</v>
      </c>
      <c r="I1184" s="9">
        <v>285.60000000000127</v>
      </c>
      <c r="J1184" s="9">
        <v>639.29999999999995</v>
      </c>
      <c r="K1184" s="9">
        <v>743.19999999999936</v>
      </c>
      <c r="L1184" s="9">
        <v>478.09999999999991</v>
      </c>
      <c r="M1184" s="9">
        <v>473.49999999999994</v>
      </c>
      <c r="P1184" s="65">
        <f t="shared" si="23"/>
        <v>3429.7000000000012</v>
      </c>
      <c r="R1184" t="s">
        <v>291</v>
      </c>
    </row>
    <row r="1185" spans="1:18" ht="15">
      <c r="A1185" s="28" t="s">
        <v>660</v>
      </c>
      <c r="B1185" s="226" t="s">
        <v>1581</v>
      </c>
      <c r="C1185" s="3"/>
      <c r="D1185" s="3"/>
      <c r="E1185" s="9" t="s">
        <v>277</v>
      </c>
      <c r="F1185" s="9" t="s">
        <v>277</v>
      </c>
      <c r="G1185" s="9" t="s">
        <v>277</v>
      </c>
      <c r="H1185" s="9" t="s">
        <v>277</v>
      </c>
      <c r="I1185" s="9" t="s">
        <v>277</v>
      </c>
      <c r="J1185" s="9">
        <v>1195.8000000000002</v>
      </c>
      <c r="K1185" s="9">
        <v>1010.3999999999983</v>
      </c>
      <c r="L1185" s="9">
        <v>622.70000000000073</v>
      </c>
      <c r="M1185" s="9">
        <v>589.5</v>
      </c>
      <c r="P1185" s="65">
        <f t="shared" si="23"/>
        <v>3418.3999999999992</v>
      </c>
    </row>
    <row r="1186" spans="1:18" ht="15">
      <c r="A1186" s="28" t="s">
        <v>662</v>
      </c>
      <c r="B1186" s="170" t="s">
        <v>1280</v>
      </c>
      <c r="C1186" s="3"/>
      <c r="D1186" s="3"/>
      <c r="E1186" s="9" t="s">
        <v>277</v>
      </c>
      <c r="F1186" s="9" t="s">
        <v>277</v>
      </c>
      <c r="G1186" s="9" t="s">
        <v>277</v>
      </c>
      <c r="H1186" s="9" t="s">
        <v>277</v>
      </c>
      <c r="I1186" s="9">
        <v>497.70000000000073</v>
      </c>
      <c r="J1186" s="9">
        <v>1142.5</v>
      </c>
      <c r="K1186" s="9">
        <v>884.30000000000109</v>
      </c>
      <c r="L1186" s="9">
        <v>245.099999999999</v>
      </c>
      <c r="M1186" s="9">
        <v>624.40000000000009</v>
      </c>
      <c r="P1186" s="65">
        <f t="shared" si="23"/>
        <v>3394.0000000000009</v>
      </c>
    </row>
    <row r="1187" spans="1:18" ht="15">
      <c r="A1187" s="28" t="s">
        <v>663</v>
      </c>
      <c r="B1187" s="170" t="s">
        <v>1269</v>
      </c>
      <c r="C1187" s="3"/>
      <c r="D1187" s="3"/>
      <c r="E1187" s="9" t="s">
        <v>277</v>
      </c>
      <c r="F1187" s="9" t="s">
        <v>277</v>
      </c>
      <c r="G1187" s="9" t="s">
        <v>277</v>
      </c>
      <c r="H1187" s="9" t="s">
        <v>277</v>
      </c>
      <c r="I1187" s="9">
        <v>497.00000000000182</v>
      </c>
      <c r="J1187" s="9">
        <v>522.49999999999977</v>
      </c>
      <c r="K1187" s="9">
        <v>802.09999999999854</v>
      </c>
      <c r="L1187" s="175">
        <v>947.50000000000136</v>
      </c>
      <c r="M1187" s="9">
        <v>529.9</v>
      </c>
      <c r="P1187" s="65">
        <f t="shared" si="23"/>
        <v>3299.0000000000014</v>
      </c>
      <c r="R1187" t="s">
        <v>281</v>
      </c>
    </row>
    <row r="1188" spans="1:18" ht="15">
      <c r="A1188" s="28" t="s">
        <v>664</v>
      </c>
      <c r="B1188" s="61" t="s">
        <v>655</v>
      </c>
      <c r="E1188" s="9" t="s">
        <v>277</v>
      </c>
      <c r="F1188" s="9" t="s">
        <v>277</v>
      </c>
      <c r="G1188" s="9" t="s">
        <v>277</v>
      </c>
      <c r="H1188" s="9">
        <v>547.24999999999864</v>
      </c>
      <c r="I1188" s="9">
        <v>361.80000000000018</v>
      </c>
      <c r="J1188" s="9">
        <v>989.49999999999909</v>
      </c>
      <c r="K1188" s="9">
        <v>926.50000000000091</v>
      </c>
      <c r="L1188" s="9">
        <v>307.99999999999909</v>
      </c>
      <c r="M1188" s="9">
        <v>164.1</v>
      </c>
      <c r="P1188" s="65">
        <f t="shared" si="23"/>
        <v>3297.1499999999978</v>
      </c>
    </row>
    <row r="1189" spans="1:18" ht="15">
      <c r="A1189" s="28" t="s">
        <v>667</v>
      </c>
      <c r="B1189" s="170" t="s">
        <v>1285</v>
      </c>
      <c r="C1189" s="3"/>
      <c r="D1189" s="3"/>
      <c r="E1189" s="9" t="s">
        <v>277</v>
      </c>
      <c r="F1189" s="9" t="s">
        <v>277</v>
      </c>
      <c r="G1189" s="9" t="s">
        <v>277</v>
      </c>
      <c r="H1189" s="9" t="s">
        <v>277</v>
      </c>
      <c r="I1189" s="9">
        <v>513.39999999999964</v>
      </c>
      <c r="J1189" s="179">
        <v>1284.7000000000016</v>
      </c>
      <c r="K1189" s="175">
        <v>1278.5999999999995</v>
      </c>
      <c r="L1189" s="9" t="s">
        <v>277</v>
      </c>
      <c r="M1189" s="9" t="s">
        <v>277</v>
      </c>
      <c r="P1189" s="65">
        <f t="shared" si="23"/>
        <v>3076.7000000000007</v>
      </c>
      <c r="R1189" t="s">
        <v>295</v>
      </c>
    </row>
    <row r="1190" spans="1:18" ht="15">
      <c r="A1190" s="28" t="s">
        <v>726</v>
      </c>
      <c r="B1190" s="61" t="s">
        <v>155</v>
      </c>
      <c r="E1190" s="9" t="s">
        <v>277</v>
      </c>
      <c r="F1190" s="9" t="s">
        <v>277</v>
      </c>
      <c r="G1190" s="9">
        <v>442.9</v>
      </c>
      <c r="H1190" s="9">
        <v>739.50000000000091</v>
      </c>
      <c r="I1190" s="9">
        <v>377.90000000000055</v>
      </c>
      <c r="J1190" s="9">
        <v>893.19999999999936</v>
      </c>
      <c r="K1190" s="9">
        <v>578.19999999999982</v>
      </c>
      <c r="L1190" s="9" t="s">
        <v>277</v>
      </c>
      <c r="M1190" s="9" t="s">
        <v>277</v>
      </c>
      <c r="P1190" s="65">
        <f t="shared" si="23"/>
        <v>3031.7000000000007</v>
      </c>
    </row>
    <row r="1191" spans="1:18" ht="15">
      <c r="A1191" s="28" t="s">
        <v>727</v>
      </c>
      <c r="B1191" s="226" t="s">
        <v>1666</v>
      </c>
      <c r="C1191" s="3"/>
      <c r="D1191" s="3"/>
      <c r="E1191" s="9" t="s">
        <v>277</v>
      </c>
      <c r="F1191" s="9" t="s">
        <v>277</v>
      </c>
      <c r="G1191" s="9" t="s">
        <v>277</v>
      </c>
      <c r="H1191" s="9" t="s">
        <v>277</v>
      </c>
      <c r="I1191" s="9" t="s">
        <v>277</v>
      </c>
      <c r="J1191" s="9" t="s">
        <v>277</v>
      </c>
      <c r="K1191" s="179">
        <v>1188.4999999999995</v>
      </c>
      <c r="L1191" s="9">
        <v>503.49999999999955</v>
      </c>
      <c r="M1191" s="175">
        <v>1337.1</v>
      </c>
      <c r="P1191" s="65">
        <f t="shared" si="23"/>
        <v>3029.099999999999</v>
      </c>
      <c r="R1191" t="s">
        <v>290</v>
      </c>
    </row>
    <row r="1192" spans="1:18" ht="15">
      <c r="A1192" s="28" t="s">
        <v>728</v>
      </c>
      <c r="B1192" s="226" t="s">
        <v>1584</v>
      </c>
      <c r="C1192" s="3"/>
      <c r="D1192" s="3"/>
      <c r="E1192" s="9" t="s">
        <v>277</v>
      </c>
      <c r="F1192" s="9" t="s">
        <v>277</v>
      </c>
      <c r="G1192" s="9" t="s">
        <v>277</v>
      </c>
      <c r="H1192" s="9" t="s">
        <v>277</v>
      </c>
      <c r="I1192" s="9" t="s">
        <v>277</v>
      </c>
      <c r="J1192" s="9">
        <v>1033.2000000000007</v>
      </c>
      <c r="K1192" s="9">
        <v>791.900000000001</v>
      </c>
      <c r="L1192" s="9">
        <v>564.09999999999991</v>
      </c>
      <c r="M1192" s="9">
        <v>552</v>
      </c>
      <c r="P1192" s="65">
        <f t="shared" si="23"/>
        <v>2941.2000000000016</v>
      </c>
    </row>
    <row r="1193" spans="1:18" ht="15">
      <c r="A1193" s="28" t="s">
        <v>729</v>
      </c>
      <c r="B1193" s="61" t="s">
        <v>622</v>
      </c>
      <c r="E1193" s="9" t="s">
        <v>277</v>
      </c>
      <c r="F1193" s="9" t="s">
        <v>277</v>
      </c>
      <c r="G1193" s="9" t="s">
        <v>277</v>
      </c>
      <c r="H1193" s="9">
        <v>395.80000000000064</v>
      </c>
      <c r="I1193" s="9">
        <v>411.90000000000055</v>
      </c>
      <c r="J1193" s="179">
        <v>1214.8000000000006</v>
      </c>
      <c r="K1193" s="9">
        <v>702.30000000000018</v>
      </c>
      <c r="L1193" s="9">
        <v>124.50000000000045</v>
      </c>
      <c r="M1193" s="9" t="s">
        <v>277</v>
      </c>
      <c r="P1193" s="65">
        <f t="shared" si="23"/>
        <v>2849.3000000000025</v>
      </c>
      <c r="R1193" t="s">
        <v>292</v>
      </c>
    </row>
    <row r="1194" spans="1:18" ht="15">
      <c r="A1194" s="28" t="s">
        <v>730</v>
      </c>
      <c r="B1194" s="226" t="s">
        <v>1589</v>
      </c>
      <c r="C1194" s="3"/>
      <c r="D1194" s="3"/>
      <c r="E1194" s="9" t="s">
        <v>277</v>
      </c>
      <c r="F1194" s="9" t="s">
        <v>277</v>
      </c>
      <c r="G1194" s="9" t="s">
        <v>277</v>
      </c>
      <c r="H1194" s="9" t="s">
        <v>277</v>
      </c>
      <c r="I1194" s="9" t="s">
        <v>277</v>
      </c>
      <c r="J1194" s="9" t="s">
        <v>277</v>
      </c>
      <c r="K1194" s="9">
        <v>791.59999999999945</v>
      </c>
      <c r="L1194" s="179">
        <v>939.80000000000018</v>
      </c>
      <c r="M1194" s="9">
        <v>1103.8000000000002</v>
      </c>
      <c r="P1194" s="65">
        <f t="shared" ref="P1194:P1225" si="24">SUM(E1194:M1194)</f>
        <v>2835.2</v>
      </c>
      <c r="R1194" t="s">
        <v>283</v>
      </c>
    </row>
    <row r="1195" spans="1:18" ht="15">
      <c r="A1195" s="28" t="s">
        <v>731</v>
      </c>
      <c r="B1195" s="170" t="s">
        <v>1276</v>
      </c>
      <c r="C1195" s="3"/>
      <c r="D1195" s="3"/>
      <c r="E1195" s="9" t="s">
        <v>277</v>
      </c>
      <c r="F1195" s="9" t="s">
        <v>277</v>
      </c>
      <c r="G1195" s="9" t="s">
        <v>277</v>
      </c>
      <c r="H1195" s="9" t="s">
        <v>277</v>
      </c>
      <c r="I1195" s="9">
        <v>219.89999999999782</v>
      </c>
      <c r="J1195" s="9">
        <v>894.80000000000018</v>
      </c>
      <c r="K1195" s="9">
        <v>911.49999999999955</v>
      </c>
      <c r="L1195" s="9">
        <v>744.09999999999991</v>
      </c>
      <c r="M1195" s="9" t="s">
        <v>277</v>
      </c>
      <c r="P1195" s="65">
        <f t="shared" si="24"/>
        <v>2770.2999999999975</v>
      </c>
    </row>
    <row r="1196" spans="1:18" ht="15">
      <c r="A1196" s="28" t="s">
        <v>732</v>
      </c>
      <c r="B1196" s="226" t="s">
        <v>2171</v>
      </c>
      <c r="C1196" s="3"/>
      <c r="D1196" s="3"/>
      <c r="E1196" s="9" t="s">
        <v>277</v>
      </c>
      <c r="F1196" s="9" t="s">
        <v>277</v>
      </c>
      <c r="G1196" s="9" t="s">
        <v>277</v>
      </c>
      <c r="H1196" s="9" t="s">
        <v>277</v>
      </c>
      <c r="I1196" s="9" t="s">
        <v>277</v>
      </c>
      <c r="J1196" s="9" t="s">
        <v>277</v>
      </c>
      <c r="K1196" s="9">
        <v>1041.3999999999987</v>
      </c>
      <c r="L1196" s="9">
        <v>452.89999999999964</v>
      </c>
      <c r="M1196" s="9">
        <v>1142.4500000000003</v>
      </c>
      <c r="P1196" s="65">
        <f t="shared" si="24"/>
        <v>2636.7499999999986</v>
      </c>
    </row>
    <row r="1197" spans="1:18" ht="15">
      <c r="A1197" s="28" t="s">
        <v>733</v>
      </c>
      <c r="B1197" s="61" t="s">
        <v>29</v>
      </c>
      <c r="E1197" s="9">
        <v>482.4</v>
      </c>
      <c r="F1197" s="179">
        <v>739.6</v>
      </c>
      <c r="G1197" s="9">
        <v>465.8</v>
      </c>
      <c r="H1197" s="9" t="s">
        <v>277</v>
      </c>
      <c r="I1197" s="9" t="s">
        <v>277</v>
      </c>
      <c r="J1197" s="9">
        <v>857.99999999999909</v>
      </c>
      <c r="K1197" s="9" t="s">
        <v>277</v>
      </c>
      <c r="L1197" s="9" t="s">
        <v>277</v>
      </c>
      <c r="M1197" s="9" t="s">
        <v>277</v>
      </c>
      <c r="P1197" s="65">
        <f t="shared" si="24"/>
        <v>2545.7999999999993</v>
      </c>
      <c r="R1197" t="s">
        <v>286</v>
      </c>
    </row>
    <row r="1198" spans="1:18" ht="15">
      <c r="A1198" s="28" t="s">
        <v>734</v>
      </c>
      <c r="B1198" s="226" t="s">
        <v>1593</v>
      </c>
      <c r="C1198" s="3"/>
      <c r="D1198" s="3"/>
      <c r="E1198" s="9" t="s">
        <v>277</v>
      </c>
      <c r="F1198" s="9" t="s">
        <v>277</v>
      </c>
      <c r="G1198" s="9" t="s">
        <v>277</v>
      </c>
      <c r="H1198" s="9" t="s">
        <v>277</v>
      </c>
      <c r="I1198" s="9" t="s">
        <v>277</v>
      </c>
      <c r="J1198" s="9" t="s">
        <v>277</v>
      </c>
      <c r="K1198" s="9">
        <v>929.79999999999927</v>
      </c>
      <c r="L1198" s="9">
        <v>635.09999999999764</v>
      </c>
      <c r="M1198" s="9">
        <v>934.70000000000016</v>
      </c>
      <c r="P1198" s="65">
        <f t="shared" si="24"/>
        <v>2499.5999999999972</v>
      </c>
    </row>
    <row r="1199" spans="1:18" ht="15">
      <c r="A1199" s="28" t="s">
        <v>735</v>
      </c>
      <c r="B1199" s="226" t="s">
        <v>1580</v>
      </c>
      <c r="C1199" s="3"/>
      <c r="D1199" s="3"/>
      <c r="E1199" s="9" t="s">
        <v>277</v>
      </c>
      <c r="F1199" s="9" t="s">
        <v>277</v>
      </c>
      <c r="G1199" s="9" t="s">
        <v>277</v>
      </c>
      <c r="H1199" s="9" t="s">
        <v>277</v>
      </c>
      <c r="I1199" s="9" t="s">
        <v>277</v>
      </c>
      <c r="J1199" s="9">
        <v>769.09999999999991</v>
      </c>
      <c r="K1199" s="9">
        <v>542.39999999999964</v>
      </c>
      <c r="L1199" s="9">
        <v>601.70000000000027</v>
      </c>
      <c r="M1199" s="9">
        <v>490.9</v>
      </c>
      <c r="P1199" s="65">
        <f t="shared" si="24"/>
        <v>2404.1</v>
      </c>
    </row>
    <row r="1200" spans="1:18" ht="15">
      <c r="A1200" s="28" t="s">
        <v>736</v>
      </c>
      <c r="B1200" s="226" t="s">
        <v>1591</v>
      </c>
      <c r="C1200" s="3"/>
      <c r="D1200" s="3"/>
      <c r="E1200" s="9" t="s">
        <v>277</v>
      </c>
      <c r="F1200" s="9" t="s">
        <v>277</v>
      </c>
      <c r="G1200" s="9" t="s">
        <v>277</v>
      </c>
      <c r="H1200" s="9" t="s">
        <v>277</v>
      </c>
      <c r="I1200" s="9" t="s">
        <v>277</v>
      </c>
      <c r="J1200" s="9" t="s">
        <v>277</v>
      </c>
      <c r="K1200" s="9">
        <v>752.69999999999845</v>
      </c>
      <c r="L1200" s="9">
        <v>603.30000000000018</v>
      </c>
      <c r="M1200" s="9">
        <v>1034.3000000000002</v>
      </c>
      <c r="P1200" s="65">
        <f t="shared" si="24"/>
        <v>2390.2999999999988</v>
      </c>
    </row>
    <row r="1201" spans="1:21" ht="15">
      <c r="A1201" s="28" t="s">
        <v>737</v>
      </c>
      <c r="B1201" s="226" t="s">
        <v>1583</v>
      </c>
      <c r="C1201" s="3"/>
      <c r="D1201" s="3"/>
      <c r="E1201" s="9" t="s">
        <v>277</v>
      </c>
      <c r="F1201" s="9" t="s">
        <v>277</v>
      </c>
      <c r="G1201" s="9" t="s">
        <v>277</v>
      </c>
      <c r="H1201" s="9" t="s">
        <v>277</v>
      </c>
      <c r="I1201" s="9" t="s">
        <v>277</v>
      </c>
      <c r="J1201" s="9">
        <v>1083.6000000000001</v>
      </c>
      <c r="K1201" s="9">
        <v>505.99999999999955</v>
      </c>
      <c r="L1201" s="9">
        <v>589.79999999999927</v>
      </c>
      <c r="M1201" s="9">
        <v>109.5</v>
      </c>
      <c r="P1201" s="65">
        <f t="shared" si="24"/>
        <v>2288.8999999999987</v>
      </c>
    </row>
    <row r="1202" spans="1:21" ht="15">
      <c r="A1202" s="28" t="s">
        <v>738</v>
      </c>
      <c r="B1202" s="61" t="s">
        <v>35</v>
      </c>
      <c r="E1202" s="9">
        <v>144.69999999999999</v>
      </c>
      <c r="F1202" s="176">
        <v>973.9</v>
      </c>
      <c r="G1202" s="9">
        <v>366</v>
      </c>
      <c r="H1202" s="9">
        <v>257.29999999999927</v>
      </c>
      <c r="I1202" s="9">
        <v>478.74999999999727</v>
      </c>
      <c r="J1202" s="9" t="s">
        <v>277</v>
      </c>
      <c r="K1202" s="9" t="s">
        <v>277</v>
      </c>
      <c r="L1202" s="9" t="s">
        <v>277</v>
      </c>
      <c r="M1202" s="9" t="s">
        <v>277</v>
      </c>
      <c r="P1202" s="65">
        <f t="shared" si="24"/>
        <v>2220.6499999999965</v>
      </c>
      <c r="R1202" t="s">
        <v>280</v>
      </c>
      <c r="U1202" s="3" t="s">
        <v>1351</v>
      </c>
    </row>
    <row r="1203" spans="1:21" ht="15">
      <c r="A1203" s="28" t="s">
        <v>739</v>
      </c>
      <c r="B1203" s="226" t="s">
        <v>1576</v>
      </c>
      <c r="C1203" s="3"/>
      <c r="D1203" s="3"/>
      <c r="E1203" s="9" t="s">
        <v>277</v>
      </c>
      <c r="F1203" s="9" t="s">
        <v>277</v>
      </c>
      <c r="G1203" s="9" t="s">
        <v>277</v>
      </c>
      <c r="H1203" s="9" t="s">
        <v>277</v>
      </c>
      <c r="I1203" s="9" t="s">
        <v>277</v>
      </c>
      <c r="J1203" s="9">
        <v>782.8</v>
      </c>
      <c r="K1203" s="9">
        <v>465.90000000000009</v>
      </c>
      <c r="L1203" s="9">
        <v>457.39999999999918</v>
      </c>
      <c r="M1203" s="9">
        <v>510.99999999999994</v>
      </c>
      <c r="P1203" s="65">
        <f t="shared" si="24"/>
        <v>2217.099999999999</v>
      </c>
    </row>
    <row r="1204" spans="1:21" ht="15">
      <c r="A1204" s="28" t="s">
        <v>740</v>
      </c>
      <c r="B1204" s="226" t="s">
        <v>1596</v>
      </c>
      <c r="C1204" s="3"/>
      <c r="D1204" s="3"/>
      <c r="E1204" s="9" t="s">
        <v>277</v>
      </c>
      <c r="F1204" s="9" t="s">
        <v>277</v>
      </c>
      <c r="G1204" s="9" t="s">
        <v>277</v>
      </c>
      <c r="H1204" s="9" t="s">
        <v>277</v>
      </c>
      <c r="I1204" s="9" t="s">
        <v>277</v>
      </c>
      <c r="J1204" s="9" t="s">
        <v>277</v>
      </c>
      <c r="K1204" s="9">
        <v>727.50000000000136</v>
      </c>
      <c r="L1204" s="9">
        <v>660.00000000000045</v>
      </c>
      <c r="M1204" s="9">
        <v>748.75</v>
      </c>
      <c r="P1204" s="65">
        <f t="shared" si="24"/>
        <v>2136.2500000000018</v>
      </c>
    </row>
    <row r="1205" spans="1:21" ht="15">
      <c r="A1205" s="28" t="s">
        <v>741</v>
      </c>
      <c r="B1205" s="170" t="s">
        <v>1268</v>
      </c>
      <c r="C1205" s="3"/>
      <c r="D1205" s="3"/>
      <c r="E1205" s="9" t="s">
        <v>277</v>
      </c>
      <c r="F1205" s="9" t="s">
        <v>277</v>
      </c>
      <c r="G1205" s="9" t="s">
        <v>277</v>
      </c>
      <c r="H1205" s="9" t="s">
        <v>277</v>
      </c>
      <c r="I1205" s="9">
        <v>194.59999999999945</v>
      </c>
      <c r="J1205" s="9">
        <v>681.30000000000018</v>
      </c>
      <c r="K1205" s="9">
        <v>676</v>
      </c>
      <c r="L1205" s="9">
        <v>440.20000000000027</v>
      </c>
      <c r="M1205" s="9">
        <v>119.10000000000001</v>
      </c>
      <c r="P1205" s="65">
        <f t="shared" si="24"/>
        <v>2111.1999999999998</v>
      </c>
    </row>
    <row r="1206" spans="1:21" ht="15">
      <c r="A1206" s="28" t="s">
        <v>742</v>
      </c>
      <c r="B1206" s="226" t="s">
        <v>1582</v>
      </c>
      <c r="C1206" s="3"/>
      <c r="D1206" s="3"/>
      <c r="E1206" s="9" t="s">
        <v>277</v>
      </c>
      <c r="F1206" s="9" t="s">
        <v>277</v>
      </c>
      <c r="G1206" s="9" t="s">
        <v>277</v>
      </c>
      <c r="H1206" s="9" t="s">
        <v>277</v>
      </c>
      <c r="I1206" s="9" t="s">
        <v>277</v>
      </c>
      <c r="J1206" s="9">
        <v>949.99999999999818</v>
      </c>
      <c r="K1206" s="9">
        <v>1013.5000000000005</v>
      </c>
      <c r="L1206" s="9" t="s">
        <v>277</v>
      </c>
      <c r="M1206" s="9" t="s">
        <v>277</v>
      </c>
      <c r="P1206" s="65">
        <f t="shared" si="24"/>
        <v>1963.4999999999986</v>
      </c>
    </row>
    <row r="1207" spans="1:21" ht="15">
      <c r="A1207" s="28" t="s">
        <v>743</v>
      </c>
      <c r="B1207" s="226" t="s">
        <v>1592</v>
      </c>
      <c r="C1207" s="3"/>
      <c r="D1207" s="3"/>
      <c r="E1207" s="9" t="s">
        <v>277</v>
      </c>
      <c r="F1207" s="9" t="s">
        <v>277</v>
      </c>
      <c r="G1207" s="9" t="s">
        <v>277</v>
      </c>
      <c r="H1207" s="9" t="s">
        <v>277</v>
      </c>
      <c r="I1207" s="9" t="s">
        <v>277</v>
      </c>
      <c r="J1207" s="9" t="s">
        <v>277</v>
      </c>
      <c r="K1207" s="9">
        <v>566.20000000000073</v>
      </c>
      <c r="L1207" s="9">
        <v>640.80000000000018</v>
      </c>
      <c r="M1207" s="9">
        <v>607.20000000000005</v>
      </c>
      <c r="P1207" s="65">
        <f t="shared" si="24"/>
        <v>1814.200000000001</v>
      </c>
    </row>
    <row r="1208" spans="1:21" ht="15">
      <c r="A1208" s="28" t="s">
        <v>744</v>
      </c>
      <c r="B1208" s="61" t="s">
        <v>2075</v>
      </c>
      <c r="C1208" s="3"/>
      <c r="D1208" s="3"/>
      <c r="E1208" s="9" t="s">
        <v>277</v>
      </c>
      <c r="F1208" s="9" t="s">
        <v>277</v>
      </c>
      <c r="G1208" s="9" t="s">
        <v>277</v>
      </c>
      <c r="H1208" s="9" t="s">
        <v>277</v>
      </c>
      <c r="I1208" s="9" t="s">
        <v>277</v>
      </c>
      <c r="J1208" s="9" t="s">
        <v>277</v>
      </c>
      <c r="K1208" s="9" t="s">
        <v>277</v>
      </c>
      <c r="L1208" s="9">
        <v>780.10000000000082</v>
      </c>
      <c r="M1208" s="9">
        <v>998.10000000000014</v>
      </c>
      <c r="N1208" s="65"/>
      <c r="P1208" s="65">
        <f t="shared" si="24"/>
        <v>1778.200000000001</v>
      </c>
      <c r="U1208" s="3"/>
    </row>
    <row r="1209" spans="1:21" ht="15">
      <c r="A1209" s="28" t="s">
        <v>745</v>
      </c>
      <c r="B1209" s="61" t="s">
        <v>2094</v>
      </c>
      <c r="C1209" s="3"/>
      <c r="D1209" s="3"/>
      <c r="E1209" s="9" t="s">
        <v>277</v>
      </c>
      <c r="F1209" s="9" t="s">
        <v>277</v>
      </c>
      <c r="G1209" s="9" t="s">
        <v>277</v>
      </c>
      <c r="H1209" s="9" t="s">
        <v>277</v>
      </c>
      <c r="I1209" s="9" t="s">
        <v>277</v>
      </c>
      <c r="J1209" s="9" t="s">
        <v>277</v>
      </c>
      <c r="K1209" s="9" t="s">
        <v>277</v>
      </c>
      <c r="L1209" s="9">
        <v>726.69999999999936</v>
      </c>
      <c r="M1209" s="9">
        <v>1041.3000000000002</v>
      </c>
      <c r="N1209" s="65"/>
      <c r="P1209" s="65">
        <f t="shared" si="24"/>
        <v>1767.9999999999995</v>
      </c>
      <c r="U1209" s="3"/>
    </row>
    <row r="1210" spans="1:21" ht="15">
      <c r="A1210" s="28" t="s">
        <v>746</v>
      </c>
      <c r="B1210" s="61" t="s">
        <v>2083</v>
      </c>
      <c r="C1210" s="3"/>
      <c r="D1210" s="3"/>
      <c r="E1210" s="9" t="s">
        <v>277</v>
      </c>
      <c r="F1210" s="9" t="s">
        <v>277</v>
      </c>
      <c r="G1210" s="9" t="s">
        <v>277</v>
      </c>
      <c r="H1210" s="9" t="s">
        <v>277</v>
      </c>
      <c r="I1210" s="9" t="s">
        <v>277</v>
      </c>
      <c r="J1210" s="9" t="s">
        <v>277</v>
      </c>
      <c r="K1210" s="9" t="s">
        <v>277</v>
      </c>
      <c r="L1210" s="9">
        <v>608.29999999999836</v>
      </c>
      <c r="M1210" s="9">
        <v>1116</v>
      </c>
      <c r="N1210" s="65"/>
      <c r="P1210" s="65">
        <f t="shared" si="24"/>
        <v>1724.2999999999984</v>
      </c>
      <c r="U1210" s="3"/>
    </row>
    <row r="1211" spans="1:21" ht="15">
      <c r="A1211" s="28" t="s">
        <v>747</v>
      </c>
      <c r="B1211" s="61" t="s">
        <v>2097</v>
      </c>
      <c r="C1211" s="3"/>
      <c r="D1211" s="3"/>
      <c r="E1211" s="9" t="s">
        <v>277</v>
      </c>
      <c r="F1211" s="9" t="s">
        <v>277</v>
      </c>
      <c r="G1211" s="9" t="s">
        <v>277</v>
      </c>
      <c r="H1211" s="9" t="s">
        <v>277</v>
      </c>
      <c r="I1211" s="9" t="s">
        <v>277</v>
      </c>
      <c r="J1211" s="9" t="s">
        <v>277</v>
      </c>
      <c r="K1211" s="9" t="s">
        <v>277</v>
      </c>
      <c r="L1211" s="9">
        <v>791.45000000000027</v>
      </c>
      <c r="M1211" s="9">
        <v>843.8</v>
      </c>
      <c r="N1211" s="65"/>
      <c r="P1211" s="65">
        <f t="shared" si="24"/>
        <v>1635.2500000000002</v>
      </c>
      <c r="U1211" s="3"/>
    </row>
    <row r="1212" spans="1:21" ht="15">
      <c r="A1212" s="28" t="s">
        <v>748</v>
      </c>
      <c r="B1212" s="61" t="s">
        <v>2078</v>
      </c>
      <c r="C1212" s="3"/>
      <c r="D1212" s="3"/>
      <c r="E1212" s="9" t="s">
        <v>277</v>
      </c>
      <c r="F1212" s="9" t="s">
        <v>277</v>
      </c>
      <c r="G1212" s="9" t="s">
        <v>277</v>
      </c>
      <c r="H1212" s="9" t="s">
        <v>277</v>
      </c>
      <c r="I1212" s="9" t="s">
        <v>277</v>
      </c>
      <c r="J1212" s="9" t="s">
        <v>277</v>
      </c>
      <c r="K1212" s="9" t="s">
        <v>277</v>
      </c>
      <c r="L1212" s="9">
        <v>604.34999999999991</v>
      </c>
      <c r="M1212" s="9">
        <v>1027.3000000000002</v>
      </c>
      <c r="N1212" s="65"/>
      <c r="P1212" s="65">
        <f t="shared" si="24"/>
        <v>1631.65</v>
      </c>
      <c r="U1212" s="3"/>
    </row>
    <row r="1213" spans="1:21" ht="15">
      <c r="A1213" s="28" t="s">
        <v>749</v>
      </c>
      <c r="B1213" s="61" t="s">
        <v>2095</v>
      </c>
      <c r="C1213" s="3"/>
      <c r="D1213" s="3"/>
      <c r="E1213" s="9" t="s">
        <v>277</v>
      </c>
      <c r="F1213" s="9" t="s">
        <v>277</v>
      </c>
      <c r="G1213" s="9" t="s">
        <v>277</v>
      </c>
      <c r="H1213" s="9" t="s">
        <v>277</v>
      </c>
      <c r="I1213" s="9" t="s">
        <v>277</v>
      </c>
      <c r="J1213" s="9" t="s">
        <v>277</v>
      </c>
      <c r="K1213" s="9" t="s">
        <v>277</v>
      </c>
      <c r="L1213" s="9">
        <v>556.60000000000036</v>
      </c>
      <c r="M1213" s="9">
        <v>1070.7000000000003</v>
      </c>
      <c r="N1213" s="65"/>
      <c r="P1213" s="65">
        <f t="shared" si="24"/>
        <v>1627.3000000000006</v>
      </c>
      <c r="U1213" s="3"/>
    </row>
    <row r="1214" spans="1:21" ht="15">
      <c r="A1214" s="28" t="s">
        <v>750</v>
      </c>
      <c r="B1214" s="61" t="s">
        <v>4</v>
      </c>
      <c r="E1214" s="9">
        <v>322.89999999999998</v>
      </c>
      <c r="F1214" s="9">
        <v>358.6</v>
      </c>
      <c r="G1214" s="9">
        <v>373</v>
      </c>
      <c r="H1214" s="9">
        <v>467.05000000000064</v>
      </c>
      <c r="I1214" s="9">
        <v>99.200000000000728</v>
      </c>
      <c r="J1214" s="9" t="s">
        <v>277</v>
      </c>
      <c r="K1214" s="9" t="s">
        <v>277</v>
      </c>
      <c r="L1214" s="9" t="s">
        <v>277</v>
      </c>
      <c r="M1214" s="9" t="s">
        <v>277</v>
      </c>
      <c r="P1214" s="65">
        <f t="shared" si="24"/>
        <v>1620.7500000000014</v>
      </c>
    </row>
    <row r="1215" spans="1:21" ht="15">
      <c r="A1215" s="28" t="s">
        <v>751</v>
      </c>
      <c r="B1215" s="61" t="s">
        <v>2093</v>
      </c>
      <c r="C1215" s="3"/>
      <c r="D1215" s="3"/>
      <c r="E1215" s="9" t="s">
        <v>277</v>
      </c>
      <c r="F1215" s="9" t="s">
        <v>277</v>
      </c>
      <c r="G1215" s="9" t="s">
        <v>277</v>
      </c>
      <c r="H1215" s="9" t="s">
        <v>277</v>
      </c>
      <c r="I1215" s="9" t="s">
        <v>277</v>
      </c>
      <c r="J1215" s="9" t="s">
        <v>277</v>
      </c>
      <c r="K1215" s="9" t="s">
        <v>277</v>
      </c>
      <c r="L1215" s="9">
        <v>822.79999999999927</v>
      </c>
      <c r="M1215" s="9">
        <v>794.8</v>
      </c>
      <c r="N1215" s="65"/>
      <c r="P1215" s="65">
        <f t="shared" si="24"/>
        <v>1617.5999999999992</v>
      </c>
      <c r="U1215" s="3"/>
    </row>
    <row r="1216" spans="1:21" ht="15">
      <c r="A1216" s="28" t="s">
        <v>752</v>
      </c>
      <c r="B1216" s="61" t="s">
        <v>179</v>
      </c>
      <c r="C1216" s="3"/>
      <c r="D1216" s="3"/>
      <c r="E1216" s="9" t="s">
        <v>277</v>
      </c>
      <c r="F1216" s="9" t="s">
        <v>277</v>
      </c>
      <c r="G1216" s="9" t="s">
        <v>277</v>
      </c>
      <c r="H1216" s="9" t="s">
        <v>277</v>
      </c>
      <c r="I1216" s="9" t="s">
        <v>277</v>
      </c>
      <c r="J1216" s="9" t="s">
        <v>277</v>
      </c>
      <c r="K1216" s="9" t="s">
        <v>277</v>
      </c>
      <c r="L1216" s="9">
        <v>791.70000000000027</v>
      </c>
      <c r="M1216" s="9">
        <v>795.3</v>
      </c>
      <c r="N1216" s="65"/>
      <c r="P1216" s="65">
        <f t="shared" si="24"/>
        <v>1587.0000000000002</v>
      </c>
      <c r="U1216" s="3"/>
    </row>
    <row r="1217" spans="1:18" ht="15">
      <c r="A1217" s="28" t="s">
        <v>753</v>
      </c>
      <c r="B1217" s="61" t="s">
        <v>2076</v>
      </c>
      <c r="C1217" s="3"/>
      <c r="D1217" s="3"/>
      <c r="E1217" s="9" t="s">
        <v>277</v>
      </c>
      <c r="F1217" s="9" t="s">
        <v>277</v>
      </c>
      <c r="G1217" s="9" t="s">
        <v>277</v>
      </c>
      <c r="H1217" s="9" t="s">
        <v>277</v>
      </c>
      <c r="I1217" s="9" t="s">
        <v>277</v>
      </c>
      <c r="J1217" s="9" t="s">
        <v>277</v>
      </c>
      <c r="K1217" s="9" t="s">
        <v>277</v>
      </c>
      <c r="L1217" s="9">
        <v>353.70000000000118</v>
      </c>
      <c r="M1217" s="9">
        <v>1217.7</v>
      </c>
      <c r="N1217" s="65"/>
      <c r="P1217" s="65">
        <f t="shared" si="24"/>
        <v>1571.4000000000012</v>
      </c>
    </row>
    <row r="1218" spans="1:18" ht="15">
      <c r="A1218" s="28" t="s">
        <v>754</v>
      </c>
      <c r="B1218" s="61" t="s">
        <v>177</v>
      </c>
      <c r="E1218" s="9">
        <v>603.85</v>
      </c>
      <c r="F1218" s="174">
        <v>928</v>
      </c>
      <c r="G1218" s="9" t="s">
        <v>277</v>
      </c>
      <c r="H1218" s="9" t="s">
        <v>277</v>
      </c>
      <c r="I1218" s="9" t="s">
        <v>277</v>
      </c>
      <c r="J1218" s="9" t="s">
        <v>277</v>
      </c>
      <c r="K1218" s="9" t="s">
        <v>277</v>
      </c>
      <c r="L1218" s="9" t="s">
        <v>277</v>
      </c>
      <c r="M1218" s="9" t="s">
        <v>277</v>
      </c>
      <c r="P1218" s="65">
        <f t="shared" si="24"/>
        <v>1531.85</v>
      </c>
      <c r="R1218" t="s">
        <v>299</v>
      </c>
    </row>
    <row r="1219" spans="1:18" ht="15">
      <c r="A1219" s="28" t="s">
        <v>755</v>
      </c>
      <c r="B1219" s="61" t="s">
        <v>2090</v>
      </c>
      <c r="C1219" s="3"/>
      <c r="D1219" s="3"/>
      <c r="E1219" s="9" t="s">
        <v>277</v>
      </c>
      <c r="F1219" s="9" t="s">
        <v>277</v>
      </c>
      <c r="G1219" s="9" t="s">
        <v>277</v>
      </c>
      <c r="H1219" s="9" t="s">
        <v>277</v>
      </c>
      <c r="I1219" s="9" t="s">
        <v>277</v>
      </c>
      <c r="J1219" s="9" t="s">
        <v>277</v>
      </c>
      <c r="K1219" s="9" t="s">
        <v>277</v>
      </c>
      <c r="L1219" s="9">
        <v>462.60000000000036</v>
      </c>
      <c r="M1219" s="9">
        <v>1056.7</v>
      </c>
      <c r="N1219" s="65"/>
      <c r="P1219" s="65">
        <f t="shared" si="24"/>
        <v>1519.3000000000004</v>
      </c>
    </row>
    <row r="1220" spans="1:18" ht="15">
      <c r="A1220" s="28" t="s">
        <v>756</v>
      </c>
      <c r="B1220" s="61" t="s">
        <v>2082</v>
      </c>
      <c r="C1220" s="3"/>
      <c r="D1220" s="3"/>
      <c r="E1220" s="9" t="s">
        <v>277</v>
      </c>
      <c r="F1220" s="9" t="s">
        <v>277</v>
      </c>
      <c r="G1220" s="9" t="s">
        <v>277</v>
      </c>
      <c r="H1220" s="9" t="s">
        <v>277</v>
      </c>
      <c r="I1220" s="9" t="s">
        <v>277</v>
      </c>
      <c r="J1220" s="9" t="s">
        <v>277</v>
      </c>
      <c r="K1220" s="9" t="s">
        <v>277</v>
      </c>
      <c r="L1220" s="9">
        <v>441.39999999999964</v>
      </c>
      <c r="M1220" s="9">
        <v>1039.8499999999999</v>
      </c>
      <c r="N1220" s="65"/>
      <c r="P1220" s="65">
        <f t="shared" si="24"/>
        <v>1481.2499999999995</v>
      </c>
    </row>
    <row r="1221" spans="1:18" ht="15">
      <c r="A1221" s="28" t="s">
        <v>757</v>
      </c>
      <c r="B1221" s="170" t="s">
        <v>1270</v>
      </c>
      <c r="C1221" s="3"/>
      <c r="D1221" s="3"/>
      <c r="E1221" s="9" t="s">
        <v>277</v>
      </c>
      <c r="F1221" s="9" t="s">
        <v>277</v>
      </c>
      <c r="G1221" s="9" t="s">
        <v>277</v>
      </c>
      <c r="H1221" s="9" t="s">
        <v>277</v>
      </c>
      <c r="I1221" s="9">
        <v>409.69999999999982</v>
      </c>
      <c r="J1221" s="9">
        <v>1053.0999999999999</v>
      </c>
      <c r="K1221" s="9" t="s">
        <v>277</v>
      </c>
      <c r="L1221" s="9" t="s">
        <v>277</v>
      </c>
      <c r="M1221" s="9" t="s">
        <v>277</v>
      </c>
      <c r="P1221" s="65">
        <f t="shared" si="24"/>
        <v>1462.7999999999997</v>
      </c>
    </row>
    <row r="1222" spans="1:18" ht="15">
      <c r="A1222" s="28" t="s">
        <v>758</v>
      </c>
      <c r="B1222" s="226" t="s">
        <v>1614</v>
      </c>
      <c r="C1222" s="3"/>
      <c r="D1222" s="3"/>
      <c r="E1222" s="9" t="s">
        <v>277</v>
      </c>
      <c r="F1222" s="9" t="s">
        <v>277</v>
      </c>
      <c r="G1222" s="9" t="s">
        <v>277</v>
      </c>
      <c r="H1222" s="9" t="s">
        <v>277</v>
      </c>
      <c r="I1222" s="9" t="s">
        <v>277</v>
      </c>
      <c r="J1222" s="9" t="s">
        <v>277</v>
      </c>
      <c r="K1222" s="9">
        <v>606.09999999999854</v>
      </c>
      <c r="L1222" s="9">
        <v>200.49999999999909</v>
      </c>
      <c r="M1222" s="9">
        <v>617.79999999999984</v>
      </c>
      <c r="P1222" s="65">
        <f t="shared" si="24"/>
        <v>1424.3999999999974</v>
      </c>
    </row>
    <row r="1223" spans="1:18" ht="15">
      <c r="A1223" s="28" t="s">
        <v>759</v>
      </c>
      <c r="B1223" s="61" t="s">
        <v>2092</v>
      </c>
      <c r="C1223" s="3"/>
      <c r="D1223" s="3"/>
      <c r="E1223" s="9" t="s">
        <v>277</v>
      </c>
      <c r="F1223" s="9" t="s">
        <v>277</v>
      </c>
      <c r="G1223" s="9" t="s">
        <v>277</v>
      </c>
      <c r="H1223" s="9" t="s">
        <v>277</v>
      </c>
      <c r="I1223" s="9" t="s">
        <v>277</v>
      </c>
      <c r="J1223" s="9" t="s">
        <v>277</v>
      </c>
      <c r="K1223" s="9" t="s">
        <v>277</v>
      </c>
      <c r="L1223" s="179">
        <v>865.59999999999991</v>
      </c>
      <c r="M1223" s="9">
        <v>546.79999999999995</v>
      </c>
      <c r="N1223" s="65"/>
      <c r="P1223" s="65">
        <f t="shared" si="24"/>
        <v>1412.3999999999999</v>
      </c>
      <c r="R1223" t="s">
        <v>287</v>
      </c>
    </row>
    <row r="1224" spans="1:18" ht="15">
      <c r="A1224" s="28" t="s">
        <v>760</v>
      </c>
      <c r="B1224" s="61" t="s">
        <v>2089</v>
      </c>
      <c r="C1224" s="3"/>
      <c r="D1224" s="3"/>
      <c r="E1224" s="9" t="s">
        <v>277</v>
      </c>
      <c r="F1224" s="9" t="s">
        <v>277</v>
      </c>
      <c r="G1224" s="9" t="s">
        <v>277</v>
      </c>
      <c r="H1224" s="9" t="s">
        <v>277</v>
      </c>
      <c r="I1224" s="9" t="s">
        <v>277</v>
      </c>
      <c r="J1224" s="9" t="s">
        <v>277</v>
      </c>
      <c r="K1224" s="9" t="s">
        <v>277</v>
      </c>
      <c r="L1224" s="9">
        <v>301.30000000000109</v>
      </c>
      <c r="M1224" s="9">
        <v>1099.5</v>
      </c>
      <c r="N1224" s="65"/>
      <c r="P1224" s="65">
        <f t="shared" si="24"/>
        <v>1400.8000000000011</v>
      </c>
    </row>
    <row r="1225" spans="1:18" ht="15">
      <c r="A1225" s="28" t="s">
        <v>761</v>
      </c>
      <c r="B1225" s="61" t="s">
        <v>2080</v>
      </c>
      <c r="C1225" s="3"/>
      <c r="D1225" s="3"/>
      <c r="E1225" s="9" t="s">
        <v>277</v>
      </c>
      <c r="F1225" s="9" t="s">
        <v>277</v>
      </c>
      <c r="G1225" s="9" t="s">
        <v>277</v>
      </c>
      <c r="H1225" s="9" t="s">
        <v>277</v>
      </c>
      <c r="I1225" s="9" t="s">
        <v>277</v>
      </c>
      <c r="J1225" s="9" t="s">
        <v>277</v>
      </c>
      <c r="K1225" s="9" t="s">
        <v>277</v>
      </c>
      <c r="L1225" s="9">
        <v>593.44999999999982</v>
      </c>
      <c r="M1225" s="9">
        <v>792.90000000000009</v>
      </c>
      <c r="N1225" s="65"/>
      <c r="P1225" s="65">
        <f t="shared" si="24"/>
        <v>1386.35</v>
      </c>
    </row>
    <row r="1226" spans="1:18" ht="15">
      <c r="A1226" s="28" t="s">
        <v>762</v>
      </c>
      <c r="B1226" s="226" t="s">
        <v>1617</v>
      </c>
      <c r="C1226" s="3"/>
      <c r="D1226" s="3"/>
      <c r="E1226" s="9" t="s">
        <v>277</v>
      </c>
      <c r="F1226" s="9" t="s">
        <v>277</v>
      </c>
      <c r="G1226" s="9" t="s">
        <v>277</v>
      </c>
      <c r="H1226" s="9" t="s">
        <v>277</v>
      </c>
      <c r="I1226" s="9" t="s">
        <v>277</v>
      </c>
      <c r="J1226" s="9" t="s">
        <v>277</v>
      </c>
      <c r="K1226" s="9">
        <v>341</v>
      </c>
      <c r="L1226" s="9">
        <v>596.29999999999973</v>
      </c>
      <c r="M1226" s="9">
        <v>441</v>
      </c>
      <c r="P1226" s="65">
        <f t="shared" ref="P1226:P1257" si="25">SUM(E1226:M1226)</f>
        <v>1378.2999999999997</v>
      </c>
    </row>
    <row r="1227" spans="1:18" ht="15">
      <c r="A1227" s="28" t="s">
        <v>763</v>
      </c>
      <c r="B1227" s="226" t="s">
        <v>2074</v>
      </c>
      <c r="C1227" s="3"/>
      <c r="D1227" s="3"/>
      <c r="E1227" s="9" t="s">
        <v>277</v>
      </c>
      <c r="F1227" s="9" t="s">
        <v>277</v>
      </c>
      <c r="G1227" s="9" t="s">
        <v>277</v>
      </c>
      <c r="H1227" s="9" t="s">
        <v>277</v>
      </c>
      <c r="I1227" s="9" t="s">
        <v>277</v>
      </c>
      <c r="J1227" s="9" t="s">
        <v>277</v>
      </c>
      <c r="K1227" s="9" t="s">
        <v>277</v>
      </c>
      <c r="L1227" s="9">
        <v>262.05000000000064</v>
      </c>
      <c r="M1227" s="9">
        <v>1020.2</v>
      </c>
      <c r="N1227" s="65"/>
      <c r="P1227" s="65">
        <f t="shared" si="25"/>
        <v>1282.2500000000007</v>
      </c>
    </row>
    <row r="1228" spans="1:18" ht="15">
      <c r="A1228" s="28" t="s">
        <v>764</v>
      </c>
      <c r="B1228" s="61" t="s">
        <v>2524</v>
      </c>
      <c r="C1228" s="3"/>
      <c r="D1228" s="3"/>
      <c r="E1228" s="9" t="s">
        <v>277</v>
      </c>
      <c r="F1228" s="9" t="s">
        <v>277</v>
      </c>
      <c r="G1228" s="9" t="s">
        <v>277</v>
      </c>
      <c r="H1228" s="9" t="s">
        <v>277</v>
      </c>
      <c r="I1228" s="9" t="s">
        <v>277</v>
      </c>
      <c r="J1228" s="9" t="s">
        <v>277</v>
      </c>
      <c r="K1228" s="9" t="s">
        <v>277</v>
      </c>
      <c r="L1228" s="9" t="s">
        <v>277</v>
      </c>
      <c r="M1228" s="179">
        <v>1257.3</v>
      </c>
      <c r="N1228" s="65"/>
      <c r="P1228" s="65">
        <f t="shared" si="25"/>
        <v>1257.3</v>
      </c>
      <c r="R1228" t="s">
        <v>287</v>
      </c>
    </row>
    <row r="1229" spans="1:18" ht="15">
      <c r="A1229" s="28" t="s">
        <v>765</v>
      </c>
      <c r="B1229" s="61" t="s">
        <v>2526</v>
      </c>
      <c r="C1229" s="3"/>
      <c r="D1229" s="3"/>
      <c r="E1229" s="9" t="s">
        <v>277</v>
      </c>
      <c r="F1229" s="9" t="s">
        <v>277</v>
      </c>
      <c r="G1229" s="9" t="s">
        <v>277</v>
      </c>
      <c r="H1229" s="9" t="s">
        <v>277</v>
      </c>
      <c r="I1229" s="9" t="s">
        <v>277</v>
      </c>
      <c r="J1229" s="9" t="s">
        <v>277</v>
      </c>
      <c r="K1229" s="9" t="s">
        <v>277</v>
      </c>
      <c r="L1229" s="9" t="s">
        <v>277</v>
      </c>
      <c r="M1229" s="9">
        <v>1218.5</v>
      </c>
      <c r="N1229" s="65"/>
      <c r="P1229" s="65">
        <f t="shared" si="25"/>
        <v>1218.5</v>
      </c>
    </row>
    <row r="1230" spans="1:18" ht="15">
      <c r="A1230" s="28" t="s">
        <v>1857</v>
      </c>
      <c r="B1230" s="61" t="s">
        <v>157</v>
      </c>
      <c r="E1230" s="9" t="s">
        <v>277</v>
      </c>
      <c r="F1230" s="9" t="s">
        <v>277</v>
      </c>
      <c r="G1230" s="9">
        <v>338.7</v>
      </c>
      <c r="H1230" s="9">
        <v>616.30000000000109</v>
      </c>
      <c r="I1230" s="9">
        <v>237.99999999999818</v>
      </c>
      <c r="J1230" s="9" t="s">
        <v>277</v>
      </c>
      <c r="K1230" s="9" t="s">
        <v>277</v>
      </c>
      <c r="L1230" s="9" t="s">
        <v>277</v>
      </c>
      <c r="M1230" s="9" t="s">
        <v>277</v>
      </c>
      <c r="P1230" s="65">
        <f t="shared" si="25"/>
        <v>1192.9999999999993</v>
      </c>
    </row>
    <row r="1231" spans="1:18" ht="15">
      <c r="A1231" s="28" t="s">
        <v>2049</v>
      </c>
      <c r="B1231" s="61" t="s">
        <v>2081</v>
      </c>
      <c r="C1231" s="3"/>
      <c r="D1231" s="3"/>
      <c r="E1231" s="9" t="s">
        <v>277</v>
      </c>
      <c r="F1231" s="9" t="s">
        <v>277</v>
      </c>
      <c r="G1231" s="9" t="s">
        <v>277</v>
      </c>
      <c r="H1231" s="9" t="s">
        <v>277</v>
      </c>
      <c r="I1231" s="9" t="s">
        <v>277</v>
      </c>
      <c r="J1231" s="9" t="s">
        <v>277</v>
      </c>
      <c r="K1231" s="9" t="s">
        <v>277</v>
      </c>
      <c r="L1231" s="9">
        <v>367.19999999999982</v>
      </c>
      <c r="M1231" s="9">
        <v>813.5</v>
      </c>
      <c r="N1231" s="65"/>
      <c r="P1231" s="65">
        <f t="shared" si="25"/>
        <v>1180.6999999999998</v>
      </c>
    </row>
    <row r="1232" spans="1:18" ht="15">
      <c r="A1232" s="28" t="s">
        <v>2050</v>
      </c>
      <c r="B1232" s="61" t="s">
        <v>2084</v>
      </c>
      <c r="C1232" s="3"/>
      <c r="D1232" s="3"/>
      <c r="E1232" s="9" t="s">
        <v>277</v>
      </c>
      <c r="F1232" s="9" t="s">
        <v>277</v>
      </c>
      <c r="G1232" s="9" t="s">
        <v>277</v>
      </c>
      <c r="H1232" s="9" t="s">
        <v>277</v>
      </c>
      <c r="I1232" s="9" t="s">
        <v>277</v>
      </c>
      <c r="J1232" s="9" t="s">
        <v>277</v>
      </c>
      <c r="K1232" s="9" t="s">
        <v>277</v>
      </c>
      <c r="L1232" s="9">
        <v>385.49999999999955</v>
      </c>
      <c r="M1232" s="9">
        <v>755.4</v>
      </c>
      <c r="N1232" s="65"/>
      <c r="P1232" s="65">
        <f t="shared" si="25"/>
        <v>1140.8999999999996</v>
      </c>
    </row>
    <row r="1233" spans="1:16" ht="15">
      <c r="A1233" s="28" t="s">
        <v>2051</v>
      </c>
      <c r="B1233" s="226" t="s">
        <v>1595</v>
      </c>
      <c r="C1233" s="3"/>
      <c r="D1233" s="3"/>
      <c r="E1233" s="9" t="s">
        <v>277</v>
      </c>
      <c r="F1233" s="9" t="s">
        <v>277</v>
      </c>
      <c r="G1233" s="9" t="s">
        <v>277</v>
      </c>
      <c r="H1233" s="9" t="s">
        <v>277</v>
      </c>
      <c r="I1233" s="9" t="s">
        <v>277</v>
      </c>
      <c r="J1233" s="9" t="s">
        <v>277</v>
      </c>
      <c r="K1233" s="9">
        <v>1130.4999999999995</v>
      </c>
      <c r="L1233" s="9" t="s">
        <v>277</v>
      </c>
      <c r="M1233" s="9" t="s">
        <v>277</v>
      </c>
      <c r="P1233" s="65">
        <f t="shared" si="25"/>
        <v>1130.4999999999995</v>
      </c>
    </row>
    <row r="1234" spans="1:16" ht="15">
      <c r="A1234" s="28" t="s">
        <v>2052</v>
      </c>
      <c r="B1234" s="61" t="s">
        <v>2518</v>
      </c>
      <c r="C1234" s="3"/>
      <c r="D1234" s="3"/>
      <c r="E1234" s="9" t="s">
        <v>277</v>
      </c>
      <c r="F1234" s="9" t="s">
        <v>277</v>
      </c>
      <c r="G1234" s="9" t="s">
        <v>277</v>
      </c>
      <c r="H1234" s="9" t="s">
        <v>277</v>
      </c>
      <c r="I1234" s="9" t="s">
        <v>277</v>
      </c>
      <c r="J1234" s="9" t="s">
        <v>277</v>
      </c>
      <c r="K1234" s="9" t="s">
        <v>277</v>
      </c>
      <c r="L1234" s="9" t="s">
        <v>277</v>
      </c>
      <c r="M1234" s="9">
        <v>1119.6000000000004</v>
      </c>
      <c r="N1234" s="65"/>
      <c r="P1234" s="65">
        <f t="shared" si="25"/>
        <v>1119.6000000000004</v>
      </c>
    </row>
    <row r="1235" spans="1:16" ht="15">
      <c r="A1235" s="28" t="s">
        <v>2053</v>
      </c>
      <c r="B1235" s="61" t="s">
        <v>2506</v>
      </c>
      <c r="C1235" s="3"/>
      <c r="D1235" s="3"/>
      <c r="E1235" s="9" t="s">
        <v>277</v>
      </c>
      <c r="F1235" s="9" t="s">
        <v>277</v>
      </c>
      <c r="G1235" s="9" t="s">
        <v>277</v>
      </c>
      <c r="H1235" s="9" t="s">
        <v>277</v>
      </c>
      <c r="I1235" s="9" t="s">
        <v>277</v>
      </c>
      <c r="J1235" s="9" t="s">
        <v>277</v>
      </c>
      <c r="K1235" s="9" t="s">
        <v>277</v>
      </c>
      <c r="L1235" s="9" t="s">
        <v>277</v>
      </c>
      <c r="M1235" s="9">
        <v>1116.6999999999998</v>
      </c>
      <c r="N1235" s="65"/>
      <c r="P1235" s="65">
        <f t="shared" si="25"/>
        <v>1116.6999999999998</v>
      </c>
    </row>
    <row r="1236" spans="1:16" ht="15">
      <c r="A1236" s="28" t="s">
        <v>2054</v>
      </c>
      <c r="B1236" s="61" t="s">
        <v>2091</v>
      </c>
      <c r="C1236" s="3"/>
      <c r="D1236" s="3"/>
      <c r="E1236" s="9" t="s">
        <v>277</v>
      </c>
      <c r="F1236" s="9" t="s">
        <v>277</v>
      </c>
      <c r="G1236" s="9" t="s">
        <v>277</v>
      </c>
      <c r="H1236" s="9" t="s">
        <v>277</v>
      </c>
      <c r="I1236" s="9" t="s">
        <v>277</v>
      </c>
      <c r="J1236" s="9" t="s">
        <v>277</v>
      </c>
      <c r="K1236" s="9" t="s">
        <v>277</v>
      </c>
      <c r="L1236" s="9">
        <v>347.5</v>
      </c>
      <c r="M1236" s="9">
        <v>768.80000000000018</v>
      </c>
      <c r="N1236" s="65"/>
      <c r="P1236" s="65">
        <f t="shared" si="25"/>
        <v>1116.3000000000002</v>
      </c>
    </row>
    <row r="1237" spans="1:16" ht="15">
      <c r="A1237" s="28" t="s">
        <v>2055</v>
      </c>
      <c r="B1237" s="61" t="s">
        <v>2504</v>
      </c>
      <c r="C1237" s="3"/>
      <c r="D1237" s="3"/>
      <c r="E1237" s="9" t="s">
        <v>277</v>
      </c>
      <c r="F1237" s="9" t="s">
        <v>277</v>
      </c>
      <c r="G1237" s="9" t="s">
        <v>277</v>
      </c>
      <c r="H1237" s="9" t="s">
        <v>277</v>
      </c>
      <c r="I1237" s="9" t="s">
        <v>277</v>
      </c>
      <c r="J1237" s="9" t="s">
        <v>277</v>
      </c>
      <c r="K1237" s="9" t="s">
        <v>277</v>
      </c>
      <c r="L1237" s="9" t="s">
        <v>277</v>
      </c>
      <c r="M1237" s="9">
        <v>1115.4999999999998</v>
      </c>
      <c r="N1237" s="65"/>
      <c r="P1237" s="65">
        <f t="shared" si="25"/>
        <v>1115.4999999999998</v>
      </c>
    </row>
    <row r="1238" spans="1:16" ht="15">
      <c r="A1238" s="28" t="s">
        <v>2056</v>
      </c>
      <c r="B1238" s="61" t="s">
        <v>2096</v>
      </c>
      <c r="C1238" s="3"/>
      <c r="D1238" s="3"/>
      <c r="E1238" s="9" t="s">
        <v>277</v>
      </c>
      <c r="F1238" s="9" t="s">
        <v>277</v>
      </c>
      <c r="G1238" s="9" t="s">
        <v>277</v>
      </c>
      <c r="H1238" s="9" t="s">
        <v>277</v>
      </c>
      <c r="I1238" s="9" t="s">
        <v>277</v>
      </c>
      <c r="J1238" s="9" t="s">
        <v>277</v>
      </c>
      <c r="K1238" s="9" t="s">
        <v>277</v>
      </c>
      <c r="L1238" s="9">
        <v>608.099999999999</v>
      </c>
      <c r="M1238" s="9">
        <v>499.50000000000006</v>
      </c>
      <c r="N1238" s="65"/>
      <c r="P1238" s="65">
        <f t="shared" si="25"/>
        <v>1107.599999999999</v>
      </c>
    </row>
    <row r="1239" spans="1:16" ht="15">
      <c r="A1239" s="28" t="s">
        <v>2057</v>
      </c>
      <c r="B1239" s="61" t="s">
        <v>2521</v>
      </c>
      <c r="C1239" s="3"/>
      <c r="D1239" s="3"/>
      <c r="E1239" s="9" t="s">
        <v>277</v>
      </c>
      <c r="F1239" s="9" t="s">
        <v>277</v>
      </c>
      <c r="G1239" s="9" t="s">
        <v>277</v>
      </c>
      <c r="H1239" s="9" t="s">
        <v>277</v>
      </c>
      <c r="I1239" s="9" t="s">
        <v>277</v>
      </c>
      <c r="J1239" s="9" t="s">
        <v>277</v>
      </c>
      <c r="K1239" s="9" t="s">
        <v>277</v>
      </c>
      <c r="L1239" s="9" t="s">
        <v>277</v>
      </c>
      <c r="M1239" s="9">
        <v>1099.3</v>
      </c>
      <c r="N1239" s="65"/>
      <c r="P1239" s="65">
        <f t="shared" si="25"/>
        <v>1099.3</v>
      </c>
    </row>
    <row r="1240" spans="1:16" ht="15">
      <c r="A1240" s="28" t="s">
        <v>2058</v>
      </c>
      <c r="B1240" s="61" t="s">
        <v>2522</v>
      </c>
      <c r="C1240" s="3"/>
      <c r="D1240" s="3"/>
      <c r="E1240" s="9" t="s">
        <v>277</v>
      </c>
      <c r="F1240" s="9" t="s">
        <v>277</v>
      </c>
      <c r="G1240" s="9" t="s">
        <v>277</v>
      </c>
      <c r="H1240" s="9" t="s">
        <v>277</v>
      </c>
      <c r="I1240" s="9" t="s">
        <v>277</v>
      </c>
      <c r="J1240" s="9" t="s">
        <v>277</v>
      </c>
      <c r="K1240" s="9" t="s">
        <v>277</v>
      </c>
      <c r="L1240" s="9" t="s">
        <v>277</v>
      </c>
      <c r="M1240" s="9">
        <v>1084.4000000000001</v>
      </c>
      <c r="N1240" s="65"/>
      <c r="P1240" s="65">
        <f t="shared" si="25"/>
        <v>1084.4000000000001</v>
      </c>
    </row>
    <row r="1241" spans="1:16" ht="15">
      <c r="A1241" s="28" t="s">
        <v>2059</v>
      </c>
      <c r="B1241" s="61" t="s">
        <v>2079</v>
      </c>
      <c r="C1241" s="3"/>
      <c r="D1241" s="3"/>
      <c r="E1241" s="9" t="s">
        <v>277</v>
      </c>
      <c r="F1241" s="9" t="s">
        <v>277</v>
      </c>
      <c r="G1241" s="9" t="s">
        <v>277</v>
      </c>
      <c r="H1241" s="9" t="s">
        <v>277</v>
      </c>
      <c r="I1241" s="9" t="s">
        <v>277</v>
      </c>
      <c r="J1241" s="9" t="s">
        <v>277</v>
      </c>
      <c r="K1241" s="9" t="s">
        <v>277</v>
      </c>
      <c r="L1241" s="9">
        <v>488.19999999999982</v>
      </c>
      <c r="M1241" s="9">
        <v>565.20000000000005</v>
      </c>
      <c r="N1241" s="65"/>
      <c r="P1241" s="65">
        <f t="shared" si="25"/>
        <v>1053.3999999999999</v>
      </c>
    </row>
    <row r="1242" spans="1:16" ht="15">
      <c r="A1242" s="28" t="s">
        <v>2060</v>
      </c>
      <c r="B1242" s="61" t="s">
        <v>2511</v>
      </c>
      <c r="C1242" s="3"/>
      <c r="D1242" s="3"/>
      <c r="E1242" s="9" t="s">
        <v>277</v>
      </c>
      <c r="F1242" s="9" t="s">
        <v>277</v>
      </c>
      <c r="G1242" s="9" t="s">
        <v>277</v>
      </c>
      <c r="H1242" s="9" t="s">
        <v>277</v>
      </c>
      <c r="I1242" s="9" t="s">
        <v>277</v>
      </c>
      <c r="J1242" s="9" t="s">
        <v>277</v>
      </c>
      <c r="K1242" s="9" t="s">
        <v>277</v>
      </c>
      <c r="L1242" s="9" t="s">
        <v>277</v>
      </c>
      <c r="M1242" s="9">
        <v>1038</v>
      </c>
      <c r="N1242" s="65"/>
      <c r="P1242" s="65">
        <f t="shared" si="25"/>
        <v>1038</v>
      </c>
    </row>
    <row r="1243" spans="1:16" ht="15">
      <c r="A1243" s="28" t="s">
        <v>2061</v>
      </c>
      <c r="B1243" s="61" t="s">
        <v>2085</v>
      </c>
      <c r="C1243" s="3"/>
      <c r="D1243" s="3"/>
      <c r="E1243" s="9" t="s">
        <v>277</v>
      </c>
      <c r="F1243" s="9" t="s">
        <v>277</v>
      </c>
      <c r="G1243" s="9" t="s">
        <v>277</v>
      </c>
      <c r="H1243" s="9" t="s">
        <v>277</v>
      </c>
      <c r="I1243" s="9" t="s">
        <v>277</v>
      </c>
      <c r="J1243" s="9" t="s">
        <v>277</v>
      </c>
      <c r="K1243" s="9" t="s">
        <v>277</v>
      </c>
      <c r="L1243" s="9">
        <v>844.400000000001</v>
      </c>
      <c r="M1243" s="9">
        <v>183.39999999999998</v>
      </c>
      <c r="N1243" s="65"/>
      <c r="P1243" s="65">
        <f t="shared" si="25"/>
        <v>1027.8000000000011</v>
      </c>
    </row>
    <row r="1244" spans="1:16" ht="15">
      <c r="A1244" s="28" t="s">
        <v>2062</v>
      </c>
      <c r="B1244" s="226" t="s">
        <v>1594</v>
      </c>
      <c r="C1244" s="3"/>
      <c r="D1244" s="3"/>
      <c r="E1244" s="9" t="s">
        <v>277</v>
      </c>
      <c r="F1244" s="9" t="s">
        <v>277</v>
      </c>
      <c r="G1244" s="9" t="s">
        <v>277</v>
      </c>
      <c r="H1244" s="9" t="s">
        <v>277</v>
      </c>
      <c r="I1244" s="9" t="s">
        <v>277</v>
      </c>
      <c r="J1244" s="9" t="s">
        <v>277</v>
      </c>
      <c r="K1244" s="9">
        <v>1013.0000000000009</v>
      </c>
      <c r="L1244" s="9" t="s">
        <v>277</v>
      </c>
      <c r="M1244" s="9" t="s">
        <v>277</v>
      </c>
      <c r="P1244" s="65">
        <f t="shared" si="25"/>
        <v>1013.0000000000009</v>
      </c>
    </row>
    <row r="1245" spans="1:16" ht="15">
      <c r="A1245" s="28" t="s">
        <v>2063</v>
      </c>
      <c r="B1245" s="226" t="s">
        <v>1616</v>
      </c>
      <c r="C1245" s="3"/>
      <c r="D1245" s="3"/>
      <c r="E1245" s="9" t="s">
        <v>277</v>
      </c>
      <c r="F1245" s="9" t="s">
        <v>277</v>
      </c>
      <c r="G1245" s="9" t="s">
        <v>277</v>
      </c>
      <c r="H1245" s="9" t="s">
        <v>277</v>
      </c>
      <c r="I1245" s="9" t="s">
        <v>277</v>
      </c>
      <c r="J1245" s="9" t="s">
        <v>277</v>
      </c>
      <c r="K1245" s="9">
        <v>488.2000000000005</v>
      </c>
      <c r="L1245" s="9">
        <v>523</v>
      </c>
      <c r="M1245" s="9" t="s">
        <v>277</v>
      </c>
      <c r="P1245" s="65">
        <f t="shared" si="25"/>
        <v>1011.2000000000005</v>
      </c>
    </row>
    <row r="1246" spans="1:16" ht="15">
      <c r="A1246" s="28" t="s">
        <v>2064</v>
      </c>
      <c r="B1246" s="61" t="s">
        <v>2509</v>
      </c>
      <c r="C1246" s="3"/>
      <c r="D1246" s="3"/>
      <c r="E1246" s="9" t="s">
        <v>277</v>
      </c>
      <c r="F1246" s="9" t="s">
        <v>277</v>
      </c>
      <c r="G1246" s="9" t="s">
        <v>277</v>
      </c>
      <c r="H1246" s="9" t="s">
        <v>277</v>
      </c>
      <c r="I1246" s="9" t="s">
        <v>277</v>
      </c>
      <c r="J1246" s="9" t="s">
        <v>277</v>
      </c>
      <c r="K1246" s="9" t="s">
        <v>277</v>
      </c>
      <c r="L1246" s="9" t="s">
        <v>277</v>
      </c>
      <c r="M1246" s="9">
        <v>1001.35</v>
      </c>
      <c r="N1246" s="65"/>
      <c r="P1246" s="65">
        <f t="shared" si="25"/>
        <v>1001.35</v>
      </c>
    </row>
    <row r="1247" spans="1:16" ht="15">
      <c r="A1247" s="28" t="s">
        <v>2065</v>
      </c>
      <c r="B1247" s="61" t="s">
        <v>2612</v>
      </c>
      <c r="C1247" s="3"/>
      <c r="D1247" s="3"/>
      <c r="E1247" s="9" t="s">
        <v>277</v>
      </c>
      <c r="F1247" s="9" t="s">
        <v>277</v>
      </c>
      <c r="G1247" s="9" t="s">
        <v>277</v>
      </c>
      <c r="H1247" s="9" t="s">
        <v>277</v>
      </c>
      <c r="I1247" s="9" t="s">
        <v>277</v>
      </c>
      <c r="J1247" s="9" t="s">
        <v>277</v>
      </c>
      <c r="K1247" s="9" t="s">
        <v>277</v>
      </c>
      <c r="L1247" s="9" t="s">
        <v>277</v>
      </c>
      <c r="M1247" s="9">
        <v>990.5</v>
      </c>
      <c r="N1247" s="65"/>
      <c r="P1247" s="65">
        <f t="shared" si="25"/>
        <v>990.5</v>
      </c>
    </row>
    <row r="1248" spans="1:16" ht="15">
      <c r="A1248" s="28" t="s">
        <v>2066</v>
      </c>
      <c r="B1248" s="61" t="s">
        <v>2508</v>
      </c>
      <c r="C1248" s="3"/>
      <c r="D1248" s="3"/>
      <c r="E1248" s="9" t="s">
        <v>277</v>
      </c>
      <c r="F1248" s="9" t="s">
        <v>277</v>
      </c>
      <c r="G1248" s="9" t="s">
        <v>277</v>
      </c>
      <c r="H1248" s="9" t="s">
        <v>277</v>
      </c>
      <c r="I1248" s="9" t="s">
        <v>277</v>
      </c>
      <c r="J1248" s="9" t="s">
        <v>277</v>
      </c>
      <c r="K1248" s="9" t="s">
        <v>277</v>
      </c>
      <c r="L1248" s="9" t="s">
        <v>277</v>
      </c>
      <c r="M1248" s="9">
        <v>947.4</v>
      </c>
      <c r="N1248" s="65"/>
      <c r="P1248" s="65">
        <f t="shared" si="25"/>
        <v>947.4</v>
      </c>
    </row>
    <row r="1249" spans="1:18" ht="15">
      <c r="A1249" s="28" t="s">
        <v>2067</v>
      </c>
      <c r="B1249" s="226" t="s">
        <v>1590</v>
      </c>
      <c r="C1249" s="3"/>
      <c r="D1249" s="3"/>
      <c r="E1249" s="9" t="s">
        <v>277</v>
      </c>
      <c r="F1249" s="9" t="s">
        <v>277</v>
      </c>
      <c r="G1249" s="9" t="s">
        <v>277</v>
      </c>
      <c r="H1249" s="9" t="s">
        <v>277</v>
      </c>
      <c r="I1249" s="9" t="s">
        <v>277</v>
      </c>
      <c r="J1249" s="9" t="s">
        <v>277</v>
      </c>
      <c r="K1249" s="9">
        <v>448.60000000000036</v>
      </c>
      <c r="L1249" s="9">
        <v>220.09999999999945</v>
      </c>
      <c r="M1249" s="9">
        <v>277.8</v>
      </c>
      <c r="P1249" s="65">
        <f t="shared" si="25"/>
        <v>946.49999999999977</v>
      </c>
    </row>
    <row r="1250" spans="1:18" ht="15">
      <c r="A1250" s="28" t="s">
        <v>2068</v>
      </c>
      <c r="B1250" s="61" t="s">
        <v>2516</v>
      </c>
      <c r="C1250" s="3"/>
      <c r="D1250" s="3"/>
      <c r="E1250" s="9" t="s">
        <v>277</v>
      </c>
      <c r="F1250" s="9" t="s">
        <v>277</v>
      </c>
      <c r="G1250" s="9" t="s">
        <v>277</v>
      </c>
      <c r="H1250" s="9" t="s">
        <v>277</v>
      </c>
      <c r="I1250" s="9" t="s">
        <v>277</v>
      </c>
      <c r="J1250" s="9" t="s">
        <v>277</v>
      </c>
      <c r="K1250" s="9" t="s">
        <v>277</v>
      </c>
      <c r="L1250" s="9" t="s">
        <v>277</v>
      </c>
      <c r="M1250" s="9">
        <v>941.99999999999989</v>
      </c>
      <c r="N1250" s="65"/>
      <c r="P1250" s="65">
        <f t="shared" si="25"/>
        <v>941.99999999999989</v>
      </c>
    </row>
    <row r="1251" spans="1:18" ht="15">
      <c r="A1251" s="28" t="s">
        <v>2069</v>
      </c>
      <c r="B1251" s="61" t="s">
        <v>636</v>
      </c>
      <c r="E1251" s="9" t="s">
        <v>277</v>
      </c>
      <c r="F1251" s="9" t="s">
        <v>277</v>
      </c>
      <c r="G1251" s="9" t="s">
        <v>277</v>
      </c>
      <c r="H1251" s="9">
        <v>623.45000000000027</v>
      </c>
      <c r="I1251" s="9">
        <v>300.10000000000036</v>
      </c>
      <c r="J1251" s="9" t="s">
        <v>277</v>
      </c>
      <c r="K1251" s="9" t="s">
        <v>277</v>
      </c>
      <c r="L1251" s="9" t="s">
        <v>277</v>
      </c>
      <c r="M1251" s="9" t="s">
        <v>277</v>
      </c>
      <c r="P1251" s="65">
        <f t="shared" si="25"/>
        <v>923.55000000000064</v>
      </c>
    </row>
    <row r="1252" spans="1:18" ht="15">
      <c r="A1252" s="28" t="s">
        <v>2070</v>
      </c>
      <c r="B1252" s="61" t="s">
        <v>2077</v>
      </c>
      <c r="C1252" s="3"/>
      <c r="D1252" s="3"/>
      <c r="E1252" s="9" t="s">
        <v>277</v>
      </c>
      <c r="F1252" s="9" t="s">
        <v>277</v>
      </c>
      <c r="G1252" s="9" t="s">
        <v>277</v>
      </c>
      <c r="H1252" s="9" t="s">
        <v>277</v>
      </c>
      <c r="I1252" s="9" t="s">
        <v>277</v>
      </c>
      <c r="J1252" s="9" t="s">
        <v>277</v>
      </c>
      <c r="K1252" s="9" t="s">
        <v>277</v>
      </c>
      <c r="L1252" s="9">
        <v>439.90000000000009</v>
      </c>
      <c r="M1252" s="9">
        <v>442.4</v>
      </c>
      <c r="N1252" s="65"/>
      <c r="P1252" s="65">
        <f t="shared" si="25"/>
        <v>882.30000000000007</v>
      </c>
    </row>
    <row r="1253" spans="1:18" ht="15">
      <c r="A1253" s="28" t="s">
        <v>2071</v>
      </c>
      <c r="B1253" s="61" t="s">
        <v>2525</v>
      </c>
      <c r="C1253" s="3"/>
      <c r="D1253" s="3"/>
      <c r="E1253" s="9" t="s">
        <v>277</v>
      </c>
      <c r="F1253" s="9" t="s">
        <v>277</v>
      </c>
      <c r="G1253" s="9" t="s">
        <v>277</v>
      </c>
      <c r="H1253" s="9" t="s">
        <v>277</v>
      </c>
      <c r="I1253" s="9" t="s">
        <v>277</v>
      </c>
      <c r="J1253" s="9" t="s">
        <v>277</v>
      </c>
      <c r="K1253" s="9" t="s">
        <v>277</v>
      </c>
      <c r="L1253" s="9" t="s">
        <v>277</v>
      </c>
      <c r="M1253" s="9">
        <v>840.6</v>
      </c>
      <c r="N1253" s="65"/>
      <c r="P1253" s="65">
        <f t="shared" si="25"/>
        <v>840.6</v>
      </c>
    </row>
    <row r="1254" spans="1:18" ht="15">
      <c r="A1254" s="28" t="s">
        <v>2072</v>
      </c>
      <c r="B1254" s="61" t="s">
        <v>2503</v>
      </c>
      <c r="C1254" s="3"/>
      <c r="D1254" s="3"/>
      <c r="E1254" s="9" t="s">
        <v>277</v>
      </c>
      <c r="F1254" s="9" t="s">
        <v>277</v>
      </c>
      <c r="G1254" s="9" t="s">
        <v>277</v>
      </c>
      <c r="H1254" s="9" t="s">
        <v>277</v>
      </c>
      <c r="I1254" s="9" t="s">
        <v>277</v>
      </c>
      <c r="J1254" s="9" t="s">
        <v>277</v>
      </c>
      <c r="K1254" s="9" t="s">
        <v>277</v>
      </c>
      <c r="L1254" s="9" t="s">
        <v>277</v>
      </c>
      <c r="M1254" s="9">
        <v>807.59999999999991</v>
      </c>
      <c r="N1254" s="65"/>
      <c r="P1254" s="65">
        <f t="shared" si="25"/>
        <v>807.59999999999991</v>
      </c>
    </row>
    <row r="1255" spans="1:18" ht="15">
      <c r="A1255" s="28" t="s">
        <v>2149</v>
      </c>
      <c r="B1255" s="61" t="s">
        <v>2517</v>
      </c>
      <c r="C1255" s="3"/>
      <c r="D1255" s="3"/>
      <c r="E1255" s="9" t="s">
        <v>277</v>
      </c>
      <c r="F1255" s="9" t="s">
        <v>277</v>
      </c>
      <c r="G1255" s="9" t="s">
        <v>277</v>
      </c>
      <c r="H1255" s="9" t="s">
        <v>277</v>
      </c>
      <c r="I1255" s="9" t="s">
        <v>277</v>
      </c>
      <c r="J1255" s="9" t="s">
        <v>277</v>
      </c>
      <c r="K1255" s="9" t="s">
        <v>277</v>
      </c>
      <c r="L1255" s="9" t="s">
        <v>277</v>
      </c>
      <c r="M1255" s="9">
        <v>805.80000000000007</v>
      </c>
      <c r="N1255" s="65"/>
      <c r="P1255" s="65">
        <f t="shared" si="25"/>
        <v>805.80000000000007</v>
      </c>
    </row>
    <row r="1256" spans="1:18" ht="15">
      <c r="A1256" s="28" t="s">
        <v>2150</v>
      </c>
      <c r="B1256" s="61" t="s">
        <v>178</v>
      </c>
      <c r="E1256" s="179">
        <v>782.8</v>
      </c>
      <c r="F1256" s="9" t="s">
        <v>277</v>
      </c>
      <c r="G1256" s="9" t="s">
        <v>277</v>
      </c>
      <c r="H1256" s="9" t="s">
        <v>277</v>
      </c>
      <c r="I1256" s="9" t="s">
        <v>277</v>
      </c>
      <c r="J1256" s="9" t="s">
        <v>277</v>
      </c>
      <c r="K1256" s="9" t="s">
        <v>277</v>
      </c>
      <c r="L1256" s="9" t="s">
        <v>277</v>
      </c>
      <c r="M1256" s="9" t="s">
        <v>277</v>
      </c>
      <c r="P1256" s="65">
        <f t="shared" si="25"/>
        <v>782.8</v>
      </c>
      <c r="R1256" t="s">
        <v>283</v>
      </c>
    </row>
    <row r="1257" spans="1:18" ht="15">
      <c r="A1257" s="28" t="s">
        <v>2151</v>
      </c>
      <c r="B1257" s="61" t="s">
        <v>2086</v>
      </c>
      <c r="C1257" s="3"/>
      <c r="D1257" s="3"/>
      <c r="E1257" s="9" t="s">
        <v>277</v>
      </c>
      <c r="F1257" s="9" t="s">
        <v>277</v>
      </c>
      <c r="G1257" s="9" t="s">
        <v>277</v>
      </c>
      <c r="H1257" s="9" t="s">
        <v>277</v>
      </c>
      <c r="I1257" s="9" t="s">
        <v>277</v>
      </c>
      <c r="J1257" s="9" t="s">
        <v>277</v>
      </c>
      <c r="K1257" s="9" t="s">
        <v>277</v>
      </c>
      <c r="L1257" s="9">
        <v>449.80000000000155</v>
      </c>
      <c r="M1257" s="9">
        <v>322.3</v>
      </c>
      <c r="N1257" s="65"/>
      <c r="P1257" s="65">
        <f t="shared" si="25"/>
        <v>772.1000000000015</v>
      </c>
    </row>
    <row r="1258" spans="1:18" ht="15">
      <c r="A1258" s="238" t="s">
        <v>2480</v>
      </c>
      <c r="B1258" s="61" t="s">
        <v>2088</v>
      </c>
      <c r="C1258" s="3"/>
      <c r="D1258" s="3"/>
      <c r="E1258" s="9" t="s">
        <v>277</v>
      </c>
      <c r="F1258" s="9" t="s">
        <v>277</v>
      </c>
      <c r="G1258" s="9" t="s">
        <v>277</v>
      </c>
      <c r="H1258" s="9" t="s">
        <v>277</v>
      </c>
      <c r="I1258" s="9" t="s">
        <v>277</v>
      </c>
      <c r="J1258" s="9" t="s">
        <v>277</v>
      </c>
      <c r="K1258" s="9" t="s">
        <v>277</v>
      </c>
      <c r="L1258" s="9">
        <v>759.29999999999973</v>
      </c>
      <c r="M1258" s="9" t="s">
        <v>277</v>
      </c>
      <c r="N1258" s="65"/>
      <c r="P1258" s="65">
        <f t="shared" ref="P1258:P1288" si="26">SUM(E1258:M1258)</f>
        <v>759.29999999999973</v>
      </c>
    </row>
    <row r="1259" spans="1:18" ht="15">
      <c r="A1259" s="238" t="s">
        <v>2481</v>
      </c>
      <c r="B1259" s="61" t="s">
        <v>2514</v>
      </c>
      <c r="C1259" s="3"/>
      <c r="D1259" s="3"/>
      <c r="E1259" s="9" t="s">
        <v>277</v>
      </c>
      <c r="F1259" s="9" t="s">
        <v>277</v>
      </c>
      <c r="G1259" s="9" t="s">
        <v>277</v>
      </c>
      <c r="H1259" s="9" t="s">
        <v>277</v>
      </c>
      <c r="I1259" s="9" t="s">
        <v>277</v>
      </c>
      <c r="J1259" s="9" t="s">
        <v>277</v>
      </c>
      <c r="K1259" s="9" t="s">
        <v>277</v>
      </c>
      <c r="L1259" s="9" t="s">
        <v>277</v>
      </c>
      <c r="M1259" s="9">
        <v>754.00000000000011</v>
      </c>
      <c r="N1259" s="65"/>
      <c r="P1259" s="65">
        <f t="shared" si="26"/>
        <v>754.00000000000011</v>
      </c>
    </row>
    <row r="1260" spans="1:18" ht="15">
      <c r="A1260" s="238" t="s">
        <v>2482</v>
      </c>
      <c r="B1260" s="226" t="s">
        <v>1577</v>
      </c>
      <c r="C1260" s="3"/>
      <c r="D1260" s="3"/>
      <c r="E1260" s="9" t="s">
        <v>277</v>
      </c>
      <c r="F1260" s="9" t="s">
        <v>277</v>
      </c>
      <c r="G1260" s="9" t="s">
        <v>277</v>
      </c>
      <c r="H1260" s="9" t="s">
        <v>277</v>
      </c>
      <c r="I1260" s="9" t="s">
        <v>277</v>
      </c>
      <c r="J1260" s="9">
        <v>745.60000000000036</v>
      </c>
      <c r="K1260" s="9" t="s">
        <v>277</v>
      </c>
      <c r="L1260" s="9" t="s">
        <v>277</v>
      </c>
      <c r="M1260" s="9" t="s">
        <v>277</v>
      </c>
      <c r="P1260" s="65">
        <f t="shared" si="26"/>
        <v>745.60000000000036</v>
      </c>
    </row>
    <row r="1261" spans="1:18" ht="15">
      <c r="A1261" s="238" t="s">
        <v>2483</v>
      </c>
      <c r="B1261" s="61" t="s">
        <v>611</v>
      </c>
      <c r="E1261" s="9" t="s">
        <v>277</v>
      </c>
      <c r="F1261" s="9" t="s">
        <v>277</v>
      </c>
      <c r="G1261" s="9" t="s">
        <v>277</v>
      </c>
      <c r="H1261" s="9">
        <v>405.54999999999973</v>
      </c>
      <c r="I1261" s="9">
        <v>339.09999999999945</v>
      </c>
      <c r="J1261" s="9" t="s">
        <v>277</v>
      </c>
      <c r="K1261" s="9" t="s">
        <v>277</v>
      </c>
      <c r="L1261" s="9" t="s">
        <v>277</v>
      </c>
      <c r="M1261" s="9" t="s">
        <v>277</v>
      </c>
      <c r="P1261" s="65">
        <f t="shared" si="26"/>
        <v>744.64999999999918</v>
      </c>
    </row>
    <row r="1262" spans="1:18" ht="15">
      <c r="A1262" s="238" t="s">
        <v>2484</v>
      </c>
      <c r="B1262" s="61" t="s">
        <v>2530</v>
      </c>
      <c r="C1262" s="3"/>
      <c r="D1262" s="3"/>
      <c r="E1262" s="9" t="s">
        <v>277</v>
      </c>
      <c r="F1262" s="9" t="s">
        <v>277</v>
      </c>
      <c r="G1262" s="9" t="s">
        <v>277</v>
      </c>
      <c r="H1262" s="9" t="s">
        <v>277</v>
      </c>
      <c r="I1262" s="9" t="s">
        <v>277</v>
      </c>
      <c r="J1262" s="9" t="s">
        <v>277</v>
      </c>
      <c r="K1262" s="9" t="s">
        <v>277</v>
      </c>
      <c r="L1262" s="9" t="s">
        <v>277</v>
      </c>
      <c r="M1262" s="9">
        <v>742.69999999999993</v>
      </c>
      <c r="N1262" s="65"/>
      <c r="P1262" s="65">
        <f t="shared" si="26"/>
        <v>742.69999999999993</v>
      </c>
    </row>
    <row r="1263" spans="1:18" ht="15">
      <c r="A1263" s="238" t="s">
        <v>2485</v>
      </c>
      <c r="B1263" s="61" t="s">
        <v>2519</v>
      </c>
      <c r="C1263" s="3"/>
      <c r="D1263" s="3"/>
      <c r="E1263" s="9" t="s">
        <v>277</v>
      </c>
      <c r="F1263" s="9" t="s">
        <v>277</v>
      </c>
      <c r="G1263" s="9" t="s">
        <v>277</v>
      </c>
      <c r="H1263" s="9" t="s">
        <v>277</v>
      </c>
      <c r="I1263" s="9" t="s">
        <v>277</v>
      </c>
      <c r="J1263" s="9" t="s">
        <v>277</v>
      </c>
      <c r="K1263" s="9" t="s">
        <v>277</v>
      </c>
      <c r="L1263" s="9" t="s">
        <v>277</v>
      </c>
      <c r="M1263" s="9">
        <v>705.4</v>
      </c>
      <c r="N1263" s="65"/>
      <c r="P1263" s="65">
        <f t="shared" si="26"/>
        <v>705.4</v>
      </c>
    </row>
    <row r="1264" spans="1:18" ht="15">
      <c r="A1264" s="238" t="s">
        <v>2486</v>
      </c>
      <c r="B1264" s="61" t="s">
        <v>2625</v>
      </c>
      <c r="C1264" s="3"/>
      <c r="D1264" s="3"/>
      <c r="E1264" s="9" t="s">
        <v>277</v>
      </c>
      <c r="F1264" s="9" t="s">
        <v>277</v>
      </c>
      <c r="G1264" s="9" t="s">
        <v>277</v>
      </c>
      <c r="H1264" s="9" t="s">
        <v>277</v>
      </c>
      <c r="I1264" s="9" t="s">
        <v>277</v>
      </c>
      <c r="J1264" s="9" t="s">
        <v>277</v>
      </c>
      <c r="K1264" s="9" t="s">
        <v>277</v>
      </c>
      <c r="L1264" s="9" t="s">
        <v>277</v>
      </c>
      <c r="M1264" s="9">
        <v>692.1</v>
      </c>
      <c r="N1264" s="65"/>
      <c r="P1264" s="65">
        <f t="shared" si="26"/>
        <v>692.1</v>
      </c>
    </row>
    <row r="1265" spans="1:18" ht="15">
      <c r="A1265" s="238" t="s">
        <v>2487</v>
      </c>
      <c r="B1265" s="61" t="s">
        <v>2515</v>
      </c>
      <c r="C1265" s="3"/>
      <c r="D1265" s="3"/>
      <c r="E1265" s="9" t="s">
        <v>277</v>
      </c>
      <c r="F1265" s="9" t="s">
        <v>277</v>
      </c>
      <c r="G1265" s="9" t="s">
        <v>277</v>
      </c>
      <c r="H1265" s="9" t="s">
        <v>277</v>
      </c>
      <c r="I1265" s="9" t="s">
        <v>277</v>
      </c>
      <c r="J1265" s="9" t="s">
        <v>277</v>
      </c>
      <c r="K1265" s="9" t="s">
        <v>277</v>
      </c>
      <c r="L1265" s="9" t="s">
        <v>277</v>
      </c>
      <c r="M1265" s="9">
        <v>680.9</v>
      </c>
      <c r="N1265" s="65"/>
      <c r="P1265" s="65">
        <f t="shared" si="26"/>
        <v>680.9</v>
      </c>
    </row>
    <row r="1266" spans="1:18" ht="15">
      <c r="A1266" s="238" t="s">
        <v>2488</v>
      </c>
      <c r="B1266" s="61" t="s">
        <v>650</v>
      </c>
      <c r="E1266" s="9" t="s">
        <v>277</v>
      </c>
      <c r="F1266" s="9" t="s">
        <v>277</v>
      </c>
      <c r="G1266" s="9" t="s">
        <v>277</v>
      </c>
      <c r="H1266" s="9">
        <v>676.89999999999918</v>
      </c>
      <c r="I1266" s="9" t="s">
        <v>277</v>
      </c>
      <c r="J1266" s="9" t="s">
        <v>277</v>
      </c>
      <c r="K1266" s="9" t="s">
        <v>277</v>
      </c>
      <c r="L1266" s="9" t="s">
        <v>277</v>
      </c>
      <c r="M1266" s="9" t="s">
        <v>277</v>
      </c>
      <c r="P1266" s="65">
        <f t="shared" si="26"/>
        <v>676.89999999999918</v>
      </c>
    </row>
    <row r="1267" spans="1:18" ht="15">
      <c r="A1267" s="238" t="s">
        <v>2489</v>
      </c>
      <c r="B1267" s="61" t="s">
        <v>2529</v>
      </c>
      <c r="C1267" s="3"/>
      <c r="D1267" s="3"/>
      <c r="E1267" s="9" t="s">
        <v>277</v>
      </c>
      <c r="F1267" s="9" t="s">
        <v>277</v>
      </c>
      <c r="G1267" s="9" t="s">
        <v>277</v>
      </c>
      <c r="H1267" s="9" t="s">
        <v>277</v>
      </c>
      <c r="I1267" s="9" t="s">
        <v>277</v>
      </c>
      <c r="J1267" s="9" t="s">
        <v>277</v>
      </c>
      <c r="K1267" s="9" t="s">
        <v>277</v>
      </c>
      <c r="L1267" s="9" t="s">
        <v>277</v>
      </c>
      <c r="M1267" s="9">
        <v>663.4</v>
      </c>
      <c r="N1267" s="65"/>
      <c r="P1267" s="65">
        <f t="shared" si="26"/>
        <v>663.4</v>
      </c>
    </row>
    <row r="1268" spans="1:18" ht="15">
      <c r="A1268" s="238" t="s">
        <v>2490</v>
      </c>
      <c r="B1268" s="61" t="s">
        <v>163</v>
      </c>
      <c r="E1268" s="9" t="s">
        <v>277</v>
      </c>
      <c r="F1268" s="9" t="s">
        <v>277</v>
      </c>
      <c r="G1268" s="179">
        <v>660.9</v>
      </c>
      <c r="H1268" s="9" t="s">
        <v>277</v>
      </c>
      <c r="I1268" s="9" t="s">
        <v>277</v>
      </c>
      <c r="J1268" s="9" t="s">
        <v>277</v>
      </c>
      <c r="K1268" s="9" t="s">
        <v>277</v>
      </c>
      <c r="L1268" s="9" t="s">
        <v>277</v>
      </c>
      <c r="M1268" s="9" t="s">
        <v>277</v>
      </c>
      <c r="P1268" s="65">
        <f t="shared" si="26"/>
        <v>660.9</v>
      </c>
      <c r="R1268" t="s">
        <v>291</v>
      </c>
    </row>
    <row r="1269" spans="1:18" ht="15">
      <c r="A1269" s="238" t="s">
        <v>2491</v>
      </c>
      <c r="B1269" s="61" t="s">
        <v>2507</v>
      </c>
      <c r="C1269" s="3"/>
      <c r="D1269" s="3"/>
      <c r="E1269" s="9" t="s">
        <v>277</v>
      </c>
      <c r="F1269" s="9" t="s">
        <v>277</v>
      </c>
      <c r="G1269" s="9" t="s">
        <v>277</v>
      </c>
      <c r="H1269" s="9" t="s">
        <v>277</v>
      </c>
      <c r="I1269" s="9" t="s">
        <v>277</v>
      </c>
      <c r="J1269" s="9" t="s">
        <v>277</v>
      </c>
      <c r="K1269" s="9" t="s">
        <v>277</v>
      </c>
      <c r="L1269" s="9" t="s">
        <v>277</v>
      </c>
      <c r="M1269" s="9">
        <v>636</v>
      </c>
      <c r="N1269" s="65"/>
      <c r="P1269" s="65">
        <f t="shared" si="26"/>
        <v>636</v>
      </c>
    </row>
    <row r="1270" spans="1:18" ht="15">
      <c r="A1270" s="238" t="s">
        <v>2492</v>
      </c>
      <c r="B1270" s="61" t="s">
        <v>2528</v>
      </c>
      <c r="C1270" s="3"/>
      <c r="D1270" s="3"/>
      <c r="E1270" s="9" t="s">
        <v>277</v>
      </c>
      <c r="F1270" s="9" t="s">
        <v>277</v>
      </c>
      <c r="G1270" s="9" t="s">
        <v>277</v>
      </c>
      <c r="H1270" s="9" t="s">
        <v>277</v>
      </c>
      <c r="I1270" s="9" t="s">
        <v>277</v>
      </c>
      <c r="J1270" s="9" t="s">
        <v>277</v>
      </c>
      <c r="K1270" s="9" t="s">
        <v>277</v>
      </c>
      <c r="L1270" s="9" t="s">
        <v>277</v>
      </c>
      <c r="M1270" s="9">
        <v>631.4</v>
      </c>
      <c r="N1270" s="65"/>
      <c r="P1270" s="65">
        <f t="shared" si="26"/>
        <v>631.4</v>
      </c>
    </row>
    <row r="1271" spans="1:18" ht="15">
      <c r="A1271" s="238" t="s">
        <v>2493</v>
      </c>
      <c r="B1271" s="61" t="s">
        <v>2512</v>
      </c>
      <c r="C1271" s="3"/>
      <c r="D1271" s="3"/>
      <c r="E1271" s="9" t="s">
        <v>277</v>
      </c>
      <c r="F1271" s="9" t="s">
        <v>277</v>
      </c>
      <c r="G1271" s="9" t="s">
        <v>277</v>
      </c>
      <c r="H1271" s="9" t="s">
        <v>277</v>
      </c>
      <c r="I1271" s="9" t="s">
        <v>277</v>
      </c>
      <c r="J1271" s="9" t="s">
        <v>277</v>
      </c>
      <c r="K1271" s="9" t="s">
        <v>277</v>
      </c>
      <c r="L1271" s="9" t="s">
        <v>277</v>
      </c>
      <c r="M1271" s="9">
        <v>611.4</v>
      </c>
      <c r="N1271" s="65"/>
      <c r="P1271" s="65">
        <f t="shared" si="26"/>
        <v>611.4</v>
      </c>
    </row>
    <row r="1272" spans="1:18" ht="15">
      <c r="A1272" s="238" t="s">
        <v>2494</v>
      </c>
      <c r="B1272" s="61" t="s">
        <v>2527</v>
      </c>
      <c r="C1272" s="3"/>
      <c r="D1272" s="3"/>
      <c r="E1272" s="9" t="s">
        <v>277</v>
      </c>
      <c r="F1272" s="9" t="s">
        <v>277</v>
      </c>
      <c r="G1272" s="9" t="s">
        <v>277</v>
      </c>
      <c r="H1272" s="9" t="s">
        <v>277</v>
      </c>
      <c r="I1272" s="9" t="s">
        <v>277</v>
      </c>
      <c r="J1272" s="9" t="s">
        <v>277</v>
      </c>
      <c r="K1272" s="9" t="s">
        <v>277</v>
      </c>
      <c r="L1272" s="9" t="s">
        <v>277</v>
      </c>
      <c r="M1272" s="9">
        <v>606.9</v>
      </c>
      <c r="N1272" s="65"/>
      <c r="P1272" s="65">
        <f t="shared" si="26"/>
        <v>606.9</v>
      </c>
    </row>
    <row r="1273" spans="1:18" ht="15">
      <c r="A1273" s="238" t="s">
        <v>2495</v>
      </c>
      <c r="B1273" s="226" t="s">
        <v>2073</v>
      </c>
      <c r="C1273" s="3"/>
      <c r="D1273" s="3"/>
      <c r="E1273" s="9" t="s">
        <v>277</v>
      </c>
      <c r="F1273" s="9" t="s">
        <v>277</v>
      </c>
      <c r="G1273" s="9" t="s">
        <v>277</v>
      </c>
      <c r="H1273" s="9" t="s">
        <v>277</v>
      </c>
      <c r="I1273" s="9" t="s">
        <v>277</v>
      </c>
      <c r="J1273" s="9" t="s">
        <v>277</v>
      </c>
      <c r="K1273" s="9" t="s">
        <v>277</v>
      </c>
      <c r="L1273" s="9">
        <v>601.99999999999955</v>
      </c>
      <c r="M1273" s="9" t="s">
        <v>277</v>
      </c>
      <c r="N1273" s="65"/>
      <c r="P1273" s="65">
        <f t="shared" si="26"/>
        <v>601.99999999999955</v>
      </c>
    </row>
    <row r="1274" spans="1:18" ht="15">
      <c r="A1274" s="238" t="s">
        <v>2496</v>
      </c>
      <c r="B1274" s="61" t="s">
        <v>2505</v>
      </c>
      <c r="C1274" s="3"/>
      <c r="D1274" s="3"/>
      <c r="E1274" s="9" t="s">
        <v>277</v>
      </c>
      <c r="F1274" s="9" t="s">
        <v>277</v>
      </c>
      <c r="G1274" s="9" t="s">
        <v>277</v>
      </c>
      <c r="H1274" s="9" t="s">
        <v>277</v>
      </c>
      <c r="I1274" s="9" t="s">
        <v>277</v>
      </c>
      <c r="J1274" s="9" t="s">
        <v>277</v>
      </c>
      <c r="K1274" s="9" t="s">
        <v>277</v>
      </c>
      <c r="L1274" s="9" t="s">
        <v>277</v>
      </c>
      <c r="M1274" s="9">
        <v>596.6</v>
      </c>
      <c r="N1274" s="65"/>
      <c r="P1274" s="65">
        <f t="shared" si="26"/>
        <v>596.6</v>
      </c>
    </row>
    <row r="1275" spans="1:18" ht="15">
      <c r="A1275" s="238" t="s">
        <v>2497</v>
      </c>
      <c r="B1275" s="61" t="s">
        <v>2520</v>
      </c>
      <c r="C1275" s="3"/>
      <c r="D1275" s="3"/>
      <c r="E1275" s="9" t="s">
        <v>277</v>
      </c>
      <c r="F1275" s="9" t="s">
        <v>277</v>
      </c>
      <c r="G1275" s="9" t="s">
        <v>277</v>
      </c>
      <c r="H1275" s="9" t="s">
        <v>277</v>
      </c>
      <c r="I1275" s="9" t="s">
        <v>277</v>
      </c>
      <c r="J1275" s="9" t="s">
        <v>277</v>
      </c>
      <c r="K1275" s="9" t="s">
        <v>277</v>
      </c>
      <c r="L1275" s="9" t="s">
        <v>277</v>
      </c>
      <c r="M1275" s="9">
        <v>594.20000000000005</v>
      </c>
      <c r="N1275" s="65"/>
      <c r="P1275" s="65">
        <f t="shared" si="26"/>
        <v>594.20000000000005</v>
      </c>
    </row>
    <row r="1276" spans="1:18" ht="15">
      <c r="A1276" s="238" t="s">
        <v>2498</v>
      </c>
      <c r="B1276" s="61" t="s">
        <v>640</v>
      </c>
      <c r="E1276" s="9" t="s">
        <v>277</v>
      </c>
      <c r="F1276" s="9" t="s">
        <v>277</v>
      </c>
      <c r="G1276" s="9" t="s">
        <v>277</v>
      </c>
      <c r="H1276" s="9">
        <v>579.89999999999964</v>
      </c>
      <c r="I1276" s="9" t="s">
        <v>277</v>
      </c>
      <c r="J1276" s="9" t="s">
        <v>277</v>
      </c>
      <c r="K1276" s="9" t="s">
        <v>277</v>
      </c>
      <c r="L1276" s="9" t="s">
        <v>277</v>
      </c>
      <c r="M1276" s="9" t="s">
        <v>277</v>
      </c>
      <c r="P1276" s="65">
        <f t="shared" si="26"/>
        <v>579.89999999999964</v>
      </c>
    </row>
    <row r="1277" spans="1:18" ht="15">
      <c r="A1277" s="238" t="s">
        <v>2499</v>
      </c>
      <c r="B1277" s="61" t="s">
        <v>2523</v>
      </c>
      <c r="C1277" s="3"/>
      <c r="D1277" s="3"/>
      <c r="E1277" s="9" t="s">
        <v>277</v>
      </c>
      <c r="F1277" s="9" t="s">
        <v>277</v>
      </c>
      <c r="G1277" s="9" t="s">
        <v>277</v>
      </c>
      <c r="H1277" s="9" t="s">
        <v>277</v>
      </c>
      <c r="I1277" s="9" t="s">
        <v>277</v>
      </c>
      <c r="J1277" s="9" t="s">
        <v>277</v>
      </c>
      <c r="K1277" s="9" t="s">
        <v>277</v>
      </c>
      <c r="L1277" s="9" t="s">
        <v>277</v>
      </c>
      <c r="M1277" s="9">
        <v>579.4</v>
      </c>
      <c r="N1277" s="65"/>
      <c r="P1277" s="65">
        <f t="shared" si="26"/>
        <v>579.4</v>
      </c>
    </row>
    <row r="1278" spans="1:18" ht="15">
      <c r="A1278" s="238" t="s">
        <v>2500</v>
      </c>
      <c r="B1278" s="170" t="s">
        <v>1282</v>
      </c>
      <c r="C1278" s="3"/>
      <c r="D1278" s="3"/>
      <c r="E1278" s="9" t="s">
        <v>277</v>
      </c>
      <c r="F1278" s="9" t="s">
        <v>277</v>
      </c>
      <c r="G1278" s="9" t="s">
        <v>277</v>
      </c>
      <c r="H1278" s="9" t="s">
        <v>277</v>
      </c>
      <c r="I1278" s="9">
        <v>575.10000000000036</v>
      </c>
      <c r="J1278" s="9" t="s">
        <v>277</v>
      </c>
      <c r="K1278" s="9" t="s">
        <v>277</v>
      </c>
      <c r="L1278" s="9" t="s">
        <v>277</v>
      </c>
      <c r="M1278" s="9" t="s">
        <v>277</v>
      </c>
      <c r="P1278" s="65">
        <f t="shared" si="26"/>
        <v>575.10000000000036</v>
      </c>
    </row>
    <row r="1279" spans="1:18" ht="15">
      <c r="A1279" s="238" t="s">
        <v>2501</v>
      </c>
      <c r="B1279" s="61" t="s">
        <v>2087</v>
      </c>
      <c r="C1279" s="3"/>
      <c r="D1279" s="3"/>
      <c r="E1279" s="9" t="s">
        <v>277</v>
      </c>
      <c r="F1279" s="9" t="s">
        <v>277</v>
      </c>
      <c r="G1279" s="9" t="s">
        <v>277</v>
      </c>
      <c r="H1279" s="9" t="s">
        <v>277</v>
      </c>
      <c r="I1279" s="9" t="s">
        <v>277</v>
      </c>
      <c r="J1279" s="9" t="s">
        <v>277</v>
      </c>
      <c r="K1279" s="9" t="s">
        <v>277</v>
      </c>
      <c r="L1279" s="9">
        <v>572.25</v>
      </c>
      <c r="M1279" s="9" t="s">
        <v>277</v>
      </c>
      <c r="N1279" s="65"/>
      <c r="P1279" s="65">
        <f t="shared" si="26"/>
        <v>572.25</v>
      </c>
    </row>
    <row r="1280" spans="1:18" ht="15">
      <c r="A1280" s="238" t="s">
        <v>2502</v>
      </c>
      <c r="B1280" s="170" t="s">
        <v>1275</v>
      </c>
      <c r="C1280" s="3"/>
      <c r="D1280" s="3"/>
      <c r="E1280" s="9" t="s">
        <v>277</v>
      </c>
      <c r="F1280" s="9" t="s">
        <v>277</v>
      </c>
      <c r="G1280" s="9" t="s">
        <v>277</v>
      </c>
      <c r="H1280" s="9" t="s">
        <v>277</v>
      </c>
      <c r="I1280" s="9">
        <v>535.50000000000091</v>
      </c>
      <c r="J1280" s="9" t="s">
        <v>277</v>
      </c>
      <c r="K1280" s="9" t="s">
        <v>277</v>
      </c>
      <c r="L1280" s="9" t="s">
        <v>277</v>
      </c>
      <c r="M1280" s="9" t="s">
        <v>277</v>
      </c>
      <c r="P1280" s="65">
        <f t="shared" si="26"/>
        <v>535.50000000000091</v>
      </c>
    </row>
    <row r="1281" spans="1:21" ht="15">
      <c r="A1281" s="238" t="s">
        <v>2531</v>
      </c>
      <c r="B1281" s="61" t="s">
        <v>2532</v>
      </c>
      <c r="C1281" s="3"/>
      <c r="D1281" s="3"/>
      <c r="E1281" s="9" t="s">
        <v>277</v>
      </c>
      <c r="F1281" s="9" t="s">
        <v>277</v>
      </c>
      <c r="G1281" s="9" t="s">
        <v>277</v>
      </c>
      <c r="H1281" s="9" t="s">
        <v>277</v>
      </c>
      <c r="I1281" s="9" t="s">
        <v>277</v>
      </c>
      <c r="J1281" s="9" t="s">
        <v>277</v>
      </c>
      <c r="K1281" s="9" t="s">
        <v>277</v>
      </c>
      <c r="L1281" s="9" t="s">
        <v>277</v>
      </c>
      <c r="M1281" s="9">
        <v>522.10000000000014</v>
      </c>
      <c r="N1281" s="65"/>
      <c r="P1281" s="65">
        <f t="shared" si="26"/>
        <v>522.10000000000014</v>
      </c>
    </row>
    <row r="1282" spans="1:21" ht="15">
      <c r="A1282" s="238" t="s">
        <v>2613</v>
      </c>
      <c r="B1282" s="61" t="s">
        <v>2098</v>
      </c>
      <c r="C1282" s="3"/>
      <c r="D1282" s="3"/>
      <c r="E1282" s="9" t="s">
        <v>277</v>
      </c>
      <c r="F1282" s="9" t="s">
        <v>277</v>
      </c>
      <c r="G1282" s="9" t="s">
        <v>277</v>
      </c>
      <c r="H1282" s="9" t="s">
        <v>277</v>
      </c>
      <c r="I1282" s="9" t="s">
        <v>277</v>
      </c>
      <c r="J1282" s="9" t="s">
        <v>277</v>
      </c>
      <c r="K1282" s="9" t="s">
        <v>277</v>
      </c>
      <c r="L1282" s="9">
        <v>517.05000000000018</v>
      </c>
      <c r="M1282" s="9" t="s">
        <v>277</v>
      </c>
      <c r="N1282" s="65"/>
      <c r="P1282" s="65">
        <f t="shared" si="26"/>
        <v>517.05000000000018</v>
      </c>
      <c r="U1282" s="3"/>
    </row>
    <row r="1283" spans="1:21" ht="15">
      <c r="A1283" s="238" t="s">
        <v>2626</v>
      </c>
      <c r="B1283" s="61" t="s">
        <v>2510</v>
      </c>
      <c r="C1283" s="3"/>
      <c r="D1283" s="3"/>
      <c r="E1283" s="9" t="s">
        <v>277</v>
      </c>
      <c r="F1283" s="9" t="s">
        <v>277</v>
      </c>
      <c r="G1283" s="9" t="s">
        <v>277</v>
      </c>
      <c r="H1283" s="9" t="s">
        <v>277</v>
      </c>
      <c r="I1283" s="9" t="s">
        <v>277</v>
      </c>
      <c r="J1283" s="9" t="s">
        <v>277</v>
      </c>
      <c r="K1283" s="9" t="s">
        <v>277</v>
      </c>
      <c r="L1283" s="9" t="s">
        <v>277</v>
      </c>
      <c r="M1283" s="9">
        <v>492</v>
      </c>
      <c r="N1283" s="65"/>
      <c r="P1283" s="65">
        <f t="shared" si="26"/>
        <v>492</v>
      </c>
    </row>
    <row r="1284" spans="1:21" ht="15">
      <c r="A1284" s="238" t="s">
        <v>2662</v>
      </c>
      <c r="B1284" s="61" t="s">
        <v>2513</v>
      </c>
      <c r="C1284" s="3"/>
      <c r="D1284" s="3"/>
      <c r="E1284" s="9" t="s">
        <v>277</v>
      </c>
      <c r="F1284" s="9" t="s">
        <v>277</v>
      </c>
      <c r="G1284" s="9" t="s">
        <v>277</v>
      </c>
      <c r="H1284" s="9" t="s">
        <v>277</v>
      </c>
      <c r="I1284" s="9" t="s">
        <v>277</v>
      </c>
      <c r="J1284" s="9" t="s">
        <v>277</v>
      </c>
      <c r="K1284" s="9" t="s">
        <v>277</v>
      </c>
      <c r="L1284" s="9" t="s">
        <v>277</v>
      </c>
      <c r="M1284" s="9">
        <v>478.79999999999995</v>
      </c>
      <c r="N1284" s="65"/>
      <c r="P1284" s="65">
        <f t="shared" si="26"/>
        <v>478.79999999999995</v>
      </c>
    </row>
    <row r="1285" spans="1:21" ht="15">
      <c r="A1285" s="238" t="s">
        <v>2663</v>
      </c>
      <c r="B1285" s="170" t="s">
        <v>1294</v>
      </c>
      <c r="C1285" s="3"/>
      <c r="D1285" s="3"/>
      <c r="E1285" s="9" t="s">
        <v>277</v>
      </c>
      <c r="F1285" s="9" t="s">
        <v>277</v>
      </c>
      <c r="G1285" s="9" t="s">
        <v>277</v>
      </c>
      <c r="H1285" s="9" t="s">
        <v>277</v>
      </c>
      <c r="I1285" s="9">
        <v>461.60000000000218</v>
      </c>
      <c r="J1285" s="9" t="s">
        <v>277</v>
      </c>
      <c r="K1285" s="9" t="s">
        <v>277</v>
      </c>
      <c r="L1285" s="9" t="s">
        <v>277</v>
      </c>
      <c r="M1285" s="9" t="s">
        <v>277</v>
      </c>
      <c r="P1285" s="65">
        <f t="shared" si="26"/>
        <v>461.60000000000218</v>
      </c>
    </row>
    <row r="1286" spans="1:21" ht="15">
      <c r="A1286" s="238" t="s">
        <v>2664</v>
      </c>
      <c r="B1286" s="170" t="s">
        <v>1274</v>
      </c>
      <c r="C1286" s="3"/>
      <c r="D1286" s="3"/>
      <c r="E1286" s="9" t="s">
        <v>277</v>
      </c>
      <c r="F1286" s="9" t="s">
        <v>277</v>
      </c>
      <c r="G1286" s="9" t="s">
        <v>277</v>
      </c>
      <c r="H1286" s="9" t="s">
        <v>277</v>
      </c>
      <c r="I1286" s="9">
        <v>394.00000000000091</v>
      </c>
      <c r="J1286" s="9" t="s">
        <v>277</v>
      </c>
      <c r="K1286" s="9" t="s">
        <v>277</v>
      </c>
      <c r="L1286" s="9" t="s">
        <v>277</v>
      </c>
      <c r="M1286" s="9" t="s">
        <v>277</v>
      </c>
      <c r="P1286" s="65">
        <f t="shared" si="26"/>
        <v>394.00000000000091</v>
      </c>
    </row>
    <row r="1287" spans="1:21" ht="15">
      <c r="A1287" s="238" t="s">
        <v>2665</v>
      </c>
      <c r="B1287" s="181" t="s">
        <v>1266</v>
      </c>
      <c r="C1287" s="3"/>
      <c r="D1287" s="3"/>
      <c r="E1287" s="9" t="s">
        <v>277</v>
      </c>
      <c r="F1287" s="9" t="s">
        <v>277</v>
      </c>
      <c r="G1287" s="9" t="s">
        <v>277</v>
      </c>
      <c r="H1287" s="9" t="s">
        <v>277</v>
      </c>
      <c r="I1287" s="9">
        <v>365.69999999999982</v>
      </c>
      <c r="J1287" s="9" t="s">
        <v>277</v>
      </c>
      <c r="K1287" s="9" t="s">
        <v>277</v>
      </c>
      <c r="L1287" s="9" t="s">
        <v>277</v>
      </c>
      <c r="M1287" s="9" t="s">
        <v>277</v>
      </c>
      <c r="P1287" s="65">
        <f t="shared" si="26"/>
        <v>365.69999999999982</v>
      </c>
    </row>
    <row r="1288" spans="1:21" ht="15">
      <c r="A1288" s="238" t="s">
        <v>2666</v>
      </c>
      <c r="B1288" s="170" t="s">
        <v>1273</v>
      </c>
      <c r="C1288" s="3"/>
      <c r="D1288" s="3"/>
      <c r="E1288" s="9" t="s">
        <v>277</v>
      </c>
      <c r="F1288" s="9" t="s">
        <v>277</v>
      </c>
      <c r="G1288" s="9" t="s">
        <v>277</v>
      </c>
      <c r="H1288" s="9" t="s">
        <v>277</v>
      </c>
      <c r="I1288" s="9">
        <v>88.199999999999818</v>
      </c>
      <c r="J1288" s="9" t="s">
        <v>277</v>
      </c>
      <c r="K1288" s="9" t="s">
        <v>277</v>
      </c>
      <c r="L1288" s="9" t="s">
        <v>277</v>
      </c>
      <c r="M1288" s="9" t="s">
        <v>277</v>
      </c>
      <c r="P1288" s="65">
        <f t="shared" si="26"/>
        <v>88.199999999999818</v>
      </c>
    </row>
    <row r="1289" spans="1:21" ht="15">
      <c r="A1289" s="28"/>
      <c r="B1289" s="61"/>
      <c r="E1289" s="9"/>
      <c r="L1289" s="67"/>
      <c r="M1289" s="67"/>
    </row>
    <row r="1290" spans="1:21" ht="15">
      <c r="A1290" s="28"/>
      <c r="B1290" s="61"/>
      <c r="E1290" s="9"/>
      <c r="L1290" s="67"/>
      <c r="M1290" s="67"/>
    </row>
    <row r="1291" spans="1:21" ht="15">
      <c r="A1291" s="28"/>
      <c r="B1291" s="61"/>
      <c r="E1291" s="9"/>
      <c r="L1291" s="67"/>
      <c r="M1291" s="67"/>
    </row>
    <row r="1292" spans="1:21" ht="25.5">
      <c r="A1292" s="23" t="s">
        <v>187</v>
      </c>
      <c r="L1292" s="67"/>
      <c r="M1292" s="67"/>
    </row>
    <row r="1293" spans="1:21">
      <c r="L1293" s="67"/>
      <c r="M1293" s="67"/>
    </row>
    <row r="1294" spans="1:21" ht="15">
      <c r="A1294" s="38"/>
      <c r="B1294" s="38"/>
      <c r="C1294" s="38"/>
      <c r="D1294" s="38"/>
      <c r="E1294" s="59">
        <v>2016</v>
      </c>
      <c r="F1294" s="59">
        <v>2017</v>
      </c>
      <c r="G1294" s="59">
        <v>2018</v>
      </c>
      <c r="H1294" s="59">
        <v>2019</v>
      </c>
      <c r="I1294" s="59">
        <v>2020</v>
      </c>
      <c r="J1294" s="59">
        <v>2021</v>
      </c>
      <c r="K1294" s="59">
        <v>2022</v>
      </c>
      <c r="L1294" s="59">
        <v>2023</v>
      </c>
      <c r="M1294" s="59">
        <v>2024</v>
      </c>
      <c r="P1294" s="68" t="s">
        <v>40</v>
      </c>
    </row>
    <row r="1295" spans="1:21" ht="15">
      <c r="A1295" s="28" t="s">
        <v>0</v>
      </c>
      <c r="B1295" s="61" t="s">
        <v>25</v>
      </c>
      <c r="E1295" s="9">
        <v>186.1</v>
      </c>
      <c r="F1295" s="9">
        <v>514.6</v>
      </c>
      <c r="G1295" s="9">
        <v>375.3</v>
      </c>
      <c r="H1295" s="9">
        <v>510.05000000000064</v>
      </c>
      <c r="I1295" s="175">
        <v>633.99999999999955</v>
      </c>
      <c r="J1295" s="9">
        <v>501.29999999999836</v>
      </c>
      <c r="K1295" s="179">
        <v>475.80000000000018</v>
      </c>
      <c r="L1295" s="9">
        <v>481.19999999999982</v>
      </c>
      <c r="M1295" s="9">
        <v>464.00000000000006</v>
      </c>
      <c r="P1295" s="65">
        <f t="shared" ref="P1295:P1326" si="27">SUM(E1295:M1295)</f>
        <v>4142.3499999999985</v>
      </c>
      <c r="R1295" t="s">
        <v>317</v>
      </c>
    </row>
    <row r="1296" spans="1:21" ht="15">
      <c r="A1296" s="28" t="s">
        <v>2</v>
      </c>
      <c r="B1296" s="61" t="s">
        <v>33</v>
      </c>
      <c r="E1296" s="176">
        <v>511</v>
      </c>
      <c r="F1296" s="9">
        <v>401</v>
      </c>
      <c r="G1296" s="9">
        <v>335</v>
      </c>
      <c r="H1296" s="176">
        <v>802.75</v>
      </c>
      <c r="I1296" s="9">
        <v>503.40000000000009</v>
      </c>
      <c r="J1296" s="9">
        <v>551.90000000000146</v>
      </c>
      <c r="K1296" s="9">
        <v>251.20000000000164</v>
      </c>
      <c r="L1296" s="9">
        <v>479.00000000000182</v>
      </c>
      <c r="M1296" s="9">
        <v>292.2</v>
      </c>
      <c r="P1296" s="65">
        <f t="shared" si="27"/>
        <v>4127.4500000000053</v>
      </c>
      <c r="R1296" t="s">
        <v>312</v>
      </c>
      <c r="U1296" s="3" t="s">
        <v>1352</v>
      </c>
    </row>
    <row r="1297" spans="1:21" ht="15">
      <c r="A1297" s="28" t="s">
        <v>3</v>
      </c>
      <c r="B1297" s="61" t="s">
        <v>17</v>
      </c>
      <c r="E1297" s="179">
        <v>320.7</v>
      </c>
      <c r="F1297" s="179">
        <v>576.9</v>
      </c>
      <c r="G1297" s="179">
        <v>468.5</v>
      </c>
      <c r="H1297" s="9">
        <v>527.29999999999973</v>
      </c>
      <c r="I1297" s="9">
        <v>451.09999999999991</v>
      </c>
      <c r="J1297" s="9">
        <v>467</v>
      </c>
      <c r="K1297" s="9">
        <v>256.699999999998</v>
      </c>
      <c r="L1297" s="9">
        <v>608.5</v>
      </c>
      <c r="M1297" s="9">
        <v>355.6</v>
      </c>
      <c r="P1297" s="65">
        <f t="shared" si="27"/>
        <v>4032.2999999999975</v>
      </c>
      <c r="R1297" t="s">
        <v>326</v>
      </c>
    </row>
    <row r="1298" spans="1:21" ht="15">
      <c r="A1298" s="28" t="s">
        <v>5</v>
      </c>
      <c r="B1298" s="61" t="s">
        <v>11</v>
      </c>
      <c r="E1298" s="179">
        <v>354.9</v>
      </c>
      <c r="F1298" s="9">
        <v>498</v>
      </c>
      <c r="G1298" s="9">
        <v>352.2</v>
      </c>
      <c r="H1298" s="9">
        <v>588.74999999999909</v>
      </c>
      <c r="I1298" s="9">
        <v>473.29999999999973</v>
      </c>
      <c r="J1298" s="9">
        <v>612.80000000000018</v>
      </c>
      <c r="K1298" s="9">
        <v>288.20000000000073</v>
      </c>
      <c r="L1298" s="9">
        <v>587.30000000000018</v>
      </c>
      <c r="M1298" s="9">
        <v>255.20000000000002</v>
      </c>
      <c r="P1298" s="65">
        <f t="shared" si="27"/>
        <v>4010.6499999999996</v>
      </c>
      <c r="R1298" t="s">
        <v>282</v>
      </c>
    </row>
    <row r="1299" spans="1:21" ht="15">
      <c r="A1299" s="28" t="s">
        <v>7</v>
      </c>
      <c r="B1299" s="61" t="s">
        <v>21</v>
      </c>
      <c r="E1299" s="9">
        <v>186.6</v>
      </c>
      <c r="F1299" s="179">
        <v>579</v>
      </c>
      <c r="G1299" s="9">
        <v>398.6</v>
      </c>
      <c r="H1299" s="9">
        <v>527.300000000002</v>
      </c>
      <c r="I1299" s="9">
        <v>510.29999999999927</v>
      </c>
      <c r="J1299" s="9">
        <v>460.30000000000109</v>
      </c>
      <c r="K1299" s="9">
        <v>410.199999999998</v>
      </c>
      <c r="L1299" s="9">
        <v>595.49999999999909</v>
      </c>
      <c r="M1299" s="9">
        <v>241.7</v>
      </c>
      <c r="P1299" s="65">
        <f t="shared" si="27"/>
        <v>3909.4999999999991</v>
      </c>
      <c r="R1299" t="s">
        <v>291</v>
      </c>
    </row>
    <row r="1300" spans="1:21" ht="15">
      <c r="A1300" s="28" t="s">
        <v>8</v>
      </c>
      <c r="B1300" s="61" t="s">
        <v>142</v>
      </c>
      <c r="E1300" s="9" t="s">
        <v>277</v>
      </c>
      <c r="F1300" s="175">
        <v>637.5</v>
      </c>
      <c r="G1300" s="9">
        <v>327</v>
      </c>
      <c r="H1300" s="9">
        <v>505.74999999999909</v>
      </c>
      <c r="I1300" s="179">
        <v>613.80000000000018</v>
      </c>
      <c r="J1300" s="9">
        <v>464.29999999999927</v>
      </c>
      <c r="K1300" s="9">
        <v>385.20000000000073</v>
      </c>
      <c r="L1300" s="9">
        <v>652.50000000000091</v>
      </c>
      <c r="M1300" s="9">
        <v>290.29999999999995</v>
      </c>
      <c r="P1300" s="65">
        <f t="shared" si="27"/>
        <v>3876.3500000000004</v>
      </c>
      <c r="R1300" t="s">
        <v>298</v>
      </c>
    </row>
    <row r="1301" spans="1:21" ht="15">
      <c r="A1301" s="28" t="s">
        <v>10</v>
      </c>
      <c r="B1301" s="61" t="s">
        <v>15</v>
      </c>
      <c r="E1301" s="9">
        <v>145.6</v>
      </c>
      <c r="F1301" s="174">
        <v>684.2</v>
      </c>
      <c r="G1301" s="176">
        <v>597.5</v>
      </c>
      <c r="H1301" s="9">
        <v>461.84999999999945</v>
      </c>
      <c r="I1301" s="9">
        <v>288.29999999999973</v>
      </c>
      <c r="J1301" s="179">
        <v>649.09999999999991</v>
      </c>
      <c r="K1301" s="9">
        <v>353.39999999999918</v>
      </c>
      <c r="L1301" s="9">
        <v>432.39999999999964</v>
      </c>
      <c r="M1301" s="9">
        <v>234.8</v>
      </c>
      <c r="P1301" s="65">
        <f t="shared" si="27"/>
        <v>3847.1499999999983</v>
      </c>
      <c r="R1301" t="s">
        <v>1827</v>
      </c>
      <c r="U1301" s="3" t="s">
        <v>1353</v>
      </c>
    </row>
    <row r="1302" spans="1:21" ht="15">
      <c r="A1302" s="28" t="s">
        <v>12</v>
      </c>
      <c r="B1302" s="61" t="s">
        <v>31</v>
      </c>
      <c r="E1302" s="9">
        <v>158</v>
      </c>
      <c r="F1302" s="9">
        <v>423</v>
      </c>
      <c r="G1302" s="9">
        <v>416.2</v>
      </c>
      <c r="H1302" s="179">
        <v>682.14999999999964</v>
      </c>
      <c r="I1302" s="9">
        <v>434.59999999999991</v>
      </c>
      <c r="J1302" s="9">
        <v>464.39999999999873</v>
      </c>
      <c r="K1302" s="9">
        <v>424</v>
      </c>
      <c r="L1302" s="9">
        <v>525.99999999999727</v>
      </c>
      <c r="M1302" s="9">
        <v>239.90000000000003</v>
      </c>
      <c r="P1302" s="65">
        <f t="shared" si="27"/>
        <v>3768.2499999999959</v>
      </c>
      <c r="R1302" t="s">
        <v>283</v>
      </c>
    </row>
    <row r="1303" spans="1:21" ht="15">
      <c r="A1303" s="28" t="s">
        <v>14</v>
      </c>
      <c r="B1303" s="61" t="s">
        <v>37</v>
      </c>
      <c r="E1303" s="174">
        <v>424.3</v>
      </c>
      <c r="F1303" s="9">
        <v>505</v>
      </c>
      <c r="G1303" s="179">
        <v>442.1</v>
      </c>
      <c r="H1303" s="9">
        <v>471.40000000000055</v>
      </c>
      <c r="I1303" s="9">
        <v>313.50000000000045</v>
      </c>
      <c r="J1303" s="9">
        <v>462.90000000000146</v>
      </c>
      <c r="K1303" s="9">
        <v>297.90000000000055</v>
      </c>
      <c r="L1303" s="9">
        <v>456.90000000000146</v>
      </c>
      <c r="M1303" s="9">
        <v>313.7</v>
      </c>
      <c r="P1303" s="65">
        <f t="shared" si="27"/>
        <v>3687.7000000000044</v>
      </c>
      <c r="R1303" t="s">
        <v>318</v>
      </c>
    </row>
    <row r="1304" spans="1:21" ht="15">
      <c r="A1304" s="28" t="s">
        <v>16</v>
      </c>
      <c r="B1304" s="61" t="s">
        <v>13</v>
      </c>
      <c r="E1304" s="175">
        <v>356.3</v>
      </c>
      <c r="F1304" s="179">
        <v>614.1</v>
      </c>
      <c r="G1304" s="9">
        <v>272.5</v>
      </c>
      <c r="H1304" s="179">
        <v>636.900000000001</v>
      </c>
      <c r="I1304" s="9">
        <v>372.59999999999991</v>
      </c>
      <c r="J1304" s="9">
        <v>472.34999999999945</v>
      </c>
      <c r="K1304" s="9">
        <v>422.94999999999982</v>
      </c>
      <c r="L1304" s="9">
        <v>537.5</v>
      </c>
      <c r="M1304" s="9" t="s">
        <v>277</v>
      </c>
      <c r="P1304" s="65">
        <f t="shared" si="27"/>
        <v>3685.2000000000003</v>
      </c>
      <c r="R1304" t="s">
        <v>708</v>
      </c>
    </row>
    <row r="1305" spans="1:21" ht="15">
      <c r="A1305" s="28" t="s">
        <v>18</v>
      </c>
      <c r="B1305" s="61" t="s">
        <v>9</v>
      </c>
      <c r="E1305" s="179">
        <v>290.60000000000002</v>
      </c>
      <c r="F1305" s="9">
        <v>469.7</v>
      </c>
      <c r="G1305" s="9">
        <v>419.6</v>
      </c>
      <c r="H1305" s="179">
        <v>682.49999999999955</v>
      </c>
      <c r="I1305" s="9">
        <v>222.49999999999955</v>
      </c>
      <c r="J1305" s="9">
        <v>255.19999999999982</v>
      </c>
      <c r="K1305" s="9">
        <v>330.599999999999</v>
      </c>
      <c r="L1305" s="179">
        <v>742.69999999999891</v>
      </c>
      <c r="M1305" s="9">
        <v>240</v>
      </c>
      <c r="P1305" s="65">
        <f t="shared" si="27"/>
        <v>3653.3999999999969</v>
      </c>
      <c r="R1305" t="s">
        <v>1849</v>
      </c>
    </row>
    <row r="1306" spans="1:21" ht="15">
      <c r="A1306" s="28" t="s">
        <v>20</v>
      </c>
      <c r="B1306" s="61" t="s">
        <v>143</v>
      </c>
      <c r="E1306" s="9" t="s">
        <v>277</v>
      </c>
      <c r="F1306" s="9">
        <v>492.9</v>
      </c>
      <c r="G1306" s="179">
        <v>454.3</v>
      </c>
      <c r="H1306" s="9">
        <v>462.50000000000045</v>
      </c>
      <c r="I1306" s="179">
        <v>621.40000000000055</v>
      </c>
      <c r="J1306" s="9">
        <v>454.19999999999982</v>
      </c>
      <c r="K1306" s="9">
        <v>435.60000000000036</v>
      </c>
      <c r="L1306" s="9">
        <v>432.59999999999854</v>
      </c>
      <c r="M1306" s="9">
        <v>282.8</v>
      </c>
      <c r="P1306" s="65">
        <f t="shared" si="27"/>
        <v>3636.3</v>
      </c>
      <c r="R1306" t="s">
        <v>297</v>
      </c>
    </row>
    <row r="1307" spans="1:21" ht="15">
      <c r="A1307" s="28" t="s">
        <v>22</v>
      </c>
      <c r="B1307" s="61" t="s">
        <v>141</v>
      </c>
      <c r="E1307" s="9" t="s">
        <v>277</v>
      </c>
      <c r="F1307" s="179">
        <v>580</v>
      </c>
      <c r="G1307" s="179">
        <v>448.7</v>
      </c>
      <c r="H1307" s="9">
        <v>517.94999999999982</v>
      </c>
      <c r="I1307" s="9">
        <v>296.40000000000009</v>
      </c>
      <c r="J1307" s="9">
        <v>461.30000000000018</v>
      </c>
      <c r="K1307" s="174">
        <v>609.29999999999927</v>
      </c>
      <c r="L1307" s="9">
        <v>411.59999999999945</v>
      </c>
      <c r="M1307" s="9">
        <v>208.00000000000003</v>
      </c>
      <c r="P1307" s="65">
        <f t="shared" si="27"/>
        <v>3533.2499999999991</v>
      </c>
      <c r="R1307" t="s">
        <v>1833</v>
      </c>
    </row>
    <row r="1308" spans="1:21" ht="15">
      <c r="A1308" s="28" t="s">
        <v>24</v>
      </c>
      <c r="B1308" s="61" t="s">
        <v>153</v>
      </c>
      <c r="E1308" s="9" t="s">
        <v>277</v>
      </c>
      <c r="F1308" s="9" t="s">
        <v>277</v>
      </c>
      <c r="G1308" s="179">
        <v>501.9</v>
      </c>
      <c r="H1308" s="179">
        <v>661.74999999999955</v>
      </c>
      <c r="I1308" s="179">
        <v>572.09999999999991</v>
      </c>
      <c r="J1308" s="9">
        <v>553.09999999999854</v>
      </c>
      <c r="K1308" s="9">
        <v>399.80000000000018</v>
      </c>
      <c r="L1308" s="9">
        <v>548.00000000000091</v>
      </c>
      <c r="M1308" s="9">
        <v>217</v>
      </c>
      <c r="P1308" s="65">
        <f t="shared" si="27"/>
        <v>3453.6499999999992</v>
      </c>
      <c r="R1308" t="s">
        <v>1321</v>
      </c>
    </row>
    <row r="1309" spans="1:21" ht="15">
      <c r="A1309" s="28" t="s">
        <v>26</v>
      </c>
      <c r="B1309" s="61" t="s">
        <v>152</v>
      </c>
      <c r="E1309" s="9" t="s">
        <v>277</v>
      </c>
      <c r="F1309" s="9" t="s">
        <v>277</v>
      </c>
      <c r="G1309" s="9">
        <v>389.3</v>
      </c>
      <c r="H1309" s="9">
        <v>514.60000000000036</v>
      </c>
      <c r="I1309" s="9">
        <v>283.40000000000009</v>
      </c>
      <c r="J1309" s="9">
        <v>408.90000000000146</v>
      </c>
      <c r="K1309" s="179">
        <v>500.29999999999927</v>
      </c>
      <c r="L1309" s="9">
        <v>608.30000000000018</v>
      </c>
      <c r="M1309" s="175">
        <v>637.70000000000005</v>
      </c>
      <c r="P1309" s="65">
        <f t="shared" si="27"/>
        <v>3342.5000000000009</v>
      </c>
      <c r="R1309" t="s">
        <v>298</v>
      </c>
    </row>
    <row r="1310" spans="1:21" ht="15">
      <c r="A1310" s="28" t="s">
        <v>28</v>
      </c>
      <c r="B1310" s="61" t="s">
        <v>23</v>
      </c>
      <c r="E1310" s="9">
        <v>269.7</v>
      </c>
      <c r="F1310" s="9">
        <v>369.3</v>
      </c>
      <c r="G1310" s="9">
        <v>180.7</v>
      </c>
      <c r="H1310" s="9">
        <v>491.5</v>
      </c>
      <c r="I1310" s="9">
        <v>477.29999999999973</v>
      </c>
      <c r="J1310" s="9">
        <v>316.64999999999964</v>
      </c>
      <c r="K1310" s="9">
        <v>303.15000000000055</v>
      </c>
      <c r="L1310" s="9">
        <v>484.19999999999982</v>
      </c>
      <c r="M1310" s="9">
        <v>369.5</v>
      </c>
      <c r="P1310" s="65">
        <f t="shared" si="27"/>
        <v>3262</v>
      </c>
    </row>
    <row r="1311" spans="1:21" ht="15">
      <c r="A1311" s="28" t="s">
        <v>30</v>
      </c>
      <c r="B1311" s="61" t="s">
        <v>637</v>
      </c>
      <c r="E1311" s="9" t="s">
        <v>277</v>
      </c>
      <c r="F1311" s="9" t="s">
        <v>277</v>
      </c>
      <c r="G1311" s="9" t="s">
        <v>277</v>
      </c>
      <c r="H1311" s="179">
        <v>620.99999999999909</v>
      </c>
      <c r="I1311" s="9">
        <v>450.60000000000036</v>
      </c>
      <c r="J1311" s="9">
        <v>542.19999999999891</v>
      </c>
      <c r="K1311" s="9">
        <v>302.19999999999936</v>
      </c>
      <c r="L1311" s="179">
        <v>700.39999999999964</v>
      </c>
      <c r="M1311" s="179">
        <v>556.59999999999991</v>
      </c>
      <c r="P1311" s="65">
        <f t="shared" si="27"/>
        <v>3172.9999999999973</v>
      </c>
      <c r="R1311" t="s">
        <v>923</v>
      </c>
    </row>
    <row r="1312" spans="1:21" ht="15">
      <c r="A1312" s="28" t="s">
        <v>32</v>
      </c>
      <c r="B1312" s="61" t="s">
        <v>27</v>
      </c>
      <c r="E1312" s="9">
        <v>193.8</v>
      </c>
      <c r="F1312" s="179">
        <v>595.5</v>
      </c>
      <c r="G1312" s="9">
        <v>228.5</v>
      </c>
      <c r="H1312" s="9">
        <v>363.59999999999945</v>
      </c>
      <c r="I1312" s="9">
        <v>538.39999999999964</v>
      </c>
      <c r="J1312" s="9">
        <v>314.29999999999745</v>
      </c>
      <c r="K1312" s="9">
        <v>403.99999999999909</v>
      </c>
      <c r="L1312" s="9">
        <v>499.30000000000098</v>
      </c>
      <c r="M1312" s="9" t="s">
        <v>277</v>
      </c>
      <c r="P1312" s="65">
        <f t="shared" si="27"/>
        <v>3137.3999999999969</v>
      </c>
      <c r="R1312" t="s">
        <v>283</v>
      </c>
    </row>
    <row r="1313" spans="1:21" ht="15">
      <c r="A1313" s="28" t="s">
        <v>34</v>
      </c>
      <c r="B1313" s="61" t="s">
        <v>655</v>
      </c>
      <c r="E1313" s="9" t="s">
        <v>277</v>
      </c>
      <c r="F1313" s="9" t="s">
        <v>277</v>
      </c>
      <c r="G1313" s="9" t="s">
        <v>277</v>
      </c>
      <c r="H1313" s="9">
        <v>571.14999999999964</v>
      </c>
      <c r="I1313" s="179">
        <v>626.39999999999873</v>
      </c>
      <c r="J1313" s="9">
        <v>592.20000000000073</v>
      </c>
      <c r="K1313" s="9">
        <v>329.30000000000018</v>
      </c>
      <c r="L1313" s="9">
        <v>489.00000000000182</v>
      </c>
      <c r="M1313" s="9">
        <v>447.9</v>
      </c>
      <c r="P1313" s="65">
        <f t="shared" si="27"/>
        <v>3055.9500000000012</v>
      </c>
      <c r="R1313" t="s">
        <v>282</v>
      </c>
    </row>
    <row r="1314" spans="1:21" ht="15">
      <c r="A1314" s="28" t="s">
        <v>36</v>
      </c>
      <c r="B1314" s="61" t="s">
        <v>661</v>
      </c>
      <c r="E1314" s="9" t="s">
        <v>277</v>
      </c>
      <c r="F1314" s="9" t="s">
        <v>277</v>
      </c>
      <c r="G1314" s="9" t="s">
        <v>277</v>
      </c>
      <c r="H1314" s="9">
        <v>510.99999999999909</v>
      </c>
      <c r="I1314" s="9">
        <v>490.59999999999945</v>
      </c>
      <c r="J1314" s="9">
        <v>384.5</v>
      </c>
      <c r="K1314" s="9">
        <v>413.94999999999982</v>
      </c>
      <c r="L1314" s="179">
        <v>710.80000000000018</v>
      </c>
      <c r="M1314" s="9">
        <v>530.20000000000005</v>
      </c>
      <c r="P1314" s="65">
        <f t="shared" si="27"/>
        <v>3041.0499999999984</v>
      </c>
      <c r="R1314" t="s">
        <v>291</v>
      </c>
    </row>
    <row r="1315" spans="1:21" ht="15">
      <c r="A1315" s="28" t="s">
        <v>38</v>
      </c>
      <c r="B1315" s="61" t="s">
        <v>629</v>
      </c>
      <c r="E1315" s="9" t="s">
        <v>277</v>
      </c>
      <c r="F1315" s="9" t="s">
        <v>277</v>
      </c>
      <c r="G1315" s="9" t="s">
        <v>277</v>
      </c>
      <c r="H1315" s="9">
        <v>482.25000000000045</v>
      </c>
      <c r="I1315" s="179">
        <v>539.80000000000018</v>
      </c>
      <c r="J1315" s="179">
        <v>639.79999999999882</v>
      </c>
      <c r="K1315" s="9">
        <v>377.29999999999745</v>
      </c>
      <c r="L1315" s="9">
        <v>520.19999999999982</v>
      </c>
      <c r="M1315" s="9">
        <v>464.25</v>
      </c>
      <c r="P1315" s="65">
        <f t="shared" si="27"/>
        <v>3023.5999999999967</v>
      </c>
      <c r="R1315" t="s">
        <v>321</v>
      </c>
    </row>
    <row r="1316" spans="1:21" ht="15">
      <c r="A1316" s="28" t="s">
        <v>145</v>
      </c>
      <c r="B1316" s="61" t="s">
        <v>6</v>
      </c>
      <c r="E1316" s="179">
        <v>342.4</v>
      </c>
      <c r="F1316" s="176">
        <v>739</v>
      </c>
      <c r="G1316" s="174">
        <v>562.65</v>
      </c>
      <c r="H1316" s="9">
        <v>591.09999999999991</v>
      </c>
      <c r="I1316" s="9">
        <v>281.50000000000045</v>
      </c>
      <c r="J1316" s="9">
        <v>465.70000000000073</v>
      </c>
      <c r="K1316" s="9" t="s">
        <v>277</v>
      </c>
      <c r="L1316" s="9" t="s">
        <v>277</v>
      </c>
      <c r="M1316" s="9" t="s">
        <v>277</v>
      </c>
      <c r="P1316" s="65">
        <f t="shared" si="27"/>
        <v>2982.3500000000013</v>
      </c>
      <c r="R1316" t="s">
        <v>325</v>
      </c>
      <c r="U1316" s="3" t="s">
        <v>1353</v>
      </c>
    </row>
    <row r="1317" spans="1:21" ht="15">
      <c r="A1317" s="28" t="s">
        <v>146</v>
      </c>
      <c r="B1317" s="61" t="s">
        <v>615</v>
      </c>
      <c r="E1317" s="9" t="s">
        <v>277</v>
      </c>
      <c r="F1317" s="9" t="s">
        <v>277</v>
      </c>
      <c r="G1317" s="9" t="s">
        <v>277</v>
      </c>
      <c r="H1317" s="9">
        <v>598.05000000000064</v>
      </c>
      <c r="I1317" s="9">
        <v>209.5</v>
      </c>
      <c r="J1317" s="179">
        <v>615.09999999999945</v>
      </c>
      <c r="K1317" s="9">
        <v>437.39999999999964</v>
      </c>
      <c r="L1317" s="179">
        <v>791.70000000000073</v>
      </c>
      <c r="M1317" s="9">
        <v>312.59999999999997</v>
      </c>
      <c r="P1317" s="65">
        <f t="shared" si="27"/>
        <v>2964.3500000000004</v>
      </c>
      <c r="R1317" t="s">
        <v>288</v>
      </c>
    </row>
    <row r="1318" spans="1:21" ht="15">
      <c r="A1318" s="28" t="s">
        <v>147</v>
      </c>
      <c r="B1318" s="61" t="s">
        <v>605</v>
      </c>
      <c r="E1318" s="9" t="s">
        <v>277</v>
      </c>
      <c r="F1318" s="9" t="s">
        <v>277</v>
      </c>
      <c r="G1318" s="9" t="s">
        <v>277</v>
      </c>
      <c r="H1318" s="179">
        <v>679.55000000000109</v>
      </c>
      <c r="I1318" s="9">
        <v>359.79999999999973</v>
      </c>
      <c r="J1318" s="9">
        <v>461.40000000000009</v>
      </c>
      <c r="K1318" s="9">
        <v>333.20000000000027</v>
      </c>
      <c r="L1318" s="9">
        <v>585.99999999999795</v>
      </c>
      <c r="M1318" s="9">
        <v>525</v>
      </c>
      <c r="P1318" s="65">
        <f t="shared" si="27"/>
        <v>2944.9499999999989</v>
      </c>
      <c r="R1318" t="s">
        <v>296</v>
      </c>
    </row>
    <row r="1319" spans="1:21" ht="15">
      <c r="A1319" s="28" t="s">
        <v>150</v>
      </c>
      <c r="B1319" s="61" t="s">
        <v>648</v>
      </c>
      <c r="E1319" s="9" t="s">
        <v>277</v>
      </c>
      <c r="F1319" s="9" t="s">
        <v>277</v>
      </c>
      <c r="G1319" s="9" t="s">
        <v>277</v>
      </c>
      <c r="H1319" s="9">
        <v>488.29999999999927</v>
      </c>
      <c r="I1319" s="9">
        <v>455.60000000000082</v>
      </c>
      <c r="J1319" s="9">
        <v>549.60000000000036</v>
      </c>
      <c r="K1319" s="9">
        <v>257.75000000000045</v>
      </c>
      <c r="L1319" s="9">
        <v>667.10000000000082</v>
      </c>
      <c r="M1319" s="9">
        <v>508.2</v>
      </c>
      <c r="P1319" s="65">
        <f t="shared" si="27"/>
        <v>2926.5500000000015</v>
      </c>
    </row>
    <row r="1320" spans="1:21" ht="15">
      <c r="A1320" s="28" t="s">
        <v>156</v>
      </c>
      <c r="B1320" s="61" t="s">
        <v>161</v>
      </c>
      <c r="E1320" s="9" t="s">
        <v>277</v>
      </c>
      <c r="F1320" s="9" t="s">
        <v>277</v>
      </c>
      <c r="G1320" s="9">
        <v>410.5</v>
      </c>
      <c r="H1320" s="179">
        <v>640</v>
      </c>
      <c r="I1320" s="9">
        <v>381.00000000000045</v>
      </c>
      <c r="J1320" s="9">
        <v>300.10000000000082</v>
      </c>
      <c r="K1320" s="9">
        <v>432.80000000000018</v>
      </c>
      <c r="L1320" s="9">
        <v>522.49999999999909</v>
      </c>
      <c r="M1320" s="9">
        <v>236.9</v>
      </c>
      <c r="P1320" s="65">
        <f t="shared" si="27"/>
        <v>2923.8000000000006</v>
      </c>
      <c r="R1320" t="s">
        <v>286</v>
      </c>
    </row>
    <row r="1321" spans="1:21" ht="15">
      <c r="A1321" s="28" t="s">
        <v>158</v>
      </c>
      <c r="B1321" s="61" t="s">
        <v>624</v>
      </c>
      <c r="E1321" s="9" t="s">
        <v>277</v>
      </c>
      <c r="F1321" s="9" t="s">
        <v>277</v>
      </c>
      <c r="G1321" s="9" t="s">
        <v>277</v>
      </c>
      <c r="H1321" s="9">
        <v>595.69999999999982</v>
      </c>
      <c r="I1321" s="9">
        <v>281.79999999999927</v>
      </c>
      <c r="J1321" s="9">
        <v>550</v>
      </c>
      <c r="K1321" s="9">
        <v>253.74999999999909</v>
      </c>
      <c r="L1321" s="9">
        <v>673.50000000000102</v>
      </c>
      <c r="M1321" s="9">
        <v>545.35</v>
      </c>
      <c r="P1321" s="65">
        <f t="shared" si="27"/>
        <v>2900.099999999999</v>
      </c>
    </row>
    <row r="1322" spans="1:21" ht="15">
      <c r="A1322" s="28" t="s">
        <v>159</v>
      </c>
      <c r="B1322" s="61" t="s">
        <v>620</v>
      </c>
      <c r="E1322" s="9" t="s">
        <v>277</v>
      </c>
      <c r="F1322" s="9" t="s">
        <v>277</v>
      </c>
      <c r="G1322" s="9" t="s">
        <v>277</v>
      </c>
      <c r="H1322" s="9">
        <v>406.00000000000091</v>
      </c>
      <c r="I1322" s="9">
        <v>504.80000000000064</v>
      </c>
      <c r="J1322" s="9">
        <v>557.59999999999991</v>
      </c>
      <c r="K1322" s="9">
        <v>404.39999999999964</v>
      </c>
      <c r="L1322" s="9">
        <v>413.99999999999955</v>
      </c>
      <c r="M1322" s="9">
        <v>489.59999999999997</v>
      </c>
      <c r="P1322" s="65">
        <f t="shared" si="27"/>
        <v>2776.4000000000005</v>
      </c>
    </row>
    <row r="1323" spans="1:21" ht="15">
      <c r="A1323" s="28" t="s">
        <v>160</v>
      </c>
      <c r="B1323" s="181" t="s">
        <v>1286</v>
      </c>
      <c r="C1323" s="3"/>
      <c r="D1323" s="3"/>
      <c r="E1323" s="9" t="s">
        <v>277</v>
      </c>
      <c r="F1323" s="9" t="s">
        <v>277</v>
      </c>
      <c r="G1323" s="9" t="s">
        <v>277</v>
      </c>
      <c r="H1323" s="9" t="s">
        <v>277</v>
      </c>
      <c r="I1323" s="176">
        <v>670.40000000000055</v>
      </c>
      <c r="J1323" s="179">
        <v>663.30000000000018</v>
      </c>
      <c r="K1323" s="179">
        <v>482.80000000000109</v>
      </c>
      <c r="L1323" s="9">
        <v>545.30000000000291</v>
      </c>
      <c r="M1323" s="9">
        <v>393.6</v>
      </c>
      <c r="P1323" s="65">
        <f t="shared" si="27"/>
        <v>2755.4000000000046</v>
      </c>
      <c r="R1323" t="s">
        <v>1898</v>
      </c>
      <c r="U1323" s="3" t="s">
        <v>1353</v>
      </c>
    </row>
    <row r="1324" spans="1:21" ht="15">
      <c r="A1324" s="28" t="s">
        <v>162</v>
      </c>
      <c r="B1324" s="61" t="s">
        <v>1</v>
      </c>
      <c r="E1324" s="9">
        <v>51.8</v>
      </c>
      <c r="F1324" s="9">
        <v>303.39999999999998</v>
      </c>
      <c r="G1324" s="9">
        <v>191.2</v>
      </c>
      <c r="H1324" s="9">
        <v>223.19999999999936</v>
      </c>
      <c r="I1324" s="9">
        <v>363.00000000000045</v>
      </c>
      <c r="J1324" s="9">
        <v>266.54999999999927</v>
      </c>
      <c r="K1324" s="9">
        <v>306.49999999999955</v>
      </c>
      <c r="L1324" s="9">
        <v>592.59999999999991</v>
      </c>
      <c r="M1324" s="9">
        <v>432.8</v>
      </c>
      <c r="P1324" s="65">
        <f t="shared" si="27"/>
        <v>2731.0499999999988</v>
      </c>
    </row>
    <row r="1325" spans="1:21" ht="15">
      <c r="A1325" s="28" t="s">
        <v>273</v>
      </c>
      <c r="B1325" s="170" t="s">
        <v>1283</v>
      </c>
      <c r="C1325" s="3"/>
      <c r="D1325" s="3"/>
      <c r="E1325" s="9" t="s">
        <v>277</v>
      </c>
      <c r="F1325" s="9" t="s">
        <v>277</v>
      </c>
      <c r="G1325" s="9" t="s">
        <v>277</v>
      </c>
      <c r="H1325" s="9" t="s">
        <v>277</v>
      </c>
      <c r="I1325" s="9">
        <v>464.89999999999964</v>
      </c>
      <c r="J1325" s="9">
        <v>575.19999999999891</v>
      </c>
      <c r="K1325" s="175">
        <v>563.20000000000073</v>
      </c>
      <c r="L1325" s="9">
        <v>554.49999999999909</v>
      </c>
      <c r="M1325" s="9">
        <v>478.15000000000003</v>
      </c>
      <c r="P1325" s="65">
        <f t="shared" si="27"/>
        <v>2635.9499999999985</v>
      </c>
      <c r="R1325" t="s">
        <v>281</v>
      </c>
    </row>
    <row r="1326" spans="1:21" ht="15">
      <c r="A1326" s="28" t="s">
        <v>274</v>
      </c>
      <c r="B1326" s="61" t="s">
        <v>630</v>
      </c>
      <c r="E1326" s="9" t="s">
        <v>277</v>
      </c>
      <c r="F1326" s="9" t="s">
        <v>277</v>
      </c>
      <c r="G1326" s="9" t="s">
        <v>277</v>
      </c>
      <c r="H1326" s="9">
        <v>506.09999999999945</v>
      </c>
      <c r="I1326" s="9">
        <v>515.5</v>
      </c>
      <c r="J1326" s="174">
        <v>711.10000000000036</v>
      </c>
      <c r="K1326" s="9">
        <v>357</v>
      </c>
      <c r="L1326" s="9">
        <v>282.00000000000091</v>
      </c>
      <c r="M1326" s="9">
        <v>243.55</v>
      </c>
      <c r="P1326" s="65">
        <f t="shared" si="27"/>
        <v>2615.2500000000009</v>
      </c>
      <c r="R1326" t="s">
        <v>299</v>
      </c>
    </row>
    <row r="1327" spans="1:21" ht="15">
      <c r="A1327" s="28" t="s">
        <v>275</v>
      </c>
      <c r="B1327" s="61" t="s">
        <v>644</v>
      </c>
      <c r="E1327" s="9" t="s">
        <v>277</v>
      </c>
      <c r="F1327" s="9" t="s">
        <v>277</v>
      </c>
      <c r="G1327" s="9" t="s">
        <v>277</v>
      </c>
      <c r="H1327" s="9">
        <v>517.05000000000109</v>
      </c>
      <c r="I1327" s="9">
        <v>458.60000000000173</v>
      </c>
      <c r="J1327" s="9">
        <v>493.20000000000073</v>
      </c>
      <c r="K1327" s="9">
        <v>292.29999999999927</v>
      </c>
      <c r="L1327" s="9">
        <v>432.300000000002</v>
      </c>
      <c r="M1327" s="9">
        <v>360.90000000000003</v>
      </c>
      <c r="P1327" s="65">
        <f t="shared" ref="P1327:P1358" si="28">SUM(E1327:M1327)</f>
        <v>2554.3500000000049</v>
      </c>
    </row>
    <row r="1328" spans="1:21" ht="15">
      <c r="A1328" s="28" t="s">
        <v>276</v>
      </c>
      <c r="B1328" s="61" t="s">
        <v>645</v>
      </c>
      <c r="E1328" s="9" t="s">
        <v>277</v>
      </c>
      <c r="F1328" s="9" t="s">
        <v>277</v>
      </c>
      <c r="G1328" s="9" t="s">
        <v>277</v>
      </c>
      <c r="H1328" s="9">
        <v>560.39999999999782</v>
      </c>
      <c r="I1328" s="179">
        <v>616.60000000000218</v>
      </c>
      <c r="J1328" s="9">
        <v>374.80000000000018</v>
      </c>
      <c r="K1328" s="9">
        <v>271.199999999998</v>
      </c>
      <c r="L1328" s="9">
        <v>376.39999999999964</v>
      </c>
      <c r="M1328" s="9">
        <v>331.5</v>
      </c>
      <c r="P1328" s="65">
        <f t="shared" si="28"/>
        <v>2530.8999999999978</v>
      </c>
      <c r="R1328" t="s">
        <v>296</v>
      </c>
    </row>
    <row r="1329" spans="1:18" ht="15">
      <c r="A1329" s="28" t="s">
        <v>602</v>
      </c>
      <c r="B1329" s="61" t="s">
        <v>613</v>
      </c>
      <c r="E1329" s="9" t="s">
        <v>277</v>
      </c>
      <c r="F1329" s="9" t="s">
        <v>277</v>
      </c>
      <c r="G1329" s="9" t="s">
        <v>277</v>
      </c>
      <c r="H1329" s="9">
        <v>450.55000000000018</v>
      </c>
      <c r="I1329" s="9">
        <v>361.19999999999936</v>
      </c>
      <c r="J1329" s="9">
        <v>526.99999999999955</v>
      </c>
      <c r="K1329" s="9">
        <v>302.14999999999964</v>
      </c>
      <c r="L1329" s="9">
        <v>515.050000000002</v>
      </c>
      <c r="M1329" s="9">
        <v>361.3</v>
      </c>
      <c r="P1329" s="65">
        <f t="shared" si="28"/>
        <v>2517.2500000000009</v>
      </c>
    </row>
    <row r="1330" spans="1:18" ht="15">
      <c r="A1330" s="28" t="s">
        <v>603</v>
      </c>
      <c r="B1330" s="61" t="s">
        <v>144</v>
      </c>
      <c r="E1330" s="9" t="s">
        <v>277</v>
      </c>
      <c r="F1330" s="9">
        <v>207.1</v>
      </c>
      <c r="G1330" s="9">
        <v>313.45</v>
      </c>
      <c r="H1330" s="9">
        <v>367.75000000000136</v>
      </c>
      <c r="I1330" s="179">
        <v>589.09999999999991</v>
      </c>
      <c r="J1330" s="175">
        <v>673.09999999999991</v>
      </c>
      <c r="K1330" s="9">
        <v>347.95000000000073</v>
      </c>
      <c r="L1330" s="9" t="s">
        <v>277</v>
      </c>
      <c r="M1330" s="9" t="s">
        <v>277</v>
      </c>
      <c r="P1330" s="65">
        <f t="shared" si="28"/>
        <v>2498.4500000000016</v>
      </c>
      <c r="R1330" t="s">
        <v>307</v>
      </c>
    </row>
    <row r="1331" spans="1:18" ht="15">
      <c r="A1331" s="28" t="s">
        <v>604</v>
      </c>
      <c r="B1331" s="61" t="s">
        <v>39</v>
      </c>
      <c r="E1331" s="9">
        <v>236.2</v>
      </c>
      <c r="F1331" s="9">
        <v>462</v>
      </c>
      <c r="G1331" s="9">
        <v>393</v>
      </c>
      <c r="H1331" s="9">
        <v>498.15000000000055</v>
      </c>
      <c r="I1331" s="9">
        <v>312.89999999999964</v>
      </c>
      <c r="J1331" s="9">
        <v>250.60000000000082</v>
      </c>
      <c r="K1331" s="9">
        <v>311.45000000000027</v>
      </c>
      <c r="L1331" s="9" t="s">
        <v>277</v>
      </c>
      <c r="M1331" s="9" t="s">
        <v>277</v>
      </c>
      <c r="P1331" s="65">
        <f t="shared" si="28"/>
        <v>2464.3000000000015</v>
      </c>
    </row>
    <row r="1332" spans="1:18" ht="15">
      <c r="A1332" s="28" t="s">
        <v>606</v>
      </c>
      <c r="B1332" s="170" t="s">
        <v>1280</v>
      </c>
      <c r="C1332" s="3"/>
      <c r="D1332" s="3"/>
      <c r="E1332" s="9" t="s">
        <v>277</v>
      </c>
      <c r="F1332" s="9" t="s">
        <v>277</v>
      </c>
      <c r="G1332" s="9" t="s">
        <v>277</v>
      </c>
      <c r="H1332" s="9" t="s">
        <v>277</v>
      </c>
      <c r="I1332" s="9">
        <v>398.30000000000109</v>
      </c>
      <c r="J1332" s="9">
        <v>594.39999999999873</v>
      </c>
      <c r="K1332" s="179">
        <v>550.25000000000182</v>
      </c>
      <c r="L1332" s="9">
        <v>677.09999999999945</v>
      </c>
      <c r="M1332" s="9">
        <v>232.65</v>
      </c>
      <c r="P1332" s="65">
        <f t="shared" si="28"/>
        <v>2452.7000000000012</v>
      </c>
      <c r="R1332" t="s">
        <v>282</v>
      </c>
    </row>
    <row r="1333" spans="1:18" ht="15">
      <c r="A1333" s="28" t="s">
        <v>612</v>
      </c>
      <c r="B1333" s="61" t="s">
        <v>665</v>
      </c>
      <c r="E1333" s="9" t="s">
        <v>277</v>
      </c>
      <c r="F1333" s="9" t="s">
        <v>277</v>
      </c>
      <c r="G1333" s="9" t="s">
        <v>277</v>
      </c>
      <c r="H1333" s="9">
        <v>416.55000000000064</v>
      </c>
      <c r="I1333" s="9">
        <v>476.79999999999882</v>
      </c>
      <c r="J1333" s="9">
        <v>395.19999999999891</v>
      </c>
      <c r="K1333" s="9">
        <v>207.89999999999873</v>
      </c>
      <c r="L1333" s="9">
        <v>586.05000000000018</v>
      </c>
      <c r="M1333" s="9">
        <v>364.6</v>
      </c>
      <c r="P1333" s="65">
        <f t="shared" si="28"/>
        <v>2447.0999999999972</v>
      </c>
    </row>
    <row r="1334" spans="1:18" ht="15">
      <c r="A1334" s="28" t="s">
        <v>614</v>
      </c>
      <c r="B1334" s="61" t="s">
        <v>154</v>
      </c>
      <c r="E1334" s="9" t="s">
        <v>277</v>
      </c>
      <c r="F1334" s="9" t="s">
        <v>277</v>
      </c>
      <c r="G1334" s="9">
        <v>255.5</v>
      </c>
      <c r="H1334" s="9">
        <v>268.599999999999</v>
      </c>
      <c r="I1334" s="9">
        <v>475.50000000000045</v>
      </c>
      <c r="J1334" s="9">
        <v>387.09999999999991</v>
      </c>
      <c r="K1334" s="9">
        <v>370.60000000000036</v>
      </c>
      <c r="L1334" s="9">
        <v>418.30000000000109</v>
      </c>
      <c r="M1334" s="9">
        <v>243.3</v>
      </c>
      <c r="P1334" s="65">
        <f t="shared" si="28"/>
        <v>2418.900000000001</v>
      </c>
    </row>
    <row r="1335" spans="1:18" ht="15">
      <c r="A1335" s="28" t="s">
        <v>617</v>
      </c>
      <c r="B1335" s="170" t="s">
        <v>1272</v>
      </c>
      <c r="C1335" s="3"/>
      <c r="D1335" s="3"/>
      <c r="E1335" s="9" t="s">
        <v>277</v>
      </c>
      <c r="F1335" s="9" t="s">
        <v>277</v>
      </c>
      <c r="G1335" s="9" t="s">
        <v>277</v>
      </c>
      <c r="H1335" s="9" t="s">
        <v>277</v>
      </c>
      <c r="I1335" s="9">
        <v>458.39999999999918</v>
      </c>
      <c r="J1335" s="9">
        <v>520.79999999999836</v>
      </c>
      <c r="K1335" s="9">
        <v>353.20000000000073</v>
      </c>
      <c r="L1335" s="9">
        <v>660.99999999999818</v>
      </c>
      <c r="M1335" s="9">
        <v>373.6</v>
      </c>
      <c r="P1335" s="65">
        <f t="shared" si="28"/>
        <v>2366.9999999999964</v>
      </c>
    </row>
    <row r="1336" spans="1:18" ht="15">
      <c r="A1336" s="28" t="s">
        <v>618</v>
      </c>
      <c r="B1336" s="28" t="s">
        <v>601</v>
      </c>
      <c r="E1336" s="9" t="s">
        <v>277</v>
      </c>
      <c r="F1336" s="9" t="s">
        <v>277</v>
      </c>
      <c r="G1336" s="9" t="s">
        <v>277</v>
      </c>
      <c r="H1336" s="9">
        <v>618</v>
      </c>
      <c r="I1336" s="9">
        <v>211.19999999999936</v>
      </c>
      <c r="J1336" s="9">
        <v>431.00000000000045</v>
      </c>
      <c r="K1336" s="9">
        <v>407.5</v>
      </c>
      <c r="L1336" s="9">
        <v>584.29999999999973</v>
      </c>
      <c r="M1336" s="9" t="s">
        <v>277</v>
      </c>
      <c r="P1336" s="65">
        <f t="shared" si="28"/>
        <v>2251.9999999999995</v>
      </c>
    </row>
    <row r="1337" spans="1:18" ht="15">
      <c r="A1337" s="28" t="s">
        <v>621</v>
      </c>
      <c r="B1337" s="61" t="s">
        <v>654</v>
      </c>
      <c r="E1337" s="9" t="s">
        <v>277</v>
      </c>
      <c r="F1337" s="9" t="s">
        <v>277</v>
      </c>
      <c r="G1337" s="9" t="s">
        <v>277</v>
      </c>
      <c r="H1337" s="9">
        <v>577.60000000000036</v>
      </c>
      <c r="I1337" s="9">
        <v>337.00000000000136</v>
      </c>
      <c r="J1337" s="9">
        <v>589.04999999999927</v>
      </c>
      <c r="K1337" s="9">
        <v>340.50000000000136</v>
      </c>
      <c r="L1337" s="9">
        <v>98.399999999999181</v>
      </c>
      <c r="M1337" s="9">
        <v>306.5</v>
      </c>
      <c r="P1337" s="65">
        <f t="shared" si="28"/>
        <v>2249.0500000000015</v>
      </c>
    </row>
    <row r="1338" spans="1:18" ht="15">
      <c r="A1338" s="28" t="s">
        <v>623</v>
      </c>
      <c r="B1338" s="28" t="s">
        <v>596</v>
      </c>
      <c r="E1338" s="9" t="s">
        <v>277</v>
      </c>
      <c r="F1338" s="9" t="s">
        <v>277</v>
      </c>
      <c r="G1338" s="9" t="s">
        <v>277</v>
      </c>
      <c r="H1338" s="9">
        <v>400.50000000000136</v>
      </c>
      <c r="I1338" s="9">
        <v>362.59999999999991</v>
      </c>
      <c r="J1338" s="9">
        <v>138.60000000000036</v>
      </c>
      <c r="K1338" s="9">
        <v>386.34999999999945</v>
      </c>
      <c r="L1338" s="9">
        <v>454.99999999999909</v>
      </c>
      <c r="M1338" s="9">
        <v>498.4</v>
      </c>
      <c r="P1338" s="65">
        <f t="shared" si="28"/>
        <v>2241.4500000000003</v>
      </c>
    </row>
    <row r="1339" spans="1:18" ht="15">
      <c r="A1339" s="28" t="s">
        <v>628</v>
      </c>
      <c r="B1339" s="61" t="s">
        <v>616</v>
      </c>
      <c r="E1339" s="9" t="s">
        <v>277</v>
      </c>
      <c r="F1339" s="9" t="s">
        <v>277</v>
      </c>
      <c r="G1339" s="9" t="s">
        <v>277</v>
      </c>
      <c r="H1339" s="9">
        <v>370.59999999999991</v>
      </c>
      <c r="I1339" s="9">
        <v>383.49999999999955</v>
      </c>
      <c r="J1339" s="9">
        <v>413.5</v>
      </c>
      <c r="K1339" s="9">
        <v>288.09999999999945</v>
      </c>
      <c r="L1339" s="9">
        <v>451.5</v>
      </c>
      <c r="M1339" s="9">
        <v>320.5</v>
      </c>
      <c r="P1339" s="65">
        <f t="shared" si="28"/>
        <v>2227.6999999999989</v>
      </c>
    </row>
    <row r="1340" spans="1:18" ht="15">
      <c r="A1340" s="28" t="s">
        <v>632</v>
      </c>
      <c r="B1340" s="61" t="s">
        <v>19</v>
      </c>
      <c r="E1340" s="9">
        <v>155.80000000000001</v>
      </c>
      <c r="F1340" s="9">
        <v>481</v>
      </c>
      <c r="G1340" s="179">
        <v>495.7</v>
      </c>
      <c r="H1340" s="9">
        <v>450</v>
      </c>
      <c r="I1340" s="9">
        <v>175.40000000000009</v>
      </c>
      <c r="J1340" s="9">
        <v>462.80000000000018</v>
      </c>
      <c r="K1340" s="9" t="s">
        <v>277</v>
      </c>
      <c r="L1340" s="9" t="s">
        <v>277</v>
      </c>
      <c r="M1340" s="9" t="s">
        <v>277</v>
      </c>
      <c r="P1340" s="65">
        <f t="shared" si="28"/>
        <v>2220.7000000000003</v>
      </c>
      <c r="R1340" t="s">
        <v>283</v>
      </c>
    </row>
    <row r="1341" spans="1:18" ht="15">
      <c r="A1341" s="28" t="s">
        <v>633</v>
      </c>
      <c r="B1341" s="61" t="s">
        <v>649</v>
      </c>
      <c r="E1341" s="9" t="s">
        <v>277</v>
      </c>
      <c r="F1341" s="9" t="s">
        <v>277</v>
      </c>
      <c r="G1341" s="9" t="s">
        <v>277</v>
      </c>
      <c r="H1341" s="9">
        <v>403.40000000000009</v>
      </c>
      <c r="I1341" s="9">
        <v>281.09999999999945</v>
      </c>
      <c r="J1341" s="9">
        <v>434.50000000000136</v>
      </c>
      <c r="K1341" s="9">
        <v>260.55000000000018</v>
      </c>
      <c r="L1341" s="9">
        <v>437.79999999999927</v>
      </c>
      <c r="M1341" s="9">
        <v>365.1</v>
      </c>
      <c r="P1341" s="65">
        <f t="shared" si="28"/>
        <v>2182.4500000000003</v>
      </c>
    </row>
    <row r="1342" spans="1:18" ht="15">
      <c r="A1342" s="28" t="s">
        <v>634</v>
      </c>
      <c r="B1342" s="61" t="s">
        <v>631</v>
      </c>
      <c r="E1342" s="9" t="s">
        <v>277</v>
      </c>
      <c r="F1342" s="9" t="s">
        <v>277</v>
      </c>
      <c r="G1342" s="9" t="s">
        <v>277</v>
      </c>
      <c r="H1342" s="9">
        <v>396.00000000000182</v>
      </c>
      <c r="I1342" s="9">
        <v>299.90000000000009</v>
      </c>
      <c r="J1342" s="9">
        <v>513.59999999999854</v>
      </c>
      <c r="K1342" s="9">
        <v>253.09999999999991</v>
      </c>
      <c r="L1342" s="9">
        <v>304.49999999999909</v>
      </c>
      <c r="M1342" s="9">
        <v>382.2</v>
      </c>
      <c r="P1342" s="65">
        <f t="shared" si="28"/>
        <v>2149.2999999999993</v>
      </c>
    </row>
    <row r="1343" spans="1:18" ht="15">
      <c r="A1343" s="28" t="s">
        <v>639</v>
      </c>
      <c r="B1343" s="61" t="s">
        <v>155</v>
      </c>
      <c r="E1343" s="9" t="s">
        <v>277</v>
      </c>
      <c r="F1343" s="9" t="s">
        <v>277</v>
      </c>
      <c r="G1343" s="9">
        <v>197.45</v>
      </c>
      <c r="H1343" s="9">
        <v>498.59999999999945</v>
      </c>
      <c r="I1343" s="9">
        <v>498.5</v>
      </c>
      <c r="J1343" s="9">
        <v>497.19999999999982</v>
      </c>
      <c r="K1343" s="9">
        <v>423.25</v>
      </c>
      <c r="L1343" s="9" t="s">
        <v>277</v>
      </c>
      <c r="M1343" s="9" t="s">
        <v>277</v>
      </c>
      <c r="P1343" s="65">
        <f t="shared" si="28"/>
        <v>2114.9999999999991</v>
      </c>
    </row>
    <row r="1344" spans="1:18" ht="15">
      <c r="A1344" s="28" t="s">
        <v>647</v>
      </c>
      <c r="B1344" s="170" t="s">
        <v>1278</v>
      </c>
      <c r="C1344" s="3"/>
      <c r="D1344" s="3"/>
      <c r="E1344" s="9" t="s">
        <v>277</v>
      </c>
      <c r="F1344" s="9" t="s">
        <v>277</v>
      </c>
      <c r="G1344" s="9" t="s">
        <v>277</v>
      </c>
      <c r="H1344" s="9" t="s">
        <v>277</v>
      </c>
      <c r="I1344" s="9">
        <v>405.90000000000009</v>
      </c>
      <c r="J1344" s="9">
        <v>412.80000000000064</v>
      </c>
      <c r="K1344" s="9">
        <v>334.70000000000073</v>
      </c>
      <c r="L1344" s="9">
        <v>653.10000000000127</v>
      </c>
      <c r="M1344" s="9">
        <v>307</v>
      </c>
      <c r="P1344" s="65">
        <f t="shared" si="28"/>
        <v>2113.5000000000027</v>
      </c>
    </row>
    <row r="1345" spans="1:18" ht="15">
      <c r="A1345" s="28" t="s">
        <v>651</v>
      </c>
      <c r="B1345" s="61" t="s">
        <v>622</v>
      </c>
      <c r="E1345" s="9" t="s">
        <v>277</v>
      </c>
      <c r="F1345" s="9" t="s">
        <v>277</v>
      </c>
      <c r="G1345" s="9" t="s">
        <v>277</v>
      </c>
      <c r="H1345" s="9">
        <v>574.70000000000073</v>
      </c>
      <c r="I1345" s="9">
        <v>339.19999999999982</v>
      </c>
      <c r="J1345" s="9">
        <v>357.50000000000091</v>
      </c>
      <c r="K1345" s="9">
        <v>301.34999999999991</v>
      </c>
      <c r="L1345" s="9">
        <v>485.90000000000009</v>
      </c>
      <c r="M1345" s="9" t="s">
        <v>277</v>
      </c>
      <c r="P1345" s="65">
        <f t="shared" si="28"/>
        <v>2058.6500000000015</v>
      </c>
    </row>
    <row r="1346" spans="1:18" ht="15">
      <c r="A1346" s="28" t="s">
        <v>652</v>
      </c>
      <c r="B1346" s="170" t="s">
        <v>1284</v>
      </c>
      <c r="C1346" s="3"/>
      <c r="D1346" s="3"/>
      <c r="E1346" s="9" t="s">
        <v>277</v>
      </c>
      <c r="F1346" s="9" t="s">
        <v>277</v>
      </c>
      <c r="G1346" s="9" t="s">
        <v>277</v>
      </c>
      <c r="H1346" s="9" t="s">
        <v>277</v>
      </c>
      <c r="I1346" s="9">
        <v>357.70000000000118</v>
      </c>
      <c r="J1346" s="9">
        <v>336.69999999999936</v>
      </c>
      <c r="K1346" s="9">
        <v>376.85000000000218</v>
      </c>
      <c r="L1346" s="9">
        <v>549.69999999999982</v>
      </c>
      <c r="M1346" s="9">
        <v>406.8</v>
      </c>
      <c r="P1346" s="65">
        <f t="shared" si="28"/>
        <v>2027.7500000000025</v>
      </c>
    </row>
    <row r="1347" spans="1:18" ht="15">
      <c r="A1347" s="28" t="s">
        <v>653</v>
      </c>
      <c r="B1347" s="170" t="s">
        <v>1277</v>
      </c>
      <c r="C1347" s="3"/>
      <c r="D1347" s="3"/>
      <c r="E1347" s="9" t="s">
        <v>277</v>
      </c>
      <c r="F1347" s="9" t="s">
        <v>277</v>
      </c>
      <c r="G1347" s="9" t="s">
        <v>277</v>
      </c>
      <c r="H1347" s="9" t="s">
        <v>277</v>
      </c>
      <c r="I1347" s="9">
        <v>302.60000000000036</v>
      </c>
      <c r="J1347" s="9">
        <v>396.29999999999927</v>
      </c>
      <c r="K1347" s="9">
        <v>386.40000000000055</v>
      </c>
      <c r="L1347" s="9">
        <v>623.25000000000182</v>
      </c>
      <c r="M1347" s="9">
        <v>294.90000000000003</v>
      </c>
      <c r="P1347" s="65">
        <f t="shared" si="28"/>
        <v>2003.4500000000021</v>
      </c>
    </row>
    <row r="1348" spans="1:18" ht="15">
      <c r="A1348" s="28" t="s">
        <v>658</v>
      </c>
      <c r="B1348" s="170" t="s">
        <v>1276</v>
      </c>
      <c r="C1348" s="3"/>
      <c r="D1348" s="3"/>
      <c r="E1348" s="9" t="s">
        <v>277</v>
      </c>
      <c r="F1348" s="9" t="s">
        <v>277</v>
      </c>
      <c r="G1348" s="9" t="s">
        <v>277</v>
      </c>
      <c r="H1348" s="9" t="s">
        <v>277</v>
      </c>
      <c r="I1348" s="9">
        <v>404.00000000000091</v>
      </c>
      <c r="J1348" s="9">
        <v>532.10000000000036</v>
      </c>
      <c r="K1348" s="179">
        <v>501.89999999999873</v>
      </c>
      <c r="L1348" s="9">
        <v>547.84999999999854</v>
      </c>
      <c r="M1348" s="9" t="s">
        <v>277</v>
      </c>
      <c r="P1348" s="65">
        <f t="shared" si="28"/>
        <v>1985.8499999999985</v>
      </c>
      <c r="R1348" t="s">
        <v>296</v>
      </c>
    </row>
    <row r="1349" spans="1:18" ht="15">
      <c r="A1349" s="28" t="s">
        <v>659</v>
      </c>
      <c r="B1349" s="226" t="s">
        <v>1579</v>
      </c>
      <c r="C1349" s="3"/>
      <c r="D1349" s="3"/>
      <c r="E1349" s="9" t="s">
        <v>277</v>
      </c>
      <c r="F1349" s="9" t="s">
        <v>277</v>
      </c>
      <c r="G1349" s="9" t="s">
        <v>277</v>
      </c>
      <c r="H1349" s="9" t="s">
        <v>277</v>
      </c>
      <c r="I1349" s="9" t="s">
        <v>277</v>
      </c>
      <c r="J1349" s="9">
        <v>532.99999999999864</v>
      </c>
      <c r="K1349" s="179">
        <v>536.10000000000036</v>
      </c>
      <c r="L1349" s="9">
        <v>609.60000000000127</v>
      </c>
      <c r="M1349" s="9">
        <v>252.6</v>
      </c>
      <c r="P1349" s="65">
        <f t="shared" si="28"/>
        <v>1931.3000000000002</v>
      </c>
      <c r="R1349" t="s">
        <v>283</v>
      </c>
    </row>
    <row r="1350" spans="1:18" ht="15">
      <c r="A1350" s="28" t="s">
        <v>660</v>
      </c>
      <c r="B1350" s="226" t="s">
        <v>1584</v>
      </c>
      <c r="C1350" s="3"/>
      <c r="D1350" s="3"/>
      <c r="E1350" s="9" t="s">
        <v>277</v>
      </c>
      <c r="F1350" s="9" t="s">
        <v>277</v>
      </c>
      <c r="G1350" s="9" t="s">
        <v>277</v>
      </c>
      <c r="H1350" s="9" t="s">
        <v>277</v>
      </c>
      <c r="I1350" s="9" t="s">
        <v>277</v>
      </c>
      <c r="J1350" s="9">
        <v>569</v>
      </c>
      <c r="K1350" s="9">
        <v>291.40000000000055</v>
      </c>
      <c r="L1350" s="9">
        <v>429.39999999999964</v>
      </c>
      <c r="M1350" s="179">
        <v>619.4</v>
      </c>
      <c r="P1350" s="65">
        <f t="shared" si="28"/>
        <v>1909.2000000000003</v>
      </c>
      <c r="R1350" t="s">
        <v>282</v>
      </c>
    </row>
    <row r="1351" spans="1:18" ht="15">
      <c r="A1351" s="28" t="s">
        <v>662</v>
      </c>
      <c r="B1351" s="170" t="s">
        <v>1281</v>
      </c>
      <c r="C1351" s="3"/>
      <c r="D1351" s="3"/>
      <c r="E1351" s="9" t="s">
        <v>277</v>
      </c>
      <c r="F1351" s="9" t="s">
        <v>277</v>
      </c>
      <c r="G1351" s="9" t="s">
        <v>277</v>
      </c>
      <c r="H1351" s="9" t="s">
        <v>277</v>
      </c>
      <c r="I1351" s="9">
        <v>329.40000000000055</v>
      </c>
      <c r="J1351" s="9">
        <v>338.099999999999</v>
      </c>
      <c r="K1351" s="9">
        <v>239.09999999999945</v>
      </c>
      <c r="L1351" s="9">
        <v>496.199999999998</v>
      </c>
      <c r="M1351" s="9">
        <v>480.6</v>
      </c>
      <c r="P1351" s="65">
        <f t="shared" si="28"/>
        <v>1883.3999999999969</v>
      </c>
    </row>
    <row r="1352" spans="1:18" ht="15">
      <c r="A1352" s="28" t="s">
        <v>663</v>
      </c>
      <c r="B1352" s="170" t="s">
        <v>1269</v>
      </c>
      <c r="C1352" s="3"/>
      <c r="D1352" s="3"/>
      <c r="E1352" s="9" t="s">
        <v>277</v>
      </c>
      <c r="F1352" s="9" t="s">
        <v>277</v>
      </c>
      <c r="G1352" s="9" t="s">
        <v>277</v>
      </c>
      <c r="H1352" s="9" t="s">
        <v>277</v>
      </c>
      <c r="I1352" s="9">
        <v>218.10000000000082</v>
      </c>
      <c r="J1352" s="9">
        <v>426.59999999999991</v>
      </c>
      <c r="K1352" s="9">
        <v>309.39999999999782</v>
      </c>
      <c r="L1352" s="9">
        <v>454.50000000000091</v>
      </c>
      <c r="M1352" s="9">
        <v>434.1</v>
      </c>
      <c r="P1352" s="65">
        <f t="shared" si="28"/>
        <v>1842.6999999999994</v>
      </c>
    </row>
    <row r="1353" spans="1:18" ht="15">
      <c r="A1353" s="28" t="s">
        <v>664</v>
      </c>
      <c r="B1353" s="28" t="s">
        <v>600</v>
      </c>
      <c r="E1353" s="9" t="s">
        <v>277</v>
      </c>
      <c r="F1353" s="9" t="s">
        <v>277</v>
      </c>
      <c r="G1353" s="9" t="s">
        <v>277</v>
      </c>
      <c r="H1353" s="9">
        <v>346.49999999999864</v>
      </c>
      <c r="I1353" s="9">
        <v>232.90000000000055</v>
      </c>
      <c r="J1353" s="9">
        <v>304.69999999999982</v>
      </c>
      <c r="K1353" s="9">
        <v>420.69999999999891</v>
      </c>
      <c r="L1353" s="9">
        <v>341.60000000000036</v>
      </c>
      <c r="M1353" s="9">
        <v>172</v>
      </c>
      <c r="P1353" s="65">
        <f t="shared" si="28"/>
        <v>1818.3999999999983</v>
      </c>
    </row>
    <row r="1354" spans="1:18" ht="15">
      <c r="A1354" s="28" t="s">
        <v>667</v>
      </c>
      <c r="B1354" s="226" t="s">
        <v>1587</v>
      </c>
      <c r="C1354" s="3"/>
      <c r="D1354" s="3"/>
      <c r="E1354" s="9" t="s">
        <v>277</v>
      </c>
      <c r="F1354" s="9" t="s">
        <v>277</v>
      </c>
      <c r="G1354" s="9" t="s">
        <v>277</v>
      </c>
      <c r="H1354" s="9" t="s">
        <v>277</v>
      </c>
      <c r="I1354" s="9" t="s">
        <v>277</v>
      </c>
      <c r="J1354" s="9">
        <v>538.5</v>
      </c>
      <c r="K1354" s="9">
        <v>242.40000000000146</v>
      </c>
      <c r="L1354" s="9">
        <v>557.60000000000036</v>
      </c>
      <c r="M1354" s="9">
        <v>416.1</v>
      </c>
      <c r="P1354" s="65">
        <f t="shared" si="28"/>
        <v>1754.6000000000017</v>
      </c>
    </row>
    <row r="1355" spans="1:18" ht="15">
      <c r="A1355" s="28" t="s">
        <v>726</v>
      </c>
      <c r="B1355" s="61" t="s">
        <v>35</v>
      </c>
      <c r="E1355" s="9">
        <v>257</v>
      </c>
      <c r="F1355" s="179">
        <v>554.5</v>
      </c>
      <c r="G1355" s="9">
        <v>281</v>
      </c>
      <c r="H1355" s="9">
        <v>293.69999999999982</v>
      </c>
      <c r="I1355" s="9">
        <v>353.29999999999973</v>
      </c>
      <c r="J1355" s="9" t="s">
        <v>277</v>
      </c>
      <c r="K1355" s="9" t="s">
        <v>277</v>
      </c>
      <c r="L1355" s="9" t="s">
        <v>277</v>
      </c>
      <c r="M1355" s="9" t="s">
        <v>277</v>
      </c>
      <c r="P1355" s="65">
        <f t="shared" si="28"/>
        <v>1739.4999999999995</v>
      </c>
      <c r="R1355" t="s">
        <v>292</v>
      </c>
    </row>
    <row r="1356" spans="1:18" ht="15">
      <c r="A1356" s="28" t="s">
        <v>727</v>
      </c>
      <c r="B1356" s="170" t="s">
        <v>1268</v>
      </c>
      <c r="C1356" s="3"/>
      <c r="D1356" s="3"/>
      <c r="E1356" s="9" t="s">
        <v>277</v>
      </c>
      <c r="F1356" s="9" t="s">
        <v>277</v>
      </c>
      <c r="G1356" s="9" t="s">
        <v>277</v>
      </c>
      <c r="H1356" s="9" t="s">
        <v>277</v>
      </c>
      <c r="I1356" s="9">
        <v>422.69999999999982</v>
      </c>
      <c r="J1356" s="9">
        <v>230.09999999999991</v>
      </c>
      <c r="K1356" s="9">
        <v>158.99999999999909</v>
      </c>
      <c r="L1356" s="9">
        <v>468</v>
      </c>
      <c r="M1356" s="9">
        <v>456.8</v>
      </c>
      <c r="P1356" s="65">
        <f t="shared" si="28"/>
        <v>1736.5999999999988</v>
      </c>
    </row>
    <row r="1357" spans="1:18" ht="15">
      <c r="A1357" s="28" t="s">
        <v>728</v>
      </c>
      <c r="B1357" s="226" t="s">
        <v>1581</v>
      </c>
      <c r="C1357" s="3"/>
      <c r="D1357" s="3"/>
      <c r="E1357" s="9" t="s">
        <v>277</v>
      </c>
      <c r="F1357" s="9" t="s">
        <v>277</v>
      </c>
      <c r="G1357" s="9" t="s">
        <v>277</v>
      </c>
      <c r="H1357" s="9" t="s">
        <v>277</v>
      </c>
      <c r="I1357" s="9" t="s">
        <v>277</v>
      </c>
      <c r="J1357" s="9">
        <v>452.300000000002</v>
      </c>
      <c r="K1357" s="9">
        <v>295.44999999999891</v>
      </c>
      <c r="L1357" s="9">
        <v>629.55000000000018</v>
      </c>
      <c r="M1357" s="9">
        <v>351.45</v>
      </c>
      <c r="P1357" s="65">
        <f t="shared" si="28"/>
        <v>1728.7500000000011</v>
      </c>
    </row>
    <row r="1358" spans="1:18" ht="15">
      <c r="A1358" s="28" t="s">
        <v>729</v>
      </c>
      <c r="B1358" s="61" t="s">
        <v>29</v>
      </c>
      <c r="E1358" s="179">
        <v>340.6</v>
      </c>
      <c r="F1358" s="9">
        <v>308.7</v>
      </c>
      <c r="G1358" s="9">
        <v>413.3</v>
      </c>
      <c r="H1358" s="9" t="s">
        <v>277</v>
      </c>
      <c r="I1358" s="9" t="s">
        <v>277</v>
      </c>
      <c r="J1358" s="179">
        <v>651.29999999999973</v>
      </c>
      <c r="K1358" s="9" t="s">
        <v>277</v>
      </c>
      <c r="L1358" s="9" t="s">
        <v>277</v>
      </c>
      <c r="M1358" s="9" t="s">
        <v>277</v>
      </c>
      <c r="P1358" s="65">
        <f t="shared" si="28"/>
        <v>1713.8999999999996</v>
      </c>
      <c r="R1358" t="s">
        <v>315</v>
      </c>
    </row>
    <row r="1359" spans="1:18" ht="15">
      <c r="A1359" s="28" t="s">
        <v>730</v>
      </c>
      <c r="B1359" s="170" t="s">
        <v>1279</v>
      </c>
      <c r="C1359" s="3"/>
      <c r="D1359" s="3"/>
      <c r="E1359" s="9" t="s">
        <v>277</v>
      </c>
      <c r="F1359" s="9" t="s">
        <v>277</v>
      </c>
      <c r="G1359" s="9" t="s">
        <v>277</v>
      </c>
      <c r="H1359" s="9" t="s">
        <v>277</v>
      </c>
      <c r="I1359" s="9">
        <v>209.49999999999909</v>
      </c>
      <c r="J1359" s="9">
        <v>450.69999999999982</v>
      </c>
      <c r="K1359" s="9">
        <v>353.84999999999854</v>
      </c>
      <c r="L1359" s="9">
        <v>473.79999999999927</v>
      </c>
      <c r="M1359" s="9">
        <v>220.9</v>
      </c>
      <c r="P1359" s="65">
        <f t="shared" ref="P1359:P1390" si="29">SUM(E1359:M1359)</f>
        <v>1708.7499999999968</v>
      </c>
    </row>
    <row r="1360" spans="1:18" ht="15">
      <c r="A1360" s="28" t="s">
        <v>731</v>
      </c>
      <c r="B1360" s="170" t="s">
        <v>1285</v>
      </c>
      <c r="C1360" s="3"/>
      <c r="D1360" s="3"/>
      <c r="E1360" s="9" t="s">
        <v>277</v>
      </c>
      <c r="F1360" s="9" t="s">
        <v>277</v>
      </c>
      <c r="G1360" s="9" t="s">
        <v>277</v>
      </c>
      <c r="H1360" s="9" t="s">
        <v>277</v>
      </c>
      <c r="I1360" s="174">
        <v>663.39999999999873</v>
      </c>
      <c r="J1360" s="179">
        <v>668.20000000000255</v>
      </c>
      <c r="K1360" s="9">
        <v>360.19999999999982</v>
      </c>
      <c r="L1360" s="9" t="s">
        <v>277</v>
      </c>
      <c r="M1360" s="9" t="s">
        <v>277</v>
      </c>
      <c r="P1360" s="65">
        <f t="shared" si="29"/>
        <v>1691.8000000000011</v>
      </c>
      <c r="R1360" t="s">
        <v>352</v>
      </c>
    </row>
    <row r="1361" spans="1:21" ht="15">
      <c r="A1361" s="28" t="s">
        <v>732</v>
      </c>
      <c r="B1361" s="61" t="s">
        <v>4</v>
      </c>
      <c r="E1361" s="179">
        <v>284</v>
      </c>
      <c r="F1361" s="9">
        <v>212.5</v>
      </c>
      <c r="G1361" s="179">
        <v>439.1</v>
      </c>
      <c r="H1361" s="9">
        <v>393.30000000000064</v>
      </c>
      <c r="I1361" s="9">
        <v>296.69999999999982</v>
      </c>
      <c r="J1361" s="9" t="s">
        <v>277</v>
      </c>
      <c r="K1361" s="9" t="s">
        <v>277</v>
      </c>
      <c r="L1361" s="9" t="s">
        <v>277</v>
      </c>
      <c r="M1361" s="9" t="s">
        <v>277</v>
      </c>
      <c r="P1361" s="65">
        <f t="shared" si="29"/>
        <v>1625.6000000000004</v>
      </c>
      <c r="R1361" t="s">
        <v>316</v>
      </c>
    </row>
    <row r="1362" spans="1:21" ht="15">
      <c r="A1362" s="28" t="s">
        <v>733</v>
      </c>
      <c r="B1362" s="226" t="s">
        <v>1575</v>
      </c>
      <c r="C1362" s="3"/>
      <c r="D1362" s="3"/>
      <c r="E1362" s="9" t="s">
        <v>277</v>
      </c>
      <c r="F1362" s="9" t="s">
        <v>277</v>
      </c>
      <c r="G1362" s="9" t="s">
        <v>277</v>
      </c>
      <c r="H1362" s="9" t="s">
        <v>277</v>
      </c>
      <c r="I1362" s="9" t="s">
        <v>277</v>
      </c>
      <c r="J1362" s="9">
        <v>443.59999999999991</v>
      </c>
      <c r="K1362" s="9">
        <v>216.19999999999891</v>
      </c>
      <c r="L1362" s="9">
        <v>639.20000000000164</v>
      </c>
      <c r="M1362" s="9">
        <v>264.95</v>
      </c>
      <c r="P1362" s="65">
        <f t="shared" si="29"/>
        <v>1563.9500000000005</v>
      </c>
    </row>
    <row r="1363" spans="1:21" ht="15">
      <c r="A1363" s="28" t="s">
        <v>734</v>
      </c>
      <c r="B1363" s="226" t="s">
        <v>1591</v>
      </c>
      <c r="C1363" s="3"/>
      <c r="D1363" s="3"/>
      <c r="E1363" s="9" t="s">
        <v>277</v>
      </c>
      <c r="F1363" s="9" t="s">
        <v>277</v>
      </c>
      <c r="G1363" s="9" t="s">
        <v>277</v>
      </c>
      <c r="H1363" s="9" t="s">
        <v>277</v>
      </c>
      <c r="I1363" s="9" t="s">
        <v>277</v>
      </c>
      <c r="J1363" s="9" t="s">
        <v>277</v>
      </c>
      <c r="K1363" s="9">
        <v>434.49999999999864</v>
      </c>
      <c r="L1363" s="9">
        <v>696.10000000000036</v>
      </c>
      <c r="M1363" s="9">
        <v>419.3</v>
      </c>
      <c r="P1363" s="65">
        <f t="shared" si="29"/>
        <v>1549.899999999999</v>
      </c>
    </row>
    <row r="1364" spans="1:21" ht="15">
      <c r="A1364" s="28" t="s">
        <v>735</v>
      </c>
      <c r="B1364" s="226" t="s">
        <v>1590</v>
      </c>
      <c r="C1364" s="3"/>
      <c r="D1364" s="3"/>
      <c r="E1364" s="9" t="s">
        <v>277</v>
      </c>
      <c r="F1364" s="9" t="s">
        <v>277</v>
      </c>
      <c r="G1364" s="9" t="s">
        <v>277</v>
      </c>
      <c r="H1364" s="9" t="s">
        <v>277</v>
      </c>
      <c r="I1364" s="9" t="s">
        <v>277</v>
      </c>
      <c r="J1364" s="9" t="s">
        <v>277</v>
      </c>
      <c r="K1364" s="9">
        <v>385.30000000000018</v>
      </c>
      <c r="L1364" s="9">
        <v>582.89999999999873</v>
      </c>
      <c r="M1364" s="9">
        <v>493</v>
      </c>
      <c r="P1364" s="65">
        <f t="shared" si="29"/>
        <v>1461.1999999999989</v>
      </c>
    </row>
    <row r="1365" spans="1:21" ht="15">
      <c r="A1365" s="28" t="s">
        <v>736</v>
      </c>
      <c r="B1365" s="226" t="s">
        <v>1583</v>
      </c>
      <c r="C1365" s="3"/>
      <c r="D1365" s="3"/>
      <c r="E1365" s="9" t="s">
        <v>277</v>
      </c>
      <c r="F1365" s="9" t="s">
        <v>277</v>
      </c>
      <c r="G1365" s="9" t="s">
        <v>277</v>
      </c>
      <c r="H1365" s="9" t="s">
        <v>277</v>
      </c>
      <c r="I1365" s="9" t="s">
        <v>277</v>
      </c>
      <c r="J1365" s="9">
        <v>370.99999999999955</v>
      </c>
      <c r="K1365" s="9">
        <v>82.699999999999363</v>
      </c>
      <c r="L1365" s="9">
        <v>563.89999999999964</v>
      </c>
      <c r="M1365" s="9">
        <v>423</v>
      </c>
      <c r="P1365" s="65">
        <f t="shared" si="29"/>
        <v>1440.5999999999985</v>
      </c>
    </row>
    <row r="1366" spans="1:21" ht="15">
      <c r="A1366" s="28" t="s">
        <v>737</v>
      </c>
      <c r="B1366" s="226" t="s">
        <v>1580</v>
      </c>
      <c r="C1366" s="3"/>
      <c r="D1366" s="3"/>
      <c r="E1366" s="9" t="s">
        <v>277</v>
      </c>
      <c r="F1366" s="9" t="s">
        <v>277</v>
      </c>
      <c r="G1366" s="9" t="s">
        <v>277</v>
      </c>
      <c r="H1366" s="9" t="s">
        <v>277</v>
      </c>
      <c r="I1366" s="9" t="s">
        <v>277</v>
      </c>
      <c r="J1366" s="9">
        <v>160.30000000000018</v>
      </c>
      <c r="K1366" s="176">
        <v>646.35000000000036</v>
      </c>
      <c r="L1366" s="9">
        <v>321.30000000000018</v>
      </c>
      <c r="M1366" s="9">
        <v>290.8</v>
      </c>
      <c r="P1366" s="65">
        <f t="shared" si="29"/>
        <v>1418.7500000000007</v>
      </c>
      <c r="R1366" t="s">
        <v>280</v>
      </c>
      <c r="U1366" s="3" t="s">
        <v>1353</v>
      </c>
    </row>
    <row r="1367" spans="1:21" ht="15">
      <c r="A1367" s="28" t="s">
        <v>738</v>
      </c>
      <c r="B1367" s="226" t="s">
        <v>1576</v>
      </c>
      <c r="C1367" s="3"/>
      <c r="D1367" s="3"/>
      <c r="E1367" s="9" t="s">
        <v>277</v>
      </c>
      <c r="F1367" s="9" t="s">
        <v>277</v>
      </c>
      <c r="G1367" s="9" t="s">
        <v>277</v>
      </c>
      <c r="H1367" s="9" t="s">
        <v>277</v>
      </c>
      <c r="I1367" s="9" t="s">
        <v>277</v>
      </c>
      <c r="J1367" s="9">
        <v>533.19999999999982</v>
      </c>
      <c r="K1367" s="9">
        <v>271.29999999999973</v>
      </c>
      <c r="L1367" s="9">
        <v>215.69999999999899</v>
      </c>
      <c r="M1367" s="9">
        <v>393.5</v>
      </c>
      <c r="P1367" s="65">
        <f t="shared" si="29"/>
        <v>1413.6999999999985</v>
      </c>
    </row>
    <row r="1368" spans="1:21" ht="15">
      <c r="A1368" s="28" t="s">
        <v>739</v>
      </c>
      <c r="B1368" s="61" t="s">
        <v>2080</v>
      </c>
      <c r="C1368" s="3"/>
      <c r="D1368" s="3"/>
      <c r="E1368" s="9" t="s">
        <v>277</v>
      </c>
      <c r="F1368" s="9" t="s">
        <v>277</v>
      </c>
      <c r="G1368" s="9" t="s">
        <v>277</v>
      </c>
      <c r="H1368" s="9" t="s">
        <v>277</v>
      </c>
      <c r="I1368" s="9" t="s">
        <v>277</v>
      </c>
      <c r="J1368" s="9" t="s">
        <v>277</v>
      </c>
      <c r="K1368" s="9" t="s">
        <v>277</v>
      </c>
      <c r="L1368" s="176">
        <v>860.35000000000082</v>
      </c>
      <c r="M1368" s="9">
        <v>543.5</v>
      </c>
      <c r="N1368" s="65"/>
      <c r="P1368" s="65">
        <f t="shared" si="29"/>
        <v>1403.8500000000008</v>
      </c>
      <c r="R1368" t="s">
        <v>280</v>
      </c>
      <c r="U1368" s="3" t="s">
        <v>1353</v>
      </c>
    </row>
    <row r="1369" spans="1:21" ht="15">
      <c r="A1369" s="28" t="s">
        <v>740</v>
      </c>
      <c r="B1369" s="226" t="s">
        <v>1596</v>
      </c>
      <c r="C1369" s="3"/>
      <c r="D1369" s="3"/>
      <c r="E1369" s="9" t="s">
        <v>277</v>
      </c>
      <c r="F1369" s="9" t="s">
        <v>277</v>
      </c>
      <c r="G1369" s="9" t="s">
        <v>277</v>
      </c>
      <c r="H1369" s="9" t="s">
        <v>277</v>
      </c>
      <c r="I1369" s="9" t="s">
        <v>277</v>
      </c>
      <c r="J1369" s="9" t="s">
        <v>277</v>
      </c>
      <c r="K1369" s="9">
        <v>331.80000000000109</v>
      </c>
      <c r="L1369" s="9">
        <v>621.59999999999945</v>
      </c>
      <c r="M1369" s="9">
        <v>412.7</v>
      </c>
      <c r="P1369" s="65">
        <f t="shared" si="29"/>
        <v>1366.1000000000006</v>
      </c>
    </row>
    <row r="1370" spans="1:21" ht="15">
      <c r="A1370" s="28" t="s">
        <v>741</v>
      </c>
      <c r="B1370" s="61" t="s">
        <v>2091</v>
      </c>
      <c r="C1370" s="3"/>
      <c r="D1370" s="3"/>
      <c r="E1370" s="9" t="s">
        <v>277</v>
      </c>
      <c r="F1370" s="9" t="s">
        <v>277</v>
      </c>
      <c r="G1370" s="9" t="s">
        <v>277</v>
      </c>
      <c r="H1370" s="9" t="s">
        <v>277</v>
      </c>
      <c r="I1370" s="9" t="s">
        <v>277</v>
      </c>
      <c r="J1370" s="9" t="s">
        <v>277</v>
      </c>
      <c r="K1370" s="9" t="s">
        <v>277</v>
      </c>
      <c r="L1370" s="174">
        <v>831.349999999999</v>
      </c>
      <c r="M1370" s="9">
        <v>489.8</v>
      </c>
      <c r="N1370" s="65"/>
      <c r="P1370" s="65">
        <f t="shared" si="29"/>
        <v>1321.149999999999</v>
      </c>
      <c r="R1370" t="s">
        <v>299</v>
      </c>
      <c r="U1370" s="180"/>
    </row>
    <row r="1371" spans="1:21" ht="15">
      <c r="A1371" s="28" t="s">
        <v>742</v>
      </c>
      <c r="B1371" s="61" t="s">
        <v>2085</v>
      </c>
      <c r="C1371" s="3"/>
      <c r="D1371" s="3"/>
      <c r="E1371" s="9" t="s">
        <v>277</v>
      </c>
      <c r="F1371" s="9" t="s">
        <v>277</v>
      </c>
      <c r="G1371" s="9" t="s">
        <v>277</v>
      </c>
      <c r="H1371" s="9" t="s">
        <v>277</v>
      </c>
      <c r="I1371" s="9" t="s">
        <v>277</v>
      </c>
      <c r="J1371" s="9" t="s">
        <v>277</v>
      </c>
      <c r="K1371" s="9" t="s">
        <v>277</v>
      </c>
      <c r="L1371" s="9">
        <v>621.99999999999909</v>
      </c>
      <c r="M1371" s="174">
        <v>668.39999999999986</v>
      </c>
      <c r="N1371" s="65"/>
      <c r="P1371" s="65">
        <f t="shared" si="29"/>
        <v>1290.399999999999</v>
      </c>
      <c r="R1371" t="s">
        <v>299</v>
      </c>
      <c r="U1371" s="180"/>
    </row>
    <row r="1372" spans="1:21" ht="15">
      <c r="A1372" s="28" t="s">
        <v>743</v>
      </c>
      <c r="B1372" s="226" t="s">
        <v>1593</v>
      </c>
      <c r="C1372" s="3"/>
      <c r="D1372" s="3"/>
      <c r="E1372" s="9" t="s">
        <v>277</v>
      </c>
      <c r="F1372" s="9" t="s">
        <v>277</v>
      </c>
      <c r="G1372" s="9" t="s">
        <v>277</v>
      </c>
      <c r="H1372" s="9" t="s">
        <v>277</v>
      </c>
      <c r="I1372" s="9" t="s">
        <v>277</v>
      </c>
      <c r="J1372" s="9" t="s">
        <v>277</v>
      </c>
      <c r="K1372" s="9">
        <v>432.29999999999927</v>
      </c>
      <c r="L1372" s="9">
        <v>481.39999999999782</v>
      </c>
      <c r="M1372" s="9">
        <v>356.6</v>
      </c>
      <c r="P1372" s="65">
        <f t="shared" si="29"/>
        <v>1270.299999999997</v>
      </c>
    </row>
    <row r="1373" spans="1:21" ht="15">
      <c r="A1373" s="28" t="s">
        <v>744</v>
      </c>
      <c r="B1373" s="226" t="s">
        <v>1592</v>
      </c>
      <c r="C1373" s="3"/>
      <c r="D1373" s="3"/>
      <c r="E1373" s="9" t="s">
        <v>277</v>
      </c>
      <c r="F1373" s="9" t="s">
        <v>277</v>
      </c>
      <c r="G1373" s="9" t="s">
        <v>277</v>
      </c>
      <c r="H1373" s="9" t="s">
        <v>277</v>
      </c>
      <c r="I1373" s="9" t="s">
        <v>277</v>
      </c>
      <c r="J1373" s="9" t="s">
        <v>277</v>
      </c>
      <c r="K1373" s="179">
        <v>499.60000000000127</v>
      </c>
      <c r="L1373" s="9">
        <v>383.60000000000036</v>
      </c>
      <c r="M1373" s="9">
        <v>382</v>
      </c>
      <c r="P1373" s="65">
        <f t="shared" si="29"/>
        <v>1265.2000000000016</v>
      </c>
      <c r="R1373" t="s">
        <v>286</v>
      </c>
    </row>
    <row r="1374" spans="1:21" ht="15">
      <c r="A1374" s="28" t="s">
        <v>745</v>
      </c>
      <c r="B1374" s="226" t="s">
        <v>1589</v>
      </c>
      <c r="C1374" s="3"/>
      <c r="D1374" s="3"/>
      <c r="E1374" s="9" t="s">
        <v>277</v>
      </c>
      <c r="F1374" s="9" t="s">
        <v>277</v>
      </c>
      <c r="G1374" s="9" t="s">
        <v>277</v>
      </c>
      <c r="H1374" s="9" t="s">
        <v>277</v>
      </c>
      <c r="I1374" s="9" t="s">
        <v>277</v>
      </c>
      <c r="J1374" s="9" t="s">
        <v>277</v>
      </c>
      <c r="K1374" s="9">
        <v>294.69999999999891</v>
      </c>
      <c r="L1374" s="179">
        <v>746.10000000000036</v>
      </c>
      <c r="M1374" s="9">
        <v>212.10000000000002</v>
      </c>
      <c r="P1374" s="65">
        <f t="shared" si="29"/>
        <v>1252.8999999999992</v>
      </c>
      <c r="R1374" t="s">
        <v>283</v>
      </c>
    </row>
    <row r="1375" spans="1:21" ht="15">
      <c r="A1375" s="28" t="s">
        <v>746</v>
      </c>
      <c r="B1375" s="170" t="s">
        <v>1270</v>
      </c>
      <c r="C1375" s="3"/>
      <c r="D1375" s="3"/>
      <c r="E1375" s="9" t="s">
        <v>277</v>
      </c>
      <c r="F1375" s="9" t="s">
        <v>277</v>
      </c>
      <c r="G1375" s="9" t="s">
        <v>277</v>
      </c>
      <c r="H1375" s="9" t="s">
        <v>277</v>
      </c>
      <c r="I1375" s="9">
        <v>422.89999999999964</v>
      </c>
      <c r="J1375" s="176">
        <v>807.80000000000018</v>
      </c>
      <c r="K1375" s="9" t="s">
        <v>277</v>
      </c>
      <c r="L1375" s="9" t="s">
        <v>277</v>
      </c>
      <c r="M1375" s="9" t="s">
        <v>277</v>
      </c>
      <c r="P1375" s="65">
        <f t="shared" si="29"/>
        <v>1230.6999999999998</v>
      </c>
      <c r="R1375" t="s">
        <v>280</v>
      </c>
      <c r="U1375" s="3" t="s">
        <v>1353</v>
      </c>
    </row>
    <row r="1376" spans="1:21" ht="15">
      <c r="A1376" s="28" t="s">
        <v>747</v>
      </c>
      <c r="B1376" s="61" t="s">
        <v>636</v>
      </c>
      <c r="E1376" s="9" t="s">
        <v>277</v>
      </c>
      <c r="F1376" s="9" t="s">
        <v>277</v>
      </c>
      <c r="G1376" s="9" t="s">
        <v>277</v>
      </c>
      <c r="H1376" s="174">
        <v>792.29999999999836</v>
      </c>
      <c r="I1376" s="9">
        <v>437.59999999999945</v>
      </c>
      <c r="J1376" s="9" t="s">
        <v>277</v>
      </c>
      <c r="K1376" s="9" t="s">
        <v>277</v>
      </c>
      <c r="L1376" s="9" t="s">
        <v>277</v>
      </c>
      <c r="M1376" s="9" t="s">
        <v>277</v>
      </c>
      <c r="P1376" s="65">
        <f t="shared" si="29"/>
        <v>1229.8999999999978</v>
      </c>
      <c r="R1376" t="s">
        <v>299</v>
      </c>
    </row>
    <row r="1377" spans="1:18" ht="15">
      <c r="A1377" s="28" t="s">
        <v>748</v>
      </c>
      <c r="B1377" s="61" t="s">
        <v>2090</v>
      </c>
      <c r="C1377" s="3"/>
      <c r="D1377" s="3"/>
      <c r="E1377" s="9" t="s">
        <v>277</v>
      </c>
      <c r="F1377" s="9" t="s">
        <v>277</v>
      </c>
      <c r="G1377" s="9" t="s">
        <v>277</v>
      </c>
      <c r="H1377" s="9" t="s">
        <v>277</v>
      </c>
      <c r="I1377" s="9" t="s">
        <v>277</v>
      </c>
      <c r="J1377" s="9" t="s">
        <v>277</v>
      </c>
      <c r="K1377" s="9" t="s">
        <v>277</v>
      </c>
      <c r="L1377" s="179">
        <v>697.30000000000109</v>
      </c>
      <c r="M1377" s="9">
        <v>516.30000000000007</v>
      </c>
      <c r="N1377" s="65"/>
      <c r="P1377" s="65">
        <f t="shared" si="29"/>
        <v>1213.6000000000013</v>
      </c>
      <c r="R1377" t="s">
        <v>292</v>
      </c>
    </row>
    <row r="1378" spans="1:18" ht="15">
      <c r="A1378" s="28" t="s">
        <v>749</v>
      </c>
      <c r="B1378" s="61" t="s">
        <v>157</v>
      </c>
      <c r="E1378" s="9" t="s">
        <v>277</v>
      </c>
      <c r="F1378" s="9" t="s">
        <v>277</v>
      </c>
      <c r="G1378" s="9">
        <v>363.1</v>
      </c>
      <c r="H1378" s="9">
        <v>410.50000000000091</v>
      </c>
      <c r="I1378" s="9">
        <v>432.40000000000055</v>
      </c>
      <c r="J1378" s="9" t="s">
        <v>277</v>
      </c>
      <c r="K1378" s="9" t="s">
        <v>277</v>
      </c>
      <c r="L1378" s="9" t="s">
        <v>277</v>
      </c>
      <c r="M1378" s="9" t="s">
        <v>277</v>
      </c>
      <c r="P1378" s="65">
        <f t="shared" si="29"/>
        <v>1206.0000000000014</v>
      </c>
    </row>
    <row r="1379" spans="1:18" ht="15">
      <c r="A1379" s="28" t="s">
        <v>750</v>
      </c>
      <c r="B1379" s="61" t="s">
        <v>2089</v>
      </c>
      <c r="C1379" s="3"/>
      <c r="D1379" s="3"/>
      <c r="E1379" s="9" t="s">
        <v>277</v>
      </c>
      <c r="F1379" s="9" t="s">
        <v>277</v>
      </c>
      <c r="G1379" s="9" t="s">
        <v>277</v>
      </c>
      <c r="H1379" s="9" t="s">
        <v>277</v>
      </c>
      <c r="I1379" s="9" t="s">
        <v>277</v>
      </c>
      <c r="J1379" s="9" t="s">
        <v>277</v>
      </c>
      <c r="K1379" s="9" t="s">
        <v>277</v>
      </c>
      <c r="L1379" s="175">
        <v>807.59999999999991</v>
      </c>
      <c r="M1379" s="9">
        <v>385</v>
      </c>
      <c r="N1379" s="65"/>
      <c r="P1379" s="65">
        <f t="shared" si="29"/>
        <v>1192.5999999999999</v>
      </c>
      <c r="R1379" t="s">
        <v>281</v>
      </c>
    </row>
    <row r="1380" spans="1:18" ht="15">
      <c r="A1380" s="28" t="s">
        <v>751</v>
      </c>
      <c r="B1380" s="61" t="s">
        <v>2097</v>
      </c>
      <c r="C1380" s="3"/>
      <c r="D1380" s="3"/>
      <c r="E1380" s="9" t="s">
        <v>277</v>
      </c>
      <c r="F1380" s="9" t="s">
        <v>277</v>
      </c>
      <c r="G1380" s="9" t="s">
        <v>277</v>
      </c>
      <c r="H1380" s="9" t="s">
        <v>277</v>
      </c>
      <c r="I1380" s="9" t="s">
        <v>277</v>
      </c>
      <c r="J1380" s="9" t="s">
        <v>277</v>
      </c>
      <c r="K1380" s="9" t="s">
        <v>277</v>
      </c>
      <c r="L1380" s="9">
        <v>645.15000000000055</v>
      </c>
      <c r="M1380" s="9">
        <v>512.4</v>
      </c>
      <c r="N1380" s="65"/>
      <c r="P1380" s="65">
        <f t="shared" si="29"/>
        <v>1157.5500000000006</v>
      </c>
    </row>
    <row r="1381" spans="1:18" ht="15">
      <c r="A1381" s="28" t="s">
        <v>752</v>
      </c>
      <c r="B1381" s="226" t="s">
        <v>1614</v>
      </c>
      <c r="C1381" s="3"/>
      <c r="D1381" s="3"/>
      <c r="E1381" s="9" t="s">
        <v>277</v>
      </c>
      <c r="F1381" s="9" t="s">
        <v>277</v>
      </c>
      <c r="G1381" s="9" t="s">
        <v>277</v>
      </c>
      <c r="H1381" s="9" t="s">
        <v>277</v>
      </c>
      <c r="I1381" s="9" t="s">
        <v>277</v>
      </c>
      <c r="J1381" s="9" t="s">
        <v>277</v>
      </c>
      <c r="K1381" s="9">
        <v>139.29999999999836</v>
      </c>
      <c r="L1381" s="9">
        <v>529.49999999999909</v>
      </c>
      <c r="M1381" s="9">
        <v>481</v>
      </c>
      <c r="P1381" s="65">
        <f t="shared" si="29"/>
        <v>1149.7999999999975</v>
      </c>
    </row>
    <row r="1382" spans="1:18" ht="15">
      <c r="A1382" s="28" t="s">
        <v>753</v>
      </c>
      <c r="B1382" s="226" t="s">
        <v>1666</v>
      </c>
      <c r="C1382" s="3"/>
      <c r="D1382" s="3"/>
      <c r="E1382" s="9" t="s">
        <v>277</v>
      </c>
      <c r="F1382" s="9" t="s">
        <v>277</v>
      </c>
      <c r="G1382" s="9" t="s">
        <v>277</v>
      </c>
      <c r="H1382" s="9" t="s">
        <v>277</v>
      </c>
      <c r="I1382" s="9" t="s">
        <v>277</v>
      </c>
      <c r="J1382" s="9" t="s">
        <v>277</v>
      </c>
      <c r="K1382" s="9">
        <v>192.59999999999854</v>
      </c>
      <c r="L1382" s="9">
        <v>598.099999999999</v>
      </c>
      <c r="M1382" s="9">
        <v>354.6</v>
      </c>
      <c r="P1382" s="65">
        <f t="shared" si="29"/>
        <v>1145.2999999999975</v>
      </c>
    </row>
    <row r="1383" spans="1:18" ht="15">
      <c r="A1383" s="28" t="s">
        <v>754</v>
      </c>
      <c r="B1383" s="61" t="s">
        <v>2094</v>
      </c>
      <c r="C1383" s="3"/>
      <c r="D1383" s="3"/>
      <c r="E1383" s="9" t="s">
        <v>277</v>
      </c>
      <c r="F1383" s="9" t="s">
        <v>277</v>
      </c>
      <c r="G1383" s="9" t="s">
        <v>277</v>
      </c>
      <c r="H1383" s="9" t="s">
        <v>277</v>
      </c>
      <c r="I1383" s="9" t="s">
        <v>277</v>
      </c>
      <c r="J1383" s="9" t="s">
        <v>277</v>
      </c>
      <c r="K1383" s="9" t="s">
        <v>277</v>
      </c>
      <c r="L1383" s="9">
        <v>664.19999999999982</v>
      </c>
      <c r="M1383" s="9">
        <v>479.9</v>
      </c>
      <c r="N1383" s="65"/>
      <c r="P1383" s="65">
        <f t="shared" si="29"/>
        <v>1144.0999999999999</v>
      </c>
    </row>
    <row r="1384" spans="1:18" ht="15">
      <c r="A1384" s="28" t="s">
        <v>755</v>
      </c>
      <c r="B1384" s="61" t="s">
        <v>2083</v>
      </c>
      <c r="C1384" s="3"/>
      <c r="D1384" s="3"/>
      <c r="E1384" s="9" t="s">
        <v>277</v>
      </c>
      <c r="F1384" s="9" t="s">
        <v>277</v>
      </c>
      <c r="G1384" s="9" t="s">
        <v>277</v>
      </c>
      <c r="H1384" s="9" t="s">
        <v>277</v>
      </c>
      <c r="I1384" s="9" t="s">
        <v>277</v>
      </c>
      <c r="J1384" s="9" t="s">
        <v>277</v>
      </c>
      <c r="K1384" s="9" t="s">
        <v>277</v>
      </c>
      <c r="L1384" s="9">
        <v>673.39999999999964</v>
      </c>
      <c r="M1384" s="9">
        <v>470.6</v>
      </c>
      <c r="N1384" s="65"/>
      <c r="P1384" s="65">
        <f t="shared" si="29"/>
        <v>1143.9999999999995</v>
      </c>
    </row>
    <row r="1385" spans="1:18" ht="15">
      <c r="A1385" s="28" t="s">
        <v>756</v>
      </c>
      <c r="B1385" s="61" t="s">
        <v>2078</v>
      </c>
      <c r="C1385" s="3"/>
      <c r="D1385" s="3"/>
      <c r="E1385" s="9" t="s">
        <v>277</v>
      </c>
      <c r="F1385" s="9" t="s">
        <v>277</v>
      </c>
      <c r="G1385" s="9" t="s">
        <v>277</v>
      </c>
      <c r="H1385" s="9" t="s">
        <v>277</v>
      </c>
      <c r="I1385" s="9" t="s">
        <v>277</v>
      </c>
      <c r="J1385" s="9" t="s">
        <v>277</v>
      </c>
      <c r="K1385" s="9" t="s">
        <v>277</v>
      </c>
      <c r="L1385" s="179">
        <v>710.05000000000098</v>
      </c>
      <c r="M1385" s="9">
        <v>403.15</v>
      </c>
      <c r="N1385" s="65"/>
      <c r="P1385" s="65">
        <f t="shared" si="29"/>
        <v>1113.200000000001</v>
      </c>
      <c r="R1385" t="s">
        <v>286</v>
      </c>
    </row>
    <row r="1386" spans="1:18" ht="15">
      <c r="A1386" s="28" t="s">
        <v>757</v>
      </c>
      <c r="B1386" s="61" t="s">
        <v>611</v>
      </c>
      <c r="E1386" s="9" t="s">
        <v>277</v>
      </c>
      <c r="F1386" s="9" t="s">
        <v>277</v>
      </c>
      <c r="G1386" s="9" t="s">
        <v>277</v>
      </c>
      <c r="H1386" s="175">
        <v>711.64999999999918</v>
      </c>
      <c r="I1386" s="9">
        <v>387.10000000000036</v>
      </c>
      <c r="J1386" s="9" t="s">
        <v>277</v>
      </c>
      <c r="K1386" s="9" t="s">
        <v>277</v>
      </c>
      <c r="L1386" s="9" t="s">
        <v>277</v>
      </c>
      <c r="M1386" s="9" t="s">
        <v>277</v>
      </c>
      <c r="P1386" s="65">
        <f t="shared" si="29"/>
        <v>1098.7499999999995</v>
      </c>
      <c r="R1386" t="s">
        <v>281</v>
      </c>
    </row>
    <row r="1387" spans="1:18" ht="15">
      <c r="A1387" s="28" t="s">
        <v>758</v>
      </c>
      <c r="B1387" s="61" t="s">
        <v>2092</v>
      </c>
      <c r="C1387" s="3"/>
      <c r="D1387" s="3"/>
      <c r="E1387" s="9" t="s">
        <v>277</v>
      </c>
      <c r="F1387" s="9" t="s">
        <v>277</v>
      </c>
      <c r="G1387" s="9" t="s">
        <v>277</v>
      </c>
      <c r="H1387" s="9" t="s">
        <v>277</v>
      </c>
      <c r="I1387" s="9" t="s">
        <v>277</v>
      </c>
      <c r="J1387" s="9" t="s">
        <v>277</v>
      </c>
      <c r="K1387" s="9" t="s">
        <v>277</v>
      </c>
      <c r="L1387" s="9">
        <v>639.40000000000055</v>
      </c>
      <c r="M1387" s="9">
        <v>457</v>
      </c>
      <c r="N1387" s="65"/>
      <c r="P1387" s="65">
        <f t="shared" si="29"/>
        <v>1096.4000000000005</v>
      </c>
    </row>
    <row r="1388" spans="1:18" ht="15">
      <c r="A1388" s="28" t="s">
        <v>759</v>
      </c>
      <c r="B1388" s="61" t="s">
        <v>2096</v>
      </c>
      <c r="C1388" s="3"/>
      <c r="D1388" s="3"/>
      <c r="E1388" s="9" t="s">
        <v>277</v>
      </c>
      <c r="F1388" s="9" t="s">
        <v>277</v>
      </c>
      <c r="G1388" s="9" t="s">
        <v>277</v>
      </c>
      <c r="H1388" s="9" t="s">
        <v>277</v>
      </c>
      <c r="I1388" s="9" t="s">
        <v>277</v>
      </c>
      <c r="J1388" s="9" t="s">
        <v>277</v>
      </c>
      <c r="K1388" s="9" t="s">
        <v>277</v>
      </c>
      <c r="L1388" s="9">
        <v>671.09999999999991</v>
      </c>
      <c r="M1388" s="9">
        <v>402.5</v>
      </c>
      <c r="N1388" s="65"/>
      <c r="P1388" s="65">
        <f t="shared" si="29"/>
        <v>1073.5999999999999</v>
      </c>
    </row>
    <row r="1389" spans="1:18" ht="15">
      <c r="A1389" s="28" t="s">
        <v>760</v>
      </c>
      <c r="B1389" s="226" t="s">
        <v>1617</v>
      </c>
      <c r="C1389" s="3"/>
      <c r="D1389" s="3"/>
      <c r="E1389" s="9" t="s">
        <v>277</v>
      </c>
      <c r="F1389" s="9" t="s">
        <v>277</v>
      </c>
      <c r="G1389" s="9" t="s">
        <v>277</v>
      </c>
      <c r="H1389" s="9" t="s">
        <v>277</v>
      </c>
      <c r="I1389" s="9" t="s">
        <v>277</v>
      </c>
      <c r="J1389" s="9" t="s">
        <v>277</v>
      </c>
      <c r="K1389" s="9">
        <v>396.34999999999991</v>
      </c>
      <c r="L1389" s="9">
        <v>316.5</v>
      </c>
      <c r="M1389" s="9">
        <v>352.5</v>
      </c>
      <c r="P1389" s="65">
        <f t="shared" si="29"/>
        <v>1065.3499999999999</v>
      </c>
    </row>
    <row r="1390" spans="1:18" ht="15">
      <c r="A1390" s="28" t="s">
        <v>761</v>
      </c>
      <c r="B1390" s="226" t="s">
        <v>1582</v>
      </c>
      <c r="C1390" s="3"/>
      <c r="D1390" s="3"/>
      <c r="E1390" s="9" t="s">
        <v>277</v>
      </c>
      <c r="F1390" s="9" t="s">
        <v>277</v>
      </c>
      <c r="G1390" s="9" t="s">
        <v>277</v>
      </c>
      <c r="H1390" s="9" t="s">
        <v>277</v>
      </c>
      <c r="I1390" s="9" t="s">
        <v>277</v>
      </c>
      <c r="J1390" s="179">
        <v>656.89999999999827</v>
      </c>
      <c r="K1390" s="9">
        <v>377.90000000000055</v>
      </c>
      <c r="L1390" s="9" t="s">
        <v>277</v>
      </c>
      <c r="M1390" s="9" t="s">
        <v>277</v>
      </c>
      <c r="P1390" s="65">
        <f t="shared" si="29"/>
        <v>1034.7999999999988</v>
      </c>
      <c r="R1390" t="s">
        <v>296</v>
      </c>
    </row>
    <row r="1391" spans="1:18" ht="15">
      <c r="A1391" s="28" t="s">
        <v>762</v>
      </c>
      <c r="B1391" s="226" t="s">
        <v>2074</v>
      </c>
      <c r="C1391" s="3"/>
      <c r="D1391" s="3"/>
      <c r="E1391" s="9" t="s">
        <v>277</v>
      </c>
      <c r="F1391" s="9" t="s">
        <v>277</v>
      </c>
      <c r="G1391" s="9" t="s">
        <v>277</v>
      </c>
      <c r="H1391" s="9" t="s">
        <v>277</v>
      </c>
      <c r="I1391" s="9" t="s">
        <v>277</v>
      </c>
      <c r="J1391" s="9" t="s">
        <v>277</v>
      </c>
      <c r="K1391" s="9" t="s">
        <v>277</v>
      </c>
      <c r="L1391" s="9">
        <v>607.85000000000082</v>
      </c>
      <c r="M1391" s="9">
        <v>414.8</v>
      </c>
      <c r="N1391" s="65"/>
      <c r="P1391" s="65">
        <f t="shared" ref="P1391:P1422" si="30">SUM(E1391:M1391)</f>
        <v>1022.6500000000008</v>
      </c>
    </row>
    <row r="1392" spans="1:18" ht="15">
      <c r="A1392" s="28" t="s">
        <v>763</v>
      </c>
      <c r="B1392" s="61" t="s">
        <v>2082</v>
      </c>
      <c r="C1392" s="3"/>
      <c r="D1392" s="3"/>
      <c r="E1392" s="9" t="s">
        <v>277</v>
      </c>
      <c r="F1392" s="9" t="s">
        <v>277</v>
      </c>
      <c r="G1392" s="9" t="s">
        <v>277</v>
      </c>
      <c r="H1392" s="9" t="s">
        <v>277</v>
      </c>
      <c r="I1392" s="9" t="s">
        <v>277</v>
      </c>
      <c r="J1392" s="9" t="s">
        <v>277</v>
      </c>
      <c r="K1392" s="9" t="s">
        <v>277</v>
      </c>
      <c r="L1392" s="9">
        <v>639.79999999999973</v>
      </c>
      <c r="M1392" s="9">
        <v>381.8</v>
      </c>
      <c r="N1392" s="65"/>
      <c r="P1392" s="65">
        <f t="shared" si="30"/>
        <v>1021.5999999999997</v>
      </c>
    </row>
    <row r="1393" spans="1:21" ht="15">
      <c r="A1393" s="28" t="s">
        <v>764</v>
      </c>
      <c r="B1393" s="61" t="s">
        <v>2093</v>
      </c>
      <c r="C1393" s="3"/>
      <c r="D1393" s="3"/>
      <c r="E1393" s="9" t="s">
        <v>277</v>
      </c>
      <c r="F1393" s="9" t="s">
        <v>277</v>
      </c>
      <c r="G1393" s="9" t="s">
        <v>277</v>
      </c>
      <c r="H1393" s="9" t="s">
        <v>277</v>
      </c>
      <c r="I1393" s="9" t="s">
        <v>277</v>
      </c>
      <c r="J1393" s="9" t="s">
        <v>277</v>
      </c>
      <c r="K1393" s="9" t="s">
        <v>277</v>
      </c>
      <c r="L1393" s="9">
        <v>562.29999999999836</v>
      </c>
      <c r="M1393" s="9">
        <v>438.15</v>
      </c>
      <c r="N1393" s="65"/>
      <c r="P1393" s="65">
        <f t="shared" si="30"/>
        <v>1000.4499999999983</v>
      </c>
      <c r="U1393" s="180"/>
    </row>
    <row r="1394" spans="1:21" ht="15">
      <c r="A1394" s="28" t="s">
        <v>765</v>
      </c>
      <c r="B1394" s="61" t="s">
        <v>2079</v>
      </c>
      <c r="C1394" s="3"/>
      <c r="D1394" s="3"/>
      <c r="E1394" s="9" t="s">
        <v>277</v>
      </c>
      <c r="F1394" s="9" t="s">
        <v>277</v>
      </c>
      <c r="G1394" s="9" t="s">
        <v>277</v>
      </c>
      <c r="H1394" s="9" t="s">
        <v>277</v>
      </c>
      <c r="I1394" s="9" t="s">
        <v>277</v>
      </c>
      <c r="J1394" s="9" t="s">
        <v>277</v>
      </c>
      <c r="K1394" s="9" t="s">
        <v>277</v>
      </c>
      <c r="L1394" s="9">
        <v>579.00000000000091</v>
      </c>
      <c r="M1394" s="9">
        <v>409.1</v>
      </c>
      <c r="N1394" s="65"/>
      <c r="P1394" s="65">
        <f t="shared" si="30"/>
        <v>988.10000000000093</v>
      </c>
      <c r="U1394" s="180"/>
    </row>
    <row r="1395" spans="1:21" ht="15">
      <c r="A1395" s="28" t="s">
        <v>1857</v>
      </c>
      <c r="B1395" s="61" t="s">
        <v>2081</v>
      </c>
      <c r="C1395" s="3"/>
      <c r="D1395" s="3"/>
      <c r="E1395" s="9" t="s">
        <v>277</v>
      </c>
      <c r="F1395" s="9" t="s">
        <v>277</v>
      </c>
      <c r="G1395" s="9" t="s">
        <v>277</v>
      </c>
      <c r="H1395" s="9" t="s">
        <v>277</v>
      </c>
      <c r="I1395" s="9" t="s">
        <v>277</v>
      </c>
      <c r="J1395" s="9" t="s">
        <v>277</v>
      </c>
      <c r="K1395" s="9" t="s">
        <v>277</v>
      </c>
      <c r="L1395" s="9">
        <v>620.64999999999873</v>
      </c>
      <c r="M1395" s="9">
        <v>345.3</v>
      </c>
      <c r="N1395" s="65"/>
      <c r="P1395" s="65">
        <f t="shared" si="30"/>
        <v>965.94999999999868</v>
      </c>
      <c r="U1395" s="180"/>
    </row>
    <row r="1396" spans="1:21" ht="15">
      <c r="A1396" s="28" t="s">
        <v>2049</v>
      </c>
      <c r="B1396" s="61" t="s">
        <v>179</v>
      </c>
      <c r="C1396" s="3"/>
      <c r="D1396" s="3"/>
      <c r="E1396" s="9" t="s">
        <v>277</v>
      </c>
      <c r="F1396" s="9" t="s">
        <v>277</v>
      </c>
      <c r="G1396" s="9" t="s">
        <v>277</v>
      </c>
      <c r="H1396" s="9" t="s">
        <v>277</v>
      </c>
      <c r="I1396" s="9" t="s">
        <v>277</v>
      </c>
      <c r="J1396" s="9" t="s">
        <v>277</v>
      </c>
      <c r="K1396" s="9" t="s">
        <v>277</v>
      </c>
      <c r="L1396" s="9">
        <v>629.95000000000073</v>
      </c>
      <c r="M1396" s="9">
        <v>325.14999999999998</v>
      </c>
      <c r="N1396" s="65"/>
      <c r="P1396" s="65">
        <f t="shared" si="30"/>
        <v>955.1000000000007</v>
      </c>
      <c r="U1396" s="180"/>
    </row>
    <row r="1397" spans="1:21" ht="15">
      <c r="A1397" s="28" t="s">
        <v>2050</v>
      </c>
      <c r="B1397" s="61" t="s">
        <v>2086</v>
      </c>
      <c r="C1397" s="3"/>
      <c r="D1397" s="3"/>
      <c r="E1397" s="9" t="s">
        <v>277</v>
      </c>
      <c r="F1397" s="9" t="s">
        <v>277</v>
      </c>
      <c r="G1397" s="9" t="s">
        <v>277</v>
      </c>
      <c r="H1397" s="9" t="s">
        <v>277</v>
      </c>
      <c r="I1397" s="9" t="s">
        <v>277</v>
      </c>
      <c r="J1397" s="9" t="s">
        <v>277</v>
      </c>
      <c r="K1397" s="9" t="s">
        <v>277</v>
      </c>
      <c r="L1397" s="9">
        <v>488.20000000000073</v>
      </c>
      <c r="M1397" s="9">
        <v>444</v>
      </c>
      <c r="N1397" s="65"/>
      <c r="P1397" s="65">
        <f t="shared" si="30"/>
        <v>932.20000000000073</v>
      </c>
      <c r="U1397" s="180"/>
    </row>
    <row r="1398" spans="1:21" ht="15">
      <c r="A1398" s="28" t="s">
        <v>2051</v>
      </c>
      <c r="B1398" s="226" t="s">
        <v>2171</v>
      </c>
      <c r="C1398" s="3"/>
      <c r="D1398" s="3"/>
      <c r="E1398" s="9" t="s">
        <v>277</v>
      </c>
      <c r="F1398" s="9" t="s">
        <v>277</v>
      </c>
      <c r="G1398" s="9" t="s">
        <v>277</v>
      </c>
      <c r="H1398" s="9" t="s">
        <v>277</v>
      </c>
      <c r="I1398" s="9" t="s">
        <v>277</v>
      </c>
      <c r="J1398" s="9" t="s">
        <v>277</v>
      </c>
      <c r="K1398" s="9">
        <v>267.94999999999891</v>
      </c>
      <c r="L1398" s="9">
        <v>294.40000000000055</v>
      </c>
      <c r="M1398" s="9">
        <v>345.40000000000003</v>
      </c>
      <c r="P1398" s="65">
        <f t="shared" si="30"/>
        <v>907.74999999999955</v>
      </c>
    </row>
    <row r="1399" spans="1:21" ht="15">
      <c r="A1399" s="28" t="s">
        <v>2052</v>
      </c>
      <c r="B1399" s="61" t="s">
        <v>2076</v>
      </c>
      <c r="C1399" s="3"/>
      <c r="D1399" s="3"/>
      <c r="E1399" s="9" t="s">
        <v>277</v>
      </c>
      <c r="F1399" s="9" t="s">
        <v>277</v>
      </c>
      <c r="G1399" s="9" t="s">
        <v>277</v>
      </c>
      <c r="H1399" s="9" t="s">
        <v>277</v>
      </c>
      <c r="I1399" s="9" t="s">
        <v>277</v>
      </c>
      <c r="J1399" s="9" t="s">
        <v>277</v>
      </c>
      <c r="K1399" s="9" t="s">
        <v>277</v>
      </c>
      <c r="L1399" s="9">
        <v>606.79999999999973</v>
      </c>
      <c r="M1399" s="9">
        <v>252.5</v>
      </c>
      <c r="N1399" s="65"/>
      <c r="P1399" s="65">
        <f t="shared" si="30"/>
        <v>859.29999999999973</v>
      </c>
      <c r="U1399" s="180"/>
    </row>
    <row r="1400" spans="1:21" ht="15">
      <c r="A1400" s="28" t="s">
        <v>2053</v>
      </c>
      <c r="B1400" s="61" t="s">
        <v>2075</v>
      </c>
      <c r="C1400" s="3"/>
      <c r="D1400" s="3"/>
      <c r="E1400" s="9" t="s">
        <v>277</v>
      </c>
      <c r="F1400" s="9" t="s">
        <v>277</v>
      </c>
      <c r="G1400" s="9" t="s">
        <v>277</v>
      </c>
      <c r="H1400" s="9" t="s">
        <v>277</v>
      </c>
      <c r="I1400" s="9" t="s">
        <v>277</v>
      </c>
      <c r="J1400" s="9" t="s">
        <v>277</v>
      </c>
      <c r="K1400" s="9" t="s">
        <v>277</v>
      </c>
      <c r="L1400" s="9">
        <v>464.65000000000055</v>
      </c>
      <c r="M1400" s="9">
        <v>388.75</v>
      </c>
      <c r="N1400" s="65"/>
      <c r="P1400" s="65">
        <f t="shared" si="30"/>
        <v>853.40000000000055</v>
      </c>
      <c r="U1400" s="180"/>
    </row>
    <row r="1401" spans="1:21" ht="15">
      <c r="A1401" s="28" t="s">
        <v>2054</v>
      </c>
      <c r="B1401" s="61" t="s">
        <v>2095</v>
      </c>
      <c r="C1401" s="3"/>
      <c r="D1401" s="3"/>
      <c r="E1401" s="9" t="s">
        <v>277</v>
      </c>
      <c r="F1401" s="9" t="s">
        <v>277</v>
      </c>
      <c r="G1401" s="9" t="s">
        <v>277</v>
      </c>
      <c r="H1401" s="9" t="s">
        <v>277</v>
      </c>
      <c r="I1401" s="9" t="s">
        <v>277</v>
      </c>
      <c r="J1401" s="9" t="s">
        <v>277</v>
      </c>
      <c r="K1401" s="9" t="s">
        <v>277</v>
      </c>
      <c r="L1401" s="9">
        <v>619.10000000000036</v>
      </c>
      <c r="M1401" s="9">
        <v>216.6</v>
      </c>
      <c r="N1401" s="65"/>
      <c r="P1401" s="65">
        <f t="shared" si="30"/>
        <v>835.70000000000039</v>
      </c>
      <c r="U1401" s="180"/>
    </row>
    <row r="1402" spans="1:21" ht="15">
      <c r="A1402" s="28" t="s">
        <v>2055</v>
      </c>
      <c r="B1402" s="61" t="s">
        <v>2084</v>
      </c>
      <c r="C1402" s="3"/>
      <c r="D1402" s="3"/>
      <c r="E1402" s="9" t="s">
        <v>277</v>
      </c>
      <c r="F1402" s="9" t="s">
        <v>277</v>
      </c>
      <c r="G1402" s="9" t="s">
        <v>277</v>
      </c>
      <c r="H1402" s="9" t="s">
        <v>277</v>
      </c>
      <c r="I1402" s="9" t="s">
        <v>277</v>
      </c>
      <c r="J1402" s="9" t="s">
        <v>277</v>
      </c>
      <c r="K1402" s="9" t="s">
        <v>277</v>
      </c>
      <c r="L1402" s="9">
        <v>557.89999999999964</v>
      </c>
      <c r="M1402" s="9">
        <v>242.29999999999998</v>
      </c>
      <c r="N1402" s="65"/>
      <c r="P1402" s="65">
        <f t="shared" si="30"/>
        <v>800.19999999999959</v>
      </c>
      <c r="U1402" s="180"/>
    </row>
    <row r="1403" spans="1:21" ht="15">
      <c r="A1403" s="28" t="s">
        <v>2056</v>
      </c>
      <c r="B1403" s="61" t="s">
        <v>2077</v>
      </c>
      <c r="C1403" s="3"/>
      <c r="D1403" s="3"/>
      <c r="E1403" s="9" t="s">
        <v>277</v>
      </c>
      <c r="F1403" s="9" t="s">
        <v>277</v>
      </c>
      <c r="G1403" s="9" t="s">
        <v>277</v>
      </c>
      <c r="H1403" s="9" t="s">
        <v>277</v>
      </c>
      <c r="I1403" s="9" t="s">
        <v>277</v>
      </c>
      <c r="J1403" s="9" t="s">
        <v>277</v>
      </c>
      <c r="K1403" s="9" t="s">
        <v>277</v>
      </c>
      <c r="L1403" s="9">
        <v>487.5</v>
      </c>
      <c r="M1403" s="9">
        <v>302.3</v>
      </c>
      <c r="N1403" s="65"/>
      <c r="P1403" s="65">
        <f t="shared" si="30"/>
        <v>789.8</v>
      </c>
      <c r="U1403" s="180"/>
    </row>
    <row r="1404" spans="1:21" ht="15">
      <c r="A1404" s="28" t="s">
        <v>2057</v>
      </c>
      <c r="B1404" s="61" t="s">
        <v>177</v>
      </c>
      <c r="E1404" s="9">
        <v>192.3</v>
      </c>
      <c r="F1404" s="179">
        <v>563.70000000000005</v>
      </c>
      <c r="G1404" s="9" t="s">
        <v>277</v>
      </c>
      <c r="H1404" s="9" t="s">
        <v>277</v>
      </c>
      <c r="I1404" s="9" t="s">
        <v>277</v>
      </c>
      <c r="J1404" s="9" t="s">
        <v>277</v>
      </c>
      <c r="K1404" s="9" t="s">
        <v>277</v>
      </c>
      <c r="L1404" s="9" t="s">
        <v>277</v>
      </c>
      <c r="M1404" s="9" t="s">
        <v>277</v>
      </c>
      <c r="P1404" s="65">
        <f t="shared" si="30"/>
        <v>756</v>
      </c>
      <c r="R1404" t="s">
        <v>287</v>
      </c>
    </row>
    <row r="1405" spans="1:21" ht="15">
      <c r="A1405" s="28" t="s">
        <v>2058</v>
      </c>
      <c r="B1405" s="61" t="s">
        <v>2098</v>
      </c>
      <c r="C1405" s="3"/>
      <c r="D1405" s="3"/>
      <c r="E1405" s="9" t="s">
        <v>277</v>
      </c>
      <c r="F1405" s="9" t="s">
        <v>277</v>
      </c>
      <c r="G1405" s="9" t="s">
        <v>277</v>
      </c>
      <c r="H1405" s="9" t="s">
        <v>277</v>
      </c>
      <c r="I1405" s="9" t="s">
        <v>277</v>
      </c>
      <c r="J1405" s="9" t="s">
        <v>277</v>
      </c>
      <c r="K1405" s="9" t="s">
        <v>277</v>
      </c>
      <c r="L1405" s="9">
        <v>690.55000000000018</v>
      </c>
      <c r="M1405" s="9" t="s">
        <v>277</v>
      </c>
      <c r="N1405" s="65"/>
      <c r="P1405" s="65">
        <f t="shared" si="30"/>
        <v>690.55000000000018</v>
      </c>
      <c r="U1405" s="180"/>
    </row>
    <row r="1406" spans="1:21" ht="15">
      <c r="A1406" s="28" t="s">
        <v>2059</v>
      </c>
      <c r="B1406" s="61" t="s">
        <v>2520</v>
      </c>
      <c r="C1406" s="3"/>
      <c r="D1406" s="3"/>
      <c r="E1406" s="9" t="s">
        <v>277</v>
      </c>
      <c r="F1406" s="9" t="s">
        <v>277</v>
      </c>
      <c r="G1406" s="9" t="s">
        <v>277</v>
      </c>
      <c r="H1406" s="9" t="s">
        <v>277</v>
      </c>
      <c r="I1406" s="9" t="s">
        <v>277</v>
      </c>
      <c r="J1406" s="9" t="s">
        <v>277</v>
      </c>
      <c r="K1406" s="9" t="s">
        <v>277</v>
      </c>
      <c r="L1406" s="9" t="s">
        <v>277</v>
      </c>
      <c r="M1406" s="176">
        <v>676.09999999999991</v>
      </c>
      <c r="N1406" s="65"/>
      <c r="P1406" s="65">
        <f t="shared" si="30"/>
        <v>676.09999999999991</v>
      </c>
      <c r="R1406" t="s">
        <v>280</v>
      </c>
      <c r="U1406" s="3" t="s">
        <v>1353</v>
      </c>
    </row>
    <row r="1407" spans="1:21" ht="15">
      <c r="A1407" s="28" t="s">
        <v>2060</v>
      </c>
      <c r="B1407" s="61" t="s">
        <v>2530</v>
      </c>
      <c r="C1407" s="3"/>
      <c r="D1407" s="3"/>
      <c r="E1407" s="9" t="s">
        <v>277</v>
      </c>
      <c r="F1407" s="9" t="s">
        <v>277</v>
      </c>
      <c r="G1407" s="9" t="s">
        <v>277</v>
      </c>
      <c r="H1407" s="9" t="s">
        <v>277</v>
      </c>
      <c r="I1407" s="9" t="s">
        <v>277</v>
      </c>
      <c r="J1407" s="9" t="s">
        <v>277</v>
      </c>
      <c r="K1407" s="9" t="s">
        <v>277</v>
      </c>
      <c r="L1407" s="9" t="s">
        <v>277</v>
      </c>
      <c r="M1407" s="179">
        <v>598</v>
      </c>
      <c r="N1407" s="65"/>
      <c r="P1407" s="65">
        <f t="shared" si="30"/>
        <v>598</v>
      </c>
      <c r="R1407" t="s">
        <v>283</v>
      </c>
      <c r="U1407" s="180"/>
    </row>
    <row r="1408" spans="1:21" ht="15">
      <c r="A1408" s="28" t="s">
        <v>2061</v>
      </c>
      <c r="B1408" s="61" t="s">
        <v>2523</v>
      </c>
      <c r="C1408" s="3"/>
      <c r="D1408" s="3"/>
      <c r="E1408" s="9" t="s">
        <v>277</v>
      </c>
      <c r="F1408" s="9" t="s">
        <v>277</v>
      </c>
      <c r="G1408" s="9" t="s">
        <v>277</v>
      </c>
      <c r="H1408" s="9" t="s">
        <v>277</v>
      </c>
      <c r="I1408" s="9" t="s">
        <v>277</v>
      </c>
      <c r="J1408" s="9" t="s">
        <v>277</v>
      </c>
      <c r="K1408" s="9" t="s">
        <v>277</v>
      </c>
      <c r="L1408" s="9" t="s">
        <v>277</v>
      </c>
      <c r="M1408" s="179">
        <v>566.9</v>
      </c>
      <c r="N1408" s="65"/>
      <c r="P1408" s="65">
        <f t="shared" si="30"/>
        <v>566.9</v>
      </c>
      <c r="R1408" t="s">
        <v>296</v>
      </c>
      <c r="U1408" s="180"/>
    </row>
    <row r="1409" spans="1:18" ht="15">
      <c r="A1409" s="28" t="s">
        <v>2062</v>
      </c>
      <c r="B1409" s="226" t="s">
        <v>1577</v>
      </c>
      <c r="C1409" s="3"/>
      <c r="D1409" s="3"/>
      <c r="E1409" s="9" t="s">
        <v>277</v>
      </c>
      <c r="F1409" s="9" t="s">
        <v>277</v>
      </c>
      <c r="G1409" s="9" t="s">
        <v>277</v>
      </c>
      <c r="H1409" s="9" t="s">
        <v>277</v>
      </c>
      <c r="I1409" s="9" t="s">
        <v>277</v>
      </c>
      <c r="J1409" s="9">
        <v>565.79999999999927</v>
      </c>
      <c r="K1409" s="9" t="s">
        <v>277</v>
      </c>
      <c r="L1409" s="9" t="s">
        <v>277</v>
      </c>
      <c r="M1409" s="9" t="s">
        <v>277</v>
      </c>
      <c r="P1409" s="65">
        <f t="shared" si="30"/>
        <v>565.79999999999927</v>
      </c>
    </row>
    <row r="1410" spans="1:18" ht="15">
      <c r="A1410" s="28" t="s">
        <v>2063</v>
      </c>
      <c r="B1410" s="61" t="s">
        <v>2088</v>
      </c>
      <c r="C1410" s="3"/>
      <c r="D1410" s="3"/>
      <c r="E1410" s="9" t="s">
        <v>277</v>
      </c>
      <c r="F1410" s="9" t="s">
        <v>277</v>
      </c>
      <c r="G1410" s="9" t="s">
        <v>277</v>
      </c>
      <c r="H1410" s="9" t="s">
        <v>277</v>
      </c>
      <c r="I1410" s="9" t="s">
        <v>277</v>
      </c>
      <c r="J1410" s="9" t="s">
        <v>277</v>
      </c>
      <c r="K1410" s="9" t="s">
        <v>277</v>
      </c>
      <c r="L1410" s="9">
        <v>557.99999999999864</v>
      </c>
      <c r="M1410" s="9" t="s">
        <v>277</v>
      </c>
      <c r="N1410" s="65"/>
      <c r="P1410" s="65">
        <f t="shared" si="30"/>
        <v>557.99999999999864</v>
      </c>
    </row>
    <row r="1411" spans="1:18" ht="15">
      <c r="A1411" s="28" t="s">
        <v>2064</v>
      </c>
      <c r="B1411" s="61" t="s">
        <v>2507</v>
      </c>
      <c r="C1411" s="3"/>
      <c r="D1411" s="3"/>
      <c r="E1411" s="9" t="s">
        <v>277</v>
      </c>
      <c r="F1411" s="9" t="s">
        <v>277</v>
      </c>
      <c r="G1411" s="9" t="s">
        <v>277</v>
      </c>
      <c r="H1411" s="9" t="s">
        <v>277</v>
      </c>
      <c r="I1411" s="9" t="s">
        <v>277</v>
      </c>
      <c r="J1411" s="9" t="s">
        <v>277</v>
      </c>
      <c r="K1411" s="9" t="s">
        <v>277</v>
      </c>
      <c r="L1411" s="9" t="s">
        <v>277</v>
      </c>
      <c r="M1411" s="179">
        <v>557.79999999999995</v>
      </c>
      <c r="N1411" s="65"/>
      <c r="P1411" s="65">
        <f t="shared" si="30"/>
        <v>557.79999999999995</v>
      </c>
      <c r="R1411" t="s">
        <v>291</v>
      </c>
    </row>
    <row r="1412" spans="1:18" ht="15">
      <c r="A1412" s="28" t="s">
        <v>2065</v>
      </c>
      <c r="B1412" s="61" t="s">
        <v>163</v>
      </c>
      <c r="E1412" s="9" t="s">
        <v>277</v>
      </c>
      <c r="F1412" s="9" t="s">
        <v>277</v>
      </c>
      <c r="G1412" s="175">
        <v>556.79999999999995</v>
      </c>
      <c r="H1412" s="9" t="s">
        <v>277</v>
      </c>
      <c r="I1412" s="9" t="s">
        <v>277</v>
      </c>
      <c r="J1412" s="9" t="s">
        <v>277</v>
      </c>
      <c r="K1412" s="9" t="s">
        <v>277</v>
      </c>
      <c r="L1412" s="9" t="s">
        <v>277</v>
      </c>
      <c r="M1412" s="9" t="s">
        <v>277</v>
      </c>
      <c r="P1412" s="65">
        <f t="shared" si="30"/>
        <v>556.79999999999995</v>
      </c>
      <c r="R1412" t="s">
        <v>281</v>
      </c>
    </row>
    <row r="1413" spans="1:18" ht="15">
      <c r="A1413" s="28" t="s">
        <v>2066</v>
      </c>
      <c r="B1413" s="61" t="s">
        <v>2527</v>
      </c>
      <c r="C1413" s="3"/>
      <c r="D1413" s="3"/>
      <c r="E1413" s="9" t="s">
        <v>277</v>
      </c>
      <c r="F1413" s="9" t="s">
        <v>277</v>
      </c>
      <c r="G1413" s="9" t="s">
        <v>277</v>
      </c>
      <c r="H1413" s="9" t="s">
        <v>277</v>
      </c>
      <c r="I1413" s="9" t="s">
        <v>277</v>
      </c>
      <c r="J1413" s="9" t="s">
        <v>277</v>
      </c>
      <c r="K1413" s="9" t="s">
        <v>277</v>
      </c>
      <c r="L1413" s="9" t="s">
        <v>277</v>
      </c>
      <c r="M1413" s="179">
        <v>554.90000000000009</v>
      </c>
      <c r="N1413" s="65"/>
      <c r="P1413" s="65">
        <f t="shared" si="30"/>
        <v>554.90000000000009</v>
      </c>
      <c r="R1413" t="s">
        <v>287</v>
      </c>
    </row>
    <row r="1414" spans="1:18" ht="15">
      <c r="A1414" s="28" t="s">
        <v>2067</v>
      </c>
      <c r="B1414" s="61" t="s">
        <v>2625</v>
      </c>
      <c r="C1414" s="3"/>
      <c r="D1414" s="3"/>
      <c r="E1414" s="9" t="s">
        <v>277</v>
      </c>
      <c r="F1414" s="9" t="s">
        <v>277</v>
      </c>
      <c r="G1414" s="9" t="s">
        <v>277</v>
      </c>
      <c r="H1414" s="9" t="s">
        <v>277</v>
      </c>
      <c r="I1414" s="9" t="s">
        <v>277</v>
      </c>
      <c r="J1414" s="9" t="s">
        <v>277</v>
      </c>
      <c r="K1414" s="9" t="s">
        <v>277</v>
      </c>
      <c r="L1414" s="9" t="s">
        <v>277</v>
      </c>
      <c r="M1414" s="179">
        <v>554</v>
      </c>
      <c r="N1414" s="65"/>
      <c r="P1414" s="65">
        <f t="shared" si="30"/>
        <v>554</v>
      </c>
      <c r="R1414" t="s">
        <v>292</v>
      </c>
    </row>
    <row r="1415" spans="1:18" ht="15">
      <c r="A1415" s="28" t="s">
        <v>2068</v>
      </c>
      <c r="B1415" s="61" t="s">
        <v>2516</v>
      </c>
      <c r="C1415" s="3"/>
      <c r="D1415" s="3"/>
      <c r="E1415" s="9" t="s">
        <v>277</v>
      </c>
      <c r="F1415" s="9" t="s">
        <v>277</v>
      </c>
      <c r="G1415" s="9" t="s">
        <v>277</v>
      </c>
      <c r="H1415" s="9" t="s">
        <v>277</v>
      </c>
      <c r="I1415" s="9" t="s">
        <v>277</v>
      </c>
      <c r="J1415" s="9" t="s">
        <v>277</v>
      </c>
      <c r="K1415" s="9" t="s">
        <v>277</v>
      </c>
      <c r="L1415" s="9" t="s">
        <v>277</v>
      </c>
      <c r="M1415" s="9">
        <v>537.15</v>
      </c>
      <c r="N1415" s="65"/>
      <c r="P1415" s="65">
        <f t="shared" si="30"/>
        <v>537.15</v>
      </c>
    </row>
    <row r="1416" spans="1:18" ht="15">
      <c r="A1416" s="28" t="s">
        <v>2069</v>
      </c>
      <c r="B1416" s="61" t="s">
        <v>2522</v>
      </c>
      <c r="C1416" s="3"/>
      <c r="D1416" s="3"/>
      <c r="E1416" s="9" t="s">
        <v>277</v>
      </c>
      <c r="F1416" s="9" t="s">
        <v>277</v>
      </c>
      <c r="G1416" s="9" t="s">
        <v>277</v>
      </c>
      <c r="H1416" s="9" t="s">
        <v>277</v>
      </c>
      <c r="I1416" s="9" t="s">
        <v>277</v>
      </c>
      <c r="J1416" s="9" t="s">
        <v>277</v>
      </c>
      <c r="K1416" s="9" t="s">
        <v>277</v>
      </c>
      <c r="L1416" s="9" t="s">
        <v>277</v>
      </c>
      <c r="M1416" s="9">
        <v>525.59999999999991</v>
      </c>
      <c r="N1416" s="65"/>
      <c r="P1416" s="65">
        <f t="shared" si="30"/>
        <v>525.59999999999991</v>
      </c>
    </row>
    <row r="1417" spans="1:18" ht="15">
      <c r="A1417" s="28" t="s">
        <v>2070</v>
      </c>
      <c r="B1417" s="61" t="s">
        <v>2529</v>
      </c>
      <c r="C1417" s="3"/>
      <c r="D1417" s="3"/>
      <c r="E1417" s="9" t="s">
        <v>277</v>
      </c>
      <c r="F1417" s="9" t="s">
        <v>277</v>
      </c>
      <c r="G1417" s="9" t="s">
        <v>277</v>
      </c>
      <c r="H1417" s="9" t="s">
        <v>277</v>
      </c>
      <c r="I1417" s="9" t="s">
        <v>277</v>
      </c>
      <c r="J1417" s="9" t="s">
        <v>277</v>
      </c>
      <c r="K1417" s="9" t="s">
        <v>277</v>
      </c>
      <c r="L1417" s="9" t="s">
        <v>277</v>
      </c>
      <c r="M1417" s="9">
        <v>525.5</v>
      </c>
      <c r="N1417" s="65"/>
      <c r="P1417" s="65">
        <f t="shared" si="30"/>
        <v>525.5</v>
      </c>
    </row>
    <row r="1418" spans="1:18" ht="15">
      <c r="A1418" s="28" t="s">
        <v>2071</v>
      </c>
      <c r="B1418" s="61" t="s">
        <v>2513</v>
      </c>
      <c r="C1418" s="3"/>
      <c r="D1418" s="3"/>
      <c r="E1418" s="9" t="s">
        <v>277</v>
      </c>
      <c r="F1418" s="9" t="s">
        <v>277</v>
      </c>
      <c r="G1418" s="9" t="s">
        <v>277</v>
      </c>
      <c r="H1418" s="9" t="s">
        <v>277</v>
      </c>
      <c r="I1418" s="9" t="s">
        <v>277</v>
      </c>
      <c r="J1418" s="9" t="s">
        <v>277</v>
      </c>
      <c r="K1418" s="9" t="s">
        <v>277</v>
      </c>
      <c r="L1418" s="9" t="s">
        <v>277</v>
      </c>
      <c r="M1418" s="9">
        <v>502.90000000000003</v>
      </c>
      <c r="N1418" s="65"/>
      <c r="P1418" s="65">
        <f t="shared" si="30"/>
        <v>502.90000000000003</v>
      </c>
    </row>
    <row r="1419" spans="1:18" ht="15">
      <c r="A1419" s="28" t="s">
        <v>2072</v>
      </c>
      <c r="B1419" s="226" t="s">
        <v>2073</v>
      </c>
      <c r="C1419" s="3"/>
      <c r="D1419" s="3"/>
      <c r="E1419" s="9" t="s">
        <v>277</v>
      </c>
      <c r="F1419" s="9" t="s">
        <v>277</v>
      </c>
      <c r="G1419" s="9" t="s">
        <v>277</v>
      </c>
      <c r="H1419" s="9" t="s">
        <v>277</v>
      </c>
      <c r="I1419" s="9" t="s">
        <v>277</v>
      </c>
      <c r="J1419" s="9" t="s">
        <v>277</v>
      </c>
      <c r="K1419" s="9" t="s">
        <v>277</v>
      </c>
      <c r="L1419" s="9">
        <v>491.00000000000045</v>
      </c>
      <c r="M1419" s="9" t="s">
        <v>277</v>
      </c>
      <c r="N1419" s="65"/>
      <c r="P1419" s="65">
        <f t="shared" si="30"/>
        <v>491.00000000000045</v>
      </c>
    </row>
    <row r="1420" spans="1:18" ht="15">
      <c r="A1420" s="28" t="s">
        <v>2149</v>
      </c>
      <c r="B1420" s="61" t="s">
        <v>2518</v>
      </c>
      <c r="C1420" s="3"/>
      <c r="D1420" s="3"/>
      <c r="E1420" s="9" t="s">
        <v>277</v>
      </c>
      <c r="F1420" s="9" t="s">
        <v>277</v>
      </c>
      <c r="G1420" s="9" t="s">
        <v>277</v>
      </c>
      <c r="H1420" s="9" t="s">
        <v>277</v>
      </c>
      <c r="I1420" s="9" t="s">
        <v>277</v>
      </c>
      <c r="J1420" s="9" t="s">
        <v>277</v>
      </c>
      <c r="K1420" s="9" t="s">
        <v>277</v>
      </c>
      <c r="L1420" s="9" t="s">
        <v>277</v>
      </c>
      <c r="M1420" s="9">
        <v>488.9</v>
      </c>
      <c r="N1420" s="65"/>
      <c r="P1420" s="65">
        <f t="shared" si="30"/>
        <v>488.9</v>
      </c>
    </row>
    <row r="1421" spans="1:18" ht="15">
      <c r="A1421" s="28" t="s">
        <v>2150</v>
      </c>
      <c r="B1421" s="170" t="s">
        <v>1294</v>
      </c>
      <c r="C1421" s="3"/>
      <c r="D1421" s="3"/>
      <c r="E1421" s="9" t="s">
        <v>277</v>
      </c>
      <c r="F1421" s="9" t="s">
        <v>277</v>
      </c>
      <c r="G1421" s="9" t="s">
        <v>277</v>
      </c>
      <c r="H1421" s="9" t="s">
        <v>277</v>
      </c>
      <c r="I1421" s="9">
        <v>485.39999999999964</v>
      </c>
      <c r="J1421" s="9" t="s">
        <v>277</v>
      </c>
      <c r="K1421" s="9" t="s">
        <v>277</v>
      </c>
      <c r="L1421" s="9" t="s">
        <v>277</v>
      </c>
      <c r="M1421" s="9" t="s">
        <v>277</v>
      </c>
      <c r="P1421" s="65">
        <f t="shared" si="30"/>
        <v>485.39999999999964</v>
      </c>
    </row>
    <row r="1422" spans="1:18" ht="15">
      <c r="A1422" s="28" t="s">
        <v>2151</v>
      </c>
      <c r="B1422" s="61" t="s">
        <v>2087</v>
      </c>
      <c r="C1422" s="3"/>
      <c r="D1422" s="3"/>
      <c r="E1422" s="9" t="s">
        <v>277</v>
      </c>
      <c r="F1422" s="9" t="s">
        <v>277</v>
      </c>
      <c r="G1422" s="9" t="s">
        <v>277</v>
      </c>
      <c r="H1422" s="9" t="s">
        <v>277</v>
      </c>
      <c r="I1422" s="9" t="s">
        <v>277</v>
      </c>
      <c r="J1422" s="9" t="s">
        <v>277</v>
      </c>
      <c r="K1422" s="9" t="s">
        <v>277</v>
      </c>
      <c r="L1422" s="9">
        <v>481.05000000000018</v>
      </c>
      <c r="M1422" s="9" t="s">
        <v>277</v>
      </c>
      <c r="N1422" s="65"/>
      <c r="P1422" s="65">
        <f t="shared" si="30"/>
        <v>481.05000000000018</v>
      </c>
    </row>
    <row r="1423" spans="1:18" ht="15">
      <c r="A1423" s="238" t="s">
        <v>2480</v>
      </c>
      <c r="B1423" s="61" t="s">
        <v>640</v>
      </c>
      <c r="E1423" s="9" t="s">
        <v>277</v>
      </c>
      <c r="F1423" s="9" t="s">
        <v>277</v>
      </c>
      <c r="G1423" s="9" t="s">
        <v>277</v>
      </c>
      <c r="H1423" s="9">
        <v>461.09999999999945</v>
      </c>
      <c r="I1423" s="9" t="s">
        <v>277</v>
      </c>
      <c r="J1423" s="9" t="s">
        <v>277</v>
      </c>
      <c r="K1423" s="9" t="s">
        <v>277</v>
      </c>
      <c r="L1423" s="9" t="s">
        <v>277</v>
      </c>
      <c r="M1423" s="9" t="s">
        <v>277</v>
      </c>
      <c r="P1423" s="65">
        <f t="shared" ref="P1423:P1453" si="31">SUM(E1423:M1423)</f>
        <v>461.09999999999945</v>
      </c>
    </row>
    <row r="1424" spans="1:18" ht="15">
      <c r="A1424" s="238" t="s">
        <v>2481</v>
      </c>
      <c r="B1424" s="61" t="s">
        <v>2525</v>
      </c>
      <c r="C1424" s="3"/>
      <c r="D1424" s="3"/>
      <c r="E1424" s="9" t="s">
        <v>277</v>
      </c>
      <c r="F1424" s="9" t="s">
        <v>277</v>
      </c>
      <c r="G1424" s="9" t="s">
        <v>277</v>
      </c>
      <c r="H1424" s="9" t="s">
        <v>277</v>
      </c>
      <c r="I1424" s="9" t="s">
        <v>277</v>
      </c>
      <c r="J1424" s="9" t="s">
        <v>277</v>
      </c>
      <c r="K1424" s="9" t="s">
        <v>277</v>
      </c>
      <c r="L1424" s="9" t="s">
        <v>277</v>
      </c>
      <c r="M1424" s="9">
        <v>457.9</v>
      </c>
      <c r="N1424" s="65"/>
      <c r="P1424" s="65">
        <f t="shared" si="31"/>
        <v>457.9</v>
      </c>
    </row>
    <row r="1425" spans="1:16" ht="15">
      <c r="A1425" s="238" t="s">
        <v>2482</v>
      </c>
      <c r="B1425" s="61" t="s">
        <v>2519</v>
      </c>
      <c r="C1425" s="3"/>
      <c r="D1425" s="3"/>
      <c r="E1425" s="9" t="s">
        <v>277</v>
      </c>
      <c r="F1425" s="9" t="s">
        <v>277</v>
      </c>
      <c r="G1425" s="9" t="s">
        <v>277</v>
      </c>
      <c r="H1425" s="9" t="s">
        <v>277</v>
      </c>
      <c r="I1425" s="9" t="s">
        <v>277</v>
      </c>
      <c r="J1425" s="9" t="s">
        <v>277</v>
      </c>
      <c r="K1425" s="9" t="s">
        <v>277</v>
      </c>
      <c r="L1425" s="9" t="s">
        <v>277</v>
      </c>
      <c r="M1425" s="9">
        <v>454.9</v>
      </c>
      <c r="N1425" s="65"/>
      <c r="P1425" s="65">
        <f t="shared" si="31"/>
        <v>454.9</v>
      </c>
    </row>
    <row r="1426" spans="1:16" ht="15">
      <c r="A1426" s="238" t="s">
        <v>2483</v>
      </c>
      <c r="B1426" s="61" t="s">
        <v>650</v>
      </c>
      <c r="E1426" s="9" t="s">
        <v>277</v>
      </c>
      <c r="F1426" s="9" t="s">
        <v>277</v>
      </c>
      <c r="G1426" s="9" t="s">
        <v>277</v>
      </c>
      <c r="H1426" s="9">
        <v>451.39999999999918</v>
      </c>
      <c r="I1426" s="9" t="s">
        <v>277</v>
      </c>
      <c r="J1426" s="9" t="s">
        <v>277</v>
      </c>
      <c r="K1426" s="9" t="s">
        <v>277</v>
      </c>
      <c r="L1426" s="9" t="s">
        <v>277</v>
      </c>
      <c r="M1426" s="9" t="s">
        <v>277</v>
      </c>
      <c r="P1426" s="65">
        <f t="shared" si="31"/>
        <v>451.39999999999918</v>
      </c>
    </row>
    <row r="1427" spans="1:16" ht="15">
      <c r="A1427" s="238" t="s">
        <v>2484</v>
      </c>
      <c r="B1427" s="170" t="s">
        <v>1275</v>
      </c>
      <c r="C1427" s="3"/>
      <c r="D1427" s="3"/>
      <c r="E1427" s="9" t="s">
        <v>277</v>
      </c>
      <c r="F1427" s="9" t="s">
        <v>277</v>
      </c>
      <c r="G1427" s="9" t="s">
        <v>277</v>
      </c>
      <c r="H1427" s="9" t="s">
        <v>277</v>
      </c>
      <c r="I1427" s="9">
        <v>435.69999999999982</v>
      </c>
      <c r="J1427" s="9" t="s">
        <v>277</v>
      </c>
      <c r="K1427" s="9" t="s">
        <v>277</v>
      </c>
      <c r="L1427" s="9" t="s">
        <v>277</v>
      </c>
      <c r="M1427" s="9" t="s">
        <v>277</v>
      </c>
      <c r="P1427" s="65">
        <f t="shared" si="31"/>
        <v>435.69999999999982</v>
      </c>
    </row>
    <row r="1428" spans="1:16" ht="15">
      <c r="A1428" s="238" t="s">
        <v>2485</v>
      </c>
      <c r="B1428" s="61" t="s">
        <v>2514</v>
      </c>
      <c r="C1428" s="3"/>
      <c r="D1428" s="3"/>
      <c r="E1428" s="9" t="s">
        <v>277</v>
      </c>
      <c r="F1428" s="9" t="s">
        <v>277</v>
      </c>
      <c r="G1428" s="9" t="s">
        <v>277</v>
      </c>
      <c r="H1428" s="9" t="s">
        <v>277</v>
      </c>
      <c r="I1428" s="9" t="s">
        <v>277</v>
      </c>
      <c r="J1428" s="9" t="s">
        <v>277</v>
      </c>
      <c r="K1428" s="9" t="s">
        <v>277</v>
      </c>
      <c r="L1428" s="9" t="s">
        <v>277</v>
      </c>
      <c r="M1428" s="9">
        <v>426.45</v>
      </c>
      <c r="N1428" s="65"/>
      <c r="P1428" s="65">
        <f t="shared" si="31"/>
        <v>426.45</v>
      </c>
    </row>
    <row r="1429" spans="1:16" ht="15">
      <c r="A1429" s="238" t="s">
        <v>2486</v>
      </c>
      <c r="B1429" s="61" t="s">
        <v>2532</v>
      </c>
      <c r="C1429" s="3"/>
      <c r="D1429" s="3"/>
      <c r="E1429" s="9" t="s">
        <v>277</v>
      </c>
      <c r="F1429" s="9" t="s">
        <v>277</v>
      </c>
      <c r="G1429" s="9" t="s">
        <v>277</v>
      </c>
      <c r="H1429" s="9" t="s">
        <v>277</v>
      </c>
      <c r="I1429" s="9" t="s">
        <v>277</v>
      </c>
      <c r="J1429" s="9" t="s">
        <v>277</v>
      </c>
      <c r="K1429" s="9" t="s">
        <v>277</v>
      </c>
      <c r="L1429" s="9" t="s">
        <v>277</v>
      </c>
      <c r="M1429" s="9">
        <v>421.65</v>
      </c>
      <c r="N1429" s="65"/>
      <c r="P1429" s="65">
        <f t="shared" si="31"/>
        <v>421.65</v>
      </c>
    </row>
    <row r="1430" spans="1:16" ht="15">
      <c r="A1430" s="238" t="s">
        <v>2487</v>
      </c>
      <c r="B1430" s="181" t="s">
        <v>1266</v>
      </c>
      <c r="C1430" s="3"/>
      <c r="D1430" s="3"/>
      <c r="E1430" s="9" t="s">
        <v>277</v>
      </c>
      <c r="F1430" s="9" t="s">
        <v>277</v>
      </c>
      <c r="G1430" s="9" t="s">
        <v>277</v>
      </c>
      <c r="H1430" s="9" t="s">
        <v>277</v>
      </c>
      <c r="I1430" s="9">
        <v>420.39999999999964</v>
      </c>
      <c r="J1430" s="9" t="s">
        <v>277</v>
      </c>
      <c r="K1430" s="9" t="s">
        <v>277</v>
      </c>
      <c r="L1430" s="9" t="s">
        <v>277</v>
      </c>
      <c r="M1430" s="9" t="s">
        <v>277</v>
      </c>
      <c r="P1430" s="65">
        <f t="shared" si="31"/>
        <v>420.39999999999964</v>
      </c>
    </row>
    <row r="1431" spans="1:16" ht="15">
      <c r="A1431" s="238" t="s">
        <v>2488</v>
      </c>
      <c r="B1431" s="61" t="s">
        <v>2526</v>
      </c>
      <c r="C1431" s="3"/>
      <c r="D1431" s="3"/>
      <c r="E1431" s="9" t="s">
        <v>277</v>
      </c>
      <c r="F1431" s="9" t="s">
        <v>277</v>
      </c>
      <c r="G1431" s="9" t="s">
        <v>277</v>
      </c>
      <c r="H1431" s="9" t="s">
        <v>277</v>
      </c>
      <c r="I1431" s="9" t="s">
        <v>277</v>
      </c>
      <c r="J1431" s="9" t="s">
        <v>277</v>
      </c>
      <c r="K1431" s="9" t="s">
        <v>277</v>
      </c>
      <c r="L1431" s="9" t="s">
        <v>277</v>
      </c>
      <c r="M1431" s="9">
        <v>419.95000000000005</v>
      </c>
      <c r="N1431" s="65"/>
      <c r="P1431" s="65">
        <f t="shared" si="31"/>
        <v>419.95000000000005</v>
      </c>
    </row>
    <row r="1432" spans="1:16" ht="15">
      <c r="A1432" s="238" t="s">
        <v>2489</v>
      </c>
      <c r="B1432" s="61" t="s">
        <v>2612</v>
      </c>
      <c r="C1432" s="3"/>
      <c r="D1432" s="3"/>
      <c r="E1432" s="9" t="s">
        <v>277</v>
      </c>
      <c r="F1432" s="9" t="s">
        <v>277</v>
      </c>
      <c r="G1432" s="9" t="s">
        <v>277</v>
      </c>
      <c r="H1432" s="9" t="s">
        <v>277</v>
      </c>
      <c r="I1432" s="9" t="s">
        <v>277</v>
      </c>
      <c r="J1432" s="9" t="s">
        <v>277</v>
      </c>
      <c r="K1432" s="9" t="s">
        <v>277</v>
      </c>
      <c r="L1432" s="9" t="s">
        <v>277</v>
      </c>
      <c r="M1432" s="9">
        <v>416.6</v>
      </c>
      <c r="N1432" s="65"/>
      <c r="P1432" s="65">
        <f t="shared" si="31"/>
        <v>416.6</v>
      </c>
    </row>
    <row r="1433" spans="1:16" ht="15">
      <c r="A1433" s="238" t="s">
        <v>2490</v>
      </c>
      <c r="B1433" s="61" t="s">
        <v>2515</v>
      </c>
      <c r="C1433" s="3"/>
      <c r="D1433" s="3"/>
      <c r="E1433" s="9" t="s">
        <v>277</v>
      </c>
      <c r="F1433" s="9" t="s">
        <v>277</v>
      </c>
      <c r="G1433" s="9" t="s">
        <v>277</v>
      </c>
      <c r="H1433" s="9" t="s">
        <v>277</v>
      </c>
      <c r="I1433" s="9" t="s">
        <v>277</v>
      </c>
      <c r="J1433" s="9" t="s">
        <v>277</v>
      </c>
      <c r="K1433" s="9" t="s">
        <v>277</v>
      </c>
      <c r="L1433" s="9" t="s">
        <v>277</v>
      </c>
      <c r="M1433" s="9">
        <v>405.85</v>
      </c>
      <c r="N1433" s="65"/>
      <c r="P1433" s="65">
        <f t="shared" si="31"/>
        <v>405.85</v>
      </c>
    </row>
    <row r="1434" spans="1:16" ht="15">
      <c r="A1434" s="238" t="s">
        <v>2491</v>
      </c>
      <c r="B1434" s="61" t="s">
        <v>2510</v>
      </c>
      <c r="C1434" s="3"/>
      <c r="D1434" s="3"/>
      <c r="E1434" s="9" t="s">
        <v>277</v>
      </c>
      <c r="F1434" s="9" t="s">
        <v>277</v>
      </c>
      <c r="G1434" s="9" t="s">
        <v>277</v>
      </c>
      <c r="H1434" s="9" t="s">
        <v>277</v>
      </c>
      <c r="I1434" s="9" t="s">
        <v>277</v>
      </c>
      <c r="J1434" s="9" t="s">
        <v>277</v>
      </c>
      <c r="K1434" s="9" t="s">
        <v>277</v>
      </c>
      <c r="L1434" s="9" t="s">
        <v>277</v>
      </c>
      <c r="M1434" s="9">
        <v>405.15</v>
      </c>
      <c r="N1434" s="65"/>
      <c r="P1434" s="65">
        <f t="shared" si="31"/>
        <v>405.15</v>
      </c>
    </row>
    <row r="1435" spans="1:16" ht="15">
      <c r="A1435" s="238" t="s">
        <v>2492</v>
      </c>
      <c r="B1435" s="61" t="s">
        <v>2506</v>
      </c>
      <c r="C1435" s="3"/>
      <c r="D1435" s="3"/>
      <c r="E1435" s="9" t="s">
        <v>277</v>
      </c>
      <c r="F1435" s="9" t="s">
        <v>277</v>
      </c>
      <c r="G1435" s="9" t="s">
        <v>277</v>
      </c>
      <c r="H1435" s="9" t="s">
        <v>277</v>
      </c>
      <c r="I1435" s="9" t="s">
        <v>277</v>
      </c>
      <c r="J1435" s="9" t="s">
        <v>277</v>
      </c>
      <c r="K1435" s="9" t="s">
        <v>277</v>
      </c>
      <c r="L1435" s="9" t="s">
        <v>277</v>
      </c>
      <c r="M1435" s="9">
        <v>405.09999999999997</v>
      </c>
      <c r="N1435" s="65"/>
      <c r="P1435" s="65">
        <f t="shared" si="31"/>
        <v>405.09999999999997</v>
      </c>
    </row>
    <row r="1436" spans="1:16" ht="15">
      <c r="A1436" s="238" t="s">
        <v>2493</v>
      </c>
      <c r="B1436" s="61" t="s">
        <v>2504</v>
      </c>
      <c r="C1436" s="3"/>
      <c r="D1436" s="3"/>
      <c r="E1436" s="9" t="s">
        <v>277</v>
      </c>
      <c r="F1436" s="9" t="s">
        <v>277</v>
      </c>
      <c r="G1436" s="9" t="s">
        <v>277</v>
      </c>
      <c r="H1436" s="9" t="s">
        <v>277</v>
      </c>
      <c r="I1436" s="9" t="s">
        <v>277</v>
      </c>
      <c r="J1436" s="9" t="s">
        <v>277</v>
      </c>
      <c r="K1436" s="9" t="s">
        <v>277</v>
      </c>
      <c r="L1436" s="9" t="s">
        <v>277</v>
      </c>
      <c r="M1436" s="9">
        <v>387.8</v>
      </c>
      <c r="N1436" s="65"/>
      <c r="P1436" s="65">
        <f t="shared" si="31"/>
        <v>387.8</v>
      </c>
    </row>
    <row r="1437" spans="1:16" ht="15">
      <c r="A1437" s="238" t="s">
        <v>2494</v>
      </c>
      <c r="B1437" s="226" t="s">
        <v>1616</v>
      </c>
      <c r="C1437" s="3"/>
      <c r="D1437" s="3"/>
      <c r="E1437" s="9" t="s">
        <v>277</v>
      </c>
      <c r="F1437" s="9" t="s">
        <v>277</v>
      </c>
      <c r="G1437" s="9" t="s">
        <v>277</v>
      </c>
      <c r="H1437" s="9" t="s">
        <v>277</v>
      </c>
      <c r="I1437" s="9" t="s">
        <v>277</v>
      </c>
      <c r="J1437" s="9" t="s">
        <v>277</v>
      </c>
      <c r="K1437" s="9">
        <v>39.000000000000455</v>
      </c>
      <c r="L1437" s="9">
        <v>346.70000000000073</v>
      </c>
      <c r="M1437" s="9" t="s">
        <v>277</v>
      </c>
      <c r="P1437" s="65">
        <f t="shared" si="31"/>
        <v>385.70000000000118</v>
      </c>
    </row>
    <row r="1438" spans="1:16" ht="15">
      <c r="A1438" s="238" t="s">
        <v>2495</v>
      </c>
      <c r="B1438" s="61" t="s">
        <v>2517</v>
      </c>
      <c r="C1438" s="3"/>
      <c r="D1438" s="3"/>
      <c r="E1438" s="9" t="s">
        <v>277</v>
      </c>
      <c r="F1438" s="9" t="s">
        <v>277</v>
      </c>
      <c r="G1438" s="9" t="s">
        <v>277</v>
      </c>
      <c r="H1438" s="9" t="s">
        <v>277</v>
      </c>
      <c r="I1438" s="9" t="s">
        <v>277</v>
      </c>
      <c r="J1438" s="9" t="s">
        <v>277</v>
      </c>
      <c r="K1438" s="9" t="s">
        <v>277</v>
      </c>
      <c r="L1438" s="9" t="s">
        <v>277</v>
      </c>
      <c r="M1438" s="9">
        <v>384.55</v>
      </c>
      <c r="N1438" s="65"/>
      <c r="P1438" s="65">
        <f t="shared" si="31"/>
        <v>384.55</v>
      </c>
    </row>
    <row r="1439" spans="1:16" ht="15">
      <c r="A1439" s="238" t="s">
        <v>2496</v>
      </c>
      <c r="B1439" s="61" t="s">
        <v>2521</v>
      </c>
      <c r="C1439" s="3"/>
      <c r="D1439" s="3"/>
      <c r="E1439" s="9" t="s">
        <v>277</v>
      </c>
      <c r="F1439" s="9" t="s">
        <v>277</v>
      </c>
      <c r="G1439" s="9" t="s">
        <v>277</v>
      </c>
      <c r="H1439" s="9" t="s">
        <v>277</v>
      </c>
      <c r="I1439" s="9" t="s">
        <v>277</v>
      </c>
      <c r="J1439" s="9" t="s">
        <v>277</v>
      </c>
      <c r="K1439" s="9" t="s">
        <v>277</v>
      </c>
      <c r="L1439" s="9" t="s">
        <v>277</v>
      </c>
      <c r="M1439" s="9">
        <v>364.35</v>
      </c>
      <c r="N1439" s="65"/>
      <c r="P1439" s="65">
        <f t="shared" si="31"/>
        <v>364.35</v>
      </c>
    </row>
    <row r="1440" spans="1:16" ht="15">
      <c r="A1440" s="238" t="s">
        <v>2497</v>
      </c>
      <c r="B1440" s="61" t="s">
        <v>2503</v>
      </c>
      <c r="C1440" s="3"/>
      <c r="D1440" s="3"/>
      <c r="E1440" s="9" t="s">
        <v>277</v>
      </c>
      <c r="F1440" s="9" t="s">
        <v>277</v>
      </c>
      <c r="G1440" s="9" t="s">
        <v>277</v>
      </c>
      <c r="H1440" s="9" t="s">
        <v>277</v>
      </c>
      <c r="I1440" s="9" t="s">
        <v>277</v>
      </c>
      <c r="J1440" s="9" t="s">
        <v>277</v>
      </c>
      <c r="K1440" s="9" t="s">
        <v>277</v>
      </c>
      <c r="L1440" s="9" t="s">
        <v>277</v>
      </c>
      <c r="M1440" s="9">
        <v>350.5</v>
      </c>
      <c r="N1440" s="65"/>
      <c r="P1440" s="65">
        <f t="shared" si="31"/>
        <v>350.5</v>
      </c>
    </row>
    <row r="1441" spans="1:18" ht="15">
      <c r="A1441" s="238" t="s">
        <v>2498</v>
      </c>
      <c r="B1441" s="61" t="s">
        <v>2505</v>
      </c>
      <c r="C1441" s="3"/>
      <c r="D1441" s="3"/>
      <c r="E1441" s="9" t="s">
        <v>277</v>
      </c>
      <c r="F1441" s="9" t="s">
        <v>277</v>
      </c>
      <c r="G1441" s="9" t="s">
        <v>277</v>
      </c>
      <c r="H1441" s="9" t="s">
        <v>277</v>
      </c>
      <c r="I1441" s="9" t="s">
        <v>277</v>
      </c>
      <c r="J1441" s="9" t="s">
        <v>277</v>
      </c>
      <c r="K1441" s="9" t="s">
        <v>277</v>
      </c>
      <c r="L1441" s="9" t="s">
        <v>277</v>
      </c>
      <c r="M1441" s="9">
        <v>349.4</v>
      </c>
      <c r="N1441" s="65"/>
      <c r="P1441" s="65">
        <f t="shared" si="31"/>
        <v>349.4</v>
      </c>
    </row>
    <row r="1442" spans="1:18" ht="15">
      <c r="A1442" s="238" t="s">
        <v>2499</v>
      </c>
      <c r="B1442" s="61" t="s">
        <v>2524</v>
      </c>
      <c r="C1442" s="3"/>
      <c r="D1442" s="3"/>
      <c r="E1442" s="9" t="s">
        <v>277</v>
      </c>
      <c r="F1442" s="9" t="s">
        <v>277</v>
      </c>
      <c r="G1442" s="9" t="s">
        <v>277</v>
      </c>
      <c r="H1442" s="9" t="s">
        <v>277</v>
      </c>
      <c r="I1442" s="9" t="s">
        <v>277</v>
      </c>
      <c r="J1442" s="9" t="s">
        <v>277</v>
      </c>
      <c r="K1442" s="9" t="s">
        <v>277</v>
      </c>
      <c r="L1442" s="9" t="s">
        <v>277</v>
      </c>
      <c r="M1442" s="9">
        <v>343.5</v>
      </c>
      <c r="N1442" s="65"/>
      <c r="P1442" s="65">
        <f t="shared" si="31"/>
        <v>343.5</v>
      </c>
    </row>
    <row r="1443" spans="1:18" ht="15">
      <c r="A1443" s="238" t="s">
        <v>2500</v>
      </c>
      <c r="B1443" s="170" t="s">
        <v>1274</v>
      </c>
      <c r="C1443" s="3"/>
      <c r="D1443" s="3"/>
      <c r="E1443" s="9" t="s">
        <v>277</v>
      </c>
      <c r="F1443" s="9" t="s">
        <v>277</v>
      </c>
      <c r="G1443" s="9" t="s">
        <v>277</v>
      </c>
      <c r="H1443" s="9" t="s">
        <v>277</v>
      </c>
      <c r="I1443" s="9">
        <v>331.70000000000027</v>
      </c>
      <c r="J1443" s="9" t="s">
        <v>277</v>
      </c>
      <c r="K1443" s="9" t="s">
        <v>277</v>
      </c>
      <c r="L1443" s="9" t="s">
        <v>277</v>
      </c>
      <c r="M1443" s="9" t="s">
        <v>277</v>
      </c>
      <c r="P1443" s="65">
        <f t="shared" si="31"/>
        <v>331.70000000000027</v>
      </c>
    </row>
    <row r="1444" spans="1:18" ht="15">
      <c r="A1444" s="238" t="s">
        <v>2501</v>
      </c>
      <c r="B1444" s="61" t="s">
        <v>178</v>
      </c>
      <c r="E1444" s="179">
        <v>328.8</v>
      </c>
      <c r="F1444" s="9" t="s">
        <v>277</v>
      </c>
      <c r="G1444" s="9" t="s">
        <v>277</v>
      </c>
      <c r="H1444" s="9" t="s">
        <v>277</v>
      </c>
      <c r="I1444" s="9" t="s">
        <v>277</v>
      </c>
      <c r="J1444" s="9" t="s">
        <v>277</v>
      </c>
      <c r="K1444" s="9" t="s">
        <v>277</v>
      </c>
      <c r="L1444" s="9" t="s">
        <v>277</v>
      </c>
      <c r="M1444" s="9" t="s">
        <v>277</v>
      </c>
      <c r="P1444" s="65">
        <f t="shared" si="31"/>
        <v>328.8</v>
      </c>
      <c r="R1444" t="s">
        <v>291</v>
      </c>
    </row>
    <row r="1445" spans="1:18" ht="15">
      <c r="A1445" s="238" t="s">
        <v>2502</v>
      </c>
      <c r="B1445" s="170" t="s">
        <v>1273</v>
      </c>
      <c r="C1445" s="3"/>
      <c r="D1445" s="3"/>
      <c r="E1445" s="9" t="s">
        <v>277</v>
      </c>
      <c r="F1445" s="9" t="s">
        <v>277</v>
      </c>
      <c r="G1445" s="9" t="s">
        <v>277</v>
      </c>
      <c r="H1445" s="9" t="s">
        <v>277</v>
      </c>
      <c r="I1445" s="9">
        <v>303.90000000000009</v>
      </c>
      <c r="J1445" s="9" t="s">
        <v>277</v>
      </c>
      <c r="K1445" s="9" t="s">
        <v>277</v>
      </c>
      <c r="L1445" s="9" t="s">
        <v>277</v>
      </c>
      <c r="M1445" s="9" t="s">
        <v>277</v>
      </c>
      <c r="P1445" s="65">
        <f t="shared" si="31"/>
        <v>303.90000000000009</v>
      </c>
    </row>
    <row r="1446" spans="1:18" ht="15">
      <c r="A1446" s="238" t="s">
        <v>2531</v>
      </c>
      <c r="B1446" s="61" t="s">
        <v>2511</v>
      </c>
      <c r="C1446" s="3"/>
      <c r="D1446" s="3"/>
      <c r="E1446" s="9" t="s">
        <v>277</v>
      </c>
      <c r="F1446" s="9" t="s">
        <v>277</v>
      </c>
      <c r="G1446" s="9" t="s">
        <v>277</v>
      </c>
      <c r="H1446" s="9" t="s">
        <v>277</v>
      </c>
      <c r="I1446" s="9" t="s">
        <v>277</v>
      </c>
      <c r="J1446" s="9" t="s">
        <v>277</v>
      </c>
      <c r="K1446" s="9" t="s">
        <v>277</v>
      </c>
      <c r="L1446" s="9" t="s">
        <v>277</v>
      </c>
      <c r="M1446" s="9">
        <v>291.34999999999997</v>
      </c>
      <c r="N1446" s="65"/>
      <c r="P1446" s="65">
        <f t="shared" si="31"/>
        <v>291.34999999999997</v>
      </c>
    </row>
    <row r="1447" spans="1:18" ht="15">
      <c r="A1447" s="238" t="s">
        <v>2613</v>
      </c>
      <c r="B1447" s="61" t="s">
        <v>2528</v>
      </c>
      <c r="C1447" s="3"/>
      <c r="D1447" s="3"/>
      <c r="E1447" s="9" t="s">
        <v>277</v>
      </c>
      <c r="F1447" s="9" t="s">
        <v>277</v>
      </c>
      <c r="G1447" s="9" t="s">
        <v>277</v>
      </c>
      <c r="H1447" s="9" t="s">
        <v>277</v>
      </c>
      <c r="I1447" s="9" t="s">
        <v>277</v>
      </c>
      <c r="J1447" s="9" t="s">
        <v>277</v>
      </c>
      <c r="K1447" s="9" t="s">
        <v>277</v>
      </c>
      <c r="L1447" s="9" t="s">
        <v>277</v>
      </c>
      <c r="M1447" s="9">
        <v>280.3</v>
      </c>
      <c r="N1447" s="65"/>
      <c r="P1447" s="65">
        <f t="shared" si="31"/>
        <v>280.3</v>
      </c>
    </row>
    <row r="1448" spans="1:18" ht="15">
      <c r="A1448" s="238" t="s">
        <v>2626</v>
      </c>
      <c r="B1448" s="226" t="s">
        <v>1594</v>
      </c>
      <c r="C1448" s="3"/>
      <c r="D1448" s="3"/>
      <c r="E1448" s="9" t="s">
        <v>277</v>
      </c>
      <c r="F1448" s="9" t="s">
        <v>277</v>
      </c>
      <c r="G1448" s="9" t="s">
        <v>277</v>
      </c>
      <c r="H1448" s="9" t="s">
        <v>277</v>
      </c>
      <c r="I1448" s="9" t="s">
        <v>277</v>
      </c>
      <c r="J1448" s="9" t="s">
        <v>277</v>
      </c>
      <c r="K1448" s="9">
        <v>260.95000000000118</v>
      </c>
      <c r="L1448" s="9" t="s">
        <v>277</v>
      </c>
      <c r="M1448" s="9" t="s">
        <v>277</v>
      </c>
      <c r="P1448" s="65">
        <f t="shared" si="31"/>
        <v>260.95000000000118</v>
      </c>
    </row>
    <row r="1449" spans="1:18" ht="15">
      <c r="A1449" s="238" t="s">
        <v>2662</v>
      </c>
      <c r="B1449" s="61" t="s">
        <v>2508</v>
      </c>
      <c r="C1449" s="3"/>
      <c r="D1449" s="3"/>
      <c r="E1449" s="9" t="s">
        <v>277</v>
      </c>
      <c r="F1449" s="9" t="s">
        <v>277</v>
      </c>
      <c r="G1449" s="9" t="s">
        <v>277</v>
      </c>
      <c r="H1449" s="9" t="s">
        <v>277</v>
      </c>
      <c r="I1449" s="9" t="s">
        <v>277</v>
      </c>
      <c r="J1449" s="9" t="s">
        <v>277</v>
      </c>
      <c r="K1449" s="9" t="s">
        <v>277</v>
      </c>
      <c r="L1449" s="9" t="s">
        <v>277</v>
      </c>
      <c r="M1449" s="9">
        <v>225.55</v>
      </c>
      <c r="N1449" s="65"/>
      <c r="P1449" s="65">
        <f t="shared" si="31"/>
        <v>225.55</v>
      </c>
    </row>
    <row r="1450" spans="1:18" ht="15">
      <c r="A1450" s="238" t="s">
        <v>2663</v>
      </c>
      <c r="B1450" s="61" t="s">
        <v>2512</v>
      </c>
      <c r="C1450" s="3"/>
      <c r="D1450" s="3"/>
      <c r="E1450" s="9" t="s">
        <v>277</v>
      </c>
      <c r="F1450" s="9" t="s">
        <v>277</v>
      </c>
      <c r="G1450" s="9" t="s">
        <v>277</v>
      </c>
      <c r="H1450" s="9" t="s">
        <v>277</v>
      </c>
      <c r="I1450" s="9" t="s">
        <v>277</v>
      </c>
      <c r="J1450" s="9" t="s">
        <v>277</v>
      </c>
      <c r="K1450" s="9" t="s">
        <v>277</v>
      </c>
      <c r="L1450" s="9" t="s">
        <v>277</v>
      </c>
      <c r="M1450" s="9">
        <v>189</v>
      </c>
      <c r="N1450" s="65"/>
      <c r="P1450" s="65">
        <f t="shared" si="31"/>
        <v>189</v>
      </c>
    </row>
    <row r="1451" spans="1:18" ht="15">
      <c r="A1451" s="238" t="s">
        <v>2664</v>
      </c>
      <c r="B1451" s="61" t="s">
        <v>2509</v>
      </c>
      <c r="C1451" s="3"/>
      <c r="D1451" s="3"/>
      <c r="E1451" s="9" t="s">
        <v>277</v>
      </c>
      <c r="F1451" s="9" t="s">
        <v>277</v>
      </c>
      <c r="G1451" s="9" t="s">
        <v>277</v>
      </c>
      <c r="H1451" s="9" t="s">
        <v>277</v>
      </c>
      <c r="I1451" s="9" t="s">
        <v>277</v>
      </c>
      <c r="J1451" s="9" t="s">
        <v>277</v>
      </c>
      <c r="K1451" s="9" t="s">
        <v>277</v>
      </c>
      <c r="L1451" s="9" t="s">
        <v>277</v>
      </c>
      <c r="M1451" s="9">
        <v>171.6</v>
      </c>
      <c r="N1451" s="65"/>
      <c r="P1451" s="65">
        <f t="shared" si="31"/>
        <v>171.6</v>
      </c>
    </row>
    <row r="1452" spans="1:18" ht="15">
      <c r="A1452" s="238" t="s">
        <v>2665</v>
      </c>
      <c r="B1452" s="226" t="s">
        <v>1595</v>
      </c>
      <c r="C1452" s="3"/>
      <c r="D1452" s="3"/>
      <c r="E1452" s="9" t="s">
        <v>277</v>
      </c>
      <c r="F1452" s="9" t="s">
        <v>277</v>
      </c>
      <c r="G1452" s="9" t="s">
        <v>277</v>
      </c>
      <c r="H1452" s="9" t="s">
        <v>277</v>
      </c>
      <c r="I1452" s="9" t="s">
        <v>277</v>
      </c>
      <c r="J1452" s="9" t="s">
        <v>277</v>
      </c>
      <c r="K1452" s="9">
        <v>105.94999999999982</v>
      </c>
      <c r="L1452" s="9" t="s">
        <v>277</v>
      </c>
      <c r="M1452" s="9" t="s">
        <v>277</v>
      </c>
      <c r="P1452" s="65">
        <f t="shared" si="31"/>
        <v>105.94999999999982</v>
      </c>
    </row>
    <row r="1453" spans="1:18" ht="15">
      <c r="A1453" s="238" t="s">
        <v>2666</v>
      </c>
      <c r="B1453" s="170" t="s">
        <v>1282</v>
      </c>
      <c r="C1453" s="3"/>
      <c r="D1453" s="3"/>
      <c r="E1453" s="9" t="s">
        <v>277</v>
      </c>
      <c r="F1453" s="9" t="s">
        <v>277</v>
      </c>
      <c r="G1453" s="9" t="s">
        <v>277</v>
      </c>
      <c r="H1453" s="9" t="s">
        <v>277</v>
      </c>
      <c r="I1453" s="9">
        <v>61.100000000000364</v>
      </c>
      <c r="J1453" s="9" t="s">
        <v>277</v>
      </c>
      <c r="K1453" s="9" t="s">
        <v>277</v>
      </c>
      <c r="L1453" s="9" t="s">
        <v>277</v>
      </c>
      <c r="M1453" s="9" t="s">
        <v>277</v>
      </c>
      <c r="P1453" s="65">
        <f t="shared" si="31"/>
        <v>61.100000000000364</v>
      </c>
    </row>
    <row r="1457" spans="1:21" ht="25.5">
      <c r="A1457" s="23" t="s">
        <v>1685</v>
      </c>
      <c r="L1457" s="67"/>
      <c r="M1457" s="67" t="s">
        <v>2297</v>
      </c>
    </row>
    <row r="1458" spans="1:21">
      <c r="L1458" s="67"/>
      <c r="M1458" s="67"/>
    </row>
    <row r="1459" spans="1:21" ht="15">
      <c r="A1459" s="38"/>
      <c r="B1459" s="38"/>
      <c r="C1459" s="38"/>
      <c r="D1459" s="38"/>
      <c r="E1459" s="59">
        <v>2016</v>
      </c>
      <c r="F1459" s="59">
        <v>2017</v>
      </c>
      <c r="G1459" s="59">
        <v>2018</v>
      </c>
      <c r="H1459" s="59">
        <v>2019</v>
      </c>
      <c r="I1459" s="59">
        <v>2020</v>
      </c>
      <c r="J1459" s="59">
        <v>2021</v>
      </c>
      <c r="K1459" s="59">
        <v>2022</v>
      </c>
      <c r="L1459" s="59">
        <v>2023</v>
      </c>
      <c r="M1459" s="59">
        <v>2024</v>
      </c>
      <c r="P1459" s="68" t="s">
        <v>40</v>
      </c>
    </row>
    <row r="1460" spans="1:21" ht="15">
      <c r="A1460" s="28" t="s">
        <v>0</v>
      </c>
      <c r="B1460" s="61" t="s">
        <v>152</v>
      </c>
      <c r="E1460" s="9" t="s">
        <v>277</v>
      </c>
      <c r="F1460" s="9" t="s">
        <v>277</v>
      </c>
      <c r="G1460" s="176">
        <v>74.000000000000455</v>
      </c>
      <c r="H1460" s="176">
        <v>699.49999999999955</v>
      </c>
      <c r="I1460" s="9">
        <v>108.00000000000364</v>
      </c>
      <c r="J1460" s="174">
        <v>609.09999999999945</v>
      </c>
      <c r="K1460" s="179">
        <v>532.09999999999764</v>
      </c>
      <c r="L1460" s="179">
        <v>496.09999999999997</v>
      </c>
      <c r="M1460" s="174">
        <v>694.90000000000009</v>
      </c>
      <c r="P1460" s="65">
        <f t="shared" ref="P1460:P1491" si="32">SUM(E1460:M1460)</f>
        <v>3213.7000000000007</v>
      </c>
      <c r="R1460" t="s">
        <v>2875</v>
      </c>
      <c r="U1460" s="3" t="s">
        <v>2334</v>
      </c>
    </row>
    <row r="1461" spans="1:21" ht="15">
      <c r="A1461" s="28" t="s">
        <v>2</v>
      </c>
      <c r="B1461" s="61" t="s">
        <v>624</v>
      </c>
      <c r="E1461" s="9" t="s">
        <v>277</v>
      </c>
      <c r="F1461" s="9" t="s">
        <v>277</v>
      </c>
      <c r="G1461" s="9" t="s">
        <v>277</v>
      </c>
      <c r="H1461" s="179">
        <v>587.80000000000018</v>
      </c>
      <c r="I1461" s="175">
        <v>282.49999999999818</v>
      </c>
      <c r="J1461" s="179">
        <v>497.5</v>
      </c>
      <c r="K1461" s="174">
        <v>590.5</v>
      </c>
      <c r="L1461" s="9">
        <v>419.1</v>
      </c>
      <c r="M1461" s="9">
        <v>256.60000000000002</v>
      </c>
      <c r="P1461" s="65">
        <f t="shared" si="32"/>
        <v>2633.9999999999982</v>
      </c>
      <c r="R1461" t="s">
        <v>1903</v>
      </c>
      <c r="U1461" s="3" t="s">
        <v>2335</v>
      </c>
    </row>
    <row r="1462" spans="1:21" ht="15">
      <c r="A1462" s="28" t="s">
        <v>3</v>
      </c>
      <c r="B1462" s="61" t="s">
        <v>25</v>
      </c>
      <c r="E1462" s="9">
        <v>84.449999999998909</v>
      </c>
      <c r="F1462" s="9">
        <v>10.500000000000909</v>
      </c>
      <c r="G1462" s="62" t="s">
        <v>278</v>
      </c>
      <c r="H1462" s="9">
        <v>564.20000000000073</v>
      </c>
      <c r="I1462" s="9">
        <v>3.8999999999978172</v>
      </c>
      <c r="J1462" s="9">
        <v>394.19999999999709</v>
      </c>
      <c r="K1462" s="179">
        <v>534.09999999999945</v>
      </c>
      <c r="L1462" s="9">
        <v>385.5</v>
      </c>
      <c r="M1462" s="9">
        <v>400.5</v>
      </c>
      <c r="P1462" s="65">
        <f t="shared" si="32"/>
        <v>2377.3499999999949</v>
      </c>
      <c r="R1462" t="s">
        <v>291</v>
      </c>
    </row>
    <row r="1463" spans="1:21" ht="15">
      <c r="A1463" s="28" t="s">
        <v>5</v>
      </c>
      <c r="B1463" s="61" t="s">
        <v>629</v>
      </c>
      <c r="E1463" s="9" t="s">
        <v>277</v>
      </c>
      <c r="F1463" s="9" t="s">
        <v>277</v>
      </c>
      <c r="G1463" s="9" t="s">
        <v>277</v>
      </c>
      <c r="H1463" s="179">
        <v>585.60000000000127</v>
      </c>
      <c r="I1463" s="62" t="s">
        <v>278</v>
      </c>
      <c r="J1463" s="9">
        <v>323.80000000000018</v>
      </c>
      <c r="K1463" s="9">
        <v>486.99999999999909</v>
      </c>
      <c r="L1463" s="174">
        <v>523.6</v>
      </c>
      <c r="M1463" s="179">
        <v>425.1</v>
      </c>
      <c r="P1463" s="65">
        <f t="shared" si="32"/>
        <v>2345.1000000000004</v>
      </c>
      <c r="R1463" t="s">
        <v>1836</v>
      </c>
      <c r="U1463" s="3" t="s">
        <v>2335</v>
      </c>
    </row>
    <row r="1464" spans="1:21" ht="15">
      <c r="A1464" s="28" t="s">
        <v>7</v>
      </c>
      <c r="B1464" s="61" t="s">
        <v>655</v>
      </c>
      <c r="E1464" s="9" t="s">
        <v>277</v>
      </c>
      <c r="F1464" s="9" t="s">
        <v>277</v>
      </c>
      <c r="G1464" s="9" t="s">
        <v>277</v>
      </c>
      <c r="H1464" s="174">
        <v>655.80000000000018</v>
      </c>
      <c r="I1464" s="9">
        <v>45.400000000003274</v>
      </c>
      <c r="J1464" s="9">
        <v>333.60000000000036</v>
      </c>
      <c r="K1464" s="9">
        <v>427.90000000000055</v>
      </c>
      <c r="L1464" s="179">
        <v>477.29999999999995</v>
      </c>
      <c r="M1464" s="9">
        <v>401.3</v>
      </c>
      <c r="P1464" s="65">
        <f t="shared" si="32"/>
        <v>2341.3000000000043</v>
      </c>
      <c r="R1464" t="s">
        <v>332</v>
      </c>
    </row>
    <row r="1465" spans="1:21" ht="15">
      <c r="A1465" s="28" t="s">
        <v>8</v>
      </c>
      <c r="B1465" s="61" t="s">
        <v>613</v>
      </c>
      <c r="E1465" s="9" t="s">
        <v>277</v>
      </c>
      <c r="F1465" s="9" t="s">
        <v>277</v>
      </c>
      <c r="G1465" s="9" t="s">
        <v>277</v>
      </c>
      <c r="H1465" s="9">
        <v>502</v>
      </c>
      <c r="I1465" s="9">
        <v>112.09999999999854</v>
      </c>
      <c r="J1465" s="175">
        <v>598.09999999999945</v>
      </c>
      <c r="K1465" s="9">
        <v>501.29999999999927</v>
      </c>
      <c r="L1465" s="9">
        <v>409.2</v>
      </c>
      <c r="M1465" s="9">
        <v>49.500000000000007</v>
      </c>
      <c r="P1465" s="65">
        <f t="shared" si="32"/>
        <v>2172.1999999999971</v>
      </c>
      <c r="R1465" t="s">
        <v>281</v>
      </c>
    </row>
    <row r="1466" spans="1:21" ht="15">
      <c r="A1466" s="28" t="s">
        <v>10</v>
      </c>
      <c r="B1466" s="170" t="s">
        <v>1280</v>
      </c>
      <c r="C1466" s="3"/>
      <c r="D1466" s="3"/>
      <c r="E1466" s="9" t="s">
        <v>277</v>
      </c>
      <c r="F1466" s="9" t="s">
        <v>277</v>
      </c>
      <c r="G1466" s="9" t="s">
        <v>277</v>
      </c>
      <c r="H1466" s="9" t="s">
        <v>277</v>
      </c>
      <c r="I1466" s="179">
        <v>238.80000000000291</v>
      </c>
      <c r="J1466" s="179">
        <v>507.29999999999836</v>
      </c>
      <c r="K1466" s="179">
        <v>568.00000000000182</v>
      </c>
      <c r="L1466" s="179">
        <v>491.2</v>
      </c>
      <c r="M1466" s="9">
        <v>213.6</v>
      </c>
      <c r="P1466" s="65">
        <f t="shared" si="32"/>
        <v>2018.900000000003</v>
      </c>
      <c r="R1466" t="s">
        <v>2331</v>
      </c>
      <c r="U1466" s="3" t="s">
        <v>2335</v>
      </c>
    </row>
    <row r="1467" spans="1:21" ht="15">
      <c r="A1467" s="28" t="s">
        <v>12</v>
      </c>
      <c r="B1467" s="61" t="s">
        <v>33</v>
      </c>
      <c r="E1467" s="179">
        <v>146.89999999999964</v>
      </c>
      <c r="F1467" s="9">
        <v>10.5</v>
      </c>
      <c r="G1467" s="179">
        <v>36.299999999999727</v>
      </c>
      <c r="H1467" s="9">
        <v>458.99999999999909</v>
      </c>
      <c r="I1467" s="9">
        <v>112.49999999999636</v>
      </c>
      <c r="J1467" s="179">
        <v>521.60000000000127</v>
      </c>
      <c r="K1467" s="9">
        <v>388.90000000000146</v>
      </c>
      <c r="L1467" s="9">
        <v>265.39999999999998</v>
      </c>
      <c r="M1467" s="9">
        <v>15.6</v>
      </c>
      <c r="P1467" s="65">
        <f t="shared" si="32"/>
        <v>1956.6999999999975</v>
      </c>
      <c r="R1467" t="s">
        <v>1828</v>
      </c>
    </row>
    <row r="1468" spans="1:21" ht="15">
      <c r="A1468" s="28" t="s">
        <v>14</v>
      </c>
      <c r="B1468" s="170" t="s">
        <v>1277</v>
      </c>
      <c r="C1468" s="3"/>
      <c r="D1468" s="3"/>
      <c r="E1468" s="9" t="s">
        <v>277</v>
      </c>
      <c r="F1468" s="9" t="s">
        <v>277</v>
      </c>
      <c r="G1468" s="9" t="s">
        <v>277</v>
      </c>
      <c r="H1468" s="9" t="s">
        <v>277</v>
      </c>
      <c r="I1468" s="179">
        <v>227.19999999999527</v>
      </c>
      <c r="J1468" s="9">
        <v>416.09999999999945</v>
      </c>
      <c r="K1468" s="175">
        <v>572.69999999999982</v>
      </c>
      <c r="L1468" s="9">
        <v>339.2</v>
      </c>
      <c r="M1468" s="9">
        <v>325.59999999999997</v>
      </c>
      <c r="P1468" s="65">
        <f t="shared" si="32"/>
        <v>1880.7999999999945</v>
      </c>
      <c r="R1468" t="s">
        <v>290</v>
      </c>
    </row>
    <row r="1469" spans="1:21" ht="15">
      <c r="A1469" s="28" t="s">
        <v>16</v>
      </c>
      <c r="B1469" s="61" t="s">
        <v>661</v>
      </c>
      <c r="E1469" s="9" t="s">
        <v>277</v>
      </c>
      <c r="F1469" s="9" t="s">
        <v>277</v>
      </c>
      <c r="G1469" s="9" t="s">
        <v>277</v>
      </c>
      <c r="H1469" s="9">
        <v>360.10000000000036</v>
      </c>
      <c r="I1469" s="174">
        <v>320.79999999999745</v>
      </c>
      <c r="J1469" s="9">
        <v>253.39999999999964</v>
      </c>
      <c r="K1469" s="9">
        <v>182</v>
      </c>
      <c r="L1469" s="9">
        <v>425</v>
      </c>
      <c r="M1469" s="9">
        <v>298.90000000000003</v>
      </c>
      <c r="P1469" s="65">
        <f t="shared" si="32"/>
        <v>1840.1999999999975</v>
      </c>
      <c r="R1469" t="s">
        <v>299</v>
      </c>
    </row>
    <row r="1470" spans="1:21" ht="15">
      <c r="A1470" s="28" t="s">
        <v>18</v>
      </c>
      <c r="B1470" s="170" t="s">
        <v>1283</v>
      </c>
      <c r="C1470" s="3"/>
      <c r="D1470" s="3"/>
      <c r="E1470" s="9" t="s">
        <v>277</v>
      </c>
      <c r="F1470" s="9" t="s">
        <v>277</v>
      </c>
      <c r="G1470" s="9" t="s">
        <v>277</v>
      </c>
      <c r="H1470" s="9" t="s">
        <v>277</v>
      </c>
      <c r="I1470" s="62" t="s">
        <v>278</v>
      </c>
      <c r="J1470" s="179">
        <v>443.89999999999873</v>
      </c>
      <c r="K1470" s="179">
        <v>516.90000000000055</v>
      </c>
      <c r="L1470" s="175">
        <v>499</v>
      </c>
      <c r="M1470" s="9">
        <v>340.90000000000003</v>
      </c>
      <c r="P1470" s="65">
        <f t="shared" si="32"/>
        <v>1800.6999999999994</v>
      </c>
      <c r="R1470" t="s">
        <v>2330</v>
      </c>
    </row>
    <row r="1471" spans="1:21" ht="15">
      <c r="A1471" s="28" t="s">
        <v>20</v>
      </c>
      <c r="B1471" s="61" t="s">
        <v>13</v>
      </c>
      <c r="E1471" s="9">
        <v>108.90000000000055</v>
      </c>
      <c r="F1471" s="179">
        <v>62.400000000001455</v>
      </c>
      <c r="G1471" s="62" t="s">
        <v>278</v>
      </c>
      <c r="H1471" s="179">
        <v>565.39999999999691</v>
      </c>
      <c r="I1471" s="179">
        <v>197.50000000000546</v>
      </c>
      <c r="J1471" s="9">
        <v>186.39999999999964</v>
      </c>
      <c r="K1471" s="9">
        <v>482.49999999999909</v>
      </c>
      <c r="L1471" s="9">
        <v>163.1</v>
      </c>
      <c r="M1471" s="9" t="s">
        <v>277</v>
      </c>
      <c r="P1471" s="65">
        <f t="shared" si="32"/>
        <v>1766.200000000003</v>
      </c>
      <c r="R1471" t="s">
        <v>1413</v>
      </c>
      <c r="U1471" s="180"/>
    </row>
    <row r="1472" spans="1:21" ht="15">
      <c r="A1472" s="28" t="s">
        <v>22</v>
      </c>
      <c r="B1472" s="61" t="s">
        <v>616</v>
      </c>
      <c r="E1472" s="9" t="s">
        <v>277</v>
      </c>
      <c r="F1472" s="9" t="s">
        <v>277</v>
      </c>
      <c r="G1472" s="9" t="s">
        <v>277</v>
      </c>
      <c r="H1472" s="9">
        <v>411.10000000000036</v>
      </c>
      <c r="I1472" s="62" t="s">
        <v>278</v>
      </c>
      <c r="J1472" s="9">
        <v>262.39999999999964</v>
      </c>
      <c r="K1472" s="9">
        <v>408.09999999999945</v>
      </c>
      <c r="L1472" s="9">
        <v>371.5</v>
      </c>
      <c r="M1472" s="9">
        <v>309.5</v>
      </c>
      <c r="P1472" s="65">
        <f t="shared" si="32"/>
        <v>1762.5999999999995</v>
      </c>
    </row>
    <row r="1473" spans="1:21" ht="15">
      <c r="A1473" s="28" t="s">
        <v>24</v>
      </c>
      <c r="B1473" s="61" t="s">
        <v>154</v>
      </c>
      <c r="E1473" s="9" t="s">
        <v>277</v>
      </c>
      <c r="F1473" s="9" t="s">
        <v>277</v>
      </c>
      <c r="G1473" s="175">
        <v>56.000000000000455</v>
      </c>
      <c r="H1473" s="179">
        <v>638.49999999999909</v>
      </c>
      <c r="I1473" s="62" t="s">
        <v>278</v>
      </c>
      <c r="J1473" s="9">
        <v>291.09999999999945</v>
      </c>
      <c r="K1473" s="9">
        <v>514.30000000000018</v>
      </c>
      <c r="L1473" s="9">
        <v>237.5</v>
      </c>
      <c r="M1473" s="9">
        <v>8.6999999999999993</v>
      </c>
      <c r="P1473" s="65">
        <f t="shared" si="32"/>
        <v>1746.0999999999992</v>
      </c>
      <c r="R1473" t="s">
        <v>351</v>
      </c>
    </row>
    <row r="1474" spans="1:21" ht="15">
      <c r="A1474" s="28" t="s">
        <v>26</v>
      </c>
      <c r="B1474" s="61" t="s">
        <v>142</v>
      </c>
      <c r="E1474" s="9" t="s">
        <v>277</v>
      </c>
      <c r="F1474" s="9">
        <v>13.099999999998545</v>
      </c>
      <c r="G1474" s="179">
        <v>28.000000000000909</v>
      </c>
      <c r="H1474" s="175">
        <v>644.30000000000109</v>
      </c>
      <c r="I1474" s="9">
        <v>170.19999999999891</v>
      </c>
      <c r="J1474" s="9">
        <v>403.40000000000055</v>
      </c>
      <c r="K1474" s="9">
        <v>242.40000000000055</v>
      </c>
      <c r="L1474" s="9">
        <v>84.5</v>
      </c>
      <c r="M1474" s="9">
        <v>155.6</v>
      </c>
      <c r="P1474" s="65">
        <f t="shared" si="32"/>
        <v>1741.5000000000005</v>
      </c>
      <c r="R1474" t="s">
        <v>307</v>
      </c>
    </row>
    <row r="1475" spans="1:21" ht="15">
      <c r="A1475" s="28" t="s">
        <v>28</v>
      </c>
      <c r="B1475" s="61" t="s">
        <v>665</v>
      </c>
      <c r="E1475" s="9" t="s">
        <v>277</v>
      </c>
      <c r="F1475" s="9" t="s">
        <v>277</v>
      </c>
      <c r="G1475" s="9" t="s">
        <v>277</v>
      </c>
      <c r="H1475" s="179">
        <v>641.09999999999945</v>
      </c>
      <c r="I1475" s="9">
        <v>178.5</v>
      </c>
      <c r="J1475" s="9">
        <v>321.49999999999909</v>
      </c>
      <c r="K1475" s="9">
        <v>5.999999999998181</v>
      </c>
      <c r="L1475" s="9">
        <v>389.7</v>
      </c>
      <c r="M1475" s="9">
        <v>190.9</v>
      </c>
      <c r="P1475" s="65">
        <f t="shared" si="32"/>
        <v>1727.6999999999969</v>
      </c>
      <c r="R1475" t="s">
        <v>282</v>
      </c>
    </row>
    <row r="1476" spans="1:21" ht="15">
      <c r="A1476" s="28" t="s">
        <v>30</v>
      </c>
      <c r="B1476" s="170" t="s">
        <v>1281</v>
      </c>
      <c r="C1476" s="3"/>
      <c r="D1476" s="3"/>
      <c r="E1476" s="9" t="s">
        <v>277</v>
      </c>
      <c r="F1476" s="9" t="s">
        <v>277</v>
      </c>
      <c r="G1476" s="9" t="s">
        <v>277</v>
      </c>
      <c r="H1476" s="9" t="s">
        <v>277</v>
      </c>
      <c r="I1476" s="9">
        <v>171.49999999999818</v>
      </c>
      <c r="J1476" s="179">
        <v>438.50000000000091</v>
      </c>
      <c r="K1476" s="9">
        <v>357.199999999998</v>
      </c>
      <c r="L1476" s="9">
        <v>373.1</v>
      </c>
      <c r="M1476" s="9">
        <v>376.4</v>
      </c>
      <c r="P1476" s="65">
        <f t="shared" si="32"/>
        <v>1716.6999999999971</v>
      </c>
      <c r="R1476" t="s">
        <v>292</v>
      </c>
    </row>
    <row r="1477" spans="1:21" ht="15">
      <c r="A1477" s="28" t="s">
        <v>32</v>
      </c>
      <c r="B1477" s="61" t="s">
        <v>637</v>
      </c>
      <c r="E1477" s="9" t="s">
        <v>277</v>
      </c>
      <c r="F1477" s="9" t="s">
        <v>277</v>
      </c>
      <c r="G1477" s="9" t="s">
        <v>277</v>
      </c>
      <c r="H1477" s="9">
        <v>297.59999999999854</v>
      </c>
      <c r="I1477" s="9">
        <v>191.19999999999891</v>
      </c>
      <c r="J1477" s="9">
        <v>131.99999999999909</v>
      </c>
      <c r="K1477" s="9">
        <v>390.89999999999873</v>
      </c>
      <c r="L1477" s="9">
        <v>244.9</v>
      </c>
      <c r="M1477" s="179">
        <v>443.6</v>
      </c>
      <c r="P1477" s="65">
        <f t="shared" si="32"/>
        <v>1700.1999999999953</v>
      </c>
      <c r="R1477" t="s">
        <v>287</v>
      </c>
      <c r="U1477" s="61"/>
    </row>
    <row r="1478" spans="1:21" ht="15">
      <c r="A1478" s="28" t="s">
        <v>34</v>
      </c>
      <c r="B1478" s="61" t="s">
        <v>9</v>
      </c>
      <c r="E1478" s="179">
        <v>193.49999999999955</v>
      </c>
      <c r="F1478" s="179">
        <v>52.299999999999272</v>
      </c>
      <c r="G1478" s="9">
        <v>2.1999999999998181</v>
      </c>
      <c r="H1478" s="9">
        <v>220.09999999999945</v>
      </c>
      <c r="I1478" s="9">
        <v>191.00000000000182</v>
      </c>
      <c r="J1478" s="9">
        <v>278.59999999999991</v>
      </c>
      <c r="K1478" s="9">
        <v>254.99999999999909</v>
      </c>
      <c r="L1478" s="9">
        <v>291.7</v>
      </c>
      <c r="M1478" s="9">
        <v>175</v>
      </c>
      <c r="P1478" s="65">
        <f t="shared" si="32"/>
        <v>1659.399999999999</v>
      </c>
      <c r="R1478" t="s">
        <v>285</v>
      </c>
      <c r="U1478" s="61"/>
    </row>
    <row r="1479" spans="1:21" ht="15">
      <c r="A1479" s="28" t="s">
        <v>36</v>
      </c>
      <c r="B1479" s="61" t="s">
        <v>648</v>
      </c>
      <c r="E1479" s="9" t="s">
        <v>277</v>
      </c>
      <c r="F1479" s="9" t="s">
        <v>277</v>
      </c>
      <c r="G1479" s="9" t="s">
        <v>277</v>
      </c>
      <c r="H1479" s="9">
        <v>320</v>
      </c>
      <c r="I1479" s="176">
        <v>329</v>
      </c>
      <c r="J1479" s="9">
        <v>362.69999999999982</v>
      </c>
      <c r="K1479" s="9">
        <v>392.50000000000045</v>
      </c>
      <c r="L1479" s="9">
        <v>237.6</v>
      </c>
      <c r="M1479" s="9">
        <v>6</v>
      </c>
      <c r="P1479" s="65">
        <f t="shared" si="32"/>
        <v>1647.8000000000002</v>
      </c>
      <c r="R1479" t="s">
        <v>280</v>
      </c>
      <c r="U1479" s="3" t="s">
        <v>2336</v>
      </c>
    </row>
    <row r="1480" spans="1:21" ht="15">
      <c r="A1480" s="28" t="s">
        <v>38</v>
      </c>
      <c r="B1480" s="61" t="s">
        <v>17</v>
      </c>
      <c r="E1480" s="9">
        <v>110.699999999998</v>
      </c>
      <c r="F1480" s="9">
        <v>10.200000000002547</v>
      </c>
      <c r="G1480" s="174">
        <v>58.299999999999272</v>
      </c>
      <c r="H1480" s="9">
        <v>217</v>
      </c>
      <c r="I1480" s="62" t="s">
        <v>278</v>
      </c>
      <c r="J1480" s="9">
        <v>305.10000000000036</v>
      </c>
      <c r="K1480" s="9">
        <v>357.69999999999709</v>
      </c>
      <c r="L1480" s="9">
        <v>290.49999999999994</v>
      </c>
      <c r="M1480" s="9">
        <v>286</v>
      </c>
      <c r="P1480" s="65">
        <f t="shared" si="32"/>
        <v>1635.4999999999973</v>
      </c>
      <c r="R1480" t="s">
        <v>299</v>
      </c>
      <c r="U1480" s="180"/>
    </row>
    <row r="1481" spans="1:21" ht="15">
      <c r="A1481" s="28" t="s">
        <v>145</v>
      </c>
      <c r="B1481" s="61" t="s">
        <v>37</v>
      </c>
      <c r="E1481" s="175">
        <v>200.75</v>
      </c>
      <c r="F1481" s="9">
        <v>10.499999999999091</v>
      </c>
      <c r="G1481" s="62" t="s">
        <v>278</v>
      </c>
      <c r="H1481" s="9">
        <v>379.80000000000064</v>
      </c>
      <c r="I1481" s="9">
        <v>69.900000000003274</v>
      </c>
      <c r="J1481" s="9">
        <v>380.20000000000073</v>
      </c>
      <c r="K1481" s="9">
        <v>248.19999999999982</v>
      </c>
      <c r="L1481" s="9">
        <v>211</v>
      </c>
      <c r="M1481" s="9">
        <v>129.5</v>
      </c>
      <c r="P1481" s="65">
        <f t="shared" si="32"/>
        <v>1629.8500000000035</v>
      </c>
      <c r="R1481" t="s">
        <v>281</v>
      </c>
    </row>
    <row r="1482" spans="1:21" ht="15">
      <c r="A1482" s="28" t="s">
        <v>146</v>
      </c>
      <c r="B1482" s="170" t="s">
        <v>1284</v>
      </c>
      <c r="C1482" s="3"/>
      <c r="D1482" s="3"/>
      <c r="E1482" s="9" t="s">
        <v>277</v>
      </c>
      <c r="F1482" s="9" t="s">
        <v>277</v>
      </c>
      <c r="G1482" s="9" t="s">
        <v>277</v>
      </c>
      <c r="H1482" s="9" t="s">
        <v>277</v>
      </c>
      <c r="I1482" s="9">
        <v>129.79999999999563</v>
      </c>
      <c r="J1482" s="9">
        <v>278.5</v>
      </c>
      <c r="K1482" s="9">
        <v>485.60000000000218</v>
      </c>
      <c r="L1482" s="9">
        <v>261.5</v>
      </c>
      <c r="M1482" s="179">
        <v>467.4</v>
      </c>
      <c r="P1482" s="65">
        <f t="shared" si="32"/>
        <v>1622.7999999999979</v>
      </c>
      <c r="R1482" t="s">
        <v>286</v>
      </c>
    </row>
    <row r="1483" spans="1:21" ht="15">
      <c r="A1483" s="28" t="s">
        <v>147</v>
      </c>
      <c r="B1483" s="181" t="s">
        <v>1286</v>
      </c>
      <c r="C1483" s="3"/>
      <c r="D1483" s="3"/>
      <c r="E1483" s="9" t="s">
        <v>277</v>
      </c>
      <c r="F1483" s="9" t="s">
        <v>277</v>
      </c>
      <c r="G1483" s="9" t="s">
        <v>277</v>
      </c>
      <c r="H1483" s="9" t="s">
        <v>277</v>
      </c>
      <c r="I1483" s="9">
        <v>161.59999999999491</v>
      </c>
      <c r="J1483" s="9">
        <v>426.30000000000109</v>
      </c>
      <c r="K1483" s="179">
        <v>538.10000000000036</v>
      </c>
      <c r="L1483" s="9">
        <v>273.8</v>
      </c>
      <c r="M1483" s="9">
        <v>222.5</v>
      </c>
      <c r="P1483" s="65">
        <f t="shared" si="32"/>
        <v>1622.2999999999963</v>
      </c>
      <c r="R1483" t="s">
        <v>296</v>
      </c>
    </row>
    <row r="1484" spans="1:21" ht="15">
      <c r="A1484" s="28" t="s">
        <v>150</v>
      </c>
      <c r="B1484" s="61" t="s">
        <v>615</v>
      </c>
      <c r="E1484" s="9" t="s">
        <v>277</v>
      </c>
      <c r="F1484" s="9" t="s">
        <v>277</v>
      </c>
      <c r="G1484" s="9" t="s">
        <v>277</v>
      </c>
      <c r="H1484" s="9">
        <v>367.09999999999945</v>
      </c>
      <c r="I1484" s="62" t="s">
        <v>278</v>
      </c>
      <c r="J1484" s="9">
        <v>345.5</v>
      </c>
      <c r="K1484" s="9">
        <v>382.39999999999873</v>
      </c>
      <c r="L1484" s="9">
        <v>386.8</v>
      </c>
      <c r="M1484" s="9">
        <v>98.100000000000009</v>
      </c>
      <c r="P1484" s="65">
        <f t="shared" si="32"/>
        <v>1579.899999999998</v>
      </c>
    </row>
    <row r="1485" spans="1:21" ht="15">
      <c r="A1485" s="28" t="s">
        <v>156</v>
      </c>
      <c r="B1485" s="61" t="s">
        <v>161</v>
      </c>
      <c r="E1485" s="9" t="s">
        <v>277</v>
      </c>
      <c r="F1485" s="9" t="s">
        <v>277</v>
      </c>
      <c r="G1485" s="62" t="s">
        <v>278</v>
      </c>
      <c r="H1485" s="9">
        <v>168</v>
      </c>
      <c r="I1485" s="9">
        <v>98.900000000001455</v>
      </c>
      <c r="J1485" s="9">
        <v>198.10000000000036</v>
      </c>
      <c r="K1485" s="9">
        <v>473.69999999999982</v>
      </c>
      <c r="L1485" s="179">
        <v>463</v>
      </c>
      <c r="M1485" s="9">
        <v>140.4</v>
      </c>
      <c r="P1485" s="65">
        <f t="shared" si="32"/>
        <v>1542.1000000000017</v>
      </c>
      <c r="R1485" t="s">
        <v>286</v>
      </c>
    </row>
    <row r="1486" spans="1:21" ht="15">
      <c r="A1486" s="28" t="s">
        <v>158</v>
      </c>
      <c r="B1486" s="61" t="s">
        <v>15</v>
      </c>
      <c r="E1486" s="9">
        <v>65.899999999999636</v>
      </c>
      <c r="F1486" s="9">
        <v>2.6000000000003638</v>
      </c>
      <c r="G1486" s="9">
        <v>2.2000000000007276</v>
      </c>
      <c r="H1486" s="9">
        <v>210.39999999999918</v>
      </c>
      <c r="I1486" s="9">
        <v>55.999999999994543</v>
      </c>
      <c r="J1486" s="9">
        <v>343</v>
      </c>
      <c r="K1486" s="9">
        <v>305.09999999999945</v>
      </c>
      <c r="L1486" s="9">
        <v>279</v>
      </c>
      <c r="M1486" s="9">
        <v>180.10000000000002</v>
      </c>
      <c r="P1486" s="65">
        <f t="shared" si="32"/>
        <v>1444.2999999999938</v>
      </c>
      <c r="U1486" s="180"/>
    </row>
    <row r="1487" spans="1:21" ht="15">
      <c r="A1487" s="28" t="s">
        <v>159</v>
      </c>
      <c r="B1487" s="61" t="s">
        <v>39</v>
      </c>
      <c r="E1487" s="9">
        <v>101.39999999999873</v>
      </c>
      <c r="F1487" s="9">
        <v>10.499999999998181</v>
      </c>
      <c r="G1487" s="62" t="s">
        <v>278</v>
      </c>
      <c r="H1487" s="179">
        <v>605.69999999999982</v>
      </c>
      <c r="I1487" s="9">
        <v>110.50000000000182</v>
      </c>
      <c r="J1487" s="9">
        <v>419.10000000000036</v>
      </c>
      <c r="K1487" s="9">
        <v>169.5</v>
      </c>
      <c r="L1487" s="9" t="s">
        <v>277</v>
      </c>
      <c r="M1487" s="9" t="s">
        <v>277</v>
      </c>
      <c r="P1487" s="65">
        <f t="shared" si="32"/>
        <v>1416.6999999999989</v>
      </c>
      <c r="R1487" t="s">
        <v>315</v>
      </c>
    </row>
    <row r="1488" spans="1:21" ht="15">
      <c r="A1488" s="28" t="s">
        <v>160</v>
      </c>
      <c r="B1488" s="61" t="s">
        <v>155</v>
      </c>
      <c r="E1488" s="9" t="s">
        <v>277</v>
      </c>
      <c r="F1488" s="9" t="s">
        <v>277</v>
      </c>
      <c r="G1488" s="62" t="s">
        <v>278</v>
      </c>
      <c r="H1488" s="9">
        <v>362.39999999999782</v>
      </c>
      <c r="I1488" s="9">
        <v>29.700000000004366</v>
      </c>
      <c r="J1488" s="176">
        <v>654.10000000000082</v>
      </c>
      <c r="K1488" s="9">
        <v>348.50000000000136</v>
      </c>
      <c r="L1488" s="9" t="s">
        <v>277</v>
      </c>
      <c r="M1488" s="9" t="s">
        <v>277</v>
      </c>
      <c r="P1488" s="65">
        <f t="shared" si="32"/>
        <v>1394.7000000000044</v>
      </c>
      <c r="R1488" t="s">
        <v>280</v>
      </c>
      <c r="U1488" s="3" t="s">
        <v>2336</v>
      </c>
    </row>
    <row r="1489" spans="1:18" ht="15">
      <c r="A1489" s="28" t="s">
        <v>162</v>
      </c>
      <c r="B1489" s="61" t="s">
        <v>21</v>
      </c>
      <c r="E1489" s="179">
        <v>167.70000000000164</v>
      </c>
      <c r="F1489" s="9">
        <v>25.199999999999818</v>
      </c>
      <c r="G1489" s="62" t="s">
        <v>278</v>
      </c>
      <c r="H1489" s="9">
        <v>269.00000000000182</v>
      </c>
      <c r="I1489" s="9">
        <v>150.69999999999891</v>
      </c>
      <c r="J1489" s="9">
        <v>204.00000000000091</v>
      </c>
      <c r="K1489" s="9">
        <v>222.29999999999927</v>
      </c>
      <c r="L1489" s="9">
        <v>221.5</v>
      </c>
      <c r="M1489" s="9">
        <v>129.5</v>
      </c>
      <c r="P1489" s="65">
        <f t="shared" si="32"/>
        <v>1389.9000000000024</v>
      </c>
      <c r="R1489" t="s">
        <v>283</v>
      </c>
    </row>
    <row r="1490" spans="1:18" ht="15">
      <c r="A1490" s="28" t="s">
        <v>273</v>
      </c>
      <c r="B1490" s="226" t="s">
        <v>1581</v>
      </c>
      <c r="C1490" s="3"/>
      <c r="D1490" s="3"/>
      <c r="E1490" s="9" t="s">
        <v>277</v>
      </c>
      <c r="F1490" s="9" t="s">
        <v>277</v>
      </c>
      <c r="G1490" s="9" t="s">
        <v>277</v>
      </c>
      <c r="H1490" s="9" t="s">
        <v>277</v>
      </c>
      <c r="I1490" s="9" t="s">
        <v>277</v>
      </c>
      <c r="J1490" s="9">
        <v>421.90000000000146</v>
      </c>
      <c r="K1490" s="9">
        <v>336.09999999999854</v>
      </c>
      <c r="L1490" s="9">
        <v>427.90000000000003</v>
      </c>
      <c r="M1490" s="9">
        <v>198.9</v>
      </c>
      <c r="P1490" s="65">
        <f t="shared" si="32"/>
        <v>1384.8000000000002</v>
      </c>
    </row>
    <row r="1491" spans="1:18" ht="15">
      <c r="A1491" s="28" t="s">
        <v>274</v>
      </c>
      <c r="B1491" s="61" t="s">
        <v>31</v>
      </c>
      <c r="E1491" s="179">
        <v>132.199999999998</v>
      </c>
      <c r="F1491" s="9">
        <v>33.199999999999818</v>
      </c>
      <c r="G1491" s="9">
        <v>8.3999999999996362</v>
      </c>
      <c r="H1491" s="9">
        <v>142.39999999999873</v>
      </c>
      <c r="I1491" s="62" t="s">
        <v>278</v>
      </c>
      <c r="J1491" s="9">
        <v>347.79999999999836</v>
      </c>
      <c r="K1491" s="9">
        <v>192.19999999999891</v>
      </c>
      <c r="L1491" s="9">
        <v>383.7</v>
      </c>
      <c r="M1491" s="9">
        <v>135.6</v>
      </c>
      <c r="P1491" s="65">
        <f t="shared" si="32"/>
        <v>1375.4999999999934</v>
      </c>
      <c r="R1491" t="s">
        <v>291</v>
      </c>
    </row>
    <row r="1492" spans="1:18" ht="15">
      <c r="A1492" s="28" t="s">
        <v>275</v>
      </c>
      <c r="B1492" s="61" t="s">
        <v>630</v>
      </c>
      <c r="E1492" s="9" t="s">
        <v>277</v>
      </c>
      <c r="F1492" s="9" t="s">
        <v>277</v>
      </c>
      <c r="G1492" s="9" t="s">
        <v>277</v>
      </c>
      <c r="H1492" s="9">
        <v>150.00000000000091</v>
      </c>
      <c r="I1492" s="179">
        <v>226.49999999999818</v>
      </c>
      <c r="J1492" s="9">
        <v>341.89999999999964</v>
      </c>
      <c r="K1492" s="9">
        <v>357.49999999999818</v>
      </c>
      <c r="L1492" s="9">
        <v>278</v>
      </c>
      <c r="M1492" s="9">
        <v>20.8</v>
      </c>
      <c r="P1492" s="65">
        <f t="shared" ref="P1492:P1523" si="33">SUM(E1492:M1492)</f>
        <v>1374.6999999999969</v>
      </c>
      <c r="R1492" t="s">
        <v>291</v>
      </c>
    </row>
    <row r="1493" spans="1:18" ht="15">
      <c r="A1493" s="28" t="s">
        <v>276</v>
      </c>
      <c r="B1493" s="226" t="s">
        <v>1579</v>
      </c>
      <c r="C1493" s="3"/>
      <c r="D1493" s="3"/>
      <c r="E1493" s="9" t="s">
        <v>277</v>
      </c>
      <c r="F1493" s="9" t="s">
        <v>277</v>
      </c>
      <c r="G1493" s="9" t="s">
        <v>277</v>
      </c>
      <c r="H1493" s="9" t="s">
        <v>277</v>
      </c>
      <c r="I1493" s="9" t="s">
        <v>277</v>
      </c>
      <c r="J1493" s="9">
        <v>315.39999999999873</v>
      </c>
      <c r="K1493" s="9">
        <v>349.40000000000236</v>
      </c>
      <c r="L1493" s="179">
        <v>471.09999999999997</v>
      </c>
      <c r="M1493" s="9">
        <v>228.5</v>
      </c>
      <c r="P1493" s="65">
        <f t="shared" si="33"/>
        <v>1364.400000000001</v>
      </c>
      <c r="R1493" t="s">
        <v>291</v>
      </c>
    </row>
    <row r="1494" spans="1:18" ht="15">
      <c r="A1494" s="28" t="s">
        <v>602</v>
      </c>
      <c r="B1494" s="61" t="s">
        <v>27</v>
      </c>
      <c r="E1494" s="9">
        <v>89.849999999997635</v>
      </c>
      <c r="F1494" s="9">
        <v>20.300000000000182</v>
      </c>
      <c r="G1494" s="62" t="s">
        <v>278</v>
      </c>
      <c r="H1494" s="9">
        <v>406.59999999999945</v>
      </c>
      <c r="I1494" s="9">
        <v>26.399999999999636</v>
      </c>
      <c r="J1494" s="9">
        <v>258.99999999999818</v>
      </c>
      <c r="K1494" s="9">
        <v>374.99999999999818</v>
      </c>
      <c r="L1494" s="9">
        <v>181.2</v>
      </c>
      <c r="M1494" s="9" t="s">
        <v>277</v>
      </c>
      <c r="P1494" s="65">
        <f t="shared" si="33"/>
        <v>1358.3499999999933</v>
      </c>
    </row>
    <row r="1495" spans="1:18" ht="15">
      <c r="A1495" s="28" t="s">
        <v>603</v>
      </c>
      <c r="B1495" s="61" t="s">
        <v>644</v>
      </c>
      <c r="E1495" s="9" t="s">
        <v>277</v>
      </c>
      <c r="F1495" s="9" t="s">
        <v>277</v>
      </c>
      <c r="G1495" s="9" t="s">
        <v>277</v>
      </c>
      <c r="H1495" s="9">
        <v>485.10000000000127</v>
      </c>
      <c r="I1495" s="9">
        <v>3.5999999999967258</v>
      </c>
      <c r="J1495" s="9">
        <v>342.80000000000109</v>
      </c>
      <c r="K1495" s="9">
        <v>253.5</v>
      </c>
      <c r="L1495" s="9">
        <v>201.5</v>
      </c>
      <c r="M1495" s="9">
        <v>43.900000000000006</v>
      </c>
      <c r="P1495" s="65">
        <f t="shared" si="33"/>
        <v>1330.3999999999992</v>
      </c>
    </row>
    <row r="1496" spans="1:18" ht="15">
      <c r="A1496" s="28" t="s">
        <v>604</v>
      </c>
      <c r="B1496" s="170" t="s">
        <v>1276</v>
      </c>
      <c r="C1496" s="3"/>
      <c r="D1496" s="3"/>
      <c r="E1496" s="9" t="s">
        <v>277</v>
      </c>
      <c r="F1496" s="9" t="s">
        <v>277</v>
      </c>
      <c r="G1496" s="9" t="s">
        <v>277</v>
      </c>
      <c r="H1496" s="9" t="s">
        <v>277</v>
      </c>
      <c r="I1496" s="9">
        <v>3.5999999999949068</v>
      </c>
      <c r="J1496" s="9">
        <v>361.10000000000082</v>
      </c>
      <c r="K1496" s="179">
        <v>524.09999999999945</v>
      </c>
      <c r="L1496" s="179">
        <v>437.3</v>
      </c>
      <c r="M1496" s="9" t="s">
        <v>277</v>
      </c>
      <c r="P1496" s="65">
        <f t="shared" si="33"/>
        <v>1326.0999999999951</v>
      </c>
      <c r="R1496" t="s">
        <v>321</v>
      </c>
    </row>
    <row r="1497" spans="1:18" ht="15">
      <c r="A1497" s="28" t="s">
        <v>606</v>
      </c>
      <c r="B1497" s="28" t="s">
        <v>596</v>
      </c>
      <c r="E1497" s="9" t="s">
        <v>277</v>
      </c>
      <c r="F1497" s="9" t="s">
        <v>277</v>
      </c>
      <c r="G1497" s="9" t="s">
        <v>277</v>
      </c>
      <c r="H1497" s="9">
        <v>285.00000000000045</v>
      </c>
      <c r="I1497" s="9">
        <v>103.70000000000073</v>
      </c>
      <c r="J1497" s="9">
        <v>209.5</v>
      </c>
      <c r="K1497" s="9">
        <v>167.99999999999955</v>
      </c>
      <c r="L1497" s="9">
        <v>246</v>
      </c>
      <c r="M1497" s="9">
        <v>308.7</v>
      </c>
      <c r="P1497" s="65">
        <f t="shared" si="33"/>
        <v>1320.9000000000008</v>
      </c>
    </row>
    <row r="1498" spans="1:18" ht="15">
      <c r="A1498" s="28" t="s">
        <v>612</v>
      </c>
      <c r="B1498" s="61" t="s">
        <v>645</v>
      </c>
      <c r="E1498" s="9" t="s">
        <v>277</v>
      </c>
      <c r="F1498" s="9" t="s">
        <v>277</v>
      </c>
      <c r="G1498" s="9" t="s">
        <v>277</v>
      </c>
      <c r="H1498" s="9">
        <v>89.999999999998181</v>
      </c>
      <c r="I1498" s="9">
        <v>60.500000000005457</v>
      </c>
      <c r="J1498" s="9">
        <v>384.00000000000091</v>
      </c>
      <c r="K1498" s="9">
        <v>393.699999999998</v>
      </c>
      <c r="L1498" s="9">
        <v>127</v>
      </c>
      <c r="M1498" s="9">
        <v>254</v>
      </c>
      <c r="P1498" s="65">
        <f t="shared" si="33"/>
        <v>1309.2000000000025</v>
      </c>
    </row>
    <row r="1499" spans="1:18" ht="15">
      <c r="A1499" s="28" t="s">
        <v>614</v>
      </c>
      <c r="B1499" s="226" t="s">
        <v>1666</v>
      </c>
      <c r="C1499" s="3"/>
      <c r="D1499" s="3"/>
      <c r="E1499" s="9" t="s">
        <v>277</v>
      </c>
      <c r="F1499" s="9" t="s">
        <v>277</v>
      </c>
      <c r="G1499" s="9" t="s">
        <v>277</v>
      </c>
      <c r="H1499" s="9" t="s">
        <v>277</v>
      </c>
      <c r="I1499" s="9" t="s">
        <v>277</v>
      </c>
      <c r="J1499" s="9" t="s">
        <v>277</v>
      </c>
      <c r="K1499" s="179">
        <v>543.89999999999873</v>
      </c>
      <c r="L1499" s="9">
        <v>284.5</v>
      </c>
      <c r="M1499" s="179">
        <v>477.79999999999995</v>
      </c>
      <c r="P1499" s="65">
        <f t="shared" si="33"/>
        <v>1306.1999999999987</v>
      </c>
      <c r="R1499" t="s">
        <v>297</v>
      </c>
    </row>
    <row r="1500" spans="1:18" ht="15">
      <c r="A1500" s="28" t="s">
        <v>617</v>
      </c>
      <c r="B1500" s="61" t="s">
        <v>143</v>
      </c>
      <c r="E1500" s="9" t="s">
        <v>277</v>
      </c>
      <c r="F1500" s="179">
        <v>82.300000000002001</v>
      </c>
      <c r="G1500" s="62" t="s">
        <v>278</v>
      </c>
      <c r="H1500" s="9">
        <v>311</v>
      </c>
      <c r="I1500" s="9">
        <v>29.999999999996362</v>
      </c>
      <c r="J1500" s="9">
        <v>187.49999999999909</v>
      </c>
      <c r="K1500" s="9">
        <v>311.30000000000018</v>
      </c>
      <c r="L1500" s="9">
        <v>336</v>
      </c>
      <c r="M1500" s="62" t="s">
        <v>278</v>
      </c>
      <c r="P1500" s="65">
        <f t="shared" si="33"/>
        <v>1258.0999999999976</v>
      </c>
      <c r="R1500" t="s">
        <v>283</v>
      </c>
    </row>
    <row r="1501" spans="1:18" ht="15">
      <c r="A1501" s="28" t="s">
        <v>618</v>
      </c>
      <c r="B1501" s="226" t="s">
        <v>1575</v>
      </c>
      <c r="C1501" s="3"/>
      <c r="D1501" s="3"/>
      <c r="E1501" s="9" t="s">
        <v>277</v>
      </c>
      <c r="F1501" s="9" t="s">
        <v>277</v>
      </c>
      <c r="G1501" s="9" t="s">
        <v>277</v>
      </c>
      <c r="H1501" s="9" t="s">
        <v>277</v>
      </c>
      <c r="I1501" s="9" t="s">
        <v>277</v>
      </c>
      <c r="J1501" s="9">
        <v>213.400000000001</v>
      </c>
      <c r="K1501" s="9">
        <v>436.49999999999909</v>
      </c>
      <c r="L1501" s="9">
        <v>329.5</v>
      </c>
      <c r="M1501" s="9">
        <v>265.60000000000002</v>
      </c>
      <c r="P1501" s="65">
        <f t="shared" si="33"/>
        <v>1245</v>
      </c>
    </row>
    <row r="1502" spans="1:18" ht="15">
      <c r="A1502" s="28" t="s">
        <v>621</v>
      </c>
      <c r="B1502" s="61" t="s">
        <v>649</v>
      </c>
      <c r="E1502" s="9" t="s">
        <v>277</v>
      </c>
      <c r="F1502" s="9" t="s">
        <v>277</v>
      </c>
      <c r="G1502" s="9" t="s">
        <v>277</v>
      </c>
      <c r="H1502" s="9">
        <v>232.5</v>
      </c>
      <c r="I1502" s="9">
        <v>177</v>
      </c>
      <c r="J1502" s="9">
        <v>86.700000000000728</v>
      </c>
      <c r="K1502" s="9">
        <v>230.64999999999964</v>
      </c>
      <c r="L1502" s="9">
        <v>353</v>
      </c>
      <c r="M1502" s="9">
        <v>159.5</v>
      </c>
      <c r="P1502" s="65">
        <f t="shared" si="33"/>
        <v>1239.3500000000004</v>
      </c>
    </row>
    <row r="1503" spans="1:18" ht="15">
      <c r="A1503" s="28" t="s">
        <v>623</v>
      </c>
      <c r="B1503" s="61" t="s">
        <v>23</v>
      </c>
      <c r="E1503" s="9">
        <v>20.400000000000546</v>
      </c>
      <c r="F1503" s="179">
        <v>48</v>
      </c>
      <c r="G1503" s="62" t="s">
        <v>278</v>
      </c>
      <c r="H1503" s="9">
        <v>167.99999999999864</v>
      </c>
      <c r="I1503" s="9">
        <v>95.299999999999272</v>
      </c>
      <c r="J1503" s="9">
        <v>254.49999999999955</v>
      </c>
      <c r="K1503" s="9">
        <v>177.50000000000091</v>
      </c>
      <c r="L1503" s="9">
        <v>287.10000000000002</v>
      </c>
      <c r="M1503" s="9">
        <v>135.30000000000001</v>
      </c>
      <c r="P1503" s="65">
        <f t="shared" si="33"/>
        <v>1186.0999999999988</v>
      </c>
      <c r="R1503" t="s">
        <v>286</v>
      </c>
    </row>
    <row r="1504" spans="1:18" ht="15">
      <c r="A1504" s="28" t="s">
        <v>628</v>
      </c>
      <c r="B1504" s="61" t="s">
        <v>605</v>
      </c>
      <c r="E1504" s="9" t="s">
        <v>277</v>
      </c>
      <c r="F1504" s="9" t="s">
        <v>277</v>
      </c>
      <c r="G1504" s="9" t="s">
        <v>277</v>
      </c>
      <c r="H1504" s="9">
        <v>172.50000000000182</v>
      </c>
      <c r="I1504" s="9">
        <v>93.600000000002183</v>
      </c>
      <c r="J1504" s="9">
        <v>341.5</v>
      </c>
      <c r="K1504" s="9">
        <v>110.50000000000136</v>
      </c>
      <c r="L1504" s="9">
        <v>314.60000000000002</v>
      </c>
      <c r="M1504" s="9">
        <v>135</v>
      </c>
      <c r="P1504" s="65">
        <f t="shared" si="33"/>
        <v>1167.7000000000053</v>
      </c>
    </row>
    <row r="1505" spans="1:21" ht="15">
      <c r="A1505" s="28" t="s">
        <v>632</v>
      </c>
      <c r="B1505" s="170" t="s">
        <v>1278</v>
      </c>
      <c r="C1505" s="3"/>
      <c r="D1505" s="3"/>
      <c r="E1505" s="9" t="s">
        <v>277</v>
      </c>
      <c r="F1505" s="9" t="s">
        <v>277</v>
      </c>
      <c r="G1505" s="9" t="s">
        <v>277</v>
      </c>
      <c r="H1505" s="9" t="s">
        <v>277</v>
      </c>
      <c r="I1505" s="9">
        <v>127.49999999999818</v>
      </c>
      <c r="J1505" s="9">
        <v>343.50000000000091</v>
      </c>
      <c r="K1505" s="9">
        <v>324.90000000000055</v>
      </c>
      <c r="L1505" s="9">
        <v>229.5</v>
      </c>
      <c r="M1505" s="9">
        <v>132.10000000000002</v>
      </c>
      <c r="P1505" s="65">
        <f t="shared" si="33"/>
        <v>1157.4999999999995</v>
      </c>
    </row>
    <row r="1506" spans="1:21" ht="15">
      <c r="A1506" s="28" t="s">
        <v>633</v>
      </c>
      <c r="B1506" s="28" t="s">
        <v>601</v>
      </c>
      <c r="E1506" s="9" t="s">
        <v>277</v>
      </c>
      <c r="F1506" s="9" t="s">
        <v>277</v>
      </c>
      <c r="G1506" s="9" t="s">
        <v>277</v>
      </c>
      <c r="H1506" s="9">
        <v>308.00000000000091</v>
      </c>
      <c r="I1506" s="9">
        <v>15.600000000002183</v>
      </c>
      <c r="J1506" s="9">
        <v>156.00000000000045</v>
      </c>
      <c r="K1506" s="9">
        <v>451.99999999999909</v>
      </c>
      <c r="L1506" s="9">
        <v>222</v>
      </c>
      <c r="M1506" s="9" t="s">
        <v>277</v>
      </c>
      <c r="P1506" s="65">
        <f t="shared" si="33"/>
        <v>1153.6000000000026</v>
      </c>
      <c r="U1506" s="180"/>
    </row>
    <row r="1507" spans="1:21" ht="15">
      <c r="A1507" s="28" t="s">
        <v>634</v>
      </c>
      <c r="B1507" s="170" t="s">
        <v>1279</v>
      </c>
      <c r="C1507" s="3"/>
      <c r="D1507" s="3"/>
      <c r="E1507" s="9" t="s">
        <v>277</v>
      </c>
      <c r="F1507" s="9" t="s">
        <v>277</v>
      </c>
      <c r="G1507" s="9" t="s">
        <v>277</v>
      </c>
      <c r="H1507" s="9" t="s">
        <v>277</v>
      </c>
      <c r="I1507" s="9">
        <v>164.99999999999818</v>
      </c>
      <c r="J1507" s="9">
        <v>374.5</v>
      </c>
      <c r="K1507" s="9">
        <v>364.09999999999854</v>
      </c>
      <c r="L1507" s="9">
        <v>229.5</v>
      </c>
      <c r="M1507" s="9">
        <v>19.5</v>
      </c>
      <c r="P1507" s="65">
        <f t="shared" si="33"/>
        <v>1152.5999999999967</v>
      </c>
    </row>
    <row r="1508" spans="1:21" ht="15">
      <c r="A1508" s="28" t="s">
        <v>639</v>
      </c>
      <c r="B1508" s="28" t="s">
        <v>600</v>
      </c>
      <c r="E1508" s="9" t="s">
        <v>277</v>
      </c>
      <c r="F1508" s="9" t="s">
        <v>277</v>
      </c>
      <c r="G1508" s="9" t="s">
        <v>277</v>
      </c>
      <c r="H1508" s="9">
        <v>333.39999999999918</v>
      </c>
      <c r="I1508" s="9">
        <v>4.4000000000032742</v>
      </c>
      <c r="J1508" s="9">
        <v>311.69999999999982</v>
      </c>
      <c r="K1508" s="9">
        <v>53.099999999999454</v>
      </c>
      <c r="L1508" s="9">
        <v>418.8</v>
      </c>
      <c r="M1508" s="62" t="s">
        <v>278</v>
      </c>
      <c r="P1508" s="65">
        <f t="shared" si="33"/>
        <v>1121.4000000000017</v>
      </c>
    </row>
    <row r="1509" spans="1:21" ht="15">
      <c r="A1509" s="28" t="s">
        <v>647</v>
      </c>
      <c r="B1509" s="61" t="s">
        <v>141</v>
      </c>
      <c r="E1509" s="9" t="s">
        <v>277</v>
      </c>
      <c r="F1509" s="176">
        <v>129.50000000000091</v>
      </c>
      <c r="G1509" s="62" t="s">
        <v>278</v>
      </c>
      <c r="H1509" s="9">
        <v>142.80000000000064</v>
      </c>
      <c r="I1509" s="62" t="s">
        <v>278</v>
      </c>
      <c r="J1509" s="9">
        <v>29.399999999999636</v>
      </c>
      <c r="K1509" s="176">
        <v>626.10000000000036</v>
      </c>
      <c r="L1509" s="9">
        <v>97.5</v>
      </c>
      <c r="M1509" s="9">
        <v>58.5</v>
      </c>
      <c r="P1509" s="65">
        <f t="shared" si="33"/>
        <v>1083.8000000000015</v>
      </c>
      <c r="R1509" t="s">
        <v>312</v>
      </c>
      <c r="U1509" s="3" t="s">
        <v>2334</v>
      </c>
    </row>
    <row r="1510" spans="1:21" ht="15">
      <c r="A1510" s="28" t="s">
        <v>651</v>
      </c>
      <c r="B1510" s="61" t="s">
        <v>6</v>
      </c>
      <c r="E1510" s="179">
        <v>129.59999999999854</v>
      </c>
      <c r="F1510" s="175">
        <v>92.799999999999272</v>
      </c>
      <c r="G1510" s="62" t="s">
        <v>278</v>
      </c>
      <c r="H1510" s="9">
        <v>435.74999999999909</v>
      </c>
      <c r="I1510" s="9">
        <v>95.600000000000364</v>
      </c>
      <c r="J1510" s="9">
        <v>315.10000000000036</v>
      </c>
      <c r="K1510" s="9" t="s">
        <v>277</v>
      </c>
      <c r="L1510" s="9" t="s">
        <v>277</v>
      </c>
      <c r="M1510" s="9" t="s">
        <v>277</v>
      </c>
      <c r="P1510" s="65">
        <f t="shared" si="33"/>
        <v>1068.8499999999976</v>
      </c>
      <c r="R1510" t="s">
        <v>307</v>
      </c>
      <c r="U1510" s="61"/>
    </row>
    <row r="1511" spans="1:21" ht="15">
      <c r="A1511" s="28" t="s">
        <v>652</v>
      </c>
      <c r="B1511" s="226" t="s">
        <v>1580</v>
      </c>
      <c r="C1511" s="3"/>
      <c r="D1511" s="3"/>
      <c r="E1511" s="9" t="s">
        <v>277</v>
      </c>
      <c r="F1511" s="9" t="s">
        <v>277</v>
      </c>
      <c r="G1511" s="9" t="s">
        <v>277</v>
      </c>
      <c r="H1511" s="9" t="s">
        <v>277</v>
      </c>
      <c r="I1511" s="9" t="s">
        <v>277</v>
      </c>
      <c r="J1511" s="9">
        <v>168</v>
      </c>
      <c r="K1511" s="9">
        <v>498.80000000000018</v>
      </c>
      <c r="L1511" s="9">
        <v>16.5</v>
      </c>
      <c r="M1511" s="9">
        <v>375.49999999999994</v>
      </c>
      <c r="P1511" s="65">
        <f t="shared" si="33"/>
        <v>1058.8000000000002</v>
      </c>
    </row>
    <row r="1512" spans="1:21" ht="15">
      <c r="A1512" s="28" t="s">
        <v>653</v>
      </c>
      <c r="B1512" s="170" t="s">
        <v>1285</v>
      </c>
      <c r="C1512" s="3"/>
      <c r="D1512" s="3"/>
      <c r="E1512" s="9" t="s">
        <v>277</v>
      </c>
      <c r="F1512" s="9" t="s">
        <v>277</v>
      </c>
      <c r="G1512" s="9" t="s">
        <v>277</v>
      </c>
      <c r="H1512" s="9" t="s">
        <v>277</v>
      </c>
      <c r="I1512" s="9">
        <v>172.99999999999818</v>
      </c>
      <c r="J1512" s="9">
        <v>407.40000000000236</v>
      </c>
      <c r="K1512" s="9">
        <v>448.59999999999854</v>
      </c>
      <c r="L1512" s="9" t="s">
        <v>277</v>
      </c>
      <c r="M1512" s="9" t="s">
        <v>277</v>
      </c>
      <c r="P1512" s="65">
        <f t="shared" si="33"/>
        <v>1028.9999999999991</v>
      </c>
    </row>
    <row r="1513" spans="1:21" ht="15">
      <c r="A1513" s="28" t="s">
        <v>658</v>
      </c>
      <c r="B1513" s="61" t="s">
        <v>620</v>
      </c>
      <c r="E1513" s="9" t="s">
        <v>277</v>
      </c>
      <c r="F1513" s="9" t="s">
        <v>277</v>
      </c>
      <c r="G1513" s="9" t="s">
        <v>277</v>
      </c>
      <c r="H1513" s="9">
        <v>231.2</v>
      </c>
      <c r="I1513" s="9">
        <v>107.40000000000327</v>
      </c>
      <c r="J1513" s="9">
        <v>241.00000000000091</v>
      </c>
      <c r="K1513" s="9">
        <v>301.49999999999909</v>
      </c>
      <c r="L1513" s="9">
        <v>131.4</v>
      </c>
      <c r="M1513" s="9">
        <v>3</v>
      </c>
      <c r="P1513" s="65">
        <f t="shared" si="33"/>
        <v>1015.5000000000033</v>
      </c>
    </row>
    <row r="1514" spans="1:21" ht="15">
      <c r="A1514" s="28" t="s">
        <v>659</v>
      </c>
      <c r="B1514" s="61" t="s">
        <v>19</v>
      </c>
      <c r="E1514" s="9">
        <v>25.5</v>
      </c>
      <c r="F1514" s="9">
        <v>30.399999999999636</v>
      </c>
      <c r="G1514" s="62" t="s">
        <v>278</v>
      </c>
      <c r="H1514" s="9">
        <v>536.90000000000055</v>
      </c>
      <c r="I1514" s="9">
        <v>127.50000000000364</v>
      </c>
      <c r="J1514" s="9">
        <v>293</v>
      </c>
      <c r="K1514" s="9" t="s">
        <v>277</v>
      </c>
      <c r="L1514" s="9" t="s">
        <v>277</v>
      </c>
      <c r="M1514" s="9" t="s">
        <v>277</v>
      </c>
      <c r="P1514" s="65">
        <f t="shared" si="33"/>
        <v>1013.3000000000038</v>
      </c>
      <c r="T1514" t="s">
        <v>2297</v>
      </c>
    </row>
    <row r="1515" spans="1:21" ht="15">
      <c r="A1515" s="28" t="s">
        <v>660</v>
      </c>
      <c r="B1515" s="226" t="s">
        <v>1596</v>
      </c>
      <c r="C1515" s="3"/>
      <c r="D1515" s="3"/>
      <c r="E1515" s="9" t="s">
        <v>277</v>
      </c>
      <c r="F1515" s="9" t="s">
        <v>277</v>
      </c>
      <c r="G1515" s="9" t="s">
        <v>277</v>
      </c>
      <c r="H1515" s="9" t="s">
        <v>277</v>
      </c>
      <c r="I1515" s="9" t="s">
        <v>277</v>
      </c>
      <c r="J1515" s="9" t="s">
        <v>277</v>
      </c>
      <c r="K1515" s="9">
        <v>202.00000000000182</v>
      </c>
      <c r="L1515" s="9">
        <v>399.9</v>
      </c>
      <c r="M1515" s="9">
        <v>353.4</v>
      </c>
      <c r="P1515" s="65">
        <f t="shared" si="33"/>
        <v>955.30000000000177</v>
      </c>
    </row>
    <row r="1516" spans="1:21" ht="15">
      <c r="A1516" s="28" t="s">
        <v>662</v>
      </c>
      <c r="B1516" s="226" t="s">
        <v>1587</v>
      </c>
      <c r="C1516" s="3"/>
      <c r="D1516" s="3"/>
      <c r="E1516" s="9" t="s">
        <v>277</v>
      </c>
      <c r="F1516" s="9" t="s">
        <v>277</v>
      </c>
      <c r="G1516" s="9" t="s">
        <v>277</v>
      </c>
      <c r="H1516" s="9" t="s">
        <v>277</v>
      </c>
      <c r="I1516" s="9" t="s">
        <v>277</v>
      </c>
      <c r="J1516" s="9">
        <v>223.89999999999964</v>
      </c>
      <c r="K1516" s="9">
        <v>221.50000000000091</v>
      </c>
      <c r="L1516" s="9">
        <v>237.5</v>
      </c>
      <c r="M1516" s="9">
        <v>260.5</v>
      </c>
      <c r="P1516" s="65">
        <f t="shared" si="33"/>
        <v>943.40000000000055</v>
      </c>
    </row>
    <row r="1517" spans="1:21" ht="15">
      <c r="A1517" s="28" t="s">
        <v>663</v>
      </c>
      <c r="B1517" s="170" t="s">
        <v>1272</v>
      </c>
      <c r="C1517" s="3"/>
      <c r="D1517" s="3"/>
      <c r="E1517" s="9" t="s">
        <v>277</v>
      </c>
      <c r="F1517" s="9" t="s">
        <v>277</v>
      </c>
      <c r="G1517" s="9" t="s">
        <v>277</v>
      </c>
      <c r="H1517" s="9" t="s">
        <v>277</v>
      </c>
      <c r="I1517" s="9">
        <v>9.1000000000040018</v>
      </c>
      <c r="J1517" s="9">
        <v>334.49999999999818</v>
      </c>
      <c r="K1517" s="9">
        <v>389.79999999999927</v>
      </c>
      <c r="L1517" s="9">
        <v>49</v>
      </c>
      <c r="M1517" s="9">
        <v>159.5</v>
      </c>
      <c r="P1517" s="65">
        <f t="shared" si="33"/>
        <v>941.90000000000146</v>
      </c>
    </row>
    <row r="1518" spans="1:21" ht="15">
      <c r="A1518" s="28" t="s">
        <v>664</v>
      </c>
      <c r="B1518" s="61" t="s">
        <v>631</v>
      </c>
      <c r="E1518" s="9" t="s">
        <v>277</v>
      </c>
      <c r="F1518" s="9" t="s">
        <v>277</v>
      </c>
      <c r="G1518" s="9" t="s">
        <v>277</v>
      </c>
      <c r="H1518" s="9">
        <v>244.00000000000182</v>
      </c>
      <c r="I1518" s="9">
        <v>104.50000000000182</v>
      </c>
      <c r="J1518" s="179">
        <v>439.89999999999782</v>
      </c>
      <c r="K1518" s="62" t="s">
        <v>278</v>
      </c>
      <c r="L1518" s="9">
        <v>127.5</v>
      </c>
      <c r="M1518" s="9">
        <v>25.2</v>
      </c>
      <c r="P1518" s="65">
        <f t="shared" si="33"/>
        <v>941.1000000000015</v>
      </c>
      <c r="R1518" t="s">
        <v>287</v>
      </c>
    </row>
    <row r="1519" spans="1:21" ht="15">
      <c r="A1519" s="28" t="s">
        <v>667</v>
      </c>
      <c r="B1519" s="61" t="s">
        <v>153</v>
      </c>
      <c r="E1519" s="9" t="s">
        <v>277</v>
      </c>
      <c r="F1519" s="9" t="s">
        <v>277</v>
      </c>
      <c r="G1519" s="62" t="s">
        <v>278</v>
      </c>
      <c r="H1519" s="9">
        <v>327.49999999999909</v>
      </c>
      <c r="I1519" s="9">
        <v>93.500000000001819</v>
      </c>
      <c r="J1519" s="9">
        <v>196.99999999999818</v>
      </c>
      <c r="K1519" s="9">
        <v>166.80000000000018</v>
      </c>
      <c r="L1519" s="9">
        <v>136.5</v>
      </c>
      <c r="M1519" s="9">
        <v>18.2</v>
      </c>
      <c r="P1519" s="65">
        <f t="shared" si="33"/>
        <v>939.49999999999932</v>
      </c>
    </row>
    <row r="1520" spans="1:21" ht="15">
      <c r="A1520" s="28" t="s">
        <v>726</v>
      </c>
      <c r="B1520" s="61" t="s">
        <v>11</v>
      </c>
      <c r="E1520" s="176">
        <v>229.65000000000055</v>
      </c>
      <c r="F1520" s="62" t="s">
        <v>278</v>
      </c>
      <c r="G1520" s="62" t="s">
        <v>278</v>
      </c>
      <c r="H1520" s="9">
        <v>154.29999999999927</v>
      </c>
      <c r="I1520" s="9">
        <v>55.600000000004002</v>
      </c>
      <c r="J1520" s="62" t="s">
        <v>278</v>
      </c>
      <c r="K1520" s="9">
        <v>172.39999999999964</v>
      </c>
      <c r="L1520" s="9">
        <v>117</v>
      </c>
      <c r="M1520" s="9">
        <v>155.6</v>
      </c>
      <c r="P1520" s="65">
        <f t="shared" si="33"/>
        <v>884.55000000000348</v>
      </c>
      <c r="R1520" t="s">
        <v>280</v>
      </c>
      <c r="U1520" s="3" t="s">
        <v>2336</v>
      </c>
    </row>
    <row r="1521" spans="1:21" ht="15">
      <c r="A1521" s="28" t="s">
        <v>727</v>
      </c>
      <c r="B1521" s="226" t="s">
        <v>1593</v>
      </c>
      <c r="C1521" s="3"/>
      <c r="D1521" s="3"/>
      <c r="E1521" s="9" t="s">
        <v>277</v>
      </c>
      <c r="F1521" s="9" t="s">
        <v>277</v>
      </c>
      <c r="G1521" s="9" t="s">
        <v>277</v>
      </c>
      <c r="H1521" s="9" t="s">
        <v>277</v>
      </c>
      <c r="I1521" s="9" t="s">
        <v>277</v>
      </c>
      <c r="J1521" s="9" t="s">
        <v>277</v>
      </c>
      <c r="K1521" s="9">
        <v>397.99999999999818</v>
      </c>
      <c r="L1521" s="9">
        <v>252.3</v>
      </c>
      <c r="M1521" s="9">
        <v>206.7</v>
      </c>
      <c r="P1521" s="65">
        <f t="shared" si="33"/>
        <v>856.99999999999818</v>
      </c>
    </row>
    <row r="1522" spans="1:21" ht="15">
      <c r="A1522" s="28" t="s">
        <v>728</v>
      </c>
      <c r="B1522" s="61" t="s">
        <v>1</v>
      </c>
      <c r="E1522" s="9">
        <v>51.149999999999636</v>
      </c>
      <c r="F1522" s="179">
        <v>45.600000000000364</v>
      </c>
      <c r="G1522" s="179">
        <v>44.000000000000455</v>
      </c>
      <c r="H1522" s="62" t="s">
        <v>278</v>
      </c>
      <c r="I1522" s="62" t="s">
        <v>278</v>
      </c>
      <c r="J1522" s="9">
        <v>277.349999999999</v>
      </c>
      <c r="K1522" s="9">
        <v>52.499999999999545</v>
      </c>
      <c r="L1522" s="9">
        <v>205.29999999999998</v>
      </c>
      <c r="M1522" s="9">
        <v>168</v>
      </c>
      <c r="P1522" s="65">
        <f t="shared" si="33"/>
        <v>843.89999999999895</v>
      </c>
      <c r="R1522" t="s">
        <v>335</v>
      </c>
      <c r="U1522" s="61"/>
    </row>
    <row r="1523" spans="1:21" ht="15">
      <c r="A1523" s="28" t="s">
        <v>729</v>
      </c>
      <c r="B1523" s="226" t="s">
        <v>2171</v>
      </c>
      <c r="C1523" s="3"/>
      <c r="D1523" s="3"/>
      <c r="E1523" s="9" t="s">
        <v>277</v>
      </c>
      <c r="F1523" s="9" t="s">
        <v>277</v>
      </c>
      <c r="G1523" s="9" t="s">
        <v>277</v>
      </c>
      <c r="H1523" s="9" t="s">
        <v>277</v>
      </c>
      <c r="I1523" s="9" t="s">
        <v>277</v>
      </c>
      <c r="J1523" s="9" t="s">
        <v>277</v>
      </c>
      <c r="K1523" s="9">
        <v>150</v>
      </c>
      <c r="L1523" s="9">
        <v>421.5</v>
      </c>
      <c r="M1523" s="9">
        <v>270.3</v>
      </c>
      <c r="P1523" s="65">
        <f t="shared" si="33"/>
        <v>841.8</v>
      </c>
    </row>
    <row r="1524" spans="1:21" ht="15">
      <c r="A1524" s="28" t="s">
        <v>730</v>
      </c>
      <c r="B1524" s="61" t="s">
        <v>144</v>
      </c>
      <c r="E1524" s="9" t="s">
        <v>277</v>
      </c>
      <c r="F1524" s="179">
        <v>89.600000000000364</v>
      </c>
      <c r="G1524" s="62" t="s">
        <v>278</v>
      </c>
      <c r="H1524" s="9">
        <v>344.00000000000136</v>
      </c>
      <c r="I1524" s="9">
        <v>4.2000000000025466</v>
      </c>
      <c r="J1524" s="9">
        <v>381.69999999999982</v>
      </c>
      <c r="K1524" s="9">
        <v>19.500000000000455</v>
      </c>
      <c r="L1524" s="9" t="s">
        <v>277</v>
      </c>
      <c r="M1524" s="9" t="s">
        <v>277</v>
      </c>
      <c r="P1524" s="65">
        <f t="shared" ref="P1524:P1555" si="34">SUM(E1524:M1524)</f>
        <v>839.00000000000455</v>
      </c>
      <c r="R1524" t="s">
        <v>282</v>
      </c>
    </row>
    <row r="1525" spans="1:21" ht="15">
      <c r="A1525" s="28" t="s">
        <v>731</v>
      </c>
      <c r="B1525" s="226" t="s">
        <v>1576</v>
      </c>
      <c r="C1525" s="3"/>
      <c r="D1525" s="3"/>
      <c r="E1525" s="9" t="s">
        <v>277</v>
      </c>
      <c r="F1525" s="9" t="s">
        <v>277</v>
      </c>
      <c r="G1525" s="9" t="s">
        <v>277</v>
      </c>
      <c r="H1525" s="9" t="s">
        <v>277</v>
      </c>
      <c r="I1525" s="9" t="s">
        <v>277</v>
      </c>
      <c r="J1525" s="9">
        <v>320.49999999999955</v>
      </c>
      <c r="K1525" s="9">
        <v>89.299999999999727</v>
      </c>
      <c r="L1525" s="9">
        <v>70.099999999999994</v>
      </c>
      <c r="M1525" s="9">
        <v>348</v>
      </c>
      <c r="P1525" s="65">
        <f t="shared" si="34"/>
        <v>827.8999999999993</v>
      </c>
    </row>
    <row r="1526" spans="1:21" ht="15">
      <c r="A1526" s="28" t="s">
        <v>732</v>
      </c>
      <c r="B1526" s="61" t="s">
        <v>654</v>
      </c>
      <c r="E1526" s="9" t="s">
        <v>277</v>
      </c>
      <c r="F1526" s="9" t="s">
        <v>277</v>
      </c>
      <c r="G1526" s="9" t="s">
        <v>277</v>
      </c>
      <c r="H1526" s="9">
        <v>121.90000000000055</v>
      </c>
      <c r="I1526" s="179">
        <v>221.89999999999964</v>
      </c>
      <c r="J1526" s="9">
        <v>188</v>
      </c>
      <c r="K1526" s="9">
        <v>191.50000000000136</v>
      </c>
      <c r="L1526" s="9">
        <v>82.8</v>
      </c>
      <c r="M1526" s="9">
        <v>18.2</v>
      </c>
      <c r="P1526" s="65">
        <f t="shared" si="34"/>
        <v>824.30000000000155</v>
      </c>
      <c r="R1526" t="s">
        <v>286</v>
      </c>
      <c r="U1526" s="61"/>
    </row>
    <row r="1527" spans="1:21" ht="15">
      <c r="A1527" s="28" t="s">
        <v>733</v>
      </c>
      <c r="B1527" s="170" t="s">
        <v>1268</v>
      </c>
      <c r="C1527" s="3"/>
      <c r="D1527" s="3"/>
      <c r="E1527" s="9" t="s">
        <v>277</v>
      </c>
      <c r="F1527" s="9" t="s">
        <v>277</v>
      </c>
      <c r="G1527" s="9" t="s">
        <v>277</v>
      </c>
      <c r="H1527" s="9" t="s">
        <v>277</v>
      </c>
      <c r="I1527" s="9">
        <v>62.700000000004366</v>
      </c>
      <c r="J1527" s="9">
        <v>321.90000000000009</v>
      </c>
      <c r="K1527" s="9">
        <v>84.799999999999272</v>
      </c>
      <c r="L1527" s="9">
        <v>291.7</v>
      </c>
      <c r="M1527" s="9">
        <v>40.299999999999997</v>
      </c>
      <c r="P1527" s="65">
        <f t="shared" si="34"/>
        <v>801.40000000000373</v>
      </c>
    </row>
    <row r="1528" spans="1:21" ht="15">
      <c r="A1528" s="28" t="s">
        <v>734</v>
      </c>
      <c r="B1528" s="61" t="s">
        <v>2092</v>
      </c>
      <c r="C1528" s="3"/>
      <c r="D1528" s="3"/>
      <c r="E1528" s="9" t="s">
        <v>277</v>
      </c>
      <c r="F1528" s="9" t="s">
        <v>277</v>
      </c>
      <c r="G1528" s="9" t="s">
        <v>277</v>
      </c>
      <c r="H1528" s="9" t="s">
        <v>277</v>
      </c>
      <c r="I1528" s="9" t="s">
        <v>277</v>
      </c>
      <c r="J1528" s="9" t="s">
        <v>277</v>
      </c>
      <c r="K1528" s="9" t="s">
        <v>277</v>
      </c>
      <c r="L1528" s="9">
        <v>395.5</v>
      </c>
      <c r="M1528" s="9">
        <v>393.9</v>
      </c>
      <c r="N1528" s="65"/>
      <c r="P1528" s="65">
        <f t="shared" si="34"/>
        <v>789.4</v>
      </c>
    </row>
    <row r="1529" spans="1:21" ht="15">
      <c r="A1529" s="28" t="s">
        <v>735</v>
      </c>
      <c r="B1529" s="61" t="s">
        <v>2093</v>
      </c>
      <c r="C1529" s="3"/>
      <c r="D1529" s="3"/>
      <c r="E1529" s="9" t="s">
        <v>277</v>
      </c>
      <c r="F1529" s="9" t="s">
        <v>277</v>
      </c>
      <c r="G1529" s="9" t="s">
        <v>277</v>
      </c>
      <c r="H1529" s="9" t="s">
        <v>277</v>
      </c>
      <c r="I1529" s="9" t="s">
        <v>277</v>
      </c>
      <c r="J1529" s="9" t="s">
        <v>277</v>
      </c>
      <c r="K1529" s="9" t="s">
        <v>277</v>
      </c>
      <c r="L1529" s="179">
        <v>453.5</v>
      </c>
      <c r="M1529" s="9">
        <v>329.1</v>
      </c>
      <c r="N1529" s="65"/>
      <c r="P1529" s="65">
        <f t="shared" si="34"/>
        <v>782.6</v>
      </c>
      <c r="R1529" t="s">
        <v>287</v>
      </c>
    </row>
    <row r="1530" spans="1:21" ht="15">
      <c r="A1530" s="28" t="s">
        <v>736</v>
      </c>
      <c r="B1530" s="61" t="s">
        <v>2083</v>
      </c>
      <c r="C1530" s="3"/>
      <c r="D1530" s="3"/>
      <c r="E1530" s="9" t="s">
        <v>277</v>
      </c>
      <c r="F1530" s="9" t="s">
        <v>277</v>
      </c>
      <c r="G1530" s="9" t="s">
        <v>277</v>
      </c>
      <c r="H1530" s="9" t="s">
        <v>277</v>
      </c>
      <c r="I1530" s="9" t="s">
        <v>277</v>
      </c>
      <c r="J1530" s="9" t="s">
        <v>277</v>
      </c>
      <c r="K1530" s="9" t="s">
        <v>277</v>
      </c>
      <c r="L1530" s="176">
        <v>604.4</v>
      </c>
      <c r="M1530" s="9">
        <v>156</v>
      </c>
      <c r="N1530" s="65"/>
      <c r="P1530" s="65">
        <f t="shared" si="34"/>
        <v>760.4</v>
      </c>
      <c r="R1530" t="s">
        <v>280</v>
      </c>
      <c r="U1530" s="3" t="s">
        <v>2336</v>
      </c>
    </row>
    <row r="1531" spans="1:21" ht="15">
      <c r="A1531" s="28" t="s">
        <v>737</v>
      </c>
      <c r="B1531" s="61" t="s">
        <v>622</v>
      </c>
      <c r="E1531" s="9" t="s">
        <v>277</v>
      </c>
      <c r="F1531" s="9" t="s">
        <v>277</v>
      </c>
      <c r="G1531" s="9" t="s">
        <v>277</v>
      </c>
      <c r="H1531" s="9">
        <v>6.2000000000007276</v>
      </c>
      <c r="I1531" s="9">
        <v>97.499999999996362</v>
      </c>
      <c r="J1531" s="9">
        <v>174</v>
      </c>
      <c r="K1531" s="9">
        <v>143.89999999999918</v>
      </c>
      <c r="L1531" s="9">
        <v>311.40000000000003</v>
      </c>
      <c r="M1531" s="9" t="s">
        <v>277</v>
      </c>
      <c r="P1531" s="65">
        <f t="shared" si="34"/>
        <v>732.99999999999636</v>
      </c>
    </row>
    <row r="1532" spans="1:21" ht="15">
      <c r="A1532" s="28" t="s">
        <v>738</v>
      </c>
      <c r="B1532" s="226" t="s">
        <v>1591</v>
      </c>
      <c r="C1532" s="3"/>
      <c r="D1532" s="3"/>
      <c r="E1532" s="9" t="s">
        <v>277</v>
      </c>
      <c r="F1532" s="9" t="s">
        <v>277</v>
      </c>
      <c r="G1532" s="9" t="s">
        <v>277</v>
      </c>
      <c r="H1532" s="9" t="s">
        <v>277</v>
      </c>
      <c r="I1532" s="9" t="s">
        <v>277</v>
      </c>
      <c r="J1532" s="9" t="s">
        <v>277</v>
      </c>
      <c r="K1532" s="9">
        <v>436</v>
      </c>
      <c r="L1532" s="9">
        <v>144</v>
      </c>
      <c r="M1532" s="9">
        <v>147.9</v>
      </c>
      <c r="P1532" s="65">
        <f t="shared" si="34"/>
        <v>727.9</v>
      </c>
    </row>
    <row r="1533" spans="1:21" ht="15">
      <c r="A1533" s="28" t="s">
        <v>739</v>
      </c>
      <c r="B1533" s="61" t="s">
        <v>611</v>
      </c>
      <c r="E1533" s="9" t="s">
        <v>277</v>
      </c>
      <c r="F1533" s="9" t="s">
        <v>277</v>
      </c>
      <c r="G1533" s="9" t="s">
        <v>277</v>
      </c>
      <c r="H1533" s="179">
        <v>567.59999999999854</v>
      </c>
      <c r="I1533" s="9">
        <v>159.30000000000109</v>
      </c>
      <c r="J1533" s="9" t="s">
        <v>277</v>
      </c>
      <c r="K1533" s="9" t="s">
        <v>277</v>
      </c>
      <c r="L1533" s="9" t="s">
        <v>277</v>
      </c>
      <c r="M1533" s="9" t="s">
        <v>277</v>
      </c>
      <c r="P1533" s="65">
        <f t="shared" si="34"/>
        <v>726.89999999999964</v>
      </c>
      <c r="R1533" t="s">
        <v>287</v>
      </c>
      <c r="U1533" s="180"/>
    </row>
    <row r="1534" spans="1:21" ht="15">
      <c r="A1534" s="28" t="s">
        <v>740</v>
      </c>
      <c r="B1534" s="61" t="s">
        <v>2521</v>
      </c>
      <c r="C1534" s="3"/>
      <c r="D1534" s="3"/>
      <c r="E1534" s="9" t="s">
        <v>277</v>
      </c>
      <c r="F1534" s="9" t="s">
        <v>277</v>
      </c>
      <c r="G1534" s="9" t="s">
        <v>277</v>
      </c>
      <c r="H1534" s="9" t="s">
        <v>277</v>
      </c>
      <c r="I1534" s="9" t="s">
        <v>277</v>
      </c>
      <c r="J1534" s="9" t="s">
        <v>277</v>
      </c>
      <c r="K1534" s="9" t="s">
        <v>277</v>
      </c>
      <c r="L1534" s="9" t="s">
        <v>277</v>
      </c>
      <c r="M1534" s="176">
        <v>716.6</v>
      </c>
      <c r="N1534" s="65"/>
      <c r="P1534" s="65">
        <f t="shared" si="34"/>
        <v>716.6</v>
      </c>
      <c r="R1534" t="s">
        <v>280</v>
      </c>
      <c r="U1534" s="3" t="s">
        <v>2336</v>
      </c>
    </row>
    <row r="1535" spans="1:21" ht="15">
      <c r="A1535" s="28" t="s">
        <v>741</v>
      </c>
      <c r="B1535" s="226" t="s">
        <v>1582</v>
      </c>
      <c r="C1535" s="3"/>
      <c r="D1535" s="3"/>
      <c r="E1535" s="9" t="s">
        <v>277</v>
      </c>
      <c r="F1535" s="9" t="s">
        <v>277</v>
      </c>
      <c r="G1535" s="9" t="s">
        <v>277</v>
      </c>
      <c r="H1535" s="9" t="s">
        <v>277</v>
      </c>
      <c r="I1535" s="9" t="s">
        <v>277</v>
      </c>
      <c r="J1535" s="9">
        <v>266.99999999999909</v>
      </c>
      <c r="K1535" s="9">
        <v>436</v>
      </c>
      <c r="L1535" s="9" t="s">
        <v>277</v>
      </c>
      <c r="M1535" s="9" t="s">
        <v>277</v>
      </c>
      <c r="P1535" s="65">
        <f t="shared" si="34"/>
        <v>702.99999999999909</v>
      </c>
    </row>
    <row r="1536" spans="1:21" ht="15">
      <c r="A1536" s="28" t="s">
        <v>742</v>
      </c>
      <c r="B1536" s="61" t="s">
        <v>2086</v>
      </c>
      <c r="C1536" s="3"/>
      <c r="D1536" s="3"/>
      <c r="E1536" s="9" t="s">
        <v>277</v>
      </c>
      <c r="F1536" s="9" t="s">
        <v>277</v>
      </c>
      <c r="G1536" s="9" t="s">
        <v>277</v>
      </c>
      <c r="H1536" s="9" t="s">
        <v>277</v>
      </c>
      <c r="I1536" s="9" t="s">
        <v>277</v>
      </c>
      <c r="J1536" s="9" t="s">
        <v>277</v>
      </c>
      <c r="K1536" s="9" t="s">
        <v>277</v>
      </c>
      <c r="L1536" s="9">
        <v>321.5</v>
      </c>
      <c r="M1536" s="9">
        <v>361.4</v>
      </c>
      <c r="N1536" s="65"/>
      <c r="P1536" s="65">
        <f t="shared" si="34"/>
        <v>682.9</v>
      </c>
    </row>
    <row r="1537" spans="1:21" ht="15">
      <c r="A1537" s="28" t="s">
        <v>743</v>
      </c>
      <c r="B1537" s="61" t="s">
        <v>35</v>
      </c>
      <c r="E1537" s="179">
        <v>120.29999999999927</v>
      </c>
      <c r="F1537" s="174">
        <v>107.30000000000109</v>
      </c>
      <c r="G1537" s="179">
        <v>14.299999999999272</v>
      </c>
      <c r="H1537" s="9">
        <v>253.49999999999955</v>
      </c>
      <c r="I1537" s="9">
        <v>180</v>
      </c>
      <c r="J1537" s="9" t="s">
        <v>277</v>
      </c>
      <c r="K1537" s="9" t="s">
        <v>277</v>
      </c>
      <c r="L1537" s="9" t="s">
        <v>277</v>
      </c>
      <c r="M1537" s="9" t="s">
        <v>277</v>
      </c>
      <c r="P1537" s="65">
        <f t="shared" si="34"/>
        <v>675.39999999999918</v>
      </c>
      <c r="R1537" t="s">
        <v>709</v>
      </c>
    </row>
    <row r="1538" spans="1:21" ht="15">
      <c r="A1538" s="28" t="s">
        <v>744</v>
      </c>
      <c r="B1538" s="61" t="s">
        <v>2513</v>
      </c>
      <c r="C1538" s="3"/>
      <c r="D1538" s="3"/>
      <c r="E1538" s="9" t="s">
        <v>277</v>
      </c>
      <c r="F1538" s="9" t="s">
        <v>277</v>
      </c>
      <c r="G1538" s="9" t="s">
        <v>277</v>
      </c>
      <c r="H1538" s="9" t="s">
        <v>277</v>
      </c>
      <c r="I1538" s="9" t="s">
        <v>277</v>
      </c>
      <c r="J1538" s="9" t="s">
        <v>277</v>
      </c>
      <c r="K1538" s="9" t="s">
        <v>277</v>
      </c>
      <c r="L1538" s="9" t="s">
        <v>277</v>
      </c>
      <c r="M1538" s="175">
        <v>644.5</v>
      </c>
      <c r="N1538" s="65"/>
      <c r="P1538" s="65">
        <f t="shared" si="34"/>
        <v>644.5</v>
      </c>
      <c r="R1538" t="s">
        <v>281</v>
      </c>
    </row>
    <row r="1539" spans="1:21" ht="15">
      <c r="A1539" s="28" t="s">
        <v>745</v>
      </c>
      <c r="B1539" s="61" t="s">
        <v>2090</v>
      </c>
      <c r="C1539" s="3"/>
      <c r="D1539" s="3"/>
      <c r="E1539" s="9" t="s">
        <v>277</v>
      </c>
      <c r="F1539" s="9" t="s">
        <v>277</v>
      </c>
      <c r="G1539" s="9" t="s">
        <v>277</v>
      </c>
      <c r="H1539" s="9" t="s">
        <v>277</v>
      </c>
      <c r="I1539" s="9" t="s">
        <v>277</v>
      </c>
      <c r="J1539" s="9" t="s">
        <v>277</v>
      </c>
      <c r="K1539" s="9" t="s">
        <v>277</v>
      </c>
      <c r="L1539" s="9">
        <v>356.1</v>
      </c>
      <c r="M1539" s="9">
        <v>283.2</v>
      </c>
      <c r="N1539" s="65"/>
      <c r="P1539" s="65">
        <f t="shared" si="34"/>
        <v>639.29999999999995</v>
      </c>
    </row>
    <row r="1540" spans="1:21" ht="15">
      <c r="A1540" s="28" t="s">
        <v>746</v>
      </c>
      <c r="B1540" s="61" t="s">
        <v>2085</v>
      </c>
      <c r="C1540" s="3"/>
      <c r="D1540" s="3"/>
      <c r="E1540" s="9" t="s">
        <v>277</v>
      </c>
      <c r="F1540" s="9" t="s">
        <v>277</v>
      </c>
      <c r="G1540" s="9" t="s">
        <v>277</v>
      </c>
      <c r="H1540" s="9" t="s">
        <v>277</v>
      </c>
      <c r="I1540" s="9" t="s">
        <v>277</v>
      </c>
      <c r="J1540" s="9" t="s">
        <v>277</v>
      </c>
      <c r="K1540" s="9" t="s">
        <v>277</v>
      </c>
      <c r="L1540" s="9">
        <v>19.5</v>
      </c>
      <c r="M1540" s="179">
        <v>615.6</v>
      </c>
      <c r="N1540" s="65"/>
      <c r="P1540" s="65">
        <f t="shared" si="34"/>
        <v>635.1</v>
      </c>
      <c r="R1540" t="s">
        <v>2876</v>
      </c>
    </row>
    <row r="1541" spans="1:21" ht="15">
      <c r="A1541" s="28" t="s">
        <v>747</v>
      </c>
      <c r="B1541" s="61" t="s">
        <v>2075</v>
      </c>
      <c r="C1541" s="3"/>
      <c r="D1541" s="3"/>
      <c r="E1541" s="9" t="s">
        <v>277</v>
      </c>
      <c r="F1541" s="9" t="s">
        <v>277</v>
      </c>
      <c r="G1541" s="9" t="s">
        <v>277</v>
      </c>
      <c r="H1541" s="9" t="s">
        <v>277</v>
      </c>
      <c r="I1541" s="9" t="s">
        <v>277</v>
      </c>
      <c r="J1541" s="9" t="s">
        <v>277</v>
      </c>
      <c r="K1541" s="9" t="s">
        <v>277</v>
      </c>
      <c r="L1541" s="9">
        <v>116.00000000000001</v>
      </c>
      <c r="M1541" s="179">
        <v>516.79999999999995</v>
      </c>
      <c r="N1541" s="65"/>
      <c r="P1541" s="65">
        <f t="shared" si="34"/>
        <v>632.79999999999995</v>
      </c>
      <c r="R1541" t="s">
        <v>296</v>
      </c>
    </row>
    <row r="1542" spans="1:21" ht="15">
      <c r="A1542" s="28" t="s">
        <v>748</v>
      </c>
      <c r="B1542" s="61" t="s">
        <v>2080</v>
      </c>
      <c r="C1542" s="3"/>
      <c r="D1542" s="3"/>
      <c r="E1542" s="9" t="s">
        <v>277</v>
      </c>
      <c r="F1542" s="9" t="s">
        <v>277</v>
      </c>
      <c r="G1542" s="9" t="s">
        <v>277</v>
      </c>
      <c r="H1542" s="9" t="s">
        <v>277</v>
      </c>
      <c r="I1542" s="9" t="s">
        <v>277</v>
      </c>
      <c r="J1542" s="9" t="s">
        <v>277</v>
      </c>
      <c r="K1542" s="9" t="s">
        <v>277</v>
      </c>
      <c r="L1542" s="9">
        <v>380.6</v>
      </c>
      <c r="M1542" s="9">
        <v>252</v>
      </c>
      <c r="N1542" s="65"/>
      <c r="P1542" s="65">
        <f t="shared" si="34"/>
        <v>632.6</v>
      </c>
    </row>
    <row r="1543" spans="1:21" ht="15">
      <c r="A1543" s="28" t="s">
        <v>749</v>
      </c>
      <c r="B1543" s="226" t="s">
        <v>1614</v>
      </c>
      <c r="C1543" s="3"/>
      <c r="D1543" s="3"/>
      <c r="E1543" s="9" t="s">
        <v>277</v>
      </c>
      <c r="F1543" s="9" t="s">
        <v>277</v>
      </c>
      <c r="G1543" s="9" t="s">
        <v>277</v>
      </c>
      <c r="H1543" s="9" t="s">
        <v>277</v>
      </c>
      <c r="I1543" s="9" t="s">
        <v>277</v>
      </c>
      <c r="J1543" s="9" t="s">
        <v>277</v>
      </c>
      <c r="K1543" s="9">
        <v>272.99999999999773</v>
      </c>
      <c r="L1543" s="9">
        <v>54.300000000000004</v>
      </c>
      <c r="M1543" s="9">
        <v>303.5</v>
      </c>
      <c r="P1543" s="65">
        <f t="shared" si="34"/>
        <v>630.79999999999768</v>
      </c>
    </row>
    <row r="1544" spans="1:21" ht="15">
      <c r="A1544" s="28" t="s">
        <v>750</v>
      </c>
      <c r="B1544" s="170" t="s">
        <v>1270</v>
      </c>
      <c r="C1544" s="3"/>
      <c r="D1544" s="3"/>
      <c r="E1544" s="9" t="s">
        <v>277</v>
      </c>
      <c r="F1544" s="9" t="s">
        <v>277</v>
      </c>
      <c r="G1544" s="9" t="s">
        <v>277</v>
      </c>
      <c r="H1544" s="9" t="s">
        <v>277</v>
      </c>
      <c r="I1544" s="9">
        <v>129.20000000000073</v>
      </c>
      <c r="J1544" s="179">
        <v>501.40000000000055</v>
      </c>
      <c r="K1544" s="9" t="s">
        <v>277</v>
      </c>
      <c r="L1544" s="9" t="s">
        <v>277</v>
      </c>
      <c r="M1544" s="9" t="s">
        <v>277</v>
      </c>
      <c r="P1544" s="65">
        <f t="shared" si="34"/>
        <v>630.60000000000127</v>
      </c>
      <c r="R1544" t="s">
        <v>296</v>
      </c>
    </row>
    <row r="1545" spans="1:21" ht="15">
      <c r="A1545" s="28" t="s">
        <v>751</v>
      </c>
      <c r="B1545" s="170" t="s">
        <v>1269</v>
      </c>
      <c r="C1545" s="3"/>
      <c r="D1545" s="3"/>
      <c r="E1545" s="9" t="s">
        <v>277</v>
      </c>
      <c r="F1545" s="9" t="s">
        <v>277</v>
      </c>
      <c r="G1545" s="9" t="s">
        <v>277</v>
      </c>
      <c r="H1545" s="9" t="s">
        <v>277</v>
      </c>
      <c r="I1545" s="9">
        <v>172.49999999999636</v>
      </c>
      <c r="J1545" s="9">
        <v>177.5</v>
      </c>
      <c r="K1545" s="9">
        <v>108.89999999999827</v>
      </c>
      <c r="L1545" s="9">
        <v>152</v>
      </c>
      <c r="M1545" s="9">
        <v>11.4</v>
      </c>
      <c r="P1545" s="65">
        <f t="shared" si="34"/>
        <v>622.29999999999461</v>
      </c>
    </row>
    <row r="1546" spans="1:21" ht="15">
      <c r="A1546" s="28" t="s">
        <v>752</v>
      </c>
      <c r="B1546" s="61" t="s">
        <v>2526</v>
      </c>
      <c r="C1546" s="3"/>
      <c r="D1546" s="3"/>
      <c r="E1546" s="9" t="s">
        <v>277</v>
      </c>
      <c r="F1546" s="9" t="s">
        <v>277</v>
      </c>
      <c r="G1546" s="9" t="s">
        <v>277</v>
      </c>
      <c r="H1546" s="9" t="s">
        <v>277</v>
      </c>
      <c r="I1546" s="9" t="s">
        <v>277</v>
      </c>
      <c r="J1546" s="9" t="s">
        <v>277</v>
      </c>
      <c r="K1546" s="9" t="s">
        <v>277</v>
      </c>
      <c r="L1546" s="9" t="s">
        <v>277</v>
      </c>
      <c r="M1546" s="179">
        <v>590.20000000000005</v>
      </c>
      <c r="N1546" s="65"/>
      <c r="P1546" s="65">
        <f t="shared" si="34"/>
        <v>590.20000000000005</v>
      </c>
      <c r="R1546" t="s">
        <v>283</v>
      </c>
    </row>
    <row r="1547" spans="1:21" ht="15">
      <c r="A1547" s="28" t="s">
        <v>753</v>
      </c>
      <c r="B1547" s="61" t="s">
        <v>2076</v>
      </c>
      <c r="C1547" s="3"/>
      <c r="D1547" s="3"/>
      <c r="E1547" s="9" t="s">
        <v>277</v>
      </c>
      <c r="F1547" s="9" t="s">
        <v>277</v>
      </c>
      <c r="G1547" s="9" t="s">
        <v>277</v>
      </c>
      <c r="H1547" s="9" t="s">
        <v>277</v>
      </c>
      <c r="I1547" s="9" t="s">
        <v>277</v>
      </c>
      <c r="J1547" s="9" t="s">
        <v>277</v>
      </c>
      <c r="K1547" s="9" t="s">
        <v>277</v>
      </c>
      <c r="L1547" s="9">
        <v>338.5</v>
      </c>
      <c r="M1547" s="9">
        <v>249.3</v>
      </c>
      <c r="N1547" s="65"/>
      <c r="P1547" s="65">
        <f t="shared" si="34"/>
        <v>587.79999999999995</v>
      </c>
    </row>
    <row r="1548" spans="1:21" ht="15">
      <c r="A1548" s="28" t="s">
        <v>754</v>
      </c>
      <c r="B1548" s="226" t="s">
        <v>1584</v>
      </c>
      <c r="C1548" s="3"/>
      <c r="D1548" s="3"/>
      <c r="E1548" s="9" t="s">
        <v>277</v>
      </c>
      <c r="F1548" s="9" t="s">
        <v>277</v>
      </c>
      <c r="G1548" s="9" t="s">
        <v>277</v>
      </c>
      <c r="H1548" s="9" t="s">
        <v>277</v>
      </c>
      <c r="I1548" s="9" t="s">
        <v>277</v>
      </c>
      <c r="J1548" s="9">
        <v>174.5</v>
      </c>
      <c r="K1548" s="62" t="s">
        <v>278</v>
      </c>
      <c r="L1548" s="9">
        <v>218</v>
      </c>
      <c r="M1548" s="9">
        <v>181.8</v>
      </c>
      <c r="P1548" s="65">
        <f t="shared" si="34"/>
        <v>574.29999999999995</v>
      </c>
    </row>
    <row r="1549" spans="1:21" ht="15">
      <c r="A1549" s="28" t="s">
        <v>755</v>
      </c>
      <c r="B1549" s="226" t="s">
        <v>1590</v>
      </c>
      <c r="C1549" s="3"/>
      <c r="D1549" s="3"/>
      <c r="E1549" s="9" t="s">
        <v>277</v>
      </c>
      <c r="F1549" s="9" t="s">
        <v>277</v>
      </c>
      <c r="G1549" s="9" t="s">
        <v>277</v>
      </c>
      <c r="H1549" s="9" t="s">
        <v>277</v>
      </c>
      <c r="I1549" s="9" t="s">
        <v>277</v>
      </c>
      <c r="J1549" s="9" t="s">
        <v>277</v>
      </c>
      <c r="K1549" s="9">
        <v>242.60000000000036</v>
      </c>
      <c r="L1549" s="9">
        <v>31.200000000000003</v>
      </c>
      <c r="M1549" s="9">
        <v>279.7</v>
      </c>
      <c r="P1549" s="65">
        <f t="shared" si="34"/>
        <v>553.50000000000034</v>
      </c>
    </row>
    <row r="1550" spans="1:21" ht="15">
      <c r="A1550" s="28" t="s">
        <v>756</v>
      </c>
      <c r="B1550" s="61" t="s">
        <v>2081</v>
      </c>
      <c r="C1550" s="3"/>
      <c r="D1550" s="3"/>
      <c r="E1550" s="9" t="s">
        <v>277</v>
      </c>
      <c r="F1550" s="9" t="s">
        <v>277</v>
      </c>
      <c r="G1550" s="9" t="s">
        <v>277</v>
      </c>
      <c r="H1550" s="9" t="s">
        <v>277</v>
      </c>
      <c r="I1550" s="9" t="s">
        <v>277</v>
      </c>
      <c r="J1550" s="9" t="s">
        <v>277</v>
      </c>
      <c r="K1550" s="9" t="s">
        <v>277</v>
      </c>
      <c r="L1550" s="9">
        <v>334.8</v>
      </c>
      <c r="M1550" s="9">
        <v>218.1</v>
      </c>
      <c r="N1550" s="65"/>
      <c r="P1550" s="65">
        <f t="shared" si="34"/>
        <v>552.9</v>
      </c>
    </row>
    <row r="1551" spans="1:21" ht="15">
      <c r="A1551" s="28" t="s">
        <v>757</v>
      </c>
      <c r="B1551" s="61" t="s">
        <v>2089</v>
      </c>
      <c r="C1551" s="3"/>
      <c r="D1551" s="3"/>
      <c r="E1551" s="9" t="s">
        <v>277</v>
      </c>
      <c r="F1551" s="9" t="s">
        <v>277</v>
      </c>
      <c r="G1551" s="9" t="s">
        <v>277</v>
      </c>
      <c r="H1551" s="9" t="s">
        <v>277</v>
      </c>
      <c r="I1551" s="9" t="s">
        <v>277</v>
      </c>
      <c r="J1551" s="9" t="s">
        <v>277</v>
      </c>
      <c r="K1551" s="9" t="s">
        <v>277</v>
      </c>
      <c r="L1551" s="9">
        <v>296.7</v>
      </c>
      <c r="M1551" s="9">
        <v>254.2</v>
      </c>
      <c r="N1551" s="65"/>
      <c r="P1551" s="65">
        <f t="shared" si="34"/>
        <v>550.9</v>
      </c>
      <c r="U1551" t="s">
        <v>2297</v>
      </c>
    </row>
    <row r="1552" spans="1:21" ht="15">
      <c r="A1552" s="28" t="s">
        <v>758</v>
      </c>
      <c r="B1552" s="61" t="s">
        <v>636</v>
      </c>
      <c r="E1552" s="9" t="s">
        <v>277</v>
      </c>
      <c r="F1552" s="9" t="s">
        <v>277</v>
      </c>
      <c r="G1552" s="9" t="s">
        <v>277</v>
      </c>
      <c r="H1552" s="9">
        <v>334.60000000000036</v>
      </c>
      <c r="I1552" s="9">
        <v>188.69999999999527</v>
      </c>
      <c r="J1552" s="9" t="s">
        <v>277</v>
      </c>
      <c r="K1552" s="9" t="s">
        <v>277</v>
      </c>
      <c r="L1552" s="9" t="s">
        <v>277</v>
      </c>
      <c r="M1552" s="9" t="s">
        <v>277</v>
      </c>
      <c r="P1552" s="65">
        <f t="shared" si="34"/>
        <v>523.29999999999563</v>
      </c>
      <c r="U1552" s="61"/>
    </row>
    <row r="1553" spans="1:20" ht="15">
      <c r="A1553" s="28" t="s">
        <v>759</v>
      </c>
      <c r="B1553" s="61" t="s">
        <v>2078</v>
      </c>
      <c r="C1553" s="3"/>
      <c r="D1553" s="3"/>
      <c r="E1553" s="9" t="s">
        <v>277</v>
      </c>
      <c r="F1553" s="9" t="s">
        <v>277</v>
      </c>
      <c r="G1553" s="9" t="s">
        <v>277</v>
      </c>
      <c r="H1553" s="9" t="s">
        <v>277</v>
      </c>
      <c r="I1553" s="9" t="s">
        <v>277</v>
      </c>
      <c r="J1553" s="9" t="s">
        <v>277</v>
      </c>
      <c r="K1553" s="9" t="s">
        <v>277</v>
      </c>
      <c r="L1553" s="9">
        <v>136.5</v>
      </c>
      <c r="M1553" s="9">
        <v>368.3</v>
      </c>
      <c r="N1553" s="65"/>
      <c r="P1553" s="65">
        <f t="shared" si="34"/>
        <v>504.8</v>
      </c>
    </row>
    <row r="1554" spans="1:20" ht="15">
      <c r="A1554" s="28" t="s">
        <v>760</v>
      </c>
      <c r="B1554" s="226" t="s">
        <v>1583</v>
      </c>
      <c r="C1554" s="3"/>
      <c r="D1554" s="3"/>
      <c r="E1554" s="9" t="s">
        <v>277</v>
      </c>
      <c r="F1554" s="9" t="s">
        <v>277</v>
      </c>
      <c r="G1554" s="9" t="s">
        <v>277</v>
      </c>
      <c r="H1554" s="9" t="s">
        <v>277</v>
      </c>
      <c r="I1554" s="9" t="s">
        <v>277</v>
      </c>
      <c r="J1554" s="9">
        <v>113.99999999999955</v>
      </c>
      <c r="K1554" s="9">
        <v>145.09999999999945</v>
      </c>
      <c r="L1554" s="9">
        <v>153.80000000000001</v>
      </c>
      <c r="M1554" s="9">
        <v>75.099999999999994</v>
      </c>
      <c r="P1554" s="65">
        <f t="shared" si="34"/>
        <v>487.99999999999898</v>
      </c>
    </row>
    <row r="1555" spans="1:20" ht="15">
      <c r="A1555" s="28" t="s">
        <v>761</v>
      </c>
      <c r="B1555" s="226" t="s">
        <v>1592</v>
      </c>
      <c r="C1555" s="3"/>
      <c r="D1555" s="3"/>
      <c r="E1555" s="9" t="s">
        <v>277</v>
      </c>
      <c r="F1555" s="9" t="s">
        <v>277</v>
      </c>
      <c r="G1555" s="9" t="s">
        <v>277</v>
      </c>
      <c r="H1555" s="9" t="s">
        <v>277</v>
      </c>
      <c r="I1555" s="9" t="s">
        <v>277</v>
      </c>
      <c r="J1555" s="9" t="s">
        <v>277</v>
      </c>
      <c r="K1555" s="9">
        <v>60.000000000001364</v>
      </c>
      <c r="L1555" s="9">
        <v>218</v>
      </c>
      <c r="M1555" s="9">
        <v>199.5</v>
      </c>
      <c r="P1555" s="65">
        <f t="shared" si="34"/>
        <v>477.50000000000136</v>
      </c>
    </row>
    <row r="1556" spans="1:20" ht="15">
      <c r="A1556" s="28" t="s">
        <v>762</v>
      </c>
      <c r="B1556" s="61" t="s">
        <v>2082</v>
      </c>
      <c r="C1556" s="3"/>
      <c r="D1556" s="3"/>
      <c r="E1556" s="9" t="s">
        <v>277</v>
      </c>
      <c r="F1556" s="9" t="s">
        <v>277</v>
      </c>
      <c r="G1556" s="9" t="s">
        <v>277</v>
      </c>
      <c r="H1556" s="9" t="s">
        <v>277</v>
      </c>
      <c r="I1556" s="9" t="s">
        <v>277</v>
      </c>
      <c r="J1556" s="9" t="s">
        <v>277</v>
      </c>
      <c r="K1556" s="9" t="s">
        <v>277</v>
      </c>
      <c r="L1556" s="9">
        <v>389.9</v>
      </c>
      <c r="M1556" s="9">
        <v>73.5</v>
      </c>
      <c r="N1556" s="65"/>
      <c r="P1556" s="65">
        <f t="shared" ref="P1556:P1587" si="35">SUM(E1556:M1556)</f>
        <v>463.4</v>
      </c>
    </row>
    <row r="1557" spans="1:20" ht="15">
      <c r="A1557" s="28" t="s">
        <v>763</v>
      </c>
      <c r="B1557" s="61" t="s">
        <v>2094</v>
      </c>
      <c r="C1557" s="3"/>
      <c r="D1557" s="3"/>
      <c r="E1557" s="9" t="s">
        <v>277</v>
      </c>
      <c r="F1557" s="9" t="s">
        <v>277</v>
      </c>
      <c r="G1557" s="9" t="s">
        <v>277</v>
      </c>
      <c r="H1557" s="9" t="s">
        <v>277</v>
      </c>
      <c r="I1557" s="9" t="s">
        <v>277</v>
      </c>
      <c r="J1557" s="9" t="s">
        <v>277</v>
      </c>
      <c r="K1557" s="9" t="s">
        <v>277</v>
      </c>
      <c r="L1557" s="9">
        <v>236</v>
      </c>
      <c r="M1557" s="9">
        <v>206.7</v>
      </c>
      <c r="N1557" s="65"/>
      <c r="P1557" s="65">
        <f t="shared" si="35"/>
        <v>442.7</v>
      </c>
    </row>
    <row r="1558" spans="1:20" ht="15">
      <c r="A1558" s="28" t="s">
        <v>764</v>
      </c>
      <c r="B1558" s="61" t="s">
        <v>2095</v>
      </c>
      <c r="C1558" s="3"/>
      <c r="D1558" s="3"/>
      <c r="E1558" s="9" t="s">
        <v>277</v>
      </c>
      <c r="F1558" s="9" t="s">
        <v>277</v>
      </c>
      <c r="G1558" s="9" t="s">
        <v>277</v>
      </c>
      <c r="H1558" s="9" t="s">
        <v>277</v>
      </c>
      <c r="I1558" s="9" t="s">
        <v>277</v>
      </c>
      <c r="J1558" s="9" t="s">
        <v>277</v>
      </c>
      <c r="K1558" s="9" t="s">
        <v>277</v>
      </c>
      <c r="L1558" s="9">
        <v>262.10000000000002</v>
      </c>
      <c r="M1558" s="9">
        <v>161.19999999999999</v>
      </c>
      <c r="N1558" s="65"/>
      <c r="P1558" s="65">
        <f t="shared" si="35"/>
        <v>423.3</v>
      </c>
    </row>
    <row r="1559" spans="1:20" ht="15">
      <c r="A1559" s="28" t="s">
        <v>765</v>
      </c>
      <c r="B1559" s="61" t="s">
        <v>2097</v>
      </c>
      <c r="C1559" s="3"/>
      <c r="D1559" s="3"/>
      <c r="E1559" s="9" t="s">
        <v>277</v>
      </c>
      <c r="F1559" s="9" t="s">
        <v>277</v>
      </c>
      <c r="G1559" s="9" t="s">
        <v>277</v>
      </c>
      <c r="H1559" s="9" t="s">
        <v>277</v>
      </c>
      <c r="I1559" s="9" t="s">
        <v>277</v>
      </c>
      <c r="J1559" s="9" t="s">
        <v>277</v>
      </c>
      <c r="K1559" s="9" t="s">
        <v>277</v>
      </c>
      <c r="L1559" s="9">
        <v>140.80000000000001</v>
      </c>
      <c r="M1559" s="9">
        <v>269.3</v>
      </c>
      <c r="N1559" s="65"/>
      <c r="P1559" s="65">
        <f t="shared" si="35"/>
        <v>410.1</v>
      </c>
    </row>
    <row r="1560" spans="1:20" ht="15">
      <c r="A1560" s="28" t="s">
        <v>1857</v>
      </c>
      <c r="B1560" s="226" t="s">
        <v>1589</v>
      </c>
      <c r="C1560" s="3"/>
      <c r="D1560" s="3"/>
      <c r="E1560" s="9" t="s">
        <v>277</v>
      </c>
      <c r="F1560" s="9" t="s">
        <v>277</v>
      </c>
      <c r="G1560" s="9" t="s">
        <v>277</v>
      </c>
      <c r="H1560" s="9" t="s">
        <v>277</v>
      </c>
      <c r="I1560" s="9" t="s">
        <v>277</v>
      </c>
      <c r="J1560" s="9" t="s">
        <v>277</v>
      </c>
      <c r="K1560" s="9">
        <v>242</v>
      </c>
      <c r="L1560" s="9">
        <v>91</v>
      </c>
      <c r="M1560" s="9">
        <v>73.2</v>
      </c>
      <c r="P1560" s="65">
        <f t="shared" si="35"/>
        <v>406.2</v>
      </c>
    </row>
    <row r="1561" spans="1:20" ht="15">
      <c r="A1561" s="28" t="s">
        <v>2049</v>
      </c>
      <c r="B1561" s="61" t="s">
        <v>2088</v>
      </c>
      <c r="C1561" s="3"/>
      <c r="D1561" s="3"/>
      <c r="E1561" s="9" t="s">
        <v>277</v>
      </c>
      <c r="F1561" s="9" t="s">
        <v>277</v>
      </c>
      <c r="G1561" s="9" t="s">
        <v>277</v>
      </c>
      <c r="H1561" s="9" t="s">
        <v>277</v>
      </c>
      <c r="I1561" s="9" t="s">
        <v>277</v>
      </c>
      <c r="J1561" s="9" t="s">
        <v>277</v>
      </c>
      <c r="K1561" s="9" t="s">
        <v>277</v>
      </c>
      <c r="L1561" s="9">
        <v>399.59999999999997</v>
      </c>
      <c r="M1561" s="9" t="s">
        <v>277</v>
      </c>
      <c r="N1561" s="65"/>
      <c r="P1561" s="65">
        <f t="shared" si="35"/>
        <v>399.59999999999997</v>
      </c>
    </row>
    <row r="1562" spans="1:20" ht="15">
      <c r="A1562" s="28" t="s">
        <v>2050</v>
      </c>
      <c r="B1562" s="61" t="s">
        <v>2098</v>
      </c>
      <c r="C1562" s="3"/>
      <c r="D1562" s="3"/>
      <c r="E1562" s="9" t="s">
        <v>277</v>
      </c>
      <c r="F1562" s="9" t="s">
        <v>277</v>
      </c>
      <c r="G1562" s="9" t="s">
        <v>277</v>
      </c>
      <c r="H1562" s="9" t="s">
        <v>277</v>
      </c>
      <c r="I1562" s="9" t="s">
        <v>277</v>
      </c>
      <c r="J1562" s="9" t="s">
        <v>277</v>
      </c>
      <c r="K1562" s="9" t="s">
        <v>277</v>
      </c>
      <c r="L1562" s="9">
        <v>398.3</v>
      </c>
      <c r="M1562" s="9" t="s">
        <v>277</v>
      </c>
      <c r="N1562" s="65"/>
      <c r="P1562" s="65">
        <f t="shared" si="35"/>
        <v>398.3</v>
      </c>
    </row>
    <row r="1563" spans="1:20" ht="15">
      <c r="A1563" s="28" t="s">
        <v>2051</v>
      </c>
      <c r="B1563" s="61" t="s">
        <v>2516</v>
      </c>
      <c r="C1563" s="3"/>
      <c r="D1563" s="3"/>
      <c r="E1563" s="9" t="s">
        <v>277</v>
      </c>
      <c r="F1563" s="9" t="s">
        <v>277</v>
      </c>
      <c r="G1563" s="9" t="s">
        <v>277</v>
      </c>
      <c r="H1563" s="9" t="s">
        <v>277</v>
      </c>
      <c r="I1563" s="9" t="s">
        <v>277</v>
      </c>
      <c r="J1563" s="9" t="s">
        <v>277</v>
      </c>
      <c r="K1563" s="9" t="s">
        <v>277</v>
      </c>
      <c r="L1563" s="9" t="s">
        <v>277</v>
      </c>
      <c r="M1563" s="9">
        <v>375.5</v>
      </c>
      <c r="N1563" s="65"/>
      <c r="P1563" s="65">
        <f t="shared" si="35"/>
        <v>375.5</v>
      </c>
    </row>
    <row r="1564" spans="1:20" ht="15">
      <c r="A1564" s="28" t="s">
        <v>2052</v>
      </c>
      <c r="B1564" s="61" t="s">
        <v>2091</v>
      </c>
      <c r="C1564" s="3"/>
      <c r="D1564" s="3"/>
      <c r="E1564" s="9" t="s">
        <v>277</v>
      </c>
      <c r="F1564" s="9" t="s">
        <v>277</v>
      </c>
      <c r="G1564" s="9" t="s">
        <v>277</v>
      </c>
      <c r="H1564" s="9" t="s">
        <v>277</v>
      </c>
      <c r="I1564" s="9" t="s">
        <v>277</v>
      </c>
      <c r="J1564" s="9" t="s">
        <v>277</v>
      </c>
      <c r="K1564" s="9" t="s">
        <v>277</v>
      </c>
      <c r="L1564" s="9">
        <v>240.3</v>
      </c>
      <c r="M1564" s="9">
        <v>134.6</v>
      </c>
      <c r="N1564" s="65"/>
      <c r="P1564" s="65">
        <f t="shared" si="35"/>
        <v>374.9</v>
      </c>
      <c r="T1564" t="s">
        <v>2297</v>
      </c>
    </row>
    <row r="1565" spans="1:20" ht="15">
      <c r="A1565" s="28" t="s">
        <v>2053</v>
      </c>
      <c r="B1565" s="61" t="s">
        <v>2504</v>
      </c>
      <c r="C1565" s="3"/>
      <c r="D1565" s="3"/>
      <c r="E1565" s="9" t="s">
        <v>277</v>
      </c>
      <c r="F1565" s="9" t="s">
        <v>277</v>
      </c>
      <c r="G1565" s="9" t="s">
        <v>277</v>
      </c>
      <c r="H1565" s="9" t="s">
        <v>277</v>
      </c>
      <c r="I1565" s="9" t="s">
        <v>277</v>
      </c>
      <c r="J1565" s="9" t="s">
        <v>277</v>
      </c>
      <c r="K1565" s="9" t="s">
        <v>277</v>
      </c>
      <c r="L1565" s="9" t="s">
        <v>277</v>
      </c>
      <c r="M1565" s="9">
        <v>360.9</v>
      </c>
      <c r="N1565" s="65"/>
      <c r="P1565" s="65">
        <f t="shared" si="35"/>
        <v>360.9</v>
      </c>
    </row>
    <row r="1566" spans="1:20" ht="15">
      <c r="A1566" s="28" t="s">
        <v>2054</v>
      </c>
      <c r="B1566" s="61" t="s">
        <v>2515</v>
      </c>
      <c r="C1566" s="3"/>
      <c r="D1566" s="3"/>
      <c r="E1566" s="9" t="s">
        <v>277</v>
      </c>
      <c r="F1566" s="9" t="s">
        <v>277</v>
      </c>
      <c r="G1566" s="9" t="s">
        <v>277</v>
      </c>
      <c r="H1566" s="9" t="s">
        <v>277</v>
      </c>
      <c r="I1566" s="9" t="s">
        <v>277</v>
      </c>
      <c r="J1566" s="9" t="s">
        <v>277</v>
      </c>
      <c r="K1566" s="9" t="s">
        <v>277</v>
      </c>
      <c r="L1566" s="9" t="s">
        <v>277</v>
      </c>
      <c r="M1566" s="9">
        <v>360.7</v>
      </c>
      <c r="N1566" s="65"/>
      <c r="P1566" s="65">
        <f t="shared" si="35"/>
        <v>360.7</v>
      </c>
    </row>
    <row r="1567" spans="1:20" ht="15">
      <c r="A1567" s="28" t="s">
        <v>2055</v>
      </c>
      <c r="B1567" s="61" t="s">
        <v>2530</v>
      </c>
      <c r="C1567" s="3"/>
      <c r="D1567" s="3"/>
      <c r="E1567" s="9" t="s">
        <v>277</v>
      </c>
      <c r="F1567" s="9" t="s">
        <v>277</v>
      </c>
      <c r="G1567" s="9" t="s">
        <v>277</v>
      </c>
      <c r="H1567" s="9" t="s">
        <v>277</v>
      </c>
      <c r="I1567" s="9" t="s">
        <v>277</v>
      </c>
      <c r="J1567" s="9" t="s">
        <v>277</v>
      </c>
      <c r="K1567" s="9" t="s">
        <v>277</v>
      </c>
      <c r="L1567" s="9" t="s">
        <v>277</v>
      </c>
      <c r="M1567" s="9">
        <v>354</v>
      </c>
      <c r="N1567" s="65"/>
      <c r="P1567" s="65">
        <f t="shared" si="35"/>
        <v>354</v>
      </c>
    </row>
    <row r="1568" spans="1:20" ht="15">
      <c r="A1568" s="28" t="s">
        <v>2056</v>
      </c>
      <c r="B1568" s="61" t="s">
        <v>2096</v>
      </c>
      <c r="C1568" s="3"/>
      <c r="D1568" s="3"/>
      <c r="E1568" s="9" t="s">
        <v>277</v>
      </c>
      <c r="F1568" s="9" t="s">
        <v>277</v>
      </c>
      <c r="G1568" s="9" t="s">
        <v>277</v>
      </c>
      <c r="H1568" s="9" t="s">
        <v>277</v>
      </c>
      <c r="I1568" s="9" t="s">
        <v>277</v>
      </c>
      <c r="J1568" s="9" t="s">
        <v>277</v>
      </c>
      <c r="K1568" s="9" t="s">
        <v>277</v>
      </c>
      <c r="L1568" s="9">
        <v>297.60000000000002</v>
      </c>
      <c r="M1568" s="9">
        <v>52</v>
      </c>
      <c r="N1568" s="65"/>
      <c r="P1568" s="65">
        <f t="shared" si="35"/>
        <v>349.6</v>
      </c>
    </row>
    <row r="1569" spans="1:22" ht="15">
      <c r="A1569" s="28" t="s">
        <v>2057</v>
      </c>
      <c r="B1569" s="61" t="s">
        <v>4</v>
      </c>
      <c r="E1569" s="179">
        <v>120.599999999999</v>
      </c>
      <c r="F1569" s="9">
        <v>35.199999999999363</v>
      </c>
      <c r="G1569" s="179">
        <v>52.000000000000455</v>
      </c>
      <c r="H1569" s="9">
        <v>60.400000000000546</v>
      </c>
      <c r="I1569" s="9">
        <v>78.5</v>
      </c>
      <c r="J1569" s="9" t="s">
        <v>277</v>
      </c>
      <c r="K1569" s="9" t="s">
        <v>277</v>
      </c>
      <c r="L1569" s="9" t="s">
        <v>277</v>
      </c>
      <c r="M1569" s="9" t="s">
        <v>277</v>
      </c>
      <c r="P1569" s="65">
        <f t="shared" si="35"/>
        <v>346.69999999999936</v>
      </c>
      <c r="R1569" t="s">
        <v>313</v>
      </c>
      <c r="U1569" s="61"/>
      <c r="V1569" s="61"/>
    </row>
    <row r="1570" spans="1:22" ht="15">
      <c r="A1570" s="28" t="s">
        <v>2058</v>
      </c>
      <c r="B1570" s="61" t="s">
        <v>29</v>
      </c>
      <c r="E1570" s="174">
        <v>212.20000000000027</v>
      </c>
      <c r="F1570" s="9">
        <v>30.150000000000091</v>
      </c>
      <c r="G1570" s="179">
        <v>52.000000000000909</v>
      </c>
      <c r="H1570" s="9" t="s">
        <v>277</v>
      </c>
      <c r="I1570" s="9" t="s">
        <v>277</v>
      </c>
      <c r="J1570" s="9">
        <v>46.499999999999545</v>
      </c>
      <c r="K1570" s="9" t="s">
        <v>277</v>
      </c>
      <c r="L1570" s="9" t="s">
        <v>277</v>
      </c>
      <c r="M1570" s="9" t="s">
        <v>277</v>
      </c>
      <c r="P1570" s="65">
        <f t="shared" si="35"/>
        <v>340.85000000000082</v>
      </c>
      <c r="R1570" t="s">
        <v>352</v>
      </c>
      <c r="V1570" s="61"/>
    </row>
    <row r="1571" spans="1:22" ht="15">
      <c r="A1571" s="28" t="s">
        <v>2059</v>
      </c>
      <c r="B1571" s="61" t="s">
        <v>2524</v>
      </c>
      <c r="C1571" s="3"/>
      <c r="D1571" s="3"/>
      <c r="E1571" s="9" t="s">
        <v>277</v>
      </c>
      <c r="F1571" s="9" t="s">
        <v>277</v>
      </c>
      <c r="G1571" s="9" t="s">
        <v>277</v>
      </c>
      <c r="H1571" s="9" t="s">
        <v>277</v>
      </c>
      <c r="I1571" s="9" t="s">
        <v>277</v>
      </c>
      <c r="J1571" s="9" t="s">
        <v>277</v>
      </c>
      <c r="K1571" s="9" t="s">
        <v>277</v>
      </c>
      <c r="L1571" s="9" t="s">
        <v>277</v>
      </c>
      <c r="M1571" s="9">
        <v>326</v>
      </c>
      <c r="N1571" s="65"/>
      <c r="P1571" s="65">
        <f t="shared" si="35"/>
        <v>326</v>
      </c>
    </row>
    <row r="1572" spans="1:22" ht="15">
      <c r="A1572" s="28" t="s">
        <v>2060</v>
      </c>
      <c r="B1572" s="61" t="s">
        <v>2510</v>
      </c>
      <c r="C1572" s="3"/>
      <c r="D1572" s="3"/>
      <c r="E1572" s="9" t="s">
        <v>277</v>
      </c>
      <c r="F1572" s="9" t="s">
        <v>277</v>
      </c>
      <c r="G1572" s="9" t="s">
        <v>277</v>
      </c>
      <c r="H1572" s="9" t="s">
        <v>277</v>
      </c>
      <c r="I1572" s="9" t="s">
        <v>277</v>
      </c>
      <c r="J1572" s="9" t="s">
        <v>277</v>
      </c>
      <c r="K1572" s="9" t="s">
        <v>277</v>
      </c>
      <c r="L1572" s="9" t="s">
        <v>277</v>
      </c>
      <c r="M1572" s="9">
        <v>323.90000000000003</v>
      </c>
      <c r="N1572" s="65"/>
      <c r="P1572" s="65">
        <f t="shared" si="35"/>
        <v>323.90000000000003</v>
      </c>
    </row>
    <row r="1573" spans="1:22" ht="15">
      <c r="A1573" s="28" t="s">
        <v>2061</v>
      </c>
      <c r="B1573" s="61" t="s">
        <v>179</v>
      </c>
      <c r="C1573" s="3"/>
      <c r="D1573" s="3"/>
      <c r="E1573" s="9" t="s">
        <v>277</v>
      </c>
      <c r="F1573" s="9" t="s">
        <v>277</v>
      </c>
      <c r="G1573" s="9" t="s">
        <v>277</v>
      </c>
      <c r="H1573" s="9" t="s">
        <v>277</v>
      </c>
      <c r="I1573" s="9" t="s">
        <v>277</v>
      </c>
      <c r="J1573" s="9" t="s">
        <v>277</v>
      </c>
      <c r="K1573" s="9" t="s">
        <v>277</v>
      </c>
      <c r="L1573" s="9">
        <v>97.5</v>
      </c>
      <c r="M1573" s="9">
        <v>213.1</v>
      </c>
      <c r="N1573" s="65"/>
      <c r="P1573" s="65">
        <f t="shared" si="35"/>
        <v>310.60000000000002</v>
      </c>
      <c r="V1573" t="s">
        <v>2297</v>
      </c>
    </row>
    <row r="1574" spans="1:22" ht="15">
      <c r="A1574" s="28" t="s">
        <v>2062</v>
      </c>
      <c r="B1574" s="61" t="s">
        <v>2084</v>
      </c>
      <c r="C1574" s="3"/>
      <c r="D1574" s="3"/>
      <c r="E1574" s="9" t="s">
        <v>277</v>
      </c>
      <c r="F1574" s="9" t="s">
        <v>277</v>
      </c>
      <c r="G1574" s="9" t="s">
        <v>277</v>
      </c>
      <c r="H1574" s="9" t="s">
        <v>277</v>
      </c>
      <c r="I1574" s="9" t="s">
        <v>277</v>
      </c>
      <c r="J1574" s="9" t="s">
        <v>277</v>
      </c>
      <c r="K1574" s="9" t="s">
        <v>277</v>
      </c>
      <c r="L1574" s="9">
        <v>263.59999999999997</v>
      </c>
      <c r="M1574" s="9">
        <v>38.5</v>
      </c>
      <c r="N1574" s="65"/>
      <c r="P1574" s="65">
        <f t="shared" si="35"/>
        <v>302.09999999999997</v>
      </c>
      <c r="V1574" s="226"/>
    </row>
    <row r="1575" spans="1:22" ht="15">
      <c r="A1575" s="28" t="s">
        <v>2063</v>
      </c>
      <c r="B1575" s="61" t="s">
        <v>2077</v>
      </c>
      <c r="C1575" s="3"/>
      <c r="D1575" s="3"/>
      <c r="E1575" s="9" t="s">
        <v>277</v>
      </c>
      <c r="F1575" s="9" t="s">
        <v>277</v>
      </c>
      <c r="G1575" s="9" t="s">
        <v>277</v>
      </c>
      <c r="H1575" s="9" t="s">
        <v>277</v>
      </c>
      <c r="I1575" s="9" t="s">
        <v>277</v>
      </c>
      <c r="J1575" s="9" t="s">
        <v>277</v>
      </c>
      <c r="K1575" s="9" t="s">
        <v>277</v>
      </c>
      <c r="L1575" s="9">
        <v>130</v>
      </c>
      <c r="M1575" s="9">
        <v>167.89999999999998</v>
      </c>
      <c r="N1575" s="65"/>
      <c r="P1575" s="65">
        <f t="shared" si="35"/>
        <v>297.89999999999998</v>
      </c>
    </row>
    <row r="1576" spans="1:22" ht="15">
      <c r="A1576" s="28" t="s">
        <v>2064</v>
      </c>
      <c r="B1576" s="61" t="s">
        <v>2529</v>
      </c>
      <c r="C1576" s="3"/>
      <c r="D1576" s="3"/>
      <c r="E1576" s="9" t="s">
        <v>277</v>
      </c>
      <c r="F1576" s="9" t="s">
        <v>277</v>
      </c>
      <c r="G1576" s="9" t="s">
        <v>277</v>
      </c>
      <c r="H1576" s="9" t="s">
        <v>277</v>
      </c>
      <c r="I1576" s="9" t="s">
        <v>277</v>
      </c>
      <c r="J1576" s="9" t="s">
        <v>277</v>
      </c>
      <c r="K1576" s="9" t="s">
        <v>277</v>
      </c>
      <c r="L1576" s="9" t="s">
        <v>277</v>
      </c>
      <c r="M1576" s="9">
        <v>291.8</v>
      </c>
      <c r="N1576" s="65"/>
      <c r="P1576" s="65">
        <f t="shared" si="35"/>
        <v>291.8</v>
      </c>
    </row>
    <row r="1577" spans="1:22" ht="15">
      <c r="A1577" s="28" t="s">
        <v>2065</v>
      </c>
      <c r="B1577" s="61" t="s">
        <v>2507</v>
      </c>
      <c r="C1577" s="3"/>
      <c r="D1577" s="3"/>
      <c r="E1577" s="9" t="s">
        <v>277</v>
      </c>
      <c r="F1577" s="9" t="s">
        <v>277</v>
      </c>
      <c r="G1577" s="9" t="s">
        <v>277</v>
      </c>
      <c r="H1577" s="9" t="s">
        <v>277</v>
      </c>
      <c r="I1577" s="9" t="s">
        <v>277</v>
      </c>
      <c r="J1577" s="9" t="s">
        <v>277</v>
      </c>
      <c r="K1577" s="9" t="s">
        <v>277</v>
      </c>
      <c r="L1577" s="9" t="s">
        <v>277</v>
      </c>
      <c r="M1577" s="9">
        <v>288.20000000000005</v>
      </c>
      <c r="N1577" s="65"/>
      <c r="P1577" s="65">
        <f t="shared" si="35"/>
        <v>288.20000000000005</v>
      </c>
    </row>
    <row r="1578" spans="1:22" ht="15">
      <c r="A1578" s="28" t="s">
        <v>2066</v>
      </c>
      <c r="B1578" s="226" t="s">
        <v>1577</v>
      </c>
      <c r="C1578" s="3"/>
      <c r="D1578" s="3"/>
      <c r="E1578" s="9" t="s">
        <v>277</v>
      </c>
      <c r="F1578" s="9" t="s">
        <v>277</v>
      </c>
      <c r="G1578" s="9" t="s">
        <v>277</v>
      </c>
      <c r="H1578" s="9" t="s">
        <v>277</v>
      </c>
      <c r="I1578" s="9" t="s">
        <v>277</v>
      </c>
      <c r="J1578" s="9">
        <v>281.49999999999955</v>
      </c>
      <c r="K1578" s="9" t="s">
        <v>277</v>
      </c>
      <c r="L1578" s="9" t="s">
        <v>277</v>
      </c>
      <c r="M1578" s="9" t="s">
        <v>277</v>
      </c>
      <c r="P1578" s="65">
        <f t="shared" si="35"/>
        <v>281.49999999999955</v>
      </c>
      <c r="V1578" s="181"/>
    </row>
    <row r="1579" spans="1:22" ht="15">
      <c r="A1579" s="28" t="s">
        <v>2067</v>
      </c>
      <c r="B1579" s="170" t="s">
        <v>1294</v>
      </c>
      <c r="C1579" s="3"/>
      <c r="D1579" s="3"/>
      <c r="E1579" s="9" t="s">
        <v>277</v>
      </c>
      <c r="F1579" s="9" t="s">
        <v>277</v>
      </c>
      <c r="G1579" s="9" t="s">
        <v>277</v>
      </c>
      <c r="H1579" s="9" t="s">
        <v>277</v>
      </c>
      <c r="I1579" s="179">
        <v>252.10000000000218</v>
      </c>
      <c r="J1579" s="9" t="s">
        <v>277</v>
      </c>
      <c r="K1579" s="9" t="s">
        <v>277</v>
      </c>
      <c r="L1579" s="9" t="s">
        <v>277</v>
      </c>
      <c r="M1579" s="9" t="s">
        <v>277</v>
      </c>
      <c r="P1579" s="65">
        <f t="shared" si="35"/>
        <v>252.10000000000218</v>
      </c>
      <c r="R1579" t="s">
        <v>282</v>
      </c>
    </row>
    <row r="1580" spans="1:22" ht="15">
      <c r="A1580" s="28" t="s">
        <v>2068</v>
      </c>
      <c r="B1580" s="61" t="s">
        <v>640</v>
      </c>
      <c r="E1580" s="9" t="s">
        <v>277</v>
      </c>
      <c r="F1580" s="9" t="s">
        <v>277</v>
      </c>
      <c r="G1580" s="9" t="s">
        <v>277</v>
      </c>
      <c r="H1580" s="9">
        <v>252.00000000000045</v>
      </c>
      <c r="I1580" s="9" t="s">
        <v>277</v>
      </c>
      <c r="J1580" s="9" t="s">
        <v>277</v>
      </c>
      <c r="K1580" s="9" t="s">
        <v>277</v>
      </c>
      <c r="L1580" s="9" t="s">
        <v>277</v>
      </c>
      <c r="M1580" s="9" t="s">
        <v>277</v>
      </c>
      <c r="P1580" s="65">
        <f t="shared" si="35"/>
        <v>252.00000000000045</v>
      </c>
    </row>
    <row r="1581" spans="1:22" ht="15">
      <c r="A1581" s="28" t="s">
        <v>2069</v>
      </c>
      <c r="B1581" s="61" t="s">
        <v>2625</v>
      </c>
      <c r="C1581" s="3"/>
      <c r="D1581" s="3"/>
      <c r="E1581" s="9" t="s">
        <v>277</v>
      </c>
      <c r="F1581" s="9" t="s">
        <v>277</v>
      </c>
      <c r="G1581" s="9" t="s">
        <v>277</v>
      </c>
      <c r="H1581" s="9" t="s">
        <v>277</v>
      </c>
      <c r="I1581" s="9" t="s">
        <v>277</v>
      </c>
      <c r="J1581" s="9" t="s">
        <v>277</v>
      </c>
      <c r="K1581" s="9" t="s">
        <v>277</v>
      </c>
      <c r="L1581" s="9" t="s">
        <v>277</v>
      </c>
      <c r="M1581" s="9">
        <v>252</v>
      </c>
      <c r="N1581" s="65"/>
      <c r="P1581" s="65">
        <f t="shared" si="35"/>
        <v>252</v>
      </c>
    </row>
    <row r="1582" spans="1:22" ht="15">
      <c r="A1582" s="28" t="s">
        <v>2070</v>
      </c>
      <c r="B1582" s="226" t="s">
        <v>1595</v>
      </c>
      <c r="C1582" s="3"/>
      <c r="D1582" s="3"/>
      <c r="E1582" s="9" t="s">
        <v>277</v>
      </c>
      <c r="F1582" s="9" t="s">
        <v>277</v>
      </c>
      <c r="G1582" s="9" t="s">
        <v>277</v>
      </c>
      <c r="H1582" s="9" t="s">
        <v>277</v>
      </c>
      <c r="I1582" s="9" t="s">
        <v>277</v>
      </c>
      <c r="J1582" s="9" t="s">
        <v>277</v>
      </c>
      <c r="K1582" s="9">
        <v>251.99999999999909</v>
      </c>
      <c r="L1582" s="9" t="s">
        <v>277</v>
      </c>
      <c r="M1582" s="9" t="s">
        <v>277</v>
      </c>
      <c r="P1582" s="65">
        <f t="shared" si="35"/>
        <v>251.99999999999909</v>
      </c>
    </row>
    <row r="1583" spans="1:22" ht="15">
      <c r="A1583" s="28" t="s">
        <v>2071</v>
      </c>
      <c r="B1583" s="226" t="s">
        <v>1594</v>
      </c>
      <c r="C1583" s="3"/>
      <c r="D1583" s="3"/>
      <c r="E1583" s="9" t="s">
        <v>277</v>
      </c>
      <c r="F1583" s="9" t="s">
        <v>277</v>
      </c>
      <c r="G1583" s="9" t="s">
        <v>277</v>
      </c>
      <c r="H1583" s="9" t="s">
        <v>277</v>
      </c>
      <c r="I1583" s="9" t="s">
        <v>277</v>
      </c>
      <c r="J1583" s="9" t="s">
        <v>277</v>
      </c>
      <c r="K1583" s="9">
        <v>239.60000000000127</v>
      </c>
      <c r="L1583" s="9" t="s">
        <v>277</v>
      </c>
      <c r="M1583" s="9" t="s">
        <v>277</v>
      </c>
      <c r="P1583" s="65">
        <f t="shared" si="35"/>
        <v>239.60000000000127</v>
      </c>
    </row>
    <row r="1584" spans="1:22" ht="15">
      <c r="A1584" s="28" t="s">
        <v>2072</v>
      </c>
      <c r="B1584" s="61" t="s">
        <v>2522</v>
      </c>
      <c r="C1584" s="3"/>
      <c r="D1584" s="3"/>
      <c r="E1584" s="9" t="s">
        <v>277</v>
      </c>
      <c r="F1584" s="9" t="s">
        <v>277</v>
      </c>
      <c r="G1584" s="9" t="s">
        <v>277</v>
      </c>
      <c r="H1584" s="9" t="s">
        <v>277</v>
      </c>
      <c r="I1584" s="9" t="s">
        <v>277</v>
      </c>
      <c r="J1584" s="9" t="s">
        <v>277</v>
      </c>
      <c r="K1584" s="9" t="s">
        <v>277</v>
      </c>
      <c r="L1584" s="9" t="s">
        <v>277</v>
      </c>
      <c r="M1584" s="9">
        <v>222</v>
      </c>
      <c r="N1584" s="65"/>
      <c r="P1584" s="65">
        <f t="shared" si="35"/>
        <v>222</v>
      </c>
    </row>
    <row r="1585" spans="1:18" ht="15">
      <c r="A1585" s="28" t="s">
        <v>2149</v>
      </c>
      <c r="B1585" s="226" t="s">
        <v>2074</v>
      </c>
      <c r="C1585" s="3"/>
      <c r="D1585" s="3"/>
      <c r="E1585" s="9" t="s">
        <v>277</v>
      </c>
      <c r="F1585" s="9" t="s">
        <v>277</v>
      </c>
      <c r="G1585" s="9" t="s">
        <v>277</v>
      </c>
      <c r="H1585" s="9" t="s">
        <v>277</v>
      </c>
      <c r="I1585" s="9" t="s">
        <v>277</v>
      </c>
      <c r="J1585" s="9" t="s">
        <v>277</v>
      </c>
      <c r="K1585" s="9" t="s">
        <v>277</v>
      </c>
      <c r="L1585" s="9">
        <v>196.9</v>
      </c>
      <c r="M1585" s="9">
        <v>21.6</v>
      </c>
      <c r="N1585" s="65"/>
      <c r="P1585" s="65">
        <f t="shared" si="35"/>
        <v>218.5</v>
      </c>
    </row>
    <row r="1586" spans="1:18" ht="15">
      <c r="A1586" s="28" t="s">
        <v>2150</v>
      </c>
      <c r="B1586" s="181" t="s">
        <v>1266</v>
      </c>
      <c r="C1586" s="3"/>
      <c r="D1586" s="3"/>
      <c r="E1586" s="9" t="s">
        <v>277</v>
      </c>
      <c r="F1586" s="9" t="s">
        <v>277</v>
      </c>
      <c r="G1586" s="9" t="s">
        <v>277</v>
      </c>
      <c r="H1586" s="9" t="s">
        <v>277</v>
      </c>
      <c r="I1586" s="179">
        <v>213.69999999999345</v>
      </c>
      <c r="J1586" s="9" t="s">
        <v>277</v>
      </c>
      <c r="K1586" s="9" t="s">
        <v>277</v>
      </c>
      <c r="L1586" s="9" t="s">
        <v>277</v>
      </c>
      <c r="M1586" s="9" t="s">
        <v>277</v>
      </c>
      <c r="P1586" s="65">
        <f t="shared" si="35"/>
        <v>213.69999999999345</v>
      </c>
      <c r="R1586" t="s">
        <v>287</v>
      </c>
    </row>
    <row r="1587" spans="1:18" ht="15">
      <c r="A1587" s="28" t="s">
        <v>2151</v>
      </c>
      <c r="B1587" s="61" t="s">
        <v>157</v>
      </c>
      <c r="E1587" s="9" t="s">
        <v>277</v>
      </c>
      <c r="F1587" s="9" t="s">
        <v>277</v>
      </c>
      <c r="G1587" s="62" t="s">
        <v>278</v>
      </c>
      <c r="H1587" s="9">
        <v>185.70000000000073</v>
      </c>
      <c r="I1587" s="9">
        <v>9.5</v>
      </c>
      <c r="J1587" s="9" t="s">
        <v>277</v>
      </c>
      <c r="K1587" s="9" t="s">
        <v>277</v>
      </c>
      <c r="L1587" s="9" t="s">
        <v>277</v>
      </c>
      <c r="M1587" s="9" t="s">
        <v>277</v>
      </c>
      <c r="P1587" s="65">
        <f t="shared" si="35"/>
        <v>195.20000000000073</v>
      </c>
    </row>
    <row r="1588" spans="1:18" ht="15">
      <c r="A1588" s="238" t="s">
        <v>2480</v>
      </c>
      <c r="B1588" s="61" t="s">
        <v>2520</v>
      </c>
      <c r="C1588" s="3"/>
      <c r="D1588" s="3"/>
      <c r="E1588" s="9" t="s">
        <v>277</v>
      </c>
      <c r="F1588" s="9" t="s">
        <v>277</v>
      </c>
      <c r="G1588" s="9" t="s">
        <v>277</v>
      </c>
      <c r="H1588" s="9" t="s">
        <v>277</v>
      </c>
      <c r="I1588" s="9" t="s">
        <v>277</v>
      </c>
      <c r="J1588" s="9" t="s">
        <v>277</v>
      </c>
      <c r="K1588" s="9" t="s">
        <v>277</v>
      </c>
      <c r="L1588" s="9" t="s">
        <v>277</v>
      </c>
      <c r="M1588" s="9">
        <v>187.6</v>
      </c>
      <c r="N1588" s="65"/>
      <c r="P1588" s="65">
        <f t="shared" ref="P1588:P1618" si="36">SUM(E1588:M1588)</f>
        <v>187.6</v>
      </c>
    </row>
    <row r="1589" spans="1:18" ht="15">
      <c r="A1589" s="238" t="s">
        <v>2481</v>
      </c>
      <c r="B1589" s="61" t="s">
        <v>2517</v>
      </c>
      <c r="C1589" s="3"/>
      <c r="D1589" s="3"/>
      <c r="E1589" s="9" t="s">
        <v>277</v>
      </c>
      <c r="F1589" s="9" t="s">
        <v>277</v>
      </c>
      <c r="G1589" s="9" t="s">
        <v>277</v>
      </c>
      <c r="H1589" s="9" t="s">
        <v>277</v>
      </c>
      <c r="I1589" s="9" t="s">
        <v>277</v>
      </c>
      <c r="J1589" s="9" t="s">
        <v>277</v>
      </c>
      <c r="K1589" s="9" t="s">
        <v>277</v>
      </c>
      <c r="L1589" s="9" t="s">
        <v>277</v>
      </c>
      <c r="M1589" s="9">
        <v>187.5</v>
      </c>
      <c r="N1589" s="65"/>
      <c r="P1589" s="65">
        <f t="shared" si="36"/>
        <v>187.5</v>
      </c>
    </row>
    <row r="1590" spans="1:18" ht="15">
      <c r="A1590" s="238" t="s">
        <v>2482</v>
      </c>
      <c r="B1590" s="61" t="s">
        <v>2087</v>
      </c>
      <c r="C1590" s="3"/>
      <c r="D1590" s="3"/>
      <c r="E1590" s="9" t="s">
        <v>277</v>
      </c>
      <c r="F1590" s="9" t="s">
        <v>277</v>
      </c>
      <c r="G1590" s="9" t="s">
        <v>277</v>
      </c>
      <c r="H1590" s="9" t="s">
        <v>277</v>
      </c>
      <c r="I1590" s="9" t="s">
        <v>277</v>
      </c>
      <c r="J1590" s="9" t="s">
        <v>277</v>
      </c>
      <c r="K1590" s="9" t="s">
        <v>277</v>
      </c>
      <c r="L1590" s="9">
        <v>179.89999999999998</v>
      </c>
      <c r="M1590" s="9" t="s">
        <v>277</v>
      </c>
      <c r="N1590" s="65"/>
      <c r="P1590" s="65">
        <f t="shared" si="36"/>
        <v>179.89999999999998</v>
      </c>
    </row>
    <row r="1591" spans="1:18" ht="15">
      <c r="A1591" s="238" t="s">
        <v>2483</v>
      </c>
      <c r="B1591" s="61" t="s">
        <v>2527</v>
      </c>
      <c r="C1591" s="3"/>
      <c r="D1591" s="3"/>
      <c r="E1591" s="9" t="s">
        <v>277</v>
      </c>
      <c r="F1591" s="9" t="s">
        <v>277</v>
      </c>
      <c r="G1591" s="9" t="s">
        <v>277</v>
      </c>
      <c r="H1591" s="9" t="s">
        <v>277</v>
      </c>
      <c r="I1591" s="9" t="s">
        <v>277</v>
      </c>
      <c r="J1591" s="9" t="s">
        <v>277</v>
      </c>
      <c r="K1591" s="9" t="s">
        <v>277</v>
      </c>
      <c r="L1591" s="9" t="s">
        <v>277</v>
      </c>
      <c r="M1591" s="9">
        <v>175.5</v>
      </c>
      <c r="N1591" s="65"/>
      <c r="P1591" s="65">
        <f t="shared" si="36"/>
        <v>175.5</v>
      </c>
    </row>
    <row r="1592" spans="1:18" ht="15">
      <c r="A1592" s="238" t="s">
        <v>2484</v>
      </c>
      <c r="B1592" s="61" t="s">
        <v>2503</v>
      </c>
      <c r="C1592" s="3"/>
      <c r="D1592" s="3"/>
      <c r="E1592" s="9" t="s">
        <v>277</v>
      </c>
      <c r="F1592" s="9" t="s">
        <v>277</v>
      </c>
      <c r="G1592" s="9" t="s">
        <v>277</v>
      </c>
      <c r="H1592" s="9" t="s">
        <v>277</v>
      </c>
      <c r="I1592" s="9" t="s">
        <v>277</v>
      </c>
      <c r="J1592" s="9" t="s">
        <v>277</v>
      </c>
      <c r="K1592" s="9" t="s">
        <v>277</v>
      </c>
      <c r="L1592" s="9" t="s">
        <v>277</v>
      </c>
      <c r="M1592" s="9">
        <v>170.6</v>
      </c>
      <c r="N1592" s="65"/>
      <c r="P1592" s="65">
        <f t="shared" si="36"/>
        <v>170.6</v>
      </c>
    </row>
    <row r="1593" spans="1:18" ht="15">
      <c r="A1593" s="238" t="s">
        <v>2485</v>
      </c>
      <c r="B1593" s="226" t="s">
        <v>1616</v>
      </c>
      <c r="C1593" s="3"/>
      <c r="D1593" s="3"/>
      <c r="E1593" s="9" t="s">
        <v>277</v>
      </c>
      <c r="F1593" s="9" t="s">
        <v>277</v>
      </c>
      <c r="G1593" s="9" t="s">
        <v>277</v>
      </c>
      <c r="H1593" s="9" t="s">
        <v>277</v>
      </c>
      <c r="I1593" s="9" t="s">
        <v>277</v>
      </c>
      <c r="J1593" s="9" t="s">
        <v>277</v>
      </c>
      <c r="K1593" s="9">
        <v>18.200000000000728</v>
      </c>
      <c r="L1593" s="9">
        <v>146.80000000000001</v>
      </c>
      <c r="M1593" s="9" t="s">
        <v>277</v>
      </c>
      <c r="P1593" s="65">
        <f t="shared" si="36"/>
        <v>165.00000000000074</v>
      </c>
    </row>
    <row r="1594" spans="1:18" ht="15">
      <c r="A1594" s="238" t="s">
        <v>2486</v>
      </c>
      <c r="B1594" s="61" t="s">
        <v>2519</v>
      </c>
      <c r="C1594" s="3"/>
      <c r="D1594" s="3"/>
      <c r="E1594" s="9" t="s">
        <v>277</v>
      </c>
      <c r="F1594" s="9" t="s">
        <v>277</v>
      </c>
      <c r="G1594" s="9" t="s">
        <v>277</v>
      </c>
      <c r="H1594" s="9" t="s">
        <v>277</v>
      </c>
      <c r="I1594" s="9" t="s">
        <v>277</v>
      </c>
      <c r="J1594" s="9" t="s">
        <v>277</v>
      </c>
      <c r="K1594" s="9" t="s">
        <v>277</v>
      </c>
      <c r="L1594" s="9" t="s">
        <v>277</v>
      </c>
      <c r="M1594" s="9">
        <v>160.5</v>
      </c>
      <c r="N1594" s="65"/>
      <c r="P1594" s="65">
        <f t="shared" si="36"/>
        <v>160.5</v>
      </c>
    </row>
    <row r="1595" spans="1:18" ht="15">
      <c r="A1595" s="238" t="s">
        <v>2487</v>
      </c>
      <c r="B1595" s="170" t="s">
        <v>1282</v>
      </c>
      <c r="C1595" s="3"/>
      <c r="D1595" s="3"/>
      <c r="E1595" s="9" t="s">
        <v>277</v>
      </c>
      <c r="F1595" s="9" t="s">
        <v>277</v>
      </c>
      <c r="G1595" s="9" t="s">
        <v>277</v>
      </c>
      <c r="H1595" s="9" t="s">
        <v>277</v>
      </c>
      <c r="I1595" s="9">
        <v>158.5</v>
      </c>
      <c r="J1595" s="9" t="s">
        <v>277</v>
      </c>
      <c r="K1595" s="9" t="s">
        <v>277</v>
      </c>
      <c r="L1595" s="9" t="s">
        <v>277</v>
      </c>
      <c r="M1595" s="9" t="s">
        <v>277</v>
      </c>
      <c r="P1595" s="65">
        <f t="shared" si="36"/>
        <v>158.5</v>
      </c>
    </row>
    <row r="1596" spans="1:18" ht="15">
      <c r="A1596" s="238" t="s">
        <v>2488</v>
      </c>
      <c r="B1596" s="61" t="s">
        <v>2514</v>
      </c>
      <c r="C1596" s="3"/>
      <c r="D1596" s="3"/>
      <c r="E1596" s="9" t="s">
        <v>277</v>
      </c>
      <c r="F1596" s="9" t="s">
        <v>277</v>
      </c>
      <c r="G1596" s="9" t="s">
        <v>277</v>
      </c>
      <c r="H1596" s="9" t="s">
        <v>277</v>
      </c>
      <c r="I1596" s="9" t="s">
        <v>277</v>
      </c>
      <c r="J1596" s="9" t="s">
        <v>277</v>
      </c>
      <c r="K1596" s="9" t="s">
        <v>277</v>
      </c>
      <c r="L1596" s="9" t="s">
        <v>277</v>
      </c>
      <c r="M1596" s="9">
        <v>156</v>
      </c>
      <c r="N1596" s="65"/>
      <c r="P1596" s="65">
        <f t="shared" si="36"/>
        <v>156</v>
      </c>
    </row>
    <row r="1597" spans="1:18" ht="15">
      <c r="A1597" s="238" t="s">
        <v>2489</v>
      </c>
      <c r="B1597" s="61" t="s">
        <v>2523</v>
      </c>
      <c r="C1597" s="3"/>
      <c r="D1597" s="3"/>
      <c r="E1597" s="9" t="s">
        <v>277</v>
      </c>
      <c r="F1597" s="9" t="s">
        <v>277</v>
      </c>
      <c r="G1597" s="9" t="s">
        <v>277</v>
      </c>
      <c r="H1597" s="9" t="s">
        <v>277</v>
      </c>
      <c r="I1597" s="9" t="s">
        <v>277</v>
      </c>
      <c r="J1597" s="9" t="s">
        <v>277</v>
      </c>
      <c r="K1597" s="9" t="s">
        <v>277</v>
      </c>
      <c r="L1597" s="9" t="s">
        <v>277</v>
      </c>
      <c r="M1597" s="9">
        <v>151.5</v>
      </c>
      <c r="N1597" s="65"/>
      <c r="P1597" s="65">
        <f t="shared" si="36"/>
        <v>151.5</v>
      </c>
    </row>
    <row r="1598" spans="1:18" ht="15">
      <c r="A1598" s="238" t="s">
        <v>2490</v>
      </c>
      <c r="B1598" s="61" t="s">
        <v>2525</v>
      </c>
      <c r="C1598" s="3"/>
      <c r="D1598" s="3"/>
      <c r="E1598" s="9" t="s">
        <v>277</v>
      </c>
      <c r="F1598" s="9" t="s">
        <v>277</v>
      </c>
      <c r="G1598" s="9" t="s">
        <v>277</v>
      </c>
      <c r="H1598" s="9" t="s">
        <v>277</v>
      </c>
      <c r="I1598" s="9" t="s">
        <v>277</v>
      </c>
      <c r="J1598" s="9" t="s">
        <v>277</v>
      </c>
      <c r="K1598" s="9" t="s">
        <v>277</v>
      </c>
      <c r="L1598" s="9" t="s">
        <v>277</v>
      </c>
      <c r="M1598" s="9">
        <v>151.5</v>
      </c>
      <c r="N1598" s="65"/>
      <c r="P1598" s="65">
        <f t="shared" si="36"/>
        <v>151.5</v>
      </c>
    </row>
    <row r="1599" spans="1:18" ht="15">
      <c r="A1599" s="238" t="s">
        <v>2491</v>
      </c>
      <c r="B1599" s="61" t="s">
        <v>2079</v>
      </c>
      <c r="C1599" s="3"/>
      <c r="D1599" s="3"/>
      <c r="E1599" s="9" t="s">
        <v>277</v>
      </c>
      <c r="F1599" s="9" t="s">
        <v>277</v>
      </c>
      <c r="G1599" s="9" t="s">
        <v>277</v>
      </c>
      <c r="H1599" s="9" t="s">
        <v>277</v>
      </c>
      <c r="I1599" s="9" t="s">
        <v>277</v>
      </c>
      <c r="J1599" s="9" t="s">
        <v>277</v>
      </c>
      <c r="K1599" s="9" t="s">
        <v>277</v>
      </c>
      <c r="L1599" s="9">
        <v>120.5</v>
      </c>
      <c r="M1599" s="9">
        <v>25.3</v>
      </c>
      <c r="N1599" s="65"/>
      <c r="P1599" s="65">
        <f t="shared" si="36"/>
        <v>145.80000000000001</v>
      </c>
    </row>
    <row r="1600" spans="1:18" ht="15">
      <c r="A1600" s="238" t="s">
        <v>2492</v>
      </c>
      <c r="B1600" s="61" t="s">
        <v>2518</v>
      </c>
      <c r="C1600" s="3"/>
      <c r="D1600" s="3"/>
      <c r="E1600" s="9" t="s">
        <v>277</v>
      </c>
      <c r="F1600" s="9" t="s">
        <v>277</v>
      </c>
      <c r="G1600" s="9" t="s">
        <v>277</v>
      </c>
      <c r="H1600" s="9" t="s">
        <v>277</v>
      </c>
      <c r="I1600" s="9" t="s">
        <v>277</v>
      </c>
      <c r="J1600" s="9" t="s">
        <v>277</v>
      </c>
      <c r="K1600" s="9" t="s">
        <v>277</v>
      </c>
      <c r="L1600" s="9" t="s">
        <v>277</v>
      </c>
      <c r="M1600" s="9">
        <v>145.5</v>
      </c>
      <c r="N1600" s="65"/>
      <c r="P1600" s="65">
        <f t="shared" si="36"/>
        <v>145.5</v>
      </c>
    </row>
    <row r="1601" spans="1:20" ht="15">
      <c r="A1601" s="238" t="s">
        <v>2493</v>
      </c>
      <c r="B1601" s="61" t="s">
        <v>2506</v>
      </c>
      <c r="C1601" s="3"/>
      <c r="D1601" s="3"/>
      <c r="E1601" s="9" t="s">
        <v>277</v>
      </c>
      <c r="F1601" s="9" t="s">
        <v>277</v>
      </c>
      <c r="G1601" s="9" t="s">
        <v>277</v>
      </c>
      <c r="H1601" s="9" t="s">
        <v>277</v>
      </c>
      <c r="I1601" s="9" t="s">
        <v>277</v>
      </c>
      <c r="J1601" s="9" t="s">
        <v>277</v>
      </c>
      <c r="K1601" s="9" t="s">
        <v>277</v>
      </c>
      <c r="L1601" s="9" t="s">
        <v>277</v>
      </c>
      <c r="M1601" s="9">
        <v>144.30000000000001</v>
      </c>
      <c r="N1601" s="65"/>
      <c r="P1601" s="65">
        <f t="shared" si="36"/>
        <v>144.30000000000001</v>
      </c>
    </row>
    <row r="1602" spans="1:20" ht="15">
      <c r="A1602" s="238" t="s">
        <v>2494</v>
      </c>
      <c r="B1602" s="61" t="s">
        <v>2505</v>
      </c>
      <c r="C1602" s="3"/>
      <c r="D1602" s="3"/>
      <c r="E1602" s="9" t="s">
        <v>277</v>
      </c>
      <c r="F1602" s="9" t="s">
        <v>277</v>
      </c>
      <c r="G1602" s="9" t="s">
        <v>277</v>
      </c>
      <c r="H1602" s="9" t="s">
        <v>277</v>
      </c>
      <c r="I1602" s="9" t="s">
        <v>277</v>
      </c>
      <c r="J1602" s="9" t="s">
        <v>277</v>
      </c>
      <c r="K1602" s="9" t="s">
        <v>277</v>
      </c>
      <c r="L1602" s="9" t="s">
        <v>277</v>
      </c>
      <c r="M1602" s="9">
        <v>139.5</v>
      </c>
      <c r="N1602" s="65"/>
      <c r="P1602" s="65">
        <f t="shared" si="36"/>
        <v>139.5</v>
      </c>
    </row>
    <row r="1603" spans="1:20" ht="15">
      <c r="A1603" s="238" t="s">
        <v>2495</v>
      </c>
      <c r="B1603" s="170" t="s">
        <v>1274</v>
      </c>
      <c r="C1603" s="3"/>
      <c r="D1603" s="3"/>
      <c r="E1603" s="9" t="s">
        <v>277</v>
      </c>
      <c r="F1603" s="9" t="s">
        <v>277</v>
      </c>
      <c r="G1603" s="9" t="s">
        <v>277</v>
      </c>
      <c r="H1603" s="9" t="s">
        <v>277</v>
      </c>
      <c r="I1603" s="9">
        <v>134.40000000000327</v>
      </c>
      <c r="J1603" s="9" t="s">
        <v>277</v>
      </c>
      <c r="K1603" s="9" t="s">
        <v>277</v>
      </c>
      <c r="L1603" s="9" t="s">
        <v>277</v>
      </c>
      <c r="M1603" s="9" t="s">
        <v>277</v>
      </c>
      <c r="P1603" s="65">
        <f t="shared" si="36"/>
        <v>134.40000000000327</v>
      </c>
    </row>
    <row r="1604" spans="1:20" ht="15">
      <c r="A1604" s="238" t="s">
        <v>2496</v>
      </c>
      <c r="B1604" s="226" t="s">
        <v>1617</v>
      </c>
      <c r="C1604" s="3"/>
      <c r="D1604" s="3"/>
      <c r="E1604" s="9" t="s">
        <v>277</v>
      </c>
      <c r="F1604" s="9" t="s">
        <v>277</v>
      </c>
      <c r="G1604" s="9" t="s">
        <v>277</v>
      </c>
      <c r="H1604" s="9" t="s">
        <v>277</v>
      </c>
      <c r="I1604" s="9" t="s">
        <v>277</v>
      </c>
      <c r="J1604" s="9" t="s">
        <v>277</v>
      </c>
      <c r="K1604" s="9">
        <v>94.799999999999727</v>
      </c>
      <c r="L1604" s="9">
        <v>38.4</v>
      </c>
      <c r="M1604" s="62" t="s">
        <v>278</v>
      </c>
      <c r="P1604" s="65">
        <f t="shared" si="36"/>
        <v>133.19999999999973</v>
      </c>
    </row>
    <row r="1605" spans="1:20" ht="15">
      <c r="A1605" s="238" t="s">
        <v>2497</v>
      </c>
      <c r="B1605" s="61" t="s">
        <v>178</v>
      </c>
      <c r="E1605" s="9">
        <v>119.99999999999955</v>
      </c>
      <c r="F1605" s="9" t="s">
        <v>277</v>
      </c>
      <c r="G1605" s="9" t="s">
        <v>277</v>
      </c>
      <c r="H1605" s="9" t="s">
        <v>277</v>
      </c>
      <c r="I1605" s="9" t="s">
        <v>277</v>
      </c>
      <c r="J1605" s="9" t="s">
        <v>277</v>
      </c>
      <c r="K1605" s="9" t="s">
        <v>277</v>
      </c>
      <c r="L1605" s="9" t="s">
        <v>277</v>
      </c>
      <c r="M1605" s="9" t="s">
        <v>277</v>
      </c>
      <c r="P1605" s="65">
        <f t="shared" si="36"/>
        <v>119.99999999999955</v>
      </c>
    </row>
    <row r="1606" spans="1:20" ht="15">
      <c r="A1606" s="238" t="s">
        <v>2498</v>
      </c>
      <c r="B1606" s="61" t="s">
        <v>2532</v>
      </c>
      <c r="C1606" s="3"/>
      <c r="D1606" s="3"/>
      <c r="E1606" s="9" t="s">
        <v>277</v>
      </c>
      <c r="F1606" s="9" t="s">
        <v>277</v>
      </c>
      <c r="G1606" s="9" t="s">
        <v>277</v>
      </c>
      <c r="H1606" s="9" t="s">
        <v>277</v>
      </c>
      <c r="I1606" s="9" t="s">
        <v>277</v>
      </c>
      <c r="J1606" s="9" t="s">
        <v>277</v>
      </c>
      <c r="K1606" s="9" t="s">
        <v>277</v>
      </c>
      <c r="L1606" s="9" t="s">
        <v>277</v>
      </c>
      <c r="M1606" s="9">
        <v>117.00000000000001</v>
      </c>
      <c r="N1606" s="65"/>
      <c r="P1606" s="65">
        <f t="shared" si="36"/>
        <v>117.00000000000001</v>
      </c>
    </row>
    <row r="1607" spans="1:20" ht="15">
      <c r="A1607" s="238" t="s">
        <v>2499</v>
      </c>
      <c r="B1607" s="61" t="s">
        <v>177</v>
      </c>
      <c r="E1607" s="9">
        <v>43.199999999998454</v>
      </c>
      <c r="F1607" s="179">
        <v>47.899999999998727</v>
      </c>
      <c r="G1607" s="9" t="s">
        <v>277</v>
      </c>
      <c r="H1607" s="9" t="s">
        <v>277</v>
      </c>
      <c r="I1607" s="9" t="s">
        <v>277</v>
      </c>
      <c r="J1607" s="9" t="s">
        <v>277</v>
      </c>
      <c r="K1607" s="9" t="s">
        <v>277</v>
      </c>
      <c r="L1607" s="9" t="s">
        <v>277</v>
      </c>
      <c r="M1607" s="9" t="s">
        <v>277</v>
      </c>
      <c r="P1607" s="65">
        <f t="shared" si="36"/>
        <v>91.099999999997181</v>
      </c>
      <c r="R1607" t="s">
        <v>287</v>
      </c>
    </row>
    <row r="1608" spans="1:20" ht="15">
      <c r="A1608" s="238" t="s">
        <v>2500</v>
      </c>
      <c r="B1608" s="226" t="s">
        <v>2073</v>
      </c>
      <c r="C1608" s="3"/>
      <c r="D1608" s="3"/>
      <c r="E1608" s="9" t="s">
        <v>277</v>
      </c>
      <c r="F1608" s="9" t="s">
        <v>277</v>
      </c>
      <c r="G1608" s="9" t="s">
        <v>277</v>
      </c>
      <c r="H1608" s="9" t="s">
        <v>277</v>
      </c>
      <c r="I1608" s="9" t="s">
        <v>277</v>
      </c>
      <c r="J1608" s="9" t="s">
        <v>277</v>
      </c>
      <c r="K1608" s="9" t="s">
        <v>277</v>
      </c>
      <c r="L1608" s="9">
        <v>91</v>
      </c>
      <c r="M1608" s="9" t="s">
        <v>277</v>
      </c>
      <c r="N1608" s="65"/>
      <c r="P1608" s="65">
        <f t="shared" si="36"/>
        <v>91</v>
      </c>
    </row>
    <row r="1609" spans="1:20" ht="15">
      <c r="A1609" s="238" t="s">
        <v>2501</v>
      </c>
      <c r="B1609" s="61" t="s">
        <v>2508</v>
      </c>
      <c r="C1609" s="3"/>
      <c r="D1609" s="3"/>
      <c r="E1609" s="9" t="s">
        <v>277</v>
      </c>
      <c r="F1609" s="9" t="s">
        <v>277</v>
      </c>
      <c r="G1609" s="9" t="s">
        <v>277</v>
      </c>
      <c r="H1609" s="9" t="s">
        <v>277</v>
      </c>
      <c r="I1609" s="9" t="s">
        <v>277</v>
      </c>
      <c r="J1609" s="9" t="s">
        <v>277</v>
      </c>
      <c r="K1609" s="9" t="s">
        <v>277</v>
      </c>
      <c r="L1609" s="9" t="s">
        <v>277</v>
      </c>
      <c r="M1609" s="9">
        <v>84.5</v>
      </c>
      <c r="N1609" s="65"/>
      <c r="P1609" s="65">
        <f t="shared" si="36"/>
        <v>84.5</v>
      </c>
    </row>
    <row r="1610" spans="1:20" ht="15">
      <c r="A1610" s="238" t="s">
        <v>2502</v>
      </c>
      <c r="B1610" s="61" t="s">
        <v>2511</v>
      </c>
      <c r="C1610" s="3"/>
      <c r="D1610" s="3"/>
      <c r="E1610" s="9" t="s">
        <v>277</v>
      </c>
      <c r="F1610" s="9" t="s">
        <v>277</v>
      </c>
      <c r="G1610" s="9" t="s">
        <v>277</v>
      </c>
      <c r="H1610" s="9" t="s">
        <v>277</v>
      </c>
      <c r="I1610" s="9" t="s">
        <v>277</v>
      </c>
      <c r="J1610" s="9" t="s">
        <v>277</v>
      </c>
      <c r="K1610" s="9" t="s">
        <v>277</v>
      </c>
      <c r="L1610" s="9" t="s">
        <v>277</v>
      </c>
      <c r="M1610" s="9">
        <v>82.5</v>
      </c>
      <c r="N1610" s="65"/>
      <c r="P1610" s="65">
        <f t="shared" si="36"/>
        <v>82.5</v>
      </c>
    </row>
    <row r="1611" spans="1:20" ht="15">
      <c r="A1611" s="238" t="s">
        <v>2531</v>
      </c>
      <c r="B1611" s="170" t="s">
        <v>1275</v>
      </c>
      <c r="C1611" s="3"/>
      <c r="D1611" s="3"/>
      <c r="E1611" s="9" t="s">
        <v>277</v>
      </c>
      <c r="F1611" s="9" t="s">
        <v>277</v>
      </c>
      <c r="G1611" s="9" t="s">
        <v>277</v>
      </c>
      <c r="H1611" s="9" t="s">
        <v>277</v>
      </c>
      <c r="I1611" s="9">
        <v>60.500000000001819</v>
      </c>
      <c r="J1611" s="9" t="s">
        <v>277</v>
      </c>
      <c r="K1611" s="9" t="s">
        <v>277</v>
      </c>
      <c r="L1611" s="9" t="s">
        <v>277</v>
      </c>
      <c r="M1611" s="9" t="s">
        <v>277</v>
      </c>
      <c r="P1611" s="65">
        <f t="shared" si="36"/>
        <v>60.500000000001819</v>
      </c>
    </row>
    <row r="1612" spans="1:20" ht="15">
      <c r="A1612" s="238" t="s">
        <v>2613</v>
      </c>
      <c r="B1612" s="61" t="s">
        <v>2612</v>
      </c>
      <c r="C1612" s="3"/>
      <c r="D1612" s="3"/>
      <c r="E1612" s="9" t="s">
        <v>277</v>
      </c>
      <c r="F1612" s="9" t="s">
        <v>277</v>
      </c>
      <c r="G1612" s="9" t="s">
        <v>277</v>
      </c>
      <c r="H1612" s="9" t="s">
        <v>277</v>
      </c>
      <c r="I1612" s="9" t="s">
        <v>277</v>
      </c>
      <c r="J1612" s="9" t="s">
        <v>277</v>
      </c>
      <c r="K1612" s="9" t="s">
        <v>277</v>
      </c>
      <c r="L1612" s="9" t="s">
        <v>277</v>
      </c>
      <c r="M1612" s="9">
        <v>56.2</v>
      </c>
      <c r="N1612" s="65"/>
      <c r="P1612" s="65">
        <f t="shared" si="36"/>
        <v>56.2</v>
      </c>
    </row>
    <row r="1613" spans="1:20" ht="15">
      <c r="A1613" s="238" t="s">
        <v>2626</v>
      </c>
      <c r="B1613" s="61" t="s">
        <v>2509</v>
      </c>
      <c r="C1613" s="3"/>
      <c r="D1613" s="3"/>
      <c r="E1613" s="9" t="s">
        <v>277</v>
      </c>
      <c r="F1613" s="9" t="s">
        <v>277</v>
      </c>
      <c r="G1613" s="9" t="s">
        <v>277</v>
      </c>
      <c r="H1613" s="9" t="s">
        <v>277</v>
      </c>
      <c r="I1613" s="9" t="s">
        <v>277</v>
      </c>
      <c r="J1613" s="9" t="s">
        <v>277</v>
      </c>
      <c r="K1613" s="9" t="s">
        <v>277</v>
      </c>
      <c r="L1613" s="9" t="s">
        <v>277</v>
      </c>
      <c r="M1613" s="9">
        <v>16.900000000000002</v>
      </c>
      <c r="N1613" s="65"/>
      <c r="P1613" s="65">
        <f t="shared" si="36"/>
        <v>16.900000000000002</v>
      </c>
    </row>
    <row r="1614" spans="1:20" ht="15">
      <c r="A1614" s="238" t="s">
        <v>2662</v>
      </c>
      <c r="B1614" s="61" t="s">
        <v>2528</v>
      </c>
      <c r="C1614" s="3"/>
      <c r="D1614" s="3"/>
      <c r="E1614" s="9" t="s">
        <v>277</v>
      </c>
      <c r="F1614" s="9" t="s">
        <v>277</v>
      </c>
      <c r="G1614" s="9" t="s">
        <v>277</v>
      </c>
      <c r="H1614" s="9" t="s">
        <v>277</v>
      </c>
      <c r="I1614" s="9" t="s">
        <v>277</v>
      </c>
      <c r="J1614" s="9" t="s">
        <v>277</v>
      </c>
      <c r="K1614" s="9" t="s">
        <v>277</v>
      </c>
      <c r="L1614" s="9" t="s">
        <v>277</v>
      </c>
      <c r="M1614" s="9">
        <v>16.100000000000001</v>
      </c>
      <c r="N1614" s="65"/>
      <c r="P1614" s="65">
        <f t="shared" si="36"/>
        <v>16.100000000000001</v>
      </c>
    </row>
    <row r="1615" spans="1:20" ht="15">
      <c r="A1615" s="238" t="s">
        <v>2663</v>
      </c>
      <c r="B1615" s="61" t="s">
        <v>163</v>
      </c>
      <c r="E1615" s="9" t="s">
        <v>277</v>
      </c>
      <c r="F1615" s="9" t="s">
        <v>277</v>
      </c>
      <c r="G1615" s="179">
        <v>14.299999999999727</v>
      </c>
      <c r="H1615" s="9" t="s">
        <v>277</v>
      </c>
      <c r="I1615" s="9" t="s">
        <v>277</v>
      </c>
      <c r="J1615" s="9" t="s">
        <v>277</v>
      </c>
      <c r="K1615" s="9" t="s">
        <v>277</v>
      </c>
      <c r="L1615" s="9" t="s">
        <v>277</v>
      </c>
      <c r="M1615" s="9" t="s">
        <v>277</v>
      </c>
      <c r="P1615" s="65">
        <f t="shared" si="36"/>
        <v>14.299999999999727</v>
      </c>
      <c r="R1615" t="s">
        <v>287</v>
      </c>
    </row>
    <row r="1616" spans="1:20" ht="15">
      <c r="A1616" s="238" t="s">
        <v>2664</v>
      </c>
      <c r="B1616" s="61" t="s">
        <v>2512</v>
      </c>
      <c r="C1616" s="3"/>
      <c r="D1616" s="3"/>
      <c r="E1616" s="9" t="s">
        <v>277</v>
      </c>
      <c r="F1616" s="9" t="s">
        <v>277</v>
      </c>
      <c r="G1616" s="9" t="s">
        <v>277</v>
      </c>
      <c r="H1616" s="9" t="s">
        <v>277</v>
      </c>
      <c r="I1616" s="9" t="s">
        <v>277</v>
      </c>
      <c r="J1616" s="9" t="s">
        <v>277</v>
      </c>
      <c r="K1616" s="9" t="s">
        <v>277</v>
      </c>
      <c r="L1616" s="9" t="s">
        <v>277</v>
      </c>
      <c r="M1616" s="62" t="s">
        <v>278</v>
      </c>
      <c r="N1616" s="65"/>
      <c r="P1616" s="65">
        <f t="shared" si="36"/>
        <v>0</v>
      </c>
      <c r="T1616" t="s">
        <v>2297</v>
      </c>
    </row>
    <row r="1617" spans="1:21" ht="15">
      <c r="A1617" s="238" t="s">
        <v>2665</v>
      </c>
      <c r="B1617" s="61" t="s">
        <v>650</v>
      </c>
      <c r="E1617" s="9" t="s">
        <v>277</v>
      </c>
      <c r="F1617" s="9" t="s">
        <v>277</v>
      </c>
      <c r="G1617" s="9" t="s">
        <v>277</v>
      </c>
      <c r="H1617" s="62" t="s">
        <v>278</v>
      </c>
      <c r="I1617" s="9" t="s">
        <v>277</v>
      </c>
      <c r="J1617" s="9" t="s">
        <v>277</v>
      </c>
      <c r="K1617" s="9" t="s">
        <v>277</v>
      </c>
      <c r="L1617" s="9" t="s">
        <v>277</v>
      </c>
      <c r="M1617" s="9" t="s">
        <v>277</v>
      </c>
      <c r="P1617" s="65">
        <f t="shared" si="36"/>
        <v>0</v>
      </c>
    </row>
    <row r="1618" spans="1:21" ht="15">
      <c r="A1618" s="238" t="s">
        <v>2666</v>
      </c>
      <c r="B1618" s="170" t="s">
        <v>1273</v>
      </c>
      <c r="C1618" s="3"/>
      <c r="D1618" s="3"/>
      <c r="E1618" s="9" t="s">
        <v>277</v>
      </c>
      <c r="F1618" s="9" t="s">
        <v>277</v>
      </c>
      <c r="G1618" s="9" t="s">
        <v>277</v>
      </c>
      <c r="H1618" s="9" t="s">
        <v>277</v>
      </c>
      <c r="I1618" s="62" t="s">
        <v>278</v>
      </c>
      <c r="J1618" s="9" t="s">
        <v>277</v>
      </c>
      <c r="K1618" s="9" t="s">
        <v>277</v>
      </c>
      <c r="L1618" s="9" t="s">
        <v>277</v>
      </c>
      <c r="M1618" s="9" t="s">
        <v>277</v>
      </c>
      <c r="P1618" s="65">
        <f t="shared" si="36"/>
        <v>0</v>
      </c>
    </row>
    <row r="1619" spans="1:21" ht="15">
      <c r="A1619" s="28"/>
      <c r="B1619" s="61"/>
      <c r="E1619" s="9"/>
      <c r="F1619" s="9"/>
      <c r="G1619" s="9"/>
      <c r="H1619" s="9"/>
      <c r="L1619" s="67"/>
      <c r="M1619" s="67"/>
      <c r="N1619" s="65"/>
    </row>
    <row r="1620" spans="1:21" ht="15">
      <c r="A1620" s="28"/>
      <c r="B1620" s="61"/>
      <c r="E1620" s="9"/>
      <c r="L1620" s="67"/>
      <c r="M1620" s="67"/>
    </row>
    <row r="1621" spans="1:21" ht="15">
      <c r="A1621" s="28"/>
      <c r="B1621" s="61"/>
      <c r="E1621" s="9"/>
      <c r="L1621" s="67"/>
      <c r="M1621" s="67"/>
    </row>
    <row r="1622" spans="1:21" ht="25.5">
      <c r="A1622" s="23" t="s">
        <v>1684</v>
      </c>
      <c r="L1622" s="67"/>
      <c r="M1622" s="67"/>
    </row>
    <row r="1623" spans="1:21">
      <c r="L1623" s="67"/>
      <c r="M1623" s="67"/>
    </row>
    <row r="1624" spans="1:21" ht="15">
      <c r="A1624" s="38"/>
      <c r="B1624" s="38"/>
      <c r="C1624" s="38"/>
      <c r="D1624" s="38"/>
      <c r="E1624" s="59">
        <v>2016</v>
      </c>
      <c r="F1624" s="59">
        <v>2017</v>
      </c>
      <c r="G1624" s="59">
        <v>2018</v>
      </c>
      <c r="H1624" s="59">
        <v>2019</v>
      </c>
      <c r="I1624" s="59">
        <v>2020</v>
      </c>
      <c r="J1624" s="59">
        <v>2021</v>
      </c>
      <c r="K1624" s="59">
        <v>2022</v>
      </c>
      <c r="L1624" s="59">
        <v>2023</v>
      </c>
      <c r="M1624" s="59">
        <v>2024</v>
      </c>
      <c r="P1624" s="68" t="s">
        <v>40</v>
      </c>
    </row>
    <row r="1625" spans="1:21" ht="15">
      <c r="A1625" s="28" t="s">
        <v>0</v>
      </c>
      <c r="B1625" s="61" t="s">
        <v>21</v>
      </c>
      <c r="E1625" s="179">
        <v>563.6</v>
      </c>
      <c r="F1625" s="179">
        <v>489.9</v>
      </c>
      <c r="G1625" s="176">
        <v>884.5</v>
      </c>
      <c r="H1625" s="9">
        <v>775.80000000000291</v>
      </c>
      <c r="I1625" s="9">
        <v>0</v>
      </c>
      <c r="J1625" s="9">
        <v>237.50000000000091</v>
      </c>
      <c r="K1625" s="176">
        <v>1225.2000000000007</v>
      </c>
      <c r="L1625" s="9">
        <v>952.49999999999818</v>
      </c>
      <c r="M1625" s="9">
        <v>930</v>
      </c>
      <c r="P1625" s="65">
        <f t="shared" ref="P1625:P1656" si="37">SUM(E1625:M1625)</f>
        <v>6059.0000000000027</v>
      </c>
      <c r="R1625" t="s">
        <v>1907</v>
      </c>
      <c r="U1625" s="3" t="s">
        <v>2345</v>
      </c>
    </row>
    <row r="1626" spans="1:21" ht="15">
      <c r="A1626" s="28" t="s">
        <v>2</v>
      </c>
      <c r="B1626" s="61" t="s">
        <v>11</v>
      </c>
      <c r="E1626" s="176">
        <v>703.8</v>
      </c>
      <c r="F1626" s="9">
        <v>359.1</v>
      </c>
      <c r="G1626" s="9">
        <v>534.1</v>
      </c>
      <c r="H1626" s="176">
        <v>1153.1999999999998</v>
      </c>
      <c r="I1626" s="9">
        <v>0</v>
      </c>
      <c r="J1626" s="9">
        <v>453.59999999999945</v>
      </c>
      <c r="K1626" s="9">
        <v>734.19999999999982</v>
      </c>
      <c r="L1626" s="175">
        <v>1155.0999999999985</v>
      </c>
      <c r="M1626" s="9">
        <v>862.2</v>
      </c>
      <c r="P1626" s="65">
        <f t="shared" si="37"/>
        <v>5955.2999999999975</v>
      </c>
      <c r="R1626" t="s">
        <v>2347</v>
      </c>
      <c r="U1626" s="3" t="s">
        <v>2345</v>
      </c>
    </row>
    <row r="1627" spans="1:21" ht="15">
      <c r="A1627" s="28" t="s">
        <v>3</v>
      </c>
      <c r="B1627" s="61" t="s">
        <v>31</v>
      </c>
      <c r="E1627" s="9">
        <v>318.60000000000002</v>
      </c>
      <c r="F1627" s="179">
        <v>496.3</v>
      </c>
      <c r="G1627" s="179">
        <v>692.2</v>
      </c>
      <c r="H1627" s="175">
        <v>1026.9999999999982</v>
      </c>
      <c r="I1627" s="9">
        <v>0</v>
      </c>
      <c r="J1627" s="9">
        <v>219.199999999998</v>
      </c>
      <c r="K1627" s="179">
        <v>1024.8000000000011</v>
      </c>
      <c r="L1627" s="9">
        <v>1044.3499999999985</v>
      </c>
      <c r="M1627" s="9">
        <v>760.5</v>
      </c>
      <c r="P1627" s="65">
        <f t="shared" si="37"/>
        <v>5582.9499999999962</v>
      </c>
      <c r="R1627" t="s">
        <v>1908</v>
      </c>
      <c r="U1627" s="3" t="s">
        <v>2344</v>
      </c>
    </row>
    <row r="1628" spans="1:21" ht="15">
      <c r="A1628" s="28" t="s">
        <v>5</v>
      </c>
      <c r="B1628" s="61" t="s">
        <v>17</v>
      </c>
      <c r="E1628" s="179">
        <v>521.9</v>
      </c>
      <c r="F1628" s="174">
        <v>556.79999999999995</v>
      </c>
      <c r="G1628" s="175">
        <v>746</v>
      </c>
      <c r="H1628" s="179">
        <v>911.30000000000109</v>
      </c>
      <c r="I1628" s="9">
        <v>0</v>
      </c>
      <c r="J1628" s="9">
        <v>526.90000000000055</v>
      </c>
      <c r="K1628" s="9">
        <v>405.09999999999854</v>
      </c>
      <c r="L1628" s="9">
        <v>983.09999999999945</v>
      </c>
      <c r="M1628" s="9">
        <v>781.09999999999991</v>
      </c>
      <c r="P1628" s="65">
        <f t="shared" si="37"/>
        <v>5432.1999999999989</v>
      </c>
      <c r="R1628" t="s">
        <v>713</v>
      </c>
      <c r="U1628" s="3" t="s">
        <v>2344</v>
      </c>
    </row>
    <row r="1629" spans="1:21" ht="15">
      <c r="A1629" s="28" t="s">
        <v>7</v>
      </c>
      <c r="B1629" s="61" t="s">
        <v>25</v>
      </c>
      <c r="E1629" s="179">
        <v>622.79999999999995</v>
      </c>
      <c r="F1629" s="176">
        <v>601.79999999999995</v>
      </c>
      <c r="G1629" s="179">
        <v>703.5</v>
      </c>
      <c r="H1629" s="9">
        <v>628.20000000000073</v>
      </c>
      <c r="I1629" s="9">
        <v>0</v>
      </c>
      <c r="J1629" s="9">
        <v>196.5</v>
      </c>
      <c r="K1629" s="179">
        <v>824.79999999999836</v>
      </c>
      <c r="L1629" s="9">
        <v>1002.3999999999996</v>
      </c>
      <c r="M1629" s="9">
        <v>644.29999999999995</v>
      </c>
      <c r="P1629" s="65">
        <f t="shared" si="37"/>
        <v>5224.2999999999984</v>
      </c>
      <c r="R1629" t="s">
        <v>1909</v>
      </c>
      <c r="U1629" s="3" t="s">
        <v>2345</v>
      </c>
    </row>
    <row r="1630" spans="1:21" ht="15">
      <c r="A1630" s="28" t="s">
        <v>8</v>
      </c>
      <c r="B1630" s="61" t="s">
        <v>142</v>
      </c>
      <c r="E1630" s="9" t="s">
        <v>277</v>
      </c>
      <c r="F1630" s="179">
        <v>482.4</v>
      </c>
      <c r="G1630" s="9">
        <v>609.4</v>
      </c>
      <c r="H1630" s="9">
        <v>853.70000000000164</v>
      </c>
      <c r="I1630" s="9">
        <v>0</v>
      </c>
      <c r="J1630" s="9">
        <v>519.09999999999854</v>
      </c>
      <c r="K1630" s="9">
        <v>811.89999999999964</v>
      </c>
      <c r="L1630" s="9">
        <v>995.29999999999927</v>
      </c>
      <c r="M1630" s="179">
        <v>942.9</v>
      </c>
      <c r="P1630" s="65">
        <f t="shared" si="37"/>
        <v>5214.6999999999989</v>
      </c>
      <c r="R1630" t="s">
        <v>359</v>
      </c>
    </row>
    <row r="1631" spans="1:21" ht="15">
      <c r="A1631" s="28" t="s">
        <v>10</v>
      </c>
      <c r="B1631" s="61" t="s">
        <v>9</v>
      </c>
      <c r="E1631" s="9">
        <v>512.29999999999995</v>
      </c>
      <c r="F1631" s="9">
        <v>435.7</v>
      </c>
      <c r="G1631" s="174">
        <v>808.6</v>
      </c>
      <c r="H1631" s="9">
        <v>805.800000000002</v>
      </c>
      <c r="I1631" s="9">
        <v>0</v>
      </c>
      <c r="J1631" s="9">
        <v>352.10000000000036</v>
      </c>
      <c r="K1631" s="9">
        <v>293.79999999999927</v>
      </c>
      <c r="L1631" s="9">
        <v>1004.4999999999991</v>
      </c>
      <c r="M1631" s="179">
        <v>941.29999999999984</v>
      </c>
      <c r="P1631" s="65">
        <f t="shared" si="37"/>
        <v>5154.1000000000013</v>
      </c>
      <c r="R1631" t="s">
        <v>305</v>
      </c>
    </row>
    <row r="1632" spans="1:21" ht="15">
      <c r="A1632" s="28" t="s">
        <v>12</v>
      </c>
      <c r="B1632" s="61" t="s">
        <v>141</v>
      </c>
      <c r="E1632" s="9" t="s">
        <v>277</v>
      </c>
      <c r="F1632" s="9">
        <v>399.1</v>
      </c>
      <c r="G1632" s="179">
        <v>693.3</v>
      </c>
      <c r="H1632" s="179">
        <v>918.90000000000236</v>
      </c>
      <c r="I1632" s="9">
        <v>0</v>
      </c>
      <c r="J1632" s="9">
        <v>206.70000000000164</v>
      </c>
      <c r="K1632" s="9">
        <v>504.39999999999873</v>
      </c>
      <c r="L1632" s="9">
        <v>1051.3999999999996</v>
      </c>
      <c r="M1632" s="9">
        <v>930.9</v>
      </c>
      <c r="P1632" s="65">
        <f t="shared" si="37"/>
        <v>4704.7000000000025</v>
      </c>
      <c r="R1632" t="s">
        <v>304</v>
      </c>
    </row>
    <row r="1633" spans="1:21" ht="15">
      <c r="A1633" s="28" t="s">
        <v>14</v>
      </c>
      <c r="B1633" s="61" t="s">
        <v>153</v>
      </c>
      <c r="E1633" s="9" t="s">
        <v>277</v>
      </c>
      <c r="F1633" s="9" t="s">
        <v>277</v>
      </c>
      <c r="G1633" s="9">
        <v>655.20000000000005</v>
      </c>
      <c r="H1633" s="179">
        <v>1000.2000000000007</v>
      </c>
      <c r="I1633" s="9">
        <v>0</v>
      </c>
      <c r="J1633" s="9">
        <v>260.99999999999727</v>
      </c>
      <c r="K1633" s="9">
        <v>706.60000000000036</v>
      </c>
      <c r="L1633" s="179">
        <v>1107.6000000000022</v>
      </c>
      <c r="M1633" s="9">
        <v>939.80000000000007</v>
      </c>
      <c r="P1633" s="65">
        <f t="shared" si="37"/>
        <v>4670.4000000000005</v>
      </c>
      <c r="R1633" t="s">
        <v>302</v>
      </c>
    </row>
    <row r="1634" spans="1:21" ht="15">
      <c r="A1634" s="28" t="s">
        <v>16</v>
      </c>
      <c r="B1634" s="61" t="s">
        <v>23</v>
      </c>
      <c r="E1634" s="174">
        <v>695.95</v>
      </c>
      <c r="F1634" s="179">
        <v>472.8</v>
      </c>
      <c r="G1634" s="9">
        <v>456.1</v>
      </c>
      <c r="H1634" s="9">
        <v>368</v>
      </c>
      <c r="I1634" s="9">
        <v>0</v>
      </c>
      <c r="J1634" s="9">
        <v>283.79999999999927</v>
      </c>
      <c r="K1634" s="9">
        <v>749.80000000000109</v>
      </c>
      <c r="L1634" s="9">
        <v>866.60000000000218</v>
      </c>
      <c r="M1634" s="9">
        <v>583.10000000000014</v>
      </c>
      <c r="P1634" s="65">
        <f t="shared" si="37"/>
        <v>4476.1500000000024</v>
      </c>
      <c r="R1634" t="s">
        <v>305</v>
      </c>
    </row>
    <row r="1635" spans="1:21" ht="15">
      <c r="A1635" s="28" t="s">
        <v>18</v>
      </c>
      <c r="B1635" s="61" t="s">
        <v>143</v>
      </c>
      <c r="E1635" s="9" t="s">
        <v>277</v>
      </c>
      <c r="F1635" s="9">
        <v>417</v>
      </c>
      <c r="G1635" s="179">
        <v>736.9</v>
      </c>
      <c r="H1635" s="179">
        <v>974.50000000000182</v>
      </c>
      <c r="I1635" s="9">
        <v>0</v>
      </c>
      <c r="J1635" s="9">
        <v>168.59999999999945</v>
      </c>
      <c r="K1635" s="9">
        <v>596.50000000000182</v>
      </c>
      <c r="L1635" s="9">
        <v>731.99999999999909</v>
      </c>
      <c r="M1635" s="9">
        <v>793.29999999999984</v>
      </c>
      <c r="P1635" s="65">
        <f t="shared" si="37"/>
        <v>4418.800000000002</v>
      </c>
      <c r="R1635" t="s">
        <v>302</v>
      </c>
    </row>
    <row r="1636" spans="1:21" ht="15">
      <c r="A1636" s="28" t="s">
        <v>20</v>
      </c>
      <c r="B1636" s="61" t="s">
        <v>33</v>
      </c>
      <c r="E1636" s="9">
        <v>252.9</v>
      </c>
      <c r="F1636" s="9">
        <v>453.9</v>
      </c>
      <c r="G1636" s="9">
        <v>639.4</v>
      </c>
      <c r="H1636" s="9">
        <v>493.99999999999909</v>
      </c>
      <c r="I1636" s="9">
        <v>0</v>
      </c>
      <c r="J1636" s="9">
        <v>256.90000000000055</v>
      </c>
      <c r="K1636" s="9">
        <v>430.79999999999927</v>
      </c>
      <c r="L1636" s="9">
        <v>893.49999999999909</v>
      </c>
      <c r="M1636" s="179">
        <v>995.7</v>
      </c>
      <c r="P1636" s="65">
        <f t="shared" si="37"/>
        <v>4417.0999999999976</v>
      </c>
      <c r="R1636" t="s">
        <v>2877</v>
      </c>
    </row>
    <row r="1637" spans="1:21" ht="15">
      <c r="A1637" s="28" t="s">
        <v>22</v>
      </c>
      <c r="B1637" s="61" t="s">
        <v>161</v>
      </c>
      <c r="E1637" s="9" t="s">
        <v>277</v>
      </c>
      <c r="F1637" s="9" t="s">
        <v>277</v>
      </c>
      <c r="G1637" s="9">
        <v>549.1</v>
      </c>
      <c r="H1637" s="9">
        <v>743.99999999999909</v>
      </c>
      <c r="I1637" s="9">
        <v>0</v>
      </c>
      <c r="J1637" s="9">
        <v>210.20000000000073</v>
      </c>
      <c r="K1637" s="9">
        <v>811.59999999999945</v>
      </c>
      <c r="L1637" s="9">
        <v>954.19999999999709</v>
      </c>
      <c r="M1637" s="174">
        <v>1010.3</v>
      </c>
      <c r="P1637" s="65">
        <f t="shared" si="37"/>
        <v>4279.399999999996</v>
      </c>
      <c r="R1637" t="s">
        <v>2878</v>
      </c>
    </row>
    <row r="1638" spans="1:21" ht="15">
      <c r="A1638" s="28" t="s">
        <v>24</v>
      </c>
      <c r="B1638" s="61" t="s">
        <v>15</v>
      </c>
      <c r="E1638" s="9">
        <v>430.2</v>
      </c>
      <c r="F1638" s="9">
        <v>388.5</v>
      </c>
      <c r="G1638" s="9">
        <v>396</v>
      </c>
      <c r="H1638" s="9">
        <v>452.09999999999945</v>
      </c>
      <c r="I1638" s="9">
        <v>0</v>
      </c>
      <c r="J1638" s="9">
        <v>229.30000000000018</v>
      </c>
      <c r="K1638" s="9">
        <v>699.99999999999818</v>
      </c>
      <c r="L1638" s="9">
        <v>833.00000000000091</v>
      </c>
      <c r="M1638" s="9">
        <v>829.80000000000007</v>
      </c>
      <c r="P1638" s="65">
        <f t="shared" si="37"/>
        <v>4258.8999999999987</v>
      </c>
    </row>
    <row r="1639" spans="1:21" ht="15">
      <c r="A1639" s="28" t="s">
        <v>26</v>
      </c>
      <c r="B1639" s="61" t="s">
        <v>649</v>
      </c>
      <c r="E1639" s="9" t="s">
        <v>277</v>
      </c>
      <c r="F1639" s="9" t="s">
        <v>277</v>
      </c>
      <c r="G1639" s="9" t="s">
        <v>277</v>
      </c>
      <c r="H1639" s="9">
        <v>721.19999999999982</v>
      </c>
      <c r="I1639" s="9">
        <v>0</v>
      </c>
      <c r="J1639" s="9">
        <v>481.50000000000091</v>
      </c>
      <c r="K1639" s="179">
        <v>891.80000000000018</v>
      </c>
      <c r="L1639" s="9">
        <v>1003.0000000000018</v>
      </c>
      <c r="M1639" s="9">
        <v>904.5</v>
      </c>
      <c r="P1639" s="65">
        <f t="shared" si="37"/>
        <v>4002.0000000000027</v>
      </c>
      <c r="R1639" t="s">
        <v>286</v>
      </c>
    </row>
    <row r="1640" spans="1:21" ht="15">
      <c r="A1640" s="28" t="s">
        <v>28</v>
      </c>
      <c r="B1640" s="61" t="s">
        <v>645</v>
      </c>
      <c r="E1640" s="9" t="s">
        <v>277</v>
      </c>
      <c r="F1640" s="9" t="s">
        <v>277</v>
      </c>
      <c r="G1640" s="9" t="s">
        <v>277</v>
      </c>
      <c r="H1640" s="9">
        <v>642.49999999999818</v>
      </c>
      <c r="I1640" s="9">
        <v>0</v>
      </c>
      <c r="J1640" s="9">
        <v>452.70000000000164</v>
      </c>
      <c r="K1640" s="9">
        <v>793.89999999999873</v>
      </c>
      <c r="L1640" s="179">
        <v>1136.0999999999995</v>
      </c>
      <c r="M1640" s="179">
        <v>962.7</v>
      </c>
      <c r="P1640" s="65">
        <f t="shared" si="37"/>
        <v>3987.8999999999978</v>
      </c>
      <c r="R1640" t="s">
        <v>2879</v>
      </c>
    </row>
    <row r="1641" spans="1:21" ht="15">
      <c r="A1641" s="28" t="s">
        <v>30</v>
      </c>
      <c r="B1641" s="61" t="s">
        <v>37</v>
      </c>
      <c r="E1641" s="9">
        <v>161.1</v>
      </c>
      <c r="F1641" s="9">
        <v>296.10000000000002</v>
      </c>
      <c r="G1641" s="9">
        <v>263.2</v>
      </c>
      <c r="H1641" s="9">
        <v>729.10000000000036</v>
      </c>
      <c r="I1641" s="9">
        <v>0</v>
      </c>
      <c r="J1641" s="9">
        <v>345.70000000000255</v>
      </c>
      <c r="K1641" s="9">
        <v>635.84999999999945</v>
      </c>
      <c r="L1641" s="9">
        <v>796.20000000000164</v>
      </c>
      <c r="M1641" s="9">
        <v>760.30000000000007</v>
      </c>
      <c r="P1641" s="65">
        <f t="shared" si="37"/>
        <v>3987.5500000000043</v>
      </c>
    </row>
    <row r="1642" spans="1:21" ht="15">
      <c r="A1642" s="28" t="s">
        <v>32</v>
      </c>
      <c r="B1642" s="61" t="s">
        <v>644</v>
      </c>
      <c r="E1642" s="9" t="s">
        <v>277</v>
      </c>
      <c r="F1642" s="9" t="s">
        <v>277</v>
      </c>
      <c r="G1642" s="9" t="s">
        <v>277</v>
      </c>
      <c r="H1642" s="9">
        <v>589.10000000000127</v>
      </c>
      <c r="I1642" s="9">
        <v>0</v>
      </c>
      <c r="J1642" s="179">
        <v>618.30000000000109</v>
      </c>
      <c r="K1642" s="9">
        <v>582.19999999999891</v>
      </c>
      <c r="L1642" s="176">
        <v>1284.6999999999989</v>
      </c>
      <c r="M1642" s="9">
        <v>872.50000000000023</v>
      </c>
      <c r="P1642" s="65">
        <f t="shared" si="37"/>
        <v>3946.8</v>
      </c>
      <c r="R1642" t="s">
        <v>368</v>
      </c>
      <c r="U1642" s="3" t="s">
        <v>2346</v>
      </c>
    </row>
    <row r="1643" spans="1:21" ht="15">
      <c r="A1643" s="28" t="s">
        <v>34</v>
      </c>
      <c r="B1643" s="61" t="s">
        <v>1</v>
      </c>
      <c r="E1643" s="179">
        <v>516.29999999999995</v>
      </c>
      <c r="F1643" s="179">
        <v>512.79999999999995</v>
      </c>
      <c r="G1643" s="9">
        <v>164.2</v>
      </c>
      <c r="H1643" s="179">
        <v>946.59999999999991</v>
      </c>
      <c r="I1643" s="9">
        <v>0</v>
      </c>
      <c r="J1643" s="9">
        <v>425.89999999999964</v>
      </c>
      <c r="K1643" s="9">
        <v>255.49999999999955</v>
      </c>
      <c r="L1643" s="9">
        <v>447.5</v>
      </c>
      <c r="M1643" s="9">
        <v>525.80000000000007</v>
      </c>
      <c r="P1643" s="65">
        <f t="shared" si="37"/>
        <v>3794.599999999999</v>
      </c>
      <c r="R1643" t="s">
        <v>712</v>
      </c>
    </row>
    <row r="1644" spans="1:21" ht="15">
      <c r="A1644" s="28" t="s">
        <v>36</v>
      </c>
      <c r="B1644" s="61" t="s">
        <v>631</v>
      </c>
      <c r="E1644" s="9" t="s">
        <v>277</v>
      </c>
      <c r="F1644" s="9" t="s">
        <v>277</v>
      </c>
      <c r="G1644" s="9" t="s">
        <v>277</v>
      </c>
      <c r="H1644" s="9">
        <v>884.70000000000073</v>
      </c>
      <c r="I1644" s="9">
        <v>0</v>
      </c>
      <c r="J1644" s="179">
        <v>587.00000000000091</v>
      </c>
      <c r="K1644" s="179">
        <v>1032.8000000000011</v>
      </c>
      <c r="L1644" s="9">
        <v>446.99999999999909</v>
      </c>
      <c r="M1644" s="9">
        <v>824.00000000000011</v>
      </c>
      <c r="P1644" s="65">
        <f t="shared" si="37"/>
        <v>3775.5000000000018</v>
      </c>
      <c r="R1644" t="s">
        <v>313</v>
      </c>
    </row>
    <row r="1645" spans="1:21" ht="15">
      <c r="A1645" s="28" t="s">
        <v>38</v>
      </c>
      <c r="B1645" s="170" t="s">
        <v>1272</v>
      </c>
      <c r="C1645" s="3"/>
      <c r="D1645" s="3"/>
      <c r="E1645" s="9" t="s">
        <v>277</v>
      </c>
      <c r="F1645" s="9" t="s">
        <v>277</v>
      </c>
      <c r="G1645" s="9" t="s">
        <v>277</v>
      </c>
      <c r="H1645" s="9" t="s">
        <v>277</v>
      </c>
      <c r="I1645" s="9">
        <v>0</v>
      </c>
      <c r="J1645" s="179">
        <v>616.79999999999927</v>
      </c>
      <c r="K1645" s="174">
        <v>1171.7999999999984</v>
      </c>
      <c r="L1645" s="179">
        <v>1085.3999999999978</v>
      </c>
      <c r="M1645" s="9">
        <v>871.80000000000007</v>
      </c>
      <c r="P1645" s="65">
        <f t="shared" si="37"/>
        <v>3745.7999999999956</v>
      </c>
      <c r="R1645" t="s">
        <v>964</v>
      </c>
    </row>
    <row r="1646" spans="1:21" ht="15">
      <c r="A1646" s="28" t="s">
        <v>145</v>
      </c>
      <c r="B1646" s="61" t="s">
        <v>154</v>
      </c>
      <c r="E1646" s="9" t="s">
        <v>277</v>
      </c>
      <c r="F1646" s="9" t="s">
        <v>277</v>
      </c>
      <c r="G1646" s="9">
        <v>123.6</v>
      </c>
      <c r="H1646" s="9">
        <v>632.39999999999964</v>
      </c>
      <c r="I1646" s="9">
        <v>0</v>
      </c>
      <c r="J1646" s="9">
        <v>229.89999999999782</v>
      </c>
      <c r="K1646" s="9">
        <v>618.49999999999909</v>
      </c>
      <c r="L1646" s="174">
        <v>1163.1000000000022</v>
      </c>
      <c r="M1646" s="9">
        <v>907.69999999999982</v>
      </c>
      <c r="P1646" s="65">
        <f t="shared" si="37"/>
        <v>3675.1999999999985</v>
      </c>
      <c r="R1646" t="s">
        <v>299</v>
      </c>
    </row>
    <row r="1647" spans="1:21" ht="15">
      <c r="A1647" s="28" t="s">
        <v>146</v>
      </c>
      <c r="B1647" s="61" t="s">
        <v>665</v>
      </c>
      <c r="E1647" s="9" t="s">
        <v>277</v>
      </c>
      <c r="F1647" s="9" t="s">
        <v>277</v>
      </c>
      <c r="G1647" s="9" t="s">
        <v>277</v>
      </c>
      <c r="H1647" s="9">
        <v>674.39999999999873</v>
      </c>
      <c r="I1647" s="9">
        <v>0</v>
      </c>
      <c r="J1647" s="9">
        <v>479.49999999999909</v>
      </c>
      <c r="K1647" s="179">
        <v>857.99999999999909</v>
      </c>
      <c r="L1647" s="9">
        <v>800.599999999999</v>
      </c>
      <c r="M1647" s="9">
        <v>809.40000000000009</v>
      </c>
      <c r="P1647" s="65">
        <f t="shared" si="37"/>
        <v>3621.899999999996</v>
      </c>
      <c r="R1647" t="s">
        <v>287</v>
      </c>
    </row>
    <row r="1648" spans="1:21" ht="15">
      <c r="A1648" s="28" t="s">
        <v>147</v>
      </c>
      <c r="B1648" s="61" t="s">
        <v>616</v>
      </c>
      <c r="E1648" s="9" t="s">
        <v>277</v>
      </c>
      <c r="F1648" s="9" t="s">
        <v>277</v>
      </c>
      <c r="G1648" s="9" t="s">
        <v>277</v>
      </c>
      <c r="H1648" s="9">
        <v>642.80000000000109</v>
      </c>
      <c r="I1648" s="9">
        <v>0</v>
      </c>
      <c r="J1648" s="9">
        <v>455.99999999999909</v>
      </c>
      <c r="K1648" s="9">
        <v>610.39999999999873</v>
      </c>
      <c r="L1648" s="9">
        <v>966.75</v>
      </c>
      <c r="M1648" s="9">
        <v>888.30000000000007</v>
      </c>
      <c r="P1648" s="65">
        <f t="shared" si="37"/>
        <v>3564.2499999999991</v>
      </c>
    </row>
    <row r="1649" spans="1:21" ht="15">
      <c r="A1649" s="28" t="s">
        <v>150</v>
      </c>
      <c r="B1649" s="61" t="s">
        <v>629</v>
      </c>
      <c r="E1649" s="9" t="s">
        <v>277</v>
      </c>
      <c r="F1649" s="9" t="s">
        <v>277</v>
      </c>
      <c r="G1649" s="9" t="s">
        <v>277</v>
      </c>
      <c r="H1649" s="9">
        <v>714.00000000000182</v>
      </c>
      <c r="I1649" s="9">
        <v>0</v>
      </c>
      <c r="J1649" s="9">
        <v>354.80000000000109</v>
      </c>
      <c r="K1649" s="179">
        <v>903.10000000000036</v>
      </c>
      <c r="L1649" s="9">
        <v>702.19999999999982</v>
      </c>
      <c r="M1649" s="9">
        <v>838.75</v>
      </c>
      <c r="P1649" s="65">
        <f t="shared" si="37"/>
        <v>3512.8500000000031</v>
      </c>
      <c r="R1649" t="s">
        <v>291</v>
      </c>
    </row>
    <row r="1650" spans="1:21" ht="15">
      <c r="A1650" s="28" t="s">
        <v>156</v>
      </c>
      <c r="B1650" s="61" t="s">
        <v>39</v>
      </c>
      <c r="E1650" s="179">
        <v>535.1</v>
      </c>
      <c r="F1650" s="179">
        <v>502</v>
      </c>
      <c r="G1650" s="9">
        <v>482.2</v>
      </c>
      <c r="H1650" s="9">
        <v>770.90000000000146</v>
      </c>
      <c r="I1650" s="9">
        <v>0</v>
      </c>
      <c r="J1650" s="179">
        <v>623.39999999999873</v>
      </c>
      <c r="K1650" s="9">
        <v>585.60000000000127</v>
      </c>
      <c r="L1650" s="9" t="s">
        <v>277</v>
      </c>
      <c r="M1650" s="9" t="s">
        <v>277</v>
      </c>
      <c r="P1650" s="65">
        <f t="shared" si="37"/>
        <v>3499.2000000000016</v>
      </c>
      <c r="R1650" t="s">
        <v>1829</v>
      </c>
    </row>
    <row r="1651" spans="1:21" ht="15">
      <c r="A1651" s="28" t="s">
        <v>158</v>
      </c>
      <c r="B1651" s="61" t="s">
        <v>13</v>
      </c>
      <c r="E1651" s="9">
        <v>435.5</v>
      </c>
      <c r="F1651" s="9">
        <v>391.2</v>
      </c>
      <c r="G1651" s="9">
        <v>513.79999999999995</v>
      </c>
      <c r="H1651" s="9">
        <v>338.99999999999636</v>
      </c>
      <c r="I1651" s="9">
        <v>0</v>
      </c>
      <c r="J1651" s="179">
        <v>658.50000000000091</v>
      </c>
      <c r="K1651" s="9">
        <v>422.5</v>
      </c>
      <c r="L1651" s="9">
        <v>664.20000000000073</v>
      </c>
      <c r="M1651" s="9" t="s">
        <v>277</v>
      </c>
      <c r="P1651" s="65">
        <f t="shared" si="37"/>
        <v>3424.699999999998</v>
      </c>
      <c r="R1651" t="s">
        <v>282</v>
      </c>
    </row>
    <row r="1652" spans="1:21" ht="15">
      <c r="A1652" s="28" t="s">
        <v>159</v>
      </c>
      <c r="B1652" s="61" t="s">
        <v>613</v>
      </c>
      <c r="E1652" s="9" t="s">
        <v>277</v>
      </c>
      <c r="F1652" s="9" t="s">
        <v>277</v>
      </c>
      <c r="G1652" s="9" t="s">
        <v>277</v>
      </c>
      <c r="H1652" s="9">
        <v>738.40000000000146</v>
      </c>
      <c r="I1652" s="9">
        <v>0</v>
      </c>
      <c r="J1652" s="9">
        <v>354.29999999999654</v>
      </c>
      <c r="K1652" s="9">
        <v>681.09999999999491</v>
      </c>
      <c r="L1652" s="9">
        <v>889.00000000000182</v>
      </c>
      <c r="M1652" s="9">
        <v>756.99999999999989</v>
      </c>
      <c r="P1652" s="65">
        <f t="shared" si="37"/>
        <v>3419.7999999999947</v>
      </c>
    </row>
    <row r="1653" spans="1:21" ht="15">
      <c r="A1653" s="28" t="s">
        <v>160</v>
      </c>
      <c r="B1653" s="61" t="s">
        <v>27</v>
      </c>
      <c r="E1653" s="175">
        <v>664.9</v>
      </c>
      <c r="F1653" s="9">
        <v>225.3</v>
      </c>
      <c r="G1653" s="9">
        <v>502.2</v>
      </c>
      <c r="H1653" s="179">
        <v>913.39999999999782</v>
      </c>
      <c r="I1653" s="9">
        <v>0</v>
      </c>
      <c r="J1653" s="9">
        <v>58.799999999998363</v>
      </c>
      <c r="K1653" s="9">
        <v>259.99999999999818</v>
      </c>
      <c r="L1653" s="9">
        <v>762.60000000000036</v>
      </c>
      <c r="M1653" s="9" t="s">
        <v>277</v>
      </c>
      <c r="P1653" s="65">
        <f t="shared" si="37"/>
        <v>3387.1999999999948</v>
      </c>
      <c r="R1653" t="s">
        <v>307</v>
      </c>
    </row>
    <row r="1654" spans="1:21" ht="15">
      <c r="A1654" s="28" t="s">
        <v>162</v>
      </c>
      <c r="B1654" s="61" t="s">
        <v>605</v>
      </c>
      <c r="E1654" s="9" t="s">
        <v>277</v>
      </c>
      <c r="F1654" s="9" t="s">
        <v>277</v>
      </c>
      <c r="G1654" s="9" t="s">
        <v>277</v>
      </c>
      <c r="H1654" s="174">
        <v>1070.0000000000018</v>
      </c>
      <c r="I1654" s="9">
        <v>0</v>
      </c>
      <c r="J1654" s="9">
        <v>421.10000000000036</v>
      </c>
      <c r="K1654" s="9">
        <v>619.800000000002</v>
      </c>
      <c r="L1654" s="9">
        <v>634.80000000000018</v>
      </c>
      <c r="M1654" s="9">
        <v>608.6</v>
      </c>
      <c r="P1654" s="65">
        <f t="shared" si="37"/>
        <v>3354.3000000000043</v>
      </c>
      <c r="R1654" t="s">
        <v>299</v>
      </c>
    </row>
    <row r="1655" spans="1:21" ht="15">
      <c r="A1655" s="28" t="s">
        <v>273</v>
      </c>
      <c r="B1655" s="61" t="s">
        <v>620</v>
      </c>
      <c r="E1655" s="9" t="s">
        <v>277</v>
      </c>
      <c r="F1655" s="9" t="s">
        <v>277</v>
      </c>
      <c r="G1655" s="9" t="s">
        <v>277</v>
      </c>
      <c r="H1655" s="9">
        <v>633.19999999999982</v>
      </c>
      <c r="I1655" s="9">
        <v>0</v>
      </c>
      <c r="J1655" s="9">
        <v>127.800000000002</v>
      </c>
      <c r="K1655" s="9">
        <v>455.49999999999909</v>
      </c>
      <c r="L1655" s="9">
        <v>1039.7999999999993</v>
      </c>
      <c r="M1655" s="175">
        <v>1005</v>
      </c>
      <c r="P1655" s="65">
        <f t="shared" si="37"/>
        <v>3261.3</v>
      </c>
      <c r="R1655" t="s">
        <v>2880</v>
      </c>
    </row>
    <row r="1656" spans="1:21" ht="15">
      <c r="A1656" s="28" t="s">
        <v>274</v>
      </c>
      <c r="B1656" s="226" t="s">
        <v>1583</v>
      </c>
      <c r="C1656" s="3"/>
      <c r="D1656" s="3"/>
      <c r="E1656" s="9" t="s">
        <v>277</v>
      </c>
      <c r="F1656" s="9" t="s">
        <v>277</v>
      </c>
      <c r="G1656" s="9" t="s">
        <v>277</v>
      </c>
      <c r="H1656" s="9" t="s">
        <v>277</v>
      </c>
      <c r="I1656" s="9">
        <v>0</v>
      </c>
      <c r="J1656" s="176">
        <v>758.90000000000146</v>
      </c>
      <c r="K1656" s="175">
        <v>1046.199999999998</v>
      </c>
      <c r="L1656" s="9">
        <v>836.09999999999854</v>
      </c>
      <c r="M1656" s="9">
        <v>618.70000000000005</v>
      </c>
      <c r="P1656" s="65">
        <f t="shared" si="37"/>
        <v>3259.8999999999978</v>
      </c>
      <c r="R1656" t="s">
        <v>370</v>
      </c>
      <c r="U1656" s="3" t="s">
        <v>2346</v>
      </c>
    </row>
    <row r="1657" spans="1:21" ht="15">
      <c r="A1657" s="28" t="s">
        <v>275</v>
      </c>
      <c r="B1657" s="226" t="s">
        <v>1579</v>
      </c>
      <c r="C1657" s="3"/>
      <c r="D1657" s="3"/>
      <c r="E1657" s="9" t="s">
        <v>277</v>
      </c>
      <c r="F1657" s="9" t="s">
        <v>277</v>
      </c>
      <c r="G1657" s="9" t="s">
        <v>277</v>
      </c>
      <c r="H1657" s="9" t="s">
        <v>277</v>
      </c>
      <c r="I1657" s="9">
        <v>0</v>
      </c>
      <c r="J1657" s="179">
        <v>583.99999999999818</v>
      </c>
      <c r="K1657" s="9">
        <v>729.20000000000255</v>
      </c>
      <c r="L1657" s="9">
        <v>988.70000000000255</v>
      </c>
      <c r="M1657" s="9">
        <v>768.80000000000007</v>
      </c>
      <c r="P1657" s="65">
        <f t="shared" ref="P1657:P1688" si="38">SUM(E1657:M1657)</f>
        <v>3070.7000000000035</v>
      </c>
      <c r="R1657" t="s">
        <v>292</v>
      </c>
    </row>
    <row r="1658" spans="1:21" ht="15">
      <c r="A1658" s="28" t="s">
        <v>276</v>
      </c>
      <c r="B1658" s="28" t="s">
        <v>600</v>
      </c>
      <c r="E1658" s="9" t="s">
        <v>277</v>
      </c>
      <c r="F1658" s="9" t="s">
        <v>277</v>
      </c>
      <c r="G1658" s="9" t="s">
        <v>277</v>
      </c>
      <c r="H1658" s="9">
        <v>741.60000000000218</v>
      </c>
      <c r="I1658" s="9">
        <v>0</v>
      </c>
      <c r="J1658" s="9">
        <v>139.00000000000091</v>
      </c>
      <c r="K1658" s="9">
        <v>405.10000000000036</v>
      </c>
      <c r="L1658" s="179">
        <v>1088.0000000000018</v>
      </c>
      <c r="M1658" s="9">
        <v>496.3</v>
      </c>
      <c r="P1658" s="65">
        <f t="shared" si="38"/>
        <v>2870.0000000000055</v>
      </c>
      <c r="R1658" t="s">
        <v>296</v>
      </c>
    </row>
    <row r="1659" spans="1:21" ht="15">
      <c r="A1659" s="28" t="s">
        <v>602</v>
      </c>
      <c r="B1659" s="170" t="s">
        <v>1268</v>
      </c>
      <c r="C1659" s="3"/>
      <c r="D1659" s="3"/>
      <c r="E1659" s="9" t="s">
        <v>277</v>
      </c>
      <c r="F1659" s="9" t="s">
        <v>277</v>
      </c>
      <c r="G1659" s="9" t="s">
        <v>277</v>
      </c>
      <c r="H1659" s="9" t="s">
        <v>277</v>
      </c>
      <c r="I1659" s="9">
        <v>0</v>
      </c>
      <c r="J1659" s="9">
        <v>571.40000000000055</v>
      </c>
      <c r="K1659" s="9">
        <v>592.39999999999964</v>
      </c>
      <c r="L1659" s="179">
        <v>1079.7</v>
      </c>
      <c r="M1659" s="9">
        <v>590.5</v>
      </c>
      <c r="P1659" s="65">
        <f t="shared" si="38"/>
        <v>2834</v>
      </c>
      <c r="R1659" t="s">
        <v>286</v>
      </c>
    </row>
    <row r="1660" spans="1:21" ht="15">
      <c r="A1660" s="28" t="s">
        <v>603</v>
      </c>
      <c r="B1660" s="226" t="s">
        <v>1587</v>
      </c>
      <c r="C1660" s="3"/>
      <c r="D1660" s="3"/>
      <c r="E1660" s="9" t="s">
        <v>277</v>
      </c>
      <c r="F1660" s="9" t="s">
        <v>277</v>
      </c>
      <c r="G1660" s="9" t="s">
        <v>277</v>
      </c>
      <c r="H1660" s="9" t="s">
        <v>277</v>
      </c>
      <c r="I1660" s="9">
        <v>0</v>
      </c>
      <c r="J1660" s="9">
        <v>370.49999999999909</v>
      </c>
      <c r="K1660" s="9">
        <v>748.80000000000018</v>
      </c>
      <c r="L1660" s="9">
        <v>724.20000000000164</v>
      </c>
      <c r="M1660" s="179">
        <v>980.74999999999977</v>
      </c>
      <c r="P1660" s="65">
        <f t="shared" si="38"/>
        <v>2824.2500000000009</v>
      </c>
      <c r="R1660" t="s">
        <v>296</v>
      </c>
    </row>
    <row r="1661" spans="1:21" ht="15">
      <c r="A1661" s="28" t="s">
        <v>604</v>
      </c>
      <c r="B1661" s="170" t="s">
        <v>1281</v>
      </c>
      <c r="C1661" s="3"/>
      <c r="D1661" s="3"/>
      <c r="E1661" s="9" t="s">
        <v>277</v>
      </c>
      <c r="F1661" s="9" t="s">
        <v>277</v>
      </c>
      <c r="G1661" s="9" t="s">
        <v>277</v>
      </c>
      <c r="H1661" s="9" t="s">
        <v>277</v>
      </c>
      <c r="I1661" s="9">
        <v>0</v>
      </c>
      <c r="J1661" s="174">
        <v>741.20000000000073</v>
      </c>
      <c r="K1661" s="9">
        <v>474.5</v>
      </c>
      <c r="L1661" s="9">
        <v>698.10000000000036</v>
      </c>
      <c r="M1661" s="9">
        <v>906.2</v>
      </c>
      <c r="P1661" s="65">
        <f t="shared" si="38"/>
        <v>2820.0000000000009</v>
      </c>
      <c r="R1661" t="s">
        <v>299</v>
      </c>
    </row>
    <row r="1662" spans="1:21" ht="15">
      <c r="A1662" s="28" t="s">
        <v>606</v>
      </c>
      <c r="B1662" s="61" t="s">
        <v>615</v>
      </c>
      <c r="E1662" s="9" t="s">
        <v>277</v>
      </c>
      <c r="F1662" s="9" t="s">
        <v>277</v>
      </c>
      <c r="G1662" s="9" t="s">
        <v>277</v>
      </c>
      <c r="H1662" s="9">
        <v>694.39999999999873</v>
      </c>
      <c r="I1662" s="9">
        <v>0</v>
      </c>
      <c r="J1662" s="9">
        <v>188.80000000000109</v>
      </c>
      <c r="K1662" s="9">
        <v>421.89999999999873</v>
      </c>
      <c r="L1662" s="9">
        <v>678.69999999999891</v>
      </c>
      <c r="M1662" s="9">
        <v>743.89999999999986</v>
      </c>
      <c r="P1662" s="65">
        <f t="shared" si="38"/>
        <v>2727.6999999999971</v>
      </c>
    </row>
    <row r="1663" spans="1:21" ht="15">
      <c r="A1663" s="28" t="s">
        <v>612</v>
      </c>
      <c r="B1663" s="61" t="s">
        <v>152</v>
      </c>
      <c r="E1663" s="9" t="s">
        <v>277</v>
      </c>
      <c r="F1663" s="9" t="s">
        <v>277</v>
      </c>
      <c r="G1663" s="9">
        <v>122.4</v>
      </c>
      <c r="H1663" s="9">
        <v>611.19999999999709</v>
      </c>
      <c r="I1663" s="9">
        <v>0</v>
      </c>
      <c r="J1663" s="9">
        <v>560.40000000000146</v>
      </c>
      <c r="K1663" s="9">
        <v>340.30000000000018</v>
      </c>
      <c r="L1663" s="9">
        <v>633.79999999999927</v>
      </c>
      <c r="M1663" s="9">
        <v>349.6</v>
      </c>
      <c r="P1663" s="65">
        <f t="shared" si="38"/>
        <v>2617.699999999998</v>
      </c>
    </row>
    <row r="1664" spans="1:21" ht="15">
      <c r="A1664" s="28" t="s">
        <v>614</v>
      </c>
      <c r="B1664" s="181" t="s">
        <v>1286</v>
      </c>
      <c r="C1664" s="3"/>
      <c r="D1664" s="3"/>
      <c r="E1664" s="9" t="s">
        <v>277</v>
      </c>
      <c r="F1664" s="9" t="s">
        <v>277</v>
      </c>
      <c r="G1664" s="9" t="s">
        <v>277</v>
      </c>
      <c r="H1664" s="9" t="s">
        <v>277</v>
      </c>
      <c r="I1664" s="9">
        <v>0</v>
      </c>
      <c r="J1664" s="9">
        <v>194.10000000000127</v>
      </c>
      <c r="K1664" s="9">
        <v>486.09999999999945</v>
      </c>
      <c r="L1664" s="179">
        <v>1060.6000000000004</v>
      </c>
      <c r="M1664" s="9">
        <v>870.30000000000007</v>
      </c>
      <c r="P1664" s="65">
        <f t="shared" si="38"/>
        <v>2611.1000000000013</v>
      </c>
      <c r="R1664" t="s">
        <v>292</v>
      </c>
    </row>
    <row r="1665" spans="1:18" ht="15">
      <c r="A1665" s="28" t="s">
        <v>617</v>
      </c>
      <c r="B1665" s="61" t="s">
        <v>648</v>
      </c>
      <c r="E1665" s="9" t="s">
        <v>277</v>
      </c>
      <c r="F1665" s="9" t="s">
        <v>277</v>
      </c>
      <c r="G1665" s="9" t="s">
        <v>277</v>
      </c>
      <c r="H1665" s="9">
        <v>604.10000000000036</v>
      </c>
      <c r="I1665" s="9">
        <v>0</v>
      </c>
      <c r="J1665" s="9">
        <v>208.60000000000036</v>
      </c>
      <c r="K1665" s="9">
        <v>246.29999999999836</v>
      </c>
      <c r="L1665" s="9">
        <v>847.30000000000018</v>
      </c>
      <c r="M1665" s="9">
        <v>680.4</v>
      </c>
      <c r="P1665" s="65">
        <f t="shared" si="38"/>
        <v>2586.6999999999994</v>
      </c>
    </row>
    <row r="1666" spans="1:18" ht="15">
      <c r="A1666" s="28" t="s">
        <v>618</v>
      </c>
      <c r="B1666" s="28" t="s">
        <v>596</v>
      </c>
      <c r="E1666" s="9" t="s">
        <v>277</v>
      </c>
      <c r="F1666" s="9" t="s">
        <v>277</v>
      </c>
      <c r="G1666" s="9" t="s">
        <v>277</v>
      </c>
      <c r="H1666" s="179">
        <v>896.70000000000073</v>
      </c>
      <c r="I1666" s="9">
        <v>0</v>
      </c>
      <c r="J1666" s="9">
        <v>448.49999999999955</v>
      </c>
      <c r="K1666" s="9">
        <v>250.20000000000073</v>
      </c>
      <c r="L1666" s="9">
        <v>735.29999999999745</v>
      </c>
      <c r="M1666" s="9">
        <v>228.89999999999998</v>
      </c>
      <c r="P1666" s="65">
        <f t="shared" si="38"/>
        <v>2559.5999999999985</v>
      </c>
      <c r="R1666" t="s">
        <v>292</v>
      </c>
    </row>
    <row r="1667" spans="1:18" ht="15">
      <c r="A1667" s="28" t="s">
        <v>621</v>
      </c>
      <c r="B1667" s="226" t="s">
        <v>1581</v>
      </c>
      <c r="C1667" s="3"/>
      <c r="D1667" s="3"/>
      <c r="E1667" s="9" t="s">
        <v>277</v>
      </c>
      <c r="F1667" s="9" t="s">
        <v>277</v>
      </c>
      <c r="G1667" s="9" t="s">
        <v>277</v>
      </c>
      <c r="H1667" s="9" t="s">
        <v>277</v>
      </c>
      <c r="I1667" s="9">
        <v>0</v>
      </c>
      <c r="J1667" s="9">
        <v>146.70000000000164</v>
      </c>
      <c r="K1667" s="9">
        <v>664.40000000000055</v>
      </c>
      <c r="L1667" s="9">
        <v>906.60000000000218</v>
      </c>
      <c r="M1667" s="9">
        <v>805.65</v>
      </c>
      <c r="P1667" s="65">
        <f t="shared" si="38"/>
        <v>2523.3500000000045</v>
      </c>
    </row>
    <row r="1668" spans="1:18" ht="15">
      <c r="A1668" s="28" t="s">
        <v>623</v>
      </c>
      <c r="B1668" s="61" t="s">
        <v>661</v>
      </c>
      <c r="E1668" s="9" t="s">
        <v>277</v>
      </c>
      <c r="F1668" s="9" t="s">
        <v>277</v>
      </c>
      <c r="G1668" s="9" t="s">
        <v>277</v>
      </c>
      <c r="H1668" s="9">
        <v>518.64999999999964</v>
      </c>
      <c r="I1668" s="9">
        <v>0</v>
      </c>
      <c r="J1668" s="179">
        <v>639.90000000000055</v>
      </c>
      <c r="K1668" s="9">
        <v>285.59999999999945</v>
      </c>
      <c r="L1668" s="9">
        <v>479.79999999999927</v>
      </c>
      <c r="M1668" s="9">
        <v>597.29999999999995</v>
      </c>
      <c r="P1668" s="65">
        <f t="shared" si="38"/>
        <v>2521.2499999999991</v>
      </c>
      <c r="R1668" t="s">
        <v>283</v>
      </c>
    </row>
    <row r="1669" spans="1:18" ht="15">
      <c r="A1669" s="28" t="s">
        <v>628</v>
      </c>
      <c r="B1669" s="226" t="s">
        <v>1575</v>
      </c>
      <c r="C1669" s="3"/>
      <c r="D1669" s="3"/>
      <c r="E1669" s="9" t="s">
        <v>277</v>
      </c>
      <c r="F1669" s="9" t="s">
        <v>277</v>
      </c>
      <c r="G1669" s="9" t="s">
        <v>277</v>
      </c>
      <c r="H1669" s="9" t="s">
        <v>277</v>
      </c>
      <c r="I1669" s="9">
        <v>0</v>
      </c>
      <c r="J1669" s="9">
        <v>499.800000000002</v>
      </c>
      <c r="K1669" s="9">
        <v>426.90000000000055</v>
      </c>
      <c r="L1669" s="9">
        <v>950.50000000000182</v>
      </c>
      <c r="M1669" s="9">
        <v>635.35000000000014</v>
      </c>
      <c r="P1669" s="65">
        <f t="shared" si="38"/>
        <v>2512.5500000000047</v>
      </c>
    </row>
    <row r="1670" spans="1:18" ht="15">
      <c r="A1670" s="28" t="s">
        <v>632</v>
      </c>
      <c r="B1670" s="28" t="s">
        <v>601</v>
      </c>
      <c r="E1670" s="9" t="s">
        <v>277</v>
      </c>
      <c r="F1670" s="9" t="s">
        <v>277</v>
      </c>
      <c r="G1670" s="9" t="s">
        <v>277</v>
      </c>
      <c r="H1670" s="9">
        <v>422.80000000000109</v>
      </c>
      <c r="I1670" s="9">
        <v>0</v>
      </c>
      <c r="J1670" s="9">
        <v>560.20000000000073</v>
      </c>
      <c r="K1670" s="9">
        <v>575.99999999999909</v>
      </c>
      <c r="L1670" s="9">
        <v>939.70000000000073</v>
      </c>
      <c r="M1670" s="9" t="s">
        <v>277</v>
      </c>
      <c r="P1670" s="65">
        <f t="shared" si="38"/>
        <v>2498.7000000000016</v>
      </c>
    </row>
    <row r="1671" spans="1:18" ht="15">
      <c r="A1671" s="28" t="s">
        <v>633</v>
      </c>
      <c r="B1671" s="170" t="s">
        <v>1279</v>
      </c>
      <c r="C1671" s="3"/>
      <c r="D1671" s="3"/>
      <c r="E1671" s="9" t="s">
        <v>277</v>
      </c>
      <c r="F1671" s="9" t="s">
        <v>277</v>
      </c>
      <c r="G1671" s="9" t="s">
        <v>277</v>
      </c>
      <c r="H1671" s="9" t="s">
        <v>277</v>
      </c>
      <c r="I1671" s="9">
        <v>0</v>
      </c>
      <c r="J1671" s="9">
        <v>113.69999999999982</v>
      </c>
      <c r="K1671" s="9">
        <v>551.89999999999782</v>
      </c>
      <c r="L1671" s="179">
        <v>1073.9999999999982</v>
      </c>
      <c r="M1671" s="9">
        <v>637.5</v>
      </c>
      <c r="P1671" s="65">
        <f t="shared" si="38"/>
        <v>2377.0999999999958</v>
      </c>
      <c r="R1671" t="s">
        <v>287</v>
      </c>
    </row>
    <row r="1672" spans="1:18" ht="15">
      <c r="A1672" s="28" t="s">
        <v>634</v>
      </c>
      <c r="B1672" s="61" t="s">
        <v>637</v>
      </c>
      <c r="E1672" s="9" t="s">
        <v>277</v>
      </c>
      <c r="F1672" s="9" t="s">
        <v>277</v>
      </c>
      <c r="G1672" s="9" t="s">
        <v>277</v>
      </c>
      <c r="H1672" s="9">
        <v>269.09999999999854</v>
      </c>
      <c r="I1672" s="9">
        <v>0</v>
      </c>
      <c r="J1672" s="9">
        <v>556.59999999999945</v>
      </c>
      <c r="K1672" s="9">
        <v>42.099999999999454</v>
      </c>
      <c r="L1672" s="9">
        <v>948.800000000002</v>
      </c>
      <c r="M1672" s="9">
        <v>471.6</v>
      </c>
      <c r="P1672" s="65">
        <f t="shared" si="38"/>
        <v>2288.1999999999994</v>
      </c>
    </row>
    <row r="1673" spans="1:18" ht="15">
      <c r="A1673" s="28" t="s">
        <v>639</v>
      </c>
      <c r="B1673" s="170" t="s">
        <v>1269</v>
      </c>
      <c r="C1673" s="3"/>
      <c r="D1673" s="3"/>
      <c r="E1673" s="9" t="s">
        <v>277</v>
      </c>
      <c r="F1673" s="9" t="s">
        <v>277</v>
      </c>
      <c r="G1673" s="9" t="s">
        <v>277</v>
      </c>
      <c r="H1673" s="9" t="s">
        <v>277</v>
      </c>
      <c r="I1673" s="9">
        <v>0</v>
      </c>
      <c r="J1673" s="9">
        <v>481.49999999999955</v>
      </c>
      <c r="K1673" s="9">
        <v>414.699999999998</v>
      </c>
      <c r="L1673" s="9">
        <v>887.89999999999873</v>
      </c>
      <c r="M1673" s="9">
        <v>500.99999999999994</v>
      </c>
      <c r="P1673" s="65">
        <f t="shared" si="38"/>
        <v>2285.0999999999963</v>
      </c>
    </row>
    <row r="1674" spans="1:18" ht="15">
      <c r="A1674" s="28" t="s">
        <v>647</v>
      </c>
      <c r="B1674" s="61" t="s">
        <v>35</v>
      </c>
      <c r="E1674" s="179">
        <v>624.85</v>
      </c>
      <c r="F1674" s="9">
        <v>260.60000000000002</v>
      </c>
      <c r="G1674" s="179">
        <v>736.8</v>
      </c>
      <c r="H1674" s="9">
        <v>584.79999999999973</v>
      </c>
      <c r="I1674" s="9">
        <v>0</v>
      </c>
      <c r="J1674" s="9" t="s">
        <v>277</v>
      </c>
      <c r="K1674" s="9" t="s">
        <v>277</v>
      </c>
      <c r="L1674" s="9" t="s">
        <v>277</v>
      </c>
      <c r="M1674" s="9" t="s">
        <v>277</v>
      </c>
      <c r="P1674" s="65">
        <f t="shared" si="38"/>
        <v>2207.0499999999997</v>
      </c>
      <c r="R1674" t="s">
        <v>302</v>
      </c>
    </row>
    <row r="1675" spans="1:18" ht="15">
      <c r="A1675" s="28" t="s">
        <v>651</v>
      </c>
      <c r="B1675" s="61" t="s">
        <v>654</v>
      </c>
      <c r="E1675" s="9" t="s">
        <v>277</v>
      </c>
      <c r="F1675" s="9" t="s">
        <v>277</v>
      </c>
      <c r="G1675" s="9" t="s">
        <v>277</v>
      </c>
      <c r="H1675" s="9">
        <v>496.80000000000018</v>
      </c>
      <c r="I1675" s="9">
        <v>0</v>
      </c>
      <c r="J1675" s="9">
        <v>490.10000000000036</v>
      </c>
      <c r="K1675" s="9">
        <v>259.40000000000236</v>
      </c>
      <c r="L1675" s="9">
        <v>464.79999999999973</v>
      </c>
      <c r="M1675" s="9">
        <v>487.09999999999997</v>
      </c>
      <c r="P1675" s="65">
        <f t="shared" si="38"/>
        <v>2198.2000000000025</v>
      </c>
    </row>
    <row r="1676" spans="1:18" ht="15">
      <c r="A1676" s="28" t="s">
        <v>652</v>
      </c>
      <c r="B1676" s="226" t="s">
        <v>1617</v>
      </c>
      <c r="C1676" s="3"/>
      <c r="D1676" s="3"/>
      <c r="E1676" s="9" t="s">
        <v>277</v>
      </c>
      <c r="F1676" s="9" t="s">
        <v>277</v>
      </c>
      <c r="G1676" s="9" t="s">
        <v>277</v>
      </c>
      <c r="H1676" s="9" t="s">
        <v>277</v>
      </c>
      <c r="I1676" s="9">
        <v>0</v>
      </c>
      <c r="J1676" s="9" t="s">
        <v>277</v>
      </c>
      <c r="K1676" s="9">
        <v>540.89999999999873</v>
      </c>
      <c r="L1676" s="9">
        <v>895.30000000000109</v>
      </c>
      <c r="M1676" s="9">
        <v>739.1</v>
      </c>
      <c r="P1676" s="65">
        <f t="shared" si="38"/>
        <v>2175.2999999999997</v>
      </c>
    </row>
    <row r="1677" spans="1:18" ht="15">
      <c r="A1677" s="28" t="s">
        <v>653</v>
      </c>
      <c r="B1677" s="61" t="s">
        <v>655</v>
      </c>
      <c r="E1677" s="9" t="s">
        <v>277</v>
      </c>
      <c r="F1677" s="9" t="s">
        <v>277</v>
      </c>
      <c r="G1677" s="9" t="s">
        <v>277</v>
      </c>
      <c r="H1677" s="9">
        <v>529.49999999999909</v>
      </c>
      <c r="I1677" s="9">
        <v>0</v>
      </c>
      <c r="J1677" s="9">
        <v>147.69999999999982</v>
      </c>
      <c r="K1677" s="9">
        <v>476.09999999999764</v>
      </c>
      <c r="L1677" s="9">
        <v>478.20000000000164</v>
      </c>
      <c r="M1677" s="9">
        <v>534.79999999999995</v>
      </c>
      <c r="P1677" s="65">
        <f t="shared" si="38"/>
        <v>2166.2999999999984</v>
      </c>
    </row>
    <row r="1678" spans="1:18" ht="15">
      <c r="A1678" s="28" t="s">
        <v>658</v>
      </c>
      <c r="B1678" s="61" t="s">
        <v>624</v>
      </c>
      <c r="E1678" s="9" t="s">
        <v>277</v>
      </c>
      <c r="F1678" s="9" t="s">
        <v>277</v>
      </c>
      <c r="G1678" s="9" t="s">
        <v>277</v>
      </c>
      <c r="H1678" s="9">
        <v>413.99999999999909</v>
      </c>
      <c r="I1678" s="9">
        <v>0</v>
      </c>
      <c r="J1678" s="9">
        <v>314.40000000000055</v>
      </c>
      <c r="K1678" s="9">
        <v>17.100000000000364</v>
      </c>
      <c r="L1678" s="9">
        <v>796.60000000000218</v>
      </c>
      <c r="M1678" s="9">
        <v>609.55000000000007</v>
      </c>
      <c r="P1678" s="65">
        <f t="shared" si="38"/>
        <v>2151.6500000000024</v>
      </c>
    </row>
    <row r="1679" spans="1:18" ht="15">
      <c r="A1679" s="28" t="s">
        <v>659</v>
      </c>
      <c r="B1679" s="61" t="s">
        <v>622</v>
      </c>
      <c r="E1679" s="9" t="s">
        <v>277</v>
      </c>
      <c r="F1679" s="9" t="s">
        <v>277</v>
      </c>
      <c r="G1679" s="9" t="s">
        <v>277</v>
      </c>
      <c r="H1679" s="9">
        <v>642.60000000000127</v>
      </c>
      <c r="I1679" s="9">
        <v>0</v>
      </c>
      <c r="J1679" s="9">
        <v>510.89999999999964</v>
      </c>
      <c r="K1679" s="9">
        <v>519.59999999999945</v>
      </c>
      <c r="L1679" s="9">
        <v>453.99999999999818</v>
      </c>
      <c r="M1679" s="9" t="s">
        <v>277</v>
      </c>
      <c r="P1679" s="65">
        <f t="shared" si="38"/>
        <v>2127.0999999999985</v>
      </c>
    </row>
    <row r="1680" spans="1:18" ht="15">
      <c r="A1680" s="28" t="s">
        <v>660</v>
      </c>
      <c r="B1680" s="170" t="s">
        <v>1278</v>
      </c>
      <c r="C1680" s="3"/>
      <c r="D1680" s="3"/>
      <c r="E1680" s="9" t="s">
        <v>277</v>
      </c>
      <c r="F1680" s="9" t="s">
        <v>277</v>
      </c>
      <c r="G1680" s="9" t="s">
        <v>277</v>
      </c>
      <c r="H1680" s="9" t="s">
        <v>277</v>
      </c>
      <c r="I1680" s="9">
        <v>0</v>
      </c>
      <c r="J1680" s="9">
        <v>298.30000000000018</v>
      </c>
      <c r="K1680" s="9">
        <v>79.700000000000728</v>
      </c>
      <c r="L1680" s="9">
        <v>853.00000000000091</v>
      </c>
      <c r="M1680" s="9">
        <v>833.3</v>
      </c>
      <c r="P1680" s="65">
        <f t="shared" si="38"/>
        <v>2064.300000000002</v>
      </c>
    </row>
    <row r="1681" spans="1:21" ht="15">
      <c r="A1681" s="28" t="s">
        <v>662</v>
      </c>
      <c r="B1681" s="226" t="s">
        <v>1584</v>
      </c>
      <c r="C1681" s="3"/>
      <c r="D1681" s="3"/>
      <c r="E1681" s="9" t="s">
        <v>277</v>
      </c>
      <c r="F1681" s="9" t="s">
        <v>277</v>
      </c>
      <c r="G1681" s="9" t="s">
        <v>277</v>
      </c>
      <c r="H1681" s="9" t="s">
        <v>277</v>
      </c>
      <c r="I1681" s="9">
        <v>0</v>
      </c>
      <c r="J1681" s="9">
        <v>397.80000000000018</v>
      </c>
      <c r="K1681" s="9">
        <v>394.80000000000018</v>
      </c>
      <c r="L1681" s="9">
        <v>690.99999999999909</v>
      </c>
      <c r="M1681" s="9">
        <v>577.9</v>
      </c>
      <c r="P1681" s="65">
        <f t="shared" si="38"/>
        <v>2061.4999999999995</v>
      </c>
    </row>
    <row r="1682" spans="1:21" ht="15">
      <c r="A1682" s="28" t="s">
        <v>663</v>
      </c>
      <c r="B1682" s="170" t="s">
        <v>1284</v>
      </c>
      <c r="C1682" s="3"/>
      <c r="D1682" s="3"/>
      <c r="E1682" s="9" t="s">
        <v>277</v>
      </c>
      <c r="F1682" s="9" t="s">
        <v>277</v>
      </c>
      <c r="G1682" s="9" t="s">
        <v>277</v>
      </c>
      <c r="H1682" s="9" t="s">
        <v>277</v>
      </c>
      <c r="I1682" s="9">
        <v>0</v>
      </c>
      <c r="J1682" s="9">
        <v>253.59999999999945</v>
      </c>
      <c r="K1682" s="9">
        <v>401.80000000000109</v>
      </c>
      <c r="L1682" s="9">
        <v>1032.5999999999995</v>
      </c>
      <c r="M1682" s="9">
        <v>356.5</v>
      </c>
      <c r="P1682" s="65">
        <f t="shared" si="38"/>
        <v>2044.5</v>
      </c>
      <c r="R1682" t="s">
        <v>2297</v>
      </c>
    </row>
    <row r="1683" spans="1:21" ht="15">
      <c r="A1683" s="28" t="s">
        <v>664</v>
      </c>
      <c r="B1683" s="61" t="s">
        <v>2079</v>
      </c>
      <c r="C1683" s="3"/>
      <c r="D1683" s="3"/>
      <c r="E1683" s="9" t="s">
        <v>277</v>
      </c>
      <c r="F1683" s="9" t="s">
        <v>277</v>
      </c>
      <c r="G1683" s="9" t="s">
        <v>277</v>
      </c>
      <c r="H1683" s="9" t="s">
        <v>277</v>
      </c>
      <c r="I1683" s="9">
        <v>0</v>
      </c>
      <c r="J1683" s="9" t="s">
        <v>277</v>
      </c>
      <c r="K1683" s="9" t="s">
        <v>277</v>
      </c>
      <c r="L1683" s="9">
        <v>982.70000000000073</v>
      </c>
      <c r="M1683" s="176">
        <v>1058.4000000000001</v>
      </c>
      <c r="N1683" s="65"/>
      <c r="P1683" s="65">
        <f t="shared" si="38"/>
        <v>2041.1000000000008</v>
      </c>
      <c r="R1683" t="s">
        <v>280</v>
      </c>
      <c r="U1683" s="3" t="s">
        <v>2346</v>
      </c>
    </row>
    <row r="1684" spans="1:21" ht="15">
      <c r="A1684" s="28" t="s">
        <v>667</v>
      </c>
      <c r="B1684" s="226" t="s">
        <v>1666</v>
      </c>
      <c r="C1684" s="3"/>
      <c r="D1684" s="3"/>
      <c r="E1684" s="9" t="s">
        <v>277</v>
      </c>
      <c r="F1684" s="9" t="s">
        <v>277</v>
      </c>
      <c r="G1684" s="9" t="s">
        <v>277</v>
      </c>
      <c r="H1684" s="9" t="s">
        <v>277</v>
      </c>
      <c r="I1684" s="9">
        <v>0</v>
      </c>
      <c r="J1684" s="9" t="s">
        <v>277</v>
      </c>
      <c r="K1684" s="9">
        <v>399.19999999999982</v>
      </c>
      <c r="L1684" s="9">
        <v>820.99999999999909</v>
      </c>
      <c r="M1684" s="9">
        <v>745.99999999999989</v>
      </c>
      <c r="P1684" s="65">
        <f t="shared" si="38"/>
        <v>1966.1999999999989</v>
      </c>
    </row>
    <row r="1685" spans="1:21" ht="15">
      <c r="A1685" s="28" t="s">
        <v>726</v>
      </c>
      <c r="B1685" s="226" t="s">
        <v>1593</v>
      </c>
      <c r="C1685" s="3"/>
      <c r="D1685" s="3"/>
      <c r="E1685" s="9" t="s">
        <v>277</v>
      </c>
      <c r="F1685" s="9" t="s">
        <v>277</v>
      </c>
      <c r="G1685" s="9" t="s">
        <v>277</v>
      </c>
      <c r="H1685" s="9" t="s">
        <v>277</v>
      </c>
      <c r="I1685" s="9">
        <v>0</v>
      </c>
      <c r="J1685" s="9" t="s">
        <v>277</v>
      </c>
      <c r="K1685" s="9">
        <v>195.99999999999818</v>
      </c>
      <c r="L1685" s="9">
        <v>881.39999999999873</v>
      </c>
      <c r="M1685" s="9">
        <v>858.3</v>
      </c>
      <c r="P1685" s="65">
        <f t="shared" si="38"/>
        <v>1935.6999999999969</v>
      </c>
    </row>
    <row r="1686" spans="1:21" ht="15">
      <c r="A1686" s="28" t="s">
        <v>727</v>
      </c>
      <c r="B1686" s="61" t="s">
        <v>19</v>
      </c>
      <c r="E1686" s="9">
        <v>403.9</v>
      </c>
      <c r="F1686" s="9">
        <v>225.4</v>
      </c>
      <c r="G1686" s="9">
        <v>243.3</v>
      </c>
      <c r="H1686" s="9">
        <v>535.00000000000091</v>
      </c>
      <c r="I1686" s="9">
        <v>0</v>
      </c>
      <c r="J1686" s="9">
        <v>497.19999999999891</v>
      </c>
      <c r="K1686" s="9" t="s">
        <v>277</v>
      </c>
      <c r="L1686" s="9" t="s">
        <v>277</v>
      </c>
      <c r="M1686" s="9" t="s">
        <v>277</v>
      </c>
      <c r="P1686" s="65">
        <f t="shared" si="38"/>
        <v>1904.7999999999997</v>
      </c>
    </row>
    <row r="1687" spans="1:21" ht="15">
      <c r="A1687" s="28" t="s">
        <v>728</v>
      </c>
      <c r="B1687" s="226" t="s">
        <v>1591</v>
      </c>
      <c r="C1687" s="3"/>
      <c r="D1687" s="3"/>
      <c r="E1687" s="9" t="s">
        <v>277</v>
      </c>
      <c r="F1687" s="9" t="s">
        <v>277</v>
      </c>
      <c r="G1687" s="9" t="s">
        <v>277</v>
      </c>
      <c r="H1687" s="9" t="s">
        <v>277</v>
      </c>
      <c r="I1687" s="9">
        <v>0</v>
      </c>
      <c r="J1687" s="9" t="s">
        <v>277</v>
      </c>
      <c r="K1687" s="9">
        <v>175.89999999999873</v>
      </c>
      <c r="L1687" s="9">
        <v>926.69999999999982</v>
      </c>
      <c r="M1687" s="9">
        <v>801</v>
      </c>
      <c r="P1687" s="65">
        <f t="shared" si="38"/>
        <v>1903.5999999999985</v>
      </c>
    </row>
    <row r="1688" spans="1:21" ht="15">
      <c r="A1688" s="28" t="s">
        <v>729</v>
      </c>
      <c r="B1688" s="61" t="s">
        <v>144</v>
      </c>
      <c r="E1688" s="9" t="s">
        <v>277</v>
      </c>
      <c r="F1688" s="9">
        <v>318.8</v>
      </c>
      <c r="G1688" s="9">
        <v>498</v>
      </c>
      <c r="H1688" s="9">
        <v>211.40000000000055</v>
      </c>
      <c r="I1688" s="9">
        <v>0</v>
      </c>
      <c r="J1688" s="9">
        <v>351.49999999999909</v>
      </c>
      <c r="K1688" s="9">
        <v>516.89999999999964</v>
      </c>
      <c r="L1688" s="9" t="s">
        <v>277</v>
      </c>
      <c r="M1688" s="9" t="s">
        <v>277</v>
      </c>
      <c r="P1688" s="65">
        <f t="shared" si="38"/>
        <v>1896.5999999999992</v>
      </c>
    </row>
    <row r="1689" spans="1:21" ht="15">
      <c r="A1689" s="28" t="s">
        <v>730</v>
      </c>
      <c r="B1689" s="226" t="s">
        <v>1589</v>
      </c>
      <c r="C1689" s="3"/>
      <c r="D1689" s="3"/>
      <c r="E1689" s="9" t="s">
        <v>277</v>
      </c>
      <c r="F1689" s="9" t="s">
        <v>277</v>
      </c>
      <c r="G1689" s="9" t="s">
        <v>277</v>
      </c>
      <c r="H1689" s="9" t="s">
        <v>277</v>
      </c>
      <c r="I1689" s="9">
        <v>0</v>
      </c>
      <c r="J1689" s="9" t="s">
        <v>277</v>
      </c>
      <c r="K1689" s="9">
        <v>239.70000000000164</v>
      </c>
      <c r="L1689" s="9">
        <v>843.40000000000146</v>
      </c>
      <c r="M1689" s="9">
        <v>777.09999999999991</v>
      </c>
      <c r="P1689" s="65">
        <f t="shared" ref="P1689:P1720" si="39">SUM(E1689:M1689)</f>
        <v>1860.200000000003</v>
      </c>
    </row>
    <row r="1690" spans="1:21" ht="15">
      <c r="A1690" s="28" t="s">
        <v>731</v>
      </c>
      <c r="B1690" s="61" t="s">
        <v>630</v>
      </c>
      <c r="E1690" s="9" t="s">
        <v>277</v>
      </c>
      <c r="F1690" s="9" t="s">
        <v>277</v>
      </c>
      <c r="G1690" s="9" t="s">
        <v>277</v>
      </c>
      <c r="H1690" s="9">
        <v>623.85000000000309</v>
      </c>
      <c r="I1690" s="9">
        <v>0</v>
      </c>
      <c r="J1690" s="9">
        <v>145.79999999999927</v>
      </c>
      <c r="K1690" s="9">
        <v>61.19999999999709</v>
      </c>
      <c r="L1690" s="9">
        <v>443.80000000000018</v>
      </c>
      <c r="M1690" s="9">
        <v>561.75</v>
      </c>
      <c r="P1690" s="65">
        <f t="shared" si="39"/>
        <v>1836.3999999999996</v>
      </c>
    </row>
    <row r="1691" spans="1:21" ht="15">
      <c r="A1691" s="28" t="s">
        <v>732</v>
      </c>
      <c r="B1691" s="61" t="s">
        <v>4</v>
      </c>
      <c r="E1691" s="179">
        <v>576.75</v>
      </c>
      <c r="F1691" s="175">
        <v>534.15</v>
      </c>
      <c r="G1691" s="9">
        <v>346.6</v>
      </c>
      <c r="H1691" s="9">
        <v>375.60000000000036</v>
      </c>
      <c r="I1691" s="9">
        <v>0</v>
      </c>
      <c r="J1691" s="9" t="s">
        <v>277</v>
      </c>
      <c r="K1691" s="9" t="s">
        <v>277</v>
      </c>
      <c r="L1691" s="9" t="s">
        <v>277</v>
      </c>
      <c r="M1691" s="9" t="s">
        <v>277</v>
      </c>
      <c r="P1691" s="65">
        <f t="shared" si="39"/>
        <v>1833.1000000000004</v>
      </c>
      <c r="R1691" t="s">
        <v>290</v>
      </c>
    </row>
    <row r="1692" spans="1:21" ht="15">
      <c r="A1692" s="28" t="s">
        <v>733</v>
      </c>
      <c r="B1692" s="61" t="s">
        <v>6</v>
      </c>
      <c r="E1692" s="9">
        <v>320</v>
      </c>
      <c r="F1692" s="9">
        <v>190.1</v>
      </c>
      <c r="G1692" s="9">
        <v>249.9</v>
      </c>
      <c r="H1692" s="9">
        <v>493.59999999999854</v>
      </c>
      <c r="I1692" s="9">
        <v>0</v>
      </c>
      <c r="J1692" s="9">
        <v>570.20000000000073</v>
      </c>
      <c r="K1692" s="9" t="s">
        <v>277</v>
      </c>
      <c r="L1692" s="9" t="s">
        <v>277</v>
      </c>
      <c r="M1692" s="9" t="s">
        <v>277</v>
      </c>
      <c r="P1692" s="65">
        <f t="shared" si="39"/>
        <v>1823.7999999999993</v>
      </c>
    </row>
    <row r="1693" spans="1:21" ht="15">
      <c r="A1693" s="28" t="s">
        <v>734</v>
      </c>
      <c r="B1693" s="170" t="s">
        <v>1283</v>
      </c>
      <c r="C1693" s="3"/>
      <c r="D1693" s="3"/>
      <c r="E1693" s="9" t="s">
        <v>277</v>
      </c>
      <c r="F1693" s="9" t="s">
        <v>277</v>
      </c>
      <c r="G1693" s="9" t="s">
        <v>277</v>
      </c>
      <c r="H1693" s="9" t="s">
        <v>277</v>
      </c>
      <c r="I1693" s="9">
        <v>0</v>
      </c>
      <c r="J1693" s="9">
        <v>377.89999999999873</v>
      </c>
      <c r="K1693" s="9">
        <v>210</v>
      </c>
      <c r="L1693" s="9">
        <v>770.30000000000109</v>
      </c>
      <c r="M1693" s="9">
        <v>421.65000000000003</v>
      </c>
      <c r="P1693" s="65">
        <f t="shared" si="39"/>
        <v>1779.85</v>
      </c>
    </row>
    <row r="1694" spans="1:21" ht="15">
      <c r="A1694" s="28" t="s">
        <v>735</v>
      </c>
      <c r="B1694" s="170" t="s">
        <v>1277</v>
      </c>
      <c r="C1694" s="3"/>
      <c r="D1694" s="3"/>
      <c r="E1694" s="9" t="s">
        <v>277</v>
      </c>
      <c r="F1694" s="9" t="s">
        <v>277</v>
      </c>
      <c r="G1694" s="9" t="s">
        <v>277</v>
      </c>
      <c r="H1694" s="9" t="s">
        <v>277</v>
      </c>
      <c r="I1694" s="9">
        <v>0</v>
      </c>
      <c r="J1694" s="9">
        <v>358.39999999999873</v>
      </c>
      <c r="K1694" s="9">
        <v>54.5</v>
      </c>
      <c r="L1694" s="9">
        <v>856.20000000000164</v>
      </c>
      <c r="M1694" s="9">
        <v>480.70000000000005</v>
      </c>
      <c r="P1694" s="65">
        <f t="shared" si="39"/>
        <v>1749.8000000000004</v>
      </c>
    </row>
    <row r="1695" spans="1:21" ht="15">
      <c r="A1695" s="28" t="s">
        <v>736</v>
      </c>
      <c r="B1695" s="170" t="s">
        <v>1276</v>
      </c>
      <c r="C1695" s="3"/>
      <c r="D1695" s="3"/>
      <c r="E1695" s="9" t="s">
        <v>277</v>
      </c>
      <c r="F1695" s="9" t="s">
        <v>277</v>
      </c>
      <c r="G1695" s="9" t="s">
        <v>277</v>
      </c>
      <c r="H1695" s="9" t="s">
        <v>277</v>
      </c>
      <c r="I1695" s="9">
        <v>0</v>
      </c>
      <c r="J1695" s="9">
        <v>326.70000000000073</v>
      </c>
      <c r="K1695" s="9">
        <v>537.09999999999854</v>
      </c>
      <c r="L1695" s="9">
        <v>881.59999999999673</v>
      </c>
      <c r="M1695" s="9" t="s">
        <v>277</v>
      </c>
      <c r="P1695" s="65">
        <f t="shared" si="39"/>
        <v>1745.399999999996</v>
      </c>
    </row>
    <row r="1696" spans="1:21" ht="15">
      <c r="A1696" s="28" t="s">
        <v>737</v>
      </c>
      <c r="B1696" s="61" t="s">
        <v>2083</v>
      </c>
      <c r="C1696" s="3"/>
      <c r="D1696" s="3"/>
      <c r="E1696" s="9" t="s">
        <v>277</v>
      </c>
      <c r="F1696" s="9" t="s">
        <v>277</v>
      </c>
      <c r="G1696" s="9" t="s">
        <v>277</v>
      </c>
      <c r="H1696" s="9" t="s">
        <v>277</v>
      </c>
      <c r="I1696" s="9">
        <v>0</v>
      </c>
      <c r="J1696" s="9" t="s">
        <v>277</v>
      </c>
      <c r="K1696" s="9" t="s">
        <v>277</v>
      </c>
      <c r="L1696" s="9">
        <v>778.49999999999818</v>
      </c>
      <c r="M1696" s="9">
        <v>924.80000000000007</v>
      </c>
      <c r="N1696" s="65"/>
      <c r="P1696" s="65">
        <f t="shared" si="39"/>
        <v>1703.2999999999984</v>
      </c>
    </row>
    <row r="1697" spans="1:18" ht="15">
      <c r="A1697" s="28" t="s">
        <v>738</v>
      </c>
      <c r="B1697" s="61" t="s">
        <v>2097</v>
      </c>
      <c r="C1697" s="3"/>
      <c r="D1697" s="3"/>
      <c r="E1697" s="9" t="s">
        <v>277</v>
      </c>
      <c r="F1697" s="9" t="s">
        <v>277</v>
      </c>
      <c r="G1697" s="9" t="s">
        <v>277</v>
      </c>
      <c r="H1697" s="9" t="s">
        <v>277</v>
      </c>
      <c r="I1697" s="9">
        <v>0</v>
      </c>
      <c r="J1697" s="9" t="s">
        <v>277</v>
      </c>
      <c r="K1697" s="9" t="s">
        <v>277</v>
      </c>
      <c r="L1697" s="9">
        <v>906.60000000000036</v>
      </c>
      <c r="M1697" s="9">
        <v>793.69999999999993</v>
      </c>
      <c r="N1697" s="65"/>
      <c r="P1697" s="65">
        <f t="shared" si="39"/>
        <v>1700.3000000000002</v>
      </c>
    </row>
    <row r="1698" spans="1:18" ht="15">
      <c r="A1698" s="28" t="s">
        <v>739</v>
      </c>
      <c r="B1698" s="61" t="s">
        <v>2094</v>
      </c>
      <c r="C1698" s="3"/>
      <c r="D1698" s="3"/>
      <c r="E1698" s="9" t="s">
        <v>277</v>
      </c>
      <c r="F1698" s="9" t="s">
        <v>277</v>
      </c>
      <c r="G1698" s="9" t="s">
        <v>277</v>
      </c>
      <c r="H1698" s="9" t="s">
        <v>277</v>
      </c>
      <c r="I1698" s="9">
        <v>0</v>
      </c>
      <c r="J1698" s="9" t="s">
        <v>277</v>
      </c>
      <c r="K1698" s="9" t="s">
        <v>277</v>
      </c>
      <c r="L1698" s="9">
        <v>933.09999999999945</v>
      </c>
      <c r="M1698" s="9">
        <v>750.1</v>
      </c>
      <c r="N1698" s="65"/>
      <c r="P1698" s="65">
        <f t="shared" si="39"/>
        <v>1683.1999999999994</v>
      </c>
    </row>
    <row r="1699" spans="1:18" ht="15">
      <c r="A1699" s="28" t="s">
        <v>740</v>
      </c>
      <c r="B1699" s="61" t="s">
        <v>29</v>
      </c>
      <c r="E1699" s="9">
        <v>432.7</v>
      </c>
      <c r="F1699" s="179">
        <v>512.20000000000005</v>
      </c>
      <c r="G1699" s="9">
        <v>475.7</v>
      </c>
      <c r="H1699" s="9" t="s">
        <v>277</v>
      </c>
      <c r="I1699" s="9">
        <v>0</v>
      </c>
      <c r="J1699" s="9">
        <v>246.89999999999873</v>
      </c>
      <c r="K1699" s="9" t="s">
        <v>277</v>
      </c>
      <c r="L1699" s="9" t="s">
        <v>277</v>
      </c>
      <c r="M1699" s="9" t="s">
        <v>277</v>
      </c>
      <c r="P1699" s="65">
        <f t="shared" si="39"/>
        <v>1667.4999999999989</v>
      </c>
      <c r="R1699" t="s">
        <v>283</v>
      </c>
    </row>
    <row r="1700" spans="1:18" ht="15">
      <c r="A1700" s="28" t="s">
        <v>741</v>
      </c>
      <c r="B1700" s="226" t="s">
        <v>1576</v>
      </c>
      <c r="C1700" s="3"/>
      <c r="D1700" s="3"/>
      <c r="E1700" s="9" t="s">
        <v>277</v>
      </c>
      <c r="F1700" s="9" t="s">
        <v>277</v>
      </c>
      <c r="G1700" s="9" t="s">
        <v>277</v>
      </c>
      <c r="H1700" s="9" t="s">
        <v>277</v>
      </c>
      <c r="I1700" s="9">
        <v>0</v>
      </c>
      <c r="J1700" s="175">
        <v>674.09999999999945</v>
      </c>
      <c r="K1700" s="9">
        <v>341.79999999999927</v>
      </c>
      <c r="L1700" s="9">
        <v>344.60000000000036</v>
      </c>
      <c r="M1700" s="9">
        <v>302.70000000000005</v>
      </c>
      <c r="P1700" s="65">
        <f t="shared" si="39"/>
        <v>1663.1999999999991</v>
      </c>
      <c r="R1700" t="s">
        <v>281</v>
      </c>
    </row>
    <row r="1701" spans="1:18" ht="15">
      <c r="A1701" s="28" t="s">
        <v>742</v>
      </c>
      <c r="B1701" s="170" t="s">
        <v>1280</v>
      </c>
      <c r="C1701" s="3"/>
      <c r="D1701" s="3"/>
      <c r="E1701" s="9" t="s">
        <v>277</v>
      </c>
      <c r="F1701" s="9" t="s">
        <v>277</v>
      </c>
      <c r="G1701" s="9" t="s">
        <v>277</v>
      </c>
      <c r="H1701" s="9" t="s">
        <v>277</v>
      </c>
      <c r="I1701" s="9">
        <v>0</v>
      </c>
      <c r="J1701" s="9">
        <v>209.20000000000073</v>
      </c>
      <c r="K1701" s="9">
        <v>192.70000000000255</v>
      </c>
      <c r="L1701" s="9">
        <v>556.35000000000036</v>
      </c>
      <c r="M1701" s="9">
        <v>696.95</v>
      </c>
      <c r="P1701" s="65">
        <f t="shared" si="39"/>
        <v>1655.2000000000037</v>
      </c>
    </row>
    <row r="1702" spans="1:18" ht="15">
      <c r="A1702" s="28" t="s">
        <v>743</v>
      </c>
      <c r="B1702" s="226" t="s">
        <v>2171</v>
      </c>
      <c r="C1702" s="3"/>
      <c r="D1702" s="3"/>
      <c r="E1702" s="9" t="s">
        <v>277</v>
      </c>
      <c r="F1702" s="9" t="s">
        <v>277</v>
      </c>
      <c r="G1702" s="9" t="s">
        <v>277</v>
      </c>
      <c r="H1702" s="9" t="s">
        <v>277</v>
      </c>
      <c r="I1702" s="9">
        <v>0</v>
      </c>
      <c r="J1702" s="9" t="s">
        <v>277</v>
      </c>
      <c r="K1702" s="9">
        <v>266.20000000000164</v>
      </c>
      <c r="L1702" s="9">
        <v>576.59999999999764</v>
      </c>
      <c r="M1702" s="9">
        <v>775.99999999999989</v>
      </c>
      <c r="P1702" s="65">
        <f t="shared" si="39"/>
        <v>1618.7999999999993</v>
      </c>
    </row>
    <row r="1703" spans="1:18" ht="15">
      <c r="A1703" s="28" t="s">
        <v>744</v>
      </c>
      <c r="B1703" s="61" t="s">
        <v>2093</v>
      </c>
      <c r="C1703" s="3"/>
      <c r="D1703" s="3"/>
      <c r="E1703" s="9" t="s">
        <v>277</v>
      </c>
      <c r="F1703" s="9" t="s">
        <v>277</v>
      </c>
      <c r="G1703" s="9" t="s">
        <v>277</v>
      </c>
      <c r="H1703" s="9" t="s">
        <v>277</v>
      </c>
      <c r="I1703" s="9">
        <v>0</v>
      </c>
      <c r="J1703" s="9" t="s">
        <v>277</v>
      </c>
      <c r="K1703" s="9" t="s">
        <v>277</v>
      </c>
      <c r="L1703" s="9">
        <v>943.99999999999818</v>
      </c>
      <c r="M1703" s="9">
        <v>650.34999999999991</v>
      </c>
      <c r="N1703" s="65"/>
      <c r="P1703" s="65">
        <f t="shared" si="39"/>
        <v>1594.3499999999981</v>
      </c>
    </row>
    <row r="1704" spans="1:18" ht="15">
      <c r="A1704" s="28" t="s">
        <v>745</v>
      </c>
      <c r="B1704" s="61" t="s">
        <v>2092</v>
      </c>
      <c r="C1704" s="3"/>
      <c r="D1704" s="3"/>
      <c r="E1704" s="9" t="s">
        <v>277</v>
      </c>
      <c r="F1704" s="9" t="s">
        <v>277</v>
      </c>
      <c r="G1704" s="9" t="s">
        <v>277</v>
      </c>
      <c r="H1704" s="9" t="s">
        <v>277</v>
      </c>
      <c r="I1704" s="9">
        <v>0</v>
      </c>
      <c r="J1704" s="9" t="s">
        <v>277</v>
      </c>
      <c r="K1704" s="9" t="s">
        <v>277</v>
      </c>
      <c r="L1704" s="9">
        <v>942.40000000000055</v>
      </c>
      <c r="M1704" s="9">
        <v>623.30000000000007</v>
      </c>
      <c r="N1704" s="65"/>
      <c r="P1704" s="65">
        <f t="shared" si="39"/>
        <v>1565.7000000000007</v>
      </c>
    </row>
    <row r="1705" spans="1:18" ht="15">
      <c r="A1705" s="28" t="s">
        <v>746</v>
      </c>
      <c r="B1705" s="226" t="s">
        <v>1592</v>
      </c>
      <c r="C1705" s="3"/>
      <c r="D1705" s="3"/>
      <c r="E1705" s="9" t="s">
        <v>277</v>
      </c>
      <c r="F1705" s="9" t="s">
        <v>277</v>
      </c>
      <c r="G1705" s="9" t="s">
        <v>277</v>
      </c>
      <c r="H1705" s="9" t="s">
        <v>277</v>
      </c>
      <c r="I1705" s="9">
        <v>0</v>
      </c>
      <c r="J1705" s="9" t="s">
        <v>277</v>
      </c>
      <c r="K1705" s="9">
        <v>347.30000000000109</v>
      </c>
      <c r="L1705" s="9">
        <v>865.99999999999909</v>
      </c>
      <c r="M1705" s="9">
        <v>334.5</v>
      </c>
      <c r="P1705" s="65">
        <f t="shared" si="39"/>
        <v>1547.8000000000002</v>
      </c>
    </row>
    <row r="1706" spans="1:18" ht="15">
      <c r="A1706" s="28" t="s">
        <v>747</v>
      </c>
      <c r="B1706" s="61" t="s">
        <v>2078</v>
      </c>
      <c r="C1706" s="3"/>
      <c r="D1706" s="3"/>
      <c r="E1706" s="9" t="s">
        <v>277</v>
      </c>
      <c r="F1706" s="9" t="s">
        <v>277</v>
      </c>
      <c r="G1706" s="9" t="s">
        <v>277</v>
      </c>
      <c r="H1706" s="9" t="s">
        <v>277</v>
      </c>
      <c r="I1706" s="9">
        <v>0</v>
      </c>
      <c r="J1706" s="9" t="s">
        <v>277</v>
      </c>
      <c r="K1706" s="9" t="s">
        <v>277</v>
      </c>
      <c r="L1706" s="9">
        <v>909.60000000000218</v>
      </c>
      <c r="M1706" s="9">
        <v>635.45000000000005</v>
      </c>
      <c r="N1706" s="65"/>
      <c r="P1706" s="65">
        <f t="shared" si="39"/>
        <v>1545.0500000000022</v>
      </c>
    </row>
    <row r="1707" spans="1:18" ht="15">
      <c r="A1707" s="28" t="s">
        <v>748</v>
      </c>
      <c r="B1707" s="61" t="s">
        <v>179</v>
      </c>
      <c r="C1707" s="3"/>
      <c r="D1707" s="3"/>
      <c r="E1707" s="9" t="s">
        <v>277</v>
      </c>
      <c r="F1707" s="9" t="s">
        <v>277</v>
      </c>
      <c r="G1707" s="9" t="s">
        <v>277</v>
      </c>
      <c r="H1707" s="9" t="s">
        <v>277</v>
      </c>
      <c r="I1707" s="9">
        <v>0</v>
      </c>
      <c r="J1707" s="9" t="s">
        <v>277</v>
      </c>
      <c r="K1707" s="9" t="s">
        <v>277</v>
      </c>
      <c r="L1707" s="9">
        <v>779.50000000000182</v>
      </c>
      <c r="M1707" s="9">
        <v>698.05000000000007</v>
      </c>
      <c r="N1707" s="65"/>
      <c r="P1707" s="65">
        <f t="shared" si="39"/>
        <v>1477.550000000002</v>
      </c>
    </row>
    <row r="1708" spans="1:18" ht="15">
      <c r="A1708" s="28" t="s">
        <v>749</v>
      </c>
      <c r="B1708" s="61" t="s">
        <v>2075</v>
      </c>
      <c r="C1708" s="3"/>
      <c r="D1708" s="3"/>
      <c r="E1708" s="9" t="s">
        <v>277</v>
      </c>
      <c r="F1708" s="9" t="s">
        <v>277</v>
      </c>
      <c r="G1708" s="9" t="s">
        <v>277</v>
      </c>
      <c r="H1708" s="9" t="s">
        <v>277</v>
      </c>
      <c r="I1708" s="9">
        <v>0</v>
      </c>
      <c r="J1708" s="9" t="s">
        <v>277</v>
      </c>
      <c r="K1708" s="9" t="s">
        <v>277</v>
      </c>
      <c r="L1708" s="9">
        <v>925.00000000000091</v>
      </c>
      <c r="M1708" s="9">
        <v>538.75</v>
      </c>
      <c r="N1708" s="65"/>
      <c r="P1708" s="65">
        <f t="shared" si="39"/>
        <v>1463.7500000000009</v>
      </c>
    </row>
    <row r="1709" spans="1:18" ht="15">
      <c r="A1709" s="28" t="s">
        <v>750</v>
      </c>
      <c r="B1709" s="61" t="s">
        <v>2096</v>
      </c>
      <c r="C1709" s="3"/>
      <c r="D1709" s="3"/>
      <c r="E1709" s="9" t="s">
        <v>277</v>
      </c>
      <c r="F1709" s="9" t="s">
        <v>277</v>
      </c>
      <c r="G1709" s="9" t="s">
        <v>277</v>
      </c>
      <c r="H1709" s="9" t="s">
        <v>277</v>
      </c>
      <c r="I1709" s="9">
        <v>0</v>
      </c>
      <c r="J1709" s="9" t="s">
        <v>277</v>
      </c>
      <c r="K1709" s="9" t="s">
        <v>277</v>
      </c>
      <c r="L1709" s="9">
        <v>902.80000000000291</v>
      </c>
      <c r="M1709" s="9">
        <v>536.9</v>
      </c>
      <c r="N1709" s="65"/>
      <c r="P1709" s="65">
        <f t="shared" si="39"/>
        <v>1439.700000000003</v>
      </c>
    </row>
    <row r="1710" spans="1:18" ht="15">
      <c r="A1710" s="28" t="s">
        <v>751</v>
      </c>
      <c r="B1710" s="61" t="s">
        <v>2082</v>
      </c>
      <c r="C1710" s="3"/>
      <c r="D1710" s="3"/>
      <c r="E1710" s="9" t="s">
        <v>277</v>
      </c>
      <c r="F1710" s="9" t="s">
        <v>277</v>
      </c>
      <c r="G1710" s="9" t="s">
        <v>277</v>
      </c>
      <c r="H1710" s="9" t="s">
        <v>277</v>
      </c>
      <c r="I1710" s="9">
        <v>0</v>
      </c>
      <c r="J1710" s="9" t="s">
        <v>277</v>
      </c>
      <c r="K1710" s="9" t="s">
        <v>277</v>
      </c>
      <c r="L1710" s="9">
        <v>756.40000000000055</v>
      </c>
      <c r="M1710" s="9">
        <v>676.69999999999993</v>
      </c>
      <c r="N1710" s="65"/>
      <c r="P1710" s="65">
        <f t="shared" si="39"/>
        <v>1433.1000000000004</v>
      </c>
    </row>
    <row r="1711" spans="1:18" ht="15">
      <c r="A1711" s="28" t="s">
        <v>752</v>
      </c>
      <c r="B1711" s="61" t="s">
        <v>2090</v>
      </c>
      <c r="C1711" s="3"/>
      <c r="D1711" s="3"/>
      <c r="E1711" s="9" t="s">
        <v>277</v>
      </c>
      <c r="F1711" s="9" t="s">
        <v>277</v>
      </c>
      <c r="G1711" s="9" t="s">
        <v>277</v>
      </c>
      <c r="H1711" s="9" t="s">
        <v>277</v>
      </c>
      <c r="I1711" s="9">
        <v>0</v>
      </c>
      <c r="J1711" s="9" t="s">
        <v>277</v>
      </c>
      <c r="K1711" s="9" t="s">
        <v>277</v>
      </c>
      <c r="L1711" s="9">
        <v>772.90000000000055</v>
      </c>
      <c r="M1711" s="9">
        <v>655.4</v>
      </c>
      <c r="N1711" s="65"/>
      <c r="P1711" s="65">
        <f t="shared" si="39"/>
        <v>1428.3000000000006</v>
      </c>
    </row>
    <row r="1712" spans="1:18" ht="15">
      <c r="A1712" s="28" t="s">
        <v>753</v>
      </c>
      <c r="B1712" s="61" t="s">
        <v>2085</v>
      </c>
      <c r="C1712" s="3"/>
      <c r="D1712" s="3"/>
      <c r="E1712" s="9" t="s">
        <v>277</v>
      </c>
      <c r="F1712" s="9" t="s">
        <v>277</v>
      </c>
      <c r="G1712" s="9" t="s">
        <v>277</v>
      </c>
      <c r="H1712" s="9" t="s">
        <v>277</v>
      </c>
      <c r="I1712" s="9">
        <v>0</v>
      </c>
      <c r="J1712" s="9" t="s">
        <v>277</v>
      </c>
      <c r="K1712" s="9" t="s">
        <v>277</v>
      </c>
      <c r="L1712" s="9">
        <v>904.99999999999727</v>
      </c>
      <c r="M1712" s="9">
        <v>522.9</v>
      </c>
      <c r="N1712" s="65"/>
      <c r="P1712" s="65">
        <f t="shared" si="39"/>
        <v>1427.8999999999974</v>
      </c>
    </row>
    <row r="1713" spans="1:18" ht="15">
      <c r="A1713" s="28" t="s">
        <v>754</v>
      </c>
      <c r="B1713" s="61" t="s">
        <v>2080</v>
      </c>
      <c r="C1713" s="3"/>
      <c r="D1713" s="3"/>
      <c r="E1713" s="9" t="s">
        <v>277</v>
      </c>
      <c r="F1713" s="9" t="s">
        <v>277</v>
      </c>
      <c r="G1713" s="9" t="s">
        <v>277</v>
      </c>
      <c r="H1713" s="9" t="s">
        <v>277</v>
      </c>
      <c r="I1713" s="9">
        <v>0</v>
      </c>
      <c r="J1713" s="9" t="s">
        <v>277</v>
      </c>
      <c r="K1713" s="9" t="s">
        <v>277</v>
      </c>
      <c r="L1713" s="9">
        <v>834.00000000000273</v>
      </c>
      <c r="M1713" s="9">
        <v>563.9</v>
      </c>
      <c r="N1713" s="65"/>
      <c r="P1713" s="65">
        <f t="shared" si="39"/>
        <v>1397.9000000000028</v>
      </c>
    </row>
    <row r="1714" spans="1:18" ht="15">
      <c r="A1714" s="28" t="s">
        <v>755</v>
      </c>
      <c r="B1714" s="170" t="s">
        <v>1285</v>
      </c>
      <c r="C1714" s="3"/>
      <c r="D1714" s="3"/>
      <c r="E1714" s="9" t="s">
        <v>277</v>
      </c>
      <c r="F1714" s="9" t="s">
        <v>277</v>
      </c>
      <c r="G1714" s="9" t="s">
        <v>277</v>
      </c>
      <c r="H1714" s="9" t="s">
        <v>277</v>
      </c>
      <c r="I1714" s="9">
        <v>0</v>
      </c>
      <c r="J1714" s="9">
        <v>426.00000000000273</v>
      </c>
      <c r="K1714" s="179">
        <v>928.99999999999909</v>
      </c>
      <c r="L1714" s="9" t="s">
        <v>277</v>
      </c>
      <c r="M1714" s="9" t="s">
        <v>277</v>
      </c>
      <c r="P1714" s="65">
        <f t="shared" si="39"/>
        <v>1355.0000000000018</v>
      </c>
      <c r="R1714" t="s">
        <v>296</v>
      </c>
    </row>
    <row r="1715" spans="1:18" ht="15">
      <c r="A1715" s="28" t="s">
        <v>756</v>
      </c>
      <c r="B1715" s="61" t="s">
        <v>2095</v>
      </c>
      <c r="C1715" s="3"/>
      <c r="D1715" s="3"/>
      <c r="E1715" s="9" t="s">
        <v>277</v>
      </c>
      <c r="F1715" s="9" t="s">
        <v>277</v>
      </c>
      <c r="G1715" s="9" t="s">
        <v>277</v>
      </c>
      <c r="H1715" s="9" t="s">
        <v>277</v>
      </c>
      <c r="I1715" s="9">
        <v>0</v>
      </c>
      <c r="J1715" s="9" t="s">
        <v>277</v>
      </c>
      <c r="K1715" s="9" t="s">
        <v>277</v>
      </c>
      <c r="L1715" s="9">
        <v>684.89999999999964</v>
      </c>
      <c r="M1715" s="9">
        <v>660</v>
      </c>
      <c r="N1715" s="65"/>
      <c r="P1715" s="65">
        <f t="shared" si="39"/>
        <v>1344.8999999999996</v>
      </c>
    </row>
    <row r="1716" spans="1:18" ht="15">
      <c r="A1716" s="28" t="s">
        <v>757</v>
      </c>
      <c r="B1716" s="226" t="s">
        <v>1596</v>
      </c>
      <c r="C1716" s="3"/>
      <c r="D1716" s="3"/>
      <c r="E1716" s="9" t="s">
        <v>277</v>
      </c>
      <c r="F1716" s="9" t="s">
        <v>277</v>
      </c>
      <c r="G1716" s="9" t="s">
        <v>277</v>
      </c>
      <c r="H1716" s="9" t="s">
        <v>277</v>
      </c>
      <c r="I1716" s="9">
        <v>0</v>
      </c>
      <c r="J1716" s="9" t="s">
        <v>277</v>
      </c>
      <c r="K1716" s="9">
        <v>143.40000000000236</v>
      </c>
      <c r="L1716" s="9">
        <v>790.20000000000073</v>
      </c>
      <c r="M1716" s="9">
        <v>403.90000000000003</v>
      </c>
      <c r="P1716" s="65">
        <f t="shared" si="39"/>
        <v>1337.5000000000032</v>
      </c>
    </row>
    <row r="1717" spans="1:18" ht="15">
      <c r="A1717" s="28" t="s">
        <v>758</v>
      </c>
      <c r="B1717" s="61" t="s">
        <v>157</v>
      </c>
      <c r="E1717" s="9" t="s">
        <v>277</v>
      </c>
      <c r="F1717" s="9" t="s">
        <v>277</v>
      </c>
      <c r="G1717" s="179">
        <v>717.8</v>
      </c>
      <c r="H1717" s="9">
        <v>609.25</v>
      </c>
      <c r="I1717" s="9">
        <v>0</v>
      </c>
      <c r="J1717" s="9" t="s">
        <v>277</v>
      </c>
      <c r="K1717" s="9" t="s">
        <v>277</v>
      </c>
      <c r="L1717" s="9" t="s">
        <v>277</v>
      </c>
      <c r="M1717" s="9" t="s">
        <v>277</v>
      </c>
      <c r="P1717" s="65">
        <f t="shared" si="39"/>
        <v>1327.05</v>
      </c>
      <c r="R1717" t="s">
        <v>296</v>
      </c>
    </row>
    <row r="1718" spans="1:18" ht="15">
      <c r="A1718" s="28" t="s">
        <v>759</v>
      </c>
      <c r="B1718" s="61" t="s">
        <v>2076</v>
      </c>
      <c r="C1718" s="3"/>
      <c r="D1718" s="3"/>
      <c r="E1718" s="9" t="s">
        <v>277</v>
      </c>
      <c r="F1718" s="9" t="s">
        <v>277</v>
      </c>
      <c r="G1718" s="9" t="s">
        <v>277</v>
      </c>
      <c r="H1718" s="9" t="s">
        <v>277</v>
      </c>
      <c r="I1718" s="9">
        <v>0</v>
      </c>
      <c r="J1718" s="9" t="s">
        <v>277</v>
      </c>
      <c r="K1718" s="9" t="s">
        <v>277</v>
      </c>
      <c r="L1718" s="9">
        <v>562.69999999999982</v>
      </c>
      <c r="M1718" s="9">
        <v>747.69999999999993</v>
      </c>
      <c r="N1718" s="65"/>
      <c r="P1718" s="65">
        <f t="shared" si="39"/>
        <v>1310.3999999999996</v>
      </c>
    </row>
    <row r="1719" spans="1:18" ht="15">
      <c r="A1719" s="28" t="s">
        <v>760</v>
      </c>
      <c r="B1719" s="226" t="s">
        <v>1614</v>
      </c>
      <c r="C1719" s="3"/>
      <c r="D1719" s="3"/>
      <c r="E1719" s="9" t="s">
        <v>277</v>
      </c>
      <c r="F1719" s="9" t="s">
        <v>277</v>
      </c>
      <c r="G1719" s="9" t="s">
        <v>277</v>
      </c>
      <c r="H1719" s="9" t="s">
        <v>277</v>
      </c>
      <c r="I1719" s="9">
        <v>0</v>
      </c>
      <c r="J1719" s="9" t="s">
        <v>277</v>
      </c>
      <c r="K1719" s="9">
        <v>478.39999999999873</v>
      </c>
      <c r="L1719" s="9">
        <v>241.30000000000018</v>
      </c>
      <c r="M1719" s="9">
        <v>570.20000000000005</v>
      </c>
      <c r="P1719" s="65">
        <f t="shared" si="39"/>
        <v>1289.899999999999</v>
      </c>
    </row>
    <row r="1720" spans="1:18" ht="15">
      <c r="A1720" s="28" t="s">
        <v>761</v>
      </c>
      <c r="B1720" s="61" t="s">
        <v>2084</v>
      </c>
      <c r="C1720" s="3"/>
      <c r="D1720" s="3"/>
      <c r="E1720" s="9" t="s">
        <v>277</v>
      </c>
      <c r="F1720" s="9" t="s">
        <v>277</v>
      </c>
      <c r="G1720" s="9" t="s">
        <v>277</v>
      </c>
      <c r="H1720" s="9" t="s">
        <v>277</v>
      </c>
      <c r="I1720" s="9">
        <v>0</v>
      </c>
      <c r="J1720" s="9" t="s">
        <v>277</v>
      </c>
      <c r="K1720" s="9" t="s">
        <v>277</v>
      </c>
      <c r="L1720" s="9">
        <v>379.600000000004</v>
      </c>
      <c r="M1720" s="9">
        <v>796.30000000000007</v>
      </c>
      <c r="N1720" s="65"/>
      <c r="P1720" s="65">
        <f t="shared" si="39"/>
        <v>1175.9000000000042</v>
      </c>
    </row>
    <row r="1721" spans="1:18" ht="15">
      <c r="A1721" s="28" t="s">
        <v>762</v>
      </c>
      <c r="B1721" s="61" t="s">
        <v>2077</v>
      </c>
      <c r="C1721" s="3"/>
      <c r="D1721" s="3"/>
      <c r="E1721" s="9" t="s">
        <v>277</v>
      </c>
      <c r="F1721" s="9" t="s">
        <v>277</v>
      </c>
      <c r="G1721" s="9" t="s">
        <v>277</v>
      </c>
      <c r="H1721" s="9" t="s">
        <v>277</v>
      </c>
      <c r="I1721" s="9">
        <v>0</v>
      </c>
      <c r="J1721" s="9" t="s">
        <v>277</v>
      </c>
      <c r="K1721" s="9" t="s">
        <v>277</v>
      </c>
      <c r="L1721" s="9">
        <v>799.10000000000127</v>
      </c>
      <c r="M1721" s="9">
        <v>350.90000000000003</v>
      </c>
      <c r="N1721" s="65"/>
      <c r="P1721" s="65">
        <f t="shared" ref="P1721:P1752" si="40">SUM(E1721:M1721)</f>
        <v>1150.0000000000014</v>
      </c>
    </row>
    <row r="1722" spans="1:18" ht="15">
      <c r="A1722" s="28" t="s">
        <v>763</v>
      </c>
      <c r="B1722" s="61" t="s">
        <v>2086</v>
      </c>
      <c r="C1722" s="3"/>
      <c r="D1722" s="3"/>
      <c r="E1722" s="9" t="s">
        <v>277</v>
      </c>
      <c r="F1722" s="9" t="s">
        <v>277</v>
      </c>
      <c r="G1722" s="9" t="s">
        <v>277</v>
      </c>
      <c r="H1722" s="9" t="s">
        <v>277</v>
      </c>
      <c r="I1722" s="9">
        <v>0</v>
      </c>
      <c r="J1722" s="9" t="s">
        <v>277</v>
      </c>
      <c r="K1722" s="9" t="s">
        <v>277</v>
      </c>
      <c r="L1722" s="9">
        <v>484.49999999999818</v>
      </c>
      <c r="M1722" s="9">
        <v>627.50000000000011</v>
      </c>
      <c r="N1722" s="65"/>
      <c r="P1722" s="65">
        <f t="shared" si="40"/>
        <v>1111.9999999999982</v>
      </c>
    </row>
    <row r="1723" spans="1:18" ht="15">
      <c r="A1723" s="28" t="s">
        <v>764</v>
      </c>
      <c r="B1723" s="226" t="s">
        <v>1590</v>
      </c>
      <c r="C1723" s="3"/>
      <c r="D1723" s="3"/>
      <c r="E1723" s="9" t="s">
        <v>277</v>
      </c>
      <c r="F1723" s="9" t="s">
        <v>277</v>
      </c>
      <c r="G1723" s="9" t="s">
        <v>277</v>
      </c>
      <c r="H1723" s="9" t="s">
        <v>277</v>
      </c>
      <c r="I1723" s="9">
        <v>0</v>
      </c>
      <c r="J1723" s="9" t="s">
        <v>277</v>
      </c>
      <c r="K1723" s="9">
        <v>466.99999999999727</v>
      </c>
      <c r="L1723" s="9">
        <v>100.39999999999782</v>
      </c>
      <c r="M1723" s="9">
        <v>525.90000000000009</v>
      </c>
      <c r="P1723" s="65">
        <f t="shared" si="40"/>
        <v>1093.2999999999952</v>
      </c>
    </row>
    <row r="1724" spans="1:18" ht="15">
      <c r="A1724" s="28" t="s">
        <v>765</v>
      </c>
      <c r="B1724" s="226" t="s">
        <v>1616</v>
      </c>
      <c r="C1724" s="3"/>
      <c r="D1724" s="3"/>
      <c r="E1724" s="9" t="s">
        <v>277</v>
      </c>
      <c r="F1724" s="9" t="s">
        <v>277</v>
      </c>
      <c r="G1724" s="9" t="s">
        <v>277</v>
      </c>
      <c r="H1724" s="9" t="s">
        <v>277</v>
      </c>
      <c r="I1724" s="9">
        <v>0</v>
      </c>
      <c r="J1724" s="9" t="s">
        <v>277</v>
      </c>
      <c r="K1724" s="9">
        <v>506.90000000000009</v>
      </c>
      <c r="L1724" s="9">
        <v>542.80000000000155</v>
      </c>
      <c r="M1724" s="9" t="s">
        <v>277</v>
      </c>
      <c r="P1724" s="65">
        <f t="shared" si="40"/>
        <v>1049.7000000000016</v>
      </c>
    </row>
    <row r="1725" spans="1:18" ht="15">
      <c r="A1725" s="28" t="s">
        <v>1857</v>
      </c>
      <c r="B1725" s="61" t="s">
        <v>2091</v>
      </c>
      <c r="C1725" s="3"/>
      <c r="D1725" s="3"/>
      <c r="E1725" s="9" t="s">
        <v>277</v>
      </c>
      <c r="F1725" s="9" t="s">
        <v>277</v>
      </c>
      <c r="G1725" s="9" t="s">
        <v>277</v>
      </c>
      <c r="H1725" s="9" t="s">
        <v>277</v>
      </c>
      <c r="I1725" s="9">
        <v>0</v>
      </c>
      <c r="J1725" s="9" t="s">
        <v>277</v>
      </c>
      <c r="K1725" s="9" t="s">
        <v>277</v>
      </c>
      <c r="L1725" s="9">
        <v>611.29999999999927</v>
      </c>
      <c r="M1725" s="9">
        <v>424</v>
      </c>
      <c r="N1725" s="65"/>
      <c r="P1725" s="65">
        <f t="shared" si="40"/>
        <v>1035.2999999999993</v>
      </c>
    </row>
    <row r="1726" spans="1:18" ht="15">
      <c r="A1726" s="28" t="s">
        <v>2049</v>
      </c>
      <c r="B1726" s="61" t="s">
        <v>2525</v>
      </c>
      <c r="C1726" s="3"/>
      <c r="D1726" s="3"/>
      <c r="E1726" s="9" t="s">
        <v>277</v>
      </c>
      <c r="F1726" s="9" t="s">
        <v>277</v>
      </c>
      <c r="G1726" s="9" t="s">
        <v>277</v>
      </c>
      <c r="H1726" s="9" t="s">
        <v>277</v>
      </c>
      <c r="I1726" s="9" t="s">
        <v>277</v>
      </c>
      <c r="J1726" s="9" t="s">
        <v>277</v>
      </c>
      <c r="K1726" s="9" t="s">
        <v>277</v>
      </c>
      <c r="L1726" s="9" t="s">
        <v>277</v>
      </c>
      <c r="M1726" s="179">
        <v>991.3</v>
      </c>
      <c r="N1726" s="65"/>
      <c r="P1726" s="65">
        <f t="shared" si="40"/>
        <v>991.3</v>
      </c>
      <c r="R1726" t="s">
        <v>283</v>
      </c>
    </row>
    <row r="1727" spans="1:18" ht="15">
      <c r="A1727" s="28" t="s">
        <v>2050</v>
      </c>
      <c r="B1727" s="61" t="s">
        <v>2515</v>
      </c>
      <c r="C1727" s="3"/>
      <c r="D1727" s="3"/>
      <c r="E1727" s="9" t="s">
        <v>277</v>
      </c>
      <c r="F1727" s="9" t="s">
        <v>277</v>
      </c>
      <c r="G1727" s="9" t="s">
        <v>277</v>
      </c>
      <c r="H1727" s="9" t="s">
        <v>277</v>
      </c>
      <c r="I1727" s="9" t="s">
        <v>277</v>
      </c>
      <c r="J1727" s="9" t="s">
        <v>277</v>
      </c>
      <c r="K1727" s="9" t="s">
        <v>277</v>
      </c>
      <c r="L1727" s="9" t="s">
        <v>277</v>
      </c>
      <c r="M1727" s="179">
        <v>975.95000000000016</v>
      </c>
      <c r="N1727" s="65"/>
      <c r="P1727" s="65">
        <f t="shared" si="40"/>
        <v>975.95000000000016</v>
      </c>
      <c r="R1727" t="s">
        <v>291</v>
      </c>
    </row>
    <row r="1728" spans="1:18" ht="15">
      <c r="A1728" s="28" t="s">
        <v>2051</v>
      </c>
      <c r="B1728" s="61" t="s">
        <v>2528</v>
      </c>
      <c r="C1728" s="3"/>
      <c r="D1728" s="3"/>
      <c r="E1728" s="9" t="s">
        <v>277</v>
      </c>
      <c r="F1728" s="9" t="s">
        <v>277</v>
      </c>
      <c r="G1728" s="9" t="s">
        <v>277</v>
      </c>
      <c r="H1728" s="9" t="s">
        <v>277</v>
      </c>
      <c r="I1728" s="9" t="s">
        <v>277</v>
      </c>
      <c r="J1728" s="9" t="s">
        <v>277</v>
      </c>
      <c r="K1728" s="9" t="s">
        <v>277</v>
      </c>
      <c r="L1728" s="9" t="s">
        <v>277</v>
      </c>
      <c r="M1728" s="9">
        <v>934</v>
      </c>
      <c r="N1728" s="65"/>
      <c r="P1728" s="65">
        <f t="shared" si="40"/>
        <v>934</v>
      </c>
    </row>
    <row r="1729" spans="1:16" ht="15">
      <c r="A1729" s="28" t="s">
        <v>2052</v>
      </c>
      <c r="B1729" s="61" t="s">
        <v>2517</v>
      </c>
      <c r="C1729" s="3"/>
      <c r="D1729" s="3"/>
      <c r="E1729" s="9" t="s">
        <v>277</v>
      </c>
      <c r="F1729" s="9" t="s">
        <v>277</v>
      </c>
      <c r="G1729" s="9" t="s">
        <v>277</v>
      </c>
      <c r="H1729" s="9" t="s">
        <v>277</v>
      </c>
      <c r="I1729" s="9" t="s">
        <v>277</v>
      </c>
      <c r="J1729" s="9" t="s">
        <v>277</v>
      </c>
      <c r="K1729" s="9" t="s">
        <v>277</v>
      </c>
      <c r="L1729" s="9" t="s">
        <v>277</v>
      </c>
      <c r="M1729" s="9">
        <v>924.05000000000007</v>
      </c>
      <c r="N1729" s="65"/>
      <c r="P1729" s="65">
        <f t="shared" si="40"/>
        <v>924.05000000000007</v>
      </c>
    </row>
    <row r="1730" spans="1:16" ht="15">
      <c r="A1730" s="28" t="s">
        <v>2053</v>
      </c>
      <c r="B1730" s="226" t="s">
        <v>1580</v>
      </c>
      <c r="C1730" s="3"/>
      <c r="D1730" s="3"/>
      <c r="E1730" s="9" t="s">
        <v>277</v>
      </c>
      <c r="F1730" s="9" t="s">
        <v>277</v>
      </c>
      <c r="G1730" s="9" t="s">
        <v>277</v>
      </c>
      <c r="H1730" s="9" t="s">
        <v>277</v>
      </c>
      <c r="I1730" s="9">
        <v>0</v>
      </c>
      <c r="J1730" s="9">
        <v>345.49999999999909</v>
      </c>
      <c r="K1730" s="9">
        <v>54.600000000001273</v>
      </c>
      <c r="L1730" s="9">
        <v>430.19999999999982</v>
      </c>
      <c r="M1730" s="9">
        <v>81</v>
      </c>
      <c r="P1730" s="65">
        <f t="shared" si="40"/>
        <v>911.30000000000018</v>
      </c>
    </row>
    <row r="1731" spans="1:16" ht="15">
      <c r="A1731" s="28" t="s">
        <v>2054</v>
      </c>
      <c r="B1731" s="61" t="s">
        <v>2087</v>
      </c>
      <c r="C1731" s="3"/>
      <c r="D1731" s="3"/>
      <c r="E1731" s="9" t="s">
        <v>277</v>
      </c>
      <c r="F1731" s="9" t="s">
        <v>277</v>
      </c>
      <c r="G1731" s="9" t="s">
        <v>277</v>
      </c>
      <c r="H1731" s="9" t="s">
        <v>277</v>
      </c>
      <c r="I1731" s="9">
        <v>0</v>
      </c>
      <c r="J1731" s="9" t="s">
        <v>277</v>
      </c>
      <c r="K1731" s="9" t="s">
        <v>277</v>
      </c>
      <c r="L1731" s="9">
        <v>907.19999999999982</v>
      </c>
      <c r="M1731" s="9" t="s">
        <v>277</v>
      </c>
      <c r="N1731" s="65"/>
      <c r="P1731" s="65">
        <f t="shared" si="40"/>
        <v>907.19999999999982</v>
      </c>
    </row>
    <row r="1732" spans="1:16" ht="15">
      <c r="A1732" s="28" t="s">
        <v>2055</v>
      </c>
      <c r="B1732" s="61" t="s">
        <v>2508</v>
      </c>
      <c r="C1732" s="3"/>
      <c r="D1732" s="3"/>
      <c r="E1732" s="9" t="s">
        <v>277</v>
      </c>
      <c r="F1732" s="9" t="s">
        <v>277</v>
      </c>
      <c r="G1732" s="9" t="s">
        <v>277</v>
      </c>
      <c r="H1732" s="9" t="s">
        <v>277</v>
      </c>
      <c r="I1732" s="9" t="s">
        <v>277</v>
      </c>
      <c r="J1732" s="9" t="s">
        <v>277</v>
      </c>
      <c r="K1732" s="9" t="s">
        <v>277</v>
      </c>
      <c r="L1732" s="9" t="s">
        <v>277</v>
      </c>
      <c r="M1732" s="9">
        <v>891.25</v>
      </c>
      <c r="N1732" s="65"/>
      <c r="P1732" s="65">
        <f t="shared" si="40"/>
        <v>891.25</v>
      </c>
    </row>
    <row r="1733" spans="1:16" ht="15">
      <c r="A1733" s="28" t="s">
        <v>2056</v>
      </c>
      <c r="B1733" s="61" t="s">
        <v>2524</v>
      </c>
      <c r="C1733" s="3"/>
      <c r="D1733" s="3"/>
      <c r="E1733" s="9" t="s">
        <v>277</v>
      </c>
      <c r="F1733" s="9" t="s">
        <v>277</v>
      </c>
      <c r="G1733" s="9" t="s">
        <v>277</v>
      </c>
      <c r="H1733" s="9" t="s">
        <v>277</v>
      </c>
      <c r="I1733" s="9" t="s">
        <v>277</v>
      </c>
      <c r="J1733" s="9" t="s">
        <v>277</v>
      </c>
      <c r="K1733" s="9" t="s">
        <v>277</v>
      </c>
      <c r="L1733" s="9" t="s">
        <v>277</v>
      </c>
      <c r="M1733" s="9">
        <v>885.7</v>
      </c>
      <c r="N1733" s="65"/>
      <c r="P1733" s="65">
        <f t="shared" si="40"/>
        <v>885.7</v>
      </c>
    </row>
    <row r="1734" spans="1:16" ht="15">
      <c r="A1734" s="28" t="s">
        <v>2057</v>
      </c>
      <c r="B1734" s="61" t="s">
        <v>2521</v>
      </c>
      <c r="C1734" s="3"/>
      <c r="D1734" s="3"/>
      <c r="E1734" s="9" t="s">
        <v>277</v>
      </c>
      <c r="F1734" s="9" t="s">
        <v>277</v>
      </c>
      <c r="G1734" s="9" t="s">
        <v>277</v>
      </c>
      <c r="H1734" s="9" t="s">
        <v>277</v>
      </c>
      <c r="I1734" s="9" t="s">
        <v>277</v>
      </c>
      <c r="J1734" s="9" t="s">
        <v>277</v>
      </c>
      <c r="K1734" s="9" t="s">
        <v>277</v>
      </c>
      <c r="L1734" s="9" t="s">
        <v>277</v>
      </c>
      <c r="M1734" s="9">
        <v>877.55</v>
      </c>
      <c r="N1734" s="65"/>
      <c r="P1734" s="65">
        <f t="shared" si="40"/>
        <v>877.55</v>
      </c>
    </row>
    <row r="1735" spans="1:16" ht="15">
      <c r="A1735" s="28" t="s">
        <v>2058</v>
      </c>
      <c r="B1735" s="61" t="s">
        <v>2089</v>
      </c>
      <c r="C1735" s="3"/>
      <c r="D1735" s="3"/>
      <c r="E1735" s="9" t="s">
        <v>277</v>
      </c>
      <c r="F1735" s="9" t="s">
        <v>277</v>
      </c>
      <c r="G1735" s="9" t="s">
        <v>277</v>
      </c>
      <c r="H1735" s="9" t="s">
        <v>277</v>
      </c>
      <c r="I1735" s="9">
        <v>0</v>
      </c>
      <c r="J1735" s="9" t="s">
        <v>277</v>
      </c>
      <c r="K1735" s="9" t="s">
        <v>277</v>
      </c>
      <c r="L1735" s="9">
        <v>394.30000000000109</v>
      </c>
      <c r="M1735" s="9">
        <v>482.9</v>
      </c>
      <c r="N1735" s="65"/>
      <c r="P1735" s="65">
        <f t="shared" si="40"/>
        <v>877.20000000000107</v>
      </c>
    </row>
    <row r="1736" spans="1:16" ht="15">
      <c r="A1736" s="28" t="s">
        <v>2059</v>
      </c>
      <c r="B1736" s="61" t="s">
        <v>155</v>
      </c>
      <c r="E1736" s="9" t="s">
        <v>277</v>
      </c>
      <c r="F1736" s="9" t="s">
        <v>277</v>
      </c>
      <c r="G1736" s="9">
        <v>249.5</v>
      </c>
      <c r="H1736" s="9">
        <v>284.29999999999927</v>
      </c>
      <c r="I1736" s="9">
        <v>0</v>
      </c>
      <c r="J1736" s="9">
        <v>96.700000000000728</v>
      </c>
      <c r="K1736" s="9">
        <v>240.10000000000218</v>
      </c>
      <c r="L1736" s="9" t="s">
        <v>277</v>
      </c>
      <c r="M1736" s="9" t="s">
        <v>277</v>
      </c>
      <c r="P1736" s="65">
        <f t="shared" si="40"/>
        <v>870.60000000000218</v>
      </c>
    </row>
    <row r="1737" spans="1:16" ht="15">
      <c r="A1737" s="28" t="s">
        <v>2060</v>
      </c>
      <c r="B1737" s="61" t="s">
        <v>2511</v>
      </c>
      <c r="C1737" s="3"/>
      <c r="D1737" s="3"/>
      <c r="E1737" s="9" t="s">
        <v>277</v>
      </c>
      <c r="F1737" s="9" t="s">
        <v>277</v>
      </c>
      <c r="G1737" s="9" t="s">
        <v>277</v>
      </c>
      <c r="H1737" s="9" t="s">
        <v>277</v>
      </c>
      <c r="I1737" s="9" t="s">
        <v>277</v>
      </c>
      <c r="J1737" s="9" t="s">
        <v>277</v>
      </c>
      <c r="K1737" s="9" t="s">
        <v>277</v>
      </c>
      <c r="L1737" s="9" t="s">
        <v>277</v>
      </c>
      <c r="M1737" s="9">
        <v>868.65</v>
      </c>
      <c r="N1737" s="65"/>
      <c r="P1737" s="65">
        <f t="shared" si="40"/>
        <v>868.65</v>
      </c>
    </row>
    <row r="1738" spans="1:16" ht="15">
      <c r="A1738" s="28" t="s">
        <v>2061</v>
      </c>
      <c r="B1738" s="61" t="s">
        <v>2522</v>
      </c>
      <c r="C1738" s="3"/>
      <c r="D1738" s="3"/>
      <c r="E1738" s="9" t="s">
        <v>277</v>
      </c>
      <c r="F1738" s="9" t="s">
        <v>277</v>
      </c>
      <c r="G1738" s="9" t="s">
        <v>277</v>
      </c>
      <c r="H1738" s="9" t="s">
        <v>277</v>
      </c>
      <c r="I1738" s="9" t="s">
        <v>277</v>
      </c>
      <c r="J1738" s="9" t="s">
        <v>277</v>
      </c>
      <c r="K1738" s="9" t="s">
        <v>277</v>
      </c>
      <c r="L1738" s="9" t="s">
        <v>277</v>
      </c>
      <c r="M1738" s="9">
        <v>863.4</v>
      </c>
      <c r="N1738" s="65"/>
      <c r="P1738" s="65">
        <f t="shared" si="40"/>
        <v>863.4</v>
      </c>
    </row>
    <row r="1739" spans="1:16" ht="15">
      <c r="A1739" s="28" t="s">
        <v>2062</v>
      </c>
      <c r="B1739" s="61" t="s">
        <v>2509</v>
      </c>
      <c r="C1739" s="3"/>
      <c r="D1739" s="3"/>
      <c r="E1739" s="9" t="s">
        <v>277</v>
      </c>
      <c r="F1739" s="9" t="s">
        <v>277</v>
      </c>
      <c r="G1739" s="9" t="s">
        <v>277</v>
      </c>
      <c r="H1739" s="9" t="s">
        <v>277</v>
      </c>
      <c r="I1739" s="9" t="s">
        <v>277</v>
      </c>
      <c r="J1739" s="9" t="s">
        <v>277</v>
      </c>
      <c r="K1739" s="9" t="s">
        <v>277</v>
      </c>
      <c r="L1739" s="9" t="s">
        <v>277</v>
      </c>
      <c r="M1739" s="9">
        <v>811.99999999999989</v>
      </c>
      <c r="N1739" s="65"/>
      <c r="P1739" s="65">
        <f t="shared" si="40"/>
        <v>811.99999999999989</v>
      </c>
    </row>
    <row r="1740" spans="1:16" ht="15">
      <c r="A1740" s="28" t="s">
        <v>2063</v>
      </c>
      <c r="B1740" s="61" t="s">
        <v>2081</v>
      </c>
      <c r="C1740" s="3"/>
      <c r="D1740" s="3"/>
      <c r="E1740" s="9" t="s">
        <v>277</v>
      </c>
      <c r="F1740" s="9" t="s">
        <v>277</v>
      </c>
      <c r="G1740" s="9" t="s">
        <v>277</v>
      </c>
      <c r="H1740" s="9" t="s">
        <v>277</v>
      </c>
      <c r="I1740" s="9">
        <v>0</v>
      </c>
      <c r="J1740" s="9" t="s">
        <v>277</v>
      </c>
      <c r="K1740" s="9" t="s">
        <v>277</v>
      </c>
      <c r="L1740" s="9">
        <v>376.30000000000109</v>
      </c>
      <c r="M1740" s="9">
        <v>411.2</v>
      </c>
      <c r="N1740" s="65"/>
      <c r="P1740" s="65">
        <f t="shared" si="40"/>
        <v>787.50000000000114</v>
      </c>
    </row>
    <row r="1741" spans="1:16" ht="15">
      <c r="A1741" s="28" t="s">
        <v>2064</v>
      </c>
      <c r="B1741" s="61" t="s">
        <v>2507</v>
      </c>
      <c r="C1741" s="3"/>
      <c r="D1741" s="3"/>
      <c r="E1741" s="9" t="s">
        <v>277</v>
      </c>
      <c r="F1741" s="9" t="s">
        <v>277</v>
      </c>
      <c r="G1741" s="9" t="s">
        <v>277</v>
      </c>
      <c r="H1741" s="9" t="s">
        <v>277</v>
      </c>
      <c r="I1741" s="9" t="s">
        <v>277</v>
      </c>
      <c r="J1741" s="9" t="s">
        <v>277</v>
      </c>
      <c r="K1741" s="9" t="s">
        <v>277</v>
      </c>
      <c r="L1741" s="9" t="s">
        <v>277</v>
      </c>
      <c r="M1741" s="9">
        <v>786.19999999999993</v>
      </c>
      <c r="N1741" s="65"/>
      <c r="P1741" s="65">
        <f t="shared" si="40"/>
        <v>786.19999999999993</v>
      </c>
    </row>
    <row r="1742" spans="1:16" ht="15">
      <c r="A1742" s="28" t="s">
        <v>2065</v>
      </c>
      <c r="B1742" s="61" t="s">
        <v>2625</v>
      </c>
      <c r="C1742" s="3"/>
      <c r="D1742" s="3"/>
      <c r="E1742" s="9" t="s">
        <v>277</v>
      </c>
      <c r="F1742" s="9" t="s">
        <v>277</v>
      </c>
      <c r="G1742" s="9" t="s">
        <v>277</v>
      </c>
      <c r="H1742" s="9" t="s">
        <v>277</v>
      </c>
      <c r="I1742" s="9" t="s">
        <v>277</v>
      </c>
      <c r="J1742" s="9" t="s">
        <v>277</v>
      </c>
      <c r="K1742" s="9" t="s">
        <v>277</v>
      </c>
      <c r="L1742" s="9" t="s">
        <v>277</v>
      </c>
      <c r="M1742" s="9">
        <v>753.6</v>
      </c>
      <c r="N1742" s="65"/>
      <c r="P1742" s="65">
        <f t="shared" si="40"/>
        <v>753.6</v>
      </c>
    </row>
    <row r="1743" spans="1:16" ht="15">
      <c r="A1743" s="28" t="s">
        <v>2066</v>
      </c>
      <c r="B1743" s="61" t="s">
        <v>2505</v>
      </c>
      <c r="C1743" s="3"/>
      <c r="D1743" s="3"/>
      <c r="E1743" s="9" t="s">
        <v>277</v>
      </c>
      <c r="F1743" s="9" t="s">
        <v>277</v>
      </c>
      <c r="G1743" s="9" t="s">
        <v>277</v>
      </c>
      <c r="H1743" s="9" t="s">
        <v>277</v>
      </c>
      <c r="I1743" s="9" t="s">
        <v>277</v>
      </c>
      <c r="J1743" s="9" t="s">
        <v>277</v>
      </c>
      <c r="K1743" s="9" t="s">
        <v>277</v>
      </c>
      <c r="L1743" s="9" t="s">
        <v>277</v>
      </c>
      <c r="M1743" s="9">
        <v>746.5</v>
      </c>
      <c r="N1743" s="65"/>
      <c r="P1743" s="65">
        <f t="shared" si="40"/>
        <v>746.5</v>
      </c>
    </row>
    <row r="1744" spans="1:16" ht="15">
      <c r="A1744" s="28" t="s">
        <v>2067</v>
      </c>
      <c r="B1744" s="61" t="s">
        <v>2519</v>
      </c>
      <c r="C1744" s="3"/>
      <c r="D1744" s="3"/>
      <c r="E1744" s="9" t="s">
        <v>277</v>
      </c>
      <c r="F1744" s="9" t="s">
        <v>277</v>
      </c>
      <c r="G1744" s="9" t="s">
        <v>277</v>
      </c>
      <c r="H1744" s="9" t="s">
        <v>277</v>
      </c>
      <c r="I1744" s="9" t="s">
        <v>277</v>
      </c>
      <c r="J1744" s="9" t="s">
        <v>277</v>
      </c>
      <c r="K1744" s="9" t="s">
        <v>277</v>
      </c>
      <c r="L1744" s="9" t="s">
        <v>277</v>
      </c>
      <c r="M1744" s="9">
        <v>741.6</v>
      </c>
      <c r="N1744" s="65"/>
      <c r="P1744" s="65">
        <f t="shared" si="40"/>
        <v>741.6</v>
      </c>
    </row>
    <row r="1745" spans="1:18" ht="15">
      <c r="A1745" s="28" t="s">
        <v>2068</v>
      </c>
      <c r="B1745" s="61" t="s">
        <v>2088</v>
      </c>
      <c r="C1745" s="3"/>
      <c r="D1745" s="3"/>
      <c r="E1745" s="9" t="s">
        <v>277</v>
      </c>
      <c r="F1745" s="9" t="s">
        <v>277</v>
      </c>
      <c r="G1745" s="9" t="s">
        <v>277</v>
      </c>
      <c r="H1745" s="9" t="s">
        <v>277</v>
      </c>
      <c r="I1745" s="9">
        <v>0</v>
      </c>
      <c r="J1745" s="9" t="s">
        <v>277</v>
      </c>
      <c r="K1745" s="9" t="s">
        <v>277</v>
      </c>
      <c r="L1745" s="9">
        <v>717.5</v>
      </c>
      <c r="M1745" s="9" t="s">
        <v>277</v>
      </c>
      <c r="N1745" s="65"/>
      <c r="P1745" s="65">
        <f t="shared" si="40"/>
        <v>717.5</v>
      </c>
      <c r="R1745" t="s">
        <v>2297</v>
      </c>
    </row>
    <row r="1746" spans="1:18" ht="15">
      <c r="A1746" s="28" t="s">
        <v>2069</v>
      </c>
      <c r="B1746" s="61" t="s">
        <v>2520</v>
      </c>
      <c r="C1746" s="3"/>
      <c r="D1746" s="3"/>
      <c r="E1746" s="9" t="s">
        <v>277</v>
      </c>
      <c r="F1746" s="9" t="s">
        <v>277</v>
      </c>
      <c r="G1746" s="9" t="s">
        <v>277</v>
      </c>
      <c r="H1746" s="9" t="s">
        <v>277</v>
      </c>
      <c r="I1746" s="9" t="s">
        <v>277</v>
      </c>
      <c r="J1746" s="9" t="s">
        <v>277</v>
      </c>
      <c r="K1746" s="9" t="s">
        <v>277</v>
      </c>
      <c r="L1746" s="9" t="s">
        <v>277</v>
      </c>
      <c r="M1746" s="9">
        <v>694.1</v>
      </c>
      <c r="N1746" s="65"/>
      <c r="P1746" s="65">
        <f t="shared" si="40"/>
        <v>694.1</v>
      </c>
    </row>
    <row r="1747" spans="1:18" ht="15">
      <c r="A1747" s="28" t="s">
        <v>2070</v>
      </c>
      <c r="B1747" s="61" t="s">
        <v>2518</v>
      </c>
      <c r="C1747" s="3"/>
      <c r="D1747" s="3"/>
      <c r="E1747" s="9" t="s">
        <v>277</v>
      </c>
      <c r="F1747" s="9" t="s">
        <v>277</v>
      </c>
      <c r="G1747" s="9" t="s">
        <v>277</v>
      </c>
      <c r="H1747" s="9" t="s">
        <v>277</v>
      </c>
      <c r="I1747" s="9" t="s">
        <v>277</v>
      </c>
      <c r="J1747" s="9" t="s">
        <v>277</v>
      </c>
      <c r="K1747" s="9" t="s">
        <v>277</v>
      </c>
      <c r="L1747" s="9" t="s">
        <v>277</v>
      </c>
      <c r="M1747" s="9">
        <v>669.6</v>
      </c>
      <c r="N1747" s="65"/>
      <c r="P1747" s="65">
        <f t="shared" si="40"/>
        <v>669.6</v>
      </c>
    </row>
    <row r="1748" spans="1:18" ht="15">
      <c r="A1748" s="28" t="s">
        <v>2071</v>
      </c>
      <c r="B1748" s="61" t="s">
        <v>2512</v>
      </c>
      <c r="C1748" s="3"/>
      <c r="D1748" s="3"/>
      <c r="E1748" s="9" t="s">
        <v>277</v>
      </c>
      <c r="F1748" s="9" t="s">
        <v>277</v>
      </c>
      <c r="G1748" s="9" t="s">
        <v>277</v>
      </c>
      <c r="H1748" s="9" t="s">
        <v>277</v>
      </c>
      <c r="I1748" s="9" t="s">
        <v>277</v>
      </c>
      <c r="J1748" s="9" t="s">
        <v>277</v>
      </c>
      <c r="K1748" s="9" t="s">
        <v>277</v>
      </c>
      <c r="L1748" s="9" t="s">
        <v>277</v>
      </c>
      <c r="M1748" s="9">
        <v>663.4</v>
      </c>
      <c r="N1748" s="65"/>
      <c r="P1748" s="65">
        <f t="shared" si="40"/>
        <v>663.4</v>
      </c>
    </row>
    <row r="1749" spans="1:18" ht="15">
      <c r="A1749" s="28" t="s">
        <v>2072</v>
      </c>
      <c r="B1749" s="61" t="s">
        <v>2506</v>
      </c>
      <c r="C1749" s="3"/>
      <c r="D1749" s="3"/>
      <c r="E1749" s="9" t="s">
        <v>277</v>
      </c>
      <c r="F1749" s="9" t="s">
        <v>277</v>
      </c>
      <c r="G1749" s="9" t="s">
        <v>277</v>
      </c>
      <c r="H1749" s="9" t="s">
        <v>277</v>
      </c>
      <c r="I1749" s="9" t="s">
        <v>277</v>
      </c>
      <c r="J1749" s="9" t="s">
        <v>277</v>
      </c>
      <c r="K1749" s="9" t="s">
        <v>277</v>
      </c>
      <c r="L1749" s="9" t="s">
        <v>277</v>
      </c>
      <c r="M1749" s="9">
        <v>663.00000000000011</v>
      </c>
      <c r="N1749" s="65"/>
      <c r="P1749" s="65">
        <f t="shared" si="40"/>
        <v>663.00000000000011</v>
      </c>
    </row>
    <row r="1750" spans="1:18" ht="15">
      <c r="A1750" s="28" t="s">
        <v>2149</v>
      </c>
      <c r="B1750" s="61" t="s">
        <v>163</v>
      </c>
      <c r="E1750" s="9" t="s">
        <v>277</v>
      </c>
      <c r="F1750" s="9" t="s">
        <v>277</v>
      </c>
      <c r="G1750" s="179">
        <v>658.8</v>
      </c>
      <c r="H1750" s="9" t="s">
        <v>277</v>
      </c>
      <c r="I1750" s="9">
        <v>0</v>
      </c>
      <c r="J1750" s="9" t="s">
        <v>277</v>
      </c>
      <c r="K1750" s="9" t="s">
        <v>277</v>
      </c>
      <c r="L1750" s="9" t="s">
        <v>277</v>
      </c>
      <c r="M1750" s="9" t="s">
        <v>277</v>
      </c>
      <c r="P1750" s="65">
        <f t="shared" si="40"/>
        <v>658.8</v>
      </c>
      <c r="R1750" t="s">
        <v>292</v>
      </c>
    </row>
    <row r="1751" spans="1:18" ht="15">
      <c r="A1751" s="28" t="s">
        <v>2150</v>
      </c>
      <c r="B1751" s="61" t="s">
        <v>2516</v>
      </c>
      <c r="C1751" s="3"/>
      <c r="D1751" s="3"/>
      <c r="E1751" s="9" t="s">
        <v>277</v>
      </c>
      <c r="F1751" s="9" t="s">
        <v>277</v>
      </c>
      <c r="G1751" s="9" t="s">
        <v>277</v>
      </c>
      <c r="H1751" s="9" t="s">
        <v>277</v>
      </c>
      <c r="I1751" s="9" t="s">
        <v>277</v>
      </c>
      <c r="J1751" s="9" t="s">
        <v>277</v>
      </c>
      <c r="K1751" s="9" t="s">
        <v>277</v>
      </c>
      <c r="L1751" s="9" t="s">
        <v>277</v>
      </c>
      <c r="M1751" s="9">
        <v>654.65000000000009</v>
      </c>
      <c r="N1751" s="65"/>
      <c r="P1751" s="65">
        <f t="shared" si="40"/>
        <v>654.65000000000009</v>
      </c>
    </row>
    <row r="1752" spans="1:18" ht="15">
      <c r="A1752" s="28" t="s">
        <v>2151</v>
      </c>
      <c r="B1752" s="61" t="s">
        <v>2529</v>
      </c>
      <c r="C1752" s="3"/>
      <c r="D1752" s="3"/>
      <c r="E1752" s="9" t="s">
        <v>277</v>
      </c>
      <c r="F1752" s="9" t="s">
        <v>277</v>
      </c>
      <c r="G1752" s="9" t="s">
        <v>277</v>
      </c>
      <c r="H1752" s="9" t="s">
        <v>277</v>
      </c>
      <c r="I1752" s="9" t="s">
        <v>277</v>
      </c>
      <c r="J1752" s="9" t="s">
        <v>277</v>
      </c>
      <c r="K1752" s="9" t="s">
        <v>277</v>
      </c>
      <c r="L1752" s="9" t="s">
        <v>277</v>
      </c>
      <c r="M1752" s="9">
        <v>652.69999999999993</v>
      </c>
      <c r="N1752" s="65"/>
      <c r="P1752" s="65">
        <f t="shared" si="40"/>
        <v>652.69999999999993</v>
      </c>
    </row>
    <row r="1753" spans="1:18" ht="15">
      <c r="A1753" s="238" t="s">
        <v>2480</v>
      </c>
      <c r="B1753" s="226" t="s">
        <v>1595</v>
      </c>
      <c r="C1753" s="3"/>
      <c r="D1753" s="3"/>
      <c r="E1753" s="9" t="s">
        <v>277</v>
      </c>
      <c r="F1753" s="9" t="s">
        <v>277</v>
      </c>
      <c r="G1753" s="9" t="s">
        <v>277</v>
      </c>
      <c r="H1753" s="9" t="s">
        <v>277</v>
      </c>
      <c r="I1753" s="9">
        <v>0</v>
      </c>
      <c r="J1753" s="9" t="s">
        <v>277</v>
      </c>
      <c r="K1753" s="9">
        <v>647.49999999999909</v>
      </c>
      <c r="L1753" s="9" t="s">
        <v>277</v>
      </c>
      <c r="M1753" s="9" t="s">
        <v>277</v>
      </c>
      <c r="P1753" s="65">
        <f t="shared" ref="P1753:P1783" si="41">SUM(E1753:M1753)</f>
        <v>647.49999999999909</v>
      </c>
    </row>
    <row r="1754" spans="1:18" ht="15">
      <c r="A1754" s="238" t="s">
        <v>2481</v>
      </c>
      <c r="B1754" s="226" t="s">
        <v>2073</v>
      </c>
      <c r="C1754" s="3"/>
      <c r="D1754" s="3"/>
      <c r="E1754" s="9" t="s">
        <v>277</v>
      </c>
      <c r="F1754" s="9" t="s">
        <v>277</v>
      </c>
      <c r="G1754" s="9" t="s">
        <v>277</v>
      </c>
      <c r="H1754" s="9" t="s">
        <v>277</v>
      </c>
      <c r="I1754" s="9">
        <v>0</v>
      </c>
      <c r="J1754" s="9" t="s">
        <v>277</v>
      </c>
      <c r="K1754" s="9" t="s">
        <v>277</v>
      </c>
      <c r="L1754" s="9">
        <v>645.70000000000346</v>
      </c>
      <c r="M1754" s="9" t="s">
        <v>277</v>
      </c>
      <c r="N1754" s="65"/>
      <c r="P1754" s="65">
        <f t="shared" si="41"/>
        <v>645.70000000000346</v>
      </c>
    </row>
    <row r="1755" spans="1:18" ht="15">
      <c r="A1755" s="238" t="s">
        <v>2482</v>
      </c>
      <c r="B1755" s="61" t="s">
        <v>2612</v>
      </c>
      <c r="C1755" s="3"/>
      <c r="D1755" s="3"/>
      <c r="E1755" s="9" t="s">
        <v>277</v>
      </c>
      <c r="F1755" s="9" t="s">
        <v>277</v>
      </c>
      <c r="G1755" s="9" t="s">
        <v>277</v>
      </c>
      <c r="H1755" s="9" t="s">
        <v>277</v>
      </c>
      <c r="I1755" s="9" t="s">
        <v>277</v>
      </c>
      <c r="J1755" s="9" t="s">
        <v>277</v>
      </c>
      <c r="K1755" s="9" t="s">
        <v>277</v>
      </c>
      <c r="L1755" s="9" t="s">
        <v>277</v>
      </c>
      <c r="M1755" s="9">
        <v>630.1</v>
      </c>
      <c r="N1755" s="65"/>
      <c r="P1755" s="65">
        <f t="shared" si="41"/>
        <v>630.1</v>
      </c>
    </row>
    <row r="1756" spans="1:18" ht="15">
      <c r="A1756" s="238" t="s">
        <v>2483</v>
      </c>
      <c r="B1756" s="61" t="s">
        <v>2504</v>
      </c>
      <c r="C1756" s="3"/>
      <c r="D1756" s="3"/>
      <c r="E1756" s="9" t="s">
        <v>277</v>
      </c>
      <c r="F1756" s="9" t="s">
        <v>277</v>
      </c>
      <c r="G1756" s="9" t="s">
        <v>277</v>
      </c>
      <c r="H1756" s="9" t="s">
        <v>277</v>
      </c>
      <c r="I1756" s="9" t="s">
        <v>277</v>
      </c>
      <c r="J1756" s="9" t="s">
        <v>277</v>
      </c>
      <c r="K1756" s="9" t="s">
        <v>277</v>
      </c>
      <c r="L1756" s="9" t="s">
        <v>277</v>
      </c>
      <c r="M1756" s="9">
        <v>626.70000000000005</v>
      </c>
      <c r="N1756" s="65"/>
      <c r="P1756" s="65">
        <f t="shared" si="41"/>
        <v>626.70000000000005</v>
      </c>
    </row>
    <row r="1757" spans="1:18" ht="15">
      <c r="A1757" s="238" t="s">
        <v>2484</v>
      </c>
      <c r="B1757" s="61" t="s">
        <v>177</v>
      </c>
      <c r="E1757" s="9">
        <v>481.5</v>
      </c>
      <c r="F1757" s="9">
        <v>124.6</v>
      </c>
      <c r="G1757" s="9" t="s">
        <v>277</v>
      </c>
      <c r="H1757" s="9" t="s">
        <v>277</v>
      </c>
      <c r="I1757" s="9">
        <v>0</v>
      </c>
      <c r="J1757" s="9" t="s">
        <v>277</v>
      </c>
      <c r="K1757" s="9" t="s">
        <v>277</v>
      </c>
      <c r="L1757" s="9" t="s">
        <v>277</v>
      </c>
      <c r="M1757" s="9" t="s">
        <v>277</v>
      </c>
      <c r="P1757" s="65">
        <f t="shared" si="41"/>
        <v>606.1</v>
      </c>
    </row>
    <row r="1758" spans="1:18" ht="15">
      <c r="A1758" s="238" t="s">
        <v>2485</v>
      </c>
      <c r="B1758" s="226" t="s">
        <v>1582</v>
      </c>
      <c r="C1758" s="3"/>
      <c r="D1758" s="3"/>
      <c r="E1758" s="9" t="s">
        <v>277</v>
      </c>
      <c r="F1758" s="9" t="s">
        <v>277</v>
      </c>
      <c r="G1758" s="9" t="s">
        <v>277</v>
      </c>
      <c r="H1758" s="9" t="s">
        <v>277</v>
      </c>
      <c r="I1758" s="9">
        <v>0</v>
      </c>
      <c r="J1758" s="9">
        <v>222.90000000000146</v>
      </c>
      <c r="K1758" s="9">
        <v>353.19999999999982</v>
      </c>
      <c r="L1758" s="9" t="s">
        <v>277</v>
      </c>
      <c r="M1758" s="9" t="s">
        <v>277</v>
      </c>
      <c r="P1758" s="65">
        <f t="shared" si="41"/>
        <v>576.10000000000127</v>
      </c>
    </row>
    <row r="1759" spans="1:18" ht="15">
      <c r="A1759" s="238" t="s">
        <v>2486</v>
      </c>
      <c r="B1759" s="61" t="s">
        <v>2523</v>
      </c>
      <c r="C1759" s="3"/>
      <c r="D1759" s="3"/>
      <c r="E1759" s="9" t="s">
        <v>277</v>
      </c>
      <c r="F1759" s="9" t="s">
        <v>277</v>
      </c>
      <c r="G1759" s="9" t="s">
        <v>277</v>
      </c>
      <c r="H1759" s="9" t="s">
        <v>277</v>
      </c>
      <c r="I1759" s="9" t="s">
        <v>277</v>
      </c>
      <c r="J1759" s="9" t="s">
        <v>277</v>
      </c>
      <c r="K1759" s="9" t="s">
        <v>277</v>
      </c>
      <c r="L1759" s="9" t="s">
        <v>277</v>
      </c>
      <c r="M1759" s="9">
        <v>555</v>
      </c>
      <c r="N1759" s="65"/>
      <c r="P1759" s="65">
        <f t="shared" si="41"/>
        <v>555</v>
      </c>
    </row>
    <row r="1760" spans="1:18" ht="15">
      <c r="A1760" s="238" t="s">
        <v>2487</v>
      </c>
      <c r="B1760" s="61" t="s">
        <v>650</v>
      </c>
      <c r="E1760" s="9" t="s">
        <v>277</v>
      </c>
      <c r="F1760" s="9" t="s">
        <v>277</v>
      </c>
      <c r="G1760" s="9" t="s">
        <v>277</v>
      </c>
      <c r="H1760" s="9">
        <v>553.400000000001</v>
      </c>
      <c r="I1760" s="9">
        <v>0</v>
      </c>
      <c r="J1760" s="9" t="s">
        <v>277</v>
      </c>
      <c r="K1760" s="9" t="s">
        <v>277</v>
      </c>
      <c r="L1760" s="9" t="s">
        <v>277</v>
      </c>
      <c r="M1760" s="9" t="s">
        <v>277</v>
      </c>
      <c r="P1760" s="65">
        <f t="shared" si="41"/>
        <v>553.400000000001</v>
      </c>
    </row>
    <row r="1761" spans="1:21" ht="15">
      <c r="A1761" s="238" t="s">
        <v>2488</v>
      </c>
      <c r="B1761" s="61" t="s">
        <v>2513</v>
      </c>
      <c r="C1761" s="3"/>
      <c r="D1761" s="3"/>
      <c r="E1761" s="9" t="s">
        <v>277</v>
      </c>
      <c r="F1761" s="9" t="s">
        <v>277</v>
      </c>
      <c r="G1761" s="9" t="s">
        <v>277</v>
      </c>
      <c r="H1761" s="9" t="s">
        <v>277</v>
      </c>
      <c r="I1761" s="9" t="s">
        <v>277</v>
      </c>
      <c r="J1761" s="9" t="s">
        <v>277</v>
      </c>
      <c r="K1761" s="9" t="s">
        <v>277</v>
      </c>
      <c r="L1761" s="9" t="s">
        <v>277</v>
      </c>
      <c r="M1761" s="9">
        <v>548.40000000000009</v>
      </c>
      <c r="N1761" s="65"/>
      <c r="P1761" s="65">
        <f t="shared" si="41"/>
        <v>548.40000000000009</v>
      </c>
    </row>
    <row r="1762" spans="1:21" ht="15">
      <c r="A1762" s="238" t="s">
        <v>2489</v>
      </c>
      <c r="B1762" s="61" t="s">
        <v>2526</v>
      </c>
      <c r="C1762" s="3"/>
      <c r="D1762" s="3"/>
      <c r="E1762" s="9" t="s">
        <v>277</v>
      </c>
      <c r="F1762" s="9" t="s">
        <v>277</v>
      </c>
      <c r="G1762" s="9" t="s">
        <v>277</v>
      </c>
      <c r="H1762" s="9" t="s">
        <v>277</v>
      </c>
      <c r="I1762" s="9" t="s">
        <v>277</v>
      </c>
      <c r="J1762" s="9" t="s">
        <v>277</v>
      </c>
      <c r="K1762" s="9" t="s">
        <v>277</v>
      </c>
      <c r="L1762" s="9" t="s">
        <v>277</v>
      </c>
      <c r="M1762" s="9">
        <v>544.65</v>
      </c>
      <c r="N1762" s="65"/>
      <c r="P1762" s="65">
        <f t="shared" si="41"/>
        <v>544.65</v>
      </c>
    </row>
    <row r="1763" spans="1:21" ht="15">
      <c r="A1763" s="238" t="s">
        <v>2490</v>
      </c>
      <c r="B1763" s="61" t="s">
        <v>2532</v>
      </c>
      <c r="C1763" s="3"/>
      <c r="D1763" s="3"/>
      <c r="E1763" s="9" t="s">
        <v>277</v>
      </c>
      <c r="F1763" s="9" t="s">
        <v>277</v>
      </c>
      <c r="G1763" s="9" t="s">
        <v>277</v>
      </c>
      <c r="H1763" s="9" t="s">
        <v>277</v>
      </c>
      <c r="I1763" s="9" t="s">
        <v>277</v>
      </c>
      <c r="J1763" s="9" t="s">
        <v>277</v>
      </c>
      <c r="K1763" s="9" t="s">
        <v>277</v>
      </c>
      <c r="L1763" s="9" t="s">
        <v>277</v>
      </c>
      <c r="M1763" s="9">
        <v>536.04999999999995</v>
      </c>
      <c r="N1763" s="65"/>
      <c r="P1763" s="65">
        <f t="shared" si="41"/>
        <v>536.04999999999995</v>
      </c>
    </row>
    <row r="1764" spans="1:21" ht="15">
      <c r="A1764" s="238" t="s">
        <v>2491</v>
      </c>
      <c r="B1764" s="226" t="s">
        <v>2074</v>
      </c>
      <c r="C1764" s="3"/>
      <c r="D1764" s="3"/>
      <c r="E1764" s="9" t="s">
        <v>277</v>
      </c>
      <c r="F1764" s="9" t="s">
        <v>277</v>
      </c>
      <c r="G1764" s="9" t="s">
        <v>277</v>
      </c>
      <c r="H1764" s="9" t="s">
        <v>277</v>
      </c>
      <c r="I1764" s="9">
        <v>0</v>
      </c>
      <c r="J1764" s="9" t="s">
        <v>277</v>
      </c>
      <c r="K1764" s="9" t="s">
        <v>277</v>
      </c>
      <c r="L1764" s="9">
        <v>15.199999999998909</v>
      </c>
      <c r="M1764" s="9">
        <v>481.1</v>
      </c>
      <c r="N1764" s="65"/>
      <c r="P1764" s="65">
        <f t="shared" si="41"/>
        <v>496.29999999999893</v>
      </c>
    </row>
    <row r="1765" spans="1:21" ht="15">
      <c r="A1765" s="238" t="s">
        <v>2492</v>
      </c>
      <c r="B1765" s="61" t="s">
        <v>2514</v>
      </c>
      <c r="C1765" s="3"/>
      <c r="D1765" s="3"/>
      <c r="E1765" s="9" t="s">
        <v>277</v>
      </c>
      <c r="F1765" s="9" t="s">
        <v>277</v>
      </c>
      <c r="G1765" s="9" t="s">
        <v>277</v>
      </c>
      <c r="H1765" s="9" t="s">
        <v>277</v>
      </c>
      <c r="I1765" s="9" t="s">
        <v>277</v>
      </c>
      <c r="J1765" s="9" t="s">
        <v>277</v>
      </c>
      <c r="K1765" s="9" t="s">
        <v>277</v>
      </c>
      <c r="L1765" s="9" t="s">
        <v>277</v>
      </c>
      <c r="M1765" s="9">
        <v>493.95000000000005</v>
      </c>
      <c r="N1765" s="65"/>
      <c r="P1765" s="65">
        <f t="shared" si="41"/>
        <v>493.95000000000005</v>
      </c>
    </row>
    <row r="1766" spans="1:21" ht="15">
      <c r="A1766" s="238" t="s">
        <v>2493</v>
      </c>
      <c r="B1766" s="61" t="s">
        <v>2503</v>
      </c>
      <c r="C1766" s="3"/>
      <c r="D1766" s="3"/>
      <c r="E1766" s="9" t="s">
        <v>277</v>
      </c>
      <c r="F1766" s="9" t="s">
        <v>277</v>
      </c>
      <c r="G1766" s="9" t="s">
        <v>277</v>
      </c>
      <c r="H1766" s="9" t="s">
        <v>277</v>
      </c>
      <c r="I1766" s="9" t="s">
        <v>277</v>
      </c>
      <c r="J1766" s="9" t="s">
        <v>277</v>
      </c>
      <c r="K1766" s="9" t="s">
        <v>277</v>
      </c>
      <c r="L1766" s="9" t="s">
        <v>277</v>
      </c>
      <c r="M1766" s="9">
        <v>488.90000000000003</v>
      </c>
      <c r="N1766" s="65"/>
      <c r="P1766" s="65">
        <f t="shared" si="41"/>
        <v>488.90000000000003</v>
      </c>
    </row>
    <row r="1767" spans="1:21" ht="15">
      <c r="A1767" s="238" t="s">
        <v>2494</v>
      </c>
      <c r="B1767" s="61" t="s">
        <v>2510</v>
      </c>
      <c r="C1767" s="3"/>
      <c r="D1767" s="3"/>
      <c r="E1767" s="9" t="s">
        <v>277</v>
      </c>
      <c r="F1767" s="9" t="s">
        <v>277</v>
      </c>
      <c r="G1767" s="9" t="s">
        <v>277</v>
      </c>
      <c r="H1767" s="9" t="s">
        <v>277</v>
      </c>
      <c r="I1767" s="9" t="s">
        <v>277</v>
      </c>
      <c r="J1767" s="9" t="s">
        <v>277</v>
      </c>
      <c r="K1767" s="9" t="s">
        <v>277</v>
      </c>
      <c r="L1767" s="9" t="s">
        <v>277</v>
      </c>
      <c r="M1767" s="9">
        <v>479.95</v>
      </c>
      <c r="N1767" s="65"/>
      <c r="P1767" s="65">
        <f t="shared" si="41"/>
        <v>479.95</v>
      </c>
    </row>
    <row r="1768" spans="1:21" ht="15">
      <c r="A1768" s="238" t="s">
        <v>2495</v>
      </c>
      <c r="B1768" s="61" t="s">
        <v>2530</v>
      </c>
      <c r="C1768" s="3"/>
      <c r="D1768" s="3"/>
      <c r="E1768" s="9" t="s">
        <v>277</v>
      </c>
      <c r="F1768" s="9" t="s">
        <v>277</v>
      </c>
      <c r="G1768" s="9" t="s">
        <v>277</v>
      </c>
      <c r="H1768" s="9" t="s">
        <v>277</v>
      </c>
      <c r="I1768" s="9" t="s">
        <v>277</v>
      </c>
      <c r="J1768" s="9" t="s">
        <v>277</v>
      </c>
      <c r="K1768" s="9" t="s">
        <v>277</v>
      </c>
      <c r="L1768" s="9" t="s">
        <v>277</v>
      </c>
      <c r="M1768" s="9">
        <v>443.4</v>
      </c>
      <c r="N1768" s="65"/>
      <c r="P1768" s="65">
        <f t="shared" si="41"/>
        <v>443.4</v>
      </c>
    </row>
    <row r="1769" spans="1:21" ht="15">
      <c r="A1769" s="238" t="s">
        <v>2496</v>
      </c>
      <c r="B1769" s="170" t="s">
        <v>1270</v>
      </c>
      <c r="C1769" s="3"/>
      <c r="D1769" s="3"/>
      <c r="E1769" s="9" t="s">
        <v>277</v>
      </c>
      <c r="F1769" s="9" t="s">
        <v>277</v>
      </c>
      <c r="G1769" s="9" t="s">
        <v>277</v>
      </c>
      <c r="H1769" s="9" t="s">
        <v>277</v>
      </c>
      <c r="I1769" s="9">
        <v>0</v>
      </c>
      <c r="J1769" s="9">
        <v>430.50000000000091</v>
      </c>
      <c r="K1769" s="9" t="s">
        <v>277</v>
      </c>
      <c r="L1769" s="9" t="s">
        <v>277</v>
      </c>
      <c r="M1769" s="9" t="s">
        <v>277</v>
      </c>
      <c r="P1769" s="65">
        <f t="shared" si="41"/>
        <v>430.50000000000091</v>
      </c>
    </row>
    <row r="1770" spans="1:21" ht="15">
      <c r="A1770" s="238" t="s">
        <v>2497</v>
      </c>
      <c r="B1770" s="61" t="s">
        <v>611</v>
      </c>
      <c r="E1770" s="9" t="s">
        <v>277</v>
      </c>
      <c r="F1770" s="9" t="s">
        <v>277</v>
      </c>
      <c r="G1770" s="9" t="s">
        <v>277</v>
      </c>
      <c r="H1770" s="9">
        <v>428.89999999999782</v>
      </c>
      <c r="I1770" s="9">
        <v>0</v>
      </c>
      <c r="J1770" s="9" t="s">
        <v>277</v>
      </c>
      <c r="K1770" s="9" t="s">
        <v>277</v>
      </c>
      <c r="L1770" s="9" t="s">
        <v>277</v>
      </c>
      <c r="M1770" s="9" t="s">
        <v>277</v>
      </c>
      <c r="P1770" s="65">
        <f t="shared" si="41"/>
        <v>428.89999999999782</v>
      </c>
    </row>
    <row r="1771" spans="1:21" ht="15">
      <c r="A1771" s="238" t="s">
        <v>2498</v>
      </c>
      <c r="B1771" s="226" t="s">
        <v>1594</v>
      </c>
      <c r="C1771" s="3"/>
      <c r="D1771" s="3"/>
      <c r="E1771" s="9" t="s">
        <v>277</v>
      </c>
      <c r="F1771" s="9" t="s">
        <v>277</v>
      </c>
      <c r="G1771" s="9" t="s">
        <v>277</v>
      </c>
      <c r="H1771" s="9" t="s">
        <v>277</v>
      </c>
      <c r="I1771" s="9">
        <v>0</v>
      </c>
      <c r="J1771" s="9" t="s">
        <v>277</v>
      </c>
      <c r="K1771" s="9">
        <v>402.00000000000091</v>
      </c>
      <c r="L1771" s="9" t="s">
        <v>277</v>
      </c>
      <c r="M1771" s="9" t="s">
        <v>277</v>
      </c>
      <c r="P1771" s="65">
        <f t="shared" si="41"/>
        <v>402.00000000000091</v>
      </c>
      <c r="S1771" t="s">
        <v>2297</v>
      </c>
    </row>
    <row r="1772" spans="1:21" ht="15">
      <c r="A1772" s="238" t="s">
        <v>2499</v>
      </c>
      <c r="B1772" s="61" t="s">
        <v>2527</v>
      </c>
      <c r="C1772" s="3"/>
      <c r="D1772" s="3"/>
      <c r="E1772" s="9" t="s">
        <v>277</v>
      </c>
      <c r="F1772" s="9" t="s">
        <v>277</v>
      </c>
      <c r="G1772" s="9" t="s">
        <v>277</v>
      </c>
      <c r="H1772" s="9" t="s">
        <v>277</v>
      </c>
      <c r="I1772" s="9" t="s">
        <v>277</v>
      </c>
      <c r="J1772" s="9" t="s">
        <v>277</v>
      </c>
      <c r="K1772" s="9" t="s">
        <v>277</v>
      </c>
      <c r="L1772" s="9" t="s">
        <v>277</v>
      </c>
      <c r="M1772" s="9">
        <v>399.59999999999997</v>
      </c>
      <c r="N1772" s="65"/>
      <c r="P1772" s="65">
        <f t="shared" si="41"/>
        <v>399.59999999999997</v>
      </c>
    </row>
    <row r="1773" spans="1:21" ht="15">
      <c r="A1773" s="238" t="s">
        <v>2500</v>
      </c>
      <c r="B1773" s="61" t="s">
        <v>178</v>
      </c>
      <c r="E1773" s="9">
        <v>372.7</v>
      </c>
      <c r="F1773" s="9" t="s">
        <v>277</v>
      </c>
      <c r="G1773" s="9" t="s">
        <v>277</v>
      </c>
      <c r="H1773" s="9" t="s">
        <v>277</v>
      </c>
      <c r="I1773" s="9">
        <v>0</v>
      </c>
      <c r="J1773" s="9" t="s">
        <v>277</v>
      </c>
      <c r="K1773" s="9" t="s">
        <v>277</v>
      </c>
      <c r="L1773" s="9" t="s">
        <v>277</v>
      </c>
      <c r="M1773" s="9" t="s">
        <v>277</v>
      </c>
      <c r="P1773" s="65">
        <f t="shared" si="41"/>
        <v>372.7</v>
      </c>
    </row>
    <row r="1774" spans="1:21" ht="15">
      <c r="A1774" s="238" t="s">
        <v>2501</v>
      </c>
      <c r="B1774" s="226" t="s">
        <v>1577</v>
      </c>
      <c r="C1774" s="3"/>
      <c r="D1774" s="3"/>
      <c r="E1774" s="9" t="s">
        <v>277</v>
      </c>
      <c r="F1774" s="9" t="s">
        <v>277</v>
      </c>
      <c r="G1774" s="9" t="s">
        <v>277</v>
      </c>
      <c r="H1774" s="9" t="s">
        <v>277</v>
      </c>
      <c r="I1774" s="9">
        <v>0</v>
      </c>
      <c r="J1774" s="9">
        <v>368.00000000000091</v>
      </c>
      <c r="K1774" s="9" t="s">
        <v>277</v>
      </c>
      <c r="L1774" s="9" t="s">
        <v>277</v>
      </c>
      <c r="M1774" s="9" t="s">
        <v>277</v>
      </c>
      <c r="P1774" s="65">
        <f t="shared" si="41"/>
        <v>368.00000000000091</v>
      </c>
      <c r="U1774" t="s">
        <v>2297</v>
      </c>
    </row>
    <row r="1775" spans="1:21" ht="15">
      <c r="A1775" s="238" t="s">
        <v>2502</v>
      </c>
      <c r="B1775" s="61" t="s">
        <v>2098</v>
      </c>
      <c r="C1775" s="3"/>
      <c r="D1775" s="3"/>
      <c r="E1775" s="9" t="s">
        <v>277</v>
      </c>
      <c r="F1775" s="9" t="s">
        <v>277</v>
      </c>
      <c r="G1775" s="9" t="s">
        <v>277</v>
      </c>
      <c r="H1775" s="9" t="s">
        <v>277</v>
      </c>
      <c r="I1775" s="9">
        <v>0</v>
      </c>
      <c r="J1775" s="9" t="s">
        <v>277</v>
      </c>
      <c r="K1775" s="9" t="s">
        <v>277</v>
      </c>
      <c r="L1775" s="9">
        <v>353.09999999999945</v>
      </c>
      <c r="M1775" s="9" t="s">
        <v>277</v>
      </c>
      <c r="N1775" s="65"/>
      <c r="P1775" s="65">
        <f t="shared" si="41"/>
        <v>353.09999999999945</v>
      </c>
    </row>
    <row r="1776" spans="1:21" ht="15">
      <c r="A1776" s="238" t="s">
        <v>2531</v>
      </c>
      <c r="B1776" s="61" t="s">
        <v>636</v>
      </c>
      <c r="E1776" s="9" t="s">
        <v>277</v>
      </c>
      <c r="F1776" s="9" t="s">
        <v>277</v>
      </c>
      <c r="G1776" s="9" t="s">
        <v>277</v>
      </c>
      <c r="H1776" s="9">
        <v>322.80000000000018</v>
      </c>
      <c r="I1776" s="9">
        <v>0</v>
      </c>
      <c r="J1776" s="9" t="s">
        <v>277</v>
      </c>
      <c r="K1776" s="9" t="s">
        <v>277</v>
      </c>
      <c r="L1776" s="9" t="s">
        <v>277</v>
      </c>
      <c r="M1776" s="9" t="s">
        <v>277</v>
      </c>
      <c r="P1776" s="65">
        <f t="shared" si="41"/>
        <v>322.80000000000018</v>
      </c>
    </row>
    <row r="1777" spans="1:21" ht="15">
      <c r="A1777" s="238" t="s">
        <v>2613</v>
      </c>
      <c r="B1777" s="61" t="s">
        <v>640</v>
      </c>
      <c r="E1777" s="9" t="s">
        <v>277</v>
      </c>
      <c r="F1777" s="9" t="s">
        <v>277</v>
      </c>
      <c r="G1777" s="9" t="s">
        <v>277</v>
      </c>
      <c r="H1777" s="9">
        <v>321.19999999999891</v>
      </c>
      <c r="I1777" s="9">
        <v>0</v>
      </c>
      <c r="J1777" s="9" t="s">
        <v>277</v>
      </c>
      <c r="K1777" s="9" t="s">
        <v>277</v>
      </c>
      <c r="L1777" s="9" t="s">
        <v>277</v>
      </c>
      <c r="M1777" s="9" t="s">
        <v>277</v>
      </c>
      <c r="P1777" s="65">
        <f t="shared" si="41"/>
        <v>321.19999999999891</v>
      </c>
    </row>
    <row r="1778" spans="1:21" ht="15">
      <c r="A1778" s="238" t="s">
        <v>2626</v>
      </c>
      <c r="B1778" s="181" t="s">
        <v>1266</v>
      </c>
      <c r="C1778" s="3"/>
      <c r="D1778" s="3"/>
      <c r="E1778" s="9" t="s">
        <v>277</v>
      </c>
      <c r="F1778" s="9" t="s">
        <v>277</v>
      </c>
      <c r="G1778" s="9" t="s">
        <v>277</v>
      </c>
      <c r="H1778" s="9" t="s">
        <v>277</v>
      </c>
      <c r="I1778" s="9">
        <v>0</v>
      </c>
      <c r="J1778" s="9" t="s">
        <v>277</v>
      </c>
      <c r="K1778" s="9" t="s">
        <v>277</v>
      </c>
      <c r="L1778" s="9" t="s">
        <v>277</v>
      </c>
      <c r="M1778" s="9" t="s">
        <v>277</v>
      </c>
      <c r="P1778" s="65">
        <f t="shared" si="41"/>
        <v>0</v>
      </c>
    </row>
    <row r="1779" spans="1:21" ht="15">
      <c r="A1779" s="238" t="s">
        <v>2662</v>
      </c>
      <c r="B1779" s="170" t="s">
        <v>1275</v>
      </c>
      <c r="C1779" s="3"/>
      <c r="D1779" s="3"/>
      <c r="E1779" s="9" t="s">
        <v>277</v>
      </c>
      <c r="F1779" s="9" t="s">
        <v>277</v>
      </c>
      <c r="G1779" s="9" t="s">
        <v>277</v>
      </c>
      <c r="H1779" s="9" t="s">
        <v>277</v>
      </c>
      <c r="I1779" s="9">
        <v>0</v>
      </c>
      <c r="J1779" s="9" t="s">
        <v>277</v>
      </c>
      <c r="K1779" s="9" t="s">
        <v>277</v>
      </c>
      <c r="L1779" s="9" t="s">
        <v>277</v>
      </c>
      <c r="M1779" s="9" t="s">
        <v>277</v>
      </c>
      <c r="P1779" s="65">
        <f t="shared" si="41"/>
        <v>0</v>
      </c>
    </row>
    <row r="1780" spans="1:21" ht="15">
      <c r="A1780" s="238" t="s">
        <v>2663</v>
      </c>
      <c r="B1780" s="170" t="s">
        <v>1274</v>
      </c>
      <c r="C1780" s="3"/>
      <c r="D1780" s="3"/>
      <c r="E1780" s="9" t="s">
        <v>277</v>
      </c>
      <c r="F1780" s="9" t="s">
        <v>277</v>
      </c>
      <c r="G1780" s="9" t="s">
        <v>277</v>
      </c>
      <c r="H1780" s="9" t="s">
        <v>277</v>
      </c>
      <c r="I1780" s="9">
        <v>0</v>
      </c>
      <c r="J1780" s="9" t="s">
        <v>277</v>
      </c>
      <c r="K1780" s="9" t="s">
        <v>277</v>
      </c>
      <c r="L1780" s="9" t="s">
        <v>277</v>
      </c>
      <c r="M1780" s="9" t="s">
        <v>277</v>
      </c>
      <c r="P1780" s="65">
        <f t="shared" si="41"/>
        <v>0</v>
      </c>
    </row>
    <row r="1781" spans="1:21" ht="15">
      <c r="A1781" s="238" t="s">
        <v>2664</v>
      </c>
      <c r="B1781" s="170" t="s">
        <v>1273</v>
      </c>
      <c r="C1781" s="3"/>
      <c r="D1781" s="3"/>
      <c r="E1781" s="9" t="s">
        <v>277</v>
      </c>
      <c r="F1781" s="9" t="s">
        <v>277</v>
      </c>
      <c r="G1781" s="9" t="s">
        <v>277</v>
      </c>
      <c r="H1781" s="9" t="s">
        <v>277</v>
      </c>
      <c r="I1781" s="9">
        <v>0</v>
      </c>
      <c r="J1781" s="9" t="s">
        <v>277</v>
      </c>
      <c r="K1781" s="9" t="s">
        <v>277</v>
      </c>
      <c r="L1781" s="9" t="s">
        <v>277</v>
      </c>
      <c r="M1781" s="9" t="s">
        <v>277</v>
      </c>
      <c r="P1781" s="65">
        <f t="shared" si="41"/>
        <v>0</v>
      </c>
      <c r="S1781" t="s">
        <v>2297</v>
      </c>
      <c r="U1781" t="s">
        <v>2297</v>
      </c>
    </row>
    <row r="1782" spans="1:21" ht="15">
      <c r="A1782" s="238" t="s">
        <v>2665</v>
      </c>
      <c r="B1782" s="170" t="s">
        <v>1294</v>
      </c>
      <c r="C1782" s="3"/>
      <c r="D1782" s="3"/>
      <c r="E1782" s="9" t="s">
        <v>277</v>
      </c>
      <c r="F1782" s="9" t="s">
        <v>277</v>
      </c>
      <c r="G1782" s="9" t="s">
        <v>277</v>
      </c>
      <c r="H1782" s="9" t="s">
        <v>277</v>
      </c>
      <c r="I1782" s="9">
        <v>0</v>
      </c>
      <c r="J1782" s="9" t="s">
        <v>277</v>
      </c>
      <c r="K1782" s="9" t="s">
        <v>277</v>
      </c>
      <c r="L1782" s="9" t="s">
        <v>277</v>
      </c>
      <c r="M1782" s="9" t="s">
        <v>277</v>
      </c>
      <c r="P1782" s="65">
        <f t="shared" si="41"/>
        <v>0</v>
      </c>
    </row>
    <row r="1783" spans="1:21" ht="15">
      <c r="A1783" s="238" t="s">
        <v>2666</v>
      </c>
      <c r="B1783" s="170" t="s">
        <v>1282</v>
      </c>
      <c r="C1783" s="3"/>
      <c r="D1783" s="3"/>
      <c r="E1783" s="9" t="s">
        <v>277</v>
      </c>
      <c r="F1783" s="9" t="s">
        <v>277</v>
      </c>
      <c r="G1783" s="9" t="s">
        <v>277</v>
      </c>
      <c r="H1783" s="9" t="s">
        <v>277</v>
      </c>
      <c r="I1783" s="9">
        <v>0</v>
      </c>
      <c r="J1783" s="9" t="s">
        <v>277</v>
      </c>
      <c r="K1783" s="9" t="s">
        <v>277</v>
      </c>
      <c r="L1783" s="9" t="s">
        <v>277</v>
      </c>
      <c r="M1783" s="9" t="s">
        <v>277</v>
      </c>
      <c r="P1783" s="65">
        <f t="shared" si="41"/>
        <v>0</v>
      </c>
      <c r="S1783" t="s">
        <v>2297</v>
      </c>
    </row>
    <row r="1784" spans="1:21" ht="15">
      <c r="A1784" s="28"/>
      <c r="B1784" s="61"/>
      <c r="E1784" s="9"/>
      <c r="F1784" s="9"/>
      <c r="G1784" s="9"/>
      <c r="H1784" s="9"/>
      <c r="L1784" s="67"/>
      <c r="M1784" s="67"/>
      <c r="N1784" s="65"/>
    </row>
    <row r="1785" spans="1:21" ht="15">
      <c r="A1785" s="28"/>
      <c r="E1785" s="9"/>
      <c r="L1785" s="67"/>
      <c r="M1785" s="67"/>
    </row>
    <row r="1786" spans="1:21" ht="15">
      <c r="A1786" s="28"/>
      <c r="E1786" s="9"/>
      <c r="L1786" s="67"/>
      <c r="M1786" s="67"/>
    </row>
    <row r="1787" spans="1:21" ht="25.5">
      <c r="A1787" s="23" t="s">
        <v>2117</v>
      </c>
      <c r="L1787" s="67"/>
      <c r="M1787" s="67"/>
    </row>
    <row r="1788" spans="1:21">
      <c r="L1788" s="67"/>
      <c r="M1788" s="67"/>
    </row>
    <row r="1789" spans="1:21" ht="15">
      <c r="A1789" s="38"/>
      <c r="B1789" s="38"/>
      <c r="C1789" s="38"/>
      <c r="D1789" s="38"/>
      <c r="E1789" s="59">
        <v>2016</v>
      </c>
      <c r="F1789" s="59">
        <v>2017</v>
      </c>
      <c r="G1789" s="59">
        <v>2018</v>
      </c>
      <c r="H1789" s="59">
        <v>2019</v>
      </c>
      <c r="I1789" s="59">
        <v>2020</v>
      </c>
      <c r="J1789" s="59">
        <v>2021</v>
      </c>
      <c r="K1789" s="59">
        <v>2022</v>
      </c>
      <c r="L1789" s="59">
        <v>2023</v>
      </c>
      <c r="M1789" s="59">
        <v>2024</v>
      </c>
      <c r="P1789" s="68" t="s">
        <v>40</v>
      </c>
    </row>
    <row r="1790" spans="1:21" ht="15">
      <c r="A1790" s="28" t="s">
        <v>0</v>
      </c>
      <c r="B1790" s="61" t="s">
        <v>11</v>
      </c>
      <c r="E1790" s="179">
        <v>624.9</v>
      </c>
      <c r="F1790" s="179">
        <v>189.9</v>
      </c>
      <c r="G1790" s="9">
        <v>278.39999999999998</v>
      </c>
      <c r="H1790" s="179">
        <v>365.49999999999909</v>
      </c>
      <c r="I1790" s="9">
        <v>0</v>
      </c>
      <c r="J1790" s="9">
        <v>348.49999999999909</v>
      </c>
      <c r="K1790" s="9">
        <v>227.50000000000091</v>
      </c>
      <c r="L1790" s="9">
        <v>500.4</v>
      </c>
      <c r="M1790" s="9">
        <v>320.5</v>
      </c>
      <c r="P1790" s="65">
        <f t="shared" ref="P1790:P1821" si="42">SUM(E1790:M1790)</f>
        <v>2855.599999999999</v>
      </c>
      <c r="R1790" t="s">
        <v>322</v>
      </c>
    </row>
    <row r="1791" spans="1:21" ht="15">
      <c r="A1791" s="28" t="s">
        <v>2</v>
      </c>
      <c r="B1791" s="61" t="s">
        <v>25</v>
      </c>
      <c r="E1791" s="174">
        <v>665.6</v>
      </c>
      <c r="F1791" s="9">
        <v>39.299999999999997</v>
      </c>
      <c r="G1791" s="9">
        <v>257.8</v>
      </c>
      <c r="H1791" s="9">
        <v>221.65000000000055</v>
      </c>
      <c r="I1791" s="9">
        <v>0</v>
      </c>
      <c r="J1791" s="9">
        <v>433.89999999999782</v>
      </c>
      <c r="K1791" s="9">
        <v>333.29999999999927</v>
      </c>
      <c r="L1791" s="9">
        <v>487</v>
      </c>
      <c r="M1791" s="9">
        <v>366</v>
      </c>
      <c r="P1791" s="65">
        <f t="shared" si="42"/>
        <v>2804.5499999999975</v>
      </c>
      <c r="R1791" t="s">
        <v>332</v>
      </c>
    </row>
    <row r="1792" spans="1:21" ht="15">
      <c r="A1792" s="28" t="s">
        <v>3</v>
      </c>
      <c r="B1792" s="61" t="s">
        <v>21</v>
      </c>
      <c r="E1792" s="179">
        <v>574.35</v>
      </c>
      <c r="F1792" s="9">
        <v>66</v>
      </c>
      <c r="G1792" s="175">
        <v>407.6</v>
      </c>
      <c r="H1792" s="9">
        <v>185.20000000000073</v>
      </c>
      <c r="I1792" s="9">
        <v>0</v>
      </c>
      <c r="J1792" s="9">
        <v>310.70000000000073</v>
      </c>
      <c r="K1792" s="179">
        <v>454.89999999999873</v>
      </c>
      <c r="L1792" s="9">
        <v>452.5</v>
      </c>
      <c r="M1792" s="9">
        <v>271.40000000000003</v>
      </c>
      <c r="P1792" s="65">
        <f t="shared" si="42"/>
        <v>2722.65</v>
      </c>
      <c r="R1792" t="s">
        <v>377</v>
      </c>
    </row>
    <row r="1793" spans="1:22" ht="15">
      <c r="A1793" s="28" t="s">
        <v>5</v>
      </c>
      <c r="B1793" s="61" t="s">
        <v>23</v>
      </c>
      <c r="E1793" s="9">
        <v>249.7</v>
      </c>
      <c r="F1793" s="179">
        <v>213.3</v>
      </c>
      <c r="G1793" s="174">
        <v>425.4</v>
      </c>
      <c r="H1793" s="9">
        <v>129.99999999999909</v>
      </c>
      <c r="I1793" s="9">
        <v>0</v>
      </c>
      <c r="J1793" s="9">
        <v>337.19999999999891</v>
      </c>
      <c r="K1793" s="9">
        <v>309.60000000000127</v>
      </c>
      <c r="L1793" s="179">
        <v>615.4</v>
      </c>
      <c r="M1793" s="9">
        <v>184</v>
      </c>
      <c r="P1793" s="65">
        <f t="shared" si="42"/>
        <v>2464.5999999999995</v>
      </c>
      <c r="R1793" t="s">
        <v>2338</v>
      </c>
      <c r="V1793" s="181"/>
    </row>
    <row r="1794" spans="1:22" ht="15">
      <c r="A1794" s="28" t="s">
        <v>7</v>
      </c>
      <c r="B1794" s="61" t="s">
        <v>33</v>
      </c>
      <c r="E1794" s="175">
        <v>647</v>
      </c>
      <c r="F1794" s="9">
        <v>132.9</v>
      </c>
      <c r="G1794" s="9">
        <v>278.7</v>
      </c>
      <c r="H1794" s="9">
        <v>272.69999999999891</v>
      </c>
      <c r="I1794" s="9">
        <v>0</v>
      </c>
      <c r="J1794" s="9">
        <v>163.90000000000146</v>
      </c>
      <c r="K1794" s="9">
        <v>158.80000000000109</v>
      </c>
      <c r="L1794" s="9">
        <v>445.5</v>
      </c>
      <c r="M1794" s="9">
        <v>309.09999999999997</v>
      </c>
      <c r="P1794" s="65">
        <f t="shared" si="42"/>
        <v>2408.6000000000013</v>
      </c>
      <c r="R1794" t="s">
        <v>281</v>
      </c>
      <c r="V1794" s="61"/>
    </row>
    <row r="1795" spans="1:22" ht="15">
      <c r="A1795" s="28" t="s">
        <v>8</v>
      </c>
      <c r="B1795" s="61" t="s">
        <v>648</v>
      </c>
      <c r="E1795" s="9" t="s">
        <v>277</v>
      </c>
      <c r="F1795" s="9" t="s">
        <v>277</v>
      </c>
      <c r="G1795" s="9" t="s">
        <v>277</v>
      </c>
      <c r="H1795" s="179">
        <v>430.39999999999964</v>
      </c>
      <c r="I1795" s="9">
        <v>0</v>
      </c>
      <c r="J1795" s="176">
        <v>571.59999999999945</v>
      </c>
      <c r="K1795" s="179">
        <v>468.50000000000091</v>
      </c>
      <c r="L1795" s="9">
        <v>464</v>
      </c>
      <c r="M1795" s="9">
        <v>452.40000000000003</v>
      </c>
      <c r="P1795" s="65">
        <f t="shared" si="42"/>
        <v>2386.9</v>
      </c>
      <c r="R1795" t="s">
        <v>1904</v>
      </c>
      <c r="U1795" s="3" t="s">
        <v>2337</v>
      </c>
      <c r="V1795" s="181"/>
    </row>
    <row r="1796" spans="1:22" ht="15">
      <c r="A1796" s="28" t="s">
        <v>10</v>
      </c>
      <c r="B1796" s="61" t="s">
        <v>661</v>
      </c>
      <c r="E1796" s="9" t="s">
        <v>277</v>
      </c>
      <c r="F1796" s="9" t="s">
        <v>277</v>
      </c>
      <c r="G1796" s="9" t="s">
        <v>277</v>
      </c>
      <c r="H1796" s="174">
        <v>490.69999999999891</v>
      </c>
      <c r="I1796" s="9">
        <v>0</v>
      </c>
      <c r="J1796" s="9">
        <v>296.30000000000018</v>
      </c>
      <c r="K1796" s="9">
        <v>376</v>
      </c>
      <c r="L1796" s="179">
        <v>627.00000000000011</v>
      </c>
      <c r="M1796" s="175">
        <v>573.80000000000007</v>
      </c>
      <c r="P1796" s="65">
        <f t="shared" si="42"/>
        <v>2363.7999999999993</v>
      </c>
      <c r="R1796" t="s">
        <v>1920</v>
      </c>
      <c r="V1796" s="61"/>
    </row>
    <row r="1797" spans="1:22" ht="15">
      <c r="A1797" s="28" t="s">
        <v>12</v>
      </c>
      <c r="B1797" s="61" t="s">
        <v>15</v>
      </c>
      <c r="E1797" s="179">
        <v>628.70000000000005</v>
      </c>
      <c r="F1797" s="179">
        <v>219.7</v>
      </c>
      <c r="G1797" s="9">
        <v>193.9</v>
      </c>
      <c r="H1797" s="9">
        <v>81.299999999999727</v>
      </c>
      <c r="I1797" s="9">
        <v>0</v>
      </c>
      <c r="J1797" s="9">
        <v>314</v>
      </c>
      <c r="K1797" s="9">
        <v>252.29999999999745</v>
      </c>
      <c r="L1797" s="9">
        <v>354.7</v>
      </c>
      <c r="M1797" s="9">
        <v>278.39999999999998</v>
      </c>
      <c r="P1797" s="65">
        <f t="shared" si="42"/>
        <v>2322.9999999999973</v>
      </c>
      <c r="R1797" t="s">
        <v>308</v>
      </c>
      <c r="V1797" s="226"/>
    </row>
    <row r="1798" spans="1:22" ht="15">
      <c r="A1798" s="28" t="s">
        <v>14</v>
      </c>
      <c r="B1798" s="61" t="s">
        <v>31</v>
      </c>
      <c r="E1798" s="179">
        <v>590.25</v>
      </c>
      <c r="F1798" s="9">
        <v>55.5</v>
      </c>
      <c r="G1798" s="179">
        <v>320.3</v>
      </c>
      <c r="H1798" s="9">
        <v>228.39999999999873</v>
      </c>
      <c r="I1798" s="9">
        <v>0</v>
      </c>
      <c r="J1798" s="9">
        <v>273.79999999999927</v>
      </c>
      <c r="K1798" s="9">
        <v>230.89999999999964</v>
      </c>
      <c r="L1798" s="9">
        <v>400</v>
      </c>
      <c r="M1798" s="9">
        <v>196.5</v>
      </c>
      <c r="P1798" s="65">
        <f t="shared" si="42"/>
        <v>2295.6499999999978</v>
      </c>
      <c r="R1798" t="s">
        <v>334</v>
      </c>
      <c r="V1798" s="226"/>
    </row>
    <row r="1799" spans="1:22" ht="15">
      <c r="A1799" s="28" t="s">
        <v>16</v>
      </c>
      <c r="B1799" s="61" t="s">
        <v>13</v>
      </c>
      <c r="E1799" s="179">
        <v>623.1</v>
      </c>
      <c r="F1799" s="9">
        <v>114.9</v>
      </c>
      <c r="G1799" s="9">
        <v>177.6</v>
      </c>
      <c r="H1799" s="9">
        <v>173.09999999999673</v>
      </c>
      <c r="I1799" s="9">
        <v>0</v>
      </c>
      <c r="J1799" s="9">
        <v>320.49999999999909</v>
      </c>
      <c r="K1799" s="9">
        <v>355.29999999999836</v>
      </c>
      <c r="L1799" s="9">
        <v>527.9</v>
      </c>
      <c r="M1799" s="9" t="s">
        <v>277</v>
      </c>
      <c r="P1799" s="65">
        <f t="shared" si="42"/>
        <v>2292.3999999999942</v>
      </c>
      <c r="R1799" t="s">
        <v>296</v>
      </c>
      <c r="V1799" s="226"/>
    </row>
    <row r="1800" spans="1:22" ht="15">
      <c r="A1800" s="28" t="s">
        <v>18</v>
      </c>
      <c r="B1800" s="61" t="s">
        <v>27</v>
      </c>
      <c r="E1800" s="179">
        <v>568</v>
      </c>
      <c r="F1800" s="9">
        <v>123.2</v>
      </c>
      <c r="G1800" s="9">
        <v>171.5</v>
      </c>
      <c r="H1800" s="9">
        <v>46.199999999999363</v>
      </c>
      <c r="I1800" s="9">
        <v>0</v>
      </c>
      <c r="J1800" s="9">
        <v>357.39999999999873</v>
      </c>
      <c r="K1800" s="176">
        <v>568.79999999999927</v>
      </c>
      <c r="L1800" s="9">
        <v>429.8</v>
      </c>
      <c r="M1800" s="9" t="s">
        <v>277</v>
      </c>
      <c r="P1800" s="65">
        <f t="shared" si="42"/>
        <v>2264.8999999999974</v>
      </c>
      <c r="R1800" t="s">
        <v>300</v>
      </c>
      <c r="U1800" s="3" t="s">
        <v>2337</v>
      </c>
      <c r="V1800" s="181"/>
    </row>
    <row r="1801" spans="1:22" ht="15">
      <c r="A1801" s="28" t="s">
        <v>20</v>
      </c>
      <c r="B1801" s="61" t="s">
        <v>17</v>
      </c>
      <c r="E1801" s="179">
        <v>595.04999999999995</v>
      </c>
      <c r="F1801" s="9">
        <v>104</v>
      </c>
      <c r="G1801" s="9">
        <v>202.8</v>
      </c>
      <c r="H1801" s="9">
        <v>162.30000000000109</v>
      </c>
      <c r="I1801" s="9">
        <v>0</v>
      </c>
      <c r="J1801" s="9">
        <v>248.80000000000109</v>
      </c>
      <c r="K1801" s="9">
        <v>155.99999999999727</v>
      </c>
      <c r="L1801" s="9">
        <v>499.2</v>
      </c>
      <c r="M1801" s="9">
        <v>279.5</v>
      </c>
      <c r="P1801" s="65">
        <f t="shared" si="42"/>
        <v>2247.6499999999996</v>
      </c>
      <c r="R1801" t="s">
        <v>291</v>
      </c>
      <c r="V1801" s="61"/>
    </row>
    <row r="1802" spans="1:22" ht="15">
      <c r="A1802" s="28" t="s">
        <v>22</v>
      </c>
      <c r="B1802" s="61" t="s">
        <v>142</v>
      </c>
      <c r="E1802" s="9" t="s">
        <v>277</v>
      </c>
      <c r="F1802" s="9">
        <v>36</v>
      </c>
      <c r="G1802" s="179">
        <v>368</v>
      </c>
      <c r="H1802" s="9">
        <v>335.40000000000055</v>
      </c>
      <c r="I1802" s="9">
        <v>0</v>
      </c>
      <c r="J1802" s="9">
        <v>370.10000000000036</v>
      </c>
      <c r="K1802" s="9">
        <v>198.00000000000091</v>
      </c>
      <c r="L1802" s="9">
        <v>575.5</v>
      </c>
      <c r="M1802" s="9">
        <v>338.1</v>
      </c>
      <c r="P1802" s="65">
        <f t="shared" si="42"/>
        <v>2221.1000000000017</v>
      </c>
      <c r="R1802" t="s">
        <v>283</v>
      </c>
      <c r="V1802" s="226"/>
    </row>
    <row r="1803" spans="1:22" ht="15">
      <c r="A1803" s="28" t="s">
        <v>24</v>
      </c>
      <c r="B1803" s="61" t="s">
        <v>9</v>
      </c>
      <c r="E1803" s="9">
        <v>142.4</v>
      </c>
      <c r="F1803" s="179">
        <v>183.7</v>
      </c>
      <c r="G1803" s="179">
        <v>329.4</v>
      </c>
      <c r="H1803" s="9">
        <v>217.99999999999955</v>
      </c>
      <c r="I1803" s="9">
        <v>0</v>
      </c>
      <c r="J1803" s="9">
        <v>183.20000000000027</v>
      </c>
      <c r="K1803" s="9">
        <v>272.40000000000055</v>
      </c>
      <c r="L1803" s="9">
        <v>519</v>
      </c>
      <c r="M1803" s="9">
        <v>344.40000000000003</v>
      </c>
      <c r="P1803" s="65">
        <f t="shared" si="42"/>
        <v>2192.5000000000005</v>
      </c>
      <c r="R1803" t="s">
        <v>333</v>
      </c>
      <c r="V1803" s="61"/>
    </row>
    <row r="1804" spans="1:22" ht="15">
      <c r="A1804" s="28" t="s">
        <v>26</v>
      </c>
      <c r="B1804" s="61" t="s">
        <v>1</v>
      </c>
      <c r="E1804" s="9">
        <v>267.60000000000002</v>
      </c>
      <c r="F1804" s="179">
        <v>197</v>
      </c>
      <c r="G1804" s="179">
        <v>325.3</v>
      </c>
      <c r="H1804" s="9">
        <v>177.599999999999</v>
      </c>
      <c r="I1804" s="9">
        <v>0</v>
      </c>
      <c r="J1804" s="9">
        <v>244.29999999999882</v>
      </c>
      <c r="K1804" s="9">
        <v>162.69999999999936</v>
      </c>
      <c r="L1804" s="9">
        <v>470</v>
      </c>
      <c r="M1804" s="9">
        <v>339</v>
      </c>
      <c r="P1804" s="65">
        <f t="shared" si="42"/>
        <v>2183.4999999999973</v>
      </c>
      <c r="R1804" t="s">
        <v>304</v>
      </c>
      <c r="V1804" s="226" t="s">
        <v>2297</v>
      </c>
    </row>
    <row r="1805" spans="1:22" ht="15">
      <c r="A1805" s="28" t="s">
        <v>28</v>
      </c>
      <c r="B1805" s="61" t="s">
        <v>161</v>
      </c>
      <c r="E1805" s="9" t="s">
        <v>277</v>
      </c>
      <c r="F1805" s="9" t="s">
        <v>277</v>
      </c>
      <c r="G1805" s="179">
        <v>318.3</v>
      </c>
      <c r="H1805" s="9">
        <v>302.09999999999945</v>
      </c>
      <c r="I1805" s="9">
        <v>0</v>
      </c>
      <c r="J1805" s="9">
        <v>280.10000000000036</v>
      </c>
      <c r="K1805" s="9">
        <v>248.39999999999964</v>
      </c>
      <c r="L1805" s="9">
        <v>476.5</v>
      </c>
      <c r="M1805" s="179">
        <v>504.2</v>
      </c>
      <c r="P1805" s="65">
        <f t="shared" si="42"/>
        <v>2129.5999999999995</v>
      </c>
      <c r="R1805" t="s">
        <v>2881</v>
      </c>
      <c r="V1805" s="226"/>
    </row>
    <row r="1806" spans="1:22" ht="15">
      <c r="A1806" s="28" t="s">
        <v>30</v>
      </c>
      <c r="B1806" s="61" t="s">
        <v>141</v>
      </c>
      <c r="E1806" s="9" t="s">
        <v>277</v>
      </c>
      <c r="F1806" s="175">
        <v>238.6</v>
      </c>
      <c r="G1806" s="9">
        <v>126.7</v>
      </c>
      <c r="H1806" s="9">
        <v>251</v>
      </c>
      <c r="I1806" s="9">
        <v>0</v>
      </c>
      <c r="J1806" s="9">
        <v>410.89999999999964</v>
      </c>
      <c r="K1806" s="9">
        <v>302.39999999999964</v>
      </c>
      <c r="L1806" s="9">
        <v>343.5</v>
      </c>
      <c r="M1806" s="9">
        <v>381.4</v>
      </c>
      <c r="P1806" s="65">
        <f t="shared" si="42"/>
        <v>2054.4999999999991</v>
      </c>
      <c r="R1806" t="s">
        <v>317</v>
      </c>
      <c r="V1806" s="226"/>
    </row>
    <row r="1807" spans="1:22" ht="15">
      <c r="A1807" s="28" t="s">
        <v>32</v>
      </c>
      <c r="B1807" s="61" t="s">
        <v>637</v>
      </c>
      <c r="E1807" s="9" t="s">
        <v>277</v>
      </c>
      <c r="F1807" s="9" t="s">
        <v>277</v>
      </c>
      <c r="G1807" s="9" t="s">
        <v>277</v>
      </c>
      <c r="H1807" s="175">
        <v>458.39999999999782</v>
      </c>
      <c r="I1807" s="9">
        <v>0</v>
      </c>
      <c r="J1807" s="9">
        <v>345.29999999999927</v>
      </c>
      <c r="K1807" s="9">
        <v>401.89999999999964</v>
      </c>
      <c r="L1807" s="9">
        <v>427.4</v>
      </c>
      <c r="M1807" s="9">
        <v>412</v>
      </c>
      <c r="P1807" s="65">
        <f t="shared" si="42"/>
        <v>2044.9999999999968</v>
      </c>
      <c r="R1807" t="s">
        <v>281</v>
      </c>
      <c r="V1807" s="61"/>
    </row>
    <row r="1808" spans="1:22" ht="15">
      <c r="A1808" s="28" t="s">
        <v>34</v>
      </c>
      <c r="B1808" s="61" t="s">
        <v>143</v>
      </c>
      <c r="E1808" s="9" t="s">
        <v>277</v>
      </c>
      <c r="F1808" s="174">
        <v>385.1</v>
      </c>
      <c r="G1808" s="179">
        <v>334.8</v>
      </c>
      <c r="H1808" s="9">
        <v>220.69999999999982</v>
      </c>
      <c r="I1808" s="9">
        <v>0</v>
      </c>
      <c r="J1808" s="9">
        <v>222.29999999999927</v>
      </c>
      <c r="K1808" s="9">
        <v>260.80000000000109</v>
      </c>
      <c r="L1808" s="9">
        <v>464.3</v>
      </c>
      <c r="M1808" s="9">
        <v>116.45000000000002</v>
      </c>
      <c r="P1808" s="65">
        <f t="shared" si="42"/>
        <v>2004.4500000000003</v>
      </c>
      <c r="R1808" t="s">
        <v>332</v>
      </c>
      <c r="V1808" s="61"/>
    </row>
    <row r="1809" spans="1:21" ht="15">
      <c r="A1809" s="28" t="s">
        <v>36</v>
      </c>
      <c r="B1809" s="61" t="s">
        <v>37</v>
      </c>
      <c r="E1809" s="9">
        <v>309</v>
      </c>
      <c r="F1809" s="179">
        <v>201.3</v>
      </c>
      <c r="G1809" s="9">
        <v>85.2</v>
      </c>
      <c r="H1809" s="9">
        <v>70.800000000000182</v>
      </c>
      <c r="I1809" s="9">
        <v>0</v>
      </c>
      <c r="J1809" s="9">
        <v>249.40000000000236</v>
      </c>
      <c r="K1809" s="9">
        <v>170.60000000000036</v>
      </c>
      <c r="L1809" s="9">
        <v>526.9</v>
      </c>
      <c r="M1809" s="9">
        <v>373.5</v>
      </c>
      <c r="P1809" s="65">
        <f t="shared" si="42"/>
        <v>1986.700000000003</v>
      </c>
      <c r="R1809" t="s">
        <v>296</v>
      </c>
    </row>
    <row r="1810" spans="1:21" ht="15">
      <c r="A1810" s="28" t="s">
        <v>38</v>
      </c>
      <c r="B1810" s="61" t="s">
        <v>605</v>
      </c>
      <c r="E1810" s="9" t="s">
        <v>277</v>
      </c>
      <c r="F1810" s="9" t="s">
        <v>277</v>
      </c>
      <c r="G1810" s="9" t="s">
        <v>277</v>
      </c>
      <c r="H1810" s="9">
        <v>335.45000000000073</v>
      </c>
      <c r="I1810" s="9">
        <v>0</v>
      </c>
      <c r="J1810" s="9">
        <v>352.90000000000055</v>
      </c>
      <c r="K1810" s="9">
        <v>225.90000000000146</v>
      </c>
      <c r="L1810" s="9">
        <v>500.40000000000003</v>
      </c>
      <c r="M1810" s="179">
        <v>565.40000000000009</v>
      </c>
      <c r="P1810" s="65">
        <f t="shared" si="42"/>
        <v>1980.0500000000029</v>
      </c>
      <c r="R1810" t="s">
        <v>282</v>
      </c>
    </row>
    <row r="1811" spans="1:21" ht="15">
      <c r="A1811" s="28" t="s">
        <v>145</v>
      </c>
      <c r="B1811" s="61" t="s">
        <v>152</v>
      </c>
      <c r="E1811" s="9" t="s">
        <v>277</v>
      </c>
      <c r="F1811" s="9" t="s">
        <v>277</v>
      </c>
      <c r="G1811" s="179">
        <v>389.9</v>
      </c>
      <c r="H1811" s="9">
        <v>203.59999999999854</v>
      </c>
      <c r="I1811" s="9">
        <v>0</v>
      </c>
      <c r="J1811" s="9">
        <v>190.70000000000073</v>
      </c>
      <c r="K1811" s="9">
        <v>237</v>
      </c>
      <c r="L1811" s="9">
        <v>589.9</v>
      </c>
      <c r="M1811" s="9">
        <v>366.20000000000005</v>
      </c>
      <c r="P1811" s="65">
        <f t="shared" si="42"/>
        <v>1977.2999999999993</v>
      </c>
      <c r="R1811" t="s">
        <v>282</v>
      </c>
    </row>
    <row r="1812" spans="1:21" ht="15">
      <c r="A1812" s="28" t="s">
        <v>146</v>
      </c>
      <c r="B1812" s="61" t="s">
        <v>644</v>
      </c>
      <c r="E1812" s="9" t="s">
        <v>277</v>
      </c>
      <c r="F1812" s="9" t="s">
        <v>277</v>
      </c>
      <c r="G1812" s="9" t="s">
        <v>277</v>
      </c>
      <c r="H1812" s="176">
        <v>500.55000000000018</v>
      </c>
      <c r="I1812" s="9">
        <v>0</v>
      </c>
      <c r="J1812" s="9">
        <v>165.50000000000091</v>
      </c>
      <c r="K1812" s="179">
        <v>446.69999999999982</v>
      </c>
      <c r="L1812" s="9">
        <v>420.9</v>
      </c>
      <c r="M1812" s="9">
        <v>416.2</v>
      </c>
      <c r="P1812" s="65">
        <f t="shared" si="42"/>
        <v>1949.850000000001</v>
      </c>
      <c r="R1812" t="s">
        <v>337</v>
      </c>
      <c r="U1812" s="3" t="s">
        <v>2337</v>
      </c>
    </row>
    <row r="1813" spans="1:21" ht="15">
      <c r="A1813" s="28" t="s">
        <v>147</v>
      </c>
      <c r="B1813" s="61" t="s">
        <v>655</v>
      </c>
      <c r="E1813" s="9" t="s">
        <v>277</v>
      </c>
      <c r="F1813" s="9" t="s">
        <v>277</v>
      </c>
      <c r="G1813" s="9" t="s">
        <v>277</v>
      </c>
      <c r="H1813" s="179">
        <v>372.75</v>
      </c>
      <c r="I1813" s="9">
        <v>0</v>
      </c>
      <c r="J1813" s="175">
        <v>436.50000000000091</v>
      </c>
      <c r="K1813" s="9">
        <v>268.89999999999964</v>
      </c>
      <c r="L1813" s="9">
        <v>433.1</v>
      </c>
      <c r="M1813" s="9">
        <v>415.6</v>
      </c>
      <c r="P1813" s="65">
        <f t="shared" si="42"/>
        <v>1926.8500000000004</v>
      </c>
      <c r="R1813" t="s">
        <v>321</v>
      </c>
    </row>
    <row r="1814" spans="1:21" ht="15">
      <c r="A1814" s="28" t="s">
        <v>150</v>
      </c>
      <c r="B1814" s="170" t="s">
        <v>1278</v>
      </c>
      <c r="C1814" s="3"/>
      <c r="D1814" s="3"/>
      <c r="E1814" s="9" t="s">
        <v>277</v>
      </c>
      <c r="F1814" s="9" t="s">
        <v>277</v>
      </c>
      <c r="G1814" s="9" t="s">
        <v>277</v>
      </c>
      <c r="H1814" s="9" t="s">
        <v>277</v>
      </c>
      <c r="I1814" s="9">
        <v>0</v>
      </c>
      <c r="J1814" s="174">
        <v>545.00000000000045</v>
      </c>
      <c r="K1814" s="9">
        <v>309.19999999999982</v>
      </c>
      <c r="L1814" s="9">
        <v>547.40000000000009</v>
      </c>
      <c r="M1814" s="179">
        <v>499.2</v>
      </c>
      <c r="P1814" s="65">
        <f t="shared" si="42"/>
        <v>1900.8000000000004</v>
      </c>
      <c r="R1814" t="s">
        <v>2882</v>
      </c>
    </row>
    <row r="1815" spans="1:21" ht="15">
      <c r="A1815" s="28" t="s">
        <v>156</v>
      </c>
      <c r="B1815" s="61" t="s">
        <v>624</v>
      </c>
      <c r="E1815" s="9" t="s">
        <v>277</v>
      </c>
      <c r="F1815" s="9" t="s">
        <v>277</v>
      </c>
      <c r="G1815" s="9" t="s">
        <v>277</v>
      </c>
      <c r="H1815" s="179">
        <v>416.80000000000018</v>
      </c>
      <c r="I1815" s="9">
        <v>0</v>
      </c>
      <c r="J1815" s="9">
        <v>416.10000000000036</v>
      </c>
      <c r="K1815" s="9">
        <v>295.19999999999982</v>
      </c>
      <c r="L1815" s="9">
        <v>551.20000000000005</v>
      </c>
      <c r="M1815" s="9">
        <v>167.4</v>
      </c>
      <c r="P1815" s="65">
        <f t="shared" si="42"/>
        <v>1846.7000000000005</v>
      </c>
      <c r="R1815" t="s">
        <v>303</v>
      </c>
    </row>
    <row r="1816" spans="1:21" ht="15">
      <c r="A1816" s="28" t="s">
        <v>158</v>
      </c>
      <c r="B1816" s="226" t="s">
        <v>1580</v>
      </c>
      <c r="C1816" s="3"/>
      <c r="D1816" s="3"/>
      <c r="E1816" s="9" t="s">
        <v>277</v>
      </c>
      <c r="F1816" s="9" t="s">
        <v>277</v>
      </c>
      <c r="G1816" s="9" t="s">
        <v>277</v>
      </c>
      <c r="H1816" s="9" t="s">
        <v>277</v>
      </c>
      <c r="I1816" s="9">
        <v>0</v>
      </c>
      <c r="J1816" s="179">
        <v>435.90000000000009</v>
      </c>
      <c r="K1816" s="174">
        <v>567.00000000000091</v>
      </c>
      <c r="L1816" s="9">
        <v>135.5</v>
      </c>
      <c r="M1816" s="176">
        <v>672.8</v>
      </c>
      <c r="P1816" s="65">
        <f t="shared" si="42"/>
        <v>1811.200000000001</v>
      </c>
      <c r="R1816" t="s">
        <v>674</v>
      </c>
      <c r="U1816" s="3" t="s">
        <v>2337</v>
      </c>
    </row>
    <row r="1817" spans="1:21" ht="15">
      <c r="A1817" s="28" t="s">
        <v>159</v>
      </c>
      <c r="B1817" s="61" t="s">
        <v>665</v>
      </c>
      <c r="E1817" s="9" t="s">
        <v>277</v>
      </c>
      <c r="F1817" s="9" t="s">
        <v>277</v>
      </c>
      <c r="G1817" s="9" t="s">
        <v>277</v>
      </c>
      <c r="H1817" s="9">
        <v>109.74999999999909</v>
      </c>
      <c r="I1817" s="9">
        <v>0</v>
      </c>
      <c r="J1817" s="9">
        <v>258.49999999999909</v>
      </c>
      <c r="K1817" s="9">
        <v>353.09999999999854</v>
      </c>
      <c r="L1817" s="9">
        <v>580.55000000000007</v>
      </c>
      <c r="M1817" s="9">
        <v>361.09999999999997</v>
      </c>
      <c r="P1817" s="65">
        <f t="shared" si="42"/>
        <v>1662.9999999999968</v>
      </c>
    </row>
    <row r="1818" spans="1:21" ht="15">
      <c r="A1818" s="28" t="s">
        <v>160</v>
      </c>
      <c r="B1818" s="61" t="s">
        <v>154</v>
      </c>
      <c r="E1818" s="9" t="s">
        <v>277</v>
      </c>
      <c r="F1818" s="9" t="s">
        <v>277</v>
      </c>
      <c r="G1818" s="9">
        <v>310.7</v>
      </c>
      <c r="H1818" s="9">
        <v>73.399999999998727</v>
      </c>
      <c r="I1818" s="9">
        <v>0</v>
      </c>
      <c r="J1818" s="9">
        <v>167.99999999999909</v>
      </c>
      <c r="K1818" s="9">
        <v>316.50000000000091</v>
      </c>
      <c r="L1818" s="9">
        <v>502.09999999999997</v>
      </c>
      <c r="M1818" s="9">
        <v>287</v>
      </c>
      <c r="P1818" s="65">
        <f t="shared" si="42"/>
        <v>1657.6999999999987</v>
      </c>
    </row>
    <row r="1819" spans="1:21" ht="15">
      <c r="A1819" s="28" t="s">
        <v>162</v>
      </c>
      <c r="B1819" s="61" t="s">
        <v>6</v>
      </c>
      <c r="E1819" s="176">
        <v>703.8</v>
      </c>
      <c r="F1819" s="9">
        <v>178.2</v>
      </c>
      <c r="G1819" s="9">
        <v>234.55</v>
      </c>
      <c r="H1819" s="9">
        <v>177.09999999999854</v>
      </c>
      <c r="I1819" s="9">
        <v>0</v>
      </c>
      <c r="J1819" s="9">
        <v>332.5</v>
      </c>
      <c r="K1819" s="9" t="s">
        <v>277</v>
      </c>
      <c r="L1819" s="9" t="s">
        <v>277</v>
      </c>
      <c r="M1819" s="9" t="s">
        <v>277</v>
      </c>
      <c r="P1819" s="65">
        <f t="shared" si="42"/>
        <v>1626.1499999999985</v>
      </c>
      <c r="R1819" t="s">
        <v>280</v>
      </c>
      <c r="U1819" s="3" t="s">
        <v>2337</v>
      </c>
    </row>
    <row r="1820" spans="1:21" ht="15">
      <c r="A1820" s="28" t="s">
        <v>273</v>
      </c>
      <c r="B1820" s="170" t="s">
        <v>1280</v>
      </c>
      <c r="C1820" s="3"/>
      <c r="D1820" s="3"/>
      <c r="E1820" s="9" t="s">
        <v>277</v>
      </c>
      <c r="F1820" s="9" t="s">
        <v>277</v>
      </c>
      <c r="G1820" s="9" t="s">
        <v>277</v>
      </c>
      <c r="H1820" s="9" t="s">
        <v>277</v>
      </c>
      <c r="I1820" s="9">
        <v>0</v>
      </c>
      <c r="J1820" s="9">
        <v>372.89999999999873</v>
      </c>
      <c r="K1820" s="9">
        <v>356.90000000000146</v>
      </c>
      <c r="L1820" s="9">
        <v>613.9</v>
      </c>
      <c r="M1820" s="9">
        <v>282</v>
      </c>
      <c r="P1820" s="65">
        <f t="shared" si="42"/>
        <v>1625.7000000000003</v>
      </c>
      <c r="T1820" t="s">
        <v>2297</v>
      </c>
    </row>
    <row r="1821" spans="1:21" ht="15">
      <c r="A1821" s="28" t="s">
        <v>274</v>
      </c>
      <c r="B1821" s="226" t="s">
        <v>1579</v>
      </c>
      <c r="C1821" s="3"/>
      <c r="D1821" s="3"/>
      <c r="E1821" s="9" t="s">
        <v>277</v>
      </c>
      <c r="F1821" s="9" t="s">
        <v>277</v>
      </c>
      <c r="G1821" s="9" t="s">
        <v>277</v>
      </c>
      <c r="H1821" s="9" t="s">
        <v>277</v>
      </c>
      <c r="I1821" s="9">
        <v>0</v>
      </c>
      <c r="J1821" s="9">
        <v>265.99999999999818</v>
      </c>
      <c r="K1821" s="9">
        <v>344.10000000000218</v>
      </c>
      <c r="L1821" s="9">
        <v>584.6</v>
      </c>
      <c r="M1821" s="9">
        <v>390.4</v>
      </c>
      <c r="P1821" s="65">
        <f t="shared" si="42"/>
        <v>1585.1000000000004</v>
      </c>
    </row>
    <row r="1822" spans="1:21" ht="15">
      <c r="A1822" s="28" t="s">
        <v>275</v>
      </c>
      <c r="B1822" s="61" t="s">
        <v>629</v>
      </c>
      <c r="E1822" s="9" t="s">
        <v>277</v>
      </c>
      <c r="F1822" s="9" t="s">
        <v>277</v>
      </c>
      <c r="G1822" s="9" t="s">
        <v>277</v>
      </c>
      <c r="H1822" s="179">
        <v>374.90000000000146</v>
      </c>
      <c r="I1822" s="9">
        <v>0</v>
      </c>
      <c r="J1822" s="9">
        <v>276.69999999999891</v>
      </c>
      <c r="K1822" s="9">
        <v>162.19999999999891</v>
      </c>
      <c r="L1822" s="9">
        <v>483.2</v>
      </c>
      <c r="M1822" s="9">
        <v>283.5</v>
      </c>
      <c r="P1822" s="65">
        <f t="shared" ref="P1822:P1853" si="43">SUM(E1822:M1822)</f>
        <v>1580.4999999999993</v>
      </c>
      <c r="R1822" t="s">
        <v>286</v>
      </c>
    </row>
    <row r="1823" spans="1:21" ht="15">
      <c r="A1823" s="28" t="s">
        <v>276</v>
      </c>
      <c r="B1823" s="61" t="s">
        <v>620</v>
      </c>
      <c r="E1823" s="9" t="s">
        <v>277</v>
      </c>
      <c r="F1823" s="9" t="s">
        <v>277</v>
      </c>
      <c r="G1823" s="9" t="s">
        <v>277</v>
      </c>
      <c r="H1823" s="9">
        <v>233.20000000000027</v>
      </c>
      <c r="I1823" s="9">
        <v>0</v>
      </c>
      <c r="J1823" s="9">
        <v>247.00000000000091</v>
      </c>
      <c r="K1823" s="9">
        <v>374.39999999999873</v>
      </c>
      <c r="L1823" s="9">
        <v>390.59999999999997</v>
      </c>
      <c r="M1823" s="9">
        <v>328.5</v>
      </c>
      <c r="P1823" s="65">
        <f t="shared" si="43"/>
        <v>1573.6999999999998</v>
      </c>
    </row>
    <row r="1824" spans="1:21" ht="15">
      <c r="A1824" s="28" t="s">
        <v>602</v>
      </c>
      <c r="B1824" s="61" t="s">
        <v>153</v>
      </c>
      <c r="E1824" s="9" t="s">
        <v>277</v>
      </c>
      <c r="F1824" s="9" t="s">
        <v>277</v>
      </c>
      <c r="G1824" s="9">
        <v>197.2</v>
      </c>
      <c r="H1824" s="9">
        <v>205.49999999999909</v>
      </c>
      <c r="I1824" s="9">
        <v>0</v>
      </c>
      <c r="J1824" s="9">
        <v>246.49999999999818</v>
      </c>
      <c r="K1824" s="9">
        <v>164.89999999999964</v>
      </c>
      <c r="L1824" s="9">
        <v>447.8</v>
      </c>
      <c r="M1824" s="9">
        <v>310.7</v>
      </c>
      <c r="P1824" s="65">
        <f t="shared" si="43"/>
        <v>1572.599999999997</v>
      </c>
    </row>
    <row r="1825" spans="1:21" ht="15">
      <c r="A1825" s="28" t="s">
        <v>603</v>
      </c>
      <c r="B1825" s="170" t="s">
        <v>1284</v>
      </c>
      <c r="C1825" s="3"/>
      <c r="D1825" s="3"/>
      <c r="E1825" s="9" t="s">
        <v>277</v>
      </c>
      <c r="F1825" s="9" t="s">
        <v>277</v>
      </c>
      <c r="G1825" s="9" t="s">
        <v>277</v>
      </c>
      <c r="H1825" s="9" t="s">
        <v>277</v>
      </c>
      <c r="I1825" s="9">
        <v>0</v>
      </c>
      <c r="J1825" s="9">
        <v>293.19999999999891</v>
      </c>
      <c r="K1825" s="9">
        <v>242.30000000000109</v>
      </c>
      <c r="L1825" s="9">
        <v>419</v>
      </c>
      <c r="M1825" s="174">
        <v>593.79999999999995</v>
      </c>
      <c r="P1825" s="65">
        <f t="shared" si="43"/>
        <v>1548.3</v>
      </c>
      <c r="R1825" t="s">
        <v>299</v>
      </c>
    </row>
    <row r="1826" spans="1:21" ht="15">
      <c r="A1826" s="28" t="s">
        <v>604</v>
      </c>
      <c r="B1826" s="61" t="s">
        <v>613</v>
      </c>
      <c r="E1826" s="9" t="s">
        <v>277</v>
      </c>
      <c r="F1826" s="9" t="s">
        <v>277</v>
      </c>
      <c r="G1826" s="9" t="s">
        <v>277</v>
      </c>
      <c r="H1826" s="9">
        <v>102.94999999999982</v>
      </c>
      <c r="I1826" s="9">
        <v>0</v>
      </c>
      <c r="J1826" s="9">
        <v>339.99999999999818</v>
      </c>
      <c r="K1826" s="9">
        <v>274.19999999999982</v>
      </c>
      <c r="L1826" s="9">
        <v>545.75</v>
      </c>
      <c r="M1826" s="9">
        <v>262.7</v>
      </c>
      <c r="P1826" s="65">
        <f t="shared" si="43"/>
        <v>1525.5999999999979</v>
      </c>
    </row>
    <row r="1827" spans="1:21" ht="15">
      <c r="A1827" s="28" t="s">
        <v>606</v>
      </c>
      <c r="B1827" s="28" t="s">
        <v>596</v>
      </c>
      <c r="E1827" s="9" t="s">
        <v>277</v>
      </c>
      <c r="F1827" s="9" t="s">
        <v>277</v>
      </c>
      <c r="G1827" s="9" t="s">
        <v>277</v>
      </c>
      <c r="H1827" s="9">
        <v>302.10000000000036</v>
      </c>
      <c r="I1827" s="9">
        <v>0</v>
      </c>
      <c r="J1827" s="9">
        <v>48.900000000000091</v>
      </c>
      <c r="K1827" s="175">
        <v>535.59999999999945</v>
      </c>
      <c r="L1827" s="9">
        <v>404</v>
      </c>
      <c r="M1827" s="9">
        <v>233.10000000000002</v>
      </c>
      <c r="P1827" s="65">
        <f t="shared" si="43"/>
        <v>1523.6999999999998</v>
      </c>
      <c r="R1827" t="s">
        <v>281</v>
      </c>
    </row>
    <row r="1828" spans="1:21" ht="15">
      <c r="A1828" s="28" t="s">
        <v>612</v>
      </c>
      <c r="B1828" s="61" t="s">
        <v>654</v>
      </c>
      <c r="E1828" s="9" t="s">
        <v>277</v>
      </c>
      <c r="F1828" s="9" t="s">
        <v>277</v>
      </c>
      <c r="G1828" s="9" t="s">
        <v>277</v>
      </c>
      <c r="H1828" s="9">
        <v>316.5</v>
      </c>
      <c r="I1828" s="9">
        <v>0</v>
      </c>
      <c r="J1828" s="9">
        <v>254.40000000000055</v>
      </c>
      <c r="K1828" s="179">
        <v>533.60000000000309</v>
      </c>
      <c r="L1828" s="9">
        <v>94.100000000000009</v>
      </c>
      <c r="M1828" s="9">
        <v>299.7</v>
      </c>
      <c r="P1828" s="65">
        <f t="shared" si="43"/>
        <v>1498.3000000000036</v>
      </c>
      <c r="R1828" t="s">
        <v>282</v>
      </c>
    </row>
    <row r="1829" spans="1:21" ht="15">
      <c r="A1829" s="28" t="s">
        <v>614</v>
      </c>
      <c r="B1829" s="226" t="s">
        <v>1589</v>
      </c>
      <c r="C1829" s="3"/>
      <c r="D1829" s="3"/>
      <c r="E1829" s="9" t="s">
        <v>277</v>
      </c>
      <c r="F1829" s="9" t="s">
        <v>277</v>
      </c>
      <c r="G1829" s="9" t="s">
        <v>277</v>
      </c>
      <c r="H1829" s="9" t="s">
        <v>277</v>
      </c>
      <c r="I1829" s="9">
        <v>0</v>
      </c>
      <c r="J1829" s="9" t="s">
        <v>277</v>
      </c>
      <c r="K1829" s="179">
        <v>478.10000000000218</v>
      </c>
      <c r="L1829" s="174">
        <v>723.2</v>
      </c>
      <c r="M1829" s="9">
        <v>294.60000000000002</v>
      </c>
      <c r="P1829" s="65">
        <f t="shared" si="43"/>
        <v>1495.9000000000024</v>
      </c>
      <c r="R1829" t="s">
        <v>306</v>
      </c>
    </row>
    <row r="1830" spans="1:21" ht="15">
      <c r="A1830" s="28" t="s">
        <v>617</v>
      </c>
      <c r="B1830" s="61" t="s">
        <v>144</v>
      </c>
      <c r="E1830" s="9" t="s">
        <v>277</v>
      </c>
      <c r="F1830" s="176">
        <v>399.9</v>
      </c>
      <c r="G1830" s="9">
        <v>243.9</v>
      </c>
      <c r="H1830" s="9">
        <v>237.04999999999927</v>
      </c>
      <c r="I1830" s="9">
        <v>0</v>
      </c>
      <c r="J1830" s="9">
        <v>235</v>
      </c>
      <c r="K1830" s="9">
        <v>365.69999999999936</v>
      </c>
      <c r="L1830" s="9" t="s">
        <v>277</v>
      </c>
      <c r="M1830" s="9" t="s">
        <v>277</v>
      </c>
      <c r="P1830" s="65">
        <f t="shared" si="43"/>
        <v>1481.5499999999986</v>
      </c>
      <c r="R1830" t="s">
        <v>280</v>
      </c>
      <c r="U1830" s="3" t="s">
        <v>2337</v>
      </c>
    </row>
    <row r="1831" spans="1:21" ht="15">
      <c r="A1831" s="28" t="s">
        <v>618</v>
      </c>
      <c r="B1831" s="226" t="s">
        <v>1581</v>
      </c>
      <c r="C1831" s="3"/>
      <c r="D1831" s="3"/>
      <c r="E1831" s="9" t="s">
        <v>277</v>
      </c>
      <c r="F1831" s="9" t="s">
        <v>277</v>
      </c>
      <c r="G1831" s="9" t="s">
        <v>277</v>
      </c>
      <c r="H1831" s="9" t="s">
        <v>277</v>
      </c>
      <c r="I1831" s="9">
        <v>0</v>
      </c>
      <c r="J1831" s="9">
        <v>215.50000000000182</v>
      </c>
      <c r="K1831" s="9">
        <v>158.39999999999873</v>
      </c>
      <c r="L1831" s="179">
        <v>616.45000000000005</v>
      </c>
      <c r="M1831" s="9">
        <v>485.5</v>
      </c>
      <c r="P1831" s="65">
        <f t="shared" si="43"/>
        <v>1475.8500000000006</v>
      </c>
      <c r="R1831" t="s">
        <v>287</v>
      </c>
    </row>
    <row r="1832" spans="1:21" ht="15">
      <c r="A1832" s="28" t="s">
        <v>621</v>
      </c>
      <c r="B1832" s="61" t="s">
        <v>649</v>
      </c>
      <c r="E1832" s="9" t="s">
        <v>277</v>
      </c>
      <c r="F1832" s="9" t="s">
        <v>277</v>
      </c>
      <c r="G1832" s="9" t="s">
        <v>277</v>
      </c>
      <c r="H1832" s="9">
        <v>169.59999999999945</v>
      </c>
      <c r="I1832" s="9">
        <v>0</v>
      </c>
      <c r="J1832" s="9">
        <v>256.90000000000055</v>
      </c>
      <c r="K1832" s="9">
        <v>366.74999999999909</v>
      </c>
      <c r="L1832" s="9">
        <v>438.1</v>
      </c>
      <c r="M1832" s="9">
        <v>231</v>
      </c>
      <c r="P1832" s="65">
        <f t="shared" si="43"/>
        <v>1462.349999999999</v>
      </c>
    </row>
    <row r="1833" spans="1:21" ht="15">
      <c r="A1833" s="28" t="s">
        <v>623</v>
      </c>
      <c r="B1833" s="170" t="s">
        <v>1277</v>
      </c>
      <c r="C1833" s="3"/>
      <c r="D1833" s="3"/>
      <c r="E1833" s="9" t="s">
        <v>277</v>
      </c>
      <c r="F1833" s="9" t="s">
        <v>277</v>
      </c>
      <c r="G1833" s="9" t="s">
        <v>277</v>
      </c>
      <c r="H1833" s="9" t="s">
        <v>277</v>
      </c>
      <c r="I1833" s="9">
        <v>0</v>
      </c>
      <c r="J1833" s="9">
        <v>160.09999999999945</v>
      </c>
      <c r="K1833" s="9">
        <v>299.59999999999945</v>
      </c>
      <c r="L1833" s="9">
        <v>487.05</v>
      </c>
      <c r="M1833" s="9">
        <v>464.65</v>
      </c>
      <c r="P1833" s="65">
        <f t="shared" si="43"/>
        <v>1411.3999999999987</v>
      </c>
    </row>
    <row r="1834" spans="1:21" ht="15">
      <c r="A1834" s="28" t="s">
        <v>628</v>
      </c>
      <c r="B1834" s="181" t="s">
        <v>1286</v>
      </c>
      <c r="C1834" s="3"/>
      <c r="D1834" s="3"/>
      <c r="E1834" s="9" t="s">
        <v>277</v>
      </c>
      <c r="F1834" s="9" t="s">
        <v>277</v>
      </c>
      <c r="G1834" s="9" t="s">
        <v>277</v>
      </c>
      <c r="H1834" s="9" t="s">
        <v>277</v>
      </c>
      <c r="I1834" s="9">
        <v>0</v>
      </c>
      <c r="J1834" s="179">
        <v>435.40000000000146</v>
      </c>
      <c r="K1834" s="9">
        <v>177</v>
      </c>
      <c r="L1834" s="9">
        <v>452.5</v>
      </c>
      <c r="M1834" s="9">
        <v>323.2</v>
      </c>
      <c r="P1834" s="65">
        <f t="shared" si="43"/>
        <v>1388.1000000000015</v>
      </c>
      <c r="R1834" t="s">
        <v>283</v>
      </c>
    </row>
    <row r="1835" spans="1:21" ht="15">
      <c r="A1835" s="28" t="s">
        <v>632</v>
      </c>
      <c r="B1835" s="226" t="s">
        <v>1584</v>
      </c>
      <c r="C1835" s="3"/>
      <c r="D1835" s="3"/>
      <c r="E1835" s="9" t="s">
        <v>277</v>
      </c>
      <c r="F1835" s="9" t="s">
        <v>277</v>
      </c>
      <c r="G1835" s="9" t="s">
        <v>277</v>
      </c>
      <c r="H1835" s="9" t="s">
        <v>277</v>
      </c>
      <c r="I1835" s="9">
        <v>0</v>
      </c>
      <c r="J1835" s="9">
        <v>204</v>
      </c>
      <c r="K1835" s="9">
        <v>200.40000000000009</v>
      </c>
      <c r="L1835" s="9">
        <v>490.15</v>
      </c>
      <c r="M1835" s="179">
        <v>491.70000000000005</v>
      </c>
      <c r="P1835" s="65">
        <f t="shared" si="43"/>
        <v>1386.25</v>
      </c>
      <c r="R1835" t="s">
        <v>286</v>
      </c>
    </row>
    <row r="1836" spans="1:21" ht="15">
      <c r="A1836" s="28" t="s">
        <v>633</v>
      </c>
      <c r="B1836" s="61" t="s">
        <v>155</v>
      </c>
      <c r="E1836" s="9" t="s">
        <v>277</v>
      </c>
      <c r="F1836" s="9" t="s">
        <v>277</v>
      </c>
      <c r="G1836" s="176">
        <v>438.95</v>
      </c>
      <c r="H1836" s="179">
        <v>409.59999999999854</v>
      </c>
      <c r="I1836" s="9">
        <v>0</v>
      </c>
      <c r="J1836" s="9">
        <v>307.50000000000091</v>
      </c>
      <c r="K1836" s="9">
        <v>222.00000000000182</v>
      </c>
      <c r="L1836" s="9" t="s">
        <v>277</v>
      </c>
      <c r="M1836" s="9" t="s">
        <v>277</v>
      </c>
      <c r="P1836" s="65">
        <f t="shared" si="43"/>
        <v>1378.0500000000013</v>
      </c>
      <c r="R1836" t="s">
        <v>354</v>
      </c>
      <c r="U1836" s="3" t="s">
        <v>2337</v>
      </c>
    </row>
    <row r="1837" spans="1:21" ht="15">
      <c r="A1837" s="28" t="s">
        <v>634</v>
      </c>
      <c r="B1837" s="61" t="s">
        <v>622</v>
      </c>
      <c r="E1837" s="9" t="s">
        <v>277</v>
      </c>
      <c r="F1837" s="9" t="s">
        <v>277</v>
      </c>
      <c r="G1837" s="9" t="s">
        <v>277</v>
      </c>
      <c r="H1837" s="9">
        <v>230.40000000000009</v>
      </c>
      <c r="I1837" s="9">
        <v>0</v>
      </c>
      <c r="J1837" s="9">
        <v>169.50000000000091</v>
      </c>
      <c r="K1837" s="179">
        <v>458.90000000000055</v>
      </c>
      <c r="L1837" s="9">
        <v>504.09999999999997</v>
      </c>
      <c r="M1837" s="9" t="s">
        <v>277</v>
      </c>
      <c r="P1837" s="65">
        <f t="shared" si="43"/>
        <v>1362.9000000000015</v>
      </c>
      <c r="R1837" t="s">
        <v>291</v>
      </c>
    </row>
    <row r="1838" spans="1:21" ht="15">
      <c r="A1838" s="28" t="s">
        <v>639</v>
      </c>
      <c r="B1838" s="28" t="s">
        <v>601</v>
      </c>
      <c r="E1838" s="9" t="s">
        <v>277</v>
      </c>
      <c r="F1838" s="9" t="s">
        <v>277</v>
      </c>
      <c r="G1838" s="9" t="s">
        <v>277</v>
      </c>
      <c r="H1838" s="179">
        <v>406.19999999999982</v>
      </c>
      <c r="I1838" s="9">
        <v>0</v>
      </c>
      <c r="J1838" s="9">
        <v>206.70000000000027</v>
      </c>
      <c r="K1838" s="9">
        <v>285.89999999999964</v>
      </c>
      <c r="L1838" s="9">
        <v>443.09999999999997</v>
      </c>
      <c r="M1838" s="9" t="s">
        <v>277</v>
      </c>
      <c r="P1838" s="65">
        <f t="shared" si="43"/>
        <v>1341.8999999999996</v>
      </c>
      <c r="R1838" t="s">
        <v>291</v>
      </c>
    </row>
    <row r="1839" spans="1:21" ht="15">
      <c r="A1839" s="28" t="s">
        <v>647</v>
      </c>
      <c r="B1839" s="61" t="s">
        <v>631</v>
      </c>
      <c r="E1839" s="9" t="s">
        <v>277</v>
      </c>
      <c r="F1839" s="9" t="s">
        <v>277</v>
      </c>
      <c r="G1839" s="9" t="s">
        <v>277</v>
      </c>
      <c r="H1839" s="9">
        <v>98.600000000001273</v>
      </c>
      <c r="I1839" s="9">
        <v>0</v>
      </c>
      <c r="J1839" s="9">
        <v>335.29999999999927</v>
      </c>
      <c r="K1839" s="9">
        <v>262.89999999999964</v>
      </c>
      <c r="L1839" s="9">
        <v>272.60000000000002</v>
      </c>
      <c r="M1839" s="9">
        <v>361.9</v>
      </c>
      <c r="P1839" s="65">
        <f t="shared" si="43"/>
        <v>1331.3000000000002</v>
      </c>
    </row>
    <row r="1840" spans="1:21" ht="15">
      <c r="A1840" s="28" t="s">
        <v>651</v>
      </c>
      <c r="B1840" s="226" t="s">
        <v>1587</v>
      </c>
      <c r="C1840" s="3"/>
      <c r="D1840" s="3"/>
      <c r="E1840" s="9" t="s">
        <v>277</v>
      </c>
      <c r="F1840" s="9" t="s">
        <v>277</v>
      </c>
      <c r="G1840" s="9" t="s">
        <v>277</v>
      </c>
      <c r="H1840" s="9" t="s">
        <v>277</v>
      </c>
      <c r="I1840" s="9">
        <v>0</v>
      </c>
      <c r="J1840" s="9">
        <v>184.5</v>
      </c>
      <c r="K1840" s="9">
        <v>292.5</v>
      </c>
      <c r="L1840" s="9">
        <v>560.20000000000005</v>
      </c>
      <c r="M1840" s="9">
        <v>284.5</v>
      </c>
      <c r="P1840" s="65">
        <f t="shared" si="43"/>
        <v>1321.7</v>
      </c>
    </row>
    <row r="1841" spans="1:21" ht="15">
      <c r="A1841" s="28" t="s">
        <v>652</v>
      </c>
      <c r="B1841" s="61" t="s">
        <v>645</v>
      </c>
      <c r="E1841" s="9" t="s">
        <v>277</v>
      </c>
      <c r="F1841" s="9" t="s">
        <v>277</v>
      </c>
      <c r="G1841" s="9" t="s">
        <v>277</v>
      </c>
      <c r="H1841" s="9">
        <v>183.199999999998</v>
      </c>
      <c r="I1841" s="9">
        <v>0</v>
      </c>
      <c r="J1841" s="9">
        <v>360.40000000000146</v>
      </c>
      <c r="K1841" s="9">
        <v>162.49999999999909</v>
      </c>
      <c r="L1841" s="9">
        <v>284.89999999999998</v>
      </c>
      <c r="M1841" s="9">
        <v>324.8</v>
      </c>
      <c r="P1841" s="65">
        <f t="shared" si="43"/>
        <v>1315.7999999999986</v>
      </c>
    </row>
    <row r="1842" spans="1:21" ht="15">
      <c r="A1842" s="28" t="s">
        <v>653</v>
      </c>
      <c r="B1842" s="170" t="s">
        <v>1283</v>
      </c>
      <c r="C1842" s="3"/>
      <c r="D1842" s="3"/>
      <c r="E1842" s="9" t="s">
        <v>277</v>
      </c>
      <c r="F1842" s="9" t="s">
        <v>277</v>
      </c>
      <c r="G1842" s="9" t="s">
        <v>277</v>
      </c>
      <c r="H1842" s="9" t="s">
        <v>277</v>
      </c>
      <c r="I1842" s="9">
        <v>0</v>
      </c>
      <c r="J1842" s="9">
        <v>159.09999999999945</v>
      </c>
      <c r="K1842" s="9">
        <v>361.59999999999945</v>
      </c>
      <c r="L1842" s="9">
        <v>446.40000000000003</v>
      </c>
      <c r="M1842" s="9">
        <v>326.89999999999998</v>
      </c>
      <c r="P1842" s="65">
        <f t="shared" si="43"/>
        <v>1293.9999999999991</v>
      </c>
    </row>
    <row r="1843" spans="1:21" ht="15">
      <c r="A1843" s="28" t="s">
        <v>658</v>
      </c>
      <c r="B1843" s="170" t="s">
        <v>1268</v>
      </c>
      <c r="C1843" s="3"/>
      <c r="D1843" s="3"/>
      <c r="E1843" s="9" t="s">
        <v>277</v>
      </c>
      <c r="F1843" s="9" t="s">
        <v>277</v>
      </c>
      <c r="G1843" s="9" t="s">
        <v>277</v>
      </c>
      <c r="H1843" s="9" t="s">
        <v>277</v>
      </c>
      <c r="I1843" s="9">
        <v>0</v>
      </c>
      <c r="J1843" s="9">
        <v>238.09999999999991</v>
      </c>
      <c r="K1843" s="9">
        <v>156.39999999999964</v>
      </c>
      <c r="L1843" s="9">
        <v>477.9</v>
      </c>
      <c r="M1843" s="9">
        <v>388.5</v>
      </c>
      <c r="P1843" s="65">
        <f t="shared" si="43"/>
        <v>1260.8999999999996</v>
      </c>
    </row>
    <row r="1844" spans="1:21" ht="15">
      <c r="A1844" s="28" t="s">
        <v>659</v>
      </c>
      <c r="B1844" s="61" t="s">
        <v>615</v>
      </c>
      <c r="E1844" s="9" t="s">
        <v>277</v>
      </c>
      <c r="F1844" s="9" t="s">
        <v>277</v>
      </c>
      <c r="G1844" s="9" t="s">
        <v>277</v>
      </c>
      <c r="H1844" s="9">
        <v>136.04999999999927</v>
      </c>
      <c r="I1844" s="9">
        <v>0</v>
      </c>
      <c r="J1844" s="9">
        <v>132.5</v>
      </c>
      <c r="K1844" s="9">
        <v>146.19999999999891</v>
      </c>
      <c r="L1844" s="9">
        <v>542.30000000000007</v>
      </c>
      <c r="M1844" s="9">
        <v>302.2</v>
      </c>
      <c r="P1844" s="65">
        <f t="shared" si="43"/>
        <v>1259.2499999999982</v>
      </c>
    </row>
    <row r="1845" spans="1:21" ht="15">
      <c r="A1845" s="28" t="s">
        <v>660</v>
      </c>
      <c r="B1845" s="61" t="s">
        <v>616</v>
      </c>
      <c r="E1845" s="9" t="s">
        <v>277</v>
      </c>
      <c r="F1845" s="9" t="s">
        <v>277</v>
      </c>
      <c r="G1845" s="9" t="s">
        <v>277</v>
      </c>
      <c r="H1845" s="9">
        <v>78.600000000000364</v>
      </c>
      <c r="I1845" s="9">
        <v>0</v>
      </c>
      <c r="J1845" s="9">
        <v>133.99999999999909</v>
      </c>
      <c r="K1845" s="9">
        <v>386.5</v>
      </c>
      <c r="L1845" s="9">
        <v>345.1</v>
      </c>
      <c r="M1845" s="9">
        <v>298.59999999999997</v>
      </c>
      <c r="P1845" s="65">
        <f t="shared" si="43"/>
        <v>1242.7999999999995</v>
      </c>
    </row>
    <row r="1846" spans="1:21" ht="15">
      <c r="A1846" s="28" t="s">
        <v>662</v>
      </c>
      <c r="B1846" s="28" t="s">
        <v>600</v>
      </c>
      <c r="E1846" s="9" t="s">
        <v>277</v>
      </c>
      <c r="F1846" s="9" t="s">
        <v>277</v>
      </c>
      <c r="G1846" s="9" t="s">
        <v>277</v>
      </c>
      <c r="H1846" s="9">
        <v>172.09999999999945</v>
      </c>
      <c r="I1846" s="9">
        <v>0</v>
      </c>
      <c r="J1846" s="9">
        <v>253.10000000000082</v>
      </c>
      <c r="K1846" s="9">
        <v>287.5</v>
      </c>
      <c r="L1846" s="9">
        <v>271.89999999999998</v>
      </c>
      <c r="M1846" s="9">
        <v>255.1</v>
      </c>
      <c r="P1846" s="65">
        <f t="shared" si="43"/>
        <v>1239.7000000000003</v>
      </c>
    </row>
    <row r="1847" spans="1:21" ht="15">
      <c r="A1847" s="28" t="s">
        <v>663</v>
      </c>
      <c r="B1847" s="170" t="s">
        <v>1272</v>
      </c>
      <c r="C1847" s="3"/>
      <c r="D1847" s="3"/>
      <c r="E1847" s="9" t="s">
        <v>277</v>
      </c>
      <c r="F1847" s="9" t="s">
        <v>277</v>
      </c>
      <c r="G1847" s="9" t="s">
        <v>277</v>
      </c>
      <c r="H1847" s="9" t="s">
        <v>277</v>
      </c>
      <c r="I1847" s="9">
        <v>0</v>
      </c>
      <c r="J1847" s="9">
        <v>294.89999999999873</v>
      </c>
      <c r="K1847" s="9">
        <v>158.79999999999927</v>
      </c>
      <c r="L1847" s="9">
        <v>503.6</v>
      </c>
      <c r="M1847" s="9">
        <v>275.39999999999998</v>
      </c>
      <c r="P1847" s="65">
        <f t="shared" si="43"/>
        <v>1232.699999999998</v>
      </c>
    </row>
    <row r="1848" spans="1:21" ht="15">
      <c r="A1848" s="28" t="s">
        <v>664</v>
      </c>
      <c r="B1848" s="226" t="s">
        <v>1591</v>
      </c>
      <c r="C1848" s="3"/>
      <c r="D1848" s="3"/>
      <c r="E1848" s="9" t="s">
        <v>277</v>
      </c>
      <c r="F1848" s="9" t="s">
        <v>277</v>
      </c>
      <c r="G1848" s="9" t="s">
        <v>277</v>
      </c>
      <c r="H1848" s="9" t="s">
        <v>277</v>
      </c>
      <c r="I1848" s="9">
        <v>0</v>
      </c>
      <c r="J1848" s="9" t="s">
        <v>277</v>
      </c>
      <c r="K1848" s="9">
        <v>338.19999999999982</v>
      </c>
      <c r="L1848" s="179">
        <v>705.09999999999991</v>
      </c>
      <c r="M1848" s="9">
        <v>181.5</v>
      </c>
      <c r="P1848" s="65">
        <f t="shared" si="43"/>
        <v>1224.7999999999997</v>
      </c>
      <c r="R1848" t="s">
        <v>282</v>
      </c>
    </row>
    <row r="1849" spans="1:21" ht="15">
      <c r="A1849" s="28" t="s">
        <v>667</v>
      </c>
      <c r="B1849" s="226" t="s">
        <v>1666</v>
      </c>
      <c r="C1849" s="3"/>
      <c r="D1849" s="3"/>
      <c r="E1849" s="9" t="s">
        <v>277</v>
      </c>
      <c r="F1849" s="9" t="s">
        <v>277</v>
      </c>
      <c r="G1849" s="9" t="s">
        <v>277</v>
      </c>
      <c r="H1849" s="9" t="s">
        <v>277</v>
      </c>
      <c r="I1849" s="9">
        <v>0</v>
      </c>
      <c r="J1849" s="9" t="s">
        <v>277</v>
      </c>
      <c r="K1849" s="9">
        <v>291.49999999999909</v>
      </c>
      <c r="L1849" s="9">
        <v>483.5</v>
      </c>
      <c r="M1849" s="9">
        <v>425.1</v>
      </c>
      <c r="P1849" s="65">
        <f t="shared" si="43"/>
        <v>1200.099999999999</v>
      </c>
    </row>
    <row r="1850" spans="1:21" ht="15">
      <c r="A1850" s="28" t="s">
        <v>726</v>
      </c>
      <c r="B1850" s="61" t="s">
        <v>2091</v>
      </c>
      <c r="C1850" s="3"/>
      <c r="D1850" s="3"/>
      <c r="E1850" s="9" t="s">
        <v>277</v>
      </c>
      <c r="F1850" s="9" t="s">
        <v>277</v>
      </c>
      <c r="G1850" s="9" t="s">
        <v>277</v>
      </c>
      <c r="H1850" s="9" t="s">
        <v>277</v>
      </c>
      <c r="I1850" s="9">
        <v>0</v>
      </c>
      <c r="J1850" s="9" t="s">
        <v>277</v>
      </c>
      <c r="K1850" s="9" t="s">
        <v>277</v>
      </c>
      <c r="L1850" s="176">
        <v>742.89999999999986</v>
      </c>
      <c r="M1850" s="9">
        <v>449</v>
      </c>
      <c r="N1850" s="65"/>
      <c r="P1850" s="65">
        <f t="shared" si="43"/>
        <v>1191.8999999999999</v>
      </c>
      <c r="R1850" t="s">
        <v>280</v>
      </c>
      <c r="U1850" s="3" t="s">
        <v>2337</v>
      </c>
    </row>
    <row r="1851" spans="1:21" ht="15">
      <c r="A1851" s="28" t="s">
        <v>727</v>
      </c>
      <c r="B1851" s="226" t="s">
        <v>1596</v>
      </c>
      <c r="C1851" s="3"/>
      <c r="D1851" s="3"/>
      <c r="E1851" s="9" t="s">
        <v>277</v>
      </c>
      <c r="F1851" s="9" t="s">
        <v>277</v>
      </c>
      <c r="G1851" s="9" t="s">
        <v>277</v>
      </c>
      <c r="H1851" s="9" t="s">
        <v>277</v>
      </c>
      <c r="I1851" s="9">
        <v>0</v>
      </c>
      <c r="J1851" s="9" t="s">
        <v>277</v>
      </c>
      <c r="K1851" s="179">
        <v>432.40000000000236</v>
      </c>
      <c r="L1851" s="9">
        <v>473</v>
      </c>
      <c r="M1851" s="9">
        <v>269.8</v>
      </c>
      <c r="P1851" s="65">
        <f t="shared" si="43"/>
        <v>1175.2000000000023</v>
      </c>
      <c r="R1851" t="s">
        <v>292</v>
      </c>
    </row>
    <row r="1852" spans="1:21" ht="15">
      <c r="A1852" s="28" t="s">
        <v>728</v>
      </c>
      <c r="B1852" s="61" t="s">
        <v>39</v>
      </c>
      <c r="E1852" s="9">
        <v>501.25</v>
      </c>
      <c r="F1852" s="9">
        <v>63.3</v>
      </c>
      <c r="G1852" s="9">
        <v>92.9</v>
      </c>
      <c r="H1852" s="9">
        <v>166.60000000000036</v>
      </c>
      <c r="I1852" s="9">
        <v>0</v>
      </c>
      <c r="J1852" s="9">
        <v>150.59999999999945</v>
      </c>
      <c r="K1852" s="9">
        <v>198</v>
      </c>
      <c r="L1852" s="9" t="s">
        <v>277</v>
      </c>
      <c r="M1852" s="9" t="s">
        <v>277</v>
      </c>
      <c r="P1852" s="65">
        <f t="shared" si="43"/>
        <v>1172.6499999999996</v>
      </c>
    </row>
    <row r="1853" spans="1:21" ht="15">
      <c r="A1853" s="28" t="s">
        <v>729</v>
      </c>
      <c r="B1853" s="170" t="s">
        <v>1269</v>
      </c>
      <c r="C1853" s="3"/>
      <c r="D1853" s="3"/>
      <c r="E1853" s="9" t="s">
        <v>277</v>
      </c>
      <c r="F1853" s="9" t="s">
        <v>277</v>
      </c>
      <c r="G1853" s="9" t="s">
        <v>277</v>
      </c>
      <c r="H1853" s="9" t="s">
        <v>277</v>
      </c>
      <c r="I1853" s="9">
        <v>0</v>
      </c>
      <c r="J1853" s="9">
        <v>278.90000000000009</v>
      </c>
      <c r="K1853" s="9">
        <v>97.499999999998181</v>
      </c>
      <c r="L1853" s="9">
        <v>428</v>
      </c>
      <c r="M1853" s="9">
        <v>363.5</v>
      </c>
      <c r="P1853" s="65">
        <f t="shared" si="43"/>
        <v>1167.8999999999983</v>
      </c>
    </row>
    <row r="1854" spans="1:21" ht="15">
      <c r="A1854" s="28" t="s">
        <v>730</v>
      </c>
      <c r="B1854" s="226" t="s">
        <v>1583</v>
      </c>
      <c r="C1854" s="3"/>
      <c r="D1854" s="3"/>
      <c r="E1854" s="9" t="s">
        <v>277</v>
      </c>
      <c r="F1854" s="9" t="s">
        <v>277</v>
      </c>
      <c r="G1854" s="9" t="s">
        <v>277</v>
      </c>
      <c r="H1854" s="9" t="s">
        <v>277</v>
      </c>
      <c r="I1854" s="9">
        <v>0</v>
      </c>
      <c r="J1854" s="9">
        <v>157.99999999999955</v>
      </c>
      <c r="K1854" s="9">
        <v>294.49999999999955</v>
      </c>
      <c r="L1854" s="9">
        <v>529.90000000000009</v>
      </c>
      <c r="M1854" s="9">
        <v>171.9</v>
      </c>
      <c r="P1854" s="65">
        <f t="shared" ref="P1854:P1885" si="44">SUM(E1854:M1854)</f>
        <v>1154.2999999999993</v>
      </c>
    </row>
    <row r="1855" spans="1:21" ht="15">
      <c r="A1855" s="28" t="s">
        <v>731</v>
      </c>
      <c r="B1855" s="170" t="s">
        <v>1276</v>
      </c>
      <c r="C1855" s="3"/>
      <c r="D1855" s="3"/>
      <c r="E1855" s="9" t="s">
        <v>277</v>
      </c>
      <c r="F1855" s="9" t="s">
        <v>277</v>
      </c>
      <c r="G1855" s="9" t="s">
        <v>277</v>
      </c>
      <c r="H1855" s="9" t="s">
        <v>277</v>
      </c>
      <c r="I1855" s="9">
        <v>0</v>
      </c>
      <c r="J1855" s="9">
        <v>352.30000000000018</v>
      </c>
      <c r="K1855" s="9">
        <v>306.79999999999836</v>
      </c>
      <c r="L1855" s="9">
        <v>494.25</v>
      </c>
      <c r="M1855" s="9" t="s">
        <v>277</v>
      </c>
      <c r="P1855" s="65">
        <f t="shared" si="44"/>
        <v>1153.3499999999985</v>
      </c>
    </row>
    <row r="1856" spans="1:21" ht="15">
      <c r="A1856" s="28" t="s">
        <v>732</v>
      </c>
      <c r="B1856" s="61" t="s">
        <v>2081</v>
      </c>
      <c r="C1856" s="3"/>
      <c r="D1856" s="3"/>
      <c r="E1856" s="9" t="s">
        <v>277</v>
      </c>
      <c r="F1856" s="9" t="s">
        <v>277</v>
      </c>
      <c r="G1856" s="9" t="s">
        <v>277</v>
      </c>
      <c r="H1856" s="9" t="s">
        <v>277</v>
      </c>
      <c r="I1856" s="9">
        <v>0</v>
      </c>
      <c r="J1856" s="9" t="s">
        <v>277</v>
      </c>
      <c r="K1856" s="9" t="s">
        <v>277</v>
      </c>
      <c r="L1856" s="9">
        <v>595.75</v>
      </c>
      <c r="M1856" s="179">
        <v>549.9</v>
      </c>
      <c r="N1856" s="65"/>
      <c r="P1856" s="65">
        <f t="shared" si="44"/>
        <v>1145.6500000000001</v>
      </c>
      <c r="R1856" t="s">
        <v>283</v>
      </c>
    </row>
    <row r="1857" spans="1:18" ht="15">
      <c r="A1857" s="28" t="s">
        <v>733</v>
      </c>
      <c r="B1857" s="170" t="s">
        <v>1281</v>
      </c>
      <c r="C1857" s="3"/>
      <c r="D1857" s="3"/>
      <c r="E1857" s="9" t="s">
        <v>277</v>
      </c>
      <c r="F1857" s="9" t="s">
        <v>277</v>
      </c>
      <c r="G1857" s="9" t="s">
        <v>277</v>
      </c>
      <c r="H1857" s="9" t="s">
        <v>277</v>
      </c>
      <c r="I1857" s="9">
        <v>0</v>
      </c>
      <c r="J1857" s="9">
        <v>100.40000000000146</v>
      </c>
      <c r="K1857" s="9">
        <v>301.29999999999745</v>
      </c>
      <c r="L1857" s="9">
        <v>392</v>
      </c>
      <c r="M1857" s="9">
        <v>350.1</v>
      </c>
      <c r="P1857" s="65">
        <f t="shared" si="44"/>
        <v>1143.7999999999988</v>
      </c>
    </row>
    <row r="1858" spans="1:18" ht="15">
      <c r="A1858" s="28" t="s">
        <v>734</v>
      </c>
      <c r="B1858" s="226" t="s">
        <v>1575</v>
      </c>
      <c r="C1858" s="3"/>
      <c r="D1858" s="3"/>
      <c r="E1858" s="9" t="s">
        <v>277</v>
      </c>
      <c r="F1858" s="9" t="s">
        <v>277</v>
      </c>
      <c r="G1858" s="9" t="s">
        <v>277</v>
      </c>
      <c r="H1858" s="9" t="s">
        <v>277</v>
      </c>
      <c r="I1858" s="9">
        <v>0</v>
      </c>
      <c r="J1858" s="9">
        <v>161.00000000000091</v>
      </c>
      <c r="K1858" s="9">
        <v>186.89999999999964</v>
      </c>
      <c r="L1858" s="9">
        <v>510.2</v>
      </c>
      <c r="M1858" s="9">
        <v>283.10000000000002</v>
      </c>
      <c r="P1858" s="65">
        <f t="shared" si="44"/>
        <v>1141.2000000000007</v>
      </c>
    </row>
    <row r="1859" spans="1:18" ht="15">
      <c r="A1859" s="28" t="s">
        <v>735</v>
      </c>
      <c r="B1859" s="170" t="s">
        <v>1279</v>
      </c>
      <c r="C1859" s="3"/>
      <c r="D1859" s="3"/>
      <c r="E1859" s="9" t="s">
        <v>277</v>
      </c>
      <c r="F1859" s="9" t="s">
        <v>277</v>
      </c>
      <c r="G1859" s="9" t="s">
        <v>277</v>
      </c>
      <c r="H1859" s="9" t="s">
        <v>277</v>
      </c>
      <c r="I1859" s="9">
        <v>0</v>
      </c>
      <c r="J1859" s="9">
        <v>170.39999999999964</v>
      </c>
      <c r="K1859" s="9">
        <v>171.49999999999818</v>
      </c>
      <c r="L1859" s="9">
        <v>428.6</v>
      </c>
      <c r="M1859" s="9">
        <v>367.70000000000005</v>
      </c>
      <c r="P1859" s="65">
        <f t="shared" si="44"/>
        <v>1138.199999999998</v>
      </c>
    </row>
    <row r="1860" spans="1:18" ht="15">
      <c r="A1860" s="28" t="s">
        <v>736</v>
      </c>
      <c r="B1860" s="226" t="s">
        <v>1614</v>
      </c>
      <c r="C1860" s="3"/>
      <c r="D1860" s="3"/>
      <c r="E1860" s="9" t="s">
        <v>277</v>
      </c>
      <c r="F1860" s="9" t="s">
        <v>277</v>
      </c>
      <c r="G1860" s="9" t="s">
        <v>277</v>
      </c>
      <c r="H1860" s="9" t="s">
        <v>277</v>
      </c>
      <c r="I1860" s="9">
        <v>0</v>
      </c>
      <c r="J1860" s="9" t="s">
        <v>277</v>
      </c>
      <c r="K1860" s="9">
        <v>260.39999999999873</v>
      </c>
      <c r="L1860" s="9">
        <v>605.49999999999989</v>
      </c>
      <c r="M1860" s="9">
        <v>222</v>
      </c>
      <c r="P1860" s="65">
        <f t="shared" si="44"/>
        <v>1087.8999999999987</v>
      </c>
    </row>
    <row r="1861" spans="1:18" ht="15">
      <c r="A1861" s="28" t="s">
        <v>737</v>
      </c>
      <c r="B1861" s="226" t="s">
        <v>2171</v>
      </c>
      <c r="C1861" s="3"/>
      <c r="D1861" s="3"/>
      <c r="E1861" s="9" t="s">
        <v>277</v>
      </c>
      <c r="F1861" s="9" t="s">
        <v>277</v>
      </c>
      <c r="G1861" s="9" t="s">
        <v>277</v>
      </c>
      <c r="H1861" s="9" t="s">
        <v>277</v>
      </c>
      <c r="I1861" s="9">
        <v>0</v>
      </c>
      <c r="J1861" s="9" t="s">
        <v>277</v>
      </c>
      <c r="K1861" s="9">
        <v>322.30000000000109</v>
      </c>
      <c r="L1861" s="9">
        <v>389.8</v>
      </c>
      <c r="M1861" s="9">
        <v>373.85</v>
      </c>
      <c r="P1861" s="65">
        <f t="shared" si="44"/>
        <v>1085.9500000000012</v>
      </c>
    </row>
    <row r="1862" spans="1:18" ht="15">
      <c r="A1862" s="28" t="s">
        <v>738</v>
      </c>
      <c r="B1862" s="61" t="s">
        <v>630</v>
      </c>
      <c r="E1862" s="9" t="s">
        <v>277</v>
      </c>
      <c r="F1862" s="9" t="s">
        <v>277</v>
      </c>
      <c r="G1862" s="9" t="s">
        <v>277</v>
      </c>
      <c r="H1862" s="9">
        <v>28.500000000000909</v>
      </c>
      <c r="I1862" s="9">
        <v>0</v>
      </c>
      <c r="J1862" s="9">
        <v>372.29999999999927</v>
      </c>
      <c r="K1862" s="9">
        <v>144.79999999999836</v>
      </c>
      <c r="L1862" s="9">
        <v>274.89999999999998</v>
      </c>
      <c r="M1862" s="9">
        <v>262</v>
      </c>
      <c r="P1862" s="65">
        <f t="shared" si="44"/>
        <v>1082.4999999999986</v>
      </c>
    </row>
    <row r="1863" spans="1:18" ht="15">
      <c r="A1863" s="28" t="s">
        <v>739</v>
      </c>
      <c r="B1863" s="61" t="s">
        <v>2089</v>
      </c>
      <c r="C1863" s="3"/>
      <c r="D1863" s="3"/>
      <c r="E1863" s="9" t="s">
        <v>277</v>
      </c>
      <c r="F1863" s="9" t="s">
        <v>277</v>
      </c>
      <c r="G1863" s="9" t="s">
        <v>277</v>
      </c>
      <c r="H1863" s="9" t="s">
        <v>277</v>
      </c>
      <c r="I1863" s="9">
        <v>0</v>
      </c>
      <c r="J1863" s="9" t="s">
        <v>277</v>
      </c>
      <c r="K1863" s="9" t="s">
        <v>277</v>
      </c>
      <c r="L1863" s="179">
        <v>690</v>
      </c>
      <c r="M1863" s="9">
        <v>364.5</v>
      </c>
      <c r="N1863" s="65"/>
      <c r="P1863" s="65">
        <f t="shared" si="44"/>
        <v>1054.5</v>
      </c>
      <c r="R1863" t="s">
        <v>283</v>
      </c>
    </row>
    <row r="1864" spans="1:18" ht="15">
      <c r="A1864" s="28" t="s">
        <v>740</v>
      </c>
      <c r="B1864" s="226" t="s">
        <v>1593</v>
      </c>
      <c r="C1864" s="3"/>
      <c r="D1864" s="3"/>
      <c r="E1864" s="9" t="s">
        <v>277</v>
      </c>
      <c r="F1864" s="9" t="s">
        <v>277</v>
      </c>
      <c r="G1864" s="9" t="s">
        <v>277</v>
      </c>
      <c r="H1864" s="9" t="s">
        <v>277</v>
      </c>
      <c r="I1864" s="9">
        <v>0</v>
      </c>
      <c r="J1864" s="9" t="s">
        <v>277</v>
      </c>
      <c r="K1864" s="9">
        <v>294.99999999999727</v>
      </c>
      <c r="L1864" s="9">
        <v>444.6</v>
      </c>
      <c r="M1864" s="9">
        <v>284.39999999999998</v>
      </c>
      <c r="P1864" s="65">
        <f t="shared" si="44"/>
        <v>1023.9999999999973</v>
      </c>
    </row>
    <row r="1865" spans="1:18" ht="15">
      <c r="A1865" s="28" t="s">
        <v>741</v>
      </c>
      <c r="B1865" s="226" t="s">
        <v>1617</v>
      </c>
      <c r="C1865" s="3"/>
      <c r="D1865" s="3"/>
      <c r="E1865" s="9" t="s">
        <v>277</v>
      </c>
      <c r="F1865" s="9" t="s">
        <v>277</v>
      </c>
      <c r="G1865" s="9" t="s">
        <v>277</v>
      </c>
      <c r="H1865" s="9" t="s">
        <v>277</v>
      </c>
      <c r="I1865" s="9">
        <v>0</v>
      </c>
      <c r="J1865" s="9" t="s">
        <v>277</v>
      </c>
      <c r="K1865" s="9">
        <v>326.5</v>
      </c>
      <c r="L1865" s="9">
        <v>446.3</v>
      </c>
      <c r="M1865" s="9">
        <v>244.8</v>
      </c>
      <c r="P1865" s="65">
        <f t="shared" si="44"/>
        <v>1017.5999999999999</v>
      </c>
    </row>
    <row r="1866" spans="1:18" ht="15">
      <c r="A1866" s="28" t="s">
        <v>742</v>
      </c>
      <c r="B1866" s="61" t="s">
        <v>2080</v>
      </c>
      <c r="C1866" s="3"/>
      <c r="D1866" s="3"/>
      <c r="E1866" s="9" t="s">
        <v>277</v>
      </c>
      <c r="F1866" s="9" t="s">
        <v>277</v>
      </c>
      <c r="G1866" s="9" t="s">
        <v>277</v>
      </c>
      <c r="H1866" s="9" t="s">
        <v>277</v>
      </c>
      <c r="I1866" s="9">
        <v>0</v>
      </c>
      <c r="J1866" s="9" t="s">
        <v>277</v>
      </c>
      <c r="K1866" s="9" t="s">
        <v>277</v>
      </c>
      <c r="L1866" s="9">
        <v>600.5</v>
      </c>
      <c r="M1866" s="9">
        <v>412.6</v>
      </c>
      <c r="N1866" s="65"/>
      <c r="P1866" s="65">
        <f t="shared" si="44"/>
        <v>1013.1</v>
      </c>
    </row>
    <row r="1867" spans="1:18" ht="15">
      <c r="A1867" s="28" t="s">
        <v>743</v>
      </c>
      <c r="B1867" s="61" t="s">
        <v>179</v>
      </c>
      <c r="C1867" s="3"/>
      <c r="D1867" s="3"/>
      <c r="E1867" s="9" t="s">
        <v>277</v>
      </c>
      <c r="F1867" s="9" t="s">
        <v>277</v>
      </c>
      <c r="G1867" s="9" t="s">
        <v>277</v>
      </c>
      <c r="H1867" s="9" t="s">
        <v>277</v>
      </c>
      <c r="I1867" s="9">
        <v>0</v>
      </c>
      <c r="J1867" s="9" t="s">
        <v>277</v>
      </c>
      <c r="K1867" s="9" t="s">
        <v>277</v>
      </c>
      <c r="L1867" s="9">
        <v>543.65</v>
      </c>
      <c r="M1867" s="9">
        <v>464.6</v>
      </c>
      <c r="N1867" s="65"/>
      <c r="P1867" s="65">
        <f t="shared" si="44"/>
        <v>1008.25</v>
      </c>
    </row>
    <row r="1868" spans="1:18" ht="15">
      <c r="A1868" s="28" t="s">
        <v>744</v>
      </c>
      <c r="B1868" s="61" t="s">
        <v>19</v>
      </c>
      <c r="E1868" s="9">
        <v>390.8</v>
      </c>
      <c r="F1868" s="9">
        <v>124.7</v>
      </c>
      <c r="G1868" s="9">
        <v>103.1</v>
      </c>
      <c r="H1868" s="9">
        <v>139.50000000000091</v>
      </c>
      <c r="I1868" s="9">
        <v>0</v>
      </c>
      <c r="J1868" s="9">
        <v>222.10000000000036</v>
      </c>
      <c r="K1868" s="9" t="s">
        <v>277</v>
      </c>
      <c r="L1868" s="9" t="s">
        <v>277</v>
      </c>
      <c r="M1868" s="9" t="s">
        <v>277</v>
      </c>
      <c r="P1868" s="65">
        <f t="shared" si="44"/>
        <v>980.2000000000013</v>
      </c>
    </row>
    <row r="1869" spans="1:18" ht="15">
      <c r="A1869" s="28" t="s">
        <v>745</v>
      </c>
      <c r="B1869" s="61" t="s">
        <v>2078</v>
      </c>
      <c r="C1869" s="3"/>
      <c r="D1869" s="3"/>
      <c r="E1869" s="9" t="s">
        <v>277</v>
      </c>
      <c r="F1869" s="9" t="s">
        <v>277</v>
      </c>
      <c r="G1869" s="9" t="s">
        <v>277</v>
      </c>
      <c r="H1869" s="9" t="s">
        <v>277</v>
      </c>
      <c r="I1869" s="9">
        <v>0</v>
      </c>
      <c r="J1869" s="9" t="s">
        <v>277</v>
      </c>
      <c r="K1869" s="9" t="s">
        <v>277</v>
      </c>
      <c r="L1869" s="175">
        <v>707.8</v>
      </c>
      <c r="M1869" s="9">
        <v>263.2</v>
      </c>
      <c r="N1869" s="65"/>
      <c r="P1869" s="65">
        <f t="shared" si="44"/>
        <v>971</v>
      </c>
      <c r="R1869" t="s">
        <v>281</v>
      </c>
    </row>
    <row r="1870" spans="1:18" ht="15">
      <c r="A1870" s="28" t="s">
        <v>746</v>
      </c>
      <c r="B1870" s="61" t="s">
        <v>2097</v>
      </c>
      <c r="C1870" s="3"/>
      <c r="D1870" s="3"/>
      <c r="E1870" s="9" t="s">
        <v>277</v>
      </c>
      <c r="F1870" s="9" t="s">
        <v>277</v>
      </c>
      <c r="G1870" s="9" t="s">
        <v>277</v>
      </c>
      <c r="H1870" s="9" t="s">
        <v>277</v>
      </c>
      <c r="I1870" s="9">
        <v>0</v>
      </c>
      <c r="J1870" s="9" t="s">
        <v>277</v>
      </c>
      <c r="K1870" s="9" t="s">
        <v>277</v>
      </c>
      <c r="L1870" s="9">
        <v>517.29999999999995</v>
      </c>
      <c r="M1870" s="9">
        <v>434.3</v>
      </c>
      <c r="N1870" s="65"/>
      <c r="P1870" s="65">
        <f t="shared" si="44"/>
        <v>951.59999999999991</v>
      </c>
    </row>
    <row r="1871" spans="1:18" ht="15">
      <c r="A1871" s="28" t="s">
        <v>747</v>
      </c>
      <c r="B1871" s="61" t="s">
        <v>2079</v>
      </c>
      <c r="C1871" s="3"/>
      <c r="D1871" s="3"/>
      <c r="E1871" s="9" t="s">
        <v>277</v>
      </c>
      <c r="F1871" s="9" t="s">
        <v>277</v>
      </c>
      <c r="G1871" s="9" t="s">
        <v>277</v>
      </c>
      <c r="H1871" s="9" t="s">
        <v>277</v>
      </c>
      <c r="I1871" s="9">
        <v>0</v>
      </c>
      <c r="J1871" s="9" t="s">
        <v>277</v>
      </c>
      <c r="K1871" s="9" t="s">
        <v>277</v>
      </c>
      <c r="L1871" s="9">
        <v>546.1</v>
      </c>
      <c r="M1871" s="9">
        <v>405</v>
      </c>
      <c r="N1871" s="65"/>
      <c r="P1871" s="65">
        <f t="shared" si="44"/>
        <v>951.1</v>
      </c>
    </row>
    <row r="1872" spans="1:18" ht="15">
      <c r="A1872" s="28" t="s">
        <v>748</v>
      </c>
      <c r="B1872" s="226" t="s">
        <v>1590</v>
      </c>
      <c r="C1872" s="3"/>
      <c r="D1872" s="3"/>
      <c r="E1872" s="9" t="s">
        <v>277</v>
      </c>
      <c r="F1872" s="9" t="s">
        <v>277</v>
      </c>
      <c r="G1872" s="9" t="s">
        <v>277</v>
      </c>
      <c r="H1872" s="9" t="s">
        <v>277</v>
      </c>
      <c r="I1872" s="9">
        <v>0</v>
      </c>
      <c r="J1872" s="9" t="s">
        <v>277</v>
      </c>
      <c r="K1872" s="9">
        <v>148.30000000000018</v>
      </c>
      <c r="L1872" s="9">
        <v>588.9</v>
      </c>
      <c r="M1872" s="9">
        <v>180</v>
      </c>
      <c r="P1872" s="65">
        <f t="shared" si="44"/>
        <v>917.20000000000016</v>
      </c>
    </row>
    <row r="1873" spans="1:18" ht="15">
      <c r="A1873" s="28" t="s">
        <v>749</v>
      </c>
      <c r="B1873" s="61" t="s">
        <v>2082</v>
      </c>
      <c r="C1873" s="3"/>
      <c r="D1873" s="3"/>
      <c r="E1873" s="9" t="s">
        <v>277</v>
      </c>
      <c r="F1873" s="9" t="s">
        <v>277</v>
      </c>
      <c r="G1873" s="9" t="s">
        <v>277</v>
      </c>
      <c r="H1873" s="9" t="s">
        <v>277</v>
      </c>
      <c r="I1873" s="9">
        <v>0</v>
      </c>
      <c r="J1873" s="9" t="s">
        <v>277</v>
      </c>
      <c r="K1873" s="9" t="s">
        <v>277</v>
      </c>
      <c r="L1873" s="9">
        <v>549.1</v>
      </c>
      <c r="M1873" s="9">
        <v>365.05</v>
      </c>
      <c r="N1873" s="65"/>
      <c r="P1873" s="65">
        <f t="shared" si="44"/>
        <v>914.15000000000009</v>
      </c>
    </row>
    <row r="1874" spans="1:18" ht="15">
      <c r="A1874" s="28" t="s">
        <v>750</v>
      </c>
      <c r="B1874" s="61" t="s">
        <v>2094</v>
      </c>
      <c r="C1874" s="3"/>
      <c r="D1874" s="3"/>
      <c r="E1874" s="9" t="s">
        <v>277</v>
      </c>
      <c r="F1874" s="9" t="s">
        <v>277</v>
      </c>
      <c r="G1874" s="9" t="s">
        <v>277</v>
      </c>
      <c r="H1874" s="9" t="s">
        <v>277</v>
      </c>
      <c r="I1874" s="9">
        <v>0</v>
      </c>
      <c r="J1874" s="9" t="s">
        <v>277</v>
      </c>
      <c r="K1874" s="9" t="s">
        <v>277</v>
      </c>
      <c r="L1874" s="9">
        <v>495.4</v>
      </c>
      <c r="M1874" s="9">
        <v>412.6</v>
      </c>
      <c r="N1874" s="65"/>
      <c r="P1874" s="65">
        <f t="shared" si="44"/>
        <v>908</v>
      </c>
    </row>
    <row r="1875" spans="1:18" ht="15">
      <c r="A1875" s="28" t="s">
        <v>751</v>
      </c>
      <c r="B1875" s="61" t="s">
        <v>2095</v>
      </c>
      <c r="C1875" s="3"/>
      <c r="D1875" s="3"/>
      <c r="E1875" s="9" t="s">
        <v>277</v>
      </c>
      <c r="F1875" s="9" t="s">
        <v>277</v>
      </c>
      <c r="G1875" s="9" t="s">
        <v>277</v>
      </c>
      <c r="H1875" s="9" t="s">
        <v>277</v>
      </c>
      <c r="I1875" s="9">
        <v>0</v>
      </c>
      <c r="J1875" s="9" t="s">
        <v>277</v>
      </c>
      <c r="K1875" s="9" t="s">
        <v>277</v>
      </c>
      <c r="L1875" s="9">
        <v>487.5</v>
      </c>
      <c r="M1875" s="9">
        <v>413.8</v>
      </c>
      <c r="N1875" s="65"/>
      <c r="P1875" s="65">
        <f t="shared" si="44"/>
        <v>901.3</v>
      </c>
    </row>
    <row r="1876" spans="1:18" ht="15">
      <c r="A1876" s="28" t="s">
        <v>752</v>
      </c>
      <c r="B1876" s="226" t="s">
        <v>1576</v>
      </c>
      <c r="C1876" s="3"/>
      <c r="D1876" s="3"/>
      <c r="E1876" s="9" t="s">
        <v>277</v>
      </c>
      <c r="F1876" s="9" t="s">
        <v>277</v>
      </c>
      <c r="G1876" s="9" t="s">
        <v>277</v>
      </c>
      <c r="H1876" s="9" t="s">
        <v>277</v>
      </c>
      <c r="I1876" s="9">
        <v>0</v>
      </c>
      <c r="J1876" s="9">
        <v>171.29999999999973</v>
      </c>
      <c r="K1876" s="9">
        <v>181.49999999999955</v>
      </c>
      <c r="L1876" s="9">
        <v>342.2</v>
      </c>
      <c r="M1876" s="9">
        <v>199.6</v>
      </c>
      <c r="P1876" s="65">
        <f t="shared" si="44"/>
        <v>894.59999999999934</v>
      </c>
    </row>
    <row r="1877" spans="1:18" ht="15">
      <c r="A1877" s="28" t="s">
        <v>753</v>
      </c>
      <c r="B1877" s="61" t="s">
        <v>2090</v>
      </c>
      <c r="C1877" s="3"/>
      <c r="D1877" s="3"/>
      <c r="E1877" s="9" t="s">
        <v>277</v>
      </c>
      <c r="F1877" s="9" t="s">
        <v>277</v>
      </c>
      <c r="G1877" s="9" t="s">
        <v>277</v>
      </c>
      <c r="H1877" s="9" t="s">
        <v>277</v>
      </c>
      <c r="I1877" s="9">
        <v>0</v>
      </c>
      <c r="J1877" s="9" t="s">
        <v>277</v>
      </c>
      <c r="K1877" s="9" t="s">
        <v>277</v>
      </c>
      <c r="L1877" s="9">
        <v>551.20000000000005</v>
      </c>
      <c r="M1877" s="9">
        <v>329.20000000000005</v>
      </c>
      <c r="N1877" s="65"/>
      <c r="P1877" s="65">
        <f t="shared" si="44"/>
        <v>880.40000000000009</v>
      </c>
    </row>
    <row r="1878" spans="1:18" ht="15">
      <c r="A1878" s="28" t="s">
        <v>754</v>
      </c>
      <c r="B1878" s="61" t="s">
        <v>2075</v>
      </c>
      <c r="C1878" s="3"/>
      <c r="D1878" s="3"/>
      <c r="E1878" s="9" t="s">
        <v>277</v>
      </c>
      <c r="F1878" s="9" t="s">
        <v>277</v>
      </c>
      <c r="G1878" s="9" t="s">
        <v>277</v>
      </c>
      <c r="H1878" s="9" t="s">
        <v>277</v>
      </c>
      <c r="I1878" s="9">
        <v>0</v>
      </c>
      <c r="J1878" s="9" t="s">
        <v>277</v>
      </c>
      <c r="K1878" s="9" t="s">
        <v>277</v>
      </c>
      <c r="L1878" s="179">
        <v>632.04999999999995</v>
      </c>
      <c r="M1878" s="9">
        <v>241.1</v>
      </c>
      <c r="N1878" s="65"/>
      <c r="P1878" s="65">
        <f t="shared" si="44"/>
        <v>873.15</v>
      </c>
      <c r="R1878" t="s">
        <v>296</v>
      </c>
    </row>
    <row r="1879" spans="1:18" ht="15">
      <c r="A1879" s="28" t="s">
        <v>755</v>
      </c>
      <c r="B1879" s="61" t="s">
        <v>29</v>
      </c>
      <c r="E1879" s="9">
        <v>384</v>
      </c>
      <c r="F1879" s="9">
        <v>121</v>
      </c>
      <c r="G1879" s="9">
        <v>151.19999999999999</v>
      </c>
      <c r="H1879" s="9" t="s">
        <v>277</v>
      </c>
      <c r="I1879" s="9">
        <v>0</v>
      </c>
      <c r="J1879" s="9">
        <v>211.79999999999927</v>
      </c>
      <c r="K1879" s="9" t="s">
        <v>277</v>
      </c>
      <c r="L1879" s="9" t="s">
        <v>277</v>
      </c>
      <c r="M1879" s="9" t="s">
        <v>277</v>
      </c>
      <c r="P1879" s="65">
        <f t="shared" si="44"/>
        <v>867.99999999999932</v>
      </c>
    </row>
    <row r="1880" spans="1:18" ht="15">
      <c r="A1880" s="28" t="s">
        <v>756</v>
      </c>
      <c r="B1880" s="61" t="s">
        <v>2076</v>
      </c>
      <c r="C1880" s="3"/>
      <c r="D1880" s="3"/>
      <c r="E1880" s="9" t="s">
        <v>277</v>
      </c>
      <c r="F1880" s="9" t="s">
        <v>277</v>
      </c>
      <c r="G1880" s="9" t="s">
        <v>277</v>
      </c>
      <c r="H1880" s="9" t="s">
        <v>277</v>
      </c>
      <c r="I1880" s="9">
        <v>0</v>
      </c>
      <c r="J1880" s="9" t="s">
        <v>277</v>
      </c>
      <c r="K1880" s="9" t="s">
        <v>277</v>
      </c>
      <c r="L1880" s="9">
        <v>483.5</v>
      </c>
      <c r="M1880" s="9">
        <v>354.59999999999997</v>
      </c>
      <c r="N1880" s="65"/>
      <c r="P1880" s="65">
        <f t="shared" si="44"/>
        <v>838.09999999999991</v>
      </c>
    </row>
    <row r="1881" spans="1:18" ht="15">
      <c r="A1881" s="28" t="s">
        <v>757</v>
      </c>
      <c r="B1881" s="226" t="s">
        <v>1592</v>
      </c>
      <c r="C1881" s="3"/>
      <c r="D1881" s="3"/>
      <c r="E1881" s="9" t="s">
        <v>277</v>
      </c>
      <c r="F1881" s="9" t="s">
        <v>277</v>
      </c>
      <c r="G1881" s="9" t="s">
        <v>277</v>
      </c>
      <c r="H1881" s="9" t="s">
        <v>277</v>
      </c>
      <c r="I1881" s="9">
        <v>0</v>
      </c>
      <c r="J1881" s="9" t="s">
        <v>277</v>
      </c>
      <c r="K1881" s="9">
        <v>220.00000000000182</v>
      </c>
      <c r="L1881" s="9">
        <v>419</v>
      </c>
      <c r="M1881" s="9">
        <v>198.6</v>
      </c>
      <c r="P1881" s="65">
        <f t="shared" si="44"/>
        <v>837.60000000000184</v>
      </c>
    </row>
    <row r="1882" spans="1:18" ht="15">
      <c r="A1882" s="28" t="s">
        <v>758</v>
      </c>
      <c r="B1882" s="61" t="s">
        <v>2086</v>
      </c>
      <c r="C1882" s="3"/>
      <c r="D1882" s="3"/>
      <c r="E1882" s="9" t="s">
        <v>277</v>
      </c>
      <c r="F1882" s="9" t="s">
        <v>277</v>
      </c>
      <c r="G1882" s="9" t="s">
        <v>277</v>
      </c>
      <c r="H1882" s="9" t="s">
        <v>277</v>
      </c>
      <c r="I1882" s="9">
        <v>0</v>
      </c>
      <c r="J1882" s="9" t="s">
        <v>277</v>
      </c>
      <c r="K1882" s="9" t="s">
        <v>277</v>
      </c>
      <c r="L1882" s="9">
        <v>400.09999999999997</v>
      </c>
      <c r="M1882" s="9">
        <v>429.9</v>
      </c>
      <c r="N1882" s="65"/>
      <c r="P1882" s="65">
        <f t="shared" si="44"/>
        <v>830</v>
      </c>
    </row>
    <row r="1883" spans="1:18" ht="15">
      <c r="A1883" s="28" t="s">
        <v>759</v>
      </c>
      <c r="B1883" s="61" t="s">
        <v>2093</v>
      </c>
      <c r="C1883" s="3"/>
      <c r="D1883" s="3"/>
      <c r="E1883" s="9" t="s">
        <v>277</v>
      </c>
      <c r="F1883" s="9" t="s">
        <v>277</v>
      </c>
      <c r="G1883" s="9" t="s">
        <v>277</v>
      </c>
      <c r="H1883" s="9" t="s">
        <v>277</v>
      </c>
      <c r="I1883" s="9">
        <v>0</v>
      </c>
      <c r="J1883" s="9" t="s">
        <v>277</v>
      </c>
      <c r="K1883" s="9" t="s">
        <v>277</v>
      </c>
      <c r="L1883" s="9">
        <v>399.5</v>
      </c>
      <c r="M1883" s="9">
        <v>427.20000000000005</v>
      </c>
      <c r="N1883" s="65"/>
      <c r="P1883" s="65">
        <f t="shared" si="44"/>
        <v>826.7</v>
      </c>
    </row>
    <row r="1884" spans="1:18" ht="15">
      <c r="A1884" s="28" t="s">
        <v>760</v>
      </c>
      <c r="B1884" s="226" t="s">
        <v>1616</v>
      </c>
      <c r="C1884" s="3"/>
      <c r="D1884" s="3"/>
      <c r="E1884" s="9" t="s">
        <v>277</v>
      </c>
      <c r="F1884" s="9" t="s">
        <v>277</v>
      </c>
      <c r="G1884" s="9" t="s">
        <v>277</v>
      </c>
      <c r="H1884" s="9" t="s">
        <v>277</v>
      </c>
      <c r="I1884" s="9">
        <v>0</v>
      </c>
      <c r="J1884" s="9" t="s">
        <v>277</v>
      </c>
      <c r="K1884" s="9">
        <v>322.50000000000045</v>
      </c>
      <c r="L1884" s="9">
        <v>490</v>
      </c>
      <c r="M1884" s="9" t="s">
        <v>277</v>
      </c>
      <c r="P1884" s="65">
        <f t="shared" si="44"/>
        <v>812.50000000000045</v>
      </c>
    </row>
    <row r="1885" spans="1:18" ht="15">
      <c r="A1885" s="28" t="s">
        <v>761</v>
      </c>
      <c r="B1885" s="61" t="s">
        <v>2092</v>
      </c>
      <c r="C1885" s="3"/>
      <c r="D1885" s="3"/>
      <c r="E1885" s="9" t="s">
        <v>277</v>
      </c>
      <c r="F1885" s="9" t="s">
        <v>277</v>
      </c>
      <c r="G1885" s="9" t="s">
        <v>277</v>
      </c>
      <c r="H1885" s="9" t="s">
        <v>277</v>
      </c>
      <c r="I1885" s="9">
        <v>0</v>
      </c>
      <c r="J1885" s="9" t="s">
        <v>277</v>
      </c>
      <c r="K1885" s="9" t="s">
        <v>277</v>
      </c>
      <c r="L1885" s="9">
        <v>532.20000000000005</v>
      </c>
      <c r="M1885" s="9">
        <v>274.60000000000002</v>
      </c>
      <c r="N1885" s="65"/>
      <c r="P1885" s="65">
        <f t="shared" si="44"/>
        <v>806.80000000000007</v>
      </c>
    </row>
    <row r="1886" spans="1:18" ht="15">
      <c r="A1886" s="28" t="s">
        <v>762</v>
      </c>
      <c r="B1886" s="61" t="s">
        <v>2096</v>
      </c>
      <c r="C1886" s="3"/>
      <c r="D1886" s="3"/>
      <c r="E1886" s="9" t="s">
        <v>277</v>
      </c>
      <c r="F1886" s="9" t="s">
        <v>277</v>
      </c>
      <c r="G1886" s="9" t="s">
        <v>277</v>
      </c>
      <c r="H1886" s="9" t="s">
        <v>277</v>
      </c>
      <c r="I1886" s="9">
        <v>0</v>
      </c>
      <c r="J1886" s="9" t="s">
        <v>277</v>
      </c>
      <c r="K1886" s="9" t="s">
        <v>277</v>
      </c>
      <c r="L1886" s="9">
        <v>479.20000000000005</v>
      </c>
      <c r="M1886" s="9">
        <v>313.89999999999998</v>
      </c>
      <c r="N1886" s="65"/>
      <c r="P1886" s="65">
        <f t="shared" ref="P1886:P1917" si="45">SUM(E1886:M1886)</f>
        <v>793.1</v>
      </c>
    </row>
    <row r="1887" spans="1:18" ht="15">
      <c r="A1887" s="28" t="s">
        <v>763</v>
      </c>
      <c r="B1887" s="61" t="s">
        <v>2083</v>
      </c>
      <c r="C1887" s="3"/>
      <c r="D1887" s="3"/>
      <c r="E1887" s="9" t="s">
        <v>277</v>
      </c>
      <c r="F1887" s="9" t="s">
        <v>277</v>
      </c>
      <c r="G1887" s="9" t="s">
        <v>277</v>
      </c>
      <c r="H1887" s="9" t="s">
        <v>277</v>
      </c>
      <c r="I1887" s="9">
        <v>0</v>
      </c>
      <c r="J1887" s="9" t="s">
        <v>277</v>
      </c>
      <c r="K1887" s="9" t="s">
        <v>277</v>
      </c>
      <c r="L1887" s="9">
        <v>502</v>
      </c>
      <c r="M1887" s="9">
        <v>281</v>
      </c>
      <c r="N1887" s="65"/>
      <c r="P1887" s="65">
        <f t="shared" si="45"/>
        <v>783</v>
      </c>
    </row>
    <row r="1888" spans="1:18" ht="15">
      <c r="A1888" s="28" t="s">
        <v>764</v>
      </c>
      <c r="B1888" s="226" t="s">
        <v>2074</v>
      </c>
      <c r="C1888" s="3"/>
      <c r="D1888" s="3"/>
      <c r="E1888" s="9" t="s">
        <v>277</v>
      </c>
      <c r="F1888" s="9" t="s">
        <v>277</v>
      </c>
      <c r="G1888" s="9" t="s">
        <v>277</v>
      </c>
      <c r="H1888" s="9" t="s">
        <v>277</v>
      </c>
      <c r="I1888" s="9">
        <v>0</v>
      </c>
      <c r="J1888" s="9" t="s">
        <v>277</v>
      </c>
      <c r="K1888" s="9" t="s">
        <v>277</v>
      </c>
      <c r="L1888" s="9">
        <v>496.90000000000003</v>
      </c>
      <c r="M1888" s="9">
        <v>280.5</v>
      </c>
      <c r="N1888" s="65"/>
      <c r="P1888" s="65">
        <f t="shared" si="45"/>
        <v>777.40000000000009</v>
      </c>
    </row>
    <row r="1889" spans="1:18" ht="15">
      <c r="A1889" s="28" t="s">
        <v>765</v>
      </c>
      <c r="B1889" s="61" t="s">
        <v>2085</v>
      </c>
      <c r="C1889" s="3"/>
      <c r="D1889" s="3"/>
      <c r="E1889" s="9" t="s">
        <v>277</v>
      </c>
      <c r="F1889" s="9" t="s">
        <v>277</v>
      </c>
      <c r="G1889" s="9" t="s">
        <v>277</v>
      </c>
      <c r="H1889" s="9" t="s">
        <v>277</v>
      </c>
      <c r="I1889" s="9">
        <v>0</v>
      </c>
      <c r="J1889" s="9" t="s">
        <v>277</v>
      </c>
      <c r="K1889" s="9" t="s">
        <v>277</v>
      </c>
      <c r="L1889" s="9">
        <v>543</v>
      </c>
      <c r="M1889" s="9">
        <v>216.5</v>
      </c>
      <c r="N1889" s="65"/>
      <c r="P1889" s="65">
        <f t="shared" si="45"/>
        <v>759.5</v>
      </c>
    </row>
    <row r="1890" spans="1:18" ht="15">
      <c r="A1890" s="28" t="s">
        <v>1857</v>
      </c>
      <c r="B1890" s="61" t="s">
        <v>2077</v>
      </c>
      <c r="C1890" s="3"/>
      <c r="D1890" s="3"/>
      <c r="E1890" s="9" t="s">
        <v>277</v>
      </c>
      <c r="F1890" s="9" t="s">
        <v>277</v>
      </c>
      <c r="G1890" s="9" t="s">
        <v>277</v>
      </c>
      <c r="H1890" s="9" t="s">
        <v>277</v>
      </c>
      <c r="I1890" s="9">
        <v>0</v>
      </c>
      <c r="J1890" s="9" t="s">
        <v>277</v>
      </c>
      <c r="K1890" s="9" t="s">
        <v>277</v>
      </c>
      <c r="L1890" s="9">
        <v>431.7</v>
      </c>
      <c r="M1890" s="9">
        <v>313.39999999999998</v>
      </c>
      <c r="N1890" s="65"/>
      <c r="P1890" s="65">
        <f t="shared" si="45"/>
        <v>745.09999999999991</v>
      </c>
    </row>
    <row r="1891" spans="1:18" ht="15">
      <c r="A1891" s="28" t="s">
        <v>2049</v>
      </c>
      <c r="B1891" s="61" t="s">
        <v>2084</v>
      </c>
      <c r="C1891" s="3"/>
      <c r="D1891" s="3"/>
      <c r="E1891" s="9" t="s">
        <v>277</v>
      </c>
      <c r="F1891" s="9" t="s">
        <v>277</v>
      </c>
      <c r="G1891" s="9" t="s">
        <v>277</v>
      </c>
      <c r="H1891" s="9" t="s">
        <v>277</v>
      </c>
      <c r="I1891" s="9">
        <v>0</v>
      </c>
      <c r="J1891" s="9" t="s">
        <v>277</v>
      </c>
      <c r="K1891" s="9" t="s">
        <v>277</v>
      </c>
      <c r="L1891" s="9">
        <v>496.5</v>
      </c>
      <c r="M1891" s="9">
        <v>228.4</v>
      </c>
      <c r="N1891" s="65"/>
      <c r="P1891" s="65">
        <f t="shared" si="45"/>
        <v>724.9</v>
      </c>
    </row>
    <row r="1892" spans="1:18" ht="15">
      <c r="A1892" s="28" t="s">
        <v>2050</v>
      </c>
      <c r="B1892" s="226" t="s">
        <v>1582</v>
      </c>
      <c r="C1892" s="3"/>
      <c r="D1892" s="3"/>
      <c r="E1892" s="9" t="s">
        <v>277</v>
      </c>
      <c r="F1892" s="9" t="s">
        <v>277</v>
      </c>
      <c r="G1892" s="9" t="s">
        <v>277</v>
      </c>
      <c r="H1892" s="9" t="s">
        <v>277</v>
      </c>
      <c r="I1892" s="9">
        <v>0</v>
      </c>
      <c r="J1892" s="179">
        <v>425.09999999999945</v>
      </c>
      <c r="K1892" s="9">
        <v>275.59999999999945</v>
      </c>
      <c r="L1892" s="9" t="s">
        <v>277</v>
      </c>
      <c r="M1892" s="9" t="s">
        <v>277</v>
      </c>
      <c r="P1892" s="65">
        <f t="shared" si="45"/>
        <v>700.69999999999891</v>
      </c>
      <c r="R1892" t="s">
        <v>286</v>
      </c>
    </row>
    <row r="1893" spans="1:18" ht="15">
      <c r="A1893" s="28" t="s">
        <v>2051</v>
      </c>
      <c r="B1893" s="170" t="s">
        <v>1285</v>
      </c>
      <c r="C1893" s="3"/>
      <c r="D1893" s="3"/>
      <c r="E1893" s="9" t="s">
        <v>277</v>
      </c>
      <c r="F1893" s="9" t="s">
        <v>277</v>
      </c>
      <c r="G1893" s="9" t="s">
        <v>277</v>
      </c>
      <c r="H1893" s="9" t="s">
        <v>277</v>
      </c>
      <c r="I1893" s="9">
        <v>0</v>
      </c>
      <c r="J1893" s="179">
        <v>429.90000000000236</v>
      </c>
      <c r="K1893" s="9">
        <v>250.09999999999945</v>
      </c>
      <c r="L1893" s="9" t="s">
        <v>277</v>
      </c>
      <c r="M1893" s="9" t="s">
        <v>277</v>
      </c>
      <c r="P1893" s="65">
        <f t="shared" si="45"/>
        <v>680.00000000000182</v>
      </c>
      <c r="R1893" t="s">
        <v>291</v>
      </c>
    </row>
    <row r="1894" spans="1:18" ht="15">
      <c r="A1894" s="28" t="s">
        <v>2052</v>
      </c>
      <c r="B1894" s="61" t="s">
        <v>4</v>
      </c>
      <c r="E1894" s="9">
        <v>210</v>
      </c>
      <c r="F1894" s="9">
        <v>38.6</v>
      </c>
      <c r="G1894" s="9">
        <v>123.2</v>
      </c>
      <c r="H1894" s="9">
        <v>271.60000000000082</v>
      </c>
      <c r="I1894" s="9">
        <v>0</v>
      </c>
      <c r="J1894" s="9" t="s">
        <v>277</v>
      </c>
      <c r="K1894" s="9" t="s">
        <v>277</v>
      </c>
      <c r="L1894" s="9" t="s">
        <v>277</v>
      </c>
      <c r="M1894" s="9" t="s">
        <v>277</v>
      </c>
      <c r="P1894" s="65">
        <f t="shared" si="45"/>
        <v>643.40000000000077</v>
      </c>
    </row>
    <row r="1895" spans="1:18" ht="15">
      <c r="A1895" s="28" t="s">
        <v>2053</v>
      </c>
      <c r="B1895" s="61" t="s">
        <v>2098</v>
      </c>
      <c r="C1895" s="3"/>
      <c r="D1895" s="3"/>
      <c r="E1895" s="9" t="s">
        <v>277</v>
      </c>
      <c r="F1895" s="9" t="s">
        <v>277</v>
      </c>
      <c r="G1895" s="9" t="s">
        <v>277</v>
      </c>
      <c r="H1895" s="9" t="s">
        <v>277</v>
      </c>
      <c r="I1895" s="9">
        <v>0</v>
      </c>
      <c r="J1895" s="9" t="s">
        <v>277</v>
      </c>
      <c r="K1895" s="9" t="s">
        <v>277</v>
      </c>
      <c r="L1895" s="179">
        <v>621.79999999999995</v>
      </c>
      <c r="M1895" s="9" t="s">
        <v>277</v>
      </c>
      <c r="N1895" s="65"/>
      <c r="P1895" s="65">
        <f t="shared" si="45"/>
        <v>621.79999999999995</v>
      </c>
      <c r="R1895" t="s">
        <v>286</v>
      </c>
    </row>
    <row r="1896" spans="1:18" ht="15">
      <c r="A1896" s="28" t="s">
        <v>2054</v>
      </c>
      <c r="B1896" s="61" t="s">
        <v>35</v>
      </c>
      <c r="E1896" s="9">
        <v>29.7</v>
      </c>
      <c r="F1896" s="9">
        <v>162</v>
      </c>
      <c r="G1896" s="9">
        <v>234</v>
      </c>
      <c r="H1896" s="9">
        <v>166.29999999999927</v>
      </c>
      <c r="I1896" s="9">
        <v>0</v>
      </c>
      <c r="J1896" s="9" t="s">
        <v>277</v>
      </c>
      <c r="K1896" s="9" t="s">
        <v>277</v>
      </c>
      <c r="L1896" s="9" t="s">
        <v>277</v>
      </c>
      <c r="M1896" s="9" t="s">
        <v>277</v>
      </c>
      <c r="P1896" s="65">
        <f t="shared" si="45"/>
        <v>591.99999999999932</v>
      </c>
    </row>
    <row r="1897" spans="1:18" ht="15">
      <c r="A1897" s="28" t="s">
        <v>2055</v>
      </c>
      <c r="B1897" s="61" t="s">
        <v>178</v>
      </c>
      <c r="E1897" s="9">
        <v>529.9</v>
      </c>
      <c r="F1897" s="9" t="s">
        <v>277</v>
      </c>
      <c r="G1897" s="9" t="s">
        <v>277</v>
      </c>
      <c r="H1897" s="9" t="s">
        <v>277</v>
      </c>
      <c r="I1897" s="9">
        <v>0</v>
      </c>
      <c r="J1897" s="9" t="s">
        <v>277</v>
      </c>
      <c r="K1897" s="9" t="s">
        <v>277</v>
      </c>
      <c r="L1897" s="9" t="s">
        <v>277</v>
      </c>
      <c r="M1897" s="9" t="s">
        <v>277</v>
      </c>
      <c r="P1897" s="65">
        <f t="shared" si="45"/>
        <v>529.9</v>
      </c>
    </row>
    <row r="1898" spans="1:18" ht="15">
      <c r="A1898" s="28" t="s">
        <v>2056</v>
      </c>
      <c r="B1898" s="61" t="s">
        <v>2087</v>
      </c>
      <c r="C1898" s="3"/>
      <c r="D1898" s="3"/>
      <c r="E1898" s="9" t="s">
        <v>277</v>
      </c>
      <c r="F1898" s="9" t="s">
        <v>277</v>
      </c>
      <c r="G1898" s="9" t="s">
        <v>277</v>
      </c>
      <c r="H1898" s="9" t="s">
        <v>277</v>
      </c>
      <c r="I1898" s="9">
        <v>0</v>
      </c>
      <c r="J1898" s="9" t="s">
        <v>277</v>
      </c>
      <c r="K1898" s="9" t="s">
        <v>277</v>
      </c>
      <c r="L1898" s="9">
        <v>521.5</v>
      </c>
      <c r="M1898" s="9" t="s">
        <v>277</v>
      </c>
      <c r="N1898" s="65"/>
      <c r="P1898" s="65">
        <f t="shared" si="45"/>
        <v>521.5</v>
      </c>
    </row>
    <row r="1899" spans="1:18" ht="15">
      <c r="A1899" s="28" t="s">
        <v>2057</v>
      </c>
      <c r="B1899" s="226" t="s">
        <v>2073</v>
      </c>
      <c r="C1899" s="3"/>
      <c r="D1899" s="3"/>
      <c r="E1899" s="9" t="s">
        <v>277</v>
      </c>
      <c r="F1899" s="9" t="s">
        <v>277</v>
      </c>
      <c r="G1899" s="9" t="s">
        <v>277</v>
      </c>
      <c r="H1899" s="9" t="s">
        <v>277</v>
      </c>
      <c r="I1899" s="9">
        <v>0</v>
      </c>
      <c r="J1899" s="9" t="s">
        <v>277</v>
      </c>
      <c r="K1899" s="9" t="s">
        <v>277</v>
      </c>
      <c r="L1899" s="9">
        <v>512.6</v>
      </c>
      <c r="M1899" s="9" t="s">
        <v>277</v>
      </c>
      <c r="N1899" s="65"/>
      <c r="P1899" s="65">
        <f t="shared" si="45"/>
        <v>512.6</v>
      </c>
    </row>
    <row r="1900" spans="1:18" ht="15">
      <c r="A1900" s="28" t="s">
        <v>2058</v>
      </c>
      <c r="B1900" s="61" t="s">
        <v>2529</v>
      </c>
      <c r="C1900" s="3"/>
      <c r="D1900" s="3"/>
      <c r="E1900" s="9" t="s">
        <v>277</v>
      </c>
      <c r="F1900" s="9" t="s">
        <v>277</v>
      </c>
      <c r="G1900" s="9" t="s">
        <v>277</v>
      </c>
      <c r="H1900" s="9" t="s">
        <v>277</v>
      </c>
      <c r="I1900" s="9" t="s">
        <v>277</v>
      </c>
      <c r="J1900" s="9" t="s">
        <v>277</v>
      </c>
      <c r="K1900" s="9" t="s">
        <v>277</v>
      </c>
      <c r="L1900" s="9" t="s">
        <v>277</v>
      </c>
      <c r="M1900" s="179">
        <v>491.3</v>
      </c>
      <c r="N1900" s="65"/>
      <c r="P1900" s="65">
        <f t="shared" si="45"/>
        <v>491.3</v>
      </c>
      <c r="R1900" t="s">
        <v>292</v>
      </c>
    </row>
    <row r="1901" spans="1:18" ht="15">
      <c r="A1901" s="28" t="s">
        <v>2059</v>
      </c>
      <c r="B1901" s="61" t="s">
        <v>2508</v>
      </c>
      <c r="C1901" s="3"/>
      <c r="D1901" s="3"/>
      <c r="E1901" s="9" t="s">
        <v>277</v>
      </c>
      <c r="F1901" s="9" t="s">
        <v>277</v>
      </c>
      <c r="G1901" s="9" t="s">
        <v>277</v>
      </c>
      <c r="H1901" s="9" t="s">
        <v>277</v>
      </c>
      <c r="I1901" s="9" t="s">
        <v>277</v>
      </c>
      <c r="J1901" s="9" t="s">
        <v>277</v>
      </c>
      <c r="K1901" s="9" t="s">
        <v>277</v>
      </c>
      <c r="L1901" s="9" t="s">
        <v>277</v>
      </c>
      <c r="M1901" s="179">
        <v>491.20000000000005</v>
      </c>
      <c r="N1901" s="65"/>
      <c r="P1901" s="65">
        <f t="shared" si="45"/>
        <v>491.20000000000005</v>
      </c>
      <c r="R1901" t="s">
        <v>287</v>
      </c>
    </row>
    <row r="1902" spans="1:18" ht="15">
      <c r="A1902" s="28" t="s">
        <v>2060</v>
      </c>
      <c r="B1902" s="61" t="s">
        <v>2514</v>
      </c>
      <c r="C1902" s="3"/>
      <c r="D1902" s="3"/>
      <c r="E1902" s="9" t="s">
        <v>277</v>
      </c>
      <c r="F1902" s="9" t="s">
        <v>277</v>
      </c>
      <c r="G1902" s="9" t="s">
        <v>277</v>
      </c>
      <c r="H1902" s="9" t="s">
        <v>277</v>
      </c>
      <c r="I1902" s="9" t="s">
        <v>277</v>
      </c>
      <c r="J1902" s="9" t="s">
        <v>277</v>
      </c>
      <c r="K1902" s="9" t="s">
        <v>277</v>
      </c>
      <c r="L1902" s="9" t="s">
        <v>277</v>
      </c>
      <c r="M1902" s="9">
        <v>484.59999999999997</v>
      </c>
      <c r="N1902" s="65"/>
      <c r="P1902" s="65">
        <f t="shared" si="45"/>
        <v>484.59999999999997</v>
      </c>
    </row>
    <row r="1903" spans="1:18" ht="15">
      <c r="A1903" s="28" t="s">
        <v>2061</v>
      </c>
      <c r="B1903" s="61" t="s">
        <v>2512</v>
      </c>
      <c r="C1903" s="3"/>
      <c r="D1903" s="3"/>
      <c r="E1903" s="9" t="s">
        <v>277</v>
      </c>
      <c r="F1903" s="9" t="s">
        <v>277</v>
      </c>
      <c r="G1903" s="9" t="s">
        <v>277</v>
      </c>
      <c r="H1903" s="9" t="s">
        <v>277</v>
      </c>
      <c r="I1903" s="9" t="s">
        <v>277</v>
      </c>
      <c r="J1903" s="9" t="s">
        <v>277</v>
      </c>
      <c r="K1903" s="9" t="s">
        <v>277</v>
      </c>
      <c r="L1903" s="9" t="s">
        <v>277</v>
      </c>
      <c r="M1903" s="9">
        <v>473.25</v>
      </c>
      <c r="N1903" s="65"/>
      <c r="P1903" s="65">
        <f t="shared" si="45"/>
        <v>473.25</v>
      </c>
    </row>
    <row r="1904" spans="1:18" ht="15">
      <c r="A1904" s="28" t="s">
        <v>2062</v>
      </c>
      <c r="B1904" s="61" t="s">
        <v>157</v>
      </c>
      <c r="E1904" s="9" t="s">
        <v>277</v>
      </c>
      <c r="F1904" s="9" t="s">
        <v>277</v>
      </c>
      <c r="G1904" s="9">
        <v>138</v>
      </c>
      <c r="H1904" s="9">
        <v>290.20000000000073</v>
      </c>
      <c r="I1904" s="9">
        <v>0</v>
      </c>
      <c r="J1904" s="9" t="s">
        <v>277</v>
      </c>
      <c r="K1904" s="9" t="s">
        <v>277</v>
      </c>
      <c r="L1904" s="9" t="s">
        <v>277</v>
      </c>
      <c r="M1904" s="9" t="s">
        <v>277</v>
      </c>
      <c r="P1904" s="65">
        <f t="shared" si="45"/>
        <v>428.20000000000073</v>
      </c>
    </row>
    <row r="1905" spans="1:18" ht="15">
      <c r="A1905" s="28" t="s">
        <v>2063</v>
      </c>
      <c r="B1905" s="61" t="s">
        <v>2504</v>
      </c>
      <c r="C1905" s="3"/>
      <c r="D1905" s="3"/>
      <c r="E1905" s="9" t="s">
        <v>277</v>
      </c>
      <c r="F1905" s="9" t="s">
        <v>277</v>
      </c>
      <c r="G1905" s="9" t="s">
        <v>277</v>
      </c>
      <c r="H1905" s="9" t="s">
        <v>277</v>
      </c>
      <c r="I1905" s="9" t="s">
        <v>277</v>
      </c>
      <c r="J1905" s="9" t="s">
        <v>277</v>
      </c>
      <c r="K1905" s="9" t="s">
        <v>277</v>
      </c>
      <c r="L1905" s="9" t="s">
        <v>277</v>
      </c>
      <c r="M1905" s="9">
        <v>412.90000000000003</v>
      </c>
      <c r="N1905" s="65"/>
      <c r="P1905" s="65">
        <f t="shared" si="45"/>
        <v>412.90000000000003</v>
      </c>
    </row>
    <row r="1906" spans="1:18" ht="15">
      <c r="A1906" s="28" t="s">
        <v>2064</v>
      </c>
      <c r="B1906" s="61" t="s">
        <v>2088</v>
      </c>
      <c r="C1906" s="3"/>
      <c r="D1906" s="3"/>
      <c r="E1906" s="9" t="s">
        <v>277</v>
      </c>
      <c r="F1906" s="9" t="s">
        <v>277</v>
      </c>
      <c r="G1906" s="9" t="s">
        <v>277</v>
      </c>
      <c r="H1906" s="9" t="s">
        <v>277</v>
      </c>
      <c r="I1906" s="9">
        <v>0</v>
      </c>
      <c r="J1906" s="9" t="s">
        <v>277</v>
      </c>
      <c r="K1906" s="9" t="s">
        <v>277</v>
      </c>
      <c r="L1906" s="9">
        <v>396.8</v>
      </c>
      <c r="M1906" s="9" t="s">
        <v>277</v>
      </c>
      <c r="N1906" s="65"/>
      <c r="P1906" s="65">
        <f t="shared" si="45"/>
        <v>396.8</v>
      </c>
    </row>
    <row r="1907" spans="1:18" ht="15">
      <c r="A1907" s="28" t="s">
        <v>2065</v>
      </c>
      <c r="B1907" s="61" t="s">
        <v>177</v>
      </c>
      <c r="E1907" s="9">
        <v>211.2</v>
      </c>
      <c r="F1907" s="179">
        <v>185.2</v>
      </c>
      <c r="G1907" s="9" t="s">
        <v>277</v>
      </c>
      <c r="H1907" s="9" t="s">
        <v>277</v>
      </c>
      <c r="I1907" s="9">
        <v>0</v>
      </c>
      <c r="J1907" s="9" t="s">
        <v>277</v>
      </c>
      <c r="K1907" s="9" t="s">
        <v>277</v>
      </c>
      <c r="L1907" s="9" t="s">
        <v>277</v>
      </c>
      <c r="M1907" s="9" t="s">
        <v>277</v>
      </c>
      <c r="P1907" s="65">
        <f t="shared" si="45"/>
        <v>396.4</v>
      </c>
      <c r="R1907" t="s">
        <v>287</v>
      </c>
    </row>
    <row r="1908" spans="1:18" ht="15">
      <c r="A1908" s="28" t="s">
        <v>2066</v>
      </c>
      <c r="B1908" s="61" t="s">
        <v>2503</v>
      </c>
      <c r="C1908" s="3"/>
      <c r="D1908" s="3"/>
      <c r="E1908" s="9" t="s">
        <v>277</v>
      </c>
      <c r="F1908" s="9" t="s">
        <v>277</v>
      </c>
      <c r="G1908" s="9" t="s">
        <v>277</v>
      </c>
      <c r="H1908" s="9" t="s">
        <v>277</v>
      </c>
      <c r="I1908" s="9" t="s">
        <v>277</v>
      </c>
      <c r="J1908" s="9" t="s">
        <v>277</v>
      </c>
      <c r="K1908" s="9" t="s">
        <v>277</v>
      </c>
      <c r="L1908" s="9" t="s">
        <v>277</v>
      </c>
      <c r="M1908" s="9">
        <v>395</v>
      </c>
      <c r="N1908" s="65"/>
      <c r="P1908" s="65">
        <f t="shared" si="45"/>
        <v>395</v>
      </c>
    </row>
    <row r="1909" spans="1:18" ht="15">
      <c r="A1909" s="28" t="s">
        <v>2067</v>
      </c>
      <c r="B1909" s="61" t="s">
        <v>2530</v>
      </c>
      <c r="C1909" s="3"/>
      <c r="D1909" s="3"/>
      <c r="E1909" s="9" t="s">
        <v>277</v>
      </c>
      <c r="F1909" s="9" t="s">
        <v>277</v>
      </c>
      <c r="G1909" s="9" t="s">
        <v>277</v>
      </c>
      <c r="H1909" s="9" t="s">
        <v>277</v>
      </c>
      <c r="I1909" s="9" t="s">
        <v>277</v>
      </c>
      <c r="J1909" s="9" t="s">
        <v>277</v>
      </c>
      <c r="K1909" s="9" t="s">
        <v>277</v>
      </c>
      <c r="L1909" s="9" t="s">
        <v>277</v>
      </c>
      <c r="M1909" s="9">
        <v>391.9</v>
      </c>
      <c r="N1909" s="65"/>
      <c r="P1909" s="65">
        <f t="shared" si="45"/>
        <v>391.9</v>
      </c>
    </row>
    <row r="1910" spans="1:18" ht="15">
      <c r="A1910" s="28" t="s">
        <v>2068</v>
      </c>
      <c r="B1910" s="61" t="s">
        <v>2517</v>
      </c>
      <c r="C1910" s="3"/>
      <c r="D1910" s="3"/>
      <c r="E1910" s="9" t="s">
        <v>277</v>
      </c>
      <c r="F1910" s="9" t="s">
        <v>277</v>
      </c>
      <c r="G1910" s="9" t="s">
        <v>277</v>
      </c>
      <c r="H1910" s="9" t="s">
        <v>277</v>
      </c>
      <c r="I1910" s="9" t="s">
        <v>277</v>
      </c>
      <c r="J1910" s="9" t="s">
        <v>277</v>
      </c>
      <c r="K1910" s="9" t="s">
        <v>277</v>
      </c>
      <c r="L1910" s="9" t="s">
        <v>277</v>
      </c>
      <c r="M1910" s="9">
        <v>373.40000000000003</v>
      </c>
      <c r="N1910" s="65"/>
      <c r="P1910" s="65">
        <f t="shared" si="45"/>
        <v>373.40000000000003</v>
      </c>
    </row>
    <row r="1911" spans="1:18" ht="15">
      <c r="A1911" s="28" t="s">
        <v>2069</v>
      </c>
      <c r="B1911" s="61" t="s">
        <v>2507</v>
      </c>
      <c r="C1911" s="3"/>
      <c r="D1911" s="3"/>
      <c r="E1911" s="9" t="s">
        <v>277</v>
      </c>
      <c r="F1911" s="9" t="s">
        <v>277</v>
      </c>
      <c r="G1911" s="9" t="s">
        <v>277</v>
      </c>
      <c r="H1911" s="9" t="s">
        <v>277</v>
      </c>
      <c r="I1911" s="9" t="s">
        <v>277</v>
      </c>
      <c r="J1911" s="9" t="s">
        <v>277</v>
      </c>
      <c r="K1911" s="9" t="s">
        <v>277</v>
      </c>
      <c r="L1911" s="9" t="s">
        <v>277</v>
      </c>
      <c r="M1911" s="9">
        <v>371.90000000000003</v>
      </c>
      <c r="N1911" s="65"/>
      <c r="P1911" s="65">
        <f t="shared" si="45"/>
        <v>371.90000000000003</v>
      </c>
    </row>
    <row r="1912" spans="1:18" ht="15">
      <c r="A1912" s="28" t="s">
        <v>2070</v>
      </c>
      <c r="B1912" s="61" t="s">
        <v>636</v>
      </c>
      <c r="E1912" s="9" t="s">
        <v>277</v>
      </c>
      <c r="F1912" s="9" t="s">
        <v>277</v>
      </c>
      <c r="G1912" s="9" t="s">
        <v>277</v>
      </c>
      <c r="H1912" s="9">
        <v>354.90000000000055</v>
      </c>
      <c r="I1912" s="9">
        <v>0</v>
      </c>
      <c r="J1912" s="9" t="s">
        <v>277</v>
      </c>
      <c r="K1912" s="9" t="s">
        <v>277</v>
      </c>
      <c r="L1912" s="9" t="s">
        <v>277</v>
      </c>
      <c r="M1912" s="9" t="s">
        <v>277</v>
      </c>
      <c r="P1912" s="65">
        <f t="shared" si="45"/>
        <v>354.90000000000055</v>
      </c>
    </row>
    <row r="1913" spans="1:18" ht="15">
      <c r="A1913" s="28" t="s">
        <v>2071</v>
      </c>
      <c r="B1913" s="61" t="s">
        <v>2510</v>
      </c>
      <c r="C1913" s="3"/>
      <c r="D1913" s="3"/>
      <c r="E1913" s="9" t="s">
        <v>277</v>
      </c>
      <c r="F1913" s="9" t="s">
        <v>277</v>
      </c>
      <c r="G1913" s="9" t="s">
        <v>277</v>
      </c>
      <c r="H1913" s="9" t="s">
        <v>277</v>
      </c>
      <c r="I1913" s="9" t="s">
        <v>277</v>
      </c>
      <c r="J1913" s="9" t="s">
        <v>277</v>
      </c>
      <c r="K1913" s="9" t="s">
        <v>277</v>
      </c>
      <c r="L1913" s="9" t="s">
        <v>277</v>
      </c>
      <c r="M1913" s="9">
        <v>345.7</v>
      </c>
      <c r="N1913" s="65"/>
      <c r="P1913" s="65">
        <f t="shared" si="45"/>
        <v>345.7</v>
      </c>
    </row>
    <row r="1914" spans="1:18" ht="15">
      <c r="A1914" s="28" t="s">
        <v>2072</v>
      </c>
      <c r="B1914" s="61" t="s">
        <v>2509</v>
      </c>
      <c r="C1914" s="3"/>
      <c r="D1914" s="3"/>
      <c r="E1914" s="9" t="s">
        <v>277</v>
      </c>
      <c r="F1914" s="9" t="s">
        <v>277</v>
      </c>
      <c r="G1914" s="9" t="s">
        <v>277</v>
      </c>
      <c r="H1914" s="9" t="s">
        <v>277</v>
      </c>
      <c r="I1914" s="9" t="s">
        <v>277</v>
      </c>
      <c r="J1914" s="9" t="s">
        <v>277</v>
      </c>
      <c r="K1914" s="9" t="s">
        <v>277</v>
      </c>
      <c r="L1914" s="9" t="s">
        <v>277</v>
      </c>
      <c r="M1914" s="9">
        <v>344.2</v>
      </c>
      <c r="N1914" s="65"/>
      <c r="P1914" s="65">
        <f t="shared" si="45"/>
        <v>344.2</v>
      </c>
    </row>
    <row r="1915" spans="1:18" ht="15">
      <c r="A1915" s="28" t="s">
        <v>2149</v>
      </c>
      <c r="B1915" s="61" t="s">
        <v>2516</v>
      </c>
      <c r="C1915" s="3"/>
      <c r="D1915" s="3"/>
      <c r="E1915" s="9" t="s">
        <v>277</v>
      </c>
      <c r="F1915" s="9" t="s">
        <v>277</v>
      </c>
      <c r="G1915" s="9" t="s">
        <v>277</v>
      </c>
      <c r="H1915" s="9" t="s">
        <v>277</v>
      </c>
      <c r="I1915" s="9" t="s">
        <v>277</v>
      </c>
      <c r="J1915" s="9" t="s">
        <v>277</v>
      </c>
      <c r="K1915" s="9" t="s">
        <v>277</v>
      </c>
      <c r="L1915" s="9" t="s">
        <v>277</v>
      </c>
      <c r="M1915" s="9">
        <v>339.49999999999994</v>
      </c>
      <c r="N1915" s="65"/>
      <c r="P1915" s="65">
        <f t="shared" si="45"/>
        <v>339.49999999999994</v>
      </c>
    </row>
    <row r="1916" spans="1:18" ht="15">
      <c r="A1916" s="28" t="s">
        <v>2150</v>
      </c>
      <c r="B1916" s="61" t="s">
        <v>2505</v>
      </c>
      <c r="C1916" s="3"/>
      <c r="D1916" s="3"/>
      <c r="E1916" s="9" t="s">
        <v>277</v>
      </c>
      <c r="F1916" s="9" t="s">
        <v>277</v>
      </c>
      <c r="G1916" s="9" t="s">
        <v>277</v>
      </c>
      <c r="H1916" s="9" t="s">
        <v>277</v>
      </c>
      <c r="I1916" s="9" t="s">
        <v>277</v>
      </c>
      <c r="J1916" s="9" t="s">
        <v>277</v>
      </c>
      <c r="K1916" s="9" t="s">
        <v>277</v>
      </c>
      <c r="L1916" s="9" t="s">
        <v>277</v>
      </c>
      <c r="M1916" s="9">
        <v>336.5</v>
      </c>
      <c r="N1916" s="65"/>
      <c r="P1916" s="65">
        <f t="shared" si="45"/>
        <v>336.5</v>
      </c>
    </row>
    <row r="1917" spans="1:18" ht="15">
      <c r="A1917" s="28" t="s">
        <v>2151</v>
      </c>
      <c r="B1917" s="61" t="s">
        <v>2506</v>
      </c>
      <c r="C1917" s="3"/>
      <c r="D1917" s="3"/>
      <c r="E1917" s="9" t="s">
        <v>277</v>
      </c>
      <c r="F1917" s="9" t="s">
        <v>277</v>
      </c>
      <c r="G1917" s="9" t="s">
        <v>277</v>
      </c>
      <c r="H1917" s="9" t="s">
        <v>277</v>
      </c>
      <c r="I1917" s="9" t="s">
        <v>277</v>
      </c>
      <c r="J1917" s="9" t="s">
        <v>277</v>
      </c>
      <c r="K1917" s="9" t="s">
        <v>277</v>
      </c>
      <c r="L1917" s="9" t="s">
        <v>277</v>
      </c>
      <c r="M1917" s="9">
        <v>326.3</v>
      </c>
      <c r="N1917" s="65"/>
      <c r="P1917" s="65">
        <f t="shared" si="45"/>
        <v>326.3</v>
      </c>
    </row>
    <row r="1918" spans="1:18" ht="15">
      <c r="A1918" s="238" t="s">
        <v>2480</v>
      </c>
      <c r="B1918" s="61" t="s">
        <v>2528</v>
      </c>
      <c r="C1918" s="3"/>
      <c r="D1918" s="3"/>
      <c r="E1918" s="9" t="s">
        <v>277</v>
      </c>
      <c r="F1918" s="9" t="s">
        <v>277</v>
      </c>
      <c r="G1918" s="9" t="s">
        <v>277</v>
      </c>
      <c r="H1918" s="9" t="s">
        <v>277</v>
      </c>
      <c r="I1918" s="9" t="s">
        <v>277</v>
      </c>
      <c r="J1918" s="9" t="s">
        <v>277</v>
      </c>
      <c r="K1918" s="9" t="s">
        <v>277</v>
      </c>
      <c r="L1918" s="9" t="s">
        <v>277</v>
      </c>
      <c r="M1918" s="9">
        <v>326.10000000000002</v>
      </c>
      <c r="N1918" s="65"/>
      <c r="P1918" s="65">
        <f t="shared" ref="P1918:P1948" si="46">SUM(E1918:M1918)</f>
        <v>326.10000000000002</v>
      </c>
    </row>
    <row r="1919" spans="1:18" ht="15">
      <c r="A1919" s="238" t="s">
        <v>2481</v>
      </c>
      <c r="B1919" s="61" t="s">
        <v>2625</v>
      </c>
      <c r="C1919" s="3"/>
      <c r="D1919" s="3"/>
      <c r="E1919" s="9" t="s">
        <v>277</v>
      </c>
      <c r="F1919" s="9" t="s">
        <v>277</v>
      </c>
      <c r="G1919" s="9" t="s">
        <v>277</v>
      </c>
      <c r="H1919" s="9" t="s">
        <v>277</v>
      </c>
      <c r="I1919" s="9" t="s">
        <v>277</v>
      </c>
      <c r="J1919" s="9" t="s">
        <v>277</v>
      </c>
      <c r="K1919" s="9" t="s">
        <v>277</v>
      </c>
      <c r="L1919" s="9" t="s">
        <v>277</v>
      </c>
      <c r="M1919" s="9">
        <v>320.8</v>
      </c>
      <c r="N1919" s="65"/>
      <c r="P1919" s="65">
        <f t="shared" si="46"/>
        <v>320.8</v>
      </c>
    </row>
    <row r="1920" spans="1:18" ht="15">
      <c r="A1920" s="238" t="s">
        <v>2482</v>
      </c>
      <c r="B1920" s="61" t="s">
        <v>2515</v>
      </c>
      <c r="C1920" s="3"/>
      <c r="D1920" s="3"/>
      <c r="E1920" s="9" t="s">
        <v>277</v>
      </c>
      <c r="F1920" s="9" t="s">
        <v>277</v>
      </c>
      <c r="G1920" s="9" t="s">
        <v>277</v>
      </c>
      <c r="H1920" s="9" t="s">
        <v>277</v>
      </c>
      <c r="I1920" s="9" t="s">
        <v>277</v>
      </c>
      <c r="J1920" s="9" t="s">
        <v>277</v>
      </c>
      <c r="K1920" s="9" t="s">
        <v>277</v>
      </c>
      <c r="L1920" s="9" t="s">
        <v>277</v>
      </c>
      <c r="M1920" s="9">
        <v>308.2</v>
      </c>
      <c r="N1920" s="65"/>
      <c r="P1920" s="65">
        <f t="shared" si="46"/>
        <v>308.2</v>
      </c>
    </row>
    <row r="1921" spans="1:16" ht="15">
      <c r="A1921" s="238" t="s">
        <v>2483</v>
      </c>
      <c r="B1921" s="61" t="s">
        <v>2522</v>
      </c>
      <c r="C1921" s="3"/>
      <c r="D1921" s="3"/>
      <c r="E1921" s="9" t="s">
        <v>277</v>
      </c>
      <c r="F1921" s="9" t="s">
        <v>277</v>
      </c>
      <c r="G1921" s="9" t="s">
        <v>277</v>
      </c>
      <c r="H1921" s="9" t="s">
        <v>277</v>
      </c>
      <c r="I1921" s="9" t="s">
        <v>277</v>
      </c>
      <c r="J1921" s="9" t="s">
        <v>277</v>
      </c>
      <c r="K1921" s="9" t="s">
        <v>277</v>
      </c>
      <c r="L1921" s="9" t="s">
        <v>277</v>
      </c>
      <c r="M1921" s="9">
        <v>306.8</v>
      </c>
      <c r="N1921" s="65"/>
      <c r="P1921" s="65">
        <f t="shared" si="46"/>
        <v>306.8</v>
      </c>
    </row>
    <row r="1922" spans="1:16" ht="15">
      <c r="A1922" s="238" t="s">
        <v>2484</v>
      </c>
      <c r="B1922" s="61" t="s">
        <v>640</v>
      </c>
      <c r="E1922" s="9" t="s">
        <v>277</v>
      </c>
      <c r="F1922" s="9" t="s">
        <v>277</v>
      </c>
      <c r="G1922" s="9" t="s">
        <v>277</v>
      </c>
      <c r="H1922" s="9">
        <v>303.44999999999982</v>
      </c>
      <c r="I1922" s="9">
        <v>0</v>
      </c>
      <c r="J1922" s="9" t="s">
        <v>277</v>
      </c>
      <c r="K1922" s="9" t="s">
        <v>277</v>
      </c>
      <c r="L1922" s="9" t="s">
        <v>277</v>
      </c>
      <c r="M1922" s="9" t="s">
        <v>277</v>
      </c>
      <c r="P1922" s="65">
        <f t="shared" si="46"/>
        <v>303.44999999999982</v>
      </c>
    </row>
    <row r="1923" spans="1:16" ht="15">
      <c r="A1923" s="238" t="s">
        <v>2485</v>
      </c>
      <c r="B1923" s="61" t="s">
        <v>611</v>
      </c>
      <c r="E1923" s="9" t="s">
        <v>277</v>
      </c>
      <c r="F1923" s="9" t="s">
        <v>277</v>
      </c>
      <c r="G1923" s="9" t="s">
        <v>277</v>
      </c>
      <c r="H1923" s="9">
        <v>303.449999999998</v>
      </c>
      <c r="I1923" s="9">
        <v>0</v>
      </c>
      <c r="J1923" s="9" t="s">
        <v>277</v>
      </c>
      <c r="K1923" s="9" t="s">
        <v>277</v>
      </c>
      <c r="L1923" s="9" t="s">
        <v>277</v>
      </c>
      <c r="M1923" s="9" t="s">
        <v>277</v>
      </c>
      <c r="P1923" s="65">
        <f t="shared" si="46"/>
        <v>303.449999999998</v>
      </c>
    </row>
    <row r="1924" spans="1:16" ht="15">
      <c r="A1924" s="238" t="s">
        <v>2486</v>
      </c>
      <c r="B1924" s="61" t="s">
        <v>2523</v>
      </c>
      <c r="C1924" s="3"/>
      <c r="D1924" s="3"/>
      <c r="E1924" s="9" t="s">
        <v>277</v>
      </c>
      <c r="F1924" s="9" t="s">
        <v>277</v>
      </c>
      <c r="G1924" s="9" t="s">
        <v>277</v>
      </c>
      <c r="H1924" s="9" t="s">
        <v>277</v>
      </c>
      <c r="I1924" s="9" t="s">
        <v>277</v>
      </c>
      <c r="J1924" s="9" t="s">
        <v>277</v>
      </c>
      <c r="K1924" s="9" t="s">
        <v>277</v>
      </c>
      <c r="L1924" s="9" t="s">
        <v>277</v>
      </c>
      <c r="M1924" s="9">
        <v>303.39999999999998</v>
      </c>
      <c r="N1924" s="65"/>
      <c r="P1924" s="65">
        <f t="shared" si="46"/>
        <v>303.39999999999998</v>
      </c>
    </row>
    <row r="1925" spans="1:16" ht="15">
      <c r="A1925" s="238" t="s">
        <v>2487</v>
      </c>
      <c r="B1925" s="61" t="s">
        <v>2524</v>
      </c>
      <c r="C1925" s="3"/>
      <c r="D1925" s="3"/>
      <c r="E1925" s="9" t="s">
        <v>277</v>
      </c>
      <c r="F1925" s="9" t="s">
        <v>277</v>
      </c>
      <c r="G1925" s="9" t="s">
        <v>277</v>
      </c>
      <c r="H1925" s="9" t="s">
        <v>277</v>
      </c>
      <c r="I1925" s="9" t="s">
        <v>277</v>
      </c>
      <c r="J1925" s="9" t="s">
        <v>277</v>
      </c>
      <c r="K1925" s="9" t="s">
        <v>277</v>
      </c>
      <c r="L1925" s="9" t="s">
        <v>277</v>
      </c>
      <c r="M1925" s="9">
        <v>292.60000000000002</v>
      </c>
      <c r="N1925" s="65"/>
      <c r="P1925" s="65">
        <f t="shared" si="46"/>
        <v>292.60000000000002</v>
      </c>
    </row>
    <row r="1926" spans="1:16" ht="15">
      <c r="A1926" s="238" t="s">
        <v>2488</v>
      </c>
      <c r="B1926" s="61" t="s">
        <v>2526</v>
      </c>
      <c r="C1926" s="3"/>
      <c r="D1926" s="3"/>
      <c r="E1926" s="9" t="s">
        <v>277</v>
      </c>
      <c r="F1926" s="9" t="s">
        <v>277</v>
      </c>
      <c r="G1926" s="9" t="s">
        <v>277</v>
      </c>
      <c r="H1926" s="9" t="s">
        <v>277</v>
      </c>
      <c r="I1926" s="9" t="s">
        <v>277</v>
      </c>
      <c r="J1926" s="9" t="s">
        <v>277</v>
      </c>
      <c r="K1926" s="9" t="s">
        <v>277</v>
      </c>
      <c r="L1926" s="9" t="s">
        <v>277</v>
      </c>
      <c r="M1926" s="9">
        <v>288.90000000000003</v>
      </c>
      <c r="N1926" s="65"/>
      <c r="P1926" s="65">
        <f t="shared" si="46"/>
        <v>288.90000000000003</v>
      </c>
    </row>
    <row r="1927" spans="1:16" ht="15">
      <c r="A1927" s="238" t="s">
        <v>2489</v>
      </c>
      <c r="B1927" s="61" t="s">
        <v>2532</v>
      </c>
      <c r="C1927" s="3"/>
      <c r="D1927" s="3"/>
      <c r="E1927" s="9" t="s">
        <v>277</v>
      </c>
      <c r="F1927" s="9" t="s">
        <v>277</v>
      </c>
      <c r="G1927" s="9" t="s">
        <v>277</v>
      </c>
      <c r="H1927" s="9" t="s">
        <v>277</v>
      </c>
      <c r="I1927" s="9" t="s">
        <v>277</v>
      </c>
      <c r="J1927" s="9" t="s">
        <v>277</v>
      </c>
      <c r="K1927" s="9" t="s">
        <v>277</v>
      </c>
      <c r="L1927" s="9" t="s">
        <v>277</v>
      </c>
      <c r="M1927" s="9">
        <v>283.5</v>
      </c>
      <c r="N1927" s="65"/>
      <c r="P1927" s="65">
        <f t="shared" si="46"/>
        <v>283.5</v>
      </c>
    </row>
    <row r="1928" spans="1:16" ht="15">
      <c r="A1928" s="238" t="s">
        <v>2490</v>
      </c>
      <c r="B1928" s="170" t="s">
        <v>1270</v>
      </c>
      <c r="C1928" s="3"/>
      <c r="D1928" s="3"/>
      <c r="E1928" s="9" t="s">
        <v>277</v>
      </c>
      <c r="F1928" s="9" t="s">
        <v>277</v>
      </c>
      <c r="G1928" s="9" t="s">
        <v>277</v>
      </c>
      <c r="H1928" s="9" t="s">
        <v>277</v>
      </c>
      <c r="I1928" s="9">
        <v>0</v>
      </c>
      <c r="J1928" s="9">
        <v>283.19999999999982</v>
      </c>
      <c r="K1928" s="9" t="s">
        <v>277</v>
      </c>
      <c r="L1928" s="9" t="s">
        <v>277</v>
      </c>
      <c r="M1928" s="9" t="s">
        <v>277</v>
      </c>
      <c r="P1928" s="65">
        <f t="shared" si="46"/>
        <v>283.19999999999982</v>
      </c>
    </row>
    <row r="1929" spans="1:16" ht="15">
      <c r="A1929" s="238" t="s">
        <v>2491</v>
      </c>
      <c r="B1929" s="61" t="s">
        <v>2612</v>
      </c>
      <c r="C1929" s="3"/>
      <c r="D1929" s="3"/>
      <c r="E1929" s="9" t="s">
        <v>277</v>
      </c>
      <c r="F1929" s="9" t="s">
        <v>277</v>
      </c>
      <c r="G1929" s="9" t="s">
        <v>277</v>
      </c>
      <c r="H1929" s="9" t="s">
        <v>277</v>
      </c>
      <c r="I1929" s="9" t="s">
        <v>277</v>
      </c>
      <c r="J1929" s="9" t="s">
        <v>277</v>
      </c>
      <c r="K1929" s="9" t="s">
        <v>277</v>
      </c>
      <c r="L1929" s="9" t="s">
        <v>277</v>
      </c>
      <c r="M1929" s="9">
        <v>260.89999999999998</v>
      </c>
      <c r="N1929" s="65"/>
      <c r="P1929" s="65">
        <f t="shared" si="46"/>
        <v>260.89999999999998</v>
      </c>
    </row>
    <row r="1930" spans="1:16" ht="15">
      <c r="A1930" s="238" t="s">
        <v>2492</v>
      </c>
      <c r="B1930" s="61" t="s">
        <v>2527</v>
      </c>
      <c r="C1930" s="3"/>
      <c r="D1930" s="3"/>
      <c r="E1930" s="9" t="s">
        <v>277</v>
      </c>
      <c r="F1930" s="9" t="s">
        <v>277</v>
      </c>
      <c r="G1930" s="9" t="s">
        <v>277</v>
      </c>
      <c r="H1930" s="9" t="s">
        <v>277</v>
      </c>
      <c r="I1930" s="9" t="s">
        <v>277</v>
      </c>
      <c r="J1930" s="9" t="s">
        <v>277</v>
      </c>
      <c r="K1930" s="9" t="s">
        <v>277</v>
      </c>
      <c r="L1930" s="9" t="s">
        <v>277</v>
      </c>
      <c r="M1930" s="9">
        <v>253.7</v>
      </c>
      <c r="N1930" s="65"/>
      <c r="P1930" s="65">
        <f t="shared" si="46"/>
        <v>253.7</v>
      </c>
    </row>
    <row r="1931" spans="1:16" ht="15">
      <c r="A1931" s="238" t="s">
        <v>2493</v>
      </c>
      <c r="B1931" s="61" t="s">
        <v>2513</v>
      </c>
      <c r="C1931" s="3"/>
      <c r="D1931" s="3"/>
      <c r="E1931" s="9" t="s">
        <v>277</v>
      </c>
      <c r="F1931" s="9" t="s">
        <v>277</v>
      </c>
      <c r="G1931" s="9" t="s">
        <v>277</v>
      </c>
      <c r="H1931" s="9" t="s">
        <v>277</v>
      </c>
      <c r="I1931" s="9" t="s">
        <v>277</v>
      </c>
      <c r="J1931" s="9" t="s">
        <v>277</v>
      </c>
      <c r="K1931" s="9" t="s">
        <v>277</v>
      </c>
      <c r="L1931" s="9" t="s">
        <v>277</v>
      </c>
      <c r="M1931" s="9">
        <v>235.3</v>
      </c>
      <c r="N1931" s="65"/>
      <c r="P1931" s="65">
        <f t="shared" si="46"/>
        <v>235.3</v>
      </c>
    </row>
    <row r="1932" spans="1:16" ht="15">
      <c r="A1932" s="238" t="s">
        <v>2494</v>
      </c>
      <c r="B1932" s="61" t="s">
        <v>2525</v>
      </c>
      <c r="C1932" s="3"/>
      <c r="D1932" s="3"/>
      <c r="E1932" s="9" t="s">
        <v>277</v>
      </c>
      <c r="F1932" s="9" t="s">
        <v>277</v>
      </c>
      <c r="G1932" s="9" t="s">
        <v>277</v>
      </c>
      <c r="H1932" s="9" t="s">
        <v>277</v>
      </c>
      <c r="I1932" s="9" t="s">
        <v>277</v>
      </c>
      <c r="J1932" s="9" t="s">
        <v>277</v>
      </c>
      <c r="K1932" s="9" t="s">
        <v>277</v>
      </c>
      <c r="L1932" s="9" t="s">
        <v>277</v>
      </c>
      <c r="M1932" s="9">
        <v>228.6</v>
      </c>
      <c r="N1932" s="65"/>
      <c r="P1932" s="65">
        <f t="shared" si="46"/>
        <v>228.6</v>
      </c>
    </row>
    <row r="1933" spans="1:16" ht="15">
      <c r="A1933" s="238" t="s">
        <v>2495</v>
      </c>
      <c r="B1933" s="61" t="s">
        <v>2519</v>
      </c>
      <c r="C1933" s="3"/>
      <c r="D1933" s="3"/>
      <c r="E1933" s="9" t="s">
        <v>277</v>
      </c>
      <c r="F1933" s="9" t="s">
        <v>277</v>
      </c>
      <c r="G1933" s="9" t="s">
        <v>277</v>
      </c>
      <c r="H1933" s="9" t="s">
        <v>277</v>
      </c>
      <c r="I1933" s="9" t="s">
        <v>277</v>
      </c>
      <c r="J1933" s="9" t="s">
        <v>277</v>
      </c>
      <c r="K1933" s="9" t="s">
        <v>277</v>
      </c>
      <c r="L1933" s="9" t="s">
        <v>277</v>
      </c>
      <c r="M1933" s="9">
        <v>211.29999999999998</v>
      </c>
      <c r="N1933" s="65"/>
      <c r="P1933" s="65">
        <f t="shared" si="46"/>
        <v>211.29999999999998</v>
      </c>
    </row>
    <row r="1934" spans="1:16" ht="15">
      <c r="A1934" s="238" t="s">
        <v>2496</v>
      </c>
      <c r="B1934" s="61" t="s">
        <v>2511</v>
      </c>
      <c r="C1934" s="3"/>
      <c r="D1934" s="3"/>
      <c r="E1934" s="9" t="s">
        <v>277</v>
      </c>
      <c r="F1934" s="9" t="s">
        <v>277</v>
      </c>
      <c r="G1934" s="9" t="s">
        <v>277</v>
      </c>
      <c r="H1934" s="9" t="s">
        <v>277</v>
      </c>
      <c r="I1934" s="9" t="s">
        <v>277</v>
      </c>
      <c r="J1934" s="9" t="s">
        <v>277</v>
      </c>
      <c r="K1934" s="9" t="s">
        <v>277</v>
      </c>
      <c r="L1934" s="9" t="s">
        <v>277</v>
      </c>
      <c r="M1934" s="9">
        <v>192.6</v>
      </c>
      <c r="N1934" s="65"/>
      <c r="P1934" s="65">
        <f t="shared" si="46"/>
        <v>192.6</v>
      </c>
    </row>
    <row r="1935" spans="1:16" ht="15">
      <c r="A1935" s="238" t="s">
        <v>2497</v>
      </c>
      <c r="B1935" s="61" t="s">
        <v>2520</v>
      </c>
      <c r="C1935" s="3"/>
      <c r="D1935" s="3"/>
      <c r="E1935" s="9" t="s">
        <v>277</v>
      </c>
      <c r="F1935" s="9" t="s">
        <v>277</v>
      </c>
      <c r="G1935" s="9" t="s">
        <v>277</v>
      </c>
      <c r="H1935" s="9" t="s">
        <v>277</v>
      </c>
      <c r="I1935" s="9" t="s">
        <v>277</v>
      </c>
      <c r="J1935" s="9" t="s">
        <v>277</v>
      </c>
      <c r="K1935" s="9" t="s">
        <v>277</v>
      </c>
      <c r="L1935" s="9" t="s">
        <v>277</v>
      </c>
      <c r="M1935" s="9">
        <v>188.7</v>
      </c>
      <c r="N1935" s="65"/>
      <c r="P1935" s="65">
        <f t="shared" si="46"/>
        <v>188.7</v>
      </c>
    </row>
    <row r="1936" spans="1:16" ht="15">
      <c r="A1936" s="238" t="s">
        <v>2498</v>
      </c>
      <c r="B1936" s="226" t="s">
        <v>1577</v>
      </c>
      <c r="C1936" s="3"/>
      <c r="D1936" s="3"/>
      <c r="E1936" s="9" t="s">
        <v>277</v>
      </c>
      <c r="F1936" s="9" t="s">
        <v>277</v>
      </c>
      <c r="G1936" s="9" t="s">
        <v>277</v>
      </c>
      <c r="H1936" s="9" t="s">
        <v>277</v>
      </c>
      <c r="I1936" s="9">
        <v>0</v>
      </c>
      <c r="J1936" s="9">
        <v>188.69999999999982</v>
      </c>
      <c r="K1936" s="9" t="s">
        <v>277</v>
      </c>
      <c r="L1936" s="9" t="s">
        <v>277</v>
      </c>
      <c r="M1936" s="9" t="s">
        <v>277</v>
      </c>
      <c r="P1936" s="65">
        <f t="shared" si="46"/>
        <v>188.69999999999982</v>
      </c>
    </row>
    <row r="1937" spans="1:16" ht="15">
      <c r="A1937" s="238" t="s">
        <v>2499</v>
      </c>
      <c r="B1937" s="61" t="s">
        <v>163</v>
      </c>
      <c r="E1937" s="9" t="s">
        <v>277</v>
      </c>
      <c r="F1937" s="9" t="s">
        <v>277</v>
      </c>
      <c r="G1937" s="9">
        <v>186.2</v>
      </c>
      <c r="H1937" s="9" t="s">
        <v>277</v>
      </c>
      <c r="I1937" s="9">
        <v>0</v>
      </c>
      <c r="J1937" s="9" t="s">
        <v>277</v>
      </c>
      <c r="K1937" s="9" t="s">
        <v>277</v>
      </c>
      <c r="L1937" s="9" t="s">
        <v>277</v>
      </c>
      <c r="M1937" s="9" t="s">
        <v>277</v>
      </c>
      <c r="P1937" s="65">
        <f t="shared" si="46"/>
        <v>186.2</v>
      </c>
    </row>
    <row r="1938" spans="1:16" ht="15">
      <c r="A1938" s="238" t="s">
        <v>2500</v>
      </c>
      <c r="B1938" s="226" t="s">
        <v>1594</v>
      </c>
      <c r="C1938" s="3"/>
      <c r="D1938" s="3"/>
      <c r="E1938" s="9" t="s">
        <v>277</v>
      </c>
      <c r="F1938" s="9" t="s">
        <v>277</v>
      </c>
      <c r="G1938" s="9" t="s">
        <v>277</v>
      </c>
      <c r="H1938" s="9" t="s">
        <v>277</v>
      </c>
      <c r="I1938" s="9">
        <v>0</v>
      </c>
      <c r="J1938" s="9" t="s">
        <v>277</v>
      </c>
      <c r="K1938" s="9">
        <v>177.60000000000036</v>
      </c>
      <c r="L1938" s="9" t="s">
        <v>277</v>
      </c>
      <c r="M1938" s="9" t="s">
        <v>277</v>
      </c>
      <c r="P1938" s="65">
        <f t="shared" si="46"/>
        <v>177.60000000000036</v>
      </c>
    </row>
    <row r="1939" spans="1:16" ht="15">
      <c r="A1939" s="238" t="s">
        <v>2501</v>
      </c>
      <c r="B1939" s="61" t="s">
        <v>2521</v>
      </c>
      <c r="C1939" s="3"/>
      <c r="D1939" s="3"/>
      <c r="E1939" s="9" t="s">
        <v>277</v>
      </c>
      <c r="F1939" s="9" t="s">
        <v>277</v>
      </c>
      <c r="G1939" s="9" t="s">
        <v>277</v>
      </c>
      <c r="H1939" s="9" t="s">
        <v>277</v>
      </c>
      <c r="I1939" s="9" t="s">
        <v>277</v>
      </c>
      <c r="J1939" s="9" t="s">
        <v>277</v>
      </c>
      <c r="K1939" s="9" t="s">
        <v>277</v>
      </c>
      <c r="L1939" s="9" t="s">
        <v>277</v>
      </c>
      <c r="M1939" s="9">
        <v>155.6</v>
      </c>
      <c r="N1939" s="65"/>
      <c r="P1939" s="65">
        <f t="shared" si="46"/>
        <v>155.6</v>
      </c>
    </row>
    <row r="1940" spans="1:16" ht="15">
      <c r="A1940" s="238" t="s">
        <v>2502</v>
      </c>
      <c r="B1940" s="61" t="s">
        <v>650</v>
      </c>
      <c r="E1940" s="9" t="s">
        <v>277</v>
      </c>
      <c r="F1940" s="9" t="s">
        <v>277</v>
      </c>
      <c r="G1940" s="9" t="s">
        <v>277</v>
      </c>
      <c r="H1940" s="9">
        <v>142.19999999999936</v>
      </c>
      <c r="I1940" s="9">
        <v>0</v>
      </c>
      <c r="J1940" s="9" t="s">
        <v>277</v>
      </c>
      <c r="K1940" s="9" t="s">
        <v>277</v>
      </c>
      <c r="L1940" s="9" t="s">
        <v>277</v>
      </c>
      <c r="M1940" s="9" t="s">
        <v>277</v>
      </c>
      <c r="P1940" s="65">
        <f t="shared" si="46"/>
        <v>142.19999999999936</v>
      </c>
    </row>
    <row r="1941" spans="1:16" ht="15">
      <c r="A1941" s="238" t="s">
        <v>2531</v>
      </c>
      <c r="B1941" s="61" t="s">
        <v>2518</v>
      </c>
      <c r="C1941" s="3"/>
      <c r="D1941" s="3"/>
      <c r="E1941" s="9" t="s">
        <v>277</v>
      </c>
      <c r="F1941" s="9" t="s">
        <v>277</v>
      </c>
      <c r="G1941" s="9" t="s">
        <v>277</v>
      </c>
      <c r="H1941" s="9" t="s">
        <v>277</v>
      </c>
      <c r="I1941" s="9" t="s">
        <v>277</v>
      </c>
      <c r="J1941" s="9" t="s">
        <v>277</v>
      </c>
      <c r="K1941" s="9" t="s">
        <v>277</v>
      </c>
      <c r="L1941" s="9" t="s">
        <v>277</v>
      </c>
      <c r="M1941" s="9">
        <v>43.5</v>
      </c>
      <c r="N1941" s="65"/>
      <c r="P1941" s="65">
        <f t="shared" si="46"/>
        <v>43.5</v>
      </c>
    </row>
    <row r="1942" spans="1:16" ht="15">
      <c r="A1942" s="238" t="s">
        <v>2613</v>
      </c>
      <c r="B1942" s="226" t="s">
        <v>1595</v>
      </c>
      <c r="C1942" s="3"/>
      <c r="D1942" s="3"/>
      <c r="E1942" s="9" t="s">
        <v>277</v>
      </c>
      <c r="F1942" s="9" t="s">
        <v>277</v>
      </c>
      <c r="G1942" s="9" t="s">
        <v>277</v>
      </c>
      <c r="H1942" s="9" t="s">
        <v>277</v>
      </c>
      <c r="I1942" s="9">
        <v>0</v>
      </c>
      <c r="J1942" s="9" t="s">
        <v>277</v>
      </c>
      <c r="K1942" s="9">
        <v>32.399999999998727</v>
      </c>
      <c r="L1942" s="9" t="s">
        <v>277</v>
      </c>
      <c r="M1942" s="9" t="s">
        <v>277</v>
      </c>
      <c r="P1942" s="65">
        <f t="shared" si="46"/>
        <v>32.399999999998727</v>
      </c>
    </row>
    <row r="1943" spans="1:16" ht="15">
      <c r="A1943" s="238" t="s">
        <v>2626</v>
      </c>
      <c r="B1943" s="181" t="s">
        <v>1266</v>
      </c>
      <c r="C1943" s="3"/>
      <c r="D1943" s="3"/>
      <c r="E1943" s="9" t="s">
        <v>277</v>
      </c>
      <c r="F1943" s="9" t="s">
        <v>277</v>
      </c>
      <c r="G1943" s="9" t="s">
        <v>277</v>
      </c>
      <c r="H1943" s="9" t="s">
        <v>277</v>
      </c>
      <c r="I1943" s="9">
        <v>0</v>
      </c>
      <c r="J1943" s="9" t="s">
        <v>277</v>
      </c>
      <c r="K1943" s="9" t="s">
        <v>277</v>
      </c>
      <c r="L1943" s="9" t="s">
        <v>277</v>
      </c>
      <c r="M1943" s="9" t="s">
        <v>277</v>
      </c>
      <c r="P1943" s="65">
        <f t="shared" si="46"/>
        <v>0</v>
      </c>
    </row>
    <row r="1944" spans="1:16" ht="15">
      <c r="A1944" s="238" t="s">
        <v>2662</v>
      </c>
      <c r="B1944" s="170" t="s">
        <v>1275</v>
      </c>
      <c r="C1944" s="3"/>
      <c r="D1944" s="3"/>
      <c r="E1944" s="9" t="s">
        <v>277</v>
      </c>
      <c r="F1944" s="9" t="s">
        <v>277</v>
      </c>
      <c r="G1944" s="9" t="s">
        <v>277</v>
      </c>
      <c r="H1944" s="9" t="s">
        <v>277</v>
      </c>
      <c r="I1944" s="9">
        <v>0</v>
      </c>
      <c r="J1944" s="9" t="s">
        <v>277</v>
      </c>
      <c r="K1944" s="9" t="s">
        <v>277</v>
      </c>
      <c r="L1944" s="9" t="s">
        <v>277</v>
      </c>
      <c r="M1944" s="9" t="s">
        <v>277</v>
      </c>
      <c r="P1944" s="65">
        <f t="shared" si="46"/>
        <v>0</v>
      </c>
    </row>
    <row r="1945" spans="1:16" ht="15">
      <c r="A1945" s="238" t="s">
        <v>2663</v>
      </c>
      <c r="B1945" s="170" t="s">
        <v>1274</v>
      </c>
      <c r="C1945" s="3"/>
      <c r="D1945" s="3"/>
      <c r="E1945" s="9" t="s">
        <v>277</v>
      </c>
      <c r="F1945" s="9" t="s">
        <v>277</v>
      </c>
      <c r="G1945" s="9" t="s">
        <v>277</v>
      </c>
      <c r="H1945" s="9" t="s">
        <v>277</v>
      </c>
      <c r="I1945" s="9">
        <v>0</v>
      </c>
      <c r="J1945" s="9" t="s">
        <v>277</v>
      </c>
      <c r="K1945" s="9" t="s">
        <v>277</v>
      </c>
      <c r="L1945" s="9" t="s">
        <v>277</v>
      </c>
      <c r="M1945" s="9" t="s">
        <v>277</v>
      </c>
      <c r="P1945" s="65">
        <f t="shared" si="46"/>
        <v>0</v>
      </c>
    </row>
    <row r="1946" spans="1:16" ht="15">
      <c r="A1946" s="238" t="s">
        <v>2664</v>
      </c>
      <c r="B1946" s="170" t="s">
        <v>1273</v>
      </c>
      <c r="C1946" s="3"/>
      <c r="D1946" s="3"/>
      <c r="E1946" s="9" t="s">
        <v>277</v>
      </c>
      <c r="F1946" s="9" t="s">
        <v>277</v>
      </c>
      <c r="G1946" s="9" t="s">
        <v>277</v>
      </c>
      <c r="H1946" s="9" t="s">
        <v>277</v>
      </c>
      <c r="I1946" s="9">
        <v>0</v>
      </c>
      <c r="J1946" s="9" t="s">
        <v>277</v>
      </c>
      <c r="K1946" s="9" t="s">
        <v>277</v>
      </c>
      <c r="L1946" s="9" t="s">
        <v>277</v>
      </c>
      <c r="M1946" s="9" t="s">
        <v>277</v>
      </c>
      <c r="P1946" s="65">
        <f t="shared" si="46"/>
        <v>0</v>
      </c>
    </row>
    <row r="1947" spans="1:16" ht="15">
      <c r="A1947" s="238" t="s">
        <v>2665</v>
      </c>
      <c r="B1947" s="170" t="s">
        <v>1294</v>
      </c>
      <c r="C1947" s="3"/>
      <c r="D1947" s="3"/>
      <c r="E1947" s="9" t="s">
        <v>277</v>
      </c>
      <c r="F1947" s="9" t="s">
        <v>277</v>
      </c>
      <c r="G1947" s="9" t="s">
        <v>277</v>
      </c>
      <c r="H1947" s="9" t="s">
        <v>277</v>
      </c>
      <c r="I1947" s="9">
        <v>0</v>
      </c>
      <c r="J1947" s="9" t="s">
        <v>277</v>
      </c>
      <c r="K1947" s="9" t="s">
        <v>277</v>
      </c>
      <c r="L1947" s="9" t="s">
        <v>277</v>
      </c>
      <c r="M1947" s="9" t="s">
        <v>277</v>
      </c>
      <c r="P1947" s="65">
        <f t="shared" si="46"/>
        <v>0</v>
      </c>
    </row>
    <row r="1948" spans="1:16" ht="15">
      <c r="A1948" s="238" t="s">
        <v>2666</v>
      </c>
      <c r="B1948" s="170" t="s">
        <v>1282</v>
      </c>
      <c r="C1948" s="3"/>
      <c r="D1948" s="3"/>
      <c r="E1948" s="9" t="s">
        <v>277</v>
      </c>
      <c r="F1948" s="9" t="s">
        <v>277</v>
      </c>
      <c r="G1948" s="9" t="s">
        <v>277</v>
      </c>
      <c r="H1948" s="9" t="s">
        <v>277</v>
      </c>
      <c r="I1948" s="9">
        <v>0</v>
      </c>
      <c r="J1948" s="9" t="s">
        <v>277</v>
      </c>
      <c r="K1948" s="9" t="s">
        <v>277</v>
      </c>
      <c r="L1948" s="9" t="s">
        <v>277</v>
      </c>
      <c r="M1948" s="9" t="s">
        <v>277</v>
      </c>
      <c r="P1948" s="65">
        <f t="shared" si="46"/>
        <v>0</v>
      </c>
    </row>
    <row r="1949" spans="1:16" ht="15">
      <c r="A1949" s="28"/>
      <c r="B1949" s="61"/>
      <c r="E1949" s="9"/>
      <c r="F1949" s="9"/>
      <c r="G1949" s="9"/>
      <c r="H1949" s="9"/>
      <c r="L1949" s="67"/>
      <c r="M1949" s="67"/>
      <c r="N1949" s="65"/>
    </row>
    <row r="1950" spans="1:16" ht="15">
      <c r="A1950" s="28"/>
      <c r="E1950" s="9"/>
      <c r="F1950" s="9"/>
      <c r="G1950" s="9"/>
      <c r="L1950" s="67"/>
      <c r="M1950" s="67"/>
      <c r="N1950" s="65"/>
    </row>
    <row r="1951" spans="1:16" ht="15">
      <c r="A1951" s="28"/>
      <c r="B1951" s="61"/>
      <c r="E1951" s="9"/>
      <c r="F1951" s="9"/>
      <c r="G1951" s="9"/>
      <c r="L1951" s="67"/>
      <c r="M1951" s="67"/>
      <c r="N1951" s="65"/>
    </row>
    <row r="1952" spans="1:16" ht="25.5">
      <c r="A1952" s="23" t="s">
        <v>189</v>
      </c>
      <c r="L1952" s="67"/>
      <c r="M1952" s="67"/>
    </row>
    <row r="1953" spans="1:21">
      <c r="L1953" s="67"/>
      <c r="M1953" s="67"/>
      <c r="U1953" t="s">
        <v>2297</v>
      </c>
    </row>
    <row r="1954" spans="1:21" ht="15">
      <c r="A1954" s="38"/>
      <c r="B1954" s="38"/>
      <c r="C1954" s="38"/>
      <c r="D1954" s="38"/>
      <c r="E1954" s="59">
        <v>2016</v>
      </c>
      <c r="F1954" s="59">
        <v>2017</v>
      </c>
      <c r="G1954" s="59">
        <v>2018</v>
      </c>
      <c r="H1954" s="59">
        <v>2019</v>
      </c>
      <c r="I1954" s="59">
        <v>2020</v>
      </c>
      <c r="J1954" s="59">
        <v>2021</v>
      </c>
      <c r="K1954" s="59">
        <v>2022</v>
      </c>
      <c r="L1954" s="59">
        <v>2023</v>
      </c>
      <c r="M1954" s="59">
        <v>2024</v>
      </c>
      <c r="P1954" s="68" t="s">
        <v>40</v>
      </c>
    </row>
    <row r="1955" spans="1:21" ht="15">
      <c r="A1955" s="28" t="s">
        <v>0</v>
      </c>
      <c r="B1955" s="61" t="s">
        <v>11</v>
      </c>
      <c r="E1955" s="174">
        <v>477.5</v>
      </c>
      <c r="F1955" s="175">
        <v>507.5</v>
      </c>
      <c r="G1955" s="9">
        <v>360.9</v>
      </c>
      <c r="H1955" s="9">
        <v>323.49999999999909</v>
      </c>
      <c r="I1955" s="9">
        <v>176.50000000000182</v>
      </c>
      <c r="J1955" s="9">
        <v>335.89999999999964</v>
      </c>
      <c r="K1955" s="9">
        <v>279.70000000000073</v>
      </c>
      <c r="L1955" s="9">
        <v>258.60000000000002</v>
      </c>
      <c r="M1955" s="65">
        <v>356.3</v>
      </c>
      <c r="P1955" s="65">
        <f t="shared" ref="P1955:P1986" si="47">SUM(E1955:M1955)</f>
        <v>3076.4000000000015</v>
      </c>
      <c r="R1955" t="s">
        <v>301</v>
      </c>
      <c r="U1955" s="3"/>
    </row>
    <row r="1956" spans="1:21" ht="15">
      <c r="A1956" s="28" t="s">
        <v>2</v>
      </c>
      <c r="B1956" s="61" t="s">
        <v>37</v>
      </c>
      <c r="E1956" s="9">
        <v>251.5</v>
      </c>
      <c r="F1956" s="179">
        <v>439.35</v>
      </c>
      <c r="G1956" s="179">
        <v>436.4</v>
      </c>
      <c r="H1956" s="9">
        <v>354.90000000000146</v>
      </c>
      <c r="I1956" s="9">
        <v>294</v>
      </c>
      <c r="J1956" s="9">
        <v>190.50000000000273</v>
      </c>
      <c r="K1956" s="9">
        <v>168.19999999999982</v>
      </c>
      <c r="L1956" s="9">
        <v>246.6</v>
      </c>
      <c r="M1956" s="65">
        <v>655.4</v>
      </c>
      <c r="P1956" s="65">
        <f t="shared" si="47"/>
        <v>3036.850000000004</v>
      </c>
      <c r="R1956" t="s">
        <v>314</v>
      </c>
    </row>
    <row r="1957" spans="1:21" ht="15">
      <c r="A1957" s="28" t="s">
        <v>3</v>
      </c>
      <c r="B1957" s="61" t="s">
        <v>21</v>
      </c>
      <c r="E1957" s="176">
        <v>518.54999999999995</v>
      </c>
      <c r="F1957" s="179">
        <v>388.6</v>
      </c>
      <c r="G1957" s="9">
        <v>263.5</v>
      </c>
      <c r="H1957" s="9">
        <v>281.80000000000291</v>
      </c>
      <c r="I1957" s="9">
        <v>217</v>
      </c>
      <c r="J1957" s="9">
        <v>273.70000000000164</v>
      </c>
      <c r="K1957" s="174">
        <v>435.79999999999836</v>
      </c>
      <c r="L1957" s="9">
        <v>222.7</v>
      </c>
      <c r="M1957" s="65">
        <v>432.1</v>
      </c>
      <c r="P1957" s="65">
        <f t="shared" si="47"/>
        <v>3033.7500000000027</v>
      </c>
      <c r="R1957" t="s">
        <v>1827</v>
      </c>
      <c r="U1957" s="3" t="s">
        <v>1354</v>
      </c>
    </row>
    <row r="1958" spans="1:21" ht="15">
      <c r="A1958" s="28" t="s">
        <v>5</v>
      </c>
      <c r="B1958" s="61" t="s">
        <v>624</v>
      </c>
      <c r="E1958" s="9" t="s">
        <v>277</v>
      </c>
      <c r="F1958" s="9" t="s">
        <v>277</v>
      </c>
      <c r="G1958" s="9" t="s">
        <v>277</v>
      </c>
      <c r="H1958" s="174">
        <v>544</v>
      </c>
      <c r="I1958" s="176">
        <v>518.99999999999818</v>
      </c>
      <c r="J1958" s="176">
        <v>545.00000000000091</v>
      </c>
      <c r="K1958" s="9">
        <v>209.70000000000073</v>
      </c>
      <c r="L1958" s="179">
        <v>458.4</v>
      </c>
      <c r="M1958" s="65">
        <v>513.20000000000005</v>
      </c>
      <c r="P1958" s="65">
        <f t="shared" si="47"/>
        <v>2789.3</v>
      </c>
      <c r="R1958" t="s">
        <v>2341</v>
      </c>
      <c r="U1958" s="3" t="s">
        <v>1830</v>
      </c>
    </row>
    <row r="1959" spans="1:21" ht="15">
      <c r="A1959" s="28" t="s">
        <v>7</v>
      </c>
      <c r="B1959" s="61" t="s">
        <v>17</v>
      </c>
      <c r="E1959" s="179">
        <v>360.75</v>
      </c>
      <c r="F1959" s="179">
        <v>400.25</v>
      </c>
      <c r="G1959" s="176">
        <v>537.4</v>
      </c>
      <c r="H1959" s="9">
        <v>199.50000000000091</v>
      </c>
      <c r="I1959" s="9">
        <v>110.89999999999964</v>
      </c>
      <c r="J1959" s="9">
        <v>292.70000000000164</v>
      </c>
      <c r="K1959" s="9">
        <v>105.49999999999636</v>
      </c>
      <c r="L1959" s="9">
        <v>216</v>
      </c>
      <c r="M1959" s="65">
        <v>539.5</v>
      </c>
      <c r="P1959" s="65">
        <f t="shared" si="47"/>
        <v>2762.4999999999986</v>
      </c>
      <c r="R1959" t="s">
        <v>328</v>
      </c>
      <c r="U1959" s="3" t="s">
        <v>1354</v>
      </c>
    </row>
    <row r="1960" spans="1:21" ht="15">
      <c r="A1960" s="28" t="s">
        <v>8</v>
      </c>
      <c r="B1960" s="61" t="s">
        <v>15</v>
      </c>
      <c r="E1960" s="9">
        <v>322.60000000000002</v>
      </c>
      <c r="F1960" s="174">
        <v>543.70000000000005</v>
      </c>
      <c r="G1960" s="179">
        <v>407.9</v>
      </c>
      <c r="H1960" s="9">
        <v>258.09999999999854</v>
      </c>
      <c r="I1960" s="9">
        <v>173.99999999999636</v>
      </c>
      <c r="J1960" s="9">
        <v>208.19999999999982</v>
      </c>
      <c r="K1960" s="9">
        <v>131.69999999999891</v>
      </c>
      <c r="L1960" s="179">
        <v>451.00000000000006</v>
      </c>
      <c r="M1960" s="65">
        <v>249</v>
      </c>
      <c r="P1960" s="65">
        <f t="shared" si="47"/>
        <v>2746.1999999999939</v>
      </c>
      <c r="R1960" t="s">
        <v>709</v>
      </c>
    </row>
    <row r="1961" spans="1:21" ht="15">
      <c r="A1961" s="28" t="s">
        <v>10</v>
      </c>
      <c r="B1961" s="61" t="s">
        <v>152</v>
      </c>
      <c r="E1961" s="9" t="s">
        <v>277</v>
      </c>
      <c r="F1961" s="9" t="s">
        <v>277</v>
      </c>
      <c r="G1961" s="174">
        <v>515.9</v>
      </c>
      <c r="H1961" s="9">
        <v>320.39999999999782</v>
      </c>
      <c r="I1961" s="9">
        <v>117.00000000000182</v>
      </c>
      <c r="J1961" s="9">
        <v>168</v>
      </c>
      <c r="K1961" s="9">
        <v>353.29999999999927</v>
      </c>
      <c r="L1961" s="9">
        <v>364.3</v>
      </c>
      <c r="M1961" s="343">
        <v>881.5</v>
      </c>
      <c r="P1961" s="65">
        <f t="shared" si="47"/>
        <v>2720.3999999999987</v>
      </c>
      <c r="R1961" t="s">
        <v>293</v>
      </c>
    </row>
    <row r="1962" spans="1:21" ht="15">
      <c r="A1962" s="28" t="s">
        <v>12</v>
      </c>
      <c r="B1962" s="61" t="s">
        <v>25</v>
      </c>
      <c r="E1962" s="9">
        <v>319.89999999999998</v>
      </c>
      <c r="F1962" s="9">
        <v>237.75</v>
      </c>
      <c r="G1962" s="9">
        <v>347.6</v>
      </c>
      <c r="H1962" s="9">
        <v>47.199999999999818</v>
      </c>
      <c r="I1962" s="9">
        <v>115.49999999999818</v>
      </c>
      <c r="J1962" s="9">
        <v>189.39999999999873</v>
      </c>
      <c r="K1962" s="176">
        <v>457.89999999999964</v>
      </c>
      <c r="L1962" s="9">
        <v>246.6</v>
      </c>
      <c r="M1962" s="90">
        <v>724</v>
      </c>
      <c r="P1962" s="65">
        <f t="shared" si="47"/>
        <v>2685.8499999999963</v>
      </c>
      <c r="R1962" t="s">
        <v>354</v>
      </c>
      <c r="U1962" s="3" t="s">
        <v>1354</v>
      </c>
    </row>
    <row r="1963" spans="1:21" ht="15">
      <c r="A1963" s="28" t="s">
        <v>14</v>
      </c>
      <c r="B1963" s="61" t="s">
        <v>27</v>
      </c>
      <c r="E1963" s="9">
        <v>304.10000000000002</v>
      </c>
      <c r="F1963" s="179">
        <v>355.65</v>
      </c>
      <c r="G1963" s="9">
        <v>249</v>
      </c>
      <c r="H1963" s="9">
        <v>305.69999999999891</v>
      </c>
      <c r="I1963" s="9">
        <v>221.19999999999891</v>
      </c>
      <c r="J1963" s="9">
        <v>293.79999999999836</v>
      </c>
      <c r="K1963" s="179">
        <v>423.69999999999891</v>
      </c>
      <c r="L1963" s="174">
        <v>527</v>
      </c>
      <c r="M1963" s="9" t="s">
        <v>277</v>
      </c>
      <c r="P1963" s="65">
        <f t="shared" si="47"/>
        <v>2680.1499999999951</v>
      </c>
      <c r="R1963" t="s">
        <v>2339</v>
      </c>
    </row>
    <row r="1964" spans="1:21" ht="15">
      <c r="A1964" s="28" t="s">
        <v>16</v>
      </c>
      <c r="B1964" s="61" t="s">
        <v>161</v>
      </c>
      <c r="E1964" s="9" t="s">
        <v>277</v>
      </c>
      <c r="F1964" s="9" t="s">
        <v>277</v>
      </c>
      <c r="G1964" s="9">
        <v>343.8</v>
      </c>
      <c r="H1964" s="175">
        <v>508.29999999999836</v>
      </c>
      <c r="I1964" s="9">
        <v>308.10000000000036</v>
      </c>
      <c r="J1964" s="9">
        <v>265.30000000000064</v>
      </c>
      <c r="K1964" s="9">
        <v>261.59999999999854</v>
      </c>
      <c r="L1964" s="9">
        <v>234.79999999999998</v>
      </c>
      <c r="M1964" s="65">
        <v>593.1</v>
      </c>
      <c r="P1964" s="65">
        <f t="shared" si="47"/>
        <v>2514.9999999999977</v>
      </c>
      <c r="R1964" t="s">
        <v>281</v>
      </c>
    </row>
    <row r="1965" spans="1:21" ht="15">
      <c r="A1965" s="28" t="s">
        <v>18</v>
      </c>
      <c r="B1965" s="61" t="s">
        <v>33</v>
      </c>
      <c r="E1965" s="9">
        <v>302.3</v>
      </c>
      <c r="F1965" s="9">
        <v>272.75</v>
      </c>
      <c r="G1965" s="9">
        <v>374.7</v>
      </c>
      <c r="H1965" s="9">
        <v>278.5</v>
      </c>
      <c r="I1965" s="9">
        <v>181.99999999999636</v>
      </c>
      <c r="J1965" s="9">
        <v>171.40000000000055</v>
      </c>
      <c r="K1965" s="9">
        <v>190.69999999999982</v>
      </c>
      <c r="L1965" s="9">
        <v>285.5</v>
      </c>
      <c r="M1965" s="65">
        <v>369.8</v>
      </c>
      <c r="P1965" s="65">
        <f t="shared" si="47"/>
        <v>2427.6499999999969</v>
      </c>
    </row>
    <row r="1966" spans="1:21" ht="15">
      <c r="A1966" s="28" t="s">
        <v>20</v>
      </c>
      <c r="B1966" s="61" t="s">
        <v>661</v>
      </c>
      <c r="E1966" s="9" t="s">
        <v>277</v>
      </c>
      <c r="F1966" s="9" t="s">
        <v>277</v>
      </c>
      <c r="G1966" s="9" t="s">
        <v>277</v>
      </c>
      <c r="H1966" s="9">
        <v>231.20000000000073</v>
      </c>
      <c r="I1966" s="175">
        <v>479.39999999999964</v>
      </c>
      <c r="J1966" s="174">
        <v>468.29999999999927</v>
      </c>
      <c r="K1966" s="9">
        <v>155.59999999999945</v>
      </c>
      <c r="L1966" s="179">
        <v>455.40000000000003</v>
      </c>
      <c r="M1966" s="65">
        <v>619.29999999999995</v>
      </c>
      <c r="P1966" s="65">
        <f t="shared" si="47"/>
        <v>2409.1999999999989</v>
      </c>
      <c r="R1966" t="s">
        <v>698</v>
      </c>
    </row>
    <row r="1967" spans="1:21" ht="15">
      <c r="A1967" s="28" t="s">
        <v>22</v>
      </c>
      <c r="B1967" s="61" t="s">
        <v>637</v>
      </c>
      <c r="E1967" s="9" t="s">
        <v>277</v>
      </c>
      <c r="F1967" s="9" t="s">
        <v>277</v>
      </c>
      <c r="G1967" s="9" t="s">
        <v>277</v>
      </c>
      <c r="H1967" s="9">
        <v>249.59999999999945</v>
      </c>
      <c r="I1967" s="179">
        <v>458.10000000000036</v>
      </c>
      <c r="J1967" s="179">
        <v>399.09999999999945</v>
      </c>
      <c r="K1967" s="9">
        <v>242.99999999999909</v>
      </c>
      <c r="L1967" s="175">
        <v>509.3</v>
      </c>
      <c r="M1967" s="65">
        <v>545.9</v>
      </c>
      <c r="P1967" s="65">
        <f t="shared" si="47"/>
        <v>2404.9999999999982</v>
      </c>
      <c r="R1967" t="s">
        <v>2340</v>
      </c>
    </row>
    <row r="1968" spans="1:21" ht="15">
      <c r="A1968" s="28" t="s">
        <v>24</v>
      </c>
      <c r="B1968" s="61" t="s">
        <v>143</v>
      </c>
      <c r="E1968" s="9" t="s">
        <v>277</v>
      </c>
      <c r="F1968" s="176">
        <v>603.54999999999995</v>
      </c>
      <c r="G1968" s="179">
        <v>403.4</v>
      </c>
      <c r="H1968" s="9">
        <v>220.00000000000182</v>
      </c>
      <c r="I1968" s="9">
        <v>114.49999999999636</v>
      </c>
      <c r="J1968" s="9">
        <v>247.89999999999964</v>
      </c>
      <c r="K1968" s="9">
        <v>265.80000000000109</v>
      </c>
      <c r="L1968" s="9">
        <v>313.5</v>
      </c>
      <c r="M1968" s="65">
        <v>210</v>
      </c>
      <c r="P1968" s="65">
        <f t="shared" si="47"/>
        <v>2378.6499999999987</v>
      </c>
      <c r="R1968" t="s">
        <v>300</v>
      </c>
      <c r="U1968" s="3" t="s">
        <v>1354</v>
      </c>
    </row>
    <row r="1969" spans="1:21" ht="15">
      <c r="A1969" s="28" t="s">
        <v>26</v>
      </c>
      <c r="B1969" s="61" t="s">
        <v>31</v>
      </c>
      <c r="E1969" s="175">
        <v>476.75</v>
      </c>
      <c r="F1969" s="9">
        <v>317.7</v>
      </c>
      <c r="G1969" s="9">
        <v>360.1</v>
      </c>
      <c r="H1969" s="9">
        <v>142.29999999999836</v>
      </c>
      <c r="I1969" s="9">
        <v>144.00000000000182</v>
      </c>
      <c r="J1969" s="9">
        <v>178.49999999999909</v>
      </c>
      <c r="K1969" s="9">
        <v>251.60000000000036</v>
      </c>
      <c r="L1969" s="9">
        <v>203</v>
      </c>
      <c r="M1969" s="65">
        <v>223.6</v>
      </c>
      <c r="P1969" s="65">
        <f t="shared" si="47"/>
        <v>2297.5499999999997</v>
      </c>
      <c r="R1969" t="s">
        <v>281</v>
      </c>
    </row>
    <row r="1970" spans="1:21" ht="15">
      <c r="A1970" s="28" t="s">
        <v>28</v>
      </c>
      <c r="B1970" s="61" t="s">
        <v>1</v>
      </c>
      <c r="E1970" s="9">
        <v>123</v>
      </c>
      <c r="F1970" s="9">
        <v>333</v>
      </c>
      <c r="G1970" s="9">
        <v>387</v>
      </c>
      <c r="H1970" s="9">
        <v>217.00000000000091</v>
      </c>
      <c r="I1970" s="9">
        <v>148.20000000000255</v>
      </c>
      <c r="J1970" s="9">
        <v>249.50000000000091</v>
      </c>
      <c r="K1970" s="9">
        <v>41.099999999999454</v>
      </c>
      <c r="L1970" s="179">
        <v>485.5</v>
      </c>
      <c r="M1970" s="65">
        <v>285.8</v>
      </c>
      <c r="P1970" s="65">
        <f t="shared" si="47"/>
        <v>2270.100000000004</v>
      </c>
      <c r="R1970" t="s">
        <v>296</v>
      </c>
    </row>
    <row r="1971" spans="1:21" ht="15">
      <c r="A1971" s="28" t="s">
        <v>30</v>
      </c>
      <c r="B1971" s="61" t="s">
        <v>23</v>
      </c>
      <c r="E1971" s="179">
        <v>331.5</v>
      </c>
      <c r="F1971" s="9">
        <v>157.5</v>
      </c>
      <c r="G1971" s="9">
        <v>383.1</v>
      </c>
      <c r="H1971" s="9">
        <v>107.89999999999964</v>
      </c>
      <c r="I1971" s="9">
        <v>185.40000000000146</v>
      </c>
      <c r="J1971" s="9">
        <v>245.39999999999873</v>
      </c>
      <c r="K1971" s="9">
        <v>360.90000000000055</v>
      </c>
      <c r="L1971" s="9">
        <v>301</v>
      </c>
      <c r="M1971" s="65">
        <v>140.69999999999999</v>
      </c>
      <c r="P1971" s="65">
        <f t="shared" si="47"/>
        <v>2213.4</v>
      </c>
      <c r="R1971" t="s">
        <v>287</v>
      </c>
    </row>
    <row r="1972" spans="1:21" ht="15">
      <c r="A1972" s="28" t="s">
        <v>32</v>
      </c>
      <c r="B1972" s="61" t="s">
        <v>648</v>
      </c>
      <c r="E1972" s="9" t="s">
        <v>277</v>
      </c>
      <c r="F1972" s="9" t="s">
        <v>277</v>
      </c>
      <c r="G1972" s="9" t="s">
        <v>277</v>
      </c>
      <c r="H1972" s="9">
        <v>329.49999999999909</v>
      </c>
      <c r="I1972" s="174">
        <v>514.19999999999891</v>
      </c>
      <c r="J1972" s="9">
        <v>226.59999999999945</v>
      </c>
      <c r="K1972" s="9">
        <v>314.29999999999927</v>
      </c>
      <c r="L1972" s="9">
        <v>202.4</v>
      </c>
      <c r="M1972" s="65">
        <v>558.79999999999995</v>
      </c>
      <c r="P1972" s="65">
        <f t="shared" si="47"/>
        <v>2145.7999999999965</v>
      </c>
      <c r="R1972" t="s">
        <v>299</v>
      </c>
    </row>
    <row r="1973" spans="1:21" ht="15">
      <c r="A1973" s="28" t="s">
        <v>34</v>
      </c>
      <c r="B1973" s="61" t="s">
        <v>13</v>
      </c>
      <c r="E1973" s="179">
        <v>327.8</v>
      </c>
      <c r="F1973" s="9">
        <v>289.75</v>
      </c>
      <c r="G1973" s="9">
        <v>313.89999999999998</v>
      </c>
      <c r="H1973" s="179">
        <v>414.49999999999545</v>
      </c>
      <c r="I1973" s="9">
        <v>159.70000000000618</v>
      </c>
      <c r="J1973" s="9">
        <v>329.20000000000073</v>
      </c>
      <c r="K1973" s="9">
        <v>170.54999999999927</v>
      </c>
      <c r="L1973" s="9">
        <v>140</v>
      </c>
      <c r="M1973" s="9" t="s">
        <v>277</v>
      </c>
      <c r="P1973" s="65">
        <f t="shared" si="47"/>
        <v>2145.4000000000015</v>
      </c>
      <c r="R1973" t="s">
        <v>335</v>
      </c>
    </row>
    <row r="1974" spans="1:21" ht="15">
      <c r="A1974" s="28" t="s">
        <v>36</v>
      </c>
      <c r="B1974" s="61" t="s">
        <v>6</v>
      </c>
      <c r="E1974" s="179">
        <v>460.8</v>
      </c>
      <c r="F1974" s="9">
        <v>291.25</v>
      </c>
      <c r="G1974" s="179">
        <v>414.65</v>
      </c>
      <c r="H1974" s="179">
        <v>435.84999999999945</v>
      </c>
      <c r="I1974" s="9">
        <v>321.50000000000182</v>
      </c>
      <c r="J1974" s="9">
        <v>195.30000000000018</v>
      </c>
      <c r="K1974" s="9" t="s">
        <v>277</v>
      </c>
      <c r="L1974" s="9" t="s">
        <v>277</v>
      </c>
      <c r="M1974" s="9" t="s">
        <v>277</v>
      </c>
      <c r="P1974" s="65">
        <f t="shared" si="47"/>
        <v>2119.3500000000013</v>
      </c>
      <c r="R1974" t="s">
        <v>722</v>
      </c>
    </row>
    <row r="1975" spans="1:21" ht="15">
      <c r="A1975" s="28" t="s">
        <v>38</v>
      </c>
      <c r="B1975" s="181" t="s">
        <v>1286</v>
      </c>
      <c r="C1975" s="3"/>
      <c r="D1975" s="3"/>
      <c r="E1975" s="9" t="s">
        <v>277</v>
      </c>
      <c r="F1975" s="9" t="s">
        <v>277</v>
      </c>
      <c r="G1975" s="9" t="s">
        <v>277</v>
      </c>
      <c r="H1975" s="9" t="s">
        <v>277</v>
      </c>
      <c r="I1975" s="179">
        <v>453.99999999999454</v>
      </c>
      <c r="J1975" s="179">
        <v>415.20000000000073</v>
      </c>
      <c r="K1975" s="179">
        <v>372.50000000000091</v>
      </c>
      <c r="L1975" s="9">
        <v>343.1</v>
      </c>
      <c r="M1975" s="65">
        <v>512.09999999999991</v>
      </c>
      <c r="P1975" s="65">
        <f t="shared" si="47"/>
        <v>2096.899999999996</v>
      </c>
      <c r="R1975" t="s">
        <v>1823</v>
      </c>
    </row>
    <row r="1976" spans="1:21" ht="15">
      <c r="A1976" s="28" t="s">
        <v>145</v>
      </c>
      <c r="B1976" s="61" t="s">
        <v>655</v>
      </c>
      <c r="E1976" s="9" t="s">
        <v>277</v>
      </c>
      <c r="F1976" s="9" t="s">
        <v>277</v>
      </c>
      <c r="G1976" s="9" t="s">
        <v>277</v>
      </c>
      <c r="H1976" s="9">
        <v>220.49999999999818</v>
      </c>
      <c r="I1976" s="9">
        <v>286.80000000000291</v>
      </c>
      <c r="J1976" s="9">
        <v>303.89999999999964</v>
      </c>
      <c r="K1976" s="9">
        <v>233.49999999999909</v>
      </c>
      <c r="L1976" s="9">
        <v>259.8</v>
      </c>
      <c r="M1976" s="114">
        <v>755.2</v>
      </c>
      <c r="P1976" s="65">
        <f t="shared" si="47"/>
        <v>2059.6999999999998</v>
      </c>
      <c r="R1976" t="s">
        <v>281</v>
      </c>
    </row>
    <row r="1977" spans="1:21" ht="15">
      <c r="A1977" s="28" t="s">
        <v>146</v>
      </c>
      <c r="B1977" s="61" t="s">
        <v>154</v>
      </c>
      <c r="E1977" s="9" t="s">
        <v>277</v>
      </c>
      <c r="F1977" s="9" t="s">
        <v>277</v>
      </c>
      <c r="G1977" s="175">
        <v>483.3</v>
      </c>
      <c r="H1977" s="9">
        <v>153.59999999999945</v>
      </c>
      <c r="I1977" s="9">
        <v>259</v>
      </c>
      <c r="J1977" s="9">
        <v>155.99999999999818</v>
      </c>
      <c r="K1977" s="9">
        <v>348.69999999999891</v>
      </c>
      <c r="L1977" s="9">
        <v>197.3</v>
      </c>
      <c r="M1977" s="65">
        <v>460.1</v>
      </c>
      <c r="P1977" s="65">
        <f t="shared" si="47"/>
        <v>2057.9999999999964</v>
      </c>
      <c r="R1977" t="s">
        <v>281</v>
      </c>
    </row>
    <row r="1978" spans="1:21" ht="15">
      <c r="A1978" s="28" t="s">
        <v>147</v>
      </c>
      <c r="B1978" s="170" t="s">
        <v>1281</v>
      </c>
      <c r="C1978" s="3"/>
      <c r="D1978" s="3"/>
      <c r="E1978" s="9" t="s">
        <v>277</v>
      </c>
      <c r="F1978" s="9" t="s">
        <v>277</v>
      </c>
      <c r="G1978" s="9" t="s">
        <v>277</v>
      </c>
      <c r="H1978" s="9" t="s">
        <v>277</v>
      </c>
      <c r="I1978" s="9">
        <v>169.39999999999782</v>
      </c>
      <c r="J1978" s="9">
        <v>164.40000000000055</v>
      </c>
      <c r="K1978" s="9">
        <v>317.39999999999873</v>
      </c>
      <c r="L1978" s="9">
        <v>446.19999999999993</v>
      </c>
      <c r="M1978" s="112">
        <v>923.85</v>
      </c>
      <c r="P1978" s="65">
        <f t="shared" si="47"/>
        <v>2021.2499999999968</v>
      </c>
      <c r="U1978" s="3" t="s">
        <v>1354</v>
      </c>
    </row>
    <row r="1979" spans="1:21" ht="15">
      <c r="A1979" s="28" t="s">
        <v>150</v>
      </c>
      <c r="B1979" s="61" t="s">
        <v>141</v>
      </c>
      <c r="E1979" s="9" t="s">
        <v>277</v>
      </c>
      <c r="F1979" s="9">
        <v>328.95</v>
      </c>
      <c r="G1979" s="9">
        <v>312.7</v>
      </c>
      <c r="H1979" s="9">
        <v>171.50000000000273</v>
      </c>
      <c r="I1979" s="9">
        <v>87.299999999995634</v>
      </c>
      <c r="J1979" s="9">
        <v>269.90000000000055</v>
      </c>
      <c r="K1979" s="179">
        <v>363.59999999999945</v>
      </c>
      <c r="L1979" s="9">
        <v>135.29999999999998</v>
      </c>
      <c r="M1979" s="65">
        <v>340.6</v>
      </c>
      <c r="P1979" s="65">
        <f t="shared" si="47"/>
        <v>2009.8499999999985</v>
      </c>
      <c r="R1979" t="s">
        <v>292</v>
      </c>
    </row>
    <row r="1980" spans="1:21" ht="15">
      <c r="A1980" s="28" t="s">
        <v>156</v>
      </c>
      <c r="B1980" s="61" t="s">
        <v>9</v>
      </c>
      <c r="E1980" s="9">
        <v>171.6</v>
      </c>
      <c r="F1980" s="9">
        <v>300.5</v>
      </c>
      <c r="G1980" s="9">
        <v>348.4</v>
      </c>
      <c r="H1980" s="9">
        <v>247.00000000000182</v>
      </c>
      <c r="I1980" s="9">
        <v>134</v>
      </c>
      <c r="J1980" s="9">
        <v>144.00000000000045</v>
      </c>
      <c r="K1980" s="9">
        <v>53.399999999999636</v>
      </c>
      <c r="L1980" s="9">
        <v>239.5</v>
      </c>
      <c r="M1980" s="65">
        <v>343.5</v>
      </c>
      <c r="P1980" s="65">
        <f t="shared" si="47"/>
        <v>1981.9000000000019</v>
      </c>
    </row>
    <row r="1981" spans="1:21" ht="15">
      <c r="A1981" s="28" t="s">
        <v>158</v>
      </c>
      <c r="B1981" s="61" t="s">
        <v>153</v>
      </c>
      <c r="E1981" s="9" t="s">
        <v>277</v>
      </c>
      <c r="F1981" s="9" t="s">
        <v>277</v>
      </c>
      <c r="G1981" s="179">
        <v>427.7</v>
      </c>
      <c r="H1981" s="179">
        <v>407.20000000000073</v>
      </c>
      <c r="I1981" s="9">
        <v>198.70000000000073</v>
      </c>
      <c r="J1981" s="9">
        <v>258.59999999999854</v>
      </c>
      <c r="K1981" s="9">
        <v>189.19999999999982</v>
      </c>
      <c r="L1981" s="9">
        <v>150.69999999999999</v>
      </c>
      <c r="M1981" s="65">
        <v>340.3</v>
      </c>
      <c r="P1981" s="65">
        <f t="shared" si="47"/>
        <v>1972.3999999999999</v>
      </c>
      <c r="R1981" t="s">
        <v>330</v>
      </c>
    </row>
    <row r="1982" spans="1:21" ht="15">
      <c r="A1982" s="28" t="s">
        <v>159</v>
      </c>
      <c r="B1982" s="61" t="s">
        <v>142</v>
      </c>
      <c r="E1982" s="9" t="s">
        <v>277</v>
      </c>
      <c r="F1982" s="9">
        <v>270.5</v>
      </c>
      <c r="G1982" s="179">
        <v>449.2</v>
      </c>
      <c r="H1982" s="9">
        <v>147.25</v>
      </c>
      <c r="I1982" s="9">
        <v>92.299999999999272</v>
      </c>
      <c r="J1982" s="9">
        <v>347.39999999999964</v>
      </c>
      <c r="K1982" s="9">
        <v>165.09999999999945</v>
      </c>
      <c r="L1982" s="9">
        <v>166.79999999999998</v>
      </c>
      <c r="M1982" s="65">
        <v>330</v>
      </c>
      <c r="P1982" s="65">
        <f t="shared" si="47"/>
        <v>1968.5499999999984</v>
      </c>
      <c r="R1982" t="s">
        <v>282</v>
      </c>
    </row>
    <row r="1983" spans="1:21" ht="15">
      <c r="A1983" s="28" t="s">
        <v>160</v>
      </c>
      <c r="B1983" s="170" t="s">
        <v>1277</v>
      </c>
      <c r="C1983" s="3"/>
      <c r="D1983" s="3"/>
      <c r="E1983" s="9" t="s">
        <v>277</v>
      </c>
      <c r="F1983" s="9" t="s">
        <v>277</v>
      </c>
      <c r="G1983" s="9" t="s">
        <v>277</v>
      </c>
      <c r="H1983" s="9" t="s">
        <v>277</v>
      </c>
      <c r="I1983" s="9">
        <v>124.99999999999636</v>
      </c>
      <c r="J1983" s="9">
        <v>179.99999999999909</v>
      </c>
      <c r="K1983" s="9">
        <v>353.29999999999927</v>
      </c>
      <c r="L1983" s="176">
        <v>588.69999999999993</v>
      </c>
      <c r="M1983" s="90">
        <v>697.40000000000009</v>
      </c>
      <c r="P1983" s="65">
        <f t="shared" si="47"/>
        <v>1944.3999999999946</v>
      </c>
      <c r="R1983" t="s">
        <v>368</v>
      </c>
      <c r="U1983" s="3" t="s">
        <v>1354</v>
      </c>
    </row>
    <row r="1984" spans="1:21" ht="15">
      <c r="A1984" s="28" t="s">
        <v>162</v>
      </c>
      <c r="B1984" s="170" t="s">
        <v>1280</v>
      </c>
      <c r="C1984" s="3"/>
      <c r="D1984" s="3"/>
      <c r="E1984" s="9" t="s">
        <v>277</v>
      </c>
      <c r="F1984" s="9" t="s">
        <v>277</v>
      </c>
      <c r="G1984" s="9" t="s">
        <v>277</v>
      </c>
      <c r="H1984" s="9" t="s">
        <v>277</v>
      </c>
      <c r="I1984" s="179">
        <v>337.80000000000109</v>
      </c>
      <c r="J1984" s="9">
        <v>169.29999999999927</v>
      </c>
      <c r="K1984" s="179">
        <v>392.10000000000218</v>
      </c>
      <c r="L1984" s="9">
        <v>416.8</v>
      </c>
      <c r="M1984" s="65">
        <v>444.3</v>
      </c>
      <c r="P1984" s="65">
        <f t="shared" si="47"/>
        <v>1760.3000000000025</v>
      </c>
      <c r="R1984" t="s">
        <v>340</v>
      </c>
    </row>
    <row r="1985" spans="1:18" ht="15">
      <c r="A1985" s="28" t="s">
        <v>273</v>
      </c>
      <c r="B1985" s="61" t="s">
        <v>605</v>
      </c>
      <c r="E1985" s="9" t="s">
        <v>277</v>
      </c>
      <c r="F1985" s="9" t="s">
        <v>277</v>
      </c>
      <c r="G1985" s="9" t="s">
        <v>277</v>
      </c>
      <c r="H1985" s="9">
        <v>290.60000000000309</v>
      </c>
      <c r="I1985" s="9">
        <v>81.600000000004002</v>
      </c>
      <c r="J1985" s="9">
        <v>225.30000000000018</v>
      </c>
      <c r="K1985" s="9">
        <v>216.60000000000127</v>
      </c>
      <c r="L1985" s="9">
        <v>286.39999999999998</v>
      </c>
      <c r="M1985" s="65">
        <v>625</v>
      </c>
      <c r="P1985" s="65">
        <f t="shared" si="47"/>
        <v>1725.5000000000086</v>
      </c>
    </row>
    <row r="1986" spans="1:18" ht="15">
      <c r="A1986" s="28" t="s">
        <v>274</v>
      </c>
      <c r="B1986" s="61" t="s">
        <v>144</v>
      </c>
      <c r="E1986" s="9" t="s">
        <v>277</v>
      </c>
      <c r="F1986" s="179">
        <v>496.15</v>
      </c>
      <c r="G1986" s="9">
        <v>283.2</v>
      </c>
      <c r="H1986" s="9">
        <v>221.30000000000109</v>
      </c>
      <c r="I1986" s="9">
        <v>113.10000000000582</v>
      </c>
      <c r="J1986" s="9">
        <v>290.5</v>
      </c>
      <c r="K1986" s="9">
        <v>266.90000000000055</v>
      </c>
      <c r="L1986" s="9" t="s">
        <v>277</v>
      </c>
      <c r="M1986" s="9" t="s">
        <v>277</v>
      </c>
      <c r="P1986" s="65">
        <f t="shared" si="47"/>
        <v>1671.1500000000074</v>
      </c>
      <c r="R1986" t="s">
        <v>282</v>
      </c>
    </row>
    <row r="1987" spans="1:18" ht="15">
      <c r="A1987" s="28" t="s">
        <v>275</v>
      </c>
      <c r="B1987" s="61" t="s">
        <v>39</v>
      </c>
      <c r="E1987" s="179">
        <v>445.55</v>
      </c>
      <c r="F1987" s="9">
        <v>292.5</v>
      </c>
      <c r="G1987" s="9">
        <v>323.8</v>
      </c>
      <c r="H1987" s="9">
        <v>241.00000000000091</v>
      </c>
      <c r="I1987" s="9">
        <v>52.000000000003638</v>
      </c>
      <c r="J1987" s="9">
        <v>155.99999999999909</v>
      </c>
      <c r="K1987" s="9">
        <v>142.14999999999964</v>
      </c>
      <c r="L1987" s="9" t="s">
        <v>277</v>
      </c>
      <c r="M1987" s="9" t="s">
        <v>277</v>
      </c>
      <c r="P1987" s="65">
        <f t="shared" ref="P1987:P2018" si="48">SUM(E1987:M1987)</f>
        <v>1653.0000000000032</v>
      </c>
      <c r="R1987" t="s">
        <v>283</v>
      </c>
    </row>
    <row r="1988" spans="1:18" ht="15">
      <c r="A1988" s="28" t="s">
        <v>276</v>
      </c>
      <c r="B1988" s="170" t="s">
        <v>1283</v>
      </c>
      <c r="C1988" s="3"/>
      <c r="D1988" s="3"/>
      <c r="E1988" s="9" t="s">
        <v>277</v>
      </c>
      <c r="F1988" s="9" t="s">
        <v>277</v>
      </c>
      <c r="G1988" s="9" t="s">
        <v>277</v>
      </c>
      <c r="H1988" s="9" t="s">
        <v>277</v>
      </c>
      <c r="I1988" s="9">
        <v>204.10000000000036</v>
      </c>
      <c r="J1988" s="9">
        <v>169.19999999999891</v>
      </c>
      <c r="K1988" s="9">
        <v>279.80000000000018</v>
      </c>
      <c r="L1988" s="9">
        <v>383.1</v>
      </c>
      <c r="M1988" s="65">
        <v>606.69999999999993</v>
      </c>
      <c r="P1988" s="65">
        <f t="shared" si="48"/>
        <v>1642.8999999999992</v>
      </c>
    </row>
    <row r="1989" spans="1:18" ht="15">
      <c r="A1989" s="28" t="s">
        <v>602</v>
      </c>
      <c r="B1989" s="61" t="s">
        <v>629</v>
      </c>
      <c r="E1989" s="9" t="s">
        <v>277</v>
      </c>
      <c r="F1989" s="9" t="s">
        <v>277</v>
      </c>
      <c r="G1989" s="9" t="s">
        <v>277</v>
      </c>
      <c r="H1989" s="9">
        <v>228.45000000000164</v>
      </c>
      <c r="I1989" s="9">
        <v>115.10000000000036</v>
      </c>
      <c r="J1989" s="9">
        <v>267.09999999999945</v>
      </c>
      <c r="K1989" s="9">
        <v>350.99999999999818</v>
      </c>
      <c r="L1989" s="9">
        <v>292.39999999999998</v>
      </c>
      <c r="M1989" s="65">
        <v>388.3</v>
      </c>
      <c r="P1989" s="65">
        <f t="shared" si="48"/>
        <v>1642.3499999999997</v>
      </c>
    </row>
    <row r="1990" spans="1:18" ht="15">
      <c r="A1990" s="28" t="s">
        <v>603</v>
      </c>
      <c r="B1990" s="61" t="s">
        <v>616</v>
      </c>
      <c r="E1990" s="9" t="s">
        <v>277</v>
      </c>
      <c r="F1990" s="9" t="s">
        <v>277</v>
      </c>
      <c r="G1990" s="9" t="s">
        <v>277</v>
      </c>
      <c r="H1990" s="9">
        <v>170.80000000000109</v>
      </c>
      <c r="I1990" s="9">
        <v>253.50000000000182</v>
      </c>
      <c r="J1990" s="9">
        <v>171.39999999999873</v>
      </c>
      <c r="K1990" s="9">
        <v>351.99999999999818</v>
      </c>
      <c r="L1990" s="9">
        <v>188.5</v>
      </c>
      <c r="M1990" s="65">
        <v>481.59999999999997</v>
      </c>
      <c r="P1990" s="65">
        <f t="shared" si="48"/>
        <v>1617.7999999999997</v>
      </c>
    </row>
    <row r="1991" spans="1:18" ht="15">
      <c r="A1991" s="28" t="s">
        <v>604</v>
      </c>
      <c r="B1991" s="61" t="s">
        <v>19</v>
      </c>
      <c r="E1991" s="179">
        <v>425.6</v>
      </c>
      <c r="F1991" s="179">
        <v>340.3</v>
      </c>
      <c r="G1991" s="9">
        <v>392.8</v>
      </c>
      <c r="H1991" s="9">
        <v>158.70000000000164</v>
      </c>
      <c r="I1991" s="9">
        <v>52.000000000001819</v>
      </c>
      <c r="J1991" s="9">
        <v>222</v>
      </c>
      <c r="K1991" s="9" t="s">
        <v>277</v>
      </c>
      <c r="L1991" s="9" t="s">
        <v>277</v>
      </c>
      <c r="M1991" s="9" t="s">
        <v>277</v>
      </c>
      <c r="P1991" s="65">
        <f t="shared" si="48"/>
        <v>1591.4000000000035</v>
      </c>
      <c r="R1991" t="s">
        <v>335</v>
      </c>
    </row>
    <row r="1992" spans="1:18" ht="15">
      <c r="A1992" s="28" t="s">
        <v>606</v>
      </c>
      <c r="B1992" s="61" t="s">
        <v>613</v>
      </c>
      <c r="E1992" s="9" t="s">
        <v>277</v>
      </c>
      <c r="F1992" s="9" t="s">
        <v>277</v>
      </c>
      <c r="G1992" s="9" t="s">
        <v>277</v>
      </c>
      <c r="H1992" s="9">
        <v>215.60000000000218</v>
      </c>
      <c r="I1992" s="9">
        <v>140.09999999999673</v>
      </c>
      <c r="J1992" s="179">
        <v>382.79999999999745</v>
      </c>
      <c r="K1992" s="9">
        <v>229.29999999999927</v>
      </c>
      <c r="L1992" s="9">
        <v>280</v>
      </c>
      <c r="M1992" s="65">
        <v>315.5</v>
      </c>
      <c r="P1992" s="65">
        <f t="shared" si="48"/>
        <v>1563.2999999999956</v>
      </c>
      <c r="R1992" t="s">
        <v>286</v>
      </c>
    </row>
    <row r="1993" spans="1:18" ht="15">
      <c r="A1993" s="28" t="s">
        <v>612</v>
      </c>
      <c r="B1993" s="226" t="s">
        <v>1579</v>
      </c>
      <c r="C1993" s="3"/>
      <c r="D1993" s="3"/>
      <c r="E1993" s="9" t="s">
        <v>277</v>
      </c>
      <c r="F1993" s="9" t="s">
        <v>277</v>
      </c>
      <c r="G1993" s="9" t="s">
        <v>277</v>
      </c>
      <c r="H1993" s="9" t="s">
        <v>277</v>
      </c>
      <c r="I1993" s="9" t="s">
        <v>277</v>
      </c>
      <c r="J1993" s="9">
        <v>281.29999999999836</v>
      </c>
      <c r="K1993" s="175">
        <v>432.70000000000255</v>
      </c>
      <c r="L1993" s="9">
        <v>376.4</v>
      </c>
      <c r="M1993" s="65">
        <v>459.79999999999995</v>
      </c>
      <c r="P1993" s="65">
        <f t="shared" si="48"/>
        <v>1550.200000000001</v>
      </c>
      <c r="R1993" t="s">
        <v>281</v>
      </c>
    </row>
    <row r="1994" spans="1:18" ht="15">
      <c r="A1994" s="28" t="s">
        <v>614</v>
      </c>
      <c r="B1994" s="61" t="s">
        <v>615</v>
      </c>
      <c r="E1994" s="9" t="s">
        <v>277</v>
      </c>
      <c r="F1994" s="9" t="s">
        <v>277</v>
      </c>
      <c r="G1994" s="9" t="s">
        <v>277</v>
      </c>
      <c r="H1994" s="9">
        <v>295.60000000000036</v>
      </c>
      <c r="I1994" s="62" t="s">
        <v>278</v>
      </c>
      <c r="J1994" s="9">
        <v>344.60000000000036</v>
      </c>
      <c r="K1994" s="9">
        <v>230.39999999999873</v>
      </c>
      <c r="L1994" s="9">
        <v>352.90000000000003</v>
      </c>
      <c r="M1994" s="65">
        <v>315.8</v>
      </c>
      <c r="P1994" s="65">
        <f t="shared" si="48"/>
        <v>1539.2999999999995</v>
      </c>
    </row>
    <row r="1995" spans="1:18" ht="15">
      <c r="A1995" s="28" t="s">
        <v>617</v>
      </c>
      <c r="B1995" s="61" t="s">
        <v>649</v>
      </c>
      <c r="E1995" s="9" t="s">
        <v>277</v>
      </c>
      <c r="F1995" s="9" t="s">
        <v>277</v>
      </c>
      <c r="G1995" s="9" t="s">
        <v>277</v>
      </c>
      <c r="H1995" s="9">
        <v>193.29999999999927</v>
      </c>
      <c r="I1995" s="9">
        <v>114.29999999999927</v>
      </c>
      <c r="J1995" s="9">
        <v>253.50000000000091</v>
      </c>
      <c r="K1995" s="9">
        <v>350.80000000000018</v>
      </c>
      <c r="L1995" s="9">
        <v>315.20000000000005</v>
      </c>
      <c r="M1995" s="65">
        <v>308.3</v>
      </c>
      <c r="P1995" s="65">
        <f t="shared" si="48"/>
        <v>1535.3999999999996</v>
      </c>
    </row>
    <row r="1996" spans="1:18" ht="15">
      <c r="A1996" s="28" t="s">
        <v>618</v>
      </c>
      <c r="B1996" s="28" t="s">
        <v>596</v>
      </c>
      <c r="E1996" s="9" t="s">
        <v>277</v>
      </c>
      <c r="F1996" s="9" t="s">
        <v>277</v>
      </c>
      <c r="G1996" s="9" t="s">
        <v>277</v>
      </c>
      <c r="H1996" s="9">
        <v>128.5</v>
      </c>
      <c r="I1996" s="9">
        <v>204.30000000000109</v>
      </c>
      <c r="J1996" s="9">
        <v>300.69999999999982</v>
      </c>
      <c r="K1996" s="9">
        <v>306.55000000000018</v>
      </c>
      <c r="L1996" s="9">
        <v>141.69999999999999</v>
      </c>
      <c r="M1996" s="65">
        <v>434.4</v>
      </c>
      <c r="P1996" s="65">
        <f t="shared" si="48"/>
        <v>1516.150000000001</v>
      </c>
    </row>
    <row r="1997" spans="1:18" ht="15">
      <c r="A1997" s="28" t="s">
        <v>621</v>
      </c>
      <c r="B1997" s="61" t="s">
        <v>630</v>
      </c>
      <c r="E1997" s="9" t="s">
        <v>277</v>
      </c>
      <c r="F1997" s="9" t="s">
        <v>277</v>
      </c>
      <c r="G1997" s="9" t="s">
        <v>277</v>
      </c>
      <c r="H1997" s="9">
        <v>259.50000000000182</v>
      </c>
      <c r="I1997" s="9">
        <v>302.49999999999818</v>
      </c>
      <c r="J1997" s="9">
        <v>274.29999999999836</v>
      </c>
      <c r="K1997" s="9">
        <v>261.699999999998</v>
      </c>
      <c r="L1997" s="9">
        <v>218.39999999999998</v>
      </c>
      <c r="M1997" s="65">
        <v>186.8</v>
      </c>
      <c r="P1997" s="65">
        <f t="shared" si="48"/>
        <v>1503.1999999999964</v>
      </c>
    </row>
    <row r="1998" spans="1:18" ht="15">
      <c r="A1998" s="28" t="s">
        <v>623</v>
      </c>
      <c r="B1998" s="61" t="s">
        <v>644</v>
      </c>
      <c r="E1998" s="9" t="s">
        <v>277</v>
      </c>
      <c r="F1998" s="9" t="s">
        <v>277</v>
      </c>
      <c r="G1998" s="9" t="s">
        <v>277</v>
      </c>
      <c r="H1998" s="9">
        <v>294.40000000000055</v>
      </c>
      <c r="I1998" s="9">
        <v>269.49999999999636</v>
      </c>
      <c r="J1998" s="9">
        <v>180.00000000000091</v>
      </c>
      <c r="K1998" s="9">
        <v>257.99999999999909</v>
      </c>
      <c r="L1998" s="9">
        <v>280.8</v>
      </c>
      <c r="M1998" s="65">
        <v>216</v>
      </c>
      <c r="P1998" s="65">
        <f t="shared" si="48"/>
        <v>1498.6999999999969</v>
      </c>
    </row>
    <row r="1999" spans="1:18" ht="15">
      <c r="A1999" s="28" t="s">
        <v>628</v>
      </c>
      <c r="B1999" s="170" t="s">
        <v>1268</v>
      </c>
      <c r="C1999" s="3"/>
      <c r="D1999" s="3"/>
      <c r="E1999" s="9" t="s">
        <v>277</v>
      </c>
      <c r="F1999" s="9" t="s">
        <v>277</v>
      </c>
      <c r="G1999" s="9" t="s">
        <v>277</v>
      </c>
      <c r="H1999" s="9" t="s">
        <v>277</v>
      </c>
      <c r="I1999" s="9">
        <v>188.80000000000291</v>
      </c>
      <c r="J1999" s="9">
        <v>321.59999999999945</v>
      </c>
      <c r="K1999" s="9">
        <v>240.69999999999936</v>
      </c>
      <c r="L1999" s="9">
        <v>238.2</v>
      </c>
      <c r="M1999" s="65">
        <v>471</v>
      </c>
      <c r="P1999" s="65">
        <f t="shared" si="48"/>
        <v>1460.3000000000018</v>
      </c>
    </row>
    <row r="2000" spans="1:18" ht="15">
      <c r="A2000" s="28" t="s">
        <v>632</v>
      </c>
      <c r="B2000" s="170" t="s">
        <v>1278</v>
      </c>
      <c r="C2000" s="3"/>
      <c r="D2000" s="3"/>
      <c r="E2000" s="9" t="s">
        <v>277</v>
      </c>
      <c r="F2000" s="9" t="s">
        <v>277</v>
      </c>
      <c r="G2000" s="9" t="s">
        <v>277</v>
      </c>
      <c r="H2000" s="9" t="s">
        <v>277</v>
      </c>
      <c r="I2000" s="9">
        <v>287.399999999996</v>
      </c>
      <c r="J2000" s="9">
        <v>235.69999999999982</v>
      </c>
      <c r="K2000" s="9">
        <v>178.50000000000091</v>
      </c>
      <c r="L2000" s="9">
        <v>271.8</v>
      </c>
      <c r="M2000" s="65">
        <v>474.5</v>
      </c>
      <c r="P2000" s="65">
        <f t="shared" si="48"/>
        <v>1447.8999999999967</v>
      </c>
    </row>
    <row r="2001" spans="1:18" ht="15">
      <c r="A2001" s="28" t="s">
        <v>633</v>
      </c>
      <c r="B2001" s="61" t="s">
        <v>620</v>
      </c>
      <c r="E2001" s="9" t="s">
        <v>277</v>
      </c>
      <c r="F2001" s="9" t="s">
        <v>277</v>
      </c>
      <c r="G2001" s="9" t="s">
        <v>277</v>
      </c>
      <c r="H2001" s="9">
        <v>223.40000000000055</v>
      </c>
      <c r="I2001" s="9">
        <v>177.30000000000291</v>
      </c>
      <c r="J2001" s="9">
        <v>260.00000000000182</v>
      </c>
      <c r="K2001" s="9">
        <v>295.99999999999909</v>
      </c>
      <c r="L2001" s="9">
        <v>118.5</v>
      </c>
      <c r="M2001" s="65">
        <v>368.8</v>
      </c>
      <c r="P2001" s="65">
        <f t="shared" si="48"/>
        <v>1444.0000000000043</v>
      </c>
    </row>
    <row r="2002" spans="1:18" ht="15">
      <c r="A2002" s="28" t="s">
        <v>634</v>
      </c>
      <c r="B2002" s="61" t="s">
        <v>665</v>
      </c>
      <c r="E2002" s="9" t="s">
        <v>277</v>
      </c>
      <c r="F2002" s="9" t="s">
        <v>277</v>
      </c>
      <c r="G2002" s="9" t="s">
        <v>277</v>
      </c>
      <c r="H2002" s="9">
        <v>273.79999999999836</v>
      </c>
      <c r="I2002" s="9">
        <v>248.00000000000182</v>
      </c>
      <c r="J2002" s="9">
        <v>280.89999999999873</v>
      </c>
      <c r="K2002" s="9">
        <v>179.09999999999854</v>
      </c>
      <c r="L2002" s="9">
        <v>212.8</v>
      </c>
      <c r="M2002" s="65">
        <v>245.9</v>
      </c>
      <c r="P2002" s="65">
        <f t="shared" si="48"/>
        <v>1440.4999999999975</v>
      </c>
    </row>
    <row r="2003" spans="1:18" ht="15">
      <c r="A2003" s="28" t="s">
        <v>639</v>
      </c>
      <c r="B2003" s="170" t="s">
        <v>1284</v>
      </c>
      <c r="C2003" s="3"/>
      <c r="D2003" s="3"/>
      <c r="E2003" s="9" t="s">
        <v>277</v>
      </c>
      <c r="F2003" s="9" t="s">
        <v>277</v>
      </c>
      <c r="G2003" s="9" t="s">
        <v>277</v>
      </c>
      <c r="H2003" s="9" t="s">
        <v>277</v>
      </c>
      <c r="I2003" s="9">
        <v>5.999999999994543</v>
      </c>
      <c r="J2003" s="9">
        <v>226.49999999999909</v>
      </c>
      <c r="K2003" s="9">
        <v>314.80000000000109</v>
      </c>
      <c r="L2003" s="9">
        <v>213.7</v>
      </c>
      <c r="M2003" s="90">
        <v>674.5</v>
      </c>
      <c r="P2003" s="65">
        <f t="shared" si="48"/>
        <v>1435.4999999999948</v>
      </c>
      <c r="R2003" t="s">
        <v>292</v>
      </c>
    </row>
    <row r="2004" spans="1:18" ht="15">
      <c r="A2004" s="28" t="s">
        <v>647</v>
      </c>
      <c r="B2004" s="226" t="s">
        <v>1581</v>
      </c>
      <c r="C2004" s="3"/>
      <c r="D2004" s="3"/>
      <c r="E2004" s="9" t="s">
        <v>277</v>
      </c>
      <c r="F2004" s="9" t="s">
        <v>277</v>
      </c>
      <c r="G2004" s="9" t="s">
        <v>277</v>
      </c>
      <c r="H2004" s="9" t="s">
        <v>277</v>
      </c>
      <c r="I2004" s="9" t="s">
        <v>277</v>
      </c>
      <c r="J2004" s="9">
        <v>282.90000000000146</v>
      </c>
      <c r="K2004" s="9">
        <v>149.99999999999909</v>
      </c>
      <c r="L2004" s="9">
        <v>425.3</v>
      </c>
      <c r="M2004" s="65">
        <v>490.1</v>
      </c>
      <c r="P2004" s="65">
        <f t="shared" si="48"/>
        <v>1348.3000000000006</v>
      </c>
    </row>
    <row r="2005" spans="1:18" ht="15">
      <c r="A2005" s="28" t="s">
        <v>651</v>
      </c>
      <c r="B2005" s="61" t="s">
        <v>645</v>
      </c>
      <c r="E2005" s="9" t="s">
        <v>277</v>
      </c>
      <c r="F2005" s="9" t="s">
        <v>277</v>
      </c>
      <c r="G2005" s="9" t="s">
        <v>277</v>
      </c>
      <c r="H2005" s="9">
        <v>82.499999999998181</v>
      </c>
      <c r="I2005" s="9">
        <v>294.00000000000364</v>
      </c>
      <c r="J2005" s="9">
        <v>176.90000000000055</v>
      </c>
      <c r="K2005" s="9">
        <v>215.59999999999945</v>
      </c>
      <c r="L2005" s="9">
        <v>149.5</v>
      </c>
      <c r="M2005" s="65">
        <v>410.3</v>
      </c>
      <c r="P2005" s="65">
        <f t="shared" si="48"/>
        <v>1328.8000000000018</v>
      </c>
    </row>
    <row r="2006" spans="1:18" ht="15">
      <c r="A2006" s="28" t="s">
        <v>652</v>
      </c>
      <c r="B2006" s="61" t="s">
        <v>155</v>
      </c>
      <c r="E2006" s="9" t="s">
        <v>277</v>
      </c>
      <c r="F2006" s="9" t="s">
        <v>277</v>
      </c>
      <c r="G2006" s="9">
        <v>244.45</v>
      </c>
      <c r="H2006" s="179">
        <v>400.30000000000018</v>
      </c>
      <c r="I2006" s="9">
        <v>51.700000000000728</v>
      </c>
      <c r="J2006" s="179">
        <v>365.69999999999982</v>
      </c>
      <c r="K2006" s="9">
        <v>258.00000000000182</v>
      </c>
      <c r="L2006" s="9" t="s">
        <v>277</v>
      </c>
      <c r="M2006" s="9" t="s">
        <v>277</v>
      </c>
      <c r="P2006" s="65">
        <f t="shared" si="48"/>
        <v>1320.1500000000026</v>
      </c>
      <c r="R2006" t="s">
        <v>316</v>
      </c>
    </row>
    <row r="2007" spans="1:18" ht="15">
      <c r="A2007" s="28" t="s">
        <v>653</v>
      </c>
      <c r="B2007" s="61" t="s">
        <v>654</v>
      </c>
      <c r="E2007" s="9" t="s">
        <v>277</v>
      </c>
      <c r="F2007" s="9" t="s">
        <v>277</v>
      </c>
      <c r="G2007" s="9" t="s">
        <v>277</v>
      </c>
      <c r="H2007" s="9">
        <v>397.30000000000018</v>
      </c>
      <c r="I2007" s="9">
        <v>100</v>
      </c>
      <c r="J2007" s="9">
        <v>305.70000000000073</v>
      </c>
      <c r="K2007" s="9">
        <v>226.50000000000273</v>
      </c>
      <c r="L2007" s="9">
        <v>57.6</v>
      </c>
      <c r="M2007" s="65">
        <v>208.4</v>
      </c>
      <c r="P2007" s="65">
        <f t="shared" si="48"/>
        <v>1295.5000000000036</v>
      </c>
    </row>
    <row r="2008" spans="1:18" ht="15">
      <c r="A2008" s="28" t="s">
        <v>658</v>
      </c>
      <c r="B2008" s="61" t="s">
        <v>29</v>
      </c>
      <c r="E2008" s="9">
        <v>287.39999999999998</v>
      </c>
      <c r="F2008" s="9">
        <v>156.30000000000001</v>
      </c>
      <c r="G2008" s="9">
        <v>396</v>
      </c>
      <c r="H2008" s="9" t="s">
        <v>277</v>
      </c>
      <c r="I2008" s="9" t="s">
        <v>277</v>
      </c>
      <c r="J2008" s="179">
        <v>391.19999999999936</v>
      </c>
      <c r="K2008" s="9" t="s">
        <v>277</v>
      </c>
      <c r="L2008" s="9" t="s">
        <v>277</v>
      </c>
      <c r="M2008" s="9" t="s">
        <v>277</v>
      </c>
      <c r="P2008" s="65">
        <f t="shared" si="48"/>
        <v>1230.8999999999994</v>
      </c>
      <c r="R2008" t="s">
        <v>291</v>
      </c>
    </row>
    <row r="2009" spans="1:18" ht="15">
      <c r="A2009" s="28" t="s">
        <v>659</v>
      </c>
      <c r="B2009" s="28" t="s">
        <v>601</v>
      </c>
      <c r="E2009" s="9" t="s">
        <v>277</v>
      </c>
      <c r="F2009" s="9" t="s">
        <v>277</v>
      </c>
      <c r="G2009" s="9" t="s">
        <v>277</v>
      </c>
      <c r="H2009" s="9">
        <v>238.10000000000127</v>
      </c>
      <c r="I2009" s="9">
        <v>262.50000000000364</v>
      </c>
      <c r="J2009" s="9">
        <v>197.400000000001</v>
      </c>
      <c r="K2009" s="9">
        <v>259.79999999999836</v>
      </c>
      <c r="L2009" s="9">
        <v>270.5</v>
      </c>
      <c r="M2009" s="9" t="s">
        <v>277</v>
      </c>
      <c r="P2009" s="65">
        <f t="shared" si="48"/>
        <v>1228.3000000000043</v>
      </c>
    </row>
    <row r="2010" spans="1:18" ht="15">
      <c r="A2010" s="28" t="s">
        <v>660</v>
      </c>
      <c r="B2010" s="61" t="s">
        <v>35</v>
      </c>
      <c r="E2010" s="62" t="s">
        <v>278</v>
      </c>
      <c r="F2010" s="9">
        <v>243.35</v>
      </c>
      <c r="G2010" s="9">
        <v>277.5</v>
      </c>
      <c r="H2010" s="9">
        <v>237.39999999999964</v>
      </c>
      <c r="I2010" s="179">
        <v>422.30000000000109</v>
      </c>
      <c r="J2010" s="9" t="s">
        <v>277</v>
      </c>
      <c r="K2010" s="9" t="s">
        <v>277</v>
      </c>
      <c r="L2010" s="9" t="s">
        <v>277</v>
      </c>
      <c r="M2010" s="9" t="s">
        <v>277</v>
      </c>
      <c r="P2010" s="65">
        <f t="shared" si="48"/>
        <v>1180.5500000000006</v>
      </c>
      <c r="R2010" t="s">
        <v>286</v>
      </c>
    </row>
    <row r="2011" spans="1:18" ht="15">
      <c r="A2011" s="28" t="s">
        <v>662</v>
      </c>
      <c r="B2011" s="226" t="s">
        <v>1580</v>
      </c>
      <c r="C2011" s="3"/>
      <c r="D2011" s="3"/>
      <c r="E2011" s="9" t="s">
        <v>277</v>
      </c>
      <c r="F2011" s="9" t="s">
        <v>277</v>
      </c>
      <c r="G2011" s="9" t="s">
        <v>277</v>
      </c>
      <c r="H2011" s="9" t="s">
        <v>277</v>
      </c>
      <c r="I2011" s="9" t="s">
        <v>277</v>
      </c>
      <c r="J2011" s="9">
        <v>243.099999999999</v>
      </c>
      <c r="K2011" s="179">
        <v>366.55000000000109</v>
      </c>
      <c r="L2011" s="9">
        <v>26.400000000000002</v>
      </c>
      <c r="M2011" s="65">
        <v>539</v>
      </c>
      <c r="P2011" s="65">
        <f t="shared" si="48"/>
        <v>1175.0500000000002</v>
      </c>
      <c r="R2011" t="s">
        <v>287</v>
      </c>
    </row>
    <row r="2012" spans="1:18" ht="15">
      <c r="A2012" s="28" t="s">
        <v>663</v>
      </c>
      <c r="B2012" s="170" t="s">
        <v>1269</v>
      </c>
      <c r="C2012" s="3"/>
      <c r="D2012" s="3"/>
      <c r="E2012" s="9" t="s">
        <v>277</v>
      </c>
      <c r="F2012" s="9" t="s">
        <v>277</v>
      </c>
      <c r="G2012" s="9" t="s">
        <v>277</v>
      </c>
      <c r="H2012" s="9" t="s">
        <v>277</v>
      </c>
      <c r="I2012" s="9">
        <v>310.29999999999563</v>
      </c>
      <c r="J2012" s="9">
        <v>347.29999999999973</v>
      </c>
      <c r="K2012" s="9">
        <v>101.699999999998</v>
      </c>
      <c r="L2012" s="9">
        <v>207</v>
      </c>
      <c r="M2012" s="65">
        <v>204.89999999999998</v>
      </c>
      <c r="P2012" s="65">
        <f t="shared" si="48"/>
        <v>1171.1999999999935</v>
      </c>
    </row>
    <row r="2013" spans="1:18" ht="15">
      <c r="A2013" s="28" t="s">
        <v>664</v>
      </c>
      <c r="B2013" s="28" t="s">
        <v>600</v>
      </c>
      <c r="E2013" s="9" t="s">
        <v>277</v>
      </c>
      <c r="F2013" s="9" t="s">
        <v>277</v>
      </c>
      <c r="G2013" s="9" t="s">
        <v>277</v>
      </c>
      <c r="H2013" s="9">
        <v>111.50000000000182</v>
      </c>
      <c r="I2013" s="9">
        <v>79.900000000001455</v>
      </c>
      <c r="J2013" s="9">
        <v>236.5</v>
      </c>
      <c r="K2013" s="9">
        <v>176.30000000000018</v>
      </c>
      <c r="L2013" s="9">
        <v>187.5</v>
      </c>
      <c r="M2013" s="65">
        <v>361.4</v>
      </c>
      <c r="P2013" s="65">
        <f t="shared" si="48"/>
        <v>1153.1000000000035</v>
      </c>
    </row>
    <row r="2014" spans="1:18" ht="15">
      <c r="A2014" s="28" t="s">
        <v>667</v>
      </c>
      <c r="B2014" s="61" t="s">
        <v>4</v>
      </c>
      <c r="E2014" s="9">
        <v>90</v>
      </c>
      <c r="F2014" s="9">
        <v>74.2</v>
      </c>
      <c r="G2014" s="9">
        <v>375.2</v>
      </c>
      <c r="H2014" s="179">
        <v>412.5</v>
      </c>
      <c r="I2014" s="9">
        <v>184.5</v>
      </c>
      <c r="J2014" s="9" t="s">
        <v>277</v>
      </c>
      <c r="K2014" s="9" t="s">
        <v>277</v>
      </c>
      <c r="L2014" s="9" t="s">
        <v>277</v>
      </c>
      <c r="M2014" s="9" t="s">
        <v>277</v>
      </c>
      <c r="P2014" s="65">
        <f t="shared" si="48"/>
        <v>1136.4000000000001</v>
      </c>
      <c r="R2014" t="s">
        <v>291</v>
      </c>
    </row>
    <row r="2015" spans="1:18" ht="15">
      <c r="A2015" s="28" t="s">
        <v>726</v>
      </c>
      <c r="B2015" s="226" t="s">
        <v>1576</v>
      </c>
      <c r="C2015" s="3"/>
      <c r="D2015" s="3"/>
      <c r="E2015" s="9" t="s">
        <v>277</v>
      </c>
      <c r="F2015" s="9" t="s">
        <v>277</v>
      </c>
      <c r="G2015" s="9" t="s">
        <v>277</v>
      </c>
      <c r="H2015" s="9" t="s">
        <v>277</v>
      </c>
      <c r="I2015" s="9" t="s">
        <v>277</v>
      </c>
      <c r="J2015" s="9">
        <v>271.99999999999955</v>
      </c>
      <c r="K2015" s="9">
        <v>38.999999999999545</v>
      </c>
      <c r="L2015" s="9">
        <v>351.3</v>
      </c>
      <c r="M2015" s="65">
        <v>468.6</v>
      </c>
      <c r="P2015" s="65">
        <f t="shared" si="48"/>
        <v>1130.8999999999992</v>
      </c>
    </row>
    <row r="2016" spans="1:18" ht="15">
      <c r="A2016" s="28" t="s">
        <v>727</v>
      </c>
      <c r="B2016" s="226" t="s">
        <v>1587</v>
      </c>
      <c r="C2016" s="3"/>
      <c r="D2016" s="3"/>
      <c r="E2016" s="9" t="s">
        <v>277</v>
      </c>
      <c r="F2016" s="9" t="s">
        <v>277</v>
      </c>
      <c r="G2016" s="9" t="s">
        <v>277</v>
      </c>
      <c r="H2016" s="9" t="s">
        <v>277</v>
      </c>
      <c r="I2016" s="9" t="s">
        <v>277</v>
      </c>
      <c r="J2016" s="9">
        <v>156</v>
      </c>
      <c r="K2016" s="9">
        <v>129.29999999999927</v>
      </c>
      <c r="L2016" s="9">
        <v>273.3</v>
      </c>
      <c r="M2016" s="65">
        <v>555.6</v>
      </c>
      <c r="P2016" s="65">
        <f t="shared" si="48"/>
        <v>1114.1999999999994</v>
      </c>
    </row>
    <row r="2017" spans="1:21" ht="15">
      <c r="A2017" s="28" t="s">
        <v>728</v>
      </c>
      <c r="B2017" s="170" t="s">
        <v>1285</v>
      </c>
      <c r="C2017" s="3"/>
      <c r="D2017" s="3"/>
      <c r="E2017" s="9" t="s">
        <v>277</v>
      </c>
      <c r="F2017" s="9" t="s">
        <v>277</v>
      </c>
      <c r="G2017" s="9" t="s">
        <v>277</v>
      </c>
      <c r="H2017" s="9" t="s">
        <v>277</v>
      </c>
      <c r="I2017" s="179">
        <v>465.49999999999818</v>
      </c>
      <c r="J2017" s="179">
        <v>399.30000000000291</v>
      </c>
      <c r="K2017" s="9">
        <v>232.09999999999854</v>
      </c>
      <c r="L2017" s="9" t="s">
        <v>277</v>
      </c>
      <c r="M2017" s="9" t="s">
        <v>277</v>
      </c>
      <c r="P2017" s="65">
        <f t="shared" si="48"/>
        <v>1096.8999999999996</v>
      </c>
      <c r="R2017" t="s">
        <v>302</v>
      </c>
    </row>
    <row r="2018" spans="1:21" ht="15">
      <c r="A2018" s="28" t="s">
        <v>729</v>
      </c>
      <c r="B2018" s="61" t="s">
        <v>631</v>
      </c>
      <c r="E2018" s="9" t="s">
        <v>277</v>
      </c>
      <c r="F2018" s="9" t="s">
        <v>277</v>
      </c>
      <c r="G2018" s="9" t="s">
        <v>277</v>
      </c>
      <c r="H2018" s="9">
        <v>11.700000000001637</v>
      </c>
      <c r="I2018" s="9">
        <v>270.50000000000182</v>
      </c>
      <c r="J2018" s="9">
        <v>198.79999999999836</v>
      </c>
      <c r="K2018" s="9">
        <v>160.79999999999927</v>
      </c>
      <c r="L2018" s="9">
        <v>169.39999999999998</v>
      </c>
      <c r="M2018" s="65">
        <v>283.5</v>
      </c>
      <c r="P2018" s="65">
        <f t="shared" si="48"/>
        <v>1094.7000000000012</v>
      </c>
    </row>
    <row r="2019" spans="1:21" ht="15">
      <c r="A2019" s="28" t="s">
        <v>730</v>
      </c>
      <c r="B2019" s="226" t="s">
        <v>1666</v>
      </c>
      <c r="C2019" s="3"/>
      <c r="D2019" s="3"/>
      <c r="E2019" s="9" t="s">
        <v>277</v>
      </c>
      <c r="F2019" s="9" t="s">
        <v>277</v>
      </c>
      <c r="G2019" s="9" t="s">
        <v>277</v>
      </c>
      <c r="H2019" s="9" t="s">
        <v>277</v>
      </c>
      <c r="I2019" s="9" t="s">
        <v>277</v>
      </c>
      <c r="J2019" s="9" t="s">
        <v>277</v>
      </c>
      <c r="K2019" s="9">
        <v>241.29999999999836</v>
      </c>
      <c r="L2019" s="9">
        <v>183.1</v>
      </c>
      <c r="M2019" s="65">
        <v>655.7</v>
      </c>
      <c r="P2019" s="65">
        <f t="shared" ref="P2019:P2050" si="49">SUM(E2019:M2019)</f>
        <v>1080.0999999999985</v>
      </c>
    </row>
    <row r="2020" spans="1:21" ht="15">
      <c r="A2020" s="28" t="s">
        <v>731</v>
      </c>
      <c r="B2020" s="170" t="s">
        <v>1272</v>
      </c>
      <c r="C2020" s="3"/>
      <c r="D2020" s="3"/>
      <c r="E2020" s="9" t="s">
        <v>277</v>
      </c>
      <c r="F2020" s="9" t="s">
        <v>277</v>
      </c>
      <c r="G2020" s="9" t="s">
        <v>277</v>
      </c>
      <c r="H2020" s="9" t="s">
        <v>277</v>
      </c>
      <c r="I2020" s="9">
        <v>85.700000000002547</v>
      </c>
      <c r="J2020" s="9">
        <v>178.5</v>
      </c>
      <c r="K2020" s="9">
        <v>306.29999999999927</v>
      </c>
      <c r="L2020" s="9">
        <v>140</v>
      </c>
      <c r="M2020" s="65">
        <v>343.29999999999995</v>
      </c>
      <c r="P2020" s="65">
        <f t="shared" si="49"/>
        <v>1053.8000000000018</v>
      </c>
    </row>
    <row r="2021" spans="1:21" ht="15">
      <c r="A2021" s="28" t="s">
        <v>732</v>
      </c>
      <c r="B2021" s="170" t="s">
        <v>1279</v>
      </c>
      <c r="C2021" s="3"/>
      <c r="D2021" s="3"/>
      <c r="E2021" s="9" t="s">
        <v>277</v>
      </c>
      <c r="F2021" s="9" t="s">
        <v>277</v>
      </c>
      <c r="G2021" s="9" t="s">
        <v>277</v>
      </c>
      <c r="H2021" s="9" t="s">
        <v>277</v>
      </c>
      <c r="I2021" s="9">
        <v>110.49999999999818</v>
      </c>
      <c r="J2021" s="9">
        <v>169.20000000000073</v>
      </c>
      <c r="K2021" s="9">
        <v>270.19999999999891</v>
      </c>
      <c r="L2021" s="9">
        <v>208.7</v>
      </c>
      <c r="M2021" s="65">
        <v>294.5</v>
      </c>
      <c r="P2021" s="65">
        <f t="shared" si="49"/>
        <v>1053.0999999999979</v>
      </c>
    </row>
    <row r="2022" spans="1:21" ht="15">
      <c r="A2022" s="28" t="s">
        <v>733</v>
      </c>
      <c r="B2022" s="226" t="s">
        <v>1591</v>
      </c>
      <c r="C2022" s="3"/>
      <c r="D2022" s="3"/>
      <c r="E2022" s="9" t="s">
        <v>277</v>
      </c>
      <c r="F2022" s="9" t="s">
        <v>277</v>
      </c>
      <c r="G2022" s="9" t="s">
        <v>277</v>
      </c>
      <c r="H2022" s="9" t="s">
        <v>277</v>
      </c>
      <c r="I2022" s="9" t="s">
        <v>277</v>
      </c>
      <c r="J2022" s="9" t="s">
        <v>277</v>
      </c>
      <c r="K2022" s="179">
        <v>403.09999999999945</v>
      </c>
      <c r="L2022" s="9">
        <v>319.29999999999995</v>
      </c>
      <c r="M2022" s="65">
        <v>316.7</v>
      </c>
      <c r="P2022" s="65">
        <f t="shared" si="49"/>
        <v>1039.0999999999995</v>
      </c>
      <c r="R2022" t="s">
        <v>283</v>
      </c>
    </row>
    <row r="2023" spans="1:21" ht="15">
      <c r="A2023" s="28" t="s">
        <v>734</v>
      </c>
      <c r="B2023" s="61" t="s">
        <v>622</v>
      </c>
      <c r="E2023" s="9" t="s">
        <v>277</v>
      </c>
      <c r="F2023" s="9" t="s">
        <v>277</v>
      </c>
      <c r="G2023" s="9" t="s">
        <v>277</v>
      </c>
      <c r="H2023" s="179">
        <v>409.60000000000218</v>
      </c>
      <c r="I2023" s="9">
        <v>123.49999999999454</v>
      </c>
      <c r="J2023" s="9">
        <v>171.90000000000055</v>
      </c>
      <c r="K2023" s="9">
        <v>185.79999999999927</v>
      </c>
      <c r="L2023" s="9">
        <v>140</v>
      </c>
      <c r="M2023" s="9" t="s">
        <v>277</v>
      </c>
      <c r="P2023" s="65">
        <f t="shared" si="49"/>
        <v>1030.7999999999965</v>
      </c>
      <c r="R2023" t="s">
        <v>286</v>
      </c>
    </row>
    <row r="2024" spans="1:21" ht="15">
      <c r="A2024" s="28" t="s">
        <v>735</v>
      </c>
      <c r="B2024" s="61" t="s">
        <v>2089</v>
      </c>
      <c r="C2024" s="3"/>
      <c r="D2024" s="3"/>
      <c r="E2024" s="9" t="s">
        <v>277</v>
      </c>
      <c r="F2024" s="9" t="s">
        <v>277</v>
      </c>
      <c r="G2024" s="9" t="s">
        <v>277</v>
      </c>
      <c r="H2024" s="9" t="s">
        <v>277</v>
      </c>
      <c r="I2024" s="9" t="s">
        <v>277</v>
      </c>
      <c r="J2024" s="9" t="s">
        <v>277</v>
      </c>
      <c r="K2024" s="9" t="s">
        <v>277</v>
      </c>
      <c r="L2024" s="179">
        <v>497.40000000000003</v>
      </c>
      <c r="M2024" s="65">
        <v>524.5</v>
      </c>
      <c r="N2024" s="65"/>
      <c r="P2024" s="65">
        <f t="shared" si="49"/>
        <v>1021.9000000000001</v>
      </c>
      <c r="R2024" t="s">
        <v>283</v>
      </c>
    </row>
    <row r="2025" spans="1:21" ht="15">
      <c r="A2025" s="28" t="s">
        <v>736</v>
      </c>
      <c r="B2025" s="61" t="s">
        <v>2082</v>
      </c>
      <c r="C2025" s="3"/>
      <c r="D2025" s="3"/>
      <c r="E2025" s="9" t="s">
        <v>277</v>
      </c>
      <c r="F2025" s="9" t="s">
        <v>277</v>
      </c>
      <c r="G2025" s="9" t="s">
        <v>277</v>
      </c>
      <c r="H2025" s="9" t="s">
        <v>277</v>
      </c>
      <c r="I2025" s="9" t="s">
        <v>277</v>
      </c>
      <c r="J2025" s="9" t="s">
        <v>277</v>
      </c>
      <c r="K2025" s="9" t="s">
        <v>277</v>
      </c>
      <c r="L2025" s="9">
        <v>437.1</v>
      </c>
      <c r="M2025" s="65">
        <v>571.6</v>
      </c>
      <c r="N2025" s="65"/>
      <c r="P2025" s="65">
        <f t="shared" si="49"/>
        <v>1008.7</v>
      </c>
    </row>
    <row r="2026" spans="1:21" ht="15">
      <c r="A2026" s="28" t="s">
        <v>737</v>
      </c>
      <c r="B2026" s="61" t="s">
        <v>611</v>
      </c>
      <c r="E2026" s="9" t="s">
        <v>277</v>
      </c>
      <c r="F2026" s="9" t="s">
        <v>277</v>
      </c>
      <c r="G2026" s="9" t="s">
        <v>277</v>
      </c>
      <c r="H2026" s="176">
        <v>544.199999999998</v>
      </c>
      <c r="I2026" s="179">
        <v>451.10000000000036</v>
      </c>
      <c r="J2026" s="9" t="s">
        <v>277</v>
      </c>
      <c r="K2026" s="9" t="s">
        <v>277</v>
      </c>
      <c r="L2026" s="9" t="s">
        <v>277</v>
      </c>
      <c r="M2026" s="9" t="s">
        <v>277</v>
      </c>
      <c r="P2026" s="65">
        <f t="shared" si="49"/>
        <v>995.29999999999836</v>
      </c>
      <c r="R2026" t="s">
        <v>368</v>
      </c>
      <c r="U2026" s="3" t="s">
        <v>1354</v>
      </c>
    </row>
    <row r="2027" spans="1:21" ht="15">
      <c r="A2027" s="28" t="s">
        <v>738</v>
      </c>
      <c r="B2027" s="61" t="s">
        <v>2083</v>
      </c>
      <c r="C2027" s="3"/>
      <c r="D2027" s="3"/>
      <c r="E2027" s="9" t="s">
        <v>277</v>
      </c>
      <c r="F2027" s="9" t="s">
        <v>277</v>
      </c>
      <c r="G2027" s="9" t="s">
        <v>277</v>
      </c>
      <c r="H2027" s="9" t="s">
        <v>277</v>
      </c>
      <c r="I2027" s="9" t="s">
        <v>277</v>
      </c>
      <c r="J2027" s="9" t="s">
        <v>277</v>
      </c>
      <c r="K2027" s="9" t="s">
        <v>277</v>
      </c>
      <c r="L2027" s="9">
        <v>398.3</v>
      </c>
      <c r="M2027" s="65">
        <v>595.69999999999993</v>
      </c>
      <c r="N2027" s="65"/>
      <c r="P2027" s="65">
        <f t="shared" si="49"/>
        <v>994</v>
      </c>
    </row>
    <row r="2028" spans="1:21" ht="15">
      <c r="A2028" s="28" t="s">
        <v>739</v>
      </c>
      <c r="B2028" s="226" t="s">
        <v>1575</v>
      </c>
      <c r="C2028" s="3"/>
      <c r="D2028" s="3"/>
      <c r="E2028" s="9" t="s">
        <v>277</v>
      </c>
      <c r="F2028" s="9" t="s">
        <v>277</v>
      </c>
      <c r="G2028" s="9" t="s">
        <v>277</v>
      </c>
      <c r="H2028" s="9" t="s">
        <v>277</v>
      </c>
      <c r="I2028" s="9" t="s">
        <v>277</v>
      </c>
      <c r="J2028" s="9">
        <v>168.00000000000091</v>
      </c>
      <c r="K2028" s="9">
        <v>148.60000000000036</v>
      </c>
      <c r="L2028" s="9">
        <v>355.3</v>
      </c>
      <c r="M2028" s="65">
        <v>304.60000000000002</v>
      </c>
      <c r="P2028" s="65">
        <f t="shared" si="49"/>
        <v>976.50000000000125</v>
      </c>
    </row>
    <row r="2029" spans="1:21" ht="15">
      <c r="A2029" s="28" t="s">
        <v>740</v>
      </c>
      <c r="B2029" s="226" t="s">
        <v>1596</v>
      </c>
      <c r="C2029" s="3"/>
      <c r="D2029" s="3"/>
      <c r="E2029" s="9" t="s">
        <v>277</v>
      </c>
      <c r="F2029" s="9" t="s">
        <v>277</v>
      </c>
      <c r="G2029" s="9" t="s">
        <v>277</v>
      </c>
      <c r="H2029" s="9" t="s">
        <v>277</v>
      </c>
      <c r="I2029" s="9" t="s">
        <v>277</v>
      </c>
      <c r="J2029" s="9" t="s">
        <v>277</v>
      </c>
      <c r="K2029" s="9">
        <v>291.300000000002</v>
      </c>
      <c r="L2029" s="9">
        <v>191.7</v>
      </c>
      <c r="M2029" s="65">
        <v>476.5</v>
      </c>
      <c r="P2029" s="65">
        <f t="shared" si="49"/>
        <v>959.50000000000205</v>
      </c>
    </row>
    <row r="2030" spans="1:21" ht="15">
      <c r="A2030" s="28" t="s">
        <v>741</v>
      </c>
      <c r="B2030" s="61" t="s">
        <v>157</v>
      </c>
      <c r="E2030" s="9" t="s">
        <v>277</v>
      </c>
      <c r="F2030" s="9" t="s">
        <v>277</v>
      </c>
      <c r="G2030" s="179">
        <v>437.4</v>
      </c>
      <c r="H2030" s="9">
        <v>233.20000000000073</v>
      </c>
      <c r="I2030" s="9">
        <v>285.70000000000073</v>
      </c>
      <c r="J2030" s="9" t="s">
        <v>277</v>
      </c>
      <c r="K2030" s="9" t="s">
        <v>277</v>
      </c>
      <c r="L2030" s="9" t="s">
        <v>277</v>
      </c>
      <c r="M2030" s="9" t="s">
        <v>277</v>
      </c>
      <c r="P2030" s="65">
        <f t="shared" si="49"/>
        <v>956.30000000000143</v>
      </c>
      <c r="R2030" t="s">
        <v>283</v>
      </c>
    </row>
    <row r="2031" spans="1:21" ht="15">
      <c r="A2031" s="28" t="s">
        <v>742</v>
      </c>
      <c r="B2031" s="170" t="s">
        <v>1276</v>
      </c>
      <c r="C2031" s="3"/>
      <c r="D2031" s="3"/>
      <c r="E2031" s="9" t="s">
        <v>277</v>
      </c>
      <c r="F2031" s="9" t="s">
        <v>277</v>
      </c>
      <c r="G2031" s="9" t="s">
        <v>277</v>
      </c>
      <c r="H2031" s="9" t="s">
        <v>277</v>
      </c>
      <c r="I2031" s="9">
        <v>63.799999999997453</v>
      </c>
      <c r="J2031" s="9">
        <v>265.30000000000018</v>
      </c>
      <c r="K2031" s="179">
        <v>381.39999999999873</v>
      </c>
      <c r="L2031" s="9">
        <v>226.1</v>
      </c>
      <c r="M2031" s="9" t="s">
        <v>277</v>
      </c>
      <c r="P2031" s="65">
        <f t="shared" si="49"/>
        <v>936.59999999999638</v>
      </c>
      <c r="R2031" t="s">
        <v>291</v>
      </c>
    </row>
    <row r="2032" spans="1:21" ht="15">
      <c r="A2032" s="28" t="s">
        <v>743</v>
      </c>
      <c r="B2032" s="226" t="s">
        <v>1589</v>
      </c>
      <c r="C2032" s="3"/>
      <c r="D2032" s="3"/>
      <c r="E2032" s="9" t="s">
        <v>277</v>
      </c>
      <c r="F2032" s="9" t="s">
        <v>277</v>
      </c>
      <c r="G2032" s="9" t="s">
        <v>277</v>
      </c>
      <c r="H2032" s="9" t="s">
        <v>277</v>
      </c>
      <c r="I2032" s="9" t="s">
        <v>277</v>
      </c>
      <c r="J2032" s="9" t="s">
        <v>277</v>
      </c>
      <c r="K2032" s="9">
        <v>317.60000000000309</v>
      </c>
      <c r="L2032" s="9">
        <v>313.2</v>
      </c>
      <c r="M2032" s="65">
        <v>304.5</v>
      </c>
      <c r="P2032" s="65">
        <f t="shared" si="49"/>
        <v>935.30000000000314</v>
      </c>
    </row>
    <row r="2033" spans="1:18" ht="15">
      <c r="A2033" s="28" t="s">
        <v>744</v>
      </c>
      <c r="B2033" s="226" t="s">
        <v>1590</v>
      </c>
      <c r="C2033" s="3"/>
      <c r="D2033" s="3"/>
      <c r="E2033" s="9" t="s">
        <v>277</v>
      </c>
      <c r="F2033" s="9" t="s">
        <v>277</v>
      </c>
      <c r="G2033" s="9" t="s">
        <v>277</v>
      </c>
      <c r="H2033" s="9" t="s">
        <v>277</v>
      </c>
      <c r="I2033" s="9" t="s">
        <v>277</v>
      </c>
      <c r="J2033" s="9" t="s">
        <v>277</v>
      </c>
      <c r="K2033" s="9">
        <v>229.09999999999945</v>
      </c>
      <c r="L2033" s="9">
        <v>272.2</v>
      </c>
      <c r="M2033" s="65">
        <v>417</v>
      </c>
      <c r="P2033" s="65">
        <f t="shared" si="49"/>
        <v>918.2999999999995</v>
      </c>
    </row>
    <row r="2034" spans="1:18" ht="15">
      <c r="A2034" s="28" t="s">
        <v>745</v>
      </c>
      <c r="B2034" s="61" t="s">
        <v>2094</v>
      </c>
      <c r="C2034" s="3"/>
      <c r="D2034" s="3"/>
      <c r="E2034" s="9" t="s">
        <v>277</v>
      </c>
      <c r="F2034" s="9" t="s">
        <v>277</v>
      </c>
      <c r="G2034" s="9" t="s">
        <v>277</v>
      </c>
      <c r="H2034" s="9" t="s">
        <v>277</v>
      </c>
      <c r="I2034" s="9" t="s">
        <v>277</v>
      </c>
      <c r="J2034" s="9" t="s">
        <v>277</v>
      </c>
      <c r="K2034" s="9" t="s">
        <v>277</v>
      </c>
      <c r="L2034" s="9">
        <v>259.7</v>
      </c>
      <c r="M2034" s="65">
        <v>654.9</v>
      </c>
      <c r="N2034" s="65"/>
      <c r="P2034" s="65">
        <f t="shared" si="49"/>
        <v>914.59999999999991</v>
      </c>
    </row>
    <row r="2035" spans="1:18" ht="15">
      <c r="A2035" s="28" t="s">
        <v>746</v>
      </c>
      <c r="B2035" s="61" t="s">
        <v>2086</v>
      </c>
      <c r="C2035" s="3"/>
      <c r="D2035" s="3"/>
      <c r="E2035" s="9" t="s">
        <v>277</v>
      </c>
      <c r="F2035" s="9" t="s">
        <v>277</v>
      </c>
      <c r="G2035" s="9" t="s">
        <v>277</v>
      </c>
      <c r="H2035" s="9" t="s">
        <v>277</v>
      </c>
      <c r="I2035" s="9" t="s">
        <v>277</v>
      </c>
      <c r="J2035" s="9" t="s">
        <v>277</v>
      </c>
      <c r="K2035" s="9" t="s">
        <v>277</v>
      </c>
      <c r="L2035" s="9">
        <v>364.2</v>
      </c>
      <c r="M2035" s="65">
        <v>547.5</v>
      </c>
      <c r="N2035" s="65"/>
      <c r="P2035" s="65">
        <f t="shared" si="49"/>
        <v>911.7</v>
      </c>
    </row>
    <row r="2036" spans="1:18" ht="15">
      <c r="A2036" s="28" t="s">
        <v>747</v>
      </c>
      <c r="B2036" s="226" t="s">
        <v>2171</v>
      </c>
      <c r="C2036" s="3"/>
      <c r="D2036" s="3"/>
      <c r="E2036" s="9" t="s">
        <v>277</v>
      </c>
      <c r="F2036" s="9" t="s">
        <v>277</v>
      </c>
      <c r="G2036" s="9" t="s">
        <v>277</v>
      </c>
      <c r="H2036" s="9" t="s">
        <v>277</v>
      </c>
      <c r="I2036" s="9" t="s">
        <v>277</v>
      </c>
      <c r="J2036" s="9" t="s">
        <v>277</v>
      </c>
      <c r="K2036" s="9">
        <v>213.60000000000127</v>
      </c>
      <c r="L2036" s="9">
        <v>230.29999999999998</v>
      </c>
      <c r="M2036" s="65">
        <v>463.79999999999995</v>
      </c>
      <c r="P2036" s="65">
        <f t="shared" si="49"/>
        <v>907.70000000000118</v>
      </c>
    </row>
    <row r="2037" spans="1:18" ht="15">
      <c r="A2037" s="28" t="s">
        <v>748</v>
      </c>
      <c r="B2037" s="61" t="s">
        <v>2080</v>
      </c>
      <c r="C2037" s="3"/>
      <c r="D2037" s="3"/>
      <c r="E2037" s="9" t="s">
        <v>277</v>
      </c>
      <c r="F2037" s="9" t="s">
        <v>277</v>
      </c>
      <c r="G2037" s="9" t="s">
        <v>277</v>
      </c>
      <c r="H2037" s="9" t="s">
        <v>277</v>
      </c>
      <c r="I2037" s="9" t="s">
        <v>277</v>
      </c>
      <c r="J2037" s="9" t="s">
        <v>277</v>
      </c>
      <c r="K2037" s="9" t="s">
        <v>277</v>
      </c>
      <c r="L2037" s="9">
        <v>304.89999999999998</v>
      </c>
      <c r="M2037" s="65">
        <v>591.5</v>
      </c>
      <c r="N2037" s="65"/>
      <c r="P2037" s="65">
        <f t="shared" si="49"/>
        <v>896.4</v>
      </c>
    </row>
    <row r="2038" spans="1:18" ht="15">
      <c r="A2038" s="28" t="s">
        <v>749</v>
      </c>
      <c r="B2038" s="226" t="s">
        <v>1583</v>
      </c>
      <c r="C2038" s="3"/>
      <c r="D2038" s="3"/>
      <c r="E2038" s="9" t="s">
        <v>277</v>
      </c>
      <c r="F2038" s="9" t="s">
        <v>277</v>
      </c>
      <c r="G2038" s="9" t="s">
        <v>277</v>
      </c>
      <c r="H2038" s="9" t="s">
        <v>277</v>
      </c>
      <c r="I2038" s="9" t="s">
        <v>277</v>
      </c>
      <c r="J2038" s="9">
        <v>156</v>
      </c>
      <c r="K2038" s="9">
        <v>308.699999999998</v>
      </c>
      <c r="L2038" s="9">
        <v>172</v>
      </c>
      <c r="M2038" s="65">
        <v>259.40000000000003</v>
      </c>
      <c r="P2038" s="65">
        <f t="shared" si="49"/>
        <v>896.09999999999809</v>
      </c>
    </row>
    <row r="2039" spans="1:18" ht="15">
      <c r="A2039" s="28" t="s">
        <v>750</v>
      </c>
      <c r="B2039" s="61" t="s">
        <v>2093</v>
      </c>
      <c r="C2039" s="3"/>
      <c r="D2039" s="3"/>
      <c r="E2039" s="9" t="s">
        <v>277</v>
      </c>
      <c r="F2039" s="9" t="s">
        <v>277</v>
      </c>
      <c r="G2039" s="9" t="s">
        <v>277</v>
      </c>
      <c r="H2039" s="9" t="s">
        <v>277</v>
      </c>
      <c r="I2039" s="9" t="s">
        <v>277</v>
      </c>
      <c r="J2039" s="9" t="s">
        <v>277</v>
      </c>
      <c r="K2039" s="9" t="s">
        <v>277</v>
      </c>
      <c r="L2039" s="9">
        <v>274.2</v>
      </c>
      <c r="M2039" s="65">
        <v>617.6</v>
      </c>
      <c r="N2039" s="65"/>
      <c r="P2039" s="65">
        <f t="shared" si="49"/>
        <v>891.8</v>
      </c>
    </row>
    <row r="2040" spans="1:18" ht="15">
      <c r="A2040" s="28" t="s">
        <v>751</v>
      </c>
      <c r="B2040" s="226" t="s">
        <v>1584</v>
      </c>
      <c r="C2040" s="3"/>
      <c r="D2040" s="3"/>
      <c r="E2040" s="9" t="s">
        <v>277</v>
      </c>
      <c r="F2040" s="9" t="s">
        <v>277</v>
      </c>
      <c r="G2040" s="9" t="s">
        <v>277</v>
      </c>
      <c r="H2040" s="9" t="s">
        <v>277</v>
      </c>
      <c r="I2040" s="9" t="s">
        <v>277</v>
      </c>
      <c r="J2040" s="9">
        <v>241.59999999999945</v>
      </c>
      <c r="K2040" s="9">
        <v>45.300000000000182</v>
      </c>
      <c r="L2040" s="9">
        <v>229.9</v>
      </c>
      <c r="M2040" s="65">
        <v>364.70000000000005</v>
      </c>
      <c r="P2040" s="65">
        <f t="shared" si="49"/>
        <v>881.49999999999966</v>
      </c>
    </row>
    <row r="2041" spans="1:18" ht="15">
      <c r="A2041" s="28" t="s">
        <v>752</v>
      </c>
      <c r="B2041" s="61" t="s">
        <v>2078</v>
      </c>
      <c r="C2041" s="3"/>
      <c r="D2041" s="3"/>
      <c r="E2041" s="9" t="s">
        <v>277</v>
      </c>
      <c r="F2041" s="9" t="s">
        <v>277</v>
      </c>
      <c r="G2041" s="9" t="s">
        <v>277</v>
      </c>
      <c r="H2041" s="9" t="s">
        <v>277</v>
      </c>
      <c r="I2041" s="9" t="s">
        <v>277</v>
      </c>
      <c r="J2041" s="9" t="s">
        <v>277</v>
      </c>
      <c r="K2041" s="9" t="s">
        <v>277</v>
      </c>
      <c r="L2041" s="179">
        <v>500.5</v>
      </c>
      <c r="M2041" s="65">
        <v>361.9</v>
      </c>
      <c r="N2041" s="65"/>
      <c r="P2041" s="65">
        <f t="shared" si="49"/>
        <v>862.4</v>
      </c>
      <c r="R2041" t="s">
        <v>282</v>
      </c>
    </row>
    <row r="2042" spans="1:18" ht="15">
      <c r="A2042" s="28" t="s">
        <v>753</v>
      </c>
      <c r="B2042" s="61" t="s">
        <v>2090</v>
      </c>
      <c r="C2042" s="3"/>
      <c r="D2042" s="3"/>
      <c r="E2042" s="9" t="s">
        <v>277</v>
      </c>
      <c r="F2042" s="9" t="s">
        <v>277</v>
      </c>
      <c r="G2042" s="9" t="s">
        <v>277</v>
      </c>
      <c r="H2042" s="9" t="s">
        <v>277</v>
      </c>
      <c r="I2042" s="9" t="s">
        <v>277</v>
      </c>
      <c r="J2042" s="9" t="s">
        <v>277</v>
      </c>
      <c r="K2042" s="9" t="s">
        <v>277</v>
      </c>
      <c r="L2042" s="9">
        <v>385.2</v>
      </c>
      <c r="M2042" s="65">
        <v>458.3</v>
      </c>
      <c r="N2042" s="65"/>
      <c r="P2042" s="65">
        <f t="shared" si="49"/>
        <v>843.5</v>
      </c>
    </row>
    <row r="2043" spans="1:18" ht="15">
      <c r="A2043" s="28" t="s">
        <v>754</v>
      </c>
      <c r="B2043" s="61" t="s">
        <v>2075</v>
      </c>
      <c r="C2043" s="3"/>
      <c r="D2043" s="3"/>
      <c r="E2043" s="9" t="s">
        <v>277</v>
      </c>
      <c r="F2043" s="9" t="s">
        <v>277</v>
      </c>
      <c r="G2043" s="9" t="s">
        <v>277</v>
      </c>
      <c r="H2043" s="9" t="s">
        <v>277</v>
      </c>
      <c r="I2043" s="9" t="s">
        <v>277</v>
      </c>
      <c r="J2043" s="9" t="s">
        <v>277</v>
      </c>
      <c r="K2043" s="9" t="s">
        <v>277</v>
      </c>
      <c r="L2043" s="9">
        <v>183.4</v>
      </c>
      <c r="M2043" s="65">
        <v>641.1</v>
      </c>
      <c r="N2043" s="65"/>
      <c r="P2043" s="65">
        <f t="shared" si="49"/>
        <v>824.5</v>
      </c>
    </row>
    <row r="2044" spans="1:18" ht="15">
      <c r="A2044" s="28" t="s">
        <v>755</v>
      </c>
      <c r="B2044" s="226" t="s">
        <v>1593</v>
      </c>
      <c r="C2044" s="3"/>
      <c r="D2044" s="3"/>
      <c r="E2044" s="9" t="s">
        <v>277</v>
      </c>
      <c r="F2044" s="9" t="s">
        <v>277</v>
      </c>
      <c r="G2044" s="9" t="s">
        <v>277</v>
      </c>
      <c r="H2044" s="9" t="s">
        <v>277</v>
      </c>
      <c r="I2044" s="9" t="s">
        <v>277</v>
      </c>
      <c r="J2044" s="9" t="s">
        <v>277</v>
      </c>
      <c r="K2044" s="9">
        <v>208.59999999999854</v>
      </c>
      <c r="L2044" s="9">
        <v>195.4</v>
      </c>
      <c r="M2044" s="65">
        <v>417.8</v>
      </c>
      <c r="P2044" s="65">
        <f t="shared" si="49"/>
        <v>821.79999999999859</v>
      </c>
    </row>
    <row r="2045" spans="1:18" ht="15">
      <c r="A2045" s="28" t="s">
        <v>756</v>
      </c>
      <c r="B2045" s="61" t="s">
        <v>2085</v>
      </c>
      <c r="C2045" s="3"/>
      <c r="D2045" s="3"/>
      <c r="E2045" s="9" t="s">
        <v>277</v>
      </c>
      <c r="F2045" s="9" t="s">
        <v>277</v>
      </c>
      <c r="G2045" s="9" t="s">
        <v>277</v>
      </c>
      <c r="H2045" s="9" t="s">
        <v>277</v>
      </c>
      <c r="I2045" s="9" t="s">
        <v>277</v>
      </c>
      <c r="J2045" s="9" t="s">
        <v>277</v>
      </c>
      <c r="K2045" s="9" t="s">
        <v>277</v>
      </c>
      <c r="L2045" s="9">
        <v>194.3</v>
      </c>
      <c r="M2045" s="65">
        <v>617.69999999999993</v>
      </c>
      <c r="N2045" s="65"/>
      <c r="P2045" s="65">
        <f t="shared" si="49"/>
        <v>812</v>
      </c>
    </row>
    <row r="2046" spans="1:18" ht="15">
      <c r="A2046" s="28" t="s">
        <v>757</v>
      </c>
      <c r="B2046" s="61" t="s">
        <v>2091</v>
      </c>
      <c r="C2046" s="3"/>
      <c r="D2046" s="3"/>
      <c r="E2046" s="9" t="s">
        <v>277</v>
      </c>
      <c r="F2046" s="9" t="s">
        <v>277</v>
      </c>
      <c r="G2046" s="9" t="s">
        <v>277</v>
      </c>
      <c r="H2046" s="9" t="s">
        <v>277</v>
      </c>
      <c r="I2046" s="9" t="s">
        <v>277</v>
      </c>
      <c r="J2046" s="9" t="s">
        <v>277</v>
      </c>
      <c r="K2046" s="9" t="s">
        <v>277</v>
      </c>
      <c r="L2046" s="9">
        <v>424.90000000000003</v>
      </c>
      <c r="M2046" s="65">
        <v>385.3</v>
      </c>
      <c r="N2046" s="65"/>
      <c r="P2046" s="65">
        <f t="shared" si="49"/>
        <v>810.2</v>
      </c>
    </row>
    <row r="2047" spans="1:18" ht="15">
      <c r="A2047" s="28" t="s">
        <v>758</v>
      </c>
      <c r="B2047" s="61" t="s">
        <v>2092</v>
      </c>
      <c r="C2047" s="3"/>
      <c r="D2047" s="3"/>
      <c r="E2047" s="9" t="s">
        <v>277</v>
      </c>
      <c r="F2047" s="9" t="s">
        <v>277</v>
      </c>
      <c r="G2047" s="9" t="s">
        <v>277</v>
      </c>
      <c r="H2047" s="9" t="s">
        <v>277</v>
      </c>
      <c r="I2047" s="9" t="s">
        <v>277</v>
      </c>
      <c r="J2047" s="9" t="s">
        <v>277</v>
      </c>
      <c r="K2047" s="9" t="s">
        <v>277</v>
      </c>
      <c r="L2047" s="9">
        <v>362.7</v>
      </c>
      <c r="M2047" s="65">
        <v>438.4</v>
      </c>
      <c r="N2047" s="65"/>
      <c r="P2047" s="65">
        <f t="shared" si="49"/>
        <v>801.09999999999991</v>
      </c>
    </row>
    <row r="2048" spans="1:18" ht="15">
      <c r="A2048" s="28" t="s">
        <v>759</v>
      </c>
      <c r="B2048" s="226" t="s">
        <v>1582</v>
      </c>
      <c r="C2048" s="3"/>
      <c r="D2048" s="3"/>
      <c r="E2048" s="9" t="s">
        <v>277</v>
      </c>
      <c r="F2048" s="9" t="s">
        <v>277</v>
      </c>
      <c r="G2048" s="9" t="s">
        <v>277</v>
      </c>
      <c r="H2048" s="9" t="s">
        <v>277</v>
      </c>
      <c r="I2048" s="9" t="s">
        <v>277</v>
      </c>
      <c r="J2048" s="175">
        <v>463.30000000000109</v>
      </c>
      <c r="K2048" s="9">
        <v>337.39999999999873</v>
      </c>
      <c r="L2048" s="9" t="s">
        <v>277</v>
      </c>
      <c r="M2048" s="9" t="s">
        <v>277</v>
      </c>
      <c r="P2048" s="65">
        <f t="shared" si="49"/>
        <v>800.69999999999982</v>
      </c>
      <c r="R2048" t="s">
        <v>281</v>
      </c>
    </row>
    <row r="2049" spans="1:18" ht="15">
      <c r="A2049" s="28" t="s">
        <v>760</v>
      </c>
      <c r="B2049" s="61" t="s">
        <v>636</v>
      </c>
      <c r="E2049" s="9" t="s">
        <v>277</v>
      </c>
      <c r="F2049" s="9" t="s">
        <v>277</v>
      </c>
      <c r="G2049" s="9" t="s">
        <v>277</v>
      </c>
      <c r="H2049" s="179">
        <v>468.10000000000127</v>
      </c>
      <c r="I2049" s="9">
        <v>324.79999999999563</v>
      </c>
      <c r="J2049" s="9" t="s">
        <v>277</v>
      </c>
      <c r="K2049" s="9" t="s">
        <v>277</v>
      </c>
      <c r="L2049" s="9" t="s">
        <v>277</v>
      </c>
      <c r="M2049" s="9" t="s">
        <v>277</v>
      </c>
      <c r="P2049" s="65">
        <f t="shared" si="49"/>
        <v>792.89999999999691</v>
      </c>
      <c r="R2049" t="s">
        <v>282</v>
      </c>
    </row>
    <row r="2050" spans="1:18" ht="15">
      <c r="A2050" s="28" t="s">
        <v>761</v>
      </c>
      <c r="B2050" s="226" t="s">
        <v>1592</v>
      </c>
      <c r="C2050" s="3"/>
      <c r="D2050" s="3"/>
      <c r="E2050" s="9" t="s">
        <v>277</v>
      </c>
      <c r="F2050" s="9" t="s">
        <v>277</v>
      </c>
      <c r="G2050" s="9" t="s">
        <v>277</v>
      </c>
      <c r="H2050" s="9" t="s">
        <v>277</v>
      </c>
      <c r="I2050" s="9" t="s">
        <v>277</v>
      </c>
      <c r="J2050" s="9" t="s">
        <v>277</v>
      </c>
      <c r="K2050" s="9">
        <v>122.50000000000091</v>
      </c>
      <c r="L2050" s="9">
        <v>239.9</v>
      </c>
      <c r="M2050" s="65">
        <v>429.4</v>
      </c>
      <c r="P2050" s="65">
        <f t="shared" si="49"/>
        <v>791.80000000000086</v>
      </c>
    </row>
    <row r="2051" spans="1:18" ht="15">
      <c r="A2051" s="28" t="s">
        <v>762</v>
      </c>
      <c r="B2051" s="61" t="s">
        <v>2096</v>
      </c>
      <c r="C2051" s="3"/>
      <c r="D2051" s="3"/>
      <c r="E2051" s="9" t="s">
        <v>277</v>
      </c>
      <c r="F2051" s="9" t="s">
        <v>277</v>
      </c>
      <c r="G2051" s="9" t="s">
        <v>277</v>
      </c>
      <c r="H2051" s="9" t="s">
        <v>277</v>
      </c>
      <c r="I2051" s="9" t="s">
        <v>277</v>
      </c>
      <c r="J2051" s="9" t="s">
        <v>277</v>
      </c>
      <c r="K2051" s="9" t="s">
        <v>277</v>
      </c>
      <c r="L2051" s="9">
        <v>345.3</v>
      </c>
      <c r="M2051" s="65">
        <v>402.7</v>
      </c>
      <c r="N2051" s="65"/>
      <c r="P2051" s="65">
        <f t="shared" ref="P2051:P2082" si="50">SUM(E2051:M2051)</f>
        <v>748</v>
      </c>
    </row>
    <row r="2052" spans="1:18" ht="15">
      <c r="A2052" s="28" t="s">
        <v>763</v>
      </c>
      <c r="B2052" s="61" t="s">
        <v>2507</v>
      </c>
      <c r="C2052" s="3"/>
      <c r="D2052" s="3"/>
      <c r="E2052" s="9" t="s">
        <v>277</v>
      </c>
      <c r="F2052" s="9" t="s">
        <v>277</v>
      </c>
      <c r="G2052" s="9" t="s">
        <v>277</v>
      </c>
      <c r="H2052" s="9" t="s">
        <v>277</v>
      </c>
      <c r="I2052" s="9" t="s">
        <v>277</v>
      </c>
      <c r="J2052" s="9" t="s">
        <v>277</v>
      </c>
      <c r="K2052" s="9" t="s">
        <v>277</v>
      </c>
      <c r="L2052" s="9" t="s">
        <v>277</v>
      </c>
      <c r="M2052" s="90">
        <v>744</v>
      </c>
      <c r="N2052" s="65" t="s">
        <v>2297</v>
      </c>
      <c r="P2052" s="65">
        <f t="shared" si="50"/>
        <v>744</v>
      </c>
      <c r="R2052" t="s">
        <v>282</v>
      </c>
    </row>
    <row r="2053" spans="1:18" ht="15">
      <c r="A2053" s="28" t="s">
        <v>764</v>
      </c>
      <c r="B2053" s="226" t="s">
        <v>1614</v>
      </c>
      <c r="C2053" s="3"/>
      <c r="D2053" s="3"/>
      <c r="E2053" s="9" t="s">
        <v>277</v>
      </c>
      <c r="F2053" s="9" t="s">
        <v>277</v>
      </c>
      <c r="G2053" s="9" t="s">
        <v>277</v>
      </c>
      <c r="H2053" s="9" t="s">
        <v>277</v>
      </c>
      <c r="I2053" s="9" t="s">
        <v>277</v>
      </c>
      <c r="J2053" s="9" t="s">
        <v>277</v>
      </c>
      <c r="K2053" s="9">
        <v>161.19999999999891</v>
      </c>
      <c r="L2053" s="9">
        <v>145.19999999999999</v>
      </c>
      <c r="M2053" s="65">
        <v>432.9</v>
      </c>
      <c r="P2053" s="65">
        <f t="shared" si="50"/>
        <v>739.29999999999882</v>
      </c>
    </row>
    <row r="2054" spans="1:18" ht="15">
      <c r="A2054" s="28" t="s">
        <v>765</v>
      </c>
      <c r="B2054" s="61" t="s">
        <v>2097</v>
      </c>
      <c r="C2054" s="3"/>
      <c r="D2054" s="3"/>
      <c r="E2054" s="9" t="s">
        <v>277</v>
      </c>
      <c r="F2054" s="9" t="s">
        <v>277</v>
      </c>
      <c r="G2054" s="9" t="s">
        <v>277</v>
      </c>
      <c r="H2054" s="9" t="s">
        <v>277</v>
      </c>
      <c r="I2054" s="9" t="s">
        <v>277</v>
      </c>
      <c r="J2054" s="9" t="s">
        <v>277</v>
      </c>
      <c r="K2054" s="9" t="s">
        <v>277</v>
      </c>
      <c r="L2054" s="9">
        <v>266</v>
      </c>
      <c r="M2054" s="65">
        <v>464.4</v>
      </c>
      <c r="N2054" s="65"/>
      <c r="P2054" s="65">
        <f t="shared" si="50"/>
        <v>730.4</v>
      </c>
    </row>
    <row r="2055" spans="1:18" ht="15">
      <c r="A2055" s="28" t="s">
        <v>1857</v>
      </c>
      <c r="B2055" s="61" t="s">
        <v>2513</v>
      </c>
      <c r="C2055" s="3"/>
      <c r="D2055" s="3"/>
      <c r="E2055" s="9" t="s">
        <v>277</v>
      </c>
      <c r="F2055" s="9" t="s">
        <v>277</v>
      </c>
      <c r="G2055" s="9" t="s">
        <v>277</v>
      </c>
      <c r="H2055" s="9" t="s">
        <v>277</v>
      </c>
      <c r="I2055" s="9" t="s">
        <v>277</v>
      </c>
      <c r="J2055" s="9" t="s">
        <v>277</v>
      </c>
      <c r="K2055" s="9" t="s">
        <v>277</v>
      </c>
      <c r="L2055" s="9" t="s">
        <v>277</v>
      </c>
      <c r="M2055" s="90">
        <v>724.80000000000007</v>
      </c>
      <c r="N2055" s="65"/>
      <c r="P2055" s="65">
        <f t="shared" si="50"/>
        <v>724.80000000000007</v>
      </c>
      <c r="R2055" t="s">
        <v>283</v>
      </c>
    </row>
    <row r="2056" spans="1:18" ht="15">
      <c r="A2056" s="28" t="s">
        <v>2049</v>
      </c>
      <c r="B2056" s="61" t="s">
        <v>177</v>
      </c>
      <c r="E2056" s="9">
        <v>238.6</v>
      </c>
      <c r="F2056" s="179">
        <v>463.65</v>
      </c>
      <c r="G2056" s="9" t="s">
        <v>277</v>
      </c>
      <c r="H2056" s="9" t="s">
        <v>277</v>
      </c>
      <c r="I2056" s="9" t="s">
        <v>277</v>
      </c>
      <c r="J2056" s="9" t="s">
        <v>277</v>
      </c>
      <c r="K2056" s="9" t="s">
        <v>277</v>
      </c>
      <c r="L2056" s="9" t="s">
        <v>277</v>
      </c>
      <c r="M2056" s="9" t="s">
        <v>277</v>
      </c>
      <c r="P2056" s="65">
        <f t="shared" si="50"/>
        <v>702.25</v>
      </c>
      <c r="R2056" t="s">
        <v>283</v>
      </c>
    </row>
    <row r="2057" spans="1:18" ht="15">
      <c r="A2057" s="28" t="s">
        <v>2050</v>
      </c>
      <c r="B2057" s="61" t="s">
        <v>2526</v>
      </c>
      <c r="C2057" s="3"/>
      <c r="D2057" s="3"/>
      <c r="E2057" s="9" t="s">
        <v>277</v>
      </c>
      <c r="F2057" s="9" t="s">
        <v>277</v>
      </c>
      <c r="G2057" s="9" t="s">
        <v>277</v>
      </c>
      <c r="H2057" s="9" t="s">
        <v>277</v>
      </c>
      <c r="I2057" s="9" t="s">
        <v>277</v>
      </c>
      <c r="J2057" s="9" t="s">
        <v>277</v>
      </c>
      <c r="K2057" s="9" t="s">
        <v>277</v>
      </c>
      <c r="L2057" s="9" t="s">
        <v>277</v>
      </c>
      <c r="M2057" s="90">
        <v>695.6</v>
      </c>
      <c r="N2057" s="65"/>
      <c r="P2057" s="65">
        <f t="shared" si="50"/>
        <v>695.6</v>
      </c>
      <c r="R2057" t="s">
        <v>286</v>
      </c>
    </row>
    <row r="2058" spans="1:18" ht="15">
      <c r="A2058" s="28" t="s">
        <v>2051</v>
      </c>
      <c r="B2058" s="61" t="s">
        <v>2529</v>
      </c>
      <c r="C2058" s="3"/>
      <c r="D2058" s="3"/>
      <c r="E2058" s="9" t="s">
        <v>277</v>
      </c>
      <c r="F2058" s="9" t="s">
        <v>277</v>
      </c>
      <c r="G2058" s="9" t="s">
        <v>277</v>
      </c>
      <c r="H2058" s="9" t="s">
        <v>277</v>
      </c>
      <c r="I2058" s="9" t="s">
        <v>277</v>
      </c>
      <c r="J2058" s="9" t="s">
        <v>277</v>
      </c>
      <c r="K2058" s="9" t="s">
        <v>277</v>
      </c>
      <c r="L2058" s="9" t="s">
        <v>277</v>
      </c>
      <c r="M2058" s="90">
        <v>695.5</v>
      </c>
      <c r="N2058" s="65"/>
      <c r="P2058" s="65">
        <f t="shared" si="50"/>
        <v>695.5</v>
      </c>
      <c r="R2058" t="s">
        <v>287</v>
      </c>
    </row>
    <row r="2059" spans="1:18" ht="15">
      <c r="A2059" s="28" t="s">
        <v>2052</v>
      </c>
      <c r="B2059" s="61" t="s">
        <v>2076</v>
      </c>
      <c r="C2059" s="3"/>
      <c r="D2059" s="3"/>
      <c r="E2059" s="9" t="s">
        <v>277</v>
      </c>
      <c r="F2059" s="9" t="s">
        <v>277</v>
      </c>
      <c r="G2059" s="9" t="s">
        <v>277</v>
      </c>
      <c r="H2059" s="9" t="s">
        <v>277</v>
      </c>
      <c r="I2059" s="9" t="s">
        <v>277</v>
      </c>
      <c r="J2059" s="9" t="s">
        <v>277</v>
      </c>
      <c r="K2059" s="9" t="s">
        <v>277</v>
      </c>
      <c r="L2059" s="9">
        <v>179.5</v>
      </c>
      <c r="M2059" s="65">
        <v>493.1</v>
      </c>
      <c r="N2059" s="65"/>
      <c r="P2059" s="65">
        <f t="shared" si="50"/>
        <v>672.6</v>
      </c>
    </row>
    <row r="2060" spans="1:18" ht="15">
      <c r="A2060" s="28" t="s">
        <v>2053</v>
      </c>
      <c r="B2060" s="61" t="s">
        <v>2510</v>
      </c>
      <c r="C2060" s="3"/>
      <c r="D2060" s="3"/>
      <c r="E2060" s="9" t="s">
        <v>277</v>
      </c>
      <c r="F2060" s="9" t="s">
        <v>277</v>
      </c>
      <c r="G2060" s="9" t="s">
        <v>277</v>
      </c>
      <c r="H2060" s="9" t="s">
        <v>277</v>
      </c>
      <c r="I2060" s="9" t="s">
        <v>277</v>
      </c>
      <c r="J2060" s="9" t="s">
        <v>277</v>
      </c>
      <c r="K2060" s="9" t="s">
        <v>277</v>
      </c>
      <c r="L2060" s="9" t="s">
        <v>277</v>
      </c>
      <c r="M2060" s="65">
        <v>660.3</v>
      </c>
      <c r="N2060" s="65"/>
      <c r="P2060" s="65">
        <f t="shared" si="50"/>
        <v>660.3</v>
      </c>
    </row>
    <row r="2061" spans="1:18" ht="15">
      <c r="A2061" s="28" t="s">
        <v>2054</v>
      </c>
      <c r="B2061" s="61" t="s">
        <v>2081</v>
      </c>
      <c r="C2061" s="3"/>
      <c r="D2061" s="3"/>
      <c r="E2061" s="9" t="s">
        <v>277</v>
      </c>
      <c r="F2061" s="9" t="s">
        <v>277</v>
      </c>
      <c r="G2061" s="9" t="s">
        <v>277</v>
      </c>
      <c r="H2061" s="9" t="s">
        <v>277</v>
      </c>
      <c r="I2061" s="9" t="s">
        <v>277</v>
      </c>
      <c r="J2061" s="9" t="s">
        <v>277</v>
      </c>
      <c r="K2061" s="9" t="s">
        <v>277</v>
      </c>
      <c r="L2061" s="9">
        <v>153.69999999999999</v>
      </c>
      <c r="M2061" s="65">
        <v>461.5</v>
      </c>
      <c r="N2061" s="65"/>
      <c r="P2061" s="65">
        <f t="shared" si="50"/>
        <v>615.20000000000005</v>
      </c>
    </row>
    <row r="2062" spans="1:18" ht="15">
      <c r="A2062" s="28" t="s">
        <v>2055</v>
      </c>
      <c r="B2062" s="61" t="s">
        <v>2077</v>
      </c>
      <c r="C2062" s="3"/>
      <c r="D2062" s="3"/>
      <c r="E2062" s="9" t="s">
        <v>277</v>
      </c>
      <c r="F2062" s="9" t="s">
        <v>277</v>
      </c>
      <c r="G2062" s="9" t="s">
        <v>277</v>
      </c>
      <c r="H2062" s="9" t="s">
        <v>277</v>
      </c>
      <c r="I2062" s="9" t="s">
        <v>277</v>
      </c>
      <c r="J2062" s="9" t="s">
        <v>277</v>
      </c>
      <c r="K2062" s="9" t="s">
        <v>277</v>
      </c>
      <c r="L2062" s="9">
        <v>300.8</v>
      </c>
      <c r="M2062" s="65">
        <v>295.5</v>
      </c>
      <c r="N2062" s="65"/>
      <c r="P2062" s="65">
        <f t="shared" si="50"/>
        <v>596.29999999999995</v>
      </c>
    </row>
    <row r="2063" spans="1:18" ht="15">
      <c r="A2063" s="28" t="s">
        <v>2056</v>
      </c>
      <c r="B2063" s="61" t="s">
        <v>2095</v>
      </c>
      <c r="C2063" s="3"/>
      <c r="D2063" s="3"/>
      <c r="E2063" s="9" t="s">
        <v>277</v>
      </c>
      <c r="F2063" s="9" t="s">
        <v>277</v>
      </c>
      <c r="G2063" s="9" t="s">
        <v>277</v>
      </c>
      <c r="H2063" s="9" t="s">
        <v>277</v>
      </c>
      <c r="I2063" s="9" t="s">
        <v>277</v>
      </c>
      <c r="J2063" s="9" t="s">
        <v>277</v>
      </c>
      <c r="K2063" s="9" t="s">
        <v>277</v>
      </c>
      <c r="L2063" s="9">
        <v>168.8</v>
      </c>
      <c r="M2063" s="65">
        <v>423.50000000000006</v>
      </c>
      <c r="N2063" s="65"/>
      <c r="P2063" s="65">
        <f t="shared" si="50"/>
        <v>592.30000000000007</v>
      </c>
    </row>
    <row r="2064" spans="1:18" ht="15">
      <c r="A2064" s="28" t="s">
        <v>2057</v>
      </c>
      <c r="B2064" s="61" t="s">
        <v>2527</v>
      </c>
      <c r="C2064" s="3"/>
      <c r="D2064" s="3"/>
      <c r="E2064" s="9" t="s">
        <v>277</v>
      </c>
      <c r="F2064" s="9" t="s">
        <v>277</v>
      </c>
      <c r="G2064" s="9" t="s">
        <v>277</v>
      </c>
      <c r="H2064" s="9" t="s">
        <v>277</v>
      </c>
      <c r="I2064" s="9" t="s">
        <v>277</v>
      </c>
      <c r="J2064" s="9" t="s">
        <v>277</v>
      </c>
      <c r="K2064" s="9" t="s">
        <v>277</v>
      </c>
      <c r="L2064" s="9" t="s">
        <v>277</v>
      </c>
      <c r="M2064" s="65">
        <v>589.1</v>
      </c>
      <c r="N2064" s="65"/>
      <c r="P2064" s="65">
        <f t="shared" si="50"/>
        <v>589.1</v>
      </c>
    </row>
    <row r="2065" spans="1:18" ht="15">
      <c r="A2065" s="28" t="s">
        <v>2058</v>
      </c>
      <c r="B2065" s="61" t="s">
        <v>2530</v>
      </c>
      <c r="C2065" s="3"/>
      <c r="D2065" s="3"/>
      <c r="E2065" s="9" t="s">
        <v>277</v>
      </c>
      <c r="F2065" s="9" t="s">
        <v>277</v>
      </c>
      <c r="G2065" s="9" t="s">
        <v>277</v>
      </c>
      <c r="H2065" s="9" t="s">
        <v>277</v>
      </c>
      <c r="I2065" s="9" t="s">
        <v>277</v>
      </c>
      <c r="J2065" s="9" t="s">
        <v>277</v>
      </c>
      <c r="K2065" s="9" t="s">
        <v>277</v>
      </c>
      <c r="L2065" s="9" t="s">
        <v>277</v>
      </c>
      <c r="M2065" s="65">
        <v>571.6</v>
      </c>
      <c r="N2065" s="65"/>
      <c r="P2065" s="65">
        <f t="shared" si="50"/>
        <v>571.6</v>
      </c>
    </row>
    <row r="2066" spans="1:18" ht="15">
      <c r="A2066" s="28" t="s">
        <v>2059</v>
      </c>
      <c r="B2066" s="61" t="s">
        <v>179</v>
      </c>
      <c r="C2066" s="3"/>
      <c r="D2066" s="3"/>
      <c r="E2066" s="9" t="s">
        <v>277</v>
      </c>
      <c r="F2066" s="9" t="s">
        <v>277</v>
      </c>
      <c r="G2066" s="9" t="s">
        <v>277</v>
      </c>
      <c r="H2066" s="9" t="s">
        <v>277</v>
      </c>
      <c r="I2066" s="9" t="s">
        <v>277</v>
      </c>
      <c r="J2066" s="9" t="s">
        <v>277</v>
      </c>
      <c r="K2066" s="9" t="s">
        <v>277</v>
      </c>
      <c r="L2066" s="9">
        <v>157.70000000000002</v>
      </c>
      <c r="M2066" s="65">
        <v>412.6</v>
      </c>
      <c r="N2066" s="65"/>
      <c r="P2066" s="65">
        <f t="shared" si="50"/>
        <v>570.30000000000007</v>
      </c>
    </row>
    <row r="2067" spans="1:18" ht="15">
      <c r="A2067" s="28" t="s">
        <v>2060</v>
      </c>
      <c r="B2067" s="61" t="s">
        <v>2516</v>
      </c>
      <c r="C2067" s="3"/>
      <c r="D2067" s="3"/>
      <c r="E2067" s="9" t="s">
        <v>277</v>
      </c>
      <c r="F2067" s="9" t="s">
        <v>277</v>
      </c>
      <c r="G2067" s="9" t="s">
        <v>277</v>
      </c>
      <c r="H2067" s="9" t="s">
        <v>277</v>
      </c>
      <c r="I2067" s="9" t="s">
        <v>277</v>
      </c>
      <c r="J2067" s="9" t="s">
        <v>277</v>
      </c>
      <c r="K2067" s="9" t="s">
        <v>277</v>
      </c>
      <c r="L2067" s="9" t="s">
        <v>277</v>
      </c>
      <c r="M2067" s="65">
        <v>557.70000000000005</v>
      </c>
      <c r="N2067" s="65"/>
      <c r="P2067" s="65">
        <f t="shared" si="50"/>
        <v>557.70000000000005</v>
      </c>
    </row>
    <row r="2068" spans="1:18" ht="15">
      <c r="A2068" s="28" t="s">
        <v>2061</v>
      </c>
      <c r="B2068" s="61" t="s">
        <v>2503</v>
      </c>
      <c r="C2068" s="3"/>
      <c r="D2068" s="3"/>
      <c r="E2068" s="9" t="s">
        <v>277</v>
      </c>
      <c r="F2068" s="9" t="s">
        <v>277</v>
      </c>
      <c r="G2068" s="9" t="s">
        <v>277</v>
      </c>
      <c r="H2068" s="9" t="s">
        <v>277</v>
      </c>
      <c r="I2068" s="9" t="s">
        <v>277</v>
      </c>
      <c r="J2068" s="9" t="s">
        <v>277</v>
      </c>
      <c r="K2068" s="9" t="s">
        <v>277</v>
      </c>
      <c r="L2068" s="9" t="s">
        <v>277</v>
      </c>
      <c r="M2068" s="65">
        <v>551.5</v>
      </c>
      <c r="N2068" s="65"/>
      <c r="P2068" s="65">
        <f t="shared" si="50"/>
        <v>551.5</v>
      </c>
    </row>
    <row r="2069" spans="1:18" ht="15">
      <c r="A2069" s="28" t="s">
        <v>2062</v>
      </c>
      <c r="B2069" s="61" t="s">
        <v>2517</v>
      </c>
      <c r="C2069" s="3"/>
      <c r="D2069" s="3"/>
      <c r="E2069" s="9" t="s">
        <v>277</v>
      </c>
      <c r="F2069" s="9" t="s">
        <v>277</v>
      </c>
      <c r="G2069" s="9" t="s">
        <v>277</v>
      </c>
      <c r="H2069" s="9" t="s">
        <v>277</v>
      </c>
      <c r="I2069" s="9" t="s">
        <v>277</v>
      </c>
      <c r="J2069" s="9" t="s">
        <v>277</v>
      </c>
      <c r="K2069" s="9" t="s">
        <v>277</v>
      </c>
      <c r="L2069" s="9" t="s">
        <v>277</v>
      </c>
      <c r="M2069" s="65">
        <v>544</v>
      </c>
      <c r="N2069" s="65"/>
      <c r="P2069" s="65">
        <f t="shared" si="50"/>
        <v>544</v>
      </c>
    </row>
    <row r="2070" spans="1:18" ht="15">
      <c r="A2070" s="28" t="s">
        <v>2063</v>
      </c>
      <c r="B2070" s="61" t="s">
        <v>2522</v>
      </c>
      <c r="C2070" s="3"/>
      <c r="D2070" s="3"/>
      <c r="E2070" s="9" t="s">
        <v>277</v>
      </c>
      <c r="F2070" s="9" t="s">
        <v>277</v>
      </c>
      <c r="G2070" s="9" t="s">
        <v>277</v>
      </c>
      <c r="H2070" s="9" t="s">
        <v>277</v>
      </c>
      <c r="I2070" s="9" t="s">
        <v>277</v>
      </c>
      <c r="J2070" s="9" t="s">
        <v>277</v>
      </c>
      <c r="K2070" s="9" t="s">
        <v>277</v>
      </c>
      <c r="L2070" s="9" t="s">
        <v>277</v>
      </c>
      <c r="M2070" s="65">
        <v>525.5</v>
      </c>
      <c r="N2070" s="65"/>
      <c r="P2070" s="65">
        <f t="shared" si="50"/>
        <v>525.5</v>
      </c>
    </row>
    <row r="2071" spans="1:18" ht="15">
      <c r="A2071" s="28" t="s">
        <v>2064</v>
      </c>
      <c r="B2071" s="61" t="s">
        <v>2521</v>
      </c>
      <c r="C2071" s="3"/>
      <c r="D2071" s="3"/>
      <c r="E2071" s="9" t="s">
        <v>277</v>
      </c>
      <c r="F2071" s="9" t="s">
        <v>277</v>
      </c>
      <c r="G2071" s="9" t="s">
        <v>277</v>
      </c>
      <c r="H2071" s="9" t="s">
        <v>277</v>
      </c>
      <c r="I2071" s="9" t="s">
        <v>277</v>
      </c>
      <c r="J2071" s="9" t="s">
        <v>277</v>
      </c>
      <c r="K2071" s="9" t="s">
        <v>277</v>
      </c>
      <c r="L2071" s="9" t="s">
        <v>277</v>
      </c>
      <c r="M2071" s="65">
        <v>521.4</v>
      </c>
      <c r="N2071" s="65"/>
      <c r="P2071" s="65">
        <f t="shared" si="50"/>
        <v>521.4</v>
      </c>
    </row>
    <row r="2072" spans="1:18" ht="15">
      <c r="A2072" s="28" t="s">
        <v>2065</v>
      </c>
      <c r="B2072" s="61" t="s">
        <v>2506</v>
      </c>
      <c r="C2072" s="3"/>
      <c r="D2072" s="3"/>
      <c r="E2072" s="9" t="s">
        <v>277</v>
      </c>
      <c r="F2072" s="9" t="s">
        <v>277</v>
      </c>
      <c r="G2072" s="9" t="s">
        <v>277</v>
      </c>
      <c r="H2072" s="9" t="s">
        <v>277</v>
      </c>
      <c r="I2072" s="9" t="s">
        <v>277</v>
      </c>
      <c r="J2072" s="9" t="s">
        <v>277</v>
      </c>
      <c r="K2072" s="9" t="s">
        <v>277</v>
      </c>
      <c r="L2072" s="9" t="s">
        <v>277</v>
      </c>
      <c r="M2072" s="65">
        <v>501</v>
      </c>
      <c r="N2072" s="65"/>
      <c r="P2072" s="65">
        <f t="shared" si="50"/>
        <v>501</v>
      </c>
    </row>
    <row r="2073" spans="1:18" ht="15">
      <c r="A2073" s="28" t="s">
        <v>2066</v>
      </c>
      <c r="B2073" s="61" t="s">
        <v>2505</v>
      </c>
      <c r="C2073" s="3"/>
      <c r="D2073" s="3"/>
      <c r="E2073" s="9" t="s">
        <v>277</v>
      </c>
      <c r="F2073" s="9" t="s">
        <v>277</v>
      </c>
      <c r="G2073" s="9" t="s">
        <v>277</v>
      </c>
      <c r="H2073" s="9" t="s">
        <v>277</v>
      </c>
      <c r="I2073" s="9" t="s">
        <v>277</v>
      </c>
      <c r="J2073" s="9" t="s">
        <v>277</v>
      </c>
      <c r="K2073" s="9" t="s">
        <v>277</v>
      </c>
      <c r="L2073" s="9" t="s">
        <v>277</v>
      </c>
      <c r="M2073" s="65">
        <v>497.4</v>
      </c>
      <c r="N2073" s="65"/>
      <c r="P2073" s="65">
        <f t="shared" si="50"/>
        <v>497.4</v>
      </c>
      <c r="R2073" t="s">
        <v>2297</v>
      </c>
    </row>
    <row r="2074" spans="1:18" ht="15">
      <c r="A2074" s="28" t="s">
        <v>2067</v>
      </c>
      <c r="B2074" s="61" t="s">
        <v>2625</v>
      </c>
      <c r="C2074" s="3"/>
      <c r="D2074" s="3"/>
      <c r="E2074" s="9" t="s">
        <v>277</v>
      </c>
      <c r="F2074" s="9" t="s">
        <v>277</v>
      </c>
      <c r="G2074" s="9" t="s">
        <v>277</v>
      </c>
      <c r="H2074" s="9" t="s">
        <v>277</v>
      </c>
      <c r="I2074" s="9" t="s">
        <v>277</v>
      </c>
      <c r="J2074" s="9" t="s">
        <v>277</v>
      </c>
      <c r="K2074" s="9" t="s">
        <v>277</v>
      </c>
      <c r="L2074" s="9" t="s">
        <v>277</v>
      </c>
      <c r="M2074" s="65">
        <v>490.7</v>
      </c>
      <c r="N2074" s="65"/>
      <c r="P2074" s="65">
        <f t="shared" si="50"/>
        <v>490.7</v>
      </c>
    </row>
    <row r="2075" spans="1:18" ht="15">
      <c r="A2075" s="28" t="s">
        <v>2068</v>
      </c>
      <c r="B2075" s="61" t="s">
        <v>2520</v>
      </c>
      <c r="C2075" s="3"/>
      <c r="D2075" s="3"/>
      <c r="E2075" s="9" t="s">
        <v>277</v>
      </c>
      <c r="F2075" s="9" t="s">
        <v>277</v>
      </c>
      <c r="G2075" s="9" t="s">
        <v>277</v>
      </c>
      <c r="H2075" s="9" t="s">
        <v>277</v>
      </c>
      <c r="I2075" s="9" t="s">
        <v>277</v>
      </c>
      <c r="J2075" s="9" t="s">
        <v>277</v>
      </c>
      <c r="K2075" s="9" t="s">
        <v>277</v>
      </c>
      <c r="L2075" s="9" t="s">
        <v>277</v>
      </c>
      <c r="M2075" s="65">
        <v>487.5</v>
      </c>
      <c r="N2075" s="65"/>
      <c r="P2075" s="65">
        <f t="shared" si="50"/>
        <v>487.5</v>
      </c>
    </row>
    <row r="2076" spans="1:18" ht="15">
      <c r="A2076" s="28" t="s">
        <v>2069</v>
      </c>
      <c r="B2076" s="61" t="s">
        <v>2084</v>
      </c>
      <c r="C2076" s="3"/>
      <c r="D2076" s="3"/>
      <c r="E2076" s="9" t="s">
        <v>277</v>
      </c>
      <c r="F2076" s="9" t="s">
        <v>277</v>
      </c>
      <c r="G2076" s="9" t="s">
        <v>277</v>
      </c>
      <c r="H2076" s="9" t="s">
        <v>277</v>
      </c>
      <c r="I2076" s="9" t="s">
        <v>277</v>
      </c>
      <c r="J2076" s="9" t="s">
        <v>277</v>
      </c>
      <c r="K2076" s="9" t="s">
        <v>277</v>
      </c>
      <c r="L2076" s="9">
        <v>333.8</v>
      </c>
      <c r="M2076" s="65">
        <v>149.80000000000001</v>
      </c>
      <c r="N2076" s="65"/>
      <c r="P2076" s="65">
        <f t="shared" si="50"/>
        <v>483.6</v>
      </c>
    </row>
    <row r="2077" spans="1:18" ht="15">
      <c r="A2077" s="28" t="s">
        <v>2070</v>
      </c>
      <c r="B2077" s="61" t="s">
        <v>2514</v>
      </c>
      <c r="C2077" s="3"/>
      <c r="D2077" s="3"/>
      <c r="E2077" s="9" t="s">
        <v>277</v>
      </c>
      <c r="F2077" s="9" t="s">
        <v>277</v>
      </c>
      <c r="G2077" s="9" t="s">
        <v>277</v>
      </c>
      <c r="H2077" s="9" t="s">
        <v>277</v>
      </c>
      <c r="I2077" s="9" t="s">
        <v>277</v>
      </c>
      <c r="J2077" s="9" t="s">
        <v>277</v>
      </c>
      <c r="K2077" s="9" t="s">
        <v>277</v>
      </c>
      <c r="L2077" s="9" t="s">
        <v>277</v>
      </c>
      <c r="M2077" s="65">
        <v>470.5</v>
      </c>
      <c r="N2077" s="65"/>
      <c r="P2077" s="65">
        <f t="shared" si="50"/>
        <v>470.5</v>
      </c>
    </row>
    <row r="2078" spans="1:18" ht="15">
      <c r="A2078" s="28" t="s">
        <v>2071</v>
      </c>
      <c r="B2078" s="226" t="s">
        <v>2074</v>
      </c>
      <c r="C2078" s="3"/>
      <c r="D2078" s="3"/>
      <c r="E2078" s="9" t="s">
        <v>277</v>
      </c>
      <c r="F2078" s="9" t="s">
        <v>277</v>
      </c>
      <c r="G2078" s="9" t="s">
        <v>277</v>
      </c>
      <c r="H2078" s="9" t="s">
        <v>277</v>
      </c>
      <c r="I2078" s="9" t="s">
        <v>277</v>
      </c>
      <c r="J2078" s="9" t="s">
        <v>277</v>
      </c>
      <c r="K2078" s="9" t="s">
        <v>277</v>
      </c>
      <c r="L2078" s="9">
        <v>325.39999999999998</v>
      </c>
      <c r="M2078" s="65">
        <v>142.4</v>
      </c>
      <c r="N2078" s="65"/>
      <c r="P2078" s="65">
        <f t="shared" si="50"/>
        <v>467.79999999999995</v>
      </c>
    </row>
    <row r="2079" spans="1:18" ht="15">
      <c r="A2079" s="28" t="s">
        <v>2072</v>
      </c>
      <c r="B2079" s="61" t="s">
        <v>2525</v>
      </c>
      <c r="C2079" s="3"/>
      <c r="D2079" s="3"/>
      <c r="E2079" s="9" t="s">
        <v>277</v>
      </c>
      <c r="F2079" s="9" t="s">
        <v>277</v>
      </c>
      <c r="G2079" s="9" t="s">
        <v>277</v>
      </c>
      <c r="H2079" s="9" t="s">
        <v>277</v>
      </c>
      <c r="I2079" s="9" t="s">
        <v>277</v>
      </c>
      <c r="J2079" s="9" t="s">
        <v>277</v>
      </c>
      <c r="K2079" s="9" t="s">
        <v>277</v>
      </c>
      <c r="L2079" s="9" t="s">
        <v>277</v>
      </c>
      <c r="M2079" s="65">
        <v>458.5</v>
      </c>
      <c r="N2079" s="65"/>
      <c r="P2079" s="65">
        <f t="shared" si="50"/>
        <v>458.5</v>
      </c>
    </row>
    <row r="2080" spans="1:18" ht="15">
      <c r="A2080" s="28" t="s">
        <v>2149</v>
      </c>
      <c r="B2080" s="61" t="s">
        <v>2098</v>
      </c>
      <c r="C2080" s="3"/>
      <c r="D2080" s="3"/>
      <c r="E2080" s="9" t="s">
        <v>277</v>
      </c>
      <c r="F2080" s="9" t="s">
        <v>277</v>
      </c>
      <c r="G2080" s="9" t="s">
        <v>277</v>
      </c>
      <c r="H2080" s="9" t="s">
        <v>277</v>
      </c>
      <c r="I2080" s="9" t="s">
        <v>277</v>
      </c>
      <c r="J2080" s="9" t="s">
        <v>277</v>
      </c>
      <c r="K2080" s="9" t="s">
        <v>277</v>
      </c>
      <c r="L2080" s="179">
        <v>454.7</v>
      </c>
      <c r="M2080" s="9" t="s">
        <v>277</v>
      </c>
      <c r="N2080" s="65"/>
      <c r="P2080" s="65">
        <f t="shared" si="50"/>
        <v>454.7</v>
      </c>
      <c r="R2080" t="s">
        <v>287</v>
      </c>
    </row>
    <row r="2081" spans="1:18" ht="15">
      <c r="A2081" s="28" t="s">
        <v>2150</v>
      </c>
      <c r="B2081" s="61" t="s">
        <v>2523</v>
      </c>
      <c r="C2081" s="3"/>
      <c r="D2081" s="3"/>
      <c r="E2081" s="9" t="s">
        <v>277</v>
      </c>
      <c r="F2081" s="9" t="s">
        <v>277</v>
      </c>
      <c r="G2081" s="9" t="s">
        <v>277</v>
      </c>
      <c r="H2081" s="9" t="s">
        <v>277</v>
      </c>
      <c r="I2081" s="9" t="s">
        <v>277</v>
      </c>
      <c r="J2081" s="9" t="s">
        <v>277</v>
      </c>
      <c r="K2081" s="9" t="s">
        <v>277</v>
      </c>
      <c r="L2081" s="9" t="s">
        <v>277</v>
      </c>
      <c r="M2081" s="65">
        <v>449.09999999999997</v>
      </c>
      <c r="N2081" s="65"/>
      <c r="P2081" s="65">
        <f t="shared" si="50"/>
        <v>449.09999999999997</v>
      </c>
    </row>
    <row r="2082" spans="1:18" ht="15">
      <c r="A2082" s="28" t="s">
        <v>2151</v>
      </c>
      <c r="B2082" s="61" t="s">
        <v>2079</v>
      </c>
      <c r="C2082" s="3"/>
      <c r="D2082" s="3"/>
      <c r="E2082" s="9" t="s">
        <v>277</v>
      </c>
      <c r="F2082" s="9" t="s">
        <v>277</v>
      </c>
      <c r="G2082" s="9" t="s">
        <v>277</v>
      </c>
      <c r="H2082" s="9" t="s">
        <v>277</v>
      </c>
      <c r="I2082" s="9" t="s">
        <v>277</v>
      </c>
      <c r="J2082" s="9" t="s">
        <v>277</v>
      </c>
      <c r="K2082" s="9" t="s">
        <v>277</v>
      </c>
      <c r="L2082" s="9">
        <v>170.5</v>
      </c>
      <c r="M2082" s="65">
        <v>265.5</v>
      </c>
      <c r="N2082" s="65"/>
      <c r="P2082" s="65">
        <f t="shared" si="50"/>
        <v>436</v>
      </c>
    </row>
    <row r="2083" spans="1:18" ht="15">
      <c r="A2083" s="238" t="s">
        <v>2480</v>
      </c>
      <c r="B2083" s="226" t="s">
        <v>2073</v>
      </c>
      <c r="C2083" s="3"/>
      <c r="D2083" s="3"/>
      <c r="E2083" s="9" t="s">
        <v>277</v>
      </c>
      <c r="F2083" s="9" t="s">
        <v>277</v>
      </c>
      <c r="G2083" s="9" t="s">
        <v>277</v>
      </c>
      <c r="H2083" s="9" t="s">
        <v>277</v>
      </c>
      <c r="I2083" s="9" t="s">
        <v>277</v>
      </c>
      <c r="J2083" s="9" t="s">
        <v>277</v>
      </c>
      <c r="K2083" s="9" t="s">
        <v>277</v>
      </c>
      <c r="L2083" s="9">
        <v>421.5</v>
      </c>
      <c r="M2083" s="9" t="s">
        <v>277</v>
      </c>
      <c r="N2083" s="65"/>
      <c r="P2083" s="65">
        <f t="shared" ref="P2083:P2113" si="51">SUM(E2083:M2083)</f>
        <v>421.5</v>
      </c>
    </row>
    <row r="2084" spans="1:18" ht="15">
      <c r="A2084" s="238" t="s">
        <v>2481</v>
      </c>
      <c r="B2084" s="61" t="s">
        <v>2511</v>
      </c>
      <c r="C2084" s="3"/>
      <c r="D2084" s="3"/>
      <c r="E2084" s="9" t="s">
        <v>277</v>
      </c>
      <c r="F2084" s="9" t="s">
        <v>277</v>
      </c>
      <c r="G2084" s="9" t="s">
        <v>277</v>
      </c>
      <c r="H2084" s="9" t="s">
        <v>277</v>
      </c>
      <c r="I2084" s="9" t="s">
        <v>277</v>
      </c>
      <c r="J2084" s="9" t="s">
        <v>277</v>
      </c>
      <c r="K2084" s="9" t="s">
        <v>277</v>
      </c>
      <c r="L2084" s="9" t="s">
        <v>277</v>
      </c>
      <c r="M2084" s="65">
        <v>392.8</v>
      </c>
      <c r="N2084" s="65"/>
      <c r="P2084" s="65">
        <f t="shared" si="51"/>
        <v>392.8</v>
      </c>
    </row>
    <row r="2085" spans="1:18" ht="15">
      <c r="A2085" s="238" t="s">
        <v>2482</v>
      </c>
      <c r="B2085" s="61" t="s">
        <v>178</v>
      </c>
      <c r="E2085" s="179">
        <v>386.2</v>
      </c>
      <c r="F2085" s="9" t="s">
        <v>277</v>
      </c>
      <c r="G2085" s="9" t="s">
        <v>277</v>
      </c>
      <c r="H2085" s="9" t="s">
        <v>277</v>
      </c>
      <c r="I2085" s="9" t="s">
        <v>277</v>
      </c>
      <c r="J2085" s="9" t="s">
        <v>277</v>
      </c>
      <c r="K2085" s="9" t="s">
        <v>277</v>
      </c>
      <c r="L2085" s="9" t="s">
        <v>277</v>
      </c>
      <c r="M2085" s="9" t="s">
        <v>277</v>
      </c>
      <c r="P2085" s="65">
        <f t="shared" si="51"/>
        <v>386.2</v>
      </c>
      <c r="R2085" t="s">
        <v>291</v>
      </c>
    </row>
    <row r="2086" spans="1:18" ht="15">
      <c r="A2086" s="238" t="s">
        <v>2483</v>
      </c>
      <c r="B2086" s="226" t="s">
        <v>1577</v>
      </c>
      <c r="C2086" s="3"/>
      <c r="D2086" s="3"/>
      <c r="E2086" s="9" t="s">
        <v>277</v>
      </c>
      <c r="F2086" s="9" t="s">
        <v>277</v>
      </c>
      <c r="G2086" s="9" t="s">
        <v>277</v>
      </c>
      <c r="H2086" s="9" t="s">
        <v>277</v>
      </c>
      <c r="I2086" s="9" t="s">
        <v>277</v>
      </c>
      <c r="J2086" s="179">
        <v>375.00000000000091</v>
      </c>
      <c r="K2086" s="9" t="s">
        <v>277</v>
      </c>
      <c r="L2086" s="9" t="s">
        <v>277</v>
      </c>
      <c r="M2086" s="9" t="s">
        <v>277</v>
      </c>
      <c r="P2086" s="65">
        <f t="shared" si="51"/>
        <v>375.00000000000091</v>
      </c>
      <c r="R2086" t="s">
        <v>287</v>
      </c>
    </row>
    <row r="2087" spans="1:18" ht="15">
      <c r="A2087" s="238" t="s">
        <v>2484</v>
      </c>
      <c r="B2087" s="61" t="s">
        <v>2504</v>
      </c>
      <c r="C2087" s="3"/>
      <c r="D2087" s="3"/>
      <c r="E2087" s="9" t="s">
        <v>277</v>
      </c>
      <c r="F2087" s="9" t="s">
        <v>277</v>
      </c>
      <c r="G2087" s="9" t="s">
        <v>277</v>
      </c>
      <c r="H2087" s="9" t="s">
        <v>277</v>
      </c>
      <c r="I2087" s="9" t="s">
        <v>277</v>
      </c>
      <c r="J2087" s="9" t="s">
        <v>277</v>
      </c>
      <c r="K2087" s="9" t="s">
        <v>277</v>
      </c>
      <c r="L2087" s="9" t="s">
        <v>277</v>
      </c>
      <c r="M2087" s="65">
        <v>372.8</v>
      </c>
      <c r="N2087" s="65"/>
      <c r="P2087" s="65">
        <f t="shared" si="51"/>
        <v>372.8</v>
      </c>
    </row>
    <row r="2088" spans="1:18" ht="15">
      <c r="A2088" s="238" t="s">
        <v>2485</v>
      </c>
      <c r="B2088" s="61" t="s">
        <v>163</v>
      </c>
      <c r="E2088" s="9" t="s">
        <v>277</v>
      </c>
      <c r="F2088" s="9" t="s">
        <v>277</v>
      </c>
      <c r="G2088" s="9">
        <v>372.2</v>
      </c>
      <c r="H2088" s="9" t="s">
        <v>277</v>
      </c>
      <c r="I2088" s="9" t="s">
        <v>277</v>
      </c>
      <c r="J2088" s="9" t="s">
        <v>277</v>
      </c>
      <c r="K2088" s="9" t="s">
        <v>277</v>
      </c>
      <c r="L2088" s="9" t="s">
        <v>277</v>
      </c>
      <c r="M2088" s="9" t="s">
        <v>277</v>
      </c>
      <c r="P2088" s="65">
        <f t="shared" si="51"/>
        <v>372.2</v>
      </c>
    </row>
    <row r="2089" spans="1:18" ht="15">
      <c r="A2089" s="238" t="s">
        <v>2486</v>
      </c>
      <c r="B2089" s="61" t="s">
        <v>2515</v>
      </c>
      <c r="C2089" s="3"/>
      <c r="D2089" s="3"/>
      <c r="E2089" s="9" t="s">
        <v>277</v>
      </c>
      <c r="F2089" s="9" t="s">
        <v>277</v>
      </c>
      <c r="G2089" s="9" t="s">
        <v>277</v>
      </c>
      <c r="H2089" s="9" t="s">
        <v>277</v>
      </c>
      <c r="I2089" s="9" t="s">
        <v>277</v>
      </c>
      <c r="J2089" s="9" t="s">
        <v>277</v>
      </c>
      <c r="K2089" s="9" t="s">
        <v>277</v>
      </c>
      <c r="L2089" s="9" t="s">
        <v>277</v>
      </c>
      <c r="M2089" s="65">
        <v>370.5</v>
      </c>
      <c r="N2089" s="65"/>
      <c r="P2089" s="65">
        <f t="shared" si="51"/>
        <v>370.5</v>
      </c>
    </row>
    <row r="2090" spans="1:18" ht="15">
      <c r="A2090" s="238" t="s">
        <v>2487</v>
      </c>
      <c r="B2090" s="61" t="s">
        <v>2508</v>
      </c>
      <c r="C2090" s="3"/>
      <c r="D2090" s="3"/>
      <c r="E2090" s="9" t="s">
        <v>277</v>
      </c>
      <c r="F2090" s="9" t="s">
        <v>277</v>
      </c>
      <c r="G2090" s="9" t="s">
        <v>277</v>
      </c>
      <c r="H2090" s="9" t="s">
        <v>277</v>
      </c>
      <c r="I2090" s="9" t="s">
        <v>277</v>
      </c>
      <c r="J2090" s="9" t="s">
        <v>277</v>
      </c>
      <c r="K2090" s="9" t="s">
        <v>277</v>
      </c>
      <c r="L2090" s="9" t="s">
        <v>277</v>
      </c>
      <c r="M2090" s="65">
        <v>368.3</v>
      </c>
      <c r="N2090" s="65"/>
      <c r="P2090" s="65">
        <f t="shared" si="51"/>
        <v>368.3</v>
      </c>
    </row>
    <row r="2091" spans="1:18" ht="15">
      <c r="A2091" s="238" t="s">
        <v>2488</v>
      </c>
      <c r="B2091" s="61" t="s">
        <v>2612</v>
      </c>
      <c r="C2091" s="3"/>
      <c r="D2091" s="3"/>
      <c r="E2091" s="9" t="s">
        <v>277</v>
      </c>
      <c r="F2091" s="9" t="s">
        <v>277</v>
      </c>
      <c r="G2091" s="9" t="s">
        <v>277</v>
      </c>
      <c r="H2091" s="9" t="s">
        <v>277</v>
      </c>
      <c r="I2091" s="9" t="s">
        <v>277</v>
      </c>
      <c r="J2091" s="9" t="s">
        <v>277</v>
      </c>
      <c r="K2091" s="9" t="s">
        <v>277</v>
      </c>
      <c r="L2091" s="9" t="s">
        <v>277</v>
      </c>
      <c r="M2091" s="65">
        <v>349.5</v>
      </c>
      <c r="N2091" s="65"/>
      <c r="P2091" s="65">
        <f t="shared" si="51"/>
        <v>349.5</v>
      </c>
    </row>
    <row r="2092" spans="1:18" ht="15">
      <c r="A2092" s="238" t="s">
        <v>2489</v>
      </c>
      <c r="B2092" s="170" t="s">
        <v>1270</v>
      </c>
      <c r="C2092" s="3"/>
      <c r="D2092" s="3"/>
      <c r="E2092" s="9" t="s">
        <v>277</v>
      </c>
      <c r="F2092" s="9" t="s">
        <v>277</v>
      </c>
      <c r="G2092" s="9" t="s">
        <v>277</v>
      </c>
      <c r="H2092" s="9" t="s">
        <v>277</v>
      </c>
      <c r="I2092" s="9">
        <v>154.99999999999818</v>
      </c>
      <c r="J2092" s="9">
        <v>180</v>
      </c>
      <c r="K2092" s="9" t="s">
        <v>277</v>
      </c>
      <c r="L2092" s="9" t="s">
        <v>277</v>
      </c>
      <c r="M2092" s="9" t="s">
        <v>277</v>
      </c>
      <c r="P2092" s="65">
        <f t="shared" si="51"/>
        <v>334.99999999999818</v>
      </c>
    </row>
    <row r="2093" spans="1:18" ht="15">
      <c r="A2093" s="238" t="s">
        <v>2490</v>
      </c>
      <c r="B2093" s="61" t="s">
        <v>2524</v>
      </c>
      <c r="C2093" s="3"/>
      <c r="D2093" s="3"/>
      <c r="E2093" s="9" t="s">
        <v>277</v>
      </c>
      <c r="F2093" s="9" t="s">
        <v>277</v>
      </c>
      <c r="G2093" s="9" t="s">
        <v>277</v>
      </c>
      <c r="H2093" s="9" t="s">
        <v>277</v>
      </c>
      <c r="I2093" s="9" t="s">
        <v>277</v>
      </c>
      <c r="J2093" s="9" t="s">
        <v>277</v>
      </c>
      <c r="K2093" s="9" t="s">
        <v>277</v>
      </c>
      <c r="L2093" s="9" t="s">
        <v>277</v>
      </c>
      <c r="M2093" s="65">
        <v>333.9</v>
      </c>
      <c r="N2093" s="65"/>
      <c r="P2093" s="65">
        <f t="shared" si="51"/>
        <v>333.9</v>
      </c>
    </row>
    <row r="2094" spans="1:18" ht="15">
      <c r="A2094" s="238" t="s">
        <v>2491</v>
      </c>
      <c r="B2094" s="181" t="s">
        <v>1266</v>
      </c>
      <c r="C2094" s="3"/>
      <c r="D2094" s="3"/>
      <c r="E2094" s="9" t="s">
        <v>277</v>
      </c>
      <c r="F2094" s="9" t="s">
        <v>277</v>
      </c>
      <c r="G2094" s="9" t="s">
        <v>277</v>
      </c>
      <c r="H2094" s="9" t="s">
        <v>277</v>
      </c>
      <c r="I2094" s="179">
        <v>330.99999999999454</v>
      </c>
      <c r="J2094" s="9" t="s">
        <v>277</v>
      </c>
      <c r="K2094" s="9" t="s">
        <v>277</v>
      </c>
      <c r="L2094" s="9" t="s">
        <v>277</v>
      </c>
      <c r="M2094" s="9" t="s">
        <v>277</v>
      </c>
      <c r="P2094" s="65">
        <f t="shared" si="51"/>
        <v>330.99999999999454</v>
      </c>
      <c r="R2094" t="s">
        <v>292</v>
      </c>
    </row>
    <row r="2095" spans="1:18" ht="15">
      <c r="A2095" s="238" t="s">
        <v>2492</v>
      </c>
      <c r="B2095" s="61" t="s">
        <v>2509</v>
      </c>
      <c r="C2095" s="3"/>
      <c r="D2095" s="3"/>
      <c r="E2095" s="9" t="s">
        <v>277</v>
      </c>
      <c r="F2095" s="9" t="s">
        <v>277</v>
      </c>
      <c r="G2095" s="9" t="s">
        <v>277</v>
      </c>
      <c r="H2095" s="9" t="s">
        <v>277</v>
      </c>
      <c r="I2095" s="9" t="s">
        <v>277</v>
      </c>
      <c r="J2095" s="9" t="s">
        <v>277</v>
      </c>
      <c r="K2095" s="9" t="s">
        <v>277</v>
      </c>
      <c r="L2095" s="9" t="s">
        <v>277</v>
      </c>
      <c r="M2095" s="65">
        <v>329.09999999999997</v>
      </c>
      <c r="N2095" s="65"/>
      <c r="P2095" s="65">
        <f t="shared" si="51"/>
        <v>329.09999999999997</v>
      </c>
    </row>
    <row r="2096" spans="1:18" ht="15">
      <c r="A2096" s="238" t="s">
        <v>2493</v>
      </c>
      <c r="B2096" s="61" t="s">
        <v>2088</v>
      </c>
      <c r="C2096" s="3"/>
      <c r="D2096" s="3"/>
      <c r="E2096" s="9" t="s">
        <v>277</v>
      </c>
      <c r="F2096" s="9" t="s">
        <v>277</v>
      </c>
      <c r="G2096" s="9" t="s">
        <v>277</v>
      </c>
      <c r="H2096" s="9" t="s">
        <v>277</v>
      </c>
      <c r="I2096" s="9" t="s">
        <v>277</v>
      </c>
      <c r="J2096" s="9" t="s">
        <v>277</v>
      </c>
      <c r="K2096" s="9" t="s">
        <v>277</v>
      </c>
      <c r="L2096" s="9">
        <v>320.5</v>
      </c>
      <c r="M2096" s="9" t="s">
        <v>277</v>
      </c>
      <c r="N2096" s="65"/>
      <c r="P2096" s="65">
        <f t="shared" si="51"/>
        <v>320.5</v>
      </c>
    </row>
    <row r="2097" spans="1:16" ht="15">
      <c r="A2097" s="238" t="s">
        <v>2494</v>
      </c>
      <c r="B2097" s="61" t="s">
        <v>2519</v>
      </c>
      <c r="C2097" s="3"/>
      <c r="D2097" s="3"/>
      <c r="E2097" s="9" t="s">
        <v>277</v>
      </c>
      <c r="F2097" s="9" t="s">
        <v>277</v>
      </c>
      <c r="G2097" s="9" t="s">
        <v>277</v>
      </c>
      <c r="H2097" s="9" t="s">
        <v>277</v>
      </c>
      <c r="I2097" s="9" t="s">
        <v>277</v>
      </c>
      <c r="J2097" s="9" t="s">
        <v>277</v>
      </c>
      <c r="K2097" s="9" t="s">
        <v>277</v>
      </c>
      <c r="L2097" s="9" t="s">
        <v>277</v>
      </c>
      <c r="M2097" s="65">
        <v>302.5</v>
      </c>
      <c r="N2097" s="65"/>
      <c r="P2097" s="65">
        <f t="shared" si="51"/>
        <v>302.5</v>
      </c>
    </row>
    <row r="2098" spans="1:16" ht="15">
      <c r="A2098" s="238" t="s">
        <v>2495</v>
      </c>
      <c r="B2098" s="61" t="s">
        <v>640</v>
      </c>
      <c r="E2098" s="9" t="s">
        <v>277</v>
      </c>
      <c r="F2098" s="9" t="s">
        <v>277</v>
      </c>
      <c r="G2098" s="9" t="s">
        <v>277</v>
      </c>
      <c r="H2098" s="9">
        <v>298.14999999999873</v>
      </c>
      <c r="I2098" s="9" t="s">
        <v>277</v>
      </c>
      <c r="J2098" s="9" t="s">
        <v>277</v>
      </c>
      <c r="K2098" s="9" t="s">
        <v>277</v>
      </c>
      <c r="L2098" s="9" t="s">
        <v>277</v>
      </c>
      <c r="M2098" s="9" t="s">
        <v>277</v>
      </c>
      <c r="P2098" s="65">
        <f t="shared" si="51"/>
        <v>298.14999999999873</v>
      </c>
    </row>
    <row r="2099" spans="1:16" ht="15">
      <c r="A2099" s="238" t="s">
        <v>2496</v>
      </c>
      <c r="B2099" s="61" t="s">
        <v>2518</v>
      </c>
      <c r="C2099" s="3"/>
      <c r="D2099" s="3"/>
      <c r="E2099" s="9" t="s">
        <v>277</v>
      </c>
      <c r="F2099" s="9" t="s">
        <v>277</v>
      </c>
      <c r="G2099" s="9" t="s">
        <v>277</v>
      </c>
      <c r="H2099" s="9" t="s">
        <v>277</v>
      </c>
      <c r="I2099" s="9" t="s">
        <v>277</v>
      </c>
      <c r="J2099" s="9" t="s">
        <v>277</v>
      </c>
      <c r="K2099" s="9" t="s">
        <v>277</v>
      </c>
      <c r="L2099" s="9" t="s">
        <v>277</v>
      </c>
      <c r="M2099" s="65">
        <v>293.5</v>
      </c>
      <c r="N2099" s="65"/>
      <c r="P2099" s="65">
        <f t="shared" si="51"/>
        <v>293.5</v>
      </c>
    </row>
    <row r="2100" spans="1:16" ht="15">
      <c r="A2100" s="238" t="s">
        <v>2497</v>
      </c>
      <c r="B2100" s="226" t="s">
        <v>1616</v>
      </c>
      <c r="C2100" s="3"/>
      <c r="D2100" s="3"/>
      <c r="E2100" s="9" t="s">
        <v>277</v>
      </c>
      <c r="F2100" s="9" t="s">
        <v>277</v>
      </c>
      <c r="G2100" s="9" t="s">
        <v>277</v>
      </c>
      <c r="H2100" s="9" t="s">
        <v>277</v>
      </c>
      <c r="I2100" s="9" t="s">
        <v>277</v>
      </c>
      <c r="J2100" s="9" t="s">
        <v>277</v>
      </c>
      <c r="K2100" s="9">
        <v>129.80000000000064</v>
      </c>
      <c r="L2100" s="9">
        <v>153.6</v>
      </c>
      <c r="M2100" s="9" t="s">
        <v>277</v>
      </c>
      <c r="P2100" s="65">
        <f t="shared" si="51"/>
        <v>283.40000000000066</v>
      </c>
    </row>
    <row r="2101" spans="1:16" ht="15">
      <c r="A2101" s="238" t="s">
        <v>2498</v>
      </c>
      <c r="B2101" s="61" t="s">
        <v>2532</v>
      </c>
      <c r="C2101" s="3"/>
      <c r="D2101" s="3"/>
      <c r="E2101" s="9" t="s">
        <v>277</v>
      </c>
      <c r="F2101" s="9" t="s">
        <v>277</v>
      </c>
      <c r="G2101" s="9" t="s">
        <v>277</v>
      </c>
      <c r="H2101" s="9" t="s">
        <v>277</v>
      </c>
      <c r="I2101" s="9" t="s">
        <v>277</v>
      </c>
      <c r="J2101" s="9" t="s">
        <v>277</v>
      </c>
      <c r="K2101" s="9" t="s">
        <v>277</v>
      </c>
      <c r="L2101" s="9" t="s">
        <v>277</v>
      </c>
      <c r="M2101" s="65">
        <v>282.3</v>
      </c>
      <c r="N2101" s="65"/>
      <c r="P2101" s="65">
        <f t="shared" si="51"/>
        <v>282.3</v>
      </c>
    </row>
    <row r="2102" spans="1:16" ht="15">
      <c r="A2102" s="238" t="s">
        <v>2499</v>
      </c>
      <c r="B2102" s="170" t="s">
        <v>1294</v>
      </c>
      <c r="C2102" s="3"/>
      <c r="D2102" s="3"/>
      <c r="E2102" s="9" t="s">
        <v>277</v>
      </c>
      <c r="F2102" s="9" t="s">
        <v>277</v>
      </c>
      <c r="G2102" s="9" t="s">
        <v>277</v>
      </c>
      <c r="H2102" s="9" t="s">
        <v>277</v>
      </c>
      <c r="I2102" s="9">
        <v>265.60000000000218</v>
      </c>
      <c r="J2102" s="9" t="s">
        <v>277</v>
      </c>
      <c r="K2102" s="9" t="s">
        <v>277</v>
      </c>
      <c r="L2102" s="9" t="s">
        <v>277</v>
      </c>
      <c r="M2102" s="9" t="s">
        <v>277</v>
      </c>
      <c r="P2102" s="65">
        <f t="shared" si="51"/>
        <v>265.60000000000218</v>
      </c>
    </row>
    <row r="2103" spans="1:16" ht="15">
      <c r="A2103" s="238" t="s">
        <v>2500</v>
      </c>
      <c r="B2103" s="226" t="s">
        <v>1617</v>
      </c>
      <c r="C2103" s="3"/>
      <c r="D2103" s="3"/>
      <c r="E2103" s="9" t="s">
        <v>277</v>
      </c>
      <c r="F2103" s="9" t="s">
        <v>277</v>
      </c>
      <c r="G2103" s="9" t="s">
        <v>277</v>
      </c>
      <c r="H2103" s="9" t="s">
        <v>277</v>
      </c>
      <c r="I2103" s="9" t="s">
        <v>277</v>
      </c>
      <c r="J2103" s="9" t="s">
        <v>277</v>
      </c>
      <c r="K2103" s="9">
        <v>94.899999999999636</v>
      </c>
      <c r="L2103" s="62" t="s">
        <v>278</v>
      </c>
      <c r="M2103" s="65">
        <v>158.4</v>
      </c>
      <c r="P2103" s="65">
        <f t="shared" si="51"/>
        <v>253.29999999999964</v>
      </c>
    </row>
    <row r="2104" spans="1:16" ht="15">
      <c r="A2104" s="238" t="s">
        <v>2501</v>
      </c>
      <c r="B2104" s="61" t="s">
        <v>2528</v>
      </c>
      <c r="C2104" s="3"/>
      <c r="D2104" s="3"/>
      <c r="E2104" s="9" t="s">
        <v>277</v>
      </c>
      <c r="F2104" s="9" t="s">
        <v>277</v>
      </c>
      <c r="G2104" s="9" t="s">
        <v>277</v>
      </c>
      <c r="H2104" s="9" t="s">
        <v>277</v>
      </c>
      <c r="I2104" s="9" t="s">
        <v>277</v>
      </c>
      <c r="J2104" s="9" t="s">
        <v>277</v>
      </c>
      <c r="K2104" s="9" t="s">
        <v>277</v>
      </c>
      <c r="L2104" s="9" t="s">
        <v>277</v>
      </c>
      <c r="M2104" s="65">
        <v>225.3</v>
      </c>
      <c r="N2104" s="65"/>
      <c r="P2104" s="65">
        <f t="shared" si="51"/>
        <v>225.3</v>
      </c>
    </row>
    <row r="2105" spans="1:16" ht="15">
      <c r="A2105" s="238" t="s">
        <v>2502</v>
      </c>
      <c r="B2105" s="226" t="s">
        <v>1594</v>
      </c>
      <c r="C2105" s="3"/>
      <c r="D2105" s="3"/>
      <c r="E2105" s="9" t="s">
        <v>277</v>
      </c>
      <c r="F2105" s="9" t="s">
        <v>277</v>
      </c>
      <c r="G2105" s="9" t="s">
        <v>277</v>
      </c>
      <c r="H2105" s="9" t="s">
        <v>277</v>
      </c>
      <c r="I2105" s="9" t="s">
        <v>277</v>
      </c>
      <c r="J2105" s="9" t="s">
        <v>277</v>
      </c>
      <c r="K2105" s="9">
        <v>216.10000000000127</v>
      </c>
      <c r="L2105" s="9" t="s">
        <v>277</v>
      </c>
      <c r="M2105" s="9" t="s">
        <v>277</v>
      </c>
      <c r="P2105" s="65">
        <f t="shared" si="51"/>
        <v>216.10000000000127</v>
      </c>
    </row>
    <row r="2106" spans="1:16" ht="15">
      <c r="A2106" s="238" t="s">
        <v>2531</v>
      </c>
      <c r="B2106" s="61" t="s">
        <v>2087</v>
      </c>
      <c r="C2106" s="3"/>
      <c r="D2106" s="3"/>
      <c r="E2106" s="9" t="s">
        <v>277</v>
      </c>
      <c r="F2106" s="9" t="s">
        <v>277</v>
      </c>
      <c r="G2106" s="9" t="s">
        <v>277</v>
      </c>
      <c r="H2106" s="9" t="s">
        <v>277</v>
      </c>
      <c r="I2106" s="9" t="s">
        <v>277</v>
      </c>
      <c r="J2106" s="9" t="s">
        <v>277</v>
      </c>
      <c r="K2106" s="9" t="s">
        <v>277</v>
      </c>
      <c r="L2106" s="9">
        <v>210.5</v>
      </c>
      <c r="M2106" s="9" t="s">
        <v>277</v>
      </c>
      <c r="N2106" s="65"/>
      <c r="P2106" s="65">
        <f t="shared" si="51"/>
        <v>210.5</v>
      </c>
    </row>
    <row r="2107" spans="1:16" ht="15">
      <c r="A2107" s="238" t="s">
        <v>2613</v>
      </c>
      <c r="B2107" s="170" t="s">
        <v>1275</v>
      </c>
      <c r="C2107" s="3"/>
      <c r="D2107" s="3"/>
      <c r="E2107" s="9" t="s">
        <v>277</v>
      </c>
      <c r="F2107" s="9" t="s">
        <v>277</v>
      </c>
      <c r="G2107" s="9" t="s">
        <v>277</v>
      </c>
      <c r="H2107" s="9" t="s">
        <v>277</v>
      </c>
      <c r="I2107" s="9">
        <v>205</v>
      </c>
      <c r="J2107" s="9" t="s">
        <v>277</v>
      </c>
      <c r="K2107" s="9" t="s">
        <v>277</v>
      </c>
      <c r="L2107" s="9" t="s">
        <v>277</v>
      </c>
      <c r="M2107" s="9" t="s">
        <v>277</v>
      </c>
      <c r="P2107" s="65">
        <f t="shared" si="51"/>
        <v>205</v>
      </c>
    </row>
    <row r="2108" spans="1:16" ht="15">
      <c r="A2108" s="238" t="s">
        <v>2626</v>
      </c>
      <c r="B2108" s="61" t="s">
        <v>2512</v>
      </c>
      <c r="C2108" s="3"/>
      <c r="D2108" s="3"/>
      <c r="E2108" s="9" t="s">
        <v>277</v>
      </c>
      <c r="F2108" s="9" t="s">
        <v>277</v>
      </c>
      <c r="G2108" s="9" t="s">
        <v>277</v>
      </c>
      <c r="H2108" s="9" t="s">
        <v>277</v>
      </c>
      <c r="I2108" s="9" t="s">
        <v>277</v>
      </c>
      <c r="J2108" s="9" t="s">
        <v>277</v>
      </c>
      <c r="K2108" s="9" t="s">
        <v>277</v>
      </c>
      <c r="L2108" s="9" t="s">
        <v>277</v>
      </c>
      <c r="M2108" s="65">
        <v>194.8</v>
      </c>
      <c r="N2108" s="65"/>
      <c r="P2108" s="65">
        <f t="shared" si="51"/>
        <v>194.8</v>
      </c>
    </row>
    <row r="2109" spans="1:16" ht="15">
      <c r="A2109" s="238" t="s">
        <v>2662</v>
      </c>
      <c r="B2109" s="61" t="s">
        <v>650</v>
      </c>
      <c r="E2109" s="9" t="s">
        <v>277</v>
      </c>
      <c r="F2109" s="9" t="s">
        <v>277</v>
      </c>
      <c r="G2109" s="9" t="s">
        <v>277</v>
      </c>
      <c r="H2109" s="9">
        <v>186.70000000000073</v>
      </c>
      <c r="I2109" s="9" t="s">
        <v>277</v>
      </c>
      <c r="J2109" s="9" t="s">
        <v>277</v>
      </c>
      <c r="K2109" s="9" t="s">
        <v>277</v>
      </c>
      <c r="L2109" s="9" t="s">
        <v>277</v>
      </c>
      <c r="M2109" s="9" t="s">
        <v>277</v>
      </c>
      <c r="P2109" s="65">
        <f t="shared" si="51"/>
        <v>186.70000000000073</v>
      </c>
    </row>
    <row r="2110" spans="1:16" ht="15">
      <c r="A2110" s="238" t="s">
        <v>2663</v>
      </c>
      <c r="B2110" s="170" t="s">
        <v>1282</v>
      </c>
      <c r="C2110" s="3"/>
      <c r="D2110" s="3"/>
      <c r="E2110" s="9" t="s">
        <v>277</v>
      </c>
      <c r="F2110" s="9" t="s">
        <v>277</v>
      </c>
      <c r="G2110" s="9" t="s">
        <v>277</v>
      </c>
      <c r="H2110" s="9" t="s">
        <v>277</v>
      </c>
      <c r="I2110" s="9">
        <v>170.40000000000146</v>
      </c>
      <c r="J2110" s="9" t="s">
        <v>277</v>
      </c>
      <c r="K2110" s="9" t="s">
        <v>277</v>
      </c>
      <c r="L2110" s="9" t="s">
        <v>277</v>
      </c>
      <c r="M2110" s="9" t="s">
        <v>277</v>
      </c>
      <c r="P2110" s="65">
        <f t="shared" si="51"/>
        <v>170.40000000000146</v>
      </c>
    </row>
    <row r="2111" spans="1:16" ht="15">
      <c r="A2111" s="238" t="s">
        <v>2664</v>
      </c>
      <c r="B2111" s="170" t="s">
        <v>1274</v>
      </c>
      <c r="C2111" s="3"/>
      <c r="D2111" s="3"/>
      <c r="E2111" s="9" t="s">
        <v>277</v>
      </c>
      <c r="F2111" s="9" t="s">
        <v>277</v>
      </c>
      <c r="G2111" s="9" t="s">
        <v>277</v>
      </c>
      <c r="H2111" s="9" t="s">
        <v>277</v>
      </c>
      <c r="I2111" s="9">
        <v>145.89999999999964</v>
      </c>
      <c r="J2111" s="9" t="s">
        <v>277</v>
      </c>
      <c r="K2111" s="9" t="s">
        <v>277</v>
      </c>
      <c r="L2111" s="9" t="s">
        <v>277</v>
      </c>
      <c r="M2111" s="9" t="s">
        <v>277</v>
      </c>
      <c r="P2111" s="65">
        <f t="shared" si="51"/>
        <v>145.89999999999964</v>
      </c>
    </row>
    <row r="2112" spans="1:16" ht="15">
      <c r="A2112" s="238" t="s">
        <v>2665</v>
      </c>
      <c r="B2112" s="170" t="s">
        <v>1273</v>
      </c>
      <c r="C2112" s="3"/>
      <c r="D2112" s="3"/>
      <c r="E2112" s="9" t="s">
        <v>277</v>
      </c>
      <c r="F2112" s="9" t="s">
        <v>277</v>
      </c>
      <c r="G2112" s="9" t="s">
        <v>277</v>
      </c>
      <c r="H2112" s="9" t="s">
        <v>277</v>
      </c>
      <c r="I2112" s="9">
        <v>100.30000000000291</v>
      </c>
      <c r="J2112" s="9" t="s">
        <v>277</v>
      </c>
      <c r="K2112" s="9" t="s">
        <v>277</v>
      </c>
      <c r="L2112" s="9" t="s">
        <v>277</v>
      </c>
      <c r="M2112" s="9" t="s">
        <v>277</v>
      </c>
      <c r="P2112" s="65">
        <f t="shared" si="51"/>
        <v>100.30000000000291</v>
      </c>
    </row>
    <row r="2113" spans="1:21" ht="15">
      <c r="A2113" s="238" t="s">
        <v>2666</v>
      </c>
      <c r="B2113" s="226" t="s">
        <v>1595</v>
      </c>
      <c r="C2113" s="3"/>
      <c r="D2113" s="3"/>
      <c r="E2113" s="9" t="s">
        <v>277</v>
      </c>
      <c r="F2113" s="9" t="s">
        <v>277</v>
      </c>
      <c r="G2113" s="9" t="s">
        <v>277</v>
      </c>
      <c r="H2113" s="9" t="s">
        <v>277</v>
      </c>
      <c r="I2113" s="9" t="s">
        <v>277</v>
      </c>
      <c r="J2113" s="9" t="s">
        <v>277</v>
      </c>
      <c r="K2113" s="62" t="s">
        <v>278</v>
      </c>
      <c r="L2113" s="9" t="s">
        <v>277</v>
      </c>
      <c r="M2113" s="9" t="s">
        <v>277</v>
      </c>
      <c r="P2113" s="65">
        <f t="shared" si="51"/>
        <v>0</v>
      </c>
    </row>
    <row r="2114" spans="1:21" ht="15">
      <c r="A2114" s="28"/>
      <c r="B2114" s="61"/>
      <c r="E2114" s="9"/>
      <c r="F2114" s="9"/>
      <c r="G2114" s="9"/>
      <c r="H2114" s="9"/>
      <c r="L2114" s="67"/>
      <c r="M2114" s="67"/>
      <c r="N2114" s="65"/>
    </row>
    <row r="2115" spans="1:21" ht="15">
      <c r="A2115" s="28"/>
      <c r="B2115" s="61"/>
      <c r="E2115" s="9"/>
      <c r="L2115" s="67"/>
      <c r="M2115" s="67"/>
    </row>
    <row r="2116" spans="1:21" ht="15">
      <c r="A2116" s="28"/>
      <c r="B2116" s="61"/>
      <c r="E2116" s="9"/>
      <c r="L2116" s="67"/>
      <c r="M2116" s="67"/>
    </row>
    <row r="2117" spans="1:21" ht="25.5">
      <c r="A2117" s="23" t="s">
        <v>190</v>
      </c>
      <c r="L2117" s="67"/>
      <c r="M2117" s="67"/>
    </row>
    <row r="2118" spans="1:21">
      <c r="L2118" s="67"/>
      <c r="M2118" s="67"/>
    </row>
    <row r="2119" spans="1:21" ht="15">
      <c r="A2119" s="38"/>
      <c r="B2119" s="38"/>
      <c r="C2119" s="38"/>
      <c r="D2119" s="38"/>
      <c r="E2119" s="59">
        <v>2016</v>
      </c>
      <c r="F2119" s="59">
        <v>2017</v>
      </c>
      <c r="G2119" s="59">
        <v>2018</v>
      </c>
      <c r="H2119" s="59">
        <v>2019</v>
      </c>
      <c r="I2119" s="59">
        <v>2020</v>
      </c>
      <c r="J2119" s="59">
        <v>2021</v>
      </c>
      <c r="K2119" s="59">
        <v>2022</v>
      </c>
      <c r="L2119" s="59">
        <v>2023</v>
      </c>
      <c r="M2119" s="59">
        <v>2024</v>
      </c>
      <c r="P2119" s="68" t="s">
        <v>40</v>
      </c>
    </row>
    <row r="2120" spans="1:21" ht="15">
      <c r="A2120" s="28" t="s">
        <v>0</v>
      </c>
      <c r="B2120" s="61" t="s">
        <v>1</v>
      </c>
      <c r="E2120" s="174">
        <v>68.5</v>
      </c>
      <c r="F2120" s="174">
        <v>387.3</v>
      </c>
      <c r="G2120" s="179">
        <v>235.5</v>
      </c>
      <c r="H2120" s="9">
        <v>38.800000000001091</v>
      </c>
      <c r="I2120" s="9">
        <v>0</v>
      </c>
      <c r="J2120" s="9">
        <v>186.79999999999927</v>
      </c>
      <c r="K2120" s="174">
        <v>509.49999999999909</v>
      </c>
      <c r="L2120" s="9">
        <v>381.8</v>
      </c>
      <c r="M2120" s="65">
        <v>157.19999999999999</v>
      </c>
      <c r="P2120" s="65">
        <f t="shared" ref="P2120:P2151" si="52">SUM(E2120:M2120)</f>
        <v>1965.3999999999994</v>
      </c>
      <c r="R2120" t="s">
        <v>1911</v>
      </c>
      <c r="U2120" s="3" t="s">
        <v>1912</v>
      </c>
    </row>
    <row r="2121" spans="1:21" ht="15">
      <c r="A2121" s="28" t="s">
        <v>2</v>
      </c>
      <c r="B2121" s="61" t="s">
        <v>141</v>
      </c>
      <c r="E2121" s="9" t="s">
        <v>277</v>
      </c>
      <c r="F2121" s="179">
        <v>270.7</v>
      </c>
      <c r="G2121" s="179">
        <v>291.8</v>
      </c>
      <c r="H2121" s="9">
        <v>215.00000000000273</v>
      </c>
      <c r="I2121" s="9">
        <v>0</v>
      </c>
      <c r="J2121" s="9">
        <v>201.40000000000236</v>
      </c>
      <c r="K2121" s="179">
        <v>432.39999999999873</v>
      </c>
      <c r="L2121" s="9">
        <v>71.7</v>
      </c>
      <c r="M2121" s="65">
        <v>291.8</v>
      </c>
      <c r="P2121" s="65">
        <f t="shared" si="52"/>
        <v>1774.8000000000038</v>
      </c>
      <c r="R2121" t="s">
        <v>1828</v>
      </c>
    </row>
    <row r="2122" spans="1:21" ht="15">
      <c r="A2122" s="28" t="s">
        <v>3</v>
      </c>
      <c r="B2122" s="61" t="s">
        <v>152</v>
      </c>
      <c r="E2122" s="9" t="s">
        <v>277</v>
      </c>
      <c r="F2122" s="9" t="s">
        <v>277</v>
      </c>
      <c r="G2122" s="175">
        <v>357.7</v>
      </c>
      <c r="H2122" s="9">
        <v>213.99999999999727</v>
      </c>
      <c r="I2122" s="9">
        <v>0</v>
      </c>
      <c r="J2122" s="9">
        <v>176.50000000000182</v>
      </c>
      <c r="K2122" s="9">
        <v>352</v>
      </c>
      <c r="L2122" s="9">
        <v>307</v>
      </c>
      <c r="M2122" s="90">
        <v>331.7</v>
      </c>
      <c r="P2122" s="65">
        <f t="shared" si="52"/>
        <v>1738.8999999999992</v>
      </c>
      <c r="R2122" t="s">
        <v>307</v>
      </c>
    </row>
    <row r="2123" spans="1:21" ht="15">
      <c r="A2123" s="28" t="s">
        <v>5</v>
      </c>
      <c r="B2123" s="61" t="s">
        <v>661</v>
      </c>
      <c r="E2123" s="9" t="s">
        <v>277</v>
      </c>
      <c r="F2123" s="9" t="s">
        <v>277</v>
      </c>
      <c r="G2123" s="9" t="s">
        <v>277</v>
      </c>
      <c r="H2123" s="176">
        <v>432.89999999999964</v>
      </c>
      <c r="I2123" s="9">
        <v>0</v>
      </c>
      <c r="J2123" s="9">
        <v>197.39999999999964</v>
      </c>
      <c r="K2123" s="9">
        <v>388.949999999998</v>
      </c>
      <c r="L2123" s="9">
        <v>305.7</v>
      </c>
      <c r="M2123" s="90">
        <v>386.2</v>
      </c>
      <c r="P2123" s="65">
        <f t="shared" si="52"/>
        <v>1711.1499999999974</v>
      </c>
      <c r="R2123" t="s">
        <v>323</v>
      </c>
      <c r="U2123" s="3" t="s">
        <v>1355</v>
      </c>
    </row>
    <row r="2124" spans="1:21" ht="15">
      <c r="A2124" s="28" t="s">
        <v>7</v>
      </c>
      <c r="B2124" s="61" t="s">
        <v>624</v>
      </c>
      <c r="E2124" s="9" t="s">
        <v>277</v>
      </c>
      <c r="F2124" s="9" t="s">
        <v>277</v>
      </c>
      <c r="G2124" s="9" t="s">
        <v>277</v>
      </c>
      <c r="H2124" s="179">
        <v>416.30000000000109</v>
      </c>
      <c r="I2124" s="9">
        <v>0</v>
      </c>
      <c r="J2124" s="179">
        <v>255.20000000000073</v>
      </c>
      <c r="K2124" s="9">
        <v>343.65000000000146</v>
      </c>
      <c r="L2124" s="174">
        <v>516.29999999999995</v>
      </c>
      <c r="M2124" s="65">
        <v>132.6</v>
      </c>
      <c r="P2124" s="65">
        <f t="shared" si="52"/>
        <v>1664.0500000000031</v>
      </c>
      <c r="R2124" t="s">
        <v>2348</v>
      </c>
    </row>
    <row r="2125" spans="1:21" ht="15">
      <c r="A2125" s="28" t="s">
        <v>8</v>
      </c>
      <c r="B2125" s="61" t="s">
        <v>27</v>
      </c>
      <c r="E2125" s="62" t="s">
        <v>278</v>
      </c>
      <c r="F2125" s="9">
        <v>56</v>
      </c>
      <c r="G2125" s="9">
        <v>164</v>
      </c>
      <c r="H2125" s="179">
        <v>412.89999999999964</v>
      </c>
      <c r="I2125" s="9">
        <v>0</v>
      </c>
      <c r="J2125" s="179">
        <v>284.699999999998</v>
      </c>
      <c r="K2125" s="9">
        <v>402.99999999999727</v>
      </c>
      <c r="L2125" s="9">
        <v>314</v>
      </c>
      <c r="M2125" s="9" t="s">
        <v>277</v>
      </c>
      <c r="P2125" s="65">
        <f t="shared" si="52"/>
        <v>1634.5999999999949</v>
      </c>
      <c r="R2125" t="s">
        <v>302</v>
      </c>
    </row>
    <row r="2126" spans="1:21" ht="15">
      <c r="A2126" s="28" t="s">
        <v>10</v>
      </c>
      <c r="B2126" s="61" t="s">
        <v>637</v>
      </c>
      <c r="E2126" s="9" t="s">
        <v>277</v>
      </c>
      <c r="F2126" s="9" t="s">
        <v>277</v>
      </c>
      <c r="G2126" s="9" t="s">
        <v>277</v>
      </c>
      <c r="H2126" s="179">
        <v>334.19999999999891</v>
      </c>
      <c r="I2126" s="9">
        <v>0</v>
      </c>
      <c r="J2126" s="9">
        <v>24.199999999998909</v>
      </c>
      <c r="K2126" s="176">
        <v>513.00000000000091</v>
      </c>
      <c r="L2126" s="179">
        <v>388.4</v>
      </c>
      <c r="M2126" s="90">
        <v>374.6</v>
      </c>
      <c r="P2126" s="65">
        <f t="shared" si="52"/>
        <v>1634.3999999999987</v>
      </c>
      <c r="R2126" t="s">
        <v>2893</v>
      </c>
      <c r="U2126" s="3" t="s">
        <v>2894</v>
      </c>
    </row>
    <row r="2127" spans="1:21" ht="15">
      <c r="A2127" s="28" t="s">
        <v>12</v>
      </c>
      <c r="B2127" s="61" t="s">
        <v>648</v>
      </c>
      <c r="E2127" s="9" t="s">
        <v>277</v>
      </c>
      <c r="F2127" s="9" t="s">
        <v>277</v>
      </c>
      <c r="G2127" s="9" t="s">
        <v>277</v>
      </c>
      <c r="H2127" s="175">
        <v>418.59999999999945</v>
      </c>
      <c r="I2127" s="9">
        <v>0</v>
      </c>
      <c r="J2127" s="179">
        <v>282.30000000000018</v>
      </c>
      <c r="K2127" s="9">
        <v>263.24999999999818</v>
      </c>
      <c r="L2127" s="9">
        <v>128.4</v>
      </c>
      <c r="M2127" s="343">
        <v>491.8</v>
      </c>
      <c r="P2127" s="65">
        <f t="shared" si="52"/>
        <v>1584.3499999999979</v>
      </c>
      <c r="R2127" t="s">
        <v>2895</v>
      </c>
    </row>
    <row r="2128" spans="1:21" ht="15">
      <c r="A2128" s="28" t="s">
        <v>14</v>
      </c>
      <c r="B2128" s="61" t="s">
        <v>21</v>
      </c>
      <c r="E2128" s="9">
        <v>8.4</v>
      </c>
      <c r="F2128" s="9">
        <v>26.6</v>
      </c>
      <c r="G2128" s="174">
        <v>390.1</v>
      </c>
      <c r="H2128" s="9">
        <v>299.20000000000073</v>
      </c>
      <c r="I2128" s="9">
        <v>0</v>
      </c>
      <c r="J2128" s="9">
        <v>109.5</v>
      </c>
      <c r="K2128" s="9">
        <v>251.5</v>
      </c>
      <c r="L2128" s="9">
        <v>116</v>
      </c>
      <c r="M2128" s="65">
        <v>269.7</v>
      </c>
      <c r="P2128" s="65">
        <f t="shared" si="52"/>
        <v>1471.0000000000007</v>
      </c>
      <c r="R2128" t="s">
        <v>299</v>
      </c>
    </row>
    <row r="2129" spans="1:21" ht="15">
      <c r="A2129" s="28" t="s">
        <v>16</v>
      </c>
      <c r="B2129" s="61" t="s">
        <v>17</v>
      </c>
      <c r="E2129" s="62" t="s">
        <v>278</v>
      </c>
      <c r="F2129" s="9">
        <v>123.7</v>
      </c>
      <c r="G2129" s="179">
        <v>348.6</v>
      </c>
      <c r="H2129" s="9">
        <v>137.60000000000127</v>
      </c>
      <c r="I2129" s="9">
        <v>0</v>
      </c>
      <c r="J2129" s="9">
        <v>204.50000000000091</v>
      </c>
      <c r="K2129" s="9">
        <v>191.39999999999873</v>
      </c>
      <c r="L2129" s="9">
        <v>124.1</v>
      </c>
      <c r="M2129" s="65">
        <v>327.7</v>
      </c>
      <c r="P2129" s="65">
        <f t="shared" si="52"/>
        <v>1457.6000000000008</v>
      </c>
      <c r="R2129" t="s">
        <v>282</v>
      </c>
    </row>
    <row r="2130" spans="1:21" ht="15">
      <c r="A2130" s="28" t="s">
        <v>18</v>
      </c>
      <c r="B2130" s="170" t="s">
        <v>1277</v>
      </c>
      <c r="C2130" s="3"/>
      <c r="D2130" s="3"/>
      <c r="E2130" s="9" t="s">
        <v>277</v>
      </c>
      <c r="F2130" s="9" t="s">
        <v>277</v>
      </c>
      <c r="G2130" s="9" t="s">
        <v>277</v>
      </c>
      <c r="H2130" s="9" t="s">
        <v>277</v>
      </c>
      <c r="I2130" s="9">
        <v>0</v>
      </c>
      <c r="J2130" s="9">
        <v>113.99999999999909</v>
      </c>
      <c r="K2130" s="9">
        <v>313.19999999999891</v>
      </c>
      <c r="L2130" s="179">
        <v>430.7</v>
      </c>
      <c r="M2130" s="112">
        <v>584</v>
      </c>
      <c r="P2130" s="65">
        <f t="shared" si="52"/>
        <v>1441.899999999998</v>
      </c>
      <c r="R2130" t="s">
        <v>315</v>
      </c>
      <c r="U2130" s="3" t="s">
        <v>1355</v>
      </c>
    </row>
    <row r="2131" spans="1:21" ht="15">
      <c r="A2131" s="28" t="s">
        <v>20</v>
      </c>
      <c r="B2131" s="61" t="s">
        <v>31</v>
      </c>
      <c r="E2131" s="9">
        <v>4.4000000000000004</v>
      </c>
      <c r="F2131" s="9">
        <v>101.8</v>
      </c>
      <c r="G2131" s="176">
        <v>411.5</v>
      </c>
      <c r="H2131" s="9">
        <v>267.19999999999982</v>
      </c>
      <c r="I2131" s="9">
        <v>0</v>
      </c>
      <c r="J2131" s="9">
        <v>63.999999999998181</v>
      </c>
      <c r="K2131" s="9">
        <v>196.90000000000146</v>
      </c>
      <c r="L2131" s="9">
        <v>195.5</v>
      </c>
      <c r="M2131" s="65">
        <v>170.5</v>
      </c>
      <c r="P2131" s="65">
        <f t="shared" si="52"/>
        <v>1411.7999999999995</v>
      </c>
      <c r="R2131" t="s">
        <v>280</v>
      </c>
      <c r="U2131" s="3" t="s">
        <v>1355</v>
      </c>
    </row>
    <row r="2132" spans="1:21" ht="15">
      <c r="A2132" s="28" t="s">
        <v>22</v>
      </c>
      <c r="B2132" s="61" t="s">
        <v>13</v>
      </c>
      <c r="E2132" s="179">
        <v>22</v>
      </c>
      <c r="F2132" s="176">
        <v>424.5</v>
      </c>
      <c r="G2132" s="9">
        <v>67.5</v>
      </c>
      <c r="H2132" s="9">
        <v>184.69999999999436</v>
      </c>
      <c r="I2132" s="9">
        <v>0</v>
      </c>
      <c r="J2132" s="9">
        <v>77.500000000000909</v>
      </c>
      <c r="K2132" s="179">
        <v>421.20000000000073</v>
      </c>
      <c r="L2132" s="9">
        <v>120.3</v>
      </c>
      <c r="M2132" s="9" t="s">
        <v>277</v>
      </c>
      <c r="P2132" s="65">
        <f t="shared" si="52"/>
        <v>1317.699999999996</v>
      </c>
      <c r="R2132" t="s">
        <v>1913</v>
      </c>
      <c r="U2132" s="3" t="s">
        <v>1355</v>
      </c>
    </row>
    <row r="2133" spans="1:21" ht="15">
      <c r="A2133" s="28" t="s">
        <v>24</v>
      </c>
      <c r="B2133" s="61" t="s">
        <v>620</v>
      </c>
      <c r="E2133" s="9" t="s">
        <v>277</v>
      </c>
      <c r="F2133" s="9" t="s">
        <v>277</v>
      </c>
      <c r="G2133" s="9" t="s">
        <v>277</v>
      </c>
      <c r="H2133" s="179">
        <v>325.00000000000091</v>
      </c>
      <c r="I2133" s="9">
        <v>0</v>
      </c>
      <c r="J2133" s="9">
        <v>47.900000000001455</v>
      </c>
      <c r="K2133" s="179">
        <v>440.49999999999818</v>
      </c>
      <c r="L2133" s="9">
        <v>171.6</v>
      </c>
      <c r="M2133" s="65">
        <v>307.10000000000002</v>
      </c>
      <c r="P2133" s="65">
        <f t="shared" si="52"/>
        <v>1292.1000000000006</v>
      </c>
      <c r="R2133" t="s">
        <v>335</v>
      </c>
    </row>
    <row r="2134" spans="1:21" ht="15">
      <c r="A2134" s="28" t="s">
        <v>26</v>
      </c>
      <c r="B2134" s="61" t="s">
        <v>11</v>
      </c>
      <c r="E2134" s="62" t="s">
        <v>278</v>
      </c>
      <c r="F2134" s="9">
        <v>62.6</v>
      </c>
      <c r="G2134" s="179">
        <v>283.39999999999998</v>
      </c>
      <c r="H2134" s="9">
        <v>278.09999999999945</v>
      </c>
      <c r="I2134" s="9">
        <v>0</v>
      </c>
      <c r="J2134" s="9">
        <v>93.600000000000364</v>
      </c>
      <c r="K2134" s="9">
        <v>249.20000000000073</v>
      </c>
      <c r="L2134" s="9">
        <v>129.30000000000001</v>
      </c>
      <c r="M2134" s="65">
        <v>175</v>
      </c>
      <c r="P2134" s="65">
        <f t="shared" si="52"/>
        <v>1271.2000000000005</v>
      </c>
      <c r="R2134" t="s">
        <v>291</v>
      </c>
    </row>
    <row r="2135" spans="1:21" ht="15">
      <c r="A2135" s="28" t="s">
        <v>28</v>
      </c>
      <c r="B2135" s="61" t="s">
        <v>654</v>
      </c>
      <c r="E2135" s="9" t="s">
        <v>277</v>
      </c>
      <c r="F2135" s="9" t="s">
        <v>277</v>
      </c>
      <c r="G2135" s="9" t="s">
        <v>277</v>
      </c>
      <c r="H2135" s="9">
        <v>142.69999999999982</v>
      </c>
      <c r="I2135" s="9">
        <v>0</v>
      </c>
      <c r="J2135" s="174">
        <v>306.70000000000073</v>
      </c>
      <c r="K2135" s="9">
        <v>356.30000000000109</v>
      </c>
      <c r="L2135" s="9">
        <v>134.80000000000001</v>
      </c>
      <c r="M2135" s="90">
        <v>329.5</v>
      </c>
      <c r="P2135" s="65">
        <f t="shared" si="52"/>
        <v>1270.0000000000016</v>
      </c>
      <c r="R2135" t="s">
        <v>318</v>
      </c>
    </row>
    <row r="2136" spans="1:21" ht="15">
      <c r="A2136" s="28" t="s">
        <v>30</v>
      </c>
      <c r="B2136" s="61" t="s">
        <v>161</v>
      </c>
      <c r="E2136" s="9" t="s">
        <v>277</v>
      </c>
      <c r="F2136" s="9" t="s">
        <v>277</v>
      </c>
      <c r="G2136" s="9">
        <v>177.1</v>
      </c>
      <c r="H2136" s="9">
        <v>240.49999999999818</v>
      </c>
      <c r="I2136" s="9">
        <v>0</v>
      </c>
      <c r="J2136" s="9">
        <v>192</v>
      </c>
      <c r="K2136" s="9">
        <v>163</v>
      </c>
      <c r="L2136" s="9">
        <v>240.3</v>
      </c>
      <c r="M2136" s="65">
        <v>229.9</v>
      </c>
      <c r="P2136" s="65">
        <f t="shared" si="52"/>
        <v>1242.7999999999984</v>
      </c>
    </row>
    <row r="2137" spans="1:21" ht="15">
      <c r="A2137" s="28" t="s">
        <v>32</v>
      </c>
      <c r="B2137" s="61" t="s">
        <v>25</v>
      </c>
      <c r="E2137" s="9">
        <v>1.1000000000000001</v>
      </c>
      <c r="F2137" s="179">
        <v>197</v>
      </c>
      <c r="G2137" s="9">
        <v>135.5</v>
      </c>
      <c r="H2137" s="9">
        <v>116.10000000000036</v>
      </c>
      <c r="I2137" s="9">
        <v>0</v>
      </c>
      <c r="J2137" s="9">
        <v>23.300000000000182</v>
      </c>
      <c r="K2137" s="9">
        <v>230.99999999999909</v>
      </c>
      <c r="L2137" s="9">
        <v>177.3</v>
      </c>
      <c r="M2137" s="65">
        <v>303.3</v>
      </c>
      <c r="P2137" s="65">
        <f t="shared" si="52"/>
        <v>1184.5999999999997</v>
      </c>
      <c r="R2137" t="s">
        <v>287</v>
      </c>
    </row>
    <row r="2138" spans="1:21" ht="15">
      <c r="A2138" s="28" t="s">
        <v>34</v>
      </c>
      <c r="B2138" s="61" t="s">
        <v>142</v>
      </c>
      <c r="E2138" s="9" t="s">
        <v>277</v>
      </c>
      <c r="F2138" s="9">
        <v>91</v>
      </c>
      <c r="G2138" s="179">
        <v>254.4</v>
      </c>
      <c r="H2138" s="9">
        <v>136</v>
      </c>
      <c r="I2138" s="9">
        <v>0</v>
      </c>
      <c r="J2138" s="9">
        <v>133.89999999999964</v>
      </c>
      <c r="K2138" s="9">
        <v>406.79999999999927</v>
      </c>
      <c r="L2138" s="9">
        <v>144.5</v>
      </c>
      <c r="M2138" s="62" t="s">
        <v>278</v>
      </c>
      <c r="P2138" s="65">
        <f t="shared" si="52"/>
        <v>1166.599999999999</v>
      </c>
      <c r="R2138" t="s">
        <v>287</v>
      </c>
    </row>
    <row r="2139" spans="1:21" ht="15">
      <c r="A2139" s="28" t="s">
        <v>36</v>
      </c>
      <c r="B2139" s="170" t="s">
        <v>1281</v>
      </c>
      <c r="C2139" s="3"/>
      <c r="D2139" s="3"/>
      <c r="E2139" s="9" t="s">
        <v>277</v>
      </c>
      <c r="F2139" s="9" t="s">
        <v>277</v>
      </c>
      <c r="G2139" s="9" t="s">
        <v>277</v>
      </c>
      <c r="H2139" s="9" t="s">
        <v>277</v>
      </c>
      <c r="I2139" s="9">
        <v>0</v>
      </c>
      <c r="J2139" s="9">
        <v>177.70000000000073</v>
      </c>
      <c r="K2139" s="9">
        <v>354.29999999999836</v>
      </c>
      <c r="L2139" s="9">
        <v>381.2</v>
      </c>
      <c r="M2139" s="65">
        <v>234.8</v>
      </c>
      <c r="P2139" s="65">
        <f t="shared" si="52"/>
        <v>1147.9999999999991</v>
      </c>
    </row>
    <row r="2140" spans="1:21" ht="15">
      <c r="A2140" s="28" t="s">
        <v>38</v>
      </c>
      <c r="B2140" s="61" t="s">
        <v>23</v>
      </c>
      <c r="E2140" s="179">
        <v>20.100000000000001</v>
      </c>
      <c r="F2140" s="175">
        <v>337.4</v>
      </c>
      <c r="G2140" s="9">
        <v>203.7</v>
      </c>
      <c r="H2140" s="9">
        <v>88.100000000000364</v>
      </c>
      <c r="I2140" s="9">
        <v>0</v>
      </c>
      <c r="J2140" s="9">
        <v>103.79999999999836</v>
      </c>
      <c r="K2140" s="9">
        <v>95.250000000001819</v>
      </c>
      <c r="L2140" s="9">
        <v>154.80000000000001</v>
      </c>
      <c r="M2140" s="65">
        <v>141.4</v>
      </c>
      <c r="P2140" s="65">
        <f t="shared" si="52"/>
        <v>1144.5500000000006</v>
      </c>
      <c r="R2140" t="s">
        <v>317</v>
      </c>
    </row>
    <row r="2141" spans="1:21" ht="15">
      <c r="A2141" s="28" t="s">
        <v>145</v>
      </c>
      <c r="B2141" s="226" t="s">
        <v>1580</v>
      </c>
      <c r="C2141" s="3"/>
      <c r="D2141" s="3"/>
      <c r="E2141" s="9" t="s">
        <v>277</v>
      </c>
      <c r="F2141" s="9" t="s">
        <v>277</v>
      </c>
      <c r="G2141" s="9" t="s">
        <v>277</v>
      </c>
      <c r="H2141" s="9" t="s">
        <v>277</v>
      </c>
      <c r="I2141" s="9">
        <v>0</v>
      </c>
      <c r="J2141" s="9">
        <v>200.99999999999818</v>
      </c>
      <c r="K2141" s="179">
        <v>445.90000000000055</v>
      </c>
      <c r="L2141" s="9">
        <v>112.5</v>
      </c>
      <c r="M2141" s="90">
        <v>369.7</v>
      </c>
      <c r="P2141" s="65">
        <f t="shared" si="52"/>
        <v>1129.0999999999988</v>
      </c>
      <c r="R2141" t="s">
        <v>297</v>
      </c>
    </row>
    <row r="2142" spans="1:21" ht="15">
      <c r="A2142" s="28" t="s">
        <v>146</v>
      </c>
      <c r="B2142" s="61" t="s">
        <v>15</v>
      </c>
      <c r="E2142" s="175">
        <v>40.6</v>
      </c>
      <c r="F2142" s="9">
        <v>18.7</v>
      </c>
      <c r="G2142" s="9">
        <v>193.5</v>
      </c>
      <c r="H2142" s="9">
        <v>137.199999999998</v>
      </c>
      <c r="I2142" s="9">
        <v>0</v>
      </c>
      <c r="J2142" s="179">
        <v>248</v>
      </c>
      <c r="K2142" s="9">
        <v>191.5</v>
      </c>
      <c r="L2142" s="9">
        <v>210</v>
      </c>
      <c r="M2142" s="65">
        <v>85.8</v>
      </c>
      <c r="P2142" s="65">
        <f t="shared" si="52"/>
        <v>1125.2999999999979</v>
      </c>
      <c r="R2142" t="s">
        <v>307</v>
      </c>
    </row>
    <row r="2143" spans="1:21" ht="15">
      <c r="A2143" s="28" t="s">
        <v>147</v>
      </c>
      <c r="B2143" s="61" t="s">
        <v>143</v>
      </c>
      <c r="E2143" s="9" t="s">
        <v>277</v>
      </c>
      <c r="F2143" s="179">
        <v>219.5</v>
      </c>
      <c r="G2143" s="9">
        <v>160.4</v>
      </c>
      <c r="H2143" s="9">
        <v>154.50000000000182</v>
      </c>
      <c r="I2143" s="9">
        <v>0</v>
      </c>
      <c r="J2143" s="9">
        <v>105.49999999999909</v>
      </c>
      <c r="K2143" s="9">
        <v>270.00000000000182</v>
      </c>
      <c r="L2143" s="9">
        <v>138.80000000000001</v>
      </c>
      <c r="M2143" s="65">
        <v>66</v>
      </c>
      <c r="P2143" s="65">
        <f t="shared" si="52"/>
        <v>1114.7000000000028</v>
      </c>
      <c r="R2143" t="s">
        <v>283</v>
      </c>
    </row>
    <row r="2144" spans="1:21" ht="15">
      <c r="A2144" s="28" t="s">
        <v>150</v>
      </c>
      <c r="B2144" s="61" t="s">
        <v>613</v>
      </c>
      <c r="E2144" s="9" t="s">
        <v>277</v>
      </c>
      <c r="F2144" s="9" t="s">
        <v>277</v>
      </c>
      <c r="G2144" s="9" t="s">
        <v>277</v>
      </c>
      <c r="H2144" s="9">
        <v>245.50000000000091</v>
      </c>
      <c r="I2144" s="9">
        <v>0</v>
      </c>
      <c r="J2144" s="9">
        <v>212.29999999999836</v>
      </c>
      <c r="K2144" s="9">
        <v>192.24999999999545</v>
      </c>
      <c r="L2144" s="9">
        <v>323.3</v>
      </c>
      <c r="M2144" s="65">
        <v>134.20000000000002</v>
      </c>
      <c r="P2144" s="65">
        <f t="shared" si="52"/>
        <v>1107.5499999999947</v>
      </c>
    </row>
    <row r="2145" spans="1:18" ht="15">
      <c r="A2145" s="28" t="s">
        <v>156</v>
      </c>
      <c r="B2145" s="226" t="s">
        <v>1576</v>
      </c>
      <c r="C2145" s="3"/>
      <c r="D2145" s="3"/>
      <c r="E2145" s="9" t="s">
        <v>277</v>
      </c>
      <c r="F2145" s="9" t="s">
        <v>277</v>
      </c>
      <c r="G2145" s="9" t="s">
        <v>277</v>
      </c>
      <c r="H2145" s="9" t="s">
        <v>277</v>
      </c>
      <c r="I2145" s="9">
        <v>0</v>
      </c>
      <c r="J2145" s="179">
        <v>223.20000000000073</v>
      </c>
      <c r="K2145" s="9">
        <v>407.09999999999991</v>
      </c>
      <c r="L2145" s="9">
        <v>173.3</v>
      </c>
      <c r="M2145" s="65">
        <v>302.8</v>
      </c>
      <c r="P2145" s="65">
        <f t="shared" si="52"/>
        <v>1106.4000000000005</v>
      </c>
      <c r="R2145" t="s">
        <v>287</v>
      </c>
    </row>
    <row r="2146" spans="1:18" ht="15">
      <c r="A2146" s="28" t="s">
        <v>158</v>
      </c>
      <c r="B2146" s="61" t="s">
        <v>37</v>
      </c>
      <c r="E2146" s="179">
        <v>39.5</v>
      </c>
      <c r="F2146" s="9">
        <v>113.5</v>
      </c>
      <c r="G2146" s="9">
        <v>67.7</v>
      </c>
      <c r="H2146" s="9">
        <v>274.30000000000109</v>
      </c>
      <c r="I2146" s="9">
        <v>0</v>
      </c>
      <c r="J2146" s="9">
        <v>175.90000000000236</v>
      </c>
      <c r="K2146" s="9">
        <v>180</v>
      </c>
      <c r="L2146" s="9">
        <v>141.6</v>
      </c>
      <c r="M2146" s="65">
        <v>91</v>
      </c>
      <c r="P2146" s="65">
        <f t="shared" si="52"/>
        <v>1083.5000000000036</v>
      </c>
      <c r="R2146" t="s">
        <v>282</v>
      </c>
    </row>
    <row r="2147" spans="1:18" ht="15">
      <c r="A2147" s="28" t="s">
        <v>159</v>
      </c>
      <c r="B2147" s="61" t="s">
        <v>644</v>
      </c>
      <c r="E2147" s="9" t="s">
        <v>277</v>
      </c>
      <c r="F2147" s="9" t="s">
        <v>277</v>
      </c>
      <c r="G2147" s="9" t="s">
        <v>277</v>
      </c>
      <c r="H2147" s="179">
        <v>342.70000000000073</v>
      </c>
      <c r="I2147" s="9">
        <v>0</v>
      </c>
      <c r="J2147" s="9">
        <v>6.0000000000009095</v>
      </c>
      <c r="K2147" s="9">
        <v>371.79999999999927</v>
      </c>
      <c r="L2147" s="9">
        <v>157.69999999999999</v>
      </c>
      <c r="M2147" s="65">
        <v>197.3</v>
      </c>
      <c r="P2147" s="65">
        <f t="shared" si="52"/>
        <v>1075.5000000000009</v>
      </c>
      <c r="R2147" t="s">
        <v>296</v>
      </c>
    </row>
    <row r="2148" spans="1:18" ht="15">
      <c r="A2148" s="28" t="s">
        <v>160</v>
      </c>
      <c r="B2148" s="170" t="s">
        <v>1278</v>
      </c>
      <c r="C2148" s="3"/>
      <c r="D2148" s="3"/>
      <c r="E2148" s="9" t="s">
        <v>277</v>
      </c>
      <c r="F2148" s="9" t="s">
        <v>277</v>
      </c>
      <c r="G2148" s="9" t="s">
        <v>277</v>
      </c>
      <c r="H2148" s="9" t="s">
        <v>277</v>
      </c>
      <c r="I2148" s="9">
        <v>0</v>
      </c>
      <c r="J2148" s="9">
        <v>219.59999999999945</v>
      </c>
      <c r="K2148" s="179">
        <v>430</v>
      </c>
      <c r="L2148" s="9">
        <v>249.89999999999998</v>
      </c>
      <c r="M2148" s="65">
        <v>168</v>
      </c>
      <c r="P2148" s="65">
        <f t="shared" si="52"/>
        <v>1067.4999999999995</v>
      </c>
      <c r="R2148" t="s">
        <v>286</v>
      </c>
    </row>
    <row r="2149" spans="1:18" ht="15">
      <c r="A2149" s="28" t="s">
        <v>162</v>
      </c>
      <c r="B2149" s="61" t="s">
        <v>605</v>
      </c>
      <c r="E2149" s="9" t="s">
        <v>277</v>
      </c>
      <c r="F2149" s="9" t="s">
        <v>277</v>
      </c>
      <c r="G2149" s="9" t="s">
        <v>277</v>
      </c>
      <c r="H2149" s="9">
        <v>305.60000000000309</v>
      </c>
      <c r="I2149" s="9">
        <v>0</v>
      </c>
      <c r="J2149" s="9">
        <v>87.699999999999818</v>
      </c>
      <c r="K2149" s="9">
        <v>205.00000000000091</v>
      </c>
      <c r="L2149" s="9">
        <v>170.5</v>
      </c>
      <c r="M2149" s="65">
        <v>269.8</v>
      </c>
      <c r="P2149" s="65">
        <f t="shared" si="52"/>
        <v>1038.6000000000038</v>
      </c>
    </row>
    <row r="2150" spans="1:18" ht="15">
      <c r="A2150" s="28" t="s">
        <v>273</v>
      </c>
      <c r="B2150" s="61" t="s">
        <v>153</v>
      </c>
      <c r="E2150" s="9" t="s">
        <v>277</v>
      </c>
      <c r="F2150" s="9" t="s">
        <v>277</v>
      </c>
      <c r="G2150" s="9">
        <v>137.9</v>
      </c>
      <c r="H2150" s="9">
        <v>290.50000000000091</v>
      </c>
      <c r="I2150" s="9">
        <v>0</v>
      </c>
      <c r="J2150" s="9">
        <v>16.799999999997453</v>
      </c>
      <c r="K2150" s="9">
        <v>247.89999999999873</v>
      </c>
      <c r="L2150" s="9">
        <v>70.2</v>
      </c>
      <c r="M2150" s="65">
        <v>273.39999999999998</v>
      </c>
      <c r="P2150" s="65">
        <f t="shared" si="52"/>
        <v>1036.6999999999971</v>
      </c>
    </row>
    <row r="2151" spans="1:18" ht="15">
      <c r="A2151" s="28" t="s">
        <v>274</v>
      </c>
      <c r="B2151" s="61" t="s">
        <v>665</v>
      </c>
      <c r="E2151" s="9" t="s">
        <v>277</v>
      </c>
      <c r="F2151" s="9" t="s">
        <v>277</v>
      </c>
      <c r="G2151" s="9" t="s">
        <v>277</v>
      </c>
      <c r="H2151" s="174">
        <v>422.29999999999927</v>
      </c>
      <c r="I2151" s="9">
        <v>0</v>
      </c>
      <c r="J2151" s="9">
        <v>17.699999999998909</v>
      </c>
      <c r="K2151" s="9">
        <v>185.49999999999909</v>
      </c>
      <c r="L2151" s="9">
        <v>266</v>
      </c>
      <c r="M2151" s="65">
        <v>131.69999999999999</v>
      </c>
      <c r="P2151" s="65">
        <f t="shared" si="52"/>
        <v>1023.1999999999973</v>
      </c>
      <c r="R2151" t="s">
        <v>299</v>
      </c>
    </row>
    <row r="2152" spans="1:18" ht="15">
      <c r="A2152" s="28" t="s">
        <v>275</v>
      </c>
      <c r="B2152" s="170" t="s">
        <v>1269</v>
      </c>
      <c r="C2152" s="3"/>
      <c r="D2152" s="3"/>
      <c r="E2152" s="9" t="s">
        <v>277</v>
      </c>
      <c r="F2152" s="9" t="s">
        <v>277</v>
      </c>
      <c r="G2152" s="9" t="s">
        <v>277</v>
      </c>
      <c r="H2152" s="9" t="s">
        <v>277</v>
      </c>
      <c r="I2152" s="9">
        <v>0</v>
      </c>
      <c r="J2152" s="175">
        <v>293.69999999999982</v>
      </c>
      <c r="K2152" s="9">
        <v>176.49999999999818</v>
      </c>
      <c r="L2152" s="9">
        <v>104.10000000000001</v>
      </c>
      <c r="M2152" s="114">
        <v>430.15</v>
      </c>
      <c r="P2152" s="65">
        <f t="shared" ref="P2152:P2183" si="53">SUM(E2152:M2152)</f>
        <v>1004.449999999998</v>
      </c>
      <c r="R2152" t="s">
        <v>281</v>
      </c>
    </row>
    <row r="2153" spans="1:18" ht="15">
      <c r="A2153" s="28" t="s">
        <v>276</v>
      </c>
      <c r="B2153" s="61" t="s">
        <v>9</v>
      </c>
      <c r="E2153" s="62" t="s">
        <v>278</v>
      </c>
      <c r="F2153" s="9">
        <v>139.69999999999999</v>
      </c>
      <c r="G2153" s="9">
        <v>145.80000000000001</v>
      </c>
      <c r="H2153" s="9">
        <v>170.10000000000218</v>
      </c>
      <c r="I2153" s="9">
        <v>0</v>
      </c>
      <c r="J2153" s="9">
        <v>5.5999999999994543</v>
      </c>
      <c r="K2153" s="9">
        <v>202.49999999999909</v>
      </c>
      <c r="L2153" s="9">
        <v>102.60000000000001</v>
      </c>
      <c r="M2153" s="65">
        <v>227.5</v>
      </c>
      <c r="P2153" s="65">
        <f t="shared" si="53"/>
        <v>993.80000000000075</v>
      </c>
    </row>
    <row r="2154" spans="1:18" ht="15">
      <c r="A2154" s="28" t="s">
        <v>602</v>
      </c>
      <c r="B2154" s="226" t="s">
        <v>1579</v>
      </c>
      <c r="C2154" s="3"/>
      <c r="D2154" s="3"/>
      <c r="E2154" s="9" t="s">
        <v>277</v>
      </c>
      <c r="F2154" s="9" t="s">
        <v>277</v>
      </c>
      <c r="G2154" s="9" t="s">
        <v>277</v>
      </c>
      <c r="H2154" s="9" t="s">
        <v>277</v>
      </c>
      <c r="I2154" s="9">
        <v>0</v>
      </c>
      <c r="J2154" s="9">
        <v>159.59999999999854</v>
      </c>
      <c r="K2154" s="9">
        <v>344.50000000000182</v>
      </c>
      <c r="L2154" s="9">
        <v>191.5</v>
      </c>
      <c r="M2154" s="65">
        <v>290.8</v>
      </c>
      <c r="P2154" s="65">
        <f t="shared" si="53"/>
        <v>986.40000000000032</v>
      </c>
    </row>
    <row r="2155" spans="1:18" ht="15">
      <c r="A2155" s="28" t="s">
        <v>603</v>
      </c>
      <c r="B2155" s="226" t="s">
        <v>2171</v>
      </c>
      <c r="C2155" s="3"/>
      <c r="D2155" s="3"/>
      <c r="E2155" s="9" t="s">
        <v>277</v>
      </c>
      <c r="F2155" s="9" t="s">
        <v>277</v>
      </c>
      <c r="G2155" s="9" t="s">
        <v>277</v>
      </c>
      <c r="H2155" s="9" t="s">
        <v>277</v>
      </c>
      <c r="I2155" s="9">
        <v>0</v>
      </c>
      <c r="J2155" s="9" t="s">
        <v>277</v>
      </c>
      <c r="K2155" s="9">
        <v>420.25000000000182</v>
      </c>
      <c r="L2155" s="9">
        <v>238.7</v>
      </c>
      <c r="M2155" s="65">
        <v>327</v>
      </c>
      <c r="P2155" s="65">
        <f t="shared" si="53"/>
        <v>985.95000000000186</v>
      </c>
    </row>
    <row r="2156" spans="1:18" ht="15">
      <c r="A2156" s="28" t="s">
        <v>604</v>
      </c>
      <c r="B2156" s="61" t="s">
        <v>155</v>
      </c>
      <c r="E2156" s="9" t="s">
        <v>277</v>
      </c>
      <c r="F2156" s="9" t="s">
        <v>277</v>
      </c>
      <c r="G2156" s="179">
        <v>336.05</v>
      </c>
      <c r="H2156" s="9">
        <v>209.30000000000018</v>
      </c>
      <c r="I2156" s="9">
        <v>0</v>
      </c>
      <c r="J2156" s="9">
        <v>201</v>
      </c>
      <c r="K2156" s="9">
        <v>238.00000000000182</v>
      </c>
      <c r="L2156" s="9" t="s">
        <v>277</v>
      </c>
      <c r="M2156" s="9" t="s">
        <v>277</v>
      </c>
      <c r="P2156" s="65">
        <f t="shared" si="53"/>
        <v>984.35000000000196</v>
      </c>
      <c r="R2156" t="s">
        <v>283</v>
      </c>
    </row>
    <row r="2157" spans="1:18" ht="15">
      <c r="A2157" s="28" t="s">
        <v>606</v>
      </c>
      <c r="B2157" s="61" t="s">
        <v>655</v>
      </c>
      <c r="E2157" s="9" t="s">
        <v>277</v>
      </c>
      <c r="F2157" s="9" t="s">
        <v>277</v>
      </c>
      <c r="G2157" s="9" t="s">
        <v>277</v>
      </c>
      <c r="H2157" s="179">
        <v>333.09999999999764</v>
      </c>
      <c r="I2157" s="9">
        <v>0</v>
      </c>
      <c r="J2157" s="9">
        <v>74.600000000000364</v>
      </c>
      <c r="K2157" s="9">
        <v>209.69999999999891</v>
      </c>
      <c r="L2157" s="9">
        <v>201.5</v>
      </c>
      <c r="M2157" s="65">
        <v>158.5</v>
      </c>
      <c r="P2157" s="65">
        <f t="shared" si="53"/>
        <v>977.39999999999691</v>
      </c>
      <c r="R2157" t="s">
        <v>287</v>
      </c>
    </row>
    <row r="2158" spans="1:18" ht="15">
      <c r="A2158" s="28" t="s">
        <v>612</v>
      </c>
      <c r="B2158" s="61" t="s">
        <v>629</v>
      </c>
      <c r="E2158" s="9" t="s">
        <v>277</v>
      </c>
      <c r="F2158" s="9" t="s">
        <v>277</v>
      </c>
      <c r="G2158" s="9" t="s">
        <v>277</v>
      </c>
      <c r="H2158" s="9">
        <v>287.40000000000146</v>
      </c>
      <c r="I2158" s="9">
        <v>0</v>
      </c>
      <c r="J2158" s="9">
        <v>183.50000000000091</v>
      </c>
      <c r="K2158" s="9">
        <v>199.49999999999909</v>
      </c>
      <c r="L2158" s="9">
        <v>236.1</v>
      </c>
      <c r="M2158" s="65">
        <v>51.6</v>
      </c>
      <c r="P2158" s="65">
        <f t="shared" si="53"/>
        <v>958.1000000000015</v>
      </c>
    </row>
    <row r="2159" spans="1:18" ht="15">
      <c r="A2159" s="28" t="s">
        <v>614</v>
      </c>
      <c r="B2159" s="61" t="s">
        <v>33</v>
      </c>
      <c r="E2159" s="62" t="s">
        <v>278</v>
      </c>
      <c r="F2159" s="9">
        <v>130.30000000000001</v>
      </c>
      <c r="G2159" s="9">
        <v>168.3</v>
      </c>
      <c r="H2159" s="9">
        <v>194.39999999999964</v>
      </c>
      <c r="I2159" s="9">
        <v>0</v>
      </c>
      <c r="J2159" s="9">
        <v>6.0000000000009095</v>
      </c>
      <c r="K2159" s="9">
        <v>179.99999999999909</v>
      </c>
      <c r="L2159" s="9">
        <v>111</v>
      </c>
      <c r="M2159" s="65">
        <v>157.60000000000002</v>
      </c>
      <c r="P2159" s="65">
        <f t="shared" si="53"/>
        <v>947.59999999999968</v>
      </c>
    </row>
    <row r="2160" spans="1:18" ht="15">
      <c r="A2160" s="28" t="s">
        <v>617</v>
      </c>
      <c r="B2160" s="181" t="s">
        <v>1286</v>
      </c>
      <c r="C2160" s="3"/>
      <c r="D2160" s="3"/>
      <c r="E2160" s="9" t="s">
        <v>277</v>
      </c>
      <c r="F2160" s="9" t="s">
        <v>277</v>
      </c>
      <c r="G2160" s="9" t="s">
        <v>277</v>
      </c>
      <c r="H2160" s="9" t="s">
        <v>277</v>
      </c>
      <c r="I2160" s="9">
        <v>0</v>
      </c>
      <c r="J2160" s="9">
        <v>116.20000000000164</v>
      </c>
      <c r="K2160" s="9">
        <v>349.29999999999927</v>
      </c>
      <c r="L2160" s="9">
        <v>150.5</v>
      </c>
      <c r="M2160" s="65">
        <v>316.7</v>
      </c>
      <c r="P2160" s="65">
        <f t="shared" si="53"/>
        <v>932.70000000000095</v>
      </c>
    </row>
    <row r="2161" spans="1:18" ht="15">
      <c r="A2161" s="28" t="s">
        <v>618</v>
      </c>
      <c r="B2161" s="61" t="s">
        <v>154</v>
      </c>
      <c r="E2161" s="9" t="s">
        <v>277</v>
      </c>
      <c r="F2161" s="9" t="s">
        <v>277</v>
      </c>
      <c r="G2161" s="9">
        <v>204.3</v>
      </c>
      <c r="H2161" s="9">
        <v>150</v>
      </c>
      <c r="I2161" s="9">
        <v>0</v>
      </c>
      <c r="J2161" s="9">
        <v>5.5999999999985448</v>
      </c>
      <c r="K2161" s="9">
        <v>330.19999999999891</v>
      </c>
      <c r="L2161" s="9">
        <v>113.5</v>
      </c>
      <c r="M2161" s="65">
        <v>125.5</v>
      </c>
      <c r="P2161" s="65">
        <f t="shared" si="53"/>
        <v>929.09999999999741</v>
      </c>
    </row>
    <row r="2162" spans="1:18" ht="15">
      <c r="A2162" s="28" t="s">
        <v>621</v>
      </c>
      <c r="B2162" s="226" t="s">
        <v>1666</v>
      </c>
      <c r="C2162" s="3"/>
      <c r="D2162" s="3"/>
      <c r="E2162" s="9" t="s">
        <v>277</v>
      </c>
      <c r="F2162" s="9" t="s">
        <v>277</v>
      </c>
      <c r="G2162" s="9" t="s">
        <v>277</v>
      </c>
      <c r="H2162" s="9" t="s">
        <v>277</v>
      </c>
      <c r="I2162" s="9">
        <v>0</v>
      </c>
      <c r="J2162" s="9" t="s">
        <v>277</v>
      </c>
      <c r="K2162" s="9">
        <v>379.49999999999909</v>
      </c>
      <c r="L2162" s="9">
        <v>153.4</v>
      </c>
      <c r="M2162" s="90">
        <v>394.8</v>
      </c>
      <c r="P2162" s="65">
        <f t="shared" si="53"/>
        <v>927.69999999999914</v>
      </c>
      <c r="R2162" t="s">
        <v>2876</v>
      </c>
    </row>
    <row r="2163" spans="1:18" ht="15">
      <c r="A2163" s="28" t="s">
        <v>623</v>
      </c>
      <c r="B2163" s="61" t="s">
        <v>144</v>
      </c>
      <c r="E2163" s="9" t="s">
        <v>277</v>
      </c>
      <c r="F2163" s="179">
        <v>209.3</v>
      </c>
      <c r="G2163" s="9">
        <v>191.4</v>
      </c>
      <c r="H2163" s="9">
        <v>67.400000000000546</v>
      </c>
      <c r="I2163" s="9">
        <v>0</v>
      </c>
      <c r="J2163" s="179">
        <v>263.5</v>
      </c>
      <c r="K2163" s="9">
        <v>176.64999999999964</v>
      </c>
      <c r="L2163" s="9" t="s">
        <v>277</v>
      </c>
      <c r="M2163" s="9" t="s">
        <v>277</v>
      </c>
      <c r="P2163" s="65">
        <f t="shared" si="53"/>
        <v>908.25000000000023</v>
      </c>
      <c r="R2163" t="s">
        <v>315</v>
      </c>
    </row>
    <row r="2164" spans="1:18" ht="15">
      <c r="A2164" s="28" t="s">
        <v>628</v>
      </c>
      <c r="B2164" s="28" t="s">
        <v>601</v>
      </c>
      <c r="E2164" s="9" t="s">
        <v>277</v>
      </c>
      <c r="F2164" s="9" t="s">
        <v>277</v>
      </c>
      <c r="G2164" s="9" t="s">
        <v>277</v>
      </c>
      <c r="H2164" s="9">
        <v>201.50000000000182</v>
      </c>
      <c r="I2164" s="9">
        <v>0</v>
      </c>
      <c r="J2164" s="9">
        <v>151.39999999999964</v>
      </c>
      <c r="K2164" s="9">
        <v>219.29999999999927</v>
      </c>
      <c r="L2164" s="9">
        <v>316.79999999999995</v>
      </c>
      <c r="M2164" s="9" t="s">
        <v>277</v>
      </c>
      <c r="P2164" s="65">
        <f t="shared" si="53"/>
        <v>889.00000000000068</v>
      </c>
    </row>
    <row r="2165" spans="1:18" ht="15">
      <c r="A2165" s="28" t="s">
        <v>632</v>
      </c>
      <c r="B2165" s="170" t="s">
        <v>1280</v>
      </c>
      <c r="C2165" s="3"/>
      <c r="D2165" s="3"/>
      <c r="E2165" s="9" t="s">
        <v>277</v>
      </c>
      <c r="F2165" s="9" t="s">
        <v>277</v>
      </c>
      <c r="G2165" s="9" t="s">
        <v>277</v>
      </c>
      <c r="H2165" s="9" t="s">
        <v>277</v>
      </c>
      <c r="I2165" s="9">
        <v>0</v>
      </c>
      <c r="J2165" s="9">
        <v>13.000000000000909</v>
      </c>
      <c r="K2165" s="9">
        <v>297.05000000000382</v>
      </c>
      <c r="L2165" s="179">
        <v>437</v>
      </c>
      <c r="M2165" s="65">
        <v>102</v>
      </c>
      <c r="P2165" s="65">
        <f t="shared" si="53"/>
        <v>849.05000000000473</v>
      </c>
      <c r="R2165" t="s">
        <v>283</v>
      </c>
    </row>
    <row r="2166" spans="1:18" ht="15">
      <c r="A2166" s="28" t="s">
        <v>633</v>
      </c>
      <c r="B2166" s="170" t="s">
        <v>1283</v>
      </c>
      <c r="C2166" s="3"/>
      <c r="D2166" s="3"/>
      <c r="E2166" s="9" t="s">
        <v>277</v>
      </c>
      <c r="F2166" s="9" t="s">
        <v>277</v>
      </c>
      <c r="G2166" s="9" t="s">
        <v>277</v>
      </c>
      <c r="H2166" s="9" t="s">
        <v>277</v>
      </c>
      <c r="I2166" s="9">
        <v>0</v>
      </c>
      <c r="J2166" s="9">
        <v>131.69999999999982</v>
      </c>
      <c r="K2166" s="9">
        <v>210.5</v>
      </c>
      <c r="L2166" s="9">
        <v>296.8</v>
      </c>
      <c r="M2166" s="65">
        <v>191.9</v>
      </c>
      <c r="P2166" s="65">
        <f t="shared" si="53"/>
        <v>830.89999999999975</v>
      </c>
    </row>
    <row r="2167" spans="1:18" ht="15">
      <c r="A2167" s="28" t="s">
        <v>634</v>
      </c>
      <c r="B2167" s="226" t="s">
        <v>1587</v>
      </c>
      <c r="C2167" s="3"/>
      <c r="D2167" s="3"/>
      <c r="E2167" s="9" t="s">
        <v>277</v>
      </c>
      <c r="F2167" s="9" t="s">
        <v>277</v>
      </c>
      <c r="G2167" s="9" t="s">
        <v>277</v>
      </c>
      <c r="H2167" s="9" t="s">
        <v>277</v>
      </c>
      <c r="I2167" s="9">
        <v>0</v>
      </c>
      <c r="J2167" s="9">
        <v>38.599999999999454</v>
      </c>
      <c r="K2167" s="9">
        <v>196.89999999999964</v>
      </c>
      <c r="L2167" s="9">
        <v>313.59999999999997</v>
      </c>
      <c r="M2167" s="65">
        <v>254.6</v>
      </c>
      <c r="P2167" s="65">
        <f t="shared" si="53"/>
        <v>803.69999999999902</v>
      </c>
    </row>
    <row r="2168" spans="1:18" ht="15">
      <c r="A2168" s="28" t="s">
        <v>639</v>
      </c>
      <c r="B2168" s="28" t="s">
        <v>596</v>
      </c>
      <c r="E2168" s="9" t="s">
        <v>277</v>
      </c>
      <c r="F2168" s="9" t="s">
        <v>277</v>
      </c>
      <c r="G2168" s="9" t="s">
        <v>277</v>
      </c>
      <c r="H2168" s="9">
        <v>190</v>
      </c>
      <c r="I2168" s="9">
        <v>0</v>
      </c>
      <c r="J2168" s="9">
        <v>84.299999999999727</v>
      </c>
      <c r="K2168" s="9">
        <v>225.60000000000036</v>
      </c>
      <c r="L2168" s="9">
        <v>260.8</v>
      </c>
      <c r="M2168" s="65">
        <v>40.6</v>
      </c>
      <c r="P2168" s="65">
        <f t="shared" si="53"/>
        <v>801.30000000000007</v>
      </c>
    </row>
    <row r="2169" spans="1:18" ht="15">
      <c r="A2169" s="28" t="s">
        <v>647</v>
      </c>
      <c r="B2169" s="61" t="s">
        <v>616</v>
      </c>
      <c r="E2169" s="9" t="s">
        <v>277</v>
      </c>
      <c r="F2169" s="9" t="s">
        <v>277</v>
      </c>
      <c r="G2169" s="9" t="s">
        <v>277</v>
      </c>
      <c r="H2169" s="9">
        <v>161.60000000000127</v>
      </c>
      <c r="I2169" s="9">
        <v>0</v>
      </c>
      <c r="J2169" s="9">
        <v>12.999999999999091</v>
      </c>
      <c r="K2169" s="9">
        <v>270.99999999999909</v>
      </c>
      <c r="L2169" s="9">
        <v>174.7</v>
      </c>
      <c r="M2169" s="65">
        <v>179.9</v>
      </c>
      <c r="P2169" s="65">
        <f t="shared" si="53"/>
        <v>800.19999999999948</v>
      </c>
    </row>
    <row r="2170" spans="1:18" ht="15">
      <c r="A2170" s="28" t="s">
        <v>651</v>
      </c>
      <c r="B2170" s="170" t="s">
        <v>1284</v>
      </c>
      <c r="C2170" s="3"/>
      <c r="D2170" s="3"/>
      <c r="E2170" s="9" t="s">
        <v>277</v>
      </c>
      <c r="F2170" s="9" t="s">
        <v>277</v>
      </c>
      <c r="G2170" s="9" t="s">
        <v>277</v>
      </c>
      <c r="H2170" s="9" t="s">
        <v>277</v>
      </c>
      <c r="I2170" s="9">
        <v>0</v>
      </c>
      <c r="J2170" s="9">
        <v>165.39999999999873</v>
      </c>
      <c r="K2170" s="9">
        <v>216.75000000000091</v>
      </c>
      <c r="L2170" s="9">
        <v>204.29999999999998</v>
      </c>
      <c r="M2170" s="65">
        <v>205.3</v>
      </c>
      <c r="P2170" s="65">
        <f t="shared" si="53"/>
        <v>791.74999999999955</v>
      </c>
    </row>
    <row r="2171" spans="1:18" ht="15">
      <c r="A2171" s="28" t="s">
        <v>652</v>
      </c>
      <c r="B2171" s="226" t="s">
        <v>1591</v>
      </c>
      <c r="C2171" s="3"/>
      <c r="D2171" s="3"/>
      <c r="E2171" s="9" t="s">
        <v>277</v>
      </c>
      <c r="F2171" s="9" t="s">
        <v>277</v>
      </c>
      <c r="G2171" s="9" t="s">
        <v>277</v>
      </c>
      <c r="H2171" s="9" t="s">
        <v>277</v>
      </c>
      <c r="I2171" s="9">
        <v>0</v>
      </c>
      <c r="J2171" s="9" t="s">
        <v>277</v>
      </c>
      <c r="K2171" s="179">
        <v>427</v>
      </c>
      <c r="L2171" s="9">
        <v>279.90000000000003</v>
      </c>
      <c r="M2171" s="65">
        <v>84.6</v>
      </c>
      <c r="P2171" s="65">
        <f t="shared" si="53"/>
        <v>791.50000000000011</v>
      </c>
      <c r="R2171" t="s">
        <v>287</v>
      </c>
    </row>
    <row r="2172" spans="1:18" ht="15">
      <c r="A2172" s="28" t="s">
        <v>653</v>
      </c>
      <c r="B2172" s="226" t="s">
        <v>1596</v>
      </c>
      <c r="C2172" s="3"/>
      <c r="D2172" s="3"/>
      <c r="E2172" s="9" t="s">
        <v>277</v>
      </c>
      <c r="F2172" s="9" t="s">
        <v>277</v>
      </c>
      <c r="G2172" s="9" t="s">
        <v>277</v>
      </c>
      <c r="H2172" s="9" t="s">
        <v>277</v>
      </c>
      <c r="I2172" s="9">
        <v>0</v>
      </c>
      <c r="J2172" s="9" t="s">
        <v>277</v>
      </c>
      <c r="K2172" s="175">
        <v>465.70000000000255</v>
      </c>
      <c r="L2172" s="9">
        <v>181</v>
      </c>
      <c r="M2172" s="65">
        <v>143.1</v>
      </c>
      <c r="P2172" s="65">
        <f t="shared" si="53"/>
        <v>789.80000000000257</v>
      </c>
      <c r="R2172" t="s">
        <v>281</v>
      </c>
    </row>
    <row r="2173" spans="1:18" ht="15">
      <c r="A2173" s="28" t="s">
        <v>658</v>
      </c>
      <c r="B2173" s="226" t="s">
        <v>1581</v>
      </c>
      <c r="C2173" s="3"/>
      <c r="D2173" s="3"/>
      <c r="E2173" s="9" t="s">
        <v>277</v>
      </c>
      <c r="F2173" s="9" t="s">
        <v>277</v>
      </c>
      <c r="G2173" s="9" t="s">
        <v>277</v>
      </c>
      <c r="H2173" s="9" t="s">
        <v>277</v>
      </c>
      <c r="I2173" s="9">
        <v>0</v>
      </c>
      <c r="J2173" s="9">
        <v>100.300000000002</v>
      </c>
      <c r="K2173" s="9">
        <v>195.04999999999927</v>
      </c>
      <c r="L2173" s="9">
        <v>211</v>
      </c>
      <c r="M2173" s="65">
        <v>274</v>
      </c>
      <c r="P2173" s="65">
        <f t="shared" si="53"/>
        <v>780.35000000000127</v>
      </c>
    </row>
    <row r="2174" spans="1:18" ht="15">
      <c r="A2174" s="28" t="s">
        <v>659</v>
      </c>
      <c r="B2174" s="28" t="s">
        <v>600</v>
      </c>
      <c r="E2174" s="9" t="s">
        <v>277</v>
      </c>
      <c r="F2174" s="9" t="s">
        <v>277</v>
      </c>
      <c r="G2174" s="9" t="s">
        <v>277</v>
      </c>
      <c r="H2174" s="9">
        <v>192.00000000000182</v>
      </c>
      <c r="I2174" s="9">
        <v>0</v>
      </c>
      <c r="J2174" s="9">
        <v>117.40000000000055</v>
      </c>
      <c r="K2174" s="9">
        <v>142.50000000000091</v>
      </c>
      <c r="L2174" s="9">
        <v>229.8</v>
      </c>
      <c r="M2174" s="65">
        <v>96</v>
      </c>
      <c r="P2174" s="65">
        <f t="shared" si="53"/>
        <v>777.70000000000323</v>
      </c>
    </row>
    <row r="2175" spans="1:18" ht="15">
      <c r="A2175" s="28" t="s">
        <v>660</v>
      </c>
      <c r="B2175" s="61" t="s">
        <v>6</v>
      </c>
      <c r="E2175" s="179">
        <v>25</v>
      </c>
      <c r="F2175" s="179">
        <v>204.1</v>
      </c>
      <c r="G2175" s="9">
        <v>112.75</v>
      </c>
      <c r="H2175" s="9">
        <v>211.79999999999927</v>
      </c>
      <c r="I2175" s="9">
        <v>0</v>
      </c>
      <c r="J2175" s="179">
        <v>222.5</v>
      </c>
      <c r="K2175" s="9" t="s">
        <v>277</v>
      </c>
      <c r="L2175" s="9" t="s">
        <v>277</v>
      </c>
      <c r="M2175" s="9" t="s">
        <v>277</v>
      </c>
      <c r="P2175" s="65">
        <f t="shared" si="53"/>
        <v>776.1499999999993</v>
      </c>
      <c r="R2175" t="s">
        <v>371</v>
      </c>
    </row>
    <row r="2176" spans="1:18" ht="15">
      <c r="A2176" s="28" t="s">
        <v>662</v>
      </c>
      <c r="B2176" s="170" t="s">
        <v>1279</v>
      </c>
      <c r="C2176" s="3"/>
      <c r="D2176" s="3"/>
      <c r="E2176" s="9" t="s">
        <v>277</v>
      </c>
      <c r="F2176" s="9" t="s">
        <v>277</v>
      </c>
      <c r="G2176" s="9" t="s">
        <v>277</v>
      </c>
      <c r="H2176" s="9" t="s">
        <v>277</v>
      </c>
      <c r="I2176" s="9">
        <v>0</v>
      </c>
      <c r="J2176" s="9">
        <v>15.299999999998363</v>
      </c>
      <c r="K2176" s="9">
        <v>192.34999999999854</v>
      </c>
      <c r="L2176" s="9">
        <v>221.6</v>
      </c>
      <c r="M2176" s="65">
        <v>316</v>
      </c>
      <c r="P2176" s="65">
        <f t="shared" si="53"/>
        <v>745.24999999999693</v>
      </c>
    </row>
    <row r="2177" spans="1:21" ht="15">
      <c r="A2177" s="28" t="s">
        <v>663</v>
      </c>
      <c r="B2177" s="61" t="s">
        <v>649</v>
      </c>
      <c r="E2177" s="9" t="s">
        <v>277</v>
      </c>
      <c r="F2177" s="9" t="s">
        <v>277</v>
      </c>
      <c r="G2177" s="9" t="s">
        <v>277</v>
      </c>
      <c r="H2177" s="9">
        <v>262.19999999999982</v>
      </c>
      <c r="I2177" s="9">
        <v>0</v>
      </c>
      <c r="J2177" s="9">
        <v>16.900000000000546</v>
      </c>
      <c r="K2177" s="9">
        <v>180</v>
      </c>
      <c r="L2177" s="9">
        <v>206.8</v>
      </c>
      <c r="M2177" s="65">
        <v>66.800000000000011</v>
      </c>
      <c r="P2177" s="65">
        <f t="shared" si="53"/>
        <v>732.70000000000027</v>
      </c>
    </row>
    <row r="2178" spans="1:21" ht="15">
      <c r="A2178" s="28" t="s">
        <v>664</v>
      </c>
      <c r="B2178" s="226" t="s">
        <v>1584</v>
      </c>
      <c r="C2178" s="3"/>
      <c r="D2178" s="3"/>
      <c r="E2178" s="9" t="s">
        <v>277</v>
      </c>
      <c r="F2178" s="9" t="s">
        <v>277</v>
      </c>
      <c r="G2178" s="9" t="s">
        <v>277</v>
      </c>
      <c r="H2178" s="9" t="s">
        <v>277</v>
      </c>
      <c r="I2178" s="9">
        <v>0</v>
      </c>
      <c r="J2178" s="9">
        <v>83.5</v>
      </c>
      <c r="K2178" s="9">
        <v>171.5</v>
      </c>
      <c r="L2178" s="9">
        <v>144.9</v>
      </c>
      <c r="M2178" s="90">
        <v>328.90000000000003</v>
      </c>
      <c r="N2178" s="344"/>
      <c r="P2178" s="65">
        <f t="shared" si="53"/>
        <v>728.8</v>
      </c>
      <c r="R2178" t="s">
        <v>292</v>
      </c>
    </row>
    <row r="2179" spans="1:21" ht="15">
      <c r="A2179" s="28" t="s">
        <v>667</v>
      </c>
      <c r="B2179" s="226" t="s">
        <v>1617</v>
      </c>
      <c r="C2179" s="3"/>
      <c r="D2179" s="3"/>
      <c r="E2179" s="9" t="s">
        <v>277</v>
      </c>
      <c r="F2179" s="9" t="s">
        <v>277</v>
      </c>
      <c r="G2179" s="9" t="s">
        <v>277</v>
      </c>
      <c r="H2179" s="9" t="s">
        <v>277</v>
      </c>
      <c r="I2179" s="9">
        <v>0</v>
      </c>
      <c r="J2179" s="9" t="s">
        <v>277</v>
      </c>
      <c r="K2179" s="179">
        <v>465</v>
      </c>
      <c r="L2179" s="9">
        <v>81.5</v>
      </c>
      <c r="M2179" s="65">
        <v>149.5</v>
      </c>
      <c r="P2179" s="65">
        <f t="shared" si="53"/>
        <v>696</v>
      </c>
      <c r="R2179" t="s">
        <v>282</v>
      </c>
    </row>
    <row r="2180" spans="1:21" ht="15">
      <c r="A2180" s="28" t="s">
        <v>726</v>
      </c>
      <c r="B2180" s="61" t="s">
        <v>2091</v>
      </c>
      <c r="C2180" s="3"/>
      <c r="D2180" s="3"/>
      <c r="E2180" s="9" t="s">
        <v>277</v>
      </c>
      <c r="F2180" s="9" t="s">
        <v>277</v>
      </c>
      <c r="G2180" s="9" t="s">
        <v>277</v>
      </c>
      <c r="H2180" s="9" t="s">
        <v>277</v>
      </c>
      <c r="I2180" s="9">
        <v>0</v>
      </c>
      <c r="J2180" s="9" t="s">
        <v>277</v>
      </c>
      <c r="K2180" s="9" t="s">
        <v>277</v>
      </c>
      <c r="L2180" s="176">
        <v>538.4</v>
      </c>
      <c r="M2180" s="65">
        <v>143</v>
      </c>
      <c r="N2180" s="65"/>
      <c r="P2180" s="65">
        <f t="shared" si="53"/>
        <v>681.4</v>
      </c>
      <c r="R2180" t="s">
        <v>280</v>
      </c>
      <c r="U2180" s="3" t="s">
        <v>1355</v>
      </c>
    </row>
    <row r="2181" spans="1:21" ht="15">
      <c r="A2181" s="28" t="s">
        <v>727</v>
      </c>
      <c r="B2181" s="170" t="s">
        <v>1276</v>
      </c>
      <c r="C2181" s="3"/>
      <c r="D2181" s="3"/>
      <c r="E2181" s="9" t="s">
        <v>277</v>
      </c>
      <c r="F2181" s="9" t="s">
        <v>277</v>
      </c>
      <c r="G2181" s="9" t="s">
        <v>277</v>
      </c>
      <c r="H2181" s="9" t="s">
        <v>277</v>
      </c>
      <c r="I2181" s="9">
        <v>0</v>
      </c>
      <c r="J2181" s="9">
        <v>124.90000000000055</v>
      </c>
      <c r="K2181" s="9">
        <v>394.199999999998</v>
      </c>
      <c r="L2181" s="9">
        <v>162.30000000000001</v>
      </c>
      <c r="M2181" s="9" t="s">
        <v>277</v>
      </c>
      <c r="P2181" s="65">
        <f t="shared" si="53"/>
        <v>681.3999999999985</v>
      </c>
    </row>
    <row r="2182" spans="1:21" ht="15">
      <c r="A2182" s="28" t="s">
        <v>728</v>
      </c>
      <c r="B2182" s="61" t="s">
        <v>615</v>
      </c>
      <c r="E2182" s="9" t="s">
        <v>277</v>
      </c>
      <c r="F2182" s="9" t="s">
        <v>277</v>
      </c>
      <c r="G2182" s="9" t="s">
        <v>277</v>
      </c>
      <c r="H2182" s="9">
        <v>73.199999999999818</v>
      </c>
      <c r="I2182" s="9">
        <v>0</v>
      </c>
      <c r="J2182" s="9">
        <v>6.0000000000009095</v>
      </c>
      <c r="K2182" s="9">
        <v>176.39999999999873</v>
      </c>
      <c r="L2182" s="9">
        <v>240.6</v>
      </c>
      <c r="M2182" s="65">
        <v>181.4</v>
      </c>
      <c r="P2182" s="65">
        <f t="shared" si="53"/>
        <v>677.59999999999945</v>
      </c>
    </row>
    <row r="2183" spans="1:21" ht="15">
      <c r="A2183" s="28" t="s">
        <v>729</v>
      </c>
      <c r="B2183" s="61" t="s">
        <v>39</v>
      </c>
      <c r="E2183" s="9">
        <v>9.8000000000000007</v>
      </c>
      <c r="F2183" s="9">
        <v>156</v>
      </c>
      <c r="G2183" s="9">
        <v>52.1</v>
      </c>
      <c r="H2183" s="9">
        <v>239.60000000000036</v>
      </c>
      <c r="I2183" s="9">
        <v>0</v>
      </c>
      <c r="J2183" s="9">
        <v>145.99999999999909</v>
      </c>
      <c r="K2183" s="9">
        <v>69.300000000000182</v>
      </c>
      <c r="L2183" s="9" t="s">
        <v>277</v>
      </c>
      <c r="M2183" s="9" t="s">
        <v>277</v>
      </c>
      <c r="P2183" s="65">
        <f t="shared" si="53"/>
        <v>672.79999999999961</v>
      </c>
      <c r="R2183" t="s">
        <v>292</v>
      </c>
    </row>
    <row r="2184" spans="1:21" ht="15">
      <c r="A2184" s="28" t="s">
        <v>730</v>
      </c>
      <c r="B2184" s="170" t="s">
        <v>1272</v>
      </c>
      <c r="C2184" s="3"/>
      <c r="D2184" s="3"/>
      <c r="E2184" s="9" t="s">
        <v>277</v>
      </c>
      <c r="F2184" s="9" t="s">
        <v>277</v>
      </c>
      <c r="G2184" s="9" t="s">
        <v>277</v>
      </c>
      <c r="H2184" s="9" t="s">
        <v>277</v>
      </c>
      <c r="I2184" s="9">
        <v>0</v>
      </c>
      <c r="J2184" s="9">
        <v>197.99999999999909</v>
      </c>
      <c r="K2184" s="9">
        <v>195.59999999999854</v>
      </c>
      <c r="L2184" s="9">
        <v>105.5</v>
      </c>
      <c r="M2184" s="65">
        <v>162.89999999999998</v>
      </c>
      <c r="P2184" s="65">
        <f t="shared" ref="P2184:P2215" si="54">SUM(E2184:M2184)</f>
        <v>661.99999999999761</v>
      </c>
    </row>
    <row r="2185" spans="1:21" ht="15">
      <c r="A2185" s="28" t="s">
        <v>731</v>
      </c>
      <c r="B2185" s="61" t="s">
        <v>2083</v>
      </c>
      <c r="C2185" s="3"/>
      <c r="D2185" s="3"/>
      <c r="E2185" s="9" t="s">
        <v>277</v>
      </c>
      <c r="F2185" s="9" t="s">
        <v>277</v>
      </c>
      <c r="G2185" s="9" t="s">
        <v>277</v>
      </c>
      <c r="H2185" s="9" t="s">
        <v>277</v>
      </c>
      <c r="I2185" s="9">
        <v>0</v>
      </c>
      <c r="J2185" s="9" t="s">
        <v>277</v>
      </c>
      <c r="K2185" s="9" t="s">
        <v>277</v>
      </c>
      <c r="L2185" s="179">
        <v>384.9</v>
      </c>
      <c r="M2185" s="65">
        <v>257.8</v>
      </c>
      <c r="N2185" s="65"/>
      <c r="P2185" s="65">
        <f t="shared" si="54"/>
        <v>642.70000000000005</v>
      </c>
      <c r="R2185" t="s">
        <v>292</v>
      </c>
      <c r="U2185" s="61"/>
    </row>
    <row r="2186" spans="1:21" ht="15">
      <c r="A2186" s="28" t="s">
        <v>732</v>
      </c>
      <c r="B2186" s="61" t="s">
        <v>2090</v>
      </c>
      <c r="C2186" s="3"/>
      <c r="D2186" s="3"/>
      <c r="E2186" s="9" t="s">
        <v>277</v>
      </c>
      <c r="F2186" s="9" t="s">
        <v>277</v>
      </c>
      <c r="G2186" s="9" t="s">
        <v>277</v>
      </c>
      <c r="H2186" s="9" t="s">
        <v>277</v>
      </c>
      <c r="I2186" s="9">
        <v>0</v>
      </c>
      <c r="J2186" s="9" t="s">
        <v>277</v>
      </c>
      <c r="K2186" s="9" t="s">
        <v>277</v>
      </c>
      <c r="L2186" s="9">
        <v>375.5</v>
      </c>
      <c r="M2186" s="65">
        <v>266.8</v>
      </c>
      <c r="N2186" s="65"/>
      <c r="P2186" s="65">
        <f t="shared" si="54"/>
        <v>642.29999999999995</v>
      </c>
      <c r="U2186" s="61"/>
    </row>
    <row r="2187" spans="1:21" ht="15">
      <c r="A2187" s="28" t="s">
        <v>733</v>
      </c>
      <c r="B2187" s="61" t="s">
        <v>2082</v>
      </c>
      <c r="C2187" s="3"/>
      <c r="D2187" s="3"/>
      <c r="E2187" s="9" t="s">
        <v>277</v>
      </c>
      <c r="F2187" s="9" t="s">
        <v>277</v>
      </c>
      <c r="G2187" s="9" t="s">
        <v>277</v>
      </c>
      <c r="H2187" s="9" t="s">
        <v>277</v>
      </c>
      <c r="I2187" s="9">
        <v>0</v>
      </c>
      <c r="J2187" s="9" t="s">
        <v>277</v>
      </c>
      <c r="K2187" s="9" t="s">
        <v>277</v>
      </c>
      <c r="L2187" s="179">
        <v>389.8</v>
      </c>
      <c r="M2187" s="65">
        <v>249.7</v>
      </c>
      <c r="N2187" s="65"/>
      <c r="P2187" s="65">
        <f t="shared" si="54"/>
        <v>639.5</v>
      </c>
      <c r="R2187" t="s">
        <v>286</v>
      </c>
      <c r="U2187" s="61"/>
    </row>
    <row r="2188" spans="1:21" ht="15">
      <c r="A2188" s="28" t="s">
        <v>734</v>
      </c>
      <c r="B2188" s="61" t="s">
        <v>645</v>
      </c>
      <c r="E2188" s="9" t="s">
        <v>277</v>
      </c>
      <c r="F2188" s="9" t="s">
        <v>277</v>
      </c>
      <c r="G2188" s="9" t="s">
        <v>277</v>
      </c>
      <c r="H2188" s="9">
        <v>199.49999999999818</v>
      </c>
      <c r="I2188" s="9">
        <v>0</v>
      </c>
      <c r="J2188" s="9">
        <v>23.200000000000728</v>
      </c>
      <c r="K2188" s="9">
        <v>198.69999999999891</v>
      </c>
      <c r="L2188" s="9">
        <v>102</v>
      </c>
      <c r="M2188" s="65">
        <v>110.5</v>
      </c>
      <c r="P2188" s="65">
        <f t="shared" si="54"/>
        <v>633.89999999999782</v>
      </c>
    </row>
    <row r="2189" spans="1:21" ht="15">
      <c r="A2189" s="28" t="s">
        <v>735</v>
      </c>
      <c r="B2189" s="61" t="s">
        <v>2096</v>
      </c>
      <c r="C2189" s="3"/>
      <c r="D2189" s="3"/>
      <c r="E2189" s="9" t="s">
        <v>277</v>
      </c>
      <c r="F2189" s="9" t="s">
        <v>277</v>
      </c>
      <c r="G2189" s="9" t="s">
        <v>277</v>
      </c>
      <c r="H2189" s="9" t="s">
        <v>277</v>
      </c>
      <c r="I2189" s="9">
        <v>0</v>
      </c>
      <c r="J2189" s="9" t="s">
        <v>277</v>
      </c>
      <c r="K2189" s="9" t="s">
        <v>277</v>
      </c>
      <c r="L2189" s="179">
        <v>440.8</v>
      </c>
      <c r="M2189" s="65">
        <v>181.7</v>
      </c>
      <c r="N2189" s="65"/>
      <c r="P2189" s="65">
        <f t="shared" si="54"/>
        <v>622.5</v>
      </c>
      <c r="R2189" t="s">
        <v>282</v>
      </c>
      <c r="U2189" s="61"/>
    </row>
    <row r="2190" spans="1:21" ht="15">
      <c r="A2190" s="28" t="s">
        <v>736</v>
      </c>
      <c r="B2190" s="61" t="s">
        <v>2086</v>
      </c>
      <c r="C2190" s="3"/>
      <c r="D2190" s="3"/>
      <c r="E2190" s="9" t="s">
        <v>277</v>
      </c>
      <c r="F2190" s="9" t="s">
        <v>277</v>
      </c>
      <c r="G2190" s="9" t="s">
        <v>277</v>
      </c>
      <c r="H2190" s="9" t="s">
        <v>277</v>
      </c>
      <c r="I2190" s="9">
        <v>0</v>
      </c>
      <c r="J2190" s="9" t="s">
        <v>277</v>
      </c>
      <c r="K2190" s="9" t="s">
        <v>277</v>
      </c>
      <c r="L2190" s="9">
        <v>344.2</v>
      </c>
      <c r="M2190" s="65">
        <v>255.7</v>
      </c>
      <c r="N2190" s="65"/>
      <c r="P2190" s="65">
        <f t="shared" si="54"/>
        <v>599.9</v>
      </c>
      <c r="U2190" s="61"/>
    </row>
    <row r="2191" spans="1:21" ht="15">
      <c r="A2191" s="28" t="s">
        <v>737</v>
      </c>
      <c r="B2191" s="61" t="s">
        <v>19</v>
      </c>
      <c r="E2191" s="9">
        <v>9.8000000000000007</v>
      </c>
      <c r="F2191" s="179">
        <v>151.5</v>
      </c>
      <c r="G2191" s="9">
        <v>89.3</v>
      </c>
      <c r="H2191" s="9">
        <v>162.00000000000091</v>
      </c>
      <c r="I2191" s="9">
        <v>0</v>
      </c>
      <c r="J2191" s="9">
        <v>186.79999999999836</v>
      </c>
      <c r="K2191" s="9" t="s">
        <v>277</v>
      </c>
      <c r="L2191" s="9" t="s">
        <v>277</v>
      </c>
      <c r="M2191" s="9" t="s">
        <v>277</v>
      </c>
      <c r="P2191" s="65">
        <f t="shared" si="54"/>
        <v>599.3999999999993</v>
      </c>
    </row>
    <row r="2192" spans="1:21" ht="15">
      <c r="A2192" s="28" t="s">
        <v>738</v>
      </c>
      <c r="B2192" s="226" t="s">
        <v>1590</v>
      </c>
      <c r="C2192" s="3"/>
      <c r="D2192" s="3"/>
      <c r="E2192" s="9" t="s">
        <v>277</v>
      </c>
      <c r="F2192" s="9" t="s">
        <v>277</v>
      </c>
      <c r="G2192" s="9" t="s">
        <v>277</v>
      </c>
      <c r="H2192" s="9" t="s">
        <v>277</v>
      </c>
      <c r="I2192" s="9">
        <v>0</v>
      </c>
      <c r="J2192" s="9" t="s">
        <v>277</v>
      </c>
      <c r="K2192" s="9">
        <v>250.49999999999818</v>
      </c>
      <c r="L2192" s="9">
        <v>206</v>
      </c>
      <c r="M2192" s="65">
        <v>138.1</v>
      </c>
      <c r="P2192" s="65">
        <f t="shared" si="54"/>
        <v>594.5999999999982</v>
      </c>
    </row>
    <row r="2193" spans="1:21" ht="15">
      <c r="A2193" s="28" t="s">
        <v>739</v>
      </c>
      <c r="B2193" s="226" t="s">
        <v>1593</v>
      </c>
      <c r="C2193" s="3"/>
      <c r="D2193" s="3"/>
      <c r="E2193" s="9" t="s">
        <v>277</v>
      </c>
      <c r="F2193" s="9" t="s">
        <v>277</v>
      </c>
      <c r="G2193" s="9" t="s">
        <v>277</v>
      </c>
      <c r="H2193" s="9" t="s">
        <v>277</v>
      </c>
      <c r="I2193" s="9">
        <v>0</v>
      </c>
      <c r="J2193" s="9" t="s">
        <v>277</v>
      </c>
      <c r="K2193" s="9">
        <v>197.69999999999982</v>
      </c>
      <c r="L2193" s="9">
        <v>280.7</v>
      </c>
      <c r="M2193" s="65">
        <v>114.3</v>
      </c>
      <c r="P2193" s="65">
        <f t="shared" si="54"/>
        <v>592.69999999999982</v>
      </c>
    </row>
    <row r="2194" spans="1:21" ht="15">
      <c r="A2194" s="28" t="s">
        <v>740</v>
      </c>
      <c r="B2194" s="61" t="s">
        <v>2092</v>
      </c>
      <c r="C2194" s="3"/>
      <c r="D2194" s="3"/>
      <c r="E2194" s="9" t="s">
        <v>277</v>
      </c>
      <c r="F2194" s="9" t="s">
        <v>277</v>
      </c>
      <c r="G2194" s="9" t="s">
        <v>277</v>
      </c>
      <c r="H2194" s="9" t="s">
        <v>277</v>
      </c>
      <c r="I2194" s="9">
        <v>0</v>
      </c>
      <c r="J2194" s="9" t="s">
        <v>277</v>
      </c>
      <c r="K2194" s="9" t="s">
        <v>277</v>
      </c>
      <c r="L2194" s="9">
        <v>336.1</v>
      </c>
      <c r="M2194" s="65">
        <v>224.70000000000002</v>
      </c>
      <c r="N2194" s="65"/>
      <c r="P2194" s="65">
        <f t="shared" si="54"/>
        <v>560.80000000000007</v>
      </c>
      <c r="U2194" s="61"/>
    </row>
    <row r="2195" spans="1:21" ht="15">
      <c r="A2195" s="28" t="s">
        <v>741</v>
      </c>
      <c r="B2195" s="226" t="s">
        <v>1592</v>
      </c>
      <c r="C2195" s="3"/>
      <c r="D2195" s="3"/>
      <c r="E2195" s="9" t="s">
        <v>277</v>
      </c>
      <c r="F2195" s="9" t="s">
        <v>277</v>
      </c>
      <c r="G2195" s="9" t="s">
        <v>277</v>
      </c>
      <c r="H2195" s="9" t="s">
        <v>277</v>
      </c>
      <c r="I2195" s="9">
        <v>0</v>
      </c>
      <c r="J2195" s="9" t="s">
        <v>277</v>
      </c>
      <c r="K2195" s="9">
        <v>342.00000000000091</v>
      </c>
      <c r="L2195" s="9">
        <v>30.1</v>
      </c>
      <c r="M2195" s="65">
        <v>186</v>
      </c>
      <c r="P2195" s="65">
        <f t="shared" si="54"/>
        <v>558.10000000000093</v>
      </c>
    </row>
    <row r="2196" spans="1:21" ht="15">
      <c r="A2196" s="28" t="s">
        <v>742</v>
      </c>
      <c r="B2196" s="170" t="s">
        <v>1268</v>
      </c>
      <c r="C2196" s="3"/>
      <c r="D2196" s="3"/>
      <c r="E2196" s="9" t="s">
        <v>277</v>
      </c>
      <c r="F2196" s="9" t="s">
        <v>277</v>
      </c>
      <c r="G2196" s="9" t="s">
        <v>277</v>
      </c>
      <c r="H2196" s="9" t="s">
        <v>277</v>
      </c>
      <c r="I2196" s="9">
        <v>0</v>
      </c>
      <c r="J2196" s="176">
        <v>378.80000000000109</v>
      </c>
      <c r="K2196" s="9">
        <v>70</v>
      </c>
      <c r="L2196" s="9">
        <v>85.9</v>
      </c>
      <c r="M2196" s="65">
        <v>22.7</v>
      </c>
      <c r="P2196" s="65">
        <f t="shared" si="54"/>
        <v>557.40000000000111</v>
      </c>
      <c r="R2196" t="s">
        <v>280</v>
      </c>
      <c r="U2196" s="3" t="s">
        <v>1355</v>
      </c>
    </row>
    <row r="2197" spans="1:21" ht="15">
      <c r="A2197" s="28" t="s">
        <v>743</v>
      </c>
      <c r="B2197" s="61" t="s">
        <v>2080</v>
      </c>
      <c r="C2197" s="3"/>
      <c r="D2197" s="3"/>
      <c r="E2197" s="9" t="s">
        <v>277</v>
      </c>
      <c r="F2197" s="9" t="s">
        <v>277</v>
      </c>
      <c r="G2197" s="9" t="s">
        <v>277</v>
      </c>
      <c r="H2197" s="9" t="s">
        <v>277</v>
      </c>
      <c r="I2197" s="9">
        <v>0</v>
      </c>
      <c r="J2197" s="9" t="s">
        <v>277</v>
      </c>
      <c r="K2197" s="9" t="s">
        <v>277</v>
      </c>
      <c r="L2197" s="9">
        <v>291.5</v>
      </c>
      <c r="M2197" s="65">
        <v>257.8</v>
      </c>
      <c r="N2197" s="65"/>
      <c r="P2197" s="65">
        <f t="shared" si="54"/>
        <v>549.29999999999995</v>
      </c>
      <c r="U2197" s="61"/>
    </row>
    <row r="2198" spans="1:21" ht="15">
      <c r="A2198" s="28" t="s">
        <v>744</v>
      </c>
      <c r="B2198" s="61" t="s">
        <v>630</v>
      </c>
      <c r="E2198" s="9" t="s">
        <v>277</v>
      </c>
      <c r="F2198" s="9" t="s">
        <v>277</v>
      </c>
      <c r="G2198" s="9" t="s">
        <v>277</v>
      </c>
      <c r="H2198" s="9">
        <v>35.700000000002547</v>
      </c>
      <c r="I2198" s="9">
        <v>0</v>
      </c>
      <c r="J2198" s="9">
        <v>62.999999999999091</v>
      </c>
      <c r="K2198" s="9">
        <v>81.399999999997817</v>
      </c>
      <c r="L2198" s="9">
        <v>153.5</v>
      </c>
      <c r="M2198" s="65">
        <v>193</v>
      </c>
      <c r="P2198" s="65">
        <f t="shared" si="54"/>
        <v>526.59999999999945</v>
      </c>
    </row>
    <row r="2199" spans="1:21" ht="15">
      <c r="A2199" s="28" t="s">
        <v>745</v>
      </c>
      <c r="B2199" s="61" t="s">
        <v>2081</v>
      </c>
      <c r="C2199" s="3"/>
      <c r="D2199" s="3"/>
      <c r="E2199" s="9" t="s">
        <v>277</v>
      </c>
      <c r="F2199" s="9" t="s">
        <v>277</v>
      </c>
      <c r="G2199" s="9" t="s">
        <v>277</v>
      </c>
      <c r="H2199" s="9" t="s">
        <v>277</v>
      </c>
      <c r="I2199" s="9">
        <v>0</v>
      </c>
      <c r="J2199" s="9" t="s">
        <v>277</v>
      </c>
      <c r="K2199" s="9" t="s">
        <v>277</v>
      </c>
      <c r="L2199" s="9">
        <v>255.8</v>
      </c>
      <c r="M2199" s="65">
        <v>268.8</v>
      </c>
      <c r="N2199" s="65"/>
      <c r="P2199" s="65">
        <f t="shared" si="54"/>
        <v>524.6</v>
      </c>
      <c r="U2199" s="61"/>
    </row>
    <row r="2200" spans="1:21" ht="15">
      <c r="A2200" s="28" t="s">
        <v>746</v>
      </c>
      <c r="B2200" s="61" t="s">
        <v>2093</v>
      </c>
      <c r="C2200" s="3"/>
      <c r="D2200" s="3"/>
      <c r="E2200" s="9" t="s">
        <v>277</v>
      </c>
      <c r="F2200" s="9" t="s">
        <v>277</v>
      </c>
      <c r="G2200" s="9" t="s">
        <v>277</v>
      </c>
      <c r="H2200" s="9" t="s">
        <v>277</v>
      </c>
      <c r="I2200" s="9">
        <v>0</v>
      </c>
      <c r="J2200" s="9" t="s">
        <v>277</v>
      </c>
      <c r="K2200" s="9" t="s">
        <v>277</v>
      </c>
      <c r="L2200" s="9">
        <v>322.2</v>
      </c>
      <c r="M2200" s="65">
        <v>198.9</v>
      </c>
      <c r="N2200" s="65"/>
      <c r="P2200" s="65">
        <f t="shared" si="54"/>
        <v>521.1</v>
      </c>
      <c r="U2200" s="61"/>
    </row>
    <row r="2201" spans="1:21" ht="15">
      <c r="A2201" s="28" t="s">
        <v>747</v>
      </c>
      <c r="B2201" s="226" t="s">
        <v>1575</v>
      </c>
      <c r="C2201" s="3"/>
      <c r="D2201" s="3"/>
      <c r="E2201" s="9" t="s">
        <v>277</v>
      </c>
      <c r="F2201" s="9" t="s">
        <v>277</v>
      </c>
      <c r="G2201" s="9" t="s">
        <v>277</v>
      </c>
      <c r="H2201" s="9" t="s">
        <v>277</v>
      </c>
      <c r="I2201" s="9">
        <v>0</v>
      </c>
      <c r="J2201" s="9">
        <v>11.500000000001819</v>
      </c>
      <c r="K2201" s="9">
        <v>154.50000000000182</v>
      </c>
      <c r="L2201" s="9">
        <v>148.19999999999999</v>
      </c>
      <c r="M2201" s="65">
        <v>181.4</v>
      </c>
      <c r="P2201" s="65">
        <f t="shared" si="54"/>
        <v>495.60000000000366</v>
      </c>
    </row>
    <row r="2202" spans="1:21" ht="15">
      <c r="A2202" s="28" t="s">
        <v>748</v>
      </c>
      <c r="B2202" s="61" t="s">
        <v>2097</v>
      </c>
      <c r="C2202" s="3"/>
      <c r="D2202" s="3"/>
      <c r="E2202" s="9" t="s">
        <v>277</v>
      </c>
      <c r="F2202" s="9" t="s">
        <v>277</v>
      </c>
      <c r="G2202" s="9" t="s">
        <v>277</v>
      </c>
      <c r="H2202" s="9" t="s">
        <v>277</v>
      </c>
      <c r="I2202" s="9">
        <v>0</v>
      </c>
      <c r="J2202" s="9" t="s">
        <v>277</v>
      </c>
      <c r="K2202" s="9" t="s">
        <v>277</v>
      </c>
      <c r="L2202" s="9">
        <v>188.8</v>
      </c>
      <c r="M2202" s="65">
        <v>301.3</v>
      </c>
      <c r="N2202" s="65"/>
      <c r="P2202" s="65">
        <f t="shared" si="54"/>
        <v>490.1</v>
      </c>
      <c r="U2202" s="61"/>
    </row>
    <row r="2203" spans="1:21" ht="15">
      <c r="A2203" s="28" t="s">
        <v>749</v>
      </c>
      <c r="B2203" s="61" t="s">
        <v>622</v>
      </c>
      <c r="E2203" s="9" t="s">
        <v>277</v>
      </c>
      <c r="F2203" s="9" t="s">
        <v>277</v>
      </c>
      <c r="G2203" s="9" t="s">
        <v>277</v>
      </c>
      <c r="H2203" s="9">
        <v>155.20000000000164</v>
      </c>
      <c r="I2203" s="9">
        <v>0</v>
      </c>
      <c r="J2203" s="9">
        <v>11.600000000000364</v>
      </c>
      <c r="K2203" s="9">
        <v>180.15000000000055</v>
      </c>
      <c r="L2203" s="9">
        <v>138.1</v>
      </c>
      <c r="M2203" s="9" t="s">
        <v>277</v>
      </c>
      <c r="P2203" s="65">
        <f t="shared" si="54"/>
        <v>485.05000000000257</v>
      </c>
    </row>
    <row r="2204" spans="1:21" ht="15">
      <c r="A2204" s="28" t="s">
        <v>750</v>
      </c>
      <c r="B2204" s="226" t="s">
        <v>1582</v>
      </c>
      <c r="C2204" s="3"/>
      <c r="D2204" s="3"/>
      <c r="E2204" s="9" t="s">
        <v>277</v>
      </c>
      <c r="F2204" s="9" t="s">
        <v>277</v>
      </c>
      <c r="G2204" s="9" t="s">
        <v>277</v>
      </c>
      <c r="H2204" s="9" t="s">
        <v>277</v>
      </c>
      <c r="I2204" s="9">
        <v>0</v>
      </c>
      <c r="J2204" s="9">
        <v>182.80000000000018</v>
      </c>
      <c r="K2204" s="9">
        <v>301.19999999999982</v>
      </c>
      <c r="L2204" s="9" t="s">
        <v>277</v>
      </c>
      <c r="M2204" s="9" t="s">
        <v>277</v>
      </c>
      <c r="P2204" s="65">
        <f t="shared" si="54"/>
        <v>484</v>
      </c>
    </row>
    <row r="2205" spans="1:21" ht="15">
      <c r="A2205" s="28" t="s">
        <v>751</v>
      </c>
      <c r="B2205" s="61" t="s">
        <v>2098</v>
      </c>
      <c r="C2205" s="3"/>
      <c r="D2205" s="3"/>
      <c r="E2205" s="9" t="s">
        <v>277</v>
      </c>
      <c r="F2205" s="9" t="s">
        <v>277</v>
      </c>
      <c r="G2205" s="9" t="s">
        <v>277</v>
      </c>
      <c r="H2205" s="9" t="s">
        <v>277</v>
      </c>
      <c r="I2205" s="9">
        <v>0</v>
      </c>
      <c r="J2205" s="9" t="s">
        <v>277</v>
      </c>
      <c r="K2205" s="9" t="s">
        <v>277</v>
      </c>
      <c r="L2205" s="175">
        <v>450.6</v>
      </c>
      <c r="M2205" s="9" t="s">
        <v>277</v>
      </c>
      <c r="N2205" s="65"/>
      <c r="P2205" s="65">
        <f t="shared" si="54"/>
        <v>450.6</v>
      </c>
      <c r="R2205" t="s">
        <v>281</v>
      </c>
      <c r="U2205" s="61"/>
    </row>
    <row r="2206" spans="1:21" ht="15">
      <c r="A2206" s="28" t="s">
        <v>752</v>
      </c>
      <c r="B2206" s="61" t="s">
        <v>2089</v>
      </c>
      <c r="C2206" s="3"/>
      <c r="D2206" s="3"/>
      <c r="E2206" s="9" t="s">
        <v>277</v>
      </c>
      <c r="F2206" s="9" t="s">
        <v>277</v>
      </c>
      <c r="G2206" s="9" t="s">
        <v>277</v>
      </c>
      <c r="H2206" s="9" t="s">
        <v>277</v>
      </c>
      <c r="I2206" s="9">
        <v>0</v>
      </c>
      <c r="J2206" s="9" t="s">
        <v>277</v>
      </c>
      <c r="K2206" s="9" t="s">
        <v>277</v>
      </c>
      <c r="L2206" s="179">
        <v>396.9</v>
      </c>
      <c r="M2206" s="65">
        <v>42.3</v>
      </c>
      <c r="N2206" s="65"/>
      <c r="P2206" s="65">
        <f t="shared" si="54"/>
        <v>439.2</v>
      </c>
      <c r="R2206" t="s">
        <v>291</v>
      </c>
      <c r="U2206" s="61"/>
    </row>
    <row r="2207" spans="1:21" ht="15">
      <c r="A2207" s="28" t="s">
        <v>753</v>
      </c>
      <c r="B2207" s="61" t="s">
        <v>2094</v>
      </c>
      <c r="C2207" s="3"/>
      <c r="D2207" s="3"/>
      <c r="E2207" s="9" t="s">
        <v>277</v>
      </c>
      <c r="F2207" s="9" t="s">
        <v>277</v>
      </c>
      <c r="G2207" s="9" t="s">
        <v>277</v>
      </c>
      <c r="H2207" s="9" t="s">
        <v>277</v>
      </c>
      <c r="I2207" s="9">
        <v>0</v>
      </c>
      <c r="J2207" s="9" t="s">
        <v>277</v>
      </c>
      <c r="K2207" s="9" t="s">
        <v>277</v>
      </c>
      <c r="L2207" s="9">
        <v>140.6</v>
      </c>
      <c r="M2207" s="65">
        <v>298.3</v>
      </c>
      <c r="N2207" s="65"/>
      <c r="P2207" s="65">
        <f t="shared" si="54"/>
        <v>438.9</v>
      </c>
      <c r="U2207" s="61"/>
    </row>
    <row r="2208" spans="1:21" ht="15">
      <c r="A2208" s="28" t="s">
        <v>754</v>
      </c>
      <c r="B2208" s="61" t="s">
        <v>4</v>
      </c>
      <c r="E2208" s="179">
        <v>25.4</v>
      </c>
      <c r="F2208" s="62" t="s">
        <v>278</v>
      </c>
      <c r="G2208" s="9">
        <v>69</v>
      </c>
      <c r="H2208" s="179">
        <v>339.89999999999782</v>
      </c>
      <c r="I2208" s="9">
        <v>0</v>
      </c>
      <c r="J2208" s="9" t="s">
        <v>277</v>
      </c>
      <c r="K2208" s="9" t="s">
        <v>277</v>
      </c>
      <c r="L2208" s="9" t="s">
        <v>277</v>
      </c>
      <c r="M2208" s="9" t="s">
        <v>277</v>
      </c>
      <c r="P2208" s="65">
        <f t="shared" si="54"/>
        <v>434.29999999999779</v>
      </c>
      <c r="R2208" t="s">
        <v>315</v>
      </c>
    </row>
    <row r="2209" spans="1:18" ht="15">
      <c r="A2209" s="28" t="s">
        <v>755</v>
      </c>
      <c r="B2209" s="226" t="s">
        <v>1616</v>
      </c>
      <c r="C2209" s="3"/>
      <c r="D2209" s="3"/>
      <c r="E2209" s="9" t="s">
        <v>277</v>
      </c>
      <c r="F2209" s="9" t="s">
        <v>277</v>
      </c>
      <c r="G2209" s="9" t="s">
        <v>277</v>
      </c>
      <c r="H2209" s="9" t="s">
        <v>277</v>
      </c>
      <c r="I2209" s="9">
        <v>0</v>
      </c>
      <c r="J2209" s="9" t="s">
        <v>277</v>
      </c>
      <c r="K2209" s="9">
        <v>312.5</v>
      </c>
      <c r="L2209" s="9">
        <v>119.5</v>
      </c>
      <c r="M2209" s="9" t="s">
        <v>277</v>
      </c>
      <c r="P2209" s="65">
        <f t="shared" si="54"/>
        <v>432</v>
      </c>
    </row>
    <row r="2210" spans="1:18" ht="15">
      <c r="A2210" s="28" t="s">
        <v>756</v>
      </c>
      <c r="B2210" s="61" t="s">
        <v>631</v>
      </c>
      <c r="E2210" s="9" t="s">
        <v>277</v>
      </c>
      <c r="F2210" s="9" t="s">
        <v>277</v>
      </c>
      <c r="G2210" s="9" t="s">
        <v>277</v>
      </c>
      <c r="H2210" s="9">
        <v>72.700000000001637</v>
      </c>
      <c r="I2210" s="9">
        <v>0</v>
      </c>
      <c r="J2210" s="9">
        <v>26.199999999999818</v>
      </c>
      <c r="K2210" s="9">
        <v>45.500000000000909</v>
      </c>
      <c r="L2210" s="9">
        <v>42</v>
      </c>
      <c r="M2210" s="65">
        <v>242.5</v>
      </c>
      <c r="P2210" s="65">
        <f t="shared" si="54"/>
        <v>428.90000000000236</v>
      </c>
    </row>
    <row r="2211" spans="1:18" ht="15">
      <c r="A2211" s="28" t="s">
        <v>757</v>
      </c>
      <c r="B2211" s="61" t="s">
        <v>2078</v>
      </c>
      <c r="C2211" s="3"/>
      <c r="D2211" s="3"/>
      <c r="E2211" s="9" t="s">
        <v>277</v>
      </c>
      <c r="F2211" s="9" t="s">
        <v>277</v>
      </c>
      <c r="G2211" s="9" t="s">
        <v>277</v>
      </c>
      <c r="H2211" s="9" t="s">
        <v>277</v>
      </c>
      <c r="I2211" s="9">
        <v>0</v>
      </c>
      <c r="J2211" s="9" t="s">
        <v>277</v>
      </c>
      <c r="K2211" s="9" t="s">
        <v>277</v>
      </c>
      <c r="L2211" s="9">
        <v>201.3</v>
      </c>
      <c r="M2211" s="65">
        <v>197.6</v>
      </c>
      <c r="N2211" s="65"/>
      <c r="P2211" s="65">
        <f t="shared" si="54"/>
        <v>398.9</v>
      </c>
    </row>
    <row r="2212" spans="1:18" ht="15">
      <c r="A2212" s="28" t="s">
        <v>758</v>
      </c>
      <c r="B2212" s="226" t="s">
        <v>2074</v>
      </c>
      <c r="C2212" s="3"/>
      <c r="D2212" s="3"/>
      <c r="E2212" s="9" t="s">
        <v>277</v>
      </c>
      <c r="F2212" s="9" t="s">
        <v>277</v>
      </c>
      <c r="G2212" s="9" t="s">
        <v>277</v>
      </c>
      <c r="H2212" s="9" t="s">
        <v>277</v>
      </c>
      <c r="I2212" s="9">
        <v>0</v>
      </c>
      <c r="J2212" s="9" t="s">
        <v>277</v>
      </c>
      <c r="K2212" s="9" t="s">
        <v>277</v>
      </c>
      <c r="L2212" s="9">
        <v>317.3</v>
      </c>
      <c r="M2212" s="65">
        <v>76.7</v>
      </c>
      <c r="N2212" s="65"/>
      <c r="P2212" s="65">
        <f t="shared" si="54"/>
        <v>394</v>
      </c>
    </row>
    <row r="2213" spans="1:18" ht="15">
      <c r="A2213" s="28" t="s">
        <v>759</v>
      </c>
      <c r="B2213" s="226" t="s">
        <v>1589</v>
      </c>
      <c r="C2213" s="3"/>
      <c r="D2213" s="3"/>
      <c r="E2213" s="9" t="s">
        <v>277</v>
      </c>
      <c r="F2213" s="9" t="s">
        <v>277</v>
      </c>
      <c r="G2213" s="9" t="s">
        <v>277</v>
      </c>
      <c r="H2213" s="9" t="s">
        <v>277</v>
      </c>
      <c r="I2213" s="9">
        <v>0</v>
      </c>
      <c r="J2213" s="9" t="s">
        <v>277</v>
      </c>
      <c r="K2213" s="9">
        <v>148.50000000000182</v>
      </c>
      <c r="L2213" s="9">
        <v>145.5</v>
      </c>
      <c r="M2213" s="65">
        <v>96.5</v>
      </c>
      <c r="P2213" s="65">
        <f t="shared" si="54"/>
        <v>390.50000000000182</v>
      </c>
    </row>
    <row r="2214" spans="1:18" ht="15">
      <c r="A2214" s="28" t="s">
        <v>760</v>
      </c>
      <c r="B2214" s="61" t="s">
        <v>35</v>
      </c>
      <c r="E2214" s="179">
        <v>33.5</v>
      </c>
      <c r="F2214" s="9">
        <v>77</v>
      </c>
      <c r="G2214" s="9">
        <v>196.5</v>
      </c>
      <c r="H2214" s="9">
        <v>65.699999999998909</v>
      </c>
      <c r="I2214" s="9">
        <v>0</v>
      </c>
      <c r="J2214" s="9" t="s">
        <v>277</v>
      </c>
      <c r="K2214" s="9" t="s">
        <v>277</v>
      </c>
      <c r="L2214" s="9" t="s">
        <v>277</v>
      </c>
      <c r="M2214" s="9" t="s">
        <v>277</v>
      </c>
      <c r="P2214" s="65">
        <f t="shared" si="54"/>
        <v>372.69999999999891</v>
      </c>
      <c r="R2214" t="s">
        <v>283</v>
      </c>
    </row>
    <row r="2215" spans="1:18" ht="15">
      <c r="A2215" s="28" t="s">
        <v>761</v>
      </c>
      <c r="B2215" s="61" t="s">
        <v>611</v>
      </c>
      <c r="E2215" s="9" t="s">
        <v>277</v>
      </c>
      <c r="F2215" s="9" t="s">
        <v>277</v>
      </c>
      <c r="G2215" s="9" t="s">
        <v>277</v>
      </c>
      <c r="H2215" s="9">
        <v>304.79999999999745</v>
      </c>
      <c r="I2215" s="9">
        <v>0</v>
      </c>
      <c r="J2215" s="9" t="s">
        <v>277</v>
      </c>
      <c r="K2215" s="9" t="s">
        <v>277</v>
      </c>
      <c r="L2215" s="9" t="s">
        <v>277</v>
      </c>
      <c r="M2215" s="9" t="s">
        <v>277</v>
      </c>
      <c r="P2215" s="65">
        <f t="shared" si="54"/>
        <v>304.79999999999745</v>
      </c>
    </row>
    <row r="2216" spans="1:18" ht="15">
      <c r="A2216" s="28" t="s">
        <v>762</v>
      </c>
      <c r="B2216" s="61" t="s">
        <v>2625</v>
      </c>
      <c r="C2216" s="3"/>
      <c r="D2216" s="3"/>
      <c r="E2216" s="9" t="s">
        <v>277</v>
      </c>
      <c r="F2216" s="9" t="s">
        <v>277</v>
      </c>
      <c r="G2216" s="9" t="s">
        <v>277</v>
      </c>
      <c r="H2216" s="9" t="s">
        <v>277</v>
      </c>
      <c r="I2216" s="9">
        <v>0</v>
      </c>
      <c r="J2216" s="9" t="s">
        <v>277</v>
      </c>
      <c r="K2216" s="9" t="s">
        <v>277</v>
      </c>
      <c r="L2216" s="9" t="s">
        <v>277</v>
      </c>
      <c r="M2216" s="65">
        <v>299.60000000000002</v>
      </c>
      <c r="P2216" s="65">
        <f t="shared" ref="P2216:P2247" si="55">SUM(E2216:M2216)</f>
        <v>299.60000000000002</v>
      </c>
    </row>
    <row r="2217" spans="1:18" ht="15">
      <c r="A2217" s="28" t="s">
        <v>763</v>
      </c>
      <c r="B2217" s="170" t="s">
        <v>1285</v>
      </c>
      <c r="C2217" s="3"/>
      <c r="D2217" s="3"/>
      <c r="E2217" s="9" t="s">
        <v>277</v>
      </c>
      <c r="F2217" s="9" t="s">
        <v>277</v>
      </c>
      <c r="G2217" s="9" t="s">
        <v>277</v>
      </c>
      <c r="H2217" s="9" t="s">
        <v>277</v>
      </c>
      <c r="I2217" s="9">
        <v>0</v>
      </c>
      <c r="J2217" s="9">
        <v>101.30000000000291</v>
      </c>
      <c r="K2217" s="9">
        <v>195.59999999999945</v>
      </c>
      <c r="L2217" s="9" t="s">
        <v>277</v>
      </c>
      <c r="M2217" s="9" t="s">
        <v>277</v>
      </c>
      <c r="P2217" s="65">
        <f t="shared" si="55"/>
        <v>296.90000000000236</v>
      </c>
    </row>
    <row r="2218" spans="1:18" ht="15">
      <c r="A2218" s="28" t="s">
        <v>764</v>
      </c>
      <c r="B2218" s="61" t="s">
        <v>2513</v>
      </c>
      <c r="C2218" s="3"/>
      <c r="D2218" s="3"/>
      <c r="E2218" s="9" t="s">
        <v>277</v>
      </c>
      <c r="F2218" s="9" t="s">
        <v>277</v>
      </c>
      <c r="G2218" s="9" t="s">
        <v>277</v>
      </c>
      <c r="H2218" s="9" t="s">
        <v>277</v>
      </c>
      <c r="I2218" s="9">
        <v>0</v>
      </c>
      <c r="J2218" s="9" t="s">
        <v>277</v>
      </c>
      <c r="K2218" s="9" t="s">
        <v>277</v>
      </c>
      <c r="L2218" s="9" t="s">
        <v>277</v>
      </c>
      <c r="M2218" s="65">
        <v>288.5</v>
      </c>
      <c r="P2218" s="65">
        <f t="shared" si="55"/>
        <v>288.5</v>
      </c>
    </row>
    <row r="2219" spans="1:18" ht="15">
      <c r="A2219" s="28" t="s">
        <v>765</v>
      </c>
      <c r="B2219" s="226" t="s">
        <v>1614</v>
      </c>
      <c r="C2219" s="3"/>
      <c r="D2219" s="3"/>
      <c r="E2219" s="9" t="s">
        <v>277</v>
      </c>
      <c r="F2219" s="9" t="s">
        <v>277</v>
      </c>
      <c r="G2219" s="9" t="s">
        <v>277</v>
      </c>
      <c r="H2219" s="9" t="s">
        <v>277</v>
      </c>
      <c r="I2219" s="9">
        <v>0</v>
      </c>
      <c r="J2219" s="9" t="s">
        <v>277</v>
      </c>
      <c r="K2219" s="9">
        <v>114.99999999999909</v>
      </c>
      <c r="L2219" s="9">
        <v>137.4</v>
      </c>
      <c r="M2219" s="65">
        <v>35.799999999999997</v>
      </c>
      <c r="P2219" s="65">
        <f t="shared" si="55"/>
        <v>288.19999999999908</v>
      </c>
    </row>
    <row r="2220" spans="1:18" ht="15">
      <c r="A2220" s="28" t="s">
        <v>1857</v>
      </c>
      <c r="B2220" s="61" t="s">
        <v>2084</v>
      </c>
      <c r="C2220" s="3"/>
      <c r="D2220" s="3"/>
      <c r="E2220" s="9" t="s">
        <v>277</v>
      </c>
      <c r="F2220" s="9" t="s">
        <v>277</v>
      </c>
      <c r="G2220" s="9" t="s">
        <v>277</v>
      </c>
      <c r="H2220" s="9" t="s">
        <v>277</v>
      </c>
      <c r="I2220" s="9">
        <v>0</v>
      </c>
      <c r="J2220" s="9" t="s">
        <v>277</v>
      </c>
      <c r="K2220" s="9" t="s">
        <v>277</v>
      </c>
      <c r="L2220" s="9">
        <v>176.9</v>
      </c>
      <c r="M2220" s="65">
        <v>108.30000000000001</v>
      </c>
      <c r="N2220" s="65"/>
      <c r="P2220" s="65">
        <f t="shared" si="55"/>
        <v>285.20000000000005</v>
      </c>
    </row>
    <row r="2221" spans="1:18" ht="15">
      <c r="A2221" s="28" t="s">
        <v>2049</v>
      </c>
      <c r="B2221" s="61" t="s">
        <v>2085</v>
      </c>
      <c r="C2221" s="3"/>
      <c r="D2221" s="3"/>
      <c r="E2221" s="9" t="s">
        <v>277</v>
      </c>
      <c r="F2221" s="9" t="s">
        <v>277</v>
      </c>
      <c r="G2221" s="9" t="s">
        <v>277</v>
      </c>
      <c r="H2221" s="9" t="s">
        <v>277</v>
      </c>
      <c r="I2221" s="9">
        <v>0</v>
      </c>
      <c r="J2221" s="9" t="s">
        <v>277</v>
      </c>
      <c r="K2221" s="9" t="s">
        <v>277</v>
      </c>
      <c r="L2221" s="9">
        <v>65.099999999999994</v>
      </c>
      <c r="M2221" s="65">
        <v>215.69999999999996</v>
      </c>
      <c r="N2221" s="65"/>
      <c r="P2221" s="65">
        <f t="shared" si="55"/>
        <v>280.79999999999995</v>
      </c>
    </row>
    <row r="2222" spans="1:18" ht="15">
      <c r="A2222" s="28" t="s">
        <v>2050</v>
      </c>
      <c r="B2222" s="61" t="s">
        <v>2076</v>
      </c>
      <c r="C2222" s="3"/>
      <c r="D2222" s="3"/>
      <c r="E2222" s="9" t="s">
        <v>277</v>
      </c>
      <c r="F2222" s="9" t="s">
        <v>277</v>
      </c>
      <c r="G2222" s="9" t="s">
        <v>277</v>
      </c>
      <c r="H2222" s="9" t="s">
        <v>277</v>
      </c>
      <c r="I2222" s="9">
        <v>0</v>
      </c>
      <c r="J2222" s="9" t="s">
        <v>277</v>
      </c>
      <c r="K2222" s="9" t="s">
        <v>277</v>
      </c>
      <c r="L2222" s="9">
        <v>105.39999999999999</v>
      </c>
      <c r="M2222" s="65">
        <v>173.3</v>
      </c>
      <c r="N2222" s="65"/>
      <c r="P2222" s="65">
        <f t="shared" si="55"/>
        <v>278.7</v>
      </c>
    </row>
    <row r="2223" spans="1:18" ht="15">
      <c r="A2223" s="28" t="s">
        <v>2051</v>
      </c>
      <c r="B2223" s="61" t="s">
        <v>2523</v>
      </c>
      <c r="C2223" s="3"/>
      <c r="D2223" s="3"/>
      <c r="E2223" s="9" t="s">
        <v>277</v>
      </c>
      <c r="F2223" s="9" t="s">
        <v>277</v>
      </c>
      <c r="G2223" s="9" t="s">
        <v>277</v>
      </c>
      <c r="H2223" s="9" t="s">
        <v>277</v>
      </c>
      <c r="I2223" s="9">
        <v>0</v>
      </c>
      <c r="J2223" s="9" t="s">
        <v>277</v>
      </c>
      <c r="K2223" s="9" t="s">
        <v>277</v>
      </c>
      <c r="L2223" s="9" t="s">
        <v>277</v>
      </c>
      <c r="M2223" s="65">
        <v>276.2</v>
      </c>
      <c r="P2223" s="65">
        <f t="shared" si="55"/>
        <v>276.2</v>
      </c>
    </row>
    <row r="2224" spans="1:18" ht="15">
      <c r="A2224" s="28" t="s">
        <v>2052</v>
      </c>
      <c r="B2224" s="61" t="s">
        <v>2095</v>
      </c>
      <c r="C2224" s="3"/>
      <c r="D2224" s="3"/>
      <c r="E2224" s="9" t="s">
        <v>277</v>
      </c>
      <c r="F2224" s="9" t="s">
        <v>277</v>
      </c>
      <c r="G2224" s="9" t="s">
        <v>277</v>
      </c>
      <c r="H2224" s="9" t="s">
        <v>277</v>
      </c>
      <c r="I2224" s="9">
        <v>0</v>
      </c>
      <c r="J2224" s="9" t="s">
        <v>277</v>
      </c>
      <c r="K2224" s="9" t="s">
        <v>277</v>
      </c>
      <c r="L2224" s="9">
        <v>195.5</v>
      </c>
      <c r="M2224" s="65">
        <v>74.5</v>
      </c>
      <c r="N2224" s="65"/>
      <c r="P2224" s="65">
        <f t="shared" si="55"/>
        <v>270</v>
      </c>
    </row>
    <row r="2225" spans="1:21" ht="15">
      <c r="A2225" s="28" t="s">
        <v>2053</v>
      </c>
      <c r="B2225" s="61" t="s">
        <v>2529</v>
      </c>
      <c r="C2225" s="3"/>
      <c r="D2225" s="3"/>
      <c r="E2225" s="9" t="s">
        <v>277</v>
      </c>
      <c r="F2225" s="9" t="s">
        <v>277</v>
      </c>
      <c r="G2225" s="9" t="s">
        <v>277</v>
      </c>
      <c r="H2225" s="9" t="s">
        <v>277</v>
      </c>
      <c r="I2225" s="9">
        <v>0</v>
      </c>
      <c r="J2225" s="9" t="s">
        <v>277</v>
      </c>
      <c r="K2225" s="9" t="s">
        <v>277</v>
      </c>
      <c r="L2225" s="9" t="s">
        <v>277</v>
      </c>
      <c r="M2225" s="65">
        <v>264.10000000000002</v>
      </c>
      <c r="P2225" s="65">
        <f t="shared" si="55"/>
        <v>264.10000000000002</v>
      </c>
    </row>
    <row r="2226" spans="1:21" ht="15">
      <c r="A2226" s="28" t="s">
        <v>2054</v>
      </c>
      <c r="B2226" s="61" t="s">
        <v>2527</v>
      </c>
      <c r="C2226" s="3"/>
      <c r="D2226" s="3"/>
      <c r="E2226" s="9" t="s">
        <v>277</v>
      </c>
      <c r="F2226" s="9" t="s">
        <v>277</v>
      </c>
      <c r="G2226" s="9" t="s">
        <v>277</v>
      </c>
      <c r="H2226" s="9" t="s">
        <v>277</v>
      </c>
      <c r="I2226" s="9">
        <v>0</v>
      </c>
      <c r="J2226" s="9" t="s">
        <v>277</v>
      </c>
      <c r="K2226" s="9" t="s">
        <v>277</v>
      </c>
      <c r="L2226" s="9" t="s">
        <v>277</v>
      </c>
      <c r="M2226" s="65">
        <v>262</v>
      </c>
      <c r="P2226" s="65">
        <f t="shared" si="55"/>
        <v>262</v>
      </c>
    </row>
    <row r="2227" spans="1:21" ht="15">
      <c r="A2227" s="28" t="s">
        <v>2055</v>
      </c>
      <c r="B2227" s="61" t="s">
        <v>163</v>
      </c>
      <c r="E2227" s="9" t="s">
        <v>277</v>
      </c>
      <c r="F2227" s="9" t="s">
        <v>277</v>
      </c>
      <c r="G2227" s="179">
        <v>261</v>
      </c>
      <c r="H2227" s="9" t="s">
        <v>277</v>
      </c>
      <c r="I2227" s="9">
        <v>0</v>
      </c>
      <c r="J2227" s="9" t="s">
        <v>277</v>
      </c>
      <c r="K2227" s="9" t="s">
        <v>277</v>
      </c>
      <c r="L2227" s="9" t="s">
        <v>277</v>
      </c>
      <c r="M2227" s="9" t="s">
        <v>277</v>
      </c>
      <c r="P2227" s="65">
        <f t="shared" si="55"/>
        <v>261</v>
      </c>
      <c r="R2227" t="s">
        <v>286</v>
      </c>
    </row>
    <row r="2228" spans="1:21" ht="15">
      <c r="A2228" s="28" t="s">
        <v>2056</v>
      </c>
      <c r="B2228" s="61" t="s">
        <v>29</v>
      </c>
      <c r="E2228" s="176">
        <v>69.5</v>
      </c>
      <c r="F2228" s="9">
        <v>13.5</v>
      </c>
      <c r="G2228" s="9">
        <v>47.2</v>
      </c>
      <c r="H2228" s="9" t="s">
        <v>277</v>
      </c>
      <c r="I2228" s="9">
        <v>0</v>
      </c>
      <c r="J2228" s="9">
        <v>120.99999999999909</v>
      </c>
      <c r="K2228" s="9" t="s">
        <v>277</v>
      </c>
      <c r="L2228" s="9" t="s">
        <v>277</v>
      </c>
      <c r="M2228" s="9" t="s">
        <v>277</v>
      </c>
      <c r="P2228" s="65">
        <f t="shared" si="55"/>
        <v>251.19999999999908</v>
      </c>
      <c r="R2228" t="s">
        <v>280</v>
      </c>
      <c r="U2228" s="3" t="s">
        <v>1355</v>
      </c>
    </row>
    <row r="2229" spans="1:21" ht="15">
      <c r="A2229" s="28" t="s">
        <v>2057</v>
      </c>
      <c r="B2229" s="61" t="s">
        <v>2515</v>
      </c>
      <c r="C2229" s="3"/>
      <c r="D2229" s="3"/>
      <c r="E2229" s="9" t="s">
        <v>277</v>
      </c>
      <c r="F2229" s="9" t="s">
        <v>277</v>
      </c>
      <c r="G2229" s="9" t="s">
        <v>277</v>
      </c>
      <c r="H2229" s="9" t="s">
        <v>277</v>
      </c>
      <c r="I2229" s="9">
        <v>0</v>
      </c>
      <c r="J2229" s="9" t="s">
        <v>277</v>
      </c>
      <c r="K2229" s="9" t="s">
        <v>277</v>
      </c>
      <c r="L2229" s="9" t="s">
        <v>277</v>
      </c>
      <c r="M2229" s="65">
        <v>250.5</v>
      </c>
      <c r="P2229" s="65">
        <f t="shared" si="55"/>
        <v>250.5</v>
      </c>
    </row>
    <row r="2230" spans="1:21" ht="15">
      <c r="A2230" s="28" t="s">
        <v>2058</v>
      </c>
      <c r="B2230" s="61" t="s">
        <v>2077</v>
      </c>
      <c r="C2230" s="3"/>
      <c r="D2230" s="3"/>
      <c r="E2230" s="9" t="s">
        <v>277</v>
      </c>
      <c r="F2230" s="9" t="s">
        <v>277</v>
      </c>
      <c r="G2230" s="9" t="s">
        <v>277</v>
      </c>
      <c r="H2230" s="9" t="s">
        <v>277</v>
      </c>
      <c r="I2230" s="9">
        <v>0</v>
      </c>
      <c r="J2230" s="9" t="s">
        <v>277</v>
      </c>
      <c r="K2230" s="9" t="s">
        <v>277</v>
      </c>
      <c r="L2230" s="9">
        <v>183.3</v>
      </c>
      <c r="M2230" s="65">
        <v>60.6</v>
      </c>
      <c r="N2230" s="65"/>
      <c r="P2230" s="65">
        <f t="shared" si="55"/>
        <v>243.9</v>
      </c>
      <c r="U2230" s="61"/>
    </row>
    <row r="2231" spans="1:21" ht="15">
      <c r="A2231" s="28" t="s">
        <v>2059</v>
      </c>
      <c r="B2231" s="61" t="s">
        <v>2522</v>
      </c>
      <c r="C2231" s="3"/>
      <c r="D2231" s="3"/>
      <c r="E2231" s="9" t="s">
        <v>277</v>
      </c>
      <c r="F2231" s="9" t="s">
        <v>277</v>
      </c>
      <c r="G2231" s="9" t="s">
        <v>277</v>
      </c>
      <c r="H2231" s="9" t="s">
        <v>277</v>
      </c>
      <c r="I2231" s="9">
        <v>0</v>
      </c>
      <c r="J2231" s="9" t="s">
        <v>277</v>
      </c>
      <c r="K2231" s="9" t="s">
        <v>277</v>
      </c>
      <c r="L2231" s="9" t="s">
        <v>277</v>
      </c>
      <c r="M2231" s="65">
        <v>241.2</v>
      </c>
      <c r="P2231" s="65">
        <f t="shared" si="55"/>
        <v>241.2</v>
      </c>
    </row>
    <row r="2232" spans="1:21" ht="15">
      <c r="A2232" s="28" t="s">
        <v>2060</v>
      </c>
      <c r="B2232" s="61" t="s">
        <v>2508</v>
      </c>
      <c r="C2232" s="3"/>
      <c r="D2232" s="3"/>
      <c r="E2232" s="9" t="s">
        <v>277</v>
      </c>
      <c r="F2232" s="9" t="s">
        <v>277</v>
      </c>
      <c r="G2232" s="9" t="s">
        <v>277</v>
      </c>
      <c r="H2232" s="9" t="s">
        <v>277</v>
      </c>
      <c r="I2232" s="9">
        <v>0</v>
      </c>
      <c r="J2232" s="9" t="s">
        <v>277</v>
      </c>
      <c r="K2232" s="9" t="s">
        <v>277</v>
      </c>
      <c r="L2232" s="9" t="s">
        <v>277</v>
      </c>
      <c r="M2232" s="65">
        <v>234.4</v>
      </c>
      <c r="P2232" s="65">
        <f t="shared" si="55"/>
        <v>234.4</v>
      </c>
    </row>
    <row r="2233" spans="1:21" ht="15">
      <c r="A2233" s="28" t="s">
        <v>2061</v>
      </c>
      <c r="B2233" s="61" t="s">
        <v>2516</v>
      </c>
      <c r="C2233" s="3"/>
      <c r="D2233" s="3"/>
      <c r="E2233" s="9" t="s">
        <v>277</v>
      </c>
      <c r="F2233" s="9" t="s">
        <v>277</v>
      </c>
      <c r="G2233" s="9" t="s">
        <v>277</v>
      </c>
      <c r="H2233" s="9" t="s">
        <v>277</v>
      </c>
      <c r="I2233" s="9">
        <v>0</v>
      </c>
      <c r="J2233" s="9" t="s">
        <v>277</v>
      </c>
      <c r="K2233" s="9" t="s">
        <v>277</v>
      </c>
      <c r="L2233" s="9" t="s">
        <v>277</v>
      </c>
      <c r="M2233" s="65">
        <v>233.2</v>
      </c>
      <c r="P2233" s="65">
        <f t="shared" si="55"/>
        <v>233.2</v>
      </c>
    </row>
    <row r="2234" spans="1:21" ht="15">
      <c r="A2234" s="28" t="s">
        <v>2062</v>
      </c>
      <c r="B2234" s="61" t="s">
        <v>2521</v>
      </c>
      <c r="C2234" s="3"/>
      <c r="D2234" s="3"/>
      <c r="E2234" s="9" t="s">
        <v>277</v>
      </c>
      <c r="F2234" s="9" t="s">
        <v>277</v>
      </c>
      <c r="G2234" s="9" t="s">
        <v>277</v>
      </c>
      <c r="H2234" s="9" t="s">
        <v>277</v>
      </c>
      <c r="I2234" s="9">
        <v>0</v>
      </c>
      <c r="J2234" s="9" t="s">
        <v>277</v>
      </c>
      <c r="K2234" s="9" t="s">
        <v>277</v>
      </c>
      <c r="L2234" s="9" t="s">
        <v>277</v>
      </c>
      <c r="M2234" s="65">
        <v>231</v>
      </c>
      <c r="P2234" s="65">
        <f t="shared" si="55"/>
        <v>231</v>
      </c>
    </row>
    <row r="2235" spans="1:21" ht="15">
      <c r="A2235" s="28" t="s">
        <v>2063</v>
      </c>
      <c r="B2235" s="61" t="s">
        <v>636</v>
      </c>
      <c r="E2235" s="9" t="s">
        <v>277</v>
      </c>
      <c r="F2235" s="9" t="s">
        <v>277</v>
      </c>
      <c r="G2235" s="9" t="s">
        <v>277</v>
      </c>
      <c r="H2235" s="9">
        <v>225.60000000000127</v>
      </c>
      <c r="I2235" s="9">
        <v>0</v>
      </c>
      <c r="J2235" s="9" t="s">
        <v>277</v>
      </c>
      <c r="K2235" s="9" t="s">
        <v>277</v>
      </c>
      <c r="L2235" s="9" t="s">
        <v>277</v>
      </c>
      <c r="M2235" s="9" t="s">
        <v>277</v>
      </c>
      <c r="P2235" s="65">
        <f t="shared" si="55"/>
        <v>225.60000000000127</v>
      </c>
    </row>
    <row r="2236" spans="1:21" ht="15">
      <c r="A2236" s="28" t="s">
        <v>2064</v>
      </c>
      <c r="B2236" s="61" t="s">
        <v>177</v>
      </c>
      <c r="E2236" s="9">
        <v>5.6</v>
      </c>
      <c r="F2236" s="179">
        <v>211</v>
      </c>
      <c r="G2236" s="9" t="s">
        <v>277</v>
      </c>
      <c r="H2236" s="9" t="s">
        <v>277</v>
      </c>
      <c r="I2236" s="9">
        <v>0</v>
      </c>
      <c r="J2236" s="9" t="s">
        <v>277</v>
      </c>
      <c r="K2236" s="9" t="s">
        <v>277</v>
      </c>
      <c r="L2236" s="9" t="s">
        <v>277</v>
      </c>
      <c r="M2236" s="9" t="s">
        <v>277</v>
      </c>
      <c r="P2236" s="65">
        <f t="shared" si="55"/>
        <v>216.6</v>
      </c>
      <c r="R2236" t="s">
        <v>296</v>
      </c>
    </row>
    <row r="2237" spans="1:21" ht="15">
      <c r="A2237" s="28" t="s">
        <v>2065</v>
      </c>
      <c r="B2237" s="61" t="s">
        <v>2079</v>
      </c>
      <c r="C2237" s="3"/>
      <c r="D2237" s="3"/>
      <c r="E2237" s="9" t="s">
        <v>277</v>
      </c>
      <c r="F2237" s="9" t="s">
        <v>277</v>
      </c>
      <c r="G2237" s="9" t="s">
        <v>277</v>
      </c>
      <c r="H2237" s="9" t="s">
        <v>277</v>
      </c>
      <c r="I2237" s="9">
        <v>0</v>
      </c>
      <c r="J2237" s="9" t="s">
        <v>277</v>
      </c>
      <c r="K2237" s="9" t="s">
        <v>277</v>
      </c>
      <c r="L2237" s="9">
        <v>81.8</v>
      </c>
      <c r="M2237" s="65">
        <v>134</v>
      </c>
      <c r="N2237" s="65"/>
      <c r="P2237" s="65">
        <f t="shared" si="55"/>
        <v>215.8</v>
      </c>
      <c r="U2237" s="61"/>
    </row>
    <row r="2238" spans="1:21" ht="15">
      <c r="A2238" s="28" t="s">
        <v>2066</v>
      </c>
      <c r="B2238" s="61" t="s">
        <v>157</v>
      </c>
      <c r="E2238" s="9" t="s">
        <v>277</v>
      </c>
      <c r="F2238" s="9" t="s">
        <v>277</v>
      </c>
      <c r="G2238" s="9">
        <v>139.5</v>
      </c>
      <c r="H2238" s="9">
        <v>76.000000000000909</v>
      </c>
      <c r="I2238" s="9">
        <v>0</v>
      </c>
      <c r="J2238" s="9" t="s">
        <v>277</v>
      </c>
      <c r="K2238" s="9" t="s">
        <v>277</v>
      </c>
      <c r="L2238" s="9" t="s">
        <v>277</v>
      </c>
      <c r="M2238" s="9" t="s">
        <v>277</v>
      </c>
      <c r="P2238" s="65">
        <f t="shared" si="55"/>
        <v>215.50000000000091</v>
      </c>
    </row>
    <row r="2239" spans="1:21" ht="15">
      <c r="A2239" s="28" t="s">
        <v>2067</v>
      </c>
      <c r="B2239" s="61" t="s">
        <v>2507</v>
      </c>
      <c r="C2239" s="3"/>
      <c r="D2239" s="3"/>
      <c r="E2239" s="9" t="s">
        <v>277</v>
      </c>
      <c r="F2239" s="9" t="s">
        <v>277</v>
      </c>
      <c r="G2239" s="9" t="s">
        <v>277</v>
      </c>
      <c r="H2239" s="9" t="s">
        <v>277</v>
      </c>
      <c r="I2239" s="9">
        <v>0</v>
      </c>
      <c r="J2239" s="9" t="s">
        <v>277</v>
      </c>
      <c r="K2239" s="9" t="s">
        <v>277</v>
      </c>
      <c r="L2239" s="9" t="s">
        <v>277</v>
      </c>
      <c r="M2239" s="65">
        <v>213</v>
      </c>
      <c r="P2239" s="65">
        <f t="shared" si="55"/>
        <v>213</v>
      </c>
    </row>
    <row r="2240" spans="1:21" ht="15">
      <c r="A2240" s="28" t="s">
        <v>2068</v>
      </c>
      <c r="B2240" s="61" t="s">
        <v>179</v>
      </c>
      <c r="C2240" s="3"/>
      <c r="D2240" s="3"/>
      <c r="E2240" s="9" t="s">
        <v>277</v>
      </c>
      <c r="F2240" s="9" t="s">
        <v>277</v>
      </c>
      <c r="G2240" s="9" t="s">
        <v>277</v>
      </c>
      <c r="H2240" s="9" t="s">
        <v>277</v>
      </c>
      <c r="I2240" s="9">
        <v>0</v>
      </c>
      <c r="J2240" s="9" t="s">
        <v>277</v>
      </c>
      <c r="K2240" s="9" t="s">
        <v>277</v>
      </c>
      <c r="L2240" s="9">
        <v>62.400000000000006</v>
      </c>
      <c r="M2240" s="65">
        <v>144</v>
      </c>
      <c r="N2240" s="65"/>
      <c r="P2240" s="65">
        <f t="shared" si="55"/>
        <v>206.4</v>
      </c>
      <c r="U2240" s="61"/>
    </row>
    <row r="2241" spans="1:16" ht="15">
      <c r="A2241" s="28" t="s">
        <v>2069</v>
      </c>
      <c r="B2241" s="61" t="s">
        <v>2510</v>
      </c>
      <c r="C2241" s="3"/>
      <c r="D2241" s="3"/>
      <c r="E2241" s="9" t="s">
        <v>277</v>
      </c>
      <c r="F2241" s="9" t="s">
        <v>277</v>
      </c>
      <c r="G2241" s="9" t="s">
        <v>277</v>
      </c>
      <c r="H2241" s="9" t="s">
        <v>277</v>
      </c>
      <c r="I2241" s="9">
        <v>0</v>
      </c>
      <c r="J2241" s="9" t="s">
        <v>277</v>
      </c>
      <c r="K2241" s="9" t="s">
        <v>277</v>
      </c>
      <c r="L2241" s="9" t="s">
        <v>277</v>
      </c>
      <c r="M2241" s="65">
        <v>199.3</v>
      </c>
      <c r="P2241" s="65">
        <f t="shared" si="55"/>
        <v>199.3</v>
      </c>
    </row>
    <row r="2242" spans="1:16" ht="15">
      <c r="A2242" s="28" t="s">
        <v>2070</v>
      </c>
      <c r="B2242" s="61" t="s">
        <v>2509</v>
      </c>
      <c r="C2242" s="3"/>
      <c r="D2242" s="3"/>
      <c r="E2242" s="9" t="s">
        <v>277</v>
      </c>
      <c r="F2242" s="9" t="s">
        <v>277</v>
      </c>
      <c r="G2242" s="9" t="s">
        <v>277</v>
      </c>
      <c r="H2242" s="9" t="s">
        <v>277</v>
      </c>
      <c r="I2242" s="9">
        <v>0</v>
      </c>
      <c r="J2242" s="9" t="s">
        <v>277</v>
      </c>
      <c r="K2242" s="9" t="s">
        <v>277</v>
      </c>
      <c r="L2242" s="9" t="s">
        <v>277</v>
      </c>
      <c r="M2242" s="65">
        <v>198</v>
      </c>
      <c r="P2242" s="65">
        <f t="shared" si="55"/>
        <v>198</v>
      </c>
    </row>
    <row r="2243" spans="1:16" ht="15">
      <c r="A2243" s="28" t="s">
        <v>2071</v>
      </c>
      <c r="B2243" s="226" t="s">
        <v>1594</v>
      </c>
      <c r="C2243" s="3"/>
      <c r="D2243" s="3"/>
      <c r="E2243" s="9" t="s">
        <v>277</v>
      </c>
      <c r="F2243" s="9" t="s">
        <v>277</v>
      </c>
      <c r="G2243" s="9" t="s">
        <v>277</v>
      </c>
      <c r="H2243" s="9" t="s">
        <v>277</v>
      </c>
      <c r="I2243" s="9">
        <v>0</v>
      </c>
      <c r="J2243" s="9" t="s">
        <v>277</v>
      </c>
      <c r="K2243" s="9">
        <v>194.95000000000073</v>
      </c>
      <c r="L2243" s="9" t="s">
        <v>277</v>
      </c>
      <c r="M2243" s="9" t="s">
        <v>277</v>
      </c>
      <c r="P2243" s="65">
        <f t="shared" si="55"/>
        <v>194.95000000000073</v>
      </c>
    </row>
    <row r="2244" spans="1:16" ht="15">
      <c r="A2244" s="28" t="s">
        <v>2072</v>
      </c>
      <c r="B2244" s="61" t="s">
        <v>2075</v>
      </c>
      <c r="C2244" s="3"/>
      <c r="D2244" s="3"/>
      <c r="E2244" s="9" t="s">
        <v>277</v>
      </c>
      <c r="F2244" s="9" t="s">
        <v>277</v>
      </c>
      <c r="G2244" s="9" t="s">
        <v>277</v>
      </c>
      <c r="H2244" s="9" t="s">
        <v>277</v>
      </c>
      <c r="I2244" s="9">
        <v>0</v>
      </c>
      <c r="J2244" s="9" t="s">
        <v>277</v>
      </c>
      <c r="K2244" s="9" t="s">
        <v>277</v>
      </c>
      <c r="L2244" s="9">
        <v>86.5</v>
      </c>
      <c r="M2244" s="65">
        <v>107.7</v>
      </c>
      <c r="N2244" s="65"/>
      <c r="P2244" s="65">
        <f t="shared" si="55"/>
        <v>194.2</v>
      </c>
    </row>
    <row r="2245" spans="1:16" ht="15">
      <c r="A2245" s="28" t="s">
        <v>2149</v>
      </c>
      <c r="B2245" s="226" t="s">
        <v>2073</v>
      </c>
      <c r="C2245" s="3"/>
      <c r="D2245" s="3"/>
      <c r="E2245" s="9" t="s">
        <v>277</v>
      </c>
      <c r="F2245" s="9" t="s">
        <v>277</v>
      </c>
      <c r="G2245" s="9" t="s">
        <v>277</v>
      </c>
      <c r="H2245" s="9" t="s">
        <v>277</v>
      </c>
      <c r="I2245" s="9">
        <v>0</v>
      </c>
      <c r="J2245" s="9" t="s">
        <v>277</v>
      </c>
      <c r="K2245" s="9" t="s">
        <v>277</v>
      </c>
      <c r="L2245" s="9">
        <v>193.8</v>
      </c>
      <c r="M2245" s="9" t="s">
        <v>277</v>
      </c>
      <c r="N2245" s="65"/>
      <c r="P2245" s="65">
        <f t="shared" si="55"/>
        <v>193.8</v>
      </c>
    </row>
    <row r="2246" spans="1:16" ht="15">
      <c r="A2246" s="28" t="s">
        <v>2150</v>
      </c>
      <c r="B2246" s="61" t="s">
        <v>2503</v>
      </c>
      <c r="C2246" s="3"/>
      <c r="D2246" s="3"/>
      <c r="E2246" s="9" t="s">
        <v>277</v>
      </c>
      <c r="F2246" s="9" t="s">
        <v>277</v>
      </c>
      <c r="G2246" s="9" t="s">
        <v>277</v>
      </c>
      <c r="H2246" s="9" t="s">
        <v>277</v>
      </c>
      <c r="I2246" s="9">
        <v>0</v>
      </c>
      <c r="J2246" s="9" t="s">
        <v>277</v>
      </c>
      <c r="K2246" s="9" t="s">
        <v>277</v>
      </c>
      <c r="L2246" s="9" t="s">
        <v>277</v>
      </c>
      <c r="M2246" s="65">
        <v>192.9</v>
      </c>
      <c r="P2246" s="65">
        <f t="shared" si="55"/>
        <v>192.9</v>
      </c>
    </row>
    <row r="2247" spans="1:16" ht="15">
      <c r="A2247" s="28" t="s">
        <v>2151</v>
      </c>
      <c r="B2247" s="61" t="s">
        <v>2520</v>
      </c>
      <c r="C2247" s="3"/>
      <c r="D2247" s="3"/>
      <c r="E2247" s="9" t="s">
        <v>277</v>
      </c>
      <c r="F2247" s="9" t="s">
        <v>277</v>
      </c>
      <c r="G2247" s="9" t="s">
        <v>277</v>
      </c>
      <c r="H2247" s="9" t="s">
        <v>277</v>
      </c>
      <c r="I2247" s="9">
        <v>0</v>
      </c>
      <c r="J2247" s="9" t="s">
        <v>277</v>
      </c>
      <c r="K2247" s="9" t="s">
        <v>277</v>
      </c>
      <c r="L2247" s="9" t="s">
        <v>277</v>
      </c>
      <c r="M2247" s="65">
        <v>191.4</v>
      </c>
      <c r="P2247" s="65">
        <f t="shared" si="55"/>
        <v>191.4</v>
      </c>
    </row>
    <row r="2248" spans="1:16" ht="15">
      <c r="A2248" s="238" t="s">
        <v>2480</v>
      </c>
      <c r="B2248" s="61" t="s">
        <v>2088</v>
      </c>
      <c r="C2248" s="3"/>
      <c r="D2248" s="3"/>
      <c r="E2248" s="9" t="s">
        <v>277</v>
      </c>
      <c r="F2248" s="9" t="s">
        <v>277</v>
      </c>
      <c r="G2248" s="9" t="s">
        <v>277</v>
      </c>
      <c r="H2248" s="9" t="s">
        <v>277</v>
      </c>
      <c r="I2248" s="9">
        <v>0</v>
      </c>
      <c r="J2248" s="9" t="s">
        <v>277</v>
      </c>
      <c r="K2248" s="9" t="s">
        <v>277</v>
      </c>
      <c r="L2248" s="9">
        <v>190.5</v>
      </c>
      <c r="M2248" s="9" t="s">
        <v>277</v>
      </c>
      <c r="N2248" s="65"/>
      <c r="P2248" s="65">
        <f t="shared" ref="P2248:P2278" si="56">SUM(E2248:M2248)</f>
        <v>190.5</v>
      </c>
    </row>
    <row r="2249" spans="1:16" ht="15">
      <c r="A2249" s="238" t="s">
        <v>2481</v>
      </c>
      <c r="B2249" s="61" t="s">
        <v>2504</v>
      </c>
      <c r="C2249" s="3"/>
      <c r="D2249" s="3"/>
      <c r="E2249" s="9" t="s">
        <v>277</v>
      </c>
      <c r="F2249" s="9" t="s">
        <v>277</v>
      </c>
      <c r="G2249" s="9" t="s">
        <v>277</v>
      </c>
      <c r="H2249" s="9" t="s">
        <v>277</v>
      </c>
      <c r="I2249" s="9">
        <v>0</v>
      </c>
      <c r="J2249" s="9" t="s">
        <v>277</v>
      </c>
      <c r="K2249" s="9" t="s">
        <v>277</v>
      </c>
      <c r="L2249" s="9" t="s">
        <v>277</v>
      </c>
      <c r="M2249" s="65">
        <v>190.20000000000002</v>
      </c>
      <c r="P2249" s="65">
        <f t="shared" si="56"/>
        <v>190.20000000000002</v>
      </c>
    </row>
    <row r="2250" spans="1:16" ht="15">
      <c r="A2250" s="238" t="s">
        <v>2482</v>
      </c>
      <c r="B2250" s="170" t="s">
        <v>1270</v>
      </c>
      <c r="C2250" s="3"/>
      <c r="D2250" s="3"/>
      <c r="E2250" s="9" t="s">
        <v>277</v>
      </c>
      <c r="F2250" s="9" t="s">
        <v>277</v>
      </c>
      <c r="G2250" s="9" t="s">
        <v>277</v>
      </c>
      <c r="H2250" s="9" t="s">
        <v>277</v>
      </c>
      <c r="I2250" s="9">
        <v>0</v>
      </c>
      <c r="J2250" s="9">
        <v>175.10000000000127</v>
      </c>
      <c r="K2250" s="9" t="s">
        <v>277</v>
      </c>
      <c r="L2250" s="9" t="s">
        <v>277</v>
      </c>
      <c r="M2250" s="9" t="s">
        <v>277</v>
      </c>
      <c r="P2250" s="65">
        <f t="shared" si="56"/>
        <v>175.10000000000127</v>
      </c>
    </row>
    <row r="2251" spans="1:16" ht="15">
      <c r="A2251" s="238" t="s">
        <v>2483</v>
      </c>
      <c r="B2251" s="61" t="s">
        <v>2517</v>
      </c>
      <c r="C2251" s="3"/>
      <c r="D2251" s="3"/>
      <c r="E2251" s="9" t="s">
        <v>277</v>
      </c>
      <c r="F2251" s="9" t="s">
        <v>277</v>
      </c>
      <c r="G2251" s="9" t="s">
        <v>277</v>
      </c>
      <c r="H2251" s="9" t="s">
        <v>277</v>
      </c>
      <c r="I2251" s="9">
        <v>0</v>
      </c>
      <c r="J2251" s="9" t="s">
        <v>277</v>
      </c>
      <c r="K2251" s="9" t="s">
        <v>277</v>
      </c>
      <c r="L2251" s="9" t="s">
        <v>277</v>
      </c>
      <c r="M2251" s="65">
        <v>166.7</v>
      </c>
      <c r="P2251" s="65">
        <f t="shared" si="56"/>
        <v>166.7</v>
      </c>
    </row>
    <row r="2252" spans="1:16" ht="15">
      <c r="A2252" s="238" t="s">
        <v>2484</v>
      </c>
      <c r="B2252" s="61" t="s">
        <v>2525</v>
      </c>
      <c r="C2252" s="3"/>
      <c r="D2252" s="3"/>
      <c r="E2252" s="9" t="s">
        <v>277</v>
      </c>
      <c r="F2252" s="9" t="s">
        <v>277</v>
      </c>
      <c r="G2252" s="9" t="s">
        <v>277</v>
      </c>
      <c r="H2252" s="9" t="s">
        <v>277</v>
      </c>
      <c r="I2252" s="9">
        <v>0</v>
      </c>
      <c r="J2252" s="9" t="s">
        <v>277</v>
      </c>
      <c r="K2252" s="9" t="s">
        <v>277</v>
      </c>
      <c r="L2252" s="9" t="s">
        <v>277</v>
      </c>
      <c r="M2252" s="65">
        <v>158.6</v>
      </c>
      <c r="P2252" s="65">
        <f t="shared" si="56"/>
        <v>158.6</v>
      </c>
    </row>
    <row r="2253" spans="1:16" ht="15">
      <c r="A2253" s="238" t="s">
        <v>2485</v>
      </c>
      <c r="B2253" s="226" t="s">
        <v>1595</v>
      </c>
      <c r="C2253" s="3"/>
      <c r="D2253" s="3"/>
      <c r="E2253" s="9" t="s">
        <v>277</v>
      </c>
      <c r="F2253" s="9" t="s">
        <v>277</v>
      </c>
      <c r="G2253" s="9" t="s">
        <v>277</v>
      </c>
      <c r="H2253" s="9" t="s">
        <v>277</v>
      </c>
      <c r="I2253" s="9">
        <v>0</v>
      </c>
      <c r="J2253" s="9" t="s">
        <v>277</v>
      </c>
      <c r="K2253" s="9">
        <v>153.99999999999909</v>
      </c>
      <c r="L2253" s="9" t="s">
        <v>277</v>
      </c>
      <c r="M2253" s="9" t="s">
        <v>277</v>
      </c>
      <c r="P2253" s="65">
        <f t="shared" si="56"/>
        <v>153.99999999999909</v>
      </c>
    </row>
    <row r="2254" spans="1:16" ht="15">
      <c r="A2254" s="238" t="s">
        <v>2486</v>
      </c>
      <c r="B2254" s="61" t="s">
        <v>2512</v>
      </c>
      <c r="C2254" s="3"/>
      <c r="D2254" s="3"/>
      <c r="E2254" s="9" t="s">
        <v>277</v>
      </c>
      <c r="F2254" s="9" t="s">
        <v>277</v>
      </c>
      <c r="G2254" s="9" t="s">
        <v>277</v>
      </c>
      <c r="H2254" s="9" t="s">
        <v>277</v>
      </c>
      <c r="I2254" s="9">
        <v>0</v>
      </c>
      <c r="J2254" s="9" t="s">
        <v>277</v>
      </c>
      <c r="K2254" s="9" t="s">
        <v>277</v>
      </c>
      <c r="L2254" s="9" t="s">
        <v>277</v>
      </c>
      <c r="M2254" s="65">
        <v>141</v>
      </c>
      <c r="P2254" s="65">
        <f t="shared" si="56"/>
        <v>141</v>
      </c>
    </row>
    <row r="2255" spans="1:16" ht="15">
      <c r="A2255" s="238" t="s">
        <v>2487</v>
      </c>
      <c r="B2255" s="61" t="s">
        <v>2612</v>
      </c>
      <c r="C2255" s="3"/>
      <c r="D2255" s="3"/>
      <c r="E2255" s="9" t="s">
        <v>277</v>
      </c>
      <c r="F2255" s="9" t="s">
        <v>277</v>
      </c>
      <c r="G2255" s="9" t="s">
        <v>277</v>
      </c>
      <c r="H2255" s="9" t="s">
        <v>277</v>
      </c>
      <c r="I2255" s="9">
        <v>0</v>
      </c>
      <c r="J2255" s="9" t="s">
        <v>277</v>
      </c>
      <c r="K2255" s="9" t="s">
        <v>277</v>
      </c>
      <c r="L2255" s="9" t="s">
        <v>277</v>
      </c>
      <c r="M2255" s="65">
        <v>134.20000000000002</v>
      </c>
      <c r="P2255" s="65">
        <f t="shared" si="56"/>
        <v>134.20000000000002</v>
      </c>
    </row>
    <row r="2256" spans="1:16" ht="15">
      <c r="A2256" s="238" t="s">
        <v>2488</v>
      </c>
      <c r="B2256" s="61" t="s">
        <v>2518</v>
      </c>
      <c r="C2256" s="3"/>
      <c r="D2256" s="3"/>
      <c r="E2256" s="9" t="s">
        <v>277</v>
      </c>
      <c r="F2256" s="9" t="s">
        <v>277</v>
      </c>
      <c r="G2256" s="9" t="s">
        <v>277</v>
      </c>
      <c r="H2256" s="9" t="s">
        <v>277</v>
      </c>
      <c r="I2256" s="9">
        <v>0</v>
      </c>
      <c r="J2256" s="9" t="s">
        <v>277</v>
      </c>
      <c r="K2256" s="9" t="s">
        <v>277</v>
      </c>
      <c r="L2256" s="9" t="s">
        <v>277</v>
      </c>
      <c r="M2256" s="65">
        <v>127.4</v>
      </c>
      <c r="P2256" s="65">
        <f t="shared" si="56"/>
        <v>127.4</v>
      </c>
    </row>
    <row r="2257" spans="1:18" ht="15">
      <c r="A2257" s="238" t="s">
        <v>2489</v>
      </c>
      <c r="B2257" s="61" t="s">
        <v>2511</v>
      </c>
      <c r="C2257" s="3"/>
      <c r="D2257" s="3"/>
      <c r="E2257" s="9" t="s">
        <v>277</v>
      </c>
      <c r="F2257" s="9" t="s">
        <v>277</v>
      </c>
      <c r="G2257" s="9" t="s">
        <v>277</v>
      </c>
      <c r="H2257" s="9" t="s">
        <v>277</v>
      </c>
      <c r="I2257" s="9">
        <v>0</v>
      </c>
      <c r="J2257" s="9" t="s">
        <v>277</v>
      </c>
      <c r="K2257" s="9" t="s">
        <v>277</v>
      </c>
      <c r="L2257" s="9" t="s">
        <v>277</v>
      </c>
      <c r="M2257" s="65">
        <v>125</v>
      </c>
      <c r="P2257" s="65">
        <f t="shared" si="56"/>
        <v>125</v>
      </c>
    </row>
    <row r="2258" spans="1:18" ht="15">
      <c r="A2258" s="238" t="s">
        <v>2490</v>
      </c>
      <c r="B2258" s="61" t="s">
        <v>2530</v>
      </c>
      <c r="C2258" s="3"/>
      <c r="D2258" s="3"/>
      <c r="E2258" s="9" t="s">
        <v>277</v>
      </c>
      <c r="F2258" s="9" t="s">
        <v>277</v>
      </c>
      <c r="G2258" s="9" t="s">
        <v>277</v>
      </c>
      <c r="H2258" s="9" t="s">
        <v>277</v>
      </c>
      <c r="I2258" s="9">
        <v>0</v>
      </c>
      <c r="J2258" s="9" t="s">
        <v>277</v>
      </c>
      <c r="K2258" s="9" t="s">
        <v>277</v>
      </c>
      <c r="L2258" s="9" t="s">
        <v>277</v>
      </c>
      <c r="M2258" s="65">
        <v>122.2</v>
      </c>
      <c r="P2258" s="65">
        <f t="shared" si="56"/>
        <v>122.2</v>
      </c>
    </row>
    <row r="2259" spans="1:18" ht="15">
      <c r="A2259" s="238" t="s">
        <v>2491</v>
      </c>
      <c r="B2259" s="61" t="s">
        <v>2514</v>
      </c>
      <c r="C2259" s="3"/>
      <c r="D2259" s="3"/>
      <c r="E2259" s="9" t="s">
        <v>277</v>
      </c>
      <c r="F2259" s="9" t="s">
        <v>277</v>
      </c>
      <c r="G2259" s="9" t="s">
        <v>277</v>
      </c>
      <c r="H2259" s="9" t="s">
        <v>277</v>
      </c>
      <c r="I2259" s="9">
        <v>0</v>
      </c>
      <c r="J2259" s="9" t="s">
        <v>277</v>
      </c>
      <c r="K2259" s="9" t="s">
        <v>277</v>
      </c>
      <c r="L2259" s="9" t="s">
        <v>277</v>
      </c>
      <c r="M2259" s="65">
        <v>115.7</v>
      </c>
      <c r="P2259" s="65">
        <f t="shared" si="56"/>
        <v>115.7</v>
      </c>
    </row>
    <row r="2260" spans="1:18" ht="15">
      <c r="A2260" s="238" t="s">
        <v>2492</v>
      </c>
      <c r="B2260" s="61" t="s">
        <v>650</v>
      </c>
      <c r="E2260" s="9" t="s">
        <v>277</v>
      </c>
      <c r="F2260" s="9" t="s">
        <v>277</v>
      </c>
      <c r="G2260" s="9" t="s">
        <v>277</v>
      </c>
      <c r="H2260" s="9">
        <v>115.50000000000091</v>
      </c>
      <c r="I2260" s="9">
        <v>0</v>
      </c>
      <c r="J2260" s="9" t="s">
        <v>277</v>
      </c>
      <c r="K2260" s="9" t="s">
        <v>277</v>
      </c>
      <c r="L2260" s="9" t="s">
        <v>277</v>
      </c>
      <c r="M2260" s="9" t="s">
        <v>277</v>
      </c>
      <c r="P2260" s="65">
        <f t="shared" si="56"/>
        <v>115.50000000000091</v>
      </c>
    </row>
    <row r="2261" spans="1:18" ht="15">
      <c r="A2261" s="238" t="s">
        <v>2493</v>
      </c>
      <c r="B2261" s="61" t="s">
        <v>2526</v>
      </c>
      <c r="C2261" s="3"/>
      <c r="D2261" s="3"/>
      <c r="E2261" s="9" t="s">
        <v>277</v>
      </c>
      <c r="F2261" s="9" t="s">
        <v>277</v>
      </c>
      <c r="G2261" s="9" t="s">
        <v>277</v>
      </c>
      <c r="H2261" s="9" t="s">
        <v>277</v>
      </c>
      <c r="I2261" s="9">
        <v>0</v>
      </c>
      <c r="J2261" s="9" t="s">
        <v>277</v>
      </c>
      <c r="K2261" s="9" t="s">
        <v>277</v>
      </c>
      <c r="L2261" s="9" t="s">
        <v>277</v>
      </c>
      <c r="M2261" s="65">
        <v>100.10000000000001</v>
      </c>
      <c r="P2261" s="65">
        <f t="shared" si="56"/>
        <v>100.10000000000001</v>
      </c>
    </row>
    <row r="2262" spans="1:18" ht="15">
      <c r="A2262" s="238" t="s">
        <v>2494</v>
      </c>
      <c r="B2262" s="61" t="s">
        <v>2532</v>
      </c>
      <c r="C2262" s="3"/>
      <c r="D2262" s="3"/>
      <c r="E2262" s="9" t="s">
        <v>277</v>
      </c>
      <c r="F2262" s="9" t="s">
        <v>277</v>
      </c>
      <c r="G2262" s="9" t="s">
        <v>277</v>
      </c>
      <c r="H2262" s="9" t="s">
        <v>277</v>
      </c>
      <c r="I2262" s="9">
        <v>0</v>
      </c>
      <c r="J2262" s="9" t="s">
        <v>277</v>
      </c>
      <c r="K2262" s="9" t="s">
        <v>277</v>
      </c>
      <c r="L2262" s="9" t="s">
        <v>277</v>
      </c>
      <c r="M2262" s="65">
        <v>90</v>
      </c>
      <c r="P2262" s="65">
        <f t="shared" si="56"/>
        <v>90</v>
      </c>
    </row>
    <row r="2263" spans="1:18" ht="15">
      <c r="A2263" s="238" t="s">
        <v>2495</v>
      </c>
      <c r="B2263" s="61" t="s">
        <v>2087</v>
      </c>
      <c r="C2263" s="3"/>
      <c r="D2263" s="3"/>
      <c r="E2263" s="9" t="s">
        <v>277</v>
      </c>
      <c r="F2263" s="9" t="s">
        <v>277</v>
      </c>
      <c r="G2263" s="9" t="s">
        <v>277</v>
      </c>
      <c r="H2263" s="9" t="s">
        <v>277</v>
      </c>
      <c r="I2263" s="9">
        <v>0</v>
      </c>
      <c r="J2263" s="9" t="s">
        <v>277</v>
      </c>
      <c r="K2263" s="9" t="s">
        <v>277</v>
      </c>
      <c r="L2263" s="9">
        <v>82.5</v>
      </c>
      <c r="M2263" s="9" t="s">
        <v>277</v>
      </c>
      <c r="N2263" s="65"/>
      <c r="P2263" s="65">
        <f t="shared" si="56"/>
        <v>82.5</v>
      </c>
    </row>
    <row r="2264" spans="1:18" ht="15">
      <c r="A2264" s="238" t="s">
        <v>2496</v>
      </c>
      <c r="B2264" s="61" t="s">
        <v>2519</v>
      </c>
      <c r="C2264" s="3"/>
      <c r="D2264" s="3"/>
      <c r="E2264" s="9" t="s">
        <v>277</v>
      </c>
      <c r="F2264" s="9" t="s">
        <v>277</v>
      </c>
      <c r="G2264" s="9" t="s">
        <v>277</v>
      </c>
      <c r="H2264" s="9" t="s">
        <v>277</v>
      </c>
      <c r="I2264" s="9">
        <v>0</v>
      </c>
      <c r="J2264" s="9" t="s">
        <v>277</v>
      </c>
      <c r="K2264" s="9" t="s">
        <v>277</v>
      </c>
      <c r="L2264" s="9" t="s">
        <v>277</v>
      </c>
      <c r="M2264" s="65">
        <v>73.7</v>
      </c>
      <c r="P2264" s="65">
        <f t="shared" si="56"/>
        <v>73.7</v>
      </c>
    </row>
    <row r="2265" spans="1:18" ht="15">
      <c r="A2265" s="238" t="s">
        <v>2497</v>
      </c>
      <c r="B2265" s="61" t="s">
        <v>640</v>
      </c>
      <c r="E2265" s="9" t="s">
        <v>277</v>
      </c>
      <c r="F2265" s="9" t="s">
        <v>277</v>
      </c>
      <c r="G2265" s="9" t="s">
        <v>277</v>
      </c>
      <c r="H2265" s="9">
        <v>68.099999999999454</v>
      </c>
      <c r="I2265" s="9">
        <v>0</v>
      </c>
      <c r="J2265" s="9" t="s">
        <v>277</v>
      </c>
      <c r="K2265" s="9" t="s">
        <v>277</v>
      </c>
      <c r="L2265" s="9" t="s">
        <v>277</v>
      </c>
      <c r="M2265" s="9" t="s">
        <v>277</v>
      </c>
      <c r="P2265" s="65">
        <f t="shared" si="56"/>
        <v>68.099999999999454</v>
      </c>
    </row>
    <row r="2266" spans="1:18" ht="15">
      <c r="A2266" s="238" t="s">
        <v>2498</v>
      </c>
      <c r="B2266" s="226" t="s">
        <v>1583</v>
      </c>
      <c r="C2266" s="3"/>
      <c r="D2266" s="3"/>
      <c r="E2266" s="9" t="s">
        <v>277</v>
      </c>
      <c r="F2266" s="9" t="s">
        <v>277</v>
      </c>
      <c r="G2266" s="9" t="s">
        <v>277</v>
      </c>
      <c r="H2266" s="9" t="s">
        <v>277</v>
      </c>
      <c r="I2266" s="9">
        <v>0</v>
      </c>
      <c r="J2266" s="9">
        <v>5.2000000000025466</v>
      </c>
      <c r="K2266" s="62" t="s">
        <v>278</v>
      </c>
      <c r="L2266" s="62" t="s">
        <v>278</v>
      </c>
      <c r="M2266" s="65">
        <v>33.299999999999997</v>
      </c>
      <c r="P2266" s="65">
        <f t="shared" si="56"/>
        <v>38.500000000002544</v>
      </c>
    </row>
    <row r="2267" spans="1:18" ht="15">
      <c r="A2267" s="238" t="s">
        <v>2499</v>
      </c>
      <c r="B2267" s="61" t="s">
        <v>2505</v>
      </c>
      <c r="C2267" s="3"/>
      <c r="D2267" s="3"/>
      <c r="E2267" s="9" t="s">
        <v>277</v>
      </c>
      <c r="F2267" s="9" t="s">
        <v>277</v>
      </c>
      <c r="G2267" s="9" t="s">
        <v>277</v>
      </c>
      <c r="H2267" s="9" t="s">
        <v>277</v>
      </c>
      <c r="I2267" s="9">
        <v>0</v>
      </c>
      <c r="J2267" s="9" t="s">
        <v>277</v>
      </c>
      <c r="K2267" s="9" t="s">
        <v>277</v>
      </c>
      <c r="L2267" s="9" t="s">
        <v>277</v>
      </c>
      <c r="M2267" s="65">
        <v>32.5</v>
      </c>
      <c r="P2267" s="65">
        <f t="shared" si="56"/>
        <v>32.5</v>
      </c>
    </row>
    <row r="2268" spans="1:18" ht="15">
      <c r="A2268" s="238" t="s">
        <v>2500</v>
      </c>
      <c r="B2268" s="61" t="s">
        <v>2506</v>
      </c>
      <c r="C2268" s="3"/>
      <c r="D2268" s="3"/>
      <c r="E2268" s="9" t="s">
        <v>277</v>
      </c>
      <c r="F2268" s="9" t="s">
        <v>277</v>
      </c>
      <c r="G2268" s="9" t="s">
        <v>277</v>
      </c>
      <c r="H2268" s="9" t="s">
        <v>277</v>
      </c>
      <c r="I2268" s="9">
        <v>0</v>
      </c>
      <c r="J2268" s="9" t="s">
        <v>277</v>
      </c>
      <c r="K2268" s="9" t="s">
        <v>277</v>
      </c>
      <c r="L2268" s="9" t="s">
        <v>277</v>
      </c>
      <c r="M2268" s="65">
        <v>28.1</v>
      </c>
      <c r="P2268" s="65">
        <f t="shared" si="56"/>
        <v>28.1</v>
      </c>
    </row>
    <row r="2269" spans="1:18" ht="15">
      <c r="A2269" s="238" t="s">
        <v>2501</v>
      </c>
      <c r="B2269" s="61" t="s">
        <v>2524</v>
      </c>
      <c r="C2269" s="3"/>
      <c r="D2269" s="3"/>
      <c r="E2269" s="9" t="s">
        <v>277</v>
      </c>
      <c r="F2269" s="9" t="s">
        <v>277</v>
      </c>
      <c r="G2269" s="9" t="s">
        <v>277</v>
      </c>
      <c r="H2269" s="9" t="s">
        <v>277</v>
      </c>
      <c r="I2269" s="9">
        <v>0</v>
      </c>
      <c r="J2269" s="9" t="s">
        <v>277</v>
      </c>
      <c r="K2269" s="9" t="s">
        <v>277</v>
      </c>
      <c r="L2269" s="9" t="s">
        <v>277</v>
      </c>
      <c r="M2269" s="65">
        <v>26.2</v>
      </c>
      <c r="P2269" s="65">
        <f t="shared" si="56"/>
        <v>26.2</v>
      </c>
    </row>
    <row r="2270" spans="1:18" ht="15">
      <c r="A2270" s="238" t="s">
        <v>2502</v>
      </c>
      <c r="B2270" s="61" t="s">
        <v>178</v>
      </c>
      <c r="E2270" s="179">
        <v>24</v>
      </c>
      <c r="F2270" s="9" t="s">
        <v>277</v>
      </c>
      <c r="G2270" s="9" t="s">
        <v>277</v>
      </c>
      <c r="H2270" s="9" t="s">
        <v>277</v>
      </c>
      <c r="I2270" s="9">
        <v>0</v>
      </c>
      <c r="J2270" s="9" t="s">
        <v>277</v>
      </c>
      <c r="K2270" s="9" t="s">
        <v>277</v>
      </c>
      <c r="L2270" s="9" t="s">
        <v>277</v>
      </c>
      <c r="M2270" s="9" t="s">
        <v>277</v>
      </c>
      <c r="P2270" s="65">
        <f t="shared" si="56"/>
        <v>24</v>
      </c>
      <c r="R2270" t="s">
        <v>286</v>
      </c>
    </row>
    <row r="2271" spans="1:18" ht="15">
      <c r="A2271" s="238" t="s">
        <v>2531</v>
      </c>
      <c r="B2271" s="226" t="s">
        <v>1577</v>
      </c>
      <c r="C2271" s="3"/>
      <c r="D2271" s="3"/>
      <c r="E2271" s="9" t="s">
        <v>277</v>
      </c>
      <c r="F2271" s="9" t="s">
        <v>277</v>
      </c>
      <c r="G2271" s="9" t="s">
        <v>277</v>
      </c>
      <c r="H2271" s="9" t="s">
        <v>277</v>
      </c>
      <c r="I2271" s="9">
        <v>0</v>
      </c>
      <c r="J2271" s="9">
        <v>14.000000000000909</v>
      </c>
      <c r="K2271" s="9" t="s">
        <v>277</v>
      </c>
      <c r="L2271" s="9" t="s">
        <v>277</v>
      </c>
      <c r="M2271" s="9" t="s">
        <v>277</v>
      </c>
      <c r="P2271" s="65">
        <f t="shared" si="56"/>
        <v>14.000000000000909</v>
      </c>
    </row>
    <row r="2272" spans="1:18" ht="15">
      <c r="A2272" s="238" t="s">
        <v>2613</v>
      </c>
      <c r="B2272" s="181" t="s">
        <v>1266</v>
      </c>
      <c r="C2272" s="3"/>
      <c r="D2272" s="3"/>
      <c r="E2272" s="9" t="s">
        <v>277</v>
      </c>
      <c r="F2272" s="9" t="s">
        <v>277</v>
      </c>
      <c r="G2272" s="9" t="s">
        <v>277</v>
      </c>
      <c r="H2272" s="9" t="s">
        <v>277</v>
      </c>
      <c r="I2272" s="9">
        <v>0</v>
      </c>
      <c r="J2272" s="9" t="s">
        <v>277</v>
      </c>
      <c r="K2272" s="9" t="s">
        <v>277</v>
      </c>
      <c r="L2272" s="9" t="s">
        <v>277</v>
      </c>
      <c r="M2272" s="9" t="s">
        <v>277</v>
      </c>
      <c r="P2272" s="65">
        <f t="shared" si="56"/>
        <v>0</v>
      </c>
    </row>
    <row r="2273" spans="1:21" ht="15">
      <c r="A2273" s="238" t="s">
        <v>2626</v>
      </c>
      <c r="B2273" s="61" t="s">
        <v>2528</v>
      </c>
      <c r="C2273" s="3"/>
      <c r="D2273" s="3"/>
      <c r="E2273" s="9" t="s">
        <v>277</v>
      </c>
      <c r="F2273" s="9" t="s">
        <v>277</v>
      </c>
      <c r="G2273" s="9" t="s">
        <v>277</v>
      </c>
      <c r="H2273" s="9" t="s">
        <v>277</v>
      </c>
      <c r="I2273" s="9">
        <v>0</v>
      </c>
      <c r="J2273" s="9" t="s">
        <v>277</v>
      </c>
      <c r="K2273" s="9" t="s">
        <v>277</v>
      </c>
      <c r="L2273" s="9" t="s">
        <v>277</v>
      </c>
      <c r="M2273" s="65">
        <v>0</v>
      </c>
      <c r="P2273" s="65">
        <f t="shared" si="56"/>
        <v>0</v>
      </c>
    </row>
    <row r="2274" spans="1:21" ht="15">
      <c r="A2274" s="238" t="s">
        <v>2662</v>
      </c>
      <c r="B2274" s="170" t="s">
        <v>1275</v>
      </c>
      <c r="C2274" s="3"/>
      <c r="D2274" s="3"/>
      <c r="E2274" s="9" t="s">
        <v>277</v>
      </c>
      <c r="F2274" s="9" t="s">
        <v>277</v>
      </c>
      <c r="G2274" s="9" t="s">
        <v>277</v>
      </c>
      <c r="H2274" s="9" t="s">
        <v>277</v>
      </c>
      <c r="I2274" s="9">
        <v>0</v>
      </c>
      <c r="J2274" s="9" t="s">
        <v>277</v>
      </c>
      <c r="K2274" s="9" t="s">
        <v>277</v>
      </c>
      <c r="L2274" s="9" t="s">
        <v>277</v>
      </c>
      <c r="M2274" s="9" t="s">
        <v>277</v>
      </c>
      <c r="P2274" s="65">
        <f t="shared" si="56"/>
        <v>0</v>
      </c>
    </row>
    <row r="2275" spans="1:21" ht="15">
      <c r="A2275" s="238" t="s">
        <v>2663</v>
      </c>
      <c r="B2275" s="170" t="s">
        <v>1274</v>
      </c>
      <c r="C2275" s="3"/>
      <c r="D2275" s="3"/>
      <c r="E2275" s="9" t="s">
        <v>277</v>
      </c>
      <c r="F2275" s="9" t="s">
        <v>277</v>
      </c>
      <c r="G2275" s="9" t="s">
        <v>277</v>
      </c>
      <c r="H2275" s="9" t="s">
        <v>277</v>
      </c>
      <c r="I2275" s="9">
        <v>0</v>
      </c>
      <c r="J2275" s="9" t="s">
        <v>277</v>
      </c>
      <c r="K2275" s="9" t="s">
        <v>277</v>
      </c>
      <c r="L2275" s="9" t="s">
        <v>277</v>
      </c>
      <c r="M2275" s="9" t="s">
        <v>277</v>
      </c>
      <c r="P2275" s="65">
        <f t="shared" si="56"/>
        <v>0</v>
      </c>
    </row>
    <row r="2276" spans="1:21" ht="15">
      <c r="A2276" s="238" t="s">
        <v>2664</v>
      </c>
      <c r="B2276" s="170" t="s">
        <v>1273</v>
      </c>
      <c r="C2276" s="3"/>
      <c r="D2276" s="3"/>
      <c r="E2276" s="9" t="s">
        <v>277</v>
      </c>
      <c r="F2276" s="9" t="s">
        <v>277</v>
      </c>
      <c r="G2276" s="9" t="s">
        <v>277</v>
      </c>
      <c r="H2276" s="9" t="s">
        <v>277</v>
      </c>
      <c r="I2276" s="9">
        <v>0</v>
      </c>
      <c r="J2276" s="9" t="s">
        <v>277</v>
      </c>
      <c r="K2276" s="9" t="s">
        <v>277</v>
      </c>
      <c r="L2276" s="9" t="s">
        <v>277</v>
      </c>
      <c r="M2276" s="9" t="s">
        <v>277</v>
      </c>
      <c r="P2276" s="65">
        <f t="shared" si="56"/>
        <v>0</v>
      </c>
    </row>
    <row r="2277" spans="1:21" ht="15">
      <c r="A2277" s="238" t="s">
        <v>2665</v>
      </c>
      <c r="B2277" s="170" t="s">
        <v>1294</v>
      </c>
      <c r="C2277" s="3"/>
      <c r="D2277" s="3"/>
      <c r="E2277" s="9" t="s">
        <v>277</v>
      </c>
      <c r="F2277" s="9" t="s">
        <v>277</v>
      </c>
      <c r="G2277" s="9" t="s">
        <v>277</v>
      </c>
      <c r="H2277" s="9" t="s">
        <v>277</v>
      </c>
      <c r="I2277" s="9">
        <v>0</v>
      </c>
      <c r="J2277" s="9" t="s">
        <v>277</v>
      </c>
      <c r="K2277" s="9" t="s">
        <v>277</v>
      </c>
      <c r="L2277" s="9" t="s">
        <v>277</v>
      </c>
      <c r="M2277" s="9" t="s">
        <v>277</v>
      </c>
      <c r="P2277" s="65">
        <f t="shared" si="56"/>
        <v>0</v>
      </c>
    </row>
    <row r="2278" spans="1:21" ht="15">
      <c r="A2278" s="238" t="s">
        <v>2666</v>
      </c>
      <c r="B2278" s="170" t="s">
        <v>1282</v>
      </c>
      <c r="C2278" s="3"/>
      <c r="D2278" s="3"/>
      <c r="E2278" s="9" t="s">
        <v>277</v>
      </c>
      <c r="F2278" s="9" t="s">
        <v>277</v>
      </c>
      <c r="G2278" s="9" t="s">
        <v>277</v>
      </c>
      <c r="H2278" s="9" t="s">
        <v>277</v>
      </c>
      <c r="I2278" s="9">
        <v>0</v>
      </c>
      <c r="J2278" s="9" t="s">
        <v>277</v>
      </c>
      <c r="K2278" s="9" t="s">
        <v>277</v>
      </c>
      <c r="L2278" s="9" t="s">
        <v>277</v>
      </c>
      <c r="M2278" s="9" t="s">
        <v>277</v>
      </c>
      <c r="P2278" s="65">
        <f t="shared" si="56"/>
        <v>0</v>
      </c>
    </row>
    <row r="2279" spans="1:21" ht="15">
      <c r="A2279" s="28"/>
      <c r="B2279" s="61"/>
      <c r="E2279" s="9"/>
      <c r="L2279" s="67"/>
      <c r="M2279" s="67"/>
    </row>
    <row r="2280" spans="1:21" ht="15">
      <c r="A2280" s="28"/>
      <c r="B2280" s="61"/>
      <c r="E2280" s="9"/>
      <c r="L2280" s="67"/>
      <c r="M2280" s="67"/>
    </row>
    <row r="2281" spans="1:21" ht="15">
      <c r="A2281" s="28"/>
      <c r="B2281" s="61"/>
      <c r="E2281" s="9"/>
      <c r="L2281" s="67"/>
      <c r="M2281" s="67"/>
    </row>
    <row r="2282" spans="1:21" ht="25.5">
      <c r="A2282" s="23" t="s">
        <v>191</v>
      </c>
      <c r="L2282" s="67"/>
      <c r="M2282" s="67"/>
    </row>
    <row r="2283" spans="1:21">
      <c r="L2283" s="67"/>
      <c r="M2283" s="67"/>
    </row>
    <row r="2284" spans="1:21" ht="15">
      <c r="A2284" s="38"/>
      <c r="B2284" s="38"/>
      <c r="C2284" s="38"/>
      <c r="D2284" s="38"/>
      <c r="E2284" s="59">
        <v>2016</v>
      </c>
      <c r="F2284" s="59">
        <v>2017</v>
      </c>
      <c r="G2284" s="59">
        <v>2018</v>
      </c>
      <c r="H2284" s="59">
        <v>2019</v>
      </c>
      <c r="I2284" s="59">
        <v>2020</v>
      </c>
      <c r="J2284" s="59">
        <v>2021</v>
      </c>
      <c r="K2284" s="59">
        <v>2022</v>
      </c>
      <c r="L2284" s="59">
        <v>2023</v>
      </c>
      <c r="M2284" s="59">
        <v>2024</v>
      </c>
      <c r="P2284" s="68" t="s">
        <v>40</v>
      </c>
    </row>
    <row r="2285" spans="1:21" ht="15">
      <c r="A2285" s="28" t="s">
        <v>0</v>
      </c>
      <c r="B2285" s="61" t="s">
        <v>11</v>
      </c>
      <c r="E2285" s="179">
        <v>508.5</v>
      </c>
      <c r="F2285" s="179">
        <v>338.1</v>
      </c>
      <c r="G2285" s="179">
        <v>346.4</v>
      </c>
      <c r="H2285" s="176">
        <v>631.60000000000036</v>
      </c>
      <c r="I2285" s="9">
        <v>38.100000000002183</v>
      </c>
      <c r="J2285" s="179">
        <v>481.85000000000036</v>
      </c>
      <c r="K2285" s="9">
        <v>156.60000000000036</v>
      </c>
      <c r="L2285" s="9">
        <v>524.10000000000036</v>
      </c>
      <c r="M2285" s="65">
        <v>279.5</v>
      </c>
      <c r="P2285" s="65">
        <f t="shared" ref="P2285:P2316" si="57">SUM(E2285:M2285)</f>
        <v>3304.7500000000036</v>
      </c>
      <c r="R2285" t="s">
        <v>1831</v>
      </c>
      <c r="U2285" s="3" t="s">
        <v>1356</v>
      </c>
    </row>
    <row r="2286" spans="1:21" ht="15">
      <c r="A2286" s="28" t="s">
        <v>2</v>
      </c>
      <c r="B2286" s="61" t="s">
        <v>21</v>
      </c>
      <c r="E2286" s="175">
        <v>635.20000000000005</v>
      </c>
      <c r="F2286" s="9">
        <v>188.3</v>
      </c>
      <c r="G2286" s="179">
        <v>397.6</v>
      </c>
      <c r="H2286" s="9">
        <v>371</v>
      </c>
      <c r="I2286" s="9">
        <v>185.49999999999818</v>
      </c>
      <c r="J2286" s="9">
        <v>413.59999999999945</v>
      </c>
      <c r="K2286" s="9">
        <v>274.99999999999818</v>
      </c>
      <c r="L2286" s="9">
        <v>452.49999999999818</v>
      </c>
      <c r="M2286" s="65">
        <v>192.3</v>
      </c>
      <c r="P2286" s="65">
        <f t="shared" si="57"/>
        <v>3110.9999999999941</v>
      </c>
      <c r="R2286" t="s">
        <v>290</v>
      </c>
    </row>
    <row r="2287" spans="1:21" ht="15">
      <c r="A2287" s="28" t="s">
        <v>3</v>
      </c>
      <c r="B2287" s="61" t="s">
        <v>17</v>
      </c>
      <c r="E2287" s="179">
        <v>542.4</v>
      </c>
      <c r="F2287" s="9">
        <v>195</v>
      </c>
      <c r="G2287" s="9">
        <v>305.7</v>
      </c>
      <c r="H2287" s="9">
        <v>269.30000000000109</v>
      </c>
      <c r="I2287" s="9">
        <v>383.99999999999818</v>
      </c>
      <c r="J2287" s="9">
        <v>372.70000000000164</v>
      </c>
      <c r="K2287" s="9">
        <v>176.99999999999909</v>
      </c>
      <c r="L2287" s="9">
        <v>488.5</v>
      </c>
      <c r="M2287" s="65">
        <v>326.89999999999998</v>
      </c>
      <c r="P2287" s="65">
        <f t="shared" si="57"/>
        <v>3061.5</v>
      </c>
      <c r="R2287" t="s">
        <v>296</v>
      </c>
    </row>
    <row r="2288" spans="1:21" ht="15">
      <c r="A2288" s="28" t="s">
        <v>5</v>
      </c>
      <c r="B2288" s="61" t="s">
        <v>27</v>
      </c>
      <c r="E2288" s="9">
        <v>367.8</v>
      </c>
      <c r="F2288" s="179">
        <v>218.4</v>
      </c>
      <c r="G2288" s="9">
        <v>215.2</v>
      </c>
      <c r="H2288" s="179">
        <v>432.30000000000018</v>
      </c>
      <c r="I2288" s="9">
        <v>181.39999999999964</v>
      </c>
      <c r="J2288" s="9">
        <v>404.09999999999945</v>
      </c>
      <c r="K2288" s="179">
        <v>590.39999999999873</v>
      </c>
      <c r="L2288" s="9">
        <v>500.49999999999909</v>
      </c>
      <c r="M2288" s="9" t="s">
        <v>277</v>
      </c>
      <c r="P2288" s="65">
        <f t="shared" si="57"/>
        <v>2910.0999999999972</v>
      </c>
      <c r="R2288" t="s">
        <v>1916</v>
      </c>
    </row>
    <row r="2289" spans="1:21" ht="15">
      <c r="A2289" s="28" t="s">
        <v>7</v>
      </c>
      <c r="B2289" s="61" t="s">
        <v>152</v>
      </c>
      <c r="E2289" s="9" t="s">
        <v>277</v>
      </c>
      <c r="F2289" s="9" t="s">
        <v>277</v>
      </c>
      <c r="G2289" s="175">
        <v>446.5</v>
      </c>
      <c r="H2289" s="9">
        <v>359.09999999999854</v>
      </c>
      <c r="I2289" s="9">
        <v>397.20000000000437</v>
      </c>
      <c r="J2289" s="9">
        <v>263.70000000000164</v>
      </c>
      <c r="K2289" s="9">
        <v>410.29999999999927</v>
      </c>
      <c r="L2289" s="9">
        <v>615.49999999999909</v>
      </c>
      <c r="M2289" s="65">
        <v>400.20000000000005</v>
      </c>
      <c r="P2289" s="65">
        <f t="shared" si="57"/>
        <v>2892.5000000000027</v>
      </c>
      <c r="R2289" t="s">
        <v>281</v>
      </c>
    </row>
    <row r="2290" spans="1:21" ht="15">
      <c r="A2290" s="28" t="s">
        <v>8</v>
      </c>
      <c r="B2290" s="61" t="s">
        <v>661</v>
      </c>
      <c r="E2290" s="9" t="s">
        <v>277</v>
      </c>
      <c r="F2290" s="9" t="s">
        <v>277</v>
      </c>
      <c r="G2290" s="9" t="s">
        <v>277</v>
      </c>
      <c r="H2290" s="9">
        <v>407.05000000000018</v>
      </c>
      <c r="I2290" s="175">
        <v>457.5</v>
      </c>
      <c r="J2290" s="9">
        <v>405.10000000000036</v>
      </c>
      <c r="K2290" s="176">
        <v>637.54999999999927</v>
      </c>
      <c r="L2290" s="9">
        <v>568.5</v>
      </c>
      <c r="M2290" s="65">
        <v>400.70000000000005</v>
      </c>
      <c r="P2290" s="65">
        <f t="shared" si="57"/>
        <v>2876.3999999999996</v>
      </c>
      <c r="R2290" t="s">
        <v>370</v>
      </c>
      <c r="U2290" s="3" t="s">
        <v>1357</v>
      </c>
    </row>
    <row r="2291" spans="1:21" ht="15">
      <c r="A2291" s="28" t="s">
        <v>10</v>
      </c>
      <c r="B2291" s="61" t="s">
        <v>23</v>
      </c>
      <c r="E2291" s="9">
        <v>322.39999999999998</v>
      </c>
      <c r="F2291" s="9">
        <v>192.6</v>
      </c>
      <c r="G2291" s="179">
        <v>420.8</v>
      </c>
      <c r="H2291" s="9">
        <v>100.40000000000055</v>
      </c>
      <c r="I2291" s="179">
        <v>431.50000000000182</v>
      </c>
      <c r="J2291" s="9">
        <v>385.54999999999927</v>
      </c>
      <c r="K2291" s="9">
        <v>268.15000000000055</v>
      </c>
      <c r="L2291" s="9">
        <v>522.90000000000146</v>
      </c>
      <c r="M2291" s="65">
        <v>229.5</v>
      </c>
      <c r="P2291" s="65">
        <f t="shared" si="57"/>
        <v>2873.8000000000038</v>
      </c>
      <c r="R2291" t="s">
        <v>310</v>
      </c>
    </row>
    <row r="2292" spans="1:21" ht="15">
      <c r="A2292" s="28" t="s">
        <v>12</v>
      </c>
      <c r="B2292" s="61" t="s">
        <v>25</v>
      </c>
      <c r="E2292" s="9">
        <v>392.2</v>
      </c>
      <c r="F2292" s="9">
        <v>75</v>
      </c>
      <c r="G2292" s="9">
        <v>305.8</v>
      </c>
      <c r="H2292" s="9">
        <v>231.69999999999982</v>
      </c>
      <c r="I2292" s="9">
        <v>381.29999999999745</v>
      </c>
      <c r="J2292" s="179">
        <v>476.50000000000091</v>
      </c>
      <c r="K2292" s="9">
        <v>225.59999999999764</v>
      </c>
      <c r="L2292" s="9">
        <v>518.30000000000018</v>
      </c>
      <c r="M2292" s="65">
        <v>261.8</v>
      </c>
      <c r="P2292" s="65">
        <f t="shared" si="57"/>
        <v>2868.1999999999962</v>
      </c>
      <c r="R2292" t="s">
        <v>292</v>
      </c>
    </row>
    <row r="2293" spans="1:21" ht="15">
      <c r="A2293" s="28" t="s">
        <v>14</v>
      </c>
      <c r="B2293" s="61" t="s">
        <v>33</v>
      </c>
      <c r="E2293" s="174">
        <v>644.5</v>
      </c>
      <c r="F2293" s="9">
        <v>143.69999999999999</v>
      </c>
      <c r="G2293" s="9">
        <v>302.3</v>
      </c>
      <c r="H2293" s="9">
        <v>387.29999999999927</v>
      </c>
      <c r="I2293" s="9">
        <v>164.29999999999563</v>
      </c>
      <c r="J2293" s="9">
        <v>333.00000000000091</v>
      </c>
      <c r="K2293" s="9">
        <v>207</v>
      </c>
      <c r="L2293" s="9">
        <v>436.30000000000109</v>
      </c>
      <c r="M2293" s="65">
        <v>229.39999999999998</v>
      </c>
      <c r="P2293" s="65">
        <f t="shared" si="57"/>
        <v>2847.799999999997</v>
      </c>
      <c r="R2293" t="s">
        <v>299</v>
      </c>
    </row>
    <row r="2294" spans="1:21" ht="15">
      <c r="A2294" s="28" t="s">
        <v>16</v>
      </c>
      <c r="B2294" s="61" t="s">
        <v>141</v>
      </c>
      <c r="E2294" s="9" t="s">
        <v>277</v>
      </c>
      <c r="F2294" s="174">
        <v>423.8</v>
      </c>
      <c r="G2294" s="179">
        <v>356.7</v>
      </c>
      <c r="H2294" s="9">
        <v>384.20000000000255</v>
      </c>
      <c r="I2294" s="9">
        <v>298.09999999999309</v>
      </c>
      <c r="J2294" s="179">
        <v>486.20000000000164</v>
      </c>
      <c r="K2294" s="9">
        <v>335.99999999999818</v>
      </c>
      <c r="L2294" s="9">
        <v>395.5</v>
      </c>
      <c r="M2294" s="65">
        <v>148.9</v>
      </c>
      <c r="P2294" s="65">
        <f t="shared" si="57"/>
        <v>2829.3999999999955</v>
      </c>
      <c r="R2294" t="s">
        <v>1833</v>
      </c>
    </row>
    <row r="2295" spans="1:21" ht="15">
      <c r="A2295" s="28" t="s">
        <v>18</v>
      </c>
      <c r="B2295" s="61" t="s">
        <v>1</v>
      </c>
      <c r="E2295" s="9">
        <v>262.5</v>
      </c>
      <c r="F2295" s="179">
        <v>271.7</v>
      </c>
      <c r="G2295" s="9">
        <v>219.3</v>
      </c>
      <c r="H2295" s="9">
        <v>313.50000000000091</v>
      </c>
      <c r="I2295" s="9">
        <v>287.00000000000182</v>
      </c>
      <c r="J2295" s="9">
        <v>345.80000000000018</v>
      </c>
      <c r="K2295" s="179">
        <v>459.39999999999964</v>
      </c>
      <c r="L2295" s="9">
        <v>416</v>
      </c>
      <c r="M2295" s="65">
        <v>242.5</v>
      </c>
      <c r="P2295" s="65">
        <f t="shared" si="57"/>
        <v>2817.7000000000025</v>
      </c>
      <c r="R2295" t="s">
        <v>324</v>
      </c>
    </row>
    <row r="2296" spans="1:21" ht="15">
      <c r="A2296" s="28" t="s">
        <v>20</v>
      </c>
      <c r="B2296" s="61" t="s">
        <v>13</v>
      </c>
      <c r="E2296" s="179">
        <v>483.7</v>
      </c>
      <c r="F2296" s="9">
        <v>170.3</v>
      </c>
      <c r="G2296" s="9">
        <v>210.8</v>
      </c>
      <c r="H2296" s="9">
        <v>278.099999999994</v>
      </c>
      <c r="I2296" s="9">
        <v>315.50000000000546</v>
      </c>
      <c r="J2296" s="9">
        <v>343.25000000000091</v>
      </c>
      <c r="K2296" s="9">
        <v>407.90000000000055</v>
      </c>
      <c r="L2296" s="9">
        <v>565.10000000000127</v>
      </c>
      <c r="M2296" s="9" t="s">
        <v>277</v>
      </c>
      <c r="P2296" s="65">
        <f t="shared" si="57"/>
        <v>2774.6500000000024</v>
      </c>
      <c r="R2296" t="s">
        <v>292</v>
      </c>
    </row>
    <row r="2297" spans="1:21" ht="15">
      <c r="A2297" s="28" t="s">
        <v>22</v>
      </c>
      <c r="B2297" s="61" t="s">
        <v>37</v>
      </c>
      <c r="E2297" s="9">
        <v>280.5</v>
      </c>
      <c r="F2297" s="179">
        <v>232.5</v>
      </c>
      <c r="G2297" s="9">
        <v>165.3</v>
      </c>
      <c r="H2297" s="9">
        <v>326.90000000000055</v>
      </c>
      <c r="I2297" s="9">
        <v>352.40000000000146</v>
      </c>
      <c r="J2297" s="9">
        <v>356.70000000000073</v>
      </c>
      <c r="K2297" s="9">
        <v>202.5</v>
      </c>
      <c r="L2297" s="9">
        <v>495.00000000000182</v>
      </c>
      <c r="M2297" s="65">
        <v>220.9</v>
      </c>
      <c r="P2297" s="65">
        <f t="shared" si="57"/>
        <v>2632.7000000000048</v>
      </c>
      <c r="R2297" t="s">
        <v>287</v>
      </c>
    </row>
    <row r="2298" spans="1:21" ht="15">
      <c r="A2298" s="28" t="s">
        <v>24</v>
      </c>
      <c r="B2298" s="61" t="s">
        <v>648</v>
      </c>
      <c r="E2298" s="9" t="s">
        <v>277</v>
      </c>
      <c r="F2298" s="9" t="s">
        <v>277</v>
      </c>
      <c r="G2298" s="9" t="s">
        <v>277</v>
      </c>
      <c r="H2298" s="179">
        <v>486.20000000000164</v>
      </c>
      <c r="I2298" s="9">
        <v>389.5</v>
      </c>
      <c r="J2298" s="179">
        <v>480.90000000000055</v>
      </c>
      <c r="K2298" s="179">
        <v>434.74999999999909</v>
      </c>
      <c r="L2298" s="9">
        <v>519.69999999999982</v>
      </c>
      <c r="M2298" s="65">
        <v>284.5</v>
      </c>
      <c r="P2298" s="65">
        <f t="shared" si="57"/>
        <v>2595.5500000000011</v>
      </c>
      <c r="R2298" t="s">
        <v>371</v>
      </c>
    </row>
    <row r="2299" spans="1:21" ht="15">
      <c r="A2299" s="28" t="s">
        <v>26</v>
      </c>
      <c r="B2299" s="61" t="s">
        <v>624</v>
      </c>
      <c r="E2299" s="9" t="s">
        <v>277</v>
      </c>
      <c r="F2299" s="9" t="s">
        <v>277</v>
      </c>
      <c r="G2299" s="9" t="s">
        <v>277</v>
      </c>
      <c r="H2299" s="179">
        <v>529.90000000000055</v>
      </c>
      <c r="I2299" s="9">
        <v>227.19999999999891</v>
      </c>
      <c r="J2299" s="176">
        <v>654.40000000000146</v>
      </c>
      <c r="K2299" s="9">
        <v>194.55000000000109</v>
      </c>
      <c r="L2299" s="179">
        <v>665.90000000000146</v>
      </c>
      <c r="M2299" s="65">
        <v>263</v>
      </c>
      <c r="P2299" s="65">
        <f t="shared" si="57"/>
        <v>2534.9500000000035</v>
      </c>
      <c r="R2299" t="s">
        <v>1898</v>
      </c>
      <c r="U2299" s="3" t="s">
        <v>1357</v>
      </c>
    </row>
    <row r="2300" spans="1:21" ht="15">
      <c r="A2300" s="28" t="s">
        <v>28</v>
      </c>
      <c r="B2300" s="61" t="s">
        <v>161</v>
      </c>
      <c r="E2300" s="9" t="s">
        <v>277</v>
      </c>
      <c r="F2300" s="9" t="s">
        <v>277</v>
      </c>
      <c r="G2300" s="179">
        <v>359.4</v>
      </c>
      <c r="H2300" s="9">
        <v>424.49999999999909</v>
      </c>
      <c r="I2300" s="9">
        <v>381.00000000000182</v>
      </c>
      <c r="J2300" s="9">
        <v>372.39999999999873</v>
      </c>
      <c r="K2300" s="9">
        <v>199.80000000000018</v>
      </c>
      <c r="L2300" s="9">
        <v>580.29999999999563</v>
      </c>
      <c r="M2300" s="65">
        <v>215.1</v>
      </c>
      <c r="P2300" s="65">
        <f t="shared" si="57"/>
        <v>2532.4999999999955</v>
      </c>
      <c r="R2300" t="s">
        <v>291</v>
      </c>
    </row>
    <row r="2301" spans="1:21" ht="15">
      <c r="A2301" s="28" t="s">
        <v>30</v>
      </c>
      <c r="B2301" s="61" t="s">
        <v>605</v>
      </c>
      <c r="E2301" s="9" t="s">
        <v>277</v>
      </c>
      <c r="F2301" s="9" t="s">
        <v>277</v>
      </c>
      <c r="G2301" s="9" t="s">
        <v>277</v>
      </c>
      <c r="H2301" s="174">
        <v>607.20000000000255</v>
      </c>
      <c r="I2301" s="9">
        <v>264.00000000000364</v>
      </c>
      <c r="J2301" s="9">
        <v>415.70000000000073</v>
      </c>
      <c r="K2301" s="9">
        <v>313.60000000000218</v>
      </c>
      <c r="L2301" s="9">
        <v>574</v>
      </c>
      <c r="M2301" s="65">
        <v>324</v>
      </c>
      <c r="P2301" s="65">
        <f t="shared" si="57"/>
        <v>2498.5000000000091</v>
      </c>
      <c r="R2301" t="s">
        <v>299</v>
      </c>
    </row>
    <row r="2302" spans="1:21" ht="15">
      <c r="A2302" s="28" t="s">
        <v>32</v>
      </c>
      <c r="B2302" s="61" t="s">
        <v>15</v>
      </c>
      <c r="E2302" s="9">
        <v>437.9</v>
      </c>
      <c r="F2302" s="179">
        <v>304</v>
      </c>
      <c r="G2302" s="9">
        <v>201.1</v>
      </c>
      <c r="H2302" s="9">
        <v>224.49999999999909</v>
      </c>
      <c r="I2302" s="9">
        <v>114.29999999999382</v>
      </c>
      <c r="J2302" s="9">
        <v>334.69999999999982</v>
      </c>
      <c r="K2302" s="9">
        <v>303.89999999999964</v>
      </c>
      <c r="L2302" s="9">
        <v>403.59999999999854</v>
      </c>
      <c r="M2302" s="65">
        <v>168</v>
      </c>
      <c r="P2302" s="65">
        <f t="shared" si="57"/>
        <v>2491.9999999999909</v>
      </c>
      <c r="R2302" t="s">
        <v>296</v>
      </c>
    </row>
    <row r="2303" spans="1:21" ht="15">
      <c r="A2303" s="28" t="s">
        <v>34</v>
      </c>
      <c r="B2303" s="61" t="s">
        <v>31</v>
      </c>
      <c r="E2303" s="176">
        <v>683.3</v>
      </c>
      <c r="F2303" s="9">
        <v>80.5</v>
      </c>
      <c r="G2303" s="174">
        <v>456.2</v>
      </c>
      <c r="H2303" s="9">
        <v>367.59999999999945</v>
      </c>
      <c r="I2303" s="9">
        <v>59.600000000000364</v>
      </c>
      <c r="J2303" s="9">
        <v>218.09999999999764</v>
      </c>
      <c r="K2303" s="9">
        <v>234.00000000000091</v>
      </c>
      <c r="L2303" s="9">
        <v>349.99999999999909</v>
      </c>
      <c r="M2303" s="65">
        <v>18.2</v>
      </c>
      <c r="P2303" s="65">
        <f t="shared" si="57"/>
        <v>2467.4999999999973</v>
      </c>
      <c r="R2303" t="s">
        <v>279</v>
      </c>
      <c r="U2303" s="3" t="s">
        <v>1357</v>
      </c>
    </row>
    <row r="2304" spans="1:21" ht="15">
      <c r="A2304" s="28" t="s">
        <v>36</v>
      </c>
      <c r="B2304" s="61" t="s">
        <v>9</v>
      </c>
      <c r="E2304" s="9">
        <v>295.60000000000002</v>
      </c>
      <c r="F2304" s="9">
        <v>207</v>
      </c>
      <c r="G2304" s="9">
        <v>282.39999999999998</v>
      </c>
      <c r="H2304" s="9">
        <v>284.90000000000146</v>
      </c>
      <c r="I2304" s="9">
        <v>212.50000000000182</v>
      </c>
      <c r="J2304" s="9">
        <v>317.89999999999964</v>
      </c>
      <c r="K2304" s="9">
        <v>156.19999999999891</v>
      </c>
      <c r="L2304" s="9">
        <v>407.5</v>
      </c>
      <c r="M2304" s="65">
        <v>290.3</v>
      </c>
      <c r="P2304" s="65">
        <f t="shared" si="57"/>
        <v>2454.300000000002</v>
      </c>
    </row>
    <row r="2305" spans="1:21" ht="15">
      <c r="A2305" s="28" t="s">
        <v>38</v>
      </c>
      <c r="B2305" s="61" t="s">
        <v>142</v>
      </c>
      <c r="E2305" s="9" t="s">
        <v>277</v>
      </c>
      <c r="F2305" s="9">
        <v>146.5</v>
      </c>
      <c r="G2305" s="179">
        <v>436.7</v>
      </c>
      <c r="H2305" s="9">
        <v>302.19999999999982</v>
      </c>
      <c r="I2305" s="9">
        <v>250.10000000000036</v>
      </c>
      <c r="J2305" s="9">
        <v>379.19999999999982</v>
      </c>
      <c r="K2305" s="9">
        <v>277.5</v>
      </c>
      <c r="L2305" s="9">
        <v>517.59999999999945</v>
      </c>
      <c r="M2305" s="65">
        <v>144</v>
      </c>
      <c r="P2305" s="65">
        <f t="shared" si="57"/>
        <v>2453.7999999999993</v>
      </c>
      <c r="R2305" t="s">
        <v>282</v>
      </c>
    </row>
    <row r="2306" spans="1:21" ht="15">
      <c r="A2306" s="28" t="s">
        <v>145</v>
      </c>
      <c r="B2306" s="61" t="s">
        <v>143</v>
      </c>
      <c r="E2306" s="9" t="s">
        <v>277</v>
      </c>
      <c r="F2306" s="175">
        <v>354.5</v>
      </c>
      <c r="G2306" s="9">
        <v>250</v>
      </c>
      <c r="H2306" s="9">
        <v>360.70000000000255</v>
      </c>
      <c r="I2306" s="9">
        <v>309.19999999999709</v>
      </c>
      <c r="J2306" s="9">
        <v>432.09999999999854</v>
      </c>
      <c r="K2306" s="9">
        <v>213.00000000000091</v>
      </c>
      <c r="L2306" s="9">
        <v>380.29999999999836</v>
      </c>
      <c r="M2306" s="65">
        <v>146.1</v>
      </c>
      <c r="P2306" s="65">
        <f t="shared" si="57"/>
        <v>2445.8999999999974</v>
      </c>
      <c r="R2306" t="s">
        <v>281</v>
      </c>
    </row>
    <row r="2307" spans="1:21" ht="15">
      <c r="A2307" s="28" t="s">
        <v>146</v>
      </c>
      <c r="B2307" s="61" t="s">
        <v>655</v>
      </c>
      <c r="E2307" s="9" t="s">
        <v>277</v>
      </c>
      <c r="F2307" s="9" t="s">
        <v>277</v>
      </c>
      <c r="G2307" s="9" t="s">
        <v>277</v>
      </c>
      <c r="H2307" s="179">
        <v>481.59999999999764</v>
      </c>
      <c r="I2307" s="179">
        <v>399.50000000000182</v>
      </c>
      <c r="J2307" s="175">
        <v>524.29999999999927</v>
      </c>
      <c r="K2307" s="9">
        <v>216.49999999999909</v>
      </c>
      <c r="L2307" s="9">
        <v>345.80000000000109</v>
      </c>
      <c r="M2307" s="343">
        <v>470</v>
      </c>
      <c r="P2307" s="65">
        <f t="shared" si="57"/>
        <v>2437.6999999999989</v>
      </c>
      <c r="R2307" t="s">
        <v>2896</v>
      </c>
      <c r="U2307" s="3" t="s">
        <v>2897</v>
      </c>
    </row>
    <row r="2308" spans="1:21" ht="15">
      <c r="A2308" s="28" t="s">
        <v>147</v>
      </c>
      <c r="B2308" s="61" t="s">
        <v>6</v>
      </c>
      <c r="E2308" s="179">
        <v>596.1</v>
      </c>
      <c r="F2308" s="179">
        <v>293.89999999999998</v>
      </c>
      <c r="G2308" s="9">
        <v>314.55</v>
      </c>
      <c r="H2308" s="9">
        <v>270.69999999999891</v>
      </c>
      <c r="I2308" s="9">
        <v>281.5</v>
      </c>
      <c r="J2308" s="179">
        <v>500.79999999999927</v>
      </c>
      <c r="K2308" s="9" t="s">
        <v>277</v>
      </c>
      <c r="L2308" s="9" t="s">
        <v>277</v>
      </c>
      <c r="M2308" s="9" t="s">
        <v>277</v>
      </c>
      <c r="P2308" s="65">
        <f t="shared" si="57"/>
        <v>2257.5499999999984</v>
      </c>
      <c r="R2308" t="s">
        <v>1832</v>
      </c>
    </row>
    <row r="2309" spans="1:21" ht="15">
      <c r="A2309" s="28" t="s">
        <v>150</v>
      </c>
      <c r="B2309" s="181" t="s">
        <v>1286</v>
      </c>
      <c r="C2309" s="3"/>
      <c r="D2309" s="3"/>
      <c r="E2309" s="9" t="s">
        <v>277</v>
      </c>
      <c r="F2309" s="9" t="s">
        <v>277</v>
      </c>
      <c r="G2309" s="9" t="s">
        <v>277</v>
      </c>
      <c r="H2309" s="9" t="s">
        <v>277</v>
      </c>
      <c r="I2309" s="179">
        <v>398.79999999999563</v>
      </c>
      <c r="J2309" s="179">
        <v>477.80000000000018</v>
      </c>
      <c r="K2309" s="9">
        <v>417.39999999999964</v>
      </c>
      <c r="L2309" s="9">
        <v>522.5</v>
      </c>
      <c r="M2309" s="90">
        <v>415.8</v>
      </c>
      <c r="P2309" s="65">
        <f t="shared" si="57"/>
        <v>2232.2999999999956</v>
      </c>
      <c r="R2309" t="s">
        <v>311</v>
      </c>
    </row>
    <row r="2310" spans="1:21" ht="15">
      <c r="A2310" s="28" t="s">
        <v>156</v>
      </c>
      <c r="B2310" s="61" t="s">
        <v>613</v>
      </c>
      <c r="E2310" s="9" t="s">
        <v>277</v>
      </c>
      <c r="F2310" s="9" t="s">
        <v>277</v>
      </c>
      <c r="G2310" s="9" t="s">
        <v>277</v>
      </c>
      <c r="H2310" s="9">
        <v>345.00000000000091</v>
      </c>
      <c r="I2310" s="9">
        <v>340.399999999996</v>
      </c>
      <c r="J2310" s="9">
        <v>468.99999999999909</v>
      </c>
      <c r="K2310" s="9">
        <v>209.24999999999545</v>
      </c>
      <c r="L2310" s="9">
        <v>556.20000000000073</v>
      </c>
      <c r="M2310" s="65">
        <v>260.3</v>
      </c>
      <c r="P2310" s="65">
        <f t="shared" si="57"/>
        <v>2180.1499999999924</v>
      </c>
    </row>
    <row r="2311" spans="1:21" ht="15">
      <c r="A2311" s="28" t="s">
        <v>158</v>
      </c>
      <c r="B2311" s="61" t="s">
        <v>637</v>
      </c>
      <c r="E2311" s="9" t="s">
        <v>277</v>
      </c>
      <c r="F2311" s="9" t="s">
        <v>277</v>
      </c>
      <c r="G2311" s="9" t="s">
        <v>277</v>
      </c>
      <c r="H2311" s="9">
        <v>425.79999999999927</v>
      </c>
      <c r="I2311" s="9">
        <v>355.59999999999854</v>
      </c>
      <c r="J2311" s="9">
        <v>330.49999999999727</v>
      </c>
      <c r="K2311" s="9">
        <v>370.30000000000109</v>
      </c>
      <c r="L2311" s="9">
        <v>453.40000000000055</v>
      </c>
      <c r="M2311" s="65">
        <v>225.8</v>
      </c>
      <c r="P2311" s="65">
        <f t="shared" si="57"/>
        <v>2161.3999999999969</v>
      </c>
    </row>
    <row r="2312" spans="1:21" ht="15">
      <c r="A2312" s="28" t="s">
        <v>159</v>
      </c>
      <c r="B2312" s="61" t="s">
        <v>665</v>
      </c>
      <c r="E2312" s="9" t="s">
        <v>277</v>
      </c>
      <c r="F2312" s="9" t="s">
        <v>277</v>
      </c>
      <c r="G2312" s="9" t="s">
        <v>277</v>
      </c>
      <c r="H2312" s="179">
        <v>541.59999999999854</v>
      </c>
      <c r="I2312" s="9">
        <v>227.99999999999818</v>
      </c>
      <c r="J2312" s="9">
        <v>349.29999999999745</v>
      </c>
      <c r="K2312" s="9">
        <v>147.29999999999927</v>
      </c>
      <c r="L2312" s="9">
        <v>556.70000000000073</v>
      </c>
      <c r="M2312" s="65">
        <v>277.5</v>
      </c>
      <c r="P2312" s="65">
        <f t="shared" si="57"/>
        <v>2100.3999999999942</v>
      </c>
      <c r="R2312" t="s">
        <v>282</v>
      </c>
    </row>
    <row r="2313" spans="1:21" ht="15">
      <c r="A2313" s="28" t="s">
        <v>160</v>
      </c>
      <c r="B2313" s="61" t="s">
        <v>153</v>
      </c>
      <c r="E2313" s="9" t="s">
        <v>277</v>
      </c>
      <c r="F2313" s="9" t="s">
        <v>277</v>
      </c>
      <c r="G2313" s="9">
        <v>195.2</v>
      </c>
      <c r="H2313" s="175">
        <v>554.00000000000182</v>
      </c>
      <c r="I2313" s="9">
        <v>111.30000000000109</v>
      </c>
      <c r="J2313" s="9">
        <v>341.19999999999891</v>
      </c>
      <c r="K2313" s="9">
        <v>243.59999999999854</v>
      </c>
      <c r="L2313" s="9">
        <v>383.00000000000182</v>
      </c>
      <c r="M2313" s="65">
        <v>255.1</v>
      </c>
      <c r="P2313" s="65">
        <f t="shared" si="57"/>
        <v>2083.4000000000024</v>
      </c>
      <c r="R2313" t="s">
        <v>281</v>
      </c>
    </row>
    <row r="2314" spans="1:21" ht="15">
      <c r="A2314" s="28" t="s">
        <v>162</v>
      </c>
      <c r="B2314" s="61" t="s">
        <v>644</v>
      </c>
      <c r="E2314" s="9" t="s">
        <v>277</v>
      </c>
      <c r="F2314" s="9" t="s">
        <v>277</v>
      </c>
      <c r="G2314" s="9" t="s">
        <v>277</v>
      </c>
      <c r="H2314" s="179">
        <v>515</v>
      </c>
      <c r="I2314" s="9">
        <v>315.99999999999636</v>
      </c>
      <c r="J2314" s="9">
        <v>338.10000000000036</v>
      </c>
      <c r="K2314" s="9">
        <v>226.19999999999891</v>
      </c>
      <c r="L2314" s="9">
        <v>489.19999999999891</v>
      </c>
      <c r="M2314" s="65">
        <v>194.3</v>
      </c>
      <c r="P2314" s="65">
        <f t="shared" si="57"/>
        <v>2078.7999999999947</v>
      </c>
      <c r="R2314" t="s">
        <v>296</v>
      </c>
    </row>
    <row r="2315" spans="1:21" ht="15">
      <c r="A2315" s="28" t="s">
        <v>273</v>
      </c>
      <c r="B2315" s="61" t="s">
        <v>654</v>
      </c>
      <c r="E2315" s="9" t="s">
        <v>277</v>
      </c>
      <c r="F2315" s="9" t="s">
        <v>277</v>
      </c>
      <c r="G2315" s="9" t="s">
        <v>277</v>
      </c>
      <c r="H2315" s="9">
        <v>422.80000000000018</v>
      </c>
      <c r="I2315" s="9">
        <v>203.5</v>
      </c>
      <c r="J2315" s="9">
        <v>421.35000000000127</v>
      </c>
      <c r="K2315" s="175">
        <v>607.80000000000018</v>
      </c>
      <c r="L2315" s="9">
        <v>175.29999999999973</v>
      </c>
      <c r="M2315" s="65">
        <v>194.8</v>
      </c>
      <c r="P2315" s="65">
        <f t="shared" si="57"/>
        <v>2025.5500000000013</v>
      </c>
      <c r="R2315" t="s">
        <v>281</v>
      </c>
    </row>
    <row r="2316" spans="1:21" ht="15">
      <c r="A2316" s="28" t="s">
        <v>274</v>
      </c>
      <c r="B2316" s="170" t="s">
        <v>1278</v>
      </c>
      <c r="C2316" s="3"/>
      <c r="D2316" s="3"/>
      <c r="E2316" s="9" t="s">
        <v>277</v>
      </c>
      <c r="F2316" s="9" t="s">
        <v>277</v>
      </c>
      <c r="G2316" s="9" t="s">
        <v>277</v>
      </c>
      <c r="H2316" s="9" t="s">
        <v>277</v>
      </c>
      <c r="I2316" s="9">
        <v>327.49999999999818</v>
      </c>
      <c r="J2316" s="174">
        <v>557.80000000000018</v>
      </c>
      <c r="K2316" s="9">
        <v>331.20000000000073</v>
      </c>
      <c r="L2316" s="9">
        <v>502.70000000000073</v>
      </c>
      <c r="M2316" s="65">
        <v>297.39999999999998</v>
      </c>
      <c r="P2316" s="65">
        <f t="shared" si="57"/>
        <v>2016.6</v>
      </c>
      <c r="R2316" t="s">
        <v>299</v>
      </c>
    </row>
    <row r="2317" spans="1:21" ht="15">
      <c r="A2317" s="28" t="s">
        <v>275</v>
      </c>
      <c r="B2317" s="61" t="s">
        <v>154</v>
      </c>
      <c r="E2317" s="9" t="s">
        <v>277</v>
      </c>
      <c r="F2317" s="9" t="s">
        <v>277</v>
      </c>
      <c r="G2317" s="9">
        <v>303.5</v>
      </c>
      <c r="H2317" s="9">
        <v>198</v>
      </c>
      <c r="I2317" s="9">
        <v>255.5</v>
      </c>
      <c r="J2317" s="9">
        <v>244.90000000000055</v>
      </c>
      <c r="K2317" s="9">
        <v>275.99999999999909</v>
      </c>
      <c r="L2317" s="9">
        <v>477.70000000000255</v>
      </c>
      <c r="M2317" s="65">
        <v>260.3</v>
      </c>
      <c r="P2317" s="65">
        <f t="shared" ref="P2317:P2348" si="58">SUM(E2317:M2317)</f>
        <v>2015.9000000000021</v>
      </c>
    </row>
    <row r="2318" spans="1:21" ht="15">
      <c r="A2318" s="28" t="s">
        <v>276</v>
      </c>
      <c r="B2318" s="61" t="s">
        <v>144</v>
      </c>
      <c r="E2318" s="9" t="s">
        <v>277</v>
      </c>
      <c r="F2318" s="176">
        <v>570</v>
      </c>
      <c r="G2318" s="9">
        <v>236.05</v>
      </c>
      <c r="H2318" s="9">
        <v>163.40000000000055</v>
      </c>
      <c r="I2318" s="9">
        <v>270.80000000000291</v>
      </c>
      <c r="J2318" s="179">
        <v>492.10000000000036</v>
      </c>
      <c r="K2318" s="9">
        <v>274.64999999999964</v>
      </c>
      <c r="L2318" s="9" t="s">
        <v>277</v>
      </c>
      <c r="M2318" s="9" t="s">
        <v>277</v>
      </c>
      <c r="P2318" s="65">
        <f t="shared" si="58"/>
        <v>2007.0000000000034</v>
      </c>
      <c r="R2318" t="s">
        <v>323</v>
      </c>
      <c r="U2318" s="3" t="s">
        <v>1357</v>
      </c>
    </row>
    <row r="2319" spans="1:21" ht="15">
      <c r="A2319" s="28" t="s">
        <v>602</v>
      </c>
      <c r="B2319" s="61" t="s">
        <v>620</v>
      </c>
      <c r="E2319" s="9" t="s">
        <v>277</v>
      </c>
      <c r="F2319" s="9" t="s">
        <v>277</v>
      </c>
      <c r="G2319" s="9" t="s">
        <v>277</v>
      </c>
      <c r="H2319" s="9">
        <v>358.10000000000127</v>
      </c>
      <c r="I2319" s="9">
        <v>121.40000000000327</v>
      </c>
      <c r="J2319" s="9">
        <v>327.10000000000218</v>
      </c>
      <c r="K2319" s="9">
        <v>363.29999999999836</v>
      </c>
      <c r="L2319" s="9">
        <v>553.80000000000018</v>
      </c>
      <c r="M2319" s="65">
        <v>226.10000000000002</v>
      </c>
      <c r="P2319" s="65">
        <f t="shared" si="58"/>
        <v>1949.8000000000052</v>
      </c>
    </row>
    <row r="2320" spans="1:21" ht="15">
      <c r="A2320" s="28" t="s">
        <v>603</v>
      </c>
      <c r="B2320" s="170" t="s">
        <v>1280</v>
      </c>
      <c r="C2320" s="3"/>
      <c r="D2320" s="3"/>
      <c r="E2320" s="9" t="s">
        <v>277</v>
      </c>
      <c r="F2320" s="9" t="s">
        <v>277</v>
      </c>
      <c r="G2320" s="9" t="s">
        <v>277</v>
      </c>
      <c r="H2320" s="9" t="s">
        <v>277</v>
      </c>
      <c r="I2320" s="9">
        <v>202.80000000000109</v>
      </c>
      <c r="J2320" s="9">
        <v>446.80000000000109</v>
      </c>
      <c r="K2320" s="9">
        <v>301.05000000000291</v>
      </c>
      <c r="L2320" s="9">
        <v>593.69999999999982</v>
      </c>
      <c r="M2320" s="65">
        <v>338</v>
      </c>
      <c r="P2320" s="65">
        <f t="shared" si="58"/>
        <v>1882.3500000000049</v>
      </c>
    </row>
    <row r="2321" spans="1:21" ht="15">
      <c r="A2321" s="28" t="s">
        <v>604</v>
      </c>
      <c r="B2321" s="61" t="s">
        <v>629</v>
      </c>
      <c r="E2321" s="9" t="s">
        <v>277</v>
      </c>
      <c r="F2321" s="9" t="s">
        <v>277</v>
      </c>
      <c r="G2321" s="9" t="s">
        <v>277</v>
      </c>
      <c r="H2321" s="9">
        <v>340.800000000002</v>
      </c>
      <c r="I2321" s="9">
        <v>278.60000000000036</v>
      </c>
      <c r="J2321" s="9">
        <v>377.30000000000109</v>
      </c>
      <c r="K2321" s="9">
        <v>288.49999999999909</v>
      </c>
      <c r="L2321" s="9">
        <v>387.70000000000073</v>
      </c>
      <c r="M2321" s="65">
        <v>184.5</v>
      </c>
      <c r="P2321" s="65">
        <f t="shared" si="58"/>
        <v>1857.4000000000033</v>
      </c>
    </row>
    <row r="2322" spans="1:21" ht="15">
      <c r="A2322" s="28" t="s">
        <v>606</v>
      </c>
      <c r="B2322" s="61" t="s">
        <v>645</v>
      </c>
      <c r="E2322" s="9" t="s">
        <v>277</v>
      </c>
      <c r="F2322" s="9" t="s">
        <v>277</v>
      </c>
      <c r="G2322" s="9" t="s">
        <v>277</v>
      </c>
      <c r="H2322" s="9">
        <v>343.09999999999854</v>
      </c>
      <c r="I2322" s="9">
        <v>177.30000000000655</v>
      </c>
      <c r="J2322" s="9">
        <v>322.00000000000091</v>
      </c>
      <c r="K2322" s="9">
        <v>143.99999999999909</v>
      </c>
      <c r="L2322" s="9">
        <v>376</v>
      </c>
      <c r="M2322" s="90">
        <v>428.5</v>
      </c>
      <c r="P2322" s="65">
        <f t="shared" si="58"/>
        <v>1790.9000000000051</v>
      </c>
      <c r="R2322" t="s">
        <v>291</v>
      </c>
    </row>
    <row r="2323" spans="1:21" ht="15">
      <c r="A2323" s="28" t="s">
        <v>612</v>
      </c>
      <c r="B2323" s="61" t="s">
        <v>630</v>
      </c>
      <c r="E2323" s="9" t="s">
        <v>277</v>
      </c>
      <c r="F2323" s="9" t="s">
        <v>277</v>
      </c>
      <c r="G2323" s="9" t="s">
        <v>277</v>
      </c>
      <c r="H2323" s="9">
        <v>209.75000000000273</v>
      </c>
      <c r="I2323" s="9">
        <v>375.19999999999709</v>
      </c>
      <c r="J2323" s="9">
        <v>361.29999999999836</v>
      </c>
      <c r="K2323" s="9">
        <v>181.59999999999854</v>
      </c>
      <c r="L2323" s="9">
        <v>270.00000000000182</v>
      </c>
      <c r="M2323" s="65">
        <v>337.7</v>
      </c>
      <c r="P2323" s="65">
        <f t="shared" si="58"/>
        <v>1735.5499999999986</v>
      </c>
    </row>
    <row r="2324" spans="1:21" ht="15">
      <c r="A2324" s="28" t="s">
        <v>614</v>
      </c>
      <c r="B2324" s="61" t="s">
        <v>155</v>
      </c>
      <c r="E2324" s="9" t="s">
        <v>277</v>
      </c>
      <c r="F2324" s="9" t="s">
        <v>277</v>
      </c>
      <c r="G2324" s="176">
        <v>613.65</v>
      </c>
      <c r="H2324" s="9">
        <v>350.89999999999964</v>
      </c>
      <c r="I2324" s="9">
        <v>140.70000000000437</v>
      </c>
      <c r="J2324" s="9">
        <v>334.09999999999945</v>
      </c>
      <c r="K2324" s="9">
        <v>287.80000000000109</v>
      </c>
      <c r="L2324" s="9" t="s">
        <v>277</v>
      </c>
      <c r="M2324" s="9" t="s">
        <v>277</v>
      </c>
      <c r="P2324" s="65">
        <f t="shared" si="58"/>
        <v>1727.1500000000046</v>
      </c>
      <c r="R2324" t="s">
        <v>280</v>
      </c>
      <c r="U2324" s="3" t="s">
        <v>1357</v>
      </c>
    </row>
    <row r="2325" spans="1:21" ht="15">
      <c r="A2325" s="28" t="s">
        <v>617</v>
      </c>
      <c r="B2325" s="170" t="s">
        <v>1272</v>
      </c>
      <c r="C2325" s="3"/>
      <c r="D2325" s="3"/>
      <c r="E2325" s="9" t="s">
        <v>277</v>
      </c>
      <c r="F2325" s="9" t="s">
        <v>277</v>
      </c>
      <c r="G2325" s="9" t="s">
        <v>277</v>
      </c>
      <c r="H2325" s="9" t="s">
        <v>277</v>
      </c>
      <c r="I2325" s="9">
        <v>241.30000000000291</v>
      </c>
      <c r="J2325" s="9">
        <v>463.5</v>
      </c>
      <c r="K2325" s="9">
        <v>207</v>
      </c>
      <c r="L2325" s="9">
        <v>504.99999999999909</v>
      </c>
      <c r="M2325" s="65">
        <v>237</v>
      </c>
      <c r="P2325" s="65">
        <f t="shared" si="58"/>
        <v>1653.800000000002</v>
      </c>
    </row>
    <row r="2326" spans="1:21" ht="15">
      <c r="A2326" s="28" t="s">
        <v>618</v>
      </c>
      <c r="B2326" s="61" t="s">
        <v>39</v>
      </c>
      <c r="E2326" s="179">
        <v>487.5</v>
      </c>
      <c r="F2326" s="9">
        <v>75</v>
      </c>
      <c r="G2326" s="9">
        <v>193.6</v>
      </c>
      <c r="H2326" s="9">
        <v>365.70000000000073</v>
      </c>
      <c r="I2326" s="9">
        <v>177.10000000000218</v>
      </c>
      <c r="J2326" s="9">
        <v>249.20000000000073</v>
      </c>
      <c r="K2326" s="9">
        <v>97.700000000000728</v>
      </c>
      <c r="L2326" s="9" t="s">
        <v>277</v>
      </c>
      <c r="M2326" s="9" t="s">
        <v>277</v>
      </c>
      <c r="P2326" s="65">
        <f t="shared" si="58"/>
        <v>1645.8000000000043</v>
      </c>
      <c r="R2326" t="s">
        <v>287</v>
      </c>
    </row>
    <row r="2327" spans="1:21" ht="15">
      <c r="A2327" s="28" t="s">
        <v>621</v>
      </c>
      <c r="B2327" s="170" t="s">
        <v>1269</v>
      </c>
      <c r="C2327" s="3"/>
      <c r="D2327" s="3"/>
      <c r="E2327" s="9" t="s">
        <v>277</v>
      </c>
      <c r="F2327" s="9" t="s">
        <v>277</v>
      </c>
      <c r="G2327" s="9" t="s">
        <v>277</v>
      </c>
      <c r="H2327" s="9" t="s">
        <v>277</v>
      </c>
      <c r="I2327" s="9">
        <v>272.79999999999563</v>
      </c>
      <c r="J2327" s="9">
        <v>321.09999999999945</v>
      </c>
      <c r="K2327" s="9">
        <v>142.99999999999818</v>
      </c>
      <c r="L2327" s="9">
        <v>418.199999999998</v>
      </c>
      <c r="M2327" s="65">
        <v>448.25</v>
      </c>
      <c r="P2327" s="65">
        <f t="shared" si="58"/>
        <v>1603.3499999999913</v>
      </c>
      <c r="R2327" t="s">
        <v>281</v>
      </c>
    </row>
    <row r="2328" spans="1:21" ht="15">
      <c r="A2328" s="28" t="s">
        <v>623</v>
      </c>
      <c r="B2328" s="28" t="s">
        <v>601</v>
      </c>
      <c r="E2328" s="9" t="s">
        <v>277</v>
      </c>
      <c r="F2328" s="9" t="s">
        <v>277</v>
      </c>
      <c r="G2328" s="9" t="s">
        <v>277</v>
      </c>
      <c r="H2328" s="9">
        <v>133.20000000000255</v>
      </c>
      <c r="I2328" s="9">
        <v>309.90000000000327</v>
      </c>
      <c r="J2328" s="9">
        <v>250</v>
      </c>
      <c r="K2328" s="9">
        <v>262.09999999999945</v>
      </c>
      <c r="L2328" s="9">
        <v>630.00000000000182</v>
      </c>
      <c r="M2328" s="9" t="s">
        <v>277</v>
      </c>
      <c r="P2328" s="65">
        <f t="shared" si="58"/>
        <v>1585.2000000000071</v>
      </c>
    </row>
    <row r="2329" spans="1:21" ht="15">
      <c r="A2329" s="28" t="s">
        <v>628</v>
      </c>
      <c r="B2329" s="61" t="s">
        <v>649</v>
      </c>
      <c r="E2329" s="9" t="s">
        <v>277</v>
      </c>
      <c r="F2329" s="9" t="s">
        <v>277</v>
      </c>
      <c r="G2329" s="9" t="s">
        <v>277</v>
      </c>
      <c r="H2329" s="9">
        <v>318.19999999999891</v>
      </c>
      <c r="I2329" s="9">
        <v>65.5</v>
      </c>
      <c r="J2329" s="9">
        <v>346.90000000000055</v>
      </c>
      <c r="K2329" s="9">
        <v>144</v>
      </c>
      <c r="L2329" s="9">
        <v>467.70000000000164</v>
      </c>
      <c r="M2329" s="65">
        <v>230.3</v>
      </c>
      <c r="P2329" s="65">
        <f t="shared" si="58"/>
        <v>1572.600000000001</v>
      </c>
    </row>
    <row r="2330" spans="1:21" ht="15">
      <c r="A2330" s="28" t="s">
        <v>632</v>
      </c>
      <c r="B2330" s="61" t="s">
        <v>622</v>
      </c>
      <c r="E2330" s="9" t="s">
        <v>277</v>
      </c>
      <c r="F2330" s="9" t="s">
        <v>277</v>
      </c>
      <c r="G2330" s="9" t="s">
        <v>277</v>
      </c>
      <c r="H2330" s="9">
        <v>313.20000000000073</v>
      </c>
      <c r="I2330" s="9">
        <v>207.99999999999636</v>
      </c>
      <c r="J2330" s="9">
        <v>246.5</v>
      </c>
      <c r="K2330" s="9">
        <v>369.25000000000091</v>
      </c>
      <c r="L2330" s="9">
        <v>435</v>
      </c>
      <c r="M2330" s="9" t="s">
        <v>277</v>
      </c>
      <c r="P2330" s="65">
        <f t="shared" si="58"/>
        <v>1571.949999999998</v>
      </c>
    </row>
    <row r="2331" spans="1:21" ht="15">
      <c r="A2331" s="28" t="s">
        <v>633</v>
      </c>
      <c r="B2331" s="170" t="s">
        <v>1284</v>
      </c>
      <c r="C2331" s="3"/>
      <c r="D2331" s="3"/>
      <c r="E2331" s="9" t="s">
        <v>277</v>
      </c>
      <c r="F2331" s="9" t="s">
        <v>277</v>
      </c>
      <c r="G2331" s="9" t="s">
        <v>277</v>
      </c>
      <c r="H2331" s="9" t="s">
        <v>277</v>
      </c>
      <c r="I2331" s="9">
        <v>5.499999999996362</v>
      </c>
      <c r="J2331" s="9">
        <v>333.69999999999982</v>
      </c>
      <c r="K2331" s="9">
        <v>282.15000000000146</v>
      </c>
      <c r="L2331" s="9">
        <v>505.69999999999891</v>
      </c>
      <c r="M2331" s="90">
        <v>432.5</v>
      </c>
      <c r="P2331" s="65">
        <f t="shared" si="58"/>
        <v>1559.5499999999965</v>
      </c>
      <c r="R2331" t="s">
        <v>283</v>
      </c>
    </row>
    <row r="2332" spans="1:21" ht="15">
      <c r="A2332" s="28" t="s">
        <v>634</v>
      </c>
      <c r="B2332" s="170" t="s">
        <v>1268</v>
      </c>
      <c r="C2332" s="3"/>
      <c r="D2332" s="3"/>
      <c r="E2332" s="9" t="s">
        <v>277</v>
      </c>
      <c r="F2332" s="9" t="s">
        <v>277</v>
      </c>
      <c r="G2332" s="9" t="s">
        <v>277</v>
      </c>
      <c r="H2332" s="9" t="s">
        <v>277</v>
      </c>
      <c r="I2332" s="9">
        <v>253.80000000000291</v>
      </c>
      <c r="J2332" s="9">
        <v>329.60000000000127</v>
      </c>
      <c r="K2332" s="9">
        <v>281.99999999999909</v>
      </c>
      <c r="L2332" s="9">
        <v>420.49999999999909</v>
      </c>
      <c r="M2332" s="65">
        <v>262.60000000000002</v>
      </c>
      <c r="P2332" s="65">
        <f t="shared" si="58"/>
        <v>1548.5000000000023</v>
      </c>
    </row>
    <row r="2333" spans="1:21" ht="15">
      <c r="A2333" s="28" t="s">
        <v>639</v>
      </c>
      <c r="B2333" s="170" t="s">
        <v>1277</v>
      </c>
      <c r="C2333" s="3"/>
      <c r="D2333" s="3"/>
      <c r="E2333" s="9" t="s">
        <v>277</v>
      </c>
      <c r="F2333" s="9" t="s">
        <v>277</v>
      </c>
      <c r="G2333" s="9" t="s">
        <v>277</v>
      </c>
      <c r="H2333" s="9" t="s">
        <v>277</v>
      </c>
      <c r="I2333" s="9">
        <v>6.999999999996362</v>
      </c>
      <c r="J2333" s="9">
        <v>304.79999999999836</v>
      </c>
      <c r="K2333" s="9">
        <v>271.79999999999927</v>
      </c>
      <c r="L2333" s="174">
        <v>761.30000000000291</v>
      </c>
      <c r="M2333" s="65">
        <v>199.5</v>
      </c>
      <c r="P2333" s="65">
        <f t="shared" si="58"/>
        <v>1544.3999999999969</v>
      </c>
      <c r="R2333" t="s">
        <v>299</v>
      </c>
    </row>
    <row r="2334" spans="1:21" ht="15">
      <c r="A2334" s="28" t="s">
        <v>647</v>
      </c>
      <c r="B2334" s="226" t="s">
        <v>1581</v>
      </c>
      <c r="C2334" s="3"/>
      <c r="D2334" s="3"/>
      <c r="E2334" s="9" t="s">
        <v>277</v>
      </c>
      <c r="F2334" s="9" t="s">
        <v>277</v>
      </c>
      <c r="G2334" s="9" t="s">
        <v>277</v>
      </c>
      <c r="H2334" s="9" t="s">
        <v>277</v>
      </c>
      <c r="I2334" s="9" t="s">
        <v>277</v>
      </c>
      <c r="J2334" s="9">
        <v>319.60000000000218</v>
      </c>
      <c r="K2334" s="9">
        <v>209.24999999999818</v>
      </c>
      <c r="L2334" s="179">
        <v>669.90000000000327</v>
      </c>
      <c r="M2334" s="65">
        <v>345.6</v>
      </c>
      <c r="P2334" s="65">
        <f t="shared" si="58"/>
        <v>1544.3500000000035</v>
      </c>
      <c r="R2334" t="s">
        <v>286</v>
      </c>
    </row>
    <row r="2335" spans="1:21" ht="15">
      <c r="A2335" s="28" t="s">
        <v>651</v>
      </c>
      <c r="B2335" s="61" t="s">
        <v>19</v>
      </c>
      <c r="E2335" s="9">
        <v>387.3</v>
      </c>
      <c r="F2335" s="9">
        <v>82.6</v>
      </c>
      <c r="G2335" s="9">
        <v>234.8</v>
      </c>
      <c r="H2335" s="9">
        <v>367.20000000000073</v>
      </c>
      <c r="I2335" s="9">
        <v>177.10000000000218</v>
      </c>
      <c r="J2335" s="9">
        <v>258.99999999999909</v>
      </c>
      <c r="K2335" s="9" t="s">
        <v>277</v>
      </c>
      <c r="L2335" s="9" t="s">
        <v>277</v>
      </c>
      <c r="M2335" s="9" t="s">
        <v>277</v>
      </c>
      <c r="P2335" s="65">
        <f t="shared" si="58"/>
        <v>1508.000000000002</v>
      </c>
    </row>
    <row r="2336" spans="1:21" ht="15">
      <c r="A2336" s="28" t="s">
        <v>652</v>
      </c>
      <c r="B2336" s="226" t="s">
        <v>1589</v>
      </c>
      <c r="C2336" s="3"/>
      <c r="D2336" s="3"/>
      <c r="E2336" s="9" t="s">
        <v>277</v>
      </c>
      <c r="F2336" s="9" t="s">
        <v>277</v>
      </c>
      <c r="G2336" s="9" t="s">
        <v>277</v>
      </c>
      <c r="H2336" s="9" t="s">
        <v>277</v>
      </c>
      <c r="I2336" s="9" t="s">
        <v>277</v>
      </c>
      <c r="J2336" s="9" t="s">
        <v>277</v>
      </c>
      <c r="K2336" s="9">
        <v>337.50000000000273</v>
      </c>
      <c r="L2336" s="179">
        <v>685.30000000000109</v>
      </c>
      <c r="M2336" s="90">
        <v>445.2</v>
      </c>
      <c r="P2336" s="65">
        <f t="shared" si="58"/>
        <v>1468.0000000000039</v>
      </c>
      <c r="R2336" t="s">
        <v>285</v>
      </c>
    </row>
    <row r="2337" spans="1:21" ht="15">
      <c r="A2337" s="28" t="s">
        <v>653</v>
      </c>
      <c r="B2337" s="170" t="s">
        <v>1283</v>
      </c>
      <c r="C2337" s="3"/>
      <c r="D2337" s="3"/>
      <c r="E2337" s="9" t="s">
        <v>277</v>
      </c>
      <c r="F2337" s="9" t="s">
        <v>277</v>
      </c>
      <c r="G2337" s="9" t="s">
        <v>277</v>
      </c>
      <c r="H2337" s="9" t="s">
        <v>277</v>
      </c>
      <c r="I2337" s="9">
        <v>97.000000000001819</v>
      </c>
      <c r="J2337" s="9">
        <v>353.79999999999927</v>
      </c>
      <c r="K2337" s="9">
        <v>264.00000000000091</v>
      </c>
      <c r="L2337" s="9">
        <v>486.5</v>
      </c>
      <c r="M2337" s="65">
        <v>257.40000000000003</v>
      </c>
      <c r="P2337" s="65">
        <f t="shared" si="58"/>
        <v>1458.7000000000021</v>
      </c>
    </row>
    <row r="2338" spans="1:21" ht="15">
      <c r="A2338" s="28" t="s">
        <v>658</v>
      </c>
      <c r="B2338" s="28" t="s">
        <v>600</v>
      </c>
      <c r="E2338" s="9" t="s">
        <v>277</v>
      </c>
      <c r="F2338" s="9" t="s">
        <v>277</v>
      </c>
      <c r="G2338" s="9" t="s">
        <v>277</v>
      </c>
      <c r="H2338" s="9">
        <v>184.00000000000182</v>
      </c>
      <c r="I2338" s="9">
        <v>263.20000000000255</v>
      </c>
      <c r="J2338" s="9">
        <v>336.5</v>
      </c>
      <c r="K2338" s="9">
        <v>204.90000000000146</v>
      </c>
      <c r="L2338" s="9">
        <v>258.00000000000273</v>
      </c>
      <c r="M2338" s="65">
        <v>209</v>
      </c>
      <c r="P2338" s="65">
        <f t="shared" si="58"/>
        <v>1455.6000000000085</v>
      </c>
    </row>
    <row r="2339" spans="1:21" ht="15">
      <c r="A2339" s="28" t="s">
        <v>659</v>
      </c>
      <c r="B2339" s="61" t="s">
        <v>615</v>
      </c>
      <c r="E2339" s="9" t="s">
        <v>277</v>
      </c>
      <c r="F2339" s="9" t="s">
        <v>277</v>
      </c>
      <c r="G2339" s="9" t="s">
        <v>277</v>
      </c>
      <c r="H2339" s="9">
        <v>150.39999999999964</v>
      </c>
      <c r="I2339" s="9">
        <v>2.1000000000003638</v>
      </c>
      <c r="J2339" s="9">
        <v>291.80000000000109</v>
      </c>
      <c r="K2339" s="9">
        <v>220.79999999999745</v>
      </c>
      <c r="L2339" s="9">
        <v>540.19999999999982</v>
      </c>
      <c r="M2339" s="65">
        <v>198.8</v>
      </c>
      <c r="P2339" s="65">
        <f t="shared" si="58"/>
        <v>1404.0999999999983</v>
      </c>
    </row>
    <row r="2340" spans="1:21" ht="15">
      <c r="A2340" s="28" t="s">
        <v>660</v>
      </c>
      <c r="B2340" s="226" t="s">
        <v>1580</v>
      </c>
      <c r="C2340" s="3"/>
      <c r="D2340" s="3"/>
      <c r="E2340" s="9" t="s">
        <v>277</v>
      </c>
      <c r="F2340" s="9" t="s">
        <v>277</v>
      </c>
      <c r="G2340" s="9" t="s">
        <v>277</v>
      </c>
      <c r="H2340" s="9" t="s">
        <v>277</v>
      </c>
      <c r="I2340" s="9" t="s">
        <v>277</v>
      </c>
      <c r="J2340" s="9">
        <v>305.89999999999873</v>
      </c>
      <c r="K2340" s="179">
        <v>568.10000000000127</v>
      </c>
      <c r="L2340" s="9">
        <v>211.09999999999945</v>
      </c>
      <c r="M2340" s="65">
        <v>313.39999999999998</v>
      </c>
      <c r="P2340" s="65">
        <f t="shared" si="58"/>
        <v>1398.4999999999995</v>
      </c>
      <c r="R2340" t="s">
        <v>283</v>
      </c>
    </row>
    <row r="2341" spans="1:21" ht="15">
      <c r="A2341" s="28" t="s">
        <v>662</v>
      </c>
      <c r="B2341" s="61" t="s">
        <v>616</v>
      </c>
      <c r="E2341" s="9" t="s">
        <v>277</v>
      </c>
      <c r="F2341" s="9" t="s">
        <v>277</v>
      </c>
      <c r="G2341" s="9" t="s">
        <v>277</v>
      </c>
      <c r="H2341" s="9">
        <v>264.70000000000073</v>
      </c>
      <c r="I2341" s="9">
        <v>255.10000000000218</v>
      </c>
      <c r="J2341" s="9">
        <v>185.69999999999982</v>
      </c>
      <c r="K2341" s="9">
        <v>232.09999999999945</v>
      </c>
      <c r="L2341" s="9">
        <v>265.5</v>
      </c>
      <c r="M2341" s="65">
        <v>182.3</v>
      </c>
      <c r="P2341" s="65">
        <f t="shared" si="58"/>
        <v>1385.4000000000021</v>
      </c>
    </row>
    <row r="2342" spans="1:21" ht="15">
      <c r="A2342" s="28" t="s">
        <v>663</v>
      </c>
      <c r="B2342" s="28" t="s">
        <v>596</v>
      </c>
      <c r="E2342" s="9" t="s">
        <v>277</v>
      </c>
      <c r="F2342" s="9" t="s">
        <v>277</v>
      </c>
      <c r="G2342" s="9" t="s">
        <v>277</v>
      </c>
      <c r="H2342" s="9">
        <v>235.09999999999945</v>
      </c>
      <c r="I2342" s="9">
        <v>117.39999999999964</v>
      </c>
      <c r="J2342" s="9">
        <v>133.40000000000009</v>
      </c>
      <c r="K2342" s="9">
        <v>183.30000000000109</v>
      </c>
      <c r="L2342" s="9">
        <v>573.69999999999891</v>
      </c>
      <c r="M2342" s="65">
        <v>140.4</v>
      </c>
      <c r="P2342" s="65">
        <f t="shared" si="58"/>
        <v>1383.2999999999993</v>
      </c>
    </row>
    <row r="2343" spans="1:21" ht="15">
      <c r="A2343" s="28" t="s">
        <v>664</v>
      </c>
      <c r="B2343" s="170" t="s">
        <v>1276</v>
      </c>
      <c r="C2343" s="3"/>
      <c r="D2343" s="3"/>
      <c r="E2343" s="9" t="s">
        <v>277</v>
      </c>
      <c r="F2343" s="9" t="s">
        <v>277</v>
      </c>
      <c r="G2343" s="9" t="s">
        <v>277</v>
      </c>
      <c r="H2343" s="9" t="s">
        <v>277</v>
      </c>
      <c r="I2343" s="9">
        <v>252.79999999999745</v>
      </c>
      <c r="J2343" s="9">
        <v>355.10000000000036</v>
      </c>
      <c r="K2343" s="9">
        <v>239.19999999999891</v>
      </c>
      <c r="L2343" s="9">
        <v>522.99999999999818</v>
      </c>
      <c r="M2343" s="9" t="s">
        <v>277</v>
      </c>
      <c r="P2343" s="65">
        <f t="shared" si="58"/>
        <v>1370.0999999999949</v>
      </c>
    </row>
    <row r="2344" spans="1:21" ht="15">
      <c r="A2344" s="28" t="s">
        <v>667</v>
      </c>
      <c r="B2344" s="226" t="s">
        <v>1587</v>
      </c>
      <c r="C2344" s="3"/>
      <c r="D2344" s="3"/>
      <c r="E2344" s="9" t="s">
        <v>277</v>
      </c>
      <c r="F2344" s="9" t="s">
        <v>277</v>
      </c>
      <c r="G2344" s="9" t="s">
        <v>277</v>
      </c>
      <c r="H2344" s="9" t="s">
        <v>277</v>
      </c>
      <c r="I2344" s="9" t="s">
        <v>277</v>
      </c>
      <c r="J2344" s="9">
        <v>244.89999999999964</v>
      </c>
      <c r="K2344" s="9">
        <v>147.59999999999945</v>
      </c>
      <c r="L2344" s="179">
        <v>720.20000000000073</v>
      </c>
      <c r="M2344" s="65">
        <v>246</v>
      </c>
      <c r="P2344" s="65">
        <f t="shared" si="58"/>
        <v>1358.6999999999998</v>
      </c>
      <c r="R2344" t="s">
        <v>283</v>
      </c>
    </row>
    <row r="2345" spans="1:21" ht="15">
      <c r="A2345" s="28" t="s">
        <v>726</v>
      </c>
      <c r="B2345" s="226" t="s">
        <v>1579</v>
      </c>
      <c r="C2345" s="3"/>
      <c r="D2345" s="3"/>
      <c r="E2345" s="9" t="s">
        <v>277</v>
      </c>
      <c r="F2345" s="9" t="s">
        <v>277</v>
      </c>
      <c r="G2345" s="9" t="s">
        <v>277</v>
      </c>
      <c r="H2345" s="9" t="s">
        <v>277</v>
      </c>
      <c r="I2345" s="9" t="s">
        <v>277</v>
      </c>
      <c r="J2345" s="9">
        <v>353.39999999999873</v>
      </c>
      <c r="K2345" s="9">
        <v>213.60000000000127</v>
      </c>
      <c r="L2345" s="9">
        <v>514.40000000000146</v>
      </c>
      <c r="M2345" s="65">
        <v>258.59999999999997</v>
      </c>
      <c r="P2345" s="65">
        <f t="shared" si="58"/>
        <v>1340.0000000000014</v>
      </c>
    </row>
    <row r="2346" spans="1:21" ht="15">
      <c r="A2346" s="28" t="s">
        <v>727</v>
      </c>
      <c r="B2346" s="170" t="s">
        <v>1279</v>
      </c>
      <c r="C2346" s="3"/>
      <c r="D2346" s="3"/>
      <c r="E2346" s="9" t="s">
        <v>277</v>
      </c>
      <c r="F2346" s="9" t="s">
        <v>277</v>
      </c>
      <c r="G2346" s="9" t="s">
        <v>277</v>
      </c>
      <c r="H2346" s="9" t="s">
        <v>277</v>
      </c>
      <c r="I2346" s="9">
        <v>1.3999999999978172</v>
      </c>
      <c r="J2346" s="9">
        <v>327.09999999999854</v>
      </c>
      <c r="K2346" s="9">
        <v>214.85000000000036</v>
      </c>
      <c r="L2346" s="9">
        <v>503.49999999999909</v>
      </c>
      <c r="M2346" s="65">
        <v>273.10000000000002</v>
      </c>
      <c r="P2346" s="65">
        <f t="shared" si="58"/>
        <v>1319.9499999999957</v>
      </c>
    </row>
    <row r="2347" spans="1:21" ht="15">
      <c r="A2347" s="28" t="s">
        <v>728</v>
      </c>
      <c r="B2347" s="226" t="s">
        <v>1591</v>
      </c>
      <c r="C2347" s="3"/>
      <c r="D2347" s="3"/>
      <c r="E2347" s="9" t="s">
        <v>277</v>
      </c>
      <c r="F2347" s="9" t="s">
        <v>277</v>
      </c>
      <c r="G2347" s="9" t="s">
        <v>277</v>
      </c>
      <c r="H2347" s="9" t="s">
        <v>277</v>
      </c>
      <c r="I2347" s="9" t="s">
        <v>277</v>
      </c>
      <c r="J2347" s="9" t="s">
        <v>277</v>
      </c>
      <c r="K2347" s="179">
        <v>451.70000000000073</v>
      </c>
      <c r="L2347" s="9">
        <v>599.40000000000055</v>
      </c>
      <c r="M2347" s="65">
        <v>265.5</v>
      </c>
      <c r="P2347" s="65">
        <f t="shared" si="58"/>
        <v>1316.6000000000013</v>
      </c>
      <c r="R2347" t="s">
        <v>287</v>
      </c>
    </row>
    <row r="2348" spans="1:21" ht="15">
      <c r="A2348" s="28" t="s">
        <v>729</v>
      </c>
      <c r="B2348" s="226" t="s">
        <v>1590</v>
      </c>
      <c r="C2348" s="3"/>
      <c r="D2348" s="3"/>
      <c r="E2348" s="9" t="s">
        <v>277</v>
      </c>
      <c r="F2348" s="9" t="s">
        <v>277</v>
      </c>
      <c r="G2348" s="9" t="s">
        <v>277</v>
      </c>
      <c r="H2348" s="9" t="s">
        <v>277</v>
      </c>
      <c r="I2348" s="9" t="s">
        <v>277</v>
      </c>
      <c r="J2348" s="9" t="s">
        <v>277</v>
      </c>
      <c r="K2348" s="9">
        <v>414.69999999999618</v>
      </c>
      <c r="L2348" s="9">
        <v>613.79999999999836</v>
      </c>
      <c r="M2348" s="65">
        <v>244.8</v>
      </c>
      <c r="P2348" s="65">
        <f t="shared" si="58"/>
        <v>1273.2999999999945</v>
      </c>
    </row>
    <row r="2349" spans="1:21" ht="15">
      <c r="A2349" s="28" t="s">
        <v>730</v>
      </c>
      <c r="B2349" s="61" t="s">
        <v>35</v>
      </c>
      <c r="E2349" s="9">
        <v>98.7</v>
      </c>
      <c r="F2349" s="9">
        <v>163.69999999999999</v>
      </c>
      <c r="G2349" s="9">
        <v>190.7</v>
      </c>
      <c r="H2349" s="9">
        <v>292.19999999999982</v>
      </c>
      <c r="I2349" s="174">
        <v>489</v>
      </c>
      <c r="J2349" s="9" t="s">
        <v>277</v>
      </c>
      <c r="K2349" s="9" t="s">
        <v>277</v>
      </c>
      <c r="L2349" s="9" t="s">
        <v>277</v>
      </c>
      <c r="M2349" s="9" t="s">
        <v>277</v>
      </c>
      <c r="P2349" s="65">
        <f t="shared" ref="P2349:P2380" si="59">SUM(E2349:M2349)</f>
        <v>1234.2999999999997</v>
      </c>
      <c r="R2349" t="s">
        <v>299</v>
      </c>
    </row>
    <row r="2350" spans="1:21" ht="15">
      <c r="A2350" s="28" t="s">
        <v>731</v>
      </c>
      <c r="B2350" s="61" t="s">
        <v>2091</v>
      </c>
      <c r="C2350" s="3"/>
      <c r="D2350" s="3"/>
      <c r="E2350" s="9" t="s">
        <v>277</v>
      </c>
      <c r="F2350" s="9" t="s">
        <v>277</v>
      </c>
      <c r="G2350" s="9" t="s">
        <v>277</v>
      </c>
      <c r="H2350" s="9" t="s">
        <v>277</v>
      </c>
      <c r="I2350" s="9" t="s">
        <v>277</v>
      </c>
      <c r="J2350" s="9" t="s">
        <v>277</v>
      </c>
      <c r="K2350" s="9" t="s">
        <v>277</v>
      </c>
      <c r="L2350" s="176">
        <v>806.50000000000091</v>
      </c>
      <c r="M2350" s="65">
        <v>382.9</v>
      </c>
      <c r="N2350" s="65"/>
      <c r="P2350" s="65">
        <f t="shared" si="59"/>
        <v>1189.400000000001</v>
      </c>
      <c r="R2350" t="s">
        <v>280</v>
      </c>
      <c r="U2350" s="3" t="s">
        <v>1357</v>
      </c>
    </row>
    <row r="2351" spans="1:21" ht="15">
      <c r="A2351" s="28" t="s">
        <v>732</v>
      </c>
      <c r="B2351" s="61" t="s">
        <v>631</v>
      </c>
      <c r="E2351" s="9" t="s">
        <v>277</v>
      </c>
      <c r="F2351" s="9" t="s">
        <v>277</v>
      </c>
      <c r="G2351" s="9" t="s">
        <v>277</v>
      </c>
      <c r="H2351" s="9">
        <v>120</v>
      </c>
      <c r="I2351" s="9">
        <v>51.000000000001819</v>
      </c>
      <c r="J2351" s="9">
        <v>290.30000000000018</v>
      </c>
      <c r="K2351" s="9">
        <v>157.10000000000127</v>
      </c>
      <c r="L2351" s="9">
        <v>309.09999999999945</v>
      </c>
      <c r="M2351" s="65">
        <v>222</v>
      </c>
      <c r="P2351" s="65">
        <f t="shared" si="59"/>
        <v>1149.5000000000027</v>
      </c>
    </row>
    <row r="2352" spans="1:21" ht="15">
      <c r="A2352" s="28" t="s">
        <v>733</v>
      </c>
      <c r="B2352" s="170" t="s">
        <v>1281</v>
      </c>
      <c r="C2352" s="3"/>
      <c r="D2352" s="3"/>
      <c r="E2352" s="9" t="s">
        <v>277</v>
      </c>
      <c r="F2352" s="9" t="s">
        <v>277</v>
      </c>
      <c r="G2352" s="9" t="s">
        <v>277</v>
      </c>
      <c r="H2352" s="9" t="s">
        <v>277</v>
      </c>
      <c r="I2352" s="9">
        <v>160.29999999999927</v>
      </c>
      <c r="J2352" s="9">
        <v>162.50000000000182</v>
      </c>
      <c r="K2352" s="9">
        <v>205.80000000000018</v>
      </c>
      <c r="L2352" s="9">
        <v>442.60000000000036</v>
      </c>
      <c r="M2352" s="65">
        <v>161.19999999999999</v>
      </c>
      <c r="P2352" s="65">
        <f t="shared" si="59"/>
        <v>1132.4000000000017</v>
      </c>
    </row>
    <row r="2353" spans="1:18" ht="15">
      <c r="A2353" s="28" t="s">
        <v>734</v>
      </c>
      <c r="B2353" s="226" t="s">
        <v>1576</v>
      </c>
      <c r="C2353" s="3"/>
      <c r="D2353" s="3"/>
      <c r="E2353" s="9" t="s">
        <v>277</v>
      </c>
      <c r="F2353" s="9" t="s">
        <v>277</v>
      </c>
      <c r="G2353" s="9" t="s">
        <v>277</v>
      </c>
      <c r="H2353" s="9" t="s">
        <v>277</v>
      </c>
      <c r="I2353" s="9" t="s">
        <v>277</v>
      </c>
      <c r="J2353" s="9">
        <v>259.20000000000073</v>
      </c>
      <c r="K2353" s="179">
        <v>517.39999999999873</v>
      </c>
      <c r="L2353" s="9">
        <v>281.89999999999964</v>
      </c>
      <c r="M2353" s="65">
        <v>67.099999999999994</v>
      </c>
      <c r="P2353" s="65">
        <f t="shared" si="59"/>
        <v>1125.599999999999</v>
      </c>
      <c r="R2353" t="s">
        <v>291</v>
      </c>
    </row>
    <row r="2354" spans="1:18" ht="15">
      <c r="A2354" s="28" t="s">
        <v>735</v>
      </c>
      <c r="B2354" s="226" t="s">
        <v>1584</v>
      </c>
      <c r="C2354" s="3"/>
      <c r="D2354" s="3"/>
      <c r="E2354" s="9" t="s">
        <v>277</v>
      </c>
      <c r="F2354" s="9" t="s">
        <v>277</v>
      </c>
      <c r="G2354" s="9" t="s">
        <v>277</v>
      </c>
      <c r="H2354" s="9" t="s">
        <v>277</v>
      </c>
      <c r="I2354" s="9" t="s">
        <v>277</v>
      </c>
      <c r="J2354" s="9">
        <v>318.5</v>
      </c>
      <c r="K2354" s="9">
        <v>191.70000000000073</v>
      </c>
      <c r="L2354" s="9">
        <v>398.60000000000127</v>
      </c>
      <c r="M2354" s="65">
        <v>213</v>
      </c>
      <c r="P2354" s="65">
        <f t="shared" si="59"/>
        <v>1121.800000000002</v>
      </c>
    </row>
    <row r="2355" spans="1:18" ht="15">
      <c r="A2355" s="28" t="s">
        <v>736</v>
      </c>
      <c r="B2355" s="61" t="s">
        <v>2082</v>
      </c>
      <c r="C2355" s="3"/>
      <c r="D2355" s="3"/>
      <c r="E2355" s="9" t="s">
        <v>277</v>
      </c>
      <c r="F2355" s="9" t="s">
        <v>277</v>
      </c>
      <c r="G2355" s="9" t="s">
        <v>277</v>
      </c>
      <c r="H2355" s="9" t="s">
        <v>277</v>
      </c>
      <c r="I2355" s="9" t="s">
        <v>277</v>
      </c>
      <c r="J2355" s="9" t="s">
        <v>277</v>
      </c>
      <c r="K2355" s="9" t="s">
        <v>277</v>
      </c>
      <c r="L2355" s="179">
        <v>717.79999999999927</v>
      </c>
      <c r="M2355" s="65">
        <v>395.20000000000005</v>
      </c>
      <c r="N2355" s="65"/>
      <c r="P2355" s="65">
        <f t="shared" si="59"/>
        <v>1112.9999999999993</v>
      </c>
      <c r="R2355" t="s">
        <v>296</v>
      </c>
    </row>
    <row r="2356" spans="1:18" ht="15">
      <c r="A2356" s="28" t="s">
        <v>737</v>
      </c>
      <c r="B2356" s="170" t="s">
        <v>1285</v>
      </c>
      <c r="C2356" s="3"/>
      <c r="D2356" s="3"/>
      <c r="E2356" s="9" t="s">
        <v>277</v>
      </c>
      <c r="F2356" s="9" t="s">
        <v>277</v>
      </c>
      <c r="G2356" s="9" t="s">
        <v>277</v>
      </c>
      <c r="H2356" s="9" t="s">
        <v>277</v>
      </c>
      <c r="I2356" s="179">
        <v>419.79999999999927</v>
      </c>
      <c r="J2356" s="9">
        <v>468.00000000000091</v>
      </c>
      <c r="K2356" s="9">
        <v>207</v>
      </c>
      <c r="L2356" s="9" t="s">
        <v>277</v>
      </c>
      <c r="M2356" s="9" t="s">
        <v>277</v>
      </c>
      <c r="P2356" s="65">
        <f t="shared" si="59"/>
        <v>1094.8000000000002</v>
      </c>
      <c r="R2356" t="s">
        <v>291</v>
      </c>
    </row>
    <row r="2357" spans="1:18" ht="15">
      <c r="A2357" s="28" t="s">
        <v>738</v>
      </c>
      <c r="B2357" s="226" t="s">
        <v>1596</v>
      </c>
      <c r="C2357" s="3"/>
      <c r="D2357" s="3"/>
      <c r="E2357" s="9" t="s">
        <v>277</v>
      </c>
      <c r="F2357" s="9" t="s">
        <v>277</v>
      </c>
      <c r="G2357" s="9" t="s">
        <v>277</v>
      </c>
      <c r="H2357" s="9" t="s">
        <v>277</v>
      </c>
      <c r="I2357" s="9" t="s">
        <v>277</v>
      </c>
      <c r="J2357" s="9" t="s">
        <v>277</v>
      </c>
      <c r="K2357" s="9">
        <v>294.70000000000164</v>
      </c>
      <c r="L2357" s="9">
        <v>482.5</v>
      </c>
      <c r="M2357" s="65">
        <v>312.10000000000002</v>
      </c>
      <c r="P2357" s="65">
        <f t="shared" si="59"/>
        <v>1089.3000000000015</v>
      </c>
    </row>
    <row r="2358" spans="1:18" ht="15">
      <c r="A2358" s="28" t="s">
        <v>739</v>
      </c>
      <c r="B2358" s="226" t="s">
        <v>1592</v>
      </c>
      <c r="C2358" s="3"/>
      <c r="D2358" s="3"/>
      <c r="E2358" s="9" t="s">
        <v>277</v>
      </c>
      <c r="F2358" s="9" t="s">
        <v>277</v>
      </c>
      <c r="G2358" s="9" t="s">
        <v>277</v>
      </c>
      <c r="H2358" s="9" t="s">
        <v>277</v>
      </c>
      <c r="I2358" s="9" t="s">
        <v>277</v>
      </c>
      <c r="J2358" s="9" t="s">
        <v>277</v>
      </c>
      <c r="K2358" s="174">
        <v>608.50000000000091</v>
      </c>
      <c r="L2358" s="9">
        <v>400.60000000000127</v>
      </c>
      <c r="M2358" s="65">
        <v>43.699999999999996</v>
      </c>
      <c r="P2358" s="65">
        <f t="shared" si="59"/>
        <v>1052.8000000000022</v>
      </c>
      <c r="R2358" t="s">
        <v>299</v>
      </c>
    </row>
    <row r="2359" spans="1:18" ht="15">
      <c r="A2359" s="28" t="s">
        <v>740</v>
      </c>
      <c r="B2359" s="61" t="s">
        <v>4</v>
      </c>
      <c r="E2359" s="9">
        <v>91.1</v>
      </c>
      <c r="F2359" s="9">
        <v>120.5</v>
      </c>
      <c r="G2359" s="9">
        <v>170.4</v>
      </c>
      <c r="H2359" s="9">
        <v>384.49999999999818</v>
      </c>
      <c r="I2359" s="9">
        <v>285</v>
      </c>
      <c r="J2359" s="9" t="s">
        <v>277</v>
      </c>
      <c r="K2359" s="9" t="s">
        <v>277</v>
      </c>
      <c r="L2359" s="9" t="s">
        <v>277</v>
      </c>
      <c r="M2359" s="9" t="s">
        <v>277</v>
      </c>
      <c r="P2359" s="65">
        <f t="shared" si="59"/>
        <v>1051.4999999999982</v>
      </c>
    </row>
    <row r="2360" spans="1:18" ht="15">
      <c r="A2360" s="28" t="s">
        <v>741</v>
      </c>
      <c r="B2360" s="61" t="s">
        <v>2090</v>
      </c>
      <c r="C2360" s="3"/>
      <c r="D2360" s="3"/>
      <c r="E2360" s="9" t="s">
        <v>277</v>
      </c>
      <c r="F2360" s="9" t="s">
        <v>277</v>
      </c>
      <c r="G2360" s="9" t="s">
        <v>277</v>
      </c>
      <c r="H2360" s="9" t="s">
        <v>277</v>
      </c>
      <c r="I2360" s="9" t="s">
        <v>277</v>
      </c>
      <c r="J2360" s="9" t="s">
        <v>277</v>
      </c>
      <c r="K2360" s="9" t="s">
        <v>277</v>
      </c>
      <c r="L2360" s="179">
        <v>645.19999999999982</v>
      </c>
      <c r="M2360" s="90">
        <v>405.95</v>
      </c>
      <c r="N2360" s="65"/>
      <c r="P2360" s="65">
        <f t="shared" si="59"/>
        <v>1051.1499999999999</v>
      </c>
      <c r="R2360" t="s">
        <v>316</v>
      </c>
    </row>
    <row r="2361" spans="1:18" ht="15">
      <c r="A2361" s="28" t="s">
        <v>742</v>
      </c>
      <c r="B2361" s="226" t="s">
        <v>1617</v>
      </c>
      <c r="C2361" s="3"/>
      <c r="D2361" s="3"/>
      <c r="E2361" s="9" t="s">
        <v>277</v>
      </c>
      <c r="F2361" s="9" t="s">
        <v>277</v>
      </c>
      <c r="G2361" s="9" t="s">
        <v>277</v>
      </c>
      <c r="H2361" s="9" t="s">
        <v>277</v>
      </c>
      <c r="I2361" s="9" t="s">
        <v>277</v>
      </c>
      <c r="J2361" s="9" t="s">
        <v>277</v>
      </c>
      <c r="K2361" s="179">
        <v>564.60000000000036</v>
      </c>
      <c r="L2361" s="9">
        <v>406.49999999999909</v>
      </c>
      <c r="M2361" s="65">
        <v>75.599999999999994</v>
      </c>
      <c r="P2361" s="65">
        <f t="shared" si="59"/>
        <v>1046.6999999999994</v>
      </c>
      <c r="R2361" t="s">
        <v>296</v>
      </c>
    </row>
    <row r="2362" spans="1:18" ht="15">
      <c r="A2362" s="28" t="s">
        <v>743</v>
      </c>
      <c r="B2362" s="61" t="s">
        <v>29</v>
      </c>
      <c r="E2362" s="179">
        <v>511.4</v>
      </c>
      <c r="F2362" s="9">
        <v>121.5</v>
      </c>
      <c r="G2362" s="9">
        <v>115.9</v>
      </c>
      <c r="H2362" s="9" t="s">
        <v>277</v>
      </c>
      <c r="I2362" s="9" t="s">
        <v>277</v>
      </c>
      <c r="J2362" s="9">
        <v>293.19999999999982</v>
      </c>
      <c r="K2362" s="9" t="s">
        <v>277</v>
      </c>
      <c r="L2362" s="9" t="s">
        <v>277</v>
      </c>
      <c r="M2362" s="9" t="s">
        <v>277</v>
      </c>
      <c r="P2362" s="65">
        <f t="shared" si="59"/>
        <v>1041.9999999999998</v>
      </c>
      <c r="R2362" t="s">
        <v>291</v>
      </c>
    </row>
    <row r="2363" spans="1:18" ht="15">
      <c r="A2363" s="28" t="s">
        <v>744</v>
      </c>
      <c r="B2363" s="226" t="s">
        <v>1614</v>
      </c>
      <c r="C2363" s="3"/>
      <c r="D2363" s="3"/>
      <c r="E2363" s="9" t="s">
        <v>277</v>
      </c>
      <c r="F2363" s="9" t="s">
        <v>277</v>
      </c>
      <c r="G2363" s="9" t="s">
        <v>277</v>
      </c>
      <c r="H2363" s="9" t="s">
        <v>277</v>
      </c>
      <c r="I2363" s="9" t="s">
        <v>277</v>
      </c>
      <c r="J2363" s="9" t="s">
        <v>277</v>
      </c>
      <c r="K2363" s="9">
        <v>252.79999999999836</v>
      </c>
      <c r="L2363" s="9">
        <v>535.30000000000018</v>
      </c>
      <c r="M2363" s="65">
        <v>246.1</v>
      </c>
      <c r="P2363" s="65">
        <f t="shared" si="59"/>
        <v>1034.1999999999985</v>
      </c>
    </row>
    <row r="2364" spans="1:18" ht="15">
      <c r="A2364" s="28" t="s">
        <v>745</v>
      </c>
      <c r="B2364" s="226" t="s">
        <v>1575</v>
      </c>
      <c r="C2364" s="3"/>
      <c r="D2364" s="3"/>
      <c r="E2364" s="9" t="s">
        <v>277</v>
      </c>
      <c r="F2364" s="9" t="s">
        <v>277</v>
      </c>
      <c r="G2364" s="9" t="s">
        <v>277</v>
      </c>
      <c r="H2364" s="9" t="s">
        <v>277</v>
      </c>
      <c r="I2364" s="9" t="s">
        <v>277</v>
      </c>
      <c r="J2364" s="9">
        <v>218.5</v>
      </c>
      <c r="K2364" s="9">
        <v>147.60000000000036</v>
      </c>
      <c r="L2364" s="9">
        <v>443.90000000000236</v>
      </c>
      <c r="M2364" s="65">
        <v>213.6</v>
      </c>
      <c r="P2364" s="65">
        <f t="shared" si="59"/>
        <v>1023.6000000000028</v>
      </c>
    </row>
    <row r="2365" spans="1:18" ht="15">
      <c r="A2365" s="28" t="s">
        <v>746</v>
      </c>
      <c r="B2365" s="61" t="s">
        <v>2096</v>
      </c>
      <c r="C2365" s="3"/>
      <c r="D2365" s="3"/>
      <c r="E2365" s="9" t="s">
        <v>277</v>
      </c>
      <c r="F2365" s="9" t="s">
        <v>277</v>
      </c>
      <c r="G2365" s="9" t="s">
        <v>277</v>
      </c>
      <c r="H2365" s="9" t="s">
        <v>277</v>
      </c>
      <c r="I2365" s="9" t="s">
        <v>277</v>
      </c>
      <c r="J2365" s="9" t="s">
        <v>277</v>
      </c>
      <c r="K2365" s="9" t="s">
        <v>277</v>
      </c>
      <c r="L2365" s="9">
        <v>556.30000000000291</v>
      </c>
      <c r="M2365" s="90">
        <v>429.59999999999997</v>
      </c>
      <c r="N2365" s="65"/>
      <c r="P2365" s="65">
        <f t="shared" si="59"/>
        <v>985.90000000000282</v>
      </c>
      <c r="R2365" t="s">
        <v>296</v>
      </c>
    </row>
    <row r="2366" spans="1:18" ht="15">
      <c r="A2366" s="28" t="s">
        <v>747</v>
      </c>
      <c r="B2366" s="226" t="s">
        <v>2171</v>
      </c>
      <c r="C2366" s="3"/>
      <c r="D2366" s="3"/>
      <c r="E2366" s="9" t="s">
        <v>277</v>
      </c>
      <c r="F2366" s="9" t="s">
        <v>277</v>
      </c>
      <c r="G2366" s="9" t="s">
        <v>277</v>
      </c>
      <c r="H2366" s="9" t="s">
        <v>277</v>
      </c>
      <c r="I2366" s="9" t="s">
        <v>277</v>
      </c>
      <c r="J2366" s="9" t="s">
        <v>277</v>
      </c>
      <c r="K2366" s="9">
        <v>235.95000000000255</v>
      </c>
      <c r="L2366" s="9">
        <v>504.29999999999745</v>
      </c>
      <c r="M2366" s="65">
        <v>243.4</v>
      </c>
      <c r="P2366" s="65">
        <f t="shared" si="59"/>
        <v>983.65</v>
      </c>
    </row>
    <row r="2367" spans="1:18" ht="15">
      <c r="A2367" s="28" t="s">
        <v>748</v>
      </c>
      <c r="B2367" s="61" t="s">
        <v>2081</v>
      </c>
      <c r="C2367" s="3"/>
      <c r="D2367" s="3"/>
      <c r="E2367" s="9" t="s">
        <v>277</v>
      </c>
      <c r="F2367" s="9" t="s">
        <v>277</v>
      </c>
      <c r="G2367" s="9" t="s">
        <v>277</v>
      </c>
      <c r="H2367" s="9" t="s">
        <v>277</v>
      </c>
      <c r="I2367" s="9" t="s">
        <v>277</v>
      </c>
      <c r="J2367" s="9" t="s">
        <v>277</v>
      </c>
      <c r="K2367" s="9" t="s">
        <v>277</v>
      </c>
      <c r="L2367" s="9">
        <v>577.300000000002</v>
      </c>
      <c r="M2367" s="65">
        <v>398.6</v>
      </c>
      <c r="N2367" s="65"/>
      <c r="P2367" s="65">
        <f t="shared" si="59"/>
        <v>975.90000000000202</v>
      </c>
    </row>
    <row r="2368" spans="1:18" ht="15">
      <c r="A2368" s="28" t="s">
        <v>749</v>
      </c>
      <c r="B2368" s="61" t="s">
        <v>157</v>
      </c>
      <c r="E2368" s="9" t="s">
        <v>277</v>
      </c>
      <c r="F2368" s="9" t="s">
        <v>277</v>
      </c>
      <c r="G2368" s="179">
        <v>324</v>
      </c>
      <c r="H2368" s="9">
        <v>195.80000000000018</v>
      </c>
      <c r="I2368" s="179">
        <v>450.10000000000218</v>
      </c>
      <c r="J2368" s="9" t="s">
        <v>277</v>
      </c>
      <c r="K2368" s="9" t="s">
        <v>277</v>
      </c>
      <c r="L2368" s="9" t="s">
        <v>277</v>
      </c>
      <c r="M2368" s="9" t="s">
        <v>277</v>
      </c>
      <c r="P2368" s="65">
        <f t="shared" si="59"/>
        <v>969.90000000000236</v>
      </c>
      <c r="R2368" t="s">
        <v>288</v>
      </c>
    </row>
    <row r="2369" spans="1:21" ht="15">
      <c r="A2369" s="28" t="s">
        <v>750</v>
      </c>
      <c r="B2369" s="61" t="s">
        <v>2083</v>
      </c>
      <c r="C2369" s="3"/>
      <c r="D2369" s="3"/>
      <c r="E2369" s="9" t="s">
        <v>277</v>
      </c>
      <c r="F2369" s="9" t="s">
        <v>277</v>
      </c>
      <c r="G2369" s="9" t="s">
        <v>277</v>
      </c>
      <c r="H2369" s="9" t="s">
        <v>277</v>
      </c>
      <c r="I2369" s="9" t="s">
        <v>277</v>
      </c>
      <c r="J2369" s="9" t="s">
        <v>277</v>
      </c>
      <c r="K2369" s="9" t="s">
        <v>277</v>
      </c>
      <c r="L2369" s="9">
        <v>575.99999999999909</v>
      </c>
      <c r="M2369" s="65">
        <v>380.1</v>
      </c>
      <c r="N2369" s="65"/>
      <c r="P2369" s="65">
        <f t="shared" si="59"/>
        <v>956.09999999999911</v>
      </c>
    </row>
    <row r="2370" spans="1:21" ht="15">
      <c r="A2370" s="28" t="s">
        <v>751</v>
      </c>
      <c r="B2370" s="61" t="s">
        <v>636</v>
      </c>
      <c r="E2370" s="9" t="s">
        <v>277</v>
      </c>
      <c r="F2370" s="9" t="s">
        <v>277</v>
      </c>
      <c r="G2370" s="9" t="s">
        <v>277</v>
      </c>
      <c r="H2370" s="179">
        <v>440.70000000000073</v>
      </c>
      <c r="I2370" s="176">
        <v>501.99999999999636</v>
      </c>
      <c r="J2370" s="9" t="s">
        <v>277</v>
      </c>
      <c r="K2370" s="9" t="s">
        <v>277</v>
      </c>
      <c r="L2370" s="9" t="s">
        <v>277</v>
      </c>
      <c r="M2370" s="9" t="s">
        <v>277</v>
      </c>
      <c r="P2370" s="65">
        <f t="shared" si="59"/>
        <v>942.69999999999709</v>
      </c>
      <c r="R2370" t="s">
        <v>337</v>
      </c>
      <c r="U2370" s="3" t="s">
        <v>1357</v>
      </c>
    </row>
    <row r="2371" spans="1:21" ht="15">
      <c r="A2371" s="28" t="s">
        <v>752</v>
      </c>
      <c r="B2371" s="61" t="s">
        <v>2089</v>
      </c>
      <c r="C2371" s="3"/>
      <c r="D2371" s="3"/>
      <c r="E2371" s="9" t="s">
        <v>277</v>
      </c>
      <c r="F2371" s="9" t="s">
        <v>277</v>
      </c>
      <c r="G2371" s="9" t="s">
        <v>277</v>
      </c>
      <c r="H2371" s="9" t="s">
        <v>277</v>
      </c>
      <c r="I2371" s="9" t="s">
        <v>277</v>
      </c>
      <c r="J2371" s="9" t="s">
        <v>277</v>
      </c>
      <c r="K2371" s="9" t="s">
        <v>277</v>
      </c>
      <c r="L2371" s="175">
        <v>745.90000000000055</v>
      </c>
      <c r="M2371" s="65">
        <v>191.7</v>
      </c>
      <c r="N2371" s="65"/>
      <c r="P2371" s="65">
        <f t="shared" si="59"/>
        <v>937.60000000000059</v>
      </c>
      <c r="R2371" t="s">
        <v>281</v>
      </c>
    </row>
    <row r="2372" spans="1:21" ht="15">
      <c r="A2372" s="28" t="s">
        <v>753</v>
      </c>
      <c r="B2372" s="61" t="s">
        <v>179</v>
      </c>
      <c r="C2372" s="3"/>
      <c r="D2372" s="3"/>
      <c r="E2372" s="9" t="s">
        <v>277</v>
      </c>
      <c r="F2372" s="9" t="s">
        <v>277</v>
      </c>
      <c r="G2372" s="9" t="s">
        <v>277</v>
      </c>
      <c r="H2372" s="9" t="s">
        <v>277</v>
      </c>
      <c r="I2372" s="9" t="s">
        <v>277</v>
      </c>
      <c r="J2372" s="9" t="s">
        <v>277</v>
      </c>
      <c r="K2372" s="9" t="s">
        <v>277</v>
      </c>
      <c r="L2372" s="9">
        <v>525.19999999999982</v>
      </c>
      <c r="M2372" s="65">
        <v>400.4</v>
      </c>
      <c r="N2372" s="65"/>
      <c r="P2372" s="65">
        <f t="shared" si="59"/>
        <v>925.5999999999998</v>
      </c>
    </row>
    <row r="2373" spans="1:21" ht="15">
      <c r="A2373" s="28" t="s">
        <v>754</v>
      </c>
      <c r="B2373" s="61" t="s">
        <v>2094</v>
      </c>
      <c r="C2373" s="3"/>
      <c r="D2373" s="3"/>
      <c r="E2373" s="9" t="s">
        <v>277</v>
      </c>
      <c r="F2373" s="9" t="s">
        <v>277</v>
      </c>
      <c r="G2373" s="9" t="s">
        <v>277</v>
      </c>
      <c r="H2373" s="9" t="s">
        <v>277</v>
      </c>
      <c r="I2373" s="9" t="s">
        <v>277</v>
      </c>
      <c r="J2373" s="9" t="s">
        <v>277</v>
      </c>
      <c r="K2373" s="9" t="s">
        <v>277</v>
      </c>
      <c r="L2373" s="9">
        <v>581.49999999999909</v>
      </c>
      <c r="M2373" s="65">
        <v>311</v>
      </c>
      <c r="N2373" s="65"/>
      <c r="P2373" s="65">
        <f t="shared" si="59"/>
        <v>892.49999999999909</v>
      </c>
    </row>
    <row r="2374" spans="1:21" ht="15">
      <c r="A2374" s="28" t="s">
        <v>755</v>
      </c>
      <c r="B2374" s="226" t="s">
        <v>1666</v>
      </c>
      <c r="C2374" s="3"/>
      <c r="D2374" s="3"/>
      <c r="E2374" s="9" t="s">
        <v>277</v>
      </c>
      <c r="F2374" s="9" t="s">
        <v>277</v>
      </c>
      <c r="G2374" s="9" t="s">
        <v>277</v>
      </c>
      <c r="H2374" s="9" t="s">
        <v>277</v>
      </c>
      <c r="I2374" s="9" t="s">
        <v>277</v>
      </c>
      <c r="J2374" s="9" t="s">
        <v>277</v>
      </c>
      <c r="K2374" s="9">
        <v>173.09999999999945</v>
      </c>
      <c r="L2374" s="9">
        <v>471.49999999999818</v>
      </c>
      <c r="M2374" s="65">
        <v>236.6</v>
      </c>
      <c r="P2374" s="65">
        <f t="shared" si="59"/>
        <v>881.19999999999766</v>
      </c>
    </row>
    <row r="2375" spans="1:21" ht="15">
      <c r="A2375" s="28" t="s">
        <v>756</v>
      </c>
      <c r="B2375" s="61" t="s">
        <v>2077</v>
      </c>
      <c r="C2375" s="3"/>
      <c r="D2375" s="3"/>
      <c r="E2375" s="9" t="s">
        <v>277</v>
      </c>
      <c r="F2375" s="9" t="s">
        <v>277</v>
      </c>
      <c r="G2375" s="9" t="s">
        <v>277</v>
      </c>
      <c r="H2375" s="9" t="s">
        <v>277</v>
      </c>
      <c r="I2375" s="9" t="s">
        <v>277</v>
      </c>
      <c r="J2375" s="9" t="s">
        <v>277</v>
      </c>
      <c r="K2375" s="9" t="s">
        <v>277</v>
      </c>
      <c r="L2375" s="9">
        <v>600.10000000000127</v>
      </c>
      <c r="M2375" s="65">
        <v>269.7</v>
      </c>
      <c r="N2375" s="65"/>
      <c r="P2375" s="65">
        <f t="shared" si="59"/>
        <v>869.80000000000132</v>
      </c>
    </row>
    <row r="2376" spans="1:21" ht="15">
      <c r="A2376" s="28" t="s">
        <v>757</v>
      </c>
      <c r="B2376" s="61" t="s">
        <v>611</v>
      </c>
      <c r="E2376" s="9" t="s">
        <v>277</v>
      </c>
      <c r="F2376" s="9" t="s">
        <v>277</v>
      </c>
      <c r="G2376" s="9" t="s">
        <v>277</v>
      </c>
      <c r="H2376" s="9">
        <v>412.29999999999836</v>
      </c>
      <c r="I2376" s="179">
        <v>443.79999999999927</v>
      </c>
      <c r="J2376" s="9" t="s">
        <v>277</v>
      </c>
      <c r="K2376" s="9" t="s">
        <v>277</v>
      </c>
      <c r="L2376" s="9" t="s">
        <v>277</v>
      </c>
      <c r="M2376" s="9" t="s">
        <v>277</v>
      </c>
      <c r="P2376" s="65">
        <f t="shared" si="59"/>
        <v>856.09999999999764</v>
      </c>
      <c r="R2376" t="s">
        <v>283</v>
      </c>
    </row>
    <row r="2377" spans="1:21" ht="15">
      <c r="A2377" s="28" t="s">
        <v>758</v>
      </c>
      <c r="B2377" s="61" t="s">
        <v>2080</v>
      </c>
      <c r="C2377" s="3"/>
      <c r="D2377" s="3"/>
      <c r="E2377" s="9" t="s">
        <v>277</v>
      </c>
      <c r="F2377" s="9" t="s">
        <v>277</v>
      </c>
      <c r="G2377" s="9" t="s">
        <v>277</v>
      </c>
      <c r="H2377" s="9" t="s">
        <v>277</v>
      </c>
      <c r="I2377" s="9" t="s">
        <v>277</v>
      </c>
      <c r="J2377" s="9" t="s">
        <v>277</v>
      </c>
      <c r="K2377" s="9" t="s">
        <v>277</v>
      </c>
      <c r="L2377" s="9">
        <v>613.85000000000127</v>
      </c>
      <c r="M2377" s="65">
        <v>236</v>
      </c>
      <c r="N2377" s="65"/>
      <c r="P2377" s="65">
        <f t="shared" si="59"/>
        <v>849.85000000000127</v>
      </c>
    </row>
    <row r="2378" spans="1:21" ht="15">
      <c r="A2378" s="28" t="s">
        <v>759</v>
      </c>
      <c r="B2378" s="226" t="s">
        <v>1583</v>
      </c>
      <c r="C2378" s="3"/>
      <c r="D2378" s="3"/>
      <c r="E2378" s="9" t="s">
        <v>277</v>
      </c>
      <c r="F2378" s="9" t="s">
        <v>277</v>
      </c>
      <c r="G2378" s="9" t="s">
        <v>277</v>
      </c>
      <c r="H2378" s="9" t="s">
        <v>277</v>
      </c>
      <c r="I2378" s="9" t="s">
        <v>277</v>
      </c>
      <c r="J2378" s="9">
        <v>233.10000000000127</v>
      </c>
      <c r="K2378" s="9">
        <v>61.999999999998181</v>
      </c>
      <c r="L2378" s="9">
        <v>427.49999999999909</v>
      </c>
      <c r="M2378" s="65">
        <v>93.9</v>
      </c>
      <c r="P2378" s="65">
        <f t="shared" si="59"/>
        <v>816.49999999999852</v>
      </c>
    </row>
    <row r="2379" spans="1:21" ht="15">
      <c r="A2379" s="28" t="s">
        <v>760</v>
      </c>
      <c r="B2379" s="61" t="s">
        <v>2097</v>
      </c>
      <c r="C2379" s="3"/>
      <c r="D2379" s="3"/>
      <c r="E2379" s="9" t="s">
        <v>277</v>
      </c>
      <c r="F2379" s="9" t="s">
        <v>277</v>
      </c>
      <c r="G2379" s="9" t="s">
        <v>277</v>
      </c>
      <c r="H2379" s="9" t="s">
        <v>277</v>
      </c>
      <c r="I2379" s="9" t="s">
        <v>277</v>
      </c>
      <c r="J2379" s="9" t="s">
        <v>277</v>
      </c>
      <c r="K2379" s="9" t="s">
        <v>277</v>
      </c>
      <c r="L2379" s="9">
        <v>611.34999999999945</v>
      </c>
      <c r="M2379" s="65">
        <v>194.3</v>
      </c>
      <c r="N2379" s="65"/>
      <c r="P2379" s="65">
        <f t="shared" si="59"/>
        <v>805.64999999999941</v>
      </c>
    </row>
    <row r="2380" spans="1:21" ht="15">
      <c r="A2380" s="28" t="s">
        <v>761</v>
      </c>
      <c r="B2380" s="226" t="s">
        <v>1593</v>
      </c>
      <c r="C2380" s="3"/>
      <c r="D2380" s="3"/>
      <c r="E2380" s="9" t="s">
        <v>277</v>
      </c>
      <c r="F2380" s="9" t="s">
        <v>277</v>
      </c>
      <c r="G2380" s="9" t="s">
        <v>277</v>
      </c>
      <c r="H2380" s="9" t="s">
        <v>277</v>
      </c>
      <c r="I2380" s="9" t="s">
        <v>277</v>
      </c>
      <c r="J2380" s="9" t="s">
        <v>277</v>
      </c>
      <c r="K2380" s="9">
        <v>152.10000000000036</v>
      </c>
      <c r="L2380" s="9">
        <v>470</v>
      </c>
      <c r="M2380" s="65">
        <v>182.4</v>
      </c>
      <c r="P2380" s="65">
        <f t="shared" si="59"/>
        <v>804.50000000000034</v>
      </c>
    </row>
    <row r="2381" spans="1:21" ht="15">
      <c r="A2381" s="28" t="s">
        <v>762</v>
      </c>
      <c r="B2381" s="226" t="s">
        <v>2074</v>
      </c>
      <c r="C2381" s="3"/>
      <c r="D2381" s="3"/>
      <c r="E2381" s="9" t="s">
        <v>277</v>
      </c>
      <c r="F2381" s="9" t="s">
        <v>277</v>
      </c>
      <c r="G2381" s="9" t="s">
        <v>277</v>
      </c>
      <c r="H2381" s="9" t="s">
        <v>277</v>
      </c>
      <c r="I2381" s="9" t="s">
        <v>277</v>
      </c>
      <c r="J2381" s="9" t="s">
        <v>277</v>
      </c>
      <c r="K2381" s="9" t="s">
        <v>277</v>
      </c>
      <c r="L2381" s="9">
        <v>433.94999999999891</v>
      </c>
      <c r="M2381" s="65">
        <v>353.7</v>
      </c>
      <c r="N2381" s="65"/>
      <c r="P2381" s="65">
        <f t="shared" ref="P2381:P2412" si="60">SUM(E2381:M2381)</f>
        <v>787.64999999999895</v>
      </c>
    </row>
    <row r="2382" spans="1:21" ht="15">
      <c r="A2382" s="28" t="s">
        <v>763</v>
      </c>
      <c r="B2382" s="61" t="s">
        <v>2079</v>
      </c>
      <c r="C2382" s="3"/>
      <c r="D2382" s="3"/>
      <c r="E2382" s="9" t="s">
        <v>277</v>
      </c>
      <c r="F2382" s="9" t="s">
        <v>277</v>
      </c>
      <c r="G2382" s="9" t="s">
        <v>277</v>
      </c>
      <c r="H2382" s="9" t="s">
        <v>277</v>
      </c>
      <c r="I2382" s="9" t="s">
        <v>277</v>
      </c>
      <c r="J2382" s="9" t="s">
        <v>277</v>
      </c>
      <c r="K2382" s="9" t="s">
        <v>277</v>
      </c>
      <c r="L2382" s="9">
        <v>426.99999999999909</v>
      </c>
      <c r="M2382" s="65">
        <v>341.09999999999997</v>
      </c>
      <c r="N2382" s="65"/>
      <c r="P2382" s="65">
        <f t="shared" si="60"/>
        <v>768.099999999999</v>
      </c>
    </row>
    <row r="2383" spans="1:21" ht="15">
      <c r="A2383" s="28" t="s">
        <v>764</v>
      </c>
      <c r="B2383" s="61" t="s">
        <v>2098</v>
      </c>
      <c r="C2383" s="3"/>
      <c r="D2383" s="3"/>
      <c r="E2383" s="9" t="s">
        <v>277</v>
      </c>
      <c r="F2383" s="9" t="s">
        <v>277</v>
      </c>
      <c r="G2383" s="9" t="s">
        <v>277</v>
      </c>
      <c r="H2383" s="9" t="s">
        <v>277</v>
      </c>
      <c r="I2383" s="9" t="s">
        <v>277</v>
      </c>
      <c r="J2383" s="9" t="s">
        <v>277</v>
      </c>
      <c r="K2383" s="9" t="s">
        <v>277</v>
      </c>
      <c r="L2383" s="179">
        <v>734.55000000000018</v>
      </c>
      <c r="M2383" s="9" t="s">
        <v>277</v>
      </c>
      <c r="N2383" s="65"/>
      <c r="P2383" s="65">
        <f t="shared" si="60"/>
        <v>734.55000000000018</v>
      </c>
      <c r="R2383" t="s">
        <v>282</v>
      </c>
    </row>
    <row r="2384" spans="1:21" ht="15">
      <c r="A2384" s="28" t="s">
        <v>765</v>
      </c>
      <c r="B2384" s="61" t="s">
        <v>2095</v>
      </c>
      <c r="C2384" s="3"/>
      <c r="D2384" s="3"/>
      <c r="E2384" s="9" t="s">
        <v>277</v>
      </c>
      <c r="F2384" s="9" t="s">
        <v>277</v>
      </c>
      <c r="G2384" s="9" t="s">
        <v>277</v>
      </c>
      <c r="H2384" s="9" t="s">
        <v>277</v>
      </c>
      <c r="I2384" s="9" t="s">
        <v>277</v>
      </c>
      <c r="J2384" s="9" t="s">
        <v>277</v>
      </c>
      <c r="K2384" s="9" t="s">
        <v>277</v>
      </c>
      <c r="L2384" s="9">
        <v>556.19999999999982</v>
      </c>
      <c r="M2384" s="65">
        <v>168</v>
      </c>
      <c r="N2384" s="65"/>
      <c r="P2384" s="65">
        <f t="shared" si="60"/>
        <v>724.19999999999982</v>
      </c>
    </row>
    <row r="2385" spans="1:21" ht="15">
      <c r="A2385" s="28" t="s">
        <v>1857</v>
      </c>
      <c r="B2385" s="226" t="s">
        <v>1582</v>
      </c>
      <c r="C2385" s="3"/>
      <c r="D2385" s="3"/>
      <c r="E2385" s="9" t="s">
        <v>277</v>
      </c>
      <c r="F2385" s="9" t="s">
        <v>277</v>
      </c>
      <c r="G2385" s="9" t="s">
        <v>277</v>
      </c>
      <c r="H2385" s="9" t="s">
        <v>277</v>
      </c>
      <c r="I2385" s="9" t="s">
        <v>277</v>
      </c>
      <c r="J2385" s="9">
        <v>454.30000000000018</v>
      </c>
      <c r="K2385" s="9">
        <v>265.49999999999909</v>
      </c>
      <c r="L2385" s="9" t="s">
        <v>277</v>
      </c>
      <c r="M2385" s="9" t="s">
        <v>277</v>
      </c>
      <c r="P2385" s="65">
        <f t="shared" si="60"/>
        <v>719.79999999999927</v>
      </c>
    </row>
    <row r="2386" spans="1:21" ht="15">
      <c r="A2386" s="28" t="s">
        <v>2049</v>
      </c>
      <c r="B2386" s="61" t="s">
        <v>2086</v>
      </c>
      <c r="C2386" s="3"/>
      <c r="D2386" s="3"/>
      <c r="E2386" s="9" t="s">
        <v>277</v>
      </c>
      <c r="F2386" s="9" t="s">
        <v>277</v>
      </c>
      <c r="G2386" s="9" t="s">
        <v>277</v>
      </c>
      <c r="H2386" s="9" t="s">
        <v>277</v>
      </c>
      <c r="I2386" s="9" t="s">
        <v>277</v>
      </c>
      <c r="J2386" s="9" t="s">
        <v>277</v>
      </c>
      <c r="K2386" s="9" t="s">
        <v>277</v>
      </c>
      <c r="L2386" s="9">
        <v>444.29999999999927</v>
      </c>
      <c r="M2386" s="65">
        <v>274.59999999999997</v>
      </c>
      <c r="N2386" s="65"/>
      <c r="P2386" s="65">
        <f t="shared" si="60"/>
        <v>718.89999999999918</v>
      </c>
    </row>
    <row r="2387" spans="1:21" ht="15">
      <c r="A2387" s="28" t="s">
        <v>2050</v>
      </c>
      <c r="B2387" s="61" t="s">
        <v>2084</v>
      </c>
      <c r="C2387" s="3"/>
      <c r="D2387" s="3"/>
      <c r="E2387" s="9" t="s">
        <v>277</v>
      </c>
      <c r="F2387" s="9" t="s">
        <v>277</v>
      </c>
      <c r="G2387" s="9" t="s">
        <v>277</v>
      </c>
      <c r="H2387" s="9" t="s">
        <v>277</v>
      </c>
      <c r="I2387" s="9" t="s">
        <v>277</v>
      </c>
      <c r="J2387" s="9" t="s">
        <v>277</v>
      </c>
      <c r="K2387" s="9" t="s">
        <v>277</v>
      </c>
      <c r="L2387" s="9">
        <v>496.60000000000309</v>
      </c>
      <c r="M2387" s="65">
        <v>197.20000000000002</v>
      </c>
      <c r="N2387" s="65"/>
      <c r="P2387" s="65">
        <f t="shared" si="60"/>
        <v>693.80000000000314</v>
      </c>
    </row>
    <row r="2388" spans="1:21" ht="15">
      <c r="A2388" s="28" t="s">
        <v>2051</v>
      </c>
      <c r="B2388" s="61" t="s">
        <v>2078</v>
      </c>
      <c r="C2388" s="3"/>
      <c r="D2388" s="3"/>
      <c r="E2388" s="9" t="s">
        <v>277</v>
      </c>
      <c r="F2388" s="9" t="s">
        <v>277</v>
      </c>
      <c r="G2388" s="9" t="s">
        <v>277</v>
      </c>
      <c r="H2388" s="9" t="s">
        <v>277</v>
      </c>
      <c r="I2388" s="9" t="s">
        <v>277</v>
      </c>
      <c r="J2388" s="9" t="s">
        <v>277</v>
      </c>
      <c r="K2388" s="9" t="s">
        <v>277</v>
      </c>
      <c r="L2388" s="9">
        <v>588.85000000000218</v>
      </c>
      <c r="M2388" s="65">
        <v>91.5</v>
      </c>
      <c r="N2388" s="65"/>
      <c r="P2388" s="65">
        <f t="shared" si="60"/>
        <v>680.35000000000218</v>
      </c>
    </row>
    <row r="2389" spans="1:21" ht="15">
      <c r="A2389" s="28" t="s">
        <v>2052</v>
      </c>
      <c r="B2389" s="61" t="s">
        <v>2092</v>
      </c>
      <c r="C2389" s="3"/>
      <c r="D2389" s="3"/>
      <c r="E2389" s="9" t="s">
        <v>277</v>
      </c>
      <c r="F2389" s="9" t="s">
        <v>277</v>
      </c>
      <c r="G2389" s="9" t="s">
        <v>277</v>
      </c>
      <c r="H2389" s="9" t="s">
        <v>277</v>
      </c>
      <c r="I2389" s="9" t="s">
        <v>277</v>
      </c>
      <c r="J2389" s="9" t="s">
        <v>277</v>
      </c>
      <c r="K2389" s="9" t="s">
        <v>277</v>
      </c>
      <c r="L2389" s="9">
        <v>484.600000000004</v>
      </c>
      <c r="M2389" s="65">
        <v>172.5</v>
      </c>
      <c r="N2389" s="65"/>
      <c r="P2389" s="65">
        <f t="shared" si="60"/>
        <v>657.100000000004</v>
      </c>
    </row>
    <row r="2390" spans="1:21" ht="15">
      <c r="A2390" s="28" t="s">
        <v>2053</v>
      </c>
      <c r="B2390" s="61" t="s">
        <v>2076</v>
      </c>
      <c r="C2390" s="3"/>
      <c r="D2390" s="3"/>
      <c r="E2390" s="9" t="s">
        <v>277</v>
      </c>
      <c r="F2390" s="9" t="s">
        <v>277</v>
      </c>
      <c r="G2390" s="9" t="s">
        <v>277</v>
      </c>
      <c r="H2390" s="9" t="s">
        <v>277</v>
      </c>
      <c r="I2390" s="9" t="s">
        <v>277</v>
      </c>
      <c r="J2390" s="9" t="s">
        <v>277</v>
      </c>
      <c r="K2390" s="9" t="s">
        <v>277</v>
      </c>
      <c r="L2390" s="9">
        <v>433.99999999999909</v>
      </c>
      <c r="M2390" s="65">
        <v>216.5</v>
      </c>
      <c r="N2390" s="65"/>
      <c r="P2390" s="65">
        <f t="shared" si="60"/>
        <v>650.49999999999909</v>
      </c>
    </row>
    <row r="2391" spans="1:21" ht="15">
      <c r="A2391" s="28" t="s">
        <v>2054</v>
      </c>
      <c r="B2391" s="61" t="s">
        <v>2075</v>
      </c>
      <c r="C2391" s="3"/>
      <c r="D2391" s="3"/>
      <c r="E2391" s="9" t="s">
        <v>277</v>
      </c>
      <c r="F2391" s="9" t="s">
        <v>277</v>
      </c>
      <c r="G2391" s="9" t="s">
        <v>277</v>
      </c>
      <c r="H2391" s="9" t="s">
        <v>277</v>
      </c>
      <c r="I2391" s="9" t="s">
        <v>277</v>
      </c>
      <c r="J2391" s="9" t="s">
        <v>277</v>
      </c>
      <c r="K2391" s="9" t="s">
        <v>277</v>
      </c>
      <c r="L2391" s="9">
        <v>466.50000000000091</v>
      </c>
      <c r="M2391" s="65">
        <v>183.6</v>
      </c>
      <c r="N2391" s="65"/>
      <c r="P2391" s="65">
        <f t="shared" si="60"/>
        <v>650.10000000000093</v>
      </c>
    </row>
    <row r="2392" spans="1:21" ht="15">
      <c r="A2392" s="28" t="s">
        <v>2055</v>
      </c>
      <c r="B2392" s="61" t="s">
        <v>178</v>
      </c>
      <c r="E2392" s="179">
        <v>593.20000000000005</v>
      </c>
      <c r="F2392" s="9" t="s">
        <v>277</v>
      </c>
      <c r="G2392" s="9" t="s">
        <v>277</v>
      </c>
      <c r="H2392" s="9" t="s">
        <v>277</v>
      </c>
      <c r="I2392" s="9" t="s">
        <v>277</v>
      </c>
      <c r="J2392" s="9" t="s">
        <v>277</v>
      </c>
      <c r="K2392" s="9" t="s">
        <v>277</v>
      </c>
      <c r="L2392" s="9" t="s">
        <v>277</v>
      </c>
      <c r="M2392" s="9" t="s">
        <v>277</v>
      </c>
      <c r="P2392" s="65">
        <f t="shared" si="60"/>
        <v>593.20000000000005</v>
      </c>
      <c r="R2392" t="s">
        <v>283</v>
      </c>
    </row>
    <row r="2393" spans="1:21" ht="15">
      <c r="A2393" s="28" t="s">
        <v>2056</v>
      </c>
      <c r="B2393" s="61" t="s">
        <v>177</v>
      </c>
      <c r="E2393" s="9">
        <v>261.60000000000002</v>
      </c>
      <c r="F2393" s="179">
        <v>316.39999999999998</v>
      </c>
      <c r="G2393" s="9" t="s">
        <v>277</v>
      </c>
      <c r="H2393" s="9" t="s">
        <v>277</v>
      </c>
      <c r="I2393" s="9" t="s">
        <v>277</v>
      </c>
      <c r="J2393" s="9" t="s">
        <v>277</v>
      </c>
      <c r="K2393" s="9" t="s">
        <v>277</v>
      </c>
      <c r="L2393" s="9" t="s">
        <v>277</v>
      </c>
      <c r="M2393" s="9" t="s">
        <v>277</v>
      </c>
      <c r="P2393" s="65">
        <f t="shared" si="60"/>
        <v>578</v>
      </c>
      <c r="R2393" t="s">
        <v>283</v>
      </c>
    </row>
    <row r="2394" spans="1:21" ht="15">
      <c r="A2394" s="28" t="s">
        <v>2057</v>
      </c>
      <c r="B2394" s="226" t="s">
        <v>1616</v>
      </c>
      <c r="C2394" s="3"/>
      <c r="D2394" s="3"/>
      <c r="E2394" s="9" t="s">
        <v>277</v>
      </c>
      <c r="F2394" s="9" t="s">
        <v>277</v>
      </c>
      <c r="G2394" s="9" t="s">
        <v>277</v>
      </c>
      <c r="H2394" s="9" t="s">
        <v>277</v>
      </c>
      <c r="I2394" s="9" t="s">
        <v>277</v>
      </c>
      <c r="J2394" s="9" t="s">
        <v>277</v>
      </c>
      <c r="K2394" s="9">
        <v>245.40000000000009</v>
      </c>
      <c r="L2394" s="9">
        <v>321.90000000000236</v>
      </c>
      <c r="M2394" s="9" t="s">
        <v>277</v>
      </c>
      <c r="P2394" s="65">
        <f t="shared" si="60"/>
        <v>567.30000000000246</v>
      </c>
    </row>
    <row r="2395" spans="1:21" ht="15">
      <c r="A2395" s="28" t="s">
        <v>2058</v>
      </c>
      <c r="B2395" s="170" t="s">
        <v>1270</v>
      </c>
      <c r="C2395" s="3"/>
      <c r="D2395" s="3"/>
      <c r="E2395" s="9" t="s">
        <v>277</v>
      </c>
      <c r="F2395" s="9" t="s">
        <v>277</v>
      </c>
      <c r="G2395" s="9" t="s">
        <v>277</v>
      </c>
      <c r="H2395" s="9" t="s">
        <v>277</v>
      </c>
      <c r="I2395" s="9">
        <v>145.29999999999927</v>
      </c>
      <c r="J2395" s="9">
        <v>393.60000000000036</v>
      </c>
      <c r="K2395" s="9" t="s">
        <v>277</v>
      </c>
      <c r="L2395" s="9" t="s">
        <v>277</v>
      </c>
      <c r="M2395" s="9" t="s">
        <v>277</v>
      </c>
      <c r="P2395" s="65">
        <f t="shared" si="60"/>
        <v>538.89999999999964</v>
      </c>
    </row>
    <row r="2396" spans="1:21" ht="15">
      <c r="A2396" s="28" t="s">
        <v>2059</v>
      </c>
      <c r="B2396" s="61" t="s">
        <v>2093</v>
      </c>
      <c r="C2396" s="3"/>
      <c r="D2396" s="3"/>
      <c r="E2396" s="9" t="s">
        <v>277</v>
      </c>
      <c r="F2396" s="9" t="s">
        <v>277</v>
      </c>
      <c r="G2396" s="9" t="s">
        <v>277</v>
      </c>
      <c r="H2396" s="9" t="s">
        <v>277</v>
      </c>
      <c r="I2396" s="9" t="s">
        <v>277</v>
      </c>
      <c r="J2396" s="9" t="s">
        <v>277</v>
      </c>
      <c r="K2396" s="9" t="s">
        <v>277</v>
      </c>
      <c r="L2396" s="9">
        <v>358.10000000000036</v>
      </c>
      <c r="M2396" s="65">
        <v>180</v>
      </c>
      <c r="N2396" s="65"/>
      <c r="P2396" s="65">
        <f t="shared" si="60"/>
        <v>538.10000000000036</v>
      </c>
    </row>
    <row r="2397" spans="1:21" ht="15">
      <c r="A2397" s="28" t="s">
        <v>2060</v>
      </c>
      <c r="B2397" s="61" t="s">
        <v>2087</v>
      </c>
      <c r="C2397" s="3"/>
      <c r="D2397" s="3"/>
      <c r="E2397" s="9" t="s">
        <v>277</v>
      </c>
      <c r="F2397" s="9" t="s">
        <v>277</v>
      </c>
      <c r="G2397" s="9" t="s">
        <v>277</v>
      </c>
      <c r="H2397" s="9" t="s">
        <v>277</v>
      </c>
      <c r="I2397" s="9" t="s">
        <v>277</v>
      </c>
      <c r="J2397" s="9" t="s">
        <v>277</v>
      </c>
      <c r="K2397" s="9" t="s">
        <v>277</v>
      </c>
      <c r="L2397" s="9">
        <v>531.05000000000018</v>
      </c>
      <c r="M2397" s="9" t="s">
        <v>277</v>
      </c>
      <c r="N2397" s="65"/>
      <c r="P2397" s="65">
        <f t="shared" si="60"/>
        <v>531.05000000000018</v>
      </c>
    </row>
    <row r="2398" spans="1:21" ht="15">
      <c r="A2398" s="28" t="s">
        <v>2061</v>
      </c>
      <c r="B2398" s="226" t="s">
        <v>2073</v>
      </c>
      <c r="C2398" s="3"/>
      <c r="D2398" s="3"/>
      <c r="E2398" s="9" t="s">
        <v>277</v>
      </c>
      <c r="F2398" s="9" t="s">
        <v>277</v>
      </c>
      <c r="G2398" s="9" t="s">
        <v>277</v>
      </c>
      <c r="H2398" s="9" t="s">
        <v>277</v>
      </c>
      <c r="I2398" s="9" t="s">
        <v>277</v>
      </c>
      <c r="J2398" s="9" t="s">
        <v>277</v>
      </c>
      <c r="K2398" s="9" t="s">
        <v>277</v>
      </c>
      <c r="L2398" s="9">
        <v>514.60000000000218</v>
      </c>
      <c r="M2398" s="9" t="s">
        <v>277</v>
      </c>
      <c r="N2398" s="65"/>
      <c r="P2398" s="65">
        <f t="shared" si="60"/>
        <v>514.60000000000218</v>
      </c>
    </row>
    <row r="2399" spans="1:21" ht="15">
      <c r="A2399" s="28" t="s">
        <v>2062</v>
      </c>
      <c r="B2399" s="61" t="s">
        <v>2085</v>
      </c>
      <c r="C2399" s="3"/>
      <c r="D2399" s="3"/>
      <c r="E2399" s="9" t="s">
        <v>277</v>
      </c>
      <c r="F2399" s="9" t="s">
        <v>277</v>
      </c>
      <c r="G2399" s="9" t="s">
        <v>277</v>
      </c>
      <c r="H2399" s="9" t="s">
        <v>277</v>
      </c>
      <c r="I2399" s="9" t="s">
        <v>277</v>
      </c>
      <c r="J2399" s="9" t="s">
        <v>277</v>
      </c>
      <c r="K2399" s="9" t="s">
        <v>277</v>
      </c>
      <c r="L2399" s="9">
        <v>431.39999999999782</v>
      </c>
      <c r="M2399" s="65">
        <v>64.099999999999994</v>
      </c>
      <c r="N2399" s="65"/>
      <c r="P2399" s="65">
        <f t="shared" si="60"/>
        <v>495.49999999999784</v>
      </c>
    </row>
    <row r="2400" spans="1:21" ht="15">
      <c r="A2400" s="28" t="s">
        <v>2063</v>
      </c>
      <c r="B2400" s="61" t="s">
        <v>2523</v>
      </c>
      <c r="C2400" s="3"/>
      <c r="D2400" s="3"/>
      <c r="E2400" s="9" t="s">
        <v>277</v>
      </c>
      <c r="F2400" s="9" t="s">
        <v>277</v>
      </c>
      <c r="G2400" s="9" t="s">
        <v>277</v>
      </c>
      <c r="H2400" s="9" t="s">
        <v>277</v>
      </c>
      <c r="I2400" s="9" t="s">
        <v>277</v>
      </c>
      <c r="J2400" s="9" t="s">
        <v>277</v>
      </c>
      <c r="K2400" s="9" t="s">
        <v>277</v>
      </c>
      <c r="L2400" s="9" t="s">
        <v>277</v>
      </c>
      <c r="M2400" s="112">
        <v>486</v>
      </c>
      <c r="N2400" s="65"/>
      <c r="P2400" s="65">
        <f t="shared" si="60"/>
        <v>486</v>
      </c>
      <c r="R2400" t="s">
        <v>280</v>
      </c>
      <c r="U2400" s="3" t="s">
        <v>1357</v>
      </c>
    </row>
    <row r="2401" spans="1:18" ht="15">
      <c r="A2401" s="28" t="s">
        <v>2064</v>
      </c>
      <c r="B2401" s="61" t="s">
        <v>2088</v>
      </c>
      <c r="C2401" s="3"/>
      <c r="D2401" s="3"/>
      <c r="E2401" s="9" t="s">
        <v>277</v>
      </c>
      <c r="F2401" s="9" t="s">
        <v>277</v>
      </c>
      <c r="G2401" s="9" t="s">
        <v>277</v>
      </c>
      <c r="H2401" s="9" t="s">
        <v>277</v>
      </c>
      <c r="I2401" s="9" t="s">
        <v>277</v>
      </c>
      <c r="J2401" s="9" t="s">
        <v>277</v>
      </c>
      <c r="K2401" s="9" t="s">
        <v>277</v>
      </c>
      <c r="L2401" s="9">
        <v>457.89999999999873</v>
      </c>
      <c r="M2401" s="9" t="s">
        <v>277</v>
      </c>
      <c r="N2401" s="65"/>
      <c r="P2401" s="65">
        <f t="shared" si="60"/>
        <v>457.89999999999873</v>
      </c>
    </row>
    <row r="2402" spans="1:18" ht="15">
      <c r="A2402" s="28" t="s">
        <v>2065</v>
      </c>
      <c r="B2402" s="61" t="s">
        <v>2625</v>
      </c>
      <c r="C2402" s="3"/>
      <c r="D2402" s="3"/>
      <c r="E2402" s="9" t="s">
        <v>277</v>
      </c>
      <c r="F2402" s="9" t="s">
        <v>277</v>
      </c>
      <c r="G2402" s="9" t="s">
        <v>277</v>
      </c>
      <c r="H2402" s="9" t="s">
        <v>277</v>
      </c>
      <c r="I2402" s="9" t="s">
        <v>277</v>
      </c>
      <c r="J2402" s="9" t="s">
        <v>277</v>
      </c>
      <c r="K2402" s="9" t="s">
        <v>277</v>
      </c>
      <c r="L2402" s="9" t="s">
        <v>277</v>
      </c>
      <c r="M2402" s="90">
        <v>419.5</v>
      </c>
      <c r="N2402" s="65"/>
      <c r="P2402" s="65">
        <f t="shared" si="60"/>
        <v>419.5</v>
      </c>
      <c r="R2402" t="s">
        <v>286</v>
      </c>
    </row>
    <row r="2403" spans="1:18" ht="15">
      <c r="A2403" s="28" t="s">
        <v>2066</v>
      </c>
      <c r="B2403" s="170" t="s">
        <v>1294</v>
      </c>
      <c r="C2403" s="3"/>
      <c r="D2403" s="3"/>
      <c r="E2403" s="9" t="s">
        <v>277</v>
      </c>
      <c r="F2403" s="9" t="s">
        <v>277</v>
      </c>
      <c r="G2403" s="9" t="s">
        <v>277</v>
      </c>
      <c r="H2403" s="9" t="s">
        <v>277</v>
      </c>
      <c r="I2403" s="179">
        <v>417.40000000000146</v>
      </c>
      <c r="J2403" s="9" t="s">
        <v>277</v>
      </c>
      <c r="K2403" s="9" t="s">
        <v>277</v>
      </c>
      <c r="L2403" s="9" t="s">
        <v>277</v>
      </c>
      <c r="M2403" s="9" t="s">
        <v>277</v>
      </c>
      <c r="P2403" s="65">
        <f t="shared" si="60"/>
        <v>417.40000000000146</v>
      </c>
      <c r="R2403" t="s">
        <v>286</v>
      </c>
    </row>
    <row r="2404" spans="1:18" ht="15">
      <c r="A2404" s="28" t="s">
        <v>2067</v>
      </c>
      <c r="B2404" s="61" t="s">
        <v>2507</v>
      </c>
      <c r="C2404" s="3"/>
      <c r="D2404" s="3"/>
      <c r="E2404" s="9" t="s">
        <v>277</v>
      </c>
      <c r="F2404" s="9" t="s">
        <v>277</v>
      </c>
      <c r="G2404" s="9" t="s">
        <v>277</v>
      </c>
      <c r="H2404" s="9" t="s">
        <v>277</v>
      </c>
      <c r="I2404" s="9" t="s">
        <v>277</v>
      </c>
      <c r="J2404" s="9" t="s">
        <v>277</v>
      </c>
      <c r="K2404" s="9" t="s">
        <v>277</v>
      </c>
      <c r="L2404" s="9" t="s">
        <v>277</v>
      </c>
      <c r="M2404" s="65">
        <v>396.3</v>
      </c>
      <c r="N2404" s="65"/>
      <c r="P2404" s="65">
        <f t="shared" si="60"/>
        <v>396.3</v>
      </c>
    </row>
    <row r="2405" spans="1:18" ht="15">
      <c r="A2405" s="28" t="s">
        <v>2068</v>
      </c>
      <c r="B2405" s="61" t="s">
        <v>2532</v>
      </c>
      <c r="C2405" s="3"/>
      <c r="D2405" s="3"/>
      <c r="E2405" s="9" t="s">
        <v>277</v>
      </c>
      <c r="F2405" s="9" t="s">
        <v>277</v>
      </c>
      <c r="G2405" s="9" t="s">
        <v>277</v>
      </c>
      <c r="H2405" s="9" t="s">
        <v>277</v>
      </c>
      <c r="I2405" s="9" t="s">
        <v>277</v>
      </c>
      <c r="J2405" s="9" t="s">
        <v>277</v>
      </c>
      <c r="K2405" s="9" t="s">
        <v>277</v>
      </c>
      <c r="L2405" s="9" t="s">
        <v>277</v>
      </c>
      <c r="M2405" s="65">
        <v>393.6</v>
      </c>
      <c r="N2405" s="65"/>
      <c r="P2405" s="65">
        <f t="shared" si="60"/>
        <v>393.6</v>
      </c>
    </row>
    <row r="2406" spans="1:18" ht="15">
      <c r="A2406" s="28" t="s">
        <v>2069</v>
      </c>
      <c r="B2406" s="61" t="s">
        <v>2503</v>
      </c>
      <c r="C2406" s="3"/>
      <c r="D2406" s="3"/>
      <c r="E2406" s="9" t="s">
        <v>277</v>
      </c>
      <c r="F2406" s="9" t="s">
        <v>277</v>
      </c>
      <c r="G2406" s="9" t="s">
        <v>277</v>
      </c>
      <c r="H2406" s="9" t="s">
        <v>277</v>
      </c>
      <c r="I2406" s="9" t="s">
        <v>277</v>
      </c>
      <c r="J2406" s="9" t="s">
        <v>277</v>
      </c>
      <c r="K2406" s="9" t="s">
        <v>277</v>
      </c>
      <c r="L2406" s="9" t="s">
        <v>277</v>
      </c>
      <c r="M2406" s="65">
        <v>366.9</v>
      </c>
      <c r="N2406" s="65"/>
      <c r="P2406" s="65">
        <f t="shared" si="60"/>
        <v>366.9</v>
      </c>
    </row>
    <row r="2407" spans="1:18" ht="15">
      <c r="A2407" s="28" t="s">
        <v>2070</v>
      </c>
      <c r="B2407" s="61" t="s">
        <v>2520</v>
      </c>
      <c r="C2407" s="3"/>
      <c r="D2407" s="3"/>
      <c r="E2407" s="9" t="s">
        <v>277</v>
      </c>
      <c r="F2407" s="9" t="s">
        <v>277</v>
      </c>
      <c r="G2407" s="9" t="s">
        <v>277</v>
      </c>
      <c r="H2407" s="9" t="s">
        <v>277</v>
      </c>
      <c r="I2407" s="9" t="s">
        <v>277</v>
      </c>
      <c r="J2407" s="9" t="s">
        <v>277</v>
      </c>
      <c r="K2407" s="9" t="s">
        <v>277</v>
      </c>
      <c r="L2407" s="9" t="s">
        <v>277</v>
      </c>
      <c r="M2407" s="65">
        <v>357.5</v>
      </c>
      <c r="N2407" s="65"/>
      <c r="P2407" s="65">
        <f t="shared" si="60"/>
        <v>357.5</v>
      </c>
    </row>
    <row r="2408" spans="1:18" ht="15">
      <c r="A2408" s="28" t="s">
        <v>2071</v>
      </c>
      <c r="B2408" s="61" t="s">
        <v>2512</v>
      </c>
      <c r="C2408" s="3"/>
      <c r="D2408" s="3"/>
      <c r="E2408" s="9" t="s">
        <v>277</v>
      </c>
      <c r="F2408" s="9" t="s">
        <v>277</v>
      </c>
      <c r="G2408" s="9" t="s">
        <v>277</v>
      </c>
      <c r="H2408" s="9" t="s">
        <v>277</v>
      </c>
      <c r="I2408" s="9" t="s">
        <v>277</v>
      </c>
      <c r="J2408" s="9" t="s">
        <v>277</v>
      </c>
      <c r="K2408" s="9" t="s">
        <v>277</v>
      </c>
      <c r="L2408" s="9" t="s">
        <v>277</v>
      </c>
      <c r="M2408" s="65">
        <v>348.90000000000003</v>
      </c>
      <c r="N2408" s="65"/>
      <c r="P2408" s="65">
        <f t="shared" si="60"/>
        <v>348.90000000000003</v>
      </c>
    </row>
    <row r="2409" spans="1:18" ht="15">
      <c r="A2409" s="28" t="s">
        <v>2072</v>
      </c>
      <c r="B2409" s="61" t="s">
        <v>2529</v>
      </c>
      <c r="C2409" s="3"/>
      <c r="D2409" s="3"/>
      <c r="E2409" s="9" t="s">
        <v>277</v>
      </c>
      <c r="F2409" s="9" t="s">
        <v>277</v>
      </c>
      <c r="G2409" s="9" t="s">
        <v>277</v>
      </c>
      <c r="H2409" s="9" t="s">
        <v>277</v>
      </c>
      <c r="I2409" s="9" t="s">
        <v>277</v>
      </c>
      <c r="J2409" s="9" t="s">
        <v>277</v>
      </c>
      <c r="K2409" s="9" t="s">
        <v>277</v>
      </c>
      <c r="L2409" s="9" t="s">
        <v>277</v>
      </c>
      <c r="M2409" s="65">
        <v>337.2</v>
      </c>
      <c r="N2409" s="65"/>
      <c r="P2409" s="65">
        <f t="shared" si="60"/>
        <v>337.2</v>
      </c>
    </row>
    <row r="2410" spans="1:18" ht="15">
      <c r="A2410" s="28" t="s">
        <v>2149</v>
      </c>
      <c r="B2410" s="170" t="s">
        <v>1275</v>
      </c>
      <c r="C2410" s="3"/>
      <c r="D2410" s="3"/>
      <c r="E2410" s="9" t="s">
        <v>277</v>
      </c>
      <c r="F2410" s="9" t="s">
        <v>277</v>
      </c>
      <c r="G2410" s="9" t="s">
        <v>277</v>
      </c>
      <c r="H2410" s="9" t="s">
        <v>277</v>
      </c>
      <c r="I2410" s="9">
        <v>336.00000000000182</v>
      </c>
      <c r="J2410" s="9" t="s">
        <v>277</v>
      </c>
      <c r="K2410" s="9" t="s">
        <v>277</v>
      </c>
      <c r="L2410" s="9" t="s">
        <v>277</v>
      </c>
      <c r="M2410" s="9" t="s">
        <v>277</v>
      </c>
      <c r="P2410" s="65">
        <f t="shared" si="60"/>
        <v>336.00000000000182</v>
      </c>
    </row>
    <row r="2411" spans="1:18" ht="15">
      <c r="A2411" s="28" t="s">
        <v>2150</v>
      </c>
      <c r="B2411" s="61" t="s">
        <v>2526</v>
      </c>
      <c r="C2411" s="3"/>
      <c r="D2411" s="3"/>
      <c r="E2411" s="9" t="s">
        <v>277</v>
      </c>
      <c r="F2411" s="9" t="s">
        <v>277</v>
      </c>
      <c r="G2411" s="9" t="s">
        <v>277</v>
      </c>
      <c r="H2411" s="9" t="s">
        <v>277</v>
      </c>
      <c r="I2411" s="9" t="s">
        <v>277</v>
      </c>
      <c r="J2411" s="9" t="s">
        <v>277</v>
      </c>
      <c r="K2411" s="9" t="s">
        <v>277</v>
      </c>
      <c r="L2411" s="9" t="s">
        <v>277</v>
      </c>
      <c r="M2411" s="65">
        <v>318</v>
      </c>
      <c r="N2411" s="65"/>
      <c r="P2411" s="65">
        <f t="shared" si="60"/>
        <v>318</v>
      </c>
    </row>
    <row r="2412" spans="1:18" ht="15">
      <c r="A2412" s="28" t="s">
        <v>2151</v>
      </c>
      <c r="B2412" s="61" t="s">
        <v>640</v>
      </c>
      <c r="E2412" s="9" t="s">
        <v>277</v>
      </c>
      <c r="F2412" s="9" t="s">
        <v>277</v>
      </c>
      <c r="G2412" s="9" t="s">
        <v>277</v>
      </c>
      <c r="H2412" s="9">
        <v>315.54999999999927</v>
      </c>
      <c r="I2412" s="9" t="s">
        <v>277</v>
      </c>
      <c r="J2412" s="9" t="s">
        <v>277</v>
      </c>
      <c r="K2412" s="9" t="s">
        <v>277</v>
      </c>
      <c r="L2412" s="9" t="s">
        <v>277</v>
      </c>
      <c r="M2412" s="9" t="s">
        <v>277</v>
      </c>
      <c r="P2412" s="65">
        <f t="shared" si="60"/>
        <v>315.54999999999927</v>
      </c>
    </row>
    <row r="2413" spans="1:18" ht="15">
      <c r="A2413" s="238" t="s">
        <v>2480</v>
      </c>
      <c r="B2413" s="61" t="s">
        <v>2527</v>
      </c>
      <c r="C2413" s="3"/>
      <c r="D2413" s="3"/>
      <c r="E2413" s="9" t="s">
        <v>277</v>
      </c>
      <c r="F2413" s="9" t="s">
        <v>277</v>
      </c>
      <c r="G2413" s="9" t="s">
        <v>277</v>
      </c>
      <c r="H2413" s="9" t="s">
        <v>277</v>
      </c>
      <c r="I2413" s="9" t="s">
        <v>277</v>
      </c>
      <c r="J2413" s="9" t="s">
        <v>277</v>
      </c>
      <c r="K2413" s="9" t="s">
        <v>277</v>
      </c>
      <c r="L2413" s="9" t="s">
        <v>277</v>
      </c>
      <c r="M2413" s="65">
        <v>306.7</v>
      </c>
      <c r="N2413" s="65"/>
      <c r="P2413" s="65">
        <f t="shared" ref="P2413:P2443" si="61">SUM(E2413:M2413)</f>
        <v>306.7</v>
      </c>
    </row>
    <row r="2414" spans="1:18" ht="15">
      <c r="A2414" s="238" t="s">
        <v>2481</v>
      </c>
      <c r="B2414" s="61" t="s">
        <v>2525</v>
      </c>
      <c r="C2414" s="3"/>
      <c r="D2414" s="3"/>
      <c r="E2414" s="9" t="s">
        <v>277</v>
      </c>
      <c r="F2414" s="9" t="s">
        <v>277</v>
      </c>
      <c r="G2414" s="9" t="s">
        <v>277</v>
      </c>
      <c r="H2414" s="9" t="s">
        <v>277</v>
      </c>
      <c r="I2414" s="9" t="s">
        <v>277</v>
      </c>
      <c r="J2414" s="9" t="s">
        <v>277</v>
      </c>
      <c r="K2414" s="9" t="s">
        <v>277</v>
      </c>
      <c r="L2414" s="9" t="s">
        <v>277</v>
      </c>
      <c r="M2414" s="65">
        <v>305.7</v>
      </c>
      <c r="N2414" s="65"/>
      <c r="P2414" s="65">
        <f t="shared" si="61"/>
        <v>305.7</v>
      </c>
    </row>
    <row r="2415" spans="1:18" ht="15">
      <c r="A2415" s="238" t="s">
        <v>2482</v>
      </c>
      <c r="B2415" s="61" t="s">
        <v>2511</v>
      </c>
      <c r="C2415" s="3"/>
      <c r="D2415" s="3"/>
      <c r="E2415" s="9" t="s">
        <v>277</v>
      </c>
      <c r="F2415" s="9" t="s">
        <v>277</v>
      </c>
      <c r="G2415" s="9" t="s">
        <v>277</v>
      </c>
      <c r="H2415" s="9" t="s">
        <v>277</v>
      </c>
      <c r="I2415" s="9" t="s">
        <v>277</v>
      </c>
      <c r="J2415" s="9" t="s">
        <v>277</v>
      </c>
      <c r="K2415" s="9" t="s">
        <v>277</v>
      </c>
      <c r="L2415" s="9" t="s">
        <v>277</v>
      </c>
      <c r="M2415" s="65">
        <v>305.5</v>
      </c>
      <c r="N2415" s="65"/>
      <c r="P2415" s="65">
        <f t="shared" si="61"/>
        <v>305.5</v>
      </c>
    </row>
    <row r="2416" spans="1:18" ht="15">
      <c r="A2416" s="238" t="s">
        <v>2483</v>
      </c>
      <c r="B2416" s="181" t="s">
        <v>1266</v>
      </c>
      <c r="C2416" s="3"/>
      <c r="D2416" s="3"/>
      <c r="E2416" s="9" t="s">
        <v>277</v>
      </c>
      <c r="F2416" s="9" t="s">
        <v>277</v>
      </c>
      <c r="G2416" s="9" t="s">
        <v>277</v>
      </c>
      <c r="H2416" s="9" t="s">
        <v>277</v>
      </c>
      <c r="I2416" s="9">
        <v>305.49999999999454</v>
      </c>
      <c r="J2416" s="9" t="s">
        <v>277</v>
      </c>
      <c r="K2416" s="9" t="s">
        <v>277</v>
      </c>
      <c r="L2416" s="9" t="s">
        <v>277</v>
      </c>
      <c r="M2416" s="9" t="s">
        <v>277</v>
      </c>
      <c r="P2416" s="65">
        <f t="shared" si="61"/>
        <v>305.49999999999454</v>
      </c>
    </row>
    <row r="2417" spans="1:16" ht="15">
      <c r="A2417" s="238" t="s">
        <v>2484</v>
      </c>
      <c r="B2417" s="61" t="s">
        <v>2530</v>
      </c>
      <c r="C2417" s="3"/>
      <c r="D2417" s="3"/>
      <c r="E2417" s="9" t="s">
        <v>277</v>
      </c>
      <c r="F2417" s="9" t="s">
        <v>277</v>
      </c>
      <c r="G2417" s="9" t="s">
        <v>277</v>
      </c>
      <c r="H2417" s="9" t="s">
        <v>277</v>
      </c>
      <c r="I2417" s="9" t="s">
        <v>277</v>
      </c>
      <c r="J2417" s="9" t="s">
        <v>277</v>
      </c>
      <c r="K2417" s="9" t="s">
        <v>277</v>
      </c>
      <c r="L2417" s="9" t="s">
        <v>277</v>
      </c>
      <c r="M2417" s="65">
        <v>294.5</v>
      </c>
      <c r="N2417" s="65"/>
      <c r="P2417" s="65">
        <f t="shared" si="61"/>
        <v>294.5</v>
      </c>
    </row>
    <row r="2418" spans="1:16" ht="15">
      <c r="A2418" s="238" t="s">
        <v>2485</v>
      </c>
      <c r="B2418" s="61" t="s">
        <v>2522</v>
      </c>
      <c r="C2418" s="3"/>
      <c r="D2418" s="3"/>
      <c r="E2418" s="9" t="s">
        <v>277</v>
      </c>
      <c r="F2418" s="9" t="s">
        <v>277</v>
      </c>
      <c r="G2418" s="9" t="s">
        <v>277</v>
      </c>
      <c r="H2418" s="9" t="s">
        <v>277</v>
      </c>
      <c r="I2418" s="9" t="s">
        <v>277</v>
      </c>
      <c r="J2418" s="9" t="s">
        <v>277</v>
      </c>
      <c r="K2418" s="9" t="s">
        <v>277</v>
      </c>
      <c r="L2418" s="9" t="s">
        <v>277</v>
      </c>
      <c r="M2418" s="65">
        <v>287.7</v>
      </c>
      <c r="N2418" s="65"/>
      <c r="P2418" s="65">
        <f t="shared" si="61"/>
        <v>287.7</v>
      </c>
    </row>
    <row r="2419" spans="1:16" ht="15">
      <c r="A2419" s="238" t="s">
        <v>2486</v>
      </c>
      <c r="B2419" s="61" t="s">
        <v>2514</v>
      </c>
      <c r="C2419" s="3"/>
      <c r="D2419" s="3"/>
      <c r="E2419" s="9" t="s">
        <v>277</v>
      </c>
      <c r="F2419" s="9" t="s">
        <v>277</v>
      </c>
      <c r="G2419" s="9" t="s">
        <v>277</v>
      </c>
      <c r="H2419" s="9" t="s">
        <v>277</v>
      </c>
      <c r="I2419" s="9" t="s">
        <v>277</v>
      </c>
      <c r="J2419" s="9" t="s">
        <v>277</v>
      </c>
      <c r="K2419" s="9" t="s">
        <v>277</v>
      </c>
      <c r="L2419" s="9" t="s">
        <v>277</v>
      </c>
      <c r="M2419" s="65">
        <v>278.3</v>
      </c>
      <c r="N2419" s="65"/>
      <c r="P2419" s="65">
        <f t="shared" si="61"/>
        <v>278.3</v>
      </c>
    </row>
    <row r="2420" spans="1:16" ht="15">
      <c r="A2420" s="238" t="s">
        <v>2487</v>
      </c>
      <c r="B2420" s="61" t="s">
        <v>2517</v>
      </c>
      <c r="C2420" s="3"/>
      <c r="D2420" s="3"/>
      <c r="E2420" s="9" t="s">
        <v>277</v>
      </c>
      <c r="F2420" s="9" t="s">
        <v>277</v>
      </c>
      <c r="G2420" s="9" t="s">
        <v>277</v>
      </c>
      <c r="H2420" s="9" t="s">
        <v>277</v>
      </c>
      <c r="I2420" s="9" t="s">
        <v>277</v>
      </c>
      <c r="J2420" s="9" t="s">
        <v>277</v>
      </c>
      <c r="K2420" s="9" t="s">
        <v>277</v>
      </c>
      <c r="L2420" s="9" t="s">
        <v>277</v>
      </c>
      <c r="M2420" s="65">
        <v>278.29999999999995</v>
      </c>
      <c r="N2420" s="65"/>
      <c r="P2420" s="65">
        <f t="shared" si="61"/>
        <v>278.29999999999995</v>
      </c>
    </row>
    <row r="2421" spans="1:16" ht="15">
      <c r="A2421" s="238" t="s">
        <v>2488</v>
      </c>
      <c r="B2421" s="61" t="s">
        <v>2508</v>
      </c>
      <c r="C2421" s="3"/>
      <c r="D2421" s="3"/>
      <c r="E2421" s="9" t="s">
        <v>277</v>
      </c>
      <c r="F2421" s="9" t="s">
        <v>277</v>
      </c>
      <c r="G2421" s="9" t="s">
        <v>277</v>
      </c>
      <c r="H2421" s="9" t="s">
        <v>277</v>
      </c>
      <c r="I2421" s="9" t="s">
        <v>277</v>
      </c>
      <c r="J2421" s="9" t="s">
        <v>277</v>
      </c>
      <c r="K2421" s="9" t="s">
        <v>277</v>
      </c>
      <c r="L2421" s="9" t="s">
        <v>277</v>
      </c>
      <c r="M2421" s="65">
        <v>273.79999999999995</v>
      </c>
      <c r="N2421" s="65"/>
      <c r="P2421" s="65">
        <f t="shared" si="61"/>
        <v>273.79999999999995</v>
      </c>
    </row>
    <row r="2422" spans="1:16" ht="15">
      <c r="A2422" s="238" t="s">
        <v>2489</v>
      </c>
      <c r="B2422" s="61" t="s">
        <v>2521</v>
      </c>
      <c r="C2422" s="3"/>
      <c r="D2422" s="3"/>
      <c r="E2422" s="9" t="s">
        <v>277</v>
      </c>
      <c r="F2422" s="9" t="s">
        <v>277</v>
      </c>
      <c r="G2422" s="9" t="s">
        <v>277</v>
      </c>
      <c r="H2422" s="9" t="s">
        <v>277</v>
      </c>
      <c r="I2422" s="9" t="s">
        <v>277</v>
      </c>
      <c r="J2422" s="9" t="s">
        <v>277</v>
      </c>
      <c r="K2422" s="9" t="s">
        <v>277</v>
      </c>
      <c r="L2422" s="9" t="s">
        <v>277</v>
      </c>
      <c r="M2422" s="65">
        <v>270.2</v>
      </c>
      <c r="N2422" s="65"/>
      <c r="P2422" s="65">
        <f t="shared" si="61"/>
        <v>270.2</v>
      </c>
    </row>
    <row r="2423" spans="1:16" ht="15">
      <c r="A2423" s="238" t="s">
        <v>2490</v>
      </c>
      <c r="B2423" s="61" t="s">
        <v>2505</v>
      </c>
      <c r="C2423" s="3"/>
      <c r="D2423" s="3"/>
      <c r="E2423" s="9" t="s">
        <v>277</v>
      </c>
      <c r="F2423" s="9" t="s">
        <v>277</v>
      </c>
      <c r="G2423" s="9" t="s">
        <v>277</v>
      </c>
      <c r="H2423" s="9" t="s">
        <v>277</v>
      </c>
      <c r="I2423" s="9" t="s">
        <v>277</v>
      </c>
      <c r="J2423" s="9" t="s">
        <v>277</v>
      </c>
      <c r="K2423" s="9" t="s">
        <v>277</v>
      </c>
      <c r="L2423" s="9" t="s">
        <v>277</v>
      </c>
      <c r="M2423" s="65">
        <v>268</v>
      </c>
      <c r="N2423" s="65"/>
      <c r="P2423" s="65">
        <f t="shared" si="61"/>
        <v>268</v>
      </c>
    </row>
    <row r="2424" spans="1:16" ht="15">
      <c r="A2424" s="238" t="s">
        <v>2491</v>
      </c>
      <c r="B2424" s="61" t="s">
        <v>2516</v>
      </c>
      <c r="C2424" s="3"/>
      <c r="D2424" s="3"/>
      <c r="E2424" s="9" t="s">
        <v>277</v>
      </c>
      <c r="F2424" s="9" t="s">
        <v>277</v>
      </c>
      <c r="G2424" s="9" t="s">
        <v>277</v>
      </c>
      <c r="H2424" s="9" t="s">
        <v>277</v>
      </c>
      <c r="I2424" s="9" t="s">
        <v>277</v>
      </c>
      <c r="J2424" s="9" t="s">
        <v>277</v>
      </c>
      <c r="K2424" s="9" t="s">
        <v>277</v>
      </c>
      <c r="L2424" s="9" t="s">
        <v>277</v>
      </c>
      <c r="M2424" s="65">
        <v>264.3</v>
      </c>
      <c r="N2424" s="65"/>
      <c r="P2424" s="65">
        <f t="shared" si="61"/>
        <v>264.3</v>
      </c>
    </row>
    <row r="2425" spans="1:16" ht="15">
      <c r="A2425" s="238" t="s">
        <v>2492</v>
      </c>
      <c r="B2425" s="61" t="s">
        <v>2612</v>
      </c>
      <c r="C2425" s="3"/>
      <c r="D2425" s="3"/>
      <c r="E2425" s="9" t="s">
        <v>277</v>
      </c>
      <c r="F2425" s="9" t="s">
        <v>277</v>
      </c>
      <c r="G2425" s="9" t="s">
        <v>277</v>
      </c>
      <c r="H2425" s="9" t="s">
        <v>277</v>
      </c>
      <c r="I2425" s="9" t="s">
        <v>277</v>
      </c>
      <c r="J2425" s="9" t="s">
        <v>277</v>
      </c>
      <c r="K2425" s="9" t="s">
        <v>277</v>
      </c>
      <c r="L2425" s="9" t="s">
        <v>277</v>
      </c>
      <c r="M2425" s="65">
        <v>260.3</v>
      </c>
      <c r="N2425" s="65"/>
      <c r="P2425" s="65">
        <f t="shared" si="61"/>
        <v>260.3</v>
      </c>
    </row>
    <row r="2426" spans="1:16" ht="15">
      <c r="A2426" s="238" t="s">
        <v>2493</v>
      </c>
      <c r="B2426" s="226" t="s">
        <v>1577</v>
      </c>
      <c r="C2426" s="3"/>
      <c r="D2426" s="3"/>
      <c r="E2426" s="9" t="s">
        <v>277</v>
      </c>
      <c r="F2426" s="9" t="s">
        <v>277</v>
      </c>
      <c r="G2426" s="9" t="s">
        <v>277</v>
      </c>
      <c r="H2426" s="9" t="s">
        <v>277</v>
      </c>
      <c r="I2426" s="9" t="s">
        <v>277</v>
      </c>
      <c r="J2426" s="9">
        <v>252.29999999999927</v>
      </c>
      <c r="K2426" s="9" t="s">
        <v>277</v>
      </c>
      <c r="L2426" s="9" t="s">
        <v>277</v>
      </c>
      <c r="M2426" s="9" t="s">
        <v>277</v>
      </c>
      <c r="P2426" s="65">
        <f t="shared" si="61"/>
        <v>252.29999999999927</v>
      </c>
    </row>
    <row r="2427" spans="1:16" ht="15">
      <c r="A2427" s="238" t="s">
        <v>2494</v>
      </c>
      <c r="B2427" s="61" t="s">
        <v>2509</v>
      </c>
      <c r="C2427" s="3"/>
      <c r="D2427" s="3"/>
      <c r="E2427" s="9" t="s">
        <v>277</v>
      </c>
      <c r="F2427" s="9" t="s">
        <v>277</v>
      </c>
      <c r="G2427" s="9" t="s">
        <v>277</v>
      </c>
      <c r="H2427" s="9" t="s">
        <v>277</v>
      </c>
      <c r="I2427" s="9" t="s">
        <v>277</v>
      </c>
      <c r="J2427" s="9" t="s">
        <v>277</v>
      </c>
      <c r="K2427" s="9" t="s">
        <v>277</v>
      </c>
      <c r="L2427" s="9" t="s">
        <v>277</v>
      </c>
      <c r="M2427" s="65">
        <v>245</v>
      </c>
      <c r="N2427" s="65"/>
      <c r="P2427" s="65">
        <f t="shared" si="61"/>
        <v>245</v>
      </c>
    </row>
    <row r="2428" spans="1:16" ht="15">
      <c r="A2428" s="238" t="s">
        <v>2495</v>
      </c>
      <c r="B2428" s="61" t="s">
        <v>2528</v>
      </c>
      <c r="C2428" s="3"/>
      <c r="D2428" s="3"/>
      <c r="E2428" s="9" t="s">
        <v>277</v>
      </c>
      <c r="F2428" s="9" t="s">
        <v>277</v>
      </c>
      <c r="G2428" s="9" t="s">
        <v>277</v>
      </c>
      <c r="H2428" s="9" t="s">
        <v>277</v>
      </c>
      <c r="I2428" s="9" t="s">
        <v>277</v>
      </c>
      <c r="J2428" s="9" t="s">
        <v>277</v>
      </c>
      <c r="K2428" s="9" t="s">
        <v>277</v>
      </c>
      <c r="L2428" s="9" t="s">
        <v>277</v>
      </c>
      <c r="M2428" s="65">
        <v>242.7</v>
      </c>
      <c r="N2428" s="65"/>
      <c r="P2428" s="65">
        <f t="shared" si="61"/>
        <v>242.7</v>
      </c>
    </row>
    <row r="2429" spans="1:16" ht="15">
      <c r="A2429" s="238" t="s">
        <v>2496</v>
      </c>
      <c r="B2429" s="61" t="s">
        <v>2519</v>
      </c>
      <c r="C2429" s="3"/>
      <c r="D2429" s="3"/>
      <c r="E2429" s="9" t="s">
        <v>277</v>
      </c>
      <c r="F2429" s="9" t="s">
        <v>277</v>
      </c>
      <c r="G2429" s="9" t="s">
        <v>277</v>
      </c>
      <c r="H2429" s="9" t="s">
        <v>277</v>
      </c>
      <c r="I2429" s="9" t="s">
        <v>277</v>
      </c>
      <c r="J2429" s="9" t="s">
        <v>277</v>
      </c>
      <c r="K2429" s="9" t="s">
        <v>277</v>
      </c>
      <c r="L2429" s="9" t="s">
        <v>277</v>
      </c>
      <c r="M2429" s="65">
        <v>241</v>
      </c>
      <c r="N2429" s="65"/>
      <c r="P2429" s="65">
        <f t="shared" si="61"/>
        <v>241</v>
      </c>
    </row>
    <row r="2430" spans="1:16" ht="15">
      <c r="A2430" s="238" t="s">
        <v>2497</v>
      </c>
      <c r="B2430" s="61" t="s">
        <v>2515</v>
      </c>
      <c r="C2430" s="3"/>
      <c r="D2430" s="3"/>
      <c r="E2430" s="9" t="s">
        <v>277</v>
      </c>
      <c r="F2430" s="9" t="s">
        <v>277</v>
      </c>
      <c r="G2430" s="9" t="s">
        <v>277</v>
      </c>
      <c r="H2430" s="9" t="s">
        <v>277</v>
      </c>
      <c r="I2430" s="9" t="s">
        <v>277</v>
      </c>
      <c r="J2430" s="9" t="s">
        <v>277</v>
      </c>
      <c r="K2430" s="9" t="s">
        <v>277</v>
      </c>
      <c r="L2430" s="9" t="s">
        <v>277</v>
      </c>
      <c r="M2430" s="65">
        <v>234.3</v>
      </c>
      <c r="N2430" s="65"/>
      <c r="P2430" s="65">
        <f t="shared" si="61"/>
        <v>234.3</v>
      </c>
    </row>
    <row r="2431" spans="1:16" ht="15">
      <c r="A2431" s="238" t="s">
        <v>2498</v>
      </c>
      <c r="B2431" s="61" t="s">
        <v>650</v>
      </c>
      <c r="E2431" s="9" t="s">
        <v>277</v>
      </c>
      <c r="F2431" s="9" t="s">
        <v>277</v>
      </c>
      <c r="G2431" s="9" t="s">
        <v>277</v>
      </c>
      <c r="H2431" s="9">
        <v>234.20000000000073</v>
      </c>
      <c r="I2431" s="9" t="s">
        <v>277</v>
      </c>
      <c r="J2431" s="9" t="s">
        <v>277</v>
      </c>
      <c r="K2431" s="9" t="s">
        <v>277</v>
      </c>
      <c r="L2431" s="9" t="s">
        <v>277</v>
      </c>
      <c r="M2431" s="9" t="s">
        <v>277</v>
      </c>
      <c r="P2431" s="65">
        <f t="shared" si="61"/>
        <v>234.20000000000073</v>
      </c>
    </row>
    <row r="2432" spans="1:16" ht="15">
      <c r="A2432" s="238" t="s">
        <v>2499</v>
      </c>
      <c r="B2432" s="61" t="s">
        <v>2524</v>
      </c>
      <c r="C2432" s="3"/>
      <c r="D2432" s="3"/>
      <c r="E2432" s="9" t="s">
        <v>277</v>
      </c>
      <c r="F2432" s="9" t="s">
        <v>277</v>
      </c>
      <c r="G2432" s="9" t="s">
        <v>277</v>
      </c>
      <c r="H2432" s="9" t="s">
        <v>277</v>
      </c>
      <c r="I2432" s="9" t="s">
        <v>277</v>
      </c>
      <c r="J2432" s="9" t="s">
        <v>277</v>
      </c>
      <c r="K2432" s="9" t="s">
        <v>277</v>
      </c>
      <c r="L2432" s="9" t="s">
        <v>277</v>
      </c>
      <c r="M2432" s="65">
        <v>216</v>
      </c>
      <c r="N2432" s="65"/>
      <c r="P2432" s="65">
        <f t="shared" si="61"/>
        <v>216</v>
      </c>
    </row>
    <row r="2433" spans="1:16" ht="15">
      <c r="A2433" s="238" t="s">
        <v>2500</v>
      </c>
      <c r="B2433" s="226" t="s">
        <v>1594</v>
      </c>
      <c r="C2433" s="3"/>
      <c r="D2433" s="3"/>
      <c r="E2433" s="9" t="s">
        <v>277</v>
      </c>
      <c r="F2433" s="9" t="s">
        <v>277</v>
      </c>
      <c r="G2433" s="9" t="s">
        <v>277</v>
      </c>
      <c r="H2433" s="9" t="s">
        <v>277</v>
      </c>
      <c r="I2433" s="9" t="s">
        <v>277</v>
      </c>
      <c r="J2433" s="9" t="s">
        <v>277</v>
      </c>
      <c r="K2433" s="9">
        <v>213.64999999999964</v>
      </c>
      <c r="L2433" s="9" t="s">
        <v>277</v>
      </c>
      <c r="M2433" s="9" t="s">
        <v>277</v>
      </c>
      <c r="P2433" s="65">
        <f t="shared" si="61"/>
        <v>213.64999999999964</v>
      </c>
    </row>
    <row r="2434" spans="1:16" ht="15">
      <c r="A2434" s="238" t="s">
        <v>2501</v>
      </c>
      <c r="B2434" s="61" t="s">
        <v>2504</v>
      </c>
      <c r="C2434" s="3"/>
      <c r="D2434" s="3"/>
      <c r="E2434" s="9" t="s">
        <v>277</v>
      </c>
      <c r="F2434" s="9" t="s">
        <v>277</v>
      </c>
      <c r="G2434" s="9" t="s">
        <v>277</v>
      </c>
      <c r="H2434" s="9" t="s">
        <v>277</v>
      </c>
      <c r="I2434" s="9" t="s">
        <v>277</v>
      </c>
      <c r="J2434" s="9" t="s">
        <v>277</v>
      </c>
      <c r="K2434" s="9" t="s">
        <v>277</v>
      </c>
      <c r="L2434" s="9" t="s">
        <v>277</v>
      </c>
      <c r="M2434" s="65">
        <v>196.5</v>
      </c>
      <c r="N2434" s="65"/>
      <c r="P2434" s="65">
        <f t="shared" si="61"/>
        <v>196.5</v>
      </c>
    </row>
    <row r="2435" spans="1:16" ht="15">
      <c r="A2435" s="238" t="s">
        <v>2502</v>
      </c>
      <c r="B2435" s="61" t="s">
        <v>2510</v>
      </c>
      <c r="C2435" s="3"/>
      <c r="D2435" s="3"/>
      <c r="E2435" s="9" t="s">
        <v>277</v>
      </c>
      <c r="F2435" s="9" t="s">
        <v>277</v>
      </c>
      <c r="G2435" s="9" t="s">
        <v>277</v>
      </c>
      <c r="H2435" s="9" t="s">
        <v>277</v>
      </c>
      <c r="I2435" s="9" t="s">
        <v>277</v>
      </c>
      <c r="J2435" s="9" t="s">
        <v>277</v>
      </c>
      <c r="K2435" s="9" t="s">
        <v>277</v>
      </c>
      <c r="L2435" s="9" t="s">
        <v>277</v>
      </c>
      <c r="M2435" s="65">
        <v>190.8</v>
      </c>
      <c r="N2435" s="65"/>
      <c r="P2435" s="65">
        <f t="shared" si="61"/>
        <v>190.8</v>
      </c>
    </row>
    <row r="2436" spans="1:16" ht="15">
      <c r="A2436" s="238" t="s">
        <v>2531</v>
      </c>
      <c r="B2436" s="170" t="s">
        <v>1273</v>
      </c>
      <c r="C2436" s="3"/>
      <c r="D2436" s="3"/>
      <c r="E2436" s="9" t="s">
        <v>277</v>
      </c>
      <c r="F2436" s="9" t="s">
        <v>277</v>
      </c>
      <c r="G2436" s="9" t="s">
        <v>277</v>
      </c>
      <c r="H2436" s="9" t="s">
        <v>277</v>
      </c>
      <c r="I2436" s="9">
        <v>183.80000000000291</v>
      </c>
      <c r="J2436" s="9" t="s">
        <v>277</v>
      </c>
      <c r="K2436" s="9" t="s">
        <v>277</v>
      </c>
      <c r="L2436" s="9" t="s">
        <v>277</v>
      </c>
      <c r="M2436" s="9" t="s">
        <v>277</v>
      </c>
      <c r="P2436" s="65">
        <f t="shared" si="61"/>
        <v>183.80000000000291</v>
      </c>
    </row>
    <row r="2437" spans="1:16" ht="15">
      <c r="A2437" s="238" t="s">
        <v>2613</v>
      </c>
      <c r="B2437" s="61" t="s">
        <v>2513</v>
      </c>
      <c r="C2437" s="3"/>
      <c r="D2437" s="3"/>
      <c r="E2437" s="9" t="s">
        <v>277</v>
      </c>
      <c r="F2437" s="9" t="s">
        <v>277</v>
      </c>
      <c r="G2437" s="9" t="s">
        <v>277</v>
      </c>
      <c r="H2437" s="9" t="s">
        <v>277</v>
      </c>
      <c r="I2437" s="9" t="s">
        <v>277</v>
      </c>
      <c r="J2437" s="9" t="s">
        <v>277</v>
      </c>
      <c r="K2437" s="9" t="s">
        <v>277</v>
      </c>
      <c r="L2437" s="9" t="s">
        <v>277</v>
      </c>
      <c r="M2437" s="65">
        <v>180</v>
      </c>
      <c r="N2437" s="65"/>
      <c r="P2437" s="65">
        <f t="shared" si="61"/>
        <v>180</v>
      </c>
    </row>
    <row r="2438" spans="1:16" ht="15">
      <c r="A2438" s="238" t="s">
        <v>2626</v>
      </c>
      <c r="B2438" s="61" t="s">
        <v>2506</v>
      </c>
      <c r="C2438" s="3"/>
      <c r="D2438" s="3"/>
      <c r="E2438" s="9" t="s">
        <v>277</v>
      </c>
      <c r="F2438" s="9" t="s">
        <v>277</v>
      </c>
      <c r="G2438" s="9" t="s">
        <v>277</v>
      </c>
      <c r="H2438" s="9" t="s">
        <v>277</v>
      </c>
      <c r="I2438" s="9" t="s">
        <v>277</v>
      </c>
      <c r="J2438" s="9" t="s">
        <v>277</v>
      </c>
      <c r="K2438" s="9" t="s">
        <v>277</v>
      </c>
      <c r="L2438" s="9" t="s">
        <v>277</v>
      </c>
      <c r="M2438" s="65">
        <v>179.4</v>
      </c>
      <c r="N2438" s="65"/>
      <c r="P2438" s="65">
        <f t="shared" si="61"/>
        <v>179.4</v>
      </c>
    </row>
    <row r="2439" spans="1:16" ht="15">
      <c r="A2439" s="238" t="s">
        <v>2662</v>
      </c>
      <c r="B2439" s="61" t="s">
        <v>163</v>
      </c>
      <c r="E2439" s="9" t="s">
        <v>277</v>
      </c>
      <c r="F2439" s="9" t="s">
        <v>277</v>
      </c>
      <c r="G2439" s="9">
        <v>163.9</v>
      </c>
      <c r="H2439" s="9" t="s">
        <v>277</v>
      </c>
      <c r="I2439" s="9" t="s">
        <v>277</v>
      </c>
      <c r="J2439" s="9" t="s">
        <v>277</v>
      </c>
      <c r="K2439" s="9" t="s">
        <v>277</v>
      </c>
      <c r="L2439" s="9" t="s">
        <v>277</v>
      </c>
      <c r="M2439" s="9" t="s">
        <v>277</v>
      </c>
      <c r="P2439" s="65">
        <f t="shared" si="61"/>
        <v>163.9</v>
      </c>
    </row>
    <row r="2440" spans="1:16" ht="15">
      <c r="A2440" s="238" t="s">
        <v>2663</v>
      </c>
      <c r="B2440" s="170" t="s">
        <v>1282</v>
      </c>
      <c r="C2440" s="3"/>
      <c r="D2440" s="3"/>
      <c r="E2440" s="9" t="s">
        <v>277</v>
      </c>
      <c r="F2440" s="9" t="s">
        <v>277</v>
      </c>
      <c r="G2440" s="9" t="s">
        <v>277</v>
      </c>
      <c r="H2440" s="9" t="s">
        <v>277</v>
      </c>
      <c r="I2440" s="9">
        <v>159.39999999999964</v>
      </c>
      <c r="J2440" s="9" t="s">
        <v>277</v>
      </c>
      <c r="K2440" s="9" t="s">
        <v>277</v>
      </c>
      <c r="L2440" s="9" t="s">
        <v>277</v>
      </c>
      <c r="M2440" s="9" t="s">
        <v>277</v>
      </c>
      <c r="P2440" s="65">
        <f t="shared" si="61"/>
        <v>159.39999999999964</v>
      </c>
    </row>
    <row r="2441" spans="1:16" ht="15">
      <c r="A2441" s="238" t="s">
        <v>2664</v>
      </c>
      <c r="B2441" s="226" t="s">
        <v>1595</v>
      </c>
      <c r="C2441" s="3"/>
      <c r="D2441" s="3"/>
      <c r="E2441" s="9" t="s">
        <v>277</v>
      </c>
      <c r="F2441" s="9" t="s">
        <v>277</v>
      </c>
      <c r="G2441" s="9" t="s">
        <v>277</v>
      </c>
      <c r="H2441" s="9" t="s">
        <v>277</v>
      </c>
      <c r="I2441" s="9" t="s">
        <v>277</v>
      </c>
      <c r="J2441" s="9" t="s">
        <v>277</v>
      </c>
      <c r="K2441" s="9">
        <v>133.49999999999909</v>
      </c>
      <c r="L2441" s="9" t="s">
        <v>277</v>
      </c>
      <c r="M2441" s="9" t="s">
        <v>277</v>
      </c>
      <c r="P2441" s="65">
        <f t="shared" si="61"/>
        <v>133.49999999999909</v>
      </c>
    </row>
    <row r="2442" spans="1:16" ht="15">
      <c r="A2442" s="238" t="s">
        <v>2665</v>
      </c>
      <c r="B2442" s="170" t="s">
        <v>1274</v>
      </c>
      <c r="C2442" s="3"/>
      <c r="D2442" s="3"/>
      <c r="E2442" s="9" t="s">
        <v>277</v>
      </c>
      <c r="F2442" s="9" t="s">
        <v>277</v>
      </c>
      <c r="G2442" s="9" t="s">
        <v>277</v>
      </c>
      <c r="H2442" s="9" t="s">
        <v>277</v>
      </c>
      <c r="I2442" s="9">
        <v>111.40000000000327</v>
      </c>
      <c r="J2442" s="9" t="s">
        <v>277</v>
      </c>
      <c r="K2442" s="9" t="s">
        <v>277</v>
      </c>
      <c r="L2442" s="9" t="s">
        <v>277</v>
      </c>
      <c r="M2442" s="9" t="s">
        <v>277</v>
      </c>
      <c r="P2442" s="65">
        <f t="shared" si="61"/>
        <v>111.40000000000327</v>
      </c>
    </row>
    <row r="2443" spans="1:16" ht="15">
      <c r="A2443" s="238" t="s">
        <v>2666</v>
      </c>
      <c r="B2443" s="61" t="s">
        <v>2518</v>
      </c>
      <c r="C2443" s="3"/>
      <c r="D2443" s="3"/>
      <c r="E2443" s="9" t="s">
        <v>277</v>
      </c>
      <c r="F2443" s="9" t="s">
        <v>277</v>
      </c>
      <c r="G2443" s="9" t="s">
        <v>277</v>
      </c>
      <c r="H2443" s="9" t="s">
        <v>277</v>
      </c>
      <c r="I2443" s="9" t="s">
        <v>277</v>
      </c>
      <c r="J2443" s="9" t="s">
        <v>277</v>
      </c>
      <c r="K2443" s="9" t="s">
        <v>277</v>
      </c>
      <c r="L2443" s="9" t="s">
        <v>277</v>
      </c>
      <c r="M2443" s="65">
        <v>43.4</v>
      </c>
      <c r="N2443" s="65"/>
      <c r="P2443" s="65">
        <f t="shared" si="61"/>
        <v>43.4</v>
      </c>
    </row>
    <row r="2444" spans="1:16" ht="15">
      <c r="A2444" s="28"/>
      <c r="B2444" s="61"/>
      <c r="E2444" s="9"/>
      <c r="F2444" s="9"/>
      <c r="G2444" s="9"/>
      <c r="H2444" s="9"/>
      <c r="L2444" s="67"/>
      <c r="M2444" s="67"/>
      <c r="N2444" s="65"/>
    </row>
    <row r="2445" spans="1:16" ht="15">
      <c r="A2445" s="28"/>
      <c r="B2445" s="61"/>
      <c r="E2445" s="9"/>
      <c r="L2445" s="67"/>
      <c r="M2445" s="67"/>
    </row>
    <row r="2446" spans="1:16" ht="15">
      <c r="A2446" s="28"/>
      <c r="B2446" s="61"/>
      <c r="E2446" s="9"/>
      <c r="L2446" s="67"/>
      <c r="M2446" s="67"/>
    </row>
    <row r="2447" spans="1:16" ht="25.5">
      <c r="A2447" s="23" t="s">
        <v>194</v>
      </c>
      <c r="L2447" s="67"/>
      <c r="M2447" s="67"/>
    </row>
    <row r="2449" spans="1:21" ht="15">
      <c r="A2449" s="38"/>
      <c r="B2449" s="38"/>
      <c r="C2449" s="38"/>
      <c r="D2449" s="38"/>
      <c r="E2449" s="59">
        <v>2016</v>
      </c>
      <c r="F2449" s="59">
        <v>2017</v>
      </c>
      <c r="G2449" s="59">
        <v>2018</v>
      </c>
      <c r="H2449" s="59">
        <v>2019</v>
      </c>
      <c r="I2449" s="59">
        <v>2020</v>
      </c>
      <c r="J2449" s="59">
        <v>2021</v>
      </c>
      <c r="K2449" s="59">
        <v>2022</v>
      </c>
      <c r="L2449" s="59">
        <v>2023</v>
      </c>
      <c r="M2449" s="59">
        <v>2024</v>
      </c>
      <c r="P2449" s="68" t="s">
        <v>40</v>
      </c>
    </row>
    <row r="2450" spans="1:21" ht="15">
      <c r="A2450" s="28" t="s">
        <v>0</v>
      </c>
      <c r="B2450" s="61" t="s">
        <v>21</v>
      </c>
      <c r="E2450" s="179">
        <v>470</v>
      </c>
      <c r="F2450" s="175">
        <v>472</v>
      </c>
      <c r="G2450" s="175">
        <v>708.3</v>
      </c>
      <c r="H2450" s="179">
        <v>550.20000000000073</v>
      </c>
      <c r="I2450" s="9">
        <v>0</v>
      </c>
      <c r="J2450" s="179">
        <v>1036.4000000000015</v>
      </c>
      <c r="K2450" s="9">
        <v>603.29999999999927</v>
      </c>
      <c r="L2450" s="9">
        <v>526.29999999999927</v>
      </c>
      <c r="M2450" s="176">
        <v>1028.3</v>
      </c>
      <c r="P2450" s="65">
        <f t="shared" ref="P2450:P2481" si="62">SUM(E2450:M2450)</f>
        <v>5394.8000000000011</v>
      </c>
      <c r="R2450" t="s">
        <v>2898</v>
      </c>
      <c r="U2450" s="3" t="s">
        <v>2899</v>
      </c>
    </row>
    <row r="2451" spans="1:21" ht="15">
      <c r="A2451" s="28" t="s">
        <v>2</v>
      </c>
      <c r="B2451" s="61" t="s">
        <v>17</v>
      </c>
      <c r="E2451" s="9">
        <v>278.5</v>
      </c>
      <c r="F2451" s="179">
        <v>439.5</v>
      </c>
      <c r="G2451" s="9">
        <v>364.4</v>
      </c>
      <c r="H2451" s="179">
        <v>749.60000000000036</v>
      </c>
      <c r="I2451" s="9">
        <v>0</v>
      </c>
      <c r="J2451" s="9">
        <v>803.00000000000273</v>
      </c>
      <c r="K2451" s="174">
        <v>1061.3999999999996</v>
      </c>
      <c r="L2451" s="9">
        <v>450.90000000000055</v>
      </c>
      <c r="M2451" s="9">
        <v>845.7</v>
      </c>
      <c r="P2451" s="65">
        <f t="shared" si="62"/>
        <v>4993.0000000000027</v>
      </c>
      <c r="R2451" t="s">
        <v>811</v>
      </c>
    </row>
    <row r="2452" spans="1:21" ht="15">
      <c r="A2452" s="28" t="s">
        <v>3</v>
      </c>
      <c r="B2452" s="61" t="s">
        <v>31</v>
      </c>
      <c r="E2452" s="9">
        <v>303.3</v>
      </c>
      <c r="F2452" s="9">
        <v>182.8</v>
      </c>
      <c r="G2452" s="176">
        <v>841.2</v>
      </c>
      <c r="H2452" s="174">
        <v>822.80000000000109</v>
      </c>
      <c r="I2452" s="9">
        <v>0</v>
      </c>
      <c r="J2452" s="9">
        <v>841.89999999999873</v>
      </c>
      <c r="K2452" s="9">
        <v>513.40000000000236</v>
      </c>
      <c r="L2452" s="9">
        <v>549.19999999999709</v>
      </c>
      <c r="M2452" s="179">
        <v>913.9000000000002</v>
      </c>
      <c r="P2452" s="65">
        <f t="shared" si="62"/>
        <v>4968.5</v>
      </c>
      <c r="R2452" t="s">
        <v>2900</v>
      </c>
      <c r="U2452" s="3" t="s">
        <v>1358</v>
      </c>
    </row>
    <row r="2453" spans="1:21" ht="15">
      <c r="A2453" s="28" t="s">
        <v>5</v>
      </c>
      <c r="B2453" s="61" t="s">
        <v>37</v>
      </c>
      <c r="E2453" s="179">
        <v>424.4</v>
      </c>
      <c r="F2453" s="9">
        <v>98</v>
      </c>
      <c r="G2453" s="179">
        <v>526.29999999999995</v>
      </c>
      <c r="H2453" s="179">
        <v>731.30000000000018</v>
      </c>
      <c r="I2453" s="9">
        <v>0</v>
      </c>
      <c r="J2453" s="9">
        <v>908.29999999999927</v>
      </c>
      <c r="K2453" s="9">
        <v>633.59999999999945</v>
      </c>
      <c r="L2453" s="9">
        <v>663</v>
      </c>
      <c r="M2453" s="9">
        <v>644.29999999999995</v>
      </c>
      <c r="P2453" s="65">
        <f t="shared" si="62"/>
        <v>4629.1999999999989</v>
      </c>
      <c r="R2453" t="s">
        <v>786</v>
      </c>
    </row>
    <row r="2454" spans="1:21" ht="15">
      <c r="A2454" s="28" t="s">
        <v>7</v>
      </c>
      <c r="B2454" s="61" t="s">
        <v>9</v>
      </c>
      <c r="E2454" s="176">
        <v>532.70000000000005</v>
      </c>
      <c r="F2454" s="9">
        <v>303</v>
      </c>
      <c r="G2454" s="9">
        <v>230.9</v>
      </c>
      <c r="H2454" s="9">
        <v>379.19999999999982</v>
      </c>
      <c r="I2454" s="9">
        <v>0</v>
      </c>
      <c r="J2454" s="179">
        <v>986.30000000000018</v>
      </c>
      <c r="K2454" s="9">
        <v>682.29999999999745</v>
      </c>
      <c r="L2454" s="174">
        <v>765.39999999999964</v>
      </c>
      <c r="M2454" s="9">
        <v>653.1</v>
      </c>
      <c r="P2454" s="65">
        <f t="shared" si="62"/>
        <v>4532.8999999999978</v>
      </c>
      <c r="R2454" t="s">
        <v>1827</v>
      </c>
      <c r="U2454" s="3" t="s">
        <v>1358</v>
      </c>
    </row>
    <row r="2455" spans="1:21" ht="15">
      <c r="A2455" s="28" t="s">
        <v>8</v>
      </c>
      <c r="B2455" s="61" t="s">
        <v>11</v>
      </c>
      <c r="E2455" s="175">
        <v>480.4</v>
      </c>
      <c r="F2455" s="9">
        <v>189.7</v>
      </c>
      <c r="G2455" s="9">
        <v>327.5</v>
      </c>
      <c r="H2455" s="176">
        <v>892.30000000000109</v>
      </c>
      <c r="I2455" s="9">
        <v>0</v>
      </c>
      <c r="J2455" s="179">
        <v>978.99999999999818</v>
      </c>
      <c r="K2455" s="9">
        <v>440.70000000000073</v>
      </c>
      <c r="L2455" s="9">
        <v>260.60000000000036</v>
      </c>
      <c r="M2455" s="9">
        <v>852.4</v>
      </c>
      <c r="P2455" s="65">
        <f t="shared" si="62"/>
        <v>4422.6000000000004</v>
      </c>
      <c r="R2455" t="s">
        <v>977</v>
      </c>
      <c r="U2455" s="3" t="s">
        <v>1358</v>
      </c>
    </row>
    <row r="2456" spans="1:21" ht="15">
      <c r="A2456" s="28" t="s">
        <v>10</v>
      </c>
      <c r="B2456" s="61" t="s">
        <v>154</v>
      </c>
      <c r="E2456" s="9" t="s">
        <v>277</v>
      </c>
      <c r="F2456" s="9" t="s">
        <v>277</v>
      </c>
      <c r="G2456" s="179">
        <v>599.29999999999995</v>
      </c>
      <c r="H2456" s="9">
        <v>527.39999999999964</v>
      </c>
      <c r="I2456" s="9">
        <v>0</v>
      </c>
      <c r="J2456" s="9">
        <v>898.49999999999909</v>
      </c>
      <c r="K2456" s="9">
        <v>632.09999999999854</v>
      </c>
      <c r="L2456" s="9">
        <v>672.70000000000255</v>
      </c>
      <c r="M2456" s="174">
        <v>1007</v>
      </c>
      <c r="P2456" s="65">
        <f t="shared" si="62"/>
        <v>4337</v>
      </c>
      <c r="R2456" t="s">
        <v>352</v>
      </c>
    </row>
    <row r="2457" spans="1:21" ht="15">
      <c r="A2457" s="28" t="s">
        <v>12</v>
      </c>
      <c r="B2457" s="61" t="s">
        <v>141</v>
      </c>
      <c r="E2457" s="9" t="s">
        <v>277</v>
      </c>
      <c r="F2457" s="9">
        <v>252.6</v>
      </c>
      <c r="G2457" s="9">
        <v>274.7</v>
      </c>
      <c r="H2457" s="175">
        <v>801.30000000000018</v>
      </c>
      <c r="I2457" s="9">
        <v>0</v>
      </c>
      <c r="J2457" s="9">
        <v>752.30000000000291</v>
      </c>
      <c r="K2457" s="9">
        <v>679.20000000000073</v>
      </c>
      <c r="L2457" s="175">
        <v>737.09999999999945</v>
      </c>
      <c r="M2457" s="9">
        <v>831.49999999999977</v>
      </c>
      <c r="P2457" s="65">
        <f t="shared" si="62"/>
        <v>4328.7000000000035</v>
      </c>
      <c r="R2457" t="s">
        <v>356</v>
      </c>
    </row>
    <row r="2458" spans="1:21" ht="15">
      <c r="A2458" s="28" t="s">
        <v>14</v>
      </c>
      <c r="B2458" s="61" t="s">
        <v>143</v>
      </c>
      <c r="E2458" s="9" t="s">
        <v>277</v>
      </c>
      <c r="F2458" s="179">
        <v>316.89999999999998</v>
      </c>
      <c r="G2458" s="9">
        <v>330.6</v>
      </c>
      <c r="H2458" s="179">
        <v>610.90000000000055</v>
      </c>
      <c r="I2458" s="9">
        <v>0</v>
      </c>
      <c r="J2458" s="175">
        <v>1108.0999999999985</v>
      </c>
      <c r="K2458" s="9">
        <v>719.50000000000182</v>
      </c>
      <c r="L2458" s="9">
        <v>392.19999999999891</v>
      </c>
      <c r="M2458" s="9">
        <v>733.5</v>
      </c>
      <c r="P2458" s="65">
        <f t="shared" si="62"/>
        <v>4211.7</v>
      </c>
      <c r="R2458" t="s">
        <v>1834</v>
      </c>
    </row>
    <row r="2459" spans="1:21" ht="15">
      <c r="A2459" s="28" t="s">
        <v>16</v>
      </c>
      <c r="B2459" s="61" t="s">
        <v>25</v>
      </c>
      <c r="E2459" s="179">
        <v>438.1</v>
      </c>
      <c r="F2459" s="179">
        <v>327.9</v>
      </c>
      <c r="G2459" s="179">
        <v>447.7</v>
      </c>
      <c r="H2459" s="9">
        <v>454.69999999999982</v>
      </c>
      <c r="I2459" s="9">
        <v>0</v>
      </c>
      <c r="J2459" s="9">
        <v>822.90000000000146</v>
      </c>
      <c r="K2459" s="9">
        <v>528.19999999999709</v>
      </c>
      <c r="L2459" s="9">
        <v>525.19999999999891</v>
      </c>
      <c r="M2459" s="9">
        <v>558.4</v>
      </c>
      <c r="P2459" s="65">
        <f t="shared" si="62"/>
        <v>4103.0999999999967</v>
      </c>
      <c r="R2459" t="s">
        <v>375</v>
      </c>
    </row>
    <row r="2460" spans="1:21" ht="15">
      <c r="A2460" s="28" t="s">
        <v>18</v>
      </c>
      <c r="B2460" s="61" t="s">
        <v>142</v>
      </c>
      <c r="E2460" s="9" t="s">
        <v>277</v>
      </c>
      <c r="F2460" s="179">
        <v>359.8</v>
      </c>
      <c r="G2460" s="9">
        <v>378.6</v>
      </c>
      <c r="H2460" s="9">
        <v>483.19999999999982</v>
      </c>
      <c r="I2460" s="9">
        <v>0</v>
      </c>
      <c r="J2460" s="9">
        <v>774.59999999999945</v>
      </c>
      <c r="K2460" s="9">
        <v>662.09999999999854</v>
      </c>
      <c r="L2460" s="9">
        <v>662.20000000000073</v>
      </c>
      <c r="M2460" s="9">
        <v>688.9</v>
      </c>
      <c r="P2460" s="65">
        <f t="shared" si="62"/>
        <v>4009.3999999999987</v>
      </c>
      <c r="R2460" t="s">
        <v>286</v>
      </c>
    </row>
    <row r="2461" spans="1:21" ht="15">
      <c r="A2461" s="28" t="s">
        <v>20</v>
      </c>
      <c r="B2461" s="61" t="s">
        <v>33</v>
      </c>
      <c r="E2461" s="9">
        <v>122.5</v>
      </c>
      <c r="F2461" s="9">
        <v>252</v>
      </c>
      <c r="G2461" s="179">
        <v>450.2</v>
      </c>
      <c r="H2461" s="9">
        <v>205.19999999999891</v>
      </c>
      <c r="I2461" s="9">
        <v>0</v>
      </c>
      <c r="J2461" s="9">
        <v>969.50000000000091</v>
      </c>
      <c r="K2461" s="179">
        <v>784.300000000002</v>
      </c>
      <c r="L2461" s="9">
        <v>384.89999999999964</v>
      </c>
      <c r="M2461" s="9">
        <v>731.7</v>
      </c>
      <c r="P2461" s="65">
        <f t="shared" si="62"/>
        <v>3900.3000000000011</v>
      </c>
      <c r="R2461" t="s">
        <v>321</v>
      </c>
    </row>
    <row r="2462" spans="1:21" ht="15">
      <c r="A2462" s="28" t="s">
        <v>22</v>
      </c>
      <c r="B2462" s="61" t="s">
        <v>153</v>
      </c>
      <c r="E2462" s="9" t="s">
        <v>277</v>
      </c>
      <c r="F2462" s="9" t="s">
        <v>277</v>
      </c>
      <c r="G2462" s="9">
        <v>243.7</v>
      </c>
      <c r="H2462" s="179">
        <v>771.89999999999964</v>
      </c>
      <c r="I2462" s="9">
        <v>0</v>
      </c>
      <c r="J2462" s="9">
        <v>943.49999999999818</v>
      </c>
      <c r="K2462" s="9">
        <v>530.79999999999836</v>
      </c>
      <c r="L2462" s="9">
        <v>549.20000000000164</v>
      </c>
      <c r="M2462" s="179">
        <v>856.59999999999991</v>
      </c>
      <c r="P2462" s="65">
        <f t="shared" si="62"/>
        <v>3895.6999999999975</v>
      </c>
      <c r="R2462" t="s">
        <v>282</v>
      </c>
      <c r="U2462" t="s">
        <v>292</v>
      </c>
    </row>
    <row r="2463" spans="1:21" ht="15">
      <c r="A2463" s="28" t="s">
        <v>24</v>
      </c>
      <c r="B2463" s="61" t="s">
        <v>15</v>
      </c>
      <c r="E2463" s="9">
        <v>222.6</v>
      </c>
      <c r="F2463" s="9">
        <v>250.6</v>
      </c>
      <c r="G2463" s="179">
        <v>544.5</v>
      </c>
      <c r="H2463" s="9">
        <v>50.399999999999636</v>
      </c>
      <c r="I2463" s="9">
        <v>0</v>
      </c>
      <c r="J2463" s="9">
        <v>706.10000000000036</v>
      </c>
      <c r="K2463" s="9">
        <v>602.5</v>
      </c>
      <c r="L2463" s="176">
        <v>788.09999999999764</v>
      </c>
      <c r="M2463" s="9">
        <v>668.59999999999991</v>
      </c>
      <c r="P2463" s="65">
        <f t="shared" si="62"/>
        <v>3833.3999999999974</v>
      </c>
      <c r="R2463" t="s">
        <v>354</v>
      </c>
      <c r="U2463" s="3" t="s">
        <v>1358</v>
      </c>
    </row>
    <row r="2464" spans="1:21" ht="15">
      <c r="A2464" s="28" t="s">
        <v>26</v>
      </c>
      <c r="B2464" s="61" t="s">
        <v>1</v>
      </c>
      <c r="E2464" s="179">
        <v>343.3</v>
      </c>
      <c r="F2464" s="174">
        <v>477.3</v>
      </c>
      <c r="G2464" s="9">
        <v>170.7</v>
      </c>
      <c r="H2464" s="9">
        <v>320.00000000000091</v>
      </c>
      <c r="I2464" s="9">
        <v>0</v>
      </c>
      <c r="J2464" s="9">
        <v>612.5</v>
      </c>
      <c r="K2464" s="9">
        <v>383.60000000000127</v>
      </c>
      <c r="L2464" s="9">
        <v>620.30000000000109</v>
      </c>
      <c r="M2464" s="9">
        <v>628.69999999999993</v>
      </c>
      <c r="P2464" s="65">
        <f t="shared" si="62"/>
        <v>3556.4000000000033</v>
      </c>
      <c r="R2464" t="s">
        <v>305</v>
      </c>
    </row>
    <row r="2465" spans="1:21" ht="15">
      <c r="A2465" s="28" t="s">
        <v>28</v>
      </c>
      <c r="B2465" s="61" t="s">
        <v>665</v>
      </c>
      <c r="E2465" s="9" t="s">
        <v>277</v>
      </c>
      <c r="F2465" s="9" t="s">
        <v>277</v>
      </c>
      <c r="G2465" s="9" t="s">
        <v>277</v>
      </c>
      <c r="H2465" s="9">
        <v>495.89999999999873</v>
      </c>
      <c r="I2465" s="9">
        <v>0</v>
      </c>
      <c r="J2465" s="9">
        <v>749.89999999999873</v>
      </c>
      <c r="K2465" s="179">
        <v>841.49999999999818</v>
      </c>
      <c r="L2465" s="9">
        <v>679.20000000000255</v>
      </c>
      <c r="M2465" s="9">
        <v>666.1</v>
      </c>
      <c r="P2465" s="65">
        <f t="shared" si="62"/>
        <v>3432.5999999999981</v>
      </c>
      <c r="R2465" t="s">
        <v>282</v>
      </c>
    </row>
    <row r="2466" spans="1:21" ht="15">
      <c r="A2466" s="28" t="s">
        <v>30</v>
      </c>
      <c r="B2466" s="61" t="s">
        <v>649</v>
      </c>
      <c r="E2466" s="9" t="s">
        <v>277</v>
      </c>
      <c r="F2466" s="9" t="s">
        <v>277</v>
      </c>
      <c r="G2466" s="9" t="s">
        <v>277</v>
      </c>
      <c r="H2466" s="9">
        <v>357.89999999999873</v>
      </c>
      <c r="I2466" s="9">
        <v>0</v>
      </c>
      <c r="J2466" s="9">
        <v>761.70000000000073</v>
      </c>
      <c r="K2466" s="9">
        <v>603.79999999999927</v>
      </c>
      <c r="L2466" s="179">
        <v>691.50000000000182</v>
      </c>
      <c r="M2466" s="179">
        <v>954.69999999999993</v>
      </c>
      <c r="P2466" s="65">
        <f t="shared" si="62"/>
        <v>3369.6000000000004</v>
      </c>
      <c r="R2466" t="s">
        <v>2901</v>
      </c>
    </row>
    <row r="2467" spans="1:21" ht="15">
      <c r="A2467" s="28" t="s">
        <v>32</v>
      </c>
      <c r="B2467" s="28" t="s">
        <v>600</v>
      </c>
      <c r="E2467" s="9" t="s">
        <v>277</v>
      </c>
      <c r="F2467" s="9" t="s">
        <v>277</v>
      </c>
      <c r="G2467" s="9" t="s">
        <v>277</v>
      </c>
      <c r="H2467" s="9">
        <v>340.90000000000146</v>
      </c>
      <c r="I2467" s="9">
        <v>0</v>
      </c>
      <c r="J2467" s="179">
        <v>978.09999999999945</v>
      </c>
      <c r="K2467" s="9">
        <v>757.69999999999982</v>
      </c>
      <c r="L2467" s="9">
        <v>617.90000000000146</v>
      </c>
      <c r="M2467" s="9">
        <v>580.69999999999993</v>
      </c>
      <c r="P2467" s="65">
        <f t="shared" si="62"/>
        <v>3275.300000000002</v>
      </c>
      <c r="R2467" t="s">
        <v>292</v>
      </c>
    </row>
    <row r="2468" spans="1:21" ht="15">
      <c r="A2468" s="28" t="s">
        <v>34</v>
      </c>
      <c r="B2468" s="61" t="s">
        <v>645</v>
      </c>
      <c r="E2468" s="9" t="s">
        <v>277</v>
      </c>
      <c r="F2468" s="9" t="s">
        <v>277</v>
      </c>
      <c r="G2468" s="9" t="s">
        <v>277</v>
      </c>
      <c r="H2468" s="9">
        <v>429.39999999999964</v>
      </c>
      <c r="I2468" s="9">
        <v>0</v>
      </c>
      <c r="J2468" s="9">
        <v>857.20000000000073</v>
      </c>
      <c r="K2468" s="9">
        <v>566.59999999999945</v>
      </c>
      <c r="L2468" s="179">
        <v>717.99999999999909</v>
      </c>
      <c r="M2468" s="9">
        <v>647.20000000000005</v>
      </c>
      <c r="P2468" s="65">
        <f t="shared" si="62"/>
        <v>3218.3999999999987</v>
      </c>
      <c r="R2468" t="s">
        <v>282</v>
      </c>
    </row>
    <row r="2469" spans="1:21" ht="15">
      <c r="A2469" s="28" t="s">
        <v>36</v>
      </c>
      <c r="B2469" s="170" t="s">
        <v>1272</v>
      </c>
      <c r="C2469" s="3"/>
      <c r="D2469" s="3"/>
      <c r="E2469" s="9" t="s">
        <v>277</v>
      </c>
      <c r="F2469" s="9" t="s">
        <v>277</v>
      </c>
      <c r="G2469" s="9" t="s">
        <v>277</v>
      </c>
      <c r="H2469" s="9" t="s">
        <v>277</v>
      </c>
      <c r="I2469" s="9">
        <v>0</v>
      </c>
      <c r="J2469" s="179">
        <v>1061.7000000000016</v>
      </c>
      <c r="K2469" s="9">
        <v>734.80000000000018</v>
      </c>
      <c r="L2469" s="9">
        <v>620.99999999999818</v>
      </c>
      <c r="M2469" s="9">
        <v>796.4</v>
      </c>
      <c r="P2469" s="65">
        <f t="shared" si="62"/>
        <v>3213.9</v>
      </c>
      <c r="R2469" t="s">
        <v>283</v>
      </c>
    </row>
    <row r="2470" spans="1:21" ht="15">
      <c r="A2470" s="28" t="s">
        <v>38</v>
      </c>
      <c r="B2470" s="61" t="s">
        <v>613</v>
      </c>
      <c r="E2470" s="9" t="s">
        <v>277</v>
      </c>
      <c r="F2470" s="9" t="s">
        <v>277</v>
      </c>
      <c r="G2470" s="9" t="s">
        <v>277</v>
      </c>
      <c r="H2470" s="9">
        <v>525.30000000000109</v>
      </c>
      <c r="I2470" s="9">
        <v>0</v>
      </c>
      <c r="J2470" s="9">
        <v>838.699999999998</v>
      </c>
      <c r="K2470" s="9">
        <v>521.49999999999545</v>
      </c>
      <c r="L2470" s="9">
        <v>645.30000000000473</v>
      </c>
      <c r="M2470" s="9">
        <v>622.30000000000018</v>
      </c>
      <c r="P2470" s="65">
        <f t="shared" si="62"/>
        <v>3153.0999999999995</v>
      </c>
    </row>
    <row r="2471" spans="1:21" ht="15">
      <c r="A2471" s="28" t="s">
        <v>145</v>
      </c>
      <c r="B2471" s="226" t="s">
        <v>1575</v>
      </c>
      <c r="C2471" s="3"/>
      <c r="D2471" s="3"/>
      <c r="E2471" s="9" t="s">
        <v>277</v>
      </c>
      <c r="F2471" s="9" t="s">
        <v>277</v>
      </c>
      <c r="G2471" s="9" t="s">
        <v>277</v>
      </c>
      <c r="H2471" s="9" t="s">
        <v>277</v>
      </c>
      <c r="I2471" s="9">
        <v>0</v>
      </c>
      <c r="J2471" s="176">
        <v>1159.0000000000009</v>
      </c>
      <c r="K2471" s="9">
        <v>772.60000000000036</v>
      </c>
      <c r="L2471" s="9">
        <v>496.89999999999873</v>
      </c>
      <c r="M2471" s="9">
        <v>720.69999999999993</v>
      </c>
      <c r="P2471" s="65">
        <f t="shared" si="62"/>
        <v>3149.2</v>
      </c>
      <c r="R2471" t="s">
        <v>280</v>
      </c>
      <c r="U2471" s="3" t="s">
        <v>1358</v>
      </c>
    </row>
    <row r="2472" spans="1:21" ht="15">
      <c r="A2472" s="28" t="s">
        <v>146</v>
      </c>
      <c r="B2472" s="61" t="s">
        <v>631</v>
      </c>
      <c r="E2472" s="9" t="s">
        <v>277</v>
      </c>
      <c r="F2472" s="9" t="s">
        <v>277</v>
      </c>
      <c r="G2472" s="9" t="s">
        <v>277</v>
      </c>
      <c r="H2472" s="9">
        <v>417.70000000000073</v>
      </c>
      <c r="I2472" s="9">
        <v>0</v>
      </c>
      <c r="J2472" s="9">
        <v>792.29999999999927</v>
      </c>
      <c r="K2472" s="179">
        <v>827.30000000000018</v>
      </c>
      <c r="L2472" s="9">
        <v>410.89999999999964</v>
      </c>
      <c r="M2472" s="9">
        <v>699</v>
      </c>
      <c r="P2472" s="65">
        <f t="shared" si="62"/>
        <v>3147.2</v>
      </c>
      <c r="R2472" t="s">
        <v>283</v>
      </c>
    </row>
    <row r="2473" spans="1:21" ht="15">
      <c r="A2473" s="28" t="s">
        <v>147</v>
      </c>
      <c r="B2473" s="61" t="s">
        <v>23</v>
      </c>
      <c r="E2473" s="174">
        <v>515.45000000000005</v>
      </c>
      <c r="F2473" s="9">
        <v>115.6</v>
      </c>
      <c r="G2473" s="9">
        <v>136.44999999999999</v>
      </c>
      <c r="H2473" s="9">
        <v>261.39999999999964</v>
      </c>
      <c r="I2473" s="9">
        <v>0</v>
      </c>
      <c r="J2473" s="9">
        <v>622.99999999999818</v>
      </c>
      <c r="K2473" s="9">
        <v>581.60000000000036</v>
      </c>
      <c r="L2473" s="9">
        <v>489.20000000000073</v>
      </c>
      <c r="M2473" s="9">
        <v>419.2</v>
      </c>
      <c r="P2473" s="65">
        <f t="shared" si="62"/>
        <v>3141.8999999999987</v>
      </c>
      <c r="R2473" t="s">
        <v>299</v>
      </c>
    </row>
    <row r="2474" spans="1:21" ht="15">
      <c r="A2474" s="28" t="s">
        <v>150</v>
      </c>
      <c r="B2474" s="226" t="s">
        <v>1587</v>
      </c>
      <c r="C2474" s="3"/>
      <c r="D2474" s="3"/>
      <c r="E2474" s="9" t="s">
        <v>277</v>
      </c>
      <c r="F2474" s="9" t="s">
        <v>277</v>
      </c>
      <c r="G2474" s="9" t="s">
        <v>277</v>
      </c>
      <c r="H2474" s="9" t="s">
        <v>277</v>
      </c>
      <c r="I2474" s="9">
        <v>0</v>
      </c>
      <c r="J2474" s="9">
        <v>832.70000000000073</v>
      </c>
      <c r="K2474" s="9">
        <v>707.5</v>
      </c>
      <c r="L2474" s="9">
        <v>648.89999999999964</v>
      </c>
      <c r="M2474" s="179">
        <v>938.9</v>
      </c>
      <c r="P2474" s="65">
        <f t="shared" si="62"/>
        <v>3128.0000000000005</v>
      </c>
      <c r="R2474" t="s">
        <v>283</v>
      </c>
    </row>
    <row r="2475" spans="1:21" ht="15">
      <c r="A2475" s="28" t="s">
        <v>156</v>
      </c>
      <c r="B2475" s="61" t="s">
        <v>616</v>
      </c>
      <c r="E2475" s="9" t="s">
        <v>277</v>
      </c>
      <c r="F2475" s="9" t="s">
        <v>277</v>
      </c>
      <c r="G2475" s="9" t="s">
        <v>277</v>
      </c>
      <c r="H2475" s="9">
        <v>253.60000000000036</v>
      </c>
      <c r="I2475" s="9">
        <v>0</v>
      </c>
      <c r="J2475" s="9">
        <v>857.50000000000182</v>
      </c>
      <c r="K2475" s="9">
        <v>573.49999999999909</v>
      </c>
      <c r="L2475" s="179">
        <v>715.80000000000109</v>
      </c>
      <c r="M2475" s="9">
        <v>721.99999999999989</v>
      </c>
      <c r="P2475" s="65">
        <f t="shared" si="62"/>
        <v>3122.4000000000024</v>
      </c>
      <c r="R2475" t="s">
        <v>296</v>
      </c>
    </row>
    <row r="2476" spans="1:21" ht="15">
      <c r="A2476" s="28" t="s">
        <v>158</v>
      </c>
      <c r="B2476" s="61" t="s">
        <v>161</v>
      </c>
      <c r="E2476" s="9" t="s">
        <v>277</v>
      </c>
      <c r="F2476" s="9" t="s">
        <v>277</v>
      </c>
      <c r="G2476" s="179">
        <v>453.2</v>
      </c>
      <c r="H2476" s="9">
        <v>450.19999999999891</v>
      </c>
      <c r="I2476" s="9">
        <v>0</v>
      </c>
      <c r="J2476" s="9">
        <v>554.79999999999927</v>
      </c>
      <c r="K2476" s="9">
        <v>647.70000000000164</v>
      </c>
      <c r="L2476" s="9">
        <v>472.99999999999818</v>
      </c>
      <c r="M2476" s="9">
        <v>446.5</v>
      </c>
      <c r="P2476" s="65">
        <f t="shared" si="62"/>
        <v>3025.3999999999978</v>
      </c>
      <c r="R2476" t="s">
        <v>286</v>
      </c>
    </row>
    <row r="2477" spans="1:21" ht="15">
      <c r="A2477" s="28" t="s">
        <v>159</v>
      </c>
      <c r="B2477" s="61" t="s">
        <v>605</v>
      </c>
      <c r="E2477" s="9" t="s">
        <v>277</v>
      </c>
      <c r="F2477" s="9" t="s">
        <v>277</v>
      </c>
      <c r="G2477" s="9" t="s">
        <v>277</v>
      </c>
      <c r="H2477" s="179">
        <v>541.70000000000255</v>
      </c>
      <c r="I2477" s="9">
        <v>0</v>
      </c>
      <c r="J2477" s="9">
        <v>768.80000000000109</v>
      </c>
      <c r="K2477" s="9">
        <v>717.70000000000073</v>
      </c>
      <c r="L2477" s="9">
        <v>573.00000000000273</v>
      </c>
      <c r="M2477" s="9">
        <v>370.09999999999997</v>
      </c>
      <c r="P2477" s="65">
        <f t="shared" si="62"/>
        <v>2971.300000000007</v>
      </c>
      <c r="R2477" t="s">
        <v>292</v>
      </c>
    </row>
    <row r="2478" spans="1:21" ht="15">
      <c r="A2478" s="28" t="s">
        <v>160</v>
      </c>
      <c r="B2478" s="61" t="s">
        <v>39</v>
      </c>
      <c r="E2478" s="179">
        <v>458</v>
      </c>
      <c r="F2478" s="179">
        <v>407.1</v>
      </c>
      <c r="G2478" s="9">
        <v>257.2</v>
      </c>
      <c r="H2478" s="9">
        <v>352.70000000000073</v>
      </c>
      <c r="I2478" s="9">
        <v>0</v>
      </c>
      <c r="J2478" s="9">
        <v>937.39999999999964</v>
      </c>
      <c r="K2478" s="9">
        <v>516.80000000000109</v>
      </c>
      <c r="L2478" s="9" t="s">
        <v>277</v>
      </c>
      <c r="M2478" s="9" t="s">
        <v>277</v>
      </c>
      <c r="P2478" s="65">
        <f t="shared" si="62"/>
        <v>2929.2000000000016</v>
      </c>
      <c r="R2478" t="s">
        <v>339</v>
      </c>
    </row>
    <row r="2479" spans="1:21" ht="15">
      <c r="A2479" s="28" t="s">
        <v>162</v>
      </c>
      <c r="B2479" s="170" t="s">
        <v>1279</v>
      </c>
      <c r="C2479" s="3"/>
      <c r="D2479" s="3"/>
      <c r="E2479" s="9" t="s">
        <v>277</v>
      </c>
      <c r="F2479" s="9" t="s">
        <v>277</v>
      </c>
      <c r="G2479" s="9" t="s">
        <v>277</v>
      </c>
      <c r="H2479" s="9" t="s">
        <v>277</v>
      </c>
      <c r="I2479" s="9">
        <v>0</v>
      </c>
      <c r="J2479" s="9">
        <v>823.79999999999745</v>
      </c>
      <c r="K2479" s="9">
        <v>511.09999999999945</v>
      </c>
      <c r="L2479" s="179">
        <v>689.39999999999873</v>
      </c>
      <c r="M2479" s="179">
        <v>891.3</v>
      </c>
      <c r="P2479" s="65">
        <f t="shared" si="62"/>
        <v>2915.5999999999958</v>
      </c>
      <c r="R2479" t="s">
        <v>324</v>
      </c>
    </row>
    <row r="2480" spans="1:21" ht="15">
      <c r="A2480" s="28" t="s">
        <v>273</v>
      </c>
      <c r="B2480" s="61" t="s">
        <v>27</v>
      </c>
      <c r="E2480" s="9">
        <v>285.5</v>
      </c>
      <c r="F2480" s="9">
        <v>146.30000000000001</v>
      </c>
      <c r="G2480" s="9">
        <v>387.2</v>
      </c>
      <c r="H2480" s="179">
        <v>543.80000000000109</v>
      </c>
      <c r="I2480" s="9">
        <v>0</v>
      </c>
      <c r="J2480" s="9">
        <v>818.19999999999982</v>
      </c>
      <c r="K2480" s="9">
        <v>423.79999999999654</v>
      </c>
      <c r="L2480" s="9">
        <v>286.39999999999873</v>
      </c>
      <c r="M2480" s="9" t="s">
        <v>277</v>
      </c>
      <c r="P2480" s="65">
        <f t="shared" si="62"/>
        <v>2891.1999999999962</v>
      </c>
      <c r="R2480" t="s">
        <v>287</v>
      </c>
    </row>
    <row r="2481" spans="1:21" ht="15">
      <c r="A2481" s="28" t="s">
        <v>274</v>
      </c>
      <c r="B2481" s="226" t="s">
        <v>1583</v>
      </c>
      <c r="C2481" s="3"/>
      <c r="D2481" s="3"/>
      <c r="E2481" s="9" t="s">
        <v>277</v>
      </c>
      <c r="F2481" s="9" t="s">
        <v>277</v>
      </c>
      <c r="G2481" s="9" t="s">
        <v>277</v>
      </c>
      <c r="H2481" s="9" t="s">
        <v>277</v>
      </c>
      <c r="I2481" s="9">
        <v>0</v>
      </c>
      <c r="J2481" s="179">
        <v>1070.9000000000024</v>
      </c>
      <c r="K2481" s="175">
        <v>950.39999999999782</v>
      </c>
      <c r="L2481" s="9">
        <v>580.89999999999873</v>
      </c>
      <c r="M2481" s="9">
        <v>234.9</v>
      </c>
      <c r="P2481" s="65">
        <f t="shared" si="62"/>
        <v>2837.099999999999</v>
      </c>
      <c r="R2481" t="s">
        <v>295</v>
      </c>
    </row>
    <row r="2482" spans="1:21" ht="15">
      <c r="A2482" s="28" t="s">
        <v>275</v>
      </c>
      <c r="B2482" s="181" t="s">
        <v>1286</v>
      </c>
      <c r="C2482" s="3"/>
      <c r="D2482" s="3"/>
      <c r="E2482" s="9" t="s">
        <v>277</v>
      </c>
      <c r="F2482" s="9" t="s">
        <v>277</v>
      </c>
      <c r="G2482" s="9" t="s">
        <v>277</v>
      </c>
      <c r="H2482" s="9" t="s">
        <v>277</v>
      </c>
      <c r="I2482" s="9">
        <v>0</v>
      </c>
      <c r="J2482" s="9">
        <v>723.10000000000036</v>
      </c>
      <c r="K2482" s="9">
        <v>715.00000000000091</v>
      </c>
      <c r="L2482" s="9">
        <v>578.20000000000255</v>
      </c>
      <c r="M2482" s="9">
        <v>809.89999999999975</v>
      </c>
      <c r="P2482" s="65">
        <f t="shared" ref="P2482:P2513" si="63">SUM(E2482:M2482)</f>
        <v>2826.2000000000035</v>
      </c>
    </row>
    <row r="2483" spans="1:21" ht="15">
      <c r="A2483" s="28" t="s">
        <v>276</v>
      </c>
      <c r="B2483" s="61" t="s">
        <v>630</v>
      </c>
      <c r="E2483" s="9" t="s">
        <v>277</v>
      </c>
      <c r="F2483" s="9" t="s">
        <v>277</v>
      </c>
      <c r="G2483" s="9" t="s">
        <v>277</v>
      </c>
      <c r="H2483" s="9">
        <v>471.40000000000236</v>
      </c>
      <c r="I2483" s="9">
        <v>0</v>
      </c>
      <c r="J2483" s="9">
        <v>719.60000000000036</v>
      </c>
      <c r="K2483" s="9">
        <v>708.39999999999873</v>
      </c>
      <c r="L2483" s="9">
        <v>379.10000000000036</v>
      </c>
      <c r="M2483" s="9">
        <v>531.20000000000005</v>
      </c>
      <c r="P2483" s="65">
        <f t="shared" si="63"/>
        <v>2809.7000000000016</v>
      </c>
    </row>
    <row r="2484" spans="1:21" ht="15">
      <c r="A2484" s="28" t="s">
        <v>602</v>
      </c>
      <c r="B2484" s="61" t="s">
        <v>644</v>
      </c>
      <c r="E2484" s="9" t="s">
        <v>277</v>
      </c>
      <c r="F2484" s="9" t="s">
        <v>277</v>
      </c>
      <c r="G2484" s="9" t="s">
        <v>277</v>
      </c>
      <c r="H2484" s="9">
        <v>269.00000000000182</v>
      </c>
      <c r="I2484" s="9">
        <v>0</v>
      </c>
      <c r="J2484" s="9">
        <v>815.19999999999982</v>
      </c>
      <c r="K2484" s="9">
        <v>531.29999999999836</v>
      </c>
      <c r="L2484" s="9">
        <v>481.80000000000109</v>
      </c>
      <c r="M2484" s="9">
        <v>712.3</v>
      </c>
      <c r="P2484" s="65">
        <f t="shared" si="63"/>
        <v>2809.6000000000013</v>
      </c>
    </row>
    <row r="2485" spans="1:21" ht="15">
      <c r="A2485" s="28" t="s">
        <v>603</v>
      </c>
      <c r="B2485" s="61" t="s">
        <v>615</v>
      </c>
      <c r="E2485" s="9" t="s">
        <v>277</v>
      </c>
      <c r="F2485" s="9" t="s">
        <v>277</v>
      </c>
      <c r="G2485" s="9" t="s">
        <v>277</v>
      </c>
      <c r="H2485" s="9">
        <v>379.49999999999818</v>
      </c>
      <c r="I2485" s="9">
        <v>0</v>
      </c>
      <c r="J2485" s="9">
        <v>794.10000000000127</v>
      </c>
      <c r="K2485" s="9">
        <v>553.89999999999782</v>
      </c>
      <c r="L2485" s="9">
        <v>489.59999999999945</v>
      </c>
      <c r="M2485" s="9">
        <v>581.4</v>
      </c>
      <c r="P2485" s="65">
        <f t="shared" si="63"/>
        <v>2798.4999999999968</v>
      </c>
    </row>
    <row r="2486" spans="1:21" ht="15">
      <c r="A2486" s="28" t="s">
        <v>604</v>
      </c>
      <c r="B2486" s="170" t="s">
        <v>1283</v>
      </c>
      <c r="C2486" s="3"/>
      <c r="D2486" s="3"/>
      <c r="E2486" s="9" t="s">
        <v>277</v>
      </c>
      <c r="F2486" s="9" t="s">
        <v>277</v>
      </c>
      <c r="G2486" s="9" t="s">
        <v>277</v>
      </c>
      <c r="H2486" s="9" t="s">
        <v>277</v>
      </c>
      <c r="I2486" s="9">
        <v>0</v>
      </c>
      <c r="J2486" s="9">
        <v>843.89999999999873</v>
      </c>
      <c r="K2486" s="9">
        <v>641.90000000000055</v>
      </c>
      <c r="L2486" s="179">
        <v>692.89999999999964</v>
      </c>
      <c r="M2486" s="9">
        <v>609.50000000000011</v>
      </c>
      <c r="P2486" s="65">
        <f t="shared" si="63"/>
        <v>2788.1999999999989</v>
      </c>
      <c r="R2486" t="s">
        <v>291</v>
      </c>
    </row>
    <row r="2487" spans="1:21" ht="15">
      <c r="A2487" s="28" t="s">
        <v>606</v>
      </c>
      <c r="B2487" s="61" t="s">
        <v>629</v>
      </c>
      <c r="E2487" s="9" t="s">
        <v>277</v>
      </c>
      <c r="F2487" s="9" t="s">
        <v>277</v>
      </c>
      <c r="G2487" s="9" t="s">
        <v>277</v>
      </c>
      <c r="H2487" s="9">
        <v>232.60000000000127</v>
      </c>
      <c r="I2487" s="9">
        <v>0</v>
      </c>
      <c r="J2487" s="9">
        <v>793.70000000000164</v>
      </c>
      <c r="K2487" s="9">
        <v>611.19999999999891</v>
      </c>
      <c r="L2487" s="9">
        <v>507.50000000000182</v>
      </c>
      <c r="M2487" s="9">
        <v>641.20000000000005</v>
      </c>
      <c r="P2487" s="65">
        <f t="shared" si="63"/>
        <v>2786.2000000000035</v>
      </c>
    </row>
    <row r="2488" spans="1:21" ht="15">
      <c r="A2488" s="28" t="s">
        <v>612</v>
      </c>
      <c r="B2488" s="226" t="s">
        <v>1579</v>
      </c>
      <c r="C2488" s="3"/>
      <c r="D2488" s="3"/>
      <c r="E2488" s="9" t="s">
        <v>277</v>
      </c>
      <c r="F2488" s="9" t="s">
        <v>277</v>
      </c>
      <c r="G2488" s="9" t="s">
        <v>277</v>
      </c>
      <c r="H2488" s="9" t="s">
        <v>277</v>
      </c>
      <c r="I2488" s="9">
        <v>0</v>
      </c>
      <c r="J2488" s="9">
        <v>788.80000000000018</v>
      </c>
      <c r="K2488" s="9">
        <v>647.20000000000164</v>
      </c>
      <c r="L2488" s="9">
        <v>609.10000000000218</v>
      </c>
      <c r="M2488" s="9">
        <v>572.9</v>
      </c>
      <c r="P2488" s="65">
        <f t="shared" si="63"/>
        <v>2618.0000000000041</v>
      </c>
    </row>
    <row r="2489" spans="1:21" ht="15">
      <c r="A2489" s="28" t="s">
        <v>614</v>
      </c>
      <c r="B2489" s="61" t="s">
        <v>13</v>
      </c>
      <c r="E2489" s="9">
        <v>125.2</v>
      </c>
      <c r="F2489" s="176">
        <v>526.9</v>
      </c>
      <c r="G2489" s="9">
        <v>318.10000000000002</v>
      </c>
      <c r="H2489" s="9">
        <v>187.49999999999545</v>
      </c>
      <c r="I2489" s="9">
        <v>0</v>
      </c>
      <c r="J2489" s="9">
        <v>822.80000000000109</v>
      </c>
      <c r="K2489" s="9">
        <v>436.89999999999964</v>
      </c>
      <c r="L2489" s="9">
        <v>164.60000000000127</v>
      </c>
      <c r="M2489" s="9" t="s">
        <v>277</v>
      </c>
      <c r="P2489" s="65">
        <f t="shared" si="63"/>
        <v>2581.9999999999973</v>
      </c>
      <c r="R2489" t="s">
        <v>280</v>
      </c>
      <c r="U2489" s="3" t="s">
        <v>1358</v>
      </c>
    </row>
    <row r="2490" spans="1:21" ht="15">
      <c r="A2490" s="28" t="s">
        <v>617</v>
      </c>
      <c r="B2490" s="170" t="s">
        <v>1281</v>
      </c>
      <c r="C2490" s="3"/>
      <c r="D2490" s="3"/>
      <c r="E2490" s="9" t="s">
        <v>277</v>
      </c>
      <c r="F2490" s="9" t="s">
        <v>277</v>
      </c>
      <c r="G2490" s="9" t="s">
        <v>277</v>
      </c>
      <c r="H2490" s="9" t="s">
        <v>277</v>
      </c>
      <c r="I2490" s="9">
        <v>0</v>
      </c>
      <c r="J2490" s="174">
        <v>1115.2000000000016</v>
      </c>
      <c r="K2490" s="9">
        <v>294.80000000000109</v>
      </c>
      <c r="L2490" s="9">
        <v>530.99999999999818</v>
      </c>
      <c r="M2490" s="9">
        <v>613.59999999999991</v>
      </c>
      <c r="P2490" s="65">
        <f t="shared" si="63"/>
        <v>2554.6000000000008</v>
      </c>
      <c r="R2490" t="s">
        <v>299</v>
      </c>
    </row>
    <row r="2491" spans="1:21" ht="15">
      <c r="A2491" s="28" t="s">
        <v>618</v>
      </c>
      <c r="B2491" s="61" t="s">
        <v>620</v>
      </c>
      <c r="E2491" s="9" t="s">
        <v>277</v>
      </c>
      <c r="F2491" s="9" t="s">
        <v>277</v>
      </c>
      <c r="G2491" s="9" t="s">
        <v>277</v>
      </c>
      <c r="H2491" s="9">
        <v>105.60000000000036</v>
      </c>
      <c r="I2491" s="9">
        <v>0</v>
      </c>
      <c r="J2491" s="9">
        <v>958.90000000000055</v>
      </c>
      <c r="K2491" s="9">
        <v>598.19999999999891</v>
      </c>
      <c r="L2491" s="9">
        <v>499</v>
      </c>
      <c r="M2491" s="9">
        <v>389.8</v>
      </c>
      <c r="P2491" s="65">
        <f t="shared" si="63"/>
        <v>2551.5</v>
      </c>
    </row>
    <row r="2492" spans="1:21" ht="15">
      <c r="A2492" s="28" t="s">
        <v>621</v>
      </c>
      <c r="B2492" s="61" t="s">
        <v>19</v>
      </c>
      <c r="E2492" s="9">
        <v>301.8</v>
      </c>
      <c r="F2492" s="9">
        <v>236.4</v>
      </c>
      <c r="G2492" s="174">
        <v>710.6</v>
      </c>
      <c r="H2492" s="9">
        <v>401.19999999999982</v>
      </c>
      <c r="I2492" s="9">
        <v>0</v>
      </c>
      <c r="J2492" s="9">
        <v>845.04999999999927</v>
      </c>
      <c r="K2492" s="9" t="s">
        <v>277</v>
      </c>
      <c r="L2492" s="9" t="s">
        <v>277</v>
      </c>
      <c r="M2492" s="9" t="s">
        <v>277</v>
      </c>
      <c r="P2492" s="65">
        <f t="shared" si="63"/>
        <v>2495.0499999999993</v>
      </c>
      <c r="R2492" t="s">
        <v>299</v>
      </c>
    </row>
    <row r="2493" spans="1:21" ht="15">
      <c r="A2493" s="28" t="s">
        <v>623</v>
      </c>
      <c r="B2493" s="61" t="s">
        <v>624</v>
      </c>
      <c r="E2493" s="9" t="s">
        <v>277</v>
      </c>
      <c r="F2493" s="9" t="s">
        <v>277</v>
      </c>
      <c r="G2493" s="9" t="s">
        <v>277</v>
      </c>
      <c r="H2493" s="9">
        <v>179.60000000000036</v>
      </c>
      <c r="I2493" s="9">
        <v>0</v>
      </c>
      <c r="J2493" s="9">
        <v>731.40000000000055</v>
      </c>
      <c r="K2493" s="9">
        <v>628.20000000000073</v>
      </c>
      <c r="L2493" s="9">
        <v>446.30000000000109</v>
      </c>
      <c r="M2493" s="9">
        <v>500.09999999999997</v>
      </c>
      <c r="P2493" s="65">
        <f t="shared" si="63"/>
        <v>2485.6000000000026</v>
      </c>
    </row>
    <row r="2494" spans="1:21" ht="15">
      <c r="A2494" s="28" t="s">
        <v>628</v>
      </c>
      <c r="B2494" s="170" t="s">
        <v>1284</v>
      </c>
      <c r="C2494" s="3"/>
      <c r="D2494" s="3"/>
      <c r="E2494" s="9" t="s">
        <v>277</v>
      </c>
      <c r="F2494" s="9" t="s">
        <v>277</v>
      </c>
      <c r="G2494" s="9" t="s">
        <v>277</v>
      </c>
      <c r="H2494" s="9" t="s">
        <v>277</v>
      </c>
      <c r="I2494" s="9">
        <v>0</v>
      </c>
      <c r="J2494" s="9">
        <v>761.49999999999818</v>
      </c>
      <c r="K2494" s="179">
        <v>820.90000000000236</v>
      </c>
      <c r="L2494" s="9">
        <v>621.89999999999964</v>
      </c>
      <c r="M2494" s="9">
        <v>280.60000000000002</v>
      </c>
      <c r="P2494" s="65">
        <f t="shared" si="63"/>
        <v>2484.9</v>
      </c>
      <c r="R2494" t="s">
        <v>296</v>
      </c>
    </row>
    <row r="2495" spans="1:21" ht="15">
      <c r="A2495" s="28" t="s">
        <v>632</v>
      </c>
      <c r="B2495" s="28" t="s">
        <v>601</v>
      </c>
      <c r="E2495" s="9" t="s">
        <v>277</v>
      </c>
      <c r="F2495" s="9" t="s">
        <v>277</v>
      </c>
      <c r="G2495" s="9" t="s">
        <v>277</v>
      </c>
      <c r="H2495" s="9">
        <v>430.90000000000327</v>
      </c>
      <c r="I2495" s="9">
        <v>0</v>
      </c>
      <c r="J2495" s="9">
        <v>936.94999999999891</v>
      </c>
      <c r="K2495" s="9">
        <v>469.29999999999927</v>
      </c>
      <c r="L2495" s="9">
        <v>543.20000000000164</v>
      </c>
      <c r="M2495" s="9" t="s">
        <v>277</v>
      </c>
      <c r="P2495" s="65">
        <f t="shared" si="63"/>
        <v>2380.3500000000031</v>
      </c>
    </row>
    <row r="2496" spans="1:21" ht="15">
      <c r="A2496" s="28" t="s">
        <v>633</v>
      </c>
      <c r="B2496" s="170" t="s">
        <v>1268</v>
      </c>
      <c r="C2496" s="3"/>
      <c r="D2496" s="3"/>
      <c r="E2496" s="9" t="s">
        <v>277</v>
      </c>
      <c r="F2496" s="9" t="s">
        <v>277</v>
      </c>
      <c r="G2496" s="9" t="s">
        <v>277</v>
      </c>
      <c r="H2496" s="9" t="s">
        <v>277</v>
      </c>
      <c r="I2496" s="9">
        <v>0</v>
      </c>
      <c r="J2496" s="9">
        <v>822.75</v>
      </c>
      <c r="K2496" s="9">
        <v>680.30000000000018</v>
      </c>
      <c r="L2496" s="9">
        <v>499.699999999998</v>
      </c>
      <c r="M2496" s="9">
        <v>353.00000000000006</v>
      </c>
      <c r="P2496" s="65">
        <f t="shared" si="63"/>
        <v>2355.7499999999982</v>
      </c>
    </row>
    <row r="2497" spans="1:18" ht="15">
      <c r="A2497" s="28" t="s">
        <v>634</v>
      </c>
      <c r="B2497" s="170" t="s">
        <v>1269</v>
      </c>
      <c r="C2497" s="3"/>
      <c r="D2497" s="3"/>
      <c r="E2497" s="9" t="s">
        <v>277</v>
      </c>
      <c r="F2497" s="9" t="s">
        <v>277</v>
      </c>
      <c r="G2497" s="9" t="s">
        <v>277</v>
      </c>
      <c r="H2497" s="9" t="s">
        <v>277</v>
      </c>
      <c r="I2497" s="9">
        <v>0</v>
      </c>
      <c r="J2497" s="9">
        <v>429.10000000000036</v>
      </c>
      <c r="K2497" s="179">
        <v>793.99999999999636</v>
      </c>
      <c r="L2497" s="9">
        <v>469.99999999999909</v>
      </c>
      <c r="M2497" s="9">
        <v>661.7</v>
      </c>
      <c r="P2497" s="65">
        <f t="shared" si="63"/>
        <v>2354.7999999999956</v>
      </c>
      <c r="R2497" t="s">
        <v>286</v>
      </c>
    </row>
    <row r="2498" spans="1:18" ht="15">
      <c r="A2498" s="28" t="s">
        <v>639</v>
      </c>
      <c r="B2498" s="61" t="s">
        <v>655</v>
      </c>
      <c r="E2498" s="9" t="s">
        <v>277</v>
      </c>
      <c r="F2498" s="9" t="s">
        <v>277</v>
      </c>
      <c r="G2498" s="9" t="s">
        <v>277</v>
      </c>
      <c r="H2498" s="9">
        <v>351.89999999999691</v>
      </c>
      <c r="I2498" s="9">
        <v>0</v>
      </c>
      <c r="J2498" s="9">
        <v>691.49999999999909</v>
      </c>
      <c r="K2498" s="179">
        <v>815</v>
      </c>
      <c r="L2498" s="9">
        <v>299.79999999999927</v>
      </c>
      <c r="M2498" s="9">
        <v>88.499999999999986</v>
      </c>
      <c r="P2498" s="65">
        <f t="shared" si="63"/>
        <v>2246.6999999999953</v>
      </c>
      <c r="R2498" t="s">
        <v>291</v>
      </c>
    </row>
    <row r="2499" spans="1:18" ht="15">
      <c r="A2499" s="28" t="s">
        <v>647</v>
      </c>
      <c r="B2499" s="170" t="s">
        <v>1278</v>
      </c>
      <c r="C2499" s="3"/>
      <c r="D2499" s="3"/>
      <c r="E2499" s="9" t="s">
        <v>277</v>
      </c>
      <c r="F2499" s="9" t="s">
        <v>277</v>
      </c>
      <c r="G2499" s="9" t="s">
        <v>277</v>
      </c>
      <c r="H2499" s="9" t="s">
        <v>277</v>
      </c>
      <c r="I2499" s="9">
        <v>0</v>
      </c>
      <c r="J2499" s="9">
        <v>603.49999999999909</v>
      </c>
      <c r="K2499" s="9">
        <v>533.99999999999909</v>
      </c>
      <c r="L2499" s="9">
        <v>601.300000000002</v>
      </c>
      <c r="M2499" s="9">
        <v>481</v>
      </c>
      <c r="P2499" s="65">
        <f t="shared" si="63"/>
        <v>2219.8000000000002</v>
      </c>
    </row>
    <row r="2500" spans="1:18" ht="15">
      <c r="A2500" s="28" t="s">
        <v>651</v>
      </c>
      <c r="B2500" s="61" t="s">
        <v>152</v>
      </c>
      <c r="E2500" s="9" t="s">
        <v>277</v>
      </c>
      <c r="F2500" s="9" t="s">
        <v>277</v>
      </c>
      <c r="G2500" s="9">
        <v>446.4</v>
      </c>
      <c r="H2500" s="9">
        <v>283.699999999998</v>
      </c>
      <c r="I2500" s="9">
        <v>0</v>
      </c>
      <c r="J2500" s="9">
        <v>725.40000000000055</v>
      </c>
      <c r="K2500" s="9">
        <v>378.89999999999873</v>
      </c>
      <c r="L2500" s="9">
        <v>315.199999999998</v>
      </c>
      <c r="M2500" s="9">
        <v>51.1</v>
      </c>
      <c r="P2500" s="65">
        <f t="shared" si="63"/>
        <v>2200.6999999999953</v>
      </c>
    </row>
    <row r="2501" spans="1:18" ht="15">
      <c r="A2501" s="28" t="s">
        <v>652</v>
      </c>
      <c r="B2501" s="28" t="s">
        <v>596</v>
      </c>
      <c r="E2501" s="9" t="s">
        <v>277</v>
      </c>
      <c r="F2501" s="9" t="s">
        <v>277</v>
      </c>
      <c r="G2501" s="9" t="s">
        <v>277</v>
      </c>
      <c r="H2501" s="9">
        <v>504.60000000000127</v>
      </c>
      <c r="I2501" s="9">
        <v>0</v>
      </c>
      <c r="J2501" s="9">
        <v>701.30000000000109</v>
      </c>
      <c r="K2501" s="9">
        <v>416.80000000000109</v>
      </c>
      <c r="L2501" s="9">
        <v>97.499999999998181</v>
      </c>
      <c r="M2501" s="9">
        <v>424.7</v>
      </c>
      <c r="P2501" s="65">
        <f t="shared" si="63"/>
        <v>2144.9000000000015</v>
      </c>
    </row>
    <row r="2502" spans="1:18" ht="15">
      <c r="A2502" s="28" t="s">
        <v>653</v>
      </c>
      <c r="B2502" s="170" t="s">
        <v>1277</v>
      </c>
      <c r="C2502" s="3"/>
      <c r="D2502" s="3"/>
      <c r="E2502" s="9" t="s">
        <v>277</v>
      </c>
      <c r="F2502" s="9" t="s">
        <v>277</v>
      </c>
      <c r="G2502" s="9" t="s">
        <v>277</v>
      </c>
      <c r="H2502" s="9" t="s">
        <v>277</v>
      </c>
      <c r="I2502" s="9">
        <v>0</v>
      </c>
      <c r="J2502" s="9">
        <v>924.29999999999927</v>
      </c>
      <c r="K2502" s="9">
        <v>714.49999999999727</v>
      </c>
      <c r="L2502" s="9">
        <v>291.50000000000546</v>
      </c>
      <c r="M2502" s="9">
        <v>188.6</v>
      </c>
      <c r="P2502" s="65">
        <f t="shared" si="63"/>
        <v>2118.9000000000019</v>
      </c>
    </row>
    <row r="2503" spans="1:18" ht="15">
      <c r="A2503" s="28" t="s">
        <v>658</v>
      </c>
      <c r="B2503" s="226" t="s">
        <v>1581</v>
      </c>
      <c r="C2503" s="3"/>
      <c r="D2503" s="3"/>
      <c r="E2503" s="9" t="s">
        <v>277</v>
      </c>
      <c r="F2503" s="9" t="s">
        <v>277</v>
      </c>
      <c r="G2503" s="9" t="s">
        <v>277</v>
      </c>
      <c r="H2503" s="9" t="s">
        <v>277</v>
      </c>
      <c r="I2503" s="9">
        <v>0</v>
      </c>
      <c r="J2503" s="9">
        <v>721.70000000000164</v>
      </c>
      <c r="K2503" s="9">
        <v>601.49999999999909</v>
      </c>
      <c r="L2503" s="9">
        <v>588.50000000000546</v>
      </c>
      <c r="M2503" s="9">
        <v>166.9</v>
      </c>
      <c r="P2503" s="65">
        <f t="shared" si="63"/>
        <v>2078.6000000000063</v>
      </c>
    </row>
    <row r="2504" spans="1:18" ht="15">
      <c r="A2504" s="28" t="s">
        <v>659</v>
      </c>
      <c r="B2504" s="226" t="s">
        <v>1584</v>
      </c>
      <c r="C2504" s="3"/>
      <c r="D2504" s="3"/>
      <c r="E2504" s="9" t="s">
        <v>277</v>
      </c>
      <c r="F2504" s="9" t="s">
        <v>277</v>
      </c>
      <c r="G2504" s="9" t="s">
        <v>277</v>
      </c>
      <c r="H2504" s="9" t="s">
        <v>277</v>
      </c>
      <c r="I2504" s="9">
        <v>0</v>
      </c>
      <c r="J2504" s="9">
        <v>842.39999999999964</v>
      </c>
      <c r="K2504" s="9">
        <v>504.90000000000055</v>
      </c>
      <c r="L2504" s="9">
        <v>519.40000000000327</v>
      </c>
      <c r="M2504" s="9">
        <v>178.5</v>
      </c>
      <c r="P2504" s="65">
        <f t="shared" si="63"/>
        <v>2045.2000000000035</v>
      </c>
    </row>
    <row r="2505" spans="1:18" ht="15">
      <c r="A2505" s="28" t="s">
        <v>660</v>
      </c>
      <c r="B2505" s="61" t="s">
        <v>144</v>
      </c>
      <c r="E2505" s="9" t="s">
        <v>277</v>
      </c>
      <c r="F2505" s="9">
        <v>313.10000000000002</v>
      </c>
      <c r="G2505" s="9">
        <v>290.3</v>
      </c>
      <c r="H2505" s="9">
        <v>291.00000000000091</v>
      </c>
      <c r="I2505" s="9">
        <v>0</v>
      </c>
      <c r="J2505" s="9">
        <v>695.30000000000109</v>
      </c>
      <c r="K2505" s="9">
        <v>447.69999999999891</v>
      </c>
      <c r="L2505" s="9" t="s">
        <v>277</v>
      </c>
      <c r="M2505" s="9" t="s">
        <v>277</v>
      </c>
      <c r="P2505" s="65">
        <f t="shared" si="63"/>
        <v>2037.400000000001</v>
      </c>
    </row>
    <row r="2506" spans="1:18" ht="15">
      <c r="A2506" s="28" t="s">
        <v>662</v>
      </c>
      <c r="B2506" s="226" t="s">
        <v>1593</v>
      </c>
      <c r="C2506" s="3"/>
      <c r="D2506" s="3"/>
      <c r="E2506" s="9" t="s">
        <v>277</v>
      </c>
      <c r="F2506" s="9" t="s">
        <v>277</v>
      </c>
      <c r="G2506" s="9" t="s">
        <v>277</v>
      </c>
      <c r="H2506" s="9" t="s">
        <v>277</v>
      </c>
      <c r="I2506" s="9">
        <v>0</v>
      </c>
      <c r="J2506" s="9" t="s">
        <v>277</v>
      </c>
      <c r="K2506" s="9">
        <v>535.90000000000055</v>
      </c>
      <c r="L2506" s="179">
        <v>716.29999999999927</v>
      </c>
      <c r="M2506" s="9">
        <v>761.89999999999986</v>
      </c>
      <c r="P2506" s="65">
        <f t="shared" si="63"/>
        <v>2014.0999999999997</v>
      </c>
      <c r="R2506" t="s">
        <v>283</v>
      </c>
    </row>
    <row r="2507" spans="1:18" ht="15">
      <c r="A2507" s="28" t="s">
        <v>663</v>
      </c>
      <c r="B2507" s="61" t="s">
        <v>654</v>
      </c>
      <c r="E2507" s="9" t="s">
        <v>277</v>
      </c>
      <c r="F2507" s="9" t="s">
        <v>277</v>
      </c>
      <c r="G2507" s="9" t="s">
        <v>277</v>
      </c>
      <c r="H2507" s="9">
        <v>344.29999999999927</v>
      </c>
      <c r="I2507" s="9">
        <v>0</v>
      </c>
      <c r="J2507" s="9">
        <v>714.80000000000109</v>
      </c>
      <c r="K2507" s="9">
        <v>477.30000000000109</v>
      </c>
      <c r="L2507" s="9">
        <v>295.59999999999991</v>
      </c>
      <c r="M2507" s="9">
        <v>160.39999999999998</v>
      </c>
      <c r="P2507" s="65">
        <f t="shared" si="63"/>
        <v>1992.4000000000015</v>
      </c>
    </row>
    <row r="2508" spans="1:18" ht="15">
      <c r="A2508" s="28" t="s">
        <v>664</v>
      </c>
      <c r="B2508" s="61" t="s">
        <v>6</v>
      </c>
      <c r="E2508" s="9">
        <v>307.60000000000002</v>
      </c>
      <c r="F2508" s="9">
        <v>154.69999999999999</v>
      </c>
      <c r="G2508" s="9">
        <v>268.5</v>
      </c>
      <c r="H2508" s="9">
        <v>347.90000000000055</v>
      </c>
      <c r="I2508" s="9">
        <v>0</v>
      </c>
      <c r="J2508" s="9">
        <v>907.84999999999854</v>
      </c>
      <c r="K2508" s="9" t="s">
        <v>277</v>
      </c>
      <c r="L2508" s="9" t="s">
        <v>277</v>
      </c>
      <c r="M2508" s="9" t="s">
        <v>277</v>
      </c>
      <c r="P2508" s="65">
        <f t="shared" si="63"/>
        <v>1986.549999999999</v>
      </c>
    </row>
    <row r="2509" spans="1:18" ht="15">
      <c r="A2509" s="28" t="s">
        <v>667</v>
      </c>
      <c r="B2509" s="61" t="s">
        <v>622</v>
      </c>
      <c r="E2509" s="9" t="s">
        <v>277</v>
      </c>
      <c r="F2509" s="9" t="s">
        <v>277</v>
      </c>
      <c r="G2509" s="9" t="s">
        <v>277</v>
      </c>
      <c r="H2509" s="9">
        <v>248.50000000000091</v>
      </c>
      <c r="I2509" s="9">
        <v>0</v>
      </c>
      <c r="J2509" s="9">
        <v>833.05000000000018</v>
      </c>
      <c r="K2509" s="9">
        <v>456.699999999998</v>
      </c>
      <c r="L2509" s="9">
        <v>359.30000000000018</v>
      </c>
      <c r="M2509" s="9" t="s">
        <v>277</v>
      </c>
      <c r="P2509" s="65">
        <f t="shared" si="63"/>
        <v>1897.5499999999993</v>
      </c>
    </row>
    <row r="2510" spans="1:18" ht="15">
      <c r="A2510" s="28" t="s">
        <v>726</v>
      </c>
      <c r="B2510" s="61" t="s">
        <v>637</v>
      </c>
      <c r="E2510" s="9" t="s">
        <v>277</v>
      </c>
      <c r="F2510" s="9" t="s">
        <v>277</v>
      </c>
      <c r="G2510" s="9" t="s">
        <v>277</v>
      </c>
      <c r="H2510" s="9">
        <v>201.89999999999873</v>
      </c>
      <c r="I2510" s="9">
        <v>0</v>
      </c>
      <c r="J2510" s="9">
        <v>696.39999999999782</v>
      </c>
      <c r="K2510" s="9">
        <v>227.90000000000055</v>
      </c>
      <c r="L2510" s="9">
        <v>356.79999999999927</v>
      </c>
      <c r="M2510" s="9">
        <v>397.39999999999992</v>
      </c>
      <c r="P2510" s="65">
        <f t="shared" si="63"/>
        <v>1880.3999999999962</v>
      </c>
    </row>
    <row r="2511" spans="1:18" ht="15">
      <c r="A2511" s="28" t="s">
        <v>727</v>
      </c>
      <c r="B2511" s="226" t="s">
        <v>1589</v>
      </c>
      <c r="C2511" s="3"/>
      <c r="D2511" s="3"/>
      <c r="E2511" s="9" t="s">
        <v>277</v>
      </c>
      <c r="F2511" s="9" t="s">
        <v>277</v>
      </c>
      <c r="G2511" s="9" t="s">
        <v>277</v>
      </c>
      <c r="H2511" s="9" t="s">
        <v>277</v>
      </c>
      <c r="I2511" s="9">
        <v>0</v>
      </c>
      <c r="J2511" s="9" t="s">
        <v>277</v>
      </c>
      <c r="K2511" s="179">
        <v>789.40000000000236</v>
      </c>
      <c r="L2511" s="9">
        <v>280.99999999999818</v>
      </c>
      <c r="M2511" s="9">
        <v>808.1</v>
      </c>
      <c r="P2511" s="65">
        <f t="shared" si="63"/>
        <v>1878.5000000000005</v>
      </c>
      <c r="R2511" t="s">
        <v>287</v>
      </c>
    </row>
    <row r="2512" spans="1:18" ht="15">
      <c r="A2512" s="28" t="s">
        <v>728</v>
      </c>
      <c r="B2512" s="170" t="s">
        <v>1280</v>
      </c>
      <c r="C2512" s="3"/>
      <c r="D2512" s="3"/>
      <c r="E2512" s="9" t="s">
        <v>277</v>
      </c>
      <c r="F2512" s="9" t="s">
        <v>277</v>
      </c>
      <c r="G2512" s="9" t="s">
        <v>277</v>
      </c>
      <c r="H2512" s="9" t="s">
        <v>277</v>
      </c>
      <c r="I2512" s="9">
        <v>0</v>
      </c>
      <c r="J2512" s="9">
        <v>618.60000000000036</v>
      </c>
      <c r="K2512" s="9">
        <v>455.40000000000146</v>
      </c>
      <c r="L2512" s="9">
        <v>292.19999999999891</v>
      </c>
      <c r="M2512" s="9">
        <v>508.9</v>
      </c>
      <c r="P2512" s="65">
        <f t="shared" si="63"/>
        <v>1875.1000000000008</v>
      </c>
    </row>
    <row r="2513" spans="1:18" ht="15">
      <c r="A2513" s="28" t="s">
        <v>729</v>
      </c>
      <c r="B2513" s="61" t="s">
        <v>648</v>
      </c>
      <c r="E2513" s="9" t="s">
        <v>277</v>
      </c>
      <c r="F2513" s="9" t="s">
        <v>277</v>
      </c>
      <c r="G2513" s="9" t="s">
        <v>277</v>
      </c>
      <c r="H2513" s="9">
        <v>93.200000000000728</v>
      </c>
      <c r="I2513" s="9">
        <v>0</v>
      </c>
      <c r="J2513" s="9">
        <v>601.60000000000127</v>
      </c>
      <c r="K2513" s="9">
        <v>472.99999999999818</v>
      </c>
      <c r="L2513" s="9">
        <v>278.59999999999945</v>
      </c>
      <c r="M2513" s="9">
        <v>411.90000000000009</v>
      </c>
      <c r="P2513" s="65">
        <f t="shared" si="63"/>
        <v>1858.2999999999997</v>
      </c>
    </row>
    <row r="2514" spans="1:18" ht="15">
      <c r="A2514" s="28" t="s">
        <v>730</v>
      </c>
      <c r="B2514" s="61" t="s">
        <v>29</v>
      </c>
      <c r="E2514" s="179">
        <v>389.3</v>
      </c>
      <c r="F2514" s="179">
        <v>368.5</v>
      </c>
      <c r="G2514" s="9">
        <v>195</v>
      </c>
      <c r="H2514" s="9" t="s">
        <v>277</v>
      </c>
      <c r="I2514" s="9">
        <v>0</v>
      </c>
      <c r="J2514" s="9">
        <v>891.69999999999982</v>
      </c>
      <c r="K2514" s="9" t="s">
        <v>277</v>
      </c>
      <c r="L2514" s="9" t="s">
        <v>277</v>
      </c>
      <c r="M2514" s="9" t="s">
        <v>277</v>
      </c>
      <c r="P2514" s="65">
        <f t="shared" ref="P2514:P2545" si="64">SUM(E2514:M2514)</f>
        <v>1844.4999999999998</v>
      </c>
      <c r="R2514" t="s">
        <v>330</v>
      </c>
    </row>
    <row r="2515" spans="1:18" ht="15">
      <c r="A2515" s="28" t="s">
        <v>731</v>
      </c>
      <c r="B2515" s="61" t="s">
        <v>661</v>
      </c>
      <c r="E2515" s="9" t="s">
        <v>277</v>
      </c>
      <c r="F2515" s="9" t="s">
        <v>277</v>
      </c>
      <c r="G2515" s="9" t="s">
        <v>277</v>
      </c>
      <c r="H2515" s="9">
        <v>227.39999999999964</v>
      </c>
      <c r="I2515" s="9">
        <v>0</v>
      </c>
      <c r="J2515" s="9">
        <v>686.30000000000109</v>
      </c>
      <c r="K2515" s="9">
        <v>351.99999999999909</v>
      </c>
      <c r="L2515" s="9">
        <v>278.79999999999836</v>
      </c>
      <c r="M2515" s="9">
        <v>272.89999999999998</v>
      </c>
      <c r="P2515" s="65">
        <f t="shared" si="64"/>
        <v>1817.3999999999983</v>
      </c>
    </row>
    <row r="2516" spans="1:18" ht="15">
      <c r="A2516" s="28" t="s">
        <v>732</v>
      </c>
      <c r="B2516" s="226" t="s">
        <v>1576</v>
      </c>
      <c r="C2516" s="3"/>
      <c r="D2516" s="3"/>
      <c r="E2516" s="9" t="s">
        <v>277</v>
      </c>
      <c r="F2516" s="9" t="s">
        <v>277</v>
      </c>
      <c r="G2516" s="9" t="s">
        <v>277</v>
      </c>
      <c r="H2516" s="9" t="s">
        <v>277</v>
      </c>
      <c r="I2516" s="9">
        <v>0</v>
      </c>
      <c r="J2516" s="9">
        <v>157.20000000000073</v>
      </c>
      <c r="K2516" s="9">
        <v>696.99999999999909</v>
      </c>
      <c r="L2516" s="9">
        <v>597.10000000000036</v>
      </c>
      <c r="M2516" s="9">
        <v>344.3</v>
      </c>
      <c r="P2516" s="65">
        <f t="shared" si="64"/>
        <v>1795.6000000000001</v>
      </c>
    </row>
    <row r="2517" spans="1:18" ht="15">
      <c r="A2517" s="28" t="s">
        <v>733</v>
      </c>
      <c r="B2517" s="170" t="s">
        <v>1276</v>
      </c>
      <c r="C2517" s="3"/>
      <c r="D2517" s="3"/>
      <c r="E2517" s="9" t="s">
        <v>277</v>
      </c>
      <c r="F2517" s="9" t="s">
        <v>277</v>
      </c>
      <c r="G2517" s="9" t="s">
        <v>277</v>
      </c>
      <c r="H2517" s="9" t="s">
        <v>277</v>
      </c>
      <c r="I2517" s="9">
        <v>0</v>
      </c>
      <c r="J2517" s="9">
        <v>815.24999999999909</v>
      </c>
      <c r="K2517" s="9">
        <v>546.199999999998</v>
      </c>
      <c r="L2517" s="9">
        <v>419.29999999999836</v>
      </c>
      <c r="M2517" s="9" t="s">
        <v>277</v>
      </c>
      <c r="P2517" s="65">
        <f t="shared" si="64"/>
        <v>1780.7499999999955</v>
      </c>
    </row>
    <row r="2518" spans="1:18" ht="15">
      <c r="A2518" s="28" t="s">
        <v>734</v>
      </c>
      <c r="B2518" s="226" t="s">
        <v>1580</v>
      </c>
      <c r="C2518" s="3"/>
      <c r="D2518" s="3"/>
      <c r="E2518" s="9" t="s">
        <v>277</v>
      </c>
      <c r="F2518" s="9" t="s">
        <v>277</v>
      </c>
      <c r="G2518" s="9" t="s">
        <v>277</v>
      </c>
      <c r="H2518" s="9" t="s">
        <v>277</v>
      </c>
      <c r="I2518" s="9">
        <v>0</v>
      </c>
      <c r="J2518" s="179">
        <v>1036.7999999999993</v>
      </c>
      <c r="K2518" s="9">
        <v>287.59999999999854</v>
      </c>
      <c r="L2518" s="9">
        <v>347.80000000000018</v>
      </c>
      <c r="M2518" s="9">
        <v>102.3</v>
      </c>
      <c r="P2518" s="65">
        <f t="shared" si="64"/>
        <v>1774.499999999998</v>
      </c>
      <c r="R2518" t="s">
        <v>296</v>
      </c>
    </row>
    <row r="2519" spans="1:18" ht="15">
      <c r="A2519" s="28" t="s">
        <v>735</v>
      </c>
      <c r="B2519" s="226" t="s">
        <v>2171</v>
      </c>
      <c r="C2519" s="3"/>
      <c r="D2519" s="3"/>
      <c r="E2519" s="9" t="s">
        <v>277</v>
      </c>
      <c r="F2519" s="9" t="s">
        <v>277</v>
      </c>
      <c r="G2519" s="9" t="s">
        <v>277</v>
      </c>
      <c r="H2519" s="9" t="s">
        <v>277</v>
      </c>
      <c r="I2519" s="9">
        <v>0</v>
      </c>
      <c r="J2519" s="9" t="s">
        <v>277</v>
      </c>
      <c r="K2519" s="9">
        <v>697.30000000000109</v>
      </c>
      <c r="L2519" s="9">
        <v>360.19999999999982</v>
      </c>
      <c r="M2519" s="9">
        <v>652.5</v>
      </c>
      <c r="P2519" s="65">
        <f t="shared" si="64"/>
        <v>1710.0000000000009</v>
      </c>
    </row>
    <row r="2520" spans="1:18" ht="15">
      <c r="A2520" s="28" t="s">
        <v>736</v>
      </c>
      <c r="B2520" s="226" t="s">
        <v>1590</v>
      </c>
      <c r="C2520" s="3"/>
      <c r="D2520" s="3"/>
      <c r="E2520" s="9" t="s">
        <v>277</v>
      </c>
      <c r="F2520" s="9" t="s">
        <v>277</v>
      </c>
      <c r="G2520" s="9" t="s">
        <v>277</v>
      </c>
      <c r="H2520" s="9" t="s">
        <v>277</v>
      </c>
      <c r="I2520" s="9">
        <v>0</v>
      </c>
      <c r="J2520" s="9" t="s">
        <v>277</v>
      </c>
      <c r="K2520" s="9">
        <v>555.69999999999618</v>
      </c>
      <c r="L2520" s="9">
        <v>536.99999999999818</v>
      </c>
      <c r="M2520" s="9">
        <v>553.40000000000009</v>
      </c>
      <c r="P2520" s="65">
        <f t="shared" si="64"/>
        <v>1646.0999999999945</v>
      </c>
    </row>
    <row r="2521" spans="1:18" ht="15">
      <c r="A2521" s="28" t="s">
        <v>737</v>
      </c>
      <c r="B2521" s="226" t="s">
        <v>1591</v>
      </c>
      <c r="C2521" s="3"/>
      <c r="D2521" s="3"/>
      <c r="E2521" s="9" t="s">
        <v>277</v>
      </c>
      <c r="F2521" s="9" t="s">
        <v>277</v>
      </c>
      <c r="G2521" s="9" t="s">
        <v>277</v>
      </c>
      <c r="H2521" s="9" t="s">
        <v>277</v>
      </c>
      <c r="I2521" s="9">
        <v>0</v>
      </c>
      <c r="J2521" s="9" t="s">
        <v>277</v>
      </c>
      <c r="K2521" s="9">
        <v>723.80000000000018</v>
      </c>
      <c r="L2521" s="9">
        <v>375.29999999999927</v>
      </c>
      <c r="M2521" s="9">
        <v>492.59999999999997</v>
      </c>
      <c r="P2521" s="65">
        <f t="shared" si="64"/>
        <v>1591.6999999999994</v>
      </c>
    </row>
    <row r="2522" spans="1:18" ht="15">
      <c r="A2522" s="28" t="s">
        <v>738</v>
      </c>
      <c r="B2522" s="226" t="s">
        <v>1592</v>
      </c>
      <c r="C2522" s="3"/>
      <c r="D2522" s="3"/>
      <c r="E2522" s="9" t="s">
        <v>277</v>
      </c>
      <c r="F2522" s="9" t="s">
        <v>277</v>
      </c>
      <c r="G2522" s="9" t="s">
        <v>277</v>
      </c>
      <c r="H2522" s="9" t="s">
        <v>277</v>
      </c>
      <c r="I2522" s="9">
        <v>0</v>
      </c>
      <c r="J2522" s="9" t="s">
        <v>277</v>
      </c>
      <c r="K2522" s="9">
        <v>381.30000000000018</v>
      </c>
      <c r="L2522" s="179">
        <v>687.800000000002</v>
      </c>
      <c r="M2522" s="9">
        <v>457.89999999999992</v>
      </c>
      <c r="P2522" s="65">
        <f t="shared" si="64"/>
        <v>1527.000000000002</v>
      </c>
      <c r="R2522" t="s">
        <v>292</v>
      </c>
    </row>
    <row r="2523" spans="1:18" ht="15">
      <c r="A2523" s="28" t="s">
        <v>739</v>
      </c>
      <c r="B2523" s="61" t="s">
        <v>2084</v>
      </c>
      <c r="C2523" s="3"/>
      <c r="D2523" s="3"/>
      <c r="E2523" s="9" t="s">
        <v>277</v>
      </c>
      <c r="F2523" s="9" t="s">
        <v>277</v>
      </c>
      <c r="G2523" s="9" t="s">
        <v>277</v>
      </c>
      <c r="H2523" s="9" t="s">
        <v>277</v>
      </c>
      <c r="I2523" s="9">
        <v>0</v>
      </c>
      <c r="J2523" s="9" t="s">
        <v>277</v>
      </c>
      <c r="K2523" s="9" t="s">
        <v>277</v>
      </c>
      <c r="L2523" s="9">
        <v>644.50000000000091</v>
      </c>
      <c r="M2523" s="179">
        <v>881.90000000000009</v>
      </c>
      <c r="N2523" s="65"/>
      <c r="P2523" s="65">
        <f t="shared" si="64"/>
        <v>1526.400000000001</v>
      </c>
      <c r="R2523" t="s">
        <v>287</v>
      </c>
    </row>
    <row r="2524" spans="1:18" ht="15">
      <c r="A2524" s="28" t="s">
        <v>740</v>
      </c>
      <c r="B2524" s="61" t="s">
        <v>155</v>
      </c>
      <c r="E2524" s="9" t="s">
        <v>277</v>
      </c>
      <c r="F2524" s="9" t="s">
        <v>277</v>
      </c>
      <c r="G2524" s="9">
        <v>224.3</v>
      </c>
      <c r="H2524" s="9">
        <v>31.500000000000909</v>
      </c>
      <c r="I2524" s="9">
        <v>0</v>
      </c>
      <c r="J2524" s="9">
        <v>716.90000000000055</v>
      </c>
      <c r="K2524" s="9">
        <v>546.04999999999927</v>
      </c>
      <c r="L2524" s="9" t="s">
        <v>277</v>
      </c>
      <c r="M2524" s="9" t="s">
        <v>277</v>
      </c>
      <c r="P2524" s="65">
        <f t="shared" si="64"/>
        <v>1518.7500000000007</v>
      </c>
    </row>
    <row r="2525" spans="1:18" ht="15">
      <c r="A2525" s="28" t="s">
        <v>741</v>
      </c>
      <c r="B2525" s="226" t="s">
        <v>1666</v>
      </c>
      <c r="C2525" s="3"/>
      <c r="D2525" s="3"/>
      <c r="E2525" s="9" t="s">
        <v>277</v>
      </c>
      <c r="F2525" s="9" t="s">
        <v>277</v>
      </c>
      <c r="G2525" s="9" t="s">
        <v>277</v>
      </c>
      <c r="H2525" s="9" t="s">
        <v>277</v>
      </c>
      <c r="I2525" s="9">
        <v>0</v>
      </c>
      <c r="J2525" s="9" t="s">
        <v>277</v>
      </c>
      <c r="K2525" s="9">
        <v>592.09999999999854</v>
      </c>
      <c r="L2525" s="9">
        <v>151.49999999999909</v>
      </c>
      <c r="M2525" s="9">
        <v>742</v>
      </c>
      <c r="P2525" s="65">
        <f t="shared" si="64"/>
        <v>1485.5999999999976</v>
      </c>
    </row>
    <row r="2526" spans="1:18" ht="15">
      <c r="A2526" s="28" t="s">
        <v>742</v>
      </c>
      <c r="B2526" s="170" t="s">
        <v>1285</v>
      </c>
      <c r="C2526" s="3"/>
      <c r="D2526" s="3"/>
      <c r="E2526" s="9" t="s">
        <v>277</v>
      </c>
      <c r="F2526" s="9" t="s">
        <v>277</v>
      </c>
      <c r="G2526" s="9" t="s">
        <v>277</v>
      </c>
      <c r="H2526" s="9" t="s">
        <v>277</v>
      </c>
      <c r="I2526" s="9">
        <v>0</v>
      </c>
      <c r="J2526" s="9">
        <v>743.5</v>
      </c>
      <c r="K2526" s="9">
        <v>680.39999999999782</v>
      </c>
      <c r="L2526" s="9" t="s">
        <v>277</v>
      </c>
      <c r="M2526" s="9" t="s">
        <v>277</v>
      </c>
      <c r="P2526" s="65">
        <f t="shared" si="64"/>
        <v>1423.8999999999978</v>
      </c>
    </row>
    <row r="2527" spans="1:18" ht="15">
      <c r="A2527" s="28" t="s">
        <v>743</v>
      </c>
      <c r="B2527" s="61" t="s">
        <v>2076</v>
      </c>
      <c r="C2527" s="3"/>
      <c r="D2527" s="3"/>
      <c r="E2527" s="9" t="s">
        <v>277</v>
      </c>
      <c r="F2527" s="9" t="s">
        <v>277</v>
      </c>
      <c r="G2527" s="9" t="s">
        <v>277</v>
      </c>
      <c r="H2527" s="9" t="s">
        <v>277</v>
      </c>
      <c r="I2527" s="9">
        <v>0</v>
      </c>
      <c r="J2527" s="9" t="s">
        <v>277</v>
      </c>
      <c r="K2527" s="9" t="s">
        <v>277</v>
      </c>
      <c r="L2527" s="9">
        <v>425.80000000000018</v>
      </c>
      <c r="M2527" s="179">
        <v>901.59999999999991</v>
      </c>
      <c r="N2527" s="65"/>
      <c r="P2527" s="65">
        <f t="shared" si="64"/>
        <v>1327.4</v>
      </c>
      <c r="R2527" t="s">
        <v>291</v>
      </c>
    </row>
    <row r="2528" spans="1:18" ht="15">
      <c r="A2528" s="28" t="s">
        <v>744</v>
      </c>
      <c r="B2528" s="61" t="s">
        <v>2082</v>
      </c>
      <c r="C2528" s="3"/>
      <c r="D2528" s="3"/>
      <c r="E2528" s="9" t="s">
        <v>277</v>
      </c>
      <c r="F2528" s="9" t="s">
        <v>277</v>
      </c>
      <c r="G2528" s="9" t="s">
        <v>277</v>
      </c>
      <c r="H2528" s="9" t="s">
        <v>277</v>
      </c>
      <c r="I2528" s="9">
        <v>0</v>
      </c>
      <c r="J2528" s="9" t="s">
        <v>277</v>
      </c>
      <c r="K2528" s="9" t="s">
        <v>277</v>
      </c>
      <c r="L2528" s="9">
        <v>481.39999999999691</v>
      </c>
      <c r="M2528" s="9">
        <v>824.59999999999991</v>
      </c>
      <c r="N2528" s="65"/>
      <c r="P2528" s="65">
        <f t="shared" si="64"/>
        <v>1305.9999999999968</v>
      </c>
    </row>
    <row r="2529" spans="1:21" ht="15">
      <c r="A2529" s="28" t="s">
        <v>745</v>
      </c>
      <c r="B2529" s="226" t="s">
        <v>1596</v>
      </c>
      <c r="C2529" s="3"/>
      <c r="D2529" s="3"/>
      <c r="E2529" s="9" t="s">
        <v>277</v>
      </c>
      <c r="F2529" s="9" t="s">
        <v>277</v>
      </c>
      <c r="G2529" s="9" t="s">
        <v>277</v>
      </c>
      <c r="H2529" s="9" t="s">
        <v>277</v>
      </c>
      <c r="I2529" s="9">
        <v>0</v>
      </c>
      <c r="J2529" s="9" t="s">
        <v>277</v>
      </c>
      <c r="K2529" s="9">
        <v>554.40000000000236</v>
      </c>
      <c r="L2529" s="9">
        <v>385.10000000000036</v>
      </c>
      <c r="M2529" s="9">
        <v>337.20000000000005</v>
      </c>
      <c r="P2529" s="65">
        <f t="shared" si="64"/>
        <v>1276.7000000000028</v>
      </c>
    </row>
    <row r="2530" spans="1:21" ht="15">
      <c r="A2530" s="28" t="s">
        <v>746</v>
      </c>
      <c r="B2530" s="61" t="s">
        <v>35</v>
      </c>
      <c r="E2530" s="179">
        <v>447</v>
      </c>
      <c r="F2530" s="9">
        <v>133.80000000000001</v>
      </c>
      <c r="G2530" s="9">
        <v>270</v>
      </c>
      <c r="H2530" s="9">
        <v>419</v>
      </c>
      <c r="I2530" s="9">
        <v>0</v>
      </c>
      <c r="J2530" s="9" t="s">
        <v>277</v>
      </c>
      <c r="K2530" s="9" t="s">
        <v>277</v>
      </c>
      <c r="L2530" s="9" t="s">
        <v>277</v>
      </c>
      <c r="M2530" s="9" t="s">
        <v>277</v>
      </c>
      <c r="P2530" s="65">
        <f t="shared" si="64"/>
        <v>1269.8</v>
      </c>
      <c r="R2530" t="s">
        <v>296</v>
      </c>
    </row>
    <row r="2531" spans="1:21" ht="15">
      <c r="A2531" s="28" t="s">
        <v>747</v>
      </c>
      <c r="B2531" s="61" t="s">
        <v>4</v>
      </c>
      <c r="E2531" s="9">
        <v>248.05</v>
      </c>
      <c r="F2531" s="9">
        <v>225.6</v>
      </c>
      <c r="G2531" s="179">
        <v>550</v>
      </c>
      <c r="H2531" s="9">
        <v>244.99999999999818</v>
      </c>
      <c r="I2531" s="9">
        <v>0</v>
      </c>
      <c r="J2531" s="9" t="s">
        <v>277</v>
      </c>
      <c r="K2531" s="9" t="s">
        <v>277</v>
      </c>
      <c r="L2531" s="9" t="s">
        <v>277</v>
      </c>
      <c r="M2531" s="9" t="s">
        <v>277</v>
      </c>
      <c r="P2531" s="65">
        <f t="shared" si="64"/>
        <v>1268.6499999999983</v>
      </c>
      <c r="R2531" t="s">
        <v>283</v>
      </c>
    </row>
    <row r="2532" spans="1:21" ht="15">
      <c r="A2532" s="28" t="s">
        <v>748</v>
      </c>
      <c r="B2532" s="226" t="s">
        <v>1614</v>
      </c>
      <c r="C2532" s="3"/>
      <c r="D2532" s="3"/>
      <c r="E2532" s="9" t="s">
        <v>277</v>
      </c>
      <c r="F2532" s="9" t="s">
        <v>277</v>
      </c>
      <c r="G2532" s="9" t="s">
        <v>277</v>
      </c>
      <c r="H2532" s="9" t="s">
        <v>277</v>
      </c>
      <c r="I2532" s="9">
        <v>0</v>
      </c>
      <c r="J2532" s="9" t="s">
        <v>277</v>
      </c>
      <c r="K2532" s="9">
        <v>528.49999999999909</v>
      </c>
      <c r="L2532" s="9">
        <v>338.800000000002</v>
      </c>
      <c r="M2532" s="9">
        <v>351.20000000000005</v>
      </c>
      <c r="P2532" s="65">
        <f t="shared" si="64"/>
        <v>1218.5000000000011</v>
      </c>
    </row>
    <row r="2533" spans="1:21" ht="15">
      <c r="A2533" s="28" t="s">
        <v>749</v>
      </c>
      <c r="B2533" s="226" t="s">
        <v>1582</v>
      </c>
      <c r="C2533" s="3"/>
      <c r="D2533" s="3"/>
      <c r="E2533" s="9" t="s">
        <v>277</v>
      </c>
      <c r="F2533" s="9" t="s">
        <v>277</v>
      </c>
      <c r="G2533" s="9" t="s">
        <v>277</v>
      </c>
      <c r="H2533" s="9" t="s">
        <v>277</v>
      </c>
      <c r="I2533" s="9">
        <v>0</v>
      </c>
      <c r="J2533" s="9">
        <v>624.50000000000091</v>
      </c>
      <c r="K2533" s="9">
        <v>565.89999999999873</v>
      </c>
      <c r="L2533" s="9" t="s">
        <v>277</v>
      </c>
      <c r="M2533" s="9" t="s">
        <v>277</v>
      </c>
      <c r="P2533" s="65">
        <f t="shared" si="64"/>
        <v>1190.3999999999996</v>
      </c>
    </row>
    <row r="2534" spans="1:21" ht="15">
      <c r="A2534" s="28" t="s">
        <v>750</v>
      </c>
      <c r="B2534" s="61" t="s">
        <v>2083</v>
      </c>
      <c r="C2534" s="3"/>
      <c r="D2534" s="3"/>
      <c r="E2534" s="9" t="s">
        <v>277</v>
      </c>
      <c r="F2534" s="9" t="s">
        <v>277</v>
      </c>
      <c r="G2534" s="9" t="s">
        <v>277</v>
      </c>
      <c r="H2534" s="9" t="s">
        <v>277</v>
      </c>
      <c r="I2534" s="9">
        <v>0</v>
      </c>
      <c r="J2534" s="9" t="s">
        <v>277</v>
      </c>
      <c r="K2534" s="9" t="s">
        <v>277</v>
      </c>
      <c r="L2534" s="9">
        <v>319.60000000000218</v>
      </c>
      <c r="M2534" s="9">
        <v>841.8</v>
      </c>
      <c r="N2534" s="65"/>
      <c r="P2534" s="65">
        <f t="shared" si="64"/>
        <v>1161.4000000000021</v>
      </c>
    </row>
    <row r="2535" spans="1:21" ht="15">
      <c r="A2535" s="28" t="s">
        <v>751</v>
      </c>
      <c r="B2535" s="226" t="s">
        <v>1617</v>
      </c>
      <c r="C2535" s="3"/>
      <c r="D2535" s="3"/>
      <c r="E2535" s="9" t="s">
        <v>277</v>
      </c>
      <c r="F2535" s="9" t="s">
        <v>277</v>
      </c>
      <c r="G2535" s="9" t="s">
        <v>277</v>
      </c>
      <c r="H2535" s="9" t="s">
        <v>277</v>
      </c>
      <c r="I2535" s="9">
        <v>0</v>
      </c>
      <c r="J2535" s="9" t="s">
        <v>277</v>
      </c>
      <c r="K2535" s="9">
        <v>482.49999999999909</v>
      </c>
      <c r="L2535" s="9">
        <v>491.40000000000055</v>
      </c>
      <c r="M2535" s="9">
        <v>158</v>
      </c>
      <c r="P2535" s="65">
        <f t="shared" si="64"/>
        <v>1131.8999999999996</v>
      </c>
    </row>
    <row r="2536" spans="1:21" ht="15">
      <c r="A2536" s="28" t="s">
        <v>752</v>
      </c>
      <c r="B2536" s="61" t="s">
        <v>2094</v>
      </c>
      <c r="C2536" s="3"/>
      <c r="D2536" s="3"/>
      <c r="E2536" s="9" t="s">
        <v>277</v>
      </c>
      <c r="F2536" s="9" t="s">
        <v>277</v>
      </c>
      <c r="G2536" s="9" t="s">
        <v>277</v>
      </c>
      <c r="H2536" s="9" t="s">
        <v>277</v>
      </c>
      <c r="I2536" s="9">
        <v>0</v>
      </c>
      <c r="J2536" s="9" t="s">
        <v>277</v>
      </c>
      <c r="K2536" s="9" t="s">
        <v>277</v>
      </c>
      <c r="L2536" s="9">
        <v>546.19999999999618</v>
      </c>
      <c r="M2536" s="9">
        <v>581.9</v>
      </c>
      <c r="N2536" s="65"/>
      <c r="P2536" s="65">
        <f t="shared" si="64"/>
        <v>1128.0999999999963</v>
      </c>
    </row>
    <row r="2537" spans="1:21" ht="15">
      <c r="A2537" s="28" t="s">
        <v>753</v>
      </c>
      <c r="B2537" s="226" t="s">
        <v>1595</v>
      </c>
      <c r="C2537" s="3"/>
      <c r="D2537" s="3"/>
      <c r="E2537" s="9" t="s">
        <v>277</v>
      </c>
      <c r="F2537" s="9" t="s">
        <v>277</v>
      </c>
      <c r="G2537" s="9" t="s">
        <v>277</v>
      </c>
      <c r="H2537" s="9" t="s">
        <v>277</v>
      </c>
      <c r="I2537" s="9">
        <v>0</v>
      </c>
      <c r="J2537" s="9" t="s">
        <v>277</v>
      </c>
      <c r="K2537" s="176">
        <v>1094.3499999999976</v>
      </c>
      <c r="L2537" s="9" t="s">
        <v>277</v>
      </c>
      <c r="M2537" s="9" t="s">
        <v>277</v>
      </c>
      <c r="P2537" s="65">
        <f t="shared" si="64"/>
        <v>1094.3499999999976</v>
      </c>
      <c r="R2537" t="s">
        <v>280</v>
      </c>
      <c r="U2537" s="3" t="s">
        <v>1358</v>
      </c>
    </row>
    <row r="2538" spans="1:21" ht="15">
      <c r="A2538" s="28" t="s">
        <v>754</v>
      </c>
      <c r="B2538" s="61" t="s">
        <v>2509</v>
      </c>
      <c r="C2538" s="3"/>
      <c r="D2538" s="3"/>
      <c r="E2538" s="9" t="s">
        <v>277</v>
      </c>
      <c r="F2538" s="9" t="s">
        <v>277</v>
      </c>
      <c r="G2538" s="9" t="s">
        <v>277</v>
      </c>
      <c r="H2538" s="9" t="s">
        <v>277</v>
      </c>
      <c r="I2538" s="9">
        <v>0</v>
      </c>
      <c r="J2538" s="9" t="s">
        <v>277</v>
      </c>
      <c r="K2538" s="9" t="s">
        <v>277</v>
      </c>
      <c r="L2538" s="9" t="s">
        <v>277</v>
      </c>
      <c r="M2538" s="175">
        <v>1003.5999999999999</v>
      </c>
      <c r="P2538" s="65">
        <f t="shared" si="64"/>
        <v>1003.5999999999999</v>
      </c>
    </row>
    <row r="2539" spans="1:21" ht="15">
      <c r="A2539" s="28" t="s">
        <v>755</v>
      </c>
      <c r="B2539" s="61" t="s">
        <v>2097</v>
      </c>
      <c r="C2539" s="3"/>
      <c r="D2539" s="3"/>
      <c r="E2539" s="9" t="s">
        <v>277</v>
      </c>
      <c r="F2539" s="9" t="s">
        <v>277</v>
      </c>
      <c r="G2539" s="9" t="s">
        <v>277</v>
      </c>
      <c r="H2539" s="9" t="s">
        <v>277</v>
      </c>
      <c r="I2539" s="9">
        <v>0</v>
      </c>
      <c r="J2539" s="9" t="s">
        <v>277</v>
      </c>
      <c r="K2539" s="9" t="s">
        <v>277</v>
      </c>
      <c r="L2539" s="9">
        <v>578.50000000000091</v>
      </c>
      <c r="M2539" s="9">
        <v>401.2</v>
      </c>
      <c r="N2539" s="65"/>
      <c r="P2539" s="65">
        <f t="shared" si="64"/>
        <v>979.70000000000095</v>
      </c>
    </row>
    <row r="2540" spans="1:21" ht="15">
      <c r="A2540" s="28" t="s">
        <v>756</v>
      </c>
      <c r="B2540" s="226" t="s">
        <v>1616</v>
      </c>
      <c r="C2540" s="3"/>
      <c r="D2540" s="3"/>
      <c r="E2540" s="9" t="s">
        <v>277</v>
      </c>
      <c r="F2540" s="9" t="s">
        <v>277</v>
      </c>
      <c r="G2540" s="9" t="s">
        <v>277</v>
      </c>
      <c r="H2540" s="9" t="s">
        <v>277</v>
      </c>
      <c r="I2540" s="9">
        <v>0</v>
      </c>
      <c r="J2540" s="9" t="s">
        <v>277</v>
      </c>
      <c r="K2540" s="9">
        <v>430.09999999999945</v>
      </c>
      <c r="L2540" s="9">
        <v>549.00000000000364</v>
      </c>
      <c r="M2540" s="9" t="s">
        <v>277</v>
      </c>
      <c r="P2540" s="65">
        <f t="shared" si="64"/>
        <v>979.10000000000309</v>
      </c>
    </row>
    <row r="2541" spans="1:21" ht="15">
      <c r="A2541" s="28" t="s">
        <v>757</v>
      </c>
      <c r="B2541" s="61" t="s">
        <v>2090</v>
      </c>
      <c r="C2541" s="3"/>
      <c r="D2541" s="3"/>
      <c r="E2541" s="9" t="s">
        <v>277</v>
      </c>
      <c r="F2541" s="9" t="s">
        <v>277</v>
      </c>
      <c r="G2541" s="9" t="s">
        <v>277</v>
      </c>
      <c r="H2541" s="9" t="s">
        <v>277</v>
      </c>
      <c r="I2541" s="9">
        <v>0</v>
      </c>
      <c r="J2541" s="9" t="s">
        <v>277</v>
      </c>
      <c r="K2541" s="9" t="s">
        <v>277</v>
      </c>
      <c r="L2541" s="9">
        <v>394.09999999999854</v>
      </c>
      <c r="M2541" s="9">
        <v>576.19999999999993</v>
      </c>
      <c r="N2541" s="65"/>
      <c r="P2541" s="65">
        <f t="shared" si="64"/>
        <v>970.29999999999848</v>
      </c>
    </row>
    <row r="2542" spans="1:21" ht="15">
      <c r="A2542" s="28" t="s">
        <v>758</v>
      </c>
      <c r="B2542" s="61" t="s">
        <v>2075</v>
      </c>
      <c r="C2542" s="3"/>
      <c r="D2542" s="3"/>
      <c r="E2542" s="9" t="s">
        <v>277</v>
      </c>
      <c r="F2542" s="9" t="s">
        <v>277</v>
      </c>
      <c r="G2542" s="9" t="s">
        <v>277</v>
      </c>
      <c r="H2542" s="9" t="s">
        <v>277</v>
      </c>
      <c r="I2542" s="9">
        <v>0</v>
      </c>
      <c r="J2542" s="9" t="s">
        <v>277</v>
      </c>
      <c r="K2542" s="9" t="s">
        <v>277</v>
      </c>
      <c r="L2542" s="9">
        <v>379.30000000000018</v>
      </c>
      <c r="M2542" s="9">
        <v>525.80000000000007</v>
      </c>
      <c r="N2542" s="65"/>
      <c r="P2542" s="65">
        <f t="shared" si="64"/>
        <v>905.10000000000025</v>
      </c>
    </row>
    <row r="2543" spans="1:21" ht="15">
      <c r="A2543" s="28" t="s">
        <v>759</v>
      </c>
      <c r="B2543" s="61" t="s">
        <v>2093</v>
      </c>
      <c r="C2543" s="3"/>
      <c r="D2543" s="3"/>
      <c r="E2543" s="9" t="s">
        <v>277</v>
      </c>
      <c r="F2543" s="9" t="s">
        <v>277</v>
      </c>
      <c r="G2543" s="9" t="s">
        <v>277</v>
      </c>
      <c r="H2543" s="9" t="s">
        <v>277</v>
      </c>
      <c r="I2543" s="9">
        <v>0</v>
      </c>
      <c r="J2543" s="9" t="s">
        <v>277</v>
      </c>
      <c r="K2543" s="9" t="s">
        <v>277</v>
      </c>
      <c r="L2543" s="9">
        <v>527.20000000000073</v>
      </c>
      <c r="M2543" s="9">
        <v>368.7</v>
      </c>
      <c r="N2543" s="65"/>
      <c r="P2543" s="65">
        <f t="shared" si="64"/>
        <v>895.90000000000077</v>
      </c>
    </row>
    <row r="2544" spans="1:21" ht="15">
      <c r="A2544" s="28" t="s">
        <v>760</v>
      </c>
      <c r="B2544" s="61" t="s">
        <v>2096</v>
      </c>
      <c r="C2544" s="3"/>
      <c r="D2544" s="3"/>
      <c r="E2544" s="9" t="s">
        <v>277</v>
      </c>
      <c r="F2544" s="9" t="s">
        <v>277</v>
      </c>
      <c r="G2544" s="9" t="s">
        <v>277</v>
      </c>
      <c r="H2544" s="9" t="s">
        <v>277</v>
      </c>
      <c r="I2544" s="9">
        <v>0</v>
      </c>
      <c r="J2544" s="9" t="s">
        <v>277</v>
      </c>
      <c r="K2544" s="9" t="s">
        <v>277</v>
      </c>
      <c r="L2544" s="9">
        <v>668.30000000000109</v>
      </c>
      <c r="M2544" s="9">
        <v>216</v>
      </c>
      <c r="N2544" s="65"/>
      <c r="P2544" s="65">
        <f t="shared" si="64"/>
        <v>884.30000000000109</v>
      </c>
    </row>
    <row r="2545" spans="1:18" ht="15">
      <c r="A2545" s="28" t="s">
        <v>761</v>
      </c>
      <c r="B2545" s="226" t="s">
        <v>2074</v>
      </c>
      <c r="C2545" s="3"/>
      <c r="D2545" s="3"/>
      <c r="E2545" s="9" t="s">
        <v>277</v>
      </c>
      <c r="F2545" s="9" t="s">
        <v>277</v>
      </c>
      <c r="G2545" s="9" t="s">
        <v>277</v>
      </c>
      <c r="H2545" s="9" t="s">
        <v>277</v>
      </c>
      <c r="I2545" s="9">
        <v>0</v>
      </c>
      <c r="J2545" s="9" t="s">
        <v>277</v>
      </c>
      <c r="K2545" s="9" t="s">
        <v>277</v>
      </c>
      <c r="L2545" s="9">
        <v>269.39999999999964</v>
      </c>
      <c r="M2545" s="9">
        <v>613.39999999999986</v>
      </c>
      <c r="N2545" s="65"/>
      <c r="P2545" s="65">
        <f t="shared" si="64"/>
        <v>882.7999999999995</v>
      </c>
    </row>
    <row r="2546" spans="1:18" ht="15">
      <c r="A2546" s="28" t="s">
        <v>762</v>
      </c>
      <c r="B2546" s="61" t="s">
        <v>2095</v>
      </c>
      <c r="C2546" s="3"/>
      <c r="D2546" s="3"/>
      <c r="E2546" s="9" t="s">
        <v>277</v>
      </c>
      <c r="F2546" s="9" t="s">
        <v>277</v>
      </c>
      <c r="G2546" s="9" t="s">
        <v>277</v>
      </c>
      <c r="H2546" s="9" t="s">
        <v>277</v>
      </c>
      <c r="I2546" s="9">
        <v>0</v>
      </c>
      <c r="J2546" s="9" t="s">
        <v>277</v>
      </c>
      <c r="K2546" s="9" t="s">
        <v>277</v>
      </c>
      <c r="L2546" s="9">
        <v>443.29999999999745</v>
      </c>
      <c r="M2546" s="9">
        <v>415.3</v>
      </c>
      <c r="N2546" s="65"/>
      <c r="P2546" s="65">
        <f t="shared" ref="P2546:P2577" si="65">SUM(E2546:M2546)</f>
        <v>858.59999999999741</v>
      </c>
    </row>
    <row r="2547" spans="1:18" ht="15">
      <c r="A2547" s="28" t="s">
        <v>763</v>
      </c>
      <c r="B2547" s="61" t="s">
        <v>179</v>
      </c>
      <c r="C2547" s="3"/>
      <c r="D2547" s="3"/>
      <c r="E2547" s="9" t="s">
        <v>277</v>
      </c>
      <c r="F2547" s="9" t="s">
        <v>277</v>
      </c>
      <c r="G2547" s="9" t="s">
        <v>277</v>
      </c>
      <c r="H2547" s="9" t="s">
        <v>277</v>
      </c>
      <c r="I2547" s="9">
        <v>0</v>
      </c>
      <c r="J2547" s="9" t="s">
        <v>277</v>
      </c>
      <c r="K2547" s="9" t="s">
        <v>277</v>
      </c>
      <c r="L2547" s="9">
        <v>530.60000000000127</v>
      </c>
      <c r="M2547" s="9">
        <v>324.00000000000006</v>
      </c>
      <c r="N2547" s="65"/>
      <c r="P2547" s="65">
        <f t="shared" si="65"/>
        <v>854.60000000000127</v>
      </c>
    </row>
    <row r="2548" spans="1:18" ht="15">
      <c r="A2548" s="28" t="s">
        <v>764</v>
      </c>
      <c r="B2548" s="61" t="s">
        <v>2524</v>
      </c>
      <c r="C2548" s="3"/>
      <c r="D2548" s="3"/>
      <c r="E2548" s="9" t="s">
        <v>277</v>
      </c>
      <c r="F2548" s="9" t="s">
        <v>277</v>
      </c>
      <c r="G2548" s="9" t="s">
        <v>277</v>
      </c>
      <c r="H2548" s="9" t="s">
        <v>277</v>
      </c>
      <c r="I2548" s="9">
        <v>0</v>
      </c>
      <c r="J2548" s="9" t="s">
        <v>277</v>
      </c>
      <c r="K2548" s="9" t="s">
        <v>277</v>
      </c>
      <c r="L2548" s="9" t="s">
        <v>277</v>
      </c>
      <c r="M2548" s="9">
        <v>845.40000000000009</v>
      </c>
      <c r="P2548" s="65">
        <f t="shared" si="65"/>
        <v>845.40000000000009</v>
      </c>
    </row>
    <row r="2549" spans="1:18" ht="15">
      <c r="A2549" s="28" t="s">
        <v>765</v>
      </c>
      <c r="B2549" s="61" t="s">
        <v>2504</v>
      </c>
      <c r="C2549" s="3"/>
      <c r="D2549" s="3"/>
      <c r="E2549" s="9" t="s">
        <v>277</v>
      </c>
      <c r="F2549" s="9" t="s">
        <v>277</v>
      </c>
      <c r="G2549" s="9" t="s">
        <v>277</v>
      </c>
      <c r="H2549" s="9" t="s">
        <v>277</v>
      </c>
      <c r="I2549" s="9">
        <v>0</v>
      </c>
      <c r="J2549" s="9" t="s">
        <v>277</v>
      </c>
      <c r="K2549" s="9" t="s">
        <v>277</v>
      </c>
      <c r="L2549" s="9" t="s">
        <v>277</v>
      </c>
      <c r="M2549" s="9">
        <v>841.2</v>
      </c>
      <c r="P2549" s="65">
        <f t="shared" si="65"/>
        <v>841.2</v>
      </c>
    </row>
    <row r="2550" spans="1:18" ht="15">
      <c r="A2550" s="28" t="s">
        <v>1857</v>
      </c>
      <c r="B2550" s="61" t="s">
        <v>2077</v>
      </c>
      <c r="C2550" s="3"/>
      <c r="D2550" s="3"/>
      <c r="E2550" s="9" t="s">
        <v>277</v>
      </c>
      <c r="F2550" s="9" t="s">
        <v>277</v>
      </c>
      <c r="G2550" s="9" t="s">
        <v>277</v>
      </c>
      <c r="H2550" s="9" t="s">
        <v>277</v>
      </c>
      <c r="I2550" s="9">
        <v>0</v>
      </c>
      <c r="J2550" s="9" t="s">
        <v>277</v>
      </c>
      <c r="K2550" s="9" t="s">
        <v>277</v>
      </c>
      <c r="L2550" s="9">
        <v>482.20000000000164</v>
      </c>
      <c r="M2550" s="9">
        <v>339.40000000000003</v>
      </c>
      <c r="N2550" s="65"/>
      <c r="P2550" s="65">
        <f t="shared" si="65"/>
        <v>821.60000000000173</v>
      </c>
    </row>
    <row r="2551" spans="1:18" ht="15">
      <c r="A2551" s="28" t="s">
        <v>2049</v>
      </c>
      <c r="B2551" s="61" t="s">
        <v>2092</v>
      </c>
      <c r="C2551" s="3"/>
      <c r="D2551" s="3"/>
      <c r="E2551" s="9" t="s">
        <v>277</v>
      </c>
      <c r="F2551" s="9" t="s">
        <v>277</v>
      </c>
      <c r="G2551" s="9" t="s">
        <v>277</v>
      </c>
      <c r="H2551" s="9" t="s">
        <v>277</v>
      </c>
      <c r="I2551" s="9">
        <v>0</v>
      </c>
      <c r="J2551" s="9" t="s">
        <v>277</v>
      </c>
      <c r="K2551" s="9" t="s">
        <v>277</v>
      </c>
      <c r="L2551" s="9">
        <v>566.20000000000073</v>
      </c>
      <c r="M2551" s="9">
        <v>245</v>
      </c>
      <c r="N2551" s="65"/>
      <c r="P2551" s="65">
        <f t="shared" si="65"/>
        <v>811.20000000000073</v>
      </c>
    </row>
    <row r="2552" spans="1:18" ht="15">
      <c r="A2552" s="28" t="s">
        <v>2050</v>
      </c>
      <c r="B2552" s="61" t="s">
        <v>2511</v>
      </c>
      <c r="C2552" s="3"/>
      <c r="D2552" s="3"/>
      <c r="E2552" s="9" t="s">
        <v>277</v>
      </c>
      <c r="F2552" s="9" t="s">
        <v>277</v>
      </c>
      <c r="G2552" s="9" t="s">
        <v>277</v>
      </c>
      <c r="H2552" s="9" t="s">
        <v>277</v>
      </c>
      <c r="I2552" s="9">
        <v>0</v>
      </c>
      <c r="J2552" s="9" t="s">
        <v>277</v>
      </c>
      <c r="K2552" s="9" t="s">
        <v>277</v>
      </c>
      <c r="L2552" s="9" t="s">
        <v>277</v>
      </c>
      <c r="M2552" s="9">
        <v>804.7</v>
      </c>
      <c r="P2552" s="65">
        <f t="shared" si="65"/>
        <v>804.7</v>
      </c>
    </row>
    <row r="2553" spans="1:18" ht="15">
      <c r="A2553" s="28" t="s">
        <v>2051</v>
      </c>
      <c r="B2553" s="61" t="s">
        <v>2506</v>
      </c>
      <c r="C2553" s="3"/>
      <c r="D2553" s="3"/>
      <c r="E2553" s="9" t="s">
        <v>277</v>
      </c>
      <c r="F2553" s="9" t="s">
        <v>277</v>
      </c>
      <c r="G2553" s="9" t="s">
        <v>277</v>
      </c>
      <c r="H2553" s="9" t="s">
        <v>277</v>
      </c>
      <c r="I2553" s="9">
        <v>0</v>
      </c>
      <c r="J2553" s="9" t="s">
        <v>277</v>
      </c>
      <c r="K2553" s="9" t="s">
        <v>277</v>
      </c>
      <c r="L2553" s="9" t="s">
        <v>277</v>
      </c>
      <c r="M2553" s="9">
        <v>804.2</v>
      </c>
      <c r="P2553" s="65">
        <f t="shared" si="65"/>
        <v>804.2</v>
      </c>
    </row>
    <row r="2554" spans="1:18" ht="15">
      <c r="A2554" s="28" t="s">
        <v>2052</v>
      </c>
      <c r="B2554" s="61" t="s">
        <v>2079</v>
      </c>
      <c r="C2554" s="3"/>
      <c r="D2554" s="3"/>
      <c r="E2554" s="9" t="s">
        <v>277</v>
      </c>
      <c r="F2554" s="9" t="s">
        <v>277</v>
      </c>
      <c r="G2554" s="9" t="s">
        <v>277</v>
      </c>
      <c r="H2554" s="9" t="s">
        <v>277</v>
      </c>
      <c r="I2554" s="9">
        <v>0</v>
      </c>
      <c r="J2554" s="9" t="s">
        <v>277</v>
      </c>
      <c r="K2554" s="9" t="s">
        <v>277</v>
      </c>
      <c r="L2554" s="9">
        <v>459.69999999999982</v>
      </c>
      <c r="M2554" s="9">
        <v>300.70000000000005</v>
      </c>
      <c r="N2554" s="65"/>
      <c r="P2554" s="65">
        <f t="shared" si="65"/>
        <v>760.39999999999986</v>
      </c>
    </row>
    <row r="2555" spans="1:18" ht="15">
      <c r="A2555" s="28" t="s">
        <v>2053</v>
      </c>
      <c r="B2555" s="61" t="s">
        <v>2081</v>
      </c>
      <c r="C2555" s="3"/>
      <c r="D2555" s="3"/>
      <c r="E2555" s="9" t="s">
        <v>277</v>
      </c>
      <c r="F2555" s="9" t="s">
        <v>277</v>
      </c>
      <c r="G2555" s="9" t="s">
        <v>277</v>
      </c>
      <c r="H2555" s="9" t="s">
        <v>277</v>
      </c>
      <c r="I2555" s="9">
        <v>0</v>
      </c>
      <c r="J2555" s="9" t="s">
        <v>277</v>
      </c>
      <c r="K2555" s="9" t="s">
        <v>277</v>
      </c>
      <c r="L2555" s="9">
        <v>505.90000000000236</v>
      </c>
      <c r="M2555" s="9">
        <v>250.5</v>
      </c>
      <c r="N2555" s="65"/>
      <c r="P2555" s="65">
        <f t="shared" si="65"/>
        <v>756.40000000000236</v>
      </c>
    </row>
    <row r="2556" spans="1:18" ht="15">
      <c r="A2556" s="28" t="s">
        <v>2054</v>
      </c>
      <c r="B2556" s="170" t="s">
        <v>1270</v>
      </c>
      <c r="C2556" s="3"/>
      <c r="D2556" s="3"/>
      <c r="E2556" s="9" t="s">
        <v>277</v>
      </c>
      <c r="F2556" s="9" t="s">
        <v>277</v>
      </c>
      <c r="G2556" s="9" t="s">
        <v>277</v>
      </c>
      <c r="H2556" s="9" t="s">
        <v>277</v>
      </c>
      <c r="I2556" s="9">
        <v>0</v>
      </c>
      <c r="J2556" s="9">
        <v>748.70000000000073</v>
      </c>
      <c r="K2556" s="9" t="s">
        <v>277</v>
      </c>
      <c r="L2556" s="9" t="s">
        <v>277</v>
      </c>
      <c r="M2556" s="9" t="s">
        <v>277</v>
      </c>
      <c r="P2556" s="65">
        <f t="shared" si="65"/>
        <v>748.70000000000073</v>
      </c>
    </row>
    <row r="2557" spans="1:18" ht="15">
      <c r="A2557" s="28" t="s">
        <v>2055</v>
      </c>
      <c r="B2557" s="226" t="s">
        <v>1594</v>
      </c>
      <c r="C2557" s="3"/>
      <c r="D2557" s="3"/>
      <c r="E2557" s="9" t="s">
        <v>277</v>
      </c>
      <c r="F2557" s="9" t="s">
        <v>277</v>
      </c>
      <c r="G2557" s="9" t="s">
        <v>277</v>
      </c>
      <c r="H2557" s="9" t="s">
        <v>277</v>
      </c>
      <c r="I2557" s="9">
        <v>0</v>
      </c>
      <c r="J2557" s="9" t="s">
        <v>277</v>
      </c>
      <c r="K2557" s="9">
        <v>743.09999999999945</v>
      </c>
      <c r="L2557" s="9" t="s">
        <v>277</v>
      </c>
      <c r="M2557" s="9" t="s">
        <v>277</v>
      </c>
      <c r="P2557" s="65">
        <f t="shared" si="65"/>
        <v>743.09999999999945</v>
      </c>
    </row>
    <row r="2558" spans="1:18" ht="15">
      <c r="A2558" s="28" t="s">
        <v>2056</v>
      </c>
      <c r="B2558" s="61" t="s">
        <v>2089</v>
      </c>
      <c r="C2558" s="3"/>
      <c r="D2558" s="3"/>
      <c r="E2558" s="9" t="s">
        <v>277</v>
      </c>
      <c r="F2558" s="9" t="s">
        <v>277</v>
      </c>
      <c r="G2558" s="9" t="s">
        <v>277</v>
      </c>
      <c r="H2558" s="9" t="s">
        <v>277</v>
      </c>
      <c r="I2558" s="9">
        <v>0</v>
      </c>
      <c r="J2558" s="9" t="s">
        <v>277</v>
      </c>
      <c r="K2558" s="9" t="s">
        <v>277</v>
      </c>
      <c r="L2558" s="9">
        <v>415.40000000000055</v>
      </c>
      <c r="M2558" s="9">
        <v>311.8</v>
      </c>
      <c r="N2558" s="65"/>
      <c r="P2558" s="65">
        <f t="shared" si="65"/>
        <v>727.2000000000005</v>
      </c>
    </row>
    <row r="2559" spans="1:18" ht="15">
      <c r="A2559" s="28" t="s">
        <v>2057</v>
      </c>
      <c r="B2559" s="61" t="s">
        <v>177</v>
      </c>
      <c r="E2559" s="9">
        <v>339.2</v>
      </c>
      <c r="F2559" s="179">
        <v>377.3</v>
      </c>
      <c r="G2559" s="9" t="s">
        <v>277</v>
      </c>
      <c r="H2559" s="9" t="s">
        <v>277</v>
      </c>
      <c r="I2559" s="9">
        <v>0</v>
      </c>
      <c r="J2559" s="9" t="s">
        <v>277</v>
      </c>
      <c r="K2559" s="9" t="s">
        <v>277</v>
      </c>
      <c r="L2559" s="9" t="s">
        <v>277</v>
      </c>
      <c r="M2559" s="9" t="s">
        <v>277</v>
      </c>
      <c r="P2559" s="65">
        <f t="shared" si="65"/>
        <v>716.5</v>
      </c>
      <c r="R2559" t="s">
        <v>296</v>
      </c>
    </row>
    <row r="2560" spans="1:18" ht="15">
      <c r="A2560" s="28" t="s">
        <v>2058</v>
      </c>
      <c r="B2560" s="61" t="s">
        <v>2522</v>
      </c>
      <c r="C2560" s="3"/>
      <c r="D2560" s="3"/>
      <c r="E2560" s="9" t="s">
        <v>277</v>
      </c>
      <c r="F2560" s="9" t="s">
        <v>277</v>
      </c>
      <c r="G2560" s="9" t="s">
        <v>277</v>
      </c>
      <c r="H2560" s="9" t="s">
        <v>277</v>
      </c>
      <c r="I2560" s="9">
        <v>0</v>
      </c>
      <c r="J2560" s="9" t="s">
        <v>277</v>
      </c>
      <c r="K2560" s="9" t="s">
        <v>277</v>
      </c>
      <c r="L2560" s="9" t="s">
        <v>277</v>
      </c>
      <c r="M2560" s="9">
        <v>709.7</v>
      </c>
      <c r="P2560" s="65">
        <f t="shared" si="65"/>
        <v>709.7</v>
      </c>
    </row>
    <row r="2561" spans="1:16" ht="15">
      <c r="A2561" s="28" t="s">
        <v>2059</v>
      </c>
      <c r="B2561" s="61" t="s">
        <v>2508</v>
      </c>
      <c r="C2561" s="3"/>
      <c r="D2561" s="3"/>
      <c r="E2561" s="9" t="s">
        <v>277</v>
      </c>
      <c r="F2561" s="9" t="s">
        <v>277</v>
      </c>
      <c r="G2561" s="9" t="s">
        <v>277</v>
      </c>
      <c r="H2561" s="9" t="s">
        <v>277</v>
      </c>
      <c r="I2561" s="9">
        <v>0</v>
      </c>
      <c r="J2561" s="9" t="s">
        <v>277</v>
      </c>
      <c r="K2561" s="9" t="s">
        <v>277</v>
      </c>
      <c r="L2561" s="9" t="s">
        <v>277</v>
      </c>
      <c r="M2561" s="9">
        <v>702.2</v>
      </c>
      <c r="P2561" s="65">
        <f t="shared" si="65"/>
        <v>702.2</v>
      </c>
    </row>
    <row r="2562" spans="1:16" ht="15">
      <c r="A2562" s="28" t="s">
        <v>2060</v>
      </c>
      <c r="B2562" s="61" t="s">
        <v>2612</v>
      </c>
      <c r="C2562" s="3"/>
      <c r="D2562" s="3"/>
      <c r="E2562" s="9" t="s">
        <v>277</v>
      </c>
      <c r="F2562" s="9" t="s">
        <v>277</v>
      </c>
      <c r="G2562" s="9" t="s">
        <v>277</v>
      </c>
      <c r="H2562" s="9" t="s">
        <v>277</v>
      </c>
      <c r="I2562" s="9">
        <v>0</v>
      </c>
      <c r="J2562" s="9" t="s">
        <v>277</v>
      </c>
      <c r="K2562" s="9" t="s">
        <v>277</v>
      </c>
      <c r="L2562" s="9" t="s">
        <v>277</v>
      </c>
      <c r="M2562" s="9">
        <v>698.70000000000016</v>
      </c>
      <c r="P2562" s="65">
        <f t="shared" si="65"/>
        <v>698.70000000000016</v>
      </c>
    </row>
    <row r="2563" spans="1:16" ht="15">
      <c r="A2563" s="28" t="s">
        <v>2061</v>
      </c>
      <c r="B2563" s="61" t="s">
        <v>2078</v>
      </c>
      <c r="C2563" s="3"/>
      <c r="D2563" s="3"/>
      <c r="E2563" s="9" t="s">
        <v>277</v>
      </c>
      <c r="F2563" s="9" t="s">
        <v>277</v>
      </c>
      <c r="G2563" s="9" t="s">
        <v>277</v>
      </c>
      <c r="H2563" s="9" t="s">
        <v>277</v>
      </c>
      <c r="I2563" s="9">
        <v>0</v>
      </c>
      <c r="J2563" s="9" t="s">
        <v>277</v>
      </c>
      <c r="K2563" s="9" t="s">
        <v>277</v>
      </c>
      <c r="L2563" s="9">
        <v>149.300000000002</v>
      </c>
      <c r="M2563" s="9">
        <v>533.90000000000009</v>
      </c>
      <c r="N2563" s="65"/>
      <c r="P2563" s="65">
        <f t="shared" si="65"/>
        <v>683.20000000000209</v>
      </c>
    </row>
    <row r="2564" spans="1:16" ht="15">
      <c r="A2564" s="28" t="s">
        <v>2062</v>
      </c>
      <c r="B2564" s="61" t="s">
        <v>2088</v>
      </c>
      <c r="C2564" s="3"/>
      <c r="D2564" s="3"/>
      <c r="E2564" s="9" t="s">
        <v>277</v>
      </c>
      <c r="F2564" s="9" t="s">
        <v>277</v>
      </c>
      <c r="G2564" s="9" t="s">
        <v>277</v>
      </c>
      <c r="H2564" s="9" t="s">
        <v>277</v>
      </c>
      <c r="I2564" s="9">
        <v>0</v>
      </c>
      <c r="J2564" s="9" t="s">
        <v>277</v>
      </c>
      <c r="K2564" s="9" t="s">
        <v>277</v>
      </c>
      <c r="L2564" s="9">
        <v>674.09999999999945</v>
      </c>
      <c r="M2564" s="9" t="s">
        <v>277</v>
      </c>
      <c r="N2564" s="65"/>
      <c r="P2564" s="65">
        <f t="shared" si="65"/>
        <v>674.09999999999945</v>
      </c>
    </row>
    <row r="2565" spans="1:16" ht="15">
      <c r="A2565" s="28" t="s">
        <v>2063</v>
      </c>
      <c r="B2565" s="61" t="s">
        <v>2518</v>
      </c>
      <c r="C2565" s="3"/>
      <c r="D2565" s="3"/>
      <c r="E2565" s="9" t="s">
        <v>277</v>
      </c>
      <c r="F2565" s="9" t="s">
        <v>277</v>
      </c>
      <c r="G2565" s="9" t="s">
        <v>277</v>
      </c>
      <c r="H2565" s="9" t="s">
        <v>277</v>
      </c>
      <c r="I2565" s="9">
        <v>0</v>
      </c>
      <c r="J2565" s="9" t="s">
        <v>277</v>
      </c>
      <c r="K2565" s="9" t="s">
        <v>277</v>
      </c>
      <c r="L2565" s="9" t="s">
        <v>277</v>
      </c>
      <c r="M2565" s="9">
        <v>655.50000000000011</v>
      </c>
      <c r="P2565" s="65">
        <f t="shared" si="65"/>
        <v>655.50000000000011</v>
      </c>
    </row>
    <row r="2566" spans="1:16" ht="15">
      <c r="A2566" s="28" t="s">
        <v>2064</v>
      </c>
      <c r="B2566" s="61" t="s">
        <v>2087</v>
      </c>
      <c r="C2566" s="3"/>
      <c r="D2566" s="3"/>
      <c r="E2566" s="9" t="s">
        <v>277</v>
      </c>
      <c r="F2566" s="9" t="s">
        <v>277</v>
      </c>
      <c r="G2566" s="9" t="s">
        <v>277</v>
      </c>
      <c r="H2566" s="9" t="s">
        <v>277</v>
      </c>
      <c r="I2566" s="9">
        <v>0</v>
      </c>
      <c r="J2566" s="9" t="s">
        <v>277</v>
      </c>
      <c r="K2566" s="9" t="s">
        <v>277</v>
      </c>
      <c r="L2566" s="9">
        <v>654.30000000000018</v>
      </c>
      <c r="M2566" s="9" t="s">
        <v>277</v>
      </c>
      <c r="N2566" s="65"/>
      <c r="P2566" s="65">
        <f t="shared" si="65"/>
        <v>654.30000000000018</v>
      </c>
    </row>
    <row r="2567" spans="1:16" ht="15">
      <c r="A2567" s="28" t="s">
        <v>2065</v>
      </c>
      <c r="B2567" s="61" t="s">
        <v>2091</v>
      </c>
      <c r="C2567" s="3"/>
      <c r="D2567" s="3"/>
      <c r="E2567" s="9" t="s">
        <v>277</v>
      </c>
      <c r="F2567" s="9" t="s">
        <v>277</v>
      </c>
      <c r="G2567" s="9" t="s">
        <v>277</v>
      </c>
      <c r="H2567" s="9" t="s">
        <v>277</v>
      </c>
      <c r="I2567" s="9">
        <v>0</v>
      </c>
      <c r="J2567" s="9" t="s">
        <v>277</v>
      </c>
      <c r="K2567" s="9" t="s">
        <v>277</v>
      </c>
      <c r="L2567" s="9">
        <v>44.800000000000182</v>
      </c>
      <c r="M2567" s="9">
        <v>591.19999999999993</v>
      </c>
      <c r="N2567" s="65"/>
      <c r="P2567" s="65">
        <f t="shared" si="65"/>
        <v>636.00000000000011</v>
      </c>
    </row>
    <row r="2568" spans="1:16" ht="15">
      <c r="A2568" s="28" t="s">
        <v>2066</v>
      </c>
      <c r="B2568" s="61" t="s">
        <v>2526</v>
      </c>
      <c r="C2568" s="3"/>
      <c r="D2568" s="3"/>
      <c r="E2568" s="9" t="s">
        <v>277</v>
      </c>
      <c r="F2568" s="9" t="s">
        <v>277</v>
      </c>
      <c r="G2568" s="9" t="s">
        <v>277</v>
      </c>
      <c r="H2568" s="9" t="s">
        <v>277</v>
      </c>
      <c r="I2568" s="9">
        <v>0</v>
      </c>
      <c r="J2568" s="9" t="s">
        <v>277</v>
      </c>
      <c r="K2568" s="9" t="s">
        <v>277</v>
      </c>
      <c r="L2568" s="9" t="s">
        <v>277</v>
      </c>
      <c r="M2568" s="9">
        <v>628.5</v>
      </c>
      <c r="P2568" s="65">
        <f t="shared" si="65"/>
        <v>628.5</v>
      </c>
    </row>
    <row r="2569" spans="1:16" ht="15">
      <c r="A2569" s="28" t="s">
        <v>2067</v>
      </c>
      <c r="B2569" s="61" t="s">
        <v>2514</v>
      </c>
      <c r="C2569" s="3"/>
      <c r="D2569" s="3"/>
      <c r="E2569" s="9" t="s">
        <v>277</v>
      </c>
      <c r="F2569" s="9" t="s">
        <v>277</v>
      </c>
      <c r="G2569" s="9" t="s">
        <v>277</v>
      </c>
      <c r="H2569" s="9" t="s">
        <v>277</v>
      </c>
      <c r="I2569" s="9">
        <v>0</v>
      </c>
      <c r="J2569" s="9" t="s">
        <v>277</v>
      </c>
      <c r="K2569" s="9" t="s">
        <v>277</v>
      </c>
      <c r="L2569" s="9" t="s">
        <v>277</v>
      </c>
      <c r="M2569" s="9">
        <v>610.40000000000009</v>
      </c>
      <c r="P2569" s="65">
        <f t="shared" si="65"/>
        <v>610.40000000000009</v>
      </c>
    </row>
    <row r="2570" spans="1:16" ht="15">
      <c r="A2570" s="28" t="s">
        <v>2068</v>
      </c>
      <c r="B2570" s="61" t="s">
        <v>2517</v>
      </c>
      <c r="C2570" s="3"/>
      <c r="D2570" s="3"/>
      <c r="E2570" s="9" t="s">
        <v>277</v>
      </c>
      <c r="F2570" s="9" t="s">
        <v>277</v>
      </c>
      <c r="G2570" s="9" t="s">
        <v>277</v>
      </c>
      <c r="H2570" s="9" t="s">
        <v>277</v>
      </c>
      <c r="I2570" s="9">
        <v>0</v>
      </c>
      <c r="J2570" s="9" t="s">
        <v>277</v>
      </c>
      <c r="K2570" s="9" t="s">
        <v>277</v>
      </c>
      <c r="L2570" s="9" t="s">
        <v>277</v>
      </c>
      <c r="M2570" s="9">
        <v>607.5</v>
      </c>
      <c r="P2570" s="65">
        <f t="shared" si="65"/>
        <v>607.5</v>
      </c>
    </row>
    <row r="2571" spans="1:16" ht="15">
      <c r="A2571" s="28" t="s">
        <v>2069</v>
      </c>
      <c r="B2571" s="226" t="s">
        <v>2073</v>
      </c>
      <c r="C2571" s="3"/>
      <c r="D2571" s="3"/>
      <c r="E2571" s="9" t="s">
        <v>277</v>
      </c>
      <c r="F2571" s="9" t="s">
        <v>277</v>
      </c>
      <c r="G2571" s="9" t="s">
        <v>277</v>
      </c>
      <c r="H2571" s="9" t="s">
        <v>277</v>
      </c>
      <c r="I2571" s="9">
        <v>0</v>
      </c>
      <c r="J2571" s="9" t="s">
        <v>277</v>
      </c>
      <c r="K2571" s="9" t="s">
        <v>277</v>
      </c>
      <c r="L2571" s="9">
        <v>602.90000000000055</v>
      </c>
      <c r="M2571" s="9" t="s">
        <v>277</v>
      </c>
      <c r="N2571" s="65"/>
      <c r="P2571" s="65">
        <f t="shared" si="65"/>
        <v>602.90000000000055</v>
      </c>
    </row>
    <row r="2572" spans="1:16" ht="15">
      <c r="A2572" s="28" t="s">
        <v>2070</v>
      </c>
      <c r="B2572" s="61" t="s">
        <v>2521</v>
      </c>
      <c r="C2572" s="3"/>
      <c r="D2572" s="3"/>
      <c r="E2572" s="9" t="s">
        <v>277</v>
      </c>
      <c r="F2572" s="9" t="s">
        <v>277</v>
      </c>
      <c r="G2572" s="9" t="s">
        <v>277</v>
      </c>
      <c r="H2572" s="9" t="s">
        <v>277</v>
      </c>
      <c r="I2572" s="9">
        <v>0</v>
      </c>
      <c r="J2572" s="9" t="s">
        <v>277</v>
      </c>
      <c r="K2572" s="9" t="s">
        <v>277</v>
      </c>
      <c r="L2572" s="9" t="s">
        <v>277</v>
      </c>
      <c r="M2572" s="9">
        <v>596.70000000000005</v>
      </c>
      <c r="P2572" s="65">
        <f t="shared" si="65"/>
        <v>596.70000000000005</v>
      </c>
    </row>
    <row r="2573" spans="1:16" ht="15">
      <c r="A2573" s="28" t="s">
        <v>2071</v>
      </c>
      <c r="B2573" s="61" t="s">
        <v>2528</v>
      </c>
      <c r="C2573" s="3"/>
      <c r="D2573" s="3"/>
      <c r="E2573" s="9" t="s">
        <v>277</v>
      </c>
      <c r="F2573" s="9" t="s">
        <v>277</v>
      </c>
      <c r="G2573" s="9" t="s">
        <v>277</v>
      </c>
      <c r="H2573" s="9" t="s">
        <v>277</v>
      </c>
      <c r="I2573" s="9">
        <v>0</v>
      </c>
      <c r="J2573" s="9" t="s">
        <v>277</v>
      </c>
      <c r="K2573" s="9" t="s">
        <v>277</v>
      </c>
      <c r="L2573" s="9" t="s">
        <v>277</v>
      </c>
      <c r="M2573" s="9">
        <v>581.4</v>
      </c>
      <c r="P2573" s="65">
        <f t="shared" si="65"/>
        <v>581.4</v>
      </c>
    </row>
    <row r="2574" spans="1:16" ht="15">
      <c r="A2574" s="28" t="s">
        <v>2072</v>
      </c>
      <c r="B2574" s="61" t="s">
        <v>2516</v>
      </c>
      <c r="C2574" s="3"/>
      <c r="D2574" s="3"/>
      <c r="E2574" s="9" t="s">
        <v>277</v>
      </c>
      <c r="F2574" s="9" t="s">
        <v>277</v>
      </c>
      <c r="G2574" s="9" t="s">
        <v>277</v>
      </c>
      <c r="H2574" s="9" t="s">
        <v>277</v>
      </c>
      <c r="I2574" s="9">
        <v>0</v>
      </c>
      <c r="J2574" s="9" t="s">
        <v>277</v>
      </c>
      <c r="K2574" s="9" t="s">
        <v>277</v>
      </c>
      <c r="L2574" s="9" t="s">
        <v>277</v>
      </c>
      <c r="M2574" s="9">
        <v>576.29999999999995</v>
      </c>
      <c r="P2574" s="65">
        <f t="shared" si="65"/>
        <v>576.29999999999995</v>
      </c>
    </row>
    <row r="2575" spans="1:16" ht="15">
      <c r="A2575" s="28" t="s">
        <v>2149</v>
      </c>
      <c r="B2575" s="61" t="s">
        <v>2503</v>
      </c>
      <c r="C2575" s="3"/>
      <c r="D2575" s="3"/>
      <c r="E2575" s="9" t="s">
        <v>277</v>
      </c>
      <c r="F2575" s="9" t="s">
        <v>277</v>
      </c>
      <c r="G2575" s="9" t="s">
        <v>277</v>
      </c>
      <c r="H2575" s="9" t="s">
        <v>277</v>
      </c>
      <c r="I2575" s="9">
        <v>0</v>
      </c>
      <c r="J2575" s="9" t="s">
        <v>277</v>
      </c>
      <c r="K2575" s="9" t="s">
        <v>277</v>
      </c>
      <c r="L2575" s="9" t="s">
        <v>277</v>
      </c>
      <c r="M2575" s="9">
        <v>544.40000000000009</v>
      </c>
      <c r="P2575" s="65">
        <f t="shared" si="65"/>
        <v>544.40000000000009</v>
      </c>
    </row>
    <row r="2576" spans="1:16" ht="15">
      <c r="A2576" s="28" t="s">
        <v>2150</v>
      </c>
      <c r="B2576" s="61" t="s">
        <v>2085</v>
      </c>
      <c r="C2576" s="3"/>
      <c r="D2576" s="3"/>
      <c r="E2576" s="9" t="s">
        <v>277</v>
      </c>
      <c r="F2576" s="9" t="s">
        <v>277</v>
      </c>
      <c r="G2576" s="9" t="s">
        <v>277</v>
      </c>
      <c r="H2576" s="9" t="s">
        <v>277</v>
      </c>
      <c r="I2576" s="9">
        <v>0</v>
      </c>
      <c r="J2576" s="9" t="s">
        <v>277</v>
      </c>
      <c r="K2576" s="9" t="s">
        <v>277</v>
      </c>
      <c r="L2576" s="9">
        <v>508.699999999998</v>
      </c>
      <c r="M2576" s="9">
        <v>31.2</v>
      </c>
      <c r="N2576" s="65"/>
      <c r="P2576" s="65">
        <f t="shared" si="65"/>
        <v>539.89999999999804</v>
      </c>
    </row>
    <row r="2577" spans="1:16" ht="15">
      <c r="A2577" s="28" t="s">
        <v>2151</v>
      </c>
      <c r="B2577" s="61" t="s">
        <v>2525</v>
      </c>
      <c r="C2577" s="3"/>
      <c r="D2577" s="3"/>
      <c r="E2577" s="9" t="s">
        <v>277</v>
      </c>
      <c r="F2577" s="9" t="s">
        <v>277</v>
      </c>
      <c r="G2577" s="9" t="s">
        <v>277</v>
      </c>
      <c r="H2577" s="9" t="s">
        <v>277</v>
      </c>
      <c r="I2577" s="9">
        <v>0</v>
      </c>
      <c r="J2577" s="9" t="s">
        <v>277</v>
      </c>
      <c r="K2577" s="9" t="s">
        <v>277</v>
      </c>
      <c r="L2577" s="9" t="s">
        <v>277</v>
      </c>
      <c r="M2577" s="9">
        <v>516.79999999999995</v>
      </c>
      <c r="P2577" s="65">
        <f t="shared" si="65"/>
        <v>516.79999999999995</v>
      </c>
    </row>
    <row r="2578" spans="1:16" ht="15">
      <c r="A2578" s="238" t="s">
        <v>2480</v>
      </c>
      <c r="B2578" s="226" t="s">
        <v>1577</v>
      </c>
      <c r="C2578" s="3"/>
      <c r="D2578" s="3"/>
      <c r="E2578" s="9" t="s">
        <v>277</v>
      </c>
      <c r="F2578" s="9" t="s">
        <v>277</v>
      </c>
      <c r="G2578" s="9" t="s">
        <v>277</v>
      </c>
      <c r="H2578" s="9" t="s">
        <v>277</v>
      </c>
      <c r="I2578" s="9">
        <v>0</v>
      </c>
      <c r="J2578" s="9">
        <v>506</v>
      </c>
      <c r="K2578" s="9" t="s">
        <v>277</v>
      </c>
      <c r="L2578" s="9" t="s">
        <v>277</v>
      </c>
      <c r="M2578" s="9" t="s">
        <v>277</v>
      </c>
      <c r="P2578" s="65">
        <f t="shared" ref="P2578:P2608" si="66">SUM(E2578:M2578)</f>
        <v>506</v>
      </c>
    </row>
    <row r="2579" spans="1:16" ht="15">
      <c r="A2579" s="238" t="s">
        <v>2481</v>
      </c>
      <c r="B2579" s="61" t="s">
        <v>636</v>
      </c>
      <c r="E2579" s="9" t="s">
        <v>277</v>
      </c>
      <c r="F2579" s="9" t="s">
        <v>277</v>
      </c>
      <c r="G2579" s="9" t="s">
        <v>277</v>
      </c>
      <c r="H2579" s="9">
        <v>482.050000000002</v>
      </c>
      <c r="I2579" s="9">
        <v>0</v>
      </c>
      <c r="J2579" s="9" t="s">
        <v>277</v>
      </c>
      <c r="K2579" s="9" t="s">
        <v>277</v>
      </c>
      <c r="L2579" s="9" t="s">
        <v>277</v>
      </c>
      <c r="M2579" s="9" t="s">
        <v>277</v>
      </c>
      <c r="P2579" s="65">
        <f t="shared" si="66"/>
        <v>482.050000000002</v>
      </c>
    </row>
    <row r="2580" spans="1:16" ht="15">
      <c r="A2580" s="238" t="s">
        <v>2482</v>
      </c>
      <c r="B2580" s="61" t="s">
        <v>2086</v>
      </c>
      <c r="C2580" s="3"/>
      <c r="D2580" s="3"/>
      <c r="E2580" s="9" t="s">
        <v>277</v>
      </c>
      <c r="F2580" s="9" t="s">
        <v>277</v>
      </c>
      <c r="G2580" s="9" t="s">
        <v>277</v>
      </c>
      <c r="H2580" s="9" t="s">
        <v>277</v>
      </c>
      <c r="I2580" s="9">
        <v>0</v>
      </c>
      <c r="J2580" s="9" t="s">
        <v>277</v>
      </c>
      <c r="K2580" s="9" t="s">
        <v>277</v>
      </c>
      <c r="L2580" s="9">
        <v>450.699999999998</v>
      </c>
      <c r="M2580" s="9">
        <v>26.9</v>
      </c>
      <c r="N2580" s="65"/>
      <c r="P2580" s="65">
        <f t="shared" si="66"/>
        <v>477.59999999999798</v>
      </c>
    </row>
    <row r="2581" spans="1:16" ht="15">
      <c r="A2581" s="238" t="s">
        <v>2483</v>
      </c>
      <c r="B2581" s="61" t="s">
        <v>2080</v>
      </c>
      <c r="C2581" s="3"/>
      <c r="D2581" s="3"/>
      <c r="E2581" s="9" t="s">
        <v>277</v>
      </c>
      <c r="F2581" s="9" t="s">
        <v>277</v>
      </c>
      <c r="G2581" s="9" t="s">
        <v>277</v>
      </c>
      <c r="H2581" s="9" t="s">
        <v>277</v>
      </c>
      <c r="I2581" s="9">
        <v>0</v>
      </c>
      <c r="J2581" s="9" t="s">
        <v>277</v>
      </c>
      <c r="K2581" s="9" t="s">
        <v>277</v>
      </c>
      <c r="L2581" s="9">
        <v>303.70000000000164</v>
      </c>
      <c r="M2581" s="9">
        <v>154.60000000000002</v>
      </c>
      <c r="N2581" s="65"/>
      <c r="P2581" s="65">
        <f t="shared" si="66"/>
        <v>458.30000000000166</v>
      </c>
    </row>
    <row r="2582" spans="1:16" ht="15">
      <c r="A2582" s="238" t="s">
        <v>2484</v>
      </c>
      <c r="B2582" s="61" t="s">
        <v>2512</v>
      </c>
      <c r="C2582" s="3"/>
      <c r="D2582" s="3"/>
      <c r="E2582" s="9" t="s">
        <v>277</v>
      </c>
      <c r="F2582" s="9" t="s">
        <v>277</v>
      </c>
      <c r="G2582" s="9" t="s">
        <v>277</v>
      </c>
      <c r="H2582" s="9" t="s">
        <v>277</v>
      </c>
      <c r="I2582" s="9">
        <v>0</v>
      </c>
      <c r="J2582" s="9" t="s">
        <v>277</v>
      </c>
      <c r="K2582" s="9" t="s">
        <v>277</v>
      </c>
      <c r="L2582" s="9" t="s">
        <v>277</v>
      </c>
      <c r="M2582" s="9">
        <v>440.3</v>
      </c>
      <c r="P2582" s="65">
        <f t="shared" si="66"/>
        <v>440.3</v>
      </c>
    </row>
    <row r="2583" spans="1:16" ht="15">
      <c r="A2583" s="238" t="s">
        <v>2485</v>
      </c>
      <c r="B2583" s="61" t="s">
        <v>2505</v>
      </c>
      <c r="C2583" s="3"/>
      <c r="D2583" s="3"/>
      <c r="E2583" s="9" t="s">
        <v>277</v>
      </c>
      <c r="F2583" s="9" t="s">
        <v>277</v>
      </c>
      <c r="G2583" s="9" t="s">
        <v>277</v>
      </c>
      <c r="H2583" s="9" t="s">
        <v>277</v>
      </c>
      <c r="I2583" s="9">
        <v>0</v>
      </c>
      <c r="J2583" s="9" t="s">
        <v>277</v>
      </c>
      <c r="K2583" s="9" t="s">
        <v>277</v>
      </c>
      <c r="L2583" s="9" t="s">
        <v>277</v>
      </c>
      <c r="M2583" s="9">
        <v>416.39999999999992</v>
      </c>
      <c r="P2583" s="65">
        <f t="shared" si="66"/>
        <v>416.39999999999992</v>
      </c>
    </row>
    <row r="2584" spans="1:16" ht="15">
      <c r="A2584" s="238" t="s">
        <v>2486</v>
      </c>
      <c r="B2584" s="61" t="s">
        <v>157</v>
      </c>
      <c r="E2584" s="9" t="s">
        <v>277</v>
      </c>
      <c r="F2584" s="9" t="s">
        <v>277</v>
      </c>
      <c r="G2584" s="9">
        <v>214.9</v>
      </c>
      <c r="H2584" s="9">
        <v>178.39999999999964</v>
      </c>
      <c r="I2584" s="9">
        <v>0</v>
      </c>
      <c r="J2584" s="9" t="s">
        <v>277</v>
      </c>
      <c r="K2584" s="9" t="s">
        <v>277</v>
      </c>
      <c r="L2584" s="9" t="s">
        <v>277</v>
      </c>
      <c r="M2584" s="9" t="s">
        <v>277</v>
      </c>
      <c r="P2584" s="65">
        <f t="shared" si="66"/>
        <v>393.29999999999961</v>
      </c>
    </row>
    <row r="2585" spans="1:16" ht="15">
      <c r="A2585" s="238" t="s">
        <v>2487</v>
      </c>
      <c r="B2585" s="61" t="s">
        <v>163</v>
      </c>
      <c r="E2585" s="9" t="s">
        <v>277</v>
      </c>
      <c r="F2585" s="9" t="s">
        <v>277</v>
      </c>
      <c r="G2585" s="9">
        <v>391.9</v>
      </c>
      <c r="H2585" s="9" t="s">
        <v>277</v>
      </c>
      <c r="I2585" s="9">
        <v>0</v>
      </c>
      <c r="J2585" s="9" t="s">
        <v>277</v>
      </c>
      <c r="K2585" s="9" t="s">
        <v>277</v>
      </c>
      <c r="L2585" s="9" t="s">
        <v>277</v>
      </c>
      <c r="M2585" s="9" t="s">
        <v>277</v>
      </c>
      <c r="P2585" s="65">
        <f t="shared" si="66"/>
        <v>391.9</v>
      </c>
    </row>
    <row r="2586" spans="1:16" ht="15">
      <c r="A2586" s="238" t="s">
        <v>2488</v>
      </c>
      <c r="B2586" s="61" t="s">
        <v>650</v>
      </c>
      <c r="E2586" s="9" t="s">
        <v>277</v>
      </c>
      <c r="F2586" s="9" t="s">
        <v>277</v>
      </c>
      <c r="G2586" s="9" t="s">
        <v>277</v>
      </c>
      <c r="H2586" s="9">
        <v>389.10000000000036</v>
      </c>
      <c r="I2586" s="9">
        <v>0</v>
      </c>
      <c r="J2586" s="9" t="s">
        <v>277</v>
      </c>
      <c r="K2586" s="9" t="s">
        <v>277</v>
      </c>
      <c r="L2586" s="9" t="s">
        <v>277</v>
      </c>
      <c r="M2586" s="9" t="s">
        <v>277</v>
      </c>
      <c r="P2586" s="65">
        <f t="shared" si="66"/>
        <v>389.10000000000036</v>
      </c>
    </row>
    <row r="2587" spans="1:16" ht="15">
      <c r="A2587" s="238" t="s">
        <v>2489</v>
      </c>
      <c r="B2587" s="61" t="s">
        <v>2507</v>
      </c>
      <c r="C2587" s="3"/>
      <c r="D2587" s="3"/>
      <c r="E2587" s="9" t="s">
        <v>277</v>
      </c>
      <c r="F2587" s="9" t="s">
        <v>277</v>
      </c>
      <c r="G2587" s="9" t="s">
        <v>277</v>
      </c>
      <c r="H2587" s="9" t="s">
        <v>277</v>
      </c>
      <c r="I2587" s="9">
        <v>0</v>
      </c>
      <c r="J2587" s="9" t="s">
        <v>277</v>
      </c>
      <c r="K2587" s="9" t="s">
        <v>277</v>
      </c>
      <c r="L2587" s="9" t="s">
        <v>277</v>
      </c>
      <c r="M2587" s="9">
        <v>380.90000000000003</v>
      </c>
      <c r="P2587" s="65">
        <f t="shared" si="66"/>
        <v>380.90000000000003</v>
      </c>
    </row>
    <row r="2588" spans="1:16" ht="15">
      <c r="A2588" s="238" t="s">
        <v>2490</v>
      </c>
      <c r="B2588" s="61" t="s">
        <v>2519</v>
      </c>
      <c r="C2588" s="3"/>
      <c r="D2588" s="3"/>
      <c r="E2588" s="9" t="s">
        <v>277</v>
      </c>
      <c r="F2588" s="9" t="s">
        <v>277</v>
      </c>
      <c r="G2588" s="9" t="s">
        <v>277</v>
      </c>
      <c r="H2588" s="9" t="s">
        <v>277</v>
      </c>
      <c r="I2588" s="9">
        <v>0</v>
      </c>
      <c r="J2588" s="9" t="s">
        <v>277</v>
      </c>
      <c r="K2588" s="9" t="s">
        <v>277</v>
      </c>
      <c r="L2588" s="9" t="s">
        <v>277</v>
      </c>
      <c r="M2588" s="9">
        <v>377.70000000000005</v>
      </c>
      <c r="P2588" s="65">
        <f t="shared" si="66"/>
        <v>377.70000000000005</v>
      </c>
    </row>
    <row r="2589" spans="1:16" ht="15">
      <c r="A2589" s="238" t="s">
        <v>2491</v>
      </c>
      <c r="B2589" s="61" t="s">
        <v>2625</v>
      </c>
      <c r="C2589" s="3"/>
      <c r="D2589" s="3"/>
      <c r="E2589" s="9" t="s">
        <v>277</v>
      </c>
      <c r="F2589" s="9" t="s">
        <v>277</v>
      </c>
      <c r="G2589" s="9" t="s">
        <v>277</v>
      </c>
      <c r="H2589" s="9" t="s">
        <v>277</v>
      </c>
      <c r="I2589" s="9">
        <v>0</v>
      </c>
      <c r="J2589" s="9" t="s">
        <v>277</v>
      </c>
      <c r="K2589" s="9" t="s">
        <v>277</v>
      </c>
      <c r="L2589" s="9" t="s">
        <v>277</v>
      </c>
      <c r="M2589" s="9">
        <v>361</v>
      </c>
      <c r="P2589" s="65">
        <f t="shared" si="66"/>
        <v>361</v>
      </c>
    </row>
    <row r="2590" spans="1:16" ht="15">
      <c r="A2590" s="238" t="s">
        <v>2492</v>
      </c>
      <c r="B2590" s="61" t="s">
        <v>2520</v>
      </c>
      <c r="C2590" s="3"/>
      <c r="D2590" s="3"/>
      <c r="E2590" s="9" t="s">
        <v>277</v>
      </c>
      <c r="F2590" s="9" t="s">
        <v>277</v>
      </c>
      <c r="G2590" s="9" t="s">
        <v>277</v>
      </c>
      <c r="H2590" s="9" t="s">
        <v>277</v>
      </c>
      <c r="I2590" s="9">
        <v>0</v>
      </c>
      <c r="J2590" s="9" t="s">
        <v>277</v>
      </c>
      <c r="K2590" s="9" t="s">
        <v>277</v>
      </c>
      <c r="L2590" s="9" t="s">
        <v>277</v>
      </c>
      <c r="M2590" s="9">
        <v>338.1</v>
      </c>
      <c r="P2590" s="65">
        <f t="shared" si="66"/>
        <v>338.1</v>
      </c>
    </row>
    <row r="2591" spans="1:16" ht="15">
      <c r="A2591" s="238" t="s">
        <v>2493</v>
      </c>
      <c r="B2591" s="61" t="s">
        <v>2523</v>
      </c>
      <c r="C2591" s="3"/>
      <c r="D2591" s="3"/>
      <c r="E2591" s="9" t="s">
        <v>277</v>
      </c>
      <c r="F2591" s="9" t="s">
        <v>277</v>
      </c>
      <c r="G2591" s="9" t="s">
        <v>277</v>
      </c>
      <c r="H2591" s="9" t="s">
        <v>277</v>
      </c>
      <c r="I2591" s="9">
        <v>0</v>
      </c>
      <c r="J2591" s="9" t="s">
        <v>277</v>
      </c>
      <c r="K2591" s="9" t="s">
        <v>277</v>
      </c>
      <c r="L2591" s="9" t="s">
        <v>277</v>
      </c>
      <c r="M2591" s="9">
        <v>302</v>
      </c>
      <c r="P2591" s="65">
        <f t="shared" si="66"/>
        <v>302</v>
      </c>
    </row>
    <row r="2592" spans="1:16" ht="15">
      <c r="A2592" s="238" t="s">
        <v>2494</v>
      </c>
      <c r="B2592" s="61" t="s">
        <v>2527</v>
      </c>
      <c r="C2592" s="3"/>
      <c r="D2592" s="3"/>
      <c r="E2592" s="9" t="s">
        <v>277</v>
      </c>
      <c r="F2592" s="9" t="s">
        <v>277</v>
      </c>
      <c r="G2592" s="9" t="s">
        <v>277</v>
      </c>
      <c r="H2592" s="9" t="s">
        <v>277</v>
      </c>
      <c r="I2592" s="9">
        <v>0</v>
      </c>
      <c r="J2592" s="9" t="s">
        <v>277</v>
      </c>
      <c r="K2592" s="9" t="s">
        <v>277</v>
      </c>
      <c r="L2592" s="9" t="s">
        <v>277</v>
      </c>
      <c r="M2592" s="9">
        <v>285.59999999999997</v>
      </c>
      <c r="P2592" s="65">
        <f t="shared" si="66"/>
        <v>285.59999999999997</v>
      </c>
    </row>
    <row r="2593" spans="1:16" ht="15">
      <c r="A2593" s="238" t="s">
        <v>2495</v>
      </c>
      <c r="B2593" s="61" t="s">
        <v>2515</v>
      </c>
      <c r="C2593" s="3"/>
      <c r="D2593" s="3"/>
      <c r="E2593" s="9" t="s">
        <v>277</v>
      </c>
      <c r="F2593" s="9" t="s">
        <v>277</v>
      </c>
      <c r="G2593" s="9" t="s">
        <v>277</v>
      </c>
      <c r="H2593" s="9" t="s">
        <v>277</v>
      </c>
      <c r="I2593" s="9">
        <v>0</v>
      </c>
      <c r="J2593" s="9" t="s">
        <v>277</v>
      </c>
      <c r="K2593" s="9" t="s">
        <v>277</v>
      </c>
      <c r="L2593" s="9" t="s">
        <v>277</v>
      </c>
      <c r="M2593" s="9">
        <v>281.8</v>
      </c>
      <c r="P2593" s="65">
        <f t="shared" si="66"/>
        <v>281.8</v>
      </c>
    </row>
    <row r="2594" spans="1:16" ht="15">
      <c r="A2594" s="238" t="s">
        <v>2496</v>
      </c>
      <c r="B2594" s="61" t="s">
        <v>2098</v>
      </c>
      <c r="C2594" s="3"/>
      <c r="D2594" s="3"/>
      <c r="E2594" s="9" t="s">
        <v>277</v>
      </c>
      <c r="F2594" s="9" t="s">
        <v>277</v>
      </c>
      <c r="G2594" s="9" t="s">
        <v>277</v>
      </c>
      <c r="H2594" s="9" t="s">
        <v>277</v>
      </c>
      <c r="I2594" s="9">
        <v>0</v>
      </c>
      <c r="J2594" s="9" t="s">
        <v>277</v>
      </c>
      <c r="K2594" s="9" t="s">
        <v>277</v>
      </c>
      <c r="L2594" s="9">
        <v>276.69999999999891</v>
      </c>
      <c r="M2594" s="9" t="s">
        <v>277</v>
      </c>
      <c r="N2594" s="65"/>
      <c r="P2594" s="65">
        <f t="shared" si="66"/>
        <v>276.69999999999891</v>
      </c>
    </row>
    <row r="2595" spans="1:16" ht="15">
      <c r="A2595" s="238" t="s">
        <v>2497</v>
      </c>
      <c r="B2595" s="61" t="s">
        <v>2532</v>
      </c>
      <c r="C2595" s="3"/>
      <c r="D2595" s="3"/>
      <c r="E2595" s="9" t="s">
        <v>277</v>
      </c>
      <c r="F2595" s="9" t="s">
        <v>277</v>
      </c>
      <c r="G2595" s="9" t="s">
        <v>277</v>
      </c>
      <c r="H2595" s="9" t="s">
        <v>277</v>
      </c>
      <c r="I2595" s="9">
        <v>0</v>
      </c>
      <c r="J2595" s="9" t="s">
        <v>277</v>
      </c>
      <c r="K2595" s="9" t="s">
        <v>277</v>
      </c>
      <c r="L2595" s="9" t="s">
        <v>277</v>
      </c>
      <c r="M2595" s="9">
        <v>239.7</v>
      </c>
      <c r="P2595" s="65">
        <f t="shared" si="66"/>
        <v>239.7</v>
      </c>
    </row>
    <row r="2596" spans="1:16" ht="15">
      <c r="A2596" s="238" t="s">
        <v>2498</v>
      </c>
      <c r="B2596" s="61" t="s">
        <v>178</v>
      </c>
      <c r="E2596" s="9">
        <v>238.5</v>
      </c>
      <c r="F2596" s="9" t="s">
        <v>277</v>
      </c>
      <c r="G2596" s="9" t="s">
        <v>277</v>
      </c>
      <c r="H2596" s="9" t="s">
        <v>277</v>
      </c>
      <c r="I2596" s="9">
        <v>0</v>
      </c>
      <c r="J2596" s="9" t="s">
        <v>277</v>
      </c>
      <c r="K2596" s="9" t="s">
        <v>277</v>
      </c>
      <c r="L2596" s="9" t="s">
        <v>277</v>
      </c>
      <c r="M2596" s="9" t="s">
        <v>277</v>
      </c>
      <c r="P2596" s="65">
        <f t="shared" si="66"/>
        <v>238.5</v>
      </c>
    </row>
    <row r="2597" spans="1:16" ht="15">
      <c r="A2597" s="238" t="s">
        <v>2499</v>
      </c>
      <c r="B2597" s="61" t="s">
        <v>2530</v>
      </c>
      <c r="C2597" s="3"/>
      <c r="D2597" s="3"/>
      <c r="E2597" s="9" t="s">
        <v>277</v>
      </c>
      <c r="F2597" s="9" t="s">
        <v>277</v>
      </c>
      <c r="G2597" s="9" t="s">
        <v>277</v>
      </c>
      <c r="H2597" s="9" t="s">
        <v>277</v>
      </c>
      <c r="I2597" s="9">
        <v>0</v>
      </c>
      <c r="J2597" s="9" t="s">
        <v>277</v>
      </c>
      <c r="K2597" s="9" t="s">
        <v>277</v>
      </c>
      <c r="L2597" s="9" t="s">
        <v>277</v>
      </c>
      <c r="M2597" s="9">
        <v>219.3</v>
      </c>
      <c r="P2597" s="65">
        <f t="shared" si="66"/>
        <v>219.3</v>
      </c>
    </row>
    <row r="2598" spans="1:16" ht="15">
      <c r="A2598" s="238" t="s">
        <v>2500</v>
      </c>
      <c r="B2598" s="61" t="s">
        <v>2510</v>
      </c>
      <c r="C2598" s="3"/>
      <c r="D2598" s="3"/>
      <c r="E2598" s="9" t="s">
        <v>277</v>
      </c>
      <c r="F2598" s="9" t="s">
        <v>277</v>
      </c>
      <c r="G2598" s="9" t="s">
        <v>277</v>
      </c>
      <c r="H2598" s="9" t="s">
        <v>277</v>
      </c>
      <c r="I2598" s="9">
        <v>0</v>
      </c>
      <c r="J2598" s="9" t="s">
        <v>277</v>
      </c>
      <c r="K2598" s="9" t="s">
        <v>277</v>
      </c>
      <c r="L2598" s="9" t="s">
        <v>277</v>
      </c>
      <c r="M2598" s="9">
        <v>170.9</v>
      </c>
      <c r="P2598" s="65">
        <f t="shared" si="66"/>
        <v>170.9</v>
      </c>
    </row>
    <row r="2599" spans="1:16" ht="15">
      <c r="A2599" s="238" t="s">
        <v>2501</v>
      </c>
      <c r="B2599" s="61" t="s">
        <v>2529</v>
      </c>
      <c r="C2599" s="3"/>
      <c r="D2599" s="3"/>
      <c r="E2599" s="9" t="s">
        <v>277</v>
      </c>
      <c r="F2599" s="9" t="s">
        <v>277</v>
      </c>
      <c r="G2599" s="9" t="s">
        <v>277</v>
      </c>
      <c r="H2599" s="9" t="s">
        <v>277</v>
      </c>
      <c r="I2599" s="9">
        <v>0</v>
      </c>
      <c r="J2599" s="9" t="s">
        <v>277</v>
      </c>
      <c r="K2599" s="9" t="s">
        <v>277</v>
      </c>
      <c r="L2599" s="9" t="s">
        <v>277</v>
      </c>
      <c r="M2599" s="9">
        <v>163.6</v>
      </c>
      <c r="P2599" s="65">
        <f t="shared" si="66"/>
        <v>163.6</v>
      </c>
    </row>
    <row r="2600" spans="1:16" ht="15">
      <c r="A2600" s="238" t="s">
        <v>2502</v>
      </c>
      <c r="B2600" s="61" t="s">
        <v>640</v>
      </c>
      <c r="E2600" s="9" t="s">
        <v>277</v>
      </c>
      <c r="F2600" s="9" t="s">
        <v>277</v>
      </c>
      <c r="G2600" s="9" t="s">
        <v>277</v>
      </c>
      <c r="H2600" s="9">
        <v>112.29999999999927</v>
      </c>
      <c r="I2600" s="9">
        <v>0</v>
      </c>
      <c r="J2600" s="9" t="s">
        <v>277</v>
      </c>
      <c r="K2600" s="9" t="s">
        <v>277</v>
      </c>
      <c r="L2600" s="9" t="s">
        <v>277</v>
      </c>
      <c r="M2600" s="9" t="s">
        <v>277</v>
      </c>
      <c r="P2600" s="65">
        <f t="shared" si="66"/>
        <v>112.29999999999927</v>
      </c>
    </row>
    <row r="2601" spans="1:16" ht="15">
      <c r="A2601" s="238" t="s">
        <v>2531</v>
      </c>
      <c r="B2601" s="61" t="s">
        <v>611</v>
      </c>
      <c r="E2601" s="9" t="s">
        <v>277</v>
      </c>
      <c r="F2601" s="9" t="s">
        <v>277</v>
      </c>
      <c r="G2601" s="9" t="s">
        <v>277</v>
      </c>
      <c r="H2601" s="9">
        <v>105.09999999999764</v>
      </c>
      <c r="I2601" s="9">
        <v>0</v>
      </c>
      <c r="J2601" s="9" t="s">
        <v>277</v>
      </c>
      <c r="K2601" s="9" t="s">
        <v>277</v>
      </c>
      <c r="L2601" s="9" t="s">
        <v>277</v>
      </c>
      <c r="M2601" s="9" t="s">
        <v>277</v>
      </c>
      <c r="P2601" s="65">
        <f t="shared" si="66"/>
        <v>105.09999999999764</v>
      </c>
    </row>
    <row r="2602" spans="1:16" ht="15">
      <c r="A2602" s="238" t="s">
        <v>2613</v>
      </c>
      <c r="B2602" s="61" t="s">
        <v>2513</v>
      </c>
      <c r="C2602" s="3"/>
      <c r="D2602" s="3"/>
      <c r="E2602" s="9" t="s">
        <v>277</v>
      </c>
      <c r="F2602" s="9" t="s">
        <v>277</v>
      </c>
      <c r="G2602" s="9" t="s">
        <v>277</v>
      </c>
      <c r="H2602" s="9" t="s">
        <v>277</v>
      </c>
      <c r="I2602" s="9">
        <v>0</v>
      </c>
      <c r="J2602" s="9" t="s">
        <v>277</v>
      </c>
      <c r="K2602" s="9" t="s">
        <v>277</v>
      </c>
      <c r="L2602" s="9" t="s">
        <v>277</v>
      </c>
      <c r="M2602" s="9">
        <v>94.3</v>
      </c>
      <c r="P2602" s="65">
        <f t="shared" si="66"/>
        <v>94.3</v>
      </c>
    </row>
    <row r="2603" spans="1:16" ht="15">
      <c r="A2603" s="238" t="s">
        <v>2626</v>
      </c>
      <c r="B2603" s="181" t="s">
        <v>1266</v>
      </c>
      <c r="C2603" s="3"/>
      <c r="D2603" s="3"/>
      <c r="E2603" s="9" t="s">
        <v>277</v>
      </c>
      <c r="F2603" s="9" t="s">
        <v>277</v>
      </c>
      <c r="G2603" s="9" t="s">
        <v>277</v>
      </c>
      <c r="H2603" s="9" t="s">
        <v>277</v>
      </c>
      <c r="I2603" s="9">
        <v>0</v>
      </c>
      <c r="J2603" s="9" t="s">
        <v>277</v>
      </c>
      <c r="K2603" s="9" t="s">
        <v>277</v>
      </c>
      <c r="L2603" s="9" t="s">
        <v>277</v>
      </c>
      <c r="M2603" s="9" t="s">
        <v>277</v>
      </c>
      <c r="P2603" s="65">
        <f t="shared" si="66"/>
        <v>0</v>
      </c>
    </row>
    <row r="2604" spans="1:16" ht="15">
      <c r="A2604" s="238" t="s">
        <v>2662</v>
      </c>
      <c r="B2604" s="170" t="s">
        <v>1275</v>
      </c>
      <c r="C2604" s="3"/>
      <c r="D2604" s="3"/>
      <c r="E2604" s="9" t="s">
        <v>277</v>
      </c>
      <c r="F2604" s="9" t="s">
        <v>277</v>
      </c>
      <c r="G2604" s="9" t="s">
        <v>277</v>
      </c>
      <c r="H2604" s="9" t="s">
        <v>277</v>
      </c>
      <c r="I2604" s="9">
        <v>0</v>
      </c>
      <c r="J2604" s="9" t="s">
        <v>277</v>
      </c>
      <c r="K2604" s="9" t="s">
        <v>277</v>
      </c>
      <c r="L2604" s="9" t="s">
        <v>277</v>
      </c>
      <c r="M2604" s="9" t="s">
        <v>277</v>
      </c>
      <c r="P2604" s="65">
        <f t="shared" si="66"/>
        <v>0</v>
      </c>
    </row>
    <row r="2605" spans="1:16" ht="15">
      <c r="A2605" s="238" t="s">
        <v>2663</v>
      </c>
      <c r="B2605" s="170" t="s">
        <v>1274</v>
      </c>
      <c r="C2605" s="3"/>
      <c r="D2605" s="3"/>
      <c r="E2605" s="9" t="s">
        <v>277</v>
      </c>
      <c r="F2605" s="9" t="s">
        <v>277</v>
      </c>
      <c r="G2605" s="9" t="s">
        <v>277</v>
      </c>
      <c r="H2605" s="9" t="s">
        <v>277</v>
      </c>
      <c r="I2605" s="9">
        <v>0</v>
      </c>
      <c r="J2605" s="9" t="s">
        <v>277</v>
      </c>
      <c r="K2605" s="9" t="s">
        <v>277</v>
      </c>
      <c r="L2605" s="9" t="s">
        <v>277</v>
      </c>
      <c r="M2605" s="9" t="s">
        <v>277</v>
      </c>
      <c r="P2605" s="65">
        <f t="shared" si="66"/>
        <v>0</v>
      </c>
    </row>
    <row r="2606" spans="1:16" ht="15">
      <c r="A2606" s="238" t="s">
        <v>2664</v>
      </c>
      <c r="B2606" s="170" t="s">
        <v>1273</v>
      </c>
      <c r="C2606" s="3"/>
      <c r="D2606" s="3"/>
      <c r="E2606" s="9" t="s">
        <v>277</v>
      </c>
      <c r="F2606" s="9" t="s">
        <v>277</v>
      </c>
      <c r="G2606" s="9" t="s">
        <v>277</v>
      </c>
      <c r="H2606" s="9" t="s">
        <v>277</v>
      </c>
      <c r="I2606" s="9">
        <v>0</v>
      </c>
      <c r="J2606" s="9" t="s">
        <v>277</v>
      </c>
      <c r="K2606" s="9" t="s">
        <v>277</v>
      </c>
      <c r="L2606" s="9" t="s">
        <v>277</v>
      </c>
      <c r="M2606" s="9" t="s">
        <v>277</v>
      </c>
      <c r="P2606" s="65">
        <f t="shared" si="66"/>
        <v>0</v>
      </c>
    </row>
    <row r="2607" spans="1:16" ht="15">
      <c r="A2607" s="238" t="s">
        <v>2665</v>
      </c>
      <c r="B2607" s="170" t="s">
        <v>1294</v>
      </c>
      <c r="C2607" s="3"/>
      <c r="D2607" s="3"/>
      <c r="E2607" s="9" t="s">
        <v>277</v>
      </c>
      <c r="F2607" s="9" t="s">
        <v>277</v>
      </c>
      <c r="G2607" s="9" t="s">
        <v>277</v>
      </c>
      <c r="H2607" s="9" t="s">
        <v>277</v>
      </c>
      <c r="I2607" s="9">
        <v>0</v>
      </c>
      <c r="J2607" s="9" t="s">
        <v>277</v>
      </c>
      <c r="K2607" s="9" t="s">
        <v>277</v>
      </c>
      <c r="L2607" s="9" t="s">
        <v>277</v>
      </c>
      <c r="M2607" s="9" t="s">
        <v>277</v>
      </c>
      <c r="P2607" s="65">
        <f t="shared" si="66"/>
        <v>0</v>
      </c>
    </row>
    <row r="2608" spans="1:16" ht="15">
      <c r="A2608" s="238" t="s">
        <v>2666</v>
      </c>
      <c r="B2608" s="170" t="s">
        <v>1282</v>
      </c>
      <c r="C2608" s="3"/>
      <c r="D2608" s="3"/>
      <c r="E2608" s="9" t="s">
        <v>277</v>
      </c>
      <c r="F2608" s="9" t="s">
        <v>277</v>
      </c>
      <c r="G2608" s="9" t="s">
        <v>277</v>
      </c>
      <c r="H2608" s="9" t="s">
        <v>277</v>
      </c>
      <c r="I2608" s="9">
        <v>0</v>
      </c>
      <c r="J2608" s="9" t="s">
        <v>277</v>
      </c>
      <c r="K2608" s="9" t="s">
        <v>277</v>
      </c>
      <c r="L2608" s="9" t="s">
        <v>277</v>
      </c>
      <c r="M2608" s="9" t="s">
        <v>277</v>
      </c>
      <c r="P2608" s="65">
        <f t="shared" si="66"/>
        <v>0</v>
      </c>
    </row>
    <row r="2612" spans="1:21" ht="25.5">
      <c r="A2612" s="23" t="s">
        <v>192</v>
      </c>
      <c r="L2612" s="67"/>
      <c r="M2612" s="67"/>
    </row>
    <row r="2613" spans="1:21">
      <c r="L2613" s="67"/>
      <c r="M2613" s="67"/>
    </row>
    <row r="2614" spans="1:21" ht="15">
      <c r="A2614" s="38"/>
      <c r="B2614" s="38"/>
      <c r="C2614" s="38"/>
      <c r="D2614" s="38"/>
      <c r="E2614" s="59">
        <v>2016</v>
      </c>
      <c r="F2614" s="59">
        <v>2017</v>
      </c>
      <c r="G2614" s="59">
        <v>2018</v>
      </c>
      <c r="H2614" s="59">
        <v>2019</v>
      </c>
      <c r="I2614" s="59">
        <v>2020</v>
      </c>
      <c r="J2614" s="59">
        <v>2021</v>
      </c>
      <c r="K2614" s="59">
        <v>2022</v>
      </c>
      <c r="L2614" s="59">
        <v>2023</v>
      </c>
      <c r="M2614" s="59">
        <v>2024</v>
      </c>
      <c r="P2614" s="68" t="s">
        <v>40</v>
      </c>
    </row>
    <row r="2615" spans="1:21" ht="15">
      <c r="A2615" s="28" t="s">
        <v>0</v>
      </c>
      <c r="B2615" s="61" t="s">
        <v>152</v>
      </c>
      <c r="E2615" s="9" t="s">
        <v>277</v>
      </c>
      <c r="F2615" s="9" t="s">
        <v>277</v>
      </c>
      <c r="G2615" s="174">
        <v>566.6</v>
      </c>
      <c r="H2615" s="9">
        <v>187.49999999999727</v>
      </c>
      <c r="I2615" s="9">
        <v>0</v>
      </c>
      <c r="J2615" s="9">
        <v>197.5</v>
      </c>
      <c r="K2615" s="9">
        <v>281.19999999999891</v>
      </c>
      <c r="L2615" s="179">
        <v>637.89999999999964</v>
      </c>
      <c r="M2615" s="174">
        <v>606.5</v>
      </c>
      <c r="P2615" s="65">
        <f t="shared" ref="P2615:P2646" si="67">SUM(E2615:M2615)</f>
        <v>2477.1999999999957</v>
      </c>
      <c r="R2615" t="s">
        <v>1878</v>
      </c>
    </row>
    <row r="2616" spans="1:21" ht="15">
      <c r="A2616" s="28" t="s">
        <v>2</v>
      </c>
      <c r="B2616" s="61" t="s">
        <v>661</v>
      </c>
      <c r="E2616" s="9" t="s">
        <v>277</v>
      </c>
      <c r="F2616" s="9" t="s">
        <v>277</v>
      </c>
      <c r="G2616" s="9" t="s">
        <v>277</v>
      </c>
      <c r="H2616" s="175">
        <v>382.39999999999782</v>
      </c>
      <c r="I2616" s="9">
        <v>0</v>
      </c>
      <c r="J2616" s="179">
        <v>443.29999999999927</v>
      </c>
      <c r="K2616" s="179">
        <v>455.99999999999818</v>
      </c>
      <c r="L2616" s="179">
        <v>652.89999999999964</v>
      </c>
      <c r="M2616" s="9">
        <v>463.79999999999995</v>
      </c>
      <c r="P2616" s="65">
        <f t="shared" si="67"/>
        <v>2398.3999999999951</v>
      </c>
      <c r="R2616" t="s">
        <v>2350</v>
      </c>
      <c r="U2616" t="s">
        <v>362</v>
      </c>
    </row>
    <row r="2617" spans="1:21" ht="15">
      <c r="A2617" s="28" t="s">
        <v>3</v>
      </c>
      <c r="B2617" s="61" t="s">
        <v>15</v>
      </c>
      <c r="E2617" s="176">
        <v>331.5</v>
      </c>
      <c r="F2617" s="176">
        <v>533.75</v>
      </c>
      <c r="G2617" s="9">
        <v>310.5</v>
      </c>
      <c r="H2617" s="9">
        <v>117.29999999999927</v>
      </c>
      <c r="I2617" s="9">
        <v>0</v>
      </c>
      <c r="J2617" s="9">
        <v>273.99999999999272</v>
      </c>
      <c r="K2617" s="9">
        <v>269.69999999999982</v>
      </c>
      <c r="L2617" s="9">
        <v>243.19999999999891</v>
      </c>
      <c r="M2617" s="9">
        <v>228</v>
      </c>
      <c r="P2617" s="65">
        <f t="shared" si="67"/>
        <v>2307.9499999999907</v>
      </c>
      <c r="R2617" t="s">
        <v>312</v>
      </c>
      <c r="U2617" t="s">
        <v>362</v>
      </c>
    </row>
    <row r="2618" spans="1:21" ht="15">
      <c r="A2618" s="28" t="s">
        <v>5</v>
      </c>
      <c r="B2618" s="61" t="s">
        <v>27</v>
      </c>
      <c r="E2618" s="9">
        <v>56.5</v>
      </c>
      <c r="F2618" s="179">
        <v>300.95</v>
      </c>
      <c r="G2618" s="9">
        <v>324.5</v>
      </c>
      <c r="H2618" s="9">
        <v>232.70000000000164</v>
      </c>
      <c r="I2618" s="9">
        <v>0</v>
      </c>
      <c r="J2618" s="9">
        <v>286.69999999999345</v>
      </c>
      <c r="K2618" s="176">
        <v>635.79999999999563</v>
      </c>
      <c r="L2618" s="9">
        <v>340.59999999999945</v>
      </c>
      <c r="M2618" s="9" t="s">
        <v>277</v>
      </c>
      <c r="P2618" s="65">
        <f t="shared" si="67"/>
        <v>2177.74999999999</v>
      </c>
      <c r="R2618" t="s">
        <v>323</v>
      </c>
      <c r="U2618" t="s">
        <v>1359</v>
      </c>
    </row>
    <row r="2619" spans="1:21" ht="15">
      <c r="A2619" s="28" t="s">
        <v>7</v>
      </c>
      <c r="B2619" s="61" t="s">
        <v>25</v>
      </c>
      <c r="E2619" s="9">
        <v>66</v>
      </c>
      <c r="F2619" s="9">
        <v>52.5</v>
      </c>
      <c r="G2619" s="179">
        <v>414.5</v>
      </c>
      <c r="H2619" s="9">
        <v>130.35000000000036</v>
      </c>
      <c r="I2619" s="9">
        <v>0</v>
      </c>
      <c r="J2619" s="9">
        <v>297.30000000001019</v>
      </c>
      <c r="K2619" s="9">
        <v>207.99999999999636</v>
      </c>
      <c r="L2619" s="9">
        <v>469.80000000000018</v>
      </c>
      <c r="M2619" s="179">
        <v>517.1</v>
      </c>
      <c r="P2619" s="65">
        <f t="shared" si="67"/>
        <v>2155.550000000007</v>
      </c>
      <c r="R2619" t="s">
        <v>2902</v>
      </c>
    </row>
    <row r="2620" spans="1:21" ht="15">
      <c r="A2620" s="28" t="s">
        <v>8</v>
      </c>
      <c r="B2620" s="61" t="s">
        <v>1</v>
      </c>
      <c r="E2620" s="179">
        <v>192</v>
      </c>
      <c r="F2620" s="9">
        <v>239</v>
      </c>
      <c r="G2620" s="9">
        <v>303.89999999999998</v>
      </c>
      <c r="H2620" s="9">
        <v>131.5</v>
      </c>
      <c r="I2620" s="9">
        <v>0</v>
      </c>
      <c r="J2620" s="9">
        <v>177.90000000000873</v>
      </c>
      <c r="K2620" s="9">
        <v>163.800000000002</v>
      </c>
      <c r="L2620" s="179">
        <v>637.50000000000182</v>
      </c>
      <c r="M2620" s="9">
        <v>308.3</v>
      </c>
      <c r="P2620" s="65">
        <f t="shared" si="67"/>
        <v>2153.9000000000128</v>
      </c>
      <c r="R2620" t="s">
        <v>334</v>
      </c>
    </row>
    <row r="2621" spans="1:21" ht="15">
      <c r="A2621" s="28" t="s">
        <v>10</v>
      </c>
      <c r="B2621" s="61" t="s">
        <v>23</v>
      </c>
      <c r="E2621" s="9">
        <v>39</v>
      </c>
      <c r="F2621" s="62" t="s">
        <v>278</v>
      </c>
      <c r="G2621" s="176">
        <v>631.79999999999995</v>
      </c>
      <c r="H2621" s="9">
        <v>132.60000000000036</v>
      </c>
      <c r="I2621" s="9">
        <v>0</v>
      </c>
      <c r="J2621" s="9">
        <v>202.89999999999782</v>
      </c>
      <c r="K2621" s="9">
        <v>229.89999999999873</v>
      </c>
      <c r="L2621" s="9">
        <v>595.5</v>
      </c>
      <c r="M2621" s="9">
        <v>268</v>
      </c>
      <c r="P2621" s="65">
        <f t="shared" si="67"/>
        <v>2099.6999999999971</v>
      </c>
      <c r="R2621" t="s">
        <v>280</v>
      </c>
      <c r="U2621" t="s">
        <v>1359</v>
      </c>
    </row>
    <row r="2622" spans="1:21" ht="15">
      <c r="A2622" s="28" t="s">
        <v>12</v>
      </c>
      <c r="B2622" s="61" t="s">
        <v>21</v>
      </c>
      <c r="E2622" s="174">
        <v>288.8</v>
      </c>
      <c r="F2622" s="179">
        <v>280.5</v>
      </c>
      <c r="G2622" s="9">
        <v>390.6</v>
      </c>
      <c r="H2622" s="9">
        <v>140.50000000000091</v>
      </c>
      <c r="I2622" s="9">
        <v>0</v>
      </c>
      <c r="J2622" s="9">
        <v>195.79999999998836</v>
      </c>
      <c r="K2622" s="9">
        <v>144.39999999999964</v>
      </c>
      <c r="L2622" s="9">
        <v>365.09999999999854</v>
      </c>
      <c r="M2622" s="9">
        <v>254</v>
      </c>
      <c r="P2622" s="65">
        <f t="shared" si="67"/>
        <v>2059.6999999999875</v>
      </c>
      <c r="R2622" t="s">
        <v>338</v>
      </c>
    </row>
    <row r="2623" spans="1:21" ht="15">
      <c r="A2623" s="28" t="s">
        <v>14</v>
      </c>
      <c r="B2623" s="61" t="s">
        <v>11</v>
      </c>
      <c r="E2623" s="9">
        <v>45</v>
      </c>
      <c r="F2623" s="175">
        <v>427</v>
      </c>
      <c r="G2623" s="179">
        <v>509.7</v>
      </c>
      <c r="H2623" s="9">
        <v>170.30000000000109</v>
      </c>
      <c r="I2623" s="9">
        <v>0</v>
      </c>
      <c r="J2623" s="9">
        <v>193.5</v>
      </c>
      <c r="K2623" s="9">
        <v>129.99999999999909</v>
      </c>
      <c r="L2623" s="9">
        <v>313.80000000000109</v>
      </c>
      <c r="M2623" s="9">
        <v>269</v>
      </c>
      <c r="P2623" s="65">
        <f t="shared" si="67"/>
        <v>2058.3000000000011</v>
      </c>
      <c r="R2623" t="s">
        <v>295</v>
      </c>
    </row>
    <row r="2624" spans="1:21" ht="15">
      <c r="A2624" s="28" t="s">
        <v>16</v>
      </c>
      <c r="B2624" s="61" t="s">
        <v>17</v>
      </c>
      <c r="E2624" s="9">
        <v>54</v>
      </c>
      <c r="F2624" s="9">
        <v>86.45</v>
      </c>
      <c r="G2624" s="179">
        <v>483.5</v>
      </c>
      <c r="H2624" s="9">
        <v>102.69999999999982</v>
      </c>
      <c r="I2624" s="9">
        <v>0</v>
      </c>
      <c r="J2624" s="174">
        <v>492</v>
      </c>
      <c r="K2624" s="9">
        <v>130.00000000000091</v>
      </c>
      <c r="L2624" s="9">
        <v>333.29999999999927</v>
      </c>
      <c r="M2624" s="9">
        <v>345.6</v>
      </c>
      <c r="P2624" s="65">
        <f t="shared" si="67"/>
        <v>2027.5500000000002</v>
      </c>
      <c r="R2624" t="s">
        <v>306</v>
      </c>
    </row>
    <row r="2625" spans="1:18" ht="15">
      <c r="A2625" s="28" t="s">
        <v>18</v>
      </c>
      <c r="B2625" s="61" t="s">
        <v>161</v>
      </c>
      <c r="E2625" s="9" t="s">
        <v>277</v>
      </c>
      <c r="F2625" s="9" t="s">
        <v>277</v>
      </c>
      <c r="G2625" s="9">
        <v>394.6</v>
      </c>
      <c r="H2625" s="179">
        <v>304.5</v>
      </c>
      <c r="I2625" s="9">
        <v>0</v>
      </c>
      <c r="J2625" s="9">
        <v>284.99999999999636</v>
      </c>
      <c r="K2625" s="9">
        <v>208</v>
      </c>
      <c r="L2625" s="9">
        <v>486.29999999999745</v>
      </c>
      <c r="M2625" s="9">
        <v>302.7</v>
      </c>
      <c r="P2625" s="65">
        <f t="shared" si="67"/>
        <v>1981.0999999999938</v>
      </c>
      <c r="R2625" t="s">
        <v>292</v>
      </c>
    </row>
    <row r="2626" spans="1:18" ht="15">
      <c r="A2626" s="28" t="s">
        <v>20</v>
      </c>
      <c r="B2626" s="61" t="s">
        <v>624</v>
      </c>
      <c r="E2626" s="9" t="s">
        <v>277</v>
      </c>
      <c r="F2626" s="9" t="s">
        <v>277</v>
      </c>
      <c r="G2626" s="9" t="s">
        <v>277</v>
      </c>
      <c r="H2626" s="9">
        <v>172.30000000000018</v>
      </c>
      <c r="I2626" s="9">
        <v>0</v>
      </c>
      <c r="J2626" s="179">
        <v>447.79999999999927</v>
      </c>
      <c r="K2626" s="9">
        <v>166.39999999999964</v>
      </c>
      <c r="L2626" s="174">
        <v>743.60000000000036</v>
      </c>
      <c r="M2626" s="9">
        <v>406.8</v>
      </c>
      <c r="P2626" s="65">
        <f t="shared" si="67"/>
        <v>1936.8999999999994</v>
      </c>
      <c r="R2626" t="s">
        <v>352</v>
      </c>
    </row>
    <row r="2627" spans="1:18" ht="15">
      <c r="A2627" s="28" t="s">
        <v>22</v>
      </c>
      <c r="B2627" s="61" t="s">
        <v>142</v>
      </c>
      <c r="E2627" s="9" t="s">
        <v>277</v>
      </c>
      <c r="F2627" s="9">
        <v>125.4</v>
      </c>
      <c r="G2627" s="175">
        <v>531.1</v>
      </c>
      <c r="H2627" s="9">
        <v>102.69999999999982</v>
      </c>
      <c r="I2627" s="9">
        <v>0</v>
      </c>
      <c r="J2627" s="9">
        <v>339.69999999999709</v>
      </c>
      <c r="K2627" s="9">
        <v>178.79999999999927</v>
      </c>
      <c r="L2627" s="9">
        <v>405.00000000000182</v>
      </c>
      <c r="M2627" s="9">
        <v>207.3</v>
      </c>
      <c r="P2627" s="65">
        <f t="shared" si="67"/>
        <v>1889.999999999998</v>
      </c>
      <c r="R2627" t="s">
        <v>281</v>
      </c>
    </row>
    <row r="2628" spans="1:18" ht="15">
      <c r="A2628" s="28" t="s">
        <v>24</v>
      </c>
      <c r="B2628" s="61" t="s">
        <v>37</v>
      </c>
      <c r="E2628" s="9">
        <v>58.5</v>
      </c>
      <c r="F2628" s="179">
        <v>294.25</v>
      </c>
      <c r="G2628" s="9">
        <v>189.9</v>
      </c>
      <c r="H2628" s="9">
        <v>119.09999999999945</v>
      </c>
      <c r="I2628" s="9">
        <v>0</v>
      </c>
      <c r="J2628" s="9">
        <v>259.09999999999491</v>
      </c>
      <c r="K2628" s="9">
        <v>163.09999999999854</v>
      </c>
      <c r="L2628" s="9">
        <v>353.69999999999891</v>
      </c>
      <c r="M2628" s="9">
        <v>394.8</v>
      </c>
      <c r="P2628" s="65">
        <f t="shared" si="67"/>
        <v>1832.4499999999919</v>
      </c>
      <c r="R2628" t="s">
        <v>291</v>
      </c>
    </row>
    <row r="2629" spans="1:18" ht="15">
      <c r="A2629" s="28" t="s">
        <v>26</v>
      </c>
      <c r="B2629" s="61" t="s">
        <v>33</v>
      </c>
      <c r="E2629" s="179">
        <v>209.7</v>
      </c>
      <c r="F2629" s="179">
        <v>245.7</v>
      </c>
      <c r="G2629" s="9">
        <v>346</v>
      </c>
      <c r="H2629" s="9">
        <v>102.69999999999982</v>
      </c>
      <c r="I2629" s="9">
        <v>0</v>
      </c>
      <c r="J2629" s="9">
        <v>188.5</v>
      </c>
      <c r="K2629" s="9">
        <v>155.20000000000073</v>
      </c>
      <c r="L2629" s="9">
        <v>302.89999999999873</v>
      </c>
      <c r="M2629" s="9">
        <v>229.3</v>
      </c>
      <c r="P2629" s="65">
        <f t="shared" si="67"/>
        <v>1779.9999999999993</v>
      </c>
      <c r="R2629" t="s">
        <v>340</v>
      </c>
    </row>
    <row r="2630" spans="1:18" ht="15">
      <c r="A2630" s="28" t="s">
        <v>28</v>
      </c>
      <c r="B2630" s="61" t="s">
        <v>9</v>
      </c>
      <c r="E2630" s="9">
        <v>96.3</v>
      </c>
      <c r="F2630" s="9">
        <v>188.2</v>
      </c>
      <c r="G2630" s="179">
        <v>409.5</v>
      </c>
      <c r="H2630" s="9">
        <v>134.30000000000109</v>
      </c>
      <c r="I2630" s="9">
        <v>0</v>
      </c>
      <c r="J2630" s="9">
        <v>191.99999999999272</v>
      </c>
      <c r="K2630" s="9">
        <v>160.09999999999673</v>
      </c>
      <c r="L2630" s="9">
        <v>357.49999999999636</v>
      </c>
      <c r="M2630" s="9">
        <v>235</v>
      </c>
      <c r="P2630" s="65">
        <f t="shared" si="67"/>
        <v>1772.8999999999869</v>
      </c>
      <c r="R2630" t="s">
        <v>287</v>
      </c>
    </row>
    <row r="2631" spans="1:18" ht="15">
      <c r="A2631" s="28" t="s">
        <v>30</v>
      </c>
      <c r="B2631" s="61" t="s">
        <v>143</v>
      </c>
      <c r="E2631" s="9" t="s">
        <v>277</v>
      </c>
      <c r="F2631" s="174">
        <v>477.85</v>
      </c>
      <c r="G2631" s="9">
        <v>389.7</v>
      </c>
      <c r="H2631" s="9">
        <v>96.200000000000728</v>
      </c>
      <c r="I2631" s="9">
        <v>0</v>
      </c>
      <c r="J2631" s="9">
        <v>183.5</v>
      </c>
      <c r="K2631" s="9">
        <v>223.19999999999891</v>
      </c>
      <c r="L2631" s="9">
        <v>381.69999999999982</v>
      </c>
      <c r="M2631" s="9">
        <v>15.6</v>
      </c>
      <c r="P2631" s="65">
        <f t="shared" si="67"/>
        <v>1767.7499999999993</v>
      </c>
      <c r="R2631" t="s">
        <v>299</v>
      </c>
    </row>
    <row r="2632" spans="1:18" ht="15">
      <c r="A2632" s="28" t="s">
        <v>32</v>
      </c>
      <c r="B2632" s="61" t="s">
        <v>637</v>
      </c>
      <c r="E2632" s="9" t="s">
        <v>277</v>
      </c>
      <c r="F2632" s="9" t="s">
        <v>277</v>
      </c>
      <c r="G2632" s="9" t="s">
        <v>277</v>
      </c>
      <c r="H2632" s="9">
        <v>161.69999999999891</v>
      </c>
      <c r="I2632" s="9">
        <v>0</v>
      </c>
      <c r="J2632" s="9">
        <v>206.70000000000073</v>
      </c>
      <c r="K2632" s="179">
        <v>391</v>
      </c>
      <c r="L2632" s="179">
        <v>666.79999999999745</v>
      </c>
      <c r="M2632" s="9">
        <v>329.5</v>
      </c>
      <c r="P2632" s="65">
        <f t="shared" si="67"/>
        <v>1755.6999999999971</v>
      </c>
      <c r="R2632" t="s">
        <v>336</v>
      </c>
    </row>
    <row r="2633" spans="1:18" ht="15">
      <c r="A2633" s="28" t="s">
        <v>34</v>
      </c>
      <c r="B2633" s="61" t="s">
        <v>13</v>
      </c>
      <c r="E2633" s="9">
        <v>42</v>
      </c>
      <c r="F2633" s="9">
        <v>52.5</v>
      </c>
      <c r="G2633" s="9">
        <v>280.5</v>
      </c>
      <c r="H2633" s="179">
        <v>355.29999999999563</v>
      </c>
      <c r="I2633" s="9">
        <v>0</v>
      </c>
      <c r="J2633" s="9">
        <v>332</v>
      </c>
      <c r="K2633" s="9">
        <v>319</v>
      </c>
      <c r="L2633" s="9">
        <v>366.30000000000109</v>
      </c>
      <c r="M2633" s="9" t="s">
        <v>277</v>
      </c>
      <c r="P2633" s="65">
        <f t="shared" si="67"/>
        <v>1747.5999999999967</v>
      </c>
      <c r="R2633" t="s">
        <v>282</v>
      </c>
    </row>
    <row r="2634" spans="1:18" ht="15">
      <c r="A2634" s="28" t="s">
        <v>36</v>
      </c>
      <c r="B2634" s="61" t="s">
        <v>648</v>
      </c>
      <c r="E2634" s="9" t="s">
        <v>277</v>
      </c>
      <c r="F2634" s="9" t="s">
        <v>277</v>
      </c>
      <c r="G2634" s="9" t="s">
        <v>277</v>
      </c>
      <c r="H2634" s="179">
        <v>344.90000000000055</v>
      </c>
      <c r="I2634" s="9">
        <v>0</v>
      </c>
      <c r="J2634" s="9">
        <v>209.39999999999782</v>
      </c>
      <c r="K2634" s="179">
        <v>436.79999999999836</v>
      </c>
      <c r="L2634" s="9">
        <v>448.09999999999854</v>
      </c>
      <c r="M2634" s="9">
        <v>265.5</v>
      </c>
      <c r="P2634" s="65">
        <f t="shared" si="67"/>
        <v>1704.6999999999953</v>
      </c>
      <c r="R2634" t="s">
        <v>315</v>
      </c>
    </row>
    <row r="2635" spans="1:18" ht="15">
      <c r="A2635" s="28" t="s">
        <v>38</v>
      </c>
      <c r="B2635" s="61" t="s">
        <v>31</v>
      </c>
      <c r="E2635" s="179">
        <v>193.9</v>
      </c>
      <c r="F2635" s="9">
        <v>221.5</v>
      </c>
      <c r="G2635" s="179">
        <v>400.5</v>
      </c>
      <c r="H2635" s="9">
        <v>95.800000000001091</v>
      </c>
      <c r="I2635" s="9">
        <v>0</v>
      </c>
      <c r="J2635" s="9">
        <v>183.99999999999636</v>
      </c>
      <c r="K2635" s="9">
        <v>177.50000000000273</v>
      </c>
      <c r="L2635" s="9">
        <v>304.99999999999818</v>
      </c>
      <c r="M2635" s="9">
        <v>113.5</v>
      </c>
      <c r="P2635" s="65">
        <f t="shared" si="67"/>
        <v>1691.6999999999985</v>
      </c>
      <c r="R2635" t="s">
        <v>333</v>
      </c>
    </row>
    <row r="2636" spans="1:18" ht="15">
      <c r="A2636" s="28" t="s">
        <v>145</v>
      </c>
      <c r="B2636" s="61" t="s">
        <v>655</v>
      </c>
      <c r="E2636" s="9" t="s">
        <v>277</v>
      </c>
      <c r="F2636" s="9" t="s">
        <v>277</v>
      </c>
      <c r="G2636" s="9" t="s">
        <v>277</v>
      </c>
      <c r="H2636" s="179">
        <v>342.24999999999727</v>
      </c>
      <c r="I2636" s="9">
        <v>0</v>
      </c>
      <c r="J2636" s="9">
        <v>213.79999999999563</v>
      </c>
      <c r="K2636" s="9">
        <v>213.39999999999964</v>
      </c>
      <c r="L2636" s="9">
        <v>379.29999999999836</v>
      </c>
      <c r="M2636" s="179">
        <v>512.70000000000005</v>
      </c>
      <c r="P2636" s="65">
        <f t="shared" si="67"/>
        <v>1661.449999999991</v>
      </c>
      <c r="R2636" t="s">
        <v>324</v>
      </c>
    </row>
    <row r="2637" spans="1:18" ht="15">
      <c r="A2637" s="28" t="s">
        <v>146</v>
      </c>
      <c r="B2637" s="61" t="s">
        <v>605</v>
      </c>
      <c r="E2637" s="9" t="s">
        <v>277</v>
      </c>
      <c r="F2637" s="9" t="s">
        <v>277</v>
      </c>
      <c r="G2637" s="9" t="s">
        <v>277</v>
      </c>
      <c r="H2637" s="179">
        <v>305.25000000000364</v>
      </c>
      <c r="I2637" s="9">
        <v>0</v>
      </c>
      <c r="J2637" s="9">
        <v>316.99999999998909</v>
      </c>
      <c r="K2637" s="9">
        <v>141.00000000000091</v>
      </c>
      <c r="L2637" s="9">
        <v>406.60000000000036</v>
      </c>
      <c r="M2637" s="9">
        <v>386.9</v>
      </c>
      <c r="P2637" s="65">
        <f t="shared" si="67"/>
        <v>1556.7499999999941</v>
      </c>
      <c r="R2637" t="s">
        <v>287</v>
      </c>
    </row>
    <row r="2638" spans="1:18" ht="15">
      <c r="A2638" s="28" t="s">
        <v>147</v>
      </c>
      <c r="B2638" s="61" t="s">
        <v>154</v>
      </c>
      <c r="E2638" s="9" t="s">
        <v>277</v>
      </c>
      <c r="F2638" s="9" t="s">
        <v>277</v>
      </c>
      <c r="G2638" s="179">
        <v>464.5</v>
      </c>
      <c r="H2638" s="9">
        <v>97.499999999999091</v>
      </c>
      <c r="I2638" s="9">
        <v>0</v>
      </c>
      <c r="J2638" s="9">
        <v>192.49999999998545</v>
      </c>
      <c r="K2638" s="9">
        <v>220.39999999999782</v>
      </c>
      <c r="L2638" s="9">
        <v>303.30000000000109</v>
      </c>
      <c r="M2638" s="9">
        <v>195.6</v>
      </c>
      <c r="P2638" s="65">
        <f t="shared" si="67"/>
        <v>1473.7999999999834</v>
      </c>
      <c r="R2638" t="s">
        <v>296</v>
      </c>
    </row>
    <row r="2639" spans="1:18" ht="15">
      <c r="A2639" s="28" t="s">
        <v>150</v>
      </c>
      <c r="B2639" s="61" t="s">
        <v>141</v>
      </c>
      <c r="E2639" s="9" t="s">
        <v>277</v>
      </c>
      <c r="F2639" s="9">
        <v>118.9</v>
      </c>
      <c r="G2639" s="9">
        <v>299.3</v>
      </c>
      <c r="H2639" s="9">
        <v>222.30000000000018</v>
      </c>
      <c r="I2639" s="9">
        <v>0</v>
      </c>
      <c r="J2639" s="9">
        <v>257.69999999999709</v>
      </c>
      <c r="K2639" s="9">
        <v>273.70000000000255</v>
      </c>
      <c r="L2639" s="9">
        <v>114.89999999999964</v>
      </c>
      <c r="M2639" s="9">
        <v>164.4</v>
      </c>
      <c r="P2639" s="65">
        <f t="shared" si="67"/>
        <v>1451.1999999999996</v>
      </c>
    </row>
    <row r="2640" spans="1:18" ht="15">
      <c r="A2640" s="28" t="s">
        <v>156</v>
      </c>
      <c r="B2640" s="28" t="s">
        <v>601</v>
      </c>
      <c r="E2640" s="9" t="s">
        <v>277</v>
      </c>
      <c r="F2640" s="9" t="s">
        <v>277</v>
      </c>
      <c r="G2640" s="9" t="s">
        <v>277</v>
      </c>
      <c r="H2640" s="9">
        <v>288.40000000000327</v>
      </c>
      <c r="I2640" s="9">
        <v>0</v>
      </c>
      <c r="J2640" s="9">
        <v>290.90000000000146</v>
      </c>
      <c r="K2640" s="9">
        <v>367.79999999999927</v>
      </c>
      <c r="L2640" s="9">
        <v>495.90000000000055</v>
      </c>
      <c r="M2640" s="9" t="s">
        <v>277</v>
      </c>
      <c r="P2640" s="65">
        <f t="shared" si="67"/>
        <v>1443.0000000000045</v>
      </c>
    </row>
    <row r="2641" spans="1:21" ht="15">
      <c r="A2641" s="28" t="s">
        <v>158</v>
      </c>
      <c r="B2641" s="170" t="s">
        <v>1283</v>
      </c>
      <c r="C2641" s="3"/>
      <c r="D2641" s="3"/>
      <c r="E2641" s="9" t="s">
        <v>277</v>
      </c>
      <c r="F2641" s="9" t="s">
        <v>277</v>
      </c>
      <c r="G2641" s="9" t="s">
        <v>277</v>
      </c>
      <c r="H2641" s="9" t="s">
        <v>277</v>
      </c>
      <c r="I2641" s="9">
        <v>0</v>
      </c>
      <c r="J2641" s="9">
        <v>251.49999999999636</v>
      </c>
      <c r="K2641" s="9">
        <v>252.00000000000182</v>
      </c>
      <c r="L2641" s="9">
        <v>557.90000000000146</v>
      </c>
      <c r="M2641" s="9">
        <v>366.1</v>
      </c>
      <c r="P2641" s="65">
        <f t="shared" si="67"/>
        <v>1427.4999999999995</v>
      </c>
    </row>
    <row r="2642" spans="1:21" ht="15">
      <c r="A2642" s="28" t="s">
        <v>159</v>
      </c>
      <c r="B2642" s="61" t="s">
        <v>613</v>
      </c>
      <c r="E2642" s="9" t="s">
        <v>277</v>
      </c>
      <c r="F2642" s="9" t="s">
        <v>277</v>
      </c>
      <c r="G2642" s="9" t="s">
        <v>277</v>
      </c>
      <c r="H2642" s="9">
        <v>107.25000000000182</v>
      </c>
      <c r="I2642" s="9">
        <v>0</v>
      </c>
      <c r="J2642" s="175">
        <v>460.90000000000873</v>
      </c>
      <c r="K2642" s="9">
        <v>194.99999999999727</v>
      </c>
      <c r="L2642" s="9">
        <v>476.40000000000509</v>
      </c>
      <c r="M2642" s="9">
        <v>186.9</v>
      </c>
      <c r="P2642" s="65">
        <f t="shared" si="67"/>
        <v>1426.450000000013</v>
      </c>
      <c r="R2642" t="s">
        <v>281</v>
      </c>
    </row>
    <row r="2643" spans="1:21" ht="15">
      <c r="A2643" s="28" t="s">
        <v>160</v>
      </c>
      <c r="B2643" s="61" t="s">
        <v>615</v>
      </c>
      <c r="E2643" s="9" t="s">
        <v>277</v>
      </c>
      <c r="F2643" s="9" t="s">
        <v>277</v>
      </c>
      <c r="G2643" s="9" t="s">
        <v>277</v>
      </c>
      <c r="H2643" s="9">
        <v>130.64999999999873</v>
      </c>
      <c r="I2643" s="9">
        <v>0</v>
      </c>
      <c r="J2643" s="9">
        <v>329.80000000000655</v>
      </c>
      <c r="K2643" s="9">
        <v>119.99999999999818</v>
      </c>
      <c r="L2643" s="179">
        <v>650.40000000000146</v>
      </c>
      <c r="M2643" s="9">
        <v>161.69999999999999</v>
      </c>
      <c r="P2643" s="65">
        <f t="shared" si="67"/>
        <v>1392.550000000005</v>
      </c>
      <c r="R2643" t="s">
        <v>296</v>
      </c>
    </row>
    <row r="2644" spans="1:21" ht="15">
      <c r="A2644" s="28" t="s">
        <v>162</v>
      </c>
      <c r="B2644" s="61" t="s">
        <v>629</v>
      </c>
      <c r="E2644" s="9" t="s">
        <v>277</v>
      </c>
      <c r="F2644" s="9" t="s">
        <v>277</v>
      </c>
      <c r="G2644" s="9" t="s">
        <v>277</v>
      </c>
      <c r="H2644" s="9">
        <v>242.50000000000273</v>
      </c>
      <c r="I2644" s="9">
        <v>0</v>
      </c>
      <c r="J2644" s="179">
        <v>374.59999999999491</v>
      </c>
      <c r="K2644" s="9">
        <v>120</v>
      </c>
      <c r="L2644" s="9">
        <v>281.10000000000218</v>
      </c>
      <c r="M2644" s="9">
        <v>364</v>
      </c>
      <c r="P2644" s="65">
        <f t="shared" si="67"/>
        <v>1382.1999999999998</v>
      </c>
      <c r="R2644" t="s">
        <v>292</v>
      </c>
    </row>
    <row r="2645" spans="1:21" ht="15">
      <c r="A2645" s="28" t="s">
        <v>273</v>
      </c>
      <c r="B2645" s="170" t="s">
        <v>1277</v>
      </c>
      <c r="C2645" s="3"/>
      <c r="D2645" s="3"/>
      <c r="E2645" s="9" t="s">
        <v>277</v>
      </c>
      <c r="F2645" s="9" t="s">
        <v>277</v>
      </c>
      <c r="G2645" s="9" t="s">
        <v>277</v>
      </c>
      <c r="H2645" s="9" t="s">
        <v>277</v>
      </c>
      <c r="I2645" s="9">
        <v>0</v>
      </c>
      <c r="J2645" s="9">
        <v>189.69999999999709</v>
      </c>
      <c r="K2645" s="9">
        <v>319.49999999999727</v>
      </c>
      <c r="L2645" s="9">
        <v>467.00000000000546</v>
      </c>
      <c r="M2645" s="9">
        <v>402.4</v>
      </c>
      <c r="P2645" s="65">
        <f t="shared" si="67"/>
        <v>1378.6</v>
      </c>
    </row>
    <row r="2646" spans="1:21" ht="15">
      <c r="A2646" s="28" t="s">
        <v>274</v>
      </c>
      <c r="B2646" s="61" t="s">
        <v>620</v>
      </c>
      <c r="E2646" s="9" t="s">
        <v>277</v>
      </c>
      <c r="F2646" s="9" t="s">
        <v>277</v>
      </c>
      <c r="G2646" s="9" t="s">
        <v>277</v>
      </c>
      <c r="H2646" s="9">
        <v>257</v>
      </c>
      <c r="I2646" s="9">
        <v>0</v>
      </c>
      <c r="J2646" s="9">
        <v>188.39999999999418</v>
      </c>
      <c r="K2646" s="9">
        <v>227.39999999999964</v>
      </c>
      <c r="L2646" s="9">
        <v>356.40000000000055</v>
      </c>
      <c r="M2646" s="9">
        <v>341.90000000000003</v>
      </c>
      <c r="P2646" s="65">
        <f t="shared" si="67"/>
        <v>1371.0999999999945</v>
      </c>
    </row>
    <row r="2647" spans="1:21" ht="15">
      <c r="A2647" s="28" t="s">
        <v>275</v>
      </c>
      <c r="B2647" s="61" t="s">
        <v>144</v>
      </c>
      <c r="E2647" s="9" t="s">
        <v>277</v>
      </c>
      <c r="F2647" s="179">
        <v>325.60000000000002</v>
      </c>
      <c r="G2647" s="9">
        <v>369</v>
      </c>
      <c r="H2647" s="9">
        <v>231.05000000000109</v>
      </c>
      <c r="I2647" s="9">
        <v>0</v>
      </c>
      <c r="J2647" s="9">
        <v>275.20000000000073</v>
      </c>
      <c r="K2647" s="9">
        <v>140.89999999999873</v>
      </c>
      <c r="L2647" s="9" t="s">
        <v>277</v>
      </c>
      <c r="M2647" s="9" t="s">
        <v>277</v>
      </c>
      <c r="P2647" s="65">
        <f t="shared" ref="P2647:P2678" si="68">SUM(E2647:M2647)</f>
        <v>1341.7500000000005</v>
      </c>
      <c r="R2647" t="s">
        <v>282</v>
      </c>
    </row>
    <row r="2648" spans="1:21" ht="15">
      <c r="A2648" s="28" t="s">
        <v>276</v>
      </c>
      <c r="B2648" s="226" t="s">
        <v>1596</v>
      </c>
      <c r="C2648" s="245"/>
      <c r="D2648" s="3"/>
      <c r="E2648" s="9" t="s">
        <v>277</v>
      </c>
      <c r="F2648" s="9" t="s">
        <v>277</v>
      </c>
      <c r="G2648" s="9" t="s">
        <v>277</v>
      </c>
      <c r="H2648" s="9" t="s">
        <v>277</v>
      </c>
      <c r="I2648" s="9">
        <v>0</v>
      </c>
      <c r="J2648" s="9" t="s">
        <v>277</v>
      </c>
      <c r="K2648" s="179">
        <v>368.20000000000073</v>
      </c>
      <c r="L2648" s="9">
        <v>461.5</v>
      </c>
      <c r="M2648" s="179">
        <v>505</v>
      </c>
      <c r="P2648" s="65">
        <f t="shared" si="68"/>
        <v>1334.7000000000007</v>
      </c>
      <c r="R2648" t="s">
        <v>2903</v>
      </c>
    </row>
    <row r="2649" spans="1:21" ht="15">
      <c r="A2649" s="28" t="s">
        <v>602</v>
      </c>
      <c r="B2649" s="181" t="s">
        <v>1286</v>
      </c>
      <c r="C2649" s="3"/>
      <c r="D2649" s="3"/>
      <c r="E2649" s="9" t="s">
        <v>277</v>
      </c>
      <c r="F2649" s="9" t="s">
        <v>277</v>
      </c>
      <c r="G2649" s="9" t="s">
        <v>277</v>
      </c>
      <c r="H2649" s="9" t="s">
        <v>277</v>
      </c>
      <c r="I2649" s="9">
        <v>0</v>
      </c>
      <c r="J2649" s="179">
        <v>406.99999999999636</v>
      </c>
      <c r="K2649" s="9">
        <v>273.5</v>
      </c>
      <c r="L2649" s="9">
        <v>355.80000000000109</v>
      </c>
      <c r="M2649" s="9">
        <v>292.10000000000002</v>
      </c>
      <c r="P2649" s="65">
        <f t="shared" si="68"/>
        <v>1328.3999999999974</v>
      </c>
      <c r="R2649" t="s">
        <v>291</v>
      </c>
    </row>
    <row r="2650" spans="1:21" ht="15">
      <c r="A2650" s="28" t="s">
        <v>603</v>
      </c>
      <c r="B2650" s="170" t="s">
        <v>1278</v>
      </c>
      <c r="C2650" s="3"/>
      <c r="D2650" s="3"/>
      <c r="E2650" s="9" t="s">
        <v>277</v>
      </c>
      <c r="F2650" s="9" t="s">
        <v>277</v>
      </c>
      <c r="G2650" s="9" t="s">
        <v>277</v>
      </c>
      <c r="H2650" s="9" t="s">
        <v>277</v>
      </c>
      <c r="I2650" s="9">
        <v>0</v>
      </c>
      <c r="J2650" s="9">
        <v>217.79999999999927</v>
      </c>
      <c r="K2650" s="9">
        <v>247.99999999999909</v>
      </c>
      <c r="L2650" s="9">
        <v>610.10000000000218</v>
      </c>
      <c r="M2650" s="9">
        <v>251.9</v>
      </c>
      <c r="P2650" s="65">
        <f t="shared" si="68"/>
        <v>1327.8000000000006</v>
      </c>
    </row>
    <row r="2651" spans="1:21" ht="15">
      <c r="A2651" s="28" t="s">
        <v>604</v>
      </c>
      <c r="B2651" s="61" t="s">
        <v>6</v>
      </c>
      <c r="E2651" s="9">
        <v>67.2</v>
      </c>
      <c r="F2651" s="179">
        <v>299.5</v>
      </c>
      <c r="G2651" s="9">
        <v>389.65</v>
      </c>
      <c r="H2651" s="9">
        <v>219.30000000000018</v>
      </c>
      <c r="I2651" s="9">
        <v>0</v>
      </c>
      <c r="J2651" s="9">
        <v>331.5</v>
      </c>
      <c r="K2651" s="9" t="s">
        <v>277</v>
      </c>
      <c r="L2651" s="9" t="s">
        <v>277</v>
      </c>
      <c r="M2651" s="9" t="s">
        <v>277</v>
      </c>
      <c r="P2651" s="65">
        <f t="shared" si="68"/>
        <v>1307.1500000000001</v>
      </c>
      <c r="R2651" t="s">
        <v>296</v>
      </c>
    </row>
    <row r="2652" spans="1:21" ht="15">
      <c r="A2652" s="28" t="s">
        <v>606</v>
      </c>
      <c r="B2652" s="61" t="s">
        <v>29</v>
      </c>
      <c r="E2652" s="179">
        <v>246.6</v>
      </c>
      <c r="F2652" s="9">
        <v>197.5</v>
      </c>
      <c r="G2652" s="9">
        <v>269.10000000000002</v>
      </c>
      <c r="H2652" s="9" t="s">
        <v>277</v>
      </c>
      <c r="I2652" s="9">
        <v>0</v>
      </c>
      <c r="J2652" s="176">
        <v>587.69999999999709</v>
      </c>
      <c r="K2652" s="9" t="s">
        <v>277</v>
      </c>
      <c r="L2652" s="9" t="s">
        <v>277</v>
      </c>
      <c r="M2652" s="9" t="s">
        <v>277</v>
      </c>
      <c r="P2652" s="65">
        <f t="shared" si="68"/>
        <v>1300.8999999999971</v>
      </c>
      <c r="R2652" t="s">
        <v>294</v>
      </c>
      <c r="U2652" t="s">
        <v>1359</v>
      </c>
    </row>
    <row r="2653" spans="1:21" ht="15">
      <c r="A2653" s="28" t="s">
        <v>612</v>
      </c>
      <c r="B2653" s="61" t="s">
        <v>649</v>
      </c>
      <c r="E2653" s="9" t="s">
        <v>277</v>
      </c>
      <c r="F2653" s="9" t="s">
        <v>277</v>
      </c>
      <c r="G2653" s="9" t="s">
        <v>277</v>
      </c>
      <c r="H2653" s="9">
        <v>267.19999999999982</v>
      </c>
      <c r="I2653" s="9">
        <v>0</v>
      </c>
      <c r="J2653" s="9">
        <v>237.69999999999345</v>
      </c>
      <c r="K2653" s="9">
        <v>163.10000000000127</v>
      </c>
      <c r="L2653" s="9">
        <v>397.100000000004</v>
      </c>
      <c r="M2653" s="9">
        <v>228</v>
      </c>
      <c r="P2653" s="65">
        <f t="shared" si="68"/>
        <v>1293.0999999999985</v>
      </c>
    </row>
    <row r="2654" spans="1:21" ht="15">
      <c r="A2654" s="28" t="s">
        <v>614</v>
      </c>
      <c r="B2654" s="170" t="s">
        <v>1284</v>
      </c>
      <c r="C2654" s="3"/>
      <c r="D2654" s="3"/>
      <c r="E2654" s="9" t="s">
        <v>277</v>
      </c>
      <c r="F2654" s="9" t="s">
        <v>277</v>
      </c>
      <c r="G2654" s="9" t="s">
        <v>277</v>
      </c>
      <c r="H2654" s="9" t="s">
        <v>277</v>
      </c>
      <c r="I2654" s="9">
        <v>0</v>
      </c>
      <c r="J2654" s="9">
        <v>181.59999999999491</v>
      </c>
      <c r="K2654" s="9">
        <v>140</v>
      </c>
      <c r="L2654" s="9">
        <v>467.39999999999964</v>
      </c>
      <c r="M2654" s="9">
        <v>496.1</v>
      </c>
      <c r="P2654" s="65">
        <f t="shared" si="68"/>
        <v>1285.0999999999945</v>
      </c>
    </row>
    <row r="2655" spans="1:21" ht="15">
      <c r="A2655" s="28" t="s">
        <v>617</v>
      </c>
      <c r="B2655" s="226" t="s">
        <v>1590</v>
      </c>
      <c r="C2655" s="245"/>
      <c r="D2655" s="3"/>
      <c r="E2655" s="9" t="s">
        <v>277</v>
      </c>
      <c r="F2655" s="9" t="s">
        <v>277</v>
      </c>
      <c r="G2655" s="9" t="s">
        <v>277</v>
      </c>
      <c r="H2655" s="9" t="s">
        <v>277</v>
      </c>
      <c r="I2655" s="9">
        <v>0</v>
      </c>
      <c r="J2655" s="9" t="s">
        <v>277</v>
      </c>
      <c r="K2655" s="9">
        <v>345.49999999999545</v>
      </c>
      <c r="L2655" s="9">
        <v>503.29999999999745</v>
      </c>
      <c r="M2655" s="9">
        <v>435.7</v>
      </c>
      <c r="P2655" s="65">
        <f t="shared" si="68"/>
        <v>1284.499999999993</v>
      </c>
    </row>
    <row r="2656" spans="1:21" ht="15">
      <c r="A2656" s="28" t="s">
        <v>618</v>
      </c>
      <c r="B2656" s="226" t="s">
        <v>1580</v>
      </c>
      <c r="C2656" s="3"/>
      <c r="D2656" s="3"/>
      <c r="E2656" s="9" t="s">
        <v>277</v>
      </c>
      <c r="F2656" s="9" t="s">
        <v>277</v>
      </c>
      <c r="G2656" s="9" t="s">
        <v>277</v>
      </c>
      <c r="H2656" s="9" t="s">
        <v>277</v>
      </c>
      <c r="I2656" s="9">
        <v>0</v>
      </c>
      <c r="J2656" s="9">
        <v>164.00000000000364</v>
      </c>
      <c r="K2656" s="174">
        <v>584.89999999999964</v>
      </c>
      <c r="L2656" s="9">
        <v>66.000000000000909</v>
      </c>
      <c r="M2656" s="9">
        <v>465.5</v>
      </c>
      <c r="P2656" s="65">
        <f t="shared" si="68"/>
        <v>1280.4000000000042</v>
      </c>
      <c r="R2656" t="s">
        <v>299</v>
      </c>
    </row>
    <row r="2657" spans="1:21" ht="15">
      <c r="A2657" s="28" t="s">
        <v>621</v>
      </c>
      <c r="B2657" s="61" t="s">
        <v>644</v>
      </c>
      <c r="E2657" s="9" t="s">
        <v>277</v>
      </c>
      <c r="F2657" s="9" t="s">
        <v>277</v>
      </c>
      <c r="G2657" s="9" t="s">
        <v>277</v>
      </c>
      <c r="H2657" s="9">
        <v>185.05000000000109</v>
      </c>
      <c r="I2657" s="9">
        <v>0</v>
      </c>
      <c r="J2657" s="9">
        <v>198.19999999999345</v>
      </c>
      <c r="K2657" s="9">
        <v>260.99999999999727</v>
      </c>
      <c r="L2657" s="9">
        <v>291.39999999999964</v>
      </c>
      <c r="M2657" s="9">
        <v>339.4</v>
      </c>
      <c r="P2657" s="65">
        <f t="shared" si="68"/>
        <v>1275.0499999999915</v>
      </c>
    </row>
    <row r="2658" spans="1:21" ht="15">
      <c r="A2658" s="28" t="s">
        <v>623</v>
      </c>
      <c r="B2658" s="61" t="s">
        <v>153</v>
      </c>
      <c r="E2658" s="9" t="s">
        <v>277</v>
      </c>
      <c r="F2658" s="9" t="s">
        <v>277</v>
      </c>
      <c r="G2658" s="9">
        <v>274.60000000000002</v>
      </c>
      <c r="H2658" s="9">
        <v>131.10000000000036</v>
      </c>
      <c r="I2658" s="9">
        <v>0</v>
      </c>
      <c r="J2658" s="9">
        <v>183.50000000000364</v>
      </c>
      <c r="K2658" s="9">
        <v>136.49999999999909</v>
      </c>
      <c r="L2658" s="9">
        <v>246.00000000000182</v>
      </c>
      <c r="M2658" s="9">
        <v>297.8</v>
      </c>
      <c r="P2658" s="65">
        <f t="shared" si="68"/>
        <v>1269.500000000005</v>
      </c>
    </row>
    <row r="2659" spans="1:21" ht="15">
      <c r="A2659" s="28" t="s">
        <v>628</v>
      </c>
      <c r="B2659" s="61" t="s">
        <v>616</v>
      </c>
      <c r="E2659" s="9" t="s">
        <v>277</v>
      </c>
      <c r="F2659" s="9" t="s">
        <v>277</v>
      </c>
      <c r="G2659" s="9" t="s">
        <v>277</v>
      </c>
      <c r="H2659" s="9">
        <v>140.90000000000055</v>
      </c>
      <c r="I2659" s="9">
        <v>0</v>
      </c>
      <c r="J2659" s="9">
        <v>161.10000000000218</v>
      </c>
      <c r="K2659" s="9">
        <v>273.19999999999709</v>
      </c>
      <c r="L2659" s="9">
        <v>314.70000000000437</v>
      </c>
      <c r="M2659" s="9">
        <v>372.9</v>
      </c>
      <c r="P2659" s="65">
        <f t="shared" si="68"/>
        <v>1262.8000000000043</v>
      </c>
    </row>
    <row r="2660" spans="1:21" ht="15">
      <c r="A2660" s="28" t="s">
        <v>632</v>
      </c>
      <c r="B2660" s="61" t="s">
        <v>654</v>
      </c>
      <c r="E2660" s="9" t="s">
        <v>277</v>
      </c>
      <c r="F2660" s="9" t="s">
        <v>277</v>
      </c>
      <c r="G2660" s="9" t="s">
        <v>277</v>
      </c>
      <c r="H2660" s="9">
        <v>171.39999999999964</v>
      </c>
      <c r="I2660" s="9">
        <v>0</v>
      </c>
      <c r="J2660" s="9">
        <v>313</v>
      </c>
      <c r="K2660" s="175">
        <v>532</v>
      </c>
      <c r="L2660" s="9">
        <v>72.899999999999636</v>
      </c>
      <c r="M2660" s="9">
        <v>163.9</v>
      </c>
      <c r="P2660" s="65">
        <f t="shared" si="68"/>
        <v>1253.1999999999994</v>
      </c>
      <c r="R2660" t="s">
        <v>281</v>
      </c>
    </row>
    <row r="2661" spans="1:21" ht="15">
      <c r="A2661" s="28" t="s">
        <v>633</v>
      </c>
      <c r="B2661" s="226" t="s">
        <v>1591</v>
      </c>
      <c r="C2661" s="246"/>
      <c r="D2661" s="3"/>
      <c r="E2661" s="9" t="s">
        <v>277</v>
      </c>
      <c r="F2661" s="9" t="s">
        <v>277</v>
      </c>
      <c r="G2661" s="9" t="s">
        <v>277</v>
      </c>
      <c r="H2661" s="9" t="s">
        <v>277</v>
      </c>
      <c r="I2661" s="9">
        <v>0</v>
      </c>
      <c r="J2661" s="9" t="s">
        <v>277</v>
      </c>
      <c r="K2661" s="9">
        <v>366.00000000000091</v>
      </c>
      <c r="L2661" s="9">
        <v>555.29999999999927</v>
      </c>
      <c r="M2661" s="9">
        <v>307.5</v>
      </c>
      <c r="P2661" s="65">
        <f t="shared" si="68"/>
        <v>1228.8000000000002</v>
      </c>
    </row>
    <row r="2662" spans="1:21" ht="15">
      <c r="A2662" s="28" t="s">
        <v>634</v>
      </c>
      <c r="B2662" s="61" t="s">
        <v>665</v>
      </c>
      <c r="E2662" s="9" t="s">
        <v>277</v>
      </c>
      <c r="F2662" s="9" t="s">
        <v>277</v>
      </c>
      <c r="G2662" s="9" t="s">
        <v>277</v>
      </c>
      <c r="H2662" s="9">
        <v>200.74999999999909</v>
      </c>
      <c r="I2662" s="9">
        <v>0</v>
      </c>
      <c r="J2662" s="9">
        <v>275.99999999999272</v>
      </c>
      <c r="K2662" s="9">
        <v>130</v>
      </c>
      <c r="L2662" s="9">
        <v>401.80000000000109</v>
      </c>
      <c r="M2662" s="9">
        <v>201.3</v>
      </c>
      <c r="P2662" s="65">
        <f t="shared" si="68"/>
        <v>1209.8499999999929</v>
      </c>
    </row>
    <row r="2663" spans="1:21" ht="15">
      <c r="A2663" s="28" t="s">
        <v>639</v>
      </c>
      <c r="B2663" s="226" t="s">
        <v>1587</v>
      </c>
      <c r="C2663" s="3"/>
      <c r="D2663" s="3"/>
      <c r="E2663" s="9" t="s">
        <v>277</v>
      </c>
      <c r="F2663" s="9" t="s">
        <v>277</v>
      </c>
      <c r="G2663" s="9" t="s">
        <v>277</v>
      </c>
      <c r="H2663" s="9" t="s">
        <v>277</v>
      </c>
      <c r="I2663" s="9">
        <v>0</v>
      </c>
      <c r="J2663" s="9">
        <v>302.49999999999272</v>
      </c>
      <c r="K2663" s="9">
        <v>174.89999999999964</v>
      </c>
      <c r="L2663" s="9">
        <v>414.59999999999673</v>
      </c>
      <c r="M2663" s="9">
        <v>315.60000000000002</v>
      </c>
      <c r="P2663" s="65">
        <f t="shared" si="68"/>
        <v>1207.599999999989</v>
      </c>
    </row>
    <row r="2664" spans="1:21" ht="15">
      <c r="A2664" s="28" t="s">
        <v>647</v>
      </c>
      <c r="B2664" s="61" t="s">
        <v>155</v>
      </c>
      <c r="E2664" s="9" t="s">
        <v>277</v>
      </c>
      <c r="F2664" s="9" t="s">
        <v>277</v>
      </c>
      <c r="G2664" s="179">
        <v>435.85</v>
      </c>
      <c r="H2664" s="179">
        <v>347.20000000000164</v>
      </c>
      <c r="I2664" s="9">
        <v>0</v>
      </c>
      <c r="J2664" s="9">
        <v>209.90000000000146</v>
      </c>
      <c r="K2664" s="9">
        <v>210.30000000000018</v>
      </c>
      <c r="L2664" s="9" t="s">
        <v>277</v>
      </c>
      <c r="M2664" s="9" t="s">
        <v>277</v>
      </c>
      <c r="P2664" s="65">
        <f t="shared" si="68"/>
        <v>1203.2500000000032</v>
      </c>
      <c r="R2664" t="s">
        <v>315</v>
      </c>
    </row>
    <row r="2665" spans="1:21" ht="15">
      <c r="A2665" s="28" t="s">
        <v>651</v>
      </c>
      <c r="B2665" s="170" t="s">
        <v>1281</v>
      </c>
      <c r="C2665" s="3"/>
      <c r="D2665" s="3"/>
      <c r="E2665" s="9" t="s">
        <v>277</v>
      </c>
      <c r="F2665" s="9" t="s">
        <v>277</v>
      </c>
      <c r="G2665" s="9" t="s">
        <v>277</v>
      </c>
      <c r="H2665" s="9" t="s">
        <v>277</v>
      </c>
      <c r="I2665" s="9">
        <v>0</v>
      </c>
      <c r="J2665" s="9">
        <v>92.799999999991996</v>
      </c>
      <c r="K2665" s="9">
        <v>130.00000000000182</v>
      </c>
      <c r="L2665" s="9">
        <v>495.79999999999927</v>
      </c>
      <c r="M2665" s="9">
        <v>477.75</v>
      </c>
      <c r="P2665" s="65">
        <f t="shared" si="68"/>
        <v>1196.3499999999931</v>
      </c>
    </row>
    <row r="2666" spans="1:21" ht="15">
      <c r="A2666" s="28" t="s">
        <v>652</v>
      </c>
      <c r="B2666" s="170" t="s">
        <v>1280</v>
      </c>
      <c r="C2666" s="3"/>
      <c r="D2666" s="3"/>
      <c r="E2666" s="9" t="s">
        <v>277</v>
      </c>
      <c r="F2666" s="9" t="s">
        <v>277</v>
      </c>
      <c r="G2666" s="9" t="s">
        <v>277</v>
      </c>
      <c r="H2666" s="9" t="s">
        <v>277</v>
      </c>
      <c r="I2666" s="9">
        <v>0</v>
      </c>
      <c r="J2666" s="9">
        <v>186.99999999999272</v>
      </c>
      <c r="K2666" s="9">
        <v>240.49999999999909</v>
      </c>
      <c r="L2666" s="9">
        <v>531.89999999999782</v>
      </c>
      <c r="M2666" s="9">
        <v>234</v>
      </c>
      <c r="P2666" s="65">
        <f t="shared" si="68"/>
        <v>1193.3999999999896</v>
      </c>
    </row>
    <row r="2667" spans="1:21" ht="15">
      <c r="A2667" s="28" t="s">
        <v>653</v>
      </c>
      <c r="B2667" s="61" t="s">
        <v>2089</v>
      </c>
      <c r="C2667" s="3"/>
      <c r="D2667" s="3"/>
      <c r="E2667" s="9" t="s">
        <v>277</v>
      </c>
      <c r="F2667" s="9" t="s">
        <v>277</v>
      </c>
      <c r="G2667" s="9" t="s">
        <v>277</v>
      </c>
      <c r="H2667" s="9" t="s">
        <v>277</v>
      </c>
      <c r="I2667" s="9">
        <v>0</v>
      </c>
      <c r="J2667" s="9" t="s">
        <v>277</v>
      </c>
      <c r="K2667" s="9" t="s">
        <v>277</v>
      </c>
      <c r="L2667" s="176">
        <v>809.29999999999927</v>
      </c>
      <c r="M2667" s="9">
        <v>354.1</v>
      </c>
      <c r="N2667" s="65"/>
      <c r="P2667" s="65">
        <f t="shared" si="68"/>
        <v>1163.3999999999992</v>
      </c>
      <c r="R2667" t="s">
        <v>280</v>
      </c>
      <c r="U2667" t="s">
        <v>1359</v>
      </c>
    </row>
    <row r="2668" spans="1:21" ht="15">
      <c r="A2668" s="28" t="s">
        <v>658</v>
      </c>
      <c r="B2668" s="226" t="s">
        <v>1579</v>
      </c>
      <c r="C2668" s="3"/>
      <c r="D2668" s="3"/>
      <c r="E2668" s="9" t="s">
        <v>277</v>
      </c>
      <c r="F2668" s="9" t="s">
        <v>277</v>
      </c>
      <c r="G2668" s="9" t="s">
        <v>277</v>
      </c>
      <c r="H2668" s="9" t="s">
        <v>277</v>
      </c>
      <c r="I2668" s="9">
        <v>0</v>
      </c>
      <c r="J2668" s="9">
        <v>193.50000000000364</v>
      </c>
      <c r="K2668" s="9">
        <v>263.10000000000036</v>
      </c>
      <c r="L2668" s="9">
        <v>460.69999999999891</v>
      </c>
      <c r="M2668" s="9">
        <v>229.3</v>
      </c>
      <c r="P2668" s="65">
        <f t="shared" si="68"/>
        <v>1146.6000000000029</v>
      </c>
    </row>
    <row r="2669" spans="1:21" ht="15">
      <c r="A2669" s="28" t="s">
        <v>659</v>
      </c>
      <c r="B2669" s="61" t="s">
        <v>631</v>
      </c>
      <c r="E2669" s="9" t="s">
        <v>277</v>
      </c>
      <c r="F2669" s="9" t="s">
        <v>277</v>
      </c>
      <c r="G2669" s="9" t="s">
        <v>277</v>
      </c>
      <c r="H2669" s="179">
        <v>355.00000000000091</v>
      </c>
      <c r="I2669" s="9">
        <v>0</v>
      </c>
      <c r="J2669" s="9">
        <v>197.50000000000364</v>
      </c>
      <c r="K2669" s="9">
        <v>141.40000000000055</v>
      </c>
      <c r="L2669" s="9">
        <v>139.80000000000018</v>
      </c>
      <c r="M2669" s="9">
        <v>282.7</v>
      </c>
      <c r="P2669" s="65">
        <f t="shared" si="68"/>
        <v>1116.4000000000053</v>
      </c>
      <c r="R2669" t="s">
        <v>283</v>
      </c>
    </row>
    <row r="2670" spans="1:21" ht="15">
      <c r="A2670" s="28" t="s">
        <v>660</v>
      </c>
      <c r="B2670" s="61" t="s">
        <v>2082</v>
      </c>
      <c r="C2670" s="3"/>
      <c r="D2670" s="3"/>
      <c r="E2670" s="9" t="s">
        <v>277</v>
      </c>
      <c r="F2670" s="9" t="s">
        <v>277</v>
      </c>
      <c r="G2670" s="9" t="s">
        <v>277</v>
      </c>
      <c r="H2670" s="9" t="s">
        <v>277</v>
      </c>
      <c r="I2670" s="9">
        <v>0</v>
      </c>
      <c r="J2670" s="9" t="s">
        <v>277</v>
      </c>
      <c r="K2670" s="9" t="s">
        <v>277</v>
      </c>
      <c r="L2670" s="175">
        <v>687.49999999999454</v>
      </c>
      <c r="M2670" s="9">
        <v>420.90000000000003</v>
      </c>
      <c r="N2670" s="65"/>
      <c r="P2670" s="65">
        <f t="shared" si="68"/>
        <v>1108.3999999999946</v>
      </c>
      <c r="R2670" t="s">
        <v>281</v>
      </c>
    </row>
    <row r="2671" spans="1:21" ht="15">
      <c r="A2671" s="28" t="s">
        <v>662</v>
      </c>
      <c r="B2671" s="226" t="s">
        <v>1592</v>
      </c>
      <c r="C2671" s="245"/>
      <c r="D2671" s="3"/>
      <c r="E2671" s="9" t="s">
        <v>277</v>
      </c>
      <c r="F2671" s="9" t="s">
        <v>277</v>
      </c>
      <c r="G2671" s="9" t="s">
        <v>277</v>
      </c>
      <c r="H2671" s="9" t="s">
        <v>277</v>
      </c>
      <c r="I2671" s="9">
        <v>0</v>
      </c>
      <c r="J2671" s="9" t="s">
        <v>277</v>
      </c>
      <c r="K2671" s="179">
        <v>412.69999999999982</v>
      </c>
      <c r="L2671" s="9">
        <v>273.90000000000146</v>
      </c>
      <c r="M2671" s="9">
        <v>406.5</v>
      </c>
      <c r="P2671" s="65">
        <f t="shared" si="68"/>
        <v>1093.1000000000013</v>
      </c>
      <c r="R2671" t="s">
        <v>291</v>
      </c>
    </row>
    <row r="2672" spans="1:21" ht="15">
      <c r="A2672" s="28" t="s">
        <v>663</v>
      </c>
      <c r="B2672" s="170" t="s">
        <v>1268</v>
      </c>
      <c r="C2672" s="3"/>
      <c r="D2672" s="3"/>
      <c r="E2672" s="9" t="s">
        <v>277</v>
      </c>
      <c r="F2672" s="9" t="s">
        <v>277</v>
      </c>
      <c r="G2672" s="9" t="s">
        <v>277</v>
      </c>
      <c r="H2672" s="9" t="s">
        <v>277</v>
      </c>
      <c r="I2672" s="9">
        <v>0</v>
      </c>
      <c r="J2672" s="9">
        <v>369.40000000000146</v>
      </c>
      <c r="K2672" s="9">
        <v>23.300000000001091</v>
      </c>
      <c r="L2672" s="9">
        <v>335.09999999999764</v>
      </c>
      <c r="M2672" s="9">
        <v>361.5</v>
      </c>
      <c r="P2672" s="65">
        <f t="shared" si="68"/>
        <v>1089.3000000000002</v>
      </c>
    </row>
    <row r="2673" spans="1:18" ht="15">
      <c r="A2673" s="28" t="s">
        <v>664</v>
      </c>
      <c r="B2673" s="28" t="s">
        <v>596</v>
      </c>
      <c r="E2673" s="9" t="s">
        <v>277</v>
      </c>
      <c r="F2673" s="9" t="s">
        <v>277</v>
      </c>
      <c r="G2673" s="9" t="s">
        <v>277</v>
      </c>
      <c r="H2673" s="9">
        <v>112.60000000000036</v>
      </c>
      <c r="I2673" s="9">
        <v>0</v>
      </c>
      <c r="J2673" s="9">
        <v>43.700000000000728</v>
      </c>
      <c r="K2673" s="9">
        <v>309.50000000000273</v>
      </c>
      <c r="L2673" s="9">
        <v>361.29999999999836</v>
      </c>
      <c r="M2673" s="9">
        <v>261.40000000000003</v>
      </c>
      <c r="P2673" s="65">
        <f t="shared" si="68"/>
        <v>1088.5000000000023</v>
      </c>
    </row>
    <row r="2674" spans="1:18" ht="15">
      <c r="A2674" s="28" t="s">
        <v>667</v>
      </c>
      <c r="B2674" s="170" t="s">
        <v>1272</v>
      </c>
      <c r="C2674" s="3"/>
      <c r="D2674" s="3"/>
      <c r="E2674" s="9" t="s">
        <v>277</v>
      </c>
      <c r="F2674" s="9" t="s">
        <v>277</v>
      </c>
      <c r="G2674" s="9" t="s">
        <v>277</v>
      </c>
      <c r="H2674" s="9" t="s">
        <v>277</v>
      </c>
      <c r="I2674" s="9">
        <v>0</v>
      </c>
      <c r="J2674" s="9">
        <v>266.59999999999127</v>
      </c>
      <c r="K2674" s="9">
        <v>129.99999999999818</v>
      </c>
      <c r="L2674" s="9">
        <v>415.59999999999673</v>
      </c>
      <c r="M2674" s="9">
        <v>263.5</v>
      </c>
      <c r="P2674" s="65">
        <f t="shared" si="68"/>
        <v>1075.6999999999862</v>
      </c>
    </row>
    <row r="2675" spans="1:18" ht="15">
      <c r="A2675" s="28" t="s">
        <v>726</v>
      </c>
      <c r="B2675" s="170" t="s">
        <v>1276</v>
      </c>
      <c r="C2675" s="3"/>
      <c r="D2675" s="3"/>
      <c r="E2675" s="9" t="s">
        <v>277</v>
      </c>
      <c r="F2675" s="9" t="s">
        <v>277</v>
      </c>
      <c r="G2675" s="9" t="s">
        <v>277</v>
      </c>
      <c r="H2675" s="9" t="s">
        <v>277</v>
      </c>
      <c r="I2675" s="9">
        <v>0</v>
      </c>
      <c r="J2675" s="179">
        <v>388.29999999999563</v>
      </c>
      <c r="K2675" s="9">
        <v>241.899999999996</v>
      </c>
      <c r="L2675" s="9">
        <v>436.49999999999909</v>
      </c>
      <c r="M2675" s="9" t="s">
        <v>277</v>
      </c>
      <c r="P2675" s="65">
        <f t="shared" si="68"/>
        <v>1066.6999999999907</v>
      </c>
      <c r="R2675" t="s">
        <v>287</v>
      </c>
    </row>
    <row r="2676" spans="1:18" ht="15">
      <c r="A2676" s="28" t="s">
        <v>727</v>
      </c>
      <c r="B2676" s="226" t="s">
        <v>1581</v>
      </c>
      <c r="C2676" s="3"/>
      <c r="D2676" s="3"/>
      <c r="E2676" s="9" t="s">
        <v>277</v>
      </c>
      <c r="F2676" s="9" t="s">
        <v>277</v>
      </c>
      <c r="G2676" s="9" t="s">
        <v>277</v>
      </c>
      <c r="H2676" s="9" t="s">
        <v>277</v>
      </c>
      <c r="I2676" s="9">
        <v>0</v>
      </c>
      <c r="J2676" s="9">
        <v>175.50000000000728</v>
      </c>
      <c r="K2676" s="9">
        <v>130.00000000000091</v>
      </c>
      <c r="L2676" s="9">
        <v>544.100000000004</v>
      </c>
      <c r="M2676" s="9">
        <v>203.9</v>
      </c>
      <c r="P2676" s="65">
        <f t="shared" si="68"/>
        <v>1053.5000000000123</v>
      </c>
    </row>
    <row r="2677" spans="1:18" ht="15">
      <c r="A2677" s="28" t="s">
        <v>728</v>
      </c>
      <c r="B2677" s="226" t="s">
        <v>1584</v>
      </c>
      <c r="C2677" s="3"/>
      <c r="D2677" s="3"/>
      <c r="E2677" s="9" t="s">
        <v>277</v>
      </c>
      <c r="F2677" s="9" t="s">
        <v>277</v>
      </c>
      <c r="G2677" s="9" t="s">
        <v>277</v>
      </c>
      <c r="H2677" s="9" t="s">
        <v>277</v>
      </c>
      <c r="I2677" s="9">
        <v>0</v>
      </c>
      <c r="J2677" s="9">
        <v>192.40000000000873</v>
      </c>
      <c r="K2677" s="9">
        <v>148.40000000000055</v>
      </c>
      <c r="L2677" s="9">
        <v>270.65000000000146</v>
      </c>
      <c r="M2677" s="9">
        <v>415.5</v>
      </c>
      <c r="P2677" s="65">
        <f t="shared" si="68"/>
        <v>1026.9500000000107</v>
      </c>
    </row>
    <row r="2678" spans="1:18" ht="15">
      <c r="A2678" s="28" t="s">
        <v>729</v>
      </c>
      <c r="B2678" s="226" t="s">
        <v>1614</v>
      </c>
      <c r="C2678" s="245"/>
      <c r="D2678" s="3"/>
      <c r="E2678" s="9" t="s">
        <v>277</v>
      </c>
      <c r="F2678" s="9" t="s">
        <v>277</v>
      </c>
      <c r="G2678" s="9" t="s">
        <v>277</v>
      </c>
      <c r="H2678" s="9" t="s">
        <v>277</v>
      </c>
      <c r="I2678" s="9">
        <v>0</v>
      </c>
      <c r="J2678" s="9" t="s">
        <v>277</v>
      </c>
      <c r="K2678" s="9">
        <v>102.00000000000182</v>
      </c>
      <c r="L2678" s="9">
        <v>360.40000000000146</v>
      </c>
      <c r="M2678" s="179">
        <v>544.9</v>
      </c>
      <c r="P2678" s="65">
        <f t="shared" si="68"/>
        <v>1007.3000000000033</v>
      </c>
      <c r="R2678" t="s">
        <v>282</v>
      </c>
    </row>
    <row r="2679" spans="1:18" ht="15">
      <c r="A2679" s="28" t="s">
        <v>730</v>
      </c>
      <c r="B2679" s="226" t="s">
        <v>1576</v>
      </c>
      <c r="C2679" s="3"/>
      <c r="D2679" s="3"/>
      <c r="E2679" s="9" t="s">
        <v>277</v>
      </c>
      <c r="F2679" s="9" t="s">
        <v>277</v>
      </c>
      <c r="G2679" s="9" t="s">
        <v>277</v>
      </c>
      <c r="H2679" s="9" t="s">
        <v>277</v>
      </c>
      <c r="I2679" s="9">
        <v>0</v>
      </c>
      <c r="J2679" s="9">
        <v>219.79999999999563</v>
      </c>
      <c r="K2679" s="179">
        <v>379.10000000000036</v>
      </c>
      <c r="L2679" s="9">
        <v>177.5</v>
      </c>
      <c r="M2679" s="9">
        <v>227.4</v>
      </c>
      <c r="P2679" s="65">
        <f t="shared" ref="P2679:P2710" si="69">SUM(E2679:M2679)</f>
        <v>1003.799999999996</v>
      </c>
      <c r="R2679" t="s">
        <v>287</v>
      </c>
    </row>
    <row r="2680" spans="1:18" ht="15">
      <c r="A2680" s="28" t="s">
        <v>731</v>
      </c>
      <c r="B2680" s="61" t="s">
        <v>39</v>
      </c>
      <c r="E2680" s="179">
        <v>172.5</v>
      </c>
      <c r="F2680" s="9">
        <v>108.5</v>
      </c>
      <c r="G2680" s="9">
        <v>200.7</v>
      </c>
      <c r="H2680" s="9">
        <v>102.30000000000018</v>
      </c>
      <c r="I2680" s="9">
        <v>0</v>
      </c>
      <c r="J2680" s="9">
        <v>252.50000000000364</v>
      </c>
      <c r="K2680" s="9">
        <v>165.00000000000091</v>
      </c>
      <c r="L2680" s="9" t="s">
        <v>277</v>
      </c>
      <c r="M2680" s="9" t="s">
        <v>277</v>
      </c>
      <c r="P2680" s="65">
        <f t="shared" si="69"/>
        <v>1001.5000000000048</v>
      </c>
      <c r="R2680" t="s">
        <v>287</v>
      </c>
    </row>
    <row r="2681" spans="1:18" ht="15">
      <c r="A2681" s="28" t="s">
        <v>732</v>
      </c>
      <c r="B2681" s="28" t="s">
        <v>600</v>
      </c>
      <c r="E2681" s="9" t="s">
        <v>277</v>
      </c>
      <c r="F2681" s="9" t="s">
        <v>277</v>
      </c>
      <c r="G2681" s="9" t="s">
        <v>277</v>
      </c>
      <c r="H2681" s="9">
        <v>163.5</v>
      </c>
      <c r="I2681" s="9">
        <v>0</v>
      </c>
      <c r="J2681" s="9">
        <v>198.89999999999418</v>
      </c>
      <c r="K2681" s="9">
        <v>236.79999999999927</v>
      </c>
      <c r="L2681" s="9">
        <v>262.50000000000182</v>
      </c>
      <c r="M2681" s="9">
        <v>132</v>
      </c>
      <c r="P2681" s="65">
        <f t="shared" si="69"/>
        <v>993.69999999999527</v>
      </c>
    </row>
    <row r="2682" spans="1:18" ht="15">
      <c r="A2682" s="28" t="s">
        <v>733</v>
      </c>
      <c r="B2682" s="226" t="s">
        <v>1593</v>
      </c>
      <c r="C2682" s="245"/>
      <c r="D2682" s="3"/>
      <c r="E2682" s="9" t="s">
        <v>277</v>
      </c>
      <c r="F2682" s="9" t="s">
        <v>277</v>
      </c>
      <c r="G2682" s="9" t="s">
        <v>277</v>
      </c>
      <c r="H2682" s="9" t="s">
        <v>277</v>
      </c>
      <c r="I2682" s="9">
        <v>0</v>
      </c>
      <c r="J2682" s="9" t="s">
        <v>277</v>
      </c>
      <c r="K2682" s="9">
        <v>215.00000000000182</v>
      </c>
      <c r="L2682" s="9">
        <v>381.49999999999818</v>
      </c>
      <c r="M2682" s="9">
        <v>392.5</v>
      </c>
      <c r="P2682" s="65">
        <f t="shared" si="69"/>
        <v>989</v>
      </c>
    </row>
    <row r="2683" spans="1:18" ht="15">
      <c r="A2683" s="28" t="s">
        <v>734</v>
      </c>
      <c r="B2683" s="61" t="s">
        <v>2090</v>
      </c>
      <c r="C2683" s="3"/>
      <c r="D2683" s="3"/>
      <c r="E2683" s="9" t="s">
        <v>277</v>
      </c>
      <c r="F2683" s="9" t="s">
        <v>277</v>
      </c>
      <c r="G2683" s="9" t="s">
        <v>277</v>
      </c>
      <c r="H2683" s="9" t="s">
        <v>277</v>
      </c>
      <c r="I2683" s="9">
        <v>0</v>
      </c>
      <c r="J2683" s="9" t="s">
        <v>277</v>
      </c>
      <c r="K2683" s="9" t="s">
        <v>277</v>
      </c>
      <c r="L2683" s="9">
        <v>618.39999999999782</v>
      </c>
      <c r="M2683" s="9">
        <v>368.1</v>
      </c>
      <c r="N2683" s="65"/>
      <c r="P2683" s="65">
        <f t="shared" si="69"/>
        <v>986.49999999999784</v>
      </c>
    </row>
    <row r="2684" spans="1:18" ht="15">
      <c r="A2684" s="28" t="s">
        <v>735</v>
      </c>
      <c r="B2684" s="226" t="s">
        <v>1589</v>
      </c>
      <c r="C2684" s="245"/>
      <c r="D2684" s="3"/>
      <c r="E2684" s="9" t="s">
        <v>277</v>
      </c>
      <c r="F2684" s="9" t="s">
        <v>277</v>
      </c>
      <c r="G2684" s="9" t="s">
        <v>277</v>
      </c>
      <c r="H2684" s="9" t="s">
        <v>277</v>
      </c>
      <c r="I2684" s="9">
        <v>0</v>
      </c>
      <c r="J2684" s="9" t="s">
        <v>277</v>
      </c>
      <c r="K2684" s="9">
        <v>268.50000000000182</v>
      </c>
      <c r="L2684" s="9">
        <v>537.899999999996</v>
      </c>
      <c r="M2684" s="9">
        <v>180</v>
      </c>
      <c r="P2684" s="65">
        <f t="shared" si="69"/>
        <v>986.39999999999782</v>
      </c>
    </row>
    <row r="2685" spans="1:18" ht="15">
      <c r="A2685" s="28" t="s">
        <v>736</v>
      </c>
      <c r="B2685" s="61" t="s">
        <v>2081</v>
      </c>
      <c r="C2685" s="3"/>
      <c r="D2685" s="3"/>
      <c r="E2685" s="9" t="s">
        <v>277</v>
      </c>
      <c r="F2685" s="9" t="s">
        <v>277</v>
      </c>
      <c r="G2685" s="9" t="s">
        <v>277</v>
      </c>
      <c r="H2685" s="9" t="s">
        <v>277</v>
      </c>
      <c r="I2685" s="9">
        <v>0</v>
      </c>
      <c r="J2685" s="9" t="s">
        <v>277</v>
      </c>
      <c r="K2685" s="9" t="s">
        <v>277</v>
      </c>
      <c r="L2685" s="9">
        <v>538.10000000000309</v>
      </c>
      <c r="M2685" s="9">
        <v>446.9</v>
      </c>
      <c r="N2685" s="65"/>
      <c r="P2685" s="65">
        <f t="shared" si="69"/>
        <v>985.00000000000307</v>
      </c>
    </row>
    <row r="2686" spans="1:18" ht="15">
      <c r="A2686" s="28" t="s">
        <v>737</v>
      </c>
      <c r="B2686" s="61" t="s">
        <v>645</v>
      </c>
      <c r="E2686" s="9" t="s">
        <v>277</v>
      </c>
      <c r="F2686" s="9" t="s">
        <v>277</v>
      </c>
      <c r="G2686" s="9" t="s">
        <v>277</v>
      </c>
      <c r="H2686" s="9">
        <v>222.89999999999964</v>
      </c>
      <c r="I2686" s="9">
        <v>0</v>
      </c>
      <c r="J2686" s="9">
        <v>179.99999999999272</v>
      </c>
      <c r="K2686" s="9">
        <v>129.99999999999909</v>
      </c>
      <c r="L2686" s="9">
        <v>164.20000000000255</v>
      </c>
      <c r="M2686" s="9">
        <v>282.70000000000005</v>
      </c>
      <c r="P2686" s="65">
        <f t="shared" si="69"/>
        <v>979.79999999999404</v>
      </c>
    </row>
    <row r="2687" spans="1:18" ht="15">
      <c r="A2687" s="28" t="s">
        <v>738</v>
      </c>
      <c r="B2687" s="61" t="s">
        <v>19</v>
      </c>
      <c r="E2687" s="175">
        <v>259</v>
      </c>
      <c r="F2687" s="9">
        <v>147</v>
      </c>
      <c r="G2687" s="9">
        <v>271.5</v>
      </c>
      <c r="H2687" s="9">
        <v>102.30000000000018</v>
      </c>
      <c r="I2687" s="9">
        <v>0</v>
      </c>
      <c r="J2687" s="9">
        <v>188.99999999999636</v>
      </c>
      <c r="K2687" s="9" t="s">
        <v>277</v>
      </c>
      <c r="L2687" s="9" t="s">
        <v>277</v>
      </c>
      <c r="M2687" s="9" t="s">
        <v>277</v>
      </c>
      <c r="P2687" s="65">
        <f t="shared" si="69"/>
        <v>968.79999999999654</v>
      </c>
      <c r="R2687" t="s">
        <v>281</v>
      </c>
    </row>
    <row r="2688" spans="1:18" ht="15">
      <c r="A2688" s="28" t="s">
        <v>739</v>
      </c>
      <c r="B2688" s="170" t="s">
        <v>1269</v>
      </c>
      <c r="C2688" s="3"/>
      <c r="D2688" s="3"/>
      <c r="E2688" s="9" t="s">
        <v>277</v>
      </c>
      <c r="F2688" s="9" t="s">
        <v>277</v>
      </c>
      <c r="G2688" s="9" t="s">
        <v>277</v>
      </c>
      <c r="H2688" s="9" t="s">
        <v>277</v>
      </c>
      <c r="I2688" s="9">
        <v>0</v>
      </c>
      <c r="J2688" s="9">
        <v>367.20000000000437</v>
      </c>
      <c r="K2688" s="9">
        <v>91.499999999997272</v>
      </c>
      <c r="L2688" s="9">
        <v>267.29999999999836</v>
      </c>
      <c r="M2688" s="9">
        <v>241.5</v>
      </c>
      <c r="P2688" s="65">
        <f t="shared" si="69"/>
        <v>967.5</v>
      </c>
    </row>
    <row r="2689" spans="1:18" ht="15">
      <c r="A2689" s="28" t="s">
        <v>740</v>
      </c>
      <c r="B2689" s="61" t="s">
        <v>2080</v>
      </c>
      <c r="C2689" s="3"/>
      <c r="D2689" s="3"/>
      <c r="E2689" s="9" t="s">
        <v>277</v>
      </c>
      <c r="F2689" s="9" t="s">
        <v>277</v>
      </c>
      <c r="G2689" s="9" t="s">
        <v>277</v>
      </c>
      <c r="H2689" s="9" t="s">
        <v>277</v>
      </c>
      <c r="I2689" s="9">
        <v>0</v>
      </c>
      <c r="J2689" s="9" t="s">
        <v>277</v>
      </c>
      <c r="K2689" s="9" t="s">
        <v>277</v>
      </c>
      <c r="L2689" s="179">
        <v>621.15000000000327</v>
      </c>
      <c r="M2689" s="9">
        <v>339.5</v>
      </c>
      <c r="N2689" s="65"/>
      <c r="P2689" s="65">
        <f t="shared" si="69"/>
        <v>960.65000000000327</v>
      </c>
      <c r="R2689" t="s">
        <v>292</v>
      </c>
    </row>
    <row r="2690" spans="1:18" ht="15">
      <c r="A2690" s="28" t="s">
        <v>741</v>
      </c>
      <c r="B2690" s="170" t="s">
        <v>1279</v>
      </c>
      <c r="C2690" s="3"/>
      <c r="D2690" s="3"/>
      <c r="E2690" s="9" t="s">
        <v>277</v>
      </c>
      <c r="F2690" s="9" t="s">
        <v>277</v>
      </c>
      <c r="G2690" s="9" t="s">
        <v>277</v>
      </c>
      <c r="H2690" s="9" t="s">
        <v>277</v>
      </c>
      <c r="I2690" s="9">
        <v>0</v>
      </c>
      <c r="J2690" s="9">
        <v>181.79999999999927</v>
      </c>
      <c r="K2690" s="9">
        <v>140.00000000000091</v>
      </c>
      <c r="L2690" s="9">
        <v>323.89999999999691</v>
      </c>
      <c r="M2690" s="9">
        <v>309.2</v>
      </c>
      <c r="P2690" s="65">
        <f t="shared" si="69"/>
        <v>954.89999999999714</v>
      </c>
    </row>
    <row r="2691" spans="1:18" ht="15">
      <c r="A2691" s="28" t="s">
        <v>742</v>
      </c>
      <c r="B2691" s="61" t="s">
        <v>2091</v>
      </c>
      <c r="C2691" s="3"/>
      <c r="D2691" s="3"/>
      <c r="E2691" s="9" t="s">
        <v>277</v>
      </c>
      <c r="F2691" s="9" t="s">
        <v>277</v>
      </c>
      <c r="G2691" s="9" t="s">
        <v>277</v>
      </c>
      <c r="H2691" s="9" t="s">
        <v>277</v>
      </c>
      <c r="I2691" s="9">
        <v>0</v>
      </c>
      <c r="J2691" s="9" t="s">
        <v>277</v>
      </c>
      <c r="K2691" s="9" t="s">
        <v>277</v>
      </c>
      <c r="L2691" s="9">
        <v>600.50000000000182</v>
      </c>
      <c r="M2691" s="9">
        <v>350</v>
      </c>
      <c r="N2691" s="65"/>
      <c r="P2691" s="65">
        <f t="shared" si="69"/>
        <v>950.50000000000182</v>
      </c>
    </row>
    <row r="2692" spans="1:18" ht="15">
      <c r="A2692" s="28" t="s">
        <v>743</v>
      </c>
      <c r="B2692" s="226" t="s">
        <v>1666</v>
      </c>
      <c r="C2692" s="245"/>
      <c r="D2692" s="3"/>
      <c r="E2692" s="9" t="s">
        <v>277</v>
      </c>
      <c r="F2692" s="9" t="s">
        <v>277</v>
      </c>
      <c r="G2692" s="9" t="s">
        <v>277</v>
      </c>
      <c r="H2692" s="9" t="s">
        <v>277</v>
      </c>
      <c r="I2692" s="9">
        <v>0</v>
      </c>
      <c r="J2692" s="9" t="s">
        <v>277</v>
      </c>
      <c r="K2692" s="9">
        <v>152.29999999999927</v>
      </c>
      <c r="L2692" s="9">
        <v>335.20000000000073</v>
      </c>
      <c r="M2692" s="9">
        <v>446.5</v>
      </c>
      <c r="P2692" s="65">
        <f t="shared" si="69"/>
        <v>934</v>
      </c>
    </row>
    <row r="2693" spans="1:18" ht="15">
      <c r="A2693" s="28" t="s">
        <v>744</v>
      </c>
      <c r="B2693" s="61" t="s">
        <v>622</v>
      </c>
      <c r="E2693" s="9" t="s">
        <v>277</v>
      </c>
      <c r="F2693" s="9" t="s">
        <v>277</v>
      </c>
      <c r="G2693" s="9" t="s">
        <v>277</v>
      </c>
      <c r="H2693" s="9">
        <v>46.100000000001273</v>
      </c>
      <c r="I2693" s="9">
        <v>0</v>
      </c>
      <c r="J2693" s="9">
        <v>197.49999999999636</v>
      </c>
      <c r="K2693" s="9">
        <v>345.09999999999854</v>
      </c>
      <c r="L2693" s="9">
        <v>337.39999999999964</v>
      </c>
      <c r="M2693" s="9" t="s">
        <v>277</v>
      </c>
      <c r="P2693" s="65">
        <f t="shared" si="69"/>
        <v>926.09999999999582</v>
      </c>
    </row>
    <row r="2694" spans="1:18" ht="15">
      <c r="A2694" s="28" t="s">
        <v>745</v>
      </c>
      <c r="B2694" s="61" t="s">
        <v>2086</v>
      </c>
      <c r="C2694" s="3"/>
      <c r="D2694" s="3"/>
      <c r="E2694" s="9" t="s">
        <v>277</v>
      </c>
      <c r="F2694" s="9" t="s">
        <v>277</v>
      </c>
      <c r="G2694" s="9" t="s">
        <v>277</v>
      </c>
      <c r="H2694" s="9" t="s">
        <v>277</v>
      </c>
      <c r="I2694" s="9">
        <v>0</v>
      </c>
      <c r="J2694" s="9" t="s">
        <v>277</v>
      </c>
      <c r="K2694" s="9" t="s">
        <v>277</v>
      </c>
      <c r="L2694" s="9">
        <v>499.59999999999945</v>
      </c>
      <c r="M2694" s="9">
        <v>426</v>
      </c>
      <c r="N2694" s="65"/>
      <c r="P2694" s="65">
        <f t="shared" si="69"/>
        <v>925.59999999999945</v>
      </c>
    </row>
    <row r="2695" spans="1:18" ht="15">
      <c r="A2695" s="28" t="s">
        <v>746</v>
      </c>
      <c r="B2695" s="61" t="s">
        <v>2096</v>
      </c>
      <c r="C2695" s="3"/>
      <c r="D2695" s="3"/>
      <c r="E2695" s="9" t="s">
        <v>277</v>
      </c>
      <c r="F2695" s="9" t="s">
        <v>277</v>
      </c>
      <c r="G2695" s="9" t="s">
        <v>277</v>
      </c>
      <c r="H2695" s="9" t="s">
        <v>277</v>
      </c>
      <c r="I2695" s="9">
        <v>0</v>
      </c>
      <c r="J2695" s="9" t="s">
        <v>277</v>
      </c>
      <c r="K2695" s="9" t="s">
        <v>277</v>
      </c>
      <c r="L2695" s="9">
        <v>527.10000000000218</v>
      </c>
      <c r="M2695" s="9">
        <v>386</v>
      </c>
      <c r="N2695" s="65"/>
      <c r="P2695" s="65">
        <f t="shared" si="69"/>
        <v>913.10000000000218</v>
      </c>
    </row>
    <row r="2696" spans="1:18" ht="15">
      <c r="A2696" s="28" t="s">
        <v>747</v>
      </c>
      <c r="B2696" s="61" t="s">
        <v>2085</v>
      </c>
      <c r="C2696" s="3"/>
      <c r="D2696" s="3"/>
      <c r="E2696" s="9" t="s">
        <v>277</v>
      </c>
      <c r="F2696" s="9" t="s">
        <v>277</v>
      </c>
      <c r="G2696" s="9" t="s">
        <v>277</v>
      </c>
      <c r="H2696" s="9" t="s">
        <v>277</v>
      </c>
      <c r="I2696" s="9">
        <v>0</v>
      </c>
      <c r="J2696" s="9" t="s">
        <v>277</v>
      </c>
      <c r="K2696" s="9" t="s">
        <v>277</v>
      </c>
      <c r="L2696" s="9">
        <v>488.49999999999909</v>
      </c>
      <c r="M2696" s="9">
        <v>407.59999999999997</v>
      </c>
      <c r="N2696" s="65"/>
      <c r="P2696" s="65">
        <f t="shared" si="69"/>
        <v>896.099999999999</v>
      </c>
    </row>
    <row r="2697" spans="1:18" ht="15">
      <c r="A2697" s="28" t="s">
        <v>748</v>
      </c>
      <c r="B2697" s="61" t="s">
        <v>2093</v>
      </c>
      <c r="C2697" s="3"/>
      <c r="D2697" s="3"/>
      <c r="E2697" s="9" t="s">
        <v>277</v>
      </c>
      <c r="F2697" s="9" t="s">
        <v>277</v>
      </c>
      <c r="G2697" s="9" t="s">
        <v>277</v>
      </c>
      <c r="H2697" s="9" t="s">
        <v>277</v>
      </c>
      <c r="I2697" s="9">
        <v>0</v>
      </c>
      <c r="J2697" s="9" t="s">
        <v>277</v>
      </c>
      <c r="K2697" s="9" t="s">
        <v>277</v>
      </c>
      <c r="L2697" s="9">
        <v>445.39999999999964</v>
      </c>
      <c r="M2697" s="9">
        <v>448.5</v>
      </c>
      <c r="N2697" s="65"/>
      <c r="P2697" s="65">
        <f t="shared" si="69"/>
        <v>893.89999999999964</v>
      </c>
    </row>
    <row r="2698" spans="1:18" ht="15">
      <c r="A2698" s="28" t="s">
        <v>749</v>
      </c>
      <c r="B2698" s="226" t="s">
        <v>2171</v>
      </c>
      <c r="C2698" s="245"/>
      <c r="D2698" s="3"/>
      <c r="E2698" s="9" t="s">
        <v>277</v>
      </c>
      <c r="F2698" s="9" t="s">
        <v>277</v>
      </c>
      <c r="G2698" s="9" t="s">
        <v>277</v>
      </c>
      <c r="H2698" s="9" t="s">
        <v>277</v>
      </c>
      <c r="I2698" s="9">
        <v>0</v>
      </c>
      <c r="J2698" s="9" t="s">
        <v>277</v>
      </c>
      <c r="K2698" s="9">
        <v>142.20000000000073</v>
      </c>
      <c r="L2698" s="9">
        <v>276.59999999999854</v>
      </c>
      <c r="M2698" s="9">
        <v>464.70000000000005</v>
      </c>
      <c r="P2698" s="65">
        <f t="shared" si="69"/>
        <v>883.49999999999932</v>
      </c>
    </row>
    <row r="2699" spans="1:18" ht="15">
      <c r="A2699" s="28" t="s">
        <v>750</v>
      </c>
      <c r="B2699" s="61" t="s">
        <v>2083</v>
      </c>
      <c r="C2699" s="3"/>
      <c r="D2699" s="3"/>
      <c r="E2699" s="9" t="s">
        <v>277</v>
      </c>
      <c r="F2699" s="9" t="s">
        <v>277</v>
      </c>
      <c r="G2699" s="9" t="s">
        <v>277</v>
      </c>
      <c r="H2699" s="9" t="s">
        <v>277</v>
      </c>
      <c r="I2699" s="9">
        <v>0</v>
      </c>
      <c r="J2699" s="9" t="s">
        <v>277</v>
      </c>
      <c r="K2699" s="9" t="s">
        <v>277</v>
      </c>
      <c r="L2699" s="9">
        <v>523.70000000000073</v>
      </c>
      <c r="M2699" s="9">
        <v>336</v>
      </c>
      <c r="N2699" s="65"/>
      <c r="P2699" s="65">
        <f t="shared" si="69"/>
        <v>859.70000000000073</v>
      </c>
    </row>
    <row r="2700" spans="1:18" ht="15">
      <c r="A2700" s="28" t="s">
        <v>751</v>
      </c>
      <c r="B2700" s="61" t="s">
        <v>2094</v>
      </c>
      <c r="C2700" s="3"/>
      <c r="D2700" s="3"/>
      <c r="E2700" s="9" t="s">
        <v>277</v>
      </c>
      <c r="F2700" s="9" t="s">
        <v>277</v>
      </c>
      <c r="G2700" s="9" t="s">
        <v>277</v>
      </c>
      <c r="H2700" s="9" t="s">
        <v>277</v>
      </c>
      <c r="I2700" s="9">
        <v>0</v>
      </c>
      <c r="J2700" s="9" t="s">
        <v>277</v>
      </c>
      <c r="K2700" s="9" t="s">
        <v>277</v>
      </c>
      <c r="L2700" s="9">
        <v>418.49999999999818</v>
      </c>
      <c r="M2700" s="9">
        <v>402.6</v>
      </c>
      <c r="N2700" s="65"/>
      <c r="P2700" s="65">
        <f t="shared" si="69"/>
        <v>821.0999999999982</v>
      </c>
    </row>
    <row r="2701" spans="1:18" ht="15">
      <c r="A2701" s="28" t="s">
        <v>752</v>
      </c>
      <c r="B2701" s="226" t="s">
        <v>1575</v>
      </c>
      <c r="C2701" s="3"/>
      <c r="D2701" s="3"/>
      <c r="E2701" s="9" t="s">
        <v>277</v>
      </c>
      <c r="F2701" s="9" t="s">
        <v>277</v>
      </c>
      <c r="G2701" s="9" t="s">
        <v>277</v>
      </c>
      <c r="H2701" s="9" t="s">
        <v>277</v>
      </c>
      <c r="I2701" s="9">
        <v>0</v>
      </c>
      <c r="J2701" s="9">
        <v>191.59999999999854</v>
      </c>
      <c r="K2701" s="9">
        <v>137.70000000000073</v>
      </c>
      <c r="L2701" s="9">
        <v>309.79999999999745</v>
      </c>
      <c r="M2701" s="9">
        <v>181.3</v>
      </c>
      <c r="P2701" s="65">
        <f t="shared" si="69"/>
        <v>820.39999999999668</v>
      </c>
    </row>
    <row r="2702" spans="1:18" ht="15">
      <c r="A2702" s="28" t="s">
        <v>753</v>
      </c>
      <c r="B2702" s="226" t="s">
        <v>1617</v>
      </c>
      <c r="C2702" s="245"/>
      <c r="D2702" s="3"/>
      <c r="E2702" s="9" t="s">
        <v>277</v>
      </c>
      <c r="F2702" s="9" t="s">
        <v>277</v>
      </c>
      <c r="G2702" s="9" t="s">
        <v>277</v>
      </c>
      <c r="H2702" s="9" t="s">
        <v>277</v>
      </c>
      <c r="I2702" s="9">
        <v>0</v>
      </c>
      <c r="J2702" s="9" t="s">
        <v>277</v>
      </c>
      <c r="K2702" s="179">
        <v>442.89999999999964</v>
      </c>
      <c r="L2702" s="9">
        <v>243</v>
      </c>
      <c r="M2702" s="9">
        <v>132.00000000000003</v>
      </c>
      <c r="P2702" s="65">
        <f t="shared" si="69"/>
        <v>817.89999999999964</v>
      </c>
      <c r="R2702" t="s">
        <v>283</v>
      </c>
    </row>
    <row r="2703" spans="1:18" ht="15">
      <c r="A2703" s="28" t="s">
        <v>754</v>
      </c>
      <c r="B2703" s="226" t="s">
        <v>1583</v>
      </c>
      <c r="C2703" s="3"/>
      <c r="D2703" s="3"/>
      <c r="E2703" s="9" t="s">
        <v>277</v>
      </c>
      <c r="F2703" s="9" t="s">
        <v>277</v>
      </c>
      <c r="G2703" s="9" t="s">
        <v>277</v>
      </c>
      <c r="H2703" s="9" t="s">
        <v>277</v>
      </c>
      <c r="I2703" s="9">
        <v>0</v>
      </c>
      <c r="J2703" s="9">
        <v>183.99999999998909</v>
      </c>
      <c r="K2703" s="9">
        <v>137.89999999999691</v>
      </c>
      <c r="L2703" s="9">
        <v>335.69999999999709</v>
      </c>
      <c r="M2703" s="9">
        <v>138.5</v>
      </c>
      <c r="P2703" s="65">
        <f t="shared" si="69"/>
        <v>796.09999999998308</v>
      </c>
    </row>
    <row r="2704" spans="1:18" ht="15">
      <c r="A2704" s="28" t="s">
        <v>755</v>
      </c>
      <c r="B2704" s="61" t="s">
        <v>630</v>
      </c>
      <c r="E2704" s="9" t="s">
        <v>277</v>
      </c>
      <c r="F2704" s="9" t="s">
        <v>277</v>
      </c>
      <c r="G2704" s="9" t="s">
        <v>277</v>
      </c>
      <c r="H2704" s="9">
        <v>91.000000000001819</v>
      </c>
      <c r="I2704" s="9">
        <v>0</v>
      </c>
      <c r="J2704" s="9">
        <v>186.69999999999709</v>
      </c>
      <c r="K2704" s="9">
        <v>154.39999999999964</v>
      </c>
      <c r="L2704" s="9">
        <v>111.60000000000127</v>
      </c>
      <c r="M2704" s="9">
        <v>221.4</v>
      </c>
      <c r="P2704" s="65">
        <f t="shared" si="69"/>
        <v>765.0999999999998</v>
      </c>
    </row>
    <row r="2705" spans="1:21" ht="15">
      <c r="A2705" s="28" t="s">
        <v>756</v>
      </c>
      <c r="B2705" s="61" t="s">
        <v>2092</v>
      </c>
      <c r="C2705" s="3"/>
      <c r="D2705" s="3"/>
      <c r="E2705" s="9" t="s">
        <v>277</v>
      </c>
      <c r="F2705" s="9" t="s">
        <v>277</v>
      </c>
      <c r="G2705" s="9" t="s">
        <v>277</v>
      </c>
      <c r="H2705" s="9" t="s">
        <v>277</v>
      </c>
      <c r="I2705" s="9">
        <v>0</v>
      </c>
      <c r="J2705" s="9" t="s">
        <v>277</v>
      </c>
      <c r="K2705" s="9" t="s">
        <v>277</v>
      </c>
      <c r="L2705" s="9">
        <v>481.20000000000255</v>
      </c>
      <c r="M2705" s="9">
        <v>266</v>
      </c>
      <c r="N2705" s="65"/>
      <c r="P2705" s="65">
        <f t="shared" si="69"/>
        <v>747.20000000000255</v>
      </c>
    </row>
    <row r="2706" spans="1:21" ht="15">
      <c r="A2706" s="28" t="s">
        <v>757</v>
      </c>
      <c r="B2706" s="61" t="s">
        <v>2095</v>
      </c>
      <c r="C2706" s="3"/>
      <c r="D2706" s="3"/>
      <c r="E2706" s="9" t="s">
        <v>277</v>
      </c>
      <c r="F2706" s="9" t="s">
        <v>277</v>
      </c>
      <c r="G2706" s="9" t="s">
        <v>277</v>
      </c>
      <c r="H2706" s="9" t="s">
        <v>277</v>
      </c>
      <c r="I2706" s="9">
        <v>0</v>
      </c>
      <c r="J2706" s="9" t="s">
        <v>277</v>
      </c>
      <c r="K2706" s="9" t="s">
        <v>277</v>
      </c>
      <c r="L2706" s="9">
        <v>513.80000000000109</v>
      </c>
      <c r="M2706" s="9">
        <v>217</v>
      </c>
      <c r="N2706" s="65"/>
      <c r="P2706" s="65">
        <f t="shared" si="69"/>
        <v>730.80000000000109</v>
      </c>
    </row>
    <row r="2707" spans="1:21" ht="15">
      <c r="A2707" s="28" t="s">
        <v>758</v>
      </c>
      <c r="B2707" s="61" t="s">
        <v>2097</v>
      </c>
      <c r="C2707" s="3"/>
      <c r="D2707" s="3"/>
      <c r="E2707" s="9" t="s">
        <v>277</v>
      </c>
      <c r="F2707" s="9" t="s">
        <v>277</v>
      </c>
      <c r="G2707" s="9" t="s">
        <v>277</v>
      </c>
      <c r="H2707" s="9" t="s">
        <v>277</v>
      </c>
      <c r="I2707" s="9">
        <v>0</v>
      </c>
      <c r="J2707" s="9" t="s">
        <v>277</v>
      </c>
      <c r="K2707" s="9" t="s">
        <v>277</v>
      </c>
      <c r="L2707" s="9">
        <v>404.75000000000182</v>
      </c>
      <c r="M2707" s="9">
        <v>290</v>
      </c>
      <c r="N2707" s="65"/>
      <c r="P2707" s="65">
        <f t="shared" si="69"/>
        <v>694.75000000000182</v>
      </c>
    </row>
    <row r="2708" spans="1:21" ht="15">
      <c r="A2708" s="28" t="s">
        <v>759</v>
      </c>
      <c r="B2708" s="61" t="s">
        <v>2078</v>
      </c>
      <c r="C2708" s="3"/>
      <c r="D2708" s="3"/>
      <c r="E2708" s="9" t="s">
        <v>277</v>
      </c>
      <c r="F2708" s="9" t="s">
        <v>277</v>
      </c>
      <c r="G2708" s="9" t="s">
        <v>277</v>
      </c>
      <c r="H2708" s="9" t="s">
        <v>277</v>
      </c>
      <c r="I2708" s="9">
        <v>0</v>
      </c>
      <c r="J2708" s="9" t="s">
        <v>277</v>
      </c>
      <c r="K2708" s="9" t="s">
        <v>277</v>
      </c>
      <c r="L2708" s="9">
        <v>533.25000000000182</v>
      </c>
      <c r="M2708" s="9">
        <v>160.80000000000001</v>
      </c>
      <c r="N2708" s="65"/>
      <c r="P2708" s="65">
        <f t="shared" si="69"/>
        <v>694.05000000000177</v>
      </c>
    </row>
    <row r="2709" spans="1:21" ht="15">
      <c r="A2709" s="28" t="s">
        <v>760</v>
      </c>
      <c r="B2709" s="61" t="s">
        <v>2076</v>
      </c>
      <c r="C2709" s="3"/>
      <c r="D2709" s="3"/>
      <c r="E2709" s="9" t="s">
        <v>277</v>
      </c>
      <c r="F2709" s="9" t="s">
        <v>277</v>
      </c>
      <c r="G2709" s="9" t="s">
        <v>277</v>
      </c>
      <c r="H2709" s="9" t="s">
        <v>277</v>
      </c>
      <c r="I2709" s="9">
        <v>0</v>
      </c>
      <c r="J2709" s="9" t="s">
        <v>277</v>
      </c>
      <c r="K2709" s="9" t="s">
        <v>277</v>
      </c>
      <c r="L2709" s="9">
        <v>434</v>
      </c>
      <c r="M2709" s="9">
        <v>259.89999999999998</v>
      </c>
      <c r="N2709" s="65"/>
      <c r="P2709" s="65">
        <f t="shared" si="69"/>
        <v>693.9</v>
      </c>
    </row>
    <row r="2710" spans="1:21" ht="15">
      <c r="A2710" s="28" t="s">
        <v>761</v>
      </c>
      <c r="B2710" s="61" t="s">
        <v>2075</v>
      </c>
      <c r="C2710" s="3"/>
      <c r="D2710" s="3"/>
      <c r="E2710" s="9" t="s">
        <v>277</v>
      </c>
      <c r="F2710" s="9" t="s">
        <v>277</v>
      </c>
      <c r="G2710" s="9" t="s">
        <v>277</v>
      </c>
      <c r="H2710" s="9" t="s">
        <v>277</v>
      </c>
      <c r="I2710" s="9">
        <v>0</v>
      </c>
      <c r="J2710" s="9" t="s">
        <v>277</v>
      </c>
      <c r="K2710" s="9" t="s">
        <v>277</v>
      </c>
      <c r="L2710" s="9">
        <v>264.50000000000182</v>
      </c>
      <c r="M2710" s="9">
        <v>415</v>
      </c>
      <c r="N2710" s="65"/>
      <c r="P2710" s="65">
        <f t="shared" si="69"/>
        <v>679.50000000000182</v>
      </c>
    </row>
    <row r="2711" spans="1:21" ht="15">
      <c r="A2711" s="28" t="s">
        <v>762</v>
      </c>
      <c r="B2711" s="61" t="s">
        <v>2077</v>
      </c>
      <c r="C2711" s="3"/>
      <c r="D2711" s="3"/>
      <c r="E2711" s="9" t="s">
        <v>277</v>
      </c>
      <c r="F2711" s="9" t="s">
        <v>277</v>
      </c>
      <c r="G2711" s="9" t="s">
        <v>277</v>
      </c>
      <c r="H2711" s="9" t="s">
        <v>277</v>
      </c>
      <c r="I2711" s="9">
        <v>0</v>
      </c>
      <c r="J2711" s="9" t="s">
        <v>277</v>
      </c>
      <c r="K2711" s="9" t="s">
        <v>277</v>
      </c>
      <c r="L2711" s="9">
        <v>374.20000000000073</v>
      </c>
      <c r="M2711" s="9">
        <v>292.3</v>
      </c>
      <c r="N2711" s="65"/>
      <c r="P2711" s="65">
        <f t="shared" ref="P2711:P2742" si="70">SUM(E2711:M2711)</f>
        <v>666.50000000000068</v>
      </c>
    </row>
    <row r="2712" spans="1:21" ht="15">
      <c r="A2712" s="28" t="s">
        <v>763</v>
      </c>
      <c r="B2712" s="226" t="s">
        <v>1582</v>
      </c>
      <c r="C2712" s="3"/>
      <c r="D2712" s="3"/>
      <c r="E2712" s="9" t="s">
        <v>277</v>
      </c>
      <c r="F2712" s="9" t="s">
        <v>277</v>
      </c>
      <c r="G2712" s="9" t="s">
        <v>277</v>
      </c>
      <c r="H2712" s="9" t="s">
        <v>277</v>
      </c>
      <c r="I2712" s="9">
        <v>0</v>
      </c>
      <c r="J2712" s="179">
        <v>432.39999999999782</v>
      </c>
      <c r="K2712" s="9">
        <v>223.99999999999909</v>
      </c>
      <c r="L2712" s="9" t="s">
        <v>277</v>
      </c>
      <c r="M2712" s="9" t="s">
        <v>277</v>
      </c>
      <c r="P2712" s="65">
        <f t="shared" si="70"/>
        <v>656.39999999999691</v>
      </c>
      <c r="R2712" t="s">
        <v>296</v>
      </c>
    </row>
    <row r="2713" spans="1:21" ht="15">
      <c r="A2713" s="28" t="s">
        <v>764</v>
      </c>
      <c r="B2713" s="61" t="s">
        <v>2098</v>
      </c>
      <c r="C2713" s="3"/>
      <c r="D2713" s="3"/>
      <c r="E2713" s="9" t="s">
        <v>277</v>
      </c>
      <c r="F2713" s="9" t="s">
        <v>277</v>
      </c>
      <c r="G2713" s="9" t="s">
        <v>277</v>
      </c>
      <c r="H2713" s="9" t="s">
        <v>277</v>
      </c>
      <c r="I2713" s="9">
        <v>0</v>
      </c>
      <c r="J2713" s="9" t="s">
        <v>277</v>
      </c>
      <c r="K2713" s="9" t="s">
        <v>277</v>
      </c>
      <c r="L2713" s="179">
        <v>646.449999999998</v>
      </c>
      <c r="M2713" s="9" t="s">
        <v>277</v>
      </c>
      <c r="N2713" s="65"/>
      <c r="P2713" s="65">
        <f t="shared" si="70"/>
        <v>646.449999999998</v>
      </c>
      <c r="R2713" t="s">
        <v>291</v>
      </c>
    </row>
    <row r="2714" spans="1:21" ht="15">
      <c r="A2714" s="28" t="s">
        <v>765</v>
      </c>
      <c r="B2714" s="61" t="s">
        <v>2523</v>
      </c>
      <c r="C2714" s="3"/>
      <c r="D2714" s="3"/>
      <c r="E2714" s="9" t="s">
        <v>277</v>
      </c>
      <c r="F2714" s="9" t="s">
        <v>277</v>
      </c>
      <c r="G2714" s="9" t="s">
        <v>277</v>
      </c>
      <c r="H2714" s="9" t="s">
        <v>277</v>
      </c>
      <c r="I2714" s="9">
        <v>0</v>
      </c>
      <c r="J2714" s="9" t="s">
        <v>277</v>
      </c>
      <c r="K2714" s="9" t="s">
        <v>277</v>
      </c>
      <c r="L2714" s="9" t="s">
        <v>277</v>
      </c>
      <c r="M2714" s="176">
        <v>646</v>
      </c>
      <c r="P2714" s="65">
        <f t="shared" si="70"/>
        <v>646</v>
      </c>
      <c r="R2714" t="s">
        <v>280</v>
      </c>
      <c r="U2714" t="s">
        <v>1359</v>
      </c>
    </row>
    <row r="2715" spans="1:21" ht="15">
      <c r="A2715" s="28" t="s">
        <v>1857</v>
      </c>
      <c r="B2715" s="61" t="s">
        <v>2079</v>
      </c>
      <c r="C2715" s="3"/>
      <c r="D2715" s="3"/>
      <c r="E2715" s="9" t="s">
        <v>277</v>
      </c>
      <c r="F2715" s="9" t="s">
        <v>277</v>
      </c>
      <c r="G2715" s="9" t="s">
        <v>277</v>
      </c>
      <c r="H2715" s="9" t="s">
        <v>277</v>
      </c>
      <c r="I2715" s="9">
        <v>0</v>
      </c>
      <c r="J2715" s="9" t="s">
        <v>277</v>
      </c>
      <c r="K2715" s="9" t="s">
        <v>277</v>
      </c>
      <c r="L2715" s="9">
        <v>418.5</v>
      </c>
      <c r="M2715" s="9">
        <v>218.90000000000003</v>
      </c>
      <c r="N2715" s="65"/>
      <c r="P2715" s="65">
        <f t="shared" si="70"/>
        <v>637.40000000000009</v>
      </c>
    </row>
    <row r="2716" spans="1:21" ht="15">
      <c r="A2716" s="28" t="s">
        <v>2049</v>
      </c>
      <c r="B2716" s="226" t="s">
        <v>2074</v>
      </c>
      <c r="C2716" s="3"/>
      <c r="D2716" s="3"/>
      <c r="E2716" s="9" t="s">
        <v>277</v>
      </c>
      <c r="F2716" s="9" t="s">
        <v>277</v>
      </c>
      <c r="G2716" s="9" t="s">
        <v>277</v>
      </c>
      <c r="H2716" s="9" t="s">
        <v>277</v>
      </c>
      <c r="I2716" s="9">
        <v>0</v>
      </c>
      <c r="J2716" s="9" t="s">
        <v>277</v>
      </c>
      <c r="K2716" s="9" t="s">
        <v>277</v>
      </c>
      <c r="L2716" s="9">
        <v>397.45000000000073</v>
      </c>
      <c r="M2716" s="9">
        <v>231.4</v>
      </c>
      <c r="N2716" s="65"/>
      <c r="P2716" s="65">
        <f t="shared" si="70"/>
        <v>628.8500000000007</v>
      </c>
    </row>
    <row r="2717" spans="1:21" ht="15">
      <c r="A2717" s="28" t="s">
        <v>2050</v>
      </c>
      <c r="B2717" s="61" t="s">
        <v>179</v>
      </c>
      <c r="C2717" s="3"/>
      <c r="D2717" s="3"/>
      <c r="E2717" s="9" t="s">
        <v>277</v>
      </c>
      <c r="F2717" s="9" t="s">
        <v>277</v>
      </c>
      <c r="G2717" s="9" t="s">
        <v>277</v>
      </c>
      <c r="H2717" s="9" t="s">
        <v>277</v>
      </c>
      <c r="I2717" s="9">
        <v>0</v>
      </c>
      <c r="J2717" s="9" t="s">
        <v>277</v>
      </c>
      <c r="K2717" s="9" t="s">
        <v>277</v>
      </c>
      <c r="L2717" s="9">
        <v>335.60000000000127</v>
      </c>
      <c r="M2717" s="9">
        <v>263.40000000000003</v>
      </c>
      <c r="N2717" s="65"/>
      <c r="P2717" s="65">
        <f t="shared" si="70"/>
        <v>599.00000000000136</v>
      </c>
    </row>
    <row r="2718" spans="1:21" ht="15">
      <c r="A2718" s="28" t="s">
        <v>2051</v>
      </c>
      <c r="B2718" s="61" t="s">
        <v>2529</v>
      </c>
      <c r="C2718" s="3"/>
      <c r="D2718" s="3"/>
      <c r="E2718" s="9" t="s">
        <v>277</v>
      </c>
      <c r="F2718" s="9" t="s">
        <v>277</v>
      </c>
      <c r="G2718" s="9" t="s">
        <v>277</v>
      </c>
      <c r="H2718" s="9" t="s">
        <v>277</v>
      </c>
      <c r="I2718" s="9">
        <v>0</v>
      </c>
      <c r="J2718" s="9" t="s">
        <v>277</v>
      </c>
      <c r="K2718" s="9" t="s">
        <v>277</v>
      </c>
      <c r="L2718" s="9" t="s">
        <v>277</v>
      </c>
      <c r="M2718" s="175">
        <v>575.69999999999993</v>
      </c>
      <c r="P2718" s="65">
        <f t="shared" si="70"/>
        <v>575.69999999999993</v>
      </c>
      <c r="R2718" t="s">
        <v>281</v>
      </c>
    </row>
    <row r="2719" spans="1:21" ht="15">
      <c r="A2719" s="28" t="s">
        <v>2052</v>
      </c>
      <c r="B2719" s="61" t="s">
        <v>2084</v>
      </c>
      <c r="C2719" s="3"/>
      <c r="D2719" s="3"/>
      <c r="E2719" s="9" t="s">
        <v>277</v>
      </c>
      <c r="F2719" s="9" t="s">
        <v>277</v>
      </c>
      <c r="G2719" s="9" t="s">
        <v>277</v>
      </c>
      <c r="H2719" s="9" t="s">
        <v>277</v>
      </c>
      <c r="I2719" s="9">
        <v>0</v>
      </c>
      <c r="J2719" s="9" t="s">
        <v>277</v>
      </c>
      <c r="K2719" s="9" t="s">
        <v>277</v>
      </c>
      <c r="L2719" s="9">
        <v>544.19999999999982</v>
      </c>
      <c r="M2719" s="9">
        <v>14.3</v>
      </c>
      <c r="N2719" s="65"/>
      <c r="P2719" s="65">
        <f t="shared" si="70"/>
        <v>558.49999999999977</v>
      </c>
    </row>
    <row r="2720" spans="1:21" ht="15">
      <c r="A2720" s="28" t="s">
        <v>2053</v>
      </c>
      <c r="B2720" s="61" t="s">
        <v>2507</v>
      </c>
      <c r="C2720" s="3"/>
      <c r="D2720" s="3"/>
      <c r="E2720" s="9" t="s">
        <v>277</v>
      </c>
      <c r="F2720" s="9" t="s">
        <v>277</v>
      </c>
      <c r="G2720" s="9" t="s">
        <v>277</v>
      </c>
      <c r="H2720" s="9" t="s">
        <v>277</v>
      </c>
      <c r="I2720" s="9">
        <v>0</v>
      </c>
      <c r="J2720" s="9" t="s">
        <v>277</v>
      </c>
      <c r="K2720" s="9" t="s">
        <v>277</v>
      </c>
      <c r="L2720" s="9" t="s">
        <v>277</v>
      </c>
      <c r="M2720" s="179">
        <v>536.4</v>
      </c>
      <c r="P2720" s="65">
        <f t="shared" si="70"/>
        <v>536.4</v>
      </c>
      <c r="R2720" t="s">
        <v>283</v>
      </c>
    </row>
    <row r="2721" spans="1:21" ht="15">
      <c r="A2721" s="28" t="s">
        <v>2054</v>
      </c>
      <c r="B2721" s="61" t="s">
        <v>35</v>
      </c>
      <c r="E2721" s="9">
        <v>60.2</v>
      </c>
      <c r="F2721" s="9">
        <v>52.5</v>
      </c>
      <c r="G2721" s="9">
        <v>261</v>
      </c>
      <c r="H2721" s="9">
        <v>162.5</v>
      </c>
      <c r="I2721" s="9">
        <v>0</v>
      </c>
      <c r="J2721" s="9" t="s">
        <v>277</v>
      </c>
      <c r="K2721" s="9" t="s">
        <v>277</v>
      </c>
      <c r="L2721" s="9" t="s">
        <v>277</v>
      </c>
      <c r="M2721" s="9" t="s">
        <v>277</v>
      </c>
      <c r="P2721" s="65">
        <f t="shared" si="70"/>
        <v>536.20000000000005</v>
      </c>
    </row>
    <row r="2722" spans="1:21" ht="15">
      <c r="A2722" s="28" t="s">
        <v>2055</v>
      </c>
      <c r="B2722" s="170" t="s">
        <v>1285</v>
      </c>
      <c r="C2722" s="3"/>
      <c r="D2722" s="3"/>
      <c r="E2722" s="9" t="s">
        <v>277</v>
      </c>
      <c r="F2722" s="9" t="s">
        <v>277</v>
      </c>
      <c r="G2722" s="9" t="s">
        <v>277</v>
      </c>
      <c r="H2722" s="9" t="s">
        <v>277</v>
      </c>
      <c r="I2722" s="9">
        <v>0</v>
      </c>
      <c r="J2722" s="179">
        <v>402.49999999999272</v>
      </c>
      <c r="K2722" s="9">
        <v>129.99999999999818</v>
      </c>
      <c r="L2722" s="9" t="s">
        <v>277</v>
      </c>
      <c r="M2722" s="9" t="s">
        <v>277</v>
      </c>
      <c r="P2722" s="65">
        <f t="shared" si="70"/>
        <v>532.49999999999091</v>
      </c>
      <c r="R2722" t="s">
        <v>286</v>
      </c>
    </row>
    <row r="2723" spans="1:21" ht="15">
      <c r="A2723" s="28" t="s">
        <v>2056</v>
      </c>
      <c r="B2723" s="61" t="s">
        <v>2513</v>
      </c>
      <c r="C2723" s="3"/>
      <c r="D2723" s="3"/>
      <c r="E2723" s="9" t="s">
        <v>277</v>
      </c>
      <c r="F2723" s="9" t="s">
        <v>277</v>
      </c>
      <c r="G2723" s="9" t="s">
        <v>277</v>
      </c>
      <c r="H2723" s="9" t="s">
        <v>277</v>
      </c>
      <c r="I2723" s="9">
        <v>0</v>
      </c>
      <c r="J2723" s="9" t="s">
        <v>277</v>
      </c>
      <c r="K2723" s="9" t="s">
        <v>277</v>
      </c>
      <c r="L2723" s="9" t="s">
        <v>277</v>
      </c>
      <c r="M2723" s="179">
        <v>513.6</v>
      </c>
      <c r="P2723" s="65">
        <f t="shared" si="70"/>
        <v>513.6</v>
      </c>
      <c r="R2723" t="s">
        <v>291</v>
      </c>
    </row>
    <row r="2724" spans="1:21" ht="15">
      <c r="A2724" s="28" t="s">
        <v>2057</v>
      </c>
      <c r="B2724" s="61" t="s">
        <v>2516</v>
      </c>
      <c r="C2724" s="3"/>
      <c r="D2724" s="3"/>
      <c r="E2724" s="9" t="s">
        <v>277</v>
      </c>
      <c r="F2724" s="9" t="s">
        <v>277</v>
      </c>
      <c r="G2724" s="9" t="s">
        <v>277</v>
      </c>
      <c r="H2724" s="9" t="s">
        <v>277</v>
      </c>
      <c r="I2724" s="9">
        <v>0</v>
      </c>
      <c r="J2724" s="9" t="s">
        <v>277</v>
      </c>
      <c r="K2724" s="9" t="s">
        <v>277</v>
      </c>
      <c r="L2724" s="9" t="s">
        <v>277</v>
      </c>
      <c r="M2724" s="179">
        <v>503.3</v>
      </c>
      <c r="P2724" s="65">
        <f t="shared" si="70"/>
        <v>503.3</v>
      </c>
      <c r="R2724" t="s">
        <v>292</v>
      </c>
    </row>
    <row r="2725" spans="1:21" ht="15">
      <c r="A2725" s="28" t="s">
        <v>2058</v>
      </c>
      <c r="B2725" s="61" t="s">
        <v>4</v>
      </c>
      <c r="E2725" s="9">
        <v>48.3</v>
      </c>
      <c r="F2725" s="9">
        <v>82.2</v>
      </c>
      <c r="G2725" s="9">
        <v>255.3</v>
      </c>
      <c r="H2725" s="9">
        <v>116.89999999999964</v>
      </c>
      <c r="I2725" s="9">
        <v>0</v>
      </c>
      <c r="J2725" s="9" t="s">
        <v>277</v>
      </c>
      <c r="K2725" s="9" t="s">
        <v>277</v>
      </c>
      <c r="L2725" s="9" t="s">
        <v>277</v>
      </c>
      <c r="M2725" s="9" t="s">
        <v>277</v>
      </c>
      <c r="P2725" s="65">
        <f t="shared" si="70"/>
        <v>502.69999999999965</v>
      </c>
    </row>
    <row r="2726" spans="1:21" ht="15">
      <c r="A2726" s="28" t="s">
        <v>2059</v>
      </c>
      <c r="B2726" s="61" t="s">
        <v>2088</v>
      </c>
      <c r="C2726" s="3"/>
      <c r="D2726" s="3"/>
      <c r="E2726" s="9" t="s">
        <v>277</v>
      </c>
      <c r="F2726" s="9" t="s">
        <v>277</v>
      </c>
      <c r="G2726" s="9" t="s">
        <v>277</v>
      </c>
      <c r="H2726" s="9" t="s">
        <v>277</v>
      </c>
      <c r="I2726" s="9">
        <v>0</v>
      </c>
      <c r="J2726" s="9" t="s">
        <v>277</v>
      </c>
      <c r="K2726" s="9" t="s">
        <v>277</v>
      </c>
      <c r="L2726" s="9">
        <v>492.29999999999927</v>
      </c>
      <c r="M2726" s="9" t="s">
        <v>277</v>
      </c>
      <c r="N2726" s="65"/>
      <c r="P2726" s="65">
        <f t="shared" si="70"/>
        <v>492.29999999999927</v>
      </c>
    </row>
    <row r="2727" spans="1:21" ht="15">
      <c r="A2727" s="28" t="s">
        <v>2060</v>
      </c>
      <c r="B2727" s="61" t="s">
        <v>2522</v>
      </c>
      <c r="C2727" s="3"/>
      <c r="D2727" s="3"/>
      <c r="E2727" s="9" t="s">
        <v>277</v>
      </c>
      <c r="F2727" s="9" t="s">
        <v>277</v>
      </c>
      <c r="G2727" s="9" t="s">
        <v>277</v>
      </c>
      <c r="H2727" s="9" t="s">
        <v>277</v>
      </c>
      <c r="I2727" s="9">
        <v>0</v>
      </c>
      <c r="J2727" s="9" t="s">
        <v>277</v>
      </c>
      <c r="K2727" s="9" t="s">
        <v>277</v>
      </c>
      <c r="L2727" s="9" t="s">
        <v>277</v>
      </c>
      <c r="M2727" s="9">
        <v>471.90000000000003</v>
      </c>
      <c r="P2727" s="65">
        <f t="shared" si="70"/>
        <v>471.90000000000003</v>
      </c>
    </row>
    <row r="2728" spans="1:21" ht="15">
      <c r="A2728" s="28" t="s">
        <v>2061</v>
      </c>
      <c r="B2728" s="61" t="s">
        <v>177</v>
      </c>
      <c r="E2728" s="179">
        <v>224.5</v>
      </c>
      <c r="F2728" s="179">
        <v>244.5</v>
      </c>
      <c r="G2728" s="9" t="s">
        <v>277</v>
      </c>
      <c r="H2728" s="9" t="s">
        <v>277</v>
      </c>
      <c r="I2728" s="9">
        <v>0</v>
      </c>
      <c r="J2728" s="9" t="s">
        <v>277</v>
      </c>
      <c r="K2728" s="9" t="s">
        <v>277</v>
      </c>
      <c r="L2728" s="9" t="s">
        <v>277</v>
      </c>
      <c r="M2728" s="9" t="s">
        <v>277</v>
      </c>
      <c r="P2728" s="65">
        <f t="shared" si="70"/>
        <v>469</v>
      </c>
      <c r="R2728" t="s">
        <v>341</v>
      </c>
    </row>
    <row r="2729" spans="1:21" ht="15">
      <c r="A2729" s="28" t="s">
        <v>2062</v>
      </c>
      <c r="B2729" s="61" t="s">
        <v>2530</v>
      </c>
      <c r="C2729" s="3"/>
      <c r="D2729" s="3"/>
      <c r="E2729" s="9" t="s">
        <v>277</v>
      </c>
      <c r="F2729" s="9" t="s">
        <v>277</v>
      </c>
      <c r="G2729" s="9" t="s">
        <v>277</v>
      </c>
      <c r="H2729" s="9" t="s">
        <v>277</v>
      </c>
      <c r="I2729" s="9">
        <v>0</v>
      </c>
      <c r="J2729" s="9" t="s">
        <v>277</v>
      </c>
      <c r="K2729" s="9" t="s">
        <v>277</v>
      </c>
      <c r="L2729" s="9" t="s">
        <v>277</v>
      </c>
      <c r="M2729" s="9">
        <v>458.7</v>
      </c>
      <c r="P2729" s="65">
        <f t="shared" si="70"/>
        <v>458.7</v>
      </c>
    </row>
    <row r="2730" spans="1:21" ht="15">
      <c r="A2730" s="28" t="s">
        <v>2063</v>
      </c>
      <c r="B2730" s="61" t="s">
        <v>157</v>
      </c>
      <c r="E2730" s="9" t="s">
        <v>277</v>
      </c>
      <c r="F2730" s="9" t="s">
        <v>277</v>
      </c>
      <c r="G2730" s="9">
        <v>319.10000000000002</v>
      </c>
      <c r="H2730" s="9">
        <v>134.49999999999909</v>
      </c>
      <c r="I2730" s="9">
        <v>0</v>
      </c>
      <c r="J2730" s="9" t="s">
        <v>277</v>
      </c>
      <c r="K2730" s="9" t="s">
        <v>277</v>
      </c>
      <c r="L2730" s="9" t="s">
        <v>277</v>
      </c>
      <c r="M2730" s="9" t="s">
        <v>277</v>
      </c>
      <c r="P2730" s="65">
        <f t="shared" si="70"/>
        <v>453.59999999999911</v>
      </c>
    </row>
    <row r="2731" spans="1:21" ht="15">
      <c r="A2731" s="28" t="s">
        <v>2064</v>
      </c>
      <c r="B2731" s="226" t="s">
        <v>2073</v>
      </c>
      <c r="C2731" s="3"/>
      <c r="D2731" s="3"/>
      <c r="E2731" s="9" t="s">
        <v>277</v>
      </c>
      <c r="F2731" s="9" t="s">
        <v>277</v>
      </c>
      <c r="G2731" s="9" t="s">
        <v>277</v>
      </c>
      <c r="H2731" s="9" t="s">
        <v>277</v>
      </c>
      <c r="I2731" s="9">
        <v>0</v>
      </c>
      <c r="J2731" s="9" t="s">
        <v>277</v>
      </c>
      <c r="K2731" s="9" t="s">
        <v>277</v>
      </c>
      <c r="L2731" s="9">
        <v>444.70000000000164</v>
      </c>
      <c r="M2731" s="9" t="s">
        <v>277</v>
      </c>
      <c r="N2731" s="65"/>
      <c r="P2731" s="65">
        <f t="shared" si="70"/>
        <v>444.70000000000164</v>
      </c>
    </row>
    <row r="2732" spans="1:21" ht="15">
      <c r="A2732" s="28" t="s">
        <v>2065</v>
      </c>
      <c r="B2732" s="61" t="s">
        <v>2514</v>
      </c>
      <c r="C2732" s="3"/>
      <c r="D2732" s="3"/>
      <c r="E2732" s="9" t="s">
        <v>277</v>
      </c>
      <c r="F2732" s="9" t="s">
        <v>277</v>
      </c>
      <c r="G2732" s="9" t="s">
        <v>277</v>
      </c>
      <c r="H2732" s="9" t="s">
        <v>277</v>
      </c>
      <c r="I2732" s="9">
        <v>0</v>
      </c>
      <c r="J2732" s="9" t="s">
        <v>277</v>
      </c>
      <c r="K2732" s="9" t="s">
        <v>277</v>
      </c>
      <c r="L2732" s="9" t="s">
        <v>277</v>
      </c>
      <c r="M2732" s="9">
        <v>437.79999999999995</v>
      </c>
      <c r="P2732" s="65">
        <f t="shared" si="70"/>
        <v>437.79999999999995</v>
      </c>
    </row>
    <row r="2733" spans="1:21" ht="15">
      <c r="A2733" s="28" t="s">
        <v>2066</v>
      </c>
      <c r="B2733" s="61" t="s">
        <v>636</v>
      </c>
      <c r="E2733" s="9" t="s">
        <v>277</v>
      </c>
      <c r="F2733" s="9" t="s">
        <v>277</v>
      </c>
      <c r="G2733" s="9" t="s">
        <v>277</v>
      </c>
      <c r="H2733" s="176">
        <v>428.50000000000273</v>
      </c>
      <c r="I2733" s="9">
        <v>0</v>
      </c>
      <c r="J2733" s="9" t="s">
        <v>277</v>
      </c>
      <c r="K2733" s="9" t="s">
        <v>277</v>
      </c>
      <c r="L2733" s="9" t="s">
        <v>277</v>
      </c>
      <c r="M2733" s="9" t="s">
        <v>277</v>
      </c>
      <c r="P2733" s="65">
        <f t="shared" si="70"/>
        <v>428.50000000000273</v>
      </c>
      <c r="R2733" t="s">
        <v>280</v>
      </c>
      <c r="U2733" t="s">
        <v>1359</v>
      </c>
    </row>
    <row r="2734" spans="1:21" ht="15">
      <c r="A2734" s="28" t="s">
        <v>2067</v>
      </c>
      <c r="B2734" s="61" t="s">
        <v>2503</v>
      </c>
      <c r="C2734" s="3"/>
      <c r="D2734" s="3"/>
      <c r="E2734" s="9" t="s">
        <v>277</v>
      </c>
      <c r="F2734" s="9" t="s">
        <v>277</v>
      </c>
      <c r="G2734" s="9" t="s">
        <v>277</v>
      </c>
      <c r="H2734" s="9" t="s">
        <v>277</v>
      </c>
      <c r="I2734" s="9">
        <v>0</v>
      </c>
      <c r="J2734" s="9" t="s">
        <v>277</v>
      </c>
      <c r="K2734" s="9" t="s">
        <v>277</v>
      </c>
      <c r="L2734" s="9" t="s">
        <v>277</v>
      </c>
      <c r="M2734" s="9">
        <v>423.90000000000003</v>
      </c>
      <c r="P2734" s="65">
        <f t="shared" si="70"/>
        <v>423.90000000000003</v>
      </c>
    </row>
    <row r="2735" spans="1:21" ht="15">
      <c r="A2735" s="28" t="s">
        <v>2068</v>
      </c>
      <c r="B2735" s="61" t="s">
        <v>2520</v>
      </c>
      <c r="C2735" s="3"/>
      <c r="D2735" s="3"/>
      <c r="E2735" s="9" t="s">
        <v>277</v>
      </c>
      <c r="F2735" s="9" t="s">
        <v>277</v>
      </c>
      <c r="G2735" s="9" t="s">
        <v>277</v>
      </c>
      <c r="H2735" s="9" t="s">
        <v>277</v>
      </c>
      <c r="I2735" s="9">
        <v>0</v>
      </c>
      <c r="J2735" s="9" t="s">
        <v>277</v>
      </c>
      <c r="K2735" s="9" t="s">
        <v>277</v>
      </c>
      <c r="L2735" s="9" t="s">
        <v>277</v>
      </c>
      <c r="M2735" s="9">
        <v>423.7</v>
      </c>
      <c r="P2735" s="65">
        <f t="shared" si="70"/>
        <v>423.7</v>
      </c>
    </row>
    <row r="2736" spans="1:21" ht="15">
      <c r="A2736" s="28" t="s">
        <v>2069</v>
      </c>
      <c r="B2736" s="61" t="s">
        <v>2525</v>
      </c>
      <c r="C2736" s="3"/>
      <c r="D2736" s="3"/>
      <c r="E2736" s="9" t="s">
        <v>277</v>
      </c>
      <c r="F2736" s="9" t="s">
        <v>277</v>
      </c>
      <c r="G2736" s="9" t="s">
        <v>277</v>
      </c>
      <c r="H2736" s="9" t="s">
        <v>277</v>
      </c>
      <c r="I2736" s="9">
        <v>0</v>
      </c>
      <c r="J2736" s="9" t="s">
        <v>277</v>
      </c>
      <c r="K2736" s="9" t="s">
        <v>277</v>
      </c>
      <c r="L2736" s="9" t="s">
        <v>277</v>
      </c>
      <c r="M2736" s="9">
        <v>414.2</v>
      </c>
      <c r="P2736" s="65">
        <f t="shared" si="70"/>
        <v>414.2</v>
      </c>
    </row>
    <row r="2737" spans="1:18" ht="15">
      <c r="A2737" s="28" t="s">
        <v>2070</v>
      </c>
      <c r="B2737" s="61" t="s">
        <v>2526</v>
      </c>
      <c r="C2737" s="3"/>
      <c r="D2737" s="3"/>
      <c r="E2737" s="9" t="s">
        <v>277</v>
      </c>
      <c r="F2737" s="9" t="s">
        <v>277</v>
      </c>
      <c r="G2737" s="9" t="s">
        <v>277</v>
      </c>
      <c r="H2737" s="9" t="s">
        <v>277</v>
      </c>
      <c r="I2737" s="9">
        <v>0</v>
      </c>
      <c r="J2737" s="9" t="s">
        <v>277</v>
      </c>
      <c r="K2737" s="9" t="s">
        <v>277</v>
      </c>
      <c r="L2737" s="9" t="s">
        <v>277</v>
      </c>
      <c r="M2737" s="9">
        <v>402.70000000000005</v>
      </c>
      <c r="P2737" s="65">
        <f t="shared" si="70"/>
        <v>402.70000000000005</v>
      </c>
    </row>
    <row r="2738" spans="1:18" ht="15">
      <c r="A2738" s="28" t="s">
        <v>2071</v>
      </c>
      <c r="B2738" s="61" t="s">
        <v>640</v>
      </c>
      <c r="E2738" s="9" t="s">
        <v>277</v>
      </c>
      <c r="F2738" s="9" t="s">
        <v>277</v>
      </c>
      <c r="G2738" s="9" t="s">
        <v>277</v>
      </c>
      <c r="H2738" s="174">
        <v>400.14999999999964</v>
      </c>
      <c r="I2738" s="9">
        <v>0</v>
      </c>
      <c r="J2738" s="9" t="s">
        <v>277</v>
      </c>
      <c r="K2738" s="9" t="s">
        <v>277</v>
      </c>
      <c r="L2738" s="9" t="s">
        <v>277</v>
      </c>
      <c r="M2738" s="9" t="s">
        <v>277</v>
      </c>
      <c r="P2738" s="65">
        <f t="shared" si="70"/>
        <v>400.14999999999964</v>
      </c>
      <c r="R2738" t="s">
        <v>299</v>
      </c>
    </row>
    <row r="2739" spans="1:18" ht="15">
      <c r="A2739" s="28" t="s">
        <v>2072</v>
      </c>
      <c r="B2739" s="61" t="s">
        <v>2527</v>
      </c>
      <c r="C2739" s="3"/>
      <c r="D2739" s="3"/>
      <c r="E2739" s="9" t="s">
        <v>277</v>
      </c>
      <c r="F2739" s="9" t="s">
        <v>277</v>
      </c>
      <c r="G2739" s="9" t="s">
        <v>277</v>
      </c>
      <c r="H2739" s="9" t="s">
        <v>277</v>
      </c>
      <c r="I2739" s="9">
        <v>0</v>
      </c>
      <c r="J2739" s="9" t="s">
        <v>277</v>
      </c>
      <c r="K2739" s="9" t="s">
        <v>277</v>
      </c>
      <c r="L2739" s="9" t="s">
        <v>277</v>
      </c>
      <c r="M2739" s="9">
        <v>383</v>
      </c>
      <c r="P2739" s="65">
        <f t="shared" si="70"/>
        <v>383</v>
      </c>
    </row>
    <row r="2740" spans="1:18" ht="15">
      <c r="A2740" s="28" t="s">
        <v>2149</v>
      </c>
      <c r="B2740" s="61" t="s">
        <v>2510</v>
      </c>
      <c r="C2740" s="3"/>
      <c r="D2740" s="3"/>
      <c r="E2740" s="9" t="s">
        <v>277</v>
      </c>
      <c r="F2740" s="9" t="s">
        <v>277</v>
      </c>
      <c r="G2740" s="9" t="s">
        <v>277</v>
      </c>
      <c r="H2740" s="9" t="s">
        <v>277</v>
      </c>
      <c r="I2740" s="9">
        <v>0</v>
      </c>
      <c r="J2740" s="9" t="s">
        <v>277</v>
      </c>
      <c r="K2740" s="9" t="s">
        <v>277</v>
      </c>
      <c r="L2740" s="9" t="s">
        <v>277</v>
      </c>
      <c r="M2740" s="9">
        <v>377.20000000000005</v>
      </c>
      <c r="P2740" s="65">
        <f t="shared" si="70"/>
        <v>377.20000000000005</v>
      </c>
    </row>
    <row r="2741" spans="1:18" ht="15">
      <c r="A2741" s="28" t="s">
        <v>2150</v>
      </c>
      <c r="B2741" s="61" t="s">
        <v>2625</v>
      </c>
      <c r="C2741" s="3"/>
      <c r="D2741" s="3"/>
      <c r="E2741" s="9" t="s">
        <v>277</v>
      </c>
      <c r="F2741" s="9" t="s">
        <v>277</v>
      </c>
      <c r="G2741" s="9" t="s">
        <v>277</v>
      </c>
      <c r="H2741" s="9" t="s">
        <v>277</v>
      </c>
      <c r="I2741" s="9">
        <v>0</v>
      </c>
      <c r="J2741" s="9" t="s">
        <v>277</v>
      </c>
      <c r="K2741" s="9" t="s">
        <v>277</v>
      </c>
      <c r="L2741" s="9" t="s">
        <v>277</v>
      </c>
      <c r="M2741" s="9">
        <v>375</v>
      </c>
      <c r="P2741" s="65">
        <f t="shared" si="70"/>
        <v>375</v>
      </c>
    </row>
    <row r="2742" spans="1:18" ht="15">
      <c r="A2742" s="28" t="s">
        <v>2151</v>
      </c>
      <c r="B2742" s="226" t="s">
        <v>1577</v>
      </c>
      <c r="C2742" s="3"/>
      <c r="D2742" s="3"/>
      <c r="E2742" s="9" t="s">
        <v>277</v>
      </c>
      <c r="F2742" s="9" t="s">
        <v>277</v>
      </c>
      <c r="G2742" s="9" t="s">
        <v>277</v>
      </c>
      <c r="H2742" s="9" t="s">
        <v>277</v>
      </c>
      <c r="I2742" s="9">
        <v>0</v>
      </c>
      <c r="J2742" s="9">
        <v>365.50000000000364</v>
      </c>
      <c r="K2742" s="9" t="s">
        <v>277</v>
      </c>
      <c r="L2742" s="9" t="s">
        <v>277</v>
      </c>
      <c r="M2742" s="9" t="s">
        <v>277</v>
      </c>
      <c r="P2742" s="65">
        <f t="shared" si="70"/>
        <v>365.50000000000364</v>
      </c>
    </row>
    <row r="2743" spans="1:18" ht="15">
      <c r="A2743" s="238" t="s">
        <v>2480</v>
      </c>
      <c r="B2743" s="61" t="s">
        <v>2087</v>
      </c>
      <c r="C2743" s="3"/>
      <c r="D2743" s="3"/>
      <c r="E2743" s="9" t="s">
        <v>277</v>
      </c>
      <c r="F2743" s="9" t="s">
        <v>277</v>
      </c>
      <c r="G2743" s="9" t="s">
        <v>277</v>
      </c>
      <c r="H2743" s="9" t="s">
        <v>277</v>
      </c>
      <c r="I2743" s="9">
        <v>0</v>
      </c>
      <c r="J2743" s="9" t="s">
        <v>277</v>
      </c>
      <c r="K2743" s="9" t="s">
        <v>277</v>
      </c>
      <c r="L2743" s="9">
        <v>361.95000000000073</v>
      </c>
      <c r="M2743" s="9" t="s">
        <v>277</v>
      </c>
      <c r="N2743" s="65"/>
      <c r="P2743" s="65">
        <f t="shared" ref="P2743:P2773" si="71">SUM(E2743:M2743)</f>
        <v>361.95000000000073</v>
      </c>
    </row>
    <row r="2744" spans="1:18" ht="15">
      <c r="A2744" s="238" t="s">
        <v>2481</v>
      </c>
      <c r="B2744" s="61" t="s">
        <v>2506</v>
      </c>
      <c r="C2744" s="3"/>
      <c r="D2744" s="3"/>
      <c r="E2744" s="9" t="s">
        <v>277</v>
      </c>
      <c r="F2744" s="9" t="s">
        <v>277</v>
      </c>
      <c r="G2744" s="9" t="s">
        <v>277</v>
      </c>
      <c r="H2744" s="9" t="s">
        <v>277</v>
      </c>
      <c r="I2744" s="9">
        <v>0</v>
      </c>
      <c r="J2744" s="9" t="s">
        <v>277</v>
      </c>
      <c r="K2744" s="9" t="s">
        <v>277</v>
      </c>
      <c r="L2744" s="9" t="s">
        <v>277</v>
      </c>
      <c r="M2744" s="9">
        <v>359.3</v>
      </c>
      <c r="P2744" s="65">
        <f t="shared" si="71"/>
        <v>359.3</v>
      </c>
    </row>
    <row r="2745" spans="1:18" ht="15">
      <c r="A2745" s="238" t="s">
        <v>2482</v>
      </c>
      <c r="B2745" s="61" t="s">
        <v>2504</v>
      </c>
      <c r="C2745" s="3"/>
      <c r="D2745" s="3"/>
      <c r="E2745" s="9" t="s">
        <v>277</v>
      </c>
      <c r="F2745" s="9" t="s">
        <v>277</v>
      </c>
      <c r="G2745" s="9" t="s">
        <v>277</v>
      </c>
      <c r="H2745" s="9" t="s">
        <v>277</v>
      </c>
      <c r="I2745" s="9">
        <v>0</v>
      </c>
      <c r="J2745" s="9" t="s">
        <v>277</v>
      </c>
      <c r="K2745" s="9" t="s">
        <v>277</v>
      </c>
      <c r="L2745" s="9" t="s">
        <v>277</v>
      </c>
      <c r="M2745" s="9">
        <v>338</v>
      </c>
      <c r="P2745" s="65">
        <f t="shared" si="71"/>
        <v>338</v>
      </c>
    </row>
    <row r="2746" spans="1:18" ht="15">
      <c r="A2746" s="238" t="s">
        <v>2483</v>
      </c>
      <c r="B2746" s="170" t="s">
        <v>1270</v>
      </c>
      <c r="C2746" s="3"/>
      <c r="D2746" s="3"/>
      <c r="E2746" s="9" t="s">
        <v>277</v>
      </c>
      <c r="F2746" s="9" t="s">
        <v>277</v>
      </c>
      <c r="G2746" s="9" t="s">
        <v>277</v>
      </c>
      <c r="H2746" s="9" t="s">
        <v>277</v>
      </c>
      <c r="I2746" s="9">
        <v>0</v>
      </c>
      <c r="J2746" s="9">
        <v>286.200000000008</v>
      </c>
      <c r="K2746" s="9" t="s">
        <v>277</v>
      </c>
      <c r="L2746" s="9" t="s">
        <v>277</v>
      </c>
      <c r="M2746" s="9" t="s">
        <v>277</v>
      </c>
      <c r="P2746" s="65">
        <f t="shared" si="71"/>
        <v>286.200000000008</v>
      </c>
    </row>
    <row r="2747" spans="1:18" ht="15">
      <c r="A2747" s="238" t="s">
        <v>2484</v>
      </c>
      <c r="B2747" s="61" t="s">
        <v>2521</v>
      </c>
      <c r="C2747" s="3"/>
      <c r="D2747" s="3"/>
      <c r="E2747" s="9" t="s">
        <v>277</v>
      </c>
      <c r="F2747" s="9" t="s">
        <v>277</v>
      </c>
      <c r="G2747" s="9" t="s">
        <v>277</v>
      </c>
      <c r="H2747" s="9" t="s">
        <v>277</v>
      </c>
      <c r="I2747" s="9">
        <v>0</v>
      </c>
      <c r="J2747" s="9" t="s">
        <v>277</v>
      </c>
      <c r="K2747" s="9" t="s">
        <v>277</v>
      </c>
      <c r="L2747" s="9" t="s">
        <v>277</v>
      </c>
      <c r="M2747" s="9">
        <v>281.7</v>
      </c>
      <c r="P2747" s="65">
        <f t="shared" si="71"/>
        <v>281.7</v>
      </c>
    </row>
    <row r="2748" spans="1:18" ht="15">
      <c r="A2748" s="238" t="s">
        <v>2485</v>
      </c>
      <c r="B2748" s="61" t="s">
        <v>2505</v>
      </c>
      <c r="C2748" s="3"/>
      <c r="D2748" s="3"/>
      <c r="E2748" s="9" t="s">
        <v>277</v>
      </c>
      <c r="F2748" s="9" t="s">
        <v>277</v>
      </c>
      <c r="G2748" s="9" t="s">
        <v>277</v>
      </c>
      <c r="H2748" s="9" t="s">
        <v>277</v>
      </c>
      <c r="I2748" s="9">
        <v>0</v>
      </c>
      <c r="J2748" s="9" t="s">
        <v>277</v>
      </c>
      <c r="K2748" s="9" t="s">
        <v>277</v>
      </c>
      <c r="L2748" s="9" t="s">
        <v>277</v>
      </c>
      <c r="M2748" s="9">
        <v>279.89999999999998</v>
      </c>
      <c r="P2748" s="65">
        <f t="shared" si="71"/>
        <v>279.89999999999998</v>
      </c>
    </row>
    <row r="2749" spans="1:18" ht="15">
      <c r="A2749" s="238" t="s">
        <v>2486</v>
      </c>
      <c r="B2749" s="61" t="s">
        <v>2517</v>
      </c>
      <c r="C2749" s="3"/>
      <c r="D2749" s="3"/>
      <c r="E2749" s="9" t="s">
        <v>277</v>
      </c>
      <c r="F2749" s="9" t="s">
        <v>277</v>
      </c>
      <c r="G2749" s="9" t="s">
        <v>277</v>
      </c>
      <c r="H2749" s="9" t="s">
        <v>277</v>
      </c>
      <c r="I2749" s="9">
        <v>0</v>
      </c>
      <c r="J2749" s="9" t="s">
        <v>277</v>
      </c>
      <c r="K2749" s="9" t="s">
        <v>277</v>
      </c>
      <c r="L2749" s="9" t="s">
        <v>277</v>
      </c>
      <c r="M2749" s="9">
        <v>273.5</v>
      </c>
      <c r="P2749" s="65">
        <f t="shared" si="71"/>
        <v>273.5</v>
      </c>
    </row>
    <row r="2750" spans="1:18" ht="15">
      <c r="A2750" s="238" t="s">
        <v>2487</v>
      </c>
      <c r="B2750" s="61" t="s">
        <v>2532</v>
      </c>
      <c r="C2750" s="3"/>
      <c r="D2750" s="3"/>
      <c r="E2750" s="9" t="s">
        <v>277</v>
      </c>
      <c r="F2750" s="9" t="s">
        <v>277</v>
      </c>
      <c r="G2750" s="9" t="s">
        <v>277</v>
      </c>
      <c r="H2750" s="9" t="s">
        <v>277</v>
      </c>
      <c r="I2750" s="9">
        <v>0</v>
      </c>
      <c r="J2750" s="9" t="s">
        <v>277</v>
      </c>
      <c r="K2750" s="9" t="s">
        <v>277</v>
      </c>
      <c r="L2750" s="9" t="s">
        <v>277</v>
      </c>
      <c r="M2750" s="9">
        <v>264.5</v>
      </c>
      <c r="P2750" s="65">
        <f t="shared" si="71"/>
        <v>264.5</v>
      </c>
    </row>
    <row r="2751" spans="1:18" ht="15">
      <c r="A2751" s="238" t="s">
        <v>2488</v>
      </c>
      <c r="B2751" s="61" t="s">
        <v>2512</v>
      </c>
      <c r="C2751" s="3"/>
      <c r="D2751" s="3"/>
      <c r="E2751" s="9" t="s">
        <v>277</v>
      </c>
      <c r="F2751" s="9" t="s">
        <v>277</v>
      </c>
      <c r="G2751" s="9" t="s">
        <v>277</v>
      </c>
      <c r="H2751" s="9" t="s">
        <v>277</v>
      </c>
      <c r="I2751" s="9">
        <v>0</v>
      </c>
      <c r="J2751" s="9" t="s">
        <v>277</v>
      </c>
      <c r="K2751" s="9" t="s">
        <v>277</v>
      </c>
      <c r="L2751" s="9" t="s">
        <v>277</v>
      </c>
      <c r="M2751" s="9">
        <v>256.39999999999998</v>
      </c>
      <c r="P2751" s="65">
        <f t="shared" si="71"/>
        <v>256.39999999999998</v>
      </c>
    </row>
    <row r="2752" spans="1:18" ht="15">
      <c r="A2752" s="238" t="s">
        <v>2489</v>
      </c>
      <c r="B2752" s="61" t="s">
        <v>611</v>
      </c>
      <c r="E2752" s="9" t="s">
        <v>277</v>
      </c>
      <c r="F2752" s="9" t="s">
        <v>277</v>
      </c>
      <c r="G2752" s="9" t="s">
        <v>277</v>
      </c>
      <c r="H2752" s="9">
        <v>251.74999999999727</v>
      </c>
      <c r="I2752" s="9">
        <v>0</v>
      </c>
      <c r="J2752" s="9" t="s">
        <v>277</v>
      </c>
      <c r="K2752" s="9" t="s">
        <v>277</v>
      </c>
      <c r="L2752" s="9" t="s">
        <v>277</v>
      </c>
      <c r="M2752" s="9" t="s">
        <v>277</v>
      </c>
      <c r="P2752" s="65">
        <f t="shared" si="71"/>
        <v>251.74999999999727</v>
      </c>
    </row>
    <row r="2753" spans="1:18" ht="15">
      <c r="A2753" s="238" t="s">
        <v>2490</v>
      </c>
      <c r="B2753" s="61" t="s">
        <v>2509</v>
      </c>
      <c r="C2753" s="3"/>
      <c r="D2753" s="3"/>
      <c r="E2753" s="9" t="s">
        <v>277</v>
      </c>
      <c r="F2753" s="9" t="s">
        <v>277</v>
      </c>
      <c r="G2753" s="9" t="s">
        <v>277</v>
      </c>
      <c r="H2753" s="9" t="s">
        <v>277</v>
      </c>
      <c r="I2753" s="9">
        <v>0</v>
      </c>
      <c r="J2753" s="9" t="s">
        <v>277</v>
      </c>
      <c r="K2753" s="9" t="s">
        <v>277</v>
      </c>
      <c r="L2753" s="9" t="s">
        <v>277</v>
      </c>
      <c r="M2753" s="9">
        <v>246</v>
      </c>
      <c r="P2753" s="65">
        <f t="shared" si="71"/>
        <v>246</v>
      </c>
    </row>
    <row r="2754" spans="1:18" ht="15">
      <c r="A2754" s="238" t="s">
        <v>2491</v>
      </c>
      <c r="B2754" s="61" t="s">
        <v>163</v>
      </c>
      <c r="E2754" s="9" t="s">
        <v>277</v>
      </c>
      <c r="F2754" s="9" t="s">
        <v>277</v>
      </c>
      <c r="G2754" s="9">
        <v>238.5</v>
      </c>
      <c r="H2754" s="9" t="s">
        <v>277</v>
      </c>
      <c r="I2754" s="9">
        <v>0</v>
      </c>
      <c r="J2754" s="9" t="s">
        <v>277</v>
      </c>
      <c r="K2754" s="9" t="s">
        <v>277</v>
      </c>
      <c r="L2754" s="9" t="s">
        <v>277</v>
      </c>
      <c r="M2754" s="9" t="s">
        <v>277</v>
      </c>
      <c r="P2754" s="65">
        <f t="shared" si="71"/>
        <v>238.5</v>
      </c>
    </row>
    <row r="2755" spans="1:18" ht="15">
      <c r="A2755" s="238" t="s">
        <v>2492</v>
      </c>
      <c r="B2755" s="226" t="s">
        <v>1594</v>
      </c>
      <c r="C2755" s="245"/>
      <c r="D2755" s="3"/>
      <c r="E2755" s="9" t="s">
        <v>277</v>
      </c>
      <c r="F2755" s="9" t="s">
        <v>277</v>
      </c>
      <c r="G2755" s="9" t="s">
        <v>277</v>
      </c>
      <c r="H2755" s="9" t="s">
        <v>277</v>
      </c>
      <c r="I2755" s="9">
        <v>0</v>
      </c>
      <c r="J2755" s="9" t="s">
        <v>277</v>
      </c>
      <c r="K2755" s="9">
        <v>232</v>
      </c>
      <c r="L2755" s="9" t="s">
        <v>277</v>
      </c>
      <c r="M2755" s="9" t="s">
        <v>277</v>
      </c>
      <c r="P2755" s="65">
        <f t="shared" si="71"/>
        <v>232</v>
      </c>
    </row>
    <row r="2756" spans="1:18" ht="15">
      <c r="A2756" s="238" t="s">
        <v>2493</v>
      </c>
      <c r="B2756" s="61" t="s">
        <v>2524</v>
      </c>
      <c r="C2756" s="3"/>
      <c r="D2756" s="3"/>
      <c r="E2756" s="9" t="s">
        <v>277</v>
      </c>
      <c r="F2756" s="9" t="s">
        <v>277</v>
      </c>
      <c r="G2756" s="9" t="s">
        <v>277</v>
      </c>
      <c r="H2756" s="9" t="s">
        <v>277</v>
      </c>
      <c r="I2756" s="9">
        <v>0</v>
      </c>
      <c r="J2756" s="9" t="s">
        <v>277</v>
      </c>
      <c r="K2756" s="9" t="s">
        <v>277</v>
      </c>
      <c r="L2756" s="9" t="s">
        <v>277</v>
      </c>
      <c r="M2756" s="9">
        <v>217.4</v>
      </c>
      <c r="P2756" s="65">
        <f t="shared" si="71"/>
        <v>217.4</v>
      </c>
    </row>
    <row r="2757" spans="1:18" ht="15">
      <c r="A2757" s="238" t="s">
        <v>2494</v>
      </c>
      <c r="B2757" s="61" t="s">
        <v>2508</v>
      </c>
      <c r="C2757" s="3"/>
      <c r="D2757" s="3"/>
      <c r="E2757" s="9" t="s">
        <v>277</v>
      </c>
      <c r="F2757" s="9" t="s">
        <v>277</v>
      </c>
      <c r="G2757" s="9" t="s">
        <v>277</v>
      </c>
      <c r="H2757" s="9" t="s">
        <v>277</v>
      </c>
      <c r="I2757" s="9">
        <v>0</v>
      </c>
      <c r="J2757" s="9" t="s">
        <v>277</v>
      </c>
      <c r="K2757" s="9" t="s">
        <v>277</v>
      </c>
      <c r="L2757" s="9" t="s">
        <v>277</v>
      </c>
      <c r="M2757" s="9">
        <v>205.5</v>
      </c>
      <c r="P2757" s="65">
        <f t="shared" si="71"/>
        <v>205.5</v>
      </c>
    </row>
    <row r="2758" spans="1:18" ht="15">
      <c r="A2758" s="238" t="s">
        <v>2495</v>
      </c>
      <c r="B2758" s="226" t="s">
        <v>1616</v>
      </c>
      <c r="C2758" s="61"/>
      <c r="D2758" s="3"/>
      <c r="E2758" s="9" t="s">
        <v>277</v>
      </c>
      <c r="F2758" s="9" t="s">
        <v>277</v>
      </c>
      <c r="G2758" s="9" t="s">
        <v>277</v>
      </c>
      <c r="H2758" s="9" t="s">
        <v>277</v>
      </c>
      <c r="I2758" s="9">
        <v>0</v>
      </c>
      <c r="J2758" s="9" t="s">
        <v>277</v>
      </c>
      <c r="K2758" s="9">
        <v>93.499999999999091</v>
      </c>
      <c r="L2758" s="9">
        <v>102.00000000000364</v>
      </c>
      <c r="M2758" s="9" t="s">
        <v>277</v>
      </c>
      <c r="P2758" s="65">
        <f t="shared" si="71"/>
        <v>195.50000000000273</v>
      </c>
    </row>
    <row r="2759" spans="1:18" ht="15">
      <c r="A2759" s="238" t="s">
        <v>2496</v>
      </c>
      <c r="B2759" s="61" t="s">
        <v>2528</v>
      </c>
      <c r="C2759" s="3"/>
      <c r="D2759" s="3"/>
      <c r="E2759" s="9" t="s">
        <v>277</v>
      </c>
      <c r="F2759" s="9" t="s">
        <v>277</v>
      </c>
      <c r="G2759" s="9" t="s">
        <v>277</v>
      </c>
      <c r="H2759" s="9" t="s">
        <v>277</v>
      </c>
      <c r="I2759" s="9">
        <v>0</v>
      </c>
      <c r="J2759" s="9" t="s">
        <v>277</v>
      </c>
      <c r="K2759" s="9" t="s">
        <v>277</v>
      </c>
      <c r="L2759" s="9" t="s">
        <v>277</v>
      </c>
      <c r="M2759" s="9">
        <v>187.8</v>
      </c>
      <c r="P2759" s="65">
        <f t="shared" si="71"/>
        <v>187.8</v>
      </c>
    </row>
    <row r="2760" spans="1:18" ht="15">
      <c r="A2760" s="238" t="s">
        <v>2497</v>
      </c>
      <c r="B2760" s="61" t="s">
        <v>2612</v>
      </c>
      <c r="C2760" s="3"/>
      <c r="D2760" s="3"/>
      <c r="E2760" s="9" t="s">
        <v>277</v>
      </c>
      <c r="F2760" s="9" t="s">
        <v>277</v>
      </c>
      <c r="G2760" s="9" t="s">
        <v>277</v>
      </c>
      <c r="H2760" s="9" t="s">
        <v>277</v>
      </c>
      <c r="I2760" s="9">
        <v>0</v>
      </c>
      <c r="J2760" s="9" t="s">
        <v>277</v>
      </c>
      <c r="K2760" s="9" t="s">
        <v>277</v>
      </c>
      <c r="L2760" s="9" t="s">
        <v>277</v>
      </c>
      <c r="M2760" s="9">
        <v>186.9</v>
      </c>
      <c r="P2760" s="65">
        <f t="shared" si="71"/>
        <v>186.9</v>
      </c>
    </row>
    <row r="2761" spans="1:18" ht="15">
      <c r="A2761" s="238" t="s">
        <v>2498</v>
      </c>
      <c r="B2761" s="61" t="s">
        <v>2519</v>
      </c>
      <c r="C2761" s="3"/>
      <c r="D2761" s="3"/>
      <c r="E2761" s="9" t="s">
        <v>277</v>
      </c>
      <c r="F2761" s="9" t="s">
        <v>277</v>
      </c>
      <c r="G2761" s="9" t="s">
        <v>277</v>
      </c>
      <c r="H2761" s="9" t="s">
        <v>277</v>
      </c>
      <c r="I2761" s="9">
        <v>0</v>
      </c>
      <c r="J2761" s="9" t="s">
        <v>277</v>
      </c>
      <c r="K2761" s="9" t="s">
        <v>277</v>
      </c>
      <c r="L2761" s="9" t="s">
        <v>277</v>
      </c>
      <c r="M2761" s="9">
        <v>186.7</v>
      </c>
      <c r="P2761" s="65">
        <f t="shared" si="71"/>
        <v>186.7</v>
      </c>
    </row>
    <row r="2762" spans="1:18" ht="15">
      <c r="A2762" s="238" t="s">
        <v>2499</v>
      </c>
      <c r="B2762" s="61" t="s">
        <v>2515</v>
      </c>
      <c r="C2762" s="3"/>
      <c r="D2762" s="3"/>
      <c r="E2762" s="9" t="s">
        <v>277</v>
      </c>
      <c r="F2762" s="9" t="s">
        <v>277</v>
      </c>
      <c r="G2762" s="9" t="s">
        <v>277</v>
      </c>
      <c r="H2762" s="9" t="s">
        <v>277</v>
      </c>
      <c r="I2762" s="9">
        <v>0</v>
      </c>
      <c r="J2762" s="9" t="s">
        <v>277</v>
      </c>
      <c r="K2762" s="9" t="s">
        <v>277</v>
      </c>
      <c r="L2762" s="9" t="s">
        <v>277</v>
      </c>
      <c r="M2762" s="9">
        <v>184.9</v>
      </c>
      <c r="P2762" s="65">
        <f t="shared" si="71"/>
        <v>184.9</v>
      </c>
    </row>
    <row r="2763" spans="1:18" ht="15">
      <c r="A2763" s="238" t="s">
        <v>2500</v>
      </c>
      <c r="B2763" s="61" t="s">
        <v>2511</v>
      </c>
      <c r="C2763" s="3"/>
      <c r="D2763" s="3"/>
      <c r="E2763" s="9" t="s">
        <v>277</v>
      </c>
      <c r="F2763" s="9" t="s">
        <v>277</v>
      </c>
      <c r="G2763" s="9" t="s">
        <v>277</v>
      </c>
      <c r="H2763" s="9" t="s">
        <v>277</v>
      </c>
      <c r="I2763" s="9">
        <v>0</v>
      </c>
      <c r="J2763" s="9" t="s">
        <v>277</v>
      </c>
      <c r="K2763" s="9" t="s">
        <v>277</v>
      </c>
      <c r="L2763" s="9" t="s">
        <v>277</v>
      </c>
      <c r="M2763" s="9">
        <v>180</v>
      </c>
      <c r="P2763" s="65">
        <f t="shared" si="71"/>
        <v>180</v>
      </c>
    </row>
    <row r="2764" spans="1:18" ht="15">
      <c r="A2764" s="238" t="s">
        <v>2501</v>
      </c>
      <c r="B2764" s="61" t="s">
        <v>178</v>
      </c>
      <c r="E2764" s="179">
        <v>154.5</v>
      </c>
      <c r="F2764" s="9" t="s">
        <v>277</v>
      </c>
      <c r="G2764" s="9" t="s">
        <v>277</v>
      </c>
      <c r="H2764" s="9" t="s">
        <v>277</v>
      </c>
      <c r="I2764" s="9">
        <v>0</v>
      </c>
      <c r="J2764" s="9" t="s">
        <v>277</v>
      </c>
      <c r="K2764" s="9" t="s">
        <v>277</v>
      </c>
      <c r="L2764" s="9" t="s">
        <v>277</v>
      </c>
      <c r="M2764" s="9" t="s">
        <v>277</v>
      </c>
      <c r="P2764" s="65">
        <f t="shared" si="71"/>
        <v>154.5</v>
      </c>
      <c r="R2764" t="s">
        <v>292</v>
      </c>
    </row>
    <row r="2765" spans="1:18" ht="15">
      <c r="A2765" s="238" t="s">
        <v>2502</v>
      </c>
      <c r="B2765" s="61" t="s">
        <v>650</v>
      </c>
      <c r="E2765" s="9" t="s">
        <v>277</v>
      </c>
      <c r="F2765" s="9" t="s">
        <v>277</v>
      </c>
      <c r="G2765" s="9" t="s">
        <v>277</v>
      </c>
      <c r="H2765" s="9">
        <v>141.50000000000091</v>
      </c>
      <c r="I2765" s="9">
        <v>0</v>
      </c>
      <c r="J2765" s="9" t="s">
        <v>277</v>
      </c>
      <c r="K2765" s="9" t="s">
        <v>277</v>
      </c>
      <c r="L2765" s="9" t="s">
        <v>277</v>
      </c>
      <c r="M2765" s="9" t="s">
        <v>277</v>
      </c>
      <c r="P2765" s="65">
        <f t="shared" si="71"/>
        <v>141.50000000000091</v>
      </c>
    </row>
    <row r="2766" spans="1:18" ht="15">
      <c r="A2766" s="238" t="s">
        <v>2531</v>
      </c>
      <c r="B2766" s="61" t="s">
        <v>2518</v>
      </c>
      <c r="C2766" s="3"/>
      <c r="D2766" s="3"/>
      <c r="E2766" s="9" t="s">
        <v>277</v>
      </c>
      <c r="F2766" s="9" t="s">
        <v>277</v>
      </c>
      <c r="G2766" s="9" t="s">
        <v>277</v>
      </c>
      <c r="H2766" s="9" t="s">
        <v>277</v>
      </c>
      <c r="I2766" s="9">
        <v>0</v>
      </c>
      <c r="J2766" s="9" t="s">
        <v>277</v>
      </c>
      <c r="K2766" s="9" t="s">
        <v>277</v>
      </c>
      <c r="L2766" s="9" t="s">
        <v>277</v>
      </c>
      <c r="M2766" s="9">
        <v>135.20000000000002</v>
      </c>
      <c r="P2766" s="65">
        <f t="shared" si="71"/>
        <v>135.20000000000002</v>
      </c>
    </row>
    <row r="2767" spans="1:18" ht="15">
      <c r="A2767" s="238" t="s">
        <v>2613</v>
      </c>
      <c r="B2767" s="226" t="s">
        <v>1595</v>
      </c>
      <c r="C2767" s="246"/>
      <c r="D2767" s="3"/>
      <c r="E2767" s="9" t="s">
        <v>277</v>
      </c>
      <c r="F2767" s="9" t="s">
        <v>277</v>
      </c>
      <c r="G2767" s="9" t="s">
        <v>277</v>
      </c>
      <c r="H2767" s="9" t="s">
        <v>277</v>
      </c>
      <c r="I2767" s="9">
        <v>0</v>
      </c>
      <c r="J2767" s="9" t="s">
        <v>277</v>
      </c>
      <c r="K2767" s="9">
        <v>27.899999999999636</v>
      </c>
      <c r="L2767" s="9" t="s">
        <v>277</v>
      </c>
      <c r="M2767" s="9" t="s">
        <v>277</v>
      </c>
      <c r="P2767" s="65">
        <f t="shared" si="71"/>
        <v>27.899999999999636</v>
      </c>
    </row>
    <row r="2768" spans="1:18" ht="15">
      <c r="A2768" s="238" t="s">
        <v>2626</v>
      </c>
      <c r="B2768" s="181" t="s">
        <v>1266</v>
      </c>
      <c r="C2768" s="3"/>
      <c r="D2768" s="3"/>
      <c r="E2768" s="9" t="s">
        <v>277</v>
      </c>
      <c r="F2768" s="9" t="s">
        <v>277</v>
      </c>
      <c r="G2768" s="9" t="s">
        <v>277</v>
      </c>
      <c r="H2768" s="9" t="s">
        <v>277</v>
      </c>
      <c r="I2768" s="9">
        <v>0</v>
      </c>
      <c r="J2768" s="9" t="s">
        <v>277</v>
      </c>
      <c r="K2768" s="9" t="s">
        <v>277</v>
      </c>
      <c r="L2768" s="9" t="s">
        <v>277</v>
      </c>
      <c r="M2768" s="9" t="s">
        <v>277</v>
      </c>
      <c r="P2768" s="65">
        <f t="shared" si="71"/>
        <v>0</v>
      </c>
    </row>
    <row r="2769" spans="1:21" ht="15">
      <c r="A2769" s="238" t="s">
        <v>2662</v>
      </c>
      <c r="B2769" s="170" t="s">
        <v>1275</v>
      </c>
      <c r="C2769" s="3"/>
      <c r="D2769" s="3"/>
      <c r="E2769" s="9" t="s">
        <v>277</v>
      </c>
      <c r="F2769" s="9" t="s">
        <v>277</v>
      </c>
      <c r="G2769" s="9" t="s">
        <v>277</v>
      </c>
      <c r="H2769" s="9" t="s">
        <v>277</v>
      </c>
      <c r="I2769" s="9">
        <v>0</v>
      </c>
      <c r="J2769" s="9" t="s">
        <v>277</v>
      </c>
      <c r="K2769" s="9" t="s">
        <v>277</v>
      </c>
      <c r="L2769" s="9" t="s">
        <v>277</v>
      </c>
      <c r="M2769" s="9" t="s">
        <v>277</v>
      </c>
      <c r="P2769" s="65">
        <f t="shared" si="71"/>
        <v>0</v>
      </c>
    </row>
    <row r="2770" spans="1:21" ht="15">
      <c r="A2770" s="238" t="s">
        <v>2663</v>
      </c>
      <c r="B2770" s="170" t="s">
        <v>1274</v>
      </c>
      <c r="C2770" s="3"/>
      <c r="D2770" s="3"/>
      <c r="E2770" s="9" t="s">
        <v>277</v>
      </c>
      <c r="F2770" s="9" t="s">
        <v>277</v>
      </c>
      <c r="G2770" s="9" t="s">
        <v>277</v>
      </c>
      <c r="H2770" s="9" t="s">
        <v>277</v>
      </c>
      <c r="I2770" s="9">
        <v>0</v>
      </c>
      <c r="J2770" s="9" t="s">
        <v>277</v>
      </c>
      <c r="K2770" s="9" t="s">
        <v>277</v>
      </c>
      <c r="L2770" s="9" t="s">
        <v>277</v>
      </c>
      <c r="M2770" s="9" t="s">
        <v>277</v>
      </c>
      <c r="P2770" s="65">
        <f t="shared" si="71"/>
        <v>0</v>
      </c>
    </row>
    <row r="2771" spans="1:21" ht="15">
      <c r="A2771" s="238" t="s">
        <v>2664</v>
      </c>
      <c r="B2771" s="170" t="s">
        <v>1273</v>
      </c>
      <c r="C2771" s="3"/>
      <c r="D2771" s="3"/>
      <c r="E2771" s="9" t="s">
        <v>277</v>
      </c>
      <c r="F2771" s="9" t="s">
        <v>277</v>
      </c>
      <c r="G2771" s="9" t="s">
        <v>277</v>
      </c>
      <c r="H2771" s="9" t="s">
        <v>277</v>
      </c>
      <c r="I2771" s="9">
        <v>0</v>
      </c>
      <c r="J2771" s="9" t="s">
        <v>277</v>
      </c>
      <c r="K2771" s="9" t="s">
        <v>277</v>
      </c>
      <c r="L2771" s="9" t="s">
        <v>277</v>
      </c>
      <c r="M2771" s="9" t="s">
        <v>277</v>
      </c>
      <c r="P2771" s="65">
        <f t="shared" si="71"/>
        <v>0</v>
      </c>
    </row>
    <row r="2772" spans="1:21" ht="15">
      <c r="A2772" s="238" t="s">
        <v>2665</v>
      </c>
      <c r="B2772" s="170" t="s">
        <v>1294</v>
      </c>
      <c r="C2772" s="3"/>
      <c r="D2772" s="3"/>
      <c r="E2772" s="9" t="s">
        <v>277</v>
      </c>
      <c r="F2772" s="9" t="s">
        <v>277</v>
      </c>
      <c r="G2772" s="9" t="s">
        <v>277</v>
      </c>
      <c r="H2772" s="9" t="s">
        <v>277</v>
      </c>
      <c r="I2772" s="9">
        <v>0</v>
      </c>
      <c r="J2772" s="9" t="s">
        <v>277</v>
      </c>
      <c r="K2772" s="9" t="s">
        <v>277</v>
      </c>
      <c r="L2772" s="9" t="s">
        <v>277</v>
      </c>
      <c r="M2772" s="9" t="s">
        <v>277</v>
      </c>
      <c r="P2772" s="65">
        <f t="shared" si="71"/>
        <v>0</v>
      </c>
    </row>
    <row r="2773" spans="1:21" ht="15">
      <c r="A2773" s="238" t="s">
        <v>2666</v>
      </c>
      <c r="B2773" s="170" t="s">
        <v>1282</v>
      </c>
      <c r="C2773" s="3"/>
      <c r="D2773" s="3"/>
      <c r="E2773" s="9" t="s">
        <v>277</v>
      </c>
      <c r="F2773" s="9" t="s">
        <v>277</v>
      </c>
      <c r="G2773" s="9" t="s">
        <v>277</v>
      </c>
      <c r="H2773" s="9" t="s">
        <v>277</v>
      </c>
      <c r="I2773" s="9">
        <v>0</v>
      </c>
      <c r="J2773" s="9" t="s">
        <v>277</v>
      </c>
      <c r="K2773" s="9" t="s">
        <v>277</v>
      </c>
      <c r="L2773" s="9" t="s">
        <v>277</v>
      </c>
      <c r="M2773" s="9" t="s">
        <v>277</v>
      </c>
      <c r="P2773" s="65">
        <f t="shared" si="71"/>
        <v>0</v>
      </c>
    </row>
    <row r="2774" spans="1:21" ht="15">
      <c r="A2774" s="28"/>
      <c r="B2774" s="61"/>
      <c r="E2774" s="9"/>
      <c r="F2774" s="9"/>
      <c r="G2774" s="9"/>
      <c r="H2774" s="9"/>
      <c r="L2774" s="67"/>
      <c r="M2774" s="67"/>
      <c r="N2774" s="65"/>
    </row>
    <row r="2775" spans="1:21" ht="15">
      <c r="A2775" s="28"/>
      <c r="B2775" s="61"/>
      <c r="E2775" s="9"/>
      <c r="L2775" s="67"/>
      <c r="M2775" s="67"/>
    </row>
    <row r="2776" spans="1:21" ht="15">
      <c r="A2776" s="28"/>
      <c r="B2776" s="61"/>
      <c r="E2776" s="9"/>
      <c r="L2776" s="67"/>
      <c r="M2776" s="67"/>
    </row>
    <row r="2777" spans="1:21" ht="25.5">
      <c r="A2777" s="23" t="s">
        <v>193</v>
      </c>
      <c r="L2777" s="67"/>
      <c r="M2777" s="67"/>
    </row>
    <row r="2778" spans="1:21">
      <c r="L2778" s="67"/>
      <c r="M2778" s="67"/>
    </row>
    <row r="2779" spans="1:21" ht="15">
      <c r="A2779" s="38"/>
      <c r="B2779" s="38"/>
      <c r="C2779" s="38"/>
      <c r="D2779" s="38"/>
      <c r="E2779" s="59">
        <v>2016</v>
      </c>
      <c r="F2779" s="59">
        <v>2017</v>
      </c>
      <c r="G2779" s="59">
        <v>2018</v>
      </c>
      <c r="H2779" s="59">
        <v>2019</v>
      </c>
      <c r="I2779" s="59">
        <v>2020</v>
      </c>
      <c r="J2779" s="59">
        <v>2021</v>
      </c>
      <c r="K2779" s="59">
        <v>2022</v>
      </c>
      <c r="L2779" s="59">
        <v>2023</v>
      </c>
      <c r="M2779" s="59">
        <v>2024</v>
      </c>
      <c r="P2779" s="68" t="s">
        <v>40</v>
      </c>
    </row>
    <row r="2780" spans="1:21" ht="15">
      <c r="A2780" s="28" t="s">
        <v>0</v>
      </c>
      <c r="B2780" s="61" t="s">
        <v>17</v>
      </c>
      <c r="E2780" s="176">
        <v>279.89999999999998</v>
      </c>
      <c r="F2780" s="179">
        <v>293.2</v>
      </c>
      <c r="G2780" s="179">
        <v>342.65</v>
      </c>
      <c r="H2780" s="9">
        <v>353.60000000000036</v>
      </c>
      <c r="I2780" s="9">
        <v>0</v>
      </c>
      <c r="J2780" s="9">
        <v>432.70000000000255</v>
      </c>
      <c r="K2780" s="9">
        <v>143.99999999999909</v>
      </c>
      <c r="L2780" s="179">
        <v>473.5</v>
      </c>
      <c r="M2780" s="9">
        <v>243.6</v>
      </c>
      <c r="P2780" s="65">
        <f t="shared" ref="P2780:P2811" si="72">SUM(E2780:M2780)</f>
        <v>2563.1500000000019</v>
      </c>
      <c r="R2780" t="s">
        <v>2354</v>
      </c>
      <c r="U2780" t="s">
        <v>2737</v>
      </c>
    </row>
    <row r="2781" spans="1:21" ht="15">
      <c r="A2781" s="28" t="s">
        <v>2</v>
      </c>
      <c r="B2781" s="61" t="s">
        <v>9</v>
      </c>
      <c r="E2781" s="9">
        <v>170.3</v>
      </c>
      <c r="F2781" s="9">
        <v>220.4</v>
      </c>
      <c r="G2781" s="176">
        <v>659.3</v>
      </c>
      <c r="H2781" s="9">
        <v>284.10000000000218</v>
      </c>
      <c r="I2781" s="9">
        <v>0</v>
      </c>
      <c r="J2781" s="9">
        <v>371</v>
      </c>
      <c r="K2781" s="9">
        <v>137.39999999999964</v>
      </c>
      <c r="L2781" s="9">
        <v>315.899999999996</v>
      </c>
      <c r="M2781" s="9">
        <v>306.60000000000002</v>
      </c>
      <c r="P2781" s="65">
        <f t="shared" si="72"/>
        <v>2464.9999999999977</v>
      </c>
      <c r="R2781" t="s">
        <v>280</v>
      </c>
      <c r="U2781" t="s">
        <v>1360</v>
      </c>
    </row>
    <row r="2782" spans="1:21" ht="15">
      <c r="A2782" s="28" t="s">
        <v>3</v>
      </c>
      <c r="B2782" s="61" t="s">
        <v>23</v>
      </c>
      <c r="E2782" s="179">
        <v>214.4</v>
      </c>
      <c r="F2782" s="9">
        <v>165.6</v>
      </c>
      <c r="G2782" s="9">
        <v>196.4</v>
      </c>
      <c r="H2782" s="9">
        <v>293.30000000000109</v>
      </c>
      <c r="I2782" s="9">
        <v>0</v>
      </c>
      <c r="J2782" s="9">
        <v>470.59999999999854</v>
      </c>
      <c r="K2782" s="9">
        <v>253.19999999999982</v>
      </c>
      <c r="L2782" s="9">
        <v>314.19999999999891</v>
      </c>
      <c r="M2782" s="9">
        <v>376.1</v>
      </c>
      <c r="P2782" s="65">
        <f t="shared" si="72"/>
        <v>2283.7999999999984</v>
      </c>
      <c r="R2782" t="s">
        <v>282</v>
      </c>
    </row>
    <row r="2783" spans="1:21" ht="15">
      <c r="A2783" s="28" t="s">
        <v>5</v>
      </c>
      <c r="B2783" s="61" t="s">
        <v>11</v>
      </c>
      <c r="E2783" s="175">
        <v>219</v>
      </c>
      <c r="F2783" s="179">
        <v>262.39999999999998</v>
      </c>
      <c r="G2783" s="179">
        <v>355.9</v>
      </c>
      <c r="H2783" s="9">
        <v>343.20000000000073</v>
      </c>
      <c r="I2783" s="9">
        <v>0</v>
      </c>
      <c r="J2783" s="9">
        <v>538.79999999999927</v>
      </c>
      <c r="K2783" s="9">
        <v>85.000000000000909</v>
      </c>
      <c r="L2783" s="9">
        <v>417.90000000000146</v>
      </c>
      <c r="M2783" s="9">
        <v>53.7</v>
      </c>
      <c r="P2783" s="65">
        <f t="shared" si="72"/>
        <v>2275.9000000000024</v>
      </c>
      <c r="R2783" t="s">
        <v>342</v>
      </c>
    </row>
    <row r="2784" spans="1:21" ht="15">
      <c r="A2784" s="28" t="s">
        <v>7</v>
      </c>
      <c r="B2784" s="61" t="s">
        <v>143</v>
      </c>
      <c r="E2784" s="9" t="s">
        <v>277</v>
      </c>
      <c r="F2784" s="179">
        <v>264</v>
      </c>
      <c r="G2784" s="9">
        <v>193.7</v>
      </c>
      <c r="H2784" s="9">
        <v>351.00000000000091</v>
      </c>
      <c r="I2784" s="9">
        <v>0</v>
      </c>
      <c r="J2784" s="9">
        <v>482.99999999999909</v>
      </c>
      <c r="K2784" s="9">
        <v>222.20000000000164</v>
      </c>
      <c r="L2784" s="9">
        <v>389.30000000000109</v>
      </c>
      <c r="M2784" s="9">
        <v>369.1</v>
      </c>
      <c r="P2784" s="65">
        <f t="shared" si="72"/>
        <v>2272.3000000000029</v>
      </c>
      <c r="R2784" t="s">
        <v>291</v>
      </c>
    </row>
    <row r="2785" spans="1:21" ht="15">
      <c r="A2785" s="28" t="s">
        <v>8</v>
      </c>
      <c r="B2785" s="61" t="s">
        <v>31</v>
      </c>
      <c r="E2785" s="9">
        <v>164.7</v>
      </c>
      <c r="F2785" s="9">
        <v>81.5</v>
      </c>
      <c r="G2785" s="179">
        <v>354.7</v>
      </c>
      <c r="H2785" s="9">
        <v>380.39999999999964</v>
      </c>
      <c r="I2785" s="9">
        <v>0</v>
      </c>
      <c r="J2785" s="174">
        <v>672.90000000000146</v>
      </c>
      <c r="K2785" s="9">
        <v>105.00000000000273</v>
      </c>
      <c r="L2785" s="9">
        <v>307.49999999999818</v>
      </c>
      <c r="M2785" s="9">
        <v>168</v>
      </c>
      <c r="P2785" s="65">
        <f t="shared" si="72"/>
        <v>2234.7000000000021</v>
      </c>
      <c r="R2785" t="s">
        <v>309</v>
      </c>
    </row>
    <row r="2786" spans="1:21" ht="15">
      <c r="A2786" s="28" t="s">
        <v>10</v>
      </c>
      <c r="B2786" s="61" t="s">
        <v>37</v>
      </c>
      <c r="E2786" s="179">
        <v>211.8</v>
      </c>
      <c r="F2786" s="9">
        <v>51.9</v>
      </c>
      <c r="G2786" s="9">
        <v>286.5</v>
      </c>
      <c r="H2786" s="179">
        <v>424.49999999999909</v>
      </c>
      <c r="I2786" s="9">
        <v>0</v>
      </c>
      <c r="J2786" s="9">
        <v>380.69999999999891</v>
      </c>
      <c r="K2786" s="9">
        <v>154.99999999999818</v>
      </c>
      <c r="L2786" s="9">
        <v>369.49999999999636</v>
      </c>
      <c r="M2786" s="9">
        <v>330.7</v>
      </c>
      <c r="P2786" s="65">
        <f t="shared" si="72"/>
        <v>2210.5999999999926</v>
      </c>
      <c r="R2786" t="s">
        <v>341</v>
      </c>
    </row>
    <row r="2787" spans="1:21" ht="15">
      <c r="A2787" s="28" t="s">
        <v>12</v>
      </c>
      <c r="B2787" s="61" t="s">
        <v>33</v>
      </c>
      <c r="E2787" s="179">
        <v>205</v>
      </c>
      <c r="F2787" s="9">
        <v>25.5</v>
      </c>
      <c r="G2787" s="179">
        <v>405.9</v>
      </c>
      <c r="H2787" s="9">
        <v>352.80000000000018</v>
      </c>
      <c r="I2787" s="9">
        <v>0</v>
      </c>
      <c r="J2787" s="9">
        <v>437.49999999999909</v>
      </c>
      <c r="K2787" s="9">
        <v>48.300000000000182</v>
      </c>
      <c r="L2787" s="179">
        <v>458.5</v>
      </c>
      <c r="M2787" s="9">
        <v>268.7</v>
      </c>
      <c r="P2787" s="65">
        <f t="shared" si="72"/>
        <v>2202.1999999999994</v>
      </c>
      <c r="R2787" t="s">
        <v>1849</v>
      </c>
    </row>
    <row r="2788" spans="1:21" ht="15">
      <c r="A2788" s="28" t="s">
        <v>14</v>
      </c>
      <c r="B2788" s="61" t="s">
        <v>13</v>
      </c>
      <c r="E2788" s="9">
        <v>61.2</v>
      </c>
      <c r="F2788" s="179">
        <v>267.89999999999998</v>
      </c>
      <c r="G2788" s="9">
        <v>136.5</v>
      </c>
      <c r="H2788" s="9">
        <v>365.29999999999563</v>
      </c>
      <c r="I2788" s="9">
        <v>0</v>
      </c>
      <c r="J2788" s="9">
        <v>419.19999999999891</v>
      </c>
      <c r="K2788" s="176">
        <v>576.20000000000164</v>
      </c>
      <c r="L2788" s="9">
        <v>356</v>
      </c>
      <c r="M2788" s="9" t="s">
        <v>277</v>
      </c>
      <c r="P2788" s="65">
        <f t="shared" si="72"/>
        <v>2182.2999999999961</v>
      </c>
      <c r="R2788" t="s">
        <v>354</v>
      </c>
      <c r="U2788" t="s">
        <v>1360</v>
      </c>
    </row>
    <row r="2789" spans="1:21" ht="15">
      <c r="A2789" s="28" t="s">
        <v>16</v>
      </c>
      <c r="B2789" s="61" t="s">
        <v>25</v>
      </c>
      <c r="E2789" s="179">
        <v>189.4</v>
      </c>
      <c r="F2789" s="9">
        <v>151.69999999999999</v>
      </c>
      <c r="G2789" s="179">
        <v>348.1</v>
      </c>
      <c r="H2789" s="9">
        <v>116.90000000000327</v>
      </c>
      <c r="I2789" s="9">
        <v>0</v>
      </c>
      <c r="J2789" s="9">
        <v>511.70000000000073</v>
      </c>
      <c r="K2789" s="9">
        <v>91.799999999997453</v>
      </c>
      <c r="L2789" s="179">
        <v>480.40000000000146</v>
      </c>
      <c r="M2789" s="9">
        <v>283</v>
      </c>
      <c r="P2789" s="65">
        <f t="shared" si="72"/>
        <v>2173.0000000000027</v>
      </c>
      <c r="R2789" t="s">
        <v>1848</v>
      </c>
    </row>
    <row r="2790" spans="1:21" ht="15">
      <c r="A2790" s="28" t="s">
        <v>18</v>
      </c>
      <c r="B2790" s="61" t="s">
        <v>142</v>
      </c>
      <c r="E2790" s="9" t="s">
        <v>277</v>
      </c>
      <c r="F2790" s="9">
        <v>120.8</v>
      </c>
      <c r="G2790" s="175">
        <v>461.1</v>
      </c>
      <c r="H2790" s="9">
        <v>168.59999999999854</v>
      </c>
      <c r="I2790" s="9">
        <v>0</v>
      </c>
      <c r="J2790" s="9">
        <v>512.30000000000109</v>
      </c>
      <c r="K2790" s="9">
        <v>190.5</v>
      </c>
      <c r="L2790" s="9">
        <v>442.50000000000364</v>
      </c>
      <c r="M2790" s="9">
        <v>249.3</v>
      </c>
      <c r="P2790" s="65">
        <f t="shared" si="72"/>
        <v>2145.1000000000035</v>
      </c>
      <c r="R2790" t="s">
        <v>281</v>
      </c>
    </row>
    <row r="2791" spans="1:21" ht="15">
      <c r="A2791" s="28" t="s">
        <v>20</v>
      </c>
      <c r="B2791" s="61" t="s">
        <v>153</v>
      </c>
      <c r="E2791" s="9" t="s">
        <v>277</v>
      </c>
      <c r="F2791" s="9" t="s">
        <v>277</v>
      </c>
      <c r="G2791" s="9">
        <v>214.4</v>
      </c>
      <c r="H2791" s="9">
        <v>300.49999999999818</v>
      </c>
      <c r="I2791" s="9">
        <v>0</v>
      </c>
      <c r="J2791" s="179">
        <v>570.10000000000036</v>
      </c>
      <c r="K2791" s="9">
        <v>235.69999999999891</v>
      </c>
      <c r="L2791" s="9">
        <v>449.89999999999964</v>
      </c>
      <c r="M2791" s="9">
        <v>319.39999999999998</v>
      </c>
      <c r="P2791" s="65">
        <f t="shared" si="72"/>
        <v>2089.9999999999973</v>
      </c>
      <c r="R2791" t="s">
        <v>286</v>
      </c>
    </row>
    <row r="2792" spans="1:21" ht="15">
      <c r="A2792" s="28" t="s">
        <v>22</v>
      </c>
      <c r="B2792" s="61" t="s">
        <v>637</v>
      </c>
      <c r="E2792" s="9" t="s">
        <v>277</v>
      </c>
      <c r="F2792" s="9" t="s">
        <v>277</v>
      </c>
      <c r="G2792" s="9" t="s">
        <v>277</v>
      </c>
      <c r="H2792" s="174">
        <v>495.79999999999836</v>
      </c>
      <c r="I2792" s="9">
        <v>0</v>
      </c>
      <c r="J2792" s="175">
        <v>635.09999999999854</v>
      </c>
      <c r="K2792" s="179">
        <v>391.20000000000073</v>
      </c>
      <c r="L2792" s="9">
        <v>149.10000000000036</v>
      </c>
      <c r="M2792" s="179">
        <v>414.5</v>
      </c>
      <c r="P2792" s="65">
        <f t="shared" si="72"/>
        <v>2085.699999999998</v>
      </c>
      <c r="R2792" t="s">
        <v>2904</v>
      </c>
      <c r="U2792" t="s">
        <v>2905</v>
      </c>
    </row>
    <row r="2793" spans="1:21" ht="15">
      <c r="A2793" s="28" t="s">
        <v>24</v>
      </c>
      <c r="B2793" s="61" t="s">
        <v>21</v>
      </c>
      <c r="E2793" s="179">
        <v>201.4</v>
      </c>
      <c r="F2793" s="9">
        <v>216.3</v>
      </c>
      <c r="G2793" s="9">
        <v>279.7</v>
      </c>
      <c r="H2793" s="9">
        <v>287.60000000000036</v>
      </c>
      <c r="I2793" s="9">
        <v>0</v>
      </c>
      <c r="J2793" s="179">
        <v>561.79999999999927</v>
      </c>
      <c r="K2793" s="9">
        <v>100</v>
      </c>
      <c r="L2793" s="9">
        <v>375</v>
      </c>
      <c r="M2793" s="9">
        <v>63</v>
      </c>
      <c r="P2793" s="65">
        <f t="shared" si="72"/>
        <v>2084.7999999999997</v>
      </c>
      <c r="R2793" t="s">
        <v>334</v>
      </c>
    </row>
    <row r="2794" spans="1:21" ht="15">
      <c r="A2794" s="28" t="s">
        <v>26</v>
      </c>
      <c r="B2794" s="61" t="s">
        <v>161</v>
      </c>
      <c r="E2794" s="9" t="s">
        <v>277</v>
      </c>
      <c r="F2794" s="9" t="s">
        <v>277</v>
      </c>
      <c r="G2794" s="9">
        <v>274.3</v>
      </c>
      <c r="H2794" s="9">
        <v>382.19999999999709</v>
      </c>
      <c r="I2794" s="9">
        <v>0</v>
      </c>
      <c r="J2794" s="9">
        <v>374</v>
      </c>
      <c r="K2794" s="9">
        <v>119.80000000000018</v>
      </c>
      <c r="L2794" s="9">
        <v>396.799999999997</v>
      </c>
      <c r="M2794" s="175">
        <v>528.5</v>
      </c>
      <c r="P2794" s="65">
        <f t="shared" si="72"/>
        <v>2075.599999999994</v>
      </c>
      <c r="R2794" t="s">
        <v>281</v>
      </c>
    </row>
    <row r="2795" spans="1:21" ht="15">
      <c r="A2795" s="28" t="s">
        <v>28</v>
      </c>
      <c r="B2795" s="61" t="s">
        <v>661</v>
      </c>
      <c r="E2795" s="9" t="s">
        <v>277</v>
      </c>
      <c r="F2795" s="9" t="s">
        <v>277</v>
      </c>
      <c r="G2795" s="9" t="s">
        <v>277</v>
      </c>
      <c r="H2795" s="9">
        <v>403.39999999999964</v>
      </c>
      <c r="I2795" s="9">
        <v>0</v>
      </c>
      <c r="J2795" s="9">
        <v>397.40000000000055</v>
      </c>
      <c r="K2795" s="179">
        <v>386.49999999999818</v>
      </c>
      <c r="L2795" s="9">
        <v>282.10000000000036</v>
      </c>
      <c r="M2795" s="176">
        <v>582.30000000000007</v>
      </c>
      <c r="P2795" s="65">
        <f t="shared" si="72"/>
        <v>2051.6999999999989</v>
      </c>
      <c r="R2795" t="s">
        <v>320</v>
      </c>
      <c r="U2795" t="s">
        <v>1360</v>
      </c>
    </row>
    <row r="2796" spans="1:21" ht="15">
      <c r="A2796" s="28" t="s">
        <v>30</v>
      </c>
      <c r="B2796" s="61" t="s">
        <v>154</v>
      </c>
      <c r="E2796" s="9" t="s">
        <v>277</v>
      </c>
      <c r="F2796" s="9" t="s">
        <v>277</v>
      </c>
      <c r="G2796" s="179">
        <v>370</v>
      </c>
      <c r="H2796" s="9">
        <v>341.79999999999836</v>
      </c>
      <c r="I2796" s="9">
        <v>0</v>
      </c>
      <c r="J2796" s="9">
        <v>487.19999999999982</v>
      </c>
      <c r="K2796" s="9">
        <v>171.49999999999818</v>
      </c>
      <c r="L2796" s="179">
        <v>472.60000000000218</v>
      </c>
      <c r="M2796" s="9">
        <v>194.29999999999998</v>
      </c>
      <c r="P2796" s="65">
        <f t="shared" si="72"/>
        <v>2037.3999999999985</v>
      </c>
      <c r="R2796" t="s">
        <v>310</v>
      </c>
    </row>
    <row r="2797" spans="1:21" ht="15">
      <c r="A2797" s="28" t="s">
        <v>32</v>
      </c>
      <c r="B2797" s="61" t="s">
        <v>649</v>
      </c>
      <c r="E2797" s="9" t="s">
        <v>277</v>
      </c>
      <c r="F2797" s="9" t="s">
        <v>277</v>
      </c>
      <c r="G2797" s="9" t="s">
        <v>277</v>
      </c>
      <c r="H2797" s="175">
        <v>467</v>
      </c>
      <c r="I2797" s="9">
        <v>0</v>
      </c>
      <c r="J2797" s="9">
        <v>494.10000000000036</v>
      </c>
      <c r="K2797" s="9">
        <v>45</v>
      </c>
      <c r="L2797" s="179">
        <v>460.60000000000218</v>
      </c>
      <c r="M2797" s="179">
        <v>510.50000000000006</v>
      </c>
      <c r="P2797" s="65">
        <f t="shared" si="72"/>
        <v>1977.2000000000025</v>
      </c>
      <c r="R2797" t="s">
        <v>2906</v>
      </c>
    </row>
    <row r="2798" spans="1:21" ht="15">
      <c r="A2798" s="28" t="s">
        <v>34</v>
      </c>
      <c r="B2798" s="61" t="s">
        <v>141</v>
      </c>
      <c r="E2798" s="9" t="s">
        <v>277</v>
      </c>
      <c r="F2798" s="179">
        <v>235.7</v>
      </c>
      <c r="G2798" s="9">
        <v>295.89999999999998</v>
      </c>
      <c r="H2798" s="9">
        <v>313.00000000000091</v>
      </c>
      <c r="I2798" s="9">
        <v>0</v>
      </c>
      <c r="J2798" s="9">
        <v>539.80000000000473</v>
      </c>
      <c r="K2798" s="9">
        <v>208.29999999999927</v>
      </c>
      <c r="L2798" s="9">
        <v>282</v>
      </c>
      <c r="M2798" s="9">
        <v>65.3</v>
      </c>
      <c r="P2798" s="65">
        <f t="shared" si="72"/>
        <v>1940.0000000000048</v>
      </c>
      <c r="R2798" t="s">
        <v>292</v>
      </c>
    </row>
    <row r="2799" spans="1:21" ht="15">
      <c r="A2799" s="28" t="s">
        <v>36</v>
      </c>
      <c r="B2799" s="61" t="s">
        <v>15</v>
      </c>
      <c r="E2799" s="9">
        <v>148.4</v>
      </c>
      <c r="F2799" s="179">
        <v>346.9</v>
      </c>
      <c r="G2799" s="9">
        <v>119.9</v>
      </c>
      <c r="H2799" s="9">
        <v>64.5</v>
      </c>
      <c r="I2799" s="9">
        <v>0</v>
      </c>
      <c r="J2799" s="9">
        <v>343.5</v>
      </c>
      <c r="K2799" s="9">
        <v>137.49999999999909</v>
      </c>
      <c r="L2799" s="9">
        <v>451.89999999999964</v>
      </c>
      <c r="M2799" s="9">
        <v>308.60000000000002</v>
      </c>
      <c r="P2799" s="65">
        <f t="shared" si="72"/>
        <v>1921.1999999999985</v>
      </c>
      <c r="R2799" t="s">
        <v>282</v>
      </c>
    </row>
    <row r="2800" spans="1:21" ht="15">
      <c r="A2800" s="28" t="s">
        <v>38</v>
      </c>
      <c r="B2800" s="61" t="s">
        <v>27</v>
      </c>
      <c r="E2800" s="9">
        <v>105.3</v>
      </c>
      <c r="F2800" s="9">
        <v>211.5</v>
      </c>
      <c r="G2800" s="174">
        <v>505.3</v>
      </c>
      <c r="H2800" s="9">
        <v>162.00000000000182</v>
      </c>
      <c r="I2800" s="9">
        <v>0</v>
      </c>
      <c r="J2800" s="9">
        <v>399.89999999999964</v>
      </c>
      <c r="K2800" s="9">
        <v>319.39999999999782</v>
      </c>
      <c r="L2800" s="9">
        <v>212.19999999999982</v>
      </c>
      <c r="M2800" s="9" t="s">
        <v>277</v>
      </c>
      <c r="P2800" s="65">
        <f t="shared" si="72"/>
        <v>1915.599999999999</v>
      </c>
      <c r="R2800" t="s">
        <v>299</v>
      </c>
    </row>
    <row r="2801" spans="1:21" ht="15">
      <c r="A2801" s="28" t="s">
        <v>145</v>
      </c>
      <c r="B2801" s="61" t="s">
        <v>645</v>
      </c>
      <c r="E2801" s="9" t="s">
        <v>277</v>
      </c>
      <c r="F2801" s="9" t="s">
        <v>277</v>
      </c>
      <c r="G2801" s="9" t="s">
        <v>277</v>
      </c>
      <c r="H2801" s="179">
        <v>453.5</v>
      </c>
      <c r="I2801" s="9">
        <v>0</v>
      </c>
      <c r="J2801" s="9">
        <v>506.5</v>
      </c>
      <c r="K2801" s="9">
        <v>95.999999999999091</v>
      </c>
      <c r="L2801" s="9">
        <v>384.20000000000255</v>
      </c>
      <c r="M2801" s="9">
        <v>372.4</v>
      </c>
      <c r="P2801" s="65">
        <f t="shared" si="72"/>
        <v>1812.6000000000017</v>
      </c>
      <c r="R2801" t="s">
        <v>296</v>
      </c>
    </row>
    <row r="2802" spans="1:21" ht="15">
      <c r="A2802" s="28" t="s">
        <v>146</v>
      </c>
      <c r="B2802" s="61" t="s">
        <v>665</v>
      </c>
      <c r="E2802" s="9" t="s">
        <v>277</v>
      </c>
      <c r="F2802" s="9" t="s">
        <v>277</v>
      </c>
      <c r="G2802" s="9" t="s">
        <v>277</v>
      </c>
      <c r="H2802" s="9">
        <v>289</v>
      </c>
      <c r="I2802" s="9">
        <v>0</v>
      </c>
      <c r="J2802" s="9">
        <v>366.89999999999782</v>
      </c>
      <c r="K2802" s="9">
        <v>128.89999999999873</v>
      </c>
      <c r="L2802" s="176">
        <v>609.90000000000146</v>
      </c>
      <c r="M2802" s="179">
        <v>405.2</v>
      </c>
      <c r="P2802" s="65">
        <f t="shared" si="72"/>
        <v>1799.899999999998</v>
      </c>
      <c r="R2802" t="s">
        <v>320</v>
      </c>
      <c r="U2802" t="s">
        <v>1360</v>
      </c>
    </row>
    <row r="2803" spans="1:21" ht="15">
      <c r="A2803" s="28" t="s">
        <v>147</v>
      </c>
      <c r="B2803" s="61" t="s">
        <v>624</v>
      </c>
      <c r="E2803" s="9" t="s">
        <v>277</v>
      </c>
      <c r="F2803" s="9" t="s">
        <v>277</v>
      </c>
      <c r="G2803" s="9" t="s">
        <v>277</v>
      </c>
      <c r="H2803" s="179">
        <v>465.19999999999891</v>
      </c>
      <c r="I2803" s="9">
        <v>0</v>
      </c>
      <c r="J2803" s="179">
        <v>546.30000000000018</v>
      </c>
      <c r="K2803" s="9">
        <v>335.50000000000182</v>
      </c>
      <c r="L2803" s="9">
        <v>315.39999999999799</v>
      </c>
      <c r="M2803" s="9">
        <v>56.7</v>
      </c>
      <c r="P2803" s="65">
        <f t="shared" si="72"/>
        <v>1719.099999999999</v>
      </c>
      <c r="R2803" t="s">
        <v>288</v>
      </c>
    </row>
    <row r="2804" spans="1:21" ht="15">
      <c r="A2804" s="28" t="s">
        <v>150</v>
      </c>
      <c r="B2804" s="61" t="s">
        <v>152</v>
      </c>
      <c r="E2804" s="9" t="s">
        <v>277</v>
      </c>
      <c r="F2804" s="9" t="s">
        <v>277</v>
      </c>
      <c r="G2804" s="9">
        <v>136.19999999999999</v>
      </c>
      <c r="H2804" s="9">
        <v>288.29999999999836</v>
      </c>
      <c r="I2804" s="9">
        <v>0</v>
      </c>
      <c r="J2804" s="9">
        <v>512.80000000000109</v>
      </c>
      <c r="K2804" s="9">
        <v>221.99999999999909</v>
      </c>
      <c r="L2804" s="9">
        <v>275.00000000000182</v>
      </c>
      <c r="M2804" s="9">
        <v>268.3</v>
      </c>
      <c r="P2804" s="65">
        <f t="shared" si="72"/>
        <v>1702.6000000000004</v>
      </c>
    </row>
    <row r="2805" spans="1:21" ht="15">
      <c r="A2805" s="28" t="s">
        <v>156</v>
      </c>
      <c r="B2805" s="61" t="s">
        <v>613</v>
      </c>
      <c r="E2805" s="9" t="s">
        <v>277</v>
      </c>
      <c r="F2805" s="9" t="s">
        <v>277</v>
      </c>
      <c r="G2805" s="9" t="s">
        <v>277</v>
      </c>
      <c r="H2805" s="9">
        <v>409.70000000000164</v>
      </c>
      <c r="I2805" s="9">
        <v>0</v>
      </c>
      <c r="J2805" s="9">
        <v>495.49999999999909</v>
      </c>
      <c r="K2805" s="9">
        <v>121.29999999999654</v>
      </c>
      <c r="L2805" s="9">
        <v>300.00000000000364</v>
      </c>
      <c r="M2805" s="9">
        <v>320.89999999999998</v>
      </c>
      <c r="P2805" s="65">
        <f t="shared" si="72"/>
        <v>1647.400000000001</v>
      </c>
    </row>
    <row r="2806" spans="1:21" ht="15">
      <c r="A2806" s="28" t="s">
        <v>158</v>
      </c>
      <c r="B2806" s="61" t="s">
        <v>605</v>
      </c>
      <c r="E2806" s="9" t="s">
        <v>277</v>
      </c>
      <c r="F2806" s="9" t="s">
        <v>277</v>
      </c>
      <c r="G2806" s="9" t="s">
        <v>277</v>
      </c>
      <c r="H2806" s="179">
        <v>442.09999999999854</v>
      </c>
      <c r="I2806" s="9">
        <v>0</v>
      </c>
      <c r="J2806" s="179">
        <v>574.70000000000073</v>
      </c>
      <c r="K2806" s="9">
        <v>88.900000000001455</v>
      </c>
      <c r="L2806" s="9">
        <v>367.70000000000073</v>
      </c>
      <c r="M2806" s="9">
        <v>101.2</v>
      </c>
      <c r="P2806" s="65">
        <f t="shared" si="72"/>
        <v>1574.6000000000015</v>
      </c>
      <c r="R2806" t="s">
        <v>340</v>
      </c>
    </row>
    <row r="2807" spans="1:21" ht="15">
      <c r="A2807" s="28" t="s">
        <v>159</v>
      </c>
      <c r="B2807" s="61" t="s">
        <v>630</v>
      </c>
      <c r="E2807" s="9" t="s">
        <v>277</v>
      </c>
      <c r="F2807" s="9" t="s">
        <v>277</v>
      </c>
      <c r="G2807" s="9" t="s">
        <v>277</v>
      </c>
      <c r="H2807" s="9">
        <v>346.00000000000182</v>
      </c>
      <c r="I2807" s="9">
        <v>0</v>
      </c>
      <c r="J2807" s="179">
        <v>614.5</v>
      </c>
      <c r="K2807" s="9">
        <v>36.899999999998727</v>
      </c>
      <c r="L2807" s="175">
        <v>487.10000000000099</v>
      </c>
      <c r="M2807" s="9">
        <v>76.400000000000006</v>
      </c>
      <c r="P2807" s="65">
        <f t="shared" si="72"/>
        <v>1560.9000000000017</v>
      </c>
      <c r="R2807" t="s">
        <v>295</v>
      </c>
    </row>
    <row r="2808" spans="1:21" ht="15">
      <c r="A2808" s="28" t="s">
        <v>160</v>
      </c>
      <c r="B2808" s="61" t="s">
        <v>6</v>
      </c>
      <c r="E2808" s="9">
        <v>136.30000000000001</v>
      </c>
      <c r="F2808" s="176">
        <v>480.5</v>
      </c>
      <c r="G2808" s="9">
        <v>279.64999999999998</v>
      </c>
      <c r="H2808" s="9">
        <v>392.29999999999927</v>
      </c>
      <c r="I2808" s="9">
        <v>0</v>
      </c>
      <c r="J2808" s="9">
        <v>240.70000000000073</v>
      </c>
      <c r="K2808" s="9" t="s">
        <v>277</v>
      </c>
      <c r="L2808" s="9" t="s">
        <v>277</v>
      </c>
      <c r="M2808" s="9" t="s">
        <v>277</v>
      </c>
      <c r="P2808" s="65">
        <f t="shared" si="72"/>
        <v>1529.4499999999998</v>
      </c>
      <c r="R2808" t="s">
        <v>280</v>
      </c>
      <c r="U2808" t="s">
        <v>1360</v>
      </c>
    </row>
    <row r="2809" spans="1:21" ht="15">
      <c r="A2809" s="28" t="s">
        <v>162</v>
      </c>
      <c r="B2809" s="61" t="s">
        <v>1</v>
      </c>
      <c r="E2809" s="9">
        <v>112.2</v>
      </c>
      <c r="F2809" s="9">
        <v>155.69999999999999</v>
      </c>
      <c r="G2809" s="9">
        <v>128.1</v>
      </c>
      <c r="H2809" s="9">
        <v>101</v>
      </c>
      <c r="I2809" s="9">
        <v>0</v>
      </c>
      <c r="J2809" s="9">
        <v>338.09999999999945</v>
      </c>
      <c r="K2809" s="179">
        <v>346.19999999999982</v>
      </c>
      <c r="L2809" s="9">
        <v>64.700000000000728</v>
      </c>
      <c r="M2809" s="9">
        <v>279.39999999999998</v>
      </c>
      <c r="P2809" s="65">
        <f t="shared" si="72"/>
        <v>1525.4</v>
      </c>
      <c r="R2809" t="s">
        <v>292</v>
      </c>
    </row>
    <row r="2810" spans="1:21" ht="15">
      <c r="A2810" s="28" t="s">
        <v>273</v>
      </c>
      <c r="B2810" s="61" t="s">
        <v>644</v>
      </c>
      <c r="E2810" s="9" t="s">
        <v>277</v>
      </c>
      <c r="F2810" s="9" t="s">
        <v>277</v>
      </c>
      <c r="G2810" s="9" t="s">
        <v>277</v>
      </c>
      <c r="H2810" s="9">
        <v>330.80000000000291</v>
      </c>
      <c r="I2810" s="9">
        <v>0</v>
      </c>
      <c r="J2810" s="9">
        <v>441.09999999999945</v>
      </c>
      <c r="K2810" s="9">
        <v>229.39999999999873</v>
      </c>
      <c r="L2810" s="9">
        <v>364.20000000000073</v>
      </c>
      <c r="M2810" s="9">
        <v>158.9</v>
      </c>
      <c r="P2810" s="65">
        <f t="shared" si="72"/>
        <v>1524.4000000000019</v>
      </c>
    </row>
    <row r="2811" spans="1:21" ht="15">
      <c r="A2811" s="28" t="s">
        <v>274</v>
      </c>
      <c r="B2811" s="170" t="s">
        <v>1280</v>
      </c>
      <c r="C2811" s="3"/>
      <c r="D2811" s="3"/>
      <c r="E2811" s="9" t="s">
        <v>277</v>
      </c>
      <c r="F2811" s="9" t="s">
        <v>277</v>
      </c>
      <c r="G2811" s="9" t="s">
        <v>277</v>
      </c>
      <c r="H2811" s="9" t="s">
        <v>277</v>
      </c>
      <c r="I2811" s="9">
        <v>0</v>
      </c>
      <c r="J2811" s="9">
        <v>514.5</v>
      </c>
      <c r="K2811" s="179">
        <v>444.40000000000146</v>
      </c>
      <c r="L2811" s="9">
        <v>308.09999999999854</v>
      </c>
      <c r="M2811" s="9">
        <v>238.2</v>
      </c>
      <c r="P2811" s="65">
        <f t="shared" si="72"/>
        <v>1505.2</v>
      </c>
      <c r="R2811" t="s">
        <v>282</v>
      </c>
    </row>
    <row r="2812" spans="1:21" ht="15">
      <c r="A2812" s="28" t="s">
        <v>275</v>
      </c>
      <c r="B2812" s="61" t="s">
        <v>655</v>
      </c>
      <c r="E2812" s="9" t="s">
        <v>277</v>
      </c>
      <c r="F2812" s="9" t="s">
        <v>277</v>
      </c>
      <c r="G2812" s="9" t="s">
        <v>277</v>
      </c>
      <c r="H2812" s="9">
        <v>399.80000000000109</v>
      </c>
      <c r="I2812" s="9">
        <v>0</v>
      </c>
      <c r="J2812" s="9">
        <v>355.89999999999873</v>
      </c>
      <c r="K2812" s="9">
        <v>152</v>
      </c>
      <c r="L2812" s="9">
        <v>256.89999999999873</v>
      </c>
      <c r="M2812" s="9">
        <v>328.09999999999997</v>
      </c>
      <c r="P2812" s="65">
        <f t="shared" ref="P2812:P2843" si="73">SUM(E2812:M2812)</f>
        <v>1492.6999999999985</v>
      </c>
    </row>
    <row r="2813" spans="1:21" ht="15">
      <c r="A2813" s="28" t="s">
        <v>276</v>
      </c>
      <c r="B2813" s="61" t="s">
        <v>654</v>
      </c>
      <c r="E2813" s="9" t="s">
        <v>277</v>
      </c>
      <c r="F2813" s="9" t="s">
        <v>277</v>
      </c>
      <c r="G2813" s="9" t="s">
        <v>277</v>
      </c>
      <c r="H2813" s="9">
        <v>301.69999999999982</v>
      </c>
      <c r="I2813" s="9">
        <v>0</v>
      </c>
      <c r="J2813" s="179">
        <v>571.19999999999982</v>
      </c>
      <c r="K2813" s="179">
        <v>398.90000000000055</v>
      </c>
      <c r="L2813" s="9">
        <v>100.10000000000036</v>
      </c>
      <c r="M2813" s="9">
        <v>115.7</v>
      </c>
      <c r="P2813" s="65">
        <f t="shared" si="73"/>
        <v>1487.6000000000006</v>
      </c>
      <c r="R2813" t="s">
        <v>315</v>
      </c>
    </row>
    <row r="2814" spans="1:21" ht="15">
      <c r="A2814" s="28" t="s">
        <v>602</v>
      </c>
      <c r="B2814" s="61" t="s">
        <v>144</v>
      </c>
      <c r="E2814" s="9" t="s">
        <v>277</v>
      </c>
      <c r="F2814" s="175">
        <v>356.3</v>
      </c>
      <c r="G2814" s="179">
        <v>347.85</v>
      </c>
      <c r="H2814" s="9">
        <v>218.80000000000109</v>
      </c>
      <c r="I2814" s="9">
        <v>0</v>
      </c>
      <c r="J2814" s="9">
        <v>354</v>
      </c>
      <c r="K2814" s="9">
        <v>174</v>
      </c>
      <c r="L2814" s="9" t="s">
        <v>277</v>
      </c>
      <c r="M2814" s="9" t="s">
        <v>277</v>
      </c>
      <c r="P2814" s="65">
        <f t="shared" si="73"/>
        <v>1450.9500000000012</v>
      </c>
      <c r="R2814" t="s">
        <v>331</v>
      </c>
    </row>
    <row r="2815" spans="1:21" ht="15">
      <c r="A2815" s="28" t="s">
        <v>603</v>
      </c>
      <c r="B2815" s="61" t="s">
        <v>620</v>
      </c>
      <c r="E2815" s="9" t="s">
        <v>277</v>
      </c>
      <c r="F2815" s="9" t="s">
        <v>277</v>
      </c>
      <c r="G2815" s="9" t="s">
        <v>277</v>
      </c>
      <c r="H2815" s="9">
        <v>200.60000000000036</v>
      </c>
      <c r="I2815" s="9">
        <v>0</v>
      </c>
      <c r="J2815" s="9">
        <v>426.40000000000055</v>
      </c>
      <c r="K2815" s="179">
        <v>346.99999999999909</v>
      </c>
      <c r="L2815" s="9">
        <v>277.900000000001</v>
      </c>
      <c r="M2815" s="9">
        <v>156.70000000000002</v>
      </c>
      <c r="P2815" s="65">
        <f t="shared" si="73"/>
        <v>1408.600000000001</v>
      </c>
      <c r="R2815" t="s">
        <v>287</v>
      </c>
    </row>
    <row r="2816" spans="1:21" ht="15">
      <c r="A2816" s="28" t="s">
        <v>604</v>
      </c>
      <c r="B2816" s="226" t="s">
        <v>1576</v>
      </c>
      <c r="C2816" s="3"/>
      <c r="D2816" s="3"/>
      <c r="E2816" s="9" t="s">
        <v>277</v>
      </c>
      <c r="F2816" s="9" t="s">
        <v>277</v>
      </c>
      <c r="G2816" s="9" t="s">
        <v>277</v>
      </c>
      <c r="H2816" s="9" t="s">
        <v>277</v>
      </c>
      <c r="I2816" s="9">
        <v>0</v>
      </c>
      <c r="J2816" s="9">
        <v>367.5</v>
      </c>
      <c r="K2816" s="9">
        <v>269.70000000000073</v>
      </c>
      <c r="L2816" s="9">
        <v>352.50000000000091</v>
      </c>
      <c r="M2816" s="179">
        <v>413</v>
      </c>
      <c r="P2816" s="65">
        <f t="shared" si="73"/>
        <v>1402.7000000000016</v>
      </c>
      <c r="R2816" t="s">
        <v>291</v>
      </c>
    </row>
    <row r="2817" spans="1:18" ht="15">
      <c r="A2817" s="28" t="s">
        <v>606</v>
      </c>
      <c r="B2817" s="61" t="s">
        <v>616</v>
      </c>
      <c r="E2817" s="9" t="s">
        <v>277</v>
      </c>
      <c r="F2817" s="9" t="s">
        <v>277</v>
      </c>
      <c r="G2817" s="9" t="s">
        <v>277</v>
      </c>
      <c r="H2817" s="179">
        <v>442.80000000000018</v>
      </c>
      <c r="I2817" s="9">
        <v>0</v>
      </c>
      <c r="J2817" s="9">
        <v>388.50000000000182</v>
      </c>
      <c r="K2817" s="9">
        <v>169.49999999999909</v>
      </c>
      <c r="L2817" s="9">
        <v>366.30000000000473</v>
      </c>
      <c r="M2817" s="9">
        <v>13.1</v>
      </c>
      <c r="P2817" s="65">
        <f t="shared" si="73"/>
        <v>1380.2000000000057</v>
      </c>
      <c r="R2817" t="s">
        <v>286</v>
      </c>
    </row>
    <row r="2818" spans="1:18" ht="15">
      <c r="A2818" s="28" t="s">
        <v>612</v>
      </c>
      <c r="B2818" s="61" t="s">
        <v>39</v>
      </c>
      <c r="E2818" s="174">
        <v>253.2</v>
      </c>
      <c r="F2818" s="179">
        <v>254.3</v>
      </c>
      <c r="G2818" s="9">
        <v>167.4</v>
      </c>
      <c r="H2818" s="9">
        <v>318.39999999999964</v>
      </c>
      <c r="I2818" s="9">
        <v>0</v>
      </c>
      <c r="J2818" s="9">
        <v>374.90000000000146</v>
      </c>
      <c r="K2818" s="9">
        <v>9.9000000000005457</v>
      </c>
      <c r="L2818" s="9" t="s">
        <v>277</v>
      </c>
      <c r="M2818" s="9" t="s">
        <v>277</v>
      </c>
      <c r="P2818" s="65">
        <f t="shared" si="73"/>
        <v>1378.1000000000017</v>
      </c>
      <c r="R2818" t="s">
        <v>318</v>
      </c>
    </row>
    <row r="2819" spans="1:18" ht="15">
      <c r="A2819" s="28" t="s">
        <v>614</v>
      </c>
      <c r="B2819" s="28" t="s">
        <v>600</v>
      </c>
      <c r="E2819" s="9" t="s">
        <v>277</v>
      </c>
      <c r="F2819" s="9" t="s">
        <v>277</v>
      </c>
      <c r="G2819" s="9" t="s">
        <v>277</v>
      </c>
      <c r="H2819" s="9">
        <v>421.89999999999964</v>
      </c>
      <c r="I2819" s="9">
        <v>0</v>
      </c>
      <c r="J2819" s="9">
        <v>294.5</v>
      </c>
      <c r="K2819" s="9">
        <v>242.30000000000109</v>
      </c>
      <c r="L2819" s="9">
        <v>354.69999999999891</v>
      </c>
      <c r="M2819" s="9">
        <v>51.4</v>
      </c>
      <c r="P2819" s="65">
        <f t="shared" si="73"/>
        <v>1364.7999999999997</v>
      </c>
    </row>
    <row r="2820" spans="1:18" ht="15">
      <c r="A2820" s="28" t="s">
        <v>617</v>
      </c>
      <c r="B2820" s="170" t="s">
        <v>1272</v>
      </c>
      <c r="C2820" s="3"/>
      <c r="D2820" s="3"/>
      <c r="E2820" s="9" t="s">
        <v>277</v>
      </c>
      <c r="F2820" s="9" t="s">
        <v>277</v>
      </c>
      <c r="G2820" s="9" t="s">
        <v>277</v>
      </c>
      <c r="H2820" s="9" t="s">
        <v>277</v>
      </c>
      <c r="I2820" s="9">
        <v>0</v>
      </c>
      <c r="J2820" s="9">
        <v>462.00000000000182</v>
      </c>
      <c r="K2820" s="9">
        <v>264.19999999999891</v>
      </c>
      <c r="L2820" s="174">
        <v>503.5</v>
      </c>
      <c r="M2820" s="9">
        <v>132.4</v>
      </c>
      <c r="P2820" s="65">
        <f t="shared" si="73"/>
        <v>1362.1000000000008</v>
      </c>
      <c r="R2820" t="s">
        <v>299</v>
      </c>
    </row>
    <row r="2821" spans="1:18" ht="15">
      <c r="A2821" s="28" t="s">
        <v>618</v>
      </c>
      <c r="B2821" s="61" t="s">
        <v>629</v>
      </c>
      <c r="E2821" s="9" t="s">
        <v>277</v>
      </c>
      <c r="F2821" s="9" t="s">
        <v>277</v>
      </c>
      <c r="G2821" s="9" t="s">
        <v>277</v>
      </c>
      <c r="H2821" s="9">
        <v>391.20000000000164</v>
      </c>
      <c r="I2821" s="9">
        <v>0</v>
      </c>
      <c r="J2821" s="9">
        <v>296.90000000000055</v>
      </c>
      <c r="K2821" s="9">
        <v>130.69999999999891</v>
      </c>
      <c r="L2821" s="9">
        <v>316.80000000000109</v>
      </c>
      <c r="M2821" s="9">
        <v>205.4</v>
      </c>
      <c r="P2821" s="65">
        <f t="shared" si="73"/>
        <v>1341.0000000000023</v>
      </c>
    </row>
    <row r="2822" spans="1:18" ht="15">
      <c r="A2822" s="28" t="s">
        <v>621</v>
      </c>
      <c r="B2822" s="28" t="s">
        <v>596</v>
      </c>
      <c r="E2822" s="9" t="s">
        <v>277</v>
      </c>
      <c r="F2822" s="9" t="s">
        <v>277</v>
      </c>
      <c r="G2822" s="9" t="s">
        <v>277</v>
      </c>
      <c r="H2822" s="9">
        <v>276.29999999999927</v>
      </c>
      <c r="I2822" s="9">
        <v>0</v>
      </c>
      <c r="J2822" s="9">
        <v>46.500000000000909</v>
      </c>
      <c r="K2822" s="9">
        <v>338.90000000000146</v>
      </c>
      <c r="L2822" s="9">
        <v>357.5</v>
      </c>
      <c r="M2822" s="9">
        <v>316.60000000000002</v>
      </c>
      <c r="P2822" s="65">
        <f t="shared" si="73"/>
        <v>1335.8000000000015</v>
      </c>
    </row>
    <row r="2823" spans="1:18" ht="15">
      <c r="A2823" s="28" t="s">
        <v>623</v>
      </c>
      <c r="B2823" s="61" t="s">
        <v>631</v>
      </c>
      <c r="E2823" s="9" t="s">
        <v>277</v>
      </c>
      <c r="F2823" s="9" t="s">
        <v>277</v>
      </c>
      <c r="G2823" s="9" t="s">
        <v>277</v>
      </c>
      <c r="H2823" s="9">
        <v>145.50000000000091</v>
      </c>
      <c r="I2823" s="9">
        <v>0</v>
      </c>
      <c r="J2823" s="9">
        <v>526.70000000000073</v>
      </c>
      <c r="K2823" s="62" t="s">
        <v>278</v>
      </c>
      <c r="L2823" s="9">
        <v>373.99999999999909</v>
      </c>
      <c r="M2823" s="9">
        <v>287.60000000000002</v>
      </c>
      <c r="P2823" s="65">
        <f t="shared" si="73"/>
        <v>1333.8000000000006</v>
      </c>
    </row>
    <row r="2824" spans="1:18" ht="15">
      <c r="A2824" s="28" t="s">
        <v>628</v>
      </c>
      <c r="B2824" s="226" t="s">
        <v>1580</v>
      </c>
      <c r="C2824" s="3"/>
      <c r="D2824" s="3"/>
      <c r="E2824" s="9" t="s">
        <v>277</v>
      </c>
      <c r="F2824" s="9" t="s">
        <v>277</v>
      </c>
      <c r="G2824" s="9" t="s">
        <v>277</v>
      </c>
      <c r="H2824" s="9" t="s">
        <v>277</v>
      </c>
      <c r="I2824" s="9">
        <v>0</v>
      </c>
      <c r="J2824" s="9">
        <v>348.99999999999818</v>
      </c>
      <c r="K2824" s="174">
        <v>550.79999999999927</v>
      </c>
      <c r="L2824" s="9">
        <v>174.89999999999964</v>
      </c>
      <c r="M2824" s="9">
        <v>211.5</v>
      </c>
      <c r="P2824" s="65">
        <f t="shared" si="73"/>
        <v>1286.1999999999971</v>
      </c>
      <c r="R2824" t="s">
        <v>299</v>
      </c>
    </row>
    <row r="2825" spans="1:18" ht="15">
      <c r="A2825" s="28" t="s">
        <v>632</v>
      </c>
      <c r="B2825" s="170" t="s">
        <v>1279</v>
      </c>
      <c r="C2825" s="3"/>
      <c r="D2825" s="3"/>
      <c r="E2825" s="9" t="s">
        <v>277</v>
      </c>
      <c r="F2825" s="9" t="s">
        <v>277</v>
      </c>
      <c r="G2825" s="9" t="s">
        <v>277</v>
      </c>
      <c r="H2825" s="9" t="s">
        <v>277</v>
      </c>
      <c r="I2825" s="9">
        <v>0</v>
      </c>
      <c r="J2825" s="9">
        <v>461.79999999999836</v>
      </c>
      <c r="K2825" s="9">
        <v>62.400000000000546</v>
      </c>
      <c r="L2825" s="9">
        <v>389</v>
      </c>
      <c r="M2825" s="9">
        <v>317.60000000000002</v>
      </c>
      <c r="P2825" s="65">
        <f t="shared" si="73"/>
        <v>1230.7999999999988</v>
      </c>
    </row>
    <row r="2826" spans="1:18" ht="15">
      <c r="A2826" s="28" t="s">
        <v>633</v>
      </c>
      <c r="B2826" s="181" t="s">
        <v>1286</v>
      </c>
      <c r="C2826" s="3"/>
      <c r="D2826" s="3"/>
      <c r="E2826" s="9" t="s">
        <v>277</v>
      </c>
      <c r="F2826" s="9" t="s">
        <v>277</v>
      </c>
      <c r="G2826" s="9" t="s">
        <v>277</v>
      </c>
      <c r="H2826" s="9" t="s">
        <v>277</v>
      </c>
      <c r="I2826" s="9">
        <v>0</v>
      </c>
      <c r="J2826" s="179">
        <v>580.00000000000273</v>
      </c>
      <c r="K2826" s="9">
        <v>129.69999999999982</v>
      </c>
      <c r="L2826" s="9">
        <v>357</v>
      </c>
      <c r="M2826" s="9">
        <v>148.80000000000001</v>
      </c>
      <c r="P2826" s="65">
        <f t="shared" si="73"/>
        <v>1215.5000000000025</v>
      </c>
      <c r="R2826" t="s">
        <v>341</v>
      </c>
    </row>
    <row r="2827" spans="1:18" ht="15">
      <c r="A2827" s="28" t="s">
        <v>634</v>
      </c>
      <c r="B2827" s="170" t="s">
        <v>1281</v>
      </c>
      <c r="C2827" s="3"/>
      <c r="D2827" s="3"/>
      <c r="E2827" s="9" t="s">
        <v>277</v>
      </c>
      <c r="F2827" s="9" t="s">
        <v>277</v>
      </c>
      <c r="G2827" s="9" t="s">
        <v>277</v>
      </c>
      <c r="H2827" s="9" t="s">
        <v>277</v>
      </c>
      <c r="I2827" s="9">
        <v>0</v>
      </c>
      <c r="J2827" s="9">
        <v>487.30000000000109</v>
      </c>
      <c r="K2827" s="9">
        <v>190.39999999999964</v>
      </c>
      <c r="L2827" s="9">
        <v>407.69999999999891</v>
      </c>
      <c r="M2827" s="9">
        <v>122.5</v>
      </c>
      <c r="P2827" s="65">
        <f t="shared" si="73"/>
        <v>1207.8999999999996</v>
      </c>
    </row>
    <row r="2828" spans="1:18" ht="15">
      <c r="A2828" s="28" t="s">
        <v>639</v>
      </c>
      <c r="B2828" s="61" t="s">
        <v>19</v>
      </c>
      <c r="E2828" s="9">
        <v>130.6</v>
      </c>
      <c r="F2828" s="9">
        <v>164.4</v>
      </c>
      <c r="G2828" s="9">
        <v>197.7</v>
      </c>
      <c r="H2828" s="9">
        <v>285.80000000000018</v>
      </c>
      <c r="I2828" s="9">
        <v>0</v>
      </c>
      <c r="J2828" s="9">
        <v>416.30000000000109</v>
      </c>
      <c r="K2828" s="9" t="s">
        <v>277</v>
      </c>
      <c r="L2828" s="9" t="s">
        <v>277</v>
      </c>
      <c r="M2828" s="9" t="s">
        <v>277</v>
      </c>
      <c r="P2828" s="65">
        <f t="shared" si="73"/>
        <v>1194.8000000000013</v>
      </c>
    </row>
    <row r="2829" spans="1:18" ht="15">
      <c r="A2829" s="28" t="s">
        <v>647</v>
      </c>
      <c r="B2829" s="170" t="s">
        <v>1284</v>
      </c>
      <c r="C2829" s="3"/>
      <c r="D2829" s="3"/>
      <c r="E2829" s="9" t="s">
        <v>277</v>
      </c>
      <c r="F2829" s="9" t="s">
        <v>277</v>
      </c>
      <c r="G2829" s="9" t="s">
        <v>277</v>
      </c>
      <c r="H2829" s="9" t="s">
        <v>277</v>
      </c>
      <c r="I2829" s="9">
        <v>0</v>
      </c>
      <c r="J2829" s="9">
        <v>422.59999999999945</v>
      </c>
      <c r="K2829" s="9">
        <v>164.60000000000127</v>
      </c>
      <c r="L2829" s="9">
        <v>265.49999999999818</v>
      </c>
      <c r="M2829" s="9">
        <v>341.2</v>
      </c>
      <c r="P2829" s="65">
        <f t="shared" si="73"/>
        <v>1193.899999999999</v>
      </c>
    </row>
    <row r="2830" spans="1:18" ht="15">
      <c r="A2830" s="28" t="s">
        <v>651</v>
      </c>
      <c r="B2830" s="226" t="s">
        <v>1584</v>
      </c>
      <c r="C2830" s="3"/>
      <c r="D2830" s="3"/>
      <c r="E2830" s="9" t="s">
        <v>277</v>
      </c>
      <c r="F2830" s="9" t="s">
        <v>277</v>
      </c>
      <c r="G2830" s="9" t="s">
        <v>277</v>
      </c>
      <c r="H2830" s="9" t="s">
        <v>277</v>
      </c>
      <c r="I2830" s="9">
        <v>0</v>
      </c>
      <c r="J2830" s="9">
        <v>335.99999999999909</v>
      </c>
      <c r="K2830" s="9">
        <v>263.19999999999982</v>
      </c>
      <c r="L2830" s="9">
        <v>434.40000000000055</v>
      </c>
      <c r="M2830" s="9">
        <v>156.9</v>
      </c>
      <c r="P2830" s="65">
        <f t="shared" si="73"/>
        <v>1190.4999999999995</v>
      </c>
    </row>
    <row r="2831" spans="1:18" ht="15">
      <c r="A2831" s="28" t="s">
        <v>652</v>
      </c>
      <c r="B2831" s="61" t="s">
        <v>648</v>
      </c>
      <c r="E2831" s="9" t="s">
        <v>277</v>
      </c>
      <c r="F2831" s="9" t="s">
        <v>277</v>
      </c>
      <c r="G2831" s="9" t="s">
        <v>277</v>
      </c>
      <c r="H2831" s="9">
        <v>202.10000000000127</v>
      </c>
      <c r="I2831" s="9">
        <v>0</v>
      </c>
      <c r="J2831" s="9">
        <v>245.00000000000182</v>
      </c>
      <c r="K2831" s="9">
        <v>290.79999999999836</v>
      </c>
      <c r="L2831" s="9">
        <v>355.49999999999909</v>
      </c>
      <c r="M2831" s="9">
        <v>96.5</v>
      </c>
      <c r="P2831" s="65">
        <f t="shared" si="73"/>
        <v>1189.9000000000005</v>
      </c>
    </row>
    <row r="2832" spans="1:18" ht="15">
      <c r="A2832" s="28" t="s">
        <v>653</v>
      </c>
      <c r="B2832" s="226" t="s">
        <v>1617</v>
      </c>
      <c r="C2832" s="3"/>
      <c r="D2832" s="3"/>
      <c r="E2832" s="9" t="s">
        <v>277</v>
      </c>
      <c r="F2832" s="9" t="s">
        <v>277</v>
      </c>
      <c r="G2832" s="9" t="s">
        <v>277</v>
      </c>
      <c r="H2832" s="9" t="s">
        <v>277</v>
      </c>
      <c r="I2832" s="9">
        <v>0</v>
      </c>
      <c r="J2832" s="9" t="s">
        <v>277</v>
      </c>
      <c r="K2832" s="175">
        <v>489.45000000000073</v>
      </c>
      <c r="L2832" s="9">
        <v>302.50000000000091</v>
      </c>
      <c r="M2832" s="179">
        <v>391</v>
      </c>
      <c r="P2832" s="65">
        <f t="shared" si="73"/>
        <v>1182.9500000000016</v>
      </c>
      <c r="R2832" t="s">
        <v>317</v>
      </c>
    </row>
    <row r="2833" spans="1:18" ht="15">
      <c r="A2833" s="28" t="s">
        <v>658</v>
      </c>
      <c r="B2833" s="226" t="s">
        <v>1581</v>
      </c>
      <c r="C2833" s="3"/>
      <c r="D2833" s="3"/>
      <c r="E2833" s="9" t="s">
        <v>277</v>
      </c>
      <c r="F2833" s="9" t="s">
        <v>277</v>
      </c>
      <c r="G2833" s="9" t="s">
        <v>277</v>
      </c>
      <c r="H2833" s="9" t="s">
        <v>277</v>
      </c>
      <c r="I2833" s="9">
        <v>0</v>
      </c>
      <c r="J2833" s="9">
        <v>424.89999999999964</v>
      </c>
      <c r="K2833" s="9">
        <v>212.99999999999818</v>
      </c>
      <c r="L2833" s="9">
        <v>410.90000000000146</v>
      </c>
      <c r="M2833" s="9">
        <v>124.5</v>
      </c>
      <c r="P2833" s="65">
        <f t="shared" si="73"/>
        <v>1173.2999999999993</v>
      </c>
    </row>
    <row r="2834" spans="1:18" ht="15">
      <c r="A2834" s="28" t="s">
        <v>659</v>
      </c>
      <c r="B2834" s="226" t="s">
        <v>1587</v>
      </c>
      <c r="C2834" s="3"/>
      <c r="D2834" s="3"/>
      <c r="E2834" s="9" t="s">
        <v>277</v>
      </c>
      <c r="F2834" s="9" t="s">
        <v>277</v>
      </c>
      <c r="G2834" s="9" t="s">
        <v>277</v>
      </c>
      <c r="H2834" s="9" t="s">
        <v>277</v>
      </c>
      <c r="I2834" s="9">
        <v>0</v>
      </c>
      <c r="J2834" s="9">
        <v>416.00000000000091</v>
      </c>
      <c r="K2834" s="9">
        <v>110.99999999999909</v>
      </c>
      <c r="L2834" s="9">
        <v>404.69999999999527</v>
      </c>
      <c r="M2834" s="9">
        <v>206.4</v>
      </c>
      <c r="P2834" s="65">
        <f t="shared" si="73"/>
        <v>1138.0999999999954</v>
      </c>
    </row>
    <row r="2835" spans="1:18" ht="15">
      <c r="A2835" s="28" t="s">
        <v>660</v>
      </c>
      <c r="B2835" s="170" t="s">
        <v>1283</v>
      </c>
      <c r="C2835" s="3"/>
      <c r="D2835" s="3"/>
      <c r="E2835" s="9" t="s">
        <v>277</v>
      </c>
      <c r="F2835" s="9" t="s">
        <v>277</v>
      </c>
      <c r="G2835" s="9" t="s">
        <v>277</v>
      </c>
      <c r="H2835" s="9" t="s">
        <v>277</v>
      </c>
      <c r="I2835" s="9">
        <v>0</v>
      </c>
      <c r="J2835" s="9">
        <v>448.39999999999873</v>
      </c>
      <c r="K2835" s="9">
        <v>217.800000000002</v>
      </c>
      <c r="L2835" s="9">
        <v>272.80000000000109</v>
      </c>
      <c r="M2835" s="9">
        <v>156.5</v>
      </c>
      <c r="P2835" s="65">
        <f t="shared" si="73"/>
        <v>1095.5000000000018</v>
      </c>
    </row>
    <row r="2836" spans="1:18" ht="15">
      <c r="A2836" s="28" t="s">
        <v>662</v>
      </c>
      <c r="B2836" s="226" t="s">
        <v>1579</v>
      </c>
      <c r="C2836" s="3"/>
      <c r="D2836" s="3"/>
      <c r="E2836" s="9" t="s">
        <v>277</v>
      </c>
      <c r="F2836" s="9" t="s">
        <v>277</v>
      </c>
      <c r="G2836" s="9" t="s">
        <v>277</v>
      </c>
      <c r="H2836" s="9" t="s">
        <v>277</v>
      </c>
      <c r="I2836" s="9">
        <v>0</v>
      </c>
      <c r="J2836" s="9">
        <v>345.29999999999927</v>
      </c>
      <c r="K2836" s="9">
        <v>91.799999999999272</v>
      </c>
      <c r="L2836" s="9">
        <v>294.10000000000036</v>
      </c>
      <c r="M2836" s="9">
        <v>342.9</v>
      </c>
      <c r="P2836" s="65">
        <f t="shared" si="73"/>
        <v>1074.099999999999</v>
      </c>
    </row>
    <row r="2837" spans="1:18" ht="15">
      <c r="A2837" s="28" t="s">
        <v>663</v>
      </c>
      <c r="B2837" s="61" t="s">
        <v>29</v>
      </c>
      <c r="E2837" s="179">
        <v>204.7</v>
      </c>
      <c r="F2837" s="9">
        <v>209.4</v>
      </c>
      <c r="G2837" s="9">
        <v>263.7</v>
      </c>
      <c r="H2837" s="9" t="s">
        <v>277</v>
      </c>
      <c r="I2837" s="9">
        <v>0</v>
      </c>
      <c r="J2837" s="9">
        <v>378.5</v>
      </c>
      <c r="K2837" s="9" t="s">
        <v>277</v>
      </c>
      <c r="L2837" s="9" t="s">
        <v>277</v>
      </c>
      <c r="M2837" s="9" t="s">
        <v>277</v>
      </c>
      <c r="P2837" s="65">
        <f t="shared" si="73"/>
        <v>1056.3</v>
      </c>
      <c r="R2837" t="s">
        <v>291</v>
      </c>
    </row>
    <row r="2838" spans="1:18" ht="15">
      <c r="A2838" s="28" t="s">
        <v>664</v>
      </c>
      <c r="B2838" s="226" t="s">
        <v>1596</v>
      </c>
      <c r="C2838" s="3"/>
      <c r="D2838" s="3"/>
      <c r="E2838" s="9" t="s">
        <v>277</v>
      </c>
      <c r="F2838" s="9" t="s">
        <v>277</v>
      </c>
      <c r="G2838" s="9" t="s">
        <v>277</v>
      </c>
      <c r="H2838" s="9" t="s">
        <v>277</v>
      </c>
      <c r="I2838" s="9">
        <v>0</v>
      </c>
      <c r="J2838" s="9" t="s">
        <v>277</v>
      </c>
      <c r="K2838" s="9">
        <v>324.70000000000073</v>
      </c>
      <c r="L2838" s="9">
        <v>435.00000000000182</v>
      </c>
      <c r="M2838" s="9">
        <v>285.89999999999998</v>
      </c>
      <c r="P2838" s="65">
        <f t="shared" si="73"/>
        <v>1045.6000000000026</v>
      </c>
    </row>
    <row r="2839" spans="1:18" ht="15">
      <c r="A2839" s="28" t="s">
        <v>667</v>
      </c>
      <c r="B2839" s="28" t="s">
        <v>601</v>
      </c>
      <c r="E2839" s="9" t="s">
        <v>277</v>
      </c>
      <c r="F2839" s="9" t="s">
        <v>277</v>
      </c>
      <c r="G2839" s="9" t="s">
        <v>277</v>
      </c>
      <c r="H2839" s="9">
        <v>256.300000000002</v>
      </c>
      <c r="I2839" s="9">
        <v>0</v>
      </c>
      <c r="J2839" s="9">
        <v>254.89999999999782</v>
      </c>
      <c r="K2839" s="9">
        <v>114.30000000000018</v>
      </c>
      <c r="L2839" s="9">
        <v>398.100000000004</v>
      </c>
      <c r="M2839" s="9" t="s">
        <v>277</v>
      </c>
      <c r="P2839" s="65">
        <f t="shared" si="73"/>
        <v>1023.600000000004</v>
      </c>
    </row>
    <row r="2840" spans="1:18" ht="15">
      <c r="A2840" s="28" t="s">
        <v>726</v>
      </c>
      <c r="B2840" s="61" t="s">
        <v>615</v>
      </c>
      <c r="E2840" s="9" t="s">
        <v>277</v>
      </c>
      <c r="F2840" s="9" t="s">
        <v>277</v>
      </c>
      <c r="G2840" s="9" t="s">
        <v>277</v>
      </c>
      <c r="H2840" s="9">
        <v>232.39999999999873</v>
      </c>
      <c r="I2840" s="9">
        <v>0</v>
      </c>
      <c r="J2840" s="9">
        <v>365</v>
      </c>
      <c r="K2840" s="9">
        <v>109.99999999999818</v>
      </c>
      <c r="L2840" s="9">
        <v>180</v>
      </c>
      <c r="M2840" s="9">
        <v>114.4</v>
      </c>
      <c r="P2840" s="65">
        <f t="shared" si="73"/>
        <v>1001.7999999999969</v>
      </c>
    </row>
    <row r="2841" spans="1:18" ht="15">
      <c r="A2841" s="28" t="s">
        <v>727</v>
      </c>
      <c r="B2841" s="226" t="s">
        <v>1591</v>
      </c>
      <c r="C2841" s="3"/>
      <c r="D2841" s="3"/>
      <c r="E2841" s="9" t="s">
        <v>277</v>
      </c>
      <c r="F2841" s="9" t="s">
        <v>277</v>
      </c>
      <c r="G2841" s="9" t="s">
        <v>277</v>
      </c>
      <c r="H2841" s="9" t="s">
        <v>277</v>
      </c>
      <c r="I2841" s="9">
        <v>0</v>
      </c>
      <c r="J2841" s="9" t="s">
        <v>277</v>
      </c>
      <c r="K2841" s="9">
        <v>322.59999999999945</v>
      </c>
      <c r="L2841" s="9">
        <v>448.79999999999927</v>
      </c>
      <c r="M2841" s="9">
        <v>217.6</v>
      </c>
      <c r="P2841" s="65">
        <f t="shared" si="73"/>
        <v>988.99999999999875</v>
      </c>
    </row>
    <row r="2842" spans="1:18" ht="15">
      <c r="A2842" s="28" t="s">
        <v>728</v>
      </c>
      <c r="B2842" s="61" t="s">
        <v>622</v>
      </c>
      <c r="E2842" s="9" t="s">
        <v>277</v>
      </c>
      <c r="F2842" s="9" t="s">
        <v>277</v>
      </c>
      <c r="G2842" s="9" t="s">
        <v>277</v>
      </c>
      <c r="H2842" s="9">
        <v>232.65000000000146</v>
      </c>
      <c r="I2842" s="9">
        <v>0</v>
      </c>
      <c r="J2842" s="9">
        <v>245.00000000000091</v>
      </c>
      <c r="K2842" s="9">
        <v>132.60000000000036</v>
      </c>
      <c r="L2842" s="9">
        <v>349.79999999999836</v>
      </c>
      <c r="M2842" s="9" t="s">
        <v>277</v>
      </c>
      <c r="P2842" s="65">
        <f t="shared" si="73"/>
        <v>960.05000000000109</v>
      </c>
    </row>
    <row r="2843" spans="1:18" ht="15">
      <c r="A2843" s="28" t="s">
        <v>729</v>
      </c>
      <c r="B2843" s="170" t="s">
        <v>1269</v>
      </c>
      <c r="C2843" s="3"/>
      <c r="D2843" s="3"/>
      <c r="E2843" s="9" t="s">
        <v>277</v>
      </c>
      <c r="F2843" s="9" t="s">
        <v>277</v>
      </c>
      <c r="G2843" s="9" t="s">
        <v>277</v>
      </c>
      <c r="H2843" s="9" t="s">
        <v>277</v>
      </c>
      <c r="I2843" s="9">
        <v>0</v>
      </c>
      <c r="J2843" s="9">
        <v>430</v>
      </c>
      <c r="K2843" s="9">
        <v>76.19999999999709</v>
      </c>
      <c r="L2843" s="9">
        <v>339.14999999999873</v>
      </c>
      <c r="M2843" s="9">
        <v>101.3</v>
      </c>
      <c r="P2843" s="65">
        <f t="shared" si="73"/>
        <v>946.64999999999577</v>
      </c>
    </row>
    <row r="2844" spans="1:18" ht="15">
      <c r="A2844" s="28" t="s">
        <v>730</v>
      </c>
      <c r="B2844" s="170" t="s">
        <v>1277</v>
      </c>
      <c r="C2844" s="3"/>
      <c r="D2844" s="3"/>
      <c r="E2844" s="9" t="s">
        <v>277</v>
      </c>
      <c r="F2844" s="9" t="s">
        <v>277</v>
      </c>
      <c r="G2844" s="9" t="s">
        <v>277</v>
      </c>
      <c r="H2844" s="9" t="s">
        <v>277</v>
      </c>
      <c r="I2844" s="9">
        <v>0</v>
      </c>
      <c r="J2844" s="9">
        <v>392.49999999999818</v>
      </c>
      <c r="K2844" s="9">
        <v>178.59999999999764</v>
      </c>
      <c r="L2844" s="9">
        <v>325.50000000000546</v>
      </c>
      <c r="M2844" s="9">
        <v>42</v>
      </c>
      <c r="P2844" s="65">
        <f t="shared" ref="P2844:P2875" si="74">SUM(E2844:M2844)</f>
        <v>938.60000000000127</v>
      </c>
    </row>
    <row r="2845" spans="1:18" ht="15">
      <c r="A2845" s="28" t="s">
        <v>731</v>
      </c>
      <c r="B2845" s="226" t="s">
        <v>1583</v>
      </c>
      <c r="C2845" s="3"/>
      <c r="D2845" s="3"/>
      <c r="E2845" s="9" t="s">
        <v>277</v>
      </c>
      <c r="F2845" s="9" t="s">
        <v>277</v>
      </c>
      <c r="G2845" s="9" t="s">
        <v>277</v>
      </c>
      <c r="H2845" s="9" t="s">
        <v>277</v>
      </c>
      <c r="I2845" s="9">
        <v>0</v>
      </c>
      <c r="J2845" s="9">
        <v>357.30000000000109</v>
      </c>
      <c r="K2845" s="9">
        <v>7.6999999999989086</v>
      </c>
      <c r="L2845" s="9">
        <v>333.89999999999691</v>
      </c>
      <c r="M2845" s="9">
        <v>222.9</v>
      </c>
      <c r="P2845" s="65">
        <f t="shared" si="74"/>
        <v>921.79999999999688</v>
      </c>
    </row>
    <row r="2846" spans="1:18" ht="15">
      <c r="A2846" s="28" t="s">
        <v>732</v>
      </c>
      <c r="B2846" s="170" t="s">
        <v>1278</v>
      </c>
      <c r="C2846" s="3"/>
      <c r="D2846" s="3"/>
      <c r="E2846" s="9" t="s">
        <v>277</v>
      </c>
      <c r="F2846" s="9" t="s">
        <v>277</v>
      </c>
      <c r="G2846" s="9" t="s">
        <v>277</v>
      </c>
      <c r="H2846" s="9" t="s">
        <v>277</v>
      </c>
      <c r="I2846" s="9">
        <v>0</v>
      </c>
      <c r="J2846" s="9">
        <v>279.29999999999927</v>
      </c>
      <c r="K2846" s="9">
        <v>219.50000000000091</v>
      </c>
      <c r="L2846" s="9">
        <v>295.50000000000182</v>
      </c>
      <c r="M2846" s="9">
        <v>82.7</v>
      </c>
      <c r="P2846" s="65">
        <f t="shared" si="74"/>
        <v>877.00000000000205</v>
      </c>
    </row>
    <row r="2847" spans="1:18" ht="15">
      <c r="A2847" s="28" t="s">
        <v>733</v>
      </c>
      <c r="B2847" s="61" t="s">
        <v>155</v>
      </c>
      <c r="E2847" s="9" t="s">
        <v>277</v>
      </c>
      <c r="F2847" s="9" t="s">
        <v>277</v>
      </c>
      <c r="G2847" s="9">
        <v>223.25</v>
      </c>
      <c r="H2847" s="9">
        <v>185.09999999999854</v>
      </c>
      <c r="I2847" s="9">
        <v>0</v>
      </c>
      <c r="J2847" s="9">
        <v>318.50000000000091</v>
      </c>
      <c r="K2847" s="9">
        <v>141.80000000000018</v>
      </c>
      <c r="L2847" s="9" t="s">
        <v>277</v>
      </c>
      <c r="M2847" s="9" t="s">
        <v>277</v>
      </c>
      <c r="P2847" s="65">
        <f t="shared" si="74"/>
        <v>868.64999999999964</v>
      </c>
    </row>
    <row r="2848" spans="1:18" ht="15">
      <c r="A2848" s="28" t="s">
        <v>734</v>
      </c>
      <c r="B2848" s="61" t="s">
        <v>2086</v>
      </c>
      <c r="C2848" s="3"/>
      <c r="D2848" s="3"/>
      <c r="E2848" s="9" t="s">
        <v>277</v>
      </c>
      <c r="F2848" s="9" t="s">
        <v>277</v>
      </c>
      <c r="G2848" s="9" t="s">
        <v>277</v>
      </c>
      <c r="H2848" s="9" t="s">
        <v>277</v>
      </c>
      <c r="I2848" s="9">
        <v>0</v>
      </c>
      <c r="J2848" s="9" t="s">
        <v>277</v>
      </c>
      <c r="K2848" s="9" t="s">
        <v>277</v>
      </c>
      <c r="L2848" s="9">
        <v>312.69999999999982</v>
      </c>
      <c r="M2848" s="174">
        <v>549.75</v>
      </c>
      <c r="N2848" s="65"/>
      <c r="P2848" s="65">
        <f t="shared" si="74"/>
        <v>862.44999999999982</v>
      </c>
      <c r="R2848" t="s">
        <v>299</v>
      </c>
    </row>
    <row r="2849" spans="1:21" ht="15">
      <c r="A2849" s="28" t="s">
        <v>735</v>
      </c>
      <c r="B2849" s="61" t="s">
        <v>4</v>
      </c>
      <c r="E2849" s="9">
        <v>49.5</v>
      </c>
      <c r="F2849" s="9">
        <v>49.5</v>
      </c>
      <c r="G2849" s="9">
        <v>256.3</v>
      </c>
      <c r="H2849" s="179">
        <v>446.79999999999836</v>
      </c>
      <c r="I2849" s="9">
        <v>0</v>
      </c>
      <c r="J2849" s="9" t="s">
        <v>277</v>
      </c>
      <c r="K2849" s="9" t="s">
        <v>277</v>
      </c>
      <c r="L2849" s="9" t="s">
        <v>277</v>
      </c>
      <c r="M2849" s="9" t="s">
        <v>277</v>
      </c>
      <c r="P2849" s="65">
        <f t="shared" si="74"/>
        <v>802.09999999999832</v>
      </c>
      <c r="R2849" t="s">
        <v>291</v>
      </c>
    </row>
    <row r="2850" spans="1:21" ht="15">
      <c r="A2850" s="28" t="s">
        <v>736</v>
      </c>
      <c r="B2850" s="170" t="s">
        <v>1276</v>
      </c>
      <c r="C2850" s="3"/>
      <c r="D2850" s="3"/>
      <c r="E2850" s="9" t="s">
        <v>277</v>
      </c>
      <c r="F2850" s="9" t="s">
        <v>277</v>
      </c>
      <c r="G2850" s="9" t="s">
        <v>277</v>
      </c>
      <c r="H2850" s="9" t="s">
        <v>277</v>
      </c>
      <c r="I2850" s="9">
        <v>0</v>
      </c>
      <c r="J2850" s="9">
        <v>341.10000000000036</v>
      </c>
      <c r="K2850" s="9">
        <v>178.09999999999854</v>
      </c>
      <c r="L2850" s="9">
        <v>276</v>
      </c>
      <c r="M2850" s="9" t="s">
        <v>277</v>
      </c>
      <c r="P2850" s="65">
        <f t="shared" si="74"/>
        <v>795.19999999999891</v>
      </c>
    </row>
    <row r="2851" spans="1:21" ht="15">
      <c r="A2851" s="28" t="s">
        <v>737</v>
      </c>
      <c r="B2851" s="61" t="s">
        <v>2091</v>
      </c>
      <c r="C2851" s="3"/>
      <c r="D2851" s="3"/>
      <c r="E2851" s="9" t="s">
        <v>277</v>
      </c>
      <c r="F2851" s="9" t="s">
        <v>277</v>
      </c>
      <c r="G2851" s="9" t="s">
        <v>277</v>
      </c>
      <c r="H2851" s="9" t="s">
        <v>277</v>
      </c>
      <c r="I2851" s="9">
        <v>0</v>
      </c>
      <c r="J2851" s="9" t="s">
        <v>277</v>
      </c>
      <c r="K2851" s="9" t="s">
        <v>277</v>
      </c>
      <c r="L2851" s="9">
        <v>421.50000000000182</v>
      </c>
      <c r="M2851" s="9">
        <v>355</v>
      </c>
      <c r="N2851" s="65"/>
      <c r="P2851" s="65">
        <f t="shared" si="74"/>
        <v>776.50000000000182</v>
      </c>
    </row>
    <row r="2852" spans="1:21" ht="15">
      <c r="A2852" s="28" t="s">
        <v>738</v>
      </c>
      <c r="B2852" s="226" t="s">
        <v>1593</v>
      </c>
      <c r="C2852" s="3"/>
      <c r="D2852" s="3"/>
      <c r="E2852" s="9" t="s">
        <v>277</v>
      </c>
      <c r="F2852" s="9" t="s">
        <v>277</v>
      </c>
      <c r="G2852" s="9" t="s">
        <v>277</v>
      </c>
      <c r="H2852" s="9" t="s">
        <v>277</v>
      </c>
      <c r="I2852" s="9">
        <v>0</v>
      </c>
      <c r="J2852" s="9" t="s">
        <v>277</v>
      </c>
      <c r="K2852" s="9">
        <v>292.50000000000091</v>
      </c>
      <c r="L2852" s="179">
        <v>465.99999999999602</v>
      </c>
      <c r="M2852" s="9">
        <v>15.5</v>
      </c>
      <c r="P2852" s="65">
        <f t="shared" si="74"/>
        <v>773.99999999999693</v>
      </c>
      <c r="R2852" t="s">
        <v>291</v>
      </c>
    </row>
    <row r="2853" spans="1:21" ht="15">
      <c r="A2853" s="28" t="s">
        <v>739</v>
      </c>
      <c r="B2853" s="226" t="s">
        <v>1575</v>
      </c>
      <c r="C2853" s="3"/>
      <c r="D2853" s="3"/>
      <c r="E2853" s="9" t="s">
        <v>277</v>
      </c>
      <c r="F2853" s="9" t="s">
        <v>277</v>
      </c>
      <c r="G2853" s="9" t="s">
        <v>277</v>
      </c>
      <c r="H2853" s="9" t="s">
        <v>277</v>
      </c>
      <c r="I2853" s="9">
        <v>0</v>
      </c>
      <c r="J2853" s="9">
        <v>250.50000000000091</v>
      </c>
      <c r="K2853" s="9">
        <v>80.000000000000909</v>
      </c>
      <c r="L2853" s="9">
        <v>300.19999999999527</v>
      </c>
      <c r="M2853" s="9">
        <v>143.19999999999999</v>
      </c>
      <c r="P2853" s="65">
        <f t="shared" si="74"/>
        <v>773.89999999999714</v>
      </c>
    </row>
    <row r="2854" spans="1:21" ht="15">
      <c r="A2854" s="28" t="s">
        <v>740</v>
      </c>
      <c r="B2854" s="170" t="s">
        <v>1285</v>
      </c>
      <c r="C2854" s="3"/>
      <c r="D2854" s="3"/>
      <c r="E2854" s="9" t="s">
        <v>277</v>
      </c>
      <c r="F2854" s="9" t="s">
        <v>277</v>
      </c>
      <c r="G2854" s="9" t="s">
        <v>277</v>
      </c>
      <c r="H2854" s="9" t="s">
        <v>277</v>
      </c>
      <c r="I2854" s="9">
        <v>0</v>
      </c>
      <c r="J2854" s="176">
        <v>680.29999999999927</v>
      </c>
      <c r="K2854" s="9">
        <v>71.400000000000546</v>
      </c>
      <c r="L2854" s="9" t="s">
        <v>277</v>
      </c>
      <c r="M2854" s="9" t="s">
        <v>277</v>
      </c>
      <c r="P2854" s="65">
        <f t="shared" si="74"/>
        <v>751.69999999999982</v>
      </c>
      <c r="R2854" t="s">
        <v>280</v>
      </c>
      <c r="U2854" t="s">
        <v>1360</v>
      </c>
    </row>
    <row r="2855" spans="1:21" ht="15">
      <c r="A2855" s="28" t="s">
        <v>741</v>
      </c>
      <c r="B2855" s="226" t="s">
        <v>1590</v>
      </c>
      <c r="C2855" s="3"/>
      <c r="D2855" s="3"/>
      <c r="E2855" s="9" t="s">
        <v>277</v>
      </c>
      <c r="F2855" s="9" t="s">
        <v>277</v>
      </c>
      <c r="G2855" s="9" t="s">
        <v>277</v>
      </c>
      <c r="H2855" s="9" t="s">
        <v>277</v>
      </c>
      <c r="I2855" s="9">
        <v>0</v>
      </c>
      <c r="J2855" s="9" t="s">
        <v>277</v>
      </c>
      <c r="K2855" s="9">
        <v>134.19999999999618</v>
      </c>
      <c r="L2855" s="9">
        <v>396.59999999999854</v>
      </c>
      <c r="M2855" s="9">
        <v>204</v>
      </c>
      <c r="P2855" s="65">
        <f t="shared" si="74"/>
        <v>734.79999999999472</v>
      </c>
    </row>
    <row r="2856" spans="1:21" ht="15">
      <c r="A2856" s="28" t="s">
        <v>742</v>
      </c>
      <c r="B2856" s="170" t="s">
        <v>1268</v>
      </c>
      <c r="C2856" s="3"/>
      <c r="D2856" s="3"/>
      <c r="E2856" s="9" t="s">
        <v>277</v>
      </c>
      <c r="F2856" s="9" t="s">
        <v>277</v>
      </c>
      <c r="G2856" s="9" t="s">
        <v>277</v>
      </c>
      <c r="H2856" s="9" t="s">
        <v>277</v>
      </c>
      <c r="I2856" s="9">
        <v>0</v>
      </c>
      <c r="J2856" s="9">
        <v>303.69999999999982</v>
      </c>
      <c r="K2856" s="9">
        <v>92.899999999998727</v>
      </c>
      <c r="L2856" s="9">
        <v>227.99999999999801</v>
      </c>
      <c r="M2856" s="9">
        <v>104.60000000000001</v>
      </c>
      <c r="P2856" s="65">
        <f t="shared" si="74"/>
        <v>729.19999999999652</v>
      </c>
    </row>
    <row r="2857" spans="1:21" ht="15">
      <c r="A2857" s="28" t="s">
        <v>743</v>
      </c>
      <c r="B2857" s="61" t="s">
        <v>2089</v>
      </c>
      <c r="C2857" s="3"/>
      <c r="D2857" s="3"/>
      <c r="E2857" s="9" t="s">
        <v>277</v>
      </c>
      <c r="F2857" s="9" t="s">
        <v>277</v>
      </c>
      <c r="G2857" s="9" t="s">
        <v>277</v>
      </c>
      <c r="H2857" s="9" t="s">
        <v>277</v>
      </c>
      <c r="I2857" s="9">
        <v>0</v>
      </c>
      <c r="J2857" s="9" t="s">
        <v>277</v>
      </c>
      <c r="K2857" s="9" t="s">
        <v>277</v>
      </c>
      <c r="L2857" s="179">
        <v>455.44999999999709</v>
      </c>
      <c r="M2857" s="9">
        <v>252.1</v>
      </c>
      <c r="N2857" s="65"/>
      <c r="P2857" s="65">
        <f t="shared" si="74"/>
        <v>707.54999999999711</v>
      </c>
      <c r="R2857" t="s">
        <v>292</v>
      </c>
    </row>
    <row r="2858" spans="1:21" ht="15">
      <c r="A2858" s="28" t="s">
        <v>744</v>
      </c>
      <c r="B2858" s="226" t="s">
        <v>1592</v>
      </c>
      <c r="C2858" s="3"/>
      <c r="D2858" s="3"/>
      <c r="E2858" s="9" t="s">
        <v>277</v>
      </c>
      <c r="F2858" s="9" t="s">
        <v>277</v>
      </c>
      <c r="G2858" s="9" t="s">
        <v>277</v>
      </c>
      <c r="H2858" s="9" t="s">
        <v>277</v>
      </c>
      <c r="I2858" s="9">
        <v>0</v>
      </c>
      <c r="J2858" s="9" t="s">
        <v>277</v>
      </c>
      <c r="K2858" s="9">
        <v>225.10000000000036</v>
      </c>
      <c r="L2858" s="9">
        <v>258.00000000000091</v>
      </c>
      <c r="M2858" s="9">
        <v>214</v>
      </c>
      <c r="P2858" s="65">
        <f t="shared" si="74"/>
        <v>697.10000000000127</v>
      </c>
    </row>
    <row r="2859" spans="1:21" ht="15">
      <c r="A2859" s="28" t="s">
        <v>745</v>
      </c>
      <c r="B2859" s="61" t="s">
        <v>179</v>
      </c>
      <c r="C2859" s="3"/>
      <c r="D2859" s="3"/>
      <c r="E2859" s="9" t="s">
        <v>277</v>
      </c>
      <c r="F2859" s="9" t="s">
        <v>277</v>
      </c>
      <c r="G2859" s="9" t="s">
        <v>277</v>
      </c>
      <c r="H2859" s="9" t="s">
        <v>277</v>
      </c>
      <c r="I2859" s="9">
        <v>0</v>
      </c>
      <c r="J2859" s="9" t="s">
        <v>277</v>
      </c>
      <c r="K2859" s="9" t="s">
        <v>277</v>
      </c>
      <c r="L2859" s="9">
        <v>420.10000000000218</v>
      </c>
      <c r="M2859" s="9">
        <v>267</v>
      </c>
      <c r="N2859" s="65"/>
      <c r="P2859" s="65">
        <f t="shared" si="74"/>
        <v>687.10000000000218</v>
      </c>
    </row>
    <row r="2860" spans="1:21" ht="15">
      <c r="A2860" s="28" t="s">
        <v>746</v>
      </c>
      <c r="B2860" s="61" t="s">
        <v>2085</v>
      </c>
      <c r="C2860" s="3"/>
      <c r="D2860" s="3"/>
      <c r="E2860" s="9" t="s">
        <v>277</v>
      </c>
      <c r="F2860" s="9" t="s">
        <v>277</v>
      </c>
      <c r="G2860" s="9" t="s">
        <v>277</v>
      </c>
      <c r="H2860" s="9" t="s">
        <v>277</v>
      </c>
      <c r="I2860" s="9">
        <v>0</v>
      </c>
      <c r="J2860" s="9" t="s">
        <v>277</v>
      </c>
      <c r="K2860" s="9" t="s">
        <v>277</v>
      </c>
      <c r="L2860" s="9">
        <v>285.49999999999727</v>
      </c>
      <c r="M2860" s="9">
        <v>383</v>
      </c>
      <c r="N2860" s="65"/>
      <c r="P2860" s="65">
        <f t="shared" si="74"/>
        <v>668.49999999999727</v>
      </c>
    </row>
    <row r="2861" spans="1:21" ht="15">
      <c r="A2861" s="28" t="s">
        <v>747</v>
      </c>
      <c r="B2861" s="61" t="s">
        <v>2079</v>
      </c>
      <c r="C2861" s="3"/>
      <c r="D2861" s="3"/>
      <c r="E2861" s="9" t="s">
        <v>277</v>
      </c>
      <c r="F2861" s="9" t="s">
        <v>277</v>
      </c>
      <c r="G2861" s="9" t="s">
        <v>277</v>
      </c>
      <c r="H2861" s="9" t="s">
        <v>277</v>
      </c>
      <c r="I2861" s="9">
        <v>0</v>
      </c>
      <c r="J2861" s="9" t="s">
        <v>277</v>
      </c>
      <c r="K2861" s="9" t="s">
        <v>277</v>
      </c>
      <c r="L2861" s="9">
        <v>307.50000000000182</v>
      </c>
      <c r="M2861" s="9">
        <v>333.8</v>
      </c>
      <c r="N2861" s="65"/>
      <c r="P2861" s="65">
        <f t="shared" si="74"/>
        <v>641.30000000000177</v>
      </c>
    </row>
    <row r="2862" spans="1:21" ht="15">
      <c r="A2862" s="28" t="s">
        <v>748</v>
      </c>
      <c r="B2862" s="226" t="s">
        <v>1589</v>
      </c>
      <c r="C2862" s="3"/>
      <c r="D2862" s="3"/>
      <c r="E2862" s="9" t="s">
        <v>277</v>
      </c>
      <c r="F2862" s="9" t="s">
        <v>277</v>
      </c>
      <c r="G2862" s="9" t="s">
        <v>277</v>
      </c>
      <c r="H2862" s="9" t="s">
        <v>277</v>
      </c>
      <c r="I2862" s="9">
        <v>0</v>
      </c>
      <c r="J2862" s="9" t="s">
        <v>277</v>
      </c>
      <c r="K2862" s="9">
        <v>130.40000000000055</v>
      </c>
      <c r="L2862" s="9">
        <v>414.69999999999891</v>
      </c>
      <c r="M2862" s="9">
        <v>68.8</v>
      </c>
      <c r="P2862" s="65">
        <f t="shared" si="74"/>
        <v>613.89999999999941</v>
      </c>
    </row>
    <row r="2863" spans="1:21" ht="15">
      <c r="A2863" s="28" t="s">
        <v>749</v>
      </c>
      <c r="B2863" s="61" t="s">
        <v>177</v>
      </c>
      <c r="E2863" s="179">
        <v>191.6</v>
      </c>
      <c r="F2863" s="174">
        <v>410.6</v>
      </c>
      <c r="G2863" s="9" t="s">
        <v>277</v>
      </c>
      <c r="H2863" s="9" t="s">
        <v>277</v>
      </c>
      <c r="I2863" s="9">
        <v>0</v>
      </c>
      <c r="J2863" s="9" t="s">
        <v>277</v>
      </c>
      <c r="K2863" s="9" t="s">
        <v>277</v>
      </c>
      <c r="L2863" s="9" t="s">
        <v>277</v>
      </c>
      <c r="M2863" s="9" t="s">
        <v>277</v>
      </c>
      <c r="P2863" s="65">
        <f t="shared" si="74"/>
        <v>602.20000000000005</v>
      </c>
      <c r="R2863" t="s">
        <v>318</v>
      </c>
    </row>
    <row r="2864" spans="1:21" ht="15">
      <c r="A2864" s="28" t="s">
        <v>750</v>
      </c>
      <c r="B2864" s="61" t="s">
        <v>636</v>
      </c>
      <c r="E2864" s="9" t="s">
        <v>277</v>
      </c>
      <c r="F2864" s="9" t="s">
        <v>277</v>
      </c>
      <c r="G2864" s="9" t="s">
        <v>277</v>
      </c>
      <c r="H2864" s="176">
        <v>600.350000000004</v>
      </c>
      <c r="I2864" s="9">
        <v>0</v>
      </c>
      <c r="J2864" s="9" t="s">
        <v>277</v>
      </c>
      <c r="K2864" s="9" t="s">
        <v>277</v>
      </c>
      <c r="L2864" s="9" t="s">
        <v>277</v>
      </c>
      <c r="M2864" s="9" t="s">
        <v>277</v>
      </c>
      <c r="P2864" s="65">
        <f t="shared" si="74"/>
        <v>600.350000000004</v>
      </c>
      <c r="R2864" t="s">
        <v>280</v>
      </c>
      <c r="U2864" t="s">
        <v>1360</v>
      </c>
    </row>
    <row r="2865" spans="1:18" ht="15">
      <c r="A2865" s="28" t="s">
        <v>751</v>
      </c>
      <c r="B2865" s="226" t="s">
        <v>1616</v>
      </c>
      <c r="C2865" s="3"/>
      <c r="D2865" s="3"/>
      <c r="E2865" s="9" t="s">
        <v>277</v>
      </c>
      <c r="F2865" s="9" t="s">
        <v>277</v>
      </c>
      <c r="G2865" s="9" t="s">
        <v>277</v>
      </c>
      <c r="H2865" s="9" t="s">
        <v>277</v>
      </c>
      <c r="I2865" s="9">
        <v>0</v>
      </c>
      <c r="J2865" s="9" t="s">
        <v>277</v>
      </c>
      <c r="K2865" s="179">
        <v>438.5</v>
      </c>
      <c r="L2865" s="9">
        <v>161.50000000000364</v>
      </c>
      <c r="M2865" s="9" t="s">
        <v>277</v>
      </c>
      <c r="P2865" s="65">
        <f t="shared" si="74"/>
        <v>600.00000000000364</v>
      </c>
      <c r="R2865" t="s">
        <v>283</v>
      </c>
    </row>
    <row r="2866" spans="1:18" ht="15">
      <c r="A2866" s="28" t="s">
        <v>752</v>
      </c>
      <c r="B2866" s="226" t="s">
        <v>2074</v>
      </c>
      <c r="C2866" s="3"/>
      <c r="D2866" s="3"/>
      <c r="E2866" s="9" t="s">
        <v>277</v>
      </c>
      <c r="F2866" s="9" t="s">
        <v>277</v>
      </c>
      <c r="G2866" s="9" t="s">
        <v>277</v>
      </c>
      <c r="H2866" s="9" t="s">
        <v>277</v>
      </c>
      <c r="I2866" s="9">
        <v>0</v>
      </c>
      <c r="J2866" s="9" t="s">
        <v>277</v>
      </c>
      <c r="K2866" s="9" t="s">
        <v>277</v>
      </c>
      <c r="L2866" s="9">
        <v>295.89999999999964</v>
      </c>
      <c r="M2866" s="9">
        <v>302.39999999999998</v>
      </c>
      <c r="N2866" s="65"/>
      <c r="P2866" s="65">
        <f t="shared" si="74"/>
        <v>598.29999999999961</v>
      </c>
    </row>
    <row r="2867" spans="1:18" ht="15">
      <c r="A2867" s="28" t="s">
        <v>753</v>
      </c>
      <c r="B2867" s="61" t="s">
        <v>35</v>
      </c>
      <c r="E2867" s="9">
        <v>70.099999999999994</v>
      </c>
      <c r="F2867" s="9">
        <v>171.6</v>
      </c>
      <c r="G2867" s="9">
        <v>218.7</v>
      </c>
      <c r="H2867" s="9">
        <v>121.5</v>
      </c>
      <c r="I2867" s="9">
        <v>0</v>
      </c>
      <c r="J2867" s="9" t="s">
        <v>277</v>
      </c>
      <c r="K2867" s="9" t="s">
        <v>277</v>
      </c>
      <c r="L2867" s="9" t="s">
        <v>277</v>
      </c>
      <c r="M2867" s="9" t="s">
        <v>277</v>
      </c>
      <c r="P2867" s="65">
        <f t="shared" si="74"/>
        <v>581.9</v>
      </c>
    </row>
    <row r="2868" spans="1:18" ht="15">
      <c r="A2868" s="28" t="s">
        <v>754</v>
      </c>
      <c r="B2868" s="226" t="s">
        <v>1582</v>
      </c>
      <c r="C2868" s="3"/>
      <c r="D2868" s="3"/>
      <c r="E2868" s="9" t="s">
        <v>277</v>
      </c>
      <c r="F2868" s="9" t="s">
        <v>277</v>
      </c>
      <c r="G2868" s="9" t="s">
        <v>277</v>
      </c>
      <c r="H2868" s="9" t="s">
        <v>277</v>
      </c>
      <c r="I2868" s="9">
        <v>0</v>
      </c>
      <c r="J2868" s="9">
        <v>391.70000000000073</v>
      </c>
      <c r="K2868" s="9">
        <v>186.69999999999891</v>
      </c>
      <c r="L2868" s="9" t="s">
        <v>277</v>
      </c>
      <c r="M2868" s="9" t="s">
        <v>277</v>
      </c>
      <c r="P2868" s="65">
        <f t="shared" si="74"/>
        <v>578.39999999999964</v>
      </c>
    </row>
    <row r="2869" spans="1:18" ht="15">
      <c r="A2869" s="28" t="s">
        <v>755</v>
      </c>
      <c r="B2869" s="226" t="s">
        <v>1614</v>
      </c>
      <c r="C2869" s="3"/>
      <c r="D2869" s="3"/>
      <c r="E2869" s="9" t="s">
        <v>277</v>
      </c>
      <c r="F2869" s="9" t="s">
        <v>277</v>
      </c>
      <c r="G2869" s="9" t="s">
        <v>277</v>
      </c>
      <c r="H2869" s="9" t="s">
        <v>277</v>
      </c>
      <c r="I2869" s="9">
        <v>0</v>
      </c>
      <c r="J2869" s="9" t="s">
        <v>277</v>
      </c>
      <c r="K2869" s="9">
        <v>97.999999999998181</v>
      </c>
      <c r="L2869" s="9">
        <v>268.50000000000091</v>
      </c>
      <c r="M2869" s="9">
        <v>209.5</v>
      </c>
      <c r="P2869" s="65">
        <f t="shared" si="74"/>
        <v>575.99999999999909</v>
      </c>
    </row>
    <row r="2870" spans="1:18" ht="15">
      <c r="A2870" s="28" t="s">
        <v>756</v>
      </c>
      <c r="B2870" s="61" t="s">
        <v>2084</v>
      </c>
      <c r="C2870" s="3"/>
      <c r="D2870" s="3"/>
      <c r="E2870" s="9" t="s">
        <v>277</v>
      </c>
      <c r="F2870" s="9" t="s">
        <v>277</v>
      </c>
      <c r="G2870" s="9" t="s">
        <v>277</v>
      </c>
      <c r="H2870" s="9" t="s">
        <v>277</v>
      </c>
      <c r="I2870" s="9">
        <v>0</v>
      </c>
      <c r="J2870" s="9" t="s">
        <v>277</v>
      </c>
      <c r="K2870" s="9" t="s">
        <v>277</v>
      </c>
      <c r="L2870" s="9">
        <v>258.90000000000055</v>
      </c>
      <c r="M2870" s="9">
        <v>298.39999999999998</v>
      </c>
      <c r="N2870" s="65"/>
      <c r="P2870" s="65">
        <f t="shared" si="74"/>
        <v>557.30000000000052</v>
      </c>
    </row>
    <row r="2871" spans="1:18" ht="15">
      <c r="A2871" s="28" t="s">
        <v>757</v>
      </c>
      <c r="B2871" s="226" t="s">
        <v>2171</v>
      </c>
      <c r="C2871" s="3"/>
      <c r="D2871" s="3"/>
      <c r="E2871" s="9" t="s">
        <v>277</v>
      </c>
      <c r="F2871" s="9" t="s">
        <v>277</v>
      </c>
      <c r="G2871" s="9" t="s">
        <v>277</v>
      </c>
      <c r="H2871" s="9" t="s">
        <v>277</v>
      </c>
      <c r="I2871" s="9">
        <v>0</v>
      </c>
      <c r="J2871" s="9" t="s">
        <v>277</v>
      </c>
      <c r="K2871" s="9">
        <v>211.50000000000182</v>
      </c>
      <c r="L2871" s="9">
        <v>301.49999999999818</v>
      </c>
      <c r="M2871" s="9">
        <v>42</v>
      </c>
      <c r="P2871" s="65">
        <f t="shared" si="74"/>
        <v>555</v>
      </c>
    </row>
    <row r="2872" spans="1:18" ht="15">
      <c r="A2872" s="28" t="s">
        <v>758</v>
      </c>
      <c r="B2872" s="61" t="s">
        <v>2081</v>
      </c>
      <c r="C2872" s="3"/>
      <c r="D2872" s="3"/>
      <c r="E2872" s="9" t="s">
        <v>277</v>
      </c>
      <c r="F2872" s="9" t="s">
        <v>277</v>
      </c>
      <c r="G2872" s="9" t="s">
        <v>277</v>
      </c>
      <c r="H2872" s="9" t="s">
        <v>277</v>
      </c>
      <c r="I2872" s="9">
        <v>0</v>
      </c>
      <c r="J2872" s="9" t="s">
        <v>277</v>
      </c>
      <c r="K2872" s="9" t="s">
        <v>277</v>
      </c>
      <c r="L2872" s="9">
        <v>378.80000000000291</v>
      </c>
      <c r="M2872" s="9">
        <v>162</v>
      </c>
      <c r="N2872" s="65"/>
      <c r="P2872" s="65">
        <f t="shared" si="74"/>
        <v>540.80000000000291</v>
      </c>
    </row>
    <row r="2873" spans="1:18" ht="15">
      <c r="A2873" s="28" t="s">
        <v>759</v>
      </c>
      <c r="B2873" s="61" t="s">
        <v>2096</v>
      </c>
      <c r="C2873" s="3"/>
      <c r="D2873" s="3"/>
      <c r="E2873" s="9" t="s">
        <v>277</v>
      </c>
      <c r="F2873" s="9" t="s">
        <v>277</v>
      </c>
      <c r="G2873" s="9" t="s">
        <v>277</v>
      </c>
      <c r="H2873" s="9" t="s">
        <v>277</v>
      </c>
      <c r="I2873" s="9">
        <v>0</v>
      </c>
      <c r="J2873" s="9" t="s">
        <v>277</v>
      </c>
      <c r="K2873" s="9" t="s">
        <v>277</v>
      </c>
      <c r="L2873" s="9">
        <v>276.79999999999927</v>
      </c>
      <c r="M2873" s="9">
        <v>253.1</v>
      </c>
      <c r="N2873" s="65"/>
      <c r="P2873" s="65">
        <f t="shared" si="74"/>
        <v>529.8999999999993</v>
      </c>
    </row>
    <row r="2874" spans="1:18" ht="15">
      <c r="A2874" s="28" t="s">
        <v>760</v>
      </c>
      <c r="B2874" s="61" t="s">
        <v>2077</v>
      </c>
      <c r="C2874" s="3"/>
      <c r="D2874" s="3"/>
      <c r="E2874" s="9" t="s">
        <v>277</v>
      </c>
      <c r="F2874" s="9" t="s">
        <v>277</v>
      </c>
      <c r="G2874" s="9" t="s">
        <v>277</v>
      </c>
      <c r="H2874" s="9" t="s">
        <v>277</v>
      </c>
      <c r="I2874" s="9">
        <v>0</v>
      </c>
      <c r="J2874" s="9" t="s">
        <v>277</v>
      </c>
      <c r="K2874" s="9" t="s">
        <v>277</v>
      </c>
      <c r="L2874" s="9">
        <v>300.00000000000091</v>
      </c>
      <c r="M2874" s="9">
        <v>229.2</v>
      </c>
      <c r="N2874" s="65"/>
      <c r="P2874" s="65">
        <f t="shared" si="74"/>
        <v>529.20000000000095</v>
      </c>
    </row>
    <row r="2875" spans="1:18" ht="15">
      <c r="A2875" s="28" t="s">
        <v>761</v>
      </c>
      <c r="B2875" s="61" t="s">
        <v>157</v>
      </c>
      <c r="E2875" s="9" t="s">
        <v>277</v>
      </c>
      <c r="F2875" s="9" t="s">
        <v>277</v>
      </c>
      <c r="G2875" s="9">
        <v>303.5</v>
      </c>
      <c r="H2875" s="9">
        <v>212.19999999999891</v>
      </c>
      <c r="I2875" s="9">
        <v>0</v>
      </c>
      <c r="J2875" s="9" t="s">
        <v>277</v>
      </c>
      <c r="K2875" s="9" t="s">
        <v>277</v>
      </c>
      <c r="L2875" s="9" t="s">
        <v>277</v>
      </c>
      <c r="M2875" s="9" t="s">
        <v>277</v>
      </c>
      <c r="P2875" s="65">
        <f t="shared" si="74"/>
        <v>515.69999999999891</v>
      </c>
    </row>
    <row r="2876" spans="1:18" ht="15">
      <c r="A2876" s="28" t="s">
        <v>762</v>
      </c>
      <c r="B2876" s="170" t="s">
        <v>1270</v>
      </c>
      <c r="C2876" s="3"/>
      <c r="D2876" s="3"/>
      <c r="E2876" s="9" t="s">
        <v>277</v>
      </c>
      <c r="F2876" s="9" t="s">
        <v>277</v>
      </c>
      <c r="G2876" s="9" t="s">
        <v>277</v>
      </c>
      <c r="H2876" s="9" t="s">
        <v>277</v>
      </c>
      <c r="I2876" s="9">
        <v>0</v>
      </c>
      <c r="J2876" s="9">
        <v>502.39999999999964</v>
      </c>
      <c r="K2876" s="9" t="s">
        <v>277</v>
      </c>
      <c r="L2876" s="9" t="s">
        <v>277</v>
      </c>
      <c r="M2876" s="9" t="s">
        <v>277</v>
      </c>
      <c r="P2876" s="65">
        <f t="shared" ref="P2876:P2907" si="75">SUM(E2876:M2876)</f>
        <v>502.39999999999964</v>
      </c>
    </row>
    <row r="2877" spans="1:18" ht="15">
      <c r="A2877" s="28" t="s">
        <v>763</v>
      </c>
      <c r="B2877" s="61" t="s">
        <v>2080</v>
      </c>
      <c r="C2877" s="3"/>
      <c r="D2877" s="3"/>
      <c r="E2877" s="9" t="s">
        <v>277</v>
      </c>
      <c r="F2877" s="9" t="s">
        <v>277</v>
      </c>
      <c r="G2877" s="9" t="s">
        <v>277</v>
      </c>
      <c r="H2877" s="9" t="s">
        <v>277</v>
      </c>
      <c r="I2877" s="9">
        <v>0</v>
      </c>
      <c r="J2877" s="9" t="s">
        <v>277</v>
      </c>
      <c r="K2877" s="9" t="s">
        <v>277</v>
      </c>
      <c r="L2877" s="9">
        <v>358.80000000000109</v>
      </c>
      <c r="M2877" s="9">
        <v>129</v>
      </c>
      <c r="N2877" s="65"/>
      <c r="P2877" s="65">
        <f t="shared" si="75"/>
        <v>487.80000000000109</v>
      </c>
    </row>
    <row r="2878" spans="1:18" ht="15">
      <c r="A2878" s="28" t="s">
        <v>764</v>
      </c>
      <c r="B2878" s="226" t="s">
        <v>1666</v>
      </c>
      <c r="C2878" s="3"/>
      <c r="D2878" s="3"/>
      <c r="E2878" s="9" t="s">
        <v>277</v>
      </c>
      <c r="F2878" s="9" t="s">
        <v>277</v>
      </c>
      <c r="G2878" s="9" t="s">
        <v>277</v>
      </c>
      <c r="H2878" s="9" t="s">
        <v>277</v>
      </c>
      <c r="I2878" s="9">
        <v>0</v>
      </c>
      <c r="J2878" s="9" t="s">
        <v>277</v>
      </c>
      <c r="K2878" s="9">
        <v>152.49999999999818</v>
      </c>
      <c r="L2878" s="9">
        <v>179.99999999999901</v>
      </c>
      <c r="M2878" s="9">
        <v>152.4</v>
      </c>
      <c r="P2878" s="65">
        <f t="shared" si="75"/>
        <v>484.89999999999714</v>
      </c>
    </row>
    <row r="2879" spans="1:18" ht="15">
      <c r="A2879" s="28" t="s">
        <v>765</v>
      </c>
      <c r="B2879" s="61" t="s">
        <v>611</v>
      </c>
      <c r="E2879" s="9" t="s">
        <v>277</v>
      </c>
      <c r="F2879" s="9" t="s">
        <v>277</v>
      </c>
      <c r="G2879" s="9" t="s">
        <v>277</v>
      </c>
      <c r="H2879" s="179">
        <v>459.49999999999909</v>
      </c>
      <c r="I2879" s="9">
        <v>0</v>
      </c>
      <c r="J2879" s="9" t="s">
        <v>277</v>
      </c>
      <c r="K2879" s="9" t="s">
        <v>277</v>
      </c>
      <c r="L2879" s="9" t="s">
        <v>277</v>
      </c>
      <c r="M2879" s="9" t="s">
        <v>277</v>
      </c>
      <c r="P2879" s="65">
        <f t="shared" si="75"/>
        <v>459.49999999999909</v>
      </c>
      <c r="R2879" t="s">
        <v>283</v>
      </c>
    </row>
    <row r="2880" spans="1:18" ht="15">
      <c r="A2880" s="28" t="s">
        <v>1857</v>
      </c>
      <c r="B2880" s="61" t="s">
        <v>2092</v>
      </c>
      <c r="C2880" s="3"/>
      <c r="D2880" s="3"/>
      <c r="E2880" s="9" t="s">
        <v>277</v>
      </c>
      <c r="F2880" s="9" t="s">
        <v>277</v>
      </c>
      <c r="G2880" s="9" t="s">
        <v>277</v>
      </c>
      <c r="H2880" s="9" t="s">
        <v>277</v>
      </c>
      <c r="I2880" s="9">
        <v>0</v>
      </c>
      <c r="J2880" s="9" t="s">
        <v>277</v>
      </c>
      <c r="K2880" s="9" t="s">
        <v>277</v>
      </c>
      <c r="L2880" s="9">
        <v>390.30000000000291</v>
      </c>
      <c r="M2880" s="9">
        <v>67.900000000000006</v>
      </c>
      <c r="N2880" s="65"/>
      <c r="P2880" s="65">
        <f t="shared" si="75"/>
        <v>458.20000000000289</v>
      </c>
    </row>
    <row r="2881" spans="1:20" ht="15">
      <c r="A2881" s="28" t="s">
        <v>2049</v>
      </c>
      <c r="B2881" s="61" t="s">
        <v>2097</v>
      </c>
      <c r="C2881" s="3"/>
      <c r="D2881" s="3"/>
      <c r="E2881" s="9" t="s">
        <v>277</v>
      </c>
      <c r="F2881" s="9" t="s">
        <v>277</v>
      </c>
      <c r="G2881" s="9" t="s">
        <v>277</v>
      </c>
      <c r="H2881" s="9" t="s">
        <v>277</v>
      </c>
      <c r="I2881" s="9">
        <v>0</v>
      </c>
      <c r="J2881" s="9" t="s">
        <v>277</v>
      </c>
      <c r="K2881" s="9" t="s">
        <v>277</v>
      </c>
      <c r="L2881" s="9">
        <v>312.80000000000109</v>
      </c>
      <c r="M2881" s="9">
        <v>142.19999999999999</v>
      </c>
      <c r="N2881" s="65"/>
      <c r="P2881" s="65">
        <f t="shared" si="75"/>
        <v>455.00000000000108</v>
      </c>
    </row>
    <row r="2882" spans="1:20" ht="15">
      <c r="A2882" s="28" t="s">
        <v>2050</v>
      </c>
      <c r="B2882" s="61" t="s">
        <v>2612</v>
      </c>
      <c r="C2882" s="3"/>
      <c r="D2882" s="3"/>
      <c r="E2882" s="9" t="s">
        <v>277</v>
      </c>
      <c r="F2882" s="9" t="s">
        <v>277</v>
      </c>
      <c r="G2882" s="9" t="s">
        <v>277</v>
      </c>
      <c r="H2882" s="9" t="s">
        <v>277</v>
      </c>
      <c r="I2882" s="9">
        <v>0</v>
      </c>
      <c r="J2882" s="9" t="s">
        <v>277</v>
      </c>
      <c r="K2882" s="9" t="s">
        <v>277</v>
      </c>
      <c r="L2882" s="9" t="s">
        <v>277</v>
      </c>
      <c r="M2882" s="179">
        <v>451.8</v>
      </c>
      <c r="P2882" s="65">
        <f t="shared" si="75"/>
        <v>451.8</v>
      </c>
      <c r="R2882" t="s">
        <v>283</v>
      </c>
    </row>
    <row r="2883" spans="1:20" ht="15">
      <c r="A2883" s="28" t="s">
        <v>2051</v>
      </c>
      <c r="B2883" s="61" t="s">
        <v>2090</v>
      </c>
      <c r="C2883" s="3"/>
      <c r="D2883" s="3"/>
      <c r="E2883" s="9" t="s">
        <v>277</v>
      </c>
      <c r="F2883" s="9" t="s">
        <v>277</v>
      </c>
      <c r="G2883" s="9" t="s">
        <v>277</v>
      </c>
      <c r="H2883" s="9" t="s">
        <v>277</v>
      </c>
      <c r="I2883" s="9">
        <v>0</v>
      </c>
      <c r="J2883" s="9" t="s">
        <v>277</v>
      </c>
      <c r="K2883" s="9" t="s">
        <v>277</v>
      </c>
      <c r="L2883" s="9">
        <v>340.40000000000146</v>
      </c>
      <c r="M2883" s="9">
        <v>105.50000000000001</v>
      </c>
      <c r="N2883" s="65"/>
      <c r="P2883" s="65">
        <f t="shared" si="75"/>
        <v>445.90000000000146</v>
      </c>
    </row>
    <row r="2884" spans="1:20" ht="15">
      <c r="A2884" s="28" t="s">
        <v>2052</v>
      </c>
      <c r="B2884" s="61" t="s">
        <v>2075</v>
      </c>
      <c r="C2884" s="3"/>
      <c r="D2884" s="3"/>
      <c r="E2884" s="9" t="s">
        <v>277</v>
      </c>
      <c r="F2884" s="9" t="s">
        <v>277</v>
      </c>
      <c r="G2884" s="9" t="s">
        <v>277</v>
      </c>
      <c r="H2884" s="9" t="s">
        <v>277</v>
      </c>
      <c r="I2884" s="9">
        <v>0</v>
      </c>
      <c r="J2884" s="9" t="s">
        <v>277</v>
      </c>
      <c r="K2884" s="9" t="s">
        <v>277</v>
      </c>
      <c r="L2884" s="9">
        <v>381.49999999999818</v>
      </c>
      <c r="M2884" s="9">
        <v>47.1</v>
      </c>
      <c r="N2884" s="65"/>
      <c r="P2884" s="65">
        <f t="shared" si="75"/>
        <v>428.5999999999982</v>
      </c>
    </row>
    <row r="2885" spans="1:20" ht="15">
      <c r="A2885" s="28" t="s">
        <v>2053</v>
      </c>
      <c r="B2885" s="226" t="s">
        <v>1577</v>
      </c>
      <c r="C2885" s="3"/>
      <c r="D2885" s="3"/>
      <c r="E2885" s="9" t="s">
        <v>277</v>
      </c>
      <c r="F2885" s="9" t="s">
        <v>277</v>
      </c>
      <c r="G2885" s="9" t="s">
        <v>277</v>
      </c>
      <c r="H2885" s="9" t="s">
        <v>277</v>
      </c>
      <c r="I2885" s="9">
        <v>0</v>
      </c>
      <c r="J2885" s="9">
        <v>397.29999999999927</v>
      </c>
      <c r="K2885" s="9" t="s">
        <v>277</v>
      </c>
      <c r="L2885" s="9" t="s">
        <v>277</v>
      </c>
      <c r="M2885" s="9" t="s">
        <v>277</v>
      </c>
      <c r="P2885" s="65">
        <f t="shared" si="75"/>
        <v>397.29999999999927</v>
      </c>
    </row>
    <row r="2886" spans="1:20" ht="15">
      <c r="A2886" s="28" t="s">
        <v>2054</v>
      </c>
      <c r="B2886" s="61" t="s">
        <v>2076</v>
      </c>
      <c r="C2886" s="3"/>
      <c r="D2886" s="3"/>
      <c r="E2886" s="9" t="s">
        <v>277</v>
      </c>
      <c r="F2886" s="9" t="s">
        <v>277</v>
      </c>
      <c r="G2886" s="9" t="s">
        <v>277</v>
      </c>
      <c r="H2886" s="9" t="s">
        <v>277</v>
      </c>
      <c r="I2886" s="9">
        <v>0</v>
      </c>
      <c r="J2886" s="9" t="s">
        <v>277</v>
      </c>
      <c r="K2886" s="9" t="s">
        <v>277</v>
      </c>
      <c r="L2886" s="9">
        <v>185.5</v>
      </c>
      <c r="M2886" s="9">
        <v>211.7</v>
      </c>
      <c r="N2886" s="65"/>
      <c r="P2886" s="65">
        <f t="shared" si="75"/>
        <v>397.2</v>
      </c>
    </row>
    <row r="2887" spans="1:20" ht="15">
      <c r="A2887" s="28" t="s">
        <v>2055</v>
      </c>
      <c r="B2887" s="61" t="s">
        <v>2520</v>
      </c>
      <c r="C2887" s="3"/>
      <c r="D2887" s="3"/>
      <c r="E2887" s="9" t="s">
        <v>277</v>
      </c>
      <c r="F2887" s="9" t="s">
        <v>277</v>
      </c>
      <c r="G2887" s="9" t="s">
        <v>277</v>
      </c>
      <c r="H2887" s="9" t="s">
        <v>277</v>
      </c>
      <c r="I2887" s="9">
        <v>0</v>
      </c>
      <c r="J2887" s="9" t="s">
        <v>277</v>
      </c>
      <c r="K2887" s="9" t="s">
        <v>277</v>
      </c>
      <c r="L2887" s="9" t="s">
        <v>277</v>
      </c>
      <c r="M2887" s="179">
        <v>394.90000000000003</v>
      </c>
      <c r="P2887" s="65">
        <f t="shared" si="75"/>
        <v>394.90000000000003</v>
      </c>
      <c r="R2887" t="s">
        <v>2907</v>
      </c>
    </row>
    <row r="2888" spans="1:20" ht="15">
      <c r="A2888" s="28" t="s">
        <v>2056</v>
      </c>
      <c r="B2888" s="61" t="s">
        <v>2095</v>
      </c>
      <c r="C2888" s="3"/>
      <c r="D2888" s="3"/>
      <c r="E2888" s="9" t="s">
        <v>277</v>
      </c>
      <c r="F2888" s="9" t="s">
        <v>277</v>
      </c>
      <c r="G2888" s="9" t="s">
        <v>277</v>
      </c>
      <c r="H2888" s="9" t="s">
        <v>277</v>
      </c>
      <c r="I2888" s="9">
        <v>0</v>
      </c>
      <c r="J2888" s="9" t="s">
        <v>277</v>
      </c>
      <c r="K2888" s="9" t="s">
        <v>277</v>
      </c>
      <c r="L2888" s="9">
        <v>348.59999999999673</v>
      </c>
      <c r="M2888" s="9">
        <v>42.9</v>
      </c>
      <c r="N2888" s="65"/>
      <c r="P2888" s="65">
        <f t="shared" si="75"/>
        <v>391.4999999999967</v>
      </c>
    </row>
    <row r="2889" spans="1:20" ht="15">
      <c r="A2889" s="28" t="s">
        <v>2057</v>
      </c>
      <c r="B2889" s="61" t="s">
        <v>2094</v>
      </c>
      <c r="C2889" s="3"/>
      <c r="D2889" s="3"/>
      <c r="E2889" s="9" t="s">
        <v>277</v>
      </c>
      <c r="F2889" s="9" t="s">
        <v>277</v>
      </c>
      <c r="G2889" s="9" t="s">
        <v>277</v>
      </c>
      <c r="H2889" s="9" t="s">
        <v>277</v>
      </c>
      <c r="I2889" s="9">
        <v>0</v>
      </c>
      <c r="J2889" s="9" t="s">
        <v>277</v>
      </c>
      <c r="K2889" s="9" t="s">
        <v>277</v>
      </c>
      <c r="L2889" s="9">
        <v>307.49999999999818</v>
      </c>
      <c r="M2889" s="9">
        <v>75.5</v>
      </c>
      <c r="N2889" s="65"/>
      <c r="P2889" s="65">
        <f t="shared" si="75"/>
        <v>382.99999999999818</v>
      </c>
    </row>
    <row r="2890" spans="1:20" ht="15">
      <c r="A2890" s="28" t="s">
        <v>2058</v>
      </c>
      <c r="B2890" s="61" t="s">
        <v>2082</v>
      </c>
      <c r="C2890" s="3"/>
      <c r="D2890" s="3"/>
      <c r="E2890" s="9" t="s">
        <v>277</v>
      </c>
      <c r="F2890" s="9" t="s">
        <v>277</v>
      </c>
      <c r="G2890" s="9" t="s">
        <v>277</v>
      </c>
      <c r="H2890" s="9" t="s">
        <v>277</v>
      </c>
      <c r="I2890" s="9">
        <v>0</v>
      </c>
      <c r="J2890" s="9" t="s">
        <v>277</v>
      </c>
      <c r="K2890" s="9" t="s">
        <v>277</v>
      </c>
      <c r="L2890" s="9">
        <v>289.29999999999927</v>
      </c>
      <c r="M2890" s="9">
        <v>91.4</v>
      </c>
      <c r="N2890" s="65"/>
      <c r="P2890" s="65">
        <f t="shared" si="75"/>
        <v>380.69999999999925</v>
      </c>
    </row>
    <row r="2891" spans="1:20" ht="15">
      <c r="A2891" s="28" t="s">
        <v>2059</v>
      </c>
      <c r="B2891" s="61" t="s">
        <v>2527</v>
      </c>
      <c r="C2891" s="3"/>
      <c r="D2891" s="3"/>
      <c r="E2891" s="9" t="s">
        <v>277</v>
      </c>
      <c r="F2891" s="9" t="s">
        <v>277</v>
      </c>
      <c r="G2891" s="9" t="s">
        <v>277</v>
      </c>
      <c r="H2891" s="9" t="s">
        <v>277</v>
      </c>
      <c r="I2891" s="9">
        <v>0</v>
      </c>
      <c r="J2891" s="9" t="s">
        <v>277</v>
      </c>
      <c r="K2891" s="9" t="s">
        <v>277</v>
      </c>
      <c r="L2891" s="9" t="s">
        <v>277</v>
      </c>
      <c r="M2891" s="9">
        <v>371.8</v>
      </c>
      <c r="P2891" s="65">
        <f t="shared" si="75"/>
        <v>371.8</v>
      </c>
    </row>
    <row r="2892" spans="1:20" ht="15">
      <c r="A2892" s="28" t="s">
        <v>2060</v>
      </c>
      <c r="B2892" s="61" t="s">
        <v>2083</v>
      </c>
      <c r="C2892" s="3"/>
      <c r="D2892" s="3"/>
      <c r="E2892" s="9" t="s">
        <v>277</v>
      </c>
      <c r="F2892" s="9" t="s">
        <v>277</v>
      </c>
      <c r="G2892" s="9" t="s">
        <v>277</v>
      </c>
      <c r="H2892" s="9" t="s">
        <v>277</v>
      </c>
      <c r="I2892" s="9">
        <v>0</v>
      </c>
      <c r="J2892" s="9" t="s">
        <v>277</v>
      </c>
      <c r="K2892" s="9" t="s">
        <v>277</v>
      </c>
      <c r="L2892" s="9">
        <v>287.00000000000182</v>
      </c>
      <c r="M2892" s="9">
        <v>56.2</v>
      </c>
      <c r="N2892" s="65"/>
      <c r="P2892" s="65">
        <f t="shared" si="75"/>
        <v>343.20000000000181</v>
      </c>
    </row>
    <row r="2893" spans="1:20" ht="15">
      <c r="A2893" s="28" t="s">
        <v>2061</v>
      </c>
      <c r="B2893" s="61" t="s">
        <v>2532</v>
      </c>
      <c r="C2893" s="3"/>
      <c r="D2893" s="3"/>
      <c r="E2893" s="9" t="s">
        <v>277</v>
      </c>
      <c r="F2893" s="9" t="s">
        <v>277</v>
      </c>
      <c r="G2893" s="9" t="s">
        <v>277</v>
      </c>
      <c r="H2893" s="9" t="s">
        <v>277</v>
      </c>
      <c r="I2893" s="9">
        <v>0</v>
      </c>
      <c r="J2893" s="9" t="s">
        <v>277</v>
      </c>
      <c r="K2893" s="9" t="s">
        <v>277</v>
      </c>
      <c r="L2893" s="9" t="s">
        <v>277</v>
      </c>
      <c r="M2893" s="9">
        <v>342.6</v>
      </c>
      <c r="P2893" s="65">
        <f t="shared" si="75"/>
        <v>342.6</v>
      </c>
    </row>
    <row r="2894" spans="1:20" ht="15">
      <c r="A2894" s="28" t="s">
        <v>2062</v>
      </c>
      <c r="B2894" s="61" t="s">
        <v>2093</v>
      </c>
      <c r="C2894" s="3"/>
      <c r="D2894" s="3"/>
      <c r="E2894" s="9" t="s">
        <v>277</v>
      </c>
      <c r="F2894" s="9" t="s">
        <v>277</v>
      </c>
      <c r="G2894" s="9" t="s">
        <v>277</v>
      </c>
      <c r="H2894" s="9" t="s">
        <v>277</v>
      </c>
      <c r="I2894" s="9">
        <v>0</v>
      </c>
      <c r="J2894" s="9" t="s">
        <v>277</v>
      </c>
      <c r="K2894" s="9" t="s">
        <v>277</v>
      </c>
      <c r="L2894" s="9">
        <v>292.59999999999854</v>
      </c>
      <c r="M2894" s="9">
        <v>50</v>
      </c>
      <c r="N2894" s="65"/>
      <c r="P2894" s="65">
        <f t="shared" si="75"/>
        <v>342.59999999999854</v>
      </c>
    </row>
    <row r="2895" spans="1:20" ht="15">
      <c r="A2895" s="28" t="s">
        <v>2063</v>
      </c>
      <c r="B2895" s="61" t="s">
        <v>2507</v>
      </c>
      <c r="C2895" s="3"/>
      <c r="D2895" s="3"/>
      <c r="E2895" s="9" t="s">
        <v>277</v>
      </c>
      <c r="F2895" s="9" t="s">
        <v>277</v>
      </c>
      <c r="G2895" s="9" t="s">
        <v>277</v>
      </c>
      <c r="H2895" s="9" t="s">
        <v>277</v>
      </c>
      <c r="I2895" s="9">
        <v>0</v>
      </c>
      <c r="J2895" s="9" t="s">
        <v>277</v>
      </c>
      <c r="K2895" s="9" t="s">
        <v>277</v>
      </c>
      <c r="L2895" s="9" t="s">
        <v>277</v>
      </c>
      <c r="M2895" s="9">
        <v>329.29999999999995</v>
      </c>
      <c r="P2895" s="65">
        <f t="shared" si="75"/>
        <v>329.29999999999995</v>
      </c>
      <c r="T2895" t="s">
        <v>2297</v>
      </c>
    </row>
    <row r="2896" spans="1:20" ht="15">
      <c r="A2896" s="28" t="s">
        <v>2064</v>
      </c>
      <c r="B2896" s="61" t="s">
        <v>2525</v>
      </c>
      <c r="C2896" s="3"/>
      <c r="D2896" s="3"/>
      <c r="E2896" s="9" t="s">
        <v>277</v>
      </c>
      <c r="F2896" s="9" t="s">
        <v>277</v>
      </c>
      <c r="G2896" s="9" t="s">
        <v>277</v>
      </c>
      <c r="H2896" s="9" t="s">
        <v>277</v>
      </c>
      <c r="I2896" s="9">
        <v>0</v>
      </c>
      <c r="J2896" s="9" t="s">
        <v>277</v>
      </c>
      <c r="K2896" s="9" t="s">
        <v>277</v>
      </c>
      <c r="L2896" s="9" t="s">
        <v>277</v>
      </c>
      <c r="M2896" s="9">
        <v>327.2</v>
      </c>
      <c r="P2896" s="65">
        <f t="shared" si="75"/>
        <v>327.2</v>
      </c>
    </row>
    <row r="2897" spans="1:16" ht="15">
      <c r="A2897" s="28" t="s">
        <v>2065</v>
      </c>
      <c r="B2897" s="61" t="s">
        <v>2098</v>
      </c>
      <c r="C2897" s="3"/>
      <c r="D2897" s="3"/>
      <c r="E2897" s="9" t="s">
        <v>277</v>
      </c>
      <c r="F2897" s="9" t="s">
        <v>277</v>
      </c>
      <c r="G2897" s="9" t="s">
        <v>277</v>
      </c>
      <c r="H2897" s="9" t="s">
        <v>277</v>
      </c>
      <c r="I2897" s="9">
        <v>0</v>
      </c>
      <c r="J2897" s="9" t="s">
        <v>277</v>
      </c>
      <c r="K2897" s="9" t="s">
        <v>277</v>
      </c>
      <c r="L2897" s="9">
        <v>304.59999999999854</v>
      </c>
      <c r="M2897" s="9" t="s">
        <v>277</v>
      </c>
      <c r="N2897" s="65"/>
      <c r="P2897" s="65">
        <f t="shared" si="75"/>
        <v>304.59999999999854</v>
      </c>
    </row>
    <row r="2898" spans="1:16" ht="15">
      <c r="A2898" s="28" t="s">
        <v>2066</v>
      </c>
      <c r="B2898" s="61" t="s">
        <v>2519</v>
      </c>
      <c r="C2898" s="3"/>
      <c r="D2898" s="3"/>
      <c r="E2898" s="9" t="s">
        <v>277</v>
      </c>
      <c r="F2898" s="9" t="s">
        <v>277</v>
      </c>
      <c r="G2898" s="9" t="s">
        <v>277</v>
      </c>
      <c r="H2898" s="9" t="s">
        <v>277</v>
      </c>
      <c r="I2898" s="9">
        <v>0</v>
      </c>
      <c r="J2898" s="9" t="s">
        <v>277</v>
      </c>
      <c r="K2898" s="9" t="s">
        <v>277</v>
      </c>
      <c r="L2898" s="9" t="s">
        <v>277</v>
      </c>
      <c r="M2898" s="9">
        <v>303.3</v>
      </c>
      <c r="P2898" s="65">
        <f t="shared" si="75"/>
        <v>303.3</v>
      </c>
    </row>
    <row r="2899" spans="1:16" ht="15">
      <c r="A2899" s="28" t="s">
        <v>2067</v>
      </c>
      <c r="B2899" s="61" t="s">
        <v>2508</v>
      </c>
      <c r="C2899" s="3"/>
      <c r="D2899" s="3"/>
      <c r="E2899" s="9" t="s">
        <v>277</v>
      </c>
      <c r="F2899" s="9" t="s">
        <v>277</v>
      </c>
      <c r="G2899" s="9" t="s">
        <v>277</v>
      </c>
      <c r="H2899" s="9" t="s">
        <v>277</v>
      </c>
      <c r="I2899" s="9">
        <v>0</v>
      </c>
      <c r="J2899" s="9" t="s">
        <v>277</v>
      </c>
      <c r="K2899" s="9" t="s">
        <v>277</v>
      </c>
      <c r="L2899" s="9" t="s">
        <v>277</v>
      </c>
      <c r="M2899" s="9">
        <v>286.2</v>
      </c>
      <c r="P2899" s="65">
        <f t="shared" si="75"/>
        <v>286.2</v>
      </c>
    </row>
    <row r="2900" spans="1:16" ht="15">
      <c r="A2900" s="28" t="s">
        <v>2068</v>
      </c>
      <c r="B2900" s="226" t="s">
        <v>2073</v>
      </c>
      <c r="C2900" s="3"/>
      <c r="D2900" s="3"/>
      <c r="E2900" s="9" t="s">
        <v>277</v>
      </c>
      <c r="F2900" s="9" t="s">
        <v>277</v>
      </c>
      <c r="G2900" s="9" t="s">
        <v>277</v>
      </c>
      <c r="H2900" s="9" t="s">
        <v>277</v>
      </c>
      <c r="I2900" s="9">
        <v>0</v>
      </c>
      <c r="J2900" s="9" t="s">
        <v>277</v>
      </c>
      <c r="K2900" s="9" t="s">
        <v>277</v>
      </c>
      <c r="L2900" s="9">
        <v>283.70000000000164</v>
      </c>
      <c r="M2900" s="9" t="s">
        <v>277</v>
      </c>
      <c r="N2900" s="65"/>
      <c r="P2900" s="65">
        <f t="shared" si="75"/>
        <v>283.70000000000164</v>
      </c>
    </row>
    <row r="2901" spans="1:16" ht="15">
      <c r="A2901" s="28" t="s">
        <v>2069</v>
      </c>
      <c r="B2901" s="61" t="s">
        <v>2625</v>
      </c>
      <c r="C2901" s="3"/>
      <c r="D2901" s="3"/>
      <c r="E2901" s="9" t="s">
        <v>277</v>
      </c>
      <c r="F2901" s="9" t="s">
        <v>277</v>
      </c>
      <c r="G2901" s="9" t="s">
        <v>277</v>
      </c>
      <c r="H2901" s="9" t="s">
        <v>277</v>
      </c>
      <c r="I2901" s="9">
        <v>0</v>
      </c>
      <c r="J2901" s="9" t="s">
        <v>277</v>
      </c>
      <c r="K2901" s="9" t="s">
        <v>277</v>
      </c>
      <c r="L2901" s="9" t="s">
        <v>277</v>
      </c>
      <c r="M2901" s="9">
        <v>283.7</v>
      </c>
      <c r="P2901" s="65">
        <f t="shared" si="75"/>
        <v>283.7</v>
      </c>
    </row>
    <row r="2902" spans="1:16" ht="15">
      <c r="A2902" s="28" t="s">
        <v>2070</v>
      </c>
      <c r="B2902" s="61" t="s">
        <v>2523</v>
      </c>
      <c r="C2902" s="3"/>
      <c r="D2902" s="3"/>
      <c r="E2902" s="9" t="s">
        <v>277</v>
      </c>
      <c r="F2902" s="9" t="s">
        <v>277</v>
      </c>
      <c r="G2902" s="9" t="s">
        <v>277</v>
      </c>
      <c r="H2902" s="9" t="s">
        <v>277</v>
      </c>
      <c r="I2902" s="9">
        <v>0</v>
      </c>
      <c r="J2902" s="9" t="s">
        <v>277</v>
      </c>
      <c r="K2902" s="9" t="s">
        <v>277</v>
      </c>
      <c r="L2902" s="9" t="s">
        <v>277</v>
      </c>
      <c r="M2902" s="9">
        <v>268.7</v>
      </c>
      <c r="P2902" s="65">
        <f t="shared" si="75"/>
        <v>268.7</v>
      </c>
    </row>
    <row r="2903" spans="1:16" ht="15">
      <c r="A2903" s="28" t="s">
        <v>2071</v>
      </c>
      <c r="B2903" s="61" t="s">
        <v>2513</v>
      </c>
      <c r="C2903" s="3"/>
      <c r="D2903" s="3"/>
      <c r="E2903" s="9" t="s">
        <v>277</v>
      </c>
      <c r="F2903" s="9" t="s">
        <v>277</v>
      </c>
      <c r="G2903" s="9" t="s">
        <v>277</v>
      </c>
      <c r="H2903" s="9" t="s">
        <v>277</v>
      </c>
      <c r="I2903" s="9">
        <v>0</v>
      </c>
      <c r="J2903" s="9" t="s">
        <v>277</v>
      </c>
      <c r="K2903" s="9" t="s">
        <v>277</v>
      </c>
      <c r="L2903" s="9" t="s">
        <v>277</v>
      </c>
      <c r="M2903" s="9">
        <v>252.8</v>
      </c>
      <c r="P2903" s="65">
        <f t="shared" si="75"/>
        <v>252.8</v>
      </c>
    </row>
    <row r="2904" spans="1:16" ht="15">
      <c r="A2904" s="28" t="s">
        <v>2072</v>
      </c>
      <c r="B2904" s="61" t="s">
        <v>2088</v>
      </c>
      <c r="C2904" s="3"/>
      <c r="D2904" s="3"/>
      <c r="E2904" s="9" t="s">
        <v>277</v>
      </c>
      <c r="F2904" s="9" t="s">
        <v>277</v>
      </c>
      <c r="G2904" s="9" t="s">
        <v>277</v>
      </c>
      <c r="H2904" s="9" t="s">
        <v>277</v>
      </c>
      <c r="I2904" s="9">
        <v>0</v>
      </c>
      <c r="J2904" s="9" t="s">
        <v>277</v>
      </c>
      <c r="K2904" s="9" t="s">
        <v>277</v>
      </c>
      <c r="L2904" s="9">
        <v>250.699999999997</v>
      </c>
      <c r="M2904" s="9" t="s">
        <v>277</v>
      </c>
      <c r="N2904" s="65"/>
      <c r="P2904" s="65">
        <f t="shared" si="75"/>
        <v>250.699999999997</v>
      </c>
    </row>
    <row r="2905" spans="1:16" ht="15">
      <c r="A2905" s="28" t="s">
        <v>2149</v>
      </c>
      <c r="B2905" s="61" t="s">
        <v>2510</v>
      </c>
      <c r="C2905" s="3"/>
      <c r="D2905" s="3"/>
      <c r="E2905" s="9" t="s">
        <v>277</v>
      </c>
      <c r="F2905" s="9" t="s">
        <v>277</v>
      </c>
      <c r="G2905" s="9" t="s">
        <v>277</v>
      </c>
      <c r="H2905" s="9" t="s">
        <v>277</v>
      </c>
      <c r="I2905" s="9">
        <v>0</v>
      </c>
      <c r="J2905" s="9" t="s">
        <v>277</v>
      </c>
      <c r="K2905" s="9" t="s">
        <v>277</v>
      </c>
      <c r="L2905" s="9" t="s">
        <v>277</v>
      </c>
      <c r="M2905" s="9">
        <v>238.1</v>
      </c>
      <c r="P2905" s="65">
        <f t="shared" si="75"/>
        <v>238.1</v>
      </c>
    </row>
    <row r="2906" spans="1:16" ht="15">
      <c r="A2906" s="28" t="s">
        <v>2150</v>
      </c>
      <c r="B2906" s="61" t="s">
        <v>650</v>
      </c>
      <c r="E2906" s="9" t="s">
        <v>277</v>
      </c>
      <c r="F2906" s="9" t="s">
        <v>277</v>
      </c>
      <c r="G2906" s="9" t="s">
        <v>277</v>
      </c>
      <c r="H2906" s="9">
        <v>236.90000000000055</v>
      </c>
      <c r="I2906" s="9">
        <v>0</v>
      </c>
      <c r="J2906" s="9" t="s">
        <v>277</v>
      </c>
      <c r="K2906" s="9" t="s">
        <v>277</v>
      </c>
      <c r="L2906" s="9" t="s">
        <v>277</v>
      </c>
      <c r="M2906" s="9" t="s">
        <v>277</v>
      </c>
      <c r="P2906" s="65">
        <f t="shared" si="75"/>
        <v>236.90000000000055</v>
      </c>
    </row>
    <row r="2907" spans="1:16" ht="15">
      <c r="A2907" s="28" t="s">
        <v>2151</v>
      </c>
      <c r="B2907" s="61" t="s">
        <v>2504</v>
      </c>
      <c r="C2907" s="3"/>
      <c r="D2907" s="3"/>
      <c r="E2907" s="9" t="s">
        <v>277</v>
      </c>
      <c r="F2907" s="9" t="s">
        <v>277</v>
      </c>
      <c r="G2907" s="9" t="s">
        <v>277</v>
      </c>
      <c r="H2907" s="9" t="s">
        <v>277</v>
      </c>
      <c r="I2907" s="9">
        <v>0</v>
      </c>
      <c r="J2907" s="9" t="s">
        <v>277</v>
      </c>
      <c r="K2907" s="9" t="s">
        <v>277</v>
      </c>
      <c r="L2907" s="9" t="s">
        <v>277</v>
      </c>
      <c r="M2907" s="9">
        <v>236.8</v>
      </c>
      <c r="P2907" s="65">
        <f t="shared" si="75"/>
        <v>236.8</v>
      </c>
    </row>
    <row r="2908" spans="1:16" ht="15">
      <c r="A2908" s="238" t="s">
        <v>2480</v>
      </c>
      <c r="B2908" s="61" t="s">
        <v>2530</v>
      </c>
      <c r="C2908" s="3"/>
      <c r="D2908" s="3"/>
      <c r="E2908" s="9" t="s">
        <v>277</v>
      </c>
      <c r="F2908" s="9" t="s">
        <v>277</v>
      </c>
      <c r="G2908" s="9" t="s">
        <v>277</v>
      </c>
      <c r="H2908" s="9" t="s">
        <v>277</v>
      </c>
      <c r="I2908" s="9">
        <v>0</v>
      </c>
      <c r="J2908" s="9" t="s">
        <v>277</v>
      </c>
      <c r="K2908" s="9" t="s">
        <v>277</v>
      </c>
      <c r="L2908" s="9" t="s">
        <v>277</v>
      </c>
      <c r="M2908" s="9">
        <v>235</v>
      </c>
      <c r="P2908" s="65">
        <f t="shared" ref="P2908:P2938" si="76">SUM(E2908:M2908)</f>
        <v>235</v>
      </c>
    </row>
    <row r="2909" spans="1:16" ht="15">
      <c r="A2909" s="238" t="s">
        <v>2481</v>
      </c>
      <c r="B2909" s="61" t="s">
        <v>2087</v>
      </c>
      <c r="C2909" s="3"/>
      <c r="D2909" s="3"/>
      <c r="E2909" s="9" t="s">
        <v>277</v>
      </c>
      <c r="F2909" s="9" t="s">
        <v>277</v>
      </c>
      <c r="G2909" s="9" t="s">
        <v>277</v>
      </c>
      <c r="H2909" s="9" t="s">
        <v>277</v>
      </c>
      <c r="I2909" s="9">
        <v>0</v>
      </c>
      <c r="J2909" s="9" t="s">
        <v>277</v>
      </c>
      <c r="K2909" s="9" t="s">
        <v>277</v>
      </c>
      <c r="L2909" s="9">
        <v>222.00000000000182</v>
      </c>
      <c r="M2909" s="9" t="s">
        <v>277</v>
      </c>
      <c r="N2909" s="65"/>
      <c r="P2909" s="65">
        <f t="shared" si="76"/>
        <v>222.00000000000182</v>
      </c>
    </row>
    <row r="2910" spans="1:16" ht="15">
      <c r="A2910" s="238" t="s">
        <v>2482</v>
      </c>
      <c r="B2910" s="61" t="s">
        <v>2511</v>
      </c>
      <c r="C2910" s="3"/>
      <c r="D2910" s="3"/>
      <c r="E2910" s="9" t="s">
        <v>277</v>
      </c>
      <c r="F2910" s="9" t="s">
        <v>277</v>
      </c>
      <c r="G2910" s="9" t="s">
        <v>277</v>
      </c>
      <c r="H2910" s="9" t="s">
        <v>277</v>
      </c>
      <c r="I2910" s="9">
        <v>0</v>
      </c>
      <c r="J2910" s="9" t="s">
        <v>277</v>
      </c>
      <c r="K2910" s="9" t="s">
        <v>277</v>
      </c>
      <c r="L2910" s="9" t="s">
        <v>277</v>
      </c>
      <c r="M2910" s="9">
        <v>215.9</v>
      </c>
      <c r="P2910" s="65">
        <f t="shared" si="76"/>
        <v>215.9</v>
      </c>
    </row>
    <row r="2911" spans="1:16" ht="15">
      <c r="A2911" s="238" t="s">
        <v>2483</v>
      </c>
      <c r="B2911" s="61" t="s">
        <v>2078</v>
      </c>
      <c r="C2911" s="3"/>
      <c r="D2911" s="3"/>
      <c r="E2911" s="9" t="s">
        <v>277</v>
      </c>
      <c r="F2911" s="9" t="s">
        <v>277</v>
      </c>
      <c r="G2911" s="9" t="s">
        <v>277</v>
      </c>
      <c r="H2911" s="9" t="s">
        <v>277</v>
      </c>
      <c r="I2911" s="9">
        <v>0</v>
      </c>
      <c r="J2911" s="9" t="s">
        <v>277</v>
      </c>
      <c r="K2911" s="9" t="s">
        <v>277</v>
      </c>
      <c r="L2911" s="9">
        <v>144</v>
      </c>
      <c r="M2911" s="9">
        <v>68</v>
      </c>
      <c r="N2911" s="65"/>
      <c r="P2911" s="65">
        <f t="shared" si="76"/>
        <v>212</v>
      </c>
    </row>
    <row r="2912" spans="1:16" ht="15">
      <c r="A2912" s="238" t="s">
        <v>2484</v>
      </c>
      <c r="B2912" s="61" t="s">
        <v>2514</v>
      </c>
      <c r="C2912" s="3"/>
      <c r="D2912" s="3"/>
      <c r="E2912" s="9" t="s">
        <v>277</v>
      </c>
      <c r="F2912" s="9" t="s">
        <v>277</v>
      </c>
      <c r="G2912" s="9" t="s">
        <v>277</v>
      </c>
      <c r="H2912" s="9" t="s">
        <v>277</v>
      </c>
      <c r="I2912" s="9">
        <v>0</v>
      </c>
      <c r="J2912" s="9" t="s">
        <v>277</v>
      </c>
      <c r="K2912" s="9" t="s">
        <v>277</v>
      </c>
      <c r="L2912" s="9" t="s">
        <v>277</v>
      </c>
      <c r="M2912" s="9">
        <v>205.2</v>
      </c>
      <c r="P2912" s="65">
        <f t="shared" si="76"/>
        <v>205.2</v>
      </c>
    </row>
    <row r="2913" spans="1:16" ht="15">
      <c r="A2913" s="238" t="s">
        <v>2485</v>
      </c>
      <c r="B2913" s="61" t="s">
        <v>2512</v>
      </c>
      <c r="C2913" s="3"/>
      <c r="D2913" s="3"/>
      <c r="E2913" s="9" t="s">
        <v>277</v>
      </c>
      <c r="F2913" s="9" t="s">
        <v>277</v>
      </c>
      <c r="G2913" s="9" t="s">
        <v>277</v>
      </c>
      <c r="H2913" s="9" t="s">
        <v>277</v>
      </c>
      <c r="I2913" s="9">
        <v>0</v>
      </c>
      <c r="J2913" s="9" t="s">
        <v>277</v>
      </c>
      <c r="K2913" s="9" t="s">
        <v>277</v>
      </c>
      <c r="L2913" s="9" t="s">
        <v>277</v>
      </c>
      <c r="M2913" s="9">
        <v>196.6</v>
      </c>
      <c r="P2913" s="65">
        <f t="shared" si="76"/>
        <v>196.6</v>
      </c>
    </row>
    <row r="2914" spans="1:16" ht="15">
      <c r="A2914" s="238" t="s">
        <v>2486</v>
      </c>
      <c r="B2914" s="61" t="s">
        <v>163</v>
      </c>
      <c r="E2914" s="9" t="s">
        <v>277</v>
      </c>
      <c r="F2914" s="9" t="s">
        <v>277</v>
      </c>
      <c r="G2914" s="9">
        <v>195.1</v>
      </c>
      <c r="H2914" s="9" t="s">
        <v>277</v>
      </c>
      <c r="I2914" s="9">
        <v>0</v>
      </c>
      <c r="J2914" s="9" t="s">
        <v>277</v>
      </c>
      <c r="K2914" s="9" t="s">
        <v>277</v>
      </c>
      <c r="L2914" s="9" t="s">
        <v>277</v>
      </c>
      <c r="M2914" s="9" t="s">
        <v>277</v>
      </c>
      <c r="P2914" s="65">
        <f t="shared" si="76"/>
        <v>195.1</v>
      </c>
    </row>
    <row r="2915" spans="1:16" ht="15">
      <c r="A2915" s="238" t="s">
        <v>2487</v>
      </c>
      <c r="B2915" s="61" t="s">
        <v>2526</v>
      </c>
      <c r="C2915" s="3"/>
      <c r="D2915" s="3"/>
      <c r="E2915" s="9" t="s">
        <v>277</v>
      </c>
      <c r="F2915" s="9" t="s">
        <v>277</v>
      </c>
      <c r="G2915" s="9" t="s">
        <v>277</v>
      </c>
      <c r="H2915" s="9" t="s">
        <v>277</v>
      </c>
      <c r="I2915" s="9">
        <v>0</v>
      </c>
      <c r="J2915" s="9" t="s">
        <v>277</v>
      </c>
      <c r="K2915" s="9" t="s">
        <v>277</v>
      </c>
      <c r="L2915" s="9" t="s">
        <v>277</v>
      </c>
      <c r="M2915" s="9">
        <v>190</v>
      </c>
      <c r="P2915" s="65">
        <f t="shared" si="76"/>
        <v>190</v>
      </c>
    </row>
    <row r="2916" spans="1:16" ht="15">
      <c r="A2916" s="238" t="s">
        <v>2488</v>
      </c>
      <c r="B2916" s="61" t="s">
        <v>2522</v>
      </c>
      <c r="C2916" s="3"/>
      <c r="D2916" s="3"/>
      <c r="E2916" s="9" t="s">
        <v>277</v>
      </c>
      <c r="F2916" s="9" t="s">
        <v>277</v>
      </c>
      <c r="G2916" s="9" t="s">
        <v>277</v>
      </c>
      <c r="H2916" s="9" t="s">
        <v>277</v>
      </c>
      <c r="I2916" s="9">
        <v>0</v>
      </c>
      <c r="J2916" s="9" t="s">
        <v>277</v>
      </c>
      <c r="K2916" s="9" t="s">
        <v>277</v>
      </c>
      <c r="L2916" s="9" t="s">
        <v>277</v>
      </c>
      <c r="M2916" s="9">
        <v>188.20000000000002</v>
      </c>
      <c r="P2916" s="65">
        <f t="shared" si="76"/>
        <v>188.20000000000002</v>
      </c>
    </row>
    <row r="2917" spans="1:16" ht="15">
      <c r="A2917" s="238" t="s">
        <v>2489</v>
      </c>
      <c r="B2917" s="61" t="s">
        <v>2515</v>
      </c>
      <c r="C2917" s="3"/>
      <c r="D2917" s="3"/>
      <c r="E2917" s="9" t="s">
        <v>277</v>
      </c>
      <c r="F2917" s="9" t="s">
        <v>277</v>
      </c>
      <c r="G2917" s="9" t="s">
        <v>277</v>
      </c>
      <c r="H2917" s="9" t="s">
        <v>277</v>
      </c>
      <c r="I2917" s="9">
        <v>0</v>
      </c>
      <c r="J2917" s="9" t="s">
        <v>277</v>
      </c>
      <c r="K2917" s="9" t="s">
        <v>277</v>
      </c>
      <c r="L2917" s="9" t="s">
        <v>277</v>
      </c>
      <c r="M2917" s="9">
        <v>171.4</v>
      </c>
      <c r="P2917" s="65">
        <f t="shared" si="76"/>
        <v>171.4</v>
      </c>
    </row>
    <row r="2918" spans="1:16" ht="15">
      <c r="A2918" s="238" t="s">
        <v>2490</v>
      </c>
      <c r="B2918" s="61" t="s">
        <v>2503</v>
      </c>
      <c r="C2918" s="3"/>
      <c r="D2918" s="3"/>
      <c r="E2918" s="9" t="s">
        <v>277</v>
      </c>
      <c r="F2918" s="9" t="s">
        <v>277</v>
      </c>
      <c r="G2918" s="9" t="s">
        <v>277</v>
      </c>
      <c r="H2918" s="9" t="s">
        <v>277</v>
      </c>
      <c r="I2918" s="9">
        <v>0</v>
      </c>
      <c r="J2918" s="9" t="s">
        <v>277</v>
      </c>
      <c r="K2918" s="9" t="s">
        <v>277</v>
      </c>
      <c r="L2918" s="9" t="s">
        <v>277</v>
      </c>
      <c r="M2918" s="9">
        <v>154.6</v>
      </c>
      <c r="P2918" s="65">
        <f t="shared" si="76"/>
        <v>154.6</v>
      </c>
    </row>
    <row r="2919" spans="1:16" ht="15">
      <c r="A2919" s="238" t="s">
        <v>2491</v>
      </c>
      <c r="B2919" s="61" t="s">
        <v>2518</v>
      </c>
      <c r="C2919" s="3"/>
      <c r="D2919" s="3"/>
      <c r="E2919" s="9" t="s">
        <v>277</v>
      </c>
      <c r="F2919" s="9" t="s">
        <v>277</v>
      </c>
      <c r="G2919" s="9" t="s">
        <v>277</v>
      </c>
      <c r="H2919" s="9" t="s">
        <v>277</v>
      </c>
      <c r="I2919" s="9">
        <v>0</v>
      </c>
      <c r="J2919" s="9" t="s">
        <v>277</v>
      </c>
      <c r="K2919" s="9" t="s">
        <v>277</v>
      </c>
      <c r="L2919" s="9" t="s">
        <v>277</v>
      </c>
      <c r="M2919" s="9">
        <v>153.1</v>
      </c>
      <c r="P2919" s="65">
        <f t="shared" si="76"/>
        <v>153.1</v>
      </c>
    </row>
    <row r="2920" spans="1:16" ht="15">
      <c r="A2920" s="238" t="s">
        <v>2492</v>
      </c>
      <c r="B2920" s="61" t="s">
        <v>2524</v>
      </c>
      <c r="C2920" s="3"/>
      <c r="D2920" s="3"/>
      <c r="E2920" s="9" t="s">
        <v>277</v>
      </c>
      <c r="F2920" s="9" t="s">
        <v>277</v>
      </c>
      <c r="G2920" s="9" t="s">
        <v>277</v>
      </c>
      <c r="H2920" s="9" t="s">
        <v>277</v>
      </c>
      <c r="I2920" s="9">
        <v>0</v>
      </c>
      <c r="J2920" s="9" t="s">
        <v>277</v>
      </c>
      <c r="K2920" s="9" t="s">
        <v>277</v>
      </c>
      <c r="L2920" s="9" t="s">
        <v>277</v>
      </c>
      <c r="M2920" s="9">
        <v>145.1</v>
      </c>
      <c r="P2920" s="65">
        <f t="shared" si="76"/>
        <v>145.1</v>
      </c>
    </row>
    <row r="2921" spans="1:16" ht="15">
      <c r="A2921" s="238" t="s">
        <v>2493</v>
      </c>
      <c r="B2921" s="61" t="s">
        <v>640</v>
      </c>
      <c r="E2921" s="9" t="s">
        <v>277</v>
      </c>
      <c r="F2921" s="9" t="s">
        <v>277</v>
      </c>
      <c r="G2921" s="9" t="s">
        <v>277</v>
      </c>
      <c r="H2921" s="9">
        <v>143.44999999999982</v>
      </c>
      <c r="I2921" s="9">
        <v>0</v>
      </c>
      <c r="J2921" s="9" t="s">
        <v>277</v>
      </c>
      <c r="K2921" s="9" t="s">
        <v>277</v>
      </c>
      <c r="L2921" s="9" t="s">
        <v>277</v>
      </c>
      <c r="M2921" s="9" t="s">
        <v>277</v>
      </c>
      <c r="P2921" s="65">
        <f t="shared" si="76"/>
        <v>143.44999999999982</v>
      </c>
    </row>
    <row r="2922" spans="1:16" ht="15">
      <c r="A2922" s="238" t="s">
        <v>2494</v>
      </c>
      <c r="B2922" s="226" t="s">
        <v>1594</v>
      </c>
      <c r="C2922" s="3"/>
      <c r="D2922" s="3"/>
      <c r="E2922" s="9" t="s">
        <v>277</v>
      </c>
      <c r="F2922" s="9" t="s">
        <v>277</v>
      </c>
      <c r="G2922" s="9" t="s">
        <v>277</v>
      </c>
      <c r="H2922" s="9" t="s">
        <v>277</v>
      </c>
      <c r="I2922" s="9">
        <v>0</v>
      </c>
      <c r="J2922" s="9" t="s">
        <v>277</v>
      </c>
      <c r="K2922" s="9">
        <v>136.5</v>
      </c>
      <c r="L2922" s="9" t="s">
        <v>277</v>
      </c>
      <c r="M2922" s="9" t="s">
        <v>277</v>
      </c>
      <c r="P2922" s="65">
        <f t="shared" si="76"/>
        <v>136.5</v>
      </c>
    </row>
    <row r="2923" spans="1:16" ht="15">
      <c r="A2923" s="238" t="s">
        <v>2495</v>
      </c>
      <c r="B2923" s="61" t="s">
        <v>2516</v>
      </c>
      <c r="C2923" s="3"/>
      <c r="D2923" s="3"/>
      <c r="E2923" s="9" t="s">
        <v>277</v>
      </c>
      <c r="F2923" s="9" t="s">
        <v>277</v>
      </c>
      <c r="G2923" s="9" t="s">
        <v>277</v>
      </c>
      <c r="H2923" s="9" t="s">
        <v>277</v>
      </c>
      <c r="I2923" s="9">
        <v>0</v>
      </c>
      <c r="J2923" s="9" t="s">
        <v>277</v>
      </c>
      <c r="K2923" s="9" t="s">
        <v>277</v>
      </c>
      <c r="L2923" s="9" t="s">
        <v>277</v>
      </c>
      <c r="M2923" s="9">
        <v>127.9</v>
      </c>
      <c r="P2923" s="65">
        <f t="shared" si="76"/>
        <v>127.9</v>
      </c>
    </row>
    <row r="2924" spans="1:16" ht="15">
      <c r="A2924" s="238" t="s">
        <v>2496</v>
      </c>
      <c r="B2924" s="61" t="s">
        <v>2521</v>
      </c>
      <c r="C2924" s="3"/>
      <c r="D2924" s="3"/>
      <c r="E2924" s="9" t="s">
        <v>277</v>
      </c>
      <c r="F2924" s="9" t="s">
        <v>277</v>
      </c>
      <c r="G2924" s="9" t="s">
        <v>277</v>
      </c>
      <c r="H2924" s="9" t="s">
        <v>277</v>
      </c>
      <c r="I2924" s="9">
        <v>0</v>
      </c>
      <c r="J2924" s="9" t="s">
        <v>277</v>
      </c>
      <c r="K2924" s="9" t="s">
        <v>277</v>
      </c>
      <c r="L2924" s="9" t="s">
        <v>277</v>
      </c>
      <c r="M2924" s="9">
        <v>109.4</v>
      </c>
      <c r="P2924" s="65">
        <f t="shared" si="76"/>
        <v>109.4</v>
      </c>
    </row>
    <row r="2925" spans="1:16" ht="15">
      <c r="A2925" s="238" t="s">
        <v>2497</v>
      </c>
      <c r="B2925" s="61" t="s">
        <v>2506</v>
      </c>
      <c r="C2925" s="3"/>
      <c r="D2925" s="3"/>
      <c r="E2925" s="9" t="s">
        <v>277</v>
      </c>
      <c r="F2925" s="9" t="s">
        <v>277</v>
      </c>
      <c r="G2925" s="9" t="s">
        <v>277</v>
      </c>
      <c r="H2925" s="9" t="s">
        <v>277</v>
      </c>
      <c r="I2925" s="9">
        <v>0</v>
      </c>
      <c r="J2925" s="9" t="s">
        <v>277</v>
      </c>
      <c r="K2925" s="9" t="s">
        <v>277</v>
      </c>
      <c r="L2925" s="9" t="s">
        <v>277</v>
      </c>
      <c r="M2925" s="9">
        <v>104.4</v>
      </c>
      <c r="P2925" s="65">
        <f t="shared" si="76"/>
        <v>104.4</v>
      </c>
    </row>
    <row r="2926" spans="1:16" ht="15">
      <c r="A2926" s="238" t="s">
        <v>2498</v>
      </c>
      <c r="B2926" s="61" t="s">
        <v>2517</v>
      </c>
      <c r="C2926" s="3"/>
      <c r="D2926" s="3"/>
      <c r="E2926" s="9" t="s">
        <v>277</v>
      </c>
      <c r="F2926" s="9" t="s">
        <v>277</v>
      </c>
      <c r="G2926" s="9" t="s">
        <v>277</v>
      </c>
      <c r="H2926" s="9" t="s">
        <v>277</v>
      </c>
      <c r="I2926" s="9">
        <v>0</v>
      </c>
      <c r="J2926" s="9" t="s">
        <v>277</v>
      </c>
      <c r="K2926" s="9" t="s">
        <v>277</v>
      </c>
      <c r="L2926" s="9" t="s">
        <v>277</v>
      </c>
      <c r="M2926" s="9">
        <v>82</v>
      </c>
      <c r="P2926" s="65">
        <f t="shared" si="76"/>
        <v>82</v>
      </c>
    </row>
    <row r="2927" spans="1:16" ht="15">
      <c r="A2927" s="238" t="s">
        <v>2499</v>
      </c>
      <c r="B2927" s="61" t="s">
        <v>178</v>
      </c>
      <c r="E2927" s="9">
        <v>79.5</v>
      </c>
      <c r="F2927" s="9" t="s">
        <v>277</v>
      </c>
      <c r="G2927" s="9" t="s">
        <v>277</v>
      </c>
      <c r="H2927" s="9" t="s">
        <v>277</v>
      </c>
      <c r="I2927" s="9">
        <v>0</v>
      </c>
      <c r="J2927" s="9" t="s">
        <v>277</v>
      </c>
      <c r="K2927" s="9" t="s">
        <v>277</v>
      </c>
      <c r="L2927" s="9" t="s">
        <v>277</v>
      </c>
      <c r="M2927" s="9" t="s">
        <v>277</v>
      </c>
      <c r="P2927" s="65">
        <f t="shared" si="76"/>
        <v>79.5</v>
      </c>
    </row>
    <row r="2928" spans="1:16" ht="15">
      <c r="A2928" s="238" t="s">
        <v>2500</v>
      </c>
      <c r="B2928" s="61" t="s">
        <v>2505</v>
      </c>
      <c r="C2928" s="3"/>
      <c r="D2928" s="3"/>
      <c r="E2928" s="9" t="s">
        <v>277</v>
      </c>
      <c r="F2928" s="9" t="s">
        <v>277</v>
      </c>
      <c r="G2928" s="9" t="s">
        <v>277</v>
      </c>
      <c r="H2928" s="9" t="s">
        <v>277</v>
      </c>
      <c r="I2928" s="9">
        <v>0</v>
      </c>
      <c r="J2928" s="9" t="s">
        <v>277</v>
      </c>
      <c r="K2928" s="9" t="s">
        <v>277</v>
      </c>
      <c r="L2928" s="9" t="s">
        <v>277</v>
      </c>
      <c r="M2928" s="9">
        <v>65.300000000000011</v>
      </c>
      <c r="P2928" s="65">
        <f t="shared" si="76"/>
        <v>65.300000000000011</v>
      </c>
    </row>
    <row r="2929" spans="1:16" ht="15">
      <c r="A2929" s="238" t="s">
        <v>2501</v>
      </c>
      <c r="B2929" s="61" t="s">
        <v>2509</v>
      </c>
      <c r="C2929" s="3"/>
      <c r="D2929" s="3"/>
      <c r="E2929" s="9" t="s">
        <v>277</v>
      </c>
      <c r="F2929" s="9" t="s">
        <v>277</v>
      </c>
      <c r="G2929" s="9" t="s">
        <v>277</v>
      </c>
      <c r="H2929" s="9" t="s">
        <v>277</v>
      </c>
      <c r="I2929" s="9">
        <v>0</v>
      </c>
      <c r="J2929" s="9" t="s">
        <v>277</v>
      </c>
      <c r="K2929" s="9" t="s">
        <v>277</v>
      </c>
      <c r="L2929" s="9" t="s">
        <v>277</v>
      </c>
      <c r="M2929" s="9">
        <v>62.300000000000004</v>
      </c>
      <c r="P2929" s="65">
        <f t="shared" si="76"/>
        <v>62.300000000000004</v>
      </c>
    </row>
    <row r="2930" spans="1:16" ht="15">
      <c r="A2930" s="238" t="s">
        <v>2502</v>
      </c>
      <c r="B2930" s="226" t="s">
        <v>1595</v>
      </c>
      <c r="C2930" s="3"/>
      <c r="D2930" s="3"/>
      <c r="E2930" s="9" t="s">
        <v>277</v>
      </c>
      <c r="F2930" s="9" t="s">
        <v>277</v>
      </c>
      <c r="G2930" s="9" t="s">
        <v>277</v>
      </c>
      <c r="H2930" s="9" t="s">
        <v>277</v>
      </c>
      <c r="I2930" s="9">
        <v>0</v>
      </c>
      <c r="J2930" s="9" t="s">
        <v>277</v>
      </c>
      <c r="K2930" s="9">
        <v>37.099999999998545</v>
      </c>
      <c r="L2930" s="9" t="s">
        <v>277</v>
      </c>
      <c r="M2930" s="9" t="s">
        <v>277</v>
      </c>
      <c r="P2930" s="65">
        <f t="shared" si="76"/>
        <v>37.099999999998545</v>
      </c>
    </row>
    <row r="2931" spans="1:16" ht="15">
      <c r="A2931" s="238" t="s">
        <v>2531</v>
      </c>
      <c r="B2931" s="61" t="s">
        <v>2528</v>
      </c>
      <c r="C2931" s="3"/>
      <c r="D2931" s="3"/>
      <c r="E2931" s="9" t="s">
        <v>277</v>
      </c>
      <c r="F2931" s="9" t="s">
        <v>277</v>
      </c>
      <c r="G2931" s="9" t="s">
        <v>277</v>
      </c>
      <c r="H2931" s="9" t="s">
        <v>277</v>
      </c>
      <c r="I2931" s="9">
        <v>0</v>
      </c>
      <c r="J2931" s="9" t="s">
        <v>277</v>
      </c>
      <c r="K2931" s="9" t="s">
        <v>277</v>
      </c>
      <c r="L2931" s="9" t="s">
        <v>277</v>
      </c>
      <c r="M2931" s="9">
        <v>28.599999999999998</v>
      </c>
      <c r="P2931" s="65">
        <f t="shared" si="76"/>
        <v>28.599999999999998</v>
      </c>
    </row>
    <row r="2932" spans="1:16" ht="15">
      <c r="A2932" s="238" t="s">
        <v>2613</v>
      </c>
      <c r="B2932" s="61" t="s">
        <v>2529</v>
      </c>
      <c r="C2932" s="3"/>
      <c r="D2932" s="3"/>
      <c r="E2932" s="9" t="s">
        <v>277</v>
      </c>
      <c r="F2932" s="9" t="s">
        <v>277</v>
      </c>
      <c r="G2932" s="9" t="s">
        <v>277</v>
      </c>
      <c r="H2932" s="9" t="s">
        <v>277</v>
      </c>
      <c r="I2932" s="9">
        <v>0</v>
      </c>
      <c r="J2932" s="9" t="s">
        <v>277</v>
      </c>
      <c r="K2932" s="9" t="s">
        <v>277</v>
      </c>
      <c r="L2932" s="9" t="s">
        <v>277</v>
      </c>
      <c r="M2932" s="9">
        <v>7.1999999999999993</v>
      </c>
      <c r="P2932" s="65">
        <f t="shared" si="76"/>
        <v>7.1999999999999993</v>
      </c>
    </row>
    <row r="2933" spans="1:16" ht="15">
      <c r="A2933" s="238" t="s">
        <v>2626</v>
      </c>
      <c r="B2933" s="181" t="s">
        <v>1266</v>
      </c>
      <c r="C2933" s="3"/>
      <c r="D2933" s="3"/>
      <c r="E2933" s="9" t="s">
        <v>277</v>
      </c>
      <c r="F2933" s="9" t="s">
        <v>277</v>
      </c>
      <c r="G2933" s="9" t="s">
        <v>277</v>
      </c>
      <c r="H2933" s="9" t="s">
        <v>277</v>
      </c>
      <c r="I2933" s="9">
        <v>0</v>
      </c>
      <c r="J2933" s="9" t="s">
        <v>277</v>
      </c>
      <c r="K2933" s="9" t="s">
        <v>277</v>
      </c>
      <c r="L2933" s="9" t="s">
        <v>277</v>
      </c>
      <c r="M2933" s="9" t="s">
        <v>277</v>
      </c>
      <c r="P2933" s="65">
        <f t="shared" si="76"/>
        <v>0</v>
      </c>
    </row>
    <row r="2934" spans="1:16" ht="15">
      <c r="A2934" s="238" t="s">
        <v>2662</v>
      </c>
      <c r="B2934" s="170" t="s">
        <v>1275</v>
      </c>
      <c r="C2934" s="3"/>
      <c r="D2934" s="3"/>
      <c r="E2934" s="9" t="s">
        <v>277</v>
      </c>
      <c r="F2934" s="9" t="s">
        <v>277</v>
      </c>
      <c r="G2934" s="9" t="s">
        <v>277</v>
      </c>
      <c r="H2934" s="9" t="s">
        <v>277</v>
      </c>
      <c r="I2934" s="9">
        <v>0</v>
      </c>
      <c r="J2934" s="9" t="s">
        <v>277</v>
      </c>
      <c r="K2934" s="9" t="s">
        <v>277</v>
      </c>
      <c r="L2934" s="9" t="s">
        <v>277</v>
      </c>
      <c r="M2934" s="9" t="s">
        <v>277</v>
      </c>
      <c r="P2934" s="65">
        <f t="shared" si="76"/>
        <v>0</v>
      </c>
    </row>
    <row r="2935" spans="1:16" ht="15">
      <c r="A2935" s="238" t="s">
        <v>2663</v>
      </c>
      <c r="B2935" s="170" t="s">
        <v>1274</v>
      </c>
      <c r="C2935" s="3"/>
      <c r="D2935" s="3"/>
      <c r="E2935" s="9" t="s">
        <v>277</v>
      </c>
      <c r="F2935" s="9" t="s">
        <v>277</v>
      </c>
      <c r="G2935" s="9" t="s">
        <v>277</v>
      </c>
      <c r="H2935" s="9" t="s">
        <v>277</v>
      </c>
      <c r="I2935" s="9">
        <v>0</v>
      </c>
      <c r="J2935" s="9" t="s">
        <v>277</v>
      </c>
      <c r="K2935" s="9" t="s">
        <v>277</v>
      </c>
      <c r="L2935" s="9" t="s">
        <v>277</v>
      </c>
      <c r="M2935" s="9" t="s">
        <v>277</v>
      </c>
      <c r="P2935" s="65">
        <f t="shared" si="76"/>
        <v>0</v>
      </c>
    </row>
    <row r="2936" spans="1:16" ht="15">
      <c r="A2936" s="238" t="s">
        <v>2664</v>
      </c>
      <c r="B2936" s="170" t="s">
        <v>1273</v>
      </c>
      <c r="C2936" s="3"/>
      <c r="D2936" s="3"/>
      <c r="E2936" s="9" t="s">
        <v>277</v>
      </c>
      <c r="F2936" s="9" t="s">
        <v>277</v>
      </c>
      <c r="G2936" s="9" t="s">
        <v>277</v>
      </c>
      <c r="H2936" s="9" t="s">
        <v>277</v>
      </c>
      <c r="I2936" s="9">
        <v>0</v>
      </c>
      <c r="J2936" s="9" t="s">
        <v>277</v>
      </c>
      <c r="K2936" s="9" t="s">
        <v>277</v>
      </c>
      <c r="L2936" s="9" t="s">
        <v>277</v>
      </c>
      <c r="M2936" s="9" t="s">
        <v>277</v>
      </c>
      <c r="P2936" s="65">
        <f t="shared" si="76"/>
        <v>0</v>
      </c>
    </row>
    <row r="2937" spans="1:16" ht="15">
      <c r="A2937" s="238" t="s">
        <v>2665</v>
      </c>
      <c r="B2937" s="170" t="s">
        <v>1294</v>
      </c>
      <c r="C2937" s="3"/>
      <c r="D2937" s="3"/>
      <c r="E2937" s="9" t="s">
        <v>277</v>
      </c>
      <c r="F2937" s="9" t="s">
        <v>277</v>
      </c>
      <c r="G2937" s="9" t="s">
        <v>277</v>
      </c>
      <c r="H2937" s="9" t="s">
        <v>277</v>
      </c>
      <c r="I2937" s="9">
        <v>0</v>
      </c>
      <c r="J2937" s="9" t="s">
        <v>277</v>
      </c>
      <c r="K2937" s="9" t="s">
        <v>277</v>
      </c>
      <c r="L2937" s="9" t="s">
        <v>277</v>
      </c>
      <c r="M2937" s="9" t="s">
        <v>277</v>
      </c>
      <c r="P2937" s="65">
        <f t="shared" si="76"/>
        <v>0</v>
      </c>
    </row>
    <row r="2938" spans="1:16" ht="15">
      <c r="A2938" s="238" t="s">
        <v>2666</v>
      </c>
      <c r="B2938" s="170" t="s">
        <v>1282</v>
      </c>
      <c r="C2938" s="3"/>
      <c r="D2938" s="3"/>
      <c r="E2938" s="9" t="s">
        <v>277</v>
      </c>
      <c r="F2938" s="9" t="s">
        <v>277</v>
      </c>
      <c r="G2938" s="9" t="s">
        <v>277</v>
      </c>
      <c r="H2938" s="9" t="s">
        <v>277</v>
      </c>
      <c r="I2938" s="9">
        <v>0</v>
      </c>
      <c r="J2938" s="9" t="s">
        <v>277</v>
      </c>
      <c r="K2938" s="9" t="s">
        <v>277</v>
      </c>
      <c r="L2938" s="9" t="s">
        <v>277</v>
      </c>
      <c r="M2938" s="9" t="s">
        <v>277</v>
      </c>
      <c r="P2938" s="65">
        <f t="shared" si="76"/>
        <v>0</v>
      </c>
    </row>
    <row r="2939" spans="1:16" ht="15">
      <c r="A2939" s="28"/>
      <c r="B2939" s="61"/>
      <c r="E2939" s="9"/>
      <c r="F2939" s="9"/>
      <c r="G2939" s="9"/>
      <c r="H2939" s="9"/>
      <c r="L2939" s="67"/>
      <c r="M2939" s="67"/>
      <c r="N2939" s="65"/>
    </row>
    <row r="2940" spans="1:16" ht="15">
      <c r="A2940" s="28"/>
      <c r="B2940" s="61"/>
      <c r="E2940" s="9"/>
      <c r="L2940" s="67"/>
      <c r="M2940" s="67"/>
    </row>
    <row r="2941" spans="1:16" ht="15">
      <c r="A2941" s="28"/>
      <c r="B2941" s="61"/>
      <c r="E2941" s="9"/>
      <c r="L2941" s="67"/>
      <c r="M2941" s="67"/>
    </row>
    <row r="2942" spans="1:16" ht="25.5">
      <c r="A2942" s="23" t="s">
        <v>175</v>
      </c>
      <c r="L2942" s="67"/>
      <c r="M2942" s="67"/>
    </row>
    <row r="2943" spans="1:16">
      <c r="L2943" s="67"/>
      <c r="M2943" s="67"/>
    </row>
    <row r="2944" spans="1:16" ht="15">
      <c r="A2944" s="38"/>
      <c r="B2944" s="38"/>
      <c r="C2944" s="38"/>
      <c r="D2944" s="38"/>
      <c r="E2944" s="59">
        <v>2016</v>
      </c>
      <c r="F2944" s="59">
        <v>2017</v>
      </c>
      <c r="G2944" s="59">
        <v>2018</v>
      </c>
      <c r="H2944" s="59">
        <v>2019</v>
      </c>
      <c r="I2944" s="59">
        <v>2020</v>
      </c>
      <c r="J2944" s="59">
        <v>2021</v>
      </c>
      <c r="K2944" s="59">
        <v>2022</v>
      </c>
      <c r="L2944" s="59">
        <v>2023</v>
      </c>
      <c r="M2944" s="59">
        <v>2024</v>
      </c>
      <c r="P2944" s="68" t="s">
        <v>40</v>
      </c>
    </row>
    <row r="2945" spans="1:21" ht="15">
      <c r="A2945" s="28" t="s">
        <v>0</v>
      </c>
      <c r="B2945" s="61" t="s">
        <v>25</v>
      </c>
      <c r="E2945" s="176">
        <v>474.7</v>
      </c>
      <c r="F2945" s="174">
        <v>389.8</v>
      </c>
      <c r="G2945" s="179">
        <v>417.4</v>
      </c>
      <c r="H2945" s="9">
        <v>344.00000000000182</v>
      </c>
      <c r="I2945" s="176">
        <v>378.70000000000073</v>
      </c>
      <c r="J2945" s="9">
        <v>559.70000000000164</v>
      </c>
      <c r="K2945" s="9">
        <v>138.19999999999709</v>
      </c>
      <c r="L2945" s="9">
        <v>376.50000000000006</v>
      </c>
      <c r="M2945" s="65">
        <v>299.10000000000002</v>
      </c>
      <c r="P2945" s="65">
        <f t="shared" ref="P2945:P2976" si="77">SUM(E2945:M2945)</f>
        <v>3378.1000000000013</v>
      </c>
      <c r="R2945" t="s">
        <v>1408</v>
      </c>
      <c r="U2945" t="s">
        <v>2738</v>
      </c>
    </row>
    <row r="2946" spans="1:21" ht="15">
      <c r="A2946" s="28" t="s">
        <v>2</v>
      </c>
      <c r="B2946" s="61" t="s">
        <v>17</v>
      </c>
      <c r="E2946" s="174">
        <v>442.1</v>
      </c>
      <c r="F2946" s="179">
        <v>347.5</v>
      </c>
      <c r="G2946" s="9">
        <v>241.75</v>
      </c>
      <c r="H2946" s="9">
        <v>322.30000000000018</v>
      </c>
      <c r="I2946" s="9">
        <v>111.80000000000109</v>
      </c>
      <c r="J2946" s="9">
        <v>477.60000000000582</v>
      </c>
      <c r="K2946" s="9">
        <v>332.30000000000109</v>
      </c>
      <c r="L2946" s="9">
        <v>384.90000000000003</v>
      </c>
      <c r="M2946" s="90">
        <v>479.2</v>
      </c>
      <c r="P2946" s="65">
        <f t="shared" si="77"/>
        <v>3139.450000000008</v>
      </c>
      <c r="R2946" t="s">
        <v>2909</v>
      </c>
      <c r="U2946" s="226"/>
    </row>
    <row r="2947" spans="1:21" ht="15">
      <c r="A2947" s="28" t="s">
        <v>3</v>
      </c>
      <c r="B2947" s="61" t="s">
        <v>11</v>
      </c>
      <c r="E2947" s="179">
        <v>340.8</v>
      </c>
      <c r="F2947" s="175">
        <v>354.8</v>
      </c>
      <c r="G2947" s="179">
        <v>350.1</v>
      </c>
      <c r="H2947" s="9">
        <v>210.90000000000327</v>
      </c>
      <c r="I2947" s="9">
        <v>78.000000000003638</v>
      </c>
      <c r="J2947" s="9">
        <v>537.59999999999854</v>
      </c>
      <c r="K2947" s="9">
        <v>222.19999999999982</v>
      </c>
      <c r="L2947" s="9">
        <v>423.3</v>
      </c>
      <c r="M2947" s="346">
        <v>490.6</v>
      </c>
      <c r="P2947" s="65">
        <f t="shared" si="77"/>
        <v>3008.3000000000052</v>
      </c>
      <c r="R2947" t="s">
        <v>2910</v>
      </c>
      <c r="U2947" t="s">
        <v>1835</v>
      </c>
    </row>
    <row r="2948" spans="1:21" ht="15">
      <c r="A2948" s="28" t="s">
        <v>5</v>
      </c>
      <c r="B2948" s="61" t="s">
        <v>9</v>
      </c>
      <c r="E2948" s="9">
        <v>291.39999999999998</v>
      </c>
      <c r="F2948" s="9">
        <v>220.2</v>
      </c>
      <c r="G2948" s="176">
        <v>586.75</v>
      </c>
      <c r="H2948" s="9">
        <v>146.50000000000273</v>
      </c>
      <c r="I2948" s="9">
        <v>258.00000000000182</v>
      </c>
      <c r="J2948" s="9">
        <v>563.50000000000091</v>
      </c>
      <c r="K2948" s="9">
        <v>269.99999999999727</v>
      </c>
      <c r="L2948" s="9">
        <v>417.1</v>
      </c>
      <c r="M2948" s="65">
        <v>194.2</v>
      </c>
      <c r="P2948" s="65">
        <f t="shared" si="77"/>
        <v>2947.6500000000024</v>
      </c>
      <c r="R2948" t="s">
        <v>280</v>
      </c>
      <c r="U2948" t="s">
        <v>1361</v>
      </c>
    </row>
    <row r="2949" spans="1:21" ht="15">
      <c r="A2949" s="28" t="s">
        <v>7</v>
      </c>
      <c r="B2949" s="61" t="s">
        <v>31</v>
      </c>
      <c r="E2949" s="9">
        <v>250</v>
      </c>
      <c r="F2949" s="9">
        <v>67.900000000000006</v>
      </c>
      <c r="G2949" s="179">
        <v>306</v>
      </c>
      <c r="H2949" s="179">
        <v>417.5</v>
      </c>
      <c r="I2949" s="179">
        <v>332.90000000000146</v>
      </c>
      <c r="J2949" s="174">
        <v>647.50000000000364</v>
      </c>
      <c r="K2949" s="9">
        <v>148.50000000000364</v>
      </c>
      <c r="L2949" s="9">
        <v>271.5</v>
      </c>
      <c r="M2949" s="90">
        <v>450</v>
      </c>
      <c r="P2949" s="65">
        <f t="shared" si="77"/>
        <v>2891.8000000000088</v>
      </c>
      <c r="R2949" t="s">
        <v>2911</v>
      </c>
      <c r="U2949" t="s">
        <v>1835</v>
      </c>
    </row>
    <row r="2950" spans="1:21" ht="15">
      <c r="A2950" s="28" t="s">
        <v>8</v>
      </c>
      <c r="B2950" s="61" t="s">
        <v>37</v>
      </c>
      <c r="E2950" s="179">
        <v>328.8</v>
      </c>
      <c r="F2950" s="9">
        <v>164.4</v>
      </c>
      <c r="G2950" s="179">
        <v>382.5</v>
      </c>
      <c r="H2950" s="179">
        <v>438.19999999999709</v>
      </c>
      <c r="I2950" s="9">
        <v>218.5</v>
      </c>
      <c r="J2950" s="9">
        <v>461.99999999999818</v>
      </c>
      <c r="K2950" s="9">
        <v>66.899999999997817</v>
      </c>
      <c r="L2950" s="9">
        <v>333.8</v>
      </c>
      <c r="M2950" s="65">
        <v>238.7</v>
      </c>
      <c r="P2950" s="65">
        <f t="shared" si="77"/>
        <v>2633.7999999999929</v>
      </c>
      <c r="R2950" t="s">
        <v>797</v>
      </c>
    </row>
    <row r="2951" spans="1:21" ht="15">
      <c r="A2951" s="28" t="s">
        <v>10</v>
      </c>
      <c r="B2951" s="61" t="s">
        <v>161</v>
      </c>
      <c r="E2951" s="9" t="s">
        <v>277</v>
      </c>
      <c r="F2951" s="9" t="s">
        <v>277</v>
      </c>
      <c r="G2951" s="179">
        <v>438</v>
      </c>
      <c r="H2951" s="179">
        <v>444.39999999999782</v>
      </c>
      <c r="I2951" s="9">
        <v>154.10000000000036</v>
      </c>
      <c r="J2951" s="9">
        <v>478.70000000000073</v>
      </c>
      <c r="K2951" s="9">
        <v>294.50000000000182</v>
      </c>
      <c r="L2951" s="175">
        <v>549.1</v>
      </c>
      <c r="M2951" s="65">
        <v>231</v>
      </c>
      <c r="P2951" s="65">
        <f t="shared" si="77"/>
        <v>2589.8000000000006</v>
      </c>
      <c r="R2951" t="s">
        <v>2360</v>
      </c>
      <c r="U2951" s="61"/>
    </row>
    <row r="2952" spans="1:21" ht="15">
      <c r="A2952" s="28" t="s">
        <v>12</v>
      </c>
      <c r="B2952" s="61" t="s">
        <v>21</v>
      </c>
      <c r="E2952" s="179">
        <v>409.4</v>
      </c>
      <c r="F2952" s="179">
        <v>332.5</v>
      </c>
      <c r="G2952" s="9">
        <v>225.5</v>
      </c>
      <c r="H2952" s="9">
        <v>220.69999999999891</v>
      </c>
      <c r="I2952" s="9">
        <v>116.99999999999818</v>
      </c>
      <c r="J2952" s="9">
        <v>536.99999999999818</v>
      </c>
      <c r="K2952" s="9">
        <v>48.900000000001455</v>
      </c>
      <c r="L2952" s="9">
        <v>272.3</v>
      </c>
      <c r="M2952" s="65">
        <v>395.7</v>
      </c>
      <c r="P2952" s="65">
        <f t="shared" si="77"/>
        <v>2558.9999999999968</v>
      </c>
      <c r="R2952" t="s">
        <v>302</v>
      </c>
      <c r="U2952" s="181"/>
    </row>
    <row r="2953" spans="1:21" ht="15">
      <c r="A2953" s="28" t="s">
        <v>14</v>
      </c>
      <c r="B2953" s="61" t="s">
        <v>23</v>
      </c>
      <c r="E2953" s="9">
        <v>215.3</v>
      </c>
      <c r="F2953" s="9">
        <v>84.3</v>
      </c>
      <c r="G2953" s="9">
        <v>151.30000000000001</v>
      </c>
      <c r="H2953" s="9">
        <v>341.90000000000146</v>
      </c>
      <c r="I2953" s="179">
        <v>268.80000000000291</v>
      </c>
      <c r="J2953" s="9">
        <v>547</v>
      </c>
      <c r="K2953" s="9">
        <v>330.84999999999854</v>
      </c>
      <c r="L2953" s="9">
        <v>362.29999999999995</v>
      </c>
      <c r="M2953" s="65">
        <v>228.5</v>
      </c>
      <c r="P2953" s="65">
        <f t="shared" si="77"/>
        <v>2530.2500000000027</v>
      </c>
      <c r="R2953" t="s">
        <v>292</v>
      </c>
      <c r="U2953" s="61"/>
    </row>
    <row r="2954" spans="1:21" ht="15">
      <c r="A2954" s="28" t="s">
        <v>16</v>
      </c>
      <c r="B2954" s="61" t="s">
        <v>27</v>
      </c>
      <c r="E2954" s="9">
        <v>246.3</v>
      </c>
      <c r="F2954" s="179">
        <v>282.60000000000002</v>
      </c>
      <c r="G2954" s="175">
        <v>514.20000000000005</v>
      </c>
      <c r="H2954" s="9">
        <v>99.000000000001819</v>
      </c>
      <c r="I2954" s="179">
        <v>332.29999999999927</v>
      </c>
      <c r="J2954" s="9">
        <v>557.49999999999818</v>
      </c>
      <c r="K2954" s="9">
        <v>129.899999999996</v>
      </c>
      <c r="L2954" s="9">
        <v>346.6</v>
      </c>
      <c r="M2954" s="9" t="s">
        <v>277</v>
      </c>
      <c r="P2954" s="65">
        <f t="shared" si="77"/>
        <v>2508.3999999999955</v>
      </c>
      <c r="R2954" t="s">
        <v>1409</v>
      </c>
      <c r="U2954" s="61"/>
    </row>
    <row r="2955" spans="1:21" ht="15">
      <c r="A2955" s="28" t="s">
        <v>18</v>
      </c>
      <c r="B2955" s="61" t="s">
        <v>33</v>
      </c>
      <c r="E2955" s="179">
        <v>327.60000000000002</v>
      </c>
      <c r="F2955" s="9">
        <v>189.9</v>
      </c>
      <c r="G2955" s="9">
        <v>263</v>
      </c>
      <c r="H2955" s="9">
        <v>260.70000000000073</v>
      </c>
      <c r="I2955" s="9">
        <v>164.19999999999709</v>
      </c>
      <c r="J2955" s="9">
        <v>484.09999999999945</v>
      </c>
      <c r="K2955" s="179">
        <v>338.50000000000091</v>
      </c>
      <c r="L2955" s="9">
        <v>289.8</v>
      </c>
      <c r="M2955" s="65">
        <v>120.7</v>
      </c>
      <c r="P2955" s="65">
        <f t="shared" si="77"/>
        <v>2438.4999999999982</v>
      </c>
      <c r="R2955" t="s">
        <v>321</v>
      </c>
    </row>
    <row r="2956" spans="1:21" ht="15">
      <c r="A2956" s="28" t="s">
        <v>20</v>
      </c>
      <c r="B2956" s="61" t="s">
        <v>154</v>
      </c>
      <c r="E2956" s="9" t="s">
        <v>277</v>
      </c>
      <c r="F2956" s="9" t="s">
        <v>277</v>
      </c>
      <c r="G2956" s="174">
        <v>526.79999999999995</v>
      </c>
      <c r="H2956" s="9">
        <v>263.39999999999873</v>
      </c>
      <c r="I2956" s="179">
        <v>312.79999999999927</v>
      </c>
      <c r="J2956" s="9">
        <v>545.49999999999909</v>
      </c>
      <c r="K2956" s="9">
        <v>154.5</v>
      </c>
      <c r="L2956" s="9">
        <v>373.8</v>
      </c>
      <c r="M2956" s="65">
        <v>256.5</v>
      </c>
      <c r="P2956" s="65">
        <f t="shared" si="77"/>
        <v>2433.299999999997</v>
      </c>
      <c r="R2956" t="s">
        <v>338</v>
      </c>
    </row>
    <row r="2957" spans="1:21" ht="15">
      <c r="A2957" s="28" t="s">
        <v>22</v>
      </c>
      <c r="B2957" s="61" t="s">
        <v>13</v>
      </c>
      <c r="E2957" s="9">
        <v>263.60000000000002</v>
      </c>
      <c r="F2957" s="176">
        <v>464.3</v>
      </c>
      <c r="G2957" s="9">
        <v>9.9</v>
      </c>
      <c r="H2957" s="9">
        <v>343.19999999999618</v>
      </c>
      <c r="I2957" s="9">
        <v>175.5</v>
      </c>
      <c r="J2957" s="9">
        <v>576.20000000000164</v>
      </c>
      <c r="K2957" s="9">
        <v>239.19999999999709</v>
      </c>
      <c r="L2957" s="9">
        <v>343.9</v>
      </c>
      <c r="M2957" s="9" t="s">
        <v>277</v>
      </c>
      <c r="P2957" s="65">
        <f t="shared" si="77"/>
        <v>2415.7999999999952</v>
      </c>
      <c r="R2957" t="s">
        <v>280</v>
      </c>
      <c r="U2957" t="s">
        <v>1361</v>
      </c>
    </row>
    <row r="2958" spans="1:21" ht="15">
      <c r="A2958" s="28" t="s">
        <v>24</v>
      </c>
      <c r="B2958" s="61" t="s">
        <v>649</v>
      </c>
      <c r="E2958" s="9" t="s">
        <v>277</v>
      </c>
      <c r="F2958" s="9" t="s">
        <v>277</v>
      </c>
      <c r="G2958" s="9" t="s">
        <v>277</v>
      </c>
      <c r="H2958" s="179">
        <v>430.80000000000018</v>
      </c>
      <c r="I2958" s="175">
        <v>367.79999999999563</v>
      </c>
      <c r="J2958" s="9">
        <v>525.50000000000091</v>
      </c>
      <c r="K2958" s="9">
        <v>145.10000000000036</v>
      </c>
      <c r="L2958" s="179">
        <v>495.39999999999992</v>
      </c>
      <c r="M2958" s="90">
        <v>442.5</v>
      </c>
      <c r="P2958" s="65">
        <f t="shared" si="77"/>
        <v>2407.0999999999967</v>
      </c>
      <c r="R2958" t="s">
        <v>2912</v>
      </c>
      <c r="U2958" t="s">
        <v>1835</v>
      </c>
    </row>
    <row r="2959" spans="1:21" ht="15">
      <c r="A2959" s="28" t="s">
        <v>26</v>
      </c>
      <c r="B2959" s="61" t="s">
        <v>143</v>
      </c>
      <c r="E2959" s="9" t="s">
        <v>277</v>
      </c>
      <c r="F2959" s="9">
        <v>202</v>
      </c>
      <c r="G2959" s="9">
        <v>203.5</v>
      </c>
      <c r="H2959" s="9">
        <v>320</v>
      </c>
      <c r="I2959" s="9">
        <v>65.299999999997453</v>
      </c>
      <c r="J2959" s="9">
        <v>504</v>
      </c>
      <c r="K2959" s="9">
        <v>175.20000000000073</v>
      </c>
      <c r="L2959" s="9">
        <v>364.6</v>
      </c>
      <c r="M2959" s="65">
        <v>346</v>
      </c>
      <c r="P2959" s="65">
        <f t="shared" si="77"/>
        <v>2180.5999999999981</v>
      </c>
    </row>
    <row r="2960" spans="1:21" ht="15">
      <c r="A2960" s="28" t="s">
        <v>28</v>
      </c>
      <c r="B2960" s="61" t="s">
        <v>15</v>
      </c>
      <c r="E2960" s="179">
        <v>331.7</v>
      </c>
      <c r="F2960" s="9">
        <v>91.6</v>
      </c>
      <c r="G2960" s="9">
        <v>91.3</v>
      </c>
      <c r="H2960" s="9">
        <v>147.30000000000018</v>
      </c>
      <c r="I2960" s="9">
        <v>239.49999999999636</v>
      </c>
      <c r="J2960" s="9">
        <v>453.00000000000182</v>
      </c>
      <c r="K2960" s="9">
        <v>134.19999999999982</v>
      </c>
      <c r="L2960" s="9">
        <v>268.3</v>
      </c>
      <c r="M2960" s="65">
        <v>411.3</v>
      </c>
      <c r="P2960" s="65">
        <f t="shared" si="77"/>
        <v>2168.199999999998</v>
      </c>
      <c r="R2960" t="s">
        <v>296</v>
      </c>
      <c r="T2960" t="s">
        <v>2297</v>
      </c>
      <c r="U2960" s="181"/>
    </row>
    <row r="2961" spans="1:24" ht="15">
      <c r="A2961" s="28" t="s">
        <v>30</v>
      </c>
      <c r="B2961" s="61" t="s">
        <v>142</v>
      </c>
      <c r="E2961" s="9" t="s">
        <v>277</v>
      </c>
      <c r="F2961" s="179">
        <v>265</v>
      </c>
      <c r="G2961" s="9">
        <v>280.8</v>
      </c>
      <c r="H2961" s="9">
        <v>206.99999999999818</v>
      </c>
      <c r="I2961" s="9">
        <v>2.5999999999985448</v>
      </c>
      <c r="J2961" s="9">
        <v>472.79999999999745</v>
      </c>
      <c r="K2961" s="9">
        <v>249.50000000000182</v>
      </c>
      <c r="L2961" s="179">
        <v>491.1</v>
      </c>
      <c r="M2961" s="65">
        <v>94.1</v>
      </c>
      <c r="P2961" s="65">
        <f t="shared" si="77"/>
        <v>2062.899999999996</v>
      </c>
      <c r="R2961" t="s">
        <v>330</v>
      </c>
      <c r="U2961" s="61"/>
      <c r="V2961" s="61"/>
    </row>
    <row r="2962" spans="1:24" ht="15">
      <c r="A2962" s="28" t="s">
        <v>32</v>
      </c>
      <c r="B2962" s="61" t="s">
        <v>141</v>
      </c>
      <c r="E2962" s="9" t="s">
        <v>277</v>
      </c>
      <c r="F2962" s="9">
        <v>208.5</v>
      </c>
      <c r="G2962" s="9">
        <v>177.9</v>
      </c>
      <c r="H2962" s="9">
        <v>208.80000000000109</v>
      </c>
      <c r="I2962" s="9">
        <v>214.79999999999563</v>
      </c>
      <c r="J2962" s="9">
        <v>530.00000000000364</v>
      </c>
      <c r="K2962" s="9">
        <v>121.10000000000036</v>
      </c>
      <c r="L2962" s="9">
        <v>323.5</v>
      </c>
      <c r="M2962" s="65">
        <v>267</v>
      </c>
      <c r="P2962" s="65">
        <f t="shared" si="77"/>
        <v>2051.6000000000008</v>
      </c>
      <c r="U2962" s="181"/>
      <c r="V2962" s="61"/>
      <c r="W2962" s="233"/>
    </row>
    <row r="2963" spans="1:24" ht="15">
      <c r="A2963" s="28" t="s">
        <v>34</v>
      </c>
      <c r="B2963" s="61" t="s">
        <v>631</v>
      </c>
      <c r="E2963" s="9" t="s">
        <v>277</v>
      </c>
      <c r="F2963" s="9" t="s">
        <v>277</v>
      </c>
      <c r="G2963" s="9" t="s">
        <v>277</v>
      </c>
      <c r="H2963" s="9">
        <v>232.60000000000127</v>
      </c>
      <c r="I2963" s="9">
        <v>164.600000000004</v>
      </c>
      <c r="J2963" s="9">
        <v>533.70000000000073</v>
      </c>
      <c r="K2963" s="179">
        <v>395.99999999999909</v>
      </c>
      <c r="L2963" s="179">
        <v>449.4</v>
      </c>
      <c r="M2963" s="65">
        <v>219.4</v>
      </c>
      <c r="P2963" s="65">
        <f t="shared" si="77"/>
        <v>1995.7000000000053</v>
      </c>
      <c r="R2963" t="s">
        <v>340</v>
      </c>
      <c r="U2963" s="61"/>
      <c r="V2963" s="61"/>
    </row>
    <row r="2964" spans="1:24" ht="15">
      <c r="A2964" s="28" t="s">
        <v>36</v>
      </c>
      <c r="B2964" s="61" t="s">
        <v>153</v>
      </c>
      <c r="E2964" s="9" t="s">
        <v>277</v>
      </c>
      <c r="F2964" s="9" t="s">
        <v>277</v>
      </c>
      <c r="G2964" s="9">
        <v>217.5</v>
      </c>
      <c r="H2964" s="9">
        <v>240.59999999999673</v>
      </c>
      <c r="I2964" s="9">
        <v>225.40000000000509</v>
      </c>
      <c r="J2964" s="179">
        <v>597.50000000000364</v>
      </c>
      <c r="K2964" s="9">
        <v>170.69999999999891</v>
      </c>
      <c r="L2964" s="9">
        <v>270.3</v>
      </c>
      <c r="M2964" s="65">
        <v>264</v>
      </c>
      <c r="P2964" s="65">
        <f t="shared" si="77"/>
        <v>1986.0000000000043</v>
      </c>
      <c r="R2964" t="s">
        <v>283</v>
      </c>
      <c r="U2964" s="61"/>
      <c r="V2964" s="61"/>
    </row>
    <row r="2965" spans="1:24" ht="15">
      <c r="A2965" s="28" t="s">
        <v>38</v>
      </c>
      <c r="B2965" s="61" t="s">
        <v>644</v>
      </c>
      <c r="E2965" s="9" t="s">
        <v>277</v>
      </c>
      <c r="F2965" s="9" t="s">
        <v>277</v>
      </c>
      <c r="G2965" s="9" t="s">
        <v>277</v>
      </c>
      <c r="H2965" s="9">
        <v>337.30000000000291</v>
      </c>
      <c r="I2965" s="9">
        <v>116.90000000000146</v>
      </c>
      <c r="J2965" s="9">
        <v>454</v>
      </c>
      <c r="K2965" s="9">
        <v>208.99999999999818</v>
      </c>
      <c r="L2965" s="179">
        <v>539.30000000000007</v>
      </c>
      <c r="M2965" s="65">
        <v>293.70000000000005</v>
      </c>
      <c r="P2965" s="65">
        <f t="shared" si="77"/>
        <v>1950.2000000000028</v>
      </c>
      <c r="R2965" t="s">
        <v>282</v>
      </c>
      <c r="U2965" s="226"/>
      <c r="V2965" s="61"/>
      <c r="W2965" s="233"/>
    </row>
    <row r="2966" spans="1:24" ht="15">
      <c r="A2966" s="28" t="s">
        <v>145</v>
      </c>
      <c r="B2966" s="61" t="s">
        <v>654</v>
      </c>
      <c r="E2966" s="9" t="s">
        <v>277</v>
      </c>
      <c r="F2966" s="9" t="s">
        <v>277</v>
      </c>
      <c r="G2966" s="9" t="s">
        <v>277</v>
      </c>
      <c r="H2966" s="174">
        <v>484.49999999999909</v>
      </c>
      <c r="I2966" s="9">
        <v>139.29999999999927</v>
      </c>
      <c r="J2966" s="9">
        <v>529.59999999999764</v>
      </c>
      <c r="K2966" s="9">
        <v>209.60000000000036</v>
      </c>
      <c r="L2966" s="9">
        <v>246.6</v>
      </c>
      <c r="M2966" s="65">
        <v>280.5</v>
      </c>
      <c r="P2966" s="65">
        <f t="shared" si="77"/>
        <v>1890.0999999999963</v>
      </c>
      <c r="R2966" t="s">
        <v>299</v>
      </c>
      <c r="U2966" s="61"/>
      <c r="V2966" s="61"/>
      <c r="W2966" s="233"/>
    </row>
    <row r="2967" spans="1:24" ht="15">
      <c r="A2967" s="28" t="s">
        <v>146</v>
      </c>
      <c r="B2967" s="61" t="s">
        <v>655</v>
      </c>
      <c r="E2967" s="9" t="s">
        <v>277</v>
      </c>
      <c r="F2967" s="9" t="s">
        <v>277</v>
      </c>
      <c r="G2967" s="9" t="s">
        <v>277</v>
      </c>
      <c r="H2967" s="9">
        <v>343.40000000000146</v>
      </c>
      <c r="I2967" s="9">
        <v>202.00000000000182</v>
      </c>
      <c r="J2967" s="9">
        <v>399.199999999998</v>
      </c>
      <c r="K2967" s="9">
        <v>255</v>
      </c>
      <c r="L2967" s="9">
        <v>394.8</v>
      </c>
      <c r="M2967" s="65">
        <v>273</v>
      </c>
      <c r="P2967" s="65">
        <f t="shared" si="77"/>
        <v>1867.4000000000012</v>
      </c>
      <c r="V2967" s="61"/>
    </row>
    <row r="2968" spans="1:24" ht="15">
      <c r="A2968" s="28" t="s">
        <v>147</v>
      </c>
      <c r="B2968" s="61" t="s">
        <v>613</v>
      </c>
      <c r="E2968" s="9" t="s">
        <v>277</v>
      </c>
      <c r="F2968" s="9" t="s">
        <v>277</v>
      </c>
      <c r="G2968" s="9" t="s">
        <v>277</v>
      </c>
      <c r="H2968" s="9">
        <v>155.10000000000036</v>
      </c>
      <c r="I2968" s="9">
        <v>212.80000000000109</v>
      </c>
      <c r="J2968" s="9">
        <v>562.59999999999854</v>
      </c>
      <c r="K2968" s="9">
        <v>310.74999999999818</v>
      </c>
      <c r="L2968" s="9">
        <v>275.10000000000002</v>
      </c>
      <c r="M2968" s="65">
        <v>339.1</v>
      </c>
      <c r="P2968" s="65">
        <f t="shared" si="77"/>
        <v>1855.449999999998</v>
      </c>
      <c r="U2968" s="226"/>
      <c r="V2968" s="61"/>
      <c r="W2968" s="233"/>
    </row>
    <row r="2969" spans="1:24" ht="15">
      <c r="A2969" s="28" t="s">
        <v>150</v>
      </c>
      <c r="B2969" s="61" t="s">
        <v>629</v>
      </c>
      <c r="E2969" s="9" t="s">
        <v>277</v>
      </c>
      <c r="F2969" s="9" t="s">
        <v>277</v>
      </c>
      <c r="G2969" s="9" t="s">
        <v>277</v>
      </c>
      <c r="H2969" s="9">
        <v>243.00000000000182</v>
      </c>
      <c r="I2969" s="179">
        <v>276.20000000000255</v>
      </c>
      <c r="J2969" s="9">
        <v>378.40000000000055</v>
      </c>
      <c r="K2969" s="9">
        <v>320.30000000000109</v>
      </c>
      <c r="L2969" s="9">
        <v>352.5</v>
      </c>
      <c r="M2969" s="65">
        <v>280.60000000000002</v>
      </c>
      <c r="P2969" s="65">
        <f t="shared" si="77"/>
        <v>1851.0000000000059</v>
      </c>
      <c r="R2969" t="s">
        <v>287</v>
      </c>
      <c r="U2969" s="61"/>
      <c r="V2969" s="61"/>
      <c r="W2969" s="233"/>
    </row>
    <row r="2970" spans="1:24" ht="15">
      <c r="A2970" s="28" t="s">
        <v>156</v>
      </c>
      <c r="B2970" s="61" t="s">
        <v>665</v>
      </c>
      <c r="E2970" s="9" t="s">
        <v>277</v>
      </c>
      <c r="F2970" s="9" t="s">
        <v>277</v>
      </c>
      <c r="G2970" s="9" t="s">
        <v>277</v>
      </c>
      <c r="H2970" s="9">
        <v>188.79999999999927</v>
      </c>
      <c r="I2970" s="9">
        <v>122</v>
      </c>
      <c r="J2970" s="9">
        <v>442.59999999999764</v>
      </c>
      <c r="K2970" s="9">
        <v>224.99999999999818</v>
      </c>
      <c r="L2970" s="9">
        <v>395.80000000000007</v>
      </c>
      <c r="M2970" s="90">
        <v>448.4</v>
      </c>
      <c r="P2970" s="65">
        <f t="shared" si="77"/>
        <v>1822.5999999999954</v>
      </c>
      <c r="R2970" t="s">
        <v>291</v>
      </c>
      <c r="U2970" s="61"/>
      <c r="V2970" s="61"/>
      <c r="W2970" s="232"/>
    </row>
    <row r="2971" spans="1:24" ht="15">
      <c r="A2971" s="28" t="s">
        <v>158</v>
      </c>
      <c r="B2971" s="170" t="s">
        <v>1279</v>
      </c>
      <c r="C2971" s="3"/>
      <c r="D2971" s="3"/>
      <c r="E2971" s="9" t="s">
        <v>277</v>
      </c>
      <c r="F2971" s="9" t="s">
        <v>277</v>
      </c>
      <c r="G2971" s="9" t="s">
        <v>277</v>
      </c>
      <c r="H2971" s="9" t="s">
        <v>277</v>
      </c>
      <c r="I2971" s="9">
        <v>233.09999999999854</v>
      </c>
      <c r="J2971" s="9">
        <v>499.89999999999782</v>
      </c>
      <c r="K2971" s="9">
        <v>269.55000000000109</v>
      </c>
      <c r="L2971" s="9">
        <v>397.1</v>
      </c>
      <c r="M2971" s="65">
        <v>408.5</v>
      </c>
      <c r="P2971" s="65">
        <f t="shared" si="77"/>
        <v>1808.1499999999974</v>
      </c>
      <c r="U2971" s="61"/>
      <c r="V2971" s="61"/>
      <c r="W2971" s="221"/>
    </row>
    <row r="2972" spans="1:24" ht="15">
      <c r="A2972" s="28" t="s">
        <v>159</v>
      </c>
      <c r="B2972" s="61" t="s">
        <v>630</v>
      </c>
      <c r="E2972" s="9" t="s">
        <v>277</v>
      </c>
      <c r="F2972" s="9" t="s">
        <v>277</v>
      </c>
      <c r="G2972" s="9" t="s">
        <v>277</v>
      </c>
      <c r="H2972" s="176">
        <v>505.60000000000127</v>
      </c>
      <c r="I2972" s="9">
        <v>195.40000000000146</v>
      </c>
      <c r="J2972" s="9">
        <v>489.49999999999818</v>
      </c>
      <c r="K2972" s="9">
        <v>314.49999999999909</v>
      </c>
      <c r="L2972" s="9">
        <v>269.3</v>
      </c>
      <c r="M2972" s="65">
        <v>18</v>
      </c>
      <c r="P2972" s="65">
        <f t="shared" si="77"/>
        <v>1792.3</v>
      </c>
      <c r="R2972" t="s">
        <v>280</v>
      </c>
      <c r="U2972" t="s">
        <v>1361</v>
      </c>
      <c r="V2972" s="61"/>
      <c r="W2972" s="233"/>
    </row>
    <row r="2973" spans="1:24" ht="15">
      <c r="A2973" s="28" t="s">
        <v>160</v>
      </c>
      <c r="B2973" s="61" t="s">
        <v>645</v>
      </c>
      <c r="E2973" s="9" t="s">
        <v>277</v>
      </c>
      <c r="F2973" s="9" t="s">
        <v>277</v>
      </c>
      <c r="G2973" s="9" t="s">
        <v>277</v>
      </c>
      <c r="H2973" s="179">
        <v>364.19999999999891</v>
      </c>
      <c r="I2973" s="9">
        <v>112.60000000000582</v>
      </c>
      <c r="J2973" s="179">
        <v>587.39999999999691</v>
      </c>
      <c r="K2973" s="9">
        <v>106.29999999999836</v>
      </c>
      <c r="L2973" s="9">
        <v>405.9</v>
      </c>
      <c r="M2973" s="65">
        <v>212.9</v>
      </c>
      <c r="P2973" s="65">
        <f t="shared" si="77"/>
        <v>1789.3000000000002</v>
      </c>
      <c r="R2973" t="s">
        <v>334</v>
      </c>
      <c r="U2973" s="226"/>
      <c r="V2973" s="61"/>
      <c r="X2973" t="s">
        <v>2297</v>
      </c>
    </row>
    <row r="2974" spans="1:24" ht="15">
      <c r="A2974" s="28" t="s">
        <v>162</v>
      </c>
      <c r="B2974" s="170" t="s">
        <v>1268</v>
      </c>
      <c r="C2974" s="3"/>
      <c r="D2974" s="3"/>
      <c r="E2974" s="9" t="s">
        <v>277</v>
      </c>
      <c r="F2974" s="9" t="s">
        <v>277</v>
      </c>
      <c r="G2974" s="9" t="s">
        <v>277</v>
      </c>
      <c r="H2974" s="9" t="s">
        <v>277</v>
      </c>
      <c r="I2974" s="9">
        <v>167.00000000000182</v>
      </c>
      <c r="J2974" s="176">
        <v>649</v>
      </c>
      <c r="K2974" s="174">
        <v>487.300000000002</v>
      </c>
      <c r="L2974" s="9">
        <v>258.70000000000005</v>
      </c>
      <c r="M2974" s="65">
        <v>203.49999999999997</v>
      </c>
      <c r="P2974" s="65">
        <f t="shared" si="77"/>
        <v>1765.5000000000039</v>
      </c>
      <c r="R2974" t="s">
        <v>279</v>
      </c>
      <c r="U2974" t="s">
        <v>1361</v>
      </c>
      <c r="V2974" s="61"/>
      <c r="W2974" s="233"/>
    </row>
    <row r="2975" spans="1:24" ht="15">
      <c r="A2975" s="28" t="s">
        <v>273</v>
      </c>
      <c r="B2975" s="61" t="s">
        <v>1</v>
      </c>
      <c r="E2975" s="9">
        <v>232.6</v>
      </c>
      <c r="F2975" s="179">
        <v>222</v>
      </c>
      <c r="G2975" s="9">
        <v>102.3</v>
      </c>
      <c r="H2975" s="9">
        <v>181.39999999999964</v>
      </c>
      <c r="I2975" s="62" t="s">
        <v>278</v>
      </c>
      <c r="J2975" s="9">
        <v>330.10000000000036</v>
      </c>
      <c r="K2975" s="9">
        <v>273.70000000000164</v>
      </c>
      <c r="L2975" s="9">
        <v>197.8</v>
      </c>
      <c r="M2975" s="65">
        <v>223</v>
      </c>
      <c r="P2975" s="65">
        <f t="shared" si="77"/>
        <v>1762.9000000000017</v>
      </c>
      <c r="R2975" t="s">
        <v>292</v>
      </c>
      <c r="U2975" s="226"/>
      <c r="V2975" s="61"/>
      <c r="W2975" s="221"/>
    </row>
    <row r="2976" spans="1:24" ht="15">
      <c r="A2976" s="28" t="s">
        <v>274</v>
      </c>
      <c r="B2976" s="61" t="s">
        <v>605</v>
      </c>
      <c r="E2976" s="9" t="s">
        <v>277</v>
      </c>
      <c r="F2976" s="9" t="s">
        <v>277</v>
      </c>
      <c r="G2976" s="9" t="s">
        <v>277</v>
      </c>
      <c r="H2976" s="9">
        <v>233.19999999999709</v>
      </c>
      <c r="I2976" s="9">
        <v>162.10000000000036</v>
      </c>
      <c r="J2976" s="9">
        <v>529.10000000000036</v>
      </c>
      <c r="K2976" s="9">
        <v>319.60000000000036</v>
      </c>
      <c r="L2976" s="9">
        <v>295</v>
      </c>
      <c r="M2976" s="65">
        <v>193</v>
      </c>
      <c r="P2976" s="65">
        <f t="shared" si="77"/>
        <v>1731.9999999999982</v>
      </c>
      <c r="U2976" s="28"/>
      <c r="V2976" s="61"/>
    </row>
    <row r="2977" spans="1:20" ht="15">
      <c r="A2977" s="28" t="s">
        <v>275</v>
      </c>
      <c r="B2977" s="170" t="s">
        <v>1283</v>
      </c>
      <c r="C2977" s="3"/>
      <c r="D2977" s="3"/>
      <c r="E2977" s="9" t="s">
        <v>277</v>
      </c>
      <c r="F2977" s="9" t="s">
        <v>277</v>
      </c>
      <c r="G2977" s="9" t="s">
        <v>277</v>
      </c>
      <c r="H2977" s="9" t="s">
        <v>277</v>
      </c>
      <c r="I2977" s="9">
        <v>234.70000000000073</v>
      </c>
      <c r="J2977" s="9">
        <v>542.89999999999964</v>
      </c>
      <c r="K2977" s="179">
        <v>440.00000000000182</v>
      </c>
      <c r="L2977" s="9">
        <v>410.80000000000007</v>
      </c>
      <c r="M2977" s="65">
        <v>97.5</v>
      </c>
      <c r="P2977" s="65">
        <f t="shared" ref="P2977:P3008" si="78">SUM(E2977:M2977)</f>
        <v>1725.9000000000024</v>
      </c>
      <c r="R2977" t="s">
        <v>282</v>
      </c>
    </row>
    <row r="2978" spans="1:20" ht="15">
      <c r="A2978" s="28" t="s">
        <v>276</v>
      </c>
      <c r="B2978" s="61" t="s">
        <v>661</v>
      </c>
      <c r="E2978" s="9" t="s">
        <v>277</v>
      </c>
      <c r="F2978" s="9" t="s">
        <v>277</v>
      </c>
      <c r="G2978" s="9" t="s">
        <v>277</v>
      </c>
      <c r="H2978" s="179">
        <v>375.99999999999818</v>
      </c>
      <c r="I2978" s="9">
        <v>93.5</v>
      </c>
      <c r="J2978" s="179">
        <v>597.20000000000073</v>
      </c>
      <c r="K2978" s="9">
        <v>257.84999999999764</v>
      </c>
      <c r="L2978" s="9">
        <v>297</v>
      </c>
      <c r="M2978" s="65">
        <v>101</v>
      </c>
      <c r="P2978" s="65">
        <f t="shared" si="78"/>
        <v>1722.5499999999965</v>
      </c>
      <c r="R2978" t="s">
        <v>327</v>
      </c>
    </row>
    <row r="2979" spans="1:20" ht="15">
      <c r="A2979" s="28" t="s">
        <v>602</v>
      </c>
      <c r="B2979" s="28" t="s">
        <v>600</v>
      </c>
      <c r="E2979" s="9" t="s">
        <v>277</v>
      </c>
      <c r="F2979" s="9" t="s">
        <v>277</v>
      </c>
      <c r="G2979" s="9" t="s">
        <v>277</v>
      </c>
      <c r="H2979" s="9">
        <v>209.19999999999982</v>
      </c>
      <c r="I2979" s="9">
        <v>80.999999999996362</v>
      </c>
      <c r="J2979" s="9">
        <v>456.19999999999982</v>
      </c>
      <c r="K2979" s="9">
        <v>210.70000000000073</v>
      </c>
      <c r="L2979" s="9">
        <v>447.59999999999997</v>
      </c>
      <c r="M2979" s="65">
        <v>279</v>
      </c>
      <c r="P2979" s="65">
        <f t="shared" si="78"/>
        <v>1683.6999999999966</v>
      </c>
      <c r="T2979" t="s">
        <v>2297</v>
      </c>
    </row>
    <row r="2980" spans="1:20" ht="15">
      <c r="A2980" s="28" t="s">
        <v>603</v>
      </c>
      <c r="B2980" s="61" t="s">
        <v>637</v>
      </c>
      <c r="E2980" s="9" t="s">
        <v>277</v>
      </c>
      <c r="F2980" s="9" t="s">
        <v>277</v>
      </c>
      <c r="G2980" s="9" t="s">
        <v>277</v>
      </c>
      <c r="H2980" s="179">
        <v>355.09999999999945</v>
      </c>
      <c r="I2980" s="9">
        <v>256.50000000000182</v>
      </c>
      <c r="J2980" s="9">
        <v>501</v>
      </c>
      <c r="K2980" s="9">
        <v>174.60000000000036</v>
      </c>
      <c r="L2980" s="9">
        <v>268.10000000000002</v>
      </c>
      <c r="M2980" s="65">
        <v>114.9</v>
      </c>
      <c r="P2980" s="65">
        <f t="shared" si="78"/>
        <v>1670.2000000000016</v>
      </c>
      <c r="R2980" t="s">
        <v>292</v>
      </c>
    </row>
    <row r="2981" spans="1:20" ht="15">
      <c r="A2981" s="28" t="s">
        <v>604</v>
      </c>
      <c r="B2981" s="170" t="s">
        <v>1272</v>
      </c>
      <c r="C2981" s="3"/>
      <c r="D2981" s="3"/>
      <c r="E2981" s="9" t="s">
        <v>277</v>
      </c>
      <c r="F2981" s="9" t="s">
        <v>277</v>
      </c>
      <c r="G2981" s="9" t="s">
        <v>277</v>
      </c>
      <c r="H2981" s="9" t="s">
        <v>277</v>
      </c>
      <c r="I2981" s="9">
        <v>168.70000000000073</v>
      </c>
      <c r="J2981" s="175">
        <v>623.70000000000255</v>
      </c>
      <c r="K2981" s="9">
        <v>205.89999999999964</v>
      </c>
      <c r="L2981" s="9">
        <v>385.8</v>
      </c>
      <c r="M2981" s="65">
        <v>228</v>
      </c>
      <c r="P2981" s="65">
        <f t="shared" si="78"/>
        <v>1612.1000000000029</v>
      </c>
      <c r="R2981" t="s">
        <v>281</v>
      </c>
    </row>
    <row r="2982" spans="1:20" ht="15">
      <c r="A2982" s="28" t="s">
        <v>606</v>
      </c>
      <c r="B2982" s="226" t="s">
        <v>1583</v>
      </c>
      <c r="C2982" s="3"/>
      <c r="D2982" s="3"/>
      <c r="E2982" s="9" t="s">
        <v>277</v>
      </c>
      <c r="F2982" s="9" t="s">
        <v>277</v>
      </c>
      <c r="G2982" s="9" t="s">
        <v>277</v>
      </c>
      <c r="H2982" s="9" t="s">
        <v>277</v>
      </c>
      <c r="I2982" s="9" t="s">
        <v>277</v>
      </c>
      <c r="J2982" s="9">
        <v>559.70000000000255</v>
      </c>
      <c r="K2982" s="179">
        <v>391.79999999999654</v>
      </c>
      <c r="L2982" s="9">
        <v>422.5</v>
      </c>
      <c r="M2982" s="65">
        <v>213.9</v>
      </c>
      <c r="P2982" s="65">
        <f t="shared" si="78"/>
        <v>1587.8999999999992</v>
      </c>
      <c r="R2982" t="s">
        <v>291</v>
      </c>
    </row>
    <row r="2983" spans="1:20" ht="15">
      <c r="A2983" s="28" t="s">
        <v>612</v>
      </c>
      <c r="B2983" s="61" t="s">
        <v>616</v>
      </c>
      <c r="E2983" s="9" t="s">
        <v>277</v>
      </c>
      <c r="F2983" s="9" t="s">
        <v>277</v>
      </c>
      <c r="G2983" s="9" t="s">
        <v>277</v>
      </c>
      <c r="H2983" s="9">
        <v>204.30000000000018</v>
      </c>
      <c r="I2983" s="9">
        <v>223.60000000000218</v>
      </c>
      <c r="J2983" s="179">
        <v>602.00000000000091</v>
      </c>
      <c r="K2983" s="9">
        <v>40.499999999998181</v>
      </c>
      <c r="L2983" s="9">
        <v>353.2</v>
      </c>
      <c r="M2983" s="65">
        <v>141.69999999999999</v>
      </c>
      <c r="P2983" s="65">
        <f t="shared" si="78"/>
        <v>1565.3000000000015</v>
      </c>
      <c r="R2983" t="s">
        <v>282</v>
      </c>
    </row>
    <row r="2984" spans="1:20" ht="15">
      <c r="A2984" s="28" t="s">
        <v>614</v>
      </c>
      <c r="B2984" s="61" t="s">
        <v>6</v>
      </c>
      <c r="E2984" s="9">
        <v>247.5</v>
      </c>
      <c r="F2984" s="9">
        <v>93.8</v>
      </c>
      <c r="G2984" s="9">
        <v>195.9</v>
      </c>
      <c r="H2984" s="9">
        <v>286.699999999998</v>
      </c>
      <c r="I2984" s="9">
        <v>171.60000000000218</v>
      </c>
      <c r="J2984" s="9">
        <v>516.5</v>
      </c>
      <c r="K2984" s="9" t="s">
        <v>277</v>
      </c>
      <c r="L2984" s="9" t="s">
        <v>277</v>
      </c>
      <c r="M2984" s="9" t="s">
        <v>277</v>
      </c>
      <c r="P2984" s="65">
        <f t="shared" si="78"/>
        <v>1512.0000000000002</v>
      </c>
    </row>
    <row r="2985" spans="1:20" ht="15">
      <c r="A2985" s="28" t="s">
        <v>617</v>
      </c>
      <c r="B2985" s="61" t="s">
        <v>615</v>
      </c>
      <c r="E2985" s="9" t="s">
        <v>277</v>
      </c>
      <c r="F2985" s="9" t="s">
        <v>277</v>
      </c>
      <c r="G2985" s="9" t="s">
        <v>277</v>
      </c>
      <c r="H2985" s="9">
        <v>197.49999999999818</v>
      </c>
      <c r="I2985" s="9">
        <v>116.20000000000073</v>
      </c>
      <c r="J2985" s="9">
        <v>419.30000000000018</v>
      </c>
      <c r="K2985" s="179">
        <v>346.79999999999836</v>
      </c>
      <c r="L2985" s="9">
        <v>368.09999999999997</v>
      </c>
      <c r="M2985" s="65">
        <v>55.8</v>
      </c>
      <c r="P2985" s="65">
        <f t="shared" si="78"/>
        <v>1503.6999999999973</v>
      </c>
      <c r="R2985" t="s">
        <v>287</v>
      </c>
    </row>
    <row r="2986" spans="1:20" ht="15">
      <c r="A2986" s="28" t="s">
        <v>618</v>
      </c>
      <c r="B2986" s="61" t="s">
        <v>620</v>
      </c>
      <c r="E2986" s="9" t="s">
        <v>277</v>
      </c>
      <c r="F2986" s="9" t="s">
        <v>277</v>
      </c>
      <c r="G2986" s="9" t="s">
        <v>277</v>
      </c>
      <c r="H2986" s="9">
        <v>211.20000000000073</v>
      </c>
      <c r="I2986" s="9">
        <v>111.20000000000073</v>
      </c>
      <c r="J2986" s="9">
        <v>480.00000000000091</v>
      </c>
      <c r="K2986" s="9">
        <v>197.69999999999891</v>
      </c>
      <c r="L2986" s="9">
        <v>355.2</v>
      </c>
      <c r="M2986" s="65">
        <v>135.5</v>
      </c>
      <c r="P2986" s="65">
        <f t="shared" si="78"/>
        <v>1490.8000000000013</v>
      </c>
    </row>
    <row r="2987" spans="1:20" ht="15">
      <c r="A2987" s="28" t="s">
        <v>621</v>
      </c>
      <c r="B2987" s="170" t="s">
        <v>1280</v>
      </c>
      <c r="C2987" s="3"/>
      <c r="D2987" s="3"/>
      <c r="E2987" s="9" t="s">
        <v>277</v>
      </c>
      <c r="F2987" s="9" t="s">
        <v>277</v>
      </c>
      <c r="G2987" s="9" t="s">
        <v>277</v>
      </c>
      <c r="H2987" s="9" t="s">
        <v>277</v>
      </c>
      <c r="I2987" s="9">
        <v>60.999999999998181</v>
      </c>
      <c r="J2987" s="9">
        <v>480.5</v>
      </c>
      <c r="K2987" s="175">
        <v>453.74999999999636</v>
      </c>
      <c r="L2987" s="9">
        <v>261.40000000000003</v>
      </c>
      <c r="M2987" s="65">
        <v>226.1</v>
      </c>
      <c r="P2987" s="65">
        <f t="shared" si="78"/>
        <v>1482.7499999999945</v>
      </c>
      <c r="R2987" t="s">
        <v>281</v>
      </c>
    </row>
    <row r="2988" spans="1:20" ht="15">
      <c r="A2988" s="28" t="s">
        <v>623</v>
      </c>
      <c r="B2988" s="181" t="s">
        <v>1286</v>
      </c>
      <c r="C2988" s="3"/>
      <c r="D2988" s="3"/>
      <c r="E2988" s="9" t="s">
        <v>277</v>
      </c>
      <c r="F2988" s="9" t="s">
        <v>277</v>
      </c>
      <c r="G2988" s="9" t="s">
        <v>277</v>
      </c>
      <c r="H2988" s="9" t="s">
        <v>277</v>
      </c>
      <c r="I2988" s="9">
        <v>76.599999999998545</v>
      </c>
      <c r="J2988" s="9">
        <v>543.39999999999964</v>
      </c>
      <c r="K2988" s="9">
        <v>224.00000000000182</v>
      </c>
      <c r="L2988" s="9">
        <v>368.10000000000008</v>
      </c>
      <c r="M2988" s="65">
        <v>264.3</v>
      </c>
      <c r="P2988" s="65">
        <f t="shared" si="78"/>
        <v>1476.4</v>
      </c>
    </row>
    <row r="2989" spans="1:20" ht="15">
      <c r="A2989" s="28" t="s">
        <v>628</v>
      </c>
      <c r="B2989" s="61" t="s">
        <v>152</v>
      </c>
      <c r="E2989" s="9" t="s">
        <v>277</v>
      </c>
      <c r="F2989" s="9" t="s">
        <v>277</v>
      </c>
      <c r="G2989" s="9">
        <v>224.8</v>
      </c>
      <c r="H2989" s="9">
        <v>174.199999999998</v>
      </c>
      <c r="I2989" s="9">
        <v>188.29999999999927</v>
      </c>
      <c r="J2989" s="9">
        <v>485.50000000000182</v>
      </c>
      <c r="K2989" s="9">
        <v>140.39999999999873</v>
      </c>
      <c r="L2989" s="9">
        <v>187.9</v>
      </c>
      <c r="M2989" s="65">
        <v>73.599999999999994</v>
      </c>
      <c r="P2989" s="65">
        <f t="shared" si="78"/>
        <v>1474.6999999999978</v>
      </c>
    </row>
    <row r="2990" spans="1:20" ht="15">
      <c r="A2990" s="28" t="s">
        <v>632</v>
      </c>
      <c r="B2990" s="170" t="s">
        <v>1284</v>
      </c>
      <c r="C2990" s="3"/>
      <c r="D2990" s="3"/>
      <c r="E2990" s="9" t="s">
        <v>277</v>
      </c>
      <c r="F2990" s="9" t="s">
        <v>277</v>
      </c>
      <c r="G2990" s="9" t="s">
        <v>277</v>
      </c>
      <c r="H2990" s="9" t="s">
        <v>277</v>
      </c>
      <c r="I2990" s="9">
        <v>218.49999999999636</v>
      </c>
      <c r="J2990" s="9">
        <v>488.99999999999818</v>
      </c>
      <c r="K2990" s="9">
        <v>327.55000000000109</v>
      </c>
      <c r="L2990" s="9">
        <v>286.89999999999998</v>
      </c>
      <c r="M2990" s="65">
        <v>151</v>
      </c>
      <c r="P2990" s="65">
        <f t="shared" si="78"/>
        <v>1472.9499999999957</v>
      </c>
    </row>
    <row r="2991" spans="1:20" ht="15">
      <c r="A2991" s="28" t="s">
        <v>633</v>
      </c>
      <c r="B2991" s="61" t="s">
        <v>39</v>
      </c>
      <c r="E2991" s="9">
        <v>63.6</v>
      </c>
      <c r="F2991" s="179">
        <v>265.5</v>
      </c>
      <c r="G2991" s="9">
        <v>165</v>
      </c>
      <c r="H2991" s="9">
        <v>292.70000000000073</v>
      </c>
      <c r="I2991" s="9">
        <v>67.500000000003638</v>
      </c>
      <c r="J2991" s="9">
        <v>451.60000000000127</v>
      </c>
      <c r="K2991" s="9">
        <v>137.40000000000055</v>
      </c>
      <c r="L2991" s="9" t="s">
        <v>277</v>
      </c>
      <c r="M2991" s="9" t="s">
        <v>277</v>
      </c>
      <c r="P2991" s="65">
        <f t="shared" si="78"/>
        <v>1443.3000000000061</v>
      </c>
      <c r="R2991" t="s">
        <v>286</v>
      </c>
    </row>
    <row r="2992" spans="1:20" ht="15">
      <c r="A2992" s="28" t="s">
        <v>634</v>
      </c>
      <c r="B2992" s="61" t="s">
        <v>622</v>
      </c>
      <c r="E2992" s="9" t="s">
        <v>277</v>
      </c>
      <c r="F2992" s="9" t="s">
        <v>277</v>
      </c>
      <c r="G2992" s="9" t="s">
        <v>277</v>
      </c>
      <c r="H2992" s="9">
        <v>309.75000000000091</v>
      </c>
      <c r="I2992" s="9">
        <v>178.79999999999745</v>
      </c>
      <c r="J2992" s="9">
        <v>423.40000000000146</v>
      </c>
      <c r="K2992" s="9">
        <v>242.94999999999891</v>
      </c>
      <c r="L2992" s="9">
        <v>257.89999999999998</v>
      </c>
      <c r="M2992" s="9" t="s">
        <v>277</v>
      </c>
      <c r="P2992" s="65">
        <f t="shared" si="78"/>
        <v>1412.7999999999988</v>
      </c>
    </row>
    <row r="2993" spans="1:23" ht="15">
      <c r="A2993" s="28" t="s">
        <v>639</v>
      </c>
      <c r="B2993" s="61" t="s">
        <v>624</v>
      </c>
      <c r="E2993" s="9" t="s">
        <v>277</v>
      </c>
      <c r="F2993" s="9" t="s">
        <v>277</v>
      </c>
      <c r="G2993" s="9" t="s">
        <v>277</v>
      </c>
      <c r="H2993" s="9">
        <v>253.49999999999818</v>
      </c>
      <c r="I2993" s="9">
        <v>53.999999999998181</v>
      </c>
      <c r="J2993" s="179">
        <v>585.19999999999891</v>
      </c>
      <c r="K2993" s="9">
        <v>181.94999999999982</v>
      </c>
      <c r="L2993" s="9">
        <v>187.8</v>
      </c>
      <c r="M2993" s="65">
        <v>135</v>
      </c>
      <c r="P2993" s="65">
        <f t="shared" si="78"/>
        <v>1397.449999999995</v>
      </c>
      <c r="R2993" t="s">
        <v>287</v>
      </c>
      <c r="U2993" s="61"/>
      <c r="V2993" s="61"/>
      <c r="W2993" s="233"/>
    </row>
    <row r="2994" spans="1:23" ht="15">
      <c r="A2994" s="28" t="s">
        <v>647</v>
      </c>
      <c r="B2994" s="61" t="s">
        <v>648</v>
      </c>
      <c r="E2994" s="9" t="s">
        <v>277</v>
      </c>
      <c r="F2994" s="9" t="s">
        <v>277</v>
      </c>
      <c r="G2994" s="9" t="s">
        <v>277</v>
      </c>
      <c r="H2994" s="9">
        <v>159.10000000000036</v>
      </c>
      <c r="I2994" s="9">
        <v>84.500000000003638</v>
      </c>
      <c r="J2994" s="9">
        <v>415.40000000000236</v>
      </c>
      <c r="K2994" s="9">
        <v>220.54999999999836</v>
      </c>
      <c r="L2994" s="9">
        <v>364.5</v>
      </c>
      <c r="M2994" s="65">
        <v>150.6</v>
      </c>
      <c r="P2994" s="65">
        <f t="shared" si="78"/>
        <v>1394.6500000000046</v>
      </c>
      <c r="V2994" s="61"/>
    </row>
    <row r="2995" spans="1:23" ht="15">
      <c r="A2995" s="28" t="s">
        <v>651</v>
      </c>
      <c r="B2995" s="226" t="s">
        <v>1587</v>
      </c>
      <c r="C2995" s="3"/>
      <c r="D2995" s="3"/>
      <c r="E2995" s="9" t="s">
        <v>277</v>
      </c>
      <c r="F2995" s="9" t="s">
        <v>277</v>
      </c>
      <c r="G2995" s="9" t="s">
        <v>277</v>
      </c>
      <c r="H2995" s="9" t="s">
        <v>277</v>
      </c>
      <c r="I2995" s="9" t="s">
        <v>277</v>
      </c>
      <c r="J2995" s="9">
        <v>524.10000000000036</v>
      </c>
      <c r="K2995" s="9">
        <v>224.89999999999964</v>
      </c>
      <c r="L2995" s="9">
        <v>409.7</v>
      </c>
      <c r="M2995" s="65">
        <v>167</v>
      </c>
      <c r="P2995" s="65">
        <f t="shared" si="78"/>
        <v>1325.7</v>
      </c>
      <c r="U2995" s="226"/>
      <c r="V2995" s="61"/>
      <c r="W2995" s="232"/>
    </row>
    <row r="2996" spans="1:23" ht="15">
      <c r="A2996" s="28" t="s">
        <v>652</v>
      </c>
      <c r="B2996" s="61" t="s">
        <v>19</v>
      </c>
      <c r="E2996" s="179">
        <v>328.9</v>
      </c>
      <c r="F2996" s="9">
        <v>160.80000000000001</v>
      </c>
      <c r="G2996" s="9">
        <v>34.200000000000003</v>
      </c>
      <c r="H2996" s="9">
        <v>247.10000000000036</v>
      </c>
      <c r="I2996" s="9">
        <v>22.000000000001819</v>
      </c>
      <c r="J2996" s="9">
        <v>521.10000000000127</v>
      </c>
      <c r="K2996" s="9" t="s">
        <v>277</v>
      </c>
      <c r="L2996" s="9" t="s">
        <v>277</v>
      </c>
      <c r="M2996" s="9" t="s">
        <v>277</v>
      </c>
      <c r="P2996" s="65">
        <f t="shared" si="78"/>
        <v>1314.1000000000035</v>
      </c>
      <c r="R2996" t="s">
        <v>291</v>
      </c>
      <c r="U2996" s="181"/>
      <c r="V2996" s="61"/>
      <c r="W2996" s="232"/>
    </row>
    <row r="2997" spans="1:23" ht="15">
      <c r="A2997" s="28" t="s">
        <v>653</v>
      </c>
      <c r="B2997" s="28" t="s">
        <v>601</v>
      </c>
      <c r="E2997" s="9" t="s">
        <v>277</v>
      </c>
      <c r="F2997" s="9" t="s">
        <v>277</v>
      </c>
      <c r="G2997" s="9" t="s">
        <v>277</v>
      </c>
      <c r="H2997" s="9">
        <v>245.50000000000273</v>
      </c>
      <c r="I2997" s="174">
        <v>370.600000000004</v>
      </c>
      <c r="J2997" s="9">
        <v>304.69999999999891</v>
      </c>
      <c r="K2997" s="9">
        <v>53.399999999998727</v>
      </c>
      <c r="L2997" s="9">
        <v>302</v>
      </c>
      <c r="M2997" s="9" t="s">
        <v>277</v>
      </c>
      <c r="P2997" s="65">
        <f t="shared" si="78"/>
        <v>1276.2000000000044</v>
      </c>
      <c r="R2997" t="s">
        <v>299</v>
      </c>
      <c r="U2997" s="61"/>
      <c r="V2997" s="61"/>
      <c r="W2997" s="233"/>
    </row>
    <row r="2998" spans="1:23" ht="15">
      <c r="A2998" s="28" t="s">
        <v>658</v>
      </c>
      <c r="B2998" s="226" t="s">
        <v>1576</v>
      </c>
      <c r="C2998" s="3"/>
      <c r="D2998" s="3"/>
      <c r="E2998" s="9" t="s">
        <v>277</v>
      </c>
      <c r="F2998" s="9" t="s">
        <v>277</v>
      </c>
      <c r="G2998" s="9" t="s">
        <v>277</v>
      </c>
      <c r="H2998" s="9" t="s">
        <v>277</v>
      </c>
      <c r="I2998" s="9" t="s">
        <v>277</v>
      </c>
      <c r="J2998" s="9">
        <v>302.59999999999945</v>
      </c>
      <c r="K2998" s="9">
        <v>336.5</v>
      </c>
      <c r="L2998" s="9">
        <v>375.90000000000003</v>
      </c>
      <c r="M2998" s="65">
        <v>253</v>
      </c>
      <c r="P2998" s="65">
        <f t="shared" si="78"/>
        <v>1267.9999999999995</v>
      </c>
      <c r="U2998" s="181"/>
      <c r="V2998" s="61"/>
      <c r="W2998" s="233" t="s">
        <v>2297</v>
      </c>
    </row>
    <row r="2999" spans="1:23" ht="15">
      <c r="A2999" s="28" t="s">
        <v>659</v>
      </c>
      <c r="B2999" s="28" t="s">
        <v>596</v>
      </c>
      <c r="E2999" s="9" t="s">
        <v>277</v>
      </c>
      <c r="F2999" s="9" t="s">
        <v>277</v>
      </c>
      <c r="G2999" s="9" t="s">
        <v>277</v>
      </c>
      <c r="H2999" s="9">
        <v>167.99999999999909</v>
      </c>
      <c r="I2999" s="9">
        <v>187.79999999999927</v>
      </c>
      <c r="J2999" s="9">
        <v>184.40000000000055</v>
      </c>
      <c r="K2999" s="9">
        <v>230.40000000000146</v>
      </c>
      <c r="L2999" s="9">
        <v>447.6</v>
      </c>
      <c r="M2999" s="65">
        <v>36</v>
      </c>
      <c r="P2999" s="65">
        <f t="shared" si="78"/>
        <v>1254.2000000000003</v>
      </c>
      <c r="U2999" s="226"/>
      <c r="V2999" s="61"/>
      <c r="W2999" s="221"/>
    </row>
    <row r="3000" spans="1:23" ht="15">
      <c r="A3000" s="28" t="s">
        <v>660</v>
      </c>
      <c r="B3000" s="226" t="s">
        <v>1592</v>
      </c>
      <c r="C3000" s="3"/>
      <c r="D3000" s="3"/>
      <c r="E3000" s="9" t="s">
        <v>277</v>
      </c>
      <c r="F3000" s="9" t="s">
        <v>277</v>
      </c>
      <c r="G3000" s="9" t="s">
        <v>277</v>
      </c>
      <c r="H3000" s="9" t="s">
        <v>277</v>
      </c>
      <c r="I3000" s="9" t="s">
        <v>277</v>
      </c>
      <c r="J3000" s="9" t="s">
        <v>277</v>
      </c>
      <c r="K3000" s="179">
        <v>399.69999999999982</v>
      </c>
      <c r="L3000" s="176">
        <v>636.70000000000005</v>
      </c>
      <c r="M3000" s="65">
        <v>206.5</v>
      </c>
      <c r="P3000" s="65">
        <f t="shared" si="78"/>
        <v>1242.8999999999999</v>
      </c>
      <c r="R3000" t="s">
        <v>323</v>
      </c>
      <c r="U3000" t="s">
        <v>1361</v>
      </c>
      <c r="V3000" s="61"/>
      <c r="W3000" s="233"/>
    </row>
    <row r="3001" spans="1:23" ht="15">
      <c r="A3001" s="28" t="s">
        <v>662</v>
      </c>
      <c r="B3001" s="61" t="s">
        <v>155</v>
      </c>
      <c r="E3001" s="9" t="s">
        <v>277</v>
      </c>
      <c r="F3001" s="9" t="s">
        <v>277</v>
      </c>
      <c r="G3001" s="9">
        <v>173.2</v>
      </c>
      <c r="H3001" s="9">
        <v>276.99999999999818</v>
      </c>
      <c r="I3001" s="9">
        <v>117</v>
      </c>
      <c r="J3001" s="9">
        <v>407.00000000000091</v>
      </c>
      <c r="K3001" s="9">
        <v>248.60000000000036</v>
      </c>
      <c r="L3001" s="9" t="s">
        <v>277</v>
      </c>
      <c r="M3001" s="9" t="s">
        <v>277</v>
      </c>
      <c r="P3001" s="65">
        <f t="shared" si="78"/>
        <v>1222.7999999999995</v>
      </c>
      <c r="U3001" s="226"/>
      <c r="V3001" s="61"/>
      <c r="W3001" s="233"/>
    </row>
    <row r="3002" spans="1:23" ht="15">
      <c r="A3002" s="28" t="s">
        <v>663</v>
      </c>
      <c r="B3002" s="170" t="s">
        <v>1269</v>
      </c>
      <c r="C3002" s="3"/>
      <c r="D3002" s="3"/>
      <c r="E3002" s="9" t="s">
        <v>277</v>
      </c>
      <c r="F3002" s="9" t="s">
        <v>277</v>
      </c>
      <c r="G3002" s="9" t="s">
        <v>277</v>
      </c>
      <c r="H3002" s="9" t="s">
        <v>277</v>
      </c>
      <c r="I3002" s="9">
        <v>160.19999999999891</v>
      </c>
      <c r="J3002" s="9">
        <v>415.30000000000109</v>
      </c>
      <c r="K3002" s="9">
        <v>236.69999999999709</v>
      </c>
      <c r="L3002" s="9">
        <v>361.3</v>
      </c>
      <c r="M3002" s="65">
        <v>34.799999999999997</v>
      </c>
      <c r="P3002" s="65">
        <f t="shared" si="78"/>
        <v>1208.299999999997</v>
      </c>
      <c r="U3002" s="61"/>
      <c r="V3002" s="61"/>
      <c r="W3002" s="221"/>
    </row>
    <row r="3003" spans="1:23" ht="15">
      <c r="A3003" s="28" t="s">
        <v>664</v>
      </c>
      <c r="B3003" s="61" t="s">
        <v>144</v>
      </c>
      <c r="E3003" s="9" t="s">
        <v>277</v>
      </c>
      <c r="F3003" s="9">
        <v>19.8</v>
      </c>
      <c r="G3003" s="9">
        <v>223.2</v>
      </c>
      <c r="H3003" s="9">
        <v>155.30000000000018</v>
      </c>
      <c r="I3003" s="9">
        <v>163.50000000000546</v>
      </c>
      <c r="J3003" s="9">
        <v>400.5</v>
      </c>
      <c r="K3003" s="9">
        <v>232.44999999999891</v>
      </c>
      <c r="L3003" s="9" t="s">
        <v>277</v>
      </c>
      <c r="M3003" s="9" t="s">
        <v>277</v>
      </c>
      <c r="P3003" s="65">
        <f t="shared" si="78"/>
        <v>1194.7500000000045</v>
      </c>
      <c r="V3003" s="61"/>
    </row>
    <row r="3004" spans="1:23" ht="15">
      <c r="A3004" s="28" t="s">
        <v>667</v>
      </c>
      <c r="B3004" s="226" t="s">
        <v>1579</v>
      </c>
      <c r="C3004" s="3"/>
      <c r="D3004" s="3"/>
      <c r="E3004" s="9" t="s">
        <v>277</v>
      </c>
      <c r="F3004" s="9" t="s">
        <v>277</v>
      </c>
      <c r="G3004" s="9" t="s">
        <v>277</v>
      </c>
      <c r="H3004" s="9" t="s">
        <v>277</v>
      </c>
      <c r="I3004" s="9" t="s">
        <v>277</v>
      </c>
      <c r="J3004" s="9">
        <v>446.19999999999709</v>
      </c>
      <c r="K3004" s="9">
        <v>198.79999999999927</v>
      </c>
      <c r="L3004" s="9">
        <v>302.5</v>
      </c>
      <c r="M3004" s="65">
        <v>203.5</v>
      </c>
      <c r="P3004" s="65">
        <f t="shared" si="78"/>
        <v>1150.9999999999964</v>
      </c>
      <c r="U3004" s="226"/>
      <c r="V3004" s="61"/>
      <c r="W3004" s="233"/>
    </row>
    <row r="3005" spans="1:23" ht="15">
      <c r="A3005" s="28" t="s">
        <v>726</v>
      </c>
      <c r="B3005" s="226" t="s">
        <v>1584</v>
      </c>
      <c r="C3005" s="3"/>
      <c r="D3005" s="3"/>
      <c r="E3005" s="9" t="s">
        <v>277</v>
      </c>
      <c r="F3005" s="9" t="s">
        <v>277</v>
      </c>
      <c r="G3005" s="9" t="s">
        <v>277</v>
      </c>
      <c r="H3005" s="9" t="s">
        <v>277</v>
      </c>
      <c r="I3005" s="9" t="s">
        <v>277</v>
      </c>
      <c r="J3005" s="9">
        <v>453.29999999999927</v>
      </c>
      <c r="K3005" s="9">
        <v>200.89999999999964</v>
      </c>
      <c r="L3005" s="179">
        <v>456.5</v>
      </c>
      <c r="M3005" s="65">
        <v>36.599999999999994</v>
      </c>
      <c r="P3005" s="65">
        <f t="shared" si="78"/>
        <v>1147.2999999999988</v>
      </c>
      <c r="R3005" t="s">
        <v>286</v>
      </c>
      <c r="T3005" t="s">
        <v>2297</v>
      </c>
      <c r="U3005" s="226"/>
      <c r="V3005" s="61"/>
      <c r="W3005" s="221" t="s">
        <v>2297</v>
      </c>
    </row>
    <row r="3006" spans="1:23" ht="15">
      <c r="A3006" s="28" t="s">
        <v>727</v>
      </c>
      <c r="B3006" s="61" t="s">
        <v>29</v>
      </c>
      <c r="E3006" s="179">
        <v>291.5</v>
      </c>
      <c r="F3006" s="179">
        <v>307.5</v>
      </c>
      <c r="G3006" s="9">
        <v>192</v>
      </c>
      <c r="H3006" s="9" t="s">
        <v>277</v>
      </c>
      <c r="I3006" s="9" t="s">
        <v>277</v>
      </c>
      <c r="J3006" s="9">
        <v>343.300000000002</v>
      </c>
      <c r="K3006" s="9" t="s">
        <v>277</v>
      </c>
      <c r="L3006" s="9" t="s">
        <v>277</v>
      </c>
      <c r="M3006" s="9" t="s">
        <v>277</v>
      </c>
      <c r="P3006" s="65">
        <f t="shared" si="78"/>
        <v>1134.300000000002</v>
      </c>
      <c r="R3006" t="s">
        <v>335</v>
      </c>
      <c r="U3006" s="61"/>
      <c r="V3006" s="61"/>
    </row>
    <row r="3007" spans="1:23" ht="15">
      <c r="A3007" s="28" t="s">
        <v>728</v>
      </c>
      <c r="B3007" s="170" t="s">
        <v>1281</v>
      </c>
      <c r="C3007" s="3"/>
      <c r="D3007" s="3"/>
      <c r="E3007" s="9" t="s">
        <v>277</v>
      </c>
      <c r="F3007" s="9" t="s">
        <v>277</v>
      </c>
      <c r="G3007" s="9" t="s">
        <v>277</v>
      </c>
      <c r="H3007" s="9" t="s">
        <v>277</v>
      </c>
      <c r="I3007" s="9">
        <v>102.99999999999818</v>
      </c>
      <c r="J3007" s="179">
        <v>577.70000000000073</v>
      </c>
      <c r="K3007" s="9">
        <v>269.80000000000109</v>
      </c>
      <c r="L3007" s="9">
        <v>172.5</v>
      </c>
      <c r="M3007" s="9" t="s">
        <v>278</v>
      </c>
      <c r="P3007" s="65">
        <f t="shared" si="78"/>
        <v>1123</v>
      </c>
      <c r="R3007" t="s">
        <v>292</v>
      </c>
      <c r="U3007" s="181"/>
      <c r="V3007" s="61"/>
      <c r="W3007" s="233"/>
    </row>
    <row r="3008" spans="1:23" ht="15">
      <c r="A3008" s="28" t="s">
        <v>729</v>
      </c>
      <c r="B3008" s="226" t="s">
        <v>1580</v>
      </c>
      <c r="C3008" s="3"/>
      <c r="D3008" s="3"/>
      <c r="E3008" s="9" t="s">
        <v>277</v>
      </c>
      <c r="F3008" s="9" t="s">
        <v>277</v>
      </c>
      <c r="G3008" s="9" t="s">
        <v>277</v>
      </c>
      <c r="H3008" s="9" t="s">
        <v>277</v>
      </c>
      <c r="I3008" s="9" t="s">
        <v>277</v>
      </c>
      <c r="J3008" s="9">
        <v>375.49999999999818</v>
      </c>
      <c r="K3008" s="176">
        <v>518.59999999999673</v>
      </c>
      <c r="L3008" s="9">
        <v>142.5</v>
      </c>
      <c r="M3008" s="65">
        <v>79.5</v>
      </c>
      <c r="P3008" s="65">
        <f t="shared" si="78"/>
        <v>1116.0999999999949</v>
      </c>
      <c r="R3008" t="s">
        <v>280</v>
      </c>
      <c r="U3008" t="s">
        <v>1361</v>
      </c>
      <c r="V3008" s="61"/>
      <c r="W3008" s="221"/>
    </row>
    <row r="3009" spans="1:21" ht="15">
      <c r="A3009" s="28" t="s">
        <v>730</v>
      </c>
      <c r="B3009" s="226" t="s">
        <v>1617</v>
      </c>
      <c r="C3009" s="3"/>
      <c r="D3009" s="3"/>
      <c r="E3009" s="9" t="s">
        <v>277</v>
      </c>
      <c r="F3009" s="9" t="s">
        <v>277</v>
      </c>
      <c r="G3009" s="9" t="s">
        <v>277</v>
      </c>
      <c r="H3009" s="9" t="s">
        <v>277</v>
      </c>
      <c r="I3009" s="9" t="s">
        <v>277</v>
      </c>
      <c r="J3009" s="9" t="s">
        <v>277</v>
      </c>
      <c r="K3009" s="179">
        <v>362.10000000000036</v>
      </c>
      <c r="L3009" s="9">
        <v>423.19999999999993</v>
      </c>
      <c r="M3009" s="65">
        <v>284.5</v>
      </c>
      <c r="P3009" s="65">
        <f t="shared" ref="P3009:P3040" si="79">SUM(E3009:M3009)</f>
        <v>1069.8000000000002</v>
      </c>
      <c r="R3009" t="s">
        <v>286</v>
      </c>
      <c r="U3009" s="226"/>
    </row>
    <row r="3010" spans="1:21" ht="15">
      <c r="A3010" s="28" t="s">
        <v>731</v>
      </c>
      <c r="B3010" s="170" t="s">
        <v>1285</v>
      </c>
      <c r="C3010" s="3"/>
      <c r="D3010" s="3"/>
      <c r="E3010" s="9" t="s">
        <v>277</v>
      </c>
      <c r="F3010" s="9" t="s">
        <v>277</v>
      </c>
      <c r="G3010" s="9" t="s">
        <v>277</v>
      </c>
      <c r="H3010" s="9" t="s">
        <v>277</v>
      </c>
      <c r="I3010" s="179">
        <v>324.00000000000182</v>
      </c>
      <c r="J3010" s="179">
        <v>588.10000000000036</v>
      </c>
      <c r="K3010" s="9">
        <v>137.59999999999854</v>
      </c>
      <c r="L3010" s="9" t="s">
        <v>277</v>
      </c>
      <c r="M3010" s="9" t="s">
        <v>277</v>
      </c>
      <c r="P3010" s="65">
        <f t="shared" si="79"/>
        <v>1049.7000000000007</v>
      </c>
      <c r="R3010" t="s">
        <v>355</v>
      </c>
      <c r="U3010" s="61"/>
    </row>
    <row r="3011" spans="1:21" ht="15">
      <c r="A3011" s="28" t="s">
        <v>732</v>
      </c>
      <c r="B3011" s="170" t="s">
        <v>1278</v>
      </c>
      <c r="C3011" s="3"/>
      <c r="D3011" s="3"/>
      <c r="E3011" s="9" t="s">
        <v>277</v>
      </c>
      <c r="F3011" s="9" t="s">
        <v>277</v>
      </c>
      <c r="G3011" s="9" t="s">
        <v>277</v>
      </c>
      <c r="H3011" s="9" t="s">
        <v>277</v>
      </c>
      <c r="I3011" s="9">
        <v>61.499999999996362</v>
      </c>
      <c r="J3011" s="9">
        <v>375.49999999999909</v>
      </c>
      <c r="K3011" s="9">
        <v>32.399999999998727</v>
      </c>
      <c r="L3011" s="9">
        <v>351.9</v>
      </c>
      <c r="M3011" s="65">
        <v>212.6</v>
      </c>
      <c r="P3011" s="65">
        <f t="shared" si="79"/>
        <v>1033.8999999999942</v>
      </c>
      <c r="U3011" s="61"/>
    </row>
    <row r="3012" spans="1:21" ht="15">
      <c r="A3012" s="28" t="s">
        <v>733</v>
      </c>
      <c r="B3012" s="226" t="s">
        <v>1575</v>
      </c>
      <c r="C3012" s="3"/>
      <c r="D3012" s="3"/>
      <c r="E3012" s="9" t="s">
        <v>277</v>
      </c>
      <c r="F3012" s="9" t="s">
        <v>277</v>
      </c>
      <c r="G3012" s="9" t="s">
        <v>277</v>
      </c>
      <c r="H3012" s="9" t="s">
        <v>277</v>
      </c>
      <c r="I3012" s="9" t="s">
        <v>277</v>
      </c>
      <c r="J3012" s="9">
        <v>498.80000000000018</v>
      </c>
      <c r="K3012" s="9">
        <v>151.00000000000091</v>
      </c>
      <c r="L3012" s="9">
        <v>197.7</v>
      </c>
      <c r="M3012" s="65">
        <v>148.5</v>
      </c>
      <c r="P3012" s="65">
        <f t="shared" si="79"/>
        <v>996.00000000000114</v>
      </c>
    </row>
    <row r="3013" spans="1:21" ht="15">
      <c r="A3013" s="28" t="s">
        <v>734</v>
      </c>
      <c r="B3013" s="226" t="s">
        <v>1581</v>
      </c>
      <c r="C3013" s="3"/>
      <c r="D3013" s="3"/>
      <c r="E3013" s="9" t="s">
        <v>277</v>
      </c>
      <c r="F3013" s="9" t="s">
        <v>277</v>
      </c>
      <c r="G3013" s="9" t="s">
        <v>277</v>
      </c>
      <c r="H3013" s="9" t="s">
        <v>277</v>
      </c>
      <c r="I3013" s="9" t="s">
        <v>277</v>
      </c>
      <c r="J3013" s="9">
        <v>381.39999999999964</v>
      </c>
      <c r="K3013" s="9">
        <v>237.75000000000091</v>
      </c>
      <c r="L3013" s="9">
        <v>229.00000000000003</v>
      </c>
      <c r="M3013" s="65">
        <v>141</v>
      </c>
      <c r="P3013" s="65">
        <f t="shared" si="79"/>
        <v>989.15000000000055</v>
      </c>
    </row>
    <row r="3014" spans="1:21" ht="15">
      <c r="A3014" s="28" t="s">
        <v>735</v>
      </c>
      <c r="B3014" s="226" t="s">
        <v>1614</v>
      </c>
      <c r="C3014" s="3"/>
      <c r="D3014" s="3"/>
      <c r="E3014" s="9" t="s">
        <v>277</v>
      </c>
      <c r="F3014" s="9" t="s">
        <v>277</v>
      </c>
      <c r="G3014" s="9" t="s">
        <v>277</v>
      </c>
      <c r="H3014" s="9" t="s">
        <v>277</v>
      </c>
      <c r="I3014" s="9" t="s">
        <v>277</v>
      </c>
      <c r="J3014" s="9" t="s">
        <v>277</v>
      </c>
      <c r="K3014" s="9">
        <v>288.50000000000091</v>
      </c>
      <c r="L3014" s="9">
        <v>198.79999999999998</v>
      </c>
      <c r="M3014" s="112">
        <v>498.5</v>
      </c>
      <c r="P3014" s="65">
        <f t="shared" si="79"/>
        <v>985.80000000000086</v>
      </c>
      <c r="R3014" t="s">
        <v>280</v>
      </c>
      <c r="U3014" t="s">
        <v>1361</v>
      </c>
    </row>
    <row r="3015" spans="1:21" ht="15">
      <c r="A3015" s="28" t="s">
        <v>736</v>
      </c>
      <c r="B3015" s="170" t="s">
        <v>1276</v>
      </c>
      <c r="C3015" s="3"/>
      <c r="D3015" s="3"/>
      <c r="E3015" s="9" t="s">
        <v>277</v>
      </c>
      <c r="F3015" s="9" t="s">
        <v>277</v>
      </c>
      <c r="G3015" s="9" t="s">
        <v>277</v>
      </c>
      <c r="H3015" s="9" t="s">
        <v>277</v>
      </c>
      <c r="I3015" s="62" t="s">
        <v>278</v>
      </c>
      <c r="J3015" s="9">
        <v>511.60000000000127</v>
      </c>
      <c r="K3015" s="9">
        <v>162.29999999999745</v>
      </c>
      <c r="L3015" s="9">
        <v>266.90000000000003</v>
      </c>
      <c r="M3015" s="9" t="s">
        <v>277</v>
      </c>
      <c r="P3015" s="65">
        <f t="shared" si="79"/>
        <v>940.79999999999882</v>
      </c>
      <c r="U3015" s="181"/>
    </row>
    <row r="3016" spans="1:21" ht="15">
      <c r="A3016" s="28" t="s">
        <v>737</v>
      </c>
      <c r="B3016" s="61" t="s">
        <v>4</v>
      </c>
      <c r="E3016" s="62" t="s">
        <v>278</v>
      </c>
      <c r="F3016" s="9">
        <v>154.6</v>
      </c>
      <c r="G3016" s="9">
        <v>233.5</v>
      </c>
      <c r="H3016" s="9">
        <v>340.99999999999727</v>
      </c>
      <c r="I3016" s="9">
        <v>148.100000000004</v>
      </c>
      <c r="J3016" s="9" t="s">
        <v>277</v>
      </c>
      <c r="K3016" s="9" t="s">
        <v>277</v>
      </c>
      <c r="L3016" s="9" t="s">
        <v>277</v>
      </c>
      <c r="M3016" s="9" t="s">
        <v>277</v>
      </c>
      <c r="P3016" s="65">
        <f t="shared" si="79"/>
        <v>877.2000000000013</v>
      </c>
      <c r="U3016" s="61"/>
    </row>
    <row r="3017" spans="1:21" ht="15">
      <c r="A3017" s="28" t="s">
        <v>738</v>
      </c>
      <c r="B3017" s="170" t="s">
        <v>1277</v>
      </c>
      <c r="C3017" s="3"/>
      <c r="D3017" s="3"/>
      <c r="E3017" s="9" t="s">
        <v>277</v>
      </c>
      <c r="F3017" s="9" t="s">
        <v>277</v>
      </c>
      <c r="G3017" s="9" t="s">
        <v>277</v>
      </c>
      <c r="H3017" s="9" t="s">
        <v>277</v>
      </c>
      <c r="I3017" s="62" t="s">
        <v>278</v>
      </c>
      <c r="J3017" s="9">
        <v>483.60000000000036</v>
      </c>
      <c r="K3017" s="9">
        <v>134.39999999999782</v>
      </c>
      <c r="L3017" s="9">
        <v>214.50000000000003</v>
      </c>
      <c r="M3017" s="65">
        <v>33.599999999999994</v>
      </c>
      <c r="P3017" s="65">
        <f t="shared" si="79"/>
        <v>866.0999999999982</v>
      </c>
      <c r="U3017" s="226"/>
    </row>
    <row r="3018" spans="1:21" ht="15">
      <c r="A3018" s="28" t="s">
        <v>739</v>
      </c>
      <c r="B3018" s="226" t="s">
        <v>1593</v>
      </c>
      <c r="C3018" s="3"/>
      <c r="D3018" s="3"/>
      <c r="E3018" s="9" t="s">
        <v>277</v>
      </c>
      <c r="F3018" s="9" t="s">
        <v>277</v>
      </c>
      <c r="G3018" s="9" t="s">
        <v>277</v>
      </c>
      <c r="H3018" s="9" t="s">
        <v>277</v>
      </c>
      <c r="I3018" s="9" t="s">
        <v>277</v>
      </c>
      <c r="J3018" s="9" t="s">
        <v>277</v>
      </c>
      <c r="K3018" s="9">
        <v>211.30000000000109</v>
      </c>
      <c r="L3018" s="9">
        <v>366</v>
      </c>
      <c r="M3018" s="65">
        <v>216.5</v>
      </c>
      <c r="P3018" s="65">
        <f t="shared" si="79"/>
        <v>793.80000000000109</v>
      </c>
      <c r="U3018" s="226"/>
    </row>
    <row r="3019" spans="1:21" ht="15">
      <c r="A3019" s="28" t="s">
        <v>740</v>
      </c>
      <c r="B3019" s="61" t="s">
        <v>35</v>
      </c>
      <c r="E3019" s="9">
        <v>27.8</v>
      </c>
      <c r="F3019" s="9">
        <v>71.099999999999994</v>
      </c>
      <c r="G3019" s="9">
        <v>227.4</v>
      </c>
      <c r="H3019" s="9">
        <v>224.30000000000018</v>
      </c>
      <c r="I3019" s="9">
        <v>210</v>
      </c>
      <c r="J3019" s="9" t="s">
        <v>277</v>
      </c>
      <c r="K3019" s="9" t="s">
        <v>277</v>
      </c>
      <c r="L3019" s="9" t="s">
        <v>277</v>
      </c>
      <c r="M3019" s="9" t="s">
        <v>277</v>
      </c>
      <c r="P3019" s="65">
        <f t="shared" si="79"/>
        <v>760.60000000000014</v>
      </c>
    </row>
    <row r="3020" spans="1:21" ht="15">
      <c r="A3020" s="28" t="s">
        <v>741</v>
      </c>
      <c r="B3020" s="61" t="s">
        <v>636</v>
      </c>
      <c r="E3020" s="9" t="s">
        <v>277</v>
      </c>
      <c r="F3020" s="9" t="s">
        <v>277</v>
      </c>
      <c r="G3020" s="9" t="s">
        <v>277</v>
      </c>
      <c r="H3020" s="175">
        <v>459.50000000000182</v>
      </c>
      <c r="I3020" s="9">
        <v>250.49999999999818</v>
      </c>
      <c r="J3020" s="9" t="s">
        <v>277</v>
      </c>
      <c r="K3020" s="9" t="s">
        <v>277</v>
      </c>
      <c r="L3020" s="9" t="s">
        <v>277</v>
      </c>
      <c r="M3020" s="9" t="s">
        <v>277</v>
      </c>
      <c r="P3020" s="65">
        <f t="shared" si="79"/>
        <v>710</v>
      </c>
      <c r="R3020" t="s">
        <v>281</v>
      </c>
      <c r="U3020" s="61"/>
    </row>
    <row r="3021" spans="1:21" ht="15">
      <c r="A3021" s="28" t="s">
        <v>742</v>
      </c>
      <c r="B3021" s="61" t="s">
        <v>157</v>
      </c>
      <c r="E3021" s="9" t="s">
        <v>277</v>
      </c>
      <c r="F3021" s="9" t="s">
        <v>277</v>
      </c>
      <c r="G3021" s="179">
        <v>386.4</v>
      </c>
      <c r="H3021" s="9">
        <v>136.5</v>
      </c>
      <c r="I3021" s="9">
        <v>181.5</v>
      </c>
      <c r="J3021" s="9" t="s">
        <v>277</v>
      </c>
      <c r="K3021" s="9" t="s">
        <v>277</v>
      </c>
      <c r="L3021" s="9" t="s">
        <v>277</v>
      </c>
      <c r="M3021" s="9" t="s">
        <v>277</v>
      </c>
      <c r="P3021" s="65">
        <f t="shared" si="79"/>
        <v>704.4</v>
      </c>
      <c r="R3021" t="s">
        <v>296</v>
      </c>
      <c r="U3021" s="226"/>
    </row>
    <row r="3022" spans="1:21" ht="15">
      <c r="A3022" s="28" t="s">
        <v>743</v>
      </c>
      <c r="B3022" s="170" t="s">
        <v>1270</v>
      </c>
      <c r="C3022" s="3"/>
      <c r="D3022" s="3"/>
      <c r="E3022" s="9" t="s">
        <v>277</v>
      </c>
      <c r="F3022" s="9" t="s">
        <v>277</v>
      </c>
      <c r="G3022" s="9" t="s">
        <v>277</v>
      </c>
      <c r="H3022" s="9" t="s">
        <v>277</v>
      </c>
      <c r="I3022" s="9">
        <v>245.79999999999745</v>
      </c>
      <c r="J3022" s="9">
        <v>435.80000000000291</v>
      </c>
      <c r="K3022" s="9" t="s">
        <v>277</v>
      </c>
      <c r="L3022" s="9" t="s">
        <v>277</v>
      </c>
      <c r="M3022" s="9" t="s">
        <v>277</v>
      </c>
      <c r="P3022" s="65">
        <f t="shared" si="79"/>
        <v>681.60000000000036</v>
      </c>
      <c r="U3022" s="226"/>
    </row>
    <row r="3023" spans="1:21" ht="15">
      <c r="A3023" s="28" t="s">
        <v>744</v>
      </c>
      <c r="B3023" s="226" t="s">
        <v>1616</v>
      </c>
      <c r="C3023" s="3"/>
      <c r="D3023" s="3"/>
      <c r="E3023" s="9" t="s">
        <v>277</v>
      </c>
      <c r="F3023" s="9" t="s">
        <v>277</v>
      </c>
      <c r="G3023" s="9" t="s">
        <v>277</v>
      </c>
      <c r="H3023" s="9" t="s">
        <v>277</v>
      </c>
      <c r="I3023" s="9" t="s">
        <v>277</v>
      </c>
      <c r="J3023" s="9" t="s">
        <v>277</v>
      </c>
      <c r="K3023" s="9">
        <v>334.59999999999854</v>
      </c>
      <c r="L3023" s="9">
        <v>342.20000000000005</v>
      </c>
      <c r="M3023" s="9" t="s">
        <v>277</v>
      </c>
      <c r="P3023" s="65">
        <f t="shared" si="79"/>
        <v>676.79999999999859</v>
      </c>
      <c r="U3023" s="28"/>
    </row>
    <row r="3024" spans="1:21" ht="15">
      <c r="A3024" s="28" t="s">
        <v>745</v>
      </c>
      <c r="B3024" s="61" t="s">
        <v>2092</v>
      </c>
      <c r="C3024" s="3"/>
      <c r="D3024" s="3"/>
      <c r="E3024" s="9" t="s">
        <v>277</v>
      </c>
      <c r="F3024" s="9" t="s">
        <v>277</v>
      </c>
      <c r="G3024" s="9" t="s">
        <v>277</v>
      </c>
      <c r="H3024" s="9" t="s">
        <v>277</v>
      </c>
      <c r="I3024" s="9" t="s">
        <v>277</v>
      </c>
      <c r="J3024" s="9" t="s">
        <v>277</v>
      </c>
      <c r="K3024" s="9" t="s">
        <v>277</v>
      </c>
      <c r="L3024" s="174">
        <v>624.29999999999995</v>
      </c>
      <c r="M3024" s="65">
        <v>46.2</v>
      </c>
      <c r="P3024" s="65">
        <f t="shared" si="79"/>
        <v>670.5</v>
      </c>
      <c r="R3024" t="s">
        <v>299</v>
      </c>
      <c r="U3024" s="181"/>
    </row>
    <row r="3025" spans="1:23" ht="15">
      <c r="A3025" s="28" t="s">
        <v>746</v>
      </c>
      <c r="B3025" s="226" t="s">
        <v>1589</v>
      </c>
      <c r="C3025" s="3"/>
      <c r="D3025" s="3"/>
      <c r="E3025" s="9" t="s">
        <v>277</v>
      </c>
      <c r="F3025" s="9" t="s">
        <v>277</v>
      </c>
      <c r="G3025" s="9" t="s">
        <v>277</v>
      </c>
      <c r="H3025" s="9" t="s">
        <v>277</v>
      </c>
      <c r="I3025" s="9" t="s">
        <v>277</v>
      </c>
      <c r="J3025" s="9" t="s">
        <v>277</v>
      </c>
      <c r="K3025" s="9">
        <v>264.40000000000146</v>
      </c>
      <c r="L3025" s="9">
        <v>242.7</v>
      </c>
      <c r="M3025" s="65">
        <v>159.6</v>
      </c>
      <c r="P3025" s="65">
        <f t="shared" si="79"/>
        <v>666.70000000000141</v>
      </c>
      <c r="U3025" s="181"/>
      <c r="V3025" s="61" t="s">
        <v>2297</v>
      </c>
      <c r="W3025" s="233"/>
    </row>
    <row r="3026" spans="1:23" ht="15">
      <c r="A3026" s="28" t="s">
        <v>747</v>
      </c>
      <c r="B3026" s="226" t="s">
        <v>1591</v>
      </c>
      <c r="C3026" s="3"/>
      <c r="D3026" s="3"/>
      <c r="E3026" s="9" t="s">
        <v>277</v>
      </c>
      <c r="F3026" s="9" t="s">
        <v>277</v>
      </c>
      <c r="G3026" s="9" t="s">
        <v>277</v>
      </c>
      <c r="H3026" s="9" t="s">
        <v>277</v>
      </c>
      <c r="I3026" s="9" t="s">
        <v>277</v>
      </c>
      <c r="J3026" s="9" t="s">
        <v>277</v>
      </c>
      <c r="K3026" s="9">
        <v>296.29999999999927</v>
      </c>
      <c r="L3026" s="9">
        <v>200.4</v>
      </c>
      <c r="M3026" s="65">
        <v>143.19999999999999</v>
      </c>
      <c r="P3026" s="65">
        <f t="shared" si="79"/>
        <v>639.89999999999918</v>
      </c>
      <c r="U3026" s="226"/>
      <c r="V3026" s="61"/>
      <c r="W3026" s="233" t="s">
        <v>2297</v>
      </c>
    </row>
    <row r="3027" spans="1:23" ht="15">
      <c r="A3027" s="28" t="s">
        <v>748</v>
      </c>
      <c r="B3027" s="226" t="s">
        <v>2171</v>
      </c>
      <c r="C3027" s="3"/>
      <c r="D3027" s="3"/>
      <c r="E3027" s="9" t="s">
        <v>277</v>
      </c>
      <c r="F3027" s="9" t="s">
        <v>277</v>
      </c>
      <c r="G3027" s="9" t="s">
        <v>277</v>
      </c>
      <c r="H3027" s="9" t="s">
        <v>277</v>
      </c>
      <c r="I3027" s="9" t="s">
        <v>277</v>
      </c>
      <c r="J3027" s="9" t="s">
        <v>277</v>
      </c>
      <c r="K3027" s="9">
        <v>300.05000000000018</v>
      </c>
      <c r="L3027" s="9">
        <v>246.39999999999998</v>
      </c>
      <c r="M3027" s="65">
        <v>85.6</v>
      </c>
      <c r="P3027" s="65">
        <f t="shared" si="79"/>
        <v>632.05000000000018</v>
      </c>
      <c r="U3027" s="226"/>
      <c r="V3027" s="61"/>
      <c r="W3027" s="233"/>
    </row>
    <row r="3028" spans="1:23" ht="15">
      <c r="A3028" s="28" t="s">
        <v>749</v>
      </c>
      <c r="B3028" s="61" t="s">
        <v>177</v>
      </c>
      <c r="E3028" s="175">
        <v>438</v>
      </c>
      <c r="F3028" s="9">
        <v>181.9</v>
      </c>
      <c r="G3028" s="9" t="s">
        <v>277</v>
      </c>
      <c r="H3028" s="9" t="s">
        <v>277</v>
      </c>
      <c r="I3028" s="9" t="s">
        <v>277</v>
      </c>
      <c r="J3028" s="9" t="s">
        <v>277</v>
      </c>
      <c r="K3028" s="9" t="s">
        <v>277</v>
      </c>
      <c r="L3028" s="9" t="s">
        <v>277</v>
      </c>
      <c r="M3028" s="9" t="s">
        <v>277</v>
      </c>
      <c r="P3028" s="65">
        <f t="shared" si="79"/>
        <v>619.9</v>
      </c>
      <c r="R3028" t="s">
        <v>281</v>
      </c>
      <c r="U3028" s="226"/>
      <c r="V3028" s="61"/>
      <c r="W3028" s="233"/>
    </row>
    <row r="3029" spans="1:23" ht="15">
      <c r="A3029" s="28" t="s">
        <v>750</v>
      </c>
      <c r="B3029" s="226" t="s">
        <v>1582</v>
      </c>
      <c r="C3029" s="3"/>
      <c r="D3029" s="3"/>
      <c r="E3029" s="9" t="s">
        <v>277</v>
      </c>
      <c r="F3029" s="9" t="s">
        <v>277</v>
      </c>
      <c r="G3029" s="9" t="s">
        <v>277</v>
      </c>
      <c r="H3029" s="9" t="s">
        <v>277</v>
      </c>
      <c r="I3029" s="9" t="s">
        <v>277</v>
      </c>
      <c r="J3029" s="9">
        <v>459.00000000000091</v>
      </c>
      <c r="K3029" s="9">
        <v>152.79999999999836</v>
      </c>
      <c r="L3029" s="9" t="s">
        <v>277</v>
      </c>
      <c r="M3029" s="9" t="s">
        <v>277</v>
      </c>
      <c r="P3029" s="65">
        <f t="shared" si="79"/>
        <v>611.79999999999927</v>
      </c>
      <c r="U3029" s="61"/>
      <c r="V3029" s="61" t="s">
        <v>2297</v>
      </c>
      <c r="W3029" s="233"/>
    </row>
    <row r="3030" spans="1:23" ht="15">
      <c r="A3030" s="28" t="s">
        <v>751</v>
      </c>
      <c r="B3030" s="61" t="s">
        <v>2090</v>
      </c>
      <c r="C3030" s="3"/>
      <c r="D3030" s="3"/>
      <c r="E3030" s="9" t="s">
        <v>277</v>
      </c>
      <c r="F3030" s="9" t="s">
        <v>277</v>
      </c>
      <c r="G3030" s="9" t="s">
        <v>277</v>
      </c>
      <c r="H3030" s="9" t="s">
        <v>277</v>
      </c>
      <c r="I3030" s="9" t="s">
        <v>277</v>
      </c>
      <c r="J3030" s="9" t="s">
        <v>277</v>
      </c>
      <c r="K3030" s="9" t="s">
        <v>277</v>
      </c>
      <c r="L3030" s="9">
        <v>333.7</v>
      </c>
      <c r="M3030" s="65">
        <v>240.9</v>
      </c>
      <c r="P3030" s="65">
        <f t="shared" si="79"/>
        <v>574.6</v>
      </c>
      <c r="U3030" s="61"/>
      <c r="V3030" s="61"/>
    </row>
    <row r="3031" spans="1:23" ht="15">
      <c r="A3031" s="28" t="s">
        <v>752</v>
      </c>
      <c r="B3031" s="61" t="s">
        <v>2086</v>
      </c>
      <c r="C3031" s="3"/>
      <c r="D3031" s="3"/>
      <c r="E3031" s="9" t="s">
        <v>277</v>
      </c>
      <c r="F3031" s="9" t="s">
        <v>277</v>
      </c>
      <c r="G3031" s="9" t="s">
        <v>277</v>
      </c>
      <c r="H3031" s="9" t="s">
        <v>277</v>
      </c>
      <c r="I3031" s="9" t="s">
        <v>277</v>
      </c>
      <c r="J3031" s="9" t="s">
        <v>277</v>
      </c>
      <c r="K3031" s="9" t="s">
        <v>277</v>
      </c>
      <c r="L3031" s="9">
        <v>373.2</v>
      </c>
      <c r="M3031" s="65">
        <v>194.60000000000002</v>
      </c>
      <c r="P3031" s="65">
        <f t="shared" si="79"/>
        <v>567.79999999999995</v>
      </c>
      <c r="U3031" s="61"/>
      <c r="V3031" s="61"/>
      <c r="W3031" s="221"/>
    </row>
    <row r="3032" spans="1:23" ht="15">
      <c r="A3032" s="28" t="s">
        <v>753</v>
      </c>
      <c r="B3032" s="61" t="s">
        <v>179</v>
      </c>
      <c r="C3032" s="3"/>
      <c r="D3032" s="3"/>
      <c r="E3032" s="9" t="s">
        <v>277</v>
      </c>
      <c r="F3032" s="9" t="s">
        <v>277</v>
      </c>
      <c r="G3032" s="9" t="s">
        <v>277</v>
      </c>
      <c r="H3032" s="9" t="s">
        <v>277</v>
      </c>
      <c r="I3032" s="9" t="s">
        <v>277</v>
      </c>
      <c r="J3032" s="9" t="s">
        <v>277</v>
      </c>
      <c r="K3032" s="9" t="s">
        <v>277</v>
      </c>
      <c r="L3032" s="9">
        <v>353.90000000000003</v>
      </c>
      <c r="M3032" s="65">
        <v>200</v>
      </c>
      <c r="P3032" s="65">
        <f t="shared" si="79"/>
        <v>553.90000000000009</v>
      </c>
      <c r="V3032" s="61"/>
    </row>
    <row r="3033" spans="1:23" ht="15">
      <c r="A3033" s="28" t="s">
        <v>754</v>
      </c>
      <c r="B3033" s="61" t="s">
        <v>2096</v>
      </c>
      <c r="C3033" s="3"/>
      <c r="D3033" s="3"/>
      <c r="E3033" s="9" t="s">
        <v>277</v>
      </c>
      <c r="F3033" s="9" t="s">
        <v>277</v>
      </c>
      <c r="G3033" s="9" t="s">
        <v>277</v>
      </c>
      <c r="H3033" s="9" t="s">
        <v>277</v>
      </c>
      <c r="I3033" s="9" t="s">
        <v>277</v>
      </c>
      <c r="J3033" s="9" t="s">
        <v>277</v>
      </c>
      <c r="K3033" s="9" t="s">
        <v>277</v>
      </c>
      <c r="L3033" s="179">
        <v>491.9</v>
      </c>
      <c r="M3033" s="65">
        <v>60</v>
      </c>
      <c r="P3033" s="65">
        <f t="shared" si="79"/>
        <v>551.9</v>
      </c>
      <c r="R3033" t="s">
        <v>296</v>
      </c>
      <c r="U3033" s="181"/>
      <c r="V3033" s="61"/>
    </row>
    <row r="3034" spans="1:23" ht="15">
      <c r="A3034" s="28" t="s">
        <v>755</v>
      </c>
      <c r="B3034" s="61" t="s">
        <v>2078</v>
      </c>
      <c r="C3034" s="3"/>
      <c r="D3034" s="3"/>
      <c r="E3034" s="9" t="s">
        <v>277</v>
      </c>
      <c r="F3034" s="9" t="s">
        <v>277</v>
      </c>
      <c r="G3034" s="9" t="s">
        <v>277</v>
      </c>
      <c r="H3034" s="9" t="s">
        <v>277</v>
      </c>
      <c r="I3034" s="9" t="s">
        <v>277</v>
      </c>
      <c r="J3034" s="9" t="s">
        <v>277</v>
      </c>
      <c r="K3034" s="9" t="s">
        <v>277</v>
      </c>
      <c r="L3034" s="9">
        <v>293.39999999999998</v>
      </c>
      <c r="M3034" s="65">
        <v>258.3</v>
      </c>
      <c r="P3034" s="65">
        <f t="shared" si="79"/>
        <v>551.70000000000005</v>
      </c>
      <c r="U3034" s="61"/>
      <c r="W3034" s="233"/>
    </row>
    <row r="3035" spans="1:23" ht="15">
      <c r="A3035" s="28" t="s">
        <v>756</v>
      </c>
      <c r="B3035" s="61" t="s">
        <v>2075</v>
      </c>
      <c r="C3035" s="3"/>
      <c r="D3035" s="3"/>
      <c r="E3035" s="9" t="s">
        <v>277</v>
      </c>
      <c r="F3035" s="9" t="s">
        <v>277</v>
      </c>
      <c r="G3035" s="9" t="s">
        <v>277</v>
      </c>
      <c r="H3035" s="9" t="s">
        <v>277</v>
      </c>
      <c r="I3035" s="9" t="s">
        <v>277</v>
      </c>
      <c r="J3035" s="9" t="s">
        <v>277</v>
      </c>
      <c r="K3035" s="9" t="s">
        <v>277</v>
      </c>
      <c r="L3035" s="9">
        <v>432.9</v>
      </c>
      <c r="M3035" s="65">
        <v>110.00000000000001</v>
      </c>
      <c r="P3035" s="65">
        <f t="shared" si="79"/>
        <v>542.9</v>
      </c>
      <c r="U3035" s="226"/>
      <c r="V3035" s="61"/>
      <c r="W3035" s="233"/>
    </row>
    <row r="3036" spans="1:23" ht="15">
      <c r="A3036" s="28" t="s">
        <v>757</v>
      </c>
      <c r="B3036" s="226" t="s">
        <v>1666</v>
      </c>
      <c r="C3036" s="3"/>
      <c r="D3036" s="3"/>
      <c r="E3036" s="9" t="s">
        <v>277</v>
      </c>
      <c r="F3036" s="9" t="s">
        <v>277</v>
      </c>
      <c r="G3036" s="9" t="s">
        <v>277</v>
      </c>
      <c r="H3036" s="9" t="s">
        <v>277</v>
      </c>
      <c r="I3036" s="9" t="s">
        <v>277</v>
      </c>
      <c r="J3036" s="9" t="s">
        <v>277</v>
      </c>
      <c r="K3036" s="9">
        <v>225.99999999999909</v>
      </c>
      <c r="L3036" s="9">
        <v>210.5</v>
      </c>
      <c r="M3036" s="65">
        <v>98.6</v>
      </c>
      <c r="P3036" s="65">
        <f t="shared" si="79"/>
        <v>535.09999999999911</v>
      </c>
      <c r="U3036" s="226"/>
      <c r="V3036" s="61"/>
    </row>
    <row r="3037" spans="1:23" ht="15">
      <c r="A3037" s="28" t="s">
        <v>758</v>
      </c>
      <c r="B3037" s="226" t="s">
        <v>1596</v>
      </c>
      <c r="C3037" s="3"/>
      <c r="D3037" s="3"/>
      <c r="E3037" s="9" t="s">
        <v>277</v>
      </c>
      <c r="F3037" s="9" t="s">
        <v>277</v>
      </c>
      <c r="G3037" s="9" t="s">
        <v>277</v>
      </c>
      <c r="H3037" s="9" t="s">
        <v>277</v>
      </c>
      <c r="I3037" s="9" t="s">
        <v>277</v>
      </c>
      <c r="J3037" s="9" t="s">
        <v>277</v>
      </c>
      <c r="K3037" s="9">
        <v>189.60000000000036</v>
      </c>
      <c r="L3037" s="9">
        <v>262.5</v>
      </c>
      <c r="M3037" s="65">
        <v>56</v>
      </c>
      <c r="P3037" s="65">
        <f t="shared" si="79"/>
        <v>508.10000000000036</v>
      </c>
      <c r="V3037" s="61"/>
    </row>
    <row r="3038" spans="1:23" ht="15">
      <c r="A3038" s="28" t="s">
        <v>759</v>
      </c>
      <c r="B3038" s="61" t="s">
        <v>2094</v>
      </c>
      <c r="C3038" s="3"/>
      <c r="D3038" s="3"/>
      <c r="E3038" s="9" t="s">
        <v>277</v>
      </c>
      <c r="F3038" s="9" t="s">
        <v>277</v>
      </c>
      <c r="G3038" s="9" t="s">
        <v>277</v>
      </c>
      <c r="H3038" s="9" t="s">
        <v>277</v>
      </c>
      <c r="I3038" s="9" t="s">
        <v>277</v>
      </c>
      <c r="J3038" s="9" t="s">
        <v>277</v>
      </c>
      <c r="K3038" s="9" t="s">
        <v>277</v>
      </c>
      <c r="L3038" s="9">
        <v>235</v>
      </c>
      <c r="M3038" s="65">
        <v>272.7</v>
      </c>
      <c r="P3038" s="65">
        <f t="shared" si="79"/>
        <v>507.7</v>
      </c>
      <c r="U3038" s="61"/>
      <c r="W3038" s="233"/>
    </row>
    <row r="3039" spans="1:23" ht="15">
      <c r="A3039" s="28" t="s">
        <v>760</v>
      </c>
      <c r="B3039" s="226" t="s">
        <v>1590</v>
      </c>
      <c r="C3039" s="3"/>
      <c r="D3039" s="3"/>
      <c r="E3039" s="9" t="s">
        <v>277</v>
      </c>
      <c r="F3039" s="9" t="s">
        <v>277</v>
      </c>
      <c r="G3039" s="9" t="s">
        <v>277</v>
      </c>
      <c r="H3039" s="9" t="s">
        <v>277</v>
      </c>
      <c r="I3039" s="9" t="s">
        <v>277</v>
      </c>
      <c r="J3039" s="9" t="s">
        <v>277</v>
      </c>
      <c r="K3039" s="9">
        <v>149.99999999999454</v>
      </c>
      <c r="L3039" s="9">
        <v>292.60000000000002</v>
      </c>
      <c r="M3039" s="65">
        <v>44</v>
      </c>
      <c r="P3039" s="65">
        <f t="shared" si="79"/>
        <v>486.59999999999457</v>
      </c>
      <c r="U3039" s="61"/>
      <c r="V3039" s="61"/>
      <c r="W3039" s="233"/>
    </row>
    <row r="3040" spans="1:23" ht="15">
      <c r="A3040" s="28" t="s">
        <v>761</v>
      </c>
      <c r="B3040" s="61" t="s">
        <v>2504</v>
      </c>
      <c r="C3040" s="3"/>
      <c r="D3040" s="3"/>
      <c r="E3040" s="9" t="s">
        <v>277</v>
      </c>
      <c r="F3040" s="9" t="s">
        <v>277</v>
      </c>
      <c r="G3040" s="9" t="s">
        <v>277</v>
      </c>
      <c r="H3040" s="9" t="s">
        <v>277</v>
      </c>
      <c r="I3040" s="9" t="s">
        <v>277</v>
      </c>
      <c r="J3040" s="9" t="s">
        <v>277</v>
      </c>
      <c r="K3040" s="9" t="s">
        <v>277</v>
      </c>
      <c r="L3040" s="9" t="s">
        <v>277</v>
      </c>
      <c r="M3040" s="114">
        <v>479.9</v>
      </c>
      <c r="P3040" s="65">
        <f t="shared" si="79"/>
        <v>479.9</v>
      </c>
      <c r="R3040" t="s">
        <v>281</v>
      </c>
    </row>
    <row r="3041" spans="1:18" ht="15">
      <c r="A3041" s="28" t="s">
        <v>762</v>
      </c>
      <c r="B3041" s="61" t="s">
        <v>2506</v>
      </c>
      <c r="C3041" s="3"/>
      <c r="D3041" s="3"/>
      <c r="E3041" s="9" t="s">
        <v>277</v>
      </c>
      <c r="F3041" s="9" t="s">
        <v>277</v>
      </c>
      <c r="G3041" s="9" t="s">
        <v>277</v>
      </c>
      <c r="H3041" s="9" t="s">
        <v>277</v>
      </c>
      <c r="I3041" s="9" t="s">
        <v>277</v>
      </c>
      <c r="J3041" s="9" t="s">
        <v>277</v>
      </c>
      <c r="K3041" s="9" t="s">
        <v>277</v>
      </c>
      <c r="L3041" s="9" t="s">
        <v>277</v>
      </c>
      <c r="M3041" s="90">
        <v>459.5</v>
      </c>
      <c r="P3041" s="65">
        <f t="shared" ref="P3041:P3072" si="80">SUM(E3041:M3041)</f>
        <v>459.5</v>
      </c>
      <c r="R3041" t="s">
        <v>283</v>
      </c>
    </row>
    <row r="3042" spans="1:18" ht="15">
      <c r="A3042" s="28" t="s">
        <v>763</v>
      </c>
      <c r="B3042" s="226" t="s">
        <v>2073</v>
      </c>
      <c r="C3042" s="3"/>
      <c r="D3042" s="3"/>
      <c r="E3042" s="9" t="s">
        <v>277</v>
      </c>
      <c r="F3042" s="9" t="s">
        <v>277</v>
      </c>
      <c r="G3042" s="9" t="s">
        <v>277</v>
      </c>
      <c r="H3042" s="9" t="s">
        <v>277</v>
      </c>
      <c r="I3042" s="9" t="s">
        <v>277</v>
      </c>
      <c r="J3042" s="9" t="s">
        <v>277</v>
      </c>
      <c r="K3042" s="9" t="s">
        <v>277</v>
      </c>
      <c r="L3042" s="179">
        <v>448.5</v>
      </c>
      <c r="M3042" s="9" t="s">
        <v>277</v>
      </c>
      <c r="P3042" s="65">
        <f t="shared" si="80"/>
        <v>448.5</v>
      </c>
      <c r="R3042" t="s">
        <v>292</v>
      </c>
    </row>
    <row r="3043" spans="1:18" ht="15">
      <c r="A3043" s="28" t="s">
        <v>764</v>
      </c>
      <c r="B3043" s="61" t="s">
        <v>2509</v>
      </c>
      <c r="C3043" s="3"/>
      <c r="D3043" s="3"/>
      <c r="E3043" s="9" t="s">
        <v>277</v>
      </c>
      <c r="F3043" s="9" t="s">
        <v>277</v>
      </c>
      <c r="G3043" s="9" t="s">
        <v>277</v>
      </c>
      <c r="H3043" s="9" t="s">
        <v>277</v>
      </c>
      <c r="I3043" s="9" t="s">
        <v>277</v>
      </c>
      <c r="J3043" s="9" t="s">
        <v>277</v>
      </c>
      <c r="K3043" s="9" t="s">
        <v>277</v>
      </c>
      <c r="L3043" s="9" t="s">
        <v>277</v>
      </c>
      <c r="M3043" s="90">
        <v>444.8</v>
      </c>
      <c r="P3043" s="65">
        <f t="shared" si="80"/>
        <v>444.8</v>
      </c>
      <c r="R3043" t="s">
        <v>286</v>
      </c>
    </row>
    <row r="3044" spans="1:18" ht="15">
      <c r="A3044" s="28" t="s">
        <v>765</v>
      </c>
      <c r="B3044" s="61" t="s">
        <v>2519</v>
      </c>
      <c r="C3044" s="3"/>
      <c r="D3044" s="3"/>
      <c r="E3044" s="9" t="s">
        <v>277</v>
      </c>
      <c r="F3044" s="9" t="s">
        <v>277</v>
      </c>
      <c r="G3044" s="9" t="s">
        <v>277</v>
      </c>
      <c r="H3044" s="9" t="s">
        <v>277</v>
      </c>
      <c r="I3044" s="9" t="s">
        <v>277</v>
      </c>
      <c r="J3044" s="9" t="s">
        <v>277</v>
      </c>
      <c r="K3044" s="9" t="s">
        <v>277</v>
      </c>
      <c r="L3044" s="9" t="s">
        <v>277</v>
      </c>
      <c r="M3044" s="90">
        <v>435.6</v>
      </c>
      <c r="P3044" s="65">
        <f t="shared" si="80"/>
        <v>435.6</v>
      </c>
      <c r="R3044" t="s">
        <v>292</v>
      </c>
    </row>
    <row r="3045" spans="1:18" ht="15">
      <c r="A3045" s="28" t="s">
        <v>1857</v>
      </c>
      <c r="B3045" s="61" t="s">
        <v>2522</v>
      </c>
      <c r="C3045" s="3"/>
      <c r="D3045" s="3"/>
      <c r="E3045" s="9" t="s">
        <v>277</v>
      </c>
      <c r="F3045" s="9" t="s">
        <v>277</v>
      </c>
      <c r="G3045" s="9" t="s">
        <v>277</v>
      </c>
      <c r="H3045" s="9" t="s">
        <v>277</v>
      </c>
      <c r="I3045" s="9" t="s">
        <v>277</v>
      </c>
      <c r="J3045" s="9" t="s">
        <v>277</v>
      </c>
      <c r="K3045" s="9" t="s">
        <v>277</v>
      </c>
      <c r="L3045" s="9" t="s">
        <v>277</v>
      </c>
      <c r="M3045" s="65">
        <v>425.6</v>
      </c>
      <c r="P3045" s="65">
        <f t="shared" si="80"/>
        <v>425.6</v>
      </c>
    </row>
    <row r="3046" spans="1:18" ht="15">
      <c r="A3046" s="28" t="s">
        <v>2049</v>
      </c>
      <c r="B3046" s="61" t="s">
        <v>2084</v>
      </c>
      <c r="C3046" s="3"/>
      <c r="D3046" s="3"/>
      <c r="E3046" s="9" t="s">
        <v>277</v>
      </c>
      <c r="F3046" s="9" t="s">
        <v>277</v>
      </c>
      <c r="G3046" s="9" t="s">
        <v>277</v>
      </c>
      <c r="H3046" s="9" t="s">
        <v>277</v>
      </c>
      <c r="I3046" s="9" t="s">
        <v>277</v>
      </c>
      <c r="J3046" s="9" t="s">
        <v>277</v>
      </c>
      <c r="K3046" s="9" t="s">
        <v>277</v>
      </c>
      <c r="L3046" s="9">
        <v>384.3</v>
      </c>
      <c r="M3046" s="65">
        <v>23.400000000000002</v>
      </c>
      <c r="P3046" s="65">
        <f t="shared" si="80"/>
        <v>407.7</v>
      </c>
    </row>
    <row r="3047" spans="1:18" ht="15">
      <c r="A3047" s="28" t="s">
        <v>2050</v>
      </c>
      <c r="B3047" s="61" t="s">
        <v>2091</v>
      </c>
      <c r="C3047" s="3"/>
      <c r="D3047" s="3"/>
      <c r="E3047" s="9" t="s">
        <v>277</v>
      </c>
      <c r="F3047" s="9" t="s">
        <v>277</v>
      </c>
      <c r="G3047" s="9" t="s">
        <v>277</v>
      </c>
      <c r="H3047" s="9" t="s">
        <v>277</v>
      </c>
      <c r="I3047" s="9" t="s">
        <v>277</v>
      </c>
      <c r="J3047" s="9" t="s">
        <v>277</v>
      </c>
      <c r="K3047" s="9" t="s">
        <v>277</v>
      </c>
      <c r="L3047" s="9">
        <v>237.2</v>
      </c>
      <c r="M3047" s="65">
        <v>166</v>
      </c>
      <c r="P3047" s="65">
        <f t="shared" si="80"/>
        <v>403.2</v>
      </c>
    </row>
    <row r="3048" spans="1:18" ht="15">
      <c r="A3048" s="28" t="s">
        <v>2051</v>
      </c>
      <c r="B3048" s="226" t="s">
        <v>1577</v>
      </c>
      <c r="C3048" s="3"/>
      <c r="D3048" s="3"/>
      <c r="E3048" s="9" t="s">
        <v>277</v>
      </c>
      <c r="F3048" s="9" t="s">
        <v>277</v>
      </c>
      <c r="G3048" s="9" t="s">
        <v>277</v>
      </c>
      <c r="H3048" s="9" t="s">
        <v>277</v>
      </c>
      <c r="I3048" s="9" t="s">
        <v>277</v>
      </c>
      <c r="J3048" s="9">
        <v>401.5</v>
      </c>
      <c r="K3048" s="9" t="s">
        <v>277</v>
      </c>
      <c r="L3048" s="9" t="s">
        <v>277</v>
      </c>
      <c r="M3048" s="9" t="s">
        <v>277</v>
      </c>
      <c r="P3048" s="65">
        <f t="shared" si="80"/>
        <v>401.5</v>
      </c>
    </row>
    <row r="3049" spans="1:18" ht="15">
      <c r="A3049" s="28" t="s">
        <v>2052</v>
      </c>
      <c r="B3049" s="226" t="s">
        <v>2074</v>
      </c>
      <c r="C3049" s="3"/>
      <c r="D3049" s="3"/>
      <c r="E3049" s="9" t="s">
        <v>277</v>
      </c>
      <c r="F3049" s="9" t="s">
        <v>277</v>
      </c>
      <c r="G3049" s="9" t="s">
        <v>277</v>
      </c>
      <c r="H3049" s="9" t="s">
        <v>277</v>
      </c>
      <c r="I3049" s="9" t="s">
        <v>277</v>
      </c>
      <c r="J3049" s="9" t="s">
        <v>277</v>
      </c>
      <c r="K3049" s="9" t="s">
        <v>277</v>
      </c>
      <c r="L3049" s="9">
        <v>230.79999999999998</v>
      </c>
      <c r="M3049" s="65">
        <v>162.6</v>
      </c>
      <c r="P3049" s="65">
        <f t="shared" si="80"/>
        <v>393.4</v>
      </c>
    </row>
    <row r="3050" spans="1:18" ht="15">
      <c r="A3050" s="28" t="s">
        <v>2053</v>
      </c>
      <c r="B3050" s="61" t="s">
        <v>2082</v>
      </c>
      <c r="C3050" s="3"/>
      <c r="D3050" s="3"/>
      <c r="E3050" s="9" t="s">
        <v>277</v>
      </c>
      <c r="F3050" s="9" t="s">
        <v>277</v>
      </c>
      <c r="G3050" s="9" t="s">
        <v>277</v>
      </c>
      <c r="H3050" s="9" t="s">
        <v>277</v>
      </c>
      <c r="I3050" s="9" t="s">
        <v>277</v>
      </c>
      <c r="J3050" s="9" t="s">
        <v>277</v>
      </c>
      <c r="K3050" s="9" t="s">
        <v>277</v>
      </c>
      <c r="L3050" s="9">
        <v>196.70000000000002</v>
      </c>
      <c r="M3050" s="65">
        <v>196.5</v>
      </c>
      <c r="P3050" s="65">
        <f t="shared" si="80"/>
        <v>393.20000000000005</v>
      </c>
    </row>
    <row r="3051" spans="1:18" ht="15">
      <c r="A3051" s="28" t="s">
        <v>2054</v>
      </c>
      <c r="B3051" s="61" t="s">
        <v>2097</v>
      </c>
      <c r="C3051" s="3"/>
      <c r="D3051" s="3"/>
      <c r="E3051" s="9" t="s">
        <v>277</v>
      </c>
      <c r="F3051" s="9" t="s">
        <v>277</v>
      </c>
      <c r="G3051" s="9" t="s">
        <v>277</v>
      </c>
      <c r="H3051" s="9" t="s">
        <v>277</v>
      </c>
      <c r="I3051" s="9" t="s">
        <v>277</v>
      </c>
      <c r="J3051" s="9" t="s">
        <v>277</v>
      </c>
      <c r="K3051" s="9" t="s">
        <v>277</v>
      </c>
      <c r="L3051" s="9">
        <v>229</v>
      </c>
      <c r="M3051" s="65">
        <v>162.6</v>
      </c>
      <c r="P3051" s="65">
        <f t="shared" si="80"/>
        <v>391.6</v>
      </c>
    </row>
    <row r="3052" spans="1:18" ht="15">
      <c r="A3052" s="28" t="s">
        <v>2055</v>
      </c>
      <c r="B3052" s="61" t="s">
        <v>2093</v>
      </c>
      <c r="C3052" s="3"/>
      <c r="D3052" s="3"/>
      <c r="E3052" s="9" t="s">
        <v>277</v>
      </c>
      <c r="F3052" s="9" t="s">
        <v>277</v>
      </c>
      <c r="G3052" s="9" t="s">
        <v>277</v>
      </c>
      <c r="H3052" s="9" t="s">
        <v>277</v>
      </c>
      <c r="I3052" s="9" t="s">
        <v>277</v>
      </c>
      <c r="J3052" s="9" t="s">
        <v>277</v>
      </c>
      <c r="K3052" s="9" t="s">
        <v>277</v>
      </c>
      <c r="L3052" s="9">
        <v>352.1</v>
      </c>
      <c r="M3052" s="65">
        <v>26.400000000000002</v>
      </c>
      <c r="P3052" s="65">
        <f t="shared" si="80"/>
        <v>378.5</v>
      </c>
    </row>
    <row r="3053" spans="1:18" ht="15">
      <c r="A3053" s="28" t="s">
        <v>2056</v>
      </c>
      <c r="B3053" s="61" t="s">
        <v>2081</v>
      </c>
      <c r="C3053" s="3"/>
      <c r="D3053" s="3"/>
      <c r="E3053" s="9" t="s">
        <v>277</v>
      </c>
      <c r="F3053" s="9" t="s">
        <v>277</v>
      </c>
      <c r="G3053" s="9" t="s">
        <v>277</v>
      </c>
      <c r="H3053" s="9" t="s">
        <v>277</v>
      </c>
      <c r="I3053" s="9" t="s">
        <v>277</v>
      </c>
      <c r="J3053" s="9" t="s">
        <v>277</v>
      </c>
      <c r="K3053" s="9" t="s">
        <v>277</v>
      </c>
      <c r="L3053" s="9">
        <v>248.90000000000003</v>
      </c>
      <c r="M3053" s="65">
        <v>120</v>
      </c>
      <c r="P3053" s="65">
        <f t="shared" si="80"/>
        <v>368.90000000000003</v>
      </c>
    </row>
    <row r="3054" spans="1:18" ht="15">
      <c r="A3054" s="28" t="s">
        <v>2057</v>
      </c>
      <c r="B3054" s="61" t="s">
        <v>2527</v>
      </c>
      <c r="C3054" s="3"/>
      <c r="D3054" s="3"/>
      <c r="E3054" s="9" t="s">
        <v>277</v>
      </c>
      <c r="F3054" s="9" t="s">
        <v>277</v>
      </c>
      <c r="G3054" s="9" t="s">
        <v>277</v>
      </c>
      <c r="H3054" s="9" t="s">
        <v>277</v>
      </c>
      <c r="I3054" s="9" t="s">
        <v>277</v>
      </c>
      <c r="J3054" s="9" t="s">
        <v>277</v>
      </c>
      <c r="K3054" s="9" t="s">
        <v>277</v>
      </c>
      <c r="L3054" s="9" t="s">
        <v>277</v>
      </c>
      <c r="M3054" s="65">
        <v>366.7</v>
      </c>
      <c r="P3054" s="65">
        <f t="shared" si="80"/>
        <v>366.7</v>
      </c>
    </row>
    <row r="3055" spans="1:18" ht="15">
      <c r="A3055" s="28" t="s">
        <v>2058</v>
      </c>
      <c r="B3055" s="61" t="s">
        <v>2095</v>
      </c>
      <c r="C3055" s="3"/>
      <c r="D3055" s="3"/>
      <c r="E3055" s="9" t="s">
        <v>277</v>
      </c>
      <c r="F3055" s="9" t="s">
        <v>277</v>
      </c>
      <c r="G3055" s="9" t="s">
        <v>277</v>
      </c>
      <c r="H3055" s="9" t="s">
        <v>277</v>
      </c>
      <c r="I3055" s="9" t="s">
        <v>277</v>
      </c>
      <c r="J3055" s="9" t="s">
        <v>277</v>
      </c>
      <c r="K3055" s="9" t="s">
        <v>277</v>
      </c>
      <c r="L3055" s="9">
        <v>219.9</v>
      </c>
      <c r="M3055" s="65">
        <v>140.1</v>
      </c>
      <c r="P3055" s="65">
        <f t="shared" si="80"/>
        <v>360</v>
      </c>
    </row>
    <row r="3056" spans="1:18" ht="15">
      <c r="A3056" s="28" t="s">
        <v>2059</v>
      </c>
      <c r="B3056" s="61" t="s">
        <v>2077</v>
      </c>
      <c r="C3056" s="3"/>
      <c r="D3056" s="3"/>
      <c r="E3056" s="9" t="s">
        <v>277</v>
      </c>
      <c r="F3056" s="9" t="s">
        <v>277</v>
      </c>
      <c r="G3056" s="9" t="s">
        <v>277</v>
      </c>
      <c r="H3056" s="9" t="s">
        <v>277</v>
      </c>
      <c r="I3056" s="9" t="s">
        <v>277</v>
      </c>
      <c r="J3056" s="9" t="s">
        <v>277</v>
      </c>
      <c r="K3056" s="9" t="s">
        <v>277</v>
      </c>
      <c r="L3056" s="9">
        <v>318</v>
      </c>
      <c r="M3056" s="65">
        <v>36</v>
      </c>
      <c r="P3056" s="65">
        <f t="shared" si="80"/>
        <v>354</v>
      </c>
    </row>
    <row r="3057" spans="1:21" ht="15">
      <c r="A3057" s="28" t="s">
        <v>2060</v>
      </c>
      <c r="B3057" s="61" t="s">
        <v>2087</v>
      </c>
      <c r="C3057" s="3"/>
      <c r="D3057" s="3"/>
      <c r="E3057" s="9" t="s">
        <v>277</v>
      </c>
      <c r="F3057" s="9" t="s">
        <v>277</v>
      </c>
      <c r="G3057" s="9" t="s">
        <v>277</v>
      </c>
      <c r="H3057" s="9" t="s">
        <v>277</v>
      </c>
      <c r="I3057" s="9" t="s">
        <v>277</v>
      </c>
      <c r="J3057" s="9" t="s">
        <v>277</v>
      </c>
      <c r="K3057" s="9" t="s">
        <v>277</v>
      </c>
      <c r="L3057" s="9">
        <v>344.6</v>
      </c>
      <c r="M3057" s="9" t="s">
        <v>277</v>
      </c>
      <c r="P3057" s="65">
        <f t="shared" si="80"/>
        <v>344.6</v>
      </c>
      <c r="U3057" s="61"/>
    </row>
    <row r="3058" spans="1:21" ht="15">
      <c r="A3058" s="28" t="s">
        <v>2061</v>
      </c>
      <c r="B3058" s="61" t="s">
        <v>2520</v>
      </c>
      <c r="C3058" s="3"/>
      <c r="D3058" s="3"/>
      <c r="E3058" s="9" t="s">
        <v>277</v>
      </c>
      <c r="F3058" s="9" t="s">
        <v>277</v>
      </c>
      <c r="G3058" s="9" t="s">
        <v>277</v>
      </c>
      <c r="H3058" s="9" t="s">
        <v>277</v>
      </c>
      <c r="I3058" s="9" t="s">
        <v>277</v>
      </c>
      <c r="J3058" s="9" t="s">
        <v>277</v>
      </c>
      <c r="K3058" s="9" t="s">
        <v>277</v>
      </c>
      <c r="L3058" s="9" t="s">
        <v>277</v>
      </c>
      <c r="M3058" s="65">
        <v>343.3</v>
      </c>
      <c r="P3058" s="65">
        <f t="shared" si="80"/>
        <v>343.3</v>
      </c>
    </row>
    <row r="3059" spans="1:21" ht="15">
      <c r="A3059" s="28" t="s">
        <v>2062</v>
      </c>
      <c r="B3059" s="61" t="s">
        <v>2079</v>
      </c>
      <c r="C3059" s="3"/>
      <c r="D3059" s="3"/>
      <c r="E3059" s="9" t="s">
        <v>277</v>
      </c>
      <c r="F3059" s="9" t="s">
        <v>277</v>
      </c>
      <c r="G3059" s="9" t="s">
        <v>277</v>
      </c>
      <c r="H3059" s="9" t="s">
        <v>277</v>
      </c>
      <c r="I3059" s="9" t="s">
        <v>277</v>
      </c>
      <c r="J3059" s="9" t="s">
        <v>277</v>
      </c>
      <c r="K3059" s="9" t="s">
        <v>277</v>
      </c>
      <c r="L3059" s="9">
        <v>204.9</v>
      </c>
      <c r="M3059" s="65">
        <v>134</v>
      </c>
      <c r="P3059" s="65">
        <f t="shared" si="80"/>
        <v>338.9</v>
      </c>
      <c r="U3059" s="226"/>
    </row>
    <row r="3060" spans="1:21" ht="15">
      <c r="A3060" s="28" t="s">
        <v>2063</v>
      </c>
      <c r="B3060" s="170" t="s">
        <v>1274</v>
      </c>
      <c r="C3060" s="3"/>
      <c r="D3060" s="3"/>
      <c r="E3060" s="9" t="s">
        <v>277</v>
      </c>
      <c r="F3060" s="9" t="s">
        <v>277</v>
      </c>
      <c r="G3060" s="9" t="s">
        <v>277</v>
      </c>
      <c r="H3060" s="9" t="s">
        <v>277</v>
      </c>
      <c r="I3060" s="179">
        <v>337.79999999999745</v>
      </c>
      <c r="J3060" s="9" t="s">
        <v>277</v>
      </c>
      <c r="K3060" s="9" t="s">
        <v>277</v>
      </c>
      <c r="L3060" s="9" t="s">
        <v>277</v>
      </c>
      <c r="M3060" s="9" t="s">
        <v>277</v>
      </c>
      <c r="P3060" s="65">
        <f t="shared" si="80"/>
        <v>337.79999999999745</v>
      </c>
      <c r="R3060" t="s">
        <v>282</v>
      </c>
      <c r="U3060" s="61"/>
    </row>
    <row r="3061" spans="1:21" ht="15">
      <c r="A3061" s="28" t="s">
        <v>2064</v>
      </c>
      <c r="B3061" s="61" t="s">
        <v>2076</v>
      </c>
      <c r="C3061" s="3"/>
      <c r="D3061" s="3"/>
      <c r="E3061" s="9" t="s">
        <v>277</v>
      </c>
      <c r="F3061" s="9" t="s">
        <v>277</v>
      </c>
      <c r="G3061" s="9" t="s">
        <v>277</v>
      </c>
      <c r="H3061" s="9" t="s">
        <v>277</v>
      </c>
      <c r="I3061" s="9" t="s">
        <v>277</v>
      </c>
      <c r="J3061" s="9" t="s">
        <v>277</v>
      </c>
      <c r="K3061" s="9" t="s">
        <v>277</v>
      </c>
      <c r="L3061" s="9">
        <v>214</v>
      </c>
      <c r="M3061" s="65">
        <v>113.6</v>
      </c>
      <c r="P3061" s="65">
        <f t="shared" si="80"/>
        <v>327.60000000000002</v>
      </c>
      <c r="U3061" s="226"/>
    </row>
    <row r="3062" spans="1:21" ht="15">
      <c r="A3062" s="28" t="s">
        <v>2065</v>
      </c>
      <c r="B3062" s="61" t="s">
        <v>2080</v>
      </c>
      <c r="C3062" s="3"/>
      <c r="D3062" s="3"/>
      <c r="E3062" s="9" t="s">
        <v>277</v>
      </c>
      <c r="F3062" s="9" t="s">
        <v>277</v>
      </c>
      <c r="G3062" s="9" t="s">
        <v>277</v>
      </c>
      <c r="H3062" s="9" t="s">
        <v>277</v>
      </c>
      <c r="I3062" s="9" t="s">
        <v>277</v>
      </c>
      <c r="J3062" s="9" t="s">
        <v>277</v>
      </c>
      <c r="K3062" s="9" t="s">
        <v>277</v>
      </c>
      <c r="L3062" s="9">
        <v>190.70000000000002</v>
      </c>
      <c r="M3062" s="65">
        <v>135.29999999999998</v>
      </c>
      <c r="P3062" s="65">
        <f t="shared" si="80"/>
        <v>326</v>
      </c>
      <c r="U3062" s="61"/>
    </row>
    <row r="3063" spans="1:21" ht="15">
      <c r="A3063" s="28" t="s">
        <v>2066</v>
      </c>
      <c r="B3063" s="226" t="s">
        <v>1595</v>
      </c>
      <c r="C3063" s="3"/>
      <c r="D3063" s="3"/>
      <c r="E3063" s="9" t="s">
        <v>277</v>
      </c>
      <c r="F3063" s="9" t="s">
        <v>277</v>
      </c>
      <c r="G3063" s="9" t="s">
        <v>277</v>
      </c>
      <c r="H3063" s="9" t="s">
        <v>277</v>
      </c>
      <c r="I3063" s="9" t="s">
        <v>277</v>
      </c>
      <c r="J3063" s="9" t="s">
        <v>277</v>
      </c>
      <c r="K3063" s="9">
        <v>323.29999999999836</v>
      </c>
      <c r="L3063" s="9" t="s">
        <v>277</v>
      </c>
      <c r="M3063" s="9" t="s">
        <v>277</v>
      </c>
      <c r="P3063" s="65">
        <f t="shared" si="80"/>
        <v>323.29999999999836</v>
      </c>
    </row>
    <row r="3064" spans="1:21" ht="15">
      <c r="A3064" s="28" t="s">
        <v>2067</v>
      </c>
      <c r="B3064" s="61" t="s">
        <v>163</v>
      </c>
      <c r="E3064" s="9" t="s">
        <v>277</v>
      </c>
      <c r="F3064" s="9" t="s">
        <v>277</v>
      </c>
      <c r="G3064" s="179">
        <v>321.85000000000002</v>
      </c>
      <c r="H3064" s="9" t="s">
        <v>277</v>
      </c>
      <c r="I3064" s="9" t="s">
        <v>277</v>
      </c>
      <c r="J3064" s="9" t="s">
        <v>277</v>
      </c>
      <c r="K3064" s="9" t="s">
        <v>277</v>
      </c>
      <c r="L3064" s="9" t="s">
        <v>277</v>
      </c>
      <c r="M3064" s="9" t="s">
        <v>277</v>
      </c>
      <c r="P3064" s="65">
        <f t="shared" si="80"/>
        <v>321.85000000000002</v>
      </c>
      <c r="R3064" t="s">
        <v>287</v>
      </c>
      <c r="U3064" s="61"/>
    </row>
    <row r="3065" spans="1:21" ht="15">
      <c r="A3065" s="28" t="s">
        <v>2068</v>
      </c>
      <c r="B3065" s="61" t="s">
        <v>2088</v>
      </c>
      <c r="C3065" s="3"/>
      <c r="D3065" s="3"/>
      <c r="E3065" s="9" t="s">
        <v>277</v>
      </c>
      <c r="F3065" s="9" t="s">
        <v>277</v>
      </c>
      <c r="G3065" s="9" t="s">
        <v>277</v>
      </c>
      <c r="H3065" s="9" t="s">
        <v>277</v>
      </c>
      <c r="I3065" s="9" t="s">
        <v>277</v>
      </c>
      <c r="J3065" s="9" t="s">
        <v>277</v>
      </c>
      <c r="K3065" s="9" t="s">
        <v>277</v>
      </c>
      <c r="L3065" s="9">
        <v>319.3</v>
      </c>
      <c r="M3065" s="9" t="s">
        <v>277</v>
      </c>
      <c r="P3065" s="65">
        <f t="shared" si="80"/>
        <v>319.3</v>
      </c>
    </row>
    <row r="3066" spans="1:21" ht="15">
      <c r="A3066" s="28" t="s">
        <v>2069</v>
      </c>
      <c r="B3066" s="226" t="s">
        <v>1594</v>
      </c>
      <c r="C3066" s="3"/>
      <c r="D3066" s="3"/>
      <c r="E3066" s="9" t="s">
        <v>277</v>
      </c>
      <c r="F3066" s="9" t="s">
        <v>277</v>
      </c>
      <c r="G3066" s="9" t="s">
        <v>277</v>
      </c>
      <c r="H3066" s="9" t="s">
        <v>277</v>
      </c>
      <c r="I3066" s="9" t="s">
        <v>277</v>
      </c>
      <c r="J3066" s="9" t="s">
        <v>277</v>
      </c>
      <c r="K3066" s="9">
        <v>315.54999999999927</v>
      </c>
      <c r="L3066" s="9" t="s">
        <v>277</v>
      </c>
      <c r="M3066" s="9" t="s">
        <v>277</v>
      </c>
      <c r="P3066" s="65">
        <f t="shared" si="80"/>
        <v>315.54999999999927</v>
      </c>
      <c r="U3066" s="61"/>
    </row>
    <row r="3067" spans="1:21" ht="15">
      <c r="A3067" s="28" t="s">
        <v>2070</v>
      </c>
      <c r="B3067" s="61" t="s">
        <v>2089</v>
      </c>
      <c r="C3067" s="3"/>
      <c r="D3067" s="3"/>
      <c r="E3067" s="9" t="s">
        <v>277</v>
      </c>
      <c r="F3067" s="9" t="s">
        <v>277</v>
      </c>
      <c r="G3067" s="9" t="s">
        <v>277</v>
      </c>
      <c r="H3067" s="9" t="s">
        <v>277</v>
      </c>
      <c r="I3067" s="9" t="s">
        <v>277</v>
      </c>
      <c r="J3067" s="9" t="s">
        <v>277</v>
      </c>
      <c r="K3067" s="9" t="s">
        <v>277</v>
      </c>
      <c r="L3067" s="9">
        <v>264.25</v>
      </c>
      <c r="M3067" s="65">
        <v>45.5</v>
      </c>
      <c r="P3067" s="65">
        <f t="shared" si="80"/>
        <v>309.75</v>
      </c>
      <c r="U3067" s="61"/>
    </row>
    <row r="3068" spans="1:21" ht="15">
      <c r="A3068" s="28" t="s">
        <v>2071</v>
      </c>
      <c r="B3068" s="61" t="s">
        <v>2518</v>
      </c>
      <c r="C3068" s="3"/>
      <c r="D3068" s="3"/>
      <c r="E3068" s="9" t="s">
        <v>277</v>
      </c>
      <c r="F3068" s="9" t="s">
        <v>277</v>
      </c>
      <c r="G3068" s="9" t="s">
        <v>277</v>
      </c>
      <c r="H3068" s="9" t="s">
        <v>277</v>
      </c>
      <c r="I3068" s="9" t="s">
        <v>277</v>
      </c>
      <c r="J3068" s="9" t="s">
        <v>277</v>
      </c>
      <c r="K3068" s="9" t="s">
        <v>277</v>
      </c>
      <c r="L3068" s="9" t="s">
        <v>277</v>
      </c>
      <c r="M3068" s="65">
        <v>307.10000000000002</v>
      </c>
      <c r="P3068" s="65">
        <f t="shared" si="80"/>
        <v>307.10000000000002</v>
      </c>
    </row>
    <row r="3069" spans="1:21" ht="15">
      <c r="A3069" s="28" t="s">
        <v>2072</v>
      </c>
      <c r="B3069" s="61" t="s">
        <v>2085</v>
      </c>
      <c r="C3069" s="3"/>
      <c r="D3069" s="3"/>
      <c r="E3069" s="9" t="s">
        <v>277</v>
      </c>
      <c r="F3069" s="9" t="s">
        <v>277</v>
      </c>
      <c r="G3069" s="9" t="s">
        <v>277</v>
      </c>
      <c r="H3069" s="9" t="s">
        <v>277</v>
      </c>
      <c r="I3069" s="9" t="s">
        <v>277</v>
      </c>
      <c r="J3069" s="9" t="s">
        <v>277</v>
      </c>
      <c r="K3069" s="9" t="s">
        <v>277</v>
      </c>
      <c r="L3069" s="9">
        <v>197.60000000000002</v>
      </c>
      <c r="M3069" s="65">
        <v>104.10000000000002</v>
      </c>
      <c r="P3069" s="65">
        <f t="shared" si="80"/>
        <v>301.70000000000005</v>
      </c>
    </row>
    <row r="3070" spans="1:21" ht="15">
      <c r="A3070" s="28" t="s">
        <v>2149</v>
      </c>
      <c r="B3070" s="61" t="s">
        <v>611</v>
      </c>
      <c r="E3070" s="9" t="s">
        <v>277</v>
      </c>
      <c r="F3070" s="9" t="s">
        <v>277</v>
      </c>
      <c r="G3070" s="9" t="s">
        <v>277</v>
      </c>
      <c r="H3070" s="9">
        <v>121.00000000000182</v>
      </c>
      <c r="I3070" s="9">
        <v>176.69999999999709</v>
      </c>
      <c r="J3070" s="9" t="s">
        <v>277</v>
      </c>
      <c r="K3070" s="9" t="s">
        <v>277</v>
      </c>
      <c r="L3070" s="9" t="s">
        <v>277</v>
      </c>
      <c r="M3070" s="9" t="s">
        <v>277</v>
      </c>
      <c r="P3070" s="65">
        <f t="shared" si="80"/>
        <v>297.69999999999891</v>
      </c>
      <c r="U3070" s="61"/>
    </row>
    <row r="3071" spans="1:21" ht="15">
      <c r="A3071" s="28" t="s">
        <v>2150</v>
      </c>
      <c r="B3071" s="61" t="s">
        <v>2083</v>
      </c>
      <c r="C3071" s="3"/>
      <c r="D3071" s="3"/>
      <c r="E3071" s="9" t="s">
        <v>277</v>
      </c>
      <c r="F3071" s="9" t="s">
        <v>277</v>
      </c>
      <c r="G3071" s="9" t="s">
        <v>277</v>
      </c>
      <c r="H3071" s="9" t="s">
        <v>277</v>
      </c>
      <c r="I3071" s="9" t="s">
        <v>277</v>
      </c>
      <c r="J3071" s="9" t="s">
        <v>277</v>
      </c>
      <c r="K3071" s="9" t="s">
        <v>277</v>
      </c>
      <c r="L3071" s="9">
        <v>206.4</v>
      </c>
      <c r="M3071" s="65">
        <v>91</v>
      </c>
      <c r="P3071" s="65">
        <f t="shared" si="80"/>
        <v>297.39999999999998</v>
      </c>
      <c r="U3071" s="61" t="s">
        <v>2297</v>
      </c>
    </row>
    <row r="3072" spans="1:21" ht="15">
      <c r="A3072" s="28" t="s">
        <v>2151</v>
      </c>
      <c r="B3072" s="61" t="s">
        <v>2503</v>
      </c>
      <c r="C3072" s="3"/>
      <c r="D3072" s="3"/>
      <c r="E3072" s="9" t="s">
        <v>277</v>
      </c>
      <c r="F3072" s="9" t="s">
        <v>277</v>
      </c>
      <c r="G3072" s="9" t="s">
        <v>277</v>
      </c>
      <c r="H3072" s="9" t="s">
        <v>277</v>
      </c>
      <c r="I3072" s="9" t="s">
        <v>277</v>
      </c>
      <c r="J3072" s="9" t="s">
        <v>277</v>
      </c>
      <c r="K3072" s="9" t="s">
        <v>277</v>
      </c>
      <c r="L3072" s="9" t="s">
        <v>277</v>
      </c>
      <c r="M3072" s="65">
        <v>258.5</v>
      </c>
      <c r="P3072" s="65">
        <f t="shared" si="80"/>
        <v>258.5</v>
      </c>
    </row>
    <row r="3073" spans="1:16" ht="15">
      <c r="A3073" s="238" t="s">
        <v>2480</v>
      </c>
      <c r="B3073" s="61" t="s">
        <v>2517</v>
      </c>
      <c r="C3073" s="3"/>
      <c r="D3073" s="3"/>
      <c r="E3073" s="9" t="s">
        <v>277</v>
      </c>
      <c r="F3073" s="9" t="s">
        <v>277</v>
      </c>
      <c r="G3073" s="9" t="s">
        <v>277</v>
      </c>
      <c r="H3073" s="9" t="s">
        <v>277</v>
      </c>
      <c r="I3073" s="9" t="s">
        <v>277</v>
      </c>
      <c r="J3073" s="9" t="s">
        <v>277</v>
      </c>
      <c r="K3073" s="9" t="s">
        <v>277</v>
      </c>
      <c r="L3073" s="9" t="s">
        <v>277</v>
      </c>
      <c r="M3073" s="65">
        <v>254.5</v>
      </c>
      <c r="P3073" s="65">
        <f t="shared" ref="P3073:P3103" si="81">SUM(E3073:M3073)</f>
        <v>254.5</v>
      </c>
    </row>
    <row r="3074" spans="1:16" ht="15">
      <c r="A3074" s="238" t="s">
        <v>2481</v>
      </c>
      <c r="B3074" s="61" t="s">
        <v>178</v>
      </c>
      <c r="E3074" s="9">
        <v>246.6</v>
      </c>
      <c r="F3074" s="9" t="s">
        <v>277</v>
      </c>
      <c r="G3074" s="9" t="s">
        <v>277</v>
      </c>
      <c r="H3074" s="9" t="s">
        <v>277</v>
      </c>
      <c r="I3074" s="9" t="s">
        <v>277</v>
      </c>
      <c r="J3074" s="9" t="s">
        <v>277</v>
      </c>
      <c r="K3074" s="9" t="s">
        <v>277</v>
      </c>
      <c r="L3074" s="9" t="s">
        <v>277</v>
      </c>
      <c r="M3074" s="9" t="s">
        <v>277</v>
      </c>
      <c r="P3074" s="65">
        <f t="shared" si="81"/>
        <v>246.6</v>
      </c>
    </row>
    <row r="3075" spans="1:16" ht="15">
      <c r="A3075" s="238" t="s">
        <v>2482</v>
      </c>
      <c r="B3075" s="61" t="s">
        <v>650</v>
      </c>
      <c r="E3075" s="9" t="s">
        <v>277</v>
      </c>
      <c r="F3075" s="9" t="s">
        <v>277</v>
      </c>
      <c r="G3075" s="9" t="s">
        <v>277</v>
      </c>
      <c r="H3075" s="9">
        <v>235.19999999999891</v>
      </c>
      <c r="I3075" s="9" t="s">
        <v>277</v>
      </c>
      <c r="J3075" s="9" t="s">
        <v>277</v>
      </c>
      <c r="K3075" s="9" t="s">
        <v>277</v>
      </c>
      <c r="L3075" s="9" t="s">
        <v>277</v>
      </c>
      <c r="M3075" s="9" t="s">
        <v>277</v>
      </c>
      <c r="P3075" s="65">
        <f t="shared" si="81"/>
        <v>235.19999999999891</v>
      </c>
    </row>
    <row r="3076" spans="1:16" ht="15">
      <c r="A3076" s="238" t="s">
        <v>2483</v>
      </c>
      <c r="B3076" s="61" t="s">
        <v>2514</v>
      </c>
      <c r="C3076" s="3"/>
      <c r="D3076" s="3"/>
      <c r="E3076" s="9" t="s">
        <v>277</v>
      </c>
      <c r="F3076" s="9" t="s">
        <v>277</v>
      </c>
      <c r="G3076" s="9" t="s">
        <v>277</v>
      </c>
      <c r="H3076" s="9" t="s">
        <v>277</v>
      </c>
      <c r="I3076" s="9" t="s">
        <v>277</v>
      </c>
      <c r="J3076" s="9" t="s">
        <v>277</v>
      </c>
      <c r="K3076" s="9" t="s">
        <v>277</v>
      </c>
      <c r="L3076" s="9" t="s">
        <v>277</v>
      </c>
      <c r="M3076" s="65">
        <v>226.5</v>
      </c>
      <c r="P3076" s="65">
        <f t="shared" si="81"/>
        <v>226.5</v>
      </c>
    </row>
    <row r="3077" spans="1:16" ht="15">
      <c r="A3077" s="238" t="s">
        <v>2484</v>
      </c>
      <c r="B3077" s="61" t="s">
        <v>2525</v>
      </c>
      <c r="C3077" s="3"/>
      <c r="D3077" s="3"/>
      <c r="E3077" s="9" t="s">
        <v>277</v>
      </c>
      <c r="F3077" s="9" t="s">
        <v>277</v>
      </c>
      <c r="G3077" s="9" t="s">
        <v>277</v>
      </c>
      <c r="H3077" s="9" t="s">
        <v>277</v>
      </c>
      <c r="I3077" s="9" t="s">
        <v>277</v>
      </c>
      <c r="J3077" s="9" t="s">
        <v>277</v>
      </c>
      <c r="K3077" s="9" t="s">
        <v>277</v>
      </c>
      <c r="L3077" s="9" t="s">
        <v>277</v>
      </c>
      <c r="M3077" s="65">
        <v>224.79999999999998</v>
      </c>
      <c r="P3077" s="65">
        <f t="shared" si="81"/>
        <v>224.79999999999998</v>
      </c>
    </row>
    <row r="3078" spans="1:16" ht="15">
      <c r="A3078" s="238" t="s">
        <v>2485</v>
      </c>
      <c r="B3078" s="61" t="s">
        <v>2511</v>
      </c>
      <c r="C3078" s="3"/>
      <c r="D3078" s="3"/>
      <c r="E3078" s="9" t="s">
        <v>277</v>
      </c>
      <c r="F3078" s="9" t="s">
        <v>277</v>
      </c>
      <c r="G3078" s="9" t="s">
        <v>277</v>
      </c>
      <c r="H3078" s="9" t="s">
        <v>277</v>
      </c>
      <c r="I3078" s="9" t="s">
        <v>277</v>
      </c>
      <c r="J3078" s="9" t="s">
        <v>277</v>
      </c>
      <c r="K3078" s="9" t="s">
        <v>277</v>
      </c>
      <c r="L3078" s="9" t="s">
        <v>277</v>
      </c>
      <c r="M3078" s="65">
        <v>224.3</v>
      </c>
      <c r="P3078" s="65">
        <f t="shared" si="81"/>
        <v>224.3</v>
      </c>
    </row>
    <row r="3079" spans="1:16" ht="15">
      <c r="A3079" s="238" t="s">
        <v>2486</v>
      </c>
      <c r="B3079" s="181" t="s">
        <v>1266</v>
      </c>
      <c r="C3079" s="3"/>
      <c r="D3079" s="3"/>
      <c r="E3079" s="9" t="s">
        <v>277</v>
      </c>
      <c r="F3079" s="9" t="s">
        <v>277</v>
      </c>
      <c r="G3079" s="9" t="s">
        <v>277</v>
      </c>
      <c r="H3079" s="9" t="s">
        <v>277</v>
      </c>
      <c r="I3079" s="9">
        <v>217.10000000000218</v>
      </c>
      <c r="J3079" s="9" t="s">
        <v>277</v>
      </c>
      <c r="K3079" s="9" t="s">
        <v>277</v>
      </c>
      <c r="L3079" s="9" t="s">
        <v>277</v>
      </c>
      <c r="M3079" s="9" t="s">
        <v>277</v>
      </c>
      <c r="P3079" s="65">
        <f t="shared" si="81"/>
        <v>217.10000000000218</v>
      </c>
    </row>
    <row r="3080" spans="1:16" ht="15">
      <c r="A3080" s="238" t="s">
        <v>2487</v>
      </c>
      <c r="B3080" s="170" t="s">
        <v>1273</v>
      </c>
      <c r="C3080" s="3"/>
      <c r="D3080" s="3"/>
      <c r="E3080" s="9" t="s">
        <v>277</v>
      </c>
      <c r="F3080" s="9" t="s">
        <v>277</v>
      </c>
      <c r="G3080" s="9" t="s">
        <v>277</v>
      </c>
      <c r="H3080" s="9" t="s">
        <v>277</v>
      </c>
      <c r="I3080" s="9">
        <v>207.20000000000437</v>
      </c>
      <c r="J3080" s="9" t="s">
        <v>277</v>
      </c>
      <c r="K3080" s="9" t="s">
        <v>277</v>
      </c>
      <c r="L3080" s="9" t="s">
        <v>277</v>
      </c>
      <c r="M3080" s="9" t="s">
        <v>277</v>
      </c>
      <c r="P3080" s="65">
        <f t="shared" si="81"/>
        <v>207.20000000000437</v>
      </c>
    </row>
    <row r="3081" spans="1:16" ht="15">
      <c r="A3081" s="238" t="s">
        <v>2488</v>
      </c>
      <c r="B3081" s="61" t="s">
        <v>2532</v>
      </c>
      <c r="C3081" s="3"/>
      <c r="D3081" s="3"/>
      <c r="E3081" s="9" t="s">
        <v>277</v>
      </c>
      <c r="F3081" s="9" t="s">
        <v>277</v>
      </c>
      <c r="G3081" s="9" t="s">
        <v>277</v>
      </c>
      <c r="H3081" s="9" t="s">
        <v>277</v>
      </c>
      <c r="I3081" s="9" t="s">
        <v>277</v>
      </c>
      <c r="J3081" s="9" t="s">
        <v>277</v>
      </c>
      <c r="K3081" s="9" t="s">
        <v>277</v>
      </c>
      <c r="L3081" s="9" t="s">
        <v>277</v>
      </c>
      <c r="M3081" s="65">
        <v>205.5</v>
      </c>
      <c r="P3081" s="65">
        <f t="shared" si="81"/>
        <v>205.5</v>
      </c>
    </row>
    <row r="3082" spans="1:16" ht="15">
      <c r="A3082" s="238" t="s">
        <v>2489</v>
      </c>
      <c r="B3082" s="61" t="s">
        <v>2612</v>
      </c>
      <c r="C3082" s="3"/>
      <c r="D3082" s="3"/>
      <c r="E3082" s="9" t="s">
        <v>277</v>
      </c>
      <c r="F3082" s="9" t="s">
        <v>277</v>
      </c>
      <c r="G3082" s="9" t="s">
        <v>277</v>
      </c>
      <c r="H3082" s="9" t="s">
        <v>277</v>
      </c>
      <c r="I3082" s="9" t="s">
        <v>277</v>
      </c>
      <c r="J3082" s="9" t="s">
        <v>277</v>
      </c>
      <c r="K3082" s="9" t="s">
        <v>277</v>
      </c>
      <c r="L3082" s="9" t="s">
        <v>277</v>
      </c>
      <c r="M3082" s="65">
        <v>200.6</v>
      </c>
      <c r="P3082" s="65">
        <f t="shared" si="81"/>
        <v>200.6</v>
      </c>
    </row>
    <row r="3083" spans="1:16" ht="15">
      <c r="A3083" s="238" t="s">
        <v>2490</v>
      </c>
      <c r="B3083" s="61" t="s">
        <v>2625</v>
      </c>
      <c r="C3083" s="3"/>
      <c r="D3083" s="3"/>
      <c r="E3083" s="9" t="s">
        <v>277</v>
      </c>
      <c r="F3083" s="9" t="s">
        <v>277</v>
      </c>
      <c r="G3083" s="9" t="s">
        <v>277</v>
      </c>
      <c r="H3083" s="9" t="s">
        <v>277</v>
      </c>
      <c r="I3083" s="9" t="s">
        <v>277</v>
      </c>
      <c r="J3083" s="9" t="s">
        <v>277</v>
      </c>
      <c r="K3083" s="9" t="s">
        <v>277</v>
      </c>
      <c r="L3083" s="9" t="s">
        <v>277</v>
      </c>
      <c r="M3083" s="65">
        <v>189.60000000000002</v>
      </c>
      <c r="P3083" s="65">
        <f t="shared" si="81"/>
        <v>189.60000000000002</v>
      </c>
    </row>
    <row r="3084" spans="1:16" ht="15">
      <c r="A3084" s="238" t="s">
        <v>2491</v>
      </c>
      <c r="B3084" s="61" t="s">
        <v>2098</v>
      </c>
      <c r="C3084" s="3"/>
      <c r="D3084" s="3"/>
      <c r="E3084" s="9" t="s">
        <v>277</v>
      </c>
      <c r="F3084" s="9" t="s">
        <v>277</v>
      </c>
      <c r="G3084" s="9" t="s">
        <v>277</v>
      </c>
      <c r="H3084" s="9" t="s">
        <v>277</v>
      </c>
      <c r="I3084" s="9" t="s">
        <v>277</v>
      </c>
      <c r="J3084" s="9" t="s">
        <v>277</v>
      </c>
      <c r="K3084" s="9" t="s">
        <v>277</v>
      </c>
      <c r="L3084" s="9">
        <v>184.5</v>
      </c>
      <c r="M3084" s="9" t="s">
        <v>277</v>
      </c>
      <c r="P3084" s="65">
        <f t="shared" si="81"/>
        <v>184.5</v>
      </c>
    </row>
    <row r="3085" spans="1:16" ht="15">
      <c r="A3085" s="238" t="s">
        <v>2492</v>
      </c>
      <c r="B3085" s="61" t="s">
        <v>2530</v>
      </c>
      <c r="C3085" s="3"/>
      <c r="D3085" s="3"/>
      <c r="E3085" s="9" t="s">
        <v>277</v>
      </c>
      <c r="F3085" s="9" t="s">
        <v>277</v>
      </c>
      <c r="G3085" s="9" t="s">
        <v>277</v>
      </c>
      <c r="H3085" s="9" t="s">
        <v>277</v>
      </c>
      <c r="I3085" s="9" t="s">
        <v>277</v>
      </c>
      <c r="J3085" s="9" t="s">
        <v>277</v>
      </c>
      <c r="K3085" s="9" t="s">
        <v>277</v>
      </c>
      <c r="L3085" s="9" t="s">
        <v>277</v>
      </c>
      <c r="M3085" s="65">
        <v>181.79999999999998</v>
      </c>
      <c r="P3085" s="65">
        <f t="shared" si="81"/>
        <v>181.79999999999998</v>
      </c>
    </row>
    <row r="3086" spans="1:16" ht="15">
      <c r="A3086" s="238" t="s">
        <v>2493</v>
      </c>
      <c r="B3086" s="61" t="s">
        <v>2515</v>
      </c>
      <c r="C3086" s="3"/>
      <c r="D3086" s="3"/>
      <c r="E3086" s="9" t="s">
        <v>277</v>
      </c>
      <c r="F3086" s="9" t="s">
        <v>277</v>
      </c>
      <c r="G3086" s="9" t="s">
        <v>277</v>
      </c>
      <c r="H3086" s="9" t="s">
        <v>277</v>
      </c>
      <c r="I3086" s="9" t="s">
        <v>277</v>
      </c>
      <c r="J3086" s="9" t="s">
        <v>277</v>
      </c>
      <c r="K3086" s="9" t="s">
        <v>277</v>
      </c>
      <c r="L3086" s="9" t="s">
        <v>277</v>
      </c>
      <c r="M3086" s="65">
        <v>180.79999999999998</v>
      </c>
      <c r="P3086" s="65">
        <f t="shared" si="81"/>
        <v>180.79999999999998</v>
      </c>
    </row>
    <row r="3087" spans="1:16" ht="15">
      <c r="A3087" s="238" t="s">
        <v>2494</v>
      </c>
      <c r="B3087" s="61" t="s">
        <v>2513</v>
      </c>
      <c r="C3087" s="3"/>
      <c r="D3087" s="3"/>
      <c r="E3087" s="9" t="s">
        <v>277</v>
      </c>
      <c r="F3087" s="9" t="s">
        <v>277</v>
      </c>
      <c r="G3087" s="9" t="s">
        <v>277</v>
      </c>
      <c r="H3087" s="9" t="s">
        <v>277</v>
      </c>
      <c r="I3087" s="9" t="s">
        <v>277</v>
      </c>
      <c r="J3087" s="9" t="s">
        <v>277</v>
      </c>
      <c r="K3087" s="9" t="s">
        <v>277</v>
      </c>
      <c r="L3087" s="9" t="s">
        <v>277</v>
      </c>
      <c r="M3087" s="65">
        <v>179.1</v>
      </c>
      <c r="P3087" s="65">
        <f t="shared" si="81"/>
        <v>179.1</v>
      </c>
    </row>
    <row r="3088" spans="1:16" ht="15">
      <c r="A3088" s="238" t="s">
        <v>2495</v>
      </c>
      <c r="B3088" s="61" t="s">
        <v>2510</v>
      </c>
      <c r="C3088" s="3"/>
      <c r="D3088" s="3"/>
      <c r="E3088" s="9" t="s">
        <v>277</v>
      </c>
      <c r="F3088" s="9" t="s">
        <v>277</v>
      </c>
      <c r="G3088" s="9" t="s">
        <v>277</v>
      </c>
      <c r="H3088" s="9" t="s">
        <v>277</v>
      </c>
      <c r="I3088" s="9" t="s">
        <v>277</v>
      </c>
      <c r="J3088" s="9" t="s">
        <v>277</v>
      </c>
      <c r="K3088" s="9" t="s">
        <v>277</v>
      </c>
      <c r="L3088" s="9" t="s">
        <v>277</v>
      </c>
      <c r="M3088" s="65">
        <v>172.2</v>
      </c>
      <c r="P3088" s="65">
        <f t="shared" si="81"/>
        <v>172.2</v>
      </c>
    </row>
    <row r="3089" spans="1:16" ht="15">
      <c r="A3089" s="238" t="s">
        <v>2496</v>
      </c>
      <c r="B3089" s="61" t="s">
        <v>2505</v>
      </c>
      <c r="C3089" s="3"/>
      <c r="D3089" s="3"/>
      <c r="E3089" s="9" t="s">
        <v>277</v>
      </c>
      <c r="F3089" s="9" t="s">
        <v>277</v>
      </c>
      <c r="G3089" s="9" t="s">
        <v>277</v>
      </c>
      <c r="H3089" s="9" t="s">
        <v>277</v>
      </c>
      <c r="I3089" s="9" t="s">
        <v>277</v>
      </c>
      <c r="J3089" s="9" t="s">
        <v>277</v>
      </c>
      <c r="K3089" s="9" t="s">
        <v>277</v>
      </c>
      <c r="L3089" s="9" t="s">
        <v>277</v>
      </c>
      <c r="M3089" s="65">
        <v>138.30000000000001</v>
      </c>
      <c r="P3089" s="65">
        <f t="shared" si="81"/>
        <v>138.30000000000001</v>
      </c>
    </row>
    <row r="3090" spans="1:16" ht="15">
      <c r="A3090" s="238" t="s">
        <v>2497</v>
      </c>
      <c r="B3090" s="61" t="s">
        <v>2507</v>
      </c>
      <c r="C3090" s="3"/>
      <c r="D3090" s="3"/>
      <c r="E3090" s="9" t="s">
        <v>277</v>
      </c>
      <c r="F3090" s="9" t="s">
        <v>277</v>
      </c>
      <c r="G3090" s="9" t="s">
        <v>277</v>
      </c>
      <c r="H3090" s="9" t="s">
        <v>277</v>
      </c>
      <c r="I3090" s="9" t="s">
        <v>277</v>
      </c>
      <c r="J3090" s="9" t="s">
        <v>277</v>
      </c>
      <c r="K3090" s="9" t="s">
        <v>277</v>
      </c>
      <c r="L3090" s="9" t="s">
        <v>277</v>
      </c>
      <c r="M3090" s="65">
        <v>135.29999999999998</v>
      </c>
      <c r="P3090" s="65">
        <f t="shared" si="81"/>
        <v>135.29999999999998</v>
      </c>
    </row>
    <row r="3091" spans="1:16" ht="15">
      <c r="A3091" s="238" t="s">
        <v>2498</v>
      </c>
      <c r="B3091" s="170" t="s">
        <v>1294</v>
      </c>
      <c r="C3091" s="3"/>
      <c r="D3091" s="3"/>
      <c r="E3091" s="9" t="s">
        <v>277</v>
      </c>
      <c r="F3091" s="9" t="s">
        <v>277</v>
      </c>
      <c r="G3091" s="9" t="s">
        <v>277</v>
      </c>
      <c r="H3091" s="9" t="s">
        <v>277</v>
      </c>
      <c r="I3091" s="9">
        <v>129.60000000000218</v>
      </c>
      <c r="J3091" s="9" t="s">
        <v>277</v>
      </c>
      <c r="K3091" s="9" t="s">
        <v>277</v>
      </c>
      <c r="L3091" s="9" t="s">
        <v>277</v>
      </c>
      <c r="M3091" s="9" t="s">
        <v>277</v>
      </c>
      <c r="P3091" s="65">
        <f t="shared" si="81"/>
        <v>129.60000000000218</v>
      </c>
    </row>
    <row r="3092" spans="1:16" ht="15">
      <c r="A3092" s="238" t="s">
        <v>2499</v>
      </c>
      <c r="B3092" s="61" t="s">
        <v>2508</v>
      </c>
      <c r="C3092" s="3"/>
      <c r="D3092" s="3"/>
      <c r="E3092" s="9" t="s">
        <v>277</v>
      </c>
      <c r="F3092" s="9" t="s">
        <v>277</v>
      </c>
      <c r="G3092" s="9" t="s">
        <v>277</v>
      </c>
      <c r="H3092" s="9" t="s">
        <v>277</v>
      </c>
      <c r="I3092" s="9" t="s">
        <v>277</v>
      </c>
      <c r="J3092" s="9" t="s">
        <v>277</v>
      </c>
      <c r="K3092" s="9" t="s">
        <v>277</v>
      </c>
      <c r="L3092" s="9" t="s">
        <v>277</v>
      </c>
      <c r="M3092" s="65">
        <v>122.9</v>
      </c>
      <c r="P3092" s="65">
        <f t="shared" si="81"/>
        <v>122.9</v>
      </c>
    </row>
    <row r="3093" spans="1:16" ht="15">
      <c r="A3093" s="238" t="s">
        <v>2500</v>
      </c>
      <c r="B3093" s="61" t="s">
        <v>640</v>
      </c>
      <c r="E3093" s="9" t="s">
        <v>277</v>
      </c>
      <c r="F3093" s="9" t="s">
        <v>277</v>
      </c>
      <c r="G3093" s="9" t="s">
        <v>277</v>
      </c>
      <c r="H3093" s="9">
        <v>113.5</v>
      </c>
      <c r="I3093" s="9" t="s">
        <v>277</v>
      </c>
      <c r="J3093" s="9" t="s">
        <v>277</v>
      </c>
      <c r="K3093" s="9" t="s">
        <v>277</v>
      </c>
      <c r="L3093" s="9" t="s">
        <v>277</v>
      </c>
      <c r="M3093" s="9" t="s">
        <v>277</v>
      </c>
      <c r="P3093" s="65">
        <f t="shared" si="81"/>
        <v>113.5</v>
      </c>
    </row>
    <row r="3094" spans="1:16" ht="15">
      <c r="A3094" s="238" t="s">
        <v>2501</v>
      </c>
      <c r="B3094" s="61" t="s">
        <v>2521</v>
      </c>
      <c r="C3094" s="3"/>
      <c r="D3094" s="3"/>
      <c r="E3094" s="9" t="s">
        <v>277</v>
      </c>
      <c r="F3094" s="9" t="s">
        <v>277</v>
      </c>
      <c r="G3094" s="9" t="s">
        <v>277</v>
      </c>
      <c r="H3094" s="9" t="s">
        <v>277</v>
      </c>
      <c r="I3094" s="9" t="s">
        <v>277</v>
      </c>
      <c r="J3094" s="9" t="s">
        <v>277</v>
      </c>
      <c r="K3094" s="9" t="s">
        <v>277</v>
      </c>
      <c r="L3094" s="9" t="s">
        <v>277</v>
      </c>
      <c r="M3094" s="65">
        <v>110.69999999999999</v>
      </c>
      <c r="P3094" s="65">
        <f t="shared" si="81"/>
        <v>110.69999999999999</v>
      </c>
    </row>
    <row r="3095" spans="1:16" ht="15">
      <c r="A3095" s="238" t="s">
        <v>2502</v>
      </c>
      <c r="B3095" s="61" t="s">
        <v>2523</v>
      </c>
      <c r="C3095" s="3"/>
      <c r="D3095" s="3"/>
      <c r="E3095" s="9" t="s">
        <v>277</v>
      </c>
      <c r="F3095" s="9" t="s">
        <v>277</v>
      </c>
      <c r="G3095" s="9" t="s">
        <v>277</v>
      </c>
      <c r="H3095" s="9" t="s">
        <v>277</v>
      </c>
      <c r="I3095" s="9" t="s">
        <v>277</v>
      </c>
      <c r="J3095" s="9" t="s">
        <v>277</v>
      </c>
      <c r="K3095" s="9" t="s">
        <v>277</v>
      </c>
      <c r="L3095" s="9" t="s">
        <v>277</v>
      </c>
      <c r="M3095" s="65">
        <v>90.600000000000009</v>
      </c>
      <c r="P3095" s="65">
        <f t="shared" si="81"/>
        <v>90.600000000000009</v>
      </c>
    </row>
    <row r="3096" spans="1:16" ht="15">
      <c r="A3096" s="238" t="s">
        <v>2531</v>
      </c>
      <c r="B3096" s="61" t="s">
        <v>2526</v>
      </c>
      <c r="C3096" s="3"/>
      <c r="D3096" s="3"/>
      <c r="E3096" s="9" t="s">
        <v>277</v>
      </c>
      <c r="F3096" s="9" t="s">
        <v>277</v>
      </c>
      <c r="G3096" s="9" t="s">
        <v>277</v>
      </c>
      <c r="H3096" s="9" t="s">
        <v>277</v>
      </c>
      <c r="I3096" s="9" t="s">
        <v>277</v>
      </c>
      <c r="J3096" s="9" t="s">
        <v>277</v>
      </c>
      <c r="K3096" s="9" t="s">
        <v>277</v>
      </c>
      <c r="L3096" s="9" t="s">
        <v>277</v>
      </c>
      <c r="M3096" s="65">
        <v>81.400000000000006</v>
      </c>
      <c r="P3096" s="65">
        <f t="shared" si="81"/>
        <v>81.400000000000006</v>
      </c>
    </row>
    <row r="3097" spans="1:16" ht="15">
      <c r="A3097" s="238" t="s">
        <v>2613</v>
      </c>
      <c r="B3097" s="170" t="s">
        <v>1275</v>
      </c>
      <c r="C3097" s="3"/>
      <c r="D3097" s="3"/>
      <c r="E3097" s="9" t="s">
        <v>277</v>
      </c>
      <c r="F3097" s="9" t="s">
        <v>277</v>
      </c>
      <c r="G3097" s="9" t="s">
        <v>277</v>
      </c>
      <c r="H3097" s="9" t="s">
        <v>277</v>
      </c>
      <c r="I3097" s="9">
        <v>69.799999999999272</v>
      </c>
      <c r="J3097" s="9" t="s">
        <v>277</v>
      </c>
      <c r="K3097" s="9" t="s">
        <v>277</v>
      </c>
      <c r="L3097" s="9" t="s">
        <v>277</v>
      </c>
      <c r="M3097" s="9" t="s">
        <v>277</v>
      </c>
      <c r="P3097" s="65">
        <f t="shared" si="81"/>
        <v>69.799999999999272</v>
      </c>
    </row>
    <row r="3098" spans="1:16" ht="15">
      <c r="A3098" s="238" t="s">
        <v>2626</v>
      </c>
      <c r="B3098" s="61" t="s">
        <v>2516</v>
      </c>
      <c r="C3098" s="3"/>
      <c r="D3098" s="3"/>
      <c r="E3098" s="9" t="s">
        <v>277</v>
      </c>
      <c r="F3098" s="9" t="s">
        <v>277</v>
      </c>
      <c r="G3098" s="9" t="s">
        <v>277</v>
      </c>
      <c r="H3098" s="9" t="s">
        <v>277</v>
      </c>
      <c r="I3098" s="9" t="s">
        <v>277</v>
      </c>
      <c r="J3098" s="9" t="s">
        <v>277</v>
      </c>
      <c r="K3098" s="9" t="s">
        <v>277</v>
      </c>
      <c r="L3098" s="9" t="s">
        <v>277</v>
      </c>
      <c r="M3098" s="65">
        <v>69</v>
      </c>
      <c r="P3098" s="65">
        <f t="shared" si="81"/>
        <v>69</v>
      </c>
    </row>
    <row r="3099" spans="1:16" ht="15">
      <c r="A3099" s="238" t="s">
        <v>2662</v>
      </c>
      <c r="B3099" s="61" t="s">
        <v>2528</v>
      </c>
      <c r="C3099" s="3"/>
      <c r="D3099" s="3"/>
      <c r="E3099" s="9" t="s">
        <v>277</v>
      </c>
      <c r="F3099" s="9" t="s">
        <v>277</v>
      </c>
      <c r="G3099" s="9" t="s">
        <v>277</v>
      </c>
      <c r="H3099" s="9" t="s">
        <v>277</v>
      </c>
      <c r="I3099" s="9" t="s">
        <v>277</v>
      </c>
      <c r="J3099" s="9" t="s">
        <v>277</v>
      </c>
      <c r="K3099" s="9" t="s">
        <v>277</v>
      </c>
      <c r="L3099" s="9" t="s">
        <v>277</v>
      </c>
      <c r="M3099" s="65">
        <v>66</v>
      </c>
      <c r="P3099" s="65">
        <f t="shared" si="81"/>
        <v>66</v>
      </c>
    </row>
    <row r="3100" spans="1:16" ht="15">
      <c r="A3100" s="238" t="s">
        <v>2663</v>
      </c>
      <c r="B3100" s="170" t="s">
        <v>1282</v>
      </c>
      <c r="C3100" s="3"/>
      <c r="D3100" s="3"/>
      <c r="E3100" s="9" t="s">
        <v>277</v>
      </c>
      <c r="F3100" s="9" t="s">
        <v>277</v>
      </c>
      <c r="G3100" s="9" t="s">
        <v>277</v>
      </c>
      <c r="H3100" s="9" t="s">
        <v>277</v>
      </c>
      <c r="I3100" s="9">
        <v>44</v>
      </c>
      <c r="J3100" s="9" t="s">
        <v>277</v>
      </c>
      <c r="K3100" s="9" t="s">
        <v>277</v>
      </c>
      <c r="L3100" s="9" t="s">
        <v>277</v>
      </c>
      <c r="M3100" s="9" t="s">
        <v>277</v>
      </c>
      <c r="P3100" s="65">
        <f t="shared" si="81"/>
        <v>44</v>
      </c>
    </row>
    <row r="3101" spans="1:16" ht="15">
      <c r="A3101" s="238" t="s">
        <v>2664</v>
      </c>
      <c r="B3101" s="61" t="s">
        <v>2529</v>
      </c>
      <c r="C3101" s="3"/>
      <c r="D3101" s="3"/>
      <c r="E3101" s="9" t="s">
        <v>277</v>
      </c>
      <c r="F3101" s="9" t="s">
        <v>277</v>
      </c>
      <c r="G3101" s="9" t="s">
        <v>277</v>
      </c>
      <c r="H3101" s="9" t="s">
        <v>277</v>
      </c>
      <c r="I3101" s="9" t="s">
        <v>277</v>
      </c>
      <c r="J3101" s="9" t="s">
        <v>277</v>
      </c>
      <c r="K3101" s="9" t="s">
        <v>277</v>
      </c>
      <c r="L3101" s="9" t="s">
        <v>277</v>
      </c>
      <c r="M3101" s="65">
        <v>36</v>
      </c>
      <c r="P3101" s="65">
        <f t="shared" si="81"/>
        <v>36</v>
      </c>
    </row>
    <row r="3102" spans="1:16" ht="15">
      <c r="A3102" s="238" t="s">
        <v>2665</v>
      </c>
      <c r="B3102" s="61" t="s">
        <v>2524</v>
      </c>
      <c r="C3102" s="3"/>
      <c r="D3102" s="3"/>
      <c r="E3102" s="9" t="s">
        <v>277</v>
      </c>
      <c r="F3102" s="9" t="s">
        <v>277</v>
      </c>
      <c r="G3102" s="9" t="s">
        <v>277</v>
      </c>
      <c r="H3102" s="9" t="s">
        <v>277</v>
      </c>
      <c r="I3102" s="9" t="s">
        <v>277</v>
      </c>
      <c r="J3102" s="9" t="s">
        <v>277</v>
      </c>
      <c r="K3102" s="9" t="s">
        <v>277</v>
      </c>
      <c r="L3102" s="9" t="s">
        <v>277</v>
      </c>
      <c r="M3102" s="65">
        <v>36</v>
      </c>
      <c r="P3102" s="65">
        <f t="shared" si="81"/>
        <v>36</v>
      </c>
    </row>
    <row r="3103" spans="1:16" ht="15">
      <c r="A3103" s="238" t="s">
        <v>2666</v>
      </c>
      <c r="B3103" s="61" t="s">
        <v>2512</v>
      </c>
      <c r="C3103" s="3"/>
      <c r="D3103" s="3"/>
      <c r="E3103" s="9" t="s">
        <v>277</v>
      </c>
      <c r="F3103" s="9" t="s">
        <v>277</v>
      </c>
      <c r="G3103" s="9" t="s">
        <v>277</v>
      </c>
      <c r="H3103" s="9" t="s">
        <v>277</v>
      </c>
      <c r="I3103" s="9" t="s">
        <v>277</v>
      </c>
      <c r="J3103" s="9" t="s">
        <v>277</v>
      </c>
      <c r="K3103" s="9" t="s">
        <v>277</v>
      </c>
      <c r="L3103" s="9" t="s">
        <v>277</v>
      </c>
      <c r="M3103" s="9" t="s">
        <v>278</v>
      </c>
      <c r="N3103" s="67" t="s">
        <v>2297</v>
      </c>
      <c r="P3103" s="65">
        <f t="shared" si="81"/>
        <v>0</v>
      </c>
    </row>
    <row r="3105" spans="1:21" ht="15">
      <c r="A3105" s="28"/>
      <c r="B3105" s="61"/>
      <c r="E3105" s="9"/>
      <c r="L3105" s="67" t="s">
        <v>2297</v>
      </c>
      <c r="M3105" s="67"/>
      <c r="P3105" s="67"/>
    </row>
    <row r="3106" spans="1:21" ht="15">
      <c r="A3106" s="28"/>
      <c r="B3106" s="61"/>
      <c r="E3106" s="9"/>
      <c r="L3106" s="67"/>
      <c r="M3106" s="67"/>
      <c r="P3106" s="67"/>
    </row>
    <row r="3107" spans="1:21" ht="25.5">
      <c r="A3107" s="23" t="s">
        <v>195</v>
      </c>
      <c r="L3107" s="67"/>
      <c r="M3107" s="67"/>
      <c r="P3107" s="67"/>
    </row>
    <row r="3108" spans="1:21">
      <c r="L3108" s="67"/>
      <c r="M3108" s="67"/>
      <c r="P3108" s="67"/>
    </row>
    <row r="3109" spans="1:21" ht="15">
      <c r="A3109" s="38"/>
      <c r="B3109" s="38"/>
      <c r="C3109" s="38"/>
      <c r="D3109" s="38"/>
      <c r="E3109" s="59">
        <v>2016</v>
      </c>
      <c r="F3109" s="59">
        <v>2017</v>
      </c>
      <c r="G3109" s="59">
        <v>2018</v>
      </c>
      <c r="H3109" s="59">
        <v>2019</v>
      </c>
      <c r="I3109" s="59">
        <v>2020</v>
      </c>
      <c r="J3109" s="59">
        <v>2021</v>
      </c>
      <c r="K3109" s="59">
        <v>2022</v>
      </c>
      <c r="L3109" s="59">
        <v>2023</v>
      </c>
      <c r="M3109" s="59">
        <v>2024</v>
      </c>
      <c r="P3109" s="68" t="s">
        <v>40</v>
      </c>
    </row>
    <row r="3110" spans="1:21" ht="15">
      <c r="A3110" s="28" t="s">
        <v>0</v>
      </c>
      <c r="B3110" s="61" t="s">
        <v>17</v>
      </c>
      <c r="E3110" s="9">
        <v>91.8</v>
      </c>
      <c r="F3110" s="174">
        <v>415.6</v>
      </c>
      <c r="G3110" s="179">
        <v>349.65</v>
      </c>
      <c r="H3110" s="179">
        <v>359.40000000000146</v>
      </c>
      <c r="I3110" s="9">
        <v>543.39999999999964</v>
      </c>
      <c r="J3110" s="9">
        <v>570.60000000000218</v>
      </c>
      <c r="K3110" s="176">
        <v>637.59999999999854</v>
      </c>
      <c r="L3110" s="9">
        <v>431.89999999999782</v>
      </c>
      <c r="M3110" s="65">
        <v>360.1</v>
      </c>
      <c r="P3110" s="65">
        <f t="shared" ref="P3110:P3141" si="82">SUM(E3110:M3110)</f>
        <v>3760.0499999999997</v>
      </c>
      <c r="R3110" t="s">
        <v>1929</v>
      </c>
      <c r="U3110" t="s">
        <v>1930</v>
      </c>
    </row>
    <row r="3111" spans="1:21" ht="15">
      <c r="A3111" s="28" t="s">
        <v>2</v>
      </c>
      <c r="B3111" s="61" t="s">
        <v>9</v>
      </c>
      <c r="E3111" s="179">
        <v>244</v>
      </c>
      <c r="F3111" s="9">
        <v>286.39999999999998</v>
      </c>
      <c r="G3111" s="176">
        <v>582.65</v>
      </c>
      <c r="H3111" s="9">
        <v>256.70000000000346</v>
      </c>
      <c r="I3111" s="9">
        <v>616</v>
      </c>
      <c r="J3111" s="9">
        <v>577.00000000000091</v>
      </c>
      <c r="K3111" s="9">
        <v>404.89999999999782</v>
      </c>
      <c r="L3111" s="9">
        <v>341.89999999999964</v>
      </c>
      <c r="M3111" s="65">
        <v>422</v>
      </c>
      <c r="P3111" s="65">
        <f t="shared" si="82"/>
        <v>3731.550000000002</v>
      </c>
      <c r="R3111" t="s">
        <v>294</v>
      </c>
      <c r="U3111" t="s">
        <v>1362</v>
      </c>
    </row>
    <row r="3112" spans="1:21" ht="15">
      <c r="A3112" s="28" t="s">
        <v>3</v>
      </c>
      <c r="B3112" s="61" t="s">
        <v>37</v>
      </c>
      <c r="E3112" s="175">
        <v>254.5</v>
      </c>
      <c r="F3112" s="9">
        <v>121.5</v>
      </c>
      <c r="G3112" s="175">
        <v>488.2</v>
      </c>
      <c r="H3112" s="9">
        <v>284.30000000000109</v>
      </c>
      <c r="I3112" s="9">
        <v>537.29999999999927</v>
      </c>
      <c r="J3112" s="9">
        <v>548.19999999999527</v>
      </c>
      <c r="K3112" s="9">
        <v>381</v>
      </c>
      <c r="L3112" s="9">
        <v>400.69999999999709</v>
      </c>
      <c r="M3112" s="65">
        <v>429.4</v>
      </c>
      <c r="P3112" s="65">
        <f t="shared" si="82"/>
        <v>3445.0999999999926</v>
      </c>
      <c r="R3112" t="s">
        <v>356</v>
      </c>
    </row>
    <row r="3113" spans="1:21" ht="15">
      <c r="A3113" s="28" t="s">
        <v>5</v>
      </c>
      <c r="B3113" s="61" t="s">
        <v>23</v>
      </c>
      <c r="E3113" s="179">
        <v>203.5</v>
      </c>
      <c r="F3113" s="9">
        <v>285.89999999999998</v>
      </c>
      <c r="G3113" s="9">
        <v>62.4</v>
      </c>
      <c r="H3113" s="9">
        <v>271.10000000000218</v>
      </c>
      <c r="I3113" s="174">
        <v>731.80000000000291</v>
      </c>
      <c r="J3113" s="9">
        <v>509.10000000000036</v>
      </c>
      <c r="K3113" s="9">
        <v>429.09999999999854</v>
      </c>
      <c r="L3113" s="9">
        <v>397.99999999999818</v>
      </c>
      <c r="M3113" s="90">
        <v>551.4</v>
      </c>
      <c r="P3113" s="65">
        <f t="shared" si="82"/>
        <v>3442.3000000000025</v>
      </c>
      <c r="R3113" t="s">
        <v>2913</v>
      </c>
      <c r="U3113" s="181"/>
    </row>
    <row r="3114" spans="1:21" ht="15">
      <c r="A3114" s="28" t="s">
        <v>7</v>
      </c>
      <c r="B3114" s="61" t="s">
        <v>25</v>
      </c>
      <c r="E3114" s="9">
        <v>45.6</v>
      </c>
      <c r="F3114" s="179">
        <v>332</v>
      </c>
      <c r="G3114" s="179">
        <v>388.3</v>
      </c>
      <c r="H3114" s="9">
        <v>249.20000000000164</v>
      </c>
      <c r="I3114" s="9">
        <v>650.69999999999891</v>
      </c>
      <c r="J3114" s="9">
        <v>495.90000000000146</v>
      </c>
      <c r="K3114" s="9">
        <v>263.99999999999818</v>
      </c>
      <c r="L3114" s="176">
        <v>614.70000000000073</v>
      </c>
      <c r="M3114" s="65">
        <v>385.5</v>
      </c>
      <c r="P3114" s="65">
        <f t="shared" si="82"/>
        <v>3425.900000000001</v>
      </c>
      <c r="R3114" t="s">
        <v>328</v>
      </c>
      <c r="U3114" t="s">
        <v>1362</v>
      </c>
    </row>
    <row r="3115" spans="1:21" ht="15">
      <c r="A3115" s="28" t="s">
        <v>8</v>
      </c>
      <c r="B3115" s="61" t="s">
        <v>33</v>
      </c>
      <c r="E3115" s="9">
        <v>26.1</v>
      </c>
      <c r="F3115" s="9">
        <v>200</v>
      </c>
      <c r="G3115" s="179">
        <v>487.8</v>
      </c>
      <c r="H3115" s="179">
        <v>426.95000000000255</v>
      </c>
      <c r="I3115" s="9">
        <v>473.39999999999782</v>
      </c>
      <c r="J3115" s="9">
        <v>453.10000000000218</v>
      </c>
      <c r="K3115" s="9">
        <v>449.70000000000073</v>
      </c>
      <c r="L3115" s="9">
        <v>495.10000000000036</v>
      </c>
      <c r="M3115" s="65">
        <v>406.1</v>
      </c>
      <c r="P3115" s="65">
        <f t="shared" si="82"/>
        <v>3418.2500000000036</v>
      </c>
      <c r="R3115" t="s">
        <v>308</v>
      </c>
      <c r="U3115" s="181"/>
    </row>
    <row r="3116" spans="1:21" ht="15">
      <c r="A3116" s="28" t="s">
        <v>10</v>
      </c>
      <c r="B3116" s="61" t="s">
        <v>21</v>
      </c>
      <c r="E3116" s="179">
        <v>145.30000000000001</v>
      </c>
      <c r="F3116" s="175">
        <v>396.1</v>
      </c>
      <c r="G3116" s="9">
        <v>339.8</v>
      </c>
      <c r="H3116" s="179">
        <v>360.19999999999709</v>
      </c>
      <c r="I3116" s="9">
        <v>567.79999999999745</v>
      </c>
      <c r="J3116" s="9">
        <v>601.09999999999673</v>
      </c>
      <c r="K3116" s="9">
        <v>394.20000000000073</v>
      </c>
      <c r="L3116" s="9">
        <v>317.29999999999927</v>
      </c>
      <c r="M3116" s="65">
        <v>289.8</v>
      </c>
      <c r="P3116" s="65">
        <f t="shared" si="82"/>
        <v>3411.5999999999913</v>
      </c>
      <c r="R3116" t="s">
        <v>377</v>
      </c>
      <c r="U3116" s="181"/>
    </row>
    <row r="3117" spans="1:21" ht="15">
      <c r="A3117" s="28" t="s">
        <v>12</v>
      </c>
      <c r="B3117" s="61" t="s">
        <v>11</v>
      </c>
      <c r="E3117" s="9">
        <v>115.2</v>
      </c>
      <c r="F3117" s="179">
        <v>357.8</v>
      </c>
      <c r="G3117" s="9">
        <v>291.39999999999998</v>
      </c>
      <c r="H3117" s="179">
        <v>418.45000000000073</v>
      </c>
      <c r="I3117" s="9">
        <v>258.40000000000146</v>
      </c>
      <c r="J3117" s="179">
        <v>628.89999999999964</v>
      </c>
      <c r="K3117" s="9">
        <v>432.79999999999654</v>
      </c>
      <c r="L3117" s="179">
        <v>517.10000000000036</v>
      </c>
      <c r="M3117" s="65">
        <v>352.09999999999997</v>
      </c>
      <c r="P3117" s="65">
        <f t="shared" si="82"/>
        <v>3372.1499999999987</v>
      </c>
      <c r="R3117" t="s">
        <v>2361</v>
      </c>
      <c r="U3117" t="s">
        <v>2362</v>
      </c>
    </row>
    <row r="3118" spans="1:21" ht="15">
      <c r="A3118" s="28" t="s">
        <v>14</v>
      </c>
      <c r="B3118" s="61" t="s">
        <v>31</v>
      </c>
      <c r="E3118" s="9">
        <v>97.7</v>
      </c>
      <c r="F3118" s="9">
        <v>261.60000000000002</v>
      </c>
      <c r="G3118" s="9">
        <v>285.5</v>
      </c>
      <c r="H3118" s="175">
        <v>429.24999999999818</v>
      </c>
      <c r="I3118" s="9">
        <v>640.59999999999854</v>
      </c>
      <c r="J3118" s="9">
        <v>558.19999999999709</v>
      </c>
      <c r="K3118" s="9">
        <v>424.100000000004</v>
      </c>
      <c r="L3118" s="9">
        <v>385.90000000000146</v>
      </c>
      <c r="M3118" s="65">
        <v>286.8</v>
      </c>
      <c r="P3118" s="65">
        <f t="shared" si="82"/>
        <v>3369.6499999999996</v>
      </c>
      <c r="R3118" t="s">
        <v>281</v>
      </c>
      <c r="U3118" s="181"/>
    </row>
    <row r="3119" spans="1:21" ht="15">
      <c r="A3119" s="28" t="s">
        <v>16</v>
      </c>
      <c r="B3119" s="61" t="s">
        <v>142</v>
      </c>
      <c r="E3119" s="9" t="s">
        <v>277</v>
      </c>
      <c r="F3119" s="179">
        <v>293</v>
      </c>
      <c r="G3119" s="179">
        <v>476.1</v>
      </c>
      <c r="H3119" s="9">
        <v>237.09999999999854</v>
      </c>
      <c r="I3119" s="9">
        <v>355.09999999999854</v>
      </c>
      <c r="J3119" s="9">
        <v>482.59999999999673</v>
      </c>
      <c r="K3119" s="9">
        <v>467.70000000000437</v>
      </c>
      <c r="L3119" s="9">
        <v>478.70000000000255</v>
      </c>
      <c r="M3119" s="65">
        <v>416.6</v>
      </c>
      <c r="P3119" s="65">
        <f t="shared" si="82"/>
        <v>3206.9000000000005</v>
      </c>
      <c r="R3119" t="s">
        <v>341</v>
      </c>
      <c r="U3119" s="181"/>
    </row>
    <row r="3120" spans="1:21" ht="15">
      <c r="A3120" s="28" t="s">
        <v>18</v>
      </c>
      <c r="B3120" s="61" t="s">
        <v>143</v>
      </c>
      <c r="E3120" s="9" t="s">
        <v>277</v>
      </c>
      <c r="F3120" s="9">
        <v>275.89999999999998</v>
      </c>
      <c r="G3120" s="9">
        <v>227.5</v>
      </c>
      <c r="H3120" s="176">
        <v>437.19999999999982</v>
      </c>
      <c r="I3120" s="9">
        <v>486.899999999996</v>
      </c>
      <c r="J3120" s="179">
        <v>609.09999999999854</v>
      </c>
      <c r="K3120" s="9">
        <v>377.49999999999636</v>
      </c>
      <c r="L3120" s="9">
        <v>417.90000000000146</v>
      </c>
      <c r="M3120" s="65">
        <v>355.8</v>
      </c>
      <c r="P3120" s="65">
        <f t="shared" si="82"/>
        <v>3187.7999999999925</v>
      </c>
      <c r="R3120" t="s">
        <v>300</v>
      </c>
      <c r="U3120" t="s">
        <v>1362</v>
      </c>
    </row>
    <row r="3121" spans="1:21" ht="15">
      <c r="A3121" s="28" t="s">
        <v>20</v>
      </c>
      <c r="B3121" s="61" t="s">
        <v>605</v>
      </c>
      <c r="E3121" s="9" t="s">
        <v>277</v>
      </c>
      <c r="F3121" s="9" t="s">
        <v>277</v>
      </c>
      <c r="G3121" s="9" t="s">
        <v>277</v>
      </c>
      <c r="H3121" s="179">
        <v>354.99999999999818</v>
      </c>
      <c r="I3121" s="9">
        <v>622.00000000000364</v>
      </c>
      <c r="J3121" s="9">
        <v>549.70000000000255</v>
      </c>
      <c r="K3121" s="9">
        <v>495.70000000000073</v>
      </c>
      <c r="L3121" s="175">
        <v>542.29999999999745</v>
      </c>
      <c r="M3121" s="90">
        <v>590.10000000000014</v>
      </c>
      <c r="P3121" s="65">
        <f t="shared" si="82"/>
        <v>3154.8000000000029</v>
      </c>
      <c r="R3121" t="s">
        <v>2914</v>
      </c>
      <c r="U3121" s="181"/>
    </row>
    <row r="3122" spans="1:21" ht="15">
      <c r="A3122" s="28" t="s">
        <v>22</v>
      </c>
      <c r="B3122" s="61" t="s">
        <v>153</v>
      </c>
      <c r="E3122" s="9" t="s">
        <v>277</v>
      </c>
      <c r="F3122" s="9" t="s">
        <v>277</v>
      </c>
      <c r="G3122" s="9">
        <v>237.8</v>
      </c>
      <c r="H3122" s="174">
        <v>436.649999999996</v>
      </c>
      <c r="I3122" s="9">
        <v>556.00000000000182</v>
      </c>
      <c r="J3122" s="179">
        <v>666.00000000000364</v>
      </c>
      <c r="K3122" s="9">
        <v>389.00000000000091</v>
      </c>
      <c r="L3122" s="9">
        <v>404</v>
      </c>
      <c r="M3122" s="65">
        <v>448.5</v>
      </c>
      <c r="P3122" s="65">
        <f t="shared" si="82"/>
        <v>3137.9500000000025</v>
      </c>
      <c r="R3122" t="s">
        <v>352</v>
      </c>
      <c r="U3122" s="181"/>
    </row>
    <row r="3123" spans="1:21" ht="15">
      <c r="A3123" s="28" t="s">
        <v>24</v>
      </c>
      <c r="B3123" s="61" t="s">
        <v>13</v>
      </c>
      <c r="E3123" s="9">
        <v>133.25</v>
      </c>
      <c r="F3123" s="176">
        <v>416.3</v>
      </c>
      <c r="G3123" s="9">
        <v>262.2</v>
      </c>
      <c r="H3123" s="9">
        <v>298.79999999999563</v>
      </c>
      <c r="I3123" s="9">
        <v>420.80000000000109</v>
      </c>
      <c r="J3123" s="174">
        <v>673.90000000000146</v>
      </c>
      <c r="K3123" s="9">
        <v>422.64999999999964</v>
      </c>
      <c r="L3123" s="9">
        <v>492.89999999999964</v>
      </c>
      <c r="M3123" s="9" t="s">
        <v>277</v>
      </c>
      <c r="P3123" s="65">
        <f t="shared" si="82"/>
        <v>3120.7999999999975</v>
      </c>
      <c r="R3123" t="s">
        <v>279</v>
      </c>
      <c r="U3123" t="s">
        <v>1362</v>
      </c>
    </row>
    <row r="3124" spans="1:21" ht="15">
      <c r="A3124" s="28" t="s">
        <v>26</v>
      </c>
      <c r="B3124" s="61" t="s">
        <v>154</v>
      </c>
      <c r="E3124" s="9" t="s">
        <v>277</v>
      </c>
      <c r="F3124" s="9" t="s">
        <v>277</v>
      </c>
      <c r="G3124" s="179">
        <v>459.8</v>
      </c>
      <c r="H3124" s="9">
        <v>184.09999999999945</v>
      </c>
      <c r="I3124" s="179">
        <v>670.30000000000109</v>
      </c>
      <c r="J3124" s="9">
        <v>485.49999999999909</v>
      </c>
      <c r="K3124" s="9">
        <v>403.79999999999927</v>
      </c>
      <c r="L3124" s="179">
        <v>504.60000000000036</v>
      </c>
      <c r="M3124" s="65">
        <v>363.6</v>
      </c>
      <c r="P3124" s="65">
        <f t="shared" si="82"/>
        <v>3071.6999999999994</v>
      </c>
      <c r="R3124" t="s">
        <v>2364</v>
      </c>
      <c r="U3124" s="181"/>
    </row>
    <row r="3125" spans="1:21" ht="15">
      <c r="A3125" s="28" t="s">
        <v>28</v>
      </c>
      <c r="B3125" s="61" t="s">
        <v>15</v>
      </c>
      <c r="E3125" s="179">
        <v>180.1</v>
      </c>
      <c r="F3125" s="179">
        <v>339.3</v>
      </c>
      <c r="G3125" s="9">
        <v>71.7</v>
      </c>
      <c r="H3125" s="9">
        <v>126.75000000000091</v>
      </c>
      <c r="I3125" s="9">
        <v>433.99999999999636</v>
      </c>
      <c r="J3125" s="9">
        <v>531.29999999999836</v>
      </c>
      <c r="K3125" s="9">
        <v>414.50000000000091</v>
      </c>
      <c r="L3125" s="9">
        <v>358.89999999999964</v>
      </c>
      <c r="M3125" s="90">
        <v>576.4</v>
      </c>
      <c r="P3125" s="65">
        <f t="shared" si="82"/>
        <v>3032.9499999999962</v>
      </c>
      <c r="R3125" t="s">
        <v>2915</v>
      </c>
      <c r="U3125" s="181"/>
    </row>
    <row r="3126" spans="1:21" ht="15">
      <c r="A3126" s="28" t="s">
        <v>30</v>
      </c>
      <c r="B3126" s="61" t="s">
        <v>141</v>
      </c>
      <c r="E3126" s="9" t="s">
        <v>277</v>
      </c>
      <c r="F3126" s="9">
        <v>161.19999999999999</v>
      </c>
      <c r="G3126" s="9">
        <v>117.4</v>
      </c>
      <c r="H3126" s="179">
        <v>370.75</v>
      </c>
      <c r="I3126" s="179">
        <v>704.99999999999454</v>
      </c>
      <c r="J3126" s="9">
        <v>545.60000000000218</v>
      </c>
      <c r="K3126" s="9">
        <v>421.30000000000109</v>
      </c>
      <c r="L3126" s="9">
        <v>395.70000000000073</v>
      </c>
      <c r="M3126" s="65">
        <v>314.7</v>
      </c>
      <c r="P3126" s="65">
        <f t="shared" si="82"/>
        <v>3031.6499999999983</v>
      </c>
      <c r="R3126" t="s">
        <v>297</v>
      </c>
      <c r="U3126" s="181"/>
    </row>
    <row r="3127" spans="1:21" ht="15">
      <c r="A3127" s="28" t="s">
        <v>32</v>
      </c>
      <c r="B3127" s="61" t="s">
        <v>27</v>
      </c>
      <c r="E3127" s="179">
        <v>136</v>
      </c>
      <c r="F3127" s="9">
        <v>230.1</v>
      </c>
      <c r="G3127" s="174">
        <v>556.29999999999995</v>
      </c>
      <c r="H3127" s="9">
        <v>228.60000000000127</v>
      </c>
      <c r="I3127" s="9">
        <v>595.10000000000218</v>
      </c>
      <c r="J3127" s="179">
        <v>618.09999999999854</v>
      </c>
      <c r="K3127" s="9">
        <v>357.10000000000036</v>
      </c>
      <c r="L3127" s="9">
        <v>236.80000000000291</v>
      </c>
      <c r="M3127" s="9" t="s">
        <v>277</v>
      </c>
      <c r="P3127" s="65">
        <f t="shared" si="82"/>
        <v>2958.1000000000054</v>
      </c>
      <c r="R3127" t="s">
        <v>1836</v>
      </c>
      <c r="U3127" s="181"/>
    </row>
    <row r="3128" spans="1:21" ht="15">
      <c r="A3128" s="28" t="s">
        <v>34</v>
      </c>
      <c r="B3128" s="61" t="s">
        <v>161</v>
      </c>
      <c r="E3128" s="9" t="s">
        <v>277</v>
      </c>
      <c r="F3128" s="9" t="s">
        <v>277</v>
      </c>
      <c r="G3128" s="179">
        <v>376.1</v>
      </c>
      <c r="H3128" s="9">
        <v>217.70000000000073</v>
      </c>
      <c r="I3128" s="9">
        <v>556.80000000000109</v>
      </c>
      <c r="J3128" s="9">
        <v>369.50000000000091</v>
      </c>
      <c r="K3128" s="9">
        <v>453.30000000000109</v>
      </c>
      <c r="L3128" s="9">
        <v>482.59999999999673</v>
      </c>
      <c r="M3128" s="65">
        <v>488.5</v>
      </c>
      <c r="P3128" s="65">
        <f t="shared" si="82"/>
        <v>2944.5000000000005</v>
      </c>
      <c r="R3128" t="s">
        <v>286</v>
      </c>
      <c r="U3128" s="181"/>
    </row>
    <row r="3129" spans="1:21" ht="15">
      <c r="A3129" s="28" t="s">
        <v>36</v>
      </c>
      <c r="B3129" s="61" t="s">
        <v>631</v>
      </c>
      <c r="E3129" s="9" t="s">
        <v>277</v>
      </c>
      <c r="F3129" s="9" t="s">
        <v>277</v>
      </c>
      <c r="G3129" s="9" t="s">
        <v>277</v>
      </c>
      <c r="H3129" s="9">
        <v>326.89999999999873</v>
      </c>
      <c r="I3129" s="9">
        <v>289.15000000000146</v>
      </c>
      <c r="J3129" s="9">
        <v>506.70000000000073</v>
      </c>
      <c r="K3129" s="174">
        <v>623</v>
      </c>
      <c r="L3129" s="179">
        <v>511.89999999999964</v>
      </c>
      <c r="M3129" s="90">
        <v>563.4</v>
      </c>
      <c r="P3129" s="65">
        <f t="shared" si="82"/>
        <v>2821.0500000000006</v>
      </c>
      <c r="R3129" t="s">
        <v>935</v>
      </c>
      <c r="U3129" s="181"/>
    </row>
    <row r="3130" spans="1:21" ht="15">
      <c r="A3130" s="28" t="s">
        <v>38</v>
      </c>
      <c r="B3130" s="61" t="s">
        <v>645</v>
      </c>
      <c r="E3130" s="9" t="s">
        <v>277</v>
      </c>
      <c r="F3130" s="9" t="s">
        <v>277</v>
      </c>
      <c r="G3130" s="9" t="s">
        <v>277</v>
      </c>
      <c r="H3130" s="9">
        <v>311.99999999999727</v>
      </c>
      <c r="I3130" s="9">
        <v>447.30000000000473</v>
      </c>
      <c r="J3130" s="9">
        <v>584.69999999999891</v>
      </c>
      <c r="K3130" s="9">
        <v>486.5</v>
      </c>
      <c r="L3130" s="9">
        <v>441.70000000000073</v>
      </c>
      <c r="M3130" s="65">
        <v>540.9</v>
      </c>
      <c r="P3130" s="65">
        <f t="shared" si="82"/>
        <v>2813.1000000000017</v>
      </c>
      <c r="U3130" s="181"/>
    </row>
    <row r="3131" spans="1:21" ht="15">
      <c r="A3131" s="28" t="s">
        <v>145</v>
      </c>
      <c r="B3131" s="61" t="s">
        <v>629</v>
      </c>
      <c r="E3131" s="9" t="s">
        <v>277</v>
      </c>
      <c r="F3131" s="9" t="s">
        <v>277</v>
      </c>
      <c r="G3131" s="9" t="s">
        <v>277</v>
      </c>
      <c r="H3131" s="9">
        <v>124.30000000000109</v>
      </c>
      <c r="I3131" s="176">
        <v>753.69999999999709</v>
      </c>
      <c r="J3131" s="9">
        <v>513.80000000000018</v>
      </c>
      <c r="K3131" s="179">
        <v>497.40000000000327</v>
      </c>
      <c r="L3131" s="9">
        <v>325.600000000004</v>
      </c>
      <c r="M3131" s="65">
        <v>525.5</v>
      </c>
      <c r="P3131" s="65">
        <f t="shared" si="82"/>
        <v>2740.3000000000056</v>
      </c>
      <c r="R3131" t="s">
        <v>300</v>
      </c>
      <c r="U3131" t="s">
        <v>1930</v>
      </c>
    </row>
    <row r="3132" spans="1:21" ht="15">
      <c r="A3132" s="28" t="s">
        <v>146</v>
      </c>
      <c r="B3132" s="170" t="s">
        <v>1272</v>
      </c>
      <c r="C3132" s="3"/>
      <c r="D3132" s="3"/>
      <c r="E3132" s="9" t="s">
        <v>277</v>
      </c>
      <c r="F3132" s="9" t="s">
        <v>277</v>
      </c>
      <c r="G3132" s="9" t="s">
        <v>277</v>
      </c>
      <c r="H3132" s="9" t="s">
        <v>277</v>
      </c>
      <c r="I3132" s="179">
        <v>668.45000000000255</v>
      </c>
      <c r="J3132" s="176">
        <v>700.00000000000182</v>
      </c>
      <c r="K3132" s="179">
        <v>515.20000000000437</v>
      </c>
      <c r="L3132" s="179">
        <v>509.49999999999454</v>
      </c>
      <c r="M3132" s="65">
        <v>342.7</v>
      </c>
      <c r="P3132" s="65">
        <f t="shared" si="82"/>
        <v>2735.8500000000031</v>
      </c>
      <c r="R3132" t="s">
        <v>2363</v>
      </c>
      <c r="U3132" t="s">
        <v>1930</v>
      </c>
    </row>
    <row r="3133" spans="1:21" ht="15">
      <c r="A3133" s="28" t="s">
        <v>147</v>
      </c>
      <c r="B3133" s="61" t="s">
        <v>649</v>
      </c>
      <c r="E3133" s="9" t="s">
        <v>277</v>
      </c>
      <c r="F3133" s="9" t="s">
        <v>277</v>
      </c>
      <c r="G3133" s="9" t="s">
        <v>277</v>
      </c>
      <c r="H3133" s="9">
        <v>158.89999999999964</v>
      </c>
      <c r="I3133" s="9">
        <v>641.29999999999745</v>
      </c>
      <c r="J3133" s="9">
        <v>521.80000000000291</v>
      </c>
      <c r="K3133" s="9">
        <v>395.20000000000073</v>
      </c>
      <c r="L3133" s="9">
        <v>400.89999999999964</v>
      </c>
      <c r="M3133" s="114">
        <v>608</v>
      </c>
      <c r="P3133" s="65">
        <f t="shared" si="82"/>
        <v>2726.1000000000004</v>
      </c>
      <c r="R3133" t="s">
        <v>281</v>
      </c>
      <c r="U3133" s="181"/>
    </row>
    <row r="3134" spans="1:21" ht="15">
      <c r="A3134" s="28" t="s">
        <v>150</v>
      </c>
      <c r="B3134" s="61" t="s">
        <v>613</v>
      </c>
      <c r="E3134" s="9" t="s">
        <v>277</v>
      </c>
      <c r="F3134" s="9" t="s">
        <v>277</v>
      </c>
      <c r="G3134" s="9" t="s">
        <v>277</v>
      </c>
      <c r="H3134" s="9">
        <v>180.30000000000291</v>
      </c>
      <c r="I3134" s="179">
        <v>660.59999999999854</v>
      </c>
      <c r="J3134" s="9">
        <v>586.00000000000182</v>
      </c>
      <c r="K3134" s="179">
        <v>518.4</v>
      </c>
      <c r="L3134" s="9">
        <v>314.10000000000218</v>
      </c>
      <c r="M3134" s="65">
        <v>425.70000000000005</v>
      </c>
      <c r="P3134" s="65">
        <f t="shared" si="82"/>
        <v>2685.1000000000058</v>
      </c>
      <c r="R3134" t="s">
        <v>313</v>
      </c>
      <c r="U3134" s="181"/>
    </row>
    <row r="3135" spans="1:21" ht="15">
      <c r="A3135" s="28" t="s">
        <v>156</v>
      </c>
      <c r="B3135" s="61" t="s">
        <v>665</v>
      </c>
      <c r="E3135" s="9" t="s">
        <v>277</v>
      </c>
      <c r="F3135" s="9" t="s">
        <v>277</v>
      </c>
      <c r="G3135" s="9" t="s">
        <v>277</v>
      </c>
      <c r="H3135" s="9">
        <v>279.5</v>
      </c>
      <c r="I3135" s="9">
        <v>542.30000000000109</v>
      </c>
      <c r="J3135" s="9">
        <v>534.60000000000036</v>
      </c>
      <c r="K3135" s="9">
        <v>371.49999999999636</v>
      </c>
      <c r="L3135" s="9">
        <v>431.80000000000473</v>
      </c>
      <c r="M3135" s="65">
        <v>489.3</v>
      </c>
      <c r="P3135" s="65">
        <f t="shared" si="82"/>
        <v>2649.0000000000027</v>
      </c>
      <c r="U3135" s="181"/>
    </row>
    <row r="3136" spans="1:21" ht="15">
      <c r="A3136" s="28" t="s">
        <v>158</v>
      </c>
      <c r="B3136" s="61" t="s">
        <v>152</v>
      </c>
      <c r="E3136" s="9" t="s">
        <v>277</v>
      </c>
      <c r="F3136" s="9" t="s">
        <v>277</v>
      </c>
      <c r="G3136" s="9">
        <v>167.3</v>
      </c>
      <c r="H3136" s="9">
        <v>253.49999999999818</v>
      </c>
      <c r="I3136" s="179">
        <v>685.19999999999891</v>
      </c>
      <c r="J3136" s="9">
        <v>566.29999999999927</v>
      </c>
      <c r="K3136" s="9">
        <v>277.19999999999891</v>
      </c>
      <c r="L3136" s="9">
        <v>284.00000000000182</v>
      </c>
      <c r="M3136" s="65">
        <v>341.1</v>
      </c>
      <c r="P3136" s="65">
        <f t="shared" si="82"/>
        <v>2574.5999999999972</v>
      </c>
      <c r="R3136" t="s">
        <v>296</v>
      </c>
      <c r="U3136" s="181"/>
    </row>
    <row r="3137" spans="1:18" ht="15">
      <c r="A3137" s="28" t="s">
        <v>159</v>
      </c>
      <c r="B3137" s="61" t="s">
        <v>39</v>
      </c>
      <c r="E3137" s="9">
        <v>84.3</v>
      </c>
      <c r="F3137" s="179">
        <v>322.39999999999998</v>
      </c>
      <c r="G3137" s="9">
        <v>331.4</v>
      </c>
      <c r="H3137" s="179">
        <v>406.55000000000109</v>
      </c>
      <c r="I3137" s="9">
        <v>423.30000000000291</v>
      </c>
      <c r="J3137" s="9">
        <v>501.10000000000218</v>
      </c>
      <c r="K3137" s="9">
        <v>494.55000000000018</v>
      </c>
      <c r="L3137" s="9" t="s">
        <v>277</v>
      </c>
      <c r="M3137" s="9" t="s">
        <v>277</v>
      </c>
      <c r="P3137" s="65">
        <f t="shared" si="82"/>
        <v>2563.6000000000063</v>
      </c>
      <c r="R3137" t="s">
        <v>340</v>
      </c>
    </row>
    <row r="3138" spans="1:18" ht="15">
      <c r="A3138" s="28" t="s">
        <v>160</v>
      </c>
      <c r="B3138" s="61" t="s">
        <v>620</v>
      </c>
      <c r="E3138" s="9" t="s">
        <v>277</v>
      </c>
      <c r="F3138" s="9" t="s">
        <v>277</v>
      </c>
      <c r="G3138" s="9" t="s">
        <v>277</v>
      </c>
      <c r="H3138" s="9">
        <v>122.70000000000073</v>
      </c>
      <c r="I3138" s="9">
        <v>561.30000000000109</v>
      </c>
      <c r="J3138" s="179">
        <v>628.800000000002</v>
      </c>
      <c r="K3138" s="9">
        <v>343.29999999999745</v>
      </c>
      <c r="L3138" s="9">
        <v>289.40000000000146</v>
      </c>
      <c r="M3138" s="90">
        <v>571</v>
      </c>
      <c r="P3138" s="65">
        <f t="shared" si="82"/>
        <v>2516.5000000000027</v>
      </c>
      <c r="R3138" t="s">
        <v>315</v>
      </c>
    </row>
    <row r="3139" spans="1:18" ht="15">
      <c r="A3139" s="28" t="s">
        <v>162</v>
      </c>
      <c r="B3139" s="61" t="s">
        <v>616</v>
      </c>
      <c r="E3139" s="9" t="s">
        <v>277</v>
      </c>
      <c r="F3139" s="9" t="s">
        <v>277</v>
      </c>
      <c r="G3139" s="9" t="s">
        <v>277</v>
      </c>
      <c r="H3139" s="9">
        <v>209</v>
      </c>
      <c r="I3139" s="9">
        <v>635.29999999999927</v>
      </c>
      <c r="J3139" s="179">
        <v>610.09999999999945</v>
      </c>
      <c r="K3139" s="9">
        <v>392</v>
      </c>
      <c r="L3139" s="9">
        <v>334.00000000000364</v>
      </c>
      <c r="M3139" s="65">
        <v>310.8</v>
      </c>
      <c r="P3139" s="65">
        <f t="shared" si="82"/>
        <v>2491.2000000000025</v>
      </c>
      <c r="R3139" t="s">
        <v>287</v>
      </c>
    </row>
    <row r="3140" spans="1:18" ht="15">
      <c r="A3140" s="28" t="s">
        <v>273</v>
      </c>
      <c r="B3140" s="61" t="s">
        <v>644</v>
      </c>
      <c r="E3140" s="9" t="s">
        <v>277</v>
      </c>
      <c r="F3140" s="9" t="s">
        <v>277</v>
      </c>
      <c r="G3140" s="9" t="s">
        <v>277</v>
      </c>
      <c r="H3140" s="9">
        <v>213.40000000000146</v>
      </c>
      <c r="I3140" s="9">
        <v>496.29999999999563</v>
      </c>
      <c r="J3140" s="9">
        <v>431.89999999999782</v>
      </c>
      <c r="K3140" s="9">
        <v>350.49999999999818</v>
      </c>
      <c r="L3140" s="174">
        <v>550.50000000000182</v>
      </c>
      <c r="M3140" s="65">
        <v>432.3</v>
      </c>
      <c r="P3140" s="65">
        <f t="shared" si="82"/>
        <v>2474.8999999999951</v>
      </c>
      <c r="R3140" t="s">
        <v>299</v>
      </c>
    </row>
    <row r="3141" spans="1:18" ht="15">
      <c r="A3141" s="28" t="s">
        <v>274</v>
      </c>
      <c r="B3141" s="61" t="s">
        <v>661</v>
      </c>
      <c r="E3141" s="9" t="s">
        <v>277</v>
      </c>
      <c r="F3141" s="9" t="s">
        <v>277</v>
      </c>
      <c r="G3141" s="9" t="s">
        <v>277</v>
      </c>
      <c r="H3141" s="9">
        <v>233.59999999999854</v>
      </c>
      <c r="I3141" s="9">
        <v>407.5</v>
      </c>
      <c r="J3141" s="9">
        <v>556.5</v>
      </c>
      <c r="K3141" s="9">
        <v>427.5</v>
      </c>
      <c r="L3141" s="9">
        <v>308.30000000000291</v>
      </c>
      <c r="M3141" s="65">
        <v>539.79999999999995</v>
      </c>
      <c r="P3141" s="65">
        <f t="shared" si="82"/>
        <v>2473.2000000000016</v>
      </c>
    </row>
    <row r="3142" spans="1:18" ht="15">
      <c r="A3142" s="28" t="s">
        <v>275</v>
      </c>
      <c r="B3142" s="28" t="s">
        <v>600</v>
      </c>
      <c r="E3142" s="9" t="s">
        <v>277</v>
      </c>
      <c r="F3142" s="9" t="s">
        <v>277</v>
      </c>
      <c r="G3142" s="9" t="s">
        <v>277</v>
      </c>
      <c r="H3142" s="9">
        <v>344.10000000000036</v>
      </c>
      <c r="I3142" s="9">
        <v>505.60000000000036</v>
      </c>
      <c r="J3142" s="9">
        <v>557</v>
      </c>
      <c r="K3142" s="9">
        <v>392.40000000000055</v>
      </c>
      <c r="L3142" s="9">
        <v>432.29999999999927</v>
      </c>
      <c r="M3142" s="65">
        <v>241.8</v>
      </c>
      <c r="P3142" s="65">
        <f t="shared" ref="P3142:P3173" si="83">SUM(E3142:M3142)</f>
        <v>2473.2000000000007</v>
      </c>
    </row>
    <row r="3143" spans="1:18" ht="15">
      <c r="A3143" s="28" t="s">
        <v>276</v>
      </c>
      <c r="B3143" s="170" t="s">
        <v>1284</v>
      </c>
      <c r="C3143" s="3"/>
      <c r="D3143" s="3"/>
      <c r="E3143" s="9" t="s">
        <v>277</v>
      </c>
      <c r="F3143" s="9" t="s">
        <v>277</v>
      </c>
      <c r="G3143" s="9" t="s">
        <v>277</v>
      </c>
      <c r="H3143" s="9" t="s">
        <v>277</v>
      </c>
      <c r="I3143" s="9">
        <v>582.59999999999491</v>
      </c>
      <c r="J3143" s="9">
        <v>538.89999999999964</v>
      </c>
      <c r="K3143" s="175">
        <v>520.69999999999709</v>
      </c>
      <c r="L3143" s="9">
        <v>329.19999999999345</v>
      </c>
      <c r="M3143" s="65">
        <v>455.6</v>
      </c>
      <c r="P3143" s="65">
        <f t="shared" si="83"/>
        <v>2426.999999999985</v>
      </c>
      <c r="R3143" t="s">
        <v>281</v>
      </c>
    </row>
    <row r="3144" spans="1:18" ht="15">
      <c r="A3144" s="28" t="s">
        <v>602</v>
      </c>
      <c r="B3144" s="61" t="s">
        <v>637</v>
      </c>
      <c r="E3144" s="9" t="s">
        <v>277</v>
      </c>
      <c r="F3144" s="9" t="s">
        <v>277</v>
      </c>
      <c r="G3144" s="9" t="s">
        <v>277</v>
      </c>
      <c r="H3144" s="9">
        <v>251.59999999999945</v>
      </c>
      <c r="I3144" s="9">
        <v>496.80000000000109</v>
      </c>
      <c r="J3144" s="9">
        <v>543.79999999999927</v>
      </c>
      <c r="K3144" s="9">
        <v>150.19999999999982</v>
      </c>
      <c r="L3144" s="9">
        <v>478.10000000000218</v>
      </c>
      <c r="M3144" s="65">
        <v>462.7</v>
      </c>
      <c r="P3144" s="65">
        <f t="shared" si="83"/>
        <v>2383.2000000000016</v>
      </c>
    </row>
    <row r="3145" spans="1:18" ht="15">
      <c r="A3145" s="28" t="s">
        <v>603</v>
      </c>
      <c r="B3145" s="61" t="s">
        <v>630</v>
      </c>
      <c r="E3145" s="9" t="s">
        <v>277</v>
      </c>
      <c r="F3145" s="9" t="s">
        <v>277</v>
      </c>
      <c r="G3145" s="9" t="s">
        <v>277</v>
      </c>
      <c r="H3145" s="9">
        <v>314.50000000000091</v>
      </c>
      <c r="I3145" s="9">
        <v>402.49999999999818</v>
      </c>
      <c r="J3145" s="9">
        <v>511.99999999999818</v>
      </c>
      <c r="K3145" s="9">
        <v>375</v>
      </c>
      <c r="L3145" s="9">
        <v>382.20000000000164</v>
      </c>
      <c r="M3145" s="65">
        <v>345.80000000000007</v>
      </c>
      <c r="P3145" s="65">
        <f t="shared" si="83"/>
        <v>2331.9999999999991</v>
      </c>
    </row>
    <row r="3146" spans="1:18" ht="15">
      <c r="A3146" s="28" t="s">
        <v>604</v>
      </c>
      <c r="B3146" s="170" t="s">
        <v>1279</v>
      </c>
      <c r="C3146" s="3"/>
      <c r="D3146" s="3"/>
      <c r="E3146" s="9" t="s">
        <v>277</v>
      </c>
      <c r="F3146" s="9" t="s">
        <v>277</v>
      </c>
      <c r="G3146" s="9" t="s">
        <v>277</v>
      </c>
      <c r="H3146" s="9" t="s">
        <v>277</v>
      </c>
      <c r="I3146" s="9">
        <v>512.59999999999854</v>
      </c>
      <c r="J3146" s="9">
        <v>545.59999999999854</v>
      </c>
      <c r="K3146" s="9">
        <v>412.40000000000146</v>
      </c>
      <c r="L3146" s="9">
        <v>434</v>
      </c>
      <c r="M3146" s="65">
        <v>426.4</v>
      </c>
      <c r="P3146" s="65">
        <f t="shared" si="83"/>
        <v>2330.9999999999986</v>
      </c>
    </row>
    <row r="3147" spans="1:18" ht="15">
      <c r="A3147" s="28" t="s">
        <v>606</v>
      </c>
      <c r="B3147" s="181" t="s">
        <v>1286</v>
      </c>
      <c r="C3147" s="3"/>
      <c r="D3147" s="3"/>
      <c r="E3147" s="9" t="s">
        <v>277</v>
      </c>
      <c r="F3147" s="9" t="s">
        <v>277</v>
      </c>
      <c r="G3147" s="9" t="s">
        <v>277</v>
      </c>
      <c r="H3147" s="9" t="s">
        <v>277</v>
      </c>
      <c r="I3147" s="9">
        <v>504.89999999999236</v>
      </c>
      <c r="J3147" s="9">
        <v>588.59999999999854</v>
      </c>
      <c r="K3147" s="9">
        <v>372.70000000000073</v>
      </c>
      <c r="L3147" s="9">
        <v>407.30000000000109</v>
      </c>
      <c r="M3147" s="65">
        <v>389.8</v>
      </c>
      <c r="P3147" s="65">
        <f t="shared" si="83"/>
        <v>2263.2999999999929</v>
      </c>
    </row>
    <row r="3148" spans="1:18" ht="15">
      <c r="A3148" s="28" t="s">
        <v>612</v>
      </c>
      <c r="B3148" s="61" t="s">
        <v>624</v>
      </c>
      <c r="E3148" s="9" t="s">
        <v>277</v>
      </c>
      <c r="F3148" s="9" t="s">
        <v>277</v>
      </c>
      <c r="G3148" s="9" t="s">
        <v>277</v>
      </c>
      <c r="H3148" s="9">
        <v>207.89999999999782</v>
      </c>
      <c r="I3148" s="9">
        <v>443.19999999999891</v>
      </c>
      <c r="J3148" s="9">
        <v>429.899999999996</v>
      </c>
      <c r="K3148" s="9">
        <v>458.80000000000018</v>
      </c>
      <c r="L3148" s="9">
        <v>349.39999999999964</v>
      </c>
      <c r="M3148" s="65">
        <v>339.9</v>
      </c>
      <c r="P3148" s="65">
        <f t="shared" si="83"/>
        <v>2229.0999999999926</v>
      </c>
    </row>
    <row r="3149" spans="1:18" ht="15">
      <c r="A3149" s="28" t="s">
        <v>614</v>
      </c>
      <c r="B3149" s="170" t="s">
        <v>1280</v>
      </c>
      <c r="C3149" s="3"/>
      <c r="D3149" s="3"/>
      <c r="E3149" s="9" t="s">
        <v>277</v>
      </c>
      <c r="F3149" s="9" t="s">
        <v>277</v>
      </c>
      <c r="G3149" s="9" t="s">
        <v>277</v>
      </c>
      <c r="H3149" s="9" t="s">
        <v>277</v>
      </c>
      <c r="I3149" s="9">
        <v>611</v>
      </c>
      <c r="J3149" s="9">
        <v>437.70000000000073</v>
      </c>
      <c r="K3149" s="9">
        <v>441.19999999999709</v>
      </c>
      <c r="L3149" s="9">
        <v>337.60000000000036</v>
      </c>
      <c r="M3149" s="65">
        <v>396.90000000000009</v>
      </c>
      <c r="P3149" s="65">
        <f t="shared" si="83"/>
        <v>2224.3999999999983</v>
      </c>
    </row>
    <row r="3150" spans="1:18" ht="15">
      <c r="A3150" s="28" t="s">
        <v>617</v>
      </c>
      <c r="B3150" s="61" t="s">
        <v>655</v>
      </c>
      <c r="E3150" s="9" t="s">
        <v>277</v>
      </c>
      <c r="F3150" s="9" t="s">
        <v>277</v>
      </c>
      <c r="G3150" s="9" t="s">
        <v>277</v>
      </c>
      <c r="H3150" s="9">
        <v>225</v>
      </c>
      <c r="I3150" s="9">
        <v>481.50000000000182</v>
      </c>
      <c r="J3150" s="9">
        <v>395.29999999999654</v>
      </c>
      <c r="K3150" s="9">
        <v>344.00000000000364</v>
      </c>
      <c r="L3150" s="9">
        <v>336.10000000000036</v>
      </c>
      <c r="M3150" s="65">
        <v>392.59999999999997</v>
      </c>
      <c r="P3150" s="65">
        <f t="shared" si="83"/>
        <v>2174.5000000000023</v>
      </c>
    </row>
    <row r="3151" spans="1:18" ht="15">
      <c r="A3151" s="28" t="s">
        <v>618</v>
      </c>
      <c r="B3151" s="61" t="s">
        <v>615</v>
      </c>
      <c r="E3151" s="9" t="s">
        <v>277</v>
      </c>
      <c r="F3151" s="9" t="s">
        <v>277</v>
      </c>
      <c r="G3151" s="9" t="s">
        <v>277</v>
      </c>
      <c r="H3151" s="9">
        <v>262.89999999999873</v>
      </c>
      <c r="I3151" s="9">
        <v>359.70000000000073</v>
      </c>
      <c r="J3151" s="9">
        <v>486.09999999999764</v>
      </c>
      <c r="K3151" s="9">
        <v>442.19999999999982</v>
      </c>
      <c r="L3151" s="9">
        <v>276</v>
      </c>
      <c r="M3151" s="65">
        <v>333.8</v>
      </c>
      <c r="P3151" s="65">
        <f t="shared" si="83"/>
        <v>2160.6999999999971</v>
      </c>
    </row>
    <row r="3152" spans="1:18" ht="15">
      <c r="A3152" s="28" t="s">
        <v>621</v>
      </c>
      <c r="B3152" s="170" t="s">
        <v>1283</v>
      </c>
      <c r="C3152" s="3"/>
      <c r="D3152" s="3"/>
      <c r="E3152" s="9" t="s">
        <v>277</v>
      </c>
      <c r="F3152" s="9" t="s">
        <v>277</v>
      </c>
      <c r="G3152" s="9" t="s">
        <v>277</v>
      </c>
      <c r="H3152" s="9" t="s">
        <v>277</v>
      </c>
      <c r="I3152" s="9">
        <v>571.60000000000036</v>
      </c>
      <c r="J3152" s="9">
        <v>494.50000000000364</v>
      </c>
      <c r="K3152" s="179">
        <v>499.50000000000182</v>
      </c>
      <c r="L3152" s="9">
        <v>214.79999999999927</v>
      </c>
      <c r="M3152" s="65">
        <v>367.5</v>
      </c>
      <c r="P3152" s="65">
        <f t="shared" si="83"/>
        <v>2147.9000000000051</v>
      </c>
      <c r="R3152" t="s">
        <v>287</v>
      </c>
    </row>
    <row r="3153" spans="1:18" ht="15">
      <c r="A3153" s="28" t="s">
        <v>623</v>
      </c>
      <c r="B3153" s="61" t="s">
        <v>648</v>
      </c>
      <c r="E3153" s="9" t="s">
        <v>277</v>
      </c>
      <c r="F3153" s="9" t="s">
        <v>277</v>
      </c>
      <c r="G3153" s="9" t="s">
        <v>277</v>
      </c>
      <c r="H3153" s="9">
        <v>49.000000000001819</v>
      </c>
      <c r="I3153" s="9">
        <v>520.20000000000255</v>
      </c>
      <c r="J3153" s="9">
        <v>464.80000000000109</v>
      </c>
      <c r="K3153" s="9">
        <v>317.89999999999873</v>
      </c>
      <c r="L3153" s="9">
        <v>369.5</v>
      </c>
      <c r="M3153" s="65">
        <v>368</v>
      </c>
      <c r="P3153" s="65">
        <f t="shared" si="83"/>
        <v>2089.4000000000042</v>
      </c>
    </row>
    <row r="3154" spans="1:18" ht="15">
      <c r="A3154" s="28" t="s">
        <v>628</v>
      </c>
      <c r="B3154" s="170" t="s">
        <v>1268</v>
      </c>
      <c r="C3154" s="3"/>
      <c r="D3154" s="3"/>
      <c r="E3154" s="9" t="s">
        <v>277</v>
      </c>
      <c r="F3154" s="9" t="s">
        <v>277</v>
      </c>
      <c r="G3154" s="9" t="s">
        <v>277</v>
      </c>
      <c r="H3154" s="9" t="s">
        <v>277</v>
      </c>
      <c r="I3154" s="9">
        <v>525.20000000000255</v>
      </c>
      <c r="J3154" s="9">
        <v>577.29999999999927</v>
      </c>
      <c r="K3154" s="9">
        <v>351.80000000000018</v>
      </c>
      <c r="L3154" s="9">
        <v>280.30000000000291</v>
      </c>
      <c r="M3154" s="65">
        <v>326.5</v>
      </c>
      <c r="P3154" s="65">
        <f t="shared" si="83"/>
        <v>2061.1000000000049</v>
      </c>
    </row>
    <row r="3155" spans="1:18" ht="15">
      <c r="A3155" s="28" t="s">
        <v>632</v>
      </c>
      <c r="B3155" s="61" t="s">
        <v>654</v>
      </c>
      <c r="E3155" s="9" t="s">
        <v>277</v>
      </c>
      <c r="F3155" s="9" t="s">
        <v>277</v>
      </c>
      <c r="G3155" s="9" t="s">
        <v>277</v>
      </c>
      <c r="H3155" s="314">
        <v>291.09599999999955</v>
      </c>
      <c r="I3155" s="9">
        <v>180.99999999999818</v>
      </c>
      <c r="J3155" s="9">
        <v>583.39999999999782</v>
      </c>
      <c r="K3155" s="9">
        <v>343.89999999999964</v>
      </c>
      <c r="L3155" s="9">
        <v>324.50000000000182</v>
      </c>
      <c r="M3155" s="65">
        <v>324.10000000000002</v>
      </c>
      <c r="P3155" s="65">
        <f t="shared" si="83"/>
        <v>2047.9959999999969</v>
      </c>
    </row>
    <row r="3156" spans="1:18" ht="15">
      <c r="A3156" s="28" t="s">
        <v>633</v>
      </c>
      <c r="B3156" s="61" t="s">
        <v>6</v>
      </c>
      <c r="E3156" s="9">
        <v>85.25</v>
      </c>
      <c r="F3156" s="9">
        <v>214.5</v>
      </c>
      <c r="G3156" s="9">
        <v>191.4</v>
      </c>
      <c r="H3156" s="9">
        <v>275.99999999999818</v>
      </c>
      <c r="I3156" s="179">
        <v>710.70000000000073</v>
      </c>
      <c r="J3156" s="9">
        <v>563.600000000004</v>
      </c>
      <c r="K3156" s="9" t="s">
        <v>277</v>
      </c>
      <c r="L3156" s="9" t="s">
        <v>277</v>
      </c>
      <c r="M3156" s="9" t="s">
        <v>277</v>
      </c>
      <c r="P3156" s="65">
        <f t="shared" si="83"/>
        <v>2041.450000000003</v>
      </c>
      <c r="R3156" t="s">
        <v>282</v>
      </c>
    </row>
    <row r="3157" spans="1:18" ht="15">
      <c r="A3157" s="28" t="s">
        <v>634</v>
      </c>
      <c r="B3157" s="28" t="s">
        <v>601</v>
      </c>
      <c r="E3157" s="9" t="s">
        <v>277</v>
      </c>
      <c r="F3157" s="9" t="s">
        <v>277</v>
      </c>
      <c r="G3157" s="9" t="s">
        <v>277</v>
      </c>
      <c r="H3157" s="9">
        <v>192.10000000000309</v>
      </c>
      <c r="I3157" s="9">
        <v>620.100000000004</v>
      </c>
      <c r="J3157" s="9">
        <v>403.19999999999891</v>
      </c>
      <c r="K3157" s="9">
        <v>342.80000000000291</v>
      </c>
      <c r="L3157" s="9">
        <v>476.69999999999891</v>
      </c>
      <c r="M3157" s="9" t="s">
        <v>277</v>
      </c>
      <c r="P3157" s="65">
        <f t="shared" si="83"/>
        <v>2034.9000000000078</v>
      </c>
    </row>
    <row r="3158" spans="1:18" ht="15">
      <c r="A3158" s="28" t="s">
        <v>639</v>
      </c>
      <c r="B3158" s="170" t="s">
        <v>1278</v>
      </c>
      <c r="C3158" s="3"/>
      <c r="D3158" s="3"/>
      <c r="E3158" s="9" t="s">
        <v>277</v>
      </c>
      <c r="F3158" s="9" t="s">
        <v>277</v>
      </c>
      <c r="G3158" s="9" t="s">
        <v>277</v>
      </c>
      <c r="H3158" s="9" t="s">
        <v>277</v>
      </c>
      <c r="I3158" s="9">
        <v>516.09999999999854</v>
      </c>
      <c r="J3158" s="9">
        <v>334.19999999999891</v>
      </c>
      <c r="K3158" s="9">
        <v>382.19999999999982</v>
      </c>
      <c r="L3158" s="9">
        <v>463.899999999996</v>
      </c>
      <c r="M3158" s="65">
        <v>325.39999999999998</v>
      </c>
      <c r="P3158" s="65">
        <f t="shared" si="83"/>
        <v>2021.7999999999934</v>
      </c>
    </row>
    <row r="3159" spans="1:18" ht="15">
      <c r="A3159" s="28" t="s">
        <v>647</v>
      </c>
      <c r="B3159" s="61" t="s">
        <v>1</v>
      </c>
      <c r="E3159" s="179">
        <v>146.5</v>
      </c>
      <c r="F3159" s="9">
        <v>190.1</v>
      </c>
      <c r="G3159" s="9">
        <v>50.8</v>
      </c>
      <c r="H3159" s="9">
        <v>182.10000000000036</v>
      </c>
      <c r="I3159" s="9">
        <v>274.50000000000182</v>
      </c>
      <c r="J3159" s="9">
        <v>590.19999999999982</v>
      </c>
      <c r="K3159" s="9">
        <v>64.500000000001819</v>
      </c>
      <c r="L3159" s="9">
        <v>196.10000000000127</v>
      </c>
      <c r="M3159" s="65">
        <v>326.7</v>
      </c>
      <c r="P3159" s="65">
        <f t="shared" si="83"/>
        <v>2021.5000000000052</v>
      </c>
      <c r="R3159" t="s">
        <v>286</v>
      </c>
    </row>
    <row r="3160" spans="1:18" ht="15">
      <c r="A3160" s="28" t="s">
        <v>651</v>
      </c>
      <c r="B3160" s="61" t="s">
        <v>144</v>
      </c>
      <c r="E3160" s="9" t="s">
        <v>277</v>
      </c>
      <c r="F3160" s="9">
        <v>194.5</v>
      </c>
      <c r="G3160" s="9">
        <v>296.7</v>
      </c>
      <c r="H3160" s="9">
        <v>81</v>
      </c>
      <c r="I3160" s="9">
        <v>588.10000000000582</v>
      </c>
      <c r="J3160" s="9">
        <v>452.49999999999818</v>
      </c>
      <c r="K3160" s="9">
        <v>329.5</v>
      </c>
      <c r="L3160" s="9" t="s">
        <v>277</v>
      </c>
      <c r="M3160" s="9" t="s">
        <v>277</v>
      </c>
      <c r="P3160" s="65">
        <f t="shared" si="83"/>
        <v>1942.300000000004</v>
      </c>
    </row>
    <row r="3161" spans="1:18" ht="15">
      <c r="A3161" s="28" t="s">
        <v>652</v>
      </c>
      <c r="B3161" s="226" t="s">
        <v>1575</v>
      </c>
      <c r="C3161" s="3"/>
      <c r="D3161" s="3"/>
      <c r="E3161" s="9" t="s">
        <v>277</v>
      </c>
      <c r="F3161" s="9" t="s">
        <v>277</v>
      </c>
      <c r="G3161" s="9" t="s">
        <v>277</v>
      </c>
      <c r="H3161" s="9" t="s">
        <v>277</v>
      </c>
      <c r="I3161" s="9" t="s">
        <v>277</v>
      </c>
      <c r="J3161" s="179">
        <v>653.70000000000255</v>
      </c>
      <c r="K3161" s="9">
        <v>350.40000000000146</v>
      </c>
      <c r="L3161" s="9">
        <v>360.99999999999818</v>
      </c>
      <c r="M3161" s="90">
        <v>549</v>
      </c>
      <c r="P3161" s="65">
        <f t="shared" si="83"/>
        <v>1914.1000000000022</v>
      </c>
      <c r="R3161" t="s">
        <v>303</v>
      </c>
    </row>
    <row r="3162" spans="1:18" ht="15">
      <c r="A3162" s="28" t="s">
        <v>653</v>
      </c>
      <c r="B3162" s="61" t="s">
        <v>19</v>
      </c>
      <c r="E3162" s="179">
        <v>181</v>
      </c>
      <c r="F3162" s="9">
        <v>245</v>
      </c>
      <c r="G3162" s="9">
        <v>320.3</v>
      </c>
      <c r="H3162" s="9">
        <v>317.09999999999854</v>
      </c>
      <c r="I3162" s="9">
        <v>427.10000000000036</v>
      </c>
      <c r="J3162" s="9">
        <v>395.50000000000182</v>
      </c>
      <c r="K3162" s="9" t="s">
        <v>277</v>
      </c>
      <c r="L3162" s="9" t="s">
        <v>277</v>
      </c>
      <c r="M3162" s="9" t="s">
        <v>277</v>
      </c>
      <c r="P3162" s="65">
        <f t="shared" si="83"/>
        <v>1886.0000000000007</v>
      </c>
      <c r="R3162" t="s">
        <v>296</v>
      </c>
    </row>
    <row r="3163" spans="1:18" ht="15">
      <c r="A3163" s="28" t="s">
        <v>658</v>
      </c>
      <c r="B3163" s="170" t="s">
        <v>1276</v>
      </c>
      <c r="C3163" s="3"/>
      <c r="D3163" s="3"/>
      <c r="E3163" s="9" t="s">
        <v>277</v>
      </c>
      <c r="F3163" s="9" t="s">
        <v>277</v>
      </c>
      <c r="G3163" s="9" t="s">
        <v>277</v>
      </c>
      <c r="H3163" s="9" t="s">
        <v>277</v>
      </c>
      <c r="I3163" s="9">
        <v>487.19999999999891</v>
      </c>
      <c r="J3163" s="175">
        <v>671.79999999999927</v>
      </c>
      <c r="K3163" s="9">
        <v>430.29999999999927</v>
      </c>
      <c r="L3163" s="9">
        <v>281.89999999999964</v>
      </c>
      <c r="M3163" s="9" t="s">
        <v>277</v>
      </c>
      <c r="P3163" s="65">
        <f t="shared" si="83"/>
        <v>1871.1999999999971</v>
      </c>
      <c r="R3163" t="s">
        <v>281</v>
      </c>
    </row>
    <row r="3164" spans="1:18" ht="15">
      <c r="A3164" s="28" t="s">
        <v>659</v>
      </c>
      <c r="B3164" s="170" t="s">
        <v>1277</v>
      </c>
      <c r="C3164" s="3"/>
      <c r="D3164" s="3"/>
      <c r="E3164" s="9" t="s">
        <v>277</v>
      </c>
      <c r="F3164" s="9" t="s">
        <v>277</v>
      </c>
      <c r="G3164" s="9" t="s">
        <v>277</v>
      </c>
      <c r="H3164" s="9" t="s">
        <v>277</v>
      </c>
      <c r="I3164" s="9">
        <v>327.59999999999673</v>
      </c>
      <c r="J3164" s="9">
        <v>491.80000000000109</v>
      </c>
      <c r="K3164" s="9">
        <v>429.29999999999654</v>
      </c>
      <c r="L3164" s="9">
        <v>307.100000000004</v>
      </c>
      <c r="M3164" s="65">
        <v>307.5</v>
      </c>
      <c r="P3164" s="65">
        <f t="shared" si="83"/>
        <v>1863.2999999999984</v>
      </c>
    </row>
    <row r="3165" spans="1:18" ht="15">
      <c r="A3165" s="28" t="s">
        <v>660</v>
      </c>
      <c r="B3165" s="61" t="s">
        <v>622</v>
      </c>
      <c r="E3165" s="9" t="s">
        <v>277</v>
      </c>
      <c r="F3165" s="9" t="s">
        <v>277</v>
      </c>
      <c r="G3165" s="9" t="s">
        <v>277</v>
      </c>
      <c r="H3165" s="9">
        <v>167.69999999999982</v>
      </c>
      <c r="I3165" s="9">
        <v>405.399999999996</v>
      </c>
      <c r="J3165" s="9">
        <v>496.60000000000309</v>
      </c>
      <c r="K3165" s="179">
        <v>501.99999999999909</v>
      </c>
      <c r="L3165" s="9">
        <v>279.199999999998</v>
      </c>
      <c r="M3165" s="9" t="s">
        <v>277</v>
      </c>
      <c r="P3165" s="65">
        <f t="shared" si="83"/>
        <v>1850.899999999996</v>
      </c>
      <c r="R3165" t="s">
        <v>291</v>
      </c>
    </row>
    <row r="3166" spans="1:18" ht="15">
      <c r="A3166" s="28" t="s">
        <v>662</v>
      </c>
      <c r="B3166" s="170" t="s">
        <v>1269</v>
      </c>
      <c r="C3166" s="3"/>
      <c r="D3166" s="3"/>
      <c r="E3166" s="9" t="s">
        <v>277</v>
      </c>
      <c r="F3166" s="9" t="s">
        <v>277</v>
      </c>
      <c r="G3166" s="9" t="s">
        <v>277</v>
      </c>
      <c r="H3166" s="9" t="s">
        <v>277</v>
      </c>
      <c r="I3166" s="9">
        <v>468.49999999999636</v>
      </c>
      <c r="J3166" s="9">
        <v>266.20000000000073</v>
      </c>
      <c r="K3166" s="9">
        <v>351.59999999999673</v>
      </c>
      <c r="L3166" s="9">
        <v>340.89999999999873</v>
      </c>
      <c r="M3166" s="65">
        <v>320.5</v>
      </c>
      <c r="P3166" s="65">
        <f t="shared" si="83"/>
        <v>1747.6999999999925</v>
      </c>
    </row>
    <row r="3167" spans="1:18" ht="15">
      <c r="A3167" s="28" t="s">
        <v>663</v>
      </c>
      <c r="B3167" s="226" t="s">
        <v>1579</v>
      </c>
      <c r="C3167" s="3"/>
      <c r="D3167" s="3"/>
      <c r="E3167" s="9" t="s">
        <v>277</v>
      </c>
      <c r="F3167" s="9" t="s">
        <v>277</v>
      </c>
      <c r="G3167" s="9" t="s">
        <v>277</v>
      </c>
      <c r="H3167" s="9" t="s">
        <v>277</v>
      </c>
      <c r="I3167" s="9" t="s">
        <v>277</v>
      </c>
      <c r="J3167" s="9">
        <v>458.19999999999709</v>
      </c>
      <c r="K3167" s="9">
        <v>405.89999999999964</v>
      </c>
      <c r="L3167" s="9">
        <v>382.80000000000291</v>
      </c>
      <c r="M3167" s="65">
        <v>491.9</v>
      </c>
      <c r="P3167" s="65">
        <f t="shared" si="83"/>
        <v>1738.7999999999997</v>
      </c>
    </row>
    <row r="3168" spans="1:18" ht="15">
      <c r="A3168" s="28" t="s">
        <v>664</v>
      </c>
      <c r="B3168" s="226" t="s">
        <v>1584</v>
      </c>
      <c r="C3168" s="3"/>
      <c r="D3168" s="3"/>
      <c r="E3168" s="9" t="s">
        <v>277</v>
      </c>
      <c r="F3168" s="9" t="s">
        <v>277</v>
      </c>
      <c r="G3168" s="9" t="s">
        <v>277</v>
      </c>
      <c r="H3168" s="9" t="s">
        <v>277</v>
      </c>
      <c r="I3168" s="9" t="s">
        <v>277</v>
      </c>
      <c r="J3168" s="9">
        <v>602.5</v>
      </c>
      <c r="K3168" s="9">
        <v>321.00000000000091</v>
      </c>
      <c r="L3168" s="9">
        <v>482.90000000000146</v>
      </c>
      <c r="M3168" s="65">
        <v>325.40000000000003</v>
      </c>
      <c r="P3168" s="65">
        <f t="shared" si="83"/>
        <v>1731.8000000000025</v>
      </c>
    </row>
    <row r="3169" spans="1:18" ht="15">
      <c r="A3169" s="28" t="s">
        <v>667</v>
      </c>
      <c r="B3169" s="170" t="s">
        <v>1281</v>
      </c>
      <c r="C3169" s="3"/>
      <c r="D3169" s="3"/>
      <c r="E3169" s="9" t="s">
        <v>277</v>
      </c>
      <c r="F3169" s="9" t="s">
        <v>277</v>
      </c>
      <c r="G3169" s="9" t="s">
        <v>277</v>
      </c>
      <c r="H3169" s="9" t="s">
        <v>277</v>
      </c>
      <c r="I3169" s="9">
        <v>293.19999999999709</v>
      </c>
      <c r="J3169" s="9">
        <v>497.5</v>
      </c>
      <c r="K3169" s="9">
        <v>233.80000000000109</v>
      </c>
      <c r="L3169" s="9">
        <v>348</v>
      </c>
      <c r="M3169" s="65">
        <v>332</v>
      </c>
      <c r="P3169" s="65">
        <f t="shared" si="83"/>
        <v>1704.4999999999982</v>
      </c>
    </row>
    <row r="3170" spans="1:18" ht="15">
      <c r="A3170" s="28" t="s">
        <v>726</v>
      </c>
      <c r="B3170" s="226" t="s">
        <v>1583</v>
      </c>
      <c r="C3170" s="3"/>
      <c r="D3170" s="3"/>
      <c r="E3170" s="9" t="s">
        <v>277</v>
      </c>
      <c r="F3170" s="9" t="s">
        <v>277</v>
      </c>
      <c r="G3170" s="9" t="s">
        <v>277</v>
      </c>
      <c r="H3170" s="9" t="s">
        <v>277</v>
      </c>
      <c r="I3170" s="9" t="s">
        <v>277</v>
      </c>
      <c r="J3170" s="9">
        <v>507.00000000000182</v>
      </c>
      <c r="K3170" s="179">
        <v>500.79999999999836</v>
      </c>
      <c r="L3170" s="9">
        <v>337.49999999999636</v>
      </c>
      <c r="M3170" s="65">
        <v>337.4</v>
      </c>
      <c r="P3170" s="65">
        <f t="shared" si="83"/>
        <v>1682.6999999999966</v>
      </c>
      <c r="R3170" t="s">
        <v>286</v>
      </c>
    </row>
    <row r="3171" spans="1:18" ht="15">
      <c r="A3171" s="28" t="s">
        <v>727</v>
      </c>
      <c r="B3171" s="226" t="s">
        <v>1581</v>
      </c>
      <c r="C3171" s="3"/>
      <c r="D3171" s="3"/>
      <c r="E3171" s="9" t="s">
        <v>277</v>
      </c>
      <c r="F3171" s="9" t="s">
        <v>277</v>
      </c>
      <c r="G3171" s="9" t="s">
        <v>277</v>
      </c>
      <c r="H3171" s="9" t="s">
        <v>277</v>
      </c>
      <c r="I3171" s="9" t="s">
        <v>277</v>
      </c>
      <c r="J3171" s="9">
        <v>430.80000000000018</v>
      </c>
      <c r="K3171" s="9">
        <v>434.39999999999964</v>
      </c>
      <c r="L3171" s="9">
        <v>362.10000000000036</v>
      </c>
      <c r="M3171" s="65">
        <v>435.3</v>
      </c>
      <c r="P3171" s="65">
        <f t="shared" si="83"/>
        <v>1662.6000000000001</v>
      </c>
    </row>
    <row r="3172" spans="1:18" ht="15">
      <c r="A3172" s="28" t="s">
        <v>728</v>
      </c>
      <c r="B3172" s="226" t="s">
        <v>1587</v>
      </c>
      <c r="C3172" s="3"/>
      <c r="D3172" s="3"/>
      <c r="E3172" s="9" t="s">
        <v>277</v>
      </c>
      <c r="F3172" s="9" t="s">
        <v>277</v>
      </c>
      <c r="G3172" s="9" t="s">
        <v>277</v>
      </c>
      <c r="H3172" s="9" t="s">
        <v>277</v>
      </c>
      <c r="I3172" s="9" t="s">
        <v>277</v>
      </c>
      <c r="J3172" s="9">
        <v>469.5</v>
      </c>
      <c r="K3172" s="9">
        <v>327.30000000000109</v>
      </c>
      <c r="L3172" s="9">
        <v>480.69999999999527</v>
      </c>
      <c r="M3172" s="65">
        <v>365.2</v>
      </c>
      <c r="P3172" s="65">
        <f t="shared" si="83"/>
        <v>1642.6999999999964</v>
      </c>
    </row>
    <row r="3173" spans="1:18" ht="15">
      <c r="A3173" s="28" t="s">
        <v>729</v>
      </c>
      <c r="B3173" s="28" t="s">
        <v>596</v>
      </c>
      <c r="E3173" s="9" t="s">
        <v>277</v>
      </c>
      <c r="F3173" s="9" t="s">
        <v>277</v>
      </c>
      <c r="G3173" s="9" t="s">
        <v>277</v>
      </c>
      <c r="H3173" s="9">
        <v>253.39999999999964</v>
      </c>
      <c r="I3173" s="9">
        <v>424.59999999999854</v>
      </c>
      <c r="J3173" s="9">
        <v>261.30000000000018</v>
      </c>
      <c r="K3173" s="9">
        <v>165.75000000000091</v>
      </c>
      <c r="L3173" s="9">
        <v>419.19999999999891</v>
      </c>
      <c r="M3173" s="65">
        <v>114.6</v>
      </c>
      <c r="P3173" s="65">
        <f t="shared" si="83"/>
        <v>1638.8499999999981</v>
      </c>
    </row>
    <row r="3174" spans="1:18" ht="15">
      <c r="A3174" s="28" t="s">
        <v>730</v>
      </c>
      <c r="B3174" s="170" t="s">
        <v>1285</v>
      </c>
      <c r="C3174" s="3"/>
      <c r="D3174" s="3"/>
      <c r="E3174" s="9" t="s">
        <v>277</v>
      </c>
      <c r="F3174" s="9" t="s">
        <v>277</v>
      </c>
      <c r="G3174" s="9" t="s">
        <v>277</v>
      </c>
      <c r="H3174" s="9" t="s">
        <v>277</v>
      </c>
      <c r="I3174" s="9">
        <v>515.39999999999964</v>
      </c>
      <c r="J3174" s="9">
        <v>599.59999999999854</v>
      </c>
      <c r="K3174" s="9">
        <v>473.70000000000073</v>
      </c>
      <c r="L3174" s="9" t="s">
        <v>277</v>
      </c>
      <c r="M3174" s="9" t="s">
        <v>277</v>
      </c>
      <c r="P3174" s="65">
        <f t="shared" ref="P3174:P3205" si="84">SUM(E3174:M3174)</f>
        <v>1588.6999999999989</v>
      </c>
    </row>
    <row r="3175" spans="1:18" ht="15">
      <c r="A3175" s="28" t="s">
        <v>731</v>
      </c>
      <c r="B3175" s="61" t="s">
        <v>29</v>
      </c>
      <c r="E3175" s="174">
        <v>263.8</v>
      </c>
      <c r="F3175" s="179">
        <v>353.7</v>
      </c>
      <c r="G3175" s="9">
        <v>278.2</v>
      </c>
      <c r="H3175" s="9" t="s">
        <v>277</v>
      </c>
      <c r="I3175" s="9" t="s">
        <v>277</v>
      </c>
      <c r="J3175" s="9">
        <v>591.40000000000146</v>
      </c>
      <c r="K3175" s="9" t="s">
        <v>277</v>
      </c>
      <c r="L3175" s="9" t="s">
        <v>277</v>
      </c>
      <c r="M3175" s="9" t="s">
        <v>277</v>
      </c>
      <c r="P3175" s="65">
        <f t="shared" si="84"/>
        <v>1487.1000000000015</v>
      </c>
      <c r="R3175" t="s">
        <v>306</v>
      </c>
    </row>
    <row r="3176" spans="1:18" ht="15">
      <c r="A3176" s="28" t="s">
        <v>732</v>
      </c>
      <c r="B3176" s="61" t="s">
        <v>155</v>
      </c>
      <c r="E3176" s="9" t="s">
        <v>277</v>
      </c>
      <c r="F3176" s="9" t="s">
        <v>277</v>
      </c>
      <c r="G3176" s="9">
        <v>187.5</v>
      </c>
      <c r="H3176" s="9">
        <v>75.599999999998545</v>
      </c>
      <c r="I3176" s="9">
        <v>409.40000000000146</v>
      </c>
      <c r="J3176" s="9">
        <v>510.60000000000036</v>
      </c>
      <c r="K3176" s="9">
        <v>222.80000000000109</v>
      </c>
      <c r="L3176" s="9" t="s">
        <v>277</v>
      </c>
      <c r="M3176" s="9" t="s">
        <v>277</v>
      </c>
      <c r="P3176" s="65">
        <f t="shared" si="84"/>
        <v>1405.9000000000015</v>
      </c>
    </row>
    <row r="3177" spans="1:18" ht="15">
      <c r="A3177" s="28" t="s">
        <v>733</v>
      </c>
      <c r="B3177" s="226" t="s">
        <v>1580</v>
      </c>
      <c r="C3177" s="3"/>
      <c r="D3177" s="3"/>
      <c r="E3177" s="9" t="s">
        <v>277</v>
      </c>
      <c r="F3177" s="9" t="s">
        <v>277</v>
      </c>
      <c r="G3177" s="9" t="s">
        <v>277</v>
      </c>
      <c r="H3177" s="9" t="s">
        <v>277</v>
      </c>
      <c r="I3177" s="9" t="s">
        <v>277</v>
      </c>
      <c r="J3177" s="9">
        <v>482.99999999999818</v>
      </c>
      <c r="K3177" s="9">
        <v>415.34999999999854</v>
      </c>
      <c r="L3177" s="9">
        <v>206.09999999999945</v>
      </c>
      <c r="M3177" s="65">
        <v>209.3</v>
      </c>
      <c r="P3177" s="65">
        <f t="shared" si="84"/>
        <v>1313.7499999999961</v>
      </c>
    </row>
    <row r="3178" spans="1:18" ht="15">
      <c r="A3178" s="28" t="s">
        <v>734</v>
      </c>
      <c r="B3178" s="226" t="s">
        <v>1576</v>
      </c>
      <c r="C3178" s="3"/>
      <c r="D3178" s="3"/>
      <c r="E3178" s="9" t="s">
        <v>277</v>
      </c>
      <c r="F3178" s="9" t="s">
        <v>277</v>
      </c>
      <c r="G3178" s="9" t="s">
        <v>277</v>
      </c>
      <c r="H3178" s="9" t="s">
        <v>277</v>
      </c>
      <c r="I3178" s="9" t="s">
        <v>277</v>
      </c>
      <c r="J3178" s="9">
        <v>261.59999999999945</v>
      </c>
      <c r="K3178" s="179">
        <v>516.99999999999818</v>
      </c>
      <c r="L3178" s="9">
        <v>175.70000000000164</v>
      </c>
      <c r="M3178" s="65">
        <v>325.89999999999998</v>
      </c>
      <c r="P3178" s="65">
        <f t="shared" si="84"/>
        <v>1280.1999999999994</v>
      </c>
      <c r="R3178" t="s">
        <v>283</v>
      </c>
    </row>
    <row r="3179" spans="1:18" ht="15">
      <c r="A3179" s="28" t="s">
        <v>735</v>
      </c>
      <c r="B3179" s="226" t="s">
        <v>1596</v>
      </c>
      <c r="E3179" s="9" t="s">
        <v>277</v>
      </c>
      <c r="F3179" s="9" t="s">
        <v>277</v>
      </c>
      <c r="G3179" s="9" t="s">
        <v>277</v>
      </c>
      <c r="H3179" s="9" t="s">
        <v>277</v>
      </c>
      <c r="I3179" s="9" t="s">
        <v>277</v>
      </c>
      <c r="J3179" s="9" t="s">
        <v>277</v>
      </c>
      <c r="K3179" s="9">
        <v>452.80000000000109</v>
      </c>
      <c r="L3179" s="9">
        <v>476.10000000000036</v>
      </c>
      <c r="M3179" s="65">
        <v>347.7</v>
      </c>
      <c r="P3179" s="65">
        <f t="shared" si="84"/>
        <v>1276.6000000000015</v>
      </c>
    </row>
    <row r="3180" spans="1:18" ht="15">
      <c r="A3180" s="28" t="s">
        <v>736</v>
      </c>
      <c r="B3180" s="61" t="s">
        <v>4</v>
      </c>
      <c r="E3180" s="9">
        <v>1.1000000000000001</v>
      </c>
      <c r="F3180" s="9">
        <v>209.8</v>
      </c>
      <c r="G3180" s="179">
        <v>373.4</v>
      </c>
      <c r="H3180" s="9">
        <v>234.59999999999854</v>
      </c>
      <c r="I3180" s="9">
        <v>448.60000000000036</v>
      </c>
      <c r="J3180" s="9" t="s">
        <v>277</v>
      </c>
      <c r="K3180" s="9" t="s">
        <v>277</v>
      </c>
      <c r="L3180" s="9" t="s">
        <v>277</v>
      </c>
      <c r="M3180" s="9" t="s">
        <v>277</v>
      </c>
      <c r="P3180" s="65">
        <f t="shared" si="84"/>
        <v>1267.4999999999989</v>
      </c>
      <c r="R3180" t="s">
        <v>287</v>
      </c>
    </row>
    <row r="3181" spans="1:18" ht="15">
      <c r="A3181" s="28" t="s">
        <v>737</v>
      </c>
      <c r="B3181" s="226" t="s">
        <v>2171</v>
      </c>
      <c r="E3181" s="9" t="s">
        <v>277</v>
      </c>
      <c r="F3181" s="9" t="s">
        <v>277</v>
      </c>
      <c r="G3181" s="9" t="s">
        <v>277</v>
      </c>
      <c r="H3181" s="9" t="s">
        <v>277</v>
      </c>
      <c r="I3181" s="9" t="s">
        <v>277</v>
      </c>
      <c r="J3181" s="9" t="s">
        <v>277</v>
      </c>
      <c r="K3181" s="9">
        <v>433.30000000000018</v>
      </c>
      <c r="L3181" s="9">
        <v>441.99999999999818</v>
      </c>
      <c r="M3181" s="65">
        <v>289.8</v>
      </c>
      <c r="P3181" s="65">
        <f t="shared" si="84"/>
        <v>1165.0999999999983</v>
      </c>
    </row>
    <row r="3182" spans="1:18" ht="15">
      <c r="A3182" s="28" t="s">
        <v>738</v>
      </c>
      <c r="B3182" s="226" t="s">
        <v>1589</v>
      </c>
      <c r="E3182" s="9" t="s">
        <v>277</v>
      </c>
      <c r="F3182" s="9" t="s">
        <v>277</v>
      </c>
      <c r="G3182" s="9" t="s">
        <v>277</v>
      </c>
      <c r="H3182" s="9" t="s">
        <v>277</v>
      </c>
      <c r="I3182" s="9" t="s">
        <v>277</v>
      </c>
      <c r="J3182" s="9" t="s">
        <v>277</v>
      </c>
      <c r="K3182" s="9">
        <v>423.29999999999745</v>
      </c>
      <c r="L3182" s="9">
        <v>383.19999999999709</v>
      </c>
      <c r="M3182" s="65">
        <v>339.99999999999994</v>
      </c>
      <c r="P3182" s="65">
        <f t="shared" si="84"/>
        <v>1146.4999999999945</v>
      </c>
    </row>
    <row r="3183" spans="1:18" ht="15">
      <c r="A3183" s="28" t="s">
        <v>739</v>
      </c>
      <c r="B3183" s="226" t="s">
        <v>1593</v>
      </c>
      <c r="E3183" s="9" t="s">
        <v>277</v>
      </c>
      <c r="F3183" s="9" t="s">
        <v>277</v>
      </c>
      <c r="G3183" s="9" t="s">
        <v>277</v>
      </c>
      <c r="H3183" s="9" t="s">
        <v>277</v>
      </c>
      <c r="I3183" s="9" t="s">
        <v>277</v>
      </c>
      <c r="J3183" s="9" t="s">
        <v>277</v>
      </c>
      <c r="K3183" s="9">
        <v>317.5</v>
      </c>
      <c r="L3183" s="179">
        <v>500.19999999999527</v>
      </c>
      <c r="M3183" s="65">
        <v>309.3</v>
      </c>
      <c r="P3183" s="65">
        <f t="shared" si="84"/>
        <v>1126.9999999999952</v>
      </c>
      <c r="R3183" t="s">
        <v>287</v>
      </c>
    </row>
    <row r="3184" spans="1:18" ht="15">
      <c r="A3184" s="28" t="s">
        <v>740</v>
      </c>
      <c r="B3184" s="61" t="s">
        <v>35</v>
      </c>
      <c r="E3184" s="9">
        <v>55.5</v>
      </c>
      <c r="F3184" s="9">
        <v>64.099999999999994</v>
      </c>
      <c r="G3184" s="9">
        <v>239.3</v>
      </c>
      <c r="H3184" s="9">
        <v>237.30000000000109</v>
      </c>
      <c r="I3184" s="9">
        <v>525.35000000000036</v>
      </c>
      <c r="J3184" s="9" t="s">
        <v>277</v>
      </c>
      <c r="K3184" s="9" t="s">
        <v>277</v>
      </c>
      <c r="L3184" s="9" t="s">
        <v>277</v>
      </c>
      <c r="M3184" s="9" t="s">
        <v>277</v>
      </c>
      <c r="P3184" s="65">
        <f t="shared" si="84"/>
        <v>1121.5500000000015</v>
      </c>
    </row>
    <row r="3185" spans="1:21" ht="15">
      <c r="A3185" s="28" t="s">
        <v>741</v>
      </c>
      <c r="B3185" s="226" t="s">
        <v>1591</v>
      </c>
      <c r="E3185" s="9" t="s">
        <v>277</v>
      </c>
      <c r="F3185" s="9" t="s">
        <v>277</v>
      </c>
      <c r="G3185" s="9" t="s">
        <v>277</v>
      </c>
      <c r="H3185" s="9" t="s">
        <v>277</v>
      </c>
      <c r="I3185" s="9" t="s">
        <v>277</v>
      </c>
      <c r="J3185" s="9" t="s">
        <v>277</v>
      </c>
      <c r="K3185" s="9">
        <v>303.10000000000127</v>
      </c>
      <c r="L3185" s="9">
        <v>337.5</v>
      </c>
      <c r="M3185" s="65">
        <v>440</v>
      </c>
      <c r="P3185" s="65">
        <f t="shared" si="84"/>
        <v>1080.6000000000013</v>
      </c>
    </row>
    <row r="3186" spans="1:21" ht="15">
      <c r="A3186" s="28" t="s">
        <v>742</v>
      </c>
      <c r="B3186" s="170" t="s">
        <v>1270</v>
      </c>
      <c r="C3186" s="3"/>
      <c r="D3186" s="3"/>
      <c r="E3186" s="9" t="s">
        <v>277</v>
      </c>
      <c r="F3186" s="9" t="s">
        <v>277</v>
      </c>
      <c r="G3186" s="9" t="s">
        <v>277</v>
      </c>
      <c r="H3186" s="9" t="s">
        <v>277</v>
      </c>
      <c r="I3186" s="179">
        <v>652.89999999999964</v>
      </c>
      <c r="J3186" s="9">
        <v>422.90000000000327</v>
      </c>
      <c r="K3186" s="9" t="s">
        <v>277</v>
      </c>
      <c r="L3186" s="9" t="s">
        <v>277</v>
      </c>
      <c r="M3186" s="9" t="s">
        <v>277</v>
      </c>
      <c r="P3186" s="65">
        <f t="shared" si="84"/>
        <v>1075.8000000000029</v>
      </c>
      <c r="R3186" t="s">
        <v>292</v>
      </c>
    </row>
    <row r="3187" spans="1:21" ht="15">
      <c r="A3187" s="28" t="s">
        <v>743</v>
      </c>
      <c r="B3187" s="226" t="s">
        <v>1592</v>
      </c>
      <c r="E3187" s="9" t="s">
        <v>277</v>
      </c>
      <c r="F3187" s="9" t="s">
        <v>277</v>
      </c>
      <c r="G3187" s="9" t="s">
        <v>277</v>
      </c>
      <c r="H3187" s="9" t="s">
        <v>277</v>
      </c>
      <c r="I3187" s="9" t="s">
        <v>277</v>
      </c>
      <c r="J3187" s="9" t="s">
        <v>277</v>
      </c>
      <c r="K3187" s="9">
        <v>238.00000000000091</v>
      </c>
      <c r="L3187" s="9">
        <v>391.60000000000036</v>
      </c>
      <c r="M3187" s="65">
        <v>413.6</v>
      </c>
      <c r="P3187" s="65">
        <f t="shared" si="84"/>
        <v>1043.2000000000012</v>
      </c>
    </row>
    <row r="3188" spans="1:21" ht="15">
      <c r="A3188" s="28" t="s">
        <v>744</v>
      </c>
      <c r="B3188" s="226" t="s">
        <v>1666</v>
      </c>
      <c r="E3188" s="9" t="s">
        <v>277</v>
      </c>
      <c r="F3188" s="9" t="s">
        <v>277</v>
      </c>
      <c r="G3188" s="9" t="s">
        <v>277</v>
      </c>
      <c r="H3188" s="9" t="s">
        <v>277</v>
      </c>
      <c r="I3188" s="9" t="s">
        <v>277</v>
      </c>
      <c r="J3188" s="9" t="s">
        <v>277</v>
      </c>
      <c r="K3188" s="9">
        <v>488.60000000000127</v>
      </c>
      <c r="L3188" s="9">
        <v>171.29999999999836</v>
      </c>
      <c r="M3188" s="65">
        <v>368.6</v>
      </c>
      <c r="P3188" s="65">
        <f t="shared" si="84"/>
        <v>1028.4999999999995</v>
      </c>
    </row>
    <row r="3189" spans="1:21" ht="15">
      <c r="A3189" s="28" t="s">
        <v>745</v>
      </c>
      <c r="B3189" s="226" t="s">
        <v>1617</v>
      </c>
      <c r="E3189" s="9" t="s">
        <v>277</v>
      </c>
      <c r="F3189" s="9" t="s">
        <v>277</v>
      </c>
      <c r="G3189" s="9" t="s">
        <v>277</v>
      </c>
      <c r="H3189" s="9" t="s">
        <v>277</v>
      </c>
      <c r="I3189" s="9" t="s">
        <v>277</v>
      </c>
      <c r="J3189" s="9" t="s">
        <v>277</v>
      </c>
      <c r="K3189" s="9">
        <v>122.50000000000091</v>
      </c>
      <c r="L3189" s="179">
        <v>496.10000000000127</v>
      </c>
      <c r="M3189" s="65">
        <v>319.09999999999997</v>
      </c>
      <c r="P3189" s="65">
        <f t="shared" si="84"/>
        <v>937.70000000000209</v>
      </c>
      <c r="R3189" t="s">
        <v>292</v>
      </c>
    </row>
    <row r="3190" spans="1:21" ht="15">
      <c r="A3190" s="28" t="s">
        <v>746</v>
      </c>
      <c r="B3190" s="61" t="s">
        <v>179</v>
      </c>
      <c r="E3190" s="9" t="s">
        <v>277</v>
      </c>
      <c r="F3190" s="9" t="s">
        <v>277</v>
      </c>
      <c r="G3190" s="9" t="s">
        <v>277</v>
      </c>
      <c r="H3190" s="9" t="s">
        <v>277</v>
      </c>
      <c r="I3190" s="9" t="s">
        <v>277</v>
      </c>
      <c r="J3190" s="9" t="s">
        <v>277</v>
      </c>
      <c r="K3190" s="9" t="s">
        <v>277</v>
      </c>
      <c r="L3190" s="9">
        <v>458.39999999999964</v>
      </c>
      <c r="M3190" s="65">
        <v>467.1</v>
      </c>
      <c r="P3190" s="65">
        <f t="shared" si="84"/>
        <v>925.49999999999966</v>
      </c>
    </row>
    <row r="3191" spans="1:21" ht="15">
      <c r="A3191" s="28" t="s">
        <v>747</v>
      </c>
      <c r="B3191" s="226" t="s">
        <v>1590</v>
      </c>
      <c r="E3191" s="9" t="s">
        <v>277</v>
      </c>
      <c r="F3191" s="9" t="s">
        <v>277</v>
      </c>
      <c r="G3191" s="9" t="s">
        <v>277</v>
      </c>
      <c r="H3191" s="9" t="s">
        <v>277</v>
      </c>
      <c r="I3191" s="9" t="s">
        <v>277</v>
      </c>
      <c r="J3191" s="9" t="s">
        <v>277</v>
      </c>
      <c r="K3191" s="9">
        <v>263.39999999999509</v>
      </c>
      <c r="L3191" s="9">
        <v>128.5</v>
      </c>
      <c r="M3191" s="65">
        <v>515.20000000000005</v>
      </c>
      <c r="P3191" s="65">
        <f t="shared" si="84"/>
        <v>907.09999999999513</v>
      </c>
    </row>
    <row r="3192" spans="1:21" ht="15">
      <c r="A3192" s="28" t="s">
        <v>748</v>
      </c>
      <c r="B3192" s="61" t="s">
        <v>2092</v>
      </c>
      <c r="E3192" s="9" t="s">
        <v>277</v>
      </c>
      <c r="F3192" s="9" t="s">
        <v>277</v>
      </c>
      <c r="G3192" s="9" t="s">
        <v>277</v>
      </c>
      <c r="H3192" s="9" t="s">
        <v>277</v>
      </c>
      <c r="I3192" s="9" t="s">
        <v>277</v>
      </c>
      <c r="J3192" s="9" t="s">
        <v>277</v>
      </c>
      <c r="K3192" s="9" t="s">
        <v>277</v>
      </c>
      <c r="L3192" s="9">
        <v>487.80000000000109</v>
      </c>
      <c r="M3192" s="65">
        <v>415.7</v>
      </c>
      <c r="P3192" s="65">
        <f t="shared" si="84"/>
        <v>903.50000000000114</v>
      </c>
    </row>
    <row r="3193" spans="1:21" ht="15">
      <c r="A3193" s="28" t="s">
        <v>749</v>
      </c>
      <c r="B3193" s="226" t="s">
        <v>1614</v>
      </c>
      <c r="E3193" s="9" t="s">
        <v>277</v>
      </c>
      <c r="F3193" s="9" t="s">
        <v>277</v>
      </c>
      <c r="G3193" s="9" t="s">
        <v>277</v>
      </c>
      <c r="H3193" s="9" t="s">
        <v>277</v>
      </c>
      <c r="I3193" s="9" t="s">
        <v>277</v>
      </c>
      <c r="J3193" s="9" t="s">
        <v>277</v>
      </c>
      <c r="K3193" s="9">
        <v>274.29999999999927</v>
      </c>
      <c r="L3193" s="9">
        <v>84.5</v>
      </c>
      <c r="M3193" s="90">
        <v>541.9</v>
      </c>
      <c r="P3193" s="65">
        <f t="shared" si="84"/>
        <v>900.69999999999925</v>
      </c>
      <c r="R3193" t="s">
        <v>292</v>
      </c>
    </row>
    <row r="3194" spans="1:21" ht="15">
      <c r="A3194" s="28" t="s">
        <v>750</v>
      </c>
      <c r="B3194" s="61" t="s">
        <v>2096</v>
      </c>
      <c r="E3194" s="9" t="s">
        <v>277</v>
      </c>
      <c r="F3194" s="9" t="s">
        <v>277</v>
      </c>
      <c r="G3194" s="9" t="s">
        <v>277</v>
      </c>
      <c r="H3194" s="9" t="s">
        <v>277</v>
      </c>
      <c r="I3194" s="9" t="s">
        <v>277</v>
      </c>
      <c r="J3194" s="9" t="s">
        <v>277</v>
      </c>
      <c r="K3194" s="9" t="s">
        <v>277</v>
      </c>
      <c r="L3194" s="9">
        <v>443.80000000000109</v>
      </c>
      <c r="M3194" s="65">
        <v>453.1</v>
      </c>
      <c r="N3194" s="65"/>
      <c r="P3194" s="65">
        <f t="shared" si="84"/>
        <v>896.90000000000111</v>
      </c>
    </row>
    <row r="3195" spans="1:21" ht="15">
      <c r="A3195" s="28" t="s">
        <v>751</v>
      </c>
      <c r="B3195" s="61" t="s">
        <v>2090</v>
      </c>
      <c r="E3195" s="9" t="s">
        <v>277</v>
      </c>
      <c r="F3195" s="9" t="s">
        <v>277</v>
      </c>
      <c r="G3195" s="9" t="s">
        <v>277</v>
      </c>
      <c r="H3195" s="9" t="s">
        <v>277</v>
      </c>
      <c r="I3195" s="9" t="s">
        <v>277</v>
      </c>
      <c r="J3195" s="9" t="s">
        <v>277</v>
      </c>
      <c r="K3195" s="9" t="s">
        <v>277</v>
      </c>
      <c r="L3195" s="179">
        <v>531.20000000000437</v>
      </c>
      <c r="M3195" s="65">
        <v>344.2</v>
      </c>
      <c r="P3195" s="65">
        <f t="shared" si="84"/>
        <v>875.40000000000441</v>
      </c>
      <c r="R3195" t="s">
        <v>282</v>
      </c>
    </row>
    <row r="3196" spans="1:21" ht="15">
      <c r="A3196" s="28" t="s">
        <v>752</v>
      </c>
      <c r="B3196" s="226" t="s">
        <v>1582</v>
      </c>
      <c r="C3196" s="3"/>
      <c r="D3196" s="3"/>
      <c r="E3196" s="9" t="s">
        <v>277</v>
      </c>
      <c r="F3196" s="9" t="s">
        <v>277</v>
      </c>
      <c r="G3196" s="9" t="s">
        <v>277</v>
      </c>
      <c r="H3196" s="9" t="s">
        <v>277</v>
      </c>
      <c r="I3196" s="9" t="s">
        <v>277</v>
      </c>
      <c r="J3196" s="9">
        <v>467.70000000000164</v>
      </c>
      <c r="K3196" s="9">
        <v>402.79999999999745</v>
      </c>
      <c r="L3196" s="9" t="s">
        <v>277</v>
      </c>
      <c r="M3196" s="9" t="s">
        <v>277</v>
      </c>
      <c r="P3196" s="65">
        <f t="shared" si="84"/>
        <v>870.49999999999909</v>
      </c>
    </row>
    <row r="3197" spans="1:21" ht="15">
      <c r="A3197" s="28" t="s">
        <v>753</v>
      </c>
      <c r="B3197" s="61" t="s">
        <v>2089</v>
      </c>
      <c r="E3197" s="9" t="s">
        <v>277</v>
      </c>
      <c r="F3197" s="9" t="s">
        <v>277</v>
      </c>
      <c r="G3197" s="9" t="s">
        <v>277</v>
      </c>
      <c r="H3197" s="9" t="s">
        <v>277</v>
      </c>
      <c r="I3197" s="9" t="s">
        <v>277</v>
      </c>
      <c r="J3197" s="9" t="s">
        <v>277</v>
      </c>
      <c r="K3197" s="9" t="s">
        <v>277</v>
      </c>
      <c r="L3197" s="9">
        <v>435.399999999996</v>
      </c>
      <c r="M3197" s="65">
        <v>402.8</v>
      </c>
      <c r="N3197" s="65"/>
      <c r="P3197" s="65">
        <f t="shared" si="84"/>
        <v>838.19999999999595</v>
      </c>
    </row>
    <row r="3198" spans="1:21" ht="15">
      <c r="A3198" s="28" t="s">
        <v>754</v>
      </c>
      <c r="B3198" s="61" t="s">
        <v>636</v>
      </c>
      <c r="E3198" s="9" t="s">
        <v>277</v>
      </c>
      <c r="F3198" s="9" t="s">
        <v>277</v>
      </c>
      <c r="G3198" s="9" t="s">
        <v>277</v>
      </c>
      <c r="H3198" s="9">
        <v>276.25000000000364</v>
      </c>
      <c r="I3198" s="9">
        <v>521.79999999999563</v>
      </c>
      <c r="J3198" s="9" t="s">
        <v>277</v>
      </c>
      <c r="K3198" s="9" t="s">
        <v>277</v>
      </c>
      <c r="L3198" s="9" t="s">
        <v>277</v>
      </c>
      <c r="M3198" s="9" t="s">
        <v>277</v>
      </c>
      <c r="P3198" s="65">
        <f t="shared" si="84"/>
        <v>798.04999999999927</v>
      </c>
      <c r="U3198" s="181"/>
    </row>
    <row r="3199" spans="1:21" ht="15">
      <c r="A3199" s="28" t="s">
        <v>755</v>
      </c>
      <c r="B3199" s="61" t="s">
        <v>177</v>
      </c>
      <c r="E3199" s="176">
        <v>448.75</v>
      </c>
      <c r="F3199" s="179">
        <v>345.9</v>
      </c>
      <c r="G3199" s="9" t="s">
        <v>277</v>
      </c>
      <c r="H3199" s="9" t="s">
        <v>277</v>
      </c>
      <c r="I3199" s="9" t="s">
        <v>277</v>
      </c>
      <c r="J3199" s="9" t="s">
        <v>277</v>
      </c>
      <c r="K3199" s="9" t="s">
        <v>277</v>
      </c>
      <c r="L3199" s="9" t="s">
        <v>277</v>
      </c>
      <c r="M3199" s="9" t="s">
        <v>277</v>
      </c>
      <c r="P3199" s="65">
        <f t="shared" si="84"/>
        <v>794.65</v>
      </c>
      <c r="R3199" t="s">
        <v>354</v>
      </c>
      <c r="U3199" t="s">
        <v>1362</v>
      </c>
    </row>
    <row r="3200" spans="1:21" ht="15">
      <c r="A3200" s="28" t="s">
        <v>756</v>
      </c>
      <c r="B3200" s="61" t="s">
        <v>2079</v>
      </c>
      <c r="E3200" s="9" t="s">
        <v>277</v>
      </c>
      <c r="F3200" s="9" t="s">
        <v>277</v>
      </c>
      <c r="G3200" s="9" t="s">
        <v>277</v>
      </c>
      <c r="H3200" s="9" t="s">
        <v>277</v>
      </c>
      <c r="I3200" s="9" t="s">
        <v>277</v>
      </c>
      <c r="J3200" s="9" t="s">
        <v>277</v>
      </c>
      <c r="K3200" s="9" t="s">
        <v>277</v>
      </c>
      <c r="L3200" s="9">
        <v>367</v>
      </c>
      <c r="M3200" s="65">
        <v>427.59999999999997</v>
      </c>
      <c r="P3200" s="65">
        <f t="shared" si="84"/>
        <v>794.59999999999991</v>
      </c>
    </row>
    <row r="3201" spans="1:23" ht="15">
      <c r="A3201" s="28" t="s">
        <v>757</v>
      </c>
      <c r="B3201" s="61" t="s">
        <v>2086</v>
      </c>
      <c r="E3201" s="9" t="s">
        <v>277</v>
      </c>
      <c r="F3201" s="9" t="s">
        <v>277</v>
      </c>
      <c r="G3201" s="9" t="s">
        <v>277</v>
      </c>
      <c r="H3201" s="9" t="s">
        <v>277</v>
      </c>
      <c r="I3201" s="9" t="s">
        <v>277</v>
      </c>
      <c r="J3201" s="9" t="s">
        <v>277</v>
      </c>
      <c r="K3201" s="9" t="s">
        <v>277</v>
      </c>
      <c r="L3201" s="9">
        <v>135.60000000000036</v>
      </c>
      <c r="M3201" s="113">
        <v>651.85</v>
      </c>
      <c r="P3201" s="65">
        <f t="shared" si="84"/>
        <v>787.45000000000039</v>
      </c>
      <c r="R3201" t="s">
        <v>299</v>
      </c>
      <c r="V3201" s="61"/>
      <c r="W3201" s="61" t="s">
        <v>2297</v>
      </c>
    </row>
    <row r="3202" spans="1:23" ht="15">
      <c r="A3202" s="28" t="s">
        <v>758</v>
      </c>
      <c r="B3202" s="61" t="s">
        <v>2080</v>
      </c>
      <c r="E3202" s="9" t="s">
        <v>277</v>
      </c>
      <c r="F3202" s="9" t="s">
        <v>277</v>
      </c>
      <c r="G3202" s="9" t="s">
        <v>277</v>
      </c>
      <c r="H3202" s="9" t="s">
        <v>277</v>
      </c>
      <c r="I3202" s="9" t="s">
        <v>277</v>
      </c>
      <c r="J3202" s="9" t="s">
        <v>277</v>
      </c>
      <c r="K3202" s="9" t="s">
        <v>277</v>
      </c>
      <c r="L3202" s="9">
        <v>377.60000000000036</v>
      </c>
      <c r="M3202" s="65">
        <v>402.5</v>
      </c>
      <c r="P3202" s="65">
        <f t="shared" si="84"/>
        <v>780.10000000000036</v>
      </c>
      <c r="V3202" s="61"/>
      <c r="W3202" s="61"/>
    </row>
    <row r="3203" spans="1:23" ht="15">
      <c r="A3203" s="28" t="s">
        <v>759</v>
      </c>
      <c r="B3203" s="61" t="s">
        <v>2091</v>
      </c>
      <c r="E3203" s="9" t="s">
        <v>277</v>
      </c>
      <c r="F3203" s="9" t="s">
        <v>277</v>
      </c>
      <c r="G3203" s="9" t="s">
        <v>277</v>
      </c>
      <c r="H3203" s="9" t="s">
        <v>277</v>
      </c>
      <c r="I3203" s="9" t="s">
        <v>277</v>
      </c>
      <c r="J3203" s="9" t="s">
        <v>277</v>
      </c>
      <c r="K3203" s="9" t="s">
        <v>277</v>
      </c>
      <c r="L3203" s="9">
        <v>389.60000000000218</v>
      </c>
      <c r="M3203" s="65">
        <v>370.90000000000003</v>
      </c>
      <c r="P3203" s="65">
        <f t="shared" si="84"/>
        <v>760.50000000000227</v>
      </c>
    </row>
    <row r="3204" spans="1:23" ht="15">
      <c r="A3204" s="28" t="s">
        <v>760</v>
      </c>
      <c r="B3204" s="61" t="s">
        <v>2075</v>
      </c>
      <c r="E3204" s="9" t="s">
        <v>277</v>
      </c>
      <c r="F3204" s="9" t="s">
        <v>277</v>
      </c>
      <c r="G3204" s="9" t="s">
        <v>277</v>
      </c>
      <c r="H3204" s="9" t="s">
        <v>277</v>
      </c>
      <c r="I3204" s="9" t="s">
        <v>277</v>
      </c>
      <c r="J3204" s="9" t="s">
        <v>277</v>
      </c>
      <c r="K3204" s="9" t="s">
        <v>277</v>
      </c>
      <c r="L3204" s="9">
        <v>364.09999999999673</v>
      </c>
      <c r="M3204" s="65">
        <v>384.5</v>
      </c>
      <c r="P3204" s="65">
        <f t="shared" si="84"/>
        <v>748.59999999999673</v>
      </c>
      <c r="V3204" s="226"/>
      <c r="W3204" s="61"/>
    </row>
    <row r="3205" spans="1:23" ht="15">
      <c r="A3205" s="28" t="s">
        <v>761</v>
      </c>
      <c r="B3205" s="61" t="s">
        <v>2093</v>
      </c>
      <c r="E3205" s="9" t="s">
        <v>277</v>
      </c>
      <c r="F3205" s="9" t="s">
        <v>277</v>
      </c>
      <c r="G3205" s="9" t="s">
        <v>277</v>
      </c>
      <c r="H3205" s="9" t="s">
        <v>277</v>
      </c>
      <c r="I3205" s="9" t="s">
        <v>277</v>
      </c>
      <c r="J3205" s="9" t="s">
        <v>277</v>
      </c>
      <c r="K3205" s="9" t="s">
        <v>277</v>
      </c>
      <c r="L3205" s="9">
        <v>365.70000000000255</v>
      </c>
      <c r="M3205" s="65">
        <v>375</v>
      </c>
      <c r="P3205" s="65">
        <f t="shared" si="84"/>
        <v>740.70000000000255</v>
      </c>
      <c r="V3205" s="226"/>
      <c r="W3205" s="61"/>
    </row>
    <row r="3206" spans="1:23" ht="15">
      <c r="A3206" s="28" t="s">
        <v>762</v>
      </c>
      <c r="B3206" s="61" t="s">
        <v>157</v>
      </c>
      <c r="E3206" s="9" t="s">
        <v>277</v>
      </c>
      <c r="F3206" s="9" t="s">
        <v>277</v>
      </c>
      <c r="G3206" s="9">
        <v>136.4</v>
      </c>
      <c r="H3206" s="9">
        <v>123.80000000000109</v>
      </c>
      <c r="I3206" s="9">
        <v>470.80000000000109</v>
      </c>
      <c r="J3206" s="9" t="s">
        <v>277</v>
      </c>
      <c r="K3206" s="9" t="s">
        <v>277</v>
      </c>
      <c r="L3206" s="9" t="s">
        <v>277</v>
      </c>
      <c r="M3206" s="9" t="s">
        <v>277</v>
      </c>
      <c r="P3206" s="65">
        <f t="shared" ref="P3206:P3237" si="85">SUM(E3206:M3206)</f>
        <v>731.00000000000216</v>
      </c>
      <c r="U3206" s="181"/>
    </row>
    <row r="3207" spans="1:23" ht="15">
      <c r="A3207" s="28" t="s">
        <v>763</v>
      </c>
      <c r="B3207" s="61" t="s">
        <v>2077</v>
      </c>
      <c r="E3207" s="9" t="s">
        <v>277</v>
      </c>
      <c r="F3207" s="9" t="s">
        <v>277</v>
      </c>
      <c r="G3207" s="9" t="s">
        <v>277</v>
      </c>
      <c r="H3207" s="9" t="s">
        <v>277</v>
      </c>
      <c r="I3207" s="9" t="s">
        <v>277</v>
      </c>
      <c r="J3207" s="9" t="s">
        <v>277</v>
      </c>
      <c r="K3207" s="9" t="s">
        <v>277</v>
      </c>
      <c r="L3207" s="9">
        <v>459.49999999999818</v>
      </c>
      <c r="M3207" s="65">
        <v>263.5</v>
      </c>
      <c r="N3207" s="65"/>
      <c r="P3207" s="65">
        <f t="shared" si="85"/>
        <v>722.99999999999818</v>
      </c>
      <c r="V3207" s="61"/>
      <c r="W3207" s="61"/>
    </row>
    <row r="3208" spans="1:23" ht="15">
      <c r="A3208" s="28" t="s">
        <v>764</v>
      </c>
      <c r="B3208" s="61" t="s">
        <v>2097</v>
      </c>
      <c r="E3208" s="9" t="s">
        <v>277</v>
      </c>
      <c r="F3208" s="9" t="s">
        <v>277</v>
      </c>
      <c r="G3208" s="9" t="s">
        <v>277</v>
      </c>
      <c r="H3208" s="9" t="s">
        <v>277</v>
      </c>
      <c r="I3208" s="9" t="s">
        <v>277</v>
      </c>
      <c r="J3208" s="9" t="s">
        <v>277</v>
      </c>
      <c r="K3208" s="9" t="s">
        <v>277</v>
      </c>
      <c r="L3208" s="9">
        <v>304.49999999999818</v>
      </c>
      <c r="M3208" s="65">
        <v>413</v>
      </c>
      <c r="P3208" s="65">
        <f t="shared" si="85"/>
        <v>717.49999999999818</v>
      </c>
      <c r="V3208" s="61"/>
      <c r="W3208" s="61"/>
    </row>
    <row r="3209" spans="1:23" ht="15">
      <c r="A3209" s="28" t="s">
        <v>765</v>
      </c>
      <c r="B3209" s="181" t="s">
        <v>1266</v>
      </c>
      <c r="C3209" s="3"/>
      <c r="D3209" s="3"/>
      <c r="E3209" s="9" t="s">
        <v>277</v>
      </c>
      <c r="F3209" s="9" t="s">
        <v>277</v>
      </c>
      <c r="G3209" s="9" t="s">
        <v>277</v>
      </c>
      <c r="H3209" s="9" t="s">
        <v>277</v>
      </c>
      <c r="I3209" s="175">
        <v>713.49999999999818</v>
      </c>
      <c r="J3209" s="9" t="s">
        <v>277</v>
      </c>
      <c r="K3209" s="9" t="s">
        <v>277</v>
      </c>
      <c r="L3209" s="9" t="s">
        <v>277</v>
      </c>
      <c r="M3209" s="9" t="s">
        <v>277</v>
      </c>
      <c r="P3209" s="65">
        <f t="shared" si="85"/>
        <v>713.49999999999818</v>
      </c>
      <c r="R3209" t="s">
        <v>281</v>
      </c>
      <c r="V3209" s="61"/>
      <c r="W3209" s="61"/>
    </row>
    <row r="3210" spans="1:23" ht="15">
      <c r="A3210" s="28" t="s">
        <v>1857</v>
      </c>
      <c r="B3210" s="61" t="s">
        <v>2081</v>
      </c>
      <c r="E3210" s="9" t="s">
        <v>277</v>
      </c>
      <c r="F3210" s="9" t="s">
        <v>277</v>
      </c>
      <c r="G3210" s="9" t="s">
        <v>277</v>
      </c>
      <c r="H3210" s="9" t="s">
        <v>277</v>
      </c>
      <c r="I3210" s="9" t="s">
        <v>277</v>
      </c>
      <c r="J3210" s="9" t="s">
        <v>277</v>
      </c>
      <c r="K3210" s="9" t="s">
        <v>277</v>
      </c>
      <c r="L3210" s="9">
        <v>298.00000000000546</v>
      </c>
      <c r="M3210" s="65">
        <v>408.5</v>
      </c>
      <c r="P3210" s="65">
        <f t="shared" si="85"/>
        <v>706.50000000000546</v>
      </c>
      <c r="V3210" s="61"/>
      <c r="W3210" s="61"/>
    </row>
    <row r="3211" spans="1:23" ht="15">
      <c r="A3211" s="28" t="s">
        <v>2049</v>
      </c>
      <c r="B3211" s="61" t="s">
        <v>2082</v>
      </c>
      <c r="E3211" s="9" t="s">
        <v>277</v>
      </c>
      <c r="F3211" s="9" t="s">
        <v>277</v>
      </c>
      <c r="G3211" s="9" t="s">
        <v>277</v>
      </c>
      <c r="H3211" s="9" t="s">
        <v>277</v>
      </c>
      <c r="I3211" s="9" t="s">
        <v>277</v>
      </c>
      <c r="J3211" s="9" t="s">
        <v>277</v>
      </c>
      <c r="K3211" s="9" t="s">
        <v>277</v>
      </c>
      <c r="L3211" s="9">
        <v>350.60000000000218</v>
      </c>
      <c r="M3211" s="65">
        <v>337.7</v>
      </c>
      <c r="P3211" s="65">
        <f t="shared" si="85"/>
        <v>688.30000000000223</v>
      </c>
      <c r="V3211" s="61"/>
      <c r="W3211" s="61"/>
    </row>
    <row r="3212" spans="1:23" ht="15">
      <c r="A3212" s="28" t="s">
        <v>2050</v>
      </c>
      <c r="B3212" s="61" t="s">
        <v>2094</v>
      </c>
      <c r="E3212" s="9" t="s">
        <v>277</v>
      </c>
      <c r="F3212" s="9" t="s">
        <v>277</v>
      </c>
      <c r="G3212" s="9" t="s">
        <v>277</v>
      </c>
      <c r="H3212" s="9" t="s">
        <v>277</v>
      </c>
      <c r="I3212" s="9" t="s">
        <v>277</v>
      </c>
      <c r="J3212" s="9" t="s">
        <v>277</v>
      </c>
      <c r="K3212" s="9" t="s">
        <v>277</v>
      </c>
      <c r="L3212" s="9">
        <v>333.60000000000036</v>
      </c>
      <c r="M3212" s="65">
        <v>342</v>
      </c>
      <c r="P3212" s="65">
        <f t="shared" si="85"/>
        <v>675.60000000000036</v>
      </c>
      <c r="V3212" s="226"/>
      <c r="W3212" s="61"/>
    </row>
    <row r="3213" spans="1:23" ht="15">
      <c r="A3213" s="28" t="s">
        <v>2051</v>
      </c>
      <c r="B3213" s="61" t="s">
        <v>2527</v>
      </c>
      <c r="C3213" s="3"/>
      <c r="D3213" s="3"/>
      <c r="E3213" s="9" t="s">
        <v>277</v>
      </c>
      <c r="F3213" s="9" t="s">
        <v>277</v>
      </c>
      <c r="G3213" s="9" t="s">
        <v>277</v>
      </c>
      <c r="H3213" s="9" t="s">
        <v>277</v>
      </c>
      <c r="I3213" s="9" t="s">
        <v>277</v>
      </c>
      <c r="J3213" s="9" t="s">
        <v>277</v>
      </c>
      <c r="K3213" s="9" t="s">
        <v>277</v>
      </c>
      <c r="L3213" s="9" t="s">
        <v>277</v>
      </c>
      <c r="M3213" s="112">
        <v>655.7</v>
      </c>
      <c r="N3213" s="65"/>
      <c r="P3213" s="65">
        <f t="shared" si="85"/>
        <v>655.7</v>
      </c>
      <c r="R3213" t="s">
        <v>280</v>
      </c>
      <c r="U3213" t="s">
        <v>1362</v>
      </c>
      <c r="V3213" s="61"/>
      <c r="W3213" s="61"/>
    </row>
    <row r="3214" spans="1:23" ht="15">
      <c r="A3214" s="28" t="s">
        <v>2052</v>
      </c>
      <c r="B3214" s="61" t="s">
        <v>2083</v>
      </c>
      <c r="E3214" s="9" t="s">
        <v>277</v>
      </c>
      <c r="F3214" s="9" t="s">
        <v>277</v>
      </c>
      <c r="G3214" s="9" t="s">
        <v>277</v>
      </c>
      <c r="H3214" s="9" t="s">
        <v>277</v>
      </c>
      <c r="I3214" s="9" t="s">
        <v>277</v>
      </c>
      <c r="J3214" s="9" t="s">
        <v>277</v>
      </c>
      <c r="K3214" s="9" t="s">
        <v>277</v>
      </c>
      <c r="L3214" s="9">
        <v>329.50000000000364</v>
      </c>
      <c r="M3214" s="65">
        <v>308.8</v>
      </c>
      <c r="P3214" s="65">
        <f t="shared" si="85"/>
        <v>638.30000000000359</v>
      </c>
      <c r="V3214" s="61"/>
      <c r="W3214" s="61"/>
    </row>
    <row r="3215" spans="1:23" ht="15">
      <c r="A3215" s="28" t="s">
        <v>2053</v>
      </c>
      <c r="B3215" s="61" t="s">
        <v>611</v>
      </c>
      <c r="E3215" s="9" t="s">
        <v>277</v>
      </c>
      <c r="F3215" s="9" t="s">
        <v>277</v>
      </c>
      <c r="G3215" s="9" t="s">
        <v>277</v>
      </c>
      <c r="H3215" s="9">
        <v>118.50000000000182</v>
      </c>
      <c r="I3215" s="9">
        <v>510.59999999999854</v>
      </c>
      <c r="J3215" s="9" t="s">
        <v>277</v>
      </c>
      <c r="K3215" s="9" t="s">
        <v>277</v>
      </c>
      <c r="L3215" s="9" t="s">
        <v>277</v>
      </c>
      <c r="M3215" s="9" t="s">
        <v>277</v>
      </c>
      <c r="P3215" s="65">
        <f t="shared" si="85"/>
        <v>629.10000000000036</v>
      </c>
      <c r="V3215" s="181"/>
      <c r="W3215" s="61"/>
    </row>
    <row r="3216" spans="1:23" ht="15">
      <c r="A3216" s="28" t="s">
        <v>2054</v>
      </c>
      <c r="B3216" s="170" t="s">
        <v>1274</v>
      </c>
      <c r="C3216" s="3"/>
      <c r="D3216" s="3"/>
      <c r="E3216" s="9" t="s">
        <v>277</v>
      </c>
      <c r="F3216" s="9" t="s">
        <v>277</v>
      </c>
      <c r="G3216" s="9" t="s">
        <v>277</v>
      </c>
      <c r="H3216" s="9" t="s">
        <v>277</v>
      </c>
      <c r="I3216" s="9">
        <v>618.39999999999964</v>
      </c>
      <c r="J3216" s="9" t="s">
        <v>277</v>
      </c>
      <c r="K3216" s="9" t="s">
        <v>277</v>
      </c>
      <c r="L3216" s="9" t="s">
        <v>277</v>
      </c>
      <c r="M3216" s="9" t="s">
        <v>277</v>
      </c>
      <c r="P3216" s="65">
        <f t="shared" si="85"/>
        <v>618.39999999999964</v>
      </c>
      <c r="V3216" s="181"/>
      <c r="W3216" s="61"/>
    </row>
    <row r="3217" spans="1:16" ht="15">
      <c r="A3217" s="28" t="s">
        <v>2055</v>
      </c>
      <c r="B3217" s="61" t="s">
        <v>2095</v>
      </c>
      <c r="E3217" s="9" t="s">
        <v>277</v>
      </c>
      <c r="F3217" s="9" t="s">
        <v>277</v>
      </c>
      <c r="G3217" s="9" t="s">
        <v>277</v>
      </c>
      <c r="H3217" s="9" t="s">
        <v>277</v>
      </c>
      <c r="I3217" s="9" t="s">
        <v>277</v>
      </c>
      <c r="J3217" s="9" t="s">
        <v>277</v>
      </c>
      <c r="K3217" s="9" t="s">
        <v>277</v>
      </c>
      <c r="L3217" s="9">
        <v>285.69999999999527</v>
      </c>
      <c r="M3217" s="65">
        <v>320.8</v>
      </c>
      <c r="P3217" s="65">
        <f t="shared" si="85"/>
        <v>606.49999999999523</v>
      </c>
    </row>
    <row r="3218" spans="1:16" ht="15">
      <c r="A3218" s="28" t="s">
        <v>2056</v>
      </c>
      <c r="B3218" s="61" t="s">
        <v>2078</v>
      </c>
      <c r="E3218" s="9" t="s">
        <v>277</v>
      </c>
      <c r="F3218" s="9" t="s">
        <v>277</v>
      </c>
      <c r="G3218" s="9" t="s">
        <v>277</v>
      </c>
      <c r="H3218" s="9" t="s">
        <v>277</v>
      </c>
      <c r="I3218" s="9" t="s">
        <v>277</v>
      </c>
      <c r="J3218" s="9" t="s">
        <v>277</v>
      </c>
      <c r="K3218" s="9" t="s">
        <v>277</v>
      </c>
      <c r="L3218" s="9">
        <v>254.39999999999964</v>
      </c>
      <c r="M3218" s="65">
        <v>333.20000000000005</v>
      </c>
      <c r="P3218" s="65">
        <f t="shared" si="85"/>
        <v>587.59999999999968</v>
      </c>
    </row>
    <row r="3219" spans="1:16" ht="15">
      <c r="A3219" s="28" t="s">
        <v>2057</v>
      </c>
      <c r="B3219" s="61" t="s">
        <v>2076</v>
      </c>
      <c r="E3219" s="9" t="s">
        <v>277</v>
      </c>
      <c r="F3219" s="9" t="s">
        <v>277</v>
      </c>
      <c r="G3219" s="9" t="s">
        <v>277</v>
      </c>
      <c r="H3219" s="9" t="s">
        <v>277</v>
      </c>
      <c r="I3219" s="9" t="s">
        <v>277</v>
      </c>
      <c r="J3219" s="9" t="s">
        <v>277</v>
      </c>
      <c r="K3219" s="9" t="s">
        <v>277</v>
      </c>
      <c r="L3219" s="9">
        <v>168.00000000000091</v>
      </c>
      <c r="M3219" s="65">
        <v>392.3</v>
      </c>
      <c r="P3219" s="65">
        <f t="shared" si="85"/>
        <v>560.30000000000086</v>
      </c>
    </row>
    <row r="3220" spans="1:16" ht="15">
      <c r="A3220" s="28" t="s">
        <v>2058</v>
      </c>
      <c r="B3220" s="61" t="s">
        <v>2084</v>
      </c>
      <c r="E3220" s="9" t="s">
        <v>277</v>
      </c>
      <c r="F3220" s="9" t="s">
        <v>277</v>
      </c>
      <c r="G3220" s="9" t="s">
        <v>277</v>
      </c>
      <c r="H3220" s="9" t="s">
        <v>277</v>
      </c>
      <c r="I3220" s="9" t="s">
        <v>277</v>
      </c>
      <c r="J3220" s="9" t="s">
        <v>277</v>
      </c>
      <c r="K3220" s="9" t="s">
        <v>277</v>
      </c>
      <c r="L3220" s="9">
        <v>66.300000000000182</v>
      </c>
      <c r="M3220" s="65">
        <v>491.20000000000005</v>
      </c>
      <c r="N3220" s="65"/>
      <c r="P3220" s="65">
        <f t="shared" si="85"/>
        <v>557.50000000000023</v>
      </c>
    </row>
    <row r="3221" spans="1:16" ht="15">
      <c r="A3221" s="28" t="s">
        <v>2059</v>
      </c>
      <c r="B3221" s="61" t="s">
        <v>2085</v>
      </c>
      <c r="E3221" s="9" t="s">
        <v>277</v>
      </c>
      <c r="F3221" s="9" t="s">
        <v>277</v>
      </c>
      <c r="G3221" s="9" t="s">
        <v>277</v>
      </c>
      <c r="H3221" s="9" t="s">
        <v>277</v>
      </c>
      <c r="I3221" s="9" t="s">
        <v>277</v>
      </c>
      <c r="J3221" s="9" t="s">
        <v>277</v>
      </c>
      <c r="K3221" s="9" t="s">
        <v>277</v>
      </c>
      <c r="L3221" s="9">
        <v>231.19999999999891</v>
      </c>
      <c r="M3221" s="65">
        <v>312.5</v>
      </c>
      <c r="P3221" s="65">
        <f t="shared" si="85"/>
        <v>543.69999999999891</v>
      </c>
    </row>
    <row r="3222" spans="1:16" ht="15">
      <c r="A3222" s="28" t="s">
        <v>2060</v>
      </c>
      <c r="B3222" s="61" t="s">
        <v>2504</v>
      </c>
      <c r="C3222" s="3"/>
      <c r="D3222" s="3"/>
      <c r="E3222" s="9" t="s">
        <v>277</v>
      </c>
      <c r="F3222" s="9" t="s">
        <v>277</v>
      </c>
      <c r="G3222" s="9" t="s">
        <v>277</v>
      </c>
      <c r="H3222" s="9" t="s">
        <v>277</v>
      </c>
      <c r="I3222" s="9" t="s">
        <v>277</v>
      </c>
      <c r="J3222" s="9" t="s">
        <v>277</v>
      </c>
      <c r="K3222" s="9" t="s">
        <v>277</v>
      </c>
      <c r="L3222" s="9" t="s">
        <v>277</v>
      </c>
      <c r="M3222" s="65">
        <v>535.79999999999995</v>
      </c>
      <c r="N3222" s="65"/>
      <c r="P3222" s="65">
        <f t="shared" si="85"/>
        <v>535.79999999999995</v>
      </c>
    </row>
    <row r="3223" spans="1:16" ht="15">
      <c r="A3223" s="28" t="s">
        <v>2061</v>
      </c>
      <c r="B3223" s="61" t="s">
        <v>2510</v>
      </c>
      <c r="C3223" s="3"/>
      <c r="D3223" s="3"/>
      <c r="E3223" s="9" t="s">
        <v>277</v>
      </c>
      <c r="F3223" s="9" t="s">
        <v>277</v>
      </c>
      <c r="G3223" s="9" t="s">
        <v>277</v>
      </c>
      <c r="H3223" s="9" t="s">
        <v>277</v>
      </c>
      <c r="I3223" s="9" t="s">
        <v>277</v>
      </c>
      <c r="J3223" s="9" t="s">
        <v>277</v>
      </c>
      <c r="K3223" s="9" t="s">
        <v>277</v>
      </c>
      <c r="L3223" s="9" t="s">
        <v>277</v>
      </c>
      <c r="M3223" s="65">
        <v>527.29999999999995</v>
      </c>
      <c r="N3223" s="65"/>
      <c r="P3223" s="65">
        <f t="shared" si="85"/>
        <v>527.29999999999995</v>
      </c>
    </row>
    <row r="3224" spans="1:16" ht="15">
      <c r="A3224" s="28" t="s">
        <v>2062</v>
      </c>
      <c r="B3224" s="61" t="s">
        <v>2507</v>
      </c>
      <c r="C3224" s="3"/>
      <c r="D3224" s="3"/>
      <c r="E3224" s="9" t="s">
        <v>277</v>
      </c>
      <c r="F3224" s="9" t="s">
        <v>277</v>
      </c>
      <c r="G3224" s="9" t="s">
        <v>277</v>
      </c>
      <c r="H3224" s="9" t="s">
        <v>277</v>
      </c>
      <c r="I3224" s="9" t="s">
        <v>277</v>
      </c>
      <c r="J3224" s="9" t="s">
        <v>277</v>
      </c>
      <c r="K3224" s="9" t="s">
        <v>277</v>
      </c>
      <c r="L3224" s="9" t="s">
        <v>277</v>
      </c>
      <c r="M3224" s="65">
        <v>524.5</v>
      </c>
      <c r="N3224" s="65"/>
      <c r="P3224" s="65">
        <f t="shared" si="85"/>
        <v>524.5</v>
      </c>
    </row>
    <row r="3225" spans="1:16" ht="15">
      <c r="A3225" s="28" t="s">
        <v>2063</v>
      </c>
      <c r="B3225" s="61" t="s">
        <v>2520</v>
      </c>
      <c r="C3225" s="3"/>
      <c r="D3225" s="3"/>
      <c r="E3225" s="9" t="s">
        <v>277</v>
      </c>
      <c r="F3225" s="9" t="s">
        <v>277</v>
      </c>
      <c r="G3225" s="9" t="s">
        <v>277</v>
      </c>
      <c r="H3225" s="9" t="s">
        <v>277</v>
      </c>
      <c r="I3225" s="9" t="s">
        <v>277</v>
      </c>
      <c r="J3225" s="9" t="s">
        <v>277</v>
      </c>
      <c r="K3225" s="9" t="s">
        <v>277</v>
      </c>
      <c r="L3225" s="9" t="s">
        <v>277</v>
      </c>
      <c r="M3225" s="65">
        <v>517.70000000000005</v>
      </c>
      <c r="N3225" s="65"/>
      <c r="P3225" s="65">
        <f t="shared" si="85"/>
        <v>517.70000000000005</v>
      </c>
    </row>
    <row r="3226" spans="1:16" ht="15">
      <c r="A3226" s="28" t="s">
        <v>2064</v>
      </c>
      <c r="B3226" s="61" t="s">
        <v>2525</v>
      </c>
      <c r="C3226" s="3"/>
      <c r="D3226" s="3"/>
      <c r="E3226" s="9" t="s">
        <v>277</v>
      </c>
      <c r="F3226" s="9" t="s">
        <v>277</v>
      </c>
      <c r="G3226" s="9" t="s">
        <v>277</v>
      </c>
      <c r="H3226" s="9" t="s">
        <v>277</v>
      </c>
      <c r="I3226" s="9" t="s">
        <v>277</v>
      </c>
      <c r="J3226" s="9" t="s">
        <v>277</v>
      </c>
      <c r="K3226" s="9" t="s">
        <v>277</v>
      </c>
      <c r="L3226" s="9" t="s">
        <v>277</v>
      </c>
      <c r="M3226" s="65">
        <v>495.79999999999995</v>
      </c>
      <c r="N3226" s="65"/>
      <c r="P3226" s="65">
        <f t="shared" si="85"/>
        <v>495.79999999999995</v>
      </c>
    </row>
    <row r="3227" spans="1:16" ht="15">
      <c r="A3227" s="28" t="s">
        <v>2065</v>
      </c>
      <c r="B3227" s="226" t="s">
        <v>2074</v>
      </c>
      <c r="E3227" s="9" t="s">
        <v>277</v>
      </c>
      <c r="F3227" s="9" t="s">
        <v>277</v>
      </c>
      <c r="G3227" s="9" t="s">
        <v>277</v>
      </c>
      <c r="H3227" s="9" t="s">
        <v>277</v>
      </c>
      <c r="I3227" s="9" t="s">
        <v>277</v>
      </c>
      <c r="J3227" s="9" t="s">
        <v>277</v>
      </c>
      <c r="K3227" s="9" t="s">
        <v>277</v>
      </c>
      <c r="L3227" s="9">
        <v>93.099999999998545</v>
      </c>
      <c r="M3227" s="65">
        <v>400</v>
      </c>
      <c r="P3227" s="65">
        <f t="shared" si="85"/>
        <v>493.09999999999854</v>
      </c>
    </row>
    <row r="3228" spans="1:16" ht="15">
      <c r="A3228" s="28" t="s">
        <v>2066</v>
      </c>
      <c r="B3228" s="61" t="s">
        <v>2625</v>
      </c>
      <c r="C3228" s="3"/>
      <c r="D3228" s="3"/>
      <c r="E3228" s="9" t="s">
        <v>277</v>
      </c>
      <c r="F3228" s="9" t="s">
        <v>277</v>
      </c>
      <c r="G3228" s="9" t="s">
        <v>277</v>
      </c>
      <c r="H3228" s="9" t="s">
        <v>277</v>
      </c>
      <c r="I3228" s="9" t="s">
        <v>277</v>
      </c>
      <c r="J3228" s="9" t="s">
        <v>277</v>
      </c>
      <c r="K3228" s="9" t="s">
        <v>277</v>
      </c>
      <c r="L3228" s="9" t="s">
        <v>277</v>
      </c>
      <c r="M3228" s="65">
        <v>492.5</v>
      </c>
      <c r="N3228" s="65"/>
      <c r="P3228" s="65">
        <f t="shared" si="85"/>
        <v>492.5</v>
      </c>
    </row>
    <row r="3229" spans="1:16" ht="15">
      <c r="A3229" s="28" t="s">
        <v>2067</v>
      </c>
      <c r="B3229" s="61" t="s">
        <v>2515</v>
      </c>
      <c r="C3229" s="3"/>
      <c r="D3229" s="3"/>
      <c r="E3229" s="9" t="s">
        <v>277</v>
      </c>
      <c r="F3229" s="9" t="s">
        <v>277</v>
      </c>
      <c r="G3229" s="9" t="s">
        <v>277</v>
      </c>
      <c r="H3229" s="9" t="s">
        <v>277</v>
      </c>
      <c r="I3229" s="9" t="s">
        <v>277</v>
      </c>
      <c r="J3229" s="9" t="s">
        <v>277</v>
      </c>
      <c r="K3229" s="9" t="s">
        <v>277</v>
      </c>
      <c r="L3229" s="9" t="s">
        <v>277</v>
      </c>
      <c r="M3229" s="65">
        <v>490.2</v>
      </c>
      <c r="N3229" s="65"/>
      <c r="P3229" s="65">
        <f t="shared" si="85"/>
        <v>490.2</v>
      </c>
    </row>
    <row r="3230" spans="1:16" ht="15">
      <c r="A3230" s="28" t="s">
        <v>2068</v>
      </c>
      <c r="B3230" s="226" t="s">
        <v>1594</v>
      </c>
      <c r="E3230" s="9" t="s">
        <v>277</v>
      </c>
      <c r="F3230" s="9" t="s">
        <v>277</v>
      </c>
      <c r="G3230" s="9" t="s">
        <v>277</v>
      </c>
      <c r="H3230" s="9" t="s">
        <v>277</v>
      </c>
      <c r="I3230" s="9" t="s">
        <v>277</v>
      </c>
      <c r="J3230" s="9" t="s">
        <v>277</v>
      </c>
      <c r="K3230" s="9">
        <v>481.09999999999945</v>
      </c>
      <c r="L3230" s="9" t="s">
        <v>277</v>
      </c>
      <c r="M3230" s="9" t="s">
        <v>277</v>
      </c>
      <c r="P3230" s="65">
        <f t="shared" si="85"/>
        <v>481.09999999999945</v>
      </c>
    </row>
    <row r="3231" spans="1:16" ht="15">
      <c r="A3231" s="28" t="s">
        <v>2069</v>
      </c>
      <c r="B3231" s="61" t="s">
        <v>2519</v>
      </c>
      <c r="C3231" s="3"/>
      <c r="D3231" s="3"/>
      <c r="E3231" s="9" t="s">
        <v>277</v>
      </c>
      <c r="F3231" s="9" t="s">
        <v>277</v>
      </c>
      <c r="G3231" s="9" t="s">
        <v>277</v>
      </c>
      <c r="H3231" s="9" t="s">
        <v>277</v>
      </c>
      <c r="I3231" s="9" t="s">
        <v>277</v>
      </c>
      <c r="J3231" s="9" t="s">
        <v>277</v>
      </c>
      <c r="K3231" s="9" t="s">
        <v>277</v>
      </c>
      <c r="L3231" s="9" t="s">
        <v>277</v>
      </c>
      <c r="M3231" s="65">
        <v>469.6</v>
      </c>
      <c r="N3231" s="65"/>
      <c r="P3231" s="65">
        <f t="shared" si="85"/>
        <v>469.6</v>
      </c>
    </row>
    <row r="3232" spans="1:16" ht="15">
      <c r="A3232" s="28" t="s">
        <v>2070</v>
      </c>
      <c r="B3232" s="61" t="s">
        <v>2532</v>
      </c>
      <c r="C3232" s="3"/>
      <c r="D3232" s="3"/>
      <c r="E3232" s="9" t="s">
        <v>277</v>
      </c>
      <c r="F3232" s="9" t="s">
        <v>277</v>
      </c>
      <c r="G3232" s="9" t="s">
        <v>277</v>
      </c>
      <c r="H3232" s="9" t="s">
        <v>277</v>
      </c>
      <c r="I3232" s="9" t="s">
        <v>277</v>
      </c>
      <c r="J3232" s="9" t="s">
        <v>277</v>
      </c>
      <c r="K3232" s="9" t="s">
        <v>277</v>
      </c>
      <c r="L3232" s="9" t="s">
        <v>277</v>
      </c>
      <c r="M3232" s="65">
        <v>467.8</v>
      </c>
      <c r="N3232" s="65"/>
      <c r="P3232" s="65">
        <f t="shared" si="85"/>
        <v>467.8</v>
      </c>
    </row>
    <row r="3233" spans="1:16" ht="15">
      <c r="A3233" s="28" t="s">
        <v>2071</v>
      </c>
      <c r="B3233" s="170" t="s">
        <v>1294</v>
      </c>
      <c r="C3233" s="3"/>
      <c r="D3233" s="3"/>
      <c r="E3233" s="9" t="s">
        <v>277</v>
      </c>
      <c r="F3233" s="9" t="s">
        <v>277</v>
      </c>
      <c r="G3233" s="9" t="s">
        <v>277</v>
      </c>
      <c r="H3233" s="9" t="s">
        <v>277</v>
      </c>
      <c r="I3233" s="9">
        <v>452.80000000000109</v>
      </c>
      <c r="J3233" s="9" t="s">
        <v>277</v>
      </c>
      <c r="K3233" s="9" t="s">
        <v>277</v>
      </c>
      <c r="L3233" s="9" t="s">
        <v>277</v>
      </c>
      <c r="M3233" s="9" t="s">
        <v>277</v>
      </c>
      <c r="P3233" s="65">
        <f t="shared" si="85"/>
        <v>452.80000000000109</v>
      </c>
    </row>
    <row r="3234" spans="1:16" ht="15">
      <c r="A3234" s="28" t="s">
        <v>2072</v>
      </c>
      <c r="B3234" s="61" t="s">
        <v>2612</v>
      </c>
      <c r="C3234" s="3"/>
      <c r="D3234" s="3"/>
      <c r="E3234" s="9" t="s">
        <v>277</v>
      </c>
      <c r="F3234" s="9" t="s">
        <v>277</v>
      </c>
      <c r="G3234" s="9" t="s">
        <v>277</v>
      </c>
      <c r="H3234" s="9" t="s">
        <v>277</v>
      </c>
      <c r="I3234" s="9" t="s">
        <v>277</v>
      </c>
      <c r="J3234" s="9" t="s">
        <v>277</v>
      </c>
      <c r="K3234" s="9" t="s">
        <v>277</v>
      </c>
      <c r="L3234" s="9" t="s">
        <v>277</v>
      </c>
      <c r="M3234" s="65">
        <v>451.2</v>
      </c>
      <c r="N3234" s="65"/>
      <c r="P3234" s="65">
        <f t="shared" si="85"/>
        <v>451.2</v>
      </c>
    </row>
    <row r="3235" spans="1:16" ht="15">
      <c r="A3235" s="28" t="s">
        <v>2149</v>
      </c>
      <c r="B3235" s="170" t="s">
        <v>1273</v>
      </c>
      <c r="C3235" s="3"/>
      <c r="D3235" s="3"/>
      <c r="E3235" s="9" t="s">
        <v>277</v>
      </c>
      <c r="F3235" s="9" t="s">
        <v>277</v>
      </c>
      <c r="G3235" s="9" t="s">
        <v>277</v>
      </c>
      <c r="H3235" s="9" t="s">
        <v>277</v>
      </c>
      <c r="I3235" s="9">
        <v>447.80000000000109</v>
      </c>
      <c r="J3235" s="9" t="s">
        <v>277</v>
      </c>
      <c r="K3235" s="9" t="s">
        <v>277</v>
      </c>
      <c r="L3235" s="9" t="s">
        <v>277</v>
      </c>
      <c r="M3235" s="9" t="s">
        <v>277</v>
      </c>
      <c r="P3235" s="65">
        <f t="shared" si="85"/>
        <v>447.80000000000109</v>
      </c>
    </row>
    <row r="3236" spans="1:16" ht="15">
      <c r="A3236" s="28" t="s">
        <v>2150</v>
      </c>
      <c r="B3236" s="61" t="s">
        <v>2523</v>
      </c>
      <c r="C3236" s="3"/>
      <c r="D3236" s="3"/>
      <c r="E3236" s="9" t="s">
        <v>277</v>
      </c>
      <c r="F3236" s="9" t="s">
        <v>277</v>
      </c>
      <c r="G3236" s="9" t="s">
        <v>277</v>
      </c>
      <c r="H3236" s="9" t="s">
        <v>277</v>
      </c>
      <c r="I3236" s="9" t="s">
        <v>277</v>
      </c>
      <c r="J3236" s="9" t="s">
        <v>277</v>
      </c>
      <c r="K3236" s="9" t="s">
        <v>277</v>
      </c>
      <c r="L3236" s="9" t="s">
        <v>277</v>
      </c>
      <c r="M3236" s="65">
        <v>430.9</v>
      </c>
      <c r="N3236" s="65"/>
      <c r="P3236" s="65">
        <f t="shared" si="85"/>
        <v>430.9</v>
      </c>
    </row>
    <row r="3237" spans="1:16" ht="15">
      <c r="A3237" s="28" t="s">
        <v>2151</v>
      </c>
      <c r="B3237" s="61" t="s">
        <v>2517</v>
      </c>
      <c r="C3237" s="3"/>
      <c r="D3237" s="3"/>
      <c r="E3237" s="9" t="s">
        <v>277</v>
      </c>
      <c r="F3237" s="9" t="s">
        <v>277</v>
      </c>
      <c r="G3237" s="9" t="s">
        <v>277</v>
      </c>
      <c r="H3237" s="9" t="s">
        <v>277</v>
      </c>
      <c r="I3237" s="9" t="s">
        <v>277</v>
      </c>
      <c r="J3237" s="9" t="s">
        <v>277</v>
      </c>
      <c r="K3237" s="9" t="s">
        <v>277</v>
      </c>
      <c r="L3237" s="9" t="s">
        <v>277</v>
      </c>
      <c r="M3237" s="65">
        <v>424.2</v>
      </c>
      <c r="N3237" s="65"/>
      <c r="P3237" s="65">
        <f t="shared" si="85"/>
        <v>424.2</v>
      </c>
    </row>
    <row r="3238" spans="1:16" ht="15">
      <c r="A3238" s="238" t="s">
        <v>2480</v>
      </c>
      <c r="B3238" s="226" t="s">
        <v>1616</v>
      </c>
      <c r="E3238" s="9" t="s">
        <v>277</v>
      </c>
      <c r="F3238" s="9" t="s">
        <v>277</v>
      </c>
      <c r="G3238" s="9" t="s">
        <v>277</v>
      </c>
      <c r="H3238" s="9" t="s">
        <v>277</v>
      </c>
      <c r="I3238" s="9" t="s">
        <v>277</v>
      </c>
      <c r="J3238" s="9" t="s">
        <v>277</v>
      </c>
      <c r="K3238" s="9">
        <v>239.699999999998</v>
      </c>
      <c r="L3238" s="9">
        <v>184.00000000000273</v>
      </c>
      <c r="M3238" s="9" t="s">
        <v>277</v>
      </c>
      <c r="P3238" s="65">
        <f t="shared" ref="P3238:P3268" si="86">SUM(E3238:M3238)</f>
        <v>423.70000000000073</v>
      </c>
    </row>
    <row r="3239" spans="1:16" ht="15">
      <c r="A3239" s="238" t="s">
        <v>2481</v>
      </c>
      <c r="B3239" s="61" t="s">
        <v>2516</v>
      </c>
      <c r="C3239" s="3"/>
      <c r="D3239" s="3"/>
      <c r="E3239" s="9" t="s">
        <v>277</v>
      </c>
      <c r="F3239" s="9" t="s">
        <v>277</v>
      </c>
      <c r="G3239" s="9" t="s">
        <v>277</v>
      </c>
      <c r="H3239" s="9" t="s">
        <v>277</v>
      </c>
      <c r="I3239" s="9" t="s">
        <v>277</v>
      </c>
      <c r="J3239" s="9" t="s">
        <v>277</v>
      </c>
      <c r="K3239" s="9" t="s">
        <v>277</v>
      </c>
      <c r="L3239" s="9" t="s">
        <v>277</v>
      </c>
      <c r="M3239" s="65">
        <v>422.1</v>
      </c>
      <c r="N3239" s="65"/>
      <c r="P3239" s="65">
        <f t="shared" si="86"/>
        <v>422.1</v>
      </c>
    </row>
    <row r="3240" spans="1:16" ht="15">
      <c r="A3240" s="238" t="s">
        <v>2482</v>
      </c>
      <c r="B3240" s="61" t="s">
        <v>2508</v>
      </c>
      <c r="C3240" s="3"/>
      <c r="D3240" s="3"/>
      <c r="E3240" s="9" t="s">
        <v>277</v>
      </c>
      <c r="F3240" s="9" t="s">
        <v>277</v>
      </c>
      <c r="G3240" s="9" t="s">
        <v>277</v>
      </c>
      <c r="H3240" s="9" t="s">
        <v>277</v>
      </c>
      <c r="I3240" s="9" t="s">
        <v>277</v>
      </c>
      <c r="J3240" s="9" t="s">
        <v>277</v>
      </c>
      <c r="K3240" s="9" t="s">
        <v>277</v>
      </c>
      <c r="L3240" s="9" t="s">
        <v>277</v>
      </c>
      <c r="M3240" s="65">
        <v>413.50000000000006</v>
      </c>
      <c r="N3240" s="65"/>
      <c r="P3240" s="65">
        <f t="shared" si="86"/>
        <v>413.50000000000006</v>
      </c>
    </row>
    <row r="3241" spans="1:16" ht="15">
      <c r="A3241" s="238" t="s">
        <v>2483</v>
      </c>
      <c r="B3241" s="61" t="s">
        <v>2514</v>
      </c>
      <c r="C3241" s="3"/>
      <c r="D3241" s="3"/>
      <c r="E3241" s="9" t="s">
        <v>277</v>
      </c>
      <c r="F3241" s="9" t="s">
        <v>277</v>
      </c>
      <c r="G3241" s="9" t="s">
        <v>277</v>
      </c>
      <c r="H3241" s="9" t="s">
        <v>277</v>
      </c>
      <c r="I3241" s="9" t="s">
        <v>277</v>
      </c>
      <c r="J3241" s="9" t="s">
        <v>277</v>
      </c>
      <c r="K3241" s="9" t="s">
        <v>277</v>
      </c>
      <c r="L3241" s="9" t="s">
        <v>277</v>
      </c>
      <c r="M3241" s="65">
        <v>400.3</v>
      </c>
      <c r="N3241" s="65"/>
      <c r="P3241" s="65">
        <f t="shared" si="86"/>
        <v>400.3</v>
      </c>
    </row>
    <row r="3242" spans="1:16" ht="15">
      <c r="A3242" s="238" t="s">
        <v>2484</v>
      </c>
      <c r="B3242" s="170" t="s">
        <v>1275</v>
      </c>
      <c r="C3242" s="3"/>
      <c r="D3242" s="3"/>
      <c r="E3242" s="9" t="s">
        <v>277</v>
      </c>
      <c r="F3242" s="9" t="s">
        <v>277</v>
      </c>
      <c r="G3242" s="9" t="s">
        <v>277</v>
      </c>
      <c r="H3242" s="9" t="s">
        <v>277</v>
      </c>
      <c r="I3242" s="9">
        <v>399.79999999999927</v>
      </c>
      <c r="J3242" s="9" t="s">
        <v>277</v>
      </c>
      <c r="K3242" s="9" t="s">
        <v>277</v>
      </c>
      <c r="L3242" s="9" t="s">
        <v>277</v>
      </c>
      <c r="M3242" s="9" t="s">
        <v>277</v>
      </c>
      <c r="P3242" s="65">
        <f t="shared" si="86"/>
        <v>399.79999999999927</v>
      </c>
    </row>
    <row r="3243" spans="1:16" ht="15">
      <c r="A3243" s="238" t="s">
        <v>2485</v>
      </c>
      <c r="B3243" s="61" t="s">
        <v>2511</v>
      </c>
      <c r="C3243" s="3"/>
      <c r="D3243" s="3"/>
      <c r="E3243" s="9" t="s">
        <v>277</v>
      </c>
      <c r="F3243" s="9" t="s">
        <v>277</v>
      </c>
      <c r="G3243" s="9" t="s">
        <v>277</v>
      </c>
      <c r="H3243" s="9" t="s">
        <v>277</v>
      </c>
      <c r="I3243" s="9" t="s">
        <v>277</v>
      </c>
      <c r="J3243" s="9" t="s">
        <v>277</v>
      </c>
      <c r="K3243" s="9" t="s">
        <v>277</v>
      </c>
      <c r="L3243" s="9" t="s">
        <v>277</v>
      </c>
      <c r="M3243" s="65">
        <v>392.8</v>
      </c>
      <c r="N3243" s="65"/>
      <c r="P3243" s="65">
        <f t="shared" si="86"/>
        <v>392.8</v>
      </c>
    </row>
    <row r="3244" spans="1:16" ht="15">
      <c r="A3244" s="238" t="s">
        <v>2486</v>
      </c>
      <c r="B3244" s="61" t="s">
        <v>2506</v>
      </c>
      <c r="C3244" s="3"/>
      <c r="D3244" s="3"/>
      <c r="E3244" s="9" t="s">
        <v>277</v>
      </c>
      <c r="F3244" s="9" t="s">
        <v>277</v>
      </c>
      <c r="G3244" s="9" t="s">
        <v>277</v>
      </c>
      <c r="H3244" s="9" t="s">
        <v>277</v>
      </c>
      <c r="I3244" s="9" t="s">
        <v>277</v>
      </c>
      <c r="J3244" s="9" t="s">
        <v>277</v>
      </c>
      <c r="K3244" s="9" t="s">
        <v>277</v>
      </c>
      <c r="L3244" s="9" t="s">
        <v>277</v>
      </c>
      <c r="M3244" s="65">
        <v>392.8</v>
      </c>
      <c r="N3244" s="65"/>
      <c r="P3244" s="65">
        <f t="shared" si="86"/>
        <v>392.8</v>
      </c>
    </row>
    <row r="3245" spans="1:16" ht="15">
      <c r="A3245" s="238" t="s">
        <v>2487</v>
      </c>
      <c r="B3245" s="61" t="s">
        <v>2528</v>
      </c>
      <c r="C3245" s="3"/>
      <c r="D3245" s="3"/>
      <c r="E3245" s="9" t="s">
        <v>277</v>
      </c>
      <c r="F3245" s="9" t="s">
        <v>277</v>
      </c>
      <c r="G3245" s="9" t="s">
        <v>277</v>
      </c>
      <c r="H3245" s="9" t="s">
        <v>277</v>
      </c>
      <c r="I3245" s="9" t="s">
        <v>277</v>
      </c>
      <c r="J3245" s="9" t="s">
        <v>277</v>
      </c>
      <c r="K3245" s="9" t="s">
        <v>277</v>
      </c>
      <c r="L3245" s="9" t="s">
        <v>277</v>
      </c>
      <c r="M3245" s="65">
        <v>388</v>
      </c>
      <c r="N3245" s="65"/>
      <c r="P3245" s="65">
        <f t="shared" si="86"/>
        <v>388</v>
      </c>
    </row>
    <row r="3246" spans="1:16" ht="15">
      <c r="A3246" s="238" t="s">
        <v>2488</v>
      </c>
      <c r="B3246" s="226" t="s">
        <v>1577</v>
      </c>
      <c r="C3246" s="3"/>
      <c r="D3246" s="3"/>
      <c r="E3246" s="9" t="s">
        <v>277</v>
      </c>
      <c r="F3246" s="9" t="s">
        <v>277</v>
      </c>
      <c r="G3246" s="9" t="s">
        <v>277</v>
      </c>
      <c r="H3246" s="9" t="s">
        <v>277</v>
      </c>
      <c r="I3246" s="9" t="s">
        <v>277</v>
      </c>
      <c r="J3246" s="9">
        <v>387.70000000000255</v>
      </c>
      <c r="K3246" s="9" t="s">
        <v>277</v>
      </c>
      <c r="L3246" s="9" t="s">
        <v>277</v>
      </c>
      <c r="M3246" s="9" t="s">
        <v>277</v>
      </c>
      <c r="P3246" s="65">
        <f t="shared" si="86"/>
        <v>387.70000000000255</v>
      </c>
    </row>
    <row r="3247" spans="1:16" ht="15">
      <c r="A3247" s="238" t="s">
        <v>2489</v>
      </c>
      <c r="B3247" s="61" t="s">
        <v>2512</v>
      </c>
      <c r="C3247" s="3"/>
      <c r="D3247" s="3"/>
      <c r="E3247" s="9" t="s">
        <v>277</v>
      </c>
      <c r="F3247" s="9" t="s">
        <v>277</v>
      </c>
      <c r="G3247" s="9" t="s">
        <v>277</v>
      </c>
      <c r="H3247" s="9" t="s">
        <v>277</v>
      </c>
      <c r="I3247" s="9" t="s">
        <v>277</v>
      </c>
      <c r="J3247" s="9" t="s">
        <v>277</v>
      </c>
      <c r="K3247" s="9" t="s">
        <v>277</v>
      </c>
      <c r="L3247" s="9" t="s">
        <v>277</v>
      </c>
      <c r="M3247" s="65">
        <v>382.70000000000005</v>
      </c>
      <c r="N3247" s="65"/>
      <c r="P3247" s="65">
        <f t="shared" si="86"/>
        <v>382.70000000000005</v>
      </c>
    </row>
    <row r="3248" spans="1:16" ht="15">
      <c r="A3248" s="238" t="s">
        <v>2490</v>
      </c>
      <c r="B3248" s="61" t="s">
        <v>2503</v>
      </c>
      <c r="C3248" s="3"/>
      <c r="D3248" s="3"/>
      <c r="E3248" s="9" t="s">
        <v>277</v>
      </c>
      <c r="F3248" s="9" t="s">
        <v>277</v>
      </c>
      <c r="G3248" s="9" t="s">
        <v>277</v>
      </c>
      <c r="H3248" s="9" t="s">
        <v>277</v>
      </c>
      <c r="I3248" s="9" t="s">
        <v>277</v>
      </c>
      <c r="J3248" s="9" t="s">
        <v>277</v>
      </c>
      <c r="K3248" s="9" t="s">
        <v>277</v>
      </c>
      <c r="L3248" s="9" t="s">
        <v>277</v>
      </c>
      <c r="M3248" s="65">
        <v>382.4</v>
      </c>
      <c r="N3248" s="65"/>
      <c r="P3248" s="65">
        <f t="shared" si="86"/>
        <v>382.4</v>
      </c>
    </row>
    <row r="3249" spans="1:16" ht="15">
      <c r="A3249" s="238" t="s">
        <v>2491</v>
      </c>
      <c r="B3249" s="61" t="s">
        <v>2530</v>
      </c>
      <c r="C3249" s="3"/>
      <c r="D3249" s="3"/>
      <c r="E3249" s="9" t="s">
        <v>277</v>
      </c>
      <c r="F3249" s="9" t="s">
        <v>277</v>
      </c>
      <c r="G3249" s="9" t="s">
        <v>277</v>
      </c>
      <c r="H3249" s="9" t="s">
        <v>277</v>
      </c>
      <c r="I3249" s="9" t="s">
        <v>277</v>
      </c>
      <c r="J3249" s="9" t="s">
        <v>277</v>
      </c>
      <c r="K3249" s="9" t="s">
        <v>277</v>
      </c>
      <c r="L3249" s="9" t="s">
        <v>277</v>
      </c>
      <c r="M3249" s="65">
        <v>379</v>
      </c>
      <c r="N3249" s="65"/>
      <c r="P3249" s="65">
        <f t="shared" si="86"/>
        <v>379</v>
      </c>
    </row>
    <row r="3250" spans="1:16" ht="15">
      <c r="A3250" s="238" t="s">
        <v>2492</v>
      </c>
      <c r="B3250" s="61" t="s">
        <v>2521</v>
      </c>
      <c r="C3250" s="3"/>
      <c r="D3250" s="3"/>
      <c r="E3250" s="9" t="s">
        <v>277</v>
      </c>
      <c r="F3250" s="9" t="s">
        <v>277</v>
      </c>
      <c r="G3250" s="9" t="s">
        <v>277</v>
      </c>
      <c r="H3250" s="9" t="s">
        <v>277</v>
      </c>
      <c r="I3250" s="9" t="s">
        <v>277</v>
      </c>
      <c r="J3250" s="9" t="s">
        <v>277</v>
      </c>
      <c r="K3250" s="9" t="s">
        <v>277</v>
      </c>
      <c r="L3250" s="9" t="s">
        <v>277</v>
      </c>
      <c r="M3250" s="65">
        <v>370.70000000000005</v>
      </c>
      <c r="N3250" s="65"/>
      <c r="P3250" s="65">
        <f t="shared" si="86"/>
        <v>370.70000000000005</v>
      </c>
    </row>
    <row r="3251" spans="1:16" ht="15">
      <c r="A3251" s="238" t="s">
        <v>2493</v>
      </c>
      <c r="B3251" s="61" t="s">
        <v>2522</v>
      </c>
      <c r="C3251" s="3"/>
      <c r="D3251" s="3"/>
      <c r="E3251" s="9" t="s">
        <v>277</v>
      </c>
      <c r="F3251" s="9" t="s">
        <v>277</v>
      </c>
      <c r="G3251" s="9" t="s">
        <v>277</v>
      </c>
      <c r="H3251" s="9" t="s">
        <v>277</v>
      </c>
      <c r="I3251" s="9" t="s">
        <v>277</v>
      </c>
      <c r="J3251" s="9" t="s">
        <v>277</v>
      </c>
      <c r="K3251" s="9" t="s">
        <v>277</v>
      </c>
      <c r="L3251" s="9" t="s">
        <v>277</v>
      </c>
      <c r="M3251" s="65">
        <v>365.6</v>
      </c>
      <c r="N3251" s="65"/>
      <c r="P3251" s="65">
        <f t="shared" si="86"/>
        <v>365.6</v>
      </c>
    </row>
    <row r="3252" spans="1:16" ht="15">
      <c r="A3252" s="238" t="s">
        <v>2494</v>
      </c>
      <c r="B3252" s="61" t="s">
        <v>2526</v>
      </c>
      <c r="C3252" s="3"/>
      <c r="D3252" s="3"/>
      <c r="E3252" s="9" t="s">
        <v>277</v>
      </c>
      <c r="F3252" s="9" t="s">
        <v>277</v>
      </c>
      <c r="G3252" s="9" t="s">
        <v>277</v>
      </c>
      <c r="H3252" s="9" t="s">
        <v>277</v>
      </c>
      <c r="I3252" s="9" t="s">
        <v>277</v>
      </c>
      <c r="J3252" s="9" t="s">
        <v>277</v>
      </c>
      <c r="K3252" s="9" t="s">
        <v>277</v>
      </c>
      <c r="L3252" s="9" t="s">
        <v>277</v>
      </c>
      <c r="M3252" s="65">
        <v>361.2</v>
      </c>
      <c r="N3252" s="65"/>
      <c r="P3252" s="65">
        <f t="shared" si="86"/>
        <v>361.2</v>
      </c>
    </row>
    <row r="3253" spans="1:16" ht="15">
      <c r="A3253" s="238" t="s">
        <v>2495</v>
      </c>
      <c r="B3253" s="61" t="s">
        <v>2513</v>
      </c>
      <c r="C3253" s="3"/>
      <c r="D3253" s="3"/>
      <c r="E3253" s="9" t="s">
        <v>277</v>
      </c>
      <c r="F3253" s="9" t="s">
        <v>277</v>
      </c>
      <c r="G3253" s="9" t="s">
        <v>277</v>
      </c>
      <c r="H3253" s="9" t="s">
        <v>277</v>
      </c>
      <c r="I3253" s="9" t="s">
        <v>277</v>
      </c>
      <c r="J3253" s="9" t="s">
        <v>277</v>
      </c>
      <c r="K3253" s="9" t="s">
        <v>277</v>
      </c>
      <c r="L3253" s="9" t="s">
        <v>277</v>
      </c>
      <c r="M3253" s="65">
        <v>356.09999999999997</v>
      </c>
      <c r="N3253" s="65"/>
      <c r="P3253" s="65">
        <f t="shared" si="86"/>
        <v>356.09999999999997</v>
      </c>
    </row>
    <row r="3254" spans="1:16" ht="15">
      <c r="A3254" s="238" t="s">
        <v>2496</v>
      </c>
      <c r="B3254" s="61" t="s">
        <v>2518</v>
      </c>
      <c r="C3254" s="3"/>
      <c r="D3254" s="3"/>
      <c r="E3254" s="9" t="s">
        <v>277</v>
      </c>
      <c r="F3254" s="9" t="s">
        <v>277</v>
      </c>
      <c r="G3254" s="9" t="s">
        <v>277</v>
      </c>
      <c r="H3254" s="9" t="s">
        <v>277</v>
      </c>
      <c r="I3254" s="9" t="s">
        <v>277</v>
      </c>
      <c r="J3254" s="9" t="s">
        <v>277</v>
      </c>
      <c r="K3254" s="9" t="s">
        <v>277</v>
      </c>
      <c r="L3254" s="9" t="s">
        <v>277</v>
      </c>
      <c r="M3254" s="65">
        <v>353.9</v>
      </c>
      <c r="N3254" s="65"/>
      <c r="P3254" s="65">
        <f t="shared" si="86"/>
        <v>353.9</v>
      </c>
    </row>
    <row r="3255" spans="1:16" ht="15">
      <c r="A3255" s="238" t="s">
        <v>2497</v>
      </c>
      <c r="B3255" s="61" t="s">
        <v>2524</v>
      </c>
      <c r="C3255" s="3"/>
      <c r="D3255" s="3"/>
      <c r="E3255" s="9" t="s">
        <v>277</v>
      </c>
      <c r="F3255" s="9" t="s">
        <v>277</v>
      </c>
      <c r="G3255" s="9" t="s">
        <v>277</v>
      </c>
      <c r="H3255" s="9" t="s">
        <v>277</v>
      </c>
      <c r="I3255" s="9" t="s">
        <v>277</v>
      </c>
      <c r="J3255" s="9" t="s">
        <v>277</v>
      </c>
      <c r="K3255" s="9" t="s">
        <v>277</v>
      </c>
      <c r="L3255" s="9" t="s">
        <v>277</v>
      </c>
      <c r="M3255" s="65">
        <v>352.9</v>
      </c>
      <c r="N3255" s="65"/>
      <c r="P3255" s="65">
        <f t="shared" si="86"/>
        <v>352.9</v>
      </c>
    </row>
    <row r="3256" spans="1:16" ht="15">
      <c r="A3256" s="238" t="s">
        <v>2498</v>
      </c>
      <c r="B3256" s="61" t="s">
        <v>2505</v>
      </c>
      <c r="C3256" s="3"/>
      <c r="D3256" s="3"/>
      <c r="E3256" s="9" t="s">
        <v>277</v>
      </c>
      <c r="F3256" s="9" t="s">
        <v>277</v>
      </c>
      <c r="G3256" s="9" t="s">
        <v>277</v>
      </c>
      <c r="H3256" s="9" t="s">
        <v>277</v>
      </c>
      <c r="I3256" s="9" t="s">
        <v>277</v>
      </c>
      <c r="J3256" s="9" t="s">
        <v>277</v>
      </c>
      <c r="K3256" s="9" t="s">
        <v>277</v>
      </c>
      <c r="L3256" s="9" t="s">
        <v>277</v>
      </c>
      <c r="M3256" s="65">
        <v>346</v>
      </c>
      <c r="N3256" s="65"/>
      <c r="P3256" s="65">
        <f t="shared" si="86"/>
        <v>346</v>
      </c>
    </row>
    <row r="3257" spans="1:16" ht="15">
      <c r="A3257" s="238" t="s">
        <v>2499</v>
      </c>
      <c r="B3257" s="226" t="s">
        <v>1595</v>
      </c>
      <c r="E3257" s="9" t="s">
        <v>277</v>
      </c>
      <c r="F3257" s="9" t="s">
        <v>277</v>
      </c>
      <c r="G3257" s="9" t="s">
        <v>277</v>
      </c>
      <c r="H3257" s="9" t="s">
        <v>277</v>
      </c>
      <c r="I3257" s="9" t="s">
        <v>277</v>
      </c>
      <c r="J3257" s="9" t="s">
        <v>277</v>
      </c>
      <c r="K3257" s="9">
        <v>344.39999999999873</v>
      </c>
      <c r="L3257" s="9" t="s">
        <v>277</v>
      </c>
      <c r="M3257" s="9" t="s">
        <v>277</v>
      </c>
      <c r="P3257" s="65">
        <f t="shared" si="86"/>
        <v>344.39999999999873</v>
      </c>
    </row>
    <row r="3258" spans="1:16" ht="15">
      <c r="A3258" s="238" t="s">
        <v>2500</v>
      </c>
      <c r="B3258" s="170" t="s">
        <v>1282</v>
      </c>
      <c r="C3258" s="3"/>
      <c r="D3258" s="3"/>
      <c r="E3258" s="9" t="s">
        <v>277</v>
      </c>
      <c r="F3258" s="9" t="s">
        <v>277</v>
      </c>
      <c r="G3258" s="9" t="s">
        <v>277</v>
      </c>
      <c r="H3258" s="9" t="s">
        <v>277</v>
      </c>
      <c r="I3258" s="9">
        <v>344</v>
      </c>
      <c r="J3258" s="9" t="s">
        <v>277</v>
      </c>
      <c r="K3258" s="9" t="s">
        <v>277</v>
      </c>
      <c r="L3258" s="9" t="s">
        <v>277</v>
      </c>
      <c r="M3258" s="9" t="s">
        <v>277</v>
      </c>
      <c r="P3258" s="65">
        <f t="shared" si="86"/>
        <v>344</v>
      </c>
    </row>
    <row r="3259" spans="1:16" ht="15">
      <c r="A3259" s="238" t="s">
        <v>2501</v>
      </c>
      <c r="B3259" s="61" t="s">
        <v>2529</v>
      </c>
      <c r="C3259" s="3"/>
      <c r="D3259" s="3"/>
      <c r="E3259" s="9" t="s">
        <v>277</v>
      </c>
      <c r="F3259" s="9" t="s">
        <v>277</v>
      </c>
      <c r="G3259" s="9" t="s">
        <v>277</v>
      </c>
      <c r="H3259" s="9" t="s">
        <v>277</v>
      </c>
      <c r="I3259" s="9" t="s">
        <v>277</v>
      </c>
      <c r="J3259" s="9" t="s">
        <v>277</v>
      </c>
      <c r="K3259" s="9" t="s">
        <v>277</v>
      </c>
      <c r="L3259" s="9" t="s">
        <v>277</v>
      </c>
      <c r="M3259" s="65">
        <v>338.5</v>
      </c>
      <c r="N3259" s="65"/>
      <c r="P3259" s="65">
        <f t="shared" si="86"/>
        <v>338.5</v>
      </c>
    </row>
    <row r="3260" spans="1:16" ht="15">
      <c r="A3260" s="238" t="s">
        <v>2502</v>
      </c>
      <c r="B3260" s="61" t="s">
        <v>650</v>
      </c>
      <c r="E3260" s="9" t="s">
        <v>277</v>
      </c>
      <c r="F3260" s="9" t="s">
        <v>277</v>
      </c>
      <c r="G3260" s="9" t="s">
        <v>277</v>
      </c>
      <c r="H3260" s="9">
        <v>331.29999999999927</v>
      </c>
      <c r="I3260" s="9" t="s">
        <v>277</v>
      </c>
      <c r="J3260" s="9" t="s">
        <v>277</v>
      </c>
      <c r="K3260" s="9" t="s">
        <v>277</v>
      </c>
      <c r="L3260" s="9" t="s">
        <v>277</v>
      </c>
      <c r="M3260" s="9" t="s">
        <v>277</v>
      </c>
      <c r="P3260" s="65">
        <f t="shared" si="86"/>
        <v>331.29999999999927</v>
      </c>
    </row>
    <row r="3261" spans="1:16" ht="15">
      <c r="A3261" s="238" t="s">
        <v>2531</v>
      </c>
      <c r="B3261" s="61" t="s">
        <v>2509</v>
      </c>
      <c r="C3261" s="3"/>
      <c r="D3261" s="3"/>
      <c r="E3261" s="9" t="s">
        <v>277</v>
      </c>
      <c r="F3261" s="9" t="s">
        <v>277</v>
      </c>
      <c r="G3261" s="9" t="s">
        <v>277</v>
      </c>
      <c r="H3261" s="9" t="s">
        <v>277</v>
      </c>
      <c r="I3261" s="9" t="s">
        <v>277</v>
      </c>
      <c r="J3261" s="9" t="s">
        <v>277</v>
      </c>
      <c r="K3261" s="9" t="s">
        <v>277</v>
      </c>
      <c r="L3261" s="9" t="s">
        <v>277</v>
      </c>
      <c r="M3261" s="65">
        <v>302.7</v>
      </c>
      <c r="N3261" s="65"/>
      <c r="P3261" s="65">
        <f t="shared" si="86"/>
        <v>302.7</v>
      </c>
    </row>
    <row r="3262" spans="1:16" ht="15">
      <c r="A3262" s="238" t="s">
        <v>2613</v>
      </c>
      <c r="B3262" s="61" t="s">
        <v>2087</v>
      </c>
      <c r="E3262" s="9" t="s">
        <v>277</v>
      </c>
      <c r="F3262" s="9" t="s">
        <v>277</v>
      </c>
      <c r="G3262" s="9" t="s">
        <v>277</v>
      </c>
      <c r="H3262" s="9" t="s">
        <v>277</v>
      </c>
      <c r="I3262" s="9" t="s">
        <v>277</v>
      </c>
      <c r="J3262" s="9" t="s">
        <v>277</v>
      </c>
      <c r="K3262" s="9" t="s">
        <v>277</v>
      </c>
      <c r="L3262" s="9">
        <v>253.30000000000473</v>
      </c>
      <c r="M3262" s="9" t="s">
        <v>277</v>
      </c>
      <c r="P3262" s="65">
        <f t="shared" si="86"/>
        <v>253.30000000000473</v>
      </c>
    </row>
    <row r="3263" spans="1:16" ht="15">
      <c r="A3263" s="238" t="s">
        <v>2626</v>
      </c>
      <c r="B3263" s="61" t="s">
        <v>2088</v>
      </c>
      <c r="E3263" s="9" t="s">
        <v>277</v>
      </c>
      <c r="F3263" s="9" t="s">
        <v>277</v>
      </c>
      <c r="G3263" s="9" t="s">
        <v>277</v>
      </c>
      <c r="H3263" s="9" t="s">
        <v>277</v>
      </c>
      <c r="I3263" s="9" t="s">
        <v>277</v>
      </c>
      <c r="J3263" s="9" t="s">
        <v>277</v>
      </c>
      <c r="K3263" s="9" t="s">
        <v>277</v>
      </c>
      <c r="L3263" s="9">
        <v>224</v>
      </c>
      <c r="M3263" s="9" t="s">
        <v>277</v>
      </c>
      <c r="N3263" s="65"/>
      <c r="P3263" s="65">
        <f t="shared" si="86"/>
        <v>224</v>
      </c>
    </row>
    <row r="3264" spans="1:16" ht="15">
      <c r="A3264" s="238" t="s">
        <v>2662</v>
      </c>
      <c r="B3264" s="226" t="s">
        <v>2073</v>
      </c>
      <c r="E3264" s="9" t="s">
        <v>277</v>
      </c>
      <c r="F3264" s="9" t="s">
        <v>277</v>
      </c>
      <c r="G3264" s="9" t="s">
        <v>277</v>
      </c>
      <c r="H3264" s="9" t="s">
        <v>277</v>
      </c>
      <c r="I3264" s="9" t="s">
        <v>277</v>
      </c>
      <c r="J3264" s="9" t="s">
        <v>277</v>
      </c>
      <c r="K3264" s="9" t="s">
        <v>277</v>
      </c>
      <c r="L3264" s="9">
        <v>209.00000000000182</v>
      </c>
      <c r="M3264" s="9" t="s">
        <v>277</v>
      </c>
      <c r="P3264" s="65">
        <f t="shared" si="86"/>
        <v>209.00000000000182</v>
      </c>
    </row>
    <row r="3265" spans="1:21" ht="15">
      <c r="A3265" s="238" t="s">
        <v>2663</v>
      </c>
      <c r="B3265" s="61" t="s">
        <v>163</v>
      </c>
      <c r="E3265" s="9" t="s">
        <v>277</v>
      </c>
      <c r="F3265" s="9" t="s">
        <v>277</v>
      </c>
      <c r="G3265" s="9">
        <v>182.3</v>
      </c>
      <c r="H3265" s="9" t="s">
        <v>277</v>
      </c>
      <c r="I3265" s="9" t="s">
        <v>277</v>
      </c>
      <c r="J3265" s="9" t="s">
        <v>277</v>
      </c>
      <c r="K3265" s="9" t="s">
        <v>277</v>
      </c>
      <c r="L3265" s="9" t="s">
        <v>277</v>
      </c>
      <c r="M3265" s="9" t="s">
        <v>277</v>
      </c>
      <c r="P3265" s="65">
        <f t="shared" si="86"/>
        <v>182.3</v>
      </c>
      <c r="U3265" s="181"/>
    </row>
    <row r="3266" spans="1:21" ht="15">
      <c r="A3266" s="238" t="s">
        <v>2664</v>
      </c>
      <c r="B3266" s="61" t="s">
        <v>640</v>
      </c>
      <c r="E3266" s="9" t="s">
        <v>277</v>
      </c>
      <c r="F3266" s="9" t="s">
        <v>277</v>
      </c>
      <c r="G3266" s="9" t="s">
        <v>277</v>
      </c>
      <c r="H3266" s="9">
        <v>175.50000000000091</v>
      </c>
      <c r="I3266" s="9" t="s">
        <v>277</v>
      </c>
      <c r="J3266" s="9" t="s">
        <v>277</v>
      </c>
      <c r="K3266" s="9" t="s">
        <v>277</v>
      </c>
      <c r="L3266" s="9" t="s">
        <v>277</v>
      </c>
      <c r="M3266" s="9" t="s">
        <v>277</v>
      </c>
      <c r="P3266" s="65">
        <f t="shared" si="86"/>
        <v>175.50000000000091</v>
      </c>
      <c r="U3266" s="181"/>
    </row>
    <row r="3267" spans="1:21" ht="15">
      <c r="A3267" s="238" t="s">
        <v>2665</v>
      </c>
      <c r="B3267" s="61" t="s">
        <v>2098</v>
      </c>
      <c r="E3267" s="9" t="s">
        <v>277</v>
      </c>
      <c r="F3267" s="9" t="s">
        <v>277</v>
      </c>
      <c r="G3267" s="9" t="s">
        <v>277</v>
      </c>
      <c r="H3267" s="9" t="s">
        <v>277</v>
      </c>
      <c r="I3267" s="9" t="s">
        <v>277</v>
      </c>
      <c r="J3267" s="9" t="s">
        <v>277</v>
      </c>
      <c r="K3267" s="9" t="s">
        <v>277</v>
      </c>
      <c r="L3267" s="9">
        <v>166.49999999999818</v>
      </c>
      <c r="M3267" s="9" t="s">
        <v>277</v>
      </c>
      <c r="N3267" s="65"/>
      <c r="P3267" s="65">
        <f t="shared" si="86"/>
        <v>166.49999999999818</v>
      </c>
    </row>
    <row r="3268" spans="1:21" ht="15">
      <c r="A3268" s="238" t="s">
        <v>2666</v>
      </c>
      <c r="B3268" s="61" t="s">
        <v>178</v>
      </c>
      <c r="E3268" s="9">
        <v>82.5</v>
      </c>
      <c r="F3268" s="9" t="s">
        <v>277</v>
      </c>
      <c r="G3268" s="9" t="s">
        <v>277</v>
      </c>
      <c r="H3268" s="9" t="s">
        <v>277</v>
      </c>
      <c r="I3268" s="9" t="s">
        <v>277</v>
      </c>
      <c r="J3268" s="9" t="s">
        <v>277</v>
      </c>
      <c r="K3268" s="9" t="s">
        <v>277</v>
      </c>
      <c r="L3268" s="9" t="s">
        <v>277</v>
      </c>
      <c r="M3268" s="9" t="s">
        <v>277</v>
      </c>
      <c r="P3268" s="65">
        <f t="shared" si="86"/>
        <v>82.5</v>
      </c>
    </row>
    <row r="3269" spans="1:21" ht="15">
      <c r="A3269" s="28"/>
      <c r="B3269" s="61"/>
      <c r="E3269" s="9"/>
      <c r="F3269" s="9"/>
      <c r="G3269" s="9"/>
      <c r="H3269" s="9"/>
      <c r="L3269" s="67"/>
      <c r="M3269" s="67"/>
      <c r="N3269" s="65"/>
    </row>
    <row r="3270" spans="1:21" ht="15">
      <c r="A3270" s="28"/>
      <c r="B3270" s="61"/>
      <c r="E3270" s="9"/>
      <c r="L3270" s="67"/>
      <c r="M3270" s="67"/>
    </row>
    <row r="3271" spans="1:21" ht="15">
      <c r="A3271" s="28"/>
      <c r="B3271" s="61"/>
      <c r="E3271" s="9"/>
      <c r="L3271" s="67"/>
      <c r="M3271" s="67"/>
    </row>
    <row r="3272" spans="1:21" ht="25.5">
      <c r="A3272" s="23" t="s">
        <v>196</v>
      </c>
      <c r="L3272" s="67"/>
      <c r="M3272" s="67"/>
    </row>
    <row r="3273" spans="1:21">
      <c r="L3273" s="67"/>
      <c r="M3273" s="67"/>
    </row>
    <row r="3274" spans="1:21" ht="15">
      <c r="A3274" s="38"/>
      <c r="B3274" s="38"/>
      <c r="C3274" s="38"/>
      <c r="D3274" s="38"/>
      <c r="E3274" s="59">
        <v>2016</v>
      </c>
      <c r="F3274" s="59">
        <v>2017</v>
      </c>
      <c r="G3274" s="59">
        <v>2018</v>
      </c>
      <c r="H3274" s="59">
        <v>2019</v>
      </c>
      <c r="I3274" s="59">
        <v>2020</v>
      </c>
      <c r="J3274" s="59">
        <v>2021</v>
      </c>
      <c r="K3274" s="59">
        <v>2022</v>
      </c>
      <c r="L3274" s="59">
        <v>2023</v>
      </c>
      <c r="M3274" s="59">
        <v>2024</v>
      </c>
      <c r="P3274" s="68" t="s">
        <v>40</v>
      </c>
    </row>
    <row r="3275" spans="1:21" ht="15">
      <c r="A3275" s="28" t="s">
        <v>0</v>
      </c>
      <c r="B3275" s="61" t="s">
        <v>21</v>
      </c>
      <c r="E3275" s="179">
        <v>627.4</v>
      </c>
      <c r="F3275" s="179">
        <v>545.79999999999995</v>
      </c>
      <c r="G3275" s="176">
        <v>1048.8</v>
      </c>
      <c r="H3275" s="179">
        <v>614.09999999999673</v>
      </c>
      <c r="I3275" s="9">
        <v>0</v>
      </c>
      <c r="J3275" s="9">
        <v>436.10000000000218</v>
      </c>
      <c r="K3275" s="179">
        <v>662.64999999999964</v>
      </c>
      <c r="L3275" s="9">
        <v>637.00000000000182</v>
      </c>
      <c r="M3275" s="112">
        <v>1127.5999999999999</v>
      </c>
      <c r="P3275" s="65">
        <f t="shared" ref="P3275:P3306" si="87">SUM(E3275:M3275)</f>
        <v>5699.4500000000007</v>
      </c>
      <c r="R3275" t="s">
        <v>2923</v>
      </c>
      <c r="U3275" t="s">
        <v>1363</v>
      </c>
    </row>
    <row r="3276" spans="1:21" ht="15">
      <c r="A3276" s="28" t="s">
        <v>2</v>
      </c>
      <c r="B3276" s="61" t="s">
        <v>31</v>
      </c>
      <c r="E3276" s="179">
        <v>571.9</v>
      </c>
      <c r="F3276" s="179">
        <v>628.9</v>
      </c>
      <c r="G3276" s="175">
        <v>936.7</v>
      </c>
      <c r="H3276" s="179">
        <v>592.29999999999745</v>
      </c>
      <c r="I3276" s="9">
        <v>0</v>
      </c>
      <c r="J3276" s="9">
        <v>215.99999999999818</v>
      </c>
      <c r="K3276" s="179">
        <v>627.850000000004</v>
      </c>
      <c r="L3276" s="179">
        <v>716.84999999999854</v>
      </c>
      <c r="M3276" s="90">
        <v>1019.4999999999999</v>
      </c>
      <c r="P3276" s="65">
        <f t="shared" si="87"/>
        <v>5309.9999999999982</v>
      </c>
      <c r="R3276" t="s">
        <v>2924</v>
      </c>
      <c r="U3276" t="s">
        <v>2925</v>
      </c>
    </row>
    <row r="3277" spans="1:21" ht="15">
      <c r="A3277" s="28" t="s">
        <v>3</v>
      </c>
      <c r="B3277" s="61" t="s">
        <v>17</v>
      </c>
      <c r="E3277" s="179">
        <v>574.20000000000005</v>
      </c>
      <c r="F3277" s="174">
        <v>654.29999999999995</v>
      </c>
      <c r="G3277" s="179">
        <v>809.65</v>
      </c>
      <c r="H3277" s="9">
        <v>346.30000000000109</v>
      </c>
      <c r="I3277" s="9">
        <v>0</v>
      </c>
      <c r="J3277" s="9">
        <v>316.5</v>
      </c>
      <c r="K3277" s="9">
        <v>299.49999999999636</v>
      </c>
      <c r="L3277" s="9">
        <v>646</v>
      </c>
      <c r="M3277" s="65">
        <v>831.9</v>
      </c>
      <c r="P3277" s="65">
        <f t="shared" si="87"/>
        <v>4478.3499999999976</v>
      </c>
      <c r="R3277" t="s">
        <v>357</v>
      </c>
    </row>
    <row r="3278" spans="1:21" ht="15">
      <c r="A3278" s="28" t="s">
        <v>5</v>
      </c>
      <c r="B3278" s="61" t="s">
        <v>9</v>
      </c>
      <c r="E3278" s="9">
        <v>503.4</v>
      </c>
      <c r="F3278" s="175">
        <v>647.79999999999995</v>
      </c>
      <c r="G3278" s="9">
        <v>177.4</v>
      </c>
      <c r="H3278" s="9">
        <v>515.800000000002</v>
      </c>
      <c r="I3278" s="9">
        <v>0</v>
      </c>
      <c r="J3278" s="179">
        <v>586.65000000000146</v>
      </c>
      <c r="K3278" s="9">
        <v>325.59999999999854</v>
      </c>
      <c r="L3278" s="9">
        <v>584.69999999999891</v>
      </c>
      <c r="M3278" s="65">
        <v>851.49999999999977</v>
      </c>
      <c r="P3278" s="65">
        <f t="shared" si="87"/>
        <v>4192.8500000000004</v>
      </c>
      <c r="R3278" t="s">
        <v>307</v>
      </c>
    </row>
    <row r="3279" spans="1:21" ht="15">
      <c r="A3279" s="28" t="s">
        <v>7</v>
      </c>
      <c r="B3279" s="61" t="s">
        <v>142</v>
      </c>
      <c r="E3279" s="9" t="s">
        <v>277</v>
      </c>
      <c r="F3279" s="9">
        <v>196.8</v>
      </c>
      <c r="G3279" s="9">
        <v>555.9</v>
      </c>
      <c r="H3279" s="179">
        <v>615.49999999999636</v>
      </c>
      <c r="I3279" s="9">
        <v>0</v>
      </c>
      <c r="J3279" s="179">
        <v>588.14999999999964</v>
      </c>
      <c r="K3279" s="176">
        <v>817.35000000000218</v>
      </c>
      <c r="L3279" s="9">
        <v>358.70000000000618</v>
      </c>
      <c r="M3279" s="90">
        <v>1004.1000000000001</v>
      </c>
      <c r="P3279" s="65">
        <f t="shared" si="87"/>
        <v>4136.5000000000045</v>
      </c>
      <c r="R3279" t="s">
        <v>2926</v>
      </c>
      <c r="U3279" t="s">
        <v>1363</v>
      </c>
    </row>
    <row r="3280" spans="1:21" ht="15">
      <c r="A3280" s="28" t="s">
        <v>8</v>
      </c>
      <c r="B3280" s="61" t="s">
        <v>37</v>
      </c>
      <c r="E3280" s="9">
        <v>432.3</v>
      </c>
      <c r="F3280" s="9">
        <v>388.8</v>
      </c>
      <c r="G3280" s="9">
        <v>450.8</v>
      </c>
      <c r="H3280" s="9">
        <v>367.10000000000218</v>
      </c>
      <c r="I3280" s="9">
        <v>0</v>
      </c>
      <c r="J3280" s="9">
        <v>246.89999999999964</v>
      </c>
      <c r="K3280" s="9">
        <v>409.30000000000018</v>
      </c>
      <c r="L3280" s="174">
        <v>824.19999999999709</v>
      </c>
      <c r="M3280" s="90">
        <v>1016.6999999999999</v>
      </c>
      <c r="P3280" s="65">
        <f t="shared" si="87"/>
        <v>4136.0999999999995</v>
      </c>
      <c r="R3280" t="s">
        <v>332</v>
      </c>
    </row>
    <row r="3281" spans="1:21" ht="15">
      <c r="A3281" s="28" t="s">
        <v>10</v>
      </c>
      <c r="B3281" s="61" t="s">
        <v>33</v>
      </c>
      <c r="E3281" s="9">
        <v>301.2</v>
      </c>
      <c r="F3281" s="179">
        <v>477.4</v>
      </c>
      <c r="G3281" s="9">
        <v>433.2</v>
      </c>
      <c r="H3281" s="9">
        <v>286.90000000000146</v>
      </c>
      <c r="I3281" s="9">
        <v>0</v>
      </c>
      <c r="J3281" s="9">
        <v>304.55000000000109</v>
      </c>
      <c r="K3281" s="9">
        <v>570.44999999999709</v>
      </c>
      <c r="L3281" s="9">
        <v>664.20000000000073</v>
      </c>
      <c r="M3281" s="113">
        <v>1096.1000000000001</v>
      </c>
      <c r="P3281" s="65">
        <f t="shared" si="87"/>
        <v>4134.0000000000009</v>
      </c>
      <c r="R3281" t="s">
        <v>318</v>
      </c>
    </row>
    <row r="3282" spans="1:21" ht="15">
      <c r="A3282" s="28" t="s">
        <v>12</v>
      </c>
      <c r="B3282" s="61" t="s">
        <v>11</v>
      </c>
      <c r="E3282" s="9">
        <v>410.5</v>
      </c>
      <c r="F3282" s="176">
        <v>672</v>
      </c>
      <c r="G3282" s="9">
        <v>264.7</v>
      </c>
      <c r="H3282" s="9">
        <v>369</v>
      </c>
      <c r="I3282" s="9">
        <v>0</v>
      </c>
      <c r="J3282" s="9">
        <v>318.10000000000036</v>
      </c>
      <c r="K3282" s="9">
        <v>477.49999999999818</v>
      </c>
      <c r="L3282" s="179">
        <v>698</v>
      </c>
      <c r="M3282" s="65">
        <v>825.7</v>
      </c>
      <c r="P3282" s="65">
        <f t="shared" si="87"/>
        <v>4035.4999999999982</v>
      </c>
      <c r="R3282" t="s">
        <v>337</v>
      </c>
      <c r="U3282" t="s">
        <v>1364</v>
      </c>
    </row>
    <row r="3283" spans="1:21" ht="15">
      <c r="A3283" s="28" t="s">
        <v>14</v>
      </c>
      <c r="B3283" s="61" t="s">
        <v>143</v>
      </c>
      <c r="E3283" s="9" t="s">
        <v>277</v>
      </c>
      <c r="F3283" s="9">
        <v>381.2</v>
      </c>
      <c r="G3283" s="9">
        <v>550.29999999999995</v>
      </c>
      <c r="H3283" s="9">
        <v>120.50000000000182</v>
      </c>
      <c r="I3283" s="9">
        <v>0</v>
      </c>
      <c r="J3283" s="9">
        <v>439.40000000000146</v>
      </c>
      <c r="K3283" s="9">
        <v>548.04999999999927</v>
      </c>
      <c r="L3283" s="176">
        <v>946.100000000004</v>
      </c>
      <c r="M3283" s="90">
        <v>1019.9</v>
      </c>
      <c r="P3283" s="65">
        <f t="shared" si="87"/>
        <v>4005.4500000000066</v>
      </c>
      <c r="R3283" t="s">
        <v>2927</v>
      </c>
      <c r="U3283" t="s">
        <v>1364</v>
      </c>
    </row>
    <row r="3284" spans="1:21" ht="15">
      <c r="A3284" s="28" t="s">
        <v>16</v>
      </c>
      <c r="B3284" s="61" t="s">
        <v>141</v>
      </c>
      <c r="E3284" s="9" t="s">
        <v>277</v>
      </c>
      <c r="F3284" s="9">
        <v>295</v>
      </c>
      <c r="G3284" s="179">
        <v>753.95</v>
      </c>
      <c r="H3284" s="179">
        <v>578.19999999999891</v>
      </c>
      <c r="I3284" s="9">
        <v>0</v>
      </c>
      <c r="J3284" s="9">
        <v>353.10000000000218</v>
      </c>
      <c r="K3284" s="9">
        <v>229.30000000000109</v>
      </c>
      <c r="L3284" s="179">
        <v>743.49999999999818</v>
      </c>
      <c r="M3284" s="90">
        <v>959.4</v>
      </c>
      <c r="P3284" s="65">
        <f t="shared" si="87"/>
        <v>3912.4500000000003</v>
      </c>
      <c r="R3284" t="s">
        <v>2928</v>
      </c>
      <c r="U3284" t="s">
        <v>803</v>
      </c>
    </row>
    <row r="3285" spans="1:21" ht="15">
      <c r="A3285" s="28" t="s">
        <v>18</v>
      </c>
      <c r="B3285" s="61" t="s">
        <v>154</v>
      </c>
      <c r="E3285" s="9" t="s">
        <v>277</v>
      </c>
      <c r="F3285" s="9" t="s">
        <v>277</v>
      </c>
      <c r="G3285" s="179">
        <v>609</v>
      </c>
      <c r="H3285" s="9">
        <v>393.80000000000018</v>
      </c>
      <c r="I3285" s="9">
        <v>0</v>
      </c>
      <c r="J3285" s="9">
        <v>364.89999999999964</v>
      </c>
      <c r="K3285" s="179">
        <v>661.20000000000073</v>
      </c>
      <c r="L3285" s="179">
        <v>689.6</v>
      </c>
      <c r="M3285" s="114">
        <v>1051.7999999999997</v>
      </c>
      <c r="P3285" s="65">
        <f t="shared" si="87"/>
        <v>3770.3</v>
      </c>
      <c r="R3285" t="s">
        <v>2929</v>
      </c>
      <c r="U3285" t="s">
        <v>803</v>
      </c>
    </row>
    <row r="3286" spans="1:21" ht="15">
      <c r="A3286" s="28" t="s">
        <v>20</v>
      </c>
      <c r="B3286" s="61" t="s">
        <v>15</v>
      </c>
      <c r="E3286" s="174">
        <v>713.8</v>
      </c>
      <c r="F3286" s="9">
        <v>210.3</v>
      </c>
      <c r="G3286" s="9">
        <v>549.1</v>
      </c>
      <c r="H3286" s="9">
        <v>329.89999999999873</v>
      </c>
      <c r="I3286" s="9">
        <v>0</v>
      </c>
      <c r="J3286" s="9">
        <v>181.55000000000109</v>
      </c>
      <c r="K3286" s="9">
        <v>589.74999999999818</v>
      </c>
      <c r="L3286" s="9">
        <v>310.09999999999854</v>
      </c>
      <c r="M3286" s="65">
        <v>775.1</v>
      </c>
      <c r="P3286" s="65">
        <f t="shared" si="87"/>
        <v>3659.5999999999963</v>
      </c>
      <c r="R3286" t="s">
        <v>299</v>
      </c>
    </row>
    <row r="3287" spans="1:21" ht="15">
      <c r="A3287" s="28" t="s">
        <v>22</v>
      </c>
      <c r="B3287" s="61" t="s">
        <v>25</v>
      </c>
      <c r="E3287" s="9">
        <v>427</v>
      </c>
      <c r="F3287" s="9">
        <v>370.1</v>
      </c>
      <c r="G3287" s="9">
        <v>448.1</v>
      </c>
      <c r="H3287" s="9">
        <v>474.90000000000146</v>
      </c>
      <c r="I3287" s="9">
        <v>0</v>
      </c>
      <c r="J3287" s="9">
        <v>244.69999999999891</v>
      </c>
      <c r="K3287" s="9">
        <v>428.29999999999927</v>
      </c>
      <c r="L3287" s="9">
        <v>402.29999999999563</v>
      </c>
      <c r="M3287" s="65">
        <v>704.09999999999991</v>
      </c>
      <c r="P3287" s="65">
        <f t="shared" si="87"/>
        <v>3499.499999999995</v>
      </c>
    </row>
    <row r="3288" spans="1:21" ht="15">
      <c r="A3288" s="28" t="s">
        <v>24</v>
      </c>
      <c r="B3288" s="61" t="s">
        <v>153</v>
      </c>
      <c r="E3288" s="9" t="s">
        <v>277</v>
      </c>
      <c r="F3288" s="9" t="s">
        <v>277</v>
      </c>
      <c r="G3288" s="9">
        <v>348.95</v>
      </c>
      <c r="H3288" s="176">
        <v>719.69999999999891</v>
      </c>
      <c r="I3288" s="9">
        <v>0</v>
      </c>
      <c r="J3288" s="9">
        <v>495.29999999999927</v>
      </c>
      <c r="K3288" s="9">
        <v>457.90000000000327</v>
      </c>
      <c r="L3288" s="9">
        <v>512.09999999999854</v>
      </c>
      <c r="M3288" s="65">
        <v>878.89999999999986</v>
      </c>
      <c r="P3288" s="65">
        <f t="shared" si="87"/>
        <v>3412.8499999999995</v>
      </c>
      <c r="R3288" t="s">
        <v>280</v>
      </c>
      <c r="U3288" t="s">
        <v>1364</v>
      </c>
    </row>
    <row r="3289" spans="1:21" ht="15">
      <c r="A3289" s="28" t="s">
        <v>26</v>
      </c>
      <c r="B3289" s="61" t="s">
        <v>23</v>
      </c>
      <c r="E3289" s="179">
        <v>635.29999999999995</v>
      </c>
      <c r="F3289" s="9">
        <v>358.8</v>
      </c>
      <c r="G3289" s="9">
        <v>293.39999999999998</v>
      </c>
      <c r="H3289" s="179">
        <v>577.5</v>
      </c>
      <c r="I3289" s="9">
        <v>0</v>
      </c>
      <c r="J3289" s="9">
        <v>295.699999999998</v>
      </c>
      <c r="K3289" s="9">
        <v>301.59999999999854</v>
      </c>
      <c r="L3289" s="9">
        <v>370.79999999999745</v>
      </c>
      <c r="M3289" s="65">
        <v>450.69999999999993</v>
      </c>
      <c r="P3289" s="65">
        <f t="shared" si="87"/>
        <v>3283.7999999999938</v>
      </c>
      <c r="R3289" t="s">
        <v>336</v>
      </c>
    </row>
    <row r="3290" spans="1:21" ht="15">
      <c r="A3290" s="28" t="s">
        <v>28</v>
      </c>
      <c r="B3290" s="61" t="s">
        <v>19</v>
      </c>
      <c r="E3290" s="179">
        <v>627.79999999999995</v>
      </c>
      <c r="F3290" s="9">
        <v>458</v>
      </c>
      <c r="G3290" s="174">
        <v>996.8</v>
      </c>
      <c r="H3290" s="9">
        <v>426.10000000000036</v>
      </c>
      <c r="I3290" s="9">
        <v>0</v>
      </c>
      <c r="J3290" s="176">
        <v>658.69999999999891</v>
      </c>
      <c r="K3290" s="9" t="s">
        <v>277</v>
      </c>
      <c r="L3290" s="9" t="s">
        <v>277</v>
      </c>
      <c r="M3290" s="9" t="s">
        <v>277</v>
      </c>
      <c r="P3290" s="65">
        <f t="shared" si="87"/>
        <v>3167.3999999999992</v>
      </c>
      <c r="R3290" t="s">
        <v>325</v>
      </c>
      <c r="U3290" t="s">
        <v>1364</v>
      </c>
    </row>
    <row r="3291" spans="1:21" ht="15">
      <c r="A3291" s="28" t="s">
        <v>30</v>
      </c>
      <c r="B3291" s="61" t="s">
        <v>39</v>
      </c>
      <c r="E3291" s="9">
        <v>514.79999999999995</v>
      </c>
      <c r="F3291" s="179">
        <v>535.6</v>
      </c>
      <c r="G3291" s="179">
        <v>822</v>
      </c>
      <c r="H3291" s="9">
        <v>414.99999999999818</v>
      </c>
      <c r="I3291" s="9">
        <v>0</v>
      </c>
      <c r="J3291" s="9">
        <v>475.15000000000327</v>
      </c>
      <c r="K3291" s="9">
        <v>317.09999999999854</v>
      </c>
      <c r="L3291" s="9" t="s">
        <v>277</v>
      </c>
      <c r="M3291" s="9" t="s">
        <v>277</v>
      </c>
      <c r="P3291" s="65">
        <f t="shared" si="87"/>
        <v>3079.65</v>
      </c>
      <c r="R3291" t="s">
        <v>336</v>
      </c>
    </row>
    <row r="3292" spans="1:21" ht="15">
      <c r="A3292" s="28" t="s">
        <v>32</v>
      </c>
      <c r="B3292" s="61" t="s">
        <v>1</v>
      </c>
      <c r="E3292" s="9">
        <v>454.3</v>
      </c>
      <c r="F3292" s="9">
        <v>335.3</v>
      </c>
      <c r="G3292" s="179">
        <v>610.20000000000005</v>
      </c>
      <c r="H3292" s="179">
        <v>549.50000000000091</v>
      </c>
      <c r="I3292" s="9">
        <v>0</v>
      </c>
      <c r="J3292" s="9">
        <v>54.899999999999636</v>
      </c>
      <c r="K3292" s="9">
        <v>418.50000000000182</v>
      </c>
      <c r="L3292" s="9">
        <v>360.90000000000236</v>
      </c>
      <c r="M3292" s="65">
        <v>248.89999999999998</v>
      </c>
      <c r="P3292" s="65">
        <f t="shared" si="87"/>
        <v>3032.500000000005</v>
      </c>
      <c r="R3292" t="s">
        <v>321</v>
      </c>
    </row>
    <row r="3293" spans="1:21" ht="15">
      <c r="A3293" s="28" t="s">
        <v>34</v>
      </c>
      <c r="B3293" s="61" t="s">
        <v>27</v>
      </c>
      <c r="E3293" s="175">
        <v>661.1</v>
      </c>
      <c r="F3293" s="9">
        <v>379.3</v>
      </c>
      <c r="G3293" s="179">
        <v>748.3</v>
      </c>
      <c r="H3293" s="9">
        <v>396.69999999999982</v>
      </c>
      <c r="I3293" s="9">
        <v>0</v>
      </c>
      <c r="J3293" s="9">
        <v>133.29999999999745</v>
      </c>
      <c r="K3293" s="9">
        <v>204.89999999999964</v>
      </c>
      <c r="L3293" s="9">
        <v>495.50000000000182</v>
      </c>
      <c r="M3293" s="9" t="s">
        <v>277</v>
      </c>
      <c r="P3293" s="65">
        <f t="shared" si="87"/>
        <v>3019.0999999999985</v>
      </c>
      <c r="R3293" t="s">
        <v>298</v>
      </c>
    </row>
    <row r="3294" spans="1:21" ht="15">
      <c r="A3294" s="28" t="s">
        <v>36</v>
      </c>
      <c r="B3294" s="61" t="s">
        <v>665</v>
      </c>
      <c r="E3294" s="9" t="s">
        <v>277</v>
      </c>
      <c r="F3294" s="9" t="s">
        <v>277</v>
      </c>
      <c r="G3294" s="9" t="s">
        <v>277</v>
      </c>
      <c r="H3294" s="9">
        <v>390.70000000000437</v>
      </c>
      <c r="I3294" s="9">
        <v>0</v>
      </c>
      <c r="J3294" s="9">
        <v>481</v>
      </c>
      <c r="K3294" s="9">
        <v>586.40000000000146</v>
      </c>
      <c r="L3294" s="9">
        <v>689.100000000004</v>
      </c>
      <c r="M3294" s="65">
        <v>809.30000000000007</v>
      </c>
      <c r="P3294" s="65">
        <f t="shared" si="87"/>
        <v>2956.50000000001</v>
      </c>
    </row>
    <row r="3295" spans="1:21" ht="15">
      <c r="A3295" s="28" t="s">
        <v>38</v>
      </c>
      <c r="B3295" s="61" t="s">
        <v>616</v>
      </c>
      <c r="E3295" s="9" t="s">
        <v>277</v>
      </c>
      <c r="F3295" s="9" t="s">
        <v>277</v>
      </c>
      <c r="G3295" s="9" t="s">
        <v>277</v>
      </c>
      <c r="H3295" s="175">
        <v>623.5</v>
      </c>
      <c r="I3295" s="9">
        <v>0</v>
      </c>
      <c r="J3295" s="9">
        <v>431.44999999999618</v>
      </c>
      <c r="K3295" s="9">
        <v>411.50000000000364</v>
      </c>
      <c r="L3295" s="9">
        <v>596.15000000000509</v>
      </c>
      <c r="M3295" s="65">
        <v>866.3</v>
      </c>
      <c r="P3295" s="65">
        <f t="shared" si="87"/>
        <v>2928.9000000000051</v>
      </c>
      <c r="R3295" t="s">
        <v>281</v>
      </c>
    </row>
    <row r="3296" spans="1:21" ht="15">
      <c r="A3296" s="28" t="s">
        <v>145</v>
      </c>
      <c r="B3296" s="61" t="s">
        <v>620</v>
      </c>
      <c r="E3296" s="9" t="s">
        <v>277</v>
      </c>
      <c r="F3296" s="9" t="s">
        <v>277</v>
      </c>
      <c r="G3296" s="9" t="s">
        <v>277</v>
      </c>
      <c r="H3296" s="9">
        <v>462.00000000000091</v>
      </c>
      <c r="I3296" s="9">
        <v>0</v>
      </c>
      <c r="J3296" s="9">
        <v>364.99999999999818</v>
      </c>
      <c r="K3296" s="175">
        <v>735.45000000000073</v>
      </c>
      <c r="L3296" s="179">
        <v>736.80000000000109</v>
      </c>
      <c r="M3296" s="65">
        <v>576.4</v>
      </c>
      <c r="P3296" s="65">
        <f t="shared" si="87"/>
        <v>2875.650000000001</v>
      </c>
      <c r="R3296" t="s">
        <v>351</v>
      </c>
    </row>
    <row r="3297" spans="1:18" ht="15">
      <c r="A3297" s="28" t="s">
        <v>146</v>
      </c>
      <c r="B3297" s="61" t="s">
        <v>649</v>
      </c>
      <c r="E3297" s="9" t="s">
        <v>277</v>
      </c>
      <c r="F3297" s="9" t="s">
        <v>277</v>
      </c>
      <c r="G3297" s="9" t="s">
        <v>277</v>
      </c>
      <c r="H3297" s="9">
        <v>364.79999999999563</v>
      </c>
      <c r="I3297" s="9">
        <v>0</v>
      </c>
      <c r="J3297" s="175">
        <v>637.59999999999673</v>
      </c>
      <c r="K3297" s="9">
        <v>536.10000000000218</v>
      </c>
      <c r="L3297" s="9">
        <v>663.20000000000073</v>
      </c>
      <c r="M3297" s="65">
        <v>569.29999999999995</v>
      </c>
      <c r="P3297" s="65">
        <f t="shared" si="87"/>
        <v>2770.9999999999955</v>
      </c>
      <c r="R3297" t="s">
        <v>281</v>
      </c>
    </row>
    <row r="3298" spans="1:18" ht="15">
      <c r="A3298" s="28" t="s">
        <v>147</v>
      </c>
      <c r="B3298" s="181" t="s">
        <v>1286</v>
      </c>
      <c r="C3298" s="3"/>
      <c r="D3298" s="3"/>
      <c r="E3298" s="9" t="s">
        <v>277</v>
      </c>
      <c r="F3298" s="9" t="s">
        <v>277</v>
      </c>
      <c r="G3298" s="9" t="s">
        <v>277</v>
      </c>
      <c r="H3298" s="9" t="s">
        <v>277</v>
      </c>
      <c r="I3298" s="9">
        <v>0</v>
      </c>
      <c r="J3298" s="174">
        <v>642.95000000000255</v>
      </c>
      <c r="K3298" s="179">
        <v>607.90000000000327</v>
      </c>
      <c r="L3298" s="9">
        <v>484.00000000000182</v>
      </c>
      <c r="M3298" s="90">
        <v>1001.6000000000001</v>
      </c>
      <c r="P3298" s="65">
        <f t="shared" si="87"/>
        <v>2736.450000000008</v>
      </c>
      <c r="R3298" t="s">
        <v>1836</v>
      </c>
    </row>
    <row r="3299" spans="1:18" ht="15">
      <c r="A3299" s="28" t="s">
        <v>150</v>
      </c>
      <c r="B3299" s="61" t="s">
        <v>161</v>
      </c>
      <c r="E3299" s="9" t="s">
        <v>277</v>
      </c>
      <c r="F3299" s="9" t="s">
        <v>277</v>
      </c>
      <c r="G3299" s="9">
        <v>332.2</v>
      </c>
      <c r="H3299" s="9">
        <v>496.29999999999745</v>
      </c>
      <c r="I3299" s="9">
        <v>0</v>
      </c>
      <c r="J3299" s="9">
        <v>141.35000000000036</v>
      </c>
      <c r="K3299" s="9">
        <v>482.90000000000146</v>
      </c>
      <c r="L3299" s="9">
        <v>376.79999999999927</v>
      </c>
      <c r="M3299" s="65">
        <v>865.9</v>
      </c>
      <c r="P3299" s="65">
        <f t="shared" si="87"/>
        <v>2695.4499999999985</v>
      </c>
    </row>
    <row r="3300" spans="1:18" ht="15">
      <c r="A3300" s="28" t="s">
        <v>156</v>
      </c>
      <c r="B3300" s="61" t="s">
        <v>613</v>
      </c>
      <c r="E3300" s="9" t="s">
        <v>277</v>
      </c>
      <c r="F3300" s="9" t="s">
        <v>277</v>
      </c>
      <c r="G3300" s="9" t="s">
        <v>277</v>
      </c>
      <c r="H3300" s="9">
        <v>329.70000000000437</v>
      </c>
      <c r="I3300" s="9">
        <v>0</v>
      </c>
      <c r="J3300" s="9">
        <v>423.89999999999964</v>
      </c>
      <c r="K3300" s="9">
        <v>254.89999999999964</v>
      </c>
      <c r="L3300" s="179">
        <v>728.20000000000073</v>
      </c>
      <c r="M3300" s="65">
        <v>938.30000000000007</v>
      </c>
      <c r="P3300" s="65">
        <f t="shared" si="87"/>
        <v>2675.0000000000045</v>
      </c>
      <c r="R3300" t="s">
        <v>296</v>
      </c>
    </row>
    <row r="3301" spans="1:18" ht="15">
      <c r="A3301" s="28" t="s">
        <v>158</v>
      </c>
      <c r="B3301" s="170" t="s">
        <v>1272</v>
      </c>
      <c r="C3301" s="3"/>
      <c r="D3301" s="3"/>
      <c r="E3301" s="9" t="s">
        <v>277</v>
      </c>
      <c r="F3301" s="9" t="s">
        <v>277</v>
      </c>
      <c r="G3301" s="9" t="s">
        <v>277</v>
      </c>
      <c r="H3301" s="9" t="s">
        <v>277</v>
      </c>
      <c r="I3301" s="9">
        <v>0</v>
      </c>
      <c r="J3301" s="179">
        <v>599.45000000000255</v>
      </c>
      <c r="K3301" s="179">
        <v>623.45000000000437</v>
      </c>
      <c r="L3301" s="9">
        <v>470.19999999999527</v>
      </c>
      <c r="M3301" s="65">
        <v>946.59999999999991</v>
      </c>
      <c r="P3301" s="65">
        <f t="shared" si="87"/>
        <v>2639.7000000000021</v>
      </c>
      <c r="R3301" t="s">
        <v>319</v>
      </c>
    </row>
    <row r="3302" spans="1:18" ht="15">
      <c r="A3302" s="28" t="s">
        <v>159</v>
      </c>
      <c r="B3302" s="61" t="s">
        <v>645</v>
      </c>
      <c r="E3302" s="9" t="s">
        <v>277</v>
      </c>
      <c r="F3302" s="9" t="s">
        <v>277</v>
      </c>
      <c r="G3302" s="9" t="s">
        <v>277</v>
      </c>
      <c r="H3302" s="9">
        <v>396.80000000000109</v>
      </c>
      <c r="I3302" s="9">
        <v>0</v>
      </c>
      <c r="J3302" s="9">
        <v>483.54999999999745</v>
      </c>
      <c r="K3302" s="9">
        <v>233.49999999999818</v>
      </c>
      <c r="L3302" s="9">
        <v>508.5</v>
      </c>
      <c r="M3302" s="65">
        <v>832.69999999999982</v>
      </c>
      <c r="P3302" s="65">
        <f t="shared" si="87"/>
        <v>2455.0499999999965</v>
      </c>
    </row>
    <row r="3303" spans="1:18" ht="15">
      <c r="A3303" s="28" t="s">
        <v>160</v>
      </c>
      <c r="B3303" s="226" t="s">
        <v>1587</v>
      </c>
      <c r="C3303" s="3"/>
      <c r="D3303" s="3"/>
      <c r="E3303" s="9" t="s">
        <v>277</v>
      </c>
      <c r="F3303" s="9" t="s">
        <v>277</v>
      </c>
      <c r="G3303" s="9" t="s">
        <v>277</v>
      </c>
      <c r="H3303" s="9" t="s">
        <v>277</v>
      </c>
      <c r="I3303" s="9">
        <v>0</v>
      </c>
      <c r="J3303" s="9">
        <v>401.94999999999982</v>
      </c>
      <c r="K3303" s="9">
        <v>438.90000000000509</v>
      </c>
      <c r="L3303" s="9">
        <v>611.89999999999782</v>
      </c>
      <c r="M3303" s="65">
        <v>941.5</v>
      </c>
      <c r="P3303" s="65">
        <f t="shared" si="87"/>
        <v>2394.2500000000027</v>
      </c>
    </row>
    <row r="3304" spans="1:18" ht="15">
      <c r="A3304" s="28" t="s">
        <v>162</v>
      </c>
      <c r="B3304" s="61" t="s">
        <v>615</v>
      </c>
      <c r="E3304" s="9" t="s">
        <v>277</v>
      </c>
      <c r="F3304" s="9" t="s">
        <v>277</v>
      </c>
      <c r="G3304" s="9" t="s">
        <v>277</v>
      </c>
      <c r="H3304" s="9">
        <v>326.30000000000018</v>
      </c>
      <c r="I3304" s="9">
        <v>0</v>
      </c>
      <c r="J3304" s="9">
        <v>381.39999999999782</v>
      </c>
      <c r="K3304" s="9">
        <v>238.80000000000109</v>
      </c>
      <c r="L3304" s="9">
        <v>639.10000000000036</v>
      </c>
      <c r="M3304" s="65">
        <v>770.89999999999986</v>
      </c>
      <c r="P3304" s="65">
        <f t="shared" si="87"/>
        <v>2356.4999999999991</v>
      </c>
    </row>
    <row r="3305" spans="1:18" ht="15">
      <c r="A3305" s="28" t="s">
        <v>273</v>
      </c>
      <c r="B3305" s="61" t="s">
        <v>644</v>
      </c>
      <c r="E3305" s="9" t="s">
        <v>277</v>
      </c>
      <c r="F3305" s="9" t="s">
        <v>277</v>
      </c>
      <c r="G3305" s="9" t="s">
        <v>277</v>
      </c>
      <c r="H3305" s="9">
        <v>509.70000000000073</v>
      </c>
      <c r="I3305" s="9">
        <v>0</v>
      </c>
      <c r="J3305" s="9">
        <v>218.29999999999927</v>
      </c>
      <c r="K3305" s="9">
        <v>478.39999999999964</v>
      </c>
      <c r="L3305" s="9">
        <v>479.70000000000073</v>
      </c>
      <c r="M3305" s="65">
        <v>632.00000000000011</v>
      </c>
      <c r="P3305" s="65">
        <f t="shared" si="87"/>
        <v>2318.1000000000004</v>
      </c>
    </row>
    <row r="3306" spans="1:18" ht="15">
      <c r="A3306" s="28" t="s">
        <v>274</v>
      </c>
      <c r="B3306" s="61" t="s">
        <v>631</v>
      </c>
      <c r="E3306" s="9" t="s">
        <v>277</v>
      </c>
      <c r="F3306" s="9" t="s">
        <v>277</v>
      </c>
      <c r="G3306" s="9" t="s">
        <v>277</v>
      </c>
      <c r="H3306" s="9">
        <v>411.50000000000091</v>
      </c>
      <c r="I3306" s="9">
        <v>0</v>
      </c>
      <c r="J3306" s="9">
        <v>337.75</v>
      </c>
      <c r="K3306" s="174">
        <v>759.70000000000073</v>
      </c>
      <c r="L3306" s="9">
        <v>390.50000000000182</v>
      </c>
      <c r="M3306" s="65">
        <v>413</v>
      </c>
      <c r="P3306" s="65">
        <f t="shared" si="87"/>
        <v>2312.4500000000035</v>
      </c>
      <c r="R3306" t="s">
        <v>299</v>
      </c>
    </row>
    <row r="3307" spans="1:18" ht="15">
      <c r="A3307" s="28" t="s">
        <v>275</v>
      </c>
      <c r="B3307" s="170" t="s">
        <v>1279</v>
      </c>
      <c r="C3307" s="3"/>
      <c r="D3307" s="3"/>
      <c r="E3307" s="9" t="s">
        <v>277</v>
      </c>
      <c r="F3307" s="9" t="s">
        <v>277</v>
      </c>
      <c r="G3307" s="9" t="s">
        <v>277</v>
      </c>
      <c r="H3307" s="9" t="s">
        <v>277</v>
      </c>
      <c r="I3307" s="9">
        <v>0</v>
      </c>
      <c r="J3307" s="179">
        <v>554.79999999999927</v>
      </c>
      <c r="K3307" s="9">
        <v>303.40000000000146</v>
      </c>
      <c r="L3307" s="179">
        <v>704.89999999999964</v>
      </c>
      <c r="M3307" s="65">
        <v>658.2</v>
      </c>
      <c r="P3307" s="65">
        <f t="shared" ref="P3307:P3338" si="88">SUM(E3307:M3307)</f>
        <v>2221.3000000000002</v>
      </c>
      <c r="R3307" t="s">
        <v>343</v>
      </c>
    </row>
    <row r="3308" spans="1:18" ht="15">
      <c r="A3308" s="28" t="s">
        <v>276</v>
      </c>
      <c r="B3308" s="170" t="s">
        <v>1269</v>
      </c>
      <c r="C3308" s="3"/>
      <c r="D3308" s="3"/>
      <c r="E3308" s="9" t="s">
        <v>277</v>
      </c>
      <c r="F3308" s="9" t="s">
        <v>277</v>
      </c>
      <c r="G3308" s="9" t="s">
        <v>277</v>
      </c>
      <c r="H3308" s="9" t="s">
        <v>277</v>
      </c>
      <c r="I3308" s="9">
        <v>0</v>
      </c>
      <c r="J3308" s="9">
        <v>331.10000000000218</v>
      </c>
      <c r="K3308" s="179">
        <v>629.99999999999818</v>
      </c>
      <c r="L3308" s="9">
        <v>611.24999999999818</v>
      </c>
      <c r="M3308" s="65">
        <v>644.70000000000005</v>
      </c>
      <c r="P3308" s="65">
        <f t="shared" si="88"/>
        <v>2217.0499999999984</v>
      </c>
      <c r="R3308" t="s">
        <v>296</v>
      </c>
    </row>
    <row r="3309" spans="1:18" ht="15">
      <c r="A3309" s="28" t="s">
        <v>602</v>
      </c>
      <c r="B3309" s="226" t="s">
        <v>1581</v>
      </c>
      <c r="C3309" s="3"/>
      <c r="D3309" s="3"/>
      <c r="E3309" s="9" t="s">
        <v>277</v>
      </c>
      <c r="F3309" s="9" t="s">
        <v>277</v>
      </c>
      <c r="G3309" s="9" t="s">
        <v>277</v>
      </c>
      <c r="H3309" s="9" t="s">
        <v>277</v>
      </c>
      <c r="I3309" s="9">
        <v>0</v>
      </c>
      <c r="J3309" s="9">
        <v>388.79999999999745</v>
      </c>
      <c r="K3309" s="9">
        <v>411.59999999999673</v>
      </c>
      <c r="L3309" s="175">
        <v>758.09999999999854</v>
      </c>
      <c r="M3309" s="65">
        <v>591.5</v>
      </c>
      <c r="P3309" s="65">
        <f t="shared" si="88"/>
        <v>2149.9999999999927</v>
      </c>
      <c r="R3309" t="s">
        <v>281</v>
      </c>
    </row>
    <row r="3310" spans="1:18" ht="15">
      <c r="A3310" s="28" t="s">
        <v>603</v>
      </c>
      <c r="B3310" s="61" t="s">
        <v>29</v>
      </c>
      <c r="E3310" s="9">
        <v>452.1</v>
      </c>
      <c r="F3310" s="9">
        <v>459.2</v>
      </c>
      <c r="G3310" s="179">
        <v>653.1</v>
      </c>
      <c r="H3310" s="9" t="s">
        <v>277</v>
      </c>
      <c r="I3310" s="9">
        <v>0</v>
      </c>
      <c r="J3310" s="9">
        <v>514.15000000000146</v>
      </c>
      <c r="K3310" s="9" t="s">
        <v>277</v>
      </c>
      <c r="L3310" s="9" t="s">
        <v>277</v>
      </c>
      <c r="M3310" s="9" t="s">
        <v>277</v>
      </c>
      <c r="P3310" s="65">
        <f t="shared" si="88"/>
        <v>2078.5500000000015</v>
      </c>
      <c r="R3310" t="s">
        <v>286</v>
      </c>
    </row>
    <row r="3311" spans="1:18" ht="15">
      <c r="A3311" s="28" t="s">
        <v>604</v>
      </c>
      <c r="B3311" s="61" t="s">
        <v>605</v>
      </c>
      <c r="E3311" s="9" t="s">
        <v>277</v>
      </c>
      <c r="F3311" s="9" t="s">
        <v>277</v>
      </c>
      <c r="G3311" s="9" t="s">
        <v>277</v>
      </c>
      <c r="H3311" s="9">
        <v>365</v>
      </c>
      <c r="I3311" s="9">
        <v>0</v>
      </c>
      <c r="J3311" s="9">
        <v>107.19999999999891</v>
      </c>
      <c r="K3311" s="9">
        <v>577.800000000002</v>
      </c>
      <c r="L3311" s="9">
        <v>465.39999999999964</v>
      </c>
      <c r="M3311" s="65">
        <v>515.19999999999993</v>
      </c>
      <c r="P3311" s="65">
        <f t="shared" si="88"/>
        <v>2030.6000000000004</v>
      </c>
    </row>
    <row r="3312" spans="1:18" ht="15">
      <c r="A3312" s="28" t="s">
        <v>606</v>
      </c>
      <c r="B3312" s="61" t="s">
        <v>13</v>
      </c>
      <c r="E3312" s="9">
        <v>439.6</v>
      </c>
      <c r="F3312" s="179">
        <v>610.4</v>
      </c>
      <c r="G3312" s="9">
        <v>315.2</v>
      </c>
      <c r="H3312" s="9">
        <v>50.399999999997817</v>
      </c>
      <c r="I3312" s="9">
        <v>0</v>
      </c>
      <c r="J3312" s="9">
        <v>226.60000000000218</v>
      </c>
      <c r="K3312" s="9">
        <v>325.59999999999673</v>
      </c>
      <c r="L3312" s="9">
        <v>48.699999999998909</v>
      </c>
      <c r="M3312" s="9" t="s">
        <v>277</v>
      </c>
      <c r="P3312" s="65">
        <f t="shared" si="88"/>
        <v>2016.4999999999957</v>
      </c>
      <c r="R3312" t="s">
        <v>296</v>
      </c>
    </row>
    <row r="3313" spans="1:18" ht="15">
      <c r="A3313" s="28" t="s">
        <v>612</v>
      </c>
      <c r="B3313" s="61" t="s">
        <v>629</v>
      </c>
      <c r="E3313" s="9" t="s">
        <v>277</v>
      </c>
      <c r="F3313" s="9" t="s">
        <v>277</v>
      </c>
      <c r="G3313" s="9" t="s">
        <v>277</v>
      </c>
      <c r="H3313" s="9">
        <v>487.30000000000109</v>
      </c>
      <c r="I3313" s="9">
        <v>0</v>
      </c>
      <c r="J3313" s="9">
        <v>290.09999999999945</v>
      </c>
      <c r="K3313" s="9">
        <v>325.30000000000473</v>
      </c>
      <c r="L3313" s="9">
        <v>233.90000000000691</v>
      </c>
      <c r="M3313" s="65">
        <v>676.69999999999993</v>
      </c>
      <c r="P3313" s="65">
        <f t="shared" si="88"/>
        <v>2013.300000000012</v>
      </c>
    </row>
    <row r="3314" spans="1:18" ht="15">
      <c r="A3314" s="28" t="s">
        <v>614</v>
      </c>
      <c r="B3314" s="226" t="s">
        <v>1666</v>
      </c>
      <c r="C3314" s="3"/>
      <c r="D3314" s="3"/>
      <c r="E3314" s="9" t="s">
        <v>277</v>
      </c>
      <c r="F3314" s="9" t="s">
        <v>277</v>
      </c>
      <c r="G3314" s="9" t="s">
        <v>277</v>
      </c>
      <c r="H3314" s="9" t="s">
        <v>277</v>
      </c>
      <c r="I3314" s="9">
        <v>0</v>
      </c>
      <c r="J3314" s="9" t="s">
        <v>277</v>
      </c>
      <c r="K3314" s="9">
        <v>521</v>
      </c>
      <c r="L3314" s="9">
        <v>674.19999999999709</v>
      </c>
      <c r="M3314" s="65">
        <v>749.69999999999993</v>
      </c>
      <c r="P3314" s="65">
        <f t="shared" si="88"/>
        <v>1944.8999999999969</v>
      </c>
    </row>
    <row r="3315" spans="1:18" ht="15">
      <c r="A3315" s="28" t="s">
        <v>617</v>
      </c>
      <c r="B3315" s="226" t="s">
        <v>1579</v>
      </c>
      <c r="C3315" s="3"/>
      <c r="D3315" s="3"/>
      <c r="E3315" s="9" t="s">
        <v>277</v>
      </c>
      <c r="F3315" s="9" t="s">
        <v>277</v>
      </c>
      <c r="G3315" s="9" t="s">
        <v>277</v>
      </c>
      <c r="H3315" s="9" t="s">
        <v>277</v>
      </c>
      <c r="I3315" s="9">
        <v>0</v>
      </c>
      <c r="J3315" s="9">
        <v>328.49999999999636</v>
      </c>
      <c r="K3315" s="9">
        <v>314.99999999999636</v>
      </c>
      <c r="L3315" s="9">
        <v>583.80000000000109</v>
      </c>
      <c r="M3315" s="65">
        <v>653.4</v>
      </c>
      <c r="P3315" s="65">
        <f t="shared" si="88"/>
        <v>1880.6999999999939</v>
      </c>
    </row>
    <row r="3316" spans="1:18" ht="15">
      <c r="A3316" s="28" t="s">
        <v>618</v>
      </c>
      <c r="B3316" s="226" t="s">
        <v>1593</v>
      </c>
      <c r="C3316" s="3"/>
      <c r="D3316" s="3"/>
      <c r="E3316" s="9" t="s">
        <v>277</v>
      </c>
      <c r="F3316" s="9" t="s">
        <v>277</v>
      </c>
      <c r="G3316" s="9" t="s">
        <v>277</v>
      </c>
      <c r="H3316" s="9" t="s">
        <v>277</v>
      </c>
      <c r="I3316" s="9">
        <v>0</v>
      </c>
      <c r="J3316" s="9" t="s">
        <v>277</v>
      </c>
      <c r="K3316" s="9">
        <v>422.80000000000018</v>
      </c>
      <c r="L3316" s="9">
        <v>616.399999999996</v>
      </c>
      <c r="M3316" s="65">
        <v>839.3</v>
      </c>
      <c r="P3316" s="65">
        <f t="shared" si="88"/>
        <v>1878.4999999999961</v>
      </c>
    </row>
    <row r="3317" spans="1:18" ht="15">
      <c r="A3317" s="28" t="s">
        <v>621</v>
      </c>
      <c r="B3317" s="28" t="s">
        <v>600</v>
      </c>
      <c r="E3317" s="9" t="s">
        <v>277</v>
      </c>
      <c r="F3317" s="9" t="s">
        <v>277</v>
      </c>
      <c r="G3317" s="9" t="s">
        <v>277</v>
      </c>
      <c r="H3317" s="9">
        <v>172.89999999999964</v>
      </c>
      <c r="I3317" s="9">
        <v>0</v>
      </c>
      <c r="J3317" s="9">
        <v>305.69999999999982</v>
      </c>
      <c r="K3317" s="9">
        <v>363.699999999998</v>
      </c>
      <c r="L3317" s="9">
        <v>428.60000000000036</v>
      </c>
      <c r="M3317" s="65">
        <v>577.50000000000023</v>
      </c>
      <c r="P3317" s="65">
        <f t="shared" si="88"/>
        <v>1848.399999999998</v>
      </c>
    </row>
    <row r="3318" spans="1:18" ht="15">
      <c r="A3318" s="28" t="s">
        <v>623</v>
      </c>
      <c r="B3318" s="170" t="s">
        <v>1278</v>
      </c>
      <c r="C3318" s="3"/>
      <c r="D3318" s="3"/>
      <c r="E3318" s="9" t="s">
        <v>277</v>
      </c>
      <c r="F3318" s="9" t="s">
        <v>277</v>
      </c>
      <c r="G3318" s="9" t="s">
        <v>277</v>
      </c>
      <c r="H3318" s="9" t="s">
        <v>277</v>
      </c>
      <c r="I3318" s="9">
        <v>0</v>
      </c>
      <c r="J3318" s="9">
        <v>238.09999999999854</v>
      </c>
      <c r="K3318" s="9">
        <v>273.20000000000164</v>
      </c>
      <c r="L3318" s="9">
        <v>465.39999999999782</v>
      </c>
      <c r="M3318" s="65">
        <v>869.50000000000011</v>
      </c>
      <c r="P3318" s="65">
        <f t="shared" si="88"/>
        <v>1846.199999999998</v>
      </c>
    </row>
    <row r="3319" spans="1:18" ht="15">
      <c r="A3319" s="28" t="s">
        <v>628</v>
      </c>
      <c r="B3319" s="61" t="s">
        <v>144</v>
      </c>
      <c r="E3319" s="9" t="s">
        <v>277</v>
      </c>
      <c r="F3319" s="9">
        <v>295</v>
      </c>
      <c r="G3319" s="9">
        <v>422.3</v>
      </c>
      <c r="H3319" s="9">
        <v>494.69999999999982</v>
      </c>
      <c r="I3319" s="9">
        <v>0</v>
      </c>
      <c r="J3319" s="9">
        <v>328.10000000000036</v>
      </c>
      <c r="K3319" s="9">
        <v>291.00000000000091</v>
      </c>
      <c r="L3319" s="9" t="s">
        <v>277</v>
      </c>
      <c r="M3319" s="9" t="s">
        <v>277</v>
      </c>
      <c r="P3319" s="65">
        <f t="shared" si="88"/>
        <v>1831.100000000001</v>
      </c>
    </row>
    <row r="3320" spans="1:18" ht="15">
      <c r="A3320" s="28" t="s">
        <v>632</v>
      </c>
      <c r="B3320" s="61" t="s">
        <v>637</v>
      </c>
      <c r="E3320" s="9" t="s">
        <v>277</v>
      </c>
      <c r="F3320" s="9" t="s">
        <v>277</v>
      </c>
      <c r="G3320" s="9" t="s">
        <v>277</v>
      </c>
      <c r="H3320" s="9">
        <v>383.20000000000164</v>
      </c>
      <c r="I3320" s="9">
        <v>0</v>
      </c>
      <c r="J3320" s="179">
        <v>597.35000000000036</v>
      </c>
      <c r="K3320" s="9">
        <v>163.50000000000091</v>
      </c>
      <c r="L3320" s="9">
        <v>301.80000000000291</v>
      </c>
      <c r="M3320" s="65">
        <v>369.09999999999997</v>
      </c>
      <c r="P3320" s="65">
        <f t="shared" si="88"/>
        <v>1814.9500000000057</v>
      </c>
      <c r="R3320" t="s">
        <v>296</v>
      </c>
    </row>
    <row r="3321" spans="1:18" ht="15">
      <c r="A3321" s="28" t="s">
        <v>633</v>
      </c>
      <c r="B3321" s="226" t="s">
        <v>1589</v>
      </c>
      <c r="C3321" s="3"/>
      <c r="D3321" s="3"/>
      <c r="E3321" s="9" t="s">
        <v>277</v>
      </c>
      <c r="F3321" s="9" t="s">
        <v>277</v>
      </c>
      <c r="G3321" s="9" t="s">
        <v>277</v>
      </c>
      <c r="H3321" s="9" t="s">
        <v>277</v>
      </c>
      <c r="I3321" s="9">
        <v>0</v>
      </c>
      <c r="J3321" s="9" t="s">
        <v>277</v>
      </c>
      <c r="K3321" s="9">
        <v>537.49999999999818</v>
      </c>
      <c r="L3321" s="9">
        <v>477.59999999999673</v>
      </c>
      <c r="M3321" s="65">
        <v>774.89999999999986</v>
      </c>
      <c r="P3321" s="65">
        <f t="shared" si="88"/>
        <v>1789.9999999999948</v>
      </c>
    </row>
    <row r="3322" spans="1:18" ht="15">
      <c r="A3322" s="28" t="s">
        <v>634</v>
      </c>
      <c r="B3322" s="28" t="s">
        <v>596</v>
      </c>
      <c r="E3322" s="9" t="s">
        <v>277</v>
      </c>
      <c r="F3322" s="9" t="s">
        <v>277</v>
      </c>
      <c r="G3322" s="9" t="s">
        <v>277</v>
      </c>
      <c r="H3322" s="9">
        <v>412.60000000000036</v>
      </c>
      <c r="I3322" s="9">
        <v>0</v>
      </c>
      <c r="J3322" s="9">
        <v>97.800000000000182</v>
      </c>
      <c r="K3322" s="9">
        <v>288.60000000000036</v>
      </c>
      <c r="L3322" s="9">
        <v>456.99999999999818</v>
      </c>
      <c r="M3322" s="65">
        <v>467.59999999999997</v>
      </c>
      <c r="P3322" s="65">
        <f t="shared" si="88"/>
        <v>1723.599999999999</v>
      </c>
    </row>
    <row r="3323" spans="1:18" ht="15">
      <c r="A3323" s="28" t="s">
        <v>639</v>
      </c>
      <c r="B3323" s="61" t="s">
        <v>4</v>
      </c>
      <c r="E3323" s="179">
        <v>559.4</v>
      </c>
      <c r="F3323" s="179">
        <v>638.75</v>
      </c>
      <c r="G3323" s="9">
        <v>245.2</v>
      </c>
      <c r="H3323" s="9">
        <v>237.29999999999654</v>
      </c>
      <c r="I3323" s="9">
        <v>0</v>
      </c>
      <c r="J3323" s="9" t="s">
        <v>277</v>
      </c>
      <c r="K3323" s="9" t="s">
        <v>277</v>
      </c>
      <c r="L3323" s="9" t="s">
        <v>277</v>
      </c>
      <c r="M3323" s="9" t="s">
        <v>277</v>
      </c>
      <c r="P3323" s="65">
        <f t="shared" si="88"/>
        <v>1680.6499999999967</v>
      </c>
      <c r="R3323" t="s">
        <v>313</v>
      </c>
    </row>
    <row r="3324" spans="1:18" ht="15">
      <c r="A3324" s="28" t="s">
        <v>647</v>
      </c>
      <c r="B3324" s="226" t="s">
        <v>2171</v>
      </c>
      <c r="C3324" s="3"/>
      <c r="D3324" s="3"/>
      <c r="E3324" s="9" t="s">
        <v>277</v>
      </c>
      <c r="F3324" s="9" t="s">
        <v>277</v>
      </c>
      <c r="G3324" s="9" t="s">
        <v>277</v>
      </c>
      <c r="H3324" s="9" t="s">
        <v>277</v>
      </c>
      <c r="I3324" s="9">
        <v>0</v>
      </c>
      <c r="J3324" s="9" t="s">
        <v>277</v>
      </c>
      <c r="K3324" s="9">
        <v>550.20000000000437</v>
      </c>
      <c r="L3324" s="9">
        <v>454.69999999999709</v>
      </c>
      <c r="M3324" s="65">
        <v>653.6</v>
      </c>
      <c r="P3324" s="65">
        <f t="shared" si="88"/>
        <v>1658.5000000000014</v>
      </c>
    </row>
    <row r="3325" spans="1:18" ht="15">
      <c r="A3325" s="28" t="s">
        <v>651</v>
      </c>
      <c r="B3325" s="28" t="s">
        <v>601</v>
      </c>
      <c r="E3325" s="9" t="s">
        <v>277</v>
      </c>
      <c r="F3325" s="9" t="s">
        <v>277</v>
      </c>
      <c r="G3325" s="9" t="s">
        <v>277</v>
      </c>
      <c r="H3325" s="9">
        <v>365.60000000000036</v>
      </c>
      <c r="I3325" s="9">
        <v>0</v>
      </c>
      <c r="J3325" s="9">
        <v>462.39999999999873</v>
      </c>
      <c r="K3325" s="9">
        <v>501.00000000000182</v>
      </c>
      <c r="L3325" s="9">
        <v>322</v>
      </c>
      <c r="M3325" s="9" t="s">
        <v>277</v>
      </c>
      <c r="P3325" s="65">
        <f t="shared" si="88"/>
        <v>1651.0000000000009</v>
      </c>
    </row>
    <row r="3326" spans="1:18" ht="15">
      <c r="A3326" s="28" t="s">
        <v>652</v>
      </c>
      <c r="B3326" s="61" t="s">
        <v>630</v>
      </c>
      <c r="E3326" s="9" t="s">
        <v>277</v>
      </c>
      <c r="F3326" s="9" t="s">
        <v>277</v>
      </c>
      <c r="G3326" s="9" t="s">
        <v>277</v>
      </c>
      <c r="H3326" s="9">
        <v>407.5</v>
      </c>
      <c r="I3326" s="9">
        <v>0</v>
      </c>
      <c r="J3326" s="9">
        <v>62.499999999998181</v>
      </c>
      <c r="K3326" s="9">
        <v>408.19999999999709</v>
      </c>
      <c r="L3326" s="9">
        <v>227.40000000000146</v>
      </c>
      <c r="M3326" s="65">
        <v>526.6</v>
      </c>
      <c r="P3326" s="65">
        <f t="shared" si="88"/>
        <v>1632.1999999999966</v>
      </c>
    </row>
    <row r="3327" spans="1:18" ht="15">
      <c r="A3327" s="28" t="s">
        <v>653</v>
      </c>
      <c r="B3327" s="170" t="s">
        <v>1277</v>
      </c>
      <c r="C3327" s="3"/>
      <c r="D3327" s="3"/>
      <c r="E3327" s="9" t="s">
        <v>277</v>
      </c>
      <c r="F3327" s="9" t="s">
        <v>277</v>
      </c>
      <c r="G3327" s="9" t="s">
        <v>277</v>
      </c>
      <c r="H3327" s="9" t="s">
        <v>277</v>
      </c>
      <c r="I3327" s="9">
        <v>0</v>
      </c>
      <c r="J3327" s="9">
        <v>392.80000000000291</v>
      </c>
      <c r="K3327" s="9">
        <v>250.19999999999891</v>
      </c>
      <c r="L3327" s="9">
        <v>541.20000000000437</v>
      </c>
      <c r="M3327" s="65">
        <v>440.29999999999995</v>
      </c>
      <c r="P3327" s="65">
        <f t="shared" si="88"/>
        <v>1624.5000000000061</v>
      </c>
    </row>
    <row r="3328" spans="1:18" ht="15">
      <c r="A3328" s="28" t="s">
        <v>658</v>
      </c>
      <c r="B3328" s="170" t="s">
        <v>1283</v>
      </c>
      <c r="C3328" s="3"/>
      <c r="D3328" s="3"/>
      <c r="E3328" s="9" t="s">
        <v>277</v>
      </c>
      <c r="F3328" s="9" t="s">
        <v>277</v>
      </c>
      <c r="G3328" s="9" t="s">
        <v>277</v>
      </c>
      <c r="H3328" s="9" t="s">
        <v>277</v>
      </c>
      <c r="I3328" s="9">
        <v>0</v>
      </c>
      <c r="J3328" s="9">
        <v>278.30000000000109</v>
      </c>
      <c r="K3328" s="9">
        <v>561.29999999999927</v>
      </c>
      <c r="L3328" s="9">
        <v>277.60000000000036</v>
      </c>
      <c r="M3328" s="65">
        <v>474.20000000000005</v>
      </c>
      <c r="P3328" s="65">
        <f t="shared" si="88"/>
        <v>1591.4000000000008</v>
      </c>
    </row>
    <row r="3329" spans="1:18" ht="15">
      <c r="A3329" s="28" t="s">
        <v>659</v>
      </c>
      <c r="B3329" s="61" t="s">
        <v>35</v>
      </c>
      <c r="E3329" s="179">
        <v>542.15</v>
      </c>
      <c r="F3329" s="179">
        <v>469.2</v>
      </c>
      <c r="G3329" s="9">
        <v>358.2</v>
      </c>
      <c r="H3329" s="9">
        <v>207.90000000000055</v>
      </c>
      <c r="I3329" s="9">
        <v>0</v>
      </c>
      <c r="J3329" s="9" t="s">
        <v>277</v>
      </c>
      <c r="K3329" s="9" t="s">
        <v>277</v>
      </c>
      <c r="L3329" s="9" t="s">
        <v>277</v>
      </c>
      <c r="M3329" s="9" t="s">
        <v>277</v>
      </c>
      <c r="P3329" s="65">
        <f t="shared" si="88"/>
        <v>1577.4500000000005</v>
      </c>
      <c r="R3329" t="s">
        <v>316</v>
      </c>
    </row>
    <row r="3330" spans="1:18" ht="15">
      <c r="A3330" s="28" t="s">
        <v>660</v>
      </c>
      <c r="B3330" s="61" t="s">
        <v>654</v>
      </c>
      <c r="E3330" s="9" t="s">
        <v>277</v>
      </c>
      <c r="F3330" s="9" t="s">
        <v>277</v>
      </c>
      <c r="G3330" s="9" t="s">
        <v>277</v>
      </c>
      <c r="H3330" s="9">
        <v>491.60000000000218</v>
      </c>
      <c r="I3330" s="9">
        <v>0</v>
      </c>
      <c r="J3330" s="9">
        <v>293.29999999999745</v>
      </c>
      <c r="K3330" s="9">
        <v>190.59999999999854</v>
      </c>
      <c r="L3330" s="9">
        <v>316.60000000000127</v>
      </c>
      <c r="M3330" s="65">
        <v>272.34999999999997</v>
      </c>
      <c r="P3330" s="65">
        <f t="shared" si="88"/>
        <v>1564.4499999999994</v>
      </c>
    </row>
    <row r="3331" spans="1:18" ht="15">
      <c r="A3331" s="28" t="s">
        <v>662</v>
      </c>
      <c r="B3331" s="61" t="s">
        <v>155</v>
      </c>
      <c r="E3331" s="9" t="s">
        <v>277</v>
      </c>
      <c r="F3331" s="9" t="s">
        <v>277</v>
      </c>
      <c r="G3331" s="9">
        <v>217.1</v>
      </c>
      <c r="H3331" s="174">
        <v>690.60000000000036</v>
      </c>
      <c r="I3331" s="9">
        <v>0</v>
      </c>
      <c r="J3331" s="9">
        <v>153.69999999999891</v>
      </c>
      <c r="K3331" s="9">
        <v>467.10000000000127</v>
      </c>
      <c r="L3331" s="9" t="s">
        <v>277</v>
      </c>
      <c r="M3331" s="9" t="s">
        <v>277</v>
      </c>
      <c r="P3331" s="65">
        <f t="shared" si="88"/>
        <v>1528.5000000000005</v>
      </c>
      <c r="R3331" t="s">
        <v>299</v>
      </c>
    </row>
    <row r="3332" spans="1:18" ht="15">
      <c r="A3332" s="28" t="s">
        <v>663</v>
      </c>
      <c r="B3332" s="170" t="s">
        <v>1276</v>
      </c>
      <c r="C3332" s="3"/>
      <c r="D3332" s="3"/>
      <c r="E3332" s="9" t="s">
        <v>277</v>
      </c>
      <c r="F3332" s="9" t="s">
        <v>277</v>
      </c>
      <c r="G3332" s="9" t="s">
        <v>277</v>
      </c>
      <c r="H3332" s="9" t="s">
        <v>277</v>
      </c>
      <c r="I3332" s="9">
        <v>0</v>
      </c>
      <c r="J3332" s="9">
        <v>428.5</v>
      </c>
      <c r="K3332" s="9">
        <v>393.20000000000073</v>
      </c>
      <c r="L3332" s="9">
        <v>683.39999999999782</v>
      </c>
      <c r="M3332" s="9" t="s">
        <v>277</v>
      </c>
      <c r="P3332" s="65">
        <f t="shared" si="88"/>
        <v>1505.0999999999985</v>
      </c>
    </row>
    <row r="3333" spans="1:18" ht="15">
      <c r="A3333" s="28" t="s">
        <v>664</v>
      </c>
      <c r="B3333" s="61" t="s">
        <v>2094</v>
      </c>
      <c r="C3333" s="3"/>
      <c r="D3333" s="3"/>
      <c r="E3333" s="9" t="s">
        <v>277</v>
      </c>
      <c r="F3333" s="9" t="s">
        <v>277</v>
      </c>
      <c r="G3333" s="9" t="s">
        <v>277</v>
      </c>
      <c r="H3333" s="9" t="s">
        <v>277</v>
      </c>
      <c r="I3333" s="9">
        <v>0</v>
      </c>
      <c r="J3333" s="9" t="s">
        <v>277</v>
      </c>
      <c r="K3333" s="9" t="s">
        <v>277</v>
      </c>
      <c r="L3333" s="9">
        <v>668.09999999999854</v>
      </c>
      <c r="M3333" s="65">
        <v>833.6</v>
      </c>
      <c r="N3333" s="65"/>
      <c r="P3333" s="65">
        <f t="shared" si="88"/>
        <v>1501.6999999999985</v>
      </c>
    </row>
    <row r="3334" spans="1:18" ht="15">
      <c r="A3334" s="28" t="s">
        <v>667</v>
      </c>
      <c r="B3334" s="61" t="s">
        <v>6</v>
      </c>
      <c r="E3334" s="9">
        <v>210.7</v>
      </c>
      <c r="F3334" s="9">
        <v>237.9</v>
      </c>
      <c r="G3334" s="9">
        <v>415.2</v>
      </c>
      <c r="H3334" s="179">
        <v>553.69999999999709</v>
      </c>
      <c r="I3334" s="9">
        <v>0</v>
      </c>
      <c r="J3334" s="9">
        <v>80.30000000000291</v>
      </c>
      <c r="K3334" s="9" t="s">
        <v>277</v>
      </c>
      <c r="L3334" s="9" t="s">
        <v>277</v>
      </c>
      <c r="M3334" s="9" t="s">
        <v>277</v>
      </c>
      <c r="P3334" s="65">
        <f t="shared" si="88"/>
        <v>1497.8</v>
      </c>
      <c r="R3334" t="s">
        <v>287</v>
      </c>
    </row>
    <row r="3335" spans="1:18" ht="15">
      <c r="A3335" s="28" t="s">
        <v>726</v>
      </c>
      <c r="B3335" s="61" t="s">
        <v>661</v>
      </c>
      <c r="E3335" s="9" t="s">
        <v>277</v>
      </c>
      <c r="F3335" s="9" t="s">
        <v>277</v>
      </c>
      <c r="G3335" s="9" t="s">
        <v>277</v>
      </c>
      <c r="H3335" s="9">
        <v>309.19999999999891</v>
      </c>
      <c r="I3335" s="9">
        <v>0</v>
      </c>
      <c r="J3335" s="9">
        <v>274.30000000000291</v>
      </c>
      <c r="K3335" s="9">
        <v>167.50000000000182</v>
      </c>
      <c r="L3335" s="9">
        <v>461.5</v>
      </c>
      <c r="M3335" s="65">
        <v>263.3</v>
      </c>
      <c r="P3335" s="65">
        <f t="shared" si="88"/>
        <v>1475.8000000000036</v>
      </c>
    </row>
    <row r="3336" spans="1:18" ht="15">
      <c r="A3336" s="28" t="s">
        <v>727</v>
      </c>
      <c r="B3336" s="170" t="s">
        <v>1280</v>
      </c>
      <c r="C3336" s="3"/>
      <c r="D3336" s="3"/>
      <c r="E3336" s="9" t="s">
        <v>277</v>
      </c>
      <c r="F3336" s="9" t="s">
        <v>277</v>
      </c>
      <c r="G3336" s="9" t="s">
        <v>277</v>
      </c>
      <c r="H3336" s="9" t="s">
        <v>277</v>
      </c>
      <c r="I3336" s="9">
        <v>0</v>
      </c>
      <c r="J3336" s="9">
        <v>267.20000000000073</v>
      </c>
      <c r="K3336" s="9">
        <v>120.19999999999891</v>
      </c>
      <c r="L3336" s="9">
        <v>494.85000000000036</v>
      </c>
      <c r="M3336" s="65">
        <v>585.1</v>
      </c>
      <c r="P3336" s="65">
        <f t="shared" si="88"/>
        <v>1467.35</v>
      </c>
    </row>
    <row r="3337" spans="1:18" ht="15">
      <c r="A3337" s="28" t="s">
        <v>728</v>
      </c>
      <c r="B3337" s="170" t="s">
        <v>1284</v>
      </c>
      <c r="C3337" s="3"/>
      <c r="D3337" s="3"/>
      <c r="E3337" s="9" t="s">
        <v>277</v>
      </c>
      <c r="F3337" s="9" t="s">
        <v>277</v>
      </c>
      <c r="G3337" s="9" t="s">
        <v>277</v>
      </c>
      <c r="H3337" s="9" t="s">
        <v>277</v>
      </c>
      <c r="I3337" s="9">
        <v>0</v>
      </c>
      <c r="J3337" s="9">
        <v>302.29999999999927</v>
      </c>
      <c r="K3337" s="9">
        <v>201.79999999999745</v>
      </c>
      <c r="L3337" s="9">
        <v>609.49999999999636</v>
      </c>
      <c r="M3337" s="65">
        <v>353.6</v>
      </c>
      <c r="P3337" s="65">
        <f t="shared" si="88"/>
        <v>1467.199999999993</v>
      </c>
    </row>
    <row r="3338" spans="1:18" ht="15">
      <c r="A3338" s="28" t="s">
        <v>729</v>
      </c>
      <c r="B3338" s="226" t="s">
        <v>1575</v>
      </c>
      <c r="C3338" s="3"/>
      <c r="D3338" s="3"/>
      <c r="E3338" s="9" t="s">
        <v>277</v>
      </c>
      <c r="F3338" s="9" t="s">
        <v>277</v>
      </c>
      <c r="G3338" s="9" t="s">
        <v>277</v>
      </c>
      <c r="H3338" s="9" t="s">
        <v>277</v>
      </c>
      <c r="I3338" s="9">
        <v>0</v>
      </c>
      <c r="J3338" s="9">
        <v>152.80000000000473</v>
      </c>
      <c r="K3338" s="9">
        <v>411.10000000000036</v>
      </c>
      <c r="L3338" s="9">
        <v>433.30000000000109</v>
      </c>
      <c r="M3338" s="65">
        <v>449.2</v>
      </c>
      <c r="P3338" s="65">
        <f t="shared" si="88"/>
        <v>1446.4000000000062</v>
      </c>
    </row>
    <row r="3339" spans="1:18" ht="15">
      <c r="A3339" s="28" t="s">
        <v>730</v>
      </c>
      <c r="B3339" s="226" t="s">
        <v>1584</v>
      </c>
      <c r="C3339" s="3"/>
      <c r="D3339" s="3"/>
      <c r="E3339" s="9" t="s">
        <v>277</v>
      </c>
      <c r="F3339" s="9" t="s">
        <v>277</v>
      </c>
      <c r="G3339" s="9" t="s">
        <v>277</v>
      </c>
      <c r="H3339" s="9" t="s">
        <v>277</v>
      </c>
      <c r="I3339" s="9">
        <v>0</v>
      </c>
      <c r="J3339" s="9">
        <v>454.29999999999745</v>
      </c>
      <c r="K3339" s="9">
        <v>217.10000000000127</v>
      </c>
      <c r="L3339" s="9">
        <v>445.45000000000255</v>
      </c>
      <c r="M3339" s="65">
        <v>321.29999999999995</v>
      </c>
      <c r="P3339" s="65">
        <f t="shared" ref="P3339:P3370" si="89">SUM(E3339:M3339)</f>
        <v>1438.1500000000012</v>
      </c>
    </row>
    <row r="3340" spans="1:18" ht="15">
      <c r="A3340" s="28" t="s">
        <v>731</v>
      </c>
      <c r="B3340" s="61" t="s">
        <v>624</v>
      </c>
      <c r="E3340" s="9" t="s">
        <v>277</v>
      </c>
      <c r="F3340" s="9" t="s">
        <v>277</v>
      </c>
      <c r="G3340" s="9" t="s">
        <v>277</v>
      </c>
      <c r="H3340" s="9">
        <v>472.69999999999891</v>
      </c>
      <c r="I3340" s="9">
        <v>0</v>
      </c>
      <c r="J3340" s="9">
        <v>205.69999999999527</v>
      </c>
      <c r="K3340" s="9">
        <v>67.299999999998363</v>
      </c>
      <c r="L3340" s="9">
        <v>188.40000000000146</v>
      </c>
      <c r="M3340" s="65">
        <v>497.09999999999997</v>
      </c>
      <c r="P3340" s="65">
        <f t="shared" si="89"/>
        <v>1431.1999999999939</v>
      </c>
    </row>
    <row r="3341" spans="1:18" ht="15">
      <c r="A3341" s="28" t="s">
        <v>732</v>
      </c>
      <c r="B3341" s="170" t="s">
        <v>1268</v>
      </c>
      <c r="C3341" s="3"/>
      <c r="D3341" s="3"/>
      <c r="E3341" s="9" t="s">
        <v>277</v>
      </c>
      <c r="F3341" s="9" t="s">
        <v>277</v>
      </c>
      <c r="G3341" s="9" t="s">
        <v>277</v>
      </c>
      <c r="H3341" s="9" t="s">
        <v>277</v>
      </c>
      <c r="I3341" s="9">
        <v>0</v>
      </c>
      <c r="J3341" s="9">
        <v>257.70000000000073</v>
      </c>
      <c r="K3341" s="9">
        <v>348.40000000000055</v>
      </c>
      <c r="L3341" s="9">
        <v>224.50000000000182</v>
      </c>
      <c r="M3341" s="65">
        <v>596.6</v>
      </c>
      <c r="P3341" s="65">
        <f t="shared" si="89"/>
        <v>1427.200000000003</v>
      </c>
    </row>
    <row r="3342" spans="1:18" ht="15">
      <c r="A3342" s="28" t="s">
        <v>733</v>
      </c>
      <c r="B3342" s="61" t="s">
        <v>152</v>
      </c>
      <c r="E3342" s="9" t="s">
        <v>277</v>
      </c>
      <c r="F3342" s="9" t="s">
        <v>277</v>
      </c>
      <c r="G3342" s="9">
        <v>207.35</v>
      </c>
      <c r="H3342" s="9">
        <v>253.29999999999745</v>
      </c>
      <c r="I3342" s="9">
        <v>0</v>
      </c>
      <c r="J3342" s="9">
        <v>364.19999999999891</v>
      </c>
      <c r="K3342" s="9">
        <v>405.10000000000036</v>
      </c>
      <c r="L3342" s="9">
        <v>163.90000000000146</v>
      </c>
      <c r="M3342" s="65">
        <v>22.8</v>
      </c>
      <c r="P3342" s="65">
        <f t="shared" si="89"/>
        <v>1416.649999999998</v>
      </c>
    </row>
    <row r="3343" spans="1:18" ht="15">
      <c r="A3343" s="28" t="s">
        <v>734</v>
      </c>
      <c r="B3343" s="226" t="s">
        <v>1591</v>
      </c>
      <c r="C3343" s="3"/>
      <c r="D3343" s="3"/>
      <c r="E3343" s="9" t="s">
        <v>277</v>
      </c>
      <c r="F3343" s="9" t="s">
        <v>277</v>
      </c>
      <c r="G3343" s="9" t="s">
        <v>277</v>
      </c>
      <c r="H3343" s="9" t="s">
        <v>277</v>
      </c>
      <c r="I3343" s="9">
        <v>0</v>
      </c>
      <c r="J3343" s="9" t="s">
        <v>277</v>
      </c>
      <c r="K3343" s="9">
        <v>441.600000000004</v>
      </c>
      <c r="L3343" s="9">
        <v>265.99999999999818</v>
      </c>
      <c r="M3343" s="65">
        <v>695.00000000000011</v>
      </c>
      <c r="P3343" s="65">
        <f t="shared" si="89"/>
        <v>1402.6000000000022</v>
      </c>
    </row>
    <row r="3344" spans="1:18" ht="15">
      <c r="A3344" s="28" t="s">
        <v>735</v>
      </c>
      <c r="B3344" s="61" t="s">
        <v>648</v>
      </c>
      <c r="E3344" s="9" t="s">
        <v>277</v>
      </c>
      <c r="F3344" s="9" t="s">
        <v>277</v>
      </c>
      <c r="G3344" s="9" t="s">
        <v>277</v>
      </c>
      <c r="H3344" s="9">
        <v>421.20000000000073</v>
      </c>
      <c r="I3344" s="9">
        <v>0</v>
      </c>
      <c r="J3344" s="9">
        <v>236.5</v>
      </c>
      <c r="K3344" s="9">
        <v>142.19999999999982</v>
      </c>
      <c r="L3344" s="9">
        <v>230.59999999999854</v>
      </c>
      <c r="M3344" s="65">
        <v>355.2</v>
      </c>
      <c r="P3344" s="65">
        <f t="shared" si="89"/>
        <v>1385.6999999999991</v>
      </c>
    </row>
    <row r="3345" spans="1:21" ht="15">
      <c r="A3345" s="28" t="s">
        <v>736</v>
      </c>
      <c r="B3345" s="61" t="s">
        <v>2083</v>
      </c>
      <c r="C3345" s="3"/>
      <c r="D3345" s="3"/>
      <c r="E3345" s="9" t="s">
        <v>277</v>
      </c>
      <c r="F3345" s="9" t="s">
        <v>277</v>
      </c>
      <c r="G3345" s="9" t="s">
        <v>277</v>
      </c>
      <c r="H3345" s="9" t="s">
        <v>277</v>
      </c>
      <c r="I3345" s="9">
        <v>0</v>
      </c>
      <c r="J3345" s="9" t="s">
        <v>277</v>
      </c>
      <c r="K3345" s="9" t="s">
        <v>277</v>
      </c>
      <c r="L3345" s="9">
        <v>360.90000000000691</v>
      </c>
      <c r="M3345" s="90">
        <v>976.05</v>
      </c>
      <c r="N3345" s="65"/>
      <c r="P3345" s="65">
        <f t="shared" si="89"/>
        <v>1336.9500000000069</v>
      </c>
      <c r="R3345" t="s">
        <v>287</v>
      </c>
    </row>
    <row r="3346" spans="1:21" ht="15">
      <c r="A3346" s="28" t="s">
        <v>737</v>
      </c>
      <c r="B3346" s="226" t="s">
        <v>1592</v>
      </c>
      <c r="C3346" s="3"/>
      <c r="D3346" s="3"/>
      <c r="E3346" s="9" t="s">
        <v>277</v>
      </c>
      <c r="F3346" s="9" t="s">
        <v>277</v>
      </c>
      <c r="G3346" s="9" t="s">
        <v>277</v>
      </c>
      <c r="H3346" s="9" t="s">
        <v>277</v>
      </c>
      <c r="I3346" s="9">
        <v>0</v>
      </c>
      <c r="J3346" s="9" t="s">
        <v>277</v>
      </c>
      <c r="K3346" s="9">
        <v>439.60000000000127</v>
      </c>
      <c r="L3346" s="9">
        <v>573.10000000000218</v>
      </c>
      <c r="M3346" s="65">
        <v>308.3</v>
      </c>
      <c r="P3346" s="65">
        <f t="shared" si="89"/>
        <v>1321.0000000000034</v>
      </c>
    </row>
    <row r="3347" spans="1:21" ht="15">
      <c r="A3347" s="28" t="s">
        <v>738</v>
      </c>
      <c r="B3347" s="226" t="s">
        <v>1583</v>
      </c>
      <c r="C3347" s="3"/>
      <c r="D3347" s="3"/>
      <c r="E3347" s="9" t="s">
        <v>277</v>
      </c>
      <c r="F3347" s="9" t="s">
        <v>277</v>
      </c>
      <c r="G3347" s="9" t="s">
        <v>277</v>
      </c>
      <c r="H3347" s="9" t="s">
        <v>277</v>
      </c>
      <c r="I3347" s="9">
        <v>0</v>
      </c>
      <c r="J3347" s="9">
        <v>275.20000000000073</v>
      </c>
      <c r="K3347" s="9">
        <v>409.90000000000146</v>
      </c>
      <c r="L3347" s="9">
        <v>513.99999999999818</v>
      </c>
      <c r="M3347" s="65">
        <v>103.7</v>
      </c>
      <c r="P3347" s="65">
        <f t="shared" si="89"/>
        <v>1302.8000000000004</v>
      </c>
    </row>
    <row r="3348" spans="1:21" ht="15">
      <c r="A3348" s="28" t="s">
        <v>739</v>
      </c>
      <c r="B3348" s="226" t="s">
        <v>1617</v>
      </c>
      <c r="C3348" s="3"/>
      <c r="D3348" s="3"/>
      <c r="E3348" s="9" t="s">
        <v>277</v>
      </c>
      <c r="F3348" s="9" t="s">
        <v>277</v>
      </c>
      <c r="G3348" s="9" t="s">
        <v>277</v>
      </c>
      <c r="H3348" s="9" t="s">
        <v>277</v>
      </c>
      <c r="I3348" s="9">
        <v>0</v>
      </c>
      <c r="J3348" s="9" t="s">
        <v>277</v>
      </c>
      <c r="K3348" s="9">
        <v>534.39999999999873</v>
      </c>
      <c r="L3348" s="9">
        <v>208.70000000000201</v>
      </c>
      <c r="M3348" s="65">
        <v>546.4</v>
      </c>
      <c r="P3348" s="65">
        <f t="shared" si="89"/>
        <v>1289.5000000000007</v>
      </c>
    </row>
    <row r="3349" spans="1:21" ht="15">
      <c r="A3349" s="28" t="s">
        <v>740</v>
      </c>
      <c r="B3349" s="61" t="s">
        <v>655</v>
      </c>
      <c r="E3349" s="9" t="s">
        <v>277</v>
      </c>
      <c r="F3349" s="9" t="s">
        <v>277</v>
      </c>
      <c r="G3349" s="9" t="s">
        <v>277</v>
      </c>
      <c r="H3349" s="9">
        <v>264.59999999999854</v>
      </c>
      <c r="I3349" s="9">
        <v>0</v>
      </c>
      <c r="J3349" s="9">
        <v>55.899999999996908</v>
      </c>
      <c r="K3349" s="9">
        <v>184.90000000000327</v>
      </c>
      <c r="L3349" s="9">
        <v>264.69999999999891</v>
      </c>
      <c r="M3349" s="65">
        <v>517.30000000000007</v>
      </c>
      <c r="P3349" s="65">
        <f t="shared" si="89"/>
        <v>1287.3999999999978</v>
      </c>
    </row>
    <row r="3350" spans="1:21" ht="15">
      <c r="A3350" s="28" t="s">
        <v>741</v>
      </c>
      <c r="B3350" s="170" t="s">
        <v>1281</v>
      </c>
      <c r="C3350" s="3"/>
      <c r="D3350" s="3"/>
      <c r="E3350" s="9" t="s">
        <v>277</v>
      </c>
      <c r="F3350" s="9" t="s">
        <v>277</v>
      </c>
      <c r="G3350" s="9" t="s">
        <v>277</v>
      </c>
      <c r="H3350" s="9" t="s">
        <v>277</v>
      </c>
      <c r="I3350" s="9">
        <v>0</v>
      </c>
      <c r="J3350" s="9">
        <v>337.10000000000036</v>
      </c>
      <c r="K3350" s="9">
        <v>328.50000000000273</v>
      </c>
      <c r="L3350" s="9">
        <v>84.299999999999272</v>
      </c>
      <c r="M3350" s="65">
        <v>511.5</v>
      </c>
      <c r="P3350" s="65">
        <f t="shared" si="89"/>
        <v>1261.4000000000024</v>
      </c>
    </row>
    <row r="3351" spans="1:21" ht="15">
      <c r="A3351" s="28" t="s">
        <v>742</v>
      </c>
      <c r="B3351" s="170" t="s">
        <v>1285</v>
      </c>
      <c r="C3351" s="3"/>
      <c r="D3351" s="3"/>
      <c r="E3351" s="9" t="s">
        <v>277</v>
      </c>
      <c r="F3351" s="9" t="s">
        <v>277</v>
      </c>
      <c r="G3351" s="9" t="s">
        <v>277</v>
      </c>
      <c r="H3351" s="9" t="s">
        <v>277</v>
      </c>
      <c r="I3351" s="9">
        <v>0</v>
      </c>
      <c r="J3351" s="179">
        <v>626.60000000000036</v>
      </c>
      <c r="K3351" s="179">
        <v>623.29999999999745</v>
      </c>
      <c r="L3351" s="9" t="s">
        <v>277</v>
      </c>
      <c r="M3351" s="9" t="s">
        <v>277</v>
      </c>
      <c r="P3351" s="65">
        <f t="shared" si="89"/>
        <v>1249.8999999999978</v>
      </c>
      <c r="R3351" t="s">
        <v>313</v>
      </c>
    </row>
    <row r="3352" spans="1:21" ht="15">
      <c r="A3352" s="28" t="s">
        <v>743</v>
      </c>
      <c r="B3352" s="61" t="s">
        <v>2076</v>
      </c>
      <c r="C3352" s="3"/>
      <c r="D3352" s="3"/>
      <c r="E3352" s="9" t="s">
        <v>277</v>
      </c>
      <c r="F3352" s="9" t="s">
        <v>277</v>
      </c>
      <c r="G3352" s="9" t="s">
        <v>277</v>
      </c>
      <c r="H3352" s="9" t="s">
        <v>277</v>
      </c>
      <c r="I3352" s="9">
        <v>0</v>
      </c>
      <c r="J3352" s="9" t="s">
        <v>277</v>
      </c>
      <c r="K3352" s="9" t="s">
        <v>277</v>
      </c>
      <c r="L3352" s="9">
        <v>450.50000000000091</v>
      </c>
      <c r="M3352" s="65">
        <v>770.99999999999977</v>
      </c>
      <c r="N3352" s="65"/>
      <c r="P3352" s="65">
        <f t="shared" si="89"/>
        <v>1221.5000000000007</v>
      </c>
    </row>
    <row r="3353" spans="1:21" ht="15">
      <c r="A3353" s="28" t="s">
        <v>744</v>
      </c>
      <c r="B3353" s="61" t="s">
        <v>177</v>
      </c>
      <c r="E3353" s="176">
        <v>873</v>
      </c>
      <c r="F3353" s="9">
        <v>274.8</v>
      </c>
      <c r="G3353" s="9" t="s">
        <v>277</v>
      </c>
      <c r="H3353" s="9" t="s">
        <v>277</v>
      </c>
      <c r="I3353" s="9">
        <v>0</v>
      </c>
      <c r="J3353" s="9" t="s">
        <v>277</v>
      </c>
      <c r="K3353" s="9" t="s">
        <v>277</v>
      </c>
      <c r="L3353" s="9" t="s">
        <v>277</v>
      </c>
      <c r="M3353" s="9" t="s">
        <v>277</v>
      </c>
      <c r="P3353" s="65">
        <f t="shared" si="89"/>
        <v>1147.8</v>
      </c>
      <c r="R3353" t="s">
        <v>280</v>
      </c>
      <c r="U3353" t="s">
        <v>1364</v>
      </c>
    </row>
    <row r="3354" spans="1:21" ht="15">
      <c r="A3354" s="28" t="s">
        <v>745</v>
      </c>
      <c r="B3354" s="226" t="s">
        <v>1614</v>
      </c>
      <c r="C3354" s="3"/>
      <c r="D3354" s="3"/>
      <c r="E3354" s="9" t="s">
        <v>277</v>
      </c>
      <c r="F3354" s="9" t="s">
        <v>277</v>
      </c>
      <c r="G3354" s="9" t="s">
        <v>277</v>
      </c>
      <c r="H3354" s="9" t="s">
        <v>277</v>
      </c>
      <c r="I3354" s="9">
        <v>0</v>
      </c>
      <c r="J3354" s="9" t="s">
        <v>277</v>
      </c>
      <c r="K3354" s="9">
        <v>365.70000000000073</v>
      </c>
      <c r="L3354" s="9">
        <v>339.79999999999927</v>
      </c>
      <c r="M3354" s="65">
        <v>398.20000000000005</v>
      </c>
      <c r="P3354" s="65">
        <f t="shared" si="89"/>
        <v>1103.7</v>
      </c>
    </row>
    <row r="3355" spans="1:21" ht="15">
      <c r="A3355" s="28" t="s">
        <v>746</v>
      </c>
      <c r="B3355" s="61" t="s">
        <v>2093</v>
      </c>
      <c r="C3355" s="3"/>
      <c r="D3355" s="3"/>
      <c r="E3355" s="9" t="s">
        <v>277</v>
      </c>
      <c r="F3355" s="9" t="s">
        <v>277</v>
      </c>
      <c r="G3355" s="9" t="s">
        <v>277</v>
      </c>
      <c r="H3355" s="9" t="s">
        <v>277</v>
      </c>
      <c r="I3355" s="9">
        <v>0</v>
      </c>
      <c r="J3355" s="9" t="s">
        <v>277</v>
      </c>
      <c r="K3355" s="9" t="s">
        <v>277</v>
      </c>
      <c r="L3355" s="9">
        <v>533</v>
      </c>
      <c r="M3355" s="65">
        <v>535.70000000000005</v>
      </c>
      <c r="N3355" s="65"/>
      <c r="P3355" s="65">
        <f t="shared" si="89"/>
        <v>1068.7</v>
      </c>
    </row>
    <row r="3356" spans="1:21" ht="15">
      <c r="A3356" s="28" t="s">
        <v>747</v>
      </c>
      <c r="B3356" s="61" t="s">
        <v>157</v>
      </c>
      <c r="E3356" s="9" t="s">
        <v>277</v>
      </c>
      <c r="F3356" s="9" t="s">
        <v>277</v>
      </c>
      <c r="G3356" s="9">
        <v>557.70000000000005</v>
      </c>
      <c r="H3356" s="9">
        <v>504.60000000000036</v>
      </c>
      <c r="I3356" s="9">
        <v>0</v>
      </c>
      <c r="J3356" s="9" t="s">
        <v>277</v>
      </c>
      <c r="K3356" s="9" t="s">
        <v>277</v>
      </c>
      <c r="L3356" s="9" t="s">
        <v>277</v>
      </c>
      <c r="M3356" s="9" t="s">
        <v>277</v>
      </c>
      <c r="P3356" s="65">
        <f t="shared" si="89"/>
        <v>1062.3000000000004</v>
      </c>
    </row>
    <row r="3357" spans="1:21" ht="15">
      <c r="A3357" s="28" t="s">
        <v>748</v>
      </c>
      <c r="B3357" s="61" t="s">
        <v>2075</v>
      </c>
      <c r="C3357" s="3"/>
      <c r="D3357" s="3"/>
      <c r="E3357" s="9" t="s">
        <v>277</v>
      </c>
      <c r="F3357" s="9" t="s">
        <v>277</v>
      </c>
      <c r="G3357" s="9" t="s">
        <v>277</v>
      </c>
      <c r="H3357" s="9" t="s">
        <v>277</v>
      </c>
      <c r="I3357" s="9">
        <v>0</v>
      </c>
      <c r="J3357" s="9" t="s">
        <v>277</v>
      </c>
      <c r="K3357" s="9" t="s">
        <v>277</v>
      </c>
      <c r="L3357" s="9">
        <v>568.79999999999563</v>
      </c>
      <c r="M3357" s="65">
        <v>476.00000000000006</v>
      </c>
      <c r="N3357" s="65"/>
      <c r="P3357" s="65">
        <f t="shared" si="89"/>
        <v>1044.7999999999956</v>
      </c>
    </row>
    <row r="3358" spans="1:21" ht="15">
      <c r="A3358" s="28" t="s">
        <v>749</v>
      </c>
      <c r="B3358" s="226" t="s">
        <v>1590</v>
      </c>
      <c r="C3358" s="3"/>
      <c r="D3358" s="3"/>
      <c r="E3358" s="9" t="s">
        <v>277</v>
      </c>
      <c r="F3358" s="9" t="s">
        <v>277</v>
      </c>
      <c r="G3358" s="9" t="s">
        <v>277</v>
      </c>
      <c r="H3358" s="9" t="s">
        <v>277</v>
      </c>
      <c r="I3358" s="9">
        <v>0</v>
      </c>
      <c r="J3358" s="9" t="s">
        <v>277</v>
      </c>
      <c r="K3358" s="9">
        <v>297.49999999999636</v>
      </c>
      <c r="L3358" s="9">
        <v>318.40000000000146</v>
      </c>
      <c r="M3358" s="65">
        <v>375</v>
      </c>
      <c r="P3358" s="65">
        <f t="shared" si="89"/>
        <v>990.89999999999782</v>
      </c>
    </row>
    <row r="3359" spans="1:21" ht="15">
      <c r="A3359" s="28" t="s">
        <v>750</v>
      </c>
      <c r="B3359" s="61" t="s">
        <v>2524</v>
      </c>
      <c r="C3359" s="3"/>
      <c r="D3359" s="3"/>
      <c r="E3359" s="9" t="s">
        <v>277</v>
      </c>
      <c r="F3359" s="9" t="s">
        <v>277</v>
      </c>
      <c r="G3359" s="9" t="s">
        <v>277</v>
      </c>
      <c r="H3359" s="9" t="s">
        <v>277</v>
      </c>
      <c r="I3359" s="9">
        <v>0</v>
      </c>
      <c r="J3359" s="9" t="s">
        <v>277</v>
      </c>
      <c r="K3359" s="9" t="s">
        <v>277</v>
      </c>
      <c r="L3359" s="9" t="s">
        <v>277</v>
      </c>
      <c r="M3359" s="65">
        <v>955.19999999999993</v>
      </c>
      <c r="P3359" s="65">
        <f t="shared" si="89"/>
        <v>955.19999999999993</v>
      </c>
    </row>
    <row r="3360" spans="1:21" ht="15">
      <c r="A3360" s="28" t="s">
        <v>751</v>
      </c>
      <c r="B3360" s="61" t="s">
        <v>2517</v>
      </c>
      <c r="C3360" s="3"/>
      <c r="D3360" s="3"/>
      <c r="E3360" s="9" t="s">
        <v>277</v>
      </c>
      <c r="F3360" s="9" t="s">
        <v>277</v>
      </c>
      <c r="G3360" s="9" t="s">
        <v>277</v>
      </c>
      <c r="H3360" s="9" t="s">
        <v>277</v>
      </c>
      <c r="I3360" s="9">
        <v>0</v>
      </c>
      <c r="J3360" s="9" t="s">
        <v>277</v>
      </c>
      <c r="K3360" s="9" t="s">
        <v>277</v>
      </c>
      <c r="L3360" s="9" t="s">
        <v>277</v>
      </c>
      <c r="M3360" s="65">
        <v>955.09999999999991</v>
      </c>
      <c r="P3360" s="65">
        <f t="shared" si="89"/>
        <v>955.09999999999991</v>
      </c>
    </row>
    <row r="3361" spans="1:18" ht="15">
      <c r="A3361" s="28" t="s">
        <v>752</v>
      </c>
      <c r="B3361" s="61" t="s">
        <v>2095</v>
      </c>
      <c r="C3361" s="3"/>
      <c r="D3361" s="3"/>
      <c r="E3361" s="9" t="s">
        <v>277</v>
      </c>
      <c r="F3361" s="9" t="s">
        <v>277</v>
      </c>
      <c r="G3361" s="9" t="s">
        <v>277</v>
      </c>
      <c r="H3361" s="9" t="s">
        <v>277</v>
      </c>
      <c r="I3361" s="9">
        <v>0</v>
      </c>
      <c r="J3361" s="9" t="s">
        <v>277</v>
      </c>
      <c r="K3361" s="9" t="s">
        <v>277</v>
      </c>
      <c r="L3361" s="9">
        <v>325.09999999999491</v>
      </c>
      <c r="M3361" s="65">
        <v>628.29999999999995</v>
      </c>
      <c r="N3361" s="65"/>
      <c r="P3361" s="65">
        <f t="shared" si="89"/>
        <v>953.39999999999486</v>
      </c>
    </row>
    <row r="3362" spans="1:18" ht="15">
      <c r="A3362" s="28" t="s">
        <v>753</v>
      </c>
      <c r="B3362" s="61" t="s">
        <v>2082</v>
      </c>
      <c r="C3362" s="3"/>
      <c r="D3362" s="3"/>
      <c r="E3362" s="9" t="s">
        <v>277</v>
      </c>
      <c r="F3362" s="9" t="s">
        <v>277</v>
      </c>
      <c r="G3362" s="9" t="s">
        <v>277</v>
      </c>
      <c r="H3362" s="9" t="s">
        <v>277</v>
      </c>
      <c r="I3362" s="9">
        <v>0</v>
      </c>
      <c r="J3362" s="9" t="s">
        <v>277</v>
      </c>
      <c r="K3362" s="9" t="s">
        <v>277</v>
      </c>
      <c r="L3362" s="9">
        <v>200.69999999999891</v>
      </c>
      <c r="M3362" s="65">
        <v>742.49999999999989</v>
      </c>
      <c r="N3362" s="65"/>
      <c r="P3362" s="65">
        <f t="shared" si="89"/>
        <v>943.19999999999879</v>
      </c>
    </row>
    <row r="3363" spans="1:18" ht="15">
      <c r="A3363" s="28" t="s">
        <v>754</v>
      </c>
      <c r="B3363" s="61" t="s">
        <v>2508</v>
      </c>
      <c r="C3363" s="3"/>
      <c r="D3363" s="3"/>
      <c r="E3363" s="9" t="s">
        <v>277</v>
      </c>
      <c r="F3363" s="9" t="s">
        <v>277</v>
      </c>
      <c r="G3363" s="9" t="s">
        <v>277</v>
      </c>
      <c r="H3363" s="9" t="s">
        <v>277</v>
      </c>
      <c r="I3363" s="9">
        <v>0</v>
      </c>
      <c r="J3363" s="9" t="s">
        <v>277</v>
      </c>
      <c r="K3363" s="9" t="s">
        <v>277</v>
      </c>
      <c r="L3363" s="9" t="s">
        <v>277</v>
      </c>
      <c r="M3363" s="65">
        <v>940.3</v>
      </c>
      <c r="P3363" s="65">
        <f t="shared" si="89"/>
        <v>940.3</v>
      </c>
    </row>
    <row r="3364" spans="1:18" ht="15">
      <c r="A3364" s="28" t="s">
        <v>755</v>
      </c>
      <c r="B3364" s="226" t="s">
        <v>2074</v>
      </c>
      <c r="C3364" s="3"/>
      <c r="D3364" s="3"/>
      <c r="E3364" s="9" t="s">
        <v>277</v>
      </c>
      <c r="F3364" s="9" t="s">
        <v>277</v>
      </c>
      <c r="G3364" s="9" t="s">
        <v>277</v>
      </c>
      <c r="H3364" s="9" t="s">
        <v>277</v>
      </c>
      <c r="I3364" s="9">
        <v>0</v>
      </c>
      <c r="J3364" s="9" t="s">
        <v>277</v>
      </c>
      <c r="K3364" s="9" t="s">
        <v>277</v>
      </c>
      <c r="L3364" s="9">
        <v>289.09999999999945</v>
      </c>
      <c r="M3364" s="65">
        <v>650.49999999999989</v>
      </c>
      <c r="N3364" s="65"/>
      <c r="P3364" s="65">
        <f t="shared" si="89"/>
        <v>939.59999999999934</v>
      </c>
    </row>
    <row r="3365" spans="1:18" ht="15">
      <c r="A3365" s="28" t="s">
        <v>756</v>
      </c>
      <c r="B3365" s="61" t="s">
        <v>2522</v>
      </c>
      <c r="C3365" s="3"/>
      <c r="D3365" s="3"/>
      <c r="E3365" s="9" t="s">
        <v>277</v>
      </c>
      <c r="F3365" s="9" t="s">
        <v>277</v>
      </c>
      <c r="G3365" s="9" t="s">
        <v>277</v>
      </c>
      <c r="H3365" s="9" t="s">
        <v>277</v>
      </c>
      <c r="I3365" s="9">
        <v>0</v>
      </c>
      <c r="J3365" s="9" t="s">
        <v>277</v>
      </c>
      <c r="K3365" s="9" t="s">
        <v>277</v>
      </c>
      <c r="L3365" s="9" t="s">
        <v>277</v>
      </c>
      <c r="M3365" s="65">
        <v>938.30000000000007</v>
      </c>
      <c r="P3365" s="65">
        <f t="shared" si="89"/>
        <v>938.30000000000007</v>
      </c>
    </row>
    <row r="3366" spans="1:18" ht="15">
      <c r="A3366" s="28" t="s">
        <v>757</v>
      </c>
      <c r="B3366" s="61" t="s">
        <v>2090</v>
      </c>
      <c r="C3366" s="3"/>
      <c r="D3366" s="3"/>
      <c r="E3366" s="9" t="s">
        <v>277</v>
      </c>
      <c r="F3366" s="9" t="s">
        <v>277</v>
      </c>
      <c r="G3366" s="9" t="s">
        <v>277</v>
      </c>
      <c r="H3366" s="9" t="s">
        <v>277</v>
      </c>
      <c r="I3366" s="9">
        <v>0</v>
      </c>
      <c r="J3366" s="9" t="s">
        <v>277</v>
      </c>
      <c r="K3366" s="9" t="s">
        <v>277</v>
      </c>
      <c r="L3366" s="9">
        <v>229.50000000000364</v>
      </c>
      <c r="M3366" s="65">
        <v>694.3</v>
      </c>
      <c r="N3366" s="65"/>
      <c r="P3366" s="65">
        <f t="shared" si="89"/>
        <v>923.80000000000359</v>
      </c>
    </row>
    <row r="3367" spans="1:18" ht="15">
      <c r="A3367" s="28" t="s">
        <v>758</v>
      </c>
      <c r="B3367" s="226" t="s">
        <v>1616</v>
      </c>
      <c r="C3367" s="3"/>
      <c r="D3367" s="3"/>
      <c r="E3367" s="9" t="s">
        <v>277</v>
      </c>
      <c r="F3367" s="9" t="s">
        <v>277</v>
      </c>
      <c r="G3367" s="9" t="s">
        <v>277</v>
      </c>
      <c r="H3367" s="9" t="s">
        <v>277</v>
      </c>
      <c r="I3367" s="9">
        <v>0</v>
      </c>
      <c r="J3367" s="9" t="s">
        <v>277</v>
      </c>
      <c r="K3367" s="9">
        <v>379.199999999998</v>
      </c>
      <c r="L3367" s="9">
        <v>532.70000000000164</v>
      </c>
      <c r="M3367" s="9" t="s">
        <v>277</v>
      </c>
      <c r="P3367" s="65">
        <f t="shared" si="89"/>
        <v>911.89999999999964</v>
      </c>
    </row>
    <row r="3368" spans="1:18" ht="15">
      <c r="A3368" s="28" t="s">
        <v>759</v>
      </c>
      <c r="B3368" s="226" t="s">
        <v>1576</v>
      </c>
      <c r="C3368" s="3"/>
      <c r="D3368" s="3"/>
      <c r="E3368" s="9" t="s">
        <v>277</v>
      </c>
      <c r="F3368" s="9" t="s">
        <v>277</v>
      </c>
      <c r="G3368" s="9" t="s">
        <v>277</v>
      </c>
      <c r="H3368" s="9" t="s">
        <v>277</v>
      </c>
      <c r="I3368" s="9">
        <v>0</v>
      </c>
      <c r="J3368" s="179">
        <v>565.80000000000018</v>
      </c>
      <c r="K3368" s="9">
        <v>91.799999999999272</v>
      </c>
      <c r="L3368" s="9">
        <v>153.50000000000182</v>
      </c>
      <c r="M3368" s="65">
        <v>68.899999999999991</v>
      </c>
      <c r="P3368" s="65">
        <f t="shared" si="89"/>
        <v>880.00000000000125</v>
      </c>
      <c r="R3368" t="s">
        <v>287</v>
      </c>
    </row>
    <row r="3369" spans="1:18" ht="15">
      <c r="A3369" s="28" t="s">
        <v>760</v>
      </c>
      <c r="B3369" s="61" t="s">
        <v>622</v>
      </c>
      <c r="E3369" s="179" t="s">
        <v>277</v>
      </c>
      <c r="F3369" s="9" t="s">
        <v>277</v>
      </c>
      <c r="G3369" s="9" t="s">
        <v>277</v>
      </c>
      <c r="H3369" s="9">
        <v>195.60000000000127</v>
      </c>
      <c r="I3369" s="9">
        <v>0</v>
      </c>
      <c r="J3369" s="9">
        <v>207.90000000000327</v>
      </c>
      <c r="K3369" s="9">
        <v>157.39999999999964</v>
      </c>
      <c r="L3369" s="9">
        <v>316.89999999999782</v>
      </c>
      <c r="M3369" s="9" t="s">
        <v>277</v>
      </c>
      <c r="P3369" s="65">
        <f t="shared" si="89"/>
        <v>877.800000000002</v>
      </c>
    </row>
    <row r="3370" spans="1:18" ht="15">
      <c r="A3370" s="28" t="s">
        <v>761</v>
      </c>
      <c r="B3370" s="61" t="s">
        <v>2519</v>
      </c>
      <c r="C3370" s="3"/>
      <c r="D3370" s="3"/>
      <c r="E3370" s="9" t="s">
        <v>277</v>
      </c>
      <c r="F3370" s="9" t="s">
        <v>277</v>
      </c>
      <c r="G3370" s="9" t="s">
        <v>277</v>
      </c>
      <c r="H3370" s="9" t="s">
        <v>277</v>
      </c>
      <c r="I3370" s="9">
        <v>0</v>
      </c>
      <c r="J3370" s="9" t="s">
        <v>277</v>
      </c>
      <c r="K3370" s="9" t="s">
        <v>277</v>
      </c>
      <c r="L3370" s="9" t="s">
        <v>277</v>
      </c>
      <c r="M3370" s="65">
        <v>876.89999999999986</v>
      </c>
      <c r="P3370" s="65">
        <f t="shared" si="89"/>
        <v>876.89999999999986</v>
      </c>
    </row>
    <row r="3371" spans="1:18" ht="15">
      <c r="A3371" s="28" t="s">
        <v>762</v>
      </c>
      <c r="B3371" s="61" t="s">
        <v>2521</v>
      </c>
      <c r="C3371" s="3"/>
      <c r="D3371" s="3"/>
      <c r="E3371" s="9" t="s">
        <v>277</v>
      </c>
      <c r="F3371" s="9" t="s">
        <v>277</v>
      </c>
      <c r="G3371" s="9" t="s">
        <v>277</v>
      </c>
      <c r="H3371" s="9" t="s">
        <v>277</v>
      </c>
      <c r="I3371" s="9">
        <v>0</v>
      </c>
      <c r="J3371" s="9" t="s">
        <v>277</v>
      </c>
      <c r="K3371" s="9" t="s">
        <v>277</v>
      </c>
      <c r="L3371" s="9" t="s">
        <v>277</v>
      </c>
      <c r="M3371" s="65">
        <v>868.69999999999993</v>
      </c>
      <c r="P3371" s="65">
        <f t="shared" ref="P3371:P3402" si="90">SUM(E3371:M3371)</f>
        <v>868.69999999999993</v>
      </c>
    </row>
    <row r="3372" spans="1:18" ht="15">
      <c r="A3372" s="28" t="s">
        <v>763</v>
      </c>
      <c r="B3372" s="61" t="s">
        <v>2079</v>
      </c>
      <c r="C3372" s="3"/>
      <c r="D3372" s="3"/>
      <c r="E3372" s="9" t="s">
        <v>277</v>
      </c>
      <c r="F3372" s="9" t="s">
        <v>277</v>
      </c>
      <c r="G3372" s="9" t="s">
        <v>277</v>
      </c>
      <c r="H3372" s="9" t="s">
        <v>277</v>
      </c>
      <c r="I3372" s="9">
        <v>0</v>
      </c>
      <c r="J3372" s="9" t="s">
        <v>277</v>
      </c>
      <c r="K3372" s="9" t="s">
        <v>277</v>
      </c>
      <c r="L3372" s="9">
        <v>448.40000000000146</v>
      </c>
      <c r="M3372" s="65">
        <v>403.8</v>
      </c>
      <c r="N3372" s="65"/>
      <c r="P3372" s="65">
        <f t="shared" si="90"/>
        <v>852.20000000000141</v>
      </c>
    </row>
    <row r="3373" spans="1:18" ht="15">
      <c r="A3373" s="28" t="s">
        <v>764</v>
      </c>
      <c r="B3373" s="61" t="s">
        <v>2506</v>
      </c>
      <c r="C3373" s="3"/>
      <c r="D3373" s="3"/>
      <c r="E3373" s="9" t="s">
        <v>277</v>
      </c>
      <c r="F3373" s="9" t="s">
        <v>277</v>
      </c>
      <c r="G3373" s="9" t="s">
        <v>277</v>
      </c>
      <c r="H3373" s="9" t="s">
        <v>277</v>
      </c>
      <c r="I3373" s="9">
        <v>0</v>
      </c>
      <c r="J3373" s="9" t="s">
        <v>277</v>
      </c>
      <c r="K3373" s="9" t="s">
        <v>277</v>
      </c>
      <c r="L3373" s="9" t="s">
        <v>277</v>
      </c>
      <c r="M3373" s="65">
        <v>850.40000000000009</v>
      </c>
      <c r="P3373" s="65">
        <f t="shared" si="90"/>
        <v>850.40000000000009</v>
      </c>
    </row>
    <row r="3374" spans="1:18" ht="15">
      <c r="A3374" s="28" t="s">
        <v>765</v>
      </c>
      <c r="B3374" s="226" t="s">
        <v>1596</v>
      </c>
      <c r="C3374" s="3"/>
      <c r="D3374" s="3"/>
      <c r="E3374" s="9" t="s">
        <v>277</v>
      </c>
      <c r="F3374" s="9" t="s">
        <v>277</v>
      </c>
      <c r="G3374" s="9" t="s">
        <v>277</v>
      </c>
      <c r="H3374" s="9" t="s">
        <v>277</v>
      </c>
      <c r="I3374" s="9">
        <v>0</v>
      </c>
      <c r="J3374" s="9" t="s">
        <v>277</v>
      </c>
      <c r="K3374" s="9">
        <v>124.09999999999854</v>
      </c>
      <c r="L3374" s="9">
        <v>490</v>
      </c>
      <c r="M3374" s="65">
        <v>230.99999999999994</v>
      </c>
      <c r="P3374" s="65">
        <f t="shared" si="90"/>
        <v>845.09999999999854</v>
      </c>
    </row>
    <row r="3375" spans="1:18" ht="15">
      <c r="A3375" s="28" t="s">
        <v>1857</v>
      </c>
      <c r="B3375" s="61" t="s">
        <v>2518</v>
      </c>
      <c r="C3375" s="3"/>
      <c r="D3375" s="3"/>
      <c r="E3375" s="9" t="s">
        <v>277</v>
      </c>
      <c r="F3375" s="9" t="s">
        <v>277</v>
      </c>
      <c r="G3375" s="9" t="s">
        <v>277</v>
      </c>
      <c r="H3375" s="9" t="s">
        <v>277</v>
      </c>
      <c r="I3375" s="9">
        <v>0</v>
      </c>
      <c r="J3375" s="9" t="s">
        <v>277</v>
      </c>
      <c r="K3375" s="9" t="s">
        <v>277</v>
      </c>
      <c r="L3375" s="9" t="s">
        <v>277</v>
      </c>
      <c r="M3375" s="65">
        <v>813.59999999999991</v>
      </c>
      <c r="P3375" s="65">
        <f t="shared" si="90"/>
        <v>813.59999999999991</v>
      </c>
    </row>
    <row r="3376" spans="1:18" ht="15">
      <c r="A3376" s="28" t="s">
        <v>2049</v>
      </c>
      <c r="B3376" s="61" t="s">
        <v>2516</v>
      </c>
      <c r="C3376" s="3"/>
      <c r="D3376" s="3"/>
      <c r="E3376" s="9" t="s">
        <v>277</v>
      </c>
      <c r="F3376" s="9" t="s">
        <v>277</v>
      </c>
      <c r="G3376" s="9" t="s">
        <v>277</v>
      </c>
      <c r="H3376" s="9" t="s">
        <v>277</v>
      </c>
      <c r="I3376" s="9">
        <v>0</v>
      </c>
      <c r="J3376" s="9" t="s">
        <v>277</v>
      </c>
      <c r="K3376" s="9" t="s">
        <v>277</v>
      </c>
      <c r="L3376" s="9" t="s">
        <v>277</v>
      </c>
      <c r="M3376" s="65">
        <v>800.1</v>
      </c>
      <c r="P3376" s="65">
        <f t="shared" si="90"/>
        <v>800.1</v>
      </c>
    </row>
    <row r="3377" spans="1:16" ht="15">
      <c r="A3377" s="28" t="s">
        <v>2050</v>
      </c>
      <c r="B3377" s="61" t="s">
        <v>2097</v>
      </c>
      <c r="C3377" s="3"/>
      <c r="D3377" s="3"/>
      <c r="E3377" s="9" t="s">
        <v>277</v>
      </c>
      <c r="F3377" s="9" t="s">
        <v>277</v>
      </c>
      <c r="G3377" s="9" t="s">
        <v>277</v>
      </c>
      <c r="H3377" s="9" t="s">
        <v>277</v>
      </c>
      <c r="I3377" s="9">
        <v>0</v>
      </c>
      <c r="J3377" s="9" t="s">
        <v>277</v>
      </c>
      <c r="K3377" s="9" t="s">
        <v>277</v>
      </c>
      <c r="L3377" s="9">
        <v>231.19999999999891</v>
      </c>
      <c r="M3377" s="65">
        <v>565.6</v>
      </c>
      <c r="N3377" s="65"/>
      <c r="P3377" s="65">
        <f t="shared" si="90"/>
        <v>796.79999999999893</v>
      </c>
    </row>
    <row r="3378" spans="1:16" ht="15">
      <c r="A3378" s="28" t="s">
        <v>2051</v>
      </c>
      <c r="B3378" s="226" t="s">
        <v>1580</v>
      </c>
      <c r="C3378" s="3"/>
      <c r="D3378" s="3"/>
      <c r="E3378" s="9" t="s">
        <v>277</v>
      </c>
      <c r="F3378" s="9" t="s">
        <v>277</v>
      </c>
      <c r="G3378" s="9" t="s">
        <v>277</v>
      </c>
      <c r="H3378" s="9" t="s">
        <v>277</v>
      </c>
      <c r="I3378" s="9">
        <v>0</v>
      </c>
      <c r="J3378" s="9">
        <v>255.89999999999873</v>
      </c>
      <c r="K3378" s="9">
        <v>111.89999999999964</v>
      </c>
      <c r="L3378" s="9">
        <v>187.69999999999891</v>
      </c>
      <c r="M3378" s="65">
        <v>239.80000000000004</v>
      </c>
      <c r="P3378" s="65">
        <f t="shared" si="90"/>
        <v>795.29999999999734</v>
      </c>
    </row>
    <row r="3379" spans="1:16" ht="15">
      <c r="A3379" s="28" t="s">
        <v>2052</v>
      </c>
      <c r="B3379" s="61" t="s">
        <v>2528</v>
      </c>
      <c r="C3379" s="3"/>
      <c r="D3379" s="3"/>
      <c r="E3379" s="9" t="s">
        <v>277</v>
      </c>
      <c r="F3379" s="9" t="s">
        <v>277</v>
      </c>
      <c r="G3379" s="9" t="s">
        <v>277</v>
      </c>
      <c r="H3379" s="9" t="s">
        <v>277</v>
      </c>
      <c r="I3379" s="9">
        <v>0</v>
      </c>
      <c r="J3379" s="9" t="s">
        <v>277</v>
      </c>
      <c r="K3379" s="9" t="s">
        <v>277</v>
      </c>
      <c r="L3379" s="9" t="s">
        <v>277</v>
      </c>
      <c r="M3379" s="65">
        <v>784.19999999999982</v>
      </c>
      <c r="P3379" s="65">
        <f t="shared" si="90"/>
        <v>784.19999999999982</v>
      </c>
    </row>
    <row r="3380" spans="1:16" ht="15">
      <c r="A3380" s="28" t="s">
        <v>2053</v>
      </c>
      <c r="B3380" s="61" t="s">
        <v>2078</v>
      </c>
      <c r="C3380" s="3"/>
      <c r="D3380" s="3"/>
      <c r="E3380" s="9" t="s">
        <v>277</v>
      </c>
      <c r="F3380" s="9" t="s">
        <v>277</v>
      </c>
      <c r="G3380" s="9" t="s">
        <v>277</v>
      </c>
      <c r="H3380" s="9" t="s">
        <v>277</v>
      </c>
      <c r="I3380" s="9">
        <v>0</v>
      </c>
      <c r="J3380" s="9" t="s">
        <v>277</v>
      </c>
      <c r="K3380" s="9" t="s">
        <v>277</v>
      </c>
      <c r="L3380" s="9">
        <v>417.39999999999782</v>
      </c>
      <c r="M3380" s="65">
        <v>346.5</v>
      </c>
      <c r="N3380" s="65"/>
      <c r="P3380" s="65">
        <f t="shared" si="90"/>
        <v>763.89999999999782</v>
      </c>
    </row>
    <row r="3381" spans="1:16" ht="15">
      <c r="A3381" s="28" t="s">
        <v>2054</v>
      </c>
      <c r="B3381" s="61" t="s">
        <v>2612</v>
      </c>
      <c r="C3381" s="3"/>
      <c r="D3381" s="3"/>
      <c r="E3381" s="9" t="s">
        <v>277</v>
      </c>
      <c r="F3381" s="9" t="s">
        <v>277</v>
      </c>
      <c r="G3381" s="9" t="s">
        <v>277</v>
      </c>
      <c r="H3381" s="9" t="s">
        <v>277</v>
      </c>
      <c r="I3381" s="9">
        <v>0</v>
      </c>
      <c r="J3381" s="9" t="s">
        <v>277</v>
      </c>
      <c r="K3381" s="9" t="s">
        <v>277</v>
      </c>
      <c r="L3381" s="9" t="s">
        <v>277</v>
      </c>
      <c r="M3381" s="65">
        <v>759.19999999999993</v>
      </c>
      <c r="P3381" s="65">
        <f t="shared" si="90"/>
        <v>759.19999999999993</v>
      </c>
    </row>
    <row r="3382" spans="1:16" ht="15">
      <c r="A3382" s="28" t="s">
        <v>2055</v>
      </c>
      <c r="B3382" s="61" t="s">
        <v>179</v>
      </c>
      <c r="C3382" s="3"/>
      <c r="D3382" s="3"/>
      <c r="E3382" s="9" t="s">
        <v>277</v>
      </c>
      <c r="F3382" s="9" t="s">
        <v>277</v>
      </c>
      <c r="G3382" s="9" t="s">
        <v>277</v>
      </c>
      <c r="H3382" s="9" t="s">
        <v>277</v>
      </c>
      <c r="I3382" s="9">
        <v>0</v>
      </c>
      <c r="J3382" s="9" t="s">
        <v>277</v>
      </c>
      <c r="K3382" s="9" t="s">
        <v>277</v>
      </c>
      <c r="L3382" s="9">
        <v>276.39999999999964</v>
      </c>
      <c r="M3382" s="65">
        <v>480.7</v>
      </c>
      <c r="N3382" s="65"/>
      <c r="P3382" s="65">
        <f t="shared" si="90"/>
        <v>757.09999999999968</v>
      </c>
    </row>
    <row r="3383" spans="1:16" ht="15">
      <c r="A3383" s="28" t="s">
        <v>2056</v>
      </c>
      <c r="B3383" s="61" t="s">
        <v>2515</v>
      </c>
      <c r="C3383" s="3"/>
      <c r="D3383" s="3"/>
      <c r="E3383" s="9" t="s">
        <v>277</v>
      </c>
      <c r="F3383" s="9" t="s">
        <v>277</v>
      </c>
      <c r="G3383" s="9" t="s">
        <v>277</v>
      </c>
      <c r="H3383" s="9" t="s">
        <v>277</v>
      </c>
      <c r="I3383" s="9">
        <v>0</v>
      </c>
      <c r="J3383" s="9" t="s">
        <v>277</v>
      </c>
      <c r="K3383" s="9" t="s">
        <v>277</v>
      </c>
      <c r="L3383" s="9" t="s">
        <v>277</v>
      </c>
      <c r="M3383" s="65">
        <v>752.29999999999984</v>
      </c>
      <c r="P3383" s="65">
        <f t="shared" si="90"/>
        <v>752.29999999999984</v>
      </c>
    </row>
    <row r="3384" spans="1:16" ht="15">
      <c r="A3384" s="28" t="s">
        <v>2057</v>
      </c>
      <c r="B3384" s="226" t="s">
        <v>1582</v>
      </c>
      <c r="C3384" s="3"/>
      <c r="D3384" s="3"/>
      <c r="E3384" s="9" t="s">
        <v>277</v>
      </c>
      <c r="F3384" s="9" t="s">
        <v>277</v>
      </c>
      <c r="G3384" s="9" t="s">
        <v>277</v>
      </c>
      <c r="H3384" s="9" t="s">
        <v>277</v>
      </c>
      <c r="I3384" s="9">
        <v>0</v>
      </c>
      <c r="J3384" s="9">
        <v>385.25000000000182</v>
      </c>
      <c r="K3384" s="9">
        <v>345.19999999999709</v>
      </c>
      <c r="L3384" s="9" t="s">
        <v>277</v>
      </c>
      <c r="M3384" s="9" t="s">
        <v>277</v>
      </c>
      <c r="P3384" s="65">
        <f t="shared" si="90"/>
        <v>730.44999999999891</v>
      </c>
    </row>
    <row r="3385" spans="1:16" ht="15">
      <c r="A3385" s="28" t="s">
        <v>2058</v>
      </c>
      <c r="B3385" s="61" t="s">
        <v>2511</v>
      </c>
      <c r="C3385" s="3"/>
      <c r="D3385" s="3"/>
      <c r="E3385" s="9" t="s">
        <v>277</v>
      </c>
      <c r="F3385" s="9" t="s">
        <v>277</v>
      </c>
      <c r="G3385" s="9" t="s">
        <v>277</v>
      </c>
      <c r="H3385" s="9" t="s">
        <v>277</v>
      </c>
      <c r="I3385" s="9">
        <v>0</v>
      </c>
      <c r="J3385" s="9" t="s">
        <v>277</v>
      </c>
      <c r="K3385" s="9" t="s">
        <v>277</v>
      </c>
      <c r="L3385" s="9" t="s">
        <v>277</v>
      </c>
      <c r="M3385" s="65">
        <v>730.4</v>
      </c>
      <c r="P3385" s="65">
        <f t="shared" si="90"/>
        <v>730.4</v>
      </c>
    </row>
    <row r="3386" spans="1:16" ht="15">
      <c r="A3386" s="28" t="s">
        <v>2059</v>
      </c>
      <c r="B3386" s="61" t="s">
        <v>2509</v>
      </c>
      <c r="C3386" s="3"/>
      <c r="D3386" s="3"/>
      <c r="E3386" s="9" t="s">
        <v>277</v>
      </c>
      <c r="F3386" s="9" t="s">
        <v>277</v>
      </c>
      <c r="G3386" s="9" t="s">
        <v>277</v>
      </c>
      <c r="H3386" s="9" t="s">
        <v>277</v>
      </c>
      <c r="I3386" s="9">
        <v>0</v>
      </c>
      <c r="J3386" s="9" t="s">
        <v>277</v>
      </c>
      <c r="K3386" s="9" t="s">
        <v>277</v>
      </c>
      <c r="L3386" s="9" t="s">
        <v>277</v>
      </c>
      <c r="M3386" s="65">
        <v>730</v>
      </c>
      <c r="P3386" s="65">
        <f t="shared" si="90"/>
        <v>730</v>
      </c>
    </row>
    <row r="3387" spans="1:16" ht="15">
      <c r="A3387" s="28" t="s">
        <v>2060</v>
      </c>
      <c r="B3387" s="61" t="s">
        <v>2092</v>
      </c>
      <c r="C3387" s="3"/>
      <c r="D3387" s="3"/>
      <c r="E3387" s="9" t="s">
        <v>277</v>
      </c>
      <c r="F3387" s="9" t="s">
        <v>277</v>
      </c>
      <c r="G3387" s="9" t="s">
        <v>277</v>
      </c>
      <c r="H3387" s="9" t="s">
        <v>277</v>
      </c>
      <c r="I3387" s="9">
        <v>0</v>
      </c>
      <c r="J3387" s="9" t="s">
        <v>277</v>
      </c>
      <c r="K3387" s="9" t="s">
        <v>277</v>
      </c>
      <c r="L3387" s="9">
        <v>298.10000000000218</v>
      </c>
      <c r="M3387" s="65">
        <v>414.4</v>
      </c>
      <c r="N3387" s="65"/>
      <c r="P3387" s="65">
        <f t="shared" si="90"/>
        <v>712.50000000000216</v>
      </c>
    </row>
    <row r="3388" spans="1:16" ht="15">
      <c r="A3388" s="28" t="s">
        <v>2061</v>
      </c>
      <c r="B3388" s="61" t="s">
        <v>2503</v>
      </c>
      <c r="C3388" s="3"/>
      <c r="D3388" s="3"/>
      <c r="E3388" s="9" t="s">
        <v>277</v>
      </c>
      <c r="F3388" s="9" t="s">
        <v>277</v>
      </c>
      <c r="G3388" s="9" t="s">
        <v>277</v>
      </c>
      <c r="H3388" s="9" t="s">
        <v>277</v>
      </c>
      <c r="I3388" s="9">
        <v>0</v>
      </c>
      <c r="J3388" s="9" t="s">
        <v>277</v>
      </c>
      <c r="K3388" s="9" t="s">
        <v>277</v>
      </c>
      <c r="L3388" s="9" t="s">
        <v>277</v>
      </c>
      <c r="M3388" s="65">
        <v>707.1</v>
      </c>
      <c r="P3388" s="65">
        <f t="shared" si="90"/>
        <v>707.1</v>
      </c>
    </row>
    <row r="3389" spans="1:16" ht="15">
      <c r="A3389" s="28" t="s">
        <v>2062</v>
      </c>
      <c r="B3389" s="61" t="s">
        <v>2505</v>
      </c>
      <c r="C3389" s="3"/>
      <c r="D3389" s="3"/>
      <c r="E3389" s="9" t="s">
        <v>277</v>
      </c>
      <c r="F3389" s="9" t="s">
        <v>277</v>
      </c>
      <c r="G3389" s="9" t="s">
        <v>277</v>
      </c>
      <c r="H3389" s="9" t="s">
        <v>277</v>
      </c>
      <c r="I3389" s="9">
        <v>0</v>
      </c>
      <c r="J3389" s="9" t="s">
        <v>277</v>
      </c>
      <c r="K3389" s="9" t="s">
        <v>277</v>
      </c>
      <c r="L3389" s="9" t="s">
        <v>277</v>
      </c>
      <c r="M3389" s="65">
        <v>685.35</v>
      </c>
      <c r="P3389" s="65">
        <f t="shared" si="90"/>
        <v>685.35</v>
      </c>
    </row>
    <row r="3390" spans="1:16" ht="15">
      <c r="A3390" s="28" t="s">
        <v>2063</v>
      </c>
      <c r="B3390" s="61" t="s">
        <v>2525</v>
      </c>
      <c r="C3390" s="3"/>
      <c r="D3390" s="3"/>
      <c r="E3390" s="9" t="s">
        <v>277</v>
      </c>
      <c r="F3390" s="9" t="s">
        <v>277</v>
      </c>
      <c r="G3390" s="9" t="s">
        <v>277</v>
      </c>
      <c r="H3390" s="9" t="s">
        <v>277</v>
      </c>
      <c r="I3390" s="9">
        <v>0</v>
      </c>
      <c r="J3390" s="9" t="s">
        <v>277</v>
      </c>
      <c r="K3390" s="9" t="s">
        <v>277</v>
      </c>
      <c r="L3390" s="9" t="s">
        <v>277</v>
      </c>
      <c r="M3390" s="65">
        <v>676.69999999999993</v>
      </c>
      <c r="P3390" s="65">
        <f t="shared" si="90"/>
        <v>676.69999999999993</v>
      </c>
    </row>
    <row r="3391" spans="1:16" ht="15">
      <c r="A3391" s="28" t="s">
        <v>2064</v>
      </c>
      <c r="B3391" s="61" t="s">
        <v>2504</v>
      </c>
      <c r="C3391" s="3"/>
      <c r="D3391" s="3"/>
      <c r="E3391" s="9" t="s">
        <v>277</v>
      </c>
      <c r="F3391" s="9" t="s">
        <v>277</v>
      </c>
      <c r="G3391" s="9" t="s">
        <v>277</v>
      </c>
      <c r="H3391" s="9" t="s">
        <v>277</v>
      </c>
      <c r="I3391" s="9">
        <v>0</v>
      </c>
      <c r="J3391" s="9" t="s">
        <v>277</v>
      </c>
      <c r="K3391" s="9" t="s">
        <v>277</v>
      </c>
      <c r="L3391" s="9" t="s">
        <v>277</v>
      </c>
      <c r="M3391" s="65">
        <v>671.49999999999989</v>
      </c>
      <c r="P3391" s="65">
        <f t="shared" si="90"/>
        <v>671.49999999999989</v>
      </c>
    </row>
    <row r="3392" spans="1:16" ht="15">
      <c r="A3392" s="28" t="s">
        <v>2065</v>
      </c>
      <c r="B3392" s="61" t="s">
        <v>2507</v>
      </c>
      <c r="C3392" s="3"/>
      <c r="D3392" s="3"/>
      <c r="E3392" s="9" t="s">
        <v>277</v>
      </c>
      <c r="F3392" s="9" t="s">
        <v>277</v>
      </c>
      <c r="G3392" s="9" t="s">
        <v>277</v>
      </c>
      <c r="H3392" s="9" t="s">
        <v>277</v>
      </c>
      <c r="I3392" s="9">
        <v>0</v>
      </c>
      <c r="J3392" s="9" t="s">
        <v>277</v>
      </c>
      <c r="K3392" s="9" t="s">
        <v>277</v>
      </c>
      <c r="L3392" s="9" t="s">
        <v>277</v>
      </c>
      <c r="M3392" s="65">
        <v>668.30000000000007</v>
      </c>
      <c r="P3392" s="65">
        <f t="shared" si="90"/>
        <v>668.30000000000007</v>
      </c>
    </row>
    <row r="3393" spans="1:16" ht="15">
      <c r="A3393" s="28" t="s">
        <v>2066</v>
      </c>
      <c r="B3393" s="61" t="s">
        <v>2081</v>
      </c>
      <c r="C3393" s="3"/>
      <c r="D3393" s="3"/>
      <c r="E3393" s="9" t="s">
        <v>277</v>
      </c>
      <c r="F3393" s="9" t="s">
        <v>277</v>
      </c>
      <c r="G3393" s="9" t="s">
        <v>277</v>
      </c>
      <c r="H3393" s="9" t="s">
        <v>277</v>
      </c>
      <c r="I3393" s="9">
        <v>0</v>
      </c>
      <c r="J3393" s="9" t="s">
        <v>277</v>
      </c>
      <c r="K3393" s="9" t="s">
        <v>277</v>
      </c>
      <c r="L3393" s="9">
        <v>338.50000000000364</v>
      </c>
      <c r="M3393" s="65">
        <v>311.3</v>
      </c>
      <c r="N3393" s="65"/>
      <c r="P3393" s="65">
        <f t="shared" si="90"/>
        <v>649.80000000000359</v>
      </c>
    </row>
    <row r="3394" spans="1:16" ht="15">
      <c r="A3394" s="28" t="s">
        <v>2067</v>
      </c>
      <c r="B3394" s="61" t="s">
        <v>2080</v>
      </c>
      <c r="C3394" s="3"/>
      <c r="D3394" s="3"/>
      <c r="E3394" s="9" t="s">
        <v>277</v>
      </c>
      <c r="F3394" s="9" t="s">
        <v>277</v>
      </c>
      <c r="G3394" s="9" t="s">
        <v>277</v>
      </c>
      <c r="H3394" s="9" t="s">
        <v>277</v>
      </c>
      <c r="I3394" s="9">
        <v>0</v>
      </c>
      <c r="J3394" s="9" t="s">
        <v>277</v>
      </c>
      <c r="K3394" s="9" t="s">
        <v>277</v>
      </c>
      <c r="L3394" s="9">
        <v>338.00000000000546</v>
      </c>
      <c r="M3394" s="65">
        <v>307.05</v>
      </c>
      <c r="N3394" s="65"/>
      <c r="P3394" s="65">
        <f t="shared" si="90"/>
        <v>645.05000000000541</v>
      </c>
    </row>
    <row r="3395" spans="1:16" ht="15">
      <c r="A3395" s="28" t="s">
        <v>2068</v>
      </c>
      <c r="B3395" s="61" t="s">
        <v>2625</v>
      </c>
      <c r="C3395" s="3"/>
      <c r="D3395" s="3"/>
      <c r="E3395" s="9" t="s">
        <v>277</v>
      </c>
      <c r="F3395" s="9" t="s">
        <v>277</v>
      </c>
      <c r="G3395" s="9" t="s">
        <v>277</v>
      </c>
      <c r="H3395" s="9" t="s">
        <v>277</v>
      </c>
      <c r="I3395" s="9">
        <v>0</v>
      </c>
      <c r="J3395" s="9" t="s">
        <v>277</v>
      </c>
      <c r="K3395" s="9" t="s">
        <v>277</v>
      </c>
      <c r="L3395" s="9" t="s">
        <v>277</v>
      </c>
      <c r="M3395" s="65">
        <v>614.9</v>
      </c>
      <c r="P3395" s="65">
        <f t="shared" si="90"/>
        <v>614.9</v>
      </c>
    </row>
    <row r="3396" spans="1:16" ht="15">
      <c r="A3396" s="28" t="s">
        <v>2069</v>
      </c>
      <c r="B3396" s="61" t="s">
        <v>2530</v>
      </c>
      <c r="C3396" s="3"/>
      <c r="D3396" s="3"/>
      <c r="E3396" s="9" t="s">
        <v>277</v>
      </c>
      <c r="F3396" s="9" t="s">
        <v>277</v>
      </c>
      <c r="G3396" s="9" t="s">
        <v>277</v>
      </c>
      <c r="H3396" s="9" t="s">
        <v>277</v>
      </c>
      <c r="I3396" s="9">
        <v>0</v>
      </c>
      <c r="J3396" s="9" t="s">
        <v>277</v>
      </c>
      <c r="K3396" s="9" t="s">
        <v>277</v>
      </c>
      <c r="L3396" s="9" t="s">
        <v>277</v>
      </c>
      <c r="M3396" s="65">
        <v>587.69999999999993</v>
      </c>
      <c r="P3396" s="65">
        <f t="shared" si="90"/>
        <v>587.69999999999993</v>
      </c>
    </row>
    <row r="3397" spans="1:16" ht="15">
      <c r="A3397" s="28" t="s">
        <v>2070</v>
      </c>
      <c r="B3397" s="61" t="s">
        <v>2085</v>
      </c>
      <c r="C3397" s="3"/>
      <c r="D3397" s="3"/>
      <c r="E3397" s="9" t="s">
        <v>277</v>
      </c>
      <c r="F3397" s="9" t="s">
        <v>277</v>
      </c>
      <c r="G3397" s="9" t="s">
        <v>277</v>
      </c>
      <c r="H3397" s="9" t="s">
        <v>277</v>
      </c>
      <c r="I3397" s="9">
        <v>0</v>
      </c>
      <c r="J3397" s="9" t="s">
        <v>277</v>
      </c>
      <c r="K3397" s="9" t="s">
        <v>277</v>
      </c>
      <c r="L3397" s="9">
        <v>264.90000000000146</v>
      </c>
      <c r="M3397" s="65">
        <v>300.49999999999994</v>
      </c>
      <c r="N3397" s="65"/>
      <c r="P3397" s="65">
        <f t="shared" si="90"/>
        <v>565.40000000000146</v>
      </c>
    </row>
    <row r="3398" spans="1:16" ht="15">
      <c r="A3398" s="28" t="s">
        <v>2071</v>
      </c>
      <c r="B3398" s="61" t="s">
        <v>163</v>
      </c>
      <c r="E3398" s="9" t="s">
        <v>277</v>
      </c>
      <c r="F3398" s="9" t="s">
        <v>277</v>
      </c>
      <c r="G3398" s="9">
        <v>559.20000000000005</v>
      </c>
      <c r="H3398" s="9" t="s">
        <v>277</v>
      </c>
      <c r="I3398" s="9">
        <v>0</v>
      </c>
      <c r="J3398" s="9" t="s">
        <v>277</v>
      </c>
      <c r="K3398" s="9" t="s">
        <v>277</v>
      </c>
      <c r="L3398" s="9" t="s">
        <v>277</v>
      </c>
      <c r="M3398" s="9" t="s">
        <v>277</v>
      </c>
      <c r="P3398" s="65">
        <f t="shared" si="90"/>
        <v>559.20000000000005</v>
      </c>
    </row>
    <row r="3399" spans="1:16" ht="15">
      <c r="A3399" s="28" t="s">
        <v>2072</v>
      </c>
      <c r="B3399" s="226" t="s">
        <v>1595</v>
      </c>
      <c r="C3399" s="3"/>
      <c r="D3399" s="3"/>
      <c r="E3399" s="9" t="s">
        <v>277</v>
      </c>
      <c r="F3399" s="9" t="s">
        <v>277</v>
      </c>
      <c r="G3399" s="9" t="s">
        <v>277</v>
      </c>
      <c r="H3399" s="9" t="s">
        <v>277</v>
      </c>
      <c r="I3399" s="9">
        <v>0</v>
      </c>
      <c r="J3399" s="9" t="s">
        <v>277</v>
      </c>
      <c r="K3399" s="9">
        <v>557.39999999999782</v>
      </c>
      <c r="L3399" s="9" t="s">
        <v>277</v>
      </c>
      <c r="M3399" s="9" t="s">
        <v>277</v>
      </c>
      <c r="P3399" s="65">
        <f t="shared" si="90"/>
        <v>557.39999999999782</v>
      </c>
    </row>
    <row r="3400" spans="1:16" ht="15">
      <c r="A3400" s="28" t="s">
        <v>2149</v>
      </c>
      <c r="B3400" s="61" t="s">
        <v>2084</v>
      </c>
      <c r="C3400" s="3"/>
      <c r="D3400" s="3"/>
      <c r="E3400" s="9" t="s">
        <v>277</v>
      </c>
      <c r="F3400" s="9" t="s">
        <v>277</v>
      </c>
      <c r="G3400" s="9" t="s">
        <v>277</v>
      </c>
      <c r="H3400" s="9" t="s">
        <v>277</v>
      </c>
      <c r="I3400" s="9">
        <v>0</v>
      </c>
      <c r="J3400" s="9" t="s">
        <v>277</v>
      </c>
      <c r="K3400" s="9" t="s">
        <v>277</v>
      </c>
      <c r="L3400" s="9">
        <v>37.400000000000546</v>
      </c>
      <c r="M3400" s="65">
        <v>510.29999999999995</v>
      </c>
      <c r="N3400" s="65"/>
      <c r="P3400" s="65">
        <f t="shared" si="90"/>
        <v>547.7000000000005</v>
      </c>
    </row>
    <row r="3401" spans="1:16" ht="15">
      <c r="A3401" s="28" t="s">
        <v>2150</v>
      </c>
      <c r="B3401" s="61" t="s">
        <v>2089</v>
      </c>
      <c r="C3401" s="3"/>
      <c r="D3401" s="3"/>
      <c r="E3401" s="9" t="s">
        <v>277</v>
      </c>
      <c r="F3401" s="9" t="s">
        <v>277</v>
      </c>
      <c r="G3401" s="9" t="s">
        <v>277</v>
      </c>
      <c r="H3401" s="9" t="s">
        <v>277</v>
      </c>
      <c r="I3401" s="9">
        <v>0</v>
      </c>
      <c r="J3401" s="9" t="s">
        <v>277</v>
      </c>
      <c r="K3401" s="9" t="s">
        <v>277</v>
      </c>
      <c r="L3401" s="9">
        <v>236.59999999999491</v>
      </c>
      <c r="M3401" s="65">
        <v>303</v>
      </c>
      <c r="N3401" s="65"/>
      <c r="P3401" s="65">
        <f t="shared" si="90"/>
        <v>539.59999999999491</v>
      </c>
    </row>
    <row r="3402" spans="1:16" ht="15">
      <c r="A3402" s="28" t="s">
        <v>2151</v>
      </c>
      <c r="B3402" s="61" t="s">
        <v>2526</v>
      </c>
      <c r="C3402" s="3"/>
      <c r="D3402" s="3"/>
      <c r="E3402" s="9" t="s">
        <v>277</v>
      </c>
      <c r="F3402" s="9" t="s">
        <v>277</v>
      </c>
      <c r="G3402" s="9" t="s">
        <v>277</v>
      </c>
      <c r="H3402" s="9" t="s">
        <v>277</v>
      </c>
      <c r="I3402" s="9">
        <v>0</v>
      </c>
      <c r="J3402" s="9" t="s">
        <v>277</v>
      </c>
      <c r="K3402" s="9" t="s">
        <v>277</v>
      </c>
      <c r="L3402" s="9" t="s">
        <v>277</v>
      </c>
      <c r="M3402" s="65">
        <v>530.80000000000007</v>
      </c>
      <c r="P3402" s="65">
        <f t="shared" si="90"/>
        <v>530.80000000000007</v>
      </c>
    </row>
    <row r="3403" spans="1:16" ht="15">
      <c r="A3403" s="238" t="s">
        <v>2480</v>
      </c>
      <c r="B3403" s="61" t="s">
        <v>2513</v>
      </c>
      <c r="C3403" s="3"/>
      <c r="D3403" s="3"/>
      <c r="E3403" s="9" t="s">
        <v>277</v>
      </c>
      <c r="F3403" s="9" t="s">
        <v>277</v>
      </c>
      <c r="G3403" s="9" t="s">
        <v>277</v>
      </c>
      <c r="H3403" s="9" t="s">
        <v>277</v>
      </c>
      <c r="I3403" s="9">
        <v>0</v>
      </c>
      <c r="J3403" s="9" t="s">
        <v>277</v>
      </c>
      <c r="K3403" s="9" t="s">
        <v>277</v>
      </c>
      <c r="L3403" s="9" t="s">
        <v>277</v>
      </c>
      <c r="M3403" s="65">
        <v>513.9</v>
      </c>
      <c r="P3403" s="65">
        <f t="shared" ref="P3403:P3433" si="91">SUM(E3403:M3403)</f>
        <v>513.9</v>
      </c>
    </row>
    <row r="3404" spans="1:16" ht="15">
      <c r="A3404" s="238" t="s">
        <v>2481</v>
      </c>
      <c r="B3404" s="61" t="s">
        <v>2520</v>
      </c>
      <c r="C3404" s="3"/>
      <c r="D3404" s="3"/>
      <c r="E3404" s="9" t="s">
        <v>277</v>
      </c>
      <c r="F3404" s="9" t="s">
        <v>277</v>
      </c>
      <c r="G3404" s="9" t="s">
        <v>277</v>
      </c>
      <c r="H3404" s="9" t="s">
        <v>277</v>
      </c>
      <c r="I3404" s="9">
        <v>0</v>
      </c>
      <c r="J3404" s="9" t="s">
        <v>277</v>
      </c>
      <c r="K3404" s="9" t="s">
        <v>277</v>
      </c>
      <c r="L3404" s="9" t="s">
        <v>277</v>
      </c>
      <c r="M3404" s="65">
        <v>502.70000000000005</v>
      </c>
      <c r="P3404" s="65">
        <f t="shared" si="91"/>
        <v>502.70000000000005</v>
      </c>
    </row>
    <row r="3405" spans="1:16" ht="15">
      <c r="A3405" s="238" t="s">
        <v>2482</v>
      </c>
      <c r="B3405" s="61" t="s">
        <v>2086</v>
      </c>
      <c r="C3405" s="3"/>
      <c r="D3405" s="3"/>
      <c r="E3405" s="9" t="s">
        <v>277</v>
      </c>
      <c r="F3405" s="9" t="s">
        <v>277</v>
      </c>
      <c r="G3405" s="9" t="s">
        <v>277</v>
      </c>
      <c r="H3405" s="9" t="s">
        <v>277</v>
      </c>
      <c r="I3405" s="9">
        <v>0</v>
      </c>
      <c r="J3405" s="9" t="s">
        <v>277</v>
      </c>
      <c r="K3405" s="9" t="s">
        <v>277</v>
      </c>
      <c r="L3405" s="9">
        <v>251.10000000000036</v>
      </c>
      <c r="M3405" s="65">
        <v>248.5</v>
      </c>
      <c r="N3405" s="65"/>
      <c r="P3405" s="65">
        <f t="shared" si="91"/>
        <v>499.60000000000036</v>
      </c>
    </row>
    <row r="3406" spans="1:16" ht="15">
      <c r="A3406" s="238" t="s">
        <v>2483</v>
      </c>
      <c r="B3406" s="226" t="s">
        <v>1594</v>
      </c>
      <c r="C3406" s="3"/>
      <c r="D3406" s="3"/>
      <c r="E3406" s="9" t="s">
        <v>277</v>
      </c>
      <c r="F3406" s="9" t="s">
        <v>277</v>
      </c>
      <c r="G3406" s="9" t="s">
        <v>277</v>
      </c>
      <c r="H3406" s="9" t="s">
        <v>277</v>
      </c>
      <c r="I3406" s="9">
        <v>0</v>
      </c>
      <c r="J3406" s="9" t="s">
        <v>277</v>
      </c>
      <c r="K3406" s="9">
        <v>499.60000000000036</v>
      </c>
      <c r="L3406" s="9" t="s">
        <v>277</v>
      </c>
      <c r="M3406" s="9" t="s">
        <v>277</v>
      </c>
      <c r="P3406" s="65">
        <f t="shared" si="91"/>
        <v>499.60000000000036</v>
      </c>
    </row>
    <row r="3407" spans="1:16" ht="15">
      <c r="A3407" s="238" t="s">
        <v>2484</v>
      </c>
      <c r="B3407" s="61" t="s">
        <v>2087</v>
      </c>
      <c r="C3407" s="3"/>
      <c r="D3407" s="3"/>
      <c r="E3407" s="9" t="s">
        <v>277</v>
      </c>
      <c r="F3407" s="9" t="s">
        <v>277</v>
      </c>
      <c r="G3407" s="9" t="s">
        <v>277</v>
      </c>
      <c r="H3407" s="9" t="s">
        <v>277</v>
      </c>
      <c r="I3407" s="9">
        <v>0</v>
      </c>
      <c r="J3407" s="9" t="s">
        <v>277</v>
      </c>
      <c r="K3407" s="9" t="s">
        <v>277</v>
      </c>
      <c r="L3407" s="9">
        <v>475.600000000004</v>
      </c>
      <c r="M3407" s="9" t="s">
        <v>277</v>
      </c>
      <c r="N3407" s="65"/>
      <c r="P3407" s="65">
        <f t="shared" si="91"/>
        <v>475.600000000004</v>
      </c>
    </row>
    <row r="3408" spans="1:16" ht="15">
      <c r="A3408" s="238" t="s">
        <v>2485</v>
      </c>
      <c r="B3408" s="61" t="s">
        <v>2514</v>
      </c>
      <c r="C3408" s="3"/>
      <c r="D3408" s="3"/>
      <c r="E3408" s="9" t="s">
        <v>277</v>
      </c>
      <c r="F3408" s="9" t="s">
        <v>277</v>
      </c>
      <c r="G3408" s="9" t="s">
        <v>277</v>
      </c>
      <c r="H3408" s="9" t="s">
        <v>277</v>
      </c>
      <c r="I3408" s="9">
        <v>0</v>
      </c>
      <c r="J3408" s="9" t="s">
        <v>277</v>
      </c>
      <c r="K3408" s="9" t="s">
        <v>277</v>
      </c>
      <c r="L3408" s="9" t="s">
        <v>277</v>
      </c>
      <c r="M3408" s="65">
        <v>455.6</v>
      </c>
      <c r="P3408" s="65">
        <f t="shared" si="91"/>
        <v>455.6</v>
      </c>
    </row>
    <row r="3409" spans="1:16" ht="15">
      <c r="A3409" s="238" t="s">
        <v>2486</v>
      </c>
      <c r="B3409" s="61" t="s">
        <v>2077</v>
      </c>
      <c r="C3409" s="3"/>
      <c r="D3409" s="3"/>
      <c r="E3409" s="9" t="s">
        <v>277</v>
      </c>
      <c r="F3409" s="9" t="s">
        <v>277</v>
      </c>
      <c r="G3409" s="9" t="s">
        <v>277</v>
      </c>
      <c r="H3409" s="9" t="s">
        <v>277</v>
      </c>
      <c r="I3409" s="9">
        <v>0</v>
      </c>
      <c r="J3409" s="9" t="s">
        <v>277</v>
      </c>
      <c r="K3409" s="9" t="s">
        <v>277</v>
      </c>
      <c r="L3409" s="9">
        <v>51.999999999998181</v>
      </c>
      <c r="M3409" s="65">
        <v>397.09999999999997</v>
      </c>
      <c r="N3409" s="65"/>
      <c r="P3409" s="65">
        <f t="shared" si="91"/>
        <v>449.09999999999815</v>
      </c>
    </row>
    <row r="3410" spans="1:16" ht="15">
      <c r="A3410" s="238" t="s">
        <v>2487</v>
      </c>
      <c r="B3410" s="61" t="s">
        <v>2096</v>
      </c>
      <c r="C3410" s="3"/>
      <c r="D3410" s="3"/>
      <c r="E3410" s="9" t="s">
        <v>277</v>
      </c>
      <c r="F3410" s="9" t="s">
        <v>277</v>
      </c>
      <c r="G3410" s="9" t="s">
        <v>277</v>
      </c>
      <c r="H3410" s="9" t="s">
        <v>277</v>
      </c>
      <c r="I3410" s="9">
        <v>0</v>
      </c>
      <c r="J3410" s="9" t="s">
        <v>277</v>
      </c>
      <c r="K3410" s="9" t="s">
        <v>277</v>
      </c>
      <c r="L3410" s="9">
        <v>322.10000000000036</v>
      </c>
      <c r="M3410" s="65">
        <v>108.4</v>
      </c>
      <c r="N3410" s="65"/>
      <c r="P3410" s="65">
        <f t="shared" si="91"/>
        <v>430.50000000000034</v>
      </c>
    </row>
    <row r="3411" spans="1:16" ht="15">
      <c r="A3411" s="238" t="s">
        <v>2488</v>
      </c>
      <c r="B3411" s="61" t="s">
        <v>640</v>
      </c>
      <c r="E3411" s="9" t="s">
        <v>277</v>
      </c>
      <c r="F3411" s="9" t="s">
        <v>277</v>
      </c>
      <c r="G3411" s="9" t="s">
        <v>277</v>
      </c>
      <c r="H3411" s="9">
        <v>399.30000000000018</v>
      </c>
      <c r="I3411" s="9">
        <v>0</v>
      </c>
      <c r="J3411" s="9" t="s">
        <v>277</v>
      </c>
      <c r="K3411" s="9" t="s">
        <v>277</v>
      </c>
      <c r="L3411" s="9" t="s">
        <v>277</v>
      </c>
      <c r="M3411" s="9" t="s">
        <v>277</v>
      </c>
      <c r="P3411" s="65">
        <f t="shared" si="91"/>
        <v>399.30000000000018</v>
      </c>
    </row>
    <row r="3412" spans="1:16" ht="15">
      <c r="A3412" s="238" t="s">
        <v>2489</v>
      </c>
      <c r="B3412" s="61" t="s">
        <v>2529</v>
      </c>
      <c r="C3412" s="3"/>
      <c r="D3412" s="3"/>
      <c r="E3412" s="9" t="s">
        <v>277</v>
      </c>
      <c r="F3412" s="9" t="s">
        <v>277</v>
      </c>
      <c r="G3412" s="9" t="s">
        <v>277</v>
      </c>
      <c r="H3412" s="9" t="s">
        <v>277</v>
      </c>
      <c r="I3412" s="9">
        <v>0</v>
      </c>
      <c r="J3412" s="9" t="s">
        <v>277</v>
      </c>
      <c r="K3412" s="9" t="s">
        <v>277</v>
      </c>
      <c r="L3412" s="9" t="s">
        <v>277</v>
      </c>
      <c r="M3412" s="65">
        <v>382.19999999999993</v>
      </c>
      <c r="P3412" s="65">
        <f t="shared" si="91"/>
        <v>382.19999999999993</v>
      </c>
    </row>
    <row r="3413" spans="1:16" ht="15">
      <c r="A3413" s="238" t="s">
        <v>2490</v>
      </c>
      <c r="B3413" s="61" t="s">
        <v>2091</v>
      </c>
      <c r="C3413" s="3"/>
      <c r="D3413" s="3"/>
      <c r="E3413" s="9" t="s">
        <v>277</v>
      </c>
      <c r="F3413" s="9" t="s">
        <v>277</v>
      </c>
      <c r="G3413" s="9" t="s">
        <v>277</v>
      </c>
      <c r="H3413" s="9" t="s">
        <v>277</v>
      </c>
      <c r="I3413" s="9">
        <v>0</v>
      </c>
      <c r="J3413" s="9" t="s">
        <v>277</v>
      </c>
      <c r="K3413" s="9" t="s">
        <v>277</v>
      </c>
      <c r="L3413" s="9">
        <v>35.80000000000291</v>
      </c>
      <c r="M3413" s="65">
        <v>334</v>
      </c>
      <c r="N3413" s="65"/>
      <c r="P3413" s="65">
        <f t="shared" si="91"/>
        <v>369.80000000000291</v>
      </c>
    </row>
    <row r="3414" spans="1:16" ht="15">
      <c r="A3414" s="238" t="s">
        <v>2491</v>
      </c>
      <c r="B3414" s="61" t="s">
        <v>2532</v>
      </c>
      <c r="C3414" s="3"/>
      <c r="D3414" s="3"/>
      <c r="E3414" s="9" t="s">
        <v>277</v>
      </c>
      <c r="F3414" s="9" t="s">
        <v>277</v>
      </c>
      <c r="G3414" s="9" t="s">
        <v>277</v>
      </c>
      <c r="H3414" s="9" t="s">
        <v>277</v>
      </c>
      <c r="I3414" s="9">
        <v>0</v>
      </c>
      <c r="J3414" s="9" t="s">
        <v>277</v>
      </c>
      <c r="K3414" s="9" t="s">
        <v>277</v>
      </c>
      <c r="L3414" s="9" t="s">
        <v>277</v>
      </c>
      <c r="M3414" s="65">
        <v>368.9</v>
      </c>
      <c r="P3414" s="65">
        <f t="shared" si="91"/>
        <v>368.9</v>
      </c>
    </row>
    <row r="3415" spans="1:16" ht="15">
      <c r="A3415" s="238" t="s">
        <v>2492</v>
      </c>
      <c r="B3415" s="170" t="s">
        <v>1270</v>
      </c>
      <c r="C3415" s="3"/>
      <c r="D3415" s="3"/>
      <c r="E3415" s="9" t="s">
        <v>277</v>
      </c>
      <c r="F3415" s="9" t="s">
        <v>277</v>
      </c>
      <c r="G3415" s="9" t="s">
        <v>277</v>
      </c>
      <c r="H3415" s="9" t="s">
        <v>277</v>
      </c>
      <c r="I3415" s="9">
        <v>0</v>
      </c>
      <c r="J3415" s="9">
        <v>356.70000000000073</v>
      </c>
      <c r="K3415" s="9" t="s">
        <v>277</v>
      </c>
      <c r="L3415" s="9" t="s">
        <v>277</v>
      </c>
      <c r="M3415" s="9" t="s">
        <v>277</v>
      </c>
      <c r="P3415" s="65">
        <f t="shared" si="91"/>
        <v>356.70000000000073</v>
      </c>
    </row>
    <row r="3416" spans="1:16" ht="15">
      <c r="A3416" s="238" t="s">
        <v>2493</v>
      </c>
      <c r="B3416" s="61" t="s">
        <v>178</v>
      </c>
      <c r="E3416" s="9">
        <v>345.2</v>
      </c>
      <c r="F3416" s="9" t="s">
        <v>277</v>
      </c>
      <c r="G3416" s="9" t="s">
        <v>277</v>
      </c>
      <c r="H3416" s="9" t="s">
        <v>277</v>
      </c>
      <c r="I3416" s="9">
        <v>0</v>
      </c>
      <c r="J3416" s="9" t="s">
        <v>277</v>
      </c>
      <c r="K3416" s="9" t="s">
        <v>277</v>
      </c>
      <c r="L3416" s="9" t="s">
        <v>277</v>
      </c>
      <c r="M3416" s="9" t="s">
        <v>277</v>
      </c>
      <c r="P3416" s="65">
        <f t="shared" si="91"/>
        <v>345.2</v>
      </c>
    </row>
    <row r="3417" spans="1:16" ht="15">
      <c r="A3417" s="238" t="s">
        <v>2494</v>
      </c>
      <c r="B3417" s="61" t="s">
        <v>611</v>
      </c>
      <c r="E3417" s="9" t="s">
        <v>277</v>
      </c>
      <c r="F3417" s="9" t="s">
        <v>277</v>
      </c>
      <c r="G3417" s="9" t="s">
        <v>277</v>
      </c>
      <c r="H3417" s="9">
        <v>327.60000000000218</v>
      </c>
      <c r="I3417" s="9">
        <v>0</v>
      </c>
      <c r="J3417" s="9" t="s">
        <v>277</v>
      </c>
      <c r="K3417" s="9" t="s">
        <v>277</v>
      </c>
      <c r="L3417" s="9" t="s">
        <v>277</v>
      </c>
      <c r="M3417" s="9" t="s">
        <v>277</v>
      </c>
      <c r="P3417" s="65">
        <f t="shared" si="91"/>
        <v>327.60000000000218</v>
      </c>
    </row>
    <row r="3418" spans="1:16" ht="15">
      <c r="A3418" s="238" t="s">
        <v>2495</v>
      </c>
      <c r="B3418" s="61" t="s">
        <v>2523</v>
      </c>
      <c r="C3418" s="3"/>
      <c r="D3418" s="3"/>
      <c r="E3418" s="9" t="s">
        <v>277</v>
      </c>
      <c r="F3418" s="9" t="s">
        <v>277</v>
      </c>
      <c r="G3418" s="9" t="s">
        <v>277</v>
      </c>
      <c r="H3418" s="9" t="s">
        <v>277</v>
      </c>
      <c r="I3418" s="9">
        <v>0</v>
      </c>
      <c r="J3418" s="9" t="s">
        <v>277</v>
      </c>
      <c r="K3418" s="9" t="s">
        <v>277</v>
      </c>
      <c r="L3418" s="9" t="s">
        <v>277</v>
      </c>
      <c r="M3418" s="65">
        <v>313.7</v>
      </c>
      <c r="P3418" s="65">
        <f t="shared" si="91"/>
        <v>313.7</v>
      </c>
    </row>
    <row r="3419" spans="1:16" ht="15">
      <c r="A3419" s="238" t="s">
        <v>2496</v>
      </c>
      <c r="B3419" s="61" t="s">
        <v>2512</v>
      </c>
      <c r="C3419" s="3"/>
      <c r="D3419" s="3"/>
      <c r="E3419" s="9" t="s">
        <v>277</v>
      </c>
      <c r="F3419" s="9" t="s">
        <v>277</v>
      </c>
      <c r="G3419" s="9" t="s">
        <v>277</v>
      </c>
      <c r="H3419" s="9" t="s">
        <v>277</v>
      </c>
      <c r="I3419" s="9">
        <v>0</v>
      </c>
      <c r="J3419" s="9" t="s">
        <v>277</v>
      </c>
      <c r="K3419" s="9" t="s">
        <v>277</v>
      </c>
      <c r="L3419" s="9" t="s">
        <v>277</v>
      </c>
      <c r="M3419" s="65">
        <v>288.09999999999997</v>
      </c>
      <c r="P3419" s="65">
        <f t="shared" si="91"/>
        <v>288.09999999999997</v>
      </c>
    </row>
    <row r="3420" spans="1:16" ht="15">
      <c r="A3420" s="238" t="s">
        <v>2497</v>
      </c>
      <c r="B3420" s="61" t="s">
        <v>636</v>
      </c>
      <c r="E3420" s="9" t="s">
        <v>277</v>
      </c>
      <c r="F3420" s="9" t="s">
        <v>277</v>
      </c>
      <c r="G3420" s="9" t="s">
        <v>277</v>
      </c>
      <c r="H3420" s="9">
        <v>283.00000000000364</v>
      </c>
      <c r="I3420" s="9">
        <v>0</v>
      </c>
      <c r="J3420" s="9" t="s">
        <v>277</v>
      </c>
      <c r="K3420" s="9" t="s">
        <v>277</v>
      </c>
      <c r="L3420" s="9" t="s">
        <v>277</v>
      </c>
      <c r="M3420" s="9" t="s">
        <v>277</v>
      </c>
      <c r="P3420" s="65">
        <f t="shared" si="91"/>
        <v>283.00000000000364</v>
      </c>
    </row>
    <row r="3421" spans="1:16" ht="15">
      <c r="A3421" s="238" t="s">
        <v>2498</v>
      </c>
      <c r="B3421" s="226" t="s">
        <v>1577</v>
      </c>
      <c r="C3421" s="3"/>
      <c r="D3421" s="3"/>
      <c r="E3421" s="9" t="s">
        <v>277</v>
      </c>
      <c r="F3421" s="9" t="s">
        <v>277</v>
      </c>
      <c r="G3421" s="9" t="s">
        <v>277</v>
      </c>
      <c r="H3421" s="9" t="s">
        <v>277</v>
      </c>
      <c r="I3421" s="9">
        <v>0</v>
      </c>
      <c r="J3421" s="9">
        <v>279.30000000000109</v>
      </c>
      <c r="K3421" s="9" t="s">
        <v>277</v>
      </c>
      <c r="L3421" s="9" t="s">
        <v>277</v>
      </c>
      <c r="M3421" s="9" t="s">
        <v>277</v>
      </c>
      <c r="P3421" s="65">
        <f t="shared" si="91"/>
        <v>279.30000000000109</v>
      </c>
    </row>
    <row r="3422" spans="1:16" ht="15">
      <c r="A3422" s="238" t="s">
        <v>2499</v>
      </c>
      <c r="B3422" s="61" t="s">
        <v>2088</v>
      </c>
      <c r="C3422" s="3"/>
      <c r="D3422" s="3"/>
      <c r="E3422" s="9" t="s">
        <v>277</v>
      </c>
      <c r="F3422" s="9" t="s">
        <v>277</v>
      </c>
      <c r="G3422" s="9" t="s">
        <v>277</v>
      </c>
      <c r="H3422" s="9" t="s">
        <v>277</v>
      </c>
      <c r="I3422" s="9">
        <v>0</v>
      </c>
      <c r="J3422" s="9" t="s">
        <v>277</v>
      </c>
      <c r="K3422" s="9" t="s">
        <v>277</v>
      </c>
      <c r="L3422" s="9">
        <v>257</v>
      </c>
      <c r="M3422" s="9" t="s">
        <v>277</v>
      </c>
      <c r="N3422" s="65"/>
      <c r="P3422" s="65">
        <f t="shared" si="91"/>
        <v>257</v>
      </c>
    </row>
    <row r="3423" spans="1:16" ht="15">
      <c r="A3423" s="238" t="s">
        <v>2500</v>
      </c>
      <c r="B3423" s="61" t="s">
        <v>2527</v>
      </c>
      <c r="C3423" s="3"/>
      <c r="D3423" s="3"/>
      <c r="E3423" s="9" t="s">
        <v>277</v>
      </c>
      <c r="F3423" s="9" t="s">
        <v>277</v>
      </c>
      <c r="G3423" s="9" t="s">
        <v>277</v>
      </c>
      <c r="H3423" s="9" t="s">
        <v>277</v>
      </c>
      <c r="I3423" s="9">
        <v>0</v>
      </c>
      <c r="J3423" s="9" t="s">
        <v>277</v>
      </c>
      <c r="K3423" s="9" t="s">
        <v>277</v>
      </c>
      <c r="L3423" s="9" t="s">
        <v>277</v>
      </c>
      <c r="M3423" s="65">
        <v>218.3</v>
      </c>
      <c r="P3423" s="65">
        <f t="shared" si="91"/>
        <v>218.3</v>
      </c>
    </row>
    <row r="3424" spans="1:16" ht="15">
      <c r="A3424" s="238" t="s">
        <v>2501</v>
      </c>
      <c r="B3424" s="61" t="s">
        <v>650</v>
      </c>
      <c r="E3424" s="9" t="s">
        <v>277</v>
      </c>
      <c r="F3424" s="9" t="s">
        <v>277</v>
      </c>
      <c r="G3424" s="9" t="s">
        <v>277</v>
      </c>
      <c r="H3424" s="9">
        <v>147.59999999999854</v>
      </c>
      <c r="I3424" s="9">
        <v>0</v>
      </c>
      <c r="J3424" s="9" t="s">
        <v>277</v>
      </c>
      <c r="K3424" s="9" t="s">
        <v>277</v>
      </c>
      <c r="L3424" s="9" t="s">
        <v>277</v>
      </c>
      <c r="M3424" s="9" t="s">
        <v>277</v>
      </c>
      <c r="P3424" s="65">
        <f t="shared" si="91"/>
        <v>147.59999999999854</v>
      </c>
    </row>
    <row r="3425" spans="1:21" ht="15">
      <c r="A3425" s="238" t="s">
        <v>2502</v>
      </c>
      <c r="B3425" s="226" t="s">
        <v>2073</v>
      </c>
      <c r="C3425" s="3"/>
      <c r="D3425" s="3"/>
      <c r="E3425" s="9" t="s">
        <v>277</v>
      </c>
      <c r="F3425" s="9" t="s">
        <v>277</v>
      </c>
      <c r="G3425" s="9" t="s">
        <v>277</v>
      </c>
      <c r="H3425" s="9" t="s">
        <v>277</v>
      </c>
      <c r="I3425" s="9">
        <v>0</v>
      </c>
      <c r="J3425" s="9" t="s">
        <v>277</v>
      </c>
      <c r="K3425" s="9" t="s">
        <v>277</v>
      </c>
      <c r="L3425" s="9">
        <v>126.50000000000182</v>
      </c>
      <c r="M3425" s="9" t="s">
        <v>277</v>
      </c>
      <c r="N3425" s="65"/>
      <c r="P3425" s="65">
        <f t="shared" si="91"/>
        <v>126.50000000000182</v>
      </c>
    </row>
    <row r="3426" spans="1:21" ht="15">
      <c r="A3426" s="238" t="s">
        <v>2531</v>
      </c>
      <c r="B3426" s="61" t="s">
        <v>2510</v>
      </c>
      <c r="C3426" s="3"/>
      <c r="D3426" s="3"/>
      <c r="E3426" s="9" t="s">
        <v>277</v>
      </c>
      <c r="F3426" s="9" t="s">
        <v>277</v>
      </c>
      <c r="G3426" s="9" t="s">
        <v>277</v>
      </c>
      <c r="H3426" s="9" t="s">
        <v>277</v>
      </c>
      <c r="I3426" s="9">
        <v>0</v>
      </c>
      <c r="J3426" s="9" t="s">
        <v>277</v>
      </c>
      <c r="K3426" s="9" t="s">
        <v>277</v>
      </c>
      <c r="L3426" s="9" t="s">
        <v>277</v>
      </c>
      <c r="M3426" s="65">
        <v>115.60000000000001</v>
      </c>
      <c r="P3426" s="65">
        <f t="shared" si="91"/>
        <v>115.60000000000001</v>
      </c>
    </row>
    <row r="3427" spans="1:21" ht="15">
      <c r="A3427" s="238" t="s">
        <v>2613</v>
      </c>
      <c r="B3427" s="61" t="s">
        <v>2098</v>
      </c>
      <c r="C3427" s="3"/>
      <c r="D3427" s="3"/>
      <c r="E3427" s="9" t="s">
        <v>277</v>
      </c>
      <c r="F3427" s="9" t="s">
        <v>277</v>
      </c>
      <c r="G3427" s="9" t="s">
        <v>277</v>
      </c>
      <c r="H3427" s="9" t="s">
        <v>277</v>
      </c>
      <c r="I3427" s="9">
        <v>0</v>
      </c>
      <c r="J3427" s="9" t="s">
        <v>277</v>
      </c>
      <c r="K3427" s="9" t="s">
        <v>277</v>
      </c>
      <c r="L3427" s="9">
        <v>49.899999999999636</v>
      </c>
      <c r="M3427" s="9" t="s">
        <v>277</v>
      </c>
      <c r="N3427" s="65"/>
      <c r="P3427" s="65">
        <f t="shared" si="91"/>
        <v>49.899999999999636</v>
      </c>
    </row>
    <row r="3428" spans="1:21" ht="15">
      <c r="A3428" s="238" t="s">
        <v>2626</v>
      </c>
      <c r="B3428" s="181" t="s">
        <v>1266</v>
      </c>
      <c r="C3428" s="3"/>
      <c r="D3428" s="3"/>
      <c r="E3428" s="9" t="s">
        <v>277</v>
      </c>
      <c r="F3428" s="9" t="s">
        <v>277</v>
      </c>
      <c r="G3428" s="9" t="s">
        <v>277</v>
      </c>
      <c r="H3428" s="9" t="s">
        <v>277</v>
      </c>
      <c r="I3428" s="9">
        <v>0</v>
      </c>
      <c r="J3428" s="9" t="s">
        <v>277</v>
      </c>
      <c r="K3428" s="9" t="s">
        <v>277</v>
      </c>
      <c r="L3428" s="9" t="s">
        <v>277</v>
      </c>
      <c r="M3428" s="9" t="s">
        <v>277</v>
      </c>
      <c r="P3428" s="65">
        <f t="shared" si="91"/>
        <v>0</v>
      </c>
    </row>
    <row r="3429" spans="1:21" ht="15">
      <c r="A3429" s="238" t="s">
        <v>2662</v>
      </c>
      <c r="B3429" s="170" t="s">
        <v>1275</v>
      </c>
      <c r="C3429" s="3"/>
      <c r="D3429" s="3"/>
      <c r="E3429" s="9" t="s">
        <v>277</v>
      </c>
      <c r="F3429" s="9" t="s">
        <v>277</v>
      </c>
      <c r="G3429" s="9" t="s">
        <v>277</v>
      </c>
      <c r="H3429" s="9" t="s">
        <v>277</v>
      </c>
      <c r="I3429" s="9">
        <v>0</v>
      </c>
      <c r="J3429" s="9" t="s">
        <v>277</v>
      </c>
      <c r="K3429" s="9" t="s">
        <v>277</v>
      </c>
      <c r="L3429" s="9" t="s">
        <v>277</v>
      </c>
      <c r="M3429" s="9" t="s">
        <v>277</v>
      </c>
      <c r="P3429" s="65">
        <f t="shared" si="91"/>
        <v>0</v>
      </c>
    </row>
    <row r="3430" spans="1:21" ht="15">
      <c r="A3430" s="238" t="s">
        <v>2663</v>
      </c>
      <c r="B3430" s="170" t="s">
        <v>1274</v>
      </c>
      <c r="C3430" s="3"/>
      <c r="D3430" s="3"/>
      <c r="E3430" s="9" t="s">
        <v>277</v>
      </c>
      <c r="F3430" s="9" t="s">
        <v>277</v>
      </c>
      <c r="G3430" s="9" t="s">
        <v>277</v>
      </c>
      <c r="H3430" s="9" t="s">
        <v>277</v>
      </c>
      <c r="I3430" s="9">
        <v>0</v>
      </c>
      <c r="J3430" s="9" t="s">
        <v>277</v>
      </c>
      <c r="K3430" s="9" t="s">
        <v>277</v>
      </c>
      <c r="L3430" s="9" t="s">
        <v>277</v>
      </c>
      <c r="M3430" s="9" t="s">
        <v>277</v>
      </c>
      <c r="P3430" s="65">
        <f t="shared" si="91"/>
        <v>0</v>
      </c>
    </row>
    <row r="3431" spans="1:21" ht="15">
      <c r="A3431" s="238" t="s">
        <v>2664</v>
      </c>
      <c r="B3431" s="170" t="s">
        <v>1273</v>
      </c>
      <c r="C3431" s="3"/>
      <c r="D3431" s="3"/>
      <c r="E3431" s="9" t="s">
        <v>277</v>
      </c>
      <c r="F3431" s="9" t="s">
        <v>277</v>
      </c>
      <c r="G3431" s="9" t="s">
        <v>277</v>
      </c>
      <c r="H3431" s="9" t="s">
        <v>277</v>
      </c>
      <c r="I3431" s="9">
        <v>0</v>
      </c>
      <c r="J3431" s="9" t="s">
        <v>277</v>
      </c>
      <c r="K3431" s="9" t="s">
        <v>277</v>
      </c>
      <c r="L3431" s="9" t="s">
        <v>277</v>
      </c>
      <c r="M3431" s="9" t="s">
        <v>277</v>
      </c>
      <c r="P3431" s="65">
        <f t="shared" si="91"/>
        <v>0</v>
      </c>
    </row>
    <row r="3432" spans="1:21" ht="15">
      <c r="A3432" s="238" t="s">
        <v>2665</v>
      </c>
      <c r="B3432" s="170" t="s">
        <v>1294</v>
      </c>
      <c r="C3432" s="3"/>
      <c r="D3432" s="3"/>
      <c r="E3432" s="9" t="s">
        <v>277</v>
      </c>
      <c r="F3432" s="9" t="s">
        <v>277</v>
      </c>
      <c r="G3432" s="9" t="s">
        <v>277</v>
      </c>
      <c r="H3432" s="9" t="s">
        <v>277</v>
      </c>
      <c r="I3432" s="9">
        <v>0</v>
      </c>
      <c r="J3432" s="9" t="s">
        <v>277</v>
      </c>
      <c r="K3432" s="9" t="s">
        <v>277</v>
      </c>
      <c r="L3432" s="9" t="s">
        <v>277</v>
      </c>
      <c r="M3432" s="9" t="s">
        <v>277</v>
      </c>
      <c r="P3432" s="65">
        <f t="shared" si="91"/>
        <v>0</v>
      </c>
    </row>
    <row r="3433" spans="1:21" ht="15">
      <c r="A3433" s="238" t="s">
        <v>2666</v>
      </c>
      <c r="B3433" s="170" t="s">
        <v>1282</v>
      </c>
      <c r="C3433" s="3"/>
      <c r="D3433" s="3"/>
      <c r="E3433" s="9" t="s">
        <v>277</v>
      </c>
      <c r="F3433" s="9" t="s">
        <v>277</v>
      </c>
      <c r="G3433" s="9" t="s">
        <v>277</v>
      </c>
      <c r="H3433" s="9" t="s">
        <v>277</v>
      </c>
      <c r="I3433" s="9">
        <v>0</v>
      </c>
      <c r="J3433" s="9" t="s">
        <v>277</v>
      </c>
      <c r="K3433" s="9" t="s">
        <v>277</v>
      </c>
      <c r="L3433" s="9" t="s">
        <v>277</v>
      </c>
      <c r="M3433" s="9" t="s">
        <v>277</v>
      </c>
      <c r="P3433" s="65">
        <f t="shared" si="91"/>
        <v>0</v>
      </c>
    </row>
    <row r="3434" spans="1:21" ht="15">
      <c r="A3434" s="28"/>
      <c r="B3434" s="61"/>
      <c r="E3434" s="9"/>
      <c r="F3434" s="9"/>
      <c r="G3434" s="9"/>
      <c r="H3434" s="9"/>
      <c r="L3434" s="67"/>
      <c r="M3434" s="67"/>
      <c r="N3434" s="65"/>
    </row>
    <row r="3435" spans="1:21" ht="15">
      <c r="A3435" s="28"/>
      <c r="B3435" s="61"/>
      <c r="E3435" s="9"/>
      <c r="L3435" s="67"/>
      <c r="M3435" s="67"/>
    </row>
    <row r="3436" spans="1:21" ht="15">
      <c r="A3436" s="28"/>
      <c r="B3436" s="61"/>
      <c r="E3436" s="9"/>
      <c r="L3436" s="67"/>
      <c r="M3436" s="67"/>
    </row>
    <row r="3437" spans="1:21" ht="25.5">
      <c r="A3437" s="23" t="s">
        <v>197</v>
      </c>
      <c r="L3437" s="67"/>
      <c r="M3437" s="67"/>
    </row>
    <row r="3438" spans="1:21">
      <c r="L3438" s="67"/>
      <c r="M3438" s="67"/>
    </row>
    <row r="3439" spans="1:21" ht="15">
      <c r="A3439" s="38"/>
      <c r="B3439" s="38"/>
      <c r="C3439" s="38"/>
      <c r="D3439" s="38"/>
      <c r="E3439" s="59">
        <v>2016</v>
      </c>
      <c r="F3439" s="59">
        <v>2017</v>
      </c>
      <c r="G3439" s="59">
        <v>2018</v>
      </c>
      <c r="H3439" s="59">
        <v>2019</v>
      </c>
      <c r="I3439" s="59">
        <v>2020</v>
      </c>
      <c r="J3439" s="59">
        <v>2021</v>
      </c>
      <c r="K3439" s="59">
        <v>2022</v>
      </c>
      <c r="L3439" s="59">
        <v>2023</v>
      </c>
      <c r="M3439" s="59">
        <v>2024</v>
      </c>
      <c r="P3439" s="68" t="s">
        <v>40</v>
      </c>
    </row>
    <row r="3440" spans="1:21" ht="15">
      <c r="A3440" s="28" t="s">
        <v>0</v>
      </c>
      <c r="B3440" s="61" t="s">
        <v>1</v>
      </c>
      <c r="E3440" s="179">
        <v>60</v>
      </c>
      <c r="F3440" s="9">
        <v>164.5</v>
      </c>
      <c r="G3440" s="174">
        <v>347.4</v>
      </c>
      <c r="H3440" s="9">
        <v>125</v>
      </c>
      <c r="I3440" s="9">
        <v>0</v>
      </c>
      <c r="J3440" s="112">
        <v>406.25</v>
      </c>
      <c r="K3440" s="179">
        <v>332.40000000000146</v>
      </c>
      <c r="L3440" s="9">
        <v>153</v>
      </c>
      <c r="M3440" s="65">
        <v>189.1</v>
      </c>
      <c r="P3440" s="65">
        <f t="shared" ref="P3440:P3471" si="92">SUM(E3440:M3440)</f>
        <v>1777.6500000000015</v>
      </c>
      <c r="R3440" t="s">
        <v>1937</v>
      </c>
      <c r="U3440" t="s">
        <v>1365</v>
      </c>
    </row>
    <row r="3441" spans="1:21" ht="15">
      <c r="A3441" s="28" t="s">
        <v>2</v>
      </c>
      <c r="B3441" s="61" t="s">
        <v>141</v>
      </c>
      <c r="E3441" s="9" t="s">
        <v>277</v>
      </c>
      <c r="F3441" s="179">
        <v>381</v>
      </c>
      <c r="G3441" s="179">
        <v>205.5</v>
      </c>
      <c r="H3441" s="9">
        <v>39</v>
      </c>
      <c r="I3441" s="9">
        <v>0</v>
      </c>
      <c r="J3441" s="65">
        <v>258.299999999992</v>
      </c>
      <c r="K3441" s="9">
        <v>247.89999999999964</v>
      </c>
      <c r="L3441" s="179">
        <v>277.5</v>
      </c>
      <c r="M3441" s="347" t="s">
        <v>278</v>
      </c>
      <c r="P3441" s="65">
        <f t="shared" si="92"/>
        <v>1409.1999999999916</v>
      </c>
      <c r="R3441" t="s">
        <v>1848</v>
      </c>
    </row>
    <row r="3442" spans="1:21" ht="15">
      <c r="A3442" s="28" t="s">
        <v>3</v>
      </c>
      <c r="B3442" s="61" t="s">
        <v>17</v>
      </c>
      <c r="E3442" s="175">
        <v>91</v>
      </c>
      <c r="F3442" s="179">
        <v>331.95</v>
      </c>
      <c r="G3442" s="9">
        <v>120</v>
      </c>
      <c r="H3442" s="179">
        <v>293.5</v>
      </c>
      <c r="I3442" s="9">
        <v>0</v>
      </c>
      <c r="J3442" s="65">
        <v>133.00000000000728</v>
      </c>
      <c r="K3442" s="62" t="s">
        <v>278</v>
      </c>
      <c r="L3442" s="179">
        <v>302.7</v>
      </c>
      <c r="M3442" s="65">
        <v>48</v>
      </c>
      <c r="P3442" s="65">
        <f t="shared" si="92"/>
        <v>1320.1500000000074</v>
      </c>
      <c r="R3442" t="s">
        <v>2350</v>
      </c>
      <c r="U3442" t="s">
        <v>1366</v>
      </c>
    </row>
    <row r="3443" spans="1:21" ht="15">
      <c r="A3443" s="28" t="s">
        <v>5</v>
      </c>
      <c r="B3443" s="61" t="s">
        <v>15</v>
      </c>
      <c r="E3443" s="9">
        <v>4.2</v>
      </c>
      <c r="F3443" s="179">
        <v>301.95</v>
      </c>
      <c r="G3443" s="179">
        <v>254</v>
      </c>
      <c r="H3443" s="9">
        <v>171.20000000000073</v>
      </c>
      <c r="I3443" s="9">
        <v>0</v>
      </c>
      <c r="J3443" s="65">
        <v>204.19999999999345</v>
      </c>
      <c r="K3443" s="9">
        <v>262.89999999999964</v>
      </c>
      <c r="L3443" s="9">
        <v>97.5</v>
      </c>
      <c r="M3443" s="65">
        <v>3.3000000000000003</v>
      </c>
      <c r="P3443" s="65">
        <f t="shared" si="92"/>
        <v>1299.2499999999939</v>
      </c>
      <c r="R3443" t="s">
        <v>315</v>
      </c>
    </row>
    <row r="3444" spans="1:21" ht="15">
      <c r="A3444" s="28" t="s">
        <v>7</v>
      </c>
      <c r="B3444" s="61" t="s">
        <v>23</v>
      </c>
      <c r="E3444" s="9">
        <v>39</v>
      </c>
      <c r="F3444" s="9">
        <v>155.1</v>
      </c>
      <c r="G3444" s="9">
        <v>14.2</v>
      </c>
      <c r="H3444" s="9">
        <v>19.500000000001819</v>
      </c>
      <c r="I3444" s="9">
        <v>0</v>
      </c>
      <c r="J3444" s="90">
        <v>292.59999999999491</v>
      </c>
      <c r="K3444" s="9">
        <v>201.69999999999891</v>
      </c>
      <c r="L3444" s="9">
        <v>106.5</v>
      </c>
      <c r="M3444" s="112">
        <v>456</v>
      </c>
      <c r="P3444" s="65">
        <f t="shared" si="92"/>
        <v>1284.5999999999956</v>
      </c>
      <c r="R3444" t="s">
        <v>368</v>
      </c>
      <c r="U3444" t="s">
        <v>1366</v>
      </c>
    </row>
    <row r="3445" spans="1:21" ht="15">
      <c r="A3445" s="28" t="s">
        <v>8</v>
      </c>
      <c r="B3445" s="61" t="s">
        <v>155</v>
      </c>
      <c r="E3445" s="9" t="s">
        <v>277</v>
      </c>
      <c r="F3445" s="9" t="s">
        <v>277</v>
      </c>
      <c r="G3445" s="179">
        <v>228.6</v>
      </c>
      <c r="H3445" s="176">
        <v>382.99999999999909</v>
      </c>
      <c r="I3445" s="9">
        <v>0</v>
      </c>
      <c r="J3445" s="114">
        <v>387.80000000000291</v>
      </c>
      <c r="K3445" s="9">
        <v>244.70000000000164</v>
      </c>
      <c r="L3445" s="9" t="s">
        <v>277</v>
      </c>
      <c r="M3445" s="9" t="s">
        <v>277</v>
      </c>
      <c r="P3445" s="65">
        <f t="shared" si="92"/>
        <v>1244.1000000000035</v>
      </c>
      <c r="R3445" t="s">
        <v>977</v>
      </c>
      <c r="U3445" t="s">
        <v>1366</v>
      </c>
    </row>
    <row r="3446" spans="1:21" ht="15">
      <c r="A3446" s="28" t="s">
        <v>10</v>
      </c>
      <c r="B3446" s="61" t="s">
        <v>13</v>
      </c>
      <c r="E3446" s="9">
        <v>52</v>
      </c>
      <c r="F3446" s="175">
        <v>403.5</v>
      </c>
      <c r="G3446" s="9">
        <v>133.5</v>
      </c>
      <c r="H3446" s="179">
        <v>243.399999999996</v>
      </c>
      <c r="I3446" s="9">
        <v>0</v>
      </c>
      <c r="J3446" s="65">
        <v>133.19999999999709</v>
      </c>
      <c r="K3446" s="9">
        <v>125.49999999999636</v>
      </c>
      <c r="L3446" s="9">
        <v>134.69999999999999</v>
      </c>
      <c r="M3446" s="9" t="s">
        <v>277</v>
      </c>
      <c r="P3446" s="65">
        <f t="shared" si="92"/>
        <v>1225.7999999999895</v>
      </c>
      <c r="R3446" t="s">
        <v>317</v>
      </c>
    </row>
    <row r="3447" spans="1:21" ht="15">
      <c r="A3447" s="28" t="s">
        <v>12</v>
      </c>
      <c r="B3447" s="61" t="s">
        <v>11</v>
      </c>
      <c r="E3447" s="9">
        <v>44</v>
      </c>
      <c r="F3447" s="179">
        <v>282.5</v>
      </c>
      <c r="G3447" s="176">
        <v>366.3</v>
      </c>
      <c r="H3447" s="9">
        <v>22.5</v>
      </c>
      <c r="I3447" s="9">
        <v>0</v>
      </c>
      <c r="J3447" s="65">
        <v>149.50000000000364</v>
      </c>
      <c r="K3447" s="9">
        <v>244</v>
      </c>
      <c r="L3447" s="9">
        <v>97.5</v>
      </c>
      <c r="M3447" s="65">
        <v>4.4000000000000004</v>
      </c>
      <c r="P3447" s="65">
        <f t="shared" si="92"/>
        <v>1210.7000000000037</v>
      </c>
      <c r="R3447" t="s">
        <v>300</v>
      </c>
      <c r="U3447" t="s">
        <v>1366</v>
      </c>
    </row>
    <row r="3448" spans="1:21" ht="15">
      <c r="A3448" s="28" t="s">
        <v>14</v>
      </c>
      <c r="B3448" s="61" t="s">
        <v>33</v>
      </c>
      <c r="E3448" s="179">
        <v>56</v>
      </c>
      <c r="F3448" s="9">
        <v>251.25</v>
      </c>
      <c r="G3448" s="9">
        <v>1.2</v>
      </c>
      <c r="H3448" s="9">
        <v>63.700000000002547</v>
      </c>
      <c r="I3448" s="9">
        <v>0</v>
      </c>
      <c r="J3448" s="90">
        <v>287.00000000000728</v>
      </c>
      <c r="K3448" s="9">
        <v>214.19999999999891</v>
      </c>
      <c r="L3448" s="9">
        <v>126</v>
      </c>
      <c r="M3448" s="65">
        <v>136.9</v>
      </c>
      <c r="P3448" s="65">
        <f t="shared" si="92"/>
        <v>1136.2500000000089</v>
      </c>
      <c r="R3448" t="s">
        <v>343</v>
      </c>
    </row>
    <row r="3449" spans="1:21" ht="15">
      <c r="A3449" s="28" t="s">
        <v>16</v>
      </c>
      <c r="B3449" s="61" t="s">
        <v>622</v>
      </c>
      <c r="E3449" s="9" t="s">
        <v>277</v>
      </c>
      <c r="F3449" s="9" t="s">
        <v>277</v>
      </c>
      <c r="G3449" s="9" t="s">
        <v>277</v>
      </c>
      <c r="H3449" s="175">
        <v>334.5</v>
      </c>
      <c r="I3449" s="9">
        <v>0</v>
      </c>
      <c r="J3449" s="90">
        <v>286.5</v>
      </c>
      <c r="K3449" s="179">
        <v>350.19999999999891</v>
      </c>
      <c r="L3449" s="9">
        <v>149.5</v>
      </c>
      <c r="M3449" s="9" t="s">
        <v>277</v>
      </c>
      <c r="P3449" s="65">
        <f t="shared" si="92"/>
        <v>1120.6999999999989</v>
      </c>
      <c r="R3449" t="s">
        <v>708</v>
      </c>
    </row>
    <row r="3450" spans="1:21" ht="15">
      <c r="A3450" s="28" t="s">
        <v>18</v>
      </c>
      <c r="B3450" s="61" t="s">
        <v>37</v>
      </c>
      <c r="E3450" s="179">
        <v>56.2</v>
      </c>
      <c r="F3450" s="9">
        <v>191.25</v>
      </c>
      <c r="G3450" s="179">
        <v>278.7</v>
      </c>
      <c r="H3450" s="9">
        <v>150.00000000000364</v>
      </c>
      <c r="I3450" s="9">
        <v>0</v>
      </c>
      <c r="J3450" s="65">
        <v>284.99999999999636</v>
      </c>
      <c r="K3450" s="9">
        <v>39</v>
      </c>
      <c r="L3450" s="9">
        <v>36</v>
      </c>
      <c r="M3450" s="65">
        <v>37.199999999999996</v>
      </c>
      <c r="P3450" s="65">
        <f t="shared" si="92"/>
        <v>1073.3500000000001</v>
      </c>
      <c r="R3450" t="s">
        <v>303</v>
      </c>
    </row>
    <row r="3451" spans="1:21" ht="15">
      <c r="A3451" s="28" t="s">
        <v>20</v>
      </c>
      <c r="B3451" s="61" t="s">
        <v>9</v>
      </c>
      <c r="E3451" s="174">
        <v>94</v>
      </c>
      <c r="F3451" s="9">
        <v>199.5</v>
      </c>
      <c r="G3451" s="179">
        <v>242.5</v>
      </c>
      <c r="H3451" s="9">
        <v>69.80000000000382</v>
      </c>
      <c r="I3451" s="9">
        <v>0</v>
      </c>
      <c r="J3451" s="65">
        <v>215.49999999999636</v>
      </c>
      <c r="K3451" s="9">
        <v>34.399999999997817</v>
      </c>
      <c r="L3451" s="9">
        <v>180</v>
      </c>
      <c r="M3451" s="65">
        <v>32.9</v>
      </c>
      <c r="P3451" s="65">
        <f t="shared" si="92"/>
        <v>1068.5999999999981</v>
      </c>
      <c r="R3451" t="s">
        <v>338</v>
      </c>
    </row>
    <row r="3452" spans="1:21" ht="15">
      <c r="A3452" s="28" t="s">
        <v>22</v>
      </c>
      <c r="B3452" s="61" t="s">
        <v>31</v>
      </c>
      <c r="E3452" s="179">
        <v>60.1</v>
      </c>
      <c r="F3452" s="9">
        <v>214.1</v>
      </c>
      <c r="G3452" s="9">
        <v>144</v>
      </c>
      <c r="H3452" s="62" t="s">
        <v>278</v>
      </c>
      <c r="I3452" s="9">
        <v>0</v>
      </c>
      <c r="J3452" s="65">
        <v>77.999999999996362</v>
      </c>
      <c r="K3452" s="9">
        <v>230.70000000000073</v>
      </c>
      <c r="L3452" s="179">
        <v>294</v>
      </c>
      <c r="M3452" s="65">
        <v>33.599999999999994</v>
      </c>
      <c r="P3452" s="65">
        <f t="shared" si="92"/>
        <v>1054.499999999997</v>
      </c>
      <c r="R3452" t="s">
        <v>314</v>
      </c>
    </row>
    <row r="3453" spans="1:21" ht="15">
      <c r="A3453" s="28" t="s">
        <v>24</v>
      </c>
      <c r="B3453" s="61" t="s">
        <v>144</v>
      </c>
      <c r="E3453" s="9" t="s">
        <v>277</v>
      </c>
      <c r="F3453" s="9">
        <v>42.9</v>
      </c>
      <c r="G3453" s="9">
        <v>111.5</v>
      </c>
      <c r="H3453" s="9">
        <v>225.80000000000018</v>
      </c>
      <c r="I3453" s="9">
        <v>0</v>
      </c>
      <c r="J3453" s="65">
        <v>281.40000000000146</v>
      </c>
      <c r="K3453" s="174">
        <v>386.30000000000109</v>
      </c>
      <c r="L3453" s="9" t="s">
        <v>277</v>
      </c>
      <c r="M3453" s="9" t="s">
        <v>277</v>
      </c>
      <c r="P3453" s="65">
        <f t="shared" si="92"/>
        <v>1047.9000000000028</v>
      </c>
      <c r="R3453" t="s">
        <v>299</v>
      </c>
    </row>
    <row r="3454" spans="1:21" ht="15">
      <c r="A3454" s="28" t="s">
        <v>26</v>
      </c>
      <c r="B3454" s="61" t="s">
        <v>143</v>
      </c>
      <c r="E3454" s="9" t="s">
        <v>277</v>
      </c>
      <c r="F3454" s="179">
        <v>289.85000000000002</v>
      </c>
      <c r="G3454" s="9">
        <v>203.5</v>
      </c>
      <c r="H3454" s="9">
        <v>131.30000000000109</v>
      </c>
      <c r="I3454" s="9">
        <v>0</v>
      </c>
      <c r="J3454" s="65">
        <v>154.70000000000073</v>
      </c>
      <c r="K3454" s="9">
        <v>32.999999999998181</v>
      </c>
      <c r="L3454" s="9">
        <v>126.9</v>
      </c>
      <c r="M3454" s="65">
        <v>94.199999999999989</v>
      </c>
      <c r="P3454" s="65">
        <f t="shared" si="92"/>
        <v>1033.45</v>
      </c>
      <c r="R3454" t="s">
        <v>286</v>
      </c>
    </row>
    <row r="3455" spans="1:21" ht="15">
      <c r="A3455" s="28" t="s">
        <v>28</v>
      </c>
      <c r="B3455" s="61" t="s">
        <v>152</v>
      </c>
      <c r="E3455" s="9" t="s">
        <v>277</v>
      </c>
      <c r="F3455" s="9" t="s">
        <v>277</v>
      </c>
      <c r="G3455" s="9">
        <v>176.2</v>
      </c>
      <c r="H3455" s="9">
        <v>19.499999999998181</v>
      </c>
      <c r="I3455" s="9">
        <v>0</v>
      </c>
      <c r="J3455" s="65">
        <v>184.90000000000146</v>
      </c>
      <c r="K3455" s="175">
        <v>352.5</v>
      </c>
      <c r="L3455" s="9">
        <v>142.19999999999999</v>
      </c>
      <c r="M3455" s="65">
        <v>118.99999999999999</v>
      </c>
      <c r="P3455" s="65">
        <f t="shared" si="92"/>
        <v>994.29999999999973</v>
      </c>
      <c r="R3455" t="s">
        <v>281</v>
      </c>
    </row>
    <row r="3456" spans="1:21" ht="15">
      <c r="A3456" s="28" t="s">
        <v>30</v>
      </c>
      <c r="B3456" s="61" t="s">
        <v>35</v>
      </c>
      <c r="E3456" s="176">
        <v>100.3</v>
      </c>
      <c r="F3456" s="174">
        <v>415.5</v>
      </c>
      <c r="G3456" s="175">
        <v>340.5</v>
      </c>
      <c r="H3456" s="9">
        <v>113.00000000000091</v>
      </c>
      <c r="I3456" s="9">
        <v>0</v>
      </c>
      <c r="J3456" s="9" t="s">
        <v>277</v>
      </c>
      <c r="K3456" s="9" t="s">
        <v>277</v>
      </c>
      <c r="L3456" s="9" t="s">
        <v>277</v>
      </c>
      <c r="M3456" s="9" t="s">
        <v>277</v>
      </c>
      <c r="P3456" s="65">
        <f t="shared" si="92"/>
        <v>969.30000000000086</v>
      </c>
      <c r="R3456" t="s">
        <v>358</v>
      </c>
      <c r="U3456" t="s">
        <v>1365</v>
      </c>
    </row>
    <row r="3457" spans="1:21" ht="15">
      <c r="A3457" s="28" t="s">
        <v>32</v>
      </c>
      <c r="B3457" s="61" t="s">
        <v>142</v>
      </c>
      <c r="E3457" s="9" t="s">
        <v>277</v>
      </c>
      <c r="F3457" s="9">
        <v>127.5</v>
      </c>
      <c r="G3457" s="9">
        <v>144</v>
      </c>
      <c r="H3457" s="62" t="s">
        <v>278</v>
      </c>
      <c r="I3457" s="9">
        <v>0</v>
      </c>
      <c r="J3457" s="65">
        <v>190</v>
      </c>
      <c r="K3457" s="9">
        <v>180.00000000000182</v>
      </c>
      <c r="L3457" s="179">
        <v>279.2</v>
      </c>
      <c r="M3457" s="65">
        <v>46.8</v>
      </c>
      <c r="P3457" s="65">
        <f t="shared" si="92"/>
        <v>967.50000000000182</v>
      </c>
      <c r="R3457" t="s">
        <v>291</v>
      </c>
    </row>
    <row r="3458" spans="1:21" ht="15">
      <c r="A3458" s="28" t="s">
        <v>34</v>
      </c>
      <c r="B3458" s="61" t="s">
        <v>25</v>
      </c>
      <c r="E3458" s="62" t="s">
        <v>278</v>
      </c>
      <c r="F3458" s="9">
        <v>160.5</v>
      </c>
      <c r="G3458" s="9">
        <v>138.30000000000001</v>
      </c>
      <c r="H3458" s="9">
        <v>90.000000000001819</v>
      </c>
      <c r="I3458" s="9">
        <v>0</v>
      </c>
      <c r="J3458" s="65">
        <v>155.00000000000364</v>
      </c>
      <c r="K3458" s="9">
        <v>221.39999999999782</v>
      </c>
      <c r="L3458" s="9">
        <v>105</v>
      </c>
      <c r="M3458" s="65">
        <v>72.8</v>
      </c>
      <c r="P3458" s="65">
        <f t="shared" si="92"/>
        <v>943.00000000000318</v>
      </c>
    </row>
    <row r="3459" spans="1:21" ht="15">
      <c r="A3459" s="28" t="s">
        <v>36</v>
      </c>
      <c r="B3459" s="61" t="s">
        <v>649</v>
      </c>
      <c r="E3459" s="9" t="s">
        <v>277</v>
      </c>
      <c r="F3459" s="9" t="s">
        <v>277</v>
      </c>
      <c r="G3459" s="9" t="s">
        <v>277</v>
      </c>
      <c r="H3459" s="9">
        <v>212.30000000000109</v>
      </c>
      <c r="I3459" s="9">
        <v>0</v>
      </c>
      <c r="J3459" s="65">
        <v>101.99999999999272</v>
      </c>
      <c r="K3459" s="9">
        <v>56.300000000001091</v>
      </c>
      <c r="L3459" s="9">
        <v>241.5</v>
      </c>
      <c r="M3459" s="114">
        <v>327.5</v>
      </c>
      <c r="P3459" s="65">
        <f t="shared" si="92"/>
        <v>939.59999999999491</v>
      </c>
      <c r="R3459" t="s">
        <v>281</v>
      </c>
    </row>
    <row r="3460" spans="1:21" ht="15">
      <c r="A3460" s="28" t="s">
        <v>38</v>
      </c>
      <c r="B3460" s="61" t="s">
        <v>654</v>
      </c>
      <c r="E3460" s="9" t="s">
        <v>277</v>
      </c>
      <c r="F3460" s="9" t="s">
        <v>277</v>
      </c>
      <c r="G3460" s="9" t="s">
        <v>277</v>
      </c>
      <c r="H3460" s="179">
        <v>253.99999999999909</v>
      </c>
      <c r="I3460" s="9">
        <v>0</v>
      </c>
      <c r="J3460" s="90">
        <v>302.10000000000582</v>
      </c>
      <c r="K3460" s="179">
        <v>281.99999999999909</v>
      </c>
      <c r="L3460" s="9">
        <v>39</v>
      </c>
      <c r="M3460" s="65">
        <v>27.900000000000002</v>
      </c>
      <c r="P3460" s="65">
        <f t="shared" si="92"/>
        <v>905.00000000000398</v>
      </c>
      <c r="R3460" t="s">
        <v>1938</v>
      </c>
    </row>
    <row r="3461" spans="1:21" ht="15">
      <c r="A3461" s="28" t="s">
        <v>145</v>
      </c>
      <c r="B3461" s="61" t="s">
        <v>39</v>
      </c>
      <c r="E3461" s="9">
        <v>44</v>
      </c>
      <c r="F3461" s="179">
        <v>322.5</v>
      </c>
      <c r="G3461" s="9">
        <v>128</v>
      </c>
      <c r="H3461" s="9">
        <v>33.800000000001091</v>
      </c>
      <c r="I3461" s="9">
        <v>0</v>
      </c>
      <c r="J3461" s="65">
        <v>141.50000000000364</v>
      </c>
      <c r="K3461" s="9">
        <v>229.49999999999818</v>
      </c>
      <c r="L3461" s="9" t="s">
        <v>277</v>
      </c>
      <c r="M3461" s="9" t="s">
        <v>277</v>
      </c>
      <c r="P3461" s="65">
        <f t="shared" si="92"/>
        <v>899.30000000000291</v>
      </c>
      <c r="R3461" t="s">
        <v>296</v>
      </c>
    </row>
    <row r="3462" spans="1:21" ht="15">
      <c r="A3462" s="28" t="s">
        <v>146</v>
      </c>
      <c r="B3462" s="61" t="s">
        <v>629</v>
      </c>
      <c r="E3462" s="9" t="s">
        <v>277</v>
      </c>
      <c r="F3462" s="9" t="s">
        <v>277</v>
      </c>
      <c r="G3462" s="9" t="s">
        <v>277</v>
      </c>
      <c r="H3462" s="62" t="s">
        <v>278</v>
      </c>
      <c r="I3462" s="9">
        <v>0</v>
      </c>
      <c r="J3462" s="65">
        <v>217.99999999999272</v>
      </c>
      <c r="K3462" s="9">
        <v>240.50000000000182</v>
      </c>
      <c r="L3462" s="9">
        <v>182.4</v>
      </c>
      <c r="M3462" s="90">
        <v>247</v>
      </c>
      <c r="P3462" s="65">
        <f t="shared" si="92"/>
        <v>887.89999999999452</v>
      </c>
      <c r="R3462" t="s">
        <v>296</v>
      </c>
    </row>
    <row r="3463" spans="1:21" ht="15">
      <c r="A3463" s="28" t="s">
        <v>147</v>
      </c>
      <c r="B3463" s="61" t="s">
        <v>615</v>
      </c>
      <c r="E3463" s="9" t="s">
        <v>277</v>
      </c>
      <c r="F3463" s="9" t="s">
        <v>277</v>
      </c>
      <c r="G3463" s="9" t="s">
        <v>277</v>
      </c>
      <c r="H3463" s="179">
        <v>295.99999999999909</v>
      </c>
      <c r="I3463" s="9">
        <v>0</v>
      </c>
      <c r="J3463" s="65">
        <v>189.00000000000364</v>
      </c>
      <c r="K3463" s="9">
        <v>218.29999999999927</v>
      </c>
      <c r="L3463" s="9">
        <v>147.20000000000002</v>
      </c>
      <c r="M3463" s="347" t="s">
        <v>278</v>
      </c>
      <c r="P3463" s="65">
        <f t="shared" si="92"/>
        <v>850.50000000000205</v>
      </c>
      <c r="R3463" t="s">
        <v>282</v>
      </c>
    </row>
    <row r="3464" spans="1:21" ht="15">
      <c r="A3464" s="28" t="s">
        <v>150</v>
      </c>
      <c r="B3464" s="28" t="s">
        <v>600</v>
      </c>
      <c r="E3464" s="9" t="s">
        <v>277</v>
      </c>
      <c r="F3464" s="9" t="s">
        <v>277</v>
      </c>
      <c r="G3464" s="9" t="s">
        <v>277</v>
      </c>
      <c r="H3464" s="9">
        <v>242.5</v>
      </c>
      <c r="I3464" s="9">
        <v>0</v>
      </c>
      <c r="J3464" s="65">
        <v>251.49999999998909</v>
      </c>
      <c r="K3464" s="9">
        <v>218.99999999999818</v>
      </c>
      <c r="L3464" s="9">
        <v>105</v>
      </c>
      <c r="M3464" s="65">
        <v>7.7000000000000011</v>
      </c>
      <c r="P3464" s="65">
        <f t="shared" si="92"/>
        <v>825.69999999998731</v>
      </c>
    </row>
    <row r="3465" spans="1:21" ht="15.75" customHeight="1">
      <c r="A3465" s="28" t="s">
        <v>156</v>
      </c>
      <c r="B3465" s="226" t="s">
        <v>1581</v>
      </c>
      <c r="C3465" s="3"/>
      <c r="D3465" s="3"/>
      <c r="E3465" s="9" t="s">
        <v>277</v>
      </c>
      <c r="F3465" s="9" t="s">
        <v>277</v>
      </c>
      <c r="G3465" s="9" t="s">
        <v>277</v>
      </c>
      <c r="H3465" s="9" t="s">
        <v>277</v>
      </c>
      <c r="I3465" s="9">
        <v>0</v>
      </c>
      <c r="J3465" s="90">
        <v>325.20000000000437</v>
      </c>
      <c r="K3465" s="9">
        <v>188.40000000000146</v>
      </c>
      <c r="L3465" s="9">
        <v>222</v>
      </c>
      <c r="M3465" s="65">
        <v>82.5</v>
      </c>
      <c r="P3465" s="65">
        <f t="shared" si="92"/>
        <v>818.10000000000582</v>
      </c>
      <c r="R3465" t="s">
        <v>282</v>
      </c>
    </row>
    <row r="3466" spans="1:21" ht="15.75" customHeight="1">
      <c r="A3466" s="28" t="s">
        <v>158</v>
      </c>
      <c r="B3466" s="61" t="s">
        <v>6</v>
      </c>
      <c r="E3466" s="179">
        <v>56</v>
      </c>
      <c r="F3466" s="176">
        <v>490.7</v>
      </c>
      <c r="G3466" s="9">
        <v>14.9</v>
      </c>
      <c r="H3466" s="9">
        <v>156.19999999999982</v>
      </c>
      <c r="I3466" s="9">
        <v>0</v>
      </c>
      <c r="J3466" s="65">
        <v>88.69999999999709</v>
      </c>
      <c r="K3466" s="9" t="s">
        <v>277</v>
      </c>
      <c r="L3466" s="9" t="s">
        <v>277</v>
      </c>
      <c r="M3466" s="9" t="s">
        <v>277</v>
      </c>
      <c r="P3466" s="65">
        <f t="shared" si="92"/>
        <v>806.49999999999693</v>
      </c>
      <c r="R3466" t="s">
        <v>300</v>
      </c>
      <c r="U3466" t="s">
        <v>1366</v>
      </c>
    </row>
    <row r="3467" spans="1:21" ht="15.75" customHeight="1">
      <c r="A3467" s="28" t="s">
        <v>159</v>
      </c>
      <c r="B3467" s="61" t="s">
        <v>655</v>
      </c>
      <c r="E3467" s="9" t="s">
        <v>277</v>
      </c>
      <c r="F3467" s="9" t="s">
        <v>277</v>
      </c>
      <c r="G3467" s="9" t="s">
        <v>277</v>
      </c>
      <c r="H3467" s="9">
        <v>105</v>
      </c>
      <c r="I3467" s="9">
        <v>0</v>
      </c>
      <c r="J3467" s="65">
        <v>212.49999999999272</v>
      </c>
      <c r="K3467" s="9">
        <v>140.40000000000327</v>
      </c>
      <c r="L3467" s="9">
        <v>190</v>
      </c>
      <c r="M3467" s="65">
        <v>153.5</v>
      </c>
      <c r="P3467" s="65">
        <f t="shared" si="92"/>
        <v>801.399999999996</v>
      </c>
    </row>
    <row r="3468" spans="1:21" ht="15.75" customHeight="1">
      <c r="A3468" s="28" t="s">
        <v>160</v>
      </c>
      <c r="B3468" s="61" t="s">
        <v>613</v>
      </c>
      <c r="E3468" s="9" t="s">
        <v>277</v>
      </c>
      <c r="F3468" s="9" t="s">
        <v>277</v>
      </c>
      <c r="G3468" s="9" t="s">
        <v>277</v>
      </c>
      <c r="H3468" s="9">
        <v>186.20000000000255</v>
      </c>
      <c r="I3468" s="9">
        <v>0</v>
      </c>
      <c r="J3468" s="113">
        <v>401.90000000000873</v>
      </c>
      <c r="K3468" s="9">
        <v>131.99999999999636</v>
      </c>
      <c r="L3468" s="9">
        <v>53.3</v>
      </c>
      <c r="M3468" s="65">
        <v>21.599999999999998</v>
      </c>
      <c r="P3468" s="65">
        <f t="shared" si="92"/>
        <v>795.00000000000762</v>
      </c>
      <c r="R3468" t="s">
        <v>299</v>
      </c>
    </row>
    <row r="3469" spans="1:21" ht="15.75" customHeight="1">
      <c r="A3469" s="28" t="s">
        <v>162</v>
      </c>
      <c r="B3469" s="61" t="s">
        <v>154</v>
      </c>
      <c r="E3469" s="9" t="s">
        <v>277</v>
      </c>
      <c r="F3469" s="9" t="s">
        <v>277</v>
      </c>
      <c r="G3469" s="9">
        <v>186.8</v>
      </c>
      <c r="H3469" s="9">
        <v>32.899999999999636</v>
      </c>
      <c r="I3469" s="9">
        <v>0</v>
      </c>
      <c r="J3469" s="65">
        <v>239.59999999998763</v>
      </c>
      <c r="K3469" s="9">
        <v>197.40000000000327</v>
      </c>
      <c r="L3469" s="9">
        <v>39</v>
      </c>
      <c r="M3469" s="65">
        <v>80.2</v>
      </c>
      <c r="P3469" s="65">
        <f t="shared" si="92"/>
        <v>775.89999999999054</v>
      </c>
    </row>
    <row r="3470" spans="1:21" ht="15.75" customHeight="1">
      <c r="A3470" s="28" t="s">
        <v>273</v>
      </c>
      <c r="B3470" s="61" t="s">
        <v>161</v>
      </c>
      <c r="E3470" s="9" t="s">
        <v>277</v>
      </c>
      <c r="F3470" s="9" t="s">
        <v>277</v>
      </c>
      <c r="G3470" s="9">
        <v>124.5</v>
      </c>
      <c r="H3470" s="179">
        <v>274.5</v>
      </c>
      <c r="I3470" s="9">
        <v>0</v>
      </c>
      <c r="J3470" s="65">
        <v>93.5</v>
      </c>
      <c r="K3470" s="9">
        <v>48.600000000002183</v>
      </c>
      <c r="L3470" s="9">
        <v>141</v>
      </c>
      <c r="M3470" s="65">
        <v>89.2</v>
      </c>
      <c r="P3470" s="65">
        <f t="shared" si="92"/>
        <v>771.30000000000223</v>
      </c>
      <c r="R3470" t="s">
        <v>291</v>
      </c>
    </row>
    <row r="3471" spans="1:21" ht="15.75" customHeight="1">
      <c r="A3471" s="28" t="s">
        <v>274</v>
      </c>
      <c r="B3471" s="226" t="s">
        <v>1576</v>
      </c>
      <c r="C3471" s="3"/>
      <c r="D3471" s="3"/>
      <c r="E3471" s="9" t="s">
        <v>277</v>
      </c>
      <c r="F3471" s="9" t="s">
        <v>277</v>
      </c>
      <c r="G3471" s="9" t="s">
        <v>277</v>
      </c>
      <c r="H3471" s="9" t="s">
        <v>277</v>
      </c>
      <c r="I3471" s="9">
        <v>0</v>
      </c>
      <c r="J3471" s="65">
        <v>253.5</v>
      </c>
      <c r="K3471" s="179">
        <v>285.99999999999909</v>
      </c>
      <c r="L3471" s="9">
        <v>53.4</v>
      </c>
      <c r="M3471" s="65">
        <v>110.5</v>
      </c>
      <c r="P3471" s="65">
        <f t="shared" si="92"/>
        <v>703.39999999999907</v>
      </c>
      <c r="R3471" t="s">
        <v>287</v>
      </c>
    </row>
    <row r="3472" spans="1:21" ht="15.75" customHeight="1">
      <c r="A3472" s="28" t="s">
        <v>275</v>
      </c>
      <c r="B3472" s="61" t="s">
        <v>21</v>
      </c>
      <c r="E3472" s="9">
        <v>52</v>
      </c>
      <c r="F3472" s="9">
        <v>172.8</v>
      </c>
      <c r="G3472" s="9">
        <v>150</v>
      </c>
      <c r="H3472" s="9">
        <v>34.299999999995634</v>
      </c>
      <c r="I3472" s="9">
        <v>0</v>
      </c>
      <c r="J3472" s="65">
        <v>105.59999999999854</v>
      </c>
      <c r="K3472" s="9">
        <v>36</v>
      </c>
      <c r="L3472" s="9">
        <v>42</v>
      </c>
      <c r="M3472" s="65">
        <v>102</v>
      </c>
      <c r="P3472" s="65">
        <f t="shared" ref="P3472:P3503" si="93">SUM(E3472:M3472)</f>
        <v>694.69999999999413</v>
      </c>
    </row>
    <row r="3473" spans="1:21" ht="15.75" customHeight="1">
      <c r="A3473" s="28" t="s">
        <v>276</v>
      </c>
      <c r="B3473" s="226" t="s">
        <v>1591</v>
      </c>
      <c r="C3473" s="3"/>
      <c r="D3473" s="3"/>
      <c r="E3473" s="9" t="s">
        <v>277</v>
      </c>
      <c r="F3473" s="9" t="s">
        <v>277</v>
      </c>
      <c r="G3473" s="9" t="s">
        <v>277</v>
      </c>
      <c r="H3473" s="9" t="s">
        <v>277</v>
      </c>
      <c r="I3473" s="9">
        <v>0</v>
      </c>
      <c r="J3473" s="9" t="s">
        <v>277</v>
      </c>
      <c r="K3473" s="176">
        <v>416.10000000000036</v>
      </c>
      <c r="L3473" s="9">
        <v>219</v>
      </c>
      <c r="M3473" s="65">
        <v>53.100000000000009</v>
      </c>
      <c r="P3473" s="65">
        <f t="shared" si="93"/>
        <v>688.20000000000039</v>
      </c>
      <c r="R3473" t="s">
        <v>280</v>
      </c>
      <c r="U3473" t="s">
        <v>1366</v>
      </c>
    </row>
    <row r="3474" spans="1:21" ht="15.75" customHeight="1">
      <c r="A3474" s="28" t="s">
        <v>602</v>
      </c>
      <c r="B3474" s="61" t="s">
        <v>4</v>
      </c>
      <c r="E3474" s="179">
        <v>87</v>
      </c>
      <c r="F3474" s="9">
        <v>140</v>
      </c>
      <c r="G3474" s="9">
        <v>160.5</v>
      </c>
      <c r="H3474" s="179">
        <v>288.49999999999818</v>
      </c>
      <c r="I3474" s="9">
        <v>0</v>
      </c>
      <c r="J3474" s="9" t="s">
        <v>277</v>
      </c>
      <c r="K3474" s="9" t="s">
        <v>277</v>
      </c>
      <c r="L3474" s="9" t="s">
        <v>277</v>
      </c>
      <c r="M3474" s="9" t="s">
        <v>277</v>
      </c>
      <c r="P3474" s="65">
        <f t="shared" si="93"/>
        <v>675.99999999999818</v>
      </c>
      <c r="R3474" t="s">
        <v>284</v>
      </c>
    </row>
    <row r="3475" spans="1:21" ht="15.75" customHeight="1">
      <c r="A3475" s="28" t="s">
        <v>603</v>
      </c>
      <c r="B3475" s="170" t="s">
        <v>1280</v>
      </c>
      <c r="C3475" s="3"/>
      <c r="D3475" s="3"/>
      <c r="E3475" s="9" t="s">
        <v>277</v>
      </c>
      <c r="F3475" s="9" t="s">
        <v>277</v>
      </c>
      <c r="G3475" s="9" t="s">
        <v>277</v>
      </c>
      <c r="H3475" s="9" t="s">
        <v>277</v>
      </c>
      <c r="I3475" s="9">
        <v>0</v>
      </c>
      <c r="J3475" s="65">
        <v>186</v>
      </c>
      <c r="K3475" s="9">
        <v>245.29999999999927</v>
      </c>
      <c r="L3475" s="9">
        <v>183.9</v>
      </c>
      <c r="M3475" s="65">
        <v>48</v>
      </c>
      <c r="P3475" s="65">
        <f t="shared" si="93"/>
        <v>663.19999999999925</v>
      </c>
    </row>
    <row r="3476" spans="1:21" ht="15.75" customHeight="1">
      <c r="A3476" s="28" t="s">
        <v>604</v>
      </c>
      <c r="B3476" s="181" t="s">
        <v>1286</v>
      </c>
      <c r="C3476" s="3"/>
      <c r="D3476" s="3"/>
      <c r="E3476" s="9" t="s">
        <v>277</v>
      </c>
      <c r="F3476" s="9" t="s">
        <v>277</v>
      </c>
      <c r="G3476" s="9" t="s">
        <v>277</v>
      </c>
      <c r="H3476" s="9" t="s">
        <v>277</v>
      </c>
      <c r="I3476" s="9">
        <v>0</v>
      </c>
      <c r="J3476" s="65">
        <v>207.79999999999927</v>
      </c>
      <c r="K3476" s="9">
        <v>277.80000000000473</v>
      </c>
      <c r="L3476" s="9">
        <v>109.8</v>
      </c>
      <c r="M3476" s="65">
        <v>67.3</v>
      </c>
      <c r="P3476" s="65">
        <f t="shared" si="93"/>
        <v>662.70000000000391</v>
      </c>
    </row>
    <row r="3477" spans="1:21" ht="15.75" customHeight="1">
      <c r="A3477" s="28" t="s">
        <v>606</v>
      </c>
      <c r="B3477" s="226" t="s">
        <v>1584</v>
      </c>
      <c r="C3477" s="3"/>
      <c r="D3477" s="3"/>
      <c r="E3477" s="9" t="s">
        <v>277</v>
      </c>
      <c r="F3477" s="9" t="s">
        <v>277</v>
      </c>
      <c r="G3477" s="9" t="s">
        <v>277</v>
      </c>
      <c r="H3477" s="9" t="s">
        <v>277</v>
      </c>
      <c r="I3477" s="9">
        <v>0</v>
      </c>
      <c r="J3477" s="90">
        <v>303.700000000008</v>
      </c>
      <c r="K3477" s="9">
        <v>91.200000000000728</v>
      </c>
      <c r="L3477" s="9">
        <v>91.2</v>
      </c>
      <c r="M3477" s="65">
        <v>175.5</v>
      </c>
      <c r="P3477" s="65">
        <f t="shared" si="93"/>
        <v>661.60000000000878</v>
      </c>
      <c r="R3477" t="s">
        <v>283</v>
      </c>
    </row>
    <row r="3478" spans="1:21" ht="15.75" customHeight="1">
      <c r="A3478" s="28" t="s">
        <v>612</v>
      </c>
      <c r="B3478" s="61" t="s">
        <v>153</v>
      </c>
      <c r="E3478" s="9" t="s">
        <v>277</v>
      </c>
      <c r="F3478" s="9" t="s">
        <v>277</v>
      </c>
      <c r="G3478" s="179">
        <v>248.6</v>
      </c>
      <c r="H3478" s="9">
        <v>55.19999999999709</v>
      </c>
      <c r="I3478" s="9">
        <v>0</v>
      </c>
      <c r="J3478" s="65">
        <v>112.5</v>
      </c>
      <c r="K3478" s="9">
        <v>213.70000000000255</v>
      </c>
      <c r="L3478" s="62" t="s">
        <v>278</v>
      </c>
      <c r="M3478" s="65">
        <v>28.799999999999997</v>
      </c>
      <c r="P3478" s="65">
        <f t="shared" si="93"/>
        <v>658.79999999999961</v>
      </c>
      <c r="R3478" t="s">
        <v>291</v>
      </c>
    </row>
    <row r="3479" spans="1:21" ht="15.75" customHeight="1">
      <c r="A3479" s="28" t="s">
        <v>614</v>
      </c>
      <c r="B3479" s="61" t="s">
        <v>27</v>
      </c>
      <c r="E3479" s="62" t="s">
        <v>278</v>
      </c>
      <c r="F3479" s="9">
        <v>191.25</v>
      </c>
      <c r="G3479" s="62" t="s">
        <v>278</v>
      </c>
      <c r="H3479" s="9">
        <v>93.500000000000909</v>
      </c>
      <c r="I3479" s="9">
        <v>0</v>
      </c>
      <c r="J3479" s="65">
        <v>136.49999999999636</v>
      </c>
      <c r="K3479" s="9">
        <v>197.69999999999891</v>
      </c>
      <c r="L3479" s="9">
        <v>31.5</v>
      </c>
      <c r="M3479" s="9" t="s">
        <v>277</v>
      </c>
      <c r="P3479" s="65">
        <f t="shared" si="93"/>
        <v>650.44999999999618</v>
      </c>
    </row>
    <row r="3480" spans="1:21" ht="15.75" customHeight="1">
      <c r="A3480" s="28" t="s">
        <v>617</v>
      </c>
      <c r="B3480" s="61" t="s">
        <v>665</v>
      </c>
      <c r="E3480" s="9" t="s">
        <v>277</v>
      </c>
      <c r="F3480" s="9" t="s">
        <v>277</v>
      </c>
      <c r="G3480" s="9" t="s">
        <v>277</v>
      </c>
      <c r="H3480" s="9">
        <v>189</v>
      </c>
      <c r="I3480" s="9">
        <v>0</v>
      </c>
      <c r="J3480" s="65">
        <v>196.49999999999636</v>
      </c>
      <c r="K3480" s="9">
        <v>26.400000000001455</v>
      </c>
      <c r="L3480" s="9">
        <v>192</v>
      </c>
      <c r="M3480" s="65">
        <v>5.6</v>
      </c>
      <c r="P3480" s="65">
        <f t="shared" si="93"/>
        <v>609.49999999999784</v>
      </c>
    </row>
    <row r="3481" spans="1:21" ht="15.75" customHeight="1">
      <c r="A3481" s="28" t="s">
        <v>618</v>
      </c>
      <c r="B3481" s="226" t="s">
        <v>1579</v>
      </c>
      <c r="C3481" s="3"/>
      <c r="D3481" s="3"/>
      <c r="E3481" s="9" t="s">
        <v>277</v>
      </c>
      <c r="F3481" s="9" t="s">
        <v>277</v>
      </c>
      <c r="G3481" s="9" t="s">
        <v>277</v>
      </c>
      <c r="H3481" s="9" t="s">
        <v>277</v>
      </c>
      <c r="I3481" s="9">
        <v>0</v>
      </c>
      <c r="J3481" s="65">
        <v>119.5</v>
      </c>
      <c r="K3481" s="9">
        <v>208.19999999999709</v>
      </c>
      <c r="L3481" s="179">
        <v>273</v>
      </c>
      <c r="M3481" s="65">
        <v>7.7000000000000011</v>
      </c>
      <c r="P3481" s="65">
        <f t="shared" si="93"/>
        <v>608.39999999999714</v>
      </c>
      <c r="R3481" t="s">
        <v>292</v>
      </c>
    </row>
    <row r="3482" spans="1:21" ht="15.75" customHeight="1">
      <c r="A3482" s="28" t="s">
        <v>621</v>
      </c>
      <c r="B3482" s="170" t="s">
        <v>1276</v>
      </c>
      <c r="C3482" s="3"/>
      <c r="D3482" s="3"/>
      <c r="E3482" s="9" t="s">
        <v>277</v>
      </c>
      <c r="F3482" s="9" t="s">
        <v>277</v>
      </c>
      <c r="G3482" s="9" t="s">
        <v>277</v>
      </c>
      <c r="H3482" s="9" t="s">
        <v>277</v>
      </c>
      <c r="I3482" s="9">
        <v>0</v>
      </c>
      <c r="J3482" s="65">
        <v>250.5</v>
      </c>
      <c r="K3482" s="9">
        <v>238.00000000000182</v>
      </c>
      <c r="L3482" s="9">
        <v>119.4</v>
      </c>
      <c r="M3482" s="9" t="s">
        <v>277</v>
      </c>
      <c r="P3482" s="65">
        <f t="shared" si="93"/>
        <v>607.9000000000018</v>
      </c>
    </row>
    <row r="3483" spans="1:21" ht="15.75" customHeight="1">
      <c r="A3483" s="28" t="s">
        <v>623</v>
      </c>
      <c r="B3483" s="61" t="s">
        <v>630</v>
      </c>
      <c r="E3483" s="9" t="s">
        <v>277</v>
      </c>
      <c r="F3483" s="9" t="s">
        <v>277</v>
      </c>
      <c r="G3483" s="9" t="s">
        <v>277</v>
      </c>
      <c r="H3483" s="9">
        <v>240.10000000000127</v>
      </c>
      <c r="I3483" s="9">
        <v>0</v>
      </c>
      <c r="J3483" s="65">
        <v>142.99999999999636</v>
      </c>
      <c r="K3483" s="9">
        <v>128.49999999999727</v>
      </c>
      <c r="L3483" s="9">
        <v>42</v>
      </c>
      <c r="M3483" s="65">
        <v>54</v>
      </c>
      <c r="P3483" s="65">
        <f t="shared" si="93"/>
        <v>607.59999999999491</v>
      </c>
    </row>
    <row r="3484" spans="1:21" ht="15.75" customHeight="1">
      <c r="A3484" s="28" t="s">
        <v>628</v>
      </c>
      <c r="B3484" s="170" t="s">
        <v>1268</v>
      </c>
      <c r="C3484" s="3"/>
      <c r="D3484" s="3"/>
      <c r="E3484" s="9" t="s">
        <v>277</v>
      </c>
      <c r="F3484" s="9" t="s">
        <v>277</v>
      </c>
      <c r="G3484" s="9" t="s">
        <v>277</v>
      </c>
      <c r="H3484" s="9" t="s">
        <v>277</v>
      </c>
      <c r="I3484" s="9">
        <v>0</v>
      </c>
      <c r="J3484" s="65">
        <v>177.10000000000582</v>
      </c>
      <c r="K3484" s="9">
        <v>258</v>
      </c>
      <c r="L3484" s="9">
        <v>65.099999999999994</v>
      </c>
      <c r="M3484" s="65">
        <v>90.9</v>
      </c>
      <c r="P3484" s="65">
        <f t="shared" si="93"/>
        <v>591.10000000000582</v>
      </c>
    </row>
    <row r="3485" spans="1:21" ht="15.75" customHeight="1">
      <c r="A3485" s="28" t="s">
        <v>632</v>
      </c>
      <c r="B3485" s="226" t="s">
        <v>1575</v>
      </c>
      <c r="C3485" s="3"/>
      <c r="D3485" s="3"/>
      <c r="E3485" s="9" t="s">
        <v>277</v>
      </c>
      <c r="F3485" s="9" t="s">
        <v>277</v>
      </c>
      <c r="G3485" s="9" t="s">
        <v>277</v>
      </c>
      <c r="H3485" s="9" t="s">
        <v>277</v>
      </c>
      <c r="I3485" s="9">
        <v>0</v>
      </c>
      <c r="J3485" s="65">
        <v>84.499999999992724</v>
      </c>
      <c r="K3485" s="9">
        <v>31.600000000000364</v>
      </c>
      <c r="L3485" s="9">
        <v>229.5</v>
      </c>
      <c r="M3485" s="90">
        <v>220.2</v>
      </c>
      <c r="P3485" s="65">
        <f t="shared" si="93"/>
        <v>565.79999999999313</v>
      </c>
      <c r="R3485" t="s">
        <v>287</v>
      </c>
    </row>
    <row r="3486" spans="1:21" ht="15.75" customHeight="1">
      <c r="A3486" s="28" t="s">
        <v>633</v>
      </c>
      <c r="B3486" s="170" t="s">
        <v>1272</v>
      </c>
      <c r="C3486" s="3"/>
      <c r="D3486" s="3"/>
      <c r="E3486" s="9" t="s">
        <v>277</v>
      </c>
      <c r="F3486" s="9" t="s">
        <v>277</v>
      </c>
      <c r="G3486" s="9" t="s">
        <v>277</v>
      </c>
      <c r="H3486" s="9" t="s">
        <v>277</v>
      </c>
      <c r="I3486" s="9">
        <v>0</v>
      </c>
      <c r="J3486" s="65">
        <v>141.49999999999636</v>
      </c>
      <c r="K3486" s="9">
        <v>244.30000000000837</v>
      </c>
      <c r="L3486" s="9">
        <v>130.5</v>
      </c>
      <c r="M3486" s="65">
        <v>33.599999999999994</v>
      </c>
      <c r="P3486" s="65">
        <f t="shared" si="93"/>
        <v>549.90000000000475</v>
      </c>
    </row>
    <row r="3487" spans="1:21" ht="15">
      <c r="A3487" s="28" t="s">
        <v>634</v>
      </c>
      <c r="B3487" s="61" t="s">
        <v>29</v>
      </c>
      <c r="E3487" s="179">
        <v>73.099999999999994</v>
      </c>
      <c r="F3487" s="9">
        <v>194.2</v>
      </c>
      <c r="G3487" s="9">
        <v>120.3</v>
      </c>
      <c r="H3487" s="9" t="s">
        <v>277</v>
      </c>
      <c r="I3487" s="9">
        <v>0</v>
      </c>
      <c r="J3487" s="65">
        <v>159.30000000000291</v>
      </c>
      <c r="K3487" s="9" t="s">
        <v>277</v>
      </c>
      <c r="L3487" s="9" t="s">
        <v>277</v>
      </c>
      <c r="M3487" s="9" t="s">
        <v>277</v>
      </c>
      <c r="P3487" s="65">
        <f t="shared" si="93"/>
        <v>546.90000000000282</v>
      </c>
      <c r="R3487" t="s">
        <v>283</v>
      </c>
    </row>
    <row r="3488" spans="1:21" ht="15">
      <c r="A3488" s="28" t="s">
        <v>639</v>
      </c>
      <c r="B3488" s="226" t="s">
        <v>1614</v>
      </c>
      <c r="C3488" s="3"/>
      <c r="D3488" s="3"/>
      <c r="E3488" s="9" t="s">
        <v>277</v>
      </c>
      <c r="F3488" s="9" t="s">
        <v>277</v>
      </c>
      <c r="G3488" s="9" t="s">
        <v>277</v>
      </c>
      <c r="H3488" s="9" t="s">
        <v>277</v>
      </c>
      <c r="I3488" s="9">
        <v>0</v>
      </c>
      <c r="J3488" s="9" t="s">
        <v>277</v>
      </c>
      <c r="K3488" s="179">
        <v>307.50000000000091</v>
      </c>
      <c r="L3488" s="9">
        <v>84.600000000000009</v>
      </c>
      <c r="M3488" s="65">
        <v>140</v>
      </c>
      <c r="P3488" s="65">
        <f t="shared" si="93"/>
        <v>532.10000000000093</v>
      </c>
      <c r="R3488" t="s">
        <v>286</v>
      </c>
    </row>
    <row r="3489" spans="1:21" ht="15">
      <c r="A3489" s="28" t="s">
        <v>647</v>
      </c>
      <c r="B3489" s="61" t="s">
        <v>661</v>
      </c>
      <c r="E3489" s="9" t="s">
        <v>277</v>
      </c>
      <c r="F3489" s="9" t="s">
        <v>277</v>
      </c>
      <c r="G3489" s="9" t="s">
        <v>277</v>
      </c>
      <c r="H3489" s="9">
        <v>16.899999999997817</v>
      </c>
      <c r="I3489" s="9">
        <v>0</v>
      </c>
      <c r="J3489" s="65">
        <v>97.499999999996362</v>
      </c>
      <c r="K3489" s="9">
        <v>84.000000000001819</v>
      </c>
      <c r="L3489" s="9">
        <v>244.70000000000002</v>
      </c>
      <c r="M3489" s="65">
        <v>88.4</v>
      </c>
      <c r="P3489" s="65">
        <f t="shared" si="93"/>
        <v>531.49999999999602</v>
      </c>
    </row>
    <row r="3490" spans="1:21" ht="15">
      <c r="A3490" s="28" t="s">
        <v>651</v>
      </c>
      <c r="B3490" s="170" t="s">
        <v>1278</v>
      </c>
      <c r="C3490" s="3"/>
      <c r="D3490" s="3"/>
      <c r="E3490" s="9" t="s">
        <v>277</v>
      </c>
      <c r="F3490" s="9" t="s">
        <v>277</v>
      </c>
      <c r="G3490" s="9" t="s">
        <v>277</v>
      </c>
      <c r="H3490" s="9" t="s">
        <v>277</v>
      </c>
      <c r="I3490" s="9">
        <v>0</v>
      </c>
      <c r="J3490" s="65">
        <v>140.79999999999563</v>
      </c>
      <c r="K3490" s="9">
        <v>192.00000000000182</v>
      </c>
      <c r="L3490" s="9">
        <v>156.4</v>
      </c>
      <c r="M3490" s="65">
        <v>35.6</v>
      </c>
      <c r="P3490" s="65">
        <f t="shared" si="93"/>
        <v>524.79999999999745</v>
      </c>
    </row>
    <row r="3491" spans="1:21" ht="15">
      <c r="A3491" s="28" t="s">
        <v>652</v>
      </c>
      <c r="B3491" s="170" t="s">
        <v>1269</v>
      </c>
      <c r="C3491" s="3"/>
      <c r="D3491" s="3"/>
      <c r="E3491" s="9" t="s">
        <v>277</v>
      </c>
      <c r="F3491" s="9" t="s">
        <v>277</v>
      </c>
      <c r="G3491" s="9" t="s">
        <v>277</v>
      </c>
      <c r="H3491" s="9" t="s">
        <v>277</v>
      </c>
      <c r="I3491" s="9">
        <v>0</v>
      </c>
      <c r="J3491" s="65">
        <v>282.10000000000582</v>
      </c>
      <c r="K3491" s="9">
        <v>157.19999999999891</v>
      </c>
      <c r="L3491" s="9">
        <v>29.4</v>
      </c>
      <c r="M3491" s="65">
        <v>49.500000000000007</v>
      </c>
      <c r="P3491" s="65">
        <f t="shared" si="93"/>
        <v>518.20000000000471</v>
      </c>
    </row>
    <row r="3492" spans="1:21" ht="15">
      <c r="A3492" s="28" t="s">
        <v>653</v>
      </c>
      <c r="B3492" s="61" t="s">
        <v>631</v>
      </c>
      <c r="E3492" s="9" t="s">
        <v>277</v>
      </c>
      <c r="F3492" s="9" t="s">
        <v>277</v>
      </c>
      <c r="G3492" s="9" t="s">
        <v>277</v>
      </c>
      <c r="H3492" s="62" t="s">
        <v>278</v>
      </c>
      <c r="I3492" s="9">
        <v>0</v>
      </c>
      <c r="J3492" s="90">
        <v>285.40000000000873</v>
      </c>
      <c r="K3492" s="9">
        <v>119.99999999999818</v>
      </c>
      <c r="L3492" s="9">
        <v>97.5</v>
      </c>
      <c r="M3492" s="347" t="s">
        <v>278</v>
      </c>
      <c r="P3492" s="65">
        <f t="shared" si="93"/>
        <v>502.90000000000691</v>
      </c>
      <c r="R3492" t="s">
        <v>292</v>
      </c>
    </row>
    <row r="3493" spans="1:21" ht="15">
      <c r="A3493" s="28" t="s">
        <v>658</v>
      </c>
      <c r="B3493" s="61" t="s">
        <v>637</v>
      </c>
      <c r="E3493" s="9" t="s">
        <v>277</v>
      </c>
      <c r="F3493" s="9" t="s">
        <v>277</v>
      </c>
      <c r="G3493" s="9" t="s">
        <v>277</v>
      </c>
      <c r="H3493" s="9">
        <v>39</v>
      </c>
      <c r="I3493" s="9">
        <v>0</v>
      </c>
      <c r="J3493" s="65">
        <v>111.50000000000728</v>
      </c>
      <c r="K3493" s="9">
        <v>36.000000000000909</v>
      </c>
      <c r="L3493" s="175">
        <v>306.60000000000002</v>
      </c>
      <c r="M3493" s="347" t="s">
        <v>278</v>
      </c>
      <c r="P3493" s="65">
        <f t="shared" si="93"/>
        <v>493.10000000000821</v>
      </c>
      <c r="R3493" t="s">
        <v>281</v>
      </c>
    </row>
    <row r="3494" spans="1:21" ht="15">
      <c r="A3494" s="28" t="s">
        <v>659</v>
      </c>
      <c r="B3494" s="61" t="s">
        <v>19</v>
      </c>
      <c r="E3494" s="62" t="s">
        <v>278</v>
      </c>
      <c r="F3494" s="9">
        <v>177</v>
      </c>
      <c r="G3494" s="9">
        <v>139.80000000000001</v>
      </c>
      <c r="H3494" s="9">
        <v>175.49999999999818</v>
      </c>
      <c r="I3494" s="9">
        <v>0</v>
      </c>
      <c r="J3494" s="62" t="s">
        <v>278</v>
      </c>
      <c r="K3494" s="9" t="s">
        <v>277</v>
      </c>
      <c r="L3494" s="9" t="s">
        <v>277</v>
      </c>
      <c r="M3494" s="9" t="s">
        <v>277</v>
      </c>
      <c r="P3494" s="65">
        <f t="shared" si="93"/>
        <v>492.29999999999819</v>
      </c>
    </row>
    <row r="3495" spans="1:21" ht="15">
      <c r="A3495" s="28" t="s">
        <v>660</v>
      </c>
      <c r="B3495" s="170" t="s">
        <v>1279</v>
      </c>
      <c r="C3495" s="3"/>
      <c r="D3495" s="3"/>
      <c r="E3495" s="9" t="s">
        <v>277</v>
      </c>
      <c r="F3495" s="9" t="s">
        <v>277</v>
      </c>
      <c r="G3495" s="9" t="s">
        <v>277</v>
      </c>
      <c r="H3495" s="9" t="s">
        <v>277</v>
      </c>
      <c r="I3495" s="9">
        <v>0</v>
      </c>
      <c r="J3495" s="65">
        <v>143.99999999999272</v>
      </c>
      <c r="K3495" s="9">
        <v>238.70000000000073</v>
      </c>
      <c r="L3495" s="9">
        <v>66</v>
      </c>
      <c r="M3495" s="65">
        <v>36</v>
      </c>
      <c r="P3495" s="65">
        <f t="shared" si="93"/>
        <v>484.69999999999345</v>
      </c>
    </row>
    <row r="3496" spans="1:21" ht="15">
      <c r="A3496" s="28" t="s">
        <v>662</v>
      </c>
      <c r="B3496" s="226" t="s">
        <v>1590</v>
      </c>
      <c r="C3496" s="3"/>
      <c r="D3496" s="3"/>
      <c r="E3496" s="9" t="s">
        <v>277</v>
      </c>
      <c r="F3496" s="9" t="s">
        <v>277</v>
      </c>
      <c r="G3496" s="9" t="s">
        <v>277</v>
      </c>
      <c r="H3496" s="9" t="s">
        <v>277</v>
      </c>
      <c r="I3496" s="9">
        <v>0</v>
      </c>
      <c r="J3496" s="9" t="s">
        <v>277</v>
      </c>
      <c r="K3496" s="179">
        <v>316.99999999999636</v>
      </c>
      <c r="L3496" s="9">
        <v>107.6</v>
      </c>
      <c r="M3496" s="65">
        <v>44.4</v>
      </c>
      <c r="P3496" s="65">
        <f t="shared" si="93"/>
        <v>468.99999999999636</v>
      </c>
      <c r="R3496" t="s">
        <v>291</v>
      </c>
    </row>
    <row r="3497" spans="1:21" ht="15">
      <c r="A3497" s="28" t="s">
        <v>663</v>
      </c>
      <c r="B3497" s="61" t="s">
        <v>2081</v>
      </c>
      <c r="C3497" s="3"/>
      <c r="D3497" s="3"/>
      <c r="E3497" s="9" t="s">
        <v>277</v>
      </c>
      <c r="F3497" s="9" t="s">
        <v>277</v>
      </c>
      <c r="G3497" s="9" t="s">
        <v>277</v>
      </c>
      <c r="H3497" s="9" t="s">
        <v>277</v>
      </c>
      <c r="I3497" s="9">
        <v>0</v>
      </c>
      <c r="J3497" s="9" t="s">
        <v>277</v>
      </c>
      <c r="K3497" s="9" t="s">
        <v>277</v>
      </c>
      <c r="L3497" s="176">
        <v>379.2</v>
      </c>
      <c r="M3497" s="65">
        <v>88</v>
      </c>
      <c r="P3497" s="65">
        <f t="shared" si="93"/>
        <v>467.2</v>
      </c>
      <c r="R3497" t="s">
        <v>280</v>
      </c>
      <c r="U3497" t="s">
        <v>1366</v>
      </c>
    </row>
    <row r="3498" spans="1:21" ht="15">
      <c r="A3498" s="28" t="s">
        <v>664</v>
      </c>
      <c r="B3498" s="170" t="s">
        <v>1283</v>
      </c>
      <c r="C3498" s="3"/>
      <c r="D3498" s="3"/>
      <c r="E3498" s="9" t="s">
        <v>277</v>
      </c>
      <c r="F3498" s="9" t="s">
        <v>277</v>
      </c>
      <c r="G3498" s="9" t="s">
        <v>277</v>
      </c>
      <c r="H3498" s="9" t="s">
        <v>277</v>
      </c>
      <c r="I3498" s="9">
        <v>0</v>
      </c>
      <c r="J3498" s="65">
        <v>149.19999999999709</v>
      </c>
      <c r="K3498" s="9">
        <v>49.199999999998909</v>
      </c>
      <c r="L3498" s="9">
        <v>241.5</v>
      </c>
      <c r="M3498" s="65">
        <v>21.599999999999998</v>
      </c>
      <c r="P3498" s="65">
        <f t="shared" si="93"/>
        <v>461.49999999999602</v>
      </c>
    </row>
    <row r="3499" spans="1:21" ht="15">
      <c r="A3499" s="28" t="s">
        <v>667</v>
      </c>
      <c r="B3499" s="170" t="s">
        <v>1284</v>
      </c>
      <c r="C3499" s="3"/>
      <c r="D3499" s="3"/>
      <c r="E3499" s="9" t="s">
        <v>277</v>
      </c>
      <c r="F3499" s="9" t="s">
        <v>277</v>
      </c>
      <c r="G3499" s="9" t="s">
        <v>277</v>
      </c>
      <c r="H3499" s="9" t="s">
        <v>277</v>
      </c>
      <c r="I3499" s="9">
        <v>0</v>
      </c>
      <c r="J3499" s="65">
        <v>84.499999999989086</v>
      </c>
      <c r="K3499" s="9">
        <v>51.199999999993452</v>
      </c>
      <c r="L3499" s="9">
        <v>194.60000000000002</v>
      </c>
      <c r="M3499" s="65">
        <v>119</v>
      </c>
      <c r="P3499" s="65">
        <f t="shared" si="93"/>
        <v>449.29999999998256</v>
      </c>
    </row>
    <row r="3500" spans="1:21" ht="15">
      <c r="A3500" s="28" t="s">
        <v>726</v>
      </c>
      <c r="B3500" s="226" t="s">
        <v>1616</v>
      </c>
      <c r="C3500" s="3"/>
      <c r="D3500" s="3"/>
      <c r="E3500" s="9" t="s">
        <v>277</v>
      </c>
      <c r="F3500" s="9" t="s">
        <v>277</v>
      </c>
      <c r="G3500" s="9" t="s">
        <v>277</v>
      </c>
      <c r="H3500" s="9" t="s">
        <v>277</v>
      </c>
      <c r="I3500" s="9">
        <v>0</v>
      </c>
      <c r="J3500" s="9" t="s">
        <v>277</v>
      </c>
      <c r="K3500" s="179">
        <v>328.99999999999818</v>
      </c>
      <c r="L3500" s="9">
        <v>120</v>
      </c>
      <c r="M3500" s="9" t="s">
        <v>277</v>
      </c>
      <c r="P3500" s="65">
        <f t="shared" si="93"/>
        <v>448.99999999999818</v>
      </c>
      <c r="R3500" t="s">
        <v>296</v>
      </c>
    </row>
    <row r="3501" spans="1:21" ht="15">
      <c r="A3501" s="28" t="s">
        <v>727</v>
      </c>
      <c r="B3501" s="61" t="s">
        <v>2083</v>
      </c>
      <c r="C3501" s="3"/>
      <c r="D3501" s="3"/>
      <c r="E3501" s="9" t="s">
        <v>277</v>
      </c>
      <c r="F3501" s="9" t="s">
        <v>277</v>
      </c>
      <c r="G3501" s="9" t="s">
        <v>277</v>
      </c>
      <c r="H3501" s="9" t="s">
        <v>277</v>
      </c>
      <c r="I3501" s="9">
        <v>0</v>
      </c>
      <c r="J3501" s="9" t="s">
        <v>277</v>
      </c>
      <c r="K3501" s="9" t="s">
        <v>277</v>
      </c>
      <c r="L3501" s="179">
        <v>299.7</v>
      </c>
      <c r="M3501" s="65">
        <v>129.5</v>
      </c>
      <c r="P3501" s="65">
        <f t="shared" si="93"/>
        <v>429.2</v>
      </c>
      <c r="R3501" t="s">
        <v>283</v>
      </c>
    </row>
    <row r="3502" spans="1:21" ht="15">
      <c r="A3502" s="28" t="s">
        <v>728</v>
      </c>
      <c r="B3502" s="61" t="s">
        <v>605</v>
      </c>
      <c r="E3502" s="9" t="s">
        <v>277</v>
      </c>
      <c r="F3502" s="9" t="s">
        <v>277</v>
      </c>
      <c r="G3502" s="9" t="s">
        <v>277</v>
      </c>
      <c r="H3502" s="9">
        <v>41.899999999999636</v>
      </c>
      <c r="I3502" s="9">
        <v>0</v>
      </c>
      <c r="J3502" s="65">
        <v>126.299999999992</v>
      </c>
      <c r="K3502" s="9">
        <v>161.50000000000182</v>
      </c>
      <c r="L3502" s="9">
        <v>82.5</v>
      </c>
      <c r="M3502" s="65">
        <v>15.200000000000001</v>
      </c>
      <c r="P3502" s="65">
        <f t="shared" si="93"/>
        <v>427.39999999999344</v>
      </c>
    </row>
    <row r="3503" spans="1:21" ht="15">
      <c r="A3503" s="28" t="s">
        <v>729</v>
      </c>
      <c r="B3503" s="226" t="s">
        <v>1582</v>
      </c>
      <c r="C3503" s="3"/>
      <c r="D3503" s="3"/>
      <c r="E3503" s="9" t="s">
        <v>277</v>
      </c>
      <c r="F3503" s="9" t="s">
        <v>277</v>
      </c>
      <c r="G3503" s="9" t="s">
        <v>277</v>
      </c>
      <c r="H3503" s="9" t="s">
        <v>277</v>
      </c>
      <c r="I3503" s="9">
        <v>0</v>
      </c>
      <c r="J3503" s="65">
        <v>241</v>
      </c>
      <c r="K3503" s="9">
        <v>179.99999999999636</v>
      </c>
      <c r="L3503" s="9" t="s">
        <v>277</v>
      </c>
      <c r="M3503" s="9" t="s">
        <v>277</v>
      </c>
      <c r="P3503" s="65">
        <f t="shared" si="93"/>
        <v>420.99999999999636</v>
      </c>
    </row>
    <row r="3504" spans="1:21" ht="15">
      <c r="A3504" s="28" t="s">
        <v>730</v>
      </c>
      <c r="B3504" s="61" t="s">
        <v>644</v>
      </c>
      <c r="E3504" s="9" t="s">
        <v>277</v>
      </c>
      <c r="F3504" s="9" t="s">
        <v>277</v>
      </c>
      <c r="G3504" s="9" t="s">
        <v>277</v>
      </c>
      <c r="H3504" s="9">
        <v>22.500000000001819</v>
      </c>
      <c r="I3504" s="9">
        <v>0</v>
      </c>
      <c r="J3504" s="65">
        <v>71.499999999996362</v>
      </c>
      <c r="K3504" s="9">
        <v>21.599999999996726</v>
      </c>
      <c r="L3504" s="9">
        <v>42</v>
      </c>
      <c r="M3504" s="90">
        <v>251</v>
      </c>
      <c r="P3504" s="65">
        <f t="shared" ref="P3504:P3535" si="94">SUM(E3504:M3504)</f>
        <v>408.59999999999491</v>
      </c>
      <c r="R3504" t="s">
        <v>282</v>
      </c>
    </row>
    <row r="3505" spans="1:18" ht="15">
      <c r="A3505" s="28" t="s">
        <v>731</v>
      </c>
      <c r="B3505" s="226" t="s">
        <v>1596</v>
      </c>
      <c r="C3505" s="3"/>
      <c r="D3505" s="3"/>
      <c r="E3505" s="9" t="s">
        <v>277</v>
      </c>
      <c r="F3505" s="9" t="s">
        <v>277</v>
      </c>
      <c r="G3505" s="9" t="s">
        <v>277</v>
      </c>
      <c r="H3505" s="9" t="s">
        <v>277</v>
      </c>
      <c r="I3505" s="9">
        <v>0</v>
      </c>
      <c r="J3505" s="9" t="s">
        <v>277</v>
      </c>
      <c r="K3505" s="9">
        <v>6.499999999998181</v>
      </c>
      <c r="L3505" s="9">
        <v>179.7</v>
      </c>
      <c r="M3505" s="65">
        <v>216.8</v>
      </c>
      <c r="P3505" s="65">
        <f t="shared" si="94"/>
        <v>402.99999999999818</v>
      </c>
    </row>
    <row r="3506" spans="1:18" ht="15">
      <c r="A3506" s="28" t="s">
        <v>732</v>
      </c>
      <c r="B3506" s="61" t="s">
        <v>2080</v>
      </c>
      <c r="C3506" s="3"/>
      <c r="D3506" s="3"/>
      <c r="E3506" s="9" t="s">
        <v>277</v>
      </c>
      <c r="F3506" s="9" t="s">
        <v>277</v>
      </c>
      <c r="G3506" s="9" t="s">
        <v>277</v>
      </c>
      <c r="H3506" s="9" t="s">
        <v>277</v>
      </c>
      <c r="I3506" s="9">
        <v>0</v>
      </c>
      <c r="J3506" s="9" t="s">
        <v>277</v>
      </c>
      <c r="K3506" s="9" t="s">
        <v>277</v>
      </c>
      <c r="L3506" s="174">
        <v>327</v>
      </c>
      <c r="M3506" s="65">
        <v>75</v>
      </c>
      <c r="P3506" s="65">
        <f t="shared" si="94"/>
        <v>402</v>
      </c>
      <c r="R3506" t="s">
        <v>299</v>
      </c>
    </row>
    <row r="3507" spans="1:18" ht="15">
      <c r="A3507" s="28" t="s">
        <v>733</v>
      </c>
      <c r="B3507" s="61" t="s">
        <v>645</v>
      </c>
      <c r="E3507" s="9" t="s">
        <v>277</v>
      </c>
      <c r="F3507" s="9" t="s">
        <v>277</v>
      </c>
      <c r="G3507" s="9" t="s">
        <v>277</v>
      </c>
      <c r="H3507" s="9">
        <v>25.19999999999709</v>
      </c>
      <c r="I3507" s="9">
        <v>0</v>
      </c>
      <c r="J3507" s="65">
        <v>91.000000000003638</v>
      </c>
      <c r="K3507" s="9">
        <v>194.99999999999818</v>
      </c>
      <c r="L3507" s="9">
        <v>90</v>
      </c>
      <c r="M3507" s="347" t="s">
        <v>278</v>
      </c>
      <c r="P3507" s="65">
        <f t="shared" si="94"/>
        <v>401.19999999999891</v>
      </c>
    </row>
    <row r="3508" spans="1:18" ht="15">
      <c r="A3508" s="28" t="s">
        <v>734</v>
      </c>
      <c r="B3508" s="61" t="s">
        <v>2527</v>
      </c>
      <c r="C3508" s="3"/>
      <c r="D3508" s="3"/>
      <c r="E3508" s="9" t="s">
        <v>277</v>
      </c>
      <c r="F3508" s="9" t="s">
        <v>277</v>
      </c>
      <c r="G3508" s="9" t="s">
        <v>277</v>
      </c>
      <c r="H3508" s="9" t="s">
        <v>277</v>
      </c>
      <c r="I3508" s="9">
        <v>0</v>
      </c>
      <c r="J3508" s="9" t="s">
        <v>277</v>
      </c>
      <c r="K3508" s="9" t="s">
        <v>277</v>
      </c>
      <c r="L3508" s="9" t="s">
        <v>277</v>
      </c>
      <c r="M3508" s="113">
        <v>392.8</v>
      </c>
      <c r="P3508" s="65">
        <f t="shared" si="94"/>
        <v>392.8</v>
      </c>
      <c r="R3508" t="s">
        <v>299</v>
      </c>
    </row>
    <row r="3509" spans="1:18" ht="15">
      <c r="A3509" s="28" t="s">
        <v>735</v>
      </c>
      <c r="B3509" s="226" t="s">
        <v>1580</v>
      </c>
      <c r="C3509" s="3"/>
      <c r="D3509" s="3"/>
      <c r="E3509" s="9" t="s">
        <v>277</v>
      </c>
      <c r="F3509" s="9" t="s">
        <v>277</v>
      </c>
      <c r="G3509" s="9" t="s">
        <v>277</v>
      </c>
      <c r="H3509" s="9" t="s">
        <v>277</v>
      </c>
      <c r="I3509" s="9">
        <v>0</v>
      </c>
      <c r="J3509" s="65">
        <v>156.50000000000364</v>
      </c>
      <c r="K3509" s="9">
        <v>122.99999999999818</v>
      </c>
      <c r="L3509" s="9">
        <v>31.5</v>
      </c>
      <c r="M3509" s="65">
        <v>80.700000000000017</v>
      </c>
      <c r="P3509" s="65">
        <f t="shared" si="94"/>
        <v>391.70000000000186</v>
      </c>
    </row>
    <row r="3510" spans="1:18" ht="15">
      <c r="A3510" s="28" t="s">
        <v>736</v>
      </c>
      <c r="B3510" s="226" t="s">
        <v>1583</v>
      </c>
      <c r="C3510" s="3"/>
      <c r="D3510" s="3"/>
      <c r="E3510" s="9" t="s">
        <v>277</v>
      </c>
      <c r="F3510" s="9" t="s">
        <v>277</v>
      </c>
      <c r="G3510" s="9" t="s">
        <v>277</v>
      </c>
      <c r="H3510" s="9" t="s">
        <v>277</v>
      </c>
      <c r="I3510" s="9">
        <v>0</v>
      </c>
      <c r="J3510" s="62" t="s">
        <v>278</v>
      </c>
      <c r="K3510" s="9">
        <v>183.00000000000182</v>
      </c>
      <c r="L3510" s="9">
        <v>144</v>
      </c>
      <c r="M3510" s="65">
        <v>60.4</v>
      </c>
      <c r="P3510" s="65">
        <f t="shared" si="94"/>
        <v>387.4000000000018</v>
      </c>
    </row>
    <row r="3511" spans="1:18" ht="15">
      <c r="A3511" s="28" t="s">
        <v>737</v>
      </c>
      <c r="B3511" s="170" t="s">
        <v>1277</v>
      </c>
      <c r="C3511" s="3"/>
      <c r="D3511" s="3"/>
      <c r="E3511" s="9" t="s">
        <v>277</v>
      </c>
      <c r="F3511" s="9" t="s">
        <v>277</v>
      </c>
      <c r="G3511" s="9" t="s">
        <v>277</v>
      </c>
      <c r="H3511" s="9" t="s">
        <v>277</v>
      </c>
      <c r="I3511" s="9">
        <v>0</v>
      </c>
      <c r="J3511" s="65">
        <v>78.000000000007276</v>
      </c>
      <c r="K3511" s="9">
        <v>206.99999999999818</v>
      </c>
      <c r="L3511" s="9">
        <v>42</v>
      </c>
      <c r="M3511" s="65">
        <v>45.1</v>
      </c>
      <c r="P3511" s="65">
        <f t="shared" si="94"/>
        <v>372.10000000000548</v>
      </c>
    </row>
    <row r="3512" spans="1:18" ht="15">
      <c r="A3512" s="28" t="s">
        <v>738</v>
      </c>
      <c r="B3512" s="28" t="s">
        <v>596</v>
      </c>
      <c r="E3512" s="9" t="s">
        <v>277</v>
      </c>
      <c r="F3512" s="9" t="s">
        <v>277</v>
      </c>
      <c r="G3512" s="9" t="s">
        <v>277</v>
      </c>
      <c r="H3512" s="9">
        <v>15.600000000000364</v>
      </c>
      <c r="I3512" s="9">
        <v>0</v>
      </c>
      <c r="J3512" s="62" t="s">
        <v>278</v>
      </c>
      <c r="K3512" s="9">
        <v>14.300000000000182</v>
      </c>
      <c r="L3512" s="9">
        <v>111</v>
      </c>
      <c r="M3512" s="90">
        <v>221.2</v>
      </c>
      <c r="P3512" s="65">
        <f t="shared" si="94"/>
        <v>362.10000000000053</v>
      </c>
      <c r="R3512" t="s">
        <v>286</v>
      </c>
    </row>
    <row r="3513" spans="1:18" ht="15">
      <c r="A3513" s="28" t="s">
        <v>739</v>
      </c>
      <c r="B3513" s="61" t="s">
        <v>611</v>
      </c>
      <c r="E3513" s="9" t="s">
        <v>277</v>
      </c>
      <c r="F3513" s="9" t="s">
        <v>277</v>
      </c>
      <c r="G3513" s="9" t="s">
        <v>277</v>
      </c>
      <c r="H3513" s="174">
        <v>359.5</v>
      </c>
      <c r="I3513" s="9">
        <v>0</v>
      </c>
      <c r="J3513" s="9" t="s">
        <v>277</v>
      </c>
      <c r="K3513" s="9" t="s">
        <v>277</v>
      </c>
      <c r="L3513" s="9" t="s">
        <v>277</v>
      </c>
      <c r="M3513" s="9" t="s">
        <v>277</v>
      </c>
      <c r="P3513" s="65">
        <f t="shared" si="94"/>
        <v>359.5</v>
      </c>
      <c r="R3513" t="s">
        <v>299</v>
      </c>
    </row>
    <row r="3514" spans="1:18" ht="15">
      <c r="A3514" s="28" t="s">
        <v>740</v>
      </c>
      <c r="B3514" s="61" t="s">
        <v>179</v>
      </c>
      <c r="C3514" s="3"/>
      <c r="D3514" s="3"/>
      <c r="E3514" s="9" t="s">
        <v>277</v>
      </c>
      <c r="F3514" s="9" t="s">
        <v>277</v>
      </c>
      <c r="G3514" s="9" t="s">
        <v>277</v>
      </c>
      <c r="H3514" s="9" t="s">
        <v>277</v>
      </c>
      <c r="I3514" s="9">
        <v>0</v>
      </c>
      <c r="J3514" s="9" t="s">
        <v>277</v>
      </c>
      <c r="K3514" s="9" t="s">
        <v>277</v>
      </c>
      <c r="L3514" s="179">
        <v>275.3</v>
      </c>
      <c r="M3514" s="65">
        <v>73.2</v>
      </c>
      <c r="P3514" s="65">
        <f t="shared" si="94"/>
        <v>348.5</v>
      </c>
      <c r="R3514" t="s">
        <v>287</v>
      </c>
    </row>
    <row r="3515" spans="1:18" ht="15">
      <c r="A3515" s="28" t="s">
        <v>741</v>
      </c>
      <c r="B3515" s="61" t="s">
        <v>2092</v>
      </c>
      <c r="C3515" s="3"/>
      <c r="D3515" s="3"/>
      <c r="E3515" s="9" t="s">
        <v>277</v>
      </c>
      <c r="F3515" s="9" t="s">
        <v>277</v>
      </c>
      <c r="G3515" s="9" t="s">
        <v>277</v>
      </c>
      <c r="H3515" s="9" t="s">
        <v>277</v>
      </c>
      <c r="I3515" s="9">
        <v>0</v>
      </c>
      <c r="J3515" s="9" t="s">
        <v>277</v>
      </c>
      <c r="K3515" s="9" t="s">
        <v>277</v>
      </c>
      <c r="L3515" s="9">
        <v>228.3</v>
      </c>
      <c r="M3515" s="65">
        <v>113.8</v>
      </c>
      <c r="P3515" s="65">
        <f t="shared" si="94"/>
        <v>342.1</v>
      </c>
    </row>
    <row r="3516" spans="1:18" ht="15">
      <c r="A3516" s="28" t="s">
        <v>742</v>
      </c>
      <c r="B3516" s="61" t="s">
        <v>163</v>
      </c>
      <c r="E3516" s="9" t="s">
        <v>277</v>
      </c>
      <c r="F3516" s="9" t="s">
        <v>277</v>
      </c>
      <c r="G3516" s="179">
        <v>330.5</v>
      </c>
      <c r="H3516" s="9" t="s">
        <v>277</v>
      </c>
      <c r="I3516" s="9">
        <v>0</v>
      </c>
      <c r="J3516" s="9" t="s">
        <v>277</v>
      </c>
      <c r="K3516" s="9" t="s">
        <v>277</v>
      </c>
      <c r="L3516" s="9" t="s">
        <v>277</v>
      </c>
      <c r="M3516" s="9" t="s">
        <v>277</v>
      </c>
      <c r="P3516" s="65">
        <f t="shared" si="94"/>
        <v>330.5</v>
      </c>
      <c r="R3516" t="s">
        <v>282</v>
      </c>
    </row>
    <row r="3517" spans="1:18" ht="15">
      <c r="A3517" s="28" t="s">
        <v>743</v>
      </c>
      <c r="B3517" s="61" t="s">
        <v>620</v>
      </c>
      <c r="E3517" s="9" t="s">
        <v>277</v>
      </c>
      <c r="F3517" s="9" t="s">
        <v>277</v>
      </c>
      <c r="G3517" s="9" t="s">
        <v>277</v>
      </c>
      <c r="H3517" s="62" t="s">
        <v>278</v>
      </c>
      <c r="I3517" s="9">
        <v>0</v>
      </c>
      <c r="J3517" s="65">
        <v>207.99999999999636</v>
      </c>
      <c r="K3517" s="9">
        <v>36</v>
      </c>
      <c r="L3517" s="9">
        <v>51.6</v>
      </c>
      <c r="M3517" s="65">
        <v>31.200000000000003</v>
      </c>
      <c r="P3517" s="65">
        <f t="shared" si="94"/>
        <v>326.79999999999637</v>
      </c>
    </row>
    <row r="3518" spans="1:18" ht="15">
      <c r="A3518" s="28" t="s">
        <v>744</v>
      </c>
      <c r="B3518" s="226" t="s">
        <v>1592</v>
      </c>
      <c r="C3518" s="3"/>
      <c r="D3518" s="3"/>
      <c r="E3518" s="9" t="s">
        <v>277</v>
      </c>
      <c r="F3518" s="9" t="s">
        <v>277</v>
      </c>
      <c r="G3518" s="9" t="s">
        <v>277</v>
      </c>
      <c r="H3518" s="9" t="s">
        <v>277</v>
      </c>
      <c r="I3518" s="9">
        <v>0</v>
      </c>
      <c r="J3518" s="9" t="s">
        <v>277</v>
      </c>
      <c r="K3518" s="9">
        <v>168.10000000000127</v>
      </c>
      <c r="L3518" s="9">
        <v>48.3</v>
      </c>
      <c r="M3518" s="65">
        <v>109.2</v>
      </c>
      <c r="P3518" s="65">
        <f t="shared" si="94"/>
        <v>325.60000000000127</v>
      </c>
    </row>
    <row r="3519" spans="1:18" ht="15">
      <c r="A3519" s="28" t="s">
        <v>745</v>
      </c>
      <c r="B3519" s="61" t="s">
        <v>2078</v>
      </c>
      <c r="C3519" s="3"/>
      <c r="D3519" s="3"/>
      <c r="E3519" s="9" t="s">
        <v>277</v>
      </c>
      <c r="F3519" s="9" t="s">
        <v>277</v>
      </c>
      <c r="G3519" s="9" t="s">
        <v>277</v>
      </c>
      <c r="H3519" s="9" t="s">
        <v>277</v>
      </c>
      <c r="I3519" s="9">
        <v>0</v>
      </c>
      <c r="J3519" s="9" t="s">
        <v>277</v>
      </c>
      <c r="K3519" s="9" t="s">
        <v>277</v>
      </c>
      <c r="L3519" s="9">
        <v>270</v>
      </c>
      <c r="M3519" s="65">
        <v>55.000000000000007</v>
      </c>
      <c r="P3519" s="65">
        <f t="shared" si="94"/>
        <v>325</v>
      </c>
    </row>
    <row r="3520" spans="1:18" ht="15">
      <c r="A3520" s="28" t="s">
        <v>746</v>
      </c>
      <c r="B3520" s="28" t="s">
        <v>601</v>
      </c>
      <c r="E3520" s="9" t="s">
        <v>277</v>
      </c>
      <c r="F3520" s="9" t="s">
        <v>277</v>
      </c>
      <c r="G3520" s="9" t="s">
        <v>277</v>
      </c>
      <c r="H3520" s="9">
        <v>64.800000000004729</v>
      </c>
      <c r="I3520" s="9">
        <v>0</v>
      </c>
      <c r="J3520" s="62" t="s">
        <v>278</v>
      </c>
      <c r="K3520" s="9">
        <v>210.00000000000182</v>
      </c>
      <c r="L3520" s="9">
        <v>39</v>
      </c>
      <c r="M3520" s="9" t="s">
        <v>277</v>
      </c>
      <c r="P3520" s="65">
        <f t="shared" si="94"/>
        <v>313.80000000000655</v>
      </c>
    </row>
    <row r="3521" spans="1:18" ht="15">
      <c r="A3521" s="28" t="s">
        <v>747</v>
      </c>
      <c r="B3521" s="226" t="s">
        <v>1593</v>
      </c>
      <c r="C3521" s="3"/>
      <c r="D3521" s="3"/>
      <c r="E3521" s="9" t="s">
        <v>277</v>
      </c>
      <c r="F3521" s="9" t="s">
        <v>277</v>
      </c>
      <c r="G3521" s="9" t="s">
        <v>277</v>
      </c>
      <c r="H3521" s="9" t="s">
        <v>277</v>
      </c>
      <c r="I3521" s="9">
        <v>0</v>
      </c>
      <c r="J3521" s="9" t="s">
        <v>277</v>
      </c>
      <c r="K3521" s="9">
        <v>45.099999999998545</v>
      </c>
      <c r="L3521" s="9">
        <v>39</v>
      </c>
      <c r="M3521" s="90">
        <v>229.5</v>
      </c>
      <c r="P3521" s="65">
        <f t="shared" si="94"/>
        <v>313.59999999999854</v>
      </c>
      <c r="R3521" t="s">
        <v>291</v>
      </c>
    </row>
    <row r="3522" spans="1:18" ht="15">
      <c r="A3522" s="28" t="s">
        <v>748</v>
      </c>
      <c r="B3522" s="61" t="s">
        <v>2075</v>
      </c>
      <c r="C3522" s="3"/>
      <c r="D3522" s="3"/>
      <c r="E3522" s="9" t="s">
        <v>277</v>
      </c>
      <c r="F3522" s="9" t="s">
        <v>277</v>
      </c>
      <c r="G3522" s="9" t="s">
        <v>277</v>
      </c>
      <c r="H3522" s="9" t="s">
        <v>277</v>
      </c>
      <c r="I3522" s="9">
        <v>0</v>
      </c>
      <c r="J3522" s="9" t="s">
        <v>277</v>
      </c>
      <c r="K3522" s="9" t="s">
        <v>277</v>
      </c>
      <c r="L3522" s="179">
        <v>273</v>
      </c>
      <c r="M3522" s="65">
        <v>36.5</v>
      </c>
      <c r="P3522" s="65">
        <f t="shared" si="94"/>
        <v>309.5</v>
      </c>
      <c r="R3522" t="s">
        <v>292</v>
      </c>
    </row>
    <row r="3523" spans="1:18" ht="15">
      <c r="A3523" s="28" t="s">
        <v>749</v>
      </c>
      <c r="B3523" s="61" t="s">
        <v>616</v>
      </c>
      <c r="E3523" s="9" t="s">
        <v>277</v>
      </c>
      <c r="F3523" s="9" t="s">
        <v>277</v>
      </c>
      <c r="G3523" s="9" t="s">
        <v>277</v>
      </c>
      <c r="H3523" s="9">
        <v>13.200000000000728</v>
      </c>
      <c r="I3523" s="9">
        <v>0</v>
      </c>
      <c r="J3523" s="65">
        <v>77.000000000003638</v>
      </c>
      <c r="K3523" s="9">
        <v>56.400000000003274</v>
      </c>
      <c r="L3523" s="9">
        <v>65.099999999999994</v>
      </c>
      <c r="M3523" s="65">
        <v>90.2</v>
      </c>
      <c r="P3523" s="65">
        <f t="shared" si="94"/>
        <v>301.90000000000765</v>
      </c>
    </row>
    <row r="3524" spans="1:18" ht="15">
      <c r="A3524" s="28" t="s">
        <v>750</v>
      </c>
      <c r="B3524" s="226" t="s">
        <v>1666</v>
      </c>
      <c r="C3524" s="3"/>
      <c r="D3524" s="3"/>
      <c r="E3524" s="9" t="s">
        <v>277</v>
      </c>
      <c r="F3524" s="9" t="s">
        <v>277</v>
      </c>
      <c r="G3524" s="9" t="s">
        <v>277</v>
      </c>
      <c r="H3524" s="9" t="s">
        <v>277</v>
      </c>
      <c r="I3524" s="9">
        <v>0</v>
      </c>
      <c r="J3524" s="9" t="s">
        <v>277</v>
      </c>
      <c r="K3524" s="9">
        <v>222</v>
      </c>
      <c r="L3524" s="9">
        <v>70.5</v>
      </c>
      <c r="M3524" s="347" t="s">
        <v>278</v>
      </c>
      <c r="P3524" s="65">
        <f t="shared" si="94"/>
        <v>292.5</v>
      </c>
    </row>
    <row r="3525" spans="1:18" ht="15">
      <c r="A3525" s="28" t="s">
        <v>751</v>
      </c>
      <c r="B3525" s="61" t="s">
        <v>624</v>
      </c>
      <c r="E3525" s="9" t="s">
        <v>277</v>
      </c>
      <c r="F3525" s="9" t="s">
        <v>277</v>
      </c>
      <c r="G3525" s="9" t="s">
        <v>277</v>
      </c>
      <c r="H3525" s="9">
        <v>19.499999999998181</v>
      </c>
      <c r="I3525" s="9">
        <v>0</v>
      </c>
      <c r="J3525" s="65">
        <v>166.40000000000146</v>
      </c>
      <c r="K3525" s="9">
        <v>35.999999999998181</v>
      </c>
      <c r="L3525" s="9">
        <v>49.7</v>
      </c>
      <c r="M3525" s="65">
        <v>19.5</v>
      </c>
      <c r="P3525" s="65">
        <f t="shared" si="94"/>
        <v>291.09999999999781</v>
      </c>
    </row>
    <row r="3526" spans="1:18" ht="15">
      <c r="A3526" s="28" t="s">
        <v>752</v>
      </c>
      <c r="B3526" s="61" t="s">
        <v>177</v>
      </c>
      <c r="E3526" s="9">
        <v>2.6</v>
      </c>
      <c r="F3526" s="179">
        <v>285.89999999999998</v>
      </c>
      <c r="G3526" s="9" t="s">
        <v>277</v>
      </c>
      <c r="H3526" s="9" t="s">
        <v>277</v>
      </c>
      <c r="I3526" s="9">
        <v>0</v>
      </c>
      <c r="J3526" s="9" t="s">
        <v>277</v>
      </c>
      <c r="K3526" s="9" t="s">
        <v>277</v>
      </c>
      <c r="L3526" s="9" t="s">
        <v>277</v>
      </c>
      <c r="M3526" s="9" t="s">
        <v>277</v>
      </c>
      <c r="P3526" s="65">
        <f t="shared" si="94"/>
        <v>288.5</v>
      </c>
      <c r="R3526" t="s">
        <v>287</v>
      </c>
    </row>
    <row r="3527" spans="1:18" ht="15">
      <c r="A3527" s="28" t="s">
        <v>753</v>
      </c>
      <c r="B3527" s="226" t="s">
        <v>1617</v>
      </c>
      <c r="C3527" s="3"/>
      <c r="D3527" s="3"/>
      <c r="E3527" s="9" t="s">
        <v>277</v>
      </c>
      <c r="F3527" s="9" t="s">
        <v>277</v>
      </c>
      <c r="G3527" s="9" t="s">
        <v>277</v>
      </c>
      <c r="H3527" s="9" t="s">
        <v>277</v>
      </c>
      <c r="I3527" s="9">
        <v>0</v>
      </c>
      <c r="J3527" s="9" t="s">
        <v>277</v>
      </c>
      <c r="K3527" s="9">
        <v>79.199999999997999</v>
      </c>
      <c r="L3527" s="9">
        <v>42</v>
      </c>
      <c r="M3527" s="65">
        <v>148.1</v>
      </c>
      <c r="P3527" s="65">
        <f t="shared" si="94"/>
        <v>269.29999999999802</v>
      </c>
    </row>
    <row r="3528" spans="1:18" ht="15">
      <c r="A3528" s="28" t="s">
        <v>754</v>
      </c>
      <c r="B3528" s="61" t="s">
        <v>2085</v>
      </c>
      <c r="C3528" s="3"/>
      <c r="D3528" s="3"/>
      <c r="E3528" s="9" t="s">
        <v>277</v>
      </c>
      <c r="F3528" s="9" t="s">
        <v>277</v>
      </c>
      <c r="G3528" s="9" t="s">
        <v>277</v>
      </c>
      <c r="H3528" s="9" t="s">
        <v>277</v>
      </c>
      <c r="I3528" s="9">
        <v>0</v>
      </c>
      <c r="J3528" s="9" t="s">
        <v>277</v>
      </c>
      <c r="K3528" s="9" t="s">
        <v>277</v>
      </c>
      <c r="L3528" s="9">
        <v>223.4</v>
      </c>
      <c r="M3528" s="65">
        <v>44</v>
      </c>
      <c r="P3528" s="65">
        <f t="shared" si="94"/>
        <v>267.39999999999998</v>
      </c>
    </row>
    <row r="3529" spans="1:18" ht="15">
      <c r="A3529" s="28" t="s">
        <v>755</v>
      </c>
      <c r="B3529" s="61" t="s">
        <v>2090</v>
      </c>
      <c r="C3529" s="3"/>
      <c r="D3529" s="3"/>
      <c r="E3529" s="9" t="s">
        <v>277</v>
      </c>
      <c r="F3529" s="9" t="s">
        <v>277</v>
      </c>
      <c r="G3529" s="9" t="s">
        <v>277</v>
      </c>
      <c r="H3529" s="9" t="s">
        <v>277</v>
      </c>
      <c r="I3529" s="9">
        <v>0</v>
      </c>
      <c r="J3529" s="9" t="s">
        <v>277</v>
      </c>
      <c r="K3529" s="9" t="s">
        <v>277</v>
      </c>
      <c r="L3529" s="9">
        <v>219</v>
      </c>
      <c r="M3529" s="65">
        <v>42.5</v>
      </c>
      <c r="P3529" s="65">
        <f t="shared" si="94"/>
        <v>261.5</v>
      </c>
    </row>
    <row r="3530" spans="1:18" ht="15">
      <c r="A3530" s="28" t="s">
        <v>756</v>
      </c>
      <c r="B3530" s="61" t="s">
        <v>2519</v>
      </c>
      <c r="C3530" s="3"/>
      <c r="D3530" s="3"/>
      <c r="E3530" s="9" t="s">
        <v>277</v>
      </c>
      <c r="F3530" s="9" t="s">
        <v>277</v>
      </c>
      <c r="G3530" s="9" t="s">
        <v>277</v>
      </c>
      <c r="H3530" s="9" t="s">
        <v>277</v>
      </c>
      <c r="I3530" s="9">
        <v>0</v>
      </c>
      <c r="J3530" s="9" t="s">
        <v>277</v>
      </c>
      <c r="K3530" s="9" t="s">
        <v>277</v>
      </c>
      <c r="L3530" s="9" t="s">
        <v>277</v>
      </c>
      <c r="M3530" s="90">
        <v>248.79999999999998</v>
      </c>
      <c r="P3530" s="65">
        <f t="shared" si="94"/>
        <v>248.79999999999998</v>
      </c>
      <c r="R3530" t="s">
        <v>283</v>
      </c>
    </row>
    <row r="3531" spans="1:18" ht="15">
      <c r="A3531" s="28" t="s">
        <v>757</v>
      </c>
      <c r="B3531" s="61" t="s">
        <v>2077</v>
      </c>
      <c r="C3531" s="3"/>
      <c r="D3531" s="3"/>
      <c r="E3531" s="9" t="s">
        <v>277</v>
      </c>
      <c r="F3531" s="9" t="s">
        <v>277</v>
      </c>
      <c r="G3531" s="9" t="s">
        <v>277</v>
      </c>
      <c r="H3531" s="9" t="s">
        <v>277</v>
      </c>
      <c r="I3531" s="9">
        <v>0</v>
      </c>
      <c r="J3531" s="9" t="s">
        <v>277</v>
      </c>
      <c r="K3531" s="9" t="s">
        <v>277</v>
      </c>
      <c r="L3531" s="9">
        <v>188.7</v>
      </c>
      <c r="M3531" s="65">
        <v>58.70000000000001</v>
      </c>
      <c r="P3531" s="65">
        <f t="shared" si="94"/>
        <v>247.4</v>
      </c>
    </row>
    <row r="3532" spans="1:18" ht="15">
      <c r="A3532" s="28" t="s">
        <v>758</v>
      </c>
      <c r="B3532" s="61" t="s">
        <v>640</v>
      </c>
      <c r="E3532" s="9" t="s">
        <v>277</v>
      </c>
      <c r="F3532" s="9" t="s">
        <v>277</v>
      </c>
      <c r="G3532" s="9" t="s">
        <v>277</v>
      </c>
      <c r="H3532" s="179">
        <v>246.80000000000109</v>
      </c>
      <c r="I3532" s="9">
        <v>0</v>
      </c>
      <c r="J3532" s="9" t="s">
        <v>277</v>
      </c>
      <c r="K3532" s="9" t="s">
        <v>277</v>
      </c>
      <c r="L3532" s="9" t="s">
        <v>277</v>
      </c>
      <c r="M3532" s="9" t="s">
        <v>277</v>
      </c>
      <c r="P3532" s="65">
        <f t="shared" si="94"/>
        <v>246.80000000000109</v>
      </c>
      <c r="R3532" t="s">
        <v>287</v>
      </c>
    </row>
    <row r="3533" spans="1:18" ht="15">
      <c r="A3533" s="28" t="s">
        <v>759</v>
      </c>
      <c r="B3533" s="170" t="s">
        <v>1285</v>
      </c>
      <c r="C3533" s="3"/>
      <c r="D3533" s="3"/>
      <c r="E3533" s="9" t="s">
        <v>277</v>
      </c>
      <c r="F3533" s="9" t="s">
        <v>277</v>
      </c>
      <c r="G3533" s="9" t="s">
        <v>277</v>
      </c>
      <c r="H3533" s="9" t="s">
        <v>277</v>
      </c>
      <c r="I3533" s="9">
        <v>0</v>
      </c>
      <c r="J3533" s="65">
        <v>69.199999999993452</v>
      </c>
      <c r="K3533" s="9">
        <v>172.89999999999782</v>
      </c>
      <c r="L3533" s="9" t="s">
        <v>277</v>
      </c>
      <c r="M3533" s="9" t="s">
        <v>277</v>
      </c>
      <c r="P3533" s="65">
        <f t="shared" si="94"/>
        <v>242.09999999999127</v>
      </c>
    </row>
    <row r="3534" spans="1:18" ht="15">
      <c r="A3534" s="28" t="s">
        <v>760</v>
      </c>
      <c r="B3534" s="170" t="s">
        <v>1270</v>
      </c>
      <c r="C3534" s="3"/>
      <c r="D3534" s="3"/>
      <c r="E3534" s="9" t="s">
        <v>277</v>
      </c>
      <c r="F3534" s="9" t="s">
        <v>277</v>
      </c>
      <c r="G3534" s="9" t="s">
        <v>277</v>
      </c>
      <c r="H3534" s="9" t="s">
        <v>277</v>
      </c>
      <c r="I3534" s="9">
        <v>0</v>
      </c>
      <c r="J3534" s="65">
        <v>241.50000000000364</v>
      </c>
      <c r="K3534" s="9" t="s">
        <v>277</v>
      </c>
      <c r="L3534" s="9" t="s">
        <v>277</v>
      </c>
      <c r="M3534" s="9" t="s">
        <v>277</v>
      </c>
      <c r="P3534" s="65">
        <f t="shared" si="94"/>
        <v>241.50000000000364</v>
      </c>
    </row>
    <row r="3535" spans="1:18" ht="15">
      <c r="A3535" s="28" t="s">
        <v>761</v>
      </c>
      <c r="B3535" s="61" t="s">
        <v>2086</v>
      </c>
      <c r="C3535" s="3"/>
      <c r="D3535" s="3"/>
      <c r="E3535" s="9" t="s">
        <v>277</v>
      </c>
      <c r="F3535" s="9" t="s">
        <v>277</v>
      </c>
      <c r="G3535" s="9" t="s">
        <v>277</v>
      </c>
      <c r="H3535" s="9" t="s">
        <v>277</v>
      </c>
      <c r="I3535" s="9">
        <v>0</v>
      </c>
      <c r="J3535" s="9" t="s">
        <v>277</v>
      </c>
      <c r="K3535" s="9" t="s">
        <v>277</v>
      </c>
      <c r="L3535" s="9">
        <v>51.6</v>
      </c>
      <c r="M3535" s="65">
        <v>173.3</v>
      </c>
      <c r="P3535" s="65">
        <f t="shared" si="94"/>
        <v>224.9</v>
      </c>
    </row>
    <row r="3536" spans="1:18" ht="15">
      <c r="A3536" s="28" t="s">
        <v>762</v>
      </c>
      <c r="B3536" s="61" t="s">
        <v>2082</v>
      </c>
      <c r="C3536" s="3"/>
      <c r="D3536" s="3"/>
      <c r="E3536" s="9" t="s">
        <v>277</v>
      </c>
      <c r="F3536" s="9" t="s">
        <v>277</v>
      </c>
      <c r="G3536" s="9" t="s">
        <v>277</v>
      </c>
      <c r="H3536" s="9" t="s">
        <v>277</v>
      </c>
      <c r="I3536" s="9">
        <v>0</v>
      </c>
      <c r="J3536" s="9" t="s">
        <v>277</v>
      </c>
      <c r="K3536" s="9" t="s">
        <v>277</v>
      </c>
      <c r="L3536" s="9">
        <v>166.5</v>
      </c>
      <c r="M3536" s="65">
        <v>58.2</v>
      </c>
      <c r="P3536" s="65">
        <f t="shared" ref="P3536:P3567" si="95">SUM(E3536:M3536)</f>
        <v>224.7</v>
      </c>
    </row>
    <row r="3537" spans="1:18" ht="15">
      <c r="A3537" s="28" t="s">
        <v>763</v>
      </c>
      <c r="B3537" s="61" t="s">
        <v>2515</v>
      </c>
      <c r="C3537" s="3"/>
      <c r="D3537" s="3"/>
      <c r="E3537" s="9" t="s">
        <v>277</v>
      </c>
      <c r="F3537" s="9" t="s">
        <v>277</v>
      </c>
      <c r="G3537" s="9" t="s">
        <v>277</v>
      </c>
      <c r="H3537" s="9" t="s">
        <v>277</v>
      </c>
      <c r="I3537" s="9">
        <v>0</v>
      </c>
      <c r="J3537" s="9" t="s">
        <v>277</v>
      </c>
      <c r="K3537" s="9" t="s">
        <v>277</v>
      </c>
      <c r="L3537" s="9" t="s">
        <v>277</v>
      </c>
      <c r="M3537" s="90">
        <v>219.6</v>
      </c>
      <c r="P3537" s="65">
        <f t="shared" si="95"/>
        <v>219.6</v>
      </c>
      <c r="R3537" t="s">
        <v>292</v>
      </c>
    </row>
    <row r="3538" spans="1:18" ht="15">
      <c r="A3538" s="28" t="s">
        <v>764</v>
      </c>
      <c r="B3538" s="61" t="s">
        <v>2079</v>
      </c>
      <c r="C3538" s="3"/>
      <c r="D3538" s="3"/>
      <c r="E3538" s="9" t="s">
        <v>277</v>
      </c>
      <c r="F3538" s="9" t="s">
        <v>277</v>
      </c>
      <c r="G3538" s="9" t="s">
        <v>277</v>
      </c>
      <c r="H3538" s="9" t="s">
        <v>277</v>
      </c>
      <c r="I3538" s="9">
        <v>0</v>
      </c>
      <c r="J3538" s="9" t="s">
        <v>277</v>
      </c>
      <c r="K3538" s="9" t="s">
        <v>277</v>
      </c>
      <c r="L3538" s="9">
        <v>150.9</v>
      </c>
      <c r="M3538" s="65">
        <v>65</v>
      </c>
      <c r="P3538" s="65">
        <f t="shared" si="95"/>
        <v>215.9</v>
      </c>
    </row>
    <row r="3539" spans="1:18" ht="15">
      <c r="A3539" s="28" t="s">
        <v>765</v>
      </c>
      <c r="B3539" s="61" t="s">
        <v>636</v>
      </c>
      <c r="E3539" s="9" t="s">
        <v>277</v>
      </c>
      <c r="F3539" s="9" t="s">
        <v>277</v>
      </c>
      <c r="G3539" s="9" t="s">
        <v>277</v>
      </c>
      <c r="H3539" s="9">
        <v>211.90000000000509</v>
      </c>
      <c r="I3539" s="9">
        <v>0</v>
      </c>
      <c r="J3539" s="9" t="s">
        <v>277</v>
      </c>
      <c r="K3539" s="9" t="s">
        <v>277</v>
      </c>
      <c r="L3539" s="9" t="s">
        <v>277</v>
      </c>
      <c r="M3539" s="9" t="s">
        <v>277</v>
      </c>
      <c r="P3539" s="65">
        <f t="shared" si="95"/>
        <v>211.90000000000509</v>
      </c>
    </row>
    <row r="3540" spans="1:18" ht="15">
      <c r="A3540" s="28" t="s">
        <v>1857</v>
      </c>
      <c r="B3540" s="61" t="s">
        <v>2091</v>
      </c>
      <c r="C3540" s="3"/>
      <c r="D3540" s="3"/>
      <c r="E3540" s="9" t="s">
        <v>277</v>
      </c>
      <c r="F3540" s="9" t="s">
        <v>277</v>
      </c>
      <c r="G3540" s="9" t="s">
        <v>277</v>
      </c>
      <c r="H3540" s="9" t="s">
        <v>277</v>
      </c>
      <c r="I3540" s="9">
        <v>0</v>
      </c>
      <c r="J3540" s="9" t="s">
        <v>277</v>
      </c>
      <c r="K3540" s="9" t="s">
        <v>277</v>
      </c>
      <c r="L3540" s="9">
        <v>155.4</v>
      </c>
      <c r="M3540" s="65">
        <v>44</v>
      </c>
      <c r="P3540" s="65">
        <f t="shared" si="95"/>
        <v>199.4</v>
      </c>
    </row>
    <row r="3541" spans="1:18" ht="15">
      <c r="A3541" s="28" t="s">
        <v>2049</v>
      </c>
      <c r="B3541" s="61" t="s">
        <v>2525</v>
      </c>
      <c r="C3541" s="3"/>
      <c r="D3541" s="3"/>
      <c r="E3541" s="9" t="s">
        <v>277</v>
      </c>
      <c r="F3541" s="9" t="s">
        <v>277</v>
      </c>
      <c r="G3541" s="9" t="s">
        <v>277</v>
      </c>
      <c r="H3541" s="9" t="s">
        <v>277</v>
      </c>
      <c r="I3541" s="9">
        <v>0</v>
      </c>
      <c r="J3541" s="9" t="s">
        <v>277</v>
      </c>
      <c r="K3541" s="9" t="s">
        <v>277</v>
      </c>
      <c r="L3541" s="9" t="s">
        <v>277</v>
      </c>
      <c r="M3541" s="65">
        <v>188.8</v>
      </c>
      <c r="P3541" s="65">
        <f t="shared" si="95"/>
        <v>188.8</v>
      </c>
    </row>
    <row r="3542" spans="1:18" ht="15">
      <c r="A3542" s="28" t="s">
        <v>2050</v>
      </c>
      <c r="B3542" s="170" t="s">
        <v>1281</v>
      </c>
      <c r="C3542" s="3"/>
      <c r="D3542" s="3"/>
      <c r="E3542" s="9" t="s">
        <v>277</v>
      </c>
      <c r="F3542" s="9" t="s">
        <v>277</v>
      </c>
      <c r="G3542" s="9" t="s">
        <v>277</v>
      </c>
      <c r="H3542" s="9" t="s">
        <v>277</v>
      </c>
      <c r="I3542" s="9">
        <v>0</v>
      </c>
      <c r="J3542" s="65">
        <v>122.3999999999869</v>
      </c>
      <c r="K3542" s="9">
        <v>33.000000000002728</v>
      </c>
      <c r="L3542" s="9">
        <v>33</v>
      </c>
      <c r="M3542" s="347" t="s">
        <v>278</v>
      </c>
      <c r="P3542" s="65">
        <f t="shared" si="95"/>
        <v>188.39999999998963</v>
      </c>
    </row>
    <row r="3543" spans="1:18" ht="15">
      <c r="A3543" s="28" t="s">
        <v>2051</v>
      </c>
      <c r="B3543" s="61" t="s">
        <v>2510</v>
      </c>
      <c r="C3543" s="3"/>
      <c r="D3543" s="3"/>
      <c r="E3543" s="9" t="s">
        <v>277</v>
      </c>
      <c r="F3543" s="9" t="s">
        <v>277</v>
      </c>
      <c r="G3543" s="9" t="s">
        <v>277</v>
      </c>
      <c r="H3543" s="9" t="s">
        <v>277</v>
      </c>
      <c r="I3543" s="9">
        <v>0</v>
      </c>
      <c r="J3543" s="9" t="s">
        <v>277</v>
      </c>
      <c r="K3543" s="9" t="s">
        <v>277</v>
      </c>
      <c r="L3543" s="9" t="s">
        <v>277</v>
      </c>
      <c r="M3543" s="65">
        <v>179.5</v>
      </c>
      <c r="P3543" s="65">
        <f t="shared" si="95"/>
        <v>179.5</v>
      </c>
    </row>
    <row r="3544" spans="1:18" ht="15">
      <c r="A3544" s="28" t="s">
        <v>2052</v>
      </c>
      <c r="B3544" s="61" t="s">
        <v>2508</v>
      </c>
      <c r="C3544" s="3"/>
      <c r="D3544" s="3"/>
      <c r="E3544" s="9" t="s">
        <v>277</v>
      </c>
      <c r="F3544" s="9" t="s">
        <v>277</v>
      </c>
      <c r="G3544" s="9" t="s">
        <v>277</v>
      </c>
      <c r="H3544" s="9" t="s">
        <v>277</v>
      </c>
      <c r="I3544" s="9">
        <v>0</v>
      </c>
      <c r="J3544" s="9" t="s">
        <v>277</v>
      </c>
      <c r="K3544" s="9" t="s">
        <v>277</v>
      </c>
      <c r="L3544" s="9" t="s">
        <v>277</v>
      </c>
      <c r="M3544" s="65">
        <v>175</v>
      </c>
      <c r="P3544" s="65">
        <f t="shared" si="95"/>
        <v>175</v>
      </c>
    </row>
    <row r="3545" spans="1:18" ht="15">
      <c r="A3545" s="28" t="s">
        <v>2053</v>
      </c>
      <c r="B3545" s="226" t="s">
        <v>2073</v>
      </c>
      <c r="C3545" s="3"/>
      <c r="D3545" s="3"/>
      <c r="E3545" s="9" t="s">
        <v>277</v>
      </c>
      <c r="F3545" s="9" t="s">
        <v>277</v>
      </c>
      <c r="G3545" s="9" t="s">
        <v>277</v>
      </c>
      <c r="H3545" s="9" t="s">
        <v>277</v>
      </c>
      <c r="I3545" s="9">
        <v>0</v>
      </c>
      <c r="J3545" s="9" t="s">
        <v>277</v>
      </c>
      <c r="K3545" s="9" t="s">
        <v>277</v>
      </c>
      <c r="L3545" s="9">
        <v>174.3</v>
      </c>
      <c r="M3545" s="9" t="s">
        <v>277</v>
      </c>
      <c r="P3545" s="65">
        <f t="shared" si="95"/>
        <v>174.3</v>
      </c>
    </row>
    <row r="3546" spans="1:18" ht="15">
      <c r="A3546" s="28" t="s">
        <v>2054</v>
      </c>
      <c r="B3546" s="226" t="s">
        <v>1594</v>
      </c>
      <c r="C3546" s="3"/>
      <c r="D3546" s="3"/>
      <c r="E3546" s="9" t="s">
        <v>277</v>
      </c>
      <c r="F3546" s="9" t="s">
        <v>277</v>
      </c>
      <c r="G3546" s="9" t="s">
        <v>277</v>
      </c>
      <c r="H3546" s="9" t="s">
        <v>277</v>
      </c>
      <c r="I3546" s="9">
        <v>0</v>
      </c>
      <c r="J3546" s="9" t="s">
        <v>277</v>
      </c>
      <c r="K3546" s="9">
        <v>170.49999999999909</v>
      </c>
      <c r="L3546" s="9" t="s">
        <v>277</v>
      </c>
      <c r="M3546" s="9" t="s">
        <v>277</v>
      </c>
      <c r="P3546" s="65">
        <f t="shared" si="95"/>
        <v>170.49999999999909</v>
      </c>
    </row>
    <row r="3547" spans="1:18" ht="15">
      <c r="A3547" s="28" t="s">
        <v>2055</v>
      </c>
      <c r="B3547" s="61" t="s">
        <v>2098</v>
      </c>
      <c r="C3547" s="3"/>
      <c r="D3547" s="3"/>
      <c r="E3547" s="9" t="s">
        <v>277</v>
      </c>
      <c r="F3547" s="9" t="s">
        <v>277</v>
      </c>
      <c r="G3547" s="9" t="s">
        <v>277</v>
      </c>
      <c r="H3547" s="9" t="s">
        <v>277</v>
      </c>
      <c r="I3547" s="9">
        <v>0</v>
      </c>
      <c r="J3547" s="9" t="s">
        <v>277</v>
      </c>
      <c r="K3547" s="9" t="s">
        <v>277</v>
      </c>
      <c r="L3547" s="9">
        <v>164.89999999999998</v>
      </c>
      <c r="M3547" s="9" t="s">
        <v>277</v>
      </c>
      <c r="P3547" s="65">
        <f t="shared" si="95"/>
        <v>164.89999999999998</v>
      </c>
    </row>
    <row r="3548" spans="1:18" ht="15">
      <c r="A3548" s="28" t="s">
        <v>2056</v>
      </c>
      <c r="B3548" s="226" t="s">
        <v>2074</v>
      </c>
      <c r="C3548" s="3"/>
      <c r="D3548" s="3"/>
      <c r="E3548" s="9" t="s">
        <v>277</v>
      </c>
      <c r="F3548" s="9" t="s">
        <v>277</v>
      </c>
      <c r="G3548" s="9" t="s">
        <v>277</v>
      </c>
      <c r="H3548" s="9" t="s">
        <v>277</v>
      </c>
      <c r="I3548" s="9">
        <v>0</v>
      </c>
      <c r="J3548" s="9" t="s">
        <v>277</v>
      </c>
      <c r="K3548" s="9" t="s">
        <v>277</v>
      </c>
      <c r="L3548" s="9">
        <v>149.5</v>
      </c>
      <c r="M3548" s="65">
        <v>11.700000000000001</v>
      </c>
      <c r="P3548" s="65">
        <f t="shared" si="95"/>
        <v>161.19999999999999</v>
      </c>
    </row>
    <row r="3549" spans="1:18" ht="15">
      <c r="A3549" s="28" t="s">
        <v>2057</v>
      </c>
      <c r="B3549" s="61" t="s">
        <v>2505</v>
      </c>
      <c r="C3549" s="3"/>
      <c r="D3549" s="3"/>
      <c r="E3549" s="9" t="s">
        <v>277</v>
      </c>
      <c r="F3549" s="9" t="s">
        <v>277</v>
      </c>
      <c r="G3549" s="9" t="s">
        <v>277</v>
      </c>
      <c r="H3549" s="9" t="s">
        <v>277</v>
      </c>
      <c r="I3549" s="9">
        <v>0</v>
      </c>
      <c r="J3549" s="9" t="s">
        <v>277</v>
      </c>
      <c r="K3549" s="9" t="s">
        <v>277</v>
      </c>
      <c r="L3549" s="9" t="s">
        <v>277</v>
      </c>
      <c r="M3549" s="65">
        <v>159.5</v>
      </c>
      <c r="P3549" s="65">
        <f t="shared" si="95"/>
        <v>159.5</v>
      </c>
    </row>
    <row r="3550" spans="1:18" ht="15">
      <c r="A3550" s="28" t="s">
        <v>2058</v>
      </c>
      <c r="B3550" s="61" t="s">
        <v>157</v>
      </c>
      <c r="E3550" s="9" t="s">
        <v>277</v>
      </c>
      <c r="F3550" s="9" t="s">
        <v>277</v>
      </c>
      <c r="G3550" s="9">
        <v>5.5</v>
      </c>
      <c r="H3550" s="9">
        <v>151.30000000000109</v>
      </c>
      <c r="I3550" s="9">
        <v>0</v>
      </c>
      <c r="J3550" s="9" t="s">
        <v>277</v>
      </c>
      <c r="K3550" s="9" t="s">
        <v>277</v>
      </c>
      <c r="L3550" s="9" t="s">
        <v>277</v>
      </c>
      <c r="M3550" s="9" t="s">
        <v>277</v>
      </c>
      <c r="P3550" s="65">
        <f t="shared" si="95"/>
        <v>156.80000000000109</v>
      </c>
    </row>
    <row r="3551" spans="1:18" ht="15">
      <c r="A3551" s="28" t="s">
        <v>2059</v>
      </c>
      <c r="B3551" s="61" t="s">
        <v>2518</v>
      </c>
      <c r="C3551" s="3"/>
      <c r="D3551" s="3"/>
      <c r="E3551" s="9" t="s">
        <v>277</v>
      </c>
      <c r="F3551" s="9" t="s">
        <v>277</v>
      </c>
      <c r="G3551" s="9" t="s">
        <v>277</v>
      </c>
      <c r="H3551" s="9" t="s">
        <v>277</v>
      </c>
      <c r="I3551" s="9">
        <v>0</v>
      </c>
      <c r="J3551" s="9" t="s">
        <v>277</v>
      </c>
      <c r="K3551" s="9" t="s">
        <v>277</v>
      </c>
      <c r="L3551" s="9" t="s">
        <v>277</v>
      </c>
      <c r="M3551" s="65">
        <v>156</v>
      </c>
      <c r="P3551" s="65">
        <f t="shared" si="95"/>
        <v>156</v>
      </c>
    </row>
    <row r="3552" spans="1:18" ht="15">
      <c r="A3552" s="28" t="s">
        <v>2060</v>
      </c>
      <c r="B3552" s="61" t="s">
        <v>2506</v>
      </c>
      <c r="C3552" s="3"/>
      <c r="D3552" s="3"/>
      <c r="E3552" s="9" t="s">
        <v>277</v>
      </c>
      <c r="F3552" s="9" t="s">
        <v>277</v>
      </c>
      <c r="G3552" s="9" t="s">
        <v>277</v>
      </c>
      <c r="H3552" s="9" t="s">
        <v>277</v>
      </c>
      <c r="I3552" s="9">
        <v>0</v>
      </c>
      <c r="J3552" s="9" t="s">
        <v>277</v>
      </c>
      <c r="K3552" s="9" t="s">
        <v>277</v>
      </c>
      <c r="L3552" s="9" t="s">
        <v>277</v>
      </c>
      <c r="M3552" s="65">
        <v>152.60000000000002</v>
      </c>
      <c r="P3552" s="65">
        <f t="shared" si="95"/>
        <v>152.60000000000002</v>
      </c>
    </row>
    <row r="3553" spans="1:16" ht="15">
      <c r="A3553" s="28" t="s">
        <v>2061</v>
      </c>
      <c r="B3553" s="61" t="s">
        <v>2087</v>
      </c>
      <c r="C3553" s="3"/>
      <c r="D3553" s="3"/>
      <c r="E3553" s="9" t="s">
        <v>277</v>
      </c>
      <c r="F3553" s="9" t="s">
        <v>277</v>
      </c>
      <c r="G3553" s="9" t="s">
        <v>277</v>
      </c>
      <c r="H3553" s="9" t="s">
        <v>277</v>
      </c>
      <c r="I3553" s="9">
        <v>0</v>
      </c>
      <c r="J3553" s="9" t="s">
        <v>277</v>
      </c>
      <c r="K3553" s="9" t="s">
        <v>277</v>
      </c>
      <c r="L3553" s="9">
        <v>150</v>
      </c>
      <c r="M3553" s="9" t="s">
        <v>277</v>
      </c>
      <c r="P3553" s="65">
        <f t="shared" si="95"/>
        <v>150</v>
      </c>
    </row>
    <row r="3554" spans="1:16" ht="15">
      <c r="A3554" s="28" t="s">
        <v>2062</v>
      </c>
      <c r="B3554" s="226" t="s">
        <v>2171</v>
      </c>
      <c r="C3554" s="3"/>
      <c r="D3554" s="3"/>
      <c r="E3554" s="9" t="s">
        <v>277</v>
      </c>
      <c r="F3554" s="9" t="s">
        <v>277</v>
      </c>
      <c r="G3554" s="9" t="s">
        <v>277</v>
      </c>
      <c r="H3554" s="9" t="s">
        <v>277</v>
      </c>
      <c r="I3554" s="9">
        <v>0</v>
      </c>
      <c r="J3554" s="9" t="s">
        <v>277</v>
      </c>
      <c r="K3554" s="9">
        <v>18.200000000004366</v>
      </c>
      <c r="L3554" s="9">
        <v>124.5</v>
      </c>
      <c r="M3554" s="347" t="s">
        <v>278</v>
      </c>
      <c r="P3554" s="65">
        <f t="shared" si="95"/>
        <v>142.70000000000437</v>
      </c>
    </row>
    <row r="3555" spans="1:16" ht="15">
      <c r="A3555" s="28" t="s">
        <v>2063</v>
      </c>
      <c r="B3555" s="61" t="s">
        <v>2514</v>
      </c>
      <c r="C3555" s="3"/>
      <c r="D3555" s="3"/>
      <c r="E3555" s="9" t="s">
        <v>277</v>
      </c>
      <c r="F3555" s="9" t="s">
        <v>277</v>
      </c>
      <c r="G3555" s="9" t="s">
        <v>277</v>
      </c>
      <c r="H3555" s="9" t="s">
        <v>277</v>
      </c>
      <c r="I3555" s="9">
        <v>0</v>
      </c>
      <c r="J3555" s="9" t="s">
        <v>277</v>
      </c>
      <c r="K3555" s="9" t="s">
        <v>277</v>
      </c>
      <c r="L3555" s="9" t="s">
        <v>277</v>
      </c>
      <c r="M3555" s="65">
        <v>130.9</v>
      </c>
      <c r="P3555" s="65">
        <f t="shared" si="95"/>
        <v>130.9</v>
      </c>
    </row>
    <row r="3556" spans="1:16" ht="15">
      <c r="A3556" s="28" t="s">
        <v>2064</v>
      </c>
      <c r="B3556" s="226" t="s">
        <v>1589</v>
      </c>
      <c r="C3556" s="3"/>
      <c r="D3556" s="3"/>
      <c r="E3556" s="9" t="s">
        <v>277</v>
      </c>
      <c r="F3556" s="9" t="s">
        <v>277</v>
      </c>
      <c r="G3556" s="9" t="s">
        <v>277</v>
      </c>
      <c r="H3556" s="9" t="s">
        <v>277</v>
      </c>
      <c r="I3556" s="9">
        <v>0</v>
      </c>
      <c r="J3556" s="9" t="s">
        <v>277</v>
      </c>
      <c r="K3556" s="9">
        <v>115.49999999999818</v>
      </c>
      <c r="L3556" s="9">
        <v>13.2</v>
      </c>
      <c r="M3556" s="347" t="s">
        <v>278</v>
      </c>
      <c r="P3556" s="65">
        <f t="shared" si="95"/>
        <v>128.69999999999817</v>
      </c>
    </row>
    <row r="3557" spans="1:16" ht="15">
      <c r="A3557" s="28" t="s">
        <v>2065</v>
      </c>
      <c r="B3557" s="61" t="s">
        <v>2096</v>
      </c>
      <c r="C3557" s="3"/>
      <c r="D3557" s="3"/>
      <c r="E3557" s="9" t="s">
        <v>277</v>
      </c>
      <c r="F3557" s="9" t="s">
        <v>277</v>
      </c>
      <c r="G3557" s="9" t="s">
        <v>277</v>
      </c>
      <c r="H3557" s="9" t="s">
        <v>277</v>
      </c>
      <c r="I3557" s="9">
        <v>0</v>
      </c>
      <c r="J3557" s="9" t="s">
        <v>277</v>
      </c>
      <c r="K3557" s="9" t="s">
        <v>277</v>
      </c>
      <c r="L3557" s="9">
        <v>70</v>
      </c>
      <c r="M3557" s="65">
        <v>48</v>
      </c>
      <c r="P3557" s="65">
        <f t="shared" si="95"/>
        <v>118</v>
      </c>
    </row>
    <row r="3558" spans="1:16" ht="15">
      <c r="A3558" s="28" t="s">
        <v>2066</v>
      </c>
      <c r="B3558" s="226" t="s">
        <v>1587</v>
      </c>
      <c r="C3558" s="3"/>
      <c r="D3558" s="3"/>
      <c r="E3558" s="9" t="s">
        <v>277</v>
      </c>
      <c r="F3558" s="9" t="s">
        <v>277</v>
      </c>
      <c r="G3558" s="9" t="s">
        <v>277</v>
      </c>
      <c r="H3558" s="9" t="s">
        <v>277</v>
      </c>
      <c r="I3558" s="9">
        <v>0</v>
      </c>
      <c r="J3558" s="65">
        <v>5.5999999999912689</v>
      </c>
      <c r="K3558" s="9">
        <v>42.000000000005457</v>
      </c>
      <c r="L3558" s="9">
        <v>39</v>
      </c>
      <c r="M3558" s="65">
        <v>25.2</v>
      </c>
      <c r="P3558" s="65">
        <f t="shared" si="95"/>
        <v>111.79999999999673</v>
      </c>
    </row>
    <row r="3559" spans="1:16" ht="15">
      <c r="A3559" s="28" t="s">
        <v>2067</v>
      </c>
      <c r="B3559" s="61" t="s">
        <v>650</v>
      </c>
      <c r="E3559" s="9" t="s">
        <v>277</v>
      </c>
      <c r="F3559" s="9" t="s">
        <v>277</v>
      </c>
      <c r="G3559" s="9" t="s">
        <v>277</v>
      </c>
      <c r="H3559" s="9">
        <v>111.19999999999891</v>
      </c>
      <c r="I3559" s="9">
        <v>0</v>
      </c>
      <c r="J3559" s="9" t="s">
        <v>277</v>
      </c>
      <c r="K3559" s="9" t="s">
        <v>277</v>
      </c>
      <c r="L3559" s="9" t="s">
        <v>277</v>
      </c>
      <c r="M3559" s="9" t="s">
        <v>277</v>
      </c>
      <c r="P3559" s="65">
        <f t="shared" si="95"/>
        <v>111.19999999999891</v>
      </c>
    </row>
    <row r="3560" spans="1:16" ht="15">
      <c r="A3560" s="28" t="s">
        <v>2068</v>
      </c>
      <c r="B3560" s="61" t="s">
        <v>648</v>
      </c>
      <c r="E3560" s="9" t="s">
        <v>277</v>
      </c>
      <c r="F3560" s="9" t="s">
        <v>277</v>
      </c>
      <c r="G3560" s="9" t="s">
        <v>277</v>
      </c>
      <c r="H3560" s="9">
        <v>22.500000000001819</v>
      </c>
      <c r="I3560" s="9">
        <v>0</v>
      </c>
      <c r="J3560" s="65">
        <v>15.399999999997817</v>
      </c>
      <c r="K3560" s="9">
        <v>4.3999999999996362</v>
      </c>
      <c r="L3560" s="9">
        <v>14.3</v>
      </c>
      <c r="M3560" s="65">
        <v>45.5</v>
      </c>
      <c r="P3560" s="65">
        <f t="shared" si="95"/>
        <v>102.09999999999927</v>
      </c>
    </row>
    <row r="3561" spans="1:16" ht="15">
      <c r="A3561" s="28" t="s">
        <v>2069</v>
      </c>
      <c r="B3561" s="226" t="s">
        <v>1577</v>
      </c>
      <c r="C3561" s="3"/>
      <c r="D3561" s="3"/>
      <c r="E3561" s="9" t="s">
        <v>277</v>
      </c>
      <c r="F3561" s="9" t="s">
        <v>277</v>
      </c>
      <c r="G3561" s="9" t="s">
        <v>277</v>
      </c>
      <c r="H3561" s="9" t="s">
        <v>277</v>
      </c>
      <c r="I3561" s="9">
        <v>0</v>
      </c>
      <c r="J3561" s="65">
        <v>90.999999999996362</v>
      </c>
      <c r="K3561" s="9" t="s">
        <v>277</v>
      </c>
      <c r="L3561" s="9" t="s">
        <v>277</v>
      </c>
      <c r="M3561" s="9" t="s">
        <v>277</v>
      </c>
      <c r="P3561" s="65">
        <f t="shared" si="95"/>
        <v>90.999999999996362</v>
      </c>
    </row>
    <row r="3562" spans="1:16" ht="15">
      <c r="A3562" s="28" t="s">
        <v>2070</v>
      </c>
      <c r="B3562" s="61" t="s">
        <v>2530</v>
      </c>
      <c r="C3562" s="3"/>
      <c r="D3562" s="3"/>
      <c r="E3562" s="9" t="s">
        <v>277</v>
      </c>
      <c r="F3562" s="9" t="s">
        <v>277</v>
      </c>
      <c r="G3562" s="9" t="s">
        <v>277</v>
      </c>
      <c r="H3562" s="9" t="s">
        <v>277</v>
      </c>
      <c r="I3562" s="9">
        <v>0</v>
      </c>
      <c r="J3562" s="9" t="s">
        <v>277</v>
      </c>
      <c r="K3562" s="9" t="s">
        <v>277</v>
      </c>
      <c r="L3562" s="9" t="s">
        <v>277</v>
      </c>
      <c r="M3562" s="65">
        <v>89.1</v>
      </c>
      <c r="P3562" s="65">
        <f t="shared" si="95"/>
        <v>89.1</v>
      </c>
    </row>
    <row r="3563" spans="1:16" ht="15">
      <c r="A3563" s="28" t="s">
        <v>2071</v>
      </c>
      <c r="B3563" s="61" t="s">
        <v>2513</v>
      </c>
      <c r="C3563" s="3"/>
      <c r="D3563" s="3"/>
      <c r="E3563" s="9" t="s">
        <v>277</v>
      </c>
      <c r="F3563" s="9" t="s">
        <v>277</v>
      </c>
      <c r="G3563" s="9" t="s">
        <v>277</v>
      </c>
      <c r="H3563" s="9" t="s">
        <v>277</v>
      </c>
      <c r="I3563" s="9">
        <v>0</v>
      </c>
      <c r="J3563" s="9" t="s">
        <v>277</v>
      </c>
      <c r="K3563" s="9" t="s">
        <v>277</v>
      </c>
      <c r="L3563" s="9" t="s">
        <v>277</v>
      </c>
      <c r="M3563" s="65">
        <v>83.2</v>
      </c>
      <c r="P3563" s="65">
        <f t="shared" si="95"/>
        <v>83.2</v>
      </c>
    </row>
    <row r="3564" spans="1:16" ht="15">
      <c r="A3564" s="28" t="s">
        <v>2072</v>
      </c>
      <c r="B3564" s="61" t="s">
        <v>2507</v>
      </c>
      <c r="C3564" s="3"/>
      <c r="D3564" s="3"/>
      <c r="E3564" s="9" t="s">
        <v>277</v>
      </c>
      <c r="F3564" s="9" t="s">
        <v>277</v>
      </c>
      <c r="G3564" s="9" t="s">
        <v>277</v>
      </c>
      <c r="H3564" s="9" t="s">
        <v>277</v>
      </c>
      <c r="I3564" s="9">
        <v>0</v>
      </c>
      <c r="J3564" s="9" t="s">
        <v>277</v>
      </c>
      <c r="K3564" s="9" t="s">
        <v>277</v>
      </c>
      <c r="L3564" s="9" t="s">
        <v>277</v>
      </c>
      <c r="M3564" s="65">
        <v>81.5</v>
      </c>
      <c r="P3564" s="65">
        <f t="shared" si="95"/>
        <v>81.5</v>
      </c>
    </row>
    <row r="3565" spans="1:16" ht="15">
      <c r="A3565" s="28" t="s">
        <v>2149</v>
      </c>
      <c r="B3565" s="61" t="s">
        <v>2528</v>
      </c>
      <c r="C3565" s="3"/>
      <c r="D3565" s="3"/>
      <c r="E3565" s="9" t="s">
        <v>277</v>
      </c>
      <c r="F3565" s="9" t="s">
        <v>277</v>
      </c>
      <c r="G3565" s="9" t="s">
        <v>277</v>
      </c>
      <c r="H3565" s="9" t="s">
        <v>277</v>
      </c>
      <c r="I3565" s="9">
        <v>0</v>
      </c>
      <c r="J3565" s="9" t="s">
        <v>277</v>
      </c>
      <c r="K3565" s="9" t="s">
        <v>277</v>
      </c>
      <c r="L3565" s="9" t="s">
        <v>277</v>
      </c>
      <c r="M3565" s="65">
        <v>81.400000000000006</v>
      </c>
      <c r="P3565" s="65">
        <f t="shared" si="95"/>
        <v>81.400000000000006</v>
      </c>
    </row>
    <row r="3566" spans="1:16" ht="15">
      <c r="A3566" s="28" t="s">
        <v>2150</v>
      </c>
      <c r="B3566" s="61" t="s">
        <v>2094</v>
      </c>
      <c r="C3566" s="3"/>
      <c r="D3566" s="3"/>
      <c r="E3566" s="9" t="s">
        <v>277</v>
      </c>
      <c r="F3566" s="9" t="s">
        <v>277</v>
      </c>
      <c r="G3566" s="9" t="s">
        <v>277</v>
      </c>
      <c r="H3566" s="9" t="s">
        <v>277</v>
      </c>
      <c r="I3566" s="9">
        <v>0</v>
      </c>
      <c r="J3566" s="9" t="s">
        <v>277</v>
      </c>
      <c r="K3566" s="9" t="s">
        <v>277</v>
      </c>
      <c r="L3566" s="9">
        <v>29.4</v>
      </c>
      <c r="M3566" s="65">
        <v>48.599999999999994</v>
      </c>
      <c r="P3566" s="65">
        <f t="shared" si="95"/>
        <v>78</v>
      </c>
    </row>
    <row r="3567" spans="1:16" ht="15">
      <c r="A3567" s="28" t="s">
        <v>2151</v>
      </c>
      <c r="B3567" s="61" t="s">
        <v>2509</v>
      </c>
      <c r="C3567" s="3"/>
      <c r="D3567" s="3"/>
      <c r="E3567" s="9" t="s">
        <v>277</v>
      </c>
      <c r="F3567" s="9" t="s">
        <v>277</v>
      </c>
      <c r="G3567" s="9" t="s">
        <v>277</v>
      </c>
      <c r="H3567" s="9" t="s">
        <v>277</v>
      </c>
      <c r="I3567" s="9">
        <v>0</v>
      </c>
      <c r="J3567" s="9" t="s">
        <v>277</v>
      </c>
      <c r="K3567" s="9" t="s">
        <v>277</v>
      </c>
      <c r="L3567" s="9" t="s">
        <v>277</v>
      </c>
      <c r="M3567" s="65">
        <v>60.8</v>
      </c>
      <c r="P3567" s="65">
        <f t="shared" si="95"/>
        <v>60.8</v>
      </c>
    </row>
    <row r="3568" spans="1:16" ht="15">
      <c r="A3568" s="238" t="s">
        <v>2480</v>
      </c>
      <c r="B3568" s="61" t="s">
        <v>2093</v>
      </c>
      <c r="C3568" s="3"/>
      <c r="D3568" s="3"/>
      <c r="E3568" s="9" t="s">
        <v>277</v>
      </c>
      <c r="F3568" s="9" t="s">
        <v>277</v>
      </c>
      <c r="G3568" s="9" t="s">
        <v>277</v>
      </c>
      <c r="H3568" s="9" t="s">
        <v>277</v>
      </c>
      <c r="I3568" s="9">
        <v>0</v>
      </c>
      <c r="J3568" s="9" t="s">
        <v>277</v>
      </c>
      <c r="K3568" s="9" t="s">
        <v>277</v>
      </c>
      <c r="L3568" s="9">
        <v>60.4</v>
      </c>
      <c r="M3568" s="347" t="s">
        <v>278</v>
      </c>
      <c r="P3568" s="65">
        <f t="shared" ref="P3568:P3598" si="96">SUM(E3568:M3568)</f>
        <v>60.4</v>
      </c>
    </row>
    <row r="3569" spans="1:18" ht="15">
      <c r="A3569" s="238" t="s">
        <v>2481</v>
      </c>
      <c r="B3569" s="61" t="s">
        <v>178</v>
      </c>
      <c r="E3569" s="179">
        <v>60</v>
      </c>
      <c r="F3569" s="9" t="s">
        <v>277</v>
      </c>
      <c r="G3569" s="9" t="s">
        <v>277</v>
      </c>
      <c r="H3569" s="9" t="s">
        <v>277</v>
      </c>
      <c r="I3569" s="9">
        <v>0</v>
      </c>
      <c r="J3569" s="9" t="s">
        <v>277</v>
      </c>
      <c r="K3569" s="9" t="s">
        <v>277</v>
      </c>
      <c r="L3569" s="9" t="s">
        <v>277</v>
      </c>
      <c r="M3569" s="9" t="s">
        <v>277</v>
      </c>
      <c r="P3569" s="65">
        <f t="shared" si="96"/>
        <v>60</v>
      </c>
      <c r="R3569" t="s">
        <v>291</v>
      </c>
    </row>
    <row r="3570" spans="1:18" ht="15">
      <c r="A3570" s="238" t="s">
        <v>2482</v>
      </c>
      <c r="B3570" s="61" t="s">
        <v>2516</v>
      </c>
      <c r="C3570" s="3"/>
      <c r="D3570" s="3"/>
      <c r="E3570" s="9" t="s">
        <v>277</v>
      </c>
      <c r="F3570" s="9" t="s">
        <v>277</v>
      </c>
      <c r="G3570" s="9" t="s">
        <v>277</v>
      </c>
      <c r="H3570" s="9" t="s">
        <v>277</v>
      </c>
      <c r="I3570" s="9">
        <v>0</v>
      </c>
      <c r="J3570" s="9" t="s">
        <v>277</v>
      </c>
      <c r="K3570" s="9" t="s">
        <v>277</v>
      </c>
      <c r="L3570" s="9" t="s">
        <v>277</v>
      </c>
      <c r="M3570" s="65">
        <v>60</v>
      </c>
      <c r="P3570" s="65">
        <f t="shared" si="96"/>
        <v>60</v>
      </c>
    </row>
    <row r="3571" spans="1:18" ht="15">
      <c r="A3571" s="238" t="s">
        <v>2483</v>
      </c>
      <c r="B3571" s="61" t="s">
        <v>2084</v>
      </c>
      <c r="C3571" s="3"/>
      <c r="D3571" s="3"/>
      <c r="E3571" s="9" t="s">
        <v>277</v>
      </c>
      <c r="F3571" s="9" t="s">
        <v>277</v>
      </c>
      <c r="G3571" s="9" t="s">
        <v>277</v>
      </c>
      <c r="H3571" s="9" t="s">
        <v>277</v>
      </c>
      <c r="I3571" s="9">
        <v>0</v>
      </c>
      <c r="J3571" s="9" t="s">
        <v>277</v>
      </c>
      <c r="K3571" s="9" t="s">
        <v>277</v>
      </c>
      <c r="L3571" s="9">
        <v>29.700000000000003</v>
      </c>
      <c r="M3571" s="65">
        <v>29.700000000000003</v>
      </c>
      <c r="P3571" s="65">
        <f t="shared" si="96"/>
        <v>59.400000000000006</v>
      </c>
    </row>
    <row r="3572" spans="1:18" ht="15">
      <c r="A3572" s="238" t="s">
        <v>2484</v>
      </c>
      <c r="B3572" s="61" t="s">
        <v>2097</v>
      </c>
      <c r="C3572" s="3"/>
      <c r="D3572" s="3"/>
      <c r="E3572" s="9" t="s">
        <v>277</v>
      </c>
      <c r="F3572" s="9" t="s">
        <v>277</v>
      </c>
      <c r="G3572" s="9" t="s">
        <v>277</v>
      </c>
      <c r="H3572" s="9" t="s">
        <v>277</v>
      </c>
      <c r="I3572" s="9">
        <v>0</v>
      </c>
      <c r="J3572" s="9" t="s">
        <v>277</v>
      </c>
      <c r="K3572" s="9" t="s">
        <v>277</v>
      </c>
      <c r="L3572" s="9">
        <v>9.1</v>
      </c>
      <c r="M3572" s="65">
        <v>45.5</v>
      </c>
      <c r="P3572" s="65">
        <f t="shared" si="96"/>
        <v>54.6</v>
      </c>
    </row>
    <row r="3573" spans="1:18" ht="15">
      <c r="A3573" s="238" t="s">
        <v>2485</v>
      </c>
      <c r="B3573" s="61" t="s">
        <v>2512</v>
      </c>
      <c r="C3573" s="3"/>
      <c r="D3573" s="3"/>
      <c r="E3573" s="9" t="s">
        <v>277</v>
      </c>
      <c r="F3573" s="9" t="s">
        <v>277</v>
      </c>
      <c r="G3573" s="9" t="s">
        <v>277</v>
      </c>
      <c r="H3573" s="9" t="s">
        <v>277</v>
      </c>
      <c r="I3573" s="9">
        <v>0</v>
      </c>
      <c r="J3573" s="9" t="s">
        <v>277</v>
      </c>
      <c r="K3573" s="9" t="s">
        <v>277</v>
      </c>
      <c r="L3573" s="9" t="s">
        <v>277</v>
      </c>
      <c r="M3573" s="65">
        <v>53.2</v>
      </c>
      <c r="P3573" s="65">
        <f t="shared" si="96"/>
        <v>53.2</v>
      </c>
    </row>
    <row r="3574" spans="1:18" ht="15">
      <c r="A3574" s="238" t="s">
        <v>2486</v>
      </c>
      <c r="B3574" s="61" t="s">
        <v>2523</v>
      </c>
      <c r="C3574" s="3"/>
      <c r="D3574" s="3"/>
      <c r="E3574" s="9" t="s">
        <v>277</v>
      </c>
      <c r="F3574" s="9" t="s">
        <v>277</v>
      </c>
      <c r="G3574" s="9" t="s">
        <v>277</v>
      </c>
      <c r="H3574" s="9" t="s">
        <v>277</v>
      </c>
      <c r="I3574" s="9">
        <v>0</v>
      </c>
      <c r="J3574" s="9" t="s">
        <v>277</v>
      </c>
      <c r="K3574" s="9" t="s">
        <v>277</v>
      </c>
      <c r="L3574" s="9" t="s">
        <v>277</v>
      </c>
      <c r="M3574" s="65">
        <v>52.800000000000004</v>
      </c>
      <c r="P3574" s="65">
        <f t="shared" si="96"/>
        <v>52.800000000000004</v>
      </c>
    </row>
    <row r="3575" spans="1:18" ht="15">
      <c r="A3575" s="238" t="s">
        <v>2487</v>
      </c>
      <c r="B3575" s="61" t="s">
        <v>2612</v>
      </c>
      <c r="C3575" s="3"/>
      <c r="D3575" s="3"/>
      <c r="E3575" s="9" t="s">
        <v>277</v>
      </c>
      <c r="F3575" s="9" t="s">
        <v>277</v>
      </c>
      <c r="G3575" s="9" t="s">
        <v>277</v>
      </c>
      <c r="H3575" s="9" t="s">
        <v>277</v>
      </c>
      <c r="I3575" s="9">
        <v>0</v>
      </c>
      <c r="J3575" s="9" t="s">
        <v>277</v>
      </c>
      <c r="K3575" s="9" t="s">
        <v>277</v>
      </c>
      <c r="L3575" s="9" t="s">
        <v>277</v>
      </c>
      <c r="M3575" s="65">
        <v>52</v>
      </c>
      <c r="P3575" s="65">
        <f t="shared" si="96"/>
        <v>52</v>
      </c>
    </row>
    <row r="3576" spans="1:18" ht="15">
      <c r="A3576" s="238" t="s">
        <v>2488</v>
      </c>
      <c r="B3576" s="61" t="s">
        <v>2511</v>
      </c>
      <c r="C3576" s="3"/>
      <c r="D3576" s="3"/>
      <c r="E3576" s="9" t="s">
        <v>277</v>
      </c>
      <c r="F3576" s="9" t="s">
        <v>277</v>
      </c>
      <c r="G3576" s="9" t="s">
        <v>277</v>
      </c>
      <c r="H3576" s="9" t="s">
        <v>277</v>
      </c>
      <c r="I3576" s="9">
        <v>0</v>
      </c>
      <c r="J3576" s="9" t="s">
        <v>277</v>
      </c>
      <c r="K3576" s="9" t="s">
        <v>277</v>
      </c>
      <c r="L3576" s="9" t="s">
        <v>277</v>
      </c>
      <c r="M3576" s="65">
        <v>44</v>
      </c>
      <c r="P3576" s="65">
        <f t="shared" si="96"/>
        <v>44</v>
      </c>
    </row>
    <row r="3577" spans="1:18" ht="15">
      <c r="A3577" s="238" t="s">
        <v>2489</v>
      </c>
      <c r="B3577" s="61" t="s">
        <v>2089</v>
      </c>
      <c r="C3577" s="3"/>
      <c r="D3577" s="3"/>
      <c r="E3577" s="9" t="s">
        <v>277</v>
      </c>
      <c r="F3577" s="9" t="s">
        <v>277</v>
      </c>
      <c r="G3577" s="9" t="s">
        <v>277</v>
      </c>
      <c r="H3577" s="9" t="s">
        <v>277</v>
      </c>
      <c r="I3577" s="9">
        <v>0</v>
      </c>
      <c r="J3577" s="9" t="s">
        <v>277</v>
      </c>
      <c r="K3577" s="9" t="s">
        <v>277</v>
      </c>
      <c r="L3577" s="9">
        <v>14.3</v>
      </c>
      <c r="M3577" s="65">
        <v>26.400000000000002</v>
      </c>
      <c r="P3577" s="65">
        <f t="shared" si="96"/>
        <v>40.700000000000003</v>
      </c>
    </row>
    <row r="3578" spans="1:18" ht="15">
      <c r="A3578" s="238" t="s">
        <v>2490</v>
      </c>
      <c r="B3578" s="61" t="s">
        <v>2095</v>
      </c>
      <c r="C3578" s="3"/>
      <c r="D3578" s="3"/>
      <c r="E3578" s="9" t="s">
        <v>277</v>
      </c>
      <c r="F3578" s="9" t="s">
        <v>277</v>
      </c>
      <c r="G3578" s="9" t="s">
        <v>277</v>
      </c>
      <c r="H3578" s="9" t="s">
        <v>277</v>
      </c>
      <c r="I3578" s="9">
        <v>0</v>
      </c>
      <c r="J3578" s="9" t="s">
        <v>277</v>
      </c>
      <c r="K3578" s="9" t="s">
        <v>277</v>
      </c>
      <c r="L3578" s="9">
        <v>33</v>
      </c>
      <c r="M3578" s="347" t="s">
        <v>278</v>
      </c>
      <c r="P3578" s="65">
        <f t="shared" si="96"/>
        <v>33</v>
      </c>
    </row>
    <row r="3579" spans="1:18" ht="15">
      <c r="A3579" s="238" t="s">
        <v>2491</v>
      </c>
      <c r="B3579" s="61" t="s">
        <v>2625</v>
      </c>
      <c r="C3579" s="3"/>
      <c r="D3579" s="3"/>
      <c r="E3579" s="9" t="s">
        <v>277</v>
      </c>
      <c r="F3579" s="9" t="s">
        <v>277</v>
      </c>
      <c r="G3579" s="9" t="s">
        <v>277</v>
      </c>
      <c r="H3579" s="9" t="s">
        <v>277</v>
      </c>
      <c r="I3579" s="9">
        <v>0</v>
      </c>
      <c r="J3579" s="9" t="s">
        <v>277</v>
      </c>
      <c r="K3579" s="9" t="s">
        <v>277</v>
      </c>
      <c r="L3579" s="9" t="s">
        <v>277</v>
      </c>
      <c r="M3579" s="65">
        <v>31.200000000000003</v>
      </c>
      <c r="P3579" s="65">
        <f t="shared" si="96"/>
        <v>31.200000000000003</v>
      </c>
    </row>
    <row r="3580" spans="1:18" ht="15">
      <c r="A3580" s="238" t="s">
        <v>2492</v>
      </c>
      <c r="B3580" s="61" t="s">
        <v>2529</v>
      </c>
      <c r="C3580" s="3"/>
      <c r="D3580" s="3"/>
      <c r="E3580" s="9" t="s">
        <v>277</v>
      </c>
      <c r="F3580" s="9" t="s">
        <v>277</v>
      </c>
      <c r="G3580" s="9" t="s">
        <v>277</v>
      </c>
      <c r="H3580" s="9" t="s">
        <v>277</v>
      </c>
      <c r="I3580" s="9">
        <v>0</v>
      </c>
      <c r="J3580" s="9" t="s">
        <v>277</v>
      </c>
      <c r="K3580" s="9" t="s">
        <v>277</v>
      </c>
      <c r="L3580" s="9" t="s">
        <v>277</v>
      </c>
      <c r="M3580" s="65">
        <v>31.200000000000003</v>
      </c>
      <c r="P3580" s="65">
        <f t="shared" si="96"/>
        <v>31.200000000000003</v>
      </c>
    </row>
    <row r="3581" spans="1:18" ht="15">
      <c r="A3581" s="238" t="s">
        <v>2493</v>
      </c>
      <c r="B3581" s="61" t="s">
        <v>2522</v>
      </c>
      <c r="C3581" s="3"/>
      <c r="D3581" s="3"/>
      <c r="E3581" s="9" t="s">
        <v>277</v>
      </c>
      <c r="F3581" s="9" t="s">
        <v>277</v>
      </c>
      <c r="G3581" s="9" t="s">
        <v>277</v>
      </c>
      <c r="H3581" s="9" t="s">
        <v>277</v>
      </c>
      <c r="I3581" s="9">
        <v>0</v>
      </c>
      <c r="J3581" s="9" t="s">
        <v>277</v>
      </c>
      <c r="K3581" s="9" t="s">
        <v>277</v>
      </c>
      <c r="L3581" s="9" t="s">
        <v>277</v>
      </c>
      <c r="M3581" s="65">
        <v>31.200000000000003</v>
      </c>
      <c r="P3581" s="65">
        <f t="shared" si="96"/>
        <v>31.200000000000003</v>
      </c>
    </row>
    <row r="3582" spans="1:18" ht="15">
      <c r="A3582" s="238" t="s">
        <v>2494</v>
      </c>
      <c r="B3582" s="61" t="s">
        <v>2076</v>
      </c>
      <c r="C3582" s="3"/>
      <c r="D3582" s="3"/>
      <c r="E3582" s="9" t="s">
        <v>277</v>
      </c>
      <c r="F3582" s="9" t="s">
        <v>277</v>
      </c>
      <c r="G3582" s="9" t="s">
        <v>277</v>
      </c>
      <c r="H3582" s="9" t="s">
        <v>277</v>
      </c>
      <c r="I3582" s="9">
        <v>0</v>
      </c>
      <c r="J3582" s="9" t="s">
        <v>277</v>
      </c>
      <c r="K3582" s="9" t="s">
        <v>277</v>
      </c>
      <c r="L3582" s="9">
        <v>29.4</v>
      </c>
      <c r="M3582" s="347" t="s">
        <v>278</v>
      </c>
      <c r="P3582" s="65">
        <f t="shared" si="96"/>
        <v>29.4</v>
      </c>
    </row>
    <row r="3583" spans="1:18" ht="15">
      <c r="A3583" s="238" t="s">
        <v>2495</v>
      </c>
      <c r="B3583" s="61" t="s">
        <v>2517</v>
      </c>
      <c r="C3583" s="3"/>
      <c r="D3583" s="3"/>
      <c r="E3583" s="9" t="s">
        <v>277</v>
      </c>
      <c r="F3583" s="9" t="s">
        <v>277</v>
      </c>
      <c r="G3583" s="9" t="s">
        <v>277</v>
      </c>
      <c r="H3583" s="9" t="s">
        <v>277</v>
      </c>
      <c r="I3583" s="9">
        <v>0</v>
      </c>
      <c r="J3583" s="9" t="s">
        <v>277</v>
      </c>
      <c r="K3583" s="9" t="s">
        <v>277</v>
      </c>
      <c r="L3583" s="9" t="s">
        <v>277</v>
      </c>
      <c r="M3583" s="65">
        <v>26.400000000000002</v>
      </c>
      <c r="P3583" s="65">
        <f t="shared" si="96"/>
        <v>26.400000000000002</v>
      </c>
    </row>
    <row r="3584" spans="1:18" ht="15">
      <c r="A3584" s="238" t="s">
        <v>2496</v>
      </c>
      <c r="B3584" s="226" t="s">
        <v>1595</v>
      </c>
      <c r="C3584" s="3"/>
      <c r="D3584" s="3"/>
      <c r="E3584" s="9" t="s">
        <v>277</v>
      </c>
      <c r="F3584" s="9" t="s">
        <v>277</v>
      </c>
      <c r="G3584" s="9" t="s">
        <v>277</v>
      </c>
      <c r="H3584" s="9" t="s">
        <v>277</v>
      </c>
      <c r="I3584" s="9">
        <v>0</v>
      </c>
      <c r="J3584" s="9" t="s">
        <v>277</v>
      </c>
      <c r="K3584" s="9">
        <v>5.999999999998181</v>
      </c>
      <c r="L3584" s="9" t="s">
        <v>277</v>
      </c>
      <c r="M3584" s="9" t="s">
        <v>277</v>
      </c>
      <c r="P3584" s="65">
        <f t="shared" si="96"/>
        <v>5.999999999998181</v>
      </c>
    </row>
    <row r="3585" spans="1:16" ht="15">
      <c r="A3585" s="238" t="s">
        <v>2497</v>
      </c>
      <c r="B3585" s="61" t="s">
        <v>2532</v>
      </c>
      <c r="C3585" s="3"/>
      <c r="D3585" s="3"/>
      <c r="E3585" s="9" t="s">
        <v>277</v>
      </c>
      <c r="F3585" s="9" t="s">
        <v>277</v>
      </c>
      <c r="G3585" s="9" t="s">
        <v>277</v>
      </c>
      <c r="H3585" s="9" t="s">
        <v>277</v>
      </c>
      <c r="I3585" s="9">
        <v>0</v>
      </c>
      <c r="J3585" s="9" t="s">
        <v>277</v>
      </c>
      <c r="K3585" s="9" t="s">
        <v>277</v>
      </c>
      <c r="L3585" s="9" t="s">
        <v>277</v>
      </c>
      <c r="M3585" s="347" t="s">
        <v>278</v>
      </c>
      <c r="P3585" s="65">
        <f t="shared" si="96"/>
        <v>0</v>
      </c>
    </row>
    <row r="3586" spans="1:16" ht="15">
      <c r="A3586" s="238" t="s">
        <v>2498</v>
      </c>
      <c r="B3586" s="61" t="s">
        <v>2503</v>
      </c>
      <c r="C3586" s="3"/>
      <c r="D3586" s="3"/>
      <c r="E3586" s="9" t="s">
        <v>277</v>
      </c>
      <c r="F3586" s="9" t="s">
        <v>277</v>
      </c>
      <c r="G3586" s="9" t="s">
        <v>277</v>
      </c>
      <c r="H3586" s="9" t="s">
        <v>277</v>
      </c>
      <c r="I3586" s="9">
        <v>0</v>
      </c>
      <c r="J3586" s="9" t="s">
        <v>277</v>
      </c>
      <c r="K3586" s="9" t="s">
        <v>277</v>
      </c>
      <c r="L3586" s="9" t="s">
        <v>277</v>
      </c>
      <c r="M3586" s="347" t="s">
        <v>278</v>
      </c>
      <c r="P3586" s="65">
        <f t="shared" si="96"/>
        <v>0</v>
      </c>
    </row>
    <row r="3587" spans="1:16" ht="15">
      <c r="A3587" s="238" t="s">
        <v>2499</v>
      </c>
      <c r="B3587" s="61" t="s">
        <v>2521</v>
      </c>
      <c r="C3587" s="3"/>
      <c r="D3587" s="3"/>
      <c r="E3587" s="9" t="s">
        <v>277</v>
      </c>
      <c r="F3587" s="9" t="s">
        <v>277</v>
      </c>
      <c r="G3587" s="9" t="s">
        <v>277</v>
      </c>
      <c r="H3587" s="9" t="s">
        <v>277</v>
      </c>
      <c r="I3587" s="9">
        <v>0</v>
      </c>
      <c r="J3587" s="9" t="s">
        <v>277</v>
      </c>
      <c r="K3587" s="9" t="s">
        <v>277</v>
      </c>
      <c r="L3587" s="9" t="s">
        <v>277</v>
      </c>
      <c r="M3587" s="347" t="s">
        <v>278</v>
      </c>
      <c r="P3587" s="65">
        <f t="shared" si="96"/>
        <v>0</v>
      </c>
    </row>
    <row r="3588" spans="1:16" ht="15">
      <c r="A3588" s="238" t="s">
        <v>2500</v>
      </c>
      <c r="B3588" s="181" t="s">
        <v>1266</v>
      </c>
      <c r="C3588" s="3"/>
      <c r="D3588" s="3"/>
      <c r="E3588" s="9" t="s">
        <v>277</v>
      </c>
      <c r="F3588" s="9" t="s">
        <v>277</v>
      </c>
      <c r="G3588" s="9" t="s">
        <v>277</v>
      </c>
      <c r="H3588" s="9" t="s">
        <v>277</v>
      </c>
      <c r="I3588" s="9">
        <v>0</v>
      </c>
      <c r="J3588" s="9" t="s">
        <v>277</v>
      </c>
      <c r="K3588" s="9" t="s">
        <v>277</v>
      </c>
      <c r="L3588" s="9" t="s">
        <v>277</v>
      </c>
      <c r="M3588" s="9" t="s">
        <v>277</v>
      </c>
      <c r="P3588" s="65">
        <f t="shared" si="96"/>
        <v>0</v>
      </c>
    </row>
    <row r="3589" spans="1:16" ht="15">
      <c r="A3589" s="238" t="s">
        <v>2501</v>
      </c>
      <c r="B3589" s="170" t="s">
        <v>1275</v>
      </c>
      <c r="C3589" s="3"/>
      <c r="D3589" s="3"/>
      <c r="E3589" s="9" t="s">
        <v>277</v>
      </c>
      <c r="F3589" s="9" t="s">
        <v>277</v>
      </c>
      <c r="G3589" s="9" t="s">
        <v>277</v>
      </c>
      <c r="H3589" s="9" t="s">
        <v>277</v>
      </c>
      <c r="I3589" s="9">
        <v>0</v>
      </c>
      <c r="J3589" s="9" t="s">
        <v>277</v>
      </c>
      <c r="K3589" s="9" t="s">
        <v>277</v>
      </c>
      <c r="L3589" s="9" t="s">
        <v>277</v>
      </c>
      <c r="M3589" s="9" t="s">
        <v>277</v>
      </c>
      <c r="P3589" s="65">
        <f t="shared" si="96"/>
        <v>0</v>
      </c>
    </row>
    <row r="3590" spans="1:16" ht="15">
      <c r="A3590" s="238" t="s">
        <v>2502</v>
      </c>
      <c r="B3590" s="170" t="s">
        <v>1274</v>
      </c>
      <c r="C3590" s="3"/>
      <c r="D3590" s="3"/>
      <c r="E3590" s="9" t="s">
        <v>277</v>
      </c>
      <c r="F3590" s="9" t="s">
        <v>277</v>
      </c>
      <c r="G3590" s="9" t="s">
        <v>277</v>
      </c>
      <c r="H3590" s="9" t="s">
        <v>277</v>
      </c>
      <c r="I3590" s="9">
        <v>0</v>
      </c>
      <c r="J3590" s="9" t="s">
        <v>277</v>
      </c>
      <c r="K3590" s="9" t="s">
        <v>277</v>
      </c>
      <c r="L3590" s="9" t="s">
        <v>277</v>
      </c>
      <c r="M3590" s="9" t="s">
        <v>277</v>
      </c>
      <c r="P3590" s="65">
        <f t="shared" si="96"/>
        <v>0</v>
      </c>
    </row>
    <row r="3591" spans="1:16" ht="15">
      <c r="A3591" s="238" t="s">
        <v>2531</v>
      </c>
      <c r="B3591" s="61" t="s">
        <v>2504</v>
      </c>
      <c r="C3591" s="3"/>
      <c r="D3591" s="3"/>
      <c r="E3591" s="9" t="s">
        <v>277</v>
      </c>
      <c r="F3591" s="9" t="s">
        <v>277</v>
      </c>
      <c r="G3591" s="9" t="s">
        <v>277</v>
      </c>
      <c r="H3591" s="9" t="s">
        <v>277</v>
      </c>
      <c r="I3591" s="9">
        <v>0</v>
      </c>
      <c r="J3591" s="9" t="s">
        <v>277</v>
      </c>
      <c r="K3591" s="9" t="s">
        <v>277</v>
      </c>
      <c r="L3591" s="9" t="s">
        <v>277</v>
      </c>
      <c r="M3591" s="347" t="s">
        <v>278</v>
      </c>
      <c r="P3591" s="65">
        <f t="shared" si="96"/>
        <v>0</v>
      </c>
    </row>
    <row r="3592" spans="1:16" ht="15">
      <c r="A3592" s="238" t="s">
        <v>2613</v>
      </c>
      <c r="B3592" s="61" t="s">
        <v>2520</v>
      </c>
      <c r="C3592" s="3"/>
      <c r="D3592" s="3"/>
      <c r="E3592" s="9" t="s">
        <v>277</v>
      </c>
      <c r="F3592" s="9" t="s">
        <v>277</v>
      </c>
      <c r="G3592" s="9" t="s">
        <v>277</v>
      </c>
      <c r="H3592" s="9" t="s">
        <v>277</v>
      </c>
      <c r="I3592" s="9">
        <v>0</v>
      </c>
      <c r="J3592" s="9" t="s">
        <v>277</v>
      </c>
      <c r="K3592" s="9" t="s">
        <v>277</v>
      </c>
      <c r="L3592" s="9" t="s">
        <v>277</v>
      </c>
      <c r="M3592" s="347" t="s">
        <v>278</v>
      </c>
      <c r="P3592" s="65">
        <f t="shared" si="96"/>
        <v>0</v>
      </c>
    </row>
    <row r="3593" spans="1:16" ht="15">
      <c r="A3593" s="238" t="s">
        <v>2626</v>
      </c>
      <c r="B3593" s="170" t="s">
        <v>1273</v>
      </c>
      <c r="C3593" s="3"/>
      <c r="D3593" s="3"/>
      <c r="E3593" s="9" t="s">
        <v>277</v>
      </c>
      <c r="F3593" s="9" t="s">
        <v>277</v>
      </c>
      <c r="G3593" s="9" t="s">
        <v>277</v>
      </c>
      <c r="H3593" s="9" t="s">
        <v>277</v>
      </c>
      <c r="I3593" s="9">
        <v>0</v>
      </c>
      <c r="J3593" s="9" t="s">
        <v>277</v>
      </c>
      <c r="K3593" s="9" t="s">
        <v>277</v>
      </c>
      <c r="L3593" s="9" t="s">
        <v>277</v>
      </c>
      <c r="M3593" s="9" t="s">
        <v>277</v>
      </c>
      <c r="P3593" s="65">
        <f t="shared" si="96"/>
        <v>0</v>
      </c>
    </row>
    <row r="3594" spans="1:16" ht="15">
      <c r="A3594" s="238" t="s">
        <v>2662</v>
      </c>
      <c r="B3594" s="61" t="s">
        <v>2088</v>
      </c>
      <c r="C3594" s="3"/>
      <c r="D3594" s="3"/>
      <c r="E3594" s="9" t="s">
        <v>277</v>
      </c>
      <c r="F3594" s="9" t="s">
        <v>277</v>
      </c>
      <c r="G3594" s="9" t="s">
        <v>277</v>
      </c>
      <c r="H3594" s="9" t="s">
        <v>277</v>
      </c>
      <c r="I3594" s="9">
        <v>0</v>
      </c>
      <c r="J3594" s="9" t="s">
        <v>277</v>
      </c>
      <c r="K3594" s="9" t="s">
        <v>277</v>
      </c>
      <c r="L3594" s="62" t="s">
        <v>278</v>
      </c>
      <c r="M3594" s="9" t="s">
        <v>277</v>
      </c>
      <c r="P3594" s="65">
        <f t="shared" si="96"/>
        <v>0</v>
      </c>
    </row>
    <row r="3595" spans="1:16" ht="15">
      <c r="A3595" s="238" t="s">
        <v>2663</v>
      </c>
      <c r="B3595" s="170" t="s">
        <v>1294</v>
      </c>
      <c r="C3595" s="3"/>
      <c r="D3595" s="3"/>
      <c r="E3595" s="9" t="s">
        <v>277</v>
      </c>
      <c r="F3595" s="9" t="s">
        <v>277</v>
      </c>
      <c r="G3595" s="9" t="s">
        <v>277</v>
      </c>
      <c r="H3595" s="9" t="s">
        <v>277</v>
      </c>
      <c r="I3595" s="9">
        <v>0</v>
      </c>
      <c r="J3595" s="9" t="s">
        <v>277</v>
      </c>
      <c r="K3595" s="9" t="s">
        <v>277</v>
      </c>
      <c r="L3595" s="9" t="s">
        <v>277</v>
      </c>
      <c r="M3595" s="9" t="s">
        <v>277</v>
      </c>
      <c r="P3595" s="65">
        <f t="shared" si="96"/>
        <v>0</v>
      </c>
    </row>
    <row r="3596" spans="1:16" ht="15">
      <c r="A3596" s="238" t="s">
        <v>2664</v>
      </c>
      <c r="B3596" s="61" t="s">
        <v>2526</v>
      </c>
      <c r="C3596" s="3"/>
      <c r="D3596" s="3"/>
      <c r="E3596" s="9" t="s">
        <v>277</v>
      </c>
      <c r="F3596" s="9" t="s">
        <v>277</v>
      </c>
      <c r="G3596" s="9" t="s">
        <v>277</v>
      </c>
      <c r="H3596" s="9" t="s">
        <v>277</v>
      </c>
      <c r="I3596" s="9">
        <v>0</v>
      </c>
      <c r="J3596" s="9" t="s">
        <v>277</v>
      </c>
      <c r="K3596" s="9" t="s">
        <v>277</v>
      </c>
      <c r="L3596" s="9" t="s">
        <v>277</v>
      </c>
      <c r="M3596" s="347" t="s">
        <v>278</v>
      </c>
      <c r="P3596" s="65">
        <f t="shared" si="96"/>
        <v>0</v>
      </c>
    </row>
    <row r="3597" spans="1:16" ht="15">
      <c r="A3597" s="238" t="s">
        <v>2665</v>
      </c>
      <c r="B3597" s="61" t="s">
        <v>2524</v>
      </c>
      <c r="C3597" s="3"/>
      <c r="D3597" s="3"/>
      <c r="E3597" s="9" t="s">
        <v>277</v>
      </c>
      <c r="F3597" s="9" t="s">
        <v>277</v>
      </c>
      <c r="G3597" s="9" t="s">
        <v>277</v>
      </c>
      <c r="H3597" s="9" t="s">
        <v>277</v>
      </c>
      <c r="I3597" s="9">
        <v>0</v>
      </c>
      <c r="J3597" s="9" t="s">
        <v>277</v>
      </c>
      <c r="K3597" s="9" t="s">
        <v>277</v>
      </c>
      <c r="L3597" s="9" t="s">
        <v>277</v>
      </c>
      <c r="M3597" s="347" t="s">
        <v>278</v>
      </c>
      <c r="P3597" s="65">
        <f t="shared" si="96"/>
        <v>0</v>
      </c>
    </row>
    <row r="3598" spans="1:16" ht="15">
      <c r="A3598" s="238" t="s">
        <v>2666</v>
      </c>
      <c r="B3598" s="170" t="s">
        <v>1282</v>
      </c>
      <c r="C3598" s="3"/>
      <c r="D3598" s="3"/>
      <c r="E3598" s="9" t="s">
        <v>277</v>
      </c>
      <c r="F3598" s="9" t="s">
        <v>277</v>
      </c>
      <c r="G3598" s="9" t="s">
        <v>277</v>
      </c>
      <c r="H3598" s="9" t="s">
        <v>277</v>
      </c>
      <c r="I3598" s="9">
        <v>0</v>
      </c>
      <c r="J3598" s="9" t="s">
        <v>277</v>
      </c>
      <c r="K3598" s="9" t="s">
        <v>277</v>
      </c>
      <c r="L3598" s="9" t="s">
        <v>277</v>
      </c>
      <c r="M3598" s="9" t="s">
        <v>277</v>
      </c>
      <c r="P3598" s="65">
        <f t="shared" si="96"/>
        <v>0</v>
      </c>
    </row>
    <row r="3602" spans="1:21" ht="25.5">
      <c r="A3602" s="23" t="s">
        <v>198</v>
      </c>
      <c r="L3602" s="67"/>
      <c r="M3602" s="67"/>
    </row>
    <row r="3603" spans="1:21">
      <c r="L3603" s="67"/>
      <c r="M3603" s="67"/>
    </row>
    <row r="3604" spans="1:21" ht="15">
      <c r="A3604" s="38"/>
      <c r="B3604" s="38"/>
      <c r="C3604" s="38"/>
      <c r="D3604" s="38"/>
      <c r="E3604" s="59">
        <v>2016</v>
      </c>
      <c r="F3604" s="59">
        <v>2017</v>
      </c>
      <c r="G3604" s="59">
        <v>2018</v>
      </c>
      <c r="H3604" s="59">
        <v>2019</v>
      </c>
      <c r="I3604" s="59">
        <v>2020</v>
      </c>
      <c r="J3604" s="59">
        <v>2021</v>
      </c>
      <c r="K3604" s="59">
        <v>2022</v>
      </c>
      <c r="L3604" s="59">
        <v>2023</v>
      </c>
      <c r="M3604" s="59">
        <v>2024</v>
      </c>
      <c r="P3604" s="68" t="s">
        <v>40</v>
      </c>
    </row>
    <row r="3605" spans="1:21" ht="15">
      <c r="A3605" s="28" t="s">
        <v>0</v>
      </c>
      <c r="B3605" s="61" t="s">
        <v>33</v>
      </c>
      <c r="E3605" s="175">
        <v>3128.6</v>
      </c>
      <c r="F3605" s="174">
        <v>4632.7</v>
      </c>
      <c r="G3605" s="174">
        <v>3191.5</v>
      </c>
      <c r="H3605" s="179">
        <v>3499.4499999999989</v>
      </c>
      <c r="I3605" s="9">
        <v>1405.399999999996</v>
      </c>
      <c r="J3605" s="9">
        <v>3070.7000000000007</v>
      </c>
      <c r="K3605" s="9">
        <v>2754.3000000000011</v>
      </c>
      <c r="L3605" s="9">
        <v>2308.3000000000011</v>
      </c>
      <c r="M3605" s="90">
        <v>3900.5000000000005</v>
      </c>
      <c r="P3605" s="65">
        <f t="shared" ref="P3605:P3636" si="97">SUM(E3605:M3605)</f>
        <v>27891.449999999997</v>
      </c>
      <c r="R3605" t="s">
        <v>2949</v>
      </c>
      <c r="U3605" t="s">
        <v>363</v>
      </c>
    </row>
    <row r="3606" spans="1:21" ht="15">
      <c r="A3606" s="28" t="s">
        <v>2</v>
      </c>
      <c r="B3606" s="61" t="s">
        <v>21</v>
      </c>
      <c r="E3606" s="179">
        <v>2784.9</v>
      </c>
      <c r="F3606" s="176">
        <v>4680.8</v>
      </c>
      <c r="G3606" s="179">
        <v>2716.4</v>
      </c>
      <c r="H3606" s="9">
        <v>2523.5000000000018</v>
      </c>
      <c r="I3606" s="179">
        <v>1965.8000000000029</v>
      </c>
      <c r="J3606" s="176">
        <v>4063.7000000000062</v>
      </c>
      <c r="K3606" s="179">
        <v>3208.8999999999978</v>
      </c>
      <c r="L3606" s="9">
        <v>2034.5999999999985</v>
      </c>
      <c r="M3606" s="65">
        <v>2969.9</v>
      </c>
      <c r="P3606" s="65">
        <f t="shared" si="97"/>
        <v>26948.500000000011</v>
      </c>
      <c r="R3606" t="s">
        <v>1955</v>
      </c>
      <c r="U3606" t="s">
        <v>2739</v>
      </c>
    </row>
    <row r="3607" spans="1:21" ht="15">
      <c r="A3607" s="28" t="s">
        <v>3</v>
      </c>
      <c r="B3607" s="61" t="s">
        <v>11</v>
      </c>
      <c r="E3607" s="179">
        <v>2361.1999999999998</v>
      </c>
      <c r="F3607" s="179">
        <v>3554.8</v>
      </c>
      <c r="G3607" s="179">
        <v>2715.7</v>
      </c>
      <c r="H3607" s="179">
        <v>3009.0499999999956</v>
      </c>
      <c r="I3607" s="179">
        <v>1961.1000000000004</v>
      </c>
      <c r="J3607" s="9">
        <v>2611.6000000000058</v>
      </c>
      <c r="K3607" s="9">
        <v>2427.8000000000011</v>
      </c>
      <c r="L3607" s="179">
        <v>2706.399999999996</v>
      </c>
      <c r="M3607" s="90">
        <v>3860.4</v>
      </c>
      <c r="P3607" s="65">
        <f t="shared" si="97"/>
        <v>25208.050000000003</v>
      </c>
      <c r="R3607" t="s">
        <v>2950</v>
      </c>
      <c r="U3607" t="s">
        <v>2951</v>
      </c>
    </row>
    <row r="3608" spans="1:21" ht="15">
      <c r="A3608" s="28" t="s">
        <v>5</v>
      </c>
      <c r="B3608" s="61" t="s">
        <v>31</v>
      </c>
      <c r="E3608" s="179">
        <v>2741</v>
      </c>
      <c r="F3608" s="179">
        <v>4043.3</v>
      </c>
      <c r="G3608" s="9">
        <v>2313.1</v>
      </c>
      <c r="H3608" s="176">
        <v>3774.549999999992</v>
      </c>
      <c r="I3608" s="9">
        <v>1175.3000000000011</v>
      </c>
      <c r="J3608" s="179">
        <v>3370.6000000000022</v>
      </c>
      <c r="K3608" s="9">
        <v>1898.5</v>
      </c>
      <c r="L3608" s="9">
        <v>2310.8999999999978</v>
      </c>
      <c r="M3608" s="65">
        <v>2806.8000000000006</v>
      </c>
      <c r="P3608" s="65">
        <f t="shared" si="97"/>
        <v>24434.049999999992</v>
      </c>
      <c r="R3608" t="s">
        <v>1838</v>
      </c>
      <c r="U3608" t="s">
        <v>2739</v>
      </c>
    </row>
    <row r="3609" spans="1:21" ht="15">
      <c r="A3609" s="28" t="s">
        <v>7</v>
      </c>
      <c r="B3609" s="61" t="s">
        <v>25</v>
      </c>
      <c r="E3609" s="9">
        <v>2200.4</v>
      </c>
      <c r="F3609" s="9">
        <v>3475.9</v>
      </c>
      <c r="G3609" s="176">
        <v>3261.2</v>
      </c>
      <c r="H3609" s="9">
        <v>2531.5999999999985</v>
      </c>
      <c r="I3609" s="9">
        <v>985.89999999999782</v>
      </c>
      <c r="J3609" s="9">
        <v>2460.8000000000029</v>
      </c>
      <c r="K3609" s="175">
        <v>3245.3000000000047</v>
      </c>
      <c r="L3609" s="9">
        <v>2535.2999999999975</v>
      </c>
      <c r="M3609" s="65">
        <v>3724.4</v>
      </c>
      <c r="P3609" s="65">
        <f t="shared" si="97"/>
        <v>24420.800000000003</v>
      </c>
      <c r="R3609" t="s">
        <v>370</v>
      </c>
      <c r="U3609" t="s">
        <v>1367</v>
      </c>
    </row>
    <row r="3610" spans="1:21" ht="15">
      <c r="A3610" s="28" t="s">
        <v>8</v>
      </c>
      <c r="B3610" s="61" t="s">
        <v>37</v>
      </c>
      <c r="E3610" s="9">
        <v>1723</v>
      </c>
      <c r="F3610" s="9">
        <v>3335.7</v>
      </c>
      <c r="G3610" s="9">
        <v>2188.8000000000002</v>
      </c>
      <c r="H3610" s="9">
        <v>2463.600000000004</v>
      </c>
      <c r="I3610" s="9">
        <v>890.30000000000109</v>
      </c>
      <c r="J3610" s="174">
        <v>3793.4499999999989</v>
      </c>
      <c r="K3610" s="174">
        <v>3273.1000000000004</v>
      </c>
      <c r="L3610" s="9">
        <v>2375.6999999999989</v>
      </c>
      <c r="M3610" s="65">
        <v>3005.6999999999994</v>
      </c>
      <c r="P3610" s="65">
        <f t="shared" si="97"/>
        <v>23049.350000000002</v>
      </c>
      <c r="R3610" t="s">
        <v>293</v>
      </c>
    </row>
    <row r="3611" spans="1:21" ht="15">
      <c r="A3611" s="28" t="s">
        <v>10</v>
      </c>
      <c r="B3611" s="61" t="s">
        <v>15</v>
      </c>
      <c r="E3611" s="179">
        <v>2789.7</v>
      </c>
      <c r="F3611" s="9">
        <v>2182.9</v>
      </c>
      <c r="G3611" s="9">
        <v>2282.4</v>
      </c>
      <c r="H3611" s="9">
        <v>2671.6499999999969</v>
      </c>
      <c r="I3611" s="9">
        <v>1705.4999999999945</v>
      </c>
      <c r="J3611" s="9">
        <v>3220.2999999999993</v>
      </c>
      <c r="K3611" s="9">
        <v>2982.3000000000029</v>
      </c>
      <c r="L3611" s="9">
        <v>1315.6999999999989</v>
      </c>
      <c r="M3611" s="65">
        <v>3427.1</v>
      </c>
      <c r="P3611" s="65">
        <f t="shared" si="97"/>
        <v>22577.549999999988</v>
      </c>
      <c r="R3611" t="s">
        <v>282</v>
      </c>
    </row>
    <row r="3612" spans="1:21" ht="15">
      <c r="A3612" s="28" t="s">
        <v>12</v>
      </c>
      <c r="B3612" s="61" t="s">
        <v>9</v>
      </c>
      <c r="E3612" s="176">
        <v>3270.2</v>
      </c>
      <c r="F3612" s="179">
        <v>3620</v>
      </c>
      <c r="G3612" s="9">
        <v>2231.1</v>
      </c>
      <c r="H3612" s="179">
        <v>3127</v>
      </c>
      <c r="I3612" s="9">
        <v>373.80000000000109</v>
      </c>
      <c r="J3612" s="9">
        <v>1922.7999999999975</v>
      </c>
      <c r="K3612" s="9">
        <v>1749.0999999999985</v>
      </c>
      <c r="L3612" s="9">
        <v>2328.7000000000007</v>
      </c>
      <c r="M3612" s="65">
        <v>3501.0000000000005</v>
      </c>
      <c r="P3612" s="65">
        <f t="shared" si="97"/>
        <v>22123.699999999997</v>
      </c>
      <c r="R3612" t="s">
        <v>913</v>
      </c>
      <c r="U3612" t="s">
        <v>1367</v>
      </c>
    </row>
    <row r="3613" spans="1:21" ht="15">
      <c r="A3613" s="28" t="s">
        <v>14</v>
      </c>
      <c r="B3613" s="61" t="s">
        <v>17</v>
      </c>
      <c r="E3613" s="9">
        <v>1707</v>
      </c>
      <c r="F3613" s="179">
        <v>4126.3</v>
      </c>
      <c r="G3613" s="179">
        <v>2526.1</v>
      </c>
      <c r="H3613" s="175">
        <v>3670.8999999999978</v>
      </c>
      <c r="I3613" s="9">
        <v>438.89999999999782</v>
      </c>
      <c r="J3613" s="9">
        <v>2658.25</v>
      </c>
      <c r="K3613" s="9">
        <v>1625.9999999999982</v>
      </c>
      <c r="L3613" s="9">
        <v>2482.3000000000011</v>
      </c>
      <c r="M3613" s="65">
        <v>2722.5000000000005</v>
      </c>
      <c r="P3613" s="65">
        <f t="shared" si="97"/>
        <v>21958.249999999993</v>
      </c>
      <c r="R3613" t="s">
        <v>912</v>
      </c>
    </row>
    <row r="3614" spans="1:21" ht="15">
      <c r="A3614" s="28" t="s">
        <v>16</v>
      </c>
      <c r="B3614" s="61" t="s">
        <v>141</v>
      </c>
      <c r="E3614" s="9" t="s">
        <v>277</v>
      </c>
      <c r="F3614" s="9">
        <v>2255.3000000000002</v>
      </c>
      <c r="G3614" s="179">
        <v>2481.3000000000002</v>
      </c>
      <c r="H3614" s="174">
        <v>3672.8500000000004</v>
      </c>
      <c r="I3614" s="9">
        <v>1422.6999999999953</v>
      </c>
      <c r="J3614" s="179">
        <v>3511.3500000000022</v>
      </c>
      <c r="K3614" s="9">
        <v>2359.0000000000018</v>
      </c>
      <c r="L3614" s="9">
        <v>2060.6999999999935</v>
      </c>
      <c r="M3614" s="65">
        <v>3787.1000000000004</v>
      </c>
      <c r="P3614" s="65">
        <f t="shared" si="97"/>
        <v>21550.299999999996</v>
      </c>
      <c r="R3614" t="s">
        <v>1839</v>
      </c>
    </row>
    <row r="3615" spans="1:21" ht="15">
      <c r="A3615" s="28" t="s">
        <v>18</v>
      </c>
      <c r="B3615" s="61" t="s">
        <v>143</v>
      </c>
      <c r="E3615" s="9" t="s">
        <v>277</v>
      </c>
      <c r="F3615" s="175">
        <v>4200.5</v>
      </c>
      <c r="G3615" s="175">
        <v>3037.1</v>
      </c>
      <c r="H3615" s="9">
        <v>2455.4000000000033</v>
      </c>
      <c r="I3615" s="9">
        <v>1191.2999999999975</v>
      </c>
      <c r="J3615" s="9">
        <v>1836.4500000000062</v>
      </c>
      <c r="K3615" s="9">
        <v>2463.3999999999924</v>
      </c>
      <c r="L3615" s="9">
        <v>2183.1999999999989</v>
      </c>
      <c r="M3615" s="65">
        <v>2820.8</v>
      </c>
      <c r="P3615" s="65">
        <f t="shared" si="97"/>
        <v>20188.149999999998</v>
      </c>
      <c r="R3615" t="s">
        <v>356</v>
      </c>
    </row>
    <row r="3616" spans="1:21" ht="15">
      <c r="A3616" s="28" t="s">
        <v>20</v>
      </c>
      <c r="B3616" s="61" t="s">
        <v>153</v>
      </c>
      <c r="E3616" s="9" t="s">
        <v>277</v>
      </c>
      <c r="F3616" s="9" t="s">
        <v>277</v>
      </c>
      <c r="G3616" s="9">
        <v>2210.1999999999998</v>
      </c>
      <c r="H3616" s="179">
        <v>3390.7500000000018</v>
      </c>
      <c r="I3616" s="9">
        <v>1625.7999999999956</v>
      </c>
      <c r="J3616" s="9">
        <v>3206.1499999999942</v>
      </c>
      <c r="K3616" s="9">
        <v>2070.4999999999964</v>
      </c>
      <c r="L3616" s="175">
        <v>3437.600000000004</v>
      </c>
      <c r="M3616" s="90">
        <v>3970.0000000000005</v>
      </c>
      <c r="P3616" s="65">
        <f t="shared" si="97"/>
        <v>19910.999999999993</v>
      </c>
      <c r="R3616" t="s">
        <v>1409</v>
      </c>
    </row>
    <row r="3617" spans="1:21" ht="15">
      <c r="A3617" s="28" t="s">
        <v>22</v>
      </c>
      <c r="B3617" s="61" t="s">
        <v>645</v>
      </c>
      <c r="E3617" s="9" t="s">
        <v>277</v>
      </c>
      <c r="F3617" s="9" t="s">
        <v>277</v>
      </c>
      <c r="G3617" s="9" t="s">
        <v>277</v>
      </c>
      <c r="H3617" s="179">
        <v>3522.0999999999985</v>
      </c>
      <c r="I3617" s="9">
        <v>1702.4000000000051</v>
      </c>
      <c r="J3617" s="9">
        <v>2804.2999999999993</v>
      </c>
      <c r="K3617" s="9">
        <v>3089.3999999999996</v>
      </c>
      <c r="L3617" s="174">
        <v>3714.6999999999989</v>
      </c>
      <c r="M3617" s="112">
        <v>4810.9999999999991</v>
      </c>
      <c r="P3617" s="65">
        <f t="shared" si="97"/>
        <v>19643.900000000001</v>
      </c>
      <c r="R3617" t="s">
        <v>674</v>
      </c>
      <c r="U3617" t="s">
        <v>1367</v>
      </c>
    </row>
    <row r="3618" spans="1:21" ht="15">
      <c r="A3618" s="28" t="s">
        <v>24</v>
      </c>
      <c r="B3618" s="61" t="s">
        <v>142</v>
      </c>
      <c r="E3618" s="9" t="s">
        <v>277</v>
      </c>
      <c r="F3618" s="9">
        <v>2850.7</v>
      </c>
      <c r="G3618" s="9">
        <v>1905.5</v>
      </c>
      <c r="H3618" s="9">
        <v>2631.8499999999985</v>
      </c>
      <c r="I3618" s="9">
        <v>1678.9999999999982</v>
      </c>
      <c r="J3618" s="9">
        <v>2828.4999999999982</v>
      </c>
      <c r="K3618" s="9">
        <v>2251.6000000000004</v>
      </c>
      <c r="L3618" s="9">
        <v>1670.2000000000025</v>
      </c>
      <c r="M3618" s="65">
        <v>3715.5000000000005</v>
      </c>
      <c r="P3618" s="65">
        <f t="shared" si="97"/>
        <v>19532.849999999999</v>
      </c>
    </row>
    <row r="3619" spans="1:21" ht="15">
      <c r="A3619" s="28" t="s">
        <v>26</v>
      </c>
      <c r="B3619" s="61" t="s">
        <v>39</v>
      </c>
      <c r="E3619" s="9">
        <v>2095.1</v>
      </c>
      <c r="F3619" s="9">
        <v>3448.9</v>
      </c>
      <c r="G3619" s="179">
        <v>2846</v>
      </c>
      <c r="H3619" s="179">
        <v>3475.6499999999996</v>
      </c>
      <c r="I3619" s="175">
        <v>2176.7999999999975</v>
      </c>
      <c r="J3619" s="9">
        <v>2791.3999999999996</v>
      </c>
      <c r="K3619" s="9">
        <v>2354.7000000000062</v>
      </c>
      <c r="L3619" s="9" t="s">
        <v>277</v>
      </c>
      <c r="M3619" s="9" t="s">
        <v>277</v>
      </c>
      <c r="P3619" s="65">
        <f t="shared" si="97"/>
        <v>19188.550000000003</v>
      </c>
      <c r="R3619" t="s">
        <v>1415</v>
      </c>
    </row>
    <row r="3620" spans="1:21" ht="15">
      <c r="A3620" s="28" t="s">
        <v>28</v>
      </c>
      <c r="B3620" s="61" t="s">
        <v>23</v>
      </c>
      <c r="E3620" s="9">
        <v>1845.3</v>
      </c>
      <c r="F3620" s="179">
        <v>3803.7</v>
      </c>
      <c r="G3620" s="9">
        <v>1573.6</v>
      </c>
      <c r="H3620" s="9">
        <v>2844.9999999999982</v>
      </c>
      <c r="I3620" s="9">
        <v>1799.6000000000004</v>
      </c>
      <c r="J3620" s="9">
        <v>2446.5000000000036</v>
      </c>
      <c r="K3620" s="9">
        <v>1845.7999999999956</v>
      </c>
      <c r="L3620" s="9">
        <v>1254.3000000000011</v>
      </c>
      <c r="M3620" s="65">
        <v>1367.3</v>
      </c>
      <c r="P3620" s="65">
        <f t="shared" si="97"/>
        <v>18781.099999999999</v>
      </c>
      <c r="R3620" t="s">
        <v>291</v>
      </c>
    </row>
    <row r="3621" spans="1:21" ht="15">
      <c r="A3621" s="28" t="s">
        <v>30</v>
      </c>
      <c r="B3621" s="61" t="s">
        <v>154</v>
      </c>
      <c r="E3621" s="9" t="s">
        <v>277</v>
      </c>
      <c r="F3621" s="9" t="s">
        <v>277</v>
      </c>
      <c r="G3621" s="9">
        <v>1780.9</v>
      </c>
      <c r="H3621" s="9">
        <v>1976.4000000000051</v>
      </c>
      <c r="I3621" s="9">
        <v>1912.9999999999927</v>
      </c>
      <c r="J3621" s="179">
        <v>3635.4499999999971</v>
      </c>
      <c r="K3621" s="9">
        <v>2671.9999999999964</v>
      </c>
      <c r="L3621" s="9">
        <v>2491.6</v>
      </c>
      <c r="M3621" s="65">
        <v>3651.5</v>
      </c>
      <c r="P3621" s="65">
        <f t="shared" si="97"/>
        <v>18120.849999999991</v>
      </c>
      <c r="R3621" t="s">
        <v>282</v>
      </c>
    </row>
    <row r="3622" spans="1:21" ht="15">
      <c r="A3622" s="28" t="s">
        <v>32</v>
      </c>
      <c r="B3622" s="61" t="s">
        <v>27</v>
      </c>
      <c r="E3622" s="174">
        <v>3161.8</v>
      </c>
      <c r="F3622" s="9">
        <v>2983.9</v>
      </c>
      <c r="G3622" s="9">
        <v>1768.4</v>
      </c>
      <c r="H3622" s="9">
        <v>2788.6999999999989</v>
      </c>
      <c r="I3622" s="179">
        <v>2058.2999999999993</v>
      </c>
      <c r="J3622" s="9">
        <v>2426.0999999999985</v>
      </c>
      <c r="K3622" s="9">
        <v>1096.8999999999996</v>
      </c>
      <c r="L3622" s="9">
        <v>1562.7000000000062</v>
      </c>
      <c r="M3622" s="9" t="s">
        <v>277</v>
      </c>
      <c r="P3622" s="65">
        <f t="shared" si="97"/>
        <v>17846.800000000003</v>
      </c>
      <c r="R3622" t="s">
        <v>332</v>
      </c>
    </row>
    <row r="3623" spans="1:21" ht="15">
      <c r="A3623" s="28" t="s">
        <v>34</v>
      </c>
      <c r="B3623" s="61" t="s">
        <v>1</v>
      </c>
      <c r="E3623" s="9">
        <v>2068.9</v>
      </c>
      <c r="F3623" s="9">
        <v>3056.9</v>
      </c>
      <c r="G3623" s="179">
        <v>2425.1</v>
      </c>
      <c r="H3623" s="9">
        <v>2296.2999999999956</v>
      </c>
      <c r="I3623" s="9">
        <v>994.09999999999854</v>
      </c>
      <c r="J3623" s="9">
        <v>1865.3000000000011</v>
      </c>
      <c r="K3623" s="9">
        <v>1183.5999999999967</v>
      </c>
      <c r="L3623" s="9">
        <v>1649.2000000000025</v>
      </c>
      <c r="M3623" s="65">
        <v>1705.7</v>
      </c>
      <c r="P3623" s="65">
        <f t="shared" si="97"/>
        <v>17245.099999999995</v>
      </c>
      <c r="R3623" t="s">
        <v>292</v>
      </c>
    </row>
    <row r="3624" spans="1:21" ht="15">
      <c r="A3624" s="28" t="s">
        <v>36</v>
      </c>
      <c r="B3624" s="61" t="s">
        <v>161</v>
      </c>
      <c r="E3624" s="9" t="s">
        <v>277</v>
      </c>
      <c r="F3624" s="9" t="s">
        <v>277</v>
      </c>
      <c r="G3624" s="9">
        <v>2099.6</v>
      </c>
      <c r="H3624" s="9">
        <v>2368.2000000000025</v>
      </c>
      <c r="I3624" s="9">
        <v>1108.7999999999975</v>
      </c>
      <c r="J3624" s="9">
        <v>2405</v>
      </c>
      <c r="K3624" s="179">
        <v>3193.2000000000025</v>
      </c>
      <c r="L3624" s="9">
        <v>1877.0000000000055</v>
      </c>
      <c r="M3624" s="65">
        <v>3165.1</v>
      </c>
      <c r="P3624" s="65">
        <f t="shared" si="97"/>
        <v>16216.900000000009</v>
      </c>
      <c r="R3624" t="s">
        <v>296</v>
      </c>
    </row>
    <row r="3625" spans="1:21" ht="15">
      <c r="A3625" s="28" t="s">
        <v>38</v>
      </c>
      <c r="B3625" s="28" t="s">
        <v>600</v>
      </c>
      <c r="E3625" s="9" t="s">
        <v>277</v>
      </c>
      <c r="F3625" s="9" t="s">
        <v>277</v>
      </c>
      <c r="G3625" s="9" t="s">
        <v>277</v>
      </c>
      <c r="H3625" s="9">
        <v>1733.1000000000058</v>
      </c>
      <c r="I3625" s="9">
        <v>1662.0000000000055</v>
      </c>
      <c r="J3625" s="9">
        <v>2455.2499999999982</v>
      </c>
      <c r="K3625" s="9">
        <v>2947.5999999999985</v>
      </c>
      <c r="L3625" s="179">
        <v>2995.5500000000047</v>
      </c>
      <c r="M3625" s="65">
        <v>3763.7999999999993</v>
      </c>
      <c r="P3625" s="65">
        <f t="shared" si="97"/>
        <v>15557.300000000012</v>
      </c>
      <c r="R3625" t="s">
        <v>296</v>
      </c>
    </row>
    <row r="3626" spans="1:21" ht="15">
      <c r="A3626" s="28" t="s">
        <v>145</v>
      </c>
      <c r="B3626" s="61" t="s">
        <v>13</v>
      </c>
      <c r="E3626" s="179">
        <v>2300.3000000000002</v>
      </c>
      <c r="F3626" s="9">
        <v>2159.1999999999998</v>
      </c>
      <c r="G3626" s="9">
        <v>2222.1999999999998</v>
      </c>
      <c r="H3626" s="9">
        <v>1811.9999999999945</v>
      </c>
      <c r="I3626" s="9">
        <v>1359.9000000000033</v>
      </c>
      <c r="J3626" s="9">
        <v>1106.899999999996</v>
      </c>
      <c r="K3626" s="9">
        <v>2231.4999999999964</v>
      </c>
      <c r="L3626" s="9">
        <v>1771.5000000000036</v>
      </c>
      <c r="M3626" s="9" t="s">
        <v>277</v>
      </c>
      <c r="P3626" s="65">
        <f t="shared" si="97"/>
        <v>14963.499999999993</v>
      </c>
      <c r="R3626" t="s">
        <v>292</v>
      </c>
    </row>
    <row r="3627" spans="1:21" ht="15">
      <c r="A3627" s="28" t="s">
        <v>146</v>
      </c>
      <c r="B3627" s="61" t="s">
        <v>615</v>
      </c>
      <c r="E3627" s="9" t="s">
        <v>277</v>
      </c>
      <c r="F3627" s="9" t="s">
        <v>277</v>
      </c>
      <c r="G3627" s="9" t="s">
        <v>277</v>
      </c>
      <c r="H3627" s="9">
        <v>2595.7999999999993</v>
      </c>
      <c r="I3627" s="9">
        <v>1126.3999999999996</v>
      </c>
      <c r="J3627" s="9">
        <v>3202.0500000000011</v>
      </c>
      <c r="K3627" s="9">
        <v>2894.4999999999982</v>
      </c>
      <c r="L3627" s="9">
        <v>2126.7999999999993</v>
      </c>
      <c r="M3627" s="65">
        <v>2984.6000000000004</v>
      </c>
      <c r="P3627" s="65">
        <f t="shared" si="97"/>
        <v>14930.149999999998</v>
      </c>
    </row>
    <row r="3628" spans="1:21" ht="15">
      <c r="A3628" s="28" t="s">
        <v>147</v>
      </c>
      <c r="B3628" s="61" t="s">
        <v>616</v>
      </c>
      <c r="E3628" s="9" t="s">
        <v>277</v>
      </c>
      <c r="F3628" s="9" t="s">
        <v>277</v>
      </c>
      <c r="G3628" s="9" t="s">
        <v>277</v>
      </c>
      <c r="H3628" s="9">
        <v>1971.3000000000029</v>
      </c>
      <c r="I3628" s="9">
        <v>1932.0000000000036</v>
      </c>
      <c r="J3628" s="9">
        <v>3156.0999999999985</v>
      </c>
      <c r="K3628" s="9">
        <v>2156.600000000004</v>
      </c>
      <c r="L3628" s="9">
        <v>2570.4999999999982</v>
      </c>
      <c r="M3628" s="65">
        <v>3089.0000000000005</v>
      </c>
      <c r="P3628" s="65">
        <f t="shared" si="97"/>
        <v>14875.500000000007</v>
      </c>
    </row>
    <row r="3629" spans="1:21" ht="15">
      <c r="A3629" s="28" t="s">
        <v>150</v>
      </c>
      <c r="B3629" s="61" t="s">
        <v>665</v>
      </c>
      <c r="E3629" s="9" t="s">
        <v>277</v>
      </c>
      <c r="F3629" s="9" t="s">
        <v>277</v>
      </c>
      <c r="G3629" s="9" t="s">
        <v>277</v>
      </c>
      <c r="H3629" s="9">
        <v>2436.0999999999985</v>
      </c>
      <c r="I3629" s="9">
        <v>875.40000000000327</v>
      </c>
      <c r="J3629" s="179">
        <v>3284.5999999999985</v>
      </c>
      <c r="K3629" s="9">
        <v>2692.6000000000004</v>
      </c>
      <c r="L3629" s="9">
        <v>2190.0000000000055</v>
      </c>
      <c r="M3629" s="65">
        <v>3383.4</v>
      </c>
      <c r="P3629" s="65">
        <f t="shared" si="97"/>
        <v>14862.100000000006</v>
      </c>
      <c r="R3629" t="s">
        <v>292</v>
      </c>
    </row>
    <row r="3630" spans="1:21" ht="15">
      <c r="A3630" s="28" t="s">
        <v>156</v>
      </c>
      <c r="B3630" s="61" t="s">
        <v>649</v>
      </c>
      <c r="E3630" s="9" t="s">
        <v>277</v>
      </c>
      <c r="F3630" s="9" t="s">
        <v>277</v>
      </c>
      <c r="G3630" s="9" t="s">
        <v>277</v>
      </c>
      <c r="H3630" s="9">
        <v>2214.6999999999953</v>
      </c>
      <c r="I3630" s="9">
        <v>1393.0000000000018</v>
      </c>
      <c r="J3630" s="179">
        <v>3333.4000000000015</v>
      </c>
      <c r="K3630" s="9">
        <v>3046.2500000000073</v>
      </c>
      <c r="L3630" s="9">
        <v>1705.9999999999964</v>
      </c>
      <c r="M3630" s="65">
        <v>2852.2000000000007</v>
      </c>
      <c r="P3630" s="65">
        <f t="shared" si="97"/>
        <v>14545.550000000003</v>
      </c>
      <c r="R3630" t="s">
        <v>287</v>
      </c>
    </row>
    <row r="3631" spans="1:21" ht="15">
      <c r="A3631" s="28" t="s">
        <v>158</v>
      </c>
      <c r="B3631" s="61" t="s">
        <v>6</v>
      </c>
      <c r="E3631" s="9">
        <v>2155.1</v>
      </c>
      <c r="F3631" s="179">
        <v>3844.1</v>
      </c>
      <c r="G3631" s="9">
        <v>2400.8000000000002</v>
      </c>
      <c r="H3631" s="9">
        <v>2078.2499999999964</v>
      </c>
      <c r="I3631" s="9">
        <v>787.40000000000146</v>
      </c>
      <c r="J3631" s="9">
        <v>2795.8999999999996</v>
      </c>
      <c r="K3631" s="9" t="s">
        <v>277</v>
      </c>
      <c r="L3631" s="9" t="s">
        <v>277</v>
      </c>
      <c r="M3631" s="9" t="s">
        <v>277</v>
      </c>
      <c r="P3631" s="65">
        <f t="shared" si="97"/>
        <v>14061.549999999997</v>
      </c>
      <c r="R3631" t="s">
        <v>296</v>
      </c>
    </row>
    <row r="3632" spans="1:21" ht="15">
      <c r="A3632" s="28" t="s">
        <v>159</v>
      </c>
      <c r="B3632" s="61" t="s">
        <v>637</v>
      </c>
      <c r="E3632" s="9" t="s">
        <v>277</v>
      </c>
      <c r="F3632" s="9" t="s">
        <v>277</v>
      </c>
      <c r="G3632" s="9" t="s">
        <v>277</v>
      </c>
      <c r="H3632" s="9">
        <v>2774.0999999999985</v>
      </c>
      <c r="I3632" s="9">
        <v>1190.2000000000007</v>
      </c>
      <c r="J3632" s="9">
        <v>2125.6999999999971</v>
      </c>
      <c r="K3632" s="179">
        <v>3166.7000000000016</v>
      </c>
      <c r="L3632" s="9">
        <v>2126.6000000000022</v>
      </c>
      <c r="M3632" s="65">
        <v>2612.400000000001</v>
      </c>
      <c r="P3632" s="65">
        <f t="shared" si="97"/>
        <v>13995.7</v>
      </c>
      <c r="R3632" t="s">
        <v>286</v>
      </c>
    </row>
    <row r="3633" spans="1:21" ht="15">
      <c r="A3633" s="28" t="s">
        <v>160</v>
      </c>
      <c r="B3633" s="61" t="s">
        <v>19</v>
      </c>
      <c r="E3633" s="9">
        <v>2144.4</v>
      </c>
      <c r="F3633" s="9">
        <v>3293.4</v>
      </c>
      <c r="G3633" s="9">
        <v>1736.9</v>
      </c>
      <c r="H3633" s="9">
        <v>2386.3999999999996</v>
      </c>
      <c r="I3633" s="176">
        <v>2558.2000000000007</v>
      </c>
      <c r="J3633" s="9">
        <v>1677.6999999999989</v>
      </c>
      <c r="K3633" s="9" t="s">
        <v>277</v>
      </c>
      <c r="L3633" s="9" t="s">
        <v>277</v>
      </c>
      <c r="M3633" s="9" t="s">
        <v>277</v>
      </c>
      <c r="P3633" s="65">
        <f t="shared" si="97"/>
        <v>13797</v>
      </c>
      <c r="R3633" t="s">
        <v>280</v>
      </c>
      <c r="U3633" t="s">
        <v>1367</v>
      </c>
    </row>
    <row r="3634" spans="1:21" ht="15">
      <c r="A3634" s="28" t="s">
        <v>162</v>
      </c>
      <c r="B3634" s="61" t="s">
        <v>152</v>
      </c>
      <c r="E3634" s="9" t="s">
        <v>277</v>
      </c>
      <c r="F3634" s="9" t="s">
        <v>277</v>
      </c>
      <c r="G3634" s="9">
        <v>2291.6</v>
      </c>
      <c r="H3634" s="9">
        <v>2488.7000000000025</v>
      </c>
      <c r="I3634" s="9">
        <v>750.600000000004</v>
      </c>
      <c r="J3634" s="9">
        <v>2925.6000000000004</v>
      </c>
      <c r="K3634" s="9">
        <v>1332.9000000000015</v>
      </c>
      <c r="L3634" s="9">
        <v>1886.1999999999989</v>
      </c>
      <c r="M3634" s="65">
        <v>1927.6</v>
      </c>
      <c r="P3634" s="65">
        <f t="shared" si="97"/>
        <v>13603.200000000008</v>
      </c>
    </row>
    <row r="3635" spans="1:21" ht="15">
      <c r="A3635" s="28" t="s">
        <v>273</v>
      </c>
      <c r="B3635" s="61" t="s">
        <v>644</v>
      </c>
      <c r="E3635" s="9" t="s">
        <v>277</v>
      </c>
      <c r="F3635" s="9" t="s">
        <v>277</v>
      </c>
      <c r="G3635" s="9" t="s">
        <v>277</v>
      </c>
      <c r="H3635" s="9">
        <v>2320.4000000000033</v>
      </c>
      <c r="I3635" s="9">
        <v>1711.1999999999971</v>
      </c>
      <c r="J3635" s="9">
        <v>2348.8999999999996</v>
      </c>
      <c r="K3635" s="9">
        <v>1918.4999999999945</v>
      </c>
      <c r="L3635" s="9">
        <v>2487.6999999999989</v>
      </c>
      <c r="M3635" s="65">
        <v>2801</v>
      </c>
      <c r="P3635" s="65">
        <f t="shared" si="97"/>
        <v>13587.699999999993</v>
      </c>
    </row>
    <row r="3636" spans="1:21" ht="15">
      <c r="A3636" s="28" t="s">
        <v>274</v>
      </c>
      <c r="B3636" s="170" t="s">
        <v>1272</v>
      </c>
      <c r="C3636" s="3"/>
      <c r="D3636" s="3"/>
      <c r="E3636" s="9" t="s">
        <v>277</v>
      </c>
      <c r="F3636" s="9" t="s">
        <v>277</v>
      </c>
      <c r="G3636" s="9" t="s">
        <v>277</v>
      </c>
      <c r="H3636" s="9" t="s">
        <v>277</v>
      </c>
      <c r="I3636" s="179">
        <v>1934.600000000004</v>
      </c>
      <c r="J3636" s="9">
        <v>2607.4999999999982</v>
      </c>
      <c r="K3636" s="9">
        <v>2496.6000000000022</v>
      </c>
      <c r="L3636" s="179">
        <v>2660.0999999999949</v>
      </c>
      <c r="M3636" s="65">
        <v>3593.3000000000006</v>
      </c>
      <c r="P3636" s="65">
        <f t="shared" si="97"/>
        <v>13292.1</v>
      </c>
      <c r="R3636" t="s">
        <v>321</v>
      </c>
    </row>
    <row r="3637" spans="1:21" ht="15">
      <c r="A3637" s="28" t="s">
        <v>275</v>
      </c>
      <c r="B3637" s="61" t="s">
        <v>620</v>
      </c>
      <c r="E3637" s="9" t="s">
        <v>277</v>
      </c>
      <c r="F3637" s="9" t="s">
        <v>277</v>
      </c>
      <c r="G3637" s="9" t="s">
        <v>277</v>
      </c>
      <c r="H3637" s="9">
        <v>2153.0999999999967</v>
      </c>
      <c r="I3637" s="9">
        <v>647.00000000000182</v>
      </c>
      <c r="J3637" s="9">
        <v>2761.600000000004</v>
      </c>
      <c r="K3637" s="9">
        <v>2824.3999999999978</v>
      </c>
      <c r="L3637" s="9">
        <v>1777.6999999999989</v>
      </c>
      <c r="M3637" s="65">
        <v>2893.5499999999997</v>
      </c>
      <c r="P3637" s="65">
        <f t="shared" ref="P3637:P3668" si="98">SUM(E3637:M3637)</f>
        <v>13057.349999999999</v>
      </c>
    </row>
    <row r="3638" spans="1:21" ht="15">
      <c r="A3638" s="28" t="s">
        <v>276</v>
      </c>
      <c r="B3638" s="61" t="s">
        <v>631</v>
      </c>
      <c r="E3638" s="9" t="s">
        <v>277</v>
      </c>
      <c r="F3638" s="9" t="s">
        <v>277</v>
      </c>
      <c r="G3638" s="9" t="s">
        <v>277</v>
      </c>
      <c r="H3638" s="9">
        <v>2722.2999999999984</v>
      </c>
      <c r="I3638" s="9">
        <v>1743.5000000000018</v>
      </c>
      <c r="J3638" s="9">
        <v>2851</v>
      </c>
      <c r="K3638" s="9">
        <v>1748.1000000000022</v>
      </c>
      <c r="L3638" s="9">
        <v>1187.4000000000051</v>
      </c>
      <c r="M3638" s="65">
        <v>2571.5</v>
      </c>
      <c r="P3638" s="65">
        <f t="shared" si="98"/>
        <v>12823.800000000007</v>
      </c>
    </row>
    <row r="3639" spans="1:21" ht="15">
      <c r="A3639" s="28" t="s">
        <v>602</v>
      </c>
      <c r="B3639" s="61" t="s">
        <v>613</v>
      </c>
      <c r="E3639" s="9" t="s">
        <v>277</v>
      </c>
      <c r="F3639" s="9" t="s">
        <v>277</v>
      </c>
      <c r="G3639" s="9" t="s">
        <v>277</v>
      </c>
      <c r="H3639" s="9">
        <v>2794.4000000000087</v>
      </c>
      <c r="I3639" s="9">
        <v>414.29999999999563</v>
      </c>
      <c r="J3639" s="9">
        <v>1392</v>
      </c>
      <c r="K3639" s="179">
        <v>3093.7999999999993</v>
      </c>
      <c r="L3639" s="9">
        <v>1836.5999999999985</v>
      </c>
      <c r="M3639" s="65">
        <v>3285.9999999999995</v>
      </c>
      <c r="P3639" s="65">
        <f t="shared" si="98"/>
        <v>12817.100000000002</v>
      </c>
      <c r="R3639" t="s">
        <v>292</v>
      </c>
      <c r="U3639" t="s">
        <v>2297</v>
      </c>
    </row>
    <row r="3640" spans="1:21" ht="15">
      <c r="A3640" s="28" t="s">
        <v>603</v>
      </c>
      <c r="B3640" s="181" t="s">
        <v>1286</v>
      </c>
      <c r="C3640" s="3"/>
      <c r="D3640" s="3"/>
      <c r="E3640" s="9" t="s">
        <v>277</v>
      </c>
      <c r="F3640" s="9" t="s">
        <v>277</v>
      </c>
      <c r="G3640" s="9" t="s">
        <v>277</v>
      </c>
      <c r="H3640" s="9" t="s">
        <v>277</v>
      </c>
      <c r="I3640" s="9">
        <v>1144.8999999999996</v>
      </c>
      <c r="J3640" s="9">
        <v>2427.8000000000011</v>
      </c>
      <c r="K3640" s="9">
        <v>2392.5</v>
      </c>
      <c r="L3640" s="179">
        <v>3232.6000000000022</v>
      </c>
      <c r="M3640" s="65">
        <v>3538.9000000000005</v>
      </c>
      <c r="P3640" s="65">
        <f t="shared" si="98"/>
        <v>12736.700000000004</v>
      </c>
      <c r="R3640" t="s">
        <v>282</v>
      </c>
    </row>
    <row r="3641" spans="1:21" ht="15">
      <c r="A3641" s="28" t="s">
        <v>604</v>
      </c>
      <c r="B3641" s="226" t="s">
        <v>1587</v>
      </c>
      <c r="C3641" s="3"/>
      <c r="D3641" s="3"/>
      <c r="E3641" s="9" t="s">
        <v>277</v>
      </c>
      <c r="F3641" s="9" t="s">
        <v>277</v>
      </c>
      <c r="G3641" s="9" t="s">
        <v>277</v>
      </c>
      <c r="H3641" s="9" t="s">
        <v>277</v>
      </c>
      <c r="I3641" s="9" t="s">
        <v>277</v>
      </c>
      <c r="J3641" s="179">
        <v>3506.1999999999989</v>
      </c>
      <c r="K3641" s="9">
        <v>2941.7000000000025</v>
      </c>
      <c r="L3641" s="9">
        <v>1530.5</v>
      </c>
      <c r="M3641" s="113">
        <v>4535.0999999999985</v>
      </c>
      <c r="P3641" s="65">
        <f t="shared" si="98"/>
        <v>12513.5</v>
      </c>
      <c r="R3641" t="s">
        <v>309</v>
      </c>
    </row>
    <row r="3642" spans="1:21" ht="15">
      <c r="A3642" s="28" t="s">
        <v>606</v>
      </c>
      <c r="B3642" s="226" t="s">
        <v>1581</v>
      </c>
      <c r="C3642" s="3"/>
      <c r="D3642" s="3"/>
      <c r="E3642" s="9" t="s">
        <v>277</v>
      </c>
      <c r="F3642" s="9" t="s">
        <v>277</v>
      </c>
      <c r="G3642" s="9" t="s">
        <v>277</v>
      </c>
      <c r="H3642" s="9" t="s">
        <v>277</v>
      </c>
      <c r="I3642" s="9" t="s">
        <v>277</v>
      </c>
      <c r="J3642" s="175">
        <v>3792.9999999999982</v>
      </c>
      <c r="K3642" s="9">
        <v>2403.1999999999989</v>
      </c>
      <c r="L3642" s="9">
        <v>2576.2000000000007</v>
      </c>
      <c r="M3642" s="65">
        <v>3740.7</v>
      </c>
      <c r="P3642" s="65">
        <f t="shared" si="98"/>
        <v>12513.099999999999</v>
      </c>
      <c r="R3642" t="s">
        <v>281</v>
      </c>
    </row>
    <row r="3643" spans="1:21" ht="15">
      <c r="A3643" s="28" t="s">
        <v>612</v>
      </c>
      <c r="B3643" s="170" t="s">
        <v>1277</v>
      </c>
      <c r="C3643" s="3"/>
      <c r="D3643" s="3"/>
      <c r="E3643" s="9" t="s">
        <v>277</v>
      </c>
      <c r="F3643" s="9" t="s">
        <v>277</v>
      </c>
      <c r="G3643" s="9" t="s">
        <v>277</v>
      </c>
      <c r="H3643" s="9" t="s">
        <v>277</v>
      </c>
      <c r="I3643" s="179">
        <v>1936.2999999999975</v>
      </c>
      <c r="J3643" s="9">
        <v>3066.2000000000007</v>
      </c>
      <c r="K3643" s="9">
        <v>1569.600000000004</v>
      </c>
      <c r="L3643" s="9">
        <v>2312.6000000000095</v>
      </c>
      <c r="M3643" s="65">
        <v>3589.9</v>
      </c>
      <c r="P3643" s="65">
        <f t="shared" si="98"/>
        <v>12474.600000000011</v>
      </c>
      <c r="R3643" t="s">
        <v>287</v>
      </c>
    </row>
    <row r="3644" spans="1:21" ht="15">
      <c r="A3644" s="28" t="s">
        <v>614</v>
      </c>
      <c r="B3644" s="170" t="s">
        <v>1279</v>
      </c>
      <c r="C3644" s="3"/>
      <c r="D3644" s="3"/>
      <c r="E3644" s="9" t="s">
        <v>277</v>
      </c>
      <c r="F3644" s="9" t="s">
        <v>277</v>
      </c>
      <c r="G3644" s="9" t="s">
        <v>277</v>
      </c>
      <c r="H3644" s="9" t="s">
        <v>277</v>
      </c>
      <c r="I3644" s="179">
        <v>2156.2000000000007</v>
      </c>
      <c r="J3644" s="9">
        <v>2476.6499999999996</v>
      </c>
      <c r="K3644" s="9">
        <v>2382.100000000004</v>
      </c>
      <c r="L3644" s="9">
        <v>2341.6000000000022</v>
      </c>
      <c r="M3644" s="65">
        <v>3018.3</v>
      </c>
      <c r="P3644" s="65">
        <f t="shared" si="98"/>
        <v>12374.850000000006</v>
      </c>
      <c r="R3644" t="s">
        <v>282</v>
      </c>
    </row>
    <row r="3645" spans="1:21" ht="15">
      <c r="A3645" s="28" t="s">
        <v>617</v>
      </c>
      <c r="B3645" s="61" t="s">
        <v>35</v>
      </c>
      <c r="E3645" s="179">
        <v>2634.9</v>
      </c>
      <c r="F3645" s="179">
        <v>3488.9</v>
      </c>
      <c r="G3645" s="9">
        <v>1874.7</v>
      </c>
      <c r="H3645" s="9">
        <v>2279.4999999999982</v>
      </c>
      <c r="I3645" s="9">
        <v>1413.4000000000033</v>
      </c>
      <c r="J3645" s="9" t="s">
        <v>277</v>
      </c>
      <c r="K3645" s="9" t="s">
        <v>277</v>
      </c>
      <c r="L3645" s="9" t="s">
        <v>277</v>
      </c>
      <c r="M3645" s="9" t="s">
        <v>277</v>
      </c>
      <c r="P3645" s="65">
        <f t="shared" si="98"/>
        <v>11691.400000000001</v>
      </c>
      <c r="R3645" t="s">
        <v>333</v>
      </c>
    </row>
    <row r="3646" spans="1:21" ht="15">
      <c r="A3646" s="28" t="s">
        <v>618</v>
      </c>
      <c r="B3646" s="226" t="s">
        <v>1575</v>
      </c>
      <c r="C3646" s="3"/>
      <c r="D3646" s="3"/>
      <c r="E3646" s="9" t="s">
        <v>277</v>
      </c>
      <c r="F3646" s="9" t="s">
        <v>277</v>
      </c>
      <c r="G3646" s="9" t="s">
        <v>277</v>
      </c>
      <c r="H3646" s="9" t="s">
        <v>277</v>
      </c>
      <c r="I3646" s="9" t="s">
        <v>277</v>
      </c>
      <c r="J3646" s="9">
        <v>3077.2500000000018</v>
      </c>
      <c r="K3646" s="179">
        <v>3107.399999999996</v>
      </c>
      <c r="L3646" s="9">
        <v>2094.7999999999956</v>
      </c>
      <c r="M3646" s="65">
        <v>3260.7000000000007</v>
      </c>
      <c r="P3646" s="65">
        <f t="shared" si="98"/>
        <v>11540.149999999994</v>
      </c>
      <c r="R3646" t="s">
        <v>287</v>
      </c>
    </row>
    <row r="3647" spans="1:21" ht="15">
      <c r="A3647" s="28" t="s">
        <v>621</v>
      </c>
      <c r="B3647" s="226" t="s">
        <v>1579</v>
      </c>
      <c r="C3647" s="3"/>
      <c r="D3647" s="3"/>
      <c r="E3647" s="9" t="s">
        <v>277</v>
      </c>
      <c r="F3647" s="9" t="s">
        <v>277</v>
      </c>
      <c r="G3647" s="9" t="s">
        <v>277</v>
      </c>
      <c r="H3647" s="9" t="s">
        <v>277</v>
      </c>
      <c r="I3647" s="9" t="s">
        <v>277</v>
      </c>
      <c r="J3647" s="9">
        <v>3281.8000000000011</v>
      </c>
      <c r="K3647" s="9">
        <v>2432.1999999999935</v>
      </c>
      <c r="L3647" s="9">
        <v>2220.7999999999993</v>
      </c>
      <c r="M3647" s="65">
        <v>3572.9999999999995</v>
      </c>
      <c r="P3647" s="65">
        <f t="shared" si="98"/>
        <v>11507.799999999994</v>
      </c>
    </row>
    <row r="3648" spans="1:21" ht="15">
      <c r="A3648" s="28" t="s">
        <v>623</v>
      </c>
      <c r="B3648" s="170" t="s">
        <v>1283</v>
      </c>
      <c r="C3648" s="3"/>
      <c r="D3648" s="3"/>
      <c r="E3648" s="9" t="s">
        <v>277</v>
      </c>
      <c r="F3648" s="9" t="s">
        <v>277</v>
      </c>
      <c r="G3648" s="9" t="s">
        <v>277</v>
      </c>
      <c r="H3648" s="9" t="s">
        <v>277</v>
      </c>
      <c r="I3648" s="9">
        <v>1576.600000000004</v>
      </c>
      <c r="J3648" s="9">
        <v>2980.3000000000029</v>
      </c>
      <c r="K3648" s="9">
        <v>1509.6999999999971</v>
      </c>
      <c r="L3648" s="9">
        <v>1746.3000000000065</v>
      </c>
      <c r="M3648" s="65">
        <v>3652.1000000000004</v>
      </c>
      <c r="P3648" s="65">
        <f t="shared" si="98"/>
        <v>11465.000000000011</v>
      </c>
    </row>
    <row r="3649" spans="1:21" ht="15">
      <c r="A3649" s="28" t="s">
        <v>628</v>
      </c>
      <c r="B3649" s="61" t="s">
        <v>629</v>
      </c>
      <c r="E3649" s="9" t="s">
        <v>277</v>
      </c>
      <c r="F3649" s="9" t="s">
        <v>277</v>
      </c>
      <c r="G3649" s="9" t="s">
        <v>277</v>
      </c>
      <c r="H3649" s="9">
        <v>1784.7500000000018</v>
      </c>
      <c r="I3649" s="9">
        <v>490.90000000000327</v>
      </c>
      <c r="J3649" s="9">
        <v>3058.7999999999993</v>
      </c>
      <c r="K3649" s="9">
        <v>2725.8000000000011</v>
      </c>
      <c r="L3649" s="9">
        <v>475.19999999999709</v>
      </c>
      <c r="M3649" s="65">
        <v>2818.1000000000008</v>
      </c>
      <c r="P3649" s="65">
        <f t="shared" si="98"/>
        <v>11353.550000000003</v>
      </c>
    </row>
    <row r="3650" spans="1:21" ht="15">
      <c r="A3650" s="28" t="s">
        <v>632</v>
      </c>
      <c r="B3650" s="61" t="s">
        <v>630</v>
      </c>
      <c r="E3650" s="9" t="s">
        <v>277</v>
      </c>
      <c r="F3650" s="9" t="s">
        <v>277</v>
      </c>
      <c r="G3650" s="9" t="s">
        <v>277</v>
      </c>
      <c r="H3650" s="9">
        <v>1745.7999999999975</v>
      </c>
      <c r="I3650" s="174">
        <v>2219.1999999999935</v>
      </c>
      <c r="J3650" s="9">
        <v>2954.5499999999938</v>
      </c>
      <c r="K3650" s="9">
        <v>615.09999999999854</v>
      </c>
      <c r="L3650" s="9">
        <v>1199.7000000000025</v>
      </c>
      <c r="M3650" s="65">
        <v>2218.0000000000005</v>
      </c>
      <c r="P3650" s="65">
        <f t="shared" si="98"/>
        <v>10952.349999999986</v>
      </c>
      <c r="R3650" t="s">
        <v>299</v>
      </c>
    </row>
    <row r="3651" spans="1:21" ht="15">
      <c r="A3651" s="28" t="s">
        <v>633</v>
      </c>
      <c r="B3651" s="28" t="s">
        <v>596</v>
      </c>
      <c r="E3651" s="9" t="s">
        <v>277</v>
      </c>
      <c r="F3651" s="9" t="s">
        <v>277</v>
      </c>
      <c r="G3651" s="9" t="s">
        <v>277</v>
      </c>
      <c r="H3651" s="9">
        <v>2643.0000000000036</v>
      </c>
      <c r="I3651" s="9">
        <v>942.19999999999891</v>
      </c>
      <c r="J3651" s="9">
        <v>1842.4999999999973</v>
      </c>
      <c r="K3651" s="9">
        <v>1803.699999999998</v>
      </c>
      <c r="L3651" s="9">
        <v>1287.4000000000015</v>
      </c>
      <c r="M3651" s="65">
        <v>2318.0000000000005</v>
      </c>
      <c r="P3651" s="65">
        <f t="shared" si="98"/>
        <v>10836.8</v>
      </c>
    </row>
    <row r="3652" spans="1:21" ht="15">
      <c r="A3652" s="28" t="s">
        <v>634</v>
      </c>
      <c r="B3652" s="61" t="s">
        <v>654</v>
      </c>
      <c r="E3652" s="9" t="s">
        <v>277</v>
      </c>
      <c r="F3652" s="9" t="s">
        <v>277</v>
      </c>
      <c r="G3652" s="9" t="s">
        <v>277</v>
      </c>
      <c r="H3652" s="9">
        <v>1344.5500000000047</v>
      </c>
      <c r="I3652" s="9">
        <v>1247.2000000000007</v>
      </c>
      <c r="J3652" s="9">
        <v>2439.8000000000011</v>
      </c>
      <c r="K3652" s="9">
        <v>1360.7999999999956</v>
      </c>
      <c r="L3652" s="9">
        <v>2225.7000000000007</v>
      </c>
      <c r="M3652" s="65">
        <v>2139</v>
      </c>
      <c r="P3652" s="65">
        <f t="shared" si="98"/>
        <v>10757.050000000003</v>
      </c>
    </row>
    <row r="3653" spans="1:21" ht="15">
      <c r="A3653" s="28" t="s">
        <v>639</v>
      </c>
      <c r="B3653" s="61" t="s">
        <v>661</v>
      </c>
      <c r="E3653" s="9" t="s">
        <v>277</v>
      </c>
      <c r="F3653" s="9" t="s">
        <v>277</v>
      </c>
      <c r="G3653" s="9" t="s">
        <v>277</v>
      </c>
      <c r="H3653" s="9">
        <v>1178.2000000000007</v>
      </c>
      <c r="I3653" s="9">
        <v>1697.0999999999967</v>
      </c>
      <c r="J3653" s="9">
        <v>3150.8999999999996</v>
      </c>
      <c r="K3653" s="9">
        <v>1531.2999999999975</v>
      </c>
      <c r="L3653" s="9">
        <v>686.70000000000073</v>
      </c>
      <c r="M3653" s="65">
        <v>2500.8000000000006</v>
      </c>
      <c r="P3653" s="65">
        <f t="shared" si="98"/>
        <v>10744.999999999996</v>
      </c>
    </row>
    <row r="3654" spans="1:21" ht="15">
      <c r="A3654" s="28" t="s">
        <v>647</v>
      </c>
      <c r="B3654" s="170" t="s">
        <v>1281</v>
      </c>
      <c r="C3654" s="3"/>
      <c r="D3654" s="3"/>
      <c r="E3654" s="9" t="s">
        <v>277</v>
      </c>
      <c r="F3654" s="9" t="s">
        <v>277</v>
      </c>
      <c r="G3654" s="9" t="s">
        <v>277</v>
      </c>
      <c r="H3654" s="9" t="s">
        <v>277</v>
      </c>
      <c r="I3654" s="9">
        <v>1547.2000000000025</v>
      </c>
      <c r="J3654" s="9">
        <v>2246.4999999999982</v>
      </c>
      <c r="K3654" s="9">
        <v>2548.5999999999985</v>
      </c>
      <c r="L3654" s="9">
        <v>1202.5500000000011</v>
      </c>
      <c r="M3654" s="65">
        <v>3172.9999999999995</v>
      </c>
      <c r="P3654" s="65">
        <f t="shared" si="98"/>
        <v>10717.85</v>
      </c>
    </row>
    <row r="3655" spans="1:21" ht="15">
      <c r="A3655" s="28" t="s">
        <v>651</v>
      </c>
      <c r="B3655" s="170" t="s">
        <v>1284</v>
      </c>
      <c r="C3655" s="3"/>
      <c r="D3655" s="3"/>
      <c r="E3655" s="9" t="s">
        <v>277</v>
      </c>
      <c r="F3655" s="9" t="s">
        <v>277</v>
      </c>
      <c r="G3655" s="9" t="s">
        <v>277</v>
      </c>
      <c r="H3655" s="9" t="s">
        <v>277</v>
      </c>
      <c r="I3655" s="9">
        <v>801.69999999999709</v>
      </c>
      <c r="J3655" s="9">
        <v>2440.0500000000011</v>
      </c>
      <c r="K3655" s="179">
        <v>3176.3999999999942</v>
      </c>
      <c r="L3655" s="9">
        <v>1909.0999999999985</v>
      </c>
      <c r="M3655" s="65">
        <v>2249.8000000000002</v>
      </c>
      <c r="P3655" s="65">
        <f t="shared" si="98"/>
        <v>10577.049999999992</v>
      </c>
      <c r="R3655" t="s">
        <v>291</v>
      </c>
    </row>
    <row r="3656" spans="1:21" ht="15">
      <c r="A3656" s="28" t="s">
        <v>652</v>
      </c>
      <c r="B3656" s="28" t="s">
        <v>601</v>
      </c>
      <c r="E3656" s="9" t="s">
        <v>277</v>
      </c>
      <c r="F3656" s="9" t="s">
        <v>277</v>
      </c>
      <c r="G3656" s="9" t="s">
        <v>277</v>
      </c>
      <c r="H3656" s="9">
        <v>2245.4000000000015</v>
      </c>
      <c r="I3656" s="9">
        <v>1437.7000000000007</v>
      </c>
      <c r="J3656" s="9">
        <v>2011.1999999999953</v>
      </c>
      <c r="K3656" s="9">
        <v>2894.2000000000025</v>
      </c>
      <c r="L3656" s="9">
        <v>1966.2999999999993</v>
      </c>
      <c r="M3656" s="9" t="s">
        <v>277</v>
      </c>
      <c r="P3656" s="65">
        <f t="shared" si="98"/>
        <v>10554.8</v>
      </c>
    </row>
    <row r="3657" spans="1:21" ht="15">
      <c r="A3657" s="28" t="s">
        <v>653</v>
      </c>
      <c r="B3657" s="61" t="s">
        <v>605</v>
      </c>
      <c r="E3657" s="9" t="s">
        <v>277</v>
      </c>
      <c r="F3657" s="9" t="s">
        <v>277</v>
      </c>
      <c r="G3657" s="9" t="s">
        <v>277</v>
      </c>
      <c r="H3657" s="9">
        <v>1880.4999999999964</v>
      </c>
      <c r="I3657" s="9">
        <v>1331.4000000000015</v>
      </c>
      <c r="J3657" s="9">
        <v>2515.1000000000022</v>
      </c>
      <c r="K3657" s="9">
        <v>1068.2999999999975</v>
      </c>
      <c r="L3657" s="9">
        <v>1088.7999999999993</v>
      </c>
      <c r="M3657" s="65">
        <v>2532.9</v>
      </c>
      <c r="P3657" s="65">
        <f t="shared" si="98"/>
        <v>10416.999999999996</v>
      </c>
    </row>
    <row r="3658" spans="1:21" ht="15">
      <c r="A3658" s="28" t="s">
        <v>658</v>
      </c>
      <c r="B3658" s="61" t="s">
        <v>144</v>
      </c>
      <c r="E3658" s="9" t="s">
        <v>277</v>
      </c>
      <c r="F3658" s="9">
        <v>2386.1999999999998</v>
      </c>
      <c r="G3658" s="9">
        <v>1715.9</v>
      </c>
      <c r="H3658" s="9">
        <v>1977.9999999999973</v>
      </c>
      <c r="I3658" s="9">
        <v>890.40000000000146</v>
      </c>
      <c r="J3658" s="9">
        <v>1346.6999999999989</v>
      </c>
      <c r="K3658" s="9">
        <v>1945.7999999999975</v>
      </c>
      <c r="L3658" s="9" t="s">
        <v>277</v>
      </c>
      <c r="M3658" s="9" t="s">
        <v>277</v>
      </c>
      <c r="P3658" s="65">
        <f t="shared" si="98"/>
        <v>10262.999999999995</v>
      </c>
    </row>
    <row r="3659" spans="1:21" ht="15">
      <c r="A3659" s="28" t="s">
        <v>659</v>
      </c>
      <c r="B3659" s="61" t="s">
        <v>624</v>
      </c>
      <c r="E3659" s="9" t="s">
        <v>277</v>
      </c>
      <c r="F3659" s="9" t="s">
        <v>277</v>
      </c>
      <c r="G3659" s="9" t="s">
        <v>277</v>
      </c>
      <c r="H3659" s="9">
        <v>1567.9000000000015</v>
      </c>
      <c r="I3659" s="9">
        <v>1453.7000000000044</v>
      </c>
      <c r="J3659" s="9">
        <v>2139.3999999999978</v>
      </c>
      <c r="K3659" s="9">
        <v>895.39999999999964</v>
      </c>
      <c r="L3659" s="9">
        <v>1443</v>
      </c>
      <c r="M3659" s="65">
        <v>2578.7000000000007</v>
      </c>
      <c r="P3659" s="65">
        <f t="shared" si="98"/>
        <v>10078.100000000004</v>
      </c>
    </row>
    <row r="3660" spans="1:21" ht="15">
      <c r="A3660" s="28" t="s">
        <v>660</v>
      </c>
      <c r="B3660" s="61" t="s">
        <v>648</v>
      </c>
      <c r="E3660" s="9" t="s">
        <v>277</v>
      </c>
      <c r="F3660" s="9" t="s">
        <v>277</v>
      </c>
      <c r="G3660" s="9" t="s">
        <v>277</v>
      </c>
      <c r="H3660" s="9">
        <v>1646.9999999999982</v>
      </c>
      <c r="I3660" s="9">
        <v>1114.2000000000007</v>
      </c>
      <c r="J3660" s="9">
        <v>1888.6000000000004</v>
      </c>
      <c r="K3660" s="9">
        <v>1846.100000000004</v>
      </c>
      <c r="L3660" s="9">
        <v>1097.1999999999989</v>
      </c>
      <c r="M3660" s="65">
        <v>2360.9000000000005</v>
      </c>
      <c r="P3660" s="65">
        <f t="shared" si="98"/>
        <v>9954.0000000000036</v>
      </c>
    </row>
    <row r="3661" spans="1:21" ht="15">
      <c r="A3661" s="28" t="s">
        <v>662</v>
      </c>
      <c r="B3661" s="170" t="s">
        <v>1278</v>
      </c>
      <c r="C3661" s="3"/>
      <c r="D3661" s="3"/>
      <c r="E3661" s="9" t="s">
        <v>277</v>
      </c>
      <c r="F3661" s="9" t="s">
        <v>277</v>
      </c>
      <c r="G3661" s="9" t="s">
        <v>277</v>
      </c>
      <c r="H3661" s="9" t="s">
        <v>277</v>
      </c>
      <c r="I3661" s="9">
        <v>631.69999999999709</v>
      </c>
      <c r="J3661" s="9">
        <v>1910.8999999999978</v>
      </c>
      <c r="K3661" s="9">
        <v>2331.5000000000055</v>
      </c>
      <c r="L3661" s="9">
        <v>1588.9000000000033</v>
      </c>
      <c r="M3661" s="65">
        <v>3282.3</v>
      </c>
      <c r="P3661" s="65">
        <f t="shared" si="98"/>
        <v>9745.3000000000029</v>
      </c>
    </row>
    <row r="3662" spans="1:21" ht="15">
      <c r="A3662" s="28" t="s">
        <v>663</v>
      </c>
      <c r="B3662" s="61" t="s">
        <v>655</v>
      </c>
      <c r="E3662" s="9" t="s">
        <v>277</v>
      </c>
      <c r="F3662" s="9" t="s">
        <v>277</v>
      </c>
      <c r="G3662" s="9" t="s">
        <v>277</v>
      </c>
      <c r="H3662" s="9">
        <v>1368.2999999999938</v>
      </c>
      <c r="I3662" s="9">
        <v>1908.7999999999993</v>
      </c>
      <c r="J3662" s="9">
        <v>2200.5999999999967</v>
      </c>
      <c r="K3662" s="9">
        <v>1588.6000000000004</v>
      </c>
      <c r="L3662" s="9">
        <v>892.70000000000073</v>
      </c>
      <c r="M3662" s="65">
        <v>1671.4000000000003</v>
      </c>
      <c r="P3662" s="65">
        <f t="shared" si="98"/>
        <v>9630.3999999999905</v>
      </c>
    </row>
    <row r="3663" spans="1:21" ht="15">
      <c r="A3663" s="28" t="s">
        <v>664</v>
      </c>
      <c r="B3663" s="170" t="s">
        <v>1269</v>
      </c>
      <c r="C3663" s="3"/>
      <c r="D3663" s="3"/>
      <c r="E3663" s="9" t="s">
        <v>277</v>
      </c>
      <c r="F3663" s="9" t="s">
        <v>277</v>
      </c>
      <c r="G3663" s="9" t="s">
        <v>277</v>
      </c>
      <c r="H3663" s="9" t="s">
        <v>277</v>
      </c>
      <c r="I3663" s="9">
        <v>1342.4999999999964</v>
      </c>
      <c r="J3663" s="9">
        <v>996.300000000002</v>
      </c>
      <c r="K3663" s="9">
        <v>1366.5000000000027</v>
      </c>
      <c r="L3663" s="176">
        <v>3737.5999999999967</v>
      </c>
      <c r="M3663" s="65">
        <v>2167.6999999999998</v>
      </c>
      <c r="P3663" s="65">
        <f t="shared" si="98"/>
        <v>9610.5999999999985</v>
      </c>
      <c r="R3663" t="s">
        <v>280</v>
      </c>
      <c r="U3663" t="s">
        <v>1367</v>
      </c>
    </row>
    <row r="3664" spans="1:21" ht="15">
      <c r="A3664" s="28" t="s">
        <v>667</v>
      </c>
      <c r="B3664" s="61" t="s">
        <v>4</v>
      </c>
      <c r="E3664" s="9">
        <v>2106.6999999999998</v>
      </c>
      <c r="F3664" s="9">
        <v>2734.2</v>
      </c>
      <c r="G3664" s="9">
        <v>1989.2</v>
      </c>
      <c r="H3664" s="9">
        <v>1501.5499999999956</v>
      </c>
      <c r="I3664" s="9">
        <v>1209.1000000000004</v>
      </c>
      <c r="J3664" s="9" t="s">
        <v>277</v>
      </c>
      <c r="K3664" s="9" t="s">
        <v>277</v>
      </c>
      <c r="L3664" s="9" t="s">
        <v>277</v>
      </c>
      <c r="M3664" s="9" t="s">
        <v>277</v>
      </c>
      <c r="P3664" s="65">
        <f t="shared" si="98"/>
        <v>9540.7499999999945</v>
      </c>
    </row>
    <row r="3665" spans="1:21" ht="15">
      <c r="A3665" s="28" t="s">
        <v>726</v>
      </c>
      <c r="B3665" s="226" t="s">
        <v>1583</v>
      </c>
      <c r="C3665" s="3"/>
      <c r="D3665" s="3"/>
      <c r="E3665" s="9" t="s">
        <v>277</v>
      </c>
      <c r="F3665" s="9" t="s">
        <v>277</v>
      </c>
      <c r="G3665" s="9" t="s">
        <v>277</v>
      </c>
      <c r="H3665" s="9" t="s">
        <v>277</v>
      </c>
      <c r="I3665" s="9" t="s">
        <v>277</v>
      </c>
      <c r="J3665" s="9">
        <v>3248.1999999999989</v>
      </c>
      <c r="K3665" s="9">
        <v>3025.1000000000022</v>
      </c>
      <c r="L3665" s="9">
        <v>1844.0000000000018</v>
      </c>
      <c r="M3665" s="65">
        <v>1421.6999999999998</v>
      </c>
      <c r="P3665" s="65">
        <f t="shared" si="98"/>
        <v>9539.0000000000036</v>
      </c>
    </row>
    <row r="3666" spans="1:21" ht="15">
      <c r="A3666" s="28" t="s">
        <v>727</v>
      </c>
      <c r="B3666" s="61" t="s">
        <v>29</v>
      </c>
      <c r="E3666" s="179">
        <v>2480.3000000000002</v>
      </c>
      <c r="F3666" s="9">
        <v>3422</v>
      </c>
      <c r="G3666" s="179">
        <v>2560.9</v>
      </c>
      <c r="H3666" s="9" t="s">
        <v>277</v>
      </c>
      <c r="I3666" s="9" t="s">
        <v>277</v>
      </c>
      <c r="J3666" s="9">
        <v>827.20000000000255</v>
      </c>
      <c r="K3666" s="9" t="s">
        <v>277</v>
      </c>
      <c r="L3666" s="9" t="s">
        <v>277</v>
      </c>
      <c r="M3666" s="9" t="s">
        <v>277</v>
      </c>
      <c r="P3666" s="65">
        <f t="shared" si="98"/>
        <v>9290.4000000000033</v>
      </c>
      <c r="R3666" t="s">
        <v>304</v>
      </c>
    </row>
    <row r="3667" spans="1:21" ht="15">
      <c r="A3667" s="28" t="s">
        <v>728</v>
      </c>
      <c r="B3667" s="61" t="s">
        <v>622</v>
      </c>
      <c r="E3667" s="9" t="s">
        <v>277</v>
      </c>
      <c r="F3667" s="9" t="s">
        <v>277</v>
      </c>
      <c r="G3667" s="9" t="s">
        <v>277</v>
      </c>
      <c r="H3667" s="9">
        <v>2068.8999999999996</v>
      </c>
      <c r="I3667" s="9">
        <v>1541.3499999999985</v>
      </c>
      <c r="J3667" s="9">
        <v>2566.9000000000051</v>
      </c>
      <c r="K3667" s="9">
        <v>1974.1999999999971</v>
      </c>
      <c r="L3667" s="9">
        <v>643.49999999999636</v>
      </c>
      <c r="M3667" s="9" t="s">
        <v>277</v>
      </c>
      <c r="P3667" s="65">
        <f t="shared" si="98"/>
        <v>8794.8499999999967</v>
      </c>
    </row>
    <row r="3668" spans="1:21" ht="15">
      <c r="A3668" s="28" t="s">
        <v>729</v>
      </c>
      <c r="B3668" s="170" t="s">
        <v>1280</v>
      </c>
      <c r="C3668" s="3"/>
      <c r="D3668" s="3"/>
      <c r="E3668" s="9" t="s">
        <v>277</v>
      </c>
      <c r="F3668" s="9" t="s">
        <v>277</v>
      </c>
      <c r="G3668" s="9" t="s">
        <v>277</v>
      </c>
      <c r="H3668" s="9" t="s">
        <v>277</v>
      </c>
      <c r="I3668" s="9">
        <v>1037.5000000000018</v>
      </c>
      <c r="J3668" s="9">
        <v>2673.5</v>
      </c>
      <c r="K3668" s="9">
        <v>1780.399999999996</v>
      </c>
      <c r="L3668" s="9">
        <v>759.29999999999745</v>
      </c>
      <c r="M3668" s="65">
        <v>2341.3000000000002</v>
      </c>
      <c r="P3668" s="65">
        <f t="shared" si="98"/>
        <v>8591.9999999999964</v>
      </c>
    </row>
    <row r="3669" spans="1:21" ht="15">
      <c r="A3669" s="28" t="s">
        <v>730</v>
      </c>
      <c r="B3669" s="61" t="s">
        <v>155</v>
      </c>
      <c r="E3669" s="9" t="s">
        <v>277</v>
      </c>
      <c r="F3669" s="9" t="s">
        <v>277</v>
      </c>
      <c r="G3669" s="9">
        <v>1507.8</v>
      </c>
      <c r="H3669" s="9">
        <v>1530.1999999999989</v>
      </c>
      <c r="I3669" s="9">
        <v>1432.2000000000044</v>
      </c>
      <c r="J3669" s="9">
        <v>1630.100000000004</v>
      </c>
      <c r="K3669" s="9">
        <v>2411.2000000000007</v>
      </c>
      <c r="L3669" s="9" t="s">
        <v>277</v>
      </c>
      <c r="M3669" s="9" t="s">
        <v>277</v>
      </c>
      <c r="P3669" s="65">
        <f t="shared" ref="P3669:P3700" si="99">SUM(E3669:M3669)</f>
        <v>8511.5000000000073</v>
      </c>
    </row>
    <row r="3670" spans="1:21" ht="15">
      <c r="A3670" s="28" t="s">
        <v>731</v>
      </c>
      <c r="B3670" s="226" t="s">
        <v>1576</v>
      </c>
      <c r="C3670" s="3"/>
      <c r="D3670" s="3"/>
      <c r="E3670" s="9" t="s">
        <v>277</v>
      </c>
      <c r="F3670" s="9" t="s">
        <v>277</v>
      </c>
      <c r="G3670" s="9" t="s">
        <v>277</v>
      </c>
      <c r="H3670" s="9" t="s">
        <v>277</v>
      </c>
      <c r="I3670" s="9" t="s">
        <v>277</v>
      </c>
      <c r="J3670" s="9">
        <v>2803.3999999999996</v>
      </c>
      <c r="K3670" s="9">
        <v>1724.399999999996</v>
      </c>
      <c r="L3670" s="9">
        <v>1794.7000000000035</v>
      </c>
      <c r="M3670" s="65">
        <v>2181.6</v>
      </c>
      <c r="P3670" s="65">
        <f t="shared" si="99"/>
        <v>8504.0999999999985</v>
      </c>
    </row>
    <row r="3671" spans="1:21" ht="15">
      <c r="A3671" s="28" t="s">
        <v>732</v>
      </c>
      <c r="B3671" s="226" t="s">
        <v>1666</v>
      </c>
      <c r="C3671" s="3"/>
      <c r="D3671" s="3"/>
      <c r="E3671" s="9" t="s">
        <v>277</v>
      </c>
      <c r="F3671" s="9" t="s">
        <v>277</v>
      </c>
      <c r="G3671" s="9" t="s">
        <v>277</v>
      </c>
      <c r="H3671" s="9" t="s">
        <v>277</v>
      </c>
      <c r="I3671" s="9" t="s">
        <v>277</v>
      </c>
      <c r="J3671" s="9" t="s">
        <v>277</v>
      </c>
      <c r="K3671" s="9">
        <v>2762.5</v>
      </c>
      <c r="L3671" s="9">
        <v>1811.8999999999978</v>
      </c>
      <c r="M3671" s="65">
        <v>3783.6</v>
      </c>
      <c r="P3671" s="65">
        <f t="shared" si="99"/>
        <v>8357.9999999999982</v>
      </c>
    </row>
    <row r="3672" spans="1:21" ht="15">
      <c r="A3672" s="28" t="s">
        <v>733</v>
      </c>
      <c r="B3672" s="226" t="s">
        <v>1589</v>
      </c>
      <c r="C3672" s="3"/>
      <c r="D3672" s="3"/>
      <c r="E3672" s="9" t="s">
        <v>277</v>
      </c>
      <c r="F3672" s="9" t="s">
        <v>277</v>
      </c>
      <c r="G3672" s="9" t="s">
        <v>277</v>
      </c>
      <c r="H3672" s="9" t="s">
        <v>277</v>
      </c>
      <c r="I3672" s="9" t="s">
        <v>277</v>
      </c>
      <c r="J3672" s="9" t="s">
        <v>277</v>
      </c>
      <c r="K3672" s="9">
        <v>1856.8999999999996</v>
      </c>
      <c r="L3672" s="179">
        <v>3101.1999999999989</v>
      </c>
      <c r="M3672" s="65">
        <v>3194.5</v>
      </c>
      <c r="P3672" s="65">
        <f t="shared" si="99"/>
        <v>8152.5999999999985</v>
      </c>
      <c r="R3672" t="s">
        <v>283</v>
      </c>
    </row>
    <row r="3673" spans="1:21" ht="15">
      <c r="A3673" s="28" t="s">
        <v>734</v>
      </c>
      <c r="B3673" s="226" t="s">
        <v>2171</v>
      </c>
      <c r="C3673" s="3"/>
      <c r="D3673" s="3"/>
      <c r="E3673" s="9" t="s">
        <v>277</v>
      </c>
      <c r="F3673" s="9" t="s">
        <v>277</v>
      </c>
      <c r="G3673" s="9" t="s">
        <v>277</v>
      </c>
      <c r="H3673" s="9" t="s">
        <v>277</v>
      </c>
      <c r="I3673" s="9" t="s">
        <v>277</v>
      </c>
      <c r="J3673" s="9" t="s">
        <v>277</v>
      </c>
      <c r="K3673" s="9">
        <v>2194.9000000000033</v>
      </c>
      <c r="L3673" s="9">
        <v>2262.0999999999967</v>
      </c>
      <c r="M3673" s="65">
        <v>3522.9999999999995</v>
      </c>
      <c r="P3673" s="65">
        <f t="shared" si="99"/>
        <v>7980</v>
      </c>
    </row>
    <row r="3674" spans="1:21" ht="15">
      <c r="A3674" s="28" t="s">
        <v>735</v>
      </c>
      <c r="B3674" s="170" t="s">
        <v>1285</v>
      </c>
      <c r="C3674" s="3"/>
      <c r="D3674" s="3"/>
      <c r="E3674" s="9" t="s">
        <v>277</v>
      </c>
      <c r="F3674" s="9" t="s">
        <v>277</v>
      </c>
      <c r="G3674" s="9" t="s">
        <v>277</v>
      </c>
      <c r="H3674" s="9" t="s">
        <v>277</v>
      </c>
      <c r="I3674" s="9">
        <v>839.40000000000146</v>
      </c>
      <c r="J3674" s="179">
        <v>3513.9999999999964</v>
      </c>
      <c r="K3674" s="176">
        <v>3580.8999999999996</v>
      </c>
      <c r="L3674" s="9" t="s">
        <v>277</v>
      </c>
      <c r="M3674" s="9" t="s">
        <v>277</v>
      </c>
      <c r="P3674" s="65">
        <f t="shared" si="99"/>
        <v>7934.2999999999975</v>
      </c>
      <c r="R3674" t="s">
        <v>323</v>
      </c>
      <c r="U3674" t="s">
        <v>1367</v>
      </c>
    </row>
    <row r="3675" spans="1:21" ht="15">
      <c r="A3675" s="28" t="s">
        <v>736</v>
      </c>
      <c r="B3675" s="226" t="s">
        <v>1584</v>
      </c>
      <c r="C3675" s="3"/>
      <c r="D3675" s="3"/>
      <c r="E3675" s="9" t="s">
        <v>277</v>
      </c>
      <c r="F3675" s="9" t="s">
        <v>277</v>
      </c>
      <c r="G3675" s="9" t="s">
        <v>277</v>
      </c>
      <c r="H3675" s="9" t="s">
        <v>277</v>
      </c>
      <c r="I3675" s="9" t="s">
        <v>277</v>
      </c>
      <c r="J3675" s="9">
        <v>2793.6999999999989</v>
      </c>
      <c r="K3675" s="9">
        <v>1254.8999999999987</v>
      </c>
      <c r="L3675" s="9">
        <v>1608.2000000000025</v>
      </c>
      <c r="M3675" s="65">
        <v>2274.4999999999995</v>
      </c>
      <c r="P3675" s="65">
        <f t="shared" si="99"/>
        <v>7931.2999999999993</v>
      </c>
    </row>
    <row r="3676" spans="1:21" ht="15">
      <c r="A3676" s="28" t="s">
        <v>737</v>
      </c>
      <c r="B3676" s="226" t="s">
        <v>1591</v>
      </c>
      <c r="C3676" s="3"/>
      <c r="D3676" s="3"/>
      <c r="E3676" s="9" t="s">
        <v>277</v>
      </c>
      <c r="F3676" s="9" t="s">
        <v>277</v>
      </c>
      <c r="G3676" s="9" t="s">
        <v>277</v>
      </c>
      <c r="H3676" s="9" t="s">
        <v>277</v>
      </c>
      <c r="I3676" s="9" t="s">
        <v>277</v>
      </c>
      <c r="J3676" s="9" t="s">
        <v>277</v>
      </c>
      <c r="K3676" s="9">
        <v>1997.7999999999993</v>
      </c>
      <c r="L3676" s="179">
        <v>2603.9999999999982</v>
      </c>
      <c r="M3676" s="65">
        <v>3236.9</v>
      </c>
      <c r="P3676" s="65">
        <f t="shared" si="99"/>
        <v>7838.6999999999971</v>
      </c>
      <c r="R3676" t="s">
        <v>292</v>
      </c>
    </row>
    <row r="3677" spans="1:21" ht="15">
      <c r="A3677" s="28" t="s">
        <v>738</v>
      </c>
      <c r="B3677" s="170" t="s">
        <v>1268</v>
      </c>
      <c r="C3677" s="3"/>
      <c r="D3677" s="3"/>
      <c r="E3677" s="9" t="s">
        <v>277</v>
      </c>
      <c r="F3677" s="9" t="s">
        <v>277</v>
      </c>
      <c r="G3677" s="9" t="s">
        <v>277</v>
      </c>
      <c r="H3677" s="9" t="s">
        <v>277</v>
      </c>
      <c r="I3677" s="9">
        <v>645.70000000000437</v>
      </c>
      <c r="J3677" s="9">
        <v>1448.4000000000015</v>
      </c>
      <c r="K3677" s="9">
        <v>1917.9000000000042</v>
      </c>
      <c r="L3677" s="9">
        <v>1840.5000000000036</v>
      </c>
      <c r="M3677" s="65">
        <v>1967.8999999999999</v>
      </c>
      <c r="P3677" s="65">
        <f t="shared" si="99"/>
        <v>7820.4000000000133</v>
      </c>
    </row>
    <row r="3678" spans="1:21" ht="15">
      <c r="A3678" s="28" t="s">
        <v>739</v>
      </c>
      <c r="B3678" s="226" t="s">
        <v>1593</v>
      </c>
      <c r="C3678" s="3"/>
      <c r="D3678" s="3"/>
      <c r="E3678" s="9" t="s">
        <v>277</v>
      </c>
      <c r="F3678" s="9" t="s">
        <v>277</v>
      </c>
      <c r="G3678" s="9" t="s">
        <v>277</v>
      </c>
      <c r="H3678" s="9" t="s">
        <v>277</v>
      </c>
      <c r="I3678" s="9" t="s">
        <v>277</v>
      </c>
      <c r="J3678" s="9" t="s">
        <v>277</v>
      </c>
      <c r="K3678" s="9">
        <v>2150.8000000000011</v>
      </c>
      <c r="L3678" s="9">
        <v>2064.9000000000015</v>
      </c>
      <c r="M3678" s="65">
        <v>3119.8999999999996</v>
      </c>
      <c r="P3678" s="65">
        <f t="shared" si="99"/>
        <v>7335.6000000000022</v>
      </c>
    </row>
    <row r="3679" spans="1:21" ht="15">
      <c r="A3679" s="28" t="s">
        <v>740</v>
      </c>
      <c r="B3679" s="226" t="s">
        <v>1592</v>
      </c>
      <c r="C3679" s="3"/>
      <c r="D3679" s="3"/>
      <c r="E3679" s="9" t="s">
        <v>277</v>
      </c>
      <c r="F3679" s="9" t="s">
        <v>277</v>
      </c>
      <c r="G3679" s="9" t="s">
        <v>277</v>
      </c>
      <c r="H3679" s="9" t="s">
        <v>277</v>
      </c>
      <c r="I3679" s="9" t="s">
        <v>277</v>
      </c>
      <c r="J3679" s="9" t="s">
        <v>277</v>
      </c>
      <c r="K3679" s="9">
        <v>2092.5</v>
      </c>
      <c r="L3679" s="179">
        <v>2966.8000000000011</v>
      </c>
      <c r="M3679" s="65">
        <v>2186.1999999999998</v>
      </c>
      <c r="P3679" s="65">
        <f t="shared" si="99"/>
        <v>7245.5000000000009</v>
      </c>
      <c r="R3679" t="s">
        <v>291</v>
      </c>
    </row>
    <row r="3680" spans="1:21" ht="15">
      <c r="A3680" s="28" t="s">
        <v>741</v>
      </c>
      <c r="B3680" s="170" t="s">
        <v>1276</v>
      </c>
      <c r="C3680" s="3"/>
      <c r="D3680" s="3"/>
      <c r="E3680" s="9" t="s">
        <v>277</v>
      </c>
      <c r="F3680" s="9" t="s">
        <v>277</v>
      </c>
      <c r="G3680" s="9" t="s">
        <v>277</v>
      </c>
      <c r="H3680" s="9" t="s">
        <v>277</v>
      </c>
      <c r="I3680" s="9">
        <v>1368.8999999999978</v>
      </c>
      <c r="J3680" s="9">
        <v>1600.7999999999938</v>
      </c>
      <c r="K3680" s="9">
        <v>1816.8000000000029</v>
      </c>
      <c r="L3680" s="9">
        <v>2370.3999999999996</v>
      </c>
      <c r="M3680" s="9" t="s">
        <v>277</v>
      </c>
      <c r="P3680" s="65">
        <f t="shared" si="99"/>
        <v>7156.8999999999942</v>
      </c>
    </row>
    <row r="3681" spans="1:18" ht="15">
      <c r="A3681" s="28" t="s">
        <v>742</v>
      </c>
      <c r="B3681" s="61" t="s">
        <v>157</v>
      </c>
      <c r="E3681" s="9" t="s">
        <v>277</v>
      </c>
      <c r="F3681" s="9" t="s">
        <v>277</v>
      </c>
      <c r="G3681" s="9">
        <v>2414.9</v>
      </c>
      <c r="H3681" s="9">
        <v>2070.3500000000022</v>
      </c>
      <c r="I3681" s="179">
        <v>2130.4999999999982</v>
      </c>
      <c r="J3681" s="9" t="s">
        <v>277</v>
      </c>
      <c r="K3681" s="9" t="s">
        <v>277</v>
      </c>
      <c r="L3681" s="9" t="s">
        <v>277</v>
      </c>
      <c r="M3681" s="9" t="s">
        <v>277</v>
      </c>
      <c r="P3681" s="65">
        <f t="shared" si="99"/>
        <v>6615.75</v>
      </c>
      <c r="R3681" t="s">
        <v>283</v>
      </c>
    </row>
    <row r="3682" spans="1:18" ht="15">
      <c r="A3682" s="28" t="s">
        <v>743</v>
      </c>
      <c r="B3682" s="61" t="s">
        <v>2094</v>
      </c>
      <c r="C3682" s="3"/>
      <c r="D3682" s="3"/>
      <c r="E3682" s="9" t="s">
        <v>277</v>
      </c>
      <c r="F3682" s="9" t="s">
        <v>277</v>
      </c>
      <c r="G3682" s="9" t="s">
        <v>277</v>
      </c>
      <c r="H3682" s="9" t="s">
        <v>277</v>
      </c>
      <c r="I3682" s="9" t="s">
        <v>277</v>
      </c>
      <c r="J3682" s="9" t="s">
        <v>277</v>
      </c>
      <c r="K3682" s="9" t="s">
        <v>277</v>
      </c>
      <c r="L3682" s="9">
        <v>2397.4000000000015</v>
      </c>
      <c r="M3682" s="90">
        <v>3934.7000000000003</v>
      </c>
      <c r="N3682" s="65"/>
      <c r="P3682" s="65">
        <f t="shared" si="99"/>
        <v>6332.1000000000022</v>
      </c>
      <c r="R3682" t="s">
        <v>286</v>
      </c>
    </row>
    <row r="3683" spans="1:18" ht="15">
      <c r="A3683" s="28" t="s">
        <v>744</v>
      </c>
      <c r="B3683" s="226" t="s">
        <v>1596</v>
      </c>
      <c r="C3683" s="3"/>
      <c r="D3683" s="3"/>
      <c r="E3683" s="9" t="s">
        <v>277</v>
      </c>
      <c r="F3683" s="9" t="s">
        <v>277</v>
      </c>
      <c r="G3683" s="9" t="s">
        <v>277</v>
      </c>
      <c r="H3683" s="9" t="s">
        <v>277</v>
      </c>
      <c r="I3683" s="9" t="s">
        <v>277</v>
      </c>
      <c r="J3683" s="9" t="s">
        <v>277</v>
      </c>
      <c r="K3683" s="9">
        <v>1449.1000000000004</v>
      </c>
      <c r="L3683" s="9">
        <v>1834.2000000000007</v>
      </c>
      <c r="M3683" s="65">
        <v>2424.8000000000002</v>
      </c>
      <c r="P3683" s="65">
        <f t="shared" si="99"/>
        <v>5708.1000000000013</v>
      </c>
    </row>
    <row r="3684" spans="1:18" ht="15">
      <c r="A3684" s="28" t="s">
        <v>745</v>
      </c>
      <c r="B3684" s="226" t="s">
        <v>1580</v>
      </c>
      <c r="C3684" s="3"/>
      <c r="D3684" s="3"/>
      <c r="E3684" s="9" t="s">
        <v>277</v>
      </c>
      <c r="F3684" s="9" t="s">
        <v>277</v>
      </c>
      <c r="G3684" s="9" t="s">
        <v>277</v>
      </c>
      <c r="H3684" s="9" t="s">
        <v>277</v>
      </c>
      <c r="I3684" s="9" t="s">
        <v>277</v>
      </c>
      <c r="J3684" s="9">
        <v>1775.6000000000013</v>
      </c>
      <c r="K3684" s="9">
        <v>1289.5999999999985</v>
      </c>
      <c r="L3684" s="9">
        <v>1546.8999999999969</v>
      </c>
      <c r="M3684" s="65">
        <v>1016.5</v>
      </c>
      <c r="P3684" s="65">
        <f t="shared" si="99"/>
        <v>5628.5999999999967</v>
      </c>
    </row>
    <row r="3685" spans="1:18" ht="15">
      <c r="A3685" s="28" t="s">
        <v>746</v>
      </c>
      <c r="B3685" s="61" t="s">
        <v>2076</v>
      </c>
      <c r="C3685" s="3"/>
      <c r="D3685" s="3"/>
      <c r="E3685" s="9" t="s">
        <v>277</v>
      </c>
      <c r="F3685" s="9" t="s">
        <v>277</v>
      </c>
      <c r="G3685" s="9" t="s">
        <v>277</v>
      </c>
      <c r="H3685" s="9" t="s">
        <v>277</v>
      </c>
      <c r="I3685" s="9" t="s">
        <v>277</v>
      </c>
      <c r="J3685" s="9" t="s">
        <v>277</v>
      </c>
      <c r="K3685" s="9" t="s">
        <v>277</v>
      </c>
      <c r="L3685" s="9">
        <v>1574.8000000000047</v>
      </c>
      <c r="M3685" s="90">
        <v>4038.2000000000003</v>
      </c>
      <c r="N3685" s="65"/>
      <c r="P3685" s="65">
        <f t="shared" si="99"/>
        <v>5613.0000000000055</v>
      </c>
      <c r="R3685" t="s">
        <v>283</v>
      </c>
    </row>
    <row r="3686" spans="1:18" ht="15">
      <c r="A3686" s="28" t="s">
        <v>747</v>
      </c>
      <c r="B3686" s="61" t="s">
        <v>2075</v>
      </c>
      <c r="C3686" s="3"/>
      <c r="D3686" s="3"/>
      <c r="E3686" s="9" t="s">
        <v>277</v>
      </c>
      <c r="F3686" s="9" t="s">
        <v>277</v>
      </c>
      <c r="G3686" s="9" t="s">
        <v>277</v>
      </c>
      <c r="H3686" s="9" t="s">
        <v>277</v>
      </c>
      <c r="I3686" s="9" t="s">
        <v>277</v>
      </c>
      <c r="J3686" s="9" t="s">
        <v>277</v>
      </c>
      <c r="K3686" s="9" t="s">
        <v>277</v>
      </c>
      <c r="L3686" s="9">
        <v>2513.6000000000022</v>
      </c>
      <c r="M3686" s="65">
        <v>2786.4999999999995</v>
      </c>
      <c r="N3686" s="65"/>
      <c r="P3686" s="65">
        <f t="shared" si="99"/>
        <v>5300.1000000000022</v>
      </c>
    </row>
    <row r="3687" spans="1:18" ht="15">
      <c r="A3687" s="28" t="s">
        <v>748</v>
      </c>
      <c r="B3687" s="61" t="s">
        <v>2093</v>
      </c>
      <c r="C3687" s="3"/>
      <c r="D3687" s="3"/>
      <c r="E3687" s="9" t="s">
        <v>277</v>
      </c>
      <c r="F3687" s="9" t="s">
        <v>277</v>
      </c>
      <c r="G3687" s="9" t="s">
        <v>277</v>
      </c>
      <c r="H3687" s="9" t="s">
        <v>277</v>
      </c>
      <c r="I3687" s="9" t="s">
        <v>277</v>
      </c>
      <c r="J3687" s="9" t="s">
        <v>277</v>
      </c>
      <c r="K3687" s="9" t="s">
        <v>277</v>
      </c>
      <c r="L3687" s="9">
        <v>1967.5999999999985</v>
      </c>
      <c r="M3687" s="65">
        <v>3298.2000000000003</v>
      </c>
      <c r="N3687" s="65"/>
      <c r="P3687" s="65">
        <f t="shared" si="99"/>
        <v>5265.7999999999993</v>
      </c>
    </row>
    <row r="3688" spans="1:18" ht="15">
      <c r="A3688" s="28" t="s">
        <v>749</v>
      </c>
      <c r="B3688" s="61" t="s">
        <v>2082</v>
      </c>
      <c r="C3688" s="3"/>
      <c r="D3688" s="3"/>
      <c r="E3688" s="9" t="s">
        <v>277</v>
      </c>
      <c r="F3688" s="9" t="s">
        <v>277</v>
      </c>
      <c r="G3688" s="9" t="s">
        <v>277</v>
      </c>
      <c r="H3688" s="9" t="s">
        <v>277</v>
      </c>
      <c r="I3688" s="9" t="s">
        <v>277</v>
      </c>
      <c r="J3688" s="9" t="s">
        <v>277</v>
      </c>
      <c r="K3688" s="9" t="s">
        <v>277</v>
      </c>
      <c r="L3688" s="9">
        <v>1973.0999999999967</v>
      </c>
      <c r="M3688" s="65">
        <v>3172.5</v>
      </c>
      <c r="N3688" s="65"/>
      <c r="P3688" s="65">
        <f t="shared" si="99"/>
        <v>5145.5999999999967</v>
      </c>
    </row>
    <row r="3689" spans="1:18" ht="15">
      <c r="A3689" s="28" t="s">
        <v>750</v>
      </c>
      <c r="B3689" s="226" t="s">
        <v>1614</v>
      </c>
      <c r="C3689" s="3"/>
      <c r="D3689" s="3"/>
      <c r="E3689" s="9" t="s">
        <v>277</v>
      </c>
      <c r="F3689" s="9" t="s">
        <v>277</v>
      </c>
      <c r="G3689" s="9" t="s">
        <v>277</v>
      </c>
      <c r="H3689" s="9" t="s">
        <v>277</v>
      </c>
      <c r="I3689" s="9" t="s">
        <v>277</v>
      </c>
      <c r="J3689" s="9" t="s">
        <v>277</v>
      </c>
      <c r="K3689" s="9">
        <v>2671.7000000000007</v>
      </c>
      <c r="L3689" s="9">
        <v>695.50000000000182</v>
      </c>
      <c r="M3689" s="65">
        <v>1737.1000000000001</v>
      </c>
      <c r="P3689" s="65">
        <f t="shared" si="99"/>
        <v>5104.3000000000029</v>
      </c>
    </row>
    <row r="3690" spans="1:18" ht="15">
      <c r="A3690" s="28" t="s">
        <v>751</v>
      </c>
      <c r="B3690" s="226" t="s">
        <v>2074</v>
      </c>
      <c r="C3690" s="3"/>
      <c r="D3690" s="3"/>
      <c r="E3690" s="9" t="s">
        <v>277</v>
      </c>
      <c r="F3690" s="9" t="s">
        <v>277</v>
      </c>
      <c r="G3690" s="9" t="s">
        <v>277</v>
      </c>
      <c r="H3690" s="9" t="s">
        <v>277</v>
      </c>
      <c r="I3690" s="9" t="s">
        <v>277</v>
      </c>
      <c r="J3690" s="9" t="s">
        <v>277</v>
      </c>
      <c r="K3690" s="9" t="s">
        <v>277</v>
      </c>
      <c r="L3690" s="9">
        <v>1046.7999999999984</v>
      </c>
      <c r="M3690" s="65">
        <v>4045.2000000000003</v>
      </c>
      <c r="N3690" s="65"/>
      <c r="P3690" s="65">
        <f t="shared" si="99"/>
        <v>5091.9999999999982</v>
      </c>
      <c r="R3690" t="s">
        <v>282</v>
      </c>
    </row>
    <row r="3691" spans="1:18" ht="15">
      <c r="A3691" s="28" t="s">
        <v>752</v>
      </c>
      <c r="B3691" s="61" t="s">
        <v>2085</v>
      </c>
      <c r="C3691" s="3"/>
      <c r="D3691" s="3"/>
      <c r="E3691" s="9" t="s">
        <v>277</v>
      </c>
      <c r="F3691" s="9" t="s">
        <v>277</v>
      </c>
      <c r="G3691" s="9" t="s">
        <v>277</v>
      </c>
      <c r="H3691" s="9" t="s">
        <v>277</v>
      </c>
      <c r="I3691" s="9" t="s">
        <v>277</v>
      </c>
      <c r="J3691" s="9" t="s">
        <v>277</v>
      </c>
      <c r="K3691" s="9" t="s">
        <v>277</v>
      </c>
      <c r="L3691" s="9">
        <v>2547.6999999999989</v>
      </c>
      <c r="M3691" s="65">
        <v>2523.7999999999993</v>
      </c>
      <c r="N3691" s="65"/>
      <c r="P3691" s="65">
        <f t="shared" si="99"/>
        <v>5071.4999999999982</v>
      </c>
    </row>
    <row r="3692" spans="1:18" ht="15">
      <c r="A3692" s="28" t="s">
        <v>753</v>
      </c>
      <c r="B3692" s="61" t="s">
        <v>2080</v>
      </c>
      <c r="C3692" s="3"/>
      <c r="D3692" s="3"/>
      <c r="E3692" s="9" t="s">
        <v>277</v>
      </c>
      <c r="F3692" s="9" t="s">
        <v>277</v>
      </c>
      <c r="G3692" s="9" t="s">
        <v>277</v>
      </c>
      <c r="H3692" s="9" t="s">
        <v>277</v>
      </c>
      <c r="I3692" s="9" t="s">
        <v>277</v>
      </c>
      <c r="J3692" s="9" t="s">
        <v>277</v>
      </c>
      <c r="K3692" s="9" t="s">
        <v>277</v>
      </c>
      <c r="L3692" s="9">
        <v>1787.2000000000044</v>
      </c>
      <c r="M3692" s="65">
        <v>3245.6999999999994</v>
      </c>
      <c r="N3692" s="65"/>
      <c r="P3692" s="65">
        <f t="shared" si="99"/>
        <v>5032.9000000000033</v>
      </c>
    </row>
    <row r="3693" spans="1:18" ht="15">
      <c r="A3693" s="28" t="s">
        <v>754</v>
      </c>
      <c r="B3693" s="61" t="s">
        <v>2097</v>
      </c>
      <c r="C3693" s="3"/>
      <c r="D3693" s="3"/>
      <c r="E3693" s="9" t="s">
        <v>277</v>
      </c>
      <c r="F3693" s="9" t="s">
        <v>277</v>
      </c>
      <c r="G3693" s="9" t="s">
        <v>277</v>
      </c>
      <c r="H3693" s="9" t="s">
        <v>277</v>
      </c>
      <c r="I3693" s="9" t="s">
        <v>277</v>
      </c>
      <c r="J3693" s="9" t="s">
        <v>277</v>
      </c>
      <c r="K3693" s="9" t="s">
        <v>277</v>
      </c>
      <c r="L3693" s="9">
        <v>1450.2999999999993</v>
      </c>
      <c r="M3693" s="65">
        <v>3362.8999999999996</v>
      </c>
      <c r="N3693" s="65"/>
      <c r="P3693" s="65">
        <f t="shared" si="99"/>
        <v>4813.1999999999989</v>
      </c>
    </row>
    <row r="3694" spans="1:18" ht="15">
      <c r="A3694" s="28" t="s">
        <v>755</v>
      </c>
      <c r="B3694" s="61" t="s">
        <v>177</v>
      </c>
      <c r="E3694" s="9">
        <v>2055</v>
      </c>
      <c r="F3694" s="9">
        <v>2642.9</v>
      </c>
      <c r="G3694" s="9" t="s">
        <v>277</v>
      </c>
      <c r="H3694" s="9" t="s">
        <v>277</v>
      </c>
      <c r="I3694" s="9" t="s">
        <v>277</v>
      </c>
      <c r="J3694" s="9" t="s">
        <v>277</v>
      </c>
      <c r="K3694" s="9" t="s">
        <v>277</v>
      </c>
      <c r="L3694" s="9" t="s">
        <v>277</v>
      </c>
      <c r="M3694" s="9" t="s">
        <v>277</v>
      </c>
      <c r="P3694" s="65">
        <f t="shared" si="99"/>
        <v>4697.8999999999996</v>
      </c>
    </row>
    <row r="3695" spans="1:18" ht="15">
      <c r="A3695" s="28" t="s">
        <v>756</v>
      </c>
      <c r="B3695" s="226" t="s">
        <v>1582</v>
      </c>
      <c r="C3695" s="3"/>
      <c r="D3695" s="3"/>
      <c r="E3695" s="9" t="s">
        <v>277</v>
      </c>
      <c r="F3695" s="9" t="s">
        <v>277</v>
      </c>
      <c r="G3695" s="9" t="s">
        <v>277</v>
      </c>
      <c r="H3695" s="9" t="s">
        <v>277</v>
      </c>
      <c r="I3695" s="9" t="s">
        <v>277</v>
      </c>
      <c r="J3695" s="9">
        <v>2042.4000000000051</v>
      </c>
      <c r="K3695" s="9">
        <v>2609.399999999996</v>
      </c>
      <c r="L3695" s="9" t="s">
        <v>277</v>
      </c>
      <c r="M3695" s="9" t="s">
        <v>277</v>
      </c>
      <c r="P3695" s="65">
        <f t="shared" si="99"/>
        <v>4651.8000000000011</v>
      </c>
    </row>
    <row r="3696" spans="1:18" ht="15">
      <c r="A3696" s="28" t="s">
        <v>757</v>
      </c>
      <c r="B3696" s="61" t="s">
        <v>2079</v>
      </c>
      <c r="C3696" s="3"/>
      <c r="D3696" s="3"/>
      <c r="E3696" s="9" t="s">
        <v>277</v>
      </c>
      <c r="F3696" s="9" t="s">
        <v>277</v>
      </c>
      <c r="G3696" s="9" t="s">
        <v>277</v>
      </c>
      <c r="H3696" s="9" t="s">
        <v>277</v>
      </c>
      <c r="I3696" s="9" t="s">
        <v>277</v>
      </c>
      <c r="J3696" s="9" t="s">
        <v>277</v>
      </c>
      <c r="K3696" s="9" t="s">
        <v>277</v>
      </c>
      <c r="L3696" s="9">
        <v>1659.1999999999953</v>
      </c>
      <c r="M3696" s="65">
        <v>2947.3999999999996</v>
      </c>
      <c r="N3696" s="65"/>
      <c r="P3696" s="65">
        <f t="shared" si="99"/>
        <v>4606.5999999999949</v>
      </c>
    </row>
    <row r="3697" spans="1:18" ht="15">
      <c r="A3697" s="28" t="s">
        <v>758</v>
      </c>
      <c r="B3697" s="61" t="s">
        <v>2083</v>
      </c>
      <c r="C3697" s="3"/>
      <c r="D3697" s="3"/>
      <c r="E3697" s="9" t="s">
        <v>277</v>
      </c>
      <c r="F3697" s="9" t="s">
        <v>277</v>
      </c>
      <c r="G3697" s="9" t="s">
        <v>277</v>
      </c>
      <c r="H3697" s="9" t="s">
        <v>277</v>
      </c>
      <c r="I3697" s="9" t="s">
        <v>277</v>
      </c>
      <c r="J3697" s="9" t="s">
        <v>277</v>
      </c>
      <c r="K3697" s="9" t="s">
        <v>277</v>
      </c>
      <c r="L3697" s="9">
        <v>2282.5999999999985</v>
      </c>
      <c r="M3697" s="65">
        <v>2256.6000000000004</v>
      </c>
      <c r="N3697" s="65"/>
      <c r="P3697" s="65">
        <f t="shared" si="99"/>
        <v>4539.1999999999989</v>
      </c>
    </row>
    <row r="3698" spans="1:18" ht="15">
      <c r="A3698" s="28" t="s">
        <v>759</v>
      </c>
      <c r="B3698" s="61" t="s">
        <v>2078</v>
      </c>
      <c r="C3698" s="3"/>
      <c r="D3698" s="3"/>
      <c r="E3698" s="9" t="s">
        <v>277</v>
      </c>
      <c r="F3698" s="9" t="s">
        <v>277</v>
      </c>
      <c r="G3698" s="9" t="s">
        <v>277</v>
      </c>
      <c r="H3698" s="9" t="s">
        <v>277</v>
      </c>
      <c r="I3698" s="9" t="s">
        <v>277</v>
      </c>
      <c r="J3698" s="9" t="s">
        <v>277</v>
      </c>
      <c r="K3698" s="9" t="s">
        <v>277</v>
      </c>
      <c r="L3698" s="9">
        <v>1668.2999999999993</v>
      </c>
      <c r="M3698" s="65">
        <v>2818.2000000000003</v>
      </c>
      <c r="N3698" s="65"/>
      <c r="P3698" s="65">
        <f t="shared" si="99"/>
        <v>4486.5</v>
      </c>
    </row>
    <row r="3699" spans="1:18" ht="15">
      <c r="A3699" s="28" t="s">
        <v>760</v>
      </c>
      <c r="B3699" s="61" t="s">
        <v>611</v>
      </c>
      <c r="E3699" s="9" t="s">
        <v>277</v>
      </c>
      <c r="F3699" s="9" t="s">
        <v>277</v>
      </c>
      <c r="G3699" s="9" t="s">
        <v>277</v>
      </c>
      <c r="H3699" s="179">
        <v>3079.8000000000011</v>
      </c>
      <c r="I3699" s="9">
        <v>1272.2000000000007</v>
      </c>
      <c r="J3699" s="9" t="s">
        <v>277</v>
      </c>
      <c r="K3699" s="9" t="s">
        <v>277</v>
      </c>
      <c r="L3699" s="9" t="s">
        <v>277</v>
      </c>
      <c r="M3699" s="9" t="s">
        <v>277</v>
      </c>
      <c r="P3699" s="65">
        <f t="shared" si="99"/>
        <v>4352.0000000000018</v>
      </c>
      <c r="R3699" t="s">
        <v>287</v>
      </c>
    </row>
    <row r="3700" spans="1:18" ht="15">
      <c r="A3700" s="28" t="s">
        <v>761</v>
      </c>
      <c r="B3700" s="61" t="s">
        <v>2511</v>
      </c>
      <c r="C3700" s="3"/>
      <c r="D3700" s="3"/>
      <c r="E3700" s="9" t="s">
        <v>277</v>
      </c>
      <c r="F3700" s="9" t="s">
        <v>277</v>
      </c>
      <c r="G3700" s="9" t="s">
        <v>277</v>
      </c>
      <c r="H3700" s="9" t="s">
        <v>277</v>
      </c>
      <c r="I3700" s="9" t="s">
        <v>277</v>
      </c>
      <c r="J3700" s="9" t="s">
        <v>277</v>
      </c>
      <c r="K3700" s="9" t="s">
        <v>277</v>
      </c>
      <c r="L3700" s="9" t="s">
        <v>277</v>
      </c>
      <c r="M3700" s="114">
        <v>4323</v>
      </c>
      <c r="N3700" s="65"/>
      <c r="P3700" s="65">
        <f t="shared" si="99"/>
        <v>4323</v>
      </c>
      <c r="R3700" t="s">
        <v>281</v>
      </c>
    </row>
    <row r="3701" spans="1:18" ht="15">
      <c r="A3701" s="28" t="s">
        <v>762</v>
      </c>
      <c r="B3701" s="61" t="s">
        <v>2092</v>
      </c>
      <c r="C3701" s="3"/>
      <c r="D3701" s="3"/>
      <c r="E3701" s="9" t="s">
        <v>277</v>
      </c>
      <c r="F3701" s="9" t="s">
        <v>277</v>
      </c>
      <c r="G3701" s="9" t="s">
        <v>277</v>
      </c>
      <c r="H3701" s="9" t="s">
        <v>277</v>
      </c>
      <c r="I3701" s="9" t="s">
        <v>277</v>
      </c>
      <c r="J3701" s="9" t="s">
        <v>277</v>
      </c>
      <c r="K3701" s="9" t="s">
        <v>277</v>
      </c>
      <c r="L3701" s="9">
        <v>1227.3000000000011</v>
      </c>
      <c r="M3701" s="65">
        <v>3085.9</v>
      </c>
      <c r="N3701" s="65"/>
      <c r="P3701" s="65">
        <f t="shared" ref="P3701:P3732" si="100">SUM(E3701:M3701)</f>
        <v>4313.2000000000007</v>
      </c>
    </row>
    <row r="3702" spans="1:18" ht="15">
      <c r="A3702" s="28" t="s">
        <v>763</v>
      </c>
      <c r="B3702" s="226" t="s">
        <v>1617</v>
      </c>
      <c r="C3702" s="3"/>
      <c r="D3702" s="3"/>
      <c r="E3702" s="9" t="s">
        <v>277</v>
      </c>
      <c r="F3702" s="9" t="s">
        <v>277</v>
      </c>
      <c r="G3702" s="9" t="s">
        <v>277</v>
      </c>
      <c r="H3702" s="9" t="s">
        <v>277</v>
      </c>
      <c r="I3702" s="9" t="s">
        <v>277</v>
      </c>
      <c r="J3702" s="9" t="s">
        <v>277</v>
      </c>
      <c r="K3702" s="9">
        <v>1187.2000000000025</v>
      </c>
      <c r="L3702" s="9">
        <v>1496.2999999999975</v>
      </c>
      <c r="M3702" s="65">
        <v>1608.5</v>
      </c>
      <c r="P3702" s="65">
        <f t="shared" si="100"/>
        <v>4292</v>
      </c>
    </row>
    <row r="3703" spans="1:18" ht="15">
      <c r="A3703" s="28" t="s">
        <v>764</v>
      </c>
      <c r="B3703" s="61" t="s">
        <v>2090</v>
      </c>
      <c r="C3703" s="3"/>
      <c r="D3703" s="3"/>
      <c r="E3703" s="9" t="s">
        <v>277</v>
      </c>
      <c r="F3703" s="9" t="s">
        <v>277</v>
      </c>
      <c r="G3703" s="9" t="s">
        <v>277</v>
      </c>
      <c r="H3703" s="9" t="s">
        <v>277</v>
      </c>
      <c r="I3703" s="9" t="s">
        <v>277</v>
      </c>
      <c r="J3703" s="9" t="s">
        <v>277</v>
      </c>
      <c r="K3703" s="9" t="s">
        <v>277</v>
      </c>
      <c r="L3703" s="9">
        <v>1239.7999999999993</v>
      </c>
      <c r="M3703" s="65">
        <v>2876.7499999999991</v>
      </c>
      <c r="N3703" s="65"/>
      <c r="P3703" s="65">
        <f t="shared" si="100"/>
        <v>4116.5499999999984</v>
      </c>
    </row>
    <row r="3704" spans="1:18" ht="15">
      <c r="A3704" s="28" t="s">
        <v>765</v>
      </c>
      <c r="B3704" s="170" t="s">
        <v>1270</v>
      </c>
      <c r="C3704" s="3"/>
      <c r="D3704" s="3"/>
      <c r="E3704" s="9" t="s">
        <v>277</v>
      </c>
      <c r="F3704" s="9" t="s">
        <v>277</v>
      </c>
      <c r="G3704" s="9" t="s">
        <v>277</v>
      </c>
      <c r="H3704" s="9" t="s">
        <v>277</v>
      </c>
      <c r="I3704" s="9">
        <v>1249.9999999999982</v>
      </c>
      <c r="J3704" s="9">
        <v>2719.7999999999938</v>
      </c>
      <c r="K3704" s="9" t="s">
        <v>277</v>
      </c>
      <c r="L3704" s="9" t="s">
        <v>277</v>
      </c>
      <c r="M3704" s="9" t="s">
        <v>277</v>
      </c>
      <c r="P3704" s="65">
        <f t="shared" si="100"/>
        <v>3969.799999999992</v>
      </c>
    </row>
    <row r="3705" spans="1:18" ht="15">
      <c r="A3705" s="28" t="s">
        <v>1857</v>
      </c>
      <c r="B3705" s="61" t="s">
        <v>2518</v>
      </c>
      <c r="C3705" s="3"/>
      <c r="D3705" s="3"/>
      <c r="E3705" s="9" t="s">
        <v>277</v>
      </c>
      <c r="F3705" s="9" t="s">
        <v>277</v>
      </c>
      <c r="G3705" s="9" t="s">
        <v>277</v>
      </c>
      <c r="H3705" s="9" t="s">
        <v>277</v>
      </c>
      <c r="I3705" s="9" t="s">
        <v>277</v>
      </c>
      <c r="J3705" s="9" t="s">
        <v>277</v>
      </c>
      <c r="K3705" s="9" t="s">
        <v>277</v>
      </c>
      <c r="L3705" s="9" t="s">
        <v>277</v>
      </c>
      <c r="M3705" s="90">
        <v>3965.9</v>
      </c>
      <c r="N3705" s="65"/>
      <c r="P3705" s="65">
        <f t="shared" si="100"/>
        <v>3965.9</v>
      </c>
      <c r="R3705" t="s">
        <v>291</v>
      </c>
    </row>
    <row r="3706" spans="1:18" ht="15">
      <c r="A3706" s="28" t="s">
        <v>2049</v>
      </c>
      <c r="B3706" s="61" t="s">
        <v>2095</v>
      </c>
      <c r="C3706" s="3"/>
      <c r="D3706" s="3"/>
      <c r="E3706" s="9" t="s">
        <v>277</v>
      </c>
      <c r="F3706" s="9" t="s">
        <v>277</v>
      </c>
      <c r="G3706" s="9" t="s">
        <v>277</v>
      </c>
      <c r="H3706" s="9" t="s">
        <v>277</v>
      </c>
      <c r="I3706" s="9" t="s">
        <v>277</v>
      </c>
      <c r="J3706" s="9" t="s">
        <v>277</v>
      </c>
      <c r="K3706" s="9" t="s">
        <v>277</v>
      </c>
      <c r="L3706" s="9">
        <v>974.69999999999891</v>
      </c>
      <c r="M3706" s="65">
        <v>2925.8</v>
      </c>
      <c r="N3706" s="65"/>
      <c r="P3706" s="65">
        <f t="shared" si="100"/>
        <v>3900.4999999999991</v>
      </c>
    </row>
    <row r="3707" spans="1:18" ht="15">
      <c r="A3707" s="28" t="s">
        <v>2050</v>
      </c>
      <c r="B3707" s="61" t="s">
        <v>2089</v>
      </c>
      <c r="C3707" s="3"/>
      <c r="D3707" s="3"/>
      <c r="E3707" s="9" t="s">
        <v>277</v>
      </c>
      <c r="F3707" s="9" t="s">
        <v>277</v>
      </c>
      <c r="G3707" s="9" t="s">
        <v>277</v>
      </c>
      <c r="H3707" s="9" t="s">
        <v>277</v>
      </c>
      <c r="I3707" s="9" t="s">
        <v>277</v>
      </c>
      <c r="J3707" s="9" t="s">
        <v>277</v>
      </c>
      <c r="K3707" s="9" t="s">
        <v>277</v>
      </c>
      <c r="L3707" s="9">
        <v>1100.7999999999975</v>
      </c>
      <c r="M3707" s="65">
        <v>2777.6</v>
      </c>
      <c r="N3707" s="65"/>
      <c r="P3707" s="65">
        <f t="shared" si="100"/>
        <v>3878.3999999999974</v>
      </c>
    </row>
    <row r="3708" spans="1:18" ht="15">
      <c r="A3708" s="28" t="s">
        <v>2051</v>
      </c>
      <c r="B3708" s="61" t="s">
        <v>2081</v>
      </c>
      <c r="C3708" s="3"/>
      <c r="D3708" s="3"/>
      <c r="E3708" s="9" t="s">
        <v>277</v>
      </c>
      <c r="F3708" s="9" t="s">
        <v>277</v>
      </c>
      <c r="G3708" s="9" t="s">
        <v>277</v>
      </c>
      <c r="H3708" s="9" t="s">
        <v>277</v>
      </c>
      <c r="I3708" s="9" t="s">
        <v>277</v>
      </c>
      <c r="J3708" s="9" t="s">
        <v>277</v>
      </c>
      <c r="K3708" s="9" t="s">
        <v>277</v>
      </c>
      <c r="L3708" s="9">
        <v>658.10000000000218</v>
      </c>
      <c r="M3708" s="65">
        <v>3219.9999999999995</v>
      </c>
      <c r="N3708" s="65"/>
      <c r="P3708" s="65">
        <f t="shared" si="100"/>
        <v>3878.1000000000017</v>
      </c>
    </row>
    <row r="3709" spans="1:18" ht="15">
      <c r="A3709" s="28" t="s">
        <v>2052</v>
      </c>
      <c r="B3709" s="61" t="s">
        <v>2521</v>
      </c>
      <c r="C3709" s="3"/>
      <c r="D3709" s="3"/>
      <c r="E3709" s="9" t="s">
        <v>277</v>
      </c>
      <c r="F3709" s="9" t="s">
        <v>277</v>
      </c>
      <c r="G3709" s="9" t="s">
        <v>277</v>
      </c>
      <c r="H3709" s="9" t="s">
        <v>277</v>
      </c>
      <c r="I3709" s="9" t="s">
        <v>277</v>
      </c>
      <c r="J3709" s="9" t="s">
        <v>277</v>
      </c>
      <c r="K3709" s="9" t="s">
        <v>277</v>
      </c>
      <c r="L3709" s="9" t="s">
        <v>277</v>
      </c>
      <c r="M3709" s="65">
        <v>3805.3</v>
      </c>
      <c r="N3709" s="65"/>
      <c r="P3709" s="65">
        <f t="shared" si="100"/>
        <v>3805.3</v>
      </c>
    </row>
    <row r="3710" spans="1:18" ht="15">
      <c r="A3710" s="28" t="s">
        <v>2053</v>
      </c>
      <c r="B3710" s="226" t="s">
        <v>1590</v>
      </c>
      <c r="C3710" s="3"/>
      <c r="D3710" s="3"/>
      <c r="E3710" s="9" t="s">
        <v>277</v>
      </c>
      <c r="F3710" s="9" t="s">
        <v>277</v>
      </c>
      <c r="G3710" s="9" t="s">
        <v>277</v>
      </c>
      <c r="H3710" s="9" t="s">
        <v>277</v>
      </c>
      <c r="I3710" s="9" t="s">
        <v>277</v>
      </c>
      <c r="J3710" s="9" t="s">
        <v>277</v>
      </c>
      <c r="K3710" s="9">
        <v>1455.9000000000033</v>
      </c>
      <c r="L3710" s="9">
        <v>1028.1000000000004</v>
      </c>
      <c r="M3710" s="65">
        <v>1318.2</v>
      </c>
      <c r="P3710" s="65">
        <f t="shared" si="100"/>
        <v>3802.2000000000035</v>
      </c>
    </row>
    <row r="3711" spans="1:18" ht="15">
      <c r="A3711" s="28" t="s">
        <v>2054</v>
      </c>
      <c r="B3711" s="61" t="s">
        <v>2524</v>
      </c>
      <c r="C3711" s="3"/>
      <c r="D3711" s="3"/>
      <c r="E3711" s="9" t="s">
        <v>277</v>
      </c>
      <c r="F3711" s="9" t="s">
        <v>277</v>
      </c>
      <c r="G3711" s="9" t="s">
        <v>277</v>
      </c>
      <c r="H3711" s="9" t="s">
        <v>277</v>
      </c>
      <c r="I3711" s="9" t="s">
        <v>277</v>
      </c>
      <c r="J3711" s="9" t="s">
        <v>277</v>
      </c>
      <c r="K3711" s="9" t="s">
        <v>277</v>
      </c>
      <c r="L3711" s="9" t="s">
        <v>277</v>
      </c>
      <c r="M3711" s="65">
        <v>3745.6</v>
      </c>
      <c r="N3711" s="65"/>
      <c r="P3711" s="65">
        <f t="shared" si="100"/>
        <v>3745.6</v>
      </c>
    </row>
    <row r="3712" spans="1:18" ht="15">
      <c r="A3712" s="28" t="s">
        <v>2055</v>
      </c>
      <c r="B3712" s="61" t="s">
        <v>2522</v>
      </c>
      <c r="C3712" s="3"/>
      <c r="D3712" s="3"/>
      <c r="E3712" s="9" t="s">
        <v>277</v>
      </c>
      <c r="F3712" s="9" t="s">
        <v>277</v>
      </c>
      <c r="G3712" s="9" t="s">
        <v>277</v>
      </c>
      <c r="H3712" s="9" t="s">
        <v>277</v>
      </c>
      <c r="I3712" s="9" t="s">
        <v>277</v>
      </c>
      <c r="J3712" s="9" t="s">
        <v>277</v>
      </c>
      <c r="K3712" s="9" t="s">
        <v>277</v>
      </c>
      <c r="L3712" s="9" t="s">
        <v>277</v>
      </c>
      <c r="M3712" s="65">
        <v>3732.2999999999993</v>
      </c>
      <c r="N3712" s="65"/>
      <c r="P3712" s="65">
        <f t="shared" si="100"/>
        <v>3732.2999999999993</v>
      </c>
    </row>
    <row r="3713" spans="1:18" ht="15">
      <c r="A3713" s="28" t="s">
        <v>2056</v>
      </c>
      <c r="B3713" s="61" t="s">
        <v>2515</v>
      </c>
      <c r="C3713" s="3"/>
      <c r="D3713" s="3"/>
      <c r="E3713" s="9" t="s">
        <v>277</v>
      </c>
      <c r="F3713" s="9" t="s">
        <v>277</v>
      </c>
      <c r="G3713" s="9" t="s">
        <v>277</v>
      </c>
      <c r="H3713" s="9" t="s">
        <v>277</v>
      </c>
      <c r="I3713" s="9" t="s">
        <v>277</v>
      </c>
      <c r="J3713" s="9" t="s">
        <v>277</v>
      </c>
      <c r="K3713" s="9" t="s">
        <v>277</v>
      </c>
      <c r="L3713" s="9" t="s">
        <v>277</v>
      </c>
      <c r="M3713" s="65">
        <v>3601.2000000000003</v>
      </c>
      <c r="N3713" s="65"/>
      <c r="P3713" s="65">
        <f t="shared" si="100"/>
        <v>3601.2000000000003</v>
      </c>
    </row>
    <row r="3714" spans="1:18" ht="15">
      <c r="A3714" s="28" t="s">
        <v>2057</v>
      </c>
      <c r="B3714" s="61" t="s">
        <v>2091</v>
      </c>
      <c r="C3714" s="3"/>
      <c r="D3714" s="3"/>
      <c r="E3714" s="9" t="s">
        <v>277</v>
      </c>
      <c r="F3714" s="9" t="s">
        <v>277</v>
      </c>
      <c r="G3714" s="9" t="s">
        <v>277</v>
      </c>
      <c r="H3714" s="9" t="s">
        <v>277</v>
      </c>
      <c r="I3714" s="9" t="s">
        <v>277</v>
      </c>
      <c r="J3714" s="9" t="s">
        <v>277</v>
      </c>
      <c r="K3714" s="9" t="s">
        <v>277</v>
      </c>
      <c r="L3714" s="9">
        <v>1878.0499999999956</v>
      </c>
      <c r="M3714" s="65">
        <v>1699.1999999999998</v>
      </c>
      <c r="N3714" s="65"/>
      <c r="P3714" s="65">
        <f t="shared" si="100"/>
        <v>3577.2499999999955</v>
      </c>
    </row>
    <row r="3715" spans="1:18" ht="15">
      <c r="A3715" s="28" t="s">
        <v>2058</v>
      </c>
      <c r="B3715" s="61" t="s">
        <v>2519</v>
      </c>
      <c r="C3715" s="3"/>
      <c r="D3715" s="3"/>
      <c r="E3715" s="9" t="s">
        <v>277</v>
      </c>
      <c r="F3715" s="9" t="s">
        <v>277</v>
      </c>
      <c r="G3715" s="9" t="s">
        <v>277</v>
      </c>
      <c r="H3715" s="9" t="s">
        <v>277</v>
      </c>
      <c r="I3715" s="9" t="s">
        <v>277</v>
      </c>
      <c r="J3715" s="9" t="s">
        <v>277</v>
      </c>
      <c r="K3715" s="9" t="s">
        <v>277</v>
      </c>
      <c r="L3715" s="9" t="s">
        <v>277</v>
      </c>
      <c r="M3715" s="65">
        <v>3537.0999999999995</v>
      </c>
      <c r="N3715" s="65"/>
      <c r="P3715" s="65">
        <f t="shared" si="100"/>
        <v>3537.0999999999995</v>
      </c>
    </row>
    <row r="3716" spans="1:18" ht="15">
      <c r="A3716" s="28" t="s">
        <v>2059</v>
      </c>
      <c r="B3716" s="61" t="s">
        <v>179</v>
      </c>
      <c r="C3716" s="3"/>
      <c r="D3716" s="3"/>
      <c r="E3716" s="9" t="s">
        <v>277</v>
      </c>
      <c r="F3716" s="9" t="s">
        <v>277</v>
      </c>
      <c r="G3716" s="9" t="s">
        <v>277</v>
      </c>
      <c r="H3716" s="9" t="s">
        <v>277</v>
      </c>
      <c r="I3716" s="9" t="s">
        <v>277</v>
      </c>
      <c r="J3716" s="9" t="s">
        <v>277</v>
      </c>
      <c r="K3716" s="9" t="s">
        <v>277</v>
      </c>
      <c r="L3716" s="9">
        <v>1298.3000000000011</v>
      </c>
      <c r="M3716" s="65">
        <v>2199.1999999999998</v>
      </c>
      <c r="N3716" s="65"/>
      <c r="P3716" s="65">
        <f t="shared" si="100"/>
        <v>3497.5000000000009</v>
      </c>
    </row>
    <row r="3717" spans="1:18" ht="15">
      <c r="A3717" s="28" t="s">
        <v>2060</v>
      </c>
      <c r="B3717" s="61" t="s">
        <v>2503</v>
      </c>
      <c r="C3717" s="3"/>
      <c r="D3717" s="3"/>
      <c r="E3717" s="9" t="s">
        <v>277</v>
      </c>
      <c r="F3717" s="9" t="s">
        <v>277</v>
      </c>
      <c r="G3717" s="9" t="s">
        <v>277</v>
      </c>
      <c r="H3717" s="9" t="s">
        <v>277</v>
      </c>
      <c r="I3717" s="9" t="s">
        <v>277</v>
      </c>
      <c r="J3717" s="9" t="s">
        <v>277</v>
      </c>
      <c r="K3717" s="9" t="s">
        <v>277</v>
      </c>
      <c r="L3717" s="9" t="s">
        <v>277</v>
      </c>
      <c r="M3717" s="65">
        <v>3495.9</v>
      </c>
      <c r="N3717" s="65"/>
      <c r="P3717" s="65">
        <f t="shared" si="100"/>
        <v>3495.9</v>
      </c>
    </row>
    <row r="3718" spans="1:18" ht="15">
      <c r="A3718" s="28" t="s">
        <v>2061</v>
      </c>
      <c r="B3718" s="61" t="s">
        <v>2084</v>
      </c>
      <c r="C3718" s="3"/>
      <c r="D3718" s="3"/>
      <c r="E3718" s="9" t="s">
        <v>277</v>
      </c>
      <c r="F3718" s="9" t="s">
        <v>277</v>
      </c>
      <c r="G3718" s="9" t="s">
        <v>277</v>
      </c>
      <c r="H3718" s="9" t="s">
        <v>277</v>
      </c>
      <c r="I3718" s="9" t="s">
        <v>277</v>
      </c>
      <c r="J3718" s="9" t="s">
        <v>277</v>
      </c>
      <c r="K3718" s="9" t="s">
        <v>277</v>
      </c>
      <c r="L3718" s="9">
        <v>701.40000000000146</v>
      </c>
      <c r="M3718" s="65">
        <v>2710.3999999999996</v>
      </c>
      <c r="N3718" s="65"/>
      <c r="P3718" s="65">
        <f t="shared" si="100"/>
        <v>3411.8000000000011</v>
      </c>
    </row>
    <row r="3719" spans="1:18" ht="15">
      <c r="A3719" s="28" t="s">
        <v>2062</v>
      </c>
      <c r="B3719" s="61" t="s">
        <v>2529</v>
      </c>
      <c r="C3719" s="3"/>
      <c r="D3719" s="3"/>
      <c r="E3719" s="9" t="s">
        <v>277</v>
      </c>
      <c r="F3719" s="9" t="s">
        <v>277</v>
      </c>
      <c r="G3719" s="9" t="s">
        <v>277</v>
      </c>
      <c r="H3719" s="9" t="s">
        <v>277</v>
      </c>
      <c r="I3719" s="9" t="s">
        <v>277</v>
      </c>
      <c r="J3719" s="9" t="s">
        <v>277</v>
      </c>
      <c r="K3719" s="9" t="s">
        <v>277</v>
      </c>
      <c r="L3719" s="9" t="s">
        <v>277</v>
      </c>
      <c r="M3719" s="65">
        <v>3392.5</v>
      </c>
      <c r="N3719" s="65"/>
      <c r="P3719" s="65">
        <f t="shared" si="100"/>
        <v>3392.5</v>
      </c>
    </row>
    <row r="3720" spans="1:18" ht="15">
      <c r="A3720" s="28" t="s">
        <v>2063</v>
      </c>
      <c r="B3720" s="61" t="s">
        <v>2513</v>
      </c>
      <c r="C3720" s="3"/>
      <c r="D3720" s="3"/>
      <c r="E3720" s="9" t="s">
        <v>277</v>
      </c>
      <c r="F3720" s="9" t="s">
        <v>277</v>
      </c>
      <c r="G3720" s="9" t="s">
        <v>277</v>
      </c>
      <c r="H3720" s="9" t="s">
        <v>277</v>
      </c>
      <c r="I3720" s="9" t="s">
        <v>277</v>
      </c>
      <c r="J3720" s="9" t="s">
        <v>277</v>
      </c>
      <c r="K3720" s="9" t="s">
        <v>277</v>
      </c>
      <c r="L3720" s="9" t="s">
        <v>277</v>
      </c>
      <c r="M3720" s="65">
        <v>3331.9999999999986</v>
      </c>
      <c r="N3720" s="65"/>
      <c r="P3720" s="65">
        <f t="shared" si="100"/>
        <v>3331.9999999999986</v>
      </c>
    </row>
    <row r="3721" spans="1:18" ht="15">
      <c r="A3721" s="28" t="s">
        <v>2064</v>
      </c>
      <c r="B3721" s="61" t="s">
        <v>2096</v>
      </c>
      <c r="C3721" s="3"/>
      <c r="D3721" s="3"/>
      <c r="E3721" s="9" t="s">
        <v>277</v>
      </c>
      <c r="F3721" s="9" t="s">
        <v>277</v>
      </c>
      <c r="G3721" s="9" t="s">
        <v>277</v>
      </c>
      <c r="H3721" s="9" t="s">
        <v>277</v>
      </c>
      <c r="I3721" s="9" t="s">
        <v>277</v>
      </c>
      <c r="J3721" s="9" t="s">
        <v>277</v>
      </c>
      <c r="K3721" s="9" t="s">
        <v>277</v>
      </c>
      <c r="L3721" s="9">
        <v>1244.9500000000007</v>
      </c>
      <c r="M3721" s="65">
        <v>2063.7000000000003</v>
      </c>
      <c r="N3721" s="65"/>
      <c r="P3721" s="65">
        <f t="shared" si="100"/>
        <v>3308.650000000001</v>
      </c>
    </row>
    <row r="3722" spans="1:18" ht="15">
      <c r="A3722" s="28" t="s">
        <v>2065</v>
      </c>
      <c r="B3722" s="61" t="s">
        <v>2516</v>
      </c>
      <c r="C3722" s="3"/>
      <c r="D3722" s="3"/>
      <c r="E3722" s="9" t="s">
        <v>277</v>
      </c>
      <c r="F3722" s="9" t="s">
        <v>277</v>
      </c>
      <c r="G3722" s="9" t="s">
        <v>277</v>
      </c>
      <c r="H3722" s="9" t="s">
        <v>277</v>
      </c>
      <c r="I3722" s="9" t="s">
        <v>277</v>
      </c>
      <c r="J3722" s="9" t="s">
        <v>277</v>
      </c>
      <c r="K3722" s="9" t="s">
        <v>277</v>
      </c>
      <c r="L3722" s="9" t="s">
        <v>277</v>
      </c>
      <c r="M3722" s="65">
        <v>3287.7999999999997</v>
      </c>
      <c r="N3722" s="65"/>
      <c r="P3722" s="65">
        <f t="shared" si="100"/>
        <v>3287.7999999999997</v>
      </c>
    </row>
    <row r="3723" spans="1:18" ht="15">
      <c r="A3723" s="28" t="s">
        <v>2066</v>
      </c>
      <c r="B3723" s="61" t="s">
        <v>2526</v>
      </c>
      <c r="C3723" s="3"/>
      <c r="D3723" s="3"/>
      <c r="E3723" s="9" t="s">
        <v>277</v>
      </c>
      <c r="F3723" s="9" t="s">
        <v>277</v>
      </c>
      <c r="G3723" s="9" t="s">
        <v>277</v>
      </c>
      <c r="H3723" s="9" t="s">
        <v>277</v>
      </c>
      <c r="I3723" s="9" t="s">
        <v>277</v>
      </c>
      <c r="J3723" s="9" t="s">
        <v>277</v>
      </c>
      <c r="K3723" s="9" t="s">
        <v>277</v>
      </c>
      <c r="L3723" s="9" t="s">
        <v>277</v>
      </c>
      <c r="M3723" s="65">
        <v>3263.5</v>
      </c>
      <c r="N3723" s="65"/>
      <c r="P3723" s="65">
        <f t="shared" si="100"/>
        <v>3263.5</v>
      </c>
    </row>
    <row r="3724" spans="1:18" ht="15">
      <c r="A3724" s="28" t="s">
        <v>2067</v>
      </c>
      <c r="B3724" s="61" t="s">
        <v>2530</v>
      </c>
      <c r="C3724" s="3"/>
      <c r="D3724" s="3"/>
      <c r="E3724" s="9" t="s">
        <v>277</v>
      </c>
      <c r="F3724" s="9" t="s">
        <v>277</v>
      </c>
      <c r="G3724" s="9" t="s">
        <v>277</v>
      </c>
      <c r="H3724" s="9" t="s">
        <v>277</v>
      </c>
      <c r="I3724" s="9" t="s">
        <v>277</v>
      </c>
      <c r="J3724" s="9" t="s">
        <v>277</v>
      </c>
      <c r="K3724" s="9" t="s">
        <v>277</v>
      </c>
      <c r="L3724" s="9" t="s">
        <v>277</v>
      </c>
      <c r="M3724" s="65">
        <v>3250.9999999999995</v>
      </c>
      <c r="N3724" s="65"/>
      <c r="P3724" s="65">
        <f t="shared" si="100"/>
        <v>3250.9999999999995</v>
      </c>
    </row>
    <row r="3725" spans="1:18" ht="15">
      <c r="A3725" s="28" t="s">
        <v>2068</v>
      </c>
      <c r="B3725" s="226" t="s">
        <v>1595</v>
      </c>
      <c r="C3725" s="3"/>
      <c r="D3725" s="3"/>
      <c r="E3725" s="9" t="s">
        <v>277</v>
      </c>
      <c r="F3725" s="9" t="s">
        <v>277</v>
      </c>
      <c r="G3725" s="9" t="s">
        <v>277</v>
      </c>
      <c r="H3725" s="9" t="s">
        <v>277</v>
      </c>
      <c r="I3725" s="9" t="s">
        <v>277</v>
      </c>
      <c r="J3725" s="9" t="s">
        <v>277</v>
      </c>
      <c r="K3725" s="179">
        <v>3241.7000000000007</v>
      </c>
      <c r="L3725" s="9" t="s">
        <v>277</v>
      </c>
      <c r="M3725" s="9" t="s">
        <v>277</v>
      </c>
      <c r="P3725" s="65">
        <f t="shared" si="100"/>
        <v>3241.7000000000007</v>
      </c>
      <c r="R3725" t="s">
        <v>282</v>
      </c>
    </row>
    <row r="3726" spans="1:18" ht="15">
      <c r="A3726" s="28" t="s">
        <v>2069</v>
      </c>
      <c r="B3726" s="61" t="s">
        <v>2517</v>
      </c>
      <c r="C3726" s="3"/>
      <c r="D3726" s="3"/>
      <c r="E3726" s="9" t="s">
        <v>277</v>
      </c>
      <c r="F3726" s="9" t="s">
        <v>277</v>
      </c>
      <c r="G3726" s="9" t="s">
        <v>277</v>
      </c>
      <c r="H3726" s="9" t="s">
        <v>277</v>
      </c>
      <c r="I3726" s="9" t="s">
        <v>277</v>
      </c>
      <c r="J3726" s="9" t="s">
        <v>277</v>
      </c>
      <c r="K3726" s="9" t="s">
        <v>277</v>
      </c>
      <c r="L3726" s="9" t="s">
        <v>277</v>
      </c>
      <c r="M3726" s="65">
        <v>3208.9</v>
      </c>
      <c r="N3726" s="65"/>
      <c r="P3726" s="65">
        <f t="shared" si="100"/>
        <v>3208.9</v>
      </c>
    </row>
    <row r="3727" spans="1:18" ht="15">
      <c r="A3727" s="28" t="s">
        <v>2070</v>
      </c>
      <c r="B3727" s="61" t="s">
        <v>2514</v>
      </c>
      <c r="C3727" s="3"/>
      <c r="D3727" s="3"/>
      <c r="E3727" s="9" t="s">
        <v>277</v>
      </c>
      <c r="F3727" s="9" t="s">
        <v>277</v>
      </c>
      <c r="G3727" s="9" t="s">
        <v>277</v>
      </c>
      <c r="H3727" s="9" t="s">
        <v>277</v>
      </c>
      <c r="I3727" s="9" t="s">
        <v>277</v>
      </c>
      <c r="J3727" s="9" t="s">
        <v>277</v>
      </c>
      <c r="K3727" s="9" t="s">
        <v>277</v>
      </c>
      <c r="L3727" s="9" t="s">
        <v>277</v>
      </c>
      <c r="M3727" s="65">
        <v>3155.8</v>
      </c>
      <c r="N3727" s="65"/>
      <c r="P3727" s="65">
        <f t="shared" si="100"/>
        <v>3155.8</v>
      </c>
    </row>
    <row r="3728" spans="1:18" ht="15">
      <c r="A3728" s="28" t="s">
        <v>2071</v>
      </c>
      <c r="B3728" s="226" t="s">
        <v>1616</v>
      </c>
      <c r="C3728" s="3"/>
      <c r="D3728" s="3"/>
      <c r="E3728" s="9" t="s">
        <v>277</v>
      </c>
      <c r="F3728" s="9" t="s">
        <v>277</v>
      </c>
      <c r="G3728" s="9" t="s">
        <v>277</v>
      </c>
      <c r="H3728" s="9" t="s">
        <v>277</v>
      </c>
      <c r="I3728" s="9" t="s">
        <v>277</v>
      </c>
      <c r="J3728" s="9" t="s">
        <v>277</v>
      </c>
      <c r="K3728" s="9">
        <v>1540.6000000000013</v>
      </c>
      <c r="L3728" s="9">
        <v>1586.4999999999973</v>
      </c>
      <c r="M3728" s="9" t="s">
        <v>277</v>
      </c>
      <c r="P3728" s="65">
        <f t="shared" si="100"/>
        <v>3127.0999999999985</v>
      </c>
    </row>
    <row r="3729" spans="1:16" ht="15">
      <c r="A3729" s="28" t="s">
        <v>2072</v>
      </c>
      <c r="B3729" s="61" t="s">
        <v>2625</v>
      </c>
      <c r="C3729" s="3"/>
      <c r="D3729" s="3"/>
      <c r="E3729" s="9" t="s">
        <v>277</v>
      </c>
      <c r="F3729" s="9" t="s">
        <v>277</v>
      </c>
      <c r="G3729" s="9" t="s">
        <v>277</v>
      </c>
      <c r="H3729" s="9" t="s">
        <v>277</v>
      </c>
      <c r="I3729" s="9" t="s">
        <v>277</v>
      </c>
      <c r="J3729" s="9" t="s">
        <v>277</v>
      </c>
      <c r="K3729" s="9" t="s">
        <v>277</v>
      </c>
      <c r="L3729" s="9" t="s">
        <v>277</v>
      </c>
      <c r="M3729" s="65">
        <v>3123.7999999999997</v>
      </c>
      <c r="N3729" s="65"/>
      <c r="P3729" s="65">
        <f t="shared" si="100"/>
        <v>3123.7999999999997</v>
      </c>
    </row>
    <row r="3730" spans="1:16" ht="15">
      <c r="A3730" s="28" t="s">
        <v>2149</v>
      </c>
      <c r="B3730" s="61" t="s">
        <v>2525</v>
      </c>
      <c r="C3730" s="3"/>
      <c r="D3730" s="3"/>
      <c r="E3730" s="9" t="s">
        <v>277</v>
      </c>
      <c r="F3730" s="9" t="s">
        <v>277</v>
      </c>
      <c r="G3730" s="9" t="s">
        <v>277</v>
      </c>
      <c r="H3730" s="9" t="s">
        <v>277</v>
      </c>
      <c r="I3730" s="9" t="s">
        <v>277</v>
      </c>
      <c r="J3730" s="9" t="s">
        <v>277</v>
      </c>
      <c r="K3730" s="9" t="s">
        <v>277</v>
      </c>
      <c r="L3730" s="9" t="s">
        <v>277</v>
      </c>
      <c r="M3730" s="65">
        <v>3108.2000000000003</v>
      </c>
      <c r="N3730" s="65"/>
      <c r="P3730" s="65">
        <f t="shared" si="100"/>
        <v>3108.2000000000003</v>
      </c>
    </row>
    <row r="3731" spans="1:16" ht="15">
      <c r="A3731" s="28" t="s">
        <v>2150</v>
      </c>
      <c r="B3731" s="61" t="s">
        <v>2612</v>
      </c>
      <c r="C3731" s="3"/>
      <c r="D3731" s="3"/>
      <c r="E3731" s="9" t="s">
        <v>277</v>
      </c>
      <c r="F3731" s="9" t="s">
        <v>277</v>
      </c>
      <c r="G3731" s="9" t="s">
        <v>277</v>
      </c>
      <c r="H3731" s="9" t="s">
        <v>277</v>
      </c>
      <c r="I3731" s="9" t="s">
        <v>277</v>
      </c>
      <c r="J3731" s="9" t="s">
        <v>277</v>
      </c>
      <c r="K3731" s="9" t="s">
        <v>277</v>
      </c>
      <c r="L3731" s="9" t="s">
        <v>277</v>
      </c>
      <c r="M3731" s="65">
        <v>3037.7000000000003</v>
      </c>
      <c r="N3731" s="65"/>
      <c r="P3731" s="65">
        <f t="shared" si="100"/>
        <v>3037.7000000000003</v>
      </c>
    </row>
    <row r="3732" spans="1:16" ht="15">
      <c r="A3732" s="28" t="s">
        <v>2151</v>
      </c>
      <c r="B3732" s="61" t="s">
        <v>2509</v>
      </c>
      <c r="C3732" s="3"/>
      <c r="D3732" s="3"/>
      <c r="E3732" s="9" t="s">
        <v>277</v>
      </c>
      <c r="F3732" s="9" t="s">
        <v>277</v>
      </c>
      <c r="G3732" s="9" t="s">
        <v>277</v>
      </c>
      <c r="H3732" s="9" t="s">
        <v>277</v>
      </c>
      <c r="I3732" s="9" t="s">
        <v>277</v>
      </c>
      <c r="J3732" s="9" t="s">
        <v>277</v>
      </c>
      <c r="K3732" s="9" t="s">
        <v>277</v>
      </c>
      <c r="L3732" s="9" t="s">
        <v>277</v>
      </c>
      <c r="M3732" s="65">
        <v>2992.1</v>
      </c>
      <c r="N3732" s="65"/>
      <c r="P3732" s="65">
        <f t="shared" si="100"/>
        <v>2992.1</v>
      </c>
    </row>
    <row r="3733" spans="1:16" ht="15">
      <c r="A3733" s="238" t="s">
        <v>2480</v>
      </c>
      <c r="B3733" s="61" t="s">
        <v>2527</v>
      </c>
      <c r="C3733" s="3"/>
      <c r="D3733" s="3"/>
      <c r="E3733" s="9" t="s">
        <v>277</v>
      </c>
      <c r="F3733" s="9" t="s">
        <v>277</v>
      </c>
      <c r="G3733" s="9" t="s">
        <v>277</v>
      </c>
      <c r="H3733" s="9" t="s">
        <v>277</v>
      </c>
      <c r="I3733" s="9" t="s">
        <v>277</v>
      </c>
      <c r="J3733" s="9" t="s">
        <v>277</v>
      </c>
      <c r="K3733" s="9" t="s">
        <v>277</v>
      </c>
      <c r="L3733" s="9" t="s">
        <v>277</v>
      </c>
      <c r="M3733" s="65">
        <v>2952.6</v>
      </c>
      <c r="N3733" s="65"/>
      <c r="P3733" s="65">
        <f t="shared" ref="P3733:P3763" si="101">SUM(E3733:M3733)</f>
        <v>2952.6</v>
      </c>
    </row>
    <row r="3734" spans="1:16" ht="15">
      <c r="A3734" s="238" t="s">
        <v>2481</v>
      </c>
      <c r="B3734" s="61" t="s">
        <v>2086</v>
      </c>
      <c r="C3734" s="3"/>
      <c r="D3734" s="3"/>
      <c r="E3734" s="9" t="s">
        <v>277</v>
      </c>
      <c r="F3734" s="9" t="s">
        <v>277</v>
      </c>
      <c r="G3734" s="9" t="s">
        <v>277</v>
      </c>
      <c r="H3734" s="9" t="s">
        <v>277</v>
      </c>
      <c r="I3734" s="9" t="s">
        <v>277</v>
      </c>
      <c r="J3734" s="9" t="s">
        <v>277</v>
      </c>
      <c r="K3734" s="9" t="s">
        <v>277</v>
      </c>
      <c r="L3734" s="9">
        <v>1026.4000000000015</v>
      </c>
      <c r="M3734" s="65">
        <v>1923.85</v>
      </c>
      <c r="N3734" s="65"/>
      <c r="P3734" s="65">
        <f t="shared" si="101"/>
        <v>2950.2500000000014</v>
      </c>
    </row>
    <row r="3735" spans="1:16" ht="15">
      <c r="A3735" s="238" t="s">
        <v>2482</v>
      </c>
      <c r="B3735" s="61" t="s">
        <v>2510</v>
      </c>
      <c r="C3735" s="3"/>
      <c r="D3735" s="3"/>
      <c r="E3735" s="9" t="s">
        <v>277</v>
      </c>
      <c r="F3735" s="9" t="s">
        <v>277</v>
      </c>
      <c r="G3735" s="9" t="s">
        <v>277</v>
      </c>
      <c r="H3735" s="9" t="s">
        <v>277</v>
      </c>
      <c r="I3735" s="9" t="s">
        <v>277</v>
      </c>
      <c r="J3735" s="9" t="s">
        <v>277</v>
      </c>
      <c r="K3735" s="9" t="s">
        <v>277</v>
      </c>
      <c r="L3735" s="9" t="s">
        <v>277</v>
      </c>
      <c r="M3735" s="65">
        <v>2936.1000000000004</v>
      </c>
      <c r="N3735" s="65"/>
      <c r="P3735" s="65">
        <f t="shared" si="101"/>
        <v>2936.1000000000004</v>
      </c>
    </row>
    <row r="3736" spans="1:16" ht="15">
      <c r="A3736" s="238" t="s">
        <v>2483</v>
      </c>
      <c r="B3736" s="61" t="s">
        <v>2505</v>
      </c>
      <c r="C3736" s="3"/>
      <c r="D3736" s="3"/>
      <c r="E3736" s="9" t="s">
        <v>277</v>
      </c>
      <c r="F3736" s="9" t="s">
        <v>277</v>
      </c>
      <c r="G3736" s="9" t="s">
        <v>277</v>
      </c>
      <c r="H3736" s="9" t="s">
        <v>277</v>
      </c>
      <c r="I3736" s="9" t="s">
        <v>277</v>
      </c>
      <c r="J3736" s="9" t="s">
        <v>277</v>
      </c>
      <c r="K3736" s="9" t="s">
        <v>277</v>
      </c>
      <c r="L3736" s="9" t="s">
        <v>277</v>
      </c>
      <c r="M3736" s="65">
        <v>2926.8</v>
      </c>
      <c r="N3736" s="65"/>
      <c r="P3736" s="65">
        <f t="shared" si="101"/>
        <v>2926.8</v>
      </c>
    </row>
    <row r="3737" spans="1:16" ht="15">
      <c r="A3737" s="238" t="s">
        <v>2484</v>
      </c>
      <c r="B3737" s="61" t="s">
        <v>2077</v>
      </c>
      <c r="C3737" s="3"/>
      <c r="D3737" s="3"/>
      <c r="E3737" s="9" t="s">
        <v>277</v>
      </c>
      <c r="F3737" s="9" t="s">
        <v>277</v>
      </c>
      <c r="G3737" s="9" t="s">
        <v>277</v>
      </c>
      <c r="H3737" s="9" t="s">
        <v>277</v>
      </c>
      <c r="I3737" s="9" t="s">
        <v>277</v>
      </c>
      <c r="J3737" s="9" t="s">
        <v>277</v>
      </c>
      <c r="K3737" s="9" t="s">
        <v>277</v>
      </c>
      <c r="L3737" s="9">
        <v>2077.6499999999996</v>
      </c>
      <c r="M3737" s="65">
        <v>673.2</v>
      </c>
      <c r="N3737" s="65"/>
      <c r="P3737" s="65">
        <f t="shared" si="101"/>
        <v>2750.8499999999995</v>
      </c>
    </row>
    <row r="3738" spans="1:16" ht="15">
      <c r="A3738" s="238" t="s">
        <v>2485</v>
      </c>
      <c r="B3738" s="226" t="s">
        <v>1577</v>
      </c>
      <c r="C3738" s="3"/>
      <c r="D3738" s="3"/>
      <c r="E3738" s="9" t="s">
        <v>277</v>
      </c>
      <c r="F3738" s="9" t="s">
        <v>277</v>
      </c>
      <c r="G3738" s="9" t="s">
        <v>277</v>
      </c>
      <c r="H3738" s="9" t="s">
        <v>277</v>
      </c>
      <c r="I3738" s="9" t="s">
        <v>277</v>
      </c>
      <c r="J3738" s="9">
        <v>2621.7999999999947</v>
      </c>
      <c r="K3738" s="9" t="s">
        <v>277</v>
      </c>
      <c r="L3738" s="9" t="s">
        <v>277</v>
      </c>
      <c r="M3738" s="9" t="s">
        <v>277</v>
      </c>
      <c r="P3738" s="65">
        <f t="shared" si="101"/>
        <v>2621.7999999999947</v>
      </c>
    </row>
    <row r="3739" spans="1:16" ht="15">
      <c r="A3739" s="238" t="s">
        <v>2486</v>
      </c>
      <c r="B3739" s="61" t="s">
        <v>2520</v>
      </c>
      <c r="C3739" s="3"/>
      <c r="D3739" s="3"/>
      <c r="E3739" s="9" t="s">
        <v>277</v>
      </c>
      <c r="F3739" s="9" t="s">
        <v>277</v>
      </c>
      <c r="G3739" s="9" t="s">
        <v>277</v>
      </c>
      <c r="H3739" s="9" t="s">
        <v>277</v>
      </c>
      <c r="I3739" s="9" t="s">
        <v>277</v>
      </c>
      <c r="J3739" s="9" t="s">
        <v>277</v>
      </c>
      <c r="K3739" s="9" t="s">
        <v>277</v>
      </c>
      <c r="L3739" s="9" t="s">
        <v>277</v>
      </c>
      <c r="M3739" s="65">
        <v>2558.6</v>
      </c>
      <c r="N3739" s="65"/>
      <c r="P3739" s="65">
        <f t="shared" si="101"/>
        <v>2558.6</v>
      </c>
    </row>
    <row r="3740" spans="1:16" ht="15">
      <c r="A3740" s="238" t="s">
        <v>2487</v>
      </c>
      <c r="B3740" s="61" t="s">
        <v>2508</v>
      </c>
      <c r="C3740" s="3"/>
      <c r="D3740" s="3"/>
      <c r="E3740" s="9" t="s">
        <v>277</v>
      </c>
      <c r="F3740" s="9" t="s">
        <v>277</v>
      </c>
      <c r="G3740" s="9" t="s">
        <v>277</v>
      </c>
      <c r="H3740" s="9" t="s">
        <v>277</v>
      </c>
      <c r="I3740" s="9" t="s">
        <v>277</v>
      </c>
      <c r="J3740" s="9" t="s">
        <v>277</v>
      </c>
      <c r="K3740" s="9" t="s">
        <v>277</v>
      </c>
      <c r="L3740" s="9" t="s">
        <v>277</v>
      </c>
      <c r="M3740" s="65">
        <v>2517</v>
      </c>
      <c r="N3740" s="65"/>
      <c r="P3740" s="65">
        <f t="shared" si="101"/>
        <v>2517</v>
      </c>
    </row>
    <row r="3741" spans="1:16" ht="15">
      <c r="A3741" s="238" t="s">
        <v>2488</v>
      </c>
      <c r="B3741" s="61" t="s">
        <v>636</v>
      </c>
      <c r="E3741" s="9" t="s">
        <v>277</v>
      </c>
      <c r="F3741" s="9" t="s">
        <v>277</v>
      </c>
      <c r="G3741" s="9" t="s">
        <v>277</v>
      </c>
      <c r="H3741" s="9">
        <v>1440.2000000000044</v>
      </c>
      <c r="I3741" s="9">
        <v>893.89999999999964</v>
      </c>
      <c r="J3741" s="9" t="s">
        <v>277</v>
      </c>
      <c r="K3741" s="9" t="s">
        <v>277</v>
      </c>
      <c r="L3741" s="9" t="s">
        <v>277</v>
      </c>
      <c r="M3741" s="9" t="s">
        <v>277</v>
      </c>
      <c r="P3741" s="65">
        <f t="shared" si="101"/>
        <v>2334.100000000004</v>
      </c>
    </row>
    <row r="3742" spans="1:16" ht="15">
      <c r="A3742" s="238" t="s">
        <v>2489</v>
      </c>
      <c r="B3742" s="61" t="s">
        <v>2507</v>
      </c>
      <c r="C3742" s="3"/>
      <c r="D3742" s="3"/>
      <c r="E3742" s="9" t="s">
        <v>277</v>
      </c>
      <c r="F3742" s="9" t="s">
        <v>277</v>
      </c>
      <c r="G3742" s="9" t="s">
        <v>277</v>
      </c>
      <c r="H3742" s="9" t="s">
        <v>277</v>
      </c>
      <c r="I3742" s="9" t="s">
        <v>277</v>
      </c>
      <c r="J3742" s="9" t="s">
        <v>277</v>
      </c>
      <c r="K3742" s="9" t="s">
        <v>277</v>
      </c>
      <c r="L3742" s="9" t="s">
        <v>277</v>
      </c>
      <c r="M3742" s="65">
        <v>2324.2000000000007</v>
      </c>
      <c r="N3742" s="65"/>
      <c r="P3742" s="65">
        <f t="shared" si="101"/>
        <v>2324.2000000000007</v>
      </c>
    </row>
    <row r="3743" spans="1:16" ht="15">
      <c r="A3743" s="238" t="s">
        <v>2490</v>
      </c>
      <c r="B3743" s="61" t="s">
        <v>2512</v>
      </c>
      <c r="C3743" s="3"/>
      <c r="D3743" s="3"/>
      <c r="E3743" s="9" t="s">
        <v>277</v>
      </c>
      <c r="F3743" s="9" t="s">
        <v>277</v>
      </c>
      <c r="G3743" s="9" t="s">
        <v>277</v>
      </c>
      <c r="H3743" s="9" t="s">
        <v>277</v>
      </c>
      <c r="I3743" s="9" t="s">
        <v>277</v>
      </c>
      <c r="J3743" s="9" t="s">
        <v>277</v>
      </c>
      <c r="K3743" s="9" t="s">
        <v>277</v>
      </c>
      <c r="L3743" s="9" t="s">
        <v>277</v>
      </c>
      <c r="M3743" s="65">
        <v>2278</v>
      </c>
      <c r="N3743" s="65"/>
      <c r="P3743" s="65">
        <f t="shared" si="101"/>
        <v>2278</v>
      </c>
    </row>
    <row r="3744" spans="1:16" ht="15">
      <c r="A3744" s="238" t="s">
        <v>2491</v>
      </c>
      <c r="B3744" s="61" t="s">
        <v>2506</v>
      </c>
      <c r="C3744" s="3"/>
      <c r="D3744" s="3"/>
      <c r="E3744" s="9" t="s">
        <v>277</v>
      </c>
      <c r="F3744" s="9" t="s">
        <v>277</v>
      </c>
      <c r="G3744" s="9" t="s">
        <v>277</v>
      </c>
      <c r="H3744" s="9" t="s">
        <v>277</v>
      </c>
      <c r="I3744" s="9" t="s">
        <v>277</v>
      </c>
      <c r="J3744" s="9" t="s">
        <v>277</v>
      </c>
      <c r="K3744" s="9" t="s">
        <v>277</v>
      </c>
      <c r="L3744" s="9" t="s">
        <v>277</v>
      </c>
      <c r="M3744" s="65">
        <v>2177</v>
      </c>
      <c r="N3744" s="65"/>
      <c r="P3744" s="65">
        <f t="shared" si="101"/>
        <v>2177</v>
      </c>
    </row>
    <row r="3745" spans="1:16" ht="15">
      <c r="A3745" s="238" t="s">
        <v>2492</v>
      </c>
      <c r="B3745" s="61" t="s">
        <v>2532</v>
      </c>
      <c r="C3745" s="3"/>
      <c r="D3745" s="3"/>
      <c r="E3745" s="9" t="s">
        <v>277</v>
      </c>
      <c r="F3745" s="9" t="s">
        <v>277</v>
      </c>
      <c r="G3745" s="9" t="s">
        <v>277</v>
      </c>
      <c r="H3745" s="9" t="s">
        <v>277</v>
      </c>
      <c r="I3745" s="9" t="s">
        <v>277</v>
      </c>
      <c r="J3745" s="9" t="s">
        <v>277</v>
      </c>
      <c r="K3745" s="9" t="s">
        <v>277</v>
      </c>
      <c r="L3745" s="9" t="s">
        <v>277</v>
      </c>
      <c r="M3745" s="65">
        <v>2153.8000000000002</v>
      </c>
      <c r="N3745" s="65"/>
      <c r="P3745" s="65">
        <f t="shared" si="101"/>
        <v>2153.8000000000002</v>
      </c>
    </row>
    <row r="3746" spans="1:16" ht="15">
      <c r="A3746" s="238" t="s">
        <v>2493</v>
      </c>
      <c r="B3746" s="61" t="s">
        <v>640</v>
      </c>
      <c r="E3746" s="9" t="s">
        <v>277</v>
      </c>
      <c r="F3746" s="9" t="s">
        <v>277</v>
      </c>
      <c r="G3746" s="9" t="s">
        <v>277</v>
      </c>
      <c r="H3746" s="9">
        <v>2107.8999999999951</v>
      </c>
      <c r="I3746" s="9" t="s">
        <v>277</v>
      </c>
      <c r="J3746" s="9" t="s">
        <v>277</v>
      </c>
      <c r="K3746" s="9" t="s">
        <v>277</v>
      </c>
      <c r="L3746" s="9" t="s">
        <v>277</v>
      </c>
      <c r="M3746" s="9" t="s">
        <v>277</v>
      </c>
      <c r="P3746" s="65">
        <f t="shared" si="101"/>
        <v>2107.8999999999951</v>
      </c>
    </row>
    <row r="3747" spans="1:16" ht="15">
      <c r="A3747" s="238" t="s">
        <v>2494</v>
      </c>
      <c r="B3747" s="226" t="s">
        <v>2073</v>
      </c>
      <c r="C3747" s="3"/>
      <c r="D3747" s="3"/>
      <c r="E3747" s="9" t="s">
        <v>277</v>
      </c>
      <c r="F3747" s="9" t="s">
        <v>277</v>
      </c>
      <c r="G3747" s="9" t="s">
        <v>277</v>
      </c>
      <c r="H3747" s="9" t="s">
        <v>277</v>
      </c>
      <c r="I3747" s="9" t="s">
        <v>277</v>
      </c>
      <c r="J3747" s="9" t="s">
        <v>277</v>
      </c>
      <c r="K3747" s="9" t="s">
        <v>277</v>
      </c>
      <c r="L3747" s="9">
        <v>2094.0999999999985</v>
      </c>
      <c r="M3747" s="9" t="s">
        <v>277</v>
      </c>
      <c r="N3747" s="65"/>
      <c r="P3747" s="65">
        <f t="shared" si="101"/>
        <v>2094.0999999999985</v>
      </c>
    </row>
    <row r="3748" spans="1:16" ht="15">
      <c r="A3748" s="238" t="s">
        <v>2495</v>
      </c>
      <c r="B3748" s="61" t="s">
        <v>2528</v>
      </c>
      <c r="C3748" s="3"/>
      <c r="D3748" s="3"/>
      <c r="E3748" s="9" t="s">
        <v>277</v>
      </c>
      <c r="F3748" s="9" t="s">
        <v>277</v>
      </c>
      <c r="G3748" s="9" t="s">
        <v>277</v>
      </c>
      <c r="H3748" s="9" t="s">
        <v>277</v>
      </c>
      <c r="I3748" s="9" t="s">
        <v>277</v>
      </c>
      <c r="J3748" s="9" t="s">
        <v>277</v>
      </c>
      <c r="K3748" s="9" t="s">
        <v>277</v>
      </c>
      <c r="L3748" s="9" t="s">
        <v>277</v>
      </c>
      <c r="M3748" s="65">
        <v>2058.7000000000003</v>
      </c>
      <c r="N3748" s="65"/>
      <c r="P3748" s="65">
        <f t="shared" si="101"/>
        <v>2058.7000000000003</v>
      </c>
    </row>
    <row r="3749" spans="1:16" ht="15">
      <c r="A3749" s="238" t="s">
        <v>2496</v>
      </c>
      <c r="B3749" s="61" t="s">
        <v>650</v>
      </c>
      <c r="E3749" s="9" t="s">
        <v>277</v>
      </c>
      <c r="F3749" s="9" t="s">
        <v>277</v>
      </c>
      <c r="G3749" s="9" t="s">
        <v>277</v>
      </c>
      <c r="H3749" s="9">
        <v>2037.1500000000005</v>
      </c>
      <c r="I3749" s="9" t="s">
        <v>277</v>
      </c>
      <c r="J3749" s="9" t="s">
        <v>277</v>
      </c>
      <c r="K3749" s="9" t="s">
        <v>277</v>
      </c>
      <c r="L3749" s="9" t="s">
        <v>277</v>
      </c>
      <c r="M3749" s="9" t="s">
        <v>277</v>
      </c>
      <c r="P3749" s="65">
        <f t="shared" si="101"/>
        <v>2037.1500000000005</v>
      </c>
    </row>
    <row r="3750" spans="1:16" ht="15">
      <c r="A3750" s="238" t="s">
        <v>2497</v>
      </c>
      <c r="B3750" s="170" t="s">
        <v>1282</v>
      </c>
      <c r="C3750" s="3"/>
      <c r="D3750" s="3"/>
      <c r="E3750" s="9" t="s">
        <v>277</v>
      </c>
      <c r="F3750" s="9" t="s">
        <v>277</v>
      </c>
      <c r="G3750" s="9" t="s">
        <v>277</v>
      </c>
      <c r="H3750" s="9" t="s">
        <v>277</v>
      </c>
      <c r="I3750" s="9">
        <v>1932.7999999999956</v>
      </c>
      <c r="J3750" s="9" t="s">
        <v>277</v>
      </c>
      <c r="K3750" s="9" t="s">
        <v>277</v>
      </c>
      <c r="L3750" s="9" t="s">
        <v>277</v>
      </c>
      <c r="M3750" s="9" t="s">
        <v>277</v>
      </c>
      <c r="P3750" s="65">
        <f t="shared" si="101"/>
        <v>1932.7999999999956</v>
      </c>
    </row>
    <row r="3751" spans="1:16" ht="15">
      <c r="A3751" s="238" t="s">
        <v>2498</v>
      </c>
      <c r="B3751" s="61" t="s">
        <v>2504</v>
      </c>
      <c r="C3751" s="3"/>
      <c r="D3751" s="3"/>
      <c r="E3751" s="9" t="s">
        <v>277</v>
      </c>
      <c r="F3751" s="9" t="s">
        <v>277</v>
      </c>
      <c r="G3751" s="9" t="s">
        <v>277</v>
      </c>
      <c r="H3751" s="9" t="s">
        <v>277</v>
      </c>
      <c r="I3751" s="9" t="s">
        <v>277</v>
      </c>
      <c r="J3751" s="9" t="s">
        <v>277</v>
      </c>
      <c r="K3751" s="9" t="s">
        <v>277</v>
      </c>
      <c r="L3751" s="9" t="s">
        <v>277</v>
      </c>
      <c r="M3751" s="65">
        <v>1902.5000000000002</v>
      </c>
      <c r="N3751" s="65"/>
      <c r="P3751" s="65">
        <f t="shared" si="101"/>
        <v>1902.5000000000002</v>
      </c>
    </row>
    <row r="3752" spans="1:16" ht="15">
      <c r="A3752" s="238" t="s">
        <v>2499</v>
      </c>
      <c r="B3752" s="61" t="s">
        <v>2088</v>
      </c>
      <c r="C3752" s="3"/>
      <c r="D3752" s="3"/>
      <c r="E3752" s="9" t="s">
        <v>277</v>
      </c>
      <c r="F3752" s="9" t="s">
        <v>277</v>
      </c>
      <c r="G3752" s="9" t="s">
        <v>277</v>
      </c>
      <c r="H3752" s="9" t="s">
        <v>277</v>
      </c>
      <c r="I3752" s="9" t="s">
        <v>277</v>
      </c>
      <c r="J3752" s="9" t="s">
        <v>277</v>
      </c>
      <c r="K3752" s="9" t="s">
        <v>277</v>
      </c>
      <c r="L3752" s="9">
        <v>1847.4000000000015</v>
      </c>
      <c r="M3752" s="9" t="s">
        <v>277</v>
      </c>
      <c r="N3752" s="65"/>
      <c r="P3752" s="65">
        <f t="shared" si="101"/>
        <v>1847.4000000000015</v>
      </c>
    </row>
    <row r="3753" spans="1:16" ht="15">
      <c r="A3753" s="238" t="s">
        <v>2500</v>
      </c>
      <c r="B3753" s="226" t="s">
        <v>1594</v>
      </c>
      <c r="C3753" s="3"/>
      <c r="D3753" s="3"/>
      <c r="E3753" s="9" t="s">
        <v>277</v>
      </c>
      <c r="F3753" s="9" t="s">
        <v>277</v>
      </c>
      <c r="G3753" s="9" t="s">
        <v>277</v>
      </c>
      <c r="H3753" s="9" t="s">
        <v>277</v>
      </c>
      <c r="I3753" s="9" t="s">
        <v>277</v>
      </c>
      <c r="J3753" s="9" t="s">
        <v>277</v>
      </c>
      <c r="K3753" s="9">
        <v>1802.4999999999982</v>
      </c>
      <c r="L3753" s="9" t="s">
        <v>277</v>
      </c>
      <c r="M3753" s="9" t="s">
        <v>277</v>
      </c>
      <c r="P3753" s="65">
        <f t="shared" si="101"/>
        <v>1802.4999999999982</v>
      </c>
    </row>
    <row r="3754" spans="1:16" ht="15">
      <c r="A3754" s="238" t="s">
        <v>2501</v>
      </c>
      <c r="B3754" s="61" t="s">
        <v>2098</v>
      </c>
      <c r="C3754" s="3"/>
      <c r="D3754" s="3"/>
      <c r="E3754" s="9" t="s">
        <v>277</v>
      </c>
      <c r="F3754" s="9" t="s">
        <v>277</v>
      </c>
      <c r="G3754" s="9" t="s">
        <v>277</v>
      </c>
      <c r="H3754" s="9" t="s">
        <v>277</v>
      </c>
      <c r="I3754" s="9" t="s">
        <v>277</v>
      </c>
      <c r="J3754" s="9" t="s">
        <v>277</v>
      </c>
      <c r="K3754" s="9" t="s">
        <v>277</v>
      </c>
      <c r="L3754" s="9">
        <v>1689.5999999999985</v>
      </c>
      <c r="M3754" s="9" t="s">
        <v>277</v>
      </c>
      <c r="N3754" s="65"/>
      <c r="P3754" s="65">
        <f t="shared" si="101"/>
        <v>1689.5999999999985</v>
      </c>
    </row>
    <row r="3755" spans="1:16" ht="15">
      <c r="A3755" s="238" t="s">
        <v>2502</v>
      </c>
      <c r="B3755" s="61" t="s">
        <v>178</v>
      </c>
      <c r="E3755" s="9">
        <v>1663.8</v>
      </c>
      <c r="F3755" s="9" t="s">
        <v>277</v>
      </c>
      <c r="G3755" s="9" t="s">
        <v>277</v>
      </c>
      <c r="H3755" s="9" t="s">
        <v>277</v>
      </c>
      <c r="I3755" s="9" t="s">
        <v>277</v>
      </c>
      <c r="J3755" s="9" t="s">
        <v>277</v>
      </c>
      <c r="K3755" s="9" t="s">
        <v>277</v>
      </c>
      <c r="L3755" s="9" t="s">
        <v>277</v>
      </c>
      <c r="M3755" s="9" t="s">
        <v>277</v>
      </c>
      <c r="P3755" s="65">
        <f t="shared" si="101"/>
        <v>1663.8</v>
      </c>
    </row>
    <row r="3756" spans="1:16" ht="15">
      <c r="A3756" s="238" t="s">
        <v>2531</v>
      </c>
      <c r="B3756" s="170" t="s">
        <v>1275</v>
      </c>
      <c r="C3756" s="3"/>
      <c r="D3756" s="3"/>
      <c r="E3756" s="9" t="s">
        <v>277</v>
      </c>
      <c r="F3756" s="9" t="s">
        <v>277</v>
      </c>
      <c r="G3756" s="9" t="s">
        <v>277</v>
      </c>
      <c r="H3756" s="9" t="s">
        <v>277</v>
      </c>
      <c r="I3756" s="9">
        <v>1607.3999999999996</v>
      </c>
      <c r="J3756" s="9" t="s">
        <v>277</v>
      </c>
      <c r="K3756" s="9" t="s">
        <v>277</v>
      </c>
      <c r="L3756" s="9" t="s">
        <v>277</v>
      </c>
      <c r="M3756" s="9" t="s">
        <v>277</v>
      </c>
      <c r="P3756" s="65">
        <f t="shared" si="101"/>
        <v>1607.3999999999996</v>
      </c>
    </row>
    <row r="3757" spans="1:16" ht="15">
      <c r="A3757" s="238" t="s">
        <v>2613</v>
      </c>
      <c r="B3757" s="61" t="s">
        <v>2087</v>
      </c>
      <c r="C3757" s="3"/>
      <c r="D3757" s="3"/>
      <c r="E3757" s="9" t="s">
        <v>277</v>
      </c>
      <c r="F3757" s="9" t="s">
        <v>277</v>
      </c>
      <c r="G3757" s="9" t="s">
        <v>277</v>
      </c>
      <c r="H3757" s="9" t="s">
        <v>277</v>
      </c>
      <c r="I3757" s="9" t="s">
        <v>277</v>
      </c>
      <c r="J3757" s="9" t="s">
        <v>277</v>
      </c>
      <c r="K3757" s="9" t="s">
        <v>277</v>
      </c>
      <c r="L3757" s="9">
        <v>1543.4000000000015</v>
      </c>
      <c r="M3757" s="9" t="s">
        <v>277</v>
      </c>
      <c r="N3757" s="65"/>
      <c r="P3757" s="65">
        <f t="shared" si="101"/>
        <v>1543.4000000000015</v>
      </c>
    </row>
    <row r="3758" spans="1:16" ht="15">
      <c r="A3758" s="238" t="s">
        <v>2626</v>
      </c>
      <c r="B3758" s="61" t="s">
        <v>2523</v>
      </c>
      <c r="C3758" s="3"/>
      <c r="D3758" s="3"/>
      <c r="E3758" s="9" t="s">
        <v>277</v>
      </c>
      <c r="F3758" s="9" t="s">
        <v>277</v>
      </c>
      <c r="G3758" s="9" t="s">
        <v>277</v>
      </c>
      <c r="H3758" s="9" t="s">
        <v>277</v>
      </c>
      <c r="I3758" s="9" t="s">
        <v>277</v>
      </c>
      <c r="J3758" s="9" t="s">
        <v>277</v>
      </c>
      <c r="K3758" s="9" t="s">
        <v>277</v>
      </c>
      <c r="L3758" s="9" t="s">
        <v>277</v>
      </c>
      <c r="M3758" s="65">
        <v>1488.9</v>
      </c>
      <c r="N3758" s="65"/>
      <c r="P3758" s="65">
        <f t="shared" si="101"/>
        <v>1488.9</v>
      </c>
    </row>
    <row r="3759" spans="1:16" ht="15">
      <c r="A3759" s="238" t="s">
        <v>2662</v>
      </c>
      <c r="B3759" s="170" t="s">
        <v>1294</v>
      </c>
      <c r="C3759" s="3"/>
      <c r="D3759" s="3"/>
      <c r="E3759" s="9" t="s">
        <v>277</v>
      </c>
      <c r="F3759" s="9" t="s">
        <v>277</v>
      </c>
      <c r="G3759" s="9" t="s">
        <v>277</v>
      </c>
      <c r="H3759" s="9" t="s">
        <v>277</v>
      </c>
      <c r="I3759" s="9">
        <v>1447.0000000000018</v>
      </c>
      <c r="J3759" s="9" t="s">
        <v>277</v>
      </c>
      <c r="K3759" s="9" t="s">
        <v>277</v>
      </c>
      <c r="L3759" s="9" t="s">
        <v>277</v>
      </c>
      <c r="M3759" s="9" t="s">
        <v>277</v>
      </c>
      <c r="P3759" s="65">
        <f t="shared" si="101"/>
        <v>1447.0000000000018</v>
      </c>
    </row>
    <row r="3760" spans="1:16" ht="15">
      <c r="A3760" s="238" t="s">
        <v>2663</v>
      </c>
      <c r="B3760" s="61" t="s">
        <v>163</v>
      </c>
      <c r="E3760" s="9" t="s">
        <v>277</v>
      </c>
      <c r="F3760" s="9" t="s">
        <v>277</v>
      </c>
      <c r="G3760" s="9">
        <v>1249.2</v>
      </c>
      <c r="H3760" s="9" t="s">
        <v>277</v>
      </c>
      <c r="I3760" s="9" t="s">
        <v>277</v>
      </c>
      <c r="J3760" s="9" t="s">
        <v>277</v>
      </c>
      <c r="K3760" s="9" t="s">
        <v>277</v>
      </c>
      <c r="L3760" s="9" t="s">
        <v>277</v>
      </c>
      <c r="M3760" s="9" t="s">
        <v>277</v>
      </c>
      <c r="P3760" s="65">
        <f t="shared" si="101"/>
        <v>1249.2</v>
      </c>
    </row>
    <row r="3761" spans="1:21" ht="15">
      <c r="A3761" s="238" t="s">
        <v>2664</v>
      </c>
      <c r="B3761" s="170" t="s">
        <v>1273</v>
      </c>
      <c r="C3761" s="3"/>
      <c r="D3761" s="3"/>
      <c r="E3761" s="9" t="s">
        <v>277</v>
      </c>
      <c r="F3761" s="9" t="s">
        <v>277</v>
      </c>
      <c r="G3761" s="9" t="s">
        <v>277</v>
      </c>
      <c r="H3761" s="9" t="s">
        <v>277</v>
      </c>
      <c r="I3761" s="9">
        <v>934.40000000000327</v>
      </c>
      <c r="J3761" s="9" t="s">
        <v>277</v>
      </c>
      <c r="K3761" s="9" t="s">
        <v>277</v>
      </c>
      <c r="L3761" s="9" t="s">
        <v>277</v>
      </c>
      <c r="M3761" s="9" t="s">
        <v>277</v>
      </c>
      <c r="P3761" s="65">
        <f t="shared" si="101"/>
        <v>934.40000000000327</v>
      </c>
    </row>
    <row r="3762" spans="1:21" ht="15">
      <c r="A3762" s="238" t="s">
        <v>2665</v>
      </c>
      <c r="B3762" s="181" t="s">
        <v>1266</v>
      </c>
      <c r="C3762" s="3"/>
      <c r="D3762" s="3"/>
      <c r="E3762" s="9" t="s">
        <v>277</v>
      </c>
      <c r="F3762" s="9" t="s">
        <v>277</v>
      </c>
      <c r="G3762" s="9" t="s">
        <v>277</v>
      </c>
      <c r="H3762" s="9" t="s">
        <v>277</v>
      </c>
      <c r="I3762" s="9">
        <v>529.19999999999527</v>
      </c>
      <c r="J3762" s="9" t="s">
        <v>277</v>
      </c>
      <c r="K3762" s="9" t="s">
        <v>277</v>
      </c>
      <c r="L3762" s="9" t="s">
        <v>277</v>
      </c>
      <c r="M3762" s="9" t="s">
        <v>277</v>
      </c>
      <c r="P3762" s="65">
        <f t="shared" si="101"/>
        <v>529.19999999999527</v>
      </c>
    </row>
    <row r="3763" spans="1:21" ht="15">
      <c r="A3763" s="238" t="s">
        <v>2666</v>
      </c>
      <c r="B3763" s="170" t="s">
        <v>1274</v>
      </c>
      <c r="C3763" s="3"/>
      <c r="D3763" s="3"/>
      <c r="E3763" s="9" t="s">
        <v>277</v>
      </c>
      <c r="F3763" s="9" t="s">
        <v>277</v>
      </c>
      <c r="G3763" s="9" t="s">
        <v>277</v>
      </c>
      <c r="H3763" s="9" t="s">
        <v>277</v>
      </c>
      <c r="I3763" s="9">
        <v>263.90000000000509</v>
      </c>
      <c r="J3763" s="9" t="s">
        <v>277</v>
      </c>
      <c r="K3763" s="9" t="s">
        <v>277</v>
      </c>
      <c r="L3763" s="9" t="s">
        <v>277</v>
      </c>
      <c r="M3763" s="9" t="s">
        <v>277</v>
      </c>
      <c r="P3763" s="65">
        <f t="shared" si="101"/>
        <v>263.90000000000509</v>
      </c>
    </row>
    <row r="3764" spans="1:21" ht="15">
      <c r="A3764" s="28"/>
      <c r="B3764" s="61"/>
      <c r="E3764" s="9"/>
      <c r="F3764" s="9"/>
      <c r="G3764" s="9"/>
      <c r="H3764" s="9"/>
      <c r="L3764" s="67"/>
      <c r="M3764" s="67"/>
      <c r="N3764" s="65"/>
    </row>
    <row r="3765" spans="1:21" ht="15">
      <c r="A3765" s="28"/>
      <c r="B3765" s="61"/>
      <c r="E3765" s="9"/>
      <c r="L3765" s="67"/>
      <c r="M3765" s="67"/>
    </row>
    <row r="3766" spans="1:21" ht="15">
      <c r="A3766" s="28"/>
      <c r="B3766" s="61"/>
      <c r="E3766" s="9"/>
      <c r="L3766" s="67"/>
      <c r="M3766" s="67"/>
    </row>
    <row r="3767" spans="1:21" ht="25.5">
      <c r="A3767" s="23" t="s">
        <v>199</v>
      </c>
      <c r="L3767" s="67"/>
      <c r="M3767" s="67"/>
    </row>
    <row r="3768" spans="1:21">
      <c r="L3768" s="67"/>
      <c r="M3768" s="67"/>
    </row>
    <row r="3769" spans="1:21" ht="15">
      <c r="A3769" s="38"/>
      <c r="B3769" s="38"/>
      <c r="C3769" s="38"/>
      <c r="D3769" s="38"/>
      <c r="E3769" s="59">
        <v>2016</v>
      </c>
      <c r="F3769" s="59">
        <v>2017</v>
      </c>
      <c r="G3769" s="59">
        <v>2018</v>
      </c>
      <c r="H3769" s="59">
        <v>2019</v>
      </c>
      <c r="I3769" s="59">
        <v>2020</v>
      </c>
      <c r="J3769" s="59">
        <v>2021</v>
      </c>
      <c r="K3769" s="59">
        <v>2022</v>
      </c>
      <c r="L3769" s="59">
        <v>2023</v>
      </c>
      <c r="M3769" s="59">
        <v>2024</v>
      </c>
      <c r="P3769" s="68" t="s">
        <v>40</v>
      </c>
    </row>
    <row r="3770" spans="1:21" ht="15">
      <c r="A3770" s="28" t="s">
        <v>0</v>
      </c>
      <c r="B3770" s="61" t="s">
        <v>31</v>
      </c>
      <c r="E3770" s="179">
        <v>152</v>
      </c>
      <c r="F3770" s="176">
        <v>551.4</v>
      </c>
      <c r="G3770" s="179">
        <v>673.5</v>
      </c>
      <c r="H3770" s="9">
        <v>523.59999999999309</v>
      </c>
      <c r="I3770" s="9" t="s">
        <v>182</v>
      </c>
      <c r="J3770" s="9" t="s">
        <v>182</v>
      </c>
      <c r="K3770" s="9" t="s">
        <v>182</v>
      </c>
      <c r="L3770" s="9" t="s">
        <v>182</v>
      </c>
      <c r="M3770" s="9" t="s">
        <v>182</v>
      </c>
      <c r="P3770" s="65">
        <f t="shared" ref="P3770:P3801" si="102">SUM(E3770:M3770)</f>
        <v>1900.4999999999932</v>
      </c>
      <c r="R3770" t="s">
        <v>367</v>
      </c>
      <c r="U3770" t="s">
        <v>1368</v>
      </c>
    </row>
    <row r="3771" spans="1:21" ht="15">
      <c r="A3771" s="28" t="s">
        <v>2</v>
      </c>
      <c r="B3771" s="61" t="s">
        <v>19</v>
      </c>
      <c r="E3771" s="179">
        <v>178.5</v>
      </c>
      <c r="F3771" s="179">
        <v>466</v>
      </c>
      <c r="G3771" s="179">
        <v>603.20000000000005</v>
      </c>
      <c r="H3771" s="179">
        <v>567.69999999999709</v>
      </c>
      <c r="I3771" s="9" t="s">
        <v>182</v>
      </c>
      <c r="J3771" s="9" t="s">
        <v>182</v>
      </c>
      <c r="K3771" s="9" t="s">
        <v>182</v>
      </c>
      <c r="L3771" s="9" t="s">
        <v>182</v>
      </c>
      <c r="M3771" s="9" t="s">
        <v>182</v>
      </c>
      <c r="P3771" s="65">
        <f t="shared" si="102"/>
        <v>1815.3999999999971</v>
      </c>
      <c r="R3771" t="s">
        <v>813</v>
      </c>
      <c r="U3771" t="s">
        <v>814</v>
      </c>
    </row>
    <row r="3772" spans="1:21" ht="15">
      <c r="A3772" s="28" t="s">
        <v>3</v>
      </c>
      <c r="B3772" s="61" t="s">
        <v>17</v>
      </c>
      <c r="E3772" s="174">
        <v>219.4</v>
      </c>
      <c r="F3772" s="9">
        <v>268.60000000000002</v>
      </c>
      <c r="G3772" s="179">
        <v>629.9</v>
      </c>
      <c r="H3772" s="179">
        <v>635.79999999999927</v>
      </c>
      <c r="I3772" s="9" t="s">
        <v>182</v>
      </c>
      <c r="J3772" s="9" t="s">
        <v>182</v>
      </c>
      <c r="K3772" s="9" t="s">
        <v>182</v>
      </c>
      <c r="L3772" s="9" t="s">
        <v>182</v>
      </c>
      <c r="M3772" s="9" t="s">
        <v>182</v>
      </c>
      <c r="P3772" s="65">
        <f t="shared" si="102"/>
        <v>1753.6999999999994</v>
      </c>
      <c r="R3772" t="s">
        <v>811</v>
      </c>
    </row>
    <row r="3773" spans="1:21" ht="15">
      <c r="A3773" s="28" t="s">
        <v>5</v>
      </c>
      <c r="B3773" s="61" t="s">
        <v>143</v>
      </c>
      <c r="E3773" s="9" t="s">
        <v>277</v>
      </c>
      <c r="F3773" s="9">
        <v>280.8</v>
      </c>
      <c r="G3773" s="179">
        <v>581.29999999999995</v>
      </c>
      <c r="H3773" s="176">
        <v>800.10000000000036</v>
      </c>
      <c r="I3773" s="9" t="s">
        <v>182</v>
      </c>
      <c r="J3773" s="9" t="s">
        <v>182</v>
      </c>
      <c r="K3773" s="9" t="s">
        <v>182</v>
      </c>
      <c r="L3773" s="9" t="s">
        <v>182</v>
      </c>
      <c r="M3773" s="9" t="s">
        <v>182</v>
      </c>
      <c r="P3773" s="65">
        <f t="shared" si="102"/>
        <v>1662.2000000000003</v>
      </c>
      <c r="R3773" t="s">
        <v>320</v>
      </c>
      <c r="U3773" t="s">
        <v>1368</v>
      </c>
    </row>
    <row r="3774" spans="1:21" ht="15">
      <c r="A3774" s="28" t="s">
        <v>7</v>
      </c>
      <c r="B3774" s="61" t="s">
        <v>11</v>
      </c>
      <c r="E3774" s="175">
        <v>216.1</v>
      </c>
      <c r="F3774" s="179">
        <v>443.6</v>
      </c>
      <c r="G3774" s="9">
        <v>270.2</v>
      </c>
      <c r="H3774" s="175">
        <v>719.19999999999891</v>
      </c>
      <c r="I3774" s="9" t="s">
        <v>182</v>
      </c>
      <c r="J3774" s="9" t="s">
        <v>182</v>
      </c>
      <c r="K3774" s="9" t="s">
        <v>182</v>
      </c>
      <c r="L3774" s="9" t="s">
        <v>182</v>
      </c>
      <c r="M3774" s="9" t="s">
        <v>182</v>
      </c>
      <c r="P3774" s="65">
        <f t="shared" si="102"/>
        <v>1649.099999999999</v>
      </c>
      <c r="R3774" t="s">
        <v>810</v>
      </c>
    </row>
    <row r="3775" spans="1:21" ht="15">
      <c r="A3775" s="28" t="s">
        <v>8</v>
      </c>
      <c r="B3775" s="61" t="s">
        <v>33</v>
      </c>
      <c r="E3775" s="179">
        <v>210.1</v>
      </c>
      <c r="F3775" s="9">
        <v>314.3</v>
      </c>
      <c r="G3775" s="174">
        <v>717.7</v>
      </c>
      <c r="H3775" s="9">
        <v>357.30000000000291</v>
      </c>
      <c r="I3775" s="9" t="s">
        <v>182</v>
      </c>
      <c r="J3775" s="9" t="s">
        <v>182</v>
      </c>
      <c r="K3775" s="9" t="s">
        <v>182</v>
      </c>
      <c r="L3775" s="9" t="s">
        <v>182</v>
      </c>
      <c r="M3775" s="9" t="s">
        <v>182</v>
      </c>
      <c r="P3775" s="65">
        <f t="shared" si="102"/>
        <v>1599.4000000000028</v>
      </c>
      <c r="R3775" t="s">
        <v>352</v>
      </c>
    </row>
    <row r="3776" spans="1:21" ht="15">
      <c r="A3776" s="28" t="s">
        <v>10</v>
      </c>
      <c r="B3776" s="61" t="s">
        <v>25</v>
      </c>
      <c r="E3776" s="176">
        <v>237.4</v>
      </c>
      <c r="F3776" s="9">
        <v>302.95</v>
      </c>
      <c r="G3776" s="179">
        <v>592.20000000000005</v>
      </c>
      <c r="H3776" s="9">
        <v>442.65000000000327</v>
      </c>
      <c r="I3776" s="9" t="s">
        <v>182</v>
      </c>
      <c r="J3776" s="9" t="s">
        <v>182</v>
      </c>
      <c r="K3776" s="9" t="s">
        <v>182</v>
      </c>
      <c r="L3776" s="9" t="s">
        <v>182</v>
      </c>
      <c r="M3776" s="9" t="s">
        <v>182</v>
      </c>
      <c r="P3776" s="65">
        <f t="shared" si="102"/>
        <v>1575.2000000000035</v>
      </c>
      <c r="R3776" t="s">
        <v>368</v>
      </c>
      <c r="U3776" t="s">
        <v>1368</v>
      </c>
    </row>
    <row r="3777" spans="1:21" ht="15">
      <c r="A3777" s="28" t="s">
        <v>12</v>
      </c>
      <c r="B3777" s="61" t="s">
        <v>21</v>
      </c>
      <c r="E3777" s="9">
        <v>150.69999999999999</v>
      </c>
      <c r="F3777" s="9">
        <v>367.4</v>
      </c>
      <c r="G3777" s="9">
        <v>482.4</v>
      </c>
      <c r="H3777" s="9">
        <v>511.99999999999818</v>
      </c>
      <c r="I3777" s="9" t="s">
        <v>182</v>
      </c>
      <c r="J3777" s="9" t="s">
        <v>182</v>
      </c>
      <c r="K3777" s="9" t="s">
        <v>182</v>
      </c>
      <c r="L3777" s="9" t="s">
        <v>182</v>
      </c>
      <c r="M3777" s="9" t="s">
        <v>182</v>
      </c>
      <c r="P3777" s="65">
        <f t="shared" si="102"/>
        <v>1512.4999999999982</v>
      </c>
    </row>
    <row r="3778" spans="1:21" ht="15">
      <c r="A3778" s="28" t="s">
        <v>14</v>
      </c>
      <c r="B3778" s="61" t="s">
        <v>141</v>
      </c>
      <c r="E3778" s="9" t="s">
        <v>277</v>
      </c>
      <c r="F3778" s="179">
        <v>433.65</v>
      </c>
      <c r="G3778" s="179">
        <v>501</v>
      </c>
      <c r="H3778" s="179">
        <v>574.80000000000291</v>
      </c>
      <c r="I3778" s="9" t="s">
        <v>182</v>
      </c>
      <c r="J3778" s="9" t="s">
        <v>182</v>
      </c>
      <c r="K3778" s="9" t="s">
        <v>182</v>
      </c>
      <c r="L3778" s="9" t="s">
        <v>182</v>
      </c>
      <c r="M3778" s="9" t="s">
        <v>182</v>
      </c>
      <c r="P3778" s="65">
        <f t="shared" si="102"/>
        <v>1509.450000000003</v>
      </c>
      <c r="R3778" t="s">
        <v>812</v>
      </c>
    </row>
    <row r="3779" spans="1:21" ht="15">
      <c r="A3779" s="28" t="s">
        <v>16</v>
      </c>
      <c r="B3779" s="61" t="s">
        <v>39</v>
      </c>
      <c r="E3779" s="179">
        <v>192</v>
      </c>
      <c r="F3779" s="9">
        <v>295.89999999999998</v>
      </c>
      <c r="G3779" s="9">
        <v>485.3</v>
      </c>
      <c r="H3779" s="9">
        <v>443.89999999999782</v>
      </c>
      <c r="I3779" s="9" t="s">
        <v>182</v>
      </c>
      <c r="J3779" s="9" t="s">
        <v>182</v>
      </c>
      <c r="K3779" s="9" t="s">
        <v>182</v>
      </c>
      <c r="L3779" s="9" t="s">
        <v>182</v>
      </c>
      <c r="M3779" s="9" t="s">
        <v>182</v>
      </c>
      <c r="P3779" s="65">
        <f t="shared" si="102"/>
        <v>1417.0999999999979</v>
      </c>
      <c r="R3779" t="s">
        <v>296</v>
      </c>
    </row>
    <row r="3780" spans="1:21" ht="15">
      <c r="A3780" s="28" t="s">
        <v>18</v>
      </c>
      <c r="B3780" s="61" t="s">
        <v>9</v>
      </c>
      <c r="E3780" s="179">
        <v>169</v>
      </c>
      <c r="F3780" s="179">
        <v>454</v>
      </c>
      <c r="G3780" s="9">
        <v>467.8</v>
      </c>
      <c r="H3780" s="9">
        <v>223.90000000000236</v>
      </c>
      <c r="I3780" s="9" t="s">
        <v>182</v>
      </c>
      <c r="J3780" s="9" t="s">
        <v>182</v>
      </c>
      <c r="K3780" s="9" t="s">
        <v>182</v>
      </c>
      <c r="L3780" s="9" t="s">
        <v>182</v>
      </c>
      <c r="M3780" s="9" t="s">
        <v>182</v>
      </c>
      <c r="P3780" s="65">
        <f t="shared" si="102"/>
        <v>1314.7000000000023</v>
      </c>
      <c r="R3780" t="s">
        <v>324</v>
      </c>
    </row>
    <row r="3781" spans="1:21" ht="15">
      <c r="A3781" s="28" t="s">
        <v>20</v>
      </c>
      <c r="B3781" s="61" t="s">
        <v>157</v>
      </c>
      <c r="E3781" s="9" t="s">
        <v>277</v>
      </c>
      <c r="F3781" s="9" t="s">
        <v>277</v>
      </c>
      <c r="G3781" s="179">
        <v>515.9</v>
      </c>
      <c r="H3781" s="174">
        <v>727.80000000000291</v>
      </c>
      <c r="I3781" s="9" t="s">
        <v>182</v>
      </c>
      <c r="J3781" s="9" t="s">
        <v>182</v>
      </c>
      <c r="K3781" s="9" t="s">
        <v>182</v>
      </c>
      <c r="L3781" s="9" t="s">
        <v>182</v>
      </c>
      <c r="M3781" s="9" t="s">
        <v>182</v>
      </c>
      <c r="P3781" s="65">
        <f t="shared" si="102"/>
        <v>1243.700000000003</v>
      </c>
      <c r="R3781" t="s">
        <v>318</v>
      </c>
    </row>
    <row r="3782" spans="1:21" ht="15">
      <c r="A3782" s="28" t="s">
        <v>22</v>
      </c>
      <c r="B3782" s="61" t="s">
        <v>23</v>
      </c>
      <c r="E3782" s="9">
        <v>75.900000000000006</v>
      </c>
      <c r="F3782" s="174">
        <v>543.4</v>
      </c>
      <c r="G3782" s="9">
        <v>313.8</v>
      </c>
      <c r="H3782" s="9">
        <v>282.00000000000091</v>
      </c>
      <c r="I3782" s="9" t="s">
        <v>182</v>
      </c>
      <c r="J3782" s="9" t="s">
        <v>182</v>
      </c>
      <c r="K3782" s="9" t="s">
        <v>182</v>
      </c>
      <c r="L3782" s="9" t="s">
        <v>182</v>
      </c>
      <c r="M3782" s="9" t="s">
        <v>182</v>
      </c>
      <c r="P3782" s="65">
        <f t="shared" si="102"/>
        <v>1215.1000000000008</v>
      </c>
      <c r="R3782" t="s">
        <v>299</v>
      </c>
    </row>
    <row r="3783" spans="1:21" ht="15">
      <c r="A3783" s="28" t="s">
        <v>24</v>
      </c>
      <c r="B3783" s="61" t="s">
        <v>1</v>
      </c>
      <c r="E3783" s="9">
        <v>15.9</v>
      </c>
      <c r="F3783" s="9">
        <v>183.6</v>
      </c>
      <c r="G3783" s="175">
        <v>684.8</v>
      </c>
      <c r="H3783" s="9">
        <v>307.79999999999927</v>
      </c>
      <c r="I3783" s="9" t="s">
        <v>182</v>
      </c>
      <c r="J3783" s="9" t="s">
        <v>182</v>
      </c>
      <c r="K3783" s="9" t="s">
        <v>182</v>
      </c>
      <c r="L3783" s="9" t="s">
        <v>182</v>
      </c>
      <c r="M3783" s="9" t="s">
        <v>182</v>
      </c>
      <c r="P3783" s="65">
        <f t="shared" si="102"/>
        <v>1192.0999999999992</v>
      </c>
      <c r="R3783" t="s">
        <v>281</v>
      </c>
    </row>
    <row r="3784" spans="1:21" ht="15">
      <c r="A3784" s="28" t="s">
        <v>26</v>
      </c>
      <c r="B3784" s="61" t="s">
        <v>15</v>
      </c>
      <c r="E3784" s="9">
        <v>149.6</v>
      </c>
      <c r="F3784" s="179">
        <v>463.85</v>
      </c>
      <c r="G3784" s="9">
        <v>156.19999999999999</v>
      </c>
      <c r="H3784" s="9">
        <v>391</v>
      </c>
      <c r="I3784" s="9" t="s">
        <v>182</v>
      </c>
      <c r="J3784" s="9" t="s">
        <v>182</v>
      </c>
      <c r="K3784" s="9" t="s">
        <v>182</v>
      </c>
      <c r="L3784" s="9" t="s">
        <v>182</v>
      </c>
      <c r="M3784" s="9" t="s">
        <v>182</v>
      </c>
      <c r="P3784" s="65">
        <f t="shared" si="102"/>
        <v>1160.6500000000001</v>
      </c>
      <c r="R3784" t="s">
        <v>291</v>
      </c>
    </row>
    <row r="3785" spans="1:21" ht="15">
      <c r="A3785" s="28" t="s">
        <v>28</v>
      </c>
      <c r="B3785" s="61" t="s">
        <v>27</v>
      </c>
      <c r="E3785" s="9">
        <v>129.30000000000001</v>
      </c>
      <c r="F3785" s="9">
        <v>293.7</v>
      </c>
      <c r="G3785" s="9">
        <v>217</v>
      </c>
      <c r="H3785" s="9">
        <v>495.59999999999491</v>
      </c>
      <c r="I3785" s="9" t="s">
        <v>182</v>
      </c>
      <c r="J3785" s="9" t="s">
        <v>182</v>
      </c>
      <c r="K3785" s="9" t="s">
        <v>182</v>
      </c>
      <c r="L3785" s="9" t="s">
        <v>182</v>
      </c>
      <c r="M3785" s="9" t="s">
        <v>182</v>
      </c>
      <c r="P3785" s="65">
        <f t="shared" si="102"/>
        <v>1135.5999999999949</v>
      </c>
    </row>
    <row r="3786" spans="1:21" ht="15">
      <c r="A3786" s="28" t="s">
        <v>30</v>
      </c>
      <c r="B3786" s="61" t="s">
        <v>29</v>
      </c>
      <c r="E3786" s="9">
        <v>125.5</v>
      </c>
      <c r="F3786" s="9">
        <v>254.15</v>
      </c>
      <c r="G3786" s="176">
        <v>726.7</v>
      </c>
      <c r="H3786" s="9" t="s">
        <v>277</v>
      </c>
      <c r="I3786" s="9" t="s">
        <v>182</v>
      </c>
      <c r="J3786" s="9" t="s">
        <v>182</v>
      </c>
      <c r="K3786" s="9" t="s">
        <v>182</v>
      </c>
      <c r="L3786" s="9" t="s">
        <v>182</v>
      </c>
      <c r="M3786" s="9" t="s">
        <v>182</v>
      </c>
      <c r="P3786" s="65">
        <f t="shared" si="102"/>
        <v>1106.3499999999999</v>
      </c>
      <c r="R3786" t="s">
        <v>280</v>
      </c>
      <c r="U3786" t="s">
        <v>1368</v>
      </c>
    </row>
    <row r="3787" spans="1:21" ht="15">
      <c r="A3787" s="28" t="s">
        <v>32</v>
      </c>
      <c r="B3787" s="61" t="s">
        <v>142</v>
      </c>
      <c r="E3787" s="9" t="s">
        <v>277</v>
      </c>
      <c r="F3787" s="179">
        <v>508</v>
      </c>
      <c r="G3787" s="9">
        <v>266</v>
      </c>
      <c r="H3787" s="9">
        <v>325.29999999999745</v>
      </c>
      <c r="I3787" s="9" t="s">
        <v>182</v>
      </c>
      <c r="J3787" s="9" t="s">
        <v>182</v>
      </c>
      <c r="K3787" s="9" t="s">
        <v>182</v>
      </c>
      <c r="L3787" s="9" t="s">
        <v>182</v>
      </c>
      <c r="M3787" s="9" t="s">
        <v>182</v>
      </c>
      <c r="P3787" s="65">
        <f t="shared" si="102"/>
        <v>1099.2999999999975</v>
      </c>
      <c r="R3787" t="s">
        <v>282</v>
      </c>
    </row>
    <row r="3788" spans="1:21" ht="15">
      <c r="A3788" s="28" t="s">
        <v>34</v>
      </c>
      <c r="B3788" s="61" t="s">
        <v>144</v>
      </c>
      <c r="E3788" s="9" t="s">
        <v>277</v>
      </c>
      <c r="F3788" s="175">
        <v>508.05</v>
      </c>
      <c r="G3788" s="9">
        <v>251.65</v>
      </c>
      <c r="H3788" s="9">
        <v>249.15000000000055</v>
      </c>
      <c r="I3788" s="9" t="s">
        <v>182</v>
      </c>
      <c r="J3788" s="9" t="s">
        <v>182</v>
      </c>
      <c r="K3788" s="9" t="s">
        <v>182</v>
      </c>
      <c r="L3788" s="9" t="s">
        <v>182</v>
      </c>
      <c r="M3788" s="9" t="s">
        <v>182</v>
      </c>
      <c r="P3788" s="65">
        <f t="shared" si="102"/>
        <v>1008.8500000000006</v>
      </c>
      <c r="R3788" t="s">
        <v>281</v>
      </c>
    </row>
    <row r="3789" spans="1:21" ht="15">
      <c r="A3789" s="28" t="s">
        <v>36</v>
      </c>
      <c r="B3789" s="61" t="s">
        <v>6</v>
      </c>
      <c r="E3789" s="9">
        <v>128.30000000000001</v>
      </c>
      <c r="F3789" s="9">
        <v>195.25</v>
      </c>
      <c r="G3789" s="9">
        <v>317.3</v>
      </c>
      <c r="H3789" s="9">
        <v>357.79999999999563</v>
      </c>
      <c r="I3789" s="9" t="s">
        <v>182</v>
      </c>
      <c r="J3789" s="9" t="s">
        <v>182</v>
      </c>
      <c r="K3789" s="9" t="s">
        <v>182</v>
      </c>
      <c r="L3789" s="9" t="s">
        <v>182</v>
      </c>
      <c r="M3789" s="9" t="s">
        <v>182</v>
      </c>
      <c r="P3789" s="65">
        <f t="shared" si="102"/>
        <v>998.64999999999566</v>
      </c>
    </row>
    <row r="3790" spans="1:21" ht="15">
      <c r="A3790" s="28" t="s">
        <v>38</v>
      </c>
      <c r="B3790" s="61" t="s">
        <v>37</v>
      </c>
      <c r="E3790" s="179">
        <v>162.6</v>
      </c>
      <c r="F3790" s="9">
        <v>241.7</v>
      </c>
      <c r="G3790" s="9">
        <v>236.2</v>
      </c>
      <c r="H3790" s="9">
        <v>338.80000000000291</v>
      </c>
      <c r="I3790" s="9" t="s">
        <v>182</v>
      </c>
      <c r="J3790" s="9" t="s">
        <v>182</v>
      </c>
      <c r="K3790" s="9" t="s">
        <v>182</v>
      </c>
      <c r="L3790" s="9" t="s">
        <v>182</v>
      </c>
      <c r="M3790" s="9" t="s">
        <v>182</v>
      </c>
      <c r="P3790" s="65">
        <f t="shared" si="102"/>
        <v>979.30000000000291</v>
      </c>
      <c r="R3790" t="s">
        <v>287</v>
      </c>
    </row>
    <row r="3791" spans="1:21" ht="15">
      <c r="A3791" s="28" t="s">
        <v>145</v>
      </c>
      <c r="B3791" s="61" t="s">
        <v>13</v>
      </c>
      <c r="E3791" s="9">
        <v>123.3</v>
      </c>
      <c r="F3791" s="179">
        <v>505.45</v>
      </c>
      <c r="G3791" s="9">
        <v>229.8</v>
      </c>
      <c r="H3791" s="9">
        <v>83.799999999995634</v>
      </c>
      <c r="I3791" s="9" t="s">
        <v>182</v>
      </c>
      <c r="J3791" s="9" t="s">
        <v>182</v>
      </c>
      <c r="K3791" s="9" t="s">
        <v>182</v>
      </c>
      <c r="L3791" s="9" t="s">
        <v>182</v>
      </c>
      <c r="M3791" s="9" t="s">
        <v>182</v>
      </c>
      <c r="P3791" s="65">
        <f t="shared" si="102"/>
        <v>942.34999999999559</v>
      </c>
      <c r="R3791" t="s">
        <v>283</v>
      </c>
    </row>
    <row r="3792" spans="1:21" ht="15">
      <c r="A3792" s="28" t="s">
        <v>146</v>
      </c>
      <c r="B3792" s="61" t="s">
        <v>4</v>
      </c>
      <c r="E3792" s="9">
        <v>71.2</v>
      </c>
      <c r="F3792" s="9">
        <v>230.8</v>
      </c>
      <c r="G3792" s="9">
        <v>328.5</v>
      </c>
      <c r="H3792" s="9">
        <v>277.29999999999745</v>
      </c>
      <c r="I3792" s="9" t="s">
        <v>182</v>
      </c>
      <c r="J3792" s="9" t="s">
        <v>182</v>
      </c>
      <c r="K3792" s="9" t="s">
        <v>182</v>
      </c>
      <c r="L3792" s="9" t="s">
        <v>182</v>
      </c>
      <c r="M3792" s="9" t="s">
        <v>182</v>
      </c>
      <c r="P3792" s="65">
        <f t="shared" si="102"/>
        <v>907.79999999999745</v>
      </c>
    </row>
    <row r="3793" spans="1:18" ht="15">
      <c r="A3793" s="28" t="s">
        <v>147</v>
      </c>
      <c r="B3793" s="61" t="s">
        <v>154</v>
      </c>
      <c r="E3793" s="9" t="s">
        <v>277</v>
      </c>
      <c r="F3793" s="9" t="s">
        <v>277</v>
      </c>
      <c r="G3793" s="9">
        <v>305.39999999999998</v>
      </c>
      <c r="H3793" s="179">
        <v>595.600000000004</v>
      </c>
      <c r="I3793" s="9" t="s">
        <v>182</v>
      </c>
      <c r="J3793" s="9" t="s">
        <v>182</v>
      </c>
      <c r="K3793" s="9" t="s">
        <v>182</v>
      </c>
      <c r="L3793" s="9" t="s">
        <v>182</v>
      </c>
      <c r="M3793" s="9" t="s">
        <v>182</v>
      </c>
      <c r="P3793" s="65">
        <f t="shared" si="102"/>
        <v>901.00000000000398</v>
      </c>
      <c r="R3793" t="s">
        <v>296</v>
      </c>
    </row>
    <row r="3794" spans="1:18" ht="15">
      <c r="A3794" s="28" t="s">
        <v>150</v>
      </c>
      <c r="B3794" s="61" t="s">
        <v>153</v>
      </c>
      <c r="E3794" s="9" t="s">
        <v>277</v>
      </c>
      <c r="F3794" s="9" t="s">
        <v>277</v>
      </c>
      <c r="G3794" s="9">
        <v>146.9</v>
      </c>
      <c r="H3794" s="179">
        <v>586.50000000000182</v>
      </c>
      <c r="I3794" s="9" t="s">
        <v>182</v>
      </c>
      <c r="J3794" s="9" t="s">
        <v>182</v>
      </c>
      <c r="K3794" s="9" t="s">
        <v>182</v>
      </c>
      <c r="L3794" s="9" t="s">
        <v>182</v>
      </c>
      <c r="M3794" s="9" t="s">
        <v>182</v>
      </c>
      <c r="P3794" s="65">
        <f t="shared" si="102"/>
        <v>733.4000000000018</v>
      </c>
      <c r="R3794" t="s">
        <v>291</v>
      </c>
    </row>
    <row r="3795" spans="1:18" ht="15">
      <c r="A3795" s="28" t="s">
        <v>156</v>
      </c>
      <c r="B3795" s="61" t="s">
        <v>645</v>
      </c>
      <c r="E3795" s="9" t="s">
        <v>277</v>
      </c>
      <c r="F3795" s="9" t="s">
        <v>277</v>
      </c>
      <c r="G3795" s="9" t="s">
        <v>277</v>
      </c>
      <c r="H3795" s="179">
        <v>631.399999999996</v>
      </c>
      <c r="I3795" s="9" t="s">
        <v>182</v>
      </c>
      <c r="J3795" s="9" t="s">
        <v>182</v>
      </c>
      <c r="K3795" s="9" t="s">
        <v>182</v>
      </c>
      <c r="L3795" s="9" t="s">
        <v>182</v>
      </c>
      <c r="M3795" s="9" t="s">
        <v>182</v>
      </c>
      <c r="P3795" s="65">
        <f t="shared" si="102"/>
        <v>631.399999999996</v>
      </c>
      <c r="R3795" t="s">
        <v>283</v>
      </c>
    </row>
    <row r="3796" spans="1:18" ht="15">
      <c r="A3796" s="28" t="s">
        <v>158</v>
      </c>
      <c r="B3796" s="61" t="s">
        <v>655</v>
      </c>
      <c r="E3796" s="9" t="s">
        <v>277</v>
      </c>
      <c r="F3796" s="9" t="s">
        <v>277</v>
      </c>
      <c r="G3796" s="9" t="s">
        <v>277</v>
      </c>
      <c r="H3796" s="179">
        <v>541.54999999999382</v>
      </c>
      <c r="I3796" s="9" t="s">
        <v>182</v>
      </c>
      <c r="J3796" s="9" t="s">
        <v>182</v>
      </c>
      <c r="K3796" s="9" t="s">
        <v>182</v>
      </c>
      <c r="L3796" s="9" t="s">
        <v>182</v>
      </c>
      <c r="M3796" s="9" t="s">
        <v>182</v>
      </c>
      <c r="P3796" s="65">
        <f t="shared" si="102"/>
        <v>541.54999999999382</v>
      </c>
      <c r="R3796" t="s">
        <v>292</v>
      </c>
    </row>
    <row r="3797" spans="1:18" ht="15">
      <c r="A3797" s="28" t="s">
        <v>159</v>
      </c>
      <c r="B3797" s="61" t="s">
        <v>161</v>
      </c>
      <c r="E3797" s="9" t="s">
        <v>277</v>
      </c>
      <c r="F3797" s="9" t="s">
        <v>277</v>
      </c>
      <c r="G3797" s="9">
        <v>328.1</v>
      </c>
      <c r="H3797" s="9">
        <v>184.899999999996</v>
      </c>
      <c r="I3797" s="9" t="s">
        <v>182</v>
      </c>
      <c r="J3797" s="9" t="s">
        <v>182</v>
      </c>
      <c r="K3797" s="9" t="s">
        <v>182</v>
      </c>
      <c r="L3797" s="9" t="s">
        <v>182</v>
      </c>
      <c r="M3797" s="9" t="s">
        <v>182</v>
      </c>
      <c r="P3797" s="65">
        <f t="shared" si="102"/>
        <v>512.99999999999602</v>
      </c>
    </row>
    <row r="3798" spans="1:18" ht="15">
      <c r="A3798" s="28" t="s">
        <v>160</v>
      </c>
      <c r="B3798" s="61" t="s">
        <v>35</v>
      </c>
      <c r="E3798" s="9">
        <v>46.5</v>
      </c>
      <c r="F3798" s="9">
        <v>230.05</v>
      </c>
      <c r="G3798" s="9">
        <v>149.6</v>
      </c>
      <c r="H3798" s="9">
        <v>81.000000000000909</v>
      </c>
      <c r="I3798" s="9" t="s">
        <v>182</v>
      </c>
      <c r="J3798" s="9" t="s">
        <v>182</v>
      </c>
      <c r="K3798" s="9" t="s">
        <v>182</v>
      </c>
      <c r="L3798" s="9" t="s">
        <v>182</v>
      </c>
      <c r="M3798" s="9" t="s">
        <v>182</v>
      </c>
      <c r="P3798" s="65">
        <f t="shared" si="102"/>
        <v>507.15000000000089</v>
      </c>
    </row>
    <row r="3799" spans="1:18" ht="15">
      <c r="A3799" s="28" t="s">
        <v>162</v>
      </c>
      <c r="B3799" s="61" t="s">
        <v>665</v>
      </c>
      <c r="E3799" s="9" t="s">
        <v>277</v>
      </c>
      <c r="F3799" s="9" t="s">
        <v>277</v>
      </c>
      <c r="G3799" s="9" t="s">
        <v>277</v>
      </c>
      <c r="H3799" s="9">
        <v>497.350000000004</v>
      </c>
      <c r="I3799" s="9" t="s">
        <v>182</v>
      </c>
      <c r="J3799" s="9" t="s">
        <v>182</v>
      </c>
      <c r="K3799" s="9" t="s">
        <v>182</v>
      </c>
      <c r="L3799" s="9" t="s">
        <v>182</v>
      </c>
      <c r="M3799" s="9" t="s">
        <v>182</v>
      </c>
      <c r="P3799" s="65">
        <f t="shared" si="102"/>
        <v>497.350000000004</v>
      </c>
    </row>
    <row r="3800" spans="1:18" ht="15">
      <c r="A3800" s="28" t="s">
        <v>273</v>
      </c>
      <c r="B3800" s="61" t="s">
        <v>163</v>
      </c>
      <c r="E3800" s="9" t="s">
        <v>277</v>
      </c>
      <c r="F3800" s="9" t="s">
        <v>277</v>
      </c>
      <c r="G3800" s="9">
        <v>484.2</v>
      </c>
      <c r="H3800" s="9" t="s">
        <v>277</v>
      </c>
      <c r="I3800" s="9" t="s">
        <v>182</v>
      </c>
      <c r="J3800" s="9" t="s">
        <v>182</v>
      </c>
      <c r="K3800" s="9" t="s">
        <v>182</v>
      </c>
      <c r="L3800" s="9" t="s">
        <v>182</v>
      </c>
      <c r="M3800" s="9" t="s">
        <v>182</v>
      </c>
      <c r="P3800" s="65">
        <f t="shared" si="102"/>
        <v>484.2</v>
      </c>
    </row>
    <row r="3801" spans="1:18" ht="15">
      <c r="A3801" s="28" t="s">
        <v>274</v>
      </c>
      <c r="B3801" s="61" t="s">
        <v>177</v>
      </c>
      <c r="E3801" s="9">
        <v>144.6</v>
      </c>
      <c r="F3801" s="9">
        <v>336.95</v>
      </c>
      <c r="G3801" s="9" t="s">
        <v>277</v>
      </c>
      <c r="H3801" s="9" t="s">
        <v>277</v>
      </c>
      <c r="I3801" s="9" t="s">
        <v>182</v>
      </c>
      <c r="J3801" s="9" t="s">
        <v>182</v>
      </c>
      <c r="K3801" s="9" t="s">
        <v>182</v>
      </c>
      <c r="L3801" s="9" t="s">
        <v>182</v>
      </c>
      <c r="M3801" s="9" t="s">
        <v>182</v>
      </c>
      <c r="P3801" s="65">
        <f t="shared" si="102"/>
        <v>481.54999999999995</v>
      </c>
    </row>
    <row r="3802" spans="1:18" ht="15">
      <c r="A3802" s="28" t="s">
        <v>275</v>
      </c>
      <c r="B3802" s="61" t="s">
        <v>155</v>
      </c>
      <c r="E3802" s="9" t="s">
        <v>277</v>
      </c>
      <c r="F3802" s="9" t="s">
        <v>277</v>
      </c>
      <c r="G3802" s="9">
        <v>166.7</v>
      </c>
      <c r="H3802" s="9">
        <v>311.60000000000218</v>
      </c>
      <c r="I3802" s="9" t="s">
        <v>182</v>
      </c>
      <c r="J3802" s="9" t="s">
        <v>182</v>
      </c>
      <c r="K3802" s="9" t="s">
        <v>182</v>
      </c>
      <c r="L3802" s="9" t="s">
        <v>182</v>
      </c>
      <c r="M3802" s="9" t="s">
        <v>182</v>
      </c>
      <c r="P3802" s="65">
        <f t="shared" ref="P3802:P3833" si="103">SUM(E3802:M3802)</f>
        <v>478.30000000000217</v>
      </c>
    </row>
    <row r="3803" spans="1:18" ht="15">
      <c r="A3803" s="28" t="s">
        <v>276</v>
      </c>
      <c r="B3803" s="61" t="s">
        <v>605</v>
      </c>
      <c r="E3803" s="9" t="s">
        <v>277</v>
      </c>
      <c r="F3803" s="9" t="s">
        <v>277</v>
      </c>
      <c r="G3803" s="9" t="s">
        <v>277</v>
      </c>
      <c r="H3803" s="9">
        <v>467.85000000000036</v>
      </c>
      <c r="I3803" s="9" t="s">
        <v>182</v>
      </c>
      <c r="J3803" s="9" t="s">
        <v>182</v>
      </c>
      <c r="K3803" s="9" t="s">
        <v>182</v>
      </c>
      <c r="L3803" s="9" t="s">
        <v>182</v>
      </c>
      <c r="M3803" s="9" t="s">
        <v>182</v>
      </c>
      <c r="P3803" s="65">
        <f t="shared" si="103"/>
        <v>467.85000000000036</v>
      </c>
    </row>
    <row r="3804" spans="1:18" ht="15">
      <c r="A3804" s="28" t="s">
        <v>602</v>
      </c>
      <c r="B3804" s="28" t="s">
        <v>596</v>
      </c>
      <c r="E3804" s="9" t="s">
        <v>277</v>
      </c>
      <c r="F3804" s="9" t="s">
        <v>277</v>
      </c>
      <c r="G3804" s="9" t="s">
        <v>277</v>
      </c>
      <c r="H3804" s="9">
        <v>438.80000000000291</v>
      </c>
      <c r="I3804" s="9" t="s">
        <v>182</v>
      </c>
      <c r="J3804" s="9" t="s">
        <v>182</v>
      </c>
      <c r="K3804" s="9" t="s">
        <v>182</v>
      </c>
      <c r="L3804" s="9" t="s">
        <v>182</v>
      </c>
      <c r="M3804" s="9" t="s">
        <v>182</v>
      </c>
      <c r="P3804" s="65">
        <f t="shared" si="103"/>
        <v>438.80000000000291</v>
      </c>
    </row>
    <row r="3805" spans="1:18" ht="15">
      <c r="A3805" s="28" t="s">
        <v>603</v>
      </c>
      <c r="B3805" s="61" t="s">
        <v>616</v>
      </c>
      <c r="E3805" s="9" t="s">
        <v>277</v>
      </c>
      <c r="F3805" s="9" t="s">
        <v>277</v>
      </c>
      <c r="G3805" s="9" t="s">
        <v>277</v>
      </c>
      <c r="H3805" s="9">
        <v>399.79999999999927</v>
      </c>
      <c r="I3805" s="9" t="s">
        <v>182</v>
      </c>
      <c r="J3805" s="9" t="s">
        <v>182</v>
      </c>
      <c r="K3805" s="9" t="s">
        <v>182</v>
      </c>
      <c r="L3805" s="9" t="s">
        <v>182</v>
      </c>
      <c r="M3805" s="9" t="s">
        <v>182</v>
      </c>
      <c r="P3805" s="65">
        <f t="shared" si="103"/>
        <v>399.79999999999927</v>
      </c>
    </row>
    <row r="3806" spans="1:18" ht="15">
      <c r="A3806" s="28" t="s">
        <v>604</v>
      </c>
      <c r="B3806" s="61" t="s">
        <v>637</v>
      </c>
      <c r="E3806" s="9" t="s">
        <v>277</v>
      </c>
      <c r="F3806" s="9" t="s">
        <v>277</v>
      </c>
      <c r="G3806" s="9" t="s">
        <v>277</v>
      </c>
      <c r="H3806" s="9">
        <v>387.80000000000109</v>
      </c>
      <c r="I3806" s="9" t="s">
        <v>182</v>
      </c>
      <c r="J3806" s="9" t="s">
        <v>182</v>
      </c>
      <c r="K3806" s="9" t="s">
        <v>182</v>
      </c>
      <c r="L3806" s="9" t="s">
        <v>182</v>
      </c>
      <c r="M3806" s="9" t="s">
        <v>182</v>
      </c>
      <c r="P3806" s="65">
        <f t="shared" si="103"/>
        <v>387.80000000000109</v>
      </c>
    </row>
    <row r="3807" spans="1:18" ht="15">
      <c r="A3807" s="28" t="s">
        <v>606</v>
      </c>
      <c r="B3807" s="61" t="s">
        <v>615</v>
      </c>
      <c r="E3807" s="9" t="s">
        <v>277</v>
      </c>
      <c r="F3807" s="9" t="s">
        <v>277</v>
      </c>
      <c r="G3807" s="9" t="s">
        <v>277</v>
      </c>
      <c r="H3807" s="9">
        <v>355.65000000000146</v>
      </c>
      <c r="I3807" s="9" t="s">
        <v>182</v>
      </c>
      <c r="J3807" s="9" t="s">
        <v>182</v>
      </c>
      <c r="K3807" s="9" t="s">
        <v>182</v>
      </c>
      <c r="L3807" s="9" t="s">
        <v>182</v>
      </c>
      <c r="M3807" s="9" t="s">
        <v>182</v>
      </c>
      <c r="P3807" s="65">
        <f t="shared" si="103"/>
        <v>355.65000000000146</v>
      </c>
    </row>
    <row r="3808" spans="1:18" ht="15">
      <c r="A3808" s="28" t="s">
        <v>612</v>
      </c>
      <c r="B3808" s="61" t="s">
        <v>613</v>
      </c>
      <c r="E3808" s="9" t="s">
        <v>277</v>
      </c>
      <c r="F3808" s="9" t="s">
        <v>277</v>
      </c>
      <c r="G3808" s="9" t="s">
        <v>277</v>
      </c>
      <c r="H3808" s="9">
        <v>313.85000000000218</v>
      </c>
      <c r="I3808" s="9" t="s">
        <v>182</v>
      </c>
      <c r="J3808" s="9" t="s">
        <v>182</v>
      </c>
      <c r="K3808" s="9" t="s">
        <v>182</v>
      </c>
      <c r="L3808" s="9" t="s">
        <v>182</v>
      </c>
      <c r="M3808" s="9" t="s">
        <v>182</v>
      </c>
      <c r="P3808" s="65">
        <f t="shared" si="103"/>
        <v>313.85000000000218</v>
      </c>
    </row>
    <row r="3809" spans="1:18" ht="15">
      <c r="A3809" s="28" t="s">
        <v>614</v>
      </c>
      <c r="B3809" s="61" t="s">
        <v>152</v>
      </c>
      <c r="E3809" s="9" t="s">
        <v>277</v>
      </c>
      <c r="F3809" s="9" t="s">
        <v>277</v>
      </c>
      <c r="G3809" s="9">
        <v>138.19999999999999</v>
      </c>
      <c r="H3809" s="9">
        <v>174.29999999999745</v>
      </c>
      <c r="I3809" s="9" t="s">
        <v>182</v>
      </c>
      <c r="J3809" s="9" t="s">
        <v>182</v>
      </c>
      <c r="K3809" s="9" t="s">
        <v>182</v>
      </c>
      <c r="L3809" s="9" t="s">
        <v>182</v>
      </c>
      <c r="M3809" s="9" t="s">
        <v>182</v>
      </c>
      <c r="P3809" s="65">
        <f t="shared" si="103"/>
        <v>312.49999999999744</v>
      </c>
    </row>
    <row r="3810" spans="1:18" ht="15">
      <c r="A3810" s="28" t="s">
        <v>617</v>
      </c>
      <c r="B3810" s="61" t="s">
        <v>654</v>
      </c>
      <c r="E3810" s="9" t="s">
        <v>277</v>
      </c>
      <c r="F3810" s="9" t="s">
        <v>277</v>
      </c>
      <c r="G3810" s="9" t="s">
        <v>277</v>
      </c>
      <c r="H3810" s="9">
        <v>303.80000000000291</v>
      </c>
      <c r="I3810" s="9" t="s">
        <v>182</v>
      </c>
      <c r="J3810" s="9" t="s">
        <v>182</v>
      </c>
      <c r="K3810" s="9" t="s">
        <v>182</v>
      </c>
      <c r="L3810" s="9" t="s">
        <v>182</v>
      </c>
      <c r="M3810" s="9" t="s">
        <v>182</v>
      </c>
      <c r="P3810" s="65">
        <f t="shared" si="103"/>
        <v>303.80000000000291</v>
      </c>
    </row>
    <row r="3811" spans="1:18" ht="15">
      <c r="A3811" s="28" t="s">
        <v>618</v>
      </c>
      <c r="B3811" s="28" t="s">
        <v>600</v>
      </c>
      <c r="E3811" s="9" t="s">
        <v>277</v>
      </c>
      <c r="F3811" s="9" t="s">
        <v>277</v>
      </c>
      <c r="G3811" s="9" t="s">
        <v>277</v>
      </c>
      <c r="H3811" s="9">
        <v>299.90000000000146</v>
      </c>
      <c r="I3811" s="9" t="s">
        <v>182</v>
      </c>
      <c r="J3811" s="9" t="s">
        <v>182</v>
      </c>
      <c r="K3811" s="9" t="s">
        <v>182</v>
      </c>
      <c r="L3811" s="9" t="s">
        <v>182</v>
      </c>
      <c r="M3811" s="9" t="s">
        <v>182</v>
      </c>
      <c r="P3811" s="65">
        <f t="shared" si="103"/>
        <v>299.90000000000146</v>
      </c>
    </row>
    <row r="3812" spans="1:18" ht="15">
      <c r="A3812" s="28" t="s">
        <v>621</v>
      </c>
      <c r="B3812" s="61" t="s">
        <v>644</v>
      </c>
      <c r="E3812" s="9" t="s">
        <v>277</v>
      </c>
      <c r="F3812" s="9" t="s">
        <v>277</v>
      </c>
      <c r="G3812" s="9" t="s">
        <v>277</v>
      </c>
      <c r="H3812" s="9">
        <v>283.35000000000218</v>
      </c>
      <c r="I3812" s="9" t="s">
        <v>182</v>
      </c>
      <c r="J3812" s="9" t="s">
        <v>182</v>
      </c>
      <c r="K3812" s="9" t="s">
        <v>182</v>
      </c>
      <c r="L3812" s="9" t="s">
        <v>182</v>
      </c>
      <c r="M3812" s="9" t="s">
        <v>182</v>
      </c>
      <c r="P3812" s="65">
        <f t="shared" si="103"/>
        <v>283.35000000000218</v>
      </c>
    </row>
    <row r="3813" spans="1:18" ht="15">
      <c r="A3813" s="28" t="s">
        <v>623</v>
      </c>
      <c r="B3813" s="61" t="s">
        <v>650</v>
      </c>
      <c r="E3813" s="9" t="s">
        <v>277</v>
      </c>
      <c r="F3813" s="9" t="s">
        <v>277</v>
      </c>
      <c r="G3813" s="9" t="s">
        <v>277</v>
      </c>
      <c r="H3813" s="9">
        <v>273.39999999999873</v>
      </c>
      <c r="I3813" s="9" t="s">
        <v>182</v>
      </c>
      <c r="J3813" s="9" t="s">
        <v>182</v>
      </c>
      <c r="K3813" s="9" t="s">
        <v>182</v>
      </c>
      <c r="L3813" s="9" t="s">
        <v>182</v>
      </c>
      <c r="M3813" s="9" t="s">
        <v>182</v>
      </c>
      <c r="P3813" s="65">
        <f t="shared" si="103"/>
        <v>273.39999999999873</v>
      </c>
    </row>
    <row r="3814" spans="1:18" ht="15">
      <c r="A3814" s="28" t="s">
        <v>628</v>
      </c>
      <c r="B3814" s="61" t="s">
        <v>620</v>
      </c>
      <c r="E3814" s="9" t="s">
        <v>277</v>
      </c>
      <c r="F3814" s="9" t="s">
        <v>277</v>
      </c>
      <c r="G3814" s="9" t="s">
        <v>277</v>
      </c>
      <c r="H3814" s="9">
        <v>235.50000000000091</v>
      </c>
      <c r="I3814" s="9" t="s">
        <v>182</v>
      </c>
      <c r="J3814" s="9" t="s">
        <v>182</v>
      </c>
      <c r="K3814" s="9" t="s">
        <v>182</v>
      </c>
      <c r="L3814" s="9" t="s">
        <v>182</v>
      </c>
      <c r="M3814" s="9" t="s">
        <v>182</v>
      </c>
      <c r="P3814" s="65">
        <f t="shared" si="103"/>
        <v>235.50000000000091</v>
      </c>
    </row>
    <row r="3815" spans="1:18" ht="15">
      <c r="A3815" s="28" t="s">
        <v>632</v>
      </c>
      <c r="B3815" s="61" t="s">
        <v>631</v>
      </c>
      <c r="E3815" s="9" t="s">
        <v>277</v>
      </c>
      <c r="F3815" s="9" t="s">
        <v>277</v>
      </c>
      <c r="G3815" s="9" t="s">
        <v>277</v>
      </c>
      <c r="H3815" s="9">
        <v>226.70000000000073</v>
      </c>
      <c r="I3815" s="9" t="s">
        <v>182</v>
      </c>
      <c r="J3815" s="9" t="s">
        <v>182</v>
      </c>
      <c r="K3815" s="9" t="s">
        <v>182</v>
      </c>
      <c r="L3815" s="9" t="s">
        <v>182</v>
      </c>
      <c r="M3815" s="9" t="s">
        <v>182</v>
      </c>
      <c r="P3815" s="65">
        <f t="shared" si="103"/>
        <v>226.70000000000073</v>
      </c>
    </row>
    <row r="3816" spans="1:18" ht="15">
      <c r="A3816" s="28" t="s">
        <v>633</v>
      </c>
      <c r="B3816" s="61" t="s">
        <v>624</v>
      </c>
      <c r="E3816" s="9" t="s">
        <v>277</v>
      </c>
      <c r="F3816" s="9" t="s">
        <v>277</v>
      </c>
      <c r="G3816" s="9" t="s">
        <v>277</v>
      </c>
      <c r="H3816" s="9">
        <v>221.89999999999782</v>
      </c>
      <c r="I3816" s="9" t="s">
        <v>182</v>
      </c>
      <c r="J3816" s="9" t="s">
        <v>182</v>
      </c>
      <c r="K3816" s="9" t="s">
        <v>182</v>
      </c>
      <c r="L3816" s="9" t="s">
        <v>182</v>
      </c>
      <c r="M3816" s="9" t="s">
        <v>182</v>
      </c>
      <c r="P3816" s="65">
        <f t="shared" si="103"/>
        <v>221.89999999999782</v>
      </c>
    </row>
    <row r="3817" spans="1:18" ht="15">
      <c r="A3817" s="28" t="s">
        <v>634</v>
      </c>
      <c r="B3817" s="61" t="s">
        <v>661</v>
      </c>
      <c r="E3817" s="9" t="s">
        <v>277</v>
      </c>
      <c r="F3817" s="9" t="s">
        <v>277</v>
      </c>
      <c r="G3817" s="9" t="s">
        <v>277</v>
      </c>
      <c r="H3817" s="9">
        <v>221.20000000000073</v>
      </c>
      <c r="I3817" s="9" t="s">
        <v>182</v>
      </c>
      <c r="J3817" s="9" t="s">
        <v>182</v>
      </c>
      <c r="K3817" s="9" t="s">
        <v>182</v>
      </c>
      <c r="L3817" s="9" t="s">
        <v>182</v>
      </c>
      <c r="M3817" s="9" t="s">
        <v>182</v>
      </c>
      <c r="P3817" s="65">
        <f t="shared" si="103"/>
        <v>221.20000000000073</v>
      </c>
    </row>
    <row r="3818" spans="1:18" ht="15">
      <c r="A3818" s="28" t="s">
        <v>639</v>
      </c>
      <c r="B3818" s="61" t="s">
        <v>649</v>
      </c>
      <c r="E3818" s="9" t="s">
        <v>277</v>
      </c>
      <c r="F3818" s="9" t="s">
        <v>277</v>
      </c>
      <c r="G3818" s="9" t="s">
        <v>277</v>
      </c>
      <c r="H3818" s="9">
        <v>210.59999999999673</v>
      </c>
      <c r="I3818" s="9" t="s">
        <v>182</v>
      </c>
      <c r="J3818" s="9" t="s">
        <v>182</v>
      </c>
      <c r="K3818" s="9" t="s">
        <v>182</v>
      </c>
      <c r="L3818" s="9" t="s">
        <v>182</v>
      </c>
      <c r="M3818" s="9" t="s">
        <v>182</v>
      </c>
      <c r="P3818" s="65">
        <f t="shared" si="103"/>
        <v>210.59999999999673</v>
      </c>
    </row>
    <row r="3819" spans="1:18" ht="15">
      <c r="A3819" s="28" t="s">
        <v>647</v>
      </c>
      <c r="B3819" s="28" t="s">
        <v>601</v>
      </c>
      <c r="E3819" s="9" t="s">
        <v>277</v>
      </c>
      <c r="F3819" s="9" t="s">
        <v>277</v>
      </c>
      <c r="G3819" s="9" t="s">
        <v>277</v>
      </c>
      <c r="H3819" s="9">
        <v>209.79999999999927</v>
      </c>
      <c r="I3819" s="9" t="s">
        <v>182</v>
      </c>
      <c r="J3819" s="9" t="s">
        <v>182</v>
      </c>
      <c r="K3819" s="9" t="s">
        <v>182</v>
      </c>
      <c r="L3819" s="9" t="s">
        <v>182</v>
      </c>
      <c r="M3819" s="9" t="s">
        <v>182</v>
      </c>
      <c r="P3819" s="65">
        <f t="shared" si="103"/>
        <v>209.79999999999927</v>
      </c>
    </row>
    <row r="3820" spans="1:18" ht="15">
      <c r="A3820" s="28" t="s">
        <v>651</v>
      </c>
      <c r="B3820" s="61" t="s">
        <v>178</v>
      </c>
      <c r="E3820" s="179">
        <v>204</v>
      </c>
      <c r="F3820" s="9" t="s">
        <v>277</v>
      </c>
      <c r="G3820" s="9" t="s">
        <v>277</v>
      </c>
      <c r="H3820" s="9" t="s">
        <v>277</v>
      </c>
      <c r="I3820" s="9" t="s">
        <v>182</v>
      </c>
      <c r="J3820" s="9" t="s">
        <v>182</v>
      </c>
      <c r="K3820" s="9" t="s">
        <v>182</v>
      </c>
      <c r="L3820" s="9" t="s">
        <v>182</v>
      </c>
      <c r="M3820" s="9" t="s">
        <v>182</v>
      </c>
      <c r="P3820" s="65">
        <f t="shared" si="103"/>
        <v>204</v>
      </c>
      <c r="R3820" t="s">
        <v>283</v>
      </c>
    </row>
    <row r="3821" spans="1:18" ht="15">
      <c r="A3821" s="28" t="s">
        <v>652</v>
      </c>
      <c r="B3821" s="61" t="s">
        <v>640</v>
      </c>
      <c r="E3821" s="9" t="s">
        <v>277</v>
      </c>
      <c r="F3821" s="9" t="s">
        <v>277</v>
      </c>
      <c r="G3821" s="9" t="s">
        <v>277</v>
      </c>
      <c r="H3821" s="9">
        <v>184.29999999999927</v>
      </c>
      <c r="I3821" s="9" t="s">
        <v>182</v>
      </c>
      <c r="J3821" s="9" t="s">
        <v>182</v>
      </c>
      <c r="K3821" s="9" t="s">
        <v>182</v>
      </c>
      <c r="L3821" s="9" t="s">
        <v>182</v>
      </c>
      <c r="M3821" s="9" t="s">
        <v>182</v>
      </c>
      <c r="P3821" s="65">
        <f t="shared" si="103"/>
        <v>184.29999999999927</v>
      </c>
    </row>
    <row r="3822" spans="1:18" ht="15">
      <c r="A3822" s="28" t="s">
        <v>653</v>
      </c>
      <c r="B3822" s="61" t="s">
        <v>636</v>
      </c>
      <c r="E3822" s="9" t="s">
        <v>277</v>
      </c>
      <c r="F3822" s="9" t="s">
        <v>277</v>
      </c>
      <c r="G3822" s="9" t="s">
        <v>277</v>
      </c>
      <c r="H3822" s="9">
        <v>181.80000000000473</v>
      </c>
      <c r="I3822" s="9" t="s">
        <v>182</v>
      </c>
      <c r="J3822" s="9" t="s">
        <v>182</v>
      </c>
      <c r="K3822" s="9" t="s">
        <v>182</v>
      </c>
      <c r="L3822" s="9" t="s">
        <v>182</v>
      </c>
      <c r="M3822" s="9" t="s">
        <v>182</v>
      </c>
      <c r="P3822" s="65">
        <f t="shared" si="103"/>
        <v>181.80000000000473</v>
      </c>
    </row>
    <row r="3823" spans="1:18" ht="15">
      <c r="A3823" s="28" t="s">
        <v>658</v>
      </c>
      <c r="B3823" s="61" t="s">
        <v>611</v>
      </c>
      <c r="E3823" s="9" t="s">
        <v>277</v>
      </c>
      <c r="F3823" s="9" t="s">
        <v>277</v>
      </c>
      <c r="G3823" s="9" t="s">
        <v>277</v>
      </c>
      <c r="H3823" s="9">
        <v>174.85000000000218</v>
      </c>
      <c r="I3823" s="9" t="s">
        <v>182</v>
      </c>
      <c r="J3823" s="9" t="s">
        <v>182</v>
      </c>
      <c r="K3823" s="9" t="s">
        <v>182</v>
      </c>
      <c r="L3823" s="9" t="s">
        <v>182</v>
      </c>
      <c r="M3823" s="9" t="s">
        <v>182</v>
      </c>
      <c r="P3823" s="65">
        <f t="shared" si="103"/>
        <v>174.85000000000218</v>
      </c>
    </row>
    <row r="3824" spans="1:18" ht="15">
      <c r="A3824" s="28" t="s">
        <v>659</v>
      </c>
      <c r="B3824" s="61" t="s">
        <v>630</v>
      </c>
      <c r="E3824" s="9" t="s">
        <v>277</v>
      </c>
      <c r="F3824" s="9" t="s">
        <v>277</v>
      </c>
      <c r="G3824" s="9" t="s">
        <v>277</v>
      </c>
      <c r="H3824" s="9">
        <v>164.29999999999745</v>
      </c>
      <c r="I3824" s="9" t="s">
        <v>182</v>
      </c>
      <c r="J3824" s="9" t="s">
        <v>182</v>
      </c>
      <c r="K3824" s="9" t="s">
        <v>182</v>
      </c>
      <c r="L3824" s="9" t="s">
        <v>182</v>
      </c>
      <c r="M3824" s="9" t="s">
        <v>182</v>
      </c>
      <c r="P3824" s="65">
        <f t="shared" si="103"/>
        <v>164.29999999999745</v>
      </c>
    </row>
    <row r="3825" spans="1:16" ht="15">
      <c r="A3825" s="28" t="s">
        <v>660</v>
      </c>
      <c r="B3825" s="61" t="s">
        <v>629</v>
      </c>
      <c r="E3825" s="9" t="s">
        <v>277</v>
      </c>
      <c r="F3825" s="9" t="s">
        <v>277</v>
      </c>
      <c r="G3825" s="9" t="s">
        <v>277</v>
      </c>
      <c r="H3825" s="9">
        <v>146.79999999999927</v>
      </c>
      <c r="I3825" s="9" t="s">
        <v>182</v>
      </c>
      <c r="J3825" s="9" t="s">
        <v>182</v>
      </c>
      <c r="K3825" s="9" t="s">
        <v>182</v>
      </c>
      <c r="L3825" s="9" t="s">
        <v>182</v>
      </c>
      <c r="M3825" s="9" t="s">
        <v>182</v>
      </c>
      <c r="P3825" s="65">
        <f t="shared" si="103"/>
        <v>146.79999999999927</v>
      </c>
    </row>
    <row r="3826" spans="1:16" ht="15">
      <c r="A3826" s="28" t="s">
        <v>662</v>
      </c>
      <c r="B3826" s="61" t="s">
        <v>648</v>
      </c>
      <c r="E3826" s="9" t="s">
        <v>277</v>
      </c>
      <c r="F3826" s="9" t="s">
        <v>277</v>
      </c>
      <c r="G3826" s="9" t="s">
        <v>277</v>
      </c>
      <c r="H3826" s="9">
        <v>104.89999999999964</v>
      </c>
      <c r="I3826" s="9" t="s">
        <v>182</v>
      </c>
      <c r="J3826" s="9" t="s">
        <v>182</v>
      </c>
      <c r="K3826" s="9" t="s">
        <v>182</v>
      </c>
      <c r="L3826" s="9" t="s">
        <v>182</v>
      </c>
      <c r="M3826" s="9" t="s">
        <v>182</v>
      </c>
      <c r="P3826" s="65">
        <f t="shared" si="103"/>
        <v>104.89999999999964</v>
      </c>
    </row>
    <row r="3827" spans="1:16" ht="15">
      <c r="A3827" s="28" t="s">
        <v>663</v>
      </c>
      <c r="B3827" s="61" t="s">
        <v>622</v>
      </c>
      <c r="E3827" s="9" t="s">
        <v>277</v>
      </c>
      <c r="F3827" s="9" t="s">
        <v>277</v>
      </c>
      <c r="G3827" s="9" t="s">
        <v>277</v>
      </c>
      <c r="H3827" s="9">
        <v>96.300000000002001</v>
      </c>
      <c r="I3827" s="9" t="s">
        <v>182</v>
      </c>
      <c r="J3827" s="9" t="s">
        <v>182</v>
      </c>
      <c r="K3827" s="9" t="s">
        <v>182</v>
      </c>
      <c r="L3827" s="9" t="s">
        <v>182</v>
      </c>
      <c r="M3827" s="9" t="s">
        <v>182</v>
      </c>
      <c r="P3827" s="65">
        <f t="shared" si="103"/>
        <v>96.300000000002001</v>
      </c>
    </row>
    <row r="3828" spans="1:16" ht="15">
      <c r="A3828" s="28" t="s">
        <v>664</v>
      </c>
      <c r="B3828" s="61" t="s">
        <v>2086</v>
      </c>
      <c r="C3828" s="3"/>
      <c r="D3828" s="3"/>
      <c r="E3828" s="9" t="s">
        <v>277</v>
      </c>
      <c r="F3828" s="9" t="s">
        <v>277</v>
      </c>
      <c r="G3828" s="9" t="s">
        <v>277</v>
      </c>
      <c r="H3828" s="9" t="s">
        <v>277</v>
      </c>
      <c r="I3828" s="9" t="s">
        <v>182</v>
      </c>
      <c r="J3828" s="9" t="s">
        <v>182</v>
      </c>
      <c r="K3828" s="9" t="s">
        <v>182</v>
      </c>
      <c r="L3828" s="9" t="s">
        <v>182</v>
      </c>
      <c r="M3828" s="9" t="s">
        <v>182</v>
      </c>
      <c r="N3828" s="65"/>
      <c r="P3828" s="65">
        <f t="shared" si="103"/>
        <v>0</v>
      </c>
    </row>
    <row r="3829" spans="1:16" ht="15">
      <c r="A3829" s="28" t="s">
        <v>667</v>
      </c>
      <c r="B3829" s="226" t="s">
        <v>1583</v>
      </c>
      <c r="C3829" s="3"/>
      <c r="D3829" s="3"/>
      <c r="E3829" s="9" t="s">
        <v>277</v>
      </c>
      <c r="F3829" s="9" t="s">
        <v>277</v>
      </c>
      <c r="G3829" s="9" t="s">
        <v>277</v>
      </c>
      <c r="H3829" s="9" t="s">
        <v>277</v>
      </c>
      <c r="I3829" s="9" t="s">
        <v>182</v>
      </c>
      <c r="J3829" s="9" t="s">
        <v>182</v>
      </c>
      <c r="K3829" s="9" t="s">
        <v>182</v>
      </c>
      <c r="L3829" s="9" t="s">
        <v>182</v>
      </c>
      <c r="M3829" s="9" t="s">
        <v>182</v>
      </c>
      <c r="P3829" s="65">
        <f t="shared" si="103"/>
        <v>0</v>
      </c>
    </row>
    <row r="3830" spans="1:16" ht="15">
      <c r="A3830" s="28" t="s">
        <v>726</v>
      </c>
      <c r="B3830" s="170" t="s">
        <v>1281</v>
      </c>
      <c r="C3830" s="3"/>
      <c r="D3830" s="3"/>
      <c r="E3830" s="9" t="s">
        <v>277</v>
      </c>
      <c r="F3830" s="9" t="s">
        <v>277</v>
      </c>
      <c r="G3830" s="9" t="s">
        <v>277</v>
      </c>
      <c r="H3830" s="9" t="s">
        <v>277</v>
      </c>
      <c r="I3830" s="9" t="s">
        <v>182</v>
      </c>
      <c r="J3830" s="9" t="s">
        <v>182</v>
      </c>
      <c r="K3830" s="9" t="s">
        <v>182</v>
      </c>
      <c r="L3830" s="9" t="s">
        <v>182</v>
      </c>
      <c r="M3830" s="9" t="s">
        <v>182</v>
      </c>
      <c r="P3830" s="65">
        <f t="shared" si="103"/>
        <v>0</v>
      </c>
    </row>
    <row r="3831" spans="1:16" ht="15">
      <c r="A3831" s="28" t="s">
        <v>727</v>
      </c>
      <c r="B3831" s="226" t="s">
        <v>1576</v>
      </c>
      <c r="C3831" s="3"/>
      <c r="D3831" s="3"/>
      <c r="E3831" s="9" t="s">
        <v>277</v>
      </c>
      <c r="F3831" s="9" t="s">
        <v>277</v>
      </c>
      <c r="G3831" s="9" t="s">
        <v>277</v>
      </c>
      <c r="H3831" s="9" t="s">
        <v>277</v>
      </c>
      <c r="I3831" s="9" t="s">
        <v>182</v>
      </c>
      <c r="J3831" s="9" t="s">
        <v>182</v>
      </c>
      <c r="K3831" s="9" t="s">
        <v>182</v>
      </c>
      <c r="L3831" s="9" t="s">
        <v>182</v>
      </c>
      <c r="M3831" s="9" t="s">
        <v>182</v>
      </c>
      <c r="P3831" s="65">
        <f t="shared" si="103"/>
        <v>0</v>
      </c>
    </row>
    <row r="3832" spans="1:16" ht="15">
      <c r="A3832" s="28" t="s">
        <v>728</v>
      </c>
      <c r="B3832" s="61" t="s">
        <v>2532</v>
      </c>
      <c r="C3832" s="3"/>
      <c r="D3832" s="3"/>
      <c r="E3832" s="9" t="s">
        <v>277</v>
      </c>
      <c r="F3832" s="9" t="s">
        <v>277</v>
      </c>
      <c r="G3832" s="9" t="s">
        <v>277</v>
      </c>
      <c r="H3832" s="9" t="s">
        <v>277</v>
      </c>
      <c r="I3832" s="9" t="s">
        <v>182</v>
      </c>
      <c r="J3832" s="9" t="s">
        <v>182</v>
      </c>
      <c r="K3832" s="9" t="s">
        <v>182</v>
      </c>
      <c r="L3832" s="9" t="s">
        <v>182</v>
      </c>
      <c r="M3832" s="9" t="s">
        <v>182</v>
      </c>
      <c r="N3832" s="65"/>
      <c r="P3832" s="65">
        <f t="shared" si="103"/>
        <v>0</v>
      </c>
    </row>
    <row r="3833" spans="1:16" ht="15">
      <c r="A3833" s="28" t="s">
        <v>729</v>
      </c>
      <c r="B3833" s="170" t="s">
        <v>1276</v>
      </c>
      <c r="C3833" s="3"/>
      <c r="D3833" s="3"/>
      <c r="E3833" s="9" t="s">
        <v>277</v>
      </c>
      <c r="F3833" s="9" t="s">
        <v>277</v>
      </c>
      <c r="G3833" s="9" t="s">
        <v>277</v>
      </c>
      <c r="H3833" s="9" t="s">
        <v>277</v>
      </c>
      <c r="I3833" s="9" t="s">
        <v>182</v>
      </c>
      <c r="J3833" s="9" t="s">
        <v>182</v>
      </c>
      <c r="K3833" s="9" t="s">
        <v>182</v>
      </c>
      <c r="L3833" s="9" t="s">
        <v>182</v>
      </c>
      <c r="M3833" s="9" t="s">
        <v>182</v>
      </c>
      <c r="P3833" s="65">
        <f t="shared" si="103"/>
        <v>0</v>
      </c>
    </row>
    <row r="3834" spans="1:16" ht="15">
      <c r="A3834" s="28" t="s">
        <v>730</v>
      </c>
      <c r="B3834" s="170" t="s">
        <v>1272</v>
      </c>
      <c r="C3834" s="3"/>
      <c r="D3834" s="3"/>
      <c r="E3834" s="9" t="s">
        <v>277</v>
      </c>
      <c r="F3834" s="9" t="s">
        <v>277</v>
      </c>
      <c r="G3834" s="9" t="s">
        <v>277</v>
      </c>
      <c r="H3834" s="9" t="s">
        <v>277</v>
      </c>
      <c r="I3834" s="9" t="s">
        <v>182</v>
      </c>
      <c r="J3834" s="9" t="s">
        <v>182</v>
      </c>
      <c r="K3834" s="9" t="s">
        <v>182</v>
      </c>
      <c r="L3834" s="9" t="s">
        <v>182</v>
      </c>
      <c r="M3834" s="9" t="s">
        <v>182</v>
      </c>
      <c r="P3834" s="65">
        <f t="shared" ref="P3834:P3865" si="104">SUM(E3834:M3834)</f>
        <v>0</v>
      </c>
    </row>
    <row r="3835" spans="1:16" ht="15">
      <c r="A3835" s="28" t="s">
        <v>731</v>
      </c>
      <c r="B3835" s="61" t="s">
        <v>2075</v>
      </c>
      <c r="C3835" s="3"/>
      <c r="D3835" s="3"/>
      <c r="E3835" s="9" t="s">
        <v>277</v>
      </c>
      <c r="F3835" s="9" t="s">
        <v>277</v>
      </c>
      <c r="G3835" s="9" t="s">
        <v>277</v>
      </c>
      <c r="H3835" s="9" t="s">
        <v>277</v>
      </c>
      <c r="I3835" s="9" t="s">
        <v>182</v>
      </c>
      <c r="J3835" s="9" t="s">
        <v>182</v>
      </c>
      <c r="K3835" s="9" t="s">
        <v>182</v>
      </c>
      <c r="L3835" s="9" t="s">
        <v>182</v>
      </c>
      <c r="M3835" s="9" t="s">
        <v>182</v>
      </c>
      <c r="N3835" s="65"/>
      <c r="P3835" s="65">
        <f t="shared" si="104"/>
        <v>0</v>
      </c>
    </row>
    <row r="3836" spans="1:16" ht="15">
      <c r="A3836" s="28" t="s">
        <v>732</v>
      </c>
      <c r="B3836" s="226" t="s">
        <v>1582</v>
      </c>
      <c r="C3836" s="3"/>
      <c r="D3836" s="3"/>
      <c r="E3836" s="9" t="s">
        <v>277</v>
      </c>
      <c r="F3836" s="9" t="s">
        <v>277</v>
      </c>
      <c r="G3836" s="9" t="s">
        <v>277</v>
      </c>
      <c r="H3836" s="9" t="s">
        <v>277</v>
      </c>
      <c r="I3836" s="9" t="s">
        <v>182</v>
      </c>
      <c r="J3836" s="9" t="s">
        <v>182</v>
      </c>
      <c r="K3836" s="9" t="s">
        <v>182</v>
      </c>
      <c r="L3836" s="9" t="s">
        <v>182</v>
      </c>
      <c r="M3836" s="9" t="s">
        <v>182</v>
      </c>
      <c r="P3836" s="65">
        <f t="shared" si="104"/>
        <v>0</v>
      </c>
    </row>
    <row r="3837" spans="1:16" ht="15">
      <c r="A3837" s="28" t="s">
        <v>733</v>
      </c>
      <c r="B3837" s="226" t="s">
        <v>1589</v>
      </c>
      <c r="C3837" s="3"/>
      <c r="D3837" s="3"/>
      <c r="E3837" s="9" t="s">
        <v>277</v>
      </c>
      <c r="F3837" s="9" t="s">
        <v>277</v>
      </c>
      <c r="G3837" s="9" t="s">
        <v>277</v>
      </c>
      <c r="H3837" s="9" t="s">
        <v>277</v>
      </c>
      <c r="I3837" s="9" t="s">
        <v>182</v>
      </c>
      <c r="J3837" s="9" t="s">
        <v>182</v>
      </c>
      <c r="K3837" s="9" t="s">
        <v>182</v>
      </c>
      <c r="L3837" s="9" t="s">
        <v>182</v>
      </c>
      <c r="M3837" s="9" t="s">
        <v>182</v>
      </c>
      <c r="P3837" s="65">
        <f t="shared" si="104"/>
        <v>0</v>
      </c>
    </row>
    <row r="3838" spans="1:16" ht="15">
      <c r="A3838" s="28" t="s">
        <v>734</v>
      </c>
      <c r="B3838" s="61" t="s">
        <v>2093</v>
      </c>
      <c r="C3838" s="3"/>
      <c r="D3838" s="3"/>
      <c r="E3838" s="9" t="s">
        <v>277</v>
      </c>
      <c r="F3838" s="9" t="s">
        <v>277</v>
      </c>
      <c r="G3838" s="9" t="s">
        <v>277</v>
      </c>
      <c r="H3838" s="9" t="s">
        <v>277</v>
      </c>
      <c r="I3838" s="9" t="s">
        <v>182</v>
      </c>
      <c r="J3838" s="9" t="s">
        <v>182</v>
      </c>
      <c r="K3838" s="9" t="s">
        <v>182</v>
      </c>
      <c r="L3838" s="9" t="s">
        <v>182</v>
      </c>
      <c r="M3838" s="9" t="s">
        <v>182</v>
      </c>
      <c r="N3838" s="65"/>
      <c r="P3838" s="65">
        <f t="shared" si="104"/>
        <v>0</v>
      </c>
    </row>
    <row r="3839" spans="1:16" ht="15">
      <c r="A3839" s="28" t="s">
        <v>735</v>
      </c>
      <c r="B3839" s="61" t="s">
        <v>2513</v>
      </c>
      <c r="C3839" s="3"/>
      <c r="D3839" s="3"/>
      <c r="E3839" s="9" t="s">
        <v>277</v>
      </c>
      <c r="F3839" s="9" t="s">
        <v>277</v>
      </c>
      <c r="G3839" s="9" t="s">
        <v>277</v>
      </c>
      <c r="H3839" s="9" t="s">
        <v>277</v>
      </c>
      <c r="I3839" s="9" t="s">
        <v>182</v>
      </c>
      <c r="J3839" s="9" t="s">
        <v>182</v>
      </c>
      <c r="K3839" s="9" t="s">
        <v>182</v>
      </c>
      <c r="L3839" s="9" t="s">
        <v>182</v>
      </c>
      <c r="M3839" s="9" t="s">
        <v>182</v>
      </c>
      <c r="N3839" s="65"/>
      <c r="P3839" s="65">
        <f t="shared" si="104"/>
        <v>0</v>
      </c>
    </row>
    <row r="3840" spans="1:16" ht="15">
      <c r="A3840" s="28" t="s">
        <v>736</v>
      </c>
      <c r="B3840" s="170" t="s">
        <v>1277</v>
      </c>
      <c r="C3840" s="3"/>
      <c r="D3840" s="3"/>
      <c r="E3840" s="9" t="s">
        <v>277</v>
      </c>
      <c r="F3840" s="9" t="s">
        <v>277</v>
      </c>
      <c r="G3840" s="9" t="s">
        <v>277</v>
      </c>
      <c r="H3840" s="9" t="s">
        <v>277</v>
      </c>
      <c r="I3840" s="9" t="s">
        <v>182</v>
      </c>
      <c r="J3840" s="9" t="s">
        <v>182</v>
      </c>
      <c r="K3840" s="9" t="s">
        <v>182</v>
      </c>
      <c r="L3840" s="9" t="s">
        <v>182</v>
      </c>
      <c r="M3840" s="9" t="s">
        <v>182</v>
      </c>
      <c r="P3840" s="65">
        <f t="shared" si="104"/>
        <v>0</v>
      </c>
    </row>
    <row r="3841" spans="1:16" ht="15">
      <c r="A3841" s="28" t="s">
        <v>737</v>
      </c>
      <c r="B3841" s="61" t="s">
        <v>2625</v>
      </c>
      <c r="C3841" s="3"/>
      <c r="D3841" s="3"/>
      <c r="E3841" s="9" t="s">
        <v>277</v>
      </c>
      <c r="F3841" s="9" t="s">
        <v>277</v>
      </c>
      <c r="G3841" s="9" t="s">
        <v>277</v>
      </c>
      <c r="H3841" s="9" t="s">
        <v>277</v>
      </c>
      <c r="I3841" s="9" t="s">
        <v>182</v>
      </c>
      <c r="J3841" s="9" t="s">
        <v>182</v>
      </c>
      <c r="K3841" s="9" t="s">
        <v>182</v>
      </c>
      <c r="L3841" s="9" t="s">
        <v>182</v>
      </c>
      <c r="M3841" s="9" t="s">
        <v>182</v>
      </c>
      <c r="N3841" s="65"/>
      <c r="P3841" s="65">
        <f t="shared" si="104"/>
        <v>0</v>
      </c>
    </row>
    <row r="3842" spans="1:16" ht="15">
      <c r="A3842" s="28" t="s">
        <v>738</v>
      </c>
      <c r="B3842" s="61" t="s">
        <v>2503</v>
      </c>
      <c r="C3842" s="3"/>
      <c r="D3842" s="3"/>
      <c r="E3842" s="9" t="s">
        <v>277</v>
      </c>
      <c r="F3842" s="9" t="s">
        <v>277</v>
      </c>
      <c r="G3842" s="9" t="s">
        <v>277</v>
      </c>
      <c r="H3842" s="9" t="s">
        <v>277</v>
      </c>
      <c r="I3842" s="9" t="s">
        <v>182</v>
      </c>
      <c r="J3842" s="9" t="s">
        <v>182</v>
      </c>
      <c r="K3842" s="9" t="s">
        <v>182</v>
      </c>
      <c r="L3842" s="9" t="s">
        <v>182</v>
      </c>
      <c r="M3842" s="9" t="s">
        <v>182</v>
      </c>
      <c r="N3842" s="65"/>
      <c r="P3842" s="65">
        <f t="shared" si="104"/>
        <v>0</v>
      </c>
    </row>
    <row r="3843" spans="1:16" ht="15">
      <c r="A3843" s="28" t="s">
        <v>739</v>
      </c>
      <c r="B3843" s="226" t="s">
        <v>1617</v>
      </c>
      <c r="C3843" s="3"/>
      <c r="D3843" s="3"/>
      <c r="E3843" s="9" t="s">
        <v>277</v>
      </c>
      <c r="F3843" s="9" t="s">
        <v>277</v>
      </c>
      <c r="G3843" s="9" t="s">
        <v>277</v>
      </c>
      <c r="H3843" s="9" t="s">
        <v>277</v>
      </c>
      <c r="I3843" s="9" t="s">
        <v>182</v>
      </c>
      <c r="J3843" s="9" t="s">
        <v>182</v>
      </c>
      <c r="K3843" s="9" t="s">
        <v>182</v>
      </c>
      <c r="L3843" s="9" t="s">
        <v>182</v>
      </c>
      <c r="M3843" s="9" t="s">
        <v>182</v>
      </c>
      <c r="P3843" s="65">
        <f t="shared" si="104"/>
        <v>0</v>
      </c>
    </row>
    <row r="3844" spans="1:16" ht="15">
      <c r="A3844" s="28" t="s">
        <v>740</v>
      </c>
      <c r="B3844" s="226" t="s">
        <v>1579</v>
      </c>
      <c r="C3844" s="3"/>
      <c r="D3844" s="3"/>
      <c r="E3844" s="9" t="s">
        <v>277</v>
      </c>
      <c r="F3844" s="9" t="s">
        <v>277</v>
      </c>
      <c r="G3844" s="9" t="s">
        <v>277</v>
      </c>
      <c r="H3844" s="9" t="s">
        <v>277</v>
      </c>
      <c r="I3844" s="9" t="s">
        <v>182</v>
      </c>
      <c r="J3844" s="9" t="s">
        <v>182</v>
      </c>
      <c r="K3844" s="9" t="s">
        <v>182</v>
      </c>
      <c r="L3844" s="9" t="s">
        <v>182</v>
      </c>
      <c r="M3844" s="9" t="s">
        <v>182</v>
      </c>
      <c r="P3844" s="65">
        <f t="shared" si="104"/>
        <v>0</v>
      </c>
    </row>
    <row r="3845" spans="1:16" ht="15">
      <c r="A3845" s="28" t="s">
        <v>741</v>
      </c>
      <c r="B3845" s="61" t="s">
        <v>2076</v>
      </c>
      <c r="C3845" s="3"/>
      <c r="D3845" s="3"/>
      <c r="E3845" s="9" t="s">
        <v>277</v>
      </c>
      <c r="F3845" s="9" t="s">
        <v>277</v>
      </c>
      <c r="G3845" s="9" t="s">
        <v>277</v>
      </c>
      <c r="H3845" s="9" t="s">
        <v>277</v>
      </c>
      <c r="I3845" s="9" t="s">
        <v>182</v>
      </c>
      <c r="J3845" s="9" t="s">
        <v>182</v>
      </c>
      <c r="K3845" s="9" t="s">
        <v>182</v>
      </c>
      <c r="L3845" s="9" t="s">
        <v>182</v>
      </c>
      <c r="M3845" s="9" t="s">
        <v>182</v>
      </c>
      <c r="N3845" s="65"/>
      <c r="P3845" s="65">
        <f t="shared" si="104"/>
        <v>0</v>
      </c>
    </row>
    <row r="3846" spans="1:16" ht="15">
      <c r="A3846" s="28" t="s">
        <v>742</v>
      </c>
      <c r="B3846" s="226" t="s">
        <v>1590</v>
      </c>
      <c r="C3846" s="3"/>
      <c r="D3846" s="3"/>
      <c r="E3846" s="9" t="s">
        <v>277</v>
      </c>
      <c r="F3846" s="9" t="s">
        <v>277</v>
      </c>
      <c r="G3846" s="9" t="s">
        <v>277</v>
      </c>
      <c r="H3846" s="9" t="s">
        <v>277</v>
      </c>
      <c r="I3846" s="9" t="s">
        <v>182</v>
      </c>
      <c r="J3846" s="9" t="s">
        <v>182</v>
      </c>
      <c r="K3846" s="9" t="s">
        <v>182</v>
      </c>
      <c r="L3846" s="9" t="s">
        <v>182</v>
      </c>
      <c r="M3846" s="9" t="s">
        <v>182</v>
      </c>
      <c r="P3846" s="65">
        <f t="shared" si="104"/>
        <v>0</v>
      </c>
    </row>
    <row r="3847" spans="1:16" ht="15">
      <c r="A3847" s="28" t="s">
        <v>743</v>
      </c>
      <c r="B3847" s="61" t="s">
        <v>2079</v>
      </c>
      <c r="C3847" s="3"/>
      <c r="D3847" s="3"/>
      <c r="E3847" s="9" t="s">
        <v>277</v>
      </c>
      <c r="F3847" s="9" t="s">
        <v>277</v>
      </c>
      <c r="G3847" s="9" t="s">
        <v>277</v>
      </c>
      <c r="H3847" s="9" t="s">
        <v>277</v>
      </c>
      <c r="I3847" s="9" t="s">
        <v>182</v>
      </c>
      <c r="J3847" s="9" t="s">
        <v>182</v>
      </c>
      <c r="K3847" s="9" t="s">
        <v>182</v>
      </c>
      <c r="L3847" s="9" t="s">
        <v>182</v>
      </c>
      <c r="M3847" s="9" t="s">
        <v>182</v>
      </c>
      <c r="N3847" s="65"/>
      <c r="P3847" s="65">
        <f t="shared" si="104"/>
        <v>0</v>
      </c>
    </row>
    <row r="3848" spans="1:16" ht="15">
      <c r="A3848" s="28" t="s">
        <v>744</v>
      </c>
      <c r="B3848" s="61" t="s">
        <v>2092</v>
      </c>
      <c r="C3848" s="3"/>
      <c r="D3848" s="3"/>
      <c r="E3848" s="9" t="s">
        <v>277</v>
      </c>
      <c r="F3848" s="9" t="s">
        <v>277</v>
      </c>
      <c r="G3848" s="9" t="s">
        <v>277</v>
      </c>
      <c r="H3848" s="9" t="s">
        <v>277</v>
      </c>
      <c r="I3848" s="9" t="s">
        <v>182</v>
      </c>
      <c r="J3848" s="9" t="s">
        <v>182</v>
      </c>
      <c r="K3848" s="9" t="s">
        <v>182</v>
      </c>
      <c r="L3848" s="9" t="s">
        <v>182</v>
      </c>
      <c r="M3848" s="9" t="s">
        <v>182</v>
      </c>
      <c r="N3848" s="65"/>
      <c r="P3848" s="65">
        <f t="shared" si="104"/>
        <v>0</v>
      </c>
    </row>
    <row r="3849" spans="1:16" ht="15">
      <c r="A3849" s="28" t="s">
        <v>745</v>
      </c>
      <c r="B3849" s="226" t="s">
        <v>1577</v>
      </c>
      <c r="C3849" s="3"/>
      <c r="D3849" s="3"/>
      <c r="E3849" s="9" t="s">
        <v>277</v>
      </c>
      <c r="F3849" s="9" t="s">
        <v>277</v>
      </c>
      <c r="G3849" s="9" t="s">
        <v>277</v>
      </c>
      <c r="H3849" s="9" t="s">
        <v>277</v>
      </c>
      <c r="I3849" s="9" t="s">
        <v>182</v>
      </c>
      <c r="J3849" s="9" t="s">
        <v>182</v>
      </c>
      <c r="K3849" s="9" t="s">
        <v>182</v>
      </c>
      <c r="L3849" s="9" t="s">
        <v>182</v>
      </c>
      <c r="M3849" s="9" t="s">
        <v>182</v>
      </c>
      <c r="P3849" s="65">
        <f t="shared" si="104"/>
        <v>0</v>
      </c>
    </row>
    <row r="3850" spans="1:16" ht="15">
      <c r="A3850" s="28" t="s">
        <v>746</v>
      </c>
      <c r="B3850" s="61" t="s">
        <v>2516</v>
      </c>
      <c r="C3850" s="3"/>
      <c r="D3850" s="3"/>
      <c r="E3850" s="9" t="s">
        <v>277</v>
      </c>
      <c r="F3850" s="9" t="s">
        <v>277</v>
      </c>
      <c r="G3850" s="9" t="s">
        <v>277</v>
      </c>
      <c r="H3850" s="9" t="s">
        <v>277</v>
      </c>
      <c r="I3850" s="9" t="s">
        <v>182</v>
      </c>
      <c r="J3850" s="9" t="s">
        <v>182</v>
      </c>
      <c r="K3850" s="9" t="s">
        <v>182</v>
      </c>
      <c r="L3850" s="9" t="s">
        <v>182</v>
      </c>
      <c r="M3850" s="9" t="s">
        <v>182</v>
      </c>
      <c r="N3850" s="65"/>
      <c r="P3850" s="65">
        <f t="shared" si="104"/>
        <v>0</v>
      </c>
    </row>
    <row r="3851" spans="1:16" ht="15">
      <c r="A3851" s="28" t="s">
        <v>747</v>
      </c>
      <c r="B3851" s="226" t="s">
        <v>1587</v>
      </c>
      <c r="C3851" s="3"/>
      <c r="D3851" s="3"/>
      <c r="E3851" s="9" t="s">
        <v>277</v>
      </c>
      <c r="F3851" s="9" t="s">
        <v>277</v>
      </c>
      <c r="G3851" s="9" t="s">
        <v>277</v>
      </c>
      <c r="H3851" s="9" t="s">
        <v>277</v>
      </c>
      <c r="I3851" s="9" t="s">
        <v>182</v>
      </c>
      <c r="J3851" s="9" t="s">
        <v>182</v>
      </c>
      <c r="K3851" s="9" t="s">
        <v>182</v>
      </c>
      <c r="L3851" s="9" t="s">
        <v>182</v>
      </c>
      <c r="M3851" s="9" t="s">
        <v>182</v>
      </c>
      <c r="P3851" s="65">
        <f t="shared" si="104"/>
        <v>0</v>
      </c>
    </row>
    <row r="3852" spans="1:16" ht="15">
      <c r="A3852" s="28" t="s">
        <v>748</v>
      </c>
      <c r="B3852" s="61" t="s">
        <v>2077</v>
      </c>
      <c r="C3852" s="3"/>
      <c r="D3852" s="3"/>
      <c r="E3852" s="9" t="s">
        <v>277</v>
      </c>
      <c r="F3852" s="9" t="s">
        <v>277</v>
      </c>
      <c r="G3852" s="9" t="s">
        <v>277</v>
      </c>
      <c r="H3852" s="9" t="s">
        <v>277</v>
      </c>
      <c r="I3852" s="9" t="s">
        <v>182</v>
      </c>
      <c r="J3852" s="9" t="s">
        <v>182</v>
      </c>
      <c r="K3852" s="9" t="s">
        <v>182</v>
      </c>
      <c r="L3852" s="9" t="s">
        <v>182</v>
      </c>
      <c r="M3852" s="9" t="s">
        <v>182</v>
      </c>
      <c r="N3852" s="65"/>
      <c r="P3852" s="65">
        <f t="shared" si="104"/>
        <v>0</v>
      </c>
    </row>
    <row r="3853" spans="1:16" ht="15">
      <c r="A3853" s="28" t="s">
        <v>749</v>
      </c>
      <c r="B3853" s="226" t="s">
        <v>1591</v>
      </c>
      <c r="C3853" s="3"/>
      <c r="D3853" s="3"/>
      <c r="E3853" s="9" t="s">
        <v>277</v>
      </c>
      <c r="F3853" s="9" t="s">
        <v>277</v>
      </c>
      <c r="G3853" s="9" t="s">
        <v>277</v>
      </c>
      <c r="H3853" s="9" t="s">
        <v>277</v>
      </c>
      <c r="I3853" s="9" t="s">
        <v>182</v>
      </c>
      <c r="J3853" s="9" t="s">
        <v>182</v>
      </c>
      <c r="K3853" s="9" t="s">
        <v>182</v>
      </c>
      <c r="L3853" s="9" t="s">
        <v>182</v>
      </c>
      <c r="M3853" s="9" t="s">
        <v>182</v>
      </c>
      <c r="P3853" s="65">
        <f t="shared" si="104"/>
        <v>0</v>
      </c>
    </row>
    <row r="3854" spans="1:16" ht="15">
      <c r="A3854" s="28" t="s">
        <v>750</v>
      </c>
      <c r="B3854" s="170" t="s">
        <v>1279</v>
      </c>
      <c r="C3854" s="3"/>
      <c r="D3854" s="3"/>
      <c r="E3854" s="9" t="s">
        <v>277</v>
      </c>
      <c r="F3854" s="9" t="s">
        <v>277</v>
      </c>
      <c r="G3854" s="9" t="s">
        <v>277</v>
      </c>
      <c r="H3854" s="9" t="s">
        <v>277</v>
      </c>
      <c r="I3854" s="9" t="s">
        <v>182</v>
      </c>
      <c r="J3854" s="9" t="s">
        <v>182</v>
      </c>
      <c r="K3854" s="9" t="s">
        <v>182</v>
      </c>
      <c r="L3854" s="9" t="s">
        <v>182</v>
      </c>
      <c r="M3854" s="9" t="s">
        <v>182</v>
      </c>
      <c r="P3854" s="65">
        <f t="shared" si="104"/>
        <v>0</v>
      </c>
    </row>
    <row r="3855" spans="1:16" ht="15">
      <c r="A3855" s="28" t="s">
        <v>751</v>
      </c>
      <c r="B3855" s="226" t="s">
        <v>1584</v>
      </c>
      <c r="C3855" s="3"/>
      <c r="D3855" s="3"/>
      <c r="E3855" s="9" t="s">
        <v>277</v>
      </c>
      <c r="F3855" s="9" t="s">
        <v>277</v>
      </c>
      <c r="G3855" s="9" t="s">
        <v>277</v>
      </c>
      <c r="H3855" s="9" t="s">
        <v>277</v>
      </c>
      <c r="I3855" s="9" t="s">
        <v>182</v>
      </c>
      <c r="J3855" s="9" t="s">
        <v>182</v>
      </c>
      <c r="K3855" s="9" t="s">
        <v>182</v>
      </c>
      <c r="L3855" s="9" t="s">
        <v>182</v>
      </c>
      <c r="M3855" s="9" t="s">
        <v>182</v>
      </c>
      <c r="P3855" s="65">
        <f t="shared" si="104"/>
        <v>0</v>
      </c>
    </row>
    <row r="3856" spans="1:16" ht="15">
      <c r="A3856" s="28" t="s">
        <v>752</v>
      </c>
      <c r="B3856" s="61" t="s">
        <v>2512</v>
      </c>
      <c r="C3856" s="3"/>
      <c r="D3856" s="3"/>
      <c r="E3856" s="9" t="s">
        <v>277</v>
      </c>
      <c r="F3856" s="9" t="s">
        <v>277</v>
      </c>
      <c r="G3856" s="9" t="s">
        <v>277</v>
      </c>
      <c r="H3856" s="9" t="s">
        <v>277</v>
      </c>
      <c r="I3856" s="9" t="s">
        <v>182</v>
      </c>
      <c r="J3856" s="9" t="s">
        <v>182</v>
      </c>
      <c r="K3856" s="9" t="s">
        <v>182</v>
      </c>
      <c r="L3856" s="9" t="s">
        <v>182</v>
      </c>
      <c r="M3856" s="9" t="s">
        <v>182</v>
      </c>
      <c r="N3856" s="65"/>
      <c r="P3856" s="65">
        <f t="shared" si="104"/>
        <v>0</v>
      </c>
    </row>
    <row r="3857" spans="1:16" ht="15">
      <c r="A3857" s="28" t="s">
        <v>753</v>
      </c>
      <c r="B3857" s="61" t="s">
        <v>2087</v>
      </c>
      <c r="C3857" s="3"/>
      <c r="D3857" s="3"/>
      <c r="E3857" s="9" t="s">
        <v>277</v>
      </c>
      <c r="F3857" s="9" t="s">
        <v>277</v>
      </c>
      <c r="G3857" s="9" t="s">
        <v>277</v>
      </c>
      <c r="H3857" s="9" t="s">
        <v>277</v>
      </c>
      <c r="I3857" s="9" t="s">
        <v>182</v>
      </c>
      <c r="J3857" s="9" t="s">
        <v>182</v>
      </c>
      <c r="K3857" s="9" t="s">
        <v>182</v>
      </c>
      <c r="L3857" s="9" t="s">
        <v>182</v>
      </c>
      <c r="M3857" s="9" t="s">
        <v>182</v>
      </c>
      <c r="N3857" s="65"/>
      <c r="P3857" s="65">
        <f t="shared" si="104"/>
        <v>0</v>
      </c>
    </row>
    <row r="3858" spans="1:16" ht="15">
      <c r="A3858" s="28" t="s">
        <v>754</v>
      </c>
      <c r="B3858" s="61" t="s">
        <v>2521</v>
      </c>
      <c r="C3858" s="3"/>
      <c r="D3858" s="3"/>
      <c r="E3858" s="9" t="s">
        <v>277</v>
      </c>
      <c r="F3858" s="9" t="s">
        <v>277</v>
      </c>
      <c r="G3858" s="9" t="s">
        <v>277</v>
      </c>
      <c r="H3858" s="9" t="s">
        <v>277</v>
      </c>
      <c r="I3858" s="9" t="s">
        <v>182</v>
      </c>
      <c r="J3858" s="9" t="s">
        <v>182</v>
      </c>
      <c r="K3858" s="9" t="s">
        <v>182</v>
      </c>
      <c r="L3858" s="9" t="s">
        <v>182</v>
      </c>
      <c r="M3858" s="9" t="s">
        <v>182</v>
      </c>
      <c r="N3858" s="65"/>
      <c r="P3858" s="65">
        <f t="shared" si="104"/>
        <v>0</v>
      </c>
    </row>
    <row r="3859" spans="1:16" ht="15">
      <c r="A3859" s="28" t="s">
        <v>755</v>
      </c>
      <c r="B3859" s="61" t="s">
        <v>2094</v>
      </c>
      <c r="C3859" s="3"/>
      <c r="D3859" s="3"/>
      <c r="E3859" s="9" t="s">
        <v>277</v>
      </c>
      <c r="F3859" s="9" t="s">
        <v>277</v>
      </c>
      <c r="G3859" s="9" t="s">
        <v>277</v>
      </c>
      <c r="H3859" s="9" t="s">
        <v>277</v>
      </c>
      <c r="I3859" s="9" t="s">
        <v>182</v>
      </c>
      <c r="J3859" s="9" t="s">
        <v>182</v>
      </c>
      <c r="K3859" s="9" t="s">
        <v>182</v>
      </c>
      <c r="L3859" s="9" t="s">
        <v>182</v>
      </c>
      <c r="M3859" s="9" t="s">
        <v>182</v>
      </c>
      <c r="N3859" s="65"/>
      <c r="P3859" s="65">
        <f t="shared" si="104"/>
        <v>0</v>
      </c>
    </row>
    <row r="3860" spans="1:16" ht="15">
      <c r="A3860" s="28" t="s">
        <v>756</v>
      </c>
      <c r="B3860" s="226" t="s">
        <v>1580</v>
      </c>
      <c r="C3860" s="3"/>
      <c r="D3860" s="3"/>
      <c r="E3860" s="9" t="s">
        <v>277</v>
      </c>
      <c r="F3860" s="9" t="s">
        <v>277</v>
      </c>
      <c r="G3860" s="9" t="s">
        <v>277</v>
      </c>
      <c r="H3860" s="9" t="s">
        <v>277</v>
      </c>
      <c r="I3860" s="9" t="s">
        <v>182</v>
      </c>
      <c r="J3860" s="9" t="s">
        <v>182</v>
      </c>
      <c r="K3860" s="9" t="s">
        <v>182</v>
      </c>
      <c r="L3860" s="9" t="s">
        <v>182</v>
      </c>
      <c r="M3860" s="9" t="s">
        <v>182</v>
      </c>
      <c r="P3860" s="65">
        <f t="shared" si="104"/>
        <v>0</v>
      </c>
    </row>
    <row r="3861" spans="1:16" ht="15">
      <c r="A3861" s="28" t="s">
        <v>757</v>
      </c>
      <c r="B3861" s="61" t="s">
        <v>2081</v>
      </c>
      <c r="C3861" s="3"/>
      <c r="D3861" s="3"/>
      <c r="E3861" s="9" t="s">
        <v>277</v>
      </c>
      <c r="F3861" s="9" t="s">
        <v>277</v>
      </c>
      <c r="G3861" s="9" t="s">
        <v>277</v>
      </c>
      <c r="H3861" s="9" t="s">
        <v>277</v>
      </c>
      <c r="I3861" s="9" t="s">
        <v>182</v>
      </c>
      <c r="J3861" s="9" t="s">
        <v>182</v>
      </c>
      <c r="K3861" s="9" t="s">
        <v>182</v>
      </c>
      <c r="L3861" s="9" t="s">
        <v>182</v>
      </c>
      <c r="M3861" s="9" t="s">
        <v>182</v>
      </c>
      <c r="N3861" s="65"/>
      <c r="P3861" s="65">
        <f t="shared" si="104"/>
        <v>0</v>
      </c>
    </row>
    <row r="3862" spans="1:16" ht="15">
      <c r="A3862" s="28" t="s">
        <v>758</v>
      </c>
      <c r="B3862" s="61" t="s">
        <v>2515</v>
      </c>
      <c r="C3862" s="3"/>
      <c r="D3862" s="3"/>
      <c r="E3862" s="9" t="s">
        <v>277</v>
      </c>
      <c r="F3862" s="9" t="s">
        <v>277</v>
      </c>
      <c r="G3862" s="9" t="s">
        <v>277</v>
      </c>
      <c r="H3862" s="9" t="s">
        <v>277</v>
      </c>
      <c r="I3862" s="9" t="s">
        <v>182</v>
      </c>
      <c r="J3862" s="9" t="s">
        <v>182</v>
      </c>
      <c r="K3862" s="9" t="s">
        <v>182</v>
      </c>
      <c r="L3862" s="9" t="s">
        <v>182</v>
      </c>
      <c r="M3862" s="9" t="s">
        <v>182</v>
      </c>
      <c r="N3862" s="65"/>
      <c r="P3862" s="65">
        <f t="shared" si="104"/>
        <v>0</v>
      </c>
    </row>
    <row r="3863" spans="1:16" ht="15">
      <c r="A3863" s="28" t="s">
        <v>759</v>
      </c>
      <c r="B3863" s="61" t="s">
        <v>2097</v>
      </c>
      <c r="C3863" s="3"/>
      <c r="D3863" s="3"/>
      <c r="E3863" s="9" t="s">
        <v>277</v>
      </c>
      <c r="F3863" s="9" t="s">
        <v>277</v>
      </c>
      <c r="G3863" s="9" t="s">
        <v>277</v>
      </c>
      <c r="H3863" s="9" t="s">
        <v>277</v>
      </c>
      <c r="I3863" s="9" t="s">
        <v>182</v>
      </c>
      <c r="J3863" s="9" t="s">
        <v>182</v>
      </c>
      <c r="K3863" s="9" t="s">
        <v>182</v>
      </c>
      <c r="L3863" s="9" t="s">
        <v>182</v>
      </c>
      <c r="M3863" s="9" t="s">
        <v>182</v>
      </c>
      <c r="N3863" s="65"/>
      <c r="P3863" s="65">
        <f t="shared" si="104"/>
        <v>0</v>
      </c>
    </row>
    <row r="3864" spans="1:16" ht="15">
      <c r="A3864" s="28" t="s">
        <v>760</v>
      </c>
      <c r="B3864" s="61" t="s">
        <v>2084</v>
      </c>
      <c r="C3864" s="3"/>
      <c r="D3864" s="3"/>
      <c r="E3864" s="9" t="s">
        <v>277</v>
      </c>
      <c r="F3864" s="9" t="s">
        <v>277</v>
      </c>
      <c r="G3864" s="9" t="s">
        <v>277</v>
      </c>
      <c r="H3864" s="9" t="s">
        <v>277</v>
      </c>
      <c r="I3864" s="9" t="s">
        <v>182</v>
      </c>
      <c r="J3864" s="9" t="s">
        <v>182</v>
      </c>
      <c r="K3864" s="9" t="s">
        <v>182</v>
      </c>
      <c r="L3864" s="9" t="s">
        <v>182</v>
      </c>
      <c r="M3864" s="9" t="s">
        <v>182</v>
      </c>
      <c r="N3864" s="65"/>
      <c r="P3864" s="65">
        <f t="shared" si="104"/>
        <v>0</v>
      </c>
    </row>
    <row r="3865" spans="1:16" ht="15">
      <c r="A3865" s="28" t="s">
        <v>761</v>
      </c>
      <c r="B3865" s="181" t="s">
        <v>1266</v>
      </c>
      <c r="C3865" s="3"/>
      <c r="D3865" s="3"/>
      <c r="E3865" s="9" t="s">
        <v>277</v>
      </c>
      <c r="F3865" s="9" t="s">
        <v>277</v>
      </c>
      <c r="G3865" s="9" t="s">
        <v>277</v>
      </c>
      <c r="H3865" s="9" t="s">
        <v>277</v>
      </c>
      <c r="I3865" s="9" t="s">
        <v>182</v>
      </c>
      <c r="J3865" s="9" t="s">
        <v>182</v>
      </c>
      <c r="K3865" s="9" t="s">
        <v>182</v>
      </c>
      <c r="L3865" s="9" t="s">
        <v>182</v>
      </c>
      <c r="M3865" s="9" t="s">
        <v>182</v>
      </c>
      <c r="P3865" s="65">
        <f t="shared" si="104"/>
        <v>0</v>
      </c>
    </row>
    <row r="3866" spans="1:16" ht="15">
      <c r="A3866" s="28" t="s">
        <v>762</v>
      </c>
      <c r="B3866" s="170" t="s">
        <v>1268</v>
      </c>
      <c r="C3866" s="3"/>
      <c r="D3866" s="3"/>
      <c r="E3866" s="9" t="s">
        <v>277</v>
      </c>
      <c r="F3866" s="9" t="s">
        <v>277</v>
      </c>
      <c r="G3866" s="9" t="s">
        <v>277</v>
      </c>
      <c r="H3866" s="9" t="s">
        <v>277</v>
      </c>
      <c r="I3866" s="9" t="s">
        <v>182</v>
      </c>
      <c r="J3866" s="9" t="s">
        <v>182</v>
      </c>
      <c r="K3866" s="9" t="s">
        <v>182</v>
      </c>
      <c r="L3866" s="9" t="s">
        <v>182</v>
      </c>
      <c r="M3866" s="9" t="s">
        <v>182</v>
      </c>
      <c r="P3866" s="65">
        <f t="shared" ref="P3866:P3897" si="105">SUM(E3866:M3866)</f>
        <v>0</v>
      </c>
    </row>
    <row r="3867" spans="1:16" ht="15">
      <c r="A3867" s="28" t="s">
        <v>763</v>
      </c>
      <c r="B3867" s="61" t="s">
        <v>2507</v>
      </c>
      <c r="C3867" s="3"/>
      <c r="D3867" s="3"/>
      <c r="E3867" s="9" t="s">
        <v>277</v>
      </c>
      <c r="F3867" s="9" t="s">
        <v>277</v>
      </c>
      <c r="G3867" s="9" t="s">
        <v>277</v>
      </c>
      <c r="H3867" s="9" t="s">
        <v>277</v>
      </c>
      <c r="I3867" s="9" t="s">
        <v>182</v>
      </c>
      <c r="J3867" s="9" t="s">
        <v>182</v>
      </c>
      <c r="K3867" s="9" t="s">
        <v>182</v>
      </c>
      <c r="L3867" s="9" t="s">
        <v>182</v>
      </c>
      <c r="M3867" s="9" t="s">
        <v>182</v>
      </c>
      <c r="N3867" s="65"/>
      <c r="P3867" s="65">
        <f t="shared" si="105"/>
        <v>0</v>
      </c>
    </row>
    <row r="3868" spans="1:16" ht="15">
      <c r="A3868" s="28" t="s">
        <v>764</v>
      </c>
      <c r="B3868" s="61" t="s">
        <v>2080</v>
      </c>
      <c r="C3868" s="3"/>
      <c r="D3868" s="3"/>
      <c r="E3868" s="9" t="s">
        <v>277</v>
      </c>
      <c r="F3868" s="9" t="s">
        <v>277</v>
      </c>
      <c r="G3868" s="9" t="s">
        <v>277</v>
      </c>
      <c r="H3868" s="9" t="s">
        <v>277</v>
      </c>
      <c r="I3868" s="9" t="s">
        <v>182</v>
      </c>
      <c r="J3868" s="9" t="s">
        <v>182</v>
      </c>
      <c r="K3868" s="9" t="s">
        <v>182</v>
      </c>
      <c r="L3868" s="9" t="s">
        <v>182</v>
      </c>
      <c r="M3868" s="9" t="s">
        <v>182</v>
      </c>
      <c r="N3868" s="65"/>
      <c r="P3868" s="65">
        <f t="shared" si="105"/>
        <v>0</v>
      </c>
    </row>
    <row r="3869" spans="1:16" ht="15">
      <c r="A3869" s="28" t="s">
        <v>765</v>
      </c>
      <c r="B3869" s="61" t="s">
        <v>2527</v>
      </c>
      <c r="C3869" s="3"/>
      <c r="D3869" s="3"/>
      <c r="E3869" s="9" t="s">
        <v>277</v>
      </c>
      <c r="F3869" s="9" t="s">
        <v>277</v>
      </c>
      <c r="G3869" s="9" t="s">
        <v>277</v>
      </c>
      <c r="H3869" s="9" t="s">
        <v>277</v>
      </c>
      <c r="I3869" s="9" t="s">
        <v>182</v>
      </c>
      <c r="J3869" s="9" t="s">
        <v>182</v>
      </c>
      <c r="K3869" s="9" t="s">
        <v>182</v>
      </c>
      <c r="L3869" s="9" t="s">
        <v>182</v>
      </c>
      <c r="M3869" s="9" t="s">
        <v>182</v>
      </c>
      <c r="N3869" s="65"/>
      <c r="P3869" s="65">
        <f t="shared" si="105"/>
        <v>0</v>
      </c>
    </row>
    <row r="3870" spans="1:16" ht="15">
      <c r="A3870" s="28" t="s">
        <v>1857</v>
      </c>
      <c r="B3870" s="61" t="s">
        <v>2529</v>
      </c>
      <c r="C3870" s="3"/>
      <c r="D3870" s="3"/>
      <c r="E3870" s="9" t="s">
        <v>277</v>
      </c>
      <c r="F3870" s="9" t="s">
        <v>277</v>
      </c>
      <c r="G3870" s="9" t="s">
        <v>277</v>
      </c>
      <c r="H3870" s="9" t="s">
        <v>277</v>
      </c>
      <c r="I3870" s="9" t="s">
        <v>182</v>
      </c>
      <c r="J3870" s="9" t="s">
        <v>182</v>
      </c>
      <c r="K3870" s="9" t="s">
        <v>182</v>
      </c>
      <c r="L3870" s="9" t="s">
        <v>182</v>
      </c>
      <c r="M3870" s="9" t="s">
        <v>182</v>
      </c>
      <c r="N3870" s="65"/>
      <c r="P3870" s="65">
        <f t="shared" si="105"/>
        <v>0</v>
      </c>
    </row>
    <row r="3871" spans="1:16" ht="15">
      <c r="A3871" s="28" t="s">
        <v>2049</v>
      </c>
      <c r="B3871" s="61" t="s">
        <v>2528</v>
      </c>
      <c r="C3871" s="3"/>
      <c r="D3871" s="3"/>
      <c r="E3871" s="9" t="s">
        <v>277</v>
      </c>
      <c r="F3871" s="9" t="s">
        <v>277</v>
      </c>
      <c r="G3871" s="9" t="s">
        <v>277</v>
      </c>
      <c r="H3871" s="9" t="s">
        <v>277</v>
      </c>
      <c r="I3871" s="9" t="s">
        <v>182</v>
      </c>
      <c r="J3871" s="9" t="s">
        <v>182</v>
      </c>
      <c r="K3871" s="9" t="s">
        <v>182</v>
      </c>
      <c r="L3871" s="9" t="s">
        <v>182</v>
      </c>
      <c r="M3871" s="9" t="s">
        <v>182</v>
      </c>
      <c r="N3871" s="65"/>
      <c r="P3871" s="65">
        <f t="shared" si="105"/>
        <v>0</v>
      </c>
    </row>
    <row r="3872" spans="1:16" ht="15">
      <c r="A3872" s="28" t="s">
        <v>2050</v>
      </c>
      <c r="B3872" s="226" t="s">
        <v>2171</v>
      </c>
      <c r="C3872" s="3"/>
      <c r="D3872" s="3"/>
      <c r="E3872" s="9" t="s">
        <v>277</v>
      </c>
      <c r="F3872" s="9" t="s">
        <v>277</v>
      </c>
      <c r="G3872" s="9" t="s">
        <v>277</v>
      </c>
      <c r="H3872" s="9" t="s">
        <v>277</v>
      </c>
      <c r="I3872" s="9" t="s">
        <v>182</v>
      </c>
      <c r="J3872" s="9" t="s">
        <v>182</v>
      </c>
      <c r="K3872" s="9" t="s">
        <v>182</v>
      </c>
      <c r="L3872" s="9" t="s">
        <v>182</v>
      </c>
      <c r="M3872" s="9" t="s">
        <v>182</v>
      </c>
      <c r="P3872" s="65">
        <f t="shared" si="105"/>
        <v>0</v>
      </c>
    </row>
    <row r="3873" spans="1:16" ht="15">
      <c r="A3873" s="28" t="s">
        <v>2051</v>
      </c>
      <c r="B3873" s="61" t="s">
        <v>2511</v>
      </c>
      <c r="C3873" s="3"/>
      <c r="D3873" s="3"/>
      <c r="E3873" s="9" t="s">
        <v>277</v>
      </c>
      <c r="F3873" s="9" t="s">
        <v>277</v>
      </c>
      <c r="G3873" s="9" t="s">
        <v>277</v>
      </c>
      <c r="H3873" s="9" t="s">
        <v>277</v>
      </c>
      <c r="I3873" s="9" t="s">
        <v>182</v>
      </c>
      <c r="J3873" s="9" t="s">
        <v>182</v>
      </c>
      <c r="K3873" s="9" t="s">
        <v>182</v>
      </c>
      <c r="L3873" s="9" t="s">
        <v>182</v>
      </c>
      <c r="M3873" s="9" t="s">
        <v>182</v>
      </c>
      <c r="N3873" s="65"/>
      <c r="P3873" s="65">
        <f t="shared" si="105"/>
        <v>0</v>
      </c>
    </row>
    <row r="3874" spans="1:16" ht="15">
      <c r="A3874" s="28" t="s">
        <v>2052</v>
      </c>
      <c r="B3874" s="226" t="s">
        <v>2073</v>
      </c>
      <c r="C3874" s="3"/>
      <c r="D3874" s="3"/>
      <c r="E3874" s="9" t="s">
        <v>277</v>
      </c>
      <c r="F3874" s="9" t="s">
        <v>277</v>
      </c>
      <c r="G3874" s="9" t="s">
        <v>277</v>
      </c>
      <c r="H3874" s="9" t="s">
        <v>277</v>
      </c>
      <c r="I3874" s="9" t="s">
        <v>182</v>
      </c>
      <c r="J3874" s="9" t="s">
        <v>182</v>
      </c>
      <c r="K3874" s="9" t="s">
        <v>182</v>
      </c>
      <c r="L3874" s="9" t="s">
        <v>182</v>
      </c>
      <c r="M3874" s="9" t="s">
        <v>182</v>
      </c>
      <c r="N3874" s="65"/>
      <c r="P3874" s="65">
        <f t="shared" si="105"/>
        <v>0</v>
      </c>
    </row>
    <row r="3875" spans="1:16" ht="15">
      <c r="A3875" s="28" t="s">
        <v>2053</v>
      </c>
      <c r="B3875" s="226" t="s">
        <v>1592</v>
      </c>
      <c r="C3875" s="3"/>
      <c r="D3875" s="3"/>
      <c r="E3875" s="9" t="s">
        <v>277</v>
      </c>
      <c r="F3875" s="9" t="s">
        <v>277</v>
      </c>
      <c r="G3875" s="9" t="s">
        <v>277</v>
      </c>
      <c r="H3875" s="9" t="s">
        <v>277</v>
      </c>
      <c r="I3875" s="9" t="s">
        <v>182</v>
      </c>
      <c r="J3875" s="9" t="s">
        <v>182</v>
      </c>
      <c r="K3875" s="9" t="s">
        <v>182</v>
      </c>
      <c r="L3875" s="9" t="s">
        <v>182</v>
      </c>
      <c r="M3875" s="9" t="s">
        <v>182</v>
      </c>
      <c r="P3875" s="65">
        <f t="shared" si="105"/>
        <v>0</v>
      </c>
    </row>
    <row r="3876" spans="1:16" ht="15">
      <c r="A3876" s="28" t="s">
        <v>2054</v>
      </c>
      <c r="B3876" s="61" t="s">
        <v>2522</v>
      </c>
      <c r="C3876" s="3"/>
      <c r="D3876" s="3"/>
      <c r="E3876" s="9" t="s">
        <v>277</v>
      </c>
      <c r="F3876" s="9" t="s">
        <v>277</v>
      </c>
      <c r="G3876" s="9" t="s">
        <v>277</v>
      </c>
      <c r="H3876" s="9" t="s">
        <v>277</v>
      </c>
      <c r="I3876" s="9" t="s">
        <v>182</v>
      </c>
      <c r="J3876" s="9" t="s">
        <v>182</v>
      </c>
      <c r="K3876" s="9" t="s">
        <v>182</v>
      </c>
      <c r="L3876" s="9" t="s">
        <v>182</v>
      </c>
      <c r="M3876" s="9" t="s">
        <v>182</v>
      </c>
      <c r="N3876" s="65"/>
      <c r="P3876" s="65">
        <f t="shared" si="105"/>
        <v>0</v>
      </c>
    </row>
    <row r="3877" spans="1:16" ht="15">
      <c r="A3877" s="28" t="s">
        <v>2055</v>
      </c>
      <c r="B3877" s="170" t="s">
        <v>1270</v>
      </c>
      <c r="C3877" s="3"/>
      <c r="D3877" s="3"/>
      <c r="E3877" s="9" t="s">
        <v>277</v>
      </c>
      <c r="F3877" s="9" t="s">
        <v>277</v>
      </c>
      <c r="G3877" s="9" t="s">
        <v>277</v>
      </c>
      <c r="H3877" s="9" t="s">
        <v>277</v>
      </c>
      <c r="I3877" s="9" t="s">
        <v>182</v>
      </c>
      <c r="J3877" s="9" t="s">
        <v>182</v>
      </c>
      <c r="K3877" s="9" t="s">
        <v>182</v>
      </c>
      <c r="L3877" s="9" t="s">
        <v>182</v>
      </c>
      <c r="M3877" s="9" t="s">
        <v>182</v>
      </c>
      <c r="P3877" s="65">
        <f t="shared" si="105"/>
        <v>0</v>
      </c>
    </row>
    <row r="3878" spans="1:16" ht="15">
      <c r="A3878" s="28" t="s">
        <v>2056</v>
      </c>
      <c r="B3878" s="61" t="s">
        <v>2083</v>
      </c>
      <c r="C3878" s="3"/>
      <c r="D3878" s="3"/>
      <c r="E3878" s="9" t="s">
        <v>277</v>
      </c>
      <c r="F3878" s="9" t="s">
        <v>277</v>
      </c>
      <c r="G3878" s="9" t="s">
        <v>277</v>
      </c>
      <c r="H3878" s="9" t="s">
        <v>277</v>
      </c>
      <c r="I3878" s="9" t="s">
        <v>182</v>
      </c>
      <c r="J3878" s="9" t="s">
        <v>182</v>
      </c>
      <c r="K3878" s="9" t="s">
        <v>182</v>
      </c>
      <c r="L3878" s="9" t="s">
        <v>182</v>
      </c>
      <c r="M3878" s="9" t="s">
        <v>182</v>
      </c>
      <c r="N3878" s="65"/>
      <c r="P3878" s="65">
        <f t="shared" si="105"/>
        <v>0</v>
      </c>
    </row>
    <row r="3879" spans="1:16" ht="15">
      <c r="A3879" s="28" t="s">
        <v>2057</v>
      </c>
      <c r="B3879" s="226" t="s">
        <v>1593</v>
      </c>
      <c r="C3879" s="3"/>
      <c r="D3879" s="3"/>
      <c r="E3879" s="9" t="s">
        <v>277</v>
      </c>
      <c r="F3879" s="9" t="s">
        <v>277</v>
      </c>
      <c r="G3879" s="9" t="s">
        <v>277</v>
      </c>
      <c r="H3879" s="9" t="s">
        <v>277</v>
      </c>
      <c r="I3879" s="9" t="s">
        <v>182</v>
      </c>
      <c r="J3879" s="9" t="s">
        <v>182</v>
      </c>
      <c r="K3879" s="9" t="s">
        <v>182</v>
      </c>
      <c r="L3879" s="9" t="s">
        <v>182</v>
      </c>
      <c r="M3879" s="9" t="s">
        <v>182</v>
      </c>
      <c r="P3879" s="65">
        <f t="shared" si="105"/>
        <v>0</v>
      </c>
    </row>
    <row r="3880" spans="1:16" ht="15">
      <c r="A3880" s="28" t="s">
        <v>2058</v>
      </c>
      <c r="B3880" s="170" t="s">
        <v>1269</v>
      </c>
      <c r="C3880" s="3"/>
      <c r="D3880" s="3"/>
      <c r="E3880" s="9" t="s">
        <v>277</v>
      </c>
      <c r="F3880" s="9" t="s">
        <v>277</v>
      </c>
      <c r="G3880" s="9" t="s">
        <v>277</v>
      </c>
      <c r="H3880" s="9" t="s">
        <v>277</v>
      </c>
      <c r="I3880" s="9" t="s">
        <v>182</v>
      </c>
      <c r="J3880" s="9" t="s">
        <v>182</v>
      </c>
      <c r="K3880" s="9" t="s">
        <v>182</v>
      </c>
      <c r="L3880" s="9" t="s">
        <v>182</v>
      </c>
      <c r="M3880" s="9" t="s">
        <v>182</v>
      </c>
      <c r="P3880" s="65">
        <f t="shared" si="105"/>
        <v>0</v>
      </c>
    </row>
    <row r="3881" spans="1:16" ht="15">
      <c r="A3881" s="28" t="s">
        <v>2059</v>
      </c>
      <c r="B3881" s="61" t="s">
        <v>2082</v>
      </c>
      <c r="C3881" s="3"/>
      <c r="D3881" s="3"/>
      <c r="E3881" s="9" t="s">
        <v>277</v>
      </c>
      <c r="F3881" s="9" t="s">
        <v>277</v>
      </c>
      <c r="G3881" s="9" t="s">
        <v>277</v>
      </c>
      <c r="H3881" s="9" t="s">
        <v>277</v>
      </c>
      <c r="I3881" s="9" t="s">
        <v>182</v>
      </c>
      <c r="J3881" s="9" t="s">
        <v>182</v>
      </c>
      <c r="K3881" s="9" t="s">
        <v>182</v>
      </c>
      <c r="L3881" s="9" t="s">
        <v>182</v>
      </c>
      <c r="M3881" s="9" t="s">
        <v>182</v>
      </c>
      <c r="N3881" s="65"/>
      <c r="P3881" s="65">
        <f t="shared" si="105"/>
        <v>0</v>
      </c>
    </row>
    <row r="3882" spans="1:16" ht="15">
      <c r="A3882" s="28" t="s">
        <v>2060</v>
      </c>
      <c r="B3882" s="61" t="s">
        <v>2089</v>
      </c>
      <c r="C3882" s="3"/>
      <c r="D3882" s="3"/>
      <c r="E3882" s="9" t="s">
        <v>277</v>
      </c>
      <c r="F3882" s="9" t="s">
        <v>277</v>
      </c>
      <c r="G3882" s="9" t="s">
        <v>277</v>
      </c>
      <c r="H3882" s="9" t="s">
        <v>277</v>
      </c>
      <c r="I3882" s="9" t="s">
        <v>182</v>
      </c>
      <c r="J3882" s="9" t="s">
        <v>182</v>
      </c>
      <c r="K3882" s="9" t="s">
        <v>182</v>
      </c>
      <c r="L3882" s="9" t="s">
        <v>182</v>
      </c>
      <c r="M3882" s="9" t="s">
        <v>182</v>
      </c>
      <c r="N3882" s="65"/>
      <c r="P3882" s="65">
        <f t="shared" si="105"/>
        <v>0</v>
      </c>
    </row>
    <row r="3883" spans="1:16" ht="15">
      <c r="A3883" s="28" t="s">
        <v>2061</v>
      </c>
      <c r="B3883" s="61" t="s">
        <v>2508</v>
      </c>
      <c r="C3883" s="3"/>
      <c r="D3883" s="3"/>
      <c r="E3883" s="9" t="s">
        <v>277</v>
      </c>
      <c r="F3883" s="9" t="s">
        <v>277</v>
      </c>
      <c r="G3883" s="9" t="s">
        <v>277</v>
      </c>
      <c r="H3883" s="9" t="s">
        <v>277</v>
      </c>
      <c r="I3883" s="9" t="s">
        <v>182</v>
      </c>
      <c r="J3883" s="9" t="s">
        <v>182</v>
      </c>
      <c r="K3883" s="9" t="s">
        <v>182</v>
      </c>
      <c r="L3883" s="9" t="s">
        <v>182</v>
      </c>
      <c r="M3883" s="9" t="s">
        <v>182</v>
      </c>
      <c r="N3883" s="65"/>
      <c r="P3883" s="65">
        <f t="shared" si="105"/>
        <v>0</v>
      </c>
    </row>
    <row r="3884" spans="1:16" ht="15">
      <c r="A3884" s="28" t="s">
        <v>2062</v>
      </c>
      <c r="B3884" s="170" t="s">
        <v>1278</v>
      </c>
      <c r="C3884" s="3"/>
      <c r="D3884" s="3"/>
      <c r="E3884" s="9" t="s">
        <v>277</v>
      </c>
      <c r="F3884" s="9" t="s">
        <v>277</v>
      </c>
      <c r="G3884" s="9" t="s">
        <v>277</v>
      </c>
      <c r="H3884" s="9" t="s">
        <v>277</v>
      </c>
      <c r="I3884" s="9" t="s">
        <v>182</v>
      </c>
      <c r="J3884" s="9" t="s">
        <v>182</v>
      </c>
      <c r="K3884" s="9" t="s">
        <v>182</v>
      </c>
      <c r="L3884" s="9" t="s">
        <v>182</v>
      </c>
      <c r="M3884" s="9" t="s">
        <v>182</v>
      </c>
      <c r="P3884" s="65">
        <f t="shared" si="105"/>
        <v>0</v>
      </c>
    </row>
    <row r="3885" spans="1:16" ht="15">
      <c r="A3885" s="28" t="s">
        <v>2063</v>
      </c>
      <c r="B3885" s="170" t="s">
        <v>1285</v>
      </c>
      <c r="C3885" s="3"/>
      <c r="D3885" s="3"/>
      <c r="E3885" s="9" t="s">
        <v>277</v>
      </c>
      <c r="F3885" s="9" t="s">
        <v>277</v>
      </c>
      <c r="G3885" s="9" t="s">
        <v>277</v>
      </c>
      <c r="H3885" s="9" t="s">
        <v>277</v>
      </c>
      <c r="I3885" s="9" t="s">
        <v>182</v>
      </c>
      <c r="J3885" s="9" t="s">
        <v>182</v>
      </c>
      <c r="K3885" s="9" t="s">
        <v>182</v>
      </c>
      <c r="L3885" s="9" t="s">
        <v>182</v>
      </c>
      <c r="M3885" s="9" t="s">
        <v>182</v>
      </c>
      <c r="P3885" s="65">
        <f t="shared" si="105"/>
        <v>0</v>
      </c>
    </row>
    <row r="3886" spans="1:16" ht="15">
      <c r="A3886" s="28" t="s">
        <v>2064</v>
      </c>
      <c r="B3886" s="170" t="s">
        <v>1275</v>
      </c>
      <c r="C3886" s="3"/>
      <c r="D3886" s="3"/>
      <c r="E3886" s="9" t="s">
        <v>277</v>
      </c>
      <c r="F3886" s="9" t="s">
        <v>277</v>
      </c>
      <c r="G3886" s="9" t="s">
        <v>277</v>
      </c>
      <c r="H3886" s="9" t="s">
        <v>277</v>
      </c>
      <c r="I3886" s="9" t="s">
        <v>182</v>
      </c>
      <c r="J3886" s="9" t="s">
        <v>182</v>
      </c>
      <c r="K3886" s="9" t="s">
        <v>182</v>
      </c>
      <c r="L3886" s="9" t="s">
        <v>182</v>
      </c>
      <c r="M3886" s="9" t="s">
        <v>182</v>
      </c>
      <c r="P3886" s="65">
        <f t="shared" si="105"/>
        <v>0</v>
      </c>
    </row>
    <row r="3887" spans="1:16" ht="15">
      <c r="A3887" s="28" t="s">
        <v>2065</v>
      </c>
      <c r="B3887" s="170" t="s">
        <v>1280</v>
      </c>
      <c r="C3887" s="3"/>
      <c r="D3887" s="3"/>
      <c r="E3887" s="9" t="s">
        <v>277</v>
      </c>
      <c r="F3887" s="9" t="s">
        <v>277</v>
      </c>
      <c r="G3887" s="9" t="s">
        <v>277</v>
      </c>
      <c r="H3887" s="9" t="s">
        <v>277</v>
      </c>
      <c r="I3887" s="9" t="s">
        <v>182</v>
      </c>
      <c r="J3887" s="9" t="s">
        <v>182</v>
      </c>
      <c r="K3887" s="9" t="s">
        <v>182</v>
      </c>
      <c r="L3887" s="9" t="s">
        <v>182</v>
      </c>
      <c r="M3887" s="9" t="s">
        <v>182</v>
      </c>
      <c r="P3887" s="65">
        <f t="shared" si="105"/>
        <v>0</v>
      </c>
    </row>
    <row r="3888" spans="1:16" ht="15">
      <c r="A3888" s="28" t="s">
        <v>2066</v>
      </c>
      <c r="B3888" s="226" t="s">
        <v>1594</v>
      </c>
      <c r="C3888" s="3"/>
      <c r="D3888" s="3"/>
      <c r="E3888" s="9" t="s">
        <v>277</v>
      </c>
      <c r="F3888" s="9" t="s">
        <v>277</v>
      </c>
      <c r="G3888" s="9" t="s">
        <v>277</v>
      </c>
      <c r="H3888" s="9" t="s">
        <v>277</v>
      </c>
      <c r="I3888" s="9" t="s">
        <v>182</v>
      </c>
      <c r="J3888" s="9" t="s">
        <v>182</v>
      </c>
      <c r="K3888" s="9" t="s">
        <v>182</v>
      </c>
      <c r="L3888" s="9" t="s">
        <v>182</v>
      </c>
      <c r="M3888" s="9" t="s">
        <v>182</v>
      </c>
      <c r="P3888" s="65">
        <f t="shared" si="105"/>
        <v>0</v>
      </c>
    </row>
    <row r="3889" spans="1:16" ht="15">
      <c r="A3889" s="28" t="s">
        <v>2067</v>
      </c>
      <c r="B3889" s="61" t="s">
        <v>2509</v>
      </c>
      <c r="C3889" s="3"/>
      <c r="D3889" s="3"/>
      <c r="E3889" s="9" t="s">
        <v>277</v>
      </c>
      <c r="F3889" s="9" t="s">
        <v>277</v>
      </c>
      <c r="G3889" s="9" t="s">
        <v>277</v>
      </c>
      <c r="H3889" s="9" t="s">
        <v>277</v>
      </c>
      <c r="I3889" s="9" t="s">
        <v>182</v>
      </c>
      <c r="J3889" s="9" t="s">
        <v>182</v>
      </c>
      <c r="K3889" s="9" t="s">
        <v>182</v>
      </c>
      <c r="L3889" s="9" t="s">
        <v>182</v>
      </c>
      <c r="M3889" s="9" t="s">
        <v>182</v>
      </c>
      <c r="N3889" s="65"/>
      <c r="P3889" s="65">
        <f t="shared" si="105"/>
        <v>0</v>
      </c>
    </row>
    <row r="3890" spans="1:16" ht="15">
      <c r="A3890" s="28" t="s">
        <v>2068</v>
      </c>
      <c r="B3890" s="170" t="s">
        <v>1274</v>
      </c>
      <c r="C3890" s="3"/>
      <c r="D3890" s="3"/>
      <c r="E3890" s="9" t="s">
        <v>277</v>
      </c>
      <c r="F3890" s="9" t="s">
        <v>277</v>
      </c>
      <c r="G3890" s="9" t="s">
        <v>277</v>
      </c>
      <c r="H3890" s="9" t="s">
        <v>277</v>
      </c>
      <c r="I3890" s="9" t="s">
        <v>182</v>
      </c>
      <c r="J3890" s="9" t="s">
        <v>182</v>
      </c>
      <c r="K3890" s="9" t="s">
        <v>182</v>
      </c>
      <c r="L3890" s="9" t="s">
        <v>182</v>
      </c>
      <c r="M3890" s="9" t="s">
        <v>182</v>
      </c>
      <c r="P3890" s="65">
        <f t="shared" si="105"/>
        <v>0</v>
      </c>
    </row>
    <row r="3891" spans="1:16" ht="15">
      <c r="A3891" s="28" t="s">
        <v>2069</v>
      </c>
      <c r="B3891" s="61" t="s">
        <v>2078</v>
      </c>
      <c r="C3891" s="3"/>
      <c r="D3891" s="3"/>
      <c r="E3891" s="9" t="s">
        <v>277</v>
      </c>
      <c r="F3891" s="9" t="s">
        <v>277</v>
      </c>
      <c r="G3891" s="9" t="s">
        <v>277</v>
      </c>
      <c r="H3891" s="9" t="s">
        <v>277</v>
      </c>
      <c r="I3891" s="9" t="s">
        <v>182</v>
      </c>
      <c r="J3891" s="9" t="s">
        <v>182</v>
      </c>
      <c r="K3891" s="9" t="s">
        <v>182</v>
      </c>
      <c r="L3891" s="9" t="s">
        <v>182</v>
      </c>
      <c r="M3891" s="9" t="s">
        <v>182</v>
      </c>
      <c r="N3891" s="65"/>
      <c r="P3891" s="65">
        <f t="shared" si="105"/>
        <v>0</v>
      </c>
    </row>
    <row r="3892" spans="1:16" ht="15">
      <c r="A3892" s="28" t="s">
        <v>2070</v>
      </c>
      <c r="B3892" s="61" t="s">
        <v>2504</v>
      </c>
      <c r="C3892" s="3"/>
      <c r="D3892" s="3"/>
      <c r="E3892" s="9" t="s">
        <v>277</v>
      </c>
      <c r="F3892" s="9" t="s">
        <v>277</v>
      </c>
      <c r="G3892" s="9" t="s">
        <v>277</v>
      </c>
      <c r="H3892" s="9" t="s">
        <v>277</v>
      </c>
      <c r="I3892" s="9" t="s">
        <v>182</v>
      </c>
      <c r="J3892" s="9" t="s">
        <v>182</v>
      </c>
      <c r="K3892" s="9" t="s">
        <v>182</v>
      </c>
      <c r="L3892" s="9" t="s">
        <v>182</v>
      </c>
      <c r="M3892" s="9" t="s">
        <v>182</v>
      </c>
      <c r="N3892" s="65"/>
      <c r="P3892" s="65">
        <f t="shared" si="105"/>
        <v>0</v>
      </c>
    </row>
    <row r="3893" spans="1:16" ht="15">
      <c r="A3893" s="28" t="s">
        <v>2071</v>
      </c>
      <c r="B3893" s="61" t="s">
        <v>2530</v>
      </c>
      <c r="C3893" s="3"/>
      <c r="D3893" s="3"/>
      <c r="E3893" s="9" t="s">
        <v>277</v>
      </c>
      <c r="F3893" s="9" t="s">
        <v>277</v>
      </c>
      <c r="G3893" s="9" t="s">
        <v>277</v>
      </c>
      <c r="H3893" s="9" t="s">
        <v>277</v>
      </c>
      <c r="I3893" s="9" t="s">
        <v>182</v>
      </c>
      <c r="J3893" s="9" t="s">
        <v>182</v>
      </c>
      <c r="K3893" s="9" t="s">
        <v>182</v>
      </c>
      <c r="L3893" s="9" t="s">
        <v>182</v>
      </c>
      <c r="M3893" s="9" t="s">
        <v>182</v>
      </c>
      <c r="N3893" s="65"/>
      <c r="P3893" s="65">
        <f t="shared" si="105"/>
        <v>0</v>
      </c>
    </row>
    <row r="3894" spans="1:16" ht="15">
      <c r="A3894" s="28" t="s">
        <v>2072</v>
      </c>
      <c r="B3894" s="61" t="s">
        <v>2090</v>
      </c>
      <c r="C3894" s="3"/>
      <c r="D3894" s="3"/>
      <c r="E3894" s="9" t="s">
        <v>277</v>
      </c>
      <c r="F3894" s="9" t="s">
        <v>277</v>
      </c>
      <c r="G3894" s="9" t="s">
        <v>277</v>
      </c>
      <c r="H3894" s="9" t="s">
        <v>277</v>
      </c>
      <c r="I3894" s="9" t="s">
        <v>182</v>
      </c>
      <c r="J3894" s="9" t="s">
        <v>182</v>
      </c>
      <c r="K3894" s="9" t="s">
        <v>182</v>
      </c>
      <c r="L3894" s="9" t="s">
        <v>182</v>
      </c>
      <c r="M3894" s="9" t="s">
        <v>182</v>
      </c>
      <c r="N3894" s="65"/>
      <c r="P3894" s="65">
        <f t="shared" si="105"/>
        <v>0</v>
      </c>
    </row>
    <row r="3895" spans="1:16" ht="15">
      <c r="A3895" s="28" t="s">
        <v>2149</v>
      </c>
      <c r="B3895" s="61" t="s">
        <v>2519</v>
      </c>
      <c r="C3895" s="3"/>
      <c r="D3895" s="3"/>
      <c r="E3895" s="9" t="s">
        <v>277</v>
      </c>
      <c r="F3895" s="9" t="s">
        <v>277</v>
      </c>
      <c r="G3895" s="9" t="s">
        <v>277</v>
      </c>
      <c r="H3895" s="9" t="s">
        <v>277</v>
      </c>
      <c r="I3895" s="9" t="s">
        <v>182</v>
      </c>
      <c r="J3895" s="9" t="s">
        <v>182</v>
      </c>
      <c r="K3895" s="9" t="s">
        <v>182</v>
      </c>
      <c r="L3895" s="9" t="s">
        <v>182</v>
      </c>
      <c r="M3895" s="9" t="s">
        <v>182</v>
      </c>
      <c r="N3895" s="65"/>
      <c r="P3895" s="65">
        <f t="shared" si="105"/>
        <v>0</v>
      </c>
    </row>
    <row r="3896" spans="1:16" ht="15">
      <c r="A3896" s="28" t="s">
        <v>2150</v>
      </c>
      <c r="B3896" s="170" t="s">
        <v>1284</v>
      </c>
      <c r="C3896" s="3"/>
      <c r="D3896" s="3"/>
      <c r="E3896" s="9" t="s">
        <v>277</v>
      </c>
      <c r="F3896" s="9" t="s">
        <v>277</v>
      </c>
      <c r="G3896" s="9" t="s">
        <v>277</v>
      </c>
      <c r="H3896" s="9" t="s">
        <v>277</v>
      </c>
      <c r="I3896" s="9" t="s">
        <v>182</v>
      </c>
      <c r="J3896" s="9" t="s">
        <v>182</v>
      </c>
      <c r="K3896" s="9" t="s">
        <v>182</v>
      </c>
      <c r="L3896" s="9" t="s">
        <v>182</v>
      </c>
      <c r="M3896" s="9" t="s">
        <v>182</v>
      </c>
      <c r="P3896" s="65">
        <f t="shared" si="105"/>
        <v>0</v>
      </c>
    </row>
    <row r="3897" spans="1:16" ht="15">
      <c r="A3897" s="28" t="s">
        <v>2151</v>
      </c>
      <c r="B3897" s="61" t="s">
        <v>2096</v>
      </c>
      <c r="C3897" s="3"/>
      <c r="D3897" s="3"/>
      <c r="E3897" s="9" t="s">
        <v>277</v>
      </c>
      <c r="F3897" s="9" t="s">
        <v>277</v>
      </c>
      <c r="G3897" s="9" t="s">
        <v>277</v>
      </c>
      <c r="H3897" s="9" t="s">
        <v>277</v>
      </c>
      <c r="I3897" s="9" t="s">
        <v>182</v>
      </c>
      <c r="J3897" s="9" t="s">
        <v>182</v>
      </c>
      <c r="K3897" s="9" t="s">
        <v>182</v>
      </c>
      <c r="L3897" s="9" t="s">
        <v>182</v>
      </c>
      <c r="M3897" s="9" t="s">
        <v>182</v>
      </c>
      <c r="N3897" s="65"/>
      <c r="P3897" s="65">
        <f t="shared" si="105"/>
        <v>0</v>
      </c>
    </row>
    <row r="3898" spans="1:16" ht="15">
      <c r="A3898" s="238" t="s">
        <v>2480</v>
      </c>
      <c r="B3898" s="61" t="s">
        <v>2520</v>
      </c>
      <c r="C3898" s="3"/>
      <c r="D3898" s="3"/>
      <c r="E3898" s="9" t="s">
        <v>277</v>
      </c>
      <c r="F3898" s="9" t="s">
        <v>277</v>
      </c>
      <c r="G3898" s="9" t="s">
        <v>277</v>
      </c>
      <c r="H3898" s="9" t="s">
        <v>277</v>
      </c>
      <c r="I3898" s="9" t="s">
        <v>182</v>
      </c>
      <c r="J3898" s="9" t="s">
        <v>182</v>
      </c>
      <c r="K3898" s="9" t="s">
        <v>182</v>
      </c>
      <c r="L3898" s="9" t="s">
        <v>182</v>
      </c>
      <c r="M3898" s="9" t="s">
        <v>182</v>
      </c>
      <c r="N3898" s="65"/>
      <c r="P3898" s="65">
        <f t="shared" ref="P3898:P3928" si="106">SUM(E3898:M3898)</f>
        <v>0</v>
      </c>
    </row>
    <row r="3899" spans="1:16" ht="15">
      <c r="A3899" s="238" t="s">
        <v>2481</v>
      </c>
      <c r="B3899" s="226" t="s">
        <v>1614</v>
      </c>
      <c r="C3899" s="3"/>
      <c r="D3899" s="3"/>
      <c r="E3899" s="9" t="s">
        <v>277</v>
      </c>
      <c r="F3899" s="9" t="s">
        <v>277</v>
      </c>
      <c r="G3899" s="9" t="s">
        <v>277</v>
      </c>
      <c r="H3899" s="9" t="s">
        <v>277</v>
      </c>
      <c r="I3899" s="9" t="s">
        <v>182</v>
      </c>
      <c r="J3899" s="9" t="s">
        <v>182</v>
      </c>
      <c r="K3899" s="9" t="s">
        <v>182</v>
      </c>
      <c r="L3899" s="9" t="s">
        <v>182</v>
      </c>
      <c r="M3899" s="9" t="s">
        <v>182</v>
      </c>
      <c r="P3899" s="65">
        <f t="shared" si="106"/>
        <v>0</v>
      </c>
    </row>
    <row r="3900" spans="1:16" ht="15">
      <c r="A3900" s="238" t="s">
        <v>2482</v>
      </c>
      <c r="B3900" s="226" t="s">
        <v>1616</v>
      </c>
      <c r="C3900" s="3"/>
      <c r="D3900" s="3"/>
      <c r="E3900" s="9" t="s">
        <v>277</v>
      </c>
      <c r="F3900" s="9" t="s">
        <v>277</v>
      </c>
      <c r="G3900" s="9" t="s">
        <v>277</v>
      </c>
      <c r="H3900" s="9" t="s">
        <v>277</v>
      </c>
      <c r="I3900" s="9" t="s">
        <v>182</v>
      </c>
      <c r="J3900" s="9" t="s">
        <v>182</v>
      </c>
      <c r="K3900" s="9" t="s">
        <v>182</v>
      </c>
      <c r="L3900" s="9" t="s">
        <v>182</v>
      </c>
      <c r="M3900" s="9" t="s">
        <v>182</v>
      </c>
      <c r="P3900" s="65">
        <f t="shared" si="106"/>
        <v>0</v>
      </c>
    </row>
    <row r="3901" spans="1:16" ht="15">
      <c r="A3901" s="238" t="s">
        <v>2483</v>
      </c>
      <c r="B3901" s="170" t="s">
        <v>1273</v>
      </c>
      <c r="C3901" s="3"/>
      <c r="D3901" s="3"/>
      <c r="E3901" s="9" t="s">
        <v>277</v>
      </c>
      <c r="F3901" s="9" t="s">
        <v>277</v>
      </c>
      <c r="G3901" s="9" t="s">
        <v>277</v>
      </c>
      <c r="H3901" s="9" t="s">
        <v>277</v>
      </c>
      <c r="I3901" s="9" t="s">
        <v>182</v>
      </c>
      <c r="J3901" s="9" t="s">
        <v>182</v>
      </c>
      <c r="K3901" s="9" t="s">
        <v>182</v>
      </c>
      <c r="L3901" s="9" t="s">
        <v>182</v>
      </c>
      <c r="M3901" s="9" t="s">
        <v>182</v>
      </c>
      <c r="P3901" s="65">
        <f t="shared" si="106"/>
        <v>0</v>
      </c>
    </row>
    <row r="3902" spans="1:16" ht="15">
      <c r="A3902" s="238" t="s">
        <v>2484</v>
      </c>
      <c r="B3902" s="226" t="s">
        <v>1666</v>
      </c>
      <c r="C3902" s="3"/>
      <c r="D3902" s="3"/>
      <c r="E3902" s="9" t="s">
        <v>277</v>
      </c>
      <c r="F3902" s="9" t="s">
        <v>277</v>
      </c>
      <c r="G3902" s="9" t="s">
        <v>277</v>
      </c>
      <c r="H3902" s="9" t="s">
        <v>277</v>
      </c>
      <c r="I3902" s="9" t="s">
        <v>182</v>
      </c>
      <c r="J3902" s="9" t="s">
        <v>182</v>
      </c>
      <c r="K3902" s="9" t="s">
        <v>182</v>
      </c>
      <c r="L3902" s="9" t="s">
        <v>182</v>
      </c>
      <c r="M3902" s="9" t="s">
        <v>182</v>
      </c>
      <c r="P3902" s="65">
        <f t="shared" si="106"/>
        <v>0</v>
      </c>
    </row>
    <row r="3903" spans="1:16" ht="15">
      <c r="A3903" s="238" t="s">
        <v>2485</v>
      </c>
      <c r="B3903" s="61" t="s">
        <v>2085</v>
      </c>
      <c r="C3903" s="3"/>
      <c r="D3903" s="3"/>
      <c r="E3903" s="9" t="s">
        <v>277</v>
      </c>
      <c r="F3903" s="9" t="s">
        <v>277</v>
      </c>
      <c r="G3903" s="9" t="s">
        <v>277</v>
      </c>
      <c r="H3903" s="9" t="s">
        <v>277</v>
      </c>
      <c r="I3903" s="9" t="s">
        <v>182</v>
      </c>
      <c r="J3903" s="9" t="s">
        <v>182</v>
      </c>
      <c r="K3903" s="9" t="s">
        <v>182</v>
      </c>
      <c r="L3903" s="9" t="s">
        <v>182</v>
      </c>
      <c r="M3903" s="9" t="s">
        <v>182</v>
      </c>
      <c r="N3903" s="65"/>
      <c r="P3903" s="65">
        <f t="shared" si="106"/>
        <v>0</v>
      </c>
    </row>
    <row r="3904" spans="1:16" ht="15">
      <c r="A3904" s="238" t="s">
        <v>2486</v>
      </c>
      <c r="B3904" s="226" t="s">
        <v>1595</v>
      </c>
      <c r="C3904" s="3"/>
      <c r="D3904" s="3"/>
      <c r="E3904" s="9" t="s">
        <v>277</v>
      </c>
      <c r="F3904" s="9" t="s">
        <v>277</v>
      </c>
      <c r="G3904" s="9" t="s">
        <v>277</v>
      </c>
      <c r="H3904" s="9" t="s">
        <v>277</v>
      </c>
      <c r="I3904" s="9" t="s">
        <v>182</v>
      </c>
      <c r="J3904" s="9" t="s">
        <v>182</v>
      </c>
      <c r="K3904" s="9" t="s">
        <v>182</v>
      </c>
      <c r="L3904" s="9" t="s">
        <v>182</v>
      </c>
      <c r="M3904" s="9" t="s">
        <v>182</v>
      </c>
      <c r="P3904" s="65">
        <f t="shared" si="106"/>
        <v>0</v>
      </c>
    </row>
    <row r="3905" spans="1:16" ht="15">
      <c r="A3905" s="238" t="s">
        <v>2487</v>
      </c>
      <c r="B3905" s="61" t="s">
        <v>2088</v>
      </c>
      <c r="C3905" s="3"/>
      <c r="D3905" s="3"/>
      <c r="E3905" s="9" t="s">
        <v>277</v>
      </c>
      <c r="F3905" s="9" t="s">
        <v>277</v>
      </c>
      <c r="G3905" s="9" t="s">
        <v>277</v>
      </c>
      <c r="H3905" s="9" t="s">
        <v>277</v>
      </c>
      <c r="I3905" s="9" t="s">
        <v>182</v>
      </c>
      <c r="J3905" s="9" t="s">
        <v>182</v>
      </c>
      <c r="K3905" s="9" t="s">
        <v>182</v>
      </c>
      <c r="L3905" s="9" t="s">
        <v>182</v>
      </c>
      <c r="M3905" s="9" t="s">
        <v>182</v>
      </c>
      <c r="N3905" s="65"/>
      <c r="P3905" s="65">
        <f t="shared" si="106"/>
        <v>0</v>
      </c>
    </row>
    <row r="3906" spans="1:16" ht="15">
      <c r="A3906" s="238" t="s">
        <v>2488</v>
      </c>
      <c r="B3906" s="226" t="s">
        <v>1575</v>
      </c>
      <c r="C3906" s="3"/>
      <c r="D3906" s="3"/>
      <c r="E3906" s="9" t="s">
        <v>277</v>
      </c>
      <c r="F3906" s="9" t="s">
        <v>277</v>
      </c>
      <c r="G3906" s="9" t="s">
        <v>277</v>
      </c>
      <c r="H3906" s="9" t="s">
        <v>277</v>
      </c>
      <c r="I3906" s="9" t="s">
        <v>182</v>
      </c>
      <c r="J3906" s="9" t="s">
        <v>182</v>
      </c>
      <c r="K3906" s="9" t="s">
        <v>182</v>
      </c>
      <c r="L3906" s="9" t="s">
        <v>182</v>
      </c>
      <c r="M3906" s="9" t="s">
        <v>182</v>
      </c>
      <c r="P3906" s="65">
        <f t="shared" si="106"/>
        <v>0</v>
      </c>
    </row>
    <row r="3907" spans="1:16" ht="15">
      <c r="A3907" s="238" t="s">
        <v>2489</v>
      </c>
      <c r="B3907" s="61" t="s">
        <v>2510</v>
      </c>
      <c r="C3907" s="3"/>
      <c r="D3907" s="3"/>
      <c r="E3907" s="9" t="s">
        <v>277</v>
      </c>
      <c r="F3907" s="9" t="s">
        <v>277</v>
      </c>
      <c r="G3907" s="9" t="s">
        <v>277</v>
      </c>
      <c r="H3907" s="9" t="s">
        <v>277</v>
      </c>
      <c r="I3907" s="9" t="s">
        <v>182</v>
      </c>
      <c r="J3907" s="9" t="s">
        <v>182</v>
      </c>
      <c r="K3907" s="9" t="s">
        <v>182</v>
      </c>
      <c r="L3907" s="9" t="s">
        <v>182</v>
      </c>
      <c r="M3907" s="9" t="s">
        <v>182</v>
      </c>
      <c r="N3907" s="65"/>
      <c r="P3907" s="65">
        <f t="shared" si="106"/>
        <v>0</v>
      </c>
    </row>
    <row r="3908" spans="1:16" ht="15">
      <c r="A3908" s="238" t="s">
        <v>2490</v>
      </c>
      <c r="B3908" s="61" t="s">
        <v>2612</v>
      </c>
      <c r="C3908" s="3"/>
      <c r="D3908" s="3"/>
      <c r="E3908" s="9" t="s">
        <v>277</v>
      </c>
      <c r="F3908" s="9" t="s">
        <v>277</v>
      </c>
      <c r="G3908" s="9" t="s">
        <v>277</v>
      </c>
      <c r="H3908" s="9" t="s">
        <v>277</v>
      </c>
      <c r="I3908" s="9" t="s">
        <v>182</v>
      </c>
      <c r="J3908" s="9" t="s">
        <v>182</v>
      </c>
      <c r="K3908" s="9" t="s">
        <v>182</v>
      </c>
      <c r="L3908" s="9" t="s">
        <v>182</v>
      </c>
      <c r="M3908" s="9" t="s">
        <v>182</v>
      </c>
      <c r="N3908" s="65"/>
      <c r="P3908" s="65">
        <f t="shared" si="106"/>
        <v>0</v>
      </c>
    </row>
    <row r="3909" spans="1:16" ht="15">
      <c r="A3909" s="238" t="s">
        <v>2491</v>
      </c>
      <c r="B3909" s="61" t="s">
        <v>2098</v>
      </c>
      <c r="C3909" s="3"/>
      <c r="D3909" s="3"/>
      <c r="E3909" s="9" t="s">
        <v>277</v>
      </c>
      <c r="F3909" s="9" t="s">
        <v>277</v>
      </c>
      <c r="G3909" s="9" t="s">
        <v>277</v>
      </c>
      <c r="H3909" s="9" t="s">
        <v>277</v>
      </c>
      <c r="I3909" s="9" t="s">
        <v>182</v>
      </c>
      <c r="J3909" s="9" t="s">
        <v>182</v>
      </c>
      <c r="K3909" s="9" t="s">
        <v>182</v>
      </c>
      <c r="L3909" s="9" t="s">
        <v>182</v>
      </c>
      <c r="M3909" s="9" t="s">
        <v>182</v>
      </c>
      <c r="N3909" s="65"/>
      <c r="P3909" s="65">
        <f t="shared" si="106"/>
        <v>0</v>
      </c>
    </row>
    <row r="3910" spans="1:16" ht="15">
      <c r="A3910" s="238" t="s">
        <v>2492</v>
      </c>
      <c r="B3910" s="61" t="s">
        <v>2514</v>
      </c>
      <c r="C3910" s="3"/>
      <c r="D3910" s="3"/>
      <c r="E3910" s="9" t="s">
        <v>277</v>
      </c>
      <c r="F3910" s="9" t="s">
        <v>277</v>
      </c>
      <c r="G3910" s="9" t="s">
        <v>277</v>
      </c>
      <c r="H3910" s="9" t="s">
        <v>277</v>
      </c>
      <c r="I3910" s="9" t="s">
        <v>182</v>
      </c>
      <c r="J3910" s="9" t="s">
        <v>182</v>
      </c>
      <c r="K3910" s="9" t="s">
        <v>182</v>
      </c>
      <c r="L3910" s="9" t="s">
        <v>182</v>
      </c>
      <c r="M3910" s="9" t="s">
        <v>182</v>
      </c>
      <c r="N3910" s="65"/>
      <c r="P3910" s="65">
        <f t="shared" si="106"/>
        <v>0</v>
      </c>
    </row>
    <row r="3911" spans="1:16" ht="15">
      <c r="A3911" s="238" t="s">
        <v>2493</v>
      </c>
      <c r="B3911" s="61" t="s">
        <v>2091</v>
      </c>
      <c r="C3911" s="3"/>
      <c r="D3911" s="3"/>
      <c r="E3911" s="9" t="s">
        <v>277</v>
      </c>
      <c r="F3911" s="9" t="s">
        <v>277</v>
      </c>
      <c r="G3911" s="9" t="s">
        <v>277</v>
      </c>
      <c r="H3911" s="9" t="s">
        <v>277</v>
      </c>
      <c r="I3911" s="9" t="s">
        <v>182</v>
      </c>
      <c r="J3911" s="9" t="s">
        <v>182</v>
      </c>
      <c r="K3911" s="9" t="s">
        <v>182</v>
      </c>
      <c r="L3911" s="9" t="s">
        <v>182</v>
      </c>
      <c r="M3911" s="9" t="s">
        <v>182</v>
      </c>
      <c r="N3911" s="65"/>
      <c r="P3911" s="65">
        <f t="shared" si="106"/>
        <v>0</v>
      </c>
    </row>
    <row r="3912" spans="1:16" ht="15">
      <c r="A3912" s="238" t="s">
        <v>2494</v>
      </c>
      <c r="B3912" s="170" t="s">
        <v>1294</v>
      </c>
      <c r="C3912" s="3"/>
      <c r="D3912" s="3"/>
      <c r="E3912" s="9" t="s">
        <v>277</v>
      </c>
      <c r="F3912" s="9" t="s">
        <v>277</v>
      </c>
      <c r="G3912" s="9" t="s">
        <v>277</v>
      </c>
      <c r="H3912" s="9" t="s">
        <v>277</v>
      </c>
      <c r="I3912" s="9" t="s">
        <v>182</v>
      </c>
      <c r="J3912" s="9" t="s">
        <v>182</v>
      </c>
      <c r="K3912" s="9" t="s">
        <v>182</v>
      </c>
      <c r="L3912" s="9" t="s">
        <v>182</v>
      </c>
      <c r="M3912" s="9" t="s">
        <v>182</v>
      </c>
      <c r="P3912" s="65">
        <f t="shared" si="106"/>
        <v>0</v>
      </c>
    </row>
    <row r="3913" spans="1:16" ht="15">
      <c r="A3913" s="238" t="s">
        <v>2495</v>
      </c>
      <c r="B3913" s="61" t="s">
        <v>2517</v>
      </c>
      <c r="C3913" s="3"/>
      <c r="D3913" s="3"/>
      <c r="E3913" s="9" t="s">
        <v>277</v>
      </c>
      <c r="F3913" s="9" t="s">
        <v>277</v>
      </c>
      <c r="G3913" s="9" t="s">
        <v>277</v>
      </c>
      <c r="H3913" s="9" t="s">
        <v>277</v>
      </c>
      <c r="I3913" s="9" t="s">
        <v>182</v>
      </c>
      <c r="J3913" s="9" t="s">
        <v>182</v>
      </c>
      <c r="K3913" s="9" t="s">
        <v>182</v>
      </c>
      <c r="L3913" s="9" t="s">
        <v>182</v>
      </c>
      <c r="M3913" s="9" t="s">
        <v>182</v>
      </c>
      <c r="N3913" s="65"/>
      <c r="P3913" s="65">
        <f t="shared" si="106"/>
        <v>0</v>
      </c>
    </row>
    <row r="3914" spans="1:16" ht="15">
      <c r="A3914" s="238" t="s">
        <v>2496</v>
      </c>
      <c r="B3914" s="181" t="s">
        <v>1286</v>
      </c>
      <c r="C3914" s="3"/>
      <c r="D3914" s="3"/>
      <c r="E3914" s="9" t="s">
        <v>277</v>
      </c>
      <c r="F3914" s="9" t="s">
        <v>277</v>
      </c>
      <c r="G3914" s="9" t="s">
        <v>277</v>
      </c>
      <c r="H3914" s="9" t="s">
        <v>277</v>
      </c>
      <c r="I3914" s="9" t="s">
        <v>182</v>
      </c>
      <c r="J3914" s="9" t="s">
        <v>182</v>
      </c>
      <c r="K3914" s="9" t="s">
        <v>182</v>
      </c>
      <c r="L3914" s="9" t="s">
        <v>182</v>
      </c>
      <c r="M3914" s="9" t="s">
        <v>182</v>
      </c>
      <c r="P3914" s="65">
        <f t="shared" si="106"/>
        <v>0</v>
      </c>
    </row>
    <row r="3915" spans="1:16" ht="15">
      <c r="A3915" s="238" t="s">
        <v>2497</v>
      </c>
      <c r="B3915" s="61" t="s">
        <v>2518</v>
      </c>
      <c r="C3915" s="3"/>
      <c r="D3915" s="3"/>
      <c r="E3915" s="9" t="s">
        <v>277</v>
      </c>
      <c r="F3915" s="9" t="s">
        <v>277</v>
      </c>
      <c r="G3915" s="9" t="s">
        <v>277</v>
      </c>
      <c r="H3915" s="9" t="s">
        <v>277</v>
      </c>
      <c r="I3915" s="9" t="s">
        <v>182</v>
      </c>
      <c r="J3915" s="9" t="s">
        <v>182</v>
      </c>
      <c r="K3915" s="9" t="s">
        <v>182</v>
      </c>
      <c r="L3915" s="9" t="s">
        <v>182</v>
      </c>
      <c r="M3915" s="9" t="s">
        <v>182</v>
      </c>
      <c r="N3915" s="65"/>
      <c r="P3915" s="65">
        <f t="shared" si="106"/>
        <v>0</v>
      </c>
    </row>
    <row r="3916" spans="1:16" ht="15">
      <c r="A3916" s="238" t="s">
        <v>2498</v>
      </c>
      <c r="B3916" s="61" t="s">
        <v>2523</v>
      </c>
      <c r="C3916" s="3"/>
      <c r="D3916" s="3"/>
      <c r="E3916" s="9" t="s">
        <v>277</v>
      </c>
      <c r="F3916" s="9" t="s">
        <v>277</v>
      </c>
      <c r="G3916" s="9" t="s">
        <v>277</v>
      </c>
      <c r="H3916" s="9" t="s">
        <v>277</v>
      </c>
      <c r="I3916" s="9" t="s">
        <v>182</v>
      </c>
      <c r="J3916" s="9" t="s">
        <v>182</v>
      </c>
      <c r="K3916" s="9" t="s">
        <v>182</v>
      </c>
      <c r="L3916" s="9" t="s">
        <v>182</v>
      </c>
      <c r="M3916" s="9" t="s">
        <v>182</v>
      </c>
      <c r="N3916" s="65"/>
      <c r="P3916" s="65">
        <f t="shared" si="106"/>
        <v>0</v>
      </c>
    </row>
    <row r="3917" spans="1:16" ht="15">
      <c r="A3917" s="238" t="s">
        <v>2499</v>
      </c>
      <c r="B3917" s="226" t="s">
        <v>1596</v>
      </c>
      <c r="C3917" s="3"/>
      <c r="D3917" s="3"/>
      <c r="E3917" s="9" t="s">
        <v>277</v>
      </c>
      <c r="F3917" s="9" t="s">
        <v>277</v>
      </c>
      <c r="G3917" s="9" t="s">
        <v>277</v>
      </c>
      <c r="H3917" s="9" t="s">
        <v>277</v>
      </c>
      <c r="I3917" s="9" t="s">
        <v>182</v>
      </c>
      <c r="J3917" s="9" t="s">
        <v>182</v>
      </c>
      <c r="K3917" s="9" t="s">
        <v>182</v>
      </c>
      <c r="L3917" s="9" t="s">
        <v>182</v>
      </c>
      <c r="M3917" s="9" t="s">
        <v>182</v>
      </c>
      <c r="P3917" s="65">
        <f t="shared" si="106"/>
        <v>0</v>
      </c>
    </row>
    <row r="3918" spans="1:16" ht="15">
      <c r="A3918" s="238" t="s">
        <v>2500</v>
      </c>
      <c r="B3918" s="61" t="s">
        <v>179</v>
      </c>
      <c r="C3918" s="3"/>
      <c r="D3918" s="3"/>
      <c r="E3918" s="9" t="s">
        <v>277</v>
      </c>
      <c r="F3918" s="9" t="s">
        <v>277</v>
      </c>
      <c r="G3918" s="9" t="s">
        <v>277</v>
      </c>
      <c r="H3918" s="9" t="s">
        <v>277</v>
      </c>
      <c r="I3918" s="9" t="s">
        <v>182</v>
      </c>
      <c r="J3918" s="9" t="s">
        <v>182</v>
      </c>
      <c r="K3918" s="9" t="s">
        <v>182</v>
      </c>
      <c r="L3918" s="9" t="s">
        <v>182</v>
      </c>
      <c r="M3918" s="9" t="s">
        <v>182</v>
      </c>
      <c r="N3918" s="65"/>
      <c r="P3918" s="65">
        <f t="shared" si="106"/>
        <v>0</v>
      </c>
    </row>
    <row r="3919" spans="1:16" ht="15">
      <c r="A3919" s="238" t="s">
        <v>2501</v>
      </c>
      <c r="B3919" s="61" t="s">
        <v>2506</v>
      </c>
      <c r="C3919" s="3"/>
      <c r="D3919" s="3"/>
      <c r="E3919" s="9" t="s">
        <v>277</v>
      </c>
      <c r="F3919" s="9" t="s">
        <v>277</v>
      </c>
      <c r="G3919" s="9" t="s">
        <v>277</v>
      </c>
      <c r="H3919" s="9" t="s">
        <v>277</v>
      </c>
      <c r="I3919" s="9" t="s">
        <v>182</v>
      </c>
      <c r="J3919" s="9" t="s">
        <v>182</v>
      </c>
      <c r="K3919" s="9" t="s">
        <v>182</v>
      </c>
      <c r="L3919" s="9" t="s">
        <v>182</v>
      </c>
      <c r="M3919" s="9" t="s">
        <v>182</v>
      </c>
      <c r="N3919" s="65"/>
      <c r="P3919" s="65">
        <f t="shared" si="106"/>
        <v>0</v>
      </c>
    </row>
    <row r="3920" spans="1:16" ht="15">
      <c r="A3920" s="238" t="s">
        <v>2502</v>
      </c>
      <c r="B3920" s="61" t="s">
        <v>2095</v>
      </c>
      <c r="C3920" s="3"/>
      <c r="D3920" s="3"/>
      <c r="E3920" s="9" t="s">
        <v>277</v>
      </c>
      <c r="F3920" s="9" t="s">
        <v>277</v>
      </c>
      <c r="G3920" s="9" t="s">
        <v>277</v>
      </c>
      <c r="H3920" s="9" t="s">
        <v>277</v>
      </c>
      <c r="I3920" s="9" t="s">
        <v>182</v>
      </c>
      <c r="J3920" s="9" t="s">
        <v>182</v>
      </c>
      <c r="K3920" s="9" t="s">
        <v>182</v>
      </c>
      <c r="L3920" s="9" t="s">
        <v>182</v>
      </c>
      <c r="M3920" s="9" t="s">
        <v>182</v>
      </c>
      <c r="N3920" s="65"/>
      <c r="P3920" s="65">
        <f t="shared" si="106"/>
        <v>0</v>
      </c>
    </row>
    <row r="3921" spans="1:16" ht="15">
      <c r="A3921" s="238" t="s">
        <v>2531</v>
      </c>
      <c r="B3921" s="170" t="s">
        <v>1283</v>
      </c>
      <c r="C3921" s="3"/>
      <c r="D3921" s="3"/>
      <c r="E3921" s="9" t="s">
        <v>277</v>
      </c>
      <c r="F3921" s="9" t="s">
        <v>277</v>
      </c>
      <c r="G3921" s="9" t="s">
        <v>277</v>
      </c>
      <c r="H3921" s="9" t="s">
        <v>277</v>
      </c>
      <c r="I3921" s="9" t="s">
        <v>182</v>
      </c>
      <c r="J3921" s="9" t="s">
        <v>182</v>
      </c>
      <c r="K3921" s="9" t="s">
        <v>182</v>
      </c>
      <c r="L3921" s="9" t="s">
        <v>182</v>
      </c>
      <c r="M3921" s="9" t="s">
        <v>182</v>
      </c>
      <c r="P3921" s="65">
        <f t="shared" si="106"/>
        <v>0</v>
      </c>
    </row>
    <row r="3922" spans="1:16" ht="15">
      <c r="A3922" s="238" t="s">
        <v>2613</v>
      </c>
      <c r="B3922" s="61" t="s">
        <v>2525</v>
      </c>
      <c r="C3922" s="3"/>
      <c r="D3922" s="3"/>
      <c r="E3922" s="9" t="s">
        <v>277</v>
      </c>
      <c r="F3922" s="9" t="s">
        <v>277</v>
      </c>
      <c r="G3922" s="9" t="s">
        <v>277</v>
      </c>
      <c r="H3922" s="9" t="s">
        <v>277</v>
      </c>
      <c r="I3922" s="9" t="s">
        <v>182</v>
      </c>
      <c r="J3922" s="9" t="s">
        <v>182</v>
      </c>
      <c r="K3922" s="9" t="s">
        <v>182</v>
      </c>
      <c r="L3922" s="9" t="s">
        <v>182</v>
      </c>
      <c r="M3922" s="9" t="s">
        <v>182</v>
      </c>
      <c r="N3922" s="65"/>
      <c r="P3922" s="65">
        <f t="shared" si="106"/>
        <v>0</v>
      </c>
    </row>
    <row r="3923" spans="1:16" ht="15">
      <c r="A3923" s="238" t="s">
        <v>2626</v>
      </c>
      <c r="B3923" s="61" t="s">
        <v>2526</v>
      </c>
      <c r="C3923" s="3"/>
      <c r="D3923" s="3"/>
      <c r="E3923" s="9" t="s">
        <v>277</v>
      </c>
      <c r="F3923" s="9" t="s">
        <v>277</v>
      </c>
      <c r="G3923" s="9" t="s">
        <v>277</v>
      </c>
      <c r="H3923" s="9" t="s">
        <v>277</v>
      </c>
      <c r="I3923" s="9" t="s">
        <v>182</v>
      </c>
      <c r="J3923" s="9" t="s">
        <v>182</v>
      </c>
      <c r="K3923" s="9" t="s">
        <v>182</v>
      </c>
      <c r="L3923" s="9" t="s">
        <v>182</v>
      </c>
      <c r="M3923" s="9" t="s">
        <v>182</v>
      </c>
      <c r="N3923" s="65"/>
      <c r="P3923" s="65">
        <f t="shared" si="106"/>
        <v>0</v>
      </c>
    </row>
    <row r="3924" spans="1:16" ht="15">
      <c r="A3924" s="238" t="s">
        <v>2662</v>
      </c>
      <c r="B3924" s="61" t="s">
        <v>2524</v>
      </c>
      <c r="C3924" s="3"/>
      <c r="D3924" s="3"/>
      <c r="E3924" s="9" t="s">
        <v>277</v>
      </c>
      <c r="F3924" s="9" t="s">
        <v>277</v>
      </c>
      <c r="G3924" s="9" t="s">
        <v>277</v>
      </c>
      <c r="H3924" s="9" t="s">
        <v>277</v>
      </c>
      <c r="I3924" s="9" t="s">
        <v>182</v>
      </c>
      <c r="J3924" s="9" t="s">
        <v>182</v>
      </c>
      <c r="K3924" s="9" t="s">
        <v>182</v>
      </c>
      <c r="L3924" s="9" t="s">
        <v>182</v>
      </c>
      <c r="M3924" s="9" t="s">
        <v>182</v>
      </c>
      <c r="N3924" s="65"/>
      <c r="P3924" s="65">
        <f t="shared" si="106"/>
        <v>0</v>
      </c>
    </row>
    <row r="3925" spans="1:16" ht="15">
      <c r="A3925" s="238" t="s">
        <v>2663</v>
      </c>
      <c r="B3925" s="170" t="s">
        <v>1282</v>
      </c>
      <c r="C3925" s="3"/>
      <c r="D3925" s="3"/>
      <c r="E3925" s="9" t="s">
        <v>277</v>
      </c>
      <c r="F3925" s="9" t="s">
        <v>277</v>
      </c>
      <c r="G3925" s="9" t="s">
        <v>277</v>
      </c>
      <c r="H3925" s="9" t="s">
        <v>277</v>
      </c>
      <c r="I3925" s="9" t="s">
        <v>182</v>
      </c>
      <c r="J3925" s="9" t="s">
        <v>182</v>
      </c>
      <c r="K3925" s="9" t="s">
        <v>182</v>
      </c>
      <c r="L3925" s="9" t="s">
        <v>182</v>
      </c>
      <c r="M3925" s="9" t="s">
        <v>182</v>
      </c>
      <c r="P3925" s="65">
        <f t="shared" si="106"/>
        <v>0</v>
      </c>
    </row>
    <row r="3926" spans="1:16" ht="15">
      <c r="A3926" s="238" t="s">
        <v>2664</v>
      </c>
      <c r="B3926" s="61" t="s">
        <v>2505</v>
      </c>
      <c r="C3926" s="3"/>
      <c r="D3926" s="3"/>
      <c r="E3926" s="9" t="s">
        <v>277</v>
      </c>
      <c r="F3926" s="9" t="s">
        <v>277</v>
      </c>
      <c r="G3926" s="9" t="s">
        <v>277</v>
      </c>
      <c r="H3926" s="9" t="s">
        <v>277</v>
      </c>
      <c r="I3926" s="9" t="s">
        <v>182</v>
      </c>
      <c r="J3926" s="9" t="s">
        <v>182</v>
      </c>
      <c r="K3926" s="9" t="s">
        <v>182</v>
      </c>
      <c r="L3926" s="9" t="s">
        <v>182</v>
      </c>
      <c r="M3926" s="9" t="s">
        <v>182</v>
      </c>
      <c r="N3926" s="65"/>
      <c r="P3926" s="65">
        <f t="shared" si="106"/>
        <v>0</v>
      </c>
    </row>
    <row r="3927" spans="1:16" ht="15">
      <c r="A3927" s="238" t="s">
        <v>2665</v>
      </c>
      <c r="B3927" s="226" t="s">
        <v>2074</v>
      </c>
      <c r="C3927" s="3"/>
      <c r="D3927" s="3"/>
      <c r="E3927" s="9" t="s">
        <v>277</v>
      </c>
      <c r="F3927" s="9" t="s">
        <v>277</v>
      </c>
      <c r="G3927" s="9" t="s">
        <v>277</v>
      </c>
      <c r="H3927" s="9" t="s">
        <v>277</v>
      </c>
      <c r="I3927" s="9" t="s">
        <v>182</v>
      </c>
      <c r="J3927" s="9" t="s">
        <v>182</v>
      </c>
      <c r="K3927" s="9" t="s">
        <v>182</v>
      </c>
      <c r="L3927" s="9" t="s">
        <v>182</v>
      </c>
      <c r="M3927" s="9" t="s">
        <v>182</v>
      </c>
      <c r="N3927" s="65"/>
      <c r="P3927" s="65">
        <f t="shared" si="106"/>
        <v>0</v>
      </c>
    </row>
    <row r="3928" spans="1:16" ht="15">
      <c r="A3928" s="238" t="s">
        <v>2666</v>
      </c>
      <c r="B3928" s="226" t="s">
        <v>1581</v>
      </c>
      <c r="C3928" s="3"/>
      <c r="D3928" s="3"/>
      <c r="E3928" s="9" t="s">
        <v>277</v>
      </c>
      <c r="F3928" s="9" t="s">
        <v>277</v>
      </c>
      <c r="G3928" s="9" t="s">
        <v>277</v>
      </c>
      <c r="H3928" s="9" t="s">
        <v>277</v>
      </c>
      <c r="I3928" s="9" t="s">
        <v>182</v>
      </c>
      <c r="J3928" s="9" t="s">
        <v>182</v>
      </c>
      <c r="K3928" s="9" t="s">
        <v>182</v>
      </c>
      <c r="L3928" s="9" t="s">
        <v>182</v>
      </c>
      <c r="M3928" s="9" t="s">
        <v>182</v>
      </c>
      <c r="P3928" s="65">
        <f t="shared" si="106"/>
        <v>0</v>
      </c>
    </row>
    <row r="3929" spans="1:16" ht="15">
      <c r="A3929" s="28"/>
      <c r="B3929" s="61"/>
      <c r="C3929" s="3"/>
      <c r="D3929" s="3"/>
      <c r="E3929" s="9"/>
      <c r="F3929" s="9"/>
      <c r="G3929" s="9"/>
      <c r="H3929" s="9"/>
      <c r="I3929" s="9"/>
      <c r="J3929" s="9"/>
      <c r="K3929" s="9"/>
      <c r="L3929" s="9"/>
      <c r="M3929" s="9"/>
      <c r="N3929" s="65"/>
      <c r="P3929" s="65"/>
    </row>
    <row r="3930" spans="1:16" ht="15">
      <c r="A3930" s="28"/>
      <c r="B3930" s="61"/>
      <c r="C3930" s="3"/>
      <c r="D3930" s="3"/>
      <c r="E3930" s="9"/>
      <c r="F3930" s="9"/>
      <c r="G3930" s="9"/>
      <c r="H3930" s="9"/>
      <c r="I3930" s="9"/>
      <c r="J3930" s="9"/>
      <c r="K3930" s="9"/>
      <c r="L3930" s="9"/>
      <c r="M3930" s="9"/>
      <c r="N3930" s="65"/>
      <c r="P3930" s="65"/>
    </row>
    <row r="3931" spans="1:16" ht="15">
      <c r="A3931" s="28"/>
      <c r="B3931" s="61"/>
      <c r="E3931" s="9"/>
      <c r="F3931" s="9"/>
      <c r="G3931" s="9"/>
      <c r="H3931" s="9"/>
      <c r="L3931" s="67"/>
      <c r="M3931" s="67"/>
      <c r="N3931" s="65"/>
    </row>
    <row r="3932" spans="1:16" ht="15">
      <c r="A3932" s="28"/>
      <c r="B3932" s="61"/>
      <c r="E3932" s="9"/>
      <c r="L3932" s="67"/>
      <c r="M3932" s="67"/>
    </row>
    <row r="3933" spans="1:16" ht="15">
      <c r="A3933" s="28"/>
      <c r="B3933" s="61"/>
      <c r="E3933" s="9"/>
      <c r="L3933" s="67"/>
      <c r="M3933" s="67"/>
    </row>
    <row r="3934" spans="1:16" ht="25.5">
      <c r="A3934" s="23" t="s">
        <v>200</v>
      </c>
      <c r="L3934" s="67"/>
      <c r="M3934" s="67"/>
    </row>
    <row r="3935" spans="1:16">
      <c r="L3935" s="67"/>
      <c r="M3935" s="67"/>
    </row>
    <row r="3936" spans="1:16" ht="15">
      <c r="A3936" s="38"/>
      <c r="B3936" s="38"/>
      <c r="C3936" s="38"/>
      <c r="D3936" s="38"/>
      <c r="E3936" s="59">
        <v>2016</v>
      </c>
      <c r="F3936" s="59">
        <v>2017</v>
      </c>
      <c r="G3936" s="59">
        <v>2018</v>
      </c>
      <c r="H3936" s="59">
        <v>2019</v>
      </c>
      <c r="I3936" s="59">
        <v>2020</v>
      </c>
      <c r="J3936" s="59">
        <v>2021</v>
      </c>
      <c r="K3936" s="59">
        <v>2022</v>
      </c>
      <c r="L3936" s="59">
        <v>2023</v>
      </c>
      <c r="M3936" s="59">
        <v>2024</v>
      </c>
      <c r="P3936" s="68" t="s">
        <v>40</v>
      </c>
    </row>
    <row r="3937" spans="1:21" ht="15">
      <c r="A3937" s="28" t="s">
        <v>0</v>
      </c>
      <c r="B3937" s="61" t="s">
        <v>17</v>
      </c>
      <c r="E3937" s="179">
        <v>539.4</v>
      </c>
      <c r="F3937" s="175">
        <v>767.2</v>
      </c>
      <c r="G3937" s="179">
        <v>519.70000000000005</v>
      </c>
      <c r="H3937" s="179">
        <v>589.99999999999818</v>
      </c>
      <c r="I3937" s="179">
        <v>1037.1000000000004</v>
      </c>
      <c r="J3937" s="9">
        <v>386.80000000000109</v>
      </c>
      <c r="K3937" s="9">
        <v>790.59999999999854</v>
      </c>
      <c r="L3937" s="179">
        <v>932.10000000000036</v>
      </c>
      <c r="M3937" s="90">
        <v>916.30000000000007</v>
      </c>
      <c r="P3937" s="65">
        <f t="shared" ref="P3937:P3968" si="107">SUM(E3937:M3937)</f>
        <v>6479.1999999999989</v>
      </c>
      <c r="R3937" t="s">
        <v>2983</v>
      </c>
      <c r="U3937" t="s">
        <v>2984</v>
      </c>
    </row>
    <row r="3938" spans="1:21" ht="15">
      <c r="A3938" s="28" t="s">
        <v>2</v>
      </c>
      <c r="B3938" s="61" t="s">
        <v>9</v>
      </c>
      <c r="E3938" s="9">
        <v>395.3</v>
      </c>
      <c r="F3938" s="174">
        <v>779</v>
      </c>
      <c r="G3938" s="175">
        <v>641.9</v>
      </c>
      <c r="H3938" s="9">
        <v>515.10000000000036</v>
      </c>
      <c r="I3938" s="9">
        <v>939.30000000000018</v>
      </c>
      <c r="J3938" s="9">
        <v>552.10000000000218</v>
      </c>
      <c r="K3938" s="9">
        <v>752.34999999999673</v>
      </c>
      <c r="L3938" s="179">
        <v>917.60000000000036</v>
      </c>
      <c r="M3938" s="65">
        <v>667.4</v>
      </c>
      <c r="P3938" s="65">
        <f t="shared" si="107"/>
        <v>6160.0499999999993</v>
      </c>
      <c r="R3938" t="s">
        <v>1327</v>
      </c>
    </row>
    <row r="3939" spans="1:21" ht="15">
      <c r="A3939" s="28" t="s">
        <v>3</v>
      </c>
      <c r="B3939" s="61" t="s">
        <v>25</v>
      </c>
      <c r="E3939" s="174">
        <v>963.6</v>
      </c>
      <c r="F3939" s="9">
        <v>566</v>
      </c>
      <c r="G3939" s="9">
        <v>434.2</v>
      </c>
      <c r="H3939" s="9">
        <v>236.60000000000036</v>
      </c>
      <c r="I3939" s="9">
        <v>931.34999999999945</v>
      </c>
      <c r="J3939" s="9">
        <v>303.50000000000182</v>
      </c>
      <c r="K3939" s="174">
        <v>992.60000000000764</v>
      </c>
      <c r="L3939" s="9">
        <v>706.59999999999854</v>
      </c>
      <c r="M3939" s="65">
        <v>732.59999999999991</v>
      </c>
      <c r="P3939" s="65">
        <f t="shared" si="107"/>
        <v>5867.0500000000084</v>
      </c>
      <c r="R3939" t="s">
        <v>293</v>
      </c>
    </row>
    <row r="3940" spans="1:21" ht="15">
      <c r="A3940" s="28" t="s">
        <v>5</v>
      </c>
      <c r="B3940" s="61" t="s">
        <v>11</v>
      </c>
      <c r="E3940" s="176">
        <v>983.1</v>
      </c>
      <c r="F3940" s="179">
        <v>701.1</v>
      </c>
      <c r="G3940" s="9">
        <v>294.89999999999998</v>
      </c>
      <c r="H3940" s="9">
        <v>276.29999999999927</v>
      </c>
      <c r="I3940" s="9">
        <v>914.39999999999964</v>
      </c>
      <c r="J3940" s="9">
        <v>466.30000000000655</v>
      </c>
      <c r="K3940" s="9">
        <v>625.90000000000146</v>
      </c>
      <c r="L3940" s="9">
        <v>745.30000000000291</v>
      </c>
      <c r="M3940" s="65">
        <v>830</v>
      </c>
      <c r="P3940" s="65">
        <f t="shared" si="107"/>
        <v>5837.3000000000102</v>
      </c>
      <c r="R3940" t="s">
        <v>354</v>
      </c>
      <c r="U3940" t="s">
        <v>1369</v>
      </c>
    </row>
    <row r="3941" spans="1:21" ht="15">
      <c r="A3941" s="28" t="s">
        <v>7</v>
      </c>
      <c r="B3941" s="61" t="s">
        <v>33</v>
      </c>
      <c r="E3941" s="9">
        <v>292.89999999999998</v>
      </c>
      <c r="F3941" s="9">
        <v>593.9</v>
      </c>
      <c r="G3941" s="9">
        <v>278.2</v>
      </c>
      <c r="H3941" s="9">
        <v>431.89999999999964</v>
      </c>
      <c r="I3941" s="9">
        <v>903.10000000000036</v>
      </c>
      <c r="J3941" s="9">
        <v>543.39999999999964</v>
      </c>
      <c r="K3941" s="179">
        <v>845.40000000000327</v>
      </c>
      <c r="L3941" s="9">
        <v>780.20000000000255</v>
      </c>
      <c r="M3941" s="65">
        <v>659.80000000000007</v>
      </c>
      <c r="P3941" s="65">
        <f t="shared" si="107"/>
        <v>5328.8000000000056</v>
      </c>
      <c r="R3941" t="s">
        <v>287</v>
      </c>
    </row>
    <row r="3942" spans="1:21" ht="15">
      <c r="A3942" s="28" t="s">
        <v>8</v>
      </c>
      <c r="B3942" s="61" t="s">
        <v>31</v>
      </c>
      <c r="E3942" s="9">
        <v>219.8</v>
      </c>
      <c r="F3942" s="9">
        <v>521</v>
      </c>
      <c r="G3942" s="9">
        <v>477.8</v>
      </c>
      <c r="H3942" s="9">
        <v>503.19999999999709</v>
      </c>
      <c r="I3942" s="179">
        <v>993.80000000000109</v>
      </c>
      <c r="J3942" s="9">
        <v>430.69999999999891</v>
      </c>
      <c r="K3942" s="9">
        <v>685.70000000000437</v>
      </c>
      <c r="L3942" s="9">
        <v>799.89999999999964</v>
      </c>
      <c r="M3942" s="65">
        <v>662.90000000000009</v>
      </c>
      <c r="P3942" s="65">
        <f t="shared" si="107"/>
        <v>5294.8000000000011</v>
      </c>
      <c r="R3942" t="s">
        <v>286</v>
      </c>
    </row>
    <row r="3943" spans="1:21" ht="15">
      <c r="A3943" s="28" t="s">
        <v>10</v>
      </c>
      <c r="B3943" s="61" t="s">
        <v>23</v>
      </c>
      <c r="E3943" s="179">
        <v>620.79999999999995</v>
      </c>
      <c r="F3943" s="9">
        <v>383</v>
      </c>
      <c r="G3943" s="9">
        <v>201.65</v>
      </c>
      <c r="H3943" s="9">
        <v>570.09999999999673</v>
      </c>
      <c r="I3943" s="9">
        <v>777.550000000002</v>
      </c>
      <c r="J3943" s="9">
        <v>422.80000000000109</v>
      </c>
      <c r="K3943" s="9">
        <v>623.49999999999636</v>
      </c>
      <c r="L3943" s="9">
        <v>682.29999999999927</v>
      </c>
      <c r="M3943" s="114">
        <v>989.7</v>
      </c>
      <c r="P3943" s="65">
        <f t="shared" si="107"/>
        <v>5271.3999999999951</v>
      </c>
      <c r="R3943" t="s">
        <v>332</v>
      </c>
    </row>
    <row r="3944" spans="1:21" ht="15">
      <c r="A3944" s="28" t="s">
        <v>12</v>
      </c>
      <c r="B3944" s="61" t="s">
        <v>141</v>
      </c>
      <c r="E3944" s="9" t="s">
        <v>277</v>
      </c>
      <c r="F3944" s="9">
        <v>507.3</v>
      </c>
      <c r="G3944" s="179">
        <v>499.2</v>
      </c>
      <c r="H3944" s="9">
        <v>455.5</v>
      </c>
      <c r="I3944" s="176">
        <v>1219.1999999999998</v>
      </c>
      <c r="J3944" s="9">
        <v>114.80000000000109</v>
      </c>
      <c r="K3944" s="9">
        <v>584.54999999999927</v>
      </c>
      <c r="L3944" s="179">
        <v>915.19999999999527</v>
      </c>
      <c r="M3944" s="90">
        <v>939.1</v>
      </c>
      <c r="P3944" s="65">
        <f t="shared" si="107"/>
        <v>5234.8499999999958</v>
      </c>
      <c r="R3944" t="s">
        <v>2985</v>
      </c>
      <c r="U3944" t="s">
        <v>1841</v>
      </c>
    </row>
    <row r="3945" spans="1:21" ht="15">
      <c r="A3945" s="28" t="s">
        <v>14</v>
      </c>
      <c r="B3945" s="61" t="s">
        <v>15</v>
      </c>
      <c r="E3945" s="179">
        <v>635.29999999999995</v>
      </c>
      <c r="F3945" s="179">
        <v>675.9</v>
      </c>
      <c r="G3945" s="9">
        <v>193.6</v>
      </c>
      <c r="H3945" s="9">
        <v>405.69999999999709</v>
      </c>
      <c r="I3945" s="9">
        <v>877.29999999999927</v>
      </c>
      <c r="J3945" s="9">
        <v>236.39999999999782</v>
      </c>
      <c r="K3945" s="9">
        <v>666.600000000004</v>
      </c>
      <c r="L3945" s="179">
        <v>927.29999999999927</v>
      </c>
      <c r="M3945" s="65">
        <v>559.1</v>
      </c>
      <c r="P3945" s="65">
        <f t="shared" si="107"/>
        <v>5177.1999999999971</v>
      </c>
      <c r="R3945" t="s">
        <v>2390</v>
      </c>
    </row>
    <row r="3946" spans="1:21" ht="15">
      <c r="A3946" s="28" t="s">
        <v>16</v>
      </c>
      <c r="B3946" s="61" t="s">
        <v>37</v>
      </c>
      <c r="E3946" s="9">
        <v>332.5</v>
      </c>
      <c r="F3946" s="9">
        <v>505.1</v>
      </c>
      <c r="G3946" s="179">
        <v>490.1</v>
      </c>
      <c r="H3946" s="9">
        <v>455.00000000000182</v>
      </c>
      <c r="I3946" s="9">
        <v>834.19999999999982</v>
      </c>
      <c r="J3946" s="9">
        <v>426.89999999999782</v>
      </c>
      <c r="K3946" s="179">
        <v>893.70000000000255</v>
      </c>
      <c r="L3946" s="9">
        <v>680.30000000000109</v>
      </c>
      <c r="M3946" s="65">
        <v>455.9</v>
      </c>
      <c r="P3946" s="65">
        <f t="shared" si="107"/>
        <v>5073.7000000000025</v>
      </c>
      <c r="R3946" t="s">
        <v>313</v>
      </c>
    </row>
    <row r="3947" spans="1:21" ht="15">
      <c r="A3947" s="28" t="s">
        <v>18</v>
      </c>
      <c r="B3947" s="61" t="s">
        <v>21</v>
      </c>
      <c r="E3947" s="9">
        <v>439.2</v>
      </c>
      <c r="F3947" s="9">
        <v>553</v>
      </c>
      <c r="G3947" s="9">
        <v>438.7</v>
      </c>
      <c r="H3947" s="9">
        <v>508.69999999999891</v>
      </c>
      <c r="I3947" s="9">
        <v>808.29999999999836</v>
      </c>
      <c r="J3947" s="9">
        <v>226.60000000000218</v>
      </c>
      <c r="K3947" s="9">
        <v>820.19999999999527</v>
      </c>
      <c r="L3947" s="9">
        <v>808.69999999999891</v>
      </c>
      <c r="M3947" s="65">
        <v>454.29999999999995</v>
      </c>
      <c r="P3947" s="65">
        <f t="shared" si="107"/>
        <v>5057.6999999999944</v>
      </c>
    </row>
    <row r="3948" spans="1:21" ht="15">
      <c r="A3948" s="28" t="s">
        <v>20</v>
      </c>
      <c r="B3948" s="61" t="s">
        <v>153</v>
      </c>
      <c r="E3948" s="9" t="s">
        <v>277</v>
      </c>
      <c r="F3948" s="9" t="s">
        <v>277</v>
      </c>
      <c r="G3948" s="179">
        <v>636</v>
      </c>
      <c r="H3948" s="9">
        <v>509.30000000000109</v>
      </c>
      <c r="I3948" s="174">
        <v>1132.4000000000005</v>
      </c>
      <c r="J3948" s="9">
        <v>527.69999999999527</v>
      </c>
      <c r="K3948" s="9">
        <v>739.60000000000218</v>
      </c>
      <c r="L3948" s="9">
        <v>700.40000000000327</v>
      </c>
      <c r="M3948" s="65">
        <v>688.70000000000016</v>
      </c>
      <c r="P3948" s="65">
        <f t="shared" si="107"/>
        <v>4934.1000000000022</v>
      </c>
      <c r="R3948" t="s">
        <v>352</v>
      </c>
    </row>
    <row r="3949" spans="1:21" ht="15">
      <c r="A3949" s="28" t="s">
        <v>22</v>
      </c>
      <c r="B3949" s="61" t="s">
        <v>142</v>
      </c>
      <c r="E3949" s="9" t="s">
        <v>277</v>
      </c>
      <c r="F3949" s="179">
        <v>636.4</v>
      </c>
      <c r="G3949" s="179">
        <v>523.20000000000005</v>
      </c>
      <c r="H3949" s="9">
        <v>390.29999999999745</v>
      </c>
      <c r="I3949" s="9">
        <v>846.30000000000018</v>
      </c>
      <c r="J3949" s="9">
        <v>278.79999999999563</v>
      </c>
      <c r="K3949" s="9">
        <v>800.80000000000109</v>
      </c>
      <c r="L3949" s="9">
        <v>547.20000000000255</v>
      </c>
      <c r="M3949" s="65">
        <v>890.40000000000009</v>
      </c>
      <c r="P3949" s="65">
        <f t="shared" si="107"/>
        <v>4913.3999999999969</v>
      </c>
      <c r="R3949" t="s">
        <v>340</v>
      </c>
    </row>
    <row r="3950" spans="1:21" ht="15">
      <c r="A3950" s="28" t="s">
        <v>24</v>
      </c>
      <c r="B3950" s="61" t="s">
        <v>143</v>
      </c>
      <c r="E3950" s="9" t="s">
        <v>277</v>
      </c>
      <c r="F3950" s="9">
        <v>459.2</v>
      </c>
      <c r="G3950" s="179">
        <v>488.6</v>
      </c>
      <c r="H3950" s="179">
        <v>697.00000000000182</v>
      </c>
      <c r="I3950" s="9">
        <v>865.39999999999964</v>
      </c>
      <c r="J3950" s="9">
        <v>458.100000000004</v>
      </c>
      <c r="K3950" s="9">
        <v>595.29999999999382</v>
      </c>
      <c r="L3950" s="9">
        <v>737.29999999999745</v>
      </c>
      <c r="M3950" s="65">
        <v>608.79999999999995</v>
      </c>
      <c r="P3950" s="65">
        <f t="shared" si="107"/>
        <v>4909.6999999999971</v>
      </c>
      <c r="R3950" t="s">
        <v>288</v>
      </c>
    </row>
    <row r="3951" spans="1:21" ht="15">
      <c r="A3951" s="28" t="s">
        <v>26</v>
      </c>
      <c r="B3951" s="61" t="s">
        <v>39</v>
      </c>
      <c r="E3951" s="179">
        <v>439.7</v>
      </c>
      <c r="F3951" s="179">
        <v>744.9</v>
      </c>
      <c r="G3951" s="9">
        <v>327.8</v>
      </c>
      <c r="H3951" s="174">
        <v>702.5</v>
      </c>
      <c r="I3951" s="9">
        <v>690.89999999999964</v>
      </c>
      <c r="J3951" s="176">
        <v>829.00000000000364</v>
      </c>
      <c r="K3951" s="9">
        <v>659.90000000000327</v>
      </c>
      <c r="L3951" s="9" t="s">
        <v>277</v>
      </c>
      <c r="M3951" s="9" t="s">
        <v>277</v>
      </c>
      <c r="P3951" s="65">
        <f t="shared" si="107"/>
        <v>4394.7000000000062</v>
      </c>
      <c r="R3951" t="s">
        <v>1840</v>
      </c>
      <c r="U3951" t="s">
        <v>1841</v>
      </c>
    </row>
    <row r="3952" spans="1:21" ht="15">
      <c r="A3952" s="28" t="s">
        <v>28</v>
      </c>
      <c r="B3952" s="61" t="s">
        <v>645</v>
      </c>
      <c r="E3952" s="9" t="s">
        <v>277</v>
      </c>
      <c r="F3952" s="9" t="s">
        <v>277</v>
      </c>
      <c r="G3952" s="9" t="s">
        <v>277</v>
      </c>
      <c r="H3952" s="176">
        <v>753.99999999999818</v>
      </c>
      <c r="I3952" s="9">
        <v>767.800000000002</v>
      </c>
      <c r="J3952" s="179">
        <v>556.30000000000291</v>
      </c>
      <c r="K3952" s="179">
        <v>840.89999999999964</v>
      </c>
      <c r="L3952" s="9">
        <v>785.5</v>
      </c>
      <c r="M3952" s="65">
        <v>643.6</v>
      </c>
      <c r="P3952" s="65">
        <f t="shared" si="107"/>
        <v>4348.1000000000031</v>
      </c>
      <c r="R3952" t="s">
        <v>1844</v>
      </c>
      <c r="U3952" t="s">
        <v>1369</v>
      </c>
    </row>
    <row r="3953" spans="1:21" ht="15">
      <c r="A3953" s="28" t="s">
        <v>30</v>
      </c>
      <c r="B3953" s="61" t="s">
        <v>613</v>
      </c>
      <c r="E3953" s="9" t="s">
        <v>277</v>
      </c>
      <c r="F3953" s="9" t="s">
        <v>277</v>
      </c>
      <c r="G3953" s="9" t="s">
        <v>277</v>
      </c>
      <c r="H3953" s="9">
        <v>451.70000000000073</v>
      </c>
      <c r="I3953" s="179">
        <v>954.85000000000218</v>
      </c>
      <c r="J3953" s="175">
        <v>633.19999999999891</v>
      </c>
      <c r="K3953" s="9">
        <v>570.89999999999782</v>
      </c>
      <c r="L3953" s="179">
        <v>859.70000000000255</v>
      </c>
      <c r="M3953" s="65">
        <v>733.6</v>
      </c>
      <c r="P3953" s="65">
        <f t="shared" si="107"/>
        <v>4203.9500000000025</v>
      </c>
      <c r="R3953" t="s">
        <v>1416</v>
      </c>
    </row>
    <row r="3954" spans="1:21" ht="15">
      <c r="A3954" s="28" t="s">
        <v>32</v>
      </c>
      <c r="B3954" s="61" t="s">
        <v>161</v>
      </c>
      <c r="E3954" s="9" t="s">
        <v>277</v>
      </c>
      <c r="F3954" s="9" t="s">
        <v>277</v>
      </c>
      <c r="G3954" s="9">
        <v>172.3</v>
      </c>
      <c r="H3954" s="9">
        <v>191.89999999999964</v>
      </c>
      <c r="I3954" s="9">
        <v>776.30000000000155</v>
      </c>
      <c r="J3954" s="9">
        <v>285.5</v>
      </c>
      <c r="K3954" s="9">
        <v>791.40000000000146</v>
      </c>
      <c r="L3954" s="176">
        <v>996.40000000000691</v>
      </c>
      <c r="M3954" s="90">
        <v>922.40000000000009</v>
      </c>
      <c r="P3954" s="65">
        <f t="shared" si="107"/>
        <v>4136.2000000000098</v>
      </c>
      <c r="R3954" t="s">
        <v>337</v>
      </c>
      <c r="U3954" t="s">
        <v>1369</v>
      </c>
    </row>
    <row r="3955" spans="1:21" ht="15">
      <c r="A3955" s="28" t="s">
        <v>34</v>
      </c>
      <c r="B3955" s="61" t="s">
        <v>1</v>
      </c>
      <c r="E3955" s="179">
        <v>440.1</v>
      </c>
      <c r="F3955" s="9">
        <v>583</v>
      </c>
      <c r="G3955" s="9">
        <v>306.5</v>
      </c>
      <c r="H3955" s="9">
        <v>482.10000000000036</v>
      </c>
      <c r="I3955" s="9">
        <v>304.10000000000036</v>
      </c>
      <c r="J3955" s="9">
        <v>287.10000000000036</v>
      </c>
      <c r="K3955" s="9">
        <v>402.89999999999782</v>
      </c>
      <c r="L3955" s="9">
        <v>644.40000000000327</v>
      </c>
      <c r="M3955" s="65">
        <v>651.6</v>
      </c>
      <c r="P3955" s="65">
        <f t="shared" si="107"/>
        <v>4101.800000000002</v>
      </c>
      <c r="R3955" t="s">
        <v>287</v>
      </c>
    </row>
    <row r="3956" spans="1:21" ht="15">
      <c r="A3956" s="28" t="s">
        <v>36</v>
      </c>
      <c r="B3956" s="61" t="s">
        <v>629</v>
      </c>
      <c r="E3956" s="9" t="s">
        <v>277</v>
      </c>
      <c r="F3956" s="9" t="s">
        <v>277</v>
      </c>
      <c r="G3956" s="9" t="s">
        <v>277</v>
      </c>
      <c r="H3956" s="9">
        <v>564.09999999999854</v>
      </c>
      <c r="I3956" s="9">
        <v>862.29999999999836</v>
      </c>
      <c r="J3956" s="9">
        <v>551.19999999999709</v>
      </c>
      <c r="K3956" s="9">
        <v>809.00000000000182</v>
      </c>
      <c r="L3956" s="9">
        <v>777.29999999999382</v>
      </c>
      <c r="M3956" s="65">
        <v>488.7</v>
      </c>
      <c r="P3956" s="65">
        <f t="shared" si="107"/>
        <v>4052.5999999999894</v>
      </c>
    </row>
    <row r="3957" spans="1:21" ht="15">
      <c r="A3957" s="28" t="s">
        <v>38</v>
      </c>
      <c r="B3957" s="61" t="s">
        <v>154</v>
      </c>
      <c r="E3957" s="9" t="s">
        <v>277</v>
      </c>
      <c r="F3957" s="9" t="s">
        <v>277</v>
      </c>
      <c r="G3957" s="9">
        <v>277.2</v>
      </c>
      <c r="H3957" s="9">
        <v>404.30000000000655</v>
      </c>
      <c r="I3957" s="175">
        <v>1126.1999999999989</v>
      </c>
      <c r="J3957" s="9">
        <v>241.79999999999563</v>
      </c>
      <c r="K3957" s="9">
        <v>718.649999999996</v>
      </c>
      <c r="L3957" s="9">
        <v>722.29999999999927</v>
      </c>
      <c r="M3957" s="65">
        <v>407.1</v>
      </c>
      <c r="P3957" s="65">
        <f t="shared" si="107"/>
        <v>3897.5499999999961</v>
      </c>
      <c r="R3957" t="s">
        <v>281</v>
      </c>
    </row>
    <row r="3958" spans="1:21" ht="15">
      <c r="A3958" s="28" t="s">
        <v>145</v>
      </c>
      <c r="B3958" s="61" t="s">
        <v>616</v>
      </c>
      <c r="E3958" s="9" t="s">
        <v>277</v>
      </c>
      <c r="F3958" s="9" t="s">
        <v>277</v>
      </c>
      <c r="G3958" s="9" t="s">
        <v>277</v>
      </c>
      <c r="H3958" s="179">
        <v>589.40000000000327</v>
      </c>
      <c r="I3958" s="179">
        <v>1088.6000000000013</v>
      </c>
      <c r="J3958" s="9">
        <v>405.20000000000255</v>
      </c>
      <c r="K3958" s="9">
        <v>733.80000000000109</v>
      </c>
      <c r="L3958" s="9">
        <v>674.19999999999709</v>
      </c>
      <c r="M3958" s="65">
        <v>397.9</v>
      </c>
      <c r="P3958" s="65">
        <f t="shared" si="107"/>
        <v>3889.1000000000054</v>
      </c>
      <c r="R3958" t="s">
        <v>313</v>
      </c>
    </row>
    <row r="3959" spans="1:21" ht="15">
      <c r="A3959" s="28" t="s">
        <v>146</v>
      </c>
      <c r="B3959" s="61" t="s">
        <v>615</v>
      </c>
      <c r="E3959" s="9" t="s">
        <v>277</v>
      </c>
      <c r="F3959" s="9" t="s">
        <v>277</v>
      </c>
      <c r="G3959" s="9" t="s">
        <v>277</v>
      </c>
      <c r="H3959" s="9">
        <v>411.19999999999891</v>
      </c>
      <c r="I3959" s="9">
        <v>707.59999999999945</v>
      </c>
      <c r="J3959" s="179">
        <v>595.50000000000182</v>
      </c>
      <c r="K3959" s="9">
        <v>566.79999999999927</v>
      </c>
      <c r="L3959" s="9">
        <v>737</v>
      </c>
      <c r="M3959" s="65">
        <v>851.69999999999993</v>
      </c>
      <c r="P3959" s="65">
        <f t="shared" si="107"/>
        <v>3869.7999999999993</v>
      </c>
      <c r="R3959" t="s">
        <v>283</v>
      </c>
    </row>
    <row r="3960" spans="1:21" ht="15">
      <c r="A3960" s="28" t="s">
        <v>147</v>
      </c>
      <c r="B3960" s="61" t="s">
        <v>649</v>
      </c>
      <c r="E3960" s="9" t="s">
        <v>277</v>
      </c>
      <c r="F3960" s="9" t="s">
        <v>277</v>
      </c>
      <c r="G3960" s="9" t="s">
        <v>277</v>
      </c>
      <c r="H3960" s="9">
        <v>409.59999999999491</v>
      </c>
      <c r="I3960" s="9">
        <v>766.99999999999909</v>
      </c>
      <c r="J3960" s="9">
        <v>323.10000000000036</v>
      </c>
      <c r="K3960" s="179">
        <v>877.30000000000291</v>
      </c>
      <c r="L3960" s="9">
        <v>732.39999999999964</v>
      </c>
      <c r="M3960" s="65">
        <v>752.5</v>
      </c>
      <c r="P3960" s="65">
        <f t="shared" si="107"/>
        <v>3861.8999999999969</v>
      </c>
      <c r="R3960" t="s">
        <v>283</v>
      </c>
    </row>
    <row r="3961" spans="1:21" ht="15">
      <c r="A3961" s="28" t="s">
        <v>150</v>
      </c>
      <c r="B3961" s="61" t="s">
        <v>630</v>
      </c>
      <c r="E3961" s="9" t="s">
        <v>277</v>
      </c>
      <c r="F3961" s="9" t="s">
        <v>277</v>
      </c>
      <c r="G3961" s="9" t="s">
        <v>277</v>
      </c>
      <c r="H3961" s="175">
        <v>699.5</v>
      </c>
      <c r="I3961" s="9">
        <v>895.60000000000036</v>
      </c>
      <c r="J3961" s="9">
        <v>482.39999999999054</v>
      </c>
      <c r="K3961" s="9">
        <v>516.70000000000073</v>
      </c>
      <c r="L3961" s="9">
        <v>736.20000000000255</v>
      </c>
      <c r="M3961" s="65">
        <v>467.1</v>
      </c>
      <c r="P3961" s="65">
        <f t="shared" si="107"/>
        <v>3797.4999999999941</v>
      </c>
      <c r="R3961" t="s">
        <v>281</v>
      </c>
    </row>
    <row r="3962" spans="1:21" ht="15">
      <c r="A3962" s="28" t="s">
        <v>156</v>
      </c>
      <c r="B3962" s="28" t="s">
        <v>600</v>
      </c>
      <c r="E3962" s="9" t="s">
        <v>277</v>
      </c>
      <c r="F3962" s="9" t="s">
        <v>277</v>
      </c>
      <c r="G3962" s="9" t="s">
        <v>277</v>
      </c>
      <c r="H3962" s="9">
        <v>466.40000000000509</v>
      </c>
      <c r="I3962" s="179">
        <v>1012.8000000000011</v>
      </c>
      <c r="J3962" s="9">
        <v>282.89999999999964</v>
      </c>
      <c r="K3962" s="9">
        <v>687.89999999999782</v>
      </c>
      <c r="L3962" s="9">
        <v>786.20000000000437</v>
      </c>
      <c r="M3962" s="65">
        <v>533.90000000000009</v>
      </c>
      <c r="P3962" s="65">
        <f t="shared" si="107"/>
        <v>3770.1000000000081</v>
      </c>
      <c r="R3962" t="s">
        <v>291</v>
      </c>
    </row>
    <row r="3963" spans="1:21" ht="15">
      <c r="A3963" s="28" t="s">
        <v>158</v>
      </c>
      <c r="B3963" s="61" t="s">
        <v>620</v>
      </c>
      <c r="E3963" s="9" t="s">
        <v>277</v>
      </c>
      <c r="F3963" s="9" t="s">
        <v>277</v>
      </c>
      <c r="G3963" s="9" t="s">
        <v>277</v>
      </c>
      <c r="H3963" s="9">
        <v>427.69999999999709</v>
      </c>
      <c r="I3963" s="9">
        <v>780.60000000000036</v>
      </c>
      <c r="J3963" s="9">
        <v>316.50000000000364</v>
      </c>
      <c r="K3963" s="9">
        <v>799.80000000000109</v>
      </c>
      <c r="L3963" s="9">
        <v>741.70000000000255</v>
      </c>
      <c r="M3963" s="65">
        <v>633.70000000000005</v>
      </c>
      <c r="P3963" s="65">
        <f t="shared" si="107"/>
        <v>3700.0000000000045</v>
      </c>
    </row>
    <row r="3964" spans="1:21" ht="15">
      <c r="A3964" s="28" t="s">
        <v>159</v>
      </c>
      <c r="B3964" s="61" t="s">
        <v>19</v>
      </c>
      <c r="E3964" s="9">
        <v>430.8</v>
      </c>
      <c r="F3964" s="176">
        <v>790.4</v>
      </c>
      <c r="G3964" s="174">
        <v>647.70000000000005</v>
      </c>
      <c r="H3964" s="179">
        <v>587.79999999999927</v>
      </c>
      <c r="I3964" s="9">
        <v>562.60000000000036</v>
      </c>
      <c r="J3964" s="174">
        <v>635.19999999999891</v>
      </c>
      <c r="K3964" s="9" t="s">
        <v>277</v>
      </c>
      <c r="L3964" s="9" t="s">
        <v>277</v>
      </c>
      <c r="M3964" s="9" t="s">
        <v>277</v>
      </c>
      <c r="P3964" s="65">
        <f t="shared" si="107"/>
        <v>3654.4999999999986</v>
      </c>
      <c r="R3964" t="s">
        <v>1842</v>
      </c>
      <c r="U3964" t="s">
        <v>1841</v>
      </c>
    </row>
    <row r="3965" spans="1:21" ht="15">
      <c r="A3965" s="28" t="s">
        <v>160</v>
      </c>
      <c r="B3965" s="170" t="s">
        <v>1272</v>
      </c>
      <c r="C3965" s="3"/>
      <c r="D3965" s="3"/>
      <c r="E3965" s="9" t="s">
        <v>277</v>
      </c>
      <c r="F3965" s="9" t="s">
        <v>277</v>
      </c>
      <c r="G3965" s="9" t="s">
        <v>277</v>
      </c>
      <c r="H3965" s="9" t="s">
        <v>277</v>
      </c>
      <c r="I3965" s="9">
        <v>507</v>
      </c>
      <c r="J3965" s="179">
        <v>566.99999999999636</v>
      </c>
      <c r="K3965" s="175">
        <v>960.30000000000291</v>
      </c>
      <c r="L3965" s="179">
        <v>866.49999999999454</v>
      </c>
      <c r="M3965" s="65">
        <v>655.8</v>
      </c>
      <c r="P3965" s="65">
        <f t="shared" si="107"/>
        <v>3556.599999999994</v>
      </c>
      <c r="R3965" t="s">
        <v>2391</v>
      </c>
    </row>
    <row r="3966" spans="1:21" ht="15">
      <c r="A3966" s="28" t="s">
        <v>162</v>
      </c>
      <c r="B3966" s="170" t="s">
        <v>1278</v>
      </c>
      <c r="C3966" s="3"/>
      <c r="D3966" s="3"/>
      <c r="E3966" s="9" t="s">
        <v>277</v>
      </c>
      <c r="F3966" s="9" t="s">
        <v>277</v>
      </c>
      <c r="G3966" s="9" t="s">
        <v>277</v>
      </c>
      <c r="H3966" s="9" t="s">
        <v>277</v>
      </c>
      <c r="I3966" s="9">
        <v>707.99999999999909</v>
      </c>
      <c r="J3966" s="9">
        <v>477.60000000000218</v>
      </c>
      <c r="K3966" s="9">
        <v>823.30000000000473</v>
      </c>
      <c r="L3966" s="9">
        <v>762.00000000000182</v>
      </c>
      <c r="M3966" s="65">
        <v>784.19999999999993</v>
      </c>
      <c r="P3966" s="65">
        <f t="shared" si="107"/>
        <v>3555.1000000000076</v>
      </c>
    </row>
    <row r="3967" spans="1:21" ht="15">
      <c r="A3967" s="28" t="s">
        <v>273</v>
      </c>
      <c r="B3967" s="61" t="s">
        <v>637</v>
      </c>
      <c r="E3967" s="9" t="s">
        <v>277</v>
      </c>
      <c r="F3967" s="9" t="s">
        <v>277</v>
      </c>
      <c r="G3967" s="9" t="s">
        <v>277</v>
      </c>
      <c r="H3967" s="9">
        <v>473.79999999999927</v>
      </c>
      <c r="I3967" s="9">
        <v>512.60000000000036</v>
      </c>
      <c r="J3967" s="9">
        <v>225.39999999999964</v>
      </c>
      <c r="K3967" s="9">
        <v>575.00000000000364</v>
      </c>
      <c r="L3967" s="9">
        <v>825.29999999999927</v>
      </c>
      <c r="M3967" s="90">
        <v>928.90000000000009</v>
      </c>
      <c r="P3967" s="65">
        <f t="shared" si="107"/>
        <v>3541.0000000000023</v>
      </c>
      <c r="R3967" t="s">
        <v>286</v>
      </c>
    </row>
    <row r="3968" spans="1:21" ht="15">
      <c r="A3968" s="28" t="s">
        <v>274</v>
      </c>
      <c r="B3968" s="61" t="s">
        <v>644</v>
      </c>
      <c r="E3968" s="9" t="s">
        <v>277</v>
      </c>
      <c r="F3968" s="9" t="s">
        <v>277</v>
      </c>
      <c r="G3968" s="9" t="s">
        <v>277</v>
      </c>
      <c r="H3968" s="9">
        <v>566.5</v>
      </c>
      <c r="I3968" s="9">
        <v>610.70000000000255</v>
      </c>
      <c r="J3968" s="9">
        <v>187.600000000004</v>
      </c>
      <c r="K3968" s="9">
        <v>711.09999999999673</v>
      </c>
      <c r="L3968" s="9">
        <v>607.10000000000036</v>
      </c>
      <c r="M3968" s="65">
        <v>810.8</v>
      </c>
      <c r="P3968" s="65">
        <f t="shared" si="107"/>
        <v>3493.8000000000038</v>
      </c>
    </row>
    <row r="3969" spans="1:21" ht="15">
      <c r="A3969" s="28" t="s">
        <v>275</v>
      </c>
      <c r="B3969" s="61" t="s">
        <v>605</v>
      </c>
      <c r="E3969" s="9" t="s">
        <v>277</v>
      </c>
      <c r="F3969" s="9" t="s">
        <v>277</v>
      </c>
      <c r="G3969" s="9" t="s">
        <v>277</v>
      </c>
      <c r="H3969" s="9">
        <v>275.5</v>
      </c>
      <c r="I3969" s="9">
        <v>770.39999999999873</v>
      </c>
      <c r="J3969" s="9">
        <v>464.10000000000218</v>
      </c>
      <c r="K3969" s="9">
        <v>567.10000000000036</v>
      </c>
      <c r="L3969" s="9">
        <v>821.79999999999745</v>
      </c>
      <c r="M3969" s="65">
        <v>566.59999999999991</v>
      </c>
      <c r="P3969" s="65">
        <f t="shared" ref="P3969:P4000" si="108">SUM(E3969:M3969)</f>
        <v>3465.4999999999986</v>
      </c>
    </row>
    <row r="3970" spans="1:21" ht="15">
      <c r="A3970" s="28" t="s">
        <v>276</v>
      </c>
      <c r="B3970" s="61" t="s">
        <v>631</v>
      </c>
      <c r="E3970" s="9" t="s">
        <v>277</v>
      </c>
      <c r="F3970" s="9" t="s">
        <v>277</v>
      </c>
      <c r="G3970" s="9" t="s">
        <v>277</v>
      </c>
      <c r="H3970" s="9">
        <v>350.79999999999745</v>
      </c>
      <c r="I3970" s="9">
        <v>547.85000000000036</v>
      </c>
      <c r="J3970" s="9">
        <v>285.90000000000327</v>
      </c>
      <c r="K3970" s="176">
        <v>994.89999999999964</v>
      </c>
      <c r="L3970" s="9">
        <v>479.60000000000582</v>
      </c>
      <c r="M3970" s="65">
        <v>768.2</v>
      </c>
      <c r="P3970" s="65">
        <f t="shared" si="108"/>
        <v>3427.2500000000064</v>
      </c>
      <c r="R3970" t="s">
        <v>280</v>
      </c>
      <c r="U3970" t="s">
        <v>1369</v>
      </c>
    </row>
    <row r="3971" spans="1:21" ht="15">
      <c r="A3971" s="28" t="s">
        <v>602</v>
      </c>
      <c r="B3971" s="181" t="s">
        <v>1286</v>
      </c>
      <c r="C3971" s="3"/>
      <c r="D3971" s="3"/>
      <c r="E3971" s="9" t="s">
        <v>277</v>
      </c>
      <c r="F3971" s="9" t="s">
        <v>277</v>
      </c>
      <c r="G3971" s="9" t="s">
        <v>277</v>
      </c>
      <c r="H3971" s="9" t="s">
        <v>277</v>
      </c>
      <c r="I3971" s="179">
        <v>987.30000000000018</v>
      </c>
      <c r="J3971" s="9">
        <v>373.10000000000036</v>
      </c>
      <c r="K3971" s="9">
        <v>800.00000000000182</v>
      </c>
      <c r="L3971" s="9">
        <v>586.50000000000364</v>
      </c>
      <c r="M3971" s="65">
        <v>678.9</v>
      </c>
      <c r="P3971" s="65">
        <f t="shared" si="108"/>
        <v>3425.8000000000061</v>
      </c>
      <c r="R3971" t="s">
        <v>287</v>
      </c>
    </row>
    <row r="3972" spans="1:21" ht="15">
      <c r="A3972" s="28" t="s">
        <v>603</v>
      </c>
      <c r="B3972" s="61" t="s">
        <v>27</v>
      </c>
      <c r="E3972" s="179">
        <v>463.9</v>
      </c>
      <c r="F3972" s="9">
        <v>431.9</v>
      </c>
      <c r="G3972" s="9">
        <v>464.9</v>
      </c>
      <c r="H3972" s="9">
        <v>230.29999999999382</v>
      </c>
      <c r="I3972" s="9">
        <v>437.79999999999836</v>
      </c>
      <c r="J3972" s="9">
        <v>286.49999999999818</v>
      </c>
      <c r="K3972" s="9">
        <v>377.89999999999964</v>
      </c>
      <c r="L3972" s="9">
        <v>572.00000000000546</v>
      </c>
      <c r="M3972" s="9" t="s">
        <v>277</v>
      </c>
      <c r="P3972" s="65">
        <f t="shared" si="108"/>
        <v>3265.1999999999953</v>
      </c>
      <c r="R3972" t="s">
        <v>286</v>
      </c>
    </row>
    <row r="3973" spans="1:21" ht="15">
      <c r="A3973" s="28" t="s">
        <v>604</v>
      </c>
      <c r="B3973" s="61" t="s">
        <v>144</v>
      </c>
      <c r="E3973" s="9" t="s">
        <v>277</v>
      </c>
      <c r="F3973" s="9">
        <v>420.5</v>
      </c>
      <c r="G3973" s="179">
        <v>593.9</v>
      </c>
      <c r="H3973" s="9">
        <v>462.20000000000073</v>
      </c>
      <c r="I3973" s="9">
        <v>803.59999999999945</v>
      </c>
      <c r="J3973" s="9">
        <v>404.10000000000036</v>
      </c>
      <c r="K3973" s="9">
        <v>549.39999999999964</v>
      </c>
      <c r="L3973" s="9" t="s">
        <v>277</v>
      </c>
      <c r="M3973" s="9" t="s">
        <v>277</v>
      </c>
      <c r="P3973" s="65">
        <f t="shared" si="108"/>
        <v>3233.7000000000003</v>
      </c>
      <c r="R3973" t="s">
        <v>283</v>
      </c>
    </row>
    <row r="3974" spans="1:21" ht="15">
      <c r="A3974" s="28" t="s">
        <v>606</v>
      </c>
      <c r="B3974" s="170" t="s">
        <v>1277</v>
      </c>
      <c r="C3974" s="3"/>
      <c r="D3974" s="3"/>
      <c r="E3974" s="9" t="s">
        <v>277</v>
      </c>
      <c r="F3974" s="9" t="s">
        <v>277</v>
      </c>
      <c r="G3974" s="9" t="s">
        <v>277</v>
      </c>
      <c r="H3974" s="9" t="s">
        <v>277</v>
      </c>
      <c r="I3974" s="9">
        <v>595.19999999999891</v>
      </c>
      <c r="J3974" s="179">
        <v>561.00000000000182</v>
      </c>
      <c r="K3974" s="179">
        <v>865.35000000000218</v>
      </c>
      <c r="L3974" s="9">
        <v>632.20000000000982</v>
      </c>
      <c r="M3974" s="65">
        <v>545.1</v>
      </c>
      <c r="P3974" s="65">
        <f t="shared" si="108"/>
        <v>3198.8500000000126</v>
      </c>
      <c r="R3974" t="s">
        <v>340</v>
      </c>
    </row>
    <row r="3975" spans="1:21" ht="15">
      <c r="A3975" s="28" t="s">
        <v>612</v>
      </c>
      <c r="B3975" s="61" t="s">
        <v>655</v>
      </c>
      <c r="E3975" s="9" t="s">
        <v>277</v>
      </c>
      <c r="F3975" s="9" t="s">
        <v>277</v>
      </c>
      <c r="G3975" s="9" t="s">
        <v>277</v>
      </c>
      <c r="H3975" s="9">
        <v>458.69999999999891</v>
      </c>
      <c r="I3975" s="9">
        <v>705.5</v>
      </c>
      <c r="J3975" s="9">
        <v>373.29999999999927</v>
      </c>
      <c r="K3975" s="9">
        <v>805.70000000000437</v>
      </c>
      <c r="L3975" s="9">
        <v>540.70000000000073</v>
      </c>
      <c r="M3975" s="65">
        <v>283.89999999999998</v>
      </c>
      <c r="P3975" s="65">
        <f t="shared" si="108"/>
        <v>3167.8000000000034</v>
      </c>
    </row>
    <row r="3976" spans="1:21" ht="15">
      <c r="A3976" s="28" t="s">
        <v>614</v>
      </c>
      <c r="B3976" s="170" t="s">
        <v>1284</v>
      </c>
      <c r="C3976" s="3"/>
      <c r="D3976" s="3"/>
      <c r="E3976" s="9" t="s">
        <v>277</v>
      </c>
      <c r="F3976" s="9" t="s">
        <v>277</v>
      </c>
      <c r="G3976" s="9" t="s">
        <v>277</v>
      </c>
      <c r="H3976" s="9" t="s">
        <v>277</v>
      </c>
      <c r="I3976" s="9">
        <v>825.29999999999836</v>
      </c>
      <c r="J3976" s="9">
        <v>429.89999999999964</v>
      </c>
      <c r="K3976" s="9">
        <v>755.79999999999927</v>
      </c>
      <c r="L3976" s="9">
        <v>847.19999999999709</v>
      </c>
      <c r="M3976" s="65">
        <v>304</v>
      </c>
      <c r="P3976" s="65">
        <f t="shared" si="108"/>
        <v>3162.1999999999944</v>
      </c>
    </row>
    <row r="3977" spans="1:21" ht="15">
      <c r="A3977" s="28" t="s">
        <v>617</v>
      </c>
      <c r="B3977" s="61" t="s">
        <v>665</v>
      </c>
      <c r="E3977" s="9" t="s">
        <v>277</v>
      </c>
      <c r="F3977" s="9" t="s">
        <v>277</v>
      </c>
      <c r="G3977" s="9" t="s">
        <v>277</v>
      </c>
      <c r="H3977" s="9">
        <v>206.79999999999745</v>
      </c>
      <c r="I3977" s="9">
        <v>687.19999999999982</v>
      </c>
      <c r="J3977" s="9">
        <v>331.49999999999818</v>
      </c>
      <c r="K3977" s="179">
        <v>848.10000000000036</v>
      </c>
      <c r="L3977" s="9">
        <v>591.50000000000364</v>
      </c>
      <c r="M3977" s="65">
        <v>477.50000000000006</v>
      </c>
      <c r="P3977" s="65">
        <f t="shared" si="108"/>
        <v>3142.5999999999995</v>
      </c>
      <c r="R3977" t="s">
        <v>286</v>
      </c>
    </row>
    <row r="3978" spans="1:21" ht="15">
      <c r="A3978" s="28" t="s">
        <v>618</v>
      </c>
      <c r="B3978" s="61" t="s">
        <v>648</v>
      </c>
      <c r="E3978" s="9" t="s">
        <v>277</v>
      </c>
      <c r="F3978" s="9" t="s">
        <v>277</v>
      </c>
      <c r="G3978" s="9" t="s">
        <v>277</v>
      </c>
      <c r="H3978" s="9">
        <v>412</v>
      </c>
      <c r="I3978" s="9">
        <v>664.30000000000018</v>
      </c>
      <c r="J3978" s="9">
        <v>220.60000000000036</v>
      </c>
      <c r="K3978" s="9">
        <v>342.10000000000218</v>
      </c>
      <c r="L3978" s="9">
        <v>797.29999999999745</v>
      </c>
      <c r="M3978" s="65">
        <v>691.2</v>
      </c>
      <c r="P3978" s="65">
        <f t="shared" si="108"/>
        <v>3127.5</v>
      </c>
    </row>
    <row r="3979" spans="1:21" ht="15">
      <c r="A3979" s="28" t="s">
        <v>621</v>
      </c>
      <c r="B3979" s="170" t="s">
        <v>1279</v>
      </c>
      <c r="C3979" s="3"/>
      <c r="D3979" s="3"/>
      <c r="E3979" s="9" t="s">
        <v>277</v>
      </c>
      <c r="F3979" s="9" t="s">
        <v>277</v>
      </c>
      <c r="G3979" s="9" t="s">
        <v>277</v>
      </c>
      <c r="H3979" s="9" t="s">
        <v>277</v>
      </c>
      <c r="I3979" s="9">
        <v>576.40000000000055</v>
      </c>
      <c r="J3979" s="9">
        <v>518.899999999996</v>
      </c>
      <c r="K3979" s="9">
        <v>571.89999999999964</v>
      </c>
      <c r="L3979" s="9">
        <v>483.20000000000073</v>
      </c>
      <c r="M3979" s="65">
        <v>900.29999999999984</v>
      </c>
      <c r="P3979" s="65">
        <f t="shared" si="108"/>
        <v>3050.6999999999966</v>
      </c>
    </row>
    <row r="3980" spans="1:21" ht="15">
      <c r="A3980" s="28" t="s">
        <v>623</v>
      </c>
      <c r="B3980" s="28" t="s">
        <v>601</v>
      </c>
      <c r="E3980" s="9" t="s">
        <v>277</v>
      </c>
      <c r="F3980" s="9" t="s">
        <v>277</v>
      </c>
      <c r="G3980" s="9" t="s">
        <v>277</v>
      </c>
      <c r="H3980" s="9">
        <v>450.10000000000218</v>
      </c>
      <c r="I3980" s="9">
        <v>510.00000000000273</v>
      </c>
      <c r="J3980" s="9">
        <v>438.39999999999782</v>
      </c>
      <c r="K3980" s="9">
        <v>839.99999999999636</v>
      </c>
      <c r="L3980" s="9">
        <v>790.80000000000109</v>
      </c>
      <c r="M3980" s="9" t="s">
        <v>277</v>
      </c>
      <c r="P3980" s="65">
        <f t="shared" si="108"/>
        <v>3029.3</v>
      </c>
    </row>
    <row r="3981" spans="1:21" ht="15">
      <c r="A3981" s="28" t="s">
        <v>628</v>
      </c>
      <c r="B3981" s="61" t="s">
        <v>624</v>
      </c>
      <c r="E3981" s="9" t="s">
        <v>277</v>
      </c>
      <c r="F3981" s="9" t="s">
        <v>277</v>
      </c>
      <c r="G3981" s="9" t="s">
        <v>277</v>
      </c>
      <c r="H3981" s="9">
        <v>360.59999999999854</v>
      </c>
      <c r="I3981" s="9">
        <v>600.35000000000127</v>
      </c>
      <c r="J3981" s="9">
        <v>448.899999999996</v>
      </c>
      <c r="K3981" s="9">
        <v>591.39999999999964</v>
      </c>
      <c r="L3981" s="9">
        <v>551.70000000000073</v>
      </c>
      <c r="M3981" s="65">
        <v>450</v>
      </c>
      <c r="P3981" s="65">
        <f t="shared" si="108"/>
        <v>3002.9499999999962</v>
      </c>
    </row>
    <row r="3982" spans="1:21" ht="15">
      <c r="A3982" s="28" t="s">
        <v>632</v>
      </c>
      <c r="B3982" s="61" t="s">
        <v>654</v>
      </c>
      <c r="E3982" s="9" t="s">
        <v>277</v>
      </c>
      <c r="F3982" s="9" t="s">
        <v>277</v>
      </c>
      <c r="G3982" s="9" t="s">
        <v>277</v>
      </c>
      <c r="H3982" s="9">
        <v>414.40000000000146</v>
      </c>
      <c r="I3982" s="9">
        <v>644.19999999999982</v>
      </c>
      <c r="J3982" s="9">
        <v>270.59999999999673</v>
      </c>
      <c r="K3982" s="9">
        <v>328.29999999999927</v>
      </c>
      <c r="L3982" s="9">
        <v>217.30000000000109</v>
      </c>
      <c r="M3982" s="112">
        <v>1099.8000000000002</v>
      </c>
      <c r="P3982" s="65">
        <f t="shared" si="108"/>
        <v>2974.5999999999985</v>
      </c>
      <c r="R3982" t="s">
        <v>280</v>
      </c>
      <c r="U3982" t="s">
        <v>1369</v>
      </c>
    </row>
    <row r="3983" spans="1:21" ht="15">
      <c r="A3983" s="28" t="s">
        <v>633</v>
      </c>
      <c r="B3983" s="61" t="s">
        <v>4</v>
      </c>
      <c r="E3983" s="175">
        <v>792.6</v>
      </c>
      <c r="F3983" s="9">
        <v>567.5</v>
      </c>
      <c r="G3983" s="9">
        <v>215.2</v>
      </c>
      <c r="H3983" s="9">
        <v>537.29999999999745</v>
      </c>
      <c r="I3983" s="9">
        <v>848.20000000000073</v>
      </c>
      <c r="J3983" s="9" t="s">
        <v>277</v>
      </c>
      <c r="K3983" s="9" t="s">
        <v>277</v>
      </c>
      <c r="L3983" s="9" t="s">
        <v>277</v>
      </c>
      <c r="M3983" s="9" t="s">
        <v>277</v>
      </c>
      <c r="P3983" s="65">
        <f t="shared" si="108"/>
        <v>2960.7999999999984</v>
      </c>
      <c r="R3983" t="s">
        <v>281</v>
      </c>
    </row>
    <row r="3984" spans="1:21" ht="15">
      <c r="A3984" s="28" t="s">
        <v>634</v>
      </c>
      <c r="B3984" s="170" t="s">
        <v>1269</v>
      </c>
      <c r="C3984" s="3"/>
      <c r="D3984" s="3"/>
      <c r="E3984" s="9" t="s">
        <v>277</v>
      </c>
      <c r="F3984" s="9" t="s">
        <v>277</v>
      </c>
      <c r="G3984" s="9" t="s">
        <v>277</v>
      </c>
      <c r="H3984" s="9" t="s">
        <v>277</v>
      </c>
      <c r="I3984" s="9">
        <v>562.29999999999973</v>
      </c>
      <c r="J3984" s="9">
        <v>401.5</v>
      </c>
      <c r="K3984" s="9">
        <v>717.39999999999964</v>
      </c>
      <c r="L3984" s="9">
        <v>374.89999999999418</v>
      </c>
      <c r="M3984" s="65">
        <v>860.80000000000007</v>
      </c>
      <c r="P3984" s="65">
        <f t="shared" si="108"/>
        <v>2916.8999999999937</v>
      </c>
    </row>
    <row r="3985" spans="1:21" ht="15">
      <c r="A3985" s="28" t="s">
        <v>639</v>
      </c>
      <c r="B3985" s="170" t="s">
        <v>1268</v>
      </c>
      <c r="C3985" s="3"/>
      <c r="D3985" s="3"/>
      <c r="E3985" s="9" t="s">
        <v>277</v>
      </c>
      <c r="F3985" s="9" t="s">
        <v>277</v>
      </c>
      <c r="G3985" s="9" t="s">
        <v>277</v>
      </c>
      <c r="H3985" s="9" t="s">
        <v>277</v>
      </c>
      <c r="I3985" s="9">
        <v>666.80000000000109</v>
      </c>
      <c r="J3985" s="9">
        <v>491.90000000000146</v>
      </c>
      <c r="K3985" s="9">
        <v>383.40000000000146</v>
      </c>
      <c r="L3985" s="9">
        <v>765.39999999999964</v>
      </c>
      <c r="M3985" s="65">
        <v>587.9</v>
      </c>
      <c r="P3985" s="65">
        <f t="shared" si="108"/>
        <v>2895.4000000000037</v>
      </c>
    </row>
    <row r="3986" spans="1:21" ht="15">
      <c r="A3986" s="28" t="s">
        <v>647</v>
      </c>
      <c r="B3986" s="61" t="s">
        <v>6</v>
      </c>
      <c r="E3986" s="9">
        <v>297.89999999999998</v>
      </c>
      <c r="F3986" s="179">
        <v>606.9</v>
      </c>
      <c r="G3986" s="176">
        <v>758.4</v>
      </c>
      <c r="H3986" s="9">
        <v>383.29999999999927</v>
      </c>
      <c r="I3986" s="9">
        <v>665.99999999999909</v>
      </c>
      <c r="J3986" s="9">
        <v>124.59999999999854</v>
      </c>
      <c r="K3986" s="9" t="s">
        <v>277</v>
      </c>
      <c r="L3986" s="9" t="s">
        <v>277</v>
      </c>
      <c r="M3986" s="9" t="s">
        <v>277</v>
      </c>
      <c r="P3986" s="65">
        <f t="shared" si="108"/>
        <v>2837.0999999999967</v>
      </c>
      <c r="R3986" t="s">
        <v>300</v>
      </c>
      <c r="U3986" t="s">
        <v>1369</v>
      </c>
    </row>
    <row r="3987" spans="1:21" ht="15">
      <c r="A3987" s="28" t="s">
        <v>651</v>
      </c>
      <c r="B3987" s="61" t="s">
        <v>661</v>
      </c>
      <c r="E3987" s="9" t="s">
        <v>277</v>
      </c>
      <c r="F3987" s="9" t="s">
        <v>277</v>
      </c>
      <c r="G3987" s="9" t="s">
        <v>277</v>
      </c>
      <c r="H3987" s="179">
        <v>590.70000000000073</v>
      </c>
      <c r="I3987" s="9">
        <v>238</v>
      </c>
      <c r="J3987" s="9">
        <v>227.40000000000146</v>
      </c>
      <c r="K3987" s="9">
        <v>432.50000000000182</v>
      </c>
      <c r="L3987" s="9">
        <v>676.69999999999527</v>
      </c>
      <c r="M3987" s="65">
        <v>645.59999999999991</v>
      </c>
      <c r="P3987" s="65">
        <f t="shared" si="108"/>
        <v>2810.8999999999992</v>
      </c>
      <c r="R3987" t="s">
        <v>291</v>
      </c>
    </row>
    <row r="3988" spans="1:21" ht="15">
      <c r="A3988" s="28" t="s">
        <v>652</v>
      </c>
      <c r="B3988" s="170" t="s">
        <v>1283</v>
      </c>
      <c r="C3988" s="3"/>
      <c r="D3988" s="3"/>
      <c r="E3988" s="9" t="s">
        <v>277</v>
      </c>
      <c r="F3988" s="9" t="s">
        <v>277</v>
      </c>
      <c r="G3988" s="9" t="s">
        <v>277</v>
      </c>
      <c r="H3988" s="9" t="s">
        <v>277</v>
      </c>
      <c r="I3988" s="9">
        <v>740.65000000000009</v>
      </c>
      <c r="J3988" s="9">
        <v>372.60000000000218</v>
      </c>
      <c r="K3988" s="9">
        <v>581.69999999999709</v>
      </c>
      <c r="L3988" s="9">
        <v>686.00000000000728</v>
      </c>
      <c r="M3988" s="65">
        <v>354.3</v>
      </c>
      <c r="P3988" s="65">
        <f t="shared" si="108"/>
        <v>2735.2500000000068</v>
      </c>
    </row>
    <row r="3989" spans="1:21" ht="15">
      <c r="A3989" s="28" t="s">
        <v>653</v>
      </c>
      <c r="B3989" s="61" t="s">
        <v>13</v>
      </c>
      <c r="E3989" s="9">
        <v>65.8</v>
      </c>
      <c r="F3989" s="179">
        <v>687.8</v>
      </c>
      <c r="G3989" s="9">
        <v>185</v>
      </c>
      <c r="H3989" s="9">
        <v>295.49999999999272</v>
      </c>
      <c r="I3989" s="9">
        <v>408.69999999999891</v>
      </c>
      <c r="J3989" s="9">
        <v>232.89999999999964</v>
      </c>
      <c r="K3989" s="9">
        <v>378.5</v>
      </c>
      <c r="L3989" s="9">
        <v>477.100000000004</v>
      </c>
      <c r="M3989" s="9" t="s">
        <v>277</v>
      </c>
      <c r="P3989" s="65">
        <f t="shared" si="108"/>
        <v>2731.2999999999952</v>
      </c>
      <c r="R3989" t="s">
        <v>291</v>
      </c>
    </row>
    <row r="3990" spans="1:21" ht="15">
      <c r="A3990" s="28" t="s">
        <v>658</v>
      </c>
      <c r="B3990" s="28" t="s">
        <v>596</v>
      </c>
      <c r="E3990" s="9" t="s">
        <v>277</v>
      </c>
      <c r="F3990" s="9" t="s">
        <v>277</v>
      </c>
      <c r="G3990" s="9" t="s">
        <v>277</v>
      </c>
      <c r="H3990" s="9">
        <v>386.50000000000364</v>
      </c>
      <c r="I3990" s="9">
        <v>876.00000000000136</v>
      </c>
      <c r="J3990" s="9">
        <v>105.09999999999673</v>
      </c>
      <c r="K3990" s="9">
        <v>630.99999999999636</v>
      </c>
      <c r="L3990" s="9">
        <v>378.10000000000218</v>
      </c>
      <c r="M3990" s="65">
        <v>322.10000000000002</v>
      </c>
      <c r="P3990" s="65">
        <f t="shared" si="108"/>
        <v>2698.8</v>
      </c>
    </row>
    <row r="3991" spans="1:21" ht="15">
      <c r="A3991" s="28" t="s">
        <v>659</v>
      </c>
      <c r="B3991" s="226" t="s">
        <v>1581</v>
      </c>
      <c r="C3991" s="3"/>
      <c r="D3991" s="3"/>
      <c r="E3991" s="9" t="s">
        <v>277</v>
      </c>
      <c r="F3991" s="9" t="s">
        <v>277</v>
      </c>
      <c r="G3991" s="9" t="s">
        <v>277</v>
      </c>
      <c r="H3991" s="9" t="s">
        <v>277</v>
      </c>
      <c r="I3991" s="9" t="s">
        <v>277</v>
      </c>
      <c r="J3991" s="9">
        <v>383.90000000000146</v>
      </c>
      <c r="K3991" s="9">
        <v>774.60000000000036</v>
      </c>
      <c r="L3991" s="9">
        <v>531.20000000000255</v>
      </c>
      <c r="M3991" s="90">
        <v>979.29999999999984</v>
      </c>
      <c r="P3991" s="65">
        <f t="shared" si="108"/>
        <v>2669.0000000000041</v>
      </c>
      <c r="R3991" t="s">
        <v>283</v>
      </c>
    </row>
    <row r="3992" spans="1:21" ht="15">
      <c r="A3992" s="28" t="s">
        <v>660</v>
      </c>
      <c r="B3992" s="170" t="s">
        <v>1280</v>
      </c>
      <c r="C3992" s="3"/>
      <c r="D3992" s="3"/>
      <c r="E3992" s="9" t="s">
        <v>277</v>
      </c>
      <c r="F3992" s="9" t="s">
        <v>277</v>
      </c>
      <c r="G3992" s="9" t="s">
        <v>277</v>
      </c>
      <c r="H3992" s="9" t="s">
        <v>277</v>
      </c>
      <c r="I3992" s="9">
        <v>730.45000000000073</v>
      </c>
      <c r="J3992" s="9">
        <v>313.09999999999854</v>
      </c>
      <c r="K3992" s="9">
        <v>345.39999999999418</v>
      </c>
      <c r="L3992" s="9">
        <v>520</v>
      </c>
      <c r="M3992" s="65">
        <v>699.90000000000009</v>
      </c>
      <c r="P3992" s="65">
        <f t="shared" si="108"/>
        <v>2608.8499999999935</v>
      </c>
    </row>
    <row r="3993" spans="1:21" ht="15">
      <c r="A3993" s="28" t="s">
        <v>662</v>
      </c>
      <c r="B3993" s="170" t="s">
        <v>1276</v>
      </c>
      <c r="C3993" s="3"/>
      <c r="D3993" s="3"/>
      <c r="E3993" s="9" t="s">
        <v>277</v>
      </c>
      <c r="F3993" s="9" t="s">
        <v>277</v>
      </c>
      <c r="G3993" s="9" t="s">
        <v>277</v>
      </c>
      <c r="H3993" s="9" t="s">
        <v>277</v>
      </c>
      <c r="I3993" s="9">
        <v>556.5</v>
      </c>
      <c r="J3993" s="179">
        <v>613.79999999999563</v>
      </c>
      <c r="K3993" s="9">
        <v>609.89999999999782</v>
      </c>
      <c r="L3993" s="9">
        <v>783</v>
      </c>
      <c r="M3993" s="9" t="s">
        <v>277</v>
      </c>
      <c r="P3993" s="65">
        <f t="shared" si="108"/>
        <v>2563.1999999999935</v>
      </c>
      <c r="R3993" t="s">
        <v>282</v>
      </c>
    </row>
    <row r="3994" spans="1:21" ht="15">
      <c r="A3994" s="28" t="s">
        <v>663</v>
      </c>
      <c r="B3994" s="61" t="s">
        <v>152</v>
      </c>
      <c r="E3994" s="9" t="s">
        <v>277</v>
      </c>
      <c r="F3994" s="9" t="s">
        <v>277</v>
      </c>
      <c r="G3994" s="9">
        <v>130.5</v>
      </c>
      <c r="H3994" s="9">
        <v>81.299999999997453</v>
      </c>
      <c r="I3994" s="9">
        <v>742.79999999999836</v>
      </c>
      <c r="J3994" s="9">
        <v>150.80000000000291</v>
      </c>
      <c r="K3994" s="9">
        <v>717.10000000000218</v>
      </c>
      <c r="L3994" s="9">
        <v>356.89999999999964</v>
      </c>
      <c r="M3994" s="65">
        <v>263.10000000000002</v>
      </c>
      <c r="P3994" s="65">
        <f t="shared" si="108"/>
        <v>2442.5000000000005</v>
      </c>
    </row>
    <row r="3995" spans="1:21" ht="15">
      <c r="A3995" s="28" t="s">
        <v>664</v>
      </c>
      <c r="B3995" s="226" t="s">
        <v>1579</v>
      </c>
      <c r="C3995" s="3"/>
      <c r="D3995" s="3"/>
      <c r="E3995" s="9" t="s">
        <v>277</v>
      </c>
      <c r="F3995" s="9" t="s">
        <v>277</v>
      </c>
      <c r="G3995" s="9" t="s">
        <v>277</v>
      </c>
      <c r="H3995" s="9" t="s">
        <v>277</v>
      </c>
      <c r="I3995" s="9" t="s">
        <v>277</v>
      </c>
      <c r="J3995" s="9">
        <v>130.90000000000146</v>
      </c>
      <c r="K3995" s="9">
        <v>660.89999999999418</v>
      </c>
      <c r="L3995" s="9">
        <v>600.60000000000036</v>
      </c>
      <c r="M3995" s="90">
        <v>987.4</v>
      </c>
      <c r="P3995" s="65">
        <f t="shared" si="108"/>
        <v>2379.7999999999961</v>
      </c>
      <c r="R3995" t="s">
        <v>282</v>
      </c>
    </row>
    <row r="3996" spans="1:21" ht="15">
      <c r="A3996" s="28" t="s">
        <v>667</v>
      </c>
      <c r="B3996" s="170" t="s">
        <v>1281</v>
      </c>
      <c r="C3996" s="3"/>
      <c r="D3996" s="3"/>
      <c r="E3996" s="9" t="s">
        <v>277</v>
      </c>
      <c r="F3996" s="9" t="s">
        <v>277</v>
      </c>
      <c r="G3996" s="9" t="s">
        <v>277</v>
      </c>
      <c r="H3996" s="9" t="s">
        <v>277</v>
      </c>
      <c r="I3996" s="9">
        <v>653.10000000000036</v>
      </c>
      <c r="J3996" s="9">
        <v>408.19999999999891</v>
      </c>
      <c r="K3996" s="9">
        <v>402.90000000000327</v>
      </c>
      <c r="L3996" s="9">
        <v>529.79999999999927</v>
      </c>
      <c r="M3996" s="65">
        <v>257</v>
      </c>
      <c r="P3996" s="65">
        <f t="shared" si="108"/>
        <v>2251.0000000000018</v>
      </c>
    </row>
    <row r="3997" spans="1:21" ht="15">
      <c r="A3997" s="28" t="s">
        <v>726</v>
      </c>
      <c r="B3997" s="226" t="s">
        <v>1575</v>
      </c>
      <c r="C3997" s="3"/>
      <c r="D3997" s="3"/>
      <c r="E3997" s="9" t="s">
        <v>277</v>
      </c>
      <c r="F3997" s="9" t="s">
        <v>277</v>
      </c>
      <c r="G3997" s="9" t="s">
        <v>277</v>
      </c>
      <c r="H3997" s="9" t="s">
        <v>277</v>
      </c>
      <c r="I3997" s="9" t="s">
        <v>277</v>
      </c>
      <c r="J3997" s="9">
        <v>248.10000000000218</v>
      </c>
      <c r="K3997" s="9">
        <v>632.399999999996</v>
      </c>
      <c r="L3997" s="9">
        <v>620.09999999999854</v>
      </c>
      <c r="M3997" s="65">
        <v>746.69999999999993</v>
      </c>
      <c r="P3997" s="65">
        <f t="shared" si="108"/>
        <v>2247.2999999999965</v>
      </c>
    </row>
    <row r="3998" spans="1:21" ht="15">
      <c r="A3998" s="28" t="s">
        <v>727</v>
      </c>
      <c r="B3998" s="61" t="s">
        <v>35</v>
      </c>
      <c r="E3998" s="179">
        <v>765.25</v>
      </c>
      <c r="F3998" s="9">
        <v>241.2</v>
      </c>
      <c r="G3998" s="9">
        <v>338.9</v>
      </c>
      <c r="H3998" s="9">
        <v>484.99999999999636</v>
      </c>
      <c r="I3998" s="9">
        <v>416.5</v>
      </c>
      <c r="J3998" s="9" t="s">
        <v>277</v>
      </c>
      <c r="K3998" s="9" t="s">
        <v>277</v>
      </c>
      <c r="L3998" s="9" t="s">
        <v>277</v>
      </c>
      <c r="M3998" s="9" t="s">
        <v>277</v>
      </c>
      <c r="P3998" s="65">
        <f t="shared" si="108"/>
        <v>2246.8499999999963</v>
      </c>
      <c r="R3998" t="s">
        <v>282</v>
      </c>
    </row>
    <row r="3999" spans="1:21" ht="15">
      <c r="A3999" s="28" t="s">
        <v>728</v>
      </c>
      <c r="B3999" s="226" t="s">
        <v>1584</v>
      </c>
      <c r="C3999" s="3"/>
      <c r="D3999" s="3"/>
      <c r="E3999" s="9" t="s">
        <v>277</v>
      </c>
      <c r="F3999" s="9" t="s">
        <v>277</v>
      </c>
      <c r="G3999" s="9" t="s">
        <v>277</v>
      </c>
      <c r="H3999" s="9" t="s">
        <v>277</v>
      </c>
      <c r="I3999" s="9" t="s">
        <v>277</v>
      </c>
      <c r="J3999" s="9">
        <v>289.40000000000146</v>
      </c>
      <c r="K3999" s="9">
        <v>610.90000000000146</v>
      </c>
      <c r="L3999" s="9">
        <v>720.60000000000218</v>
      </c>
      <c r="M3999" s="65">
        <v>620.70000000000005</v>
      </c>
      <c r="P3999" s="65">
        <f t="shared" si="108"/>
        <v>2241.6000000000049</v>
      </c>
    </row>
    <row r="4000" spans="1:21" ht="15">
      <c r="A4000" s="28" t="s">
        <v>729</v>
      </c>
      <c r="B4000" s="226" t="s">
        <v>1587</v>
      </c>
      <c r="C4000" s="3"/>
      <c r="D4000" s="3"/>
      <c r="E4000" s="9" t="s">
        <v>277</v>
      </c>
      <c r="F4000" s="9" t="s">
        <v>277</v>
      </c>
      <c r="G4000" s="9" t="s">
        <v>277</v>
      </c>
      <c r="H4000" s="9" t="s">
        <v>277</v>
      </c>
      <c r="I4000" s="9" t="s">
        <v>277</v>
      </c>
      <c r="J4000" s="9">
        <v>190.89999999999964</v>
      </c>
      <c r="K4000" s="9">
        <v>628.30000000000109</v>
      </c>
      <c r="L4000" s="9">
        <v>708.90000000000146</v>
      </c>
      <c r="M4000" s="65">
        <v>618</v>
      </c>
      <c r="P4000" s="65">
        <f t="shared" si="108"/>
        <v>2146.1000000000022</v>
      </c>
    </row>
    <row r="4001" spans="1:18" ht="15">
      <c r="A4001" s="28" t="s">
        <v>730</v>
      </c>
      <c r="B4001" s="170" t="s">
        <v>1285</v>
      </c>
      <c r="C4001" s="3"/>
      <c r="D4001" s="3"/>
      <c r="E4001" s="9" t="s">
        <v>277</v>
      </c>
      <c r="F4001" s="9" t="s">
        <v>277</v>
      </c>
      <c r="G4001" s="9" t="s">
        <v>277</v>
      </c>
      <c r="H4001" s="9" t="s">
        <v>277</v>
      </c>
      <c r="I4001" s="9">
        <v>800.79999999999927</v>
      </c>
      <c r="J4001" s="179">
        <v>564.99999999999636</v>
      </c>
      <c r="K4001" s="9">
        <v>715.69999999999891</v>
      </c>
      <c r="L4001" s="9" t="s">
        <v>277</v>
      </c>
      <c r="M4001" s="9" t="s">
        <v>277</v>
      </c>
      <c r="P4001" s="65">
        <f t="shared" ref="P4001:P4032" si="109">SUM(E4001:M4001)</f>
        <v>2081.4999999999945</v>
      </c>
      <c r="R4001" t="s">
        <v>286</v>
      </c>
    </row>
    <row r="4002" spans="1:18" ht="15">
      <c r="A4002" s="28" t="s">
        <v>731</v>
      </c>
      <c r="B4002" s="226" t="s">
        <v>2171</v>
      </c>
      <c r="E4002" s="9" t="s">
        <v>277</v>
      </c>
      <c r="F4002" s="9" t="s">
        <v>277</v>
      </c>
      <c r="G4002" s="9" t="s">
        <v>277</v>
      </c>
      <c r="H4002" s="9" t="s">
        <v>277</v>
      </c>
      <c r="I4002" s="9" t="s">
        <v>277</v>
      </c>
      <c r="J4002" s="9" t="s">
        <v>277</v>
      </c>
      <c r="K4002" s="179">
        <v>858.70000000000073</v>
      </c>
      <c r="L4002" s="9">
        <v>747.49999999999818</v>
      </c>
      <c r="M4002" s="65">
        <v>444.9</v>
      </c>
      <c r="P4002" s="65">
        <f t="shared" si="109"/>
        <v>2051.099999999999</v>
      </c>
      <c r="R4002" t="s">
        <v>291</v>
      </c>
    </row>
    <row r="4003" spans="1:18" ht="15">
      <c r="A4003" s="28" t="s">
        <v>732</v>
      </c>
      <c r="B4003" s="226" t="s">
        <v>1576</v>
      </c>
      <c r="C4003" s="3"/>
      <c r="D4003" s="3"/>
      <c r="E4003" s="9" t="s">
        <v>277</v>
      </c>
      <c r="F4003" s="9" t="s">
        <v>277</v>
      </c>
      <c r="G4003" s="9" t="s">
        <v>277</v>
      </c>
      <c r="H4003" s="9" t="s">
        <v>277</v>
      </c>
      <c r="I4003" s="9" t="s">
        <v>277</v>
      </c>
      <c r="J4003" s="9">
        <v>545.59999999999854</v>
      </c>
      <c r="K4003" s="9">
        <v>249.59999999999673</v>
      </c>
      <c r="L4003" s="9">
        <v>288.100000000004</v>
      </c>
      <c r="M4003" s="90">
        <v>948</v>
      </c>
      <c r="P4003" s="65">
        <f t="shared" si="109"/>
        <v>2031.2999999999993</v>
      </c>
      <c r="R4003" t="s">
        <v>296</v>
      </c>
    </row>
    <row r="4004" spans="1:18" ht="15">
      <c r="A4004" s="28" t="s">
        <v>733</v>
      </c>
      <c r="B4004" s="61" t="s">
        <v>622</v>
      </c>
      <c r="E4004" s="9" t="s">
        <v>277</v>
      </c>
      <c r="F4004" s="9" t="s">
        <v>277</v>
      </c>
      <c r="G4004" s="9" t="s">
        <v>277</v>
      </c>
      <c r="H4004" s="9">
        <v>417.70000000000073</v>
      </c>
      <c r="I4004" s="9">
        <v>585.94999999999982</v>
      </c>
      <c r="J4004" s="9">
        <v>298.40000000000327</v>
      </c>
      <c r="K4004" s="9">
        <v>153.39999999999782</v>
      </c>
      <c r="L4004" s="9">
        <v>575.09999999999491</v>
      </c>
      <c r="M4004" s="9" t="s">
        <v>277</v>
      </c>
      <c r="P4004" s="65">
        <f t="shared" si="109"/>
        <v>2030.5499999999965</v>
      </c>
    </row>
    <row r="4005" spans="1:18" ht="15">
      <c r="A4005" s="28" t="s">
        <v>734</v>
      </c>
      <c r="B4005" s="61" t="s">
        <v>29</v>
      </c>
      <c r="E4005" s="9">
        <v>343.6</v>
      </c>
      <c r="F4005" s="179">
        <v>765.5</v>
      </c>
      <c r="G4005" s="9">
        <v>290.10000000000002</v>
      </c>
      <c r="H4005" s="9" t="s">
        <v>277</v>
      </c>
      <c r="I4005" s="9" t="s">
        <v>277</v>
      </c>
      <c r="J4005" s="179">
        <v>585.90000000000146</v>
      </c>
      <c r="K4005" s="9" t="s">
        <v>277</v>
      </c>
      <c r="L4005" s="9" t="s">
        <v>277</v>
      </c>
      <c r="M4005" s="9" t="s">
        <v>277</v>
      </c>
      <c r="P4005" s="65">
        <f t="shared" si="109"/>
        <v>1985.1000000000013</v>
      </c>
      <c r="R4005" t="s">
        <v>284</v>
      </c>
    </row>
    <row r="4006" spans="1:18" ht="15">
      <c r="A4006" s="28" t="s">
        <v>735</v>
      </c>
      <c r="B4006" s="226" t="s">
        <v>1590</v>
      </c>
      <c r="E4006" s="9" t="s">
        <v>277</v>
      </c>
      <c r="F4006" s="9" t="s">
        <v>277</v>
      </c>
      <c r="G4006" s="9" t="s">
        <v>277</v>
      </c>
      <c r="H4006" s="9" t="s">
        <v>277</v>
      </c>
      <c r="I4006" s="9" t="s">
        <v>277</v>
      </c>
      <c r="J4006" s="9" t="s">
        <v>277</v>
      </c>
      <c r="K4006" s="9">
        <v>749.70000000000073</v>
      </c>
      <c r="L4006" s="9">
        <v>694.20000000000073</v>
      </c>
      <c r="M4006" s="65">
        <v>466.30000000000007</v>
      </c>
      <c r="P4006" s="65">
        <f t="shared" si="109"/>
        <v>1910.2000000000016</v>
      </c>
    </row>
    <row r="4007" spans="1:18" ht="15">
      <c r="A4007" s="28" t="s">
        <v>736</v>
      </c>
      <c r="B4007" s="226" t="s">
        <v>1596</v>
      </c>
      <c r="E4007" s="9" t="s">
        <v>277</v>
      </c>
      <c r="F4007" s="9" t="s">
        <v>277</v>
      </c>
      <c r="G4007" s="9" t="s">
        <v>277</v>
      </c>
      <c r="H4007" s="9" t="s">
        <v>277</v>
      </c>
      <c r="I4007" s="9" t="s">
        <v>277</v>
      </c>
      <c r="J4007" s="9" t="s">
        <v>277</v>
      </c>
      <c r="K4007" s="9">
        <v>563.30000000000109</v>
      </c>
      <c r="L4007" s="175">
        <v>933.60000000000036</v>
      </c>
      <c r="M4007" s="65">
        <v>366.7</v>
      </c>
      <c r="P4007" s="65">
        <f t="shared" si="109"/>
        <v>1863.6000000000015</v>
      </c>
      <c r="R4007" t="s">
        <v>281</v>
      </c>
    </row>
    <row r="4008" spans="1:18" ht="15">
      <c r="A4008" s="28" t="s">
        <v>737</v>
      </c>
      <c r="B4008" s="61" t="s">
        <v>155</v>
      </c>
      <c r="E4008" s="9" t="s">
        <v>277</v>
      </c>
      <c r="F4008" s="9" t="s">
        <v>277</v>
      </c>
      <c r="G4008" s="9">
        <v>423.4</v>
      </c>
      <c r="H4008" s="9">
        <v>366.49999999999818</v>
      </c>
      <c r="I4008" s="9">
        <v>228.39999999999964</v>
      </c>
      <c r="J4008" s="9">
        <v>202.70000000000255</v>
      </c>
      <c r="K4008" s="9">
        <v>585.84999999999854</v>
      </c>
      <c r="L4008" s="9" t="s">
        <v>277</v>
      </c>
      <c r="M4008" s="9" t="s">
        <v>277</v>
      </c>
      <c r="P4008" s="65">
        <f t="shared" si="109"/>
        <v>1806.849999999999</v>
      </c>
    </row>
    <row r="4009" spans="1:18" ht="15">
      <c r="A4009" s="28" t="s">
        <v>738</v>
      </c>
      <c r="B4009" s="226" t="s">
        <v>1591</v>
      </c>
      <c r="E4009" s="9" t="s">
        <v>277</v>
      </c>
      <c r="F4009" s="9" t="s">
        <v>277</v>
      </c>
      <c r="G4009" s="9" t="s">
        <v>277</v>
      </c>
      <c r="H4009" s="9" t="s">
        <v>277</v>
      </c>
      <c r="I4009" s="9" t="s">
        <v>277</v>
      </c>
      <c r="J4009" s="9" t="s">
        <v>277</v>
      </c>
      <c r="K4009" s="9">
        <v>479.70000000000073</v>
      </c>
      <c r="L4009" s="9">
        <v>519.79999999999927</v>
      </c>
      <c r="M4009" s="65">
        <v>722</v>
      </c>
      <c r="P4009" s="65">
        <f t="shared" si="109"/>
        <v>1721.5</v>
      </c>
    </row>
    <row r="4010" spans="1:18" ht="15">
      <c r="A4010" s="28" t="s">
        <v>739</v>
      </c>
      <c r="B4010" s="226" t="s">
        <v>1589</v>
      </c>
      <c r="E4010" s="9" t="s">
        <v>277</v>
      </c>
      <c r="F4010" s="9" t="s">
        <v>277</v>
      </c>
      <c r="G4010" s="9" t="s">
        <v>277</v>
      </c>
      <c r="H4010" s="9" t="s">
        <v>277</v>
      </c>
      <c r="I4010" s="9" t="s">
        <v>277</v>
      </c>
      <c r="J4010" s="9" t="s">
        <v>277</v>
      </c>
      <c r="K4010" s="9">
        <v>463.70000000000073</v>
      </c>
      <c r="L4010" s="9">
        <v>418.60000000000036</v>
      </c>
      <c r="M4010" s="65">
        <v>832.10000000000014</v>
      </c>
      <c r="P4010" s="65">
        <f t="shared" si="109"/>
        <v>1714.4000000000012</v>
      </c>
    </row>
    <row r="4011" spans="1:18" ht="15">
      <c r="A4011" s="28" t="s">
        <v>740</v>
      </c>
      <c r="B4011" s="61" t="s">
        <v>157</v>
      </c>
      <c r="E4011" s="9" t="s">
        <v>277</v>
      </c>
      <c r="F4011" s="9" t="s">
        <v>277</v>
      </c>
      <c r="G4011" s="9">
        <v>394.1</v>
      </c>
      <c r="H4011" s="179">
        <v>657.30000000000109</v>
      </c>
      <c r="I4011" s="9">
        <v>661.39999999999964</v>
      </c>
      <c r="J4011" s="9" t="s">
        <v>277</v>
      </c>
      <c r="K4011" s="9" t="s">
        <v>277</v>
      </c>
      <c r="L4011" s="9" t="s">
        <v>277</v>
      </c>
      <c r="M4011" s="9" t="s">
        <v>277</v>
      </c>
      <c r="P4011" s="65">
        <f t="shared" si="109"/>
        <v>1712.8000000000006</v>
      </c>
      <c r="R4011" t="s">
        <v>296</v>
      </c>
    </row>
    <row r="4012" spans="1:18" ht="15">
      <c r="A4012" s="28" t="s">
        <v>741</v>
      </c>
      <c r="B4012" s="226" t="s">
        <v>1593</v>
      </c>
      <c r="E4012" s="9" t="s">
        <v>277</v>
      </c>
      <c r="F4012" s="9" t="s">
        <v>277</v>
      </c>
      <c r="G4012" s="9" t="s">
        <v>277</v>
      </c>
      <c r="H4012" s="9" t="s">
        <v>277</v>
      </c>
      <c r="I4012" s="9" t="s">
        <v>277</v>
      </c>
      <c r="J4012" s="9" t="s">
        <v>277</v>
      </c>
      <c r="K4012" s="9">
        <v>394.80000000000109</v>
      </c>
      <c r="L4012" s="9">
        <v>644.90000000000146</v>
      </c>
      <c r="M4012" s="65">
        <v>582.1</v>
      </c>
      <c r="P4012" s="65">
        <f t="shared" si="109"/>
        <v>1621.8000000000025</v>
      </c>
    </row>
    <row r="4013" spans="1:18" ht="15">
      <c r="A4013" s="28" t="s">
        <v>742</v>
      </c>
      <c r="B4013" s="226" t="s">
        <v>1580</v>
      </c>
      <c r="C4013" s="3"/>
      <c r="D4013" s="3"/>
      <c r="E4013" s="9" t="s">
        <v>277</v>
      </c>
      <c r="F4013" s="9" t="s">
        <v>277</v>
      </c>
      <c r="G4013" s="9" t="s">
        <v>277</v>
      </c>
      <c r="H4013" s="9" t="s">
        <v>277</v>
      </c>
      <c r="I4013" s="9" t="s">
        <v>277</v>
      </c>
      <c r="J4013" s="9">
        <v>166.40000000000327</v>
      </c>
      <c r="K4013" s="9">
        <v>218.89999999999964</v>
      </c>
      <c r="L4013" s="9">
        <v>590.59999999999673</v>
      </c>
      <c r="M4013" s="65">
        <v>608</v>
      </c>
      <c r="P4013" s="65">
        <f t="shared" si="109"/>
        <v>1583.8999999999996</v>
      </c>
    </row>
    <row r="4014" spans="1:18" ht="15">
      <c r="A4014" s="28" t="s">
        <v>743</v>
      </c>
      <c r="B4014" s="61" t="s">
        <v>2092</v>
      </c>
      <c r="E4014" s="9" t="s">
        <v>277</v>
      </c>
      <c r="F4014" s="9" t="s">
        <v>277</v>
      </c>
      <c r="G4014" s="9" t="s">
        <v>277</v>
      </c>
      <c r="H4014" s="9" t="s">
        <v>277</v>
      </c>
      <c r="I4014" s="9" t="s">
        <v>277</v>
      </c>
      <c r="J4014" s="9" t="s">
        <v>277</v>
      </c>
      <c r="K4014" s="9" t="s">
        <v>277</v>
      </c>
      <c r="L4014" s="9">
        <v>821.70000000000073</v>
      </c>
      <c r="M4014" s="65">
        <v>741.09999999999991</v>
      </c>
      <c r="N4014" s="65"/>
      <c r="P4014" s="65">
        <f t="shared" si="109"/>
        <v>1562.8000000000006</v>
      </c>
    </row>
    <row r="4015" spans="1:18" ht="15">
      <c r="A4015" s="28" t="s">
        <v>744</v>
      </c>
      <c r="B4015" s="226" t="s">
        <v>1583</v>
      </c>
      <c r="C4015" s="3"/>
      <c r="D4015" s="3"/>
      <c r="E4015" s="9" t="s">
        <v>277</v>
      </c>
      <c r="F4015" s="9" t="s">
        <v>277</v>
      </c>
      <c r="G4015" s="9" t="s">
        <v>277</v>
      </c>
      <c r="H4015" s="9" t="s">
        <v>277</v>
      </c>
      <c r="I4015" s="9" t="s">
        <v>277</v>
      </c>
      <c r="J4015" s="9">
        <v>352.19999999999891</v>
      </c>
      <c r="K4015" s="9">
        <v>302.40000000000327</v>
      </c>
      <c r="L4015" s="9">
        <v>626.00000000000182</v>
      </c>
      <c r="M4015" s="65">
        <v>226.79999999999998</v>
      </c>
      <c r="P4015" s="65">
        <f t="shared" si="109"/>
        <v>1507.400000000004</v>
      </c>
    </row>
    <row r="4016" spans="1:18" ht="15">
      <c r="A4016" s="28" t="s">
        <v>745</v>
      </c>
      <c r="B4016" s="61" t="s">
        <v>179</v>
      </c>
      <c r="E4016" s="9" t="s">
        <v>277</v>
      </c>
      <c r="F4016" s="9" t="s">
        <v>277</v>
      </c>
      <c r="G4016" s="9" t="s">
        <v>277</v>
      </c>
      <c r="H4016" s="9" t="s">
        <v>277</v>
      </c>
      <c r="I4016" s="9" t="s">
        <v>277</v>
      </c>
      <c r="J4016" s="9" t="s">
        <v>277</v>
      </c>
      <c r="K4016" s="9" t="s">
        <v>277</v>
      </c>
      <c r="L4016" s="9">
        <v>664.99999999999818</v>
      </c>
      <c r="M4016" s="65">
        <v>802.2</v>
      </c>
      <c r="N4016" s="65"/>
      <c r="P4016" s="65">
        <f t="shared" si="109"/>
        <v>1467.1999999999982</v>
      </c>
    </row>
    <row r="4017" spans="1:21" ht="15">
      <c r="A4017" s="28" t="s">
        <v>746</v>
      </c>
      <c r="B4017" s="61" t="s">
        <v>2084</v>
      </c>
      <c r="E4017" s="9" t="s">
        <v>277</v>
      </c>
      <c r="F4017" s="9" t="s">
        <v>277</v>
      </c>
      <c r="G4017" s="9" t="s">
        <v>277</v>
      </c>
      <c r="H4017" s="9" t="s">
        <v>277</v>
      </c>
      <c r="I4017" s="9" t="s">
        <v>277</v>
      </c>
      <c r="J4017" s="9" t="s">
        <v>277</v>
      </c>
      <c r="K4017" s="9" t="s">
        <v>277</v>
      </c>
      <c r="L4017" s="9">
        <v>566.50000000000364</v>
      </c>
      <c r="M4017" s="65">
        <v>897.60000000000014</v>
      </c>
      <c r="N4017" s="65"/>
      <c r="P4017" s="65">
        <f t="shared" si="109"/>
        <v>1464.1000000000038</v>
      </c>
    </row>
    <row r="4018" spans="1:21" ht="15">
      <c r="A4018" s="28" t="s">
        <v>747</v>
      </c>
      <c r="B4018" s="226" t="s">
        <v>1666</v>
      </c>
      <c r="E4018" s="9" t="s">
        <v>277</v>
      </c>
      <c r="F4018" s="9" t="s">
        <v>277</v>
      </c>
      <c r="G4018" s="9" t="s">
        <v>277</v>
      </c>
      <c r="H4018" s="9" t="s">
        <v>277</v>
      </c>
      <c r="I4018" s="9" t="s">
        <v>277</v>
      </c>
      <c r="J4018" s="9" t="s">
        <v>277</v>
      </c>
      <c r="K4018" s="9">
        <v>489.79999999999745</v>
      </c>
      <c r="L4018" s="9">
        <v>354.59999999999854</v>
      </c>
      <c r="M4018" s="65">
        <v>573.29999999999995</v>
      </c>
      <c r="P4018" s="65">
        <f t="shared" si="109"/>
        <v>1417.699999999996</v>
      </c>
    </row>
    <row r="4019" spans="1:21" ht="15">
      <c r="A4019" s="28" t="s">
        <v>748</v>
      </c>
      <c r="B4019" s="61" t="s">
        <v>2081</v>
      </c>
      <c r="E4019" s="9" t="s">
        <v>277</v>
      </c>
      <c r="F4019" s="9" t="s">
        <v>277</v>
      </c>
      <c r="G4019" s="9" t="s">
        <v>277</v>
      </c>
      <c r="H4019" s="9" t="s">
        <v>277</v>
      </c>
      <c r="I4019" s="9" t="s">
        <v>277</v>
      </c>
      <c r="J4019" s="9" t="s">
        <v>277</v>
      </c>
      <c r="K4019" s="9" t="s">
        <v>277</v>
      </c>
      <c r="L4019" s="9">
        <v>610.10000000000036</v>
      </c>
      <c r="M4019" s="65">
        <v>780.2</v>
      </c>
      <c r="N4019" s="65"/>
      <c r="P4019" s="65">
        <f t="shared" si="109"/>
        <v>1390.3000000000004</v>
      </c>
    </row>
    <row r="4020" spans="1:21" ht="15">
      <c r="A4020" s="28" t="s">
        <v>749</v>
      </c>
      <c r="B4020" s="226" t="s">
        <v>1614</v>
      </c>
      <c r="E4020" s="9" t="s">
        <v>277</v>
      </c>
      <c r="F4020" s="9" t="s">
        <v>277</v>
      </c>
      <c r="G4020" s="9" t="s">
        <v>277</v>
      </c>
      <c r="H4020" s="9" t="s">
        <v>277</v>
      </c>
      <c r="I4020" s="9" t="s">
        <v>277</v>
      </c>
      <c r="J4020" s="9" t="s">
        <v>277</v>
      </c>
      <c r="K4020" s="9">
        <v>204.69999999999891</v>
      </c>
      <c r="L4020" s="9">
        <v>730.09999999999491</v>
      </c>
      <c r="M4020" s="65">
        <v>407.19999999999993</v>
      </c>
      <c r="P4020" s="65">
        <f t="shared" si="109"/>
        <v>1341.9999999999936</v>
      </c>
    </row>
    <row r="4021" spans="1:21" ht="15">
      <c r="A4021" s="28" t="s">
        <v>750</v>
      </c>
      <c r="B4021" s="226" t="s">
        <v>1617</v>
      </c>
      <c r="E4021" s="9" t="s">
        <v>277</v>
      </c>
      <c r="F4021" s="9" t="s">
        <v>277</v>
      </c>
      <c r="G4021" s="9" t="s">
        <v>277</v>
      </c>
      <c r="H4021" s="9" t="s">
        <v>277</v>
      </c>
      <c r="I4021" s="9" t="s">
        <v>277</v>
      </c>
      <c r="J4021" s="9" t="s">
        <v>277</v>
      </c>
      <c r="K4021" s="9">
        <v>440.80000000000291</v>
      </c>
      <c r="L4021" s="9">
        <v>356.49999999999636</v>
      </c>
      <c r="M4021" s="65">
        <v>531.79999999999995</v>
      </c>
      <c r="P4021" s="65">
        <f t="shared" si="109"/>
        <v>1329.0999999999992</v>
      </c>
    </row>
    <row r="4022" spans="1:21" ht="15">
      <c r="A4022" s="28" t="s">
        <v>751</v>
      </c>
      <c r="B4022" s="61" t="s">
        <v>2096</v>
      </c>
      <c r="E4022" s="9" t="s">
        <v>277</v>
      </c>
      <c r="F4022" s="9" t="s">
        <v>277</v>
      </c>
      <c r="G4022" s="9" t="s">
        <v>277</v>
      </c>
      <c r="H4022" s="9" t="s">
        <v>277</v>
      </c>
      <c r="I4022" s="9" t="s">
        <v>277</v>
      </c>
      <c r="J4022" s="9" t="s">
        <v>277</v>
      </c>
      <c r="K4022" s="9" t="s">
        <v>277</v>
      </c>
      <c r="L4022" s="174">
        <v>934</v>
      </c>
      <c r="M4022" s="65">
        <v>386</v>
      </c>
      <c r="N4022" s="65"/>
      <c r="P4022" s="65">
        <f t="shared" si="109"/>
        <v>1320</v>
      </c>
      <c r="R4022" t="s">
        <v>299</v>
      </c>
    </row>
    <row r="4023" spans="1:21" ht="15">
      <c r="A4023" s="28" t="s">
        <v>752</v>
      </c>
      <c r="B4023" s="61" t="s">
        <v>2097</v>
      </c>
      <c r="E4023" s="9" t="s">
        <v>277</v>
      </c>
      <c r="F4023" s="9" t="s">
        <v>277</v>
      </c>
      <c r="G4023" s="9" t="s">
        <v>277</v>
      </c>
      <c r="H4023" s="9" t="s">
        <v>277</v>
      </c>
      <c r="I4023" s="9" t="s">
        <v>277</v>
      </c>
      <c r="J4023" s="9" t="s">
        <v>277</v>
      </c>
      <c r="K4023" s="9" t="s">
        <v>277</v>
      </c>
      <c r="L4023" s="9">
        <v>617.09999999999491</v>
      </c>
      <c r="M4023" s="65">
        <v>701.3</v>
      </c>
      <c r="N4023" s="65"/>
      <c r="P4023" s="65">
        <f t="shared" si="109"/>
        <v>1318.3999999999949</v>
      </c>
    </row>
    <row r="4024" spans="1:21" ht="15">
      <c r="A4024" s="28" t="s">
        <v>753</v>
      </c>
      <c r="B4024" s="61" t="s">
        <v>2078</v>
      </c>
      <c r="E4024" s="9" t="s">
        <v>277</v>
      </c>
      <c r="F4024" s="9" t="s">
        <v>277</v>
      </c>
      <c r="G4024" s="9" t="s">
        <v>277</v>
      </c>
      <c r="H4024" s="9" t="s">
        <v>277</v>
      </c>
      <c r="I4024" s="9" t="s">
        <v>277</v>
      </c>
      <c r="J4024" s="9" t="s">
        <v>277</v>
      </c>
      <c r="K4024" s="9" t="s">
        <v>277</v>
      </c>
      <c r="L4024" s="9">
        <v>547.69999999999698</v>
      </c>
      <c r="M4024" s="65">
        <v>722.89999999999986</v>
      </c>
      <c r="N4024" s="65"/>
      <c r="P4024" s="65">
        <f t="shared" si="109"/>
        <v>1270.5999999999967</v>
      </c>
    </row>
    <row r="4025" spans="1:21" ht="15">
      <c r="A4025" s="28" t="s">
        <v>754</v>
      </c>
      <c r="B4025" s="226" t="s">
        <v>1592</v>
      </c>
      <c r="E4025" s="9" t="s">
        <v>277</v>
      </c>
      <c r="F4025" s="9" t="s">
        <v>277</v>
      </c>
      <c r="G4025" s="9" t="s">
        <v>277</v>
      </c>
      <c r="H4025" s="9" t="s">
        <v>277</v>
      </c>
      <c r="I4025" s="9" t="s">
        <v>277</v>
      </c>
      <c r="J4025" s="9" t="s">
        <v>277</v>
      </c>
      <c r="K4025" s="9">
        <v>245.79999999999927</v>
      </c>
      <c r="L4025" s="9">
        <v>620.90000000000146</v>
      </c>
      <c r="M4025" s="65">
        <v>391.90000000000003</v>
      </c>
      <c r="P4025" s="65">
        <f t="shared" si="109"/>
        <v>1258.6000000000008</v>
      </c>
    </row>
    <row r="4026" spans="1:21" ht="15">
      <c r="A4026" s="28" t="s">
        <v>755</v>
      </c>
      <c r="B4026" s="61" t="s">
        <v>2093</v>
      </c>
      <c r="E4026" s="9" t="s">
        <v>277</v>
      </c>
      <c r="F4026" s="9" t="s">
        <v>277</v>
      </c>
      <c r="G4026" s="9" t="s">
        <v>277</v>
      </c>
      <c r="H4026" s="9" t="s">
        <v>277</v>
      </c>
      <c r="I4026" s="9" t="s">
        <v>277</v>
      </c>
      <c r="J4026" s="9" t="s">
        <v>277</v>
      </c>
      <c r="K4026" s="9" t="s">
        <v>277</v>
      </c>
      <c r="L4026" s="179">
        <v>854.99999999999636</v>
      </c>
      <c r="M4026" s="65">
        <v>397.1</v>
      </c>
      <c r="N4026" s="65"/>
      <c r="P4026" s="65">
        <f t="shared" si="109"/>
        <v>1252.0999999999963</v>
      </c>
      <c r="R4026" t="s">
        <v>292</v>
      </c>
    </row>
    <row r="4027" spans="1:21" ht="15">
      <c r="A4027" s="28" t="s">
        <v>756</v>
      </c>
      <c r="B4027" s="61" t="s">
        <v>2077</v>
      </c>
      <c r="E4027" s="9" t="s">
        <v>277</v>
      </c>
      <c r="F4027" s="9" t="s">
        <v>277</v>
      </c>
      <c r="G4027" s="9" t="s">
        <v>277</v>
      </c>
      <c r="H4027" s="9" t="s">
        <v>277</v>
      </c>
      <c r="I4027" s="9" t="s">
        <v>277</v>
      </c>
      <c r="J4027" s="9" t="s">
        <v>277</v>
      </c>
      <c r="K4027" s="9" t="s">
        <v>277</v>
      </c>
      <c r="L4027" s="9">
        <v>505.59999999999673</v>
      </c>
      <c r="M4027" s="65">
        <v>745.99999999999989</v>
      </c>
      <c r="N4027" s="65"/>
      <c r="P4027" s="65">
        <f t="shared" si="109"/>
        <v>1251.5999999999967</v>
      </c>
    </row>
    <row r="4028" spans="1:21" ht="15">
      <c r="A4028" s="28" t="s">
        <v>757</v>
      </c>
      <c r="B4028" s="61" t="s">
        <v>2090</v>
      </c>
      <c r="E4028" s="9" t="s">
        <v>277</v>
      </c>
      <c r="F4028" s="9" t="s">
        <v>277</v>
      </c>
      <c r="G4028" s="9" t="s">
        <v>277</v>
      </c>
      <c r="H4028" s="9" t="s">
        <v>277</v>
      </c>
      <c r="I4028" s="9" t="s">
        <v>277</v>
      </c>
      <c r="J4028" s="9" t="s">
        <v>277</v>
      </c>
      <c r="K4028" s="9" t="s">
        <v>277</v>
      </c>
      <c r="L4028" s="9">
        <v>747.20000000000073</v>
      </c>
      <c r="M4028" s="65">
        <v>483.2</v>
      </c>
      <c r="N4028" s="65"/>
      <c r="P4028" s="65">
        <f t="shared" si="109"/>
        <v>1230.4000000000008</v>
      </c>
    </row>
    <row r="4029" spans="1:21" ht="15">
      <c r="A4029" s="28" t="s">
        <v>758</v>
      </c>
      <c r="B4029" s="61" t="s">
        <v>611</v>
      </c>
      <c r="E4029" s="9" t="s">
        <v>277</v>
      </c>
      <c r="F4029" s="9" t="s">
        <v>277</v>
      </c>
      <c r="G4029" s="9" t="s">
        <v>277</v>
      </c>
      <c r="H4029" s="9">
        <v>189.40000000000327</v>
      </c>
      <c r="I4029" s="179">
        <v>1020.4999999999982</v>
      </c>
      <c r="J4029" s="9" t="s">
        <v>277</v>
      </c>
      <c r="K4029" s="9" t="s">
        <v>277</v>
      </c>
      <c r="L4029" s="9" t="s">
        <v>277</v>
      </c>
      <c r="M4029" s="9" t="s">
        <v>277</v>
      </c>
      <c r="P4029" s="65">
        <f t="shared" si="109"/>
        <v>1209.9000000000015</v>
      </c>
      <c r="R4029" t="s">
        <v>296</v>
      </c>
    </row>
    <row r="4030" spans="1:21" ht="15">
      <c r="A4030" s="28" t="s">
        <v>759</v>
      </c>
      <c r="B4030" s="61" t="s">
        <v>2094</v>
      </c>
      <c r="E4030" s="9" t="s">
        <v>277</v>
      </c>
      <c r="F4030" s="9" t="s">
        <v>277</v>
      </c>
      <c r="G4030" s="9" t="s">
        <v>277</v>
      </c>
      <c r="H4030" s="9" t="s">
        <v>277</v>
      </c>
      <c r="I4030" s="9" t="s">
        <v>277</v>
      </c>
      <c r="J4030" s="9" t="s">
        <v>277</v>
      </c>
      <c r="K4030" s="9" t="s">
        <v>277</v>
      </c>
      <c r="L4030" s="9">
        <v>824.90000000000146</v>
      </c>
      <c r="M4030" s="65">
        <v>355.50000000000011</v>
      </c>
      <c r="N4030" s="65"/>
      <c r="P4030" s="65">
        <f t="shared" si="109"/>
        <v>1180.4000000000015</v>
      </c>
    </row>
    <row r="4031" spans="1:21" ht="15">
      <c r="A4031" s="28" t="s">
        <v>760</v>
      </c>
      <c r="B4031" s="61" t="s">
        <v>2079</v>
      </c>
      <c r="E4031" s="9" t="s">
        <v>277</v>
      </c>
      <c r="F4031" s="9" t="s">
        <v>277</v>
      </c>
      <c r="G4031" s="9" t="s">
        <v>277</v>
      </c>
      <c r="H4031" s="9" t="s">
        <v>277</v>
      </c>
      <c r="I4031" s="9" t="s">
        <v>277</v>
      </c>
      <c r="J4031" s="9" t="s">
        <v>277</v>
      </c>
      <c r="K4031" s="9" t="s">
        <v>277</v>
      </c>
      <c r="L4031" s="9">
        <v>590.59999999999673</v>
      </c>
      <c r="M4031" s="65">
        <v>580.1</v>
      </c>
      <c r="N4031" s="65"/>
      <c r="P4031" s="65">
        <f t="shared" si="109"/>
        <v>1170.6999999999966</v>
      </c>
      <c r="U4031" t="s">
        <v>2297</v>
      </c>
    </row>
    <row r="4032" spans="1:21" ht="15">
      <c r="A4032" s="28" t="s">
        <v>761</v>
      </c>
      <c r="B4032" s="61" t="s">
        <v>636</v>
      </c>
      <c r="E4032" s="9" t="s">
        <v>277</v>
      </c>
      <c r="F4032" s="9" t="s">
        <v>277</v>
      </c>
      <c r="G4032" s="9" t="s">
        <v>277</v>
      </c>
      <c r="H4032" s="179">
        <v>680.05000000000473</v>
      </c>
      <c r="I4032" s="9">
        <v>482.84999999999945</v>
      </c>
      <c r="J4032" s="9" t="s">
        <v>277</v>
      </c>
      <c r="K4032" s="9" t="s">
        <v>277</v>
      </c>
      <c r="L4032" s="9" t="s">
        <v>277</v>
      </c>
      <c r="M4032" s="9" t="s">
        <v>277</v>
      </c>
      <c r="P4032" s="65">
        <f t="shared" si="109"/>
        <v>1162.9000000000042</v>
      </c>
      <c r="R4032" t="s">
        <v>283</v>
      </c>
    </row>
    <row r="4033" spans="1:18" ht="15">
      <c r="A4033" s="28" t="s">
        <v>762</v>
      </c>
      <c r="B4033" s="61" t="s">
        <v>2080</v>
      </c>
      <c r="E4033" s="9" t="s">
        <v>277</v>
      </c>
      <c r="F4033" s="9" t="s">
        <v>277</v>
      </c>
      <c r="G4033" s="9" t="s">
        <v>277</v>
      </c>
      <c r="H4033" s="9" t="s">
        <v>277</v>
      </c>
      <c r="I4033" s="9" t="s">
        <v>277</v>
      </c>
      <c r="J4033" s="9" t="s">
        <v>277</v>
      </c>
      <c r="K4033" s="9" t="s">
        <v>277</v>
      </c>
      <c r="L4033" s="9">
        <v>519.50000000000364</v>
      </c>
      <c r="M4033" s="65">
        <v>636.80000000000007</v>
      </c>
      <c r="N4033" s="65"/>
      <c r="P4033" s="65">
        <f t="shared" ref="P4033:P4064" si="110">SUM(E4033:M4033)</f>
        <v>1156.3000000000038</v>
      </c>
    </row>
    <row r="4034" spans="1:18" ht="15">
      <c r="A4034" s="28" t="s">
        <v>763</v>
      </c>
      <c r="B4034" s="226" t="s">
        <v>1582</v>
      </c>
      <c r="C4034" s="3"/>
      <c r="D4034" s="3"/>
      <c r="E4034" s="9" t="s">
        <v>277</v>
      </c>
      <c r="F4034" s="9" t="s">
        <v>277</v>
      </c>
      <c r="G4034" s="9" t="s">
        <v>277</v>
      </c>
      <c r="H4034" s="9" t="s">
        <v>277</v>
      </c>
      <c r="I4034" s="9" t="s">
        <v>277</v>
      </c>
      <c r="J4034" s="9">
        <v>509.80000000000291</v>
      </c>
      <c r="K4034" s="9">
        <v>621.09999999999309</v>
      </c>
      <c r="L4034" s="9" t="s">
        <v>277</v>
      </c>
      <c r="M4034" s="9" t="s">
        <v>277</v>
      </c>
      <c r="P4034" s="65">
        <f t="shared" si="110"/>
        <v>1130.899999999996</v>
      </c>
    </row>
    <row r="4035" spans="1:18" ht="15">
      <c r="A4035" s="28" t="s">
        <v>764</v>
      </c>
      <c r="B4035" s="61" t="s">
        <v>2083</v>
      </c>
      <c r="E4035" s="9" t="s">
        <v>277</v>
      </c>
      <c r="F4035" s="9" t="s">
        <v>277</v>
      </c>
      <c r="G4035" s="9" t="s">
        <v>277</v>
      </c>
      <c r="H4035" s="9" t="s">
        <v>277</v>
      </c>
      <c r="I4035" s="9" t="s">
        <v>277</v>
      </c>
      <c r="J4035" s="9" t="s">
        <v>277</v>
      </c>
      <c r="K4035" s="9" t="s">
        <v>277</v>
      </c>
      <c r="L4035" s="9">
        <v>413.89999999999964</v>
      </c>
      <c r="M4035" s="65">
        <v>699.30000000000007</v>
      </c>
      <c r="N4035" s="65"/>
      <c r="P4035" s="65">
        <f t="shared" si="110"/>
        <v>1113.1999999999998</v>
      </c>
    </row>
    <row r="4036" spans="1:18" ht="15">
      <c r="A4036" s="28" t="s">
        <v>765</v>
      </c>
      <c r="B4036" s="61" t="s">
        <v>2095</v>
      </c>
      <c r="E4036" s="9" t="s">
        <v>277</v>
      </c>
      <c r="F4036" s="9" t="s">
        <v>277</v>
      </c>
      <c r="G4036" s="9" t="s">
        <v>277</v>
      </c>
      <c r="H4036" s="9" t="s">
        <v>277</v>
      </c>
      <c r="I4036" s="9" t="s">
        <v>277</v>
      </c>
      <c r="J4036" s="9" t="s">
        <v>277</v>
      </c>
      <c r="K4036" s="9" t="s">
        <v>277</v>
      </c>
      <c r="L4036" s="9">
        <v>776.39999999999782</v>
      </c>
      <c r="M4036" s="65">
        <v>302.2</v>
      </c>
      <c r="N4036" s="65"/>
      <c r="P4036" s="65">
        <f t="shared" si="110"/>
        <v>1078.5999999999979</v>
      </c>
    </row>
    <row r="4037" spans="1:18" ht="15">
      <c r="A4037" s="28" t="s">
        <v>1857</v>
      </c>
      <c r="B4037" s="226" t="s">
        <v>2074</v>
      </c>
      <c r="E4037" s="9" t="s">
        <v>277</v>
      </c>
      <c r="F4037" s="9" t="s">
        <v>277</v>
      </c>
      <c r="G4037" s="9" t="s">
        <v>277</v>
      </c>
      <c r="H4037" s="9" t="s">
        <v>277</v>
      </c>
      <c r="I4037" s="9" t="s">
        <v>277</v>
      </c>
      <c r="J4037" s="9" t="s">
        <v>277</v>
      </c>
      <c r="K4037" s="9" t="s">
        <v>277</v>
      </c>
      <c r="L4037" s="9">
        <v>361.39999999999964</v>
      </c>
      <c r="M4037" s="65">
        <v>691.8</v>
      </c>
      <c r="N4037" s="65"/>
      <c r="P4037" s="65">
        <f t="shared" si="110"/>
        <v>1053.1999999999996</v>
      </c>
    </row>
    <row r="4038" spans="1:18" ht="15">
      <c r="A4038" s="28" t="s">
        <v>2049</v>
      </c>
      <c r="B4038" s="61" t="s">
        <v>2089</v>
      </c>
      <c r="E4038" s="9" t="s">
        <v>277</v>
      </c>
      <c r="F4038" s="9" t="s">
        <v>277</v>
      </c>
      <c r="G4038" s="9" t="s">
        <v>277</v>
      </c>
      <c r="H4038" s="9" t="s">
        <v>277</v>
      </c>
      <c r="I4038" s="9" t="s">
        <v>277</v>
      </c>
      <c r="J4038" s="9" t="s">
        <v>277</v>
      </c>
      <c r="K4038" s="9" t="s">
        <v>277</v>
      </c>
      <c r="L4038" s="9">
        <v>676.59999999999673</v>
      </c>
      <c r="M4038" s="65">
        <v>345.2</v>
      </c>
      <c r="N4038" s="65"/>
      <c r="P4038" s="65">
        <f t="shared" si="110"/>
        <v>1021.7999999999968</v>
      </c>
    </row>
    <row r="4039" spans="1:18" ht="15">
      <c r="A4039" s="28" t="s">
        <v>2050</v>
      </c>
      <c r="B4039" s="61" t="s">
        <v>2508</v>
      </c>
      <c r="C4039" s="3"/>
      <c r="D4039" s="3"/>
      <c r="E4039" s="9" t="s">
        <v>277</v>
      </c>
      <c r="F4039" s="9" t="s">
        <v>277</v>
      </c>
      <c r="G4039" s="9" t="s">
        <v>277</v>
      </c>
      <c r="H4039" s="9" t="s">
        <v>277</v>
      </c>
      <c r="I4039" s="9" t="s">
        <v>277</v>
      </c>
      <c r="J4039" s="9" t="s">
        <v>277</v>
      </c>
      <c r="K4039" s="9" t="s">
        <v>277</v>
      </c>
      <c r="L4039" s="9" t="s">
        <v>277</v>
      </c>
      <c r="M4039" s="65">
        <v>991.1</v>
      </c>
      <c r="N4039" s="65"/>
      <c r="P4039" s="65">
        <f t="shared" si="110"/>
        <v>991.1</v>
      </c>
      <c r="R4039" t="s">
        <v>299</v>
      </c>
    </row>
    <row r="4040" spans="1:18" ht="15">
      <c r="A4040" s="28" t="s">
        <v>2051</v>
      </c>
      <c r="B4040" s="61" t="s">
        <v>2075</v>
      </c>
      <c r="E4040" s="9" t="s">
        <v>277</v>
      </c>
      <c r="F4040" s="9" t="s">
        <v>277</v>
      </c>
      <c r="G4040" s="9" t="s">
        <v>277</v>
      </c>
      <c r="H4040" s="9" t="s">
        <v>277</v>
      </c>
      <c r="I4040" s="9" t="s">
        <v>277</v>
      </c>
      <c r="J4040" s="9" t="s">
        <v>277</v>
      </c>
      <c r="K4040" s="9" t="s">
        <v>277</v>
      </c>
      <c r="L4040" s="9">
        <v>395.29999999999927</v>
      </c>
      <c r="M4040" s="65">
        <v>549.90000000000009</v>
      </c>
      <c r="N4040" s="65"/>
      <c r="P4040" s="65">
        <f t="shared" si="110"/>
        <v>945.19999999999936</v>
      </c>
    </row>
    <row r="4041" spans="1:18" ht="15">
      <c r="A4041" s="28" t="s">
        <v>2052</v>
      </c>
      <c r="B4041" s="226" t="s">
        <v>1616</v>
      </c>
      <c r="E4041" s="9" t="s">
        <v>277</v>
      </c>
      <c r="F4041" s="9" t="s">
        <v>277</v>
      </c>
      <c r="G4041" s="9" t="s">
        <v>277</v>
      </c>
      <c r="H4041" s="9" t="s">
        <v>277</v>
      </c>
      <c r="I4041" s="9" t="s">
        <v>277</v>
      </c>
      <c r="J4041" s="9" t="s">
        <v>277</v>
      </c>
      <c r="K4041" s="9">
        <v>498.90000000000509</v>
      </c>
      <c r="L4041" s="9">
        <v>420.09999999999854</v>
      </c>
      <c r="M4041" s="9" t="s">
        <v>277</v>
      </c>
      <c r="P4041" s="65">
        <f t="shared" si="110"/>
        <v>919.00000000000364</v>
      </c>
    </row>
    <row r="4042" spans="1:18" ht="15">
      <c r="A4042" s="28" t="s">
        <v>2053</v>
      </c>
      <c r="B4042" s="61" t="s">
        <v>2076</v>
      </c>
      <c r="E4042" s="9" t="s">
        <v>277</v>
      </c>
      <c r="F4042" s="9" t="s">
        <v>277</v>
      </c>
      <c r="G4042" s="9" t="s">
        <v>277</v>
      </c>
      <c r="H4042" s="9" t="s">
        <v>277</v>
      </c>
      <c r="I4042" s="9" t="s">
        <v>277</v>
      </c>
      <c r="J4042" s="9" t="s">
        <v>277</v>
      </c>
      <c r="K4042" s="9" t="s">
        <v>277</v>
      </c>
      <c r="L4042" s="9">
        <v>576.40000000000327</v>
      </c>
      <c r="M4042" s="65">
        <v>309.60000000000002</v>
      </c>
      <c r="N4042" s="65"/>
      <c r="P4042" s="65">
        <f t="shared" si="110"/>
        <v>886.0000000000033</v>
      </c>
    </row>
    <row r="4043" spans="1:18" ht="15">
      <c r="A4043" s="28" t="s">
        <v>2054</v>
      </c>
      <c r="B4043" s="61" t="s">
        <v>2625</v>
      </c>
      <c r="C4043" s="3"/>
      <c r="D4043" s="3"/>
      <c r="E4043" s="9" t="s">
        <v>277</v>
      </c>
      <c r="F4043" s="9" t="s">
        <v>277</v>
      </c>
      <c r="G4043" s="9" t="s">
        <v>277</v>
      </c>
      <c r="H4043" s="9" t="s">
        <v>277</v>
      </c>
      <c r="I4043" s="9" t="s">
        <v>277</v>
      </c>
      <c r="J4043" s="9" t="s">
        <v>277</v>
      </c>
      <c r="K4043" s="9" t="s">
        <v>277</v>
      </c>
      <c r="L4043" s="9" t="s">
        <v>277</v>
      </c>
      <c r="M4043" s="65">
        <v>869.30000000000007</v>
      </c>
      <c r="N4043" s="65"/>
      <c r="P4043" s="65">
        <f t="shared" si="110"/>
        <v>869.30000000000007</v>
      </c>
    </row>
    <row r="4044" spans="1:18" ht="15">
      <c r="A4044" s="28" t="s">
        <v>2055</v>
      </c>
      <c r="B4044" s="61" t="s">
        <v>2519</v>
      </c>
      <c r="C4044" s="3"/>
      <c r="D4044" s="3"/>
      <c r="E4044" s="9" t="s">
        <v>277</v>
      </c>
      <c r="F4044" s="9" t="s">
        <v>277</v>
      </c>
      <c r="G4044" s="9" t="s">
        <v>277</v>
      </c>
      <c r="H4044" s="9" t="s">
        <v>277</v>
      </c>
      <c r="I4044" s="9" t="s">
        <v>277</v>
      </c>
      <c r="J4044" s="9" t="s">
        <v>277</v>
      </c>
      <c r="K4044" s="9" t="s">
        <v>277</v>
      </c>
      <c r="L4044" s="9" t="s">
        <v>277</v>
      </c>
      <c r="M4044" s="65">
        <v>860.8</v>
      </c>
      <c r="N4044" s="65"/>
      <c r="P4044" s="65">
        <f t="shared" si="110"/>
        <v>860.8</v>
      </c>
    </row>
    <row r="4045" spans="1:18" ht="15">
      <c r="A4045" s="28" t="s">
        <v>2056</v>
      </c>
      <c r="B4045" s="181" t="s">
        <v>1266</v>
      </c>
      <c r="C4045" s="3"/>
      <c r="D4045" s="3"/>
      <c r="E4045" s="9" t="s">
        <v>277</v>
      </c>
      <c r="F4045" s="9" t="s">
        <v>277</v>
      </c>
      <c r="G4045" s="9" t="s">
        <v>277</v>
      </c>
      <c r="H4045" s="9" t="s">
        <v>277</v>
      </c>
      <c r="I4045" s="9">
        <v>858.80000000000018</v>
      </c>
      <c r="J4045" s="9" t="s">
        <v>277</v>
      </c>
      <c r="K4045" s="9" t="s">
        <v>277</v>
      </c>
      <c r="L4045" s="9" t="s">
        <v>277</v>
      </c>
      <c r="M4045" s="9" t="s">
        <v>277</v>
      </c>
      <c r="P4045" s="65">
        <f t="shared" si="110"/>
        <v>858.80000000000018</v>
      </c>
    </row>
    <row r="4046" spans="1:18" ht="15">
      <c r="A4046" s="28" t="s">
        <v>2057</v>
      </c>
      <c r="B4046" s="226" t="s">
        <v>1594</v>
      </c>
      <c r="E4046" s="9" t="s">
        <v>277</v>
      </c>
      <c r="F4046" s="9" t="s">
        <v>277</v>
      </c>
      <c r="G4046" s="9" t="s">
        <v>277</v>
      </c>
      <c r="H4046" s="9" t="s">
        <v>277</v>
      </c>
      <c r="I4046" s="9" t="s">
        <v>277</v>
      </c>
      <c r="J4046" s="9" t="s">
        <v>277</v>
      </c>
      <c r="K4046" s="9">
        <v>803.79999999999927</v>
      </c>
      <c r="L4046" s="9" t="s">
        <v>277</v>
      </c>
      <c r="M4046" s="9" t="s">
        <v>277</v>
      </c>
      <c r="P4046" s="65">
        <f t="shared" si="110"/>
        <v>803.79999999999927</v>
      </c>
    </row>
    <row r="4047" spans="1:18" ht="15">
      <c r="A4047" s="28" t="s">
        <v>2058</v>
      </c>
      <c r="B4047" s="61" t="s">
        <v>2515</v>
      </c>
      <c r="C4047" s="3"/>
      <c r="D4047" s="3"/>
      <c r="E4047" s="9" t="s">
        <v>277</v>
      </c>
      <c r="F4047" s="9" t="s">
        <v>277</v>
      </c>
      <c r="G4047" s="9" t="s">
        <v>277</v>
      </c>
      <c r="H4047" s="9" t="s">
        <v>277</v>
      </c>
      <c r="I4047" s="9" t="s">
        <v>277</v>
      </c>
      <c r="J4047" s="9" t="s">
        <v>277</v>
      </c>
      <c r="K4047" s="9" t="s">
        <v>277</v>
      </c>
      <c r="L4047" s="9" t="s">
        <v>277</v>
      </c>
      <c r="M4047" s="65">
        <v>794.49999999999989</v>
      </c>
      <c r="N4047" s="65"/>
      <c r="P4047" s="65">
        <f t="shared" si="110"/>
        <v>794.49999999999989</v>
      </c>
    </row>
    <row r="4048" spans="1:18" ht="15">
      <c r="A4048" s="28" t="s">
        <v>2059</v>
      </c>
      <c r="B4048" s="61" t="s">
        <v>2521</v>
      </c>
      <c r="C4048" s="3"/>
      <c r="D4048" s="3"/>
      <c r="E4048" s="9" t="s">
        <v>277</v>
      </c>
      <c r="F4048" s="9" t="s">
        <v>277</v>
      </c>
      <c r="G4048" s="9" t="s">
        <v>277</v>
      </c>
      <c r="H4048" s="9" t="s">
        <v>277</v>
      </c>
      <c r="I4048" s="9" t="s">
        <v>277</v>
      </c>
      <c r="J4048" s="9" t="s">
        <v>277</v>
      </c>
      <c r="K4048" s="9" t="s">
        <v>277</v>
      </c>
      <c r="L4048" s="9" t="s">
        <v>277</v>
      </c>
      <c r="M4048" s="65">
        <v>781.7</v>
      </c>
      <c r="N4048" s="65"/>
      <c r="P4048" s="65">
        <f t="shared" si="110"/>
        <v>781.7</v>
      </c>
    </row>
    <row r="4049" spans="1:16" ht="15">
      <c r="A4049" s="28" t="s">
        <v>2060</v>
      </c>
      <c r="B4049" s="61" t="s">
        <v>2082</v>
      </c>
      <c r="E4049" s="9" t="s">
        <v>277</v>
      </c>
      <c r="F4049" s="9" t="s">
        <v>277</v>
      </c>
      <c r="G4049" s="9" t="s">
        <v>277</v>
      </c>
      <c r="H4049" s="9" t="s">
        <v>277</v>
      </c>
      <c r="I4049" s="9" t="s">
        <v>277</v>
      </c>
      <c r="J4049" s="9" t="s">
        <v>277</v>
      </c>
      <c r="K4049" s="9" t="s">
        <v>277</v>
      </c>
      <c r="L4049" s="9">
        <v>479.09999999999854</v>
      </c>
      <c r="M4049" s="65">
        <v>290.89999999999998</v>
      </c>
      <c r="N4049" s="65"/>
      <c r="P4049" s="65">
        <f t="shared" si="110"/>
        <v>769.99999999999852</v>
      </c>
    </row>
    <row r="4050" spans="1:16" ht="15">
      <c r="A4050" s="28" t="s">
        <v>2061</v>
      </c>
      <c r="B4050" s="226" t="s">
        <v>1595</v>
      </c>
      <c r="E4050" s="9" t="s">
        <v>277</v>
      </c>
      <c r="F4050" s="9" t="s">
        <v>277</v>
      </c>
      <c r="G4050" s="9" t="s">
        <v>277</v>
      </c>
      <c r="H4050" s="9" t="s">
        <v>277</v>
      </c>
      <c r="I4050" s="9" t="s">
        <v>277</v>
      </c>
      <c r="J4050" s="9" t="s">
        <v>277</v>
      </c>
      <c r="K4050" s="9">
        <v>769.15000000000327</v>
      </c>
      <c r="L4050" s="9" t="s">
        <v>277</v>
      </c>
      <c r="M4050" s="9" t="s">
        <v>277</v>
      </c>
      <c r="P4050" s="65">
        <f t="shared" si="110"/>
        <v>769.15000000000327</v>
      </c>
    </row>
    <row r="4051" spans="1:16" ht="15">
      <c r="A4051" s="28" t="s">
        <v>2062</v>
      </c>
      <c r="B4051" s="61" t="s">
        <v>2085</v>
      </c>
      <c r="E4051" s="9" t="s">
        <v>277</v>
      </c>
      <c r="F4051" s="9" t="s">
        <v>277</v>
      </c>
      <c r="G4051" s="9" t="s">
        <v>277</v>
      </c>
      <c r="H4051" s="9" t="s">
        <v>277</v>
      </c>
      <c r="I4051" s="9" t="s">
        <v>277</v>
      </c>
      <c r="J4051" s="9" t="s">
        <v>277</v>
      </c>
      <c r="K4051" s="9" t="s">
        <v>277</v>
      </c>
      <c r="L4051" s="9">
        <v>479</v>
      </c>
      <c r="M4051" s="65">
        <v>286.09999999999997</v>
      </c>
      <c r="N4051" s="65"/>
      <c r="P4051" s="65">
        <f t="shared" si="110"/>
        <v>765.09999999999991</v>
      </c>
    </row>
    <row r="4052" spans="1:16" ht="15">
      <c r="A4052" s="28" t="s">
        <v>2063</v>
      </c>
      <c r="B4052" s="61" t="s">
        <v>2511</v>
      </c>
      <c r="C4052" s="3"/>
      <c r="D4052" s="3"/>
      <c r="E4052" s="9" t="s">
        <v>277</v>
      </c>
      <c r="F4052" s="9" t="s">
        <v>277</v>
      </c>
      <c r="G4052" s="9" t="s">
        <v>277</v>
      </c>
      <c r="H4052" s="9" t="s">
        <v>277</v>
      </c>
      <c r="I4052" s="9" t="s">
        <v>277</v>
      </c>
      <c r="J4052" s="9" t="s">
        <v>277</v>
      </c>
      <c r="K4052" s="9" t="s">
        <v>277</v>
      </c>
      <c r="L4052" s="9" t="s">
        <v>277</v>
      </c>
      <c r="M4052" s="65">
        <v>759.6</v>
      </c>
      <c r="N4052" s="65"/>
      <c r="P4052" s="65">
        <f t="shared" si="110"/>
        <v>759.6</v>
      </c>
    </row>
    <row r="4053" spans="1:16" ht="15">
      <c r="A4053" s="28" t="s">
        <v>2064</v>
      </c>
      <c r="B4053" s="170" t="s">
        <v>1274</v>
      </c>
      <c r="C4053" s="3"/>
      <c r="D4053" s="3"/>
      <c r="E4053" s="9" t="s">
        <v>277</v>
      </c>
      <c r="F4053" s="9" t="s">
        <v>277</v>
      </c>
      <c r="G4053" s="9" t="s">
        <v>277</v>
      </c>
      <c r="H4053" s="9" t="s">
        <v>277</v>
      </c>
      <c r="I4053" s="9">
        <v>758.80000000000018</v>
      </c>
      <c r="J4053" s="9" t="s">
        <v>277</v>
      </c>
      <c r="K4053" s="9" t="s">
        <v>277</v>
      </c>
      <c r="L4053" s="9" t="s">
        <v>277</v>
      </c>
      <c r="M4053" s="9" t="s">
        <v>277</v>
      </c>
      <c r="P4053" s="65">
        <f t="shared" si="110"/>
        <v>758.80000000000018</v>
      </c>
    </row>
    <row r="4054" spans="1:16" ht="15">
      <c r="A4054" s="28" t="s">
        <v>2065</v>
      </c>
      <c r="B4054" s="61" t="s">
        <v>2514</v>
      </c>
      <c r="C4054" s="3"/>
      <c r="D4054" s="3"/>
      <c r="E4054" s="9" t="s">
        <v>277</v>
      </c>
      <c r="F4054" s="9" t="s">
        <v>277</v>
      </c>
      <c r="G4054" s="9" t="s">
        <v>277</v>
      </c>
      <c r="H4054" s="9" t="s">
        <v>277</v>
      </c>
      <c r="I4054" s="9" t="s">
        <v>277</v>
      </c>
      <c r="J4054" s="9" t="s">
        <v>277</v>
      </c>
      <c r="K4054" s="9" t="s">
        <v>277</v>
      </c>
      <c r="L4054" s="9" t="s">
        <v>277</v>
      </c>
      <c r="M4054" s="65">
        <v>753.20000000000016</v>
      </c>
      <c r="N4054" s="65"/>
      <c r="P4054" s="65">
        <f t="shared" si="110"/>
        <v>753.20000000000016</v>
      </c>
    </row>
    <row r="4055" spans="1:16" ht="15">
      <c r="A4055" s="28" t="s">
        <v>2066</v>
      </c>
      <c r="B4055" s="61" t="s">
        <v>2504</v>
      </c>
      <c r="C4055" s="3"/>
      <c r="D4055" s="3"/>
      <c r="E4055" s="9" t="s">
        <v>277</v>
      </c>
      <c r="F4055" s="9" t="s">
        <v>277</v>
      </c>
      <c r="G4055" s="9" t="s">
        <v>277</v>
      </c>
      <c r="H4055" s="9" t="s">
        <v>277</v>
      </c>
      <c r="I4055" s="9" t="s">
        <v>277</v>
      </c>
      <c r="J4055" s="9" t="s">
        <v>277</v>
      </c>
      <c r="K4055" s="9" t="s">
        <v>277</v>
      </c>
      <c r="L4055" s="9" t="s">
        <v>277</v>
      </c>
      <c r="M4055" s="65">
        <v>737.4</v>
      </c>
      <c r="N4055" s="65"/>
      <c r="P4055" s="65">
        <f t="shared" si="110"/>
        <v>737.4</v>
      </c>
    </row>
    <row r="4056" spans="1:16" ht="15">
      <c r="A4056" s="28" t="s">
        <v>2067</v>
      </c>
      <c r="B4056" s="61" t="s">
        <v>2517</v>
      </c>
      <c r="C4056" s="3"/>
      <c r="D4056" s="3"/>
      <c r="E4056" s="9" t="s">
        <v>277</v>
      </c>
      <c r="F4056" s="9" t="s">
        <v>277</v>
      </c>
      <c r="G4056" s="9" t="s">
        <v>277</v>
      </c>
      <c r="H4056" s="9" t="s">
        <v>277</v>
      </c>
      <c r="I4056" s="9" t="s">
        <v>277</v>
      </c>
      <c r="J4056" s="9" t="s">
        <v>277</v>
      </c>
      <c r="K4056" s="9" t="s">
        <v>277</v>
      </c>
      <c r="L4056" s="9" t="s">
        <v>277</v>
      </c>
      <c r="M4056" s="65">
        <v>724.3</v>
      </c>
      <c r="N4056" s="65"/>
      <c r="P4056" s="65">
        <f t="shared" si="110"/>
        <v>724.3</v>
      </c>
    </row>
    <row r="4057" spans="1:16" ht="15">
      <c r="A4057" s="28" t="s">
        <v>2068</v>
      </c>
      <c r="B4057" s="61" t="s">
        <v>2524</v>
      </c>
      <c r="C4057" s="3"/>
      <c r="D4057" s="3"/>
      <c r="E4057" s="9" t="s">
        <v>277</v>
      </c>
      <c r="F4057" s="9" t="s">
        <v>277</v>
      </c>
      <c r="G4057" s="9" t="s">
        <v>277</v>
      </c>
      <c r="H4057" s="9" t="s">
        <v>277</v>
      </c>
      <c r="I4057" s="9" t="s">
        <v>277</v>
      </c>
      <c r="J4057" s="9" t="s">
        <v>277</v>
      </c>
      <c r="K4057" s="9" t="s">
        <v>277</v>
      </c>
      <c r="L4057" s="9" t="s">
        <v>277</v>
      </c>
      <c r="M4057" s="65">
        <v>676.1</v>
      </c>
      <c r="N4057" s="65"/>
      <c r="P4057" s="65">
        <f t="shared" si="110"/>
        <v>676.1</v>
      </c>
    </row>
    <row r="4058" spans="1:16" ht="15">
      <c r="A4058" s="28" t="s">
        <v>2069</v>
      </c>
      <c r="B4058" s="61" t="s">
        <v>2086</v>
      </c>
      <c r="E4058" s="9" t="s">
        <v>277</v>
      </c>
      <c r="F4058" s="9" t="s">
        <v>277</v>
      </c>
      <c r="G4058" s="9" t="s">
        <v>277</v>
      </c>
      <c r="H4058" s="9" t="s">
        <v>277</v>
      </c>
      <c r="I4058" s="9" t="s">
        <v>277</v>
      </c>
      <c r="J4058" s="9" t="s">
        <v>277</v>
      </c>
      <c r="K4058" s="9" t="s">
        <v>277</v>
      </c>
      <c r="L4058" s="9">
        <v>465.00000000000182</v>
      </c>
      <c r="M4058" s="65">
        <v>209.20000000000002</v>
      </c>
      <c r="N4058" s="65"/>
      <c r="P4058" s="65">
        <f t="shared" si="110"/>
        <v>674.20000000000186</v>
      </c>
    </row>
    <row r="4059" spans="1:16" ht="15">
      <c r="A4059" s="28" t="s">
        <v>2070</v>
      </c>
      <c r="B4059" s="61" t="s">
        <v>2503</v>
      </c>
      <c r="C4059" s="3"/>
      <c r="D4059" s="3"/>
      <c r="E4059" s="9" t="s">
        <v>277</v>
      </c>
      <c r="F4059" s="9" t="s">
        <v>277</v>
      </c>
      <c r="G4059" s="9" t="s">
        <v>277</v>
      </c>
      <c r="H4059" s="9" t="s">
        <v>277</v>
      </c>
      <c r="I4059" s="9" t="s">
        <v>277</v>
      </c>
      <c r="J4059" s="9" t="s">
        <v>277</v>
      </c>
      <c r="K4059" s="9" t="s">
        <v>277</v>
      </c>
      <c r="L4059" s="9" t="s">
        <v>277</v>
      </c>
      <c r="M4059" s="65">
        <v>674</v>
      </c>
      <c r="N4059" s="65"/>
      <c r="P4059" s="65">
        <f t="shared" si="110"/>
        <v>674</v>
      </c>
    </row>
    <row r="4060" spans="1:16" ht="15">
      <c r="A4060" s="28" t="s">
        <v>2071</v>
      </c>
      <c r="B4060" s="61" t="s">
        <v>2509</v>
      </c>
      <c r="C4060" s="3"/>
      <c r="D4060" s="3"/>
      <c r="E4060" s="9" t="s">
        <v>277</v>
      </c>
      <c r="F4060" s="9" t="s">
        <v>277</v>
      </c>
      <c r="G4060" s="9" t="s">
        <v>277</v>
      </c>
      <c r="H4060" s="9" t="s">
        <v>277</v>
      </c>
      <c r="I4060" s="9" t="s">
        <v>277</v>
      </c>
      <c r="J4060" s="9" t="s">
        <v>277</v>
      </c>
      <c r="K4060" s="9" t="s">
        <v>277</v>
      </c>
      <c r="L4060" s="9" t="s">
        <v>277</v>
      </c>
      <c r="M4060" s="65">
        <v>665.39999999999986</v>
      </c>
      <c r="N4060" s="65"/>
      <c r="P4060" s="65">
        <f t="shared" si="110"/>
        <v>665.39999999999986</v>
      </c>
    </row>
    <row r="4061" spans="1:16" ht="15">
      <c r="A4061" s="28" t="s">
        <v>2072</v>
      </c>
      <c r="B4061" s="170" t="s">
        <v>1270</v>
      </c>
      <c r="C4061" s="3"/>
      <c r="D4061" s="3"/>
      <c r="E4061" s="9" t="s">
        <v>277</v>
      </c>
      <c r="F4061" s="9" t="s">
        <v>277</v>
      </c>
      <c r="G4061" s="9" t="s">
        <v>277</v>
      </c>
      <c r="H4061" s="9" t="s">
        <v>277</v>
      </c>
      <c r="I4061" s="9">
        <v>475.79999999999927</v>
      </c>
      <c r="J4061" s="9">
        <v>182.49999999999454</v>
      </c>
      <c r="K4061" s="9" t="s">
        <v>277</v>
      </c>
      <c r="L4061" s="9" t="s">
        <v>277</v>
      </c>
      <c r="M4061" s="9" t="s">
        <v>277</v>
      </c>
      <c r="P4061" s="65">
        <f t="shared" si="110"/>
        <v>658.29999999999382</v>
      </c>
    </row>
    <row r="4062" spans="1:16" ht="15">
      <c r="A4062" s="28" t="s">
        <v>2149</v>
      </c>
      <c r="B4062" s="61" t="s">
        <v>2087</v>
      </c>
      <c r="E4062" s="9" t="s">
        <v>277</v>
      </c>
      <c r="F4062" s="9" t="s">
        <v>277</v>
      </c>
      <c r="G4062" s="9" t="s">
        <v>277</v>
      </c>
      <c r="H4062" s="9" t="s">
        <v>277</v>
      </c>
      <c r="I4062" s="9" t="s">
        <v>277</v>
      </c>
      <c r="J4062" s="9" t="s">
        <v>277</v>
      </c>
      <c r="K4062" s="9" t="s">
        <v>277</v>
      </c>
      <c r="L4062" s="9">
        <v>658.19999999999709</v>
      </c>
      <c r="M4062" s="9" t="s">
        <v>277</v>
      </c>
      <c r="N4062" s="65"/>
      <c r="P4062" s="65">
        <f t="shared" si="110"/>
        <v>658.19999999999709</v>
      </c>
    </row>
    <row r="4063" spans="1:16" ht="15">
      <c r="A4063" s="28" t="s">
        <v>2150</v>
      </c>
      <c r="B4063" s="170" t="s">
        <v>1275</v>
      </c>
      <c r="C4063" s="3"/>
      <c r="D4063" s="3"/>
      <c r="E4063" s="9" t="s">
        <v>277</v>
      </c>
      <c r="F4063" s="9" t="s">
        <v>277</v>
      </c>
      <c r="G4063" s="9" t="s">
        <v>277</v>
      </c>
      <c r="H4063" s="9" t="s">
        <v>277</v>
      </c>
      <c r="I4063" s="9">
        <v>648.90000000000055</v>
      </c>
      <c r="J4063" s="9" t="s">
        <v>277</v>
      </c>
      <c r="K4063" s="9" t="s">
        <v>277</v>
      </c>
      <c r="L4063" s="9" t="s">
        <v>277</v>
      </c>
      <c r="M4063" s="9" t="s">
        <v>277</v>
      </c>
      <c r="P4063" s="65">
        <f t="shared" si="110"/>
        <v>648.90000000000055</v>
      </c>
    </row>
    <row r="4064" spans="1:16" ht="15">
      <c r="A4064" s="28" t="s">
        <v>2151</v>
      </c>
      <c r="B4064" s="170" t="s">
        <v>1294</v>
      </c>
      <c r="C4064" s="3"/>
      <c r="D4064" s="3"/>
      <c r="E4064" s="9" t="s">
        <v>277</v>
      </c>
      <c r="F4064" s="9" t="s">
        <v>277</v>
      </c>
      <c r="G4064" s="9" t="s">
        <v>277</v>
      </c>
      <c r="H4064" s="9" t="s">
        <v>277</v>
      </c>
      <c r="I4064" s="9">
        <v>644.70000000000164</v>
      </c>
      <c r="J4064" s="9" t="s">
        <v>277</v>
      </c>
      <c r="K4064" s="9" t="s">
        <v>277</v>
      </c>
      <c r="L4064" s="9" t="s">
        <v>277</v>
      </c>
      <c r="M4064" s="9" t="s">
        <v>277</v>
      </c>
      <c r="P4064" s="65">
        <f t="shared" si="110"/>
        <v>644.70000000000164</v>
      </c>
    </row>
    <row r="4065" spans="1:16" ht="15">
      <c r="A4065" s="238" t="s">
        <v>2480</v>
      </c>
      <c r="B4065" s="61" t="s">
        <v>2512</v>
      </c>
      <c r="C4065" s="3"/>
      <c r="D4065" s="3"/>
      <c r="E4065" s="9" t="s">
        <v>277</v>
      </c>
      <c r="F4065" s="9" t="s">
        <v>277</v>
      </c>
      <c r="G4065" s="9" t="s">
        <v>277</v>
      </c>
      <c r="H4065" s="9" t="s">
        <v>277</v>
      </c>
      <c r="I4065" s="9" t="s">
        <v>277</v>
      </c>
      <c r="J4065" s="9" t="s">
        <v>277</v>
      </c>
      <c r="K4065" s="9" t="s">
        <v>277</v>
      </c>
      <c r="L4065" s="9" t="s">
        <v>277</v>
      </c>
      <c r="M4065" s="65">
        <v>640</v>
      </c>
      <c r="N4065" s="65"/>
      <c r="P4065" s="65">
        <f t="shared" ref="P4065:P4095" si="111">SUM(E4065:M4065)</f>
        <v>640</v>
      </c>
    </row>
    <row r="4066" spans="1:16" ht="15">
      <c r="A4066" s="238" t="s">
        <v>2481</v>
      </c>
      <c r="B4066" s="61" t="s">
        <v>2098</v>
      </c>
      <c r="E4066" s="9" t="s">
        <v>277</v>
      </c>
      <c r="F4066" s="9" t="s">
        <v>277</v>
      </c>
      <c r="G4066" s="9" t="s">
        <v>277</v>
      </c>
      <c r="H4066" s="9" t="s">
        <v>277</v>
      </c>
      <c r="I4066" s="9" t="s">
        <v>277</v>
      </c>
      <c r="J4066" s="9" t="s">
        <v>277</v>
      </c>
      <c r="K4066" s="9" t="s">
        <v>277</v>
      </c>
      <c r="L4066" s="9">
        <v>627.49999999999818</v>
      </c>
      <c r="M4066" s="9" t="s">
        <v>277</v>
      </c>
      <c r="N4066" s="65"/>
      <c r="P4066" s="65">
        <f t="shared" si="111"/>
        <v>627.49999999999818</v>
      </c>
    </row>
    <row r="4067" spans="1:16" ht="15">
      <c r="A4067" s="238" t="s">
        <v>2482</v>
      </c>
      <c r="B4067" s="61" t="s">
        <v>2091</v>
      </c>
      <c r="E4067" s="9" t="s">
        <v>277</v>
      </c>
      <c r="F4067" s="9" t="s">
        <v>277</v>
      </c>
      <c r="G4067" s="9" t="s">
        <v>277</v>
      </c>
      <c r="H4067" s="9" t="s">
        <v>277</v>
      </c>
      <c r="I4067" s="9" t="s">
        <v>277</v>
      </c>
      <c r="J4067" s="9" t="s">
        <v>277</v>
      </c>
      <c r="K4067" s="9" t="s">
        <v>277</v>
      </c>
      <c r="L4067" s="9">
        <v>321.89999999999782</v>
      </c>
      <c r="M4067" s="65">
        <v>300.59999999999997</v>
      </c>
      <c r="N4067" s="65"/>
      <c r="P4067" s="65">
        <f t="shared" si="111"/>
        <v>622.49999999999773</v>
      </c>
    </row>
    <row r="4068" spans="1:16" ht="15">
      <c r="A4068" s="238" t="s">
        <v>2483</v>
      </c>
      <c r="B4068" s="61" t="s">
        <v>2612</v>
      </c>
      <c r="C4068" s="3"/>
      <c r="D4068" s="3"/>
      <c r="E4068" s="9" t="s">
        <v>277</v>
      </c>
      <c r="F4068" s="9" t="s">
        <v>277</v>
      </c>
      <c r="G4068" s="9" t="s">
        <v>277</v>
      </c>
      <c r="H4068" s="9" t="s">
        <v>277</v>
      </c>
      <c r="I4068" s="9" t="s">
        <v>277</v>
      </c>
      <c r="J4068" s="9" t="s">
        <v>277</v>
      </c>
      <c r="K4068" s="9" t="s">
        <v>277</v>
      </c>
      <c r="L4068" s="9" t="s">
        <v>277</v>
      </c>
      <c r="M4068" s="65">
        <v>622.29999999999995</v>
      </c>
      <c r="N4068" s="65"/>
      <c r="P4068" s="65">
        <f t="shared" si="111"/>
        <v>622.29999999999995</v>
      </c>
    </row>
    <row r="4069" spans="1:16" ht="15">
      <c r="A4069" s="238" t="s">
        <v>2484</v>
      </c>
      <c r="B4069" s="61" t="s">
        <v>2523</v>
      </c>
      <c r="C4069" s="3"/>
      <c r="D4069" s="3"/>
      <c r="E4069" s="9" t="s">
        <v>277</v>
      </c>
      <c r="F4069" s="9" t="s">
        <v>277</v>
      </c>
      <c r="G4069" s="9" t="s">
        <v>277</v>
      </c>
      <c r="H4069" s="9" t="s">
        <v>277</v>
      </c>
      <c r="I4069" s="9" t="s">
        <v>277</v>
      </c>
      <c r="J4069" s="9" t="s">
        <v>277</v>
      </c>
      <c r="K4069" s="9" t="s">
        <v>277</v>
      </c>
      <c r="L4069" s="9" t="s">
        <v>277</v>
      </c>
      <c r="M4069" s="65">
        <v>616.70000000000005</v>
      </c>
      <c r="N4069" s="65"/>
      <c r="P4069" s="65">
        <f t="shared" si="111"/>
        <v>616.70000000000005</v>
      </c>
    </row>
    <row r="4070" spans="1:16" ht="15">
      <c r="A4070" s="238" t="s">
        <v>2485</v>
      </c>
      <c r="B4070" s="61" t="s">
        <v>2518</v>
      </c>
      <c r="C4070" s="3"/>
      <c r="D4070" s="3"/>
      <c r="E4070" s="9" t="s">
        <v>277</v>
      </c>
      <c r="F4070" s="9" t="s">
        <v>277</v>
      </c>
      <c r="G4070" s="9" t="s">
        <v>277</v>
      </c>
      <c r="H4070" s="9" t="s">
        <v>277</v>
      </c>
      <c r="I4070" s="9" t="s">
        <v>277</v>
      </c>
      <c r="J4070" s="9" t="s">
        <v>277</v>
      </c>
      <c r="K4070" s="9" t="s">
        <v>277</v>
      </c>
      <c r="L4070" s="9" t="s">
        <v>277</v>
      </c>
      <c r="M4070" s="65">
        <v>616.09999999999991</v>
      </c>
      <c r="N4070" s="65"/>
      <c r="P4070" s="65">
        <f t="shared" si="111"/>
        <v>616.09999999999991</v>
      </c>
    </row>
    <row r="4071" spans="1:16" ht="15">
      <c r="A4071" s="238" t="s">
        <v>2486</v>
      </c>
      <c r="B4071" s="61" t="s">
        <v>2522</v>
      </c>
      <c r="C4071" s="3"/>
      <c r="D4071" s="3"/>
      <c r="E4071" s="9" t="s">
        <v>277</v>
      </c>
      <c r="F4071" s="9" t="s">
        <v>277</v>
      </c>
      <c r="G4071" s="9" t="s">
        <v>277</v>
      </c>
      <c r="H4071" s="9" t="s">
        <v>277</v>
      </c>
      <c r="I4071" s="9" t="s">
        <v>277</v>
      </c>
      <c r="J4071" s="9" t="s">
        <v>277</v>
      </c>
      <c r="K4071" s="9" t="s">
        <v>277</v>
      </c>
      <c r="L4071" s="9" t="s">
        <v>277</v>
      </c>
      <c r="M4071" s="65">
        <v>604.99999999999989</v>
      </c>
      <c r="N4071" s="65"/>
      <c r="P4071" s="65">
        <f t="shared" si="111"/>
        <v>604.99999999999989</v>
      </c>
    </row>
    <row r="4072" spans="1:16" ht="15">
      <c r="A4072" s="238" t="s">
        <v>2487</v>
      </c>
      <c r="B4072" s="226" t="s">
        <v>2073</v>
      </c>
      <c r="E4072" s="9" t="s">
        <v>277</v>
      </c>
      <c r="F4072" s="9" t="s">
        <v>277</v>
      </c>
      <c r="G4072" s="9" t="s">
        <v>277</v>
      </c>
      <c r="H4072" s="9" t="s">
        <v>277</v>
      </c>
      <c r="I4072" s="9" t="s">
        <v>277</v>
      </c>
      <c r="J4072" s="9" t="s">
        <v>277</v>
      </c>
      <c r="K4072" s="9" t="s">
        <v>277</v>
      </c>
      <c r="L4072" s="9">
        <v>603.40000000000146</v>
      </c>
      <c r="M4072" s="9" t="s">
        <v>277</v>
      </c>
      <c r="N4072" s="65"/>
      <c r="P4072" s="65">
        <f t="shared" si="111"/>
        <v>603.40000000000146</v>
      </c>
    </row>
    <row r="4073" spans="1:16" ht="15">
      <c r="A4073" s="238" t="s">
        <v>2488</v>
      </c>
      <c r="B4073" s="61" t="s">
        <v>2526</v>
      </c>
      <c r="C4073" s="3"/>
      <c r="D4073" s="3"/>
      <c r="E4073" s="9" t="s">
        <v>277</v>
      </c>
      <c r="F4073" s="9" t="s">
        <v>277</v>
      </c>
      <c r="G4073" s="9" t="s">
        <v>277</v>
      </c>
      <c r="H4073" s="9" t="s">
        <v>277</v>
      </c>
      <c r="I4073" s="9" t="s">
        <v>277</v>
      </c>
      <c r="J4073" s="9" t="s">
        <v>277</v>
      </c>
      <c r="K4073" s="9" t="s">
        <v>277</v>
      </c>
      <c r="L4073" s="9" t="s">
        <v>277</v>
      </c>
      <c r="M4073" s="65">
        <v>596</v>
      </c>
      <c r="N4073" s="65"/>
      <c r="P4073" s="65">
        <f t="shared" si="111"/>
        <v>596</v>
      </c>
    </row>
    <row r="4074" spans="1:16" ht="15">
      <c r="A4074" s="238" t="s">
        <v>2489</v>
      </c>
      <c r="B4074" s="170" t="s">
        <v>1273</v>
      </c>
      <c r="C4074" s="3"/>
      <c r="D4074" s="3"/>
      <c r="E4074" s="9" t="s">
        <v>277</v>
      </c>
      <c r="F4074" s="9" t="s">
        <v>277</v>
      </c>
      <c r="G4074" s="9" t="s">
        <v>277</v>
      </c>
      <c r="H4074" s="9" t="s">
        <v>277</v>
      </c>
      <c r="I4074" s="9">
        <v>589.30000000000018</v>
      </c>
      <c r="J4074" s="9" t="s">
        <v>277</v>
      </c>
      <c r="K4074" s="9" t="s">
        <v>277</v>
      </c>
      <c r="L4074" s="9" t="s">
        <v>277</v>
      </c>
      <c r="M4074" s="9" t="s">
        <v>277</v>
      </c>
      <c r="P4074" s="65">
        <f t="shared" si="111"/>
        <v>589.30000000000018</v>
      </c>
    </row>
    <row r="4075" spans="1:16" ht="15">
      <c r="A4075" s="238" t="s">
        <v>2490</v>
      </c>
      <c r="B4075" s="61" t="s">
        <v>650</v>
      </c>
      <c r="E4075" s="9" t="s">
        <v>277</v>
      </c>
      <c r="F4075" s="9" t="s">
        <v>277</v>
      </c>
      <c r="G4075" s="9" t="s">
        <v>277</v>
      </c>
      <c r="H4075" s="9">
        <v>575.79999999999927</v>
      </c>
      <c r="I4075" s="9" t="s">
        <v>277</v>
      </c>
      <c r="J4075" s="9" t="s">
        <v>277</v>
      </c>
      <c r="K4075" s="9" t="s">
        <v>277</v>
      </c>
      <c r="L4075" s="9" t="s">
        <v>277</v>
      </c>
      <c r="M4075" s="9" t="s">
        <v>277</v>
      </c>
      <c r="P4075" s="65">
        <f t="shared" si="111"/>
        <v>575.79999999999927</v>
      </c>
    </row>
    <row r="4076" spans="1:16" ht="15">
      <c r="A4076" s="238" t="s">
        <v>2491</v>
      </c>
      <c r="B4076" s="61" t="s">
        <v>177</v>
      </c>
      <c r="E4076" s="9">
        <v>250.6</v>
      </c>
      <c r="F4076" s="9">
        <v>255.2</v>
      </c>
      <c r="G4076" s="9" t="s">
        <v>277</v>
      </c>
      <c r="H4076" s="9" t="s">
        <v>277</v>
      </c>
      <c r="I4076" s="9" t="s">
        <v>277</v>
      </c>
      <c r="J4076" s="9" t="s">
        <v>277</v>
      </c>
      <c r="K4076" s="9" t="s">
        <v>277</v>
      </c>
      <c r="L4076" s="9" t="s">
        <v>277</v>
      </c>
      <c r="M4076" s="9" t="s">
        <v>277</v>
      </c>
      <c r="P4076" s="65">
        <f t="shared" si="111"/>
        <v>505.79999999999995</v>
      </c>
    </row>
    <row r="4077" spans="1:16" ht="15">
      <c r="A4077" s="238" t="s">
        <v>2492</v>
      </c>
      <c r="B4077" s="61" t="s">
        <v>2520</v>
      </c>
      <c r="C4077" s="3"/>
      <c r="D4077" s="3"/>
      <c r="E4077" s="9" t="s">
        <v>277</v>
      </c>
      <c r="F4077" s="9" t="s">
        <v>277</v>
      </c>
      <c r="G4077" s="9" t="s">
        <v>277</v>
      </c>
      <c r="H4077" s="9" t="s">
        <v>277</v>
      </c>
      <c r="I4077" s="9" t="s">
        <v>277</v>
      </c>
      <c r="J4077" s="9" t="s">
        <v>277</v>
      </c>
      <c r="K4077" s="9" t="s">
        <v>277</v>
      </c>
      <c r="L4077" s="9" t="s">
        <v>277</v>
      </c>
      <c r="M4077" s="65">
        <v>482.5</v>
      </c>
      <c r="N4077" s="65"/>
      <c r="P4077" s="65">
        <f t="shared" si="111"/>
        <v>482.5</v>
      </c>
    </row>
    <row r="4078" spans="1:16" ht="15">
      <c r="A4078" s="238" t="s">
        <v>2493</v>
      </c>
      <c r="B4078" s="226" t="s">
        <v>1577</v>
      </c>
      <c r="C4078" s="3"/>
      <c r="D4078" s="3"/>
      <c r="E4078" s="9" t="s">
        <v>277</v>
      </c>
      <c r="F4078" s="9" t="s">
        <v>277</v>
      </c>
      <c r="G4078" s="9" t="s">
        <v>277</v>
      </c>
      <c r="H4078" s="9" t="s">
        <v>277</v>
      </c>
      <c r="I4078" s="9" t="s">
        <v>277</v>
      </c>
      <c r="J4078" s="9">
        <v>482.49999999999454</v>
      </c>
      <c r="K4078" s="9" t="s">
        <v>277</v>
      </c>
      <c r="L4078" s="9" t="s">
        <v>277</v>
      </c>
      <c r="M4078" s="9" t="s">
        <v>277</v>
      </c>
      <c r="P4078" s="65">
        <f t="shared" si="111"/>
        <v>482.49999999999454</v>
      </c>
    </row>
    <row r="4079" spans="1:16" ht="15">
      <c r="A4079" s="238" t="s">
        <v>2494</v>
      </c>
      <c r="B4079" s="61" t="s">
        <v>2513</v>
      </c>
      <c r="C4079" s="3"/>
      <c r="D4079" s="3"/>
      <c r="E4079" s="9" t="s">
        <v>277</v>
      </c>
      <c r="F4079" s="9" t="s">
        <v>277</v>
      </c>
      <c r="G4079" s="9" t="s">
        <v>277</v>
      </c>
      <c r="H4079" s="9" t="s">
        <v>277</v>
      </c>
      <c r="I4079" s="9" t="s">
        <v>277</v>
      </c>
      <c r="J4079" s="9" t="s">
        <v>277</v>
      </c>
      <c r="K4079" s="9" t="s">
        <v>277</v>
      </c>
      <c r="L4079" s="9" t="s">
        <v>277</v>
      </c>
      <c r="M4079" s="65">
        <v>478.10000000000008</v>
      </c>
      <c r="N4079" s="65"/>
      <c r="P4079" s="65">
        <f t="shared" si="111"/>
        <v>478.10000000000008</v>
      </c>
    </row>
    <row r="4080" spans="1:16" ht="15">
      <c r="A4080" s="238" t="s">
        <v>2495</v>
      </c>
      <c r="B4080" s="61" t="s">
        <v>2516</v>
      </c>
      <c r="C4080" s="3"/>
      <c r="D4080" s="3"/>
      <c r="E4080" s="9" t="s">
        <v>277</v>
      </c>
      <c r="F4080" s="9" t="s">
        <v>277</v>
      </c>
      <c r="G4080" s="9" t="s">
        <v>277</v>
      </c>
      <c r="H4080" s="9" t="s">
        <v>277</v>
      </c>
      <c r="I4080" s="9" t="s">
        <v>277</v>
      </c>
      <c r="J4080" s="9" t="s">
        <v>277</v>
      </c>
      <c r="K4080" s="9" t="s">
        <v>277</v>
      </c>
      <c r="L4080" s="9" t="s">
        <v>277</v>
      </c>
      <c r="M4080" s="65">
        <v>473.5</v>
      </c>
      <c r="N4080" s="65"/>
      <c r="P4080" s="65">
        <f t="shared" si="111"/>
        <v>473.5</v>
      </c>
    </row>
    <row r="4081" spans="1:16" ht="15">
      <c r="A4081" s="238" t="s">
        <v>2496</v>
      </c>
      <c r="B4081" s="61" t="s">
        <v>640</v>
      </c>
      <c r="E4081" s="9" t="s">
        <v>277</v>
      </c>
      <c r="F4081" s="9" t="s">
        <v>277</v>
      </c>
      <c r="G4081" s="9" t="s">
        <v>277</v>
      </c>
      <c r="H4081" s="9">
        <v>464.09999999999309</v>
      </c>
      <c r="I4081" s="9" t="s">
        <v>277</v>
      </c>
      <c r="J4081" s="9" t="s">
        <v>277</v>
      </c>
      <c r="K4081" s="9" t="s">
        <v>277</v>
      </c>
      <c r="L4081" s="9" t="s">
        <v>277</v>
      </c>
      <c r="M4081" s="9" t="s">
        <v>277</v>
      </c>
      <c r="P4081" s="65">
        <f t="shared" si="111"/>
        <v>464.09999999999309</v>
      </c>
    </row>
    <row r="4082" spans="1:16" ht="15">
      <c r="A4082" s="238" t="s">
        <v>2497</v>
      </c>
      <c r="B4082" s="61" t="s">
        <v>2510</v>
      </c>
      <c r="C4082" s="3"/>
      <c r="D4082" s="3"/>
      <c r="E4082" s="9" t="s">
        <v>277</v>
      </c>
      <c r="F4082" s="9" t="s">
        <v>277</v>
      </c>
      <c r="G4082" s="9" t="s">
        <v>277</v>
      </c>
      <c r="H4082" s="9" t="s">
        <v>277</v>
      </c>
      <c r="I4082" s="9" t="s">
        <v>277</v>
      </c>
      <c r="J4082" s="9" t="s">
        <v>277</v>
      </c>
      <c r="K4082" s="9" t="s">
        <v>277</v>
      </c>
      <c r="L4082" s="9" t="s">
        <v>277</v>
      </c>
      <c r="M4082" s="65">
        <v>444.1</v>
      </c>
      <c r="N4082" s="65"/>
      <c r="P4082" s="65">
        <f t="shared" si="111"/>
        <v>444.1</v>
      </c>
    </row>
    <row r="4083" spans="1:16" ht="15">
      <c r="A4083" s="238" t="s">
        <v>2498</v>
      </c>
      <c r="B4083" s="61" t="s">
        <v>2088</v>
      </c>
      <c r="E4083" s="9" t="s">
        <v>277</v>
      </c>
      <c r="F4083" s="9" t="s">
        <v>277</v>
      </c>
      <c r="G4083" s="9" t="s">
        <v>277</v>
      </c>
      <c r="H4083" s="9" t="s">
        <v>277</v>
      </c>
      <c r="I4083" s="9" t="s">
        <v>277</v>
      </c>
      <c r="J4083" s="9" t="s">
        <v>277</v>
      </c>
      <c r="K4083" s="9" t="s">
        <v>277</v>
      </c>
      <c r="L4083" s="9">
        <v>436.60000000000582</v>
      </c>
      <c r="M4083" s="9" t="s">
        <v>277</v>
      </c>
      <c r="N4083" s="65"/>
      <c r="P4083" s="65">
        <f t="shared" si="111"/>
        <v>436.60000000000582</v>
      </c>
    </row>
    <row r="4084" spans="1:16" ht="15">
      <c r="A4084" s="238" t="s">
        <v>2499</v>
      </c>
      <c r="B4084" s="61" t="s">
        <v>2528</v>
      </c>
      <c r="C4084" s="3"/>
      <c r="D4084" s="3"/>
      <c r="E4084" s="9" t="s">
        <v>277</v>
      </c>
      <c r="F4084" s="9" t="s">
        <v>277</v>
      </c>
      <c r="G4084" s="9" t="s">
        <v>277</v>
      </c>
      <c r="H4084" s="9" t="s">
        <v>277</v>
      </c>
      <c r="I4084" s="9" t="s">
        <v>277</v>
      </c>
      <c r="J4084" s="9" t="s">
        <v>277</v>
      </c>
      <c r="K4084" s="9" t="s">
        <v>277</v>
      </c>
      <c r="L4084" s="9" t="s">
        <v>277</v>
      </c>
      <c r="M4084" s="65">
        <v>421.45</v>
      </c>
      <c r="N4084" s="65"/>
      <c r="P4084" s="65">
        <f t="shared" si="111"/>
        <v>421.45</v>
      </c>
    </row>
    <row r="4085" spans="1:16" ht="15">
      <c r="A4085" s="238" t="s">
        <v>2500</v>
      </c>
      <c r="B4085" s="61" t="s">
        <v>2507</v>
      </c>
      <c r="C4085" s="3"/>
      <c r="D4085" s="3"/>
      <c r="E4085" s="9" t="s">
        <v>277</v>
      </c>
      <c r="F4085" s="9" t="s">
        <v>277</v>
      </c>
      <c r="G4085" s="9" t="s">
        <v>277</v>
      </c>
      <c r="H4085" s="9" t="s">
        <v>277</v>
      </c>
      <c r="I4085" s="9" t="s">
        <v>277</v>
      </c>
      <c r="J4085" s="9" t="s">
        <v>277</v>
      </c>
      <c r="K4085" s="9" t="s">
        <v>277</v>
      </c>
      <c r="L4085" s="9" t="s">
        <v>277</v>
      </c>
      <c r="M4085" s="65">
        <v>407.5</v>
      </c>
      <c r="N4085" s="65"/>
      <c r="P4085" s="65">
        <f t="shared" si="111"/>
        <v>407.5</v>
      </c>
    </row>
    <row r="4086" spans="1:16" ht="15">
      <c r="A4086" s="238" t="s">
        <v>2501</v>
      </c>
      <c r="B4086" s="61" t="s">
        <v>2530</v>
      </c>
      <c r="C4086" s="3"/>
      <c r="D4086" s="3"/>
      <c r="E4086" s="9" t="s">
        <v>277</v>
      </c>
      <c r="F4086" s="9" t="s">
        <v>277</v>
      </c>
      <c r="G4086" s="9" t="s">
        <v>277</v>
      </c>
      <c r="H4086" s="9" t="s">
        <v>277</v>
      </c>
      <c r="I4086" s="9" t="s">
        <v>277</v>
      </c>
      <c r="J4086" s="9" t="s">
        <v>277</v>
      </c>
      <c r="K4086" s="9" t="s">
        <v>277</v>
      </c>
      <c r="L4086" s="9" t="s">
        <v>277</v>
      </c>
      <c r="M4086" s="65">
        <v>405.20000000000005</v>
      </c>
      <c r="N4086" s="65"/>
      <c r="P4086" s="65">
        <f t="shared" si="111"/>
        <v>405.20000000000005</v>
      </c>
    </row>
    <row r="4087" spans="1:16" ht="15">
      <c r="A4087" s="238" t="s">
        <v>2502</v>
      </c>
      <c r="B4087" s="61" t="s">
        <v>2532</v>
      </c>
      <c r="C4087" s="3"/>
      <c r="D4087" s="3"/>
      <c r="E4087" s="9" t="s">
        <v>277</v>
      </c>
      <c r="F4087" s="9" t="s">
        <v>277</v>
      </c>
      <c r="G4087" s="9" t="s">
        <v>277</v>
      </c>
      <c r="H4087" s="9" t="s">
        <v>277</v>
      </c>
      <c r="I4087" s="9" t="s">
        <v>277</v>
      </c>
      <c r="J4087" s="9" t="s">
        <v>277</v>
      </c>
      <c r="K4087" s="9" t="s">
        <v>277</v>
      </c>
      <c r="L4087" s="9" t="s">
        <v>277</v>
      </c>
      <c r="M4087" s="65">
        <v>400.10000000000008</v>
      </c>
      <c r="N4087" s="65"/>
      <c r="P4087" s="65">
        <f t="shared" si="111"/>
        <v>400.10000000000008</v>
      </c>
    </row>
    <row r="4088" spans="1:16" ht="15">
      <c r="A4088" s="238" t="s">
        <v>2531</v>
      </c>
      <c r="B4088" s="170" t="s">
        <v>1282</v>
      </c>
      <c r="C4088" s="3"/>
      <c r="D4088" s="3"/>
      <c r="E4088" s="9" t="s">
        <v>277</v>
      </c>
      <c r="F4088" s="9" t="s">
        <v>277</v>
      </c>
      <c r="G4088" s="9" t="s">
        <v>277</v>
      </c>
      <c r="H4088" s="9" t="s">
        <v>277</v>
      </c>
      <c r="I4088" s="9">
        <v>380.09999999999945</v>
      </c>
      <c r="J4088" s="9" t="s">
        <v>277</v>
      </c>
      <c r="K4088" s="9" t="s">
        <v>277</v>
      </c>
      <c r="L4088" s="9" t="s">
        <v>277</v>
      </c>
      <c r="M4088" s="9" t="s">
        <v>277</v>
      </c>
      <c r="P4088" s="65">
        <f t="shared" si="111"/>
        <v>380.09999999999945</v>
      </c>
    </row>
    <row r="4089" spans="1:16" ht="15">
      <c r="A4089" s="238" t="s">
        <v>2613</v>
      </c>
      <c r="B4089" s="61" t="s">
        <v>2506</v>
      </c>
      <c r="C4089" s="3"/>
      <c r="D4089" s="3"/>
      <c r="E4089" s="9" t="s">
        <v>277</v>
      </c>
      <c r="F4089" s="9" t="s">
        <v>277</v>
      </c>
      <c r="G4089" s="9" t="s">
        <v>277</v>
      </c>
      <c r="H4089" s="9" t="s">
        <v>277</v>
      </c>
      <c r="I4089" s="9" t="s">
        <v>277</v>
      </c>
      <c r="J4089" s="9" t="s">
        <v>277</v>
      </c>
      <c r="K4089" s="9" t="s">
        <v>277</v>
      </c>
      <c r="L4089" s="9" t="s">
        <v>277</v>
      </c>
      <c r="M4089" s="65">
        <v>370.7</v>
      </c>
      <c r="N4089" s="65"/>
      <c r="P4089" s="65">
        <f t="shared" si="111"/>
        <v>370.7</v>
      </c>
    </row>
    <row r="4090" spans="1:16" ht="15">
      <c r="A4090" s="238" t="s">
        <v>2626</v>
      </c>
      <c r="B4090" s="61" t="s">
        <v>2505</v>
      </c>
      <c r="C4090" s="3"/>
      <c r="D4090" s="3"/>
      <c r="E4090" s="9" t="s">
        <v>277</v>
      </c>
      <c r="F4090" s="9" t="s">
        <v>277</v>
      </c>
      <c r="G4090" s="9" t="s">
        <v>277</v>
      </c>
      <c r="H4090" s="9" t="s">
        <v>277</v>
      </c>
      <c r="I4090" s="9" t="s">
        <v>277</v>
      </c>
      <c r="J4090" s="9" t="s">
        <v>277</v>
      </c>
      <c r="K4090" s="9" t="s">
        <v>277</v>
      </c>
      <c r="L4090" s="9" t="s">
        <v>277</v>
      </c>
      <c r="M4090" s="65">
        <v>333.20000000000005</v>
      </c>
      <c r="N4090" s="65"/>
      <c r="P4090" s="65">
        <f t="shared" si="111"/>
        <v>333.20000000000005</v>
      </c>
    </row>
    <row r="4091" spans="1:16" ht="15">
      <c r="A4091" s="238" t="s">
        <v>2662</v>
      </c>
      <c r="B4091" s="61" t="s">
        <v>2525</v>
      </c>
      <c r="C4091" s="3"/>
      <c r="D4091" s="3"/>
      <c r="E4091" s="9" t="s">
        <v>277</v>
      </c>
      <c r="F4091" s="9" t="s">
        <v>277</v>
      </c>
      <c r="G4091" s="9" t="s">
        <v>277</v>
      </c>
      <c r="H4091" s="9" t="s">
        <v>277</v>
      </c>
      <c r="I4091" s="9" t="s">
        <v>277</v>
      </c>
      <c r="J4091" s="9" t="s">
        <v>277</v>
      </c>
      <c r="K4091" s="9" t="s">
        <v>277</v>
      </c>
      <c r="L4091" s="9" t="s">
        <v>277</v>
      </c>
      <c r="M4091" s="65">
        <v>290.29999999999995</v>
      </c>
      <c r="N4091" s="65"/>
      <c r="P4091" s="65">
        <f t="shared" si="111"/>
        <v>290.29999999999995</v>
      </c>
    </row>
    <row r="4092" spans="1:16" ht="15">
      <c r="A4092" s="238" t="s">
        <v>2663</v>
      </c>
      <c r="B4092" s="61" t="s">
        <v>163</v>
      </c>
      <c r="E4092" s="9" t="s">
        <v>277</v>
      </c>
      <c r="F4092" s="9" t="s">
        <v>277</v>
      </c>
      <c r="G4092" s="9">
        <v>280.8</v>
      </c>
      <c r="H4092" s="9" t="s">
        <v>277</v>
      </c>
      <c r="I4092" s="9" t="s">
        <v>277</v>
      </c>
      <c r="J4092" s="9" t="s">
        <v>277</v>
      </c>
      <c r="K4092" s="9" t="s">
        <v>277</v>
      </c>
      <c r="L4092" s="9" t="s">
        <v>277</v>
      </c>
      <c r="M4092" s="9" t="s">
        <v>277</v>
      </c>
      <c r="P4092" s="65">
        <f t="shared" si="111"/>
        <v>280.8</v>
      </c>
    </row>
    <row r="4093" spans="1:16" ht="15">
      <c r="A4093" s="238" t="s">
        <v>2664</v>
      </c>
      <c r="B4093" s="61" t="s">
        <v>2527</v>
      </c>
      <c r="C4093" s="3"/>
      <c r="D4093" s="3"/>
      <c r="E4093" s="9" t="s">
        <v>277</v>
      </c>
      <c r="F4093" s="9" t="s">
        <v>277</v>
      </c>
      <c r="G4093" s="9" t="s">
        <v>277</v>
      </c>
      <c r="H4093" s="9" t="s">
        <v>277</v>
      </c>
      <c r="I4093" s="9" t="s">
        <v>277</v>
      </c>
      <c r="J4093" s="9" t="s">
        <v>277</v>
      </c>
      <c r="K4093" s="9" t="s">
        <v>277</v>
      </c>
      <c r="L4093" s="9" t="s">
        <v>277</v>
      </c>
      <c r="M4093" s="65">
        <v>244.9</v>
      </c>
      <c r="N4093" s="65"/>
      <c r="P4093" s="65">
        <f t="shared" si="111"/>
        <v>244.9</v>
      </c>
    </row>
    <row r="4094" spans="1:16" ht="15">
      <c r="A4094" s="238" t="s">
        <v>2665</v>
      </c>
      <c r="B4094" s="61" t="s">
        <v>2529</v>
      </c>
      <c r="C4094" s="3"/>
      <c r="D4094" s="3"/>
      <c r="E4094" s="9" t="s">
        <v>277</v>
      </c>
      <c r="F4094" s="9" t="s">
        <v>277</v>
      </c>
      <c r="G4094" s="9" t="s">
        <v>277</v>
      </c>
      <c r="H4094" s="9" t="s">
        <v>277</v>
      </c>
      <c r="I4094" s="9" t="s">
        <v>277</v>
      </c>
      <c r="J4094" s="9" t="s">
        <v>277</v>
      </c>
      <c r="K4094" s="9" t="s">
        <v>277</v>
      </c>
      <c r="L4094" s="9" t="s">
        <v>277</v>
      </c>
      <c r="M4094" s="65">
        <v>123.1</v>
      </c>
      <c r="N4094" s="65"/>
      <c r="P4094" s="65">
        <f t="shared" si="111"/>
        <v>123.1</v>
      </c>
    </row>
    <row r="4095" spans="1:16" ht="15">
      <c r="A4095" s="238" t="s">
        <v>2666</v>
      </c>
      <c r="B4095" s="61" t="s">
        <v>178</v>
      </c>
      <c r="E4095" s="9">
        <v>56.4</v>
      </c>
      <c r="F4095" s="9" t="s">
        <v>277</v>
      </c>
      <c r="G4095" s="9" t="s">
        <v>277</v>
      </c>
      <c r="H4095" s="9" t="s">
        <v>277</v>
      </c>
      <c r="I4095" s="9" t="s">
        <v>277</v>
      </c>
      <c r="J4095" s="9" t="s">
        <v>277</v>
      </c>
      <c r="K4095" s="9" t="s">
        <v>277</v>
      </c>
      <c r="L4095" s="9" t="s">
        <v>277</v>
      </c>
      <c r="M4095" s="9" t="s">
        <v>277</v>
      </c>
      <c r="P4095" s="65">
        <f t="shared" si="111"/>
        <v>56.4</v>
      </c>
    </row>
    <row r="4099" spans="1:21" ht="25.5">
      <c r="A4099" s="23" t="s">
        <v>201</v>
      </c>
      <c r="L4099" s="67"/>
      <c r="M4099" s="67"/>
    </row>
    <row r="4100" spans="1:21">
      <c r="L4100" s="67"/>
      <c r="M4100" s="67"/>
    </row>
    <row r="4101" spans="1:21" ht="15">
      <c r="A4101" s="38"/>
      <c r="B4101" s="38"/>
      <c r="C4101" s="38"/>
      <c r="D4101" s="38"/>
      <c r="E4101" s="59">
        <v>2016</v>
      </c>
      <c r="F4101" s="59">
        <v>2017</v>
      </c>
      <c r="G4101" s="59">
        <v>2018</v>
      </c>
      <c r="H4101" s="59">
        <v>2019</v>
      </c>
      <c r="I4101" s="59">
        <v>2020</v>
      </c>
      <c r="J4101" s="59">
        <v>2021</v>
      </c>
      <c r="K4101" s="59">
        <v>2022</v>
      </c>
      <c r="L4101" s="59">
        <v>2023</v>
      </c>
      <c r="M4101" s="59">
        <v>2024</v>
      </c>
      <c r="P4101" s="68" t="s">
        <v>40</v>
      </c>
    </row>
    <row r="4102" spans="1:21" ht="15">
      <c r="A4102" s="28" t="s">
        <v>0</v>
      </c>
      <c r="B4102" s="61" t="s">
        <v>17</v>
      </c>
      <c r="E4102" s="175">
        <v>807.15</v>
      </c>
      <c r="F4102" s="9">
        <v>347.6</v>
      </c>
      <c r="G4102" s="174">
        <v>1033.4000000000001</v>
      </c>
      <c r="H4102" s="65">
        <v>652.39999999999782</v>
      </c>
      <c r="I4102" s="9">
        <v>0</v>
      </c>
      <c r="J4102" s="65">
        <v>364.50000000000182</v>
      </c>
      <c r="K4102" s="176">
        <v>1180.5000000000018</v>
      </c>
      <c r="L4102" s="174">
        <v>1366.8000000000011</v>
      </c>
      <c r="M4102" s="65">
        <v>472</v>
      </c>
      <c r="P4102" s="65">
        <f t="shared" ref="P4102:P4133" si="112">SUM(E4102:M4102)</f>
        <v>6224.3500000000022</v>
      </c>
      <c r="R4102" t="s">
        <v>2396</v>
      </c>
      <c r="U4102" t="s">
        <v>1960</v>
      </c>
    </row>
    <row r="4103" spans="1:21" ht="15">
      <c r="A4103" s="28" t="s">
        <v>2</v>
      </c>
      <c r="B4103" s="61" t="s">
        <v>21</v>
      </c>
      <c r="E4103" s="174">
        <v>836.15</v>
      </c>
      <c r="F4103" s="9">
        <v>319.10000000000002</v>
      </c>
      <c r="G4103" s="179">
        <v>961</v>
      </c>
      <c r="H4103" s="65">
        <v>779.30000000000109</v>
      </c>
      <c r="I4103" s="9">
        <v>0</v>
      </c>
      <c r="J4103" s="65">
        <v>480.70000000000255</v>
      </c>
      <c r="K4103" s="179">
        <v>766.99999999999636</v>
      </c>
      <c r="L4103" s="9">
        <v>926.50000000000182</v>
      </c>
      <c r="M4103" s="65">
        <v>688.9</v>
      </c>
      <c r="P4103" s="65">
        <f t="shared" si="112"/>
        <v>5758.6500000000015</v>
      </c>
      <c r="R4103" t="s">
        <v>1961</v>
      </c>
    </row>
    <row r="4104" spans="1:21" ht="15">
      <c r="A4104" s="28" t="s">
        <v>3</v>
      </c>
      <c r="B4104" s="61" t="s">
        <v>31</v>
      </c>
      <c r="E4104" s="179">
        <v>690.35</v>
      </c>
      <c r="F4104" s="9">
        <v>340.5</v>
      </c>
      <c r="G4104" s="176">
        <v>1184.7</v>
      </c>
      <c r="H4104" s="65">
        <v>815.79999999999927</v>
      </c>
      <c r="I4104" s="9">
        <v>0</v>
      </c>
      <c r="J4104" s="65">
        <v>379.39999999999782</v>
      </c>
      <c r="K4104" s="179">
        <v>708.90000000000509</v>
      </c>
      <c r="L4104" s="9">
        <v>811.79999999999927</v>
      </c>
      <c r="M4104" s="65">
        <v>358</v>
      </c>
      <c r="P4104" s="65">
        <f t="shared" si="112"/>
        <v>5289.4500000000016</v>
      </c>
      <c r="R4104" t="s">
        <v>1962</v>
      </c>
      <c r="U4104" t="s">
        <v>1370</v>
      </c>
    </row>
    <row r="4105" spans="1:21" ht="15">
      <c r="A4105" s="28" t="s">
        <v>5</v>
      </c>
      <c r="B4105" s="61" t="s">
        <v>9</v>
      </c>
      <c r="E4105" s="9">
        <v>470.6</v>
      </c>
      <c r="F4105" s="176">
        <v>720.6</v>
      </c>
      <c r="G4105" s="9">
        <v>678.1</v>
      </c>
      <c r="H4105" s="65">
        <v>727.59999999999854</v>
      </c>
      <c r="I4105" s="9">
        <v>0</v>
      </c>
      <c r="J4105" s="65">
        <v>584.10000000000582</v>
      </c>
      <c r="K4105" s="9">
        <v>477.60000000000036</v>
      </c>
      <c r="L4105" s="9">
        <v>828.60000000000036</v>
      </c>
      <c r="M4105" s="65">
        <v>733.5</v>
      </c>
      <c r="P4105" s="65">
        <f t="shared" si="112"/>
        <v>5220.7000000000053</v>
      </c>
      <c r="R4105" t="s">
        <v>280</v>
      </c>
      <c r="U4105" t="s">
        <v>1370</v>
      </c>
    </row>
    <row r="4106" spans="1:21" ht="15">
      <c r="A4106" s="28" t="s">
        <v>7</v>
      </c>
      <c r="B4106" s="61" t="s">
        <v>142</v>
      </c>
      <c r="E4106" s="9" t="s">
        <v>277</v>
      </c>
      <c r="F4106" s="9">
        <v>369.6</v>
      </c>
      <c r="G4106" s="9">
        <v>743.8</v>
      </c>
      <c r="H4106" s="113">
        <v>1068.3999999999996</v>
      </c>
      <c r="I4106" s="9">
        <v>0</v>
      </c>
      <c r="J4106" s="65">
        <v>520.09999999999854</v>
      </c>
      <c r="K4106" s="9">
        <v>550.80000000000473</v>
      </c>
      <c r="L4106" s="9">
        <v>1209.5999999999967</v>
      </c>
      <c r="M4106" s="65">
        <v>629.59999999999991</v>
      </c>
      <c r="P4106" s="65">
        <f t="shared" si="112"/>
        <v>5091.8999999999996</v>
      </c>
      <c r="R4106" t="s">
        <v>299</v>
      </c>
    </row>
    <row r="4107" spans="1:21" ht="15">
      <c r="A4107" s="28" t="s">
        <v>8</v>
      </c>
      <c r="B4107" s="61" t="s">
        <v>25</v>
      </c>
      <c r="E4107" s="9">
        <v>205.1</v>
      </c>
      <c r="F4107" s="179">
        <v>525.6</v>
      </c>
      <c r="G4107" s="179">
        <v>887.1</v>
      </c>
      <c r="H4107" s="65">
        <v>698.70000000000255</v>
      </c>
      <c r="I4107" s="9">
        <v>0</v>
      </c>
      <c r="J4107" s="90">
        <v>655.89999999999964</v>
      </c>
      <c r="K4107" s="9">
        <v>539.50000000000546</v>
      </c>
      <c r="L4107" s="9">
        <v>1014.0000000000036</v>
      </c>
      <c r="M4107" s="65">
        <v>386.40000000000003</v>
      </c>
      <c r="P4107" s="65">
        <f t="shared" si="112"/>
        <v>4912.3000000000111</v>
      </c>
      <c r="R4107" t="s">
        <v>374</v>
      </c>
    </row>
    <row r="4108" spans="1:21" ht="15">
      <c r="A4108" s="28" t="s">
        <v>10</v>
      </c>
      <c r="B4108" s="61" t="s">
        <v>33</v>
      </c>
      <c r="E4108" s="9">
        <v>371.7</v>
      </c>
      <c r="F4108" s="9">
        <v>185.1</v>
      </c>
      <c r="G4108" s="179">
        <v>805.9</v>
      </c>
      <c r="H4108" s="65">
        <v>688.10000000000764</v>
      </c>
      <c r="I4108" s="9">
        <v>0</v>
      </c>
      <c r="J4108" s="65">
        <v>534.99999999999818</v>
      </c>
      <c r="K4108" s="179">
        <v>710.30000000000473</v>
      </c>
      <c r="L4108" s="9">
        <v>771.20000000000255</v>
      </c>
      <c r="M4108" s="65">
        <v>658.09999999999991</v>
      </c>
      <c r="P4108" s="65">
        <f t="shared" si="112"/>
        <v>4725.4000000000124</v>
      </c>
      <c r="R4108" t="s">
        <v>334</v>
      </c>
    </row>
    <row r="4109" spans="1:21" ht="15">
      <c r="A4109" s="28" t="s">
        <v>12</v>
      </c>
      <c r="B4109" s="61" t="s">
        <v>154</v>
      </c>
      <c r="E4109" s="9" t="s">
        <v>277</v>
      </c>
      <c r="F4109" s="9" t="s">
        <v>277</v>
      </c>
      <c r="G4109" s="9">
        <v>640.5</v>
      </c>
      <c r="H4109" s="65">
        <v>703.90000000000509</v>
      </c>
      <c r="I4109" s="9">
        <v>0</v>
      </c>
      <c r="J4109" s="65">
        <v>589.5</v>
      </c>
      <c r="K4109" s="9">
        <v>313.399999999996</v>
      </c>
      <c r="L4109" s="179">
        <v>1288.0000000000018</v>
      </c>
      <c r="M4109" s="112">
        <v>1090.6999999999998</v>
      </c>
      <c r="P4109" s="65">
        <f t="shared" si="112"/>
        <v>4626.0000000000027</v>
      </c>
      <c r="R4109" t="s">
        <v>354</v>
      </c>
      <c r="U4109" t="s">
        <v>1370</v>
      </c>
    </row>
    <row r="4110" spans="1:21" ht="15">
      <c r="A4110" s="28" t="s">
        <v>14</v>
      </c>
      <c r="B4110" s="61" t="s">
        <v>141</v>
      </c>
      <c r="E4110" s="9" t="s">
        <v>277</v>
      </c>
      <c r="F4110" s="9">
        <v>336.2</v>
      </c>
      <c r="G4110" s="9">
        <v>757.6</v>
      </c>
      <c r="H4110" s="65">
        <v>761.69999999999891</v>
      </c>
      <c r="I4110" s="9">
        <v>0</v>
      </c>
      <c r="J4110" s="113">
        <v>745.79999999999927</v>
      </c>
      <c r="K4110" s="9">
        <v>322.89999999999964</v>
      </c>
      <c r="L4110" s="9">
        <v>1096.1999999999989</v>
      </c>
      <c r="M4110" s="65">
        <v>471.19999999999993</v>
      </c>
      <c r="P4110" s="65">
        <f t="shared" si="112"/>
        <v>4491.5999999999967</v>
      </c>
      <c r="R4110" t="s">
        <v>299</v>
      </c>
    </row>
    <row r="4111" spans="1:21" ht="15">
      <c r="A4111" s="28" t="s">
        <v>16</v>
      </c>
      <c r="B4111" s="61" t="s">
        <v>23</v>
      </c>
      <c r="E4111" s="179">
        <v>650.6</v>
      </c>
      <c r="F4111" s="9">
        <v>366.3</v>
      </c>
      <c r="G4111" s="9">
        <v>510.8</v>
      </c>
      <c r="H4111" s="65">
        <v>769.40000000000327</v>
      </c>
      <c r="I4111" s="9">
        <v>0</v>
      </c>
      <c r="J4111" s="65">
        <v>542.40000000000327</v>
      </c>
      <c r="K4111" s="9">
        <v>310.89999999999782</v>
      </c>
      <c r="L4111" s="9">
        <v>903.19999999999709</v>
      </c>
      <c r="M4111" s="65">
        <v>387.59999999999997</v>
      </c>
      <c r="P4111" s="65">
        <f t="shared" si="112"/>
        <v>4441.2000000000016</v>
      </c>
      <c r="R4111" t="s">
        <v>296</v>
      </c>
    </row>
    <row r="4112" spans="1:21" ht="15">
      <c r="A4112" s="28" t="s">
        <v>18</v>
      </c>
      <c r="B4112" s="61" t="s">
        <v>11</v>
      </c>
      <c r="E4112" s="9">
        <v>435.9</v>
      </c>
      <c r="F4112" s="9">
        <v>318.3</v>
      </c>
      <c r="G4112" s="9">
        <v>484.9</v>
      </c>
      <c r="H4112" s="65">
        <v>776.39999999999782</v>
      </c>
      <c r="I4112" s="9">
        <v>0</v>
      </c>
      <c r="J4112" s="65">
        <v>619.20000000000437</v>
      </c>
      <c r="K4112" s="9">
        <v>651.30000000000291</v>
      </c>
      <c r="L4112" s="9">
        <v>931.30000000000109</v>
      </c>
      <c r="M4112" s="65">
        <v>196.5</v>
      </c>
      <c r="P4112" s="65">
        <f t="shared" si="112"/>
        <v>4413.8000000000065</v>
      </c>
    </row>
    <row r="4113" spans="1:21" ht="15">
      <c r="A4113" s="28" t="s">
        <v>20</v>
      </c>
      <c r="B4113" s="61" t="s">
        <v>37</v>
      </c>
      <c r="E4113" s="179">
        <v>529.4</v>
      </c>
      <c r="F4113" s="179">
        <v>438.8</v>
      </c>
      <c r="G4113" s="179">
        <v>827.4</v>
      </c>
      <c r="H4113" s="65">
        <v>779.90000000000327</v>
      </c>
      <c r="I4113" s="9">
        <v>0</v>
      </c>
      <c r="J4113" s="65">
        <v>234.10500000000138</v>
      </c>
      <c r="K4113" s="9">
        <v>274.49999999999818</v>
      </c>
      <c r="L4113" s="9">
        <v>887.09999999999854</v>
      </c>
      <c r="M4113" s="65">
        <v>421.7</v>
      </c>
      <c r="P4113" s="65">
        <f t="shared" si="112"/>
        <v>4392.9050000000016</v>
      </c>
      <c r="R4113" t="s">
        <v>369</v>
      </c>
    </row>
    <row r="4114" spans="1:21" ht="15">
      <c r="A4114" s="28" t="s">
        <v>22</v>
      </c>
      <c r="B4114" s="61" t="s">
        <v>616</v>
      </c>
      <c r="E4114" s="9" t="s">
        <v>277</v>
      </c>
      <c r="F4114" s="9" t="s">
        <v>277</v>
      </c>
      <c r="G4114" s="9" t="s">
        <v>277</v>
      </c>
      <c r="H4114" s="112">
        <v>1202.0000000000018</v>
      </c>
      <c r="I4114" s="9">
        <v>0</v>
      </c>
      <c r="J4114" s="65">
        <v>450.69999999999527</v>
      </c>
      <c r="K4114" s="9">
        <v>560.30000000000109</v>
      </c>
      <c r="L4114" s="179">
        <v>1249.4999999999945</v>
      </c>
      <c r="M4114" s="90">
        <v>814.4</v>
      </c>
      <c r="P4114" s="65">
        <f t="shared" si="112"/>
        <v>4276.8999999999924</v>
      </c>
      <c r="R4114" t="s">
        <v>2986</v>
      </c>
      <c r="U4114" t="s">
        <v>1370</v>
      </c>
    </row>
    <row r="4115" spans="1:21" ht="15">
      <c r="A4115" s="28" t="s">
        <v>24</v>
      </c>
      <c r="B4115" s="61" t="s">
        <v>27</v>
      </c>
      <c r="E4115" s="179">
        <v>560.1</v>
      </c>
      <c r="F4115" s="9">
        <v>232.7</v>
      </c>
      <c r="G4115" s="179">
        <v>761</v>
      </c>
      <c r="H4115" s="90">
        <v>930.49999999999636</v>
      </c>
      <c r="I4115" s="9">
        <v>0</v>
      </c>
      <c r="J4115" s="65">
        <v>423.899999999996</v>
      </c>
      <c r="K4115" s="9">
        <v>461.54999999999745</v>
      </c>
      <c r="L4115" s="9">
        <v>852.60000000000582</v>
      </c>
      <c r="M4115" s="9" t="s">
        <v>277</v>
      </c>
      <c r="P4115" s="65">
        <f t="shared" si="112"/>
        <v>4222.3499999999958</v>
      </c>
      <c r="R4115" t="s">
        <v>923</v>
      </c>
    </row>
    <row r="4116" spans="1:21" ht="15">
      <c r="A4116" s="28" t="s">
        <v>26</v>
      </c>
      <c r="B4116" s="61" t="s">
        <v>649</v>
      </c>
      <c r="E4116" s="9" t="s">
        <v>277</v>
      </c>
      <c r="F4116" s="9" t="s">
        <v>277</v>
      </c>
      <c r="G4116" s="9" t="s">
        <v>277</v>
      </c>
      <c r="H4116" s="65">
        <v>824.79999999999927</v>
      </c>
      <c r="I4116" s="9">
        <v>0</v>
      </c>
      <c r="J4116" s="65">
        <v>426.59999999999854</v>
      </c>
      <c r="K4116" s="179">
        <v>724.50000000000182</v>
      </c>
      <c r="L4116" s="9">
        <v>1226.1999999999971</v>
      </c>
      <c r="M4116" s="90">
        <v>1014.1</v>
      </c>
      <c r="P4116" s="65">
        <f t="shared" si="112"/>
        <v>4216.1999999999971</v>
      </c>
      <c r="R4116" t="s">
        <v>2987</v>
      </c>
    </row>
    <row r="4117" spans="1:21" ht="15">
      <c r="A4117" s="28" t="s">
        <v>28</v>
      </c>
      <c r="B4117" s="61" t="s">
        <v>153</v>
      </c>
      <c r="E4117" s="9" t="s">
        <v>277</v>
      </c>
      <c r="F4117" s="9" t="s">
        <v>277</v>
      </c>
      <c r="G4117" s="9">
        <v>367.25</v>
      </c>
      <c r="H4117" s="65">
        <v>864.10000000000036</v>
      </c>
      <c r="I4117" s="9">
        <v>0</v>
      </c>
      <c r="J4117" s="65">
        <v>604.29999999999563</v>
      </c>
      <c r="K4117" s="179">
        <v>769.90000000000146</v>
      </c>
      <c r="L4117" s="9">
        <v>927.89999999999964</v>
      </c>
      <c r="M4117" s="65">
        <v>672.49999999999989</v>
      </c>
      <c r="P4117" s="65">
        <f t="shared" si="112"/>
        <v>4205.9499999999971</v>
      </c>
      <c r="R4117" t="s">
        <v>283</v>
      </c>
    </row>
    <row r="4118" spans="1:21" ht="15">
      <c r="A4118" s="28" t="s">
        <v>30</v>
      </c>
      <c r="B4118" s="61" t="s">
        <v>143</v>
      </c>
      <c r="E4118" s="9" t="s">
        <v>277</v>
      </c>
      <c r="F4118" s="9">
        <v>235.9</v>
      </c>
      <c r="G4118" s="9">
        <v>738.8</v>
      </c>
      <c r="H4118" s="65">
        <v>639.30000000000291</v>
      </c>
      <c r="I4118" s="9">
        <v>0</v>
      </c>
      <c r="J4118" s="65">
        <v>242.50000000000182</v>
      </c>
      <c r="K4118" s="179">
        <v>777.60000000000036</v>
      </c>
      <c r="L4118" s="9">
        <v>907.59999999999854</v>
      </c>
      <c r="M4118" s="65">
        <v>645.9</v>
      </c>
      <c r="P4118" s="65">
        <f t="shared" si="112"/>
        <v>4187.6000000000031</v>
      </c>
      <c r="R4118" t="s">
        <v>282</v>
      </c>
    </row>
    <row r="4119" spans="1:21" ht="15">
      <c r="A4119" s="28" t="s">
        <v>32</v>
      </c>
      <c r="B4119" s="61" t="s">
        <v>665</v>
      </c>
      <c r="E4119" s="9" t="s">
        <v>277</v>
      </c>
      <c r="F4119" s="9" t="s">
        <v>277</v>
      </c>
      <c r="G4119" s="9" t="s">
        <v>277</v>
      </c>
      <c r="H4119" s="90">
        <v>956.29999999999382</v>
      </c>
      <c r="I4119" s="9">
        <v>0</v>
      </c>
      <c r="J4119" s="65">
        <v>465.09999999999673</v>
      </c>
      <c r="K4119" s="9">
        <v>498.5</v>
      </c>
      <c r="L4119" s="179">
        <v>1341.1000000000004</v>
      </c>
      <c r="M4119" s="90">
        <v>775.3</v>
      </c>
      <c r="P4119" s="65">
        <f t="shared" si="112"/>
        <v>4036.2999999999911</v>
      </c>
      <c r="R4119" t="s">
        <v>2988</v>
      </c>
    </row>
    <row r="4120" spans="1:21" ht="15">
      <c r="A4120" s="28" t="s">
        <v>34</v>
      </c>
      <c r="B4120" s="61" t="s">
        <v>161</v>
      </c>
      <c r="E4120" s="9" t="s">
        <v>277</v>
      </c>
      <c r="F4120" s="9" t="s">
        <v>277</v>
      </c>
      <c r="G4120" s="9">
        <v>591.6</v>
      </c>
      <c r="H4120" s="90">
        <v>921.80000000000291</v>
      </c>
      <c r="I4120" s="9">
        <v>0</v>
      </c>
      <c r="J4120" s="65">
        <v>512.60000000000218</v>
      </c>
      <c r="K4120" s="9">
        <v>391.90000000000146</v>
      </c>
      <c r="L4120" s="9">
        <v>1012.6000000000095</v>
      </c>
      <c r="M4120" s="65">
        <v>547.70000000000016</v>
      </c>
      <c r="P4120" s="65">
        <f t="shared" si="112"/>
        <v>3978.2000000000162</v>
      </c>
      <c r="R4120" t="s">
        <v>292</v>
      </c>
    </row>
    <row r="4121" spans="1:21" ht="15">
      <c r="A4121" s="28" t="s">
        <v>36</v>
      </c>
      <c r="B4121" s="61" t="s">
        <v>15</v>
      </c>
      <c r="E4121" s="9">
        <v>274.5</v>
      </c>
      <c r="F4121" s="179">
        <v>540.70000000000005</v>
      </c>
      <c r="G4121" s="179">
        <v>836.15</v>
      </c>
      <c r="H4121" s="65">
        <v>425.80000000000109</v>
      </c>
      <c r="I4121" s="9">
        <v>0</v>
      </c>
      <c r="J4121" s="65">
        <v>339.39999999999418</v>
      </c>
      <c r="K4121" s="9">
        <v>424.00000000000182</v>
      </c>
      <c r="L4121" s="9">
        <v>452.79999999999563</v>
      </c>
      <c r="M4121" s="65">
        <v>651.6</v>
      </c>
      <c r="P4121" s="65">
        <f t="shared" si="112"/>
        <v>3944.9499999999925</v>
      </c>
      <c r="R4121" t="s">
        <v>285</v>
      </c>
    </row>
    <row r="4122" spans="1:21" ht="15">
      <c r="A4122" s="28" t="s">
        <v>38</v>
      </c>
      <c r="B4122" s="61" t="s">
        <v>13</v>
      </c>
      <c r="E4122" s="9">
        <v>459.2</v>
      </c>
      <c r="F4122" s="179">
        <v>497.3</v>
      </c>
      <c r="G4122" s="9">
        <v>535.70000000000005</v>
      </c>
      <c r="H4122" s="65">
        <v>787.799999999992</v>
      </c>
      <c r="I4122" s="9">
        <v>0</v>
      </c>
      <c r="J4122" s="65">
        <v>597.5</v>
      </c>
      <c r="K4122" s="9">
        <v>588.30000000000291</v>
      </c>
      <c r="L4122" s="9">
        <v>469.00000000000182</v>
      </c>
      <c r="M4122" s="9" t="s">
        <v>277</v>
      </c>
      <c r="P4122" s="65">
        <f t="shared" si="112"/>
        <v>3934.7999999999965</v>
      </c>
      <c r="R4122" t="s">
        <v>291</v>
      </c>
    </row>
    <row r="4123" spans="1:21" ht="15">
      <c r="A4123" s="28" t="s">
        <v>145</v>
      </c>
      <c r="B4123" s="61" t="s">
        <v>631</v>
      </c>
      <c r="E4123" s="9" t="s">
        <v>277</v>
      </c>
      <c r="F4123" s="9" t="s">
        <v>277</v>
      </c>
      <c r="G4123" s="9" t="s">
        <v>277</v>
      </c>
      <c r="H4123" s="65">
        <v>566.09999999999673</v>
      </c>
      <c r="I4123" s="9">
        <v>0</v>
      </c>
      <c r="J4123" s="90">
        <v>720.30000000000291</v>
      </c>
      <c r="K4123" s="9">
        <v>543.5</v>
      </c>
      <c r="L4123" s="9">
        <v>1240.2999999999993</v>
      </c>
      <c r="M4123" s="90">
        <v>833.59999999999991</v>
      </c>
      <c r="P4123" s="65">
        <f t="shared" si="112"/>
        <v>3903.7999999999988</v>
      </c>
      <c r="R4123" t="s">
        <v>284</v>
      </c>
    </row>
    <row r="4124" spans="1:21" ht="15">
      <c r="A4124" s="28" t="s">
        <v>146</v>
      </c>
      <c r="B4124" s="61" t="s">
        <v>644</v>
      </c>
      <c r="E4124" s="9" t="s">
        <v>277</v>
      </c>
      <c r="F4124" s="9" t="s">
        <v>277</v>
      </c>
      <c r="G4124" s="9" t="s">
        <v>277</v>
      </c>
      <c r="H4124" s="65">
        <v>831.90000000000146</v>
      </c>
      <c r="I4124" s="9">
        <v>0</v>
      </c>
      <c r="J4124" s="65">
        <v>586.70000000000255</v>
      </c>
      <c r="K4124" s="9">
        <v>494.99999999999636</v>
      </c>
      <c r="L4124" s="179">
        <v>1321.2999999999993</v>
      </c>
      <c r="M4124" s="65">
        <v>643</v>
      </c>
      <c r="P4124" s="65">
        <f t="shared" si="112"/>
        <v>3877.8999999999996</v>
      </c>
      <c r="R4124" t="s">
        <v>283</v>
      </c>
    </row>
    <row r="4125" spans="1:21" ht="15">
      <c r="A4125" s="28" t="s">
        <v>147</v>
      </c>
      <c r="B4125" s="61" t="s">
        <v>1</v>
      </c>
      <c r="E4125" s="9">
        <v>489.5</v>
      </c>
      <c r="F4125" s="9">
        <v>302</v>
      </c>
      <c r="G4125" s="9">
        <v>486.8</v>
      </c>
      <c r="H4125" s="65">
        <v>403.29999999999927</v>
      </c>
      <c r="I4125" s="9">
        <v>0</v>
      </c>
      <c r="J4125" s="65">
        <v>633.09999999999491</v>
      </c>
      <c r="K4125" s="9">
        <v>312.89999999999782</v>
      </c>
      <c r="L4125" s="9">
        <v>617.90000000000509</v>
      </c>
      <c r="M4125" s="65">
        <v>624.70000000000005</v>
      </c>
      <c r="P4125" s="65">
        <f t="shared" si="112"/>
        <v>3870.1999999999971</v>
      </c>
    </row>
    <row r="4126" spans="1:21" ht="15">
      <c r="A4126" s="28" t="s">
        <v>150</v>
      </c>
      <c r="B4126" s="61" t="s">
        <v>613</v>
      </c>
      <c r="E4126" s="9" t="s">
        <v>277</v>
      </c>
      <c r="F4126" s="9" t="s">
        <v>277</v>
      </c>
      <c r="G4126" s="9" t="s">
        <v>277</v>
      </c>
      <c r="H4126" s="90">
        <v>968.39999999999964</v>
      </c>
      <c r="I4126" s="9">
        <v>0</v>
      </c>
      <c r="J4126" s="65">
        <v>551.50000000000546</v>
      </c>
      <c r="K4126" s="175">
        <v>830.40000000000327</v>
      </c>
      <c r="L4126" s="9">
        <v>990.20000000000618</v>
      </c>
      <c r="M4126" s="65">
        <v>401.9</v>
      </c>
      <c r="P4126" s="65">
        <f t="shared" si="112"/>
        <v>3742.4000000000146</v>
      </c>
      <c r="R4126" t="s">
        <v>290</v>
      </c>
    </row>
    <row r="4127" spans="1:21" ht="15">
      <c r="A4127" s="28" t="s">
        <v>156</v>
      </c>
      <c r="B4127" s="61" t="s">
        <v>645</v>
      </c>
      <c r="E4127" s="9" t="s">
        <v>277</v>
      </c>
      <c r="F4127" s="9" t="s">
        <v>277</v>
      </c>
      <c r="G4127" s="9" t="s">
        <v>277</v>
      </c>
      <c r="H4127" s="65">
        <v>691.69999999999527</v>
      </c>
      <c r="I4127" s="9">
        <v>0</v>
      </c>
      <c r="J4127" s="65">
        <v>471.50000000000182</v>
      </c>
      <c r="K4127" s="179">
        <v>698.600000000004</v>
      </c>
      <c r="L4127" s="179">
        <v>1274</v>
      </c>
      <c r="M4127" s="65">
        <v>582.79999999999995</v>
      </c>
      <c r="P4127" s="65">
        <f t="shared" si="112"/>
        <v>3718.6000000000013</v>
      </c>
      <c r="R4127" t="s">
        <v>321</v>
      </c>
    </row>
    <row r="4128" spans="1:21" ht="15">
      <c r="A4128" s="28" t="s">
        <v>158</v>
      </c>
      <c r="B4128" s="61" t="s">
        <v>39</v>
      </c>
      <c r="E4128" s="179">
        <v>520.65</v>
      </c>
      <c r="F4128" s="175">
        <v>581.9</v>
      </c>
      <c r="G4128" s="9">
        <v>745.55</v>
      </c>
      <c r="H4128" s="65">
        <v>845.29999999999927</v>
      </c>
      <c r="I4128" s="9">
        <v>0</v>
      </c>
      <c r="J4128" s="65">
        <v>396.00000000000182</v>
      </c>
      <c r="K4128" s="9">
        <v>225.60000000000582</v>
      </c>
      <c r="L4128" s="9" t="s">
        <v>277</v>
      </c>
      <c r="M4128" s="9" t="s">
        <v>277</v>
      </c>
      <c r="P4128" s="65">
        <f t="shared" si="112"/>
        <v>3315.0000000000068</v>
      </c>
      <c r="R4128" t="s">
        <v>317</v>
      </c>
    </row>
    <row r="4129" spans="1:21" ht="15">
      <c r="A4129" s="28" t="s">
        <v>159</v>
      </c>
      <c r="B4129" s="28" t="s">
        <v>600</v>
      </c>
      <c r="E4129" s="9" t="s">
        <v>277</v>
      </c>
      <c r="F4129" s="9" t="s">
        <v>277</v>
      </c>
      <c r="G4129" s="9" t="s">
        <v>277</v>
      </c>
      <c r="H4129" s="65">
        <v>743.70000000000255</v>
      </c>
      <c r="I4129" s="9">
        <v>0</v>
      </c>
      <c r="J4129" s="65">
        <v>347.399999999996</v>
      </c>
      <c r="K4129" s="9">
        <v>577.49999999999272</v>
      </c>
      <c r="L4129" s="179">
        <v>1283.600000000004</v>
      </c>
      <c r="M4129" s="65">
        <v>359.50000000000006</v>
      </c>
      <c r="P4129" s="65">
        <f t="shared" si="112"/>
        <v>3311.6999999999953</v>
      </c>
      <c r="R4129" t="s">
        <v>291</v>
      </c>
    </row>
    <row r="4130" spans="1:21" ht="15">
      <c r="A4130" s="28" t="s">
        <v>160</v>
      </c>
      <c r="B4130" s="61" t="s">
        <v>629</v>
      </c>
      <c r="E4130" s="9" t="s">
        <v>277</v>
      </c>
      <c r="F4130" s="9" t="s">
        <v>277</v>
      </c>
      <c r="G4130" s="9" t="s">
        <v>277</v>
      </c>
      <c r="H4130" s="65">
        <v>799.29999999999745</v>
      </c>
      <c r="I4130" s="9">
        <v>0</v>
      </c>
      <c r="J4130" s="65">
        <v>504.09999999999673</v>
      </c>
      <c r="K4130" s="9">
        <v>489.20000000000255</v>
      </c>
      <c r="L4130" s="9">
        <v>952.39999999999418</v>
      </c>
      <c r="M4130" s="65">
        <v>516.20000000000005</v>
      </c>
      <c r="P4130" s="65">
        <f t="shared" si="112"/>
        <v>3261.1999999999907</v>
      </c>
    </row>
    <row r="4131" spans="1:21" ht="15">
      <c r="A4131" s="28" t="s">
        <v>162</v>
      </c>
      <c r="B4131" s="226" t="s">
        <v>1587</v>
      </c>
      <c r="C4131" s="3"/>
      <c r="D4131" s="3"/>
      <c r="E4131" s="9" t="s">
        <v>277</v>
      </c>
      <c r="F4131" s="9" t="s">
        <v>277</v>
      </c>
      <c r="G4131" s="9" t="s">
        <v>277</v>
      </c>
      <c r="H4131" s="9" t="s">
        <v>277</v>
      </c>
      <c r="I4131" s="9">
        <v>0</v>
      </c>
      <c r="J4131" s="65">
        <v>461.20000000000073</v>
      </c>
      <c r="K4131" s="9">
        <v>374.30000000000291</v>
      </c>
      <c r="L4131" s="175">
        <v>1363.5000000000055</v>
      </c>
      <c r="M4131" s="114">
        <v>1032.3000000000002</v>
      </c>
      <c r="P4131" s="65">
        <f t="shared" si="112"/>
        <v>3231.3000000000093</v>
      </c>
      <c r="R4131" t="s">
        <v>356</v>
      </c>
    </row>
    <row r="4132" spans="1:21" ht="15">
      <c r="A4132" s="28" t="s">
        <v>273</v>
      </c>
      <c r="B4132" s="170" t="s">
        <v>1272</v>
      </c>
      <c r="C4132" s="3"/>
      <c r="D4132" s="3"/>
      <c r="E4132" s="9" t="s">
        <v>277</v>
      </c>
      <c r="F4132" s="9" t="s">
        <v>277</v>
      </c>
      <c r="G4132" s="9" t="s">
        <v>277</v>
      </c>
      <c r="H4132" s="9" t="s">
        <v>277</v>
      </c>
      <c r="I4132" s="9">
        <v>0</v>
      </c>
      <c r="J4132" s="112">
        <v>821.10000000000036</v>
      </c>
      <c r="K4132" s="9">
        <v>619.90000000000509</v>
      </c>
      <c r="L4132" s="9">
        <v>1160.1000000000004</v>
      </c>
      <c r="M4132" s="65">
        <v>525.70000000000005</v>
      </c>
      <c r="P4132" s="65">
        <f t="shared" si="112"/>
        <v>3126.8000000000056</v>
      </c>
      <c r="R4132" t="s">
        <v>280</v>
      </c>
      <c r="U4132" t="s">
        <v>1370</v>
      </c>
    </row>
    <row r="4133" spans="1:21" ht="15">
      <c r="A4133" s="28" t="s">
        <v>274</v>
      </c>
      <c r="B4133" s="61" t="s">
        <v>624</v>
      </c>
      <c r="E4133" s="9" t="s">
        <v>277</v>
      </c>
      <c r="F4133" s="9" t="s">
        <v>277</v>
      </c>
      <c r="G4133" s="9" t="s">
        <v>277</v>
      </c>
      <c r="H4133" s="90">
        <v>989.19999999999709</v>
      </c>
      <c r="I4133" s="9">
        <v>0</v>
      </c>
      <c r="J4133" s="114">
        <v>726.89999999999782</v>
      </c>
      <c r="K4133" s="9">
        <v>415</v>
      </c>
      <c r="L4133" s="9">
        <v>741.59999999999491</v>
      </c>
      <c r="M4133" s="65">
        <v>158.4</v>
      </c>
      <c r="P4133" s="65">
        <f t="shared" si="112"/>
        <v>3031.0999999999899</v>
      </c>
      <c r="R4133" t="s">
        <v>351</v>
      </c>
    </row>
    <row r="4134" spans="1:21" ht="15">
      <c r="A4134" s="28" t="s">
        <v>275</v>
      </c>
      <c r="B4134" s="61" t="s">
        <v>19</v>
      </c>
      <c r="E4134" s="9">
        <v>484.3</v>
      </c>
      <c r="F4134" s="9">
        <v>158.19999999999999</v>
      </c>
      <c r="G4134" s="179">
        <v>859.6</v>
      </c>
      <c r="H4134" s="65">
        <v>900.10000000000218</v>
      </c>
      <c r="I4134" s="9">
        <v>0</v>
      </c>
      <c r="J4134" s="65">
        <v>610.80000000000109</v>
      </c>
      <c r="K4134" s="9" t="s">
        <v>277</v>
      </c>
      <c r="L4134" s="9" t="s">
        <v>277</v>
      </c>
      <c r="M4134" s="9" t="s">
        <v>277</v>
      </c>
      <c r="P4134" s="65">
        <f t="shared" ref="P4134:P4165" si="113">SUM(E4134:M4134)</f>
        <v>3013.0000000000032</v>
      </c>
      <c r="R4134" t="s">
        <v>296</v>
      </c>
    </row>
    <row r="4135" spans="1:21" ht="15">
      <c r="A4135" s="28" t="s">
        <v>276</v>
      </c>
      <c r="B4135" s="61" t="s">
        <v>615</v>
      </c>
      <c r="E4135" s="9" t="s">
        <v>277</v>
      </c>
      <c r="F4135" s="9" t="s">
        <v>277</v>
      </c>
      <c r="G4135" s="9" t="s">
        <v>277</v>
      </c>
      <c r="H4135" s="65">
        <v>685.10000000000036</v>
      </c>
      <c r="I4135" s="9">
        <v>0</v>
      </c>
      <c r="J4135" s="90">
        <v>667.59999999999854</v>
      </c>
      <c r="K4135" s="9">
        <v>364.99999999999818</v>
      </c>
      <c r="L4135" s="9">
        <v>726.39999999999782</v>
      </c>
      <c r="M4135" s="65">
        <v>564</v>
      </c>
      <c r="P4135" s="65">
        <f t="shared" si="113"/>
        <v>3008.0999999999949</v>
      </c>
      <c r="R4135" t="s">
        <v>286</v>
      </c>
    </row>
    <row r="4136" spans="1:21" ht="15">
      <c r="A4136" s="28" t="s">
        <v>602</v>
      </c>
      <c r="B4136" s="61" t="s">
        <v>6</v>
      </c>
      <c r="E4136" s="9">
        <v>510.5</v>
      </c>
      <c r="F4136" s="174">
        <v>664.1</v>
      </c>
      <c r="G4136" s="9">
        <v>587.1</v>
      </c>
      <c r="H4136" s="65">
        <v>768.04999999999563</v>
      </c>
      <c r="I4136" s="9">
        <v>0</v>
      </c>
      <c r="J4136" s="65">
        <v>475.59999999999673</v>
      </c>
      <c r="K4136" s="9" t="s">
        <v>277</v>
      </c>
      <c r="L4136" s="9" t="s">
        <v>277</v>
      </c>
      <c r="M4136" s="9" t="s">
        <v>277</v>
      </c>
      <c r="P4136" s="65">
        <f t="shared" si="113"/>
        <v>3005.3499999999922</v>
      </c>
      <c r="R4136" t="s">
        <v>299</v>
      </c>
    </row>
    <row r="4137" spans="1:21" ht="15">
      <c r="A4137" s="28" t="s">
        <v>603</v>
      </c>
      <c r="B4137" s="61" t="s">
        <v>661</v>
      </c>
      <c r="E4137" s="9" t="s">
        <v>277</v>
      </c>
      <c r="F4137" s="9" t="s">
        <v>277</v>
      </c>
      <c r="G4137" s="9" t="s">
        <v>277</v>
      </c>
      <c r="H4137" s="90">
        <v>961.49999999999818</v>
      </c>
      <c r="I4137" s="9">
        <v>0</v>
      </c>
      <c r="J4137" s="90">
        <v>660.99999999999818</v>
      </c>
      <c r="K4137" s="9">
        <v>254.80000000000109</v>
      </c>
      <c r="L4137" s="9">
        <v>765.39999999999964</v>
      </c>
      <c r="M4137" s="65">
        <v>311.60000000000002</v>
      </c>
      <c r="P4137" s="65">
        <f t="shared" si="113"/>
        <v>2954.299999999997</v>
      </c>
      <c r="R4137" t="s">
        <v>330</v>
      </c>
    </row>
    <row r="4138" spans="1:21" ht="15">
      <c r="A4138" s="28" t="s">
        <v>604</v>
      </c>
      <c r="B4138" s="61" t="s">
        <v>605</v>
      </c>
      <c r="E4138" s="9" t="s">
        <v>277</v>
      </c>
      <c r="F4138" s="9" t="s">
        <v>277</v>
      </c>
      <c r="G4138" s="9" t="s">
        <v>277</v>
      </c>
      <c r="H4138" s="65">
        <v>842.20000000000437</v>
      </c>
      <c r="I4138" s="9">
        <v>0</v>
      </c>
      <c r="J4138" s="65">
        <v>443.00000000000182</v>
      </c>
      <c r="K4138" s="9">
        <v>590.09999999999854</v>
      </c>
      <c r="L4138" s="9">
        <v>745.09999999999854</v>
      </c>
      <c r="M4138" s="65">
        <v>231.19999999999996</v>
      </c>
      <c r="P4138" s="65">
        <f t="shared" si="113"/>
        <v>2851.6000000000031</v>
      </c>
    </row>
    <row r="4139" spans="1:21" ht="15">
      <c r="A4139" s="28" t="s">
        <v>606</v>
      </c>
      <c r="B4139" s="181" t="s">
        <v>1286</v>
      </c>
      <c r="C4139" s="3"/>
      <c r="D4139" s="3"/>
      <c r="E4139" s="9" t="s">
        <v>277</v>
      </c>
      <c r="F4139" s="9" t="s">
        <v>277</v>
      </c>
      <c r="G4139" s="9" t="s">
        <v>277</v>
      </c>
      <c r="H4139" s="9" t="s">
        <v>277</v>
      </c>
      <c r="I4139" s="9">
        <v>0</v>
      </c>
      <c r="J4139" s="90">
        <v>720.29999999999927</v>
      </c>
      <c r="K4139" s="9">
        <v>456.69999999999891</v>
      </c>
      <c r="L4139" s="9">
        <v>1174.8999999999996</v>
      </c>
      <c r="M4139" s="65">
        <v>415</v>
      </c>
      <c r="P4139" s="65">
        <f t="shared" si="113"/>
        <v>2766.8999999999978</v>
      </c>
      <c r="R4139" t="s">
        <v>283</v>
      </c>
    </row>
    <row r="4140" spans="1:21" ht="15">
      <c r="A4140" s="28" t="s">
        <v>612</v>
      </c>
      <c r="B4140" s="61" t="s">
        <v>144</v>
      </c>
      <c r="E4140" s="9" t="s">
        <v>277</v>
      </c>
      <c r="F4140" s="179">
        <v>437</v>
      </c>
      <c r="G4140" s="175">
        <v>974.1</v>
      </c>
      <c r="H4140" s="65">
        <v>642.50000000000182</v>
      </c>
      <c r="I4140" s="9">
        <v>0</v>
      </c>
      <c r="J4140" s="65">
        <v>315.29999999999927</v>
      </c>
      <c r="K4140" s="9">
        <v>341.80000000000291</v>
      </c>
      <c r="L4140" s="9" t="s">
        <v>277</v>
      </c>
      <c r="M4140" s="9" t="s">
        <v>277</v>
      </c>
      <c r="P4140" s="65">
        <f t="shared" si="113"/>
        <v>2710.7000000000039</v>
      </c>
      <c r="R4140" t="s">
        <v>331</v>
      </c>
    </row>
    <row r="4141" spans="1:21" ht="15">
      <c r="A4141" s="28" t="s">
        <v>614</v>
      </c>
      <c r="B4141" s="61" t="s">
        <v>655</v>
      </c>
      <c r="E4141" s="9" t="s">
        <v>277</v>
      </c>
      <c r="F4141" s="9" t="s">
        <v>277</v>
      </c>
      <c r="G4141" s="9" t="s">
        <v>277</v>
      </c>
      <c r="H4141" s="114">
        <v>1023.7000000000007</v>
      </c>
      <c r="I4141" s="9">
        <v>0</v>
      </c>
      <c r="J4141" s="65">
        <v>454.60000000000036</v>
      </c>
      <c r="K4141" s="9">
        <v>179.99999999999818</v>
      </c>
      <c r="L4141" s="9">
        <v>923.899999999996</v>
      </c>
      <c r="M4141" s="65">
        <v>57.4</v>
      </c>
      <c r="P4141" s="65">
        <f t="shared" si="113"/>
        <v>2639.5999999999954</v>
      </c>
      <c r="R4141" t="s">
        <v>281</v>
      </c>
    </row>
    <row r="4142" spans="1:21" ht="15">
      <c r="A4142" s="28" t="s">
        <v>617</v>
      </c>
      <c r="B4142" s="170" t="s">
        <v>1279</v>
      </c>
      <c r="C4142" s="3"/>
      <c r="D4142" s="3"/>
      <c r="E4142" s="9" t="s">
        <v>277</v>
      </c>
      <c r="F4142" s="9" t="s">
        <v>277</v>
      </c>
      <c r="G4142" s="9" t="s">
        <v>277</v>
      </c>
      <c r="H4142" s="9" t="s">
        <v>277</v>
      </c>
      <c r="I4142" s="9">
        <v>0</v>
      </c>
      <c r="J4142" s="65">
        <v>558.39999999999236</v>
      </c>
      <c r="K4142" s="9">
        <v>316.30000000000291</v>
      </c>
      <c r="L4142" s="179">
        <v>1276.4000000000033</v>
      </c>
      <c r="M4142" s="65">
        <v>471.19999999999993</v>
      </c>
      <c r="P4142" s="65">
        <f t="shared" si="113"/>
        <v>2622.2999999999984</v>
      </c>
      <c r="R4142" t="s">
        <v>286</v>
      </c>
    </row>
    <row r="4143" spans="1:21" ht="15">
      <c r="A4143" s="28" t="s">
        <v>618</v>
      </c>
      <c r="B4143" s="61" t="s">
        <v>620</v>
      </c>
      <c r="E4143" s="9" t="s">
        <v>277</v>
      </c>
      <c r="F4143" s="9" t="s">
        <v>277</v>
      </c>
      <c r="G4143" s="9" t="s">
        <v>277</v>
      </c>
      <c r="H4143" s="65">
        <v>383.29999999999927</v>
      </c>
      <c r="I4143" s="9">
        <v>0</v>
      </c>
      <c r="J4143" s="65">
        <v>310.20000000000255</v>
      </c>
      <c r="K4143" s="9">
        <v>553.79999999999927</v>
      </c>
      <c r="L4143" s="9">
        <v>744.09999999999854</v>
      </c>
      <c r="M4143" s="65">
        <v>614.70000000000005</v>
      </c>
      <c r="P4143" s="65">
        <f t="shared" si="113"/>
        <v>2606.0999999999995</v>
      </c>
    </row>
    <row r="4144" spans="1:21" ht="15">
      <c r="A4144" s="28" t="s">
        <v>621</v>
      </c>
      <c r="B4144" s="61" t="s">
        <v>152</v>
      </c>
      <c r="E4144" s="9" t="s">
        <v>277</v>
      </c>
      <c r="F4144" s="9" t="s">
        <v>277</v>
      </c>
      <c r="G4144" s="9">
        <v>658.85</v>
      </c>
      <c r="H4144" s="65">
        <v>650.89999999999964</v>
      </c>
      <c r="I4144" s="9">
        <v>0</v>
      </c>
      <c r="J4144" s="65">
        <v>516.29999999999927</v>
      </c>
      <c r="K4144" s="9">
        <v>287.49999999999818</v>
      </c>
      <c r="L4144" s="9">
        <v>375.29999999999927</v>
      </c>
      <c r="M4144" s="65">
        <v>64.599999999999994</v>
      </c>
      <c r="P4144" s="65">
        <f t="shared" si="113"/>
        <v>2553.4499999999962</v>
      </c>
    </row>
    <row r="4145" spans="1:18" ht="15">
      <c r="A4145" s="28" t="s">
        <v>623</v>
      </c>
      <c r="B4145" s="61" t="s">
        <v>630</v>
      </c>
      <c r="E4145" s="9" t="s">
        <v>277</v>
      </c>
      <c r="F4145" s="9" t="s">
        <v>277</v>
      </c>
      <c r="G4145" s="9" t="s">
        <v>277</v>
      </c>
      <c r="H4145" s="65">
        <v>682.70000000000073</v>
      </c>
      <c r="I4145" s="9">
        <v>0</v>
      </c>
      <c r="J4145" s="65">
        <v>540.69999999999527</v>
      </c>
      <c r="K4145" s="9">
        <v>281.10000000000218</v>
      </c>
      <c r="L4145" s="9">
        <v>698.39999999999964</v>
      </c>
      <c r="M4145" s="65">
        <v>287.7</v>
      </c>
      <c r="P4145" s="65">
        <f t="shared" si="113"/>
        <v>2490.5999999999976</v>
      </c>
    </row>
    <row r="4146" spans="1:18" ht="15">
      <c r="A4146" s="28" t="s">
        <v>628</v>
      </c>
      <c r="B4146" s="61" t="s">
        <v>654</v>
      </c>
      <c r="E4146" s="9" t="s">
        <v>277</v>
      </c>
      <c r="F4146" s="9" t="s">
        <v>277</v>
      </c>
      <c r="G4146" s="9" t="s">
        <v>277</v>
      </c>
      <c r="H4146" s="65">
        <v>283.5</v>
      </c>
      <c r="I4146" s="9">
        <v>0</v>
      </c>
      <c r="J4146" s="65">
        <v>508.69999999999163</v>
      </c>
      <c r="K4146" s="9">
        <v>452.90000000000146</v>
      </c>
      <c r="L4146" s="9">
        <v>660.70000000000073</v>
      </c>
      <c r="M4146" s="65">
        <v>548.4</v>
      </c>
      <c r="P4146" s="65">
        <f t="shared" si="113"/>
        <v>2454.1999999999939</v>
      </c>
    </row>
    <row r="4147" spans="1:18" ht="15">
      <c r="A4147" s="28" t="s">
        <v>632</v>
      </c>
      <c r="B4147" s="61" t="s">
        <v>637</v>
      </c>
      <c r="E4147" s="9" t="s">
        <v>277</v>
      </c>
      <c r="F4147" s="9" t="s">
        <v>277</v>
      </c>
      <c r="G4147" s="9" t="s">
        <v>277</v>
      </c>
      <c r="H4147" s="65">
        <v>588.99999999999818</v>
      </c>
      <c r="I4147" s="9">
        <v>0</v>
      </c>
      <c r="J4147" s="65">
        <v>487.5</v>
      </c>
      <c r="K4147" s="9">
        <v>416.10000000000218</v>
      </c>
      <c r="L4147" s="9">
        <v>572.29999999999927</v>
      </c>
      <c r="M4147" s="65">
        <v>388.09999999999997</v>
      </c>
      <c r="P4147" s="65">
        <f t="shared" si="113"/>
        <v>2452.9999999999995</v>
      </c>
    </row>
    <row r="4148" spans="1:18" ht="15">
      <c r="A4148" s="28" t="s">
        <v>633</v>
      </c>
      <c r="B4148" s="226" t="s">
        <v>1583</v>
      </c>
      <c r="C4148" s="3"/>
      <c r="D4148" s="3"/>
      <c r="E4148" s="9" t="s">
        <v>277</v>
      </c>
      <c r="F4148" s="9" t="s">
        <v>277</v>
      </c>
      <c r="G4148" s="9" t="s">
        <v>277</v>
      </c>
      <c r="H4148" s="9" t="s">
        <v>277</v>
      </c>
      <c r="I4148" s="9">
        <v>0</v>
      </c>
      <c r="J4148" s="65">
        <v>612.899999999996</v>
      </c>
      <c r="K4148" s="9">
        <v>350.19999999999891</v>
      </c>
      <c r="L4148" s="9">
        <v>818.99999999999636</v>
      </c>
      <c r="M4148" s="65">
        <v>545.90000000000009</v>
      </c>
      <c r="P4148" s="65">
        <f t="shared" si="113"/>
        <v>2327.9999999999914</v>
      </c>
    </row>
    <row r="4149" spans="1:18" ht="15">
      <c r="A4149" s="28" t="s">
        <v>634</v>
      </c>
      <c r="B4149" s="28" t="s">
        <v>596</v>
      </c>
      <c r="E4149" s="9" t="s">
        <v>277</v>
      </c>
      <c r="F4149" s="9" t="s">
        <v>277</v>
      </c>
      <c r="G4149" s="9" t="s">
        <v>277</v>
      </c>
      <c r="H4149" s="65">
        <v>823.60000000000218</v>
      </c>
      <c r="I4149" s="9">
        <v>0</v>
      </c>
      <c r="J4149" s="65">
        <v>346.89999999999782</v>
      </c>
      <c r="K4149" s="9">
        <v>36.599999999996726</v>
      </c>
      <c r="L4149" s="9">
        <v>799.80000000000109</v>
      </c>
      <c r="M4149" s="65">
        <v>310.5</v>
      </c>
      <c r="P4149" s="65">
        <f t="shared" si="113"/>
        <v>2317.3999999999978</v>
      </c>
    </row>
    <row r="4150" spans="1:18" ht="15">
      <c r="A4150" s="28" t="s">
        <v>639</v>
      </c>
      <c r="B4150" s="61" t="s">
        <v>622</v>
      </c>
      <c r="E4150" s="9" t="s">
        <v>277</v>
      </c>
      <c r="F4150" s="9" t="s">
        <v>277</v>
      </c>
      <c r="G4150" s="9" t="s">
        <v>277</v>
      </c>
      <c r="H4150" s="65">
        <v>765.70000000000073</v>
      </c>
      <c r="I4150" s="9">
        <v>0</v>
      </c>
      <c r="J4150" s="65">
        <v>334.80000000000109</v>
      </c>
      <c r="K4150" s="9">
        <v>331.79999999999745</v>
      </c>
      <c r="L4150" s="9">
        <v>881.99999999999636</v>
      </c>
      <c r="M4150" s="9" t="s">
        <v>277</v>
      </c>
      <c r="P4150" s="65">
        <f t="shared" si="113"/>
        <v>2314.2999999999956</v>
      </c>
    </row>
    <row r="4151" spans="1:18" ht="15">
      <c r="A4151" s="28" t="s">
        <v>647</v>
      </c>
      <c r="B4151" s="170" t="s">
        <v>1283</v>
      </c>
      <c r="C4151" s="3"/>
      <c r="D4151" s="3"/>
      <c r="E4151" s="9" t="s">
        <v>277</v>
      </c>
      <c r="F4151" s="9" t="s">
        <v>277</v>
      </c>
      <c r="G4151" s="9" t="s">
        <v>277</v>
      </c>
      <c r="H4151" s="9" t="s">
        <v>277</v>
      </c>
      <c r="I4151" s="9">
        <v>0</v>
      </c>
      <c r="J4151" s="65">
        <v>413.60000000000218</v>
      </c>
      <c r="K4151" s="9">
        <v>539.59999999999673</v>
      </c>
      <c r="L4151" s="9">
        <v>1048.4000000000087</v>
      </c>
      <c r="M4151" s="65">
        <v>302.09999999999997</v>
      </c>
      <c r="P4151" s="65">
        <f t="shared" si="113"/>
        <v>2303.7000000000075</v>
      </c>
    </row>
    <row r="4152" spans="1:18" ht="15">
      <c r="A4152" s="28" t="s">
        <v>651</v>
      </c>
      <c r="B4152" s="61" t="s">
        <v>648</v>
      </c>
      <c r="E4152" s="9" t="s">
        <v>277</v>
      </c>
      <c r="F4152" s="9" t="s">
        <v>277</v>
      </c>
      <c r="G4152" s="9" t="s">
        <v>277</v>
      </c>
      <c r="H4152" s="65">
        <v>346.59999999999673</v>
      </c>
      <c r="I4152" s="9">
        <v>0</v>
      </c>
      <c r="J4152" s="65">
        <v>553.79999999999927</v>
      </c>
      <c r="K4152" s="9">
        <v>387.10000000000036</v>
      </c>
      <c r="L4152" s="9">
        <v>548.60000000000036</v>
      </c>
      <c r="M4152" s="65">
        <v>462.4</v>
      </c>
      <c r="P4152" s="65">
        <f t="shared" si="113"/>
        <v>2298.4999999999968</v>
      </c>
    </row>
    <row r="4153" spans="1:18" ht="15">
      <c r="A4153" s="28" t="s">
        <v>652</v>
      </c>
      <c r="B4153" s="226" t="s">
        <v>1584</v>
      </c>
      <c r="C4153" s="3"/>
      <c r="D4153" s="3"/>
      <c r="E4153" s="9" t="s">
        <v>277</v>
      </c>
      <c r="F4153" s="9" t="s">
        <v>277</v>
      </c>
      <c r="G4153" s="9" t="s">
        <v>277</v>
      </c>
      <c r="H4153" s="9" t="s">
        <v>277</v>
      </c>
      <c r="I4153" s="9">
        <v>0</v>
      </c>
      <c r="J4153" s="65">
        <v>597.70000000000255</v>
      </c>
      <c r="K4153" s="9">
        <v>380.90000000000146</v>
      </c>
      <c r="L4153" s="9">
        <v>1115.4000000000033</v>
      </c>
      <c r="M4153" s="65">
        <v>129.30000000000001</v>
      </c>
      <c r="P4153" s="65">
        <f t="shared" si="113"/>
        <v>2223.3000000000075</v>
      </c>
    </row>
    <row r="4154" spans="1:18" ht="15">
      <c r="A4154" s="28" t="s">
        <v>653</v>
      </c>
      <c r="B4154" s="61" t="s">
        <v>29</v>
      </c>
      <c r="E4154" s="179">
        <v>654.79999999999995</v>
      </c>
      <c r="F4154" s="9">
        <v>317.89999999999998</v>
      </c>
      <c r="G4154" s="9">
        <v>649.1</v>
      </c>
      <c r="H4154" s="9" t="s">
        <v>277</v>
      </c>
      <c r="I4154" s="9">
        <v>0</v>
      </c>
      <c r="J4154" s="65">
        <v>592.70000000000073</v>
      </c>
      <c r="K4154" s="9" t="s">
        <v>277</v>
      </c>
      <c r="L4154" s="9" t="s">
        <v>277</v>
      </c>
      <c r="M4154" s="9" t="s">
        <v>277</v>
      </c>
      <c r="P4154" s="65">
        <f t="shared" si="113"/>
        <v>2214.5000000000009</v>
      </c>
      <c r="R4154" t="s">
        <v>283</v>
      </c>
    </row>
    <row r="4155" spans="1:18" ht="15">
      <c r="A4155" s="28" t="s">
        <v>658</v>
      </c>
      <c r="B4155" s="226" t="s">
        <v>1579</v>
      </c>
      <c r="C4155" s="3"/>
      <c r="D4155" s="3"/>
      <c r="E4155" s="9" t="s">
        <v>277</v>
      </c>
      <c r="F4155" s="9" t="s">
        <v>277</v>
      </c>
      <c r="G4155" s="9" t="s">
        <v>277</v>
      </c>
      <c r="H4155" s="9" t="s">
        <v>277</v>
      </c>
      <c r="I4155" s="9">
        <v>0</v>
      </c>
      <c r="J4155" s="90">
        <v>706.80000000000109</v>
      </c>
      <c r="K4155" s="9">
        <v>435.59999999999491</v>
      </c>
      <c r="L4155" s="9">
        <v>572.10000000000036</v>
      </c>
      <c r="M4155" s="65">
        <v>489.09999999999997</v>
      </c>
      <c r="P4155" s="65">
        <f t="shared" si="113"/>
        <v>2203.5999999999963</v>
      </c>
      <c r="R4155" t="s">
        <v>296</v>
      </c>
    </row>
    <row r="4156" spans="1:18" ht="15">
      <c r="A4156" s="28" t="s">
        <v>659</v>
      </c>
      <c r="B4156" s="226" t="s">
        <v>1581</v>
      </c>
      <c r="C4156" s="3"/>
      <c r="D4156" s="3"/>
      <c r="E4156" s="9" t="s">
        <v>277</v>
      </c>
      <c r="F4156" s="9" t="s">
        <v>277</v>
      </c>
      <c r="G4156" s="9" t="s">
        <v>277</v>
      </c>
      <c r="H4156" s="9" t="s">
        <v>277</v>
      </c>
      <c r="I4156" s="9">
        <v>0</v>
      </c>
      <c r="J4156" s="65">
        <v>540.30000000000291</v>
      </c>
      <c r="K4156" s="9">
        <v>587.29999999999745</v>
      </c>
      <c r="L4156" s="9">
        <v>535.40000000000509</v>
      </c>
      <c r="M4156" s="65">
        <v>530.4</v>
      </c>
      <c r="P4156" s="65">
        <f t="shared" si="113"/>
        <v>2193.4000000000055</v>
      </c>
    </row>
    <row r="4157" spans="1:18" ht="15">
      <c r="A4157" s="28" t="s">
        <v>660</v>
      </c>
      <c r="B4157" s="170" t="s">
        <v>1269</v>
      </c>
      <c r="C4157" s="3"/>
      <c r="D4157" s="3"/>
      <c r="E4157" s="9" t="s">
        <v>277</v>
      </c>
      <c r="F4157" s="9" t="s">
        <v>277</v>
      </c>
      <c r="G4157" s="9" t="s">
        <v>277</v>
      </c>
      <c r="H4157" s="9" t="s">
        <v>277</v>
      </c>
      <c r="I4157" s="9">
        <v>0</v>
      </c>
      <c r="J4157" s="65">
        <v>411.09999999999764</v>
      </c>
      <c r="K4157" s="9">
        <v>379.09999999999854</v>
      </c>
      <c r="L4157" s="9">
        <v>982.79999999999745</v>
      </c>
      <c r="M4157" s="65">
        <v>415.99999999999994</v>
      </c>
      <c r="P4157" s="65">
        <f t="shared" si="113"/>
        <v>2188.9999999999936</v>
      </c>
    </row>
    <row r="4158" spans="1:18" ht="15">
      <c r="A4158" s="28" t="s">
        <v>662</v>
      </c>
      <c r="B4158" s="226" t="s">
        <v>1575</v>
      </c>
      <c r="C4158" s="3"/>
      <c r="D4158" s="3"/>
      <c r="E4158" s="9" t="s">
        <v>277</v>
      </c>
      <c r="F4158" s="9" t="s">
        <v>277</v>
      </c>
      <c r="G4158" s="9" t="s">
        <v>277</v>
      </c>
      <c r="H4158" s="9" t="s">
        <v>277</v>
      </c>
      <c r="I4158" s="9">
        <v>0</v>
      </c>
      <c r="J4158" s="65">
        <v>590.10000000000036</v>
      </c>
      <c r="K4158" s="9">
        <v>486.39999999999964</v>
      </c>
      <c r="L4158" s="9">
        <v>660.79999999999927</v>
      </c>
      <c r="M4158" s="65">
        <v>438.30000000000007</v>
      </c>
      <c r="P4158" s="65">
        <f t="shared" si="113"/>
        <v>2175.5999999999995</v>
      </c>
    </row>
    <row r="4159" spans="1:18" ht="15">
      <c r="A4159" s="28" t="s">
        <v>663</v>
      </c>
      <c r="B4159" s="170" t="s">
        <v>1278</v>
      </c>
      <c r="C4159" s="3"/>
      <c r="D4159" s="3"/>
      <c r="E4159" s="9" t="s">
        <v>277</v>
      </c>
      <c r="F4159" s="9" t="s">
        <v>277</v>
      </c>
      <c r="G4159" s="9" t="s">
        <v>277</v>
      </c>
      <c r="H4159" s="9" t="s">
        <v>277</v>
      </c>
      <c r="I4159" s="9">
        <v>0</v>
      </c>
      <c r="J4159" s="65">
        <v>319.70000000000073</v>
      </c>
      <c r="K4159" s="9">
        <v>449.50000000000182</v>
      </c>
      <c r="L4159" s="9">
        <v>919.19999999999891</v>
      </c>
      <c r="M4159" s="65">
        <v>342.2</v>
      </c>
      <c r="P4159" s="65">
        <f t="shared" si="113"/>
        <v>2030.6000000000015</v>
      </c>
    </row>
    <row r="4160" spans="1:18" ht="15">
      <c r="A4160" s="28" t="s">
        <v>664</v>
      </c>
      <c r="B4160" s="170" t="s">
        <v>1268</v>
      </c>
      <c r="C4160" s="3"/>
      <c r="D4160" s="3"/>
      <c r="E4160" s="9" t="s">
        <v>277</v>
      </c>
      <c r="F4160" s="9" t="s">
        <v>277</v>
      </c>
      <c r="G4160" s="9" t="s">
        <v>277</v>
      </c>
      <c r="H4160" s="9" t="s">
        <v>277</v>
      </c>
      <c r="I4160" s="9">
        <v>0</v>
      </c>
      <c r="J4160" s="65">
        <v>289.30000000000109</v>
      </c>
      <c r="K4160" s="9">
        <v>342.50000000000182</v>
      </c>
      <c r="L4160" s="9">
        <v>771.69999999999709</v>
      </c>
      <c r="M4160" s="65">
        <v>604.79999999999984</v>
      </c>
      <c r="P4160" s="65">
        <f t="shared" si="113"/>
        <v>2008.2999999999997</v>
      </c>
    </row>
    <row r="4161" spans="1:21" ht="15">
      <c r="A4161" s="28" t="s">
        <v>667</v>
      </c>
      <c r="B4161" s="170" t="s">
        <v>1277</v>
      </c>
      <c r="C4161" s="3"/>
      <c r="D4161" s="3"/>
      <c r="E4161" s="9" t="s">
        <v>277</v>
      </c>
      <c r="F4161" s="9" t="s">
        <v>277</v>
      </c>
      <c r="G4161" s="9" t="s">
        <v>277</v>
      </c>
      <c r="H4161" s="9" t="s">
        <v>277</v>
      </c>
      <c r="I4161" s="9">
        <v>0</v>
      </c>
      <c r="J4161" s="65">
        <v>574.19999999999709</v>
      </c>
      <c r="K4161" s="9">
        <v>549</v>
      </c>
      <c r="L4161" s="9">
        <v>705.100000000004</v>
      </c>
      <c r="M4161" s="65">
        <v>165.9</v>
      </c>
      <c r="P4161" s="65">
        <f t="shared" si="113"/>
        <v>1994.2000000000012</v>
      </c>
    </row>
    <row r="4162" spans="1:21" ht="15">
      <c r="A4162" s="28" t="s">
        <v>726</v>
      </c>
      <c r="B4162" s="226" t="s">
        <v>1593</v>
      </c>
      <c r="C4162" s="3"/>
      <c r="D4162" s="3"/>
      <c r="E4162" s="9" t="s">
        <v>277</v>
      </c>
      <c r="F4162" s="9" t="s">
        <v>277</v>
      </c>
      <c r="G4162" s="9" t="s">
        <v>277</v>
      </c>
      <c r="H4162" s="9" t="s">
        <v>277</v>
      </c>
      <c r="I4162" s="9">
        <v>0</v>
      </c>
      <c r="J4162" s="9" t="s">
        <v>277</v>
      </c>
      <c r="K4162" s="9">
        <v>481.19999999999891</v>
      </c>
      <c r="L4162" s="9">
        <v>764.90000000000327</v>
      </c>
      <c r="M4162" s="65">
        <v>741.6</v>
      </c>
      <c r="P4162" s="65">
        <f t="shared" si="113"/>
        <v>1987.7000000000021</v>
      </c>
    </row>
    <row r="4163" spans="1:21" ht="15">
      <c r="A4163" s="28" t="s">
        <v>727</v>
      </c>
      <c r="B4163" s="61" t="s">
        <v>155</v>
      </c>
      <c r="E4163" s="9" t="s">
        <v>277</v>
      </c>
      <c r="F4163" s="9" t="s">
        <v>277</v>
      </c>
      <c r="G4163" s="9">
        <v>437.5</v>
      </c>
      <c r="H4163" s="65">
        <v>480.19999999999891</v>
      </c>
      <c r="I4163" s="9">
        <v>0</v>
      </c>
      <c r="J4163" s="90">
        <v>668.50000000000728</v>
      </c>
      <c r="K4163" s="9">
        <v>227.49999999999454</v>
      </c>
      <c r="L4163" s="9" t="s">
        <v>277</v>
      </c>
      <c r="M4163" s="9" t="s">
        <v>277</v>
      </c>
      <c r="P4163" s="65">
        <f t="shared" si="113"/>
        <v>1813.7000000000007</v>
      </c>
      <c r="R4163" t="s">
        <v>291</v>
      </c>
    </row>
    <row r="4164" spans="1:21" ht="15">
      <c r="A4164" s="28" t="s">
        <v>728</v>
      </c>
      <c r="B4164" s="170" t="s">
        <v>1280</v>
      </c>
      <c r="C4164" s="3"/>
      <c r="D4164" s="3"/>
      <c r="E4164" s="9" t="s">
        <v>277</v>
      </c>
      <c r="F4164" s="9" t="s">
        <v>277</v>
      </c>
      <c r="G4164" s="9" t="s">
        <v>277</v>
      </c>
      <c r="H4164" s="9" t="s">
        <v>277</v>
      </c>
      <c r="I4164" s="9">
        <v>0</v>
      </c>
      <c r="J4164" s="65">
        <v>433.49999999999818</v>
      </c>
      <c r="K4164" s="9">
        <v>340.59999999999854</v>
      </c>
      <c r="L4164" s="9">
        <v>819.00000000000182</v>
      </c>
      <c r="M4164" s="65">
        <v>215.5</v>
      </c>
      <c r="P4164" s="65">
        <f t="shared" si="113"/>
        <v>1808.5999999999985</v>
      </c>
    </row>
    <row r="4165" spans="1:21" ht="15">
      <c r="A4165" s="28" t="s">
        <v>729</v>
      </c>
      <c r="B4165" s="170" t="s">
        <v>1281</v>
      </c>
      <c r="C4165" s="3"/>
      <c r="D4165" s="3"/>
      <c r="E4165" s="9" t="s">
        <v>277</v>
      </c>
      <c r="F4165" s="9" t="s">
        <v>277</v>
      </c>
      <c r="G4165" s="9" t="s">
        <v>277</v>
      </c>
      <c r="H4165" s="9" t="s">
        <v>277</v>
      </c>
      <c r="I4165" s="9">
        <v>0</v>
      </c>
      <c r="J4165" s="65">
        <v>517.50000000000182</v>
      </c>
      <c r="K4165" s="9">
        <v>284.59999999999854</v>
      </c>
      <c r="L4165" s="9">
        <v>647.10000000000218</v>
      </c>
      <c r="M4165" s="65">
        <v>342.9</v>
      </c>
      <c r="P4165" s="65">
        <f t="shared" si="113"/>
        <v>1792.1000000000026</v>
      </c>
    </row>
    <row r="4166" spans="1:21" ht="15">
      <c r="A4166" s="28" t="s">
        <v>730</v>
      </c>
      <c r="B4166" s="170" t="s">
        <v>1284</v>
      </c>
      <c r="C4166" s="3"/>
      <c r="D4166" s="3"/>
      <c r="E4166" s="9" t="s">
        <v>277</v>
      </c>
      <c r="F4166" s="9" t="s">
        <v>277</v>
      </c>
      <c r="G4166" s="9" t="s">
        <v>277</v>
      </c>
      <c r="H4166" s="9" t="s">
        <v>277</v>
      </c>
      <c r="I4166" s="9">
        <v>0</v>
      </c>
      <c r="J4166" s="65">
        <v>328.09999999999673</v>
      </c>
      <c r="K4166" s="9">
        <v>440.70000000000255</v>
      </c>
      <c r="L4166" s="9">
        <v>811.09999999999309</v>
      </c>
      <c r="M4166" s="65">
        <v>128.10000000000002</v>
      </c>
      <c r="P4166" s="65">
        <f t="shared" ref="P4166:P4197" si="114">SUM(E4166:M4166)</f>
        <v>1707.9999999999923</v>
      </c>
    </row>
    <row r="4167" spans="1:21" ht="15">
      <c r="A4167" s="28" t="s">
        <v>731</v>
      </c>
      <c r="B4167" s="61" t="s">
        <v>2075</v>
      </c>
      <c r="C4167" s="3"/>
      <c r="D4167" s="3"/>
      <c r="E4167" s="9" t="s">
        <v>277</v>
      </c>
      <c r="F4167" s="9" t="s">
        <v>277</v>
      </c>
      <c r="G4167" s="9" t="s">
        <v>277</v>
      </c>
      <c r="H4167" s="9" t="s">
        <v>277</v>
      </c>
      <c r="I4167" s="9">
        <v>0</v>
      </c>
      <c r="J4167" s="9" t="s">
        <v>277</v>
      </c>
      <c r="K4167" s="9" t="s">
        <v>277</v>
      </c>
      <c r="L4167" s="176">
        <v>1446.5999999999967</v>
      </c>
      <c r="M4167" s="65">
        <v>202.90000000000003</v>
      </c>
      <c r="N4167" s="65"/>
      <c r="P4167" s="65">
        <f t="shared" si="114"/>
        <v>1649.4999999999968</v>
      </c>
      <c r="R4167" t="s">
        <v>280</v>
      </c>
      <c r="U4167" t="s">
        <v>1370</v>
      </c>
    </row>
    <row r="4168" spans="1:21" ht="15">
      <c r="A4168" s="28" t="s">
        <v>732</v>
      </c>
      <c r="B4168" s="226" t="s">
        <v>1666</v>
      </c>
      <c r="C4168" s="3"/>
      <c r="D4168" s="3"/>
      <c r="E4168" s="9" t="s">
        <v>277</v>
      </c>
      <c r="F4168" s="9" t="s">
        <v>277</v>
      </c>
      <c r="G4168" s="9" t="s">
        <v>277</v>
      </c>
      <c r="H4168" s="9" t="s">
        <v>277</v>
      </c>
      <c r="I4168" s="9">
        <v>0</v>
      </c>
      <c r="J4168" s="9" t="s">
        <v>277</v>
      </c>
      <c r="K4168" s="9">
        <v>372.69999999999891</v>
      </c>
      <c r="L4168" s="9">
        <v>904.09999999999491</v>
      </c>
      <c r="M4168" s="65">
        <v>350.49999999999994</v>
      </c>
      <c r="P4168" s="65">
        <f t="shared" si="114"/>
        <v>1627.2999999999938</v>
      </c>
    </row>
    <row r="4169" spans="1:21" ht="15">
      <c r="A4169" s="28" t="s">
        <v>733</v>
      </c>
      <c r="B4169" s="226" t="s">
        <v>1591</v>
      </c>
      <c r="C4169" s="3"/>
      <c r="D4169" s="3"/>
      <c r="E4169" s="9" t="s">
        <v>277</v>
      </c>
      <c r="F4169" s="9" t="s">
        <v>277</v>
      </c>
      <c r="G4169" s="9" t="s">
        <v>277</v>
      </c>
      <c r="H4169" s="9" t="s">
        <v>277</v>
      </c>
      <c r="I4169" s="9">
        <v>0</v>
      </c>
      <c r="J4169" s="9" t="s">
        <v>277</v>
      </c>
      <c r="K4169" s="9">
        <v>560.40000000000146</v>
      </c>
      <c r="L4169" s="9">
        <v>434.69999999999709</v>
      </c>
      <c r="M4169" s="65">
        <v>594.40000000000009</v>
      </c>
      <c r="P4169" s="65">
        <f t="shared" si="114"/>
        <v>1589.4999999999986</v>
      </c>
    </row>
    <row r="4170" spans="1:21" ht="15">
      <c r="A4170" s="28" t="s">
        <v>734</v>
      </c>
      <c r="B4170" s="28" t="s">
        <v>601</v>
      </c>
      <c r="E4170" s="9" t="s">
        <v>277</v>
      </c>
      <c r="F4170" s="9" t="s">
        <v>277</v>
      </c>
      <c r="G4170" s="9" t="s">
        <v>277</v>
      </c>
      <c r="H4170" s="65">
        <v>259.40000000000327</v>
      </c>
      <c r="I4170" s="9">
        <v>0</v>
      </c>
      <c r="J4170" s="65">
        <v>288.69999999999709</v>
      </c>
      <c r="K4170" s="9">
        <v>313.09999999999854</v>
      </c>
      <c r="L4170" s="9">
        <v>699.80000000000291</v>
      </c>
      <c r="M4170" s="9" t="s">
        <v>277</v>
      </c>
      <c r="P4170" s="65">
        <f t="shared" si="114"/>
        <v>1561.0000000000018</v>
      </c>
    </row>
    <row r="4171" spans="1:21" ht="15">
      <c r="A4171" s="28" t="s">
        <v>735</v>
      </c>
      <c r="B4171" s="61" t="s">
        <v>35</v>
      </c>
      <c r="E4171" s="9">
        <v>351.2</v>
      </c>
      <c r="F4171" s="179">
        <v>379.6</v>
      </c>
      <c r="G4171" s="9">
        <v>647.20000000000005</v>
      </c>
      <c r="H4171" s="65">
        <v>181.69999999999527</v>
      </c>
      <c r="I4171" s="9">
        <v>0</v>
      </c>
      <c r="J4171" s="9" t="s">
        <v>277</v>
      </c>
      <c r="K4171" s="9" t="s">
        <v>277</v>
      </c>
      <c r="L4171" s="9" t="s">
        <v>277</v>
      </c>
      <c r="M4171" s="9" t="s">
        <v>277</v>
      </c>
      <c r="P4171" s="65">
        <f t="shared" si="114"/>
        <v>1559.6999999999953</v>
      </c>
      <c r="R4171" t="s">
        <v>292</v>
      </c>
    </row>
    <row r="4172" spans="1:21" ht="15">
      <c r="A4172" s="28" t="s">
        <v>736</v>
      </c>
      <c r="B4172" s="226" t="s">
        <v>1590</v>
      </c>
      <c r="C4172" s="3"/>
      <c r="D4172" s="3"/>
      <c r="E4172" s="9" t="s">
        <v>277</v>
      </c>
      <c r="F4172" s="9" t="s">
        <v>277</v>
      </c>
      <c r="G4172" s="9" t="s">
        <v>277</v>
      </c>
      <c r="H4172" s="9" t="s">
        <v>277</v>
      </c>
      <c r="I4172" s="9">
        <v>0</v>
      </c>
      <c r="J4172" s="9" t="s">
        <v>277</v>
      </c>
      <c r="K4172" s="9">
        <v>289.30000000000291</v>
      </c>
      <c r="L4172" s="9">
        <v>515.00000000000182</v>
      </c>
      <c r="M4172" s="90">
        <v>754.70000000000016</v>
      </c>
      <c r="P4172" s="65">
        <f t="shared" si="114"/>
        <v>1559.000000000005</v>
      </c>
      <c r="R4172" t="s">
        <v>292</v>
      </c>
    </row>
    <row r="4173" spans="1:21" ht="15">
      <c r="A4173" s="28" t="s">
        <v>737</v>
      </c>
      <c r="B4173" s="61" t="s">
        <v>2076</v>
      </c>
      <c r="C4173" s="3"/>
      <c r="D4173" s="3"/>
      <c r="E4173" s="9" t="s">
        <v>277</v>
      </c>
      <c r="F4173" s="9" t="s">
        <v>277</v>
      </c>
      <c r="G4173" s="9" t="s">
        <v>277</v>
      </c>
      <c r="H4173" s="9" t="s">
        <v>277</v>
      </c>
      <c r="I4173" s="9">
        <v>0</v>
      </c>
      <c r="J4173" s="9" t="s">
        <v>277</v>
      </c>
      <c r="K4173" s="9" t="s">
        <v>277</v>
      </c>
      <c r="L4173" s="9">
        <v>945.69999999999891</v>
      </c>
      <c r="M4173" s="65">
        <v>608.70000000000005</v>
      </c>
      <c r="N4173" s="65"/>
      <c r="P4173" s="65">
        <f t="shared" si="114"/>
        <v>1554.399999999999</v>
      </c>
    </row>
    <row r="4174" spans="1:21" ht="15">
      <c r="A4174" s="28" t="s">
        <v>738</v>
      </c>
      <c r="B4174" s="61" t="s">
        <v>177</v>
      </c>
      <c r="E4174" s="176">
        <v>993.9</v>
      </c>
      <c r="F4174" s="179">
        <v>516.79999999999995</v>
      </c>
      <c r="G4174" s="9" t="s">
        <v>277</v>
      </c>
      <c r="H4174" s="9" t="s">
        <v>277</v>
      </c>
      <c r="I4174" s="9">
        <v>0</v>
      </c>
      <c r="J4174" s="9" t="s">
        <v>277</v>
      </c>
      <c r="K4174" s="9" t="s">
        <v>277</v>
      </c>
      <c r="L4174" s="9" t="s">
        <v>277</v>
      </c>
      <c r="M4174" s="9" t="s">
        <v>277</v>
      </c>
      <c r="P4174" s="65">
        <f t="shared" si="114"/>
        <v>1510.6999999999998</v>
      </c>
      <c r="R4174" t="s">
        <v>354</v>
      </c>
      <c r="U4174" t="s">
        <v>1370</v>
      </c>
    </row>
    <row r="4175" spans="1:21" ht="15">
      <c r="A4175" s="28" t="s">
        <v>739</v>
      </c>
      <c r="B4175" s="226" t="s">
        <v>1592</v>
      </c>
      <c r="C4175" s="3"/>
      <c r="D4175" s="3"/>
      <c r="E4175" s="9" t="s">
        <v>277</v>
      </c>
      <c r="F4175" s="9" t="s">
        <v>277</v>
      </c>
      <c r="G4175" s="9" t="s">
        <v>277</v>
      </c>
      <c r="H4175" s="9" t="s">
        <v>277</v>
      </c>
      <c r="I4175" s="9">
        <v>0</v>
      </c>
      <c r="J4175" s="9" t="s">
        <v>277</v>
      </c>
      <c r="K4175" s="9">
        <v>219.50000000000364</v>
      </c>
      <c r="L4175" s="9">
        <v>1123.8000000000011</v>
      </c>
      <c r="M4175" s="65">
        <v>86.399999999999991</v>
      </c>
      <c r="P4175" s="65">
        <f t="shared" si="114"/>
        <v>1429.7000000000048</v>
      </c>
    </row>
    <row r="4176" spans="1:21" ht="15">
      <c r="A4176" s="28" t="s">
        <v>740</v>
      </c>
      <c r="B4176" s="170" t="s">
        <v>1276</v>
      </c>
      <c r="C4176" s="3"/>
      <c r="D4176" s="3"/>
      <c r="E4176" s="9" t="s">
        <v>277</v>
      </c>
      <c r="F4176" s="9" t="s">
        <v>277</v>
      </c>
      <c r="G4176" s="9" t="s">
        <v>277</v>
      </c>
      <c r="H4176" s="9" t="s">
        <v>277</v>
      </c>
      <c r="I4176" s="9">
        <v>0</v>
      </c>
      <c r="J4176" s="65">
        <v>427.89999999999964</v>
      </c>
      <c r="K4176" s="9">
        <v>315.79999999999563</v>
      </c>
      <c r="L4176" s="9">
        <v>673.60000000000036</v>
      </c>
      <c r="M4176" s="9" t="s">
        <v>277</v>
      </c>
      <c r="P4176" s="65">
        <f t="shared" si="114"/>
        <v>1417.2999999999956</v>
      </c>
    </row>
    <row r="4177" spans="1:18" ht="15">
      <c r="A4177" s="28" t="s">
        <v>741</v>
      </c>
      <c r="B4177" s="226" t="s">
        <v>1589</v>
      </c>
      <c r="C4177" s="3"/>
      <c r="D4177" s="3"/>
      <c r="E4177" s="9" t="s">
        <v>277</v>
      </c>
      <c r="F4177" s="9" t="s">
        <v>277</v>
      </c>
      <c r="G4177" s="9" t="s">
        <v>277</v>
      </c>
      <c r="H4177" s="9" t="s">
        <v>277</v>
      </c>
      <c r="I4177" s="9">
        <v>0</v>
      </c>
      <c r="J4177" s="9" t="s">
        <v>277</v>
      </c>
      <c r="K4177" s="9">
        <v>462.79999999999927</v>
      </c>
      <c r="L4177" s="9">
        <v>571.29999999999927</v>
      </c>
      <c r="M4177" s="65">
        <v>377.7</v>
      </c>
      <c r="P4177" s="65">
        <f t="shared" si="114"/>
        <v>1411.7999999999986</v>
      </c>
    </row>
    <row r="4178" spans="1:18" ht="15">
      <c r="A4178" s="28" t="s">
        <v>742</v>
      </c>
      <c r="B4178" s="170" t="s">
        <v>1285</v>
      </c>
      <c r="C4178" s="3"/>
      <c r="D4178" s="3"/>
      <c r="E4178" s="9" t="s">
        <v>277</v>
      </c>
      <c r="F4178" s="9" t="s">
        <v>277</v>
      </c>
      <c r="G4178" s="9" t="s">
        <v>277</v>
      </c>
      <c r="H4178" s="9" t="s">
        <v>277</v>
      </c>
      <c r="I4178" s="9">
        <v>0</v>
      </c>
      <c r="J4178" s="65">
        <v>486.89999999999964</v>
      </c>
      <c r="K4178" s="174">
        <v>904.89999999999964</v>
      </c>
      <c r="L4178" s="9" t="s">
        <v>277</v>
      </c>
      <c r="M4178" s="9" t="s">
        <v>277</v>
      </c>
      <c r="P4178" s="65">
        <f t="shared" si="114"/>
        <v>1391.7999999999993</v>
      </c>
      <c r="R4178" t="s">
        <v>299</v>
      </c>
    </row>
    <row r="4179" spans="1:18" ht="15">
      <c r="A4179" s="28" t="s">
        <v>743</v>
      </c>
      <c r="B4179" s="61" t="s">
        <v>2094</v>
      </c>
      <c r="C4179" s="3"/>
      <c r="D4179" s="3"/>
      <c r="E4179" s="9" t="s">
        <v>277</v>
      </c>
      <c r="F4179" s="9" t="s">
        <v>277</v>
      </c>
      <c r="G4179" s="9" t="s">
        <v>277</v>
      </c>
      <c r="H4179" s="9" t="s">
        <v>277</v>
      </c>
      <c r="I4179" s="9">
        <v>0</v>
      </c>
      <c r="J4179" s="9" t="s">
        <v>277</v>
      </c>
      <c r="K4179" s="9" t="s">
        <v>277</v>
      </c>
      <c r="L4179" s="9">
        <v>834.60000000000036</v>
      </c>
      <c r="M4179" s="65">
        <v>511.40000000000003</v>
      </c>
      <c r="N4179" s="65"/>
      <c r="P4179" s="65">
        <f t="shared" si="114"/>
        <v>1346.0000000000005</v>
      </c>
    </row>
    <row r="4180" spans="1:18" ht="15">
      <c r="A4180" s="28" t="s">
        <v>744</v>
      </c>
      <c r="B4180" s="226" t="s">
        <v>1596</v>
      </c>
      <c r="C4180" s="3"/>
      <c r="D4180" s="3"/>
      <c r="E4180" s="9" t="s">
        <v>277</v>
      </c>
      <c r="F4180" s="9" t="s">
        <v>277</v>
      </c>
      <c r="G4180" s="9" t="s">
        <v>277</v>
      </c>
      <c r="H4180" s="9" t="s">
        <v>277</v>
      </c>
      <c r="I4180" s="9">
        <v>0</v>
      </c>
      <c r="J4180" s="9" t="s">
        <v>277</v>
      </c>
      <c r="K4180" s="9">
        <v>301.69999999999709</v>
      </c>
      <c r="L4180" s="9">
        <v>624.79999999999382</v>
      </c>
      <c r="M4180" s="65">
        <v>413.6</v>
      </c>
      <c r="P4180" s="65">
        <f t="shared" si="114"/>
        <v>1340.0999999999908</v>
      </c>
    </row>
    <row r="4181" spans="1:18" ht="15">
      <c r="A4181" s="28" t="s">
        <v>745</v>
      </c>
      <c r="B4181" s="61" t="s">
        <v>2079</v>
      </c>
      <c r="C4181" s="3"/>
      <c r="D4181" s="3"/>
      <c r="E4181" s="9" t="s">
        <v>277</v>
      </c>
      <c r="F4181" s="9" t="s">
        <v>277</v>
      </c>
      <c r="G4181" s="9" t="s">
        <v>277</v>
      </c>
      <c r="H4181" s="9" t="s">
        <v>277</v>
      </c>
      <c r="I4181" s="9">
        <v>0</v>
      </c>
      <c r="J4181" s="9" t="s">
        <v>277</v>
      </c>
      <c r="K4181" s="9" t="s">
        <v>277</v>
      </c>
      <c r="L4181" s="9">
        <v>768.19999999999891</v>
      </c>
      <c r="M4181" s="65">
        <v>557.29999999999995</v>
      </c>
      <c r="N4181" s="65"/>
      <c r="P4181" s="65">
        <f t="shared" si="114"/>
        <v>1325.4999999999989</v>
      </c>
    </row>
    <row r="4182" spans="1:18" ht="15">
      <c r="A4182" s="28" t="s">
        <v>746</v>
      </c>
      <c r="B4182" s="61" t="s">
        <v>4</v>
      </c>
      <c r="E4182" s="9">
        <v>81</v>
      </c>
      <c r="F4182" s="9">
        <v>101.1</v>
      </c>
      <c r="G4182" s="9">
        <v>536.20000000000005</v>
      </c>
      <c r="H4182" s="65">
        <v>600.30000000000109</v>
      </c>
      <c r="I4182" s="9">
        <v>0</v>
      </c>
      <c r="J4182" s="9" t="s">
        <v>277</v>
      </c>
      <c r="K4182" s="9" t="s">
        <v>277</v>
      </c>
      <c r="L4182" s="9" t="s">
        <v>277</v>
      </c>
      <c r="M4182" s="9" t="s">
        <v>277</v>
      </c>
      <c r="P4182" s="65">
        <f t="shared" si="114"/>
        <v>1318.6000000000013</v>
      </c>
    </row>
    <row r="4183" spans="1:18" ht="15">
      <c r="A4183" s="28" t="s">
        <v>747</v>
      </c>
      <c r="B4183" s="226" t="s">
        <v>1576</v>
      </c>
      <c r="C4183" s="3"/>
      <c r="D4183" s="3"/>
      <c r="E4183" s="9" t="s">
        <v>277</v>
      </c>
      <c r="F4183" s="9" t="s">
        <v>277</v>
      </c>
      <c r="G4183" s="9" t="s">
        <v>277</v>
      </c>
      <c r="H4183" s="9" t="s">
        <v>277</v>
      </c>
      <c r="I4183" s="9">
        <v>0</v>
      </c>
      <c r="J4183" s="65">
        <v>156.5</v>
      </c>
      <c r="K4183" s="9">
        <v>579.30000000000109</v>
      </c>
      <c r="L4183" s="9">
        <v>229.50000000000364</v>
      </c>
      <c r="M4183" s="65">
        <v>344.9</v>
      </c>
      <c r="P4183" s="65">
        <f t="shared" si="114"/>
        <v>1310.2000000000048</v>
      </c>
    </row>
    <row r="4184" spans="1:18" ht="15">
      <c r="A4184" s="28" t="s">
        <v>748</v>
      </c>
      <c r="B4184" s="226" t="s">
        <v>2171</v>
      </c>
      <c r="C4184" s="3"/>
      <c r="D4184" s="3"/>
      <c r="E4184" s="9" t="s">
        <v>277</v>
      </c>
      <c r="F4184" s="9" t="s">
        <v>277</v>
      </c>
      <c r="G4184" s="9" t="s">
        <v>277</v>
      </c>
      <c r="H4184" s="9" t="s">
        <v>277</v>
      </c>
      <c r="I4184" s="9">
        <v>0</v>
      </c>
      <c r="J4184" s="9" t="s">
        <v>277</v>
      </c>
      <c r="K4184" s="9">
        <v>296.20000000000073</v>
      </c>
      <c r="L4184" s="9">
        <v>701.99999999999454</v>
      </c>
      <c r="M4184" s="65">
        <v>306.7</v>
      </c>
      <c r="P4184" s="65">
        <f t="shared" si="114"/>
        <v>1304.8999999999953</v>
      </c>
    </row>
    <row r="4185" spans="1:18" ht="15">
      <c r="A4185" s="28" t="s">
        <v>749</v>
      </c>
      <c r="B4185" s="61" t="s">
        <v>157</v>
      </c>
      <c r="E4185" s="9" t="s">
        <v>277</v>
      </c>
      <c r="F4185" s="9" t="s">
        <v>277</v>
      </c>
      <c r="G4185" s="9">
        <v>639.20000000000005</v>
      </c>
      <c r="H4185" s="65">
        <v>628.79999999999745</v>
      </c>
      <c r="I4185" s="9">
        <v>0</v>
      </c>
      <c r="J4185" s="9" t="s">
        <v>277</v>
      </c>
      <c r="K4185" s="9" t="s">
        <v>277</v>
      </c>
      <c r="L4185" s="9" t="s">
        <v>277</v>
      </c>
      <c r="M4185" s="9" t="s">
        <v>277</v>
      </c>
      <c r="P4185" s="65">
        <f t="shared" si="114"/>
        <v>1267.9999999999975</v>
      </c>
    </row>
    <row r="4186" spans="1:18" ht="15">
      <c r="A4186" s="28" t="s">
        <v>750</v>
      </c>
      <c r="B4186" s="226" t="s">
        <v>1614</v>
      </c>
      <c r="C4186" s="3"/>
      <c r="D4186" s="3"/>
      <c r="E4186" s="9" t="s">
        <v>277</v>
      </c>
      <c r="F4186" s="9" t="s">
        <v>277</v>
      </c>
      <c r="G4186" s="9" t="s">
        <v>277</v>
      </c>
      <c r="H4186" s="9" t="s">
        <v>277</v>
      </c>
      <c r="I4186" s="9">
        <v>0</v>
      </c>
      <c r="J4186" s="9" t="s">
        <v>277</v>
      </c>
      <c r="K4186" s="9">
        <v>438</v>
      </c>
      <c r="L4186" s="9">
        <v>227.29999999999382</v>
      </c>
      <c r="M4186" s="65">
        <v>547.39999999999986</v>
      </c>
      <c r="P4186" s="65">
        <f t="shared" si="114"/>
        <v>1212.6999999999937</v>
      </c>
    </row>
    <row r="4187" spans="1:18" ht="15">
      <c r="A4187" s="28" t="s">
        <v>751</v>
      </c>
      <c r="B4187" s="61" t="s">
        <v>2083</v>
      </c>
      <c r="C4187" s="3"/>
      <c r="D4187" s="3"/>
      <c r="E4187" s="9" t="s">
        <v>277</v>
      </c>
      <c r="F4187" s="9" t="s">
        <v>277</v>
      </c>
      <c r="G4187" s="9" t="s">
        <v>277</v>
      </c>
      <c r="H4187" s="9" t="s">
        <v>277</v>
      </c>
      <c r="I4187" s="9">
        <v>0</v>
      </c>
      <c r="J4187" s="9" t="s">
        <v>277</v>
      </c>
      <c r="K4187" s="9" t="s">
        <v>277</v>
      </c>
      <c r="L4187" s="9">
        <v>563.19999999999527</v>
      </c>
      <c r="M4187" s="65">
        <v>648</v>
      </c>
      <c r="N4187" s="65"/>
      <c r="P4187" s="65">
        <f t="shared" si="114"/>
        <v>1211.1999999999953</v>
      </c>
    </row>
    <row r="4188" spans="1:18" ht="15">
      <c r="A4188" s="28" t="s">
        <v>752</v>
      </c>
      <c r="B4188" s="61" t="s">
        <v>2082</v>
      </c>
      <c r="C4188" s="3"/>
      <c r="D4188" s="3"/>
      <c r="E4188" s="9" t="s">
        <v>277</v>
      </c>
      <c r="F4188" s="9" t="s">
        <v>277</v>
      </c>
      <c r="G4188" s="9" t="s">
        <v>277</v>
      </c>
      <c r="H4188" s="9" t="s">
        <v>277</v>
      </c>
      <c r="I4188" s="9">
        <v>0</v>
      </c>
      <c r="J4188" s="9" t="s">
        <v>277</v>
      </c>
      <c r="K4188" s="9" t="s">
        <v>277</v>
      </c>
      <c r="L4188" s="9">
        <v>656.40000000000146</v>
      </c>
      <c r="M4188" s="65">
        <v>533.6</v>
      </c>
      <c r="N4188" s="65"/>
      <c r="P4188" s="65">
        <f t="shared" si="114"/>
        <v>1190.0000000000014</v>
      </c>
    </row>
    <row r="4189" spans="1:18" ht="15">
      <c r="A4189" s="28" t="s">
        <v>753</v>
      </c>
      <c r="B4189" s="226" t="s">
        <v>1617</v>
      </c>
      <c r="C4189" s="3"/>
      <c r="D4189" s="3"/>
      <c r="E4189" s="9" t="s">
        <v>277</v>
      </c>
      <c r="F4189" s="9" t="s">
        <v>277</v>
      </c>
      <c r="G4189" s="9" t="s">
        <v>277</v>
      </c>
      <c r="H4189" s="9" t="s">
        <v>277</v>
      </c>
      <c r="I4189" s="9">
        <v>0</v>
      </c>
      <c r="J4189" s="9" t="s">
        <v>277</v>
      </c>
      <c r="K4189" s="9">
        <v>334.80000000000291</v>
      </c>
      <c r="L4189" s="9">
        <v>482.49999999999818</v>
      </c>
      <c r="M4189" s="65">
        <v>370.29999999999995</v>
      </c>
      <c r="P4189" s="65">
        <f t="shared" si="114"/>
        <v>1187.600000000001</v>
      </c>
    </row>
    <row r="4190" spans="1:18" ht="15">
      <c r="A4190" s="28" t="s">
        <v>754</v>
      </c>
      <c r="B4190" s="226" t="s">
        <v>1582</v>
      </c>
      <c r="C4190" s="3"/>
      <c r="D4190" s="3"/>
      <c r="E4190" s="9" t="s">
        <v>277</v>
      </c>
      <c r="F4190" s="9" t="s">
        <v>277</v>
      </c>
      <c r="G4190" s="9" t="s">
        <v>277</v>
      </c>
      <c r="H4190" s="9" t="s">
        <v>277</v>
      </c>
      <c r="I4190" s="9">
        <v>0</v>
      </c>
      <c r="J4190" s="65">
        <v>645.90000000000146</v>
      </c>
      <c r="K4190" s="9">
        <v>498.89999999999236</v>
      </c>
      <c r="L4190" s="9" t="s">
        <v>277</v>
      </c>
      <c r="M4190" s="9" t="s">
        <v>277</v>
      </c>
      <c r="P4190" s="65">
        <f t="shared" si="114"/>
        <v>1144.7999999999938</v>
      </c>
    </row>
    <row r="4191" spans="1:18" ht="15">
      <c r="A4191" s="28" t="s">
        <v>755</v>
      </c>
      <c r="B4191" s="61" t="s">
        <v>2093</v>
      </c>
      <c r="C4191" s="3"/>
      <c r="D4191" s="3"/>
      <c r="E4191" s="9" t="s">
        <v>277</v>
      </c>
      <c r="F4191" s="9" t="s">
        <v>277</v>
      </c>
      <c r="G4191" s="9" t="s">
        <v>277</v>
      </c>
      <c r="H4191" s="9" t="s">
        <v>277</v>
      </c>
      <c r="I4191" s="9">
        <v>0</v>
      </c>
      <c r="J4191" s="9" t="s">
        <v>277</v>
      </c>
      <c r="K4191" s="9" t="s">
        <v>277</v>
      </c>
      <c r="L4191" s="9">
        <v>749</v>
      </c>
      <c r="M4191" s="65">
        <v>341.70000000000005</v>
      </c>
      <c r="N4191" s="65"/>
      <c r="P4191" s="65">
        <f t="shared" si="114"/>
        <v>1090.7</v>
      </c>
    </row>
    <row r="4192" spans="1:18" ht="15">
      <c r="A4192" s="28" t="s">
        <v>756</v>
      </c>
      <c r="B4192" s="61" t="s">
        <v>2091</v>
      </c>
      <c r="C4192" s="3"/>
      <c r="D4192" s="3"/>
      <c r="E4192" s="9" t="s">
        <v>277</v>
      </c>
      <c r="F4192" s="9" t="s">
        <v>277</v>
      </c>
      <c r="G4192" s="9" t="s">
        <v>277</v>
      </c>
      <c r="H4192" s="9" t="s">
        <v>277</v>
      </c>
      <c r="I4192" s="9">
        <v>0</v>
      </c>
      <c r="J4192" s="9" t="s">
        <v>277</v>
      </c>
      <c r="K4192" s="9" t="s">
        <v>277</v>
      </c>
      <c r="L4192" s="9">
        <v>443.20000000000255</v>
      </c>
      <c r="M4192" s="65">
        <v>641</v>
      </c>
      <c r="N4192" s="65"/>
      <c r="P4192" s="65">
        <f t="shared" si="114"/>
        <v>1084.2000000000025</v>
      </c>
    </row>
    <row r="4193" spans="1:18" ht="15">
      <c r="A4193" s="28" t="s">
        <v>757</v>
      </c>
      <c r="B4193" s="61" t="s">
        <v>2528</v>
      </c>
      <c r="C4193" s="3"/>
      <c r="D4193" s="3"/>
      <c r="E4193" s="9" t="s">
        <v>277</v>
      </c>
      <c r="F4193" s="9" t="s">
        <v>277</v>
      </c>
      <c r="G4193" s="9" t="s">
        <v>277</v>
      </c>
      <c r="H4193" s="9" t="s">
        <v>277</v>
      </c>
      <c r="I4193" s="9">
        <v>0</v>
      </c>
      <c r="J4193" s="9" t="s">
        <v>277</v>
      </c>
      <c r="K4193" s="9" t="s">
        <v>277</v>
      </c>
      <c r="L4193" s="9" t="s">
        <v>277</v>
      </c>
      <c r="M4193" s="346">
        <v>1073.2</v>
      </c>
      <c r="P4193" s="65">
        <f t="shared" si="114"/>
        <v>1073.2</v>
      </c>
      <c r="R4193" t="s">
        <v>299</v>
      </c>
    </row>
    <row r="4194" spans="1:18" ht="15">
      <c r="A4194" s="28" t="s">
        <v>758</v>
      </c>
      <c r="B4194" s="226" t="s">
        <v>1580</v>
      </c>
      <c r="C4194" s="3"/>
      <c r="D4194" s="3"/>
      <c r="E4194" s="9" t="s">
        <v>277</v>
      </c>
      <c r="F4194" s="9" t="s">
        <v>277</v>
      </c>
      <c r="G4194" s="9" t="s">
        <v>277</v>
      </c>
      <c r="H4194" s="9" t="s">
        <v>277</v>
      </c>
      <c r="I4194" s="9">
        <v>0</v>
      </c>
      <c r="J4194" s="65">
        <v>386.20000000000437</v>
      </c>
      <c r="K4194" s="9">
        <v>42.799999999997453</v>
      </c>
      <c r="L4194" s="9">
        <v>507.99999999999636</v>
      </c>
      <c r="M4194" s="65">
        <v>85.600000000000009</v>
      </c>
      <c r="P4194" s="65">
        <f t="shared" si="114"/>
        <v>1022.5999999999982</v>
      </c>
    </row>
    <row r="4195" spans="1:18" ht="15">
      <c r="A4195" s="28" t="s">
        <v>759</v>
      </c>
      <c r="B4195" s="61" t="s">
        <v>611</v>
      </c>
      <c r="E4195" s="9" t="s">
        <v>277</v>
      </c>
      <c r="F4195" s="9" t="s">
        <v>277</v>
      </c>
      <c r="G4195" s="9" t="s">
        <v>277</v>
      </c>
      <c r="H4195" s="90">
        <v>1016.0000000000018</v>
      </c>
      <c r="I4195" s="9">
        <v>0</v>
      </c>
      <c r="J4195" s="9" t="s">
        <v>277</v>
      </c>
      <c r="K4195" s="9" t="s">
        <v>277</v>
      </c>
      <c r="L4195" s="9" t="s">
        <v>277</v>
      </c>
      <c r="M4195" s="9" t="s">
        <v>277</v>
      </c>
      <c r="P4195" s="65">
        <f t="shared" si="114"/>
        <v>1016.0000000000018</v>
      </c>
      <c r="R4195" t="s">
        <v>282</v>
      </c>
    </row>
    <row r="4196" spans="1:18" ht="15">
      <c r="A4196" s="28" t="s">
        <v>760</v>
      </c>
      <c r="B4196" s="61" t="s">
        <v>2088</v>
      </c>
      <c r="C4196" s="3"/>
      <c r="D4196" s="3"/>
      <c r="E4196" s="9" t="s">
        <v>277</v>
      </c>
      <c r="F4196" s="9" t="s">
        <v>277</v>
      </c>
      <c r="G4196" s="9" t="s">
        <v>277</v>
      </c>
      <c r="H4196" s="9" t="s">
        <v>277</v>
      </c>
      <c r="I4196" s="9">
        <v>0</v>
      </c>
      <c r="J4196" s="9" t="s">
        <v>277</v>
      </c>
      <c r="K4196" s="9" t="s">
        <v>277</v>
      </c>
      <c r="L4196" s="9">
        <v>994.00000000000182</v>
      </c>
      <c r="M4196" s="9" t="s">
        <v>277</v>
      </c>
      <c r="N4196" s="65"/>
      <c r="P4196" s="65">
        <f t="shared" si="114"/>
        <v>994.00000000000182</v>
      </c>
    </row>
    <row r="4197" spans="1:18" ht="15">
      <c r="A4197" s="28" t="s">
        <v>761</v>
      </c>
      <c r="B4197" s="61" t="s">
        <v>2090</v>
      </c>
      <c r="C4197" s="3"/>
      <c r="D4197" s="3"/>
      <c r="E4197" s="9" t="s">
        <v>277</v>
      </c>
      <c r="F4197" s="9" t="s">
        <v>277</v>
      </c>
      <c r="G4197" s="9" t="s">
        <v>277</v>
      </c>
      <c r="H4197" s="9" t="s">
        <v>277</v>
      </c>
      <c r="I4197" s="9">
        <v>0</v>
      </c>
      <c r="J4197" s="9" t="s">
        <v>277</v>
      </c>
      <c r="K4197" s="9" t="s">
        <v>277</v>
      </c>
      <c r="L4197" s="9">
        <v>699.30000000000109</v>
      </c>
      <c r="M4197" s="65">
        <v>288.7</v>
      </c>
      <c r="N4197" s="65"/>
      <c r="P4197" s="65">
        <f t="shared" si="114"/>
        <v>988.00000000000114</v>
      </c>
    </row>
    <row r="4198" spans="1:18" ht="15">
      <c r="A4198" s="28" t="s">
        <v>762</v>
      </c>
      <c r="B4198" s="61" t="s">
        <v>2095</v>
      </c>
      <c r="C4198" s="3"/>
      <c r="D4198" s="3"/>
      <c r="E4198" s="9" t="s">
        <v>277</v>
      </c>
      <c r="F4198" s="9" t="s">
        <v>277</v>
      </c>
      <c r="G4198" s="9" t="s">
        <v>277</v>
      </c>
      <c r="H4198" s="9" t="s">
        <v>277</v>
      </c>
      <c r="I4198" s="9">
        <v>0</v>
      </c>
      <c r="J4198" s="9" t="s">
        <v>277</v>
      </c>
      <c r="K4198" s="9" t="s">
        <v>277</v>
      </c>
      <c r="L4198" s="9">
        <v>620.09999999999673</v>
      </c>
      <c r="M4198" s="65">
        <v>356.2</v>
      </c>
      <c r="N4198" s="65"/>
      <c r="P4198" s="65">
        <f t="shared" ref="P4198:P4229" si="115">SUM(E4198:M4198)</f>
        <v>976.29999999999677</v>
      </c>
    </row>
    <row r="4199" spans="1:18" ht="15">
      <c r="A4199" s="28" t="s">
        <v>763</v>
      </c>
      <c r="B4199" s="61" t="s">
        <v>2092</v>
      </c>
      <c r="C4199" s="3"/>
      <c r="D4199" s="3"/>
      <c r="E4199" s="9" t="s">
        <v>277</v>
      </c>
      <c r="F4199" s="9" t="s">
        <v>277</v>
      </c>
      <c r="G4199" s="9" t="s">
        <v>277</v>
      </c>
      <c r="H4199" s="9" t="s">
        <v>277</v>
      </c>
      <c r="I4199" s="9">
        <v>0</v>
      </c>
      <c r="J4199" s="9" t="s">
        <v>277</v>
      </c>
      <c r="K4199" s="9" t="s">
        <v>277</v>
      </c>
      <c r="L4199" s="9">
        <v>804.39999999999964</v>
      </c>
      <c r="M4199" s="65">
        <v>143.80000000000001</v>
      </c>
      <c r="N4199" s="65"/>
      <c r="P4199" s="65">
        <f t="shared" si="115"/>
        <v>948.19999999999959</v>
      </c>
    </row>
    <row r="4200" spans="1:18" ht="15">
      <c r="A4200" s="28" t="s">
        <v>764</v>
      </c>
      <c r="B4200" s="61" t="s">
        <v>2077</v>
      </c>
      <c r="C4200" s="3"/>
      <c r="D4200" s="3"/>
      <c r="E4200" s="9" t="s">
        <v>277</v>
      </c>
      <c r="F4200" s="9" t="s">
        <v>277</v>
      </c>
      <c r="G4200" s="9" t="s">
        <v>277</v>
      </c>
      <c r="H4200" s="9" t="s">
        <v>277</v>
      </c>
      <c r="I4200" s="9">
        <v>0</v>
      </c>
      <c r="J4200" s="9" t="s">
        <v>277</v>
      </c>
      <c r="K4200" s="9" t="s">
        <v>277</v>
      </c>
      <c r="L4200" s="9">
        <v>473.50000000000182</v>
      </c>
      <c r="M4200" s="65">
        <v>450</v>
      </c>
      <c r="N4200" s="65"/>
      <c r="P4200" s="65">
        <f t="shared" si="115"/>
        <v>923.50000000000182</v>
      </c>
    </row>
    <row r="4201" spans="1:18" ht="15">
      <c r="A4201" s="28" t="s">
        <v>765</v>
      </c>
      <c r="B4201" s="61" t="s">
        <v>2096</v>
      </c>
      <c r="C4201" s="3"/>
      <c r="D4201" s="3"/>
      <c r="E4201" s="9" t="s">
        <v>277</v>
      </c>
      <c r="F4201" s="9" t="s">
        <v>277</v>
      </c>
      <c r="G4201" s="9" t="s">
        <v>277</v>
      </c>
      <c r="H4201" s="9" t="s">
        <v>277</v>
      </c>
      <c r="I4201" s="9">
        <v>0</v>
      </c>
      <c r="J4201" s="9" t="s">
        <v>277</v>
      </c>
      <c r="K4201" s="9" t="s">
        <v>277</v>
      </c>
      <c r="L4201" s="9">
        <v>765.70000000000255</v>
      </c>
      <c r="M4201" s="65">
        <v>153</v>
      </c>
      <c r="N4201" s="65"/>
      <c r="P4201" s="65">
        <f t="shared" si="115"/>
        <v>918.70000000000255</v>
      </c>
    </row>
    <row r="4202" spans="1:18" ht="15">
      <c r="A4202" s="28" t="s">
        <v>1857</v>
      </c>
      <c r="B4202" s="61" t="s">
        <v>2097</v>
      </c>
      <c r="C4202" s="3"/>
      <c r="D4202" s="3"/>
      <c r="E4202" s="9" t="s">
        <v>277</v>
      </c>
      <c r="F4202" s="9" t="s">
        <v>277</v>
      </c>
      <c r="G4202" s="9" t="s">
        <v>277</v>
      </c>
      <c r="H4202" s="9" t="s">
        <v>277</v>
      </c>
      <c r="I4202" s="9">
        <v>0</v>
      </c>
      <c r="J4202" s="9" t="s">
        <v>277</v>
      </c>
      <c r="K4202" s="9" t="s">
        <v>277</v>
      </c>
      <c r="L4202" s="9">
        <v>636.09999999999491</v>
      </c>
      <c r="M4202" s="65">
        <v>277.3</v>
      </c>
      <c r="N4202" s="65"/>
      <c r="P4202" s="65">
        <f t="shared" si="115"/>
        <v>913.39999999999486</v>
      </c>
    </row>
    <row r="4203" spans="1:18" ht="15">
      <c r="A4203" s="28" t="s">
        <v>2049</v>
      </c>
      <c r="B4203" s="61" t="s">
        <v>2084</v>
      </c>
      <c r="C4203" s="3"/>
      <c r="D4203" s="3"/>
      <c r="E4203" s="9" t="s">
        <v>277</v>
      </c>
      <c r="F4203" s="9" t="s">
        <v>277</v>
      </c>
      <c r="G4203" s="9" t="s">
        <v>277</v>
      </c>
      <c r="H4203" s="9" t="s">
        <v>277</v>
      </c>
      <c r="I4203" s="9">
        <v>0</v>
      </c>
      <c r="J4203" s="9" t="s">
        <v>277</v>
      </c>
      <c r="K4203" s="9" t="s">
        <v>277</v>
      </c>
      <c r="L4203" s="9">
        <v>359.40000000000509</v>
      </c>
      <c r="M4203" s="65">
        <v>525</v>
      </c>
      <c r="N4203" s="65"/>
      <c r="P4203" s="65">
        <f t="shared" si="115"/>
        <v>884.40000000000509</v>
      </c>
    </row>
    <row r="4204" spans="1:18" ht="15">
      <c r="A4204" s="28" t="s">
        <v>2050</v>
      </c>
      <c r="B4204" s="61" t="s">
        <v>2525</v>
      </c>
      <c r="C4204" s="3"/>
      <c r="D4204" s="3"/>
      <c r="E4204" s="9" t="s">
        <v>277</v>
      </c>
      <c r="F4204" s="9" t="s">
        <v>277</v>
      </c>
      <c r="G4204" s="9" t="s">
        <v>277</v>
      </c>
      <c r="H4204" s="9" t="s">
        <v>277</v>
      </c>
      <c r="I4204" s="9">
        <v>0</v>
      </c>
      <c r="J4204" s="9" t="s">
        <v>277</v>
      </c>
      <c r="K4204" s="9" t="s">
        <v>277</v>
      </c>
      <c r="L4204" s="9" t="s">
        <v>277</v>
      </c>
      <c r="M4204" s="90">
        <v>871.9</v>
      </c>
      <c r="P4204" s="65">
        <f t="shared" si="115"/>
        <v>871.9</v>
      </c>
      <c r="R4204" t="s">
        <v>283</v>
      </c>
    </row>
    <row r="4205" spans="1:18" ht="15">
      <c r="A4205" s="28" t="s">
        <v>2051</v>
      </c>
      <c r="B4205" s="226" t="s">
        <v>2074</v>
      </c>
      <c r="C4205" s="3"/>
      <c r="D4205" s="3"/>
      <c r="E4205" s="9" t="s">
        <v>277</v>
      </c>
      <c r="F4205" s="9" t="s">
        <v>277</v>
      </c>
      <c r="G4205" s="9" t="s">
        <v>277</v>
      </c>
      <c r="H4205" s="9" t="s">
        <v>277</v>
      </c>
      <c r="I4205" s="9">
        <v>0</v>
      </c>
      <c r="J4205" s="9" t="s">
        <v>277</v>
      </c>
      <c r="K4205" s="9" t="s">
        <v>277</v>
      </c>
      <c r="L4205" s="9">
        <v>370.899999999996</v>
      </c>
      <c r="M4205" s="65">
        <v>497.40000000000009</v>
      </c>
      <c r="N4205" s="65"/>
      <c r="P4205" s="65">
        <f t="shared" si="115"/>
        <v>868.29999999999609</v>
      </c>
    </row>
    <row r="4206" spans="1:18" ht="15">
      <c r="A4206" s="28" t="s">
        <v>2052</v>
      </c>
      <c r="B4206" s="61" t="s">
        <v>2086</v>
      </c>
      <c r="C4206" s="3"/>
      <c r="D4206" s="3"/>
      <c r="E4206" s="9" t="s">
        <v>277</v>
      </c>
      <c r="F4206" s="9" t="s">
        <v>277</v>
      </c>
      <c r="G4206" s="9" t="s">
        <v>277</v>
      </c>
      <c r="H4206" s="9" t="s">
        <v>277</v>
      </c>
      <c r="I4206" s="9">
        <v>0</v>
      </c>
      <c r="J4206" s="9" t="s">
        <v>277</v>
      </c>
      <c r="K4206" s="9" t="s">
        <v>277</v>
      </c>
      <c r="L4206" s="9">
        <v>455.20000000000073</v>
      </c>
      <c r="M4206" s="65">
        <v>373.1</v>
      </c>
      <c r="N4206" s="65"/>
      <c r="P4206" s="65">
        <f t="shared" si="115"/>
        <v>828.30000000000075</v>
      </c>
    </row>
    <row r="4207" spans="1:18" ht="15">
      <c r="A4207" s="28" t="s">
        <v>2053</v>
      </c>
      <c r="B4207" s="61" t="s">
        <v>2509</v>
      </c>
      <c r="C4207" s="3"/>
      <c r="D4207" s="3"/>
      <c r="E4207" s="9" t="s">
        <v>277</v>
      </c>
      <c r="F4207" s="9" t="s">
        <v>277</v>
      </c>
      <c r="G4207" s="9" t="s">
        <v>277</v>
      </c>
      <c r="H4207" s="9" t="s">
        <v>277</v>
      </c>
      <c r="I4207" s="9">
        <v>0</v>
      </c>
      <c r="J4207" s="9" t="s">
        <v>277</v>
      </c>
      <c r="K4207" s="9" t="s">
        <v>277</v>
      </c>
      <c r="L4207" s="9" t="s">
        <v>277</v>
      </c>
      <c r="M4207" s="90">
        <v>811</v>
      </c>
      <c r="P4207" s="65">
        <f t="shared" si="115"/>
        <v>811</v>
      </c>
      <c r="R4207" t="s">
        <v>286</v>
      </c>
    </row>
    <row r="4208" spans="1:18" ht="15">
      <c r="A4208" s="28" t="s">
        <v>2054</v>
      </c>
      <c r="B4208" s="61" t="s">
        <v>179</v>
      </c>
      <c r="C4208" s="3"/>
      <c r="D4208" s="3"/>
      <c r="E4208" s="9" t="s">
        <v>277</v>
      </c>
      <c r="F4208" s="9" t="s">
        <v>277</v>
      </c>
      <c r="G4208" s="9" t="s">
        <v>277</v>
      </c>
      <c r="H4208" s="9" t="s">
        <v>277</v>
      </c>
      <c r="I4208" s="9">
        <v>0</v>
      </c>
      <c r="J4208" s="9" t="s">
        <v>277</v>
      </c>
      <c r="K4208" s="9" t="s">
        <v>277</v>
      </c>
      <c r="L4208" s="9">
        <v>443.19999999999527</v>
      </c>
      <c r="M4208" s="65">
        <v>358.79999999999995</v>
      </c>
      <c r="N4208" s="65"/>
      <c r="P4208" s="65">
        <f t="shared" si="115"/>
        <v>801.99999999999523</v>
      </c>
    </row>
    <row r="4209" spans="1:18" ht="15">
      <c r="A4209" s="28" t="s">
        <v>2055</v>
      </c>
      <c r="B4209" s="226" t="s">
        <v>1616</v>
      </c>
      <c r="C4209" s="3"/>
      <c r="D4209" s="3"/>
      <c r="E4209" s="9" t="s">
        <v>277</v>
      </c>
      <c r="F4209" s="9" t="s">
        <v>277</v>
      </c>
      <c r="G4209" s="9" t="s">
        <v>277</v>
      </c>
      <c r="H4209" s="9" t="s">
        <v>277</v>
      </c>
      <c r="I4209" s="9">
        <v>0</v>
      </c>
      <c r="J4209" s="9" t="s">
        <v>277</v>
      </c>
      <c r="K4209" s="9">
        <v>229.60000000000582</v>
      </c>
      <c r="L4209" s="9">
        <v>549.39999999999782</v>
      </c>
      <c r="M4209" s="9" t="s">
        <v>277</v>
      </c>
      <c r="P4209" s="65">
        <f t="shared" si="115"/>
        <v>779.00000000000364</v>
      </c>
    </row>
    <row r="4210" spans="1:18" ht="15">
      <c r="A4210" s="28" t="s">
        <v>2056</v>
      </c>
      <c r="B4210" s="61" t="s">
        <v>2078</v>
      </c>
      <c r="C4210" s="3"/>
      <c r="D4210" s="3"/>
      <c r="E4210" s="9" t="s">
        <v>277</v>
      </c>
      <c r="F4210" s="9" t="s">
        <v>277</v>
      </c>
      <c r="G4210" s="9" t="s">
        <v>277</v>
      </c>
      <c r="H4210" s="9" t="s">
        <v>277</v>
      </c>
      <c r="I4210" s="9">
        <v>0</v>
      </c>
      <c r="J4210" s="9" t="s">
        <v>277</v>
      </c>
      <c r="K4210" s="9" t="s">
        <v>277</v>
      </c>
      <c r="L4210" s="9">
        <v>544.89999999999782</v>
      </c>
      <c r="M4210" s="65">
        <v>214.79999999999998</v>
      </c>
      <c r="N4210" s="65"/>
      <c r="P4210" s="65">
        <f t="shared" si="115"/>
        <v>759.69999999999777</v>
      </c>
    </row>
    <row r="4211" spans="1:18" ht="15">
      <c r="A4211" s="28" t="s">
        <v>2057</v>
      </c>
      <c r="B4211" s="61" t="s">
        <v>2085</v>
      </c>
      <c r="C4211" s="3"/>
      <c r="D4211" s="3"/>
      <c r="E4211" s="9" t="s">
        <v>277</v>
      </c>
      <c r="F4211" s="9" t="s">
        <v>277</v>
      </c>
      <c r="G4211" s="9" t="s">
        <v>277</v>
      </c>
      <c r="H4211" s="9" t="s">
        <v>277</v>
      </c>
      <c r="I4211" s="9">
        <v>0</v>
      </c>
      <c r="J4211" s="9" t="s">
        <v>277</v>
      </c>
      <c r="K4211" s="9" t="s">
        <v>277</v>
      </c>
      <c r="L4211" s="9">
        <v>520.50000000000364</v>
      </c>
      <c r="M4211" s="65">
        <v>176.20000000000002</v>
      </c>
      <c r="N4211" s="65"/>
      <c r="P4211" s="65">
        <f t="shared" si="115"/>
        <v>696.70000000000368</v>
      </c>
    </row>
    <row r="4212" spans="1:18" ht="15">
      <c r="A4212" s="28" t="s">
        <v>2058</v>
      </c>
      <c r="B4212" s="61" t="s">
        <v>2089</v>
      </c>
      <c r="C4212" s="3"/>
      <c r="D4212" s="3"/>
      <c r="E4212" s="9" t="s">
        <v>277</v>
      </c>
      <c r="F4212" s="9" t="s">
        <v>277</v>
      </c>
      <c r="G4212" s="9" t="s">
        <v>277</v>
      </c>
      <c r="H4212" s="9" t="s">
        <v>277</v>
      </c>
      <c r="I4212" s="9">
        <v>0</v>
      </c>
      <c r="J4212" s="9" t="s">
        <v>277</v>
      </c>
      <c r="K4212" s="9" t="s">
        <v>277</v>
      </c>
      <c r="L4212" s="9">
        <v>465.84999999999309</v>
      </c>
      <c r="M4212" s="65">
        <v>226.99999999999997</v>
      </c>
      <c r="N4212" s="65"/>
      <c r="P4212" s="65">
        <f t="shared" si="115"/>
        <v>692.84999999999309</v>
      </c>
    </row>
    <row r="4213" spans="1:18" ht="15">
      <c r="A4213" s="28" t="s">
        <v>2059</v>
      </c>
      <c r="B4213" s="61" t="s">
        <v>2080</v>
      </c>
      <c r="C4213" s="3"/>
      <c r="D4213" s="3"/>
      <c r="E4213" s="9" t="s">
        <v>277</v>
      </c>
      <c r="F4213" s="9" t="s">
        <v>277</v>
      </c>
      <c r="G4213" s="9" t="s">
        <v>277</v>
      </c>
      <c r="H4213" s="9" t="s">
        <v>277</v>
      </c>
      <c r="I4213" s="9">
        <v>0</v>
      </c>
      <c r="J4213" s="9" t="s">
        <v>277</v>
      </c>
      <c r="K4213" s="9" t="s">
        <v>277</v>
      </c>
      <c r="L4213" s="9">
        <v>553.50000000000364</v>
      </c>
      <c r="M4213" s="65">
        <v>132.6</v>
      </c>
      <c r="N4213" s="65"/>
      <c r="P4213" s="65">
        <f t="shared" si="115"/>
        <v>686.10000000000366</v>
      </c>
    </row>
    <row r="4214" spans="1:18" ht="15">
      <c r="A4214" s="28" t="s">
        <v>2060</v>
      </c>
      <c r="B4214" s="61" t="s">
        <v>650</v>
      </c>
      <c r="E4214" s="9" t="s">
        <v>277</v>
      </c>
      <c r="F4214" s="9" t="s">
        <v>277</v>
      </c>
      <c r="G4214" s="9" t="s">
        <v>277</v>
      </c>
      <c r="H4214" s="65">
        <v>684.29999999999745</v>
      </c>
      <c r="I4214" s="9">
        <v>0</v>
      </c>
      <c r="J4214" s="9" t="s">
        <v>277</v>
      </c>
      <c r="K4214" s="9" t="s">
        <v>277</v>
      </c>
      <c r="L4214" s="9" t="s">
        <v>277</v>
      </c>
      <c r="M4214" s="9" t="s">
        <v>277</v>
      </c>
      <c r="P4214" s="65">
        <f t="shared" si="115"/>
        <v>684.29999999999745</v>
      </c>
    </row>
    <row r="4215" spans="1:18" ht="15">
      <c r="A4215" s="28" t="s">
        <v>2061</v>
      </c>
      <c r="B4215" s="61" t="s">
        <v>2524</v>
      </c>
      <c r="C4215" s="3"/>
      <c r="D4215" s="3"/>
      <c r="E4215" s="9" t="s">
        <v>277</v>
      </c>
      <c r="F4215" s="9" t="s">
        <v>277</v>
      </c>
      <c r="G4215" s="9" t="s">
        <v>277</v>
      </c>
      <c r="H4215" s="9" t="s">
        <v>277</v>
      </c>
      <c r="I4215" s="9">
        <v>0</v>
      </c>
      <c r="J4215" s="9" t="s">
        <v>277</v>
      </c>
      <c r="K4215" s="9" t="s">
        <v>277</v>
      </c>
      <c r="L4215" s="9" t="s">
        <v>277</v>
      </c>
      <c r="M4215" s="65">
        <v>676.9</v>
      </c>
      <c r="P4215" s="65">
        <f t="shared" si="115"/>
        <v>676.9</v>
      </c>
    </row>
    <row r="4216" spans="1:18" ht="15">
      <c r="A4216" s="28" t="s">
        <v>2062</v>
      </c>
      <c r="B4216" s="61" t="s">
        <v>178</v>
      </c>
      <c r="E4216" s="179">
        <v>636.9</v>
      </c>
      <c r="F4216" s="9" t="s">
        <v>277</v>
      </c>
      <c r="G4216" s="9" t="s">
        <v>277</v>
      </c>
      <c r="H4216" s="9" t="s">
        <v>277</v>
      </c>
      <c r="I4216" s="9">
        <v>0</v>
      </c>
      <c r="J4216" s="9" t="s">
        <v>277</v>
      </c>
      <c r="K4216" s="9" t="s">
        <v>277</v>
      </c>
      <c r="L4216" s="9" t="s">
        <v>277</v>
      </c>
      <c r="M4216" s="9" t="s">
        <v>277</v>
      </c>
      <c r="P4216" s="65">
        <f t="shared" si="115"/>
        <v>636.9</v>
      </c>
      <c r="R4216" t="s">
        <v>291</v>
      </c>
    </row>
    <row r="4217" spans="1:18" ht="15">
      <c r="A4217" s="28" t="s">
        <v>2063</v>
      </c>
      <c r="B4217" s="61" t="s">
        <v>2511</v>
      </c>
      <c r="C4217" s="3"/>
      <c r="D4217" s="3"/>
      <c r="E4217" s="9" t="s">
        <v>277</v>
      </c>
      <c r="F4217" s="9" t="s">
        <v>277</v>
      </c>
      <c r="G4217" s="9" t="s">
        <v>277</v>
      </c>
      <c r="H4217" s="9" t="s">
        <v>277</v>
      </c>
      <c r="I4217" s="9">
        <v>0</v>
      </c>
      <c r="J4217" s="9" t="s">
        <v>277</v>
      </c>
      <c r="K4217" s="9" t="s">
        <v>277</v>
      </c>
      <c r="L4217" s="9" t="s">
        <v>277</v>
      </c>
      <c r="M4217" s="65">
        <v>605.20000000000005</v>
      </c>
      <c r="P4217" s="65">
        <f t="shared" si="115"/>
        <v>605.20000000000005</v>
      </c>
    </row>
    <row r="4218" spans="1:18" ht="15">
      <c r="A4218" s="28" t="s">
        <v>2064</v>
      </c>
      <c r="B4218" s="61" t="s">
        <v>2522</v>
      </c>
      <c r="C4218" s="3"/>
      <c r="D4218" s="3"/>
      <c r="E4218" s="9" t="s">
        <v>277</v>
      </c>
      <c r="F4218" s="9" t="s">
        <v>277</v>
      </c>
      <c r="G4218" s="9" t="s">
        <v>277</v>
      </c>
      <c r="H4218" s="9" t="s">
        <v>277</v>
      </c>
      <c r="I4218" s="9">
        <v>0</v>
      </c>
      <c r="J4218" s="9" t="s">
        <v>277</v>
      </c>
      <c r="K4218" s="9" t="s">
        <v>277</v>
      </c>
      <c r="L4218" s="9" t="s">
        <v>277</v>
      </c>
      <c r="M4218" s="65">
        <v>600.30000000000007</v>
      </c>
      <c r="P4218" s="65">
        <f t="shared" si="115"/>
        <v>600.30000000000007</v>
      </c>
    </row>
    <row r="4219" spans="1:18" ht="15">
      <c r="A4219" s="28" t="s">
        <v>2065</v>
      </c>
      <c r="B4219" s="61" t="s">
        <v>2519</v>
      </c>
      <c r="C4219" s="3"/>
      <c r="D4219" s="3"/>
      <c r="E4219" s="9" t="s">
        <v>277</v>
      </c>
      <c r="F4219" s="9" t="s">
        <v>277</v>
      </c>
      <c r="G4219" s="9" t="s">
        <v>277</v>
      </c>
      <c r="H4219" s="9" t="s">
        <v>277</v>
      </c>
      <c r="I4219" s="9">
        <v>0</v>
      </c>
      <c r="J4219" s="9" t="s">
        <v>277</v>
      </c>
      <c r="K4219" s="9" t="s">
        <v>277</v>
      </c>
      <c r="L4219" s="9" t="s">
        <v>277</v>
      </c>
      <c r="M4219" s="65">
        <v>598.6</v>
      </c>
      <c r="P4219" s="65">
        <f t="shared" si="115"/>
        <v>598.6</v>
      </c>
    </row>
    <row r="4220" spans="1:18" ht="15">
      <c r="A4220" s="28" t="s">
        <v>2066</v>
      </c>
      <c r="B4220" s="61" t="s">
        <v>2087</v>
      </c>
      <c r="C4220" s="3"/>
      <c r="D4220" s="3"/>
      <c r="E4220" s="9" t="s">
        <v>277</v>
      </c>
      <c r="F4220" s="9" t="s">
        <v>277</v>
      </c>
      <c r="G4220" s="9" t="s">
        <v>277</v>
      </c>
      <c r="H4220" s="9" t="s">
        <v>277</v>
      </c>
      <c r="I4220" s="9">
        <v>0</v>
      </c>
      <c r="J4220" s="9" t="s">
        <v>277</v>
      </c>
      <c r="K4220" s="9" t="s">
        <v>277</v>
      </c>
      <c r="L4220" s="9">
        <v>562.10000000000036</v>
      </c>
      <c r="M4220" s="9" t="s">
        <v>277</v>
      </c>
      <c r="N4220" s="65"/>
      <c r="P4220" s="65">
        <f t="shared" si="115"/>
        <v>562.10000000000036</v>
      </c>
    </row>
    <row r="4221" spans="1:18" ht="15">
      <c r="A4221" s="28" t="s">
        <v>2067</v>
      </c>
      <c r="B4221" s="61" t="s">
        <v>163</v>
      </c>
      <c r="E4221" s="9" t="s">
        <v>277</v>
      </c>
      <c r="F4221" s="9" t="s">
        <v>277</v>
      </c>
      <c r="G4221" s="9">
        <v>556.54999999999995</v>
      </c>
      <c r="H4221" s="9" t="s">
        <v>277</v>
      </c>
      <c r="I4221" s="9">
        <v>0</v>
      </c>
      <c r="J4221" s="9" t="s">
        <v>277</v>
      </c>
      <c r="K4221" s="9" t="s">
        <v>277</v>
      </c>
      <c r="L4221" s="9" t="s">
        <v>277</v>
      </c>
      <c r="M4221" s="9" t="s">
        <v>277</v>
      </c>
      <c r="P4221" s="65">
        <f t="shared" si="115"/>
        <v>556.54999999999995</v>
      </c>
    </row>
    <row r="4222" spans="1:18" ht="15">
      <c r="A4222" s="28" t="s">
        <v>2068</v>
      </c>
      <c r="B4222" s="61" t="s">
        <v>2081</v>
      </c>
      <c r="C4222" s="3"/>
      <c r="D4222" s="3"/>
      <c r="E4222" s="9" t="s">
        <v>277</v>
      </c>
      <c r="F4222" s="9" t="s">
        <v>277</v>
      </c>
      <c r="G4222" s="9" t="s">
        <v>277</v>
      </c>
      <c r="H4222" s="9" t="s">
        <v>277</v>
      </c>
      <c r="I4222" s="9">
        <v>0</v>
      </c>
      <c r="J4222" s="9" t="s">
        <v>277</v>
      </c>
      <c r="K4222" s="9" t="s">
        <v>277</v>
      </c>
      <c r="L4222" s="9">
        <v>387.29999999999927</v>
      </c>
      <c r="M4222" s="65">
        <v>151.5</v>
      </c>
      <c r="N4222" s="65"/>
      <c r="P4222" s="65">
        <f t="shared" si="115"/>
        <v>538.79999999999927</v>
      </c>
    </row>
    <row r="4223" spans="1:18" ht="15">
      <c r="A4223" s="28" t="s">
        <v>2069</v>
      </c>
      <c r="B4223" s="61" t="s">
        <v>2518</v>
      </c>
      <c r="C4223" s="3"/>
      <c r="D4223" s="3"/>
      <c r="E4223" s="9" t="s">
        <v>277</v>
      </c>
      <c r="F4223" s="9" t="s">
        <v>277</v>
      </c>
      <c r="G4223" s="9" t="s">
        <v>277</v>
      </c>
      <c r="H4223" s="9" t="s">
        <v>277</v>
      </c>
      <c r="I4223" s="9">
        <v>0</v>
      </c>
      <c r="J4223" s="9" t="s">
        <v>277</v>
      </c>
      <c r="K4223" s="9" t="s">
        <v>277</v>
      </c>
      <c r="L4223" s="9" t="s">
        <v>277</v>
      </c>
      <c r="M4223" s="65">
        <v>529</v>
      </c>
      <c r="P4223" s="65">
        <f t="shared" si="115"/>
        <v>529</v>
      </c>
    </row>
    <row r="4224" spans="1:18" ht="15">
      <c r="A4224" s="28" t="s">
        <v>2070</v>
      </c>
      <c r="B4224" s="61" t="s">
        <v>2506</v>
      </c>
      <c r="C4224" s="3"/>
      <c r="D4224" s="3"/>
      <c r="E4224" s="9" t="s">
        <v>277</v>
      </c>
      <c r="F4224" s="9" t="s">
        <v>277</v>
      </c>
      <c r="G4224" s="9" t="s">
        <v>277</v>
      </c>
      <c r="H4224" s="9" t="s">
        <v>277</v>
      </c>
      <c r="I4224" s="9">
        <v>0</v>
      </c>
      <c r="J4224" s="9" t="s">
        <v>277</v>
      </c>
      <c r="K4224" s="9" t="s">
        <v>277</v>
      </c>
      <c r="L4224" s="9" t="s">
        <v>277</v>
      </c>
      <c r="M4224" s="65">
        <v>523.5</v>
      </c>
      <c r="P4224" s="65">
        <f t="shared" si="115"/>
        <v>523.5</v>
      </c>
    </row>
    <row r="4225" spans="1:16" ht="15">
      <c r="A4225" s="28" t="s">
        <v>2071</v>
      </c>
      <c r="B4225" s="61" t="s">
        <v>640</v>
      </c>
      <c r="E4225" s="9" t="s">
        <v>277</v>
      </c>
      <c r="F4225" s="9" t="s">
        <v>277</v>
      </c>
      <c r="G4225" s="9" t="s">
        <v>277</v>
      </c>
      <c r="H4225" s="65">
        <v>499.59999999999491</v>
      </c>
      <c r="I4225" s="9">
        <v>0</v>
      </c>
      <c r="J4225" s="9" t="s">
        <v>277</v>
      </c>
      <c r="K4225" s="9" t="s">
        <v>277</v>
      </c>
      <c r="L4225" s="9" t="s">
        <v>277</v>
      </c>
      <c r="M4225" s="9" t="s">
        <v>277</v>
      </c>
      <c r="P4225" s="65">
        <f t="shared" si="115"/>
        <v>499.59999999999491</v>
      </c>
    </row>
    <row r="4226" spans="1:16" ht="15">
      <c r="A4226" s="28" t="s">
        <v>2072</v>
      </c>
      <c r="B4226" s="61" t="s">
        <v>2516</v>
      </c>
      <c r="C4226" s="3"/>
      <c r="D4226" s="3"/>
      <c r="E4226" s="9" t="s">
        <v>277</v>
      </c>
      <c r="F4226" s="9" t="s">
        <v>277</v>
      </c>
      <c r="G4226" s="9" t="s">
        <v>277</v>
      </c>
      <c r="H4226" s="9" t="s">
        <v>277</v>
      </c>
      <c r="I4226" s="9">
        <v>0</v>
      </c>
      <c r="J4226" s="9" t="s">
        <v>277</v>
      </c>
      <c r="K4226" s="9" t="s">
        <v>277</v>
      </c>
      <c r="L4226" s="9" t="s">
        <v>277</v>
      </c>
      <c r="M4226" s="65">
        <v>489.6</v>
      </c>
      <c r="P4226" s="65">
        <f t="shared" si="115"/>
        <v>489.6</v>
      </c>
    </row>
    <row r="4227" spans="1:16" ht="15">
      <c r="A4227" s="28" t="s">
        <v>2149</v>
      </c>
      <c r="B4227" s="61" t="s">
        <v>2515</v>
      </c>
      <c r="C4227" s="3"/>
      <c r="D4227" s="3"/>
      <c r="E4227" s="9" t="s">
        <v>277</v>
      </c>
      <c r="F4227" s="9" t="s">
        <v>277</v>
      </c>
      <c r="G4227" s="9" t="s">
        <v>277</v>
      </c>
      <c r="H4227" s="9" t="s">
        <v>277</v>
      </c>
      <c r="I4227" s="9">
        <v>0</v>
      </c>
      <c r="J4227" s="9" t="s">
        <v>277</v>
      </c>
      <c r="K4227" s="9" t="s">
        <v>277</v>
      </c>
      <c r="L4227" s="9" t="s">
        <v>277</v>
      </c>
      <c r="M4227" s="65">
        <v>464.6</v>
      </c>
      <c r="P4227" s="65">
        <f t="shared" si="115"/>
        <v>464.6</v>
      </c>
    </row>
    <row r="4228" spans="1:16" ht="15">
      <c r="A4228" s="28" t="s">
        <v>2150</v>
      </c>
      <c r="B4228" s="61" t="s">
        <v>2625</v>
      </c>
      <c r="C4228" s="3"/>
      <c r="D4228" s="3"/>
      <c r="E4228" s="9" t="s">
        <v>277</v>
      </c>
      <c r="F4228" s="9" t="s">
        <v>277</v>
      </c>
      <c r="G4228" s="9" t="s">
        <v>277</v>
      </c>
      <c r="H4228" s="9" t="s">
        <v>277</v>
      </c>
      <c r="I4228" s="9">
        <v>0</v>
      </c>
      <c r="J4228" s="9" t="s">
        <v>277</v>
      </c>
      <c r="K4228" s="9" t="s">
        <v>277</v>
      </c>
      <c r="L4228" s="9" t="s">
        <v>277</v>
      </c>
      <c r="M4228" s="65">
        <v>442.2</v>
      </c>
      <c r="P4228" s="65">
        <f t="shared" si="115"/>
        <v>442.2</v>
      </c>
    </row>
    <row r="4229" spans="1:16" ht="15">
      <c r="A4229" s="28" t="s">
        <v>2151</v>
      </c>
      <c r="B4229" s="61" t="s">
        <v>2504</v>
      </c>
      <c r="C4229" s="3"/>
      <c r="D4229" s="3"/>
      <c r="E4229" s="9" t="s">
        <v>277</v>
      </c>
      <c r="F4229" s="9" t="s">
        <v>277</v>
      </c>
      <c r="G4229" s="9" t="s">
        <v>277</v>
      </c>
      <c r="H4229" s="9" t="s">
        <v>277</v>
      </c>
      <c r="I4229" s="9">
        <v>0</v>
      </c>
      <c r="J4229" s="9" t="s">
        <v>277</v>
      </c>
      <c r="K4229" s="9" t="s">
        <v>277</v>
      </c>
      <c r="L4229" s="9" t="s">
        <v>277</v>
      </c>
      <c r="M4229" s="65">
        <v>436.40000000000003</v>
      </c>
      <c r="P4229" s="65">
        <f t="shared" si="115"/>
        <v>436.40000000000003</v>
      </c>
    </row>
    <row r="4230" spans="1:16" ht="15">
      <c r="A4230" s="238" t="s">
        <v>2480</v>
      </c>
      <c r="B4230" s="61" t="s">
        <v>2505</v>
      </c>
      <c r="C4230" s="3"/>
      <c r="D4230" s="3"/>
      <c r="E4230" s="9" t="s">
        <v>277</v>
      </c>
      <c r="F4230" s="9" t="s">
        <v>277</v>
      </c>
      <c r="G4230" s="9" t="s">
        <v>277</v>
      </c>
      <c r="H4230" s="9" t="s">
        <v>277</v>
      </c>
      <c r="I4230" s="9">
        <v>0</v>
      </c>
      <c r="J4230" s="9" t="s">
        <v>277</v>
      </c>
      <c r="K4230" s="9" t="s">
        <v>277</v>
      </c>
      <c r="L4230" s="9" t="s">
        <v>277</v>
      </c>
      <c r="M4230" s="65">
        <v>435.99999999999994</v>
      </c>
      <c r="P4230" s="65">
        <f t="shared" ref="P4230:P4260" si="116">SUM(E4230:M4230)</f>
        <v>435.99999999999994</v>
      </c>
    </row>
    <row r="4231" spans="1:16" ht="15">
      <c r="A4231" s="238" t="s">
        <v>2481</v>
      </c>
      <c r="B4231" s="226" t="s">
        <v>1594</v>
      </c>
      <c r="C4231" s="3"/>
      <c r="D4231" s="3"/>
      <c r="E4231" s="9" t="s">
        <v>277</v>
      </c>
      <c r="F4231" s="9" t="s">
        <v>277</v>
      </c>
      <c r="G4231" s="9" t="s">
        <v>277</v>
      </c>
      <c r="H4231" s="9" t="s">
        <v>277</v>
      </c>
      <c r="I4231" s="9">
        <v>0</v>
      </c>
      <c r="J4231" s="9" t="s">
        <v>277</v>
      </c>
      <c r="K4231" s="9">
        <v>419.49999999999818</v>
      </c>
      <c r="L4231" s="9" t="s">
        <v>277</v>
      </c>
      <c r="M4231" s="9" t="s">
        <v>277</v>
      </c>
      <c r="P4231" s="65">
        <f t="shared" si="116"/>
        <v>419.49999999999818</v>
      </c>
    </row>
    <row r="4232" spans="1:16" ht="15">
      <c r="A4232" s="238" t="s">
        <v>2482</v>
      </c>
      <c r="B4232" s="61" t="s">
        <v>2612</v>
      </c>
      <c r="C4232" s="3"/>
      <c r="D4232" s="3"/>
      <c r="E4232" s="9" t="s">
        <v>277</v>
      </c>
      <c r="F4232" s="9" t="s">
        <v>277</v>
      </c>
      <c r="G4232" s="9" t="s">
        <v>277</v>
      </c>
      <c r="H4232" s="9" t="s">
        <v>277</v>
      </c>
      <c r="I4232" s="9">
        <v>0</v>
      </c>
      <c r="J4232" s="9" t="s">
        <v>277</v>
      </c>
      <c r="K4232" s="9" t="s">
        <v>277</v>
      </c>
      <c r="L4232" s="9" t="s">
        <v>277</v>
      </c>
      <c r="M4232" s="65">
        <v>412.00000000000006</v>
      </c>
      <c r="P4232" s="65">
        <f t="shared" si="116"/>
        <v>412.00000000000006</v>
      </c>
    </row>
    <row r="4233" spans="1:16" ht="15">
      <c r="A4233" s="238" t="s">
        <v>2483</v>
      </c>
      <c r="B4233" s="61" t="s">
        <v>2517</v>
      </c>
      <c r="C4233" s="3"/>
      <c r="D4233" s="3"/>
      <c r="E4233" s="9" t="s">
        <v>277</v>
      </c>
      <c r="F4233" s="9" t="s">
        <v>277</v>
      </c>
      <c r="G4233" s="9" t="s">
        <v>277</v>
      </c>
      <c r="H4233" s="9" t="s">
        <v>277</v>
      </c>
      <c r="I4233" s="9">
        <v>0</v>
      </c>
      <c r="J4233" s="9" t="s">
        <v>277</v>
      </c>
      <c r="K4233" s="9" t="s">
        <v>277</v>
      </c>
      <c r="L4233" s="9" t="s">
        <v>277</v>
      </c>
      <c r="M4233" s="65">
        <v>411.90000000000003</v>
      </c>
      <c r="P4233" s="65">
        <f t="shared" si="116"/>
        <v>411.90000000000003</v>
      </c>
    </row>
    <row r="4234" spans="1:16" ht="15">
      <c r="A4234" s="238" t="s">
        <v>2484</v>
      </c>
      <c r="B4234" s="61" t="s">
        <v>636</v>
      </c>
      <c r="E4234" s="9" t="s">
        <v>277</v>
      </c>
      <c r="F4234" s="9" t="s">
        <v>277</v>
      </c>
      <c r="G4234" s="9" t="s">
        <v>277</v>
      </c>
      <c r="H4234" s="65">
        <v>410.10000000000764</v>
      </c>
      <c r="I4234" s="9">
        <v>0</v>
      </c>
      <c r="J4234" s="9" t="s">
        <v>277</v>
      </c>
      <c r="K4234" s="9" t="s">
        <v>277</v>
      </c>
      <c r="L4234" s="9" t="s">
        <v>277</v>
      </c>
      <c r="M4234" s="9" t="s">
        <v>277</v>
      </c>
      <c r="P4234" s="65">
        <f t="shared" si="116"/>
        <v>410.10000000000764</v>
      </c>
    </row>
    <row r="4235" spans="1:16" ht="15">
      <c r="A4235" s="238" t="s">
        <v>2485</v>
      </c>
      <c r="B4235" s="61" t="s">
        <v>2507</v>
      </c>
      <c r="C4235" s="3"/>
      <c r="D4235" s="3"/>
      <c r="E4235" s="9" t="s">
        <v>277</v>
      </c>
      <c r="F4235" s="9" t="s">
        <v>277</v>
      </c>
      <c r="G4235" s="9" t="s">
        <v>277</v>
      </c>
      <c r="H4235" s="9" t="s">
        <v>277</v>
      </c>
      <c r="I4235" s="9">
        <v>0</v>
      </c>
      <c r="J4235" s="9" t="s">
        <v>277</v>
      </c>
      <c r="K4235" s="9" t="s">
        <v>277</v>
      </c>
      <c r="L4235" s="9" t="s">
        <v>277</v>
      </c>
      <c r="M4235" s="65">
        <v>394.70000000000005</v>
      </c>
      <c r="P4235" s="65">
        <f t="shared" si="116"/>
        <v>394.70000000000005</v>
      </c>
    </row>
    <row r="4236" spans="1:16" ht="15">
      <c r="A4236" s="238" t="s">
        <v>2486</v>
      </c>
      <c r="B4236" s="226" t="s">
        <v>1577</v>
      </c>
      <c r="C4236" s="3"/>
      <c r="D4236" s="3"/>
      <c r="E4236" s="9" t="s">
        <v>277</v>
      </c>
      <c r="F4236" s="9" t="s">
        <v>277</v>
      </c>
      <c r="G4236" s="9" t="s">
        <v>277</v>
      </c>
      <c r="H4236" s="9" t="s">
        <v>277</v>
      </c>
      <c r="I4236" s="9">
        <v>0</v>
      </c>
      <c r="J4236" s="65">
        <v>381.79999999999382</v>
      </c>
      <c r="K4236" s="9" t="s">
        <v>277</v>
      </c>
      <c r="L4236" s="9" t="s">
        <v>277</v>
      </c>
      <c r="M4236" s="9" t="s">
        <v>277</v>
      </c>
      <c r="P4236" s="65">
        <f t="shared" si="116"/>
        <v>381.79999999999382</v>
      </c>
    </row>
    <row r="4237" spans="1:16" ht="15">
      <c r="A4237" s="238" t="s">
        <v>2487</v>
      </c>
      <c r="B4237" s="61" t="s">
        <v>2523</v>
      </c>
      <c r="C4237" s="3"/>
      <c r="D4237" s="3"/>
      <c r="E4237" s="9" t="s">
        <v>277</v>
      </c>
      <c r="F4237" s="9" t="s">
        <v>277</v>
      </c>
      <c r="G4237" s="9" t="s">
        <v>277</v>
      </c>
      <c r="H4237" s="9" t="s">
        <v>277</v>
      </c>
      <c r="I4237" s="9">
        <v>0</v>
      </c>
      <c r="J4237" s="9" t="s">
        <v>277</v>
      </c>
      <c r="K4237" s="9" t="s">
        <v>277</v>
      </c>
      <c r="L4237" s="9" t="s">
        <v>277</v>
      </c>
      <c r="M4237" s="65">
        <v>381.20000000000005</v>
      </c>
      <c r="P4237" s="65">
        <f t="shared" si="116"/>
        <v>381.20000000000005</v>
      </c>
    </row>
    <row r="4238" spans="1:16" ht="15">
      <c r="A4238" s="238" t="s">
        <v>2488</v>
      </c>
      <c r="B4238" s="61" t="s">
        <v>2529</v>
      </c>
      <c r="C4238" s="3"/>
      <c r="D4238" s="3"/>
      <c r="E4238" s="9" t="s">
        <v>277</v>
      </c>
      <c r="F4238" s="9" t="s">
        <v>277</v>
      </c>
      <c r="G4238" s="9" t="s">
        <v>277</v>
      </c>
      <c r="H4238" s="9" t="s">
        <v>277</v>
      </c>
      <c r="I4238" s="9">
        <v>0</v>
      </c>
      <c r="J4238" s="9" t="s">
        <v>277</v>
      </c>
      <c r="K4238" s="9" t="s">
        <v>277</v>
      </c>
      <c r="L4238" s="9" t="s">
        <v>277</v>
      </c>
      <c r="M4238" s="65">
        <v>369.50000000000006</v>
      </c>
      <c r="P4238" s="65">
        <f t="shared" si="116"/>
        <v>369.50000000000006</v>
      </c>
    </row>
    <row r="4239" spans="1:16" ht="15">
      <c r="A4239" s="238" t="s">
        <v>2489</v>
      </c>
      <c r="B4239" s="226" t="s">
        <v>1595</v>
      </c>
      <c r="C4239" s="3"/>
      <c r="D4239" s="3"/>
      <c r="E4239" s="9" t="s">
        <v>277</v>
      </c>
      <c r="F4239" s="9" t="s">
        <v>277</v>
      </c>
      <c r="G4239" s="9" t="s">
        <v>277</v>
      </c>
      <c r="H4239" s="9" t="s">
        <v>277</v>
      </c>
      <c r="I4239" s="9">
        <v>0</v>
      </c>
      <c r="J4239" s="9" t="s">
        <v>277</v>
      </c>
      <c r="K4239" s="9">
        <v>330.90000000000146</v>
      </c>
      <c r="L4239" s="9" t="s">
        <v>277</v>
      </c>
      <c r="M4239" s="9" t="s">
        <v>277</v>
      </c>
      <c r="P4239" s="65">
        <f t="shared" si="116"/>
        <v>330.90000000000146</v>
      </c>
    </row>
    <row r="4240" spans="1:16" ht="15">
      <c r="A4240" s="238" t="s">
        <v>2490</v>
      </c>
      <c r="B4240" s="61" t="s">
        <v>2508</v>
      </c>
      <c r="C4240" s="3"/>
      <c r="D4240" s="3"/>
      <c r="E4240" s="9" t="s">
        <v>277</v>
      </c>
      <c r="F4240" s="9" t="s">
        <v>277</v>
      </c>
      <c r="G4240" s="9" t="s">
        <v>277</v>
      </c>
      <c r="H4240" s="9" t="s">
        <v>277</v>
      </c>
      <c r="I4240" s="9">
        <v>0</v>
      </c>
      <c r="J4240" s="9" t="s">
        <v>277</v>
      </c>
      <c r="K4240" s="9" t="s">
        <v>277</v>
      </c>
      <c r="L4240" s="9" t="s">
        <v>277</v>
      </c>
      <c r="M4240" s="65">
        <v>291.5</v>
      </c>
      <c r="P4240" s="65">
        <f t="shared" si="116"/>
        <v>291.5</v>
      </c>
    </row>
    <row r="4241" spans="1:16" ht="15">
      <c r="A4241" s="238" t="s">
        <v>2491</v>
      </c>
      <c r="B4241" s="61" t="s">
        <v>2526</v>
      </c>
      <c r="C4241" s="3"/>
      <c r="D4241" s="3"/>
      <c r="E4241" s="9" t="s">
        <v>277</v>
      </c>
      <c r="F4241" s="9" t="s">
        <v>277</v>
      </c>
      <c r="G4241" s="9" t="s">
        <v>277</v>
      </c>
      <c r="H4241" s="9" t="s">
        <v>277</v>
      </c>
      <c r="I4241" s="9">
        <v>0</v>
      </c>
      <c r="J4241" s="9" t="s">
        <v>277</v>
      </c>
      <c r="K4241" s="9" t="s">
        <v>277</v>
      </c>
      <c r="L4241" s="9" t="s">
        <v>277</v>
      </c>
      <c r="M4241" s="65">
        <v>281.2</v>
      </c>
      <c r="P4241" s="65">
        <f t="shared" si="116"/>
        <v>281.2</v>
      </c>
    </row>
    <row r="4242" spans="1:16" ht="15">
      <c r="A4242" s="238" t="s">
        <v>2492</v>
      </c>
      <c r="B4242" s="61" t="s">
        <v>2532</v>
      </c>
      <c r="C4242" s="3"/>
      <c r="D4242" s="3"/>
      <c r="E4242" s="9" t="s">
        <v>277</v>
      </c>
      <c r="F4242" s="9" t="s">
        <v>277</v>
      </c>
      <c r="G4242" s="9" t="s">
        <v>277</v>
      </c>
      <c r="H4242" s="9" t="s">
        <v>277</v>
      </c>
      <c r="I4242" s="9">
        <v>0</v>
      </c>
      <c r="J4242" s="9" t="s">
        <v>277</v>
      </c>
      <c r="K4242" s="9" t="s">
        <v>277</v>
      </c>
      <c r="L4242" s="9" t="s">
        <v>277</v>
      </c>
      <c r="M4242" s="65">
        <v>262.7</v>
      </c>
      <c r="P4242" s="65">
        <f t="shared" si="116"/>
        <v>262.7</v>
      </c>
    </row>
    <row r="4243" spans="1:16" ht="15">
      <c r="A4243" s="238" t="s">
        <v>2493</v>
      </c>
      <c r="B4243" s="61" t="s">
        <v>2521</v>
      </c>
      <c r="C4243" s="3"/>
      <c r="D4243" s="3"/>
      <c r="E4243" s="9" t="s">
        <v>277</v>
      </c>
      <c r="F4243" s="9" t="s">
        <v>277</v>
      </c>
      <c r="G4243" s="9" t="s">
        <v>277</v>
      </c>
      <c r="H4243" s="9" t="s">
        <v>277</v>
      </c>
      <c r="I4243" s="9">
        <v>0</v>
      </c>
      <c r="J4243" s="9" t="s">
        <v>277</v>
      </c>
      <c r="K4243" s="9" t="s">
        <v>277</v>
      </c>
      <c r="L4243" s="9" t="s">
        <v>277</v>
      </c>
      <c r="M4243" s="65">
        <v>258.7</v>
      </c>
      <c r="P4243" s="65">
        <f t="shared" si="116"/>
        <v>258.7</v>
      </c>
    </row>
    <row r="4244" spans="1:16" ht="15">
      <c r="A4244" s="238" t="s">
        <v>2494</v>
      </c>
      <c r="B4244" s="61" t="s">
        <v>2527</v>
      </c>
      <c r="C4244" s="3"/>
      <c r="D4244" s="3"/>
      <c r="E4244" s="9" t="s">
        <v>277</v>
      </c>
      <c r="F4244" s="9" t="s">
        <v>277</v>
      </c>
      <c r="G4244" s="9" t="s">
        <v>277</v>
      </c>
      <c r="H4244" s="9" t="s">
        <v>277</v>
      </c>
      <c r="I4244" s="9">
        <v>0</v>
      </c>
      <c r="J4244" s="9" t="s">
        <v>277</v>
      </c>
      <c r="K4244" s="9" t="s">
        <v>277</v>
      </c>
      <c r="L4244" s="9" t="s">
        <v>277</v>
      </c>
      <c r="M4244" s="65">
        <v>251.99999999999994</v>
      </c>
      <c r="P4244" s="65">
        <f t="shared" si="116"/>
        <v>251.99999999999994</v>
      </c>
    </row>
    <row r="4245" spans="1:16" ht="15">
      <c r="A4245" s="238" t="s">
        <v>2495</v>
      </c>
      <c r="B4245" s="61" t="s">
        <v>2520</v>
      </c>
      <c r="C4245" s="3"/>
      <c r="D4245" s="3"/>
      <c r="E4245" s="9" t="s">
        <v>277</v>
      </c>
      <c r="F4245" s="9" t="s">
        <v>277</v>
      </c>
      <c r="G4245" s="9" t="s">
        <v>277</v>
      </c>
      <c r="H4245" s="9" t="s">
        <v>277</v>
      </c>
      <c r="I4245" s="9">
        <v>0</v>
      </c>
      <c r="J4245" s="9" t="s">
        <v>277</v>
      </c>
      <c r="K4245" s="9" t="s">
        <v>277</v>
      </c>
      <c r="L4245" s="9" t="s">
        <v>277</v>
      </c>
      <c r="M4245" s="65">
        <v>251.79999999999998</v>
      </c>
      <c r="P4245" s="65">
        <f t="shared" si="116"/>
        <v>251.79999999999998</v>
      </c>
    </row>
    <row r="4246" spans="1:16" ht="15">
      <c r="A4246" s="238" t="s">
        <v>2496</v>
      </c>
      <c r="B4246" s="226" t="s">
        <v>2073</v>
      </c>
      <c r="C4246" s="3"/>
      <c r="D4246" s="3"/>
      <c r="E4246" s="9" t="s">
        <v>277</v>
      </c>
      <c r="F4246" s="9" t="s">
        <v>277</v>
      </c>
      <c r="G4246" s="9" t="s">
        <v>277</v>
      </c>
      <c r="H4246" s="9" t="s">
        <v>277</v>
      </c>
      <c r="I4246" s="9">
        <v>0</v>
      </c>
      <c r="J4246" s="9" t="s">
        <v>277</v>
      </c>
      <c r="K4246" s="9" t="s">
        <v>277</v>
      </c>
      <c r="L4246" s="9">
        <v>240.80000000000473</v>
      </c>
      <c r="M4246" s="9" t="s">
        <v>277</v>
      </c>
      <c r="N4246" s="65"/>
      <c r="P4246" s="65">
        <f t="shared" si="116"/>
        <v>240.80000000000473</v>
      </c>
    </row>
    <row r="4247" spans="1:16" ht="15">
      <c r="A4247" s="238" t="s">
        <v>2497</v>
      </c>
      <c r="B4247" s="61" t="s">
        <v>2530</v>
      </c>
      <c r="C4247" s="3"/>
      <c r="D4247" s="3"/>
      <c r="E4247" s="9" t="s">
        <v>277</v>
      </c>
      <c r="F4247" s="9" t="s">
        <v>277</v>
      </c>
      <c r="G4247" s="9" t="s">
        <v>277</v>
      </c>
      <c r="H4247" s="9" t="s">
        <v>277</v>
      </c>
      <c r="I4247" s="9">
        <v>0</v>
      </c>
      <c r="J4247" s="9" t="s">
        <v>277</v>
      </c>
      <c r="K4247" s="9" t="s">
        <v>277</v>
      </c>
      <c r="L4247" s="9" t="s">
        <v>277</v>
      </c>
      <c r="M4247" s="65">
        <v>231.4</v>
      </c>
      <c r="P4247" s="65">
        <f t="shared" si="116"/>
        <v>231.4</v>
      </c>
    </row>
    <row r="4248" spans="1:16" ht="15">
      <c r="A4248" s="238" t="s">
        <v>2498</v>
      </c>
      <c r="B4248" s="61" t="s">
        <v>2514</v>
      </c>
      <c r="C4248" s="3"/>
      <c r="D4248" s="3"/>
      <c r="E4248" s="9" t="s">
        <v>277</v>
      </c>
      <c r="F4248" s="9" t="s">
        <v>277</v>
      </c>
      <c r="G4248" s="9" t="s">
        <v>277</v>
      </c>
      <c r="H4248" s="9" t="s">
        <v>277</v>
      </c>
      <c r="I4248" s="9">
        <v>0</v>
      </c>
      <c r="J4248" s="9" t="s">
        <v>277</v>
      </c>
      <c r="K4248" s="9" t="s">
        <v>277</v>
      </c>
      <c r="L4248" s="9" t="s">
        <v>277</v>
      </c>
      <c r="M4248" s="65">
        <v>225.2</v>
      </c>
      <c r="P4248" s="65">
        <f t="shared" si="116"/>
        <v>225.2</v>
      </c>
    </row>
    <row r="4249" spans="1:16" ht="15">
      <c r="A4249" s="238" t="s">
        <v>2499</v>
      </c>
      <c r="B4249" s="61" t="s">
        <v>2098</v>
      </c>
      <c r="C4249" s="3"/>
      <c r="D4249" s="3"/>
      <c r="E4249" s="9" t="s">
        <v>277</v>
      </c>
      <c r="F4249" s="9" t="s">
        <v>277</v>
      </c>
      <c r="G4249" s="9" t="s">
        <v>277</v>
      </c>
      <c r="H4249" s="9" t="s">
        <v>277</v>
      </c>
      <c r="I4249" s="9">
        <v>0</v>
      </c>
      <c r="J4249" s="9" t="s">
        <v>277</v>
      </c>
      <c r="K4249" s="9" t="s">
        <v>277</v>
      </c>
      <c r="L4249" s="9">
        <v>215.40000000000327</v>
      </c>
      <c r="M4249" s="9" t="s">
        <v>277</v>
      </c>
      <c r="N4249" s="65"/>
      <c r="P4249" s="65">
        <f t="shared" si="116"/>
        <v>215.40000000000327</v>
      </c>
    </row>
    <row r="4250" spans="1:16" ht="15">
      <c r="A4250" s="238" t="s">
        <v>2500</v>
      </c>
      <c r="B4250" s="61" t="s">
        <v>2512</v>
      </c>
      <c r="C4250" s="3"/>
      <c r="D4250" s="3"/>
      <c r="E4250" s="9" t="s">
        <v>277</v>
      </c>
      <c r="F4250" s="9" t="s">
        <v>277</v>
      </c>
      <c r="G4250" s="9" t="s">
        <v>277</v>
      </c>
      <c r="H4250" s="9" t="s">
        <v>277</v>
      </c>
      <c r="I4250" s="9">
        <v>0</v>
      </c>
      <c r="J4250" s="9" t="s">
        <v>277</v>
      </c>
      <c r="K4250" s="9" t="s">
        <v>277</v>
      </c>
      <c r="L4250" s="9" t="s">
        <v>277</v>
      </c>
      <c r="M4250" s="65">
        <v>199.6</v>
      </c>
      <c r="P4250" s="65">
        <f t="shared" si="116"/>
        <v>199.6</v>
      </c>
    </row>
    <row r="4251" spans="1:16" ht="15">
      <c r="A4251" s="238" t="s">
        <v>2501</v>
      </c>
      <c r="B4251" s="61" t="s">
        <v>2503</v>
      </c>
      <c r="C4251" s="3"/>
      <c r="D4251" s="3"/>
      <c r="E4251" s="9" t="s">
        <v>277</v>
      </c>
      <c r="F4251" s="9" t="s">
        <v>277</v>
      </c>
      <c r="G4251" s="9" t="s">
        <v>277</v>
      </c>
      <c r="H4251" s="9" t="s">
        <v>277</v>
      </c>
      <c r="I4251" s="9">
        <v>0</v>
      </c>
      <c r="J4251" s="9" t="s">
        <v>277</v>
      </c>
      <c r="K4251" s="9" t="s">
        <v>277</v>
      </c>
      <c r="L4251" s="9" t="s">
        <v>277</v>
      </c>
      <c r="M4251" s="65">
        <v>173.89999999999998</v>
      </c>
      <c r="P4251" s="65">
        <f t="shared" si="116"/>
        <v>173.89999999999998</v>
      </c>
    </row>
    <row r="4252" spans="1:16" ht="15">
      <c r="A4252" s="238" t="s">
        <v>2502</v>
      </c>
      <c r="B4252" s="61" t="s">
        <v>2510</v>
      </c>
      <c r="C4252" s="3"/>
      <c r="D4252" s="3"/>
      <c r="E4252" s="9" t="s">
        <v>277</v>
      </c>
      <c r="F4252" s="9" t="s">
        <v>277</v>
      </c>
      <c r="G4252" s="9" t="s">
        <v>277</v>
      </c>
      <c r="H4252" s="9" t="s">
        <v>277</v>
      </c>
      <c r="I4252" s="9">
        <v>0</v>
      </c>
      <c r="J4252" s="9" t="s">
        <v>277</v>
      </c>
      <c r="K4252" s="9" t="s">
        <v>277</v>
      </c>
      <c r="L4252" s="9" t="s">
        <v>277</v>
      </c>
      <c r="M4252" s="65">
        <v>169.4</v>
      </c>
      <c r="P4252" s="65">
        <f t="shared" si="116"/>
        <v>169.4</v>
      </c>
    </row>
    <row r="4253" spans="1:16" ht="15">
      <c r="A4253" s="238" t="s">
        <v>2531</v>
      </c>
      <c r="B4253" s="170" t="s">
        <v>1270</v>
      </c>
      <c r="C4253" s="3"/>
      <c r="D4253" s="3"/>
      <c r="E4253" s="9" t="s">
        <v>277</v>
      </c>
      <c r="F4253" s="9" t="s">
        <v>277</v>
      </c>
      <c r="G4253" s="9" t="s">
        <v>277</v>
      </c>
      <c r="H4253" s="9" t="s">
        <v>277</v>
      </c>
      <c r="I4253" s="9">
        <v>0</v>
      </c>
      <c r="J4253" s="65">
        <v>160.59999999999491</v>
      </c>
      <c r="K4253" s="9" t="s">
        <v>277</v>
      </c>
      <c r="L4253" s="9" t="s">
        <v>277</v>
      </c>
      <c r="M4253" s="9" t="s">
        <v>277</v>
      </c>
      <c r="P4253" s="65">
        <f t="shared" si="116"/>
        <v>160.59999999999491</v>
      </c>
    </row>
    <row r="4254" spans="1:16" ht="15">
      <c r="A4254" s="238" t="s">
        <v>2613</v>
      </c>
      <c r="B4254" s="61" t="s">
        <v>2513</v>
      </c>
      <c r="C4254" s="3"/>
      <c r="D4254" s="3"/>
      <c r="E4254" s="9" t="s">
        <v>277</v>
      </c>
      <c r="F4254" s="9" t="s">
        <v>277</v>
      </c>
      <c r="G4254" s="9" t="s">
        <v>277</v>
      </c>
      <c r="H4254" s="9" t="s">
        <v>277</v>
      </c>
      <c r="I4254" s="9">
        <v>0</v>
      </c>
      <c r="J4254" s="9" t="s">
        <v>277</v>
      </c>
      <c r="K4254" s="9" t="s">
        <v>277</v>
      </c>
      <c r="L4254" s="9" t="s">
        <v>277</v>
      </c>
      <c r="M4254" s="65">
        <v>100.1</v>
      </c>
      <c r="P4254" s="65">
        <f t="shared" si="116"/>
        <v>100.1</v>
      </c>
    </row>
    <row r="4255" spans="1:16" ht="15">
      <c r="A4255" s="238" t="s">
        <v>2626</v>
      </c>
      <c r="B4255" s="181" t="s">
        <v>1266</v>
      </c>
      <c r="C4255" s="3"/>
      <c r="D4255" s="3"/>
      <c r="E4255" s="9" t="s">
        <v>277</v>
      </c>
      <c r="F4255" s="9" t="s">
        <v>277</v>
      </c>
      <c r="G4255" s="9" t="s">
        <v>277</v>
      </c>
      <c r="H4255" s="9" t="s">
        <v>277</v>
      </c>
      <c r="I4255" s="9">
        <v>0</v>
      </c>
      <c r="J4255" s="9" t="s">
        <v>277</v>
      </c>
      <c r="K4255" s="9" t="s">
        <v>277</v>
      </c>
      <c r="L4255" s="9" t="s">
        <v>277</v>
      </c>
      <c r="M4255" s="9" t="s">
        <v>277</v>
      </c>
      <c r="P4255" s="65">
        <f t="shared" si="116"/>
        <v>0</v>
      </c>
    </row>
    <row r="4256" spans="1:16" ht="15">
      <c r="A4256" s="238" t="s">
        <v>2662</v>
      </c>
      <c r="B4256" s="170" t="s">
        <v>1275</v>
      </c>
      <c r="C4256" s="3"/>
      <c r="D4256" s="3"/>
      <c r="E4256" s="9" t="s">
        <v>277</v>
      </c>
      <c r="F4256" s="9" t="s">
        <v>277</v>
      </c>
      <c r="G4256" s="9" t="s">
        <v>277</v>
      </c>
      <c r="H4256" s="9" t="s">
        <v>277</v>
      </c>
      <c r="I4256" s="9">
        <v>0</v>
      </c>
      <c r="J4256" s="9" t="s">
        <v>277</v>
      </c>
      <c r="K4256" s="9" t="s">
        <v>277</v>
      </c>
      <c r="L4256" s="9" t="s">
        <v>277</v>
      </c>
      <c r="M4256" s="9" t="s">
        <v>277</v>
      </c>
      <c r="P4256" s="65">
        <f t="shared" si="116"/>
        <v>0</v>
      </c>
    </row>
    <row r="4257" spans="1:21" ht="15">
      <c r="A4257" s="238" t="s">
        <v>2663</v>
      </c>
      <c r="B4257" s="170" t="s">
        <v>1274</v>
      </c>
      <c r="C4257" s="3"/>
      <c r="D4257" s="3"/>
      <c r="E4257" s="9" t="s">
        <v>277</v>
      </c>
      <c r="F4257" s="9" t="s">
        <v>277</v>
      </c>
      <c r="G4257" s="9" t="s">
        <v>277</v>
      </c>
      <c r="H4257" s="9" t="s">
        <v>277</v>
      </c>
      <c r="I4257" s="9">
        <v>0</v>
      </c>
      <c r="J4257" s="9" t="s">
        <v>277</v>
      </c>
      <c r="K4257" s="9" t="s">
        <v>277</v>
      </c>
      <c r="L4257" s="9" t="s">
        <v>277</v>
      </c>
      <c r="M4257" s="9" t="s">
        <v>277</v>
      </c>
      <c r="P4257" s="65">
        <f t="shared" si="116"/>
        <v>0</v>
      </c>
    </row>
    <row r="4258" spans="1:21" ht="15">
      <c r="A4258" s="238" t="s">
        <v>2664</v>
      </c>
      <c r="B4258" s="170" t="s">
        <v>1273</v>
      </c>
      <c r="C4258" s="3"/>
      <c r="D4258" s="3"/>
      <c r="E4258" s="9" t="s">
        <v>277</v>
      </c>
      <c r="F4258" s="9" t="s">
        <v>277</v>
      </c>
      <c r="G4258" s="9" t="s">
        <v>277</v>
      </c>
      <c r="H4258" s="9" t="s">
        <v>277</v>
      </c>
      <c r="I4258" s="9">
        <v>0</v>
      </c>
      <c r="J4258" s="9" t="s">
        <v>277</v>
      </c>
      <c r="K4258" s="9" t="s">
        <v>277</v>
      </c>
      <c r="L4258" s="9" t="s">
        <v>277</v>
      </c>
      <c r="M4258" s="9" t="s">
        <v>277</v>
      </c>
      <c r="P4258" s="65">
        <f t="shared" si="116"/>
        <v>0</v>
      </c>
    </row>
    <row r="4259" spans="1:21" ht="15">
      <c r="A4259" s="238" t="s">
        <v>2665</v>
      </c>
      <c r="B4259" s="170" t="s">
        <v>1294</v>
      </c>
      <c r="C4259" s="3"/>
      <c r="D4259" s="3"/>
      <c r="E4259" s="9" t="s">
        <v>277</v>
      </c>
      <c r="F4259" s="9" t="s">
        <v>277</v>
      </c>
      <c r="G4259" s="9" t="s">
        <v>277</v>
      </c>
      <c r="H4259" s="9" t="s">
        <v>277</v>
      </c>
      <c r="I4259" s="9">
        <v>0</v>
      </c>
      <c r="J4259" s="9" t="s">
        <v>277</v>
      </c>
      <c r="K4259" s="9" t="s">
        <v>277</v>
      </c>
      <c r="L4259" s="9" t="s">
        <v>277</v>
      </c>
      <c r="M4259" s="9" t="s">
        <v>277</v>
      </c>
      <c r="P4259" s="65">
        <f t="shared" si="116"/>
        <v>0</v>
      </c>
    </row>
    <row r="4260" spans="1:21" ht="15">
      <c r="A4260" s="238" t="s">
        <v>2666</v>
      </c>
      <c r="B4260" s="170" t="s">
        <v>1282</v>
      </c>
      <c r="C4260" s="3"/>
      <c r="D4260" s="3"/>
      <c r="E4260" s="9" t="s">
        <v>277</v>
      </c>
      <c r="F4260" s="9" t="s">
        <v>277</v>
      </c>
      <c r="G4260" s="9" t="s">
        <v>277</v>
      </c>
      <c r="H4260" s="9" t="s">
        <v>277</v>
      </c>
      <c r="I4260" s="9">
        <v>0</v>
      </c>
      <c r="J4260" s="9" t="s">
        <v>277</v>
      </c>
      <c r="K4260" s="9" t="s">
        <v>277</v>
      </c>
      <c r="L4260" s="9" t="s">
        <v>277</v>
      </c>
      <c r="M4260" s="9" t="s">
        <v>277</v>
      </c>
      <c r="P4260" s="65">
        <f t="shared" si="116"/>
        <v>0</v>
      </c>
    </row>
    <row r="4261" spans="1:21" ht="15">
      <c r="A4261" s="28"/>
      <c r="B4261" s="28"/>
      <c r="E4261" s="9"/>
      <c r="F4261" s="9"/>
      <c r="G4261" s="9"/>
      <c r="H4261" s="65"/>
      <c r="L4261" s="67"/>
      <c r="M4261" s="67"/>
      <c r="N4261" s="65"/>
    </row>
    <row r="4262" spans="1:21" ht="15">
      <c r="A4262" s="28"/>
      <c r="B4262" s="61"/>
      <c r="E4262" s="9"/>
      <c r="L4262" s="67"/>
      <c r="M4262" s="67"/>
    </row>
    <row r="4263" spans="1:21" ht="15">
      <c r="A4263" s="28"/>
      <c r="B4263" s="61"/>
      <c r="E4263" s="9"/>
      <c r="L4263" s="67"/>
      <c r="M4263" s="67"/>
    </row>
    <row r="4264" spans="1:21" ht="25.5">
      <c r="A4264" s="23" t="s">
        <v>202</v>
      </c>
      <c r="L4264" s="67"/>
      <c r="M4264" s="67"/>
    </row>
    <row r="4265" spans="1:21">
      <c r="L4265" s="67"/>
      <c r="M4265" s="67"/>
    </row>
    <row r="4266" spans="1:21" ht="15">
      <c r="A4266" s="38"/>
      <c r="B4266" s="38"/>
      <c r="C4266" s="38"/>
      <c r="D4266" s="38"/>
      <c r="E4266" s="59">
        <v>2016</v>
      </c>
      <c r="F4266" s="59">
        <v>2017</v>
      </c>
      <c r="G4266" s="59">
        <v>2018</v>
      </c>
      <c r="H4266" s="59">
        <v>2019</v>
      </c>
      <c r="I4266" s="59">
        <v>2020</v>
      </c>
      <c r="J4266" s="59">
        <v>2021</v>
      </c>
      <c r="K4266" s="59">
        <v>2022</v>
      </c>
      <c r="L4266" s="59">
        <v>2023</v>
      </c>
      <c r="M4266" s="59">
        <v>2024</v>
      </c>
      <c r="P4266" s="68" t="s">
        <v>40</v>
      </c>
    </row>
    <row r="4267" spans="1:21" ht="15">
      <c r="A4267" s="28" t="s">
        <v>0</v>
      </c>
      <c r="B4267" s="61" t="s">
        <v>31</v>
      </c>
      <c r="E4267" s="179">
        <v>3417.5</v>
      </c>
      <c r="F4267" s="174">
        <v>3795.9</v>
      </c>
      <c r="G4267" s="175">
        <v>4469.3</v>
      </c>
      <c r="H4267" s="179">
        <v>4053.3999999999942</v>
      </c>
      <c r="I4267" s="175">
        <v>4773.100000000004</v>
      </c>
      <c r="J4267" s="9">
        <v>3091.0999999999931</v>
      </c>
      <c r="K4267" s="9">
        <v>4218.3000000000593</v>
      </c>
      <c r="L4267" s="179">
        <v>4563.4000000000015</v>
      </c>
      <c r="M4267" s="65">
        <v>4760.4000000000005</v>
      </c>
      <c r="P4267" s="65">
        <f t="shared" ref="P4267:P4298" si="117">SUM(E4267:M4267)</f>
        <v>37142.400000000052</v>
      </c>
      <c r="R4267" t="s">
        <v>2409</v>
      </c>
      <c r="U4267" t="s">
        <v>933</v>
      </c>
    </row>
    <row r="4268" spans="1:21" ht="15">
      <c r="A4268" s="28" t="s">
        <v>2</v>
      </c>
      <c r="B4268" s="61" t="s">
        <v>17</v>
      </c>
      <c r="E4268" s="9">
        <v>3291.3</v>
      </c>
      <c r="F4268" s="179">
        <v>3596.1</v>
      </c>
      <c r="G4268" s="179">
        <v>4383.2</v>
      </c>
      <c r="H4268" s="9">
        <v>3079.700000000008</v>
      </c>
      <c r="I4268" s="9">
        <v>4041.8999999999978</v>
      </c>
      <c r="J4268" s="9">
        <v>3310.4000000000324</v>
      </c>
      <c r="K4268" s="176">
        <v>4962.6000000000167</v>
      </c>
      <c r="L4268" s="9">
        <v>3729.7500000000036</v>
      </c>
      <c r="M4268" s="90">
        <v>5254.0000000000009</v>
      </c>
      <c r="P4268" s="65">
        <f t="shared" si="117"/>
        <v>35648.950000000055</v>
      </c>
      <c r="R4268" t="s">
        <v>3041</v>
      </c>
      <c r="U4268" t="s">
        <v>3042</v>
      </c>
    </row>
    <row r="4269" spans="1:21" ht="15">
      <c r="A4269" s="28" t="s">
        <v>3</v>
      </c>
      <c r="B4269" s="61" t="s">
        <v>21</v>
      </c>
      <c r="E4269" s="179">
        <v>3493.2</v>
      </c>
      <c r="F4269" s="179">
        <v>3272.4</v>
      </c>
      <c r="G4269" s="179">
        <v>4117.7</v>
      </c>
      <c r="H4269" s="9">
        <v>3242.4000000000069</v>
      </c>
      <c r="I4269" s="9">
        <v>4198.3999999999996</v>
      </c>
      <c r="J4269" s="179">
        <v>3903.5000000000346</v>
      </c>
      <c r="K4269" s="179">
        <v>4574.4999999999527</v>
      </c>
      <c r="L4269" s="9">
        <v>4223.6499999999978</v>
      </c>
      <c r="M4269" s="65">
        <v>4576.6000000000004</v>
      </c>
      <c r="P4269" s="65">
        <f t="shared" si="117"/>
        <v>35602.349999999991</v>
      </c>
      <c r="R4269" t="s">
        <v>1979</v>
      </c>
      <c r="U4269" t="s">
        <v>933</v>
      </c>
    </row>
    <row r="4270" spans="1:21" ht="15">
      <c r="A4270" s="28" t="s">
        <v>5</v>
      </c>
      <c r="B4270" s="61" t="s">
        <v>9</v>
      </c>
      <c r="E4270" s="9">
        <v>3276.6</v>
      </c>
      <c r="F4270" s="176">
        <v>3841.4</v>
      </c>
      <c r="G4270" s="9">
        <v>3640.6</v>
      </c>
      <c r="H4270" s="9">
        <v>3157.399999999996</v>
      </c>
      <c r="I4270" s="9">
        <v>4076.2999999999993</v>
      </c>
      <c r="J4270" s="179">
        <v>3678.8000000001521</v>
      </c>
      <c r="K4270" s="9">
        <v>3467.4999999999509</v>
      </c>
      <c r="L4270" s="9">
        <v>4214.3499999999949</v>
      </c>
      <c r="M4270" s="90">
        <v>5305.2</v>
      </c>
      <c r="P4270" s="65">
        <f t="shared" si="117"/>
        <v>34658.150000000096</v>
      </c>
      <c r="R4270" t="s">
        <v>367</v>
      </c>
      <c r="U4270" t="s">
        <v>1371</v>
      </c>
    </row>
    <row r="4271" spans="1:21" ht="15">
      <c r="A4271" s="28" t="s">
        <v>7</v>
      </c>
      <c r="B4271" s="61" t="s">
        <v>25</v>
      </c>
      <c r="E4271" s="174">
        <v>4141.1000000000004</v>
      </c>
      <c r="F4271" s="9">
        <v>2665.75</v>
      </c>
      <c r="G4271" s="9">
        <v>3838.3</v>
      </c>
      <c r="H4271" s="9">
        <v>3405.7999999999993</v>
      </c>
      <c r="I4271" s="179">
        <v>4429.449999999998</v>
      </c>
      <c r="J4271" s="9">
        <v>2688.9000000000015</v>
      </c>
      <c r="K4271" s="9">
        <v>4559.7000000001171</v>
      </c>
      <c r="L4271" s="9">
        <v>3398.4999999999927</v>
      </c>
      <c r="M4271" s="90">
        <v>5222.8999999999996</v>
      </c>
      <c r="P4271" s="65">
        <f t="shared" si="117"/>
        <v>34350.400000000111</v>
      </c>
      <c r="R4271" t="s">
        <v>1833</v>
      </c>
    </row>
    <row r="4272" spans="1:21" ht="15">
      <c r="A4272" s="28" t="s">
        <v>8</v>
      </c>
      <c r="B4272" s="61" t="s">
        <v>11</v>
      </c>
      <c r="E4272" s="176">
        <v>4519.8</v>
      </c>
      <c r="F4272" s="179">
        <v>3699.8</v>
      </c>
      <c r="G4272" s="9">
        <v>3339.2</v>
      </c>
      <c r="H4272" s="9">
        <v>3439.5000000000055</v>
      </c>
      <c r="I4272" s="9">
        <v>3255.3000000000038</v>
      </c>
      <c r="J4272" s="179">
        <v>3790.8000000000629</v>
      </c>
      <c r="K4272" s="9">
        <v>3688.0000000000273</v>
      </c>
      <c r="L4272" s="9">
        <v>3130.7499999999982</v>
      </c>
      <c r="M4272" s="65">
        <v>4950.0999999999995</v>
      </c>
      <c r="P4272" s="65">
        <f t="shared" si="117"/>
        <v>33813.250000000102</v>
      </c>
      <c r="R4272" t="s">
        <v>1843</v>
      </c>
      <c r="U4272" t="s">
        <v>1371</v>
      </c>
    </row>
    <row r="4273" spans="1:21" ht="15">
      <c r="A4273" s="28" t="s">
        <v>10</v>
      </c>
      <c r="B4273" s="61" t="s">
        <v>37</v>
      </c>
      <c r="E4273" s="179">
        <v>3453.2</v>
      </c>
      <c r="F4273" s="9">
        <v>2382.5</v>
      </c>
      <c r="G4273" s="179">
        <v>4128.8</v>
      </c>
      <c r="H4273" s="179">
        <v>3955.0000000000055</v>
      </c>
      <c r="I4273" s="9">
        <v>3362.1000000000004</v>
      </c>
      <c r="J4273" s="9">
        <v>3132.4000000000106</v>
      </c>
      <c r="K4273" s="9">
        <v>3815.3999999999378</v>
      </c>
      <c r="L4273" s="179">
        <v>4378.6999999999898</v>
      </c>
      <c r="M4273" s="65">
        <v>4751.2</v>
      </c>
      <c r="P4273" s="65">
        <f t="shared" si="117"/>
        <v>33359.299999999937</v>
      </c>
      <c r="R4273" t="s">
        <v>2410</v>
      </c>
      <c r="U4273" t="s">
        <v>933</v>
      </c>
    </row>
    <row r="4274" spans="1:21" ht="15">
      <c r="A4274" s="28" t="s">
        <v>12</v>
      </c>
      <c r="B4274" s="61" t="s">
        <v>33</v>
      </c>
      <c r="E4274" s="9">
        <v>2950.4</v>
      </c>
      <c r="F4274" s="9">
        <v>3183.1</v>
      </c>
      <c r="G4274" s="9">
        <v>3171.5</v>
      </c>
      <c r="H4274" s="9">
        <v>3137.4999999999982</v>
      </c>
      <c r="I4274" s="9">
        <v>3674.5999999999949</v>
      </c>
      <c r="J4274" s="174">
        <v>4163.2999999999975</v>
      </c>
      <c r="K4274" s="179">
        <v>4629.5999999999967</v>
      </c>
      <c r="L4274" s="9">
        <v>3534.7999999999975</v>
      </c>
      <c r="M4274" s="65">
        <v>4681</v>
      </c>
      <c r="P4274" s="65">
        <f t="shared" si="117"/>
        <v>33125.799999999981</v>
      </c>
      <c r="R4274" t="s">
        <v>332</v>
      </c>
    </row>
    <row r="4275" spans="1:21" ht="15">
      <c r="A4275" s="28" t="s">
        <v>14</v>
      </c>
      <c r="B4275" s="61" t="s">
        <v>15</v>
      </c>
      <c r="E4275" s="179">
        <v>3643.5</v>
      </c>
      <c r="F4275" s="9">
        <v>3065.75</v>
      </c>
      <c r="G4275" s="9">
        <v>3017.6</v>
      </c>
      <c r="H4275" s="9">
        <v>2976.7999999999975</v>
      </c>
      <c r="I4275" s="179">
        <v>4530.5999999999976</v>
      </c>
      <c r="J4275" s="9">
        <v>2938.3999999999596</v>
      </c>
      <c r="K4275" s="9">
        <v>2816.5999999999985</v>
      </c>
      <c r="L4275" s="9">
        <v>4113.9999999999927</v>
      </c>
      <c r="M4275" s="65">
        <v>4816.5</v>
      </c>
      <c r="P4275" s="65">
        <f t="shared" si="117"/>
        <v>31919.749999999949</v>
      </c>
      <c r="R4275" t="s">
        <v>339</v>
      </c>
    </row>
    <row r="4276" spans="1:21" ht="15">
      <c r="A4276" s="28" t="s">
        <v>16</v>
      </c>
      <c r="B4276" s="61" t="s">
        <v>143</v>
      </c>
      <c r="E4276" s="9" t="s">
        <v>277</v>
      </c>
      <c r="F4276" s="9">
        <v>3172.4</v>
      </c>
      <c r="G4276" s="9">
        <v>3867</v>
      </c>
      <c r="H4276" s="9">
        <v>3457.3000000000011</v>
      </c>
      <c r="I4276" s="9">
        <v>3427.4999999999982</v>
      </c>
      <c r="J4276" s="176">
        <v>4336.9000000000487</v>
      </c>
      <c r="K4276" s="175">
        <v>4798.4000000000378</v>
      </c>
      <c r="L4276" s="9">
        <v>3781.7000000000007</v>
      </c>
      <c r="M4276" s="65">
        <v>5023.2000000000007</v>
      </c>
      <c r="P4276" s="65">
        <f t="shared" si="117"/>
        <v>31864.400000000089</v>
      </c>
      <c r="R4276" t="s">
        <v>370</v>
      </c>
      <c r="U4276" t="s">
        <v>1371</v>
      </c>
    </row>
    <row r="4277" spans="1:21" ht="15">
      <c r="A4277" s="28" t="s">
        <v>18</v>
      </c>
      <c r="B4277" s="61" t="s">
        <v>23</v>
      </c>
      <c r="E4277" s="179">
        <v>3586.35</v>
      </c>
      <c r="F4277" s="9">
        <v>2035.8</v>
      </c>
      <c r="G4277" s="9">
        <v>2828.4</v>
      </c>
      <c r="H4277" s="179">
        <v>4044.6999999999989</v>
      </c>
      <c r="I4277" s="9">
        <v>3986.8500000000049</v>
      </c>
      <c r="J4277" s="9">
        <v>2993.1500000000415</v>
      </c>
      <c r="K4277" s="9">
        <v>3651.8499999999622</v>
      </c>
      <c r="L4277" s="9">
        <v>3653.4999999999964</v>
      </c>
      <c r="M4277" s="65">
        <v>4752</v>
      </c>
      <c r="P4277" s="65">
        <f t="shared" si="117"/>
        <v>31532.600000000002</v>
      </c>
      <c r="R4277" t="s">
        <v>310</v>
      </c>
    </row>
    <row r="4278" spans="1:21" ht="15">
      <c r="A4278" s="28" t="s">
        <v>20</v>
      </c>
      <c r="B4278" s="61" t="s">
        <v>142</v>
      </c>
      <c r="E4278" s="9" t="s">
        <v>277</v>
      </c>
      <c r="F4278" s="179">
        <v>3265.4</v>
      </c>
      <c r="G4278" s="179">
        <v>4294.7</v>
      </c>
      <c r="H4278" s="179">
        <v>3906.6999999999971</v>
      </c>
      <c r="I4278" s="9">
        <v>3890.9999999999973</v>
      </c>
      <c r="J4278" s="9">
        <v>3253.0999999999713</v>
      </c>
      <c r="K4278" s="9">
        <v>3792.9000000000306</v>
      </c>
      <c r="L4278" s="9">
        <v>3804.5999999999913</v>
      </c>
      <c r="M4278" s="65">
        <v>4740.8</v>
      </c>
      <c r="P4278" s="65">
        <f t="shared" si="117"/>
        <v>30949.199999999986</v>
      </c>
      <c r="R4278" t="s">
        <v>934</v>
      </c>
    </row>
    <row r="4279" spans="1:21" ht="15">
      <c r="A4279" s="28" t="s">
        <v>22</v>
      </c>
      <c r="B4279" s="61" t="s">
        <v>141</v>
      </c>
      <c r="E4279" s="9" t="s">
        <v>277</v>
      </c>
      <c r="F4279" s="9">
        <v>2312.75</v>
      </c>
      <c r="G4279" s="174">
        <v>4571.5</v>
      </c>
      <c r="H4279" s="9">
        <v>3344.9000000000033</v>
      </c>
      <c r="I4279" s="9">
        <v>4076.2999999999965</v>
      </c>
      <c r="J4279" s="9">
        <v>3370.0999999999713</v>
      </c>
      <c r="K4279" s="9">
        <v>3786.1999999999935</v>
      </c>
      <c r="L4279" s="179">
        <v>4493.9500000000007</v>
      </c>
      <c r="M4279" s="65">
        <v>4860.2</v>
      </c>
      <c r="P4279" s="65">
        <f t="shared" si="117"/>
        <v>30815.899999999969</v>
      </c>
      <c r="R4279" t="s">
        <v>332</v>
      </c>
    </row>
    <row r="4280" spans="1:21" ht="15">
      <c r="A4280" s="28" t="s">
        <v>24</v>
      </c>
      <c r="B4280" s="61" t="s">
        <v>153</v>
      </c>
      <c r="E4280" s="9" t="s">
        <v>277</v>
      </c>
      <c r="F4280" s="9" t="s">
        <v>277</v>
      </c>
      <c r="G4280" s="9">
        <v>3606.3</v>
      </c>
      <c r="H4280" s="175">
        <v>4080.2000000000007</v>
      </c>
      <c r="I4280" s="174">
        <v>4964.800000000002</v>
      </c>
      <c r="J4280" s="179">
        <v>3850.0999999999312</v>
      </c>
      <c r="K4280" s="9">
        <v>3890.899999999976</v>
      </c>
      <c r="L4280" s="9">
        <v>3687.0500000000029</v>
      </c>
      <c r="M4280" s="65">
        <v>4615</v>
      </c>
      <c r="P4280" s="65">
        <f t="shared" si="117"/>
        <v>28694.349999999915</v>
      </c>
      <c r="R4280" t="s">
        <v>1327</v>
      </c>
    </row>
    <row r="4281" spans="1:21" ht="15">
      <c r="A4281" s="28" t="s">
        <v>26</v>
      </c>
      <c r="B4281" s="61" t="s">
        <v>154</v>
      </c>
      <c r="E4281" s="9" t="s">
        <v>277</v>
      </c>
      <c r="F4281" s="9" t="s">
        <v>277</v>
      </c>
      <c r="G4281" s="9">
        <v>3559.1</v>
      </c>
      <c r="H4281" s="9">
        <v>2935.700000000008</v>
      </c>
      <c r="I4281" s="176">
        <v>5145.1999999999971</v>
      </c>
      <c r="J4281" s="9">
        <v>3172.0000000000273</v>
      </c>
      <c r="K4281" s="9">
        <v>3415.5999999999294</v>
      </c>
      <c r="L4281" s="9">
        <v>3840.8000000000065</v>
      </c>
      <c r="M4281" s="90">
        <v>5171.8999999999996</v>
      </c>
      <c r="P4281" s="65">
        <f t="shared" si="117"/>
        <v>27240.299999999967</v>
      </c>
      <c r="R4281" t="s">
        <v>300</v>
      </c>
      <c r="U4281" t="s">
        <v>1371</v>
      </c>
    </row>
    <row r="4282" spans="1:21" ht="15">
      <c r="A4282" s="28" t="s">
        <v>28</v>
      </c>
      <c r="B4282" s="61" t="s">
        <v>1</v>
      </c>
      <c r="E4282" s="9">
        <v>3316.9</v>
      </c>
      <c r="F4282" s="179">
        <v>3207.5</v>
      </c>
      <c r="G4282" s="9">
        <v>2588</v>
      </c>
      <c r="H4282" s="9">
        <v>2560.3999999999942</v>
      </c>
      <c r="I4282" s="9">
        <v>2527.8999999999996</v>
      </c>
      <c r="J4282" s="9">
        <v>2744.5999999999003</v>
      </c>
      <c r="K4282" s="9">
        <v>3823.9999999999727</v>
      </c>
      <c r="L4282" s="9">
        <v>2788.8000000000047</v>
      </c>
      <c r="M4282" s="65">
        <v>3297.5000000000005</v>
      </c>
      <c r="P4282" s="65">
        <f t="shared" si="117"/>
        <v>26855.599999999868</v>
      </c>
      <c r="R4282" t="s">
        <v>292</v>
      </c>
    </row>
    <row r="4283" spans="1:21" ht="15">
      <c r="A4283" s="28" t="s">
        <v>30</v>
      </c>
      <c r="B4283" s="61" t="s">
        <v>13</v>
      </c>
      <c r="E4283" s="9">
        <v>2906.8</v>
      </c>
      <c r="F4283" s="9">
        <v>2911.55</v>
      </c>
      <c r="G4283" s="9">
        <v>3733</v>
      </c>
      <c r="H4283" s="9">
        <v>3368.7999999999956</v>
      </c>
      <c r="I4283" s="9">
        <v>3312.3000000000038</v>
      </c>
      <c r="J4283" s="9">
        <v>2971.2499999999545</v>
      </c>
      <c r="K4283" s="9">
        <v>3513.8000000000466</v>
      </c>
      <c r="L4283" s="9">
        <v>3520.8500000000004</v>
      </c>
      <c r="M4283" s="9" t="s">
        <v>277</v>
      </c>
      <c r="P4283" s="65">
        <f t="shared" si="117"/>
        <v>26238.35</v>
      </c>
    </row>
    <row r="4284" spans="1:21" ht="15">
      <c r="A4284" s="28" t="s">
        <v>32</v>
      </c>
      <c r="B4284" s="61" t="s">
        <v>613</v>
      </c>
      <c r="E4284" s="9" t="s">
        <v>277</v>
      </c>
      <c r="F4284" s="9" t="s">
        <v>277</v>
      </c>
      <c r="G4284" s="9" t="s">
        <v>277</v>
      </c>
      <c r="H4284" s="179">
        <v>3901.4999999999964</v>
      </c>
      <c r="I4284" s="179">
        <v>4325.7499999999991</v>
      </c>
      <c r="J4284" s="9">
        <v>3407.6000000001131</v>
      </c>
      <c r="K4284" s="9">
        <v>4163.3500000000131</v>
      </c>
      <c r="L4284" s="176">
        <v>5032.3499999999985</v>
      </c>
      <c r="M4284" s="90">
        <v>5250.6999999999989</v>
      </c>
      <c r="P4284" s="65">
        <f t="shared" si="117"/>
        <v>26081.250000000116</v>
      </c>
      <c r="R4284" t="s">
        <v>3043</v>
      </c>
      <c r="U4284" t="s">
        <v>3042</v>
      </c>
    </row>
    <row r="4285" spans="1:21" ht="15">
      <c r="A4285" s="28" t="s">
        <v>34</v>
      </c>
      <c r="B4285" s="61" t="s">
        <v>27</v>
      </c>
      <c r="E4285" s="175">
        <v>4024.7</v>
      </c>
      <c r="F4285" s="9">
        <v>2880.8</v>
      </c>
      <c r="G4285" s="9">
        <v>3461.4</v>
      </c>
      <c r="H4285" s="9">
        <v>2908.299999999992</v>
      </c>
      <c r="I4285" s="9">
        <v>3232.7999999999993</v>
      </c>
      <c r="J4285" s="9">
        <v>2913.4999999999563</v>
      </c>
      <c r="K4285" s="9">
        <v>2843.0500000000338</v>
      </c>
      <c r="L4285" s="9">
        <v>2925.4000000000051</v>
      </c>
      <c r="M4285" s="9" t="s">
        <v>277</v>
      </c>
      <c r="P4285" s="65">
        <f t="shared" si="117"/>
        <v>25189.949999999986</v>
      </c>
      <c r="R4285" t="s">
        <v>281</v>
      </c>
    </row>
    <row r="4286" spans="1:21" ht="15">
      <c r="A4286" s="28" t="s">
        <v>36</v>
      </c>
      <c r="B4286" s="61" t="s">
        <v>161</v>
      </c>
      <c r="E4286" s="9" t="s">
        <v>277</v>
      </c>
      <c r="F4286" s="9" t="s">
        <v>277</v>
      </c>
      <c r="G4286" s="9">
        <v>3223</v>
      </c>
      <c r="H4286" s="9">
        <v>2948.3999999999996</v>
      </c>
      <c r="I4286" s="9">
        <v>3473.5999999999967</v>
      </c>
      <c r="J4286" s="9">
        <v>2225.8000000000338</v>
      </c>
      <c r="K4286" s="9">
        <v>3358.3999999999887</v>
      </c>
      <c r="L4286" s="179">
        <v>4401.7499999999945</v>
      </c>
      <c r="M4286" s="65">
        <v>4814.5</v>
      </c>
      <c r="P4286" s="65">
        <f t="shared" si="117"/>
        <v>24445.450000000012</v>
      </c>
      <c r="R4286" t="s">
        <v>286</v>
      </c>
    </row>
    <row r="4287" spans="1:21" ht="15">
      <c r="A4287" s="28" t="s">
        <v>38</v>
      </c>
      <c r="B4287" s="28" t="s">
        <v>600</v>
      </c>
      <c r="E4287" s="9" t="s">
        <v>277</v>
      </c>
      <c r="F4287" s="9" t="s">
        <v>277</v>
      </c>
      <c r="G4287" s="9" t="s">
        <v>277</v>
      </c>
      <c r="H4287" s="179">
        <v>3982.0999999999985</v>
      </c>
      <c r="I4287" s="179">
        <v>4282.4999999999973</v>
      </c>
      <c r="J4287" s="9">
        <v>3591.0999999999258</v>
      </c>
      <c r="K4287" s="9">
        <v>3762.499999999889</v>
      </c>
      <c r="L4287" s="9">
        <v>4291.9000000000087</v>
      </c>
      <c r="M4287" s="65">
        <v>4395.9000000000005</v>
      </c>
      <c r="P4287" s="65">
        <f t="shared" si="117"/>
        <v>24305.999999999818</v>
      </c>
      <c r="R4287" t="s">
        <v>330</v>
      </c>
    </row>
    <row r="4288" spans="1:21" ht="15">
      <c r="A4288" s="28" t="s">
        <v>145</v>
      </c>
      <c r="B4288" s="61" t="s">
        <v>629</v>
      </c>
      <c r="E4288" s="9" t="s">
        <v>277</v>
      </c>
      <c r="F4288" s="9" t="s">
        <v>277</v>
      </c>
      <c r="G4288" s="9" t="s">
        <v>277</v>
      </c>
      <c r="H4288" s="179">
        <v>3987.6000000000022</v>
      </c>
      <c r="I4288" s="9">
        <v>3683.3000000000011</v>
      </c>
      <c r="J4288" s="9">
        <v>3168.3999999999669</v>
      </c>
      <c r="K4288" s="179">
        <v>4624.7999999999683</v>
      </c>
      <c r="L4288" s="9">
        <v>4250.8500000000004</v>
      </c>
      <c r="M4288" s="65">
        <v>4203.6500000000005</v>
      </c>
      <c r="P4288" s="65">
        <f t="shared" si="117"/>
        <v>23918.59999999994</v>
      </c>
      <c r="R4288" t="s">
        <v>315</v>
      </c>
    </row>
    <row r="4289" spans="1:23" ht="15">
      <c r="A4289" s="28" t="s">
        <v>146</v>
      </c>
      <c r="B4289" s="61" t="s">
        <v>665</v>
      </c>
      <c r="E4289" s="9" t="s">
        <v>277</v>
      </c>
      <c r="F4289" s="9" t="s">
        <v>277</v>
      </c>
      <c r="G4289" s="9" t="s">
        <v>277</v>
      </c>
      <c r="H4289" s="9">
        <v>3274.1999999999953</v>
      </c>
      <c r="I4289" s="179">
        <v>4280.3999999999969</v>
      </c>
      <c r="J4289" s="9">
        <v>2858.9999999999509</v>
      </c>
      <c r="K4289" s="9">
        <v>4293.0999999999985</v>
      </c>
      <c r="L4289" s="179">
        <v>4383.1499999999978</v>
      </c>
      <c r="M4289" s="65">
        <v>4792.9000000000005</v>
      </c>
      <c r="P4289" s="65">
        <f t="shared" si="117"/>
        <v>23882.749999999942</v>
      </c>
      <c r="R4289" t="s">
        <v>321</v>
      </c>
      <c r="V4289" s="61"/>
      <c r="W4289" s="61"/>
    </row>
    <row r="4290" spans="1:23" ht="15">
      <c r="A4290" s="28" t="s">
        <v>147</v>
      </c>
      <c r="B4290" s="61" t="s">
        <v>39</v>
      </c>
      <c r="E4290" s="179">
        <v>3409.5</v>
      </c>
      <c r="F4290" s="9">
        <v>3179</v>
      </c>
      <c r="G4290" s="9">
        <v>3442.9</v>
      </c>
      <c r="H4290" s="174">
        <v>4083.7999999999975</v>
      </c>
      <c r="I4290" s="9">
        <v>3365.6000000000022</v>
      </c>
      <c r="J4290" s="9">
        <v>3585.8999999999924</v>
      </c>
      <c r="K4290" s="9">
        <v>2672.700000000139</v>
      </c>
      <c r="L4290" s="9" t="s">
        <v>277</v>
      </c>
      <c r="M4290" s="9" t="s">
        <v>277</v>
      </c>
      <c r="P4290" s="65">
        <f t="shared" si="117"/>
        <v>23739.400000000129</v>
      </c>
      <c r="R4290" t="s">
        <v>305</v>
      </c>
      <c r="V4290" s="61"/>
      <c r="W4290" s="61"/>
    </row>
    <row r="4291" spans="1:23" ht="15">
      <c r="A4291" s="28" t="s">
        <v>150</v>
      </c>
      <c r="B4291" s="61" t="s">
        <v>620</v>
      </c>
      <c r="E4291" s="9" t="s">
        <v>277</v>
      </c>
      <c r="F4291" s="9" t="s">
        <v>277</v>
      </c>
      <c r="G4291" s="9" t="s">
        <v>277</v>
      </c>
      <c r="H4291" s="9">
        <v>2923.8999999999978</v>
      </c>
      <c r="I4291" s="9">
        <v>3818.9999999999991</v>
      </c>
      <c r="J4291" s="175">
        <v>4028.1000000000622</v>
      </c>
      <c r="K4291" s="174">
        <v>4841.3999999999651</v>
      </c>
      <c r="L4291" s="9">
        <v>4167.850000000004</v>
      </c>
      <c r="M4291" s="65">
        <v>3898.2000000000003</v>
      </c>
      <c r="P4291" s="65">
        <f t="shared" si="117"/>
        <v>23678.45000000003</v>
      </c>
      <c r="R4291" t="s">
        <v>301</v>
      </c>
      <c r="V4291" s="181"/>
      <c r="W4291" s="61"/>
    </row>
    <row r="4292" spans="1:23" ht="15">
      <c r="A4292" s="28" t="s">
        <v>156</v>
      </c>
      <c r="B4292" s="61" t="s">
        <v>645</v>
      </c>
      <c r="E4292" s="9" t="s">
        <v>277</v>
      </c>
      <c r="F4292" s="9" t="s">
        <v>277</v>
      </c>
      <c r="G4292" s="9" t="s">
        <v>277</v>
      </c>
      <c r="H4292" s="9">
        <v>3523.3999999999942</v>
      </c>
      <c r="I4292" s="9">
        <v>3866.8000000000029</v>
      </c>
      <c r="J4292" s="179">
        <v>3709.7000000000007</v>
      </c>
      <c r="K4292" s="9">
        <v>4194.4000000001415</v>
      </c>
      <c r="L4292" s="9">
        <v>3741.4500000000044</v>
      </c>
      <c r="M4292" s="65">
        <v>4519.2000000000007</v>
      </c>
      <c r="P4292" s="65">
        <f t="shared" si="117"/>
        <v>23554.950000000146</v>
      </c>
      <c r="R4292" t="s">
        <v>286</v>
      </c>
      <c r="V4292" s="226"/>
      <c r="W4292" s="61"/>
    </row>
    <row r="4293" spans="1:23" ht="15">
      <c r="A4293" s="28" t="s">
        <v>158</v>
      </c>
      <c r="B4293" s="61" t="s">
        <v>649</v>
      </c>
      <c r="E4293" s="9" t="s">
        <v>277</v>
      </c>
      <c r="F4293" s="9" t="s">
        <v>277</v>
      </c>
      <c r="G4293" s="9" t="s">
        <v>277</v>
      </c>
      <c r="H4293" s="9">
        <v>3159.399999999996</v>
      </c>
      <c r="I4293" s="9">
        <v>3845.4999999999964</v>
      </c>
      <c r="J4293" s="9">
        <v>3333.2000000000189</v>
      </c>
      <c r="K4293" s="9">
        <v>4175.0999999999585</v>
      </c>
      <c r="L4293" s="179">
        <v>4498.8999999999942</v>
      </c>
      <c r="M4293" s="65">
        <v>4541.7</v>
      </c>
      <c r="P4293" s="65">
        <f t="shared" si="117"/>
        <v>23553.799999999963</v>
      </c>
      <c r="R4293" t="s">
        <v>283</v>
      </c>
      <c r="V4293" s="226"/>
      <c r="W4293" s="61"/>
    </row>
    <row r="4294" spans="1:23" ht="15">
      <c r="A4294" s="28" t="s">
        <v>159</v>
      </c>
      <c r="B4294" s="61" t="s">
        <v>605</v>
      </c>
      <c r="E4294" s="9" t="s">
        <v>277</v>
      </c>
      <c r="F4294" s="9" t="s">
        <v>277</v>
      </c>
      <c r="G4294" s="9" t="s">
        <v>277</v>
      </c>
      <c r="H4294" s="9">
        <v>3310.5999999999967</v>
      </c>
      <c r="I4294" s="9">
        <v>3805.1000000000022</v>
      </c>
      <c r="J4294" s="9">
        <v>3104.100000000044</v>
      </c>
      <c r="K4294" s="9">
        <v>3760.6000000000004</v>
      </c>
      <c r="L4294" s="179">
        <v>4444.6499999999978</v>
      </c>
      <c r="M4294" s="65">
        <v>4909.4000000000015</v>
      </c>
      <c r="P4294" s="65">
        <f t="shared" si="117"/>
        <v>23334.450000000041</v>
      </c>
      <c r="R4294" t="s">
        <v>291</v>
      </c>
      <c r="V4294" s="226" t="s">
        <v>2297</v>
      </c>
      <c r="W4294" s="61"/>
    </row>
    <row r="4295" spans="1:23" ht="15">
      <c r="A4295" s="28" t="s">
        <v>160</v>
      </c>
      <c r="B4295" s="61" t="s">
        <v>152</v>
      </c>
      <c r="E4295" s="9" t="s">
        <v>277</v>
      </c>
      <c r="F4295" s="9" t="s">
        <v>277</v>
      </c>
      <c r="G4295" s="9">
        <v>2759</v>
      </c>
      <c r="H4295" s="176">
        <v>4199.1000000000004</v>
      </c>
      <c r="I4295" s="9">
        <v>4205.9999999999982</v>
      </c>
      <c r="J4295" s="9">
        <v>2726.4999999999745</v>
      </c>
      <c r="K4295" s="9">
        <v>3975.5000000000327</v>
      </c>
      <c r="L4295" s="9">
        <v>2941.399999999996</v>
      </c>
      <c r="M4295" s="65">
        <v>2457.3999999999996</v>
      </c>
      <c r="P4295" s="65">
        <f t="shared" si="117"/>
        <v>23264.9</v>
      </c>
      <c r="R4295" t="s">
        <v>280</v>
      </c>
      <c r="U4295" t="s">
        <v>1371</v>
      </c>
      <c r="V4295" s="226"/>
      <c r="W4295" s="61"/>
    </row>
    <row r="4296" spans="1:23" ht="15">
      <c r="A4296" s="28" t="s">
        <v>162</v>
      </c>
      <c r="B4296" s="61" t="s">
        <v>616</v>
      </c>
      <c r="E4296" s="9" t="s">
        <v>277</v>
      </c>
      <c r="F4296" s="9" t="s">
        <v>277</v>
      </c>
      <c r="G4296" s="9" t="s">
        <v>277</v>
      </c>
      <c r="H4296" s="9">
        <v>3634.399999999996</v>
      </c>
      <c r="I4296" s="179">
        <v>4564.4000000000015</v>
      </c>
      <c r="J4296" s="9">
        <v>3195.3999999999996</v>
      </c>
      <c r="K4296" s="9">
        <v>3605.2000000000207</v>
      </c>
      <c r="L4296" s="9">
        <v>3302.4000000000015</v>
      </c>
      <c r="M4296" s="65">
        <v>4867.1000000000013</v>
      </c>
      <c r="P4296" s="65">
        <f t="shared" si="117"/>
        <v>23168.90000000002</v>
      </c>
      <c r="R4296" t="s">
        <v>282</v>
      </c>
      <c r="V4296" s="61"/>
      <c r="W4296" s="61"/>
    </row>
    <row r="4297" spans="1:23" ht="15">
      <c r="A4297" s="28" t="s">
        <v>273</v>
      </c>
      <c r="B4297" s="61" t="s">
        <v>655</v>
      </c>
      <c r="E4297" s="9" t="s">
        <v>277</v>
      </c>
      <c r="F4297" s="9" t="s">
        <v>277</v>
      </c>
      <c r="G4297" s="9" t="s">
        <v>277</v>
      </c>
      <c r="H4297" s="9">
        <v>3377.1999999999953</v>
      </c>
      <c r="I4297" s="9">
        <v>4006.7500000000018</v>
      </c>
      <c r="J4297" s="9">
        <v>3146.1999999999971</v>
      </c>
      <c r="K4297" s="9">
        <v>4338.2999999999192</v>
      </c>
      <c r="L4297" s="9">
        <v>3687.7999999999956</v>
      </c>
      <c r="M4297" s="65">
        <v>3730.5999999999995</v>
      </c>
      <c r="P4297" s="65">
        <f t="shared" si="117"/>
        <v>22286.849999999908</v>
      </c>
      <c r="V4297" s="61"/>
      <c r="W4297" s="61"/>
    </row>
    <row r="4298" spans="1:23" ht="15">
      <c r="A4298" s="28" t="s">
        <v>274</v>
      </c>
      <c r="B4298" s="61" t="s">
        <v>615</v>
      </c>
      <c r="E4298" s="9" t="s">
        <v>277</v>
      </c>
      <c r="F4298" s="9" t="s">
        <v>277</v>
      </c>
      <c r="G4298" s="9" t="s">
        <v>277</v>
      </c>
      <c r="H4298" s="9">
        <v>3835.2999999999938</v>
      </c>
      <c r="I4298" s="9">
        <v>2993.6000000000031</v>
      </c>
      <c r="J4298" s="9">
        <v>3464.1999999999553</v>
      </c>
      <c r="K4298" s="9">
        <v>3431.099999999984</v>
      </c>
      <c r="L4298" s="9">
        <v>3394.8500000000058</v>
      </c>
      <c r="M4298" s="65">
        <v>4765.8</v>
      </c>
      <c r="P4298" s="65">
        <f t="shared" si="117"/>
        <v>21884.84999999994</v>
      </c>
      <c r="V4298" s="226"/>
      <c r="W4298" s="61" t="s">
        <v>2297</v>
      </c>
    </row>
    <row r="4299" spans="1:23" ht="15">
      <c r="A4299" s="28" t="s">
        <v>275</v>
      </c>
      <c r="B4299" s="170" t="s">
        <v>1277</v>
      </c>
      <c r="C4299" s="3"/>
      <c r="D4299" s="3"/>
      <c r="E4299" s="9" t="s">
        <v>277</v>
      </c>
      <c r="F4299" s="9" t="s">
        <v>277</v>
      </c>
      <c r="G4299" s="9" t="s">
        <v>277</v>
      </c>
      <c r="H4299" s="9" t="s">
        <v>277</v>
      </c>
      <c r="I4299" s="9">
        <v>3687.1999999999989</v>
      </c>
      <c r="J4299" s="179">
        <v>3938.8999999999542</v>
      </c>
      <c r="K4299" s="179">
        <v>4750.8999999999651</v>
      </c>
      <c r="L4299" s="9">
        <v>3665.7500000000055</v>
      </c>
      <c r="M4299" s="112">
        <v>5395.9</v>
      </c>
      <c r="P4299" s="65">
        <f t="shared" ref="P4299:P4330" si="118">SUM(E4299:M4299)</f>
        <v>21438.649999999921</v>
      </c>
      <c r="R4299" t="s">
        <v>3044</v>
      </c>
      <c r="U4299" t="s">
        <v>1371</v>
      </c>
      <c r="V4299" s="226"/>
      <c r="W4299" s="61"/>
    </row>
    <row r="4300" spans="1:23" ht="15">
      <c r="A4300" s="28" t="s">
        <v>276</v>
      </c>
      <c r="B4300" s="61" t="s">
        <v>624</v>
      </c>
      <c r="E4300" s="9" t="s">
        <v>277</v>
      </c>
      <c r="F4300" s="9" t="s">
        <v>277</v>
      </c>
      <c r="G4300" s="9" t="s">
        <v>277</v>
      </c>
      <c r="H4300" s="9">
        <v>2623.0999999999949</v>
      </c>
      <c r="I4300" s="9">
        <v>3766.0500000000011</v>
      </c>
      <c r="J4300" s="9">
        <v>3006.5000000000182</v>
      </c>
      <c r="K4300" s="9">
        <v>4141.9499999999716</v>
      </c>
      <c r="L4300" s="9">
        <v>3837.6</v>
      </c>
      <c r="M4300" s="65">
        <v>4057.2500000000005</v>
      </c>
      <c r="P4300" s="65">
        <f t="shared" si="118"/>
        <v>21432.449999999986</v>
      </c>
      <c r="V4300" s="226"/>
      <c r="W4300" s="61"/>
    </row>
    <row r="4301" spans="1:23" ht="15">
      <c r="A4301" s="28" t="s">
        <v>602</v>
      </c>
      <c r="B4301" s="61" t="s">
        <v>19</v>
      </c>
      <c r="E4301" s="9">
        <v>3214.4</v>
      </c>
      <c r="F4301" s="175">
        <v>3783.9</v>
      </c>
      <c r="G4301" s="176">
        <v>4923.3999999999996</v>
      </c>
      <c r="H4301" s="9">
        <v>3475.3000000000011</v>
      </c>
      <c r="I4301" s="9">
        <v>2871.9000000000005</v>
      </c>
      <c r="J4301" s="9">
        <v>3142.3999999999887</v>
      </c>
      <c r="K4301" s="9" t="s">
        <v>277</v>
      </c>
      <c r="L4301" s="9" t="s">
        <v>277</v>
      </c>
      <c r="M4301" s="9" t="s">
        <v>277</v>
      </c>
      <c r="P4301" s="65">
        <f t="shared" si="118"/>
        <v>21411.299999999988</v>
      </c>
      <c r="R4301" t="s">
        <v>370</v>
      </c>
      <c r="U4301" t="s">
        <v>1371</v>
      </c>
      <c r="V4301" s="61"/>
      <c r="W4301" s="61"/>
    </row>
    <row r="4302" spans="1:23" ht="15">
      <c r="A4302" s="28" t="s">
        <v>603</v>
      </c>
      <c r="B4302" s="61" t="s">
        <v>648</v>
      </c>
      <c r="E4302" s="9" t="s">
        <v>277</v>
      </c>
      <c r="F4302" s="9" t="s">
        <v>277</v>
      </c>
      <c r="G4302" s="9" t="s">
        <v>277</v>
      </c>
      <c r="H4302" s="9">
        <v>2374.6999999999971</v>
      </c>
      <c r="I4302" s="9">
        <v>3816.300000000002</v>
      </c>
      <c r="J4302" s="9">
        <v>3547.8999999999905</v>
      </c>
      <c r="K4302" s="9">
        <v>2873.8500000000458</v>
      </c>
      <c r="L4302" s="9">
        <v>3949.3000000000047</v>
      </c>
      <c r="M4302" s="65">
        <v>4813.6000000000013</v>
      </c>
      <c r="P4302" s="65">
        <f t="shared" si="118"/>
        <v>21375.650000000041</v>
      </c>
      <c r="V4302" s="61"/>
      <c r="W4302" s="61"/>
    </row>
    <row r="4303" spans="1:23" ht="15">
      <c r="A4303" s="28" t="s">
        <v>604</v>
      </c>
      <c r="B4303" s="61" t="s">
        <v>644</v>
      </c>
      <c r="E4303" s="9" t="s">
        <v>277</v>
      </c>
      <c r="F4303" s="9" t="s">
        <v>277</v>
      </c>
      <c r="G4303" s="9" t="s">
        <v>277</v>
      </c>
      <c r="H4303" s="9">
        <v>3171.6000000000004</v>
      </c>
      <c r="I4303" s="9">
        <v>4187.7000000000053</v>
      </c>
      <c r="J4303" s="9">
        <v>2847.9000000000815</v>
      </c>
      <c r="K4303" s="9">
        <v>2997.4999999999163</v>
      </c>
      <c r="L4303" s="9">
        <v>2817.8000000000011</v>
      </c>
      <c r="M4303" s="65">
        <v>4761.2</v>
      </c>
      <c r="P4303" s="65">
        <f t="shared" si="118"/>
        <v>20783.700000000004</v>
      </c>
      <c r="V4303" s="61"/>
      <c r="W4303" s="61"/>
    </row>
    <row r="4304" spans="1:23" ht="15">
      <c r="A4304" s="28" t="s">
        <v>606</v>
      </c>
      <c r="B4304" s="61" t="s">
        <v>6</v>
      </c>
      <c r="E4304" s="9">
        <v>3051.6</v>
      </c>
      <c r="F4304" s="179">
        <v>3446.35</v>
      </c>
      <c r="G4304" s="9">
        <v>4045.1</v>
      </c>
      <c r="H4304" s="9">
        <v>3370.3500000000004</v>
      </c>
      <c r="I4304" s="9">
        <v>3683.7999999999993</v>
      </c>
      <c r="J4304" s="9">
        <v>3003.2999999999738</v>
      </c>
      <c r="K4304" s="9" t="s">
        <v>277</v>
      </c>
      <c r="L4304" s="9" t="s">
        <v>277</v>
      </c>
      <c r="M4304" s="9" t="s">
        <v>277</v>
      </c>
      <c r="P4304" s="65">
        <f t="shared" si="118"/>
        <v>20600.499999999971</v>
      </c>
      <c r="R4304" t="s">
        <v>291</v>
      </c>
      <c r="V4304" s="226"/>
      <c r="W4304" s="61"/>
    </row>
    <row r="4305" spans="1:21" ht="15">
      <c r="A4305" s="28" t="s">
        <v>612</v>
      </c>
      <c r="B4305" s="61" t="s">
        <v>144</v>
      </c>
      <c r="E4305" s="9" t="s">
        <v>277</v>
      </c>
      <c r="F4305" s="9">
        <v>3075.25</v>
      </c>
      <c r="G4305" s="179">
        <v>4156.2</v>
      </c>
      <c r="H4305" s="9">
        <v>2883.1000000000022</v>
      </c>
      <c r="I4305" s="9">
        <v>3701.2000000000025</v>
      </c>
      <c r="J4305" s="9">
        <v>3614.7999999999683</v>
      </c>
      <c r="K4305" s="9">
        <v>3081.2500000000273</v>
      </c>
      <c r="L4305" s="9" t="s">
        <v>277</v>
      </c>
      <c r="M4305" s="9" t="s">
        <v>277</v>
      </c>
      <c r="P4305" s="65">
        <f t="shared" si="118"/>
        <v>20511.800000000003</v>
      </c>
      <c r="R4305" t="s">
        <v>286</v>
      </c>
    </row>
    <row r="4306" spans="1:21" ht="15">
      <c r="A4306" s="28" t="s">
        <v>614</v>
      </c>
      <c r="B4306" s="181" t="s">
        <v>1286</v>
      </c>
      <c r="C4306" s="3"/>
      <c r="D4306" s="3"/>
      <c r="E4306" s="9" t="s">
        <v>277</v>
      </c>
      <c r="F4306" s="9" t="s">
        <v>277</v>
      </c>
      <c r="G4306" s="9" t="s">
        <v>277</v>
      </c>
      <c r="H4306" s="9" t="s">
        <v>277</v>
      </c>
      <c r="I4306" s="9">
        <v>3655.3999999999969</v>
      </c>
      <c r="J4306" s="9">
        <v>3642.600000000024</v>
      </c>
      <c r="K4306" s="9">
        <v>4478.3000000000975</v>
      </c>
      <c r="L4306" s="9">
        <v>3571.1000000000058</v>
      </c>
      <c r="M4306" s="65">
        <v>4962.5999999999985</v>
      </c>
      <c r="P4306" s="65">
        <f t="shared" si="118"/>
        <v>20310.000000000124</v>
      </c>
    </row>
    <row r="4307" spans="1:21" ht="15">
      <c r="A4307" s="28" t="s">
        <v>617</v>
      </c>
      <c r="B4307" s="61" t="s">
        <v>637</v>
      </c>
      <c r="E4307" s="9" t="s">
        <v>277</v>
      </c>
      <c r="F4307" s="9" t="s">
        <v>277</v>
      </c>
      <c r="G4307" s="9" t="s">
        <v>277</v>
      </c>
      <c r="H4307" s="9">
        <v>3372.2999999999975</v>
      </c>
      <c r="I4307" s="9">
        <v>3507.2999999999993</v>
      </c>
      <c r="J4307" s="9">
        <v>2915.1999999999425</v>
      </c>
      <c r="K4307" s="9">
        <v>3283.7000000000553</v>
      </c>
      <c r="L4307" s="9">
        <v>2754.2000000000062</v>
      </c>
      <c r="M4307" s="65">
        <v>4476.9000000000005</v>
      </c>
      <c r="P4307" s="65">
        <f t="shared" si="118"/>
        <v>20309.600000000002</v>
      </c>
    </row>
    <row r="4308" spans="1:21" ht="15">
      <c r="A4308" s="28" t="s">
        <v>618</v>
      </c>
      <c r="B4308" s="170" t="s">
        <v>1278</v>
      </c>
      <c r="C4308" s="3"/>
      <c r="D4308" s="3"/>
      <c r="E4308" s="9" t="s">
        <v>277</v>
      </c>
      <c r="F4308" s="9" t="s">
        <v>277</v>
      </c>
      <c r="G4308" s="9" t="s">
        <v>277</v>
      </c>
      <c r="H4308" s="9" t="s">
        <v>277</v>
      </c>
      <c r="I4308" s="9">
        <v>3453.5999999999985</v>
      </c>
      <c r="J4308" s="9">
        <v>3668.9000000000124</v>
      </c>
      <c r="K4308" s="9">
        <v>4346.9000000000542</v>
      </c>
      <c r="L4308" s="9">
        <v>3509.0499999999938</v>
      </c>
      <c r="M4308" s="114">
        <v>5327.3</v>
      </c>
      <c r="P4308" s="65">
        <f t="shared" si="118"/>
        <v>20305.750000000058</v>
      </c>
      <c r="R4308" t="s">
        <v>281</v>
      </c>
    </row>
    <row r="4309" spans="1:21" ht="15">
      <c r="A4309" s="28" t="s">
        <v>621</v>
      </c>
      <c r="B4309" s="170" t="s">
        <v>1272</v>
      </c>
      <c r="C4309" s="3"/>
      <c r="D4309" s="3"/>
      <c r="E4309" s="9" t="s">
        <v>277</v>
      </c>
      <c r="F4309" s="9" t="s">
        <v>277</v>
      </c>
      <c r="G4309" s="9" t="s">
        <v>277</v>
      </c>
      <c r="H4309" s="9" t="s">
        <v>277</v>
      </c>
      <c r="I4309" s="9">
        <v>3955.699999999998</v>
      </c>
      <c r="J4309" s="179">
        <v>3700.7999999999702</v>
      </c>
      <c r="K4309" s="9">
        <v>3990.9000000000015</v>
      </c>
      <c r="L4309" s="9">
        <v>3675.9500000000044</v>
      </c>
      <c r="M4309" s="65">
        <v>4675.2</v>
      </c>
      <c r="P4309" s="65">
        <f t="shared" si="118"/>
        <v>19998.549999999974</v>
      </c>
      <c r="R4309" t="s">
        <v>287</v>
      </c>
      <c r="U4309" t="s">
        <v>2297</v>
      </c>
    </row>
    <row r="4310" spans="1:21" ht="15">
      <c r="A4310" s="28" t="s">
        <v>623</v>
      </c>
      <c r="B4310" s="170" t="s">
        <v>1284</v>
      </c>
      <c r="C4310" s="3"/>
      <c r="D4310" s="3"/>
      <c r="E4310" s="9" t="s">
        <v>277</v>
      </c>
      <c r="F4310" s="9" t="s">
        <v>277</v>
      </c>
      <c r="G4310" s="9" t="s">
        <v>277</v>
      </c>
      <c r="H4310" s="9" t="s">
        <v>277</v>
      </c>
      <c r="I4310" s="179">
        <v>4340.899999999996</v>
      </c>
      <c r="J4310" s="9">
        <v>3361.1000000000004</v>
      </c>
      <c r="K4310" s="9">
        <v>4291.6499999999342</v>
      </c>
      <c r="L4310" s="9">
        <v>3989.3999999999942</v>
      </c>
      <c r="M4310" s="65">
        <v>3843.8</v>
      </c>
      <c r="P4310" s="65">
        <f t="shared" si="118"/>
        <v>19826.849999999926</v>
      </c>
      <c r="R4310" t="s">
        <v>291</v>
      </c>
    </row>
    <row r="4311" spans="1:21" ht="15">
      <c r="A4311" s="28" t="s">
        <v>628</v>
      </c>
      <c r="B4311" s="61" t="s">
        <v>631</v>
      </c>
      <c r="E4311" s="9" t="s">
        <v>277</v>
      </c>
      <c r="F4311" s="9" t="s">
        <v>277</v>
      </c>
      <c r="G4311" s="9" t="s">
        <v>277</v>
      </c>
      <c r="H4311" s="9">
        <v>3278.2999999999975</v>
      </c>
      <c r="I4311" s="9">
        <v>2459.1000000000031</v>
      </c>
      <c r="J4311" s="9">
        <v>3278.200000000099</v>
      </c>
      <c r="K4311" s="9">
        <v>2990.6000000000149</v>
      </c>
      <c r="L4311" s="9">
        <v>3510.9500000000025</v>
      </c>
      <c r="M4311" s="65">
        <v>4190.8</v>
      </c>
      <c r="P4311" s="65">
        <f t="shared" si="118"/>
        <v>19707.950000000117</v>
      </c>
    </row>
    <row r="4312" spans="1:21" ht="15">
      <c r="A4312" s="28" t="s">
        <v>632</v>
      </c>
      <c r="B4312" s="61" t="s">
        <v>661</v>
      </c>
      <c r="E4312" s="9" t="s">
        <v>277</v>
      </c>
      <c r="F4312" s="9" t="s">
        <v>277</v>
      </c>
      <c r="G4312" s="9" t="s">
        <v>277</v>
      </c>
      <c r="H4312" s="9">
        <v>3349.5499999999938</v>
      </c>
      <c r="I4312" s="9">
        <v>2532.4999999999991</v>
      </c>
      <c r="J4312" s="9">
        <v>3392.9000000000378</v>
      </c>
      <c r="K4312" s="9">
        <v>3373.5499999999829</v>
      </c>
      <c r="L4312" s="9">
        <v>3957.6999999999971</v>
      </c>
      <c r="M4312" s="65">
        <v>2854.8999999999996</v>
      </c>
      <c r="P4312" s="65">
        <f t="shared" si="118"/>
        <v>19461.100000000013</v>
      </c>
    </row>
    <row r="4313" spans="1:21" ht="15">
      <c r="A4313" s="28" t="s">
        <v>633</v>
      </c>
      <c r="B4313" s="170" t="s">
        <v>1281</v>
      </c>
      <c r="C4313" s="3"/>
      <c r="D4313" s="3"/>
      <c r="E4313" s="9" t="s">
        <v>277</v>
      </c>
      <c r="F4313" s="9" t="s">
        <v>277</v>
      </c>
      <c r="G4313" s="9" t="s">
        <v>277</v>
      </c>
      <c r="H4313" s="9" t="s">
        <v>277</v>
      </c>
      <c r="I4313" s="9">
        <v>4121.7500000000009</v>
      </c>
      <c r="J4313" s="9">
        <v>3254.5000000000709</v>
      </c>
      <c r="K4313" s="179">
        <v>4700.1999999999807</v>
      </c>
      <c r="L4313" s="9">
        <v>3343.6000000000022</v>
      </c>
      <c r="M4313" s="65">
        <v>3992.0999999999995</v>
      </c>
      <c r="P4313" s="65">
        <f t="shared" si="118"/>
        <v>19412.150000000052</v>
      </c>
      <c r="R4313" t="s">
        <v>283</v>
      </c>
    </row>
    <row r="4314" spans="1:21" ht="15">
      <c r="A4314" s="28" t="s">
        <v>634</v>
      </c>
      <c r="B4314" s="61" t="s">
        <v>630</v>
      </c>
      <c r="E4314" s="9" t="s">
        <v>277</v>
      </c>
      <c r="F4314" s="9" t="s">
        <v>277</v>
      </c>
      <c r="G4314" s="9" t="s">
        <v>277</v>
      </c>
      <c r="H4314" s="9">
        <v>2683.3499999999967</v>
      </c>
      <c r="I4314" s="9">
        <v>3296.1000000000022</v>
      </c>
      <c r="J4314" s="9">
        <v>3130.8999999999542</v>
      </c>
      <c r="K4314" s="9">
        <v>3566.4000000000597</v>
      </c>
      <c r="L4314" s="9">
        <v>3308.6499999999978</v>
      </c>
      <c r="M4314" s="65">
        <v>3344.5500000000006</v>
      </c>
      <c r="P4314" s="65">
        <f t="shared" si="118"/>
        <v>19329.950000000012</v>
      </c>
    </row>
    <row r="4315" spans="1:21" ht="15">
      <c r="A4315" s="28" t="s">
        <v>639</v>
      </c>
      <c r="B4315" s="170" t="s">
        <v>1279</v>
      </c>
      <c r="C4315" s="3"/>
      <c r="D4315" s="3"/>
      <c r="E4315" s="9" t="s">
        <v>277</v>
      </c>
      <c r="F4315" s="9" t="s">
        <v>277</v>
      </c>
      <c r="G4315" s="9" t="s">
        <v>277</v>
      </c>
      <c r="H4315" s="9" t="s">
        <v>277</v>
      </c>
      <c r="I4315" s="9">
        <v>3617.1000000000004</v>
      </c>
      <c r="J4315" s="9">
        <v>2825.2999999998319</v>
      </c>
      <c r="K4315" s="9">
        <v>3403.3500000000768</v>
      </c>
      <c r="L4315" s="9">
        <v>3654.7999999999993</v>
      </c>
      <c r="M4315" s="90">
        <v>5274.8999999999978</v>
      </c>
      <c r="P4315" s="65">
        <f t="shared" si="118"/>
        <v>18775.449999999906</v>
      </c>
      <c r="R4315" t="s">
        <v>283</v>
      </c>
    </row>
    <row r="4316" spans="1:21" ht="15">
      <c r="A4316" s="28" t="s">
        <v>647</v>
      </c>
      <c r="B4316" s="170" t="s">
        <v>1283</v>
      </c>
      <c r="C4316" s="3"/>
      <c r="D4316" s="3"/>
      <c r="E4316" s="9" t="s">
        <v>277</v>
      </c>
      <c r="F4316" s="9" t="s">
        <v>277</v>
      </c>
      <c r="G4316" s="9" t="s">
        <v>277</v>
      </c>
      <c r="H4316" s="9" t="s">
        <v>277</v>
      </c>
      <c r="I4316" s="9">
        <v>4088.9500000000007</v>
      </c>
      <c r="J4316" s="9">
        <v>3314.300000000112</v>
      </c>
      <c r="K4316" s="9">
        <v>3136.2999999999483</v>
      </c>
      <c r="L4316" s="9">
        <v>3290.6500000000051</v>
      </c>
      <c r="M4316" s="65">
        <v>4702.5500000000011</v>
      </c>
      <c r="P4316" s="65">
        <f t="shared" si="118"/>
        <v>18532.750000000065</v>
      </c>
    </row>
    <row r="4317" spans="1:21" ht="15">
      <c r="A4317" s="28" t="s">
        <v>651</v>
      </c>
      <c r="B4317" s="170" t="s">
        <v>1280</v>
      </c>
      <c r="C4317" s="3"/>
      <c r="D4317" s="3"/>
      <c r="E4317" s="9" t="s">
        <v>277</v>
      </c>
      <c r="F4317" s="9" t="s">
        <v>277</v>
      </c>
      <c r="G4317" s="9" t="s">
        <v>277</v>
      </c>
      <c r="H4317" s="9" t="s">
        <v>277</v>
      </c>
      <c r="I4317" s="9">
        <v>3643.0499999999984</v>
      </c>
      <c r="J4317" s="9">
        <v>3067.1999999999989</v>
      </c>
      <c r="K4317" s="9">
        <v>3128.549999999972</v>
      </c>
      <c r="L4317" s="9">
        <v>3250.2</v>
      </c>
      <c r="M4317" s="65">
        <v>4243.8499999999995</v>
      </c>
      <c r="P4317" s="65">
        <f t="shared" si="118"/>
        <v>17332.849999999969</v>
      </c>
    </row>
    <row r="4318" spans="1:21" ht="15">
      <c r="A4318" s="28" t="s">
        <v>652</v>
      </c>
      <c r="B4318" s="28" t="s">
        <v>596</v>
      </c>
      <c r="E4318" s="9" t="s">
        <v>277</v>
      </c>
      <c r="F4318" s="9" t="s">
        <v>277</v>
      </c>
      <c r="G4318" s="9" t="s">
        <v>277</v>
      </c>
      <c r="H4318" s="9">
        <v>3400.8999999999996</v>
      </c>
      <c r="I4318" s="9">
        <v>3074.7</v>
      </c>
      <c r="J4318" s="9">
        <v>1916.3000000000147</v>
      </c>
      <c r="K4318" s="9">
        <v>3108.6999999999334</v>
      </c>
      <c r="L4318" s="9">
        <v>3261.4999999999982</v>
      </c>
      <c r="M4318" s="65">
        <v>2555.9</v>
      </c>
      <c r="P4318" s="65">
        <f t="shared" si="118"/>
        <v>17317.999999999945</v>
      </c>
      <c r="U4318" t="s">
        <v>2297</v>
      </c>
    </row>
    <row r="4319" spans="1:21" ht="15">
      <c r="A4319" s="28" t="s">
        <v>653</v>
      </c>
      <c r="B4319" s="61" t="s">
        <v>654</v>
      </c>
      <c r="E4319" s="9" t="s">
        <v>277</v>
      </c>
      <c r="F4319" s="9" t="s">
        <v>277</v>
      </c>
      <c r="G4319" s="9" t="s">
        <v>277</v>
      </c>
      <c r="H4319" s="9">
        <v>2233</v>
      </c>
      <c r="I4319" s="9">
        <v>2159</v>
      </c>
      <c r="J4319" s="9">
        <v>3597.5499999998574</v>
      </c>
      <c r="K4319" s="9">
        <v>3516.1000000000786</v>
      </c>
      <c r="L4319" s="9">
        <v>976.40000000000498</v>
      </c>
      <c r="M4319" s="65">
        <v>4413.2999999999993</v>
      </c>
      <c r="P4319" s="65">
        <f t="shared" si="118"/>
        <v>16895.34999999994</v>
      </c>
    </row>
    <row r="4320" spans="1:21" ht="15">
      <c r="A4320" s="28" t="s">
        <v>658</v>
      </c>
      <c r="B4320" s="226" t="s">
        <v>1581</v>
      </c>
      <c r="C4320" s="3"/>
      <c r="D4320" s="3"/>
      <c r="E4320" s="9" t="s">
        <v>277</v>
      </c>
      <c r="F4320" s="9" t="s">
        <v>277</v>
      </c>
      <c r="G4320" s="9" t="s">
        <v>277</v>
      </c>
      <c r="H4320" s="9" t="s">
        <v>277</v>
      </c>
      <c r="I4320" s="9" t="s">
        <v>277</v>
      </c>
      <c r="J4320" s="9">
        <v>3358.1000000000004</v>
      </c>
      <c r="K4320" s="179">
        <v>4603.8499999999767</v>
      </c>
      <c r="L4320" s="9">
        <v>4136.2499999999891</v>
      </c>
      <c r="M4320" s="65">
        <v>4753.6500000000015</v>
      </c>
      <c r="P4320" s="65">
        <f t="shared" si="118"/>
        <v>16851.849999999969</v>
      </c>
      <c r="R4320" t="s">
        <v>286</v>
      </c>
    </row>
    <row r="4321" spans="1:21" ht="15">
      <c r="A4321" s="28" t="s">
        <v>659</v>
      </c>
      <c r="B4321" s="170" t="s">
        <v>1268</v>
      </c>
      <c r="C4321" s="3"/>
      <c r="D4321" s="3"/>
      <c r="E4321" s="9" t="s">
        <v>277</v>
      </c>
      <c r="F4321" s="9" t="s">
        <v>277</v>
      </c>
      <c r="G4321" s="9" t="s">
        <v>277</v>
      </c>
      <c r="H4321" s="9" t="s">
        <v>277</v>
      </c>
      <c r="I4321" s="9">
        <v>3270.3000000000011</v>
      </c>
      <c r="J4321" s="9">
        <v>3175.3000000000229</v>
      </c>
      <c r="K4321" s="9">
        <v>2600.8000000000502</v>
      </c>
      <c r="L4321" s="9">
        <v>3009.399999999996</v>
      </c>
      <c r="M4321" s="65">
        <v>3788.3</v>
      </c>
      <c r="P4321" s="65">
        <f t="shared" si="118"/>
        <v>15844.100000000071</v>
      </c>
    </row>
    <row r="4322" spans="1:21" ht="15">
      <c r="A4322" s="28" t="s">
        <v>660</v>
      </c>
      <c r="B4322" s="170" t="s">
        <v>1269</v>
      </c>
      <c r="C4322" s="3"/>
      <c r="D4322" s="3"/>
      <c r="E4322" s="9" t="s">
        <v>277</v>
      </c>
      <c r="F4322" s="9" t="s">
        <v>277</v>
      </c>
      <c r="G4322" s="9" t="s">
        <v>277</v>
      </c>
      <c r="H4322" s="9" t="s">
        <v>277</v>
      </c>
      <c r="I4322" s="9">
        <v>3992.5999999999985</v>
      </c>
      <c r="J4322" s="9">
        <v>2332.0999999999949</v>
      </c>
      <c r="K4322" s="9">
        <v>3280.8000000000084</v>
      </c>
      <c r="L4322" s="9">
        <v>2271.8000000000029</v>
      </c>
      <c r="M4322" s="65">
        <v>3795.7</v>
      </c>
      <c r="P4322" s="65">
        <f t="shared" si="118"/>
        <v>15673.000000000004</v>
      </c>
    </row>
    <row r="4323" spans="1:21" ht="15">
      <c r="A4323" s="28" t="s">
        <v>662</v>
      </c>
      <c r="B4323" s="61" t="s">
        <v>35</v>
      </c>
      <c r="E4323" s="179">
        <v>3762.8</v>
      </c>
      <c r="F4323" s="9">
        <v>2518.5500000000002</v>
      </c>
      <c r="G4323" s="9">
        <v>2911.1</v>
      </c>
      <c r="H4323" s="9">
        <v>3110.8000000000011</v>
      </c>
      <c r="I4323" s="9">
        <v>3317.7000000000007</v>
      </c>
      <c r="J4323" s="9" t="s">
        <v>277</v>
      </c>
      <c r="K4323" s="9" t="s">
        <v>277</v>
      </c>
      <c r="L4323" s="9" t="s">
        <v>277</v>
      </c>
      <c r="M4323" s="9" t="s">
        <v>277</v>
      </c>
      <c r="P4323" s="65">
        <f t="shared" si="118"/>
        <v>15620.950000000003</v>
      </c>
      <c r="R4323" t="s">
        <v>282</v>
      </c>
    </row>
    <row r="4324" spans="1:21" ht="15">
      <c r="A4324" s="28" t="s">
        <v>663</v>
      </c>
      <c r="B4324" s="61" t="s">
        <v>155</v>
      </c>
      <c r="E4324" s="9" t="s">
        <v>277</v>
      </c>
      <c r="F4324" s="9" t="s">
        <v>277</v>
      </c>
      <c r="G4324" s="179">
        <v>4156.3</v>
      </c>
      <c r="H4324" s="9">
        <v>2364.5999999999949</v>
      </c>
      <c r="I4324" s="9">
        <v>2804.1000000000013</v>
      </c>
      <c r="J4324" s="9">
        <v>3401.9000000001452</v>
      </c>
      <c r="K4324" s="9">
        <v>2872.2499999999782</v>
      </c>
      <c r="L4324" s="9" t="s">
        <v>277</v>
      </c>
      <c r="M4324" s="9" t="s">
        <v>277</v>
      </c>
      <c r="P4324" s="65">
        <f t="shared" si="118"/>
        <v>15599.15000000012</v>
      </c>
      <c r="R4324" t="s">
        <v>291</v>
      </c>
    </row>
    <row r="4325" spans="1:21" ht="15">
      <c r="A4325" s="28" t="s">
        <v>664</v>
      </c>
      <c r="B4325" s="226" t="s">
        <v>1587</v>
      </c>
      <c r="C4325" s="3"/>
      <c r="D4325" s="3"/>
      <c r="E4325" s="9" t="s">
        <v>277</v>
      </c>
      <c r="F4325" s="9" t="s">
        <v>277</v>
      </c>
      <c r="G4325" s="9" t="s">
        <v>277</v>
      </c>
      <c r="H4325" s="9" t="s">
        <v>277</v>
      </c>
      <c r="I4325" s="9" t="s">
        <v>277</v>
      </c>
      <c r="J4325" s="9">
        <v>2618.300000000032</v>
      </c>
      <c r="K4325" s="9">
        <v>3875.8000000000429</v>
      </c>
      <c r="L4325" s="9">
        <v>3993.0000000000073</v>
      </c>
      <c r="M4325" s="65">
        <v>4959.3</v>
      </c>
      <c r="P4325" s="65">
        <f t="shared" si="118"/>
        <v>15446.400000000081</v>
      </c>
    </row>
    <row r="4326" spans="1:21" ht="15">
      <c r="A4326" s="28" t="s">
        <v>667</v>
      </c>
      <c r="B4326" s="226" t="s">
        <v>1575</v>
      </c>
      <c r="C4326" s="3"/>
      <c r="D4326" s="3"/>
      <c r="E4326" s="9" t="s">
        <v>277</v>
      </c>
      <c r="F4326" s="9" t="s">
        <v>277</v>
      </c>
      <c r="G4326" s="9" t="s">
        <v>277</v>
      </c>
      <c r="H4326" s="9" t="s">
        <v>277</v>
      </c>
      <c r="I4326" s="9" t="s">
        <v>277</v>
      </c>
      <c r="J4326" s="9">
        <v>3209.2999999999938</v>
      </c>
      <c r="K4326" s="9">
        <v>4352.8999999999705</v>
      </c>
      <c r="L4326" s="9">
        <v>3547.9999999999909</v>
      </c>
      <c r="M4326" s="65">
        <v>4312.3499999999995</v>
      </c>
      <c r="P4326" s="65">
        <f t="shared" si="118"/>
        <v>15422.549999999956</v>
      </c>
    </row>
    <row r="4327" spans="1:21" ht="15">
      <c r="A4327" s="28" t="s">
        <v>726</v>
      </c>
      <c r="B4327" s="226" t="s">
        <v>1584</v>
      </c>
      <c r="C4327" s="3"/>
      <c r="D4327" s="3"/>
      <c r="E4327" s="9" t="s">
        <v>277</v>
      </c>
      <c r="F4327" s="9" t="s">
        <v>277</v>
      </c>
      <c r="G4327" s="9" t="s">
        <v>277</v>
      </c>
      <c r="H4327" s="9" t="s">
        <v>277</v>
      </c>
      <c r="I4327" s="9" t="s">
        <v>277</v>
      </c>
      <c r="J4327" s="9">
        <v>3563.6000000000586</v>
      </c>
      <c r="K4327" s="9">
        <v>3990.3999999999851</v>
      </c>
      <c r="L4327" s="9">
        <v>3380.8000000000011</v>
      </c>
      <c r="M4327" s="65">
        <v>4294.8999999999996</v>
      </c>
      <c r="P4327" s="65">
        <f t="shared" si="118"/>
        <v>15229.700000000044</v>
      </c>
    </row>
    <row r="4328" spans="1:21" ht="15">
      <c r="A4328" s="28" t="s">
        <v>727</v>
      </c>
      <c r="B4328" s="226" t="s">
        <v>1579</v>
      </c>
      <c r="C4328" s="3"/>
      <c r="D4328" s="3"/>
      <c r="E4328" s="9" t="s">
        <v>277</v>
      </c>
      <c r="F4328" s="9" t="s">
        <v>277</v>
      </c>
      <c r="G4328" s="9" t="s">
        <v>277</v>
      </c>
      <c r="H4328" s="9" t="s">
        <v>277</v>
      </c>
      <c r="I4328" s="9" t="s">
        <v>277</v>
      </c>
      <c r="J4328" s="9">
        <v>3208.8000000000357</v>
      </c>
      <c r="K4328" s="9">
        <v>3752.7999999999047</v>
      </c>
      <c r="L4328" s="9">
        <v>3763.4500000000007</v>
      </c>
      <c r="M4328" s="65">
        <v>4436.2000000000016</v>
      </c>
      <c r="P4328" s="65">
        <f t="shared" si="118"/>
        <v>15161.249999999942</v>
      </c>
    </row>
    <row r="4329" spans="1:21" ht="15">
      <c r="A4329" s="28" t="s">
        <v>728</v>
      </c>
      <c r="B4329" s="61" t="s">
        <v>622</v>
      </c>
      <c r="E4329" s="9" t="s">
        <v>277</v>
      </c>
      <c r="F4329" s="9" t="s">
        <v>277</v>
      </c>
      <c r="G4329" s="9" t="s">
        <v>277</v>
      </c>
      <c r="H4329" s="9">
        <v>2792.6499999999978</v>
      </c>
      <c r="I4329" s="9">
        <v>2565.3999999999996</v>
      </c>
      <c r="J4329" s="9">
        <v>2931.7000000000153</v>
      </c>
      <c r="K4329" s="9">
        <v>3455.0499999999593</v>
      </c>
      <c r="L4329" s="9">
        <v>3284.7999999999975</v>
      </c>
      <c r="M4329" s="9" t="s">
        <v>277</v>
      </c>
      <c r="P4329" s="65">
        <f t="shared" si="118"/>
        <v>15029.599999999969</v>
      </c>
      <c r="U4329" t="s">
        <v>2297</v>
      </c>
    </row>
    <row r="4330" spans="1:21" ht="15">
      <c r="A4330" s="28" t="s">
        <v>729</v>
      </c>
      <c r="B4330" s="170" t="s">
        <v>1276</v>
      </c>
      <c r="C4330" s="3"/>
      <c r="D4330" s="3"/>
      <c r="E4330" s="9" t="s">
        <v>277</v>
      </c>
      <c r="F4330" s="9" t="s">
        <v>277</v>
      </c>
      <c r="G4330" s="9" t="s">
        <v>277</v>
      </c>
      <c r="H4330" s="9" t="s">
        <v>277</v>
      </c>
      <c r="I4330" s="9">
        <v>3791.9999999999982</v>
      </c>
      <c r="J4330" s="9">
        <v>3530.5999999999894</v>
      </c>
      <c r="K4330" s="9">
        <v>3442.7999999999029</v>
      </c>
      <c r="L4330" s="9">
        <v>4080.25</v>
      </c>
      <c r="M4330" s="9" t="s">
        <v>277</v>
      </c>
      <c r="P4330" s="65">
        <f t="shared" si="118"/>
        <v>14845.64999999989</v>
      </c>
    </row>
    <row r="4331" spans="1:21" ht="15">
      <c r="A4331" s="28" t="s">
        <v>730</v>
      </c>
      <c r="B4331" s="28" t="s">
        <v>601</v>
      </c>
      <c r="E4331" s="9" t="s">
        <v>277</v>
      </c>
      <c r="F4331" s="9" t="s">
        <v>277</v>
      </c>
      <c r="G4331" s="9" t="s">
        <v>277</v>
      </c>
      <c r="H4331" s="9">
        <v>2731.8000000000029</v>
      </c>
      <c r="I4331" s="9">
        <v>3042.3000000000011</v>
      </c>
      <c r="J4331" s="9">
        <v>2177.5999999999458</v>
      </c>
      <c r="K4331" s="9">
        <v>3004.4000000000178</v>
      </c>
      <c r="L4331" s="9">
        <v>3813.5500000000065</v>
      </c>
      <c r="M4331" s="9" t="s">
        <v>277</v>
      </c>
      <c r="P4331" s="65">
        <f t="shared" ref="P4331:P4362" si="119">SUM(E4331:M4331)</f>
        <v>14769.649999999974</v>
      </c>
    </row>
    <row r="4332" spans="1:21" ht="15">
      <c r="A4332" s="28" t="s">
        <v>731</v>
      </c>
      <c r="B4332" s="61" t="s">
        <v>4</v>
      </c>
      <c r="E4332" s="9">
        <v>2980.85</v>
      </c>
      <c r="F4332" s="9">
        <v>3106.3</v>
      </c>
      <c r="G4332" s="9">
        <v>3544.8</v>
      </c>
      <c r="H4332" s="9">
        <v>1872.5</v>
      </c>
      <c r="I4332" s="9">
        <v>2572.8000000000011</v>
      </c>
      <c r="J4332" s="9" t="s">
        <v>277</v>
      </c>
      <c r="K4332" s="9" t="s">
        <v>277</v>
      </c>
      <c r="L4332" s="9" t="s">
        <v>277</v>
      </c>
      <c r="M4332" s="9" t="s">
        <v>277</v>
      </c>
      <c r="P4332" s="65">
        <f t="shared" si="119"/>
        <v>14077.250000000002</v>
      </c>
    </row>
    <row r="4333" spans="1:21" ht="15">
      <c r="A4333" s="28" t="s">
        <v>732</v>
      </c>
      <c r="B4333" s="61" t="s">
        <v>29</v>
      </c>
      <c r="E4333" s="9">
        <v>3274.5</v>
      </c>
      <c r="F4333" s="179">
        <v>3693.8</v>
      </c>
      <c r="G4333" s="9">
        <v>3151.4</v>
      </c>
      <c r="H4333" s="9" t="s">
        <v>277</v>
      </c>
      <c r="I4333" s="9" t="s">
        <v>277</v>
      </c>
      <c r="J4333" s="9">
        <v>3179.3000000000575</v>
      </c>
      <c r="K4333" s="9" t="s">
        <v>277</v>
      </c>
      <c r="L4333" s="9" t="s">
        <v>277</v>
      </c>
      <c r="M4333" s="9" t="s">
        <v>277</v>
      </c>
      <c r="P4333" s="65">
        <f t="shared" si="119"/>
        <v>13299.000000000058</v>
      </c>
      <c r="R4333" t="s">
        <v>283</v>
      </c>
    </row>
    <row r="4334" spans="1:21" ht="15">
      <c r="A4334" s="28" t="s">
        <v>733</v>
      </c>
      <c r="B4334" s="226" t="s">
        <v>1591</v>
      </c>
      <c r="E4334" s="9" t="s">
        <v>277</v>
      </c>
      <c r="F4334" s="9" t="s">
        <v>277</v>
      </c>
      <c r="G4334" s="9" t="s">
        <v>277</v>
      </c>
      <c r="H4334" s="9" t="s">
        <v>277</v>
      </c>
      <c r="I4334" s="9" t="s">
        <v>277</v>
      </c>
      <c r="J4334" s="9" t="s">
        <v>277</v>
      </c>
      <c r="K4334" s="9">
        <v>3644.5000000000418</v>
      </c>
      <c r="L4334" s="9">
        <v>4213.5</v>
      </c>
      <c r="M4334" s="65">
        <v>4839.5</v>
      </c>
      <c r="P4334" s="65">
        <f t="shared" si="119"/>
        <v>12697.500000000042</v>
      </c>
    </row>
    <row r="4335" spans="1:21" ht="15">
      <c r="A4335" s="28" t="s">
        <v>734</v>
      </c>
      <c r="B4335" s="226" t="s">
        <v>2171</v>
      </c>
      <c r="E4335" s="9" t="s">
        <v>277</v>
      </c>
      <c r="F4335" s="9" t="s">
        <v>277</v>
      </c>
      <c r="G4335" s="9" t="s">
        <v>277</v>
      </c>
      <c r="H4335" s="9" t="s">
        <v>277</v>
      </c>
      <c r="I4335" s="9" t="s">
        <v>277</v>
      </c>
      <c r="J4335" s="9" t="s">
        <v>277</v>
      </c>
      <c r="K4335" s="9">
        <v>4109.350000000044</v>
      </c>
      <c r="L4335" s="9">
        <v>3682.3999999999905</v>
      </c>
      <c r="M4335" s="65">
        <v>4777.3</v>
      </c>
      <c r="P4335" s="65">
        <f t="shared" si="119"/>
        <v>12569.050000000036</v>
      </c>
    </row>
    <row r="4336" spans="1:21" ht="15">
      <c r="A4336" s="28" t="s">
        <v>735</v>
      </c>
      <c r="B4336" s="226" t="s">
        <v>1593</v>
      </c>
      <c r="E4336" s="9" t="s">
        <v>277</v>
      </c>
      <c r="F4336" s="9" t="s">
        <v>277</v>
      </c>
      <c r="G4336" s="9" t="s">
        <v>277</v>
      </c>
      <c r="H4336" s="9" t="s">
        <v>277</v>
      </c>
      <c r="I4336" s="9" t="s">
        <v>277</v>
      </c>
      <c r="J4336" s="9" t="s">
        <v>277</v>
      </c>
      <c r="K4336" s="9">
        <v>3739.400000000016</v>
      </c>
      <c r="L4336" s="9">
        <v>3629.2999999999993</v>
      </c>
      <c r="M4336" s="65">
        <v>4381.5000000000009</v>
      </c>
      <c r="P4336" s="65">
        <f t="shared" si="119"/>
        <v>11750.200000000015</v>
      </c>
    </row>
    <row r="4337" spans="1:18" ht="15">
      <c r="A4337" s="28" t="s">
        <v>736</v>
      </c>
      <c r="B4337" s="226" t="s">
        <v>1583</v>
      </c>
      <c r="C4337" s="3"/>
      <c r="D4337" s="3"/>
      <c r="E4337" s="9" t="s">
        <v>277</v>
      </c>
      <c r="F4337" s="9" t="s">
        <v>277</v>
      </c>
      <c r="G4337" s="9" t="s">
        <v>277</v>
      </c>
      <c r="H4337" s="9" t="s">
        <v>277</v>
      </c>
      <c r="I4337" s="9" t="s">
        <v>277</v>
      </c>
      <c r="J4337" s="9">
        <v>3514.1999999998643</v>
      </c>
      <c r="K4337" s="9">
        <v>1715.49999999998</v>
      </c>
      <c r="L4337" s="9">
        <v>3794.200000000008</v>
      </c>
      <c r="M4337" s="65">
        <v>2517.1999999999994</v>
      </c>
      <c r="P4337" s="65">
        <f t="shared" si="119"/>
        <v>11541.099999999851</v>
      </c>
    </row>
    <row r="4338" spans="1:18" ht="15">
      <c r="A4338" s="28" t="s">
        <v>737</v>
      </c>
      <c r="B4338" s="226" t="s">
        <v>1580</v>
      </c>
      <c r="C4338" s="3"/>
      <c r="D4338" s="3"/>
      <c r="E4338" s="9" t="s">
        <v>277</v>
      </c>
      <c r="F4338" s="9" t="s">
        <v>277</v>
      </c>
      <c r="G4338" s="9" t="s">
        <v>277</v>
      </c>
      <c r="H4338" s="9" t="s">
        <v>277</v>
      </c>
      <c r="I4338" s="9" t="s">
        <v>277</v>
      </c>
      <c r="J4338" s="9">
        <v>3296.0000000000746</v>
      </c>
      <c r="K4338" s="9">
        <v>2904.2999999999683</v>
      </c>
      <c r="L4338" s="9">
        <v>2167.9000000000015</v>
      </c>
      <c r="M4338" s="65">
        <v>2847.0000000000005</v>
      </c>
      <c r="P4338" s="65">
        <f t="shared" si="119"/>
        <v>11215.200000000044</v>
      </c>
    </row>
    <row r="4339" spans="1:18" ht="15">
      <c r="A4339" s="28" t="s">
        <v>738</v>
      </c>
      <c r="B4339" s="226" t="s">
        <v>1666</v>
      </c>
      <c r="E4339" s="9" t="s">
        <v>277</v>
      </c>
      <c r="F4339" s="9" t="s">
        <v>277</v>
      </c>
      <c r="G4339" s="9" t="s">
        <v>277</v>
      </c>
      <c r="H4339" s="9" t="s">
        <v>277</v>
      </c>
      <c r="I4339" s="9" t="s">
        <v>277</v>
      </c>
      <c r="J4339" s="9" t="s">
        <v>277</v>
      </c>
      <c r="K4339" s="9">
        <v>3893.1000000000804</v>
      </c>
      <c r="L4339" s="9">
        <v>2115.3999999999901</v>
      </c>
      <c r="M4339" s="65">
        <v>5136.5999999999995</v>
      </c>
      <c r="P4339" s="65">
        <f t="shared" si="119"/>
        <v>11145.100000000071</v>
      </c>
    </row>
    <row r="4340" spans="1:18" ht="15">
      <c r="A4340" s="28" t="s">
        <v>739</v>
      </c>
      <c r="B4340" s="170" t="s">
        <v>1285</v>
      </c>
      <c r="C4340" s="3"/>
      <c r="D4340" s="3"/>
      <c r="E4340" s="9" t="s">
        <v>277</v>
      </c>
      <c r="F4340" s="9" t="s">
        <v>277</v>
      </c>
      <c r="G4340" s="9" t="s">
        <v>277</v>
      </c>
      <c r="H4340" s="9" t="s">
        <v>277</v>
      </c>
      <c r="I4340" s="9">
        <v>3449.0999999999985</v>
      </c>
      <c r="J4340" s="9">
        <v>3047.1999999999371</v>
      </c>
      <c r="K4340" s="179">
        <v>4598.7000000000335</v>
      </c>
      <c r="L4340" s="9" t="s">
        <v>277</v>
      </c>
      <c r="M4340" s="9" t="s">
        <v>277</v>
      </c>
      <c r="P4340" s="65">
        <f t="shared" si="119"/>
        <v>11094.999999999969</v>
      </c>
      <c r="R4340" t="s">
        <v>287</v>
      </c>
    </row>
    <row r="4341" spans="1:18" ht="15">
      <c r="A4341" s="28" t="s">
        <v>740</v>
      </c>
      <c r="B4341" s="226" t="s">
        <v>1589</v>
      </c>
      <c r="E4341" s="9" t="s">
        <v>277</v>
      </c>
      <c r="F4341" s="9" t="s">
        <v>277</v>
      </c>
      <c r="G4341" s="9" t="s">
        <v>277</v>
      </c>
      <c r="H4341" s="9" t="s">
        <v>277</v>
      </c>
      <c r="I4341" s="9" t="s">
        <v>277</v>
      </c>
      <c r="J4341" s="9" t="s">
        <v>277</v>
      </c>
      <c r="K4341" s="9">
        <v>3417.6999999999989</v>
      </c>
      <c r="L4341" s="9">
        <v>2539.600000000004</v>
      </c>
      <c r="M4341" s="65">
        <v>4912.7999999999993</v>
      </c>
      <c r="P4341" s="65">
        <f t="shared" si="119"/>
        <v>10870.100000000002</v>
      </c>
    </row>
    <row r="4342" spans="1:18" ht="15">
      <c r="A4342" s="28" t="s">
        <v>741</v>
      </c>
      <c r="B4342" s="226" t="s">
        <v>1614</v>
      </c>
      <c r="E4342" s="9" t="s">
        <v>277</v>
      </c>
      <c r="F4342" s="9" t="s">
        <v>277</v>
      </c>
      <c r="G4342" s="9" t="s">
        <v>277</v>
      </c>
      <c r="H4342" s="9" t="s">
        <v>277</v>
      </c>
      <c r="I4342" s="9" t="s">
        <v>277</v>
      </c>
      <c r="J4342" s="9" t="s">
        <v>277</v>
      </c>
      <c r="K4342" s="9">
        <v>2856.4999999999836</v>
      </c>
      <c r="L4342" s="9">
        <v>4128.1999999999971</v>
      </c>
      <c r="M4342" s="65">
        <v>3800.7</v>
      </c>
      <c r="P4342" s="65">
        <f t="shared" si="119"/>
        <v>10785.39999999998</v>
      </c>
    </row>
    <row r="4343" spans="1:18" ht="15">
      <c r="A4343" s="28" t="s">
        <v>742</v>
      </c>
      <c r="B4343" s="61" t="s">
        <v>157</v>
      </c>
      <c r="E4343" s="9" t="s">
        <v>277</v>
      </c>
      <c r="F4343" s="9" t="s">
        <v>277</v>
      </c>
      <c r="G4343" s="179">
        <v>4391.2</v>
      </c>
      <c r="H4343" s="9">
        <v>3036.2999999999993</v>
      </c>
      <c r="I4343" s="9">
        <v>3354.2</v>
      </c>
      <c r="J4343" s="9" t="s">
        <v>277</v>
      </c>
      <c r="K4343" s="9" t="s">
        <v>277</v>
      </c>
      <c r="L4343" s="9" t="s">
        <v>277</v>
      </c>
      <c r="M4343" s="9" t="s">
        <v>277</v>
      </c>
      <c r="P4343" s="65">
        <f t="shared" si="119"/>
        <v>10781.699999999999</v>
      </c>
      <c r="R4343" t="s">
        <v>282</v>
      </c>
    </row>
    <row r="4344" spans="1:18" ht="15">
      <c r="A4344" s="28" t="s">
        <v>743</v>
      </c>
      <c r="B4344" s="226" t="s">
        <v>1596</v>
      </c>
      <c r="E4344" s="9" t="s">
        <v>277</v>
      </c>
      <c r="F4344" s="9" t="s">
        <v>277</v>
      </c>
      <c r="G4344" s="9" t="s">
        <v>277</v>
      </c>
      <c r="H4344" s="9" t="s">
        <v>277</v>
      </c>
      <c r="I4344" s="9" t="s">
        <v>277</v>
      </c>
      <c r="J4344" s="9" t="s">
        <v>277</v>
      </c>
      <c r="K4344" s="9">
        <v>3044.6999999999643</v>
      </c>
      <c r="L4344" s="9">
        <v>3832.9000000000051</v>
      </c>
      <c r="M4344" s="65">
        <v>3641.3</v>
      </c>
      <c r="P4344" s="65">
        <f t="shared" si="119"/>
        <v>10518.899999999969</v>
      </c>
    </row>
    <row r="4345" spans="1:18" ht="15">
      <c r="A4345" s="28" t="s">
        <v>744</v>
      </c>
      <c r="B4345" s="226" t="s">
        <v>1590</v>
      </c>
      <c r="E4345" s="9" t="s">
        <v>277</v>
      </c>
      <c r="F4345" s="9" t="s">
        <v>277</v>
      </c>
      <c r="G4345" s="9" t="s">
        <v>277</v>
      </c>
      <c r="H4345" s="9" t="s">
        <v>277</v>
      </c>
      <c r="I4345" s="9" t="s">
        <v>277</v>
      </c>
      <c r="J4345" s="9" t="s">
        <v>277</v>
      </c>
      <c r="K4345" s="9">
        <v>1607.9000000000251</v>
      </c>
      <c r="L4345" s="175">
        <v>4702.7000000000007</v>
      </c>
      <c r="M4345" s="65">
        <v>3707.1</v>
      </c>
      <c r="P4345" s="65">
        <f t="shared" si="119"/>
        <v>10017.700000000026</v>
      </c>
      <c r="R4345" t="s">
        <v>281</v>
      </c>
    </row>
    <row r="4346" spans="1:18" ht="15">
      <c r="A4346" s="28" t="s">
        <v>745</v>
      </c>
      <c r="B4346" s="226" t="s">
        <v>1576</v>
      </c>
      <c r="C4346" s="3"/>
      <c r="D4346" s="3"/>
      <c r="E4346" s="9" t="s">
        <v>277</v>
      </c>
      <c r="F4346" s="9" t="s">
        <v>277</v>
      </c>
      <c r="G4346" s="9" t="s">
        <v>277</v>
      </c>
      <c r="H4346" s="9" t="s">
        <v>277</v>
      </c>
      <c r="I4346" s="9" t="s">
        <v>277</v>
      </c>
      <c r="J4346" s="9">
        <v>2290.4000000000124</v>
      </c>
      <c r="K4346" s="9">
        <v>1439.8999999999869</v>
      </c>
      <c r="L4346" s="9">
        <v>2394.7999999999993</v>
      </c>
      <c r="M4346" s="65">
        <v>3629.3</v>
      </c>
      <c r="P4346" s="65">
        <f t="shared" si="119"/>
        <v>9754.3999999999978</v>
      </c>
    </row>
    <row r="4347" spans="1:18" ht="15">
      <c r="A4347" s="28" t="s">
        <v>746</v>
      </c>
      <c r="B4347" s="61" t="s">
        <v>2095</v>
      </c>
      <c r="E4347" s="9" t="s">
        <v>277</v>
      </c>
      <c r="F4347" s="9" t="s">
        <v>277</v>
      </c>
      <c r="G4347" s="9" t="s">
        <v>277</v>
      </c>
      <c r="H4347" s="9" t="s">
        <v>277</v>
      </c>
      <c r="I4347" s="9" t="s">
        <v>277</v>
      </c>
      <c r="J4347" s="9" t="s">
        <v>277</v>
      </c>
      <c r="K4347" s="9" t="s">
        <v>277</v>
      </c>
      <c r="L4347" s="174">
        <v>4934.399999999996</v>
      </c>
      <c r="M4347" s="65">
        <v>4342.3</v>
      </c>
      <c r="N4347" s="65"/>
      <c r="P4347" s="65">
        <f t="shared" si="119"/>
        <v>9276.6999999999971</v>
      </c>
      <c r="R4347" t="s">
        <v>299</v>
      </c>
    </row>
    <row r="4348" spans="1:18" ht="15">
      <c r="A4348" s="28" t="s">
        <v>747</v>
      </c>
      <c r="B4348" s="226" t="s">
        <v>1592</v>
      </c>
      <c r="E4348" s="9" t="s">
        <v>277</v>
      </c>
      <c r="F4348" s="9" t="s">
        <v>277</v>
      </c>
      <c r="G4348" s="9" t="s">
        <v>277</v>
      </c>
      <c r="H4348" s="9" t="s">
        <v>277</v>
      </c>
      <c r="I4348" s="9" t="s">
        <v>277</v>
      </c>
      <c r="J4348" s="9" t="s">
        <v>277</v>
      </c>
      <c r="K4348" s="9">
        <v>2373.4000000000597</v>
      </c>
      <c r="L4348" s="9">
        <v>3388.7000000000007</v>
      </c>
      <c r="M4348" s="65">
        <v>3289.6999999999994</v>
      </c>
      <c r="P4348" s="65">
        <f t="shared" si="119"/>
        <v>9051.8000000000593</v>
      </c>
    </row>
    <row r="4349" spans="1:18" ht="15">
      <c r="A4349" s="28" t="s">
        <v>748</v>
      </c>
      <c r="B4349" s="61" t="s">
        <v>2090</v>
      </c>
      <c r="E4349" s="9" t="s">
        <v>277</v>
      </c>
      <c r="F4349" s="9" t="s">
        <v>277</v>
      </c>
      <c r="G4349" s="9" t="s">
        <v>277</v>
      </c>
      <c r="H4349" s="9" t="s">
        <v>277</v>
      </c>
      <c r="I4349" s="9" t="s">
        <v>277</v>
      </c>
      <c r="J4349" s="9" t="s">
        <v>277</v>
      </c>
      <c r="K4349" s="9" t="s">
        <v>277</v>
      </c>
      <c r="L4349" s="9">
        <v>4246.5500000000084</v>
      </c>
      <c r="M4349" s="65">
        <v>4676.1999999999989</v>
      </c>
      <c r="N4349" s="65"/>
      <c r="P4349" s="65">
        <f t="shared" si="119"/>
        <v>8922.7500000000073</v>
      </c>
    </row>
    <row r="4350" spans="1:18" ht="15">
      <c r="A4350" s="28" t="s">
        <v>749</v>
      </c>
      <c r="B4350" s="61" t="s">
        <v>179</v>
      </c>
      <c r="E4350" s="9" t="s">
        <v>277</v>
      </c>
      <c r="F4350" s="9" t="s">
        <v>277</v>
      </c>
      <c r="G4350" s="9" t="s">
        <v>277</v>
      </c>
      <c r="H4350" s="9" t="s">
        <v>277</v>
      </c>
      <c r="I4350" s="9" t="s">
        <v>277</v>
      </c>
      <c r="J4350" s="9" t="s">
        <v>277</v>
      </c>
      <c r="K4350" s="9" t="s">
        <v>277</v>
      </c>
      <c r="L4350" s="9">
        <v>4105.9499999999935</v>
      </c>
      <c r="M4350" s="65">
        <v>4796.2500000000009</v>
      </c>
      <c r="N4350" s="65"/>
      <c r="P4350" s="65">
        <f t="shared" si="119"/>
        <v>8902.1999999999935</v>
      </c>
    </row>
    <row r="4351" spans="1:18" ht="15">
      <c r="A4351" s="28" t="s">
        <v>750</v>
      </c>
      <c r="B4351" s="61" t="s">
        <v>2094</v>
      </c>
      <c r="E4351" s="9" t="s">
        <v>277</v>
      </c>
      <c r="F4351" s="9" t="s">
        <v>277</v>
      </c>
      <c r="G4351" s="9" t="s">
        <v>277</v>
      </c>
      <c r="H4351" s="9" t="s">
        <v>277</v>
      </c>
      <c r="I4351" s="9" t="s">
        <v>277</v>
      </c>
      <c r="J4351" s="9" t="s">
        <v>277</v>
      </c>
      <c r="K4351" s="9" t="s">
        <v>277</v>
      </c>
      <c r="L4351" s="9">
        <v>4181.8000000000029</v>
      </c>
      <c r="M4351" s="65">
        <v>4707.4999999999991</v>
      </c>
      <c r="N4351" s="65"/>
      <c r="P4351" s="65">
        <f t="shared" si="119"/>
        <v>8889.3000000000029</v>
      </c>
    </row>
    <row r="4352" spans="1:18" ht="15">
      <c r="A4352" s="28" t="s">
        <v>751</v>
      </c>
      <c r="B4352" s="61" t="s">
        <v>2093</v>
      </c>
      <c r="E4352" s="9" t="s">
        <v>277</v>
      </c>
      <c r="F4352" s="9" t="s">
        <v>277</v>
      </c>
      <c r="G4352" s="9" t="s">
        <v>277</v>
      </c>
      <c r="H4352" s="9" t="s">
        <v>277</v>
      </c>
      <c r="I4352" s="9" t="s">
        <v>277</v>
      </c>
      <c r="J4352" s="9" t="s">
        <v>277</v>
      </c>
      <c r="K4352" s="9" t="s">
        <v>277</v>
      </c>
      <c r="L4352" s="9">
        <v>4034.2499999999982</v>
      </c>
      <c r="M4352" s="65">
        <v>4810.45</v>
      </c>
      <c r="N4352" s="65"/>
      <c r="P4352" s="65">
        <f t="shared" si="119"/>
        <v>8844.6999999999971</v>
      </c>
    </row>
    <row r="4353" spans="1:21" ht="15">
      <c r="A4353" s="28" t="s">
        <v>752</v>
      </c>
      <c r="B4353" s="226" t="s">
        <v>1617</v>
      </c>
      <c r="E4353" s="9" t="s">
        <v>277</v>
      </c>
      <c r="F4353" s="9" t="s">
        <v>277</v>
      </c>
      <c r="G4353" s="9" t="s">
        <v>277</v>
      </c>
      <c r="H4353" s="9" t="s">
        <v>277</v>
      </c>
      <c r="I4353" s="9" t="s">
        <v>277</v>
      </c>
      <c r="J4353" s="9" t="s">
        <v>277</v>
      </c>
      <c r="K4353" s="9">
        <v>2291.9000000000815</v>
      </c>
      <c r="L4353" s="9">
        <v>2066.399999999996</v>
      </c>
      <c r="M4353" s="65">
        <v>4284.5999999999995</v>
      </c>
      <c r="P4353" s="65">
        <f t="shared" si="119"/>
        <v>8642.9000000000779</v>
      </c>
    </row>
    <row r="4354" spans="1:21" ht="15">
      <c r="A4354" s="28" t="s">
        <v>753</v>
      </c>
      <c r="B4354" s="61" t="s">
        <v>2098</v>
      </c>
      <c r="E4354" s="9" t="s">
        <v>277</v>
      </c>
      <c r="F4354" s="9" t="s">
        <v>277</v>
      </c>
      <c r="G4354" s="9" t="s">
        <v>277</v>
      </c>
      <c r="H4354" s="9" t="s">
        <v>277</v>
      </c>
      <c r="I4354" s="9" t="s">
        <v>277</v>
      </c>
      <c r="J4354" s="9" t="s">
        <v>277</v>
      </c>
      <c r="K4354" s="9" t="s">
        <v>277</v>
      </c>
      <c r="L4354" s="9">
        <v>3228.2000000000007</v>
      </c>
      <c r="M4354" s="65">
        <v>5107.6000000000004</v>
      </c>
      <c r="N4354" s="65"/>
      <c r="P4354" s="65">
        <f t="shared" si="119"/>
        <v>8335.8000000000011</v>
      </c>
    </row>
    <row r="4355" spans="1:21" ht="15">
      <c r="A4355" s="28" t="s">
        <v>754</v>
      </c>
      <c r="B4355" s="61" t="s">
        <v>2092</v>
      </c>
      <c r="E4355" s="9" t="s">
        <v>277</v>
      </c>
      <c r="F4355" s="9" t="s">
        <v>277</v>
      </c>
      <c r="G4355" s="9" t="s">
        <v>277</v>
      </c>
      <c r="H4355" s="9" t="s">
        <v>277</v>
      </c>
      <c r="I4355" s="9" t="s">
        <v>277</v>
      </c>
      <c r="J4355" s="9" t="s">
        <v>277</v>
      </c>
      <c r="K4355" s="9" t="s">
        <v>277</v>
      </c>
      <c r="L4355" s="9">
        <v>4073.6000000000004</v>
      </c>
      <c r="M4355" s="65">
        <v>4027.1</v>
      </c>
      <c r="N4355" s="65"/>
      <c r="P4355" s="65">
        <f t="shared" si="119"/>
        <v>8100.7000000000007</v>
      </c>
    </row>
    <row r="4356" spans="1:21" ht="15">
      <c r="A4356" s="28" t="s">
        <v>755</v>
      </c>
      <c r="B4356" s="61" t="s">
        <v>2081</v>
      </c>
      <c r="E4356" s="9" t="s">
        <v>277</v>
      </c>
      <c r="F4356" s="9" t="s">
        <v>277</v>
      </c>
      <c r="G4356" s="9" t="s">
        <v>277</v>
      </c>
      <c r="H4356" s="9" t="s">
        <v>277</v>
      </c>
      <c r="I4356" s="9" t="s">
        <v>277</v>
      </c>
      <c r="J4356" s="9" t="s">
        <v>277</v>
      </c>
      <c r="K4356" s="9" t="s">
        <v>277</v>
      </c>
      <c r="L4356" s="9">
        <v>3744.9499999999971</v>
      </c>
      <c r="M4356" s="65">
        <v>4300.2</v>
      </c>
      <c r="N4356" s="65"/>
      <c r="P4356" s="65">
        <f t="shared" si="119"/>
        <v>8045.1499999999969</v>
      </c>
    </row>
    <row r="4357" spans="1:21" ht="15">
      <c r="A4357" s="28" t="s">
        <v>756</v>
      </c>
      <c r="B4357" s="61" t="s">
        <v>2089</v>
      </c>
      <c r="E4357" s="9" t="s">
        <v>277</v>
      </c>
      <c r="F4357" s="9" t="s">
        <v>277</v>
      </c>
      <c r="G4357" s="9" t="s">
        <v>277</v>
      </c>
      <c r="H4357" s="9" t="s">
        <v>277</v>
      </c>
      <c r="I4357" s="9" t="s">
        <v>277</v>
      </c>
      <c r="J4357" s="9" t="s">
        <v>277</v>
      </c>
      <c r="K4357" s="9" t="s">
        <v>277</v>
      </c>
      <c r="L4357" s="9">
        <v>3736.4499999999971</v>
      </c>
      <c r="M4357" s="65">
        <v>4247.5000000000009</v>
      </c>
      <c r="N4357" s="65"/>
      <c r="P4357" s="65">
        <f t="shared" si="119"/>
        <v>7983.949999999998</v>
      </c>
    </row>
    <row r="4358" spans="1:21" ht="15">
      <c r="A4358" s="28" t="s">
        <v>757</v>
      </c>
      <c r="B4358" s="61" t="s">
        <v>2097</v>
      </c>
      <c r="E4358" s="9" t="s">
        <v>277</v>
      </c>
      <c r="F4358" s="9" t="s">
        <v>277</v>
      </c>
      <c r="G4358" s="9" t="s">
        <v>277</v>
      </c>
      <c r="H4358" s="9" t="s">
        <v>277</v>
      </c>
      <c r="I4358" s="9" t="s">
        <v>277</v>
      </c>
      <c r="J4358" s="9" t="s">
        <v>277</v>
      </c>
      <c r="K4358" s="9" t="s">
        <v>277</v>
      </c>
      <c r="L4358" s="9">
        <v>3714.2</v>
      </c>
      <c r="M4358" s="65">
        <v>4102.8999999999996</v>
      </c>
      <c r="N4358" s="65"/>
      <c r="P4358" s="65">
        <f t="shared" si="119"/>
        <v>7817.0999999999995</v>
      </c>
    </row>
    <row r="4359" spans="1:21" ht="15">
      <c r="A4359" s="28" t="s">
        <v>758</v>
      </c>
      <c r="B4359" s="61" t="s">
        <v>2076</v>
      </c>
      <c r="E4359" s="9" t="s">
        <v>277</v>
      </c>
      <c r="F4359" s="9" t="s">
        <v>277</v>
      </c>
      <c r="G4359" s="9" t="s">
        <v>277</v>
      </c>
      <c r="H4359" s="9" t="s">
        <v>277</v>
      </c>
      <c r="I4359" s="9" t="s">
        <v>277</v>
      </c>
      <c r="J4359" s="9" t="s">
        <v>277</v>
      </c>
      <c r="K4359" s="9" t="s">
        <v>277</v>
      </c>
      <c r="L4359" s="9">
        <v>3224.4000000000015</v>
      </c>
      <c r="M4359" s="65">
        <v>4511.7000000000007</v>
      </c>
      <c r="N4359" s="65"/>
      <c r="P4359" s="65">
        <f t="shared" si="119"/>
        <v>7736.1000000000022</v>
      </c>
    </row>
    <row r="4360" spans="1:21" ht="15">
      <c r="A4360" s="28" t="s">
        <v>759</v>
      </c>
      <c r="B4360" s="61" t="s">
        <v>2096</v>
      </c>
      <c r="E4360" s="9" t="s">
        <v>277</v>
      </c>
      <c r="F4360" s="9" t="s">
        <v>277</v>
      </c>
      <c r="G4360" s="9" t="s">
        <v>277</v>
      </c>
      <c r="H4360" s="9" t="s">
        <v>277</v>
      </c>
      <c r="I4360" s="9" t="s">
        <v>277</v>
      </c>
      <c r="J4360" s="9" t="s">
        <v>277</v>
      </c>
      <c r="K4360" s="9" t="s">
        <v>277</v>
      </c>
      <c r="L4360" s="9">
        <v>3925.1999999999935</v>
      </c>
      <c r="M4360" s="65">
        <v>3788.8999999999996</v>
      </c>
      <c r="N4360" s="65"/>
      <c r="P4360" s="65">
        <f t="shared" si="119"/>
        <v>7714.0999999999931</v>
      </c>
      <c r="U4360" t="s">
        <v>2297</v>
      </c>
    </row>
    <row r="4361" spans="1:21" ht="15">
      <c r="A4361" s="28" t="s">
        <v>760</v>
      </c>
      <c r="B4361" s="61" t="s">
        <v>2082</v>
      </c>
      <c r="E4361" s="9" t="s">
        <v>277</v>
      </c>
      <c r="F4361" s="9" t="s">
        <v>277</v>
      </c>
      <c r="G4361" s="9" t="s">
        <v>277</v>
      </c>
      <c r="H4361" s="9" t="s">
        <v>277</v>
      </c>
      <c r="I4361" s="9" t="s">
        <v>277</v>
      </c>
      <c r="J4361" s="9" t="s">
        <v>277</v>
      </c>
      <c r="K4361" s="9" t="s">
        <v>277</v>
      </c>
      <c r="L4361" s="9">
        <v>3524.1499999999996</v>
      </c>
      <c r="M4361" s="65">
        <v>4174</v>
      </c>
      <c r="N4361" s="65"/>
      <c r="P4361" s="65">
        <f t="shared" si="119"/>
        <v>7698.15</v>
      </c>
    </row>
    <row r="4362" spans="1:21" ht="15">
      <c r="A4362" s="28" t="s">
        <v>761</v>
      </c>
      <c r="B4362" s="61" t="s">
        <v>2080</v>
      </c>
      <c r="E4362" s="9" t="s">
        <v>277</v>
      </c>
      <c r="F4362" s="9" t="s">
        <v>277</v>
      </c>
      <c r="G4362" s="9" t="s">
        <v>277</v>
      </c>
      <c r="H4362" s="9" t="s">
        <v>277</v>
      </c>
      <c r="I4362" s="9" t="s">
        <v>277</v>
      </c>
      <c r="J4362" s="9" t="s">
        <v>277</v>
      </c>
      <c r="K4362" s="9" t="s">
        <v>277</v>
      </c>
      <c r="L4362" s="9">
        <v>3641.5</v>
      </c>
      <c r="M4362" s="65">
        <v>3960.1</v>
      </c>
      <c r="N4362" s="65"/>
      <c r="P4362" s="65">
        <f t="shared" si="119"/>
        <v>7601.6</v>
      </c>
    </row>
    <row r="4363" spans="1:21" ht="15">
      <c r="A4363" s="28" t="s">
        <v>762</v>
      </c>
      <c r="B4363" s="61" t="s">
        <v>2078</v>
      </c>
      <c r="E4363" s="9" t="s">
        <v>277</v>
      </c>
      <c r="F4363" s="9" t="s">
        <v>277</v>
      </c>
      <c r="G4363" s="9" t="s">
        <v>277</v>
      </c>
      <c r="H4363" s="9" t="s">
        <v>277</v>
      </c>
      <c r="I4363" s="9" t="s">
        <v>277</v>
      </c>
      <c r="J4363" s="9" t="s">
        <v>277</v>
      </c>
      <c r="K4363" s="9" t="s">
        <v>277</v>
      </c>
      <c r="L4363" s="9">
        <v>2811.5</v>
      </c>
      <c r="M4363" s="65">
        <v>4508.7500000000009</v>
      </c>
      <c r="N4363" s="65"/>
      <c r="P4363" s="65">
        <f t="shared" ref="P4363:P4394" si="120">SUM(E4363:M4363)</f>
        <v>7320.2500000000009</v>
      </c>
    </row>
    <row r="4364" spans="1:21" ht="15">
      <c r="A4364" s="28" t="s">
        <v>763</v>
      </c>
      <c r="B4364" s="61" t="s">
        <v>2075</v>
      </c>
      <c r="E4364" s="9" t="s">
        <v>277</v>
      </c>
      <c r="F4364" s="9" t="s">
        <v>277</v>
      </c>
      <c r="G4364" s="9" t="s">
        <v>277</v>
      </c>
      <c r="H4364" s="9" t="s">
        <v>277</v>
      </c>
      <c r="I4364" s="9" t="s">
        <v>277</v>
      </c>
      <c r="J4364" s="9" t="s">
        <v>277</v>
      </c>
      <c r="K4364" s="9" t="s">
        <v>277</v>
      </c>
      <c r="L4364" s="9">
        <v>2864.9499999999971</v>
      </c>
      <c r="M4364" s="65">
        <v>4399.7500000000009</v>
      </c>
      <c r="N4364" s="65"/>
      <c r="P4364" s="65">
        <f t="shared" si="120"/>
        <v>7264.699999999998</v>
      </c>
    </row>
    <row r="4365" spans="1:21" ht="15">
      <c r="A4365" s="28" t="s">
        <v>764</v>
      </c>
      <c r="B4365" s="61" t="s">
        <v>611</v>
      </c>
      <c r="E4365" s="9" t="s">
        <v>277</v>
      </c>
      <c r="F4365" s="9" t="s">
        <v>277</v>
      </c>
      <c r="G4365" s="9" t="s">
        <v>277</v>
      </c>
      <c r="H4365" s="9">
        <v>3231.6000000000004</v>
      </c>
      <c r="I4365" s="9">
        <v>3900.8999999999969</v>
      </c>
      <c r="J4365" s="9" t="s">
        <v>277</v>
      </c>
      <c r="K4365" s="9" t="s">
        <v>277</v>
      </c>
      <c r="L4365" s="9" t="s">
        <v>277</v>
      </c>
      <c r="M4365" s="9" t="s">
        <v>277</v>
      </c>
      <c r="P4365" s="65">
        <f t="shared" si="120"/>
        <v>7132.4999999999973</v>
      </c>
    </row>
    <row r="4366" spans="1:21" ht="15">
      <c r="A4366" s="28" t="s">
        <v>765</v>
      </c>
      <c r="B4366" s="61" t="s">
        <v>2079</v>
      </c>
      <c r="E4366" s="9" t="s">
        <v>277</v>
      </c>
      <c r="F4366" s="9" t="s">
        <v>277</v>
      </c>
      <c r="G4366" s="9" t="s">
        <v>277</v>
      </c>
      <c r="H4366" s="9" t="s">
        <v>277</v>
      </c>
      <c r="I4366" s="9" t="s">
        <v>277</v>
      </c>
      <c r="J4366" s="9" t="s">
        <v>277</v>
      </c>
      <c r="K4366" s="9" t="s">
        <v>277</v>
      </c>
      <c r="L4366" s="9">
        <v>3270.8999999999996</v>
      </c>
      <c r="M4366" s="65">
        <v>3713.2</v>
      </c>
      <c r="N4366" s="65"/>
      <c r="P4366" s="65">
        <f t="shared" si="120"/>
        <v>6984.0999999999995</v>
      </c>
    </row>
    <row r="4367" spans="1:21" ht="15">
      <c r="A4367" s="28" t="s">
        <v>1857</v>
      </c>
      <c r="B4367" s="61" t="s">
        <v>2083</v>
      </c>
      <c r="E4367" s="9" t="s">
        <v>277</v>
      </c>
      <c r="F4367" s="9" t="s">
        <v>277</v>
      </c>
      <c r="G4367" s="9" t="s">
        <v>277</v>
      </c>
      <c r="H4367" s="9" t="s">
        <v>277</v>
      </c>
      <c r="I4367" s="9" t="s">
        <v>277</v>
      </c>
      <c r="J4367" s="9" t="s">
        <v>277</v>
      </c>
      <c r="K4367" s="9" t="s">
        <v>277</v>
      </c>
      <c r="L4367" s="9">
        <v>3083.1000000000022</v>
      </c>
      <c r="M4367" s="65">
        <v>3789.9000000000005</v>
      </c>
      <c r="N4367" s="65"/>
      <c r="P4367" s="65">
        <f t="shared" si="120"/>
        <v>6873.0000000000027</v>
      </c>
    </row>
    <row r="4368" spans="1:21" ht="15">
      <c r="A4368" s="28" t="s">
        <v>2049</v>
      </c>
      <c r="B4368" s="226" t="s">
        <v>1582</v>
      </c>
      <c r="C4368" s="3"/>
      <c r="D4368" s="3"/>
      <c r="E4368" s="9" t="s">
        <v>277</v>
      </c>
      <c r="F4368" s="9" t="s">
        <v>277</v>
      </c>
      <c r="G4368" s="9" t="s">
        <v>277</v>
      </c>
      <c r="H4368" s="9" t="s">
        <v>277</v>
      </c>
      <c r="I4368" s="9" t="s">
        <v>277</v>
      </c>
      <c r="J4368" s="9">
        <v>3656.7000000000953</v>
      </c>
      <c r="K4368" s="9">
        <v>2995.0999999998912</v>
      </c>
      <c r="L4368" s="9" t="s">
        <v>277</v>
      </c>
      <c r="M4368" s="9" t="s">
        <v>277</v>
      </c>
      <c r="P4368" s="65">
        <f t="shared" si="120"/>
        <v>6651.7999999999865</v>
      </c>
    </row>
    <row r="4369" spans="1:18" ht="15">
      <c r="A4369" s="28" t="s">
        <v>2050</v>
      </c>
      <c r="B4369" s="61" t="s">
        <v>2084</v>
      </c>
      <c r="E4369" s="9" t="s">
        <v>277</v>
      </c>
      <c r="F4369" s="9" t="s">
        <v>277</v>
      </c>
      <c r="G4369" s="9" t="s">
        <v>277</v>
      </c>
      <c r="H4369" s="9" t="s">
        <v>277</v>
      </c>
      <c r="I4369" s="9" t="s">
        <v>277</v>
      </c>
      <c r="J4369" s="9" t="s">
        <v>277</v>
      </c>
      <c r="K4369" s="9" t="s">
        <v>277</v>
      </c>
      <c r="L4369" s="9">
        <v>3343.600000000004</v>
      </c>
      <c r="M4369" s="65">
        <v>3235.4000000000005</v>
      </c>
      <c r="N4369" s="65"/>
      <c r="P4369" s="65">
        <f t="shared" si="120"/>
        <v>6579.0000000000045</v>
      </c>
    </row>
    <row r="4370" spans="1:18" ht="15">
      <c r="A4370" s="28" t="s">
        <v>2051</v>
      </c>
      <c r="B4370" s="61" t="s">
        <v>2077</v>
      </c>
      <c r="E4370" s="9" t="s">
        <v>277</v>
      </c>
      <c r="F4370" s="9" t="s">
        <v>277</v>
      </c>
      <c r="G4370" s="9" t="s">
        <v>277</v>
      </c>
      <c r="H4370" s="9" t="s">
        <v>277</v>
      </c>
      <c r="I4370" s="9" t="s">
        <v>277</v>
      </c>
      <c r="J4370" s="9" t="s">
        <v>277</v>
      </c>
      <c r="K4370" s="9" t="s">
        <v>277</v>
      </c>
      <c r="L4370" s="9">
        <v>3046.5000000000018</v>
      </c>
      <c r="M4370" s="65">
        <v>3424.1999999999994</v>
      </c>
      <c r="N4370" s="65"/>
      <c r="P4370" s="65">
        <f t="shared" si="120"/>
        <v>6470.7000000000007</v>
      </c>
    </row>
    <row r="4371" spans="1:18" ht="15">
      <c r="A4371" s="28" t="s">
        <v>2052</v>
      </c>
      <c r="B4371" s="61" t="s">
        <v>2086</v>
      </c>
      <c r="E4371" s="9" t="s">
        <v>277</v>
      </c>
      <c r="F4371" s="9" t="s">
        <v>277</v>
      </c>
      <c r="G4371" s="9" t="s">
        <v>277</v>
      </c>
      <c r="H4371" s="9" t="s">
        <v>277</v>
      </c>
      <c r="I4371" s="9" t="s">
        <v>277</v>
      </c>
      <c r="J4371" s="9" t="s">
        <v>277</v>
      </c>
      <c r="K4371" s="9" t="s">
        <v>277</v>
      </c>
      <c r="L4371" s="9">
        <v>2976.35</v>
      </c>
      <c r="M4371" s="65">
        <v>3470.4999999999995</v>
      </c>
      <c r="N4371" s="65"/>
      <c r="P4371" s="65">
        <f t="shared" si="120"/>
        <v>6446.8499999999995</v>
      </c>
    </row>
    <row r="4372" spans="1:18" ht="15">
      <c r="A4372" s="28" t="s">
        <v>2053</v>
      </c>
      <c r="B4372" s="226" t="s">
        <v>2074</v>
      </c>
      <c r="E4372" s="9" t="s">
        <v>277</v>
      </c>
      <c r="F4372" s="9" t="s">
        <v>277</v>
      </c>
      <c r="G4372" s="9" t="s">
        <v>277</v>
      </c>
      <c r="H4372" s="9" t="s">
        <v>277</v>
      </c>
      <c r="I4372" s="9" t="s">
        <v>277</v>
      </c>
      <c r="J4372" s="9" t="s">
        <v>277</v>
      </c>
      <c r="K4372" s="9" t="s">
        <v>277</v>
      </c>
      <c r="L4372" s="9">
        <v>2075.3999999999924</v>
      </c>
      <c r="M4372" s="65">
        <v>4359</v>
      </c>
      <c r="N4372" s="65"/>
      <c r="P4372" s="65">
        <f t="shared" si="120"/>
        <v>6434.3999999999924</v>
      </c>
    </row>
    <row r="4373" spans="1:18" ht="15">
      <c r="A4373" s="28" t="s">
        <v>2054</v>
      </c>
      <c r="B4373" s="170" t="s">
        <v>1270</v>
      </c>
      <c r="C4373" s="3"/>
      <c r="D4373" s="3"/>
      <c r="E4373" s="9" t="s">
        <v>277</v>
      </c>
      <c r="F4373" s="9" t="s">
        <v>277</v>
      </c>
      <c r="G4373" s="9" t="s">
        <v>277</v>
      </c>
      <c r="H4373" s="9" t="s">
        <v>277</v>
      </c>
      <c r="I4373" s="9">
        <v>3666.3999999999996</v>
      </c>
      <c r="J4373" s="9">
        <v>2711.8999999999014</v>
      </c>
      <c r="K4373" s="9" t="s">
        <v>277</v>
      </c>
      <c r="L4373" s="9" t="s">
        <v>277</v>
      </c>
      <c r="M4373" s="9" t="s">
        <v>277</v>
      </c>
      <c r="P4373" s="65">
        <f t="shared" si="120"/>
        <v>6378.299999999901</v>
      </c>
    </row>
    <row r="4374" spans="1:18" ht="15">
      <c r="A4374" s="28" t="s">
        <v>2055</v>
      </c>
      <c r="B4374" s="61" t="s">
        <v>636</v>
      </c>
      <c r="E4374" s="9" t="s">
        <v>277</v>
      </c>
      <c r="F4374" s="9" t="s">
        <v>277</v>
      </c>
      <c r="G4374" s="9" t="s">
        <v>277</v>
      </c>
      <c r="H4374" s="9">
        <v>2866.7500000000036</v>
      </c>
      <c r="I4374" s="9">
        <v>3367.25</v>
      </c>
      <c r="J4374" s="9" t="s">
        <v>277</v>
      </c>
      <c r="K4374" s="9" t="s">
        <v>277</v>
      </c>
      <c r="L4374" s="9" t="s">
        <v>277</v>
      </c>
      <c r="M4374" s="9" t="s">
        <v>277</v>
      </c>
      <c r="P4374" s="65">
        <f t="shared" si="120"/>
        <v>6234.0000000000036</v>
      </c>
    </row>
    <row r="4375" spans="1:18" ht="15">
      <c r="A4375" s="28" t="s">
        <v>2056</v>
      </c>
      <c r="B4375" s="61" t="s">
        <v>2085</v>
      </c>
      <c r="E4375" s="9" t="s">
        <v>277</v>
      </c>
      <c r="F4375" s="9" t="s">
        <v>277</v>
      </c>
      <c r="G4375" s="9" t="s">
        <v>277</v>
      </c>
      <c r="H4375" s="9" t="s">
        <v>277</v>
      </c>
      <c r="I4375" s="9" t="s">
        <v>277</v>
      </c>
      <c r="J4375" s="9" t="s">
        <v>277</v>
      </c>
      <c r="K4375" s="9" t="s">
        <v>277</v>
      </c>
      <c r="L4375" s="9">
        <v>2882</v>
      </c>
      <c r="M4375" s="65">
        <v>3349.6999999999989</v>
      </c>
      <c r="N4375" s="65"/>
      <c r="P4375" s="65">
        <f t="shared" si="120"/>
        <v>6231.6999999999989</v>
      </c>
    </row>
    <row r="4376" spans="1:18" ht="15">
      <c r="A4376" s="28" t="s">
        <v>2057</v>
      </c>
      <c r="B4376" s="61" t="s">
        <v>177</v>
      </c>
      <c r="E4376" s="9">
        <v>3402.3</v>
      </c>
      <c r="F4376" s="9">
        <v>2716.45</v>
      </c>
      <c r="G4376" s="9" t="s">
        <v>277</v>
      </c>
      <c r="H4376" s="9" t="s">
        <v>277</v>
      </c>
      <c r="I4376" s="9" t="s">
        <v>277</v>
      </c>
      <c r="J4376" s="9" t="s">
        <v>277</v>
      </c>
      <c r="K4376" s="9" t="s">
        <v>277</v>
      </c>
      <c r="L4376" s="9" t="s">
        <v>277</v>
      </c>
      <c r="M4376" s="9" t="s">
        <v>277</v>
      </c>
      <c r="P4376" s="65">
        <f t="shared" si="120"/>
        <v>6118.75</v>
      </c>
    </row>
    <row r="4377" spans="1:18" ht="15">
      <c r="A4377" s="28" t="s">
        <v>2058</v>
      </c>
      <c r="B4377" s="61" t="s">
        <v>2508</v>
      </c>
      <c r="C4377" s="3"/>
      <c r="D4377" s="3"/>
      <c r="E4377" s="9" t="s">
        <v>277</v>
      </c>
      <c r="F4377" s="9" t="s">
        <v>277</v>
      </c>
      <c r="G4377" s="9" t="s">
        <v>277</v>
      </c>
      <c r="H4377" s="9" t="s">
        <v>277</v>
      </c>
      <c r="I4377" s="9" t="s">
        <v>277</v>
      </c>
      <c r="J4377" s="9" t="s">
        <v>277</v>
      </c>
      <c r="K4377" s="9" t="s">
        <v>277</v>
      </c>
      <c r="L4377" s="9" t="s">
        <v>277</v>
      </c>
      <c r="M4377" s="343">
        <v>5329.5499999999975</v>
      </c>
      <c r="N4377" s="65"/>
      <c r="P4377" s="65">
        <f t="shared" si="120"/>
        <v>5329.5499999999975</v>
      </c>
      <c r="R4377" t="s">
        <v>299</v>
      </c>
    </row>
    <row r="4378" spans="1:18" ht="15">
      <c r="A4378" s="28" t="s">
        <v>2059</v>
      </c>
      <c r="B4378" s="61" t="s">
        <v>2504</v>
      </c>
      <c r="C4378" s="3"/>
      <c r="D4378" s="3"/>
      <c r="E4378" s="9" t="s">
        <v>277</v>
      </c>
      <c r="F4378" s="9" t="s">
        <v>277</v>
      </c>
      <c r="G4378" s="9" t="s">
        <v>277</v>
      </c>
      <c r="H4378" s="9" t="s">
        <v>277</v>
      </c>
      <c r="I4378" s="9" t="s">
        <v>277</v>
      </c>
      <c r="J4378" s="9" t="s">
        <v>277</v>
      </c>
      <c r="K4378" s="9" t="s">
        <v>277</v>
      </c>
      <c r="L4378" s="9" t="s">
        <v>277</v>
      </c>
      <c r="M4378" s="90">
        <v>5199.0999999999995</v>
      </c>
      <c r="N4378" s="65"/>
      <c r="P4378" s="65">
        <f t="shared" si="120"/>
        <v>5199.0999999999995</v>
      </c>
      <c r="R4378" t="s">
        <v>287</v>
      </c>
    </row>
    <row r="4379" spans="1:18" ht="15">
      <c r="A4379" s="28" t="s">
        <v>2060</v>
      </c>
      <c r="B4379" s="61" t="s">
        <v>2519</v>
      </c>
      <c r="C4379" s="3"/>
      <c r="D4379" s="3"/>
      <c r="E4379" s="9" t="s">
        <v>277</v>
      </c>
      <c r="F4379" s="9" t="s">
        <v>277</v>
      </c>
      <c r="G4379" s="9" t="s">
        <v>277</v>
      </c>
      <c r="H4379" s="9" t="s">
        <v>277</v>
      </c>
      <c r="I4379" s="9" t="s">
        <v>277</v>
      </c>
      <c r="J4379" s="9" t="s">
        <v>277</v>
      </c>
      <c r="K4379" s="9" t="s">
        <v>277</v>
      </c>
      <c r="L4379" s="9" t="s">
        <v>277</v>
      </c>
      <c r="M4379" s="65">
        <v>5116.3000000000011</v>
      </c>
      <c r="N4379" s="65"/>
      <c r="P4379" s="65">
        <f t="shared" si="120"/>
        <v>5116.3000000000011</v>
      </c>
    </row>
    <row r="4380" spans="1:18" ht="15">
      <c r="A4380" s="28" t="s">
        <v>2061</v>
      </c>
      <c r="B4380" s="61" t="s">
        <v>2091</v>
      </c>
      <c r="E4380" s="9" t="s">
        <v>277</v>
      </c>
      <c r="F4380" s="9" t="s">
        <v>277</v>
      </c>
      <c r="G4380" s="9" t="s">
        <v>277</v>
      </c>
      <c r="H4380" s="9" t="s">
        <v>277</v>
      </c>
      <c r="I4380" s="9" t="s">
        <v>277</v>
      </c>
      <c r="J4380" s="9" t="s">
        <v>277</v>
      </c>
      <c r="K4380" s="9" t="s">
        <v>277</v>
      </c>
      <c r="L4380" s="9">
        <v>1962.100000000004</v>
      </c>
      <c r="M4380" s="65">
        <v>3092.9000000000005</v>
      </c>
      <c r="N4380" s="65"/>
      <c r="P4380" s="65">
        <f t="shared" si="120"/>
        <v>5055.0000000000045</v>
      </c>
    </row>
    <row r="4381" spans="1:18" ht="15">
      <c r="A4381" s="28" t="s">
        <v>2062</v>
      </c>
      <c r="B4381" s="61" t="s">
        <v>2524</v>
      </c>
      <c r="C4381" s="3"/>
      <c r="D4381" s="3"/>
      <c r="E4381" s="9" t="s">
        <v>277</v>
      </c>
      <c r="F4381" s="9" t="s">
        <v>277</v>
      </c>
      <c r="G4381" s="9" t="s">
        <v>277</v>
      </c>
      <c r="H4381" s="9" t="s">
        <v>277</v>
      </c>
      <c r="I4381" s="9" t="s">
        <v>277</v>
      </c>
      <c r="J4381" s="9" t="s">
        <v>277</v>
      </c>
      <c r="K4381" s="9" t="s">
        <v>277</v>
      </c>
      <c r="L4381" s="9" t="s">
        <v>277</v>
      </c>
      <c r="M4381" s="65">
        <v>5021.8000000000011</v>
      </c>
      <c r="N4381" s="65"/>
      <c r="P4381" s="65">
        <f t="shared" si="120"/>
        <v>5021.8000000000011</v>
      </c>
    </row>
    <row r="4382" spans="1:18" ht="15">
      <c r="A4382" s="28" t="s">
        <v>2063</v>
      </c>
      <c r="B4382" s="61" t="s">
        <v>2506</v>
      </c>
      <c r="C4382" s="3"/>
      <c r="D4382" s="3"/>
      <c r="E4382" s="9" t="s">
        <v>277</v>
      </c>
      <c r="F4382" s="9" t="s">
        <v>277</v>
      </c>
      <c r="G4382" s="9" t="s">
        <v>277</v>
      </c>
      <c r="H4382" s="9" t="s">
        <v>277</v>
      </c>
      <c r="I4382" s="9" t="s">
        <v>277</v>
      </c>
      <c r="J4382" s="9" t="s">
        <v>277</v>
      </c>
      <c r="K4382" s="9" t="s">
        <v>277</v>
      </c>
      <c r="L4382" s="9" t="s">
        <v>277</v>
      </c>
      <c r="M4382" s="65">
        <v>4994.8999999999996</v>
      </c>
      <c r="N4382" s="65"/>
      <c r="P4382" s="65">
        <f t="shared" si="120"/>
        <v>4994.8999999999996</v>
      </c>
    </row>
    <row r="4383" spans="1:18" ht="15">
      <c r="A4383" s="28" t="s">
        <v>2064</v>
      </c>
      <c r="B4383" s="61" t="s">
        <v>2516</v>
      </c>
      <c r="C4383" s="3"/>
      <c r="D4383" s="3"/>
      <c r="E4383" s="9" t="s">
        <v>277</v>
      </c>
      <c r="F4383" s="9" t="s">
        <v>277</v>
      </c>
      <c r="G4383" s="9" t="s">
        <v>277</v>
      </c>
      <c r="H4383" s="9" t="s">
        <v>277</v>
      </c>
      <c r="I4383" s="9" t="s">
        <v>277</v>
      </c>
      <c r="J4383" s="9" t="s">
        <v>277</v>
      </c>
      <c r="K4383" s="9" t="s">
        <v>277</v>
      </c>
      <c r="L4383" s="9" t="s">
        <v>277</v>
      </c>
      <c r="M4383" s="65">
        <v>4962.5499999999993</v>
      </c>
      <c r="N4383" s="65"/>
      <c r="P4383" s="65">
        <f t="shared" si="120"/>
        <v>4962.5499999999993</v>
      </c>
    </row>
    <row r="4384" spans="1:18" ht="15">
      <c r="A4384" s="28" t="s">
        <v>2065</v>
      </c>
      <c r="B4384" s="61" t="s">
        <v>2515</v>
      </c>
      <c r="C4384" s="3"/>
      <c r="D4384" s="3"/>
      <c r="E4384" s="9" t="s">
        <v>277</v>
      </c>
      <c r="F4384" s="9" t="s">
        <v>277</v>
      </c>
      <c r="G4384" s="9" t="s">
        <v>277</v>
      </c>
      <c r="H4384" s="9" t="s">
        <v>277</v>
      </c>
      <c r="I4384" s="9" t="s">
        <v>277</v>
      </c>
      <c r="J4384" s="9" t="s">
        <v>277</v>
      </c>
      <c r="K4384" s="9" t="s">
        <v>277</v>
      </c>
      <c r="L4384" s="9" t="s">
        <v>277</v>
      </c>
      <c r="M4384" s="65">
        <v>4946.449999999998</v>
      </c>
      <c r="N4384" s="65"/>
      <c r="P4384" s="65">
        <f t="shared" si="120"/>
        <v>4946.449999999998</v>
      </c>
    </row>
    <row r="4385" spans="1:16" ht="15">
      <c r="A4385" s="28" t="s">
        <v>2066</v>
      </c>
      <c r="B4385" s="61" t="s">
        <v>2521</v>
      </c>
      <c r="C4385" s="3"/>
      <c r="D4385" s="3"/>
      <c r="E4385" s="9" t="s">
        <v>277</v>
      </c>
      <c r="F4385" s="9" t="s">
        <v>277</v>
      </c>
      <c r="G4385" s="9" t="s">
        <v>277</v>
      </c>
      <c r="H4385" s="9" t="s">
        <v>277</v>
      </c>
      <c r="I4385" s="9" t="s">
        <v>277</v>
      </c>
      <c r="J4385" s="9" t="s">
        <v>277</v>
      </c>
      <c r="K4385" s="9" t="s">
        <v>277</v>
      </c>
      <c r="L4385" s="9" t="s">
        <v>277</v>
      </c>
      <c r="M4385" s="65">
        <v>4896.0499999999993</v>
      </c>
      <c r="N4385" s="65"/>
      <c r="P4385" s="65">
        <f t="shared" si="120"/>
        <v>4896.0499999999993</v>
      </c>
    </row>
    <row r="4386" spans="1:16" ht="15">
      <c r="A4386" s="28" t="s">
        <v>2067</v>
      </c>
      <c r="B4386" s="61" t="s">
        <v>2530</v>
      </c>
      <c r="C4386" s="3"/>
      <c r="D4386" s="3"/>
      <c r="E4386" s="9" t="s">
        <v>277</v>
      </c>
      <c r="F4386" s="9" t="s">
        <v>277</v>
      </c>
      <c r="G4386" s="9" t="s">
        <v>277</v>
      </c>
      <c r="H4386" s="9" t="s">
        <v>277</v>
      </c>
      <c r="I4386" s="9" t="s">
        <v>277</v>
      </c>
      <c r="J4386" s="9" t="s">
        <v>277</v>
      </c>
      <c r="K4386" s="9" t="s">
        <v>277</v>
      </c>
      <c r="L4386" s="9" t="s">
        <v>277</v>
      </c>
      <c r="M4386" s="65">
        <v>4789.4000000000005</v>
      </c>
      <c r="N4386" s="65"/>
      <c r="P4386" s="65">
        <f t="shared" si="120"/>
        <v>4789.4000000000005</v>
      </c>
    </row>
    <row r="4387" spans="1:16" ht="15">
      <c r="A4387" s="28" t="s">
        <v>2068</v>
      </c>
      <c r="B4387" s="61" t="s">
        <v>2518</v>
      </c>
      <c r="C4387" s="3"/>
      <c r="D4387" s="3"/>
      <c r="E4387" s="9" t="s">
        <v>277</v>
      </c>
      <c r="F4387" s="9" t="s">
        <v>277</v>
      </c>
      <c r="G4387" s="9" t="s">
        <v>277</v>
      </c>
      <c r="H4387" s="9" t="s">
        <v>277</v>
      </c>
      <c r="I4387" s="9" t="s">
        <v>277</v>
      </c>
      <c r="J4387" s="9" t="s">
        <v>277</v>
      </c>
      <c r="K4387" s="9" t="s">
        <v>277</v>
      </c>
      <c r="L4387" s="9" t="s">
        <v>277</v>
      </c>
      <c r="M4387" s="65">
        <v>4781.2999999999993</v>
      </c>
      <c r="N4387" s="65"/>
      <c r="P4387" s="65">
        <f t="shared" si="120"/>
        <v>4781.2999999999993</v>
      </c>
    </row>
    <row r="4388" spans="1:16" ht="15">
      <c r="A4388" s="28" t="s">
        <v>2069</v>
      </c>
      <c r="B4388" s="61" t="s">
        <v>2625</v>
      </c>
      <c r="C4388" s="3"/>
      <c r="D4388" s="3"/>
      <c r="E4388" s="9" t="s">
        <v>277</v>
      </c>
      <c r="F4388" s="9" t="s">
        <v>277</v>
      </c>
      <c r="G4388" s="9" t="s">
        <v>277</v>
      </c>
      <c r="H4388" s="9" t="s">
        <v>277</v>
      </c>
      <c r="I4388" s="9" t="s">
        <v>277</v>
      </c>
      <c r="J4388" s="9" t="s">
        <v>277</v>
      </c>
      <c r="K4388" s="9" t="s">
        <v>277</v>
      </c>
      <c r="L4388" s="9" t="s">
        <v>277</v>
      </c>
      <c r="M4388" s="65">
        <v>4730.8999999999996</v>
      </c>
      <c r="N4388" s="65"/>
      <c r="P4388" s="65">
        <f t="shared" si="120"/>
        <v>4730.8999999999996</v>
      </c>
    </row>
    <row r="4389" spans="1:16" ht="15">
      <c r="A4389" s="28" t="s">
        <v>2070</v>
      </c>
      <c r="B4389" s="61" t="s">
        <v>2511</v>
      </c>
      <c r="C4389" s="3"/>
      <c r="D4389" s="3"/>
      <c r="E4389" s="9" t="s">
        <v>277</v>
      </c>
      <c r="F4389" s="9" t="s">
        <v>277</v>
      </c>
      <c r="G4389" s="9" t="s">
        <v>277</v>
      </c>
      <c r="H4389" s="9" t="s">
        <v>277</v>
      </c>
      <c r="I4389" s="9" t="s">
        <v>277</v>
      </c>
      <c r="J4389" s="9" t="s">
        <v>277</v>
      </c>
      <c r="K4389" s="9" t="s">
        <v>277</v>
      </c>
      <c r="L4389" s="9" t="s">
        <v>277</v>
      </c>
      <c r="M4389" s="65">
        <v>4662.6499999999996</v>
      </c>
      <c r="N4389" s="65"/>
      <c r="P4389" s="65">
        <f t="shared" si="120"/>
        <v>4662.6499999999996</v>
      </c>
    </row>
    <row r="4390" spans="1:16" ht="15">
      <c r="A4390" s="28" t="s">
        <v>2071</v>
      </c>
      <c r="B4390" s="61" t="s">
        <v>2505</v>
      </c>
      <c r="C4390" s="3"/>
      <c r="D4390" s="3"/>
      <c r="E4390" s="9" t="s">
        <v>277</v>
      </c>
      <c r="F4390" s="9" t="s">
        <v>277</v>
      </c>
      <c r="G4390" s="9" t="s">
        <v>277</v>
      </c>
      <c r="H4390" s="9" t="s">
        <v>277</v>
      </c>
      <c r="I4390" s="9" t="s">
        <v>277</v>
      </c>
      <c r="J4390" s="9" t="s">
        <v>277</v>
      </c>
      <c r="K4390" s="9" t="s">
        <v>277</v>
      </c>
      <c r="L4390" s="9" t="s">
        <v>277</v>
      </c>
      <c r="M4390" s="65">
        <v>4506.2999999999993</v>
      </c>
      <c r="N4390" s="65"/>
      <c r="P4390" s="65">
        <f t="shared" si="120"/>
        <v>4506.2999999999993</v>
      </c>
    </row>
    <row r="4391" spans="1:16" ht="15">
      <c r="A4391" s="28" t="s">
        <v>2072</v>
      </c>
      <c r="B4391" s="61" t="s">
        <v>2507</v>
      </c>
      <c r="C4391" s="3"/>
      <c r="D4391" s="3"/>
      <c r="E4391" s="9" t="s">
        <v>277</v>
      </c>
      <c r="F4391" s="9" t="s">
        <v>277</v>
      </c>
      <c r="G4391" s="9" t="s">
        <v>277</v>
      </c>
      <c r="H4391" s="9" t="s">
        <v>277</v>
      </c>
      <c r="I4391" s="9" t="s">
        <v>277</v>
      </c>
      <c r="J4391" s="9" t="s">
        <v>277</v>
      </c>
      <c r="K4391" s="9" t="s">
        <v>277</v>
      </c>
      <c r="L4391" s="9" t="s">
        <v>277</v>
      </c>
      <c r="M4391" s="65">
        <v>4487</v>
      </c>
      <c r="N4391" s="65"/>
      <c r="P4391" s="65">
        <f t="shared" si="120"/>
        <v>4487</v>
      </c>
    </row>
    <row r="4392" spans="1:16" ht="15">
      <c r="A4392" s="28" t="s">
        <v>2149</v>
      </c>
      <c r="B4392" s="61" t="s">
        <v>2526</v>
      </c>
      <c r="C4392" s="3"/>
      <c r="D4392" s="3"/>
      <c r="E4392" s="9" t="s">
        <v>277</v>
      </c>
      <c r="F4392" s="9" t="s">
        <v>277</v>
      </c>
      <c r="G4392" s="9" t="s">
        <v>277</v>
      </c>
      <c r="H4392" s="9" t="s">
        <v>277</v>
      </c>
      <c r="I4392" s="9" t="s">
        <v>277</v>
      </c>
      <c r="J4392" s="9" t="s">
        <v>277</v>
      </c>
      <c r="K4392" s="9" t="s">
        <v>277</v>
      </c>
      <c r="L4392" s="9" t="s">
        <v>277</v>
      </c>
      <c r="M4392" s="65">
        <v>4455.1499999999996</v>
      </c>
      <c r="N4392" s="65"/>
      <c r="P4392" s="65">
        <f t="shared" si="120"/>
        <v>4455.1499999999996</v>
      </c>
    </row>
    <row r="4393" spans="1:16" ht="15">
      <c r="A4393" s="28" t="s">
        <v>2150</v>
      </c>
      <c r="B4393" s="61" t="s">
        <v>2514</v>
      </c>
      <c r="C4393" s="3"/>
      <c r="D4393" s="3"/>
      <c r="E4393" s="9" t="s">
        <v>277</v>
      </c>
      <c r="F4393" s="9" t="s">
        <v>277</v>
      </c>
      <c r="G4393" s="9" t="s">
        <v>277</v>
      </c>
      <c r="H4393" s="9" t="s">
        <v>277</v>
      </c>
      <c r="I4393" s="9" t="s">
        <v>277</v>
      </c>
      <c r="J4393" s="9" t="s">
        <v>277</v>
      </c>
      <c r="K4393" s="9" t="s">
        <v>277</v>
      </c>
      <c r="L4393" s="9" t="s">
        <v>277</v>
      </c>
      <c r="M4393" s="65">
        <v>4438.6500000000005</v>
      </c>
      <c r="N4393" s="65"/>
      <c r="P4393" s="65">
        <f t="shared" si="120"/>
        <v>4438.6500000000005</v>
      </c>
    </row>
    <row r="4394" spans="1:16" ht="15">
      <c r="A4394" s="28" t="s">
        <v>2151</v>
      </c>
      <c r="B4394" s="226" t="s">
        <v>1594</v>
      </c>
      <c r="E4394" s="9" t="s">
        <v>277</v>
      </c>
      <c r="F4394" s="9" t="s">
        <v>277</v>
      </c>
      <c r="G4394" s="9" t="s">
        <v>277</v>
      </c>
      <c r="H4394" s="9" t="s">
        <v>277</v>
      </c>
      <c r="I4394" s="9" t="s">
        <v>277</v>
      </c>
      <c r="J4394" s="9" t="s">
        <v>277</v>
      </c>
      <c r="K4394" s="9">
        <v>4384.2499999999764</v>
      </c>
      <c r="L4394" s="9" t="s">
        <v>277</v>
      </c>
      <c r="M4394" s="9" t="s">
        <v>277</v>
      </c>
      <c r="P4394" s="65">
        <f t="shared" si="120"/>
        <v>4384.2499999999764</v>
      </c>
    </row>
    <row r="4395" spans="1:16" ht="15">
      <c r="A4395" s="238" t="s">
        <v>2480</v>
      </c>
      <c r="B4395" s="61" t="s">
        <v>2513</v>
      </c>
      <c r="C4395" s="3"/>
      <c r="D4395" s="3"/>
      <c r="E4395" s="9" t="s">
        <v>277</v>
      </c>
      <c r="F4395" s="9" t="s">
        <v>277</v>
      </c>
      <c r="G4395" s="9" t="s">
        <v>277</v>
      </c>
      <c r="H4395" s="9" t="s">
        <v>277</v>
      </c>
      <c r="I4395" s="9" t="s">
        <v>277</v>
      </c>
      <c r="J4395" s="9" t="s">
        <v>277</v>
      </c>
      <c r="K4395" s="9" t="s">
        <v>277</v>
      </c>
      <c r="L4395" s="9" t="s">
        <v>277</v>
      </c>
      <c r="M4395" s="65">
        <v>4363.8</v>
      </c>
      <c r="N4395" s="65"/>
      <c r="P4395" s="65">
        <f t="shared" ref="P4395:P4425" si="121">SUM(E4395:M4395)</f>
        <v>4363.8</v>
      </c>
    </row>
    <row r="4396" spans="1:16" ht="15">
      <c r="A4396" s="238" t="s">
        <v>2481</v>
      </c>
      <c r="B4396" s="61" t="s">
        <v>2503</v>
      </c>
      <c r="C4396" s="3"/>
      <c r="D4396" s="3"/>
      <c r="E4396" s="9" t="s">
        <v>277</v>
      </c>
      <c r="F4396" s="9" t="s">
        <v>277</v>
      </c>
      <c r="G4396" s="9" t="s">
        <v>277</v>
      </c>
      <c r="H4396" s="9" t="s">
        <v>277</v>
      </c>
      <c r="I4396" s="9" t="s">
        <v>277</v>
      </c>
      <c r="J4396" s="9" t="s">
        <v>277</v>
      </c>
      <c r="K4396" s="9" t="s">
        <v>277</v>
      </c>
      <c r="L4396" s="9" t="s">
        <v>277</v>
      </c>
      <c r="M4396" s="65">
        <v>4289.8</v>
      </c>
      <c r="N4396" s="65"/>
      <c r="P4396" s="65">
        <f t="shared" si="121"/>
        <v>4289.8</v>
      </c>
    </row>
    <row r="4397" spans="1:16" ht="15">
      <c r="A4397" s="238" t="s">
        <v>2482</v>
      </c>
      <c r="B4397" s="61" t="s">
        <v>2522</v>
      </c>
      <c r="C4397" s="3"/>
      <c r="D4397" s="3"/>
      <c r="E4397" s="9" t="s">
        <v>277</v>
      </c>
      <c r="F4397" s="9" t="s">
        <v>277</v>
      </c>
      <c r="G4397" s="9" t="s">
        <v>277</v>
      </c>
      <c r="H4397" s="9" t="s">
        <v>277</v>
      </c>
      <c r="I4397" s="9" t="s">
        <v>277</v>
      </c>
      <c r="J4397" s="9" t="s">
        <v>277</v>
      </c>
      <c r="K4397" s="9" t="s">
        <v>277</v>
      </c>
      <c r="L4397" s="9" t="s">
        <v>277</v>
      </c>
      <c r="M4397" s="65">
        <v>4236.3999999999996</v>
      </c>
      <c r="N4397" s="65"/>
      <c r="P4397" s="65">
        <f t="shared" si="121"/>
        <v>4236.3999999999996</v>
      </c>
    </row>
    <row r="4398" spans="1:16" ht="15">
      <c r="A4398" s="238" t="s">
        <v>2483</v>
      </c>
      <c r="B4398" s="181" t="s">
        <v>1266</v>
      </c>
      <c r="C4398" s="3"/>
      <c r="D4398" s="3"/>
      <c r="E4398" s="9" t="s">
        <v>277</v>
      </c>
      <c r="F4398" s="9" t="s">
        <v>277</v>
      </c>
      <c r="G4398" s="9" t="s">
        <v>277</v>
      </c>
      <c r="H4398" s="9" t="s">
        <v>277</v>
      </c>
      <c r="I4398" s="9">
        <v>4226.1000000000022</v>
      </c>
      <c r="J4398" s="9" t="s">
        <v>277</v>
      </c>
      <c r="K4398" s="9" t="s">
        <v>277</v>
      </c>
      <c r="L4398" s="9" t="s">
        <v>277</v>
      </c>
      <c r="M4398" s="9" t="s">
        <v>277</v>
      </c>
      <c r="P4398" s="65">
        <f t="shared" si="121"/>
        <v>4226.1000000000022</v>
      </c>
    </row>
    <row r="4399" spans="1:16" ht="15">
      <c r="A4399" s="238" t="s">
        <v>2484</v>
      </c>
      <c r="B4399" s="61" t="s">
        <v>2525</v>
      </c>
      <c r="C4399" s="3"/>
      <c r="D4399" s="3"/>
      <c r="E4399" s="9" t="s">
        <v>277</v>
      </c>
      <c r="F4399" s="9" t="s">
        <v>277</v>
      </c>
      <c r="G4399" s="9" t="s">
        <v>277</v>
      </c>
      <c r="H4399" s="9" t="s">
        <v>277</v>
      </c>
      <c r="I4399" s="9" t="s">
        <v>277</v>
      </c>
      <c r="J4399" s="9" t="s">
        <v>277</v>
      </c>
      <c r="K4399" s="9" t="s">
        <v>277</v>
      </c>
      <c r="L4399" s="9" t="s">
        <v>277</v>
      </c>
      <c r="M4399" s="65">
        <v>4145.8</v>
      </c>
      <c r="N4399" s="65"/>
      <c r="P4399" s="65">
        <f t="shared" si="121"/>
        <v>4145.8</v>
      </c>
    </row>
    <row r="4400" spans="1:16" ht="15">
      <c r="A4400" s="238" t="s">
        <v>2485</v>
      </c>
      <c r="B4400" s="61" t="s">
        <v>2509</v>
      </c>
      <c r="C4400" s="3"/>
      <c r="D4400" s="3"/>
      <c r="E4400" s="9" t="s">
        <v>277</v>
      </c>
      <c r="F4400" s="9" t="s">
        <v>277</v>
      </c>
      <c r="G4400" s="9" t="s">
        <v>277</v>
      </c>
      <c r="H4400" s="9" t="s">
        <v>277</v>
      </c>
      <c r="I4400" s="9" t="s">
        <v>277</v>
      </c>
      <c r="J4400" s="9" t="s">
        <v>277</v>
      </c>
      <c r="K4400" s="9" t="s">
        <v>277</v>
      </c>
      <c r="L4400" s="9" t="s">
        <v>277</v>
      </c>
      <c r="M4400" s="65">
        <v>4110.95</v>
      </c>
      <c r="N4400" s="65"/>
      <c r="P4400" s="65">
        <f t="shared" si="121"/>
        <v>4110.95</v>
      </c>
    </row>
    <row r="4401" spans="1:16" ht="15">
      <c r="A4401" s="238" t="s">
        <v>2486</v>
      </c>
      <c r="B4401" s="61" t="s">
        <v>2517</v>
      </c>
      <c r="C4401" s="3"/>
      <c r="D4401" s="3"/>
      <c r="E4401" s="9" t="s">
        <v>277</v>
      </c>
      <c r="F4401" s="9" t="s">
        <v>277</v>
      </c>
      <c r="G4401" s="9" t="s">
        <v>277</v>
      </c>
      <c r="H4401" s="9" t="s">
        <v>277</v>
      </c>
      <c r="I4401" s="9" t="s">
        <v>277</v>
      </c>
      <c r="J4401" s="9" t="s">
        <v>277</v>
      </c>
      <c r="K4401" s="9" t="s">
        <v>277</v>
      </c>
      <c r="L4401" s="9" t="s">
        <v>277</v>
      </c>
      <c r="M4401" s="65">
        <v>4102.7499999999991</v>
      </c>
      <c r="N4401" s="65"/>
      <c r="P4401" s="65">
        <f t="shared" si="121"/>
        <v>4102.7499999999991</v>
      </c>
    </row>
    <row r="4402" spans="1:16" ht="15">
      <c r="A4402" s="238" t="s">
        <v>2487</v>
      </c>
      <c r="B4402" s="61" t="s">
        <v>2532</v>
      </c>
      <c r="C4402" s="3"/>
      <c r="D4402" s="3"/>
      <c r="E4402" s="9" t="s">
        <v>277</v>
      </c>
      <c r="F4402" s="9" t="s">
        <v>277</v>
      </c>
      <c r="G4402" s="9" t="s">
        <v>277</v>
      </c>
      <c r="H4402" s="9" t="s">
        <v>277</v>
      </c>
      <c r="I4402" s="9" t="s">
        <v>277</v>
      </c>
      <c r="J4402" s="9" t="s">
        <v>277</v>
      </c>
      <c r="K4402" s="9" t="s">
        <v>277</v>
      </c>
      <c r="L4402" s="9" t="s">
        <v>277</v>
      </c>
      <c r="M4402" s="65">
        <v>4077.55</v>
      </c>
      <c r="N4402" s="65"/>
      <c r="P4402" s="65">
        <f t="shared" si="121"/>
        <v>4077.55</v>
      </c>
    </row>
    <row r="4403" spans="1:16" ht="15">
      <c r="A4403" s="238" t="s">
        <v>2488</v>
      </c>
      <c r="B4403" s="226" t="s">
        <v>1616</v>
      </c>
      <c r="E4403" s="9" t="s">
        <v>277</v>
      </c>
      <c r="F4403" s="9" t="s">
        <v>277</v>
      </c>
      <c r="G4403" s="9" t="s">
        <v>277</v>
      </c>
      <c r="H4403" s="9" t="s">
        <v>277</v>
      </c>
      <c r="I4403" s="9" t="s">
        <v>277</v>
      </c>
      <c r="J4403" s="9" t="s">
        <v>277</v>
      </c>
      <c r="K4403" s="9">
        <v>1494.6000000000931</v>
      </c>
      <c r="L4403" s="9">
        <v>2460.2000000000007</v>
      </c>
      <c r="M4403" s="9" t="s">
        <v>277</v>
      </c>
      <c r="P4403" s="65">
        <f t="shared" si="121"/>
        <v>3954.8000000000939</v>
      </c>
    </row>
    <row r="4404" spans="1:16" ht="15">
      <c r="A4404" s="238" t="s">
        <v>2489</v>
      </c>
      <c r="B4404" s="170" t="s">
        <v>1274</v>
      </c>
      <c r="C4404" s="3"/>
      <c r="D4404" s="3"/>
      <c r="E4404" s="9" t="s">
        <v>277</v>
      </c>
      <c r="F4404" s="9" t="s">
        <v>277</v>
      </c>
      <c r="G4404" s="9" t="s">
        <v>277</v>
      </c>
      <c r="H4404" s="9" t="s">
        <v>277</v>
      </c>
      <c r="I4404" s="9">
        <v>3940.0999999999985</v>
      </c>
      <c r="J4404" s="9" t="s">
        <v>277</v>
      </c>
      <c r="K4404" s="9" t="s">
        <v>277</v>
      </c>
      <c r="L4404" s="9" t="s">
        <v>277</v>
      </c>
      <c r="M4404" s="9" t="s">
        <v>277</v>
      </c>
      <c r="P4404" s="65">
        <f t="shared" si="121"/>
        <v>3940.0999999999985</v>
      </c>
    </row>
    <row r="4405" spans="1:16" ht="15">
      <c r="A4405" s="238" t="s">
        <v>2490</v>
      </c>
      <c r="B4405" s="61" t="s">
        <v>2523</v>
      </c>
      <c r="C4405" s="3"/>
      <c r="D4405" s="3"/>
      <c r="E4405" s="9" t="s">
        <v>277</v>
      </c>
      <c r="F4405" s="9" t="s">
        <v>277</v>
      </c>
      <c r="G4405" s="9" t="s">
        <v>277</v>
      </c>
      <c r="H4405" s="9" t="s">
        <v>277</v>
      </c>
      <c r="I4405" s="9" t="s">
        <v>277</v>
      </c>
      <c r="J4405" s="9" t="s">
        <v>277</v>
      </c>
      <c r="K4405" s="9" t="s">
        <v>277</v>
      </c>
      <c r="L4405" s="9" t="s">
        <v>277</v>
      </c>
      <c r="M4405" s="65">
        <v>3922.9000000000005</v>
      </c>
      <c r="N4405" s="65"/>
      <c r="P4405" s="65">
        <f t="shared" si="121"/>
        <v>3922.9000000000005</v>
      </c>
    </row>
    <row r="4406" spans="1:16" ht="15">
      <c r="A4406" s="238" t="s">
        <v>2491</v>
      </c>
      <c r="B4406" s="61" t="s">
        <v>2528</v>
      </c>
      <c r="C4406" s="3"/>
      <c r="D4406" s="3"/>
      <c r="E4406" s="9" t="s">
        <v>277</v>
      </c>
      <c r="F4406" s="9" t="s">
        <v>277</v>
      </c>
      <c r="G4406" s="9" t="s">
        <v>277</v>
      </c>
      <c r="H4406" s="9" t="s">
        <v>277</v>
      </c>
      <c r="I4406" s="9" t="s">
        <v>277</v>
      </c>
      <c r="J4406" s="9" t="s">
        <v>277</v>
      </c>
      <c r="K4406" s="9" t="s">
        <v>277</v>
      </c>
      <c r="L4406" s="9" t="s">
        <v>277</v>
      </c>
      <c r="M4406" s="65">
        <v>3880.4</v>
      </c>
      <c r="N4406" s="65"/>
      <c r="P4406" s="65">
        <f t="shared" si="121"/>
        <v>3880.4</v>
      </c>
    </row>
    <row r="4407" spans="1:16" ht="15">
      <c r="A4407" s="238" t="s">
        <v>2492</v>
      </c>
      <c r="B4407" s="61" t="s">
        <v>2527</v>
      </c>
      <c r="C4407" s="3"/>
      <c r="D4407" s="3"/>
      <c r="E4407" s="9" t="s">
        <v>277</v>
      </c>
      <c r="F4407" s="9" t="s">
        <v>277</v>
      </c>
      <c r="G4407" s="9" t="s">
        <v>277</v>
      </c>
      <c r="H4407" s="9" t="s">
        <v>277</v>
      </c>
      <c r="I4407" s="9" t="s">
        <v>277</v>
      </c>
      <c r="J4407" s="9" t="s">
        <v>277</v>
      </c>
      <c r="K4407" s="9" t="s">
        <v>277</v>
      </c>
      <c r="L4407" s="9" t="s">
        <v>277</v>
      </c>
      <c r="M4407" s="65">
        <v>3751.5</v>
      </c>
      <c r="N4407" s="65"/>
      <c r="P4407" s="65">
        <f t="shared" si="121"/>
        <v>3751.5</v>
      </c>
    </row>
    <row r="4408" spans="1:16" ht="15">
      <c r="A4408" s="238" t="s">
        <v>2493</v>
      </c>
      <c r="B4408" s="170" t="s">
        <v>1273</v>
      </c>
      <c r="C4408" s="3"/>
      <c r="D4408" s="3"/>
      <c r="E4408" s="9" t="s">
        <v>277</v>
      </c>
      <c r="F4408" s="9" t="s">
        <v>277</v>
      </c>
      <c r="G4408" s="9" t="s">
        <v>277</v>
      </c>
      <c r="H4408" s="9" t="s">
        <v>277</v>
      </c>
      <c r="I4408" s="9">
        <v>3695.1000000000022</v>
      </c>
      <c r="J4408" s="9" t="s">
        <v>277</v>
      </c>
      <c r="K4408" s="9" t="s">
        <v>277</v>
      </c>
      <c r="L4408" s="9" t="s">
        <v>277</v>
      </c>
      <c r="M4408" s="9" t="s">
        <v>277</v>
      </c>
      <c r="P4408" s="65">
        <f t="shared" si="121"/>
        <v>3695.1000000000022</v>
      </c>
    </row>
    <row r="4409" spans="1:16" ht="15">
      <c r="A4409" s="238" t="s">
        <v>2494</v>
      </c>
      <c r="B4409" s="61" t="s">
        <v>2612</v>
      </c>
      <c r="C4409" s="3"/>
      <c r="D4409" s="3"/>
      <c r="E4409" s="9" t="s">
        <v>277</v>
      </c>
      <c r="F4409" s="9" t="s">
        <v>277</v>
      </c>
      <c r="G4409" s="9" t="s">
        <v>277</v>
      </c>
      <c r="H4409" s="9" t="s">
        <v>277</v>
      </c>
      <c r="I4409" s="9" t="s">
        <v>277</v>
      </c>
      <c r="J4409" s="9" t="s">
        <v>277</v>
      </c>
      <c r="K4409" s="9" t="s">
        <v>277</v>
      </c>
      <c r="L4409" s="9" t="s">
        <v>277</v>
      </c>
      <c r="M4409" s="65">
        <v>3649.0499999999993</v>
      </c>
      <c r="N4409" s="65"/>
      <c r="P4409" s="65">
        <f t="shared" si="121"/>
        <v>3649.0499999999993</v>
      </c>
    </row>
    <row r="4410" spans="1:16" ht="15">
      <c r="A4410" s="238" t="s">
        <v>2495</v>
      </c>
      <c r="B4410" s="61" t="s">
        <v>2512</v>
      </c>
      <c r="C4410" s="3"/>
      <c r="D4410" s="3"/>
      <c r="E4410" s="9" t="s">
        <v>277</v>
      </c>
      <c r="F4410" s="9" t="s">
        <v>277</v>
      </c>
      <c r="G4410" s="9" t="s">
        <v>277</v>
      </c>
      <c r="H4410" s="9" t="s">
        <v>277</v>
      </c>
      <c r="I4410" s="9" t="s">
        <v>277</v>
      </c>
      <c r="J4410" s="9" t="s">
        <v>277</v>
      </c>
      <c r="K4410" s="9" t="s">
        <v>277</v>
      </c>
      <c r="L4410" s="9" t="s">
        <v>277</v>
      </c>
      <c r="M4410" s="65">
        <v>3608.900000000001</v>
      </c>
      <c r="N4410" s="65"/>
      <c r="P4410" s="65">
        <f t="shared" si="121"/>
        <v>3608.900000000001</v>
      </c>
    </row>
    <row r="4411" spans="1:16" ht="15">
      <c r="A4411" s="238" t="s">
        <v>2496</v>
      </c>
      <c r="B4411" s="61" t="s">
        <v>2529</v>
      </c>
      <c r="C4411" s="3"/>
      <c r="D4411" s="3"/>
      <c r="E4411" s="9" t="s">
        <v>277</v>
      </c>
      <c r="F4411" s="9" t="s">
        <v>277</v>
      </c>
      <c r="G4411" s="9" t="s">
        <v>277</v>
      </c>
      <c r="H4411" s="9" t="s">
        <v>277</v>
      </c>
      <c r="I4411" s="9" t="s">
        <v>277</v>
      </c>
      <c r="J4411" s="9" t="s">
        <v>277</v>
      </c>
      <c r="K4411" s="9" t="s">
        <v>277</v>
      </c>
      <c r="L4411" s="9" t="s">
        <v>277</v>
      </c>
      <c r="M4411" s="65">
        <v>3560.6</v>
      </c>
      <c r="N4411" s="65"/>
      <c r="P4411" s="65">
        <f t="shared" si="121"/>
        <v>3560.6</v>
      </c>
    </row>
    <row r="4412" spans="1:16" ht="15">
      <c r="A4412" s="238" t="s">
        <v>2497</v>
      </c>
      <c r="B4412" s="170" t="s">
        <v>1275</v>
      </c>
      <c r="C4412" s="3"/>
      <c r="D4412" s="3"/>
      <c r="E4412" s="9" t="s">
        <v>277</v>
      </c>
      <c r="F4412" s="9" t="s">
        <v>277</v>
      </c>
      <c r="G4412" s="9" t="s">
        <v>277</v>
      </c>
      <c r="H4412" s="9" t="s">
        <v>277</v>
      </c>
      <c r="I4412" s="9">
        <v>3525.3500000000022</v>
      </c>
      <c r="J4412" s="9" t="s">
        <v>277</v>
      </c>
      <c r="K4412" s="9" t="s">
        <v>277</v>
      </c>
      <c r="L4412" s="9" t="s">
        <v>277</v>
      </c>
      <c r="M4412" s="9" t="s">
        <v>277</v>
      </c>
      <c r="P4412" s="65">
        <f t="shared" si="121"/>
        <v>3525.3500000000022</v>
      </c>
    </row>
    <row r="4413" spans="1:16" ht="15">
      <c r="A4413" s="238" t="s">
        <v>2498</v>
      </c>
      <c r="B4413" s="61" t="s">
        <v>2520</v>
      </c>
      <c r="C4413" s="3"/>
      <c r="D4413" s="3"/>
      <c r="E4413" s="9" t="s">
        <v>277</v>
      </c>
      <c r="F4413" s="9" t="s">
        <v>277</v>
      </c>
      <c r="G4413" s="9" t="s">
        <v>277</v>
      </c>
      <c r="H4413" s="9" t="s">
        <v>277</v>
      </c>
      <c r="I4413" s="9" t="s">
        <v>277</v>
      </c>
      <c r="J4413" s="9" t="s">
        <v>277</v>
      </c>
      <c r="K4413" s="9" t="s">
        <v>277</v>
      </c>
      <c r="L4413" s="9" t="s">
        <v>277</v>
      </c>
      <c r="M4413" s="65">
        <v>3521.3999999999992</v>
      </c>
      <c r="N4413" s="65"/>
      <c r="P4413" s="65">
        <f t="shared" si="121"/>
        <v>3521.3999999999992</v>
      </c>
    </row>
    <row r="4414" spans="1:16" ht="15">
      <c r="A4414" s="238" t="s">
        <v>2499</v>
      </c>
      <c r="B4414" s="226" t="s">
        <v>2073</v>
      </c>
      <c r="E4414" s="9" t="s">
        <v>277</v>
      </c>
      <c r="F4414" s="9" t="s">
        <v>277</v>
      </c>
      <c r="G4414" s="9" t="s">
        <v>277</v>
      </c>
      <c r="H4414" s="9" t="s">
        <v>277</v>
      </c>
      <c r="I4414" s="9" t="s">
        <v>277</v>
      </c>
      <c r="J4414" s="9" t="s">
        <v>277</v>
      </c>
      <c r="K4414" s="9" t="s">
        <v>277</v>
      </c>
      <c r="L4414" s="9">
        <v>3341.0000000000018</v>
      </c>
      <c r="M4414" s="9" t="s">
        <v>277</v>
      </c>
      <c r="N4414" s="65"/>
      <c r="P4414" s="65">
        <f t="shared" si="121"/>
        <v>3341.0000000000018</v>
      </c>
    </row>
    <row r="4415" spans="1:16" ht="15">
      <c r="A4415" s="238" t="s">
        <v>2500</v>
      </c>
      <c r="B4415" s="61" t="s">
        <v>2087</v>
      </c>
      <c r="E4415" s="9" t="s">
        <v>277</v>
      </c>
      <c r="F4415" s="9" t="s">
        <v>277</v>
      </c>
      <c r="G4415" s="9" t="s">
        <v>277</v>
      </c>
      <c r="H4415" s="9" t="s">
        <v>277</v>
      </c>
      <c r="I4415" s="9" t="s">
        <v>277</v>
      </c>
      <c r="J4415" s="9" t="s">
        <v>277</v>
      </c>
      <c r="K4415" s="9" t="s">
        <v>277</v>
      </c>
      <c r="L4415" s="9">
        <v>3227.5999999999949</v>
      </c>
      <c r="M4415" s="9" t="s">
        <v>277</v>
      </c>
      <c r="N4415" s="65"/>
      <c r="P4415" s="65">
        <f t="shared" si="121"/>
        <v>3227.5999999999949</v>
      </c>
    </row>
    <row r="4416" spans="1:16" ht="15">
      <c r="A4416" s="238" t="s">
        <v>2501</v>
      </c>
      <c r="B4416" s="61" t="s">
        <v>2088</v>
      </c>
      <c r="E4416" s="9" t="s">
        <v>277</v>
      </c>
      <c r="F4416" s="9" t="s">
        <v>277</v>
      </c>
      <c r="G4416" s="9" t="s">
        <v>277</v>
      </c>
      <c r="H4416" s="9" t="s">
        <v>277</v>
      </c>
      <c r="I4416" s="9" t="s">
        <v>277</v>
      </c>
      <c r="J4416" s="9" t="s">
        <v>277</v>
      </c>
      <c r="K4416" s="9" t="s">
        <v>277</v>
      </c>
      <c r="L4416" s="9">
        <v>3099.7000000000007</v>
      </c>
      <c r="M4416" s="9" t="s">
        <v>277</v>
      </c>
      <c r="N4416" s="65"/>
      <c r="P4416" s="65">
        <f t="shared" si="121"/>
        <v>3099.7000000000007</v>
      </c>
    </row>
    <row r="4417" spans="1:21" ht="15">
      <c r="A4417" s="238" t="s">
        <v>2502</v>
      </c>
      <c r="B4417" s="61" t="s">
        <v>163</v>
      </c>
      <c r="E4417" s="9" t="s">
        <v>277</v>
      </c>
      <c r="F4417" s="9" t="s">
        <v>277</v>
      </c>
      <c r="G4417" s="9">
        <v>2971</v>
      </c>
      <c r="H4417" s="9" t="s">
        <v>277</v>
      </c>
      <c r="I4417" s="9" t="s">
        <v>277</v>
      </c>
      <c r="J4417" s="9" t="s">
        <v>277</v>
      </c>
      <c r="K4417" s="9" t="s">
        <v>277</v>
      </c>
      <c r="L4417" s="9" t="s">
        <v>277</v>
      </c>
      <c r="M4417" s="9" t="s">
        <v>277</v>
      </c>
      <c r="P4417" s="65">
        <f t="shared" si="121"/>
        <v>2971</v>
      </c>
    </row>
    <row r="4418" spans="1:21" ht="15">
      <c r="A4418" s="238" t="s">
        <v>2531</v>
      </c>
      <c r="B4418" s="170" t="s">
        <v>1294</v>
      </c>
      <c r="C4418" s="3"/>
      <c r="D4418" s="3"/>
      <c r="E4418" s="9" t="s">
        <v>277</v>
      </c>
      <c r="F4418" s="9" t="s">
        <v>277</v>
      </c>
      <c r="G4418" s="9" t="s">
        <v>277</v>
      </c>
      <c r="H4418" s="9" t="s">
        <v>277</v>
      </c>
      <c r="I4418" s="9">
        <v>2970.8000000000011</v>
      </c>
      <c r="J4418" s="9" t="s">
        <v>277</v>
      </c>
      <c r="K4418" s="9" t="s">
        <v>277</v>
      </c>
      <c r="L4418" s="9" t="s">
        <v>277</v>
      </c>
      <c r="M4418" s="9" t="s">
        <v>277</v>
      </c>
      <c r="P4418" s="65">
        <f t="shared" si="121"/>
        <v>2970.8000000000011</v>
      </c>
    </row>
    <row r="4419" spans="1:21" ht="15">
      <c r="A4419" s="238" t="s">
        <v>2613</v>
      </c>
      <c r="B4419" s="226" t="s">
        <v>1595</v>
      </c>
      <c r="E4419" s="9" t="s">
        <v>277</v>
      </c>
      <c r="F4419" s="9" t="s">
        <v>277</v>
      </c>
      <c r="G4419" s="9" t="s">
        <v>277</v>
      </c>
      <c r="H4419" s="9" t="s">
        <v>277</v>
      </c>
      <c r="I4419" s="9" t="s">
        <v>277</v>
      </c>
      <c r="J4419" s="9" t="s">
        <v>277</v>
      </c>
      <c r="K4419" s="9">
        <v>2961.6499999999996</v>
      </c>
      <c r="L4419" s="9" t="s">
        <v>277</v>
      </c>
      <c r="M4419" s="9" t="s">
        <v>277</v>
      </c>
      <c r="P4419" s="65">
        <f t="shared" si="121"/>
        <v>2961.6499999999996</v>
      </c>
    </row>
    <row r="4420" spans="1:21" ht="15">
      <c r="A4420" s="238" t="s">
        <v>2626</v>
      </c>
      <c r="B4420" s="170" t="s">
        <v>1282</v>
      </c>
      <c r="C4420" s="3"/>
      <c r="D4420" s="3"/>
      <c r="E4420" s="9" t="s">
        <v>277</v>
      </c>
      <c r="F4420" s="9" t="s">
        <v>277</v>
      </c>
      <c r="G4420" s="9" t="s">
        <v>277</v>
      </c>
      <c r="H4420" s="9" t="s">
        <v>277</v>
      </c>
      <c r="I4420" s="9">
        <v>2958</v>
      </c>
      <c r="J4420" s="9" t="s">
        <v>277</v>
      </c>
      <c r="K4420" s="9" t="s">
        <v>277</v>
      </c>
      <c r="L4420" s="9" t="s">
        <v>277</v>
      </c>
      <c r="M4420" s="9" t="s">
        <v>277</v>
      </c>
      <c r="P4420" s="65">
        <f t="shared" si="121"/>
        <v>2958</v>
      </c>
    </row>
    <row r="4421" spans="1:21" ht="15">
      <c r="A4421" s="238" t="s">
        <v>2662</v>
      </c>
      <c r="B4421" s="61" t="s">
        <v>178</v>
      </c>
      <c r="E4421" s="9">
        <v>2735.75</v>
      </c>
      <c r="F4421" s="9" t="s">
        <v>277</v>
      </c>
      <c r="G4421" s="9" t="s">
        <v>277</v>
      </c>
      <c r="H4421" s="9" t="s">
        <v>277</v>
      </c>
      <c r="I4421" s="9" t="s">
        <v>277</v>
      </c>
      <c r="J4421" s="9" t="s">
        <v>277</v>
      </c>
      <c r="K4421" s="9" t="s">
        <v>277</v>
      </c>
      <c r="L4421" s="9" t="s">
        <v>277</v>
      </c>
      <c r="M4421" s="9" t="s">
        <v>277</v>
      </c>
      <c r="P4421" s="65">
        <f t="shared" si="121"/>
        <v>2735.75</v>
      </c>
    </row>
    <row r="4422" spans="1:21" ht="15">
      <c r="A4422" s="238" t="s">
        <v>2663</v>
      </c>
      <c r="B4422" s="61" t="s">
        <v>650</v>
      </c>
      <c r="E4422" s="9" t="s">
        <v>277</v>
      </c>
      <c r="F4422" s="9" t="s">
        <v>277</v>
      </c>
      <c r="G4422" s="9" t="s">
        <v>277</v>
      </c>
      <c r="H4422" s="9">
        <v>2604.0499999999993</v>
      </c>
      <c r="I4422" s="9" t="s">
        <v>277</v>
      </c>
      <c r="J4422" s="9" t="s">
        <v>277</v>
      </c>
      <c r="K4422" s="9" t="s">
        <v>277</v>
      </c>
      <c r="L4422" s="9" t="s">
        <v>277</v>
      </c>
      <c r="M4422" s="9" t="s">
        <v>277</v>
      </c>
      <c r="P4422" s="65">
        <f t="shared" si="121"/>
        <v>2604.0499999999993</v>
      </c>
    </row>
    <row r="4423" spans="1:21" ht="15">
      <c r="A4423" s="238" t="s">
        <v>2664</v>
      </c>
      <c r="B4423" s="226" t="s">
        <v>1577</v>
      </c>
      <c r="C4423" s="3"/>
      <c r="D4423" s="3"/>
      <c r="E4423" s="9" t="s">
        <v>277</v>
      </c>
      <c r="F4423" s="9" t="s">
        <v>277</v>
      </c>
      <c r="G4423" s="9" t="s">
        <v>277</v>
      </c>
      <c r="H4423" s="9" t="s">
        <v>277</v>
      </c>
      <c r="I4423" s="9" t="s">
        <v>277</v>
      </c>
      <c r="J4423" s="9">
        <v>2458.3999999998978</v>
      </c>
      <c r="K4423" s="9" t="s">
        <v>277</v>
      </c>
      <c r="L4423" s="9" t="s">
        <v>277</v>
      </c>
      <c r="M4423" s="9" t="s">
        <v>277</v>
      </c>
      <c r="P4423" s="65">
        <f t="shared" si="121"/>
        <v>2458.3999999998978</v>
      </c>
    </row>
    <row r="4424" spans="1:21" ht="15">
      <c r="A4424" s="238" t="s">
        <v>2665</v>
      </c>
      <c r="B4424" s="61" t="s">
        <v>640</v>
      </c>
      <c r="E4424" s="9" t="s">
        <v>277</v>
      </c>
      <c r="F4424" s="9" t="s">
        <v>277</v>
      </c>
      <c r="G4424" s="9" t="s">
        <v>277</v>
      </c>
      <c r="H4424" s="9">
        <v>2154.899999999996</v>
      </c>
      <c r="I4424" s="9" t="s">
        <v>277</v>
      </c>
      <c r="J4424" s="9" t="s">
        <v>277</v>
      </c>
      <c r="K4424" s="9" t="s">
        <v>277</v>
      </c>
      <c r="L4424" s="9" t="s">
        <v>277</v>
      </c>
      <c r="M4424" s="9" t="s">
        <v>277</v>
      </c>
      <c r="P4424" s="65">
        <f t="shared" si="121"/>
        <v>2154.899999999996</v>
      </c>
    </row>
    <row r="4425" spans="1:21" ht="15">
      <c r="A4425" s="238" t="s">
        <v>2666</v>
      </c>
      <c r="B4425" s="61" t="s">
        <v>2510</v>
      </c>
      <c r="C4425" s="3"/>
      <c r="D4425" s="3"/>
      <c r="E4425" s="9" t="s">
        <v>277</v>
      </c>
      <c r="F4425" s="9" t="s">
        <v>277</v>
      </c>
      <c r="G4425" s="9" t="s">
        <v>277</v>
      </c>
      <c r="H4425" s="9" t="s">
        <v>277</v>
      </c>
      <c r="I4425" s="9" t="s">
        <v>277</v>
      </c>
      <c r="J4425" s="9" t="s">
        <v>277</v>
      </c>
      <c r="K4425" s="9" t="s">
        <v>277</v>
      </c>
      <c r="L4425" s="9" t="s">
        <v>277</v>
      </c>
      <c r="M4425" s="9" t="s">
        <v>277</v>
      </c>
      <c r="N4425" s="65"/>
      <c r="P4425" s="65">
        <f t="shared" si="121"/>
        <v>0</v>
      </c>
    </row>
    <row r="4426" spans="1:21" ht="15">
      <c r="A4426" s="28"/>
      <c r="B4426" s="61"/>
      <c r="E4426" s="9"/>
      <c r="F4426" s="9"/>
      <c r="G4426" s="9"/>
      <c r="H4426" s="9"/>
      <c r="L4426" s="67"/>
      <c r="M4426" s="67"/>
      <c r="N4426" s="65"/>
    </row>
    <row r="4427" spans="1:21" ht="15">
      <c r="A4427" s="28"/>
      <c r="B4427" s="61"/>
      <c r="E4427" s="9"/>
      <c r="L4427" s="67"/>
      <c r="M4427" s="67"/>
    </row>
    <row r="4428" spans="1:21" ht="15">
      <c r="A4428" s="28"/>
      <c r="B4428" s="61"/>
      <c r="E4428" s="9"/>
      <c r="L4428" s="67"/>
      <c r="M4428" s="67"/>
    </row>
    <row r="4429" spans="1:21" ht="25.5">
      <c r="A4429" s="23" t="s">
        <v>203</v>
      </c>
      <c r="L4429" s="67"/>
      <c r="M4429" s="67"/>
    </row>
    <row r="4430" spans="1:21">
      <c r="L4430" s="67"/>
      <c r="M4430" s="67"/>
    </row>
    <row r="4431" spans="1:21" ht="15">
      <c r="A4431" s="38"/>
      <c r="B4431" s="38"/>
      <c r="C4431" s="38"/>
      <c r="D4431" s="38"/>
      <c r="E4431" s="59">
        <v>2016</v>
      </c>
      <c r="F4431" s="59">
        <v>2017</v>
      </c>
      <c r="G4431" s="59">
        <v>2018</v>
      </c>
      <c r="H4431" s="59">
        <v>2019</v>
      </c>
      <c r="I4431" s="59">
        <v>2020</v>
      </c>
      <c r="J4431" s="59">
        <v>2021</v>
      </c>
      <c r="K4431" s="59">
        <v>2022</v>
      </c>
      <c r="L4431" s="59">
        <v>2023</v>
      </c>
      <c r="M4431" s="59">
        <v>2024</v>
      </c>
      <c r="P4431" s="68" t="s">
        <v>40</v>
      </c>
    </row>
    <row r="4432" spans="1:21" ht="15">
      <c r="A4432" s="28" t="s">
        <v>0</v>
      </c>
      <c r="B4432" s="61" t="s">
        <v>6</v>
      </c>
      <c r="E4432" s="9">
        <v>33</v>
      </c>
      <c r="F4432" s="176">
        <v>351.6</v>
      </c>
      <c r="G4432" s="9">
        <v>172.8</v>
      </c>
      <c r="H4432" s="175">
        <v>407.20000000000618</v>
      </c>
      <c r="I4432" s="9">
        <v>0</v>
      </c>
      <c r="J4432" s="9" t="s">
        <v>182</v>
      </c>
      <c r="K4432" s="9" t="s">
        <v>182</v>
      </c>
      <c r="L4432" s="9" t="s">
        <v>182</v>
      </c>
      <c r="M4432" s="9" t="s">
        <v>182</v>
      </c>
      <c r="P4432" s="65">
        <f t="shared" ref="P4432:P4463" si="122">SUM(E4432:M4432)</f>
        <v>964.60000000000628</v>
      </c>
      <c r="R4432" t="s">
        <v>370</v>
      </c>
      <c r="U4432" t="s">
        <v>1388</v>
      </c>
    </row>
    <row r="4433" spans="1:21" ht="15">
      <c r="A4433" s="28" t="s">
        <v>2</v>
      </c>
      <c r="B4433" s="61" t="s">
        <v>13</v>
      </c>
      <c r="E4433" s="9">
        <v>4.8</v>
      </c>
      <c r="F4433" s="179">
        <v>261.7</v>
      </c>
      <c r="G4433" s="9">
        <v>139.80000000000001</v>
      </c>
      <c r="H4433" s="176">
        <v>450.49999999999636</v>
      </c>
      <c r="I4433" s="9">
        <v>0</v>
      </c>
      <c r="J4433" s="9" t="s">
        <v>182</v>
      </c>
      <c r="K4433" s="9" t="s">
        <v>182</v>
      </c>
      <c r="L4433" s="9" t="s">
        <v>182</v>
      </c>
      <c r="M4433" s="9" t="s">
        <v>182</v>
      </c>
      <c r="P4433" s="65">
        <f t="shared" si="122"/>
        <v>856.79999999999632</v>
      </c>
      <c r="R4433" t="s">
        <v>354</v>
      </c>
      <c r="U4433" t="s">
        <v>1388</v>
      </c>
    </row>
    <row r="4434" spans="1:21" ht="15">
      <c r="A4434" s="28" t="s">
        <v>3</v>
      </c>
      <c r="B4434" s="61" t="s">
        <v>15</v>
      </c>
      <c r="E4434" s="179">
        <v>54.8</v>
      </c>
      <c r="F4434" s="179">
        <v>266.5</v>
      </c>
      <c r="G4434" s="175">
        <v>315.89999999999998</v>
      </c>
      <c r="H4434" s="9">
        <v>102.09999999999491</v>
      </c>
      <c r="I4434" s="9">
        <v>0</v>
      </c>
      <c r="J4434" s="9" t="s">
        <v>182</v>
      </c>
      <c r="K4434" s="9" t="s">
        <v>182</v>
      </c>
      <c r="L4434" s="9" t="s">
        <v>182</v>
      </c>
      <c r="M4434" s="9" t="s">
        <v>182</v>
      </c>
      <c r="P4434" s="65">
        <f t="shared" si="122"/>
        <v>739.29999999999495</v>
      </c>
      <c r="R4434" t="s">
        <v>372</v>
      </c>
    </row>
    <row r="4435" spans="1:21" ht="15">
      <c r="A4435" s="28" t="s">
        <v>5</v>
      </c>
      <c r="B4435" s="61" t="s">
        <v>152</v>
      </c>
      <c r="E4435" s="9" t="s">
        <v>277</v>
      </c>
      <c r="F4435" s="9" t="s">
        <v>277</v>
      </c>
      <c r="G4435" s="174">
        <v>357.9</v>
      </c>
      <c r="H4435" s="179">
        <v>315.00000000000364</v>
      </c>
      <c r="I4435" s="9">
        <v>0</v>
      </c>
      <c r="J4435" s="9" t="s">
        <v>182</v>
      </c>
      <c r="K4435" s="9" t="s">
        <v>182</v>
      </c>
      <c r="L4435" s="9" t="s">
        <v>182</v>
      </c>
      <c r="M4435" s="9" t="s">
        <v>182</v>
      </c>
      <c r="P4435" s="65">
        <f t="shared" si="122"/>
        <v>672.90000000000362</v>
      </c>
      <c r="R4435" t="s">
        <v>338</v>
      </c>
    </row>
    <row r="4436" spans="1:21" ht="15">
      <c r="A4436" s="28" t="s">
        <v>7</v>
      </c>
      <c r="B4436" s="61" t="s">
        <v>1</v>
      </c>
      <c r="E4436" s="176">
        <v>94.7</v>
      </c>
      <c r="F4436" s="9">
        <v>31.2</v>
      </c>
      <c r="G4436" s="179">
        <v>212.6</v>
      </c>
      <c r="H4436" s="9">
        <v>224.79999999999563</v>
      </c>
      <c r="I4436" s="9">
        <v>0</v>
      </c>
      <c r="J4436" s="9" t="s">
        <v>182</v>
      </c>
      <c r="K4436" s="9" t="s">
        <v>182</v>
      </c>
      <c r="L4436" s="9" t="s">
        <v>182</v>
      </c>
      <c r="M4436" s="9" t="s">
        <v>182</v>
      </c>
      <c r="P4436" s="65">
        <f t="shared" si="122"/>
        <v>563.29999999999563</v>
      </c>
      <c r="R4436" t="s">
        <v>368</v>
      </c>
      <c r="U4436" t="s">
        <v>1388</v>
      </c>
    </row>
    <row r="4437" spans="1:21" ht="15">
      <c r="A4437" s="28" t="s">
        <v>8</v>
      </c>
      <c r="B4437" s="61" t="s">
        <v>29</v>
      </c>
      <c r="E4437" s="62" t="s">
        <v>278</v>
      </c>
      <c r="F4437" s="9">
        <v>110.4</v>
      </c>
      <c r="G4437" s="176">
        <v>425.5</v>
      </c>
      <c r="H4437" s="9" t="s">
        <v>277</v>
      </c>
      <c r="I4437" s="9">
        <v>0</v>
      </c>
      <c r="J4437" s="9" t="s">
        <v>182</v>
      </c>
      <c r="K4437" s="9" t="s">
        <v>182</v>
      </c>
      <c r="L4437" s="9" t="s">
        <v>182</v>
      </c>
      <c r="M4437" s="9" t="s">
        <v>182</v>
      </c>
      <c r="P4437" s="65">
        <f t="shared" si="122"/>
        <v>535.9</v>
      </c>
      <c r="R4437" t="s">
        <v>280</v>
      </c>
      <c r="U4437" t="s">
        <v>1388</v>
      </c>
    </row>
    <row r="4438" spans="1:21" ht="15">
      <c r="A4438" s="28" t="s">
        <v>10</v>
      </c>
      <c r="B4438" s="61" t="s">
        <v>39</v>
      </c>
      <c r="E4438" s="179">
        <v>50.3</v>
      </c>
      <c r="F4438" s="9">
        <v>109.5</v>
      </c>
      <c r="G4438" s="179">
        <v>185.5</v>
      </c>
      <c r="H4438" s="9">
        <v>172.50000000000364</v>
      </c>
      <c r="I4438" s="9">
        <v>0</v>
      </c>
      <c r="J4438" s="9" t="s">
        <v>182</v>
      </c>
      <c r="K4438" s="9" t="s">
        <v>182</v>
      </c>
      <c r="L4438" s="9" t="s">
        <v>182</v>
      </c>
      <c r="M4438" s="9" t="s">
        <v>182</v>
      </c>
      <c r="P4438" s="65">
        <f t="shared" si="122"/>
        <v>517.80000000000359</v>
      </c>
      <c r="R4438" t="s">
        <v>335</v>
      </c>
    </row>
    <row r="4439" spans="1:21" ht="15">
      <c r="A4439" s="28" t="s">
        <v>12</v>
      </c>
      <c r="B4439" s="61" t="s">
        <v>23</v>
      </c>
      <c r="E4439" s="174">
        <v>81.5</v>
      </c>
      <c r="F4439" s="179">
        <v>222</v>
      </c>
      <c r="G4439" s="9">
        <v>125</v>
      </c>
      <c r="H4439" s="9">
        <v>82.5</v>
      </c>
      <c r="I4439" s="9">
        <v>0</v>
      </c>
      <c r="J4439" s="9" t="s">
        <v>182</v>
      </c>
      <c r="K4439" s="9" t="s">
        <v>182</v>
      </c>
      <c r="L4439" s="9" t="s">
        <v>182</v>
      </c>
      <c r="M4439" s="9" t="s">
        <v>182</v>
      </c>
      <c r="P4439" s="65">
        <f t="shared" si="122"/>
        <v>511</v>
      </c>
      <c r="R4439" t="s">
        <v>318</v>
      </c>
    </row>
    <row r="4440" spans="1:21" ht="15">
      <c r="A4440" s="28" t="s">
        <v>14</v>
      </c>
      <c r="B4440" s="61" t="s">
        <v>144</v>
      </c>
      <c r="E4440" s="9" t="s">
        <v>277</v>
      </c>
      <c r="F4440" s="179">
        <v>274</v>
      </c>
      <c r="G4440" s="9">
        <v>88.4</v>
      </c>
      <c r="H4440" s="9">
        <v>144.00000000000364</v>
      </c>
      <c r="I4440" s="9">
        <v>0</v>
      </c>
      <c r="J4440" s="9" t="s">
        <v>182</v>
      </c>
      <c r="K4440" s="9" t="s">
        <v>182</v>
      </c>
      <c r="L4440" s="9" t="s">
        <v>182</v>
      </c>
      <c r="M4440" s="9" t="s">
        <v>182</v>
      </c>
      <c r="P4440" s="65">
        <f t="shared" si="122"/>
        <v>506.40000000000362</v>
      </c>
      <c r="R4440" t="s">
        <v>282</v>
      </c>
    </row>
    <row r="4441" spans="1:21" ht="15">
      <c r="A4441" s="28" t="s">
        <v>16</v>
      </c>
      <c r="B4441" s="61" t="s">
        <v>27</v>
      </c>
      <c r="E4441" s="179">
        <v>42</v>
      </c>
      <c r="F4441" s="9">
        <v>84.5</v>
      </c>
      <c r="G4441" s="179">
        <v>296.8</v>
      </c>
      <c r="H4441" s="9">
        <v>77.499999999992724</v>
      </c>
      <c r="I4441" s="9">
        <v>0</v>
      </c>
      <c r="J4441" s="9" t="s">
        <v>182</v>
      </c>
      <c r="K4441" s="9" t="s">
        <v>182</v>
      </c>
      <c r="L4441" s="9" t="s">
        <v>182</v>
      </c>
      <c r="M4441" s="9" t="s">
        <v>182</v>
      </c>
      <c r="P4441" s="65">
        <f t="shared" si="122"/>
        <v>500.79999999999274</v>
      </c>
      <c r="R4441" t="s">
        <v>288</v>
      </c>
    </row>
    <row r="4442" spans="1:21" ht="15">
      <c r="A4442" s="28" t="s">
        <v>18</v>
      </c>
      <c r="B4442" s="61" t="s">
        <v>31</v>
      </c>
      <c r="E4442" s="9">
        <v>38.6</v>
      </c>
      <c r="F4442" s="179">
        <v>166.5</v>
      </c>
      <c r="G4442" s="179">
        <v>292.8</v>
      </c>
      <c r="H4442" s="62" t="s">
        <v>278</v>
      </c>
      <c r="I4442" s="9">
        <v>0</v>
      </c>
      <c r="J4442" s="9" t="s">
        <v>182</v>
      </c>
      <c r="K4442" s="9" t="s">
        <v>182</v>
      </c>
      <c r="L4442" s="9" t="s">
        <v>182</v>
      </c>
      <c r="M4442" s="9" t="s">
        <v>182</v>
      </c>
      <c r="P4442" s="65">
        <f t="shared" si="122"/>
        <v>497.9</v>
      </c>
      <c r="R4442" t="s">
        <v>341</v>
      </c>
    </row>
    <row r="4443" spans="1:21" ht="15">
      <c r="A4443" s="28" t="s">
        <v>20</v>
      </c>
      <c r="B4443" s="61" t="s">
        <v>143</v>
      </c>
      <c r="E4443" s="9" t="s">
        <v>277</v>
      </c>
      <c r="F4443" s="179">
        <v>252</v>
      </c>
      <c r="G4443" s="179">
        <v>193.6</v>
      </c>
      <c r="H4443" s="9">
        <v>42.599999999998545</v>
      </c>
      <c r="I4443" s="9">
        <v>0</v>
      </c>
      <c r="J4443" s="9" t="s">
        <v>182</v>
      </c>
      <c r="K4443" s="9" t="s">
        <v>182</v>
      </c>
      <c r="L4443" s="9" t="s">
        <v>182</v>
      </c>
      <c r="M4443" s="9" t="s">
        <v>182</v>
      </c>
      <c r="P4443" s="65">
        <f t="shared" si="122"/>
        <v>488.19999999999857</v>
      </c>
      <c r="R4443" t="s">
        <v>330</v>
      </c>
    </row>
    <row r="4444" spans="1:21" ht="15">
      <c r="A4444" s="28" t="s">
        <v>22</v>
      </c>
      <c r="B4444" s="61" t="s">
        <v>19</v>
      </c>
      <c r="E4444" s="9">
        <v>4.4000000000000004</v>
      </c>
      <c r="F4444" s="9">
        <v>164.5</v>
      </c>
      <c r="G4444" s="9">
        <v>144.69999999999999</v>
      </c>
      <c r="H4444" s="9">
        <v>155.99999999999636</v>
      </c>
      <c r="I4444" s="9">
        <v>0</v>
      </c>
      <c r="J4444" s="9" t="s">
        <v>182</v>
      </c>
      <c r="K4444" s="9" t="s">
        <v>182</v>
      </c>
      <c r="L4444" s="9" t="s">
        <v>182</v>
      </c>
      <c r="M4444" s="9" t="s">
        <v>182</v>
      </c>
      <c r="P4444" s="65">
        <f t="shared" si="122"/>
        <v>469.59999999999638</v>
      </c>
    </row>
    <row r="4445" spans="1:21" ht="15">
      <c r="A4445" s="28" t="s">
        <v>24</v>
      </c>
      <c r="B4445" s="61" t="s">
        <v>17</v>
      </c>
      <c r="E4445" s="179">
        <v>49.4</v>
      </c>
      <c r="F4445" s="9">
        <v>97.4</v>
      </c>
      <c r="G4445" s="179">
        <v>276.3</v>
      </c>
      <c r="H4445" s="9">
        <v>21.000000000007276</v>
      </c>
      <c r="I4445" s="9">
        <v>0</v>
      </c>
      <c r="J4445" s="9" t="s">
        <v>182</v>
      </c>
      <c r="K4445" s="9" t="s">
        <v>182</v>
      </c>
      <c r="L4445" s="9" t="s">
        <v>182</v>
      </c>
      <c r="M4445" s="9" t="s">
        <v>182</v>
      </c>
      <c r="P4445" s="65">
        <f t="shared" si="122"/>
        <v>444.1000000000073</v>
      </c>
      <c r="R4445" t="s">
        <v>315</v>
      </c>
    </row>
    <row r="4446" spans="1:21" ht="15">
      <c r="A4446" s="28" t="s">
        <v>26</v>
      </c>
      <c r="B4446" s="61" t="s">
        <v>154</v>
      </c>
      <c r="E4446" s="9" t="s">
        <v>277</v>
      </c>
      <c r="F4446" s="9" t="s">
        <v>277</v>
      </c>
      <c r="G4446" s="9">
        <v>177.8</v>
      </c>
      <c r="H4446" s="9">
        <v>252.00000000000546</v>
      </c>
      <c r="I4446" s="9">
        <v>0</v>
      </c>
      <c r="J4446" s="9" t="s">
        <v>182</v>
      </c>
      <c r="K4446" s="9" t="s">
        <v>182</v>
      </c>
      <c r="L4446" s="9" t="s">
        <v>182</v>
      </c>
      <c r="M4446" s="9" t="s">
        <v>182</v>
      </c>
      <c r="P4446" s="65">
        <f t="shared" si="122"/>
        <v>429.80000000000547</v>
      </c>
    </row>
    <row r="4447" spans="1:21" ht="15">
      <c r="A4447" s="28" t="s">
        <v>28</v>
      </c>
      <c r="B4447" s="61" t="s">
        <v>655</v>
      </c>
      <c r="E4447" s="9" t="s">
        <v>277</v>
      </c>
      <c r="F4447" s="9" t="s">
        <v>277</v>
      </c>
      <c r="G4447" s="9" t="s">
        <v>277</v>
      </c>
      <c r="H4447" s="174">
        <v>417.99999999999636</v>
      </c>
      <c r="I4447" s="9">
        <v>0</v>
      </c>
      <c r="J4447" s="9" t="s">
        <v>182</v>
      </c>
      <c r="K4447" s="9" t="s">
        <v>182</v>
      </c>
      <c r="L4447" s="9" t="s">
        <v>182</v>
      </c>
      <c r="M4447" s="9" t="s">
        <v>182</v>
      </c>
      <c r="P4447" s="65">
        <f t="shared" si="122"/>
        <v>417.99999999999636</v>
      </c>
      <c r="R4447" t="s">
        <v>299</v>
      </c>
    </row>
    <row r="4448" spans="1:21" ht="15">
      <c r="A4448" s="28" t="s">
        <v>30</v>
      </c>
      <c r="B4448" s="61" t="s">
        <v>161</v>
      </c>
      <c r="E4448" s="9" t="s">
        <v>277</v>
      </c>
      <c r="F4448" s="9" t="s">
        <v>277</v>
      </c>
      <c r="G4448" s="9">
        <v>138.9</v>
      </c>
      <c r="H4448" s="9">
        <v>261.79999999999927</v>
      </c>
      <c r="I4448" s="9">
        <v>0</v>
      </c>
      <c r="J4448" s="9" t="s">
        <v>182</v>
      </c>
      <c r="K4448" s="9" t="s">
        <v>182</v>
      </c>
      <c r="L4448" s="9" t="s">
        <v>182</v>
      </c>
      <c r="M4448" s="9" t="s">
        <v>182</v>
      </c>
      <c r="P4448" s="65">
        <f t="shared" si="122"/>
        <v>400.69999999999925</v>
      </c>
    </row>
    <row r="4449" spans="1:18" ht="15">
      <c r="A4449" s="28" t="s">
        <v>32</v>
      </c>
      <c r="B4449" s="61" t="s">
        <v>605</v>
      </c>
      <c r="E4449" s="9" t="s">
        <v>277</v>
      </c>
      <c r="F4449" s="9" t="s">
        <v>277</v>
      </c>
      <c r="G4449" s="9" t="s">
        <v>277</v>
      </c>
      <c r="H4449" s="179">
        <v>397</v>
      </c>
      <c r="I4449" s="9">
        <v>0</v>
      </c>
      <c r="J4449" s="9" t="s">
        <v>182</v>
      </c>
      <c r="K4449" s="9" t="s">
        <v>182</v>
      </c>
      <c r="L4449" s="9" t="s">
        <v>182</v>
      </c>
      <c r="M4449" s="9" t="s">
        <v>182</v>
      </c>
      <c r="P4449" s="65">
        <f t="shared" si="122"/>
        <v>397</v>
      </c>
      <c r="R4449" t="s">
        <v>282</v>
      </c>
    </row>
    <row r="4450" spans="1:18" ht="15">
      <c r="A4450" s="28" t="s">
        <v>34</v>
      </c>
      <c r="B4450" s="61" t="s">
        <v>37</v>
      </c>
      <c r="E4450" s="179">
        <v>45</v>
      </c>
      <c r="F4450" s="9">
        <v>129.69999999999999</v>
      </c>
      <c r="G4450" s="9">
        <v>156.80000000000001</v>
      </c>
      <c r="H4450" s="9">
        <v>57.299999999999272</v>
      </c>
      <c r="I4450" s="9">
        <v>0</v>
      </c>
      <c r="J4450" s="9" t="s">
        <v>182</v>
      </c>
      <c r="K4450" s="9" t="s">
        <v>182</v>
      </c>
      <c r="L4450" s="9" t="s">
        <v>182</v>
      </c>
      <c r="M4450" s="9" t="s">
        <v>182</v>
      </c>
      <c r="P4450" s="65">
        <f t="shared" si="122"/>
        <v>388.79999999999927</v>
      </c>
      <c r="R4450" t="s">
        <v>287</v>
      </c>
    </row>
    <row r="4451" spans="1:18" ht="15">
      <c r="A4451" s="28" t="s">
        <v>36</v>
      </c>
      <c r="B4451" s="61" t="s">
        <v>21</v>
      </c>
      <c r="E4451" s="179">
        <v>56</v>
      </c>
      <c r="F4451" s="9">
        <v>156.6</v>
      </c>
      <c r="G4451" s="9">
        <v>173.2</v>
      </c>
      <c r="H4451" s="62" t="s">
        <v>278</v>
      </c>
      <c r="I4451" s="9">
        <v>0</v>
      </c>
      <c r="J4451" s="9" t="s">
        <v>182</v>
      </c>
      <c r="K4451" s="9" t="s">
        <v>182</v>
      </c>
      <c r="L4451" s="9" t="s">
        <v>182</v>
      </c>
      <c r="M4451" s="9" t="s">
        <v>182</v>
      </c>
      <c r="P4451" s="65">
        <f t="shared" si="122"/>
        <v>385.79999999999995</v>
      </c>
      <c r="R4451" t="s">
        <v>282</v>
      </c>
    </row>
    <row r="4452" spans="1:18" ht="15">
      <c r="A4452" s="28" t="s">
        <v>38</v>
      </c>
      <c r="B4452" s="61" t="s">
        <v>611</v>
      </c>
      <c r="E4452" s="9" t="s">
        <v>277</v>
      </c>
      <c r="F4452" s="9" t="s">
        <v>277</v>
      </c>
      <c r="G4452" s="9" t="s">
        <v>277</v>
      </c>
      <c r="H4452" s="179">
        <v>383.49999999999636</v>
      </c>
      <c r="I4452" s="9">
        <v>0</v>
      </c>
      <c r="J4452" s="9" t="s">
        <v>182</v>
      </c>
      <c r="K4452" s="9" t="s">
        <v>182</v>
      </c>
      <c r="L4452" s="9" t="s">
        <v>182</v>
      </c>
      <c r="M4452" s="9" t="s">
        <v>182</v>
      </c>
      <c r="P4452" s="65">
        <f t="shared" si="122"/>
        <v>383.49999999999636</v>
      </c>
      <c r="R4452" t="s">
        <v>283</v>
      </c>
    </row>
    <row r="4453" spans="1:18" ht="15">
      <c r="A4453" s="28" t="s">
        <v>145</v>
      </c>
      <c r="B4453" s="61" t="s">
        <v>9</v>
      </c>
      <c r="E4453" s="62" t="s">
        <v>278</v>
      </c>
      <c r="F4453" s="9">
        <v>107.9</v>
      </c>
      <c r="G4453" s="179">
        <v>206.2</v>
      </c>
      <c r="H4453" s="9">
        <v>58.5</v>
      </c>
      <c r="I4453" s="9">
        <v>0</v>
      </c>
      <c r="J4453" s="9" t="s">
        <v>182</v>
      </c>
      <c r="K4453" s="9" t="s">
        <v>182</v>
      </c>
      <c r="L4453" s="9" t="s">
        <v>182</v>
      </c>
      <c r="M4453" s="9" t="s">
        <v>182</v>
      </c>
      <c r="P4453" s="65">
        <f t="shared" si="122"/>
        <v>372.6</v>
      </c>
      <c r="R4453" t="s">
        <v>286</v>
      </c>
    </row>
    <row r="4454" spans="1:18" ht="15">
      <c r="A4454" s="28" t="s">
        <v>146</v>
      </c>
      <c r="B4454" s="61" t="s">
        <v>640</v>
      </c>
      <c r="E4454" s="9" t="s">
        <v>277</v>
      </c>
      <c r="F4454" s="9" t="s">
        <v>277</v>
      </c>
      <c r="G4454" s="9" t="s">
        <v>277</v>
      </c>
      <c r="H4454" s="179">
        <v>356.99999999999454</v>
      </c>
      <c r="I4454" s="9">
        <v>0</v>
      </c>
      <c r="J4454" s="9" t="s">
        <v>182</v>
      </c>
      <c r="K4454" s="9" t="s">
        <v>182</v>
      </c>
      <c r="L4454" s="9" t="s">
        <v>182</v>
      </c>
      <c r="M4454" s="9" t="s">
        <v>182</v>
      </c>
      <c r="P4454" s="65">
        <f t="shared" si="122"/>
        <v>356.99999999999454</v>
      </c>
      <c r="R4454" t="s">
        <v>296</v>
      </c>
    </row>
    <row r="4455" spans="1:18" ht="15">
      <c r="A4455" s="28" t="s">
        <v>147</v>
      </c>
      <c r="B4455" s="61" t="s">
        <v>141</v>
      </c>
      <c r="E4455" s="9" t="s">
        <v>277</v>
      </c>
      <c r="F4455" s="174">
        <v>314</v>
      </c>
      <c r="G4455" s="9">
        <v>40.5</v>
      </c>
      <c r="H4455" s="62" t="s">
        <v>278</v>
      </c>
      <c r="I4455" s="9">
        <v>0</v>
      </c>
      <c r="J4455" s="9" t="s">
        <v>182</v>
      </c>
      <c r="K4455" s="9" t="s">
        <v>182</v>
      </c>
      <c r="L4455" s="9" t="s">
        <v>182</v>
      </c>
      <c r="M4455" s="9" t="s">
        <v>182</v>
      </c>
      <c r="P4455" s="65">
        <f t="shared" si="122"/>
        <v>354.5</v>
      </c>
      <c r="R4455" t="s">
        <v>299</v>
      </c>
    </row>
    <row r="4456" spans="1:18" ht="15">
      <c r="A4456" s="28" t="s">
        <v>150</v>
      </c>
      <c r="B4456" s="61" t="s">
        <v>177</v>
      </c>
      <c r="E4456" s="179">
        <v>48</v>
      </c>
      <c r="F4456" s="175">
        <v>292</v>
      </c>
      <c r="G4456" s="9" t="s">
        <v>277</v>
      </c>
      <c r="H4456" s="9" t="s">
        <v>277</v>
      </c>
      <c r="I4456" s="9">
        <v>0</v>
      </c>
      <c r="J4456" s="9" t="s">
        <v>182</v>
      </c>
      <c r="K4456" s="9" t="s">
        <v>182</v>
      </c>
      <c r="L4456" s="9" t="s">
        <v>182</v>
      </c>
      <c r="M4456" s="9" t="s">
        <v>182</v>
      </c>
      <c r="P4456" s="65">
        <f t="shared" si="122"/>
        <v>340</v>
      </c>
      <c r="R4456" t="s">
        <v>307</v>
      </c>
    </row>
    <row r="4457" spans="1:18" ht="15">
      <c r="A4457" s="28" t="s">
        <v>156</v>
      </c>
      <c r="B4457" s="61" t="s">
        <v>629</v>
      </c>
      <c r="E4457" s="9" t="s">
        <v>277</v>
      </c>
      <c r="F4457" s="9" t="s">
        <v>277</v>
      </c>
      <c r="G4457" s="9" t="s">
        <v>277</v>
      </c>
      <c r="H4457" s="179">
        <v>332.30000000000655</v>
      </c>
      <c r="I4457" s="9">
        <v>0</v>
      </c>
      <c r="J4457" s="9" t="s">
        <v>182</v>
      </c>
      <c r="K4457" s="9" t="s">
        <v>182</v>
      </c>
      <c r="L4457" s="9" t="s">
        <v>182</v>
      </c>
      <c r="M4457" s="9" t="s">
        <v>182</v>
      </c>
      <c r="P4457" s="65">
        <f t="shared" si="122"/>
        <v>332.30000000000655</v>
      </c>
      <c r="R4457" t="s">
        <v>291</v>
      </c>
    </row>
    <row r="4458" spans="1:18" ht="15">
      <c r="A4458" s="28" t="s">
        <v>158</v>
      </c>
      <c r="B4458" s="61" t="s">
        <v>11</v>
      </c>
      <c r="E4458" s="175">
        <v>79.099999999999994</v>
      </c>
      <c r="F4458" s="9">
        <v>4.5</v>
      </c>
      <c r="G4458" s="9">
        <v>168</v>
      </c>
      <c r="H4458" s="9">
        <v>67.500000000007276</v>
      </c>
      <c r="I4458" s="9">
        <v>0</v>
      </c>
      <c r="J4458" s="9" t="s">
        <v>182</v>
      </c>
      <c r="K4458" s="9" t="s">
        <v>182</v>
      </c>
      <c r="L4458" s="9" t="s">
        <v>182</v>
      </c>
      <c r="M4458" s="9" t="s">
        <v>182</v>
      </c>
      <c r="P4458" s="65">
        <f t="shared" si="122"/>
        <v>319.1000000000073</v>
      </c>
      <c r="R4458" t="s">
        <v>281</v>
      </c>
    </row>
    <row r="4459" spans="1:18" ht="15">
      <c r="A4459" s="28" t="s">
        <v>159</v>
      </c>
      <c r="B4459" s="61" t="s">
        <v>142</v>
      </c>
      <c r="E4459" s="9" t="s">
        <v>277</v>
      </c>
      <c r="F4459" s="62" t="s">
        <v>278</v>
      </c>
      <c r="G4459" s="9">
        <v>127.5</v>
      </c>
      <c r="H4459" s="9">
        <v>186.89999999999418</v>
      </c>
      <c r="I4459" s="9">
        <v>0</v>
      </c>
      <c r="J4459" s="9" t="s">
        <v>182</v>
      </c>
      <c r="K4459" s="9" t="s">
        <v>182</v>
      </c>
      <c r="L4459" s="9" t="s">
        <v>182</v>
      </c>
      <c r="M4459" s="9" t="s">
        <v>182</v>
      </c>
      <c r="P4459" s="65">
        <f t="shared" si="122"/>
        <v>314.39999999999418</v>
      </c>
    </row>
    <row r="4460" spans="1:18" ht="15">
      <c r="A4460" s="28" t="s">
        <v>160</v>
      </c>
      <c r="B4460" s="61" t="s">
        <v>624</v>
      </c>
      <c r="E4460" s="9" t="s">
        <v>277</v>
      </c>
      <c r="F4460" s="9" t="s">
        <v>277</v>
      </c>
      <c r="G4460" s="9" t="s">
        <v>277</v>
      </c>
      <c r="H4460" s="179">
        <v>310.50000000000728</v>
      </c>
      <c r="I4460" s="9">
        <v>0</v>
      </c>
      <c r="J4460" s="9" t="s">
        <v>182</v>
      </c>
      <c r="K4460" s="9" t="s">
        <v>182</v>
      </c>
      <c r="L4460" s="9" t="s">
        <v>182</v>
      </c>
      <c r="M4460" s="9" t="s">
        <v>182</v>
      </c>
      <c r="P4460" s="65">
        <f t="shared" si="122"/>
        <v>310.50000000000728</v>
      </c>
      <c r="R4460" t="s">
        <v>287</v>
      </c>
    </row>
    <row r="4461" spans="1:18" ht="15">
      <c r="A4461" s="28" t="s">
        <v>162</v>
      </c>
      <c r="B4461" s="61" t="s">
        <v>35</v>
      </c>
      <c r="E4461" s="62" t="s">
        <v>278</v>
      </c>
      <c r="F4461" s="179">
        <v>247</v>
      </c>
      <c r="G4461" s="9">
        <v>5.9</v>
      </c>
      <c r="H4461" s="9">
        <v>55.000000000003638</v>
      </c>
      <c r="I4461" s="9">
        <v>0</v>
      </c>
      <c r="J4461" s="9" t="s">
        <v>182</v>
      </c>
      <c r="K4461" s="9" t="s">
        <v>182</v>
      </c>
      <c r="L4461" s="9" t="s">
        <v>182</v>
      </c>
      <c r="M4461" s="9" t="s">
        <v>182</v>
      </c>
      <c r="P4461" s="65">
        <f t="shared" si="122"/>
        <v>307.90000000000362</v>
      </c>
      <c r="R4461" t="s">
        <v>286</v>
      </c>
    </row>
    <row r="4462" spans="1:18" ht="15">
      <c r="A4462" s="28" t="s">
        <v>273</v>
      </c>
      <c r="B4462" s="61" t="s">
        <v>4</v>
      </c>
      <c r="E4462" s="62" t="s">
        <v>278</v>
      </c>
      <c r="F4462" s="9">
        <v>2.4</v>
      </c>
      <c r="G4462" s="9">
        <v>135.80000000000001</v>
      </c>
      <c r="H4462" s="9">
        <v>166.69999999999891</v>
      </c>
      <c r="I4462" s="9">
        <v>0</v>
      </c>
      <c r="J4462" s="9" t="s">
        <v>182</v>
      </c>
      <c r="K4462" s="9" t="s">
        <v>182</v>
      </c>
      <c r="L4462" s="9" t="s">
        <v>182</v>
      </c>
      <c r="M4462" s="9" t="s">
        <v>182</v>
      </c>
      <c r="P4462" s="65">
        <f t="shared" si="122"/>
        <v>304.89999999999895</v>
      </c>
    </row>
    <row r="4463" spans="1:18" ht="15">
      <c r="A4463" s="28" t="s">
        <v>274</v>
      </c>
      <c r="B4463" s="61" t="s">
        <v>636</v>
      </c>
      <c r="E4463" s="9" t="s">
        <v>277</v>
      </c>
      <c r="F4463" s="9" t="s">
        <v>277</v>
      </c>
      <c r="G4463" s="9" t="s">
        <v>277</v>
      </c>
      <c r="H4463" s="179">
        <v>300.50000000000364</v>
      </c>
      <c r="I4463" s="9">
        <v>0</v>
      </c>
      <c r="J4463" s="9" t="s">
        <v>182</v>
      </c>
      <c r="K4463" s="9" t="s">
        <v>182</v>
      </c>
      <c r="L4463" s="9" t="s">
        <v>182</v>
      </c>
      <c r="M4463" s="9" t="s">
        <v>182</v>
      </c>
      <c r="P4463" s="65">
        <f t="shared" si="122"/>
        <v>300.50000000000364</v>
      </c>
      <c r="R4463" t="s">
        <v>292</v>
      </c>
    </row>
    <row r="4464" spans="1:18" ht="15">
      <c r="A4464" s="28" t="s">
        <v>275</v>
      </c>
      <c r="B4464" s="61" t="s">
        <v>631</v>
      </c>
      <c r="E4464" s="9" t="s">
        <v>277</v>
      </c>
      <c r="F4464" s="9" t="s">
        <v>277</v>
      </c>
      <c r="G4464" s="9" t="s">
        <v>277</v>
      </c>
      <c r="H4464" s="9">
        <v>299.09999999999854</v>
      </c>
      <c r="I4464" s="9">
        <v>0</v>
      </c>
      <c r="J4464" s="9" t="s">
        <v>182</v>
      </c>
      <c r="K4464" s="9" t="s">
        <v>182</v>
      </c>
      <c r="L4464" s="9" t="s">
        <v>182</v>
      </c>
      <c r="M4464" s="9" t="s">
        <v>182</v>
      </c>
      <c r="P4464" s="65">
        <f t="shared" ref="P4464:P4495" si="123">SUM(E4464:M4464)</f>
        <v>299.09999999999854</v>
      </c>
    </row>
    <row r="4465" spans="1:16" ht="15">
      <c r="A4465" s="28" t="s">
        <v>276</v>
      </c>
      <c r="B4465" s="61" t="s">
        <v>153</v>
      </c>
      <c r="E4465" s="9" t="s">
        <v>277</v>
      </c>
      <c r="F4465" s="9" t="s">
        <v>277</v>
      </c>
      <c r="G4465" s="9">
        <v>151.4</v>
      </c>
      <c r="H4465" s="9">
        <v>133.50000000000364</v>
      </c>
      <c r="I4465" s="9">
        <v>0</v>
      </c>
      <c r="J4465" s="9" t="s">
        <v>182</v>
      </c>
      <c r="K4465" s="9" t="s">
        <v>182</v>
      </c>
      <c r="L4465" s="9" t="s">
        <v>182</v>
      </c>
      <c r="M4465" s="9" t="s">
        <v>182</v>
      </c>
      <c r="P4465" s="65">
        <f t="shared" si="123"/>
        <v>284.90000000000362</v>
      </c>
    </row>
    <row r="4466" spans="1:16" ht="15">
      <c r="A4466" s="28" t="s">
        <v>602</v>
      </c>
      <c r="B4466" s="61" t="s">
        <v>622</v>
      </c>
      <c r="E4466" s="9" t="s">
        <v>277</v>
      </c>
      <c r="F4466" s="9" t="s">
        <v>277</v>
      </c>
      <c r="G4466" s="9" t="s">
        <v>277</v>
      </c>
      <c r="H4466" s="9">
        <v>264.00000000000182</v>
      </c>
      <c r="I4466" s="9">
        <v>0</v>
      </c>
      <c r="J4466" s="9" t="s">
        <v>182</v>
      </c>
      <c r="K4466" s="9" t="s">
        <v>182</v>
      </c>
      <c r="L4466" s="9" t="s">
        <v>182</v>
      </c>
      <c r="M4466" s="9" t="s">
        <v>182</v>
      </c>
      <c r="P4466" s="65">
        <f t="shared" si="123"/>
        <v>264.00000000000182</v>
      </c>
    </row>
    <row r="4467" spans="1:16" ht="15">
      <c r="A4467" s="28" t="s">
        <v>603</v>
      </c>
      <c r="B4467" s="61" t="s">
        <v>616</v>
      </c>
      <c r="E4467" s="9" t="s">
        <v>277</v>
      </c>
      <c r="F4467" s="9" t="s">
        <v>277</v>
      </c>
      <c r="G4467" s="9" t="s">
        <v>277</v>
      </c>
      <c r="H4467" s="9">
        <v>263.99999999999636</v>
      </c>
      <c r="I4467" s="9">
        <v>0</v>
      </c>
      <c r="J4467" s="9" t="s">
        <v>182</v>
      </c>
      <c r="K4467" s="9" t="s">
        <v>182</v>
      </c>
      <c r="L4467" s="9" t="s">
        <v>182</v>
      </c>
      <c r="M4467" s="9" t="s">
        <v>182</v>
      </c>
      <c r="P4467" s="65">
        <f t="shared" si="123"/>
        <v>263.99999999999636</v>
      </c>
    </row>
    <row r="4468" spans="1:16" ht="15">
      <c r="A4468" s="28" t="s">
        <v>604</v>
      </c>
      <c r="B4468" s="61" t="s">
        <v>644</v>
      </c>
      <c r="E4468" s="9" t="s">
        <v>277</v>
      </c>
      <c r="F4468" s="9" t="s">
        <v>277</v>
      </c>
      <c r="G4468" s="9" t="s">
        <v>277</v>
      </c>
      <c r="H4468" s="9">
        <v>234.00000000000364</v>
      </c>
      <c r="I4468" s="9">
        <v>0</v>
      </c>
      <c r="J4468" s="9" t="s">
        <v>182</v>
      </c>
      <c r="K4468" s="9" t="s">
        <v>182</v>
      </c>
      <c r="L4468" s="9" t="s">
        <v>182</v>
      </c>
      <c r="M4468" s="9" t="s">
        <v>182</v>
      </c>
      <c r="P4468" s="65">
        <f t="shared" si="123"/>
        <v>234.00000000000364</v>
      </c>
    </row>
    <row r="4469" spans="1:16" ht="15">
      <c r="A4469" s="28" t="s">
        <v>606</v>
      </c>
      <c r="B4469" s="61" t="s">
        <v>25</v>
      </c>
      <c r="E4469" s="9">
        <v>7.4</v>
      </c>
      <c r="F4469" s="9">
        <v>115.5</v>
      </c>
      <c r="G4469" s="9">
        <v>54.8</v>
      </c>
      <c r="H4469" s="9">
        <v>36.599999999998545</v>
      </c>
      <c r="I4469" s="9">
        <v>0</v>
      </c>
      <c r="J4469" s="9" t="s">
        <v>182</v>
      </c>
      <c r="K4469" s="9" t="s">
        <v>182</v>
      </c>
      <c r="L4469" s="9" t="s">
        <v>182</v>
      </c>
      <c r="M4469" s="9" t="s">
        <v>182</v>
      </c>
      <c r="P4469" s="65">
        <f t="shared" si="123"/>
        <v>214.29999999999853</v>
      </c>
    </row>
    <row r="4470" spans="1:16" ht="15">
      <c r="A4470" s="28" t="s">
        <v>612</v>
      </c>
      <c r="B4470" s="61" t="s">
        <v>648</v>
      </c>
      <c r="E4470" s="9" t="s">
        <v>277</v>
      </c>
      <c r="F4470" s="9" t="s">
        <v>277</v>
      </c>
      <c r="G4470" s="9" t="s">
        <v>277</v>
      </c>
      <c r="H4470" s="9">
        <v>210.899999999996</v>
      </c>
      <c r="I4470" s="9">
        <v>0</v>
      </c>
      <c r="J4470" s="9" t="s">
        <v>182</v>
      </c>
      <c r="K4470" s="9" t="s">
        <v>182</v>
      </c>
      <c r="L4470" s="9" t="s">
        <v>182</v>
      </c>
      <c r="M4470" s="9" t="s">
        <v>182</v>
      </c>
      <c r="P4470" s="65">
        <f t="shared" si="123"/>
        <v>210.899999999996</v>
      </c>
    </row>
    <row r="4471" spans="1:16" ht="15">
      <c r="A4471" s="28" t="s">
        <v>614</v>
      </c>
      <c r="B4471" s="61" t="s">
        <v>630</v>
      </c>
      <c r="E4471" s="9" t="s">
        <v>277</v>
      </c>
      <c r="F4471" s="9" t="s">
        <v>277</v>
      </c>
      <c r="G4471" s="9" t="s">
        <v>277</v>
      </c>
      <c r="H4471" s="9">
        <v>204.99999999999818</v>
      </c>
      <c r="I4471" s="9">
        <v>0</v>
      </c>
      <c r="J4471" s="9" t="s">
        <v>182</v>
      </c>
      <c r="K4471" s="9" t="s">
        <v>182</v>
      </c>
      <c r="L4471" s="9" t="s">
        <v>182</v>
      </c>
      <c r="M4471" s="9" t="s">
        <v>182</v>
      </c>
      <c r="P4471" s="65">
        <f t="shared" si="123"/>
        <v>204.99999999999818</v>
      </c>
    </row>
    <row r="4472" spans="1:16" ht="15">
      <c r="A4472" s="28" t="s">
        <v>617</v>
      </c>
      <c r="B4472" s="61" t="s">
        <v>654</v>
      </c>
      <c r="E4472" s="9" t="s">
        <v>277</v>
      </c>
      <c r="F4472" s="9" t="s">
        <v>277</v>
      </c>
      <c r="G4472" s="9" t="s">
        <v>277</v>
      </c>
      <c r="H4472" s="9">
        <v>196.00000000000182</v>
      </c>
      <c r="I4472" s="9">
        <v>0</v>
      </c>
      <c r="J4472" s="9" t="s">
        <v>182</v>
      </c>
      <c r="K4472" s="9" t="s">
        <v>182</v>
      </c>
      <c r="L4472" s="9" t="s">
        <v>182</v>
      </c>
      <c r="M4472" s="9" t="s">
        <v>182</v>
      </c>
      <c r="P4472" s="65">
        <f t="shared" si="123"/>
        <v>196.00000000000182</v>
      </c>
    </row>
    <row r="4473" spans="1:16" ht="15">
      <c r="A4473" s="28" t="s">
        <v>618</v>
      </c>
      <c r="B4473" s="61" t="s">
        <v>620</v>
      </c>
      <c r="E4473" s="9" t="s">
        <v>277</v>
      </c>
      <c r="F4473" s="9" t="s">
        <v>277</v>
      </c>
      <c r="G4473" s="9" t="s">
        <v>277</v>
      </c>
      <c r="H4473" s="9">
        <v>193.19999999999527</v>
      </c>
      <c r="I4473" s="9">
        <v>0</v>
      </c>
      <c r="J4473" s="9" t="s">
        <v>182</v>
      </c>
      <c r="K4473" s="9" t="s">
        <v>182</v>
      </c>
      <c r="L4473" s="9" t="s">
        <v>182</v>
      </c>
      <c r="M4473" s="9" t="s">
        <v>182</v>
      </c>
      <c r="P4473" s="65">
        <f t="shared" si="123"/>
        <v>193.19999999999527</v>
      </c>
    </row>
    <row r="4474" spans="1:16" ht="15">
      <c r="A4474" s="28" t="s">
        <v>621</v>
      </c>
      <c r="B4474" s="61" t="s">
        <v>665</v>
      </c>
      <c r="E4474" s="9" t="s">
        <v>277</v>
      </c>
      <c r="F4474" s="9" t="s">
        <v>277</v>
      </c>
      <c r="G4474" s="9" t="s">
        <v>277</v>
      </c>
      <c r="H4474" s="9">
        <v>187.79999999999563</v>
      </c>
      <c r="I4474" s="9">
        <v>0</v>
      </c>
      <c r="J4474" s="9" t="s">
        <v>182</v>
      </c>
      <c r="K4474" s="9" t="s">
        <v>182</v>
      </c>
      <c r="L4474" s="9" t="s">
        <v>182</v>
      </c>
      <c r="M4474" s="9" t="s">
        <v>182</v>
      </c>
      <c r="P4474" s="65">
        <f t="shared" si="123"/>
        <v>187.79999999999563</v>
      </c>
    </row>
    <row r="4475" spans="1:16" ht="15">
      <c r="A4475" s="28" t="s">
        <v>623</v>
      </c>
      <c r="B4475" s="61" t="s">
        <v>155</v>
      </c>
      <c r="E4475" s="9" t="s">
        <v>277</v>
      </c>
      <c r="F4475" s="9" t="s">
        <v>277</v>
      </c>
      <c r="G4475" s="9">
        <v>58.5</v>
      </c>
      <c r="H4475" s="9">
        <v>125.49999999999636</v>
      </c>
      <c r="I4475" s="9">
        <v>0</v>
      </c>
      <c r="J4475" s="9" t="s">
        <v>182</v>
      </c>
      <c r="K4475" s="9" t="s">
        <v>182</v>
      </c>
      <c r="L4475" s="9" t="s">
        <v>182</v>
      </c>
      <c r="M4475" s="9" t="s">
        <v>182</v>
      </c>
      <c r="P4475" s="65">
        <f t="shared" si="123"/>
        <v>183.99999999999636</v>
      </c>
    </row>
    <row r="4476" spans="1:16" ht="15">
      <c r="A4476" s="28" t="s">
        <v>628</v>
      </c>
      <c r="B4476" s="61" t="s">
        <v>33</v>
      </c>
      <c r="E4476" s="9">
        <v>2.2000000000000002</v>
      </c>
      <c r="F4476" s="9">
        <v>110</v>
      </c>
      <c r="G4476" s="9">
        <v>71.7</v>
      </c>
      <c r="H4476" s="62" t="s">
        <v>278</v>
      </c>
      <c r="I4476" s="9">
        <v>0</v>
      </c>
      <c r="J4476" s="9" t="s">
        <v>182</v>
      </c>
      <c r="K4476" s="9" t="s">
        <v>182</v>
      </c>
      <c r="L4476" s="9" t="s">
        <v>182</v>
      </c>
      <c r="M4476" s="9" t="s">
        <v>182</v>
      </c>
      <c r="P4476" s="65">
        <f t="shared" si="123"/>
        <v>183.9</v>
      </c>
    </row>
    <row r="4477" spans="1:16" ht="15">
      <c r="A4477" s="28" t="s">
        <v>632</v>
      </c>
      <c r="B4477" s="28" t="s">
        <v>600</v>
      </c>
      <c r="E4477" s="9" t="s">
        <v>277</v>
      </c>
      <c r="F4477" s="9" t="s">
        <v>277</v>
      </c>
      <c r="G4477" s="9" t="s">
        <v>277</v>
      </c>
      <c r="H4477" s="9">
        <v>181.20000000000073</v>
      </c>
      <c r="I4477" s="9">
        <v>0</v>
      </c>
      <c r="J4477" s="9" t="s">
        <v>182</v>
      </c>
      <c r="K4477" s="9" t="s">
        <v>182</v>
      </c>
      <c r="L4477" s="9" t="s">
        <v>182</v>
      </c>
      <c r="M4477" s="9" t="s">
        <v>182</v>
      </c>
      <c r="P4477" s="65">
        <f t="shared" si="123"/>
        <v>181.20000000000073</v>
      </c>
    </row>
    <row r="4478" spans="1:16" ht="15">
      <c r="A4478" s="28" t="s">
        <v>633</v>
      </c>
      <c r="B4478" s="61" t="s">
        <v>637</v>
      </c>
      <c r="E4478" s="9" t="s">
        <v>277</v>
      </c>
      <c r="F4478" s="9" t="s">
        <v>277</v>
      </c>
      <c r="G4478" s="9" t="s">
        <v>277</v>
      </c>
      <c r="H4478" s="9">
        <v>157.99999999999636</v>
      </c>
      <c r="I4478" s="9">
        <v>0</v>
      </c>
      <c r="J4478" s="9" t="s">
        <v>182</v>
      </c>
      <c r="K4478" s="9" t="s">
        <v>182</v>
      </c>
      <c r="L4478" s="9" t="s">
        <v>182</v>
      </c>
      <c r="M4478" s="9" t="s">
        <v>182</v>
      </c>
      <c r="P4478" s="65">
        <f t="shared" si="123"/>
        <v>157.99999999999636</v>
      </c>
    </row>
    <row r="4479" spans="1:16" ht="15">
      <c r="A4479" s="28" t="s">
        <v>634</v>
      </c>
      <c r="B4479" s="61" t="s">
        <v>613</v>
      </c>
      <c r="E4479" s="9" t="s">
        <v>277</v>
      </c>
      <c r="F4479" s="9" t="s">
        <v>277</v>
      </c>
      <c r="G4479" s="9" t="s">
        <v>277</v>
      </c>
      <c r="H4479" s="9">
        <v>155.99999999999636</v>
      </c>
      <c r="I4479" s="9">
        <v>0</v>
      </c>
      <c r="J4479" s="9" t="s">
        <v>182</v>
      </c>
      <c r="K4479" s="9" t="s">
        <v>182</v>
      </c>
      <c r="L4479" s="9" t="s">
        <v>182</v>
      </c>
      <c r="M4479" s="9" t="s">
        <v>182</v>
      </c>
      <c r="P4479" s="65">
        <f t="shared" si="123"/>
        <v>155.99999999999636</v>
      </c>
    </row>
    <row r="4480" spans="1:16" ht="15">
      <c r="A4480" s="28" t="s">
        <v>639</v>
      </c>
      <c r="B4480" s="28" t="s">
        <v>596</v>
      </c>
      <c r="E4480" s="9" t="s">
        <v>277</v>
      </c>
      <c r="F4480" s="9" t="s">
        <v>277</v>
      </c>
      <c r="G4480" s="9" t="s">
        <v>277</v>
      </c>
      <c r="H4480" s="9">
        <v>150</v>
      </c>
      <c r="I4480" s="9">
        <v>0</v>
      </c>
      <c r="J4480" s="9" t="s">
        <v>182</v>
      </c>
      <c r="K4480" s="9" t="s">
        <v>182</v>
      </c>
      <c r="L4480" s="9" t="s">
        <v>182</v>
      </c>
      <c r="M4480" s="9" t="s">
        <v>182</v>
      </c>
      <c r="P4480" s="65">
        <f t="shared" si="123"/>
        <v>150</v>
      </c>
    </row>
    <row r="4481" spans="1:16" ht="15">
      <c r="A4481" s="28" t="s">
        <v>647</v>
      </c>
      <c r="B4481" s="61" t="s">
        <v>650</v>
      </c>
      <c r="E4481" s="9" t="s">
        <v>277</v>
      </c>
      <c r="F4481" s="9" t="s">
        <v>277</v>
      </c>
      <c r="G4481" s="9" t="s">
        <v>277</v>
      </c>
      <c r="H4481" s="9">
        <v>149.99999999999636</v>
      </c>
      <c r="I4481" s="9">
        <v>0</v>
      </c>
      <c r="J4481" s="9" t="s">
        <v>182</v>
      </c>
      <c r="K4481" s="9" t="s">
        <v>182</v>
      </c>
      <c r="L4481" s="9" t="s">
        <v>182</v>
      </c>
      <c r="M4481" s="9" t="s">
        <v>182</v>
      </c>
      <c r="P4481" s="65">
        <f t="shared" si="123"/>
        <v>149.99999999999636</v>
      </c>
    </row>
    <row r="4482" spans="1:16" ht="15">
      <c r="A4482" s="28" t="s">
        <v>651</v>
      </c>
      <c r="B4482" s="61" t="s">
        <v>645</v>
      </c>
      <c r="E4482" s="9" t="s">
        <v>277</v>
      </c>
      <c r="F4482" s="9" t="s">
        <v>277</v>
      </c>
      <c r="G4482" s="9" t="s">
        <v>277</v>
      </c>
      <c r="H4482" s="9">
        <v>129.99999999999636</v>
      </c>
      <c r="I4482" s="9">
        <v>0</v>
      </c>
      <c r="J4482" s="9" t="s">
        <v>182</v>
      </c>
      <c r="K4482" s="9" t="s">
        <v>182</v>
      </c>
      <c r="L4482" s="9" t="s">
        <v>182</v>
      </c>
      <c r="M4482" s="9" t="s">
        <v>182</v>
      </c>
      <c r="P4482" s="65">
        <f t="shared" si="123"/>
        <v>129.99999999999636</v>
      </c>
    </row>
    <row r="4483" spans="1:16" ht="15">
      <c r="A4483" s="28" t="s">
        <v>652</v>
      </c>
      <c r="B4483" s="61" t="s">
        <v>157</v>
      </c>
      <c r="E4483" s="9" t="s">
        <v>277</v>
      </c>
      <c r="F4483" s="9" t="s">
        <v>277</v>
      </c>
      <c r="G4483" s="9">
        <v>79.2</v>
      </c>
      <c r="H4483" s="62" t="s">
        <v>278</v>
      </c>
      <c r="I4483" s="9">
        <v>0</v>
      </c>
      <c r="J4483" s="9" t="s">
        <v>182</v>
      </c>
      <c r="K4483" s="9" t="s">
        <v>182</v>
      </c>
      <c r="L4483" s="9" t="s">
        <v>182</v>
      </c>
      <c r="M4483" s="9" t="s">
        <v>182</v>
      </c>
      <c r="P4483" s="65">
        <f t="shared" si="123"/>
        <v>79.2</v>
      </c>
    </row>
    <row r="4484" spans="1:16" ht="15">
      <c r="A4484" s="28" t="s">
        <v>653</v>
      </c>
      <c r="B4484" s="28" t="s">
        <v>601</v>
      </c>
      <c r="E4484" s="9" t="s">
        <v>277</v>
      </c>
      <c r="F4484" s="9" t="s">
        <v>277</v>
      </c>
      <c r="G4484" s="9" t="s">
        <v>277</v>
      </c>
      <c r="H4484" s="9">
        <v>49.500000000003638</v>
      </c>
      <c r="I4484" s="9">
        <v>0</v>
      </c>
      <c r="J4484" s="9" t="s">
        <v>182</v>
      </c>
      <c r="K4484" s="9" t="s">
        <v>182</v>
      </c>
      <c r="L4484" s="9" t="s">
        <v>182</v>
      </c>
      <c r="M4484" s="9" t="s">
        <v>182</v>
      </c>
      <c r="P4484" s="65">
        <f t="shared" si="123"/>
        <v>49.500000000003638</v>
      </c>
    </row>
    <row r="4485" spans="1:16" ht="15">
      <c r="A4485" s="28" t="s">
        <v>658</v>
      </c>
      <c r="B4485" s="61" t="s">
        <v>615</v>
      </c>
      <c r="E4485" s="9" t="s">
        <v>277</v>
      </c>
      <c r="F4485" s="9" t="s">
        <v>277</v>
      </c>
      <c r="G4485" s="9" t="s">
        <v>277</v>
      </c>
      <c r="H4485" s="9">
        <v>38.099999999994907</v>
      </c>
      <c r="I4485" s="9">
        <v>0</v>
      </c>
      <c r="J4485" s="9" t="s">
        <v>182</v>
      </c>
      <c r="K4485" s="9" t="s">
        <v>182</v>
      </c>
      <c r="L4485" s="9" t="s">
        <v>182</v>
      </c>
      <c r="M4485" s="9" t="s">
        <v>182</v>
      </c>
      <c r="P4485" s="65">
        <f t="shared" si="123"/>
        <v>38.099999999994907</v>
      </c>
    </row>
    <row r="4486" spans="1:16" ht="15">
      <c r="A4486" s="28" t="s">
        <v>659</v>
      </c>
      <c r="B4486" s="61" t="s">
        <v>163</v>
      </c>
      <c r="E4486" s="9" t="s">
        <v>277</v>
      </c>
      <c r="F4486" s="9" t="s">
        <v>277</v>
      </c>
      <c r="G4486" s="9">
        <v>37.25</v>
      </c>
      <c r="H4486" s="9" t="s">
        <v>277</v>
      </c>
      <c r="I4486" s="9">
        <v>0</v>
      </c>
      <c r="J4486" s="9" t="s">
        <v>182</v>
      </c>
      <c r="K4486" s="9" t="s">
        <v>182</v>
      </c>
      <c r="L4486" s="9" t="s">
        <v>182</v>
      </c>
      <c r="M4486" s="9" t="s">
        <v>182</v>
      </c>
      <c r="P4486" s="65">
        <f t="shared" si="123"/>
        <v>37.25</v>
      </c>
    </row>
    <row r="4487" spans="1:16" ht="15">
      <c r="A4487" s="28" t="s">
        <v>660</v>
      </c>
      <c r="B4487" s="61" t="s">
        <v>649</v>
      </c>
      <c r="E4487" s="9" t="s">
        <v>277</v>
      </c>
      <c r="F4487" s="9" t="s">
        <v>277</v>
      </c>
      <c r="G4487" s="9" t="s">
        <v>277</v>
      </c>
      <c r="H4487" s="9">
        <v>19.799999999999272</v>
      </c>
      <c r="I4487" s="9">
        <v>0</v>
      </c>
      <c r="J4487" s="9" t="s">
        <v>182</v>
      </c>
      <c r="K4487" s="9" t="s">
        <v>182</v>
      </c>
      <c r="L4487" s="9" t="s">
        <v>182</v>
      </c>
      <c r="M4487" s="9" t="s">
        <v>182</v>
      </c>
      <c r="P4487" s="65">
        <f t="shared" si="123"/>
        <v>19.799999999999272</v>
      </c>
    </row>
    <row r="4488" spans="1:16" ht="15">
      <c r="A4488" s="28" t="s">
        <v>662</v>
      </c>
      <c r="B4488" s="61" t="s">
        <v>178</v>
      </c>
      <c r="E4488" s="9">
        <v>2.4</v>
      </c>
      <c r="F4488" s="9" t="s">
        <v>277</v>
      </c>
      <c r="G4488" s="9" t="s">
        <v>277</v>
      </c>
      <c r="H4488" s="9" t="s">
        <v>277</v>
      </c>
      <c r="I4488" s="9">
        <v>0</v>
      </c>
      <c r="J4488" s="9" t="s">
        <v>182</v>
      </c>
      <c r="K4488" s="9" t="s">
        <v>182</v>
      </c>
      <c r="L4488" s="9" t="s">
        <v>182</v>
      </c>
      <c r="M4488" s="9" t="s">
        <v>182</v>
      </c>
      <c r="P4488" s="65">
        <f t="shared" si="123"/>
        <v>2.4</v>
      </c>
    </row>
    <row r="4489" spans="1:16" ht="15">
      <c r="A4489" s="28" t="s">
        <v>663</v>
      </c>
      <c r="B4489" s="226" t="s">
        <v>1583</v>
      </c>
      <c r="C4489" s="3"/>
      <c r="D4489" s="3"/>
      <c r="E4489" s="9" t="s">
        <v>277</v>
      </c>
      <c r="F4489" s="9" t="s">
        <v>277</v>
      </c>
      <c r="G4489" s="9" t="s">
        <v>277</v>
      </c>
      <c r="H4489" s="9" t="s">
        <v>277</v>
      </c>
      <c r="I4489" s="9">
        <v>0</v>
      </c>
      <c r="J4489" s="9" t="s">
        <v>182</v>
      </c>
      <c r="K4489" s="9" t="s">
        <v>182</v>
      </c>
      <c r="L4489" s="9" t="s">
        <v>182</v>
      </c>
      <c r="M4489" s="9" t="s">
        <v>182</v>
      </c>
      <c r="P4489" s="65">
        <f t="shared" si="123"/>
        <v>0</v>
      </c>
    </row>
    <row r="4490" spans="1:16" ht="15">
      <c r="A4490" s="28" t="s">
        <v>664</v>
      </c>
      <c r="B4490" s="170" t="s">
        <v>1281</v>
      </c>
      <c r="C4490" s="3"/>
      <c r="D4490" s="3"/>
      <c r="E4490" s="9" t="s">
        <v>277</v>
      </c>
      <c r="F4490" s="9" t="s">
        <v>277</v>
      </c>
      <c r="G4490" s="9" t="s">
        <v>277</v>
      </c>
      <c r="H4490" s="9" t="s">
        <v>277</v>
      </c>
      <c r="I4490" s="9">
        <v>0</v>
      </c>
      <c r="J4490" s="9" t="s">
        <v>182</v>
      </c>
      <c r="K4490" s="9" t="s">
        <v>182</v>
      </c>
      <c r="L4490" s="9" t="s">
        <v>182</v>
      </c>
      <c r="M4490" s="9" t="s">
        <v>182</v>
      </c>
      <c r="P4490" s="65">
        <f t="shared" si="123"/>
        <v>0</v>
      </c>
    </row>
    <row r="4491" spans="1:16" ht="15">
      <c r="A4491" s="28" t="s">
        <v>667</v>
      </c>
      <c r="B4491" s="226" t="s">
        <v>1576</v>
      </c>
      <c r="C4491" s="3"/>
      <c r="D4491" s="3"/>
      <c r="E4491" s="9" t="s">
        <v>277</v>
      </c>
      <c r="F4491" s="9" t="s">
        <v>277</v>
      </c>
      <c r="G4491" s="9" t="s">
        <v>277</v>
      </c>
      <c r="H4491" s="9" t="s">
        <v>277</v>
      </c>
      <c r="I4491" s="9">
        <v>0</v>
      </c>
      <c r="J4491" s="9" t="s">
        <v>182</v>
      </c>
      <c r="K4491" s="9" t="s">
        <v>182</v>
      </c>
      <c r="L4491" s="9" t="s">
        <v>182</v>
      </c>
      <c r="M4491" s="9" t="s">
        <v>182</v>
      </c>
      <c r="P4491" s="65">
        <f t="shared" si="123"/>
        <v>0</v>
      </c>
    </row>
    <row r="4492" spans="1:16" ht="15">
      <c r="A4492" s="28" t="s">
        <v>726</v>
      </c>
      <c r="B4492" s="170" t="s">
        <v>1276</v>
      </c>
      <c r="C4492" s="3"/>
      <c r="D4492" s="3"/>
      <c r="E4492" s="9" t="s">
        <v>277</v>
      </c>
      <c r="F4492" s="9" t="s">
        <v>277</v>
      </c>
      <c r="G4492" s="9" t="s">
        <v>277</v>
      </c>
      <c r="H4492" s="9" t="s">
        <v>277</v>
      </c>
      <c r="I4492" s="9">
        <v>0</v>
      </c>
      <c r="J4492" s="9" t="s">
        <v>182</v>
      </c>
      <c r="K4492" s="9" t="s">
        <v>182</v>
      </c>
      <c r="L4492" s="9" t="s">
        <v>182</v>
      </c>
      <c r="M4492" s="9" t="s">
        <v>182</v>
      </c>
      <c r="P4492" s="65">
        <f t="shared" si="123"/>
        <v>0</v>
      </c>
    </row>
    <row r="4493" spans="1:16" ht="15">
      <c r="A4493" s="28" t="s">
        <v>727</v>
      </c>
      <c r="B4493" s="170" t="s">
        <v>1272</v>
      </c>
      <c r="C4493" s="3"/>
      <c r="D4493" s="3"/>
      <c r="E4493" s="9" t="s">
        <v>277</v>
      </c>
      <c r="F4493" s="9" t="s">
        <v>277</v>
      </c>
      <c r="G4493" s="9" t="s">
        <v>277</v>
      </c>
      <c r="H4493" s="9" t="s">
        <v>277</v>
      </c>
      <c r="I4493" s="9">
        <v>0</v>
      </c>
      <c r="J4493" s="9" t="s">
        <v>182</v>
      </c>
      <c r="K4493" s="9" t="s">
        <v>182</v>
      </c>
      <c r="L4493" s="9" t="s">
        <v>182</v>
      </c>
      <c r="M4493" s="9" t="s">
        <v>182</v>
      </c>
      <c r="P4493" s="65">
        <f t="shared" si="123"/>
        <v>0</v>
      </c>
    </row>
    <row r="4494" spans="1:16" ht="15">
      <c r="A4494" s="28" t="s">
        <v>728</v>
      </c>
      <c r="B4494" s="226" t="s">
        <v>1582</v>
      </c>
      <c r="C4494" s="3"/>
      <c r="D4494" s="3"/>
      <c r="E4494" s="9" t="s">
        <v>277</v>
      </c>
      <c r="F4494" s="9" t="s">
        <v>277</v>
      </c>
      <c r="G4494" s="9" t="s">
        <v>277</v>
      </c>
      <c r="H4494" s="9" t="s">
        <v>277</v>
      </c>
      <c r="I4494" s="9">
        <v>0</v>
      </c>
      <c r="J4494" s="9" t="s">
        <v>182</v>
      </c>
      <c r="K4494" s="9" t="s">
        <v>182</v>
      </c>
      <c r="L4494" s="9" t="s">
        <v>182</v>
      </c>
      <c r="M4494" s="9" t="s">
        <v>182</v>
      </c>
      <c r="P4494" s="65">
        <f t="shared" si="123"/>
        <v>0</v>
      </c>
    </row>
    <row r="4495" spans="1:16" ht="15">
      <c r="A4495" s="28" t="s">
        <v>729</v>
      </c>
      <c r="B4495" s="226" t="s">
        <v>1589</v>
      </c>
      <c r="C4495" s="3"/>
      <c r="D4495" s="3"/>
      <c r="E4495" s="9" t="s">
        <v>277</v>
      </c>
      <c r="F4495" s="9" t="s">
        <v>277</v>
      </c>
      <c r="G4495" s="9" t="s">
        <v>277</v>
      </c>
      <c r="H4495" s="9" t="s">
        <v>277</v>
      </c>
      <c r="I4495" s="9">
        <v>0</v>
      </c>
      <c r="J4495" s="9" t="s">
        <v>182</v>
      </c>
      <c r="K4495" s="9" t="s">
        <v>182</v>
      </c>
      <c r="L4495" s="9" t="s">
        <v>182</v>
      </c>
      <c r="M4495" s="9" t="s">
        <v>182</v>
      </c>
      <c r="P4495" s="65">
        <f t="shared" si="123"/>
        <v>0</v>
      </c>
    </row>
    <row r="4496" spans="1:16" ht="15">
      <c r="A4496" s="28" t="s">
        <v>730</v>
      </c>
      <c r="B4496" s="170" t="s">
        <v>1277</v>
      </c>
      <c r="C4496" s="3"/>
      <c r="D4496" s="3"/>
      <c r="E4496" s="9" t="s">
        <v>277</v>
      </c>
      <c r="F4496" s="9" t="s">
        <v>277</v>
      </c>
      <c r="G4496" s="9" t="s">
        <v>277</v>
      </c>
      <c r="H4496" s="9" t="s">
        <v>277</v>
      </c>
      <c r="I4496" s="9">
        <v>0</v>
      </c>
      <c r="J4496" s="9" t="s">
        <v>182</v>
      </c>
      <c r="K4496" s="9" t="s">
        <v>182</v>
      </c>
      <c r="L4496" s="9" t="s">
        <v>182</v>
      </c>
      <c r="M4496" s="9" t="s">
        <v>182</v>
      </c>
      <c r="P4496" s="65">
        <f t="shared" ref="P4496:P4527" si="124">SUM(E4496:M4496)</f>
        <v>0</v>
      </c>
    </row>
    <row r="4497" spans="1:16" ht="15">
      <c r="A4497" s="28" t="s">
        <v>731</v>
      </c>
      <c r="B4497" s="226" t="s">
        <v>1617</v>
      </c>
      <c r="C4497" s="3"/>
      <c r="D4497" s="3"/>
      <c r="E4497" s="9" t="s">
        <v>277</v>
      </c>
      <c r="F4497" s="9" t="s">
        <v>277</v>
      </c>
      <c r="G4497" s="9" t="s">
        <v>277</v>
      </c>
      <c r="H4497" s="9" t="s">
        <v>277</v>
      </c>
      <c r="I4497" s="9">
        <v>0</v>
      </c>
      <c r="J4497" s="9" t="s">
        <v>182</v>
      </c>
      <c r="K4497" s="9" t="s">
        <v>182</v>
      </c>
      <c r="L4497" s="9" t="s">
        <v>182</v>
      </c>
      <c r="M4497" s="9" t="s">
        <v>182</v>
      </c>
      <c r="P4497" s="65">
        <f t="shared" si="124"/>
        <v>0</v>
      </c>
    </row>
    <row r="4498" spans="1:16" ht="15">
      <c r="A4498" s="28" t="s">
        <v>732</v>
      </c>
      <c r="B4498" s="226" t="s">
        <v>1579</v>
      </c>
      <c r="C4498" s="3"/>
      <c r="D4498" s="3"/>
      <c r="E4498" s="9" t="s">
        <v>277</v>
      </c>
      <c r="F4498" s="9" t="s">
        <v>277</v>
      </c>
      <c r="G4498" s="9" t="s">
        <v>277</v>
      </c>
      <c r="H4498" s="9" t="s">
        <v>277</v>
      </c>
      <c r="I4498" s="9">
        <v>0</v>
      </c>
      <c r="J4498" s="9" t="s">
        <v>182</v>
      </c>
      <c r="K4498" s="9" t="s">
        <v>182</v>
      </c>
      <c r="L4498" s="9" t="s">
        <v>182</v>
      </c>
      <c r="M4498" s="9" t="s">
        <v>182</v>
      </c>
      <c r="P4498" s="65">
        <f t="shared" si="124"/>
        <v>0</v>
      </c>
    </row>
    <row r="4499" spans="1:16" ht="15">
      <c r="A4499" s="28" t="s">
        <v>733</v>
      </c>
      <c r="B4499" s="226" t="s">
        <v>1590</v>
      </c>
      <c r="C4499" s="3"/>
      <c r="D4499" s="3"/>
      <c r="E4499" s="9" t="s">
        <v>277</v>
      </c>
      <c r="F4499" s="9" t="s">
        <v>277</v>
      </c>
      <c r="G4499" s="9" t="s">
        <v>277</v>
      </c>
      <c r="H4499" s="9" t="s">
        <v>277</v>
      </c>
      <c r="I4499" s="9">
        <v>0</v>
      </c>
      <c r="J4499" s="9" t="s">
        <v>182</v>
      </c>
      <c r="K4499" s="9" t="s">
        <v>182</v>
      </c>
      <c r="L4499" s="9" t="s">
        <v>182</v>
      </c>
      <c r="M4499" s="9" t="s">
        <v>182</v>
      </c>
      <c r="P4499" s="65">
        <f t="shared" si="124"/>
        <v>0</v>
      </c>
    </row>
    <row r="4500" spans="1:16" ht="15">
      <c r="A4500" s="28" t="s">
        <v>734</v>
      </c>
      <c r="B4500" s="226" t="s">
        <v>1577</v>
      </c>
      <c r="C4500" s="3"/>
      <c r="D4500" s="3"/>
      <c r="E4500" s="9" t="s">
        <v>277</v>
      </c>
      <c r="F4500" s="9" t="s">
        <v>277</v>
      </c>
      <c r="G4500" s="9" t="s">
        <v>277</v>
      </c>
      <c r="H4500" s="9" t="s">
        <v>277</v>
      </c>
      <c r="I4500" s="9">
        <v>0</v>
      </c>
      <c r="J4500" s="9" t="s">
        <v>182</v>
      </c>
      <c r="K4500" s="9" t="s">
        <v>182</v>
      </c>
      <c r="L4500" s="9" t="s">
        <v>182</v>
      </c>
      <c r="M4500" s="9" t="s">
        <v>182</v>
      </c>
      <c r="P4500" s="65">
        <f t="shared" si="124"/>
        <v>0</v>
      </c>
    </row>
    <row r="4501" spans="1:16" ht="15">
      <c r="A4501" s="28" t="s">
        <v>735</v>
      </c>
      <c r="B4501" s="226" t="s">
        <v>1587</v>
      </c>
      <c r="C4501" s="3"/>
      <c r="D4501" s="3"/>
      <c r="E4501" s="9" t="s">
        <v>277</v>
      </c>
      <c r="F4501" s="9" t="s">
        <v>277</v>
      </c>
      <c r="G4501" s="9" t="s">
        <v>277</v>
      </c>
      <c r="H4501" s="9" t="s">
        <v>277</v>
      </c>
      <c r="I4501" s="9">
        <v>0</v>
      </c>
      <c r="J4501" s="9" t="s">
        <v>182</v>
      </c>
      <c r="K4501" s="9" t="s">
        <v>182</v>
      </c>
      <c r="L4501" s="9" t="s">
        <v>182</v>
      </c>
      <c r="M4501" s="9" t="s">
        <v>182</v>
      </c>
      <c r="P4501" s="65">
        <f t="shared" si="124"/>
        <v>0</v>
      </c>
    </row>
    <row r="4502" spans="1:16" ht="15">
      <c r="A4502" s="28" t="s">
        <v>736</v>
      </c>
      <c r="B4502" s="226" t="s">
        <v>1591</v>
      </c>
      <c r="C4502" s="3"/>
      <c r="D4502" s="3"/>
      <c r="E4502" s="9" t="s">
        <v>277</v>
      </c>
      <c r="F4502" s="9" t="s">
        <v>277</v>
      </c>
      <c r="G4502" s="9" t="s">
        <v>277</v>
      </c>
      <c r="H4502" s="9" t="s">
        <v>277</v>
      </c>
      <c r="I4502" s="9">
        <v>0</v>
      </c>
      <c r="J4502" s="9" t="s">
        <v>182</v>
      </c>
      <c r="K4502" s="9" t="s">
        <v>182</v>
      </c>
      <c r="L4502" s="9" t="s">
        <v>182</v>
      </c>
      <c r="M4502" s="9" t="s">
        <v>182</v>
      </c>
      <c r="P4502" s="65">
        <f t="shared" si="124"/>
        <v>0</v>
      </c>
    </row>
    <row r="4503" spans="1:16" ht="15">
      <c r="A4503" s="28" t="s">
        <v>737</v>
      </c>
      <c r="B4503" s="170" t="s">
        <v>1279</v>
      </c>
      <c r="C4503" s="3"/>
      <c r="D4503" s="3"/>
      <c r="E4503" s="9" t="s">
        <v>277</v>
      </c>
      <c r="F4503" s="9" t="s">
        <v>277</v>
      </c>
      <c r="G4503" s="9" t="s">
        <v>277</v>
      </c>
      <c r="H4503" s="9" t="s">
        <v>277</v>
      </c>
      <c r="I4503" s="9">
        <v>0</v>
      </c>
      <c r="J4503" s="9" t="s">
        <v>182</v>
      </c>
      <c r="K4503" s="9" t="s">
        <v>182</v>
      </c>
      <c r="L4503" s="9" t="s">
        <v>182</v>
      </c>
      <c r="M4503" s="9" t="s">
        <v>182</v>
      </c>
      <c r="P4503" s="65">
        <f t="shared" si="124"/>
        <v>0</v>
      </c>
    </row>
    <row r="4504" spans="1:16" ht="15">
      <c r="A4504" s="28" t="s">
        <v>738</v>
      </c>
      <c r="B4504" s="226" t="s">
        <v>1584</v>
      </c>
      <c r="C4504" s="3"/>
      <c r="D4504" s="3"/>
      <c r="E4504" s="9" t="s">
        <v>277</v>
      </c>
      <c r="F4504" s="9" t="s">
        <v>277</v>
      </c>
      <c r="G4504" s="9" t="s">
        <v>277</v>
      </c>
      <c r="H4504" s="9" t="s">
        <v>277</v>
      </c>
      <c r="I4504" s="9">
        <v>0</v>
      </c>
      <c r="J4504" s="9" t="s">
        <v>182</v>
      </c>
      <c r="K4504" s="9" t="s">
        <v>182</v>
      </c>
      <c r="L4504" s="9" t="s">
        <v>182</v>
      </c>
      <c r="M4504" s="9" t="s">
        <v>182</v>
      </c>
      <c r="P4504" s="65">
        <f t="shared" si="124"/>
        <v>0</v>
      </c>
    </row>
    <row r="4505" spans="1:16" ht="15">
      <c r="A4505" s="28" t="s">
        <v>739</v>
      </c>
      <c r="B4505" s="226" t="s">
        <v>1580</v>
      </c>
      <c r="C4505" s="3"/>
      <c r="D4505" s="3"/>
      <c r="E4505" s="9" t="s">
        <v>277</v>
      </c>
      <c r="F4505" s="9" t="s">
        <v>277</v>
      </c>
      <c r="G4505" s="9" t="s">
        <v>277</v>
      </c>
      <c r="H4505" s="9" t="s">
        <v>277</v>
      </c>
      <c r="I4505" s="9">
        <v>0</v>
      </c>
      <c r="J4505" s="9" t="s">
        <v>182</v>
      </c>
      <c r="K4505" s="9" t="s">
        <v>182</v>
      </c>
      <c r="L4505" s="9" t="s">
        <v>182</v>
      </c>
      <c r="M4505" s="9" t="s">
        <v>182</v>
      </c>
      <c r="P4505" s="65">
        <f t="shared" si="124"/>
        <v>0</v>
      </c>
    </row>
    <row r="4506" spans="1:16" ht="15">
      <c r="A4506" s="28" t="s">
        <v>740</v>
      </c>
      <c r="B4506" s="181" t="s">
        <v>1266</v>
      </c>
      <c r="C4506" s="3"/>
      <c r="D4506" s="3"/>
      <c r="E4506" s="9" t="s">
        <v>277</v>
      </c>
      <c r="F4506" s="9" t="s">
        <v>277</v>
      </c>
      <c r="G4506" s="9" t="s">
        <v>277</v>
      </c>
      <c r="H4506" s="9" t="s">
        <v>277</v>
      </c>
      <c r="I4506" s="9">
        <v>0</v>
      </c>
      <c r="J4506" s="9" t="s">
        <v>182</v>
      </c>
      <c r="K4506" s="9" t="s">
        <v>182</v>
      </c>
      <c r="L4506" s="9" t="s">
        <v>182</v>
      </c>
      <c r="M4506" s="9" t="s">
        <v>182</v>
      </c>
      <c r="P4506" s="65">
        <f t="shared" si="124"/>
        <v>0</v>
      </c>
    </row>
    <row r="4507" spans="1:16" ht="15">
      <c r="A4507" s="28" t="s">
        <v>741</v>
      </c>
      <c r="B4507" s="170" t="s">
        <v>1268</v>
      </c>
      <c r="C4507" s="3"/>
      <c r="D4507" s="3"/>
      <c r="E4507" s="9" t="s">
        <v>277</v>
      </c>
      <c r="F4507" s="9" t="s">
        <v>277</v>
      </c>
      <c r="G4507" s="9" t="s">
        <v>277</v>
      </c>
      <c r="H4507" s="9" t="s">
        <v>277</v>
      </c>
      <c r="I4507" s="9">
        <v>0</v>
      </c>
      <c r="J4507" s="9" t="s">
        <v>182</v>
      </c>
      <c r="K4507" s="9" t="s">
        <v>182</v>
      </c>
      <c r="L4507" s="9" t="s">
        <v>182</v>
      </c>
      <c r="M4507" s="9" t="s">
        <v>182</v>
      </c>
      <c r="P4507" s="65">
        <f t="shared" si="124"/>
        <v>0</v>
      </c>
    </row>
    <row r="4508" spans="1:16" ht="15">
      <c r="A4508" s="28" t="s">
        <v>742</v>
      </c>
      <c r="B4508" s="226" t="s">
        <v>2171</v>
      </c>
      <c r="C4508" s="3"/>
      <c r="D4508" s="3"/>
      <c r="E4508" s="9" t="s">
        <v>277</v>
      </c>
      <c r="F4508" s="9" t="s">
        <v>277</v>
      </c>
      <c r="G4508" s="9" t="s">
        <v>277</v>
      </c>
      <c r="H4508" s="9" t="s">
        <v>277</v>
      </c>
      <c r="I4508" s="9">
        <v>0</v>
      </c>
      <c r="J4508" s="9" t="s">
        <v>182</v>
      </c>
      <c r="K4508" s="9" t="s">
        <v>182</v>
      </c>
      <c r="L4508" s="9" t="s">
        <v>182</v>
      </c>
      <c r="M4508" s="9" t="s">
        <v>182</v>
      </c>
      <c r="P4508" s="65">
        <f t="shared" si="124"/>
        <v>0</v>
      </c>
    </row>
    <row r="4509" spans="1:16" ht="15">
      <c r="A4509" s="28" t="s">
        <v>743</v>
      </c>
      <c r="B4509" s="61" t="s">
        <v>661</v>
      </c>
      <c r="E4509" s="9" t="s">
        <v>277</v>
      </c>
      <c r="F4509" s="9" t="s">
        <v>277</v>
      </c>
      <c r="G4509" s="9" t="s">
        <v>277</v>
      </c>
      <c r="H4509" s="62" t="s">
        <v>278</v>
      </c>
      <c r="I4509" s="9">
        <v>0</v>
      </c>
      <c r="J4509" s="9" t="s">
        <v>182</v>
      </c>
      <c r="K4509" s="9" t="s">
        <v>182</v>
      </c>
      <c r="L4509" s="9" t="s">
        <v>182</v>
      </c>
      <c r="M4509" s="9" t="s">
        <v>182</v>
      </c>
      <c r="P4509" s="65">
        <f t="shared" si="124"/>
        <v>0</v>
      </c>
    </row>
    <row r="4510" spans="1:16" ht="15">
      <c r="A4510" s="28" t="s">
        <v>744</v>
      </c>
      <c r="B4510" s="226" t="s">
        <v>1592</v>
      </c>
      <c r="C4510" s="3"/>
      <c r="D4510" s="3"/>
      <c r="E4510" s="9" t="s">
        <v>277</v>
      </c>
      <c r="F4510" s="9" t="s">
        <v>277</v>
      </c>
      <c r="G4510" s="9" t="s">
        <v>277</v>
      </c>
      <c r="H4510" s="9" t="s">
        <v>277</v>
      </c>
      <c r="I4510" s="9">
        <v>0</v>
      </c>
      <c r="J4510" s="9" t="s">
        <v>182</v>
      </c>
      <c r="K4510" s="9" t="s">
        <v>182</v>
      </c>
      <c r="L4510" s="9" t="s">
        <v>182</v>
      </c>
      <c r="M4510" s="9" t="s">
        <v>182</v>
      </c>
      <c r="P4510" s="65">
        <f t="shared" si="124"/>
        <v>0</v>
      </c>
    </row>
    <row r="4511" spans="1:16" ht="15">
      <c r="A4511" s="28" t="s">
        <v>745</v>
      </c>
      <c r="B4511" s="170" t="s">
        <v>1270</v>
      </c>
      <c r="C4511" s="3"/>
      <c r="D4511" s="3"/>
      <c r="E4511" s="9" t="s">
        <v>277</v>
      </c>
      <c r="F4511" s="9" t="s">
        <v>277</v>
      </c>
      <c r="G4511" s="9" t="s">
        <v>277</v>
      </c>
      <c r="H4511" s="9" t="s">
        <v>277</v>
      </c>
      <c r="I4511" s="9">
        <v>0</v>
      </c>
      <c r="J4511" s="9" t="s">
        <v>182</v>
      </c>
      <c r="K4511" s="9" t="s">
        <v>182</v>
      </c>
      <c r="L4511" s="9" t="s">
        <v>182</v>
      </c>
      <c r="M4511" s="9" t="s">
        <v>182</v>
      </c>
      <c r="P4511" s="65">
        <f t="shared" si="124"/>
        <v>0</v>
      </c>
    </row>
    <row r="4512" spans="1:16" ht="15">
      <c r="A4512" s="28" t="s">
        <v>746</v>
      </c>
      <c r="B4512" s="226" t="s">
        <v>1593</v>
      </c>
      <c r="C4512" s="3"/>
      <c r="D4512" s="3"/>
      <c r="E4512" s="9" t="s">
        <v>277</v>
      </c>
      <c r="F4512" s="9" t="s">
        <v>277</v>
      </c>
      <c r="G4512" s="9" t="s">
        <v>277</v>
      </c>
      <c r="H4512" s="9" t="s">
        <v>277</v>
      </c>
      <c r="I4512" s="9">
        <v>0</v>
      </c>
      <c r="J4512" s="9" t="s">
        <v>182</v>
      </c>
      <c r="K4512" s="9" t="s">
        <v>182</v>
      </c>
      <c r="L4512" s="9" t="s">
        <v>182</v>
      </c>
      <c r="M4512" s="9" t="s">
        <v>182</v>
      </c>
      <c r="P4512" s="65">
        <f t="shared" si="124"/>
        <v>0</v>
      </c>
    </row>
    <row r="4513" spans="1:16" ht="15">
      <c r="A4513" s="28" t="s">
        <v>747</v>
      </c>
      <c r="B4513" s="170" t="s">
        <v>1269</v>
      </c>
      <c r="C4513" s="3"/>
      <c r="D4513" s="3"/>
      <c r="E4513" s="9" t="s">
        <v>277</v>
      </c>
      <c r="F4513" s="9" t="s">
        <v>277</v>
      </c>
      <c r="G4513" s="9" t="s">
        <v>277</v>
      </c>
      <c r="H4513" s="9" t="s">
        <v>277</v>
      </c>
      <c r="I4513" s="9">
        <v>0</v>
      </c>
      <c r="J4513" s="9" t="s">
        <v>182</v>
      </c>
      <c r="K4513" s="9" t="s">
        <v>182</v>
      </c>
      <c r="L4513" s="9" t="s">
        <v>182</v>
      </c>
      <c r="M4513" s="9" t="s">
        <v>182</v>
      </c>
      <c r="P4513" s="65">
        <f t="shared" si="124"/>
        <v>0</v>
      </c>
    </row>
    <row r="4514" spans="1:16" ht="15">
      <c r="A4514" s="28" t="s">
        <v>748</v>
      </c>
      <c r="B4514" s="170" t="s">
        <v>1278</v>
      </c>
      <c r="C4514" s="3"/>
      <c r="D4514" s="3"/>
      <c r="E4514" s="9" t="s">
        <v>277</v>
      </c>
      <c r="F4514" s="9" t="s">
        <v>277</v>
      </c>
      <c r="G4514" s="9" t="s">
        <v>277</v>
      </c>
      <c r="H4514" s="9" t="s">
        <v>277</v>
      </c>
      <c r="I4514" s="9">
        <v>0</v>
      </c>
      <c r="J4514" s="9" t="s">
        <v>182</v>
      </c>
      <c r="K4514" s="9" t="s">
        <v>182</v>
      </c>
      <c r="L4514" s="9" t="s">
        <v>182</v>
      </c>
      <c r="M4514" s="9" t="s">
        <v>182</v>
      </c>
      <c r="P4514" s="65">
        <f t="shared" si="124"/>
        <v>0</v>
      </c>
    </row>
    <row r="4515" spans="1:16" ht="15">
      <c r="A4515" s="28" t="s">
        <v>749</v>
      </c>
      <c r="B4515" s="170" t="s">
        <v>1285</v>
      </c>
      <c r="C4515" s="3"/>
      <c r="D4515" s="3"/>
      <c r="E4515" s="9" t="s">
        <v>277</v>
      </c>
      <c r="F4515" s="9" t="s">
        <v>277</v>
      </c>
      <c r="G4515" s="9" t="s">
        <v>277</v>
      </c>
      <c r="H4515" s="9" t="s">
        <v>277</v>
      </c>
      <c r="I4515" s="9">
        <v>0</v>
      </c>
      <c r="J4515" s="9" t="s">
        <v>182</v>
      </c>
      <c r="K4515" s="9" t="s">
        <v>182</v>
      </c>
      <c r="L4515" s="9" t="s">
        <v>182</v>
      </c>
      <c r="M4515" s="9" t="s">
        <v>182</v>
      </c>
      <c r="P4515" s="65">
        <f t="shared" si="124"/>
        <v>0</v>
      </c>
    </row>
    <row r="4516" spans="1:16" ht="15">
      <c r="A4516" s="28" t="s">
        <v>750</v>
      </c>
      <c r="B4516" s="170" t="s">
        <v>1275</v>
      </c>
      <c r="C4516" s="3"/>
      <c r="D4516" s="3"/>
      <c r="E4516" s="9" t="s">
        <v>277</v>
      </c>
      <c r="F4516" s="9" t="s">
        <v>277</v>
      </c>
      <c r="G4516" s="9" t="s">
        <v>277</v>
      </c>
      <c r="H4516" s="9" t="s">
        <v>277</v>
      </c>
      <c r="I4516" s="9">
        <v>0</v>
      </c>
      <c r="J4516" s="9" t="s">
        <v>182</v>
      </c>
      <c r="K4516" s="9" t="s">
        <v>182</v>
      </c>
      <c r="L4516" s="9" t="s">
        <v>182</v>
      </c>
      <c r="M4516" s="9" t="s">
        <v>182</v>
      </c>
      <c r="P4516" s="65">
        <f t="shared" si="124"/>
        <v>0</v>
      </c>
    </row>
    <row r="4517" spans="1:16" ht="15">
      <c r="A4517" s="28" t="s">
        <v>751</v>
      </c>
      <c r="B4517" s="170" t="s">
        <v>1280</v>
      </c>
      <c r="C4517" s="3"/>
      <c r="D4517" s="3"/>
      <c r="E4517" s="9" t="s">
        <v>277</v>
      </c>
      <c r="F4517" s="9" t="s">
        <v>277</v>
      </c>
      <c r="G4517" s="9" t="s">
        <v>277</v>
      </c>
      <c r="H4517" s="9" t="s">
        <v>277</v>
      </c>
      <c r="I4517" s="9">
        <v>0</v>
      </c>
      <c r="J4517" s="9" t="s">
        <v>182</v>
      </c>
      <c r="K4517" s="9" t="s">
        <v>182</v>
      </c>
      <c r="L4517" s="9" t="s">
        <v>182</v>
      </c>
      <c r="M4517" s="9" t="s">
        <v>182</v>
      </c>
      <c r="P4517" s="65">
        <f t="shared" si="124"/>
        <v>0</v>
      </c>
    </row>
    <row r="4518" spans="1:16" ht="15">
      <c r="A4518" s="28" t="s">
        <v>752</v>
      </c>
      <c r="B4518" s="226" t="s">
        <v>1594</v>
      </c>
      <c r="C4518" s="3"/>
      <c r="D4518" s="3"/>
      <c r="E4518" s="9" t="s">
        <v>277</v>
      </c>
      <c r="F4518" s="9" t="s">
        <v>277</v>
      </c>
      <c r="G4518" s="9" t="s">
        <v>277</v>
      </c>
      <c r="H4518" s="9" t="s">
        <v>277</v>
      </c>
      <c r="I4518" s="9">
        <v>0</v>
      </c>
      <c r="J4518" s="9" t="s">
        <v>182</v>
      </c>
      <c r="K4518" s="9" t="s">
        <v>182</v>
      </c>
      <c r="L4518" s="9" t="s">
        <v>182</v>
      </c>
      <c r="M4518" s="9" t="s">
        <v>182</v>
      </c>
      <c r="P4518" s="65">
        <f t="shared" si="124"/>
        <v>0</v>
      </c>
    </row>
    <row r="4519" spans="1:16" ht="15">
      <c r="A4519" s="28" t="s">
        <v>753</v>
      </c>
      <c r="B4519" s="170" t="s">
        <v>1274</v>
      </c>
      <c r="C4519" s="3"/>
      <c r="D4519" s="3"/>
      <c r="E4519" s="9" t="s">
        <v>277</v>
      </c>
      <c r="F4519" s="9" t="s">
        <v>277</v>
      </c>
      <c r="G4519" s="9" t="s">
        <v>277</v>
      </c>
      <c r="H4519" s="9" t="s">
        <v>277</v>
      </c>
      <c r="I4519" s="9">
        <v>0</v>
      </c>
      <c r="J4519" s="9" t="s">
        <v>182</v>
      </c>
      <c r="K4519" s="9" t="s">
        <v>182</v>
      </c>
      <c r="L4519" s="9" t="s">
        <v>182</v>
      </c>
      <c r="M4519" s="9" t="s">
        <v>182</v>
      </c>
      <c r="P4519" s="65">
        <f t="shared" si="124"/>
        <v>0</v>
      </c>
    </row>
    <row r="4520" spans="1:16" ht="15">
      <c r="A4520" s="28" t="s">
        <v>754</v>
      </c>
      <c r="B4520" s="170" t="s">
        <v>1284</v>
      </c>
      <c r="C4520" s="3"/>
      <c r="D4520" s="3"/>
      <c r="E4520" s="9" t="s">
        <v>277</v>
      </c>
      <c r="F4520" s="9" t="s">
        <v>277</v>
      </c>
      <c r="G4520" s="9" t="s">
        <v>277</v>
      </c>
      <c r="H4520" s="9" t="s">
        <v>277</v>
      </c>
      <c r="I4520" s="9">
        <v>0</v>
      </c>
      <c r="J4520" s="9" t="s">
        <v>182</v>
      </c>
      <c r="K4520" s="9" t="s">
        <v>182</v>
      </c>
      <c r="L4520" s="9" t="s">
        <v>182</v>
      </c>
      <c r="M4520" s="9" t="s">
        <v>182</v>
      </c>
      <c r="P4520" s="65">
        <f t="shared" si="124"/>
        <v>0</v>
      </c>
    </row>
    <row r="4521" spans="1:16" ht="15">
      <c r="A4521" s="28" t="s">
        <v>755</v>
      </c>
      <c r="B4521" s="226" t="s">
        <v>1614</v>
      </c>
      <c r="C4521" s="3"/>
      <c r="D4521" s="3"/>
      <c r="E4521" s="9" t="s">
        <v>277</v>
      </c>
      <c r="F4521" s="9" t="s">
        <v>277</v>
      </c>
      <c r="G4521" s="9" t="s">
        <v>277</v>
      </c>
      <c r="H4521" s="9" t="s">
        <v>277</v>
      </c>
      <c r="I4521" s="9">
        <v>0</v>
      </c>
      <c r="J4521" s="9" t="s">
        <v>182</v>
      </c>
      <c r="K4521" s="9" t="s">
        <v>182</v>
      </c>
      <c r="L4521" s="9" t="s">
        <v>182</v>
      </c>
      <c r="M4521" s="9" t="s">
        <v>182</v>
      </c>
      <c r="P4521" s="65">
        <f t="shared" si="124"/>
        <v>0</v>
      </c>
    </row>
    <row r="4522" spans="1:16" ht="15">
      <c r="A4522" s="28" t="s">
        <v>756</v>
      </c>
      <c r="B4522" s="226" t="s">
        <v>1616</v>
      </c>
      <c r="C4522" s="3"/>
      <c r="D4522" s="3"/>
      <c r="E4522" s="9" t="s">
        <v>277</v>
      </c>
      <c r="F4522" s="9" t="s">
        <v>277</v>
      </c>
      <c r="G4522" s="9" t="s">
        <v>277</v>
      </c>
      <c r="H4522" s="9" t="s">
        <v>277</v>
      </c>
      <c r="I4522" s="9">
        <v>0</v>
      </c>
      <c r="J4522" s="9" t="s">
        <v>182</v>
      </c>
      <c r="K4522" s="9" t="s">
        <v>182</v>
      </c>
      <c r="L4522" s="9" t="s">
        <v>182</v>
      </c>
      <c r="M4522" s="9" t="s">
        <v>182</v>
      </c>
      <c r="P4522" s="65">
        <f t="shared" si="124"/>
        <v>0</v>
      </c>
    </row>
    <row r="4523" spans="1:16" ht="15">
      <c r="A4523" s="28" t="s">
        <v>757</v>
      </c>
      <c r="B4523" s="170" t="s">
        <v>1273</v>
      </c>
      <c r="C4523" s="3"/>
      <c r="D4523" s="3"/>
      <c r="E4523" s="9" t="s">
        <v>277</v>
      </c>
      <c r="F4523" s="9" t="s">
        <v>277</v>
      </c>
      <c r="G4523" s="9" t="s">
        <v>277</v>
      </c>
      <c r="H4523" s="9" t="s">
        <v>277</v>
      </c>
      <c r="I4523" s="9">
        <v>0</v>
      </c>
      <c r="J4523" s="9" t="s">
        <v>182</v>
      </c>
      <c r="K4523" s="9" t="s">
        <v>182</v>
      </c>
      <c r="L4523" s="9" t="s">
        <v>182</v>
      </c>
      <c r="M4523" s="9" t="s">
        <v>182</v>
      </c>
      <c r="P4523" s="65">
        <f t="shared" si="124"/>
        <v>0</v>
      </c>
    </row>
    <row r="4524" spans="1:16" ht="15">
      <c r="A4524" s="28" t="s">
        <v>758</v>
      </c>
      <c r="B4524" s="226" t="s">
        <v>1666</v>
      </c>
      <c r="C4524" s="3"/>
      <c r="D4524" s="3"/>
      <c r="E4524" s="9" t="s">
        <v>277</v>
      </c>
      <c r="F4524" s="9" t="s">
        <v>277</v>
      </c>
      <c r="G4524" s="9" t="s">
        <v>277</v>
      </c>
      <c r="H4524" s="9" t="s">
        <v>277</v>
      </c>
      <c r="I4524" s="9">
        <v>0</v>
      </c>
      <c r="J4524" s="9" t="s">
        <v>182</v>
      </c>
      <c r="K4524" s="9" t="s">
        <v>182</v>
      </c>
      <c r="L4524" s="9" t="s">
        <v>182</v>
      </c>
      <c r="M4524" s="9" t="s">
        <v>182</v>
      </c>
      <c r="P4524" s="65">
        <f t="shared" si="124"/>
        <v>0</v>
      </c>
    </row>
    <row r="4525" spans="1:16" ht="15">
      <c r="A4525" s="28" t="s">
        <v>759</v>
      </c>
      <c r="B4525" s="226" t="s">
        <v>1595</v>
      </c>
      <c r="C4525" s="3"/>
      <c r="D4525" s="3"/>
      <c r="E4525" s="9" t="s">
        <v>277</v>
      </c>
      <c r="F4525" s="9" t="s">
        <v>277</v>
      </c>
      <c r="G4525" s="9" t="s">
        <v>277</v>
      </c>
      <c r="H4525" s="9" t="s">
        <v>277</v>
      </c>
      <c r="I4525" s="9">
        <v>0</v>
      </c>
      <c r="J4525" s="9" t="s">
        <v>182</v>
      </c>
      <c r="K4525" s="9" t="s">
        <v>182</v>
      </c>
      <c r="L4525" s="9" t="s">
        <v>182</v>
      </c>
      <c r="M4525" s="9" t="s">
        <v>182</v>
      </c>
      <c r="P4525" s="65">
        <f t="shared" si="124"/>
        <v>0</v>
      </c>
    </row>
    <row r="4526" spans="1:16" ht="15">
      <c r="A4526" s="28" t="s">
        <v>760</v>
      </c>
      <c r="B4526" s="226" t="s">
        <v>1575</v>
      </c>
      <c r="C4526" s="3"/>
      <c r="D4526" s="3"/>
      <c r="E4526" s="9" t="s">
        <v>277</v>
      </c>
      <c r="F4526" s="9" t="s">
        <v>277</v>
      </c>
      <c r="G4526" s="9" t="s">
        <v>277</v>
      </c>
      <c r="H4526" s="9" t="s">
        <v>277</v>
      </c>
      <c r="I4526" s="9">
        <v>0</v>
      </c>
      <c r="J4526" s="9" t="s">
        <v>182</v>
      </c>
      <c r="K4526" s="9" t="s">
        <v>182</v>
      </c>
      <c r="L4526" s="9" t="s">
        <v>182</v>
      </c>
      <c r="M4526" s="9" t="s">
        <v>182</v>
      </c>
      <c r="P4526" s="65">
        <f t="shared" si="124"/>
        <v>0</v>
      </c>
    </row>
    <row r="4527" spans="1:16" ht="15">
      <c r="A4527" s="28" t="s">
        <v>761</v>
      </c>
      <c r="B4527" s="170" t="s">
        <v>1294</v>
      </c>
      <c r="C4527" s="3"/>
      <c r="D4527" s="3"/>
      <c r="E4527" s="9" t="s">
        <v>277</v>
      </c>
      <c r="F4527" s="9" t="s">
        <v>277</v>
      </c>
      <c r="G4527" s="9" t="s">
        <v>277</v>
      </c>
      <c r="H4527" s="9" t="s">
        <v>277</v>
      </c>
      <c r="I4527" s="9">
        <v>0</v>
      </c>
      <c r="J4527" s="9" t="s">
        <v>182</v>
      </c>
      <c r="K4527" s="9" t="s">
        <v>182</v>
      </c>
      <c r="L4527" s="9" t="s">
        <v>182</v>
      </c>
      <c r="M4527" s="9" t="s">
        <v>182</v>
      </c>
      <c r="P4527" s="65">
        <f t="shared" si="124"/>
        <v>0</v>
      </c>
    </row>
    <row r="4528" spans="1:16" ht="15">
      <c r="A4528" s="28" t="s">
        <v>762</v>
      </c>
      <c r="B4528" s="181" t="s">
        <v>1286</v>
      </c>
      <c r="C4528" s="3"/>
      <c r="D4528" s="3"/>
      <c r="E4528" s="9" t="s">
        <v>277</v>
      </c>
      <c r="F4528" s="9" t="s">
        <v>277</v>
      </c>
      <c r="G4528" s="9" t="s">
        <v>277</v>
      </c>
      <c r="H4528" s="9" t="s">
        <v>277</v>
      </c>
      <c r="I4528" s="9">
        <v>0</v>
      </c>
      <c r="J4528" s="9" t="s">
        <v>182</v>
      </c>
      <c r="K4528" s="9" t="s">
        <v>182</v>
      </c>
      <c r="L4528" s="9" t="s">
        <v>182</v>
      </c>
      <c r="M4528" s="9" t="s">
        <v>182</v>
      </c>
      <c r="P4528" s="65">
        <f t="shared" ref="P4528:P4559" si="125">SUM(E4528:M4528)</f>
        <v>0</v>
      </c>
    </row>
    <row r="4529" spans="1:16" ht="15">
      <c r="A4529" s="28" t="s">
        <v>763</v>
      </c>
      <c r="B4529" s="226" t="s">
        <v>1596</v>
      </c>
      <c r="C4529" s="3"/>
      <c r="D4529" s="3"/>
      <c r="E4529" s="9" t="s">
        <v>277</v>
      </c>
      <c r="F4529" s="9" t="s">
        <v>277</v>
      </c>
      <c r="G4529" s="9" t="s">
        <v>277</v>
      </c>
      <c r="H4529" s="9" t="s">
        <v>277</v>
      </c>
      <c r="I4529" s="9">
        <v>0</v>
      </c>
      <c r="J4529" s="9" t="s">
        <v>182</v>
      </c>
      <c r="K4529" s="9" t="s">
        <v>182</v>
      </c>
      <c r="L4529" s="9" t="s">
        <v>182</v>
      </c>
      <c r="M4529" s="9" t="s">
        <v>182</v>
      </c>
      <c r="P4529" s="65">
        <f t="shared" si="125"/>
        <v>0</v>
      </c>
    </row>
    <row r="4530" spans="1:16" ht="15">
      <c r="A4530" s="28" t="s">
        <v>764</v>
      </c>
      <c r="B4530" s="170" t="s">
        <v>1283</v>
      </c>
      <c r="C4530" s="3"/>
      <c r="D4530" s="3"/>
      <c r="E4530" s="9" t="s">
        <v>277</v>
      </c>
      <c r="F4530" s="9" t="s">
        <v>277</v>
      </c>
      <c r="G4530" s="9" t="s">
        <v>277</v>
      </c>
      <c r="H4530" s="9" t="s">
        <v>277</v>
      </c>
      <c r="I4530" s="9">
        <v>0</v>
      </c>
      <c r="J4530" s="9" t="s">
        <v>182</v>
      </c>
      <c r="K4530" s="9" t="s">
        <v>182</v>
      </c>
      <c r="L4530" s="9" t="s">
        <v>182</v>
      </c>
      <c r="M4530" s="9" t="s">
        <v>182</v>
      </c>
      <c r="P4530" s="65">
        <f t="shared" si="125"/>
        <v>0</v>
      </c>
    </row>
    <row r="4531" spans="1:16" ht="15">
      <c r="A4531" s="28" t="s">
        <v>765</v>
      </c>
      <c r="B4531" s="170" t="s">
        <v>1282</v>
      </c>
      <c r="C4531" s="3"/>
      <c r="D4531" s="3"/>
      <c r="E4531" s="9" t="s">
        <v>277</v>
      </c>
      <c r="F4531" s="9" t="s">
        <v>277</v>
      </c>
      <c r="G4531" s="9" t="s">
        <v>277</v>
      </c>
      <c r="H4531" s="9" t="s">
        <v>277</v>
      </c>
      <c r="I4531" s="9">
        <v>0</v>
      </c>
      <c r="J4531" s="9" t="s">
        <v>182</v>
      </c>
      <c r="K4531" s="9" t="s">
        <v>182</v>
      </c>
      <c r="L4531" s="9" t="s">
        <v>182</v>
      </c>
      <c r="M4531" s="9" t="s">
        <v>182</v>
      </c>
      <c r="P4531" s="65">
        <f t="shared" si="125"/>
        <v>0</v>
      </c>
    </row>
    <row r="4532" spans="1:16" ht="15">
      <c r="A4532" s="28" t="s">
        <v>1857</v>
      </c>
      <c r="B4532" s="226" t="s">
        <v>1581</v>
      </c>
      <c r="C4532" s="3"/>
      <c r="D4532" s="3"/>
      <c r="E4532" s="9" t="s">
        <v>277</v>
      </c>
      <c r="F4532" s="9" t="s">
        <v>277</v>
      </c>
      <c r="G4532" s="9" t="s">
        <v>277</v>
      </c>
      <c r="H4532" s="9" t="s">
        <v>277</v>
      </c>
      <c r="I4532" s="9">
        <v>0</v>
      </c>
      <c r="J4532" s="9" t="s">
        <v>182</v>
      </c>
      <c r="K4532" s="9" t="s">
        <v>182</v>
      </c>
      <c r="L4532" s="9" t="s">
        <v>182</v>
      </c>
      <c r="M4532" s="9" t="s">
        <v>182</v>
      </c>
      <c r="P4532" s="65">
        <f t="shared" si="125"/>
        <v>0</v>
      </c>
    </row>
    <row r="4533" spans="1:16" ht="15">
      <c r="A4533" s="28" t="s">
        <v>2049</v>
      </c>
      <c r="B4533" s="61" t="s">
        <v>2085</v>
      </c>
      <c r="C4533" s="3"/>
      <c r="D4533" s="3"/>
      <c r="E4533" s="9" t="s">
        <v>277</v>
      </c>
      <c r="F4533" s="9" t="s">
        <v>277</v>
      </c>
      <c r="G4533" s="9" t="s">
        <v>277</v>
      </c>
      <c r="H4533" s="9" t="s">
        <v>277</v>
      </c>
      <c r="I4533" s="9">
        <v>0</v>
      </c>
      <c r="J4533" s="9" t="s">
        <v>182</v>
      </c>
      <c r="K4533" s="9" t="s">
        <v>182</v>
      </c>
      <c r="L4533" s="9" t="s">
        <v>182</v>
      </c>
      <c r="M4533" s="9" t="s">
        <v>182</v>
      </c>
      <c r="N4533" s="65"/>
      <c r="P4533" s="65">
        <f t="shared" si="125"/>
        <v>0</v>
      </c>
    </row>
    <row r="4534" spans="1:16" ht="15">
      <c r="A4534" s="28" t="s">
        <v>2050</v>
      </c>
      <c r="B4534" s="61" t="s">
        <v>2079</v>
      </c>
      <c r="C4534" s="3"/>
      <c r="D4534" s="3"/>
      <c r="E4534" s="9" t="s">
        <v>277</v>
      </c>
      <c r="F4534" s="9" t="s">
        <v>277</v>
      </c>
      <c r="G4534" s="9" t="s">
        <v>277</v>
      </c>
      <c r="H4534" s="9" t="s">
        <v>277</v>
      </c>
      <c r="I4534" s="9">
        <v>0</v>
      </c>
      <c r="J4534" s="9" t="s">
        <v>182</v>
      </c>
      <c r="K4534" s="9" t="s">
        <v>182</v>
      </c>
      <c r="L4534" s="9" t="s">
        <v>182</v>
      </c>
      <c r="M4534" s="9" t="s">
        <v>182</v>
      </c>
      <c r="N4534" s="65"/>
      <c r="P4534" s="65">
        <f t="shared" si="125"/>
        <v>0</v>
      </c>
    </row>
    <row r="4535" spans="1:16" ht="15">
      <c r="A4535" s="28" t="s">
        <v>2051</v>
      </c>
      <c r="B4535" s="61" t="s">
        <v>2078</v>
      </c>
      <c r="C4535" s="3"/>
      <c r="D4535" s="3"/>
      <c r="E4535" s="9" t="s">
        <v>277</v>
      </c>
      <c r="F4535" s="9" t="s">
        <v>277</v>
      </c>
      <c r="G4535" s="9" t="s">
        <v>277</v>
      </c>
      <c r="H4535" s="9" t="s">
        <v>277</v>
      </c>
      <c r="I4535" s="9">
        <v>0</v>
      </c>
      <c r="J4535" s="9" t="s">
        <v>182</v>
      </c>
      <c r="K4535" s="9" t="s">
        <v>182</v>
      </c>
      <c r="L4535" s="9" t="s">
        <v>182</v>
      </c>
      <c r="M4535" s="9" t="s">
        <v>182</v>
      </c>
      <c r="N4535" s="65"/>
      <c r="P4535" s="65">
        <f t="shared" si="125"/>
        <v>0</v>
      </c>
    </row>
    <row r="4536" spans="1:16" ht="15">
      <c r="A4536" s="28" t="s">
        <v>2052</v>
      </c>
      <c r="B4536" s="61" t="s">
        <v>2093</v>
      </c>
      <c r="C4536" s="3"/>
      <c r="D4536" s="3"/>
      <c r="E4536" s="9" t="s">
        <v>277</v>
      </c>
      <c r="F4536" s="9" t="s">
        <v>277</v>
      </c>
      <c r="G4536" s="9" t="s">
        <v>277</v>
      </c>
      <c r="H4536" s="9" t="s">
        <v>277</v>
      </c>
      <c r="I4536" s="9">
        <v>0</v>
      </c>
      <c r="J4536" s="9" t="s">
        <v>182</v>
      </c>
      <c r="K4536" s="9" t="s">
        <v>182</v>
      </c>
      <c r="L4536" s="9" t="s">
        <v>182</v>
      </c>
      <c r="M4536" s="9" t="s">
        <v>182</v>
      </c>
      <c r="N4536" s="65"/>
      <c r="P4536" s="65">
        <f t="shared" si="125"/>
        <v>0</v>
      </c>
    </row>
    <row r="4537" spans="1:16" ht="15">
      <c r="A4537" s="28" t="s">
        <v>2053</v>
      </c>
      <c r="B4537" s="61" t="s">
        <v>2092</v>
      </c>
      <c r="C4537" s="3"/>
      <c r="D4537" s="3"/>
      <c r="E4537" s="9" t="s">
        <v>277</v>
      </c>
      <c r="F4537" s="9" t="s">
        <v>277</v>
      </c>
      <c r="G4537" s="9" t="s">
        <v>277</v>
      </c>
      <c r="H4537" s="9" t="s">
        <v>277</v>
      </c>
      <c r="I4537" s="9">
        <v>0</v>
      </c>
      <c r="J4537" s="9" t="s">
        <v>182</v>
      </c>
      <c r="K4537" s="9" t="s">
        <v>182</v>
      </c>
      <c r="L4537" s="9" t="s">
        <v>182</v>
      </c>
      <c r="M4537" s="9" t="s">
        <v>182</v>
      </c>
      <c r="N4537" s="65"/>
      <c r="P4537" s="65">
        <f t="shared" si="125"/>
        <v>0</v>
      </c>
    </row>
    <row r="4538" spans="1:16" ht="15">
      <c r="A4538" s="28" t="s">
        <v>2054</v>
      </c>
      <c r="B4538" s="61" t="s">
        <v>2081</v>
      </c>
      <c r="C4538" s="3"/>
      <c r="D4538" s="3"/>
      <c r="E4538" s="9" t="s">
        <v>277</v>
      </c>
      <c r="F4538" s="9" t="s">
        <v>277</v>
      </c>
      <c r="G4538" s="9" t="s">
        <v>277</v>
      </c>
      <c r="H4538" s="9" t="s">
        <v>277</v>
      </c>
      <c r="I4538" s="9">
        <v>0</v>
      </c>
      <c r="J4538" s="9" t="s">
        <v>182</v>
      </c>
      <c r="K4538" s="9" t="s">
        <v>182</v>
      </c>
      <c r="L4538" s="9" t="s">
        <v>182</v>
      </c>
      <c r="M4538" s="9" t="s">
        <v>182</v>
      </c>
      <c r="N4538" s="65"/>
      <c r="P4538" s="65">
        <f t="shared" si="125"/>
        <v>0</v>
      </c>
    </row>
    <row r="4539" spans="1:16" ht="15">
      <c r="A4539" s="28" t="s">
        <v>2055</v>
      </c>
      <c r="B4539" s="61" t="s">
        <v>2075</v>
      </c>
      <c r="C4539" s="3"/>
      <c r="D4539" s="3"/>
      <c r="E4539" s="9" t="s">
        <v>277</v>
      </c>
      <c r="F4539" s="9" t="s">
        <v>277</v>
      </c>
      <c r="G4539" s="9" t="s">
        <v>277</v>
      </c>
      <c r="H4539" s="9" t="s">
        <v>277</v>
      </c>
      <c r="I4539" s="9">
        <v>0</v>
      </c>
      <c r="J4539" s="9" t="s">
        <v>182</v>
      </c>
      <c r="K4539" s="9" t="s">
        <v>182</v>
      </c>
      <c r="L4539" s="9" t="s">
        <v>182</v>
      </c>
      <c r="M4539" s="9" t="s">
        <v>182</v>
      </c>
      <c r="N4539" s="65"/>
      <c r="P4539" s="65">
        <f t="shared" si="125"/>
        <v>0</v>
      </c>
    </row>
    <row r="4540" spans="1:16" ht="15">
      <c r="A4540" s="28" t="s">
        <v>2056</v>
      </c>
      <c r="B4540" s="61" t="s">
        <v>2097</v>
      </c>
      <c r="C4540" s="3"/>
      <c r="D4540" s="3"/>
      <c r="E4540" s="9" t="s">
        <v>277</v>
      </c>
      <c r="F4540" s="9" t="s">
        <v>277</v>
      </c>
      <c r="G4540" s="9" t="s">
        <v>277</v>
      </c>
      <c r="H4540" s="9" t="s">
        <v>277</v>
      </c>
      <c r="I4540" s="9">
        <v>0</v>
      </c>
      <c r="J4540" s="9" t="s">
        <v>182</v>
      </c>
      <c r="K4540" s="9" t="s">
        <v>182</v>
      </c>
      <c r="L4540" s="9" t="s">
        <v>182</v>
      </c>
      <c r="M4540" s="9" t="s">
        <v>182</v>
      </c>
      <c r="N4540" s="65"/>
      <c r="P4540" s="65">
        <f t="shared" si="125"/>
        <v>0</v>
      </c>
    </row>
    <row r="4541" spans="1:16" ht="15">
      <c r="A4541" s="28" t="s">
        <v>2057</v>
      </c>
      <c r="B4541" s="226" t="s">
        <v>2074</v>
      </c>
      <c r="C4541" s="3"/>
      <c r="D4541" s="3"/>
      <c r="E4541" s="9" t="s">
        <v>277</v>
      </c>
      <c r="F4541" s="9" t="s">
        <v>277</v>
      </c>
      <c r="G4541" s="9" t="s">
        <v>277</v>
      </c>
      <c r="H4541" s="9" t="s">
        <v>277</v>
      </c>
      <c r="I4541" s="9">
        <v>0</v>
      </c>
      <c r="J4541" s="9" t="s">
        <v>182</v>
      </c>
      <c r="K4541" s="9" t="s">
        <v>182</v>
      </c>
      <c r="L4541" s="9" t="s">
        <v>182</v>
      </c>
      <c r="M4541" s="9" t="s">
        <v>182</v>
      </c>
      <c r="N4541" s="65"/>
      <c r="P4541" s="65">
        <f t="shared" si="125"/>
        <v>0</v>
      </c>
    </row>
    <row r="4542" spans="1:16" ht="15">
      <c r="A4542" s="28" t="s">
        <v>2058</v>
      </c>
      <c r="B4542" s="61" t="s">
        <v>2090</v>
      </c>
      <c r="C4542" s="3"/>
      <c r="D4542" s="3"/>
      <c r="E4542" s="9" t="s">
        <v>277</v>
      </c>
      <c r="F4542" s="9" t="s">
        <v>277</v>
      </c>
      <c r="G4542" s="9" t="s">
        <v>277</v>
      </c>
      <c r="H4542" s="9" t="s">
        <v>277</v>
      </c>
      <c r="I4542" s="9">
        <v>0</v>
      </c>
      <c r="J4542" s="9" t="s">
        <v>182</v>
      </c>
      <c r="K4542" s="9" t="s">
        <v>182</v>
      </c>
      <c r="L4542" s="9" t="s">
        <v>182</v>
      </c>
      <c r="M4542" s="9" t="s">
        <v>182</v>
      </c>
      <c r="N4542" s="65"/>
      <c r="P4542" s="65">
        <f t="shared" si="125"/>
        <v>0</v>
      </c>
    </row>
    <row r="4543" spans="1:16" ht="15">
      <c r="A4543" s="28" t="s">
        <v>2059</v>
      </c>
      <c r="B4543" s="61" t="s">
        <v>2087</v>
      </c>
      <c r="C4543" s="3"/>
      <c r="D4543" s="3"/>
      <c r="E4543" s="9" t="s">
        <v>277</v>
      </c>
      <c r="F4543" s="9" t="s">
        <v>277</v>
      </c>
      <c r="G4543" s="9" t="s">
        <v>277</v>
      </c>
      <c r="H4543" s="9" t="s">
        <v>277</v>
      </c>
      <c r="I4543" s="9">
        <v>0</v>
      </c>
      <c r="J4543" s="9" t="s">
        <v>182</v>
      </c>
      <c r="K4543" s="9" t="s">
        <v>182</v>
      </c>
      <c r="L4543" s="9" t="s">
        <v>182</v>
      </c>
      <c r="M4543" s="9" t="s">
        <v>182</v>
      </c>
      <c r="N4543" s="65"/>
      <c r="P4543" s="65">
        <f t="shared" si="125"/>
        <v>0</v>
      </c>
    </row>
    <row r="4544" spans="1:16" ht="15">
      <c r="A4544" s="28" t="s">
        <v>2060</v>
      </c>
      <c r="B4544" s="61" t="s">
        <v>2094</v>
      </c>
      <c r="C4544" s="3"/>
      <c r="D4544" s="3"/>
      <c r="E4544" s="9" t="s">
        <v>277</v>
      </c>
      <c r="F4544" s="9" t="s">
        <v>277</v>
      </c>
      <c r="G4544" s="9" t="s">
        <v>277</v>
      </c>
      <c r="H4544" s="9" t="s">
        <v>277</v>
      </c>
      <c r="I4544" s="9">
        <v>0</v>
      </c>
      <c r="J4544" s="9" t="s">
        <v>182</v>
      </c>
      <c r="K4544" s="9" t="s">
        <v>182</v>
      </c>
      <c r="L4544" s="9" t="s">
        <v>182</v>
      </c>
      <c r="M4544" s="9" t="s">
        <v>182</v>
      </c>
      <c r="N4544" s="65"/>
      <c r="P4544" s="65">
        <f t="shared" si="125"/>
        <v>0</v>
      </c>
    </row>
    <row r="4545" spans="1:16" ht="15">
      <c r="A4545" s="28" t="s">
        <v>2061</v>
      </c>
      <c r="B4545" s="61" t="s">
        <v>179</v>
      </c>
      <c r="C4545" s="3"/>
      <c r="D4545" s="3"/>
      <c r="E4545" s="9" t="s">
        <v>277</v>
      </c>
      <c r="F4545" s="9" t="s">
        <v>277</v>
      </c>
      <c r="G4545" s="9" t="s">
        <v>277</v>
      </c>
      <c r="H4545" s="9" t="s">
        <v>277</v>
      </c>
      <c r="I4545" s="9">
        <v>0</v>
      </c>
      <c r="J4545" s="9" t="s">
        <v>182</v>
      </c>
      <c r="K4545" s="9" t="s">
        <v>182</v>
      </c>
      <c r="L4545" s="9" t="s">
        <v>182</v>
      </c>
      <c r="M4545" s="9" t="s">
        <v>182</v>
      </c>
      <c r="N4545" s="65"/>
      <c r="P4545" s="65">
        <f t="shared" si="125"/>
        <v>0</v>
      </c>
    </row>
    <row r="4546" spans="1:16" ht="15">
      <c r="A4546" s="28" t="s">
        <v>2062</v>
      </c>
      <c r="B4546" s="61" t="s">
        <v>2095</v>
      </c>
      <c r="C4546" s="3"/>
      <c r="D4546" s="3"/>
      <c r="E4546" s="9" t="s">
        <v>277</v>
      </c>
      <c r="F4546" s="9" t="s">
        <v>277</v>
      </c>
      <c r="G4546" s="9" t="s">
        <v>277</v>
      </c>
      <c r="H4546" s="9" t="s">
        <v>277</v>
      </c>
      <c r="I4546" s="9">
        <v>0</v>
      </c>
      <c r="J4546" s="9" t="s">
        <v>182</v>
      </c>
      <c r="K4546" s="9" t="s">
        <v>182</v>
      </c>
      <c r="L4546" s="9" t="s">
        <v>182</v>
      </c>
      <c r="M4546" s="9" t="s">
        <v>182</v>
      </c>
      <c r="N4546" s="65"/>
      <c r="P4546" s="65">
        <f t="shared" si="125"/>
        <v>0</v>
      </c>
    </row>
    <row r="4547" spans="1:16" ht="15">
      <c r="A4547" s="28" t="s">
        <v>2063</v>
      </c>
      <c r="B4547" s="61" t="s">
        <v>2082</v>
      </c>
      <c r="C4547" s="3"/>
      <c r="D4547" s="3"/>
      <c r="E4547" s="9" t="s">
        <v>277</v>
      </c>
      <c r="F4547" s="9" t="s">
        <v>277</v>
      </c>
      <c r="G4547" s="9" t="s">
        <v>277</v>
      </c>
      <c r="H4547" s="9" t="s">
        <v>277</v>
      </c>
      <c r="I4547" s="9">
        <v>0</v>
      </c>
      <c r="J4547" s="9" t="s">
        <v>182</v>
      </c>
      <c r="K4547" s="9" t="s">
        <v>182</v>
      </c>
      <c r="L4547" s="9" t="s">
        <v>182</v>
      </c>
      <c r="M4547" s="9" t="s">
        <v>182</v>
      </c>
      <c r="N4547" s="65"/>
      <c r="P4547" s="65">
        <f t="shared" si="125"/>
        <v>0</v>
      </c>
    </row>
    <row r="4548" spans="1:16" ht="15">
      <c r="A4548" s="28" t="s">
        <v>2064</v>
      </c>
      <c r="B4548" s="61" t="s">
        <v>2076</v>
      </c>
      <c r="C4548" s="3"/>
      <c r="D4548" s="3"/>
      <c r="E4548" s="9" t="s">
        <v>277</v>
      </c>
      <c r="F4548" s="9" t="s">
        <v>277</v>
      </c>
      <c r="G4548" s="9" t="s">
        <v>277</v>
      </c>
      <c r="H4548" s="9" t="s">
        <v>277</v>
      </c>
      <c r="I4548" s="9">
        <v>0</v>
      </c>
      <c r="J4548" s="9" t="s">
        <v>182</v>
      </c>
      <c r="K4548" s="9" t="s">
        <v>182</v>
      </c>
      <c r="L4548" s="9" t="s">
        <v>182</v>
      </c>
      <c r="M4548" s="9" t="s">
        <v>182</v>
      </c>
      <c r="N4548" s="65"/>
      <c r="P4548" s="65">
        <f t="shared" si="125"/>
        <v>0</v>
      </c>
    </row>
    <row r="4549" spans="1:16" ht="15">
      <c r="A4549" s="28" t="s">
        <v>2065</v>
      </c>
      <c r="B4549" s="61" t="s">
        <v>2083</v>
      </c>
      <c r="C4549" s="3"/>
      <c r="D4549" s="3"/>
      <c r="E4549" s="9" t="s">
        <v>277</v>
      </c>
      <c r="F4549" s="9" t="s">
        <v>277</v>
      </c>
      <c r="G4549" s="9" t="s">
        <v>277</v>
      </c>
      <c r="H4549" s="9" t="s">
        <v>277</v>
      </c>
      <c r="I4549" s="9">
        <v>0</v>
      </c>
      <c r="J4549" s="9" t="s">
        <v>182</v>
      </c>
      <c r="K4549" s="9" t="s">
        <v>182</v>
      </c>
      <c r="L4549" s="9" t="s">
        <v>182</v>
      </c>
      <c r="M4549" s="9" t="s">
        <v>182</v>
      </c>
      <c r="N4549" s="65"/>
      <c r="P4549" s="65">
        <f t="shared" si="125"/>
        <v>0</v>
      </c>
    </row>
    <row r="4550" spans="1:16" ht="15">
      <c r="A4550" s="28" t="s">
        <v>2066</v>
      </c>
      <c r="B4550" s="61" t="s">
        <v>2080</v>
      </c>
      <c r="C4550" s="3"/>
      <c r="D4550" s="3"/>
      <c r="E4550" s="9" t="s">
        <v>277</v>
      </c>
      <c r="F4550" s="9" t="s">
        <v>277</v>
      </c>
      <c r="G4550" s="9" t="s">
        <v>277</v>
      </c>
      <c r="H4550" s="9" t="s">
        <v>277</v>
      </c>
      <c r="I4550" s="9">
        <v>0</v>
      </c>
      <c r="J4550" s="9" t="s">
        <v>182</v>
      </c>
      <c r="K4550" s="9" t="s">
        <v>182</v>
      </c>
      <c r="L4550" s="9" t="s">
        <v>182</v>
      </c>
      <c r="M4550" s="9" t="s">
        <v>182</v>
      </c>
      <c r="N4550" s="65"/>
      <c r="P4550" s="65">
        <f t="shared" si="125"/>
        <v>0</v>
      </c>
    </row>
    <row r="4551" spans="1:16" ht="15">
      <c r="A4551" s="28" t="s">
        <v>2067</v>
      </c>
      <c r="B4551" s="61" t="s">
        <v>2091</v>
      </c>
      <c r="C4551" s="3"/>
      <c r="D4551" s="3"/>
      <c r="E4551" s="9" t="s">
        <v>277</v>
      </c>
      <c r="F4551" s="9" t="s">
        <v>277</v>
      </c>
      <c r="G4551" s="9" t="s">
        <v>277</v>
      </c>
      <c r="H4551" s="9" t="s">
        <v>277</v>
      </c>
      <c r="I4551" s="9">
        <v>0</v>
      </c>
      <c r="J4551" s="9" t="s">
        <v>182</v>
      </c>
      <c r="K4551" s="9" t="s">
        <v>182</v>
      </c>
      <c r="L4551" s="9" t="s">
        <v>182</v>
      </c>
      <c r="M4551" s="9" t="s">
        <v>182</v>
      </c>
      <c r="N4551" s="65"/>
      <c r="P4551" s="65">
        <f t="shared" si="125"/>
        <v>0</v>
      </c>
    </row>
    <row r="4552" spans="1:16" ht="15">
      <c r="A4552" s="28" t="s">
        <v>2068</v>
      </c>
      <c r="B4552" s="61" t="s">
        <v>2086</v>
      </c>
      <c r="C4552" s="3"/>
      <c r="D4552" s="3"/>
      <c r="E4552" s="9" t="s">
        <v>277</v>
      </c>
      <c r="F4552" s="9" t="s">
        <v>277</v>
      </c>
      <c r="G4552" s="9" t="s">
        <v>277</v>
      </c>
      <c r="H4552" s="9" t="s">
        <v>277</v>
      </c>
      <c r="I4552" s="9">
        <v>0</v>
      </c>
      <c r="J4552" s="9" t="s">
        <v>182</v>
      </c>
      <c r="K4552" s="9" t="s">
        <v>182</v>
      </c>
      <c r="L4552" s="9" t="s">
        <v>182</v>
      </c>
      <c r="M4552" s="9" t="s">
        <v>182</v>
      </c>
      <c r="N4552" s="65"/>
      <c r="P4552" s="65">
        <f t="shared" si="125"/>
        <v>0</v>
      </c>
    </row>
    <row r="4553" spans="1:16" ht="15">
      <c r="A4553" s="28" t="s">
        <v>2069</v>
      </c>
      <c r="B4553" s="226" t="s">
        <v>2073</v>
      </c>
      <c r="C4553" s="3"/>
      <c r="D4553" s="3"/>
      <c r="E4553" s="9" t="s">
        <v>277</v>
      </c>
      <c r="F4553" s="9" t="s">
        <v>277</v>
      </c>
      <c r="G4553" s="9" t="s">
        <v>277</v>
      </c>
      <c r="H4553" s="9" t="s">
        <v>277</v>
      </c>
      <c r="I4553" s="9">
        <v>0</v>
      </c>
      <c r="J4553" s="9" t="s">
        <v>182</v>
      </c>
      <c r="K4553" s="9" t="s">
        <v>182</v>
      </c>
      <c r="L4553" s="9" t="s">
        <v>182</v>
      </c>
      <c r="M4553" s="9" t="s">
        <v>182</v>
      </c>
      <c r="N4553" s="65"/>
      <c r="P4553" s="65">
        <f t="shared" si="125"/>
        <v>0</v>
      </c>
    </row>
    <row r="4554" spans="1:16" ht="15">
      <c r="A4554" s="28" t="s">
        <v>2070</v>
      </c>
      <c r="B4554" s="61" t="s">
        <v>2088</v>
      </c>
      <c r="C4554" s="3"/>
      <c r="D4554" s="3"/>
      <c r="E4554" s="9" t="s">
        <v>277</v>
      </c>
      <c r="F4554" s="9" t="s">
        <v>277</v>
      </c>
      <c r="G4554" s="9" t="s">
        <v>277</v>
      </c>
      <c r="H4554" s="9" t="s">
        <v>277</v>
      </c>
      <c r="I4554" s="9">
        <v>0</v>
      </c>
      <c r="J4554" s="9" t="s">
        <v>182</v>
      </c>
      <c r="K4554" s="9" t="s">
        <v>182</v>
      </c>
      <c r="L4554" s="9" t="s">
        <v>182</v>
      </c>
      <c r="M4554" s="9" t="s">
        <v>182</v>
      </c>
      <c r="N4554" s="65"/>
      <c r="P4554" s="65">
        <f t="shared" si="125"/>
        <v>0</v>
      </c>
    </row>
    <row r="4555" spans="1:16" ht="15">
      <c r="A4555" s="28" t="s">
        <v>2071</v>
      </c>
      <c r="B4555" s="61" t="s">
        <v>2098</v>
      </c>
      <c r="C4555" s="3"/>
      <c r="D4555" s="3"/>
      <c r="E4555" s="9" t="s">
        <v>277</v>
      </c>
      <c r="F4555" s="9" t="s">
        <v>277</v>
      </c>
      <c r="G4555" s="9" t="s">
        <v>277</v>
      </c>
      <c r="H4555" s="9" t="s">
        <v>277</v>
      </c>
      <c r="I4555" s="9">
        <v>0</v>
      </c>
      <c r="J4555" s="9" t="s">
        <v>182</v>
      </c>
      <c r="K4555" s="9" t="s">
        <v>182</v>
      </c>
      <c r="L4555" s="9" t="s">
        <v>182</v>
      </c>
      <c r="M4555" s="9" t="s">
        <v>182</v>
      </c>
      <c r="N4555" s="65"/>
      <c r="P4555" s="65">
        <f t="shared" si="125"/>
        <v>0</v>
      </c>
    </row>
    <row r="4556" spans="1:16" ht="15">
      <c r="A4556" s="28" t="s">
        <v>2072</v>
      </c>
      <c r="B4556" s="61" t="s">
        <v>2077</v>
      </c>
      <c r="C4556" s="3"/>
      <c r="D4556" s="3"/>
      <c r="E4556" s="9" t="s">
        <v>277</v>
      </c>
      <c r="F4556" s="9" t="s">
        <v>277</v>
      </c>
      <c r="G4556" s="9" t="s">
        <v>277</v>
      </c>
      <c r="H4556" s="9" t="s">
        <v>277</v>
      </c>
      <c r="I4556" s="9">
        <v>0</v>
      </c>
      <c r="J4556" s="9" t="s">
        <v>182</v>
      </c>
      <c r="K4556" s="9" t="s">
        <v>182</v>
      </c>
      <c r="L4556" s="9" t="s">
        <v>182</v>
      </c>
      <c r="M4556" s="9" t="s">
        <v>182</v>
      </c>
      <c r="N4556" s="65"/>
      <c r="P4556" s="65">
        <f t="shared" si="125"/>
        <v>0</v>
      </c>
    </row>
    <row r="4557" spans="1:16" ht="15">
      <c r="A4557" s="28" t="s">
        <v>2149</v>
      </c>
      <c r="B4557" s="61" t="s">
        <v>2084</v>
      </c>
      <c r="C4557" s="3"/>
      <c r="D4557" s="3"/>
      <c r="E4557" s="9" t="s">
        <v>277</v>
      </c>
      <c r="F4557" s="9" t="s">
        <v>277</v>
      </c>
      <c r="G4557" s="9" t="s">
        <v>277</v>
      </c>
      <c r="H4557" s="9" t="s">
        <v>277</v>
      </c>
      <c r="I4557" s="9">
        <v>0</v>
      </c>
      <c r="J4557" s="9" t="s">
        <v>182</v>
      </c>
      <c r="K4557" s="9" t="s">
        <v>182</v>
      </c>
      <c r="L4557" s="9" t="s">
        <v>182</v>
      </c>
      <c r="M4557" s="9" t="s">
        <v>182</v>
      </c>
      <c r="N4557" s="65"/>
      <c r="P4557" s="65">
        <f t="shared" si="125"/>
        <v>0</v>
      </c>
    </row>
    <row r="4558" spans="1:16" ht="15">
      <c r="A4558" s="28" t="s">
        <v>2150</v>
      </c>
      <c r="B4558" s="61" t="s">
        <v>2096</v>
      </c>
      <c r="C4558" s="3"/>
      <c r="D4558" s="3"/>
      <c r="E4558" s="9" t="s">
        <v>277</v>
      </c>
      <c r="F4558" s="9" t="s">
        <v>277</v>
      </c>
      <c r="G4558" s="9" t="s">
        <v>277</v>
      </c>
      <c r="H4558" s="9" t="s">
        <v>277</v>
      </c>
      <c r="I4558" s="9">
        <v>0</v>
      </c>
      <c r="J4558" s="9" t="s">
        <v>182</v>
      </c>
      <c r="K4558" s="9" t="s">
        <v>182</v>
      </c>
      <c r="L4558" s="9" t="s">
        <v>182</v>
      </c>
      <c r="M4558" s="9" t="s">
        <v>182</v>
      </c>
      <c r="N4558" s="65"/>
      <c r="P4558" s="65">
        <f t="shared" si="125"/>
        <v>0</v>
      </c>
    </row>
    <row r="4559" spans="1:16" ht="15">
      <c r="A4559" s="28" t="s">
        <v>2151</v>
      </c>
      <c r="B4559" s="61" t="s">
        <v>2089</v>
      </c>
      <c r="C4559" s="3"/>
      <c r="D4559" s="3"/>
      <c r="E4559" s="9" t="s">
        <v>277</v>
      </c>
      <c r="F4559" s="9" t="s">
        <v>277</v>
      </c>
      <c r="G4559" s="9" t="s">
        <v>277</v>
      </c>
      <c r="H4559" s="9" t="s">
        <v>277</v>
      </c>
      <c r="I4559" s="9">
        <v>0</v>
      </c>
      <c r="J4559" s="9" t="s">
        <v>182</v>
      </c>
      <c r="K4559" s="9" t="s">
        <v>182</v>
      </c>
      <c r="L4559" s="9" t="s">
        <v>182</v>
      </c>
      <c r="M4559" s="9" t="s">
        <v>182</v>
      </c>
      <c r="N4559" s="65"/>
      <c r="P4559" s="65">
        <f t="shared" si="125"/>
        <v>0</v>
      </c>
    </row>
    <row r="4563" spans="1:21" ht="25.5">
      <c r="A4563" s="23" t="s">
        <v>204</v>
      </c>
      <c r="L4563" s="67"/>
      <c r="M4563" s="67"/>
    </row>
    <row r="4564" spans="1:21">
      <c r="L4564" s="67"/>
      <c r="M4564" s="67"/>
    </row>
    <row r="4565" spans="1:21" ht="15">
      <c r="A4565" s="38"/>
      <c r="B4565" s="38"/>
      <c r="C4565" s="38"/>
      <c r="D4565" s="38"/>
      <c r="E4565" s="59">
        <v>2016</v>
      </c>
      <c r="F4565" s="59">
        <v>2017</v>
      </c>
      <c r="G4565" s="59">
        <v>2018</v>
      </c>
      <c r="H4565" s="59">
        <v>2019</v>
      </c>
      <c r="I4565" s="59">
        <v>2020</v>
      </c>
      <c r="J4565" s="59">
        <v>2021</v>
      </c>
      <c r="K4565" s="59">
        <v>2022</v>
      </c>
      <c r="L4565" s="59">
        <v>2023</v>
      </c>
      <c r="M4565" s="59">
        <v>2024</v>
      </c>
      <c r="P4565" s="68" t="s">
        <v>40</v>
      </c>
    </row>
    <row r="4566" spans="1:21" ht="15">
      <c r="A4566" s="28" t="s">
        <v>0</v>
      </c>
      <c r="B4566" s="61" t="s">
        <v>11</v>
      </c>
      <c r="E4566" s="9">
        <v>231.2</v>
      </c>
      <c r="F4566" s="179">
        <v>420.3</v>
      </c>
      <c r="G4566" s="174">
        <v>499.7</v>
      </c>
      <c r="H4566" s="179">
        <v>353.30000000000655</v>
      </c>
      <c r="I4566" s="9">
        <v>0</v>
      </c>
      <c r="J4566" s="9">
        <v>261.00000000000364</v>
      </c>
      <c r="K4566" s="9">
        <v>382.5</v>
      </c>
      <c r="L4566" s="9">
        <v>374.49999999999636</v>
      </c>
      <c r="M4566" s="65">
        <v>266.40000000000003</v>
      </c>
      <c r="P4566" s="65">
        <f t="shared" ref="P4566:P4597" si="126">SUM(E4566:M4566)</f>
        <v>2788.9000000000065</v>
      </c>
      <c r="R4566" t="s">
        <v>935</v>
      </c>
    </row>
    <row r="4567" spans="1:21" ht="15">
      <c r="A4567" s="28" t="s">
        <v>2</v>
      </c>
      <c r="B4567" s="61" t="s">
        <v>21</v>
      </c>
      <c r="E4567" s="179">
        <v>343.8</v>
      </c>
      <c r="F4567" s="175">
        <v>500</v>
      </c>
      <c r="G4567" s="9">
        <v>290.89999999999998</v>
      </c>
      <c r="H4567" s="176">
        <v>391.60000000000946</v>
      </c>
      <c r="I4567" s="9">
        <v>0</v>
      </c>
      <c r="J4567" s="9">
        <v>210.29999999999927</v>
      </c>
      <c r="K4567" s="175">
        <v>479.5</v>
      </c>
      <c r="L4567" s="9">
        <v>331.69999999999709</v>
      </c>
      <c r="M4567" s="65">
        <v>122.6</v>
      </c>
      <c r="P4567" s="65">
        <f t="shared" si="126"/>
        <v>2670.4000000000055</v>
      </c>
      <c r="R4567" t="s">
        <v>1981</v>
      </c>
      <c r="U4567" t="s">
        <v>2740</v>
      </c>
    </row>
    <row r="4568" spans="1:21" ht="15">
      <c r="A4568" s="28" t="s">
        <v>3</v>
      </c>
      <c r="B4568" s="61" t="s">
        <v>23</v>
      </c>
      <c r="E4568" s="179">
        <v>509.4</v>
      </c>
      <c r="F4568" s="179">
        <v>384.8</v>
      </c>
      <c r="G4568" s="9">
        <v>308.5</v>
      </c>
      <c r="H4568" s="9">
        <v>293.5</v>
      </c>
      <c r="I4568" s="9">
        <v>0</v>
      </c>
      <c r="J4568" s="9">
        <v>184.80000000000291</v>
      </c>
      <c r="K4568" s="9">
        <v>224.89999999999418</v>
      </c>
      <c r="L4568" s="9">
        <v>314.19999999999709</v>
      </c>
      <c r="M4568" s="65">
        <v>252.5</v>
      </c>
      <c r="P4568" s="65">
        <f t="shared" si="126"/>
        <v>2472.599999999994</v>
      </c>
      <c r="R4568" t="s">
        <v>313</v>
      </c>
    </row>
    <row r="4569" spans="1:21" ht="15">
      <c r="A4569" s="28" t="s">
        <v>5</v>
      </c>
      <c r="B4569" s="61" t="s">
        <v>17</v>
      </c>
      <c r="E4569" s="176">
        <v>656</v>
      </c>
      <c r="F4569" s="179">
        <v>381.4</v>
      </c>
      <c r="G4569" s="9">
        <v>215.5</v>
      </c>
      <c r="H4569" s="9">
        <v>149.50000000000728</v>
      </c>
      <c r="I4569" s="9">
        <v>0</v>
      </c>
      <c r="J4569" s="179">
        <v>291.80000000000655</v>
      </c>
      <c r="K4569" s="9">
        <v>342.80000000000291</v>
      </c>
      <c r="L4569" s="9">
        <v>279.200000000008</v>
      </c>
      <c r="M4569" s="65">
        <v>146.80000000000001</v>
      </c>
      <c r="P4569" s="65">
        <f t="shared" si="126"/>
        <v>2463.000000000025</v>
      </c>
      <c r="R4569" t="s">
        <v>1844</v>
      </c>
      <c r="U4569" t="s">
        <v>1389</v>
      </c>
    </row>
    <row r="4570" spans="1:21" ht="15">
      <c r="A4570" s="28" t="s">
        <v>7</v>
      </c>
      <c r="B4570" s="61" t="s">
        <v>1</v>
      </c>
      <c r="E4570" s="9">
        <v>308.60000000000002</v>
      </c>
      <c r="F4570" s="179">
        <v>480.8</v>
      </c>
      <c r="G4570" s="9">
        <v>213.7</v>
      </c>
      <c r="H4570" s="179">
        <v>368.69999999999345</v>
      </c>
      <c r="I4570" s="9">
        <v>0</v>
      </c>
      <c r="J4570" s="9">
        <v>203</v>
      </c>
      <c r="K4570" s="9">
        <v>273.30000000000109</v>
      </c>
      <c r="L4570" s="9">
        <v>251.30000000000655</v>
      </c>
      <c r="M4570" s="65">
        <v>361.3</v>
      </c>
      <c r="P4570" s="65">
        <f t="shared" si="126"/>
        <v>2460.7000000000016</v>
      </c>
      <c r="R4570" t="s">
        <v>308</v>
      </c>
    </row>
    <row r="4571" spans="1:21" ht="15">
      <c r="A4571" s="28" t="s">
        <v>8</v>
      </c>
      <c r="B4571" s="61" t="s">
        <v>25</v>
      </c>
      <c r="E4571" s="179">
        <v>347.2</v>
      </c>
      <c r="F4571" s="179">
        <v>416.2</v>
      </c>
      <c r="G4571" s="179">
        <v>405.8</v>
      </c>
      <c r="H4571" s="9">
        <v>192.99999999999636</v>
      </c>
      <c r="I4571" s="9">
        <v>0</v>
      </c>
      <c r="J4571" s="179">
        <v>292.19999999999709</v>
      </c>
      <c r="K4571" s="9">
        <v>203.50000000000728</v>
      </c>
      <c r="L4571" s="9">
        <v>331.09999999999491</v>
      </c>
      <c r="M4571" s="65">
        <v>270</v>
      </c>
      <c r="P4571" s="65">
        <f t="shared" si="126"/>
        <v>2458.9999999999955</v>
      </c>
      <c r="R4571" t="s">
        <v>1845</v>
      </c>
      <c r="U4571" t="s">
        <v>1846</v>
      </c>
    </row>
    <row r="4572" spans="1:21" ht="15">
      <c r="A4572" s="28" t="s">
        <v>10</v>
      </c>
      <c r="B4572" s="61" t="s">
        <v>31</v>
      </c>
      <c r="E4572" s="179">
        <v>419</v>
      </c>
      <c r="F4572" s="9">
        <v>233.1</v>
      </c>
      <c r="G4572" s="179">
        <v>368.1</v>
      </c>
      <c r="H4572" s="179">
        <v>346.99999999999636</v>
      </c>
      <c r="I4572" s="9">
        <v>0</v>
      </c>
      <c r="J4572" s="9">
        <v>156.09999999999127</v>
      </c>
      <c r="K4572" s="9">
        <v>387.00000000000364</v>
      </c>
      <c r="L4572" s="9">
        <v>255</v>
      </c>
      <c r="M4572" s="65">
        <v>267.40000000000003</v>
      </c>
      <c r="P4572" s="65">
        <f t="shared" si="126"/>
        <v>2432.6999999999912</v>
      </c>
      <c r="R4572" t="s">
        <v>936</v>
      </c>
    </row>
    <row r="4573" spans="1:21" ht="15">
      <c r="A4573" s="28" t="s">
        <v>12</v>
      </c>
      <c r="B4573" s="61" t="s">
        <v>27</v>
      </c>
      <c r="E4573" s="175">
        <v>527.79999999999995</v>
      </c>
      <c r="F4573" s="176">
        <v>533.4</v>
      </c>
      <c r="G4573" s="179">
        <v>463.2</v>
      </c>
      <c r="H4573" s="9">
        <v>110.99999999999636</v>
      </c>
      <c r="I4573" s="9">
        <v>0</v>
      </c>
      <c r="J4573" s="9">
        <v>121.49999999999636</v>
      </c>
      <c r="K4573" s="9">
        <v>221.99999999999818</v>
      </c>
      <c r="L4573" s="9">
        <v>371.100000000004</v>
      </c>
      <c r="M4573" s="9" t="s">
        <v>277</v>
      </c>
      <c r="P4573" s="65">
        <f t="shared" si="126"/>
        <v>2349.9999999999945</v>
      </c>
      <c r="R4573" t="s">
        <v>373</v>
      </c>
      <c r="U4573" t="s">
        <v>1389</v>
      </c>
    </row>
    <row r="4574" spans="1:21" ht="15">
      <c r="A4574" s="28" t="s">
        <v>14</v>
      </c>
      <c r="B4574" s="61" t="s">
        <v>142</v>
      </c>
      <c r="E4574" s="9" t="s">
        <v>277</v>
      </c>
      <c r="F4574" s="174">
        <v>531.29999999999995</v>
      </c>
      <c r="G4574" s="9">
        <v>236.3</v>
      </c>
      <c r="H4574" s="9">
        <v>209.99999999999636</v>
      </c>
      <c r="I4574" s="9">
        <v>0</v>
      </c>
      <c r="J4574" s="9">
        <v>223.30000000000291</v>
      </c>
      <c r="K4574" s="9">
        <v>254.09999999999854</v>
      </c>
      <c r="L4574" s="9">
        <v>254.99999999999636</v>
      </c>
      <c r="M4574" s="65">
        <v>225.1</v>
      </c>
      <c r="P4574" s="65">
        <f t="shared" si="126"/>
        <v>1935.099999999994</v>
      </c>
      <c r="R4574" t="s">
        <v>299</v>
      </c>
    </row>
    <row r="4575" spans="1:21" ht="15">
      <c r="A4575" s="28" t="s">
        <v>16</v>
      </c>
      <c r="B4575" s="61" t="s">
        <v>143</v>
      </c>
      <c r="E4575" s="9" t="s">
        <v>277</v>
      </c>
      <c r="F4575" s="9">
        <v>374.5</v>
      </c>
      <c r="G4575" s="9">
        <v>333</v>
      </c>
      <c r="H4575" s="9">
        <v>247.70000000000073</v>
      </c>
      <c r="I4575" s="9">
        <v>0</v>
      </c>
      <c r="J4575" s="179">
        <v>307.09999999999854</v>
      </c>
      <c r="K4575" s="9">
        <v>361.50000000000364</v>
      </c>
      <c r="L4575" s="9">
        <v>270.70000000000073</v>
      </c>
      <c r="M4575" s="65">
        <v>36.4</v>
      </c>
      <c r="P4575" s="65">
        <f t="shared" si="126"/>
        <v>1930.9000000000037</v>
      </c>
      <c r="R4575" t="s">
        <v>291</v>
      </c>
    </row>
    <row r="4576" spans="1:21" ht="15">
      <c r="A4576" s="28" t="s">
        <v>18</v>
      </c>
      <c r="B4576" s="61" t="s">
        <v>9</v>
      </c>
      <c r="E4576" s="9">
        <v>266.5</v>
      </c>
      <c r="F4576" s="9">
        <v>167.2</v>
      </c>
      <c r="G4576" s="9">
        <v>275.60000000000002</v>
      </c>
      <c r="H4576" s="9">
        <v>197.29999999999927</v>
      </c>
      <c r="I4576" s="9">
        <v>0</v>
      </c>
      <c r="J4576" s="9">
        <v>157.19999999999709</v>
      </c>
      <c r="K4576" s="9">
        <v>404.29999999999745</v>
      </c>
      <c r="L4576" s="9">
        <v>294.89999999999418</v>
      </c>
      <c r="M4576" s="65">
        <v>110.80000000000001</v>
      </c>
      <c r="P4576" s="65">
        <f t="shared" si="126"/>
        <v>1873.7999999999879</v>
      </c>
    </row>
    <row r="4577" spans="1:21" ht="15">
      <c r="A4577" s="28" t="s">
        <v>20</v>
      </c>
      <c r="B4577" s="61" t="s">
        <v>13</v>
      </c>
      <c r="E4577" s="179">
        <v>424.45</v>
      </c>
      <c r="F4577" s="9">
        <v>380.3</v>
      </c>
      <c r="G4577" s="9">
        <v>264.39999999999998</v>
      </c>
      <c r="H4577" s="9">
        <v>136.49999999999636</v>
      </c>
      <c r="I4577" s="9">
        <v>0</v>
      </c>
      <c r="J4577" s="9">
        <v>121.00000000000364</v>
      </c>
      <c r="K4577" s="9">
        <v>171.89999999999782</v>
      </c>
      <c r="L4577" s="9">
        <v>372.00000000000364</v>
      </c>
      <c r="M4577" s="9" t="s">
        <v>277</v>
      </c>
      <c r="P4577" s="65">
        <f t="shared" si="126"/>
        <v>1870.5500000000015</v>
      </c>
      <c r="R4577" t="s">
        <v>296</v>
      </c>
    </row>
    <row r="4578" spans="1:21" ht="15">
      <c r="A4578" s="28" t="s">
        <v>22</v>
      </c>
      <c r="B4578" s="61" t="s">
        <v>154</v>
      </c>
      <c r="E4578" s="9" t="s">
        <v>277</v>
      </c>
      <c r="F4578" s="9" t="s">
        <v>277</v>
      </c>
      <c r="G4578" s="179">
        <v>392.9</v>
      </c>
      <c r="H4578" s="9">
        <v>270.70000000000437</v>
      </c>
      <c r="I4578" s="9">
        <v>0</v>
      </c>
      <c r="J4578" s="9">
        <v>121.80000000000291</v>
      </c>
      <c r="K4578" s="176">
        <v>525.59999999999127</v>
      </c>
      <c r="L4578" s="9">
        <v>288.79999999999927</v>
      </c>
      <c r="M4578" s="65">
        <v>266.3</v>
      </c>
      <c r="P4578" s="65">
        <f t="shared" si="126"/>
        <v>1866.0999999999979</v>
      </c>
      <c r="R4578" t="s">
        <v>320</v>
      </c>
      <c r="U4578" t="s">
        <v>1389</v>
      </c>
    </row>
    <row r="4579" spans="1:21" ht="15">
      <c r="A4579" s="28" t="s">
        <v>24</v>
      </c>
      <c r="B4579" s="61" t="s">
        <v>33</v>
      </c>
      <c r="E4579" s="9">
        <v>321.2</v>
      </c>
      <c r="F4579" s="9">
        <v>299.5</v>
      </c>
      <c r="G4579" s="62" t="s">
        <v>278</v>
      </c>
      <c r="H4579" s="9">
        <v>228.29999999999927</v>
      </c>
      <c r="I4579" s="9">
        <v>0</v>
      </c>
      <c r="J4579" s="9">
        <v>199.20000000000437</v>
      </c>
      <c r="K4579" s="9">
        <v>280.09999999999854</v>
      </c>
      <c r="L4579" s="9">
        <v>246.59999999999491</v>
      </c>
      <c r="M4579" s="65">
        <v>269.5</v>
      </c>
      <c r="P4579" s="65">
        <f t="shared" si="126"/>
        <v>1844.3999999999971</v>
      </c>
    </row>
    <row r="4580" spans="1:21" ht="15">
      <c r="A4580" s="28" t="s">
        <v>26</v>
      </c>
      <c r="B4580" s="61" t="s">
        <v>37</v>
      </c>
      <c r="E4580" s="9">
        <v>120.1</v>
      </c>
      <c r="F4580" s="9">
        <v>287.2</v>
      </c>
      <c r="G4580" s="179">
        <v>366.7</v>
      </c>
      <c r="H4580" s="9">
        <v>199.30000000000291</v>
      </c>
      <c r="I4580" s="9">
        <v>0</v>
      </c>
      <c r="J4580" s="9">
        <v>141.70000000000073</v>
      </c>
      <c r="K4580" s="9">
        <v>250.50000000000728</v>
      </c>
      <c r="L4580" s="9">
        <v>362.69999999998981</v>
      </c>
      <c r="M4580" s="65">
        <v>92.8</v>
      </c>
      <c r="P4580" s="65">
        <f t="shared" si="126"/>
        <v>1821.0000000000007</v>
      </c>
      <c r="R4580" t="s">
        <v>292</v>
      </c>
    </row>
    <row r="4581" spans="1:21" ht="15">
      <c r="A4581" s="28" t="s">
        <v>28</v>
      </c>
      <c r="B4581" s="61" t="s">
        <v>654</v>
      </c>
      <c r="E4581" s="9" t="s">
        <v>277</v>
      </c>
      <c r="F4581" s="9" t="s">
        <v>277</v>
      </c>
      <c r="G4581" s="9" t="s">
        <v>277</v>
      </c>
      <c r="H4581" s="175">
        <v>381.50000000000182</v>
      </c>
      <c r="I4581" s="9">
        <v>0</v>
      </c>
      <c r="J4581" s="9">
        <v>172.79999999999927</v>
      </c>
      <c r="K4581" s="9">
        <v>331.50000000000364</v>
      </c>
      <c r="L4581" s="174">
        <v>531.100000000004</v>
      </c>
      <c r="M4581" s="90">
        <v>401.5</v>
      </c>
      <c r="P4581" s="65">
        <f t="shared" si="126"/>
        <v>1818.4000000000087</v>
      </c>
      <c r="R4581" t="s">
        <v>1920</v>
      </c>
    </row>
    <row r="4582" spans="1:21" ht="15">
      <c r="A4582" s="28" t="s">
        <v>30</v>
      </c>
      <c r="B4582" s="61" t="s">
        <v>15</v>
      </c>
      <c r="E4582" s="9">
        <v>279</v>
      </c>
      <c r="F4582" s="9">
        <v>367.1</v>
      </c>
      <c r="G4582" s="9">
        <v>92.4</v>
      </c>
      <c r="H4582" s="9">
        <v>53.399999999995998</v>
      </c>
      <c r="I4582" s="9">
        <v>0</v>
      </c>
      <c r="J4582" s="9">
        <v>214.19999999999345</v>
      </c>
      <c r="K4582" s="179">
        <v>456</v>
      </c>
      <c r="L4582" s="9">
        <v>300.20000000000073</v>
      </c>
      <c r="M4582" s="65">
        <v>4.2</v>
      </c>
      <c r="P4582" s="65">
        <f t="shared" si="126"/>
        <v>1766.4999999999902</v>
      </c>
      <c r="R4582" t="s">
        <v>286</v>
      </c>
    </row>
    <row r="4583" spans="1:21" ht="15">
      <c r="A4583" s="28" t="s">
        <v>32</v>
      </c>
      <c r="B4583" s="61" t="s">
        <v>649</v>
      </c>
      <c r="E4583" s="9" t="s">
        <v>277</v>
      </c>
      <c r="F4583" s="9" t="s">
        <v>277</v>
      </c>
      <c r="G4583" s="9" t="s">
        <v>277</v>
      </c>
      <c r="H4583" s="179">
        <v>334.90000000000146</v>
      </c>
      <c r="I4583" s="9">
        <v>0</v>
      </c>
      <c r="J4583" s="9">
        <v>290.90000000000146</v>
      </c>
      <c r="K4583" s="9">
        <v>328.5</v>
      </c>
      <c r="L4583" s="9">
        <v>355.79999999998472</v>
      </c>
      <c r="M4583" s="65">
        <v>319.59999999999997</v>
      </c>
      <c r="P4583" s="65">
        <f t="shared" si="126"/>
        <v>1629.6999999999875</v>
      </c>
      <c r="R4583" t="s">
        <v>286</v>
      </c>
    </row>
    <row r="4584" spans="1:21" ht="15">
      <c r="A4584" s="28" t="s">
        <v>34</v>
      </c>
      <c r="B4584" s="61" t="s">
        <v>161</v>
      </c>
      <c r="E4584" s="9" t="s">
        <v>277</v>
      </c>
      <c r="F4584" s="9" t="s">
        <v>277</v>
      </c>
      <c r="G4584" s="176">
        <v>545</v>
      </c>
      <c r="H4584" s="179">
        <v>354.89999999999782</v>
      </c>
      <c r="I4584" s="9">
        <v>0</v>
      </c>
      <c r="J4584" s="9">
        <v>144.79999999999927</v>
      </c>
      <c r="K4584" s="9">
        <v>179.99999999998909</v>
      </c>
      <c r="L4584" s="9">
        <v>243.69999999999345</v>
      </c>
      <c r="M4584" s="65">
        <v>157.4</v>
      </c>
      <c r="P4584" s="65">
        <f t="shared" si="126"/>
        <v>1625.7999999999797</v>
      </c>
      <c r="R4584" t="s">
        <v>323</v>
      </c>
      <c r="U4584" t="s">
        <v>1389</v>
      </c>
    </row>
    <row r="4585" spans="1:21" ht="15">
      <c r="A4585" s="28" t="s">
        <v>36</v>
      </c>
      <c r="B4585" s="61" t="s">
        <v>644</v>
      </c>
      <c r="E4585" s="9" t="s">
        <v>277</v>
      </c>
      <c r="F4585" s="9" t="s">
        <v>277</v>
      </c>
      <c r="G4585" s="9" t="s">
        <v>277</v>
      </c>
      <c r="H4585" s="174">
        <v>384.50000000000364</v>
      </c>
      <c r="I4585" s="9">
        <v>0</v>
      </c>
      <c r="J4585" s="9">
        <v>226.50000000000728</v>
      </c>
      <c r="K4585" s="9">
        <v>254.29999999999563</v>
      </c>
      <c r="L4585" s="9">
        <v>224.99999999999636</v>
      </c>
      <c r="M4585" s="112">
        <v>510.2</v>
      </c>
      <c r="P4585" s="65">
        <f t="shared" si="126"/>
        <v>1600.500000000003</v>
      </c>
      <c r="R4585" t="s">
        <v>279</v>
      </c>
      <c r="U4585" t="s">
        <v>1389</v>
      </c>
    </row>
    <row r="4586" spans="1:21" ht="15">
      <c r="A4586" s="28" t="s">
        <v>38</v>
      </c>
      <c r="B4586" s="61" t="s">
        <v>620</v>
      </c>
      <c r="E4586" s="9" t="s">
        <v>277</v>
      </c>
      <c r="F4586" s="9" t="s">
        <v>277</v>
      </c>
      <c r="G4586" s="9" t="s">
        <v>277</v>
      </c>
      <c r="H4586" s="9">
        <v>276.19999999999527</v>
      </c>
      <c r="I4586" s="9">
        <v>0</v>
      </c>
      <c r="J4586" s="9">
        <v>236.89999999999418</v>
      </c>
      <c r="K4586" s="174">
        <v>494.49999999999636</v>
      </c>
      <c r="L4586" s="9">
        <v>240.00000000000364</v>
      </c>
      <c r="M4586" s="65">
        <v>200.4</v>
      </c>
      <c r="P4586" s="65">
        <f t="shared" si="126"/>
        <v>1447.9999999999895</v>
      </c>
      <c r="R4586" t="s">
        <v>299</v>
      </c>
    </row>
    <row r="4587" spans="1:21" ht="15">
      <c r="A4587" s="28" t="s">
        <v>145</v>
      </c>
      <c r="B4587" s="61" t="s">
        <v>141</v>
      </c>
      <c r="E4587" s="9" t="s">
        <v>277</v>
      </c>
      <c r="F4587" s="9">
        <v>97.5</v>
      </c>
      <c r="G4587" s="9">
        <v>263.14999999999998</v>
      </c>
      <c r="H4587" s="179">
        <v>304.40000000000146</v>
      </c>
      <c r="I4587" s="9">
        <v>0</v>
      </c>
      <c r="J4587" s="9">
        <v>144.99999999999272</v>
      </c>
      <c r="K4587" s="9">
        <v>266.90000000000509</v>
      </c>
      <c r="L4587" s="9">
        <v>361</v>
      </c>
      <c r="M4587" s="65">
        <v>2.4</v>
      </c>
      <c r="P4587" s="65">
        <f t="shared" si="126"/>
        <v>1440.3499999999995</v>
      </c>
      <c r="R4587" t="s">
        <v>292</v>
      </c>
    </row>
    <row r="4588" spans="1:21" ht="15">
      <c r="A4588" s="28" t="s">
        <v>146</v>
      </c>
      <c r="B4588" s="226" t="s">
        <v>1584</v>
      </c>
      <c r="C4588" s="3"/>
      <c r="D4588" s="3"/>
      <c r="E4588" s="9" t="s">
        <v>277</v>
      </c>
      <c r="F4588" s="9" t="s">
        <v>277</v>
      </c>
      <c r="G4588" s="9" t="s">
        <v>277</v>
      </c>
      <c r="H4588" s="9" t="s">
        <v>277</v>
      </c>
      <c r="I4588" s="9">
        <v>0</v>
      </c>
      <c r="J4588" s="179">
        <v>319.59999999999127</v>
      </c>
      <c r="K4588" s="9">
        <v>398.79999999999563</v>
      </c>
      <c r="L4588" s="9">
        <v>204.00000000000728</v>
      </c>
      <c r="M4588" s="113">
        <v>484</v>
      </c>
      <c r="P4588" s="65">
        <f t="shared" si="126"/>
        <v>1406.3999999999942</v>
      </c>
      <c r="R4588" t="s">
        <v>352</v>
      </c>
    </row>
    <row r="4589" spans="1:21" ht="15">
      <c r="A4589" s="28" t="s">
        <v>147</v>
      </c>
      <c r="B4589" s="61" t="s">
        <v>665</v>
      </c>
      <c r="E4589" s="9" t="s">
        <v>277</v>
      </c>
      <c r="F4589" s="9" t="s">
        <v>277</v>
      </c>
      <c r="G4589" s="9" t="s">
        <v>277</v>
      </c>
      <c r="H4589" s="9">
        <v>129.49999999999636</v>
      </c>
      <c r="I4589" s="9">
        <v>0</v>
      </c>
      <c r="J4589" s="9">
        <v>218.89999999999782</v>
      </c>
      <c r="K4589" s="179">
        <v>432.49999999999636</v>
      </c>
      <c r="L4589" s="9">
        <v>326.30000000000291</v>
      </c>
      <c r="M4589" s="65">
        <v>274.10000000000002</v>
      </c>
      <c r="P4589" s="65">
        <f t="shared" si="126"/>
        <v>1381.2999999999934</v>
      </c>
      <c r="R4589" t="s">
        <v>292</v>
      </c>
    </row>
    <row r="4590" spans="1:21" ht="15">
      <c r="A4590" s="28" t="s">
        <v>150</v>
      </c>
      <c r="B4590" s="61" t="s">
        <v>153</v>
      </c>
      <c r="E4590" s="9" t="s">
        <v>277</v>
      </c>
      <c r="F4590" s="9" t="s">
        <v>277</v>
      </c>
      <c r="G4590" s="9">
        <v>305.10000000000002</v>
      </c>
      <c r="H4590" s="9">
        <v>223.10000000000218</v>
      </c>
      <c r="I4590" s="9">
        <v>0</v>
      </c>
      <c r="J4590" s="9">
        <v>201.29999999999563</v>
      </c>
      <c r="K4590" s="9">
        <v>376</v>
      </c>
      <c r="L4590" s="9">
        <v>233.10000000000946</v>
      </c>
      <c r="M4590" s="65">
        <v>3.6</v>
      </c>
      <c r="P4590" s="65">
        <f t="shared" si="126"/>
        <v>1342.2000000000071</v>
      </c>
    </row>
    <row r="4591" spans="1:21" ht="15">
      <c r="A4591" s="28" t="s">
        <v>156</v>
      </c>
      <c r="B4591" s="61" t="s">
        <v>19</v>
      </c>
      <c r="E4591" s="174">
        <v>573.79999999999995</v>
      </c>
      <c r="F4591" s="9">
        <v>141</v>
      </c>
      <c r="G4591" s="9">
        <v>247.4</v>
      </c>
      <c r="H4591" s="9">
        <v>211.69999999999709</v>
      </c>
      <c r="I4591" s="9">
        <v>0</v>
      </c>
      <c r="J4591" s="9">
        <v>144.20000000000073</v>
      </c>
      <c r="K4591" s="9" t="s">
        <v>277</v>
      </c>
      <c r="L4591" s="9" t="s">
        <v>277</v>
      </c>
      <c r="M4591" s="9" t="s">
        <v>277</v>
      </c>
      <c r="P4591" s="65">
        <f t="shared" si="126"/>
        <v>1318.0999999999976</v>
      </c>
      <c r="R4591" t="s">
        <v>299</v>
      </c>
    </row>
    <row r="4592" spans="1:21" ht="15">
      <c r="A4592" s="28" t="s">
        <v>158</v>
      </c>
      <c r="B4592" s="61" t="s">
        <v>144</v>
      </c>
      <c r="E4592" s="9" t="s">
        <v>277</v>
      </c>
      <c r="F4592" s="9">
        <v>302.39999999999998</v>
      </c>
      <c r="G4592" s="9">
        <v>310.8</v>
      </c>
      <c r="H4592" s="9">
        <v>143.30000000000291</v>
      </c>
      <c r="I4592" s="9">
        <v>0</v>
      </c>
      <c r="J4592" s="9">
        <v>249.59999999999491</v>
      </c>
      <c r="K4592" s="9">
        <v>292.60000000000218</v>
      </c>
      <c r="L4592" s="9" t="s">
        <v>277</v>
      </c>
      <c r="M4592" s="9" t="s">
        <v>277</v>
      </c>
      <c r="P4592" s="65">
        <f t="shared" si="126"/>
        <v>1298.7</v>
      </c>
    </row>
    <row r="4593" spans="1:18" ht="15">
      <c r="A4593" s="28" t="s">
        <v>159</v>
      </c>
      <c r="B4593" s="28" t="s">
        <v>600</v>
      </c>
      <c r="E4593" s="9" t="s">
        <v>277</v>
      </c>
      <c r="F4593" s="9" t="s">
        <v>277</v>
      </c>
      <c r="G4593" s="9" t="s">
        <v>277</v>
      </c>
      <c r="H4593" s="9">
        <v>199.50000000000364</v>
      </c>
      <c r="I4593" s="9">
        <v>0</v>
      </c>
      <c r="J4593" s="9">
        <v>240.19999999999345</v>
      </c>
      <c r="K4593" s="179">
        <v>466.09999999999854</v>
      </c>
      <c r="L4593" s="9">
        <v>240.00000000000728</v>
      </c>
      <c r="M4593" s="65">
        <v>138.1</v>
      </c>
      <c r="P4593" s="65">
        <f t="shared" si="126"/>
        <v>1283.9000000000028</v>
      </c>
      <c r="R4593" t="s">
        <v>296</v>
      </c>
    </row>
    <row r="4594" spans="1:18" ht="15">
      <c r="A4594" s="28" t="s">
        <v>160</v>
      </c>
      <c r="B4594" s="61" t="s">
        <v>605</v>
      </c>
      <c r="E4594" s="9" t="s">
        <v>277</v>
      </c>
      <c r="F4594" s="9" t="s">
        <v>277</v>
      </c>
      <c r="G4594" s="9" t="s">
        <v>277</v>
      </c>
      <c r="H4594" s="9">
        <v>251.00000000000364</v>
      </c>
      <c r="I4594" s="9">
        <v>0</v>
      </c>
      <c r="J4594" s="9">
        <v>262.49999999999272</v>
      </c>
      <c r="K4594" s="9">
        <v>243.00000000000182</v>
      </c>
      <c r="L4594" s="9">
        <v>301.79999999999563</v>
      </c>
      <c r="M4594" s="65">
        <v>210.5</v>
      </c>
      <c r="P4594" s="65">
        <f t="shared" si="126"/>
        <v>1268.7999999999938</v>
      </c>
    </row>
    <row r="4595" spans="1:18" ht="15">
      <c r="A4595" s="28" t="s">
        <v>162</v>
      </c>
      <c r="B4595" s="28" t="s">
        <v>596</v>
      </c>
      <c r="E4595" s="9" t="s">
        <v>277</v>
      </c>
      <c r="F4595" s="9" t="s">
        <v>277</v>
      </c>
      <c r="G4595" s="9" t="s">
        <v>277</v>
      </c>
      <c r="H4595" s="9">
        <v>184</v>
      </c>
      <c r="I4595" s="9">
        <v>0</v>
      </c>
      <c r="J4595" s="9">
        <v>25.299999999997453</v>
      </c>
      <c r="K4595" s="9">
        <v>303.49999999999818</v>
      </c>
      <c r="L4595" s="9">
        <v>356.59999999999854</v>
      </c>
      <c r="M4595" s="90">
        <v>379</v>
      </c>
      <c r="P4595" s="65">
        <f t="shared" si="126"/>
        <v>1248.3999999999942</v>
      </c>
      <c r="R4595" t="s">
        <v>286</v>
      </c>
    </row>
    <row r="4596" spans="1:18" ht="15">
      <c r="A4596" s="28" t="s">
        <v>273</v>
      </c>
      <c r="B4596" s="61" t="s">
        <v>6</v>
      </c>
      <c r="E4596" s="9">
        <v>255.65</v>
      </c>
      <c r="F4596" s="179">
        <v>469</v>
      </c>
      <c r="G4596" s="9">
        <v>252.65</v>
      </c>
      <c r="H4596" s="9">
        <v>124.50000000000182</v>
      </c>
      <c r="I4596" s="9">
        <v>0</v>
      </c>
      <c r="J4596" s="9">
        <v>146.5</v>
      </c>
      <c r="K4596" s="9" t="s">
        <v>277</v>
      </c>
      <c r="L4596" s="9" t="s">
        <v>277</v>
      </c>
      <c r="M4596" s="9" t="s">
        <v>277</v>
      </c>
      <c r="P4596" s="65">
        <f t="shared" si="126"/>
        <v>1248.3000000000018</v>
      </c>
      <c r="R4596" t="s">
        <v>283</v>
      </c>
    </row>
    <row r="4597" spans="1:18" ht="15">
      <c r="A4597" s="28" t="s">
        <v>274</v>
      </c>
      <c r="B4597" s="61" t="s">
        <v>39</v>
      </c>
      <c r="E4597" s="9">
        <v>206.8</v>
      </c>
      <c r="F4597" s="9">
        <v>196.5</v>
      </c>
      <c r="G4597" s="9">
        <v>180.4</v>
      </c>
      <c r="H4597" s="9">
        <v>80.799999999999272</v>
      </c>
      <c r="I4597" s="9">
        <v>0</v>
      </c>
      <c r="J4597" s="9">
        <v>189</v>
      </c>
      <c r="K4597" s="9">
        <v>391.50000000000546</v>
      </c>
      <c r="L4597" s="9" t="s">
        <v>277</v>
      </c>
      <c r="M4597" s="9" t="s">
        <v>277</v>
      </c>
      <c r="P4597" s="65">
        <f t="shared" si="126"/>
        <v>1245.0000000000048</v>
      </c>
    </row>
    <row r="4598" spans="1:18" ht="15">
      <c r="A4598" s="28" t="s">
        <v>275</v>
      </c>
      <c r="B4598" s="61" t="s">
        <v>152</v>
      </c>
      <c r="E4598" s="9" t="s">
        <v>277</v>
      </c>
      <c r="F4598" s="9" t="s">
        <v>277</v>
      </c>
      <c r="G4598" s="175">
        <v>477</v>
      </c>
      <c r="H4598" s="9">
        <v>176</v>
      </c>
      <c r="I4598" s="9">
        <v>0</v>
      </c>
      <c r="J4598" s="9">
        <v>136</v>
      </c>
      <c r="K4598" s="9">
        <v>298.00000000000728</v>
      </c>
      <c r="L4598" s="9">
        <v>143.99999999999636</v>
      </c>
      <c r="M4598" s="65">
        <v>0</v>
      </c>
      <c r="P4598" s="65">
        <f t="shared" ref="P4598:P4629" si="127">SUM(E4598:M4598)</f>
        <v>1231.0000000000036</v>
      </c>
      <c r="R4598" t="s">
        <v>281</v>
      </c>
    </row>
    <row r="4599" spans="1:18" ht="15">
      <c r="A4599" s="28" t="s">
        <v>276</v>
      </c>
      <c r="B4599" s="226" t="s">
        <v>1583</v>
      </c>
      <c r="C4599" s="3"/>
      <c r="D4599" s="3"/>
      <c r="E4599" s="9" t="s">
        <v>277</v>
      </c>
      <c r="F4599" s="9" t="s">
        <v>277</v>
      </c>
      <c r="G4599" s="9" t="s">
        <v>277</v>
      </c>
      <c r="H4599" s="9" t="s">
        <v>277</v>
      </c>
      <c r="I4599" s="9">
        <v>0</v>
      </c>
      <c r="J4599" s="9">
        <v>111.39999999999054</v>
      </c>
      <c r="K4599" s="9">
        <v>304.10000000000036</v>
      </c>
      <c r="L4599" s="179">
        <v>460.80000000001019</v>
      </c>
      <c r="M4599" s="65">
        <v>317.89999999999998</v>
      </c>
      <c r="P4599" s="65">
        <f t="shared" si="127"/>
        <v>1194.2000000000012</v>
      </c>
      <c r="R4599" t="s">
        <v>283</v>
      </c>
    </row>
    <row r="4600" spans="1:18" ht="15">
      <c r="A4600" s="28" t="s">
        <v>602</v>
      </c>
      <c r="B4600" s="226" t="s">
        <v>1617</v>
      </c>
      <c r="C4600" s="3"/>
      <c r="D4600" s="3"/>
      <c r="E4600" s="9" t="s">
        <v>277</v>
      </c>
      <c r="F4600" s="9" t="s">
        <v>277</v>
      </c>
      <c r="G4600" s="9" t="s">
        <v>277</v>
      </c>
      <c r="H4600" s="9" t="s">
        <v>277</v>
      </c>
      <c r="I4600" s="9">
        <v>0</v>
      </c>
      <c r="J4600" s="9" t="s">
        <v>277</v>
      </c>
      <c r="K4600" s="9">
        <v>240.00000000000364</v>
      </c>
      <c r="L4600" s="179">
        <v>466.99999999999636</v>
      </c>
      <c r="M4600" s="114">
        <v>476.6</v>
      </c>
      <c r="P4600" s="65">
        <f t="shared" si="127"/>
        <v>1183.5999999999999</v>
      </c>
      <c r="R4600" t="s">
        <v>3054</v>
      </c>
    </row>
    <row r="4601" spans="1:18" ht="15">
      <c r="A4601" s="28" t="s">
        <v>603</v>
      </c>
      <c r="B4601" s="61" t="s">
        <v>616</v>
      </c>
      <c r="E4601" s="9" t="s">
        <v>277</v>
      </c>
      <c r="F4601" s="9" t="s">
        <v>277</v>
      </c>
      <c r="G4601" s="9" t="s">
        <v>277</v>
      </c>
      <c r="H4601" s="9">
        <v>166.79999999999563</v>
      </c>
      <c r="I4601" s="9">
        <v>0</v>
      </c>
      <c r="J4601" s="9">
        <v>208.20000000000437</v>
      </c>
      <c r="K4601" s="9">
        <v>250.50000000000364</v>
      </c>
      <c r="L4601" s="9">
        <v>335.30000000000291</v>
      </c>
      <c r="M4601" s="65">
        <v>206.5</v>
      </c>
      <c r="P4601" s="65">
        <f t="shared" si="127"/>
        <v>1167.3000000000065</v>
      </c>
    </row>
    <row r="4602" spans="1:18" ht="15">
      <c r="A4602" s="28" t="s">
        <v>604</v>
      </c>
      <c r="B4602" s="61" t="s">
        <v>655</v>
      </c>
      <c r="E4602" s="9" t="s">
        <v>277</v>
      </c>
      <c r="F4602" s="9" t="s">
        <v>277</v>
      </c>
      <c r="G4602" s="9" t="s">
        <v>277</v>
      </c>
      <c r="H4602" s="9">
        <v>189.79999999999563</v>
      </c>
      <c r="I4602" s="9">
        <v>0</v>
      </c>
      <c r="J4602" s="9">
        <v>108.299999999992</v>
      </c>
      <c r="K4602" s="9">
        <v>258.99999999999272</v>
      </c>
      <c r="L4602" s="9">
        <v>328.79999999999927</v>
      </c>
      <c r="M4602" s="65">
        <v>265</v>
      </c>
      <c r="P4602" s="65">
        <f t="shared" si="127"/>
        <v>1150.8999999999796</v>
      </c>
    </row>
    <row r="4603" spans="1:18" ht="15">
      <c r="A4603" s="28" t="s">
        <v>606</v>
      </c>
      <c r="B4603" s="170" t="s">
        <v>1268</v>
      </c>
      <c r="C4603" s="3"/>
      <c r="D4603" s="3"/>
      <c r="E4603" s="9" t="s">
        <v>277</v>
      </c>
      <c r="F4603" s="9" t="s">
        <v>277</v>
      </c>
      <c r="G4603" s="9" t="s">
        <v>277</v>
      </c>
      <c r="H4603" s="9" t="s">
        <v>277</v>
      </c>
      <c r="I4603" s="9">
        <v>0</v>
      </c>
      <c r="J4603" s="9">
        <v>221.49999999999818</v>
      </c>
      <c r="K4603" s="179">
        <v>478.5</v>
      </c>
      <c r="L4603" s="9">
        <v>324.79999999999563</v>
      </c>
      <c r="M4603" s="65">
        <v>123</v>
      </c>
      <c r="P4603" s="65">
        <f t="shared" si="127"/>
        <v>1147.7999999999938</v>
      </c>
      <c r="R4603" t="s">
        <v>282</v>
      </c>
    </row>
    <row r="4604" spans="1:18" ht="15">
      <c r="A4604" s="28" t="s">
        <v>612</v>
      </c>
      <c r="B4604" s="61" t="s">
        <v>613</v>
      </c>
      <c r="E4604" s="9" t="s">
        <v>277</v>
      </c>
      <c r="F4604" s="9" t="s">
        <v>277</v>
      </c>
      <c r="G4604" s="9" t="s">
        <v>277</v>
      </c>
      <c r="H4604" s="9">
        <v>138.79999999999563</v>
      </c>
      <c r="I4604" s="9">
        <v>0</v>
      </c>
      <c r="J4604" s="9">
        <v>291.50000000000728</v>
      </c>
      <c r="K4604" s="9">
        <v>336.40000000000146</v>
      </c>
      <c r="L4604" s="9">
        <v>321.00000000000364</v>
      </c>
      <c r="M4604" s="65">
        <v>51.5</v>
      </c>
      <c r="P4604" s="65">
        <f t="shared" si="127"/>
        <v>1139.200000000008</v>
      </c>
    </row>
    <row r="4605" spans="1:18" ht="15">
      <c r="A4605" s="28" t="s">
        <v>614</v>
      </c>
      <c r="B4605" s="61" t="s">
        <v>661</v>
      </c>
      <c r="E4605" s="9" t="s">
        <v>277</v>
      </c>
      <c r="F4605" s="9" t="s">
        <v>277</v>
      </c>
      <c r="G4605" s="9" t="s">
        <v>277</v>
      </c>
      <c r="H4605" s="179">
        <v>324.84999999999854</v>
      </c>
      <c r="I4605" s="9">
        <v>0</v>
      </c>
      <c r="J4605" s="9">
        <v>145.90000000000146</v>
      </c>
      <c r="K4605" s="9">
        <v>131.99999999999818</v>
      </c>
      <c r="L4605" s="9">
        <v>312.89999999999782</v>
      </c>
      <c r="M4605" s="65">
        <v>209.7</v>
      </c>
      <c r="P4605" s="65">
        <f t="shared" si="127"/>
        <v>1125.349999999996</v>
      </c>
      <c r="R4605" t="s">
        <v>287</v>
      </c>
    </row>
    <row r="4606" spans="1:18" ht="15">
      <c r="A4606" s="28" t="s">
        <v>617</v>
      </c>
      <c r="B4606" s="226" t="s">
        <v>1587</v>
      </c>
      <c r="C4606" s="3"/>
      <c r="D4606" s="3"/>
      <c r="E4606" s="9" t="s">
        <v>277</v>
      </c>
      <c r="F4606" s="9" t="s">
        <v>277</v>
      </c>
      <c r="G4606" s="9" t="s">
        <v>277</v>
      </c>
      <c r="H4606" s="9" t="s">
        <v>277</v>
      </c>
      <c r="I4606" s="9">
        <v>0</v>
      </c>
      <c r="J4606" s="9">
        <v>148.20000000000073</v>
      </c>
      <c r="K4606" s="179">
        <v>456.59999999998763</v>
      </c>
      <c r="L4606" s="9">
        <v>317.80000000000655</v>
      </c>
      <c r="M4606" s="65">
        <v>183.8</v>
      </c>
      <c r="P4606" s="65">
        <f t="shared" si="127"/>
        <v>1106.3999999999949</v>
      </c>
      <c r="R4606" t="s">
        <v>291</v>
      </c>
    </row>
    <row r="4607" spans="1:18" ht="15">
      <c r="A4607" s="28" t="s">
        <v>618</v>
      </c>
      <c r="B4607" s="226" t="s">
        <v>1596</v>
      </c>
      <c r="C4607" s="3"/>
      <c r="D4607" s="3"/>
      <c r="E4607" s="9" t="s">
        <v>277</v>
      </c>
      <c r="F4607" s="9" t="s">
        <v>277</v>
      </c>
      <c r="G4607" s="9" t="s">
        <v>277</v>
      </c>
      <c r="H4607" s="9" t="s">
        <v>277</v>
      </c>
      <c r="I4607" s="9">
        <v>0</v>
      </c>
      <c r="J4607" s="9" t="s">
        <v>277</v>
      </c>
      <c r="K4607" s="179">
        <v>448.99999999999818</v>
      </c>
      <c r="L4607" s="9">
        <v>285.30000000000655</v>
      </c>
      <c r="M4607" s="90">
        <v>361.8</v>
      </c>
      <c r="P4607" s="65">
        <f t="shared" si="127"/>
        <v>1096.1000000000047</v>
      </c>
      <c r="R4607" t="s">
        <v>321</v>
      </c>
    </row>
    <row r="4608" spans="1:18" ht="15">
      <c r="A4608" s="28" t="s">
        <v>621</v>
      </c>
      <c r="B4608" s="226" t="s">
        <v>1575</v>
      </c>
      <c r="C4608" s="3"/>
      <c r="D4608" s="3"/>
      <c r="E4608" s="9" t="s">
        <v>277</v>
      </c>
      <c r="F4608" s="9" t="s">
        <v>277</v>
      </c>
      <c r="G4608" s="9" t="s">
        <v>277</v>
      </c>
      <c r="H4608" s="9" t="s">
        <v>277</v>
      </c>
      <c r="I4608" s="9">
        <v>0</v>
      </c>
      <c r="J4608" s="9">
        <v>201.49999999999272</v>
      </c>
      <c r="K4608" s="9">
        <v>401.80000000000655</v>
      </c>
      <c r="L4608" s="9">
        <v>236.69999999998981</v>
      </c>
      <c r="M4608" s="65">
        <v>251.9</v>
      </c>
      <c r="P4608" s="65">
        <f t="shared" si="127"/>
        <v>1091.8999999999892</v>
      </c>
    </row>
    <row r="4609" spans="1:21" ht="15">
      <c r="A4609" s="28" t="s">
        <v>623</v>
      </c>
      <c r="B4609" s="61" t="s">
        <v>630</v>
      </c>
      <c r="E4609" s="9" t="s">
        <v>277</v>
      </c>
      <c r="F4609" s="9" t="s">
        <v>277</v>
      </c>
      <c r="G4609" s="9" t="s">
        <v>277</v>
      </c>
      <c r="H4609" s="9">
        <v>248.24999999999818</v>
      </c>
      <c r="I4609" s="9">
        <v>0</v>
      </c>
      <c r="J4609" s="9">
        <v>233.60000000000582</v>
      </c>
      <c r="K4609" s="9">
        <v>325.50000000000546</v>
      </c>
      <c r="L4609" s="9">
        <v>232.19999999999709</v>
      </c>
      <c r="M4609" s="65">
        <v>49</v>
      </c>
      <c r="P4609" s="65">
        <f t="shared" si="127"/>
        <v>1088.5500000000065</v>
      </c>
    </row>
    <row r="4610" spans="1:21" ht="15">
      <c r="A4610" s="28" t="s">
        <v>628</v>
      </c>
      <c r="B4610" s="61" t="s">
        <v>645</v>
      </c>
      <c r="E4610" s="9" t="s">
        <v>277</v>
      </c>
      <c r="F4610" s="9" t="s">
        <v>277</v>
      </c>
      <c r="G4610" s="9" t="s">
        <v>277</v>
      </c>
      <c r="H4610" s="9">
        <v>160.99999999999636</v>
      </c>
      <c r="I4610" s="9">
        <v>0</v>
      </c>
      <c r="J4610" s="9">
        <v>182.700000000008</v>
      </c>
      <c r="K4610" s="179">
        <v>467.200000000008</v>
      </c>
      <c r="L4610" s="9">
        <v>273.90000000000509</v>
      </c>
      <c r="M4610" s="65">
        <v>1.4</v>
      </c>
      <c r="P4610" s="65">
        <f t="shared" si="127"/>
        <v>1086.2000000000176</v>
      </c>
      <c r="R4610" t="s">
        <v>283</v>
      </c>
    </row>
    <row r="4611" spans="1:21" ht="15">
      <c r="A4611" s="28" t="s">
        <v>632</v>
      </c>
      <c r="B4611" s="61" t="s">
        <v>615</v>
      </c>
      <c r="E4611" s="9" t="s">
        <v>277</v>
      </c>
      <c r="F4611" s="9" t="s">
        <v>277</v>
      </c>
      <c r="G4611" s="9" t="s">
        <v>277</v>
      </c>
      <c r="H4611" s="9">
        <v>128.49999999999636</v>
      </c>
      <c r="I4611" s="9">
        <v>0</v>
      </c>
      <c r="J4611" s="176">
        <v>403.70000000000073</v>
      </c>
      <c r="K4611" s="9">
        <v>240.5</v>
      </c>
      <c r="L4611" s="9">
        <v>259.50000000000728</v>
      </c>
      <c r="M4611" s="65">
        <v>33.599999999999994</v>
      </c>
      <c r="P4611" s="65">
        <f t="shared" si="127"/>
        <v>1065.8000000000043</v>
      </c>
      <c r="R4611" t="s">
        <v>280</v>
      </c>
      <c r="U4611" t="s">
        <v>1389</v>
      </c>
    </row>
    <row r="4612" spans="1:21" ht="15">
      <c r="A4612" s="28" t="s">
        <v>633</v>
      </c>
      <c r="B4612" s="61" t="s">
        <v>624</v>
      </c>
      <c r="E4612" s="9" t="s">
        <v>277</v>
      </c>
      <c r="F4612" s="9" t="s">
        <v>277</v>
      </c>
      <c r="G4612" s="9" t="s">
        <v>277</v>
      </c>
      <c r="H4612" s="9">
        <v>226</v>
      </c>
      <c r="I4612" s="9">
        <v>0</v>
      </c>
      <c r="J4612" s="9">
        <v>100.5</v>
      </c>
      <c r="K4612" s="9">
        <v>373</v>
      </c>
      <c r="L4612" s="9">
        <v>264.50000000000728</v>
      </c>
      <c r="M4612" s="65">
        <v>79.8</v>
      </c>
      <c r="P4612" s="65">
        <f t="shared" si="127"/>
        <v>1043.8000000000072</v>
      </c>
    </row>
    <row r="4613" spans="1:21" ht="15">
      <c r="A4613" s="28" t="s">
        <v>634</v>
      </c>
      <c r="B4613" s="61" t="s">
        <v>35</v>
      </c>
      <c r="E4613" s="9">
        <v>216</v>
      </c>
      <c r="F4613" s="9">
        <v>316.39999999999998</v>
      </c>
      <c r="G4613" s="9">
        <v>277</v>
      </c>
      <c r="H4613" s="9">
        <v>216.00000000000364</v>
      </c>
      <c r="I4613" s="9">
        <v>0</v>
      </c>
      <c r="J4613" s="9" t="s">
        <v>277</v>
      </c>
      <c r="K4613" s="9" t="s">
        <v>277</v>
      </c>
      <c r="L4613" s="9" t="s">
        <v>277</v>
      </c>
      <c r="M4613" s="9" t="s">
        <v>277</v>
      </c>
      <c r="P4613" s="65">
        <f t="shared" si="127"/>
        <v>1025.4000000000037</v>
      </c>
    </row>
    <row r="4614" spans="1:21" ht="15">
      <c r="A4614" s="28" t="s">
        <v>639</v>
      </c>
      <c r="B4614" s="61" t="s">
        <v>629</v>
      </c>
      <c r="E4614" s="9" t="s">
        <v>277</v>
      </c>
      <c r="F4614" s="9" t="s">
        <v>277</v>
      </c>
      <c r="G4614" s="9" t="s">
        <v>277</v>
      </c>
      <c r="H4614" s="9">
        <v>128.00000000000364</v>
      </c>
      <c r="I4614" s="9">
        <v>0</v>
      </c>
      <c r="J4614" s="9">
        <v>157.20000000000437</v>
      </c>
      <c r="K4614" s="9">
        <v>256.5</v>
      </c>
      <c r="L4614" s="9">
        <v>274.79999999999563</v>
      </c>
      <c r="M4614" s="65">
        <v>203.7</v>
      </c>
      <c r="P4614" s="65">
        <f t="shared" si="127"/>
        <v>1020.2000000000037</v>
      </c>
    </row>
    <row r="4615" spans="1:21" ht="15">
      <c r="A4615" s="28" t="s">
        <v>647</v>
      </c>
      <c r="B4615" s="61" t="s">
        <v>622</v>
      </c>
      <c r="E4615" s="9" t="s">
        <v>277</v>
      </c>
      <c r="F4615" s="9" t="s">
        <v>277</v>
      </c>
      <c r="G4615" s="9" t="s">
        <v>277</v>
      </c>
      <c r="H4615" s="9">
        <v>196.65000000000146</v>
      </c>
      <c r="I4615" s="9">
        <v>0</v>
      </c>
      <c r="J4615" s="9">
        <v>164.89999999999964</v>
      </c>
      <c r="K4615" s="9">
        <v>393</v>
      </c>
      <c r="L4615" s="9">
        <v>254.69999999999891</v>
      </c>
      <c r="M4615" s="9" t="s">
        <v>277</v>
      </c>
      <c r="P4615" s="65">
        <f t="shared" si="127"/>
        <v>1009.25</v>
      </c>
    </row>
    <row r="4616" spans="1:21" ht="15">
      <c r="A4616" s="28" t="s">
        <v>651</v>
      </c>
      <c r="B4616" s="28" t="s">
        <v>601</v>
      </c>
      <c r="E4616" s="9" t="s">
        <v>277</v>
      </c>
      <c r="F4616" s="9" t="s">
        <v>277</v>
      </c>
      <c r="G4616" s="9" t="s">
        <v>277</v>
      </c>
      <c r="H4616" s="9">
        <v>154.20000000000437</v>
      </c>
      <c r="I4616" s="9">
        <v>0</v>
      </c>
      <c r="J4616" s="9">
        <v>177.39999999999782</v>
      </c>
      <c r="K4616" s="9">
        <v>301.50000000000364</v>
      </c>
      <c r="L4616" s="9">
        <v>322.10000000000582</v>
      </c>
      <c r="M4616" s="9" t="s">
        <v>277</v>
      </c>
      <c r="P4616" s="65">
        <f t="shared" si="127"/>
        <v>955.20000000001164</v>
      </c>
    </row>
    <row r="4617" spans="1:21" ht="15">
      <c r="A4617" s="28" t="s">
        <v>652</v>
      </c>
      <c r="B4617" s="61" t="s">
        <v>631</v>
      </c>
      <c r="E4617" s="9" t="s">
        <v>277</v>
      </c>
      <c r="F4617" s="9" t="s">
        <v>277</v>
      </c>
      <c r="G4617" s="9" t="s">
        <v>277</v>
      </c>
      <c r="H4617" s="9">
        <v>52.499999999998181</v>
      </c>
      <c r="I4617" s="9">
        <v>0</v>
      </c>
      <c r="J4617" s="9">
        <v>99.500000000003638</v>
      </c>
      <c r="K4617" s="9">
        <v>296.60000000000218</v>
      </c>
      <c r="L4617" s="9">
        <v>357.50000000000182</v>
      </c>
      <c r="M4617" s="65">
        <v>144.80000000000001</v>
      </c>
      <c r="P4617" s="65">
        <f t="shared" si="127"/>
        <v>950.90000000000578</v>
      </c>
    </row>
    <row r="4618" spans="1:21" ht="15">
      <c r="A4618" s="28" t="s">
        <v>653</v>
      </c>
      <c r="B4618" s="170" t="s">
        <v>1278</v>
      </c>
      <c r="C4618" s="3"/>
      <c r="D4618" s="3"/>
      <c r="E4618" s="9" t="s">
        <v>277</v>
      </c>
      <c r="F4618" s="9" t="s">
        <v>277</v>
      </c>
      <c r="G4618" s="9" t="s">
        <v>277</v>
      </c>
      <c r="H4618" s="9" t="s">
        <v>277</v>
      </c>
      <c r="I4618" s="9">
        <v>0</v>
      </c>
      <c r="J4618" s="9">
        <v>126.49999999999636</v>
      </c>
      <c r="K4618" s="9">
        <v>239.00000000000364</v>
      </c>
      <c r="L4618" s="9">
        <v>275.20000000000073</v>
      </c>
      <c r="M4618" s="65">
        <v>304.3</v>
      </c>
      <c r="P4618" s="65">
        <f t="shared" si="127"/>
        <v>945.00000000000068</v>
      </c>
    </row>
    <row r="4619" spans="1:21" ht="15">
      <c r="A4619" s="28" t="s">
        <v>658</v>
      </c>
      <c r="B4619" s="61" t="s">
        <v>648</v>
      </c>
      <c r="E4619" s="9" t="s">
        <v>277</v>
      </c>
      <c r="F4619" s="9" t="s">
        <v>277</v>
      </c>
      <c r="G4619" s="9" t="s">
        <v>277</v>
      </c>
      <c r="H4619" s="9">
        <v>234.49999999999636</v>
      </c>
      <c r="I4619" s="9">
        <v>0</v>
      </c>
      <c r="J4619" s="9">
        <v>152</v>
      </c>
      <c r="K4619" s="9">
        <v>250.29999999999745</v>
      </c>
      <c r="L4619" s="9">
        <v>144.00000000000364</v>
      </c>
      <c r="M4619" s="65">
        <v>161.5</v>
      </c>
      <c r="P4619" s="65">
        <f t="shared" si="127"/>
        <v>942.29999999999745</v>
      </c>
    </row>
    <row r="4620" spans="1:21" ht="15">
      <c r="A4620" s="28" t="s">
        <v>659</v>
      </c>
      <c r="B4620" s="226" t="s">
        <v>1591</v>
      </c>
      <c r="C4620" s="3"/>
      <c r="D4620" s="3"/>
      <c r="E4620" s="9" t="s">
        <v>277</v>
      </c>
      <c r="F4620" s="9" t="s">
        <v>277</v>
      </c>
      <c r="G4620" s="9" t="s">
        <v>277</v>
      </c>
      <c r="H4620" s="9" t="s">
        <v>277</v>
      </c>
      <c r="I4620" s="9">
        <v>0</v>
      </c>
      <c r="J4620" s="9" t="s">
        <v>277</v>
      </c>
      <c r="K4620" s="9">
        <v>427.30000000000655</v>
      </c>
      <c r="L4620" s="9">
        <v>257.09999999999491</v>
      </c>
      <c r="M4620" s="65">
        <v>238.1</v>
      </c>
      <c r="P4620" s="65">
        <f t="shared" si="127"/>
        <v>922.50000000000148</v>
      </c>
    </row>
    <row r="4621" spans="1:21" ht="15">
      <c r="A4621" s="28" t="s">
        <v>660</v>
      </c>
      <c r="B4621" s="170" t="s">
        <v>1280</v>
      </c>
      <c r="C4621" s="3"/>
      <c r="D4621" s="3"/>
      <c r="E4621" s="9" t="s">
        <v>277</v>
      </c>
      <c r="F4621" s="9" t="s">
        <v>277</v>
      </c>
      <c r="G4621" s="9" t="s">
        <v>277</v>
      </c>
      <c r="H4621" s="9" t="s">
        <v>277</v>
      </c>
      <c r="I4621" s="9">
        <v>0</v>
      </c>
      <c r="J4621" s="9">
        <v>266.200000000008</v>
      </c>
      <c r="K4621" s="9">
        <v>281.99999999999272</v>
      </c>
      <c r="L4621" s="9">
        <v>202.49999999999636</v>
      </c>
      <c r="M4621" s="65">
        <v>153.9</v>
      </c>
      <c r="P4621" s="65">
        <f t="shared" si="127"/>
        <v>904.59999999999707</v>
      </c>
    </row>
    <row r="4622" spans="1:21" ht="15">
      <c r="A4622" s="28" t="s">
        <v>662</v>
      </c>
      <c r="B4622" s="170" t="s">
        <v>1272</v>
      </c>
      <c r="C4622" s="3"/>
      <c r="D4622" s="3"/>
      <c r="E4622" s="9" t="s">
        <v>277</v>
      </c>
      <c r="F4622" s="9" t="s">
        <v>277</v>
      </c>
      <c r="G4622" s="9" t="s">
        <v>277</v>
      </c>
      <c r="H4622" s="9" t="s">
        <v>277</v>
      </c>
      <c r="I4622" s="9">
        <v>0</v>
      </c>
      <c r="J4622" s="179">
        <v>306.29999999998836</v>
      </c>
      <c r="K4622" s="9">
        <v>180</v>
      </c>
      <c r="L4622" s="9">
        <v>271.20000000000437</v>
      </c>
      <c r="M4622" s="65">
        <v>143</v>
      </c>
      <c r="P4622" s="65">
        <f t="shared" si="127"/>
        <v>900.49999999999272</v>
      </c>
      <c r="R4622" t="s">
        <v>286</v>
      </c>
    </row>
    <row r="4623" spans="1:21" ht="15">
      <c r="A4623" s="28" t="s">
        <v>663</v>
      </c>
      <c r="B4623" s="61" t="s">
        <v>155</v>
      </c>
      <c r="E4623" s="9" t="s">
        <v>277</v>
      </c>
      <c r="F4623" s="9" t="s">
        <v>277</v>
      </c>
      <c r="G4623" s="179">
        <v>411.15</v>
      </c>
      <c r="H4623" s="9">
        <v>162.49999999999636</v>
      </c>
      <c r="I4623" s="9">
        <v>0</v>
      </c>
      <c r="J4623" s="9">
        <v>131</v>
      </c>
      <c r="K4623" s="9">
        <v>190.29999999999745</v>
      </c>
      <c r="L4623" s="9" t="s">
        <v>277</v>
      </c>
      <c r="M4623" s="9" t="s">
        <v>277</v>
      </c>
      <c r="P4623" s="65">
        <f t="shared" si="127"/>
        <v>894.94999999999379</v>
      </c>
      <c r="R4623" t="s">
        <v>296</v>
      </c>
    </row>
    <row r="4624" spans="1:21" ht="15">
      <c r="A4624" s="28" t="s">
        <v>664</v>
      </c>
      <c r="B4624" s="170" t="s">
        <v>1283</v>
      </c>
      <c r="C4624" s="3"/>
      <c r="D4624" s="3"/>
      <c r="E4624" s="9" t="s">
        <v>277</v>
      </c>
      <c r="F4624" s="9" t="s">
        <v>277</v>
      </c>
      <c r="G4624" s="9" t="s">
        <v>277</v>
      </c>
      <c r="H4624" s="9" t="s">
        <v>277</v>
      </c>
      <c r="I4624" s="9">
        <v>0</v>
      </c>
      <c r="J4624" s="179">
        <v>313.90000000000146</v>
      </c>
      <c r="K4624" s="9">
        <v>180</v>
      </c>
      <c r="L4624" s="9">
        <v>190.50000000000728</v>
      </c>
      <c r="M4624" s="65">
        <v>206</v>
      </c>
      <c r="P4624" s="65">
        <f t="shared" si="127"/>
        <v>890.40000000000873</v>
      </c>
      <c r="R4624" t="s">
        <v>283</v>
      </c>
    </row>
    <row r="4625" spans="1:21" ht="15">
      <c r="A4625" s="28" t="s">
        <v>667</v>
      </c>
      <c r="B4625" s="61" t="s">
        <v>177</v>
      </c>
      <c r="E4625" s="179">
        <v>436.65</v>
      </c>
      <c r="F4625" s="179">
        <v>446.9</v>
      </c>
      <c r="G4625" s="9" t="s">
        <v>277</v>
      </c>
      <c r="H4625" s="9" t="s">
        <v>277</v>
      </c>
      <c r="I4625" s="9">
        <v>0</v>
      </c>
      <c r="J4625" s="9" t="s">
        <v>277</v>
      </c>
      <c r="K4625" s="9" t="s">
        <v>277</v>
      </c>
      <c r="L4625" s="9" t="s">
        <v>277</v>
      </c>
      <c r="M4625" s="9" t="s">
        <v>277</v>
      </c>
      <c r="P4625" s="65">
        <f t="shared" si="127"/>
        <v>883.55</v>
      </c>
      <c r="R4625" t="s">
        <v>310</v>
      </c>
    </row>
    <row r="4626" spans="1:21" ht="15">
      <c r="A4626" s="28" t="s">
        <v>726</v>
      </c>
      <c r="B4626" s="170" t="s">
        <v>1281</v>
      </c>
      <c r="C4626" s="3"/>
      <c r="D4626" s="3"/>
      <c r="E4626" s="9" t="s">
        <v>277</v>
      </c>
      <c r="F4626" s="9" t="s">
        <v>277</v>
      </c>
      <c r="G4626" s="9" t="s">
        <v>277</v>
      </c>
      <c r="H4626" s="9" t="s">
        <v>277</v>
      </c>
      <c r="I4626" s="9">
        <v>0</v>
      </c>
      <c r="J4626" s="179">
        <v>311.19999999999345</v>
      </c>
      <c r="K4626" s="9">
        <v>190.49999999999636</v>
      </c>
      <c r="L4626" s="9">
        <v>368</v>
      </c>
      <c r="M4626" s="65">
        <v>4.8</v>
      </c>
      <c r="P4626" s="65">
        <f t="shared" si="127"/>
        <v>874.49999999998977</v>
      </c>
      <c r="R4626" t="s">
        <v>296</v>
      </c>
    </row>
    <row r="4627" spans="1:21" ht="15">
      <c r="A4627" s="28" t="s">
        <v>727</v>
      </c>
      <c r="B4627" s="61" t="s">
        <v>4</v>
      </c>
      <c r="E4627" s="9">
        <v>259.2</v>
      </c>
      <c r="F4627" s="9">
        <v>52.5</v>
      </c>
      <c r="G4627" s="179">
        <v>425.6</v>
      </c>
      <c r="H4627" s="9">
        <v>135.59999999999854</v>
      </c>
      <c r="I4627" s="9">
        <v>0</v>
      </c>
      <c r="J4627" s="9" t="s">
        <v>277</v>
      </c>
      <c r="K4627" s="9" t="s">
        <v>277</v>
      </c>
      <c r="L4627" s="9" t="s">
        <v>277</v>
      </c>
      <c r="M4627" s="9" t="s">
        <v>277</v>
      </c>
      <c r="P4627" s="65">
        <f t="shared" si="127"/>
        <v>872.8999999999985</v>
      </c>
      <c r="R4627" t="s">
        <v>283</v>
      </c>
    </row>
    <row r="4628" spans="1:21" ht="15">
      <c r="A4628" s="28" t="s">
        <v>728</v>
      </c>
      <c r="B4628" s="170" t="s">
        <v>1277</v>
      </c>
      <c r="C4628" s="3"/>
      <c r="D4628" s="3"/>
      <c r="E4628" s="9" t="s">
        <v>277</v>
      </c>
      <c r="F4628" s="9" t="s">
        <v>277</v>
      </c>
      <c r="G4628" s="9" t="s">
        <v>277</v>
      </c>
      <c r="H4628" s="9" t="s">
        <v>277</v>
      </c>
      <c r="I4628" s="9">
        <v>0</v>
      </c>
      <c r="J4628" s="175">
        <v>357</v>
      </c>
      <c r="K4628" s="9">
        <v>318.799999999992</v>
      </c>
      <c r="L4628" s="9">
        <v>189.00000000000728</v>
      </c>
      <c r="M4628" s="65">
        <v>0</v>
      </c>
      <c r="P4628" s="65">
        <f t="shared" si="127"/>
        <v>864.79999999999927</v>
      </c>
      <c r="R4628" t="s">
        <v>281</v>
      </c>
    </row>
    <row r="4629" spans="1:21" ht="15">
      <c r="A4629" s="28" t="s">
        <v>729</v>
      </c>
      <c r="B4629" s="226" t="s">
        <v>1593</v>
      </c>
      <c r="C4629" s="3"/>
      <c r="D4629" s="3"/>
      <c r="E4629" s="9" t="s">
        <v>277</v>
      </c>
      <c r="F4629" s="9" t="s">
        <v>277</v>
      </c>
      <c r="G4629" s="9" t="s">
        <v>277</v>
      </c>
      <c r="H4629" s="9" t="s">
        <v>277</v>
      </c>
      <c r="I4629" s="9">
        <v>0</v>
      </c>
      <c r="J4629" s="9" t="s">
        <v>277</v>
      </c>
      <c r="K4629" s="9">
        <v>411.09999999999854</v>
      </c>
      <c r="L4629" s="9">
        <v>206.99999999999636</v>
      </c>
      <c r="M4629" s="65">
        <v>234.7</v>
      </c>
      <c r="P4629" s="65">
        <f t="shared" si="127"/>
        <v>852.79999999999495</v>
      </c>
    </row>
    <row r="4630" spans="1:21" ht="15">
      <c r="A4630" s="28" t="s">
        <v>730</v>
      </c>
      <c r="B4630" s="226" t="s">
        <v>1581</v>
      </c>
      <c r="C4630" s="3"/>
      <c r="D4630" s="3"/>
      <c r="E4630" s="9" t="s">
        <v>277</v>
      </c>
      <c r="F4630" s="9" t="s">
        <v>277</v>
      </c>
      <c r="G4630" s="9" t="s">
        <v>277</v>
      </c>
      <c r="H4630" s="9" t="s">
        <v>277</v>
      </c>
      <c r="I4630" s="9">
        <v>0</v>
      </c>
      <c r="J4630" s="9">
        <v>172.89999999999782</v>
      </c>
      <c r="K4630" s="9">
        <v>250.50000000000728</v>
      </c>
      <c r="L4630" s="9">
        <v>259.79999999999563</v>
      </c>
      <c r="M4630" s="65">
        <v>163.30000000000001</v>
      </c>
      <c r="P4630" s="65">
        <f t="shared" ref="P4630:P4661" si="128">SUM(E4630:M4630)</f>
        <v>846.50000000000068</v>
      </c>
    </row>
    <row r="4631" spans="1:21" ht="15">
      <c r="A4631" s="28" t="s">
        <v>731</v>
      </c>
      <c r="B4631" s="170" t="s">
        <v>1276</v>
      </c>
      <c r="C4631" s="3"/>
      <c r="D4631" s="3"/>
      <c r="E4631" s="9" t="s">
        <v>277</v>
      </c>
      <c r="F4631" s="9" t="s">
        <v>277</v>
      </c>
      <c r="G4631" s="9" t="s">
        <v>277</v>
      </c>
      <c r="H4631" s="9" t="s">
        <v>277</v>
      </c>
      <c r="I4631" s="9">
        <v>0</v>
      </c>
      <c r="J4631" s="9">
        <v>168.59999999999854</v>
      </c>
      <c r="K4631" s="9">
        <v>389.49999999999636</v>
      </c>
      <c r="L4631" s="9">
        <v>281.70000000001164</v>
      </c>
      <c r="M4631" s="9" t="s">
        <v>277</v>
      </c>
      <c r="P4631" s="65">
        <f t="shared" si="128"/>
        <v>839.80000000000655</v>
      </c>
    </row>
    <row r="4632" spans="1:21" ht="15">
      <c r="A4632" s="28" t="s">
        <v>732</v>
      </c>
      <c r="B4632" s="61" t="s">
        <v>637</v>
      </c>
      <c r="E4632" s="9" t="s">
        <v>277</v>
      </c>
      <c r="F4632" s="9" t="s">
        <v>277</v>
      </c>
      <c r="G4632" s="9" t="s">
        <v>277</v>
      </c>
      <c r="H4632" s="9">
        <v>91</v>
      </c>
      <c r="I4632" s="9">
        <v>0</v>
      </c>
      <c r="J4632" s="9">
        <v>138.59999999999854</v>
      </c>
      <c r="K4632" s="9">
        <v>231.50000000000364</v>
      </c>
      <c r="L4632" s="9">
        <v>226.80000000000291</v>
      </c>
      <c r="M4632" s="65">
        <v>151.5</v>
      </c>
      <c r="P4632" s="65">
        <f t="shared" si="128"/>
        <v>839.40000000000509</v>
      </c>
      <c r="T4632" s="222"/>
    </row>
    <row r="4633" spans="1:21" ht="15">
      <c r="A4633" s="28" t="s">
        <v>733</v>
      </c>
      <c r="B4633" s="181" t="s">
        <v>1286</v>
      </c>
      <c r="C4633" s="3"/>
      <c r="D4633" s="3"/>
      <c r="E4633" s="9" t="s">
        <v>277</v>
      </c>
      <c r="F4633" s="9" t="s">
        <v>277</v>
      </c>
      <c r="G4633" s="9" t="s">
        <v>277</v>
      </c>
      <c r="H4633" s="9" t="s">
        <v>277</v>
      </c>
      <c r="I4633" s="9">
        <v>0</v>
      </c>
      <c r="J4633" s="9">
        <v>152.00000000000728</v>
      </c>
      <c r="K4633" s="9">
        <v>240.50000000000728</v>
      </c>
      <c r="L4633" s="9">
        <v>284.40000000000509</v>
      </c>
      <c r="M4633" s="65">
        <v>140</v>
      </c>
      <c r="P4633" s="65">
        <f t="shared" si="128"/>
        <v>816.90000000001965</v>
      </c>
    </row>
    <row r="4634" spans="1:21" ht="15">
      <c r="A4634" s="28" t="s">
        <v>734</v>
      </c>
      <c r="B4634" s="61" t="s">
        <v>2077</v>
      </c>
      <c r="C4634" s="3"/>
      <c r="D4634" s="3"/>
      <c r="E4634" s="9" t="s">
        <v>277</v>
      </c>
      <c r="F4634" s="9" t="s">
        <v>277</v>
      </c>
      <c r="G4634" s="9" t="s">
        <v>277</v>
      </c>
      <c r="H4634" s="9" t="s">
        <v>277</v>
      </c>
      <c r="I4634" s="9">
        <v>0</v>
      </c>
      <c r="J4634" s="9" t="s">
        <v>277</v>
      </c>
      <c r="K4634" s="9" t="s">
        <v>277</v>
      </c>
      <c r="L4634" s="176">
        <v>566.50000000000364</v>
      </c>
      <c r="M4634" s="65">
        <v>242.9</v>
      </c>
      <c r="N4634" s="65"/>
      <c r="P4634" s="65">
        <f t="shared" si="128"/>
        <v>809.40000000000362</v>
      </c>
      <c r="R4634" t="s">
        <v>280</v>
      </c>
      <c r="U4634" t="s">
        <v>1389</v>
      </c>
    </row>
    <row r="4635" spans="1:21" ht="15">
      <c r="A4635" s="28" t="s">
        <v>735</v>
      </c>
      <c r="B4635" s="170" t="s">
        <v>1269</v>
      </c>
      <c r="C4635" s="3"/>
      <c r="D4635" s="3"/>
      <c r="E4635" s="9" t="s">
        <v>277</v>
      </c>
      <c r="F4635" s="9" t="s">
        <v>277</v>
      </c>
      <c r="G4635" s="9" t="s">
        <v>277</v>
      </c>
      <c r="H4635" s="9" t="s">
        <v>277</v>
      </c>
      <c r="I4635" s="9">
        <v>0</v>
      </c>
      <c r="J4635" s="9">
        <v>105.00000000000182</v>
      </c>
      <c r="K4635" s="9">
        <v>424.60000000000036</v>
      </c>
      <c r="L4635" s="9">
        <v>202.20000000000437</v>
      </c>
      <c r="M4635" s="65">
        <v>49</v>
      </c>
      <c r="P4635" s="65">
        <f t="shared" si="128"/>
        <v>780.80000000000655</v>
      </c>
    </row>
    <row r="4636" spans="1:21" ht="15">
      <c r="A4636" s="28" t="s">
        <v>736</v>
      </c>
      <c r="B4636" s="170" t="s">
        <v>1284</v>
      </c>
      <c r="C4636" s="3"/>
      <c r="D4636" s="3"/>
      <c r="E4636" s="9" t="s">
        <v>277</v>
      </c>
      <c r="F4636" s="9" t="s">
        <v>277</v>
      </c>
      <c r="G4636" s="9" t="s">
        <v>277</v>
      </c>
      <c r="H4636" s="9" t="s">
        <v>277</v>
      </c>
      <c r="I4636" s="9">
        <v>0</v>
      </c>
      <c r="J4636" s="9">
        <v>287.49999999998909</v>
      </c>
      <c r="K4636" s="9">
        <v>224.3999999999869</v>
      </c>
      <c r="L4636" s="9">
        <v>247.20000000000073</v>
      </c>
      <c r="M4636" s="65">
        <v>1.1000000000000001</v>
      </c>
      <c r="P4636" s="65">
        <f t="shared" si="128"/>
        <v>760.19999999997674</v>
      </c>
    </row>
    <row r="4637" spans="1:21" ht="15">
      <c r="A4637" s="28" t="s">
        <v>737</v>
      </c>
      <c r="B4637" s="226" t="s">
        <v>1580</v>
      </c>
      <c r="C4637" s="3"/>
      <c r="D4637" s="3"/>
      <c r="E4637" s="9" t="s">
        <v>277</v>
      </c>
      <c r="F4637" s="9" t="s">
        <v>277</v>
      </c>
      <c r="G4637" s="9" t="s">
        <v>277</v>
      </c>
      <c r="H4637" s="9" t="s">
        <v>277</v>
      </c>
      <c r="I4637" s="9">
        <v>0</v>
      </c>
      <c r="J4637" s="9">
        <v>259.89999999999964</v>
      </c>
      <c r="K4637" s="9">
        <v>101.99999999999636</v>
      </c>
      <c r="L4637" s="9">
        <v>389.40000000000146</v>
      </c>
      <c r="M4637" s="65">
        <v>0</v>
      </c>
      <c r="P4637" s="65">
        <f t="shared" si="128"/>
        <v>751.29999999999745</v>
      </c>
    </row>
    <row r="4638" spans="1:21" ht="15">
      <c r="A4638" s="28" t="s">
        <v>738</v>
      </c>
      <c r="B4638" s="61" t="s">
        <v>2091</v>
      </c>
      <c r="C4638" s="3"/>
      <c r="D4638" s="3"/>
      <c r="E4638" s="9" t="s">
        <v>277</v>
      </c>
      <c r="F4638" s="9" t="s">
        <v>277</v>
      </c>
      <c r="G4638" s="9" t="s">
        <v>277</v>
      </c>
      <c r="H4638" s="9" t="s">
        <v>277</v>
      </c>
      <c r="I4638" s="9">
        <v>0</v>
      </c>
      <c r="J4638" s="9" t="s">
        <v>277</v>
      </c>
      <c r="K4638" s="9" t="s">
        <v>277</v>
      </c>
      <c r="L4638" s="9">
        <v>335.90000000000146</v>
      </c>
      <c r="M4638" s="90">
        <v>410.5</v>
      </c>
      <c r="N4638" s="65"/>
      <c r="P4638" s="65">
        <f t="shared" si="128"/>
        <v>746.40000000000146</v>
      </c>
      <c r="R4638" t="s">
        <v>283</v>
      </c>
    </row>
    <row r="4639" spans="1:21" ht="15">
      <c r="A4639" s="28" t="s">
        <v>739</v>
      </c>
      <c r="B4639" s="61" t="s">
        <v>29</v>
      </c>
      <c r="E4639" s="179">
        <v>409.5</v>
      </c>
      <c r="F4639" s="9">
        <v>259.10000000000002</v>
      </c>
      <c r="G4639" s="9">
        <v>32.1</v>
      </c>
      <c r="H4639" s="9" t="s">
        <v>277</v>
      </c>
      <c r="I4639" s="9">
        <v>0</v>
      </c>
      <c r="J4639" s="9">
        <v>41.999999999998181</v>
      </c>
      <c r="K4639" s="9" t="s">
        <v>277</v>
      </c>
      <c r="L4639" s="9" t="s">
        <v>277</v>
      </c>
      <c r="M4639" s="9" t="s">
        <v>277</v>
      </c>
      <c r="P4639" s="65">
        <f t="shared" si="128"/>
        <v>742.69999999999823</v>
      </c>
      <c r="R4639" t="s">
        <v>286</v>
      </c>
    </row>
    <row r="4640" spans="1:21" ht="15">
      <c r="A4640" s="28" t="s">
        <v>740</v>
      </c>
      <c r="B4640" s="226" t="s">
        <v>1666</v>
      </c>
      <c r="C4640" s="3"/>
      <c r="D4640" s="3"/>
      <c r="E4640" s="9" t="s">
        <v>277</v>
      </c>
      <c r="F4640" s="9" t="s">
        <v>277</v>
      </c>
      <c r="G4640" s="9" t="s">
        <v>277</v>
      </c>
      <c r="H4640" s="9" t="s">
        <v>277</v>
      </c>
      <c r="I4640" s="9">
        <v>0</v>
      </c>
      <c r="J4640" s="9" t="s">
        <v>277</v>
      </c>
      <c r="K4640" s="9">
        <v>378.50000000000364</v>
      </c>
      <c r="L4640" s="9">
        <v>360.49999999999636</v>
      </c>
      <c r="M4640" s="65">
        <v>1.4</v>
      </c>
      <c r="P4640" s="65">
        <f t="shared" si="128"/>
        <v>740.4</v>
      </c>
    </row>
    <row r="4641" spans="1:18" ht="15">
      <c r="A4641" s="28" t="s">
        <v>741</v>
      </c>
      <c r="B4641" s="61" t="s">
        <v>2092</v>
      </c>
      <c r="C4641" s="3"/>
      <c r="D4641" s="3"/>
      <c r="E4641" s="9" t="s">
        <v>277</v>
      </c>
      <c r="F4641" s="9" t="s">
        <v>277</v>
      </c>
      <c r="G4641" s="9" t="s">
        <v>277</v>
      </c>
      <c r="H4641" s="9" t="s">
        <v>277</v>
      </c>
      <c r="I4641" s="9">
        <v>0</v>
      </c>
      <c r="J4641" s="9" t="s">
        <v>277</v>
      </c>
      <c r="K4641" s="9" t="s">
        <v>277</v>
      </c>
      <c r="L4641" s="179">
        <v>412</v>
      </c>
      <c r="M4641" s="65">
        <v>319.39999999999998</v>
      </c>
      <c r="N4641" s="65"/>
      <c r="P4641" s="65">
        <f t="shared" si="128"/>
        <v>731.4</v>
      </c>
      <c r="R4641" t="s">
        <v>286</v>
      </c>
    </row>
    <row r="4642" spans="1:18" ht="15">
      <c r="A4642" s="28" t="s">
        <v>742</v>
      </c>
      <c r="B4642" s="226" t="s">
        <v>1576</v>
      </c>
      <c r="C4642" s="3"/>
      <c r="D4642" s="3"/>
      <c r="E4642" s="9" t="s">
        <v>277</v>
      </c>
      <c r="F4642" s="9" t="s">
        <v>277</v>
      </c>
      <c r="G4642" s="9" t="s">
        <v>277</v>
      </c>
      <c r="H4642" s="9" t="s">
        <v>277</v>
      </c>
      <c r="I4642" s="9">
        <v>0</v>
      </c>
      <c r="J4642" s="9">
        <v>92.100000000000364</v>
      </c>
      <c r="K4642" s="9">
        <v>209.79999999999927</v>
      </c>
      <c r="L4642" s="9">
        <v>278.69999999999891</v>
      </c>
      <c r="M4642" s="65">
        <v>132.1</v>
      </c>
      <c r="P4642" s="65">
        <f t="shared" si="128"/>
        <v>712.69999999999857</v>
      </c>
    </row>
    <row r="4643" spans="1:18" ht="15">
      <c r="A4643" s="28" t="s">
        <v>743</v>
      </c>
      <c r="B4643" s="170" t="s">
        <v>1279</v>
      </c>
      <c r="C4643" s="3"/>
      <c r="D4643" s="3"/>
      <c r="E4643" s="9" t="s">
        <v>277</v>
      </c>
      <c r="F4643" s="9" t="s">
        <v>277</v>
      </c>
      <c r="G4643" s="9" t="s">
        <v>277</v>
      </c>
      <c r="H4643" s="9" t="s">
        <v>277</v>
      </c>
      <c r="I4643" s="9">
        <v>0</v>
      </c>
      <c r="J4643" s="9">
        <v>163.49999999999636</v>
      </c>
      <c r="K4643" s="9">
        <v>313.00000000000364</v>
      </c>
      <c r="L4643" s="9">
        <v>212.99999999999272</v>
      </c>
      <c r="M4643" s="65">
        <v>19.5</v>
      </c>
      <c r="P4643" s="65">
        <f t="shared" si="128"/>
        <v>708.99999999999272</v>
      </c>
    </row>
    <row r="4644" spans="1:18" ht="15">
      <c r="A4644" s="28" t="s">
        <v>744</v>
      </c>
      <c r="B4644" s="226" t="s">
        <v>1616</v>
      </c>
      <c r="C4644" s="3"/>
      <c r="D4644" s="3"/>
      <c r="E4644" s="9" t="s">
        <v>277</v>
      </c>
      <c r="F4644" s="9" t="s">
        <v>277</v>
      </c>
      <c r="G4644" s="9" t="s">
        <v>277</v>
      </c>
      <c r="H4644" s="9" t="s">
        <v>277</v>
      </c>
      <c r="I4644" s="9">
        <v>0</v>
      </c>
      <c r="J4644" s="9" t="s">
        <v>277</v>
      </c>
      <c r="K4644" s="9">
        <v>347.09999999999854</v>
      </c>
      <c r="L4644" s="9">
        <v>341.5</v>
      </c>
      <c r="M4644" s="9" t="s">
        <v>277</v>
      </c>
      <c r="P4644" s="65">
        <f t="shared" si="128"/>
        <v>688.59999999999854</v>
      </c>
    </row>
    <row r="4645" spans="1:18" ht="15">
      <c r="A4645" s="28" t="s">
        <v>745</v>
      </c>
      <c r="B4645" s="226" t="s">
        <v>1579</v>
      </c>
      <c r="C4645" s="3"/>
      <c r="D4645" s="3"/>
      <c r="E4645" s="9" t="s">
        <v>277</v>
      </c>
      <c r="F4645" s="9" t="s">
        <v>277</v>
      </c>
      <c r="G4645" s="9" t="s">
        <v>277</v>
      </c>
      <c r="H4645" s="9" t="s">
        <v>277</v>
      </c>
      <c r="I4645" s="9">
        <v>0</v>
      </c>
      <c r="J4645" s="9">
        <v>137.89999999999782</v>
      </c>
      <c r="K4645" s="9">
        <v>256.99999999999636</v>
      </c>
      <c r="L4645" s="9">
        <v>243.59999999999854</v>
      </c>
      <c r="M4645" s="65">
        <v>37.299999999999997</v>
      </c>
      <c r="P4645" s="65">
        <f t="shared" si="128"/>
        <v>675.79999999999268</v>
      </c>
    </row>
    <row r="4646" spans="1:18" ht="15">
      <c r="A4646" s="28" t="s">
        <v>746</v>
      </c>
      <c r="B4646" s="61" t="s">
        <v>2085</v>
      </c>
      <c r="C4646" s="3"/>
      <c r="D4646" s="3"/>
      <c r="E4646" s="9" t="s">
        <v>277</v>
      </c>
      <c r="F4646" s="9" t="s">
        <v>277</v>
      </c>
      <c r="G4646" s="9" t="s">
        <v>277</v>
      </c>
      <c r="H4646" s="9" t="s">
        <v>277</v>
      </c>
      <c r="I4646" s="9">
        <v>0</v>
      </c>
      <c r="J4646" s="9" t="s">
        <v>277</v>
      </c>
      <c r="K4646" s="9" t="s">
        <v>277</v>
      </c>
      <c r="L4646" s="9">
        <v>380.10000000000218</v>
      </c>
      <c r="M4646" s="65">
        <v>282</v>
      </c>
      <c r="N4646" s="65"/>
      <c r="P4646" s="65">
        <f t="shared" si="128"/>
        <v>662.10000000000218</v>
      </c>
    </row>
    <row r="4647" spans="1:18" ht="15">
      <c r="A4647" s="28" t="s">
        <v>747</v>
      </c>
      <c r="B4647" s="61" t="s">
        <v>2086</v>
      </c>
      <c r="C4647" s="3"/>
      <c r="D4647" s="3"/>
      <c r="E4647" s="9" t="s">
        <v>277</v>
      </c>
      <c r="F4647" s="9" t="s">
        <v>277</v>
      </c>
      <c r="G4647" s="9" t="s">
        <v>277</v>
      </c>
      <c r="H4647" s="9" t="s">
        <v>277</v>
      </c>
      <c r="I4647" s="9">
        <v>0</v>
      </c>
      <c r="J4647" s="9" t="s">
        <v>277</v>
      </c>
      <c r="K4647" s="9" t="s">
        <v>277</v>
      </c>
      <c r="L4647" s="179">
        <v>415.20000000000073</v>
      </c>
      <c r="M4647" s="65">
        <v>240.95</v>
      </c>
      <c r="N4647" s="65"/>
      <c r="P4647" s="65">
        <f t="shared" si="128"/>
        <v>656.15000000000077</v>
      </c>
      <c r="R4647" t="s">
        <v>291</v>
      </c>
    </row>
    <row r="4648" spans="1:18" ht="15">
      <c r="A4648" s="28" t="s">
        <v>748</v>
      </c>
      <c r="B4648" s="61" t="s">
        <v>2096</v>
      </c>
      <c r="C4648" s="3"/>
      <c r="D4648" s="3"/>
      <c r="E4648" s="9" t="s">
        <v>277</v>
      </c>
      <c r="F4648" s="9" t="s">
        <v>277</v>
      </c>
      <c r="G4648" s="9" t="s">
        <v>277</v>
      </c>
      <c r="H4648" s="9" t="s">
        <v>277</v>
      </c>
      <c r="I4648" s="9">
        <v>0</v>
      </c>
      <c r="J4648" s="9" t="s">
        <v>277</v>
      </c>
      <c r="K4648" s="9" t="s">
        <v>277</v>
      </c>
      <c r="L4648" s="9">
        <v>277.39999999999054</v>
      </c>
      <c r="M4648" s="65">
        <v>359.1</v>
      </c>
      <c r="N4648" s="65"/>
      <c r="P4648" s="65">
        <f t="shared" si="128"/>
        <v>636.49999999999056</v>
      </c>
    </row>
    <row r="4649" spans="1:18" ht="15">
      <c r="A4649" s="28" t="s">
        <v>749</v>
      </c>
      <c r="B4649" s="226" t="s">
        <v>2171</v>
      </c>
      <c r="C4649" s="3"/>
      <c r="D4649" s="3"/>
      <c r="E4649" s="9" t="s">
        <v>277</v>
      </c>
      <c r="F4649" s="9" t="s">
        <v>277</v>
      </c>
      <c r="G4649" s="9" t="s">
        <v>277</v>
      </c>
      <c r="H4649" s="9" t="s">
        <v>277</v>
      </c>
      <c r="I4649" s="9">
        <v>0</v>
      </c>
      <c r="J4649" s="9" t="s">
        <v>277</v>
      </c>
      <c r="K4649" s="9">
        <v>291.80000000000655</v>
      </c>
      <c r="L4649" s="9">
        <v>240.59999999999127</v>
      </c>
      <c r="M4649" s="65">
        <v>102</v>
      </c>
      <c r="P4649" s="65">
        <f t="shared" si="128"/>
        <v>634.39999999999782</v>
      </c>
    </row>
    <row r="4650" spans="1:18" ht="15">
      <c r="A4650" s="28" t="s">
        <v>750</v>
      </c>
      <c r="B4650" s="226" t="s">
        <v>1614</v>
      </c>
      <c r="C4650" s="3"/>
      <c r="D4650" s="3"/>
      <c r="E4650" s="9" t="s">
        <v>277</v>
      </c>
      <c r="F4650" s="9" t="s">
        <v>277</v>
      </c>
      <c r="G4650" s="9" t="s">
        <v>277</v>
      </c>
      <c r="H4650" s="9" t="s">
        <v>277</v>
      </c>
      <c r="I4650" s="9">
        <v>0</v>
      </c>
      <c r="J4650" s="9" t="s">
        <v>277</v>
      </c>
      <c r="K4650" s="9">
        <v>244.00000000000182</v>
      </c>
      <c r="L4650" s="9">
        <v>344.59999999999854</v>
      </c>
      <c r="M4650" s="65">
        <v>45.3</v>
      </c>
      <c r="P4650" s="65">
        <f t="shared" si="128"/>
        <v>633.90000000000032</v>
      </c>
    </row>
    <row r="4651" spans="1:18" ht="15">
      <c r="A4651" s="28" t="s">
        <v>751</v>
      </c>
      <c r="B4651" s="61" t="s">
        <v>2097</v>
      </c>
      <c r="C4651" s="3"/>
      <c r="D4651" s="3"/>
      <c r="E4651" s="9" t="s">
        <v>277</v>
      </c>
      <c r="F4651" s="9" t="s">
        <v>277</v>
      </c>
      <c r="G4651" s="9" t="s">
        <v>277</v>
      </c>
      <c r="H4651" s="9" t="s">
        <v>277</v>
      </c>
      <c r="I4651" s="9">
        <v>0</v>
      </c>
      <c r="J4651" s="9" t="s">
        <v>277</v>
      </c>
      <c r="K4651" s="9" t="s">
        <v>277</v>
      </c>
      <c r="L4651" s="179">
        <v>390</v>
      </c>
      <c r="M4651" s="65">
        <v>177.4</v>
      </c>
      <c r="N4651" s="65"/>
      <c r="P4651" s="65">
        <f t="shared" si="128"/>
        <v>567.4</v>
      </c>
      <c r="R4651" t="s">
        <v>287</v>
      </c>
    </row>
    <row r="4652" spans="1:18" ht="15">
      <c r="A4652" s="28" t="s">
        <v>752</v>
      </c>
      <c r="B4652" s="61" t="s">
        <v>2075</v>
      </c>
      <c r="C4652" s="3"/>
      <c r="D4652" s="3"/>
      <c r="E4652" s="9" t="s">
        <v>277</v>
      </c>
      <c r="F4652" s="9" t="s">
        <v>277</v>
      </c>
      <c r="G4652" s="9" t="s">
        <v>277</v>
      </c>
      <c r="H4652" s="9" t="s">
        <v>277</v>
      </c>
      <c r="I4652" s="9">
        <v>0</v>
      </c>
      <c r="J4652" s="9" t="s">
        <v>277</v>
      </c>
      <c r="K4652" s="9" t="s">
        <v>277</v>
      </c>
      <c r="L4652" s="179">
        <v>418.20000000000073</v>
      </c>
      <c r="M4652" s="65">
        <v>123.1</v>
      </c>
      <c r="N4652" s="65"/>
      <c r="P4652" s="65">
        <f t="shared" si="128"/>
        <v>541.30000000000075</v>
      </c>
      <c r="R4652" t="s">
        <v>296</v>
      </c>
    </row>
    <row r="4653" spans="1:18" ht="15">
      <c r="A4653" s="28" t="s">
        <v>753</v>
      </c>
      <c r="B4653" s="61" t="s">
        <v>2094</v>
      </c>
      <c r="C4653" s="3"/>
      <c r="D4653" s="3"/>
      <c r="E4653" s="9" t="s">
        <v>277</v>
      </c>
      <c r="F4653" s="9" t="s">
        <v>277</v>
      </c>
      <c r="G4653" s="9" t="s">
        <v>277</v>
      </c>
      <c r="H4653" s="9" t="s">
        <v>277</v>
      </c>
      <c r="I4653" s="9">
        <v>0</v>
      </c>
      <c r="J4653" s="9" t="s">
        <v>277</v>
      </c>
      <c r="K4653" s="9" t="s">
        <v>277</v>
      </c>
      <c r="L4653" s="9">
        <v>317.30000000001019</v>
      </c>
      <c r="M4653" s="65">
        <v>217</v>
      </c>
      <c r="N4653" s="65"/>
      <c r="P4653" s="65">
        <f t="shared" si="128"/>
        <v>534.30000000001019</v>
      </c>
    </row>
    <row r="4654" spans="1:18" ht="15">
      <c r="A4654" s="28" t="s">
        <v>754</v>
      </c>
      <c r="B4654" s="226" t="s">
        <v>1589</v>
      </c>
      <c r="C4654" s="3"/>
      <c r="D4654" s="3"/>
      <c r="E4654" s="9" t="s">
        <v>277</v>
      </c>
      <c r="F4654" s="9" t="s">
        <v>277</v>
      </c>
      <c r="G4654" s="9" t="s">
        <v>277</v>
      </c>
      <c r="H4654" s="9" t="s">
        <v>277</v>
      </c>
      <c r="I4654" s="9">
        <v>0</v>
      </c>
      <c r="J4654" s="9" t="s">
        <v>277</v>
      </c>
      <c r="K4654" s="9">
        <v>320.00000000000728</v>
      </c>
      <c r="L4654" s="9">
        <v>211.80000000000291</v>
      </c>
      <c r="M4654" s="65">
        <v>2.4</v>
      </c>
      <c r="P4654" s="65">
        <f t="shared" si="128"/>
        <v>534.20000000001016</v>
      </c>
    </row>
    <row r="4655" spans="1:18" ht="15">
      <c r="A4655" s="28" t="s">
        <v>755</v>
      </c>
      <c r="B4655" s="61" t="s">
        <v>157</v>
      </c>
      <c r="E4655" s="9" t="s">
        <v>277</v>
      </c>
      <c r="F4655" s="9" t="s">
        <v>277</v>
      </c>
      <c r="G4655" s="9">
        <v>242.9</v>
      </c>
      <c r="H4655" s="9">
        <v>279.80000000000109</v>
      </c>
      <c r="I4655" s="9">
        <v>0</v>
      </c>
      <c r="J4655" s="9" t="s">
        <v>277</v>
      </c>
      <c r="K4655" s="9" t="s">
        <v>277</v>
      </c>
      <c r="L4655" s="9" t="s">
        <v>277</v>
      </c>
      <c r="M4655" s="9" t="s">
        <v>277</v>
      </c>
      <c r="P4655" s="65">
        <f t="shared" si="128"/>
        <v>522.70000000000107</v>
      </c>
    </row>
    <row r="4656" spans="1:18" ht="15">
      <c r="A4656" s="28" t="s">
        <v>756</v>
      </c>
      <c r="B4656" s="61" t="s">
        <v>2078</v>
      </c>
      <c r="C4656" s="3"/>
      <c r="D4656" s="3"/>
      <c r="E4656" s="9" t="s">
        <v>277</v>
      </c>
      <c r="F4656" s="9" t="s">
        <v>277</v>
      </c>
      <c r="G4656" s="9" t="s">
        <v>277</v>
      </c>
      <c r="H4656" s="9" t="s">
        <v>277</v>
      </c>
      <c r="I4656" s="9">
        <v>0</v>
      </c>
      <c r="J4656" s="9" t="s">
        <v>277</v>
      </c>
      <c r="K4656" s="9" t="s">
        <v>277</v>
      </c>
      <c r="L4656" s="9">
        <v>283.10000000000218</v>
      </c>
      <c r="M4656" s="65">
        <v>213.8</v>
      </c>
      <c r="N4656" s="65"/>
      <c r="P4656" s="65">
        <f t="shared" si="128"/>
        <v>496.90000000000219</v>
      </c>
    </row>
    <row r="4657" spans="1:18" ht="15">
      <c r="A4657" s="28" t="s">
        <v>757</v>
      </c>
      <c r="B4657" s="61" t="s">
        <v>2087</v>
      </c>
      <c r="C4657" s="3"/>
      <c r="D4657" s="3"/>
      <c r="E4657" s="9" t="s">
        <v>277</v>
      </c>
      <c r="F4657" s="9" t="s">
        <v>277</v>
      </c>
      <c r="G4657" s="9" t="s">
        <v>277</v>
      </c>
      <c r="H4657" s="9" t="s">
        <v>277</v>
      </c>
      <c r="I4657" s="9">
        <v>0</v>
      </c>
      <c r="J4657" s="9" t="s">
        <v>277</v>
      </c>
      <c r="K4657" s="9" t="s">
        <v>277</v>
      </c>
      <c r="L4657" s="175">
        <v>469.79999999999927</v>
      </c>
      <c r="M4657" s="9" t="s">
        <v>277</v>
      </c>
      <c r="N4657" s="65"/>
      <c r="P4657" s="65">
        <f t="shared" si="128"/>
        <v>469.79999999999927</v>
      </c>
      <c r="R4657" t="s">
        <v>281</v>
      </c>
    </row>
    <row r="4658" spans="1:18" ht="15">
      <c r="A4658" s="28" t="s">
        <v>758</v>
      </c>
      <c r="B4658" s="61" t="s">
        <v>2081</v>
      </c>
      <c r="C4658" s="3"/>
      <c r="D4658" s="3"/>
      <c r="E4658" s="9" t="s">
        <v>277</v>
      </c>
      <c r="F4658" s="9" t="s">
        <v>277</v>
      </c>
      <c r="G4658" s="9" t="s">
        <v>277</v>
      </c>
      <c r="H4658" s="9" t="s">
        <v>277</v>
      </c>
      <c r="I4658" s="9">
        <v>0</v>
      </c>
      <c r="J4658" s="9" t="s">
        <v>277</v>
      </c>
      <c r="K4658" s="9" t="s">
        <v>277</v>
      </c>
      <c r="L4658" s="9">
        <v>265.69999999999709</v>
      </c>
      <c r="M4658" s="65">
        <v>203.4</v>
      </c>
      <c r="N4658" s="65"/>
      <c r="P4658" s="65">
        <f t="shared" si="128"/>
        <v>469.09999999999707</v>
      </c>
    </row>
    <row r="4659" spans="1:18" ht="15">
      <c r="A4659" s="28" t="s">
        <v>759</v>
      </c>
      <c r="B4659" s="226" t="s">
        <v>2074</v>
      </c>
      <c r="C4659" s="3"/>
      <c r="D4659" s="3"/>
      <c r="E4659" s="9" t="s">
        <v>277</v>
      </c>
      <c r="F4659" s="9" t="s">
        <v>277</v>
      </c>
      <c r="G4659" s="9" t="s">
        <v>277</v>
      </c>
      <c r="H4659" s="9" t="s">
        <v>277</v>
      </c>
      <c r="I4659" s="9">
        <v>0</v>
      </c>
      <c r="J4659" s="9" t="s">
        <v>277</v>
      </c>
      <c r="K4659" s="9" t="s">
        <v>277</v>
      </c>
      <c r="L4659" s="9">
        <v>172.19999999999345</v>
      </c>
      <c r="M4659" s="65">
        <v>292.89999999999998</v>
      </c>
      <c r="N4659" s="65"/>
      <c r="P4659" s="65">
        <f t="shared" si="128"/>
        <v>465.09999999999343</v>
      </c>
    </row>
    <row r="4660" spans="1:18" ht="15">
      <c r="A4660" s="28" t="s">
        <v>760</v>
      </c>
      <c r="B4660" s="61" t="s">
        <v>2525</v>
      </c>
      <c r="C4660" s="3"/>
      <c r="D4660" s="3"/>
      <c r="E4660" s="9" t="s">
        <v>277</v>
      </c>
      <c r="F4660" s="9" t="s">
        <v>277</v>
      </c>
      <c r="G4660" s="9" t="s">
        <v>277</v>
      </c>
      <c r="H4660" s="9" t="s">
        <v>277</v>
      </c>
      <c r="I4660" s="9">
        <v>0</v>
      </c>
      <c r="J4660" s="9" t="s">
        <v>277</v>
      </c>
      <c r="K4660" s="9" t="s">
        <v>277</v>
      </c>
      <c r="L4660" s="9" t="s">
        <v>277</v>
      </c>
      <c r="M4660" s="90">
        <v>458</v>
      </c>
      <c r="N4660" s="65"/>
      <c r="P4660" s="65">
        <f t="shared" si="128"/>
        <v>458</v>
      </c>
      <c r="R4660" t="s">
        <v>282</v>
      </c>
    </row>
    <row r="4661" spans="1:18" ht="15">
      <c r="A4661" s="28" t="s">
        <v>761</v>
      </c>
      <c r="B4661" s="170" t="s">
        <v>1285</v>
      </c>
      <c r="C4661" s="3"/>
      <c r="D4661" s="3"/>
      <c r="E4661" s="9" t="s">
        <v>277</v>
      </c>
      <c r="F4661" s="9" t="s">
        <v>277</v>
      </c>
      <c r="G4661" s="9" t="s">
        <v>277</v>
      </c>
      <c r="H4661" s="9" t="s">
        <v>277</v>
      </c>
      <c r="I4661" s="9">
        <v>0</v>
      </c>
      <c r="J4661" s="9">
        <v>160.99999999999636</v>
      </c>
      <c r="K4661" s="9">
        <v>283.40000000000146</v>
      </c>
      <c r="L4661" s="9" t="s">
        <v>277</v>
      </c>
      <c r="M4661" s="9" t="s">
        <v>277</v>
      </c>
      <c r="P4661" s="65">
        <f t="shared" si="128"/>
        <v>444.39999999999782</v>
      </c>
    </row>
    <row r="4662" spans="1:18" ht="15">
      <c r="A4662" s="28" t="s">
        <v>762</v>
      </c>
      <c r="B4662" s="226" t="s">
        <v>1590</v>
      </c>
      <c r="C4662" s="3"/>
      <c r="D4662" s="3"/>
      <c r="E4662" s="9" t="s">
        <v>277</v>
      </c>
      <c r="F4662" s="9" t="s">
        <v>277</v>
      </c>
      <c r="G4662" s="9" t="s">
        <v>277</v>
      </c>
      <c r="H4662" s="9" t="s">
        <v>277</v>
      </c>
      <c r="I4662" s="9">
        <v>0</v>
      </c>
      <c r="J4662" s="9" t="s">
        <v>277</v>
      </c>
      <c r="K4662" s="9">
        <v>289.60000000000218</v>
      </c>
      <c r="L4662" s="9">
        <v>25.200000000000728</v>
      </c>
      <c r="M4662" s="65">
        <v>120.5</v>
      </c>
      <c r="P4662" s="65">
        <f t="shared" ref="P4662:P4693" si="129">SUM(E4662:M4662)</f>
        <v>435.30000000000291</v>
      </c>
    </row>
    <row r="4663" spans="1:18" ht="15">
      <c r="A4663" s="28" t="s">
        <v>763</v>
      </c>
      <c r="B4663" s="61" t="s">
        <v>2079</v>
      </c>
      <c r="C4663" s="3"/>
      <c r="D4663" s="3"/>
      <c r="E4663" s="9" t="s">
        <v>277</v>
      </c>
      <c r="F4663" s="9" t="s">
        <v>277</v>
      </c>
      <c r="G4663" s="9" t="s">
        <v>277</v>
      </c>
      <c r="H4663" s="9" t="s">
        <v>277</v>
      </c>
      <c r="I4663" s="9">
        <v>0</v>
      </c>
      <c r="J4663" s="9" t="s">
        <v>277</v>
      </c>
      <c r="K4663" s="9" t="s">
        <v>277</v>
      </c>
      <c r="L4663" s="9">
        <v>296.40000000000509</v>
      </c>
      <c r="M4663" s="65">
        <v>138</v>
      </c>
      <c r="N4663" s="65"/>
      <c r="P4663" s="65">
        <f t="shared" si="129"/>
        <v>434.40000000000509</v>
      </c>
    </row>
    <row r="4664" spans="1:18" ht="15">
      <c r="A4664" s="28" t="s">
        <v>764</v>
      </c>
      <c r="B4664" s="61" t="s">
        <v>2080</v>
      </c>
      <c r="C4664" s="3"/>
      <c r="D4664" s="3"/>
      <c r="E4664" s="9" t="s">
        <v>277</v>
      </c>
      <c r="F4664" s="9" t="s">
        <v>277</v>
      </c>
      <c r="G4664" s="9" t="s">
        <v>277</v>
      </c>
      <c r="H4664" s="9" t="s">
        <v>277</v>
      </c>
      <c r="I4664" s="9">
        <v>0</v>
      </c>
      <c r="J4664" s="9" t="s">
        <v>277</v>
      </c>
      <c r="K4664" s="9" t="s">
        <v>277</v>
      </c>
      <c r="L4664" s="9">
        <v>275.30000000000291</v>
      </c>
      <c r="M4664" s="65">
        <v>131.4</v>
      </c>
      <c r="N4664" s="65"/>
      <c r="P4664" s="65">
        <f t="shared" si="129"/>
        <v>406.70000000000289</v>
      </c>
    </row>
    <row r="4665" spans="1:18" ht="15">
      <c r="A4665" s="28" t="s">
        <v>765</v>
      </c>
      <c r="B4665" s="61" t="s">
        <v>179</v>
      </c>
      <c r="C4665" s="3"/>
      <c r="D4665" s="3"/>
      <c r="E4665" s="9" t="s">
        <v>277</v>
      </c>
      <c r="F4665" s="9" t="s">
        <v>277</v>
      </c>
      <c r="G4665" s="9" t="s">
        <v>277</v>
      </c>
      <c r="H4665" s="9" t="s">
        <v>277</v>
      </c>
      <c r="I4665" s="9">
        <v>0</v>
      </c>
      <c r="J4665" s="9" t="s">
        <v>277</v>
      </c>
      <c r="K4665" s="9" t="s">
        <v>277</v>
      </c>
      <c r="L4665" s="179">
        <v>403</v>
      </c>
      <c r="M4665" s="65">
        <v>3.6</v>
      </c>
      <c r="N4665" s="65"/>
      <c r="P4665" s="65">
        <f t="shared" si="129"/>
        <v>406.6</v>
      </c>
      <c r="R4665" t="s">
        <v>287</v>
      </c>
    </row>
    <row r="4666" spans="1:18" ht="15">
      <c r="A4666" s="28" t="s">
        <v>1857</v>
      </c>
      <c r="B4666" s="61" t="s">
        <v>2512</v>
      </c>
      <c r="C4666" s="3"/>
      <c r="D4666" s="3"/>
      <c r="E4666" s="9" t="s">
        <v>277</v>
      </c>
      <c r="F4666" s="9" t="s">
        <v>277</v>
      </c>
      <c r="G4666" s="9" t="s">
        <v>277</v>
      </c>
      <c r="H4666" s="9" t="s">
        <v>277</v>
      </c>
      <c r="I4666" s="9">
        <v>0</v>
      </c>
      <c r="J4666" s="9" t="s">
        <v>277</v>
      </c>
      <c r="K4666" s="9" t="s">
        <v>277</v>
      </c>
      <c r="L4666" s="9" t="s">
        <v>277</v>
      </c>
      <c r="M4666" s="90">
        <v>404</v>
      </c>
      <c r="N4666" s="65"/>
      <c r="P4666" s="65">
        <f t="shared" si="129"/>
        <v>404</v>
      </c>
      <c r="R4666" t="s">
        <v>296</v>
      </c>
    </row>
    <row r="4667" spans="1:18" ht="15">
      <c r="A4667" s="28" t="s">
        <v>2049</v>
      </c>
      <c r="B4667" s="226" t="s">
        <v>1582</v>
      </c>
      <c r="C4667" s="3"/>
      <c r="D4667" s="3"/>
      <c r="E4667" s="9" t="s">
        <v>277</v>
      </c>
      <c r="F4667" s="9" t="s">
        <v>277</v>
      </c>
      <c r="G4667" s="9" t="s">
        <v>277</v>
      </c>
      <c r="H4667" s="9" t="s">
        <v>277</v>
      </c>
      <c r="I4667" s="9">
        <v>0</v>
      </c>
      <c r="J4667" s="9">
        <v>170.00000000000364</v>
      </c>
      <c r="K4667" s="9">
        <v>215.99999999999272</v>
      </c>
      <c r="L4667" s="9" t="s">
        <v>277</v>
      </c>
      <c r="M4667" s="9" t="s">
        <v>277</v>
      </c>
      <c r="P4667" s="65">
        <f t="shared" si="129"/>
        <v>385.99999999999636</v>
      </c>
    </row>
    <row r="4668" spans="1:18" ht="15">
      <c r="A4668" s="28" t="s">
        <v>2050</v>
      </c>
      <c r="B4668" s="226" t="s">
        <v>1592</v>
      </c>
      <c r="C4668" s="3"/>
      <c r="D4668" s="3"/>
      <c r="E4668" s="9" t="s">
        <v>277</v>
      </c>
      <c r="F4668" s="9" t="s">
        <v>277</v>
      </c>
      <c r="G4668" s="9" t="s">
        <v>277</v>
      </c>
      <c r="H4668" s="9" t="s">
        <v>277</v>
      </c>
      <c r="I4668" s="9">
        <v>0</v>
      </c>
      <c r="J4668" s="9" t="s">
        <v>277</v>
      </c>
      <c r="K4668" s="9">
        <v>8.4000000000014552</v>
      </c>
      <c r="L4668" s="9">
        <v>206.29999999999927</v>
      </c>
      <c r="M4668" s="65">
        <v>168.8</v>
      </c>
      <c r="P4668" s="65">
        <f t="shared" si="129"/>
        <v>383.50000000000074</v>
      </c>
    </row>
    <row r="4669" spans="1:18" ht="15">
      <c r="A4669" s="28" t="s">
        <v>2051</v>
      </c>
      <c r="B4669" s="226" t="s">
        <v>1594</v>
      </c>
      <c r="C4669" s="3"/>
      <c r="D4669" s="3"/>
      <c r="E4669" s="9" t="s">
        <v>277</v>
      </c>
      <c r="F4669" s="9" t="s">
        <v>277</v>
      </c>
      <c r="G4669" s="9" t="s">
        <v>277</v>
      </c>
      <c r="H4669" s="9" t="s">
        <v>277</v>
      </c>
      <c r="I4669" s="9">
        <v>0</v>
      </c>
      <c r="J4669" s="9" t="s">
        <v>277</v>
      </c>
      <c r="K4669" s="9">
        <v>375.39999999999418</v>
      </c>
      <c r="L4669" s="9" t="s">
        <v>277</v>
      </c>
      <c r="M4669" s="9" t="s">
        <v>277</v>
      </c>
      <c r="P4669" s="65">
        <f t="shared" si="129"/>
        <v>375.39999999999418</v>
      </c>
    </row>
    <row r="4670" spans="1:18" ht="15">
      <c r="A4670" s="28" t="s">
        <v>2052</v>
      </c>
      <c r="B4670" s="226" t="s">
        <v>1577</v>
      </c>
      <c r="C4670" s="3"/>
      <c r="D4670" s="3"/>
      <c r="E4670" s="9" t="s">
        <v>277</v>
      </c>
      <c r="F4670" s="9" t="s">
        <v>277</v>
      </c>
      <c r="G4670" s="9" t="s">
        <v>277</v>
      </c>
      <c r="H4670" s="9" t="s">
        <v>277</v>
      </c>
      <c r="I4670" s="9">
        <v>0</v>
      </c>
      <c r="J4670" s="174">
        <v>369.79999999999745</v>
      </c>
      <c r="K4670" s="9" t="s">
        <v>277</v>
      </c>
      <c r="L4670" s="9" t="s">
        <v>277</v>
      </c>
      <c r="M4670" s="9" t="s">
        <v>277</v>
      </c>
      <c r="P4670" s="65">
        <f t="shared" si="129"/>
        <v>369.79999999999745</v>
      </c>
      <c r="R4670" t="s">
        <v>299</v>
      </c>
    </row>
    <row r="4671" spans="1:18" ht="15">
      <c r="A4671" s="28" t="s">
        <v>2053</v>
      </c>
      <c r="B4671" s="61" t="s">
        <v>2519</v>
      </c>
      <c r="C4671" s="3"/>
      <c r="D4671" s="3"/>
      <c r="E4671" s="9" t="s">
        <v>277</v>
      </c>
      <c r="F4671" s="9" t="s">
        <v>277</v>
      </c>
      <c r="G4671" s="9" t="s">
        <v>277</v>
      </c>
      <c r="H4671" s="9" t="s">
        <v>277</v>
      </c>
      <c r="I4671" s="9">
        <v>0</v>
      </c>
      <c r="J4671" s="9" t="s">
        <v>277</v>
      </c>
      <c r="K4671" s="9" t="s">
        <v>277</v>
      </c>
      <c r="L4671" s="9" t="s">
        <v>277</v>
      </c>
      <c r="M4671" s="90">
        <v>365.4</v>
      </c>
      <c r="N4671" s="65"/>
      <c r="P4671" s="65">
        <f t="shared" si="129"/>
        <v>365.4</v>
      </c>
      <c r="R4671" t="s">
        <v>287</v>
      </c>
    </row>
    <row r="4672" spans="1:18" ht="15">
      <c r="A4672" s="28" t="s">
        <v>2054</v>
      </c>
      <c r="B4672" s="61" t="s">
        <v>2076</v>
      </c>
      <c r="C4672" s="3"/>
      <c r="D4672" s="3"/>
      <c r="E4672" s="9" t="s">
        <v>277</v>
      </c>
      <c r="F4672" s="9" t="s">
        <v>277</v>
      </c>
      <c r="G4672" s="9" t="s">
        <v>277</v>
      </c>
      <c r="H4672" s="9" t="s">
        <v>277</v>
      </c>
      <c r="I4672" s="9">
        <v>0</v>
      </c>
      <c r="J4672" s="9" t="s">
        <v>277</v>
      </c>
      <c r="K4672" s="9" t="s">
        <v>277</v>
      </c>
      <c r="L4672" s="9">
        <v>241.80000000000109</v>
      </c>
      <c r="M4672" s="65">
        <v>121.1</v>
      </c>
      <c r="N4672" s="65"/>
      <c r="P4672" s="65">
        <f t="shared" si="129"/>
        <v>362.90000000000111</v>
      </c>
    </row>
    <row r="4673" spans="1:16" ht="15">
      <c r="A4673" s="28" t="s">
        <v>2055</v>
      </c>
      <c r="B4673" s="61" t="s">
        <v>2090</v>
      </c>
      <c r="C4673" s="3"/>
      <c r="D4673" s="3"/>
      <c r="E4673" s="9" t="s">
        <v>277</v>
      </c>
      <c r="F4673" s="9" t="s">
        <v>277</v>
      </c>
      <c r="G4673" s="9" t="s">
        <v>277</v>
      </c>
      <c r="H4673" s="9" t="s">
        <v>277</v>
      </c>
      <c r="I4673" s="9">
        <v>0</v>
      </c>
      <c r="J4673" s="9" t="s">
        <v>277</v>
      </c>
      <c r="K4673" s="9" t="s">
        <v>277</v>
      </c>
      <c r="L4673" s="9">
        <v>219.80000000001019</v>
      </c>
      <c r="M4673" s="65">
        <v>133</v>
      </c>
      <c r="N4673" s="65"/>
      <c r="P4673" s="65">
        <f t="shared" si="129"/>
        <v>352.80000000001019</v>
      </c>
    </row>
    <row r="4674" spans="1:16" ht="15">
      <c r="A4674" s="28" t="s">
        <v>2056</v>
      </c>
      <c r="B4674" s="61" t="s">
        <v>2516</v>
      </c>
      <c r="C4674" s="3"/>
      <c r="D4674" s="3"/>
      <c r="E4674" s="9" t="s">
        <v>277</v>
      </c>
      <c r="F4674" s="9" t="s">
        <v>277</v>
      </c>
      <c r="G4674" s="9" t="s">
        <v>277</v>
      </c>
      <c r="H4674" s="9" t="s">
        <v>277</v>
      </c>
      <c r="I4674" s="9">
        <v>0</v>
      </c>
      <c r="J4674" s="9" t="s">
        <v>277</v>
      </c>
      <c r="K4674" s="9" t="s">
        <v>277</v>
      </c>
      <c r="L4674" s="9" t="s">
        <v>277</v>
      </c>
      <c r="M4674" s="65">
        <v>339.3</v>
      </c>
      <c r="N4674" s="65"/>
      <c r="P4674" s="65">
        <f t="shared" si="129"/>
        <v>339.3</v>
      </c>
    </row>
    <row r="4675" spans="1:16" ht="15">
      <c r="A4675" s="28" t="s">
        <v>2057</v>
      </c>
      <c r="B4675" s="61" t="s">
        <v>2612</v>
      </c>
      <c r="C4675" s="3"/>
      <c r="D4675" s="3"/>
      <c r="E4675" s="9" t="s">
        <v>277</v>
      </c>
      <c r="F4675" s="9" t="s">
        <v>277</v>
      </c>
      <c r="G4675" s="9" t="s">
        <v>277</v>
      </c>
      <c r="H4675" s="9" t="s">
        <v>277</v>
      </c>
      <c r="I4675" s="9">
        <v>0</v>
      </c>
      <c r="J4675" s="9" t="s">
        <v>277</v>
      </c>
      <c r="K4675" s="9" t="s">
        <v>277</v>
      </c>
      <c r="L4675" s="9" t="s">
        <v>277</v>
      </c>
      <c r="M4675" s="65">
        <v>333.4</v>
      </c>
      <c r="N4675" s="65"/>
      <c r="P4675" s="65">
        <f t="shared" si="129"/>
        <v>333.4</v>
      </c>
    </row>
    <row r="4676" spans="1:16" ht="15">
      <c r="A4676" s="28" t="s">
        <v>2058</v>
      </c>
      <c r="B4676" s="61" t="s">
        <v>2089</v>
      </c>
      <c r="C4676" s="3"/>
      <c r="D4676" s="3"/>
      <c r="E4676" s="9" t="s">
        <v>277</v>
      </c>
      <c r="F4676" s="9" t="s">
        <v>277</v>
      </c>
      <c r="G4676" s="9" t="s">
        <v>277</v>
      </c>
      <c r="H4676" s="9" t="s">
        <v>277</v>
      </c>
      <c r="I4676" s="9">
        <v>0</v>
      </c>
      <c r="J4676" s="9" t="s">
        <v>277</v>
      </c>
      <c r="K4676" s="9" t="s">
        <v>277</v>
      </c>
      <c r="L4676" s="9">
        <v>290.70000000000437</v>
      </c>
      <c r="M4676" s="65">
        <v>42</v>
      </c>
      <c r="N4676" s="65"/>
      <c r="P4676" s="65">
        <f t="shared" si="129"/>
        <v>332.70000000000437</v>
      </c>
    </row>
    <row r="4677" spans="1:16" ht="15">
      <c r="A4677" s="28" t="s">
        <v>2059</v>
      </c>
      <c r="B4677" s="61" t="s">
        <v>2088</v>
      </c>
      <c r="C4677" s="3"/>
      <c r="D4677" s="3"/>
      <c r="E4677" s="9" t="s">
        <v>277</v>
      </c>
      <c r="F4677" s="9" t="s">
        <v>277</v>
      </c>
      <c r="G4677" s="9" t="s">
        <v>277</v>
      </c>
      <c r="H4677" s="9" t="s">
        <v>277</v>
      </c>
      <c r="I4677" s="9">
        <v>0</v>
      </c>
      <c r="J4677" s="9" t="s">
        <v>277</v>
      </c>
      <c r="K4677" s="9" t="s">
        <v>277</v>
      </c>
      <c r="L4677" s="9">
        <v>329.70000000000437</v>
      </c>
      <c r="M4677" s="9" t="s">
        <v>277</v>
      </c>
      <c r="N4677" s="65"/>
      <c r="P4677" s="65">
        <f t="shared" si="129"/>
        <v>329.70000000000437</v>
      </c>
    </row>
    <row r="4678" spans="1:16" ht="15">
      <c r="A4678" s="28" t="s">
        <v>2060</v>
      </c>
      <c r="B4678" s="61" t="s">
        <v>178</v>
      </c>
      <c r="E4678" s="9">
        <v>315.8</v>
      </c>
      <c r="F4678" s="9" t="s">
        <v>277</v>
      </c>
      <c r="G4678" s="9" t="s">
        <v>277</v>
      </c>
      <c r="H4678" s="9" t="s">
        <v>277</v>
      </c>
      <c r="I4678" s="9">
        <v>0</v>
      </c>
      <c r="J4678" s="9" t="s">
        <v>277</v>
      </c>
      <c r="K4678" s="9" t="s">
        <v>277</v>
      </c>
      <c r="L4678" s="9" t="s">
        <v>277</v>
      </c>
      <c r="M4678" s="9" t="s">
        <v>277</v>
      </c>
      <c r="P4678" s="65">
        <f t="shared" si="129"/>
        <v>315.8</v>
      </c>
    </row>
    <row r="4679" spans="1:16" ht="15">
      <c r="A4679" s="28" t="s">
        <v>2061</v>
      </c>
      <c r="B4679" s="61" t="s">
        <v>2082</v>
      </c>
      <c r="C4679" s="3"/>
      <c r="D4679" s="3"/>
      <c r="E4679" s="9" t="s">
        <v>277</v>
      </c>
      <c r="F4679" s="9" t="s">
        <v>277</v>
      </c>
      <c r="G4679" s="9" t="s">
        <v>277</v>
      </c>
      <c r="H4679" s="9" t="s">
        <v>277</v>
      </c>
      <c r="I4679" s="9">
        <v>0</v>
      </c>
      <c r="J4679" s="9" t="s">
        <v>277</v>
      </c>
      <c r="K4679" s="9" t="s">
        <v>277</v>
      </c>
      <c r="L4679" s="9">
        <v>246.00000000000364</v>
      </c>
      <c r="M4679" s="65">
        <v>63</v>
      </c>
      <c r="N4679" s="65"/>
      <c r="P4679" s="65">
        <f t="shared" si="129"/>
        <v>309.00000000000364</v>
      </c>
    </row>
    <row r="4680" spans="1:16" ht="15">
      <c r="A4680" s="28" t="s">
        <v>2062</v>
      </c>
      <c r="B4680" s="61" t="s">
        <v>2508</v>
      </c>
      <c r="C4680" s="3"/>
      <c r="D4680" s="3"/>
      <c r="E4680" s="9" t="s">
        <v>277</v>
      </c>
      <c r="F4680" s="9" t="s">
        <v>277</v>
      </c>
      <c r="G4680" s="9" t="s">
        <v>277</v>
      </c>
      <c r="H4680" s="9" t="s">
        <v>277</v>
      </c>
      <c r="I4680" s="9">
        <v>0</v>
      </c>
      <c r="J4680" s="9" t="s">
        <v>277</v>
      </c>
      <c r="K4680" s="9" t="s">
        <v>277</v>
      </c>
      <c r="L4680" s="9" t="s">
        <v>277</v>
      </c>
      <c r="M4680" s="65">
        <v>299.20000000000005</v>
      </c>
      <c r="N4680" s="65"/>
      <c r="P4680" s="65">
        <f t="shared" si="129"/>
        <v>299.20000000000005</v>
      </c>
    </row>
    <row r="4681" spans="1:16" ht="15">
      <c r="A4681" s="28" t="s">
        <v>2063</v>
      </c>
      <c r="B4681" s="61" t="s">
        <v>2093</v>
      </c>
      <c r="C4681" s="3"/>
      <c r="D4681" s="3"/>
      <c r="E4681" s="9" t="s">
        <v>277</v>
      </c>
      <c r="F4681" s="9" t="s">
        <v>277</v>
      </c>
      <c r="G4681" s="9" t="s">
        <v>277</v>
      </c>
      <c r="H4681" s="9" t="s">
        <v>277</v>
      </c>
      <c r="I4681" s="9">
        <v>0</v>
      </c>
      <c r="J4681" s="9" t="s">
        <v>277</v>
      </c>
      <c r="K4681" s="9" t="s">
        <v>277</v>
      </c>
      <c r="L4681" s="9">
        <v>205.49999999999636</v>
      </c>
      <c r="M4681" s="65">
        <v>78</v>
      </c>
      <c r="N4681" s="65"/>
      <c r="P4681" s="65">
        <f t="shared" si="129"/>
        <v>283.49999999999636</v>
      </c>
    </row>
    <row r="4682" spans="1:16" ht="15">
      <c r="A4682" s="28" t="s">
        <v>2064</v>
      </c>
      <c r="B4682" s="61" t="s">
        <v>2095</v>
      </c>
      <c r="C4682" s="3"/>
      <c r="D4682" s="3"/>
      <c r="E4682" s="9" t="s">
        <v>277</v>
      </c>
      <c r="F4682" s="9" t="s">
        <v>277</v>
      </c>
      <c r="G4682" s="9" t="s">
        <v>277</v>
      </c>
      <c r="H4682" s="9" t="s">
        <v>277</v>
      </c>
      <c r="I4682" s="9">
        <v>0</v>
      </c>
      <c r="J4682" s="9" t="s">
        <v>277</v>
      </c>
      <c r="K4682" s="9" t="s">
        <v>277</v>
      </c>
      <c r="L4682" s="9">
        <v>189.89999999999782</v>
      </c>
      <c r="M4682" s="65">
        <v>91</v>
      </c>
      <c r="N4682" s="65"/>
      <c r="P4682" s="65">
        <f t="shared" si="129"/>
        <v>280.89999999999782</v>
      </c>
    </row>
    <row r="4683" spans="1:16" ht="15">
      <c r="A4683" s="28" t="s">
        <v>2065</v>
      </c>
      <c r="B4683" s="61" t="s">
        <v>2527</v>
      </c>
      <c r="C4683" s="3"/>
      <c r="D4683" s="3"/>
      <c r="E4683" s="9" t="s">
        <v>277</v>
      </c>
      <c r="F4683" s="9" t="s">
        <v>277</v>
      </c>
      <c r="G4683" s="9" t="s">
        <v>277</v>
      </c>
      <c r="H4683" s="9" t="s">
        <v>277</v>
      </c>
      <c r="I4683" s="9">
        <v>0</v>
      </c>
      <c r="J4683" s="9" t="s">
        <v>277</v>
      </c>
      <c r="K4683" s="9" t="s">
        <v>277</v>
      </c>
      <c r="L4683" s="9" t="s">
        <v>277</v>
      </c>
      <c r="M4683" s="65">
        <v>274.90000000000003</v>
      </c>
      <c r="N4683" s="65"/>
      <c r="P4683" s="65">
        <f t="shared" si="129"/>
        <v>274.90000000000003</v>
      </c>
    </row>
    <row r="4684" spans="1:16" ht="15">
      <c r="A4684" s="28" t="s">
        <v>2066</v>
      </c>
      <c r="B4684" s="61" t="s">
        <v>650</v>
      </c>
      <c r="E4684" s="9" t="s">
        <v>277</v>
      </c>
      <c r="F4684" s="9" t="s">
        <v>277</v>
      </c>
      <c r="G4684" s="9" t="s">
        <v>277</v>
      </c>
      <c r="H4684" s="9">
        <v>263.69999999999709</v>
      </c>
      <c r="I4684" s="9">
        <v>0</v>
      </c>
      <c r="J4684" s="9" t="s">
        <v>277</v>
      </c>
      <c r="K4684" s="9" t="s">
        <v>277</v>
      </c>
      <c r="L4684" s="9" t="s">
        <v>277</v>
      </c>
      <c r="M4684" s="9" t="s">
        <v>277</v>
      </c>
      <c r="P4684" s="65">
        <f t="shared" si="129"/>
        <v>263.69999999999709</v>
      </c>
    </row>
    <row r="4685" spans="1:16" ht="15">
      <c r="A4685" s="28" t="s">
        <v>2067</v>
      </c>
      <c r="B4685" s="61" t="s">
        <v>640</v>
      </c>
      <c r="E4685" s="9" t="s">
        <v>277</v>
      </c>
      <c r="F4685" s="9" t="s">
        <v>277</v>
      </c>
      <c r="G4685" s="9" t="s">
        <v>277</v>
      </c>
      <c r="H4685" s="9">
        <v>262.09999999999491</v>
      </c>
      <c r="I4685" s="9">
        <v>0</v>
      </c>
      <c r="J4685" s="9" t="s">
        <v>277</v>
      </c>
      <c r="K4685" s="9" t="s">
        <v>277</v>
      </c>
      <c r="L4685" s="9" t="s">
        <v>277</v>
      </c>
      <c r="M4685" s="9" t="s">
        <v>277</v>
      </c>
      <c r="P4685" s="65">
        <f t="shared" si="129"/>
        <v>262.09999999999491</v>
      </c>
    </row>
    <row r="4686" spans="1:16" ht="15">
      <c r="A4686" s="28" t="s">
        <v>2068</v>
      </c>
      <c r="B4686" s="61" t="s">
        <v>2511</v>
      </c>
      <c r="C4686" s="3"/>
      <c r="D4686" s="3"/>
      <c r="E4686" s="9" t="s">
        <v>277</v>
      </c>
      <c r="F4686" s="9" t="s">
        <v>277</v>
      </c>
      <c r="G4686" s="9" t="s">
        <v>277</v>
      </c>
      <c r="H4686" s="9" t="s">
        <v>277</v>
      </c>
      <c r="I4686" s="9">
        <v>0</v>
      </c>
      <c r="J4686" s="9" t="s">
        <v>277</v>
      </c>
      <c r="K4686" s="9" t="s">
        <v>277</v>
      </c>
      <c r="L4686" s="9" t="s">
        <v>277</v>
      </c>
      <c r="M4686" s="65">
        <v>252</v>
      </c>
      <c r="N4686" s="65"/>
      <c r="P4686" s="65">
        <f t="shared" si="129"/>
        <v>252</v>
      </c>
    </row>
    <row r="4687" spans="1:16" ht="15">
      <c r="A4687" s="28" t="s">
        <v>2069</v>
      </c>
      <c r="B4687" s="61" t="s">
        <v>2509</v>
      </c>
      <c r="C4687" s="3"/>
      <c r="D4687" s="3"/>
      <c r="E4687" s="9" t="s">
        <v>277</v>
      </c>
      <c r="F4687" s="9" t="s">
        <v>277</v>
      </c>
      <c r="G4687" s="9" t="s">
        <v>277</v>
      </c>
      <c r="H4687" s="9" t="s">
        <v>277</v>
      </c>
      <c r="I4687" s="9">
        <v>0</v>
      </c>
      <c r="J4687" s="9" t="s">
        <v>277</v>
      </c>
      <c r="K4687" s="9" t="s">
        <v>277</v>
      </c>
      <c r="L4687" s="9" t="s">
        <v>277</v>
      </c>
      <c r="M4687" s="65">
        <v>227</v>
      </c>
      <c r="N4687" s="65"/>
      <c r="P4687" s="65">
        <f t="shared" si="129"/>
        <v>227</v>
      </c>
    </row>
    <row r="4688" spans="1:16" ht="15">
      <c r="A4688" s="28" t="s">
        <v>2070</v>
      </c>
      <c r="B4688" s="61" t="s">
        <v>2523</v>
      </c>
      <c r="C4688" s="3"/>
      <c r="D4688" s="3"/>
      <c r="E4688" s="9" t="s">
        <v>277</v>
      </c>
      <c r="F4688" s="9" t="s">
        <v>277</v>
      </c>
      <c r="G4688" s="9" t="s">
        <v>277</v>
      </c>
      <c r="H4688" s="9" t="s">
        <v>277</v>
      </c>
      <c r="I4688" s="9">
        <v>0</v>
      </c>
      <c r="J4688" s="9" t="s">
        <v>277</v>
      </c>
      <c r="K4688" s="9" t="s">
        <v>277</v>
      </c>
      <c r="L4688" s="9" t="s">
        <v>277</v>
      </c>
      <c r="M4688" s="65">
        <v>213</v>
      </c>
      <c r="N4688" s="65"/>
      <c r="P4688" s="65">
        <f t="shared" si="129"/>
        <v>213</v>
      </c>
    </row>
    <row r="4689" spans="1:16" ht="15">
      <c r="A4689" s="28" t="s">
        <v>2071</v>
      </c>
      <c r="B4689" s="61" t="s">
        <v>2083</v>
      </c>
      <c r="C4689" s="3"/>
      <c r="D4689" s="3"/>
      <c r="E4689" s="9" t="s">
        <v>277</v>
      </c>
      <c r="F4689" s="9" t="s">
        <v>277</v>
      </c>
      <c r="G4689" s="9" t="s">
        <v>277</v>
      </c>
      <c r="H4689" s="9" t="s">
        <v>277</v>
      </c>
      <c r="I4689" s="9">
        <v>0</v>
      </c>
      <c r="J4689" s="9" t="s">
        <v>277</v>
      </c>
      <c r="K4689" s="9" t="s">
        <v>277</v>
      </c>
      <c r="L4689" s="9">
        <v>208.200000000008</v>
      </c>
      <c r="M4689" s="65">
        <v>0</v>
      </c>
      <c r="N4689" s="65"/>
      <c r="P4689" s="65">
        <f t="shared" si="129"/>
        <v>208.200000000008</v>
      </c>
    </row>
    <row r="4690" spans="1:16" ht="15">
      <c r="A4690" s="28" t="s">
        <v>2072</v>
      </c>
      <c r="B4690" s="226" t="s">
        <v>2073</v>
      </c>
      <c r="C4690" s="3"/>
      <c r="D4690" s="3"/>
      <c r="E4690" s="9" t="s">
        <v>277</v>
      </c>
      <c r="F4690" s="9" t="s">
        <v>277</v>
      </c>
      <c r="G4690" s="9" t="s">
        <v>277</v>
      </c>
      <c r="H4690" s="9" t="s">
        <v>277</v>
      </c>
      <c r="I4690" s="9">
        <v>0</v>
      </c>
      <c r="J4690" s="9" t="s">
        <v>277</v>
      </c>
      <c r="K4690" s="9" t="s">
        <v>277</v>
      </c>
      <c r="L4690" s="9">
        <v>202.70000000000255</v>
      </c>
      <c r="M4690" s="9" t="s">
        <v>277</v>
      </c>
      <c r="N4690" s="65"/>
      <c r="P4690" s="65">
        <f t="shared" si="129"/>
        <v>202.70000000000255</v>
      </c>
    </row>
    <row r="4691" spans="1:16" ht="15">
      <c r="A4691" s="28" t="s">
        <v>2149</v>
      </c>
      <c r="B4691" s="61" t="s">
        <v>2520</v>
      </c>
      <c r="C4691" s="3"/>
      <c r="D4691" s="3"/>
      <c r="E4691" s="9" t="s">
        <v>277</v>
      </c>
      <c r="F4691" s="9" t="s">
        <v>277</v>
      </c>
      <c r="G4691" s="9" t="s">
        <v>277</v>
      </c>
      <c r="H4691" s="9" t="s">
        <v>277</v>
      </c>
      <c r="I4691" s="9">
        <v>0</v>
      </c>
      <c r="J4691" s="9" t="s">
        <v>277</v>
      </c>
      <c r="K4691" s="9" t="s">
        <v>277</v>
      </c>
      <c r="L4691" s="9" t="s">
        <v>277</v>
      </c>
      <c r="M4691" s="65">
        <v>192.3</v>
      </c>
      <c r="N4691" s="65"/>
      <c r="P4691" s="65">
        <f t="shared" si="129"/>
        <v>192.3</v>
      </c>
    </row>
    <row r="4692" spans="1:16" ht="15">
      <c r="A4692" s="28" t="s">
        <v>2150</v>
      </c>
      <c r="B4692" s="61" t="s">
        <v>2514</v>
      </c>
      <c r="C4692" s="3"/>
      <c r="D4692" s="3"/>
      <c r="E4692" s="9" t="s">
        <v>277</v>
      </c>
      <c r="F4692" s="9" t="s">
        <v>277</v>
      </c>
      <c r="G4692" s="9" t="s">
        <v>277</v>
      </c>
      <c r="H4692" s="9" t="s">
        <v>277</v>
      </c>
      <c r="I4692" s="9">
        <v>0</v>
      </c>
      <c r="J4692" s="9" t="s">
        <v>277</v>
      </c>
      <c r="K4692" s="9" t="s">
        <v>277</v>
      </c>
      <c r="L4692" s="9" t="s">
        <v>277</v>
      </c>
      <c r="M4692" s="65">
        <v>190</v>
      </c>
      <c r="N4692" s="65"/>
      <c r="P4692" s="65">
        <f t="shared" si="129"/>
        <v>190</v>
      </c>
    </row>
    <row r="4693" spans="1:16" ht="15">
      <c r="A4693" s="28" t="s">
        <v>2151</v>
      </c>
      <c r="B4693" s="61" t="s">
        <v>2506</v>
      </c>
      <c r="C4693" s="3"/>
      <c r="D4693" s="3"/>
      <c r="E4693" s="9" t="s">
        <v>277</v>
      </c>
      <c r="F4693" s="9" t="s">
        <v>277</v>
      </c>
      <c r="G4693" s="9" t="s">
        <v>277</v>
      </c>
      <c r="H4693" s="9" t="s">
        <v>277</v>
      </c>
      <c r="I4693" s="9">
        <v>0</v>
      </c>
      <c r="J4693" s="9" t="s">
        <v>277</v>
      </c>
      <c r="K4693" s="9" t="s">
        <v>277</v>
      </c>
      <c r="L4693" s="9" t="s">
        <v>277</v>
      </c>
      <c r="M4693" s="65">
        <v>183.3</v>
      </c>
      <c r="N4693" s="65"/>
      <c r="P4693" s="65">
        <f t="shared" si="129"/>
        <v>183.3</v>
      </c>
    </row>
    <row r="4694" spans="1:16" ht="15">
      <c r="A4694" s="238" t="s">
        <v>2480</v>
      </c>
      <c r="B4694" s="61" t="s">
        <v>2524</v>
      </c>
      <c r="C4694" s="3"/>
      <c r="D4694" s="3"/>
      <c r="E4694" s="9" t="s">
        <v>277</v>
      </c>
      <c r="F4694" s="9" t="s">
        <v>277</v>
      </c>
      <c r="G4694" s="9" t="s">
        <v>277</v>
      </c>
      <c r="H4694" s="9" t="s">
        <v>277</v>
      </c>
      <c r="I4694" s="9">
        <v>0</v>
      </c>
      <c r="J4694" s="9" t="s">
        <v>277</v>
      </c>
      <c r="K4694" s="9" t="s">
        <v>277</v>
      </c>
      <c r="L4694" s="9" t="s">
        <v>277</v>
      </c>
      <c r="M4694" s="65">
        <v>173</v>
      </c>
      <c r="N4694" s="65"/>
      <c r="P4694" s="65">
        <f t="shared" ref="P4694:P4724" si="130">SUM(E4694:M4694)</f>
        <v>173</v>
      </c>
    </row>
    <row r="4695" spans="1:16" ht="15">
      <c r="A4695" s="238" t="s">
        <v>2481</v>
      </c>
      <c r="B4695" s="226" t="s">
        <v>1595</v>
      </c>
      <c r="C4695" s="3"/>
      <c r="D4695" s="3"/>
      <c r="E4695" s="9" t="s">
        <v>277</v>
      </c>
      <c r="F4695" s="9" t="s">
        <v>277</v>
      </c>
      <c r="G4695" s="9" t="s">
        <v>277</v>
      </c>
      <c r="H4695" s="9" t="s">
        <v>277</v>
      </c>
      <c r="I4695" s="9">
        <v>0</v>
      </c>
      <c r="J4695" s="9" t="s">
        <v>277</v>
      </c>
      <c r="K4695" s="9">
        <v>157.50000000000728</v>
      </c>
      <c r="L4695" s="9" t="s">
        <v>277</v>
      </c>
      <c r="M4695" s="9" t="s">
        <v>277</v>
      </c>
      <c r="P4695" s="65">
        <f t="shared" si="130"/>
        <v>157.50000000000728</v>
      </c>
    </row>
    <row r="4696" spans="1:16" ht="15">
      <c r="A4696" s="238" t="s">
        <v>2482</v>
      </c>
      <c r="B4696" s="61" t="s">
        <v>163</v>
      </c>
      <c r="E4696" s="9" t="s">
        <v>277</v>
      </c>
      <c r="F4696" s="9" t="s">
        <v>277</v>
      </c>
      <c r="G4696" s="9">
        <v>156.85</v>
      </c>
      <c r="H4696" s="9" t="s">
        <v>277</v>
      </c>
      <c r="I4696" s="9">
        <v>0</v>
      </c>
      <c r="J4696" s="9" t="s">
        <v>277</v>
      </c>
      <c r="K4696" s="9" t="s">
        <v>277</v>
      </c>
      <c r="L4696" s="9" t="s">
        <v>277</v>
      </c>
      <c r="M4696" s="9" t="s">
        <v>277</v>
      </c>
      <c r="P4696" s="65">
        <f t="shared" si="130"/>
        <v>156.85</v>
      </c>
    </row>
    <row r="4697" spans="1:16" ht="15">
      <c r="A4697" s="238" t="s">
        <v>2483</v>
      </c>
      <c r="B4697" s="61" t="s">
        <v>2513</v>
      </c>
      <c r="C4697" s="3"/>
      <c r="D4697" s="3"/>
      <c r="E4697" s="9" t="s">
        <v>277</v>
      </c>
      <c r="F4697" s="9" t="s">
        <v>277</v>
      </c>
      <c r="G4697" s="9" t="s">
        <v>277</v>
      </c>
      <c r="H4697" s="9" t="s">
        <v>277</v>
      </c>
      <c r="I4697" s="9">
        <v>0</v>
      </c>
      <c r="J4697" s="9" t="s">
        <v>277</v>
      </c>
      <c r="K4697" s="9" t="s">
        <v>277</v>
      </c>
      <c r="L4697" s="9" t="s">
        <v>277</v>
      </c>
      <c r="M4697" s="65">
        <v>156</v>
      </c>
      <c r="N4697" s="65"/>
      <c r="P4697" s="65">
        <f t="shared" si="130"/>
        <v>156</v>
      </c>
    </row>
    <row r="4698" spans="1:16" ht="15">
      <c r="A4698" s="238" t="s">
        <v>2484</v>
      </c>
      <c r="B4698" s="61" t="s">
        <v>2507</v>
      </c>
      <c r="C4698" s="3"/>
      <c r="D4698" s="3"/>
      <c r="E4698" s="9" t="s">
        <v>277</v>
      </c>
      <c r="F4698" s="9" t="s">
        <v>277</v>
      </c>
      <c r="G4698" s="9" t="s">
        <v>277</v>
      </c>
      <c r="H4698" s="9" t="s">
        <v>277</v>
      </c>
      <c r="I4698" s="9">
        <v>0</v>
      </c>
      <c r="J4698" s="9" t="s">
        <v>277</v>
      </c>
      <c r="K4698" s="9" t="s">
        <v>277</v>
      </c>
      <c r="L4698" s="9" t="s">
        <v>277</v>
      </c>
      <c r="M4698" s="65">
        <v>151.1</v>
      </c>
      <c r="N4698" s="65"/>
      <c r="P4698" s="65">
        <f t="shared" si="130"/>
        <v>151.1</v>
      </c>
    </row>
    <row r="4699" spans="1:16" ht="15">
      <c r="A4699" s="238" t="s">
        <v>2485</v>
      </c>
      <c r="B4699" s="61" t="s">
        <v>2532</v>
      </c>
      <c r="C4699" s="3"/>
      <c r="D4699" s="3"/>
      <c r="E4699" s="9" t="s">
        <v>277</v>
      </c>
      <c r="F4699" s="9" t="s">
        <v>277</v>
      </c>
      <c r="G4699" s="9" t="s">
        <v>277</v>
      </c>
      <c r="H4699" s="9" t="s">
        <v>277</v>
      </c>
      <c r="I4699" s="9">
        <v>0</v>
      </c>
      <c r="J4699" s="9" t="s">
        <v>277</v>
      </c>
      <c r="K4699" s="9" t="s">
        <v>277</v>
      </c>
      <c r="L4699" s="9" t="s">
        <v>277</v>
      </c>
      <c r="M4699" s="65">
        <v>150</v>
      </c>
      <c r="N4699" s="65"/>
      <c r="P4699" s="65">
        <f t="shared" si="130"/>
        <v>150</v>
      </c>
    </row>
    <row r="4700" spans="1:16" ht="15">
      <c r="A4700" s="238" t="s">
        <v>2486</v>
      </c>
      <c r="B4700" s="61" t="s">
        <v>2529</v>
      </c>
      <c r="C4700" s="3"/>
      <c r="D4700" s="3"/>
      <c r="E4700" s="9" t="s">
        <v>277</v>
      </c>
      <c r="F4700" s="9" t="s">
        <v>277</v>
      </c>
      <c r="G4700" s="9" t="s">
        <v>277</v>
      </c>
      <c r="H4700" s="9" t="s">
        <v>277</v>
      </c>
      <c r="I4700" s="9">
        <v>0</v>
      </c>
      <c r="J4700" s="9" t="s">
        <v>277</v>
      </c>
      <c r="K4700" s="9" t="s">
        <v>277</v>
      </c>
      <c r="L4700" s="9" t="s">
        <v>277</v>
      </c>
      <c r="M4700" s="65">
        <v>150</v>
      </c>
      <c r="N4700" s="65"/>
      <c r="P4700" s="65">
        <f t="shared" si="130"/>
        <v>150</v>
      </c>
    </row>
    <row r="4701" spans="1:16" ht="15">
      <c r="A4701" s="238" t="s">
        <v>2487</v>
      </c>
      <c r="B4701" s="61" t="s">
        <v>2098</v>
      </c>
      <c r="C4701" s="3"/>
      <c r="D4701" s="3"/>
      <c r="E4701" s="9" t="s">
        <v>277</v>
      </c>
      <c r="F4701" s="9" t="s">
        <v>277</v>
      </c>
      <c r="G4701" s="9" t="s">
        <v>277</v>
      </c>
      <c r="H4701" s="9" t="s">
        <v>277</v>
      </c>
      <c r="I4701" s="9">
        <v>0</v>
      </c>
      <c r="J4701" s="9" t="s">
        <v>277</v>
      </c>
      <c r="K4701" s="9" t="s">
        <v>277</v>
      </c>
      <c r="L4701" s="9">
        <v>141</v>
      </c>
      <c r="M4701" s="9" t="s">
        <v>277</v>
      </c>
      <c r="N4701" s="65"/>
      <c r="P4701" s="65">
        <f t="shared" si="130"/>
        <v>141</v>
      </c>
    </row>
    <row r="4702" spans="1:16" ht="15">
      <c r="A4702" s="238" t="s">
        <v>2488</v>
      </c>
      <c r="B4702" s="170" t="s">
        <v>1270</v>
      </c>
      <c r="C4702" s="3"/>
      <c r="D4702" s="3"/>
      <c r="E4702" s="9" t="s">
        <v>277</v>
      </c>
      <c r="F4702" s="9" t="s">
        <v>277</v>
      </c>
      <c r="G4702" s="9" t="s">
        <v>277</v>
      </c>
      <c r="H4702" s="9" t="s">
        <v>277</v>
      </c>
      <c r="I4702" s="9">
        <v>0</v>
      </c>
      <c r="J4702" s="9">
        <v>137.79999999999927</v>
      </c>
      <c r="K4702" s="9" t="s">
        <v>277</v>
      </c>
      <c r="L4702" s="9" t="s">
        <v>277</v>
      </c>
      <c r="M4702" s="9" t="s">
        <v>277</v>
      </c>
      <c r="P4702" s="65">
        <f t="shared" si="130"/>
        <v>137.79999999999927</v>
      </c>
    </row>
    <row r="4703" spans="1:16" ht="15">
      <c r="A4703" s="238" t="s">
        <v>2489</v>
      </c>
      <c r="B4703" s="61" t="s">
        <v>2518</v>
      </c>
      <c r="C4703" s="3"/>
      <c r="D4703" s="3"/>
      <c r="E4703" s="9" t="s">
        <v>277</v>
      </c>
      <c r="F4703" s="9" t="s">
        <v>277</v>
      </c>
      <c r="G4703" s="9" t="s">
        <v>277</v>
      </c>
      <c r="H4703" s="9" t="s">
        <v>277</v>
      </c>
      <c r="I4703" s="9">
        <v>0</v>
      </c>
      <c r="J4703" s="9" t="s">
        <v>277</v>
      </c>
      <c r="K4703" s="9" t="s">
        <v>277</v>
      </c>
      <c r="L4703" s="9" t="s">
        <v>277</v>
      </c>
      <c r="M4703" s="65">
        <v>124.30000000000001</v>
      </c>
      <c r="N4703" s="65"/>
      <c r="P4703" s="65">
        <f t="shared" si="130"/>
        <v>124.30000000000001</v>
      </c>
    </row>
    <row r="4704" spans="1:16" ht="15">
      <c r="A4704" s="238" t="s">
        <v>2490</v>
      </c>
      <c r="B4704" s="61" t="s">
        <v>2625</v>
      </c>
      <c r="C4704" s="3"/>
      <c r="D4704" s="3"/>
      <c r="E4704" s="9" t="s">
        <v>277</v>
      </c>
      <c r="F4704" s="9" t="s">
        <v>277</v>
      </c>
      <c r="G4704" s="9" t="s">
        <v>277</v>
      </c>
      <c r="H4704" s="9" t="s">
        <v>277</v>
      </c>
      <c r="I4704" s="9">
        <v>0</v>
      </c>
      <c r="J4704" s="9" t="s">
        <v>277</v>
      </c>
      <c r="K4704" s="9" t="s">
        <v>277</v>
      </c>
      <c r="L4704" s="9" t="s">
        <v>277</v>
      </c>
      <c r="M4704" s="65">
        <v>120</v>
      </c>
      <c r="N4704" s="65"/>
      <c r="P4704" s="65">
        <f t="shared" si="130"/>
        <v>120</v>
      </c>
    </row>
    <row r="4705" spans="1:16" ht="15">
      <c r="A4705" s="238" t="s">
        <v>2491</v>
      </c>
      <c r="B4705" s="61" t="s">
        <v>2517</v>
      </c>
      <c r="C4705" s="3"/>
      <c r="D4705" s="3"/>
      <c r="E4705" s="9" t="s">
        <v>277</v>
      </c>
      <c r="F4705" s="9" t="s">
        <v>277</v>
      </c>
      <c r="G4705" s="9" t="s">
        <v>277</v>
      </c>
      <c r="H4705" s="9" t="s">
        <v>277</v>
      </c>
      <c r="I4705" s="9">
        <v>0</v>
      </c>
      <c r="J4705" s="9" t="s">
        <v>277</v>
      </c>
      <c r="K4705" s="9" t="s">
        <v>277</v>
      </c>
      <c r="L4705" s="9" t="s">
        <v>277</v>
      </c>
      <c r="M4705" s="65">
        <v>112.60000000000001</v>
      </c>
      <c r="N4705" s="65"/>
      <c r="P4705" s="65">
        <f t="shared" si="130"/>
        <v>112.60000000000001</v>
      </c>
    </row>
    <row r="4706" spans="1:16" ht="15">
      <c r="A4706" s="238" t="s">
        <v>2492</v>
      </c>
      <c r="B4706" s="61" t="s">
        <v>2522</v>
      </c>
      <c r="C4706" s="3"/>
      <c r="D4706" s="3"/>
      <c r="E4706" s="9" t="s">
        <v>277</v>
      </c>
      <c r="F4706" s="9" t="s">
        <v>277</v>
      </c>
      <c r="G4706" s="9" t="s">
        <v>277</v>
      </c>
      <c r="H4706" s="9" t="s">
        <v>277</v>
      </c>
      <c r="I4706" s="9">
        <v>0</v>
      </c>
      <c r="J4706" s="9" t="s">
        <v>277</v>
      </c>
      <c r="K4706" s="9" t="s">
        <v>277</v>
      </c>
      <c r="L4706" s="9" t="s">
        <v>277</v>
      </c>
      <c r="M4706" s="65">
        <v>112.40000000000002</v>
      </c>
      <c r="N4706" s="65"/>
      <c r="P4706" s="65">
        <f t="shared" si="130"/>
        <v>112.40000000000002</v>
      </c>
    </row>
    <row r="4707" spans="1:16" ht="15">
      <c r="A4707" s="238" t="s">
        <v>2493</v>
      </c>
      <c r="B4707" s="61" t="s">
        <v>2510</v>
      </c>
      <c r="C4707" s="3"/>
      <c r="D4707" s="3"/>
      <c r="E4707" s="9" t="s">
        <v>277</v>
      </c>
      <c r="F4707" s="9" t="s">
        <v>277</v>
      </c>
      <c r="G4707" s="9" t="s">
        <v>277</v>
      </c>
      <c r="H4707" s="9" t="s">
        <v>277</v>
      </c>
      <c r="I4707" s="9">
        <v>0</v>
      </c>
      <c r="J4707" s="9" t="s">
        <v>277</v>
      </c>
      <c r="K4707" s="9" t="s">
        <v>277</v>
      </c>
      <c r="L4707" s="9" t="s">
        <v>277</v>
      </c>
      <c r="M4707" s="65">
        <v>110.00000000000001</v>
      </c>
      <c r="N4707" s="65"/>
      <c r="P4707" s="65">
        <f t="shared" si="130"/>
        <v>110.00000000000001</v>
      </c>
    </row>
    <row r="4708" spans="1:16" ht="15">
      <c r="A4708" s="238" t="s">
        <v>2494</v>
      </c>
      <c r="B4708" s="61" t="s">
        <v>2505</v>
      </c>
      <c r="C4708" s="3"/>
      <c r="D4708" s="3"/>
      <c r="E4708" s="9" t="s">
        <v>277</v>
      </c>
      <c r="F4708" s="9" t="s">
        <v>277</v>
      </c>
      <c r="G4708" s="9" t="s">
        <v>277</v>
      </c>
      <c r="H4708" s="9" t="s">
        <v>277</v>
      </c>
      <c r="I4708" s="9">
        <v>0</v>
      </c>
      <c r="J4708" s="9" t="s">
        <v>277</v>
      </c>
      <c r="K4708" s="9" t="s">
        <v>277</v>
      </c>
      <c r="L4708" s="9" t="s">
        <v>277</v>
      </c>
      <c r="M4708" s="65">
        <v>105</v>
      </c>
      <c r="N4708" s="65"/>
      <c r="P4708" s="65">
        <f t="shared" si="130"/>
        <v>105</v>
      </c>
    </row>
    <row r="4709" spans="1:16" ht="15">
      <c r="A4709" s="238" t="s">
        <v>2495</v>
      </c>
      <c r="B4709" s="61" t="s">
        <v>2530</v>
      </c>
      <c r="C4709" s="3"/>
      <c r="D4709" s="3"/>
      <c r="E4709" s="9" t="s">
        <v>277</v>
      </c>
      <c r="F4709" s="9" t="s">
        <v>277</v>
      </c>
      <c r="G4709" s="9" t="s">
        <v>277</v>
      </c>
      <c r="H4709" s="9" t="s">
        <v>277</v>
      </c>
      <c r="I4709" s="9">
        <v>0</v>
      </c>
      <c r="J4709" s="9" t="s">
        <v>277</v>
      </c>
      <c r="K4709" s="9" t="s">
        <v>277</v>
      </c>
      <c r="L4709" s="9" t="s">
        <v>277</v>
      </c>
      <c r="M4709" s="65">
        <v>103.19999999999999</v>
      </c>
      <c r="N4709" s="65"/>
      <c r="P4709" s="65">
        <f t="shared" si="130"/>
        <v>103.19999999999999</v>
      </c>
    </row>
    <row r="4710" spans="1:16" ht="15">
      <c r="A4710" s="238" t="s">
        <v>2496</v>
      </c>
      <c r="B4710" s="61" t="s">
        <v>636</v>
      </c>
      <c r="E4710" s="9" t="s">
        <v>277</v>
      </c>
      <c r="F4710" s="9" t="s">
        <v>277</v>
      </c>
      <c r="G4710" s="9" t="s">
        <v>277</v>
      </c>
      <c r="H4710" s="9">
        <v>99.5</v>
      </c>
      <c r="I4710" s="9">
        <v>0</v>
      </c>
      <c r="J4710" s="9" t="s">
        <v>277</v>
      </c>
      <c r="K4710" s="9" t="s">
        <v>277</v>
      </c>
      <c r="L4710" s="9" t="s">
        <v>277</v>
      </c>
      <c r="M4710" s="9" t="s">
        <v>277</v>
      </c>
      <c r="P4710" s="65">
        <f t="shared" si="130"/>
        <v>99.5</v>
      </c>
    </row>
    <row r="4711" spans="1:16" ht="15">
      <c r="A4711" s="238" t="s">
        <v>2497</v>
      </c>
      <c r="B4711" s="61" t="s">
        <v>2528</v>
      </c>
      <c r="C4711" s="3"/>
      <c r="D4711" s="3"/>
      <c r="E4711" s="9" t="s">
        <v>277</v>
      </c>
      <c r="F4711" s="9" t="s">
        <v>277</v>
      </c>
      <c r="G4711" s="9" t="s">
        <v>277</v>
      </c>
      <c r="H4711" s="9" t="s">
        <v>277</v>
      </c>
      <c r="I4711" s="9">
        <v>0</v>
      </c>
      <c r="J4711" s="9" t="s">
        <v>277</v>
      </c>
      <c r="K4711" s="9" t="s">
        <v>277</v>
      </c>
      <c r="L4711" s="9" t="s">
        <v>277</v>
      </c>
      <c r="M4711" s="65">
        <v>99.4</v>
      </c>
      <c r="N4711" s="65"/>
      <c r="P4711" s="65">
        <f t="shared" si="130"/>
        <v>99.4</v>
      </c>
    </row>
    <row r="4712" spans="1:16" ht="15">
      <c r="A4712" s="238" t="s">
        <v>2498</v>
      </c>
      <c r="B4712" s="61" t="s">
        <v>2084</v>
      </c>
      <c r="C4712" s="3"/>
      <c r="D4712" s="3"/>
      <c r="E4712" s="9" t="s">
        <v>277</v>
      </c>
      <c r="F4712" s="9" t="s">
        <v>277</v>
      </c>
      <c r="G4712" s="9" t="s">
        <v>277</v>
      </c>
      <c r="H4712" s="9" t="s">
        <v>277</v>
      </c>
      <c r="I4712" s="9">
        <v>0</v>
      </c>
      <c r="J4712" s="9" t="s">
        <v>277</v>
      </c>
      <c r="K4712" s="9" t="s">
        <v>277</v>
      </c>
      <c r="L4712" s="9">
        <v>79.500000000007276</v>
      </c>
      <c r="M4712" s="65">
        <v>3.9000000000000004</v>
      </c>
      <c r="N4712" s="65"/>
      <c r="P4712" s="65">
        <f t="shared" si="130"/>
        <v>83.400000000007282</v>
      </c>
    </row>
    <row r="4713" spans="1:16" ht="15">
      <c r="A4713" s="238" t="s">
        <v>2499</v>
      </c>
      <c r="B4713" s="61" t="s">
        <v>611</v>
      </c>
      <c r="E4713" s="9" t="s">
        <v>277</v>
      </c>
      <c r="F4713" s="9" t="s">
        <v>277</v>
      </c>
      <c r="G4713" s="9" t="s">
        <v>277</v>
      </c>
      <c r="H4713" s="9">
        <v>74.900000000001455</v>
      </c>
      <c r="I4713" s="9">
        <v>0</v>
      </c>
      <c r="J4713" s="9" t="s">
        <v>277</v>
      </c>
      <c r="K4713" s="9" t="s">
        <v>277</v>
      </c>
      <c r="L4713" s="9" t="s">
        <v>277</v>
      </c>
      <c r="M4713" s="9" t="s">
        <v>277</v>
      </c>
      <c r="P4713" s="65">
        <f t="shared" si="130"/>
        <v>74.900000000001455</v>
      </c>
    </row>
    <row r="4714" spans="1:16" ht="15">
      <c r="A4714" s="238" t="s">
        <v>2500</v>
      </c>
      <c r="B4714" s="61" t="s">
        <v>2515</v>
      </c>
      <c r="C4714" s="3"/>
      <c r="D4714" s="3"/>
      <c r="E4714" s="9" t="s">
        <v>277</v>
      </c>
      <c r="F4714" s="9" t="s">
        <v>277</v>
      </c>
      <c r="G4714" s="9" t="s">
        <v>277</v>
      </c>
      <c r="H4714" s="9" t="s">
        <v>277</v>
      </c>
      <c r="I4714" s="9">
        <v>0</v>
      </c>
      <c r="J4714" s="9" t="s">
        <v>277</v>
      </c>
      <c r="K4714" s="9" t="s">
        <v>277</v>
      </c>
      <c r="L4714" s="9" t="s">
        <v>277</v>
      </c>
      <c r="M4714" s="65">
        <v>33.4</v>
      </c>
      <c r="N4714" s="65"/>
      <c r="P4714" s="65">
        <f t="shared" si="130"/>
        <v>33.4</v>
      </c>
    </row>
    <row r="4715" spans="1:16" ht="15">
      <c r="A4715" s="238" t="s">
        <v>2501</v>
      </c>
      <c r="B4715" s="61" t="s">
        <v>2504</v>
      </c>
      <c r="C4715" s="3"/>
      <c r="D4715" s="3"/>
      <c r="E4715" s="9" t="s">
        <v>277</v>
      </c>
      <c r="F4715" s="9" t="s">
        <v>277</v>
      </c>
      <c r="G4715" s="9" t="s">
        <v>277</v>
      </c>
      <c r="H4715" s="9" t="s">
        <v>277</v>
      </c>
      <c r="I4715" s="9">
        <v>0</v>
      </c>
      <c r="J4715" s="9" t="s">
        <v>277</v>
      </c>
      <c r="K4715" s="9" t="s">
        <v>277</v>
      </c>
      <c r="L4715" s="9" t="s">
        <v>277</v>
      </c>
      <c r="M4715" s="65">
        <v>3.8</v>
      </c>
      <c r="N4715" s="65"/>
      <c r="P4715" s="65">
        <f t="shared" si="130"/>
        <v>3.8</v>
      </c>
    </row>
    <row r="4716" spans="1:16" ht="15">
      <c r="A4716" s="238" t="s">
        <v>2502</v>
      </c>
      <c r="B4716" s="61" t="s">
        <v>2503</v>
      </c>
      <c r="C4716" s="3"/>
      <c r="D4716" s="3"/>
      <c r="E4716" s="9" t="s">
        <v>277</v>
      </c>
      <c r="F4716" s="9" t="s">
        <v>277</v>
      </c>
      <c r="G4716" s="9" t="s">
        <v>277</v>
      </c>
      <c r="H4716" s="9" t="s">
        <v>277</v>
      </c>
      <c r="I4716" s="9">
        <v>0</v>
      </c>
      <c r="J4716" s="9" t="s">
        <v>277</v>
      </c>
      <c r="K4716" s="9" t="s">
        <v>277</v>
      </c>
      <c r="L4716" s="9" t="s">
        <v>277</v>
      </c>
      <c r="M4716" s="65">
        <v>2.8</v>
      </c>
      <c r="N4716" s="65"/>
      <c r="P4716" s="65">
        <f t="shared" si="130"/>
        <v>2.8</v>
      </c>
    </row>
    <row r="4717" spans="1:16" ht="15">
      <c r="A4717" s="238" t="s">
        <v>2531</v>
      </c>
      <c r="B4717" s="61" t="s">
        <v>2521</v>
      </c>
      <c r="C4717" s="3"/>
      <c r="D4717" s="3"/>
      <c r="E4717" s="9" t="s">
        <v>277</v>
      </c>
      <c r="F4717" s="9" t="s">
        <v>277</v>
      </c>
      <c r="G4717" s="9" t="s">
        <v>277</v>
      </c>
      <c r="H4717" s="9" t="s">
        <v>277</v>
      </c>
      <c r="I4717" s="9">
        <v>0</v>
      </c>
      <c r="J4717" s="9" t="s">
        <v>277</v>
      </c>
      <c r="K4717" s="9" t="s">
        <v>277</v>
      </c>
      <c r="L4717" s="9" t="s">
        <v>277</v>
      </c>
      <c r="M4717" s="65">
        <v>1.3</v>
      </c>
      <c r="N4717" s="65"/>
      <c r="P4717" s="65">
        <f t="shared" si="130"/>
        <v>1.3</v>
      </c>
    </row>
    <row r="4718" spans="1:16" ht="15">
      <c r="A4718" s="238" t="s">
        <v>2613</v>
      </c>
      <c r="B4718" s="181" t="s">
        <v>1266</v>
      </c>
      <c r="C4718" s="3"/>
      <c r="D4718" s="3"/>
      <c r="E4718" s="9" t="s">
        <v>277</v>
      </c>
      <c r="F4718" s="9" t="s">
        <v>277</v>
      </c>
      <c r="G4718" s="9" t="s">
        <v>277</v>
      </c>
      <c r="H4718" s="9" t="s">
        <v>277</v>
      </c>
      <c r="I4718" s="9">
        <v>0</v>
      </c>
      <c r="J4718" s="9" t="s">
        <v>277</v>
      </c>
      <c r="K4718" s="9" t="s">
        <v>277</v>
      </c>
      <c r="L4718" s="9" t="s">
        <v>277</v>
      </c>
      <c r="M4718" s="9" t="s">
        <v>277</v>
      </c>
      <c r="P4718" s="65">
        <f t="shared" si="130"/>
        <v>0</v>
      </c>
    </row>
    <row r="4719" spans="1:16" ht="15">
      <c r="A4719" s="238" t="s">
        <v>2626</v>
      </c>
      <c r="B4719" s="170" t="s">
        <v>1275</v>
      </c>
      <c r="C4719" s="3"/>
      <c r="D4719" s="3"/>
      <c r="E4719" s="9" t="s">
        <v>277</v>
      </c>
      <c r="F4719" s="9" t="s">
        <v>277</v>
      </c>
      <c r="G4719" s="9" t="s">
        <v>277</v>
      </c>
      <c r="H4719" s="9" t="s">
        <v>277</v>
      </c>
      <c r="I4719" s="9">
        <v>0</v>
      </c>
      <c r="J4719" s="9" t="s">
        <v>277</v>
      </c>
      <c r="K4719" s="9" t="s">
        <v>277</v>
      </c>
      <c r="L4719" s="9" t="s">
        <v>277</v>
      </c>
      <c r="M4719" s="9" t="s">
        <v>277</v>
      </c>
      <c r="P4719" s="65">
        <f t="shared" si="130"/>
        <v>0</v>
      </c>
    </row>
    <row r="4720" spans="1:16" ht="15">
      <c r="A4720" s="238" t="s">
        <v>2662</v>
      </c>
      <c r="B4720" s="170" t="s">
        <v>1274</v>
      </c>
      <c r="C4720" s="3"/>
      <c r="D4720" s="3"/>
      <c r="E4720" s="9" t="s">
        <v>277</v>
      </c>
      <c r="F4720" s="9" t="s">
        <v>277</v>
      </c>
      <c r="G4720" s="9" t="s">
        <v>277</v>
      </c>
      <c r="H4720" s="9" t="s">
        <v>277</v>
      </c>
      <c r="I4720" s="9">
        <v>0</v>
      </c>
      <c r="J4720" s="9" t="s">
        <v>277</v>
      </c>
      <c r="K4720" s="9" t="s">
        <v>277</v>
      </c>
      <c r="L4720" s="9" t="s">
        <v>277</v>
      </c>
      <c r="M4720" s="9" t="s">
        <v>277</v>
      </c>
      <c r="P4720" s="65">
        <f t="shared" si="130"/>
        <v>0</v>
      </c>
    </row>
    <row r="4721" spans="1:21" ht="15">
      <c r="A4721" s="238" t="s">
        <v>2663</v>
      </c>
      <c r="B4721" s="170" t="s">
        <v>1273</v>
      </c>
      <c r="C4721" s="3"/>
      <c r="D4721" s="3"/>
      <c r="E4721" s="9" t="s">
        <v>277</v>
      </c>
      <c r="F4721" s="9" t="s">
        <v>277</v>
      </c>
      <c r="G4721" s="9" t="s">
        <v>277</v>
      </c>
      <c r="H4721" s="9" t="s">
        <v>277</v>
      </c>
      <c r="I4721" s="9">
        <v>0</v>
      </c>
      <c r="J4721" s="9" t="s">
        <v>277</v>
      </c>
      <c r="K4721" s="9" t="s">
        <v>277</v>
      </c>
      <c r="L4721" s="9" t="s">
        <v>277</v>
      </c>
      <c r="M4721" s="9" t="s">
        <v>277</v>
      </c>
      <c r="P4721" s="65">
        <f t="shared" si="130"/>
        <v>0</v>
      </c>
    </row>
    <row r="4722" spans="1:21" ht="15">
      <c r="A4722" s="238" t="s">
        <v>2664</v>
      </c>
      <c r="B4722" s="170" t="s">
        <v>1294</v>
      </c>
      <c r="C4722" s="3"/>
      <c r="D4722" s="3"/>
      <c r="E4722" s="9" t="s">
        <v>277</v>
      </c>
      <c r="F4722" s="9" t="s">
        <v>277</v>
      </c>
      <c r="G4722" s="9" t="s">
        <v>277</v>
      </c>
      <c r="H4722" s="9" t="s">
        <v>277</v>
      </c>
      <c r="I4722" s="9">
        <v>0</v>
      </c>
      <c r="J4722" s="9" t="s">
        <v>277</v>
      </c>
      <c r="K4722" s="9" t="s">
        <v>277</v>
      </c>
      <c r="L4722" s="9" t="s">
        <v>277</v>
      </c>
      <c r="M4722" s="9" t="s">
        <v>277</v>
      </c>
      <c r="P4722" s="65">
        <f t="shared" si="130"/>
        <v>0</v>
      </c>
    </row>
    <row r="4723" spans="1:21" ht="15">
      <c r="A4723" s="238" t="s">
        <v>2665</v>
      </c>
      <c r="B4723" s="61" t="s">
        <v>2526</v>
      </c>
      <c r="C4723" s="3"/>
      <c r="D4723" s="3"/>
      <c r="E4723" s="9" t="s">
        <v>277</v>
      </c>
      <c r="F4723" s="9" t="s">
        <v>277</v>
      </c>
      <c r="G4723" s="9" t="s">
        <v>277</v>
      </c>
      <c r="H4723" s="9" t="s">
        <v>277</v>
      </c>
      <c r="I4723" s="9">
        <v>0</v>
      </c>
      <c r="J4723" s="9" t="s">
        <v>277</v>
      </c>
      <c r="K4723" s="9" t="s">
        <v>277</v>
      </c>
      <c r="L4723" s="9" t="s">
        <v>277</v>
      </c>
      <c r="M4723" s="65">
        <v>0</v>
      </c>
      <c r="N4723" s="65"/>
      <c r="P4723" s="65">
        <f t="shared" si="130"/>
        <v>0</v>
      </c>
    </row>
    <row r="4724" spans="1:21" ht="15">
      <c r="A4724" s="238" t="s">
        <v>2666</v>
      </c>
      <c r="B4724" s="170" t="s">
        <v>1282</v>
      </c>
      <c r="C4724" s="3"/>
      <c r="D4724" s="3"/>
      <c r="E4724" s="9" t="s">
        <v>277</v>
      </c>
      <c r="F4724" s="9" t="s">
        <v>277</v>
      </c>
      <c r="G4724" s="9" t="s">
        <v>277</v>
      </c>
      <c r="H4724" s="9" t="s">
        <v>277</v>
      </c>
      <c r="I4724" s="9">
        <v>0</v>
      </c>
      <c r="J4724" s="9" t="s">
        <v>277</v>
      </c>
      <c r="K4724" s="9" t="s">
        <v>277</v>
      </c>
      <c r="L4724" s="9" t="s">
        <v>277</v>
      </c>
      <c r="M4724" s="9" t="s">
        <v>277</v>
      </c>
      <c r="P4724" s="65">
        <f t="shared" si="130"/>
        <v>0</v>
      </c>
    </row>
    <row r="4725" spans="1:21" ht="15">
      <c r="A4725" s="28"/>
      <c r="B4725" s="61"/>
      <c r="E4725" s="9"/>
      <c r="F4725" s="9"/>
      <c r="G4725" s="9"/>
      <c r="H4725" s="9"/>
      <c r="L4725" s="67"/>
      <c r="M4725" s="67"/>
      <c r="N4725" s="65"/>
    </row>
    <row r="4726" spans="1:21" ht="15">
      <c r="A4726" s="28"/>
      <c r="B4726" s="61"/>
      <c r="E4726" s="9"/>
      <c r="L4726" s="67"/>
      <c r="M4726" s="67"/>
    </row>
    <row r="4727" spans="1:21" ht="15">
      <c r="A4727" s="28"/>
      <c r="B4727" s="61"/>
      <c r="E4727" s="9"/>
      <c r="L4727" s="67"/>
      <c r="M4727" s="67"/>
    </row>
    <row r="4728" spans="1:21" ht="25.5">
      <c r="A4728" s="23" t="s">
        <v>205</v>
      </c>
      <c r="L4728" s="67"/>
      <c r="M4728" s="67"/>
    </row>
    <row r="4729" spans="1:21">
      <c r="L4729" s="67"/>
      <c r="M4729" s="67"/>
    </row>
    <row r="4730" spans="1:21" ht="15">
      <c r="A4730" s="38"/>
      <c r="B4730" s="38"/>
      <c r="C4730" s="38"/>
      <c r="D4730" s="38"/>
      <c r="E4730" s="59">
        <v>2016</v>
      </c>
      <c r="F4730" s="59">
        <v>2017</v>
      </c>
      <c r="G4730" s="59">
        <v>2018</v>
      </c>
      <c r="H4730" s="59">
        <v>2019</v>
      </c>
      <c r="I4730" s="59">
        <v>2020</v>
      </c>
      <c r="J4730" s="59">
        <v>2021</v>
      </c>
      <c r="K4730" s="59">
        <v>2022</v>
      </c>
      <c r="L4730" s="59">
        <v>2023</v>
      </c>
      <c r="M4730" s="59">
        <v>2024</v>
      </c>
      <c r="P4730" s="68" t="s">
        <v>40</v>
      </c>
    </row>
    <row r="4731" spans="1:21" ht="15">
      <c r="A4731" s="28" t="s">
        <v>0</v>
      </c>
      <c r="B4731" s="61" t="s">
        <v>11</v>
      </c>
      <c r="E4731" s="179">
        <v>356.2</v>
      </c>
      <c r="F4731" s="179">
        <v>735.7</v>
      </c>
      <c r="G4731" s="175">
        <v>559.9</v>
      </c>
      <c r="H4731" s="9">
        <v>92.300000000006548</v>
      </c>
      <c r="I4731" s="90">
        <v>593.80000000000018</v>
      </c>
      <c r="J4731" s="90">
        <v>436.34999999999854</v>
      </c>
      <c r="K4731" s="9">
        <v>321.09999999999854</v>
      </c>
      <c r="L4731" s="176">
        <v>929.60000000000218</v>
      </c>
      <c r="M4731" s="65">
        <v>493.20000000000005</v>
      </c>
      <c r="P4731" s="65">
        <f t="shared" ref="P4731:P4762" si="131">SUM(E4731:M4731)</f>
        <v>4518.150000000006</v>
      </c>
      <c r="R4731" t="s">
        <v>2417</v>
      </c>
      <c r="U4731" t="s">
        <v>2418</v>
      </c>
    </row>
    <row r="4732" spans="1:21" ht="15">
      <c r="A4732" s="28" t="s">
        <v>2</v>
      </c>
      <c r="B4732" s="61" t="s">
        <v>25</v>
      </c>
      <c r="E4732" s="9">
        <v>235.4</v>
      </c>
      <c r="F4732" s="174">
        <v>847.5</v>
      </c>
      <c r="G4732" s="179">
        <v>544.9</v>
      </c>
      <c r="H4732" s="179">
        <v>402.10000000000218</v>
      </c>
      <c r="I4732" s="65">
        <v>387.29999999999927</v>
      </c>
      <c r="J4732" s="65">
        <v>261.19999999999709</v>
      </c>
      <c r="K4732" s="9">
        <v>476.49999999999636</v>
      </c>
      <c r="L4732" s="9">
        <v>375.59999999999854</v>
      </c>
      <c r="M4732" s="112">
        <v>671.09999999999991</v>
      </c>
      <c r="P4732" s="65">
        <f t="shared" si="131"/>
        <v>4201.5999999999931</v>
      </c>
      <c r="R4732" t="s">
        <v>3056</v>
      </c>
      <c r="U4732" t="s">
        <v>3057</v>
      </c>
    </row>
    <row r="4733" spans="1:21" ht="15">
      <c r="A4733" s="28" t="s">
        <v>3</v>
      </c>
      <c r="B4733" s="61" t="s">
        <v>33</v>
      </c>
      <c r="E4733" s="175">
        <v>371.6</v>
      </c>
      <c r="F4733" s="9">
        <v>617.70000000000005</v>
      </c>
      <c r="G4733" s="179">
        <v>463.5</v>
      </c>
      <c r="H4733" s="175">
        <v>460.59999999999854</v>
      </c>
      <c r="I4733" s="65">
        <v>475.00000000000045</v>
      </c>
      <c r="J4733" s="65">
        <v>99.200000000004366</v>
      </c>
      <c r="K4733" s="179">
        <v>539.99999999999636</v>
      </c>
      <c r="L4733" s="9">
        <v>340.39999999999054</v>
      </c>
      <c r="M4733" s="65">
        <v>496.09999999999997</v>
      </c>
      <c r="P4733" s="65">
        <f t="shared" si="131"/>
        <v>3864.0999999999904</v>
      </c>
      <c r="R4733" t="s">
        <v>1989</v>
      </c>
      <c r="U4733" t="s">
        <v>1186</v>
      </c>
    </row>
    <row r="4734" spans="1:21" ht="15">
      <c r="A4734" s="28" t="s">
        <v>5</v>
      </c>
      <c r="B4734" s="61" t="s">
        <v>31</v>
      </c>
      <c r="E4734" s="9">
        <v>36.5</v>
      </c>
      <c r="F4734" s="175">
        <v>824.4</v>
      </c>
      <c r="G4734" s="9">
        <v>259.5</v>
      </c>
      <c r="H4734" s="9">
        <v>349.5</v>
      </c>
      <c r="I4734" s="65">
        <v>425.10000000000173</v>
      </c>
      <c r="J4734" s="65">
        <v>348.29999999999927</v>
      </c>
      <c r="K4734" s="9">
        <v>306</v>
      </c>
      <c r="L4734" s="179">
        <v>686</v>
      </c>
      <c r="M4734" s="65">
        <v>573.5</v>
      </c>
      <c r="P4734" s="65">
        <f t="shared" si="131"/>
        <v>3808.8000000000011</v>
      </c>
      <c r="R4734" t="s">
        <v>290</v>
      </c>
    </row>
    <row r="4735" spans="1:21" ht="15">
      <c r="A4735" s="28" t="s">
        <v>7</v>
      </c>
      <c r="B4735" s="61" t="s">
        <v>17</v>
      </c>
      <c r="E4735" s="179">
        <v>365.5</v>
      </c>
      <c r="F4735" s="179">
        <v>674.1</v>
      </c>
      <c r="G4735" s="9">
        <v>241.6</v>
      </c>
      <c r="H4735" s="9">
        <v>343.20000000000437</v>
      </c>
      <c r="I4735" s="65">
        <v>467.00000000000091</v>
      </c>
      <c r="J4735" s="65">
        <v>370.80000000000291</v>
      </c>
      <c r="K4735" s="9">
        <v>299.80000000000291</v>
      </c>
      <c r="L4735" s="9">
        <v>404.60000000000582</v>
      </c>
      <c r="M4735" s="90">
        <v>594.69999999999993</v>
      </c>
      <c r="P4735" s="65">
        <f t="shared" si="131"/>
        <v>3761.3000000000166</v>
      </c>
      <c r="R4735" t="s">
        <v>675</v>
      </c>
    </row>
    <row r="4736" spans="1:21" ht="15">
      <c r="A4736" s="28" t="s">
        <v>8</v>
      </c>
      <c r="B4736" s="61" t="s">
        <v>15</v>
      </c>
      <c r="E4736" s="9">
        <v>154.5</v>
      </c>
      <c r="F4736" s="9">
        <v>545.4</v>
      </c>
      <c r="G4736" s="9">
        <v>332.1</v>
      </c>
      <c r="H4736" s="179">
        <v>407.89999999999418</v>
      </c>
      <c r="I4736" s="65">
        <v>308.400000000001</v>
      </c>
      <c r="J4736" s="90">
        <v>487.299999999992</v>
      </c>
      <c r="K4736" s="9">
        <v>464.70000000000437</v>
      </c>
      <c r="L4736" s="179">
        <v>627.70000000000073</v>
      </c>
      <c r="M4736" s="65">
        <v>432.2</v>
      </c>
      <c r="P4736" s="65">
        <f t="shared" si="131"/>
        <v>3760.1999999999921</v>
      </c>
      <c r="R4736" t="s">
        <v>1829</v>
      </c>
    </row>
    <row r="4737" spans="1:21" ht="15">
      <c r="A4737" s="28" t="s">
        <v>10</v>
      </c>
      <c r="B4737" s="61" t="s">
        <v>21</v>
      </c>
      <c r="E4737" s="179">
        <v>289.7</v>
      </c>
      <c r="F4737" s="179">
        <v>647.70000000000005</v>
      </c>
      <c r="G4737" s="9">
        <v>367</v>
      </c>
      <c r="H4737" s="9">
        <v>198.50000000000728</v>
      </c>
      <c r="I4737" s="65">
        <v>405.69999999999709</v>
      </c>
      <c r="J4737" s="65">
        <v>263.49999999999636</v>
      </c>
      <c r="K4737" s="9">
        <v>420.40000000000146</v>
      </c>
      <c r="L4737" s="9">
        <v>515.69999999999345</v>
      </c>
      <c r="M4737" s="65">
        <v>520.80000000000007</v>
      </c>
      <c r="P4737" s="65">
        <f t="shared" si="131"/>
        <v>3628.9999999999959</v>
      </c>
      <c r="R4737" t="s">
        <v>316</v>
      </c>
    </row>
    <row r="4738" spans="1:21" ht="15">
      <c r="A4738" s="28" t="s">
        <v>12</v>
      </c>
      <c r="B4738" s="61" t="s">
        <v>143</v>
      </c>
      <c r="E4738" s="9" t="s">
        <v>277</v>
      </c>
      <c r="F4738" s="179">
        <v>660.6</v>
      </c>
      <c r="G4738" s="179">
        <v>401.2</v>
      </c>
      <c r="H4738" s="9">
        <v>268.80000000000291</v>
      </c>
      <c r="I4738" s="65">
        <v>178.400000000001</v>
      </c>
      <c r="J4738" s="65">
        <v>297.30000000000655</v>
      </c>
      <c r="K4738" s="9">
        <v>435.80000000000291</v>
      </c>
      <c r="L4738" s="179">
        <v>702.49999999999636</v>
      </c>
      <c r="M4738" s="113">
        <v>638.69999999999993</v>
      </c>
      <c r="P4738" s="65">
        <f t="shared" si="131"/>
        <v>3583.3000000000093</v>
      </c>
      <c r="R4738" t="s">
        <v>3058</v>
      </c>
      <c r="U4738" t="s">
        <v>1186</v>
      </c>
    </row>
    <row r="4739" spans="1:21" ht="15">
      <c r="A4739" s="28" t="s">
        <v>14</v>
      </c>
      <c r="B4739" s="61" t="s">
        <v>9</v>
      </c>
      <c r="E4739" s="9">
        <v>105.3</v>
      </c>
      <c r="F4739" s="176">
        <v>851.2</v>
      </c>
      <c r="G4739" s="179">
        <v>512.4</v>
      </c>
      <c r="H4739" s="9">
        <v>139.59999999999854</v>
      </c>
      <c r="I4739" s="65">
        <v>462.69999999999936</v>
      </c>
      <c r="J4739" s="65">
        <v>128.39999999999418</v>
      </c>
      <c r="K4739" s="9">
        <v>270.99999999999818</v>
      </c>
      <c r="L4739" s="9">
        <v>356.59999999998763</v>
      </c>
      <c r="M4739" s="90">
        <v>599.29999999999995</v>
      </c>
      <c r="P4739" s="65">
        <f t="shared" si="131"/>
        <v>3426.4999999999782</v>
      </c>
      <c r="R4739" t="s">
        <v>3059</v>
      </c>
      <c r="U4739" t="s">
        <v>1390</v>
      </c>
    </row>
    <row r="4740" spans="1:21" ht="15">
      <c r="A4740" s="28" t="s">
        <v>16</v>
      </c>
      <c r="B4740" s="61" t="s">
        <v>37</v>
      </c>
      <c r="E4740" s="9">
        <v>180</v>
      </c>
      <c r="F4740" s="179">
        <v>662.6</v>
      </c>
      <c r="G4740" s="9">
        <v>116</v>
      </c>
      <c r="H4740" s="9">
        <v>257.50000000000364</v>
      </c>
      <c r="I4740" s="65">
        <v>417.80000000000018</v>
      </c>
      <c r="J4740" s="65">
        <v>352.80000000000655</v>
      </c>
      <c r="K4740" s="179">
        <v>572.60000000000946</v>
      </c>
      <c r="L4740" s="9">
        <v>251.49999999998909</v>
      </c>
      <c r="M4740" s="65">
        <v>593.30000000000007</v>
      </c>
      <c r="P4740" s="65">
        <f t="shared" si="131"/>
        <v>3404.100000000009</v>
      </c>
      <c r="R4740" t="s">
        <v>319</v>
      </c>
    </row>
    <row r="4741" spans="1:21" ht="15">
      <c r="A4741" s="28" t="s">
        <v>18</v>
      </c>
      <c r="B4741" s="61" t="s">
        <v>153</v>
      </c>
      <c r="E4741" s="9" t="s">
        <v>277</v>
      </c>
      <c r="F4741" s="9" t="s">
        <v>277</v>
      </c>
      <c r="G4741" s="176">
        <v>869.4</v>
      </c>
      <c r="H4741" s="9">
        <v>275.19999999999709</v>
      </c>
      <c r="I4741" s="65">
        <v>487.69999999999891</v>
      </c>
      <c r="J4741" s="65">
        <v>150.40000000000146</v>
      </c>
      <c r="K4741" s="9">
        <v>409.90000000000146</v>
      </c>
      <c r="L4741" s="175">
        <v>703.30000000000655</v>
      </c>
      <c r="M4741" s="65">
        <v>500.6</v>
      </c>
      <c r="P4741" s="65">
        <f t="shared" si="131"/>
        <v>3396.5000000000055</v>
      </c>
      <c r="R4741" t="s">
        <v>370</v>
      </c>
      <c r="U4741" t="s">
        <v>1390</v>
      </c>
    </row>
    <row r="4742" spans="1:21" ht="15">
      <c r="A4742" s="28" t="s">
        <v>20</v>
      </c>
      <c r="B4742" s="61" t="s">
        <v>645</v>
      </c>
      <c r="E4742" s="9" t="s">
        <v>277</v>
      </c>
      <c r="F4742" s="9" t="s">
        <v>277</v>
      </c>
      <c r="G4742" s="9" t="s">
        <v>277</v>
      </c>
      <c r="H4742" s="9">
        <v>265.09999999999854</v>
      </c>
      <c r="I4742" s="90">
        <v>535.60000000000218</v>
      </c>
      <c r="J4742" s="65">
        <v>332.70000000000073</v>
      </c>
      <c r="K4742" s="9">
        <v>479.70000000000437</v>
      </c>
      <c r="L4742" s="174">
        <v>794.80000000000291</v>
      </c>
      <c r="M4742" s="65">
        <v>439.20000000000005</v>
      </c>
      <c r="P4742" s="65">
        <f t="shared" si="131"/>
        <v>2847.1000000000085</v>
      </c>
      <c r="R4742" t="s">
        <v>318</v>
      </c>
    </row>
    <row r="4743" spans="1:21" ht="15">
      <c r="A4743" s="28" t="s">
        <v>22</v>
      </c>
      <c r="B4743" s="61" t="s">
        <v>13</v>
      </c>
      <c r="E4743" s="9">
        <v>260.8</v>
      </c>
      <c r="F4743" s="9">
        <v>364</v>
      </c>
      <c r="G4743" s="179">
        <v>529.70000000000005</v>
      </c>
      <c r="H4743" s="9">
        <v>337.29999999999563</v>
      </c>
      <c r="I4743" s="65">
        <v>319.09999999999991</v>
      </c>
      <c r="J4743" s="65">
        <v>274.79999999999927</v>
      </c>
      <c r="K4743" s="9">
        <v>83.099999999998545</v>
      </c>
      <c r="L4743" s="179">
        <v>626.80000000000109</v>
      </c>
      <c r="M4743" s="9" t="s">
        <v>277</v>
      </c>
      <c r="P4743" s="65">
        <f t="shared" si="131"/>
        <v>2795.5999999999945</v>
      </c>
      <c r="R4743" t="s">
        <v>303</v>
      </c>
    </row>
    <row r="4744" spans="1:21" ht="15">
      <c r="A4744" s="28" t="s">
        <v>24</v>
      </c>
      <c r="B4744" s="61" t="s">
        <v>142</v>
      </c>
      <c r="E4744" s="9" t="s">
        <v>277</v>
      </c>
      <c r="F4744" s="9">
        <v>557.20000000000005</v>
      </c>
      <c r="G4744" s="9">
        <v>195.8</v>
      </c>
      <c r="H4744" s="9">
        <v>237.09999999999491</v>
      </c>
      <c r="I4744" s="65">
        <v>525.30000000000064</v>
      </c>
      <c r="J4744" s="65">
        <v>111.29999999999927</v>
      </c>
      <c r="K4744" s="9">
        <v>323.20000000000073</v>
      </c>
      <c r="L4744" s="9">
        <v>305.89999999999782</v>
      </c>
      <c r="M4744" s="65">
        <v>468.8</v>
      </c>
      <c r="P4744" s="65">
        <f t="shared" si="131"/>
        <v>2724.5999999999935</v>
      </c>
    </row>
    <row r="4745" spans="1:21" ht="15">
      <c r="A4745" s="28" t="s">
        <v>26</v>
      </c>
      <c r="B4745" s="61" t="s">
        <v>644</v>
      </c>
      <c r="E4745" s="9" t="s">
        <v>277</v>
      </c>
      <c r="F4745" s="9" t="s">
        <v>277</v>
      </c>
      <c r="G4745" s="9" t="s">
        <v>277</v>
      </c>
      <c r="H4745" s="176">
        <v>530.00000000000364</v>
      </c>
      <c r="I4745" s="65">
        <v>508.10000000000309</v>
      </c>
      <c r="J4745" s="65">
        <v>302.40000000000146</v>
      </c>
      <c r="K4745" s="9">
        <v>482.70000000000073</v>
      </c>
      <c r="L4745" s="9">
        <v>425.00000000000364</v>
      </c>
      <c r="M4745" s="65">
        <v>441.6</v>
      </c>
      <c r="P4745" s="65">
        <f t="shared" si="131"/>
        <v>2689.8000000000125</v>
      </c>
      <c r="R4745" t="s">
        <v>280</v>
      </c>
      <c r="U4745" t="s">
        <v>1390</v>
      </c>
    </row>
    <row r="4746" spans="1:21" ht="15">
      <c r="A4746" s="28" t="s">
        <v>28</v>
      </c>
      <c r="B4746" s="61" t="s">
        <v>141</v>
      </c>
      <c r="E4746" s="9" t="s">
        <v>277</v>
      </c>
      <c r="F4746" s="9">
        <v>387.8</v>
      </c>
      <c r="G4746" s="9">
        <v>318.10000000000002</v>
      </c>
      <c r="H4746" s="174">
        <v>477.50000000000364</v>
      </c>
      <c r="I4746" s="65">
        <v>398.49999999999955</v>
      </c>
      <c r="J4746" s="65">
        <v>96.499999999996362</v>
      </c>
      <c r="K4746" s="9">
        <v>207.39999999999782</v>
      </c>
      <c r="L4746" s="9">
        <v>372.59999999999854</v>
      </c>
      <c r="M4746" s="65">
        <v>418.8</v>
      </c>
      <c r="P4746" s="65">
        <f t="shared" si="131"/>
        <v>2677.1999999999962</v>
      </c>
      <c r="R4746" t="s">
        <v>299</v>
      </c>
    </row>
    <row r="4747" spans="1:21" ht="15">
      <c r="A4747" s="28" t="s">
        <v>30</v>
      </c>
      <c r="B4747" s="61" t="s">
        <v>23</v>
      </c>
      <c r="E4747" s="9">
        <v>90.6</v>
      </c>
      <c r="F4747" s="179">
        <v>803.8</v>
      </c>
      <c r="G4747" s="179">
        <v>399.95</v>
      </c>
      <c r="H4747" s="9">
        <v>145.70000000000437</v>
      </c>
      <c r="I4747" s="65">
        <v>276.00000000000091</v>
      </c>
      <c r="J4747" s="112">
        <v>559.39999999999782</v>
      </c>
      <c r="K4747" s="9">
        <v>17.899999999997817</v>
      </c>
      <c r="L4747" s="9">
        <v>33.799999999999272</v>
      </c>
      <c r="M4747" s="65">
        <v>283</v>
      </c>
      <c r="P4747" s="65">
        <f t="shared" si="131"/>
        <v>2610.15</v>
      </c>
      <c r="R4747" t="s">
        <v>367</v>
      </c>
      <c r="U4747" t="s">
        <v>1390</v>
      </c>
    </row>
    <row r="4748" spans="1:21" ht="15">
      <c r="A4748" s="28" t="s">
        <v>32</v>
      </c>
      <c r="B4748" s="61" t="s">
        <v>1</v>
      </c>
      <c r="E4748" s="179">
        <v>329.5</v>
      </c>
      <c r="F4748" s="9">
        <v>343.9</v>
      </c>
      <c r="G4748" s="9">
        <v>175.5</v>
      </c>
      <c r="H4748" s="9">
        <v>7.1999999999952706</v>
      </c>
      <c r="I4748" s="65">
        <v>443.40000000000009</v>
      </c>
      <c r="J4748" s="65">
        <v>415.29999999999927</v>
      </c>
      <c r="K4748" s="9">
        <v>49.399999999997817</v>
      </c>
      <c r="L4748" s="9">
        <v>149.50000000000546</v>
      </c>
      <c r="M4748" s="65">
        <v>575.30000000000007</v>
      </c>
      <c r="P4748" s="65">
        <f t="shared" si="131"/>
        <v>2488.9999999999982</v>
      </c>
      <c r="R4748" t="s">
        <v>296</v>
      </c>
    </row>
    <row r="4749" spans="1:21" ht="15">
      <c r="A4749" s="28" t="s">
        <v>34</v>
      </c>
      <c r="B4749" s="61" t="s">
        <v>154</v>
      </c>
      <c r="E4749" s="9" t="s">
        <v>277</v>
      </c>
      <c r="F4749" s="9" t="s">
        <v>277</v>
      </c>
      <c r="G4749" s="9">
        <v>222.6</v>
      </c>
      <c r="H4749" s="9">
        <v>185.50000000000546</v>
      </c>
      <c r="I4749" s="65">
        <v>513.49999999999909</v>
      </c>
      <c r="J4749" s="65">
        <v>28.69999999999709</v>
      </c>
      <c r="K4749" s="9">
        <v>424.299999999992</v>
      </c>
      <c r="L4749" s="9">
        <v>398.49999999999636</v>
      </c>
      <c r="M4749" s="65">
        <v>570.1</v>
      </c>
      <c r="P4749" s="65">
        <f t="shared" si="131"/>
        <v>2343.1999999999898</v>
      </c>
    </row>
    <row r="4750" spans="1:21" ht="15">
      <c r="A4750" s="28" t="s">
        <v>36</v>
      </c>
      <c r="B4750" s="61" t="s">
        <v>613</v>
      </c>
      <c r="E4750" s="9" t="s">
        <v>277</v>
      </c>
      <c r="F4750" s="9" t="s">
        <v>277</v>
      </c>
      <c r="G4750" s="9" t="s">
        <v>277</v>
      </c>
      <c r="H4750" s="9">
        <v>252.89999999999782</v>
      </c>
      <c r="I4750" s="65">
        <v>402.29999999999927</v>
      </c>
      <c r="J4750" s="65">
        <v>331.40000000000509</v>
      </c>
      <c r="K4750" s="9">
        <v>423.70000000000437</v>
      </c>
      <c r="L4750" s="9">
        <v>455.50000000000364</v>
      </c>
      <c r="M4750" s="65">
        <v>471.2</v>
      </c>
      <c r="P4750" s="65">
        <f t="shared" si="131"/>
        <v>2337.00000000001</v>
      </c>
    </row>
    <row r="4751" spans="1:21" ht="15">
      <c r="A4751" s="28" t="s">
        <v>38</v>
      </c>
      <c r="B4751" s="181" t="s">
        <v>1286</v>
      </c>
      <c r="C4751" s="3"/>
      <c r="D4751" s="3"/>
      <c r="E4751" s="9" t="s">
        <v>277</v>
      </c>
      <c r="F4751" s="9" t="s">
        <v>277</v>
      </c>
      <c r="G4751" s="9" t="s">
        <v>277</v>
      </c>
      <c r="H4751" s="9" t="s">
        <v>277</v>
      </c>
      <c r="I4751" s="65">
        <v>496.10000000000036</v>
      </c>
      <c r="J4751" s="65">
        <v>143.00000000000364</v>
      </c>
      <c r="K4751" s="9">
        <v>474.69999999999709</v>
      </c>
      <c r="L4751" s="179">
        <v>683.70000000000073</v>
      </c>
      <c r="M4751" s="65">
        <v>501.39999999999992</v>
      </c>
      <c r="P4751" s="65">
        <f t="shared" si="131"/>
        <v>2298.9000000000019</v>
      </c>
      <c r="R4751" t="s">
        <v>291</v>
      </c>
    </row>
    <row r="4752" spans="1:21" ht="15">
      <c r="A4752" s="28" t="s">
        <v>145</v>
      </c>
      <c r="B4752" s="61" t="s">
        <v>161</v>
      </c>
      <c r="E4752" s="9" t="s">
        <v>277</v>
      </c>
      <c r="F4752" s="9" t="s">
        <v>277</v>
      </c>
      <c r="G4752" s="9">
        <v>107.9</v>
      </c>
      <c r="H4752" s="9">
        <v>142.20000000000437</v>
      </c>
      <c r="I4752" s="65">
        <v>332.40000000000055</v>
      </c>
      <c r="J4752" s="65">
        <v>271.80000000000109</v>
      </c>
      <c r="K4752" s="176">
        <v>654.59999999999127</v>
      </c>
      <c r="L4752" s="9">
        <v>202.49999999999636</v>
      </c>
      <c r="M4752" s="65">
        <v>575.30000000000007</v>
      </c>
      <c r="P4752" s="65">
        <f t="shared" si="131"/>
        <v>2286.6999999999939</v>
      </c>
      <c r="R4752" t="s">
        <v>280</v>
      </c>
      <c r="U4752" t="s">
        <v>1390</v>
      </c>
    </row>
    <row r="4753" spans="1:21" ht="15">
      <c r="A4753" s="28" t="s">
        <v>146</v>
      </c>
      <c r="B4753" s="61" t="s">
        <v>19</v>
      </c>
      <c r="E4753" s="179">
        <v>324.60000000000002</v>
      </c>
      <c r="F4753" s="9">
        <v>510.6</v>
      </c>
      <c r="G4753" s="9">
        <v>173.4</v>
      </c>
      <c r="H4753" s="9">
        <v>370.29999999999927</v>
      </c>
      <c r="I4753" s="90">
        <v>574.39999999999964</v>
      </c>
      <c r="J4753" s="65">
        <v>264.10000000000218</v>
      </c>
      <c r="K4753" s="9" t="s">
        <v>277</v>
      </c>
      <c r="L4753" s="9" t="s">
        <v>277</v>
      </c>
      <c r="M4753" s="9" t="s">
        <v>277</v>
      </c>
      <c r="P4753" s="65">
        <f t="shared" si="131"/>
        <v>2217.400000000001</v>
      </c>
      <c r="R4753" t="s">
        <v>327</v>
      </c>
    </row>
    <row r="4754" spans="1:21" ht="15">
      <c r="A4754" s="28" t="s">
        <v>147</v>
      </c>
      <c r="B4754" s="61" t="s">
        <v>27</v>
      </c>
      <c r="E4754" s="174">
        <v>414.2</v>
      </c>
      <c r="F4754" s="9">
        <v>523.1</v>
      </c>
      <c r="G4754" s="9">
        <v>217.2</v>
      </c>
      <c r="H4754" s="9">
        <v>213.29999999999563</v>
      </c>
      <c r="I4754" s="65">
        <v>358.09999999999854</v>
      </c>
      <c r="J4754" s="65">
        <v>92.899999999997817</v>
      </c>
      <c r="K4754" s="9">
        <v>186.79999999999745</v>
      </c>
      <c r="L4754" s="9">
        <v>205.80000000000291</v>
      </c>
      <c r="M4754" s="9" t="s">
        <v>277</v>
      </c>
      <c r="P4754" s="65">
        <f t="shared" si="131"/>
        <v>2211.3999999999924</v>
      </c>
      <c r="R4754" t="s">
        <v>299</v>
      </c>
    </row>
    <row r="4755" spans="1:21" ht="15">
      <c r="A4755" s="28" t="s">
        <v>150</v>
      </c>
      <c r="B4755" s="61" t="s">
        <v>629</v>
      </c>
      <c r="E4755" s="9" t="s">
        <v>277</v>
      </c>
      <c r="F4755" s="9" t="s">
        <v>277</v>
      </c>
      <c r="G4755" s="9" t="s">
        <v>277</v>
      </c>
      <c r="H4755" s="179">
        <v>404.00000000000728</v>
      </c>
      <c r="I4755" s="65">
        <v>369</v>
      </c>
      <c r="J4755" s="65">
        <v>90.400000000012369</v>
      </c>
      <c r="K4755" s="9">
        <v>354.30000000000655</v>
      </c>
      <c r="L4755" s="9">
        <v>525.59999999999491</v>
      </c>
      <c r="M4755" s="65">
        <v>464.3</v>
      </c>
      <c r="P4755" s="65">
        <f t="shared" si="131"/>
        <v>2207.6000000000213</v>
      </c>
      <c r="R4755" t="s">
        <v>291</v>
      </c>
    </row>
    <row r="4756" spans="1:21" ht="15">
      <c r="A4756" s="28" t="s">
        <v>156</v>
      </c>
      <c r="B4756" s="61" t="s">
        <v>39</v>
      </c>
      <c r="E4756" s="179">
        <v>316.10000000000002</v>
      </c>
      <c r="F4756" s="9">
        <v>515.6</v>
      </c>
      <c r="G4756" s="9">
        <v>386</v>
      </c>
      <c r="H4756" s="9">
        <v>299</v>
      </c>
      <c r="I4756" s="65">
        <v>375.29999999999927</v>
      </c>
      <c r="J4756" s="65">
        <v>93.600000000002183</v>
      </c>
      <c r="K4756" s="9">
        <v>201.20000000000073</v>
      </c>
      <c r="L4756" s="9" t="s">
        <v>277</v>
      </c>
      <c r="M4756" s="9" t="s">
        <v>277</v>
      </c>
      <c r="P4756" s="65">
        <f t="shared" si="131"/>
        <v>2186.800000000002</v>
      </c>
      <c r="R4756" t="s">
        <v>287</v>
      </c>
    </row>
    <row r="4757" spans="1:21" ht="15">
      <c r="A4757" s="28" t="s">
        <v>158</v>
      </c>
      <c r="B4757" s="61" t="s">
        <v>649</v>
      </c>
      <c r="E4757" s="9" t="s">
        <v>277</v>
      </c>
      <c r="F4757" s="9" t="s">
        <v>277</v>
      </c>
      <c r="G4757" s="9" t="s">
        <v>277</v>
      </c>
      <c r="H4757" s="9">
        <v>250.30000000000291</v>
      </c>
      <c r="I4757" s="65">
        <v>421.49999999999909</v>
      </c>
      <c r="J4757" s="65">
        <v>117.89999999999418</v>
      </c>
      <c r="K4757" s="174">
        <v>618.80000000000655</v>
      </c>
      <c r="L4757" s="9">
        <v>308.09999999999491</v>
      </c>
      <c r="M4757" s="65">
        <v>442.20000000000005</v>
      </c>
      <c r="P4757" s="65">
        <f t="shared" si="131"/>
        <v>2158.7999999999975</v>
      </c>
      <c r="R4757" t="s">
        <v>299</v>
      </c>
    </row>
    <row r="4758" spans="1:21" ht="15">
      <c r="A4758" s="28" t="s">
        <v>159</v>
      </c>
      <c r="B4758" s="28" t="s">
        <v>600</v>
      </c>
      <c r="E4758" s="9" t="s">
        <v>277</v>
      </c>
      <c r="F4758" s="9" t="s">
        <v>277</v>
      </c>
      <c r="G4758" s="9" t="s">
        <v>277</v>
      </c>
      <c r="H4758" s="179">
        <v>427.10000000000218</v>
      </c>
      <c r="I4758" s="65">
        <v>322.70000000000073</v>
      </c>
      <c r="J4758" s="65">
        <v>249.69999999999709</v>
      </c>
      <c r="K4758" s="9">
        <v>218.09999999999491</v>
      </c>
      <c r="L4758" s="9">
        <v>374.30000000000291</v>
      </c>
      <c r="M4758" s="65">
        <v>530.1</v>
      </c>
      <c r="P4758" s="65">
        <f t="shared" si="131"/>
        <v>2121.9999999999977</v>
      </c>
      <c r="R4758" t="s">
        <v>283</v>
      </c>
    </row>
    <row r="4759" spans="1:21" ht="15">
      <c r="A4759" s="28" t="s">
        <v>160</v>
      </c>
      <c r="B4759" s="170" t="s">
        <v>1272</v>
      </c>
      <c r="C4759" s="3"/>
      <c r="D4759" s="3"/>
      <c r="E4759" s="9" t="s">
        <v>277</v>
      </c>
      <c r="F4759" s="9" t="s">
        <v>277</v>
      </c>
      <c r="G4759" s="9" t="s">
        <v>277</v>
      </c>
      <c r="H4759" s="9" t="s">
        <v>277</v>
      </c>
      <c r="I4759" s="65">
        <v>490.09999999999991</v>
      </c>
      <c r="J4759" s="65">
        <v>158.3999999999869</v>
      </c>
      <c r="K4759" s="9">
        <v>500.299999999992</v>
      </c>
      <c r="L4759" s="9">
        <v>445.50000000000364</v>
      </c>
      <c r="M4759" s="65">
        <v>507.2</v>
      </c>
      <c r="P4759" s="65">
        <f t="shared" si="131"/>
        <v>2101.4999999999823</v>
      </c>
    </row>
    <row r="4760" spans="1:21" ht="15">
      <c r="A4760" s="28" t="s">
        <v>162</v>
      </c>
      <c r="B4760" s="61" t="s">
        <v>655</v>
      </c>
      <c r="E4760" s="9" t="s">
        <v>277</v>
      </c>
      <c r="F4760" s="9" t="s">
        <v>277</v>
      </c>
      <c r="G4760" s="9" t="s">
        <v>277</v>
      </c>
      <c r="H4760" s="9">
        <v>253.29999999999927</v>
      </c>
      <c r="I4760" s="65">
        <v>398.09999999999945</v>
      </c>
      <c r="J4760" s="65">
        <v>385.19999999999709</v>
      </c>
      <c r="K4760" s="9">
        <v>203.19999999998618</v>
      </c>
      <c r="L4760" s="9">
        <v>494.79999999999563</v>
      </c>
      <c r="M4760" s="65">
        <v>351.90000000000003</v>
      </c>
      <c r="P4760" s="65">
        <f t="shared" si="131"/>
        <v>2086.4999999999777</v>
      </c>
    </row>
    <row r="4761" spans="1:21" ht="15">
      <c r="A4761" s="28" t="s">
        <v>273</v>
      </c>
      <c r="B4761" s="170" t="s">
        <v>1280</v>
      </c>
      <c r="C4761" s="3"/>
      <c r="D4761" s="3"/>
      <c r="E4761" s="9" t="s">
        <v>277</v>
      </c>
      <c r="F4761" s="9" t="s">
        <v>277</v>
      </c>
      <c r="G4761" s="9" t="s">
        <v>277</v>
      </c>
      <c r="H4761" s="9" t="s">
        <v>277</v>
      </c>
      <c r="I4761" s="65">
        <v>423.50000000000182</v>
      </c>
      <c r="J4761" s="90">
        <v>520.60000000000582</v>
      </c>
      <c r="K4761" s="9">
        <v>395.69999999999345</v>
      </c>
      <c r="L4761" s="9">
        <v>247.39999999999054</v>
      </c>
      <c r="M4761" s="65">
        <v>485.59999999999997</v>
      </c>
      <c r="P4761" s="65">
        <f t="shared" si="131"/>
        <v>2072.7999999999915</v>
      </c>
      <c r="R4761" t="s">
        <v>283</v>
      </c>
    </row>
    <row r="4762" spans="1:21" ht="15">
      <c r="A4762" s="28" t="s">
        <v>274</v>
      </c>
      <c r="B4762" s="61" t="s">
        <v>665</v>
      </c>
      <c r="E4762" s="9" t="s">
        <v>277</v>
      </c>
      <c r="F4762" s="9" t="s">
        <v>277</v>
      </c>
      <c r="G4762" s="9" t="s">
        <v>277</v>
      </c>
      <c r="H4762" s="9">
        <v>307.5</v>
      </c>
      <c r="I4762" s="65">
        <v>435.59999999999854</v>
      </c>
      <c r="J4762" s="65">
        <v>38.69999999999709</v>
      </c>
      <c r="K4762" s="9">
        <v>437.89999999999782</v>
      </c>
      <c r="L4762" s="9">
        <v>184.50000000000364</v>
      </c>
      <c r="M4762" s="65">
        <v>557.40000000000009</v>
      </c>
      <c r="P4762" s="65">
        <f t="shared" si="131"/>
        <v>1961.5999999999972</v>
      </c>
    </row>
    <row r="4763" spans="1:21" ht="15">
      <c r="A4763" s="28" t="s">
        <v>275</v>
      </c>
      <c r="B4763" s="61" t="s">
        <v>144</v>
      </c>
      <c r="E4763" s="9" t="s">
        <v>277</v>
      </c>
      <c r="F4763" s="179">
        <v>699.7</v>
      </c>
      <c r="G4763" s="9">
        <v>176.6</v>
      </c>
      <c r="H4763" s="9">
        <v>242.20000000000618</v>
      </c>
      <c r="I4763" s="65">
        <v>320.80000000000018</v>
      </c>
      <c r="J4763" s="90">
        <v>450.09999999999491</v>
      </c>
      <c r="K4763" s="9">
        <v>39.000000000001819</v>
      </c>
      <c r="L4763" s="9" t="s">
        <v>277</v>
      </c>
      <c r="M4763" s="9" t="s">
        <v>277</v>
      </c>
      <c r="P4763" s="65">
        <f t="shared" ref="P4763:P4794" si="132">SUM(E4763:M4763)</f>
        <v>1928.4000000000033</v>
      </c>
      <c r="R4763" t="s">
        <v>327</v>
      </c>
    </row>
    <row r="4764" spans="1:21" ht="15">
      <c r="A4764" s="28" t="s">
        <v>276</v>
      </c>
      <c r="B4764" s="61" t="s">
        <v>616</v>
      </c>
      <c r="E4764" s="9" t="s">
        <v>277</v>
      </c>
      <c r="F4764" s="9" t="s">
        <v>277</v>
      </c>
      <c r="G4764" s="9" t="s">
        <v>277</v>
      </c>
      <c r="H4764" s="9">
        <v>307.59999999999491</v>
      </c>
      <c r="I4764" s="65">
        <v>382.900000000001</v>
      </c>
      <c r="J4764" s="65">
        <v>86.200000000000728</v>
      </c>
      <c r="K4764" s="179">
        <v>585.29999999999927</v>
      </c>
      <c r="L4764" s="9">
        <v>231.30000000000291</v>
      </c>
      <c r="M4764" s="65">
        <v>330.30000000000007</v>
      </c>
      <c r="P4764" s="65">
        <f t="shared" si="132"/>
        <v>1923.599999999999</v>
      </c>
      <c r="R4764" t="s">
        <v>282</v>
      </c>
    </row>
    <row r="4765" spans="1:21" ht="15">
      <c r="A4765" s="28" t="s">
        <v>602</v>
      </c>
      <c r="B4765" s="61" t="s">
        <v>615</v>
      </c>
      <c r="E4765" s="9" t="s">
        <v>277</v>
      </c>
      <c r="F4765" s="9" t="s">
        <v>277</v>
      </c>
      <c r="G4765" s="9" t="s">
        <v>277</v>
      </c>
      <c r="H4765" s="9">
        <v>268.39999999999782</v>
      </c>
      <c r="I4765" s="90">
        <v>556.50000000000136</v>
      </c>
      <c r="J4765" s="65">
        <v>267.29999999999927</v>
      </c>
      <c r="K4765" s="9">
        <v>293.30000000000655</v>
      </c>
      <c r="L4765" s="9">
        <v>251.30000000000655</v>
      </c>
      <c r="M4765" s="65">
        <v>279.00000000000006</v>
      </c>
      <c r="P4765" s="65">
        <f t="shared" si="132"/>
        <v>1915.8000000000116</v>
      </c>
      <c r="R4765" t="s">
        <v>291</v>
      </c>
    </row>
    <row r="4766" spans="1:21" ht="15">
      <c r="A4766" s="28" t="s">
        <v>603</v>
      </c>
      <c r="B4766" s="61" t="s">
        <v>624</v>
      </c>
      <c r="E4766" s="9" t="s">
        <v>277</v>
      </c>
      <c r="F4766" s="9" t="s">
        <v>277</v>
      </c>
      <c r="G4766" s="9" t="s">
        <v>277</v>
      </c>
      <c r="H4766" s="9">
        <v>186.30000000000291</v>
      </c>
      <c r="I4766" s="112">
        <v>666.39999999999873</v>
      </c>
      <c r="J4766" s="65">
        <v>81.200000000000728</v>
      </c>
      <c r="K4766" s="9">
        <v>208.89999999999964</v>
      </c>
      <c r="L4766" s="9">
        <v>307.90000000000509</v>
      </c>
      <c r="M4766" s="65">
        <v>460.7000000000001</v>
      </c>
      <c r="P4766" s="65">
        <f t="shared" si="132"/>
        <v>1911.4000000000071</v>
      </c>
      <c r="R4766" t="s">
        <v>280</v>
      </c>
      <c r="U4766" t="s">
        <v>1390</v>
      </c>
    </row>
    <row r="4767" spans="1:21" ht="15">
      <c r="A4767" s="28" t="s">
        <v>604</v>
      </c>
      <c r="B4767" s="170" t="s">
        <v>1279</v>
      </c>
      <c r="C4767" s="3"/>
      <c r="D4767" s="3"/>
      <c r="E4767" s="9" t="s">
        <v>277</v>
      </c>
      <c r="F4767" s="9" t="s">
        <v>277</v>
      </c>
      <c r="G4767" s="9" t="s">
        <v>277</v>
      </c>
      <c r="H4767" s="9" t="s">
        <v>277</v>
      </c>
      <c r="I4767" s="113">
        <v>644.39999999999873</v>
      </c>
      <c r="J4767" s="65">
        <v>176.69999999999709</v>
      </c>
      <c r="K4767" s="9">
        <v>46.300000000006548</v>
      </c>
      <c r="L4767" s="9">
        <v>463.89999999999054</v>
      </c>
      <c r="M4767" s="65">
        <v>515.4</v>
      </c>
      <c r="P4767" s="65">
        <f t="shared" si="132"/>
        <v>1846.699999999993</v>
      </c>
      <c r="R4767" t="s">
        <v>299</v>
      </c>
    </row>
    <row r="4768" spans="1:21" ht="15">
      <c r="A4768" s="28" t="s">
        <v>606</v>
      </c>
      <c r="B4768" s="61" t="s">
        <v>6</v>
      </c>
      <c r="E4768" s="9">
        <v>283</v>
      </c>
      <c r="F4768" s="9">
        <v>458.5</v>
      </c>
      <c r="G4768" s="9">
        <v>392.9</v>
      </c>
      <c r="H4768" s="9">
        <v>269.00000000001091</v>
      </c>
      <c r="I4768" s="65">
        <v>358.90000000000009</v>
      </c>
      <c r="J4768" s="65">
        <v>75.399999999997817</v>
      </c>
      <c r="K4768" s="9" t="s">
        <v>277</v>
      </c>
      <c r="L4768" s="9" t="s">
        <v>277</v>
      </c>
      <c r="M4768" s="9" t="s">
        <v>277</v>
      </c>
      <c r="P4768" s="65">
        <f t="shared" si="132"/>
        <v>1837.7000000000089</v>
      </c>
    </row>
    <row r="4769" spans="1:21" ht="15">
      <c r="A4769" s="28" t="s">
        <v>612</v>
      </c>
      <c r="B4769" s="61" t="s">
        <v>661</v>
      </c>
      <c r="E4769" s="9" t="s">
        <v>277</v>
      </c>
      <c r="F4769" s="9" t="s">
        <v>277</v>
      </c>
      <c r="G4769" s="9" t="s">
        <v>277</v>
      </c>
      <c r="H4769" s="9">
        <v>197.59999999999854</v>
      </c>
      <c r="I4769" s="114">
        <v>625.59999999999991</v>
      </c>
      <c r="J4769" s="90">
        <v>523.90000000000146</v>
      </c>
      <c r="K4769" s="9">
        <v>134.19999999999891</v>
      </c>
      <c r="L4769" s="9">
        <v>85.200000000000728</v>
      </c>
      <c r="M4769" s="65">
        <v>249</v>
      </c>
      <c r="P4769" s="65">
        <f t="shared" si="132"/>
        <v>1815.4999999999995</v>
      </c>
      <c r="R4769" t="s">
        <v>295</v>
      </c>
    </row>
    <row r="4770" spans="1:21" ht="15">
      <c r="A4770" s="28" t="s">
        <v>614</v>
      </c>
      <c r="B4770" s="61" t="s">
        <v>637</v>
      </c>
      <c r="E4770" s="9" t="s">
        <v>277</v>
      </c>
      <c r="F4770" s="9" t="s">
        <v>277</v>
      </c>
      <c r="G4770" s="9" t="s">
        <v>277</v>
      </c>
      <c r="H4770" s="9">
        <v>192.89999999999782</v>
      </c>
      <c r="I4770" s="65">
        <v>452.80000000000064</v>
      </c>
      <c r="J4770" s="65">
        <v>318.5</v>
      </c>
      <c r="K4770" s="9">
        <v>444.30000000000655</v>
      </c>
      <c r="L4770" s="9">
        <v>343.20000000000437</v>
      </c>
      <c r="M4770" s="65">
        <v>60.5</v>
      </c>
      <c r="P4770" s="65">
        <f t="shared" si="132"/>
        <v>1812.2000000000094</v>
      </c>
    </row>
    <row r="4771" spans="1:21" ht="15">
      <c r="A4771" s="28" t="s">
        <v>617</v>
      </c>
      <c r="B4771" s="226" t="s">
        <v>1666</v>
      </c>
      <c r="C4771" s="3"/>
      <c r="D4771" s="3"/>
      <c r="E4771" s="9" t="s">
        <v>277</v>
      </c>
      <c r="F4771" s="9" t="s">
        <v>277</v>
      </c>
      <c r="G4771" s="9" t="s">
        <v>277</v>
      </c>
      <c r="H4771" s="9" t="s">
        <v>277</v>
      </c>
      <c r="I4771" s="9" t="s">
        <v>277</v>
      </c>
      <c r="J4771" s="9" t="s">
        <v>277</v>
      </c>
      <c r="K4771" s="179">
        <v>525.20000000000437</v>
      </c>
      <c r="L4771" s="179">
        <v>687.89999999999964</v>
      </c>
      <c r="M4771" s="90">
        <v>596.4</v>
      </c>
      <c r="P4771" s="65">
        <f t="shared" si="132"/>
        <v>1809.5000000000041</v>
      </c>
      <c r="R4771" t="s">
        <v>3060</v>
      </c>
    </row>
    <row r="4772" spans="1:21" ht="15">
      <c r="A4772" s="28" t="s">
        <v>618</v>
      </c>
      <c r="B4772" s="170" t="s">
        <v>1283</v>
      </c>
      <c r="C4772" s="3"/>
      <c r="D4772" s="3"/>
      <c r="E4772" s="9" t="s">
        <v>277</v>
      </c>
      <c r="F4772" s="9" t="s">
        <v>277</v>
      </c>
      <c r="G4772" s="9" t="s">
        <v>277</v>
      </c>
      <c r="H4772" s="9" t="s">
        <v>277</v>
      </c>
      <c r="I4772" s="65">
        <v>221.29999999999927</v>
      </c>
      <c r="J4772" s="90">
        <v>425.20000000000073</v>
      </c>
      <c r="K4772" s="9">
        <v>388.40000000000146</v>
      </c>
      <c r="L4772" s="9">
        <v>257.20000000000437</v>
      </c>
      <c r="M4772" s="65">
        <v>510.1</v>
      </c>
      <c r="P4772" s="65">
        <f t="shared" si="132"/>
        <v>1802.2000000000057</v>
      </c>
      <c r="R4772" t="s">
        <v>292</v>
      </c>
    </row>
    <row r="4773" spans="1:21" ht="15">
      <c r="A4773" s="28" t="s">
        <v>621</v>
      </c>
      <c r="B4773" s="170" t="s">
        <v>1284</v>
      </c>
      <c r="C4773" s="3"/>
      <c r="D4773" s="3"/>
      <c r="E4773" s="9" t="s">
        <v>277</v>
      </c>
      <c r="F4773" s="9" t="s">
        <v>277</v>
      </c>
      <c r="G4773" s="9" t="s">
        <v>277</v>
      </c>
      <c r="H4773" s="9" t="s">
        <v>277</v>
      </c>
      <c r="I4773" s="65">
        <v>391.89999999999964</v>
      </c>
      <c r="J4773" s="65">
        <v>332.799999999992</v>
      </c>
      <c r="K4773" s="9">
        <v>345.8999999999869</v>
      </c>
      <c r="L4773" s="9">
        <v>146.29999999999927</v>
      </c>
      <c r="M4773" s="65">
        <v>576.6</v>
      </c>
      <c r="P4773" s="65">
        <f t="shared" si="132"/>
        <v>1793.4999999999777</v>
      </c>
    </row>
    <row r="4774" spans="1:21" ht="15">
      <c r="A4774" s="28" t="s">
        <v>623</v>
      </c>
      <c r="B4774" s="170" t="s">
        <v>1269</v>
      </c>
      <c r="C4774" s="3"/>
      <c r="D4774" s="3"/>
      <c r="E4774" s="9" t="s">
        <v>277</v>
      </c>
      <c r="F4774" s="9" t="s">
        <v>277</v>
      </c>
      <c r="G4774" s="9" t="s">
        <v>277</v>
      </c>
      <c r="H4774" s="9" t="s">
        <v>277</v>
      </c>
      <c r="I4774" s="65">
        <v>323.20000000000073</v>
      </c>
      <c r="J4774" s="65">
        <v>324.20000000000255</v>
      </c>
      <c r="K4774" s="179">
        <v>511.00000000000364</v>
      </c>
      <c r="L4774" s="9">
        <v>531.60000000000218</v>
      </c>
      <c r="M4774" s="65">
        <v>82.8</v>
      </c>
      <c r="P4774" s="65">
        <f t="shared" si="132"/>
        <v>1772.800000000009</v>
      </c>
      <c r="R4774" t="s">
        <v>292</v>
      </c>
    </row>
    <row r="4775" spans="1:21" ht="15">
      <c r="A4775" s="28" t="s">
        <v>628</v>
      </c>
      <c r="B4775" s="61" t="s">
        <v>620</v>
      </c>
      <c r="E4775" s="9" t="s">
        <v>277</v>
      </c>
      <c r="F4775" s="9" t="s">
        <v>277</v>
      </c>
      <c r="G4775" s="9" t="s">
        <v>277</v>
      </c>
      <c r="H4775" s="9">
        <v>190.89999999999782</v>
      </c>
      <c r="I4775" s="65">
        <v>242.30000000000109</v>
      </c>
      <c r="J4775" s="65">
        <v>110.09999999999854</v>
      </c>
      <c r="K4775" s="9">
        <v>394.79999999999563</v>
      </c>
      <c r="L4775" s="9">
        <v>295</v>
      </c>
      <c r="M4775" s="65">
        <v>534.6</v>
      </c>
      <c r="P4775" s="65">
        <f t="shared" si="132"/>
        <v>1767.699999999993</v>
      </c>
    </row>
    <row r="4776" spans="1:21" ht="15">
      <c r="A4776" s="28" t="s">
        <v>632</v>
      </c>
      <c r="B4776" s="61" t="s">
        <v>152</v>
      </c>
      <c r="E4776" s="9" t="s">
        <v>277</v>
      </c>
      <c r="F4776" s="9" t="s">
        <v>277</v>
      </c>
      <c r="G4776" s="9">
        <v>293.7</v>
      </c>
      <c r="H4776" s="9">
        <v>104.60000000000582</v>
      </c>
      <c r="I4776" s="65">
        <v>131.59999999999945</v>
      </c>
      <c r="J4776" s="65">
        <v>274.00000000000364</v>
      </c>
      <c r="K4776" s="179">
        <v>545.10000000000582</v>
      </c>
      <c r="L4776" s="9">
        <v>169.79999999999927</v>
      </c>
      <c r="M4776" s="90">
        <v>241.89999999999998</v>
      </c>
      <c r="P4776" s="65">
        <f t="shared" si="132"/>
        <v>1760.7000000000139</v>
      </c>
      <c r="R4776" t="s">
        <v>355</v>
      </c>
    </row>
    <row r="4777" spans="1:21" ht="15">
      <c r="A4777" s="28" t="s">
        <v>633</v>
      </c>
      <c r="B4777" s="61" t="s">
        <v>654</v>
      </c>
      <c r="E4777" s="9" t="s">
        <v>277</v>
      </c>
      <c r="F4777" s="9" t="s">
        <v>277</v>
      </c>
      <c r="G4777" s="9" t="s">
        <v>277</v>
      </c>
      <c r="H4777" s="9">
        <v>239.29999999999927</v>
      </c>
      <c r="I4777" s="65">
        <v>445.70000000000027</v>
      </c>
      <c r="J4777" s="65">
        <v>263.60000000000218</v>
      </c>
      <c r="K4777" s="9">
        <v>157.40000000000509</v>
      </c>
      <c r="L4777" s="9">
        <v>296.90000000000327</v>
      </c>
      <c r="M4777" s="65">
        <v>337.7</v>
      </c>
      <c r="P4777" s="65">
        <f t="shared" si="132"/>
        <v>1740.6000000000101</v>
      </c>
    </row>
    <row r="4778" spans="1:21" ht="15">
      <c r="A4778" s="28" t="s">
        <v>634</v>
      </c>
      <c r="B4778" s="170" t="s">
        <v>1277</v>
      </c>
      <c r="C4778" s="3"/>
      <c r="D4778" s="3"/>
      <c r="E4778" s="9" t="s">
        <v>277</v>
      </c>
      <c r="F4778" s="9" t="s">
        <v>277</v>
      </c>
      <c r="G4778" s="9" t="s">
        <v>277</v>
      </c>
      <c r="H4778" s="9" t="s">
        <v>277</v>
      </c>
      <c r="I4778" s="65">
        <v>330.30000000000018</v>
      </c>
      <c r="J4778" s="65">
        <v>419.60000000000582</v>
      </c>
      <c r="K4778" s="9">
        <v>268.90000000000146</v>
      </c>
      <c r="L4778" s="9">
        <v>273.60000000000946</v>
      </c>
      <c r="M4778" s="65">
        <v>410.2</v>
      </c>
      <c r="P4778" s="65">
        <f t="shared" si="132"/>
        <v>1702.600000000017</v>
      </c>
    </row>
    <row r="4779" spans="1:21" ht="15">
      <c r="A4779" s="28" t="s">
        <v>639</v>
      </c>
      <c r="B4779" s="28" t="s">
        <v>596</v>
      </c>
      <c r="E4779" s="9" t="s">
        <v>277</v>
      </c>
      <c r="F4779" s="9" t="s">
        <v>277</v>
      </c>
      <c r="G4779" s="9" t="s">
        <v>277</v>
      </c>
      <c r="H4779" s="9">
        <v>212.60000000000218</v>
      </c>
      <c r="I4779" s="65">
        <v>374.70000000000073</v>
      </c>
      <c r="J4779" s="113">
        <v>551.99999999999818</v>
      </c>
      <c r="K4779" s="9">
        <v>18.400000000001455</v>
      </c>
      <c r="L4779" s="9">
        <v>277.399999999996</v>
      </c>
      <c r="M4779" s="65">
        <v>242.40000000000003</v>
      </c>
      <c r="P4779" s="65">
        <f t="shared" si="132"/>
        <v>1677.4999999999986</v>
      </c>
      <c r="R4779" t="s">
        <v>299</v>
      </c>
    </row>
    <row r="4780" spans="1:21" ht="15">
      <c r="A4780" s="28" t="s">
        <v>647</v>
      </c>
      <c r="B4780" s="226" t="s">
        <v>1580</v>
      </c>
      <c r="C4780" s="3"/>
      <c r="D4780" s="3"/>
      <c r="E4780" s="9" t="s">
        <v>277</v>
      </c>
      <c r="F4780" s="9" t="s">
        <v>277</v>
      </c>
      <c r="G4780" s="9" t="s">
        <v>277</v>
      </c>
      <c r="H4780" s="9" t="s">
        <v>277</v>
      </c>
      <c r="I4780" s="9" t="s">
        <v>277</v>
      </c>
      <c r="J4780" s="114">
        <v>544.60000000000036</v>
      </c>
      <c r="K4780" s="9">
        <v>334.69999999999709</v>
      </c>
      <c r="L4780" s="9">
        <v>359.59999999999854</v>
      </c>
      <c r="M4780" s="65">
        <v>433.5</v>
      </c>
      <c r="P4780" s="65">
        <f t="shared" si="132"/>
        <v>1672.399999999996</v>
      </c>
      <c r="R4780" t="s">
        <v>281</v>
      </c>
    </row>
    <row r="4781" spans="1:21" ht="15">
      <c r="A4781" s="28" t="s">
        <v>651</v>
      </c>
      <c r="B4781" s="61" t="s">
        <v>630</v>
      </c>
      <c r="E4781" s="9" t="s">
        <v>277</v>
      </c>
      <c r="F4781" s="9" t="s">
        <v>277</v>
      </c>
      <c r="G4781" s="9" t="s">
        <v>277</v>
      </c>
      <c r="H4781" s="179">
        <v>393.89999999999782</v>
      </c>
      <c r="I4781" s="65">
        <v>269.80000000000064</v>
      </c>
      <c r="J4781" s="65">
        <v>223.00000000000728</v>
      </c>
      <c r="K4781" s="9">
        <v>303.90000000000873</v>
      </c>
      <c r="L4781" s="9">
        <v>138.49999999999818</v>
      </c>
      <c r="M4781" s="65">
        <v>340.4</v>
      </c>
      <c r="P4781" s="65">
        <f t="shared" si="132"/>
        <v>1669.5000000000127</v>
      </c>
      <c r="R4781" t="s">
        <v>287</v>
      </c>
    </row>
    <row r="4782" spans="1:21" ht="15">
      <c r="A4782" s="28" t="s">
        <v>652</v>
      </c>
      <c r="B4782" s="61" t="s">
        <v>648</v>
      </c>
      <c r="E4782" s="9" t="s">
        <v>277</v>
      </c>
      <c r="F4782" s="9" t="s">
        <v>277</v>
      </c>
      <c r="G4782" s="9" t="s">
        <v>277</v>
      </c>
      <c r="H4782" s="9">
        <v>183.29999999999745</v>
      </c>
      <c r="I4782" s="65">
        <v>466.70000000000164</v>
      </c>
      <c r="J4782" s="65">
        <v>103.09999999999491</v>
      </c>
      <c r="K4782" s="9">
        <v>161.49999999999818</v>
      </c>
      <c r="L4782" s="9">
        <v>293.69999999999709</v>
      </c>
      <c r="M4782" s="65">
        <v>432.5</v>
      </c>
      <c r="P4782" s="65">
        <f t="shared" si="132"/>
        <v>1640.7999999999893</v>
      </c>
    </row>
    <row r="4783" spans="1:21" ht="15">
      <c r="A4783" s="28" t="s">
        <v>653</v>
      </c>
      <c r="B4783" s="226" t="s">
        <v>1576</v>
      </c>
      <c r="C4783" s="3"/>
      <c r="D4783" s="3"/>
      <c r="E4783" s="9" t="s">
        <v>277</v>
      </c>
      <c r="F4783" s="9" t="s">
        <v>277</v>
      </c>
      <c r="G4783" s="9" t="s">
        <v>277</v>
      </c>
      <c r="H4783" s="9" t="s">
        <v>277</v>
      </c>
      <c r="I4783" s="9" t="s">
        <v>277</v>
      </c>
      <c r="J4783" s="65">
        <v>315.90000000000146</v>
      </c>
      <c r="K4783" s="9">
        <v>491.89999999999782</v>
      </c>
      <c r="L4783" s="9">
        <v>262.19999999999709</v>
      </c>
      <c r="M4783" s="65">
        <v>446.4</v>
      </c>
      <c r="P4783" s="65">
        <f t="shared" si="132"/>
        <v>1516.3999999999965</v>
      </c>
    </row>
    <row r="4784" spans="1:21" ht="15">
      <c r="A4784" s="28" t="s">
        <v>658</v>
      </c>
      <c r="B4784" s="170" t="s">
        <v>1285</v>
      </c>
      <c r="C4784" s="3"/>
      <c r="D4784" s="3"/>
      <c r="E4784" s="9" t="s">
        <v>277</v>
      </c>
      <c r="F4784" s="9" t="s">
        <v>277</v>
      </c>
      <c r="G4784" s="9" t="s">
        <v>277</v>
      </c>
      <c r="H4784" s="9" t="s">
        <v>277</v>
      </c>
      <c r="I4784" s="90">
        <v>554.5</v>
      </c>
      <c r="J4784" s="65">
        <v>377.29999999999563</v>
      </c>
      <c r="K4784" s="179">
        <v>550.10000000000582</v>
      </c>
      <c r="L4784" s="9" t="s">
        <v>277</v>
      </c>
      <c r="M4784" s="9" t="s">
        <v>277</v>
      </c>
      <c r="P4784" s="65">
        <f t="shared" si="132"/>
        <v>1481.9000000000015</v>
      </c>
      <c r="R4784" t="s">
        <v>327</v>
      </c>
      <c r="U4784" t="s">
        <v>2297</v>
      </c>
    </row>
    <row r="4785" spans="1:18" ht="15">
      <c r="A4785" s="28" t="s">
        <v>659</v>
      </c>
      <c r="B4785" s="61" t="s">
        <v>4</v>
      </c>
      <c r="E4785" s="9">
        <v>190</v>
      </c>
      <c r="F4785" s="9">
        <v>589</v>
      </c>
      <c r="G4785" s="9">
        <v>86.8</v>
      </c>
      <c r="H4785" s="9">
        <v>266.89999999999964</v>
      </c>
      <c r="I4785" s="65">
        <v>344.39999999999964</v>
      </c>
      <c r="J4785" s="9" t="s">
        <v>277</v>
      </c>
      <c r="K4785" s="9" t="s">
        <v>277</v>
      </c>
      <c r="L4785" s="9" t="s">
        <v>277</v>
      </c>
      <c r="M4785" s="9" t="s">
        <v>277</v>
      </c>
      <c r="P4785" s="65">
        <f t="shared" si="132"/>
        <v>1477.0999999999992</v>
      </c>
    </row>
    <row r="4786" spans="1:18" ht="15">
      <c r="A4786" s="28" t="s">
        <v>660</v>
      </c>
      <c r="B4786" s="170" t="s">
        <v>1281</v>
      </c>
      <c r="C4786" s="3"/>
      <c r="D4786" s="3"/>
      <c r="E4786" s="9" t="s">
        <v>277</v>
      </c>
      <c r="F4786" s="9" t="s">
        <v>277</v>
      </c>
      <c r="G4786" s="9" t="s">
        <v>277</v>
      </c>
      <c r="H4786" s="9" t="s">
        <v>277</v>
      </c>
      <c r="I4786" s="65">
        <v>148.50000000000045</v>
      </c>
      <c r="J4786" s="90">
        <v>452.59999999999491</v>
      </c>
      <c r="K4786" s="9">
        <v>195.29999999999563</v>
      </c>
      <c r="L4786" s="9">
        <v>197.20000000000073</v>
      </c>
      <c r="M4786" s="65">
        <v>462.65</v>
      </c>
      <c r="P4786" s="65">
        <f t="shared" si="132"/>
        <v>1456.2499999999918</v>
      </c>
      <c r="R4786" t="s">
        <v>291</v>
      </c>
    </row>
    <row r="4787" spans="1:18" ht="15">
      <c r="A4787" s="28" t="s">
        <v>662</v>
      </c>
      <c r="B4787" s="61" t="s">
        <v>622</v>
      </c>
      <c r="E4787" s="9" t="s">
        <v>277</v>
      </c>
      <c r="F4787" s="9" t="s">
        <v>277</v>
      </c>
      <c r="G4787" s="9" t="s">
        <v>277</v>
      </c>
      <c r="H4787" s="179">
        <v>376.90000000000146</v>
      </c>
      <c r="I4787" s="90">
        <v>533.10000000000082</v>
      </c>
      <c r="J4787" s="65">
        <v>291.49999999999272</v>
      </c>
      <c r="K4787" s="9">
        <v>143.19999999999709</v>
      </c>
      <c r="L4787" s="9">
        <v>84.699999999998909</v>
      </c>
      <c r="M4787" s="9" t="s">
        <v>277</v>
      </c>
      <c r="P4787" s="65">
        <f t="shared" si="132"/>
        <v>1429.399999999991</v>
      </c>
      <c r="R4787" t="s">
        <v>316</v>
      </c>
    </row>
    <row r="4788" spans="1:18" ht="15">
      <c r="A4788" s="28" t="s">
        <v>663</v>
      </c>
      <c r="B4788" s="226" t="s">
        <v>1587</v>
      </c>
      <c r="C4788" s="3"/>
      <c r="D4788" s="3"/>
      <c r="E4788" s="9" t="s">
        <v>277</v>
      </c>
      <c r="F4788" s="9" t="s">
        <v>277</v>
      </c>
      <c r="G4788" s="9" t="s">
        <v>277</v>
      </c>
      <c r="H4788" s="9" t="s">
        <v>277</v>
      </c>
      <c r="I4788" s="9" t="s">
        <v>277</v>
      </c>
      <c r="J4788" s="65">
        <v>264.99999999999272</v>
      </c>
      <c r="K4788" s="9">
        <v>288.59999999999491</v>
      </c>
      <c r="L4788" s="9">
        <v>215.80000000000291</v>
      </c>
      <c r="M4788" s="114">
        <v>622.50000000000011</v>
      </c>
      <c r="P4788" s="65">
        <f t="shared" si="132"/>
        <v>1391.8999999999905</v>
      </c>
      <c r="R4788" t="s">
        <v>281</v>
      </c>
    </row>
    <row r="4789" spans="1:18" ht="15">
      <c r="A4789" s="28" t="s">
        <v>664</v>
      </c>
      <c r="B4789" s="61" t="s">
        <v>605</v>
      </c>
      <c r="E4789" s="9" t="s">
        <v>277</v>
      </c>
      <c r="F4789" s="9" t="s">
        <v>277</v>
      </c>
      <c r="G4789" s="9" t="s">
        <v>277</v>
      </c>
      <c r="H4789" s="9">
        <v>60.19999999999709</v>
      </c>
      <c r="I4789" s="65">
        <v>362.49999999999909</v>
      </c>
      <c r="J4789" s="65">
        <v>233.79999999998472</v>
      </c>
      <c r="K4789" s="9">
        <v>157.90000000000327</v>
      </c>
      <c r="L4789" s="9">
        <v>57.799999999999272</v>
      </c>
      <c r="M4789" s="65">
        <v>438.6</v>
      </c>
      <c r="P4789" s="65">
        <f t="shared" si="132"/>
        <v>1310.7999999999834</v>
      </c>
    </row>
    <row r="4790" spans="1:18" ht="15">
      <c r="A4790" s="28" t="s">
        <v>667</v>
      </c>
      <c r="B4790" s="61" t="s">
        <v>29</v>
      </c>
      <c r="E4790" s="9">
        <v>56.2</v>
      </c>
      <c r="F4790" s="9">
        <v>492.5</v>
      </c>
      <c r="G4790" s="174">
        <v>576.5</v>
      </c>
      <c r="H4790" s="9" t="s">
        <v>277</v>
      </c>
      <c r="I4790" s="9" t="s">
        <v>277</v>
      </c>
      <c r="J4790" s="65">
        <v>175.39999999999964</v>
      </c>
      <c r="K4790" s="9" t="s">
        <v>277</v>
      </c>
      <c r="L4790" s="9" t="s">
        <v>277</v>
      </c>
      <c r="M4790" s="9" t="s">
        <v>277</v>
      </c>
      <c r="P4790" s="65">
        <f t="shared" si="132"/>
        <v>1300.5999999999997</v>
      </c>
      <c r="R4790" t="s">
        <v>299</v>
      </c>
    </row>
    <row r="4791" spans="1:18" ht="15">
      <c r="A4791" s="28" t="s">
        <v>726</v>
      </c>
      <c r="B4791" s="28" t="s">
        <v>601</v>
      </c>
      <c r="E4791" s="9" t="s">
        <v>277</v>
      </c>
      <c r="F4791" s="9" t="s">
        <v>277</v>
      </c>
      <c r="G4791" s="9" t="s">
        <v>277</v>
      </c>
      <c r="H4791" s="9">
        <v>169.40000000000327</v>
      </c>
      <c r="I4791" s="65">
        <v>405.20000000000073</v>
      </c>
      <c r="J4791" s="65">
        <v>210.90000000000509</v>
      </c>
      <c r="K4791" s="9">
        <v>453.60000000000582</v>
      </c>
      <c r="L4791" s="9">
        <v>58.80000000000291</v>
      </c>
      <c r="M4791" s="9" t="s">
        <v>277</v>
      </c>
      <c r="P4791" s="65">
        <f t="shared" si="132"/>
        <v>1297.9000000000178</v>
      </c>
    </row>
    <row r="4792" spans="1:18" ht="15">
      <c r="A4792" s="28" t="s">
        <v>727</v>
      </c>
      <c r="B4792" s="226" t="s">
        <v>2171</v>
      </c>
      <c r="C4792" s="3"/>
      <c r="D4792" s="3"/>
      <c r="E4792" s="9" t="s">
        <v>277</v>
      </c>
      <c r="F4792" s="9" t="s">
        <v>277</v>
      </c>
      <c r="G4792" s="9" t="s">
        <v>277</v>
      </c>
      <c r="H4792" s="9" t="s">
        <v>277</v>
      </c>
      <c r="I4792" s="9" t="s">
        <v>277</v>
      </c>
      <c r="J4792" s="9" t="s">
        <v>277</v>
      </c>
      <c r="K4792" s="9">
        <v>316.00000000000364</v>
      </c>
      <c r="L4792" s="9">
        <v>528.99999999999272</v>
      </c>
      <c r="M4792" s="65">
        <v>451.90000000000003</v>
      </c>
      <c r="P4792" s="65">
        <f t="shared" si="132"/>
        <v>1296.8999999999965</v>
      </c>
    </row>
    <row r="4793" spans="1:18" ht="15">
      <c r="A4793" s="28" t="s">
        <v>728</v>
      </c>
      <c r="B4793" s="170" t="s">
        <v>1276</v>
      </c>
      <c r="C4793" s="3"/>
      <c r="D4793" s="3"/>
      <c r="E4793" s="9" t="s">
        <v>277</v>
      </c>
      <c r="F4793" s="9" t="s">
        <v>277</v>
      </c>
      <c r="G4793" s="9" t="s">
        <v>277</v>
      </c>
      <c r="H4793" s="9" t="s">
        <v>277</v>
      </c>
      <c r="I4793" s="65">
        <v>80.500000000000455</v>
      </c>
      <c r="J4793" s="65">
        <v>294.69999999999709</v>
      </c>
      <c r="K4793" s="9">
        <v>374.99999999999636</v>
      </c>
      <c r="L4793" s="9">
        <v>532.90000000000873</v>
      </c>
      <c r="M4793" s="9" t="s">
        <v>277</v>
      </c>
      <c r="P4793" s="65">
        <f t="shared" si="132"/>
        <v>1283.1000000000026</v>
      </c>
    </row>
    <row r="4794" spans="1:18" ht="15">
      <c r="A4794" s="28" t="s">
        <v>729</v>
      </c>
      <c r="B4794" s="61" t="s">
        <v>35</v>
      </c>
      <c r="E4794" s="9">
        <v>169.8</v>
      </c>
      <c r="F4794" s="9">
        <v>391.8</v>
      </c>
      <c r="G4794" s="9">
        <v>389.7</v>
      </c>
      <c r="H4794" s="9">
        <v>111.20000000000437</v>
      </c>
      <c r="I4794" s="65">
        <v>218.5</v>
      </c>
      <c r="J4794" s="9" t="s">
        <v>277</v>
      </c>
      <c r="K4794" s="9" t="s">
        <v>277</v>
      </c>
      <c r="L4794" s="9" t="s">
        <v>277</v>
      </c>
      <c r="M4794" s="9" t="s">
        <v>277</v>
      </c>
      <c r="P4794" s="65">
        <f t="shared" si="132"/>
        <v>1281.0000000000043</v>
      </c>
    </row>
    <row r="4795" spans="1:18" ht="15">
      <c r="A4795" s="28" t="s">
        <v>730</v>
      </c>
      <c r="B4795" s="226" t="s">
        <v>1614</v>
      </c>
      <c r="C4795" s="3"/>
      <c r="D4795" s="3"/>
      <c r="E4795" s="9" t="s">
        <v>277</v>
      </c>
      <c r="F4795" s="9" t="s">
        <v>277</v>
      </c>
      <c r="G4795" s="9" t="s">
        <v>277</v>
      </c>
      <c r="H4795" s="9" t="s">
        <v>277</v>
      </c>
      <c r="I4795" s="9" t="s">
        <v>277</v>
      </c>
      <c r="J4795" s="9" t="s">
        <v>277</v>
      </c>
      <c r="K4795" s="9">
        <v>247</v>
      </c>
      <c r="L4795" s="9">
        <v>611.49999999999818</v>
      </c>
      <c r="M4795" s="65">
        <v>416.80000000000007</v>
      </c>
      <c r="P4795" s="65">
        <f t="shared" ref="P4795:P4826" si="133">SUM(E4795:M4795)</f>
        <v>1275.2999999999984</v>
      </c>
    </row>
    <row r="4796" spans="1:18" ht="15">
      <c r="A4796" s="28" t="s">
        <v>731</v>
      </c>
      <c r="B4796" s="226" t="s">
        <v>1589</v>
      </c>
      <c r="C4796" s="3"/>
      <c r="D4796" s="3"/>
      <c r="E4796" s="9" t="s">
        <v>277</v>
      </c>
      <c r="F4796" s="9" t="s">
        <v>277</v>
      </c>
      <c r="G4796" s="9" t="s">
        <v>277</v>
      </c>
      <c r="H4796" s="9" t="s">
        <v>277</v>
      </c>
      <c r="I4796" s="9" t="s">
        <v>277</v>
      </c>
      <c r="J4796" s="9" t="s">
        <v>277</v>
      </c>
      <c r="K4796" s="9">
        <v>252.50000000000364</v>
      </c>
      <c r="L4796" s="179">
        <v>617.80000000000291</v>
      </c>
      <c r="M4796" s="65">
        <v>401.40000000000003</v>
      </c>
      <c r="P4796" s="65">
        <f t="shared" si="133"/>
        <v>1271.7000000000066</v>
      </c>
      <c r="R4796" t="s">
        <v>292</v>
      </c>
    </row>
    <row r="4797" spans="1:18" ht="15">
      <c r="A4797" s="28" t="s">
        <v>732</v>
      </c>
      <c r="B4797" s="61" t="s">
        <v>631</v>
      </c>
      <c r="E4797" s="9" t="s">
        <v>277</v>
      </c>
      <c r="F4797" s="9" t="s">
        <v>277</v>
      </c>
      <c r="G4797" s="9" t="s">
        <v>277</v>
      </c>
      <c r="H4797" s="9">
        <v>262.39999999999782</v>
      </c>
      <c r="I4797" s="65">
        <v>316.40000000000009</v>
      </c>
      <c r="J4797" s="65">
        <v>96</v>
      </c>
      <c r="K4797" s="9">
        <v>303.90000000000146</v>
      </c>
      <c r="L4797" s="9">
        <v>113.59999999999854</v>
      </c>
      <c r="M4797" s="65">
        <v>176.10000000000002</v>
      </c>
      <c r="P4797" s="65">
        <f t="shared" si="133"/>
        <v>1268.3999999999978</v>
      </c>
    </row>
    <row r="4798" spans="1:18" ht="15">
      <c r="A4798" s="28" t="s">
        <v>733</v>
      </c>
      <c r="B4798" s="226" t="s">
        <v>1579</v>
      </c>
      <c r="C4798" s="3"/>
      <c r="D4798" s="3"/>
      <c r="E4798" s="9" t="s">
        <v>277</v>
      </c>
      <c r="F4798" s="9" t="s">
        <v>277</v>
      </c>
      <c r="G4798" s="9" t="s">
        <v>277</v>
      </c>
      <c r="H4798" s="9" t="s">
        <v>277</v>
      </c>
      <c r="I4798" s="9" t="s">
        <v>277</v>
      </c>
      <c r="J4798" s="65">
        <v>119.19999999999709</v>
      </c>
      <c r="K4798" s="9">
        <v>364.80000000000655</v>
      </c>
      <c r="L4798" s="9">
        <v>357.09999999999491</v>
      </c>
      <c r="M4798" s="65">
        <v>384.80000000000007</v>
      </c>
      <c r="P4798" s="65">
        <f t="shared" si="133"/>
        <v>1225.8999999999987</v>
      </c>
    </row>
    <row r="4799" spans="1:18" ht="15">
      <c r="A4799" s="28" t="s">
        <v>734</v>
      </c>
      <c r="B4799" s="226" t="s">
        <v>1584</v>
      </c>
      <c r="C4799" s="3"/>
      <c r="D4799" s="3"/>
      <c r="E4799" s="9" t="s">
        <v>277</v>
      </c>
      <c r="F4799" s="9" t="s">
        <v>277</v>
      </c>
      <c r="G4799" s="9" t="s">
        <v>277</v>
      </c>
      <c r="H4799" s="9" t="s">
        <v>277</v>
      </c>
      <c r="I4799" s="9" t="s">
        <v>277</v>
      </c>
      <c r="J4799" s="65">
        <v>295.99999999999636</v>
      </c>
      <c r="K4799" s="9">
        <v>213.19999999999709</v>
      </c>
      <c r="L4799" s="9">
        <v>257.30000000000291</v>
      </c>
      <c r="M4799" s="65">
        <v>401.7</v>
      </c>
      <c r="P4799" s="65">
        <f t="shared" si="133"/>
        <v>1168.1999999999964</v>
      </c>
    </row>
    <row r="4800" spans="1:18" ht="15">
      <c r="A4800" s="28" t="s">
        <v>735</v>
      </c>
      <c r="B4800" s="170" t="s">
        <v>1278</v>
      </c>
      <c r="C4800" s="3"/>
      <c r="D4800" s="3"/>
      <c r="E4800" s="9" t="s">
        <v>277</v>
      </c>
      <c r="F4800" s="9" t="s">
        <v>277</v>
      </c>
      <c r="G4800" s="9" t="s">
        <v>277</v>
      </c>
      <c r="H4800" s="9" t="s">
        <v>277</v>
      </c>
      <c r="I4800" s="65">
        <v>358.19999999999982</v>
      </c>
      <c r="J4800" s="65">
        <v>5.2000000000007276</v>
      </c>
      <c r="K4800" s="9">
        <v>161.10000000000218</v>
      </c>
      <c r="L4800" s="9">
        <v>125.20000000000073</v>
      </c>
      <c r="M4800" s="65">
        <v>422.90000000000003</v>
      </c>
      <c r="P4800" s="65">
        <f t="shared" si="133"/>
        <v>1072.6000000000035</v>
      </c>
    </row>
    <row r="4801" spans="1:20" ht="15">
      <c r="A4801" s="28" t="s">
        <v>736</v>
      </c>
      <c r="B4801" s="226" t="s">
        <v>1575</v>
      </c>
      <c r="C4801" s="3"/>
      <c r="D4801" s="3"/>
      <c r="E4801" s="9" t="s">
        <v>277</v>
      </c>
      <c r="F4801" s="9" t="s">
        <v>277</v>
      </c>
      <c r="G4801" s="9" t="s">
        <v>277</v>
      </c>
      <c r="H4801" s="9" t="s">
        <v>277</v>
      </c>
      <c r="I4801" s="9" t="s">
        <v>277</v>
      </c>
      <c r="J4801" s="65">
        <v>126.79999999998836</v>
      </c>
      <c r="K4801" s="9">
        <v>127.80000000000291</v>
      </c>
      <c r="L4801" s="9">
        <v>404.69999999999345</v>
      </c>
      <c r="M4801" s="65">
        <v>394.7</v>
      </c>
      <c r="P4801" s="65">
        <f t="shared" si="133"/>
        <v>1053.9999999999848</v>
      </c>
    </row>
    <row r="4802" spans="1:20" ht="15">
      <c r="A4802" s="28" t="s">
        <v>737</v>
      </c>
      <c r="B4802" s="226" t="s">
        <v>1616</v>
      </c>
      <c r="C4802" s="3"/>
      <c r="D4802" s="3"/>
      <c r="E4802" s="9" t="s">
        <v>277</v>
      </c>
      <c r="F4802" s="9" t="s">
        <v>277</v>
      </c>
      <c r="G4802" s="9" t="s">
        <v>277</v>
      </c>
      <c r="H4802" s="9" t="s">
        <v>277</v>
      </c>
      <c r="I4802" s="9" t="s">
        <v>277</v>
      </c>
      <c r="J4802" s="9" t="s">
        <v>277</v>
      </c>
      <c r="K4802" s="175">
        <v>595.39999999999964</v>
      </c>
      <c r="L4802" s="9">
        <v>455.60000000000036</v>
      </c>
      <c r="M4802" s="9" t="s">
        <v>277</v>
      </c>
      <c r="P4802" s="65">
        <f t="shared" si="133"/>
        <v>1051</v>
      </c>
      <c r="R4802" t="s">
        <v>281</v>
      </c>
    </row>
    <row r="4803" spans="1:20" ht="15">
      <c r="A4803" s="28" t="s">
        <v>738</v>
      </c>
      <c r="B4803" s="61" t="s">
        <v>179</v>
      </c>
      <c r="C4803" s="3"/>
      <c r="D4803" s="3"/>
      <c r="E4803" s="9" t="s">
        <v>277</v>
      </c>
      <c r="F4803" s="9" t="s">
        <v>277</v>
      </c>
      <c r="G4803" s="9" t="s">
        <v>277</v>
      </c>
      <c r="H4803" s="9" t="s">
        <v>277</v>
      </c>
      <c r="I4803" s="9" t="s">
        <v>277</v>
      </c>
      <c r="J4803" s="9" t="s">
        <v>277</v>
      </c>
      <c r="K4803" s="9" t="s">
        <v>277</v>
      </c>
      <c r="L4803" s="9">
        <v>583.09999999999491</v>
      </c>
      <c r="M4803" s="65">
        <v>467.1</v>
      </c>
      <c r="N4803" s="65"/>
      <c r="P4803" s="65">
        <f t="shared" si="133"/>
        <v>1050.1999999999948</v>
      </c>
      <c r="T4803" t="s">
        <v>2297</v>
      </c>
    </row>
    <row r="4804" spans="1:20" ht="15">
      <c r="A4804" s="28" t="s">
        <v>739</v>
      </c>
      <c r="B4804" s="61" t="s">
        <v>2076</v>
      </c>
      <c r="C4804" s="3"/>
      <c r="D4804" s="3"/>
      <c r="E4804" s="9" t="s">
        <v>277</v>
      </c>
      <c r="F4804" s="9" t="s">
        <v>277</v>
      </c>
      <c r="G4804" s="9" t="s">
        <v>277</v>
      </c>
      <c r="H4804" s="9" t="s">
        <v>277</v>
      </c>
      <c r="I4804" s="9" t="s">
        <v>277</v>
      </c>
      <c r="J4804" s="9" t="s">
        <v>277</v>
      </c>
      <c r="K4804" s="9" t="s">
        <v>277</v>
      </c>
      <c r="L4804" s="9">
        <v>430.30000000000109</v>
      </c>
      <c r="M4804" s="65">
        <v>605.40000000000009</v>
      </c>
      <c r="N4804" s="65"/>
      <c r="P4804" s="65">
        <f t="shared" si="133"/>
        <v>1035.7000000000012</v>
      </c>
    </row>
    <row r="4805" spans="1:20" ht="15">
      <c r="A4805" s="28" t="s">
        <v>740</v>
      </c>
      <c r="B4805" s="61" t="s">
        <v>2083</v>
      </c>
      <c r="C4805" s="3"/>
      <c r="D4805" s="3"/>
      <c r="E4805" s="9" t="s">
        <v>277</v>
      </c>
      <c r="F4805" s="9" t="s">
        <v>277</v>
      </c>
      <c r="G4805" s="9" t="s">
        <v>277</v>
      </c>
      <c r="H4805" s="9" t="s">
        <v>277</v>
      </c>
      <c r="I4805" s="9" t="s">
        <v>277</v>
      </c>
      <c r="J4805" s="9" t="s">
        <v>277</v>
      </c>
      <c r="K4805" s="9" t="s">
        <v>277</v>
      </c>
      <c r="L4805" s="9">
        <v>367.00000000000364</v>
      </c>
      <c r="M4805" s="90">
        <v>619.20000000000016</v>
      </c>
      <c r="N4805" s="65"/>
      <c r="P4805" s="65">
        <f t="shared" si="133"/>
        <v>986.2000000000038</v>
      </c>
      <c r="R4805" t="s">
        <v>283</v>
      </c>
    </row>
    <row r="4806" spans="1:20" ht="15">
      <c r="A4806" s="28" t="s">
        <v>741</v>
      </c>
      <c r="B4806" s="226" t="s">
        <v>1596</v>
      </c>
      <c r="C4806" s="3"/>
      <c r="D4806" s="3"/>
      <c r="E4806" s="9" t="s">
        <v>277</v>
      </c>
      <c r="F4806" s="9" t="s">
        <v>277</v>
      </c>
      <c r="G4806" s="9" t="s">
        <v>277</v>
      </c>
      <c r="H4806" s="9" t="s">
        <v>277</v>
      </c>
      <c r="I4806" s="9" t="s">
        <v>277</v>
      </c>
      <c r="J4806" s="9" t="s">
        <v>277</v>
      </c>
      <c r="K4806" s="9">
        <v>226.49999999999818</v>
      </c>
      <c r="L4806" s="9">
        <v>131.59999999999491</v>
      </c>
      <c r="M4806" s="90">
        <v>608.6</v>
      </c>
      <c r="P4806" s="65">
        <f t="shared" si="133"/>
        <v>966.69999999999311</v>
      </c>
      <c r="R4806" t="s">
        <v>296</v>
      </c>
    </row>
    <row r="4807" spans="1:20" ht="15">
      <c r="A4807" s="28" t="s">
        <v>742</v>
      </c>
      <c r="B4807" s="226" t="s">
        <v>1581</v>
      </c>
      <c r="C4807" s="3"/>
      <c r="D4807" s="3"/>
      <c r="E4807" s="9" t="s">
        <v>277</v>
      </c>
      <c r="F4807" s="9" t="s">
        <v>277</v>
      </c>
      <c r="G4807" s="9" t="s">
        <v>277</v>
      </c>
      <c r="H4807" s="9" t="s">
        <v>277</v>
      </c>
      <c r="I4807" s="9" t="s">
        <v>277</v>
      </c>
      <c r="J4807" s="65">
        <v>30.500000000007276</v>
      </c>
      <c r="K4807" s="9">
        <v>312.40000000000873</v>
      </c>
      <c r="L4807" s="9">
        <v>290.19999999999709</v>
      </c>
      <c r="M4807" s="65">
        <v>318.70000000000005</v>
      </c>
      <c r="P4807" s="65">
        <f t="shared" si="133"/>
        <v>951.80000000001314</v>
      </c>
    </row>
    <row r="4808" spans="1:20" ht="15">
      <c r="A4808" s="28" t="s">
        <v>743</v>
      </c>
      <c r="B4808" s="61" t="s">
        <v>2079</v>
      </c>
      <c r="C4808" s="3"/>
      <c r="D4808" s="3"/>
      <c r="E4808" s="9" t="s">
        <v>277</v>
      </c>
      <c r="F4808" s="9" t="s">
        <v>277</v>
      </c>
      <c r="G4808" s="9" t="s">
        <v>277</v>
      </c>
      <c r="H4808" s="9" t="s">
        <v>277</v>
      </c>
      <c r="I4808" s="9" t="s">
        <v>277</v>
      </c>
      <c r="J4808" s="9" t="s">
        <v>277</v>
      </c>
      <c r="K4808" s="9" t="s">
        <v>277</v>
      </c>
      <c r="L4808" s="9">
        <v>351.80000000000291</v>
      </c>
      <c r="M4808" s="65">
        <v>498.5</v>
      </c>
      <c r="N4808" s="65"/>
      <c r="P4808" s="65">
        <f t="shared" si="133"/>
        <v>850.30000000000291</v>
      </c>
    </row>
    <row r="4809" spans="1:20" ht="15">
      <c r="A4809" s="28" t="s">
        <v>744</v>
      </c>
      <c r="B4809" s="61" t="s">
        <v>2082</v>
      </c>
      <c r="C4809" s="3"/>
      <c r="D4809" s="3"/>
      <c r="E4809" s="9" t="s">
        <v>277</v>
      </c>
      <c r="F4809" s="9" t="s">
        <v>277</v>
      </c>
      <c r="G4809" s="9" t="s">
        <v>277</v>
      </c>
      <c r="H4809" s="9" t="s">
        <v>277</v>
      </c>
      <c r="I4809" s="9" t="s">
        <v>277</v>
      </c>
      <c r="J4809" s="9" t="s">
        <v>277</v>
      </c>
      <c r="K4809" s="9" t="s">
        <v>277</v>
      </c>
      <c r="L4809" s="9">
        <v>497.69999999999709</v>
      </c>
      <c r="M4809" s="65">
        <v>348.8</v>
      </c>
      <c r="N4809" s="65"/>
      <c r="P4809" s="65">
        <f t="shared" si="133"/>
        <v>846.49999999999704</v>
      </c>
    </row>
    <row r="4810" spans="1:20" ht="15">
      <c r="A4810" s="28" t="s">
        <v>745</v>
      </c>
      <c r="B4810" s="226" t="s">
        <v>1591</v>
      </c>
      <c r="C4810" s="3"/>
      <c r="D4810" s="3"/>
      <c r="E4810" s="9" t="s">
        <v>277</v>
      </c>
      <c r="F4810" s="9" t="s">
        <v>277</v>
      </c>
      <c r="G4810" s="9" t="s">
        <v>277</v>
      </c>
      <c r="H4810" s="9" t="s">
        <v>277</v>
      </c>
      <c r="I4810" s="9" t="s">
        <v>277</v>
      </c>
      <c r="J4810" s="9" t="s">
        <v>277</v>
      </c>
      <c r="K4810" s="9">
        <v>110.90000000000509</v>
      </c>
      <c r="L4810" s="9">
        <v>503.69999999999709</v>
      </c>
      <c r="M4810" s="65">
        <v>225.10000000000002</v>
      </c>
      <c r="P4810" s="65">
        <f t="shared" si="133"/>
        <v>839.70000000000221</v>
      </c>
    </row>
    <row r="4811" spans="1:20" ht="15">
      <c r="A4811" s="28" t="s">
        <v>746</v>
      </c>
      <c r="B4811" s="61" t="s">
        <v>2092</v>
      </c>
      <c r="C4811" s="3"/>
      <c r="D4811" s="3"/>
      <c r="E4811" s="9" t="s">
        <v>277</v>
      </c>
      <c r="F4811" s="9" t="s">
        <v>277</v>
      </c>
      <c r="G4811" s="9" t="s">
        <v>277</v>
      </c>
      <c r="H4811" s="9" t="s">
        <v>277</v>
      </c>
      <c r="I4811" s="9" t="s">
        <v>277</v>
      </c>
      <c r="J4811" s="9" t="s">
        <v>277</v>
      </c>
      <c r="K4811" s="9" t="s">
        <v>277</v>
      </c>
      <c r="L4811" s="9">
        <v>329.49999999999636</v>
      </c>
      <c r="M4811" s="65">
        <v>496.1</v>
      </c>
      <c r="N4811" s="65"/>
      <c r="P4811" s="65">
        <f t="shared" si="133"/>
        <v>825.59999999999638</v>
      </c>
    </row>
    <row r="4812" spans="1:20" ht="15">
      <c r="A4812" s="28" t="s">
        <v>747</v>
      </c>
      <c r="B4812" s="170" t="s">
        <v>1268</v>
      </c>
      <c r="C4812" s="3"/>
      <c r="D4812" s="3"/>
      <c r="E4812" s="9" t="s">
        <v>277</v>
      </c>
      <c r="F4812" s="9" t="s">
        <v>277</v>
      </c>
      <c r="G4812" s="9" t="s">
        <v>277</v>
      </c>
      <c r="H4812" s="9" t="s">
        <v>277</v>
      </c>
      <c r="I4812" s="65">
        <v>257.5</v>
      </c>
      <c r="J4812" s="65">
        <v>144.39999999999964</v>
      </c>
      <c r="K4812" s="9">
        <v>155.69999999999891</v>
      </c>
      <c r="L4812" s="9">
        <v>194.799999999992</v>
      </c>
      <c r="M4812" s="65">
        <v>52.6</v>
      </c>
      <c r="P4812" s="65">
        <f t="shared" si="133"/>
        <v>804.99999999999056</v>
      </c>
    </row>
    <row r="4813" spans="1:20" ht="15">
      <c r="A4813" s="28" t="s">
        <v>748</v>
      </c>
      <c r="B4813" s="61" t="s">
        <v>2090</v>
      </c>
      <c r="C4813" s="3"/>
      <c r="D4813" s="3"/>
      <c r="E4813" s="9" t="s">
        <v>277</v>
      </c>
      <c r="F4813" s="9" t="s">
        <v>277</v>
      </c>
      <c r="G4813" s="9" t="s">
        <v>277</v>
      </c>
      <c r="H4813" s="9" t="s">
        <v>277</v>
      </c>
      <c r="I4813" s="9" t="s">
        <v>277</v>
      </c>
      <c r="J4813" s="9" t="s">
        <v>277</v>
      </c>
      <c r="K4813" s="9" t="s">
        <v>277</v>
      </c>
      <c r="L4813" s="9">
        <v>220.40000000000873</v>
      </c>
      <c r="M4813" s="65">
        <v>583.15</v>
      </c>
      <c r="N4813" s="65"/>
      <c r="P4813" s="65">
        <f t="shared" si="133"/>
        <v>803.55000000000871</v>
      </c>
    </row>
    <row r="4814" spans="1:20" ht="15">
      <c r="A4814" s="28" t="s">
        <v>749</v>
      </c>
      <c r="B4814" s="61" t="s">
        <v>177</v>
      </c>
      <c r="E4814" s="179">
        <v>325.3</v>
      </c>
      <c r="F4814" s="9">
        <v>449.3</v>
      </c>
      <c r="G4814" s="9" t="s">
        <v>277</v>
      </c>
      <c r="H4814" s="9" t="s">
        <v>277</v>
      </c>
      <c r="I4814" s="9" t="s">
        <v>277</v>
      </c>
      <c r="J4814" s="9" t="s">
        <v>277</v>
      </c>
      <c r="K4814" s="9" t="s">
        <v>277</v>
      </c>
      <c r="L4814" s="9" t="s">
        <v>277</v>
      </c>
      <c r="M4814" s="9" t="s">
        <v>277</v>
      </c>
      <c r="P4814" s="65">
        <f t="shared" si="133"/>
        <v>774.6</v>
      </c>
      <c r="R4814" t="s">
        <v>291</v>
      </c>
    </row>
    <row r="4815" spans="1:20" ht="15">
      <c r="A4815" s="28" t="s">
        <v>750</v>
      </c>
      <c r="B4815" s="226" t="s">
        <v>1593</v>
      </c>
      <c r="C4815" s="3"/>
      <c r="D4815" s="3"/>
      <c r="E4815" s="9" t="s">
        <v>277</v>
      </c>
      <c r="F4815" s="9" t="s">
        <v>277</v>
      </c>
      <c r="G4815" s="9" t="s">
        <v>277</v>
      </c>
      <c r="H4815" s="9" t="s">
        <v>277</v>
      </c>
      <c r="I4815" s="9" t="s">
        <v>277</v>
      </c>
      <c r="J4815" s="9" t="s">
        <v>277</v>
      </c>
      <c r="K4815" s="9">
        <v>401.09999999999491</v>
      </c>
      <c r="L4815" s="9">
        <v>272.49999999999636</v>
      </c>
      <c r="M4815" s="65">
        <v>99.700000000000017</v>
      </c>
      <c r="P4815" s="65">
        <f t="shared" si="133"/>
        <v>773.29999999999131</v>
      </c>
    </row>
    <row r="4816" spans="1:20" ht="15">
      <c r="A4816" s="28" t="s">
        <v>751</v>
      </c>
      <c r="B4816" s="61" t="s">
        <v>2093</v>
      </c>
      <c r="C4816" s="3"/>
      <c r="D4816" s="3"/>
      <c r="E4816" s="9" t="s">
        <v>277</v>
      </c>
      <c r="F4816" s="9" t="s">
        <v>277</v>
      </c>
      <c r="G4816" s="9" t="s">
        <v>277</v>
      </c>
      <c r="H4816" s="9" t="s">
        <v>277</v>
      </c>
      <c r="I4816" s="9" t="s">
        <v>277</v>
      </c>
      <c r="J4816" s="9" t="s">
        <v>277</v>
      </c>
      <c r="K4816" s="9" t="s">
        <v>277</v>
      </c>
      <c r="L4816" s="9">
        <v>365.99999999999272</v>
      </c>
      <c r="M4816" s="65">
        <v>393.1</v>
      </c>
      <c r="N4816" s="65"/>
      <c r="P4816" s="65">
        <f t="shared" si="133"/>
        <v>759.09999999999275</v>
      </c>
    </row>
    <row r="4817" spans="1:18" ht="15">
      <c r="A4817" s="28" t="s">
        <v>752</v>
      </c>
      <c r="B4817" s="61" t="s">
        <v>611</v>
      </c>
      <c r="E4817" s="9" t="s">
        <v>277</v>
      </c>
      <c r="F4817" s="9" t="s">
        <v>277</v>
      </c>
      <c r="G4817" s="9" t="s">
        <v>277</v>
      </c>
      <c r="H4817" s="179">
        <v>443.79999999999927</v>
      </c>
      <c r="I4817" s="65">
        <v>308.89999999999873</v>
      </c>
      <c r="J4817" s="9" t="s">
        <v>277</v>
      </c>
      <c r="K4817" s="9" t="s">
        <v>277</v>
      </c>
      <c r="L4817" s="9" t="s">
        <v>277</v>
      </c>
      <c r="M4817" s="9" t="s">
        <v>277</v>
      </c>
      <c r="P4817" s="65">
        <f t="shared" si="133"/>
        <v>752.699999999998</v>
      </c>
      <c r="R4817" t="s">
        <v>282</v>
      </c>
    </row>
    <row r="4818" spans="1:18" ht="15">
      <c r="A4818" s="28" t="s">
        <v>753</v>
      </c>
      <c r="B4818" s="61" t="s">
        <v>2094</v>
      </c>
      <c r="C4818" s="3"/>
      <c r="D4818" s="3"/>
      <c r="E4818" s="9" t="s">
        <v>277</v>
      </c>
      <c r="F4818" s="9" t="s">
        <v>277</v>
      </c>
      <c r="G4818" s="9" t="s">
        <v>277</v>
      </c>
      <c r="H4818" s="9" t="s">
        <v>277</v>
      </c>
      <c r="I4818" s="9" t="s">
        <v>277</v>
      </c>
      <c r="J4818" s="9" t="s">
        <v>277</v>
      </c>
      <c r="K4818" s="9" t="s">
        <v>277</v>
      </c>
      <c r="L4818" s="9">
        <v>295.00000000000728</v>
      </c>
      <c r="M4818" s="65">
        <v>442.80000000000007</v>
      </c>
      <c r="N4818" s="65"/>
      <c r="P4818" s="65">
        <f t="shared" si="133"/>
        <v>737.80000000000734</v>
      </c>
    </row>
    <row r="4819" spans="1:18" ht="15">
      <c r="A4819" s="28" t="s">
        <v>754</v>
      </c>
      <c r="B4819" s="226" t="s">
        <v>1617</v>
      </c>
      <c r="C4819" s="3"/>
      <c r="D4819" s="3"/>
      <c r="E4819" s="9" t="s">
        <v>277</v>
      </c>
      <c r="F4819" s="9" t="s">
        <v>277</v>
      </c>
      <c r="G4819" s="9" t="s">
        <v>277</v>
      </c>
      <c r="H4819" s="9" t="s">
        <v>277</v>
      </c>
      <c r="I4819" s="9" t="s">
        <v>277</v>
      </c>
      <c r="J4819" s="9" t="s">
        <v>277</v>
      </c>
      <c r="K4819" s="9">
        <v>137.49999999999818</v>
      </c>
      <c r="L4819" s="9">
        <v>247.09999999999673</v>
      </c>
      <c r="M4819" s="65">
        <v>328.79999999999995</v>
      </c>
      <c r="P4819" s="65">
        <f t="shared" si="133"/>
        <v>713.39999999999486</v>
      </c>
    </row>
    <row r="4820" spans="1:18" ht="15">
      <c r="A4820" s="28" t="s">
        <v>755</v>
      </c>
      <c r="B4820" s="61" t="s">
        <v>2089</v>
      </c>
      <c r="C4820" s="3"/>
      <c r="D4820" s="3"/>
      <c r="E4820" s="9" t="s">
        <v>277</v>
      </c>
      <c r="F4820" s="9" t="s">
        <v>277</v>
      </c>
      <c r="G4820" s="9" t="s">
        <v>277</v>
      </c>
      <c r="H4820" s="9" t="s">
        <v>277</v>
      </c>
      <c r="I4820" s="9" t="s">
        <v>277</v>
      </c>
      <c r="J4820" s="9" t="s">
        <v>277</v>
      </c>
      <c r="K4820" s="9" t="s">
        <v>277</v>
      </c>
      <c r="L4820" s="9">
        <v>339.00000000000364</v>
      </c>
      <c r="M4820" s="65">
        <v>359.5</v>
      </c>
      <c r="N4820" s="65"/>
      <c r="P4820" s="65">
        <f t="shared" si="133"/>
        <v>698.50000000000364</v>
      </c>
    </row>
    <row r="4821" spans="1:18" ht="15">
      <c r="A4821" s="28" t="s">
        <v>756</v>
      </c>
      <c r="B4821" s="61" t="s">
        <v>2075</v>
      </c>
      <c r="C4821" s="3"/>
      <c r="D4821" s="3"/>
      <c r="E4821" s="9" t="s">
        <v>277</v>
      </c>
      <c r="F4821" s="9" t="s">
        <v>277</v>
      </c>
      <c r="G4821" s="9" t="s">
        <v>277</v>
      </c>
      <c r="H4821" s="9" t="s">
        <v>277</v>
      </c>
      <c r="I4821" s="9" t="s">
        <v>277</v>
      </c>
      <c r="J4821" s="9" t="s">
        <v>277</v>
      </c>
      <c r="K4821" s="9" t="s">
        <v>277</v>
      </c>
      <c r="L4821" s="9">
        <v>291.29999999999563</v>
      </c>
      <c r="M4821" s="65">
        <v>393.70000000000005</v>
      </c>
      <c r="N4821" s="65"/>
      <c r="P4821" s="65">
        <f t="shared" si="133"/>
        <v>684.99999999999568</v>
      </c>
    </row>
    <row r="4822" spans="1:18" ht="15">
      <c r="A4822" s="28" t="s">
        <v>757</v>
      </c>
      <c r="B4822" s="61" t="s">
        <v>2091</v>
      </c>
      <c r="C4822" s="3"/>
      <c r="D4822" s="3"/>
      <c r="E4822" s="9" t="s">
        <v>277</v>
      </c>
      <c r="F4822" s="9" t="s">
        <v>277</v>
      </c>
      <c r="G4822" s="9" t="s">
        <v>277</v>
      </c>
      <c r="H4822" s="9" t="s">
        <v>277</v>
      </c>
      <c r="I4822" s="9" t="s">
        <v>277</v>
      </c>
      <c r="J4822" s="9" t="s">
        <v>277</v>
      </c>
      <c r="K4822" s="9" t="s">
        <v>277</v>
      </c>
      <c r="L4822" s="9">
        <v>289.69999999999891</v>
      </c>
      <c r="M4822" s="65">
        <v>370.8</v>
      </c>
      <c r="N4822" s="65"/>
      <c r="P4822" s="65">
        <f t="shared" si="133"/>
        <v>660.49999999999886</v>
      </c>
    </row>
    <row r="4823" spans="1:18" ht="15">
      <c r="A4823" s="28" t="s">
        <v>758</v>
      </c>
      <c r="B4823" s="61" t="s">
        <v>155</v>
      </c>
      <c r="E4823" s="9" t="s">
        <v>277</v>
      </c>
      <c r="F4823" s="9" t="s">
        <v>277</v>
      </c>
      <c r="G4823" s="9">
        <v>56.4</v>
      </c>
      <c r="H4823" s="9">
        <v>240.79999999999563</v>
      </c>
      <c r="I4823" s="65">
        <v>193.40000000000009</v>
      </c>
      <c r="J4823" s="65">
        <v>70</v>
      </c>
      <c r="K4823" s="9">
        <v>96.69999999999709</v>
      </c>
      <c r="L4823" s="9" t="s">
        <v>277</v>
      </c>
      <c r="M4823" s="9" t="s">
        <v>277</v>
      </c>
      <c r="P4823" s="65">
        <f t="shared" si="133"/>
        <v>657.29999999999279</v>
      </c>
    </row>
    <row r="4824" spans="1:18" ht="15">
      <c r="A4824" s="28" t="s">
        <v>759</v>
      </c>
      <c r="B4824" s="61" t="s">
        <v>2086</v>
      </c>
      <c r="C4824" s="3"/>
      <c r="D4824" s="3"/>
      <c r="E4824" s="9" t="s">
        <v>277</v>
      </c>
      <c r="F4824" s="9" t="s">
        <v>277</v>
      </c>
      <c r="G4824" s="9" t="s">
        <v>277</v>
      </c>
      <c r="H4824" s="9" t="s">
        <v>277</v>
      </c>
      <c r="I4824" s="9" t="s">
        <v>277</v>
      </c>
      <c r="J4824" s="9" t="s">
        <v>277</v>
      </c>
      <c r="K4824" s="9" t="s">
        <v>277</v>
      </c>
      <c r="L4824" s="9">
        <v>235.69999999999891</v>
      </c>
      <c r="M4824" s="65">
        <v>398.20000000000005</v>
      </c>
      <c r="N4824" s="65"/>
      <c r="P4824" s="65">
        <f t="shared" si="133"/>
        <v>633.89999999999895</v>
      </c>
    </row>
    <row r="4825" spans="1:18" ht="15">
      <c r="A4825" s="28" t="s">
        <v>760</v>
      </c>
      <c r="B4825" s="61" t="s">
        <v>2528</v>
      </c>
      <c r="C4825" s="3"/>
      <c r="D4825" s="3"/>
      <c r="E4825" s="9" t="s">
        <v>277</v>
      </c>
      <c r="F4825" s="9" t="s">
        <v>277</v>
      </c>
      <c r="G4825" s="9" t="s">
        <v>277</v>
      </c>
      <c r="H4825" s="9" t="s">
        <v>277</v>
      </c>
      <c r="I4825" s="9" t="s">
        <v>277</v>
      </c>
      <c r="J4825" s="9" t="s">
        <v>277</v>
      </c>
      <c r="K4825" s="9">
        <v>12.499999999992724</v>
      </c>
      <c r="L4825" s="9" t="s">
        <v>277</v>
      </c>
      <c r="M4825" s="90">
        <v>619.29999999999995</v>
      </c>
      <c r="P4825" s="65">
        <f t="shared" si="133"/>
        <v>631.79999999999268</v>
      </c>
      <c r="R4825" t="s">
        <v>282</v>
      </c>
    </row>
    <row r="4826" spans="1:18" ht="15">
      <c r="A4826" s="28" t="s">
        <v>761</v>
      </c>
      <c r="B4826" s="61" t="s">
        <v>2077</v>
      </c>
      <c r="C4826" s="3"/>
      <c r="D4826" s="3"/>
      <c r="E4826" s="9" t="s">
        <v>277</v>
      </c>
      <c r="F4826" s="9" t="s">
        <v>277</v>
      </c>
      <c r="G4826" s="9" t="s">
        <v>277</v>
      </c>
      <c r="H4826" s="9" t="s">
        <v>277</v>
      </c>
      <c r="I4826" s="9" t="s">
        <v>277</v>
      </c>
      <c r="J4826" s="9" t="s">
        <v>277</v>
      </c>
      <c r="K4826" s="9" t="s">
        <v>277</v>
      </c>
      <c r="L4826" s="9">
        <v>351.80000000000655</v>
      </c>
      <c r="M4826" s="65">
        <v>275.2</v>
      </c>
      <c r="N4826" s="65"/>
      <c r="P4826" s="65">
        <f t="shared" si="133"/>
        <v>627.00000000000659</v>
      </c>
    </row>
    <row r="4827" spans="1:18" ht="15">
      <c r="A4827" s="28" t="s">
        <v>762</v>
      </c>
      <c r="B4827" s="61" t="s">
        <v>2078</v>
      </c>
      <c r="C4827" s="3"/>
      <c r="D4827" s="3"/>
      <c r="E4827" s="9" t="s">
        <v>277</v>
      </c>
      <c r="F4827" s="9" t="s">
        <v>277</v>
      </c>
      <c r="G4827" s="9" t="s">
        <v>277</v>
      </c>
      <c r="H4827" s="9" t="s">
        <v>277</v>
      </c>
      <c r="I4827" s="9" t="s">
        <v>277</v>
      </c>
      <c r="J4827" s="9" t="s">
        <v>277</v>
      </c>
      <c r="K4827" s="9" t="s">
        <v>277</v>
      </c>
      <c r="L4827" s="9">
        <v>189.10000000000218</v>
      </c>
      <c r="M4827" s="65">
        <v>417.20000000000005</v>
      </c>
      <c r="N4827" s="65"/>
      <c r="P4827" s="65">
        <f t="shared" ref="P4827:P4858" si="134">SUM(E4827:M4827)</f>
        <v>606.30000000000223</v>
      </c>
    </row>
    <row r="4828" spans="1:18" ht="15">
      <c r="A4828" s="28" t="s">
        <v>763</v>
      </c>
      <c r="B4828" s="61" t="s">
        <v>2509</v>
      </c>
      <c r="C4828" s="3"/>
      <c r="D4828" s="3"/>
      <c r="E4828" s="9" t="s">
        <v>277</v>
      </c>
      <c r="F4828" s="9" t="s">
        <v>277</v>
      </c>
      <c r="G4828" s="9" t="s">
        <v>277</v>
      </c>
      <c r="H4828" s="9" t="s">
        <v>277</v>
      </c>
      <c r="I4828" s="9" t="s">
        <v>277</v>
      </c>
      <c r="J4828" s="9" t="s">
        <v>277</v>
      </c>
      <c r="K4828" s="9">
        <v>12.499999999992724</v>
      </c>
      <c r="L4828" s="9" t="s">
        <v>277</v>
      </c>
      <c r="M4828" s="65">
        <v>580.40000000000009</v>
      </c>
      <c r="P4828" s="65">
        <f t="shared" si="134"/>
        <v>592.89999999999281</v>
      </c>
    </row>
    <row r="4829" spans="1:18" ht="15">
      <c r="A4829" s="28" t="s">
        <v>764</v>
      </c>
      <c r="B4829" s="61" t="s">
        <v>2511</v>
      </c>
      <c r="C4829" s="3"/>
      <c r="D4829" s="3"/>
      <c r="E4829" s="9" t="s">
        <v>277</v>
      </c>
      <c r="F4829" s="9" t="s">
        <v>277</v>
      </c>
      <c r="G4829" s="9" t="s">
        <v>277</v>
      </c>
      <c r="H4829" s="9" t="s">
        <v>277</v>
      </c>
      <c r="I4829" s="9" t="s">
        <v>277</v>
      </c>
      <c r="J4829" s="9" t="s">
        <v>277</v>
      </c>
      <c r="K4829" s="9">
        <v>12.499999999992724</v>
      </c>
      <c r="L4829" s="9" t="s">
        <v>277</v>
      </c>
      <c r="M4829" s="65">
        <v>570</v>
      </c>
      <c r="P4829" s="65">
        <f t="shared" si="134"/>
        <v>582.49999999999272</v>
      </c>
    </row>
    <row r="4830" spans="1:18" ht="15">
      <c r="A4830" s="28" t="s">
        <v>765</v>
      </c>
      <c r="B4830" s="170" t="s">
        <v>1282</v>
      </c>
      <c r="C4830" s="3"/>
      <c r="D4830" s="3"/>
      <c r="E4830" s="9" t="s">
        <v>277</v>
      </c>
      <c r="F4830" s="9" t="s">
        <v>277</v>
      </c>
      <c r="G4830" s="9" t="s">
        <v>277</v>
      </c>
      <c r="H4830" s="9" t="s">
        <v>277</v>
      </c>
      <c r="I4830" s="90">
        <v>579.599999999999</v>
      </c>
      <c r="J4830" s="9" t="s">
        <v>277</v>
      </c>
      <c r="K4830" s="9" t="s">
        <v>277</v>
      </c>
      <c r="L4830" s="9" t="s">
        <v>277</v>
      </c>
      <c r="M4830" s="9" t="s">
        <v>277</v>
      </c>
      <c r="P4830" s="65">
        <f t="shared" si="134"/>
        <v>579.599999999999</v>
      </c>
      <c r="R4830" t="s">
        <v>283</v>
      </c>
    </row>
    <row r="4831" spans="1:18" ht="15">
      <c r="A4831" s="28" t="s">
        <v>1857</v>
      </c>
      <c r="B4831" s="61" t="s">
        <v>2504</v>
      </c>
      <c r="C4831" s="3"/>
      <c r="D4831" s="3"/>
      <c r="E4831" s="9" t="s">
        <v>277</v>
      </c>
      <c r="F4831" s="9" t="s">
        <v>277</v>
      </c>
      <c r="G4831" s="9" t="s">
        <v>277</v>
      </c>
      <c r="H4831" s="9" t="s">
        <v>277</v>
      </c>
      <c r="I4831" s="9" t="s">
        <v>277</v>
      </c>
      <c r="J4831" s="9" t="s">
        <v>277</v>
      </c>
      <c r="K4831" s="9">
        <v>12.499999999992724</v>
      </c>
      <c r="L4831" s="9" t="s">
        <v>277</v>
      </c>
      <c r="M4831" s="65">
        <v>564.50000000000011</v>
      </c>
      <c r="P4831" s="65">
        <f t="shared" si="134"/>
        <v>576.99999999999284</v>
      </c>
    </row>
    <row r="4832" spans="1:18" ht="15">
      <c r="A4832" s="28" t="s">
        <v>2049</v>
      </c>
      <c r="B4832" s="226" t="s">
        <v>1590</v>
      </c>
      <c r="C4832" s="3"/>
      <c r="D4832" s="3"/>
      <c r="E4832" s="9" t="s">
        <v>277</v>
      </c>
      <c r="F4832" s="9" t="s">
        <v>277</v>
      </c>
      <c r="G4832" s="9" t="s">
        <v>277</v>
      </c>
      <c r="H4832" s="9" t="s">
        <v>277</v>
      </c>
      <c r="I4832" s="9" t="s">
        <v>277</v>
      </c>
      <c r="J4832" s="9" t="s">
        <v>277</v>
      </c>
      <c r="K4832" s="9">
        <v>381.50000000000364</v>
      </c>
      <c r="L4832" s="9">
        <v>88.5</v>
      </c>
      <c r="M4832" s="65">
        <v>76.400000000000006</v>
      </c>
      <c r="P4832" s="65">
        <f t="shared" si="134"/>
        <v>546.40000000000362</v>
      </c>
    </row>
    <row r="4833" spans="1:21" ht="15">
      <c r="A4833" s="28" t="s">
        <v>2050</v>
      </c>
      <c r="B4833" s="61" t="s">
        <v>2516</v>
      </c>
      <c r="C4833" s="3"/>
      <c r="D4833" s="3"/>
      <c r="E4833" s="9" t="s">
        <v>277</v>
      </c>
      <c r="F4833" s="9" t="s">
        <v>277</v>
      </c>
      <c r="G4833" s="9" t="s">
        <v>277</v>
      </c>
      <c r="H4833" s="9" t="s">
        <v>277</v>
      </c>
      <c r="I4833" s="9" t="s">
        <v>277</v>
      </c>
      <c r="J4833" s="9" t="s">
        <v>277</v>
      </c>
      <c r="K4833" s="9">
        <v>12.499999999992724</v>
      </c>
      <c r="L4833" s="9" t="s">
        <v>277</v>
      </c>
      <c r="M4833" s="65">
        <v>532.30000000000007</v>
      </c>
      <c r="P4833" s="65">
        <f t="shared" si="134"/>
        <v>544.79999999999279</v>
      </c>
      <c r="U4833" s="104"/>
    </row>
    <row r="4834" spans="1:21" ht="15">
      <c r="A4834" s="28" t="s">
        <v>2051</v>
      </c>
      <c r="B4834" s="61" t="s">
        <v>2505</v>
      </c>
      <c r="C4834" s="3"/>
      <c r="D4834" s="3"/>
      <c r="E4834" s="9" t="s">
        <v>277</v>
      </c>
      <c r="F4834" s="9" t="s">
        <v>277</v>
      </c>
      <c r="G4834" s="9" t="s">
        <v>277</v>
      </c>
      <c r="H4834" s="9" t="s">
        <v>277</v>
      </c>
      <c r="I4834" s="9" t="s">
        <v>277</v>
      </c>
      <c r="J4834" s="9" t="s">
        <v>277</v>
      </c>
      <c r="K4834" s="9">
        <v>12.499999999992724</v>
      </c>
      <c r="L4834" s="9" t="s">
        <v>277</v>
      </c>
      <c r="M4834" s="65">
        <v>515.1</v>
      </c>
      <c r="P4834" s="65">
        <f t="shared" si="134"/>
        <v>527.59999999999275</v>
      </c>
      <c r="U4834" s="104"/>
    </row>
    <row r="4835" spans="1:21" ht="15">
      <c r="A4835" s="28" t="s">
        <v>2052</v>
      </c>
      <c r="B4835" s="61" t="s">
        <v>2506</v>
      </c>
      <c r="C4835" s="3"/>
      <c r="D4835" s="3"/>
      <c r="E4835" s="9" t="s">
        <v>277</v>
      </c>
      <c r="F4835" s="9" t="s">
        <v>277</v>
      </c>
      <c r="G4835" s="9" t="s">
        <v>277</v>
      </c>
      <c r="H4835" s="9" t="s">
        <v>277</v>
      </c>
      <c r="I4835" s="9" t="s">
        <v>277</v>
      </c>
      <c r="J4835" s="9" t="s">
        <v>277</v>
      </c>
      <c r="K4835" s="9">
        <v>12.499999999992724</v>
      </c>
      <c r="L4835" s="9" t="s">
        <v>277</v>
      </c>
      <c r="M4835" s="65">
        <v>494</v>
      </c>
      <c r="P4835" s="65">
        <f t="shared" si="134"/>
        <v>506.49999999999272</v>
      </c>
      <c r="U4835" s="104"/>
    </row>
    <row r="4836" spans="1:21" ht="15">
      <c r="A4836" s="28" t="s">
        <v>2053</v>
      </c>
      <c r="B4836" s="61" t="s">
        <v>2519</v>
      </c>
      <c r="C4836" s="3"/>
      <c r="D4836" s="3"/>
      <c r="E4836" s="9" t="s">
        <v>277</v>
      </c>
      <c r="F4836" s="9" t="s">
        <v>277</v>
      </c>
      <c r="G4836" s="9" t="s">
        <v>277</v>
      </c>
      <c r="H4836" s="9" t="s">
        <v>277</v>
      </c>
      <c r="I4836" s="9" t="s">
        <v>277</v>
      </c>
      <c r="J4836" s="9" t="s">
        <v>277</v>
      </c>
      <c r="K4836" s="9">
        <v>12.499999999992724</v>
      </c>
      <c r="L4836" s="9" t="s">
        <v>277</v>
      </c>
      <c r="M4836" s="65">
        <v>483.1</v>
      </c>
      <c r="P4836" s="65">
        <f t="shared" si="134"/>
        <v>495.59999999999275</v>
      </c>
      <c r="U4836" s="104"/>
    </row>
    <row r="4837" spans="1:21" ht="15">
      <c r="A4837" s="28" t="s">
        <v>2054</v>
      </c>
      <c r="B4837" s="61" t="s">
        <v>2530</v>
      </c>
      <c r="C4837" s="3"/>
      <c r="D4837" s="3"/>
      <c r="E4837" s="9" t="s">
        <v>277</v>
      </c>
      <c r="F4837" s="9" t="s">
        <v>277</v>
      </c>
      <c r="G4837" s="9" t="s">
        <v>277</v>
      </c>
      <c r="H4837" s="9" t="s">
        <v>277</v>
      </c>
      <c r="I4837" s="9" t="s">
        <v>277</v>
      </c>
      <c r="J4837" s="9" t="s">
        <v>277</v>
      </c>
      <c r="K4837" s="9">
        <v>12.499999999992724</v>
      </c>
      <c r="L4837" s="9" t="s">
        <v>277</v>
      </c>
      <c r="M4837" s="65">
        <v>481.5</v>
      </c>
      <c r="P4837" s="65">
        <f t="shared" si="134"/>
        <v>493.99999999999272</v>
      </c>
      <c r="U4837" s="104"/>
    </row>
    <row r="4838" spans="1:21" ht="15">
      <c r="A4838" s="28" t="s">
        <v>2055</v>
      </c>
      <c r="B4838" s="226" t="s">
        <v>2074</v>
      </c>
      <c r="C4838" s="3"/>
      <c r="D4838" s="3"/>
      <c r="E4838" s="9" t="s">
        <v>277</v>
      </c>
      <c r="F4838" s="9" t="s">
        <v>277</v>
      </c>
      <c r="G4838" s="9" t="s">
        <v>277</v>
      </c>
      <c r="H4838" s="9" t="s">
        <v>277</v>
      </c>
      <c r="I4838" s="9" t="s">
        <v>277</v>
      </c>
      <c r="J4838" s="9" t="s">
        <v>277</v>
      </c>
      <c r="K4838" s="9" t="s">
        <v>277</v>
      </c>
      <c r="L4838" s="9">
        <v>161.99999999999454</v>
      </c>
      <c r="M4838" s="65">
        <v>327.29999999999995</v>
      </c>
      <c r="N4838" s="65"/>
      <c r="P4838" s="65">
        <f t="shared" si="134"/>
        <v>489.2999999999945</v>
      </c>
      <c r="U4838" s="104"/>
    </row>
    <row r="4839" spans="1:21" ht="15">
      <c r="A4839" s="28" t="s">
        <v>2056</v>
      </c>
      <c r="B4839" s="61" t="s">
        <v>2096</v>
      </c>
      <c r="C4839" s="3"/>
      <c r="D4839" s="3"/>
      <c r="E4839" s="9" t="s">
        <v>277</v>
      </c>
      <c r="F4839" s="9" t="s">
        <v>277</v>
      </c>
      <c r="G4839" s="9" t="s">
        <v>277</v>
      </c>
      <c r="H4839" s="9" t="s">
        <v>277</v>
      </c>
      <c r="I4839" s="9" t="s">
        <v>277</v>
      </c>
      <c r="J4839" s="9" t="s">
        <v>277</v>
      </c>
      <c r="K4839" s="9" t="s">
        <v>277</v>
      </c>
      <c r="L4839" s="9">
        <v>224.79999999999563</v>
      </c>
      <c r="M4839" s="65">
        <v>262.39999999999998</v>
      </c>
      <c r="N4839" s="65"/>
      <c r="P4839" s="65">
        <f t="shared" si="134"/>
        <v>487.19999999999561</v>
      </c>
      <c r="U4839" s="104"/>
    </row>
    <row r="4840" spans="1:21" ht="15">
      <c r="A4840" s="28" t="s">
        <v>2057</v>
      </c>
      <c r="B4840" s="61" t="s">
        <v>2084</v>
      </c>
      <c r="C4840" s="3"/>
      <c r="D4840" s="3"/>
      <c r="E4840" s="9" t="s">
        <v>277</v>
      </c>
      <c r="F4840" s="9" t="s">
        <v>277</v>
      </c>
      <c r="G4840" s="9" t="s">
        <v>277</v>
      </c>
      <c r="H4840" s="9" t="s">
        <v>277</v>
      </c>
      <c r="I4840" s="9" t="s">
        <v>277</v>
      </c>
      <c r="J4840" s="9" t="s">
        <v>277</v>
      </c>
      <c r="K4840" s="9" t="s">
        <v>277</v>
      </c>
      <c r="L4840" s="9">
        <v>287.80000000000837</v>
      </c>
      <c r="M4840" s="65">
        <v>192.39999999999998</v>
      </c>
      <c r="N4840" s="65"/>
      <c r="P4840" s="65">
        <f t="shared" si="134"/>
        <v>480.20000000000834</v>
      </c>
      <c r="U4840" s="104"/>
    </row>
    <row r="4841" spans="1:21" ht="15">
      <c r="A4841" s="28" t="s">
        <v>2058</v>
      </c>
      <c r="B4841" s="61" t="s">
        <v>178</v>
      </c>
      <c r="E4841" s="176">
        <v>480.2</v>
      </c>
      <c r="F4841" s="9" t="s">
        <v>277</v>
      </c>
      <c r="G4841" s="9" t="s">
        <v>277</v>
      </c>
      <c r="H4841" s="9" t="s">
        <v>277</v>
      </c>
      <c r="I4841" s="9" t="s">
        <v>277</v>
      </c>
      <c r="J4841" s="9" t="s">
        <v>277</v>
      </c>
      <c r="K4841" s="9" t="s">
        <v>277</v>
      </c>
      <c r="L4841" s="9" t="s">
        <v>277</v>
      </c>
      <c r="M4841" s="9" t="s">
        <v>277</v>
      </c>
      <c r="P4841" s="65">
        <f t="shared" si="134"/>
        <v>480.2</v>
      </c>
      <c r="R4841" t="s">
        <v>280</v>
      </c>
      <c r="U4841" t="s">
        <v>1390</v>
      </c>
    </row>
    <row r="4842" spans="1:21" ht="15">
      <c r="A4842" s="28" t="s">
        <v>2059</v>
      </c>
      <c r="B4842" s="61" t="s">
        <v>2526</v>
      </c>
      <c r="C4842" s="3"/>
      <c r="D4842" s="3"/>
      <c r="E4842" s="9" t="s">
        <v>277</v>
      </c>
      <c r="F4842" s="9" t="s">
        <v>277</v>
      </c>
      <c r="G4842" s="9" t="s">
        <v>277</v>
      </c>
      <c r="H4842" s="9" t="s">
        <v>277</v>
      </c>
      <c r="I4842" s="9" t="s">
        <v>277</v>
      </c>
      <c r="J4842" s="9" t="s">
        <v>277</v>
      </c>
      <c r="K4842" s="9">
        <v>12.499999999992724</v>
      </c>
      <c r="L4842" s="9" t="s">
        <v>277</v>
      </c>
      <c r="M4842" s="65">
        <v>461.29999999999995</v>
      </c>
      <c r="P4842" s="65">
        <f t="shared" si="134"/>
        <v>473.79999999999268</v>
      </c>
      <c r="U4842" s="104"/>
    </row>
    <row r="4843" spans="1:21" ht="15">
      <c r="A4843" s="28" t="s">
        <v>2060</v>
      </c>
      <c r="B4843" s="226" t="s">
        <v>1583</v>
      </c>
      <c r="C4843" s="3"/>
      <c r="D4843" s="3"/>
      <c r="E4843" s="9" t="s">
        <v>277</v>
      </c>
      <c r="F4843" s="9" t="s">
        <v>277</v>
      </c>
      <c r="G4843" s="9" t="s">
        <v>277</v>
      </c>
      <c r="H4843" s="9" t="s">
        <v>277</v>
      </c>
      <c r="I4843" s="9" t="s">
        <v>277</v>
      </c>
      <c r="J4843" s="65">
        <v>63.699999999993452</v>
      </c>
      <c r="K4843" s="9">
        <v>244.40000000000146</v>
      </c>
      <c r="L4843" s="9">
        <v>50.800000000006548</v>
      </c>
      <c r="M4843" s="65">
        <v>113.8</v>
      </c>
      <c r="P4843" s="65">
        <f t="shared" si="134"/>
        <v>472.70000000000147</v>
      </c>
    </row>
    <row r="4844" spans="1:21" ht="15">
      <c r="A4844" s="28" t="s">
        <v>2061</v>
      </c>
      <c r="B4844" s="61" t="s">
        <v>2522</v>
      </c>
      <c r="C4844" s="3"/>
      <c r="D4844" s="3"/>
      <c r="E4844" s="9" t="s">
        <v>277</v>
      </c>
      <c r="F4844" s="9" t="s">
        <v>277</v>
      </c>
      <c r="G4844" s="9" t="s">
        <v>277</v>
      </c>
      <c r="H4844" s="9" t="s">
        <v>277</v>
      </c>
      <c r="I4844" s="9" t="s">
        <v>277</v>
      </c>
      <c r="J4844" s="9" t="s">
        <v>277</v>
      </c>
      <c r="K4844" s="9">
        <v>12.499999999992724</v>
      </c>
      <c r="L4844" s="9" t="s">
        <v>277</v>
      </c>
      <c r="M4844" s="65">
        <v>459</v>
      </c>
      <c r="P4844" s="65">
        <f t="shared" si="134"/>
        <v>471.49999999999272</v>
      </c>
      <c r="U4844" s="104"/>
    </row>
    <row r="4845" spans="1:21" ht="15">
      <c r="A4845" s="28" t="s">
        <v>2062</v>
      </c>
      <c r="B4845" s="61" t="s">
        <v>2080</v>
      </c>
      <c r="C4845" s="3"/>
      <c r="D4845" s="3"/>
      <c r="E4845" s="9" t="s">
        <v>277</v>
      </c>
      <c r="F4845" s="9" t="s">
        <v>277</v>
      </c>
      <c r="G4845" s="9" t="s">
        <v>277</v>
      </c>
      <c r="H4845" s="9" t="s">
        <v>277</v>
      </c>
      <c r="I4845" s="9" t="s">
        <v>277</v>
      </c>
      <c r="J4845" s="9" t="s">
        <v>277</v>
      </c>
      <c r="K4845" s="9" t="s">
        <v>277</v>
      </c>
      <c r="L4845" s="9">
        <v>113.10000000000218</v>
      </c>
      <c r="M4845" s="65">
        <v>357.79999999999995</v>
      </c>
      <c r="N4845" s="65"/>
      <c r="P4845" s="65">
        <f t="shared" si="134"/>
        <v>470.90000000000214</v>
      </c>
      <c r="U4845" s="104"/>
    </row>
    <row r="4846" spans="1:21" ht="15">
      <c r="A4846" s="28" t="s">
        <v>2063</v>
      </c>
      <c r="B4846" s="61" t="s">
        <v>2517</v>
      </c>
      <c r="C4846" s="3"/>
      <c r="D4846" s="3"/>
      <c r="E4846" s="9" t="s">
        <v>277</v>
      </c>
      <c r="F4846" s="9" t="s">
        <v>277</v>
      </c>
      <c r="G4846" s="9" t="s">
        <v>277</v>
      </c>
      <c r="H4846" s="9" t="s">
        <v>277</v>
      </c>
      <c r="I4846" s="9" t="s">
        <v>277</v>
      </c>
      <c r="J4846" s="9" t="s">
        <v>277</v>
      </c>
      <c r="K4846" s="9">
        <v>12.499999999992724</v>
      </c>
      <c r="L4846" s="9" t="s">
        <v>277</v>
      </c>
      <c r="M4846" s="65">
        <v>439.50000000000006</v>
      </c>
      <c r="P4846" s="65">
        <f t="shared" si="134"/>
        <v>451.99999999999278</v>
      </c>
      <c r="U4846" s="104"/>
    </row>
    <row r="4847" spans="1:21" ht="15">
      <c r="A4847" s="28" t="s">
        <v>2064</v>
      </c>
      <c r="B4847" s="61" t="s">
        <v>157</v>
      </c>
      <c r="E4847" s="9" t="s">
        <v>277</v>
      </c>
      <c r="F4847" s="9" t="s">
        <v>277</v>
      </c>
      <c r="G4847" s="9">
        <v>226.4</v>
      </c>
      <c r="H4847" s="9">
        <v>121.19999999999891</v>
      </c>
      <c r="I4847" s="65">
        <v>93.700000000000273</v>
      </c>
      <c r="J4847" s="9" t="s">
        <v>277</v>
      </c>
      <c r="K4847" s="9" t="s">
        <v>277</v>
      </c>
      <c r="L4847" s="9" t="s">
        <v>277</v>
      </c>
      <c r="M4847" s="9" t="s">
        <v>277</v>
      </c>
      <c r="P4847" s="65">
        <f t="shared" si="134"/>
        <v>441.29999999999916</v>
      </c>
    </row>
    <row r="4848" spans="1:21" ht="15">
      <c r="A4848" s="28" t="s">
        <v>2065</v>
      </c>
      <c r="B4848" s="61" t="s">
        <v>2513</v>
      </c>
      <c r="C4848" s="3"/>
      <c r="D4848" s="3"/>
      <c r="E4848" s="9" t="s">
        <v>277</v>
      </c>
      <c r="F4848" s="9" t="s">
        <v>277</v>
      </c>
      <c r="G4848" s="9" t="s">
        <v>277</v>
      </c>
      <c r="H4848" s="9" t="s">
        <v>277</v>
      </c>
      <c r="I4848" s="9" t="s">
        <v>277</v>
      </c>
      <c r="J4848" s="9" t="s">
        <v>277</v>
      </c>
      <c r="K4848" s="9">
        <v>12.499999999992724</v>
      </c>
      <c r="L4848" s="9" t="s">
        <v>277</v>
      </c>
      <c r="M4848" s="65">
        <v>428.29999999999995</v>
      </c>
      <c r="P4848" s="65">
        <f t="shared" si="134"/>
        <v>440.79999999999268</v>
      </c>
      <c r="U4848" s="104"/>
    </row>
    <row r="4849" spans="1:18" ht="15">
      <c r="A4849" s="28" t="s">
        <v>2066</v>
      </c>
      <c r="B4849" s="61" t="s">
        <v>2625</v>
      </c>
      <c r="C4849" s="3"/>
      <c r="D4849" s="3"/>
      <c r="E4849" s="9" t="s">
        <v>277</v>
      </c>
      <c r="F4849" s="9" t="s">
        <v>277</v>
      </c>
      <c r="G4849" s="9" t="s">
        <v>277</v>
      </c>
      <c r="H4849" s="9" t="s">
        <v>277</v>
      </c>
      <c r="I4849" s="9" t="s">
        <v>277</v>
      </c>
      <c r="J4849" s="9" t="s">
        <v>277</v>
      </c>
      <c r="K4849" s="9">
        <v>12.499999999992724</v>
      </c>
      <c r="L4849" s="9" t="s">
        <v>277</v>
      </c>
      <c r="M4849" s="65">
        <v>425.4</v>
      </c>
      <c r="P4849" s="65">
        <f t="shared" si="134"/>
        <v>437.8999999999927</v>
      </c>
    </row>
    <row r="4850" spans="1:18" ht="15">
      <c r="A4850" s="28" t="s">
        <v>2067</v>
      </c>
      <c r="B4850" s="61" t="s">
        <v>2529</v>
      </c>
      <c r="C4850" s="3"/>
      <c r="D4850" s="3"/>
      <c r="E4850" s="9" t="s">
        <v>277</v>
      </c>
      <c r="F4850" s="9" t="s">
        <v>277</v>
      </c>
      <c r="G4850" s="9" t="s">
        <v>277</v>
      </c>
      <c r="H4850" s="9" t="s">
        <v>277</v>
      </c>
      <c r="I4850" s="9" t="s">
        <v>277</v>
      </c>
      <c r="J4850" s="9" t="s">
        <v>277</v>
      </c>
      <c r="K4850" s="9">
        <v>12.499999999992724</v>
      </c>
      <c r="L4850" s="9" t="s">
        <v>277</v>
      </c>
      <c r="M4850" s="65">
        <v>421.7000000000001</v>
      </c>
      <c r="P4850" s="65">
        <f t="shared" si="134"/>
        <v>434.19999999999283</v>
      </c>
    </row>
    <row r="4851" spans="1:18" ht="15">
      <c r="A4851" s="28" t="s">
        <v>2068</v>
      </c>
      <c r="B4851" s="61" t="s">
        <v>163</v>
      </c>
      <c r="E4851" s="9" t="s">
        <v>277</v>
      </c>
      <c r="F4851" s="9" t="s">
        <v>277</v>
      </c>
      <c r="G4851" s="179">
        <v>433</v>
      </c>
      <c r="H4851" s="9" t="s">
        <v>277</v>
      </c>
      <c r="I4851" s="9" t="s">
        <v>277</v>
      </c>
      <c r="J4851" s="9" t="s">
        <v>277</v>
      </c>
      <c r="K4851" s="9" t="s">
        <v>277</v>
      </c>
      <c r="L4851" s="9" t="s">
        <v>277</v>
      </c>
      <c r="M4851" s="9" t="s">
        <v>277</v>
      </c>
      <c r="P4851" s="65">
        <f t="shared" si="134"/>
        <v>433</v>
      </c>
      <c r="R4851" t="s">
        <v>286</v>
      </c>
    </row>
    <row r="4852" spans="1:18" ht="15">
      <c r="A4852" s="28" t="s">
        <v>2069</v>
      </c>
      <c r="B4852" s="61" t="s">
        <v>2081</v>
      </c>
      <c r="C4852" s="3"/>
      <c r="D4852" s="3"/>
      <c r="E4852" s="9" t="s">
        <v>277</v>
      </c>
      <c r="F4852" s="9" t="s">
        <v>277</v>
      </c>
      <c r="G4852" s="9" t="s">
        <v>277</v>
      </c>
      <c r="H4852" s="9" t="s">
        <v>277</v>
      </c>
      <c r="I4852" s="9" t="s">
        <v>277</v>
      </c>
      <c r="J4852" s="9" t="s">
        <v>277</v>
      </c>
      <c r="K4852" s="9" t="s">
        <v>277</v>
      </c>
      <c r="L4852" s="9">
        <v>42.900000000001455</v>
      </c>
      <c r="M4852" s="65">
        <v>383.3</v>
      </c>
      <c r="N4852" s="65"/>
      <c r="P4852" s="65">
        <f t="shared" si="134"/>
        <v>426.20000000000147</v>
      </c>
    </row>
    <row r="4853" spans="1:18" ht="15">
      <c r="A4853" s="28" t="s">
        <v>2070</v>
      </c>
      <c r="B4853" s="61" t="s">
        <v>2508</v>
      </c>
      <c r="C4853" s="3"/>
      <c r="D4853" s="3"/>
      <c r="E4853" s="9" t="s">
        <v>277</v>
      </c>
      <c r="F4853" s="9" t="s">
        <v>277</v>
      </c>
      <c r="G4853" s="9" t="s">
        <v>277</v>
      </c>
      <c r="H4853" s="9" t="s">
        <v>277</v>
      </c>
      <c r="I4853" s="9" t="s">
        <v>277</v>
      </c>
      <c r="J4853" s="9" t="s">
        <v>277</v>
      </c>
      <c r="K4853" s="9">
        <v>12.499999999992724</v>
      </c>
      <c r="L4853" s="9" t="s">
        <v>277</v>
      </c>
      <c r="M4853" s="65">
        <v>412.2</v>
      </c>
      <c r="P4853" s="65">
        <f t="shared" si="134"/>
        <v>424.69999999999271</v>
      </c>
    </row>
    <row r="4854" spans="1:18" ht="15">
      <c r="A4854" s="28" t="s">
        <v>2071</v>
      </c>
      <c r="B4854" s="226" t="s">
        <v>1592</v>
      </c>
      <c r="C4854" s="3"/>
      <c r="D4854" s="3"/>
      <c r="E4854" s="9" t="s">
        <v>277</v>
      </c>
      <c r="F4854" s="9" t="s">
        <v>277</v>
      </c>
      <c r="G4854" s="9" t="s">
        <v>277</v>
      </c>
      <c r="H4854" s="9" t="s">
        <v>277</v>
      </c>
      <c r="I4854" s="9" t="s">
        <v>277</v>
      </c>
      <c r="J4854" s="9" t="s">
        <v>277</v>
      </c>
      <c r="K4854" s="9">
        <v>82.599999999998545</v>
      </c>
      <c r="L4854" s="9">
        <v>300.19999999999345</v>
      </c>
      <c r="M4854" s="65">
        <v>36.5</v>
      </c>
      <c r="P4854" s="65">
        <f t="shared" si="134"/>
        <v>419.299999999992</v>
      </c>
    </row>
    <row r="4855" spans="1:18" ht="15">
      <c r="A4855" s="28" t="s">
        <v>2072</v>
      </c>
      <c r="B4855" s="61" t="s">
        <v>2512</v>
      </c>
      <c r="C4855" s="3"/>
      <c r="D4855" s="3"/>
      <c r="E4855" s="9" t="s">
        <v>277</v>
      </c>
      <c r="F4855" s="9" t="s">
        <v>277</v>
      </c>
      <c r="G4855" s="9" t="s">
        <v>277</v>
      </c>
      <c r="H4855" s="9" t="s">
        <v>277</v>
      </c>
      <c r="I4855" s="9" t="s">
        <v>277</v>
      </c>
      <c r="J4855" s="9" t="s">
        <v>277</v>
      </c>
      <c r="K4855" s="9">
        <v>12.499999999992724</v>
      </c>
      <c r="L4855" s="9" t="s">
        <v>277</v>
      </c>
      <c r="M4855" s="65">
        <v>406.10000000000008</v>
      </c>
      <c r="P4855" s="65">
        <f t="shared" si="134"/>
        <v>418.5999999999928</v>
      </c>
    </row>
    <row r="4856" spans="1:18" ht="15">
      <c r="A4856" s="28" t="s">
        <v>2149</v>
      </c>
      <c r="B4856" s="61" t="s">
        <v>636</v>
      </c>
      <c r="E4856" s="9" t="s">
        <v>277</v>
      </c>
      <c r="F4856" s="9" t="s">
        <v>277</v>
      </c>
      <c r="G4856" s="9" t="s">
        <v>277</v>
      </c>
      <c r="H4856" s="9">
        <v>72.500000000007276</v>
      </c>
      <c r="I4856" s="65">
        <v>341.10000000000036</v>
      </c>
      <c r="J4856" s="9" t="s">
        <v>277</v>
      </c>
      <c r="K4856" s="9" t="s">
        <v>277</v>
      </c>
      <c r="L4856" s="9" t="s">
        <v>277</v>
      </c>
      <c r="M4856" s="9" t="s">
        <v>277</v>
      </c>
      <c r="P4856" s="65">
        <f t="shared" si="134"/>
        <v>413.60000000000764</v>
      </c>
    </row>
    <row r="4857" spans="1:18" ht="15">
      <c r="A4857" s="28" t="s">
        <v>2150</v>
      </c>
      <c r="B4857" s="226" t="s">
        <v>1577</v>
      </c>
      <c r="C4857" s="3"/>
      <c r="D4857" s="3"/>
      <c r="E4857" s="9" t="s">
        <v>277</v>
      </c>
      <c r="F4857" s="9" t="s">
        <v>277</v>
      </c>
      <c r="G4857" s="9" t="s">
        <v>277</v>
      </c>
      <c r="H4857" s="9" t="s">
        <v>277</v>
      </c>
      <c r="I4857" s="9" t="s">
        <v>277</v>
      </c>
      <c r="J4857" s="65">
        <v>392.29999999999927</v>
      </c>
      <c r="K4857" s="9" t="s">
        <v>277</v>
      </c>
      <c r="L4857" s="9" t="s">
        <v>277</v>
      </c>
      <c r="M4857" s="9" t="s">
        <v>277</v>
      </c>
      <c r="P4857" s="65">
        <f t="shared" si="134"/>
        <v>392.29999999999927</v>
      </c>
    </row>
    <row r="4858" spans="1:18" ht="15">
      <c r="A4858" s="28" t="s">
        <v>2151</v>
      </c>
      <c r="B4858" s="61" t="s">
        <v>2521</v>
      </c>
      <c r="C4858" s="3"/>
      <c r="D4858" s="3"/>
      <c r="E4858" s="9" t="s">
        <v>277</v>
      </c>
      <c r="F4858" s="9" t="s">
        <v>277</v>
      </c>
      <c r="G4858" s="9" t="s">
        <v>277</v>
      </c>
      <c r="H4858" s="9" t="s">
        <v>277</v>
      </c>
      <c r="I4858" s="9" t="s">
        <v>277</v>
      </c>
      <c r="J4858" s="9" t="s">
        <v>277</v>
      </c>
      <c r="K4858" s="9">
        <v>12.499999999992724</v>
      </c>
      <c r="L4858" s="9" t="s">
        <v>277</v>
      </c>
      <c r="M4858" s="65">
        <v>377.6</v>
      </c>
      <c r="P4858" s="65">
        <f t="shared" si="134"/>
        <v>390.09999999999275</v>
      </c>
    </row>
    <row r="4859" spans="1:18" ht="15">
      <c r="A4859" s="238" t="s">
        <v>2480</v>
      </c>
      <c r="B4859" s="61" t="s">
        <v>2520</v>
      </c>
      <c r="C4859" s="3"/>
      <c r="D4859" s="3"/>
      <c r="E4859" s="9" t="s">
        <v>277</v>
      </c>
      <c r="F4859" s="9" t="s">
        <v>277</v>
      </c>
      <c r="G4859" s="9" t="s">
        <v>277</v>
      </c>
      <c r="H4859" s="9" t="s">
        <v>277</v>
      </c>
      <c r="I4859" s="9" t="s">
        <v>277</v>
      </c>
      <c r="J4859" s="9" t="s">
        <v>277</v>
      </c>
      <c r="K4859" s="9">
        <v>12.499999999992724</v>
      </c>
      <c r="L4859" s="9" t="s">
        <v>277</v>
      </c>
      <c r="M4859" s="65">
        <v>377.2</v>
      </c>
      <c r="P4859" s="65">
        <f t="shared" ref="P4859:P4889" si="135">SUM(E4859:M4859)</f>
        <v>389.69999999999271</v>
      </c>
    </row>
    <row r="4860" spans="1:18" ht="15">
      <c r="A4860" s="238" t="s">
        <v>2481</v>
      </c>
      <c r="B4860" s="61" t="s">
        <v>2510</v>
      </c>
      <c r="C4860" s="3"/>
      <c r="D4860" s="3"/>
      <c r="E4860" s="9" t="s">
        <v>277</v>
      </c>
      <c r="F4860" s="9" t="s">
        <v>277</v>
      </c>
      <c r="G4860" s="9" t="s">
        <v>277</v>
      </c>
      <c r="H4860" s="9" t="s">
        <v>277</v>
      </c>
      <c r="I4860" s="9" t="s">
        <v>277</v>
      </c>
      <c r="J4860" s="9" t="s">
        <v>277</v>
      </c>
      <c r="K4860" s="9">
        <v>12.499999999992724</v>
      </c>
      <c r="L4860" s="9" t="s">
        <v>277</v>
      </c>
      <c r="M4860" s="65">
        <v>374.7</v>
      </c>
      <c r="P4860" s="65">
        <f t="shared" si="135"/>
        <v>387.19999999999271</v>
      </c>
    </row>
    <row r="4861" spans="1:18" ht="15">
      <c r="A4861" s="238" t="s">
        <v>2482</v>
      </c>
      <c r="B4861" s="170" t="s">
        <v>1294</v>
      </c>
      <c r="C4861" s="3"/>
      <c r="D4861" s="3"/>
      <c r="E4861" s="9" t="s">
        <v>277</v>
      </c>
      <c r="F4861" s="9" t="s">
        <v>277</v>
      </c>
      <c r="G4861" s="9" t="s">
        <v>277</v>
      </c>
      <c r="H4861" s="9" t="s">
        <v>277</v>
      </c>
      <c r="I4861" s="65">
        <v>385.49999999999955</v>
      </c>
      <c r="J4861" s="9" t="s">
        <v>277</v>
      </c>
      <c r="K4861" s="9" t="s">
        <v>277</v>
      </c>
      <c r="L4861" s="9" t="s">
        <v>277</v>
      </c>
      <c r="M4861" s="9" t="s">
        <v>277</v>
      </c>
      <c r="P4861" s="65">
        <f t="shared" si="135"/>
        <v>385.49999999999955</v>
      </c>
    </row>
    <row r="4862" spans="1:18" ht="15">
      <c r="A4862" s="238" t="s">
        <v>2483</v>
      </c>
      <c r="B4862" s="61" t="s">
        <v>2515</v>
      </c>
      <c r="C4862" s="3"/>
      <c r="D4862" s="3"/>
      <c r="E4862" s="9" t="s">
        <v>277</v>
      </c>
      <c r="F4862" s="9" t="s">
        <v>277</v>
      </c>
      <c r="G4862" s="9" t="s">
        <v>277</v>
      </c>
      <c r="H4862" s="9" t="s">
        <v>277</v>
      </c>
      <c r="I4862" s="9" t="s">
        <v>277</v>
      </c>
      <c r="J4862" s="9" t="s">
        <v>277</v>
      </c>
      <c r="K4862" s="9">
        <v>12.499999999992724</v>
      </c>
      <c r="L4862" s="9" t="s">
        <v>277</v>
      </c>
      <c r="M4862" s="65">
        <v>372.90000000000003</v>
      </c>
      <c r="P4862" s="65">
        <f t="shared" si="135"/>
        <v>385.39999999999276</v>
      </c>
    </row>
    <row r="4863" spans="1:18" ht="15">
      <c r="A4863" s="238" t="s">
        <v>2484</v>
      </c>
      <c r="B4863" s="181" t="s">
        <v>1266</v>
      </c>
      <c r="C4863" s="3"/>
      <c r="D4863" s="3"/>
      <c r="E4863" s="9" t="s">
        <v>277</v>
      </c>
      <c r="F4863" s="9" t="s">
        <v>277</v>
      </c>
      <c r="G4863" s="9" t="s">
        <v>277</v>
      </c>
      <c r="H4863" s="9" t="s">
        <v>277</v>
      </c>
      <c r="I4863" s="65">
        <v>383.70000000000118</v>
      </c>
      <c r="J4863" s="9" t="s">
        <v>277</v>
      </c>
      <c r="K4863" s="9" t="s">
        <v>277</v>
      </c>
      <c r="L4863" s="9" t="s">
        <v>277</v>
      </c>
      <c r="M4863" s="9" t="s">
        <v>277</v>
      </c>
      <c r="P4863" s="65">
        <f t="shared" si="135"/>
        <v>383.70000000000118</v>
      </c>
    </row>
    <row r="4864" spans="1:18" ht="15">
      <c r="A4864" s="238" t="s">
        <v>2485</v>
      </c>
      <c r="B4864" s="170" t="s">
        <v>1270</v>
      </c>
      <c r="C4864" s="3"/>
      <c r="D4864" s="3"/>
      <c r="E4864" s="9" t="s">
        <v>277</v>
      </c>
      <c r="F4864" s="9" t="s">
        <v>277</v>
      </c>
      <c r="G4864" s="9" t="s">
        <v>277</v>
      </c>
      <c r="H4864" s="9" t="s">
        <v>277</v>
      </c>
      <c r="I4864" s="65">
        <v>104.29999999999973</v>
      </c>
      <c r="J4864" s="65">
        <v>276.30000000000291</v>
      </c>
      <c r="K4864" s="9" t="s">
        <v>277</v>
      </c>
      <c r="L4864" s="9" t="s">
        <v>277</v>
      </c>
      <c r="M4864" s="9" t="s">
        <v>277</v>
      </c>
      <c r="P4864" s="65">
        <f t="shared" si="135"/>
        <v>380.60000000000264</v>
      </c>
    </row>
    <row r="4865" spans="1:16" ht="15">
      <c r="A4865" s="238" t="s">
        <v>2486</v>
      </c>
      <c r="B4865" s="170" t="s">
        <v>1275</v>
      </c>
      <c r="C4865" s="3"/>
      <c r="D4865" s="3"/>
      <c r="E4865" s="9" t="s">
        <v>277</v>
      </c>
      <c r="F4865" s="9" t="s">
        <v>277</v>
      </c>
      <c r="G4865" s="9" t="s">
        <v>277</v>
      </c>
      <c r="H4865" s="9" t="s">
        <v>277</v>
      </c>
      <c r="I4865" s="65">
        <v>379.59999999999945</v>
      </c>
      <c r="J4865" s="9" t="s">
        <v>277</v>
      </c>
      <c r="K4865" s="9" t="s">
        <v>277</v>
      </c>
      <c r="L4865" s="9" t="s">
        <v>277</v>
      </c>
      <c r="M4865" s="9" t="s">
        <v>277</v>
      </c>
      <c r="P4865" s="65">
        <f t="shared" si="135"/>
        <v>379.59999999999945</v>
      </c>
    </row>
    <row r="4866" spans="1:16" ht="15">
      <c r="A4866" s="238" t="s">
        <v>2487</v>
      </c>
      <c r="B4866" s="61" t="s">
        <v>2525</v>
      </c>
      <c r="C4866" s="3"/>
      <c r="D4866" s="3"/>
      <c r="E4866" s="9" t="s">
        <v>277</v>
      </c>
      <c r="F4866" s="9" t="s">
        <v>277</v>
      </c>
      <c r="G4866" s="9" t="s">
        <v>277</v>
      </c>
      <c r="H4866" s="9" t="s">
        <v>277</v>
      </c>
      <c r="I4866" s="9" t="s">
        <v>277</v>
      </c>
      <c r="J4866" s="9" t="s">
        <v>277</v>
      </c>
      <c r="K4866" s="9">
        <v>12.499999999992724</v>
      </c>
      <c r="L4866" s="9" t="s">
        <v>277</v>
      </c>
      <c r="M4866" s="65">
        <v>357</v>
      </c>
      <c r="P4866" s="65">
        <f t="shared" si="135"/>
        <v>369.49999999999272</v>
      </c>
    </row>
    <row r="4867" spans="1:16" ht="15">
      <c r="A4867" s="238" t="s">
        <v>2488</v>
      </c>
      <c r="B4867" s="61" t="s">
        <v>2518</v>
      </c>
      <c r="C4867" s="3"/>
      <c r="D4867" s="3"/>
      <c r="E4867" s="9" t="s">
        <v>277</v>
      </c>
      <c r="F4867" s="9" t="s">
        <v>277</v>
      </c>
      <c r="G4867" s="9" t="s">
        <v>277</v>
      </c>
      <c r="H4867" s="9" t="s">
        <v>277</v>
      </c>
      <c r="I4867" s="9" t="s">
        <v>277</v>
      </c>
      <c r="J4867" s="9" t="s">
        <v>277</v>
      </c>
      <c r="K4867" s="9">
        <v>12.499999999992724</v>
      </c>
      <c r="L4867" s="9" t="s">
        <v>277</v>
      </c>
      <c r="M4867" s="65">
        <v>354.8</v>
      </c>
      <c r="P4867" s="65">
        <f t="shared" si="135"/>
        <v>367.29999999999274</v>
      </c>
    </row>
    <row r="4868" spans="1:16" ht="15">
      <c r="A4868" s="238" t="s">
        <v>2489</v>
      </c>
      <c r="B4868" s="61" t="s">
        <v>2527</v>
      </c>
      <c r="C4868" s="3"/>
      <c r="D4868" s="3"/>
      <c r="E4868" s="9" t="s">
        <v>277</v>
      </c>
      <c r="F4868" s="9" t="s">
        <v>277</v>
      </c>
      <c r="G4868" s="9" t="s">
        <v>277</v>
      </c>
      <c r="H4868" s="9" t="s">
        <v>277</v>
      </c>
      <c r="I4868" s="9" t="s">
        <v>277</v>
      </c>
      <c r="J4868" s="9" t="s">
        <v>277</v>
      </c>
      <c r="K4868" s="9">
        <v>12.499999999992724</v>
      </c>
      <c r="L4868" s="9" t="s">
        <v>277</v>
      </c>
      <c r="M4868" s="65">
        <v>350.6</v>
      </c>
      <c r="P4868" s="65">
        <f t="shared" si="135"/>
        <v>363.09999999999275</v>
      </c>
    </row>
    <row r="4869" spans="1:16" ht="15">
      <c r="A4869" s="238" t="s">
        <v>2490</v>
      </c>
      <c r="B4869" s="61" t="s">
        <v>2612</v>
      </c>
      <c r="C4869" s="3"/>
      <c r="D4869" s="3"/>
      <c r="E4869" s="9" t="s">
        <v>277</v>
      </c>
      <c r="F4869" s="9" t="s">
        <v>277</v>
      </c>
      <c r="G4869" s="9" t="s">
        <v>277</v>
      </c>
      <c r="H4869" s="9" t="s">
        <v>277</v>
      </c>
      <c r="I4869" s="9" t="s">
        <v>277</v>
      </c>
      <c r="J4869" s="9" t="s">
        <v>277</v>
      </c>
      <c r="K4869" s="9">
        <v>12.499999999992724</v>
      </c>
      <c r="L4869" s="9" t="s">
        <v>277</v>
      </c>
      <c r="M4869" s="65">
        <v>345</v>
      </c>
      <c r="P4869" s="65">
        <f t="shared" si="135"/>
        <v>357.49999999999272</v>
      </c>
    </row>
    <row r="4870" spans="1:16" ht="15">
      <c r="A4870" s="238" t="s">
        <v>2491</v>
      </c>
      <c r="B4870" s="61" t="s">
        <v>2085</v>
      </c>
      <c r="C4870" s="3"/>
      <c r="D4870" s="3"/>
      <c r="E4870" s="9" t="s">
        <v>277</v>
      </c>
      <c r="F4870" s="9" t="s">
        <v>277</v>
      </c>
      <c r="G4870" s="9" t="s">
        <v>277</v>
      </c>
      <c r="H4870" s="9" t="s">
        <v>277</v>
      </c>
      <c r="I4870" s="9" t="s">
        <v>277</v>
      </c>
      <c r="J4870" s="9" t="s">
        <v>277</v>
      </c>
      <c r="K4870" s="9" t="s">
        <v>277</v>
      </c>
      <c r="L4870" s="9">
        <v>203.20000000000437</v>
      </c>
      <c r="M4870" s="65">
        <v>152.39999999999998</v>
      </c>
      <c r="N4870" s="65"/>
      <c r="P4870" s="65">
        <f t="shared" si="135"/>
        <v>355.60000000000434</v>
      </c>
    </row>
    <row r="4871" spans="1:16" ht="15">
      <c r="A4871" s="238" t="s">
        <v>2492</v>
      </c>
      <c r="B4871" s="61" t="s">
        <v>2507</v>
      </c>
      <c r="C4871" s="3"/>
      <c r="D4871" s="3"/>
      <c r="E4871" s="9" t="s">
        <v>277</v>
      </c>
      <c r="F4871" s="9" t="s">
        <v>277</v>
      </c>
      <c r="G4871" s="9" t="s">
        <v>277</v>
      </c>
      <c r="H4871" s="9" t="s">
        <v>277</v>
      </c>
      <c r="I4871" s="9" t="s">
        <v>277</v>
      </c>
      <c r="J4871" s="9" t="s">
        <v>277</v>
      </c>
      <c r="K4871" s="9">
        <v>12.499999999992724</v>
      </c>
      <c r="L4871" s="9" t="s">
        <v>277</v>
      </c>
      <c r="M4871" s="65">
        <v>338</v>
      </c>
      <c r="P4871" s="65">
        <f t="shared" si="135"/>
        <v>350.49999999999272</v>
      </c>
    </row>
    <row r="4872" spans="1:16" ht="15">
      <c r="A4872" s="238" t="s">
        <v>2493</v>
      </c>
      <c r="B4872" s="61" t="s">
        <v>2523</v>
      </c>
      <c r="C4872" s="3"/>
      <c r="D4872" s="3"/>
      <c r="E4872" s="9" t="s">
        <v>277</v>
      </c>
      <c r="F4872" s="9" t="s">
        <v>277</v>
      </c>
      <c r="G4872" s="9" t="s">
        <v>277</v>
      </c>
      <c r="H4872" s="9" t="s">
        <v>277</v>
      </c>
      <c r="I4872" s="9" t="s">
        <v>277</v>
      </c>
      <c r="J4872" s="9" t="s">
        <v>277</v>
      </c>
      <c r="K4872" s="9">
        <v>12.499999999992724</v>
      </c>
      <c r="L4872" s="9" t="s">
        <v>277</v>
      </c>
      <c r="M4872" s="65">
        <v>336.09999999999997</v>
      </c>
      <c r="P4872" s="65">
        <f t="shared" si="135"/>
        <v>348.59999999999269</v>
      </c>
    </row>
    <row r="4873" spans="1:16" ht="15">
      <c r="A4873" s="238" t="s">
        <v>2494</v>
      </c>
      <c r="B4873" s="61" t="s">
        <v>2095</v>
      </c>
      <c r="C4873" s="3"/>
      <c r="D4873" s="3"/>
      <c r="E4873" s="9" t="s">
        <v>277</v>
      </c>
      <c r="F4873" s="9" t="s">
        <v>277</v>
      </c>
      <c r="G4873" s="9" t="s">
        <v>277</v>
      </c>
      <c r="H4873" s="9" t="s">
        <v>277</v>
      </c>
      <c r="I4873" s="9" t="s">
        <v>277</v>
      </c>
      <c r="J4873" s="9" t="s">
        <v>277</v>
      </c>
      <c r="K4873" s="9" t="s">
        <v>277</v>
      </c>
      <c r="L4873" s="9">
        <v>13.199999999993452</v>
      </c>
      <c r="M4873" s="65">
        <v>306.89999999999998</v>
      </c>
      <c r="N4873" s="65"/>
      <c r="P4873" s="65">
        <f t="shared" si="135"/>
        <v>320.09999999999343</v>
      </c>
    </row>
    <row r="4874" spans="1:16" ht="15">
      <c r="A4874" s="238" t="s">
        <v>2495</v>
      </c>
      <c r="B4874" s="61" t="s">
        <v>2097</v>
      </c>
      <c r="C4874" s="3"/>
      <c r="D4874" s="3"/>
      <c r="E4874" s="9" t="s">
        <v>277</v>
      </c>
      <c r="F4874" s="9" t="s">
        <v>277</v>
      </c>
      <c r="G4874" s="9" t="s">
        <v>277</v>
      </c>
      <c r="H4874" s="9" t="s">
        <v>277</v>
      </c>
      <c r="I4874" s="9" t="s">
        <v>277</v>
      </c>
      <c r="J4874" s="9" t="s">
        <v>277</v>
      </c>
      <c r="K4874" s="9" t="s">
        <v>277</v>
      </c>
      <c r="L4874" s="9">
        <v>163.89999999999782</v>
      </c>
      <c r="M4874" s="65">
        <v>153.69999999999999</v>
      </c>
      <c r="N4874" s="65"/>
      <c r="P4874" s="65">
        <f t="shared" si="135"/>
        <v>317.59999999999781</v>
      </c>
    </row>
    <row r="4875" spans="1:16" ht="15">
      <c r="A4875" s="238" t="s">
        <v>2496</v>
      </c>
      <c r="B4875" s="226" t="s">
        <v>1595</v>
      </c>
      <c r="C4875" s="3"/>
      <c r="D4875" s="3"/>
      <c r="E4875" s="9" t="s">
        <v>277</v>
      </c>
      <c r="F4875" s="9" t="s">
        <v>277</v>
      </c>
      <c r="G4875" s="9" t="s">
        <v>277</v>
      </c>
      <c r="H4875" s="9" t="s">
        <v>277</v>
      </c>
      <c r="I4875" s="9" t="s">
        <v>277</v>
      </c>
      <c r="J4875" s="9" t="s">
        <v>277</v>
      </c>
      <c r="K4875" s="9">
        <v>316.10000000000582</v>
      </c>
      <c r="L4875" s="9" t="s">
        <v>277</v>
      </c>
      <c r="M4875" s="9" t="s">
        <v>277</v>
      </c>
      <c r="P4875" s="65">
        <f t="shared" si="135"/>
        <v>316.10000000000582</v>
      </c>
    </row>
    <row r="4876" spans="1:16" ht="15">
      <c r="A4876" s="238" t="s">
        <v>2497</v>
      </c>
      <c r="B4876" s="61" t="s">
        <v>2532</v>
      </c>
      <c r="C4876" s="3"/>
      <c r="D4876" s="3"/>
      <c r="E4876" s="9" t="s">
        <v>277</v>
      </c>
      <c r="F4876" s="9" t="s">
        <v>277</v>
      </c>
      <c r="G4876" s="9" t="s">
        <v>277</v>
      </c>
      <c r="H4876" s="9" t="s">
        <v>277</v>
      </c>
      <c r="I4876" s="9" t="s">
        <v>277</v>
      </c>
      <c r="J4876" s="9" t="s">
        <v>277</v>
      </c>
      <c r="K4876" s="9">
        <v>12.499999999992724</v>
      </c>
      <c r="L4876" s="9" t="s">
        <v>277</v>
      </c>
      <c r="M4876" s="65">
        <v>283.19999999999993</v>
      </c>
      <c r="P4876" s="65">
        <f t="shared" si="135"/>
        <v>295.69999999999266</v>
      </c>
    </row>
    <row r="4877" spans="1:16" ht="15">
      <c r="A4877" s="238" t="s">
        <v>2498</v>
      </c>
      <c r="B4877" s="226" t="s">
        <v>1582</v>
      </c>
      <c r="C4877" s="3"/>
      <c r="D4877" s="3"/>
      <c r="E4877" s="9" t="s">
        <v>277</v>
      </c>
      <c r="F4877" s="9" t="s">
        <v>277</v>
      </c>
      <c r="G4877" s="9" t="s">
        <v>277</v>
      </c>
      <c r="H4877" s="9" t="s">
        <v>277</v>
      </c>
      <c r="I4877" s="9" t="s">
        <v>277</v>
      </c>
      <c r="J4877" s="65">
        <v>90.100000000005821</v>
      </c>
      <c r="K4877" s="9">
        <v>204.49999999999636</v>
      </c>
      <c r="L4877" s="9" t="s">
        <v>277</v>
      </c>
      <c r="M4877" s="9" t="s">
        <v>277</v>
      </c>
      <c r="P4877" s="65">
        <f t="shared" si="135"/>
        <v>294.60000000000218</v>
      </c>
    </row>
    <row r="4878" spans="1:16" ht="15">
      <c r="A4878" s="238" t="s">
        <v>2499</v>
      </c>
      <c r="B4878" s="61" t="s">
        <v>640</v>
      </c>
      <c r="E4878" s="9" t="s">
        <v>277</v>
      </c>
      <c r="F4878" s="9" t="s">
        <v>277</v>
      </c>
      <c r="G4878" s="9" t="s">
        <v>277</v>
      </c>
      <c r="H4878" s="9">
        <v>288.399999999996</v>
      </c>
      <c r="I4878" s="9" t="s">
        <v>277</v>
      </c>
      <c r="J4878" s="9" t="s">
        <v>277</v>
      </c>
      <c r="K4878" s="9" t="s">
        <v>277</v>
      </c>
      <c r="L4878" s="9" t="s">
        <v>277</v>
      </c>
      <c r="M4878" s="9" t="s">
        <v>277</v>
      </c>
      <c r="P4878" s="65">
        <f t="shared" si="135"/>
        <v>288.399999999996</v>
      </c>
    </row>
    <row r="4879" spans="1:16" ht="15">
      <c r="A4879" s="238" t="s">
        <v>2500</v>
      </c>
      <c r="B4879" s="61" t="s">
        <v>2524</v>
      </c>
      <c r="C4879" s="3"/>
      <c r="D4879" s="3"/>
      <c r="E4879" s="9" t="s">
        <v>277</v>
      </c>
      <c r="F4879" s="9" t="s">
        <v>277</v>
      </c>
      <c r="G4879" s="9" t="s">
        <v>277</v>
      </c>
      <c r="H4879" s="9" t="s">
        <v>277</v>
      </c>
      <c r="I4879" s="9" t="s">
        <v>277</v>
      </c>
      <c r="J4879" s="9" t="s">
        <v>277</v>
      </c>
      <c r="K4879" s="9">
        <v>12.499999999992724</v>
      </c>
      <c r="L4879" s="9" t="s">
        <v>277</v>
      </c>
      <c r="M4879" s="65">
        <v>275.5</v>
      </c>
      <c r="P4879" s="65">
        <f t="shared" si="135"/>
        <v>287.99999999999272</v>
      </c>
    </row>
    <row r="4880" spans="1:16" ht="15">
      <c r="A4880" s="238" t="s">
        <v>2501</v>
      </c>
      <c r="B4880" s="170" t="s">
        <v>1274</v>
      </c>
      <c r="C4880" s="3"/>
      <c r="D4880" s="3"/>
      <c r="E4880" s="9" t="s">
        <v>277</v>
      </c>
      <c r="F4880" s="9" t="s">
        <v>277</v>
      </c>
      <c r="G4880" s="9" t="s">
        <v>277</v>
      </c>
      <c r="H4880" s="9" t="s">
        <v>277</v>
      </c>
      <c r="I4880" s="65">
        <v>280.09999999999991</v>
      </c>
      <c r="J4880" s="9" t="s">
        <v>277</v>
      </c>
      <c r="K4880" s="9" t="s">
        <v>277</v>
      </c>
      <c r="L4880" s="9" t="s">
        <v>277</v>
      </c>
      <c r="M4880" s="9" t="s">
        <v>277</v>
      </c>
      <c r="P4880" s="65">
        <f t="shared" si="135"/>
        <v>280.09999999999991</v>
      </c>
    </row>
    <row r="4881" spans="1:21" ht="15">
      <c r="A4881" s="238" t="s">
        <v>2502</v>
      </c>
      <c r="B4881" s="226" t="s">
        <v>2073</v>
      </c>
      <c r="C4881" s="3"/>
      <c r="D4881" s="3"/>
      <c r="E4881" s="9" t="s">
        <v>277</v>
      </c>
      <c r="F4881" s="9" t="s">
        <v>277</v>
      </c>
      <c r="G4881" s="9" t="s">
        <v>277</v>
      </c>
      <c r="H4881" s="9" t="s">
        <v>277</v>
      </c>
      <c r="I4881" s="9" t="s">
        <v>277</v>
      </c>
      <c r="J4881" s="9" t="s">
        <v>277</v>
      </c>
      <c r="K4881" s="9" t="s">
        <v>277</v>
      </c>
      <c r="L4881" s="9">
        <v>275.70000000000073</v>
      </c>
      <c r="M4881" s="9" t="s">
        <v>277</v>
      </c>
      <c r="N4881" s="65"/>
      <c r="P4881" s="65">
        <f t="shared" si="135"/>
        <v>275.70000000000073</v>
      </c>
      <c r="U4881" s="104"/>
    </row>
    <row r="4882" spans="1:21" ht="15">
      <c r="A4882" s="238" t="s">
        <v>2531</v>
      </c>
      <c r="B4882" s="61" t="s">
        <v>2087</v>
      </c>
      <c r="C4882" s="3"/>
      <c r="D4882" s="3"/>
      <c r="E4882" s="9" t="s">
        <v>277</v>
      </c>
      <c r="F4882" s="9" t="s">
        <v>277</v>
      </c>
      <c r="G4882" s="9" t="s">
        <v>277</v>
      </c>
      <c r="H4882" s="9" t="s">
        <v>277</v>
      </c>
      <c r="I4882" s="9" t="s">
        <v>277</v>
      </c>
      <c r="J4882" s="9" t="s">
        <v>277</v>
      </c>
      <c r="K4882" s="9" t="s">
        <v>277</v>
      </c>
      <c r="L4882" s="9">
        <v>227.59999999999854</v>
      </c>
      <c r="M4882" s="9" t="s">
        <v>277</v>
      </c>
      <c r="N4882" s="65"/>
      <c r="P4882" s="65">
        <f t="shared" si="135"/>
        <v>227.59999999999854</v>
      </c>
      <c r="U4882" s="104"/>
    </row>
    <row r="4883" spans="1:21" ht="15">
      <c r="A4883" s="238" t="s">
        <v>2613</v>
      </c>
      <c r="B4883" s="61" t="s">
        <v>2088</v>
      </c>
      <c r="C4883" s="3"/>
      <c r="D4883" s="3"/>
      <c r="E4883" s="9" t="s">
        <v>277</v>
      </c>
      <c r="F4883" s="9" t="s">
        <v>277</v>
      </c>
      <c r="G4883" s="9" t="s">
        <v>277</v>
      </c>
      <c r="H4883" s="9" t="s">
        <v>277</v>
      </c>
      <c r="I4883" s="9" t="s">
        <v>277</v>
      </c>
      <c r="J4883" s="9" t="s">
        <v>277</v>
      </c>
      <c r="K4883" s="9" t="s">
        <v>277</v>
      </c>
      <c r="L4883" s="9">
        <v>173.20000000000437</v>
      </c>
      <c r="M4883" s="9" t="s">
        <v>277</v>
      </c>
      <c r="N4883" s="65"/>
      <c r="P4883" s="65">
        <f t="shared" si="135"/>
        <v>173.20000000000437</v>
      </c>
      <c r="U4883" s="104"/>
    </row>
    <row r="4884" spans="1:21" ht="15">
      <c r="A4884" s="238" t="s">
        <v>2626</v>
      </c>
      <c r="B4884" s="61" t="s">
        <v>2514</v>
      </c>
      <c r="C4884" s="3"/>
      <c r="D4884" s="3"/>
      <c r="E4884" s="9" t="s">
        <v>277</v>
      </c>
      <c r="F4884" s="9" t="s">
        <v>277</v>
      </c>
      <c r="G4884" s="9" t="s">
        <v>277</v>
      </c>
      <c r="H4884" s="9" t="s">
        <v>277</v>
      </c>
      <c r="I4884" s="9" t="s">
        <v>277</v>
      </c>
      <c r="J4884" s="9" t="s">
        <v>277</v>
      </c>
      <c r="K4884" s="9">
        <v>12.499999999992724</v>
      </c>
      <c r="L4884" s="9" t="s">
        <v>277</v>
      </c>
      <c r="M4884" s="65">
        <v>136.9</v>
      </c>
      <c r="P4884" s="65">
        <f t="shared" si="135"/>
        <v>149.39999999999273</v>
      </c>
      <c r="U4884" s="104"/>
    </row>
    <row r="4885" spans="1:21" ht="15">
      <c r="A4885" s="238" t="s">
        <v>2662</v>
      </c>
      <c r="B4885" s="61" t="s">
        <v>2098</v>
      </c>
      <c r="C4885" s="3"/>
      <c r="D4885" s="3"/>
      <c r="E4885" s="9" t="s">
        <v>277</v>
      </c>
      <c r="F4885" s="9" t="s">
        <v>277</v>
      </c>
      <c r="G4885" s="9" t="s">
        <v>277</v>
      </c>
      <c r="H4885" s="9" t="s">
        <v>277</v>
      </c>
      <c r="I4885" s="9" t="s">
        <v>277</v>
      </c>
      <c r="J4885" s="9" t="s">
        <v>277</v>
      </c>
      <c r="K4885" s="9" t="s">
        <v>277</v>
      </c>
      <c r="L4885" s="9">
        <v>140.29999999999927</v>
      </c>
      <c r="M4885" s="9" t="s">
        <v>277</v>
      </c>
      <c r="N4885" s="65"/>
      <c r="P4885" s="65">
        <f t="shared" si="135"/>
        <v>140.29999999999927</v>
      </c>
      <c r="U4885" s="104"/>
    </row>
    <row r="4886" spans="1:21" ht="15">
      <c r="A4886" s="238" t="s">
        <v>2663</v>
      </c>
      <c r="B4886" s="61" t="s">
        <v>2503</v>
      </c>
      <c r="C4886" s="3"/>
      <c r="D4886" s="3"/>
      <c r="E4886" s="9" t="s">
        <v>277</v>
      </c>
      <c r="F4886" s="9" t="s">
        <v>277</v>
      </c>
      <c r="G4886" s="9" t="s">
        <v>277</v>
      </c>
      <c r="H4886" s="9" t="s">
        <v>277</v>
      </c>
      <c r="I4886" s="9" t="s">
        <v>277</v>
      </c>
      <c r="J4886" s="9" t="s">
        <v>277</v>
      </c>
      <c r="K4886" s="9">
        <v>12.499999999992724</v>
      </c>
      <c r="L4886" s="9" t="s">
        <v>277</v>
      </c>
      <c r="M4886" s="65">
        <v>126.1</v>
      </c>
      <c r="P4886" s="65">
        <f t="shared" si="135"/>
        <v>138.59999999999272</v>
      </c>
      <c r="U4886" s="104"/>
    </row>
    <row r="4887" spans="1:21" ht="15">
      <c r="A4887" s="238" t="s">
        <v>2664</v>
      </c>
      <c r="B4887" s="61" t="s">
        <v>650</v>
      </c>
      <c r="E4887" s="9" t="s">
        <v>277</v>
      </c>
      <c r="F4887" s="9" t="s">
        <v>277</v>
      </c>
      <c r="G4887" s="9" t="s">
        <v>277</v>
      </c>
      <c r="H4887" s="9">
        <v>72.299999999997453</v>
      </c>
      <c r="I4887" s="9" t="s">
        <v>277</v>
      </c>
      <c r="J4887" s="9" t="s">
        <v>277</v>
      </c>
      <c r="K4887" s="9" t="s">
        <v>277</v>
      </c>
      <c r="L4887" s="9" t="s">
        <v>277</v>
      </c>
      <c r="M4887" s="9" t="s">
        <v>277</v>
      </c>
      <c r="P4887" s="65">
        <f t="shared" si="135"/>
        <v>72.299999999997453</v>
      </c>
    </row>
    <row r="4888" spans="1:21" ht="15">
      <c r="A4888" s="238" t="s">
        <v>2665</v>
      </c>
      <c r="B4888" s="170" t="s">
        <v>1273</v>
      </c>
      <c r="C4888" s="3"/>
      <c r="D4888" s="3"/>
      <c r="E4888" s="9" t="s">
        <v>277</v>
      </c>
      <c r="F4888" s="9" t="s">
        <v>277</v>
      </c>
      <c r="G4888" s="9" t="s">
        <v>277</v>
      </c>
      <c r="H4888" s="9" t="s">
        <v>277</v>
      </c>
      <c r="I4888" s="65">
        <v>68.400000000000091</v>
      </c>
      <c r="J4888" s="9" t="s">
        <v>277</v>
      </c>
      <c r="K4888" s="9" t="s">
        <v>277</v>
      </c>
      <c r="L4888" s="9" t="s">
        <v>277</v>
      </c>
      <c r="M4888" s="9" t="s">
        <v>277</v>
      </c>
      <c r="P4888" s="65">
        <f t="shared" si="135"/>
        <v>68.400000000000091</v>
      </c>
    </row>
    <row r="4889" spans="1:21" ht="15">
      <c r="A4889" s="238" t="s">
        <v>2666</v>
      </c>
      <c r="B4889" s="226" t="s">
        <v>1594</v>
      </c>
      <c r="C4889" s="3"/>
      <c r="D4889" s="3"/>
      <c r="E4889" s="9" t="s">
        <v>277</v>
      </c>
      <c r="F4889" s="9" t="s">
        <v>277</v>
      </c>
      <c r="G4889" s="9" t="s">
        <v>277</v>
      </c>
      <c r="H4889" s="9" t="s">
        <v>277</v>
      </c>
      <c r="I4889" s="9" t="s">
        <v>277</v>
      </c>
      <c r="J4889" s="9" t="s">
        <v>277</v>
      </c>
      <c r="K4889" s="9">
        <v>12.499999999992724</v>
      </c>
      <c r="L4889" s="9" t="s">
        <v>277</v>
      </c>
      <c r="M4889" s="9" t="s">
        <v>277</v>
      </c>
      <c r="P4889" s="65">
        <f t="shared" si="135"/>
        <v>12.499999999992724</v>
      </c>
    </row>
    <row r="4890" spans="1:21" ht="15">
      <c r="A4890" s="28"/>
      <c r="B4890" s="61"/>
      <c r="E4890" s="9"/>
      <c r="F4890" s="9"/>
      <c r="G4890" s="9"/>
      <c r="H4890" s="9"/>
      <c r="L4890" s="67"/>
      <c r="M4890" s="67"/>
      <c r="N4890" s="65"/>
      <c r="U4890" s="104"/>
    </row>
    <row r="4891" spans="1:21" ht="15">
      <c r="A4891" s="28"/>
      <c r="B4891" s="61"/>
      <c r="E4891" s="9"/>
      <c r="L4891" s="67"/>
      <c r="M4891" s="67"/>
    </row>
    <row r="4892" spans="1:21" ht="15">
      <c r="A4892" s="28"/>
      <c r="B4892" s="61"/>
      <c r="E4892" s="9"/>
      <c r="L4892" s="67"/>
      <c r="M4892" s="67"/>
    </row>
    <row r="4893" spans="1:21" ht="25.5">
      <c r="A4893" s="23" t="s">
        <v>2442</v>
      </c>
      <c r="L4893" s="67"/>
      <c r="M4893" s="67"/>
    </row>
    <row r="4894" spans="1:21">
      <c r="L4894" s="67"/>
      <c r="M4894" s="67"/>
    </row>
    <row r="4895" spans="1:21" ht="15">
      <c r="A4895" s="38"/>
      <c r="B4895" s="38"/>
      <c r="C4895" s="38"/>
      <c r="D4895" s="38"/>
      <c r="E4895" s="59">
        <v>2016</v>
      </c>
      <c r="F4895" s="59">
        <v>2017</v>
      </c>
      <c r="G4895" s="59">
        <v>2018</v>
      </c>
      <c r="H4895" s="59">
        <v>2019</v>
      </c>
      <c r="I4895" s="59">
        <v>2020</v>
      </c>
      <c r="J4895" s="59">
        <v>2021</v>
      </c>
      <c r="K4895" s="59">
        <v>2022</v>
      </c>
      <c r="L4895" s="59">
        <v>2023</v>
      </c>
      <c r="M4895" s="59">
        <v>2024</v>
      </c>
      <c r="P4895" s="68" t="s">
        <v>40</v>
      </c>
    </row>
    <row r="4896" spans="1:21" ht="15">
      <c r="A4896" s="28" t="s">
        <v>0</v>
      </c>
      <c r="B4896" s="61" t="s">
        <v>11</v>
      </c>
      <c r="E4896" s="175">
        <v>725.7</v>
      </c>
      <c r="F4896" s="9">
        <v>521.29999999999995</v>
      </c>
      <c r="G4896" s="9">
        <v>286.39999999999998</v>
      </c>
      <c r="H4896" s="176">
        <v>665.00000000000728</v>
      </c>
      <c r="I4896" s="9">
        <v>403.20000000000255</v>
      </c>
      <c r="J4896" s="9">
        <v>434.05000000000291</v>
      </c>
      <c r="K4896" s="9">
        <v>0</v>
      </c>
      <c r="L4896" s="9">
        <v>305.79999999999927</v>
      </c>
      <c r="M4896" s="65">
        <v>585.79999999999995</v>
      </c>
      <c r="P4896" s="65">
        <f t="shared" ref="P4896:P4927" si="136">SUM(E4896:M4896)</f>
        <v>3927.2500000000118</v>
      </c>
      <c r="R4896" t="s">
        <v>370</v>
      </c>
      <c r="U4896" t="s">
        <v>2443</v>
      </c>
    </row>
    <row r="4897" spans="1:21" ht="15">
      <c r="A4897" s="28" t="s">
        <v>2</v>
      </c>
      <c r="B4897" s="61" t="s">
        <v>25</v>
      </c>
      <c r="E4897" s="9">
        <v>528.1</v>
      </c>
      <c r="F4897" s="179">
        <v>587.85</v>
      </c>
      <c r="G4897" s="179">
        <v>549.20000000000005</v>
      </c>
      <c r="H4897" s="9">
        <v>231.29999999999927</v>
      </c>
      <c r="I4897" s="9">
        <v>390.60000000000036</v>
      </c>
      <c r="J4897" s="9">
        <v>301.59999999999854</v>
      </c>
      <c r="K4897" s="9">
        <v>0</v>
      </c>
      <c r="L4897" s="9">
        <v>374.39999999999782</v>
      </c>
      <c r="M4897" s="65">
        <v>563.6</v>
      </c>
      <c r="P4897" s="65">
        <f t="shared" si="136"/>
        <v>3526.649999999996</v>
      </c>
      <c r="R4897" t="s">
        <v>313</v>
      </c>
    </row>
    <row r="4898" spans="1:21" ht="15">
      <c r="A4898" s="28" t="s">
        <v>3</v>
      </c>
      <c r="B4898" s="61" t="s">
        <v>17</v>
      </c>
      <c r="E4898" s="179">
        <v>625.6</v>
      </c>
      <c r="F4898" s="9">
        <v>520.29999999999995</v>
      </c>
      <c r="G4898" s="179">
        <v>455</v>
      </c>
      <c r="H4898" s="9">
        <v>302.70000000000437</v>
      </c>
      <c r="I4898" s="9">
        <v>188.99999999999818</v>
      </c>
      <c r="J4898" s="179">
        <v>523.10000000000218</v>
      </c>
      <c r="K4898" s="9">
        <v>0</v>
      </c>
      <c r="L4898" s="9">
        <v>318.80000000000291</v>
      </c>
      <c r="M4898" s="65">
        <v>530.99999999999989</v>
      </c>
      <c r="P4898" s="65">
        <f t="shared" si="136"/>
        <v>3465.5000000000077</v>
      </c>
      <c r="R4898" t="s">
        <v>1837</v>
      </c>
    </row>
    <row r="4899" spans="1:21" ht="15">
      <c r="A4899" s="28" t="s">
        <v>5</v>
      </c>
      <c r="B4899" s="61" t="s">
        <v>21</v>
      </c>
      <c r="E4899" s="9">
        <v>488.4</v>
      </c>
      <c r="F4899" s="175">
        <v>724.8</v>
      </c>
      <c r="G4899" s="176">
        <v>576.9</v>
      </c>
      <c r="H4899" s="9">
        <v>341.00000000000364</v>
      </c>
      <c r="I4899" s="9">
        <v>178.49999999999818</v>
      </c>
      <c r="J4899" s="9">
        <v>129.5</v>
      </c>
      <c r="K4899" s="9">
        <v>0</v>
      </c>
      <c r="L4899" s="9">
        <v>262.59999999999491</v>
      </c>
      <c r="M4899" s="65">
        <v>617</v>
      </c>
      <c r="P4899" s="65">
        <f t="shared" si="136"/>
        <v>3318.6999999999966</v>
      </c>
      <c r="R4899" t="s">
        <v>370</v>
      </c>
      <c r="U4899" t="s">
        <v>2443</v>
      </c>
    </row>
    <row r="4900" spans="1:21" ht="15">
      <c r="A4900" s="28" t="s">
        <v>7</v>
      </c>
      <c r="B4900" s="61" t="s">
        <v>31</v>
      </c>
      <c r="E4900" s="179">
        <v>560.20000000000005</v>
      </c>
      <c r="F4900" s="179">
        <v>618.4</v>
      </c>
      <c r="G4900" s="179">
        <v>372.1</v>
      </c>
      <c r="H4900" s="9">
        <v>222.39999999999782</v>
      </c>
      <c r="I4900" s="9">
        <v>472.79999999999927</v>
      </c>
      <c r="J4900" s="9">
        <v>149.19999999999709</v>
      </c>
      <c r="K4900" s="9">
        <v>0</v>
      </c>
      <c r="L4900" s="9">
        <v>392.90000000000146</v>
      </c>
      <c r="M4900" s="65">
        <v>515.4</v>
      </c>
      <c r="P4900" s="65">
        <f t="shared" si="136"/>
        <v>3303.3999999999955</v>
      </c>
      <c r="R4900" t="s">
        <v>371</v>
      </c>
    </row>
    <row r="4901" spans="1:21" ht="15">
      <c r="A4901" s="28" t="s">
        <v>8</v>
      </c>
      <c r="B4901" s="61" t="s">
        <v>37</v>
      </c>
      <c r="E4901" s="9">
        <v>483.1</v>
      </c>
      <c r="F4901" s="179">
        <v>707.1</v>
      </c>
      <c r="G4901" s="9">
        <v>212.9</v>
      </c>
      <c r="H4901" s="9">
        <v>276.5</v>
      </c>
      <c r="I4901" s="9">
        <v>352</v>
      </c>
      <c r="J4901" s="9">
        <v>281.79999999999927</v>
      </c>
      <c r="K4901" s="9">
        <v>0</v>
      </c>
      <c r="L4901" s="9">
        <v>388.89999999999054</v>
      </c>
      <c r="M4901" s="65">
        <v>396.29999999999995</v>
      </c>
      <c r="P4901" s="65">
        <f t="shared" si="136"/>
        <v>3098.5999999999904</v>
      </c>
      <c r="R4901" t="s">
        <v>282</v>
      </c>
    </row>
    <row r="4902" spans="1:21" ht="15">
      <c r="A4902" s="28" t="s">
        <v>10</v>
      </c>
      <c r="B4902" s="61" t="s">
        <v>143</v>
      </c>
      <c r="E4902" s="9" t="s">
        <v>277</v>
      </c>
      <c r="F4902" s="174">
        <v>779.6</v>
      </c>
      <c r="G4902" s="179">
        <v>438.6</v>
      </c>
      <c r="H4902" s="9">
        <v>399.60000000000218</v>
      </c>
      <c r="I4902" s="9">
        <v>316.899999999996</v>
      </c>
      <c r="J4902" s="9">
        <v>302.00000000000364</v>
      </c>
      <c r="K4902" s="9">
        <v>0</v>
      </c>
      <c r="L4902" s="9">
        <v>370.80000000000291</v>
      </c>
      <c r="M4902" s="65">
        <v>390.49999999999994</v>
      </c>
      <c r="P4902" s="65">
        <f t="shared" si="136"/>
        <v>2998.0000000000045</v>
      </c>
      <c r="R4902" t="s">
        <v>309</v>
      </c>
    </row>
    <row r="4903" spans="1:21" ht="15">
      <c r="A4903" s="28" t="s">
        <v>12</v>
      </c>
      <c r="B4903" s="61" t="s">
        <v>15</v>
      </c>
      <c r="E4903" s="9">
        <v>459.4</v>
      </c>
      <c r="F4903" s="9">
        <v>387.55</v>
      </c>
      <c r="G4903" s="9">
        <v>351.8</v>
      </c>
      <c r="H4903" s="9">
        <v>218.19999999999527</v>
      </c>
      <c r="I4903" s="9">
        <v>222.09999999999673</v>
      </c>
      <c r="J4903" s="9">
        <v>277.299999999992</v>
      </c>
      <c r="K4903" s="9">
        <v>0</v>
      </c>
      <c r="L4903" s="9">
        <v>567.30000000000291</v>
      </c>
      <c r="M4903" s="65">
        <v>418.90000000000003</v>
      </c>
      <c r="P4903" s="65">
        <f t="shared" si="136"/>
        <v>2902.549999999987</v>
      </c>
    </row>
    <row r="4904" spans="1:21" ht="15">
      <c r="A4904" s="28" t="s">
        <v>14</v>
      </c>
      <c r="B4904" s="61" t="s">
        <v>655</v>
      </c>
      <c r="E4904" s="9" t="s">
        <v>277</v>
      </c>
      <c r="F4904" s="9" t="s">
        <v>277</v>
      </c>
      <c r="G4904" s="9" t="s">
        <v>277</v>
      </c>
      <c r="H4904" s="9">
        <v>365.99999999999272</v>
      </c>
      <c r="I4904" s="175">
        <v>605.40000000000146</v>
      </c>
      <c r="J4904" s="9">
        <v>401.80000000000291</v>
      </c>
      <c r="K4904" s="9">
        <v>0</v>
      </c>
      <c r="L4904" s="174">
        <v>838.99999999999636</v>
      </c>
      <c r="M4904" s="65">
        <v>586</v>
      </c>
      <c r="P4904" s="65">
        <f t="shared" si="136"/>
        <v>2798.1999999999935</v>
      </c>
      <c r="R4904" t="s">
        <v>301</v>
      </c>
    </row>
    <row r="4905" spans="1:21" ht="15">
      <c r="A4905" s="28" t="s">
        <v>16</v>
      </c>
      <c r="B4905" s="61" t="s">
        <v>33</v>
      </c>
      <c r="E4905" s="174">
        <v>736</v>
      </c>
      <c r="F4905" s="179">
        <v>670.3</v>
      </c>
      <c r="G4905" s="9">
        <v>214.3</v>
      </c>
      <c r="H4905" s="9">
        <v>187.799999999992</v>
      </c>
      <c r="I4905" s="9">
        <v>126.89999999999782</v>
      </c>
      <c r="J4905" s="9">
        <v>159.59999999999854</v>
      </c>
      <c r="K4905" s="9">
        <v>0</v>
      </c>
      <c r="L4905" s="9">
        <v>299.29999999999563</v>
      </c>
      <c r="M4905" s="65">
        <v>389.5</v>
      </c>
      <c r="P4905" s="65">
        <f t="shared" si="136"/>
        <v>2783.6999999999839</v>
      </c>
      <c r="R4905" t="s">
        <v>332</v>
      </c>
    </row>
    <row r="4906" spans="1:21" ht="15">
      <c r="A4906" s="28" t="s">
        <v>18</v>
      </c>
      <c r="B4906" s="61" t="s">
        <v>13</v>
      </c>
      <c r="E4906" s="179">
        <v>593.20000000000005</v>
      </c>
      <c r="F4906" s="9">
        <v>513.54999999999995</v>
      </c>
      <c r="G4906" s="9">
        <v>260.5</v>
      </c>
      <c r="H4906" s="9">
        <v>295.49999999999636</v>
      </c>
      <c r="I4906" s="9">
        <v>269.5</v>
      </c>
      <c r="J4906" s="179">
        <v>490.49999999999636</v>
      </c>
      <c r="K4906" s="9">
        <v>0</v>
      </c>
      <c r="L4906" s="9">
        <v>231.40000000000873</v>
      </c>
      <c r="M4906" s="9" t="s">
        <v>277</v>
      </c>
      <c r="P4906" s="65">
        <f t="shared" si="136"/>
        <v>2654.1500000000015</v>
      </c>
      <c r="R4906" t="s">
        <v>315</v>
      </c>
    </row>
    <row r="4907" spans="1:21" ht="15">
      <c r="A4907" s="28" t="s">
        <v>20</v>
      </c>
      <c r="B4907" s="61" t="s">
        <v>624</v>
      </c>
      <c r="E4907" s="9" t="s">
        <v>277</v>
      </c>
      <c r="F4907" s="9" t="s">
        <v>277</v>
      </c>
      <c r="G4907" s="9" t="s">
        <v>277</v>
      </c>
      <c r="H4907" s="9">
        <v>370.200000000008</v>
      </c>
      <c r="I4907" s="9">
        <v>472.29999999999927</v>
      </c>
      <c r="J4907" s="9">
        <v>378.09999999999854</v>
      </c>
      <c r="K4907" s="9">
        <v>0</v>
      </c>
      <c r="L4907" s="176">
        <v>862.90000000000509</v>
      </c>
      <c r="M4907" s="65">
        <v>490.6</v>
      </c>
      <c r="P4907" s="65">
        <f t="shared" si="136"/>
        <v>2574.1000000000108</v>
      </c>
      <c r="R4907" t="s">
        <v>280</v>
      </c>
      <c r="U4907" t="s">
        <v>2443</v>
      </c>
    </row>
    <row r="4908" spans="1:21" ht="15">
      <c r="A4908" s="28" t="s">
        <v>22</v>
      </c>
      <c r="B4908" s="61" t="s">
        <v>9</v>
      </c>
      <c r="E4908" s="9">
        <v>383.2</v>
      </c>
      <c r="F4908" s="9">
        <v>271.60000000000002</v>
      </c>
      <c r="G4908" s="179">
        <v>404.1</v>
      </c>
      <c r="H4908" s="9">
        <v>189.799999999992</v>
      </c>
      <c r="I4908" s="179">
        <v>515.20000000000073</v>
      </c>
      <c r="J4908" s="9">
        <v>149.49999999999272</v>
      </c>
      <c r="K4908" s="9">
        <v>0</v>
      </c>
      <c r="L4908" s="9">
        <v>262.299999999992</v>
      </c>
      <c r="M4908" s="65">
        <v>373.19999999999993</v>
      </c>
      <c r="P4908" s="65">
        <f t="shared" si="136"/>
        <v>2548.8999999999774</v>
      </c>
      <c r="R4908" t="s">
        <v>359</v>
      </c>
    </row>
    <row r="4909" spans="1:21" ht="15">
      <c r="A4909" s="28" t="s">
        <v>24</v>
      </c>
      <c r="B4909" s="61" t="s">
        <v>1</v>
      </c>
      <c r="E4909" s="9">
        <v>197.6</v>
      </c>
      <c r="F4909" s="179">
        <v>548.70000000000005</v>
      </c>
      <c r="G4909" s="9">
        <v>261.7</v>
      </c>
      <c r="H4909" s="9">
        <v>390.49999999999454</v>
      </c>
      <c r="I4909" s="9">
        <v>274.20000000000073</v>
      </c>
      <c r="J4909" s="9">
        <v>233.20000000000073</v>
      </c>
      <c r="K4909" s="9">
        <v>0</v>
      </c>
      <c r="L4909" s="9">
        <v>118</v>
      </c>
      <c r="M4909" s="65">
        <v>460.09999999999997</v>
      </c>
      <c r="P4909" s="65">
        <f t="shared" si="136"/>
        <v>2483.9999999999959</v>
      </c>
      <c r="R4909" t="s">
        <v>292</v>
      </c>
    </row>
    <row r="4910" spans="1:21" ht="15">
      <c r="A4910" s="28" t="s">
        <v>26</v>
      </c>
      <c r="B4910" s="61" t="s">
        <v>161</v>
      </c>
      <c r="E4910" s="9" t="s">
        <v>277</v>
      </c>
      <c r="F4910" s="9" t="s">
        <v>277</v>
      </c>
      <c r="G4910" s="9">
        <v>317.8</v>
      </c>
      <c r="H4910" s="175">
        <v>612.60000000000218</v>
      </c>
      <c r="I4910" s="9">
        <v>395.40000000000146</v>
      </c>
      <c r="J4910" s="9">
        <v>162.39999999999964</v>
      </c>
      <c r="K4910" s="9">
        <v>0</v>
      </c>
      <c r="L4910" s="179">
        <v>591.29999999999927</v>
      </c>
      <c r="M4910" s="65">
        <v>403.3</v>
      </c>
      <c r="P4910" s="65">
        <f t="shared" si="136"/>
        <v>2482.8000000000029</v>
      </c>
      <c r="R4910" t="s">
        <v>331</v>
      </c>
    </row>
    <row r="4911" spans="1:21" ht="15">
      <c r="A4911" s="28" t="s">
        <v>28</v>
      </c>
      <c r="B4911" s="61" t="s">
        <v>153</v>
      </c>
      <c r="E4911" s="9" t="s">
        <v>277</v>
      </c>
      <c r="F4911" s="9" t="s">
        <v>277</v>
      </c>
      <c r="G4911" s="9">
        <v>313.7</v>
      </c>
      <c r="H4911" s="179">
        <v>586.39999999999054</v>
      </c>
      <c r="I4911" s="9">
        <v>411.00000000000546</v>
      </c>
      <c r="J4911" s="9">
        <v>244.50000000000364</v>
      </c>
      <c r="K4911" s="9">
        <v>0</v>
      </c>
      <c r="L4911" s="9">
        <v>302.40000000000146</v>
      </c>
      <c r="M4911" s="65">
        <v>590.79999999999995</v>
      </c>
      <c r="P4911" s="65">
        <f t="shared" si="136"/>
        <v>2448.8000000000011</v>
      </c>
      <c r="R4911" t="s">
        <v>282</v>
      </c>
    </row>
    <row r="4912" spans="1:21" ht="15">
      <c r="A4912" s="28" t="s">
        <v>30</v>
      </c>
      <c r="B4912" s="61" t="s">
        <v>6</v>
      </c>
      <c r="E4912" s="179">
        <v>564.6</v>
      </c>
      <c r="F4912" s="179">
        <v>617.35</v>
      </c>
      <c r="G4912" s="9">
        <v>298.10000000000002</v>
      </c>
      <c r="H4912" s="9">
        <v>293.10000000000946</v>
      </c>
      <c r="I4912" s="9">
        <v>400.50000000000182</v>
      </c>
      <c r="J4912" s="9">
        <v>270.19999999999709</v>
      </c>
      <c r="K4912" s="9">
        <v>0</v>
      </c>
      <c r="L4912" s="9" t="s">
        <v>277</v>
      </c>
      <c r="M4912" s="9" t="s">
        <v>277</v>
      </c>
      <c r="P4912" s="65">
        <f t="shared" si="136"/>
        <v>2443.8500000000085</v>
      </c>
      <c r="R4912" t="s">
        <v>304</v>
      </c>
    </row>
    <row r="4913" spans="1:21" ht="15">
      <c r="A4913" s="28" t="s">
        <v>32</v>
      </c>
      <c r="B4913" s="61" t="s">
        <v>27</v>
      </c>
      <c r="E4913" s="179">
        <v>532.20000000000005</v>
      </c>
      <c r="F4913" s="9">
        <v>414.4</v>
      </c>
      <c r="G4913" s="9">
        <v>223.9</v>
      </c>
      <c r="H4913" s="9">
        <v>215.19999999999345</v>
      </c>
      <c r="I4913" s="9">
        <v>495</v>
      </c>
      <c r="J4913" s="9">
        <v>380.19999999999345</v>
      </c>
      <c r="K4913" s="9">
        <v>0</v>
      </c>
      <c r="L4913" s="9">
        <v>158.80000000000655</v>
      </c>
      <c r="M4913" s="9" t="s">
        <v>277</v>
      </c>
      <c r="P4913" s="65">
        <f t="shared" si="136"/>
        <v>2419.6999999999935</v>
      </c>
      <c r="R4913" t="s">
        <v>292</v>
      </c>
    </row>
    <row r="4914" spans="1:21" ht="15">
      <c r="A4914" s="28" t="s">
        <v>34</v>
      </c>
      <c r="B4914" s="61" t="s">
        <v>23</v>
      </c>
      <c r="E4914" s="9">
        <v>446.3</v>
      </c>
      <c r="F4914" s="9">
        <v>519</v>
      </c>
      <c r="G4914" s="9">
        <v>299.60000000000002</v>
      </c>
      <c r="H4914" s="9">
        <v>139.90000000000146</v>
      </c>
      <c r="I4914" s="9">
        <v>229.40000000000327</v>
      </c>
      <c r="J4914" s="9">
        <v>264.19999999999345</v>
      </c>
      <c r="K4914" s="9">
        <v>0</v>
      </c>
      <c r="L4914" s="9">
        <v>264.79999999999927</v>
      </c>
      <c r="M4914" s="65">
        <v>166</v>
      </c>
      <c r="P4914" s="65">
        <f t="shared" si="136"/>
        <v>2329.1999999999975</v>
      </c>
    </row>
    <row r="4915" spans="1:21" ht="15">
      <c r="A4915" s="28" t="s">
        <v>36</v>
      </c>
      <c r="B4915" s="61" t="s">
        <v>152</v>
      </c>
      <c r="E4915" s="9" t="s">
        <v>277</v>
      </c>
      <c r="F4915" s="9" t="s">
        <v>277</v>
      </c>
      <c r="G4915" s="174">
        <v>552.6</v>
      </c>
      <c r="H4915" s="179">
        <v>403.90000000000146</v>
      </c>
      <c r="I4915" s="9">
        <v>234.59999999999673</v>
      </c>
      <c r="J4915" s="9">
        <v>298.90000000000509</v>
      </c>
      <c r="K4915" s="9">
        <v>0</v>
      </c>
      <c r="L4915" s="9">
        <v>438.299999999992</v>
      </c>
      <c r="M4915" s="65">
        <v>390.59999999999997</v>
      </c>
      <c r="P4915" s="65">
        <f t="shared" si="136"/>
        <v>2318.8999999999951</v>
      </c>
      <c r="R4915" t="s">
        <v>305</v>
      </c>
    </row>
    <row r="4916" spans="1:21" ht="15">
      <c r="A4916" s="28" t="s">
        <v>38</v>
      </c>
      <c r="B4916" s="61" t="s">
        <v>661</v>
      </c>
      <c r="E4916" s="9" t="s">
        <v>277</v>
      </c>
      <c r="F4916" s="9" t="s">
        <v>277</v>
      </c>
      <c r="G4916" s="9" t="s">
        <v>277</v>
      </c>
      <c r="H4916" s="9">
        <v>317.99999999999636</v>
      </c>
      <c r="I4916" s="174">
        <v>630</v>
      </c>
      <c r="J4916" s="175">
        <v>539.59999999999854</v>
      </c>
      <c r="K4916" s="9">
        <v>0</v>
      </c>
      <c r="L4916" s="179">
        <v>621.60000000000946</v>
      </c>
      <c r="M4916" s="65">
        <v>204.5</v>
      </c>
      <c r="P4916" s="65">
        <f t="shared" si="136"/>
        <v>2313.7000000000044</v>
      </c>
      <c r="R4916" t="s">
        <v>698</v>
      </c>
    </row>
    <row r="4917" spans="1:21" ht="15">
      <c r="A4917" s="28" t="s">
        <v>145</v>
      </c>
      <c r="B4917" s="61" t="s">
        <v>637</v>
      </c>
      <c r="E4917" s="9" t="s">
        <v>277</v>
      </c>
      <c r="F4917" s="9" t="s">
        <v>277</v>
      </c>
      <c r="G4917" s="9" t="s">
        <v>277</v>
      </c>
      <c r="H4917" s="9">
        <v>311.39999999999782</v>
      </c>
      <c r="I4917" s="9">
        <v>353.60000000000218</v>
      </c>
      <c r="J4917" s="9">
        <v>177.29999999999927</v>
      </c>
      <c r="K4917" s="9">
        <v>0</v>
      </c>
      <c r="L4917" s="179">
        <v>703.70000000000073</v>
      </c>
      <c r="M4917" s="65">
        <v>608.5</v>
      </c>
      <c r="P4917" s="65">
        <f t="shared" si="136"/>
        <v>2154.5</v>
      </c>
      <c r="R4917" t="s">
        <v>291</v>
      </c>
    </row>
    <row r="4918" spans="1:21" ht="15">
      <c r="A4918" s="28" t="s">
        <v>146</v>
      </c>
      <c r="B4918" s="61" t="s">
        <v>629</v>
      </c>
      <c r="E4918" s="9" t="s">
        <v>277</v>
      </c>
      <c r="F4918" s="9" t="s">
        <v>277</v>
      </c>
      <c r="G4918" s="9" t="s">
        <v>277</v>
      </c>
      <c r="H4918" s="9">
        <v>277.10000000000946</v>
      </c>
      <c r="I4918" s="9">
        <v>392.70000000000073</v>
      </c>
      <c r="J4918" s="174">
        <v>549.79999999999563</v>
      </c>
      <c r="K4918" s="9">
        <v>0</v>
      </c>
      <c r="L4918" s="9">
        <v>556.19999999999345</v>
      </c>
      <c r="M4918" s="65">
        <v>341.09999999999997</v>
      </c>
      <c r="P4918" s="65">
        <f t="shared" si="136"/>
        <v>2116.8999999999992</v>
      </c>
      <c r="R4918" t="s">
        <v>299</v>
      </c>
    </row>
    <row r="4919" spans="1:21" ht="15">
      <c r="A4919" s="28" t="s">
        <v>147</v>
      </c>
      <c r="B4919" s="61" t="s">
        <v>154</v>
      </c>
      <c r="E4919" s="9" t="s">
        <v>277</v>
      </c>
      <c r="F4919" s="9" t="s">
        <v>277</v>
      </c>
      <c r="G4919" s="175">
        <v>550.4</v>
      </c>
      <c r="H4919" s="9">
        <v>312.19999999999709</v>
      </c>
      <c r="I4919" s="9">
        <v>485.10000000000218</v>
      </c>
      <c r="J4919" s="9">
        <v>98.799999999991996</v>
      </c>
      <c r="K4919" s="9">
        <v>0</v>
      </c>
      <c r="L4919" s="9">
        <v>379.49999999999636</v>
      </c>
      <c r="M4919" s="65">
        <v>253.7</v>
      </c>
      <c r="P4919" s="65">
        <f t="shared" si="136"/>
        <v>2079.6999999999875</v>
      </c>
      <c r="R4919" t="s">
        <v>281</v>
      </c>
    </row>
    <row r="4920" spans="1:21" ht="15">
      <c r="A4920" s="28" t="s">
        <v>150</v>
      </c>
      <c r="B4920" s="61" t="s">
        <v>665</v>
      </c>
      <c r="E4920" s="9" t="s">
        <v>277</v>
      </c>
      <c r="F4920" s="9" t="s">
        <v>277</v>
      </c>
      <c r="G4920" s="9" t="s">
        <v>277</v>
      </c>
      <c r="H4920" s="9">
        <v>268.89999999999782</v>
      </c>
      <c r="I4920" s="9">
        <v>482.50000000000182</v>
      </c>
      <c r="J4920" s="9">
        <v>143.70000000000437</v>
      </c>
      <c r="K4920" s="9">
        <v>0</v>
      </c>
      <c r="L4920" s="9">
        <v>547.30000000000291</v>
      </c>
      <c r="M4920" s="65">
        <v>606.40000000000009</v>
      </c>
      <c r="P4920" s="65">
        <f t="shared" si="136"/>
        <v>2048.800000000007</v>
      </c>
    </row>
    <row r="4921" spans="1:21" ht="15">
      <c r="A4921" s="28" t="s">
        <v>156</v>
      </c>
      <c r="B4921" s="61" t="s">
        <v>649</v>
      </c>
      <c r="E4921" s="9" t="s">
        <v>277</v>
      </c>
      <c r="F4921" s="9" t="s">
        <v>277</v>
      </c>
      <c r="G4921" s="9" t="s">
        <v>277</v>
      </c>
      <c r="H4921" s="9">
        <v>375.19999999999709</v>
      </c>
      <c r="I4921" s="9">
        <v>430.29999999999563</v>
      </c>
      <c r="J4921" s="9">
        <v>268.19999999999345</v>
      </c>
      <c r="K4921" s="9">
        <v>0</v>
      </c>
      <c r="L4921" s="9">
        <v>492.19999999998981</v>
      </c>
      <c r="M4921" s="65">
        <v>462.70000000000005</v>
      </c>
      <c r="P4921" s="65">
        <f t="shared" si="136"/>
        <v>2028.599999999976</v>
      </c>
    </row>
    <row r="4922" spans="1:21" ht="15">
      <c r="A4922" s="28" t="s">
        <v>158</v>
      </c>
      <c r="B4922" s="170" t="s">
        <v>1280</v>
      </c>
      <c r="C4922" s="3"/>
      <c r="D4922" s="3"/>
      <c r="E4922" s="9" t="s">
        <v>277</v>
      </c>
      <c r="F4922" s="9" t="s">
        <v>277</v>
      </c>
      <c r="G4922" s="9" t="s">
        <v>277</v>
      </c>
      <c r="H4922" s="9" t="s">
        <v>277</v>
      </c>
      <c r="I4922" s="176">
        <v>670.5</v>
      </c>
      <c r="J4922" s="179">
        <v>482.49999999999636</v>
      </c>
      <c r="K4922" s="9">
        <v>0</v>
      </c>
      <c r="L4922" s="9">
        <v>566.299999999992</v>
      </c>
      <c r="M4922" s="65">
        <v>284.7</v>
      </c>
      <c r="P4922" s="65">
        <f t="shared" si="136"/>
        <v>2003.9999999999884</v>
      </c>
      <c r="R4922" t="s">
        <v>320</v>
      </c>
      <c r="U4922" t="s">
        <v>2443</v>
      </c>
    </row>
    <row r="4923" spans="1:21" ht="15">
      <c r="A4923" s="28" t="s">
        <v>159</v>
      </c>
      <c r="B4923" s="170" t="s">
        <v>1283</v>
      </c>
      <c r="C4923" s="3"/>
      <c r="D4923" s="3"/>
      <c r="E4923" s="9" t="s">
        <v>277</v>
      </c>
      <c r="F4923" s="9" t="s">
        <v>277</v>
      </c>
      <c r="G4923" s="9" t="s">
        <v>277</v>
      </c>
      <c r="H4923" s="9" t="s">
        <v>277</v>
      </c>
      <c r="I4923" s="9">
        <v>156.19999999999891</v>
      </c>
      <c r="J4923" s="9">
        <v>338.40000000000509</v>
      </c>
      <c r="K4923" s="9">
        <v>0</v>
      </c>
      <c r="L4923" s="179">
        <v>713.70000000000437</v>
      </c>
      <c r="M4923" s="90">
        <v>773.19999999999993</v>
      </c>
      <c r="P4923" s="65">
        <f t="shared" si="136"/>
        <v>1981.5000000000082</v>
      </c>
      <c r="R4923" t="s">
        <v>310</v>
      </c>
    </row>
    <row r="4924" spans="1:21" ht="15">
      <c r="A4924" s="28" t="s">
        <v>160</v>
      </c>
      <c r="B4924" s="61" t="s">
        <v>19</v>
      </c>
      <c r="E4924" s="9">
        <v>509.8</v>
      </c>
      <c r="F4924" s="9">
        <v>388.5</v>
      </c>
      <c r="G4924" s="179">
        <v>519</v>
      </c>
      <c r="H4924" s="9">
        <v>256.50000000001091</v>
      </c>
      <c r="I4924" s="9">
        <v>209.90000000000146</v>
      </c>
      <c r="J4924" s="9">
        <v>69.500000000003638</v>
      </c>
      <c r="K4924" s="9">
        <v>0</v>
      </c>
      <c r="L4924" s="9" t="s">
        <v>277</v>
      </c>
      <c r="M4924" s="9" t="s">
        <v>277</v>
      </c>
      <c r="P4924" s="65">
        <f t="shared" si="136"/>
        <v>1953.200000000016</v>
      </c>
      <c r="R4924" t="s">
        <v>283</v>
      </c>
    </row>
    <row r="4925" spans="1:21" ht="15">
      <c r="A4925" s="28" t="s">
        <v>162</v>
      </c>
      <c r="B4925" s="61" t="s">
        <v>142</v>
      </c>
      <c r="E4925" s="9" t="s">
        <v>277</v>
      </c>
      <c r="F4925" s="9">
        <v>469.4</v>
      </c>
      <c r="G4925" s="9">
        <v>242</v>
      </c>
      <c r="H4925" s="9">
        <v>275</v>
      </c>
      <c r="I4925" s="9">
        <v>158.69999999999709</v>
      </c>
      <c r="J4925" s="9">
        <v>85.700000000000728</v>
      </c>
      <c r="K4925" s="9">
        <v>0</v>
      </c>
      <c r="L4925" s="179">
        <v>572.299999999992</v>
      </c>
      <c r="M4925" s="65">
        <v>143.9</v>
      </c>
      <c r="P4925" s="65">
        <f t="shared" si="136"/>
        <v>1946.99999999999</v>
      </c>
      <c r="R4925" t="s">
        <v>292</v>
      </c>
    </row>
    <row r="4926" spans="1:21" ht="15">
      <c r="A4926" s="28" t="s">
        <v>273</v>
      </c>
      <c r="B4926" s="61" t="s">
        <v>39</v>
      </c>
      <c r="E4926" s="179">
        <v>559.9</v>
      </c>
      <c r="F4926" s="9">
        <v>325.60000000000002</v>
      </c>
      <c r="G4926" s="9">
        <v>323</v>
      </c>
      <c r="H4926" s="9">
        <v>306.59999999999491</v>
      </c>
      <c r="I4926" s="9">
        <v>206.70000000000255</v>
      </c>
      <c r="J4926" s="9">
        <v>219.30000000000291</v>
      </c>
      <c r="K4926" s="9">
        <v>0</v>
      </c>
      <c r="L4926" s="9" t="s">
        <v>277</v>
      </c>
      <c r="M4926" s="9" t="s">
        <v>277</v>
      </c>
      <c r="P4926" s="65">
        <f t="shared" si="136"/>
        <v>1941.1000000000004</v>
      </c>
      <c r="R4926" t="s">
        <v>287</v>
      </c>
    </row>
    <row r="4927" spans="1:21" ht="15">
      <c r="A4927" s="28" t="s">
        <v>274</v>
      </c>
      <c r="B4927" s="61" t="s">
        <v>644</v>
      </c>
      <c r="E4927" s="9" t="s">
        <v>277</v>
      </c>
      <c r="F4927" s="9" t="s">
        <v>277</v>
      </c>
      <c r="G4927" s="9" t="s">
        <v>277</v>
      </c>
      <c r="H4927" s="179">
        <v>553.80000000000291</v>
      </c>
      <c r="I4927" s="179">
        <v>533.99999999999818</v>
      </c>
      <c r="J4927" s="9">
        <v>218.79999999999927</v>
      </c>
      <c r="K4927" s="9">
        <v>0</v>
      </c>
      <c r="L4927" s="9">
        <v>239.29999999999927</v>
      </c>
      <c r="M4927" s="65">
        <v>353.4</v>
      </c>
      <c r="P4927" s="65">
        <f t="shared" si="136"/>
        <v>1899.2999999999997</v>
      </c>
      <c r="R4927" t="s">
        <v>319</v>
      </c>
    </row>
    <row r="4928" spans="1:21" ht="15">
      <c r="A4928" s="28" t="s">
        <v>275</v>
      </c>
      <c r="B4928" s="61" t="s">
        <v>648</v>
      </c>
      <c r="E4928" s="9" t="s">
        <v>277</v>
      </c>
      <c r="F4928" s="9" t="s">
        <v>277</v>
      </c>
      <c r="G4928" s="9" t="s">
        <v>277</v>
      </c>
      <c r="H4928" s="179">
        <v>499.29999999999745</v>
      </c>
      <c r="I4928" s="179">
        <v>575.40000000000146</v>
      </c>
      <c r="J4928" s="9">
        <v>175.49999999998909</v>
      </c>
      <c r="K4928" s="9">
        <v>0</v>
      </c>
      <c r="L4928" s="9">
        <v>235</v>
      </c>
      <c r="M4928" s="65">
        <v>347.00000000000006</v>
      </c>
      <c r="P4928" s="65">
        <f t="shared" ref="P4928:P4959" si="137">SUM(E4928:M4928)</f>
        <v>1832.199999999988</v>
      </c>
      <c r="R4928" t="s">
        <v>285</v>
      </c>
    </row>
    <row r="4929" spans="1:22" ht="15">
      <c r="A4929" s="28" t="s">
        <v>276</v>
      </c>
      <c r="B4929" s="181" t="s">
        <v>1286</v>
      </c>
      <c r="C4929" s="3"/>
      <c r="D4929" s="3"/>
      <c r="E4929" s="9" t="s">
        <v>277</v>
      </c>
      <c r="F4929" s="9" t="s">
        <v>277</v>
      </c>
      <c r="G4929" s="9" t="s">
        <v>277</v>
      </c>
      <c r="H4929" s="9" t="s">
        <v>277</v>
      </c>
      <c r="I4929" s="179">
        <v>507.899999999996</v>
      </c>
      <c r="J4929" s="9">
        <v>359.50000000000728</v>
      </c>
      <c r="K4929" s="9">
        <v>0</v>
      </c>
      <c r="L4929" s="9">
        <v>484.79999999999927</v>
      </c>
      <c r="M4929" s="65">
        <v>464.7</v>
      </c>
      <c r="P4929" s="65">
        <f t="shared" si="137"/>
        <v>1816.9000000000026</v>
      </c>
      <c r="R4929" t="s">
        <v>292</v>
      </c>
      <c r="V4929" s="61" t="s">
        <v>2297</v>
      </c>
    </row>
    <row r="4930" spans="1:22" ht="15">
      <c r="A4930" s="28" t="s">
        <v>602</v>
      </c>
      <c r="B4930" s="61" t="s">
        <v>616</v>
      </c>
      <c r="E4930" s="9" t="s">
        <v>277</v>
      </c>
      <c r="F4930" s="9" t="s">
        <v>277</v>
      </c>
      <c r="G4930" s="9" t="s">
        <v>277</v>
      </c>
      <c r="H4930" s="9">
        <v>300.3999999999869</v>
      </c>
      <c r="I4930" s="9">
        <v>441.30000000000291</v>
      </c>
      <c r="J4930" s="9">
        <v>145.90000000000873</v>
      </c>
      <c r="K4930" s="9">
        <v>0</v>
      </c>
      <c r="L4930" s="9">
        <v>254.29999999999927</v>
      </c>
      <c r="M4930" s="90">
        <v>669.8</v>
      </c>
      <c r="P4930" s="65">
        <f t="shared" si="137"/>
        <v>1811.6999999999978</v>
      </c>
      <c r="R4930" t="s">
        <v>286</v>
      </c>
      <c r="V4930" s="61"/>
    </row>
    <row r="4931" spans="1:22" ht="15">
      <c r="A4931" s="28" t="s">
        <v>603</v>
      </c>
      <c r="B4931" s="61" t="s">
        <v>605</v>
      </c>
      <c r="E4931" s="9" t="s">
        <v>277</v>
      </c>
      <c r="F4931" s="9" t="s">
        <v>277</v>
      </c>
      <c r="G4931" s="9" t="s">
        <v>277</v>
      </c>
      <c r="H4931" s="174">
        <v>651.59999999999491</v>
      </c>
      <c r="I4931" s="9">
        <v>226.50000000000182</v>
      </c>
      <c r="J4931" s="9">
        <v>352.29999999998472</v>
      </c>
      <c r="K4931" s="9">
        <v>0</v>
      </c>
      <c r="L4931" s="9">
        <v>184.19999999999345</v>
      </c>
      <c r="M4931" s="65">
        <v>385.40000000000003</v>
      </c>
      <c r="P4931" s="65">
        <f t="shared" si="137"/>
        <v>1799.999999999975</v>
      </c>
      <c r="R4931" t="s">
        <v>299</v>
      </c>
      <c r="V4931" s="61"/>
    </row>
    <row r="4932" spans="1:22" ht="15">
      <c r="A4932" s="28" t="s">
        <v>604</v>
      </c>
      <c r="B4932" s="61" t="s">
        <v>141</v>
      </c>
      <c r="E4932" s="9" t="s">
        <v>277</v>
      </c>
      <c r="F4932" s="9">
        <v>539.65</v>
      </c>
      <c r="G4932" s="9">
        <v>148</v>
      </c>
      <c r="H4932" s="9">
        <v>117.10000000000582</v>
      </c>
      <c r="I4932" s="9">
        <v>341.29999999999563</v>
      </c>
      <c r="J4932" s="9">
        <v>231.799999999992</v>
      </c>
      <c r="K4932" s="9">
        <v>0</v>
      </c>
      <c r="L4932" s="9">
        <v>141.79999999999927</v>
      </c>
      <c r="M4932" s="65">
        <v>256.60000000000002</v>
      </c>
      <c r="P4932" s="65">
        <f t="shared" si="137"/>
        <v>1776.2499999999927</v>
      </c>
      <c r="V4932" s="226"/>
    </row>
    <row r="4933" spans="1:22" ht="15">
      <c r="A4933" s="28" t="s">
        <v>606</v>
      </c>
      <c r="B4933" s="61" t="s">
        <v>144</v>
      </c>
      <c r="E4933" s="9" t="s">
        <v>277</v>
      </c>
      <c r="F4933" s="176">
        <v>782.55</v>
      </c>
      <c r="G4933" s="9">
        <v>286.7</v>
      </c>
      <c r="H4933" s="9">
        <v>27.500000000010914</v>
      </c>
      <c r="I4933" s="9">
        <v>156.600000000004</v>
      </c>
      <c r="J4933" s="179">
        <v>517.19999999999709</v>
      </c>
      <c r="K4933" s="9">
        <v>0</v>
      </c>
      <c r="L4933" s="9" t="s">
        <v>277</v>
      </c>
      <c r="M4933" s="9" t="s">
        <v>277</v>
      </c>
      <c r="P4933" s="65">
        <f t="shared" si="137"/>
        <v>1770.550000000012</v>
      </c>
      <c r="R4933" t="s">
        <v>323</v>
      </c>
      <c r="U4933" t="s">
        <v>2443</v>
      </c>
      <c r="V4933" s="61"/>
    </row>
    <row r="4934" spans="1:22" ht="15">
      <c r="A4934" s="28" t="s">
        <v>612</v>
      </c>
      <c r="B4934" s="170" t="s">
        <v>1277</v>
      </c>
      <c r="C4934" s="3"/>
      <c r="D4934" s="3"/>
      <c r="E4934" s="9" t="s">
        <v>277</v>
      </c>
      <c r="F4934" s="9" t="s">
        <v>277</v>
      </c>
      <c r="G4934" s="9" t="s">
        <v>277</v>
      </c>
      <c r="H4934" s="9" t="s">
        <v>277</v>
      </c>
      <c r="I4934" s="9">
        <v>298.09999999999854</v>
      </c>
      <c r="J4934" s="9">
        <v>251.90000000000509</v>
      </c>
      <c r="K4934" s="9">
        <v>0</v>
      </c>
      <c r="L4934" s="9">
        <v>404.90000000001237</v>
      </c>
      <c r="M4934" s="114">
        <v>812.90000000000009</v>
      </c>
      <c r="P4934" s="65">
        <f t="shared" si="137"/>
        <v>1767.8000000000161</v>
      </c>
      <c r="R4934" t="s">
        <v>281</v>
      </c>
      <c r="V4934" s="61"/>
    </row>
    <row r="4935" spans="1:22" ht="15">
      <c r="A4935" s="28" t="s">
        <v>614</v>
      </c>
      <c r="B4935" s="61" t="s">
        <v>35</v>
      </c>
      <c r="E4935" s="9">
        <v>184.1</v>
      </c>
      <c r="F4935" s="9">
        <v>540.45000000000005</v>
      </c>
      <c r="G4935" s="179">
        <v>437</v>
      </c>
      <c r="H4935" s="9">
        <v>83.200000000002547</v>
      </c>
      <c r="I4935" s="9">
        <v>490.10000000000036</v>
      </c>
      <c r="J4935" s="9" t="s">
        <v>277</v>
      </c>
      <c r="K4935" s="9">
        <v>0</v>
      </c>
      <c r="L4935" s="9" t="s">
        <v>277</v>
      </c>
      <c r="M4935" s="9" t="s">
        <v>277</v>
      </c>
      <c r="P4935" s="65">
        <f t="shared" si="137"/>
        <v>1734.8500000000031</v>
      </c>
      <c r="R4935" t="s">
        <v>286</v>
      </c>
      <c r="V4935" s="226"/>
    </row>
    <row r="4936" spans="1:22" ht="15">
      <c r="A4936" s="28" t="s">
        <v>617</v>
      </c>
      <c r="B4936" s="61" t="s">
        <v>613</v>
      </c>
      <c r="E4936" s="9" t="s">
        <v>277</v>
      </c>
      <c r="F4936" s="9" t="s">
        <v>277</v>
      </c>
      <c r="G4936" s="9" t="s">
        <v>277</v>
      </c>
      <c r="H4936" s="9">
        <v>231.799999999992</v>
      </c>
      <c r="I4936" s="179">
        <v>555.40000000000146</v>
      </c>
      <c r="J4936" s="9">
        <v>361.90000000001237</v>
      </c>
      <c r="K4936" s="9">
        <v>0</v>
      </c>
      <c r="L4936" s="9">
        <v>274.69999999999709</v>
      </c>
      <c r="M4936" s="65">
        <v>261.90000000000003</v>
      </c>
      <c r="P4936" s="65">
        <f t="shared" si="137"/>
        <v>1685.700000000003</v>
      </c>
      <c r="R4936" t="s">
        <v>291</v>
      </c>
      <c r="V4936" s="226"/>
    </row>
    <row r="4937" spans="1:22" ht="15">
      <c r="A4937" s="28" t="s">
        <v>618</v>
      </c>
      <c r="B4937" s="28" t="s">
        <v>600</v>
      </c>
      <c r="E4937" s="9" t="s">
        <v>277</v>
      </c>
      <c r="F4937" s="9" t="s">
        <v>277</v>
      </c>
      <c r="G4937" s="9" t="s">
        <v>277</v>
      </c>
      <c r="H4937" s="9">
        <v>335.79999999999563</v>
      </c>
      <c r="I4937" s="9">
        <v>417.19999999999891</v>
      </c>
      <c r="J4937" s="9">
        <v>220.70000000000073</v>
      </c>
      <c r="K4937" s="9">
        <v>0</v>
      </c>
      <c r="L4937" s="9">
        <v>405.60000000000946</v>
      </c>
      <c r="M4937" s="65">
        <v>284.59999999999997</v>
      </c>
      <c r="P4937" s="65">
        <f t="shared" si="137"/>
        <v>1663.9000000000046</v>
      </c>
      <c r="V4937" s="61"/>
    </row>
    <row r="4938" spans="1:22" ht="15">
      <c r="A4938" s="28" t="s">
        <v>621</v>
      </c>
      <c r="B4938" s="61" t="s">
        <v>630</v>
      </c>
      <c r="E4938" s="9" t="s">
        <v>277</v>
      </c>
      <c r="F4938" s="9" t="s">
        <v>277</v>
      </c>
      <c r="G4938" s="9" t="s">
        <v>277</v>
      </c>
      <c r="H4938" s="9">
        <v>182.89999999999782</v>
      </c>
      <c r="I4938" s="9">
        <v>236.80000000000291</v>
      </c>
      <c r="J4938" s="179">
        <v>481.60000000000582</v>
      </c>
      <c r="K4938" s="9">
        <v>0</v>
      </c>
      <c r="L4938" s="9">
        <v>235.99999999999636</v>
      </c>
      <c r="M4938" s="65">
        <v>329.79999999999995</v>
      </c>
      <c r="P4938" s="65">
        <f t="shared" si="137"/>
        <v>1467.1000000000029</v>
      </c>
      <c r="R4938" t="s">
        <v>287</v>
      </c>
      <c r="V4938" s="61"/>
    </row>
    <row r="4939" spans="1:22" ht="15">
      <c r="A4939" s="28" t="s">
        <v>623</v>
      </c>
      <c r="B4939" s="170" t="s">
        <v>1284</v>
      </c>
      <c r="C4939" s="3"/>
      <c r="D4939" s="3"/>
      <c r="E4939" s="9" t="s">
        <v>277</v>
      </c>
      <c r="F4939" s="9" t="s">
        <v>277</v>
      </c>
      <c r="G4939" s="9" t="s">
        <v>277</v>
      </c>
      <c r="H4939" s="9" t="s">
        <v>277</v>
      </c>
      <c r="I4939" s="9">
        <v>151.19999999999709</v>
      </c>
      <c r="J4939" s="9">
        <v>340.79999999999927</v>
      </c>
      <c r="K4939" s="9">
        <v>0</v>
      </c>
      <c r="L4939" s="9">
        <v>473.80000000000655</v>
      </c>
      <c r="M4939" s="65">
        <v>486.5</v>
      </c>
      <c r="P4939" s="65">
        <f t="shared" si="137"/>
        <v>1452.3000000000029</v>
      </c>
      <c r="V4939" s="61"/>
    </row>
    <row r="4940" spans="1:22" ht="15">
      <c r="A4940" s="28" t="s">
        <v>628</v>
      </c>
      <c r="B4940" s="61" t="s">
        <v>29</v>
      </c>
      <c r="E4940" s="9">
        <v>450.4</v>
      </c>
      <c r="F4940" s="9">
        <v>412.9</v>
      </c>
      <c r="G4940" s="9">
        <v>234.8</v>
      </c>
      <c r="H4940" s="9" t="s">
        <v>277</v>
      </c>
      <c r="I4940" s="9" t="s">
        <v>277</v>
      </c>
      <c r="J4940" s="9">
        <v>317.29999999999927</v>
      </c>
      <c r="K4940" s="9">
        <v>0</v>
      </c>
      <c r="L4940" s="9" t="s">
        <v>277</v>
      </c>
      <c r="M4940" s="9" t="s">
        <v>277</v>
      </c>
      <c r="P4940" s="65">
        <f t="shared" si="137"/>
        <v>1415.3999999999992</v>
      </c>
      <c r="V4940" s="61"/>
    </row>
    <row r="4941" spans="1:22" ht="15">
      <c r="A4941" s="28" t="s">
        <v>632</v>
      </c>
      <c r="B4941" s="61" t="s">
        <v>645</v>
      </c>
      <c r="E4941" s="9" t="s">
        <v>277</v>
      </c>
      <c r="F4941" s="9" t="s">
        <v>277</v>
      </c>
      <c r="G4941" s="9" t="s">
        <v>277</v>
      </c>
      <c r="H4941" s="9">
        <v>279.90000000000509</v>
      </c>
      <c r="I4941" s="9">
        <v>408.00000000000364</v>
      </c>
      <c r="J4941" s="9">
        <v>189.99999999999636</v>
      </c>
      <c r="K4941" s="9">
        <v>0</v>
      </c>
      <c r="L4941" s="9">
        <v>325.19999999999709</v>
      </c>
      <c r="M4941" s="65">
        <v>212.20000000000002</v>
      </c>
      <c r="P4941" s="65">
        <f t="shared" si="137"/>
        <v>1415.3000000000022</v>
      </c>
      <c r="V4941" s="226"/>
    </row>
    <row r="4942" spans="1:22" ht="15">
      <c r="A4942" s="28" t="s">
        <v>633</v>
      </c>
      <c r="B4942" s="170" t="s">
        <v>1278</v>
      </c>
      <c r="C4942" s="3"/>
      <c r="D4942" s="3"/>
      <c r="E4942" s="9" t="s">
        <v>277</v>
      </c>
      <c r="F4942" s="9" t="s">
        <v>277</v>
      </c>
      <c r="G4942" s="9" t="s">
        <v>277</v>
      </c>
      <c r="H4942" s="9" t="s">
        <v>277</v>
      </c>
      <c r="I4942" s="9">
        <v>411.59999999999673</v>
      </c>
      <c r="J4942" s="9">
        <v>302.39999999999782</v>
      </c>
      <c r="K4942" s="9">
        <v>0</v>
      </c>
      <c r="L4942" s="9">
        <v>396.20000000000437</v>
      </c>
      <c r="M4942" s="65">
        <v>277.5</v>
      </c>
      <c r="P4942" s="65">
        <f t="shared" si="137"/>
        <v>1387.6999999999989</v>
      </c>
      <c r="V4942" s="61"/>
    </row>
    <row r="4943" spans="1:22" ht="15">
      <c r="A4943" s="28" t="s">
        <v>634</v>
      </c>
      <c r="B4943" s="170" t="s">
        <v>1272</v>
      </c>
      <c r="C4943" s="3"/>
      <c r="D4943" s="3"/>
      <c r="E4943" s="9" t="s">
        <v>277</v>
      </c>
      <c r="F4943" s="9" t="s">
        <v>277</v>
      </c>
      <c r="G4943" s="9" t="s">
        <v>277</v>
      </c>
      <c r="H4943" s="9" t="s">
        <v>277</v>
      </c>
      <c r="I4943" s="9">
        <v>318.20000000000255</v>
      </c>
      <c r="J4943" s="9">
        <v>383.89999999999054</v>
      </c>
      <c r="K4943" s="9">
        <v>0</v>
      </c>
      <c r="L4943" s="9">
        <v>324.80000000000291</v>
      </c>
      <c r="M4943" s="65">
        <v>352.59999999999997</v>
      </c>
      <c r="P4943" s="65">
        <f t="shared" si="137"/>
        <v>1379.4999999999959</v>
      </c>
      <c r="V4943" s="226"/>
    </row>
    <row r="4944" spans="1:22" ht="15">
      <c r="A4944" s="28" t="s">
        <v>639</v>
      </c>
      <c r="B4944" s="61" t="s">
        <v>615</v>
      </c>
      <c r="E4944" s="9" t="s">
        <v>277</v>
      </c>
      <c r="F4944" s="9" t="s">
        <v>277</v>
      </c>
      <c r="G4944" s="9" t="s">
        <v>277</v>
      </c>
      <c r="H4944" s="9">
        <v>146.89999999999418</v>
      </c>
      <c r="I4944" s="9">
        <v>135.19999999999891</v>
      </c>
      <c r="J4944" s="179">
        <v>504.90000000000873</v>
      </c>
      <c r="K4944" s="9">
        <v>0</v>
      </c>
      <c r="L4944" s="9">
        <v>278.40000000000146</v>
      </c>
      <c r="M4944" s="65">
        <v>313.29999999999995</v>
      </c>
      <c r="P4944" s="65">
        <f t="shared" si="137"/>
        <v>1378.7000000000032</v>
      </c>
      <c r="R4944" t="s">
        <v>296</v>
      </c>
      <c r="V4944" s="226"/>
    </row>
    <row r="4945" spans="1:18" ht="15">
      <c r="A4945" s="28" t="s">
        <v>647</v>
      </c>
      <c r="B4945" s="226" t="s">
        <v>2171</v>
      </c>
      <c r="C4945" s="3"/>
      <c r="D4945" s="3"/>
      <c r="E4945" s="9" t="s">
        <v>277</v>
      </c>
      <c r="F4945" s="9" t="s">
        <v>277</v>
      </c>
      <c r="G4945" s="9" t="s">
        <v>277</v>
      </c>
      <c r="H4945" s="9" t="s">
        <v>277</v>
      </c>
      <c r="I4945" s="9" t="s">
        <v>277</v>
      </c>
      <c r="J4945" s="9" t="s">
        <v>277</v>
      </c>
      <c r="K4945" s="9">
        <v>0</v>
      </c>
      <c r="L4945" s="9">
        <v>477.10000000000582</v>
      </c>
      <c r="M4945" s="113">
        <v>888.5</v>
      </c>
      <c r="P4945" s="65">
        <f t="shared" si="137"/>
        <v>1365.6000000000058</v>
      </c>
      <c r="R4945" t="s">
        <v>299</v>
      </c>
    </row>
    <row r="4946" spans="1:18" ht="15">
      <c r="A4946" s="28" t="s">
        <v>651</v>
      </c>
      <c r="B4946" s="61" t="s">
        <v>177</v>
      </c>
      <c r="E4946" s="179">
        <v>628.5</v>
      </c>
      <c r="F4946" s="179">
        <v>693.85</v>
      </c>
      <c r="G4946" s="9" t="s">
        <v>277</v>
      </c>
      <c r="H4946" s="9" t="s">
        <v>277</v>
      </c>
      <c r="I4946" s="9" t="s">
        <v>277</v>
      </c>
      <c r="J4946" s="9" t="s">
        <v>277</v>
      </c>
      <c r="K4946" s="9">
        <v>0</v>
      </c>
      <c r="L4946" s="9" t="s">
        <v>277</v>
      </c>
      <c r="M4946" s="9" t="s">
        <v>277</v>
      </c>
      <c r="P4946" s="65">
        <f t="shared" si="137"/>
        <v>1322.35</v>
      </c>
      <c r="R4946" t="s">
        <v>302</v>
      </c>
    </row>
    <row r="4947" spans="1:18" ht="15">
      <c r="A4947" s="28" t="s">
        <v>652</v>
      </c>
      <c r="B4947" s="170" t="s">
        <v>1268</v>
      </c>
      <c r="C4947" s="3"/>
      <c r="D4947" s="3"/>
      <c r="E4947" s="9" t="s">
        <v>277</v>
      </c>
      <c r="F4947" s="9" t="s">
        <v>277</v>
      </c>
      <c r="G4947" s="9" t="s">
        <v>277</v>
      </c>
      <c r="H4947" s="9" t="s">
        <v>277</v>
      </c>
      <c r="I4947" s="9">
        <v>307.70000000000255</v>
      </c>
      <c r="J4947" s="179">
        <v>446.20000000000073</v>
      </c>
      <c r="K4947" s="9">
        <v>0</v>
      </c>
      <c r="L4947" s="9">
        <v>297.99999999999272</v>
      </c>
      <c r="M4947" s="65">
        <v>225.7</v>
      </c>
      <c r="P4947" s="65">
        <f t="shared" si="137"/>
        <v>1277.599999999996</v>
      </c>
      <c r="R4947" t="s">
        <v>292</v>
      </c>
    </row>
    <row r="4948" spans="1:18" ht="15">
      <c r="A4948" s="28" t="s">
        <v>653</v>
      </c>
      <c r="B4948" s="61" t="s">
        <v>620</v>
      </c>
      <c r="E4948" s="9" t="s">
        <v>277</v>
      </c>
      <c r="F4948" s="9" t="s">
        <v>277</v>
      </c>
      <c r="G4948" s="9" t="s">
        <v>277</v>
      </c>
      <c r="H4948" s="179">
        <v>460.69999999999527</v>
      </c>
      <c r="I4948" s="9">
        <v>76.30000000000291</v>
      </c>
      <c r="J4948" s="9">
        <v>92.100000000002183</v>
      </c>
      <c r="K4948" s="9">
        <v>0</v>
      </c>
      <c r="L4948" s="9">
        <v>261.39999999999782</v>
      </c>
      <c r="M4948" s="65">
        <v>381.5</v>
      </c>
      <c r="P4948" s="65">
        <f t="shared" si="137"/>
        <v>1271.9999999999982</v>
      </c>
      <c r="R4948" t="s">
        <v>286</v>
      </c>
    </row>
    <row r="4949" spans="1:18" ht="15">
      <c r="A4949" s="28" t="s">
        <v>658</v>
      </c>
      <c r="B4949" s="170" t="s">
        <v>1276</v>
      </c>
      <c r="C4949" s="3"/>
      <c r="D4949" s="3"/>
      <c r="E4949" s="9" t="s">
        <v>277</v>
      </c>
      <c r="F4949" s="9" t="s">
        <v>277</v>
      </c>
      <c r="G4949" s="9" t="s">
        <v>277</v>
      </c>
      <c r="H4949" s="9" t="s">
        <v>277</v>
      </c>
      <c r="I4949" s="9">
        <v>350.5</v>
      </c>
      <c r="J4949" s="9">
        <v>395.99999999999636</v>
      </c>
      <c r="K4949" s="9">
        <v>0</v>
      </c>
      <c r="L4949" s="9">
        <v>480.10000000000582</v>
      </c>
      <c r="M4949" s="9" t="s">
        <v>277</v>
      </c>
      <c r="P4949" s="65">
        <f t="shared" si="137"/>
        <v>1226.6000000000022</v>
      </c>
    </row>
    <row r="4950" spans="1:18" ht="15">
      <c r="A4950" s="28" t="s">
        <v>659</v>
      </c>
      <c r="B4950" s="28" t="s">
        <v>601</v>
      </c>
      <c r="E4950" s="9" t="s">
        <v>277</v>
      </c>
      <c r="F4950" s="9" t="s">
        <v>277</v>
      </c>
      <c r="G4950" s="9" t="s">
        <v>277</v>
      </c>
      <c r="H4950" s="9">
        <v>383.09999999999854</v>
      </c>
      <c r="I4950" s="9">
        <v>320.100000000004</v>
      </c>
      <c r="J4950" s="9">
        <v>157.20000000000437</v>
      </c>
      <c r="K4950" s="9">
        <v>0</v>
      </c>
      <c r="L4950" s="9">
        <v>343.200000000008</v>
      </c>
      <c r="M4950" s="9" t="s">
        <v>277</v>
      </c>
      <c r="P4950" s="65">
        <f t="shared" si="137"/>
        <v>1203.6000000000149</v>
      </c>
    </row>
    <row r="4951" spans="1:18" ht="15">
      <c r="A4951" s="28" t="s">
        <v>660</v>
      </c>
      <c r="B4951" s="61" t="s">
        <v>654</v>
      </c>
      <c r="E4951" s="9" t="s">
        <v>277</v>
      </c>
      <c r="F4951" s="9" t="s">
        <v>277</v>
      </c>
      <c r="G4951" s="9" t="s">
        <v>277</v>
      </c>
      <c r="H4951" s="9">
        <v>312.89999999999964</v>
      </c>
      <c r="I4951" s="9">
        <v>220.49999999999818</v>
      </c>
      <c r="J4951" s="9">
        <v>285.60000000000582</v>
      </c>
      <c r="K4951" s="9">
        <v>0</v>
      </c>
      <c r="L4951" s="9">
        <v>131.30000000000109</v>
      </c>
      <c r="M4951" s="65">
        <v>219.3</v>
      </c>
      <c r="P4951" s="65">
        <f t="shared" si="137"/>
        <v>1169.6000000000047</v>
      </c>
    </row>
    <row r="4952" spans="1:18" ht="15">
      <c r="A4952" s="28" t="s">
        <v>662</v>
      </c>
      <c r="B4952" s="28" t="s">
        <v>596</v>
      </c>
      <c r="E4952" s="9" t="s">
        <v>277</v>
      </c>
      <c r="F4952" s="9" t="s">
        <v>277</v>
      </c>
      <c r="G4952" s="9" t="s">
        <v>277</v>
      </c>
      <c r="H4952" s="9">
        <v>274</v>
      </c>
      <c r="I4952" s="9">
        <v>99.799999999997453</v>
      </c>
      <c r="J4952" s="9">
        <v>112.39999999999964</v>
      </c>
      <c r="K4952" s="9">
        <v>0</v>
      </c>
      <c r="L4952" s="9">
        <v>311.89999999999418</v>
      </c>
      <c r="M4952" s="65">
        <v>371.29999999999995</v>
      </c>
      <c r="P4952" s="65">
        <f t="shared" si="137"/>
        <v>1169.3999999999912</v>
      </c>
    </row>
    <row r="4953" spans="1:18" ht="15">
      <c r="A4953" s="28" t="s">
        <v>663</v>
      </c>
      <c r="B4953" s="61" t="s">
        <v>2080</v>
      </c>
      <c r="C4953" s="3"/>
      <c r="D4953" s="3"/>
      <c r="E4953" s="9" t="s">
        <v>277</v>
      </c>
      <c r="F4953" s="9" t="s">
        <v>277</v>
      </c>
      <c r="G4953" s="9" t="s">
        <v>277</v>
      </c>
      <c r="H4953" s="9" t="s">
        <v>277</v>
      </c>
      <c r="I4953" s="9" t="s">
        <v>277</v>
      </c>
      <c r="J4953" s="9" t="s">
        <v>277</v>
      </c>
      <c r="K4953" s="9">
        <v>0</v>
      </c>
      <c r="L4953" s="179">
        <v>705.79999999999563</v>
      </c>
      <c r="M4953" s="65">
        <v>451.70000000000005</v>
      </c>
      <c r="P4953" s="65">
        <f t="shared" si="137"/>
        <v>1157.4999999999957</v>
      </c>
      <c r="R4953" t="s">
        <v>296</v>
      </c>
    </row>
    <row r="4954" spans="1:18" ht="15">
      <c r="A4954" s="28" t="s">
        <v>664</v>
      </c>
      <c r="B4954" s="226" t="s">
        <v>1581</v>
      </c>
      <c r="C4954" s="3"/>
      <c r="D4954" s="3"/>
      <c r="E4954" s="9" t="s">
        <v>277</v>
      </c>
      <c r="F4954" s="9" t="s">
        <v>277</v>
      </c>
      <c r="G4954" s="9" t="s">
        <v>277</v>
      </c>
      <c r="H4954" s="9" t="s">
        <v>277</v>
      </c>
      <c r="I4954" s="9" t="s">
        <v>277</v>
      </c>
      <c r="J4954" s="9">
        <v>176.80000000000291</v>
      </c>
      <c r="K4954" s="9">
        <v>0</v>
      </c>
      <c r="L4954" s="9">
        <v>307.19999999999709</v>
      </c>
      <c r="M4954" s="90">
        <v>644.4</v>
      </c>
      <c r="P4954" s="65">
        <f t="shared" si="137"/>
        <v>1128.4000000000001</v>
      </c>
      <c r="R4954" t="s">
        <v>287</v>
      </c>
    </row>
    <row r="4955" spans="1:18" ht="15">
      <c r="A4955" s="28" t="s">
        <v>667</v>
      </c>
      <c r="B4955" s="170" t="s">
        <v>1281</v>
      </c>
      <c r="C4955" s="3"/>
      <c r="D4955" s="3"/>
      <c r="E4955" s="9" t="s">
        <v>277</v>
      </c>
      <c r="F4955" s="9" t="s">
        <v>277</v>
      </c>
      <c r="G4955" s="9" t="s">
        <v>277</v>
      </c>
      <c r="H4955" s="9" t="s">
        <v>277</v>
      </c>
      <c r="I4955" s="9">
        <v>374.59999999999854</v>
      </c>
      <c r="J4955" s="9">
        <v>137.69999999999345</v>
      </c>
      <c r="K4955" s="9">
        <v>0</v>
      </c>
      <c r="L4955" s="9">
        <v>374.50000000000364</v>
      </c>
      <c r="M4955" s="65">
        <v>239.90000000000003</v>
      </c>
      <c r="P4955" s="65">
        <f t="shared" si="137"/>
        <v>1126.6999999999957</v>
      </c>
    </row>
    <row r="4956" spans="1:18" ht="15">
      <c r="A4956" s="28" t="s">
        <v>726</v>
      </c>
      <c r="B4956" s="226" t="s">
        <v>1579</v>
      </c>
      <c r="C4956" s="3"/>
      <c r="D4956" s="3"/>
      <c r="E4956" s="9" t="s">
        <v>277</v>
      </c>
      <c r="F4956" s="9" t="s">
        <v>277</v>
      </c>
      <c r="G4956" s="9" t="s">
        <v>277</v>
      </c>
      <c r="H4956" s="9" t="s">
        <v>277</v>
      </c>
      <c r="I4956" s="9" t="s">
        <v>277</v>
      </c>
      <c r="J4956" s="9">
        <v>259.59999999999854</v>
      </c>
      <c r="K4956" s="9">
        <v>0</v>
      </c>
      <c r="L4956" s="9">
        <v>415.09999999999127</v>
      </c>
      <c r="M4956" s="65">
        <v>439.99999999999994</v>
      </c>
      <c r="P4956" s="65">
        <f t="shared" si="137"/>
        <v>1114.6999999999898</v>
      </c>
    </row>
    <row r="4957" spans="1:18" ht="15">
      <c r="A4957" s="28" t="s">
        <v>727</v>
      </c>
      <c r="B4957" s="61" t="s">
        <v>622</v>
      </c>
      <c r="E4957" s="9" t="s">
        <v>277</v>
      </c>
      <c r="F4957" s="9" t="s">
        <v>277</v>
      </c>
      <c r="G4957" s="9" t="s">
        <v>277</v>
      </c>
      <c r="H4957" s="9">
        <v>357.80000000000109</v>
      </c>
      <c r="I4957" s="9">
        <v>257.59999999999491</v>
      </c>
      <c r="J4957" s="9">
        <v>194.09999999999127</v>
      </c>
      <c r="K4957" s="9">
        <v>0</v>
      </c>
      <c r="L4957" s="9">
        <v>299.10000000000218</v>
      </c>
      <c r="M4957" s="9" t="s">
        <v>277</v>
      </c>
      <c r="P4957" s="65">
        <f t="shared" si="137"/>
        <v>1108.5999999999894</v>
      </c>
    </row>
    <row r="4958" spans="1:18" ht="15">
      <c r="A4958" s="28" t="s">
        <v>728</v>
      </c>
      <c r="B4958" s="61" t="s">
        <v>2083</v>
      </c>
      <c r="C4958" s="3"/>
      <c r="D4958" s="3"/>
      <c r="E4958" s="9" t="s">
        <v>277</v>
      </c>
      <c r="F4958" s="9" t="s">
        <v>277</v>
      </c>
      <c r="G4958" s="9" t="s">
        <v>277</v>
      </c>
      <c r="H4958" s="9" t="s">
        <v>277</v>
      </c>
      <c r="I4958" s="9" t="s">
        <v>277</v>
      </c>
      <c r="J4958" s="9" t="s">
        <v>277</v>
      </c>
      <c r="K4958" s="9">
        <v>0</v>
      </c>
      <c r="L4958" s="9">
        <v>560.20000000000437</v>
      </c>
      <c r="M4958" s="65">
        <v>546</v>
      </c>
      <c r="P4958" s="65">
        <f t="shared" si="137"/>
        <v>1106.2000000000044</v>
      </c>
    </row>
    <row r="4959" spans="1:18" ht="15">
      <c r="A4959" s="28" t="s">
        <v>729</v>
      </c>
      <c r="B4959" s="226" t="s">
        <v>1666</v>
      </c>
      <c r="C4959" s="3"/>
      <c r="D4959" s="3"/>
      <c r="E4959" s="9" t="s">
        <v>277</v>
      </c>
      <c r="F4959" s="9" t="s">
        <v>277</v>
      </c>
      <c r="G4959" s="9" t="s">
        <v>277</v>
      </c>
      <c r="H4959" s="9" t="s">
        <v>277</v>
      </c>
      <c r="I4959" s="9" t="s">
        <v>277</v>
      </c>
      <c r="J4959" s="9" t="s">
        <v>277</v>
      </c>
      <c r="K4959" s="9">
        <v>0</v>
      </c>
      <c r="L4959" s="179">
        <v>726</v>
      </c>
      <c r="M4959" s="65">
        <v>375.6</v>
      </c>
      <c r="P4959" s="65">
        <f t="shared" si="137"/>
        <v>1101.5999999999999</v>
      </c>
      <c r="R4959" t="s">
        <v>282</v>
      </c>
    </row>
    <row r="4960" spans="1:18" ht="15">
      <c r="A4960" s="28" t="s">
        <v>730</v>
      </c>
      <c r="B4960" s="170" t="s">
        <v>1269</v>
      </c>
      <c r="C4960" s="3"/>
      <c r="D4960" s="3"/>
      <c r="E4960" s="9" t="s">
        <v>277</v>
      </c>
      <c r="F4960" s="9" t="s">
        <v>277</v>
      </c>
      <c r="G4960" s="9" t="s">
        <v>277</v>
      </c>
      <c r="H4960" s="9" t="s">
        <v>277</v>
      </c>
      <c r="I4960" s="9">
        <v>384.70000000000073</v>
      </c>
      <c r="J4960" s="9">
        <v>342.100000000004</v>
      </c>
      <c r="K4960" s="9">
        <v>0</v>
      </c>
      <c r="L4960" s="9">
        <v>167.10000000000582</v>
      </c>
      <c r="M4960" s="65">
        <v>193.49999999999997</v>
      </c>
      <c r="P4960" s="65">
        <f t="shared" ref="P4960:P4991" si="138">SUM(E4960:M4960)</f>
        <v>1087.4000000000106</v>
      </c>
    </row>
    <row r="4961" spans="1:21" ht="15">
      <c r="A4961" s="28" t="s">
        <v>731</v>
      </c>
      <c r="B4961" s="61" t="s">
        <v>2090</v>
      </c>
      <c r="C4961" s="3"/>
      <c r="D4961" s="3"/>
      <c r="E4961" s="9" t="s">
        <v>277</v>
      </c>
      <c r="F4961" s="9" t="s">
        <v>277</v>
      </c>
      <c r="G4961" s="9" t="s">
        <v>277</v>
      </c>
      <c r="H4961" s="9" t="s">
        <v>277</v>
      </c>
      <c r="I4961" s="9" t="s">
        <v>277</v>
      </c>
      <c r="J4961" s="9" t="s">
        <v>277</v>
      </c>
      <c r="K4961" s="9">
        <v>0</v>
      </c>
      <c r="L4961" s="9">
        <v>525.90000000000873</v>
      </c>
      <c r="M4961" s="65">
        <v>558.04999999999995</v>
      </c>
      <c r="P4961" s="65">
        <f t="shared" si="138"/>
        <v>1083.9500000000087</v>
      </c>
    </row>
    <row r="4962" spans="1:21" ht="15">
      <c r="A4962" s="28" t="s">
        <v>732</v>
      </c>
      <c r="B4962" s="61" t="s">
        <v>2089</v>
      </c>
      <c r="C4962" s="3"/>
      <c r="D4962" s="3"/>
      <c r="E4962" s="9" t="s">
        <v>277</v>
      </c>
      <c r="F4962" s="9" t="s">
        <v>277</v>
      </c>
      <c r="G4962" s="9" t="s">
        <v>277</v>
      </c>
      <c r="H4962" s="9" t="s">
        <v>277</v>
      </c>
      <c r="I4962" s="9" t="s">
        <v>277</v>
      </c>
      <c r="J4962" s="9" t="s">
        <v>277</v>
      </c>
      <c r="K4962" s="9">
        <v>0</v>
      </c>
      <c r="L4962" s="9">
        <v>547.09999999999854</v>
      </c>
      <c r="M4962" s="65">
        <v>523.6</v>
      </c>
      <c r="P4962" s="65">
        <f t="shared" si="138"/>
        <v>1070.6999999999985</v>
      </c>
    </row>
    <row r="4963" spans="1:21" ht="15">
      <c r="A4963" s="28" t="s">
        <v>733</v>
      </c>
      <c r="B4963" s="61" t="s">
        <v>2081</v>
      </c>
      <c r="C4963" s="3"/>
      <c r="D4963" s="3"/>
      <c r="E4963" s="9" t="s">
        <v>277</v>
      </c>
      <c r="F4963" s="9" t="s">
        <v>277</v>
      </c>
      <c r="G4963" s="9" t="s">
        <v>277</v>
      </c>
      <c r="H4963" s="9" t="s">
        <v>277</v>
      </c>
      <c r="I4963" s="9" t="s">
        <v>277</v>
      </c>
      <c r="J4963" s="9" t="s">
        <v>277</v>
      </c>
      <c r="K4963" s="9">
        <v>0</v>
      </c>
      <c r="L4963" s="9">
        <v>484.20000000000437</v>
      </c>
      <c r="M4963" s="65">
        <v>574.9</v>
      </c>
      <c r="P4963" s="65">
        <f t="shared" si="138"/>
        <v>1059.1000000000045</v>
      </c>
    </row>
    <row r="4964" spans="1:21" ht="15">
      <c r="A4964" s="28" t="s">
        <v>734</v>
      </c>
      <c r="B4964" s="61" t="s">
        <v>179</v>
      </c>
      <c r="C4964" s="3"/>
      <c r="D4964" s="3"/>
      <c r="E4964" s="9" t="s">
        <v>277</v>
      </c>
      <c r="F4964" s="9" t="s">
        <v>277</v>
      </c>
      <c r="G4964" s="9" t="s">
        <v>277</v>
      </c>
      <c r="H4964" s="9" t="s">
        <v>277</v>
      </c>
      <c r="I4964" s="9" t="s">
        <v>277</v>
      </c>
      <c r="J4964" s="9" t="s">
        <v>277</v>
      </c>
      <c r="K4964" s="9">
        <v>0</v>
      </c>
      <c r="L4964" s="9">
        <v>402.39999999999782</v>
      </c>
      <c r="M4964" s="90">
        <v>621</v>
      </c>
      <c r="P4964" s="65">
        <f t="shared" si="138"/>
        <v>1023.3999999999978</v>
      </c>
      <c r="R4964" t="s">
        <v>292</v>
      </c>
    </row>
    <row r="4965" spans="1:21" ht="15">
      <c r="A4965" s="28" t="s">
        <v>735</v>
      </c>
      <c r="B4965" s="61" t="s">
        <v>2091</v>
      </c>
      <c r="C4965" s="3"/>
      <c r="D4965" s="3"/>
      <c r="E4965" s="9" t="s">
        <v>277</v>
      </c>
      <c r="F4965" s="9" t="s">
        <v>277</v>
      </c>
      <c r="G4965" s="9" t="s">
        <v>277</v>
      </c>
      <c r="H4965" s="9" t="s">
        <v>277</v>
      </c>
      <c r="I4965" s="9" t="s">
        <v>277</v>
      </c>
      <c r="J4965" s="9" t="s">
        <v>277</v>
      </c>
      <c r="K4965" s="9">
        <v>0</v>
      </c>
      <c r="L4965" s="9">
        <v>491.19999999999709</v>
      </c>
      <c r="M4965" s="65">
        <v>506.09999999999997</v>
      </c>
      <c r="P4965" s="65">
        <f t="shared" si="138"/>
        <v>997.299999999997</v>
      </c>
    </row>
    <row r="4966" spans="1:21" ht="15">
      <c r="A4966" s="28" t="s">
        <v>736</v>
      </c>
      <c r="B4966" s="61" t="s">
        <v>631</v>
      </c>
      <c r="E4966" s="9" t="s">
        <v>277</v>
      </c>
      <c r="F4966" s="9" t="s">
        <v>277</v>
      </c>
      <c r="G4966" s="9" t="s">
        <v>277</v>
      </c>
      <c r="H4966" s="9">
        <v>189.90000000000509</v>
      </c>
      <c r="I4966" s="9">
        <v>154.50000000000364</v>
      </c>
      <c r="J4966" s="9">
        <v>248.30000000000655</v>
      </c>
      <c r="K4966" s="9">
        <v>0</v>
      </c>
      <c r="L4966" s="9">
        <v>201.700000000008</v>
      </c>
      <c r="M4966" s="65">
        <v>201.5</v>
      </c>
      <c r="P4966" s="65">
        <f t="shared" si="138"/>
        <v>995.90000000002328</v>
      </c>
    </row>
    <row r="4967" spans="1:21" ht="15">
      <c r="A4967" s="28" t="s">
        <v>737</v>
      </c>
      <c r="B4967" s="170" t="s">
        <v>1285</v>
      </c>
      <c r="C4967" s="3"/>
      <c r="D4967" s="3"/>
      <c r="E4967" s="9" t="s">
        <v>277</v>
      </c>
      <c r="F4967" s="9" t="s">
        <v>277</v>
      </c>
      <c r="G4967" s="9" t="s">
        <v>277</v>
      </c>
      <c r="H4967" s="9" t="s">
        <v>277</v>
      </c>
      <c r="I4967" s="179">
        <v>572.10000000000036</v>
      </c>
      <c r="J4967" s="9">
        <v>415.59999999999854</v>
      </c>
      <c r="K4967" s="9">
        <v>0</v>
      </c>
      <c r="L4967" s="9" t="s">
        <v>277</v>
      </c>
      <c r="M4967" s="9" t="s">
        <v>277</v>
      </c>
      <c r="P4967" s="65">
        <f t="shared" si="138"/>
        <v>987.69999999999891</v>
      </c>
      <c r="R4967" t="s">
        <v>296</v>
      </c>
    </row>
    <row r="4968" spans="1:21" ht="15">
      <c r="A4968" s="28" t="s">
        <v>738</v>
      </c>
      <c r="B4968" s="61" t="s">
        <v>2082</v>
      </c>
      <c r="C4968" s="3"/>
      <c r="D4968" s="3"/>
      <c r="E4968" s="9" t="s">
        <v>277</v>
      </c>
      <c r="F4968" s="9" t="s">
        <v>277</v>
      </c>
      <c r="G4968" s="9" t="s">
        <v>277</v>
      </c>
      <c r="H4968" s="9" t="s">
        <v>277</v>
      </c>
      <c r="I4968" s="9" t="s">
        <v>277</v>
      </c>
      <c r="J4968" s="9" t="s">
        <v>277</v>
      </c>
      <c r="K4968" s="9">
        <v>0</v>
      </c>
      <c r="L4968" s="175">
        <v>741.20000000000073</v>
      </c>
      <c r="M4968" s="65">
        <v>242.9</v>
      </c>
      <c r="P4968" s="65">
        <f t="shared" si="138"/>
        <v>984.1000000000007</v>
      </c>
      <c r="R4968" t="s">
        <v>281</v>
      </c>
    </row>
    <row r="4969" spans="1:21" ht="15">
      <c r="A4969" s="28" t="s">
        <v>739</v>
      </c>
      <c r="B4969" s="61" t="s">
        <v>157</v>
      </c>
      <c r="E4969" s="9" t="s">
        <v>277</v>
      </c>
      <c r="F4969" s="9" t="s">
        <v>277</v>
      </c>
      <c r="G4969" s="9">
        <v>211.9</v>
      </c>
      <c r="H4969" s="9">
        <v>383.79999999999927</v>
      </c>
      <c r="I4969" s="9">
        <v>366.19999999999891</v>
      </c>
      <c r="J4969" s="9" t="s">
        <v>277</v>
      </c>
      <c r="K4969" s="9">
        <v>0</v>
      </c>
      <c r="L4969" s="9" t="s">
        <v>277</v>
      </c>
      <c r="M4969" s="9" t="s">
        <v>277</v>
      </c>
      <c r="P4969" s="65">
        <f t="shared" si="138"/>
        <v>961.89999999999816</v>
      </c>
    </row>
    <row r="4970" spans="1:21" ht="15">
      <c r="A4970" s="28" t="s">
        <v>740</v>
      </c>
      <c r="B4970" s="61" t="s">
        <v>2092</v>
      </c>
      <c r="C4970" s="3"/>
      <c r="D4970" s="3"/>
      <c r="E4970" s="9" t="s">
        <v>277</v>
      </c>
      <c r="F4970" s="9" t="s">
        <v>277</v>
      </c>
      <c r="G4970" s="9" t="s">
        <v>277</v>
      </c>
      <c r="H4970" s="9" t="s">
        <v>277</v>
      </c>
      <c r="I4970" s="9" t="s">
        <v>277</v>
      </c>
      <c r="J4970" s="9" t="s">
        <v>277</v>
      </c>
      <c r="K4970" s="9">
        <v>0</v>
      </c>
      <c r="L4970" s="9">
        <v>455.79999999999927</v>
      </c>
      <c r="M4970" s="65">
        <v>492.2</v>
      </c>
      <c r="P4970" s="65">
        <f t="shared" si="138"/>
        <v>947.99999999999932</v>
      </c>
    </row>
    <row r="4971" spans="1:21" ht="15">
      <c r="A4971" s="28" t="s">
        <v>741</v>
      </c>
      <c r="B4971" s="61" t="s">
        <v>2529</v>
      </c>
      <c r="C4971" s="3"/>
      <c r="D4971" s="3"/>
      <c r="E4971" s="9" t="s">
        <v>277</v>
      </c>
      <c r="F4971" s="9" t="s">
        <v>277</v>
      </c>
      <c r="G4971" s="9" t="s">
        <v>277</v>
      </c>
      <c r="H4971" s="9" t="s">
        <v>277</v>
      </c>
      <c r="I4971" s="9" t="s">
        <v>277</v>
      </c>
      <c r="J4971" s="9" t="s">
        <v>277</v>
      </c>
      <c r="K4971" s="9">
        <v>0</v>
      </c>
      <c r="L4971" s="9" t="s">
        <v>277</v>
      </c>
      <c r="M4971" s="112">
        <v>923.00000000000011</v>
      </c>
      <c r="P4971" s="65">
        <f t="shared" si="138"/>
        <v>923.00000000000011</v>
      </c>
      <c r="R4971" t="s">
        <v>280</v>
      </c>
      <c r="U4971" t="s">
        <v>2443</v>
      </c>
    </row>
    <row r="4972" spans="1:21" ht="15">
      <c r="A4972" s="28" t="s">
        <v>742</v>
      </c>
      <c r="B4972" s="226" t="s">
        <v>1593</v>
      </c>
      <c r="C4972" s="3"/>
      <c r="D4972" s="3"/>
      <c r="E4972" s="9" t="s">
        <v>277</v>
      </c>
      <c r="F4972" s="9" t="s">
        <v>277</v>
      </c>
      <c r="G4972" s="9" t="s">
        <v>277</v>
      </c>
      <c r="H4972" s="9" t="s">
        <v>277</v>
      </c>
      <c r="I4972" s="9" t="s">
        <v>277</v>
      </c>
      <c r="J4972" s="9" t="s">
        <v>277</v>
      </c>
      <c r="K4972" s="9">
        <v>0</v>
      </c>
      <c r="L4972" s="9">
        <v>205.49999999999636</v>
      </c>
      <c r="M4972" s="90">
        <v>713.69999999999993</v>
      </c>
      <c r="P4972" s="65">
        <f t="shared" si="138"/>
        <v>919.19999999999629</v>
      </c>
      <c r="R4972" t="s">
        <v>291</v>
      </c>
    </row>
    <row r="4973" spans="1:21" ht="15">
      <c r="A4973" s="28" t="s">
        <v>743</v>
      </c>
      <c r="B4973" s="170" t="s">
        <v>1279</v>
      </c>
      <c r="C4973" s="3"/>
      <c r="D4973" s="3"/>
      <c r="E4973" s="9" t="s">
        <v>277</v>
      </c>
      <c r="F4973" s="9" t="s">
        <v>277</v>
      </c>
      <c r="G4973" s="9" t="s">
        <v>277</v>
      </c>
      <c r="H4973" s="9" t="s">
        <v>277</v>
      </c>
      <c r="I4973" s="9">
        <v>46.099999999998545</v>
      </c>
      <c r="J4973" s="9">
        <v>129.19999999999345</v>
      </c>
      <c r="K4973" s="9">
        <v>0</v>
      </c>
      <c r="L4973" s="9">
        <v>256.39999999999054</v>
      </c>
      <c r="M4973" s="65">
        <v>481.3</v>
      </c>
      <c r="P4973" s="65">
        <f t="shared" si="138"/>
        <v>912.99999999998249</v>
      </c>
    </row>
    <row r="4974" spans="1:21" ht="15">
      <c r="A4974" s="28" t="s">
        <v>744</v>
      </c>
      <c r="B4974" s="226" t="s">
        <v>1580</v>
      </c>
      <c r="C4974" s="3"/>
      <c r="D4974" s="3"/>
      <c r="E4974" s="9" t="s">
        <v>277</v>
      </c>
      <c r="F4974" s="9" t="s">
        <v>277</v>
      </c>
      <c r="G4974" s="9" t="s">
        <v>277</v>
      </c>
      <c r="H4974" s="9" t="s">
        <v>277</v>
      </c>
      <c r="I4974" s="9" t="s">
        <v>277</v>
      </c>
      <c r="J4974" s="9">
        <v>244.70000000000437</v>
      </c>
      <c r="K4974" s="9">
        <v>0</v>
      </c>
      <c r="L4974" s="9">
        <v>15</v>
      </c>
      <c r="M4974" s="65">
        <v>607.30000000000007</v>
      </c>
      <c r="P4974" s="65">
        <f t="shared" si="138"/>
        <v>867.00000000000443</v>
      </c>
    </row>
    <row r="4975" spans="1:21" ht="15">
      <c r="A4975" s="28" t="s">
        <v>745</v>
      </c>
      <c r="B4975" s="61" t="s">
        <v>2086</v>
      </c>
      <c r="C4975" s="3"/>
      <c r="D4975" s="3"/>
      <c r="E4975" s="9" t="s">
        <v>277</v>
      </c>
      <c r="F4975" s="9" t="s">
        <v>277</v>
      </c>
      <c r="G4975" s="9" t="s">
        <v>277</v>
      </c>
      <c r="H4975" s="9" t="s">
        <v>277</v>
      </c>
      <c r="I4975" s="9" t="s">
        <v>277</v>
      </c>
      <c r="J4975" s="9" t="s">
        <v>277</v>
      </c>
      <c r="K4975" s="9">
        <v>0</v>
      </c>
      <c r="L4975" s="9">
        <v>334.39999999999964</v>
      </c>
      <c r="M4975" s="65">
        <v>518.19999999999993</v>
      </c>
      <c r="P4975" s="65">
        <f t="shared" si="138"/>
        <v>852.59999999999957</v>
      </c>
    </row>
    <row r="4976" spans="1:21" ht="15">
      <c r="A4976" s="28" t="s">
        <v>746</v>
      </c>
      <c r="B4976" s="61" t="s">
        <v>178</v>
      </c>
      <c r="E4976" s="176">
        <v>846.05</v>
      </c>
      <c r="F4976" s="9" t="s">
        <v>277</v>
      </c>
      <c r="G4976" s="9" t="s">
        <v>277</v>
      </c>
      <c r="H4976" s="9" t="s">
        <v>277</v>
      </c>
      <c r="I4976" s="9" t="s">
        <v>277</v>
      </c>
      <c r="J4976" s="9" t="s">
        <v>277</v>
      </c>
      <c r="K4976" s="9">
        <v>0</v>
      </c>
      <c r="L4976" s="9" t="s">
        <v>277</v>
      </c>
      <c r="M4976" s="9" t="s">
        <v>277</v>
      </c>
      <c r="P4976" s="65">
        <f t="shared" si="138"/>
        <v>846.05</v>
      </c>
      <c r="R4976" t="s">
        <v>280</v>
      </c>
      <c r="U4976" t="s">
        <v>2443</v>
      </c>
    </row>
    <row r="4977" spans="1:20" ht="15">
      <c r="A4977" s="28" t="s">
        <v>747</v>
      </c>
      <c r="B4977" s="61" t="s">
        <v>2094</v>
      </c>
      <c r="C4977" s="3"/>
      <c r="D4977" s="3"/>
      <c r="E4977" s="9" t="s">
        <v>277</v>
      </c>
      <c r="F4977" s="9" t="s">
        <v>277</v>
      </c>
      <c r="G4977" s="9" t="s">
        <v>277</v>
      </c>
      <c r="H4977" s="9" t="s">
        <v>277</v>
      </c>
      <c r="I4977" s="9" t="s">
        <v>277</v>
      </c>
      <c r="J4977" s="9" t="s">
        <v>277</v>
      </c>
      <c r="K4977" s="9">
        <v>0</v>
      </c>
      <c r="L4977" s="9">
        <v>421.40000000000146</v>
      </c>
      <c r="M4977" s="65">
        <v>412.09999999999997</v>
      </c>
      <c r="P4977" s="65">
        <f t="shared" si="138"/>
        <v>833.50000000000136</v>
      </c>
    </row>
    <row r="4978" spans="1:20" ht="15">
      <c r="A4978" s="28" t="s">
        <v>748</v>
      </c>
      <c r="B4978" s="61" t="s">
        <v>4</v>
      </c>
      <c r="E4978" s="9">
        <v>212.3</v>
      </c>
      <c r="F4978" s="9">
        <v>124.7</v>
      </c>
      <c r="G4978" s="9">
        <v>104.6</v>
      </c>
      <c r="H4978" s="9">
        <v>110.69999999999891</v>
      </c>
      <c r="I4978" s="9">
        <v>276.60000000000218</v>
      </c>
      <c r="J4978" s="9" t="s">
        <v>277</v>
      </c>
      <c r="K4978" s="9">
        <v>0</v>
      </c>
      <c r="L4978" s="9" t="s">
        <v>277</v>
      </c>
      <c r="M4978" s="9" t="s">
        <v>277</v>
      </c>
      <c r="P4978" s="65">
        <f t="shared" si="138"/>
        <v>828.90000000000111</v>
      </c>
    </row>
    <row r="4979" spans="1:20" ht="15">
      <c r="A4979" s="28" t="s">
        <v>749</v>
      </c>
      <c r="B4979" s="226" t="s">
        <v>1587</v>
      </c>
      <c r="C4979" s="3"/>
      <c r="D4979" s="3"/>
      <c r="E4979" s="9" t="s">
        <v>277</v>
      </c>
      <c r="F4979" s="9" t="s">
        <v>277</v>
      </c>
      <c r="G4979" s="9" t="s">
        <v>277</v>
      </c>
      <c r="H4979" s="9" t="s">
        <v>277</v>
      </c>
      <c r="I4979" s="9" t="s">
        <v>277</v>
      </c>
      <c r="J4979" s="9">
        <v>135.799999999992</v>
      </c>
      <c r="K4979" s="9">
        <v>0</v>
      </c>
      <c r="L4979" s="9">
        <v>389.79999999999598</v>
      </c>
      <c r="M4979" s="65">
        <v>285.60000000000002</v>
      </c>
      <c r="P4979" s="65">
        <f t="shared" si="138"/>
        <v>811.19999999998799</v>
      </c>
    </row>
    <row r="4980" spans="1:20" ht="15">
      <c r="A4980" s="28" t="s">
        <v>750</v>
      </c>
      <c r="B4980" s="61" t="s">
        <v>2625</v>
      </c>
      <c r="C4980" s="3"/>
      <c r="D4980" s="3"/>
      <c r="E4980" s="9" t="s">
        <v>277</v>
      </c>
      <c r="F4980" s="9" t="s">
        <v>277</v>
      </c>
      <c r="G4980" s="9" t="s">
        <v>277</v>
      </c>
      <c r="H4980" s="9" t="s">
        <v>277</v>
      </c>
      <c r="I4980" s="9" t="s">
        <v>277</v>
      </c>
      <c r="J4980" s="9" t="s">
        <v>277</v>
      </c>
      <c r="K4980" s="9">
        <v>0</v>
      </c>
      <c r="L4980" s="9" t="s">
        <v>277</v>
      </c>
      <c r="M4980" s="90">
        <v>809.1</v>
      </c>
      <c r="P4980" s="65">
        <f t="shared" si="138"/>
        <v>809.1</v>
      </c>
      <c r="R4980" t="s">
        <v>282</v>
      </c>
    </row>
    <row r="4981" spans="1:20" ht="15">
      <c r="A4981" s="28" t="s">
        <v>751</v>
      </c>
      <c r="B4981" s="226" t="s">
        <v>2074</v>
      </c>
      <c r="C4981" s="3"/>
      <c r="D4981" s="3"/>
      <c r="E4981" s="9" t="s">
        <v>277</v>
      </c>
      <c r="F4981" s="9" t="s">
        <v>277</v>
      </c>
      <c r="G4981" s="9" t="s">
        <v>277</v>
      </c>
      <c r="H4981" s="9" t="s">
        <v>277</v>
      </c>
      <c r="I4981" s="9" t="s">
        <v>277</v>
      </c>
      <c r="J4981" s="9" t="s">
        <v>277</v>
      </c>
      <c r="K4981" s="9">
        <v>0</v>
      </c>
      <c r="L4981" s="9">
        <v>322.29999999999563</v>
      </c>
      <c r="M4981" s="65">
        <v>482.5</v>
      </c>
      <c r="P4981" s="65">
        <f t="shared" si="138"/>
        <v>804.79999999999563</v>
      </c>
    </row>
    <row r="4982" spans="1:20" ht="15">
      <c r="A4982" s="28" t="s">
        <v>752</v>
      </c>
      <c r="B4982" s="61" t="s">
        <v>2520</v>
      </c>
      <c r="C4982" s="3"/>
      <c r="D4982" s="3"/>
      <c r="E4982" s="9" t="s">
        <v>277</v>
      </c>
      <c r="F4982" s="9" t="s">
        <v>277</v>
      </c>
      <c r="G4982" s="9" t="s">
        <v>277</v>
      </c>
      <c r="H4982" s="9" t="s">
        <v>277</v>
      </c>
      <c r="I4982" s="9" t="s">
        <v>277</v>
      </c>
      <c r="J4982" s="9" t="s">
        <v>277</v>
      </c>
      <c r="K4982" s="9">
        <v>0</v>
      </c>
      <c r="L4982" s="9" t="s">
        <v>277</v>
      </c>
      <c r="M4982" s="90">
        <v>798</v>
      </c>
      <c r="P4982" s="65">
        <f t="shared" si="138"/>
        <v>798</v>
      </c>
      <c r="R4982" t="s">
        <v>283</v>
      </c>
    </row>
    <row r="4983" spans="1:20" ht="15">
      <c r="A4983" s="28" t="s">
        <v>753</v>
      </c>
      <c r="B4983" s="226" t="s">
        <v>1575</v>
      </c>
      <c r="C4983" s="3"/>
      <c r="D4983" s="3"/>
      <c r="E4983" s="9" t="s">
        <v>277</v>
      </c>
      <c r="F4983" s="9" t="s">
        <v>277</v>
      </c>
      <c r="G4983" s="9" t="s">
        <v>277</v>
      </c>
      <c r="H4983" s="9" t="s">
        <v>277</v>
      </c>
      <c r="I4983" s="9" t="s">
        <v>277</v>
      </c>
      <c r="J4983" s="9">
        <v>205.19999999998618</v>
      </c>
      <c r="K4983" s="9">
        <v>0</v>
      </c>
      <c r="L4983" s="9">
        <v>374</v>
      </c>
      <c r="M4983" s="65">
        <v>206.99999999999997</v>
      </c>
      <c r="P4983" s="65">
        <f t="shared" si="138"/>
        <v>786.19999999998618</v>
      </c>
    </row>
    <row r="4984" spans="1:20" ht="15">
      <c r="A4984" s="28" t="s">
        <v>754</v>
      </c>
      <c r="B4984" s="61" t="s">
        <v>2093</v>
      </c>
      <c r="C4984" s="3"/>
      <c r="D4984" s="3"/>
      <c r="E4984" s="9" t="s">
        <v>277</v>
      </c>
      <c r="F4984" s="9" t="s">
        <v>277</v>
      </c>
      <c r="G4984" s="9" t="s">
        <v>277</v>
      </c>
      <c r="H4984" s="9" t="s">
        <v>277</v>
      </c>
      <c r="I4984" s="9" t="s">
        <v>277</v>
      </c>
      <c r="J4984" s="9" t="s">
        <v>277</v>
      </c>
      <c r="K4984" s="9">
        <v>0</v>
      </c>
      <c r="L4984" s="9">
        <v>424.39999999999418</v>
      </c>
      <c r="M4984" s="65">
        <v>324.7</v>
      </c>
      <c r="P4984" s="65">
        <f t="shared" si="138"/>
        <v>749.09999999999422</v>
      </c>
    </row>
    <row r="4985" spans="1:20" ht="15">
      <c r="A4985" s="28" t="s">
        <v>755</v>
      </c>
      <c r="B4985" s="61" t="s">
        <v>155</v>
      </c>
      <c r="E4985" s="9" t="s">
        <v>277</v>
      </c>
      <c r="F4985" s="9" t="s">
        <v>277</v>
      </c>
      <c r="G4985" s="9">
        <v>191.2</v>
      </c>
      <c r="H4985" s="9">
        <v>178.79999999999563</v>
      </c>
      <c r="I4985" s="9">
        <v>166.80000000000109</v>
      </c>
      <c r="J4985" s="9">
        <v>179.700000000008</v>
      </c>
      <c r="K4985" s="9">
        <v>0</v>
      </c>
      <c r="L4985" s="9" t="s">
        <v>277</v>
      </c>
      <c r="M4985" s="9" t="s">
        <v>277</v>
      </c>
      <c r="P4985" s="65">
        <f t="shared" si="138"/>
        <v>716.50000000000477</v>
      </c>
    </row>
    <row r="4986" spans="1:20" ht="15">
      <c r="A4986" s="28" t="s">
        <v>756</v>
      </c>
      <c r="B4986" s="61" t="s">
        <v>611</v>
      </c>
      <c r="E4986" s="9" t="s">
        <v>277</v>
      </c>
      <c r="F4986" s="9" t="s">
        <v>277</v>
      </c>
      <c r="G4986" s="9" t="s">
        <v>277</v>
      </c>
      <c r="H4986" s="9">
        <v>283.70000000000437</v>
      </c>
      <c r="I4986" s="9">
        <v>422.09999999999854</v>
      </c>
      <c r="J4986" s="9" t="s">
        <v>277</v>
      </c>
      <c r="K4986" s="9">
        <v>0</v>
      </c>
      <c r="L4986" s="9" t="s">
        <v>277</v>
      </c>
      <c r="M4986" s="9" t="s">
        <v>277</v>
      </c>
      <c r="P4986" s="65">
        <f t="shared" si="138"/>
        <v>705.80000000000291</v>
      </c>
    </row>
    <row r="4987" spans="1:20" ht="15">
      <c r="A4987" s="28" t="s">
        <v>757</v>
      </c>
      <c r="B4987" s="61" t="s">
        <v>2097</v>
      </c>
      <c r="C4987" s="3"/>
      <c r="D4987" s="3"/>
      <c r="E4987" s="9" t="s">
        <v>277</v>
      </c>
      <c r="F4987" s="9" t="s">
        <v>277</v>
      </c>
      <c r="G4987" s="9" t="s">
        <v>277</v>
      </c>
      <c r="H4987" s="9" t="s">
        <v>277</v>
      </c>
      <c r="I4987" s="9" t="s">
        <v>277</v>
      </c>
      <c r="J4987" s="9" t="s">
        <v>277</v>
      </c>
      <c r="K4987" s="9">
        <v>0</v>
      </c>
      <c r="L4987" s="9">
        <v>338.39999999999782</v>
      </c>
      <c r="M4987" s="65">
        <v>349.3</v>
      </c>
      <c r="P4987" s="65">
        <f t="shared" si="138"/>
        <v>687.69999999999777</v>
      </c>
    </row>
    <row r="4988" spans="1:20" ht="15">
      <c r="A4988" s="28" t="s">
        <v>758</v>
      </c>
      <c r="B4988" s="61" t="s">
        <v>2085</v>
      </c>
      <c r="C4988" s="3"/>
      <c r="D4988" s="3"/>
      <c r="E4988" s="9" t="s">
        <v>277</v>
      </c>
      <c r="F4988" s="9" t="s">
        <v>277</v>
      </c>
      <c r="G4988" s="9" t="s">
        <v>277</v>
      </c>
      <c r="H4988" s="9" t="s">
        <v>277</v>
      </c>
      <c r="I4988" s="9" t="s">
        <v>277</v>
      </c>
      <c r="J4988" s="9" t="s">
        <v>277</v>
      </c>
      <c r="K4988" s="9">
        <v>0</v>
      </c>
      <c r="L4988" s="9">
        <v>239.80000000000291</v>
      </c>
      <c r="M4988" s="65">
        <v>432.6</v>
      </c>
      <c r="P4988" s="65">
        <f t="shared" si="138"/>
        <v>672.40000000000293</v>
      </c>
    </row>
    <row r="4989" spans="1:20" ht="15">
      <c r="A4989" s="28" t="s">
        <v>759</v>
      </c>
      <c r="B4989" s="61" t="s">
        <v>2078</v>
      </c>
      <c r="C4989" s="3"/>
      <c r="D4989" s="3"/>
      <c r="E4989" s="9" t="s">
        <v>277</v>
      </c>
      <c r="F4989" s="9" t="s">
        <v>277</v>
      </c>
      <c r="G4989" s="9" t="s">
        <v>277</v>
      </c>
      <c r="H4989" s="9" t="s">
        <v>277</v>
      </c>
      <c r="I4989" s="9" t="s">
        <v>277</v>
      </c>
      <c r="J4989" s="9" t="s">
        <v>277</v>
      </c>
      <c r="K4989" s="9">
        <v>0</v>
      </c>
      <c r="L4989" s="9">
        <v>284</v>
      </c>
      <c r="M4989" s="65">
        <v>356.40000000000003</v>
      </c>
      <c r="P4989" s="65">
        <f t="shared" si="138"/>
        <v>640.40000000000009</v>
      </c>
    </row>
    <row r="4990" spans="1:20" ht="15">
      <c r="A4990" s="28" t="s">
        <v>760</v>
      </c>
      <c r="B4990" s="226" t="s">
        <v>1576</v>
      </c>
      <c r="C4990" s="3"/>
      <c r="D4990" s="3"/>
      <c r="E4990" s="9" t="s">
        <v>277</v>
      </c>
      <c r="F4990" s="9" t="s">
        <v>277</v>
      </c>
      <c r="G4990" s="9" t="s">
        <v>277</v>
      </c>
      <c r="H4990" s="9" t="s">
        <v>277</v>
      </c>
      <c r="I4990" s="9" t="s">
        <v>277</v>
      </c>
      <c r="J4990" s="9">
        <v>226.19999999999891</v>
      </c>
      <c r="K4990" s="9">
        <v>0</v>
      </c>
      <c r="L4990" s="9">
        <v>7.6999999999952706</v>
      </c>
      <c r="M4990" s="65">
        <v>400.5</v>
      </c>
      <c r="P4990" s="65">
        <f t="shared" si="138"/>
        <v>634.39999999999418</v>
      </c>
    </row>
    <row r="4991" spans="1:20" ht="15">
      <c r="A4991" s="28" t="s">
        <v>761</v>
      </c>
      <c r="B4991" s="226" t="s">
        <v>1596</v>
      </c>
      <c r="C4991" s="3"/>
      <c r="D4991" s="3"/>
      <c r="E4991" s="9" t="s">
        <v>277</v>
      </c>
      <c r="F4991" s="9" t="s">
        <v>277</v>
      </c>
      <c r="G4991" s="9" t="s">
        <v>277</v>
      </c>
      <c r="H4991" s="9" t="s">
        <v>277</v>
      </c>
      <c r="I4991" s="9" t="s">
        <v>277</v>
      </c>
      <c r="J4991" s="9" t="s">
        <v>277</v>
      </c>
      <c r="K4991" s="9">
        <v>0</v>
      </c>
      <c r="L4991" s="9">
        <v>175.29999999999927</v>
      </c>
      <c r="M4991" s="65">
        <v>458.30000000000007</v>
      </c>
      <c r="P4991" s="65">
        <f t="shared" si="138"/>
        <v>633.59999999999934</v>
      </c>
      <c r="T4991" t="s">
        <v>2297</v>
      </c>
    </row>
    <row r="4992" spans="1:20" ht="15">
      <c r="A4992" s="28" t="s">
        <v>762</v>
      </c>
      <c r="B4992" s="226" t="s">
        <v>1584</v>
      </c>
      <c r="C4992" s="3"/>
      <c r="D4992" s="3"/>
      <c r="E4992" s="9" t="s">
        <v>277</v>
      </c>
      <c r="F4992" s="9" t="s">
        <v>277</v>
      </c>
      <c r="G4992" s="9" t="s">
        <v>277</v>
      </c>
      <c r="H4992" s="9" t="s">
        <v>277</v>
      </c>
      <c r="I4992" s="9" t="s">
        <v>277</v>
      </c>
      <c r="J4992" s="9">
        <v>146.49999999999636</v>
      </c>
      <c r="K4992" s="9">
        <v>0</v>
      </c>
      <c r="L4992" s="9">
        <v>209.59999999999854</v>
      </c>
      <c r="M4992" s="65">
        <v>266.8</v>
      </c>
      <c r="P4992" s="65">
        <f t="shared" ref="P4992:P5023" si="139">SUM(E4992:M4992)</f>
        <v>622.89999999999486</v>
      </c>
    </row>
    <row r="4993" spans="1:24" ht="15">
      <c r="A4993" s="28" t="s">
        <v>763</v>
      </c>
      <c r="B4993" s="61" t="s">
        <v>2076</v>
      </c>
      <c r="C4993" s="3"/>
      <c r="D4993" s="3"/>
      <c r="E4993" s="9" t="s">
        <v>277</v>
      </c>
      <c r="F4993" s="9" t="s">
        <v>277</v>
      </c>
      <c r="G4993" s="9" t="s">
        <v>277</v>
      </c>
      <c r="H4993" s="9" t="s">
        <v>277</v>
      </c>
      <c r="I4993" s="9" t="s">
        <v>277</v>
      </c>
      <c r="J4993" s="9" t="s">
        <v>277</v>
      </c>
      <c r="K4993" s="9">
        <v>0</v>
      </c>
      <c r="L4993" s="9">
        <v>336.79999999999927</v>
      </c>
      <c r="M4993" s="65">
        <v>285.29999999999995</v>
      </c>
      <c r="P4993" s="65">
        <f t="shared" si="139"/>
        <v>622.09999999999923</v>
      </c>
      <c r="V4993" s="226"/>
      <c r="W4993" s="61"/>
    </row>
    <row r="4994" spans="1:24" ht="15">
      <c r="A4994" s="28" t="s">
        <v>764</v>
      </c>
      <c r="B4994" s="61" t="s">
        <v>2516</v>
      </c>
      <c r="C4994" s="3"/>
      <c r="D4994" s="3"/>
      <c r="E4994" s="9" t="s">
        <v>277</v>
      </c>
      <c r="F4994" s="9" t="s">
        <v>277</v>
      </c>
      <c r="G4994" s="9" t="s">
        <v>277</v>
      </c>
      <c r="H4994" s="9" t="s">
        <v>277</v>
      </c>
      <c r="I4994" s="9" t="s">
        <v>277</v>
      </c>
      <c r="J4994" s="9" t="s">
        <v>277</v>
      </c>
      <c r="K4994" s="9">
        <v>0</v>
      </c>
      <c r="L4994" s="9" t="s">
        <v>277</v>
      </c>
      <c r="M4994" s="65">
        <v>620.6</v>
      </c>
      <c r="P4994" s="65">
        <f t="shared" si="139"/>
        <v>620.6</v>
      </c>
    </row>
    <row r="4995" spans="1:24" ht="15">
      <c r="A4995" s="28" t="s">
        <v>765</v>
      </c>
      <c r="B4995" s="61" t="s">
        <v>2075</v>
      </c>
      <c r="C4995" s="3"/>
      <c r="D4995" s="3"/>
      <c r="E4995" s="9" t="s">
        <v>277</v>
      </c>
      <c r="F4995" s="9" t="s">
        <v>277</v>
      </c>
      <c r="G4995" s="9" t="s">
        <v>277</v>
      </c>
      <c r="H4995" s="9" t="s">
        <v>277</v>
      </c>
      <c r="I4995" s="9" t="s">
        <v>277</v>
      </c>
      <c r="J4995" s="9" t="s">
        <v>277</v>
      </c>
      <c r="K4995" s="9">
        <v>0</v>
      </c>
      <c r="L4995" s="9">
        <v>329.799999999992</v>
      </c>
      <c r="M4995" s="65">
        <v>287.5</v>
      </c>
      <c r="P4995" s="65">
        <f t="shared" si="139"/>
        <v>617.299999999992</v>
      </c>
    </row>
    <row r="4996" spans="1:24" ht="15">
      <c r="A4996" s="28" t="s">
        <v>1857</v>
      </c>
      <c r="B4996" s="61" t="s">
        <v>2521</v>
      </c>
      <c r="C4996" s="3"/>
      <c r="D4996" s="3"/>
      <c r="E4996" s="9" t="s">
        <v>277</v>
      </c>
      <c r="F4996" s="9" t="s">
        <v>277</v>
      </c>
      <c r="G4996" s="9" t="s">
        <v>277</v>
      </c>
      <c r="H4996" s="9" t="s">
        <v>277</v>
      </c>
      <c r="I4996" s="9" t="s">
        <v>277</v>
      </c>
      <c r="J4996" s="9" t="s">
        <v>277</v>
      </c>
      <c r="K4996" s="9">
        <v>0</v>
      </c>
      <c r="L4996" s="9" t="s">
        <v>277</v>
      </c>
      <c r="M4996" s="65">
        <v>616.59999999999991</v>
      </c>
      <c r="P4996" s="65">
        <f t="shared" si="139"/>
        <v>616.59999999999991</v>
      </c>
    </row>
    <row r="4997" spans="1:24" ht="15">
      <c r="A4997" s="28" t="s">
        <v>2049</v>
      </c>
      <c r="B4997" s="61" t="s">
        <v>2525</v>
      </c>
      <c r="C4997" s="3"/>
      <c r="D4997" s="3"/>
      <c r="E4997" s="9" t="s">
        <v>277</v>
      </c>
      <c r="F4997" s="9" t="s">
        <v>277</v>
      </c>
      <c r="G4997" s="9" t="s">
        <v>277</v>
      </c>
      <c r="H4997" s="9" t="s">
        <v>277</v>
      </c>
      <c r="I4997" s="9" t="s">
        <v>277</v>
      </c>
      <c r="J4997" s="9" t="s">
        <v>277</v>
      </c>
      <c r="K4997" s="9">
        <v>0</v>
      </c>
      <c r="L4997" s="9" t="s">
        <v>277</v>
      </c>
      <c r="M4997" s="65">
        <v>613.29999999999995</v>
      </c>
      <c r="P4997" s="65">
        <f t="shared" si="139"/>
        <v>613.29999999999995</v>
      </c>
      <c r="U4997" t="s">
        <v>2297</v>
      </c>
    </row>
    <row r="4998" spans="1:24" ht="15">
      <c r="A4998" s="28" t="s">
        <v>2050</v>
      </c>
      <c r="B4998" s="61" t="s">
        <v>2096</v>
      </c>
      <c r="C4998" s="3"/>
      <c r="D4998" s="3"/>
      <c r="E4998" s="9" t="s">
        <v>277</v>
      </c>
      <c r="F4998" s="9" t="s">
        <v>277</v>
      </c>
      <c r="G4998" s="9" t="s">
        <v>277</v>
      </c>
      <c r="H4998" s="9" t="s">
        <v>277</v>
      </c>
      <c r="I4998" s="9" t="s">
        <v>277</v>
      </c>
      <c r="J4998" s="9" t="s">
        <v>277</v>
      </c>
      <c r="K4998" s="9">
        <v>0</v>
      </c>
      <c r="L4998" s="9">
        <v>506.10000000000218</v>
      </c>
      <c r="M4998" s="65">
        <v>106.30000000000001</v>
      </c>
      <c r="P4998" s="65">
        <f t="shared" si="139"/>
        <v>612.40000000000214</v>
      </c>
      <c r="V4998" s="61"/>
      <c r="W4998" s="61"/>
    </row>
    <row r="4999" spans="1:24" ht="15">
      <c r="A4999" s="28" t="s">
        <v>2051</v>
      </c>
      <c r="B4999" s="61" t="s">
        <v>2513</v>
      </c>
      <c r="C4999" s="3"/>
      <c r="D4999" s="3"/>
      <c r="E4999" s="9" t="s">
        <v>277</v>
      </c>
      <c r="F4999" s="9" t="s">
        <v>277</v>
      </c>
      <c r="G4999" s="9" t="s">
        <v>277</v>
      </c>
      <c r="H4999" s="9" t="s">
        <v>277</v>
      </c>
      <c r="I4999" s="9" t="s">
        <v>277</v>
      </c>
      <c r="J4999" s="9" t="s">
        <v>277</v>
      </c>
      <c r="K4999" s="9">
        <v>0</v>
      </c>
      <c r="L4999" s="9" t="s">
        <v>277</v>
      </c>
      <c r="M4999" s="65">
        <v>597.4</v>
      </c>
      <c r="P4999" s="65">
        <f t="shared" si="139"/>
        <v>597.4</v>
      </c>
    </row>
    <row r="5000" spans="1:24" ht="15">
      <c r="A5000" s="28" t="s">
        <v>2052</v>
      </c>
      <c r="B5000" s="61" t="s">
        <v>2512</v>
      </c>
      <c r="C5000" s="3"/>
      <c r="D5000" s="3"/>
      <c r="E5000" s="9" t="s">
        <v>277</v>
      </c>
      <c r="F5000" s="9" t="s">
        <v>277</v>
      </c>
      <c r="G5000" s="9" t="s">
        <v>277</v>
      </c>
      <c r="H5000" s="9" t="s">
        <v>277</v>
      </c>
      <c r="I5000" s="9" t="s">
        <v>277</v>
      </c>
      <c r="J5000" s="9" t="s">
        <v>277</v>
      </c>
      <c r="K5000" s="9">
        <v>0</v>
      </c>
      <c r="L5000" s="9" t="s">
        <v>277</v>
      </c>
      <c r="M5000" s="65">
        <v>595.29999999999995</v>
      </c>
      <c r="P5000" s="65">
        <f t="shared" si="139"/>
        <v>595.29999999999995</v>
      </c>
    </row>
    <row r="5001" spans="1:24" ht="15">
      <c r="A5001" s="28" t="s">
        <v>2053</v>
      </c>
      <c r="B5001" s="226" t="s">
        <v>1577</v>
      </c>
      <c r="C5001" s="3"/>
      <c r="D5001" s="3"/>
      <c r="E5001" s="9" t="s">
        <v>277</v>
      </c>
      <c r="F5001" s="9" t="s">
        <v>277</v>
      </c>
      <c r="G5001" s="9" t="s">
        <v>277</v>
      </c>
      <c r="H5001" s="9" t="s">
        <v>277</v>
      </c>
      <c r="I5001" s="9" t="s">
        <v>277</v>
      </c>
      <c r="J5001" s="176">
        <v>586.10000000000218</v>
      </c>
      <c r="K5001" s="9">
        <v>0</v>
      </c>
      <c r="L5001" s="9" t="s">
        <v>277</v>
      </c>
      <c r="M5001" s="9" t="s">
        <v>277</v>
      </c>
      <c r="P5001" s="65">
        <f t="shared" si="139"/>
        <v>586.10000000000218</v>
      </c>
      <c r="R5001" t="s">
        <v>280</v>
      </c>
      <c r="U5001" t="s">
        <v>2443</v>
      </c>
      <c r="V5001" s="181"/>
      <c r="W5001" s="61" t="s">
        <v>2297</v>
      </c>
      <c r="X5001" t="s">
        <v>2297</v>
      </c>
    </row>
    <row r="5002" spans="1:24" ht="15">
      <c r="A5002" s="28" t="s">
        <v>2054</v>
      </c>
      <c r="B5002" s="226" t="s">
        <v>1583</v>
      </c>
      <c r="C5002" s="3"/>
      <c r="D5002" s="3"/>
      <c r="E5002" s="9" t="s">
        <v>277</v>
      </c>
      <c r="F5002" s="9" t="s">
        <v>277</v>
      </c>
      <c r="G5002" s="9" t="s">
        <v>277</v>
      </c>
      <c r="H5002" s="9" t="s">
        <v>277</v>
      </c>
      <c r="I5002" s="9" t="s">
        <v>277</v>
      </c>
      <c r="J5002" s="9">
        <v>76.199999999993452</v>
      </c>
      <c r="K5002" s="9">
        <v>0</v>
      </c>
      <c r="L5002" s="9">
        <v>288.5</v>
      </c>
      <c r="M5002" s="65">
        <v>218.10000000000002</v>
      </c>
      <c r="P5002" s="65">
        <f t="shared" si="139"/>
        <v>582.79999999999347</v>
      </c>
      <c r="V5002" s="61"/>
      <c r="W5002" s="61"/>
    </row>
    <row r="5003" spans="1:24" ht="15">
      <c r="A5003" s="28" t="s">
        <v>2055</v>
      </c>
      <c r="B5003" s="61" t="s">
        <v>2503</v>
      </c>
      <c r="C5003" s="3"/>
      <c r="D5003" s="3"/>
      <c r="E5003" s="9" t="s">
        <v>277</v>
      </c>
      <c r="F5003" s="9" t="s">
        <v>277</v>
      </c>
      <c r="G5003" s="9" t="s">
        <v>277</v>
      </c>
      <c r="H5003" s="9" t="s">
        <v>277</v>
      </c>
      <c r="I5003" s="9" t="s">
        <v>277</v>
      </c>
      <c r="J5003" s="9" t="s">
        <v>277</v>
      </c>
      <c r="K5003" s="9">
        <v>0</v>
      </c>
      <c r="L5003" s="9" t="s">
        <v>277</v>
      </c>
      <c r="M5003" s="65">
        <v>573.59999999999991</v>
      </c>
      <c r="P5003" s="65">
        <f t="shared" si="139"/>
        <v>573.59999999999991</v>
      </c>
    </row>
    <row r="5004" spans="1:24" ht="15">
      <c r="A5004" s="28" t="s">
        <v>2056</v>
      </c>
      <c r="B5004" s="181" t="s">
        <v>1266</v>
      </c>
      <c r="C5004" s="3"/>
      <c r="D5004" s="3"/>
      <c r="E5004" s="9" t="s">
        <v>277</v>
      </c>
      <c r="F5004" s="9" t="s">
        <v>277</v>
      </c>
      <c r="G5004" s="9" t="s">
        <v>277</v>
      </c>
      <c r="H5004" s="9" t="s">
        <v>277</v>
      </c>
      <c r="I5004" s="179">
        <v>572.79999999999745</v>
      </c>
      <c r="J5004" s="9" t="s">
        <v>277</v>
      </c>
      <c r="K5004" s="9">
        <v>0</v>
      </c>
      <c r="L5004" s="9" t="s">
        <v>277</v>
      </c>
      <c r="M5004" s="9" t="s">
        <v>277</v>
      </c>
      <c r="P5004" s="65">
        <f t="shared" si="139"/>
        <v>572.79999999999745</v>
      </c>
      <c r="R5004" t="s">
        <v>283</v>
      </c>
      <c r="V5004" s="226"/>
      <c r="W5004" s="61"/>
    </row>
    <row r="5005" spans="1:24" ht="15">
      <c r="A5005" s="28" t="s">
        <v>2057</v>
      </c>
      <c r="B5005" s="61" t="s">
        <v>2514</v>
      </c>
      <c r="C5005" s="3"/>
      <c r="D5005" s="3"/>
      <c r="E5005" s="9" t="s">
        <v>277</v>
      </c>
      <c r="F5005" s="9" t="s">
        <v>277</v>
      </c>
      <c r="G5005" s="9" t="s">
        <v>277</v>
      </c>
      <c r="H5005" s="9" t="s">
        <v>277</v>
      </c>
      <c r="I5005" s="9" t="s">
        <v>277</v>
      </c>
      <c r="J5005" s="9" t="s">
        <v>277</v>
      </c>
      <c r="K5005" s="9">
        <v>0</v>
      </c>
      <c r="L5005" s="9" t="s">
        <v>277</v>
      </c>
      <c r="M5005" s="65">
        <v>568.70000000000005</v>
      </c>
      <c r="P5005" s="65">
        <f t="shared" si="139"/>
        <v>568.70000000000005</v>
      </c>
    </row>
    <row r="5006" spans="1:24" ht="15">
      <c r="A5006" s="28" t="s">
        <v>2058</v>
      </c>
      <c r="B5006" s="61" t="s">
        <v>2530</v>
      </c>
      <c r="C5006" s="3"/>
      <c r="D5006" s="3"/>
      <c r="E5006" s="9" t="s">
        <v>277</v>
      </c>
      <c r="F5006" s="9" t="s">
        <v>277</v>
      </c>
      <c r="G5006" s="9" t="s">
        <v>277</v>
      </c>
      <c r="H5006" s="9" t="s">
        <v>277</v>
      </c>
      <c r="I5006" s="9" t="s">
        <v>277</v>
      </c>
      <c r="J5006" s="9" t="s">
        <v>277</v>
      </c>
      <c r="K5006" s="9">
        <v>0</v>
      </c>
      <c r="L5006" s="9" t="s">
        <v>277</v>
      </c>
      <c r="M5006" s="65">
        <v>557.6</v>
      </c>
      <c r="P5006" s="65">
        <f t="shared" si="139"/>
        <v>557.6</v>
      </c>
    </row>
    <row r="5007" spans="1:24" ht="15">
      <c r="A5007" s="28" t="s">
        <v>2059</v>
      </c>
      <c r="B5007" s="226" t="s">
        <v>1617</v>
      </c>
      <c r="C5007" s="3"/>
      <c r="D5007" s="3"/>
      <c r="E5007" s="9" t="s">
        <v>277</v>
      </c>
      <c r="F5007" s="9" t="s">
        <v>277</v>
      </c>
      <c r="G5007" s="9" t="s">
        <v>277</v>
      </c>
      <c r="H5007" s="9" t="s">
        <v>277</v>
      </c>
      <c r="I5007" s="9" t="s">
        <v>277</v>
      </c>
      <c r="J5007" s="9" t="s">
        <v>277</v>
      </c>
      <c r="K5007" s="9">
        <v>0</v>
      </c>
      <c r="L5007" s="9">
        <v>219.70000000000073</v>
      </c>
      <c r="M5007" s="65">
        <v>336</v>
      </c>
      <c r="P5007" s="65">
        <f t="shared" si="139"/>
        <v>555.70000000000073</v>
      </c>
    </row>
    <row r="5008" spans="1:24" ht="15">
      <c r="A5008" s="28" t="s">
        <v>2060</v>
      </c>
      <c r="B5008" s="61" t="s">
        <v>2505</v>
      </c>
      <c r="C5008" s="3"/>
      <c r="D5008" s="3"/>
      <c r="E5008" s="9" t="s">
        <v>277</v>
      </c>
      <c r="F5008" s="9" t="s">
        <v>277</v>
      </c>
      <c r="G5008" s="9" t="s">
        <v>277</v>
      </c>
      <c r="H5008" s="9" t="s">
        <v>277</v>
      </c>
      <c r="I5008" s="9" t="s">
        <v>277</v>
      </c>
      <c r="J5008" s="9" t="s">
        <v>277</v>
      </c>
      <c r="K5008" s="9">
        <v>0</v>
      </c>
      <c r="L5008" s="9" t="s">
        <v>277</v>
      </c>
      <c r="M5008" s="65">
        <v>547.6</v>
      </c>
      <c r="P5008" s="65">
        <f t="shared" si="139"/>
        <v>547.6</v>
      </c>
    </row>
    <row r="5009" spans="1:18" ht="15">
      <c r="A5009" s="28" t="s">
        <v>2061</v>
      </c>
      <c r="B5009" s="226" t="s">
        <v>1591</v>
      </c>
      <c r="C5009" s="3"/>
      <c r="D5009" s="3"/>
      <c r="E5009" s="9" t="s">
        <v>277</v>
      </c>
      <c r="F5009" s="9" t="s">
        <v>277</v>
      </c>
      <c r="G5009" s="9" t="s">
        <v>277</v>
      </c>
      <c r="H5009" s="9" t="s">
        <v>277</v>
      </c>
      <c r="I5009" s="9" t="s">
        <v>277</v>
      </c>
      <c r="J5009" s="9" t="s">
        <v>277</v>
      </c>
      <c r="K5009" s="9">
        <v>0</v>
      </c>
      <c r="L5009" s="9">
        <v>380.29999999999563</v>
      </c>
      <c r="M5009" s="65">
        <v>152.30000000000001</v>
      </c>
      <c r="P5009" s="65">
        <f t="shared" si="139"/>
        <v>532.59999999999559</v>
      </c>
    </row>
    <row r="5010" spans="1:18" ht="15">
      <c r="A5010" s="28" t="s">
        <v>2062</v>
      </c>
      <c r="B5010" s="226" t="s">
        <v>1614</v>
      </c>
      <c r="C5010" s="3"/>
      <c r="D5010" s="3"/>
      <c r="E5010" s="9" t="s">
        <v>277</v>
      </c>
      <c r="F5010" s="9" t="s">
        <v>277</v>
      </c>
      <c r="G5010" s="9" t="s">
        <v>277</v>
      </c>
      <c r="H5010" s="9" t="s">
        <v>277</v>
      </c>
      <c r="I5010" s="9" t="s">
        <v>277</v>
      </c>
      <c r="J5010" s="9" t="s">
        <v>277</v>
      </c>
      <c r="K5010" s="9">
        <v>0</v>
      </c>
      <c r="L5010" s="9">
        <v>292.80000000000109</v>
      </c>
      <c r="M5010" s="65">
        <v>233.60000000000002</v>
      </c>
      <c r="P5010" s="65">
        <f t="shared" si="139"/>
        <v>526.40000000000111</v>
      </c>
    </row>
    <row r="5011" spans="1:18" ht="15">
      <c r="A5011" s="28" t="s">
        <v>2063</v>
      </c>
      <c r="B5011" s="61" t="s">
        <v>2095</v>
      </c>
      <c r="C5011" s="3"/>
      <c r="D5011" s="3"/>
      <c r="E5011" s="9" t="s">
        <v>277</v>
      </c>
      <c r="F5011" s="9" t="s">
        <v>277</v>
      </c>
      <c r="G5011" s="9" t="s">
        <v>277</v>
      </c>
      <c r="H5011" s="9" t="s">
        <v>277</v>
      </c>
      <c r="I5011" s="9" t="s">
        <v>277</v>
      </c>
      <c r="J5011" s="9" t="s">
        <v>277</v>
      </c>
      <c r="K5011" s="9">
        <v>0</v>
      </c>
      <c r="L5011" s="9">
        <v>212.39999999999418</v>
      </c>
      <c r="M5011" s="65">
        <v>310.2</v>
      </c>
      <c r="P5011" s="65">
        <f t="shared" si="139"/>
        <v>522.59999999999422</v>
      </c>
    </row>
    <row r="5012" spans="1:18" ht="15">
      <c r="A5012" s="28" t="s">
        <v>2064</v>
      </c>
      <c r="B5012" s="61" t="s">
        <v>636</v>
      </c>
      <c r="E5012" s="9" t="s">
        <v>277</v>
      </c>
      <c r="F5012" s="9" t="s">
        <v>277</v>
      </c>
      <c r="G5012" s="9" t="s">
        <v>277</v>
      </c>
      <c r="H5012" s="9">
        <v>279.60000000000946</v>
      </c>
      <c r="I5012" s="9">
        <v>241.99999999999636</v>
      </c>
      <c r="J5012" s="9" t="s">
        <v>277</v>
      </c>
      <c r="K5012" s="9">
        <v>0</v>
      </c>
      <c r="L5012" s="9" t="s">
        <v>277</v>
      </c>
      <c r="M5012" s="9" t="s">
        <v>277</v>
      </c>
      <c r="P5012" s="65">
        <f t="shared" si="139"/>
        <v>521.60000000000582</v>
      </c>
    </row>
    <row r="5013" spans="1:18" ht="15">
      <c r="A5013" s="28" t="s">
        <v>2065</v>
      </c>
      <c r="B5013" s="226" t="s">
        <v>1590</v>
      </c>
      <c r="C5013" s="3"/>
      <c r="D5013" s="3"/>
      <c r="E5013" s="9" t="s">
        <v>277</v>
      </c>
      <c r="F5013" s="9" t="s">
        <v>277</v>
      </c>
      <c r="G5013" s="9" t="s">
        <v>277</v>
      </c>
      <c r="H5013" s="9" t="s">
        <v>277</v>
      </c>
      <c r="I5013" s="9" t="s">
        <v>277</v>
      </c>
      <c r="J5013" s="9" t="s">
        <v>277</v>
      </c>
      <c r="K5013" s="9">
        <v>0</v>
      </c>
      <c r="L5013" s="9">
        <v>219.90000000000146</v>
      </c>
      <c r="M5013" s="65">
        <v>287</v>
      </c>
      <c r="P5013" s="65">
        <f t="shared" si="139"/>
        <v>506.90000000000146</v>
      </c>
    </row>
    <row r="5014" spans="1:18" ht="15">
      <c r="A5014" s="28" t="s">
        <v>2066</v>
      </c>
      <c r="B5014" s="61" t="s">
        <v>650</v>
      </c>
      <c r="E5014" s="9" t="s">
        <v>277</v>
      </c>
      <c r="F5014" s="9" t="s">
        <v>277</v>
      </c>
      <c r="G5014" s="9" t="s">
        <v>277</v>
      </c>
      <c r="H5014" s="179">
        <v>503.49999999999636</v>
      </c>
      <c r="I5014" s="9" t="s">
        <v>277</v>
      </c>
      <c r="J5014" s="9" t="s">
        <v>277</v>
      </c>
      <c r="K5014" s="9">
        <v>0</v>
      </c>
      <c r="L5014" s="9" t="s">
        <v>277</v>
      </c>
      <c r="M5014" s="9" t="s">
        <v>277</v>
      </c>
      <c r="P5014" s="65">
        <f t="shared" si="139"/>
        <v>503.49999999999636</v>
      </c>
      <c r="R5014" t="s">
        <v>296</v>
      </c>
    </row>
    <row r="5015" spans="1:18" ht="15">
      <c r="A5015" s="28" t="s">
        <v>2067</v>
      </c>
      <c r="B5015" s="61" t="s">
        <v>2524</v>
      </c>
      <c r="C5015" s="3"/>
      <c r="D5015" s="3"/>
      <c r="E5015" s="9" t="s">
        <v>277</v>
      </c>
      <c r="F5015" s="9" t="s">
        <v>277</v>
      </c>
      <c r="G5015" s="9" t="s">
        <v>277</v>
      </c>
      <c r="H5015" s="9" t="s">
        <v>277</v>
      </c>
      <c r="I5015" s="9" t="s">
        <v>277</v>
      </c>
      <c r="J5015" s="9" t="s">
        <v>277</v>
      </c>
      <c r="K5015" s="9">
        <v>0</v>
      </c>
      <c r="L5015" s="9" t="s">
        <v>277</v>
      </c>
      <c r="M5015" s="65">
        <v>499.6</v>
      </c>
      <c r="P5015" s="65">
        <f t="shared" si="139"/>
        <v>499.6</v>
      </c>
    </row>
    <row r="5016" spans="1:18" ht="15">
      <c r="A5016" s="28" t="s">
        <v>2068</v>
      </c>
      <c r="B5016" s="170" t="s">
        <v>1270</v>
      </c>
      <c r="C5016" s="3"/>
      <c r="D5016" s="3"/>
      <c r="E5016" s="9" t="s">
        <v>277</v>
      </c>
      <c r="F5016" s="9" t="s">
        <v>277</v>
      </c>
      <c r="G5016" s="9" t="s">
        <v>277</v>
      </c>
      <c r="H5016" s="9" t="s">
        <v>277</v>
      </c>
      <c r="I5016" s="9">
        <v>116.79999999999927</v>
      </c>
      <c r="J5016" s="9">
        <v>378.79999999999563</v>
      </c>
      <c r="K5016" s="9">
        <v>0</v>
      </c>
      <c r="L5016" s="9" t="s">
        <v>277</v>
      </c>
      <c r="M5016" s="9" t="s">
        <v>277</v>
      </c>
      <c r="P5016" s="65">
        <f t="shared" si="139"/>
        <v>495.59999999999491</v>
      </c>
    </row>
    <row r="5017" spans="1:18" ht="15">
      <c r="A5017" s="28" t="s">
        <v>2069</v>
      </c>
      <c r="B5017" s="61" t="s">
        <v>2504</v>
      </c>
      <c r="C5017" s="3"/>
      <c r="D5017" s="3"/>
      <c r="E5017" s="9" t="s">
        <v>277</v>
      </c>
      <c r="F5017" s="9" t="s">
        <v>277</v>
      </c>
      <c r="G5017" s="9" t="s">
        <v>277</v>
      </c>
      <c r="H5017" s="9" t="s">
        <v>277</v>
      </c>
      <c r="I5017" s="9" t="s">
        <v>277</v>
      </c>
      <c r="J5017" s="9" t="s">
        <v>277</v>
      </c>
      <c r="K5017" s="9">
        <v>0</v>
      </c>
      <c r="L5017" s="9" t="s">
        <v>277</v>
      </c>
      <c r="M5017" s="65">
        <v>474.29999999999995</v>
      </c>
      <c r="P5017" s="65">
        <f t="shared" si="139"/>
        <v>474.29999999999995</v>
      </c>
    </row>
    <row r="5018" spans="1:18" ht="15">
      <c r="A5018" s="28" t="s">
        <v>2070</v>
      </c>
      <c r="B5018" s="61" t="s">
        <v>2522</v>
      </c>
      <c r="C5018" s="3"/>
      <c r="D5018" s="3"/>
      <c r="E5018" s="9" t="s">
        <v>277</v>
      </c>
      <c r="F5018" s="9" t="s">
        <v>277</v>
      </c>
      <c r="G5018" s="9" t="s">
        <v>277</v>
      </c>
      <c r="H5018" s="9" t="s">
        <v>277</v>
      </c>
      <c r="I5018" s="9" t="s">
        <v>277</v>
      </c>
      <c r="J5018" s="9" t="s">
        <v>277</v>
      </c>
      <c r="K5018" s="9">
        <v>0</v>
      </c>
      <c r="L5018" s="9" t="s">
        <v>277</v>
      </c>
      <c r="M5018" s="65">
        <v>471.09999999999991</v>
      </c>
      <c r="P5018" s="65">
        <f t="shared" si="139"/>
        <v>471.09999999999991</v>
      </c>
    </row>
    <row r="5019" spans="1:18" ht="15">
      <c r="A5019" s="28" t="s">
        <v>2071</v>
      </c>
      <c r="B5019" s="61" t="s">
        <v>2511</v>
      </c>
      <c r="C5019" s="3"/>
      <c r="D5019" s="3"/>
      <c r="E5019" s="9" t="s">
        <v>277</v>
      </c>
      <c r="F5019" s="9" t="s">
        <v>277</v>
      </c>
      <c r="G5019" s="9" t="s">
        <v>277</v>
      </c>
      <c r="H5019" s="9" t="s">
        <v>277</v>
      </c>
      <c r="I5019" s="9" t="s">
        <v>277</v>
      </c>
      <c r="J5019" s="9" t="s">
        <v>277</v>
      </c>
      <c r="K5019" s="9">
        <v>0</v>
      </c>
      <c r="L5019" s="9" t="s">
        <v>277</v>
      </c>
      <c r="M5019" s="65">
        <v>429.8</v>
      </c>
      <c r="P5019" s="65">
        <f t="shared" si="139"/>
        <v>429.8</v>
      </c>
    </row>
    <row r="5020" spans="1:18" ht="15">
      <c r="A5020" s="28" t="s">
        <v>2072</v>
      </c>
      <c r="B5020" s="61" t="s">
        <v>640</v>
      </c>
      <c r="E5020" s="9" t="s">
        <v>277</v>
      </c>
      <c r="F5020" s="9" t="s">
        <v>277</v>
      </c>
      <c r="G5020" s="9" t="s">
        <v>277</v>
      </c>
      <c r="H5020" s="179">
        <v>422.49999999999636</v>
      </c>
      <c r="I5020" s="9" t="s">
        <v>277</v>
      </c>
      <c r="J5020" s="9" t="s">
        <v>277</v>
      </c>
      <c r="K5020" s="9">
        <v>0</v>
      </c>
      <c r="L5020" s="9" t="s">
        <v>277</v>
      </c>
      <c r="M5020" s="9" t="s">
        <v>277</v>
      </c>
      <c r="P5020" s="65">
        <f t="shared" si="139"/>
        <v>422.49999999999636</v>
      </c>
      <c r="R5020" t="s">
        <v>287</v>
      </c>
    </row>
    <row r="5021" spans="1:18" ht="15">
      <c r="A5021" s="28" t="s">
        <v>2149</v>
      </c>
      <c r="B5021" s="61" t="s">
        <v>2084</v>
      </c>
      <c r="C5021" s="3"/>
      <c r="D5021" s="3"/>
      <c r="E5021" s="9" t="s">
        <v>277</v>
      </c>
      <c r="F5021" s="9" t="s">
        <v>277</v>
      </c>
      <c r="G5021" s="9" t="s">
        <v>277</v>
      </c>
      <c r="H5021" s="9" t="s">
        <v>277</v>
      </c>
      <c r="I5021" s="9" t="s">
        <v>277</v>
      </c>
      <c r="J5021" s="9" t="s">
        <v>277</v>
      </c>
      <c r="K5021" s="9">
        <v>0</v>
      </c>
      <c r="L5021" s="9">
        <v>239.30000000000655</v>
      </c>
      <c r="M5021" s="65">
        <v>169.8</v>
      </c>
      <c r="P5021" s="65">
        <f t="shared" si="139"/>
        <v>409.10000000000656</v>
      </c>
    </row>
    <row r="5022" spans="1:18" ht="15">
      <c r="A5022" s="28" t="s">
        <v>2150</v>
      </c>
      <c r="B5022" s="226" t="s">
        <v>1592</v>
      </c>
      <c r="C5022" s="3"/>
      <c r="D5022" s="3"/>
      <c r="E5022" s="9" t="s">
        <v>277</v>
      </c>
      <c r="F5022" s="9" t="s">
        <v>277</v>
      </c>
      <c r="G5022" s="9" t="s">
        <v>277</v>
      </c>
      <c r="H5022" s="9" t="s">
        <v>277</v>
      </c>
      <c r="I5022" s="9" t="s">
        <v>277</v>
      </c>
      <c r="J5022" s="9" t="s">
        <v>277</v>
      </c>
      <c r="K5022" s="9">
        <v>0</v>
      </c>
      <c r="L5022" s="9">
        <v>64.999999999996362</v>
      </c>
      <c r="M5022" s="65">
        <v>340</v>
      </c>
      <c r="P5022" s="65">
        <f t="shared" si="139"/>
        <v>404.99999999999636</v>
      </c>
    </row>
    <row r="5023" spans="1:18" ht="15">
      <c r="A5023" s="28" t="s">
        <v>2151</v>
      </c>
      <c r="B5023" s="61" t="s">
        <v>2518</v>
      </c>
      <c r="C5023" s="3"/>
      <c r="D5023" s="3"/>
      <c r="E5023" s="9" t="s">
        <v>277</v>
      </c>
      <c r="F5023" s="9" t="s">
        <v>277</v>
      </c>
      <c r="G5023" s="9" t="s">
        <v>277</v>
      </c>
      <c r="H5023" s="9" t="s">
        <v>277</v>
      </c>
      <c r="I5023" s="9" t="s">
        <v>277</v>
      </c>
      <c r="J5023" s="9" t="s">
        <v>277</v>
      </c>
      <c r="K5023" s="9">
        <v>0</v>
      </c>
      <c r="L5023" s="9" t="s">
        <v>277</v>
      </c>
      <c r="M5023" s="65">
        <v>401.9</v>
      </c>
      <c r="P5023" s="65">
        <f t="shared" si="139"/>
        <v>401.9</v>
      </c>
    </row>
    <row r="5024" spans="1:18" ht="15">
      <c r="A5024" s="238" t="s">
        <v>2480</v>
      </c>
      <c r="B5024" s="226" t="s">
        <v>1582</v>
      </c>
      <c r="C5024" s="3"/>
      <c r="D5024" s="3"/>
      <c r="E5024" s="9" t="s">
        <v>277</v>
      </c>
      <c r="F5024" s="9" t="s">
        <v>277</v>
      </c>
      <c r="G5024" s="9" t="s">
        <v>277</v>
      </c>
      <c r="H5024" s="9" t="s">
        <v>277</v>
      </c>
      <c r="I5024" s="9" t="s">
        <v>277</v>
      </c>
      <c r="J5024" s="9">
        <v>401.60000000000582</v>
      </c>
      <c r="K5024" s="9">
        <v>0</v>
      </c>
      <c r="L5024" s="9" t="s">
        <v>277</v>
      </c>
      <c r="M5024" s="9" t="s">
        <v>277</v>
      </c>
      <c r="P5024" s="65">
        <f t="shared" ref="P5024:P5054" si="140">SUM(E5024:M5024)</f>
        <v>401.60000000000582</v>
      </c>
    </row>
    <row r="5025" spans="1:16" ht="15">
      <c r="A5025" s="238" t="s">
        <v>2481</v>
      </c>
      <c r="B5025" s="61" t="s">
        <v>2087</v>
      </c>
      <c r="C5025" s="3"/>
      <c r="D5025" s="3"/>
      <c r="E5025" s="9" t="s">
        <v>277</v>
      </c>
      <c r="F5025" s="9" t="s">
        <v>277</v>
      </c>
      <c r="G5025" s="9" t="s">
        <v>277</v>
      </c>
      <c r="H5025" s="9" t="s">
        <v>277</v>
      </c>
      <c r="I5025" s="9" t="s">
        <v>277</v>
      </c>
      <c r="J5025" s="9" t="s">
        <v>277</v>
      </c>
      <c r="K5025" s="9">
        <v>0</v>
      </c>
      <c r="L5025" s="9">
        <v>395.59999999999854</v>
      </c>
      <c r="M5025" s="9" t="s">
        <v>277</v>
      </c>
      <c r="P5025" s="65">
        <f t="shared" si="140"/>
        <v>395.59999999999854</v>
      </c>
    </row>
    <row r="5026" spans="1:16" ht="15">
      <c r="A5026" s="238" t="s">
        <v>2482</v>
      </c>
      <c r="B5026" s="61" t="s">
        <v>2077</v>
      </c>
      <c r="C5026" s="3"/>
      <c r="D5026" s="3"/>
      <c r="E5026" s="9" t="s">
        <v>277</v>
      </c>
      <c r="F5026" s="9" t="s">
        <v>277</v>
      </c>
      <c r="G5026" s="9" t="s">
        <v>277</v>
      </c>
      <c r="H5026" s="9" t="s">
        <v>277</v>
      </c>
      <c r="I5026" s="9" t="s">
        <v>277</v>
      </c>
      <c r="J5026" s="9" t="s">
        <v>277</v>
      </c>
      <c r="K5026" s="9">
        <v>0</v>
      </c>
      <c r="L5026" s="9">
        <v>288.99999999999636</v>
      </c>
      <c r="M5026" s="65">
        <v>101.5</v>
      </c>
      <c r="P5026" s="65">
        <f t="shared" si="140"/>
        <v>390.49999999999636</v>
      </c>
    </row>
    <row r="5027" spans="1:16" ht="15">
      <c r="A5027" s="238" t="s">
        <v>2483</v>
      </c>
      <c r="B5027" s="61" t="s">
        <v>2088</v>
      </c>
      <c r="C5027" s="3"/>
      <c r="D5027" s="3"/>
      <c r="E5027" s="9" t="s">
        <v>277</v>
      </c>
      <c r="F5027" s="9" t="s">
        <v>277</v>
      </c>
      <c r="G5027" s="9" t="s">
        <v>277</v>
      </c>
      <c r="H5027" s="9" t="s">
        <v>277</v>
      </c>
      <c r="I5027" s="9" t="s">
        <v>277</v>
      </c>
      <c r="J5027" s="9" t="s">
        <v>277</v>
      </c>
      <c r="K5027" s="9">
        <v>0</v>
      </c>
      <c r="L5027" s="9">
        <v>361.30000000000291</v>
      </c>
      <c r="M5027" s="9" t="s">
        <v>277</v>
      </c>
      <c r="P5027" s="65">
        <f t="shared" si="140"/>
        <v>361.30000000000291</v>
      </c>
    </row>
    <row r="5028" spans="1:16" ht="15">
      <c r="A5028" s="238" t="s">
        <v>2484</v>
      </c>
      <c r="B5028" s="61" t="s">
        <v>2532</v>
      </c>
      <c r="C5028" s="3"/>
      <c r="D5028" s="3"/>
      <c r="E5028" s="9" t="s">
        <v>277</v>
      </c>
      <c r="F5028" s="9" t="s">
        <v>277</v>
      </c>
      <c r="G5028" s="9" t="s">
        <v>277</v>
      </c>
      <c r="H5028" s="9" t="s">
        <v>277</v>
      </c>
      <c r="I5028" s="9" t="s">
        <v>277</v>
      </c>
      <c r="J5028" s="9" t="s">
        <v>277</v>
      </c>
      <c r="K5028" s="9">
        <v>0</v>
      </c>
      <c r="L5028" s="9" t="s">
        <v>277</v>
      </c>
      <c r="M5028" s="65">
        <v>347.8</v>
      </c>
      <c r="P5028" s="65">
        <f t="shared" si="140"/>
        <v>347.8</v>
      </c>
    </row>
    <row r="5029" spans="1:16" ht="15">
      <c r="A5029" s="238" t="s">
        <v>2485</v>
      </c>
      <c r="B5029" s="61" t="s">
        <v>2523</v>
      </c>
      <c r="C5029" s="3"/>
      <c r="D5029" s="3"/>
      <c r="E5029" s="9" t="s">
        <v>277</v>
      </c>
      <c r="F5029" s="9" t="s">
        <v>277</v>
      </c>
      <c r="G5029" s="9" t="s">
        <v>277</v>
      </c>
      <c r="H5029" s="9" t="s">
        <v>277</v>
      </c>
      <c r="I5029" s="9" t="s">
        <v>277</v>
      </c>
      <c r="J5029" s="9" t="s">
        <v>277</v>
      </c>
      <c r="K5029" s="9">
        <v>0</v>
      </c>
      <c r="L5029" s="9" t="s">
        <v>277</v>
      </c>
      <c r="M5029" s="65">
        <v>347</v>
      </c>
      <c r="P5029" s="65">
        <f t="shared" si="140"/>
        <v>347</v>
      </c>
    </row>
    <row r="5030" spans="1:16" ht="15">
      <c r="A5030" s="238" t="s">
        <v>2486</v>
      </c>
      <c r="B5030" s="170" t="s">
        <v>1282</v>
      </c>
      <c r="C5030" s="3"/>
      <c r="D5030" s="3"/>
      <c r="E5030" s="9" t="s">
        <v>277</v>
      </c>
      <c r="F5030" s="9" t="s">
        <v>277</v>
      </c>
      <c r="G5030" s="9" t="s">
        <v>277</v>
      </c>
      <c r="H5030" s="9" t="s">
        <v>277</v>
      </c>
      <c r="I5030" s="9">
        <v>345.39999999999964</v>
      </c>
      <c r="J5030" s="9" t="s">
        <v>277</v>
      </c>
      <c r="K5030" s="9">
        <v>0</v>
      </c>
      <c r="L5030" s="9" t="s">
        <v>277</v>
      </c>
      <c r="M5030" s="9" t="s">
        <v>277</v>
      </c>
      <c r="P5030" s="65">
        <f t="shared" si="140"/>
        <v>345.39999999999964</v>
      </c>
    </row>
    <row r="5031" spans="1:16" ht="15">
      <c r="A5031" s="238" t="s">
        <v>2487</v>
      </c>
      <c r="B5031" s="61" t="s">
        <v>2509</v>
      </c>
      <c r="C5031" s="3"/>
      <c r="D5031" s="3"/>
      <c r="E5031" s="9" t="s">
        <v>277</v>
      </c>
      <c r="F5031" s="9" t="s">
        <v>277</v>
      </c>
      <c r="G5031" s="9" t="s">
        <v>277</v>
      </c>
      <c r="H5031" s="9" t="s">
        <v>277</v>
      </c>
      <c r="I5031" s="9" t="s">
        <v>277</v>
      </c>
      <c r="J5031" s="9" t="s">
        <v>277</v>
      </c>
      <c r="K5031" s="9">
        <v>0</v>
      </c>
      <c r="L5031" s="9" t="s">
        <v>277</v>
      </c>
      <c r="M5031" s="65">
        <v>343.8</v>
      </c>
      <c r="P5031" s="65">
        <f t="shared" si="140"/>
        <v>343.8</v>
      </c>
    </row>
    <row r="5032" spans="1:16" ht="15">
      <c r="A5032" s="238" t="s">
        <v>2488</v>
      </c>
      <c r="B5032" s="61" t="s">
        <v>2527</v>
      </c>
      <c r="C5032" s="3"/>
      <c r="D5032" s="3"/>
      <c r="E5032" s="9" t="s">
        <v>277</v>
      </c>
      <c r="F5032" s="9" t="s">
        <v>277</v>
      </c>
      <c r="G5032" s="9" t="s">
        <v>277</v>
      </c>
      <c r="H5032" s="9" t="s">
        <v>277</v>
      </c>
      <c r="I5032" s="9" t="s">
        <v>277</v>
      </c>
      <c r="J5032" s="9" t="s">
        <v>277</v>
      </c>
      <c r="K5032" s="9">
        <v>0</v>
      </c>
      <c r="L5032" s="9" t="s">
        <v>277</v>
      </c>
      <c r="M5032" s="65">
        <v>329.9</v>
      </c>
      <c r="P5032" s="65">
        <f t="shared" si="140"/>
        <v>329.9</v>
      </c>
    </row>
    <row r="5033" spans="1:16" ht="15">
      <c r="A5033" s="238" t="s">
        <v>2489</v>
      </c>
      <c r="B5033" s="61" t="s">
        <v>2507</v>
      </c>
      <c r="C5033" s="3"/>
      <c r="D5033" s="3"/>
      <c r="E5033" s="9" t="s">
        <v>277</v>
      </c>
      <c r="F5033" s="9" t="s">
        <v>277</v>
      </c>
      <c r="G5033" s="9" t="s">
        <v>277</v>
      </c>
      <c r="H5033" s="9" t="s">
        <v>277</v>
      </c>
      <c r="I5033" s="9" t="s">
        <v>277</v>
      </c>
      <c r="J5033" s="9" t="s">
        <v>277</v>
      </c>
      <c r="K5033" s="9">
        <v>0</v>
      </c>
      <c r="L5033" s="9" t="s">
        <v>277</v>
      </c>
      <c r="M5033" s="65">
        <v>312.60000000000002</v>
      </c>
      <c r="P5033" s="65">
        <f t="shared" si="140"/>
        <v>312.60000000000002</v>
      </c>
    </row>
    <row r="5034" spans="1:16" ht="15">
      <c r="A5034" s="238" t="s">
        <v>2490</v>
      </c>
      <c r="B5034" s="226" t="s">
        <v>1589</v>
      </c>
      <c r="C5034" s="3"/>
      <c r="D5034" s="3"/>
      <c r="E5034" s="9" t="s">
        <v>277</v>
      </c>
      <c r="F5034" s="9" t="s">
        <v>277</v>
      </c>
      <c r="G5034" s="9" t="s">
        <v>277</v>
      </c>
      <c r="H5034" s="9" t="s">
        <v>277</v>
      </c>
      <c r="I5034" s="9" t="s">
        <v>277</v>
      </c>
      <c r="J5034" s="9" t="s">
        <v>277</v>
      </c>
      <c r="K5034" s="9">
        <v>0</v>
      </c>
      <c r="L5034" s="9">
        <v>110.49999999999272</v>
      </c>
      <c r="M5034" s="65">
        <v>196.3</v>
      </c>
      <c r="P5034" s="65">
        <f t="shared" si="140"/>
        <v>306.79999999999274</v>
      </c>
    </row>
    <row r="5035" spans="1:16" ht="15">
      <c r="A5035" s="238" t="s">
        <v>2491</v>
      </c>
      <c r="B5035" s="61" t="s">
        <v>2515</v>
      </c>
      <c r="C5035" s="3"/>
      <c r="D5035" s="3"/>
      <c r="E5035" s="9" t="s">
        <v>277</v>
      </c>
      <c r="F5035" s="9" t="s">
        <v>277</v>
      </c>
      <c r="G5035" s="9" t="s">
        <v>277</v>
      </c>
      <c r="H5035" s="9" t="s">
        <v>277</v>
      </c>
      <c r="I5035" s="9" t="s">
        <v>277</v>
      </c>
      <c r="J5035" s="9" t="s">
        <v>277</v>
      </c>
      <c r="K5035" s="9">
        <v>0</v>
      </c>
      <c r="L5035" s="9" t="s">
        <v>277</v>
      </c>
      <c r="M5035" s="65">
        <v>305.89999999999998</v>
      </c>
      <c r="P5035" s="65">
        <f t="shared" si="140"/>
        <v>305.89999999999998</v>
      </c>
    </row>
    <row r="5036" spans="1:16" ht="15">
      <c r="A5036" s="238" t="s">
        <v>2492</v>
      </c>
      <c r="B5036" s="61" t="s">
        <v>2079</v>
      </c>
      <c r="C5036" s="3"/>
      <c r="D5036" s="3"/>
      <c r="E5036" s="9" t="s">
        <v>277</v>
      </c>
      <c r="F5036" s="9" t="s">
        <v>277</v>
      </c>
      <c r="G5036" s="9" t="s">
        <v>277</v>
      </c>
      <c r="H5036" s="9" t="s">
        <v>277</v>
      </c>
      <c r="I5036" s="9" t="s">
        <v>277</v>
      </c>
      <c r="J5036" s="9" t="s">
        <v>277</v>
      </c>
      <c r="K5036" s="9">
        <v>0</v>
      </c>
      <c r="L5036" s="9">
        <v>132.49999999999636</v>
      </c>
      <c r="M5036" s="65">
        <v>166.6</v>
      </c>
      <c r="P5036" s="65">
        <f t="shared" si="140"/>
        <v>299.09999999999638</v>
      </c>
    </row>
    <row r="5037" spans="1:16" ht="15">
      <c r="A5037" s="238" t="s">
        <v>2493</v>
      </c>
      <c r="B5037" s="61" t="s">
        <v>2528</v>
      </c>
      <c r="C5037" s="3"/>
      <c r="D5037" s="3"/>
      <c r="E5037" s="9" t="s">
        <v>277</v>
      </c>
      <c r="F5037" s="9" t="s">
        <v>277</v>
      </c>
      <c r="G5037" s="9" t="s">
        <v>277</v>
      </c>
      <c r="H5037" s="9" t="s">
        <v>277</v>
      </c>
      <c r="I5037" s="9" t="s">
        <v>277</v>
      </c>
      <c r="J5037" s="9" t="s">
        <v>277</v>
      </c>
      <c r="K5037" s="9">
        <v>0</v>
      </c>
      <c r="L5037" s="9" t="s">
        <v>277</v>
      </c>
      <c r="M5037" s="65">
        <v>292.10000000000002</v>
      </c>
      <c r="P5037" s="65">
        <f t="shared" si="140"/>
        <v>292.10000000000002</v>
      </c>
    </row>
    <row r="5038" spans="1:16" ht="15">
      <c r="A5038" s="238" t="s">
        <v>2494</v>
      </c>
      <c r="B5038" s="61" t="s">
        <v>163</v>
      </c>
      <c r="E5038" s="9" t="s">
        <v>277</v>
      </c>
      <c r="F5038" s="9" t="s">
        <v>277</v>
      </c>
      <c r="G5038" s="9">
        <v>271.55</v>
      </c>
      <c r="H5038" s="9" t="s">
        <v>277</v>
      </c>
      <c r="I5038" s="9" t="s">
        <v>277</v>
      </c>
      <c r="J5038" s="9" t="s">
        <v>277</v>
      </c>
      <c r="K5038" s="9">
        <v>0</v>
      </c>
      <c r="L5038" s="9" t="s">
        <v>277</v>
      </c>
      <c r="M5038" s="9" t="s">
        <v>277</v>
      </c>
      <c r="P5038" s="65">
        <f t="shared" si="140"/>
        <v>271.55</v>
      </c>
    </row>
    <row r="5039" spans="1:16" ht="15">
      <c r="A5039" s="238" t="s">
        <v>2495</v>
      </c>
      <c r="B5039" s="170" t="s">
        <v>1274</v>
      </c>
      <c r="C5039" s="3"/>
      <c r="D5039" s="3"/>
      <c r="E5039" s="9" t="s">
        <v>277</v>
      </c>
      <c r="F5039" s="9" t="s">
        <v>277</v>
      </c>
      <c r="G5039" s="9" t="s">
        <v>277</v>
      </c>
      <c r="H5039" s="9" t="s">
        <v>277</v>
      </c>
      <c r="I5039" s="9">
        <v>269.80000000000109</v>
      </c>
      <c r="J5039" s="9" t="s">
        <v>277</v>
      </c>
      <c r="K5039" s="9">
        <v>0</v>
      </c>
      <c r="L5039" s="9" t="s">
        <v>277</v>
      </c>
      <c r="M5039" s="9" t="s">
        <v>277</v>
      </c>
      <c r="P5039" s="65">
        <f t="shared" si="140"/>
        <v>269.80000000000109</v>
      </c>
    </row>
    <row r="5040" spans="1:16" ht="15">
      <c r="A5040" s="238" t="s">
        <v>2496</v>
      </c>
      <c r="B5040" s="61" t="s">
        <v>2510</v>
      </c>
      <c r="C5040" s="3"/>
      <c r="D5040" s="3"/>
      <c r="E5040" s="9" t="s">
        <v>277</v>
      </c>
      <c r="F5040" s="9" t="s">
        <v>277</v>
      </c>
      <c r="G5040" s="9" t="s">
        <v>277</v>
      </c>
      <c r="H5040" s="9" t="s">
        <v>277</v>
      </c>
      <c r="I5040" s="9" t="s">
        <v>277</v>
      </c>
      <c r="J5040" s="9" t="s">
        <v>277</v>
      </c>
      <c r="K5040" s="9">
        <v>0</v>
      </c>
      <c r="L5040" s="9" t="s">
        <v>277</v>
      </c>
      <c r="M5040" s="65">
        <v>269</v>
      </c>
      <c r="P5040" s="65">
        <f t="shared" si="140"/>
        <v>269</v>
      </c>
    </row>
    <row r="5041" spans="1:23" ht="15">
      <c r="A5041" s="238" t="s">
        <v>2497</v>
      </c>
      <c r="B5041" s="61" t="s">
        <v>2098</v>
      </c>
      <c r="C5041" s="3"/>
      <c r="D5041" s="3"/>
      <c r="E5041" s="9" t="s">
        <v>277</v>
      </c>
      <c r="F5041" s="9" t="s">
        <v>277</v>
      </c>
      <c r="G5041" s="9" t="s">
        <v>277</v>
      </c>
      <c r="H5041" s="9" t="s">
        <v>277</v>
      </c>
      <c r="I5041" s="9" t="s">
        <v>277</v>
      </c>
      <c r="J5041" s="9" t="s">
        <v>277</v>
      </c>
      <c r="K5041" s="9">
        <v>0</v>
      </c>
      <c r="L5041" s="9">
        <v>268.99999999999272</v>
      </c>
      <c r="M5041" s="9" t="s">
        <v>277</v>
      </c>
      <c r="P5041" s="65">
        <f t="shared" si="140"/>
        <v>268.99999999999272</v>
      </c>
    </row>
    <row r="5042" spans="1:23" ht="15">
      <c r="A5042" s="238" t="s">
        <v>2498</v>
      </c>
      <c r="B5042" s="61" t="s">
        <v>2519</v>
      </c>
      <c r="C5042" s="3"/>
      <c r="D5042" s="3"/>
      <c r="E5042" s="9" t="s">
        <v>277</v>
      </c>
      <c r="F5042" s="9" t="s">
        <v>277</v>
      </c>
      <c r="G5042" s="9" t="s">
        <v>277</v>
      </c>
      <c r="H5042" s="9" t="s">
        <v>277</v>
      </c>
      <c r="I5042" s="9" t="s">
        <v>277</v>
      </c>
      <c r="J5042" s="9" t="s">
        <v>277</v>
      </c>
      <c r="K5042" s="9">
        <v>0</v>
      </c>
      <c r="L5042" s="9" t="s">
        <v>277</v>
      </c>
      <c r="M5042" s="65">
        <v>253.4</v>
      </c>
      <c r="P5042" s="65">
        <f t="shared" si="140"/>
        <v>253.4</v>
      </c>
    </row>
    <row r="5043" spans="1:23" ht="15">
      <c r="A5043" s="238" t="s">
        <v>2499</v>
      </c>
      <c r="B5043" s="170" t="s">
        <v>1273</v>
      </c>
      <c r="C5043" s="3"/>
      <c r="D5043" s="3"/>
      <c r="E5043" s="9" t="s">
        <v>277</v>
      </c>
      <c r="F5043" s="9" t="s">
        <v>277</v>
      </c>
      <c r="G5043" s="9" t="s">
        <v>277</v>
      </c>
      <c r="H5043" s="9" t="s">
        <v>277</v>
      </c>
      <c r="I5043" s="9">
        <v>251.90000000000327</v>
      </c>
      <c r="J5043" s="9" t="s">
        <v>277</v>
      </c>
      <c r="K5043" s="9">
        <v>0</v>
      </c>
      <c r="L5043" s="9" t="s">
        <v>277</v>
      </c>
      <c r="M5043" s="9" t="s">
        <v>277</v>
      </c>
      <c r="P5043" s="65">
        <f t="shared" si="140"/>
        <v>251.90000000000327</v>
      </c>
    </row>
    <row r="5044" spans="1:23" ht="15">
      <c r="A5044" s="238" t="s">
        <v>2500</v>
      </c>
      <c r="B5044" s="61" t="s">
        <v>2526</v>
      </c>
      <c r="C5044" s="3"/>
      <c r="D5044" s="3"/>
      <c r="E5044" s="9" t="s">
        <v>277</v>
      </c>
      <c r="F5044" s="9" t="s">
        <v>277</v>
      </c>
      <c r="G5044" s="9" t="s">
        <v>277</v>
      </c>
      <c r="H5044" s="9" t="s">
        <v>277</v>
      </c>
      <c r="I5044" s="9" t="s">
        <v>277</v>
      </c>
      <c r="J5044" s="9" t="s">
        <v>277</v>
      </c>
      <c r="K5044" s="9">
        <v>0</v>
      </c>
      <c r="L5044" s="9" t="s">
        <v>277</v>
      </c>
      <c r="M5044" s="65">
        <v>245.29999999999998</v>
      </c>
      <c r="P5044" s="65">
        <f t="shared" si="140"/>
        <v>245.29999999999998</v>
      </c>
    </row>
    <row r="5045" spans="1:23" ht="15">
      <c r="A5045" s="238" t="s">
        <v>2501</v>
      </c>
      <c r="B5045" s="170" t="s">
        <v>1294</v>
      </c>
      <c r="C5045" s="3"/>
      <c r="D5045" s="3"/>
      <c r="E5045" s="9" t="s">
        <v>277</v>
      </c>
      <c r="F5045" s="9" t="s">
        <v>277</v>
      </c>
      <c r="G5045" s="9" t="s">
        <v>277</v>
      </c>
      <c r="H5045" s="9" t="s">
        <v>277</v>
      </c>
      <c r="I5045" s="9">
        <v>239.00000000000182</v>
      </c>
      <c r="J5045" s="9" t="s">
        <v>277</v>
      </c>
      <c r="K5045" s="9">
        <v>0</v>
      </c>
      <c r="L5045" s="9" t="s">
        <v>277</v>
      </c>
      <c r="M5045" s="9" t="s">
        <v>277</v>
      </c>
      <c r="P5045" s="65">
        <f t="shared" si="140"/>
        <v>239.00000000000182</v>
      </c>
    </row>
    <row r="5046" spans="1:23" ht="15">
      <c r="A5046" s="238" t="s">
        <v>2502</v>
      </c>
      <c r="B5046" s="61" t="s">
        <v>2506</v>
      </c>
      <c r="C5046" s="3"/>
      <c r="D5046" s="3"/>
      <c r="E5046" s="9" t="s">
        <v>277</v>
      </c>
      <c r="F5046" s="9" t="s">
        <v>277</v>
      </c>
      <c r="G5046" s="9" t="s">
        <v>277</v>
      </c>
      <c r="H5046" s="9" t="s">
        <v>277</v>
      </c>
      <c r="I5046" s="9" t="s">
        <v>277</v>
      </c>
      <c r="J5046" s="9" t="s">
        <v>277</v>
      </c>
      <c r="K5046" s="9">
        <v>0</v>
      </c>
      <c r="L5046" s="9" t="s">
        <v>277</v>
      </c>
      <c r="M5046" s="65">
        <v>231.3</v>
      </c>
      <c r="P5046" s="65">
        <f t="shared" si="140"/>
        <v>231.3</v>
      </c>
    </row>
    <row r="5047" spans="1:23" ht="15">
      <c r="A5047" s="238" t="s">
        <v>2531</v>
      </c>
      <c r="B5047" s="61" t="s">
        <v>2508</v>
      </c>
      <c r="C5047" s="3"/>
      <c r="D5047" s="3"/>
      <c r="E5047" s="9" t="s">
        <v>277</v>
      </c>
      <c r="F5047" s="9" t="s">
        <v>277</v>
      </c>
      <c r="G5047" s="9" t="s">
        <v>277</v>
      </c>
      <c r="H5047" s="9" t="s">
        <v>277</v>
      </c>
      <c r="I5047" s="9" t="s">
        <v>277</v>
      </c>
      <c r="J5047" s="9" t="s">
        <v>277</v>
      </c>
      <c r="K5047" s="9">
        <v>0</v>
      </c>
      <c r="L5047" s="9" t="s">
        <v>277</v>
      </c>
      <c r="M5047" s="65">
        <v>192.4</v>
      </c>
      <c r="P5047" s="65">
        <f t="shared" si="140"/>
        <v>192.4</v>
      </c>
    </row>
    <row r="5048" spans="1:23" ht="15">
      <c r="A5048" s="238" t="s">
        <v>2613</v>
      </c>
      <c r="B5048" s="61" t="s">
        <v>2612</v>
      </c>
      <c r="C5048" s="3"/>
      <c r="D5048" s="3"/>
      <c r="E5048" s="9" t="s">
        <v>277</v>
      </c>
      <c r="F5048" s="9" t="s">
        <v>277</v>
      </c>
      <c r="G5048" s="9" t="s">
        <v>277</v>
      </c>
      <c r="H5048" s="9" t="s">
        <v>277</v>
      </c>
      <c r="I5048" s="9" t="s">
        <v>277</v>
      </c>
      <c r="J5048" s="9" t="s">
        <v>277</v>
      </c>
      <c r="K5048" s="9">
        <v>0</v>
      </c>
      <c r="L5048" s="9" t="s">
        <v>277</v>
      </c>
      <c r="M5048" s="65">
        <v>179.5</v>
      </c>
      <c r="P5048" s="65">
        <f t="shared" si="140"/>
        <v>179.5</v>
      </c>
    </row>
    <row r="5049" spans="1:23" ht="15">
      <c r="A5049" s="238" t="s">
        <v>2626</v>
      </c>
      <c r="B5049" s="61" t="s">
        <v>2517</v>
      </c>
      <c r="C5049" s="3"/>
      <c r="D5049" s="3"/>
      <c r="E5049" s="9" t="s">
        <v>277</v>
      </c>
      <c r="F5049" s="9" t="s">
        <v>277</v>
      </c>
      <c r="G5049" s="9" t="s">
        <v>277</v>
      </c>
      <c r="H5049" s="9" t="s">
        <v>277</v>
      </c>
      <c r="I5049" s="9" t="s">
        <v>277</v>
      </c>
      <c r="J5049" s="9" t="s">
        <v>277</v>
      </c>
      <c r="K5049" s="9">
        <v>0</v>
      </c>
      <c r="L5049" s="9" t="s">
        <v>277</v>
      </c>
      <c r="M5049" s="65">
        <v>141.39999999999998</v>
      </c>
      <c r="P5049" s="65">
        <f t="shared" si="140"/>
        <v>141.39999999999998</v>
      </c>
    </row>
    <row r="5050" spans="1:23" ht="15">
      <c r="A5050" s="238" t="s">
        <v>2662</v>
      </c>
      <c r="B5050" s="170" t="s">
        <v>1275</v>
      </c>
      <c r="C5050" s="3"/>
      <c r="D5050" s="3"/>
      <c r="E5050" s="9" t="s">
        <v>277</v>
      </c>
      <c r="F5050" s="9" t="s">
        <v>277</v>
      </c>
      <c r="G5050" s="9" t="s">
        <v>277</v>
      </c>
      <c r="H5050" s="9" t="s">
        <v>277</v>
      </c>
      <c r="I5050" s="9">
        <v>138.59999999999854</v>
      </c>
      <c r="J5050" s="9" t="s">
        <v>277</v>
      </c>
      <c r="K5050" s="9">
        <v>0</v>
      </c>
      <c r="L5050" s="9" t="s">
        <v>277</v>
      </c>
      <c r="M5050" s="9" t="s">
        <v>277</v>
      </c>
      <c r="P5050" s="65">
        <f t="shared" si="140"/>
        <v>138.59999999999854</v>
      </c>
    </row>
    <row r="5051" spans="1:23" ht="15">
      <c r="A5051" s="238" t="s">
        <v>2663</v>
      </c>
      <c r="B5051" s="226" t="s">
        <v>2073</v>
      </c>
      <c r="C5051" s="3"/>
      <c r="D5051" s="3"/>
      <c r="E5051" s="9" t="s">
        <v>277</v>
      </c>
      <c r="F5051" s="9" t="s">
        <v>277</v>
      </c>
      <c r="G5051" s="9" t="s">
        <v>277</v>
      </c>
      <c r="H5051" s="9" t="s">
        <v>277</v>
      </c>
      <c r="I5051" s="9" t="s">
        <v>277</v>
      </c>
      <c r="J5051" s="9" t="s">
        <v>277</v>
      </c>
      <c r="K5051" s="9">
        <v>0</v>
      </c>
      <c r="L5051" s="9">
        <v>136.79999999999927</v>
      </c>
      <c r="M5051" s="9" t="s">
        <v>277</v>
      </c>
      <c r="P5051" s="65">
        <f t="shared" si="140"/>
        <v>136.79999999999927</v>
      </c>
    </row>
    <row r="5052" spans="1:23" ht="15">
      <c r="A5052" s="238" t="s">
        <v>2664</v>
      </c>
      <c r="B5052" s="226" t="s">
        <v>1616</v>
      </c>
      <c r="C5052" s="3"/>
      <c r="D5052" s="3"/>
      <c r="E5052" s="9" t="s">
        <v>277</v>
      </c>
      <c r="F5052" s="9" t="s">
        <v>277</v>
      </c>
      <c r="G5052" s="9" t="s">
        <v>277</v>
      </c>
      <c r="H5052" s="9" t="s">
        <v>277</v>
      </c>
      <c r="I5052" s="9" t="s">
        <v>277</v>
      </c>
      <c r="J5052" s="9" t="s">
        <v>277</v>
      </c>
      <c r="K5052" s="9">
        <v>0</v>
      </c>
      <c r="L5052" s="9">
        <v>116.39999999999964</v>
      </c>
      <c r="M5052" s="9" t="s">
        <v>277</v>
      </c>
      <c r="P5052" s="65">
        <f t="shared" si="140"/>
        <v>116.39999999999964</v>
      </c>
    </row>
    <row r="5053" spans="1:23" ht="15">
      <c r="A5053" s="238" t="s">
        <v>2665</v>
      </c>
      <c r="B5053" s="226" t="s">
        <v>1594</v>
      </c>
      <c r="C5053" s="3"/>
      <c r="D5053" s="3"/>
      <c r="E5053" s="9" t="s">
        <v>277</v>
      </c>
      <c r="F5053" s="9" t="s">
        <v>277</v>
      </c>
      <c r="G5053" s="9" t="s">
        <v>277</v>
      </c>
      <c r="H5053" s="9" t="s">
        <v>277</v>
      </c>
      <c r="I5053" s="9" t="s">
        <v>277</v>
      </c>
      <c r="J5053" s="9" t="s">
        <v>277</v>
      </c>
      <c r="K5053" s="9">
        <v>0</v>
      </c>
      <c r="L5053" s="9" t="s">
        <v>277</v>
      </c>
      <c r="M5053" s="9" t="s">
        <v>277</v>
      </c>
      <c r="P5053" s="65">
        <f t="shared" si="140"/>
        <v>0</v>
      </c>
    </row>
    <row r="5054" spans="1:23" ht="15">
      <c r="A5054" s="238" t="s">
        <v>2666</v>
      </c>
      <c r="B5054" s="226" t="s">
        <v>1595</v>
      </c>
      <c r="C5054" s="3"/>
      <c r="D5054" s="3"/>
      <c r="E5054" s="9" t="s">
        <v>277</v>
      </c>
      <c r="F5054" s="9" t="s">
        <v>277</v>
      </c>
      <c r="G5054" s="9" t="s">
        <v>277</v>
      </c>
      <c r="H5054" s="9" t="s">
        <v>277</v>
      </c>
      <c r="I5054" s="9" t="s">
        <v>277</v>
      </c>
      <c r="J5054" s="9" t="s">
        <v>277</v>
      </c>
      <c r="K5054" s="9">
        <v>0</v>
      </c>
      <c r="L5054" s="9" t="s">
        <v>277</v>
      </c>
      <c r="M5054" s="9" t="s">
        <v>277</v>
      </c>
      <c r="P5054" s="65">
        <f t="shared" si="140"/>
        <v>0</v>
      </c>
      <c r="W5054" t="s">
        <v>2297</v>
      </c>
    </row>
    <row r="5058" spans="1:22" ht="25.5">
      <c r="A5058" s="23" t="s">
        <v>206</v>
      </c>
      <c r="L5058" s="67"/>
      <c r="M5058" s="67"/>
    </row>
    <row r="5059" spans="1:22">
      <c r="L5059" s="67"/>
      <c r="M5059" s="67"/>
    </row>
    <row r="5060" spans="1:22" ht="15">
      <c r="A5060" s="38"/>
      <c r="B5060" s="38"/>
      <c r="C5060" s="38"/>
      <c r="D5060" s="38"/>
      <c r="E5060" s="59">
        <v>2016</v>
      </c>
      <c r="F5060" s="59">
        <v>2017</v>
      </c>
      <c r="G5060" s="59">
        <v>2018</v>
      </c>
      <c r="H5060" s="59">
        <v>2019</v>
      </c>
      <c r="I5060" s="59">
        <v>2020</v>
      </c>
      <c r="J5060" s="59">
        <v>2021</v>
      </c>
      <c r="K5060" s="59">
        <v>2022</v>
      </c>
      <c r="L5060" s="59">
        <v>2023</v>
      </c>
      <c r="M5060" s="59">
        <v>2024</v>
      </c>
      <c r="P5060" s="68" t="s">
        <v>40</v>
      </c>
      <c r="U5060" t="s">
        <v>2297</v>
      </c>
      <c r="V5060" t="s">
        <v>2297</v>
      </c>
    </row>
    <row r="5061" spans="1:22" ht="15">
      <c r="A5061" s="28" t="s">
        <v>0</v>
      </c>
      <c r="B5061" s="61" t="s">
        <v>152</v>
      </c>
      <c r="E5061" s="9" t="s">
        <v>277</v>
      </c>
      <c r="F5061" s="9" t="s">
        <v>277</v>
      </c>
      <c r="G5061" s="179">
        <v>327.3</v>
      </c>
      <c r="H5061" s="176">
        <v>761.00000000000364</v>
      </c>
      <c r="I5061" s="9">
        <v>0</v>
      </c>
      <c r="J5061" s="9">
        <v>0</v>
      </c>
      <c r="K5061" s="179">
        <v>365.1000000000131</v>
      </c>
      <c r="L5061" s="174">
        <v>449.99999999999636</v>
      </c>
      <c r="M5061" s="114">
        <v>655.7</v>
      </c>
      <c r="P5061" s="65">
        <f t="shared" ref="P5061:P5092" si="141">SUM(E5061:M5061)</f>
        <v>2559.1000000000131</v>
      </c>
      <c r="R5061" t="s">
        <v>3071</v>
      </c>
      <c r="U5061" t="s">
        <v>2741</v>
      </c>
      <c r="V5061" s="61"/>
    </row>
    <row r="5062" spans="1:22" ht="15">
      <c r="A5062" s="28" t="s">
        <v>2</v>
      </c>
      <c r="B5062" s="61" t="s">
        <v>25</v>
      </c>
      <c r="E5062" s="174">
        <v>543.4</v>
      </c>
      <c r="F5062" s="9">
        <v>234</v>
      </c>
      <c r="G5062" s="9">
        <v>162.5</v>
      </c>
      <c r="H5062" s="9">
        <v>329.34999999999491</v>
      </c>
      <c r="I5062" s="9">
        <v>0</v>
      </c>
      <c r="J5062" s="9">
        <v>0</v>
      </c>
      <c r="K5062" s="9">
        <v>268.09999999999854</v>
      </c>
      <c r="L5062" s="9">
        <v>67.000000000007276</v>
      </c>
      <c r="M5062" s="343">
        <v>676.90000000000009</v>
      </c>
      <c r="P5062" s="65">
        <f t="shared" si="141"/>
        <v>2281.2500000000009</v>
      </c>
      <c r="R5062" t="s">
        <v>293</v>
      </c>
      <c r="U5062" s="181"/>
      <c r="V5062" s="181"/>
    </row>
    <row r="5063" spans="1:22" ht="15">
      <c r="A5063" s="28" t="s">
        <v>3</v>
      </c>
      <c r="B5063" s="61" t="s">
        <v>37</v>
      </c>
      <c r="E5063" s="9">
        <v>198.6</v>
      </c>
      <c r="F5063" s="175">
        <v>486.2</v>
      </c>
      <c r="G5063" s="179">
        <v>371.5</v>
      </c>
      <c r="H5063" s="9">
        <v>130.50000000000728</v>
      </c>
      <c r="I5063" s="9">
        <v>0</v>
      </c>
      <c r="J5063" s="9">
        <v>0</v>
      </c>
      <c r="K5063" s="9">
        <v>263.50000000000364</v>
      </c>
      <c r="L5063" s="9">
        <v>77.999999999989086</v>
      </c>
      <c r="M5063" s="90">
        <v>618</v>
      </c>
      <c r="P5063" s="65">
        <f t="shared" si="141"/>
        <v>2146.3000000000002</v>
      </c>
      <c r="R5063" t="s">
        <v>2340</v>
      </c>
      <c r="U5063" s="181"/>
      <c r="V5063" s="61"/>
    </row>
    <row r="5064" spans="1:22" ht="15">
      <c r="A5064" s="28" t="s">
        <v>5</v>
      </c>
      <c r="B5064" s="61" t="s">
        <v>31</v>
      </c>
      <c r="E5064" s="9">
        <v>352</v>
      </c>
      <c r="F5064" s="179">
        <v>305.10000000000002</v>
      </c>
      <c r="G5064" s="176">
        <v>442.1</v>
      </c>
      <c r="H5064" s="9">
        <v>203.49999999999636</v>
      </c>
      <c r="I5064" s="9">
        <v>0</v>
      </c>
      <c r="J5064" s="9">
        <v>0</v>
      </c>
      <c r="K5064" s="9">
        <v>290.70000000000437</v>
      </c>
      <c r="L5064" s="9">
        <v>158.59999999999854</v>
      </c>
      <c r="M5064" s="65">
        <v>378.8</v>
      </c>
      <c r="P5064" s="65">
        <f t="shared" si="141"/>
        <v>2130.7999999999993</v>
      </c>
      <c r="R5064" t="s">
        <v>300</v>
      </c>
      <c r="U5064" t="s">
        <v>1391</v>
      </c>
      <c r="V5064" s="226"/>
    </row>
    <row r="5065" spans="1:22" ht="15">
      <c r="A5065" s="28" t="s">
        <v>7</v>
      </c>
      <c r="B5065" s="61" t="s">
        <v>21</v>
      </c>
      <c r="E5065" s="179">
        <v>380.5</v>
      </c>
      <c r="F5065" s="9">
        <v>176.4</v>
      </c>
      <c r="G5065" s="9">
        <v>277.89999999999998</v>
      </c>
      <c r="H5065" s="9">
        <v>92.900000000001455</v>
      </c>
      <c r="I5065" s="9">
        <v>0</v>
      </c>
      <c r="J5065" s="9">
        <v>0</v>
      </c>
      <c r="K5065" s="179">
        <v>375.5</v>
      </c>
      <c r="L5065" s="9">
        <v>121.29999999999563</v>
      </c>
      <c r="M5065" s="65">
        <v>477.2</v>
      </c>
      <c r="P5065" s="65">
        <f t="shared" si="141"/>
        <v>1901.6999999999971</v>
      </c>
      <c r="R5065" t="s">
        <v>335</v>
      </c>
      <c r="U5065" s="181"/>
      <c r="V5065" s="61"/>
    </row>
    <row r="5066" spans="1:22" ht="15">
      <c r="A5066" s="28" t="s">
        <v>8</v>
      </c>
      <c r="B5066" s="61" t="s">
        <v>39</v>
      </c>
      <c r="E5066" s="179">
        <v>481.9</v>
      </c>
      <c r="F5066" s="174">
        <v>488.1</v>
      </c>
      <c r="G5066" s="9">
        <v>196.9</v>
      </c>
      <c r="H5066" s="9">
        <v>387.59999999999854</v>
      </c>
      <c r="I5066" s="9">
        <v>0</v>
      </c>
      <c r="J5066" s="9">
        <v>0</v>
      </c>
      <c r="K5066" s="9">
        <v>336.00000000000182</v>
      </c>
      <c r="L5066" s="9" t="s">
        <v>277</v>
      </c>
      <c r="M5066" s="9" t="s">
        <v>277</v>
      </c>
      <c r="P5066" s="65">
        <f t="shared" si="141"/>
        <v>1890.5000000000005</v>
      </c>
      <c r="R5066" t="s">
        <v>306</v>
      </c>
      <c r="U5066" s="181"/>
      <c r="V5066" s="226"/>
    </row>
    <row r="5067" spans="1:22" ht="15">
      <c r="A5067" s="28" t="s">
        <v>10</v>
      </c>
      <c r="B5067" s="61" t="s">
        <v>33</v>
      </c>
      <c r="E5067" s="175">
        <v>503.5</v>
      </c>
      <c r="F5067" s="179">
        <v>319</v>
      </c>
      <c r="G5067" s="9">
        <v>47.9</v>
      </c>
      <c r="H5067" s="9">
        <v>158.99999999999272</v>
      </c>
      <c r="I5067" s="9">
        <v>0</v>
      </c>
      <c r="J5067" s="9">
        <v>0</v>
      </c>
      <c r="K5067" s="9">
        <v>200.29999999999563</v>
      </c>
      <c r="L5067" s="9">
        <v>172.89999999999418</v>
      </c>
      <c r="M5067" s="65">
        <v>481.8</v>
      </c>
      <c r="P5067" s="65">
        <f t="shared" si="141"/>
        <v>1884.3999999999826</v>
      </c>
      <c r="R5067" t="s">
        <v>307</v>
      </c>
      <c r="U5067" s="181"/>
      <c r="V5067" s="61"/>
    </row>
    <row r="5068" spans="1:22" ht="15">
      <c r="A5068" s="28" t="s">
        <v>12</v>
      </c>
      <c r="B5068" s="61" t="s">
        <v>142</v>
      </c>
      <c r="E5068" s="9" t="s">
        <v>277</v>
      </c>
      <c r="F5068" s="179">
        <v>315.8</v>
      </c>
      <c r="G5068" s="175">
        <v>402.9</v>
      </c>
      <c r="H5068" s="179">
        <v>494</v>
      </c>
      <c r="I5068" s="9">
        <v>0</v>
      </c>
      <c r="J5068" s="9">
        <v>0</v>
      </c>
      <c r="K5068" s="9">
        <v>149.30000000000291</v>
      </c>
      <c r="L5068" s="9">
        <v>149.69999999999345</v>
      </c>
      <c r="M5068" s="65">
        <v>371.5</v>
      </c>
      <c r="P5068" s="65">
        <f t="shared" si="141"/>
        <v>1883.1999999999964</v>
      </c>
      <c r="R5068" t="s">
        <v>956</v>
      </c>
      <c r="U5068" s="181"/>
      <c r="V5068" s="226"/>
    </row>
    <row r="5069" spans="1:22" ht="15">
      <c r="A5069" s="28" t="s">
        <v>14</v>
      </c>
      <c r="B5069" s="61" t="s">
        <v>13</v>
      </c>
      <c r="E5069" s="179">
        <v>495.5</v>
      </c>
      <c r="F5069" s="9">
        <v>266.3</v>
      </c>
      <c r="G5069" s="179">
        <v>318.5</v>
      </c>
      <c r="H5069" s="174">
        <v>553.99999999999272</v>
      </c>
      <c r="I5069" s="9">
        <v>0</v>
      </c>
      <c r="J5069" s="9">
        <v>0</v>
      </c>
      <c r="K5069" s="9">
        <v>165.00000000000364</v>
      </c>
      <c r="L5069" s="9">
        <v>72.800000000006548</v>
      </c>
      <c r="M5069" s="9" t="s">
        <v>277</v>
      </c>
      <c r="P5069" s="65">
        <f t="shared" si="141"/>
        <v>1872.1000000000029</v>
      </c>
      <c r="R5069" t="s">
        <v>702</v>
      </c>
      <c r="U5069" s="181"/>
      <c r="V5069" s="181"/>
    </row>
    <row r="5070" spans="1:22" ht="15">
      <c r="A5070" s="28" t="s">
        <v>16</v>
      </c>
      <c r="B5070" s="61" t="s">
        <v>141</v>
      </c>
      <c r="E5070" s="9" t="s">
        <v>277</v>
      </c>
      <c r="F5070" s="179">
        <v>465.2</v>
      </c>
      <c r="G5070" s="179">
        <v>365.5</v>
      </c>
      <c r="H5070" s="9">
        <v>107.00000000000364</v>
      </c>
      <c r="I5070" s="9">
        <v>0</v>
      </c>
      <c r="J5070" s="9">
        <v>0</v>
      </c>
      <c r="K5070" s="179">
        <v>364.79999999999927</v>
      </c>
      <c r="L5070" s="9">
        <v>77.299999999999272</v>
      </c>
      <c r="M5070" s="65">
        <v>431.5</v>
      </c>
      <c r="P5070" s="65">
        <f t="shared" si="141"/>
        <v>1811.3000000000022</v>
      </c>
      <c r="R5070" t="s">
        <v>712</v>
      </c>
      <c r="U5070" s="181"/>
      <c r="V5070" s="226"/>
    </row>
    <row r="5071" spans="1:22" ht="15">
      <c r="A5071" s="28" t="s">
        <v>18</v>
      </c>
      <c r="B5071" s="61" t="s">
        <v>11</v>
      </c>
      <c r="E5071" s="9">
        <v>258.5</v>
      </c>
      <c r="F5071" s="9">
        <v>271.3</v>
      </c>
      <c r="G5071" s="9">
        <v>255.5</v>
      </c>
      <c r="H5071" s="9">
        <v>322.70000000000073</v>
      </c>
      <c r="I5071" s="9">
        <v>0</v>
      </c>
      <c r="J5071" s="9">
        <v>0</v>
      </c>
      <c r="K5071" s="9">
        <v>223.29999999999927</v>
      </c>
      <c r="L5071" s="9">
        <v>45.499999999996362</v>
      </c>
      <c r="M5071" s="65">
        <v>345.8</v>
      </c>
      <c r="P5071" s="65">
        <f t="shared" si="141"/>
        <v>1722.5999999999963</v>
      </c>
      <c r="U5071" s="181"/>
      <c r="V5071" s="226"/>
    </row>
    <row r="5072" spans="1:22" ht="15">
      <c r="A5072" s="28" t="s">
        <v>20</v>
      </c>
      <c r="B5072" s="61" t="s">
        <v>655</v>
      </c>
      <c r="E5072" s="9" t="s">
        <v>277</v>
      </c>
      <c r="F5072" s="9" t="s">
        <v>277</v>
      </c>
      <c r="G5072" s="9" t="s">
        <v>277</v>
      </c>
      <c r="H5072" s="179">
        <v>489.45000000000073</v>
      </c>
      <c r="I5072" s="9">
        <v>0</v>
      </c>
      <c r="J5072" s="9">
        <v>0</v>
      </c>
      <c r="K5072" s="179">
        <v>377.49999999998909</v>
      </c>
      <c r="L5072" s="9">
        <v>269.69999999999709</v>
      </c>
      <c r="M5072" s="65">
        <v>522.4</v>
      </c>
      <c r="P5072" s="65">
        <f t="shared" si="141"/>
        <v>1659.049999999987</v>
      </c>
      <c r="R5072" t="s">
        <v>310</v>
      </c>
      <c r="U5072" s="181"/>
      <c r="V5072" s="226"/>
    </row>
    <row r="5073" spans="1:21" ht="15">
      <c r="A5073" s="28" t="s">
        <v>22</v>
      </c>
      <c r="B5073" s="61" t="s">
        <v>9</v>
      </c>
      <c r="E5073" s="179">
        <v>394.5</v>
      </c>
      <c r="F5073" s="9">
        <v>262.89999999999998</v>
      </c>
      <c r="G5073" s="9">
        <v>265</v>
      </c>
      <c r="H5073" s="9">
        <v>139.49999999999636</v>
      </c>
      <c r="I5073" s="9">
        <v>0</v>
      </c>
      <c r="J5073" s="9">
        <v>0</v>
      </c>
      <c r="K5073" s="9">
        <v>190.49999999999636</v>
      </c>
      <c r="L5073" s="9">
        <v>36.799999999995634</v>
      </c>
      <c r="M5073" s="65">
        <v>319.89999999999998</v>
      </c>
      <c r="P5073" s="65">
        <f t="shared" si="141"/>
        <v>1609.0999999999885</v>
      </c>
      <c r="R5073" t="s">
        <v>286</v>
      </c>
      <c r="U5073" s="181"/>
    </row>
    <row r="5074" spans="1:21" ht="15">
      <c r="A5074" s="28" t="s">
        <v>24</v>
      </c>
      <c r="B5074" s="61" t="s">
        <v>17</v>
      </c>
      <c r="E5074" s="179">
        <v>459.5</v>
      </c>
      <c r="F5074" s="62" t="s">
        <v>278</v>
      </c>
      <c r="G5074" s="179">
        <v>376</v>
      </c>
      <c r="H5074" s="9">
        <v>82.5</v>
      </c>
      <c r="I5074" s="9">
        <v>0</v>
      </c>
      <c r="J5074" s="9">
        <v>0</v>
      </c>
      <c r="K5074" s="9">
        <v>185.50000000000364</v>
      </c>
      <c r="L5074" s="9">
        <v>62</v>
      </c>
      <c r="M5074" s="65">
        <v>438.5</v>
      </c>
      <c r="P5074" s="65">
        <f t="shared" si="141"/>
        <v>1604.0000000000036</v>
      </c>
      <c r="R5074" t="s">
        <v>285</v>
      </c>
      <c r="U5074" s="181"/>
    </row>
    <row r="5075" spans="1:21" ht="15">
      <c r="A5075" s="28" t="s">
        <v>26</v>
      </c>
      <c r="B5075" s="61" t="s">
        <v>1</v>
      </c>
      <c r="E5075" s="9">
        <v>36</v>
      </c>
      <c r="F5075" s="9">
        <v>218.5</v>
      </c>
      <c r="G5075" s="174">
        <v>433.5</v>
      </c>
      <c r="H5075" s="9">
        <v>333.49999999999454</v>
      </c>
      <c r="I5075" s="9">
        <v>0</v>
      </c>
      <c r="J5075" s="9">
        <v>0</v>
      </c>
      <c r="K5075" s="62" t="s">
        <v>278</v>
      </c>
      <c r="L5075" s="9">
        <v>328.20000000000073</v>
      </c>
      <c r="M5075" s="65">
        <v>242.09999999999997</v>
      </c>
      <c r="P5075" s="65">
        <f t="shared" si="141"/>
        <v>1591.7999999999952</v>
      </c>
      <c r="R5075" t="s">
        <v>299</v>
      </c>
      <c r="U5075" s="181"/>
    </row>
    <row r="5076" spans="1:21" ht="15">
      <c r="A5076" s="28" t="s">
        <v>28</v>
      </c>
      <c r="B5076" s="61" t="s">
        <v>143</v>
      </c>
      <c r="E5076" s="9" t="s">
        <v>277</v>
      </c>
      <c r="F5076" s="179">
        <v>319.5</v>
      </c>
      <c r="G5076" s="9">
        <v>316</v>
      </c>
      <c r="H5076" s="9">
        <v>155.70000000000073</v>
      </c>
      <c r="I5076" s="9">
        <v>0</v>
      </c>
      <c r="J5076" s="9">
        <v>0</v>
      </c>
      <c r="K5076" s="9">
        <v>251.10000000000582</v>
      </c>
      <c r="L5076" s="9">
        <v>109.29999999999563</v>
      </c>
      <c r="M5076" s="65">
        <v>403.75</v>
      </c>
      <c r="P5076" s="65">
        <f t="shared" si="141"/>
        <v>1555.3500000000022</v>
      </c>
      <c r="R5076" t="s">
        <v>291</v>
      </c>
      <c r="U5076" s="181"/>
    </row>
    <row r="5077" spans="1:21" ht="15">
      <c r="A5077" s="28" t="s">
        <v>30</v>
      </c>
      <c r="B5077" s="61" t="s">
        <v>6</v>
      </c>
      <c r="E5077" s="179">
        <v>382.6</v>
      </c>
      <c r="F5077" s="176">
        <v>558.5</v>
      </c>
      <c r="G5077" s="9">
        <v>180.3</v>
      </c>
      <c r="H5077" s="9">
        <v>420.60000000000946</v>
      </c>
      <c r="I5077" s="9">
        <v>0</v>
      </c>
      <c r="J5077" s="9">
        <v>0</v>
      </c>
      <c r="K5077" s="9" t="s">
        <v>277</v>
      </c>
      <c r="L5077" s="9" t="s">
        <v>277</v>
      </c>
      <c r="M5077" s="9" t="s">
        <v>277</v>
      </c>
      <c r="P5077" s="65">
        <f t="shared" si="141"/>
        <v>1542.0000000000095</v>
      </c>
      <c r="R5077" t="s">
        <v>337</v>
      </c>
      <c r="U5077" t="s">
        <v>1391</v>
      </c>
    </row>
    <row r="5078" spans="1:21" ht="15">
      <c r="A5078" s="28" t="s">
        <v>32</v>
      </c>
      <c r="B5078" s="61" t="s">
        <v>15</v>
      </c>
      <c r="E5078" s="9">
        <v>324</v>
      </c>
      <c r="F5078" s="9">
        <v>212</v>
      </c>
      <c r="G5078" s="9">
        <v>292.7</v>
      </c>
      <c r="H5078" s="9">
        <v>434.99999999999636</v>
      </c>
      <c r="I5078" s="9">
        <v>0</v>
      </c>
      <c r="J5078" s="9">
        <v>0</v>
      </c>
      <c r="K5078" s="9">
        <v>162.40000000000509</v>
      </c>
      <c r="L5078" s="9">
        <v>64.900000000001455</v>
      </c>
      <c r="M5078" s="65">
        <v>21.1</v>
      </c>
      <c r="P5078" s="65">
        <f t="shared" si="141"/>
        <v>1512.1000000000029</v>
      </c>
      <c r="U5078" s="181"/>
    </row>
    <row r="5079" spans="1:21" ht="15">
      <c r="A5079" s="28" t="s">
        <v>34</v>
      </c>
      <c r="B5079" s="61" t="s">
        <v>161</v>
      </c>
      <c r="E5079" s="9" t="s">
        <v>277</v>
      </c>
      <c r="F5079" s="9" t="s">
        <v>277</v>
      </c>
      <c r="G5079" s="9">
        <v>289.7</v>
      </c>
      <c r="H5079" s="9">
        <v>208.50000000000364</v>
      </c>
      <c r="I5079" s="9">
        <v>0</v>
      </c>
      <c r="J5079" s="9">
        <v>0</v>
      </c>
      <c r="K5079" s="9">
        <v>259.39999999999418</v>
      </c>
      <c r="L5079" s="9">
        <v>190.49999999999636</v>
      </c>
      <c r="M5079" s="90">
        <v>550.4</v>
      </c>
      <c r="P5079" s="65">
        <f t="shared" si="141"/>
        <v>1498.4999999999941</v>
      </c>
      <c r="R5079" t="s">
        <v>292</v>
      </c>
      <c r="U5079" s="181"/>
    </row>
    <row r="5080" spans="1:21" ht="15">
      <c r="A5080" s="28" t="s">
        <v>36</v>
      </c>
      <c r="B5080" s="61" t="s">
        <v>154</v>
      </c>
      <c r="E5080" s="9" t="s">
        <v>277</v>
      </c>
      <c r="F5080" s="9" t="s">
        <v>277</v>
      </c>
      <c r="G5080" s="9">
        <v>220.5</v>
      </c>
      <c r="H5080" s="9">
        <v>247.19999999999709</v>
      </c>
      <c r="I5080" s="9">
        <v>0</v>
      </c>
      <c r="J5080" s="9">
        <v>0</v>
      </c>
      <c r="K5080" s="9">
        <v>331.09999999999127</v>
      </c>
      <c r="L5080" s="9">
        <v>228.89999999999418</v>
      </c>
      <c r="M5080" s="65">
        <v>433.3</v>
      </c>
      <c r="P5080" s="65">
        <f t="shared" si="141"/>
        <v>1460.9999999999825</v>
      </c>
      <c r="U5080" s="181"/>
    </row>
    <row r="5081" spans="1:21" ht="15">
      <c r="A5081" s="28" t="s">
        <v>38</v>
      </c>
      <c r="B5081" s="61" t="s">
        <v>615</v>
      </c>
      <c r="E5081" s="9" t="s">
        <v>277</v>
      </c>
      <c r="F5081" s="9" t="s">
        <v>277</v>
      </c>
      <c r="G5081" s="9" t="s">
        <v>277</v>
      </c>
      <c r="H5081" s="9">
        <v>369.24999999999636</v>
      </c>
      <c r="I5081" s="9">
        <v>0</v>
      </c>
      <c r="J5081" s="9">
        <v>0</v>
      </c>
      <c r="K5081" s="9">
        <v>299.5</v>
      </c>
      <c r="L5081" s="179">
        <v>401.20000000000073</v>
      </c>
      <c r="M5081" s="65">
        <v>349.20000000000005</v>
      </c>
      <c r="P5081" s="65">
        <f t="shared" si="141"/>
        <v>1419.1499999999971</v>
      </c>
      <c r="R5081" t="s">
        <v>296</v>
      </c>
      <c r="U5081" s="181"/>
    </row>
    <row r="5082" spans="1:21" ht="15">
      <c r="A5082" s="28" t="s">
        <v>145</v>
      </c>
      <c r="B5082" s="61" t="s">
        <v>4</v>
      </c>
      <c r="E5082" s="176">
        <v>604.6</v>
      </c>
      <c r="F5082" s="9">
        <v>175</v>
      </c>
      <c r="G5082" s="9">
        <v>284.60000000000002</v>
      </c>
      <c r="H5082" s="9">
        <v>343</v>
      </c>
      <c r="I5082" s="9">
        <v>0</v>
      </c>
      <c r="J5082" s="9">
        <v>0</v>
      </c>
      <c r="K5082" s="9" t="s">
        <v>277</v>
      </c>
      <c r="L5082" s="9" t="s">
        <v>277</v>
      </c>
      <c r="M5082" s="9" t="s">
        <v>277</v>
      </c>
      <c r="P5082" s="65">
        <f t="shared" si="141"/>
        <v>1407.2</v>
      </c>
      <c r="R5082" t="s">
        <v>280</v>
      </c>
      <c r="U5082" t="s">
        <v>1391</v>
      </c>
    </row>
    <row r="5083" spans="1:21" ht="15">
      <c r="A5083" s="28" t="s">
        <v>146</v>
      </c>
      <c r="B5083" s="61" t="s">
        <v>624</v>
      </c>
      <c r="E5083" s="9" t="s">
        <v>277</v>
      </c>
      <c r="F5083" s="9" t="s">
        <v>277</v>
      </c>
      <c r="G5083" s="9" t="s">
        <v>277</v>
      </c>
      <c r="H5083" s="9">
        <v>327.70000000000437</v>
      </c>
      <c r="I5083" s="9">
        <v>0</v>
      </c>
      <c r="J5083" s="9">
        <v>0</v>
      </c>
      <c r="K5083" s="175">
        <v>407.20000000000437</v>
      </c>
      <c r="L5083" s="9">
        <v>299.70000000000437</v>
      </c>
      <c r="M5083" s="65">
        <v>370.7</v>
      </c>
      <c r="P5083" s="65">
        <f t="shared" si="141"/>
        <v>1405.3000000000131</v>
      </c>
      <c r="R5083" t="s">
        <v>281</v>
      </c>
      <c r="U5083" s="181"/>
    </row>
    <row r="5084" spans="1:21" ht="15">
      <c r="A5084" s="28" t="s">
        <v>147</v>
      </c>
      <c r="B5084" s="61" t="s">
        <v>19</v>
      </c>
      <c r="E5084" s="9">
        <v>268.39999999999998</v>
      </c>
      <c r="F5084" s="179">
        <v>342.5</v>
      </c>
      <c r="G5084" s="179">
        <v>318.5</v>
      </c>
      <c r="H5084" s="179">
        <v>447.40000000000873</v>
      </c>
      <c r="I5084" s="9">
        <v>0</v>
      </c>
      <c r="J5084" s="9">
        <v>0</v>
      </c>
      <c r="K5084" s="9" t="s">
        <v>277</v>
      </c>
      <c r="L5084" s="9" t="s">
        <v>277</v>
      </c>
      <c r="M5084" s="9" t="s">
        <v>277</v>
      </c>
      <c r="P5084" s="65">
        <f t="shared" si="141"/>
        <v>1376.8000000000088</v>
      </c>
      <c r="R5084" t="s">
        <v>957</v>
      </c>
      <c r="U5084" s="181"/>
    </row>
    <row r="5085" spans="1:21" ht="15">
      <c r="A5085" s="28" t="s">
        <v>150</v>
      </c>
      <c r="B5085" s="61" t="s">
        <v>637</v>
      </c>
      <c r="E5085" s="9" t="s">
        <v>277</v>
      </c>
      <c r="F5085" s="9" t="s">
        <v>277</v>
      </c>
      <c r="G5085" s="9" t="s">
        <v>277</v>
      </c>
      <c r="H5085" s="9">
        <v>234.59999999999854</v>
      </c>
      <c r="I5085" s="9">
        <v>0</v>
      </c>
      <c r="J5085" s="9">
        <v>0</v>
      </c>
      <c r="K5085" s="9">
        <v>299.00000000001091</v>
      </c>
      <c r="L5085" s="179">
        <v>403.60000000000218</v>
      </c>
      <c r="M5085" s="65">
        <v>419.79999999999995</v>
      </c>
      <c r="P5085" s="65">
        <f t="shared" si="141"/>
        <v>1357.0000000000116</v>
      </c>
      <c r="R5085" t="s">
        <v>283</v>
      </c>
      <c r="U5085" s="181"/>
    </row>
    <row r="5086" spans="1:21" ht="15">
      <c r="A5086" s="28" t="s">
        <v>156</v>
      </c>
      <c r="B5086" s="61" t="s">
        <v>153</v>
      </c>
      <c r="E5086" s="9" t="s">
        <v>277</v>
      </c>
      <c r="F5086" s="9" t="s">
        <v>277</v>
      </c>
      <c r="G5086" s="179">
        <v>319.5</v>
      </c>
      <c r="H5086" s="9">
        <v>331.99999999998909</v>
      </c>
      <c r="I5086" s="9">
        <v>0</v>
      </c>
      <c r="J5086" s="9">
        <v>0</v>
      </c>
      <c r="K5086" s="9">
        <v>275.90000000000146</v>
      </c>
      <c r="L5086" s="62" t="s">
        <v>278</v>
      </c>
      <c r="M5086" s="65">
        <v>375.70000000000005</v>
      </c>
      <c r="P5086" s="65">
        <f t="shared" si="141"/>
        <v>1303.0999999999906</v>
      </c>
      <c r="R5086" t="s">
        <v>287</v>
      </c>
      <c r="U5086" s="181"/>
    </row>
    <row r="5087" spans="1:21" ht="15">
      <c r="A5087" s="28" t="s">
        <v>158</v>
      </c>
      <c r="B5087" s="28" t="s">
        <v>600</v>
      </c>
      <c r="E5087" s="9" t="s">
        <v>277</v>
      </c>
      <c r="F5087" s="9" t="s">
        <v>277</v>
      </c>
      <c r="G5087" s="9" t="s">
        <v>277</v>
      </c>
      <c r="H5087" s="9">
        <v>356.19999999999709</v>
      </c>
      <c r="I5087" s="9">
        <v>0</v>
      </c>
      <c r="J5087" s="9">
        <v>0</v>
      </c>
      <c r="K5087" s="9">
        <v>353.299999999992</v>
      </c>
      <c r="L5087" s="9">
        <v>108.10000000000946</v>
      </c>
      <c r="M5087" s="65">
        <v>455</v>
      </c>
      <c r="P5087" s="65">
        <f t="shared" si="141"/>
        <v>1272.5999999999985</v>
      </c>
      <c r="U5087" s="181"/>
    </row>
    <row r="5088" spans="1:21" ht="15">
      <c r="A5088" s="28" t="s">
        <v>159</v>
      </c>
      <c r="B5088" s="61" t="s">
        <v>629</v>
      </c>
      <c r="E5088" s="9" t="s">
        <v>277</v>
      </c>
      <c r="F5088" s="9" t="s">
        <v>277</v>
      </c>
      <c r="G5088" s="9" t="s">
        <v>277</v>
      </c>
      <c r="H5088" s="175">
        <v>505.50000000000728</v>
      </c>
      <c r="I5088" s="9">
        <v>0</v>
      </c>
      <c r="J5088" s="9">
        <v>0</v>
      </c>
      <c r="K5088" s="9">
        <v>265.00000000000728</v>
      </c>
      <c r="L5088" s="9">
        <v>287.49999999999272</v>
      </c>
      <c r="M5088" s="65">
        <v>204</v>
      </c>
      <c r="P5088" s="65">
        <f t="shared" si="141"/>
        <v>1262.0000000000073</v>
      </c>
      <c r="R5088" t="s">
        <v>281</v>
      </c>
      <c r="U5088" s="181"/>
    </row>
    <row r="5089" spans="1:21" ht="15">
      <c r="A5089" s="28" t="s">
        <v>160</v>
      </c>
      <c r="B5089" s="170" t="s">
        <v>1277</v>
      </c>
      <c r="C5089" s="3"/>
      <c r="D5089" s="3"/>
      <c r="E5089" s="9" t="s">
        <v>277</v>
      </c>
      <c r="F5089" s="9" t="s">
        <v>277</v>
      </c>
      <c r="G5089" s="9" t="s">
        <v>277</v>
      </c>
      <c r="H5089" s="9" t="s">
        <v>277</v>
      </c>
      <c r="I5089" s="9">
        <v>0</v>
      </c>
      <c r="J5089" s="9">
        <v>0</v>
      </c>
      <c r="K5089" s="9">
        <v>316.49999999999636</v>
      </c>
      <c r="L5089" s="9">
        <v>278.70000000001164</v>
      </c>
      <c r="M5089" s="90">
        <v>613.35</v>
      </c>
      <c r="P5089" s="65">
        <f t="shared" si="141"/>
        <v>1208.5500000000079</v>
      </c>
      <c r="R5089" t="s">
        <v>291</v>
      </c>
    </row>
    <row r="5090" spans="1:21" ht="15">
      <c r="A5090" s="28" t="s">
        <v>162</v>
      </c>
      <c r="B5090" s="170" t="s">
        <v>1281</v>
      </c>
      <c r="C5090" s="3"/>
      <c r="D5090" s="3"/>
      <c r="E5090" s="9" t="s">
        <v>277</v>
      </c>
      <c r="F5090" s="9" t="s">
        <v>277</v>
      </c>
      <c r="G5090" s="9" t="s">
        <v>277</v>
      </c>
      <c r="H5090" s="9" t="s">
        <v>277</v>
      </c>
      <c r="I5090" s="9">
        <v>0</v>
      </c>
      <c r="J5090" s="9">
        <v>0</v>
      </c>
      <c r="K5090" s="9">
        <v>298.89999999999418</v>
      </c>
      <c r="L5090" s="9">
        <v>261.90000000000873</v>
      </c>
      <c r="M5090" s="90">
        <v>641.95000000000005</v>
      </c>
      <c r="P5090" s="65">
        <f t="shared" si="141"/>
        <v>1202.750000000003</v>
      </c>
      <c r="R5090" t="s">
        <v>282</v>
      </c>
    </row>
    <row r="5091" spans="1:21" ht="15">
      <c r="A5091" s="28" t="s">
        <v>273</v>
      </c>
      <c r="B5091" s="61" t="s">
        <v>661</v>
      </c>
      <c r="E5091" s="9" t="s">
        <v>277</v>
      </c>
      <c r="F5091" s="9" t="s">
        <v>277</v>
      </c>
      <c r="G5091" s="9" t="s">
        <v>277</v>
      </c>
      <c r="H5091" s="9">
        <v>331.69999999999345</v>
      </c>
      <c r="I5091" s="9">
        <v>0</v>
      </c>
      <c r="J5091" s="9">
        <v>0</v>
      </c>
      <c r="K5091" s="9">
        <v>165.09999999999491</v>
      </c>
      <c r="L5091" s="175">
        <v>434.10000000000218</v>
      </c>
      <c r="M5091" s="65">
        <v>271.8</v>
      </c>
      <c r="P5091" s="65">
        <f t="shared" si="141"/>
        <v>1202.6999999999905</v>
      </c>
      <c r="R5091" t="s">
        <v>281</v>
      </c>
      <c r="U5091" s="181"/>
    </row>
    <row r="5092" spans="1:21" ht="15">
      <c r="A5092" s="28" t="s">
        <v>274</v>
      </c>
      <c r="B5092" s="226" t="s">
        <v>1587</v>
      </c>
      <c r="C5092" s="3"/>
      <c r="D5092" s="3"/>
      <c r="E5092" s="9" t="s">
        <v>277</v>
      </c>
      <c r="F5092" s="9" t="s">
        <v>277</v>
      </c>
      <c r="G5092" s="9" t="s">
        <v>277</v>
      </c>
      <c r="H5092" s="9" t="s">
        <v>277</v>
      </c>
      <c r="I5092" s="9">
        <v>0</v>
      </c>
      <c r="J5092" s="9">
        <v>0</v>
      </c>
      <c r="K5092" s="9">
        <v>329.49999999999272</v>
      </c>
      <c r="L5092" s="179">
        <v>369.39999999999782</v>
      </c>
      <c r="M5092" s="65">
        <v>487.8</v>
      </c>
      <c r="P5092" s="65">
        <f t="shared" si="141"/>
        <v>1186.6999999999905</v>
      </c>
      <c r="R5092" t="s">
        <v>287</v>
      </c>
    </row>
    <row r="5093" spans="1:21" ht="15">
      <c r="A5093" s="28" t="s">
        <v>275</v>
      </c>
      <c r="B5093" s="61" t="s">
        <v>613</v>
      </c>
      <c r="E5093" s="9" t="s">
        <v>277</v>
      </c>
      <c r="F5093" s="9" t="s">
        <v>277</v>
      </c>
      <c r="G5093" s="9" t="s">
        <v>277</v>
      </c>
      <c r="H5093" s="179">
        <v>441.549999999992</v>
      </c>
      <c r="I5093" s="9">
        <v>0</v>
      </c>
      <c r="J5093" s="9">
        <v>0</v>
      </c>
      <c r="K5093" s="9">
        <v>305.00000000000364</v>
      </c>
      <c r="L5093" s="9">
        <v>88.900000000001455</v>
      </c>
      <c r="M5093" s="65">
        <v>327.60000000000002</v>
      </c>
      <c r="P5093" s="65">
        <f t="shared" ref="P5093:P5124" si="142">SUM(E5093:M5093)</f>
        <v>1163.049999999997</v>
      </c>
      <c r="R5093" t="s">
        <v>287</v>
      </c>
      <c r="U5093" s="181"/>
    </row>
    <row r="5094" spans="1:21" ht="15">
      <c r="A5094" s="28" t="s">
        <v>276</v>
      </c>
      <c r="B5094" s="61" t="s">
        <v>27</v>
      </c>
      <c r="E5094" s="9">
        <v>256</v>
      </c>
      <c r="F5094" s="9">
        <v>20</v>
      </c>
      <c r="G5094" s="9">
        <v>214</v>
      </c>
      <c r="H5094" s="9">
        <v>159.49999999999272</v>
      </c>
      <c r="I5094" s="9">
        <v>0</v>
      </c>
      <c r="J5094" s="9">
        <v>0</v>
      </c>
      <c r="K5094" s="9">
        <v>337.45000000000073</v>
      </c>
      <c r="L5094" s="9">
        <v>162.700000000008</v>
      </c>
      <c r="M5094" s="9" t="s">
        <v>277</v>
      </c>
      <c r="P5094" s="65">
        <f t="shared" si="142"/>
        <v>1149.6500000000015</v>
      </c>
      <c r="U5094" s="181"/>
    </row>
    <row r="5095" spans="1:21" ht="15">
      <c r="A5095" s="28" t="s">
        <v>602</v>
      </c>
      <c r="B5095" s="61" t="s">
        <v>616</v>
      </c>
      <c r="E5095" s="9" t="s">
        <v>277</v>
      </c>
      <c r="F5095" s="9" t="s">
        <v>277</v>
      </c>
      <c r="G5095" s="9" t="s">
        <v>277</v>
      </c>
      <c r="H5095" s="9">
        <v>427.19999999998618</v>
      </c>
      <c r="I5095" s="9">
        <v>0</v>
      </c>
      <c r="J5095" s="9">
        <v>0</v>
      </c>
      <c r="K5095" s="9">
        <v>255.60000000000582</v>
      </c>
      <c r="L5095" s="9">
        <v>126.29999999999563</v>
      </c>
      <c r="M5095" s="65">
        <v>340.2</v>
      </c>
      <c r="P5095" s="65">
        <f t="shared" si="142"/>
        <v>1149.2999999999877</v>
      </c>
      <c r="U5095" s="181"/>
    </row>
    <row r="5096" spans="1:21" ht="15">
      <c r="A5096" s="28" t="s">
        <v>603</v>
      </c>
      <c r="B5096" s="61" t="s">
        <v>605</v>
      </c>
      <c r="E5096" s="9" t="s">
        <v>277</v>
      </c>
      <c r="F5096" s="9" t="s">
        <v>277</v>
      </c>
      <c r="G5096" s="9" t="s">
        <v>277</v>
      </c>
      <c r="H5096" s="9">
        <v>179.24999999999636</v>
      </c>
      <c r="I5096" s="9">
        <v>0</v>
      </c>
      <c r="J5096" s="9">
        <v>0</v>
      </c>
      <c r="K5096" s="9">
        <v>297.19999999999709</v>
      </c>
      <c r="L5096" s="9">
        <v>216.19999999999345</v>
      </c>
      <c r="M5096" s="65">
        <v>413.6</v>
      </c>
      <c r="P5096" s="65">
        <f t="shared" si="142"/>
        <v>1106.2499999999868</v>
      </c>
      <c r="U5096" s="181"/>
    </row>
    <row r="5097" spans="1:21" ht="15">
      <c r="A5097" s="28" t="s">
        <v>604</v>
      </c>
      <c r="B5097" s="226" t="s">
        <v>1576</v>
      </c>
      <c r="C5097" s="3"/>
      <c r="D5097" s="3"/>
      <c r="E5097" s="9" t="s">
        <v>277</v>
      </c>
      <c r="F5097" s="9" t="s">
        <v>277</v>
      </c>
      <c r="G5097" s="9" t="s">
        <v>277</v>
      </c>
      <c r="H5097" s="9" t="s">
        <v>277</v>
      </c>
      <c r="I5097" s="9">
        <v>0</v>
      </c>
      <c r="J5097" s="9">
        <v>0</v>
      </c>
      <c r="K5097" s="9">
        <v>229.49999999999636</v>
      </c>
      <c r="L5097" s="9">
        <v>289.49999999999818</v>
      </c>
      <c r="M5097" s="90">
        <v>569.79999999999995</v>
      </c>
      <c r="P5097" s="65">
        <f t="shared" si="142"/>
        <v>1088.7999999999945</v>
      </c>
      <c r="R5097" t="s">
        <v>287</v>
      </c>
    </row>
    <row r="5098" spans="1:21" ht="15">
      <c r="A5098" s="28" t="s">
        <v>606</v>
      </c>
      <c r="B5098" s="61" t="s">
        <v>648</v>
      </c>
      <c r="E5098" s="9" t="s">
        <v>277</v>
      </c>
      <c r="F5098" s="9" t="s">
        <v>277</v>
      </c>
      <c r="G5098" s="9" t="s">
        <v>277</v>
      </c>
      <c r="H5098" s="9">
        <v>298.50000000000364</v>
      </c>
      <c r="I5098" s="9">
        <v>0</v>
      </c>
      <c r="J5098" s="9">
        <v>0</v>
      </c>
      <c r="K5098" s="9">
        <v>119.99999999999818</v>
      </c>
      <c r="L5098" s="9">
        <v>130.69999999999709</v>
      </c>
      <c r="M5098" s="65">
        <v>537.70000000000005</v>
      </c>
      <c r="P5098" s="65">
        <f t="shared" si="142"/>
        <v>1086.899999999999</v>
      </c>
      <c r="U5098" s="181"/>
    </row>
    <row r="5099" spans="1:21" ht="15">
      <c r="A5099" s="28" t="s">
        <v>612</v>
      </c>
      <c r="B5099" s="226" t="s">
        <v>1666</v>
      </c>
      <c r="C5099" s="3"/>
      <c r="D5099" s="3"/>
      <c r="E5099" s="9" t="s">
        <v>277</v>
      </c>
      <c r="F5099" s="9" t="s">
        <v>277</v>
      </c>
      <c r="G5099" s="9" t="s">
        <v>277</v>
      </c>
      <c r="H5099" s="9" t="s">
        <v>277</v>
      </c>
      <c r="I5099" s="9">
        <v>0</v>
      </c>
      <c r="J5099" s="9">
        <v>0</v>
      </c>
      <c r="K5099" s="179">
        <v>403.40000000000509</v>
      </c>
      <c r="L5099" s="9">
        <v>88</v>
      </c>
      <c r="M5099" s="65">
        <v>545</v>
      </c>
      <c r="P5099" s="65">
        <f t="shared" si="142"/>
        <v>1036.4000000000051</v>
      </c>
      <c r="R5099" t="s">
        <v>282</v>
      </c>
    </row>
    <row r="5100" spans="1:21" ht="15">
      <c r="A5100" s="28" t="s">
        <v>614</v>
      </c>
      <c r="B5100" s="61" t="s">
        <v>644</v>
      </c>
      <c r="E5100" s="9" t="s">
        <v>277</v>
      </c>
      <c r="F5100" s="9" t="s">
        <v>277</v>
      </c>
      <c r="G5100" s="9" t="s">
        <v>277</v>
      </c>
      <c r="H5100" s="9">
        <v>315.35000000000218</v>
      </c>
      <c r="I5100" s="9">
        <v>0</v>
      </c>
      <c r="J5100" s="9">
        <v>0</v>
      </c>
      <c r="K5100" s="9">
        <v>251.99999999998909</v>
      </c>
      <c r="L5100" s="9">
        <v>232.40000000000509</v>
      </c>
      <c r="M5100" s="65">
        <v>216.7</v>
      </c>
      <c r="P5100" s="65">
        <f t="shared" si="142"/>
        <v>1016.4499999999964</v>
      </c>
      <c r="U5100" s="181"/>
    </row>
    <row r="5101" spans="1:21" ht="15">
      <c r="A5101" s="28" t="s">
        <v>617</v>
      </c>
      <c r="B5101" s="61" t="s">
        <v>23</v>
      </c>
      <c r="E5101" s="9">
        <v>207.5</v>
      </c>
      <c r="F5101" s="9">
        <v>87</v>
      </c>
      <c r="G5101" s="9">
        <v>163.19999999999999</v>
      </c>
      <c r="H5101" s="9">
        <v>124.5</v>
      </c>
      <c r="I5101" s="9">
        <v>0</v>
      </c>
      <c r="J5101" s="9">
        <v>0</v>
      </c>
      <c r="K5101" s="9">
        <v>169.69999999999709</v>
      </c>
      <c r="L5101" s="9">
        <v>113.19999999999709</v>
      </c>
      <c r="M5101" s="65">
        <v>140.9</v>
      </c>
      <c r="P5101" s="65">
        <f t="shared" si="142"/>
        <v>1005.9999999999942</v>
      </c>
      <c r="U5101" s="181"/>
    </row>
    <row r="5102" spans="1:21" ht="15">
      <c r="A5102" s="28" t="s">
        <v>618</v>
      </c>
      <c r="B5102" s="61" t="s">
        <v>2083</v>
      </c>
      <c r="C5102" s="3"/>
      <c r="D5102" s="3"/>
      <c r="E5102" s="9" t="s">
        <v>277</v>
      </c>
      <c r="F5102" s="9" t="s">
        <v>277</v>
      </c>
      <c r="G5102" s="9" t="s">
        <v>277</v>
      </c>
      <c r="H5102" s="9" t="s">
        <v>277</v>
      </c>
      <c r="I5102" s="9">
        <v>0</v>
      </c>
      <c r="J5102" s="9">
        <v>0</v>
      </c>
      <c r="K5102" s="9" t="s">
        <v>277</v>
      </c>
      <c r="L5102" s="176">
        <v>466.80000000000655</v>
      </c>
      <c r="M5102" s="65">
        <v>521.9</v>
      </c>
      <c r="N5102" s="65"/>
      <c r="P5102" s="65">
        <f t="shared" si="142"/>
        <v>988.70000000000653</v>
      </c>
      <c r="R5102" t="s">
        <v>280</v>
      </c>
      <c r="U5102" t="s">
        <v>1391</v>
      </c>
    </row>
    <row r="5103" spans="1:21" ht="15">
      <c r="A5103" s="28" t="s">
        <v>621</v>
      </c>
      <c r="B5103" s="170" t="s">
        <v>1283</v>
      </c>
      <c r="C5103" s="3"/>
      <c r="D5103" s="3"/>
      <c r="E5103" s="9" t="s">
        <v>277</v>
      </c>
      <c r="F5103" s="9" t="s">
        <v>277</v>
      </c>
      <c r="G5103" s="9" t="s">
        <v>277</v>
      </c>
      <c r="H5103" s="9" t="s">
        <v>277</v>
      </c>
      <c r="I5103" s="9">
        <v>0</v>
      </c>
      <c r="J5103" s="9">
        <v>0</v>
      </c>
      <c r="K5103" s="9">
        <v>205.99999999999272</v>
      </c>
      <c r="L5103" s="9">
        <v>294.10000000000218</v>
      </c>
      <c r="M5103" s="65">
        <v>480.9</v>
      </c>
      <c r="P5103" s="65">
        <f t="shared" si="142"/>
        <v>980.99999999999488</v>
      </c>
    </row>
    <row r="5104" spans="1:21" ht="15">
      <c r="A5104" s="28" t="s">
        <v>623</v>
      </c>
      <c r="B5104" s="170" t="s">
        <v>1284</v>
      </c>
      <c r="C5104" s="3"/>
      <c r="D5104" s="3"/>
      <c r="E5104" s="9" t="s">
        <v>277</v>
      </c>
      <c r="F5104" s="9" t="s">
        <v>277</v>
      </c>
      <c r="G5104" s="9" t="s">
        <v>277</v>
      </c>
      <c r="H5104" s="9" t="s">
        <v>277</v>
      </c>
      <c r="I5104" s="9">
        <v>0</v>
      </c>
      <c r="J5104" s="9">
        <v>0</v>
      </c>
      <c r="K5104" s="179">
        <v>374.39999999999054</v>
      </c>
      <c r="L5104" s="9">
        <v>151.00000000000364</v>
      </c>
      <c r="M5104" s="65">
        <v>455.59999999999997</v>
      </c>
      <c r="P5104" s="65">
        <f t="shared" si="142"/>
        <v>980.99999999999409</v>
      </c>
      <c r="R5104" t="s">
        <v>291</v>
      </c>
    </row>
    <row r="5105" spans="1:18" ht="15">
      <c r="A5105" s="28" t="s">
        <v>628</v>
      </c>
      <c r="B5105" s="61" t="s">
        <v>654</v>
      </c>
      <c r="E5105" s="9" t="s">
        <v>277</v>
      </c>
      <c r="F5105" s="9" t="s">
        <v>277</v>
      </c>
      <c r="G5105" s="9" t="s">
        <v>277</v>
      </c>
      <c r="H5105" s="9">
        <v>302.40000000000146</v>
      </c>
      <c r="I5105" s="9">
        <v>0</v>
      </c>
      <c r="J5105" s="9">
        <v>0</v>
      </c>
      <c r="K5105" s="9">
        <v>273.59999999999854</v>
      </c>
      <c r="L5105" s="9">
        <v>176.50000000000364</v>
      </c>
      <c r="M5105" s="65">
        <v>191.8</v>
      </c>
      <c r="P5105" s="65">
        <f t="shared" si="142"/>
        <v>944.30000000000359</v>
      </c>
    </row>
    <row r="5106" spans="1:18" ht="15">
      <c r="A5106" s="28" t="s">
        <v>632</v>
      </c>
      <c r="B5106" s="61" t="s">
        <v>29</v>
      </c>
      <c r="E5106" s="179">
        <v>473.9</v>
      </c>
      <c r="F5106" s="9">
        <v>157</v>
      </c>
      <c r="G5106" s="9">
        <v>280.2</v>
      </c>
      <c r="H5106" s="9" t="s">
        <v>277</v>
      </c>
      <c r="I5106" s="9">
        <v>0</v>
      </c>
      <c r="J5106" s="9">
        <v>0</v>
      </c>
      <c r="K5106" s="9" t="s">
        <v>277</v>
      </c>
      <c r="L5106" s="9" t="s">
        <v>277</v>
      </c>
      <c r="M5106" s="9" t="s">
        <v>277</v>
      </c>
      <c r="P5106" s="65">
        <f t="shared" si="142"/>
        <v>911.09999999999991</v>
      </c>
      <c r="R5106" t="s">
        <v>296</v>
      </c>
    </row>
    <row r="5107" spans="1:18" ht="15">
      <c r="A5107" s="28" t="s">
        <v>633</v>
      </c>
      <c r="B5107" s="226" t="s">
        <v>1581</v>
      </c>
      <c r="C5107" s="3"/>
      <c r="D5107" s="3"/>
      <c r="E5107" s="9" t="s">
        <v>277</v>
      </c>
      <c r="F5107" s="9" t="s">
        <v>277</v>
      </c>
      <c r="G5107" s="9" t="s">
        <v>277</v>
      </c>
      <c r="H5107" s="9" t="s">
        <v>277</v>
      </c>
      <c r="I5107" s="9">
        <v>0</v>
      </c>
      <c r="J5107" s="9">
        <v>0</v>
      </c>
      <c r="K5107" s="9">
        <v>247.60000000000946</v>
      </c>
      <c r="L5107" s="9">
        <v>336.09999999999854</v>
      </c>
      <c r="M5107" s="65">
        <v>321.90000000000003</v>
      </c>
      <c r="P5107" s="65">
        <f t="shared" si="142"/>
        <v>905.60000000000809</v>
      </c>
    </row>
    <row r="5108" spans="1:18" ht="15">
      <c r="A5108" s="28" t="s">
        <v>634</v>
      </c>
      <c r="B5108" s="226" t="s">
        <v>1579</v>
      </c>
      <c r="C5108" s="3"/>
      <c r="D5108" s="3"/>
      <c r="E5108" s="9" t="s">
        <v>277</v>
      </c>
      <c r="F5108" s="9" t="s">
        <v>277</v>
      </c>
      <c r="G5108" s="9" t="s">
        <v>277</v>
      </c>
      <c r="H5108" s="9" t="s">
        <v>277</v>
      </c>
      <c r="I5108" s="9">
        <v>0</v>
      </c>
      <c r="J5108" s="9">
        <v>0</v>
      </c>
      <c r="K5108" s="9">
        <v>297.09999999999854</v>
      </c>
      <c r="L5108" s="9">
        <v>210.29999999999563</v>
      </c>
      <c r="M5108" s="65">
        <v>389.7</v>
      </c>
      <c r="P5108" s="65">
        <f t="shared" si="142"/>
        <v>897.09999999999422</v>
      </c>
    </row>
    <row r="5109" spans="1:18" ht="15">
      <c r="A5109" s="28" t="s">
        <v>639</v>
      </c>
      <c r="B5109" s="61" t="s">
        <v>620</v>
      </c>
      <c r="E5109" s="9" t="s">
        <v>277</v>
      </c>
      <c r="F5109" s="9" t="s">
        <v>277</v>
      </c>
      <c r="G5109" s="9" t="s">
        <v>277</v>
      </c>
      <c r="H5109" s="9">
        <v>182.19999999999345</v>
      </c>
      <c r="I5109" s="9">
        <v>0</v>
      </c>
      <c r="J5109" s="9">
        <v>0</v>
      </c>
      <c r="K5109" s="9">
        <v>351</v>
      </c>
      <c r="L5109" s="9">
        <v>277.5</v>
      </c>
      <c r="M5109" s="65">
        <v>85.6</v>
      </c>
      <c r="P5109" s="65">
        <f t="shared" si="142"/>
        <v>896.29999999999347</v>
      </c>
    </row>
    <row r="5110" spans="1:18" ht="15">
      <c r="A5110" s="28" t="s">
        <v>647</v>
      </c>
      <c r="B5110" s="61" t="s">
        <v>645</v>
      </c>
      <c r="E5110" s="9" t="s">
        <v>277</v>
      </c>
      <c r="F5110" s="9" t="s">
        <v>277</v>
      </c>
      <c r="G5110" s="9" t="s">
        <v>277</v>
      </c>
      <c r="H5110" s="9">
        <v>202.50000000000364</v>
      </c>
      <c r="I5110" s="9">
        <v>0</v>
      </c>
      <c r="J5110" s="9">
        <v>0</v>
      </c>
      <c r="K5110" s="9">
        <v>267.700000000008</v>
      </c>
      <c r="L5110" s="9">
        <v>71.700000000000728</v>
      </c>
      <c r="M5110" s="65">
        <v>352.5</v>
      </c>
      <c r="P5110" s="65">
        <f t="shared" si="142"/>
        <v>894.40000000001237</v>
      </c>
    </row>
    <row r="5111" spans="1:18" ht="15">
      <c r="A5111" s="28" t="s">
        <v>651</v>
      </c>
      <c r="B5111" s="226" t="s">
        <v>1589</v>
      </c>
      <c r="C5111" s="3"/>
      <c r="D5111" s="3"/>
      <c r="E5111" s="9" t="s">
        <v>277</v>
      </c>
      <c r="F5111" s="9" t="s">
        <v>277</v>
      </c>
      <c r="G5111" s="9" t="s">
        <v>277</v>
      </c>
      <c r="H5111" s="9" t="s">
        <v>277</v>
      </c>
      <c r="I5111" s="9">
        <v>0</v>
      </c>
      <c r="J5111" s="9">
        <v>0</v>
      </c>
      <c r="K5111" s="179">
        <v>371.40000000000509</v>
      </c>
      <c r="L5111" s="9">
        <v>169.99999999999272</v>
      </c>
      <c r="M5111" s="65">
        <v>351.9</v>
      </c>
      <c r="P5111" s="65">
        <f t="shared" si="142"/>
        <v>893.29999999999779</v>
      </c>
      <c r="R5111" t="s">
        <v>286</v>
      </c>
    </row>
    <row r="5112" spans="1:18" ht="15">
      <c r="A5112" s="28" t="s">
        <v>652</v>
      </c>
      <c r="B5112" s="61" t="s">
        <v>2080</v>
      </c>
      <c r="C5112" s="3"/>
      <c r="D5112" s="3"/>
      <c r="E5112" s="9" t="s">
        <v>277</v>
      </c>
      <c r="F5112" s="9" t="s">
        <v>277</v>
      </c>
      <c r="G5112" s="9" t="s">
        <v>277</v>
      </c>
      <c r="H5112" s="9" t="s">
        <v>277</v>
      </c>
      <c r="I5112" s="9">
        <v>0</v>
      </c>
      <c r="J5112" s="9">
        <v>0</v>
      </c>
      <c r="K5112" s="9" t="s">
        <v>277</v>
      </c>
      <c r="L5112" s="9">
        <v>347.99999999999636</v>
      </c>
      <c r="M5112" s="65">
        <v>539.79999999999995</v>
      </c>
      <c r="N5112" s="65"/>
      <c r="P5112" s="65">
        <f t="shared" si="142"/>
        <v>887.79999999999632</v>
      </c>
    </row>
    <row r="5113" spans="1:18" ht="15">
      <c r="A5113" s="28" t="s">
        <v>653</v>
      </c>
      <c r="B5113" s="181" t="s">
        <v>1286</v>
      </c>
      <c r="C5113" s="3"/>
      <c r="D5113" s="3"/>
      <c r="E5113" s="9" t="s">
        <v>277</v>
      </c>
      <c r="F5113" s="9" t="s">
        <v>277</v>
      </c>
      <c r="G5113" s="9" t="s">
        <v>277</v>
      </c>
      <c r="H5113" s="9" t="s">
        <v>277</v>
      </c>
      <c r="I5113" s="9">
        <v>0</v>
      </c>
      <c r="J5113" s="9">
        <v>0</v>
      </c>
      <c r="K5113" s="9">
        <v>234.00000000000364</v>
      </c>
      <c r="L5113" s="9">
        <v>166.99999999999272</v>
      </c>
      <c r="M5113" s="65">
        <v>483.8</v>
      </c>
      <c r="P5113" s="65">
        <f t="shared" si="142"/>
        <v>884.79999999999632</v>
      </c>
    </row>
    <row r="5114" spans="1:18" ht="15">
      <c r="A5114" s="28" t="s">
        <v>658</v>
      </c>
      <c r="B5114" s="61" t="s">
        <v>35</v>
      </c>
      <c r="E5114" s="9">
        <v>136.19999999999999</v>
      </c>
      <c r="F5114" s="9">
        <v>265.5</v>
      </c>
      <c r="G5114" s="9">
        <v>210.5</v>
      </c>
      <c r="H5114" s="9">
        <v>267.50000000000182</v>
      </c>
      <c r="I5114" s="9">
        <v>0</v>
      </c>
      <c r="J5114" s="9">
        <v>0</v>
      </c>
      <c r="K5114" s="9" t="s">
        <v>277</v>
      </c>
      <c r="L5114" s="9" t="s">
        <v>277</v>
      </c>
      <c r="M5114" s="9" t="s">
        <v>277</v>
      </c>
      <c r="P5114" s="65">
        <f t="shared" si="142"/>
        <v>879.70000000000186</v>
      </c>
    </row>
    <row r="5115" spans="1:18" ht="15">
      <c r="A5115" s="28" t="s">
        <v>659</v>
      </c>
      <c r="B5115" s="61" t="s">
        <v>665</v>
      </c>
      <c r="E5115" s="9" t="s">
        <v>277</v>
      </c>
      <c r="F5115" s="9" t="s">
        <v>277</v>
      </c>
      <c r="G5115" s="9" t="s">
        <v>277</v>
      </c>
      <c r="H5115" s="179">
        <v>441.84999999999854</v>
      </c>
      <c r="I5115" s="9">
        <v>0</v>
      </c>
      <c r="J5115" s="9">
        <v>0</v>
      </c>
      <c r="K5115" s="9">
        <v>227.5</v>
      </c>
      <c r="L5115" s="9">
        <v>79.500000000003638</v>
      </c>
      <c r="M5115" s="65">
        <v>130.20000000000002</v>
      </c>
      <c r="P5115" s="65">
        <f t="shared" si="142"/>
        <v>879.05000000000223</v>
      </c>
      <c r="R5115" t="s">
        <v>286</v>
      </c>
    </row>
    <row r="5116" spans="1:18" ht="15">
      <c r="A5116" s="28" t="s">
        <v>660</v>
      </c>
      <c r="B5116" s="61" t="s">
        <v>155</v>
      </c>
      <c r="E5116" s="9" t="s">
        <v>277</v>
      </c>
      <c r="F5116" s="9" t="s">
        <v>277</v>
      </c>
      <c r="G5116" s="9">
        <v>311.39999999999998</v>
      </c>
      <c r="H5116" s="9">
        <v>223.99999999999636</v>
      </c>
      <c r="I5116" s="9">
        <v>0</v>
      </c>
      <c r="J5116" s="9">
        <v>0</v>
      </c>
      <c r="K5116" s="9">
        <v>337.69999999999345</v>
      </c>
      <c r="L5116" s="9" t="s">
        <v>277</v>
      </c>
      <c r="M5116" s="9" t="s">
        <v>277</v>
      </c>
      <c r="P5116" s="65">
        <f t="shared" si="142"/>
        <v>873.09999999998979</v>
      </c>
    </row>
    <row r="5117" spans="1:18" ht="15">
      <c r="A5117" s="28" t="s">
        <v>662</v>
      </c>
      <c r="B5117" s="226" t="s">
        <v>1596</v>
      </c>
      <c r="C5117" s="3"/>
      <c r="D5117" s="3"/>
      <c r="E5117" s="9" t="s">
        <v>277</v>
      </c>
      <c r="F5117" s="9" t="s">
        <v>277</v>
      </c>
      <c r="G5117" s="9" t="s">
        <v>277</v>
      </c>
      <c r="H5117" s="9" t="s">
        <v>277</v>
      </c>
      <c r="I5117" s="9">
        <v>0</v>
      </c>
      <c r="J5117" s="9">
        <v>0</v>
      </c>
      <c r="K5117" s="9">
        <v>279.59999999999854</v>
      </c>
      <c r="L5117" s="9">
        <v>164.79999999999927</v>
      </c>
      <c r="M5117" s="65">
        <v>415</v>
      </c>
      <c r="P5117" s="65">
        <f t="shared" si="142"/>
        <v>859.39999999999782</v>
      </c>
    </row>
    <row r="5118" spans="1:18" ht="15">
      <c r="A5118" s="28" t="s">
        <v>663</v>
      </c>
      <c r="B5118" s="226" t="s">
        <v>1593</v>
      </c>
      <c r="C5118" s="3"/>
      <c r="D5118" s="3"/>
      <c r="E5118" s="9" t="s">
        <v>277</v>
      </c>
      <c r="F5118" s="9" t="s">
        <v>277</v>
      </c>
      <c r="G5118" s="9" t="s">
        <v>277</v>
      </c>
      <c r="H5118" s="9" t="s">
        <v>277</v>
      </c>
      <c r="I5118" s="9">
        <v>0</v>
      </c>
      <c r="J5118" s="9">
        <v>0</v>
      </c>
      <c r="K5118" s="9">
        <v>229.59999999999491</v>
      </c>
      <c r="L5118" s="9">
        <v>250.39999999999782</v>
      </c>
      <c r="M5118" s="65">
        <v>373.3</v>
      </c>
      <c r="P5118" s="65">
        <f t="shared" si="142"/>
        <v>853.29999999999268</v>
      </c>
    </row>
    <row r="5119" spans="1:18" ht="15">
      <c r="A5119" s="28" t="s">
        <v>664</v>
      </c>
      <c r="B5119" s="28" t="s">
        <v>601</v>
      </c>
      <c r="E5119" s="9" t="s">
        <v>277</v>
      </c>
      <c r="F5119" s="9" t="s">
        <v>277</v>
      </c>
      <c r="G5119" s="9" t="s">
        <v>277</v>
      </c>
      <c r="H5119" s="9">
        <v>154</v>
      </c>
      <c r="I5119" s="9">
        <v>0</v>
      </c>
      <c r="J5119" s="9">
        <v>0</v>
      </c>
      <c r="K5119" s="9">
        <v>346.40000000000873</v>
      </c>
      <c r="L5119" s="9">
        <v>349.00000000000728</v>
      </c>
      <c r="M5119" s="9" t="s">
        <v>277</v>
      </c>
      <c r="P5119" s="65">
        <f t="shared" si="142"/>
        <v>849.40000000001601</v>
      </c>
    </row>
    <row r="5120" spans="1:18" ht="15">
      <c r="A5120" s="28" t="s">
        <v>667</v>
      </c>
      <c r="B5120" s="226" t="s">
        <v>1580</v>
      </c>
      <c r="C5120" s="3"/>
      <c r="D5120" s="3"/>
      <c r="E5120" s="9" t="s">
        <v>277</v>
      </c>
      <c r="F5120" s="9" t="s">
        <v>277</v>
      </c>
      <c r="G5120" s="9" t="s">
        <v>277</v>
      </c>
      <c r="H5120" s="9" t="s">
        <v>277</v>
      </c>
      <c r="I5120" s="9">
        <v>0</v>
      </c>
      <c r="J5120" s="9">
        <v>0</v>
      </c>
      <c r="K5120" s="174">
        <v>417.399999999996</v>
      </c>
      <c r="L5120" s="9">
        <v>37.800000000001091</v>
      </c>
      <c r="M5120" s="65">
        <v>389</v>
      </c>
      <c r="P5120" s="65">
        <f t="shared" si="142"/>
        <v>844.19999999999709</v>
      </c>
      <c r="R5120" t="s">
        <v>299</v>
      </c>
    </row>
    <row r="5121" spans="1:21" ht="15">
      <c r="A5121" s="28" t="s">
        <v>726</v>
      </c>
      <c r="B5121" s="61" t="s">
        <v>649</v>
      </c>
      <c r="E5121" s="9" t="s">
        <v>277</v>
      </c>
      <c r="F5121" s="9" t="s">
        <v>277</v>
      </c>
      <c r="G5121" s="9" t="s">
        <v>277</v>
      </c>
      <c r="H5121" s="9">
        <v>184.5</v>
      </c>
      <c r="I5121" s="9">
        <v>0</v>
      </c>
      <c r="J5121" s="9">
        <v>0</v>
      </c>
      <c r="K5121" s="9">
        <v>261</v>
      </c>
      <c r="L5121" s="9">
        <v>228.49999999998909</v>
      </c>
      <c r="M5121" s="65">
        <v>170</v>
      </c>
      <c r="P5121" s="65">
        <f t="shared" si="142"/>
        <v>843.99999999998909</v>
      </c>
      <c r="U5121" s="181"/>
    </row>
    <row r="5122" spans="1:21" ht="15">
      <c r="A5122" s="28" t="s">
        <v>727</v>
      </c>
      <c r="B5122" s="226" t="s">
        <v>2171</v>
      </c>
      <c r="C5122" s="3"/>
      <c r="D5122" s="3"/>
      <c r="E5122" s="9" t="s">
        <v>277</v>
      </c>
      <c r="F5122" s="9" t="s">
        <v>277</v>
      </c>
      <c r="G5122" s="9" t="s">
        <v>277</v>
      </c>
      <c r="H5122" s="9" t="s">
        <v>277</v>
      </c>
      <c r="I5122" s="9">
        <v>0</v>
      </c>
      <c r="J5122" s="9">
        <v>0</v>
      </c>
      <c r="K5122" s="9">
        <v>248.90000000000509</v>
      </c>
      <c r="L5122" s="9">
        <v>125</v>
      </c>
      <c r="M5122" s="65">
        <v>461.25</v>
      </c>
      <c r="P5122" s="65">
        <f t="shared" si="142"/>
        <v>835.15000000000509</v>
      </c>
    </row>
    <row r="5123" spans="1:21" ht="15">
      <c r="A5123" s="28" t="s">
        <v>728</v>
      </c>
      <c r="B5123" s="61" t="s">
        <v>2082</v>
      </c>
      <c r="C5123" s="3"/>
      <c r="D5123" s="3"/>
      <c r="E5123" s="9" t="s">
        <v>277</v>
      </c>
      <c r="F5123" s="9" t="s">
        <v>277</v>
      </c>
      <c r="G5123" s="9" t="s">
        <v>277</v>
      </c>
      <c r="H5123" s="9" t="s">
        <v>277</v>
      </c>
      <c r="I5123" s="9">
        <v>0</v>
      </c>
      <c r="J5123" s="9">
        <v>0</v>
      </c>
      <c r="K5123" s="9" t="s">
        <v>277</v>
      </c>
      <c r="L5123" s="9">
        <v>320.50000000000364</v>
      </c>
      <c r="M5123" s="65">
        <v>506.04999999999995</v>
      </c>
      <c r="N5123" s="65"/>
      <c r="P5123" s="65">
        <f t="shared" si="142"/>
        <v>826.55000000000359</v>
      </c>
    </row>
    <row r="5124" spans="1:21" ht="15">
      <c r="A5124" s="28" t="s">
        <v>729</v>
      </c>
      <c r="B5124" s="170" t="s">
        <v>1278</v>
      </c>
      <c r="C5124" s="3"/>
      <c r="D5124" s="3"/>
      <c r="E5124" s="9" t="s">
        <v>277</v>
      </c>
      <c r="F5124" s="9" t="s">
        <v>277</v>
      </c>
      <c r="G5124" s="9" t="s">
        <v>277</v>
      </c>
      <c r="H5124" s="9" t="s">
        <v>277</v>
      </c>
      <c r="I5124" s="9">
        <v>0</v>
      </c>
      <c r="J5124" s="9">
        <v>0</v>
      </c>
      <c r="K5124" s="9">
        <v>333.00000000000364</v>
      </c>
      <c r="L5124" s="9">
        <v>267.29999999999927</v>
      </c>
      <c r="M5124" s="65">
        <v>190.6</v>
      </c>
      <c r="P5124" s="65">
        <f t="shared" si="142"/>
        <v>790.90000000000293</v>
      </c>
    </row>
    <row r="5125" spans="1:21" ht="15">
      <c r="A5125" s="28" t="s">
        <v>730</v>
      </c>
      <c r="B5125" s="61" t="s">
        <v>622</v>
      </c>
      <c r="E5125" s="9" t="s">
        <v>277</v>
      </c>
      <c r="F5125" s="9" t="s">
        <v>277</v>
      </c>
      <c r="G5125" s="9" t="s">
        <v>277</v>
      </c>
      <c r="H5125" s="9">
        <v>280.99999999999636</v>
      </c>
      <c r="I5125" s="9">
        <v>0</v>
      </c>
      <c r="J5125" s="9">
        <v>0</v>
      </c>
      <c r="K5125" s="9">
        <v>300.99999999999636</v>
      </c>
      <c r="L5125" s="9">
        <v>201.20000000000073</v>
      </c>
      <c r="M5125" s="9" t="s">
        <v>277</v>
      </c>
      <c r="P5125" s="65">
        <f t="shared" ref="P5125:P5156" si="143">SUM(E5125:M5125)</f>
        <v>783.19999999999345</v>
      </c>
      <c r="U5125" s="181"/>
    </row>
    <row r="5126" spans="1:21" ht="15">
      <c r="A5126" s="28" t="s">
        <v>731</v>
      </c>
      <c r="B5126" s="170" t="s">
        <v>1272</v>
      </c>
      <c r="C5126" s="3"/>
      <c r="D5126" s="3"/>
      <c r="E5126" s="9" t="s">
        <v>277</v>
      </c>
      <c r="F5126" s="9" t="s">
        <v>277</v>
      </c>
      <c r="G5126" s="9" t="s">
        <v>277</v>
      </c>
      <c r="H5126" s="9" t="s">
        <v>277</v>
      </c>
      <c r="I5126" s="9">
        <v>0</v>
      </c>
      <c r="J5126" s="9">
        <v>0</v>
      </c>
      <c r="K5126" s="9">
        <v>296.20000000000437</v>
      </c>
      <c r="L5126" s="9">
        <v>100.50000000000364</v>
      </c>
      <c r="M5126" s="65">
        <v>380.6</v>
      </c>
      <c r="P5126" s="65">
        <f t="shared" si="143"/>
        <v>777.30000000000803</v>
      </c>
    </row>
    <row r="5127" spans="1:21" ht="15">
      <c r="A5127" s="28" t="s">
        <v>732</v>
      </c>
      <c r="B5127" s="226" t="s">
        <v>1590</v>
      </c>
      <c r="C5127" s="3"/>
      <c r="D5127" s="3"/>
      <c r="E5127" s="9" t="s">
        <v>277</v>
      </c>
      <c r="F5127" s="9" t="s">
        <v>277</v>
      </c>
      <c r="G5127" s="9" t="s">
        <v>277</v>
      </c>
      <c r="H5127" s="9" t="s">
        <v>277</v>
      </c>
      <c r="I5127" s="9">
        <v>0</v>
      </c>
      <c r="J5127" s="9">
        <v>0</v>
      </c>
      <c r="K5127" s="9">
        <v>100.69999999999709</v>
      </c>
      <c r="L5127" s="179">
        <v>389.90000000000146</v>
      </c>
      <c r="M5127" s="65">
        <v>281.5</v>
      </c>
      <c r="P5127" s="65">
        <f t="shared" si="143"/>
        <v>772.09999999999854</v>
      </c>
      <c r="R5127" t="s">
        <v>291</v>
      </c>
    </row>
    <row r="5128" spans="1:21" ht="15">
      <c r="A5128" s="28" t="s">
        <v>733</v>
      </c>
      <c r="B5128" s="61" t="s">
        <v>2513</v>
      </c>
      <c r="C5128" s="3"/>
      <c r="D5128" s="3"/>
      <c r="E5128" s="9" t="s">
        <v>277</v>
      </c>
      <c r="F5128" s="9" t="s">
        <v>277</v>
      </c>
      <c r="G5128" s="9" t="s">
        <v>277</v>
      </c>
      <c r="H5128" s="9" t="s">
        <v>277</v>
      </c>
      <c r="I5128" s="9" t="s">
        <v>277</v>
      </c>
      <c r="J5128" s="9" t="s">
        <v>277</v>
      </c>
      <c r="K5128" s="9" t="s">
        <v>277</v>
      </c>
      <c r="L5128" s="9" t="s">
        <v>277</v>
      </c>
      <c r="M5128" s="112">
        <v>753.5</v>
      </c>
      <c r="P5128" s="65">
        <f t="shared" si="143"/>
        <v>753.5</v>
      </c>
      <c r="R5128" t="s">
        <v>280</v>
      </c>
      <c r="U5128" t="s">
        <v>1391</v>
      </c>
    </row>
    <row r="5129" spans="1:21" ht="15">
      <c r="A5129" s="28" t="s">
        <v>734</v>
      </c>
      <c r="B5129" s="61" t="s">
        <v>2090</v>
      </c>
      <c r="C5129" s="3"/>
      <c r="D5129" s="3"/>
      <c r="E5129" s="9" t="s">
        <v>277</v>
      </c>
      <c r="F5129" s="9" t="s">
        <v>277</v>
      </c>
      <c r="G5129" s="9" t="s">
        <v>277</v>
      </c>
      <c r="H5129" s="9" t="s">
        <v>277</v>
      </c>
      <c r="I5129" s="9">
        <v>0</v>
      </c>
      <c r="J5129" s="9">
        <v>0</v>
      </c>
      <c r="K5129" s="9" t="s">
        <v>277</v>
      </c>
      <c r="L5129" s="179">
        <v>384.70000000000073</v>
      </c>
      <c r="M5129" s="65">
        <v>367.5</v>
      </c>
      <c r="N5129" s="65"/>
      <c r="P5129" s="65">
        <f t="shared" si="143"/>
        <v>752.20000000000073</v>
      </c>
      <c r="R5129" t="s">
        <v>286</v>
      </c>
    </row>
    <row r="5130" spans="1:21" ht="15">
      <c r="A5130" s="28" t="s">
        <v>735</v>
      </c>
      <c r="B5130" s="170" t="s">
        <v>1280</v>
      </c>
      <c r="C5130" s="3"/>
      <c r="D5130" s="3"/>
      <c r="E5130" s="9" t="s">
        <v>277</v>
      </c>
      <c r="F5130" s="9" t="s">
        <v>277</v>
      </c>
      <c r="G5130" s="9" t="s">
        <v>277</v>
      </c>
      <c r="H5130" s="9" t="s">
        <v>277</v>
      </c>
      <c r="I5130" s="9">
        <v>0</v>
      </c>
      <c r="J5130" s="9">
        <v>0</v>
      </c>
      <c r="K5130" s="9">
        <v>187.29999999999563</v>
      </c>
      <c r="L5130" s="9">
        <v>240.799999999992</v>
      </c>
      <c r="M5130" s="65">
        <v>316.7</v>
      </c>
      <c r="P5130" s="65">
        <f t="shared" si="143"/>
        <v>744.79999999998768</v>
      </c>
    </row>
    <row r="5131" spans="1:21" ht="15">
      <c r="A5131" s="28" t="s">
        <v>736</v>
      </c>
      <c r="B5131" s="61" t="s">
        <v>2094</v>
      </c>
      <c r="C5131" s="3"/>
      <c r="D5131" s="3"/>
      <c r="E5131" s="9" t="s">
        <v>277</v>
      </c>
      <c r="F5131" s="9" t="s">
        <v>277</v>
      </c>
      <c r="G5131" s="9" t="s">
        <v>277</v>
      </c>
      <c r="H5131" s="9" t="s">
        <v>277</v>
      </c>
      <c r="I5131" s="9">
        <v>0</v>
      </c>
      <c r="J5131" s="9">
        <v>0</v>
      </c>
      <c r="K5131" s="9" t="s">
        <v>277</v>
      </c>
      <c r="L5131" s="9">
        <v>239.70000000000437</v>
      </c>
      <c r="M5131" s="65">
        <v>491.70000000000005</v>
      </c>
      <c r="N5131" s="65"/>
      <c r="P5131" s="65">
        <f t="shared" si="143"/>
        <v>731.40000000000441</v>
      </c>
    </row>
    <row r="5132" spans="1:21" ht="15">
      <c r="A5132" s="28" t="s">
        <v>737</v>
      </c>
      <c r="B5132" s="170" t="s">
        <v>1279</v>
      </c>
      <c r="C5132" s="3"/>
      <c r="D5132" s="3"/>
      <c r="E5132" s="9" t="s">
        <v>277</v>
      </c>
      <c r="F5132" s="9" t="s">
        <v>277</v>
      </c>
      <c r="G5132" s="9" t="s">
        <v>277</v>
      </c>
      <c r="H5132" s="9" t="s">
        <v>277</v>
      </c>
      <c r="I5132" s="9">
        <v>0</v>
      </c>
      <c r="J5132" s="9">
        <v>0</v>
      </c>
      <c r="K5132" s="9">
        <v>248.40000000000873</v>
      </c>
      <c r="L5132" s="9">
        <v>177.59999999999491</v>
      </c>
      <c r="M5132" s="65">
        <v>281.5</v>
      </c>
      <c r="P5132" s="65">
        <f t="shared" si="143"/>
        <v>707.50000000000364</v>
      </c>
    </row>
    <row r="5133" spans="1:21" ht="15">
      <c r="A5133" s="28" t="s">
        <v>738</v>
      </c>
      <c r="B5133" s="61" t="s">
        <v>631</v>
      </c>
      <c r="E5133" s="9" t="s">
        <v>277</v>
      </c>
      <c r="F5133" s="9" t="s">
        <v>277</v>
      </c>
      <c r="G5133" s="9" t="s">
        <v>277</v>
      </c>
      <c r="H5133" s="9">
        <v>144.50000000000364</v>
      </c>
      <c r="I5133" s="9">
        <v>0</v>
      </c>
      <c r="J5133" s="9">
        <v>0</v>
      </c>
      <c r="K5133" s="9">
        <v>266.90000000000509</v>
      </c>
      <c r="L5133" s="9">
        <v>53.200000000008004</v>
      </c>
      <c r="M5133" s="65">
        <v>234.1</v>
      </c>
      <c r="P5133" s="65">
        <f t="shared" si="143"/>
        <v>698.70000000001676</v>
      </c>
    </row>
    <row r="5134" spans="1:21" ht="15">
      <c r="A5134" s="28" t="s">
        <v>739</v>
      </c>
      <c r="B5134" s="61" t="s">
        <v>2075</v>
      </c>
      <c r="C5134" s="3"/>
      <c r="D5134" s="3"/>
      <c r="E5134" s="9" t="s">
        <v>277</v>
      </c>
      <c r="F5134" s="9" t="s">
        <v>277</v>
      </c>
      <c r="G5134" s="9" t="s">
        <v>277</v>
      </c>
      <c r="H5134" s="9" t="s">
        <v>277</v>
      </c>
      <c r="I5134" s="9">
        <v>0</v>
      </c>
      <c r="J5134" s="9">
        <v>0</v>
      </c>
      <c r="K5134" s="9" t="s">
        <v>277</v>
      </c>
      <c r="L5134" s="9">
        <v>165.79999999999563</v>
      </c>
      <c r="M5134" s="65">
        <v>516.5</v>
      </c>
      <c r="N5134" s="65"/>
      <c r="P5134" s="65">
        <f t="shared" si="143"/>
        <v>682.29999999999563</v>
      </c>
    </row>
    <row r="5135" spans="1:21" ht="15">
      <c r="A5135" s="28" t="s">
        <v>740</v>
      </c>
      <c r="B5135" s="28" t="s">
        <v>596</v>
      </c>
      <c r="E5135" s="9" t="s">
        <v>277</v>
      </c>
      <c r="F5135" s="9" t="s">
        <v>277</v>
      </c>
      <c r="G5135" s="9" t="s">
        <v>277</v>
      </c>
      <c r="H5135" s="9">
        <v>60.500000000007276</v>
      </c>
      <c r="I5135" s="9">
        <v>0</v>
      </c>
      <c r="J5135" s="9">
        <v>0</v>
      </c>
      <c r="K5135" s="9">
        <v>204.19999999999891</v>
      </c>
      <c r="L5135" s="9">
        <v>26.499999999994543</v>
      </c>
      <c r="M5135" s="65">
        <v>356.9</v>
      </c>
      <c r="P5135" s="65">
        <f t="shared" si="143"/>
        <v>648.1000000000007</v>
      </c>
    </row>
    <row r="5136" spans="1:21" ht="15">
      <c r="A5136" s="28" t="s">
        <v>741</v>
      </c>
      <c r="B5136" s="226" t="s">
        <v>1584</v>
      </c>
      <c r="C5136" s="3"/>
      <c r="D5136" s="3"/>
      <c r="E5136" s="9" t="s">
        <v>277</v>
      </c>
      <c r="F5136" s="9" t="s">
        <v>277</v>
      </c>
      <c r="G5136" s="9" t="s">
        <v>277</v>
      </c>
      <c r="H5136" s="9" t="s">
        <v>277</v>
      </c>
      <c r="I5136" s="9">
        <v>0</v>
      </c>
      <c r="J5136" s="9">
        <v>0</v>
      </c>
      <c r="K5136" s="9">
        <v>261.49999999999454</v>
      </c>
      <c r="L5136" s="9">
        <v>126.90000000000509</v>
      </c>
      <c r="M5136" s="65">
        <v>251.1</v>
      </c>
      <c r="P5136" s="65">
        <f t="shared" si="143"/>
        <v>639.49999999999966</v>
      </c>
    </row>
    <row r="5137" spans="1:20" ht="15">
      <c r="A5137" s="28" t="s">
        <v>742</v>
      </c>
      <c r="B5137" s="61" t="s">
        <v>2510</v>
      </c>
      <c r="C5137" s="3"/>
      <c r="D5137" s="3"/>
      <c r="E5137" s="9" t="s">
        <v>277</v>
      </c>
      <c r="F5137" s="9" t="s">
        <v>277</v>
      </c>
      <c r="G5137" s="9" t="s">
        <v>277</v>
      </c>
      <c r="H5137" s="9" t="s">
        <v>277</v>
      </c>
      <c r="I5137" s="9" t="s">
        <v>277</v>
      </c>
      <c r="J5137" s="9" t="s">
        <v>277</v>
      </c>
      <c r="K5137" s="9" t="s">
        <v>277</v>
      </c>
      <c r="L5137" s="9" t="s">
        <v>277</v>
      </c>
      <c r="M5137" s="90">
        <v>621.29999999999995</v>
      </c>
      <c r="P5137" s="65">
        <f t="shared" si="143"/>
        <v>621.29999999999995</v>
      </c>
      <c r="R5137" t="s">
        <v>283</v>
      </c>
    </row>
    <row r="5138" spans="1:20" ht="15">
      <c r="A5138" s="28" t="s">
        <v>743</v>
      </c>
      <c r="B5138" s="61" t="s">
        <v>144</v>
      </c>
      <c r="E5138" s="9" t="s">
        <v>277</v>
      </c>
      <c r="F5138" s="9">
        <v>39</v>
      </c>
      <c r="G5138" s="9">
        <v>78.75</v>
      </c>
      <c r="H5138" s="9">
        <v>309.75000000001091</v>
      </c>
      <c r="I5138" s="9">
        <v>0</v>
      </c>
      <c r="J5138" s="9">
        <v>0</v>
      </c>
      <c r="K5138" s="9">
        <v>191.50000000000364</v>
      </c>
      <c r="L5138" s="9" t="s">
        <v>277</v>
      </c>
      <c r="M5138" s="9" t="s">
        <v>277</v>
      </c>
      <c r="P5138" s="65">
        <f t="shared" si="143"/>
        <v>619.00000000001455</v>
      </c>
    </row>
    <row r="5139" spans="1:20" ht="15">
      <c r="A5139" s="28" t="s">
        <v>744</v>
      </c>
      <c r="B5139" s="61" t="s">
        <v>2078</v>
      </c>
      <c r="C5139" s="3"/>
      <c r="D5139" s="3"/>
      <c r="E5139" s="9" t="s">
        <v>277</v>
      </c>
      <c r="F5139" s="9" t="s">
        <v>277</v>
      </c>
      <c r="G5139" s="9" t="s">
        <v>277</v>
      </c>
      <c r="H5139" s="9" t="s">
        <v>277</v>
      </c>
      <c r="I5139" s="9">
        <v>0</v>
      </c>
      <c r="J5139" s="9">
        <v>0</v>
      </c>
      <c r="K5139" s="9" t="s">
        <v>277</v>
      </c>
      <c r="L5139" s="179">
        <v>359.79999999999927</v>
      </c>
      <c r="M5139" s="65">
        <v>247.9</v>
      </c>
      <c r="N5139" s="65"/>
      <c r="P5139" s="65">
        <f t="shared" si="143"/>
        <v>607.69999999999925</v>
      </c>
      <c r="R5139" t="s">
        <v>292</v>
      </c>
    </row>
    <row r="5140" spans="1:20" ht="15">
      <c r="A5140" s="28" t="s">
        <v>745</v>
      </c>
      <c r="B5140" s="61" t="s">
        <v>2526</v>
      </c>
      <c r="C5140" s="3"/>
      <c r="D5140" s="3"/>
      <c r="E5140" s="9" t="s">
        <v>277</v>
      </c>
      <c r="F5140" s="9" t="s">
        <v>277</v>
      </c>
      <c r="G5140" s="9" t="s">
        <v>277</v>
      </c>
      <c r="H5140" s="9" t="s">
        <v>277</v>
      </c>
      <c r="I5140" s="9" t="s">
        <v>277</v>
      </c>
      <c r="J5140" s="9" t="s">
        <v>277</v>
      </c>
      <c r="K5140" s="9" t="s">
        <v>277</v>
      </c>
      <c r="L5140" s="9" t="s">
        <v>277</v>
      </c>
      <c r="M5140" s="90">
        <v>604</v>
      </c>
      <c r="P5140" s="65">
        <f t="shared" si="143"/>
        <v>604</v>
      </c>
      <c r="R5140" t="s">
        <v>286</v>
      </c>
    </row>
    <row r="5141" spans="1:20" ht="15">
      <c r="A5141" s="28" t="s">
        <v>746</v>
      </c>
      <c r="B5141" s="61" t="s">
        <v>2089</v>
      </c>
      <c r="C5141" s="3"/>
      <c r="D5141" s="3"/>
      <c r="E5141" s="9" t="s">
        <v>277</v>
      </c>
      <c r="F5141" s="9" t="s">
        <v>277</v>
      </c>
      <c r="G5141" s="9" t="s">
        <v>277</v>
      </c>
      <c r="H5141" s="9" t="s">
        <v>277</v>
      </c>
      <c r="I5141" s="9">
        <v>0</v>
      </c>
      <c r="J5141" s="9">
        <v>0</v>
      </c>
      <c r="K5141" s="9" t="s">
        <v>277</v>
      </c>
      <c r="L5141" s="9">
        <v>168.59999999999854</v>
      </c>
      <c r="M5141" s="65">
        <v>417</v>
      </c>
      <c r="N5141" s="65"/>
      <c r="P5141" s="65">
        <f t="shared" si="143"/>
        <v>585.59999999999854</v>
      </c>
    </row>
    <row r="5142" spans="1:20" ht="15">
      <c r="A5142" s="28" t="s">
        <v>747</v>
      </c>
      <c r="B5142" s="226" t="s">
        <v>1583</v>
      </c>
      <c r="C5142" s="3"/>
      <c r="D5142" s="3"/>
      <c r="E5142" s="9" t="s">
        <v>277</v>
      </c>
      <c r="F5142" s="9" t="s">
        <v>277</v>
      </c>
      <c r="G5142" s="9" t="s">
        <v>277</v>
      </c>
      <c r="H5142" s="9" t="s">
        <v>277</v>
      </c>
      <c r="I5142" s="9">
        <v>0</v>
      </c>
      <c r="J5142" s="9">
        <v>0</v>
      </c>
      <c r="K5142" s="9">
        <v>206.40000000000146</v>
      </c>
      <c r="L5142" s="9">
        <v>186.200000000008</v>
      </c>
      <c r="M5142" s="65">
        <v>187.9</v>
      </c>
      <c r="P5142" s="65">
        <f t="shared" si="143"/>
        <v>580.50000000000944</v>
      </c>
    </row>
    <row r="5143" spans="1:20" ht="15">
      <c r="A5143" s="28" t="s">
        <v>748</v>
      </c>
      <c r="B5143" s="61" t="s">
        <v>2084</v>
      </c>
      <c r="C5143" s="3"/>
      <c r="D5143" s="3"/>
      <c r="E5143" s="9" t="s">
        <v>277</v>
      </c>
      <c r="F5143" s="9" t="s">
        <v>277</v>
      </c>
      <c r="G5143" s="9" t="s">
        <v>277</v>
      </c>
      <c r="H5143" s="9" t="s">
        <v>277</v>
      </c>
      <c r="I5143" s="9">
        <v>0</v>
      </c>
      <c r="J5143" s="9">
        <v>0</v>
      </c>
      <c r="K5143" s="9" t="s">
        <v>277</v>
      </c>
      <c r="L5143" s="9">
        <v>321.90000000000691</v>
      </c>
      <c r="M5143" s="65">
        <v>243.9</v>
      </c>
      <c r="N5143" s="65"/>
      <c r="P5143" s="65">
        <f t="shared" si="143"/>
        <v>565.80000000000689</v>
      </c>
    </row>
    <row r="5144" spans="1:20" ht="15">
      <c r="A5144" s="28" t="s">
        <v>749</v>
      </c>
      <c r="B5144" s="61" t="s">
        <v>2085</v>
      </c>
      <c r="C5144" s="3"/>
      <c r="D5144" s="3"/>
      <c r="E5144" s="9" t="s">
        <v>277</v>
      </c>
      <c r="F5144" s="9" t="s">
        <v>277</v>
      </c>
      <c r="G5144" s="9" t="s">
        <v>277</v>
      </c>
      <c r="H5144" s="9" t="s">
        <v>277</v>
      </c>
      <c r="I5144" s="9">
        <v>0</v>
      </c>
      <c r="J5144" s="9">
        <v>0</v>
      </c>
      <c r="K5144" s="9" t="s">
        <v>277</v>
      </c>
      <c r="L5144" s="9">
        <v>49.000000000003638</v>
      </c>
      <c r="M5144" s="65">
        <v>515.70000000000005</v>
      </c>
      <c r="N5144" s="65"/>
      <c r="P5144" s="65">
        <f t="shared" si="143"/>
        <v>564.70000000000368</v>
      </c>
    </row>
    <row r="5145" spans="1:20" ht="15">
      <c r="A5145" s="28" t="s">
        <v>750</v>
      </c>
      <c r="B5145" s="61" t="s">
        <v>177</v>
      </c>
      <c r="E5145" s="9">
        <v>218.5</v>
      </c>
      <c r="F5145" s="179">
        <v>326.3</v>
      </c>
      <c r="G5145" s="9" t="s">
        <v>277</v>
      </c>
      <c r="H5145" s="9" t="s">
        <v>277</v>
      </c>
      <c r="I5145" s="9">
        <v>0</v>
      </c>
      <c r="J5145" s="9">
        <v>0</v>
      </c>
      <c r="K5145" s="9" t="s">
        <v>277</v>
      </c>
      <c r="L5145" s="9" t="s">
        <v>277</v>
      </c>
      <c r="M5145" s="9" t="s">
        <v>277</v>
      </c>
      <c r="P5145" s="65">
        <f t="shared" si="143"/>
        <v>544.79999999999995</v>
      </c>
      <c r="R5145" t="s">
        <v>296</v>
      </c>
    </row>
    <row r="5146" spans="1:20" ht="15">
      <c r="A5146" s="28" t="s">
        <v>751</v>
      </c>
      <c r="B5146" s="61" t="s">
        <v>2076</v>
      </c>
      <c r="C5146" s="3"/>
      <c r="D5146" s="3"/>
      <c r="E5146" s="9" t="s">
        <v>277</v>
      </c>
      <c r="F5146" s="9" t="s">
        <v>277</v>
      </c>
      <c r="G5146" s="9" t="s">
        <v>277</v>
      </c>
      <c r="H5146" s="9" t="s">
        <v>277</v>
      </c>
      <c r="I5146" s="9">
        <v>0</v>
      </c>
      <c r="J5146" s="9">
        <v>0</v>
      </c>
      <c r="K5146" s="9" t="s">
        <v>277</v>
      </c>
      <c r="L5146" s="9">
        <v>133</v>
      </c>
      <c r="M5146" s="65">
        <v>410</v>
      </c>
      <c r="N5146" s="65"/>
      <c r="P5146" s="65">
        <f t="shared" si="143"/>
        <v>543</v>
      </c>
    </row>
    <row r="5147" spans="1:20" ht="15">
      <c r="A5147" s="28" t="s">
        <v>752</v>
      </c>
      <c r="B5147" s="226" t="s">
        <v>1591</v>
      </c>
      <c r="C5147" s="3"/>
      <c r="D5147" s="3"/>
      <c r="E5147" s="9" t="s">
        <v>277</v>
      </c>
      <c r="F5147" s="9" t="s">
        <v>277</v>
      </c>
      <c r="G5147" s="9" t="s">
        <v>277</v>
      </c>
      <c r="H5147" s="9" t="s">
        <v>277</v>
      </c>
      <c r="I5147" s="9">
        <v>0</v>
      </c>
      <c r="J5147" s="9">
        <v>0</v>
      </c>
      <c r="K5147" s="9">
        <v>166.00000000000364</v>
      </c>
      <c r="L5147" s="9">
        <v>186</v>
      </c>
      <c r="M5147" s="65">
        <v>187.5</v>
      </c>
      <c r="P5147" s="65">
        <f t="shared" si="143"/>
        <v>539.50000000000364</v>
      </c>
    </row>
    <row r="5148" spans="1:20" ht="15">
      <c r="A5148" s="28" t="s">
        <v>753</v>
      </c>
      <c r="B5148" s="61" t="s">
        <v>2091</v>
      </c>
      <c r="C5148" s="3"/>
      <c r="D5148" s="3"/>
      <c r="E5148" s="9" t="s">
        <v>277</v>
      </c>
      <c r="F5148" s="9" t="s">
        <v>277</v>
      </c>
      <c r="G5148" s="9" t="s">
        <v>277</v>
      </c>
      <c r="H5148" s="9" t="s">
        <v>277</v>
      </c>
      <c r="I5148" s="9">
        <v>0</v>
      </c>
      <c r="J5148" s="9">
        <v>0</v>
      </c>
      <c r="K5148" s="9" t="s">
        <v>277</v>
      </c>
      <c r="L5148" s="179">
        <v>423.49999999999636</v>
      </c>
      <c r="M5148" s="65">
        <v>111.30000000000001</v>
      </c>
      <c r="N5148" s="65"/>
      <c r="P5148" s="65">
        <f t="shared" si="143"/>
        <v>534.79999999999632</v>
      </c>
      <c r="R5148" t="s">
        <v>282</v>
      </c>
    </row>
    <row r="5149" spans="1:20" ht="15">
      <c r="A5149" s="28" t="s">
        <v>754</v>
      </c>
      <c r="B5149" s="61" t="s">
        <v>2093</v>
      </c>
      <c r="C5149" s="3"/>
      <c r="D5149" s="3"/>
      <c r="E5149" s="9" t="s">
        <v>277</v>
      </c>
      <c r="F5149" s="9" t="s">
        <v>277</v>
      </c>
      <c r="G5149" s="9" t="s">
        <v>277</v>
      </c>
      <c r="H5149" s="9" t="s">
        <v>277</v>
      </c>
      <c r="I5149" s="9">
        <v>0</v>
      </c>
      <c r="J5149" s="9">
        <v>0</v>
      </c>
      <c r="K5149" s="9" t="s">
        <v>277</v>
      </c>
      <c r="L5149" s="9">
        <v>109.29999999999927</v>
      </c>
      <c r="M5149" s="65">
        <v>423.7</v>
      </c>
      <c r="N5149" s="65"/>
      <c r="P5149" s="65">
        <f t="shared" si="143"/>
        <v>532.99999999999932</v>
      </c>
    </row>
    <row r="5150" spans="1:20" ht="15">
      <c r="A5150" s="28" t="s">
        <v>755</v>
      </c>
      <c r="B5150" s="61" t="s">
        <v>2081</v>
      </c>
      <c r="C5150" s="3"/>
      <c r="D5150" s="3"/>
      <c r="E5150" s="9" t="s">
        <v>277</v>
      </c>
      <c r="F5150" s="9" t="s">
        <v>277</v>
      </c>
      <c r="G5150" s="9" t="s">
        <v>277</v>
      </c>
      <c r="H5150" s="9" t="s">
        <v>277</v>
      </c>
      <c r="I5150" s="9">
        <v>0</v>
      </c>
      <c r="J5150" s="9">
        <v>0</v>
      </c>
      <c r="K5150" s="9" t="s">
        <v>277</v>
      </c>
      <c r="L5150" s="9">
        <v>124.70000000000073</v>
      </c>
      <c r="M5150" s="65">
        <v>408</v>
      </c>
      <c r="N5150" s="65"/>
      <c r="P5150" s="65">
        <f t="shared" si="143"/>
        <v>532.70000000000073</v>
      </c>
    </row>
    <row r="5151" spans="1:20" ht="15">
      <c r="A5151" s="28" t="s">
        <v>756</v>
      </c>
      <c r="B5151" s="61" t="s">
        <v>630</v>
      </c>
      <c r="E5151" s="9" t="s">
        <v>277</v>
      </c>
      <c r="F5151" s="9" t="s">
        <v>277</v>
      </c>
      <c r="G5151" s="9" t="s">
        <v>277</v>
      </c>
      <c r="H5151" s="9">
        <v>159.5</v>
      </c>
      <c r="I5151" s="9">
        <v>0</v>
      </c>
      <c r="J5151" s="9">
        <v>0</v>
      </c>
      <c r="K5151" s="9">
        <v>242.100000000004</v>
      </c>
      <c r="L5151" s="9">
        <v>114.99999999999636</v>
      </c>
      <c r="M5151" s="65">
        <v>15.399999999999999</v>
      </c>
      <c r="P5151" s="65">
        <f t="shared" si="143"/>
        <v>532.00000000000034</v>
      </c>
    </row>
    <row r="5152" spans="1:20" ht="15">
      <c r="A5152" s="28" t="s">
        <v>757</v>
      </c>
      <c r="B5152" s="61" t="s">
        <v>2507</v>
      </c>
      <c r="C5152" s="3"/>
      <c r="D5152" s="3"/>
      <c r="E5152" s="9" t="s">
        <v>277</v>
      </c>
      <c r="F5152" s="9" t="s">
        <v>277</v>
      </c>
      <c r="G5152" s="9" t="s">
        <v>277</v>
      </c>
      <c r="H5152" s="9" t="s">
        <v>277</v>
      </c>
      <c r="I5152" s="9" t="s">
        <v>277</v>
      </c>
      <c r="J5152" s="9" t="s">
        <v>277</v>
      </c>
      <c r="K5152" s="9" t="s">
        <v>277</v>
      </c>
      <c r="L5152" s="9" t="s">
        <v>277</v>
      </c>
      <c r="M5152" s="65">
        <v>517.6</v>
      </c>
      <c r="P5152" s="65">
        <f t="shared" si="143"/>
        <v>517.6</v>
      </c>
      <c r="T5152" t="s">
        <v>2297</v>
      </c>
    </row>
    <row r="5153" spans="1:18" ht="15">
      <c r="A5153" s="28" t="s">
        <v>758</v>
      </c>
      <c r="B5153" s="226" t="s">
        <v>1617</v>
      </c>
      <c r="C5153" s="3"/>
      <c r="D5153" s="3"/>
      <c r="E5153" s="9" t="s">
        <v>277</v>
      </c>
      <c r="F5153" s="9" t="s">
        <v>277</v>
      </c>
      <c r="G5153" s="9" t="s">
        <v>277</v>
      </c>
      <c r="H5153" s="9" t="s">
        <v>277</v>
      </c>
      <c r="I5153" s="9">
        <v>0</v>
      </c>
      <c r="J5153" s="9">
        <v>0</v>
      </c>
      <c r="K5153" s="9">
        <v>60.199999999998909</v>
      </c>
      <c r="L5153" s="9">
        <v>324.90000000000327</v>
      </c>
      <c r="M5153" s="65">
        <v>132.1</v>
      </c>
      <c r="P5153" s="65">
        <f t="shared" si="143"/>
        <v>517.20000000000221</v>
      </c>
    </row>
    <row r="5154" spans="1:18" ht="15">
      <c r="A5154" s="28" t="s">
        <v>759</v>
      </c>
      <c r="B5154" s="61" t="s">
        <v>2521</v>
      </c>
      <c r="C5154" s="3"/>
      <c r="D5154" s="3"/>
      <c r="E5154" s="9" t="s">
        <v>277</v>
      </c>
      <c r="F5154" s="9" t="s">
        <v>277</v>
      </c>
      <c r="G5154" s="9" t="s">
        <v>277</v>
      </c>
      <c r="H5154" s="9" t="s">
        <v>277</v>
      </c>
      <c r="I5154" s="9" t="s">
        <v>277</v>
      </c>
      <c r="J5154" s="9" t="s">
        <v>277</v>
      </c>
      <c r="K5154" s="9" t="s">
        <v>277</v>
      </c>
      <c r="L5154" s="9" t="s">
        <v>277</v>
      </c>
      <c r="M5154" s="65">
        <v>514.80000000000007</v>
      </c>
      <c r="P5154" s="65">
        <f t="shared" si="143"/>
        <v>514.80000000000007</v>
      </c>
    </row>
    <row r="5155" spans="1:18" ht="15">
      <c r="A5155" s="28" t="s">
        <v>760</v>
      </c>
      <c r="B5155" s="61" t="s">
        <v>2530</v>
      </c>
      <c r="C5155" s="3"/>
      <c r="D5155" s="3"/>
      <c r="E5155" s="9" t="s">
        <v>277</v>
      </c>
      <c r="F5155" s="9" t="s">
        <v>277</v>
      </c>
      <c r="G5155" s="9" t="s">
        <v>277</v>
      </c>
      <c r="H5155" s="9" t="s">
        <v>277</v>
      </c>
      <c r="I5155" s="9" t="s">
        <v>277</v>
      </c>
      <c r="J5155" s="9" t="s">
        <v>277</v>
      </c>
      <c r="K5155" s="9" t="s">
        <v>277</v>
      </c>
      <c r="L5155" s="9" t="s">
        <v>277</v>
      </c>
      <c r="M5155" s="65">
        <v>508</v>
      </c>
      <c r="P5155" s="65">
        <f t="shared" si="143"/>
        <v>508</v>
      </c>
    </row>
    <row r="5156" spans="1:18" ht="15">
      <c r="A5156" s="28" t="s">
        <v>761</v>
      </c>
      <c r="B5156" s="61" t="s">
        <v>611</v>
      </c>
      <c r="E5156" s="9" t="s">
        <v>277</v>
      </c>
      <c r="F5156" s="9" t="s">
        <v>277</v>
      </c>
      <c r="G5156" s="9" t="s">
        <v>277</v>
      </c>
      <c r="H5156" s="179">
        <v>504.35000000000946</v>
      </c>
      <c r="I5156" s="9">
        <v>0</v>
      </c>
      <c r="J5156" s="9">
        <v>0</v>
      </c>
      <c r="K5156" s="9" t="s">
        <v>277</v>
      </c>
      <c r="L5156" s="9" t="s">
        <v>277</v>
      </c>
      <c r="M5156" s="9" t="s">
        <v>277</v>
      </c>
      <c r="P5156" s="65">
        <f t="shared" si="143"/>
        <v>504.35000000000946</v>
      </c>
      <c r="R5156" t="s">
        <v>282</v>
      </c>
    </row>
    <row r="5157" spans="1:18" ht="15">
      <c r="A5157" s="28" t="s">
        <v>762</v>
      </c>
      <c r="B5157" s="61" t="s">
        <v>2086</v>
      </c>
      <c r="C5157" s="3"/>
      <c r="D5157" s="3"/>
      <c r="E5157" s="9" t="s">
        <v>277</v>
      </c>
      <c r="F5157" s="9" t="s">
        <v>277</v>
      </c>
      <c r="G5157" s="9" t="s">
        <v>277</v>
      </c>
      <c r="H5157" s="9" t="s">
        <v>277</v>
      </c>
      <c r="I5157" s="9">
        <v>0</v>
      </c>
      <c r="J5157" s="9">
        <v>0</v>
      </c>
      <c r="K5157" s="9" t="s">
        <v>277</v>
      </c>
      <c r="L5157" s="9">
        <v>143.49999999999818</v>
      </c>
      <c r="M5157" s="65">
        <v>357</v>
      </c>
      <c r="N5157" s="65"/>
      <c r="P5157" s="65">
        <f t="shared" ref="P5157:P5188" si="144">SUM(E5157:M5157)</f>
        <v>500.49999999999818</v>
      </c>
    </row>
    <row r="5158" spans="1:18" ht="15">
      <c r="A5158" s="28" t="s">
        <v>763</v>
      </c>
      <c r="B5158" s="61" t="s">
        <v>2097</v>
      </c>
      <c r="C5158" s="3"/>
      <c r="D5158" s="3"/>
      <c r="E5158" s="9" t="s">
        <v>277</v>
      </c>
      <c r="F5158" s="9" t="s">
        <v>277</v>
      </c>
      <c r="G5158" s="9" t="s">
        <v>277</v>
      </c>
      <c r="H5158" s="9" t="s">
        <v>277</v>
      </c>
      <c r="I5158" s="9">
        <v>0</v>
      </c>
      <c r="J5158" s="9">
        <v>0</v>
      </c>
      <c r="K5158" s="9" t="s">
        <v>277</v>
      </c>
      <c r="L5158" s="9">
        <v>106.99999999999636</v>
      </c>
      <c r="M5158" s="65">
        <v>393.5</v>
      </c>
      <c r="N5158" s="65"/>
      <c r="P5158" s="65">
        <f t="shared" si="144"/>
        <v>500.49999999999636</v>
      </c>
    </row>
    <row r="5159" spans="1:18" ht="15">
      <c r="A5159" s="28" t="s">
        <v>764</v>
      </c>
      <c r="B5159" s="226" t="s">
        <v>1592</v>
      </c>
      <c r="C5159" s="3"/>
      <c r="D5159" s="3"/>
      <c r="E5159" s="9" t="s">
        <v>277</v>
      </c>
      <c r="F5159" s="9" t="s">
        <v>277</v>
      </c>
      <c r="G5159" s="9" t="s">
        <v>277</v>
      </c>
      <c r="H5159" s="9" t="s">
        <v>277</v>
      </c>
      <c r="I5159" s="9">
        <v>0</v>
      </c>
      <c r="J5159" s="9">
        <v>0</v>
      </c>
      <c r="K5159" s="9">
        <v>42</v>
      </c>
      <c r="L5159" s="9">
        <v>99.899999999994179</v>
      </c>
      <c r="M5159" s="65">
        <v>355.5</v>
      </c>
      <c r="P5159" s="65">
        <f t="shared" si="144"/>
        <v>497.39999999999418</v>
      </c>
    </row>
    <row r="5160" spans="1:18" ht="15">
      <c r="A5160" s="28" t="s">
        <v>765</v>
      </c>
      <c r="B5160" s="61" t="s">
        <v>2527</v>
      </c>
      <c r="C5160" s="3"/>
      <c r="D5160" s="3"/>
      <c r="E5160" s="9" t="s">
        <v>277</v>
      </c>
      <c r="F5160" s="9" t="s">
        <v>277</v>
      </c>
      <c r="G5160" s="9" t="s">
        <v>277</v>
      </c>
      <c r="H5160" s="9" t="s">
        <v>277</v>
      </c>
      <c r="I5160" s="9" t="s">
        <v>277</v>
      </c>
      <c r="J5160" s="9" t="s">
        <v>277</v>
      </c>
      <c r="K5160" s="9" t="s">
        <v>277</v>
      </c>
      <c r="L5160" s="9" t="s">
        <v>277</v>
      </c>
      <c r="M5160" s="65">
        <v>487.5</v>
      </c>
      <c r="P5160" s="65">
        <f t="shared" si="144"/>
        <v>487.5</v>
      </c>
    </row>
    <row r="5161" spans="1:18" ht="15">
      <c r="A5161" s="28" t="s">
        <v>1857</v>
      </c>
      <c r="B5161" s="61" t="s">
        <v>2503</v>
      </c>
      <c r="C5161" s="3"/>
      <c r="D5161" s="3"/>
      <c r="E5161" s="9" t="s">
        <v>277</v>
      </c>
      <c r="F5161" s="9" t="s">
        <v>277</v>
      </c>
      <c r="G5161" s="9" t="s">
        <v>277</v>
      </c>
      <c r="H5161" s="9" t="s">
        <v>277</v>
      </c>
      <c r="I5161" s="9" t="s">
        <v>277</v>
      </c>
      <c r="J5161" s="9" t="s">
        <v>277</v>
      </c>
      <c r="K5161" s="9" t="s">
        <v>277</v>
      </c>
      <c r="L5161" s="9" t="s">
        <v>277</v>
      </c>
      <c r="M5161" s="65">
        <v>484.9</v>
      </c>
      <c r="P5161" s="65">
        <f t="shared" si="144"/>
        <v>484.9</v>
      </c>
    </row>
    <row r="5162" spans="1:18" ht="15">
      <c r="A5162" s="28" t="s">
        <v>2049</v>
      </c>
      <c r="B5162" s="61" t="s">
        <v>2514</v>
      </c>
      <c r="C5162" s="3"/>
      <c r="D5162" s="3"/>
      <c r="E5162" s="9" t="s">
        <v>277</v>
      </c>
      <c r="F5162" s="9" t="s">
        <v>277</v>
      </c>
      <c r="G5162" s="9" t="s">
        <v>277</v>
      </c>
      <c r="H5162" s="9" t="s">
        <v>277</v>
      </c>
      <c r="I5162" s="9" t="s">
        <v>277</v>
      </c>
      <c r="J5162" s="9" t="s">
        <v>277</v>
      </c>
      <c r="K5162" s="9" t="s">
        <v>277</v>
      </c>
      <c r="L5162" s="9" t="s">
        <v>277</v>
      </c>
      <c r="M5162" s="65">
        <v>475.9</v>
      </c>
      <c r="P5162" s="65">
        <f t="shared" si="144"/>
        <v>475.9</v>
      </c>
    </row>
    <row r="5163" spans="1:18" ht="15">
      <c r="A5163" s="28" t="s">
        <v>2050</v>
      </c>
      <c r="B5163" s="61" t="s">
        <v>2079</v>
      </c>
      <c r="C5163" s="3"/>
      <c r="D5163" s="3"/>
      <c r="E5163" s="9" t="s">
        <v>277</v>
      </c>
      <c r="F5163" s="9" t="s">
        <v>277</v>
      </c>
      <c r="G5163" s="9" t="s">
        <v>277</v>
      </c>
      <c r="H5163" s="9" t="s">
        <v>277</v>
      </c>
      <c r="I5163" s="9">
        <v>0</v>
      </c>
      <c r="J5163" s="9">
        <v>0</v>
      </c>
      <c r="K5163" s="9" t="s">
        <v>277</v>
      </c>
      <c r="L5163" s="9">
        <v>201.99999999999636</v>
      </c>
      <c r="M5163" s="65">
        <v>273.2</v>
      </c>
      <c r="N5163" s="65"/>
      <c r="P5163" s="65">
        <f t="shared" si="144"/>
        <v>475.19999999999635</v>
      </c>
    </row>
    <row r="5164" spans="1:18" ht="15">
      <c r="A5164" s="28" t="s">
        <v>2051</v>
      </c>
      <c r="B5164" s="61" t="s">
        <v>2505</v>
      </c>
      <c r="C5164" s="3"/>
      <c r="D5164" s="3"/>
      <c r="E5164" s="9" t="s">
        <v>277</v>
      </c>
      <c r="F5164" s="9" t="s">
        <v>277</v>
      </c>
      <c r="G5164" s="9" t="s">
        <v>277</v>
      </c>
      <c r="H5164" s="9" t="s">
        <v>277</v>
      </c>
      <c r="I5164" s="9" t="s">
        <v>277</v>
      </c>
      <c r="J5164" s="9" t="s">
        <v>277</v>
      </c>
      <c r="K5164" s="9" t="s">
        <v>277</v>
      </c>
      <c r="L5164" s="9" t="s">
        <v>277</v>
      </c>
      <c r="M5164" s="65">
        <v>461.3</v>
      </c>
      <c r="P5164" s="65">
        <f t="shared" si="144"/>
        <v>461.3</v>
      </c>
    </row>
    <row r="5165" spans="1:18" ht="15">
      <c r="A5165" s="28" t="s">
        <v>2052</v>
      </c>
      <c r="B5165" s="61" t="s">
        <v>2517</v>
      </c>
      <c r="C5165" s="3"/>
      <c r="D5165" s="3"/>
      <c r="E5165" s="9" t="s">
        <v>277</v>
      </c>
      <c r="F5165" s="9" t="s">
        <v>277</v>
      </c>
      <c r="G5165" s="9" t="s">
        <v>277</v>
      </c>
      <c r="H5165" s="9" t="s">
        <v>277</v>
      </c>
      <c r="I5165" s="9" t="s">
        <v>277</v>
      </c>
      <c r="J5165" s="9" t="s">
        <v>277</v>
      </c>
      <c r="K5165" s="9" t="s">
        <v>277</v>
      </c>
      <c r="L5165" s="9" t="s">
        <v>277</v>
      </c>
      <c r="M5165" s="65">
        <v>450.9</v>
      </c>
      <c r="P5165" s="65">
        <f t="shared" si="144"/>
        <v>450.9</v>
      </c>
    </row>
    <row r="5166" spans="1:18" ht="15">
      <c r="A5166" s="28" t="s">
        <v>2053</v>
      </c>
      <c r="B5166" s="61" t="s">
        <v>2077</v>
      </c>
      <c r="C5166" s="3"/>
      <c r="D5166" s="3"/>
      <c r="E5166" s="9" t="s">
        <v>277</v>
      </c>
      <c r="F5166" s="9" t="s">
        <v>277</v>
      </c>
      <c r="G5166" s="9" t="s">
        <v>277</v>
      </c>
      <c r="H5166" s="9" t="s">
        <v>277</v>
      </c>
      <c r="I5166" s="9">
        <v>0</v>
      </c>
      <c r="J5166" s="9">
        <v>0</v>
      </c>
      <c r="K5166" s="9" t="s">
        <v>277</v>
      </c>
      <c r="L5166" s="9">
        <v>290.89999999999782</v>
      </c>
      <c r="M5166" s="65">
        <v>158.6</v>
      </c>
      <c r="N5166" s="65"/>
      <c r="P5166" s="65">
        <f t="shared" si="144"/>
        <v>449.49999999999784</v>
      </c>
    </row>
    <row r="5167" spans="1:18" ht="15">
      <c r="A5167" s="28" t="s">
        <v>2054</v>
      </c>
      <c r="B5167" s="61" t="s">
        <v>2520</v>
      </c>
      <c r="C5167" s="3"/>
      <c r="D5167" s="3"/>
      <c r="E5167" s="9" t="s">
        <v>277</v>
      </c>
      <c r="F5167" s="9" t="s">
        <v>277</v>
      </c>
      <c r="G5167" s="9" t="s">
        <v>277</v>
      </c>
      <c r="H5167" s="9" t="s">
        <v>277</v>
      </c>
      <c r="I5167" s="9" t="s">
        <v>277</v>
      </c>
      <c r="J5167" s="9" t="s">
        <v>277</v>
      </c>
      <c r="K5167" s="9" t="s">
        <v>277</v>
      </c>
      <c r="L5167" s="9" t="s">
        <v>277</v>
      </c>
      <c r="M5167" s="65">
        <v>448.6</v>
      </c>
      <c r="P5167" s="65">
        <f t="shared" si="144"/>
        <v>448.6</v>
      </c>
    </row>
    <row r="5168" spans="1:18" ht="15">
      <c r="A5168" s="28" t="s">
        <v>2055</v>
      </c>
      <c r="B5168" s="61" t="s">
        <v>2522</v>
      </c>
      <c r="C5168" s="3"/>
      <c r="D5168" s="3"/>
      <c r="E5168" s="9" t="s">
        <v>277</v>
      </c>
      <c r="F5168" s="9" t="s">
        <v>277</v>
      </c>
      <c r="G5168" s="9" t="s">
        <v>277</v>
      </c>
      <c r="H5168" s="9" t="s">
        <v>277</v>
      </c>
      <c r="I5168" s="9" t="s">
        <v>277</v>
      </c>
      <c r="J5168" s="9" t="s">
        <v>277</v>
      </c>
      <c r="K5168" s="9" t="s">
        <v>277</v>
      </c>
      <c r="L5168" s="9" t="s">
        <v>277</v>
      </c>
      <c r="M5168" s="65">
        <v>448</v>
      </c>
      <c r="P5168" s="65">
        <f t="shared" si="144"/>
        <v>448</v>
      </c>
    </row>
    <row r="5169" spans="1:21" ht="15">
      <c r="A5169" s="28" t="s">
        <v>2056</v>
      </c>
      <c r="B5169" s="61" t="s">
        <v>2508</v>
      </c>
      <c r="C5169" s="3"/>
      <c r="D5169" s="3"/>
      <c r="E5169" s="9" t="s">
        <v>277</v>
      </c>
      <c r="F5169" s="9" t="s">
        <v>277</v>
      </c>
      <c r="G5169" s="9" t="s">
        <v>277</v>
      </c>
      <c r="H5169" s="9" t="s">
        <v>277</v>
      </c>
      <c r="I5169" s="9" t="s">
        <v>277</v>
      </c>
      <c r="J5169" s="9" t="s">
        <v>277</v>
      </c>
      <c r="K5169" s="9" t="s">
        <v>277</v>
      </c>
      <c r="L5169" s="9" t="s">
        <v>277</v>
      </c>
      <c r="M5169" s="65">
        <v>439</v>
      </c>
      <c r="P5169" s="65">
        <f t="shared" si="144"/>
        <v>439</v>
      </c>
    </row>
    <row r="5170" spans="1:21" ht="15">
      <c r="A5170" s="28" t="s">
        <v>2057</v>
      </c>
      <c r="B5170" s="61" t="s">
        <v>636</v>
      </c>
      <c r="E5170" s="9" t="s">
        <v>277</v>
      </c>
      <c r="F5170" s="9" t="s">
        <v>277</v>
      </c>
      <c r="G5170" s="9" t="s">
        <v>277</v>
      </c>
      <c r="H5170" s="179">
        <v>438.90000000000873</v>
      </c>
      <c r="I5170" s="9">
        <v>0</v>
      </c>
      <c r="J5170" s="9">
        <v>0</v>
      </c>
      <c r="K5170" s="9" t="s">
        <v>277</v>
      </c>
      <c r="L5170" s="9" t="s">
        <v>277</v>
      </c>
      <c r="M5170" s="9" t="s">
        <v>277</v>
      </c>
      <c r="P5170" s="65">
        <f t="shared" si="144"/>
        <v>438.90000000000873</v>
      </c>
      <c r="R5170" t="s">
        <v>292</v>
      </c>
      <c r="U5170" s="181"/>
    </row>
    <row r="5171" spans="1:21" ht="15">
      <c r="A5171" s="28" t="s">
        <v>2058</v>
      </c>
      <c r="B5171" s="226" t="s">
        <v>1575</v>
      </c>
      <c r="C5171" s="3"/>
      <c r="D5171" s="3"/>
      <c r="E5171" s="9" t="s">
        <v>277</v>
      </c>
      <c r="F5171" s="9" t="s">
        <v>277</v>
      </c>
      <c r="G5171" s="9" t="s">
        <v>277</v>
      </c>
      <c r="H5171" s="9" t="s">
        <v>277</v>
      </c>
      <c r="I5171" s="9">
        <v>0</v>
      </c>
      <c r="J5171" s="9">
        <v>0</v>
      </c>
      <c r="K5171" s="9">
        <v>143.60000000000946</v>
      </c>
      <c r="L5171" s="9">
        <v>201.09999999999854</v>
      </c>
      <c r="M5171" s="65">
        <v>93.3</v>
      </c>
      <c r="P5171" s="65">
        <f t="shared" si="144"/>
        <v>438.00000000000801</v>
      </c>
    </row>
    <row r="5172" spans="1:21" ht="15">
      <c r="A5172" s="28" t="s">
        <v>2059</v>
      </c>
      <c r="B5172" s="61" t="s">
        <v>2092</v>
      </c>
      <c r="C5172" s="3"/>
      <c r="D5172" s="3"/>
      <c r="E5172" s="9" t="s">
        <v>277</v>
      </c>
      <c r="F5172" s="9" t="s">
        <v>277</v>
      </c>
      <c r="G5172" s="9" t="s">
        <v>277</v>
      </c>
      <c r="H5172" s="9" t="s">
        <v>277</v>
      </c>
      <c r="I5172" s="9">
        <v>0</v>
      </c>
      <c r="J5172" s="9">
        <v>0</v>
      </c>
      <c r="K5172" s="9" t="s">
        <v>277</v>
      </c>
      <c r="L5172" s="9">
        <v>110.80000000000291</v>
      </c>
      <c r="M5172" s="65">
        <v>314.8</v>
      </c>
      <c r="N5172" s="65"/>
      <c r="P5172" s="65">
        <f t="shared" si="144"/>
        <v>425.60000000000292</v>
      </c>
    </row>
    <row r="5173" spans="1:21" ht="15">
      <c r="A5173" s="28" t="s">
        <v>2060</v>
      </c>
      <c r="B5173" s="170" t="s">
        <v>1268</v>
      </c>
      <c r="C5173" s="3"/>
      <c r="D5173" s="3"/>
      <c r="E5173" s="9" t="s">
        <v>277</v>
      </c>
      <c r="F5173" s="9" t="s">
        <v>277</v>
      </c>
      <c r="G5173" s="9" t="s">
        <v>277</v>
      </c>
      <c r="H5173" s="9" t="s">
        <v>277</v>
      </c>
      <c r="I5173" s="9">
        <v>0</v>
      </c>
      <c r="J5173" s="9">
        <v>0</v>
      </c>
      <c r="K5173" s="9">
        <v>25.200000000000728</v>
      </c>
      <c r="L5173" s="9">
        <v>207.39999999999418</v>
      </c>
      <c r="M5173" s="65">
        <v>192</v>
      </c>
      <c r="P5173" s="65">
        <f t="shared" si="144"/>
        <v>424.59999999999491</v>
      </c>
    </row>
    <row r="5174" spans="1:21" ht="15">
      <c r="A5174" s="28" t="s">
        <v>2061</v>
      </c>
      <c r="B5174" s="170" t="s">
        <v>1285</v>
      </c>
      <c r="C5174" s="3"/>
      <c r="D5174" s="3"/>
      <c r="E5174" s="9" t="s">
        <v>277</v>
      </c>
      <c r="F5174" s="9" t="s">
        <v>277</v>
      </c>
      <c r="G5174" s="9" t="s">
        <v>277</v>
      </c>
      <c r="H5174" s="9" t="s">
        <v>277</v>
      </c>
      <c r="I5174" s="9">
        <v>0</v>
      </c>
      <c r="J5174" s="9">
        <v>0</v>
      </c>
      <c r="K5174" s="176">
        <v>419</v>
      </c>
      <c r="L5174" s="9" t="s">
        <v>277</v>
      </c>
      <c r="M5174" s="9" t="s">
        <v>277</v>
      </c>
      <c r="P5174" s="65">
        <f t="shared" si="144"/>
        <v>419</v>
      </c>
      <c r="R5174" t="s">
        <v>280</v>
      </c>
      <c r="U5174" t="s">
        <v>1391</v>
      </c>
    </row>
    <row r="5175" spans="1:21" ht="15">
      <c r="A5175" s="28" t="s">
        <v>2062</v>
      </c>
      <c r="B5175" s="61" t="s">
        <v>2511</v>
      </c>
      <c r="C5175" s="3"/>
      <c r="D5175" s="3"/>
      <c r="E5175" s="9" t="s">
        <v>277</v>
      </c>
      <c r="F5175" s="9" t="s">
        <v>277</v>
      </c>
      <c r="G5175" s="9" t="s">
        <v>277</v>
      </c>
      <c r="H5175" s="9" t="s">
        <v>277</v>
      </c>
      <c r="I5175" s="9" t="s">
        <v>277</v>
      </c>
      <c r="J5175" s="9" t="s">
        <v>277</v>
      </c>
      <c r="K5175" s="9" t="s">
        <v>277</v>
      </c>
      <c r="L5175" s="9" t="s">
        <v>277</v>
      </c>
      <c r="M5175" s="65">
        <v>411</v>
      </c>
      <c r="P5175" s="65">
        <f t="shared" si="144"/>
        <v>411</v>
      </c>
    </row>
    <row r="5176" spans="1:21" ht="15">
      <c r="A5176" s="28" t="s">
        <v>2063</v>
      </c>
      <c r="B5176" s="61" t="s">
        <v>2095</v>
      </c>
      <c r="C5176" s="3"/>
      <c r="D5176" s="3"/>
      <c r="E5176" s="9" t="s">
        <v>277</v>
      </c>
      <c r="F5176" s="9" t="s">
        <v>277</v>
      </c>
      <c r="G5176" s="9" t="s">
        <v>277</v>
      </c>
      <c r="H5176" s="9" t="s">
        <v>277</v>
      </c>
      <c r="I5176" s="9">
        <v>0</v>
      </c>
      <c r="J5176" s="9">
        <v>0</v>
      </c>
      <c r="K5176" s="9" t="s">
        <v>277</v>
      </c>
      <c r="L5176" s="9">
        <v>73.199999999993452</v>
      </c>
      <c r="M5176" s="65">
        <v>334.4</v>
      </c>
      <c r="N5176" s="65"/>
      <c r="P5176" s="65">
        <f t="shared" si="144"/>
        <v>407.59999999999343</v>
      </c>
    </row>
    <row r="5177" spans="1:21" ht="15">
      <c r="A5177" s="28" t="s">
        <v>2064</v>
      </c>
      <c r="B5177" s="61" t="s">
        <v>157</v>
      </c>
      <c r="E5177" s="9" t="s">
        <v>277</v>
      </c>
      <c r="F5177" s="9" t="s">
        <v>277</v>
      </c>
      <c r="G5177" s="9">
        <v>295.7</v>
      </c>
      <c r="H5177" s="9">
        <v>109.99999999999636</v>
      </c>
      <c r="I5177" s="9">
        <v>0</v>
      </c>
      <c r="J5177" s="9">
        <v>0</v>
      </c>
      <c r="K5177" s="9" t="s">
        <v>277</v>
      </c>
      <c r="L5177" s="9" t="s">
        <v>277</v>
      </c>
      <c r="M5177" s="9" t="s">
        <v>277</v>
      </c>
      <c r="P5177" s="65">
        <f t="shared" si="144"/>
        <v>405.69999999999635</v>
      </c>
      <c r="U5177" s="181"/>
    </row>
    <row r="5178" spans="1:21" ht="15">
      <c r="A5178" s="28" t="s">
        <v>2065</v>
      </c>
      <c r="B5178" s="61" t="s">
        <v>2525</v>
      </c>
      <c r="C5178" s="3"/>
      <c r="D5178" s="3"/>
      <c r="E5178" s="9" t="s">
        <v>277</v>
      </c>
      <c r="F5178" s="9" t="s">
        <v>277</v>
      </c>
      <c r="G5178" s="9" t="s">
        <v>277</v>
      </c>
      <c r="H5178" s="9" t="s">
        <v>277</v>
      </c>
      <c r="I5178" s="9" t="s">
        <v>277</v>
      </c>
      <c r="J5178" s="9" t="s">
        <v>277</v>
      </c>
      <c r="K5178" s="9" t="s">
        <v>277</v>
      </c>
      <c r="L5178" s="9" t="s">
        <v>277</v>
      </c>
      <c r="M5178" s="65">
        <v>398</v>
      </c>
      <c r="P5178" s="65">
        <f t="shared" si="144"/>
        <v>398</v>
      </c>
    </row>
    <row r="5179" spans="1:21" ht="15">
      <c r="A5179" s="28" t="s">
        <v>2066</v>
      </c>
      <c r="B5179" s="61" t="s">
        <v>2506</v>
      </c>
      <c r="C5179" s="3"/>
      <c r="D5179" s="3"/>
      <c r="E5179" s="9" t="s">
        <v>277</v>
      </c>
      <c r="F5179" s="9" t="s">
        <v>277</v>
      </c>
      <c r="G5179" s="9" t="s">
        <v>277</v>
      </c>
      <c r="H5179" s="9" t="s">
        <v>277</v>
      </c>
      <c r="I5179" s="9" t="s">
        <v>277</v>
      </c>
      <c r="J5179" s="9" t="s">
        <v>277</v>
      </c>
      <c r="K5179" s="9" t="s">
        <v>277</v>
      </c>
      <c r="L5179" s="9" t="s">
        <v>277</v>
      </c>
      <c r="M5179" s="65">
        <v>378.59999999999997</v>
      </c>
      <c r="P5179" s="65">
        <f t="shared" si="144"/>
        <v>378.59999999999997</v>
      </c>
      <c r="S5179" t="s">
        <v>2297</v>
      </c>
      <c r="T5179" t="s">
        <v>2297</v>
      </c>
    </row>
    <row r="5180" spans="1:21" ht="15">
      <c r="A5180" s="28" t="s">
        <v>2067</v>
      </c>
      <c r="B5180" s="61" t="s">
        <v>178</v>
      </c>
      <c r="E5180" s="9">
        <v>378</v>
      </c>
      <c r="F5180" s="9" t="s">
        <v>277</v>
      </c>
      <c r="G5180" s="9" t="s">
        <v>277</v>
      </c>
      <c r="H5180" s="9" t="s">
        <v>277</v>
      </c>
      <c r="I5180" s="9">
        <v>0</v>
      </c>
      <c r="J5180" s="9">
        <v>0</v>
      </c>
      <c r="K5180" s="9" t="s">
        <v>277</v>
      </c>
      <c r="L5180" s="9" t="s">
        <v>277</v>
      </c>
      <c r="M5180" s="9" t="s">
        <v>277</v>
      </c>
      <c r="P5180" s="65">
        <f t="shared" si="144"/>
        <v>378</v>
      </c>
      <c r="U5180" s="181"/>
    </row>
    <row r="5181" spans="1:21" ht="15">
      <c r="A5181" s="28" t="s">
        <v>2068</v>
      </c>
      <c r="B5181" s="61" t="s">
        <v>2516</v>
      </c>
      <c r="C5181" s="3"/>
      <c r="D5181" s="3"/>
      <c r="E5181" s="9" t="s">
        <v>277</v>
      </c>
      <c r="F5181" s="9" t="s">
        <v>277</v>
      </c>
      <c r="G5181" s="9" t="s">
        <v>277</v>
      </c>
      <c r="H5181" s="9" t="s">
        <v>277</v>
      </c>
      <c r="I5181" s="9" t="s">
        <v>277</v>
      </c>
      <c r="J5181" s="9" t="s">
        <v>277</v>
      </c>
      <c r="K5181" s="9" t="s">
        <v>277</v>
      </c>
      <c r="L5181" s="9" t="s">
        <v>277</v>
      </c>
      <c r="M5181" s="65">
        <v>366.79999999999995</v>
      </c>
      <c r="P5181" s="65">
        <f t="shared" si="144"/>
        <v>366.79999999999995</v>
      </c>
    </row>
    <row r="5182" spans="1:21" ht="15">
      <c r="A5182" s="28" t="s">
        <v>2069</v>
      </c>
      <c r="B5182" s="61" t="s">
        <v>163</v>
      </c>
      <c r="E5182" s="9" t="s">
        <v>277</v>
      </c>
      <c r="F5182" s="9" t="s">
        <v>277</v>
      </c>
      <c r="G5182" s="179">
        <v>350.5</v>
      </c>
      <c r="H5182" s="9" t="s">
        <v>277</v>
      </c>
      <c r="I5182" s="9">
        <v>0</v>
      </c>
      <c r="J5182" s="9">
        <v>0</v>
      </c>
      <c r="K5182" s="9" t="s">
        <v>277</v>
      </c>
      <c r="L5182" s="9" t="s">
        <v>277</v>
      </c>
      <c r="M5182" s="9" t="s">
        <v>277</v>
      </c>
      <c r="P5182" s="65">
        <f t="shared" si="144"/>
        <v>350.5</v>
      </c>
      <c r="R5182" t="s">
        <v>291</v>
      </c>
      <c r="U5182" s="181"/>
    </row>
    <row r="5183" spans="1:21" ht="15">
      <c r="A5183" s="28" t="s">
        <v>2070</v>
      </c>
      <c r="B5183" s="61" t="s">
        <v>2612</v>
      </c>
      <c r="C5183" s="3"/>
      <c r="D5183" s="3"/>
      <c r="E5183" s="9" t="s">
        <v>277</v>
      </c>
      <c r="F5183" s="9" t="s">
        <v>277</v>
      </c>
      <c r="G5183" s="9" t="s">
        <v>277</v>
      </c>
      <c r="H5183" s="9" t="s">
        <v>277</v>
      </c>
      <c r="I5183" s="9" t="s">
        <v>277</v>
      </c>
      <c r="J5183" s="9" t="s">
        <v>277</v>
      </c>
      <c r="K5183" s="9" t="s">
        <v>277</v>
      </c>
      <c r="L5183" s="9" t="s">
        <v>277</v>
      </c>
      <c r="M5183" s="65">
        <v>342.70000000000005</v>
      </c>
      <c r="P5183" s="65">
        <f t="shared" si="144"/>
        <v>342.70000000000005</v>
      </c>
    </row>
    <row r="5184" spans="1:21" ht="15">
      <c r="A5184" s="28" t="s">
        <v>2071</v>
      </c>
      <c r="B5184" s="61" t="s">
        <v>2096</v>
      </c>
      <c r="C5184" s="3"/>
      <c r="D5184" s="3"/>
      <c r="E5184" s="9" t="s">
        <v>277</v>
      </c>
      <c r="F5184" s="9" t="s">
        <v>277</v>
      </c>
      <c r="G5184" s="9" t="s">
        <v>277</v>
      </c>
      <c r="H5184" s="9" t="s">
        <v>277</v>
      </c>
      <c r="I5184" s="9">
        <v>0</v>
      </c>
      <c r="J5184" s="9">
        <v>0</v>
      </c>
      <c r="K5184" s="9" t="s">
        <v>277</v>
      </c>
      <c r="L5184" s="9">
        <v>179.69999999999709</v>
      </c>
      <c r="M5184" s="65">
        <v>162.80000000000001</v>
      </c>
      <c r="N5184" s="65"/>
      <c r="P5184" s="65">
        <f t="shared" si="144"/>
        <v>342.4999999999971</v>
      </c>
    </row>
    <row r="5185" spans="1:16" ht="15">
      <c r="A5185" s="28" t="s">
        <v>2072</v>
      </c>
      <c r="B5185" s="170" t="s">
        <v>1276</v>
      </c>
      <c r="C5185" s="3"/>
      <c r="D5185" s="3"/>
      <c r="E5185" s="9" t="s">
        <v>277</v>
      </c>
      <c r="F5185" s="9" t="s">
        <v>277</v>
      </c>
      <c r="G5185" s="9" t="s">
        <v>277</v>
      </c>
      <c r="H5185" s="9" t="s">
        <v>277</v>
      </c>
      <c r="I5185" s="9">
        <v>0</v>
      </c>
      <c r="J5185" s="9">
        <v>0</v>
      </c>
      <c r="K5185" s="9">
        <v>258.59999999999491</v>
      </c>
      <c r="L5185" s="9">
        <v>82.500000000003638</v>
      </c>
      <c r="M5185" s="9" t="s">
        <v>277</v>
      </c>
      <c r="P5185" s="65">
        <f t="shared" si="144"/>
        <v>341.09999999999854</v>
      </c>
    </row>
    <row r="5186" spans="1:16" ht="15">
      <c r="A5186" s="28" t="s">
        <v>2149</v>
      </c>
      <c r="B5186" s="61" t="s">
        <v>2625</v>
      </c>
      <c r="C5186" s="3"/>
      <c r="D5186" s="3"/>
      <c r="E5186" s="9" t="s">
        <v>277</v>
      </c>
      <c r="F5186" s="9" t="s">
        <v>277</v>
      </c>
      <c r="G5186" s="9" t="s">
        <v>277</v>
      </c>
      <c r="H5186" s="9" t="s">
        <v>277</v>
      </c>
      <c r="I5186" s="9" t="s">
        <v>277</v>
      </c>
      <c r="J5186" s="9" t="s">
        <v>277</v>
      </c>
      <c r="K5186" s="9" t="s">
        <v>277</v>
      </c>
      <c r="L5186" s="9" t="s">
        <v>277</v>
      </c>
      <c r="M5186" s="65">
        <v>338.9</v>
      </c>
      <c r="P5186" s="65">
        <f t="shared" si="144"/>
        <v>338.9</v>
      </c>
    </row>
    <row r="5187" spans="1:16" ht="15">
      <c r="A5187" s="28" t="s">
        <v>2150</v>
      </c>
      <c r="B5187" s="61" t="s">
        <v>2515</v>
      </c>
      <c r="C5187" s="3"/>
      <c r="D5187" s="3"/>
      <c r="E5187" s="9" t="s">
        <v>277</v>
      </c>
      <c r="F5187" s="9" t="s">
        <v>277</v>
      </c>
      <c r="G5187" s="9" t="s">
        <v>277</v>
      </c>
      <c r="H5187" s="9" t="s">
        <v>277</v>
      </c>
      <c r="I5187" s="9" t="s">
        <v>277</v>
      </c>
      <c r="J5187" s="9" t="s">
        <v>277</v>
      </c>
      <c r="K5187" s="9" t="s">
        <v>277</v>
      </c>
      <c r="L5187" s="9" t="s">
        <v>277</v>
      </c>
      <c r="M5187" s="65">
        <v>336</v>
      </c>
      <c r="P5187" s="65">
        <f t="shared" si="144"/>
        <v>336</v>
      </c>
    </row>
    <row r="5188" spans="1:16" ht="15">
      <c r="A5188" s="28" t="s">
        <v>2151</v>
      </c>
      <c r="B5188" s="61" t="s">
        <v>2509</v>
      </c>
      <c r="C5188" s="3"/>
      <c r="D5188" s="3"/>
      <c r="E5188" s="9" t="s">
        <v>277</v>
      </c>
      <c r="F5188" s="9" t="s">
        <v>277</v>
      </c>
      <c r="G5188" s="9" t="s">
        <v>277</v>
      </c>
      <c r="H5188" s="9" t="s">
        <v>277</v>
      </c>
      <c r="I5188" s="9" t="s">
        <v>277</v>
      </c>
      <c r="J5188" s="9" t="s">
        <v>277</v>
      </c>
      <c r="K5188" s="9" t="s">
        <v>277</v>
      </c>
      <c r="L5188" s="9" t="s">
        <v>277</v>
      </c>
      <c r="M5188" s="65">
        <v>326.8</v>
      </c>
      <c r="P5188" s="65">
        <f t="shared" si="144"/>
        <v>326.8</v>
      </c>
    </row>
    <row r="5189" spans="1:16" ht="15">
      <c r="A5189" s="238" t="s">
        <v>2480</v>
      </c>
      <c r="B5189" s="226" t="s">
        <v>1614</v>
      </c>
      <c r="C5189" s="3"/>
      <c r="D5189" s="3"/>
      <c r="E5189" s="9" t="s">
        <v>277</v>
      </c>
      <c r="F5189" s="9" t="s">
        <v>277</v>
      </c>
      <c r="G5189" s="9" t="s">
        <v>277</v>
      </c>
      <c r="H5189" s="9" t="s">
        <v>277</v>
      </c>
      <c r="I5189" s="9">
        <v>0</v>
      </c>
      <c r="J5189" s="9">
        <v>0</v>
      </c>
      <c r="K5189" s="9">
        <v>91</v>
      </c>
      <c r="L5189" s="9">
        <v>112.90000000000146</v>
      </c>
      <c r="M5189" s="65">
        <v>120</v>
      </c>
      <c r="P5189" s="65">
        <f t="shared" ref="P5189:P5219" si="145">SUM(E5189:M5189)</f>
        <v>323.90000000000146</v>
      </c>
    </row>
    <row r="5190" spans="1:16" ht="15">
      <c r="A5190" s="238" t="s">
        <v>2481</v>
      </c>
      <c r="B5190" s="61" t="s">
        <v>2529</v>
      </c>
      <c r="C5190" s="3"/>
      <c r="D5190" s="3"/>
      <c r="E5190" s="9" t="s">
        <v>277</v>
      </c>
      <c r="F5190" s="9" t="s">
        <v>277</v>
      </c>
      <c r="G5190" s="9" t="s">
        <v>277</v>
      </c>
      <c r="H5190" s="9" t="s">
        <v>277</v>
      </c>
      <c r="I5190" s="9" t="s">
        <v>277</v>
      </c>
      <c r="J5190" s="9" t="s">
        <v>277</v>
      </c>
      <c r="K5190" s="9" t="s">
        <v>277</v>
      </c>
      <c r="L5190" s="9" t="s">
        <v>277</v>
      </c>
      <c r="M5190" s="65">
        <v>318.40000000000003</v>
      </c>
      <c r="P5190" s="65">
        <f t="shared" si="145"/>
        <v>318.40000000000003</v>
      </c>
    </row>
    <row r="5191" spans="1:16" ht="15">
      <c r="A5191" s="238" t="s">
        <v>2482</v>
      </c>
      <c r="B5191" s="61" t="s">
        <v>2518</v>
      </c>
      <c r="C5191" s="3"/>
      <c r="D5191" s="3"/>
      <c r="E5191" s="9" t="s">
        <v>277</v>
      </c>
      <c r="F5191" s="9" t="s">
        <v>277</v>
      </c>
      <c r="G5191" s="9" t="s">
        <v>277</v>
      </c>
      <c r="H5191" s="9" t="s">
        <v>277</v>
      </c>
      <c r="I5191" s="9" t="s">
        <v>277</v>
      </c>
      <c r="J5191" s="9" t="s">
        <v>277</v>
      </c>
      <c r="K5191" s="9" t="s">
        <v>277</v>
      </c>
      <c r="L5191" s="9" t="s">
        <v>277</v>
      </c>
      <c r="M5191" s="65">
        <v>316.5</v>
      </c>
      <c r="P5191" s="65">
        <f t="shared" si="145"/>
        <v>316.5</v>
      </c>
    </row>
    <row r="5192" spans="1:16" ht="15">
      <c r="A5192" s="238" t="s">
        <v>2483</v>
      </c>
      <c r="B5192" s="61" t="s">
        <v>2519</v>
      </c>
      <c r="C5192" s="3"/>
      <c r="D5192" s="3"/>
      <c r="E5192" s="9" t="s">
        <v>277</v>
      </c>
      <c r="F5192" s="9" t="s">
        <v>277</v>
      </c>
      <c r="G5192" s="9" t="s">
        <v>277</v>
      </c>
      <c r="H5192" s="9" t="s">
        <v>277</v>
      </c>
      <c r="I5192" s="9" t="s">
        <v>277</v>
      </c>
      <c r="J5192" s="9" t="s">
        <v>277</v>
      </c>
      <c r="K5192" s="9" t="s">
        <v>277</v>
      </c>
      <c r="L5192" s="9" t="s">
        <v>277</v>
      </c>
      <c r="M5192" s="65">
        <v>307.3</v>
      </c>
      <c r="P5192" s="65">
        <f t="shared" si="145"/>
        <v>307.3</v>
      </c>
    </row>
    <row r="5193" spans="1:16" ht="15">
      <c r="A5193" s="238" t="s">
        <v>2484</v>
      </c>
      <c r="B5193" s="61" t="s">
        <v>640</v>
      </c>
      <c r="E5193" s="9" t="s">
        <v>277</v>
      </c>
      <c r="F5193" s="9" t="s">
        <v>277</v>
      </c>
      <c r="G5193" s="9" t="s">
        <v>277</v>
      </c>
      <c r="H5193" s="9">
        <v>267.09999999999854</v>
      </c>
      <c r="I5193" s="9">
        <v>0</v>
      </c>
      <c r="J5193" s="9">
        <v>0</v>
      </c>
      <c r="K5193" s="9" t="s">
        <v>277</v>
      </c>
      <c r="L5193" s="9" t="s">
        <v>277</v>
      </c>
      <c r="M5193" s="9" t="s">
        <v>277</v>
      </c>
      <c r="P5193" s="65">
        <f t="shared" si="145"/>
        <v>267.09999999999854</v>
      </c>
    </row>
    <row r="5194" spans="1:16" ht="15">
      <c r="A5194" s="238" t="s">
        <v>2485</v>
      </c>
      <c r="B5194" s="170" t="s">
        <v>1269</v>
      </c>
      <c r="C5194" s="3"/>
      <c r="D5194" s="3"/>
      <c r="E5194" s="9" t="s">
        <v>277</v>
      </c>
      <c r="F5194" s="9" t="s">
        <v>277</v>
      </c>
      <c r="G5194" s="9" t="s">
        <v>277</v>
      </c>
      <c r="H5194" s="9" t="s">
        <v>277</v>
      </c>
      <c r="I5194" s="9">
        <v>0</v>
      </c>
      <c r="J5194" s="9">
        <v>0</v>
      </c>
      <c r="K5194" s="9">
        <v>112.50000000000364</v>
      </c>
      <c r="L5194" s="9">
        <v>133.70000000000437</v>
      </c>
      <c r="M5194" s="65">
        <v>16.5</v>
      </c>
      <c r="P5194" s="65">
        <f t="shared" si="145"/>
        <v>262.700000000008</v>
      </c>
    </row>
    <row r="5195" spans="1:16" ht="15">
      <c r="A5195" s="238" t="s">
        <v>2486</v>
      </c>
      <c r="B5195" s="61" t="s">
        <v>2523</v>
      </c>
      <c r="C5195" s="3"/>
      <c r="D5195" s="3"/>
      <c r="E5195" s="9" t="s">
        <v>277</v>
      </c>
      <c r="F5195" s="9" t="s">
        <v>277</v>
      </c>
      <c r="G5195" s="9" t="s">
        <v>277</v>
      </c>
      <c r="H5195" s="9" t="s">
        <v>277</v>
      </c>
      <c r="I5195" s="9" t="s">
        <v>277</v>
      </c>
      <c r="J5195" s="9" t="s">
        <v>277</v>
      </c>
      <c r="K5195" s="9" t="s">
        <v>277</v>
      </c>
      <c r="L5195" s="9" t="s">
        <v>277</v>
      </c>
      <c r="M5195" s="65">
        <v>246.7</v>
      </c>
      <c r="P5195" s="65">
        <f t="shared" si="145"/>
        <v>246.7</v>
      </c>
    </row>
    <row r="5196" spans="1:16" ht="15">
      <c r="A5196" s="238" t="s">
        <v>2487</v>
      </c>
      <c r="B5196" s="61" t="s">
        <v>2524</v>
      </c>
      <c r="C5196" s="3"/>
      <c r="D5196" s="3"/>
      <c r="E5196" s="9" t="s">
        <v>277</v>
      </c>
      <c r="F5196" s="9" t="s">
        <v>277</v>
      </c>
      <c r="G5196" s="9" t="s">
        <v>277</v>
      </c>
      <c r="H5196" s="9" t="s">
        <v>277</v>
      </c>
      <c r="I5196" s="9" t="s">
        <v>277</v>
      </c>
      <c r="J5196" s="9" t="s">
        <v>277</v>
      </c>
      <c r="K5196" s="9" t="s">
        <v>277</v>
      </c>
      <c r="L5196" s="9" t="s">
        <v>277</v>
      </c>
      <c r="M5196" s="65">
        <v>243.6</v>
      </c>
      <c r="P5196" s="65">
        <f t="shared" si="145"/>
        <v>243.6</v>
      </c>
    </row>
    <row r="5197" spans="1:16" ht="15">
      <c r="A5197" s="238" t="s">
        <v>2488</v>
      </c>
      <c r="B5197" s="61" t="s">
        <v>179</v>
      </c>
      <c r="C5197" s="3"/>
      <c r="D5197" s="3"/>
      <c r="E5197" s="9" t="s">
        <v>277</v>
      </c>
      <c r="F5197" s="9" t="s">
        <v>277</v>
      </c>
      <c r="G5197" s="9" t="s">
        <v>277</v>
      </c>
      <c r="H5197" s="9" t="s">
        <v>277</v>
      </c>
      <c r="I5197" s="9">
        <v>0</v>
      </c>
      <c r="J5197" s="9">
        <v>0</v>
      </c>
      <c r="K5197" s="9" t="s">
        <v>277</v>
      </c>
      <c r="L5197" s="9">
        <v>88.19999999999709</v>
      </c>
      <c r="M5197" s="65">
        <v>153.30000000000001</v>
      </c>
      <c r="N5197" s="65"/>
      <c r="P5197" s="65">
        <f t="shared" si="145"/>
        <v>241.4999999999971</v>
      </c>
    </row>
    <row r="5198" spans="1:16" ht="15">
      <c r="A5198" s="238" t="s">
        <v>2489</v>
      </c>
      <c r="B5198" s="61" t="s">
        <v>2087</v>
      </c>
      <c r="C5198" s="3"/>
      <c r="D5198" s="3"/>
      <c r="E5198" s="9" t="s">
        <v>277</v>
      </c>
      <c r="F5198" s="9" t="s">
        <v>277</v>
      </c>
      <c r="G5198" s="9" t="s">
        <v>277</v>
      </c>
      <c r="H5198" s="9" t="s">
        <v>277</v>
      </c>
      <c r="I5198" s="9">
        <v>0</v>
      </c>
      <c r="J5198" s="9">
        <v>0</v>
      </c>
      <c r="K5198" s="9" t="s">
        <v>277</v>
      </c>
      <c r="L5198" s="9">
        <v>241.40000000000509</v>
      </c>
      <c r="M5198" s="9" t="s">
        <v>277</v>
      </c>
      <c r="N5198" s="65"/>
      <c r="P5198" s="65">
        <f t="shared" si="145"/>
        <v>241.40000000000509</v>
      </c>
    </row>
    <row r="5199" spans="1:16" ht="15">
      <c r="A5199" s="238" t="s">
        <v>2490</v>
      </c>
      <c r="B5199" s="226" t="s">
        <v>1582</v>
      </c>
      <c r="C5199" s="3"/>
      <c r="D5199" s="3"/>
      <c r="E5199" s="9" t="s">
        <v>277</v>
      </c>
      <c r="F5199" s="9" t="s">
        <v>277</v>
      </c>
      <c r="G5199" s="9" t="s">
        <v>277</v>
      </c>
      <c r="H5199" s="9" t="s">
        <v>277</v>
      </c>
      <c r="I5199" s="9">
        <v>0</v>
      </c>
      <c r="J5199" s="9">
        <v>0</v>
      </c>
      <c r="K5199" s="9">
        <v>235.70000000000073</v>
      </c>
      <c r="L5199" s="9" t="s">
        <v>277</v>
      </c>
      <c r="M5199" s="9" t="s">
        <v>277</v>
      </c>
      <c r="P5199" s="65">
        <f t="shared" si="145"/>
        <v>235.70000000000073</v>
      </c>
    </row>
    <row r="5200" spans="1:16" ht="15">
      <c r="A5200" s="238" t="s">
        <v>2491</v>
      </c>
      <c r="B5200" s="61" t="s">
        <v>2088</v>
      </c>
      <c r="C5200" s="3"/>
      <c r="D5200" s="3"/>
      <c r="E5200" s="9" t="s">
        <v>277</v>
      </c>
      <c r="F5200" s="9" t="s">
        <v>277</v>
      </c>
      <c r="G5200" s="9" t="s">
        <v>277</v>
      </c>
      <c r="H5200" s="9" t="s">
        <v>277</v>
      </c>
      <c r="I5200" s="9">
        <v>0</v>
      </c>
      <c r="J5200" s="9">
        <v>0</v>
      </c>
      <c r="K5200" s="9" t="s">
        <v>277</v>
      </c>
      <c r="L5200" s="9">
        <v>211.30000000000291</v>
      </c>
      <c r="M5200" s="9" t="s">
        <v>277</v>
      </c>
      <c r="N5200" s="65"/>
      <c r="P5200" s="65">
        <f t="shared" si="145"/>
        <v>211.30000000000291</v>
      </c>
    </row>
    <row r="5201" spans="1:20" ht="15">
      <c r="A5201" s="238" t="s">
        <v>2492</v>
      </c>
      <c r="B5201" s="61" t="s">
        <v>2504</v>
      </c>
      <c r="C5201" s="3"/>
      <c r="D5201" s="3"/>
      <c r="E5201" s="9" t="s">
        <v>277</v>
      </c>
      <c r="F5201" s="9" t="s">
        <v>277</v>
      </c>
      <c r="G5201" s="9" t="s">
        <v>277</v>
      </c>
      <c r="H5201" s="9" t="s">
        <v>277</v>
      </c>
      <c r="I5201" s="9" t="s">
        <v>277</v>
      </c>
      <c r="J5201" s="9" t="s">
        <v>277</v>
      </c>
      <c r="K5201" s="9" t="s">
        <v>277</v>
      </c>
      <c r="L5201" s="9" t="s">
        <v>277</v>
      </c>
      <c r="M5201" s="65">
        <v>200.6</v>
      </c>
      <c r="P5201" s="65">
        <f t="shared" si="145"/>
        <v>200.6</v>
      </c>
    </row>
    <row r="5202" spans="1:20" ht="15">
      <c r="A5202" s="238" t="s">
        <v>2493</v>
      </c>
      <c r="B5202" s="226" t="s">
        <v>2074</v>
      </c>
      <c r="C5202" s="3"/>
      <c r="D5202" s="3"/>
      <c r="E5202" s="9" t="s">
        <v>277</v>
      </c>
      <c r="F5202" s="9" t="s">
        <v>277</v>
      </c>
      <c r="G5202" s="9" t="s">
        <v>277</v>
      </c>
      <c r="H5202" s="9" t="s">
        <v>277</v>
      </c>
      <c r="I5202" s="9">
        <v>0</v>
      </c>
      <c r="J5202" s="9">
        <v>0</v>
      </c>
      <c r="K5202" s="9" t="s">
        <v>277</v>
      </c>
      <c r="L5202" s="9">
        <v>158.59999999999309</v>
      </c>
      <c r="M5202" s="65">
        <v>42</v>
      </c>
      <c r="N5202" s="65"/>
      <c r="P5202" s="65">
        <f t="shared" si="145"/>
        <v>200.59999999999309</v>
      </c>
    </row>
    <row r="5203" spans="1:20" ht="15">
      <c r="A5203" s="238" t="s">
        <v>2494</v>
      </c>
      <c r="B5203" s="61" t="s">
        <v>2098</v>
      </c>
      <c r="C5203" s="3"/>
      <c r="D5203" s="3"/>
      <c r="E5203" s="9" t="s">
        <v>277</v>
      </c>
      <c r="F5203" s="9" t="s">
        <v>277</v>
      </c>
      <c r="G5203" s="9" t="s">
        <v>277</v>
      </c>
      <c r="H5203" s="9" t="s">
        <v>277</v>
      </c>
      <c r="I5203" s="9">
        <v>0</v>
      </c>
      <c r="J5203" s="9">
        <v>0</v>
      </c>
      <c r="K5203" s="9" t="s">
        <v>277</v>
      </c>
      <c r="L5203" s="9">
        <v>194.09999999999854</v>
      </c>
      <c r="M5203" s="9" t="s">
        <v>277</v>
      </c>
      <c r="N5203" s="65"/>
      <c r="P5203" s="65">
        <f t="shared" si="145"/>
        <v>194.09999999999854</v>
      </c>
    </row>
    <row r="5204" spans="1:20" ht="15">
      <c r="A5204" s="238" t="s">
        <v>2495</v>
      </c>
      <c r="B5204" s="61" t="s">
        <v>650</v>
      </c>
      <c r="E5204" s="9" t="s">
        <v>277</v>
      </c>
      <c r="F5204" s="9" t="s">
        <v>277</v>
      </c>
      <c r="G5204" s="9" t="s">
        <v>277</v>
      </c>
      <c r="H5204" s="9">
        <v>162.49999999999636</v>
      </c>
      <c r="I5204" s="9">
        <v>0</v>
      </c>
      <c r="J5204" s="9">
        <v>0</v>
      </c>
      <c r="K5204" s="9" t="s">
        <v>277</v>
      </c>
      <c r="L5204" s="9" t="s">
        <v>277</v>
      </c>
      <c r="M5204" s="9" t="s">
        <v>277</v>
      </c>
      <c r="P5204" s="65">
        <f t="shared" si="145"/>
        <v>162.49999999999636</v>
      </c>
    </row>
    <row r="5205" spans="1:20" ht="15">
      <c r="A5205" s="238" t="s">
        <v>2496</v>
      </c>
      <c r="B5205" s="226" t="s">
        <v>1594</v>
      </c>
      <c r="C5205" s="3"/>
      <c r="D5205" s="3"/>
      <c r="E5205" s="9" t="s">
        <v>277</v>
      </c>
      <c r="F5205" s="9" t="s">
        <v>277</v>
      </c>
      <c r="G5205" s="9" t="s">
        <v>277</v>
      </c>
      <c r="H5205" s="9" t="s">
        <v>277</v>
      </c>
      <c r="I5205" s="9">
        <v>0</v>
      </c>
      <c r="J5205" s="9">
        <v>0</v>
      </c>
      <c r="K5205" s="9">
        <v>129.99999999998909</v>
      </c>
      <c r="L5205" s="9" t="s">
        <v>277</v>
      </c>
      <c r="M5205" s="9" t="s">
        <v>277</v>
      </c>
      <c r="P5205" s="65">
        <f t="shared" si="145"/>
        <v>129.99999999998909</v>
      </c>
    </row>
    <row r="5206" spans="1:20" ht="15">
      <c r="A5206" s="238" t="s">
        <v>2497</v>
      </c>
      <c r="B5206" s="226" t="s">
        <v>1616</v>
      </c>
      <c r="C5206" s="3"/>
      <c r="D5206" s="3"/>
      <c r="E5206" s="9" t="s">
        <v>277</v>
      </c>
      <c r="F5206" s="9" t="s">
        <v>277</v>
      </c>
      <c r="G5206" s="9" t="s">
        <v>277</v>
      </c>
      <c r="H5206" s="9" t="s">
        <v>277</v>
      </c>
      <c r="I5206" s="9">
        <v>0</v>
      </c>
      <c r="J5206" s="9">
        <v>0</v>
      </c>
      <c r="K5206" s="9">
        <v>85.600000000000364</v>
      </c>
      <c r="L5206" s="9">
        <v>13.5</v>
      </c>
      <c r="M5206" s="9" t="s">
        <v>277</v>
      </c>
      <c r="P5206" s="65">
        <f t="shared" si="145"/>
        <v>99.100000000000364</v>
      </c>
    </row>
    <row r="5207" spans="1:20" ht="15">
      <c r="A5207" s="238" t="s">
        <v>2498</v>
      </c>
      <c r="B5207" s="226" t="s">
        <v>2073</v>
      </c>
      <c r="C5207" s="3"/>
      <c r="D5207" s="3"/>
      <c r="E5207" s="9" t="s">
        <v>277</v>
      </c>
      <c r="F5207" s="9" t="s">
        <v>277</v>
      </c>
      <c r="G5207" s="9" t="s">
        <v>277</v>
      </c>
      <c r="H5207" s="9" t="s">
        <v>277</v>
      </c>
      <c r="I5207" s="9">
        <v>0</v>
      </c>
      <c r="J5207" s="9">
        <v>0</v>
      </c>
      <c r="K5207" s="9" t="s">
        <v>277</v>
      </c>
      <c r="L5207" s="9">
        <v>84.100000000002183</v>
      </c>
      <c r="M5207" s="9" t="s">
        <v>277</v>
      </c>
      <c r="N5207" s="65"/>
      <c r="P5207" s="65">
        <f t="shared" si="145"/>
        <v>84.100000000002183</v>
      </c>
    </row>
    <row r="5208" spans="1:20" ht="15">
      <c r="A5208" s="238" t="s">
        <v>2499</v>
      </c>
      <c r="B5208" s="61" t="s">
        <v>2532</v>
      </c>
      <c r="C5208" s="3"/>
      <c r="D5208" s="3"/>
      <c r="E5208" s="9" t="s">
        <v>277</v>
      </c>
      <c r="F5208" s="9" t="s">
        <v>277</v>
      </c>
      <c r="G5208" s="9" t="s">
        <v>277</v>
      </c>
      <c r="H5208" s="9" t="s">
        <v>277</v>
      </c>
      <c r="I5208" s="9" t="s">
        <v>277</v>
      </c>
      <c r="J5208" s="9" t="s">
        <v>277</v>
      </c>
      <c r="K5208" s="9" t="s">
        <v>277</v>
      </c>
      <c r="L5208" s="9" t="s">
        <v>277</v>
      </c>
      <c r="M5208" s="65">
        <v>62</v>
      </c>
      <c r="P5208" s="65">
        <f t="shared" si="145"/>
        <v>62</v>
      </c>
    </row>
    <row r="5209" spans="1:20" ht="15">
      <c r="A5209" s="238" t="s">
        <v>2500</v>
      </c>
      <c r="B5209" s="61" t="s">
        <v>2528</v>
      </c>
      <c r="C5209" s="3"/>
      <c r="D5209" s="3"/>
      <c r="E5209" s="9" t="s">
        <v>277</v>
      </c>
      <c r="F5209" s="9" t="s">
        <v>277</v>
      </c>
      <c r="G5209" s="9" t="s">
        <v>277</v>
      </c>
      <c r="H5209" s="9" t="s">
        <v>277</v>
      </c>
      <c r="I5209" s="9" t="s">
        <v>277</v>
      </c>
      <c r="J5209" s="9" t="s">
        <v>277</v>
      </c>
      <c r="K5209" s="9" t="s">
        <v>277</v>
      </c>
      <c r="L5209" s="9" t="s">
        <v>277</v>
      </c>
      <c r="M5209" s="65">
        <v>61.600000000000009</v>
      </c>
      <c r="P5209" s="65">
        <f t="shared" si="145"/>
        <v>61.600000000000009</v>
      </c>
    </row>
    <row r="5210" spans="1:20" ht="15">
      <c r="A5210" s="238" t="s">
        <v>2501</v>
      </c>
      <c r="B5210" s="226" t="s">
        <v>1595</v>
      </c>
      <c r="C5210" s="3"/>
      <c r="D5210" s="3"/>
      <c r="E5210" s="9" t="s">
        <v>277</v>
      </c>
      <c r="F5210" s="9" t="s">
        <v>277</v>
      </c>
      <c r="G5210" s="9" t="s">
        <v>277</v>
      </c>
      <c r="H5210" s="9" t="s">
        <v>277</v>
      </c>
      <c r="I5210" s="9">
        <v>0</v>
      </c>
      <c r="J5210" s="9">
        <v>0</v>
      </c>
      <c r="K5210" s="9">
        <v>55.200000000004366</v>
      </c>
      <c r="L5210" s="9" t="s">
        <v>277</v>
      </c>
      <c r="M5210" s="9" t="s">
        <v>277</v>
      </c>
      <c r="P5210" s="65">
        <f t="shared" si="145"/>
        <v>55.200000000004366</v>
      </c>
    </row>
    <row r="5211" spans="1:20" ht="15">
      <c r="A5211" s="238" t="s">
        <v>2502</v>
      </c>
      <c r="B5211" s="61" t="s">
        <v>2512</v>
      </c>
      <c r="C5211" s="3"/>
      <c r="D5211" s="3"/>
      <c r="E5211" s="9" t="s">
        <v>277</v>
      </c>
      <c r="F5211" s="9" t="s">
        <v>277</v>
      </c>
      <c r="G5211" s="9" t="s">
        <v>277</v>
      </c>
      <c r="H5211" s="9" t="s">
        <v>277</v>
      </c>
      <c r="I5211" s="9" t="s">
        <v>277</v>
      </c>
      <c r="J5211" s="9" t="s">
        <v>277</v>
      </c>
      <c r="K5211" s="9" t="s">
        <v>277</v>
      </c>
      <c r="L5211" s="9" t="s">
        <v>277</v>
      </c>
      <c r="M5211" s="65">
        <v>10.199999999999999</v>
      </c>
      <c r="P5211" s="65">
        <f t="shared" si="145"/>
        <v>10.199999999999999</v>
      </c>
    </row>
    <row r="5212" spans="1:20" ht="15">
      <c r="A5212" s="238" t="s">
        <v>2531</v>
      </c>
      <c r="B5212" s="226" t="s">
        <v>1577</v>
      </c>
      <c r="C5212" s="3"/>
      <c r="D5212" s="3"/>
      <c r="E5212" s="9" t="s">
        <v>277</v>
      </c>
      <c r="F5212" s="9" t="s">
        <v>277</v>
      </c>
      <c r="G5212" s="9" t="s">
        <v>277</v>
      </c>
      <c r="H5212" s="9" t="s">
        <v>277</v>
      </c>
      <c r="I5212" s="9">
        <v>0</v>
      </c>
      <c r="J5212" s="9">
        <v>0</v>
      </c>
      <c r="K5212" s="9" t="s">
        <v>277</v>
      </c>
      <c r="L5212" s="9" t="s">
        <v>277</v>
      </c>
      <c r="M5212" s="9" t="s">
        <v>277</v>
      </c>
      <c r="P5212" s="65">
        <f t="shared" si="145"/>
        <v>0</v>
      </c>
    </row>
    <row r="5213" spans="1:20" ht="15">
      <c r="A5213" s="238" t="s">
        <v>2613</v>
      </c>
      <c r="B5213" s="181" t="s">
        <v>1266</v>
      </c>
      <c r="C5213" s="3"/>
      <c r="D5213" s="3"/>
      <c r="E5213" s="9" t="s">
        <v>277</v>
      </c>
      <c r="F5213" s="9" t="s">
        <v>277</v>
      </c>
      <c r="G5213" s="9" t="s">
        <v>277</v>
      </c>
      <c r="H5213" s="9" t="s">
        <v>277</v>
      </c>
      <c r="I5213" s="9">
        <v>0</v>
      </c>
      <c r="J5213" s="9">
        <v>0</v>
      </c>
      <c r="K5213" s="9" t="s">
        <v>277</v>
      </c>
      <c r="L5213" s="9" t="s">
        <v>277</v>
      </c>
      <c r="M5213" s="9" t="s">
        <v>277</v>
      </c>
      <c r="P5213" s="65">
        <f t="shared" si="145"/>
        <v>0</v>
      </c>
    </row>
    <row r="5214" spans="1:20" ht="15">
      <c r="A5214" s="238" t="s">
        <v>2626</v>
      </c>
      <c r="B5214" s="170" t="s">
        <v>1270</v>
      </c>
      <c r="C5214" s="3"/>
      <c r="D5214" s="3"/>
      <c r="E5214" s="9" t="s">
        <v>277</v>
      </c>
      <c r="F5214" s="9" t="s">
        <v>277</v>
      </c>
      <c r="G5214" s="9" t="s">
        <v>277</v>
      </c>
      <c r="H5214" s="9" t="s">
        <v>277</v>
      </c>
      <c r="I5214" s="9">
        <v>0</v>
      </c>
      <c r="J5214" s="9">
        <v>0</v>
      </c>
      <c r="K5214" s="9" t="s">
        <v>277</v>
      </c>
      <c r="L5214" s="9" t="s">
        <v>277</v>
      </c>
      <c r="M5214" s="9" t="s">
        <v>277</v>
      </c>
      <c r="P5214" s="65">
        <f t="shared" si="145"/>
        <v>0</v>
      </c>
      <c r="T5214" t="s">
        <v>2297</v>
      </c>
    </row>
    <row r="5215" spans="1:20" ht="15">
      <c r="A5215" s="238" t="s">
        <v>2662</v>
      </c>
      <c r="B5215" s="170" t="s">
        <v>1275</v>
      </c>
      <c r="C5215" s="3"/>
      <c r="D5215" s="3"/>
      <c r="E5215" s="9" t="s">
        <v>277</v>
      </c>
      <c r="F5215" s="9" t="s">
        <v>277</v>
      </c>
      <c r="G5215" s="9" t="s">
        <v>277</v>
      </c>
      <c r="H5215" s="9" t="s">
        <v>277</v>
      </c>
      <c r="I5215" s="9">
        <v>0</v>
      </c>
      <c r="J5215" s="9">
        <v>0</v>
      </c>
      <c r="K5215" s="9" t="s">
        <v>277</v>
      </c>
      <c r="L5215" s="9" t="s">
        <v>277</v>
      </c>
      <c r="M5215" s="9" t="s">
        <v>277</v>
      </c>
      <c r="P5215" s="65">
        <f t="shared" si="145"/>
        <v>0</v>
      </c>
    </row>
    <row r="5216" spans="1:20" ht="15">
      <c r="A5216" s="238" t="s">
        <v>2663</v>
      </c>
      <c r="B5216" s="170" t="s">
        <v>1274</v>
      </c>
      <c r="C5216" s="3"/>
      <c r="D5216" s="3"/>
      <c r="E5216" s="9" t="s">
        <v>277</v>
      </c>
      <c r="F5216" s="9" t="s">
        <v>277</v>
      </c>
      <c r="G5216" s="9" t="s">
        <v>277</v>
      </c>
      <c r="H5216" s="9" t="s">
        <v>277</v>
      </c>
      <c r="I5216" s="9">
        <v>0</v>
      </c>
      <c r="J5216" s="9">
        <v>0</v>
      </c>
      <c r="K5216" s="9" t="s">
        <v>277</v>
      </c>
      <c r="L5216" s="9" t="s">
        <v>277</v>
      </c>
      <c r="M5216" s="9" t="s">
        <v>277</v>
      </c>
      <c r="P5216" s="65">
        <f t="shared" si="145"/>
        <v>0</v>
      </c>
    </row>
    <row r="5217" spans="1:21" ht="15">
      <c r="A5217" s="238" t="s">
        <v>2664</v>
      </c>
      <c r="B5217" s="170" t="s">
        <v>1273</v>
      </c>
      <c r="C5217" s="3"/>
      <c r="D5217" s="3"/>
      <c r="E5217" s="9" t="s">
        <v>277</v>
      </c>
      <c r="F5217" s="9" t="s">
        <v>277</v>
      </c>
      <c r="G5217" s="9" t="s">
        <v>277</v>
      </c>
      <c r="H5217" s="9" t="s">
        <v>277</v>
      </c>
      <c r="I5217" s="9">
        <v>0</v>
      </c>
      <c r="J5217" s="9">
        <v>0</v>
      </c>
      <c r="K5217" s="9" t="s">
        <v>277</v>
      </c>
      <c r="L5217" s="9" t="s">
        <v>277</v>
      </c>
      <c r="M5217" s="9" t="s">
        <v>277</v>
      </c>
      <c r="P5217" s="65">
        <f t="shared" si="145"/>
        <v>0</v>
      </c>
    </row>
    <row r="5218" spans="1:21" ht="15">
      <c r="A5218" s="238" t="s">
        <v>2665</v>
      </c>
      <c r="B5218" s="170" t="s">
        <v>1294</v>
      </c>
      <c r="C5218" s="3"/>
      <c r="D5218" s="3"/>
      <c r="E5218" s="9" t="s">
        <v>277</v>
      </c>
      <c r="F5218" s="9" t="s">
        <v>277</v>
      </c>
      <c r="G5218" s="9" t="s">
        <v>277</v>
      </c>
      <c r="H5218" s="9" t="s">
        <v>277</v>
      </c>
      <c r="I5218" s="9">
        <v>0</v>
      </c>
      <c r="J5218" s="9">
        <v>0</v>
      </c>
      <c r="K5218" s="9" t="s">
        <v>277</v>
      </c>
      <c r="L5218" s="9" t="s">
        <v>277</v>
      </c>
      <c r="M5218" s="9" t="s">
        <v>277</v>
      </c>
      <c r="P5218" s="65">
        <f t="shared" si="145"/>
        <v>0</v>
      </c>
    </row>
    <row r="5219" spans="1:21" ht="15">
      <c r="A5219" s="238" t="s">
        <v>2666</v>
      </c>
      <c r="B5219" s="170" t="s">
        <v>1282</v>
      </c>
      <c r="C5219" s="3"/>
      <c r="D5219" s="3"/>
      <c r="E5219" s="9" t="s">
        <v>277</v>
      </c>
      <c r="F5219" s="9" t="s">
        <v>277</v>
      </c>
      <c r="G5219" s="9" t="s">
        <v>277</v>
      </c>
      <c r="H5219" s="9" t="s">
        <v>277</v>
      </c>
      <c r="I5219" s="9">
        <v>0</v>
      </c>
      <c r="J5219" s="9">
        <v>0</v>
      </c>
      <c r="K5219" s="9" t="s">
        <v>277</v>
      </c>
      <c r="L5219" s="9" t="s">
        <v>277</v>
      </c>
      <c r="M5219" s="9" t="s">
        <v>277</v>
      </c>
      <c r="P5219" s="65">
        <f t="shared" si="145"/>
        <v>0</v>
      </c>
    </row>
    <row r="5220" spans="1:21" ht="15">
      <c r="A5220" s="28"/>
      <c r="B5220" s="28"/>
      <c r="E5220" s="9"/>
      <c r="F5220" s="9"/>
      <c r="G5220" s="9"/>
      <c r="H5220" s="9"/>
      <c r="L5220" s="67"/>
      <c r="M5220" s="67"/>
      <c r="N5220" s="65"/>
    </row>
    <row r="5221" spans="1:21" ht="15">
      <c r="A5221" s="28"/>
      <c r="B5221" s="61"/>
      <c r="E5221" s="9"/>
      <c r="L5221" s="67"/>
      <c r="M5221" s="67"/>
    </row>
    <row r="5222" spans="1:21" ht="15">
      <c r="A5222" s="28"/>
      <c r="B5222" s="61"/>
      <c r="E5222" s="9"/>
      <c r="L5222" s="67"/>
      <c r="M5222" s="67"/>
      <c r="S5222" t="s">
        <v>2297</v>
      </c>
    </row>
    <row r="5223" spans="1:21" ht="25.5">
      <c r="A5223" s="23" t="s">
        <v>345</v>
      </c>
      <c r="L5223" s="67"/>
      <c r="M5223" s="67"/>
    </row>
    <row r="5224" spans="1:21">
      <c r="L5224" s="67"/>
      <c r="M5224" s="67"/>
    </row>
    <row r="5225" spans="1:21" ht="15">
      <c r="A5225" s="38"/>
      <c r="B5225" s="38"/>
      <c r="C5225" s="38"/>
      <c r="D5225" s="38"/>
      <c r="E5225" s="59">
        <v>2016</v>
      </c>
      <c r="F5225" s="59">
        <v>2017</v>
      </c>
      <c r="G5225" s="59">
        <v>2018</v>
      </c>
      <c r="H5225" s="59">
        <v>2019</v>
      </c>
      <c r="I5225" s="59">
        <v>2020</v>
      </c>
      <c r="J5225" s="59">
        <v>2021</v>
      </c>
      <c r="K5225" s="59">
        <v>2022</v>
      </c>
      <c r="L5225" s="59">
        <v>2023</v>
      </c>
      <c r="M5225" s="59">
        <v>2024</v>
      </c>
      <c r="P5225" s="68" t="s">
        <v>40</v>
      </c>
    </row>
    <row r="5226" spans="1:21" ht="15">
      <c r="A5226" s="28" t="s">
        <v>0</v>
      </c>
      <c r="B5226" s="61" t="s">
        <v>31</v>
      </c>
      <c r="E5226" s="179">
        <v>2079</v>
      </c>
      <c r="F5226" s="179">
        <v>3313.7</v>
      </c>
      <c r="G5226" s="179">
        <v>3121.2</v>
      </c>
      <c r="H5226" s="174">
        <v>3775.7999999999956</v>
      </c>
      <c r="I5226" s="9">
        <v>3080.6000000000113</v>
      </c>
      <c r="J5226" s="9">
        <v>3014.0999999997293</v>
      </c>
      <c r="K5226" s="9">
        <v>4599.8999999999996</v>
      </c>
      <c r="L5226" s="179">
        <v>4188.5999999999949</v>
      </c>
      <c r="M5226" s="65">
        <v>3317.8</v>
      </c>
      <c r="P5226" s="65">
        <f t="shared" ref="P5226:P5257" si="146">SUM(E5226:M5226)</f>
        <v>30490.699999999728</v>
      </c>
      <c r="R5226" t="s">
        <v>2478</v>
      </c>
      <c r="U5226" s="3" t="s">
        <v>984</v>
      </c>
    </row>
    <row r="5227" spans="1:21" ht="15">
      <c r="A5227" s="28" t="s">
        <v>2</v>
      </c>
      <c r="B5227" s="61" t="s">
        <v>21</v>
      </c>
      <c r="E5227" s="179">
        <v>2303.3000000000002</v>
      </c>
      <c r="F5227" s="176">
        <v>3773.2</v>
      </c>
      <c r="G5227" s="175">
        <v>3442.6</v>
      </c>
      <c r="H5227" s="175">
        <v>3731</v>
      </c>
      <c r="I5227" s="9">
        <v>2560.2000000000389</v>
      </c>
      <c r="J5227" s="9">
        <v>2481.7999999998101</v>
      </c>
      <c r="K5227" s="175">
        <v>5378.5</v>
      </c>
      <c r="L5227" s="9">
        <v>3976.3999999999978</v>
      </c>
      <c r="M5227" s="65">
        <v>2505.0999999999995</v>
      </c>
      <c r="P5227" s="65">
        <f t="shared" si="146"/>
        <v>30152.099999999846</v>
      </c>
      <c r="R5227" t="s">
        <v>2047</v>
      </c>
      <c r="U5227" s="3" t="s">
        <v>1392</v>
      </c>
    </row>
    <row r="5228" spans="1:21" ht="15">
      <c r="A5228" s="28" t="s">
        <v>3</v>
      </c>
      <c r="B5228" s="61" t="s">
        <v>11</v>
      </c>
      <c r="E5228" s="9">
        <v>2013.2</v>
      </c>
      <c r="F5228" s="9">
        <v>2641</v>
      </c>
      <c r="G5228" s="174">
        <v>3657.6</v>
      </c>
      <c r="H5228" s="176">
        <v>3866.8999999999978</v>
      </c>
      <c r="I5228" s="9">
        <v>1843.599999999984</v>
      </c>
      <c r="J5228" s="179">
        <v>3338.0999999999658</v>
      </c>
      <c r="K5228" s="9">
        <v>4631</v>
      </c>
      <c r="L5228" s="9">
        <v>3195.7999999999956</v>
      </c>
      <c r="M5228" s="65">
        <v>2985.5999999999995</v>
      </c>
      <c r="P5228" s="65">
        <f t="shared" si="146"/>
        <v>28172.799999999941</v>
      </c>
      <c r="R5228" t="s">
        <v>674</v>
      </c>
      <c r="U5228" s="3" t="s">
        <v>1393</v>
      </c>
    </row>
    <row r="5229" spans="1:21" ht="15">
      <c r="A5229" s="28" t="s">
        <v>5</v>
      </c>
      <c r="B5229" s="61" t="s">
        <v>33</v>
      </c>
      <c r="E5229" s="9">
        <v>1093.8</v>
      </c>
      <c r="F5229" s="175">
        <v>3456.4</v>
      </c>
      <c r="G5229" s="179">
        <v>3282.4</v>
      </c>
      <c r="H5229" s="9">
        <v>2576.2000000000044</v>
      </c>
      <c r="I5229" s="9">
        <v>2763.6999999999389</v>
      </c>
      <c r="J5229" s="179">
        <v>3247.5000000001273</v>
      </c>
      <c r="K5229" s="9">
        <v>4617.0499999999993</v>
      </c>
      <c r="L5229" s="9">
        <v>3181.2000000000007</v>
      </c>
      <c r="M5229" s="65">
        <v>3370.2999999999997</v>
      </c>
      <c r="P5229" s="65">
        <f t="shared" si="146"/>
        <v>27588.550000000072</v>
      </c>
      <c r="R5229" t="s">
        <v>3126</v>
      </c>
    </row>
    <row r="5230" spans="1:21" ht="15">
      <c r="A5230" s="28" t="s">
        <v>7</v>
      </c>
      <c r="B5230" s="61" t="s">
        <v>153</v>
      </c>
      <c r="E5230" s="9" t="s">
        <v>277</v>
      </c>
      <c r="F5230" s="9" t="s">
        <v>277</v>
      </c>
      <c r="G5230" s="176">
        <v>3773.2</v>
      </c>
      <c r="H5230" s="9">
        <v>3222.2999999999956</v>
      </c>
      <c r="I5230" s="174">
        <v>3795.8999999999978</v>
      </c>
      <c r="J5230" s="9">
        <v>3084.6999999999243</v>
      </c>
      <c r="K5230" s="179">
        <v>4903.2</v>
      </c>
      <c r="L5230" s="174">
        <v>4504.4000000000051</v>
      </c>
      <c r="M5230" s="65">
        <v>3228.8999999999996</v>
      </c>
      <c r="P5230" s="65">
        <f t="shared" si="146"/>
        <v>26512.599999999926</v>
      </c>
      <c r="R5230" t="s">
        <v>2475</v>
      </c>
      <c r="U5230" s="3" t="s">
        <v>1392</v>
      </c>
    </row>
    <row r="5231" spans="1:21" ht="15">
      <c r="A5231" s="28" t="s">
        <v>8</v>
      </c>
      <c r="B5231" s="61" t="s">
        <v>25</v>
      </c>
      <c r="E5231" s="179">
        <v>2178.9</v>
      </c>
      <c r="F5231" s="179">
        <v>2918.7</v>
      </c>
      <c r="G5231" s="9">
        <v>2945.5</v>
      </c>
      <c r="H5231" s="9">
        <v>2520.4000000000051</v>
      </c>
      <c r="I5231" s="9">
        <v>2447.6000000000458</v>
      </c>
      <c r="J5231" s="9">
        <v>2968.9000000000633</v>
      </c>
      <c r="K5231" s="9">
        <v>4455.7000000000007</v>
      </c>
      <c r="L5231" s="9">
        <v>3667.200000000008</v>
      </c>
      <c r="M5231" s="65">
        <v>2225.2999999999997</v>
      </c>
      <c r="P5231" s="65">
        <f t="shared" si="146"/>
        <v>26328.200000000121</v>
      </c>
      <c r="R5231" t="s">
        <v>324</v>
      </c>
    </row>
    <row r="5232" spans="1:21" ht="15">
      <c r="A5232" s="28" t="s">
        <v>10</v>
      </c>
      <c r="B5232" s="61" t="s">
        <v>17</v>
      </c>
      <c r="E5232" s="175">
        <v>2525.5</v>
      </c>
      <c r="F5232" s="179">
        <v>2897.5</v>
      </c>
      <c r="G5232" s="9">
        <v>2899.9</v>
      </c>
      <c r="H5232" s="9">
        <v>3243.1999999999898</v>
      </c>
      <c r="I5232" s="9">
        <v>2867.5999999998967</v>
      </c>
      <c r="J5232" s="9">
        <v>3082.7000000002663</v>
      </c>
      <c r="K5232" s="9">
        <v>2882</v>
      </c>
      <c r="L5232" s="9">
        <v>3463.1999999999971</v>
      </c>
      <c r="M5232" s="65">
        <v>1933.2</v>
      </c>
      <c r="P5232" s="65">
        <f t="shared" si="146"/>
        <v>25794.800000000152</v>
      </c>
      <c r="R5232" t="s">
        <v>331</v>
      </c>
    </row>
    <row r="5233" spans="1:21" ht="15">
      <c r="A5233" s="28" t="s">
        <v>12</v>
      </c>
      <c r="B5233" s="61" t="s">
        <v>143</v>
      </c>
      <c r="E5233" s="9" t="s">
        <v>277</v>
      </c>
      <c r="F5233" s="9">
        <v>2707.9</v>
      </c>
      <c r="G5233" s="9">
        <v>2810.5</v>
      </c>
      <c r="H5233" s="179">
        <v>3435.5000000000036</v>
      </c>
      <c r="I5233" s="9">
        <v>2517.9999999999764</v>
      </c>
      <c r="J5233" s="9">
        <v>2493.7999999999956</v>
      </c>
      <c r="K5233" s="9">
        <v>4459.75</v>
      </c>
      <c r="L5233" s="9">
        <v>3624.1000000000022</v>
      </c>
      <c r="M5233" s="90">
        <v>3508.6000000000004</v>
      </c>
      <c r="P5233" s="65">
        <f t="shared" si="146"/>
        <v>25558.14999999998</v>
      </c>
      <c r="R5233" t="s">
        <v>339</v>
      </c>
    </row>
    <row r="5234" spans="1:21" ht="15">
      <c r="A5234" s="28" t="s">
        <v>14</v>
      </c>
      <c r="B5234" s="61" t="s">
        <v>9</v>
      </c>
      <c r="E5234" s="179">
        <v>2164.4</v>
      </c>
      <c r="F5234" s="9">
        <v>2548.5</v>
      </c>
      <c r="G5234" s="9">
        <v>2423.8000000000002</v>
      </c>
      <c r="H5234" s="9">
        <v>3034.8000000000102</v>
      </c>
      <c r="I5234" s="9">
        <v>2635.3000000000156</v>
      </c>
      <c r="J5234" s="9">
        <v>2973.2000000000262</v>
      </c>
      <c r="K5234" s="9">
        <v>2721.0999999999995</v>
      </c>
      <c r="L5234" s="9">
        <v>4062.9999999999891</v>
      </c>
      <c r="M5234" s="65">
        <v>2811.6</v>
      </c>
      <c r="P5234" s="65">
        <f t="shared" si="146"/>
        <v>25375.700000000041</v>
      </c>
      <c r="R5234" t="s">
        <v>287</v>
      </c>
    </row>
    <row r="5235" spans="1:21" ht="15">
      <c r="A5235" s="28" t="s">
        <v>16</v>
      </c>
      <c r="B5235" s="61" t="s">
        <v>37</v>
      </c>
      <c r="E5235" s="9">
        <v>1170</v>
      </c>
      <c r="F5235" s="9">
        <v>2362.8000000000002</v>
      </c>
      <c r="G5235" s="9">
        <v>2489.6</v>
      </c>
      <c r="H5235" s="9">
        <v>2158.0000000000073</v>
      </c>
      <c r="I5235" s="9">
        <v>2637.3999999999978</v>
      </c>
      <c r="J5235" s="9">
        <v>3030.6999999998734</v>
      </c>
      <c r="K5235" s="179">
        <v>4830.7999999999993</v>
      </c>
      <c r="L5235" s="179">
        <v>4290.1999999999935</v>
      </c>
      <c r="M5235" s="65">
        <v>2178.6</v>
      </c>
      <c r="P5235" s="65">
        <f t="shared" si="146"/>
        <v>25148.099999999871</v>
      </c>
      <c r="R5235" t="s">
        <v>297</v>
      </c>
    </row>
    <row r="5236" spans="1:21" ht="15">
      <c r="A5236" s="28" t="s">
        <v>18</v>
      </c>
      <c r="B5236" s="61" t="s">
        <v>141</v>
      </c>
      <c r="E5236" s="9" t="s">
        <v>277</v>
      </c>
      <c r="F5236" s="9">
        <v>1505.5</v>
      </c>
      <c r="G5236" s="179">
        <v>3158.5</v>
      </c>
      <c r="H5236" s="179">
        <v>3301.9999999999964</v>
      </c>
      <c r="I5236" s="179">
        <v>3305.1999999999553</v>
      </c>
      <c r="J5236" s="9">
        <v>2818.5999999998967</v>
      </c>
      <c r="K5236" s="9">
        <v>3187.3</v>
      </c>
      <c r="L5236" s="179">
        <v>4429.2999999999993</v>
      </c>
      <c r="M5236" s="65">
        <v>3046.7999999999997</v>
      </c>
      <c r="P5236" s="65">
        <f t="shared" si="146"/>
        <v>24753.199999999848</v>
      </c>
      <c r="R5236" t="s">
        <v>2477</v>
      </c>
      <c r="U5236" s="3" t="s">
        <v>984</v>
      </c>
    </row>
    <row r="5237" spans="1:21" ht="15">
      <c r="A5237" s="28" t="s">
        <v>20</v>
      </c>
      <c r="B5237" s="61" t="s">
        <v>142</v>
      </c>
      <c r="E5237" s="9" t="s">
        <v>277</v>
      </c>
      <c r="F5237" s="9">
        <v>1791.2</v>
      </c>
      <c r="G5237" s="9">
        <v>2791.4</v>
      </c>
      <c r="H5237" s="9">
        <v>2406.7999999999993</v>
      </c>
      <c r="I5237" s="9">
        <v>2877.7999999999902</v>
      </c>
      <c r="J5237" s="179">
        <v>3331.799999999992</v>
      </c>
      <c r="K5237" s="9">
        <v>3984.8500000000004</v>
      </c>
      <c r="L5237" s="9">
        <v>3373.4000000000051</v>
      </c>
      <c r="M5237" s="90">
        <v>3414.1000000000004</v>
      </c>
      <c r="P5237" s="65">
        <f t="shared" si="146"/>
        <v>23971.349999999991</v>
      </c>
      <c r="R5237" t="s">
        <v>319</v>
      </c>
    </row>
    <row r="5238" spans="1:21" ht="15">
      <c r="A5238" s="28" t="s">
        <v>22</v>
      </c>
      <c r="B5238" s="61" t="s">
        <v>23</v>
      </c>
      <c r="E5238" s="179">
        <v>2320.15</v>
      </c>
      <c r="F5238" s="174">
        <v>3672.9</v>
      </c>
      <c r="G5238" s="9">
        <v>2303.35</v>
      </c>
      <c r="H5238" s="9">
        <v>1540.3999999999978</v>
      </c>
      <c r="I5238" s="9">
        <v>1789.7000000000244</v>
      </c>
      <c r="J5238" s="9">
        <v>2517.0000000001746</v>
      </c>
      <c r="K5238" s="9">
        <v>3390.6</v>
      </c>
      <c r="L5238" s="9">
        <v>3956.6000000000022</v>
      </c>
      <c r="M5238" s="65">
        <v>2089.1</v>
      </c>
      <c r="P5238" s="65">
        <f t="shared" si="146"/>
        <v>23579.800000000196</v>
      </c>
      <c r="R5238" t="s">
        <v>306</v>
      </c>
    </row>
    <row r="5239" spans="1:21" ht="15">
      <c r="A5239" s="28" t="s">
        <v>24</v>
      </c>
      <c r="B5239" s="61" t="s">
        <v>154</v>
      </c>
      <c r="E5239" s="9" t="s">
        <v>277</v>
      </c>
      <c r="F5239" s="9" t="s">
        <v>277</v>
      </c>
      <c r="G5239" s="9">
        <v>1385</v>
      </c>
      <c r="H5239" s="179">
        <v>3344.5000000000036</v>
      </c>
      <c r="I5239" s="176">
        <v>3960.8999999999505</v>
      </c>
      <c r="J5239" s="175">
        <v>3445.3999999998705</v>
      </c>
      <c r="K5239" s="9">
        <v>4408.1000000000004</v>
      </c>
      <c r="L5239" s="175">
        <v>4493.6000000000058</v>
      </c>
      <c r="M5239" s="65">
        <v>2420.5000000000005</v>
      </c>
      <c r="P5239" s="65">
        <f t="shared" si="146"/>
        <v>23457.999999999833</v>
      </c>
      <c r="R5239" t="s">
        <v>2476</v>
      </c>
      <c r="U5239" s="3" t="s">
        <v>1392</v>
      </c>
    </row>
    <row r="5240" spans="1:21" ht="15">
      <c r="A5240" s="28" t="s">
        <v>26</v>
      </c>
      <c r="B5240" s="61" t="s">
        <v>15</v>
      </c>
      <c r="E5240" s="179">
        <v>2213.9</v>
      </c>
      <c r="F5240" s="9">
        <v>2417.4</v>
      </c>
      <c r="G5240" s="9">
        <v>1945.3</v>
      </c>
      <c r="H5240" s="9">
        <v>2778.0000000000036</v>
      </c>
      <c r="I5240" s="9">
        <v>2144.5999999999112</v>
      </c>
      <c r="J5240" s="9">
        <v>2692.6999999998079</v>
      </c>
      <c r="K5240" s="9">
        <v>4104.3</v>
      </c>
      <c r="L5240" s="9">
        <v>2986</v>
      </c>
      <c r="M5240" s="65">
        <v>1892.4</v>
      </c>
      <c r="P5240" s="65">
        <f t="shared" si="146"/>
        <v>23174.599999999726</v>
      </c>
      <c r="R5240" t="s">
        <v>291</v>
      </c>
    </row>
    <row r="5241" spans="1:21" ht="15">
      <c r="A5241" s="28" t="s">
        <v>28</v>
      </c>
      <c r="B5241" s="61" t="s">
        <v>161</v>
      </c>
      <c r="E5241" s="9" t="s">
        <v>277</v>
      </c>
      <c r="F5241" s="9" t="s">
        <v>277</v>
      </c>
      <c r="G5241" s="179">
        <v>3231.3</v>
      </c>
      <c r="H5241" s="9">
        <v>1938.6000000000058</v>
      </c>
      <c r="I5241" s="9">
        <v>3284.7999999999465</v>
      </c>
      <c r="J5241" s="9">
        <v>2793.199999999928</v>
      </c>
      <c r="K5241" s="9">
        <v>4115.7</v>
      </c>
      <c r="L5241" s="9">
        <v>2810.8999999999978</v>
      </c>
      <c r="M5241" s="65">
        <v>3002.2000000000003</v>
      </c>
      <c r="P5241" s="65">
        <f t="shared" si="146"/>
        <v>21176.699999999881</v>
      </c>
      <c r="R5241" t="s">
        <v>286</v>
      </c>
    </row>
    <row r="5242" spans="1:21" ht="15">
      <c r="A5242" s="28" t="s">
        <v>30</v>
      </c>
      <c r="B5242" s="61" t="s">
        <v>645</v>
      </c>
      <c r="E5242" s="9" t="s">
        <v>277</v>
      </c>
      <c r="F5242" s="9" t="s">
        <v>277</v>
      </c>
      <c r="G5242" s="9" t="s">
        <v>277</v>
      </c>
      <c r="H5242" s="179">
        <v>3400.3000000000029</v>
      </c>
      <c r="I5242" s="9">
        <v>3003.300000000072</v>
      </c>
      <c r="J5242" s="9">
        <v>2784.0999999998348</v>
      </c>
      <c r="K5242" s="9">
        <v>4649.6000000000004</v>
      </c>
      <c r="L5242" s="9">
        <v>3898.2999999999956</v>
      </c>
      <c r="M5242" s="65">
        <v>2928.4</v>
      </c>
      <c r="P5242" s="65">
        <f t="shared" si="146"/>
        <v>20663.999999999905</v>
      </c>
      <c r="R5242" t="s">
        <v>296</v>
      </c>
    </row>
    <row r="5243" spans="1:21" ht="15">
      <c r="A5243" s="28" t="s">
        <v>32</v>
      </c>
      <c r="B5243" s="61" t="s">
        <v>27</v>
      </c>
      <c r="E5243" s="174">
        <v>2786.4</v>
      </c>
      <c r="F5243" s="9">
        <v>2412.5</v>
      </c>
      <c r="G5243" s="9">
        <v>2595.9</v>
      </c>
      <c r="H5243" s="9">
        <v>3054.2000000000044</v>
      </c>
      <c r="I5243" s="9">
        <v>931.59999999998217</v>
      </c>
      <c r="J5243" s="9">
        <v>2933.8999999995685</v>
      </c>
      <c r="K5243" s="9">
        <v>2618.8000000000002</v>
      </c>
      <c r="L5243" s="9">
        <v>3283.2000000000044</v>
      </c>
      <c r="M5243" s="9" t="s">
        <v>277</v>
      </c>
      <c r="P5243" s="65">
        <f t="shared" si="146"/>
        <v>20616.49999999956</v>
      </c>
      <c r="R5243" t="s">
        <v>299</v>
      </c>
    </row>
    <row r="5244" spans="1:21" ht="15">
      <c r="A5244" s="28" t="s">
        <v>34</v>
      </c>
      <c r="B5244" s="61" t="s">
        <v>665</v>
      </c>
      <c r="E5244" s="9" t="s">
        <v>277</v>
      </c>
      <c r="F5244" s="9" t="s">
        <v>277</v>
      </c>
      <c r="G5244" s="9" t="s">
        <v>277</v>
      </c>
      <c r="H5244" s="9">
        <v>2215.3000000000065</v>
      </c>
      <c r="I5244" s="175">
        <v>3546.9000000000524</v>
      </c>
      <c r="J5244" s="176">
        <v>4006.4999999998981</v>
      </c>
      <c r="K5244" s="179">
        <v>4701.4999999999991</v>
      </c>
      <c r="L5244" s="9">
        <v>3359.8999999999942</v>
      </c>
      <c r="M5244" s="65">
        <v>2068.5999999999995</v>
      </c>
      <c r="P5244" s="65">
        <f t="shared" si="146"/>
        <v>19898.69999999995</v>
      </c>
      <c r="R5244" t="s">
        <v>977</v>
      </c>
      <c r="U5244" s="3" t="s">
        <v>1393</v>
      </c>
    </row>
    <row r="5245" spans="1:21" ht="15">
      <c r="A5245" s="28" t="s">
        <v>36</v>
      </c>
      <c r="B5245" s="61" t="s">
        <v>1</v>
      </c>
      <c r="E5245" s="176">
        <v>2787.1</v>
      </c>
      <c r="F5245" s="9">
        <v>2598.1999999999998</v>
      </c>
      <c r="G5245" s="9">
        <v>1612.6</v>
      </c>
      <c r="H5245" s="179">
        <v>3358</v>
      </c>
      <c r="I5245" s="9">
        <v>2430.2000000000135</v>
      </c>
      <c r="J5245" s="9">
        <v>2584.0000000000618</v>
      </c>
      <c r="K5245" s="9">
        <v>806.4</v>
      </c>
      <c r="L5245" s="9">
        <v>2597.0999999999913</v>
      </c>
      <c r="M5245" s="65">
        <v>1021.5</v>
      </c>
      <c r="P5245" s="65">
        <f t="shared" si="146"/>
        <v>19795.100000000064</v>
      </c>
      <c r="R5245" t="s">
        <v>368</v>
      </c>
      <c r="U5245" s="3" t="s">
        <v>1393</v>
      </c>
    </row>
    <row r="5246" spans="1:21" ht="15">
      <c r="A5246" s="28" t="s">
        <v>38</v>
      </c>
      <c r="B5246" s="61" t="s">
        <v>615</v>
      </c>
      <c r="E5246" s="9" t="s">
        <v>277</v>
      </c>
      <c r="F5246" s="9" t="s">
        <v>277</v>
      </c>
      <c r="G5246" s="9" t="s">
        <v>277</v>
      </c>
      <c r="H5246" s="9">
        <v>2624.2000000000044</v>
      </c>
      <c r="I5246" s="179">
        <v>3379.2999999999975</v>
      </c>
      <c r="J5246" s="9">
        <v>3049.8000000001884</v>
      </c>
      <c r="K5246" s="179">
        <v>4658.8</v>
      </c>
      <c r="L5246" s="9">
        <v>3095.3999999999942</v>
      </c>
      <c r="M5246" s="65">
        <v>2837.8999999999996</v>
      </c>
      <c r="P5246" s="65">
        <f t="shared" si="146"/>
        <v>19645.400000000183</v>
      </c>
      <c r="R5246" t="s">
        <v>333</v>
      </c>
    </row>
    <row r="5247" spans="1:21" ht="15">
      <c r="A5247" s="28" t="s">
        <v>145</v>
      </c>
      <c r="B5247" s="61" t="s">
        <v>620</v>
      </c>
      <c r="E5247" s="9" t="s">
        <v>277</v>
      </c>
      <c r="F5247" s="9" t="s">
        <v>277</v>
      </c>
      <c r="G5247" s="9" t="s">
        <v>277</v>
      </c>
      <c r="H5247" s="179">
        <v>3349.1000000000095</v>
      </c>
      <c r="I5247" s="9">
        <v>2259.0000000000946</v>
      </c>
      <c r="J5247" s="9">
        <v>3197.1000000000531</v>
      </c>
      <c r="K5247" s="9">
        <v>4362.9499999999989</v>
      </c>
      <c r="L5247" s="9">
        <v>3767.6999999999898</v>
      </c>
      <c r="M5247" s="65">
        <v>2681.2000000000003</v>
      </c>
      <c r="P5247" s="65">
        <f t="shared" si="146"/>
        <v>19617.050000000145</v>
      </c>
      <c r="R5247" t="s">
        <v>286</v>
      </c>
    </row>
    <row r="5248" spans="1:21" ht="15">
      <c r="A5248" s="28" t="s">
        <v>146</v>
      </c>
      <c r="B5248" s="61" t="s">
        <v>616</v>
      </c>
      <c r="E5248" s="9" t="s">
        <v>277</v>
      </c>
      <c r="F5248" s="9" t="s">
        <v>277</v>
      </c>
      <c r="G5248" s="9" t="s">
        <v>277</v>
      </c>
      <c r="H5248" s="9">
        <v>1755.1999999999935</v>
      </c>
      <c r="I5248" s="179">
        <v>3478.400000000016</v>
      </c>
      <c r="J5248" s="179">
        <v>3261.7999999999047</v>
      </c>
      <c r="K5248" s="9">
        <v>4004.9</v>
      </c>
      <c r="L5248" s="179">
        <v>4145.3999999999978</v>
      </c>
      <c r="M5248" s="65">
        <v>2410.3999999999996</v>
      </c>
      <c r="P5248" s="65">
        <f t="shared" si="146"/>
        <v>19056.099999999911</v>
      </c>
      <c r="R5248" t="s">
        <v>2479</v>
      </c>
    </row>
    <row r="5249" spans="1:21" ht="15">
      <c r="A5249" s="28" t="s">
        <v>147</v>
      </c>
      <c r="B5249" s="61" t="s">
        <v>644</v>
      </c>
      <c r="E5249" s="9" t="s">
        <v>277</v>
      </c>
      <c r="F5249" s="9" t="s">
        <v>277</v>
      </c>
      <c r="G5249" s="9" t="s">
        <v>277</v>
      </c>
      <c r="H5249" s="9">
        <v>2206.8000000000065</v>
      </c>
      <c r="I5249" s="179">
        <v>3436.3999999998232</v>
      </c>
      <c r="J5249" s="9">
        <v>2305.999999999869</v>
      </c>
      <c r="K5249" s="9">
        <v>3369.4999999999995</v>
      </c>
      <c r="L5249" s="176">
        <v>4820.1000000000095</v>
      </c>
      <c r="M5249" s="65">
        <v>2882</v>
      </c>
      <c r="P5249" s="65">
        <f t="shared" si="146"/>
        <v>19020.799999999708</v>
      </c>
      <c r="R5249" t="s">
        <v>354</v>
      </c>
      <c r="U5249" s="3" t="s">
        <v>1393</v>
      </c>
    </row>
    <row r="5250" spans="1:21" ht="15">
      <c r="A5250" s="28" t="s">
        <v>150</v>
      </c>
      <c r="B5250" s="61" t="s">
        <v>39</v>
      </c>
      <c r="E5250" s="9">
        <v>1903.3</v>
      </c>
      <c r="F5250" s="179">
        <v>2745.1</v>
      </c>
      <c r="G5250" s="9">
        <v>2380.5</v>
      </c>
      <c r="H5250" s="9">
        <v>2032.8999999999942</v>
      </c>
      <c r="I5250" s="9">
        <v>2422.9999999999509</v>
      </c>
      <c r="J5250" s="174">
        <v>3628.4999999999854</v>
      </c>
      <c r="K5250" s="9">
        <v>3866</v>
      </c>
      <c r="L5250" s="9" t="s">
        <v>277</v>
      </c>
      <c r="M5250" s="9" t="s">
        <v>277</v>
      </c>
      <c r="P5250" s="65">
        <f t="shared" si="146"/>
        <v>18979.29999999993</v>
      </c>
      <c r="R5250" t="s">
        <v>305</v>
      </c>
    </row>
    <row r="5251" spans="1:21" ht="15">
      <c r="A5251" s="28" t="s">
        <v>156</v>
      </c>
      <c r="B5251" s="61" t="s">
        <v>631</v>
      </c>
      <c r="E5251" s="9" t="s">
        <v>277</v>
      </c>
      <c r="F5251" s="9" t="s">
        <v>277</v>
      </c>
      <c r="G5251" s="9" t="s">
        <v>277</v>
      </c>
      <c r="H5251" s="9">
        <v>3280.9000000000015</v>
      </c>
      <c r="I5251" s="9">
        <v>1003.9000000000397</v>
      </c>
      <c r="J5251" s="9">
        <v>3090.0999999999767</v>
      </c>
      <c r="K5251" s="9">
        <v>4377.0499999999993</v>
      </c>
      <c r="L5251" s="9">
        <v>3103.4999999999927</v>
      </c>
      <c r="M5251" s="65">
        <v>3192.4999999999995</v>
      </c>
      <c r="P5251" s="65">
        <f t="shared" si="146"/>
        <v>18047.950000000008</v>
      </c>
    </row>
    <row r="5252" spans="1:21" ht="15">
      <c r="A5252" s="28" t="s">
        <v>158</v>
      </c>
      <c r="B5252" s="170" t="s">
        <v>1272</v>
      </c>
      <c r="C5252" s="3"/>
      <c r="D5252" s="3"/>
      <c r="E5252" s="9" t="s">
        <v>277</v>
      </c>
      <c r="F5252" s="9" t="s">
        <v>277</v>
      </c>
      <c r="G5252" s="9" t="s">
        <v>277</v>
      </c>
      <c r="H5252" s="9" t="s">
        <v>277</v>
      </c>
      <c r="I5252" s="9">
        <v>2188.9000000000633</v>
      </c>
      <c r="J5252" s="9">
        <v>2739.6999999999134</v>
      </c>
      <c r="K5252" s="176">
        <v>5873.5</v>
      </c>
      <c r="L5252" s="9">
        <v>3788.5999999999949</v>
      </c>
      <c r="M5252" s="65">
        <v>3260.8</v>
      </c>
      <c r="P5252" s="65">
        <f t="shared" si="146"/>
        <v>17851.499999999971</v>
      </c>
      <c r="R5252" t="s">
        <v>280</v>
      </c>
      <c r="U5252" s="3" t="s">
        <v>1393</v>
      </c>
    </row>
    <row r="5253" spans="1:21" ht="15">
      <c r="A5253" s="28" t="s">
        <v>159</v>
      </c>
      <c r="B5253" s="28" t="s">
        <v>600</v>
      </c>
      <c r="E5253" s="9" t="s">
        <v>277</v>
      </c>
      <c r="F5253" s="9" t="s">
        <v>277</v>
      </c>
      <c r="G5253" s="9" t="s">
        <v>277</v>
      </c>
      <c r="H5253" s="9">
        <v>561.80000000000291</v>
      </c>
      <c r="I5253" s="179">
        <v>3494.4000000001306</v>
      </c>
      <c r="J5253" s="9">
        <v>2610.4999999999491</v>
      </c>
      <c r="K5253" s="9">
        <v>4491.7000000000007</v>
      </c>
      <c r="L5253" s="179">
        <v>4317.3499999999985</v>
      </c>
      <c r="M5253" s="65">
        <v>2321.7000000000003</v>
      </c>
      <c r="P5253" s="65">
        <f t="shared" si="146"/>
        <v>17797.450000000081</v>
      </c>
      <c r="R5253" t="s">
        <v>284</v>
      </c>
    </row>
    <row r="5254" spans="1:21" ht="15">
      <c r="A5254" s="28" t="s">
        <v>160</v>
      </c>
      <c r="B5254" s="61" t="s">
        <v>649</v>
      </c>
      <c r="E5254" s="9" t="s">
        <v>277</v>
      </c>
      <c r="F5254" s="9" t="s">
        <v>277</v>
      </c>
      <c r="G5254" s="9" t="s">
        <v>277</v>
      </c>
      <c r="H5254" s="9">
        <v>2022.9999999999927</v>
      </c>
      <c r="I5254" s="9">
        <v>2247.2000000000044</v>
      </c>
      <c r="J5254" s="9">
        <v>3031.6999999998952</v>
      </c>
      <c r="K5254" s="9">
        <v>3859</v>
      </c>
      <c r="L5254" s="9">
        <v>3450.2999999999956</v>
      </c>
      <c r="M5254" s="65">
        <v>2938.5</v>
      </c>
      <c r="P5254" s="65">
        <f t="shared" si="146"/>
        <v>17549.699999999888</v>
      </c>
    </row>
    <row r="5255" spans="1:21" ht="15">
      <c r="A5255" s="28" t="s">
        <v>162</v>
      </c>
      <c r="B5255" s="61" t="s">
        <v>629</v>
      </c>
      <c r="E5255" s="9" t="s">
        <v>277</v>
      </c>
      <c r="F5255" s="9" t="s">
        <v>277</v>
      </c>
      <c r="G5255" s="9" t="s">
        <v>277</v>
      </c>
      <c r="H5255" s="9">
        <v>1910.0000000000036</v>
      </c>
      <c r="I5255" s="9">
        <v>2092.7000000000498</v>
      </c>
      <c r="J5255" s="9">
        <v>2788.4999999998327</v>
      </c>
      <c r="K5255" s="9">
        <v>4600</v>
      </c>
      <c r="L5255" s="9">
        <v>3418.9999999999964</v>
      </c>
      <c r="M5255" s="65">
        <v>2305.5</v>
      </c>
      <c r="P5255" s="65">
        <f t="shared" si="146"/>
        <v>17115.699999999881</v>
      </c>
    </row>
    <row r="5256" spans="1:21" ht="15">
      <c r="A5256" s="28" t="s">
        <v>273</v>
      </c>
      <c r="B5256" s="61" t="s">
        <v>605</v>
      </c>
      <c r="E5256" s="9" t="s">
        <v>277</v>
      </c>
      <c r="F5256" s="9" t="s">
        <v>277</v>
      </c>
      <c r="G5256" s="9" t="s">
        <v>277</v>
      </c>
      <c r="H5256" s="9">
        <v>2564.9999999999964</v>
      </c>
      <c r="I5256" s="9">
        <v>2614.7999999999847</v>
      </c>
      <c r="J5256" s="9">
        <v>3151.4999999998872</v>
      </c>
      <c r="K5256" s="9">
        <v>3581.9000000000005</v>
      </c>
      <c r="L5256" s="9">
        <v>3389.7000000000044</v>
      </c>
      <c r="M5256" s="65">
        <v>1810.0000000000002</v>
      </c>
      <c r="P5256" s="65">
        <f t="shared" si="146"/>
        <v>17112.899999999874</v>
      </c>
    </row>
    <row r="5257" spans="1:21" ht="15">
      <c r="A5257" s="28" t="s">
        <v>274</v>
      </c>
      <c r="B5257" s="61" t="s">
        <v>613</v>
      </c>
      <c r="E5257" s="9" t="s">
        <v>277</v>
      </c>
      <c r="F5257" s="9" t="s">
        <v>277</v>
      </c>
      <c r="G5257" s="9" t="s">
        <v>277</v>
      </c>
      <c r="H5257" s="9">
        <v>1721.5999999999876</v>
      </c>
      <c r="I5257" s="9">
        <v>1834.8999999999542</v>
      </c>
      <c r="J5257" s="9">
        <v>1908.7000000002554</v>
      </c>
      <c r="K5257" s="179">
        <v>4777.7</v>
      </c>
      <c r="L5257" s="9">
        <v>3317.3999999999905</v>
      </c>
      <c r="M5257" s="90">
        <v>3547.1</v>
      </c>
      <c r="P5257" s="65">
        <f t="shared" si="146"/>
        <v>17107.400000000187</v>
      </c>
      <c r="R5257" t="s">
        <v>285</v>
      </c>
    </row>
    <row r="5258" spans="1:21" ht="15">
      <c r="A5258" s="28" t="s">
        <v>275</v>
      </c>
      <c r="B5258" s="170" t="s">
        <v>1279</v>
      </c>
      <c r="C5258" s="3"/>
      <c r="D5258" s="3"/>
      <c r="E5258" s="9" t="s">
        <v>277</v>
      </c>
      <c r="F5258" s="9" t="s">
        <v>277</v>
      </c>
      <c r="G5258" s="9" t="s">
        <v>277</v>
      </c>
      <c r="H5258" s="9" t="s">
        <v>277</v>
      </c>
      <c r="I5258" s="9">
        <v>2255.3999999999851</v>
      </c>
      <c r="J5258" s="9">
        <v>3089.3999999999796</v>
      </c>
      <c r="K5258" s="9">
        <v>4116.8</v>
      </c>
      <c r="L5258" s="179">
        <v>4405.4999999999818</v>
      </c>
      <c r="M5258" s="65">
        <v>3149.2999999999997</v>
      </c>
      <c r="P5258" s="65">
        <f t="shared" ref="P5258:P5289" si="147">SUM(E5258:M5258)</f>
        <v>17016.399999999947</v>
      </c>
      <c r="R5258" t="s">
        <v>283</v>
      </c>
    </row>
    <row r="5259" spans="1:21" ht="15">
      <c r="A5259" s="28" t="s">
        <v>276</v>
      </c>
      <c r="B5259" s="61" t="s">
        <v>152</v>
      </c>
      <c r="E5259" s="9" t="s">
        <v>277</v>
      </c>
      <c r="F5259" s="9" t="s">
        <v>277</v>
      </c>
      <c r="G5259" s="9">
        <v>2602.6</v>
      </c>
      <c r="H5259" s="9">
        <v>1135.3000000000065</v>
      </c>
      <c r="I5259" s="179">
        <v>3336.8000000000739</v>
      </c>
      <c r="J5259" s="9">
        <v>2841.2999999999665</v>
      </c>
      <c r="K5259" s="9">
        <v>2305</v>
      </c>
      <c r="L5259" s="9">
        <v>2169.3000000000029</v>
      </c>
      <c r="M5259" s="65">
        <v>1541.3</v>
      </c>
      <c r="P5259" s="65">
        <f t="shared" si="147"/>
        <v>15931.600000000049</v>
      </c>
      <c r="R5259" t="s">
        <v>287</v>
      </c>
    </row>
    <row r="5260" spans="1:21" ht="15">
      <c r="A5260" s="28" t="s">
        <v>602</v>
      </c>
      <c r="B5260" s="181" t="s">
        <v>1286</v>
      </c>
      <c r="C5260" s="3"/>
      <c r="D5260" s="3"/>
      <c r="E5260" s="9" t="s">
        <v>277</v>
      </c>
      <c r="F5260" s="9" t="s">
        <v>277</v>
      </c>
      <c r="G5260" s="9" t="s">
        <v>277</v>
      </c>
      <c r="H5260" s="9" t="s">
        <v>277</v>
      </c>
      <c r="I5260" s="9">
        <v>1189.9999999999091</v>
      </c>
      <c r="J5260" s="9">
        <v>3155.8999999999069</v>
      </c>
      <c r="K5260" s="179">
        <v>4788.05</v>
      </c>
      <c r="L5260" s="9">
        <v>3748.4000000000051</v>
      </c>
      <c r="M5260" s="65">
        <v>2785.7999999999997</v>
      </c>
      <c r="P5260" s="65">
        <f t="shared" si="147"/>
        <v>15668.14999999982</v>
      </c>
      <c r="R5260" t="s">
        <v>296</v>
      </c>
    </row>
    <row r="5261" spans="1:21" ht="15">
      <c r="A5261" s="28" t="s">
        <v>603</v>
      </c>
      <c r="B5261" s="61" t="s">
        <v>13</v>
      </c>
      <c r="E5261" s="9">
        <v>1876.9</v>
      </c>
      <c r="F5261" s="9">
        <v>1900.2</v>
      </c>
      <c r="G5261" s="9">
        <v>2264.6</v>
      </c>
      <c r="H5261" s="9">
        <v>1384.6000000000058</v>
      </c>
      <c r="I5261" s="9">
        <v>1976.3000000000175</v>
      </c>
      <c r="J5261" s="9">
        <v>1674.1000000000458</v>
      </c>
      <c r="K5261" s="9">
        <v>2029.8</v>
      </c>
      <c r="L5261" s="9">
        <v>2502.6999999999971</v>
      </c>
      <c r="M5261" s="9" t="s">
        <v>277</v>
      </c>
      <c r="P5261" s="65">
        <f t="shared" si="147"/>
        <v>15609.200000000066</v>
      </c>
    </row>
    <row r="5262" spans="1:21" ht="15">
      <c r="A5262" s="28" t="s">
        <v>604</v>
      </c>
      <c r="B5262" s="61" t="s">
        <v>6</v>
      </c>
      <c r="E5262" s="9">
        <v>1369.2</v>
      </c>
      <c r="F5262" s="179">
        <v>3132.1</v>
      </c>
      <c r="G5262" s="9">
        <v>2247.1999999999998</v>
      </c>
      <c r="H5262" s="9">
        <v>1576.5</v>
      </c>
      <c r="I5262" s="179">
        <v>3379.1000000000222</v>
      </c>
      <c r="J5262" s="9">
        <v>2953.049999999992</v>
      </c>
      <c r="K5262" s="9" t="s">
        <v>277</v>
      </c>
      <c r="L5262" s="9" t="s">
        <v>277</v>
      </c>
      <c r="M5262" s="9" t="s">
        <v>277</v>
      </c>
      <c r="P5262" s="65">
        <f t="shared" si="147"/>
        <v>14657.150000000014</v>
      </c>
      <c r="R5262" t="s">
        <v>327</v>
      </c>
    </row>
    <row r="5263" spans="1:21" ht="15">
      <c r="A5263" s="28" t="s">
        <v>606</v>
      </c>
      <c r="B5263" s="28" t="s">
        <v>601</v>
      </c>
      <c r="E5263" s="9" t="s">
        <v>277</v>
      </c>
      <c r="F5263" s="9" t="s">
        <v>277</v>
      </c>
      <c r="G5263" s="9" t="s">
        <v>277</v>
      </c>
      <c r="H5263" s="9">
        <v>1712</v>
      </c>
      <c r="I5263" s="9">
        <v>2179.1999999999553</v>
      </c>
      <c r="J5263" s="179">
        <v>3253.4500000000589</v>
      </c>
      <c r="K5263" s="9">
        <v>3814.7999999999993</v>
      </c>
      <c r="L5263" s="9">
        <v>3332.1000000000095</v>
      </c>
      <c r="M5263" s="9" t="s">
        <v>277</v>
      </c>
      <c r="P5263" s="65">
        <f t="shared" si="147"/>
        <v>14291.550000000023</v>
      </c>
      <c r="R5263" t="s">
        <v>286</v>
      </c>
    </row>
    <row r="5264" spans="1:21" ht="15">
      <c r="A5264" s="28" t="s">
        <v>612</v>
      </c>
      <c r="B5264" s="61" t="s">
        <v>624</v>
      </c>
      <c r="E5264" s="9" t="s">
        <v>277</v>
      </c>
      <c r="F5264" s="9" t="s">
        <v>277</v>
      </c>
      <c r="G5264" s="9" t="s">
        <v>277</v>
      </c>
      <c r="H5264" s="9">
        <v>2411.3000000000029</v>
      </c>
      <c r="I5264" s="9">
        <v>2124.4000000000906</v>
      </c>
      <c r="J5264" s="9">
        <v>2487.1000000001513</v>
      </c>
      <c r="K5264" s="9">
        <v>2165.5</v>
      </c>
      <c r="L5264" s="9">
        <v>2198.9000000000015</v>
      </c>
      <c r="M5264" s="65">
        <v>2720.7</v>
      </c>
      <c r="P5264" s="65">
        <f t="shared" si="147"/>
        <v>14107.900000000245</v>
      </c>
    </row>
    <row r="5265" spans="1:18" ht="15">
      <c r="A5265" s="28" t="s">
        <v>614</v>
      </c>
      <c r="B5265" s="61" t="s">
        <v>630</v>
      </c>
      <c r="E5265" s="9" t="s">
        <v>277</v>
      </c>
      <c r="F5265" s="9" t="s">
        <v>277</v>
      </c>
      <c r="G5265" s="9" t="s">
        <v>277</v>
      </c>
      <c r="H5265" s="9">
        <v>2835.1499999999905</v>
      </c>
      <c r="I5265" s="9">
        <v>1069.6999999998843</v>
      </c>
      <c r="J5265" s="9">
        <v>2755.6000000000422</v>
      </c>
      <c r="K5265" s="9">
        <v>2844.8</v>
      </c>
      <c r="L5265" s="9">
        <v>2768.2000000000044</v>
      </c>
      <c r="M5265" s="65">
        <v>1688.1000000000001</v>
      </c>
      <c r="P5265" s="65">
        <f t="shared" si="147"/>
        <v>13961.549999999921</v>
      </c>
    </row>
    <row r="5266" spans="1:18" ht="15">
      <c r="A5266" s="28" t="s">
        <v>617</v>
      </c>
      <c r="B5266" s="170" t="s">
        <v>1277</v>
      </c>
      <c r="C5266" s="3"/>
      <c r="D5266" s="3"/>
      <c r="E5266" s="9" t="s">
        <v>277</v>
      </c>
      <c r="F5266" s="9" t="s">
        <v>277</v>
      </c>
      <c r="G5266" s="9" t="s">
        <v>277</v>
      </c>
      <c r="H5266" s="9" t="s">
        <v>277</v>
      </c>
      <c r="I5266" s="9">
        <v>2637.5999999999349</v>
      </c>
      <c r="J5266" s="9">
        <v>2707.7000000000444</v>
      </c>
      <c r="K5266" s="9">
        <v>3227.7</v>
      </c>
      <c r="L5266" s="9">
        <v>3084.5999999999985</v>
      </c>
      <c r="M5266" s="65">
        <v>2233.1999999999998</v>
      </c>
      <c r="P5266" s="65">
        <f t="shared" si="147"/>
        <v>13890.799999999977</v>
      </c>
    </row>
    <row r="5267" spans="1:18" ht="15">
      <c r="A5267" s="28" t="s">
        <v>618</v>
      </c>
      <c r="B5267" s="28" t="s">
        <v>596</v>
      </c>
      <c r="E5267" s="9" t="s">
        <v>277</v>
      </c>
      <c r="F5267" s="9" t="s">
        <v>277</v>
      </c>
      <c r="G5267" s="9" t="s">
        <v>277</v>
      </c>
      <c r="H5267" s="9">
        <v>2966.1000000000131</v>
      </c>
      <c r="I5267" s="9">
        <v>2637.8999999999887</v>
      </c>
      <c r="J5267" s="9">
        <v>2280.1999999999916</v>
      </c>
      <c r="K5267" s="9">
        <v>977.80000000000007</v>
      </c>
      <c r="L5267" s="9">
        <v>2966.200000000008</v>
      </c>
      <c r="M5267" s="65">
        <v>2041.3000000000002</v>
      </c>
      <c r="P5267" s="65">
        <f t="shared" si="147"/>
        <v>13869.5</v>
      </c>
    </row>
    <row r="5268" spans="1:18" ht="15">
      <c r="A5268" s="28" t="s">
        <v>621</v>
      </c>
      <c r="B5268" s="226" t="s">
        <v>1587</v>
      </c>
      <c r="C5268" s="3"/>
      <c r="D5268" s="3"/>
      <c r="E5268" s="9" t="s">
        <v>277</v>
      </c>
      <c r="F5268" s="9" t="s">
        <v>277</v>
      </c>
      <c r="G5268" s="9" t="s">
        <v>277</v>
      </c>
      <c r="H5268" s="9" t="s">
        <v>277</v>
      </c>
      <c r="I5268" s="9" t="s">
        <v>277</v>
      </c>
      <c r="J5268" s="179">
        <v>3249.4999999999309</v>
      </c>
      <c r="K5268" s="9">
        <v>4087.5</v>
      </c>
      <c r="L5268" s="9">
        <v>3576.2000000000007</v>
      </c>
      <c r="M5268" s="65">
        <v>2759.9500000000003</v>
      </c>
      <c r="P5268" s="65">
        <f t="shared" si="147"/>
        <v>13673.149999999932</v>
      </c>
      <c r="R5268" t="s">
        <v>287</v>
      </c>
    </row>
    <row r="5269" spans="1:18" ht="15">
      <c r="A5269" s="28" t="s">
        <v>623</v>
      </c>
      <c r="B5269" s="170" t="s">
        <v>1284</v>
      </c>
      <c r="C5269" s="3"/>
      <c r="D5269" s="3"/>
      <c r="E5269" s="9" t="s">
        <v>277</v>
      </c>
      <c r="F5269" s="9" t="s">
        <v>277</v>
      </c>
      <c r="G5269" s="9" t="s">
        <v>277</v>
      </c>
      <c r="H5269" s="9" t="s">
        <v>277</v>
      </c>
      <c r="I5269" s="9">
        <v>2636.3999999999487</v>
      </c>
      <c r="J5269" s="9">
        <v>2772.2999999998901</v>
      </c>
      <c r="K5269" s="9">
        <v>3719</v>
      </c>
      <c r="L5269" s="9">
        <v>3896.8000000000029</v>
      </c>
      <c r="M5269" s="65">
        <v>550.70000000000005</v>
      </c>
      <c r="P5269" s="65">
        <f t="shared" si="147"/>
        <v>13575.199999999842</v>
      </c>
    </row>
    <row r="5270" spans="1:18" ht="15">
      <c r="A5270" s="28" t="s">
        <v>628</v>
      </c>
      <c r="B5270" s="61" t="s">
        <v>637</v>
      </c>
      <c r="E5270" s="9" t="s">
        <v>277</v>
      </c>
      <c r="F5270" s="9" t="s">
        <v>277</v>
      </c>
      <c r="G5270" s="9" t="s">
        <v>277</v>
      </c>
      <c r="H5270" s="9">
        <v>1533.3000000000065</v>
      </c>
      <c r="I5270" s="9">
        <v>2219.9000000000215</v>
      </c>
      <c r="J5270" s="9">
        <v>2721.8000000000866</v>
      </c>
      <c r="K5270" s="9">
        <v>1406.8000000000002</v>
      </c>
      <c r="L5270" s="9">
        <v>3596.0999999999985</v>
      </c>
      <c r="M5270" s="65">
        <v>1896.2</v>
      </c>
      <c r="P5270" s="65">
        <f t="shared" si="147"/>
        <v>13374.100000000115</v>
      </c>
    </row>
    <row r="5271" spans="1:18" ht="15">
      <c r="A5271" s="28" t="s">
        <v>632</v>
      </c>
      <c r="B5271" s="61" t="s">
        <v>144</v>
      </c>
      <c r="E5271" s="9" t="s">
        <v>277</v>
      </c>
      <c r="F5271" s="179">
        <v>3220.9</v>
      </c>
      <c r="G5271" s="9">
        <v>1892.5</v>
      </c>
      <c r="H5271" s="9">
        <v>2153.9000000000015</v>
      </c>
      <c r="I5271" s="9">
        <v>2217.1000000000531</v>
      </c>
      <c r="J5271" s="9">
        <v>1375.1999999999898</v>
      </c>
      <c r="K5271" s="9">
        <v>2474.8000000000002</v>
      </c>
      <c r="L5271" s="9" t="s">
        <v>277</v>
      </c>
      <c r="M5271" s="9" t="s">
        <v>277</v>
      </c>
      <c r="P5271" s="65">
        <f t="shared" si="147"/>
        <v>13334.400000000045</v>
      </c>
      <c r="R5271" t="s">
        <v>283</v>
      </c>
    </row>
    <row r="5272" spans="1:18" ht="15">
      <c r="A5272" s="28" t="s">
        <v>633</v>
      </c>
      <c r="B5272" s="170" t="s">
        <v>1268</v>
      </c>
      <c r="C5272" s="3"/>
      <c r="D5272" s="3"/>
      <c r="E5272" s="9" t="s">
        <v>277</v>
      </c>
      <c r="F5272" s="9" t="s">
        <v>277</v>
      </c>
      <c r="G5272" s="9" t="s">
        <v>277</v>
      </c>
      <c r="H5272" s="9" t="s">
        <v>277</v>
      </c>
      <c r="I5272" s="9">
        <v>1547.4000000000506</v>
      </c>
      <c r="J5272" s="9">
        <v>2398.0499999999156</v>
      </c>
      <c r="K5272" s="9">
        <v>2661.2</v>
      </c>
      <c r="L5272" s="179">
        <v>4125.6000000000022</v>
      </c>
      <c r="M5272" s="65">
        <v>2533</v>
      </c>
      <c r="P5272" s="65">
        <f t="shared" si="147"/>
        <v>13265.249999999967</v>
      </c>
      <c r="R5272" t="s">
        <v>292</v>
      </c>
    </row>
    <row r="5273" spans="1:18" ht="15">
      <c r="A5273" s="28" t="s">
        <v>634</v>
      </c>
      <c r="B5273" s="61" t="s">
        <v>661</v>
      </c>
      <c r="E5273" s="9" t="s">
        <v>277</v>
      </c>
      <c r="F5273" s="9" t="s">
        <v>277</v>
      </c>
      <c r="G5273" s="9" t="s">
        <v>277</v>
      </c>
      <c r="H5273" s="9">
        <v>2321.8500000000022</v>
      </c>
      <c r="I5273" s="9">
        <v>1443.4999999999636</v>
      </c>
      <c r="J5273" s="9">
        <v>2557.2999999998719</v>
      </c>
      <c r="K5273" s="9">
        <v>2405.8000000000002</v>
      </c>
      <c r="L5273" s="9">
        <v>2321.5000000000036</v>
      </c>
      <c r="M5273" s="65">
        <v>2199.6999999999998</v>
      </c>
      <c r="P5273" s="65">
        <f t="shared" si="147"/>
        <v>13249.649999999841</v>
      </c>
    </row>
    <row r="5274" spans="1:18" ht="15">
      <c r="A5274" s="28" t="s">
        <v>639</v>
      </c>
      <c r="B5274" s="226" t="s">
        <v>1581</v>
      </c>
      <c r="C5274" s="3"/>
      <c r="D5274" s="3"/>
      <c r="E5274" s="9" t="s">
        <v>277</v>
      </c>
      <c r="F5274" s="9" t="s">
        <v>277</v>
      </c>
      <c r="G5274" s="9" t="s">
        <v>277</v>
      </c>
      <c r="H5274" s="9" t="s">
        <v>277</v>
      </c>
      <c r="I5274" s="9" t="s">
        <v>277</v>
      </c>
      <c r="J5274" s="9">
        <v>3209.3000000000102</v>
      </c>
      <c r="K5274" s="9">
        <v>3896.5</v>
      </c>
      <c r="L5274" s="9">
        <v>2955.9000000000196</v>
      </c>
      <c r="M5274" s="65">
        <v>3110.1000000000004</v>
      </c>
      <c r="P5274" s="65">
        <f t="shared" si="147"/>
        <v>13171.80000000003</v>
      </c>
    </row>
    <row r="5275" spans="1:18" ht="15">
      <c r="A5275" s="28" t="s">
        <v>647</v>
      </c>
      <c r="B5275" s="226" t="s">
        <v>1579</v>
      </c>
      <c r="C5275" s="3"/>
      <c r="D5275" s="3"/>
      <c r="E5275" s="9" t="s">
        <v>277</v>
      </c>
      <c r="F5275" s="9" t="s">
        <v>277</v>
      </c>
      <c r="G5275" s="9" t="s">
        <v>277</v>
      </c>
      <c r="H5275" s="9" t="s">
        <v>277</v>
      </c>
      <c r="I5275" s="9" t="s">
        <v>277</v>
      </c>
      <c r="J5275" s="9">
        <v>2946.6000000000422</v>
      </c>
      <c r="K5275" s="9">
        <v>3863.6000000000004</v>
      </c>
      <c r="L5275" s="9">
        <v>2863.9999999999891</v>
      </c>
      <c r="M5275" s="90">
        <v>3476.9</v>
      </c>
      <c r="P5275" s="65">
        <f t="shared" si="147"/>
        <v>13151.100000000031</v>
      </c>
      <c r="R5275" t="s">
        <v>291</v>
      </c>
    </row>
    <row r="5276" spans="1:18" ht="15">
      <c r="A5276" s="28" t="s">
        <v>651</v>
      </c>
      <c r="B5276" s="170" t="s">
        <v>1278</v>
      </c>
      <c r="C5276" s="3"/>
      <c r="D5276" s="3"/>
      <c r="E5276" s="9" t="s">
        <v>277</v>
      </c>
      <c r="F5276" s="9" t="s">
        <v>277</v>
      </c>
      <c r="G5276" s="9" t="s">
        <v>277</v>
      </c>
      <c r="H5276" s="9" t="s">
        <v>277</v>
      </c>
      <c r="I5276" s="9">
        <v>1666.5999999999494</v>
      </c>
      <c r="J5276" s="9">
        <v>2403.5999999999658</v>
      </c>
      <c r="K5276" s="9">
        <v>3136.5000000000009</v>
      </c>
      <c r="L5276" s="9">
        <v>3677.7999999999956</v>
      </c>
      <c r="M5276" s="65">
        <v>2218.1</v>
      </c>
      <c r="P5276" s="65">
        <f t="shared" si="147"/>
        <v>13102.599999999913</v>
      </c>
    </row>
    <row r="5277" spans="1:18" ht="15">
      <c r="A5277" s="28" t="s">
        <v>652</v>
      </c>
      <c r="B5277" s="61" t="s">
        <v>655</v>
      </c>
      <c r="E5277" s="9" t="s">
        <v>277</v>
      </c>
      <c r="F5277" s="9" t="s">
        <v>277</v>
      </c>
      <c r="G5277" s="9" t="s">
        <v>277</v>
      </c>
      <c r="H5277" s="9">
        <v>1790.9999999999927</v>
      </c>
      <c r="I5277" s="9">
        <v>2294.5999999999549</v>
      </c>
      <c r="J5277" s="9">
        <v>1954.6999999998479</v>
      </c>
      <c r="K5277" s="9">
        <v>3570.1999999999994</v>
      </c>
      <c r="L5277" s="9">
        <v>1956.1000000000022</v>
      </c>
      <c r="M5277" s="65">
        <v>1395.8000000000002</v>
      </c>
      <c r="P5277" s="65">
        <f t="shared" si="147"/>
        <v>12962.399999999798</v>
      </c>
    </row>
    <row r="5278" spans="1:18" ht="15">
      <c r="A5278" s="28" t="s">
        <v>653</v>
      </c>
      <c r="B5278" s="170" t="s">
        <v>1276</v>
      </c>
      <c r="C5278" s="3"/>
      <c r="D5278" s="3"/>
      <c r="E5278" s="9" t="s">
        <v>277</v>
      </c>
      <c r="F5278" s="9" t="s">
        <v>277</v>
      </c>
      <c r="G5278" s="9" t="s">
        <v>277</v>
      </c>
      <c r="H5278" s="9" t="s">
        <v>277</v>
      </c>
      <c r="I5278" s="9">
        <v>2404.3999999999833</v>
      </c>
      <c r="J5278" s="9">
        <v>2422.7500000001091</v>
      </c>
      <c r="K5278" s="179">
        <v>4731</v>
      </c>
      <c r="L5278" s="9">
        <v>3260.4000000000015</v>
      </c>
      <c r="M5278" s="9" t="s">
        <v>277</v>
      </c>
      <c r="P5278" s="65">
        <f t="shared" si="147"/>
        <v>12818.550000000094</v>
      </c>
      <c r="R5278" t="s">
        <v>286</v>
      </c>
    </row>
    <row r="5279" spans="1:18" ht="15">
      <c r="A5279" s="28" t="s">
        <v>658</v>
      </c>
      <c r="B5279" s="170" t="s">
        <v>1280</v>
      </c>
      <c r="C5279" s="3"/>
      <c r="D5279" s="3"/>
      <c r="E5279" s="9" t="s">
        <v>277</v>
      </c>
      <c r="F5279" s="9" t="s">
        <v>277</v>
      </c>
      <c r="G5279" s="9" t="s">
        <v>277</v>
      </c>
      <c r="H5279" s="9" t="s">
        <v>277</v>
      </c>
      <c r="I5279" s="9">
        <v>1692.600000000024</v>
      </c>
      <c r="J5279" s="9">
        <v>2426.5999999999913</v>
      </c>
      <c r="K5279" s="9">
        <v>2818</v>
      </c>
      <c r="L5279" s="9">
        <v>2446.6999999999898</v>
      </c>
      <c r="M5279" s="65">
        <v>3095.7000000000003</v>
      </c>
      <c r="P5279" s="65">
        <f t="shared" si="147"/>
        <v>12479.600000000006</v>
      </c>
    </row>
    <row r="5280" spans="1:18" ht="15">
      <c r="A5280" s="28" t="s">
        <v>659</v>
      </c>
      <c r="B5280" s="61" t="s">
        <v>648</v>
      </c>
      <c r="E5280" s="9" t="s">
        <v>277</v>
      </c>
      <c r="F5280" s="9" t="s">
        <v>277</v>
      </c>
      <c r="G5280" s="9" t="s">
        <v>277</v>
      </c>
      <c r="H5280" s="9">
        <v>2765.0000000000073</v>
      </c>
      <c r="I5280" s="9">
        <v>1235.9000000001015</v>
      </c>
      <c r="J5280" s="9">
        <v>2241.4000000002015</v>
      </c>
      <c r="K5280" s="9">
        <v>2069.1000000000004</v>
      </c>
      <c r="L5280" s="9">
        <v>1899.8999999999978</v>
      </c>
      <c r="M5280" s="65">
        <v>2195.3999999999996</v>
      </c>
      <c r="P5280" s="65">
        <f t="shared" si="147"/>
        <v>12406.700000000308</v>
      </c>
    </row>
    <row r="5281" spans="1:18" ht="15">
      <c r="A5281" s="28" t="s">
        <v>660</v>
      </c>
      <c r="B5281" s="226" t="s">
        <v>1583</v>
      </c>
      <c r="C5281" s="3"/>
      <c r="D5281" s="3"/>
      <c r="E5281" s="9" t="s">
        <v>277</v>
      </c>
      <c r="F5281" s="9" t="s">
        <v>277</v>
      </c>
      <c r="G5281" s="9" t="s">
        <v>277</v>
      </c>
      <c r="H5281" s="9" t="s">
        <v>277</v>
      </c>
      <c r="I5281" s="9" t="s">
        <v>277</v>
      </c>
      <c r="J5281" s="179">
        <v>3271.0000000000327</v>
      </c>
      <c r="K5281" s="9">
        <v>4374.7</v>
      </c>
      <c r="L5281" s="9">
        <v>2845.1999999999898</v>
      </c>
      <c r="M5281" s="65">
        <v>1804.1000000000001</v>
      </c>
      <c r="P5281" s="65">
        <f t="shared" si="147"/>
        <v>12295.000000000024</v>
      </c>
      <c r="R5281" t="s">
        <v>296</v>
      </c>
    </row>
    <row r="5282" spans="1:18" ht="15">
      <c r="A5282" s="28" t="s">
        <v>662</v>
      </c>
      <c r="B5282" s="170" t="s">
        <v>1283</v>
      </c>
      <c r="C5282" s="3"/>
      <c r="D5282" s="3"/>
      <c r="E5282" s="9" t="s">
        <v>277</v>
      </c>
      <c r="F5282" s="9" t="s">
        <v>277</v>
      </c>
      <c r="G5282" s="9" t="s">
        <v>277</v>
      </c>
      <c r="H5282" s="9" t="s">
        <v>277</v>
      </c>
      <c r="I5282" s="9">
        <v>2663.6000000000131</v>
      </c>
      <c r="J5282" s="9">
        <v>2133.1999999999534</v>
      </c>
      <c r="K5282" s="9">
        <v>3113.7</v>
      </c>
      <c r="L5282" s="9">
        <v>3032.6999999999935</v>
      </c>
      <c r="M5282" s="65">
        <v>1310.3</v>
      </c>
      <c r="P5282" s="65">
        <f t="shared" si="147"/>
        <v>12253.49999999996</v>
      </c>
    </row>
    <row r="5283" spans="1:18" ht="15">
      <c r="A5283" s="28" t="s">
        <v>663</v>
      </c>
      <c r="B5283" s="61" t="s">
        <v>622</v>
      </c>
      <c r="E5283" s="9" t="s">
        <v>277</v>
      </c>
      <c r="F5283" s="9" t="s">
        <v>277</v>
      </c>
      <c r="G5283" s="9" t="s">
        <v>277</v>
      </c>
      <c r="H5283" s="9">
        <v>1811.4000000000051</v>
      </c>
      <c r="I5283" s="9">
        <v>2249.9999999999909</v>
      </c>
      <c r="J5283" s="9">
        <v>2831.7500000000546</v>
      </c>
      <c r="K5283" s="9">
        <v>2528.8000000000002</v>
      </c>
      <c r="L5283" s="9">
        <v>2815.6000000000022</v>
      </c>
      <c r="M5283" s="9" t="s">
        <v>277</v>
      </c>
      <c r="P5283" s="65">
        <f t="shared" si="147"/>
        <v>12237.550000000054</v>
      </c>
    </row>
    <row r="5284" spans="1:18" ht="15">
      <c r="A5284" s="28" t="s">
        <v>664</v>
      </c>
      <c r="B5284" s="61" t="s">
        <v>19</v>
      </c>
      <c r="E5284" s="9">
        <v>824</v>
      </c>
      <c r="F5284" s="9">
        <v>1734.2</v>
      </c>
      <c r="G5284" s="9">
        <v>2240.8000000000002</v>
      </c>
      <c r="H5284" s="9">
        <v>2036.5000000000036</v>
      </c>
      <c r="I5284" s="9">
        <v>3146.4999999999691</v>
      </c>
      <c r="J5284" s="9">
        <v>2250.5499999999374</v>
      </c>
      <c r="K5284" s="9" t="s">
        <v>277</v>
      </c>
      <c r="L5284" s="9" t="s">
        <v>277</v>
      </c>
      <c r="M5284" s="9" t="s">
        <v>277</v>
      </c>
      <c r="P5284" s="65">
        <f t="shared" si="147"/>
        <v>12232.54999999991</v>
      </c>
    </row>
    <row r="5285" spans="1:18" ht="15">
      <c r="A5285" s="28" t="s">
        <v>667</v>
      </c>
      <c r="B5285" s="170" t="s">
        <v>1269</v>
      </c>
      <c r="C5285" s="3"/>
      <c r="D5285" s="3"/>
      <c r="E5285" s="9" t="s">
        <v>277</v>
      </c>
      <c r="F5285" s="9" t="s">
        <v>277</v>
      </c>
      <c r="G5285" s="9" t="s">
        <v>277</v>
      </c>
      <c r="H5285" s="9" t="s">
        <v>277</v>
      </c>
      <c r="I5285" s="9">
        <v>1630.0999999999312</v>
      </c>
      <c r="J5285" s="9">
        <v>2527.7999999999538</v>
      </c>
      <c r="K5285" s="9">
        <v>2472.5</v>
      </c>
      <c r="L5285" s="9">
        <v>3015</v>
      </c>
      <c r="M5285" s="65">
        <v>2245.3999999999996</v>
      </c>
      <c r="P5285" s="65">
        <f t="shared" si="147"/>
        <v>11890.799999999885</v>
      </c>
    </row>
    <row r="5286" spans="1:18" ht="15">
      <c r="A5286" s="28" t="s">
        <v>726</v>
      </c>
      <c r="B5286" s="226" t="s">
        <v>1575</v>
      </c>
      <c r="C5286" s="3"/>
      <c r="D5286" s="3"/>
      <c r="E5286" s="9" t="s">
        <v>277</v>
      </c>
      <c r="F5286" s="9" t="s">
        <v>277</v>
      </c>
      <c r="G5286" s="9" t="s">
        <v>277</v>
      </c>
      <c r="H5286" s="9" t="s">
        <v>277</v>
      </c>
      <c r="I5286" s="9" t="s">
        <v>277</v>
      </c>
      <c r="J5286" s="9">
        <v>2588.9000000000415</v>
      </c>
      <c r="K5286" s="9">
        <v>3930.4000000000005</v>
      </c>
      <c r="L5286" s="9">
        <v>3507.7999999999956</v>
      </c>
      <c r="M5286" s="65">
        <v>1849.4</v>
      </c>
      <c r="P5286" s="65">
        <f t="shared" si="147"/>
        <v>11876.500000000038</v>
      </c>
    </row>
    <row r="5287" spans="1:18" ht="15">
      <c r="A5287" s="28" t="s">
        <v>727</v>
      </c>
      <c r="B5287" s="61" t="s">
        <v>35</v>
      </c>
      <c r="E5287" s="179">
        <v>2333.65</v>
      </c>
      <c r="F5287" s="9">
        <v>1220.5</v>
      </c>
      <c r="G5287" s="179">
        <v>3350.7</v>
      </c>
      <c r="H5287" s="9">
        <v>2328.7000000000007</v>
      </c>
      <c r="I5287" s="9">
        <v>1881.7000000000007</v>
      </c>
      <c r="J5287" s="9" t="s">
        <v>277</v>
      </c>
      <c r="K5287" s="9" t="s">
        <v>277</v>
      </c>
      <c r="L5287" s="9" t="s">
        <v>277</v>
      </c>
      <c r="M5287" s="9" t="s">
        <v>277</v>
      </c>
      <c r="P5287" s="65">
        <f t="shared" si="147"/>
        <v>11115.250000000002</v>
      </c>
      <c r="R5287" t="s">
        <v>308</v>
      </c>
    </row>
    <row r="5288" spans="1:18" ht="15">
      <c r="A5288" s="28" t="s">
        <v>728</v>
      </c>
      <c r="B5288" s="170" t="s">
        <v>1281</v>
      </c>
      <c r="C5288" s="3"/>
      <c r="D5288" s="3"/>
      <c r="E5288" s="9" t="s">
        <v>277</v>
      </c>
      <c r="F5288" s="9" t="s">
        <v>277</v>
      </c>
      <c r="G5288" s="9" t="s">
        <v>277</v>
      </c>
      <c r="H5288" s="9" t="s">
        <v>277</v>
      </c>
      <c r="I5288" s="9">
        <v>2463.7000000000735</v>
      </c>
      <c r="J5288" s="9">
        <v>2075.5999999998203</v>
      </c>
      <c r="K5288" s="9">
        <v>2025.9</v>
      </c>
      <c r="L5288" s="9">
        <v>2266.8499999999949</v>
      </c>
      <c r="M5288" s="65">
        <v>1496.6000000000001</v>
      </c>
      <c r="P5288" s="65">
        <f t="shared" si="147"/>
        <v>10328.649999999889</v>
      </c>
    </row>
    <row r="5289" spans="1:18" ht="15">
      <c r="A5289" s="28" t="s">
        <v>729</v>
      </c>
      <c r="B5289" s="61" t="s">
        <v>4</v>
      </c>
      <c r="E5289" s="9">
        <v>2010.55</v>
      </c>
      <c r="F5289" s="179">
        <v>3071.55</v>
      </c>
      <c r="G5289" s="9">
        <v>2146.5</v>
      </c>
      <c r="H5289" s="9">
        <v>1208.8999999999978</v>
      </c>
      <c r="I5289" s="9">
        <v>1878.2999999999811</v>
      </c>
      <c r="J5289" s="9" t="s">
        <v>277</v>
      </c>
      <c r="K5289" s="9" t="s">
        <v>277</v>
      </c>
      <c r="L5289" s="9" t="s">
        <v>277</v>
      </c>
      <c r="M5289" s="9" t="s">
        <v>277</v>
      </c>
      <c r="P5289" s="65">
        <f t="shared" si="147"/>
        <v>10315.799999999979</v>
      </c>
      <c r="R5289" t="s">
        <v>291</v>
      </c>
    </row>
    <row r="5290" spans="1:18" ht="15">
      <c r="A5290" s="28" t="s">
        <v>730</v>
      </c>
      <c r="B5290" s="61" t="s">
        <v>654</v>
      </c>
      <c r="E5290" s="9" t="s">
        <v>277</v>
      </c>
      <c r="F5290" s="9" t="s">
        <v>277</v>
      </c>
      <c r="G5290" s="9" t="s">
        <v>277</v>
      </c>
      <c r="H5290" s="9">
        <v>913.90000000000873</v>
      </c>
      <c r="I5290" s="9">
        <v>802.00000000002728</v>
      </c>
      <c r="J5290" s="9">
        <v>2367.4999999999745</v>
      </c>
      <c r="K5290" s="9">
        <v>2066.6999999999998</v>
      </c>
      <c r="L5290" s="9">
        <v>2185.3999999999978</v>
      </c>
      <c r="M5290" s="65">
        <v>1924.1</v>
      </c>
      <c r="P5290" s="65">
        <f t="shared" ref="P5290:P5321" si="148">SUM(E5290:M5290)</f>
        <v>10259.600000000008</v>
      </c>
    </row>
    <row r="5291" spans="1:18" ht="15">
      <c r="A5291" s="28" t="s">
        <v>731</v>
      </c>
      <c r="B5291" s="226" t="s">
        <v>1584</v>
      </c>
      <c r="C5291" s="3"/>
      <c r="D5291" s="3"/>
      <c r="E5291" s="9" t="s">
        <v>277</v>
      </c>
      <c r="F5291" s="9" t="s">
        <v>277</v>
      </c>
      <c r="G5291" s="9" t="s">
        <v>277</v>
      </c>
      <c r="H5291" s="9" t="s">
        <v>277</v>
      </c>
      <c r="I5291" s="9" t="s">
        <v>277</v>
      </c>
      <c r="J5291" s="9">
        <v>2424.0000000001783</v>
      </c>
      <c r="K5291" s="9">
        <v>2821.2000000000007</v>
      </c>
      <c r="L5291" s="9">
        <v>2542.1000000000022</v>
      </c>
      <c r="M5291" s="65">
        <v>2205</v>
      </c>
      <c r="P5291" s="65">
        <f t="shared" si="148"/>
        <v>9992.3000000001812</v>
      </c>
    </row>
    <row r="5292" spans="1:18" ht="15">
      <c r="A5292" s="28" t="s">
        <v>732</v>
      </c>
      <c r="B5292" s="226" t="s">
        <v>1589</v>
      </c>
      <c r="E5292" s="9" t="s">
        <v>277</v>
      </c>
      <c r="F5292" s="9" t="s">
        <v>277</v>
      </c>
      <c r="G5292" s="9" t="s">
        <v>277</v>
      </c>
      <c r="H5292" s="9" t="s">
        <v>277</v>
      </c>
      <c r="I5292" s="9" t="s">
        <v>277</v>
      </c>
      <c r="J5292" s="9" t="s">
        <v>277</v>
      </c>
      <c r="K5292" s="9">
        <v>3290.7000000000003</v>
      </c>
      <c r="L5292" s="9">
        <v>3369.0999999999985</v>
      </c>
      <c r="M5292" s="65">
        <v>3246.7999999999997</v>
      </c>
      <c r="P5292" s="65">
        <f t="shared" si="148"/>
        <v>9906.5999999999985</v>
      </c>
    </row>
    <row r="5293" spans="1:18" ht="15">
      <c r="A5293" s="28" t="s">
        <v>733</v>
      </c>
      <c r="B5293" s="61" t="s">
        <v>155</v>
      </c>
      <c r="E5293" s="9" t="s">
        <v>277</v>
      </c>
      <c r="F5293" s="9" t="s">
        <v>277</v>
      </c>
      <c r="G5293" s="9">
        <v>1933.6</v>
      </c>
      <c r="H5293" s="9">
        <v>2255.4999999999964</v>
      </c>
      <c r="I5293" s="9">
        <v>2147.8000000000775</v>
      </c>
      <c r="J5293" s="9">
        <v>1761.7000000000771</v>
      </c>
      <c r="K5293" s="9">
        <v>1639.0500000000002</v>
      </c>
      <c r="L5293" s="9" t="s">
        <v>277</v>
      </c>
      <c r="M5293" s="9" t="s">
        <v>277</v>
      </c>
      <c r="P5293" s="65">
        <f t="shared" si="148"/>
        <v>9737.6500000001506</v>
      </c>
    </row>
    <row r="5294" spans="1:18" ht="15">
      <c r="A5294" s="28" t="s">
        <v>734</v>
      </c>
      <c r="B5294" s="226" t="s">
        <v>1591</v>
      </c>
      <c r="E5294" s="9" t="s">
        <v>277</v>
      </c>
      <c r="F5294" s="9" t="s">
        <v>277</v>
      </c>
      <c r="G5294" s="9" t="s">
        <v>277</v>
      </c>
      <c r="H5294" s="9" t="s">
        <v>277</v>
      </c>
      <c r="I5294" s="9" t="s">
        <v>277</v>
      </c>
      <c r="J5294" s="9" t="s">
        <v>277</v>
      </c>
      <c r="K5294" s="9">
        <v>3153.9</v>
      </c>
      <c r="L5294" s="9">
        <v>3314.6000000000058</v>
      </c>
      <c r="M5294" s="65">
        <v>3106.7999999999997</v>
      </c>
      <c r="P5294" s="65">
        <f t="shared" si="148"/>
        <v>9575.3000000000047</v>
      </c>
    </row>
    <row r="5295" spans="1:18" ht="15">
      <c r="A5295" s="28" t="s">
        <v>735</v>
      </c>
      <c r="B5295" s="226" t="s">
        <v>1593</v>
      </c>
      <c r="E5295" s="9" t="s">
        <v>277</v>
      </c>
      <c r="F5295" s="9" t="s">
        <v>277</v>
      </c>
      <c r="G5295" s="9" t="s">
        <v>277</v>
      </c>
      <c r="H5295" s="9" t="s">
        <v>277</v>
      </c>
      <c r="I5295" s="9" t="s">
        <v>277</v>
      </c>
      <c r="J5295" s="9" t="s">
        <v>277</v>
      </c>
      <c r="K5295" s="9">
        <v>2845.7</v>
      </c>
      <c r="L5295" s="9">
        <v>3780.7999999999993</v>
      </c>
      <c r="M5295" s="65">
        <v>2609.6999999999998</v>
      </c>
      <c r="P5295" s="65">
        <f t="shared" si="148"/>
        <v>9236.1999999999989</v>
      </c>
    </row>
    <row r="5296" spans="1:18" ht="15">
      <c r="A5296" s="28" t="s">
        <v>736</v>
      </c>
      <c r="B5296" s="61" t="s">
        <v>29</v>
      </c>
      <c r="E5296" s="9">
        <v>1636.4</v>
      </c>
      <c r="F5296" s="9">
        <v>2180.6999999999998</v>
      </c>
      <c r="G5296" s="179">
        <v>3274.4</v>
      </c>
      <c r="H5296" s="9" t="s">
        <v>277</v>
      </c>
      <c r="I5296" s="9" t="s">
        <v>277</v>
      </c>
      <c r="J5296" s="9">
        <v>1946.9999999999272</v>
      </c>
      <c r="K5296" s="9" t="s">
        <v>277</v>
      </c>
      <c r="L5296" s="9" t="s">
        <v>277</v>
      </c>
      <c r="M5296" s="9" t="s">
        <v>277</v>
      </c>
      <c r="P5296" s="65">
        <f t="shared" si="148"/>
        <v>9038.4999999999272</v>
      </c>
      <c r="R5296" t="s">
        <v>291</v>
      </c>
    </row>
    <row r="5297" spans="1:18" ht="15">
      <c r="A5297" s="28" t="s">
        <v>737</v>
      </c>
      <c r="B5297" s="226" t="s">
        <v>1666</v>
      </c>
      <c r="E5297" s="9" t="s">
        <v>277</v>
      </c>
      <c r="F5297" s="9" t="s">
        <v>277</v>
      </c>
      <c r="G5297" s="9" t="s">
        <v>277</v>
      </c>
      <c r="H5297" s="9" t="s">
        <v>277</v>
      </c>
      <c r="I5297" s="9" t="s">
        <v>277</v>
      </c>
      <c r="J5297" s="9" t="s">
        <v>277</v>
      </c>
      <c r="K5297" s="9">
        <v>3815</v>
      </c>
      <c r="L5297" s="9">
        <v>3044.5999999999985</v>
      </c>
      <c r="M5297" s="65">
        <v>2111.7999999999997</v>
      </c>
      <c r="P5297" s="65">
        <f t="shared" si="148"/>
        <v>8971.3999999999978</v>
      </c>
    </row>
    <row r="5298" spans="1:18" ht="15">
      <c r="A5298" s="28" t="s">
        <v>738</v>
      </c>
      <c r="B5298" s="170" t="s">
        <v>1285</v>
      </c>
      <c r="C5298" s="3"/>
      <c r="D5298" s="3"/>
      <c r="E5298" s="9" t="s">
        <v>277</v>
      </c>
      <c r="F5298" s="9" t="s">
        <v>277</v>
      </c>
      <c r="G5298" s="9" t="s">
        <v>277</v>
      </c>
      <c r="H5298" s="9" t="s">
        <v>277</v>
      </c>
      <c r="I5298" s="9">
        <v>342.100000000004</v>
      </c>
      <c r="J5298" s="9">
        <v>3054.3000000000866</v>
      </c>
      <c r="K5298" s="174">
        <v>5515.0499999999993</v>
      </c>
      <c r="L5298" s="9" t="s">
        <v>277</v>
      </c>
      <c r="M5298" s="9" t="s">
        <v>277</v>
      </c>
      <c r="P5298" s="65">
        <f t="shared" si="148"/>
        <v>8911.4500000000899</v>
      </c>
      <c r="R5298" t="s">
        <v>299</v>
      </c>
    </row>
    <row r="5299" spans="1:18" ht="15">
      <c r="A5299" s="28" t="s">
        <v>739</v>
      </c>
      <c r="B5299" s="61" t="s">
        <v>157</v>
      </c>
      <c r="E5299" s="9" t="s">
        <v>277</v>
      </c>
      <c r="F5299" s="9" t="s">
        <v>277</v>
      </c>
      <c r="G5299" s="179">
        <v>3310.2</v>
      </c>
      <c r="H5299" s="179">
        <v>3639.2999999999993</v>
      </c>
      <c r="I5299" s="9">
        <v>1517.6999999999807</v>
      </c>
      <c r="J5299" s="9" t="s">
        <v>277</v>
      </c>
      <c r="K5299" s="9" t="s">
        <v>277</v>
      </c>
      <c r="L5299" s="9" t="s">
        <v>277</v>
      </c>
      <c r="M5299" s="9" t="s">
        <v>277</v>
      </c>
      <c r="P5299" s="65">
        <f t="shared" si="148"/>
        <v>8467.1999999999789</v>
      </c>
      <c r="R5299" t="s">
        <v>302</v>
      </c>
    </row>
    <row r="5300" spans="1:18" ht="15">
      <c r="A5300" s="28" t="s">
        <v>740</v>
      </c>
      <c r="B5300" s="226" t="s">
        <v>2171</v>
      </c>
      <c r="E5300" s="9" t="s">
        <v>277</v>
      </c>
      <c r="F5300" s="9" t="s">
        <v>277</v>
      </c>
      <c r="G5300" s="9" t="s">
        <v>277</v>
      </c>
      <c r="H5300" s="9" t="s">
        <v>277</v>
      </c>
      <c r="I5300" s="9" t="s">
        <v>277</v>
      </c>
      <c r="J5300" s="9" t="s">
        <v>277</v>
      </c>
      <c r="K5300" s="9">
        <v>2666.4</v>
      </c>
      <c r="L5300" s="9">
        <v>3350.9999999999964</v>
      </c>
      <c r="M5300" s="65">
        <v>2043.3000000000002</v>
      </c>
      <c r="P5300" s="65">
        <f t="shared" si="148"/>
        <v>8060.6999999999962</v>
      </c>
    </row>
    <row r="5301" spans="1:18" ht="15">
      <c r="A5301" s="28" t="s">
        <v>741</v>
      </c>
      <c r="B5301" s="226" t="s">
        <v>1617</v>
      </c>
      <c r="E5301" s="9" t="s">
        <v>277</v>
      </c>
      <c r="F5301" s="9" t="s">
        <v>277</v>
      </c>
      <c r="G5301" s="9" t="s">
        <v>277</v>
      </c>
      <c r="H5301" s="9" t="s">
        <v>277</v>
      </c>
      <c r="I5301" s="9" t="s">
        <v>277</v>
      </c>
      <c r="J5301" s="9" t="s">
        <v>277</v>
      </c>
      <c r="K5301" s="9">
        <v>2400.4999999999995</v>
      </c>
      <c r="L5301" s="9">
        <v>2843.9999999999964</v>
      </c>
      <c r="M5301" s="65">
        <v>2211.4</v>
      </c>
      <c r="P5301" s="65">
        <f t="shared" si="148"/>
        <v>7455.899999999996</v>
      </c>
    </row>
    <row r="5302" spans="1:18" ht="15">
      <c r="A5302" s="28" t="s">
        <v>742</v>
      </c>
      <c r="B5302" s="226" t="s">
        <v>1596</v>
      </c>
      <c r="E5302" s="9" t="s">
        <v>277</v>
      </c>
      <c r="F5302" s="9" t="s">
        <v>277</v>
      </c>
      <c r="G5302" s="9" t="s">
        <v>277</v>
      </c>
      <c r="H5302" s="9" t="s">
        <v>277</v>
      </c>
      <c r="I5302" s="9" t="s">
        <v>277</v>
      </c>
      <c r="J5302" s="9" t="s">
        <v>277</v>
      </c>
      <c r="K5302" s="9">
        <v>3257.6</v>
      </c>
      <c r="L5302" s="9">
        <v>2563.9000000000051</v>
      </c>
      <c r="M5302" s="65">
        <v>1520.1</v>
      </c>
      <c r="P5302" s="65">
        <f t="shared" si="148"/>
        <v>7341.6000000000058</v>
      </c>
    </row>
    <row r="5303" spans="1:18" ht="15">
      <c r="A5303" s="28" t="s">
        <v>743</v>
      </c>
      <c r="B5303" s="226" t="s">
        <v>1576</v>
      </c>
      <c r="C5303" s="3"/>
      <c r="D5303" s="3"/>
      <c r="E5303" s="9" t="s">
        <v>277</v>
      </c>
      <c r="F5303" s="9" t="s">
        <v>277</v>
      </c>
      <c r="G5303" s="9" t="s">
        <v>277</v>
      </c>
      <c r="H5303" s="9" t="s">
        <v>277</v>
      </c>
      <c r="I5303" s="9" t="s">
        <v>277</v>
      </c>
      <c r="J5303" s="9">
        <v>2243.1000000000022</v>
      </c>
      <c r="K5303" s="9">
        <v>2562</v>
      </c>
      <c r="L5303" s="9">
        <v>987.50000000000364</v>
      </c>
      <c r="M5303" s="65">
        <v>1201.6999999999996</v>
      </c>
      <c r="P5303" s="65">
        <f t="shared" si="148"/>
        <v>6994.3000000000056</v>
      </c>
    </row>
    <row r="5304" spans="1:18" ht="15">
      <c r="A5304" s="28" t="s">
        <v>744</v>
      </c>
      <c r="B5304" s="226" t="s">
        <v>1590</v>
      </c>
      <c r="E5304" s="9" t="s">
        <v>277</v>
      </c>
      <c r="F5304" s="9" t="s">
        <v>277</v>
      </c>
      <c r="G5304" s="9" t="s">
        <v>277</v>
      </c>
      <c r="H5304" s="9" t="s">
        <v>277</v>
      </c>
      <c r="I5304" s="9" t="s">
        <v>277</v>
      </c>
      <c r="J5304" s="9" t="s">
        <v>277</v>
      </c>
      <c r="K5304" s="9">
        <v>3548.3</v>
      </c>
      <c r="L5304" s="9">
        <v>1633.2000000000116</v>
      </c>
      <c r="M5304" s="65">
        <v>1769.3999999999999</v>
      </c>
      <c r="P5304" s="65">
        <f t="shared" si="148"/>
        <v>6950.9000000000115</v>
      </c>
    </row>
    <row r="5305" spans="1:18" ht="15">
      <c r="A5305" s="28" t="s">
        <v>745</v>
      </c>
      <c r="B5305" s="226" t="s">
        <v>1580</v>
      </c>
      <c r="C5305" s="3"/>
      <c r="D5305" s="3"/>
      <c r="E5305" s="9" t="s">
        <v>277</v>
      </c>
      <c r="F5305" s="9" t="s">
        <v>277</v>
      </c>
      <c r="G5305" s="9" t="s">
        <v>277</v>
      </c>
      <c r="H5305" s="9" t="s">
        <v>277</v>
      </c>
      <c r="I5305" s="9" t="s">
        <v>277</v>
      </c>
      <c r="J5305" s="9">
        <v>2421.4999999999563</v>
      </c>
      <c r="K5305" s="9">
        <v>834.3</v>
      </c>
      <c r="L5305" s="9">
        <v>2055.6999999999935</v>
      </c>
      <c r="M5305" s="65">
        <v>1449.7</v>
      </c>
      <c r="P5305" s="65">
        <f t="shared" si="148"/>
        <v>6761.1999999999498</v>
      </c>
    </row>
    <row r="5306" spans="1:18" ht="15">
      <c r="A5306" s="28" t="s">
        <v>746</v>
      </c>
      <c r="B5306" s="61" t="s">
        <v>2094</v>
      </c>
      <c r="E5306" s="9" t="s">
        <v>277</v>
      </c>
      <c r="F5306" s="9" t="s">
        <v>277</v>
      </c>
      <c r="G5306" s="9" t="s">
        <v>277</v>
      </c>
      <c r="H5306" s="9" t="s">
        <v>277</v>
      </c>
      <c r="I5306" s="9" t="s">
        <v>277</v>
      </c>
      <c r="J5306" s="9" t="s">
        <v>277</v>
      </c>
      <c r="K5306" s="9" t="s">
        <v>277</v>
      </c>
      <c r="L5306" s="9">
        <v>3785.1000000000022</v>
      </c>
      <c r="M5306" s="65">
        <v>2817.1000000000004</v>
      </c>
      <c r="N5306" s="65"/>
      <c r="P5306" s="65">
        <f t="shared" si="148"/>
        <v>6602.2000000000025</v>
      </c>
    </row>
    <row r="5307" spans="1:18" ht="15">
      <c r="A5307" s="28" t="s">
        <v>747</v>
      </c>
      <c r="B5307" s="61" t="s">
        <v>2075</v>
      </c>
      <c r="E5307" s="9" t="s">
        <v>277</v>
      </c>
      <c r="F5307" s="9" t="s">
        <v>277</v>
      </c>
      <c r="G5307" s="9" t="s">
        <v>277</v>
      </c>
      <c r="H5307" s="9" t="s">
        <v>277</v>
      </c>
      <c r="I5307" s="9" t="s">
        <v>277</v>
      </c>
      <c r="J5307" s="9" t="s">
        <v>277</v>
      </c>
      <c r="K5307" s="9" t="s">
        <v>277</v>
      </c>
      <c r="L5307" s="9">
        <v>3765.7999999999993</v>
      </c>
      <c r="M5307" s="65">
        <v>2558.3000000000002</v>
      </c>
      <c r="P5307" s="65">
        <f t="shared" si="148"/>
        <v>6324.0999999999995</v>
      </c>
    </row>
    <row r="5308" spans="1:18" ht="15">
      <c r="A5308" s="28" t="s">
        <v>748</v>
      </c>
      <c r="B5308" s="61" t="s">
        <v>2079</v>
      </c>
      <c r="E5308" s="9" t="s">
        <v>277</v>
      </c>
      <c r="F5308" s="9" t="s">
        <v>277</v>
      </c>
      <c r="G5308" s="9" t="s">
        <v>277</v>
      </c>
      <c r="H5308" s="9" t="s">
        <v>277</v>
      </c>
      <c r="I5308" s="9" t="s">
        <v>277</v>
      </c>
      <c r="J5308" s="9" t="s">
        <v>277</v>
      </c>
      <c r="K5308" s="9" t="s">
        <v>277</v>
      </c>
      <c r="L5308" s="9">
        <v>4022.9999999999964</v>
      </c>
      <c r="M5308" s="65">
        <v>2160.6</v>
      </c>
      <c r="N5308" s="65"/>
      <c r="P5308" s="65">
        <f t="shared" si="148"/>
        <v>6183.5999999999967</v>
      </c>
    </row>
    <row r="5309" spans="1:18" ht="15">
      <c r="A5309" s="28" t="s">
        <v>749</v>
      </c>
      <c r="B5309" s="61" t="s">
        <v>2077</v>
      </c>
      <c r="E5309" s="9" t="s">
        <v>277</v>
      </c>
      <c r="F5309" s="9" t="s">
        <v>277</v>
      </c>
      <c r="G5309" s="9" t="s">
        <v>277</v>
      </c>
      <c r="H5309" s="9" t="s">
        <v>277</v>
      </c>
      <c r="I5309" s="9" t="s">
        <v>277</v>
      </c>
      <c r="J5309" s="9" t="s">
        <v>277</v>
      </c>
      <c r="K5309" s="9" t="s">
        <v>277</v>
      </c>
      <c r="L5309" s="9">
        <v>3326.75</v>
      </c>
      <c r="M5309" s="65">
        <v>2711.4</v>
      </c>
      <c r="N5309" s="65"/>
      <c r="P5309" s="65">
        <f t="shared" si="148"/>
        <v>6038.15</v>
      </c>
    </row>
    <row r="5310" spans="1:18" ht="15">
      <c r="A5310" s="28" t="s">
        <v>750</v>
      </c>
      <c r="B5310" s="61" t="s">
        <v>2097</v>
      </c>
      <c r="E5310" s="9" t="s">
        <v>277</v>
      </c>
      <c r="F5310" s="9" t="s">
        <v>277</v>
      </c>
      <c r="G5310" s="9" t="s">
        <v>277</v>
      </c>
      <c r="H5310" s="9" t="s">
        <v>277</v>
      </c>
      <c r="I5310" s="9" t="s">
        <v>277</v>
      </c>
      <c r="J5310" s="9" t="s">
        <v>277</v>
      </c>
      <c r="K5310" s="9" t="s">
        <v>277</v>
      </c>
      <c r="L5310" s="9">
        <v>2725.700000000008</v>
      </c>
      <c r="M5310" s="65">
        <v>3293.9999999999995</v>
      </c>
      <c r="N5310" s="65"/>
      <c r="P5310" s="65">
        <f t="shared" si="148"/>
        <v>6019.700000000008</v>
      </c>
    </row>
    <row r="5311" spans="1:18" ht="15">
      <c r="A5311" s="28" t="s">
        <v>751</v>
      </c>
      <c r="B5311" s="170" t="s">
        <v>1270</v>
      </c>
      <c r="C5311" s="3"/>
      <c r="D5311" s="3"/>
      <c r="E5311" s="9" t="s">
        <v>277</v>
      </c>
      <c r="F5311" s="9" t="s">
        <v>277</v>
      </c>
      <c r="G5311" s="9" t="s">
        <v>277</v>
      </c>
      <c r="H5311" s="9" t="s">
        <v>277</v>
      </c>
      <c r="I5311" s="9">
        <v>3028.0999999999058</v>
      </c>
      <c r="J5311" s="9">
        <v>2926.3999999999905</v>
      </c>
      <c r="K5311" s="9" t="s">
        <v>277</v>
      </c>
      <c r="L5311" s="9" t="s">
        <v>277</v>
      </c>
      <c r="M5311" s="9" t="s">
        <v>277</v>
      </c>
      <c r="P5311" s="65">
        <f t="shared" si="148"/>
        <v>5954.4999999998963</v>
      </c>
    </row>
    <row r="5312" spans="1:18" ht="15">
      <c r="A5312" s="28" t="s">
        <v>752</v>
      </c>
      <c r="B5312" s="61" t="s">
        <v>2076</v>
      </c>
      <c r="E5312" s="9" t="s">
        <v>277</v>
      </c>
      <c r="F5312" s="9" t="s">
        <v>277</v>
      </c>
      <c r="G5312" s="9" t="s">
        <v>277</v>
      </c>
      <c r="H5312" s="9" t="s">
        <v>277</v>
      </c>
      <c r="I5312" s="9" t="s">
        <v>277</v>
      </c>
      <c r="J5312" s="9" t="s">
        <v>277</v>
      </c>
      <c r="K5312" s="9" t="s">
        <v>277</v>
      </c>
      <c r="L5312" s="9">
        <v>3373.7999999999993</v>
      </c>
      <c r="M5312" s="65">
        <v>2550.6999999999994</v>
      </c>
      <c r="N5312" s="65"/>
      <c r="P5312" s="65">
        <f t="shared" si="148"/>
        <v>5924.4999999999982</v>
      </c>
    </row>
    <row r="5313" spans="1:16" ht="15">
      <c r="A5313" s="28" t="s">
        <v>753</v>
      </c>
      <c r="B5313" s="226" t="s">
        <v>1582</v>
      </c>
      <c r="C5313" s="3"/>
      <c r="D5313" s="3"/>
      <c r="E5313" s="9" t="s">
        <v>277</v>
      </c>
      <c r="F5313" s="9" t="s">
        <v>277</v>
      </c>
      <c r="G5313" s="9" t="s">
        <v>277</v>
      </c>
      <c r="H5313" s="9" t="s">
        <v>277</v>
      </c>
      <c r="I5313" s="9" t="s">
        <v>277</v>
      </c>
      <c r="J5313" s="9">
        <v>2525.7000000000371</v>
      </c>
      <c r="K5313" s="9">
        <v>3365.2</v>
      </c>
      <c r="L5313" s="9" t="s">
        <v>277</v>
      </c>
      <c r="M5313" s="9" t="s">
        <v>277</v>
      </c>
      <c r="P5313" s="65">
        <f t="shared" si="148"/>
        <v>5890.9000000000369</v>
      </c>
    </row>
    <row r="5314" spans="1:16" ht="15">
      <c r="A5314" s="28" t="s">
        <v>754</v>
      </c>
      <c r="B5314" s="61" t="s">
        <v>2083</v>
      </c>
      <c r="E5314" s="9" t="s">
        <v>277</v>
      </c>
      <c r="F5314" s="9" t="s">
        <v>277</v>
      </c>
      <c r="G5314" s="9" t="s">
        <v>277</v>
      </c>
      <c r="H5314" s="9" t="s">
        <v>277</v>
      </c>
      <c r="I5314" s="9" t="s">
        <v>277</v>
      </c>
      <c r="J5314" s="9" t="s">
        <v>277</v>
      </c>
      <c r="K5314" s="9" t="s">
        <v>277</v>
      </c>
      <c r="L5314" s="9">
        <v>3016.1000000000022</v>
      </c>
      <c r="M5314" s="65">
        <v>2867.2999999999997</v>
      </c>
      <c r="N5314" s="65"/>
      <c r="P5314" s="65">
        <f t="shared" si="148"/>
        <v>5883.4000000000015</v>
      </c>
    </row>
    <row r="5315" spans="1:16" ht="15">
      <c r="A5315" s="28" t="s">
        <v>755</v>
      </c>
      <c r="B5315" s="61" t="s">
        <v>2093</v>
      </c>
      <c r="E5315" s="9" t="s">
        <v>277</v>
      </c>
      <c r="F5315" s="9" t="s">
        <v>277</v>
      </c>
      <c r="G5315" s="9" t="s">
        <v>277</v>
      </c>
      <c r="H5315" s="9" t="s">
        <v>277</v>
      </c>
      <c r="I5315" s="9" t="s">
        <v>277</v>
      </c>
      <c r="J5315" s="9" t="s">
        <v>277</v>
      </c>
      <c r="K5315" s="9" t="s">
        <v>277</v>
      </c>
      <c r="L5315" s="9">
        <v>3320.4999999999854</v>
      </c>
      <c r="M5315" s="65">
        <v>2187.2999999999997</v>
      </c>
      <c r="N5315" s="65"/>
      <c r="P5315" s="65">
        <f t="shared" si="148"/>
        <v>5507.7999999999847</v>
      </c>
    </row>
    <row r="5316" spans="1:16" ht="15">
      <c r="A5316" s="28" t="s">
        <v>756</v>
      </c>
      <c r="B5316" s="61" t="s">
        <v>2080</v>
      </c>
      <c r="E5316" s="9" t="s">
        <v>277</v>
      </c>
      <c r="F5316" s="9" t="s">
        <v>277</v>
      </c>
      <c r="G5316" s="9" t="s">
        <v>277</v>
      </c>
      <c r="H5316" s="9" t="s">
        <v>277</v>
      </c>
      <c r="I5316" s="9" t="s">
        <v>277</v>
      </c>
      <c r="J5316" s="9" t="s">
        <v>277</v>
      </c>
      <c r="K5316" s="9" t="s">
        <v>277</v>
      </c>
      <c r="L5316" s="9">
        <v>2923.3000000000065</v>
      </c>
      <c r="M5316" s="65">
        <v>2425.6999999999998</v>
      </c>
      <c r="N5316" s="65"/>
      <c r="P5316" s="65">
        <f t="shared" si="148"/>
        <v>5349.0000000000064</v>
      </c>
    </row>
    <row r="5317" spans="1:16" ht="15">
      <c r="A5317" s="28" t="s">
        <v>757</v>
      </c>
      <c r="B5317" s="226" t="s">
        <v>1616</v>
      </c>
      <c r="E5317" s="9" t="s">
        <v>277</v>
      </c>
      <c r="F5317" s="9" t="s">
        <v>277</v>
      </c>
      <c r="G5317" s="9" t="s">
        <v>277</v>
      </c>
      <c r="H5317" s="9" t="s">
        <v>277</v>
      </c>
      <c r="I5317" s="9" t="s">
        <v>277</v>
      </c>
      <c r="J5317" s="9" t="s">
        <v>277</v>
      </c>
      <c r="K5317" s="9">
        <v>2619.1000000000004</v>
      </c>
      <c r="L5317" s="9">
        <v>2513.3000000000029</v>
      </c>
      <c r="M5317" s="9" t="s">
        <v>277</v>
      </c>
      <c r="P5317" s="65">
        <f t="shared" si="148"/>
        <v>5132.4000000000033</v>
      </c>
    </row>
    <row r="5318" spans="1:16" ht="15">
      <c r="A5318" s="28" t="s">
        <v>758</v>
      </c>
      <c r="B5318" s="61" t="s">
        <v>2095</v>
      </c>
      <c r="E5318" s="9" t="s">
        <v>277</v>
      </c>
      <c r="F5318" s="9" t="s">
        <v>277</v>
      </c>
      <c r="G5318" s="9" t="s">
        <v>277</v>
      </c>
      <c r="H5318" s="9" t="s">
        <v>277</v>
      </c>
      <c r="I5318" s="9" t="s">
        <v>277</v>
      </c>
      <c r="J5318" s="9" t="s">
        <v>277</v>
      </c>
      <c r="K5318" s="9" t="s">
        <v>277</v>
      </c>
      <c r="L5318" s="9">
        <v>2729.799999999992</v>
      </c>
      <c r="M5318" s="65">
        <v>2396.7000000000003</v>
      </c>
      <c r="N5318" s="65"/>
      <c r="P5318" s="65">
        <f t="shared" si="148"/>
        <v>5126.4999999999927</v>
      </c>
    </row>
    <row r="5319" spans="1:16" ht="15">
      <c r="A5319" s="28" t="s">
        <v>759</v>
      </c>
      <c r="B5319" s="226" t="s">
        <v>1614</v>
      </c>
      <c r="E5319" s="9" t="s">
        <v>277</v>
      </c>
      <c r="F5319" s="9" t="s">
        <v>277</v>
      </c>
      <c r="G5319" s="9" t="s">
        <v>277</v>
      </c>
      <c r="H5319" s="9" t="s">
        <v>277</v>
      </c>
      <c r="I5319" s="9" t="s">
        <v>277</v>
      </c>
      <c r="J5319" s="9" t="s">
        <v>277</v>
      </c>
      <c r="K5319" s="9">
        <v>2112.3000000000002</v>
      </c>
      <c r="L5319" s="9">
        <v>1363.1000000000058</v>
      </c>
      <c r="M5319" s="65">
        <v>1531.2</v>
      </c>
      <c r="P5319" s="65">
        <f t="shared" si="148"/>
        <v>5006.6000000000058</v>
      </c>
    </row>
    <row r="5320" spans="1:16" ht="15">
      <c r="A5320" s="28" t="s">
        <v>760</v>
      </c>
      <c r="B5320" s="61" t="s">
        <v>2082</v>
      </c>
      <c r="E5320" s="9" t="s">
        <v>277</v>
      </c>
      <c r="F5320" s="9" t="s">
        <v>277</v>
      </c>
      <c r="G5320" s="9" t="s">
        <v>277</v>
      </c>
      <c r="H5320" s="9" t="s">
        <v>277</v>
      </c>
      <c r="I5320" s="9" t="s">
        <v>277</v>
      </c>
      <c r="J5320" s="9" t="s">
        <v>277</v>
      </c>
      <c r="K5320" s="9" t="s">
        <v>277</v>
      </c>
      <c r="L5320" s="9">
        <v>2713.0999999999949</v>
      </c>
      <c r="M5320" s="65">
        <v>2213.4</v>
      </c>
      <c r="N5320" s="65"/>
      <c r="P5320" s="65">
        <f t="shared" si="148"/>
        <v>4926.4999999999945</v>
      </c>
    </row>
    <row r="5321" spans="1:16" ht="15">
      <c r="A5321" s="28" t="s">
        <v>761</v>
      </c>
      <c r="B5321" s="61" t="s">
        <v>2084</v>
      </c>
      <c r="E5321" s="9" t="s">
        <v>277</v>
      </c>
      <c r="F5321" s="9" t="s">
        <v>277</v>
      </c>
      <c r="G5321" s="9" t="s">
        <v>277</v>
      </c>
      <c r="H5321" s="9" t="s">
        <v>277</v>
      </c>
      <c r="I5321" s="9" t="s">
        <v>277</v>
      </c>
      <c r="J5321" s="9" t="s">
        <v>277</v>
      </c>
      <c r="K5321" s="9" t="s">
        <v>277</v>
      </c>
      <c r="L5321" s="9">
        <v>1372.1999999999935</v>
      </c>
      <c r="M5321" s="65">
        <v>3243.9499999999994</v>
      </c>
      <c r="N5321" s="65"/>
      <c r="P5321" s="65">
        <f t="shared" si="148"/>
        <v>4616.1499999999924</v>
      </c>
    </row>
    <row r="5322" spans="1:16" ht="15">
      <c r="A5322" s="28" t="s">
        <v>762</v>
      </c>
      <c r="B5322" s="61" t="s">
        <v>636</v>
      </c>
      <c r="E5322" s="9" t="s">
        <v>277</v>
      </c>
      <c r="F5322" s="9" t="s">
        <v>277</v>
      </c>
      <c r="G5322" s="9" t="s">
        <v>277</v>
      </c>
      <c r="H5322" s="9">
        <v>1946.2000000000044</v>
      </c>
      <c r="I5322" s="9">
        <v>2648.7000000000044</v>
      </c>
      <c r="J5322" s="9" t="s">
        <v>277</v>
      </c>
      <c r="K5322" s="9" t="s">
        <v>277</v>
      </c>
      <c r="L5322" s="9" t="s">
        <v>277</v>
      </c>
      <c r="M5322" s="9" t="s">
        <v>277</v>
      </c>
      <c r="P5322" s="65">
        <f t="shared" ref="P5322:P5353" si="149">SUM(E5322:M5322)</f>
        <v>4594.9000000000087</v>
      </c>
    </row>
    <row r="5323" spans="1:16" ht="15">
      <c r="A5323" s="28" t="s">
        <v>763</v>
      </c>
      <c r="B5323" s="61" t="s">
        <v>611</v>
      </c>
      <c r="E5323" s="9" t="s">
        <v>277</v>
      </c>
      <c r="F5323" s="9" t="s">
        <v>277</v>
      </c>
      <c r="G5323" s="9" t="s">
        <v>277</v>
      </c>
      <c r="H5323" s="9">
        <v>1746.9000000000124</v>
      </c>
      <c r="I5323" s="9">
        <v>2819.0999999999804</v>
      </c>
      <c r="J5323" s="9" t="s">
        <v>277</v>
      </c>
      <c r="K5323" s="9" t="s">
        <v>277</v>
      </c>
      <c r="L5323" s="9" t="s">
        <v>277</v>
      </c>
      <c r="M5323" s="9" t="s">
        <v>277</v>
      </c>
      <c r="P5323" s="65">
        <f t="shared" si="149"/>
        <v>4565.9999999999927</v>
      </c>
    </row>
    <row r="5324" spans="1:16" ht="15">
      <c r="A5324" s="28" t="s">
        <v>764</v>
      </c>
      <c r="B5324" s="61" t="s">
        <v>2092</v>
      </c>
      <c r="E5324" s="9" t="s">
        <v>277</v>
      </c>
      <c r="F5324" s="9" t="s">
        <v>277</v>
      </c>
      <c r="G5324" s="9" t="s">
        <v>277</v>
      </c>
      <c r="H5324" s="9" t="s">
        <v>277</v>
      </c>
      <c r="I5324" s="9" t="s">
        <v>277</v>
      </c>
      <c r="J5324" s="9" t="s">
        <v>277</v>
      </c>
      <c r="K5324" s="9" t="s">
        <v>277</v>
      </c>
      <c r="L5324" s="9">
        <v>2687.2000000000007</v>
      </c>
      <c r="M5324" s="65">
        <v>1866.5</v>
      </c>
      <c r="N5324" s="65"/>
      <c r="P5324" s="65">
        <f t="shared" si="149"/>
        <v>4553.7000000000007</v>
      </c>
    </row>
    <row r="5325" spans="1:16" ht="15">
      <c r="A5325" s="28" t="s">
        <v>765</v>
      </c>
      <c r="B5325" s="61" t="s">
        <v>2096</v>
      </c>
      <c r="E5325" s="9" t="s">
        <v>277</v>
      </c>
      <c r="F5325" s="9" t="s">
        <v>277</v>
      </c>
      <c r="G5325" s="9" t="s">
        <v>277</v>
      </c>
      <c r="H5325" s="9" t="s">
        <v>277</v>
      </c>
      <c r="I5325" s="9" t="s">
        <v>277</v>
      </c>
      <c r="J5325" s="9" t="s">
        <v>277</v>
      </c>
      <c r="K5325" s="9" t="s">
        <v>277</v>
      </c>
      <c r="L5325" s="9">
        <v>3395.5499999999993</v>
      </c>
      <c r="M5325" s="65">
        <v>1155.7</v>
      </c>
      <c r="N5325" s="65"/>
      <c r="P5325" s="65">
        <f t="shared" si="149"/>
        <v>4551.2499999999991</v>
      </c>
    </row>
    <row r="5326" spans="1:16" ht="15">
      <c r="A5326" s="28" t="s">
        <v>1857</v>
      </c>
      <c r="B5326" s="226" t="s">
        <v>1592</v>
      </c>
      <c r="E5326" s="9" t="s">
        <v>277</v>
      </c>
      <c r="F5326" s="9" t="s">
        <v>277</v>
      </c>
      <c r="G5326" s="9" t="s">
        <v>277</v>
      </c>
      <c r="H5326" s="9" t="s">
        <v>277</v>
      </c>
      <c r="I5326" s="9" t="s">
        <v>277</v>
      </c>
      <c r="J5326" s="9" t="s">
        <v>277</v>
      </c>
      <c r="K5326" s="9">
        <v>877.1</v>
      </c>
      <c r="L5326" s="9">
        <v>2730.2000000000007</v>
      </c>
      <c r="M5326" s="65">
        <v>925.80000000000007</v>
      </c>
      <c r="P5326" s="65">
        <f t="shared" si="149"/>
        <v>4533.1000000000004</v>
      </c>
    </row>
    <row r="5327" spans="1:16" ht="15">
      <c r="A5327" s="28" t="s">
        <v>2049</v>
      </c>
      <c r="B5327" s="61" t="s">
        <v>179</v>
      </c>
      <c r="E5327" s="9" t="s">
        <v>277</v>
      </c>
      <c r="F5327" s="9" t="s">
        <v>277</v>
      </c>
      <c r="G5327" s="9" t="s">
        <v>277</v>
      </c>
      <c r="H5327" s="9" t="s">
        <v>277</v>
      </c>
      <c r="I5327" s="9" t="s">
        <v>277</v>
      </c>
      <c r="J5327" s="9" t="s">
        <v>277</v>
      </c>
      <c r="K5327" s="9" t="s">
        <v>277</v>
      </c>
      <c r="L5327" s="9">
        <v>2593.5</v>
      </c>
      <c r="M5327" s="65">
        <v>1852.9</v>
      </c>
      <c r="N5327" s="65"/>
      <c r="P5327" s="65">
        <f t="shared" si="149"/>
        <v>4446.3999999999996</v>
      </c>
    </row>
    <row r="5328" spans="1:16" ht="15">
      <c r="A5328" s="28" t="s">
        <v>2050</v>
      </c>
      <c r="B5328" s="226" t="s">
        <v>1595</v>
      </c>
      <c r="E5328" s="9" t="s">
        <v>277</v>
      </c>
      <c r="F5328" s="9" t="s">
        <v>277</v>
      </c>
      <c r="G5328" s="9" t="s">
        <v>277</v>
      </c>
      <c r="H5328" s="9" t="s">
        <v>277</v>
      </c>
      <c r="I5328" s="9" t="s">
        <v>277</v>
      </c>
      <c r="J5328" s="9" t="s">
        <v>277</v>
      </c>
      <c r="K5328" s="9">
        <v>4371.3500000000004</v>
      </c>
      <c r="L5328" s="9" t="s">
        <v>277</v>
      </c>
      <c r="M5328" s="9" t="s">
        <v>277</v>
      </c>
      <c r="P5328" s="65">
        <f t="shared" si="149"/>
        <v>4371.3500000000004</v>
      </c>
    </row>
    <row r="5329" spans="1:21" ht="15">
      <c r="A5329" s="28" t="s">
        <v>2051</v>
      </c>
      <c r="B5329" s="61" t="s">
        <v>2090</v>
      </c>
      <c r="E5329" s="9" t="s">
        <v>277</v>
      </c>
      <c r="F5329" s="9" t="s">
        <v>277</v>
      </c>
      <c r="G5329" s="9" t="s">
        <v>277</v>
      </c>
      <c r="H5329" s="9" t="s">
        <v>277</v>
      </c>
      <c r="I5329" s="9" t="s">
        <v>277</v>
      </c>
      <c r="J5329" s="9" t="s">
        <v>277</v>
      </c>
      <c r="K5329" s="9" t="s">
        <v>277</v>
      </c>
      <c r="L5329" s="9">
        <v>2633.8000000000065</v>
      </c>
      <c r="M5329" s="65">
        <v>1603.4999999999998</v>
      </c>
      <c r="N5329" s="65"/>
      <c r="P5329" s="65">
        <f t="shared" si="149"/>
        <v>4237.3000000000065</v>
      </c>
    </row>
    <row r="5330" spans="1:21" ht="15">
      <c r="A5330" s="28" t="s">
        <v>2052</v>
      </c>
      <c r="B5330" s="61" t="s">
        <v>2612</v>
      </c>
      <c r="C5330" s="3"/>
      <c r="D5330" s="3"/>
      <c r="E5330" s="9" t="s">
        <v>277</v>
      </c>
      <c r="F5330" s="9" t="s">
        <v>277</v>
      </c>
      <c r="G5330" s="9" t="s">
        <v>277</v>
      </c>
      <c r="H5330" s="9" t="s">
        <v>277</v>
      </c>
      <c r="I5330" s="9" t="s">
        <v>277</v>
      </c>
      <c r="J5330" s="9" t="s">
        <v>277</v>
      </c>
      <c r="K5330" s="9" t="s">
        <v>277</v>
      </c>
      <c r="L5330" s="9" t="s">
        <v>277</v>
      </c>
      <c r="M5330" s="112">
        <v>4102.8999999999996</v>
      </c>
      <c r="N5330" s="65"/>
      <c r="P5330" s="65">
        <f t="shared" si="149"/>
        <v>4102.8999999999996</v>
      </c>
      <c r="R5330" t="s">
        <v>280</v>
      </c>
      <c r="U5330" s="3" t="s">
        <v>1393</v>
      </c>
    </row>
    <row r="5331" spans="1:21" ht="15">
      <c r="A5331" s="28" t="s">
        <v>2053</v>
      </c>
      <c r="B5331" s="61" t="s">
        <v>2089</v>
      </c>
      <c r="E5331" s="9" t="s">
        <v>277</v>
      </c>
      <c r="F5331" s="9" t="s">
        <v>277</v>
      </c>
      <c r="G5331" s="9" t="s">
        <v>277</v>
      </c>
      <c r="H5331" s="9" t="s">
        <v>277</v>
      </c>
      <c r="I5331" s="9" t="s">
        <v>277</v>
      </c>
      <c r="J5331" s="9" t="s">
        <v>277</v>
      </c>
      <c r="K5331" s="9" t="s">
        <v>277</v>
      </c>
      <c r="L5331" s="9">
        <v>1764.0999999999985</v>
      </c>
      <c r="M5331" s="65">
        <v>2263</v>
      </c>
      <c r="N5331" s="65"/>
      <c r="P5331" s="65">
        <f t="shared" si="149"/>
        <v>4027.0999999999985</v>
      </c>
    </row>
    <row r="5332" spans="1:21" ht="15">
      <c r="A5332" s="28" t="s">
        <v>2054</v>
      </c>
      <c r="B5332" s="61" t="s">
        <v>2081</v>
      </c>
      <c r="E5332" s="9" t="s">
        <v>277</v>
      </c>
      <c r="F5332" s="9" t="s">
        <v>277</v>
      </c>
      <c r="G5332" s="9" t="s">
        <v>277</v>
      </c>
      <c r="H5332" s="9" t="s">
        <v>277</v>
      </c>
      <c r="I5332" s="9" t="s">
        <v>277</v>
      </c>
      <c r="J5332" s="9" t="s">
        <v>277</v>
      </c>
      <c r="K5332" s="9" t="s">
        <v>277</v>
      </c>
      <c r="L5332" s="9">
        <v>2205.9000000000051</v>
      </c>
      <c r="M5332" s="65">
        <v>1819.1</v>
      </c>
      <c r="N5332" s="65"/>
      <c r="P5332" s="65">
        <f t="shared" si="149"/>
        <v>4025.000000000005</v>
      </c>
    </row>
    <row r="5333" spans="1:21" ht="15">
      <c r="A5333" s="28" t="s">
        <v>2055</v>
      </c>
      <c r="B5333" s="61" t="s">
        <v>2078</v>
      </c>
      <c r="E5333" s="9" t="s">
        <v>277</v>
      </c>
      <c r="F5333" s="9" t="s">
        <v>277</v>
      </c>
      <c r="G5333" s="9" t="s">
        <v>277</v>
      </c>
      <c r="H5333" s="9" t="s">
        <v>277</v>
      </c>
      <c r="I5333" s="9" t="s">
        <v>277</v>
      </c>
      <c r="J5333" s="9" t="s">
        <v>277</v>
      </c>
      <c r="K5333" s="9" t="s">
        <v>277</v>
      </c>
      <c r="L5333" s="9">
        <v>1605.6000000000022</v>
      </c>
      <c r="M5333" s="65">
        <v>2389.1999999999998</v>
      </c>
      <c r="N5333" s="65"/>
      <c r="P5333" s="65">
        <f t="shared" si="149"/>
        <v>3994.800000000002</v>
      </c>
    </row>
    <row r="5334" spans="1:21" ht="15">
      <c r="A5334" s="28" t="s">
        <v>2056</v>
      </c>
      <c r="B5334" s="61" t="s">
        <v>2085</v>
      </c>
      <c r="E5334" s="9" t="s">
        <v>277</v>
      </c>
      <c r="F5334" s="9" t="s">
        <v>277</v>
      </c>
      <c r="G5334" s="9" t="s">
        <v>277</v>
      </c>
      <c r="H5334" s="9" t="s">
        <v>277</v>
      </c>
      <c r="I5334" s="9" t="s">
        <v>277</v>
      </c>
      <c r="J5334" s="9" t="s">
        <v>277</v>
      </c>
      <c r="K5334" s="9" t="s">
        <v>277</v>
      </c>
      <c r="L5334" s="9">
        <v>2622.2000000000044</v>
      </c>
      <c r="M5334" s="65">
        <v>1339.8</v>
      </c>
      <c r="N5334" s="65"/>
      <c r="P5334" s="65">
        <f t="shared" si="149"/>
        <v>3962.0000000000045</v>
      </c>
    </row>
    <row r="5335" spans="1:21" ht="15">
      <c r="A5335" s="28" t="s">
        <v>2057</v>
      </c>
      <c r="B5335" s="61" t="s">
        <v>177</v>
      </c>
      <c r="E5335" s="9">
        <v>2068.4</v>
      </c>
      <c r="F5335" s="9">
        <v>1889.1</v>
      </c>
      <c r="G5335" s="9" t="s">
        <v>277</v>
      </c>
      <c r="H5335" s="9" t="s">
        <v>277</v>
      </c>
      <c r="I5335" s="9" t="s">
        <v>277</v>
      </c>
      <c r="J5335" s="9" t="s">
        <v>277</v>
      </c>
      <c r="K5335" s="9" t="s">
        <v>277</v>
      </c>
      <c r="L5335" s="9" t="s">
        <v>277</v>
      </c>
      <c r="M5335" s="9" t="s">
        <v>277</v>
      </c>
      <c r="P5335" s="65">
        <f t="shared" si="149"/>
        <v>3957.5</v>
      </c>
    </row>
    <row r="5336" spans="1:21" ht="15">
      <c r="A5336" s="28" t="s">
        <v>2058</v>
      </c>
      <c r="B5336" s="61" t="s">
        <v>2508</v>
      </c>
      <c r="C5336" s="3"/>
      <c r="D5336" s="3"/>
      <c r="E5336" s="9" t="s">
        <v>277</v>
      </c>
      <c r="F5336" s="9" t="s">
        <v>277</v>
      </c>
      <c r="G5336" s="9" t="s">
        <v>277</v>
      </c>
      <c r="H5336" s="9" t="s">
        <v>277</v>
      </c>
      <c r="I5336" s="9" t="s">
        <v>277</v>
      </c>
      <c r="J5336" s="9" t="s">
        <v>277</v>
      </c>
      <c r="K5336" s="9" t="s">
        <v>277</v>
      </c>
      <c r="L5336" s="9" t="s">
        <v>277</v>
      </c>
      <c r="M5336" s="113">
        <v>3807.4000000000005</v>
      </c>
      <c r="N5336" s="65"/>
      <c r="P5336" s="65">
        <f t="shared" si="149"/>
        <v>3807.4000000000005</v>
      </c>
      <c r="R5336" t="s">
        <v>299</v>
      </c>
    </row>
    <row r="5337" spans="1:21" ht="15">
      <c r="A5337" s="28" t="s">
        <v>2059</v>
      </c>
      <c r="B5337" s="226" t="s">
        <v>2074</v>
      </c>
      <c r="E5337" s="9" t="s">
        <v>277</v>
      </c>
      <c r="F5337" s="9" t="s">
        <v>277</v>
      </c>
      <c r="G5337" s="9" t="s">
        <v>277</v>
      </c>
      <c r="H5337" s="9" t="s">
        <v>277</v>
      </c>
      <c r="I5337" s="9" t="s">
        <v>277</v>
      </c>
      <c r="J5337" s="9" t="s">
        <v>277</v>
      </c>
      <c r="K5337" s="9" t="s">
        <v>277</v>
      </c>
      <c r="L5337" s="9">
        <v>652.59999999999854</v>
      </c>
      <c r="M5337" s="65">
        <v>3096.4</v>
      </c>
      <c r="N5337" s="65"/>
      <c r="P5337" s="65">
        <f t="shared" si="149"/>
        <v>3748.9999999999986</v>
      </c>
    </row>
    <row r="5338" spans="1:21" ht="15">
      <c r="A5338" s="28" t="s">
        <v>2060</v>
      </c>
      <c r="B5338" s="61" t="s">
        <v>2519</v>
      </c>
      <c r="C5338" s="3"/>
      <c r="D5338" s="3"/>
      <c r="E5338" s="9" t="s">
        <v>277</v>
      </c>
      <c r="F5338" s="9" t="s">
        <v>277</v>
      </c>
      <c r="G5338" s="9" t="s">
        <v>277</v>
      </c>
      <c r="H5338" s="9" t="s">
        <v>277</v>
      </c>
      <c r="I5338" s="9" t="s">
        <v>277</v>
      </c>
      <c r="J5338" s="9" t="s">
        <v>277</v>
      </c>
      <c r="K5338" s="9" t="s">
        <v>277</v>
      </c>
      <c r="L5338" s="9" t="s">
        <v>277</v>
      </c>
      <c r="M5338" s="114">
        <v>3605.8999999999996</v>
      </c>
      <c r="N5338" s="65"/>
      <c r="P5338" s="65">
        <f t="shared" si="149"/>
        <v>3605.8999999999996</v>
      </c>
      <c r="R5338" t="s">
        <v>281</v>
      </c>
    </row>
    <row r="5339" spans="1:21" ht="15">
      <c r="A5339" s="28" t="s">
        <v>2061</v>
      </c>
      <c r="B5339" s="61" t="s">
        <v>2524</v>
      </c>
      <c r="C5339" s="3"/>
      <c r="D5339" s="3"/>
      <c r="E5339" s="9" t="s">
        <v>277</v>
      </c>
      <c r="F5339" s="9" t="s">
        <v>277</v>
      </c>
      <c r="G5339" s="9" t="s">
        <v>277</v>
      </c>
      <c r="H5339" s="9" t="s">
        <v>277</v>
      </c>
      <c r="I5339" s="9" t="s">
        <v>277</v>
      </c>
      <c r="J5339" s="9" t="s">
        <v>277</v>
      </c>
      <c r="K5339" s="9" t="s">
        <v>277</v>
      </c>
      <c r="L5339" s="9" t="s">
        <v>277</v>
      </c>
      <c r="M5339" s="90">
        <v>3503.8</v>
      </c>
      <c r="N5339" s="65"/>
      <c r="P5339" s="65">
        <f t="shared" si="149"/>
        <v>3503.8</v>
      </c>
      <c r="R5339" t="s">
        <v>296</v>
      </c>
    </row>
    <row r="5340" spans="1:21" ht="15">
      <c r="A5340" s="28" t="s">
        <v>2062</v>
      </c>
      <c r="B5340" s="226" t="s">
        <v>1594</v>
      </c>
      <c r="E5340" s="9" t="s">
        <v>277</v>
      </c>
      <c r="F5340" s="9" t="s">
        <v>277</v>
      </c>
      <c r="G5340" s="9" t="s">
        <v>277</v>
      </c>
      <c r="H5340" s="9" t="s">
        <v>277</v>
      </c>
      <c r="I5340" s="9" t="s">
        <v>277</v>
      </c>
      <c r="J5340" s="9" t="s">
        <v>277</v>
      </c>
      <c r="K5340" s="9">
        <v>3438.3</v>
      </c>
      <c r="L5340" s="9" t="s">
        <v>277</v>
      </c>
      <c r="M5340" s="9" t="s">
        <v>277</v>
      </c>
      <c r="P5340" s="65">
        <f t="shared" si="149"/>
        <v>3438.3</v>
      </c>
    </row>
    <row r="5341" spans="1:21" ht="15">
      <c r="A5341" s="28" t="s">
        <v>2063</v>
      </c>
      <c r="B5341" s="61" t="s">
        <v>2087</v>
      </c>
      <c r="E5341" s="9" t="s">
        <v>277</v>
      </c>
      <c r="F5341" s="9" t="s">
        <v>277</v>
      </c>
      <c r="G5341" s="9" t="s">
        <v>277</v>
      </c>
      <c r="H5341" s="9" t="s">
        <v>277</v>
      </c>
      <c r="I5341" s="9" t="s">
        <v>277</v>
      </c>
      <c r="J5341" s="9" t="s">
        <v>277</v>
      </c>
      <c r="K5341" s="9" t="s">
        <v>277</v>
      </c>
      <c r="L5341" s="9">
        <v>3335.7999999999993</v>
      </c>
      <c r="M5341" s="9" t="s">
        <v>277</v>
      </c>
      <c r="N5341" s="65"/>
      <c r="P5341" s="65">
        <f t="shared" si="149"/>
        <v>3335.7999999999993</v>
      </c>
    </row>
    <row r="5342" spans="1:21" ht="15">
      <c r="A5342" s="28" t="s">
        <v>2064</v>
      </c>
      <c r="B5342" s="61" t="s">
        <v>2518</v>
      </c>
      <c r="C5342" s="3"/>
      <c r="D5342" s="3"/>
      <c r="E5342" s="9" t="s">
        <v>277</v>
      </c>
      <c r="F5342" s="9" t="s">
        <v>277</v>
      </c>
      <c r="G5342" s="9" t="s">
        <v>277</v>
      </c>
      <c r="H5342" s="9" t="s">
        <v>277</v>
      </c>
      <c r="I5342" s="9" t="s">
        <v>277</v>
      </c>
      <c r="J5342" s="9" t="s">
        <v>277</v>
      </c>
      <c r="K5342" s="9" t="s">
        <v>277</v>
      </c>
      <c r="L5342" s="9" t="s">
        <v>277</v>
      </c>
      <c r="M5342" s="90">
        <v>3327.6000000000004</v>
      </c>
      <c r="N5342" s="65"/>
      <c r="P5342" s="65">
        <f t="shared" si="149"/>
        <v>3327.6000000000004</v>
      </c>
      <c r="R5342" t="s">
        <v>292</v>
      </c>
    </row>
    <row r="5343" spans="1:21" ht="15">
      <c r="A5343" s="28" t="s">
        <v>2065</v>
      </c>
      <c r="B5343" s="61" t="s">
        <v>2509</v>
      </c>
      <c r="C5343" s="3"/>
      <c r="D5343" s="3"/>
      <c r="E5343" s="9" t="s">
        <v>277</v>
      </c>
      <c r="F5343" s="9" t="s">
        <v>277</v>
      </c>
      <c r="G5343" s="9" t="s">
        <v>277</v>
      </c>
      <c r="H5343" s="9" t="s">
        <v>277</v>
      </c>
      <c r="I5343" s="9" t="s">
        <v>277</v>
      </c>
      <c r="J5343" s="9" t="s">
        <v>277</v>
      </c>
      <c r="K5343" s="9" t="s">
        <v>277</v>
      </c>
      <c r="L5343" s="9" t="s">
        <v>277</v>
      </c>
      <c r="M5343" s="65">
        <v>3316.3999999999996</v>
      </c>
      <c r="N5343" s="65"/>
      <c r="P5343" s="65">
        <f t="shared" si="149"/>
        <v>3316.3999999999996</v>
      </c>
    </row>
    <row r="5344" spans="1:21" ht="15">
      <c r="A5344" s="28" t="s">
        <v>2066</v>
      </c>
      <c r="B5344" s="61" t="s">
        <v>2091</v>
      </c>
      <c r="E5344" s="9" t="s">
        <v>277</v>
      </c>
      <c r="F5344" s="9" t="s">
        <v>277</v>
      </c>
      <c r="G5344" s="9" t="s">
        <v>277</v>
      </c>
      <c r="H5344" s="9" t="s">
        <v>277</v>
      </c>
      <c r="I5344" s="9" t="s">
        <v>277</v>
      </c>
      <c r="J5344" s="9" t="s">
        <v>277</v>
      </c>
      <c r="K5344" s="9" t="s">
        <v>277</v>
      </c>
      <c r="L5344" s="9">
        <v>1403.8999999999905</v>
      </c>
      <c r="M5344" s="65">
        <v>1632.3</v>
      </c>
      <c r="N5344" s="65"/>
      <c r="P5344" s="65">
        <f t="shared" si="149"/>
        <v>3036.1999999999907</v>
      </c>
    </row>
    <row r="5345" spans="1:22" ht="15">
      <c r="A5345" s="28" t="s">
        <v>2067</v>
      </c>
      <c r="B5345" s="61" t="s">
        <v>2512</v>
      </c>
      <c r="C5345" s="3"/>
      <c r="D5345" s="3"/>
      <c r="E5345" s="9" t="s">
        <v>277</v>
      </c>
      <c r="F5345" s="9" t="s">
        <v>277</v>
      </c>
      <c r="G5345" s="9" t="s">
        <v>277</v>
      </c>
      <c r="H5345" s="9" t="s">
        <v>277</v>
      </c>
      <c r="I5345" s="9" t="s">
        <v>277</v>
      </c>
      <c r="J5345" s="9" t="s">
        <v>277</v>
      </c>
      <c r="K5345" s="9" t="s">
        <v>277</v>
      </c>
      <c r="L5345" s="9" t="s">
        <v>277</v>
      </c>
      <c r="M5345" s="65">
        <v>2972.5000000000005</v>
      </c>
      <c r="N5345" s="65"/>
      <c r="P5345" s="65">
        <f t="shared" si="149"/>
        <v>2972.5000000000005</v>
      </c>
    </row>
    <row r="5346" spans="1:22" ht="15">
      <c r="A5346" s="28" t="s">
        <v>2068</v>
      </c>
      <c r="B5346" s="61" t="s">
        <v>2503</v>
      </c>
      <c r="C5346" s="3"/>
      <c r="D5346" s="3"/>
      <c r="E5346" s="9" t="s">
        <v>277</v>
      </c>
      <c r="F5346" s="9" t="s">
        <v>277</v>
      </c>
      <c r="G5346" s="9" t="s">
        <v>277</v>
      </c>
      <c r="H5346" s="9" t="s">
        <v>277</v>
      </c>
      <c r="I5346" s="9" t="s">
        <v>277</v>
      </c>
      <c r="J5346" s="9" t="s">
        <v>277</v>
      </c>
      <c r="K5346" s="9" t="s">
        <v>277</v>
      </c>
      <c r="L5346" s="9" t="s">
        <v>277</v>
      </c>
      <c r="M5346" s="65">
        <v>2936.5999999999995</v>
      </c>
      <c r="N5346" s="65"/>
      <c r="P5346" s="65">
        <f t="shared" si="149"/>
        <v>2936.5999999999995</v>
      </c>
      <c r="V5346" t="s">
        <v>2297</v>
      </c>
    </row>
    <row r="5347" spans="1:22" ht="15">
      <c r="A5347" s="28" t="s">
        <v>2069</v>
      </c>
      <c r="B5347" s="61" t="s">
        <v>2526</v>
      </c>
      <c r="C5347" s="3"/>
      <c r="D5347" s="3"/>
      <c r="E5347" s="9" t="s">
        <v>277</v>
      </c>
      <c r="F5347" s="9" t="s">
        <v>277</v>
      </c>
      <c r="G5347" s="9" t="s">
        <v>277</v>
      </c>
      <c r="H5347" s="9" t="s">
        <v>277</v>
      </c>
      <c r="I5347" s="9" t="s">
        <v>277</v>
      </c>
      <c r="J5347" s="9" t="s">
        <v>277</v>
      </c>
      <c r="K5347" s="9" t="s">
        <v>277</v>
      </c>
      <c r="L5347" s="9" t="s">
        <v>277</v>
      </c>
      <c r="M5347" s="65">
        <v>2908.2</v>
      </c>
      <c r="N5347" s="65"/>
      <c r="P5347" s="65">
        <f t="shared" si="149"/>
        <v>2908.2</v>
      </c>
    </row>
    <row r="5348" spans="1:22" ht="15">
      <c r="A5348" s="28" t="s">
        <v>2070</v>
      </c>
      <c r="B5348" s="61" t="s">
        <v>2515</v>
      </c>
      <c r="C5348" s="3"/>
      <c r="D5348" s="3"/>
      <c r="E5348" s="9" t="s">
        <v>277</v>
      </c>
      <c r="F5348" s="9" t="s">
        <v>277</v>
      </c>
      <c r="G5348" s="9" t="s">
        <v>277</v>
      </c>
      <c r="H5348" s="9" t="s">
        <v>277</v>
      </c>
      <c r="I5348" s="9" t="s">
        <v>277</v>
      </c>
      <c r="J5348" s="9" t="s">
        <v>277</v>
      </c>
      <c r="K5348" s="9" t="s">
        <v>277</v>
      </c>
      <c r="L5348" s="9" t="s">
        <v>277</v>
      </c>
      <c r="M5348" s="65">
        <v>2897.7000000000003</v>
      </c>
      <c r="N5348" s="65"/>
      <c r="P5348" s="65">
        <f t="shared" si="149"/>
        <v>2897.7000000000003</v>
      </c>
    </row>
    <row r="5349" spans="1:22" ht="15">
      <c r="A5349" s="28" t="s">
        <v>2071</v>
      </c>
      <c r="B5349" s="61" t="s">
        <v>2088</v>
      </c>
      <c r="E5349" s="9" t="s">
        <v>277</v>
      </c>
      <c r="F5349" s="9" t="s">
        <v>277</v>
      </c>
      <c r="G5349" s="9" t="s">
        <v>277</v>
      </c>
      <c r="H5349" s="9" t="s">
        <v>277</v>
      </c>
      <c r="I5349" s="9" t="s">
        <v>277</v>
      </c>
      <c r="J5349" s="9" t="s">
        <v>277</v>
      </c>
      <c r="K5349" s="9" t="s">
        <v>277</v>
      </c>
      <c r="L5349" s="9">
        <v>2869.5999999999985</v>
      </c>
      <c r="M5349" s="9" t="s">
        <v>277</v>
      </c>
      <c r="N5349" s="65"/>
      <c r="P5349" s="65">
        <f t="shared" si="149"/>
        <v>2869.5999999999985</v>
      </c>
    </row>
    <row r="5350" spans="1:22" ht="15">
      <c r="A5350" s="28" t="s">
        <v>2072</v>
      </c>
      <c r="B5350" s="61" t="s">
        <v>2511</v>
      </c>
      <c r="C5350" s="3"/>
      <c r="D5350" s="3"/>
      <c r="E5350" s="9" t="s">
        <v>277</v>
      </c>
      <c r="F5350" s="9" t="s">
        <v>277</v>
      </c>
      <c r="G5350" s="9" t="s">
        <v>277</v>
      </c>
      <c r="H5350" s="9" t="s">
        <v>277</v>
      </c>
      <c r="I5350" s="9" t="s">
        <v>277</v>
      </c>
      <c r="J5350" s="9" t="s">
        <v>277</v>
      </c>
      <c r="K5350" s="9" t="s">
        <v>277</v>
      </c>
      <c r="L5350" s="9" t="s">
        <v>277</v>
      </c>
      <c r="M5350" s="65">
        <v>2867.3999999999996</v>
      </c>
      <c r="N5350" s="65"/>
      <c r="P5350" s="65">
        <f t="shared" si="149"/>
        <v>2867.3999999999996</v>
      </c>
    </row>
    <row r="5351" spans="1:22" ht="15">
      <c r="A5351" s="28" t="s">
        <v>2149</v>
      </c>
      <c r="B5351" s="61" t="s">
        <v>2517</v>
      </c>
      <c r="C5351" s="3"/>
      <c r="D5351" s="3"/>
      <c r="E5351" s="9" t="s">
        <v>277</v>
      </c>
      <c r="F5351" s="9" t="s">
        <v>277</v>
      </c>
      <c r="G5351" s="9" t="s">
        <v>277</v>
      </c>
      <c r="H5351" s="9" t="s">
        <v>277</v>
      </c>
      <c r="I5351" s="9" t="s">
        <v>277</v>
      </c>
      <c r="J5351" s="9" t="s">
        <v>277</v>
      </c>
      <c r="K5351" s="9" t="s">
        <v>277</v>
      </c>
      <c r="L5351" s="9" t="s">
        <v>277</v>
      </c>
      <c r="M5351" s="65">
        <v>2856.1000000000004</v>
      </c>
      <c r="N5351" s="65"/>
      <c r="P5351" s="65">
        <f t="shared" si="149"/>
        <v>2856.1000000000004</v>
      </c>
    </row>
    <row r="5352" spans="1:22" ht="15">
      <c r="A5352" s="28" t="s">
        <v>2150</v>
      </c>
      <c r="B5352" s="61" t="s">
        <v>640</v>
      </c>
      <c r="E5352" s="9" t="s">
        <v>277</v>
      </c>
      <c r="F5352" s="9" t="s">
        <v>277</v>
      </c>
      <c r="G5352" s="9" t="s">
        <v>277</v>
      </c>
      <c r="H5352" s="9">
        <v>2768.7999999999956</v>
      </c>
      <c r="I5352" s="9" t="s">
        <v>277</v>
      </c>
      <c r="J5352" s="9" t="s">
        <v>277</v>
      </c>
      <c r="K5352" s="9" t="s">
        <v>277</v>
      </c>
      <c r="L5352" s="9" t="s">
        <v>277</v>
      </c>
      <c r="M5352" s="9" t="s">
        <v>277</v>
      </c>
      <c r="P5352" s="65">
        <f t="shared" si="149"/>
        <v>2768.7999999999956</v>
      </c>
    </row>
    <row r="5353" spans="1:22" ht="15">
      <c r="A5353" s="28" t="s">
        <v>2151</v>
      </c>
      <c r="B5353" s="61" t="s">
        <v>2521</v>
      </c>
      <c r="C5353" s="3"/>
      <c r="D5353" s="3"/>
      <c r="E5353" s="9" t="s">
        <v>277</v>
      </c>
      <c r="F5353" s="9" t="s">
        <v>277</v>
      </c>
      <c r="G5353" s="9" t="s">
        <v>277</v>
      </c>
      <c r="H5353" s="9" t="s">
        <v>277</v>
      </c>
      <c r="I5353" s="9" t="s">
        <v>277</v>
      </c>
      <c r="J5353" s="9" t="s">
        <v>277</v>
      </c>
      <c r="K5353" s="9" t="s">
        <v>277</v>
      </c>
      <c r="L5353" s="9" t="s">
        <v>277</v>
      </c>
      <c r="M5353" s="65">
        <v>2760.9999999999995</v>
      </c>
      <c r="N5353" s="65"/>
      <c r="P5353" s="65">
        <f t="shared" si="149"/>
        <v>2760.9999999999995</v>
      </c>
    </row>
    <row r="5354" spans="1:22" ht="15">
      <c r="A5354" s="238" t="s">
        <v>2480</v>
      </c>
      <c r="B5354" s="61" t="s">
        <v>2516</v>
      </c>
      <c r="C5354" s="3"/>
      <c r="D5354" s="3"/>
      <c r="E5354" s="9" t="s">
        <v>277</v>
      </c>
      <c r="F5354" s="9" t="s">
        <v>277</v>
      </c>
      <c r="G5354" s="9" t="s">
        <v>277</v>
      </c>
      <c r="H5354" s="9" t="s">
        <v>277</v>
      </c>
      <c r="I5354" s="9" t="s">
        <v>277</v>
      </c>
      <c r="J5354" s="9" t="s">
        <v>277</v>
      </c>
      <c r="K5354" s="9" t="s">
        <v>277</v>
      </c>
      <c r="L5354" s="9" t="s">
        <v>277</v>
      </c>
      <c r="M5354" s="65">
        <v>2706.3</v>
      </c>
      <c r="N5354" s="65"/>
      <c r="P5354" s="65">
        <f t="shared" ref="P5354:P5384" si="150">SUM(E5354:M5354)</f>
        <v>2706.3</v>
      </c>
    </row>
    <row r="5355" spans="1:22" ht="15">
      <c r="A5355" s="238" t="s">
        <v>2481</v>
      </c>
      <c r="B5355" s="61" t="s">
        <v>2522</v>
      </c>
      <c r="C5355" s="3"/>
      <c r="D5355" s="3"/>
      <c r="E5355" s="9" t="s">
        <v>277</v>
      </c>
      <c r="F5355" s="9" t="s">
        <v>277</v>
      </c>
      <c r="G5355" s="9" t="s">
        <v>277</v>
      </c>
      <c r="H5355" s="9" t="s">
        <v>277</v>
      </c>
      <c r="I5355" s="9" t="s">
        <v>277</v>
      </c>
      <c r="J5355" s="9" t="s">
        <v>277</v>
      </c>
      <c r="K5355" s="9" t="s">
        <v>277</v>
      </c>
      <c r="L5355" s="9" t="s">
        <v>277</v>
      </c>
      <c r="M5355" s="65">
        <v>2675.4000000000005</v>
      </c>
      <c r="N5355" s="65"/>
      <c r="P5355" s="65">
        <f t="shared" si="150"/>
        <v>2675.4000000000005</v>
      </c>
    </row>
    <row r="5356" spans="1:22" ht="15">
      <c r="A5356" s="238" t="s">
        <v>2482</v>
      </c>
      <c r="B5356" s="61" t="s">
        <v>2514</v>
      </c>
      <c r="C5356" s="3"/>
      <c r="D5356" s="3"/>
      <c r="E5356" s="9" t="s">
        <v>277</v>
      </c>
      <c r="F5356" s="9" t="s">
        <v>277</v>
      </c>
      <c r="G5356" s="9" t="s">
        <v>277</v>
      </c>
      <c r="H5356" s="9" t="s">
        <v>277</v>
      </c>
      <c r="I5356" s="9" t="s">
        <v>277</v>
      </c>
      <c r="J5356" s="9" t="s">
        <v>277</v>
      </c>
      <c r="K5356" s="9" t="s">
        <v>277</v>
      </c>
      <c r="L5356" s="9" t="s">
        <v>277</v>
      </c>
      <c r="M5356" s="65">
        <v>2579.1999999999998</v>
      </c>
      <c r="N5356" s="65"/>
      <c r="P5356" s="65">
        <f t="shared" si="150"/>
        <v>2579.1999999999998</v>
      </c>
    </row>
    <row r="5357" spans="1:22" ht="15">
      <c r="A5357" s="238" t="s">
        <v>2483</v>
      </c>
      <c r="B5357" s="61" t="s">
        <v>2086</v>
      </c>
      <c r="E5357" s="9" t="s">
        <v>277</v>
      </c>
      <c r="F5357" s="9" t="s">
        <v>277</v>
      </c>
      <c r="G5357" s="9" t="s">
        <v>277</v>
      </c>
      <c r="H5357" s="9" t="s">
        <v>277</v>
      </c>
      <c r="I5357" s="9" t="s">
        <v>277</v>
      </c>
      <c r="J5357" s="9" t="s">
        <v>277</v>
      </c>
      <c r="K5357" s="9" t="s">
        <v>277</v>
      </c>
      <c r="L5357" s="9">
        <v>1488.5</v>
      </c>
      <c r="M5357" s="65">
        <v>1073.9000000000001</v>
      </c>
      <c r="N5357" s="65"/>
      <c r="P5357" s="65">
        <f t="shared" si="150"/>
        <v>2562.4</v>
      </c>
    </row>
    <row r="5358" spans="1:22" ht="15">
      <c r="A5358" s="238" t="s">
        <v>2484</v>
      </c>
      <c r="B5358" s="226" t="s">
        <v>1577</v>
      </c>
      <c r="C5358" s="3"/>
      <c r="D5358" s="3"/>
      <c r="E5358" s="9" t="s">
        <v>277</v>
      </c>
      <c r="F5358" s="9" t="s">
        <v>277</v>
      </c>
      <c r="G5358" s="9" t="s">
        <v>277</v>
      </c>
      <c r="H5358" s="9" t="s">
        <v>277</v>
      </c>
      <c r="I5358" s="9" t="s">
        <v>277</v>
      </c>
      <c r="J5358" s="9">
        <v>2561.6999999999425</v>
      </c>
      <c r="K5358" s="9" t="s">
        <v>277</v>
      </c>
      <c r="L5358" s="9" t="s">
        <v>277</v>
      </c>
      <c r="M5358" s="9" t="s">
        <v>277</v>
      </c>
      <c r="P5358" s="65">
        <f t="shared" si="150"/>
        <v>2561.6999999999425</v>
      </c>
    </row>
    <row r="5359" spans="1:22" ht="15">
      <c r="A5359" s="238" t="s">
        <v>2485</v>
      </c>
      <c r="B5359" s="61" t="s">
        <v>2528</v>
      </c>
      <c r="C5359" s="3"/>
      <c r="D5359" s="3"/>
      <c r="E5359" s="9" t="s">
        <v>277</v>
      </c>
      <c r="F5359" s="9" t="s">
        <v>277</v>
      </c>
      <c r="G5359" s="9" t="s">
        <v>277</v>
      </c>
      <c r="H5359" s="9" t="s">
        <v>277</v>
      </c>
      <c r="I5359" s="9" t="s">
        <v>277</v>
      </c>
      <c r="J5359" s="9" t="s">
        <v>277</v>
      </c>
      <c r="K5359" s="9" t="s">
        <v>277</v>
      </c>
      <c r="L5359" s="9" t="s">
        <v>277</v>
      </c>
      <c r="M5359" s="65">
        <v>2545.6999999999998</v>
      </c>
      <c r="N5359" s="65"/>
      <c r="P5359" s="65">
        <f t="shared" si="150"/>
        <v>2545.6999999999998</v>
      </c>
    </row>
    <row r="5360" spans="1:22" ht="15">
      <c r="A5360" s="238" t="s">
        <v>2486</v>
      </c>
      <c r="B5360" s="170" t="s">
        <v>1282</v>
      </c>
      <c r="C5360" s="3"/>
      <c r="D5360" s="3"/>
      <c r="E5360" s="9" t="s">
        <v>277</v>
      </c>
      <c r="F5360" s="9" t="s">
        <v>277</v>
      </c>
      <c r="G5360" s="9" t="s">
        <v>277</v>
      </c>
      <c r="H5360" s="9" t="s">
        <v>277</v>
      </c>
      <c r="I5360" s="9">
        <v>2493.4999999999345</v>
      </c>
      <c r="J5360" s="9" t="s">
        <v>277</v>
      </c>
      <c r="K5360" s="9" t="s">
        <v>277</v>
      </c>
      <c r="L5360" s="9" t="s">
        <v>277</v>
      </c>
      <c r="M5360" s="9" t="s">
        <v>277</v>
      </c>
      <c r="P5360" s="65">
        <f t="shared" si="150"/>
        <v>2493.4999999999345</v>
      </c>
    </row>
    <row r="5361" spans="1:16" ht="15">
      <c r="A5361" s="238" t="s">
        <v>2487</v>
      </c>
      <c r="B5361" s="61" t="s">
        <v>2532</v>
      </c>
      <c r="C5361" s="3"/>
      <c r="D5361" s="3"/>
      <c r="E5361" s="9" t="s">
        <v>277</v>
      </c>
      <c r="F5361" s="9" t="s">
        <v>277</v>
      </c>
      <c r="G5361" s="9" t="s">
        <v>277</v>
      </c>
      <c r="H5361" s="9" t="s">
        <v>277</v>
      </c>
      <c r="I5361" s="9" t="s">
        <v>277</v>
      </c>
      <c r="J5361" s="9" t="s">
        <v>277</v>
      </c>
      <c r="K5361" s="9" t="s">
        <v>277</v>
      </c>
      <c r="L5361" s="9" t="s">
        <v>277</v>
      </c>
      <c r="M5361" s="65">
        <v>2489.9</v>
      </c>
      <c r="N5361" s="65"/>
      <c r="P5361" s="65">
        <f t="shared" si="150"/>
        <v>2489.9</v>
      </c>
    </row>
    <row r="5362" spans="1:16" ht="15">
      <c r="A5362" s="238" t="s">
        <v>2488</v>
      </c>
      <c r="B5362" s="226" t="s">
        <v>2073</v>
      </c>
      <c r="E5362" s="9" t="s">
        <v>277</v>
      </c>
      <c r="F5362" s="9" t="s">
        <v>277</v>
      </c>
      <c r="G5362" s="9" t="s">
        <v>277</v>
      </c>
      <c r="H5362" s="9" t="s">
        <v>277</v>
      </c>
      <c r="I5362" s="9" t="s">
        <v>277</v>
      </c>
      <c r="J5362" s="9" t="s">
        <v>277</v>
      </c>
      <c r="K5362" s="9" t="s">
        <v>277</v>
      </c>
      <c r="L5362" s="9">
        <v>2464.2000000000044</v>
      </c>
      <c r="M5362" s="9" t="s">
        <v>277</v>
      </c>
      <c r="N5362" s="65"/>
      <c r="P5362" s="65">
        <f t="shared" si="150"/>
        <v>2464.2000000000044</v>
      </c>
    </row>
    <row r="5363" spans="1:16" ht="15">
      <c r="A5363" s="238" t="s">
        <v>2489</v>
      </c>
      <c r="B5363" s="61" t="s">
        <v>2505</v>
      </c>
      <c r="C5363" s="3"/>
      <c r="D5363" s="3"/>
      <c r="E5363" s="9" t="s">
        <v>277</v>
      </c>
      <c r="F5363" s="9" t="s">
        <v>277</v>
      </c>
      <c r="G5363" s="9" t="s">
        <v>277</v>
      </c>
      <c r="H5363" s="9" t="s">
        <v>277</v>
      </c>
      <c r="I5363" s="9" t="s">
        <v>277</v>
      </c>
      <c r="J5363" s="9" t="s">
        <v>277</v>
      </c>
      <c r="K5363" s="9" t="s">
        <v>277</v>
      </c>
      <c r="L5363" s="9" t="s">
        <v>277</v>
      </c>
      <c r="M5363" s="65">
        <v>2432.8000000000002</v>
      </c>
      <c r="N5363" s="65"/>
      <c r="P5363" s="65">
        <f t="shared" si="150"/>
        <v>2432.8000000000002</v>
      </c>
    </row>
    <row r="5364" spans="1:16" ht="15">
      <c r="A5364" s="238" t="s">
        <v>2490</v>
      </c>
      <c r="B5364" s="170" t="s">
        <v>1274</v>
      </c>
      <c r="C5364" s="3"/>
      <c r="D5364" s="3"/>
      <c r="E5364" s="9" t="s">
        <v>277</v>
      </c>
      <c r="F5364" s="9" t="s">
        <v>277</v>
      </c>
      <c r="G5364" s="9" t="s">
        <v>277</v>
      </c>
      <c r="H5364" s="9" t="s">
        <v>277</v>
      </c>
      <c r="I5364" s="9">
        <v>2395.8000000000102</v>
      </c>
      <c r="J5364" s="9" t="s">
        <v>277</v>
      </c>
      <c r="K5364" s="9" t="s">
        <v>277</v>
      </c>
      <c r="L5364" s="9" t="s">
        <v>277</v>
      </c>
      <c r="M5364" s="9" t="s">
        <v>277</v>
      </c>
      <c r="P5364" s="65">
        <f t="shared" si="150"/>
        <v>2395.8000000000102</v>
      </c>
    </row>
    <row r="5365" spans="1:16" ht="15">
      <c r="A5365" s="238" t="s">
        <v>2491</v>
      </c>
      <c r="B5365" s="61" t="s">
        <v>2507</v>
      </c>
      <c r="C5365" s="3"/>
      <c r="D5365" s="3"/>
      <c r="E5365" s="9" t="s">
        <v>277</v>
      </c>
      <c r="F5365" s="9" t="s">
        <v>277</v>
      </c>
      <c r="G5365" s="9" t="s">
        <v>277</v>
      </c>
      <c r="H5365" s="9" t="s">
        <v>277</v>
      </c>
      <c r="I5365" s="9" t="s">
        <v>277</v>
      </c>
      <c r="J5365" s="9" t="s">
        <v>277</v>
      </c>
      <c r="K5365" s="9" t="s">
        <v>277</v>
      </c>
      <c r="L5365" s="9" t="s">
        <v>277</v>
      </c>
      <c r="M5365" s="65">
        <v>2290.8000000000002</v>
      </c>
      <c r="N5365" s="65"/>
      <c r="P5365" s="65">
        <f t="shared" si="150"/>
        <v>2290.8000000000002</v>
      </c>
    </row>
    <row r="5366" spans="1:16" ht="15">
      <c r="A5366" s="238" t="s">
        <v>2492</v>
      </c>
      <c r="B5366" s="61" t="s">
        <v>2525</v>
      </c>
      <c r="C5366" s="3"/>
      <c r="D5366" s="3"/>
      <c r="E5366" s="9" t="s">
        <v>277</v>
      </c>
      <c r="F5366" s="9" t="s">
        <v>277</v>
      </c>
      <c r="G5366" s="9" t="s">
        <v>277</v>
      </c>
      <c r="H5366" s="9" t="s">
        <v>277</v>
      </c>
      <c r="I5366" s="9" t="s">
        <v>277</v>
      </c>
      <c r="J5366" s="9" t="s">
        <v>277</v>
      </c>
      <c r="K5366" s="9" t="s">
        <v>277</v>
      </c>
      <c r="L5366" s="9" t="s">
        <v>277</v>
      </c>
      <c r="M5366" s="65">
        <v>2220.1000000000004</v>
      </c>
      <c r="N5366" s="65"/>
      <c r="P5366" s="65">
        <f t="shared" si="150"/>
        <v>2220.1000000000004</v>
      </c>
    </row>
    <row r="5367" spans="1:16" ht="15">
      <c r="A5367" s="238" t="s">
        <v>2493</v>
      </c>
      <c r="B5367" s="61" t="s">
        <v>2529</v>
      </c>
      <c r="C5367" s="3"/>
      <c r="D5367" s="3"/>
      <c r="E5367" s="9" t="s">
        <v>277</v>
      </c>
      <c r="F5367" s="9" t="s">
        <v>277</v>
      </c>
      <c r="G5367" s="9" t="s">
        <v>277</v>
      </c>
      <c r="H5367" s="9" t="s">
        <v>277</v>
      </c>
      <c r="I5367" s="9" t="s">
        <v>277</v>
      </c>
      <c r="J5367" s="9" t="s">
        <v>277</v>
      </c>
      <c r="K5367" s="9" t="s">
        <v>277</v>
      </c>
      <c r="L5367" s="9" t="s">
        <v>277</v>
      </c>
      <c r="M5367" s="65">
        <v>2196.8000000000002</v>
      </c>
      <c r="N5367" s="65"/>
      <c r="P5367" s="65">
        <f t="shared" si="150"/>
        <v>2196.8000000000002</v>
      </c>
    </row>
    <row r="5368" spans="1:16" ht="15">
      <c r="A5368" s="238" t="s">
        <v>2494</v>
      </c>
      <c r="B5368" s="61" t="s">
        <v>2530</v>
      </c>
      <c r="C5368" s="3"/>
      <c r="D5368" s="3"/>
      <c r="E5368" s="9" t="s">
        <v>277</v>
      </c>
      <c r="F5368" s="9" t="s">
        <v>277</v>
      </c>
      <c r="G5368" s="9" t="s">
        <v>277</v>
      </c>
      <c r="H5368" s="9" t="s">
        <v>277</v>
      </c>
      <c r="I5368" s="9" t="s">
        <v>277</v>
      </c>
      <c r="J5368" s="9" t="s">
        <v>277</v>
      </c>
      <c r="K5368" s="9" t="s">
        <v>277</v>
      </c>
      <c r="L5368" s="9" t="s">
        <v>277</v>
      </c>
      <c r="M5368" s="65">
        <v>2196.2000000000003</v>
      </c>
      <c r="N5368" s="65"/>
      <c r="P5368" s="65">
        <f t="shared" si="150"/>
        <v>2196.2000000000003</v>
      </c>
    </row>
    <row r="5369" spans="1:16" ht="15">
      <c r="A5369" s="238" t="s">
        <v>2495</v>
      </c>
      <c r="B5369" s="61" t="s">
        <v>2513</v>
      </c>
      <c r="C5369" s="3"/>
      <c r="D5369" s="3"/>
      <c r="E5369" s="9" t="s">
        <v>277</v>
      </c>
      <c r="F5369" s="9" t="s">
        <v>277</v>
      </c>
      <c r="G5369" s="9" t="s">
        <v>277</v>
      </c>
      <c r="H5369" s="9" t="s">
        <v>277</v>
      </c>
      <c r="I5369" s="9" t="s">
        <v>277</v>
      </c>
      <c r="J5369" s="9" t="s">
        <v>277</v>
      </c>
      <c r="K5369" s="9" t="s">
        <v>277</v>
      </c>
      <c r="L5369" s="9" t="s">
        <v>277</v>
      </c>
      <c r="M5369" s="65">
        <v>2076.6999999999998</v>
      </c>
      <c r="N5369" s="65"/>
      <c r="P5369" s="65">
        <f t="shared" si="150"/>
        <v>2076.6999999999998</v>
      </c>
    </row>
    <row r="5370" spans="1:16" ht="15">
      <c r="A5370" s="238" t="s">
        <v>2496</v>
      </c>
      <c r="B5370" s="61" t="s">
        <v>2625</v>
      </c>
      <c r="C5370" s="3"/>
      <c r="D5370" s="3"/>
      <c r="E5370" s="9" t="s">
        <v>277</v>
      </c>
      <c r="F5370" s="9" t="s">
        <v>277</v>
      </c>
      <c r="G5370" s="9" t="s">
        <v>277</v>
      </c>
      <c r="H5370" s="9" t="s">
        <v>277</v>
      </c>
      <c r="I5370" s="9" t="s">
        <v>277</v>
      </c>
      <c r="J5370" s="9" t="s">
        <v>277</v>
      </c>
      <c r="K5370" s="9" t="s">
        <v>277</v>
      </c>
      <c r="L5370" s="9" t="s">
        <v>277</v>
      </c>
      <c r="M5370" s="65">
        <v>2031.6</v>
      </c>
      <c r="N5370" s="65"/>
      <c r="P5370" s="65">
        <f t="shared" si="150"/>
        <v>2031.6</v>
      </c>
    </row>
    <row r="5371" spans="1:16" ht="15">
      <c r="A5371" s="238" t="s">
        <v>2497</v>
      </c>
      <c r="B5371" s="61" t="s">
        <v>2098</v>
      </c>
      <c r="E5371" s="9" t="s">
        <v>277</v>
      </c>
      <c r="F5371" s="9" t="s">
        <v>277</v>
      </c>
      <c r="G5371" s="9" t="s">
        <v>277</v>
      </c>
      <c r="H5371" s="9" t="s">
        <v>277</v>
      </c>
      <c r="I5371" s="9" t="s">
        <v>277</v>
      </c>
      <c r="J5371" s="9" t="s">
        <v>277</v>
      </c>
      <c r="K5371" s="9" t="s">
        <v>277</v>
      </c>
      <c r="L5371" s="9">
        <v>2011.0000000000036</v>
      </c>
      <c r="M5371" s="9" t="s">
        <v>277</v>
      </c>
      <c r="N5371" s="65"/>
      <c r="P5371" s="65">
        <f t="shared" si="150"/>
        <v>2011.0000000000036</v>
      </c>
    </row>
    <row r="5372" spans="1:16" ht="15">
      <c r="A5372" s="238" t="s">
        <v>2498</v>
      </c>
      <c r="B5372" s="181" t="s">
        <v>1266</v>
      </c>
      <c r="C5372" s="3"/>
      <c r="D5372" s="3"/>
      <c r="E5372" s="9" t="s">
        <v>277</v>
      </c>
      <c r="F5372" s="9" t="s">
        <v>277</v>
      </c>
      <c r="G5372" s="9" t="s">
        <v>277</v>
      </c>
      <c r="H5372" s="9" t="s">
        <v>277</v>
      </c>
      <c r="I5372" s="9">
        <v>1995.6999999999207</v>
      </c>
      <c r="J5372" s="9" t="s">
        <v>277</v>
      </c>
      <c r="K5372" s="9" t="s">
        <v>277</v>
      </c>
      <c r="L5372" s="9" t="s">
        <v>277</v>
      </c>
      <c r="M5372" s="9" t="s">
        <v>277</v>
      </c>
      <c r="P5372" s="65">
        <f t="shared" si="150"/>
        <v>1995.6999999999207</v>
      </c>
    </row>
    <row r="5373" spans="1:16" ht="15">
      <c r="A5373" s="238" t="s">
        <v>2499</v>
      </c>
      <c r="B5373" s="61" t="s">
        <v>163</v>
      </c>
      <c r="E5373" s="9" t="s">
        <v>277</v>
      </c>
      <c r="F5373" s="9" t="s">
        <v>277</v>
      </c>
      <c r="G5373" s="9">
        <v>1980.7</v>
      </c>
      <c r="H5373" s="9" t="s">
        <v>277</v>
      </c>
      <c r="I5373" s="9" t="s">
        <v>277</v>
      </c>
      <c r="J5373" s="9" t="s">
        <v>277</v>
      </c>
      <c r="K5373" s="9" t="s">
        <v>277</v>
      </c>
      <c r="L5373" s="9" t="s">
        <v>277</v>
      </c>
      <c r="M5373" s="9" t="s">
        <v>277</v>
      </c>
      <c r="P5373" s="65">
        <f t="shared" si="150"/>
        <v>1980.7</v>
      </c>
    </row>
    <row r="5374" spans="1:16" ht="15">
      <c r="A5374" s="238" t="s">
        <v>2500</v>
      </c>
      <c r="B5374" s="61" t="s">
        <v>2510</v>
      </c>
      <c r="C5374" s="3"/>
      <c r="D5374" s="3"/>
      <c r="E5374" s="9" t="s">
        <v>277</v>
      </c>
      <c r="F5374" s="9" t="s">
        <v>277</v>
      </c>
      <c r="G5374" s="9" t="s">
        <v>277</v>
      </c>
      <c r="H5374" s="9" t="s">
        <v>277</v>
      </c>
      <c r="I5374" s="9" t="s">
        <v>277</v>
      </c>
      <c r="J5374" s="9" t="s">
        <v>277</v>
      </c>
      <c r="K5374" s="9" t="s">
        <v>277</v>
      </c>
      <c r="L5374" s="9" t="s">
        <v>277</v>
      </c>
      <c r="M5374" s="65">
        <v>1952.8</v>
      </c>
      <c r="N5374" s="65"/>
      <c r="P5374" s="65">
        <f t="shared" si="150"/>
        <v>1952.8</v>
      </c>
    </row>
    <row r="5375" spans="1:16" ht="15">
      <c r="A5375" s="238" t="s">
        <v>2501</v>
      </c>
      <c r="B5375" s="61" t="s">
        <v>2506</v>
      </c>
      <c r="C5375" s="3"/>
      <c r="D5375" s="3"/>
      <c r="E5375" s="9" t="s">
        <v>277</v>
      </c>
      <c r="F5375" s="9" t="s">
        <v>277</v>
      </c>
      <c r="G5375" s="9" t="s">
        <v>277</v>
      </c>
      <c r="H5375" s="9" t="s">
        <v>277</v>
      </c>
      <c r="I5375" s="9" t="s">
        <v>277</v>
      </c>
      <c r="J5375" s="9" t="s">
        <v>277</v>
      </c>
      <c r="K5375" s="9" t="s">
        <v>277</v>
      </c>
      <c r="L5375" s="9" t="s">
        <v>277</v>
      </c>
      <c r="M5375" s="65">
        <v>1908.0000000000002</v>
      </c>
      <c r="N5375" s="65"/>
      <c r="P5375" s="65">
        <f t="shared" si="150"/>
        <v>1908.0000000000002</v>
      </c>
    </row>
    <row r="5376" spans="1:16" ht="15">
      <c r="A5376" s="238" t="s">
        <v>2502</v>
      </c>
      <c r="B5376" s="61" t="s">
        <v>2523</v>
      </c>
      <c r="C5376" s="3"/>
      <c r="D5376" s="3"/>
      <c r="E5376" s="9" t="s">
        <v>277</v>
      </c>
      <c r="F5376" s="9" t="s">
        <v>277</v>
      </c>
      <c r="G5376" s="9" t="s">
        <v>277</v>
      </c>
      <c r="H5376" s="9" t="s">
        <v>277</v>
      </c>
      <c r="I5376" s="9" t="s">
        <v>277</v>
      </c>
      <c r="J5376" s="9" t="s">
        <v>277</v>
      </c>
      <c r="K5376" s="9" t="s">
        <v>277</v>
      </c>
      <c r="L5376" s="9" t="s">
        <v>277</v>
      </c>
      <c r="M5376" s="65">
        <v>1887.3</v>
      </c>
      <c r="N5376" s="65"/>
      <c r="P5376" s="65">
        <f t="shared" si="150"/>
        <v>1887.3</v>
      </c>
    </row>
    <row r="5377" spans="1:21" ht="15">
      <c r="A5377" s="238" t="s">
        <v>2531</v>
      </c>
      <c r="B5377" s="61" t="s">
        <v>2504</v>
      </c>
      <c r="C5377" s="3"/>
      <c r="D5377" s="3"/>
      <c r="E5377" s="9" t="s">
        <v>277</v>
      </c>
      <c r="F5377" s="9" t="s">
        <v>277</v>
      </c>
      <c r="G5377" s="9" t="s">
        <v>277</v>
      </c>
      <c r="H5377" s="9" t="s">
        <v>277</v>
      </c>
      <c r="I5377" s="9" t="s">
        <v>277</v>
      </c>
      <c r="J5377" s="9" t="s">
        <v>277</v>
      </c>
      <c r="K5377" s="9" t="s">
        <v>277</v>
      </c>
      <c r="L5377" s="9" t="s">
        <v>277</v>
      </c>
      <c r="M5377" s="65">
        <v>1868.9</v>
      </c>
      <c r="N5377" s="65"/>
      <c r="P5377" s="65">
        <f t="shared" si="150"/>
        <v>1868.9</v>
      </c>
    </row>
    <row r="5378" spans="1:21" ht="15">
      <c r="A5378" s="238" t="s">
        <v>2613</v>
      </c>
      <c r="B5378" s="170" t="s">
        <v>1273</v>
      </c>
      <c r="C5378" s="3"/>
      <c r="D5378" s="3"/>
      <c r="E5378" s="9" t="s">
        <v>277</v>
      </c>
      <c r="F5378" s="9" t="s">
        <v>277</v>
      </c>
      <c r="G5378" s="9" t="s">
        <v>277</v>
      </c>
      <c r="H5378" s="9" t="s">
        <v>277</v>
      </c>
      <c r="I5378" s="9">
        <v>1795.7000000000571</v>
      </c>
      <c r="J5378" s="9" t="s">
        <v>277</v>
      </c>
      <c r="K5378" s="9" t="s">
        <v>277</v>
      </c>
      <c r="L5378" s="9" t="s">
        <v>277</v>
      </c>
      <c r="M5378" s="9" t="s">
        <v>277</v>
      </c>
      <c r="P5378" s="65">
        <f t="shared" si="150"/>
        <v>1795.7000000000571</v>
      </c>
    </row>
    <row r="5379" spans="1:21" ht="15">
      <c r="A5379" s="238" t="s">
        <v>2626</v>
      </c>
      <c r="B5379" s="61" t="s">
        <v>178</v>
      </c>
      <c r="E5379" s="9">
        <v>1697.7</v>
      </c>
      <c r="F5379" s="9" t="s">
        <v>277</v>
      </c>
      <c r="G5379" s="9" t="s">
        <v>277</v>
      </c>
      <c r="H5379" s="9" t="s">
        <v>277</v>
      </c>
      <c r="I5379" s="9" t="s">
        <v>277</v>
      </c>
      <c r="J5379" s="9" t="s">
        <v>277</v>
      </c>
      <c r="K5379" s="9" t="s">
        <v>277</v>
      </c>
      <c r="L5379" s="9" t="s">
        <v>277</v>
      </c>
      <c r="M5379" s="9" t="s">
        <v>277</v>
      </c>
      <c r="P5379" s="65">
        <f t="shared" si="150"/>
        <v>1697.7</v>
      </c>
    </row>
    <row r="5380" spans="1:21" ht="15">
      <c r="A5380" s="238" t="s">
        <v>2662</v>
      </c>
      <c r="B5380" s="170" t="s">
        <v>1275</v>
      </c>
      <c r="C5380" s="3"/>
      <c r="D5380" s="3"/>
      <c r="E5380" s="9" t="s">
        <v>277</v>
      </c>
      <c r="F5380" s="9" t="s">
        <v>277</v>
      </c>
      <c r="G5380" s="9" t="s">
        <v>277</v>
      </c>
      <c r="H5380" s="9" t="s">
        <v>277</v>
      </c>
      <c r="I5380" s="9">
        <v>1588.300000000012</v>
      </c>
      <c r="J5380" s="9" t="s">
        <v>277</v>
      </c>
      <c r="K5380" s="9" t="s">
        <v>277</v>
      </c>
      <c r="L5380" s="9" t="s">
        <v>277</v>
      </c>
      <c r="M5380" s="9" t="s">
        <v>277</v>
      </c>
      <c r="P5380" s="65">
        <f t="shared" si="150"/>
        <v>1588.300000000012</v>
      </c>
    </row>
    <row r="5381" spans="1:21" ht="15">
      <c r="A5381" s="238" t="s">
        <v>2663</v>
      </c>
      <c r="B5381" s="170" t="s">
        <v>1294</v>
      </c>
      <c r="C5381" s="3"/>
      <c r="D5381" s="3"/>
      <c r="E5381" s="9" t="s">
        <v>277</v>
      </c>
      <c r="F5381" s="9" t="s">
        <v>277</v>
      </c>
      <c r="G5381" s="9" t="s">
        <v>277</v>
      </c>
      <c r="H5381" s="9" t="s">
        <v>277</v>
      </c>
      <c r="I5381" s="9">
        <v>1584.4000000000233</v>
      </c>
      <c r="J5381" s="9" t="s">
        <v>277</v>
      </c>
      <c r="K5381" s="9" t="s">
        <v>277</v>
      </c>
      <c r="L5381" s="9" t="s">
        <v>277</v>
      </c>
      <c r="M5381" s="9" t="s">
        <v>277</v>
      </c>
      <c r="P5381" s="65">
        <f t="shared" si="150"/>
        <v>1584.4000000000233</v>
      </c>
    </row>
    <row r="5382" spans="1:21" ht="15">
      <c r="A5382" s="238" t="s">
        <v>2664</v>
      </c>
      <c r="B5382" s="61" t="s">
        <v>2520</v>
      </c>
      <c r="C5382" s="3"/>
      <c r="D5382" s="3"/>
      <c r="E5382" s="9" t="s">
        <v>277</v>
      </c>
      <c r="F5382" s="9" t="s">
        <v>277</v>
      </c>
      <c r="G5382" s="9" t="s">
        <v>277</v>
      </c>
      <c r="H5382" s="9" t="s">
        <v>277</v>
      </c>
      <c r="I5382" s="9" t="s">
        <v>277</v>
      </c>
      <c r="J5382" s="9" t="s">
        <v>277</v>
      </c>
      <c r="K5382" s="9" t="s">
        <v>277</v>
      </c>
      <c r="L5382" s="9" t="s">
        <v>277</v>
      </c>
      <c r="M5382" s="65">
        <v>1382.3</v>
      </c>
      <c r="N5382" s="65"/>
      <c r="P5382" s="65">
        <f t="shared" si="150"/>
        <v>1382.3</v>
      </c>
    </row>
    <row r="5383" spans="1:21" ht="15">
      <c r="A5383" s="238" t="s">
        <v>2665</v>
      </c>
      <c r="B5383" s="61" t="s">
        <v>2527</v>
      </c>
      <c r="C5383" s="3"/>
      <c r="D5383" s="3"/>
      <c r="E5383" s="9" t="s">
        <v>277</v>
      </c>
      <c r="F5383" s="9" t="s">
        <v>277</v>
      </c>
      <c r="G5383" s="9" t="s">
        <v>277</v>
      </c>
      <c r="H5383" s="9" t="s">
        <v>277</v>
      </c>
      <c r="I5383" s="9" t="s">
        <v>277</v>
      </c>
      <c r="J5383" s="9" t="s">
        <v>277</v>
      </c>
      <c r="K5383" s="9" t="s">
        <v>277</v>
      </c>
      <c r="L5383" s="9" t="s">
        <v>277</v>
      </c>
      <c r="M5383" s="65">
        <v>1262.1000000000004</v>
      </c>
      <c r="N5383" s="65"/>
      <c r="P5383" s="65">
        <f t="shared" si="150"/>
        <v>1262.1000000000004</v>
      </c>
    </row>
    <row r="5384" spans="1:21" ht="15">
      <c r="A5384" s="238" t="s">
        <v>2666</v>
      </c>
      <c r="B5384" s="61" t="s">
        <v>650</v>
      </c>
      <c r="E5384" s="9" t="s">
        <v>277</v>
      </c>
      <c r="F5384" s="9" t="s">
        <v>277</v>
      </c>
      <c r="G5384" s="9" t="s">
        <v>277</v>
      </c>
      <c r="H5384" s="9">
        <v>713.79999999999927</v>
      </c>
      <c r="I5384" s="9" t="s">
        <v>277</v>
      </c>
      <c r="J5384" s="9" t="s">
        <v>277</v>
      </c>
      <c r="K5384" s="9" t="s">
        <v>277</v>
      </c>
      <c r="L5384" s="9" t="s">
        <v>277</v>
      </c>
      <c r="M5384" s="9" t="s">
        <v>277</v>
      </c>
      <c r="P5384" s="65">
        <f t="shared" si="150"/>
        <v>713.79999999999927</v>
      </c>
    </row>
    <row r="5385" spans="1:21" ht="15">
      <c r="A5385" s="28"/>
      <c r="B5385" s="28"/>
      <c r="E5385" s="9"/>
      <c r="F5385" s="9"/>
      <c r="G5385" s="9"/>
      <c r="H5385" s="9"/>
      <c r="L5385" s="67"/>
      <c r="M5385" s="67"/>
      <c r="N5385" s="65"/>
    </row>
    <row r="5386" spans="1:21" ht="15">
      <c r="A5386" s="28"/>
      <c r="B5386" s="61"/>
      <c r="E5386" s="9"/>
      <c r="L5386" s="67"/>
      <c r="M5386" s="67"/>
      <c r="U5386" t="s">
        <v>2297</v>
      </c>
    </row>
    <row r="5387" spans="1:21" ht="15">
      <c r="A5387" s="28"/>
      <c r="B5387" s="61"/>
      <c r="E5387" s="9"/>
      <c r="L5387" s="67"/>
      <c r="M5387" s="67"/>
    </row>
    <row r="5388" spans="1:21" ht="25.5">
      <c r="A5388" s="23" t="s">
        <v>207</v>
      </c>
      <c r="L5388" s="67"/>
      <c r="M5388" s="67"/>
    </row>
    <row r="5389" spans="1:21">
      <c r="L5389" s="67"/>
      <c r="M5389" s="67"/>
    </row>
    <row r="5390" spans="1:21" ht="15">
      <c r="A5390" s="38"/>
      <c r="B5390" s="38"/>
      <c r="C5390" s="38"/>
      <c r="D5390" s="38"/>
      <c r="E5390" s="59">
        <v>2016</v>
      </c>
      <c r="F5390" s="59">
        <v>2017</v>
      </c>
      <c r="G5390" s="59">
        <v>2018</v>
      </c>
      <c r="H5390" s="59">
        <v>2019</v>
      </c>
      <c r="I5390" s="59">
        <v>2020</v>
      </c>
      <c r="J5390" s="59">
        <v>2021</v>
      </c>
      <c r="K5390" s="59">
        <v>2022</v>
      </c>
      <c r="L5390" s="59">
        <v>2023</v>
      </c>
      <c r="M5390" s="59">
        <v>2024</v>
      </c>
      <c r="P5390" s="68" t="s">
        <v>40</v>
      </c>
    </row>
    <row r="5391" spans="1:21" ht="15">
      <c r="A5391" s="28" t="s">
        <v>0</v>
      </c>
      <c r="B5391" s="61" t="s">
        <v>25</v>
      </c>
      <c r="E5391" s="9">
        <v>145.1</v>
      </c>
      <c r="F5391" s="9">
        <v>214.5</v>
      </c>
      <c r="G5391" s="9">
        <v>146.6</v>
      </c>
      <c r="H5391" s="9">
        <v>69.299999999999272</v>
      </c>
      <c r="I5391" s="179">
        <v>250.49999999999909</v>
      </c>
      <c r="J5391" s="179">
        <v>427.40000000000146</v>
      </c>
      <c r="K5391" s="9">
        <v>249.10000000000582</v>
      </c>
      <c r="L5391" s="179">
        <v>283.09999999999854</v>
      </c>
      <c r="M5391" s="90">
        <v>357.2</v>
      </c>
      <c r="P5391" s="65">
        <f t="shared" ref="P5391:P5422" si="151">SUM(E5391:M5391)</f>
        <v>2142.8000000000043</v>
      </c>
      <c r="R5391" t="s">
        <v>3072</v>
      </c>
    </row>
    <row r="5392" spans="1:21" ht="15">
      <c r="A5392" s="28" t="s">
        <v>2</v>
      </c>
      <c r="B5392" s="61" t="s">
        <v>143</v>
      </c>
      <c r="E5392" s="9" t="s">
        <v>277</v>
      </c>
      <c r="F5392" s="174">
        <v>415</v>
      </c>
      <c r="G5392" s="175">
        <v>306.5</v>
      </c>
      <c r="H5392" s="9">
        <v>142.80000000000655</v>
      </c>
      <c r="I5392" s="179">
        <v>257.99999999999818</v>
      </c>
      <c r="J5392" s="9">
        <v>232.50000000000728</v>
      </c>
      <c r="K5392" s="9">
        <v>177.80000000000655</v>
      </c>
      <c r="L5392" s="9">
        <v>187.59999999999854</v>
      </c>
      <c r="M5392" s="65">
        <v>237</v>
      </c>
      <c r="P5392" s="65">
        <f t="shared" si="151"/>
        <v>1957.2000000000171</v>
      </c>
      <c r="R5392" t="s">
        <v>1327</v>
      </c>
    </row>
    <row r="5393" spans="1:21" ht="15">
      <c r="A5393" s="28" t="s">
        <v>3</v>
      </c>
      <c r="B5393" s="61" t="s">
        <v>31</v>
      </c>
      <c r="E5393" s="175">
        <v>316.39999999999998</v>
      </c>
      <c r="F5393" s="179">
        <v>374.1</v>
      </c>
      <c r="G5393" s="9">
        <v>144.4</v>
      </c>
      <c r="H5393" s="9">
        <v>156.39999999999418</v>
      </c>
      <c r="I5393" s="9">
        <v>177</v>
      </c>
      <c r="J5393" s="9">
        <v>282.59999999999491</v>
      </c>
      <c r="K5393" s="9">
        <v>231.00000000000728</v>
      </c>
      <c r="L5393" s="9">
        <v>77</v>
      </c>
      <c r="M5393" s="65">
        <v>181</v>
      </c>
      <c r="P5393" s="65">
        <f t="shared" si="151"/>
        <v>1939.8999999999965</v>
      </c>
      <c r="R5393" t="s">
        <v>295</v>
      </c>
    </row>
    <row r="5394" spans="1:21" ht="15">
      <c r="A5394" s="28" t="s">
        <v>5</v>
      </c>
      <c r="B5394" s="61" t="s">
        <v>11</v>
      </c>
      <c r="E5394" s="9">
        <v>216.6</v>
      </c>
      <c r="F5394" s="9">
        <v>69.3</v>
      </c>
      <c r="G5394" s="176">
        <v>336.3</v>
      </c>
      <c r="H5394" s="9">
        <v>260.49999999999636</v>
      </c>
      <c r="I5394" s="179">
        <v>258.29999999999927</v>
      </c>
      <c r="J5394" s="9">
        <v>180.79999999999927</v>
      </c>
      <c r="K5394" s="9">
        <v>242.90000000000146</v>
      </c>
      <c r="L5394" s="9">
        <v>142.79999999999927</v>
      </c>
      <c r="M5394" s="65">
        <v>135.30000000000001</v>
      </c>
      <c r="P5394" s="65">
        <f t="shared" si="151"/>
        <v>1842.7999999999956</v>
      </c>
      <c r="R5394" t="s">
        <v>323</v>
      </c>
      <c r="U5394" t="s">
        <v>1394</v>
      </c>
    </row>
    <row r="5395" spans="1:21" ht="15">
      <c r="A5395" s="28" t="s">
        <v>7</v>
      </c>
      <c r="B5395" s="61" t="s">
        <v>21</v>
      </c>
      <c r="E5395" s="9">
        <v>220.8</v>
      </c>
      <c r="F5395" s="175">
        <v>377</v>
      </c>
      <c r="G5395" s="179">
        <v>181.6</v>
      </c>
      <c r="H5395" s="179">
        <v>286.29999999999927</v>
      </c>
      <c r="I5395" s="62" t="s">
        <v>278</v>
      </c>
      <c r="J5395" s="9">
        <v>262.70000000000073</v>
      </c>
      <c r="K5395" s="9">
        <v>250.49999999999636</v>
      </c>
      <c r="L5395" s="62" t="s">
        <v>278</v>
      </c>
      <c r="M5395" s="65">
        <v>158</v>
      </c>
      <c r="P5395" s="65">
        <f t="shared" si="151"/>
        <v>1736.8999999999965</v>
      </c>
      <c r="R5395" t="s">
        <v>377</v>
      </c>
    </row>
    <row r="5396" spans="1:21" ht="15">
      <c r="A5396" s="28" t="s">
        <v>8</v>
      </c>
      <c r="B5396" s="61" t="s">
        <v>37</v>
      </c>
      <c r="E5396" s="179">
        <v>272.8</v>
      </c>
      <c r="F5396" s="179">
        <v>367.5</v>
      </c>
      <c r="G5396" s="179">
        <v>160.80000000000001</v>
      </c>
      <c r="H5396" s="9">
        <v>189.80000000000655</v>
      </c>
      <c r="I5396" s="62" t="s">
        <v>278</v>
      </c>
      <c r="J5396" s="9">
        <v>233</v>
      </c>
      <c r="K5396" s="9">
        <v>198.5</v>
      </c>
      <c r="L5396" s="9">
        <v>13.499999999992724</v>
      </c>
      <c r="M5396" s="65">
        <v>217.89999999999998</v>
      </c>
      <c r="P5396" s="65">
        <f t="shared" si="151"/>
        <v>1653.7999999999993</v>
      </c>
      <c r="R5396" t="s">
        <v>322</v>
      </c>
    </row>
    <row r="5397" spans="1:21" ht="15">
      <c r="A5397" s="28" t="s">
        <v>10</v>
      </c>
      <c r="B5397" s="61" t="s">
        <v>23</v>
      </c>
      <c r="E5397" s="9">
        <v>139.5</v>
      </c>
      <c r="F5397" s="179">
        <v>332</v>
      </c>
      <c r="G5397" s="62" t="s">
        <v>278</v>
      </c>
      <c r="H5397" s="9">
        <v>110.5</v>
      </c>
      <c r="I5397" s="9">
        <v>54.600000000002183</v>
      </c>
      <c r="J5397" s="9">
        <v>148.19999999999345</v>
      </c>
      <c r="K5397" s="9">
        <v>203.99999999999636</v>
      </c>
      <c r="L5397" s="179">
        <v>298.5</v>
      </c>
      <c r="M5397" s="90">
        <v>359.8</v>
      </c>
      <c r="P5397" s="65">
        <f t="shared" si="151"/>
        <v>1647.099999999992</v>
      </c>
      <c r="R5397" t="s">
        <v>3073</v>
      </c>
    </row>
    <row r="5398" spans="1:21" ht="15">
      <c r="A5398" s="28" t="s">
        <v>12</v>
      </c>
      <c r="B5398" s="61" t="s">
        <v>649</v>
      </c>
      <c r="E5398" s="9" t="s">
        <v>277</v>
      </c>
      <c r="F5398" s="9" t="s">
        <v>277</v>
      </c>
      <c r="G5398" s="9" t="s">
        <v>277</v>
      </c>
      <c r="H5398" s="176">
        <v>461</v>
      </c>
      <c r="I5398" s="9">
        <v>173.99999999999909</v>
      </c>
      <c r="J5398" s="9">
        <v>315.59999999999127</v>
      </c>
      <c r="K5398" s="179">
        <v>308.24999999999636</v>
      </c>
      <c r="L5398" s="9">
        <v>97.899999999986903</v>
      </c>
      <c r="M5398" s="65">
        <v>229.5</v>
      </c>
      <c r="P5398" s="65">
        <f t="shared" si="151"/>
        <v>1586.2499999999736</v>
      </c>
      <c r="R5398" t="s">
        <v>294</v>
      </c>
      <c r="U5398" t="s">
        <v>1394</v>
      </c>
    </row>
    <row r="5399" spans="1:21" ht="15">
      <c r="A5399" s="28" t="s">
        <v>14</v>
      </c>
      <c r="B5399" s="61" t="s">
        <v>655</v>
      </c>
      <c r="E5399" s="9" t="s">
        <v>277</v>
      </c>
      <c r="F5399" s="9" t="s">
        <v>277</v>
      </c>
      <c r="G5399" s="9" t="s">
        <v>277</v>
      </c>
      <c r="H5399" s="9">
        <v>114.69999999999709</v>
      </c>
      <c r="I5399" s="9">
        <v>184.80000000000109</v>
      </c>
      <c r="J5399" s="174">
        <v>447.60000000000218</v>
      </c>
      <c r="K5399" s="9">
        <v>187.39999999999054</v>
      </c>
      <c r="L5399" s="9">
        <v>218</v>
      </c>
      <c r="M5399" s="113">
        <v>431.3</v>
      </c>
      <c r="P5399" s="65">
        <f t="shared" si="151"/>
        <v>1583.7999999999909</v>
      </c>
      <c r="R5399" t="s">
        <v>293</v>
      </c>
    </row>
    <row r="5400" spans="1:21" ht="15">
      <c r="A5400" s="28" t="s">
        <v>16</v>
      </c>
      <c r="B5400" s="61" t="s">
        <v>9</v>
      </c>
      <c r="E5400" s="179">
        <v>266.5</v>
      </c>
      <c r="F5400" s="9">
        <v>232.5</v>
      </c>
      <c r="G5400" s="174">
        <v>331.5</v>
      </c>
      <c r="H5400" s="9">
        <v>90.69999999999709</v>
      </c>
      <c r="I5400" s="9">
        <v>58.500000000000909</v>
      </c>
      <c r="J5400" s="9">
        <v>139.99999999999636</v>
      </c>
      <c r="K5400" s="9">
        <v>215.40000000000146</v>
      </c>
      <c r="L5400" s="62" t="s">
        <v>278</v>
      </c>
      <c r="M5400" s="65">
        <v>134.69999999999999</v>
      </c>
      <c r="P5400" s="65">
        <f t="shared" si="151"/>
        <v>1469.7999999999959</v>
      </c>
      <c r="R5400" t="s">
        <v>305</v>
      </c>
    </row>
    <row r="5401" spans="1:21" ht="15">
      <c r="A5401" s="28" t="s">
        <v>18</v>
      </c>
      <c r="B5401" s="61" t="s">
        <v>17</v>
      </c>
      <c r="E5401" s="176">
        <v>335.2</v>
      </c>
      <c r="F5401" s="9">
        <v>76</v>
      </c>
      <c r="G5401" s="9">
        <v>139</v>
      </c>
      <c r="H5401" s="9">
        <v>60.899999999994179</v>
      </c>
      <c r="I5401" s="9">
        <v>12.599999999999454</v>
      </c>
      <c r="J5401" s="9">
        <v>179.70000000000437</v>
      </c>
      <c r="K5401" s="9">
        <v>156</v>
      </c>
      <c r="L5401" s="9">
        <v>149.40000000000146</v>
      </c>
      <c r="M5401" s="90">
        <v>350.8</v>
      </c>
      <c r="P5401" s="65">
        <f t="shared" si="151"/>
        <v>1459.5999999999995</v>
      </c>
      <c r="R5401" t="s">
        <v>337</v>
      </c>
      <c r="U5401" t="s">
        <v>1394</v>
      </c>
    </row>
    <row r="5402" spans="1:21" ht="15">
      <c r="A5402" s="28" t="s">
        <v>20</v>
      </c>
      <c r="B5402" s="61" t="s">
        <v>13</v>
      </c>
      <c r="E5402" s="179">
        <v>267.10000000000002</v>
      </c>
      <c r="F5402" s="9">
        <v>130</v>
      </c>
      <c r="G5402" s="9">
        <v>33</v>
      </c>
      <c r="H5402" s="9">
        <v>173.79999999999927</v>
      </c>
      <c r="I5402" s="9">
        <v>1.3000000000001819</v>
      </c>
      <c r="J5402" s="179">
        <v>351.00000000000364</v>
      </c>
      <c r="K5402" s="9">
        <v>239.70000000000073</v>
      </c>
      <c r="L5402" s="9">
        <v>234.50000000000364</v>
      </c>
      <c r="M5402" s="9" t="s">
        <v>277</v>
      </c>
      <c r="P5402" s="65">
        <f t="shared" si="151"/>
        <v>1430.4000000000074</v>
      </c>
      <c r="R5402" t="s">
        <v>359</v>
      </c>
    </row>
    <row r="5403" spans="1:21" ht="15">
      <c r="A5403" s="28" t="s">
        <v>22</v>
      </c>
      <c r="B5403" s="61" t="s">
        <v>620</v>
      </c>
      <c r="E5403" s="9" t="s">
        <v>277</v>
      </c>
      <c r="F5403" s="9" t="s">
        <v>277</v>
      </c>
      <c r="G5403" s="9" t="s">
        <v>277</v>
      </c>
      <c r="H5403" s="174">
        <v>456.39999999999418</v>
      </c>
      <c r="I5403" s="179">
        <v>234.00000000000091</v>
      </c>
      <c r="J5403" s="9">
        <v>140.00000000000364</v>
      </c>
      <c r="K5403" s="9">
        <v>253.69999999999709</v>
      </c>
      <c r="L5403" s="9">
        <v>83.499999999996362</v>
      </c>
      <c r="M5403" s="65">
        <v>180.5</v>
      </c>
      <c r="P5403" s="65">
        <f t="shared" si="151"/>
        <v>1348.0999999999922</v>
      </c>
      <c r="R5403" t="s">
        <v>338</v>
      </c>
    </row>
    <row r="5404" spans="1:21" ht="15">
      <c r="A5404" s="28" t="s">
        <v>24</v>
      </c>
      <c r="B5404" s="61" t="s">
        <v>665</v>
      </c>
      <c r="E5404" s="9" t="s">
        <v>277</v>
      </c>
      <c r="F5404" s="9" t="s">
        <v>277</v>
      </c>
      <c r="G5404" s="9" t="s">
        <v>277</v>
      </c>
      <c r="H5404" s="179">
        <v>325.59999999999491</v>
      </c>
      <c r="I5404" s="176">
        <v>314.00000000000091</v>
      </c>
      <c r="J5404" s="9">
        <v>184.10000000000218</v>
      </c>
      <c r="K5404" s="9">
        <v>240.00000000000364</v>
      </c>
      <c r="L5404" s="9">
        <v>55.599999999998545</v>
      </c>
      <c r="M5404" s="65">
        <v>216.3</v>
      </c>
      <c r="P5404" s="65">
        <f t="shared" si="151"/>
        <v>1335.6000000000001</v>
      </c>
      <c r="R5404" t="s">
        <v>323</v>
      </c>
      <c r="U5404" t="s">
        <v>1394</v>
      </c>
    </row>
    <row r="5405" spans="1:21" ht="15">
      <c r="A5405" s="28" t="s">
        <v>26</v>
      </c>
      <c r="B5405" s="61" t="s">
        <v>15</v>
      </c>
      <c r="E5405" s="9">
        <v>144.80000000000001</v>
      </c>
      <c r="F5405" s="9">
        <v>188.6</v>
      </c>
      <c r="G5405" s="179">
        <v>260</v>
      </c>
      <c r="H5405" s="9">
        <v>246.5</v>
      </c>
      <c r="I5405" s="62" t="s">
        <v>278</v>
      </c>
      <c r="J5405" s="9">
        <v>149.99999999999272</v>
      </c>
      <c r="K5405" s="9">
        <v>168.00000000000364</v>
      </c>
      <c r="L5405" s="9">
        <v>71.500000000003638</v>
      </c>
      <c r="M5405" s="65">
        <v>84</v>
      </c>
      <c r="P5405" s="65">
        <f t="shared" si="151"/>
        <v>1313.4</v>
      </c>
      <c r="R5405" t="s">
        <v>288</v>
      </c>
    </row>
    <row r="5406" spans="1:21" ht="15">
      <c r="A5406" s="28" t="s">
        <v>28</v>
      </c>
      <c r="B5406" s="61" t="s">
        <v>153</v>
      </c>
      <c r="E5406" s="9" t="s">
        <v>277</v>
      </c>
      <c r="F5406" s="9" t="s">
        <v>277</v>
      </c>
      <c r="G5406" s="9">
        <v>115.5</v>
      </c>
      <c r="H5406" s="9">
        <v>245.49999999999636</v>
      </c>
      <c r="I5406" s="179">
        <v>221.99999999999909</v>
      </c>
      <c r="J5406" s="9">
        <v>150</v>
      </c>
      <c r="K5406" s="9">
        <v>228.70000000000437</v>
      </c>
      <c r="L5406" s="9">
        <v>157.50000000000728</v>
      </c>
      <c r="M5406" s="65">
        <v>180.7</v>
      </c>
      <c r="P5406" s="65">
        <f t="shared" si="151"/>
        <v>1299.9000000000071</v>
      </c>
      <c r="R5406" t="s">
        <v>292</v>
      </c>
    </row>
    <row r="5407" spans="1:21" ht="15">
      <c r="A5407" s="28" t="s">
        <v>30</v>
      </c>
      <c r="B5407" s="61" t="s">
        <v>161</v>
      </c>
      <c r="E5407" s="9" t="s">
        <v>277</v>
      </c>
      <c r="F5407" s="9" t="s">
        <v>277</v>
      </c>
      <c r="G5407" s="179">
        <v>190.3</v>
      </c>
      <c r="H5407" s="9">
        <v>146.39999999999782</v>
      </c>
      <c r="I5407" s="9">
        <v>177.50000000000182</v>
      </c>
      <c r="J5407" s="9">
        <v>150</v>
      </c>
      <c r="K5407" s="9">
        <v>159.89999999999054</v>
      </c>
      <c r="L5407" s="9">
        <v>219.60000000000218</v>
      </c>
      <c r="M5407" s="65">
        <v>234</v>
      </c>
      <c r="P5407" s="65">
        <f t="shared" si="151"/>
        <v>1277.6999999999923</v>
      </c>
      <c r="R5407" t="s">
        <v>286</v>
      </c>
    </row>
    <row r="5408" spans="1:21" ht="15">
      <c r="A5408" s="28" t="s">
        <v>32</v>
      </c>
      <c r="B5408" s="61" t="s">
        <v>142</v>
      </c>
      <c r="E5408" s="9" t="s">
        <v>277</v>
      </c>
      <c r="F5408" s="9">
        <v>63</v>
      </c>
      <c r="G5408" s="179">
        <v>199.7</v>
      </c>
      <c r="H5408" s="9">
        <v>208.00000000000364</v>
      </c>
      <c r="I5408" s="9">
        <v>213</v>
      </c>
      <c r="J5408" s="9">
        <v>140.00000000000364</v>
      </c>
      <c r="K5408" s="9">
        <v>165.30000000000291</v>
      </c>
      <c r="L5408" s="9">
        <v>112.59999999999127</v>
      </c>
      <c r="M5408" s="65">
        <v>175.5</v>
      </c>
      <c r="P5408" s="65">
        <f t="shared" si="151"/>
        <v>1277.1000000000015</v>
      </c>
      <c r="R5408" t="s">
        <v>291</v>
      </c>
    </row>
    <row r="5409" spans="1:21" ht="15">
      <c r="A5409" s="28" t="s">
        <v>34</v>
      </c>
      <c r="B5409" s="61" t="s">
        <v>27</v>
      </c>
      <c r="E5409" s="9">
        <v>68.5</v>
      </c>
      <c r="F5409" s="9">
        <v>2.6</v>
      </c>
      <c r="G5409" s="9">
        <v>60.5</v>
      </c>
      <c r="H5409" s="175">
        <v>369.59999999999491</v>
      </c>
      <c r="I5409" s="62" t="s">
        <v>278</v>
      </c>
      <c r="J5409" s="9">
        <v>278.39999999999782</v>
      </c>
      <c r="K5409" s="179">
        <v>298.5</v>
      </c>
      <c r="L5409" s="9">
        <v>193.00000000001091</v>
      </c>
      <c r="M5409" s="9" t="s">
        <v>277</v>
      </c>
      <c r="P5409" s="65">
        <f t="shared" si="151"/>
        <v>1271.1000000000035</v>
      </c>
      <c r="R5409" t="s">
        <v>351</v>
      </c>
    </row>
    <row r="5410" spans="1:21" ht="15">
      <c r="A5410" s="28" t="s">
        <v>36</v>
      </c>
      <c r="B5410" s="61" t="s">
        <v>39</v>
      </c>
      <c r="E5410" s="179">
        <v>305.89999999999998</v>
      </c>
      <c r="F5410" s="179">
        <v>252.1</v>
      </c>
      <c r="G5410" s="9">
        <v>90</v>
      </c>
      <c r="H5410" s="9">
        <v>169.5</v>
      </c>
      <c r="I5410" s="62" t="s">
        <v>278</v>
      </c>
      <c r="J5410" s="9">
        <v>154.40000000000509</v>
      </c>
      <c r="K5410" s="9">
        <v>245.90000000000146</v>
      </c>
      <c r="L5410" s="9" t="s">
        <v>277</v>
      </c>
      <c r="M5410" s="9" t="s">
        <v>277</v>
      </c>
      <c r="P5410" s="65">
        <f t="shared" si="151"/>
        <v>1217.8000000000065</v>
      </c>
      <c r="R5410" t="s">
        <v>288</v>
      </c>
    </row>
    <row r="5411" spans="1:21" ht="15">
      <c r="A5411" s="28" t="s">
        <v>38</v>
      </c>
      <c r="B5411" s="28" t="s">
        <v>596</v>
      </c>
      <c r="E5411" s="9" t="s">
        <v>277</v>
      </c>
      <c r="F5411" s="9" t="s">
        <v>277</v>
      </c>
      <c r="G5411" s="9" t="s">
        <v>277</v>
      </c>
      <c r="H5411" s="9">
        <v>253.80000000000655</v>
      </c>
      <c r="I5411" s="9">
        <v>180.00000000000091</v>
      </c>
      <c r="J5411" s="9">
        <v>79.000000000001819</v>
      </c>
      <c r="K5411" s="9">
        <v>255.399999999996</v>
      </c>
      <c r="L5411" s="9">
        <v>147.49999999998909</v>
      </c>
      <c r="M5411" s="65">
        <v>289.89999999999998</v>
      </c>
      <c r="P5411" s="65">
        <f t="shared" si="151"/>
        <v>1205.5999999999945</v>
      </c>
    </row>
    <row r="5412" spans="1:21" ht="15">
      <c r="A5412" s="28" t="s">
        <v>145</v>
      </c>
      <c r="B5412" s="61" t="s">
        <v>33</v>
      </c>
      <c r="E5412" s="9">
        <v>235.4</v>
      </c>
      <c r="F5412" s="9">
        <v>65.400000000000006</v>
      </c>
      <c r="G5412" s="9">
        <v>60.9</v>
      </c>
      <c r="H5412" s="9">
        <v>213.89999999999418</v>
      </c>
      <c r="I5412" s="9">
        <v>35.999999999999091</v>
      </c>
      <c r="J5412" s="9">
        <v>150</v>
      </c>
      <c r="K5412" s="9">
        <v>159.59999999999854</v>
      </c>
      <c r="L5412" s="9">
        <v>92.399999999997817</v>
      </c>
      <c r="M5412" s="65">
        <v>158.80000000000001</v>
      </c>
      <c r="P5412" s="65">
        <f t="shared" si="151"/>
        <v>1172.3999999999896</v>
      </c>
    </row>
    <row r="5413" spans="1:21" ht="15">
      <c r="A5413" s="28" t="s">
        <v>146</v>
      </c>
      <c r="B5413" s="181" t="s">
        <v>1286</v>
      </c>
      <c r="C5413" s="3"/>
      <c r="D5413" s="3"/>
      <c r="E5413" s="9" t="s">
        <v>277</v>
      </c>
      <c r="F5413" s="9" t="s">
        <v>277</v>
      </c>
      <c r="G5413" s="9" t="s">
        <v>277</v>
      </c>
      <c r="H5413" s="9" t="s">
        <v>277</v>
      </c>
      <c r="I5413" s="179">
        <v>259.49999999999909</v>
      </c>
      <c r="J5413" s="9">
        <v>222.50000000000364</v>
      </c>
      <c r="K5413" s="9">
        <v>231.60000000000582</v>
      </c>
      <c r="L5413" s="9">
        <v>158.40000000000146</v>
      </c>
      <c r="M5413" s="65">
        <v>275.39999999999998</v>
      </c>
      <c r="P5413" s="65">
        <f t="shared" si="151"/>
        <v>1147.4000000000101</v>
      </c>
      <c r="R5413" t="s">
        <v>282</v>
      </c>
    </row>
    <row r="5414" spans="1:21" ht="15">
      <c r="A5414" s="28" t="s">
        <v>147</v>
      </c>
      <c r="B5414" s="61" t="s">
        <v>629</v>
      </c>
      <c r="E5414" s="9" t="s">
        <v>277</v>
      </c>
      <c r="F5414" s="9" t="s">
        <v>277</v>
      </c>
      <c r="G5414" s="9" t="s">
        <v>277</v>
      </c>
      <c r="H5414" s="9">
        <v>33.80000000000291</v>
      </c>
      <c r="I5414" s="9">
        <v>119.89999999999964</v>
      </c>
      <c r="J5414" s="9">
        <v>210.20000000000073</v>
      </c>
      <c r="K5414" s="176">
        <v>334.10000000000218</v>
      </c>
      <c r="L5414" s="9">
        <v>203.99999999999272</v>
      </c>
      <c r="M5414" s="65">
        <v>193.3</v>
      </c>
      <c r="P5414" s="65">
        <f t="shared" si="151"/>
        <v>1095.2999999999981</v>
      </c>
      <c r="R5414" t="s">
        <v>280</v>
      </c>
      <c r="U5414" t="s">
        <v>1394</v>
      </c>
    </row>
    <row r="5415" spans="1:21" ht="15">
      <c r="A5415" s="28" t="s">
        <v>150</v>
      </c>
      <c r="B5415" s="61" t="s">
        <v>613</v>
      </c>
      <c r="E5415" s="9" t="s">
        <v>277</v>
      </c>
      <c r="F5415" s="9" t="s">
        <v>277</v>
      </c>
      <c r="G5415" s="9" t="s">
        <v>277</v>
      </c>
      <c r="H5415" s="9">
        <v>175.49999999999272</v>
      </c>
      <c r="I5415" s="9">
        <v>42.000000000002728</v>
      </c>
      <c r="J5415" s="179">
        <v>413.70000000001164</v>
      </c>
      <c r="K5415" s="9">
        <v>241.60000000000582</v>
      </c>
      <c r="L5415" s="9">
        <v>27.299999999995634</v>
      </c>
      <c r="M5415" s="65">
        <v>182.5</v>
      </c>
      <c r="P5415" s="65">
        <f t="shared" si="151"/>
        <v>1082.6000000000085</v>
      </c>
      <c r="R5415" t="s">
        <v>283</v>
      </c>
    </row>
    <row r="5416" spans="1:21" ht="15">
      <c r="A5416" s="28" t="s">
        <v>156</v>
      </c>
      <c r="B5416" s="61" t="s">
        <v>1</v>
      </c>
      <c r="E5416" s="9">
        <v>36</v>
      </c>
      <c r="F5416" s="9">
        <v>2.4</v>
      </c>
      <c r="G5416" s="179">
        <v>254.4</v>
      </c>
      <c r="H5416" s="179">
        <v>280.29999999999927</v>
      </c>
      <c r="I5416" s="9">
        <v>32.399999999999636</v>
      </c>
      <c r="J5416" s="9">
        <v>226.50000000000182</v>
      </c>
      <c r="K5416" s="9">
        <v>38.999999999992724</v>
      </c>
      <c r="L5416" s="9">
        <v>38.5</v>
      </c>
      <c r="M5416" s="65">
        <v>166.3</v>
      </c>
      <c r="P5416" s="65">
        <f t="shared" si="151"/>
        <v>1075.7999999999934</v>
      </c>
      <c r="R5416" t="s">
        <v>341</v>
      </c>
    </row>
    <row r="5417" spans="1:21" ht="15">
      <c r="A5417" s="28" t="s">
        <v>158</v>
      </c>
      <c r="B5417" s="61" t="s">
        <v>605</v>
      </c>
      <c r="E5417" s="9" t="s">
        <v>277</v>
      </c>
      <c r="F5417" s="9" t="s">
        <v>277</v>
      </c>
      <c r="G5417" s="9" t="s">
        <v>277</v>
      </c>
      <c r="H5417" s="179">
        <v>289.59999999999127</v>
      </c>
      <c r="I5417" s="62" t="s">
        <v>278</v>
      </c>
      <c r="J5417" s="9">
        <v>227.49999999998181</v>
      </c>
      <c r="K5417" s="9">
        <v>255.99999999999272</v>
      </c>
      <c r="L5417" s="9">
        <v>193.59999999999491</v>
      </c>
      <c r="M5417" s="65">
        <v>105</v>
      </c>
      <c r="P5417" s="65">
        <f t="shared" si="151"/>
        <v>1071.6999999999607</v>
      </c>
      <c r="R5417" t="s">
        <v>291</v>
      </c>
    </row>
    <row r="5418" spans="1:21" ht="15">
      <c r="A5418" s="28" t="s">
        <v>159</v>
      </c>
      <c r="B5418" s="61" t="s">
        <v>661</v>
      </c>
      <c r="E5418" s="9" t="s">
        <v>277</v>
      </c>
      <c r="F5418" s="9" t="s">
        <v>277</v>
      </c>
      <c r="G5418" s="9" t="s">
        <v>277</v>
      </c>
      <c r="H5418" s="179">
        <v>367.09999999999127</v>
      </c>
      <c r="I5418" s="9">
        <v>35.999999999999091</v>
      </c>
      <c r="J5418" s="9">
        <v>140</v>
      </c>
      <c r="K5418" s="9">
        <v>166.299999999992</v>
      </c>
      <c r="L5418" s="9">
        <v>65.100000000002183</v>
      </c>
      <c r="M5418" s="65">
        <v>295.39999999999998</v>
      </c>
      <c r="P5418" s="65">
        <f t="shared" si="151"/>
        <v>1069.8999999999846</v>
      </c>
      <c r="R5418" t="s">
        <v>282</v>
      </c>
    </row>
    <row r="5419" spans="1:21" ht="15">
      <c r="A5419" s="28" t="s">
        <v>160</v>
      </c>
      <c r="B5419" s="28" t="s">
        <v>600</v>
      </c>
      <c r="E5419" s="9" t="s">
        <v>277</v>
      </c>
      <c r="F5419" s="9" t="s">
        <v>277</v>
      </c>
      <c r="G5419" s="9" t="s">
        <v>277</v>
      </c>
      <c r="H5419" s="9">
        <v>183.19999999999345</v>
      </c>
      <c r="I5419" s="9">
        <v>33.000000000000909</v>
      </c>
      <c r="J5419" s="176">
        <v>473.69999999999709</v>
      </c>
      <c r="K5419" s="9">
        <v>213.89999999999418</v>
      </c>
      <c r="L5419" s="9">
        <v>23.400000000008731</v>
      </c>
      <c r="M5419" s="65">
        <v>127.8</v>
      </c>
      <c r="P5419" s="65">
        <f t="shared" si="151"/>
        <v>1054.9999999999943</v>
      </c>
      <c r="R5419" t="s">
        <v>280</v>
      </c>
      <c r="U5419" t="s">
        <v>1394</v>
      </c>
    </row>
    <row r="5420" spans="1:21" ht="15">
      <c r="A5420" s="28" t="s">
        <v>162</v>
      </c>
      <c r="B5420" s="61" t="s">
        <v>152</v>
      </c>
      <c r="E5420" s="9" t="s">
        <v>277</v>
      </c>
      <c r="F5420" s="9" t="s">
        <v>277</v>
      </c>
      <c r="G5420" s="9">
        <v>153.30000000000001</v>
      </c>
      <c r="H5420" s="9">
        <v>69.69999999999709</v>
      </c>
      <c r="I5420" s="62" t="s">
        <v>278</v>
      </c>
      <c r="J5420" s="179">
        <v>362.50000000000364</v>
      </c>
      <c r="K5420" s="9">
        <v>180.00000000001455</v>
      </c>
      <c r="L5420" s="9">
        <v>84.499999999992724</v>
      </c>
      <c r="M5420" s="65">
        <v>187.9</v>
      </c>
      <c r="P5420" s="65">
        <f t="shared" si="151"/>
        <v>1037.900000000008</v>
      </c>
      <c r="R5420" t="s">
        <v>286</v>
      </c>
    </row>
    <row r="5421" spans="1:21" ht="15">
      <c r="A5421" s="28" t="s">
        <v>273</v>
      </c>
      <c r="B5421" s="61" t="s">
        <v>29</v>
      </c>
      <c r="E5421" s="179">
        <v>294.5</v>
      </c>
      <c r="F5421" s="9">
        <v>203.1</v>
      </c>
      <c r="G5421" s="179">
        <v>220.5</v>
      </c>
      <c r="H5421" s="9" t="s">
        <v>277</v>
      </c>
      <c r="I5421" s="9" t="s">
        <v>277</v>
      </c>
      <c r="J5421" s="9">
        <v>312.99999999999818</v>
      </c>
      <c r="K5421" s="9" t="s">
        <v>277</v>
      </c>
      <c r="L5421" s="9" t="s">
        <v>277</v>
      </c>
      <c r="M5421" s="9" t="s">
        <v>277</v>
      </c>
      <c r="P5421" s="65">
        <f t="shared" si="151"/>
        <v>1031.0999999999981</v>
      </c>
      <c r="R5421" t="s">
        <v>310</v>
      </c>
    </row>
    <row r="5422" spans="1:21" ht="15">
      <c r="A5422" s="28" t="s">
        <v>274</v>
      </c>
      <c r="B5422" s="61" t="s">
        <v>637</v>
      </c>
      <c r="E5422" s="9" t="s">
        <v>277</v>
      </c>
      <c r="F5422" s="9" t="s">
        <v>277</v>
      </c>
      <c r="G5422" s="9" t="s">
        <v>277</v>
      </c>
      <c r="H5422" s="9">
        <v>218.49999999999636</v>
      </c>
      <c r="I5422" s="9">
        <v>1.3000000000001819</v>
      </c>
      <c r="J5422" s="9">
        <v>231.99999999999636</v>
      </c>
      <c r="K5422" s="9">
        <v>183.30000000000291</v>
      </c>
      <c r="L5422" s="9">
        <v>237</v>
      </c>
      <c r="M5422" s="65">
        <v>142.5</v>
      </c>
      <c r="P5422" s="65">
        <f t="shared" si="151"/>
        <v>1014.5999999999958</v>
      </c>
    </row>
    <row r="5423" spans="1:21" ht="15">
      <c r="A5423" s="28" t="s">
        <v>275</v>
      </c>
      <c r="B5423" s="61" t="s">
        <v>648</v>
      </c>
      <c r="E5423" s="9" t="s">
        <v>277</v>
      </c>
      <c r="F5423" s="9" t="s">
        <v>277</v>
      </c>
      <c r="G5423" s="9" t="s">
        <v>277</v>
      </c>
      <c r="H5423" s="179">
        <v>308.40000000000146</v>
      </c>
      <c r="I5423" s="9">
        <v>131.99999999999909</v>
      </c>
      <c r="J5423" s="9">
        <v>207.59999999999491</v>
      </c>
      <c r="K5423" s="9">
        <v>148.49999999999818</v>
      </c>
      <c r="L5423" s="9">
        <v>27.299999999999272</v>
      </c>
      <c r="M5423" s="65">
        <v>171.70000000000002</v>
      </c>
      <c r="P5423" s="65">
        <f t="shared" ref="P5423:P5454" si="152">SUM(E5423:M5423)</f>
        <v>995.49999999999295</v>
      </c>
      <c r="R5423" t="s">
        <v>296</v>
      </c>
    </row>
    <row r="5424" spans="1:21" ht="15">
      <c r="A5424" s="28" t="s">
        <v>276</v>
      </c>
      <c r="B5424" s="61" t="s">
        <v>141</v>
      </c>
      <c r="E5424" s="9" t="s">
        <v>277</v>
      </c>
      <c r="F5424" s="179">
        <v>353</v>
      </c>
      <c r="G5424" s="9">
        <v>120.7</v>
      </c>
      <c r="H5424" s="9">
        <v>62.099999999994907</v>
      </c>
      <c r="I5424" s="62" t="s">
        <v>278</v>
      </c>
      <c r="J5424" s="9">
        <v>139.99999999999272</v>
      </c>
      <c r="K5424" s="9">
        <v>148.50000000000728</v>
      </c>
      <c r="L5424" s="9">
        <v>71.5</v>
      </c>
      <c r="M5424" s="65">
        <v>97.5</v>
      </c>
      <c r="P5424" s="65">
        <f t="shared" si="152"/>
        <v>993.29999999999495</v>
      </c>
      <c r="R5424" t="s">
        <v>296</v>
      </c>
    </row>
    <row r="5425" spans="1:18" ht="15">
      <c r="A5425" s="28" t="s">
        <v>602</v>
      </c>
      <c r="B5425" s="61" t="s">
        <v>624</v>
      </c>
      <c r="E5425" s="9" t="s">
        <v>277</v>
      </c>
      <c r="F5425" s="9" t="s">
        <v>277</v>
      </c>
      <c r="G5425" s="9" t="s">
        <v>277</v>
      </c>
      <c r="H5425" s="9">
        <v>122.50000000000364</v>
      </c>
      <c r="I5425" s="9">
        <v>119.99999999999909</v>
      </c>
      <c r="J5425" s="9">
        <v>329.99999999999636</v>
      </c>
      <c r="K5425" s="9">
        <v>200.20000000000437</v>
      </c>
      <c r="L5425" s="9">
        <v>13.500000000007276</v>
      </c>
      <c r="M5425" s="65">
        <v>184.5</v>
      </c>
      <c r="P5425" s="65">
        <f t="shared" si="152"/>
        <v>970.70000000001073</v>
      </c>
    </row>
    <row r="5426" spans="1:18" ht="15">
      <c r="A5426" s="28" t="s">
        <v>603</v>
      </c>
      <c r="B5426" s="61" t="s">
        <v>6</v>
      </c>
      <c r="E5426" s="179">
        <v>289.39999999999998</v>
      </c>
      <c r="F5426" s="179">
        <v>332</v>
      </c>
      <c r="G5426" s="9">
        <v>9.1</v>
      </c>
      <c r="H5426" s="9">
        <v>152.30000000001019</v>
      </c>
      <c r="I5426" s="9">
        <v>1.5000000000009095</v>
      </c>
      <c r="J5426" s="9">
        <v>185.09999999999491</v>
      </c>
      <c r="K5426" s="9" t="s">
        <v>277</v>
      </c>
      <c r="L5426" s="9" t="s">
        <v>277</v>
      </c>
      <c r="M5426" s="9" t="s">
        <v>277</v>
      </c>
      <c r="P5426" s="65">
        <f t="shared" si="152"/>
        <v>969.400000000006</v>
      </c>
      <c r="R5426" t="s">
        <v>315</v>
      </c>
    </row>
    <row r="5427" spans="1:18" ht="15">
      <c r="A5427" s="28" t="s">
        <v>604</v>
      </c>
      <c r="B5427" s="61" t="s">
        <v>644</v>
      </c>
      <c r="E5427" s="9" t="s">
        <v>277</v>
      </c>
      <c r="F5427" s="9" t="s">
        <v>277</v>
      </c>
      <c r="G5427" s="9" t="s">
        <v>277</v>
      </c>
      <c r="H5427" s="179">
        <v>281.40000000000873</v>
      </c>
      <c r="I5427" s="9">
        <v>42.000000000001819</v>
      </c>
      <c r="J5427" s="9">
        <v>154.40000000000146</v>
      </c>
      <c r="K5427" s="9">
        <v>209.99999999999636</v>
      </c>
      <c r="L5427" s="9">
        <v>52</v>
      </c>
      <c r="M5427" s="65">
        <v>229.5</v>
      </c>
      <c r="P5427" s="65">
        <f t="shared" si="152"/>
        <v>969.30000000000837</v>
      </c>
      <c r="R5427" t="s">
        <v>287</v>
      </c>
    </row>
    <row r="5428" spans="1:18" ht="15">
      <c r="A5428" s="28" t="s">
        <v>606</v>
      </c>
      <c r="B5428" s="170" t="s">
        <v>1277</v>
      </c>
      <c r="C5428" s="3"/>
      <c r="D5428" s="3"/>
      <c r="E5428" s="9" t="s">
        <v>277</v>
      </c>
      <c r="F5428" s="9" t="s">
        <v>277</v>
      </c>
      <c r="G5428" s="9" t="s">
        <v>277</v>
      </c>
      <c r="H5428" s="9" t="s">
        <v>277</v>
      </c>
      <c r="I5428" s="9">
        <v>105.99999999999727</v>
      </c>
      <c r="J5428" s="179">
        <v>392.50000000000364</v>
      </c>
      <c r="K5428" s="9">
        <v>172.5</v>
      </c>
      <c r="L5428" s="9">
        <v>10.800000000010186</v>
      </c>
      <c r="M5428" s="65">
        <v>287.2</v>
      </c>
      <c r="P5428" s="65">
        <f t="shared" si="152"/>
        <v>969.00000000001114</v>
      </c>
      <c r="R5428" t="s">
        <v>296</v>
      </c>
    </row>
    <row r="5429" spans="1:18" ht="15">
      <c r="A5429" s="28" t="s">
        <v>612</v>
      </c>
      <c r="B5429" s="61" t="s">
        <v>154</v>
      </c>
      <c r="E5429" s="9" t="s">
        <v>277</v>
      </c>
      <c r="F5429" s="9" t="s">
        <v>277</v>
      </c>
      <c r="G5429" s="9">
        <v>158</v>
      </c>
      <c r="H5429" s="9">
        <v>205.79999999999927</v>
      </c>
      <c r="I5429" s="62" t="s">
        <v>278</v>
      </c>
      <c r="J5429" s="9">
        <v>189.49999999999272</v>
      </c>
      <c r="K5429" s="9">
        <v>228.49999999998545</v>
      </c>
      <c r="L5429" s="9">
        <v>61.899999999994179</v>
      </c>
      <c r="M5429" s="65">
        <v>114.9</v>
      </c>
      <c r="P5429" s="65">
        <f t="shared" si="152"/>
        <v>958.5999999999716</v>
      </c>
    </row>
    <row r="5430" spans="1:18" ht="15">
      <c r="A5430" s="28" t="s">
        <v>614</v>
      </c>
      <c r="B5430" s="170" t="s">
        <v>1272</v>
      </c>
      <c r="C5430" s="3"/>
      <c r="D5430" s="3"/>
      <c r="E5430" s="9" t="s">
        <v>277</v>
      </c>
      <c r="F5430" s="9" t="s">
        <v>277</v>
      </c>
      <c r="G5430" s="9" t="s">
        <v>277</v>
      </c>
      <c r="H5430" s="9" t="s">
        <v>277</v>
      </c>
      <c r="I5430" s="9">
        <v>142.09999999999945</v>
      </c>
      <c r="J5430" s="9">
        <v>204.99999999999272</v>
      </c>
      <c r="K5430" s="179">
        <v>257.50000000000364</v>
      </c>
      <c r="L5430" s="9">
        <v>73.000000000003638</v>
      </c>
      <c r="M5430" s="65">
        <v>278.39999999999998</v>
      </c>
      <c r="P5430" s="65">
        <f t="shared" si="152"/>
        <v>955.99999999999943</v>
      </c>
      <c r="R5430" t="s">
        <v>286</v>
      </c>
    </row>
    <row r="5431" spans="1:18" ht="15">
      <c r="A5431" s="28" t="s">
        <v>617</v>
      </c>
      <c r="B5431" s="61" t="s">
        <v>144</v>
      </c>
      <c r="E5431" s="9" t="s">
        <v>277</v>
      </c>
      <c r="F5431" s="9">
        <v>243.7</v>
      </c>
      <c r="G5431" s="9">
        <v>82.5</v>
      </c>
      <c r="H5431" s="9">
        <v>160.10000000000946</v>
      </c>
      <c r="I5431" s="9">
        <v>144</v>
      </c>
      <c r="J5431" s="9">
        <v>130</v>
      </c>
      <c r="K5431" s="9">
        <v>177.60000000000218</v>
      </c>
      <c r="L5431" s="9" t="s">
        <v>277</v>
      </c>
      <c r="M5431" s="9" t="s">
        <v>277</v>
      </c>
      <c r="P5431" s="65">
        <f t="shared" si="152"/>
        <v>937.90000000001169</v>
      </c>
    </row>
    <row r="5432" spans="1:18" ht="15">
      <c r="A5432" s="28" t="s">
        <v>618</v>
      </c>
      <c r="B5432" s="61" t="s">
        <v>654</v>
      </c>
      <c r="E5432" s="9" t="s">
        <v>277</v>
      </c>
      <c r="F5432" s="9" t="s">
        <v>277</v>
      </c>
      <c r="G5432" s="9" t="s">
        <v>277</v>
      </c>
      <c r="H5432" s="9">
        <v>169.40000000000146</v>
      </c>
      <c r="I5432" s="9">
        <v>19.799999999999272</v>
      </c>
      <c r="J5432" s="9">
        <v>238.70000000000437</v>
      </c>
      <c r="K5432" s="174">
        <v>319.29999999999927</v>
      </c>
      <c r="L5432" s="9">
        <v>163.50000000000182</v>
      </c>
      <c r="M5432" s="65">
        <v>16.900000000000002</v>
      </c>
      <c r="P5432" s="65">
        <f t="shared" si="152"/>
        <v>927.60000000000616</v>
      </c>
      <c r="R5432" t="s">
        <v>299</v>
      </c>
    </row>
    <row r="5433" spans="1:18" ht="15">
      <c r="A5433" s="28" t="s">
        <v>621</v>
      </c>
      <c r="B5433" s="170" t="s">
        <v>1281</v>
      </c>
      <c r="C5433" s="3"/>
      <c r="D5433" s="3"/>
      <c r="E5433" s="9" t="s">
        <v>277</v>
      </c>
      <c r="F5433" s="9" t="s">
        <v>277</v>
      </c>
      <c r="G5433" s="9" t="s">
        <v>277</v>
      </c>
      <c r="H5433" s="9" t="s">
        <v>277</v>
      </c>
      <c r="I5433" s="9">
        <v>130.00000000000091</v>
      </c>
      <c r="J5433" s="175">
        <v>432.39999999999418</v>
      </c>
      <c r="K5433" s="179">
        <v>256.59999999999491</v>
      </c>
      <c r="L5433" s="9">
        <v>11.700000000000728</v>
      </c>
      <c r="M5433" s="65">
        <v>90</v>
      </c>
      <c r="P5433" s="65">
        <f t="shared" si="152"/>
        <v>920.69999999999072</v>
      </c>
      <c r="R5433" t="s">
        <v>317</v>
      </c>
    </row>
    <row r="5434" spans="1:18" ht="15">
      <c r="A5434" s="28" t="s">
        <v>623</v>
      </c>
      <c r="B5434" s="61" t="s">
        <v>615</v>
      </c>
      <c r="E5434" s="9" t="s">
        <v>277</v>
      </c>
      <c r="F5434" s="9" t="s">
        <v>277</v>
      </c>
      <c r="G5434" s="9" t="s">
        <v>277</v>
      </c>
      <c r="H5434" s="9">
        <v>43.699999999993452</v>
      </c>
      <c r="I5434" s="9">
        <v>54.000000000000909</v>
      </c>
      <c r="J5434" s="9">
        <v>273.60000000000218</v>
      </c>
      <c r="K5434" s="9">
        <v>176.40000000000146</v>
      </c>
      <c r="L5434" s="9">
        <v>198.90000000000509</v>
      </c>
      <c r="M5434" s="65">
        <v>165</v>
      </c>
      <c r="P5434" s="65">
        <f t="shared" si="152"/>
        <v>911.60000000000309</v>
      </c>
    </row>
    <row r="5435" spans="1:18" ht="15">
      <c r="A5435" s="28" t="s">
        <v>628</v>
      </c>
      <c r="B5435" s="170" t="s">
        <v>1279</v>
      </c>
      <c r="C5435" s="3"/>
      <c r="D5435" s="3"/>
      <c r="E5435" s="9" t="s">
        <v>277</v>
      </c>
      <c r="F5435" s="9" t="s">
        <v>277</v>
      </c>
      <c r="G5435" s="9" t="s">
        <v>277</v>
      </c>
      <c r="H5435" s="9" t="s">
        <v>277</v>
      </c>
      <c r="I5435" s="62" t="s">
        <v>278</v>
      </c>
      <c r="J5435" s="179">
        <v>348.59999999999127</v>
      </c>
      <c r="K5435" s="9">
        <v>197.70000000000073</v>
      </c>
      <c r="L5435" s="9">
        <v>143.99999999999272</v>
      </c>
      <c r="M5435" s="65">
        <v>200.2</v>
      </c>
      <c r="P5435" s="65">
        <f t="shared" si="152"/>
        <v>890.49999999998477</v>
      </c>
      <c r="R5435" t="s">
        <v>292</v>
      </c>
    </row>
    <row r="5436" spans="1:18" ht="15">
      <c r="A5436" s="28" t="s">
        <v>632</v>
      </c>
      <c r="B5436" s="61" t="s">
        <v>645</v>
      </c>
      <c r="E5436" s="9" t="s">
        <v>277</v>
      </c>
      <c r="F5436" s="9" t="s">
        <v>277</v>
      </c>
      <c r="G5436" s="9" t="s">
        <v>277</v>
      </c>
      <c r="H5436" s="9">
        <v>25.200000000000728</v>
      </c>
      <c r="I5436" s="174">
        <v>295.50000000000182</v>
      </c>
      <c r="J5436" s="9">
        <v>154.40000000000146</v>
      </c>
      <c r="K5436" s="9">
        <v>254.60000000000218</v>
      </c>
      <c r="L5436" s="9">
        <v>79.499999999996362</v>
      </c>
      <c r="M5436" s="65">
        <v>37.799999999999997</v>
      </c>
      <c r="P5436" s="65">
        <f t="shared" si="152"/>
        <v>847.0000000000025</v>
      </c>
      <c r="R5436" t="s">
        <v>299</v>
      </c>
    </row>
    <row r="5437" spans="1:18" ht="15">
      <c r="A5437" s="28" t="s">
        <v>633</v>
      </c>
      <c r="B5437" s="226" t="s">
        <v>1580</v>
      </c>
      <c r="C5437" s="3"/>
      <c r="D5437" s="3"/>
      <c r="E5437" s="9" t="s">
        <v>277</v>
      </c>
      <c r="F5437" s="9" t="s">
        <v>277</v>
      </c>
      <c r="G5437" s="9" t="s">
        <v>277</v>
      </c>
      <c r="H5437" s="9" t="s">
        <v>277</v>
      </c>
      <c r="I5437" s="9" t="s">
        <v>277</v>
      </c>
      <c r="J5437" s="9">
        <v>292.50000000000364</v>
      </c>
      <c r="K5437" s="9">
        <v>252.69999999999345</v>
      </c>
      <c r="L5437" s="9">
        <v>70.399999999999636</v>
      </c>
      <c r="M5437" s="65">
        <v>222</v>
      </c>
      <c r="P5437" s="65">
        <f t="shared" si="152"/>
        <v>837.59999999999673</v>
      </c>
    </row>
    <row r="5438" spans="1:18" ht="15">
      <c r="A5438" s="28" t="s">
        <v>634</v>
      </c>
      <c r="B5438" s="170" t="s">
        <v>1284</v>
      </c>
      <c r="C5438" s="3"/>
      <c r="D5438" s="3"/>
      <c r="E5438" s="9" t="s">
        <v>277</v>
      </c>
      <c r="F5438" s="9" t="s">
        <v>277</v>
      </c>
      <c r="G5438" s="9" t="s">
        <v>277</v>
      </c>
      <c r="H5438" s="9" t="s">
        <v>277</v>
      </c>
      <c r="I5438" s="9">
        <v>38.999999999998181</v>
      </c>
      <c r="J5438" s="9">
        <v>173.10000000000218</v>
      </c>
      <c r="K5438" s="9">
        <v>202.49999999998909</v>
      </c>
      <c r="L5438" s="9">
        <v>201.00000000000728</v>
      </c>
      <c r="M5438" s="65">
        <v>199.9</v>
      </c>
      <c r="P5438" s="65">
        <f t="shared" si="152"/>
        <v>815.4999999999967</v>
      </c>
    </row>
    <row r="5439" spans="1:18" ht="15">
      <c r="A5439" s="28" t="s">
        <v>639</v>
      </c>
      <c r="B5439" s="28" t="s">
        <v>601</v>
      </c>
      <c r="E5439" s="9" t="s">
        <v>277</v>
      </c>
      <c r="F5439" s="9" t="s">
        <v>277</v>
      </c>
      <c r="G5439" s="9" t="s">
        <v>277</v>
      </c>
      <c r="H5439" s="9">
        <v>68.19999999999709</v>
      </c>
      <c r="I5439" s="9">
        <v>151.00000000000182</v>
      </c>
      <c r="J5439" s="9">
        <v>249.100000000004</v>
      </c>
      <c r="K5439" s="9">
        <v>229.50000000000728</v>
      </c>
      <c r="L5439" s="9">
        <v>107.80000000000655</v>
      </c>
      <c r="M5439" s="9" t="s">
        <v>277</v>
      </c>
      <c r="P5439" s="65">
        <f t="shared" si="152"/>
        <v>805.60000000001673</v>
      </c>
    </row>
    <row r="5440" spans="1:18" ht="15">
      <c r="A5440" s="28" t="s">
        <v>647</v>
      </c>
      <c r="B5440" s="170" t="s">
        <v>1280</v>
      </c>
      <c r="C5440" s="3"/>
      <c r="D5440" s="3"/>
      <c r="E5440" s="9" t="s">
        <v>277</v>
      </c>
      <c r="F5440" s="9" t="s">
        <v>277</v>
      </c>
      <c r="G5440" s="9" t="s">
        <v>277</v>
      </c>
      <c r="H5440" s="9" t="s">
        <v>277</v>
      </c>
      <c r="I5440" s="9">
        <v>93.999999999999091</v>
      </c>
      <c r="J5440" s="9">
        <v>223.79999999999927</v>
      </c>
      <c r="K5440" s="9">
        <v>165.09999999999491</v>
      </c>
      <c r="L5440" s="9">
        <v>70.799999999988358</v>
      </c>
      <c r="M5440" s="65">
        <v>241.5</v>
      </c>
      <c r="P5440" s="65">
        <f t="shared" si="152"/>
        <v>795.19999999998163</v>
      </c>
    </row>
    <row r="5441" spans="1:21" ht="15">
      <c r="A5441" s="28" t="s">
        <v>651</v>
      </c>
      <c r="B5441" s="170" t="s">
        <v>1278</v>
      </c>
      <c r="C5441" s="3"/>
      <c r="D5441" s="3"/>
      <c r="E5441" s="9" t="s">
        <v>277</v>
      </c>
      <c r="F5441" s="9" t="s">
        <v>277</v>
      </c>
      <c r="G5441" s="9" t="s">
        <v>277</v>
      </c>
      <c r="H5441" s="9" t="s">
        <v>277</v>
      </c>
      <c r="I5441" s="9">
        <v>1.2999999999983629</v>
      </c>
      <c r="J5441" s="9">
        <v>140</v>
      </c>
      <c r="K5441" s="9">
        <v>245.00000000000364</v>
      </c>
      <c r="L5441" s="9">
        <v>177.20000000000437</v>
      </c>
      <c r="M5441" s="65">
        <v>227.3</v>
      </c>
      <c r="P5441" s="65">
        <f t="shared" si="152"/>
        <v>790.80000000000632</v>
      </c>
    </row>
    <row r="5442" spans="1:21" ht="15">
      <c r="A5442" s="28" t="s">
        <v>652</v>
      </c>
      <c r="B5442" s="61" t="s">
        <v>616</v>
      </c>
      <c r="E5442" s="9" t="s">
        <v>277</v>
      </c>
      <c r="F5442" s="9" t="s">
        <v>277</v>
      </c>
      <c r="G5442" s="9" t="s">
        <v>277</v>
      </c>
      <c r="H5442" s="9">
        <v>112.799999999992</v>
      </c>
      <c r="I5442" s="9">
        <v>123.00000000000182</v>
      </c>
      <c r="J5442" s="9">
        <v>150.00000000000728</v>
      </c>
      <c r="K5442" s="9">
        <v>222.00000000000728</v>
      </c>
      <c r="L5442" s="9">
        <v>63.299999999999272</v>
      </c>
      <c r="M5442" s="65">
        <v>97.5</v>
      </c>
      <c r="P5442" s="65">
        <f t="shared" si="152"/>
        <v>768.60000000000764</v>
      </c>
    </row>
    <row r="5443" spans="1:21" ht="15">
      <c r="A5443" s="28" t="s">
        <v>653</v>
      </c>
      <c r="B5443" s="226" t="s">
        <v>1579</v>
      </c>
      <c r="C5443" s="3"/>
      <c r="D5443" s="3"/>
      <c r="E5443" s="9" t="s">
        <v>277</v>
      </c>
      <c r="F5443" s="9" t="s">
        <v>277</v>
      </c>
      <c r="G5443" s="9" t="s">
        <v>277</v>
      </c>
      <c r="H5443" s="9" t="s">
        <v>277</v>
      </c>
      <c r="I5443" s="9" t="s">
        <v>277</v>
      </c>
      <c r="J5443" s="9">
        <v>254.99999999999636</v>
      </c>
      <c r="K5443" s="9">
        <v>250.40000000000146</v>
      </c>
      <c r="L5443" s="9">
        <v>132.99999999999272</v>
      </c>
      <c r="M5443" s="65">
        <v>109.8</v>
      </c>
      <c r="P5443" s="65">
        <f t="shared" si="152"/>
        <v>748.1999999999905</v>
      </c>
    </row>
    <row r="5444" spans="1:21" ht="15">
      <c r="A5444" s="28" t="s">
        <v>658</v>
      </c>
      <c r="B5444" s="226" t="s">
        <v>1617</v>
      </c>
      <c r="C5444" s="3"/>
      <c r="D5444" s="3"/>
      <c r="E5444" s="9" t="s">
        <v>277</v>
      </c>
      <c r="F5444" s="9" t="s">
        <v>277</v>
      </c>
      <c r="G5444" s="9" t="s">
        <v>277</v>
      </c>
      <c r="H5444" s="9" t="s">
        <v>277</v>
      </c>
      <c r="I5444" s="9" t="s">
        <v>277</v>
      </c>
      <c r="J5444" s="9" t="s">
        <v>277</v>
      </c>
      <c r="K5444" s="9">
        <v>9.8000000000010914</v>
      </c>
      <c r="L5444" s="176">
        <v>405.69999999999902</v>
      </c>
      <c r="M5444" s="65">
        <v>331.9</v>
      </c>
      <c r="P5444" s="65">
        <f t="shared" si="152"/>
        <v>747.40000000000009</v>
      </c>
      <c r="R5444" t="s">
        <v>280</v>
      </c>
      <c r="U5444" t="s">
        <v>1394</v>
      </c>
    </row>
    <row r="5445" spans="1:21" ht="15">
      <c r="A5445" s="28" t="s">
        <v>659</v>
      </c>
      <c r="B5445" s="226" t="s">
        <v>1584</v>
      </c>
      <c r="C5445" s="3"/>
      <c r="D5445" s="3"/>
      <c r="E5445" s="9" t="s">
        <v>277</v>
      </c>
      <c r="F5445" s="9" t="s">
        <v>277</v>
      </c>
      <c r="G5445" s="9" t="s">
        <v>277</v>
      </c>
      <c r="H5445" s="9" t="s">
        <v>277</v>
      </c>
      <c r="I5445" s="9" t="s">
        <v>277</v>
      </c>
      <c r="J5445" s="9">
        <v>263.29999999999563</v>
      </c>
      <c r="K5445" s="9">
        <v>221.59999999999491</v>
      </c>
      <c r="L5445" s="9">
        <v>74.099999999998545</v>
      </c>
      <c r="M5445" s="65">
        <v>187</v>
      </c>
      <c r="P5445" s="65">
        <f t="shared" si="152"/>
        <v>745.99999999998909</v>
      </c>
    </row>
    <row r="5446" spans="1:21" ht="15">
      <c r="A5446" s="28" t="s">
        <v>660</v>
      </c>
      <c r="B5446" s="61" t="s">
        <v>630</v>
      </c>
      <c r="E5446" s="9" t="s">
        <v>277</v>
      </c>
      <c r="F5446" s="9" t="s">
        <v>277</v>
      </c>
      <c r="G5446" s="9" t="s">
        <v>277</v>
      </c>
      <c r="H5446" s="9">
        <v>32.400000000001455</v>
      </c>
      <c r="I5446" s="9">
        <v>29.700000000000728</v>
      </c>
      <c r="J5446" s="9">
        <v>216.80000000000655</v>
      </c>
      <c r="K5446" s="179">
        <v>264.10000000000218</v>
      </c>
      <c r="L5446" s="9">
        <v>153.90000000000146</v>
      </c>
      <c r="M5446" s="65">
        <v>38.4</v>
      </c>
      <c r="P5446" s="65">
        <f t="shared" si="152"/>
        <v>735.30000000001235</v>
      </c>
      <c r="R5446" t="s">
        <v>296</v>
      </c>
    </row>
    <row r="5447" spans="1:21" ht="15">
      <c r="A5447" s="28" t="s">
        <v>662</v>
      </c>
      <c r="B5447" s="226" t="s">
        <v>1576</v>
      </c>
      <c r="C5447" s="3"/>
      <c r="D5447" s="3"/>
      <c r="E5447" s="9" t="s">
        <v>277</v>
      </c>
      <c r="F5447" s="9" t="s">
        <v>277</v>
      </c>
      <c r="G5447" s="9" t="s">
        <v>277</v>
      </c>
      <c r="H5447" s="9" t="s">
        <v>277</v>
      </c>
      <c r="I5447" s="9" t="s">
        <v>277</v>
      </c>
      <c r="J5447" s="9">
        <v>169.5</v>
      </c>
      <c r="K5447" s="9">
        <v>58.199999999998909</v>
      </c>
      <c r="L5447" s="179">
        <v>355.99999999999636</v>
      </c>
      <c r="M5447" s="65">
        <v>144.5</v>
      </c>
      <c r="P5447" s="65">
        <f t="shared" si="152"/>
        <v>728.19999999999527</v>
      </c>
      <c r="R5447" t="s">
        <v>283</v>
      </c>
    </row>
    <row r="5448" spans="1:21" ht="15">
      <c r="A5448" s="28" t="s">
        <v>663</v>
      </c>
      <c r="B5448" s="61" t="s">
        <v>155</v>
      </c>
      <c r="E5448" s="9" t="s">
        <v>277</v>
      </c>
      <c r="F5448" s="9" t="s">
        <v>277</v>
      </c>
      <c r="G5448" s="9">
        <v>69.400000000000006</v>
      </c>
      <c r="H5448" s="9">
        <v>146.59999999999854</v>
      </c>
      <c r="I5448" s="9">
        <v>109.60000000000036</v>
      </c>
      <c r="J5448" s="9">
        <v>182.30000000000291</v>
      </c>
      <c r="K5448" s="9">
        <v>207.89999999999418</v>
      </c>
      <c r="L5448" s="9" t="s">
        <v>277</v>
      </c>
      <c r="M5448" s="9" t="s">
        <v>277</v>
      </c>
      <c r="P5448" s="65">
        <f t="shared" si="152"/>
        <v>715.79999999999598</v>
      </c>
    </row>
    <row r="5449" spans="1:21" ht="15">
      <c r="A5449" s="28" t="s">
        <v>664</v>
      </c>
      <c r="B5449" s="61" t="s">
        <v>35</v>
      </c>
      <c r="E5449" s="9">
        <v>166.6</v>
      </c>
      <c r="F5449" s="179">
        <v>326.8</v>
      </c>
      <c r="G5449" s="9">
        <v>145.5</v>
      </c>
      <c r="H5449" s="9">
        <v>73.200000000002547</v>
      </c>
      <c r="I5449" s="62" t="s">
        <v>278</v>
      </c>
      <c r="J5449" s="9" t="s">
        <v>277</v>
      </c>
      <c r="K5449" s="9" t="s">
        <v>277</v>
      </c>
      <c r="L5449" s="9" t="s">
        <v>277</v>
      </c>
      <c r="M5449" s="9" t="s">
        <v>277</v>
      </c>
      <c r="P5449" s="65">
        <f t="shared" si="152"/>
        <v>712.10000000000252</v>
      </c>
      <c r="R5449" t="s">
        <v>287</v>
      </c>
    </row>
    <row r="5450" spans="1:21" ht="15">
      <c r="A5450" s="28" t="s">
        <v>667</v>
      </c>
      <c r="B5450" s="170" t="s">
        <v>1283</v>
      </c>
      <c r="C5450" s="3"/>
      <c r="D5450" s="3"/>
      <c r="E5450" s="9" t="s">
        <v>277</v>
      </c>
      <c r="F5450" s="9" t="s">
        <v>277</v>
      </c>
      <c r="G5450" s="9" t="s">
        <v>277</v>
      </c>
      <c r="H5450" s="9" t="s">
        <v>277</v>
      </c>
      <c r="I5450" s="9">
        <v>145.49999999999909</v>
      </c>
      <c r="J5450" s="9">
        <v>180.00000000000364</v>
      </c>
      <c r="K5450" s="9">
        <v>195.49999999998909</v>
      </c>
      <c r="L5450" s="9">
        <v>31.500000000007301</v>
      </c>
      <c r="M5450" s="65">
        <v>139.1</v>
      </c>
      <c r="P5450" s="65">
        <f t="shared" si="152"/>
        <v>691.59999999999911</v>
      </c>
    </row>
    <row r="5451" spans="1:21" ht="15">
      <c r="A5451" s="28" t="s">
        <v>726</v>
      </c>
      <c r="B5451" s="170" t="s">
        <v>1268</v>
      </c>
      <c r="C5451" s="3"/>
      <c r="D5451" s="3"/>
      <c r="E5451" s="9" t="s">
        <v>277</v>
      </c>
      <c r="F5451" s="9" t="s">
        <v>277</v>
      </c>
      <c r="G5451" s="9" t="s">
        <v>277</v>
      </c>
      <c r="H5451" s="9" t="s">
        <v>277</v>
      </c>
      <c r="I5451" s="175">
        <v>287.5</v>
      </c>
      <c r="J5451" s="9">
        <v>188.5</v>
      </c>
      <c r="K5451" s="9">
        <v>16.299999999999272</v>
      </c>
      <c r="L5451" s="9">
        <v>110.09999999999127</v>
      </c>
      <c r="M5451" s="65">
        <v>84.1</v>
      </c>
      <c r="P5451" s="65">
        <f t="shared" si="152"/>
        <v>686.49999999999056</v>
      </c>
      <c r="R5451" t="s">
        <v>281</v>
      </c>
    </row>
    <row r="5452" spans="1:21" ht="15">
      <c r="A5452" s="28" t="s">
        <v>727</v>
      </c>
      <c r="B5452" s="170" t="s">
        <v>1276</v>
      </c>
      <c r="C5452" s="3"/>
      <c r="D5452" s="3"/>
      <c r="E5452" s="9" t="s">
        <v>277</v>
      </c>
      <c r="F5452" s="9" t="s">
        <v>277</v>
      </c>
      <c r="G5452" s="9" t="s">
        <v>277</v>
      </c>
      <c r="H5452" s="9" t="s">
        <v>277</v>
      </c>
      <c r="I5452" s="9">
        <v>54</v>
      </c>
      <c r="J5452" s="9">
        <v>196.799999999992</v>
      </c>
      <c r="K5452" s="175">
        <v>318.49999999999636</v>
      </c>
      <c r="L5452" s="9">
        <v>104.90000000000499</v>
      </c>
      <c r="M5452" s="9" t="s">
        <v>277</v>
      </c>
      <c r="P5452" s="65">
        <f t="shared" si="152"/>
        <v>674.19999999999334</v>
      </c>
      <c r="R5452" t="s">
        <v>281</v>
      </c>
    </row>
    <row r="5453" spans="1:21" ht="15">
      <c r="A5453" s="28" t="s">
        <v>728</v>
      </c>
      <c r="B5453" s="61" t="s">
        <v>622</v>
      </c>
      <c r="E5453" s="9" t="s">
        <v>277</v>
      </c>
      <c r="F5453" s="9" t="s">
        <v>277</v>
      </c>
      <c r="G5453" s="9" t="s">
        <v>277</v>
      </c>
      <c r="H5453" s="9">
        <v>157.79999999999927</v>
      </c>
      <c r="I5453" s="62" t="s">
        <v>278</v>
      </c>
      <c r="J5453" s="9">
        <v>337.99999999998909</v>
      </c>
      <c r="K5453" s="9">
        <v>155.99999999999636</v>
      </c>
      <c r="L5453" s="62" t="s">
        <v>278</v>
      </c>
      <c r="M5453" s="9" t="s">
        <v>277</v>
      </c>
      <c r="P5453" s="65">
        <f t="shared" si="152"/>
        <v>651.79999999998472</v>
      </c>
    </row>
    <row r="5454" spans="1:21" ht="15">
      <c r="A5454" s="28" t="s">
        <v>729</v>
      </c>
      <c r="B5454" s="61" t="s">
        <v>19</v>
      </c>
      <c r="E5454" s="9">
        <v>116.5</v>
      </c>
      <c r="F5454" s="9">
        <v>204.2</v>
      </c>
      <c r="G5454" s="9">
        <v>95.6</v>
      </c>
      <c r="H5454" s="9">
        <v>99.900000000008731</v>
      </c>
      <c r="I5454" s="62" t="s">
        <v>278</v>
      </c>
      <c r="J5454" s="9">
        <v>120.00000000000364</v>
      </c>
      <c r="K5454" s="9" t="s">
        <v>277</v>
      </c>
      <c r="L5454" s="9" t="s">
        <v>277</v>
      </c>
      <c r="M5454" s="9" t="s">
        <v>277</v>
      </c>
      <c r="P5454" s="65">
        <f t="shared" si="152"/>
        <v>636.20000000001232</v>
      </c>
    </row>
    <row r="5455" spans="1:21" ht="15">
      <c r="A5455" s="28" t="s">
        <v>730</v>
      </c>
      <c r="B5455" s="226" t="s">
        <v>1587</v>
      </c>
      <c r="C5455" s="3"/>
      <c r="D5455" s="3"/>
      <c r="E5455" s="9" t="s">
        <v>277</v>
      </c>
      <c r="F5455" s="9" t="s">
        <v>277</v>
      </c>
      <c r="G5455" s="9" t="s">
        <v>277</v>
      </c>
      <c r="H5455" s="9" t="s">
        <v>277</v>
      </c>
      <c r="I5455" s="9" t="s">
        <v>277</v>
      </c>
      <c r="J5455" s="179">
        <v>366.49999999999272</v>
      </c>
      <c r="K5455" s="9">
        <v>167.99999999999636</v>
      </c>
      <c r="L5455" s="9">
        <v>65.899999999997803</v>
      </c>
      <c r="M5455" s="65">
        <v>32.4</v>
      </c>
      <c r="P5455" s="65">
        <f t="shared" ref="P5455:P5486" si="153">SUM(E5455:M5455)</f>
        <v>632.79999999998688</v>
      </c>
      <c r="R5455" t="s">
        <v>291</v>
      </c>
    </row>
    <row r="5456" spans="1:21" ht="15">
      <c r="A5456" s="28" t="s">
        <v>731</v>
      </c>
      <c r="B5456" s="61" t="s">
        <v>2085</v>
      </c>
      <c r="C5456" s="3"/>
      <c r="D5456" s="3"/>
      <c r="E5456" s="9" t="s">
        <v>277</v>
      </c>
      <c r="F5456" s="9" t="s">
        <v>277</v>
      </c>
      <c r="G5456" s="9" t="s">
        <v>277</v>
      </c>
      <c r="H5456" s="9" t="s">
        <v>277</v>
      </c>
      <c r="I5456" s="9" t="s">
        <v>277</v>
      </c>
      <c r="J5456" s="9" t="s">
        <v>277</v>
      </c>
      <c r="K5456" s="9" t="s">
        <v>277</v>
      </c>
      <c r="L5456" s="9">
        <v>153.80000000000291</v>
      </c>
      <c r="M5456" s="112">
        <v>477.6</v>
      </c>
      <c r="N5456" s="65"/>
      <c r="P5456" s="65">
        <f t="shared" si="153"/>
        <v>631.40000000000293</v>
      </c>
      <c r="R5456" t="s">
        <v>280</v>
      </c>
      <c r="U5456" t="s">
        <v>1394</v>
      </c>
    </row>
    <row r="5457" spans="1:23" ht="15">
      <c r="A5457" s="28" t="s">
        <v>732</v>
      </c>
      <c r="B5457" s="61" t="s">
        <v>4</v>
      </c>
      <c r="E5457" s="179">
        <v>281</v>
      </c>
      <c r="F5457" s="9">
        <v>26.4</v>
      </c>
      <c r="G5457" s="9">
        <v>46</v>
      </c>
      <c r="H5457" s="9">
        <v>134</v>
      </c>
      <c r="I5457" s="9">
        <v>144</v>
      </c>
      <c r="J5457" s="9" t="s">
        <v>277</v>
      </c>
      <c r="K5457" s="9" t="s">
        <v>277</v>
      </c>
      <c r="L5457" s="9" t="s">
        <v>277</v>
      </c>
      <c r="M5457" s="9" t="s">
        <v>277</v>
      </c>
      <c r="P5457" s="65">
        <f t="shared" si="153"/>
        <v>631.4</v>
      </c>
      <c r="R5457" t="s">
        <v>291</v>
      </c>
      <c r="V5457" s="61"/>
      <c r="W5457" s="61"/>
    </row>
    <row r="5458" spans="1:23" ht="15">
      <c r="A5458" s="28" t="s">
        <v>733</v>
      </c>
      <c r="B5458" s="226" t="s">
        <v>1583</v>
      </c>
      <c r="C5458" s="3"/>
      <c r="D5458" s="3"/>
      <c r="E5458" s="9" t="s">
        <v>277</v>
      </c>
      <c r="F5458" s="9" t="s">
        <v>277</v>
      </c>
      <c r="G5458" s="9" t="s">
        <v>277</v>
      </c>
      <c r="H5458" s="9" t="s">
        <v>277</v>
      </c>
      <c r="I5458" s="9" t="s">
        <v>277</v>
      </c>
      <c r="J5458" s="9">
        <v>129.99999999999272</v>
      </c>
      <c r="K5458" s="9">
        <v>141.89999999999964</v>
      </c>
      <c r="L5458" s="9">
        <v>188</v>
      </c>
      <c r="M5458" s="65">
        <v>170.4</v>
      </c>
      <c r="P5458" s="65">
        <f t="shared" si="153"/>
        <v>630.29999999999234</v>
      </c>
      <c r="V5458" s="181"/>
      <c r="W5458" s="61"/>
    </row>
    <row r="5459" spans="1:23" ht="15">
      <c r="A5459" s="28" t="s">
        <v>734</v>
      </c>
      <c r="B5459" s="61" t="s">
        <v>631</v>
      </c>
      <c r="E5459" s="9" t="s">
        <v>277</v>
      </c>
      <c r="F5459" s="9" t="s">
        <v>277</v>
      </c>
      <c r="G5459" s="9" t="s">
        <v>277</v>
      </c>
      <c r="H5459" s="9">
        <v>54.900000000005093</v>
      </c>
      <c r="I5459" s="9">
        <v>79.100000000002183</v>
      </c>
      <c r="J5459" s="9">
        <v>211.50000000000728</v>
      </c>
      <c r="K5459" s="9">
        <v>168.00000000000364</v>
      </c>
      <c r="L5459" s="9">
        <v>84.100000000005821</v>
      </c>
      <c r="M5459" s="65">
        <v>10.799999999999999</v>
      </c>
      <c r="P5459" s="65">
        <f t="shared" si="153"/>
        <v>608.40000000002397</v>
      </c>
      <c r="V5459" s="181"/>
      <c r="W5459" s="61"/>
    </row>
    <row r="5460" spans="1:23" ht="15">
      <c r="A5460" s="28" t="s">
        <v>735</v>
      </c>
      <c r="B5460" s="226" t="s">
        <v>1581</v>
      </c>
      <c r="C5460" s="3"/>
      <c r="D5460" s="3"/>
      <c r="E5460" s="9" t="s">
        <v>277</v>
      </c>
      <c r="F5460" s="9" t="s">
        <v>277</v>
      </c>
      <c r="G5460" s="9" t="s">
        <v>277</v>
      </c>
      <c r="H5460" s="9" t="s">
        <v>277</v>
      </c>
      <c r="I5460" s="9" t="s">
        <v>277</v>
      </c>
      <c r="J5460" s="9">
        <v>184.10000000000946</v>
      </c>
      <c r="K5460" s="9">
        <v>167.700000000008</v>
      </c>
      <c r="L5460" s="9">
        <v>140.39999999999782</v>
      </c>
      <c r="M5460" s="65">
        <v>97.5</v>
      </c>
      <c r="P5460" s="65">
        <f t="shared" si="153"/>
        <v>589.70000000001528</v>
      </c>
      <c r="V5460" s="61"/>
      <c r="W5460" s="61"/>
    </row>
    <row r="5461" spans="1:23" ht="15">
      <c r="A5461" s="28" t="s">
        <v>736</v>
      </c>
      <c r="B5461" s="61" t="s">
        <v>177</v>
      </c>
      <c r="E5461" s="9">
        <v>109.9</v>
      </c>
      <c r="F5461" s="176">
        <v>455.9</v>
      </c>
      <c r="G5461" s="9" t="s">
        <v>277</v>
      </c>
      <c r="H5461" s="9" t="s">
        <v>277</v>
      </c>
      <c r="I5461" s="9" t="s">
        <v>277</v>
      </c>
      <c r="J5461" s="9" t="s">
        <v>277</v>
      </c>
      <c r="K5461" s="9" t="s">
        <v>277</v>
      </c>
      <c r="L5461" s="9" t="s">
        <v>277</v>
      </c>
      <c r="M5461" s="9" t="s">
        <v>277</v>
      </c>
      <c r="P5461" s="65">
        <f t="shared" si="153"/>
        <v>565.79999999999995</v>
      </c>
      <c r="R5461" t="s">
        <v>280</v>
      </c>
      <c r="U5461" t="s">
        <v>1394</v>
      </c>
      <c r="V5461" s="61"/>
      <c r="W5461" s="61"/>
    </row>
    <row r="5462" spans="1:23" ht="15">
      <c r="A5462" s="28" t="s">
        <v>737</v>
      </c>
      <c r="B5462" s="61" t="s">
        <v>2091</v>
      </c>
      <c r="C5462" s="3"/>
      <c r="D5462" s="3"/>
      <c r="E5462" s="9" t="s">
        <v>277</v>
      </c>
      <c r="F5462" s="9" t="s">
        <v>277</v>
      </c>
      <c r="G5462" s="9" t="s">
        <v>277</v>
      </c>
      <c r="H5462" s="9" t="s">
        <v>277</v>
      </c>
      <c r="I5462" s="9" t="s">
        <v>277</v>
      </c>
      <c r="J5462" s="9" t="s">
        <v>277</v>
      </c>
      <c r="K5462" s="9" t="s">
        <v>277</v>
      </c>
      <c r="L5462" s="179">
        <v>342.89999999999782</v>
      </c>
      <c r="M5462" s="65">
        <v>221.6</v>
      </c>
      <c r="N5462" s="65"/>
      <c r="P5462" s="65">
        <f t="shared" si="153"/>
        <v>564.49999999999784</v>
      </c>
      <c r="R5462" t="s">
        <v>296</v>
      </c>
      <c r="U5462" s="181"/>
      <c r="V5462" s="226"/>
      <c r="W5462" s="61"/>
    </row>
    <row r="5463" spans="1:23" ht="15">
      <c r="A5463" s="28" t="s">
        <v>738</v>
      </c>
      <c r="B5463" s="226" t="s">
        <v>1614</v>
      </c>
      <c r="C5463" s="3"/>
      <c r="D5463" s="3"/>
      <c r="E5463" s="9" t="s">
        <v>277</v>
      </c>
      <c r="F5463" s="9" t="s">
        <v>277</v>
      </c>
      <c r="G5463" s="9" t="s">
        <v>277</v>
      </c>
      <c r="H5463" s="9" t="s">
        <v>277</v>
      </c>
      <c r="I5463" s="9" t="s">
        <v>277</v>
      </c>
      <c r="J5463" s="9" t="s">
        <v>277</v>
      </c>
      <c r="K5463" s="9">
        <v>115.79999999999927</v>
      </c>
      <c r="L5463" s="174">
        <v>403.50000000000182</v>
      </c>
      <c r="M5463" s="65">
        <v>34.900000000000006</v>
      </c>
      <c r="P5463" s="65">
        <f t="shared" si="153"/>
        <v>554.20000000000107</v>
      </c>
      <c r="R5463" t="s">
        <v>299</v>
      </c>
      <c r="V5463" s="61"/>
      <c r="W5463" s="61"/>
    </row>
    <row r="5464" spans="1:23" ht="15">
      <c r="A5464" s="28" t="s">
        <v>739</v>
      </c>
      <c r="B5464" s="61" t="s">
        <v>2075</v>
      </c>
      <c r="C5464" s="3"/>
      <c r="D5464" s="3"/>
      <c r="E5464" s="9" t="s">
        <v>277</v>
      </c>
      <c r="F5464" s="9" t="s">
        <v>277</v>
      </c>
      <c r="G5464" s="9" t="s">
        <v>277</v>
      </c>
      <c r="H5464" s="9" t="s">
        <v>277</v>
      </c>
      <c r="I5464" s="9" t="s">
        <v>277</v>
      </c>
      <c r="J5464" s="9" t="s">
        <v>277</v>
      </c>
      <c r="K5464" s="9" t="s">
        <v>277</v>
      </c>
      <c r="L5464" s="179">
        <v>370.49999999999272</v>
      </c>
      <c r="M5464" s="65">
        <v>175.5</v>
      </c>
      <c r="N5464" s="65"/>
      <c r="P5464" s="65">
        <f t="shared" si="153"/>
        <v>545.99999999999272</v>
      </c>
      <c r="R5464" t="s">
        <v>282</v>
      </c>
      <c r="U5464" s="181"/>
      <c r="V5464" s="226"/>
      <c r="W5464" s="61"/>
    </row>
    <row r="5465" spans="1:23" ht="15">
      <c r="A5465" s="28" t="s">
        <v>740</v>
      </c>
      <c r="B5465" s="61" t="s">
        <v>2090</v>
      </c>
      <c r="C5465" s="3"/>
      <c r="D5465" s="3"/>
      <c r="E5465" s="9" t="s">
        <v>277</v>
      </c>
      <c r="F5465" s="9" t="s">
        <v>277</v>
      </c>
      <c r="G5465" s="9" t="s">
        <v>277</v>
      </c>
      <c r="H5465" s="9" t="s">
        <v>277</v>
      </c>
      <c r="I5465" s="9" t="s">
        <v>277</v>
      </c>
      <c r="J5465" s="9" t="s">
        <v>277</v>
      </c>
      <c r="K5465" s="9" t="s">
        <v>277</v>
      </c>
      <c r="L5465" s="9">
        <v>124.90000000000509</v>
      </c>
      <c r="M5465" s="90">
        <v>409.65000000000003</v>
      </c>
      <c r="N5465" s="65"/>
      <c r="P5465" s="65">
        <f t="shared" si="153"/>
        <v>534.55000000000518</v>
      </c>
      <c r="R5465" t="s">
        <v>283</v>
      </c>
      <c r="U5465" s="181"/>
      <c r="V5465" s="61"/>
      <c r="W5465" s="61"/>
    </row>
    <row r="5466" spans="1:23" ht="15">
      <c r="A5466" s="28" t="s">
        <v>741</v>
      </c>
      <c r="B5466" s="170" t="s">
        <v>1285</v>
      </c>
      <c r="C5466" s="3"/>
      <c r="D5466" s="3"/>
      <c r="E5466" s="9" t="s">
        <v>277</v>
      </c>
      <c r="F5466" s="9" t="s">
        <v>277</v>
      </c>
      <c r="G5466" s="9" t="s">
        <v>277</v>
      </c>
      <c r="H5466" s="9" t="s">
        <v>277</v>
      </c>
      <c r="I5466" s="179">
        <v>226.49999999999818</v>
      </c>
      <c r="J5466" s="9">
        <v>144.79999999999563</v>
      </c>
      <c r="K5466" s="9">
        <v>156.00000000000364</v>
      </c>
      <c r="L5466" s="9" t="s">
        <v>277</v>
      </c>
      <c r="M5466" s="9" t="s">
        <v>277</v>
      </c>
      <c r="P5466" s="65">
        <f t="shared" si="153"/>
        <v>527.29999999999745</v>
      </c>
      <c r="R5466" t="s">
        <v>287</v>
      </c>
      <c r="V5466" s="61"/>
      <c r="W5466" s="61"/>
    </row>
    <row r="5467" spans="1:23" ht="15">
      <c r="A5467" s="28" t="s">
        <v>742</v>
      </c>
      <c r="B5467" s="226" t="s">
        <v>1593</v>
      </c>
      <c r="C5467" s="3"/>
      <c r="D5467" s="3"/>
      <c r="E5467" s="9" t="s">
        <v>277</v>
      </c>
      <c r="F5467" s="9" t="s">
        <v>277</v>
      </c>
      <c r="G5467" s="9" t="s">
        <v>277</v>
      </c>
      <c r="H5467" s="9" t="s">
        <v>277</v>
      </c>
      <c r="I5467" s="9" t="s">
        <v>277</v>
      </c>
      <c r="J5467" s="9" t="s">
        <v>277</v>
      </c>
      <c r="K5467" s="9">
        <v>254.09999999999491</v>
      </c>
      <c r="L5467" s="9">
        <v>33.599999999994907</v>
      </c>
      <c r="M5467" s="65">
        <v>219.40000000000003</v>
      </c>
      <c r="P5467" s="65">
        <f t="shared" si="153"/>
        <v>507.09999999998985</v>
      </c>
      <c r="V5467" s="61"/>
      <c r="W5467" s="61"/>
    </row>
    <row r="5468" spans="1:23" ht="15">
      <c r="A5468" s="28" t="s">
        <v>743</v>
      </c>
      <c r="B5468" s="61" t="s">
        <v>179</v>
      </c>
      <c r="C5468" s="3"/>
      <c r="D5468" s="3"/>
      <c r="E5468" s="9" t="s">
        <v>277</v>
      </c>
      <c r="F5468" s="9" t="s">
        <v>277</v>
      </c>
      <c r="G5468" s="9" t="s">
        <v>277</v>
      </c>
      <c r="H5468" s="9" t="s">
        <v>277</v>
      </c>
      <c r="I5468" s="9" t="s">
        <v>277</v>
      </c>
      <c r="J5468" s="9" t="s">
        <v>277</v>
      </c>
      <c r="K5468" s="9" t="s">
        <v>277</v>
      </c>
      <c r="L5468" s="9">
        <v>183.60000000000218</v>
      </c>
      <c r="M5468" s="65">
        <v>320.8</v>
      </c>
      <c r="N5468" s="65"/>
      <c r="P5468" s="65">
        <f t="shared" si="153"/>
        <v>504.40000000000219</v>
      </c>
      <c r="U5468" s="181"/>
      <c r="V5468" s="226"/>
      <c r="W5468" s="61"/>
    </row>
    <row r="5469" spans="1:23" ht="15">
      <c r="A5469" s="28" t="s">
        <v>744</v>
      </c>
      <c r="B5469" s="226" t="s">
        <v>2074</v>
      </c>
      <c r="C5469" s="3"/>
      <c r="D5469" s="3"/>
      <c r="E5469" s="9" t="s">
        <v>277</v>
      </c>
      <c r="F5469" s="9" t="s">
        <v>277</v>
      </c>
      <c r="G5469" s="9" t="s">
        <v>277</v>
      </c>
      <c r="H5469" s="9" t="s">
        <v>277</v>
      </c>
      <c r="I5469" s="9" t="s">
        <v>277</v>
      </c>
      <c r="J5469" s="9" t="s">
        <v>277</v>
      </c>
      <c r="K5469" s="9" t="s">
        <v>277</v>
      </c>
      <c r="L5469" s="175">
        <v>393.79999999999399</v>
      </c>
      <c r="M5469" s="65">
        <v>104.10000000000001</v>
      </c>
      <c r="N5469" s="65"/>
      <c r="P5469" s="65">
        <f t="shared" si="153"/>
        <v>497.89999999999401</v>
      </c>
      <c r="R5469" t="s">
        <v>281</v>
      </c>
      <c r="U5469" s="181"/>
      <c r="V5469" s="61"/>
      <c r="W5469" s="61" t="s">
        <v>2297</v>
      </c>
    </row>
    <row r="5470" spans="1:23" ht="15">
      <c r="A5470" s="28" t="s">
        <v>745</v>
      </c>
      <c r="B5470" s="226" t="s">
        <v>1596</v>
      </c>
      <c r="C5470" s="3"/>
      <c r="D5470" s="3"/>
      <c r="E5470" s="9" t="s">
        <v>277</v>
      </c>
      <c r="F5470" s="9" t="s">
        <v>277</v>
      </c>
      <c r="G5470" s="9" t="s">
        <v>277</v>
      </c>
      <c r="H5470" s="9" t="s">
        <v>277</v>
      </c>
      <c r="I5470" s="9" t="s">
        <v>277</v>
      </c>
      <c r="J5470" s="9" t="s">
        <v>277</v>
      </c>
      <c r="K5470" s="9">
        <v>186.19999999999891</v>
      </c>
      <c r="L5470" s="9">
        <v>39</v>
      </c>
      <c r="M5470" s="65">
        <v>260.89999999999998</v>
      </c>
      <c r="P5470" s="65">
        <f t="shared" si="153"/>
        <v>486.09999999999889</v>
      </c>
      <c r="V5470" s="61"/>
      <c r="W5470" s="61"/>
    </row>
    <row r="5471" spans="1:23" ht="15">
      <c r="A5471" s="28" t="s">
        <v>746</v>
      </c>
      <c r="B5471" s="226" t="s">
        <v>2171</v>
      </c>
      <c r="C5471" s="3"/>
      <c r="D5471" s="3"/>
      <c r="E5471" s="9" t="s">
        <v>277</v>
      </c>
      <c r="F5471" s="9" t="s">
        <v>277</v>
      </c>
      <c r="G5471" s="9" t="s">
        <v>277</v>
      </c>
      <c r="H5471" s="9" t="s">
        <v>277</v>
      </c>
      <c r="I5471" s="9" t="s">
        <v>277</v>
      </c>
      <c r="J5471" s="9" t="s">
        <v>277</v>
      </c>
      <c r="K5471" s="179">
        <v>262.60000000000582</v>
      </c>
      <c r="L5471" s="9">
        <v>73.100000000005821</v>
      </c>
      <c r="M5471" s="65">
        <v>145.5</v>
      </c>
      <c r="P5471" s="65">
        <f t="shared" si="153"/>
        <v>481.20000000001164</v>
      </c>
      <c r="R5471" t="s">
        <v>291</v>
      </c>
      <c r="V5471" s="61"/>
      <c r="W5471" s="61"/>
    </row>
    <row r="5472" spans="1:23" ht="15">
      <c r="A5472" s="28" t="s">
        <v>747</v>
      </c>
      <c r="B5472" s="226" t="s">
        <v>1575</v>
      </c>
      <c r="C5472" s="3"/>
      <c r="D5472" s="3"/>
      <c r="E5472" s="9" t="s">
        <v>277</v>
      </c>
      <c r="F5472" s="9" t="s">
        <v>277</v>
      </c>
      <c r="G5472" s="9" t="s">
        <v>277</v>
      </c>
      <c r="H5472" s="9" t="s">
        <v>277</v>
      </c>
      <c r="I5472" s="9" t="s">
        <v>277</v>
      </c>
      <c r="J5472" s="9">
        <v>149.99999999999272</v>
      </c>
      <c r="K5472" s="9">
        <v>156.00000000000364</v>
      </c>
      <c r="L5472" s="9">
        <v>71.5</v>
      </c>
      <c r="M5472" s="65">
        <v>91</v>
      </c>
      <c r="P5472" s="65">
        <f t="shared" si="153"/>
        <v>468.49999999999636</v>
      </c>
      <c r="V5472" s="61"/>
      <c r="W5472" s="61"/>
    </row>
    <row r="5473" spans="1:18" ht="15">
      <c r="A5473" s="28" t="s">
        <v>748</v>
      </c>
      <c r="B5473" s="61" t="s">
        <v>2089</v>
      </c>
      <c r="C5473" s="3"/>
      <c r="D5473" s="3"/>
      <c r="E5473" s="9" t="s">
        <v>277</v>
      </c>
      <c r="F5473" s="9" t="s">
        <v>277</v>
      </c>
      <c r="G5473" s="9" t="s">
        <v>277</v>
      </c>
      <c r="H5473" s="9" t="s">
        <v>277</v>
      </c>
      <c r="I5473" s="9" t="s">
        <v>277</v>
      </c>
      <c r="J5473" s="9" t="s">
        <v>277</v>
      </c>
      <c r="K5473" s="9" t="s">
        <v>277</v>
      </c>
      <c r="L5473" s="9">
        <v>166.79999999999927</v>
      </c>
      <c r="M5473" s="65">
        <v>295.5</v>
      </c>
      <c r="N5473" s="65"/>
      <c r="P5473" s="65">
        <f t="shared" si="153"/>
        <v>462.29999999999927</v>
      </c>
    </row>
    <row r="5474" spans="1:18" ht="15">
      <c r="A5474" s="28" t="s">
        <v>749</v>
      </c>
      <c r="B5474" s="61" t="s">
        <v>2092</v>
      </c>
      <c r="C5474" s="3"/>
      <c r="D5474" s="3"/>
      <c r="E5474" s="9" t="s">
        <v>277</v>
      </c>
      <c r="F5474" s="9" t="s">
        <v>277</v>
      </c>
      <c r="G5474" s="9" t="s">
        <v>277</v>
      </c>
      <c r="H5474" s="9" t="s">
        <v>277</v>
      </c>
      <c r="I5474" s="9" t="s">
        <v>277</v>
      </c>
      <c r="J5474" s="9" t="s">
        <v>277</v>
      </c>
      <c r="K5474" s="9" t="s">
        <v>277</v>
      </c>
      <c r="L5474" s="9">
        <v>233.20000000000073</v>
      </c>
      <c r="M5474" s="65">
        <v>206.4</v>
      </c>
      <c r="N5474" s="65"/>
      <c r="P5474" s="65">
        <f t="shared" si="153"/>
        <v>439.6000000000007</v>
      </c>
    </row>
    <row r="5475" spans="1:18" ht="15">
      <c r="A5475" s="28" t="s">
        <v>750</v>
      </c>
      <c r="B5475" s="61" t="s">
        <v>2078</v>
      </c>
      <c r="C5475" s="3"/>
      <c r="D5475" s="3"/>
      <c r="E5475" s="9" t="s">
        <v>277</v>
      </c>
      <c r="F5475" s="9" t="s">
        <v>277</v>
      </c>
      <c r="G5475" s="9" t="s">
        <v>277</v>
      </c>
      <c r="H5475" s="9" t="s">
        <v>277</v>
      </c>
      <c r="I5475" s="9" t="s">
        <v>277</v>
      </c>
      <c r="J5475" s="9" t="s">
        <v>277</v>
      </c>
      <c r="K5475" s="9" t="s">
        <v>277</v>
      </c>
      <c r="L5475" s="9">
        <v>225</v>
      </c>
      <c r="M5475" s="65">
        <v>204</v>
      </c>
      <c r="N5475" s="65"/>
      <c r="P5475" s="65">
        <f t="shared" si="153"/>
        <v>429</v>
      </c>
    </row>
    <row r="5476" spans="1:18" ht="15">
      <c r="A5476" s="28" t="s">
        <v>751</v>
      </c>
      <c r="B5476" s="226" t="s">
        <v>1590</v>
      </c>
      <c r="C5476" s="3"/>
      <c r="D5476" s="3"/>
      <c r="E5476" s="9" t="s">
        <v>277</v>
      </c>
      <c r="F5476" s="9" t="s">
        <v>277</v>
      </c>
      <c r="G5476" s="9" t="s">
        <v>277</v>
      </c>
      <c r="H5476" s="9" t="s">
        <v>277</v>
      </c>
      <c r="I5476" s="9" t="s">
        <v>277</v>
      </c>
      <c r="J5476" s="9" t="s">
        <v>277</v>
      </c>
      <c r="K5476" s="9">
        <v>33</v>
      </c>
      <c r="L5476" s="179">
        <v>290.70000000000073</v>
      </c>
      <c r="M5476" s="65">
        <v>101</v>
      </c>
      <c r="P5476" s="65">
        <f t="shared" si="153"/>
        <v>424.70000000000073</v>
      </c>
      <c r="R5476" t="s">
        <v>286</v>
      </c>
    </row>
    <row r="5477" spans="1:18" ht="15">
      <c r="A5477" s="28" t="s">
        <v>752</v>
      </c>
      <c r="B5477" s="61" t="s">
        <v>2519</v>
      </c>
      <c r="C5477" s="3"/>
      <c r="D5477" s="3"/>
      <c r="E5477" s="9" t="s">
        <v>277</v>
      </c>
      <c r="F5477" s="9" t="s">
        <v>277</v>
      </c>
      <c r="G5477" s="9" t="s">
        <v>277</v>
      </c>
      <c r="H5477" s="9" t="s">
        <v>277</v>
      </c>
      <c r="I5477" s="9" t="s">
        <v>277</v>
      </c>
      <c r="J5477" s="9" t="s">
        <v>277</v>
      </c>
      <c r="K5477" s="9" t="s">
        <v>277</v>
      </c>
      <c r="L5477" s="9" t="s">
        <v>277</v>
      </c>
      <c r="M5477" s="114">
        <v>423</v>
      </c>
      <c r="N5477" s="65"/>
      <c r="P5477" s="65">
        <f t="shared" si="153"/>
        <v>423</v>
      </c>
      <c r="R5477" t="s">
        <v>281</v>
      </c>
    </row>
    <row r="5478" spans="1:18" ht="15">
      <c r="A5478" s="28" t="s">
        <v>753</v>
      </c>
      <c r="B5478" s="226" t="s">
        <v>1582</v>
      </c>
      <c r="C5478" s="3"/>
      <c r="D5478" s="3"/>
      <c r="E5478" s="9" t="s">
        <v>277</v>
      </c>
      <c r="F5478" s="9" t="s">
        <v>277</v>
      </c>
      <c r="G5478" s="9" t="s">
        <v>277</v>
      </c>
      <c r="H5478" s="9" t="s">
        <v>277</v>
      </c>
      <c r="I5478" s="9" t="s">
        <v>277</v>
      </c>
      <c r="J5478" s="9">
        <v>274.70000000001164</v>
      </c>
      <c r="K5478" s="9">
        <v>144.00000000000364</v>
      </c>
      <c r="L5478" s="9" t="s">
        <v>277</v>
      </c>
      <c r="M5478" s="9" t="s">
        <v>277</v>
      </c>
      <c r="P5478" s="65">
        <f t="shared" si="153"/>
        <v>418.70000000001528</v>
      </c>
    </row>
    <row r="5479" spans="1:18" ht="15">
      <c r="A5479" s="28" t="s">
        <v>754</v>
      </c>
      <c r="B5479" s="61" t="s">
        <v>2513</v>
      </c>
      <c r="C5479" s="3"/>
      <c r="D5479" s="3"/>
      <c r="E5479" s="9" t="s">
        <v>277</v>
      </c>
      <c r="F5479" s="9" t="s">
        <v>277</v>
      </c>
      <c r="G5479" s="9" t="s">
        <v>277</v>
      </c>
      <c r="H5479" s="9" t="s">
        <v>277</v>
      </c>
      <c r="I5479" s="9" t="s">
        <v>277</v>
      </c>
      <c r="J5479" s="9" t="s">
        <v>277</v>
      </c>
      <c r="K5479" s="9" t="s">
        <v>277</v>
      </c>
      <c r="L5479" s="9" t="s">
        <v>277</v>
      </c>
      <c r="M5479" s="90">
        <v>413</v>
      </c>
      <c r="N5479" s="65"/>
      <c r="P5479" s="65">
        <f t="shared" si="153"/>
        <v>413</v>
      </c>
      <c r="R5479" t="s">
        <v>282</v>
      </c>
    </row>
    <row r="5480" spans="1:18" ht="15">
      <c r="A5480" s="28" t="s">
        <v>755</v>
      </c>
      <c r="B5480" s="226" t="s">
        <v>1589</v>
      </c>
      <c r="C5480" s="3"/>
      <c r="D5480" s="3"/>
      <c r="E5480" s="9" t="s">
        <v>277</v>
      </c>
      <c r="F5480" s="9" t="s">
        <v>277</v>
      </c>
      <c r="G5480" s="9" t="s">
        <v>277</v>
      </c>
      <c r="H5480" s="9" t="s">
        <v>277</v>
      </c>
      <c r="I5480" s="9" t="s">
        <v>277</v>
      </c>
      <c r="J5480" s="9" t="s">
        <v>277</v>
      </c>
      <c r="K5480" s="179">
        <v>256.80000000000291</v>
      </c>
      <c r="L5480" s="9">
        <v>25.199999999993452</v>
      </c>
      <c r="M5480" s="65">
        <v>124.5</v>
      </c>
      <c r="P5480" s="65">
        <f t="shared" si="153"/>
        <v>406.49999999999636</v>
      </c>
      <c r="R5480" t="s">
        <v>287</v>
      </c>
    </row>
    <row r="5481" spans="1:18" ht="15">
      <c r="A5481" s="28" t="s">
        <v>756</v>
      </c>
      <c r="B5481" s="226" t="s">
        <v>1666</v>
      </c>
      <c r="C5481" s="3"/>
      <c r="D5481" s="3"/>
      <c r="E5481" s="9" t="s">
        <v>277</v>
      </c>
      <c r="F5481" s="9" t="s">
        <v>277</v>
      </c>
      <c r="G5481" s="9" t="s">
        <v>277</v>
      </c>
      <c r="H5481" s="9" t="s">
        <v>277</v>
      </c>
      <c r="I5481" s="9" t="s">
        <v>277</v>
      </c>
      <c r="J5481" s="9" t="s">
        <v>277</v>
      </c>
      <c r="K5481" s="9">
        <v>228.50000000000728</v>
      </c>
      <c r="L5481" s="9">
        <v>40.5</v>
      </c>
      <c r="M5481" s="65">
        <v>135.30000000000001</v>
      </c>
      <c r="P5481" s="65">
        <f t="shared" si="153"/>
        <v>404.30000000000729</v>
      </c>
    </row>
    <row r="5482" spans="1:18" ht="15">
      <c r="A5482" s="28" t="s">
        <v>757</v>
      </c>
      <c r="B5482" s="170" t="s">
        <v>1270</v>
      </c>
      <c r="C5482" s="3"/>
      <c r="D5482" s="3"/>
      <c r="E5482" s="9" t="s">
        <v>277</v>
      </c>
      <c r="F5482" s="9" t="s">
        <v>277</v>
      </c>
      <c r="G5482" s="9" t="s">
        <v>277</v>
      </c>
      <c r="H5482" s="9" t="s">
        <v>277</v>
      </c>
      <c r="I5482" s="9">
        <v>132</v>
      </c>
      <c r="J5482" s="9">
        <v>268.20000000000073</v>
      </c>
      <c r="K5482" s="9" t="s">
        <v>277</v>
      </c>
      <c r="L5482" s="9" t="s">
        <v>277</v>
      </c>
      <c r="M5482" s="9" t="s">
        <v>277</v>
      </c>
      <c r="P5482" s="65">
        <f t="shared" si="153"/>
        <v>400.20000000000073</v>
      </c>
    </row>
    <row r="5483" spans="1:18" ht="15">
      <c r="A5483" s="28" t="s">
        <v>758</v>
      </c>
      <c r="B5483" s="226" t="s">
        <v>1592</v>
      </c>
      <c r="C5483" s="3"/>
      <c r="D5483" s="3"/>
      <c r="E5483" s="9" t="s">
        <v>277</v>
      </c>
      <c r="F5483" s="9" t="s">
        <v>277</v>
      </c>
      <c r="G5483" s="9" t="s">
        <v>277</v>
      </c>
      <c r="H5483" s="9" t="s">
        <v>277</v>
      </c>
      <c r="I5483" s="9" t="s">
        <v>277</v>
      </c>
      <c r="J5483" s="9" t="s">
        <v>277</v>
      </c>
      <c r="K5483" s="9">
        <v>24.299999999999272</v>
      </c>
      <c r="L5483" s="9">
        <v>74.399999999994179</v>
      </c>
      <c r="M5483" s="65">
        <v>277.8</v>
      </c>
      <c r="P5483" s="65">
        <f t="shared" si="153"/>
        <v>376.49999999999346</v>
      </c>
    </row>
    <row r="5484" spans="1:18" ht="15">
      <c r="A5484" s="28" t="s">
        <v>759</v>
      </c>
      <c r="B5484" s="61" t="s">
        <v>2520</v>
      </c>
      <c r="C5484" s="3"/>
      <c r="D5484" s="3"/>
      <c r="E5484" s="9" t="s">
        <v>277</v>
      </c>
      <c r="F5484" s="9" t="s">
        <v>277</v>
      </c>
      <c r="G5484" s="9" t="s">
        <v>277</v>
      </c>
      <c r="H5484" s="9" t="s">
        <v>277</v>
      </c>
      <c r="I5484" s="9" t="s">
        <v>277</v>
      </c>
      <c r="J5484" s="9" t="s">
        <v>277</v>
      </c>
      <c r="K5484" s="9" t="s">
        <v>277</v>
      </c>
      <c r="L5484" s="9" t="s">
        <v>277</v>
      </c>
      <c r="M5484" s="90">
        <v>373.5</v>
      </c>
      <c r="N5484" s="65"/>
      <c r="P5484" s="65">
        <f t="shared" si="153"/>
        <v>373.5</v>
      </c>
      <c r="R5484" t="s">
        <v>296</v>
      </c>
    </row>
    <row r="5485" spans="1:18" ht="15">
      <c r="A5485" s="28" t="s">
        <v>760</v>
      </c>
      <c r="B5485" s="61" t="s">
        <v>2077</v>
      </c>
      <c r="C5485" s="3"/>
      <c r="D5485" s="3"/>
      <c r="E5485" s="9" t="s">
        <v>277</v>
      </c>
      <c r="F5485" s="9" t="s">
        <v>277</v>
      </c>
      <c r="G5485" s="9" t="s">
        <v>277</v>
      </c>
      <c r="H5485" s="9" t="s">
        <v>277</v>
      </c>
      <c r="I5485" s="9" t="s">
        <v>277</v>
      </c>
      <c r="J5485" s="9" t="s">
        <v>277</v>
      </c>
      <c r="K5485" s="9" t="s">
        <v>277</v>
      </c>
      <c r="L5485" s="179">
        <v>276.29999999999563</v>
      </c>
      <c r="M5485" s="65">
        <v>76.3</v>
      </c>
      <c r="N5485" s="65"/>
      <c r="P5485" s="65">
        <f t="shared" si="153"/>
        <v>352.59999999999565</v>
      </c>
      <c r="R5485" t="s">
        <v>292</v>
      </c>
    </row>
    <row r="5486" spans="1:18" ht="15">
      <c r="A5486" s="28" t="s">
        <v>761</v>
      </c>
      <c r="B5486" s="61" t="s">
        <v>2083</v>
      </c>
      <c r="C5486" s="3"/>
      <c r="D5486" s="3"/>
      <c r="E5486" s="9" t="s">
        <v>277</v>
      </c>
      <c r="F5486" s="9" t="s">
        <v>277</v>
      </c>
      <c r="G5486" s="9" t="s">
        <v>277</v>
      </c>
      <c r="H5486" s="9" t="s">
        <v>277</v>
      </c>
      <c r="I5486" s="9" t="s">
        <v>277</v>
      </c>
      <c r="J5486" s="9" t="s">
        <v>277</v>
      </c>
      <c r="K5486" s="9" t="s">
        <v>277</v>
      </c>
      <c r="L5486" s="9">
        <v>163.90000000000509</v>
      </c>
      <c r="M5486" s="65">
        <v>187.5</v>
      </c>
      <c r="N5486" s="65"/>
      <c r="P5486" s="65">
        <f t="shared" si="153"/>
        <v>351.40000000000509</v>
      </c>
    </row>
    <row r="5487" spans="1:18" ht="15">
      <c r="A5487" s="28" t="s">
        <v>762</v>
      </c>
      <c r="B5487" s="61" t="s">
        <v>2094</v>
      </c>
      <c r="C5487" s="3"/>
      <c r="D5487" s="3"/>
      <c r="E5487" s="9" t="s">
        <v>277</v>
      </c>
      <c r="F5487" s="9" t="s">
        <v>277</v>
      </c>
      <c r="G5487" s="9" t="s">
        <v>277</v>
      </c>
      <c r="H5487" s="9" t="s">
        <v>277</v>
      </c>
      <c r="I5487" s="9" t="s">
        <v>277</v>
      </c>
      <c r="J5487" s="9" t="s">
        <v>277</v>
      </c>
      <c r="K5487" s="9" t="s">
        <v>277</v>
      </c>
      <c r="L5487" s="9">
        <v>104.60000000000218</v>
      </c>
      <c r="M5487" s="65">
        <v>243</v>
      </c>
      <c r="N5487" s="65"/>
      <c r="P5487" s="65">
        <f t="shared" ref="P5487:P5518" si="154">SUM(E5487:M5487)</f>
        <v>347.60000000000218</v>
      </c>
    </row>
    <row r="5488" spans="1:18" ht="15">
      <c r="A5488" s="28" t="s">
        <v>763</v>
      </c>
      <c r="B5488" s="61" t="s">
        <v>2612</v>
      </c>
      <c r="C5488" s="3"/>
      <c r="D5488" s="3"/>
      <c r="E5488" s="9" t="s">
        <v>277</v>
      </c>
      <c r="F5488" s="9" t="s">
        <v>277</v>
      </c>
      <c r="G5488" s="9" t="s">
        <v>277</v>
      </c>
      <c r="H5488" s="9" t="s">
        <v>277</v>
      </c>
      <c r="I5488" s="9" t="s">
        <v>277</v>
      </c>
      <c r="J5488" s="9" t="s">
        <v>277</v>
      </c>
      <c r="K5488" s="9" t="s">
        <v>277</v>
      </c>
      <c r="L5488" s="9" t="s">
        <v>277</v>
      </c>
      <c r="M5488" s="90">
        <v>338.5</v>
      </c>
      <c r="N5488" s="65"/>
      <c r="P5488" s="65">
        <f t="shared" si="154"/>
        <v>338.5</v>
      </c>
      <c r="R5488" t="s">
        <v>292</v>
      </c>
    </row>
    <row r="5489" spans="1:18" ht="15">
      <c r="A5489" s="28" t="s">
        <v>764</v>
      </c>
      <c r="B5489" s="61" t="s">
        <v>2086</v>
      </c>
      <c r="C5489" s="3"/>
      <c r="D5489" s="3"/>
      <c r="E5489" s="9" t="s">
        <v>277</v>
      </c>
      <c r="F5489" s="9" t="s">
        <v>277</v>
      </c>
      <c r="G5489" s="9" t="s">
        <v>277</v>
      </c>
      <c r="H5489" s="9" t="s">
        <v>277</v>
      </c>
      <c r="I5489" s="9" t="s">
        <v>277</v>
      </c>
      <c r="J5489" s="9" t="s">
        <v>277</v>
      </c>
      <c r="K5489" s="9" t="s">
        <v>277</v>
      </c>
      <c r="L5489" s="9">
        <v>127.499999999998</v>
      </c>
      <c r="M5489" s="65">
        <v>202.5</v>
      </c>
      <c r="N5489" s="65"/>
      <c r="P5489" s="65">
        <f t="shared" si="154"/>
        <v>329.99999999999801</v>
      </c>
    </row>
    <row r="5490" spans="1:18" ht="15">
      <c r="A5490" s="28" t="s">
        <v>765</v>
      </c>
      <c r="B5490" s="61" t="s">
        <v>2080</v>
      </c>
      <c r="C5490" s="3"/>
      <c r="D5490" s="3"/>
      <c r="E5490" s="9" t="s">
        <v>277</v>
      </c>
      <c r="F5490" s="9" t="s">
        <v>277</v>
      </c>
      <c r="G5490" s="9" t="s">
        <v>277</v>
      </c>
      <c r="H5490" s="9" t="s">
        <v>277</v>
      </c>
      <c r="I5490" s="9" t="s">
        <v>277</v>
      </c>
      <c r="J5490" s="9" t="s">
        <v>277</v>
      </c>
      <c r="K5490" s="9" t="s">
        <v>277</v>
      </c>
      <c r="L5490" s="9">
        <v>88.69999999999709</v>
      </c>
      <c r="M5490" s="65">
        <v>240</v>
      </c>
      <c r="N5490" s="65"/>
      <c r="P5490" s="65">
        <f t="shared" si="154"/>
        <v>328.69999999999709</v>
      </c>
    </row>
    <row r="5491" spans="1:18" ht="15">
      <c r="A5491" s="28" t="s">
        <v>1857</v>
      </c>
      <c r="B5491" s="61" t="s">
        <v>178</v>
      </c>
      <c r="E5491" s="174">
        <v>328.05</v>
      </c>
      <c r="F5491" s="9" t="s">
        <v>277</v>
      </c>
      <c r="G5491" s="9" t="s">
        <v>277</v>
      </c>
      <c r="H5491" s="9" t="s">
        <v>277</v>
      </c>
      <c r="I5491" s="9" t="s">
        <v>277</v>
      </c>
      <c r="J5491" s="9" t="s">
        <v>277</v>
      </c>
      <c r="K5491" s="9" t="s">
        <v>277</v>
      </c>
      <c r="L5491" s="9" t="s">
        <v>277</v>
      </c>
      <c r="M5491" s="9" t="s">
        <v>277</v>
      </c>
      <c r="P5491" s="65">
        <f t="shared" si="154"/>
        <v>328.05</v>
      </c>
      <c r="R5491" t="s">
        <v>299</v>
      </c>
    </row>
    <row r="5492" spans="1:18" ht="15">
      <c r="A5492" s="28" t="s">
        <v>2049</v>
      </c>
      <c r="B5492" s="170" t="s">
        <v>1269</v>
      </c>
      <c r="C5492" s="3"/>
      <c r="D5492" s="3"/>
      <c r="E5492" s="9" t="s">
        <v>277</v>
      </c>
      <c r="F5492" s="9" t="s">
        <v>277</v>
      </c>
      <c r="G5492" s="9" t="s">
        <v>277</v>
      </c>
      <c r="H5492" s="9" t="s">
        <v>277</v>
      </c>
      <c r="I5492" s="9">
        <v>49.000000000000909</v>
      </c>
      <c r="J5492" s="9">
        <v>9.1000000000003638</v>
      </c>
      <c r="K5492" s="9">
        <v>19.500000000003638</v>
      </c>
      <c r="L5492" s="9">
        <v>120.29999999999927</v>
      </c>
      <c r="M5492" s="65">
        <v>112.80000000000001</v>
      </c>
      <c r="P5492" s="65">
        <f t="shared" si="154"/>
        <v>310.7000000000042</v>
      </c>
    </row>
    <row r="5493" spans="1:18" ht="15">
      <c r="A5493" s="28" t="s">
        <v>2050</v>
      </c>
      <c r="B5493" s="61" t="s">
        <v>611</v>
      </c>
      <c r="E5493" s="9" t="s">
        <v>277</v>
      </c>
      <c r="F5493" s="9" t="s">
        <v>277</v>
      </c>
      <c r="G5493" s="9" t="s">
        <v>277</v>
      </c>
      <c r="H5493" s="9">
        <v>240.80000000000655</v>
      </c>
      <c r="I5493" s="9">
        <v>67.499999999997272</v>
      </c>
      <c r="J5493" s="9" t="s">
        <v>277</v>
      </c>
      <c r="K5493" s="9" t="s">
        <v>277</v>
      </c>
      <c r="L5493" s="9" t="s">
        <v>277</v>
      </c>
      <c r="M5493" s="9" t="s">
        <v>277</v>
      </c>
      <c r="P5493" s="65">
        <f t="shared" si="154"/>
        <v>308.30000000000382</v>
      </c>
    </row>
    <row r="5494" spans="1:18" ht="15">
      <c r="A5494" s="28" t="s">
        <v>2051</v>
      </c>
      <c r="B5494" s="61" t="s">
        <v>2082</v>
      </c>
      <c r="C5494" s="3"/>
      <c r="D5494" s="3"/>
      <c r="E5494" s="9" t="s">
        <v>277</v>
      </c>
      <c r="F5494" s="9" t="s">
        <v>277</v>
      </c>
      <c r="G5494" s="9" t="s">
        <v>277</v>
      </c>
      <c r="H5494" s="9" t="s">
        <v>277</v>
      </c>
      <c r="I5494" s="9" t="s">
        <v>277</v>
      </c>
      <c r="J5494" s="9" t="s">
        <v>277</v>
      </c>
      <c r="K5494" s="9" t="s">
        <v>277</v>
      </c>
      <c r="L5494" s="9">
        <v>128.80000000000291</v>
      </c>
      <c r="M5494" s="65">
        <v>167</v>
      </c>
      <c r="N5494" s="65"/>
      <c r="P5494" s="65">
        <f t="shared" si="154"/>
        <v>295.80000000000291</v>
      </c>
    </row>
    <row r="5495" spans="1:18" ht="15">
      <c r="A5495" s="28" t="s">
        <v>2052</v>
      </c>
      <c r="B5495" s="61" t="s">
        <v>2079</v>
      </c>
      <c r="C5495" s="3"/>
      <c r="D5495" s="3"/>
      <c r="E5495" s="9" t="s">
        <v>277</v>
      </c>
      <c r="F5495" s="9" t="s">
        <v>277</v>
      </c>
      <c r="G5495" s="9" t="s">
        <v>277</v>
      </c>
      <c r="H5495" s="9" t="s">
        <v>277</v>
      </c>
      <c r="I5495" s="9" t="s">
        <v>277</v>
      </c>
      <c r="J5495" s="9" t="s">
        <v>277</v>
      </c>
      <c r="K5495" s="9" t="s">
        <v>277</v>
      </c>
      <c r="L5495" s="9">
        <v>206.29999999999563</v>
      </c>
      <c r="M5495" s="65">
        <v>88.2</v>
      </c>
      <c r="N5495" s="65"/>
      <c r="P5495" s="65">
        <f t="shared" si="154"/>
        <v>294.49999999999562</v>
      </c>
    </row>
    <row r="5496" spans="1:18" ht="15">
      <c r="A5496" s="28" t="s">
        <v>2053</v>
      </c>
      <c r="B5496" s="61" t="s">
        <v>2508</v>
      </c>
      <c r="C5496" s="3"/>
      <c r="D5496" s="3"/>
      <c r="E5496" s="9" t="s">
        <v>277</v>
      </c>
      <c r="F5496" s="9" t="s">
        <v>277</v>
      </c>
      <c r="G5496" s="9" t="s">
        <v>277</v>
      </c>
      <c r="H5496" s="9" t="s">
        <v>277</v>
      </c>
      <c r="I5496" s="9" t="s">
        <v>277</v>
      </c>
      <c r="J5496" s="9" t="s">
        <v>277</v>
      </c>
      <c r="K5496" s="9" t="s">
        <v>277</v>
      </c>
      <c r="L5496" s="9" t="s">
        <v>277</v>
      </c>
      <c r="M5496" s="65">
        <v>290.39999999999998</v>
      </c>
      <c r="N5496" s="65"/>
      <c r="P5496" s="65">
        <f t="shared" si="154"/>
        <v>290.39999999999998</v>
      </c>
    </row>
    <row r="5497" spans="1:18" ht="15">
      <c r="A5497" s="28" t="s">
        <v>2054</v>
      </c>
      <c r="B5497" s="61" t="s">
        <v>2625</v>
      </c>
      <c r="C5497" s="3"/>
      <c r="D5497" s="3"/>
      <c r="E5497" s="9" t="s">
        <v>277</v>
      </c>
      <c r="F5497" s="9" t="s">
        <v>277</v>
      </c>
      <c r="G5497" s="9" t="s">
        <v>277</v>
      </c>
      <c r="H5497" s="9" t="s">
        <v>277</v>
      </c>
      <c r="I5497" s="9" t="s">
        <v>277</v>
      </c>
      <c r="J5497" s="9" t="s">
        <v>277</v>
      </c>
      <c r="K5497" s="9" t="s">
        <v>277</v>
      </c>
      <c r="L5497" s="9" t="s">
        <v>277</v>
      </c>
      <c r="M5497" s="65">
        <v>283.10000000000002</v>
      </c>
      <c r="N5497" s="65"/>
      <c r="P5497" s="65">
        <f t="shared" si="154"/>
        <v>283.10000000000002</v>
      </c>
    </row>
    <row r="5498" spans="1:18" ht="15">
      <c r="A5498" s="28" t="s">
        <v>2055</v>
      </c>
      <c r="B5498" s="61" t="s">
        <v>2529</v>
      </c>
      <c r="C5498" s="3"/>
      <c r="D5498" s="3"/>
      <c r="E5498" s="9" t="s">
        <v>277</v>
      </c>
      <c r="F5498" s="9" t="s">
        <v>277</v>
      </c>
      <c r="G5498" s="9" t="s">
        <v>277</v>
      </c>
      <c r="H5498" s="9" t="s">
        <v>277</v>
      </c>
      <c r="I5498" s="9" t="s">
        <v>277</v>
      </c>
      <c r="J5498" s="9" t="s">
        <v>277</v>
      </c>
      <c r="K5498" s="9" t="s">
        <v>277</v>
      </c>
      <c r="L5498" s="9" t="s">
        <v>277</v>
      </c>
      <c r="M5498" s="65">
        <v>281.10000000000002</v>
      </c>
      <c r="N5498" s="65"/>
      <c r="P5498" s="65">
        <f t="shared" si="154"/>
        <v>281.10000000000002</v>
      </c>
    </row>
    <row r="5499" spans="1:18" ht="15">
      <c r="A5499" s="28" t="s">
        <v>2056</v>
      </c>
      <c r="B5499" s="61" t="s">
        <v>2525</v>
      </c>
      <c r="C5499" s="3"/>
      <c r="D5499" s="3"/>
      <c r="E5499" s="9" t="s">
        <v>277</v>
      </c>
      <c r="F5499" s="9" t="s">
        <v>277</v>
      </c>
      <c r="G5499" s="9" t="s">
        <v>277</v>
      </c>
      <c r="H5499" s="9" t="s">
        <v>277</v>
      </c>
      <c r="I5499" s="9" t="s">
        <v>277</v>
      </c>
      <c r="J5499" s="9" t="s">
        <v>277</v>
      </c>
      <c r="K5499" s="9" t="s">
        <v>277</v>
      </c>
      <c r="L5499" s="9" t="s">
        <v>277</v>
      </c>
      <c r="M5499" s="65">
        <v>273.60000000000002</v>
      </c>
      <c r="N5499" s="65"/>
      <c r="P5499" s="65">
        <f t="shared" si="154"/>
        <v>273.60000000000002</v>
      </c>
    </row>
    <row r="5500" spans="1:18" ht="15">
      <c r="A5500" s="28" t="s">
        <v>2057</v>
      </c>
      <c r="B5500" s="61" t="s">
        <v>2512</v>
      </c>
      <c r="C5500" s="3"/>
      <c r="D5500" s="3"/>
      <c r="E5500" s="9" t="s">
        <v>277</v>
      </c>
      <c r="F5500" s="9" t="s">
        <v>277</v>
      </c>
      <c r="G5500" s="9" t="s">
        <v>277</v>
      </c>
      <c r="H5500" s="9" t="s">
        <v>277</v>
      </c>
      <c r="I5500" s="9" t="s">
        <v>277</v>
      </c>
      <c r="J5500" s="9" t="s">
        <v>277</v>
      </c>
      <c r="K5500" s="9" t="s">
        <v>277</v>
      </c>
      <c r="L5500" s="9" t="s">
        <v>277</v>
      </c>
      <c r="M5500" s="65">
        <v>272.89999999999998</v>
      </c>
      <c r="N5500" s="65"/>
      <c r="P5500" s="65">
        <f t="shared" si="154"/>
        <v>272.89999999999998</v>
      </c>
    </row>
    <row r="5501" spans="1:18" ht="15">
      <c r="A5501" s="28" t="s">
        <v>2058</v>
      </c>
      <c r="B5501" s="61" t="s">
        <v>2081</v>
      </c>
      <c r="C5501" s="3"/>
      <c r="D5501" s="3"/>
      <c r="E5501" s="9" t="s">
        <v>277</v>
      </c>
      <c r="F5501" s="9" t="s">
        <v>277</v>
      </c>
      <c r="G5501" s="9" t="s">
        <v>277</v>
      </c>
      <c r="H5501" s="9" t="s">
        <v>277</v>
      </c>
      <c r="I5501" s="9" t="s">
        <v>277</v>
      </c>
      <c r="J5501" s="9" t="s">
        <v>277</v>
      </c>
      <c r="K5501" s="9" t="s">
        <v>277</v>
      </c>
      <c r="L5501" s="9">
        <v>107.40000000000509</v>
      </c>
      <c r="M5501" s="65">
        <v>159</v>
      </c>
      <c r="N5501" s="65"/>
      <c r="P5501" s="65">
        <f t="shared" si="154"/>
        <v>266.40000000000509</v>
      </c>
    </row>
    <row r="5502" spans="1:18" ht="15">
      <c r="A5502" s="28" t="s">
        <v>2059</v>
      </c>
      <c r="B5502" s="61" t="s">
        <v>2511</v>
      </c>
      <c r="C5502" s="3"/>
      <c r="D5502" s="3"/>
      <c r="E5502" s="9" t="s">
        <v>277</v>
      </c>
      <c r="F5502" s="9" t="s">
        <v>277</v>
      </c>
      <c r="G5502" s="9" t="s">
        <v>277</v>
      </c>
      <c r="H5502" s="9" t="s">
        <v>277</v>
      </c>
      <c r="I5502" s="9" t="s">
        <v>277</v>
      </c>
      <c r="J5502" s="9" t="s">
        <v>277</v>
      </c>
      <c r="K5502" s="9" t="s">
        <v>277</v>
      </c>
      <c r="L5502" s="9" t="s">
        <v>277</v>
      </c>
      <c r="M5502" s="65">
        <v>257.10000000000002</v>
      </c>
      <c r="N5502" s="65"/>
      <c r="P5502" s="65">
        <f t="shared" si="154"/>
        <v>257.10000000000002</v>
      </c>
    </row>
    <row r="5503" spans="1:18" ht="15">
      <c r="A5503" s="28" t="s">
        <v>2060</v>
      </c>
      <c r="B5503" s="61" t="s">
        <v>2096</v>
      </c>
      <c r="C5503" s="3"/>
      <c r="D5503" s="3"/>
      <c r="E5503" s="9" t="s">
        <v>277</v>
      </c>
      <c r="F5503" s="9" t="s">
        <v>277</v>
      </c>
      <c r="G5503" s="9" t="s">
        <v>277</v>
      </c>
      <c r="H5503" s="9" t="s">
        <v>277</v>
      </c>
      <c r="I5503" s="9" t="s">
        <v>277</v>
      </c>
      <c r="J5503" s="9" t="s">
        <v>277</v>
      </c>
      <c r="K5503" s="9" t="s">
        <v>277</v>
      </c>
      <c r="L5503" s="9">
        <v>82.100000000002183</v>
      </c>
      <c r="M5503" s="65">
        <v>168</v>
      </c>
      <c r="N5503" s="65"/>
      <c r="P5503" s="65">
        <f t="shared" si="154"/>
        <v>250.10000000000218</v>
      </c>
    </row>
    <row r="5504" spans="1:18" ht="15">
      <c r="A5504" s="28" t="s">
        <v>2061</v>
      </c>
      <c r="B5504" s="61" t="s">
        <v>2527</v>
      </c>
      <c r="C5504" s="3"/>
      <c r="D5504" s="3"/>
      <c r="E5504" s="9" t="s">
        <v>277</v>
      </c>
      <c r="F5504" s="9" t="s">
        <v>277</v>
      </c>
      <c r="G5504" s="9" t="s">
        <v>277</v>
      </c>
      <c r="H5504" s="9" t="s">
        <v>277</v>
      </c>
      <c r="I5504" s="9" t="s">
        <v>277</v>
      </c>
      <c r="J5504" s="9" t="s">
        <v>277</v>
      </c>
      <c r="K5504" s="9" t="s">
        <v>277</v>
      </c>
      <c r="L5504" s="9" t="s">
        <v>277</v>
      </c>
      <c r="M5504" s="65">
        <v>246.2</v>
      </c>
      <c r="N5504" s="65"/>
      <c r="P5504" s="65">
        <f t="shared" si="154"/>
        <v>246.2</v>
      </c>
    </row>
    <row r="5505" spans="1:16" ht="15">
      <c r="A5505" s="28" t="s">
        <v>2062</v>
      </c>
      <c r="B5505" s="61" t="s">
        <v>650</v>
      </c>
      <c r="E5505" s="9" t="s">
        <v>277</v>
      </c>
      <c r="F5505" s="9" t="s">
        <v>277</v>
      </c>
      <c r="G5505" s="9" t="s">
        <v>277</v>
      </c>
      <c r="H5505" s="9">
        <v>239.89999999999964</v>
      </c>
      <c r="I5505" s="9" t="s">
        <v>277</v>
      </c>
      <c r="J5505" s="9" t="s">
        <v>277</v>
      </c>
      <c r="K5505" s="9" t="s">
        <v>277</v>
      </c>
      <c r="L5505" s="9" t="s">
        <v>277</v>
      </c>
      <c r="M5505" s="9" t="s">
        <v>277</v>
      </c>
      <c r="P5505" s="65">
        <f t="shared" si="154"/>
        <v>239.89999999999964</v>
      </c>
    </row>
    <row r="5506" spans="1:16" ht="15">
      <c r="A5506" s="28" t="s">
        <v>2063</v>
      </c>
      <c r="B5506" s="61" t="s">
        <v>2503</v>
      </c>
      <c r="C5506" s="3"/>
      <c r="D5506" s="3"/>
      <c r="E5506" s="9" t="s">
        <v>277</v>
      </c>
      <c r="F5506" s="9" t="s">
        <v>277</v>
      </c>
      <c r="G5506" s="9" t="s">
        <v>277</v>
      </c>
      <c r="H5506" s="9" t="s">
        <v>277</v>
      </c>
      <c r="I5506" s="9" t="s">
        <v>277</v>
      </c>
      <c r="J5506" s="9" t="s">
        <v>277</v>
      </c>
      <c r="K5506" s="9" t="s">
        <v>277</v>
      </c>
      <c r="L5506" s="9" t="s">
        <v>277</v>
      </c>
      <c r="M5506" s="65">
        <v>230.19999999999996</v>
      </c>
      <c r="N5506" s="65"/>
      <c r="P5506" s="65">
        <f t="shared" si="154"/>
        <v>230.19999999999996</v>
      </c>
    </row>
    <row r="5507" spans="1:16" ht="15">
      <c r="A5507" s="28" t="s">
        <v>2064</v>
      </c>
      <c r="B5507" s="226" t="s">
        <v>1591</v>
      </c>
      <c r="C5507" s="3"/>
      <c r="D5507" s="3"/>
      <c r="E5507" s="9" t="s">
        <v>277</v>
      </c>
      <c r="F5507" s="9" t="s">
        <v>277</v>
      </c>
      <c r="G5507" s="9" t="s">
        <v>277</v>
      </c>
      <c r="H5507" s="9" t="s">
        <v>277</v>
      </c>
      <c r="I5507" s="9" t="s">
        <v>277</v>
      </c>
      <c r="J5507" s="9" t="s">
        <v>277</v>
      </c>
      <c r="K5507" s="9">
        <v>156</v>
      </c>
      <c r="L5507" s="9">
        <v>62.999999999996362</v>
      </c>
      <c r="M5507" s="65">
        <v>5.5</v>
      </c>
      <c r="P5507" s="65">
        <f t="shared" si="154"/>
        <v>224.49999999999636</v>
      </c>
    </row>
    <row r="5508" spans="1:16" ht="15">
      <c r="A5508" s="28" t="s">
        <v>2065</v>
      </c>
      <c r="B5508" s="61" t="s">
        <v>2522</v>
      </c>
      <c r="C5508" s="3"/>
      <c r="D5508" s="3"/>
      <c r="E5508" s="9" t="s">
        <v>277</v>
      </c>
      <c r="F5508" s="9" t="s">
        <v>277</v>
      </c>
      <c r="G5508" s="9" t="s">
        <v>277</v>
      </c>
      <c r="H5508" s="9" t="s">
        <v>277</v>
      </c>
      <c r="I5508" s="9" t="s">
        <v>277</v>
      </c>
      <c r="J5508" s="9" t="s">
        <v>277</v>
      </c>
      <c r="K5508" s="9" t="s">
        <v>277</v>
      </c>
      <c r="L5508" s="9" t="s">
        <v>277</v>
      </c>
      <c r="M5508" s="65">
        <v>221.9</v>
      </c>
      <c r="N5508" s="65"/>
      <c r="P5508" s="65">
        <f t="shared" si="154"/>
        <v>221.9</v>
      </c>
    </row>
    <row r="5509" spans="1:16" ht="15">
      <c r="A5509" s="28" t="s">
        <v>2066</v>
      </c>
      <c r="B5509" s="61" t="s">
        <v>157</v>
      </c>
      <c r="E5509" s="9" t="s">
        <v>277</v>
      </c>
      <c r="F5509" s="9" t="s">
        <v>277</v>
      </c>
      <c r="G5509" s="9">
        <v>50.9</v>
      </c>
      <c r="H5509" s="9">
        <v>103.79999999999927</v>
      </c>
      <c r="I5509" s="9">
        <v>64.999999999998181</v>
      </c>
      <c r="J5509" s="9" t="s">
        <v>277</v>
      </c>
      <c r="K5509" s="9" t="s">
        <v>277</v>
      </c>
      <c r="L5509" s="9" t="s">
        <v>277</v>
      </c>
      <c r="M5509" s="9" t="s">
        <v>277</v>
      </c>
      <c r="P5509" s="65">
        <f t="shared" si="154"/>
        <v>219.69999999999746</v>
      </c>
    </row>
    <row r="5510" spans="1:16" ht="15">
      <c r="A5510" s="28" t="s">
        <v>2067</v>
      </c>
      <c r="B5510" s="61" t="s">
        <v>636</v>
      </c>
      <c r="E5510" s="9" t="s">
        <v>277</v>
      </c>
      <c r="F5510" s="9" t="s">
        <v>277</v>
      </c>
      <c r="G5510" s="9" t="s">
        <v>277</v>
      </c>
      <c r="H5510" s="9">
        <v>209.60000000000582</v>
      </c>
      <c r="I5510" s="62" t="s">
        <v>278</v>
      </c>
      <c r="J5510" s="9" t="s">
        <v>277</v>
      </c>
      <c r="K5510" s="9" t="s">
        <v>277</v>
      </c>
      <c r="L5510" s="9" t="s">
        <v>277</v>
      </c>
      <c r="M5510" s="9" t="s">
        <v>277</v>
      </c>
      <c r="P5510" s="65">
        <f t="shared" si="154"/>
        <v>209.60000000000582</v>
      </c>
    </row>
    <row r="5511" spans="1:16" ht="15">
      <c r="A5511" s="28" t="s">
        <v>2068</v>
      </c>
      <c r="B5511" s="61" t="s">
        <v>2510</v>
      </c>
      <c r="C5511" s="3"/>
      <c r="D5511" s="3"/>
      <c r="E5511" s="9" t="s">
        <v>277</v>
      </c>
      <c r="F5511" s="9" t="s">
        <v>277</v>
      </c>
      <c r="G5511" s="9" t="s">
        <v>277</v>
      </c>
      <c r="H5511" s="9" t="s">
        <v>277</v>
      </c>
      <c r="I5511" s="9" t="s">
        <v>277</v>
      </c>
      <c r="J5511" s="9" t="s">
        <v>277</v>
      </c>
      <c r="K5511" s="9" t="s">
        <v>277</v>
      </c>
      <c r="L5511" s="9" t="s">
        <v>277</v>
      </c>
      <c r="M5511" s="65">
        <v>205</v>
      </c>
      <c r="N5511" s="65"/>
      <c r="P5511" s="65">
        <f t="shared" si="154"/>
        <v>205</v>
      </c>
    </row>
    <row r="5512" spans="1:16" ht="15">
      <c r="A5512" s="28" t="s">
        <v>2069</v>
      </c>
      <c r="B5512" s="61" t="s">
        <v>2523</v>
      </c>
      <c r="C5512" s="3"/>
      <c r="D5512" s="3"/>
      <c r="E5512" s="9" t="s">
        <v>277</v>
      </c>
      <c r="F5512" s="9" t="s">
        <v>277</v>
      </c>
      <c r="G5512" s="9" t="s">
        <v>277</v>
      </c>
      <c r="H5512" s="9" t="s">
        <v>277</v>
      </c>
      <c r="I5512" s="9" t="s">
        <v>277</v>
      </c>
      <c r="J5512" s="9" t="s">
        <v>277</v>
      </c>
      <c r="K5512" s="9" t="s">
        <v>277</v>
      </c>
      <c r="L5512" s="9" t="s">
        <v>277</v>
      </c>
      <c r="M5512" s="65">
        <v>204.3</v>
      </c>
      <c r="N5512" s="65"/>
      <c r="P5512" s="65">
        <f t="shared" si="154"/>
        <v>204.3</v>
      </c>
    </row>
    <row r="5513" spans="1:16" ht="15">
      <c r="A5513" s="28" t="s">
        <v>2070</v>
      </c>
      <c r="B5513" s="226" t="s">
        <v>2073</v>
      </c>
      <c r="C5513" s="3"/>
      <c r="D5513" s="3"/>
      <c r="E5513" s="9" t="s">
        <v>277</v>
      </c>
      <c r="F5513" s="9" t="s">
        <v>277</v>
      </c>
      <c r="G5513" s="9" t="s">
        <v>277</v>
      </c>
      <c r="H5513" s="9" t="s">
        <v>277</v>
      </c>
      <c r="I5513" s="9" t="s">
        <v>277</v>
      </c>
      <c r="J5513" s="9" t="s">
        <v>277</v>
      </c>
      <c r="K5513" s="9" t="s">
        <v>277</v>
      </c>
      <c r="L5513" s="9">
        <v>203.59999999999854</v>
      </c>
      <c r="M5513" s="9" t="s">
        <v>277</v>
      </c>
      <c r="N5513" s="65"/>
      <c r="P5513" s="65">
        <f t="shared" si="154"/>
        <v>203.59999999999854</v>
      </c>
    </row>
    <row r="5514" spans="1:16" ht="15">
      <c r="A5514" s="28" t="s">
        <v>2071</v>
      </c>
      <c r="B5514" s="61" t="s">
        <v>2076</v>
      </c>
      <c r="C5514" s="3"/>
      <c r="D5514" s="3"/>
      <c r="E5514" s="9" t="s">
        <v>277</v>
      </c>
      <c r="F5514" s="9" t="s">
        <v>277</v>
      </c>
      <c r="G5514" s="9" t="s">
        <v>277</v>
      </c>
      <c r="H5514" s="9" t="s">
        <v>277</v>
      </c>
      <c r="I5514" s="9" t="s">
        <v>277</v>
      </c>
      <c r="J5514" s="9" t="s">
        <v>277</v>
      </c>
      <c r="K5514" s="9" t="s">
        <v>277</v>
      </c>
      <c r="L5514" s="9">
        <v>89.799999999999272</v>
      </c>
      <c r="M5514" s="65">
        <v>112.2</v>
      </c>
      <c r="N5514" s="65"/>
      <c r="P5514" s="65">
        <f t="shared" si="154"/>
        <v>201.99999999999926</v>
      </c>
    </row>
    <row r="5515" spans="1:16" ht="15">
      <c r="A5515" s="28" t="s">
        <v>2072</v>
      </c>
      <c r="B5515" s="61" t="s">
        <v>2087</v>
      </c>
      <c r="C5515" s="3"/>
      <c r="D5515" s="3"/>
      <c r="E5515" s="9" t="s">
        <v>277</v>
      </c>
      <c r="F5515" s="9" t="s">
        <v>277</v>
      </c>
      <c r="G5515" s="9" t="s">
        <v>277</v>
      </c>
      <c r="H5515" s="9" t="s">
        <v>277</v>
      </c>
      <c r="I5515" s="9" t="s">
        <v>277</v>
      </c>
      <c r="J5515" s="9" t="s">
        <v>277</v>
      </c>
      <c r="K5515" s="9" t="s">
        <v>277</v>
      </c>
      <c r="L5515" s="9">
        <v>200.10000000000218</v>
      </c>
      <c r="M5515" s="9" t="s">
        <v>277</v>
      </c>
      <c r="N5515" s="65"/>
      <c r="P5515" s="65">
        <f t="shared" si="154"/>
        <v>200.10000000000218</v>
      </c>
    </row>
    <row r="5516" spans="1:16" ht="15">
      <c r="A5516" s="28" t="s">
        <v>2149</v>
      </c>
      <c r="B5516" s="226" t="s">
        <v>1577</v>
      </c>
      <c r="C5516" s="3"/>
      <c r="D5516" s="3"/>
      <c r="E5516" s="9" t="s">
        <v>277</v>
      </c>
      <c r="F5516" s="9" t="s">
        <v>277</v>
      </c>
      <c r="G5516" s="9" t="s">
        <v>277</v>
      </c>
      <c r="H5516" s="9" t="s">
        <v>277</v>
      </c>
      <c r="I5516" s="9" t="s">
        <v>277</v>
      </c>
      <c r="J5516" s="9">
        <v>196.00000000000364</v>
      </c>
      <c r="K5516" s="9" t="s">
        <v>277</v>
      </c>
      <c r="L5516" s="9" t="s">
        <v>277</v>
      </c>
      <c r="M5516" s="9" t="s">
        <v>277</v>
      </c>
      <c r="P5516" s="65">
        <f t="shared" si="154"/>
        <v>196.00000000000364</v>
      </c>
    </row>
    <row r="5517" spans="1:16" ht="15">
      <c r="A5517" s="28" t="s">
        <v>2150</v>
      </c>
      <c r="B5517" s="61" t="s">
        <v>640</v>
      </c>
      <c r="E5517" s="9" t="s">
        <v>277</v>
      </c>
      <c r="F5517" s="9" t="s">
        <v>277</v>
      </c>
      <c r="G5517" s="9" t="s">
        <v>277</v>
      </c>
      <c r="H5517" s="9">
        <v>188.44999999999709</v>
      </c>
      <c r="I5517" s="9" t="s">
        <v>277</v>
      </c>
      <c r="J5517" s="9" t="s">
        <v>277</v>
      </c>
      <c r="K5517" s="9" t="s">
        <v>277</v>
      </c>
      <c r="L5517" s="9" t="s">
        <v>277</v>
      </c>
      <c r="M5517" s="9" t="s">
        <v>277</v>
      </c>
      <c r="P5517" s="65">
        <f t="shared" si="154"/>
        <v>188.44999999999709</v>
      </c>
    </row>
    <row r="5518" spans="1:16" ht="15">
      <c r="A5518" s="28" t="s">
        <v>2151</v>
      </c>
      <c r="B5518" s="61" t="s">
        <v>2515</v>
      </c>
      <c r="C5518" s="3"/>
      <c r="D5518" s="3"/>
      <c r="E5518" s="9" t="s">
        <v>277</v>
      </c>
      <c r="F5518" s="9" t="s">
        <v>277</v>
      </c>
      <c r="G5518" s="9" t="s">
        <v>277</v>
      </c>
      <c r="H5518" s="9" t="s">
        <v>277</v>
      </c>
      <c r="I5518" s="9" t="s">
        <v>277</v>
      </c>
      <c r="J5518" s="9" t="s">
        <v>277</v>
      </c>
      <c r="K5518" s="9" t="s">
        <v>277</v>
      </c>
      <c r="L5518" s="9" t="s">
        <v>277</v>
      </c>
      <c r="M5518" s="65">
        <v>186.9</v>
      </c>
      <c r="N5518" s="65"/>
      <c r="P5518" s="65">
        <f t="shared" si="154"/>
        <v>186.9</v>
      </c>
    </row>
    <row r="5519" spans="1:16" ht="15">
      <c r="A5519" s="238" t="s">
        <v>2480</v>
      </c>
      <c r="B5519" s="61" t="s">
        <v>2530</v>
      </c>
      <c r="C5519" s="3"/>
      <c r="D5519" s="3"/>
      <c r="E5519" s="9" t="s">
        <v>277</v>
      </c>
      <c r="F5519" s="9" t="s">
        <v>277</v>
      </c>
      <c r="G5519" s="9" t="s">
        <v>277</v>
      </c>
      <c r="H5519" s="9" t="s">
        <v>277</v>
      </c>
      <c r="I5519" s="9" t="s">
        <v>277</v>
      </c>
      <c r="J5519" s="9" t="s">
        <v>277</v>
      </c>
      <c r="K5519" s="9" t="s">
        <v>277</v>
      </c>
      <c r="L5519" s="9" t="s">
        <v>277</v>
      </c>
      <c r="M5519" s="65">
        <v>182.8</v>
      </c>
      <c r="N5519" s="65"/>
      <c r="P5519" s="65">
        <f t="shared" ref="P5519:P5549" si="155">SUM(E5519:M5519)</f>
        <v>182.8</v>
      </c>
    </row>
    <row r="5520" spans="1:16" ht="15">
      <c r="A5520" s="238" t="s">
        <v>2481</v>
      </c>
      <c r="B5520" s="61" t="s">
        <v>2521</v>
      </c>
      <c r="C5520" s="3"/>
      <c r="D5520" s="3"/>
      <c r="E5520" s="9" t="s">
        <v>277</v>
      </c>
      <c r="F5520" s="9" t="s">
        <v>277</v>
      </c>
      <c r="G5520" s="9" t="s">
        <v>277</v>
      </c>
      <c r="H5520" s="9" t="s">
        <v>277</v>
      </c>
      <c r="I5520" s="9" t="s">
        <v>277</v>
      </c>
      <c r="J5520" s="9" t="s">
        <v>277</v>
      </c>
      <c r="K5520" s="9" t="s">
        <v>277</v>
      </c>
      <c r="L5520" s="9" t="s">
        <v>277</v>
      </c>
      <c r="M5520" s="65">
        <v>182</v>
      </c>
      <c r="N5520" s="65"/>
      <c r="P5520" s="65">
        <f t="shared" si="155"/>
        <v>182</v>
      </c>
    </row>
    <row r="5521" spans="1:22" ht="15">
      <c r="A5521" s="238" t="s">
        <v>2482</v>
      </c>
      <c r="B5521" s="61" t="s">
        <v>2506</v>
      </c>
      <c r="C5521" s="3"/>
      <c r="D5521" s="3"/>
      <c r="E5521" s="9" t="s">
        <v>277</v>
      </c>
      <c r="F5521" s="9" t="s">
        <v>277</v>
      </c>
      <c r="G5521" s="9" t="s">
        <v>277</v>
      </c>
      <c r="H5521" s="9" t="s">
        <v>277</v>
      </c>
      <c r="I5521" s="9" t="s">
        <v>277</v>
      </c>
      <c r="J5521" s="9" t="s">
        <v>277</v>
      </c>
      <c r="K5521" s="9" t="s">
        <v>277</v>
      </c>
      <c r="L5521" s="9" t="s">
        <v>277</v>
      </c>
      <c r="M5521" s="65">
        <v>173</v>
      </c>
      <c r="N5521" s="65"/>
      <c r="P5521" s="65">
        <f t="shared" si="155"/>
        <v>173</v>
      </c>
      <c r="U5521" s="181"/>
      <c r="V5521" s="61"/>
    </row>
    <row r="5522" spans="1:22" ht="15">
      <c r="A5522" s="238" t="s">
        <v>2483</v>
      </c>
      <c r="B5522" s="61" t="s">
        <v>2098</v>
      </c>
      <c r="C5522" s="3"/>
      <c r="D5522" s="3"/>
      <c r="E5522" s="9" t="s">
        <v>277</v>
      </c>
      <c r="F5522" s="9" t="s">
        <v>277</v>
      </c>
      <c r="G5522" s="9" t="s">
        <v>277</v>
      </c>
      <c r="H5522" s="9" t="s">
        <v>277</v>
      </c>
      <c r="I5522" s="9" t="s">
        <v>277</v>
      </c>
      <c r="J5522" s="9" t="s">
        <v>277</v>
      </c>
      <c r="K5522" s="9" t="s">
        <v>277</v>
      </c>
      <c r="L5522" s="9">
        <v>170.89999999999054</v>
      </c>
      <c r="M5522" s="9" t="s">
        <v>277</v>
      </c>
      <c r="N5522" s="65"/>
      <c r="P5522" s="65">
        <f t="shared" si="155"/>
        <v>170.89999999999054</v>
      </c>
      <c r="U5522" s="181"/>
      <c r="V5522" s="181"/>
    </row>
    <row r="5523" spans="1:22" ht="15">
      <c r="A5523" s="238" t="s">
        <v>2484</v>
      </c>
      <c r="B5523" s="61" t="s">
        <v>2518</v>
      </c>
      <c r="C5523" s="3"/>
      <c r="D5523" s="3"/>
      <c r="E5523" s="9" t="s">
        <v>277</v>
      </c>
      <c r="F5523" s="9" t="s">
        <v>277</v>
      </c>
      <c r="G5523" s="9" t="s">
        <v>277</v>
      </c>
      <c r="H5523" s="9" t="s">
        <v>277</v>
      </c>
      <c r="I5523" s="9" t="s">
        <v>277</v>
      </c>
      <c r="J5523" s="9" t="s">
        <v>277</v>
      </c>
      <c r="K5523" s="9" t="s">
        <v>277</v>
      </c>
      <c r="L5523" s="9" t="s">
        <v>277</v>
      </c>
      <c r="M5523" s="65">
        <v>170</v>
      </c>
      <c r="N5523" s="65"/>
      <c r="P5523" s="65">
        <f t="shared" si="155"/>
        <v>170</v>
      </c>
      <c r="U5523" s="181"/>
      <c r="V5523" s="61"/>
    </row>
    <row r="5524" spans="1:22" ht="15">
      <c r="A5524" s="238" t="s">
        <v>2485</v>
      </c>
      <c r="B5524" s="226" t="s">
        <v>1594</v>
      </c>
      <c r="C5524" s="3"/>
      <c r="D5524" s="3"/>
      <c r="E5524" s="9" t="s">
        <v>277</v>
      </c>
      <c r="F5524" s="9" t="s">
        <v>277</v>
      </c>
      <c r="G5524" s="9" t="s">
        <v>277</v>
      </c>
      <c r="H5524" s="9" t="s">
        <v>277</v>
      </c>
      <c r="I5524" s="9" t="s">
        <v>277</v>
      </c>
      <c r="J5524" s="9" t="s">
        <v>277</v>
      </c>
      <c r="K5524" s="9">
        <v>155.99999999998909</v>
      </c>
      <c r="L5524" s="9" t="s">
        <v>277</v>
      </c>
      <c r="M5524" s="9" t="s">
        <v>277</v>
      </c>
      <c r="P5524" s="65">
        <f t="shared" si="155"/>
        <v>155.99999999998909</v>
      </c>
      <c r="V5524" s="61"/>
    </row>
    <row r="5525" spans="1:22" ht="15">
      <c r="A5525" s="238" t="s">
        <v>2486</v>
      </c>
      <c r="B5525" s="61" t="s">
        <v>2504</v>
      </c>
      <c r="C5525" s="3"/>
      <c r="D5525" s="3"/>
      <c r="E5525" s="9" t="s">
        <v>277</v>
      </c>
      <c r="F5525" s="9" t="s">
        <v>277</v>
      </c>
      <c r="G5525" s="9" t="s">
        <v>277</v>
      </c>
      <c r="H5525" s="9" t="s">
        <v>277</v>
      </c>
      <c r="I5525" s="9" t="s">
        <v>277</v>
      </c>
      <c r="J5525" s="9" t="s">
        <v>277</v>
      </c>
      <c r="K5525" s="9" t="s">
        <v>277</v>
      </c>
      <c r="L5525" s="9" t="s">
        <v>277</v>
      </c>
      <c r="M5525" s="65">
        <v>153.60000000000002</v>
      </c>
      <c r="N5525" s="65"/>
      <c r="P5525" s="65">
        <f t="shared" si="155"/>
        <v>153.60000000000002</v>
      </c>
      <c r="U5525" s="181"/>
      <c r="V5525" s="61" t="s">
        <v>2297</v>
      </c>
    </row>
    <row r="5526" spans="1:22" ht="15">
      <c r="A5526" s="238" t="s">
        <v>2487</v>
      </c>
      <c r="B5526" s="61" t="s">
        <v>2093</v>
      </c>
      <c r="C5526" s="3"/>
      <c r="D5526" s="3"/>
      <c r="E5526" s="9" t="s">
        <v>277</v>
      </c>
      <c r="F5526" s="9" t="s">
        <v>277</v>
      </c>
      <c r="G5526" s="9" t="s">
        <v>277</v>
      </c>
      <c r="H5526" s="9" t="s">
        <v>277</v>
      </c>
      <c r="I5526" s="9" t="s">
        <v>277</v>
      </c>
      <c r="J5526" s="9" t="s">
        <v>277</v>
      </c>
      <c r="K5526" s="9" t="s">
        <v>277</v>
      </c>
      <c r="L5526" s="9">
        <v>29.399999999997817</v>
      </c>
      <c r="M5526" s="65">
        <v>120.5</v>
      </c>
      <c r="N5526" s="65"/>
      <c r="P5526" s="65">
        <f t="shared" si="155"/>
        <v>149.89999999999782</v>
      </c>
      <c r="U5526" s="181"/>
      <c r="V5526" s="61"/>
    </row>
    <row r="5527" spans="1:22" ht="15">
      <c r="A5527" s="238" t="s">
        <v>2488</v>
      </c>
      <c r="B5527" s="170" t="s">
        <v>1273</v>
      </c>
      <c r="C5527" s="3"/>
      <c r="D5527" s="3"/>
      <c r="E5527" s="9" t="s">
        <v>277</v>
      </c>
      <c r="F5527" s="9" t="s">
        <v>277</v>
      </c>
      <c r="G5527" s="9" t="s">
        <v>277</v>
      </c>
      <c r="H5527" s="9" t="s">
        <v>277</v>
      </c>
      <c r="I5527" s="9">
        <v>143</v>
      </c>
      <c r="J5527" s="9" t="s">
        <v>277</v>
      </c>
      <c r="K5527" s="9" t="s">
        <v>277</v>
      </c>
      <c r="L5527" s="9" t="s">
        <v>277</v>
      </c>
      <c r="M5527" s="9" t="s">
        <v>277</v>
      </c>
      <c r="P5527" s="65">
        <f t="shared" si="155"/>
        <v>143</v>
      </c>
      <c r="V5527" s="61"/>
    </row>
    <row r="5528" spans="1:22" ht="15">
      <c r="A5528" s="238" t="s">
        <v>2489</v>
      </c>
      <c r="B5528" s="61" t="s">
        <v>163</v>
      </c>
      <c r="E5528" s="9" t="s">
        <v>277</v>
      </c>
      <c r="F5528" s="9" t="s">
        <v>277</v>
      </c>
      <c r="G5528" s="9">
        <v>138</v>
      </c>
      <c r="H5528" s="9" t="s">
        <v>277</v>
      </c>
      <c r="I5528" s="9" t="s">
        <v>277</v>
      </c>
      <c r="J5528" s="9" t="s">
        <v>277</v>
      </c>
      <c r="K5528" s="9" t="s">
        <v>277</v>
      </c>
      <c r="L5528" s="9" t="s">
        <v>277</v>
      </c>
      <c r="M5528" s="9" t="s">
        <v>277</v>
      </c>
      <c r="P5528" s="65">
        <f t="shared" si="155"/>
        <v>138</v>
      </c>
      <c r="V5528" s="61"/>
    </row>
    <row r="5529" spans="1:22" ht="15">
      <c r="A5529" s="238" t="s">
        <v>2490</v>
      </c>
      <c r="B5529" s="61" t="s">
        <v>2505</v>
      </c>
      <c r="C5529" s="3"/>
      <c r="D5529" s="3"/>
      <c r="E5529" s="9" t="s">
        <v>277</v>
      </c>
      <c r="F5529" s="9" t="s">
        <v>277</v>
      </c>
      <c r="G5529" s="9" t="s">
        <v>277</v>
      </c>
      <c r="H5529" s="9" t="s">
        <v>277</v>
      </c>
      <c r="I5529" s="9" t="s">
        <v>277</v>
      </c>
      <c r="J5529" s="9" t="s">
        <v>277</v>
      </c>
      <c r="K5529" s="9" t="s">
        <v>277</v>
      </c>
      <c r="L5529" s="9" t="s">
        <v>277</v>
      </c>
      <c r="M5529" s="65">
        <v>137.4</v>
      </c>
      <c r="N5529" s="65"/>
      <c r="P5529" s="65">
        <f t="shared" si="155"/>
        <v>137.4</v>
      </c>
      <c r="U5529" s="181"/>
      <c r="V5529" s="61"/>
    </row>
    <row r="5530" spans="1:22" ht="15">
      <c r="A5530" s="238" t="s">
        <v>2491</v>
      </c>
      <c r="B5530" s="61" t="s">
        <v>2509</v>
      </c>
      <c r="C5530" s="3"/>
      <c r="D5530" s="3"/>
      <c r="E5530" s="9" t="s">
        <v>277</v>
      </c>
      <c r="F5530" s="9" t="s">
        <v>277</v>
      </c>
      <c r="G5530" s="9" t="s">
        <v>277</v>
      </c>
      <c r="H5530" s="9" t="s">
        <v>277</v>
      </c>
      <c r="I5530" s="9" t="s">
        <v>277</v>
      </c>
      <c r="J5530" s="9" t="s">
        <v>277</v>
      </c>
      <c r="K5530" s="9" t="s">
        <v>277</v>
      </c>
      <c r="L5530" s="9" t="s">
        <v>277</v>
      </c>
      <c r="M5530" s="65">
        <v>123.4</v>
      </c>
      <c r="N5530" s="65"/>
      <c r="P5530" s="65">
        <f t="shared" si="155"/>
        <v>123.4</v>
      </c>
      <c r="U5530" s="181"/>
      <c r="V5530" s="61"/>
    </row>
    <row r="5531" spans="1:22" ht="15">
      <c r="A5531" s="238" t="s">
        <v>2492</v>
      </c>
      <c r="B5531" s="61" t="s">
        <v>2532</v>
      </c>
      <c r="C5531" s="3"/>
      <c r="D5531" s="3"/>
      <c r="E5531" s="9" t="s">
        <v>277</v>
      </c>
      <c r="F5531" s="9" t="s">
        <v>277</v>
      </c>
      <c r="G5531" s="9" t="s">
        <v>277</v>
      </c>
      <c r="H5531" s="9" t="s">
        <v>277</v>
      </c>
      <c r="I5531" s="9" t="s">
        <v>277</v>
      </c>
      <c r="J5531" s="9" t="s">
        <v>277</v>
      </c>
      <c r="K5531" s="9" t="s">
        <v>277</v>
      </c>
      <c r="L5531" s="9" t="s">
        <v>277</v>
      </c>
      <c r="M5531" s="65">
        <v>120.6</v>
      </c>
      <c r="N5531" s="65"/>
      <c r="P5531" s="65">
        <f t="shared" si="155"/>
        <v>120.6</v>
      </c>
      <c r="U5531" s="181"/>
      <c r="V5531" s="61"/>
    </row>
    <row r="5532" spans="1:22" ht="15">
      <c r="A5532" s="238" t="s">
        <v>2493</v>
      </c>
      <c r="B5532" s="61" t="s">
        <v>2517</v>
      </c>
      <c r="C5532" s="3"/>
      <c r="D5532" s="3"/>
      <c r="E5532" s="9" t="s">
        <v>277</v>
      </c>
      <c r="F5532" s="9" t="s">
        <v>277</v>
      </c>
      <c r="G5532" s="9" t="s">
        <v>277</v>
      </c>
      <c r="H5532" s="9" t="s">
        <v>277</v>
      </c>
      <c r="I5532" s="9" t="s">
        <v>277</v>
      </c>
      <c r="J5532" s="9" t="s">
        <v>277</v>
      </c>
      <c r="K5532" s="9" t="s">
        <v>277</v>
      </c>
      <c r="L5532" s="9" t="s">
        <v>277</v>
      </c>
      <c r="M5532" s="65">
        <v>120.1</v>
      </c>
      <c r="N5532" s="65"/>
      <c r="P5532" s="65">
        <f t="shared" si="155"/>
        <v>120.1</v>
      </c>
      <c r="U5532" s="181"/>
      <c r="V5532" s="61"/>
    </row>
    <row r="5533" spans="1:22" ht="15">
      <c r="A5533" s="238" t="s">
        <v>2494</v>
      </c>
      <c r="B5533" s="61" t="s">
        <v>2514</v>
      </c>
      <c r="C5533" s="3"/>
      <c r="D5533" s="3"/>
      <c r="E5533" s="9" t="s">
        <v>277</v>
      </c>
      <c r="F5533" s="9" t="s">
        <v>277</v>
      </c>
      <c r="G5533" s="9" t="s">
        <v>277</v>
      </c>
      <c r="H5533" s="9" t="s">
        <v>277</v>
      </c>
      <c r="I5533" s="9" t="s">
        <v>277</v>
      </c>
      <c r="J5533" s="9" t="s">
        <v>277</v>
      </c>
      <c r="K5533" s="9" t="s">
        <v>277</v>
      </c>
      <c r="L5533" s="9" t="s">
        <v>277</v>
      </c>
      <c r="M5533" s="65">
        <v>119.7</v>
      </c>
      <c r="N5533" s="65"/>
      <c r="P5533" s="65">
        <f t="shared" si="155"/>
        <v>119.7</v>
      </c>
      <c r="U5533" s="181"/>
      <c r="V5533" s="61"/>
    </row>
    <row r="5534" spans="1:22" ht="15">
      <c r="A5534" s="238" t="s">
        <v>2495</v>
      </c>
      <c r="B5534" s="61" t="s">
        <v>2097</v>
      </c>
      <c r="C5534" s="3"/>
      <c r="D5534" s="3"/>
      <c r="E5534" s="9" t="s">
        <v>277</v>
      </c>
      <c r="F5534" s="9" t="s">
        <v>277</v>
      </c>
      <c r="G5534" s="9" t="s">
        <v>277</v>
      </c>
      <c r="H5534" s="9" t="s">
        <v>277</v>
      </c>
      <c r="I5534" s="9" t="s">
        <v>277</v>
      </c>
      <c r="J5534" s="9" t="s">
        <v>277</v>
      </c>
      <c r="K5534" s="9" t="s">
        <v>277</v>
      </c>
      <c r="L5534" s="9">
        <v>13.499999999996362</v>
      </c>
      <c r="M5534" s="65">
        <v>105</v>
      </c>
      <c r="N5534" s="65"/>
      <c r="P5534" s="65">
        <f t="shared" si="155"/>
        <v>118.49999999999636</v>
      </c>
      <c r="U5534" s="181"/>
      <c r="V5534" s="61"/>
    </row>
    <row r="5535" spans="1:22" ht="15">
      <c r="A5535" s="238" t="s">
        <v>2496</v>
      </c>
      <c r="B5535" s="61" t="s">
        <v>2516</v>
      </c>
      <c r="C5535" s="3"/>
      <c r="D5535" s="3"/>
      <c r="E5535" s="9" t="s">
        <v>277</v>
      </c>
      <c r="F5535" s="9" t="s">
        <v>277</v>
      </c>
      <c r="G5535" s="9" t="s">
        <v>277</v>
      </c>
      <c r="H5535" s="9" t="s">
        <v>277</v>
      </c>
      <c r="I5535" s="9" t="s">
        <v>277</v>
      </c>
      <c r="J5535" s="9" t="s">
        <v>277</v>
      </c>
      <c r="K5535" s="9" t="s">
        <v>277</v>
      </c>
      <c r="L5535" s="9" t="s">
        <v>277</v>
      </c>
      <c r="M5535" s="65">
        <v>97.5</v>
      </c>
      <c r="N5535" s="65"/>
      <c r="P5535" s="65">
        <f t="shared" si="155"/>
        <v>97.5</v>
      </c>
      <c r="U5535" s="181"/>
      <c r="V5535" s="61"/>
    </row>
    <row r="5536" spans="1:22" ht="15">
      <c r="A5536" s="238" t="s">
        <v>2497</v>
      </c>
      <c r="B5536" s="61" t="s">
        <v>2524</v>
      </c>
      <c r="C5536" s="3"/>
      <c r="D5536" s="3"/>
      <c r="E5536" s="9" t="s">
        <v>277</v>
      </c>
      <c r="F5536" s="9" t="s">
        <v>277</v>
      </c>
      <c r="G5536" s="9" t="s">
        <v>277</v>
      </c>
      <c r="H5536" s="9" t="s">
        <v>277</v>
      </c>
      <c r="I5536" s="9" t="s">
        <v>277</v>
      </c>
      <c r="J5536" s="9" t="s">
        <v>277</v>
      </c>
      <c r="K5536" s="9" t="s">
        <v>277</v>
      </c>
      <c r="L5536" s="9" t="s">
        <v>277</v>
      </c>
      <c r="M5536" s="65">
        <v>97.5</v>
      </c>
      <c r="N5536" s="65"/>
      <c r="P5536" s="65">
        <f t="shared" si="155"/>
        <v>97.5</v>
      </c>
      <c r="U5536" s="181"/>
      <c r="V5536" s="61"/>
    </row>
    <row r="5537" spans="1:16" ht="15">
      <c r="A5537" s="238" t="s">
        <v>2498</v>
      </c>
      <c r="B5537" s="61" t="s">
        <v>2095</v>
      </c>
      <c r="C5537" s="3"/>
      <c r="D5537" s="3"/>
      <c r="E5537" s="9" t="s">
        <v>277</v>
      </c>
      <c r="F5537" s="9" t="s">
        <v>277</v>
      </c>
      <c r="G5537" s="9" t="s">
        <v>277</v>
      </c>
      <c r="H5537" s="9" t="s">
        <v>277</v>
      </c>
      <c r="I5537" s="9" t="s">
        <v>277</v>
      </c>
      <c r="J5537" s="9" t="s">
        <v>277</v>
      </c>
      <c r="K5537" s="9" t="s">
        <v>277</v>
      </c>
      <c r="L5537" s="62" t="s">
        <v>278</v>
      </c>
      <c r="M5537" s="65">
        <v>90</v>
      </c>
      <c r="P5537" s="65">
        <f t="shared" si="155"/>
        <v>90</v>
      </c>
    </row>
    <row r="5538" spans="1:16" ht="15">
      <c r="A5538" s="238" t="s">
        <v>2499</v>
      </c>
      <c r="B5538" s="61" t="s">
        <v>2528</v>
      </c>
      <c r="C5538" s="3"/>
      <c r="D5538" s="3"/>
      <c r="E5538" s="9" t="s">
        <v>277</v>
      </c>
      <c r="F5538" s="9" t="s">
        <v>277</v>
      </c>
      <c r="G5538" s="9" t="s">
        <v>277</v>
      </c>
      <c r="H5538" s="9" t="s">
        <v>277</v>
      </c>
      <c r="I5538" s="9" t="s">
        <v>277</v>
      </c>
      <c r="J5538" s="9" t="s">
        <v>277</v>
      </c>
      <c r="K5538" s="9" t="s">
        <v>277</v>
      </c>
      <c r="L5538" s="9" t="s">
        <v>277</v>
      </c>
      <c r="M5538" s="65">
        <v>71.5</v>
      </c>
      <c r="N5538" s="65"/>
      <c r="P5538" s="65">
        <f t="shared" si="155"/>
        <v>71.5</v>
      </c>
    </row>
    <row r="5539" spans="1:16" ht="15">
      <c r="A5539" s="238" t="s">
        <v>2500</v>
      </c>
      <c r="B5539" s="170" t="s">
        <v>1282</v>
      </c>
      <c r="C5539" s="3"/>
      <c r="D5539" s="3"/>
      <c r="E5539" s="9" t="s">
        <v>277</v>
      </c>
      <c r="F5539" s="9" t="s">
        <v>277</v>
      </c>
      <c r="G5539" s="9" t="s">
        <v>277</v>
      </c>
      <c r="H5539" s="9" t="s">
        <v>277</v>
      </c>
      <c r="I5539" s="9">
        <v>70.000000000001819</v>
      </c>
      <c r="J5539" s="9" t="s">
        <v>277</v>
      </c>
      <c r="K5539" s="9" t="s">
        <v>277</v>
      </c>
      <c r="L5539" s="9" t="s">
        <v>277</v>
      </c>
      <c r="M5539" s="9" t="s">
        <v>277</v>
      </c>
      <c r="P5539" s="65">
        <f t="shared" si="155"/>
        <v>70.000000000001819</v>
      </c>
    </row>
    <row r="5540" spans="1:16" ht="15">
      <c r="A5540" s="238" t="s">
        <v>2501</v>
      </c>
      <c r="B5540" s="61" t="s">
        <v>2084</v>
      </c>
      <c r="C5540" s="3"/>
      <c r="D5540" s="3"/>
      <c r="E5540" s="9" t="s">
        <v>277</v>
      </c>
      <c r="F5540" s="9" t="s">
        <v>277</v>
      </c>
      <c r="G5540" s="9" t="s">
        <v>277</v>
      </c>
      <c r="H5540" s="9" t="s">
        <v>277</v>
      </c>
      <c r="I5540" s="9" t="s">
        <v>277</v>
      </c>
      <c r="J5540" s="9" t="s">
        <v>277</v>
      </c>
      <c r="K5540" s="9" t="s">
        <v>277</v>
      </c>
      <c r="L5540" s="9">
        <v>7.7000000000061846</v>
      </c>
      <c r="M5540" s="65">
        <v>48.6</v>
      </c>
      <c r="N5540" s="65"/>
      <c r="P5540" s="65">
        <f t="shared" si="155"/>
        <v>56.300000000006186</v>
      </c>
    </row>
    <row r="5541" spans="1:16" ht="15">
      <c r="A5541" s="238" t="s">
        <v>2502</v>
      </c>
      <c r="B5541" s="61" t="s">
        <v>2088</v>
      </c>
      <c r="C5541" s="3"/>
      <c r="D5541" s="3"/>
      <c r="E5541" s="9" t="s">
        <v>277</v>
      </c>
      <c r="F5541" s="9" t="s">
        <v>277</v>
      </c>
      <c r="G5541" s="9" t="s">
        <v>277</v>
      </c>
      <c r="H5541" s="9" t="s">
        <v>277</v>
      </c>
      <c r="I5541" s="9" t="s">
        <v>277</v>
      </c>
      <c r="J5541" s="9" t="s">
        <v>277</v>
      </c>
      <c r="K5541" s="9" t="s">
        <v>277</v>
      </c>
      <c r="L5541" s="9">
        <v>34.500000000003638</v>
      </c>
      <c r="M5541" s="9" t="s">
        <v>277</v>
      </c>
      <c r="N5541" s="65"/>
      <c r="P5541" s="65">
        <f t="shared" si="155"/>
        <v>34.500000000003638</v>
      </c>
    </row>
    <row r="5542" spans="1:16" ht="15">
      <c r="A5542" s="238" t="s">
        <v>2531</v>
      </c>
      <c r="B5542" s="170" t="s">
        <v>1274</v>
      </c>
      <c r="C5542" s="3"/>
      <c r="D5542" s="3"/>
      <c r="E5542" s="9" t="s">
        <v>277</v>
      </c>
      <c r="F5542" s="9" t="s">
        <v>277</v>
      </c>
      <c r="G5542" s="9" t="s">
        <v>277</v>
      </c>
      <c r="H5542" s="9" t="s">
        <v>277</v>
      </c>
      <c r="I5542" s="9">
        <v>33.000000000000909</v>
      </c>
      <c r="J5542" s="9" t="s">
        <v>277</v>
      </c>
      <c r="K5542" s="9" t="s">
        <v>277</v>
      </c>
      <c r="L5542" s="9" t="s">
        <v>277</v>
      </c>
      <c r="M5542" s="9" t="s">
        <v>277</v>
      </c>
      <c r="P5542" s="65">
        <f t="shared" si="155"/>
        <v>33.000000000000909</v>
      </c>
    </row>
    <row r="5543" spans="1:16" ht="15">
      <c r="A5543" s="238" t="s">
        <v>2613</v>
      </c>
      <c r="B5543" s="226" t="s">
        <v>1616</v>
      </c>
      <c r="C5543" s="3"/>
      <c r="D5543" s="3"/>
      <c r="E5543" s="9" t="s">
        <v>277</v>
      </c>
      <c r="F5543" s="9" t="s">
        <v>277</v>
      </c>
      <c r="G5543" s="9" t="s">
        <v>277</v>
      </c>
      <c r="H5543" s="9" t="s">
        <v>277</v>
      </c>
      <c r="I5543" s="9" t="s">
        <v>277</v>
      </c>
      <c r="J5543" s="9" t="s">
        <v>277</v>
      </c>
      <c r="K5543" s="9">
        <v>7.7000000000007276</v>
      </c>
      <c r="L5543" s="9">
        <v>22.5</v>
      </c>
      <c r="M5543" s="9" t="s">
        <v>277</v>
      </c>
      <c r="P5543" s="65">
        <f t="shared" si="155"/>
        <v>30.200000000000728</v>
      </c>
    </row>
    <row r="5544" spans="1:16" ht="15">
      <c r="A5544" s="238" t="s">
        <v>2626</v>
      </c>
      <c r="B5544" s="226" t="s">
        <v>1595</v>
      </c>
      <c r="C5544" s="3"/>
      <c r="D5544" s="3"/>
      <c r="E5544" s="9" t="s">
        <v>277</v>
      </c>
      <c r="F5544" s="9" t="s">
        <v>277</v>
      </c>
      <c r="G5544" s="9" t="s">
        <v>277</v>
      </c>
      <c r="H5544" s="9" t="s">
        <v>277</v>
      </c>
      <c r="I5544" s="9" t="s">
        <v>277</v>
      </c>
      <c r="J5544" s="9" t="s">
        <v>277</v>
      </c>
      <c r="K5544" s="9">
        <v>15.400000000005093</v>
      </c>
      <c r="L5544" s="9" t="s">
        <v>277</v>
      </c>
      <c r="M5544" s="9" t="s">
        <v>277</v>
      </c>
      <c r="P5544" s="65">
        <f t="shared" si="155"/>
        <v>15.400000000005093</v>
      </c>
    </row>
    <row r="5545" spans="1:16" ht="15">
      <c r="A5545" s="238" t="s">
        <v>2662</v>
      </c>
      <c r="B5545" s="61" t="s">
        <v>2507</v>
      </c>
      <c r="C5545" s="3"/>
      <c r="D5545" s="3"/>
      <c r="E5545" s="9" t="s">
        <v>277</v>
      </c>
      <c r="F5545" s="9" t="s">
        <v>277</v>
      </c>
      <c r="G5545" s="9" t="s">
        <v>277</v>
      </c>
      <c r="H5545" s="9" t="s">
        <v>277</v>
      </c>
      <c r="I5545" s="9" t="s">
        <v>277</v>
      </c>
      <c r="J5545" s="9" t="s">
        <v>277</v>
      </c>
      <c r="K5545" s="9" t="s">
        <v>277</v>
      </c>
      <c r="L5545" s="9" t="s">
        <v>277</v>
      </c>
      <c r="M5545" s="65">
        <v>9.9</v>
      </c>
      <c r="N5545" s="65"/>
      <c r="P5545" s="65">
        <f t="shared" si="155"/>
        <v>9.9</v>
      </c>
    </row>
    <row r="5546" spans="1:16" ht="15">
      <c r="A5546" s="238" t="s">
        <v>2663</v>
      </c>
      <c r="B5546" s="170" t="s">
        <v>1294</v>
      </c>
      <c r="C5546" s="3"/>
      <c r="D5546" s="3"/>
      <c r="E5546" s="9" t="s">
        <v>277</v>
      </c>
      <c r="F5546" s="9" t="s">
        <v>277</v>
      </c>
      <c r="G5546" s="9" t="s">
        <v>277</v>
      </c>
      <c r="H5546" s="9" t="s">
        <v>277</v>
      </c>
      <c r="I5546" s="9">
        <v>1.5000000000009095</v>
      </c>
      <c r="J5546" s="9" t="s">
        <v>277</v>
      </c>
      <c r="K5546" s="9" t="s">
        <v>277</v>
      </c>
      <c r="L5546" s="9" t="s">
        <v>277</v>
      </c>
      <c r="M5546" s="9" t="s">
        <v>277</v>
      </c>
      <c r="P5546" s="65">
        <f t="shared" si="155"/>
        <v>1.5000000000009095</v>
      </c>
    </row>
    <row r="5547" spans="1:16" ht="15">
      <c r="A5547" s="238" t="s">
        <v>2664</v>
      </c>
      <c r="B5547" s="170" t="s">
        <v>1275</v>
      </c>
      <c r="C5547" s="3"/>
      <c r="D5547" s="3"/>
      <c r="E5547" s="9" t="s">
        <v>277</v>
      </c>
      <c r="F5547" s="9" t="s">
        <v>277</v>
      </c>
      <c r="G5547" s="9" t="s">
        <v>277</v>
      </c>
      <c r="H5547" s="9" t="s">
        <v>277</v>
      </c>
      <c r="I5547" s="9">
        <v>1.3000000000010914</v>
      </c>
      <c r="J5547" s="9" t="s">
        <v>277</v>
      </c>
      <c r="K5547" s="9" t="s">
        <v>277</v>
      </c>
      <c r="L5547" s="9" t="s">
        <v>277</v>
      </c>
      <c r="M5547" s="9" t="s">
        <v>277</v>
      </c>
      <c r="P5547" s="65">
        <f t="shared" si="155"/>
        <v>1.3000000000010914</v>
      </c>
    </row>
    <row r="5548" spans="1:16" ht="15">
      <c r="A5548" s="238" t="s">
        <v>2665</v>
      </c>
      <c r="B5548" s="181" t="s">
        <v>1266</v>
      </c>
      <c r="C5548" s="3"/>
      <c r="D5548" s="3"/>
      <c r="E5548" s="9" t="s">
        <v>277</v>
      </c>
      <c r="F5548" s="9" t="s">
        <v>277</v>
      </c>
      <c r="G5548" s="9" t="s">
        <v>277</v>
      </c>
      <c r="H5548" s="9" t="s">
        <v>277</v>
      </c>
      <c r="I5548" s="62" t="s">
        <v>278</v>
      </c>
      <c r="J5548" s="9" t="s">
        <v>277</v>
      </c>
      <c r="K5548" s="9" t="s">
        <v>277</v>
      </c>
      <c r="L5548" s="9" t="s">
        <v>277</v>
      </c>
      <c r="M5548" s="9" t="s">
        <v>277</v>
      </c>
      <c r="P5548" s="65">
        <f t="shared" si="155"/>
        <v>0</v>
      </c>
    </row>
    <row r="5549" spans="1:16" ht="15">
      <c r="A5549" s="238" t="s">
        <v>2666</v>
      </c>
      <c r="B5549" s="61" t="s">
        <v>2526</v>
      </c>
      <c r="C5549" s="3"/>
      <c r="D5549" s="3"/>
      <c r="E5549" s="9" t="s">
        <v>277</v>
      </c>
      <c r="F5549" s="9" t="s">
        <v>277</v>
      </c>
      <c r="G5549" s="9" t="s">
        <v>277</v>
      </c>
      <c r="H5549" s="9" t="s">
        <v>277</v>
      </c>
      <c r="I5549" s="9" t="s">
        <v>277</v>
      </c>
      <c r="J5549" s="9" t="s">
        <v>277</v>
      </c>
      <c r="K5549" s="9" t="s">
        <v>277</v>
      </c>
      <c r="L5549" s="9" t="s">
        <v>277</v>
      </c>
      <c r="M5549" s="65">
        <v>0</v>
      </c>
      <c r="N5549" s="65"/>
      <c r="P5549" s="65">
        <f t="shared" si="155"/>
        <v>0</v>
      </c>
    </row>
    <row r="5553" spans="1:21" ht="25.5">
      <c r="A5553" s="23" t="s">
        <v>208</v>
      </c>
      <c r="L5553" s="67"/>
      <c r="M5553" s="67"/>
    </row>
    <row r="5554" spans="1:21">
      <c r="L5554" s="67"/>
      <c r="M5554" s="67"/>
    </row>
    <row r="5555" spans="1:21" ht="15">
      <c r="A5555" s="38"/>
      <c r="B5555" s="38"/>
      <c r="C5555" s="38"/>
      <c r="D5555" s="38"/>
      <c r="E5555" s="59">
        <v>2016</v>
      </c>
      <c r="F5555" s="59">
        <v>2017</v>
      </c>
      <c r="G5555" s="59">
        <v>2018</v>
      </c>
      <c r="H5555" s="59">
        <v>2019</v>
      </c>
      <c r="I5555" s="59">
        <v>2020</v>
      </c>
      <c r="J5555" s="59">
        <v>2021</v>
      </c>
      <c r="K5555" s="59">
        <v>2022</v>
      </c>
      <c r="L5555" s="59">
        <v>2023</v>
      </c>
      <c r="M5555" s="59">
        <v>2024</v>
      </c>
      <c r="P5555" s="68" t="s">
        <v>40</v>
      </c>
    </row>
    <row r="5556" spans="1:21" ht="15">
      <c r="A5556" s="28" t="s">
        <v>0</v>
      </c>
      <c r="B5556" s="61" t="s">
        <v>17</v>
      </c>
      <c r="E5556" s="179">
        <v>485.5</v>
      </c>
      <c r="F5556" s="179">
        <v>338.5</v>
      </c>
      <c r="G5556" s="179">
        <v>369.2</v>
      </c>
      <c r="H5556" s="9">
        <v>313.19999999999709</v>
      </c>
      <c r="I5556" s="9">
        <v>0</v>
      </c>
      <c r="J5556" s="9">
        <v>0</v>
      </c>
      <c r="K5556" s="9">
        <v>282.79999999999927</v>
      </c>
      <c r="L5556" s="179">
        <v>479.2</v>
      </c>
      <c r="M5556" s="65">
        <v>414.2</v>
      </c>
      <c r="P5556" s="65">
        <f t="shared" ref="P5556:P5587" si="156">SUM(E5556:M5556)</f>
        <v>2682.5999999999963</v>
      </c>
      <c r="R5556" t="s">
        <v>2445</v>
      </c>
      <c r="U5556" t="s">
        <v>2446</v>
      </c>
    </row>
    <row r="5557" spans="1:21" ht="15">
      <c r="A5557" s="28" t="s">
        <v>2</v>
      </c>
      <c r="B5557" s="61" t="s">
        <v>11</v>
      </c>
      <c r="E5557" s="179">
        <v>484.7</v>
      </c>
      <c r="F5557" s="179">
        <v>374</v>
      </c>
      <c r="G5557" s="9">
        <v>271.2</v>
      </c>
      <c r="H5557" s="9">
        <v>453.09999999999854</v>
      </c>
      <c r="I5557" s="9">
        <v>0</v>
      </c>
      <c r="J5557" s="9">
        <v>0</v>
      </c>
      <c r="K5557" s="9">
        <v>296.80000000000291</v>
      </c>
      <c r="L5557" s="9">
        <v>249.89999999999998</v>
      </c>
      <c r="M5557" s="65">
        <v>396.20000000000005</v>
      </c>
      <c r="P5557" s="65">
        <f t="shared" si="156"/>
        <v>2525.9000000000015</v>
      </c>
      <c r="R5557" t="s">
        <v>327</v>
      </c>
      <c r="U5557" s="181"/>
    </row>
    <row r="5558" spans="1:21" ht="15">
      <c r="A5558" s="28" t="s">
        <v>3</v>
      </c>
      <c r="B5558" s="61" t="s">
        <v>21</v>
      </c>
      <c r="E5558" s="9">
        <v>243</v>
      </c>
      <c r="F5558" s="9">
        <v>294</v>
      </c>
      <c r="G5558" s="179">
        <v>348.4</v>
      </c>
      <c r="H5558" s="9">
        <v>401.50000000000728</v>
      </c>
      <c r="I5558" s="9">
        <v>0</v>
      </c>
      <c r="J5558" s="9">
        <v>0</v>
      </c>
      <c r="K5558" s="179">
        <v>395</v>
      </c>
      <c r="L5558" s="9">
        <v>303.5</v>
      </c>
      <c r="M5558" s="65">
        <v>395.4</v>
      </c>
      <c r="P5558" s="65">
        <f t="shared" si="156"/>
        <v>2380.8000000000075</v>
      </c>
      <c r="R5558" t="s">
        <v>285</v>
      </c>
      <c r="U5558" s="181"/>
    </row>
    <row r="5559" spans="1:21" ht="15">
      <c r="A5559" s="28" t="s">
        <v>5</v>
      </c>
      <c r="B5559" s="61" t="s">
        <v>25</v>
      </c>
      <c r="E5559" s="9">
        <v>258.2</v>
      </c>
      <c r="F5559" s="179">
        <v>419.3</v>
      </c>
      <c r="G5559" s="9">
        <v>266</v>
      </c>
      <c r="H5559" s="179">
        <v>493.49999999999636</v>
      </c>
      <c r="I5559" s="9">
        <v>0</v>
      </c>
      <c r="J5559" s="9">
        <v>0</v>
      </c>
      <c r="K5559" s="9">
        <v>295.200000000008</v>
      </c>
      <c r="L5559" s="9">
        <v>161.5</v>
      </c>
      <c r="M5559" s="65">
        <v>473.6</v>
      </c>
      <c r="P5559" s="65">
        <f t="shared" si="156"/>
        <v>2367.3000000000043</v>
      </c>
      <c r="R5559" t="s">
        <v>335</v>
      </c>
      <c r="U5559" s="181"/>
    </row>
    <row r="5560" spans="1:21" ht="15">
      <c r="A5560" s="28" t="s">
        <v>7</v>
      </c>
      <c r="B5560" s="61" t="s">
        <v>37</v>
      </c>
      <c r="E5560" s="9">
        <v>350.7</v>
      </c>
      <c r="F5560" s="179">
        <v>432</v>
      </c>
      <c r="G5560" s="9">
        <v>177.6</v>
      </c>
      <c r="H5560" s="9">
        <v>349.00000000000728</v>
      </c>
      <c r="I5560" s="9">
        <v>0</v>
      </c>
      <c r="J5560" s="9">
        <v>0</v>
      </c>
      <c r="K5560" s="9">
        <v>335.20000000000437</v>
      </c>
      <c r="L5560" s="9">
        <v>257.10000000000002</v>
      </c>
      <c r="M5560" s="65">
        <v>409.4</v>
      </c>
      <c r="P5560" s="65">
        <f t="shared" si="156"/>
        <v>2311.0000000000118</v>
      </c>
      <c r="R5560" t="s">
        <v>283</v>
      </c>
      <c r="U5560" s="181"/>
    </row>
    <row r="5561" spans="1:21" ht="15">
      <c r="A5561" s="28" t="s">
        <v>8</v>
      </c>
      <c r="B5561" s="61" t="s">
        <v>143</v>
      </c>
      <c r="E5561" s="9" t="s">
        <v>277</v>
      </c>
      <c r="F5561" s="176">
        <v>621.5</v>
      </c>
      <c r="G5561" s="9">
        <v>305.10000000000002</v>
      </c>
      <c r="H5561" s="9">
        <v>149.90000000000509</v>
      </c>
      <c r="I5561" s="9">
        <v>0</v>
      </c>
      <c r="J5561" s="9">
        <v>0</v>
      </c>
      <c r="K5561" s="9">
        <v>276.00000000000364</v>
      </c>
      <c r="L5561" s="9">
        <v>384.8</v>
      </c>
      <c r="M5561" s="90">
        <v>546.20000000000005</v>
      </c>
      <c r="P5561" s="65">
        <f t="shared" si="156"/>
        <v>2283.5000000000086</v>
      </c>
      <c r="R5561" t="s">
        <v>337</v>
      </c>
      <c r="U5561" t="s">
        <v>1395</v>
      </c>
    </row>
    <row r="5562" spans="1:21" ht="15">
      <c r="A5562" s="28" t="s">
        <v>10</v>
      </c>
      <c r="B5562" s="61" t="s">
        <v>31</v>
      </c>
      <c r="E5562" s="9">
        <v>360.3</v>
      </c>
      <c r="F5562" s="9">
        <v>329.5</v>
      </c>
      <c r="G5562" s="179">
        <v>323.3</v>
      </c>
      <c r="H5562" s="9">
        <v>369.09999999999491</v>
      </c>
      <c r="I5562" s="9">
        <v>0</v>
      </c>
      <c r="J5562" s="9">
        <v>0</v>
      </c>
      <c r="K5562" s="9">
        <v>234.00000000000364</v>
      </c>
      <c r="L5562" s="9">
        <v>270.59999999999997</v>
      </c>
      <c r="M5562" s="65">
        <v>396.5</v>
      </c>
      <c r="P5562" s="65">
        <f t="shared" si="156"/>
        <v>2283.2999999999984</v>
      </c>
      <c r="R5562" t="s">
        <v>287</v>
      </c>
      <c r="U5562" s="181"/>
    </row>
    <row r="5563" spans="1:21" ht="15">
      <c r="A5563" s="28" t="s">
        <v>12</v>
      </c>
      <c r="B5563" s="61" t="s">
        <v>23</v>
      </c>
      <c r="E5563" s="174">
        <v>502.5</v>
      </c>
      <c r="F5563" s="9">
        <v>217.5</v>
      </c>
      <c r="G5563" s="9">
        <v>285.5</v>
      </c>
      <c r="H5563" s="179">
        <v>510.50000000000364</v>
      </c>
      <c r="I5563" s="9">
        <v>0</v>
      </c>
      <c r="J5563" s="9">
        <v>0</v>
      </c>
      <c r="K5563" s="9">
        <v>191.09999999999854</v>
      </c>
      <c r="L5563" s="9">
        <v>141</v>
      </c>
      <c r="M5563" s="65">
        <v>420.3</v>
      </c>
      <c r="P5563" s="65">
        <f t="shared" si="156"/>
        <v>2268.4000000000024</v>
      </c>
      <c r="R5563" t="s">
        <v>338</v>
      </c>
      <c r="U5563" s="181"/>
    </row>
    <row r="5564" spans="1:21" ht="15">
      <c r="A5564" s="28" t="s">
        <v>14</v>
      </c>
      <c r="B5564" s="61" t="s">
        <v>27</v>
      </c>
      <c r="E5564" s="175">
        <v>501.3</v>
      </c>
      <c r="F5564" s="9">
        <v>241.5</v>
      </c>
      <c r="G5564" s="9">
        <v>269</v>
      </c>
      <c r="H5564" s="9">
        <v>289.49999999999636</v>
      </c>
      <c r="I5564" s="9">
        <v>0</v>
      </c>
      <c r="J5564" s="9">
        <v>0</v>
      </c>
      <c r="K5564" s="9">
        <v>333.049999999992</v>
      </c>
      <c r="L5564" s="9">
        <v>297.8</v>
      </c>
      <c r="M5564" s="9" t="s">
        <v>277</v>
      </c>
      <c r="P5564" s="65">
        <f t="shared" si="156"/>
        <v>1932.1499999999883</v>
      </c>
      <c r="R5564" t="s">
        <v>281</v>
      </c>
      <c r="U5564" s="181"/>
    </row>
    <row r="5565" spans="1:21" ht="15">
      <c r="A5565" s="28" t="s">
        <v>16</v>
      </c>
      <c r="B5565" s="61" t="s">
        <v>15</v>
      </c>
      <c r="E5565" s="9">
        <v>226.8</v>
      </c>
      <c r="F5565" s="179">
        <v>471.5</v>
      </c>
      <c r="G5565" s="9">
        <v>289.7</v>
      </c>
      <c r="H5565" s="9">
        <v>282</v>
      </c>
      <c r="I5565" s="9">
        <v>0</v>
      </c>
      <c r="J5565" s="9">
        <v>0</v>
      </c>
      <c r="K5565" s="9">
        <v>229.700000000008</v>
      </c>
      <c r="L5565" s="9">
        <v>300</v>
      </c>
      <c r="M5565" s="65">
        <v>109.9</v>
      </c>
      <c r="P5565" s="65">
        <f t="shared" si="156"/>
        <v>1909.6000000000081</v>
      </c>
      <c r="R5565" t="s">
        <v>282</v>
      </c>
      <c r="U5565" s="181"/>
    </row>
    <row r="5566" spans="1:21" ht="15">
      <c r="A5566" s="28" t="s">
        <v>18</v>
      </c>
      <c r="B5566" s="61" t="s">
        <v>13</v>
      </c>
      <c r="E5566" s="179">
        <v>417.5</v>
      </c>
      <c r="F5566" s="9">
        <v>312.3</v>
      </c>
      <c r="G5566" s="9">
        <v>186.3</v>
      </c>
      <c r="H5566" s="9">
        <v>283.50000000000364</v>
      </c>
      <c r="I5566" s="9">
        <v>0</v>
      </c>
      <c r="J5566" s="9">
        <v>0</v>
      </c>
      <c r="K5566" s="174">
        <v>470.44999999999345</v>
      </c>
      <c r="L5566" s="9">
        <v>237.5</v>
      </c>
      <c r="M5566" s="9" t="s">
        <v>277</v>
      </c>
      <c r="P5566" s="65">
        <f t="shared" si="156"/>
        <v>1907.549999999997</v>
      </c>
      <c r="R5566" t="s">
        <v>305</v>
      </c>
      <c r="U5566" s="181"/>
    </row>
    <row r="5567" spans="1:21" ht="15">
      <c r="A5567" s="28" t="s">
        <v>20</v>
      </c>
      <c r="B5567" s="61" t="s">
        <v>152</v>
      </c>
      <c r="E5567" s="9" t="s">
        <v>277</v>
      </c>
      <c r="F5567" s="9" t="s">
        <v>277</v>
      </c>
      <c r="G5567" s="175">
        <v>399.5</v>
      </c>
      <c r="H5567" s="9">
        <v>298.49999999999636</v>
      </c>
      <c r="I5567" s="9">
        <v>0</v>
      </c>
      <c r="J5567" s="9">
        <v>0</v>
      </c>
      <c r="K5567" s="179">
        <v>341.80000000001382</v>
      </c>
      <c r="L5567" s="9">
        <v>363</v>
      </c>
      <c r="M5567" s="65">
        <v>497.1</v>
      </c>
      <c r="P5567" s="65">
        <f t="shared" si="156"/>
        <v>1899.9000000000101</v>
      </c>
      <c r="R5567" t="s">
        <v>307</v>
      </c>
      <c r="U5567" s="181"/>
    </row>
    <row r="5568" spans="1:21" ht="15">
      <c r="A5568" s="28" t="s">
        <v>22</v>
      </c>
      <c r="B5568" s="61" t="s">
        <v>161</v>
      </c>
      <c r="E5568" s="9" t="s">
        <v>277</v>
      </c>
      <c r="F5568" s="9" t="s">
        <v>277</v>
      </c>
      <c r="G5568" s="179">
        <v>328.9</v>
      </c>
      <c r="H5568" s="179">
        <v>518.20000000000437</v>
      </c>
      <c r="I5568" s="9">
        <v>0</v>
      </c>
      <c r="J5568" s="9">
        <v>0</v>
      </c>
      <c r="K5568" s="9">
        <v>164.59999999999491</v>
      </c>
      <c r="L5568" s="9">
        <v>400.09999999999997</v>
      </c>
      <c r="M5568" s="65">
        <v>430.5</v>
      </c>
      <c r="P5568" s="65">
        <f t="shared" si="156"/>
        <v>1842.2999999999993</v>
      </c>
      <c r="R5568" t="s">
        <v>327</v>
      </c>
      <c r="U5568" s="181"/>
    </row>
    <row r="5569" spans="1:21" ht="15">
      <c r="A5569" s="28" t="s">
        <v>24</v>
      </c>
      <c r="B5569" s="61" t="s">
        <v>33</v>
      </c>
      <c r="E5569" s="9">
        <v>333.8</v>
      </c>
      <c r="F5569" s="9">
        <v>188.9</v>
      </c>
      <c r="G5569" s="9">
        <v>97.5</v>
      </c>
      <c r="H5569" s="9">
        <v>265.29999999999927</v>
      </c>
      <c r="I5569" s="9">
        <v>0</v>
      </c>
      <c r="J5569" s="9">
        <v>0</v>
      </c>
      <c r="K5569" s="9">
        <v>105.29999999999927</v>
      </c>
      <c r="L5569" s="9">
        <v>382.3</v>
      </c>
      <c r="M5569" s="65">
        <v>465.3</v>
      </c>
      <c r="P5569" s="65">
        <f t="shared" si="156"/>
        <v>1838.3999999999985</v>
      </c>
      <c r="U5569" s="181"/>
    </row>
    <row r="5570" spans="1:21" ht="15">
      <c r="A5570" s="28" t="s">
        <v>26</v>
      </c>
      <c r="B5570" s="61" t="s">
        <v>655</v>
      </c>
      <c r="E5570" s="9" t="s">
        <v>277</v>
      </c>
      <c r="F5570" s="9" t="s">
        <v>277</v>
      </c>
      <c r="G5570" s="9" t="s">
        <v>277</v>
      </c>
      <c r="H5570" s="174">
        <v>574.99999999999636</v>
      </c>
      <c r="I5570" s="9">
        <v>0</v>
      </c>
      <c r="J5570" s="9">
        <v>0</v>
      </c>
      <c r="K5570" s="9">
        <v>305.09999999998763</v>
      </c>
      <c r="L5570" s="179">
        <v>478</v>
      </c>
      <c r="M5570" s="65">
        <v>463.3</v>
      </c>
      <c r="P5570" s="65">
        <f t="shared" si="156"/>
        <v>1821.3999999999839</v>
      </c>
      <c r="R5570" t="s">
        <v>332</v>
      </c>
      <c r="U5570" s="181"/>
    </row>
    <row r="5571" spans="1:21" ht="15">
      <c r="A5571" s="28" t="s">
        <v>28</v>
      </c>
      <c r="B5571" s="61" t="s">
        <v>153</v>
      </c>
      <c r="E5571" s="9" t="s">
        <v>277</v>
      </c>
      <c r="F5571" s="9" t="s">
        <v>277</v>
      </c>
      <c r="G5571" s="179">
        <v>310</v>
      </c>
      <c r="H5571" s="9">
        <v>335.29999999999563</v>
      </c>
      <c r="I5571" s="9">
        <v>0</v>
      </c>
      <c r="J5571" s="9">
        <v>0</v>
      </c>
      <c r="K5571" s="175">
        <v>426.60000000000582</v>
      </c>
      <c r="L5571" s="9">
        <v>171.4</v>
      </c>
      <c r="M5571" s="65">
        <v>404.6</v>
      </c>
      <c r="P5571" s="65">
        <f t="shared" si="156"/>
        <v>1647.9000000000015</v>
      </c>
      <c r="R5571" t="s">
        <v>317</v>
      </c>
      <c r="U5571" s="181"/>
    </row>
    <row r="5572" spans="1:21" ht="15">
      <c r="A5572" s="28" t="s">
        <v>30</v>
      </c>
      <c r="B5572" s="61" t="s">
        <v>142</v>
      </c>
      <c r="E5572" s="9" t="s">
        <v>277</v>
      </c>
      <c r="F5572" s="9">
        <v>180</v>
      </c>
      <c r="G5572" s="9">
        <v>228.6</v>
      </c>
      <c r="H5572" s="9">
        <v>316.59999999999854</v>
      </c>
      <c r="I5572" s="9">
        <v>0</v>
      </c>
      <c r="J5572" s="9">
        <v>0</v>
      </c>
      <c r="K5572" s="9">
        <v>164.60000000000218</v>
      </c>
      <c r="L5572" s="179">
        <v>434</v>
      </c>
      <c r="M5572" s="65">
        <v>284.79999999999995</v>
      </c>
      <c r="P5572" s="65">
        <f t="shared" si="156"/>
        <v>1608.6000000000006</v>
      </c>
      <c r="R5572" t="s">
        <v>292</v>
      </c>
      <c r="U5572" s="181"/>
    </row>
    <row r="5573" spans="1:21" ht="15">
      <c r="A5573" s="28" t="s">
        <v>32</v>
      </c>
      <c r="B5573" s="61" t="s">
        <v>1</v>
      </c>
      <c r="E5573" s="9">
        <v>192.5</v>
      </c>
      <c r="F5573" s="9">
        <v>282.39999999999998</v>
      </c>
      <c r="G5573" s="9">
        <v>182</v>
      </c>
      <c r="H5573" s="179">
        <v>527.5</v>
      </c>
      <c r="I5573" s="9">
        <v>0</v>
      </c>
      <c r="J5573" s="9">
        <v>0</v>
      </c>
      <c r="K5573" s="9">
        <v>175.399999999996</v>
      </c>
      <c r="L5573" s="9">
        <v>170.7</v>
      </c>
      <c r="M5573" s="65">
        <v>76.100000000000009</v>
      </c>
      <c r="P5573" s="65">
        <f t="shared" si="156"/>
        <v>1606.599999999996</v>
      </c>
      <c r="R5573" t="s">
        <v>282</v>
      </c>
      <c r="U5573" s="181"/>
    </row>
    <row r="5574" spans="1:21" ht="15">
      <c r="A5574" s="28" t="s">
        <v>34</v>
      </c>
      <c r="B5574" s="61" t="s">
        <v>665</v>
      </c>
      <c r="E5574" s="9" t="s">
        <v>277</v>
      </c>
      <c r="F5574" s="9" t="s">
        <v>277</v>
      </c>
      <c r="G5574" s="9" t="s">
        <v>277</v>
      </c>
      <c r="H5574" s="9">
        <v>322.49999999999272</v>
      </c>
      <c r="I5574" s="9">
        <v>0</v>
      </c>
      <c r="J5574" s="9">
        <v>0</v>
      </c>
      <c r="K5574" s="9">
        <v>282.50000000000728</v>
      </c>
      <c r="L5574" s="9">
        <v>372</v>
      </c>
      <c r="M5574" s="90">
        <v>560.9</v>
      </c>
      <c r="P5574" s="65">
        <f t="shared" si="156"/>
        <v>1537.9</v>
      </c>
      <c r="R5574" t="s">
        <v>291</v>
      </c>
      <c r="U5574" s="181"/>
    </row>
    <row r="5575" spans="1:21" ht="15">
      <c r="A5575" s="28" t="s">
        <v>36</v>
      </c>
      <c r="B5575" s="61" t="s">
        <v>154</v>
      </c>
      <c r="E5575" s="9" t="s">
        <v>277</v>
      </c>
      <c r="F5575" s="9" t="s">
        <v>277</v>
      </c>
      <c r="G5575" s="176">
        <v>603.4</v>
      </c>
      <c r="H5575" s="9">
        <v>160.79999999999927</v>
      </c>
      <c r="I5575" s="9">
        <v>0</v>
      </c>
      <c r="J5575" s="9">
        <v>0</v>
      </c>
      <c r="K5575" s="9">
        <v>207.09999999998763</v>
      </c>
      <c r="L5575" s="9">
        <v>286.7</v>
      </c>
      <c r="M5575" s="65">
        <v>265.3</v>
      </c>
      <c r="P5575" s="65">
        <f t="shared" si="156"/>
        <v>1523.2999999999868</v>
      </c>
      <c r="R5575" t="s">
        <v>280</v>
      </c>
      <c r="U5575" t="s">
        <v>1395</v>
      </c>
    </row>
    <row r="5576" spans="1:21" ht="15">
      <c r="A5576" s="28" t="s">
        <v>38</v>
      </c>
      <c r="B5576" s="61" t="s">
        <v>9</v>
      </c>
      <c r="E5576" s="9">
        <v>320.89999999999998</v>
      </c>
      <c r="F5576" s="9">
        <v>182.4</v>
      </c>
      <c r="G5576" s="9">
        <v>192.7</v>
      </c>
      <c r="H5576" s="9">
        <v>181.59999999999491</v>
      </c>
      <c r="I5576" s="9">
        <v>0</v>
      </c>
      <c r="J5576" s="9">
        <v>0</v>
      </c>
      <c r="K5576" s="9">
        <v>183.69999999999709</v>
      </c>
      <c r="L5576" s="9">
        <v>142.30000000000001</v>
      </c>
      <c r="M5576" s="65">
        <v>296.3</v>
      </c>
      <c r="P5576" s="65">
        <f t="shared" si="156"/>
        <v>1499.8999999999919</v>
      </c>
      <c r="U5576" s="181"/>
    </row>
    <row r="5577" spans="1:21" ht="15">
      <c r="A5577" s="28" t="s">
        <v>145</v>
      </c>
      <c r="B5577" s="61" t="s">
        <v>649</v>
      </c>
      <c r="E5577" s="9" t="s">
        <v>277</v>
      </c>
      <c r="F5577" s="9" t="s">
        <v>277</v>
      </c>
      <c r="G5577" s="9" t="s">
        <v>277</v>
      </c>
      <c r="H5577" s="9">
        <v>420.30000000000291</v>
      </c>
      <c r="I5577" s="9">
        <v>0</v>
      </c>
      <c r="J5577" s="9">
        <v>0</v>
      </c>
      <c r="K5577" s="179">
        <v>338.64999999999418</v>
      </c>
      <c r="L5577" s="9">
        <v>281.10000000000002</v>
      </c>
      <c r="M5577" s="65">
        <v>458.8</v>
      </c>
      <c r="P5577" s="65">
        <f t="shared" si="156"/>
        <v>1498.849999999997</v>
      </c>
      <c r="R5577" t="s">
        <v>287</v>
      </c>
      <c r="U5577" s="181"/>
    </row>
    <row r="5578" spans="1:21" ht="15">
      <c r="A5578" s="28" t="s">
        <v>146</v>
      </c>
      <c r="B5578" s="61" t="s">
        <v>6</v>
      </c>
      <c r="E5578" s="179">
        <v>450.7</v>
      </c>
      <c r="F5578" s="179">
        <v>343.4</v>
      </c>
      <c r="G5578" s="9">
        <v>258.5</v>
      </c>
      <c r="H5578" s="9">
        <v>434.50000000001455</v>
      </c>
      <c r="I5578" s="9">
        <v>0</v>
      </c>
      <c r="J5578" s="9">
        <v>0</v>
      </c>
      <c r="K5578" s="9" t="s">
        <v>277</v>
      </c>
      <c r="L5578" s="9" t="s">
        <v>277</v>
      </c>
      <c r="M5578" s="9" t="s">
        <v>277</v>
      </c>
      <c r="P5578" s="65">
        <f t="shared" si="156"/>
        <v>1487.1000000000145</v>
      </c>
      <c r="R5578" t="s">
        <v>334</v>
      </c>
      <c r="U5578" s="181"/>
    </row>
    <row r="5579" spans="1:21" ht="15">
      <c r="A5579" s="28" t="s">
        <v>147</v>
      </c>
      <c r="B5579" s="61" t="s">
        <v>637</v>
      </c>
      <c r="E5579" s="9" t="s">
        <v>277</v>
      </c>
      <c r="F5579" s="9" t="s">
        <v>277</v>
      </c>
      <c r="G5579" s="9" t="s">
        <v>277</v>
      </c>
      <c r="H5579" s="9">
        <v>419.30000000000291</v>
      </c>
      <c r="I5579" s="9">
        <v>0</v>
      </c>
      <c r="J5579" s="9">
        <v>0</v>
      </c>
      <c r="K5579" s="9">
        <v>115.10000000000218</v>
      </c>
      <c r="L5579" s="9">
        <v>321.90000000000003</v>
      </c>
      <c r="M5579" s="90">
        <v>578.4</v>
      </c>
      <c r="P5579" s="65">
        <f t="shared" si="156"/>
        <v>1434.7000000000053</v>
      </c>
      <c r="R5579" t="s">
        <v>283</v>
      </c>
      <c r="U5579" s="181"/>
    </row>
    <row r="5580" spans="1:21" ht="15">
      <c r="A5580" s="28" t="s">
        <v>150</v>
      </c>
      <c r="B5580" s="61" t="s">
        <v>654</v>
      </c>
      <c r="E5580" s="9" t="s">
        <v>277</v>
      </c>
      <c r="F5580" s="9" t="s">
        <v>277</v>
      </c>
      <c r="G5580" s="9" t="s">
        <v>277</v>
      </c>
      <c r="H5580" s="9">
        <v>422.29999999999563</v>
      </c>
      <c r="I5580" s="9">
        <v>0</v>
      </c>
      <c r="J5580" s="9">
        <v>0</v>
      </c>
      <c r="K5580" s="179">
        <v>393.29999999998836</v>
      </c>
      <c r="L5580" s="9">
        <v>324</v>
      </c>
      <c r="M5580" s="65">
        <v>257</v>
      </c>
      <c r="P5580" s="65">
        <f t="shared" si="156"/>
        <v>1396.599999999984</v>
      </c>
      <c r="R5580" t="s">
        <v>283</v>
      </c>
      <c r="U5580" s="181"/>
    </row>
    <row r="5581" spans="1:21" ht="15">
      <c r="A5581" s="28" t="s">
        <v>156</v>
      </c>
      <c r="B5581" s="61" t="s">
        <v>144</v>
      </c>
      <c r="E5581" s="9" t="s">
        <v>277</v>
      </c>
      <c r="F5581" s="175">
        <v>518.5</v>
      </c>
      <c r="G5581" s="179">
        <v>383.3</v>
      </c>
      <c r="H5581" s="9">
        <v>194.40000000000873</v>
      </c>
      <c r="I5581" s="9">
        <v>0</v>
      </c>
      <c r="J5581" s="9">
        <v>0</v>
      </c>
      <c r="K5581" s="9">
        <v>272.30000000000291</v>
      </c>
      <c r="L5581" s="9" t="s">
        <v>277</v>
      </c>
      <c r="M5581" s="9" t="s">
        <v>277</v>
      </c>
      <c r="P5581" s="65">
        <f t="shared" si="156"/>
        <v>1368.5000000000116</v>
      </c>
      <c r="R5581" t="s">
        <v>295</v>
      </c>
      <c r="U5581" s="181"/>
    </row>
    <row r="5582" spans="1:21" ht="15">
      <c r="A5582" s="28" t="s">
        <v>158</v>
      </c>
      <c r="B5582" s="61" t="s">
        <v>39</v>
      </c>
      <c r="E5582" s="179">
        <v>452.1</v>
      </c>
      <c r="F5582" s="9">
        <v>331.9</v>
      </c>
      <c r="G5582" s="9">
        <v>144</v>
      </c>
      <c r="H5582" s="9">
        <v>283.79999999999927</v>
      </c>
      <c r="I5582" s="9">
        <v>0</v>
      </c>
      <c r="J5582" s="9">
        <v>0</v>
      </c>
      <c r="K5582" s="9">
        <v>138.85000000000582</v>
      </c>
      <c r="L5582" s="9" t="s">
        <v>277</v>
      </c>
      <c r="M5582" s="9" t="s">
        <v>277</v>
      </c>
      <c r="P5582" s="65">
        <f t="shared" si="156"/>
        <v>1350.6500000000051</v>
      </c>
      <c r="R5582" t="s">
        <v>291</v>
      </c>
      <c r="U5582" s="181"/>
    </row>
    <row r="5583" spans="1:21" ht="15">
      <c r="A5583" s="28" t="s">
        <v>159</v>
      </c>
      <c r="B5583" s="61" t="s">
        <v>141</v>
      </c>
      <c r="E5583" s="9" t="s">
        <v>277</v>
      </c>
      <c r="F5583" s="9">
        <v>289</v>
      </c>
      <c r="G5583" s="9">
        <v>163.4</v>
      </c>
      <c r="H5583" s="9">
        <v>288.99999999999636</v>
      </c>
      <c r="I5583" s="9">
        <v>0</v>
      </c>
      <c r="J5583" s="9">
        <v>0</v>
      </c>
      <c r="K5583" s="9">
        <v>164.10000000000582</v>
      </c>
      <c r="L5583" s="9">
        <v>165.4</v>
      </c>
      <c r="M5583" s="65">
        <v>267</v>
      </c>
      <c r="P5583" s="65">
        <f t="shared" si="156"/>
        <v>1337.9000000000021</v>
      </c>
      <c r="U5583" s="181"/>
    </row>
    <row r="5584" spans="1:21" ht="15">
      <c r="A5584" s="28" t="s">
        <v>160</v>
      </c>
      <c r="B5584" s="61" t="s">
        <v>620</v>
      </c>
      <c r="E5584" s="9" t="s">
        <v>277</v>
      </c>
      <c r="F5584" s="9" t="s">
        <v>277</v>
      </c>
      <c r="G5584" s="9" t="s">
        <v>277</v>
      </c>
      <c r="H5584" s="9">
        <v>461.99999999998909</v>
      </c>
      <c r="I5584" s="9">
        <v>0</v>
      </c>
      <c r="J5584" s="9">
        <v>0</v>
      </c>
      <c r="K5584" s="179">
        <v>360.99999999999636</v>
      </c>
      <c r="L5584" s="9">
        <v>108.2</v>
      </c>
      <c r="M5584" s="65">
        <v>401</v>
      </c>
      <c r="P5584" s="65">
        <f t="shared" si="156"/>
        <v>1332.1999999999855</v>
      </c>
      <c r="R5584" t="s">
        <v>296</v>
      </c>
      <c r="U5584" s="181"/>
    </row>
    <row r="5585" spans="1:21" ht="15">
      <c r="A5585" s="28" t="s">
        <v>162</v>
      </c>
      <c r="B5585" s="61" t="s">
        <v>616</v>
      </c>
      <c r="E5585" s="9" t="s">
        <v>277</v>
      </c>
      <c r="F5585" s="9" t="s">
        <v>277</v>
      </c>
      <c r="G5585" s="9" t="s">
        <v>277</v>
      </c>
      <c r="H5585" s="9">
        <v>214.49999999999272</v>
      </c>
      <c r="I5585" s="9">
        <v>0</v>
      </c>
      <c r="J5585" s="9">
        <v>0</v>
      </c>
      <c r="K5585" s="9">
        <v>218.50000000000728</v>
      </c>
      <c r="L5585" s="175">
        <v>503.5</v>
      </c>
      <c r="M5585" s="65">
        <v>358.5</v>
      </c>
      <c r="P5585" s="65">
        <f t="shared" si="156"/>
        <v>1295</v>
      </c>
      <c r="R5585" t="s">
        <v>281</v>
      </c>
    </row>
    <row r="5586" spans="1:21" ht="15">
      <c r="A5586" s="28" t="s">
        <v>273</v>
      </c>
      <c r="B5586" s="61" t="s">
        <v>613</v>
      </c>
      <c r="E5586" s="9" t="s">
        <v>277</v>
      </c>
      <c r="F5586" s="9" t="s">
        <v>277</v>
      </c>
      <c r="G5586" s="9" t="s">
        <v>277</v>
      </c>
      <c r="H5586" s="9">
        <v>339.49999999999272</v>
      </c>
      <c r="I5586" s="9">
        <v>0</v>
      </c>
      <c r="J5586" s="9">
        <v>0</v>
      </c>
      <c r="K5586" s="9">
        <v>113.50000000000728</v>
      </c>
      <c r="L5586" s="9">
        <v>235.5</v>
      </c>
      <c r="M5586" s="112">
        <v>605.29999999999995</v>
      </c>
      <c r="P5586" s="65">
        <f t="shared" si="156"/>
        <v>1293.8</v>
      </c>
      <c r="R5586" t="s">
        <v>299</v>
      </c>
      <c r="U5586" s="181"/>
    </row>
    <row r="5587" spans="1:21" ht="15">
      <c r="A5587" s="28" t="s">
        <v>274</v>
      </c>
      <c r="B5587" s="170" t="s">
        <v>1272</v>
      </c>
      <c r="C5587" s="3"/>
      <c r="D5587" s="3"/>
      <c r="E5587" s="9" t="s">
        <v>277</v>
      </c>
      <c r="F5587" s="9" t="s">
        <v>277</v>
      </c>
      <c r="G5587" s="9" t="s">
        <v>277</v>
      </c>
      <c r="H5587" s="9" t="s">
        <v>277</v>
      </c>
      <c r="I5587" s="9">
        <v>0</v>
      </c>
      <c r="J5587" s="9">
        <v>0</v>
      </c>
      <c r="K5587" s="179">
        <v>360.30000000000291</v>
      </c>
      <c r="L5587" s="9">
        <v>326</v>
      </c>
      <c r="M5587" s="90">
        <v>590.5</v>
      </c>
      <c r="P5587" s="65">
        <f t="shared" si="156"/>
        <v>1276.8000000000029</v>
      </c>
      <c r="R5587" t="s">
        <v>2987</v>
      </c>
    </row>
    <row r="5588" spans="1:21" ht="15">
      <c r="A5588" s="28" t="s">
        <v>275</v>
      </c>
      <c r="B5588" s="61" t="s">
        <v>644</v>
      </c>
      <c r="E5588" s="9" t="s">
        <v>277</v>
      </c>
      <c r="F5588" s="9" t="s">
        <v>277</v>
      </c>
      <c r="G5588" s="9" t="s">
        <v>277</v>
      </c>
      <c r="H5588" s="179">
        <v>514.60000000000582</v>
      </c>
      <c r="I5588" s="9">
        <v>0</v>
      </c>
      <c r="J5588" s="9">
        <v>0</v>
      </c>
      <c r="K5588" s="9">
        <v>194.99999999999636</v>
      </c>
      <c r="L5588" s="9">
        <v>280.5</v>
      </c>
      <c r="M5588" s="65">
        <v>271</v>
      </c>
      <c r="P5588" s="65">
        <f t="shared" ref="P5588:P5619" si="157">SUM(E5588:M5588)</f>
        <v>1261.1000000000022</v>
      </c>
      <c r="R5588" t="s">
        <v>291</v>
      </c>
      <c r="U5588" s="181"/>
    </row>
    <row r="5589" spans="1:21" ht="15">
      <c r="A5589" s="28" t="s">
        <v>276</v>
      </c>
      <c r="B5589" s="226" t="s">
        <v>1584</v>
      </c>
      <c r="C5589" s="3"/>
      <c r="D5589" s="3"/>
      <c r="E5589" s="9" t="s">
        <v>277</v>
      </c>
      <c r="F5589" s="9" t="s">
        <v>277</v>
      </c>
      <c r="G5589" s="9" t="s">
        <v>277</v>
      </c>
      <c r="H5589" s="9" t="s">
        <v>277</v>
      </c>
      <c r="I5589" s="9">
        <v>0</v>
      </c>
      <c r="J5589" s="9">
        <v>0</v>
      </c>
      <c r="K5589" s="176">
        <v>489.19999999999345</v>
      </c>
      <c r="L5589" s="174">
        <v>549.4</v>
      </c>
      <c r="M5589" s="65">
        <v>209.4</v>
      </c>
      <c r="P5589" s="65">
        <f t="shared" si="157"/>
        <v>1247.9999999999936</v>
      </c>
      <c r="R5589" t="s">
        <v>279</v>
      </c>
      <c r="U5589" t="s">
        <v>1395</v>
      </c>
    </row>
    <row r="5590" spans="1:21" ht="15">
      <c r="A5590" s="28" t="s">
        <v>602</v>
      </c>
      <c r="B5590" s="61" t="s">
        <v>629</v>
      </c>
      <c r="E5590" s="9" t="s">
        <v>277</v>
      </c>
      <c r="F5590" s="9" t="s">
        <v>277</v>
      </c>
      <c r="G5590" s="9" t="s">
        <v>277</v>
      </c>
      <c r="H5590" s="9">
        <v>423.5</v>
      </c>
      <c r="I5590" s="9">
        <v>0</v>
      </c>
      <c r="J5590" s="9">
        <v>0</v>
      </c>
      <c r="K5590" s="9">
        <v>151.5</v>
      </c>
      <c r="L5590" s="9">
        <v>329.5</v>
      </c>
      <c r="M5590" s="65">
        <v>326.70000000000005</v>
      </c>
      <c r="P5590" s="65">
        <f t="shared" si="157"/>
        <v>1231.2</v>
      </c>
      <c r="U5590" s="181"/>
    </row>
    <row r="5591" spans="1:21" ht="15">
      <c r="A5591" s="28" t="s">
        <v>603</v>
      </c>
      <c r="B5591" s="61" t="s">
        <v>645</v>
      </c>
      <c r="E5591" s="9" t="s">
        <v>277</v>
      </c>
      <c r="F5591" s="9" t="s">
        <v>277</v>
      </c>
      <c r="G5591" s="9" t="s">
        <v>277</v>
      </c>
      <c r="H5591" s="9">
        <v>344</v>
      </c>
      <c r="I5591" s="9">
        <v>0</v>
      </c>
      <c r="J5591" s="9">
        <v>0</v>
      </c>
      <c r="K5591" s="9">
        <v>227.39999999999782</v>
      </c>
      <c r="L5591" s="9">
        <v>206.4</v>
      </c>
      <c r="M5591" s="65">
        <v>427.9</v>
      </c>
      <c r="P5591" s="65">
        <f t="shared" si="157"/>
        <v>1205.6999999999978</v>
      </c>
      <c r="U5591" s="181"/>
    </row>
    <row r="5592" spans="1:21" ht="15">
      <c r="A5592" s="28" t="s">
        <v>604</v>
      </c>
      <c r="B5592" s="61" t="s">
        <v>661</v>
      </c>
      <c r="E5592" s="9" t="s">
        <v>277</v>
      </c>
      <c r="F5592" s="9" t="s">
        <v>277</v>
      </c>
      <c r="G5592" s="9" t="s">
        <v>277</v>
      </c>
      <c r="H5592" s="9">
        <v>388.19999999998618</v>
      </c>
      <c r="I5592" s="9">
        <v>0</v>
      </c>
      <c r="J5592" s="9">
        <v>0</v>
      </c>
      <c r="K5592" s="9">
        <v>111.299999999992</v>
      </c>
      <c r="L5592" s="9">
        <v>424.9</v>
      </c>
      <c r="M5592" s="65">
        <v>270</v>
      </c>
      <c r="P5592" s="65">
        <f t="shared" si="157"/>
        <v>1194.3999999999783</v>
      </c>
      <c r="U5592" s="181"/>
    </row>
    <row r="5593" spans="1:21" ht="15">
      <c r="A5593" s="28" t="s">
        <v>606</v>
      </c>
      <c r="B5593" s="28" t="s">
        <v>600</v>
      </c>
      <c r="E5593" s="9" t="s">
        <v>277</v>
      </c>
      <c r="F5593" s="9" t="s">
        <v>277</v>
      </c>
      <c r="G5593" s="9" t="s">
        <v>277</v>
      </c>
      <c r="H5593" s="9">
        <v>413.59999999999491</v>
      </c>
      <c r="I5593" s="9">
        <v>0</v>
      </c>
      <c r="J5593" s="9">
        <v>0</v>
      </c>
      <c r="K5593" s="9">
        <v>244.29999999999927</v>
      </c>
      <c r="L5593" s="9">
        <v>280.5</v>
      </c>
      <c r="M5593" s="65">
        <v>255.5</v>
      </c>
      <c r="P5593" s="65">
        <f t="shared" si="157"/>
        <v>1193.8999999999942</v>
      </c>
      <c r="U5593" s="181"/>
    </row>
    <row r="5594" spans="1:21" ht="15">
      <c r="A5594" s="28" t="s">
        <v>612</v>
      </c>
      <c r="B5594" s="61" t="s">
        <v>624</v>
      </c>
      <c r="E5594" s="9" t="s">
        <v>277</v>
      </c>
      <c r="F5594" s="9" t="s">
        <v>277</v>
      </c>
      <c r="G5594" s="9" t="s">
        <v>277</v>
      </c>
      <c r="H5594" s="9">
        <v>397.30000000000655</v>
      </c>
      <c r="I5594" s="9">
        <v>0</v>
      </c>
      <c r="J5594" s="9">
        <v>0</v>
      </c>
      <c r="K5594" s="9">
        <v>197.70000000000073</v>
      </c>
      <c r="L5594" s="9">
        <v>428.7</v>
      </c>
      <c r="M5594" s="65">
        <v>159.19999999999999</v>
      </c>
      <c r="P5594" s="65">
        <f t="shared" si="157"/>
        <v>1182.9000000000074</v>
      </c>
      <c r="U5594" s="181"/>
    </row>
    <row r="5595" spans="1:21" ht="15">
      <c r="A5595" s="28" t="s">
        <v>614</v>
      </c>
      <c r="B5595" s="61" t="s">
        <v>615</v>
      </c>
      <c r="E5595" s="9" t="s">
        <v>277</v>
      </c>
      <c r="F5595" s="9" t="s">
        <v>277</v>
      </c>
      <c r="G5595" s="9" t="s">
        <v>277</v>
      </c>
      <c r="H5595" s="9">
        <v>254.29999999999563</v>
      </c>
      <c r="I5595" s="9">
        <v>0</v>
      </c>
      <c r="J5595" s="9">
        <v>0</v>
      </c>
      <c r="K5595" s="9">
        <v>332.30000000000291</v>
      </c>
      <c r="L5595" s="9">
        <v>276.5</v>
      </c>
      <c r="M5595" s="65">
        <v>291.10000000000002</v>
      </c>
      <c r="P5595" s="65">
        <f t="shared" si="157"/>
        <v>1154.1999999999985</v>
      </c>
      <c r="U5595" s="181"/>
    </row>
    <row r="5596" spans="1:21" ht="15">
      <c r="A5596" s="28" t="s">
        <v>617</v>
      </c>
      <c r="B5596" s="61" t="s">
        <v>605</v>
      </c>
      <c r="E5596" s="9" t="s">
        <v>277</v>
      </c>
      <c r="F5596" s="9" t="s">
        <v>277</v>
      </c>
      <c r="G5596" s="9" t="s">
        <v>277</v>
      </c>
      <c r="H5596" s="9">
        <v>442.49999999999272</v>
      </c>
      <c r="I5596" s="9">
        <v>0</v>
      </c>
      <c r="J5596" s="9">
        <v>0</v>
      </c>
      <c r="K5596" s="9">
        <v>149.49999999999636</v>
      </c>
      <c r="L5596" s="9">
        <v>157.70000000000002</v>
      </c>
      <c r="M5596" s="65">
        <v>374</v>
      </c>
      <c r="P5596" s="65">
        <f t="shared" si="157"/>
        <v>1123.6999999999891</v>
      </c>
      <c r="U5596" s="181"/>
    </row>
    <row r="5597" spans="1:21" ht="15">
      <c r="A5597" s="28" t="s">
        <v>618</v>
      </c>
      <c r="B5597" s="61" t="s">
        <v>19</v>
      </c>
      <c r="E5597" s="179">
        <v>486.1</v>
      </c>
      <c r="F5597" s="9">
        <v>251.9</v>
      </c>
      <c r="G5597" s="9">
        <v>214.4</v>
      </c>
      <c r="H5597" s="9">
        <v>160.80000000000291</v>
      </c>
      <c r="I5597" s="9">
        <v>0</v>
      </c>
      <c r="J5597" s="9">
        <v>0</v>
      </c>
      <c r="K5597" s="9" t="s">
        <v>277</v>
      </c>
      <c r="L5597" s="9" t="s">
        <v>277</v>
      </c>
      <c r="M5597" s="9" t="s">
        <v>277</v>
      </c>
      <c r="P5597" s="65">
        <f t="shared" si="157"/>
        <v>1113.200000000003</v>
      </c>
      <c r="R5597" t="s">
        <v>282</v>
      </c>
      <c r="U5597" s="181"/>
    </row>
    <row r="5598" spans="1:21" ht="15">
      <c r="A5598" s="28" t="s">
        <v>621</v>
      </c>
      <c r="B5598" s="61" t="s">
        <v>4</v>
      </c>
      <c r="E5598" s="9">
        <v>249.3</v>
      </c>
      <c r="F5598" s="9">
        <v>93</v>
      </c>
      <c r="G5598" s="9">
        <v>175.4</v>
      </c>
      <c r="H5598" s="176">
        <v>588.5</v>
      </c>
      <c r="I5598" s="9">
        <v>0</v>
      </c>
      <c r="J5598" s="9">
        <v>0</v>
      </c>
      <c r="K5598" s="9" t="s">
        <v>277</v>
      </c>
      <c r="L5598" s="9" t="s">
        <v>277</v>
      </c>
      <c r="M5598" s="9" t="s">
        <v>277</v>
      </c>
      <c r="P5598" s="65">
        <f t="shared" si="157"/>
        <v>1106.2</v>
      </c>
      <c r="R5598" t="s">
        <v>280</v>
      </c>
      <c r="U5598" t="s">
        <v>1395</v>
      </c>
    </row>
    <row r="5599" spans="1:21" ht="15">
      <c r="A5599" s="28" t="s">
        <v>623</v>
      </c>
      <c r="B5599" s="61" t="s">
        <v>35</v>
      </c>
      <c r="E5599" s="9">
        <v>88.6</v>
      </c>
      <c r="F5599" s="179">
        <v>376.7</v>
      </c>
      <c r="G5599" s="174">
        <v>414.8</v>
      </c>
      <c r="H5599" s="9">
        <v>199.50000000000364</v>
      </c>
      <c r="I5599" s="9">
        <v>0</v>
      </c>
      <c r="J5599" s="9">
        <v>0</v>
      </c>
      <c r="K5599" s="9" t="s">
        <v>277</v>
      </c>
      <c r="L5599" s="9" t="s">
        <v>277</v>
      </c>
      <c r="M5599" s="9" t="s">
        <v>277</v>
      </c>
      <c r="P5599" s="65">
        <f t="shared" si="157"/>
        <v>1079.6000000000035</v>
      </c>
      <c r="R5599" t="s">
        <v>309</v>
      </c>
      <c r="U5599" s="181"/>
    </row>
    <row r="5600" spans="1:21" ht="15">
      <c r="A5600" s="28" t="s">
        <v>628</v>
      </c>
      <c r="B5600" s="226" t="s">
        <v>1593</v>
      </c>
      <c r="C5600" s="3"/>
      <c r="D5600" s="3"/>
      <c r="E5600" s="9" t="s">
        <v>277</v>
      </c>
      <c r="F5600" s="9" t="s">
        <v>277</v>
      </c>
      <c r="G5600" s="9" t="s">
        <v>277</v>
      </c>
      <c r="H5600" s="9" t="s">
        <v>277</v>
      </c>
      <c r="I5600" s="9">
        <v>0</v>
      </c>
      <c r="J5600" s="9">
        <v>0</v>
      </c>
      <c r="K5600" s="9">
        <v>304.59999999999491</v>
      </c>
      <c r="L5600" s="9">
        <v>384.4</v>
      </c>
      <c r="M5600" s="65">
        <v>380.4</v>
      </c>
      <c r="P5600" s="65">
        <f t="shared" si="157"/>
        <v>1069.3999999999949</v>
      </c>
    </row>
    <row r="5601" spans="1:21" ht="15">
      <c r="A5601" s="28" t="s">
        <v>632</v>
      </c>
      <c r="B5601" s="61" t="s">
        <v>648</v>
      </c>
      <c r="E5601" s="9" t="s">
        <v>277</v>
      </c>
      <c r="F5601" s="9" t="s">
        <v>277</v>
      </c>
      <c r="G5601" s="9" t="s">
        <v>277</v>
      </c>
      <c r="H5601" s="9">
        <v>329.29999999999927</v>
      </c>
      <c r="I5601" s="9">
        <v>0</v>
      </c>
      <c r="J5601" s="9">
        <v>0</v>
      </c>
      <c r="K5601" s="9">
        <v>124.49999999999818</v>
      </c>
      <c r="L5601" s="9">
        <v>74.3</v>
      </c>
      <c r="M5601" s="65">
        <v>513.20000000000005</v>
      </c>
      <c r="P5601" s="65">
        <f t="shared" si="157"/>
        <v>1041.2999999999975</v>
      </c>
      <c r="U5601" s="181"/>
    </row>
    <row r="5602" spans="1:21" ht="15">
      <c r="A5602" s="28" t="s">
        <v>633</v>
      </c>
      <c r="B5602" s="170" t="s">
        <v>1278</v>
      </c>
      <c r="C5602" s="3"/>
      <c r="D5602" s="3"/>
      <c r="E5602" s="9" t="s">
        <v>277</v>
      </c>
      <c r="F5602" s="9" t="s">
        <v>277</v>
      </c>
      <c r="G5602" s="9" t="s">
        <v>277</v>
      </c>
      <c r="H5602" s="9" t="s">
        <v>277</v>
      </c>
      <c r="I5602" s="9">
        <v>0</v>
      </c>
      <c r="J5602" s="9">
        <v>0</v>
      </c>
      <c r="K5602" s="9">
        <v>182.40000000000146</v>
      </c>
      <c r="L5602" s="9">
        <v>328.2</v>
      </c>
      <c r="M5602" s="65">
        <v>516.1</v>
      </c>
      <c r="P5602" s="65">
        <f t="shared" si="157"/>
        <v>1026.7000000000014</v>
      </c>
    </row>
    <row r="5603" spans="1:21" ht="15">
      <c r="A5603" s="28" t="s">
        <v>634</v>
      </c>
      <c r="B5603" s="181" t="s">
        <v>1286</v>
      </c>
      <c r="C5603" s="3"/>
      <c r="D5603" s="3"/>
      <c r="E5603" s="9" t="s">
        <v>277</v>
      </c>
      <c r="F5603" s="9" t="s">
        <v>277</v>
      </c>
      <c r="G5603" s="9" t="s">
        <v>277</v>
      </c>
      <c r="H5603" s="9" t="s">
        <v>277</v>
      </c>
      <c r="I5603" s="9">
        <v>0</v>
      </c>
      <c r="J5603" s="9">
        <v>0</v>
      </c>
      <c r="K5603" s="9">
        <v>148.39999999999782</v>
      </c>
      <c r="L5603" s="9">
        <v>283.7</v>
      </c>
      <c r="M5603" s="114">
        <v>592.6</v>
      </c>
      <c r="P5603" s="65">
        <f t="shared" si="157"/>
        <v>1024.6999999999978</v>
      </c>
      <c r="R5603" t="s">
        <v>281</v>
      </c>
    </row>
    <row r="5604" spans="1:21" ht="15">
      <c r="A5604" s="28" t="s">
        <v>639</v>
      </c>
      <c r="B5604" s="61" t="s">
        <v>631</v>
      </c>
      <c r="E5604" s="9" t="s">
        <v>277</v>
      </c>
      <c r="F5604" s="9" t="s">
        <v>277</v>
      </c>
      <c r="G5604" s="9" t="s">
        <v>277</v>
      </c>
      <c r="H5604" s="9">
        <v>184.10000000000946</v>
      </c>
      <c r="I5604" s="9">
        <v>0</v>
      </c>
      <c r="J5604" s="9">
        <v>0</v>
      </c>
      <c r="K5604" s="9">
        <v>245.60000000000218</v>
      </c>
      <c r="L5604" s="9">
        <v>216.8</v>
      </c>
      <c r="M5604" s="65">
        <v>377.1</v>
      </c>
      <c r="P5604" s="65">
        <f t="shared" si="157"/>
        <v>1023.6000000000116</v>
      </c>
    </row>
    <row r="5605" spans="1:21" ht="15">
      <c r="A5605" s="28" t="s">
        <v>647</v>
      </c>
      <c r="B5605" s="61" t="s">
        <v>177</v>
      </c>
      <c r="E5605" s="179">
        <v>439.8</v>
      </c>
      <c r="F5605" s="174">
        <v>569.9</v>
      </c>
      <c r="G5605" s="9" t="s">
        <v>277</v>
      </c>
      <c r="H5605" s="9" t="s">
        <v>277</v>
      </c>
      <c r="I5605" s="9">
        <v>0</v>
      </c>
      <c r="J5605" s="9">
        <v>0</v>
      </c>
      <c r="K5605" s="9" t="s">
        <v>277</v>
      </c>
      <c r="L5605" s="9" t="s">
        <v>277</v>
      </c>
      <c r="M5605" s="9" t="s">
        <v>277</v>
      </c>
      <c r="P5605" s="65">
        <f t="shared" si="157"/>
        <v>1009.7</v>
      </c>
      <c r="R5605" t="s">
        <v>318</v>
      </c>
      <c r="U5605" s="181"/>
    </row>
    <row r="5606" spans="1:21" ht="15">
      <c r="A5606" s="28" t="s">
        <v>651</v>
      </c>
      <c r="B5606" s="226" t="s">
        <v>1666</v>
      </c>
      <c r="C5606" s="3"/>
      <c r="D5606" s="3"/>
      <c r="E5606" s="9" t="s">
        <v>277</v>
      </c>
      <c r="F5606" s="9" t="s">
        <v>277</v>
      </c>
      <c r="G5606" s="9" t="s">
        <v>277</v>
      </c>
      <c r="H5606" s="9" t="s">
        <v>277</v>
      </c>
      <c r="I5606" s="9">
        <v>0</v>
      </c>
      <c r="J5606" s="9">
        <v>0</v>
      </c>
      <c r="K5606" s="9">
        <v>249.50000000000364</v>
      </c>
      <c r="L5606" s="179">
        <v>496.7</v>
      </c>
      <c r="M5606" s="65">
        <v>257.89999999999998</v>
      </c>
      <c r="P5606" s="65">
        <f t="shared" si="157"/>
        <v>1004.1000000000037</v>
      </c>
      <c r="R5606" t="s">
        <v>282</v>
      </c>
    </row>
    <row r="5607" spans="1:21" ht="15">
      <c r="A5607" s="28" t="s">
        <v>652</v>
      </c>
      <c r="B5607" s="170" t="s">
        <v>1283</v>
      </c>
      <c r="C5607" s="3"/>
      <c r="D5607" s="3"/>
      <c r="E5607" s="9" t="s">
        <v>277</v>
      </c>
      <c r="F5607" s="9" t="s">
        <v>277</v>
      </c>
      <c r="G5607" s="9" t="s">
        <v>277</v>
      </c>
      <c r="H5607" s="9" t="s">
        <v>277</v>
      </c>
      <c r="I5607" s="9">
        <v>0</v>
      </c>
      <c r="J5607" s="9">
        <v>0</v>
      </c>
      <c r="K5607" s="9">
        <v>256.69999999998981</v>
      </c>
      <c r="L5607" s="9">
        <v>347</v>
      </c>
      <c r="M5607" s="65">
        <v>376.6</v>
      </c>
      <c r="P5607" s="65">
        <f t="shared" si="157"/>
        <v>980.29999999998984</v>
      </c>
    </row>
    <row r="5608" spans="1:21" ht="15">
      <c r="A5608" s="28" t="s">
        <v>653</v>
      </c>
      <c r="B5608" s="61" t="s">
        <v>2082</v>
      </c>
      <c r="C5608" s="3"/>
      <c r="D5608" s="3"/>
      <c r="E5608" s="9" t="s">
        <v>277</v>
      </c>
      <c r="F5608" s="9" t="s">
        <v>277</v>
      </c>
      <c r="G5608" s="9" t="s">
        <v>277</v>
      </c>
      <c r="H5608" s="9" t="s">
        <v>277</v>
      </c>
      <c r="I5608" s="9">
        <v>0</v>
      </c>
      <c r="J5608" s="9">
        <v>0</v>
      </c>
      <c r="K5608" s="9" t="s">
        <v>277</v>
      </c>
      <c r="L5608" s="179">
        <v>436</v>
      </c>
      <c r="M5608" s="65">
        <v>482.7</v>
      </c>
      <c r="P5608" s="65">
        <f t="shared" si="157"/>
        <v>918.7</v>
      </c>
      <c r="R5608" t="s">
        <v>287</v>
      </c>
    </row>
    <row r="5609" spans="1:21" ht="15">
      <c r="A5609" s="28" t="s">
        <v>658</v>
      </c>
      <c r="B5609" s="61" t="s">
        <v>2092</v>
      </c>
      <c r="C5609" s="3"/>
      <c r="D5609" s="3"/>
      <c r="E5609" s="9" t="s">
        <v>277</v>
      </c>
      <c r="F5609" s="9" t="s">
        <v>277</v>
      </c>
      <c r="G5609" s="9" t="s">
        <v>277</v>
      </c>
      <c r="H5609" s="9" t="s">
        <v>277</v>
      </c>
      <c r="I5609" s="9">
        <v>0</v>
      </c>
      <c r="J5609" s="9">
        <v>0</v>
      </c>
      <c r="K5609" s="9" t="s">
        <v>277</v>
      </c>
      <c r="L5609" s="176">
        <v>660.1</v>
      </c>
      <c r="M5609" s="65">
        <v>248.89999999999998</v>
      </c>
      <c r="P5609" s="65">
        <f t="shared" si="157"/>
        <v>909</v>
      </c>
      <c r="R5609" t="s">
        <v>280</v>
      </c>
      <c r="U5609" t="s">
        <v>1395</v>
      </c>
    </row>
    <row r="5610" spans="1:21" ht="15">
      <c r="A5610" s="28" t="s">
        <v>659</v>
      </c>
      <c r="B5610" s="226" t="s">
        <v>2171</v>
      </c>
      <c r="C5610" s="3"/>
      <c r="D5610" s="3"/>
      <c r="E5610" s="9" t="s">
        <v>277</v>
      </c>
      <c r="F5610" s="9" t="s">
        <v>277</v>
      </c>
      <c r="G5610" s="9" t="s">
        <v>277</v>
      </c>
      <c r="H5610" s="9" t="s">
        <v>277</v>
      </c>
      <c r="I5610" s="9">
        <v>0</v>
      </c>
      <c r="J5610" s="9">
        <v>0</v>
      </c>
      <c r="K5610" s="9">
        <v>113.10000000000218</v>
      </c>
      <c r="L5610" s="9">
        <v>277.5</v>
      </c>
      <c r="M5610" s="65">
        <v>504.2</v>
      </c>
      <c r="P5610" s="65">
        <f t="shared" si="157"/>
        <v>894.80000000000223</v>
      </c>
    </row>
    <row r="5611" spans="1:21" ht="15">
      <c r="A5611" s="28" t="s">
        <v>660</v>
      </c>
      <c r="B5611" s="226" t="s">
        <v>1580</v>
      </c>
      <c r="C5611" s="3"/>
      <c r="D5611" s="3"/>
      <c r="E5611" s="9" t="s">
        <v>277</v>
      </c>
      <c r="F5611" s="9" t="s">
        <v>277</v>
      </c>
      <c r="G5611" s="9" t="s">
        <v>277</v>
      </c>
      <c r="H5611" s="9" t="s">
        <v>277</v>
      </c>
      <c r="I5611" s="9">
        <v>0</v>
      </c>
      <c r="J5611" s="9">
        <v>0</v>
      </c>
      <c r="K5611" s="179">
        <v>335.84999999999491</v>
      </c>
      <c r="L5611" s="9">
        <v>299.89999999999998</v>
      </c>
      <c r="M5611" s="65">
        <v>244.1</v>
      </c>
      <c r="P5611" s="65">
        <f t="shared" si="157"/>
        <v>879.84999999999491</v>
      </c>
      <c r="R5611" t="s">
        <v>292</v>
      </c>
    </row>
    <row r="5612" spans="1:21" ht="15">
      <c r="A5612" s="28" t="s">
        <v>662</v>
      </c>
      <c r="B5612" s="61" t="s">
        <v>630</v>
      </c>
      <c r="E5612" s="9" t="s">
        <v>277</v>
      </c>
      <c r="F5612" s="9" t="s">
        <v>277</v>
      </c>
      <c r="G5612" s="9" t="s">
        <v>277</v>
      </c>
      <c r="H5612" s="9">
        <v>213.20000000000073</v>
      </c>
      <c r="I5612" s="9">
        <v>0</v>
      </c>
      <c r="J5612" s="9">
        <v>0</v>
      </c>
      <c r="K5612" s="9">
        <v>120.40000000000327</v>
      </c>
      <c r="L5612" s="9">
        <v>382.3</v>
      </c>
      <c r="M5612" s="65">
        <v>154</v>
      </c>
      <c r="P5612" s="65">
        <f t="shared" si="157"/>
        <v>869.90000000000396</v>
      </c>
    </row>
    <row r="5613" spans="1:21" ht="15">
      <c r="A5613" s="28" t="s">
        <v>663</v>
      </c>
      <c r="B5613" s="170" t="s">
        <v>1277</v>
      </c>
      <c r="C5613" s="3"/>
      <c r="D5613" s="3"/>
      <c r="E5613" s="9" t="s">
        <v>277</v>
      </c>
      <c r="F5613" s="9" t="s">
        <v>277</v>
      </c>
      <c r="G5613" s="9" t="s">
        <v>277</v>
      </c>
      <c r="H5613" s="9" t="s">
        <v>277</v>
      </c>
      <c r="I5613" s="9">
        <v>0</v>
      </c>
      <c r="J5613" s="9">
        <v>0</v>
      </c>
      <c r="K5613" s="9">
        <v>126.70000000000073</v>
      </c>
      <c r="L5613" s="9">
        <v>294</v>
      </c>
      <c r="M5613" s="65">
        <v>447.4</v>
      </c>
      <c r="P5613" s="65">
        <f t="shared" si="157"/>
        <v>868.1000000000007</v>
      </c>
    </row>
    <row r="5614" spans="1:21" ht="15">
      <c r="A5614" s="28" t="s">
        <v>664</v>
      </c>
      <c r="B5614" s="170" t="s">
        <v>1281</v>
      </c>
      <c r="C5614" s="3"/>
      <c r="D5614" s="3"/>
      <c r="E5614" s="9" t="s">
        <v>277</v>
      </c>
      <c r="F5614" s="9" t="s">
        <v>277</v>
      </c>
      <c r="G5614" s="9" t="s">
        <v>277</v>
      </c>
      <c r="H5614" s="9" t="s">
        <v>277</v>
      </c>
      <c r="I5614" s="9">
        <v>0</v>
      </c>
      <c r="J5614" s="9">
        <v>0</v>
      </c>
      <c r="K5614" s="9">
        <v>240.99999999999636</v>
      </c>
      <c r="L5614" s="9">
        <v>262.5</v>
      </c>
      <c r="M5614" s="65">
        <v>364.4</v>
      </c>
      <c r="P5614" s="65">
        <f t="shared" si="157"/>
        <v>867.89999999999634</v>
      </c>
    </row>
    <row r="5615" spans="1:21" ht="15">
      <c r="A5615" s="28" t="s">
        <v>667</v>
      </c>
      <c r="B5615" s="61" t="s">
        <v>155</v>
      </c>
      <c r="E5615" s="9" t="s">
        <v>277</v>
      </c>
      <c r="F5615" s="9" t="s">
        <v>277</v>
      </c>
      <c r="G5615" s="9">
        <v>184.8</v>
      </c>
      <c r="H5615" s="175">
        <v>538.5</v>
      </c>
      <c r="I5615" s="9">
        <v>0</v>
      </c>
      <c r="J5615" s="9">
        <v>0</v>
      </c>
      <c r="K5615" s="9">
        <v>132.99999999999636</v>
      </c>
      <c r="L5615" s="9" t="s">
        <v>277</v>
      </c>
      <c r="M5615" s="9" t="s">
        <v>277</v>
      </c>
      <c r="P5615" s="65">
        <f t="shared" si="157"/>
        <v>856.29999999999632</v>
      </c>
      <c r="R5615" t="s">
        <v>281</v>
      </c>
      <c r="U5615" s="181"/>
    </row>
    <row r="5616" spans="1:21" ht="15">
      <c r="A5616" s="28" t="s">
        <v>726</v>
      </c>
      <c r="B5616" s="226" t="s">
        <v>1590</v>
      </c>
      <c r="C5616" s="3"/>
      <c r="D5616" s="3"/>
      <c r="E5616" s="9" t="s">
        <v>277</v>
      </c>
      <c r="F5616" s="9" t="s">
        <v>277</v>
      </c>
      <c r="G5616" s="9" t="s">
        <v>277</v>
      </c>
      <c r="H5616" s="9" t="s">
        <v>277</v>
      </c>
      <c r="I5616" s="9">
        <v>0</v>
      </c>
      <c r="J5616" s="9">
        <v>0</v>
      </c>
      <c r="K5616" s="9">
        <v>33.600000000000364</v>
      </c>
      <c r="L5616" s="9">
        <v>368.5</v>
      </c>
      <c r="M5616" s="65">
        <v>453.3</v>
      </c>
      <c r="P5616" s="65">
        <f t="shared" si="157"/>
        <v>855.40000000000032</v>
      </c>
    </row>
    <row r="5617" spans="1:18" ht="15">
      <c r="A5617" s="28" t="s">
        <v>727</v>
      </c>
      <c r="B5617" s="61" t="s">
        <v>2086</v>
      </c>
      <c r="C5617" s="3"/>
      <c r="D5617" s="3"/>
      <c r="E5617" s="9" t="s">
        <v>277</v>
      </c>
      <c r="F5617" s="9" t="s">
        <v>277</v>
      </c>
      <c r="G5617" s="9" t="s">
        <v>277</v>
      </c>
      <c r="H5617" s="9" t="s">
        <v>277</v>
      </c>
      <c r="I5617" s="9">
        <v>0</v>
      </c>
      <c r="J5617" s="9">
        <v>0</v>
      </c>
      <c r="K5617" s="9" t="s">
        <v>277</v>
      </c>
      <c r="L5617" s="179">
        <v>466</v>
      </c>
      <c r="M5617" s="65">
        <v>387.40000000000003</v>
      </c>
      <c r="P5617" s="65">
        <f t="shared" si="157"/>
        <v>853.40000000000009</v>
      </c>
      <c r="R5617" t="s">
        <v>291</v>
      </c>
    </row>
    <row r="5618" spans="1:18" ht="15">
      <c r="A5618" s="28" t="s">
        <v>728</v>
      </c>
      <c r="B5618" s="170" t="s">
        <v>1280</v>
      </c>
      <c r="C5618" s="3"/>
      <c r="D5618" s="3"/>
      <c r="E5618" s="9" t="s">
        <v>277</v>
      </c>
      <c r="F5618" s="9" t="s">
        <v>277</v>
      </c>
      <c r="G5618" s="9" t="s">
        <v>277</v>
      </c>
      <c r="H5618" s="9" t="s">
        <v>277</v>
      </c>
      <c r="I5618" s="9">
        <v>0</v>
      </c>
      <c r="J5618" s="9">
        <v>0</v>
      </c>
      <c r="K5618" s="9">
        <v>325.59999999999491</v>
      </c>
      <c r="L5618" s="9">
        <v>299.5</v>
      </c>
      <c r="M5618" s="65">
        <v>224.3</v>
      </c>
      <c r="P5618" s="65">
        <f t="shared" si="157"/>
        <v>849.39999999999486</v>
      </c>
    </row>
    <row r="5619" spans="1:18" ht="15">
      <c r="A5619" s="28" t="s">
        <v>729</v>
      </c>
      <c r="B5619" s="226" t="s">
        <v>1581</v>
      </c>
      <c r="C5619" s="3"/>
      <c r="D5619" s="3"/>
      <c r="E5619" s="9" t="s">
        <v>277</v>
      </c>
      <c r="F5619" s="9" t="s">
        <v>277</v>
      </c>
      <c r="G5619" s="9" t="s">
        <v>277</v>
      </c>
      <c r="H5619" s="9" t="s">
        <v>277</v>
      </c>
      <c r="I5619" s="9">
        <v>0</v>
      </c>
      <c r="J5619" s="9">
        <v>0</v>
      </c>
      <c r="K5619" s="9">
        <v>250.00000000000364</v>
      </c>
      <c r="L5619" s="9">
        <v>224</v>
      </c>
      <c r="M5619" s="65">
        <v>362.4</v>
      </c>
      <c r="P5619" s="65">
        <f t="shared" si="157"/>
        <v>836.40000000000362</v>
      </c>
    </row>
    <row r="5620" spans="1:18" ht="15">
      <c r="A5620" s="28" t="s">
        <v>730</v>
      </c>
      <c r="B5620" s="61" t="s">
        <v>2083</v>
      </c>
      <c r="C5620" s="3"/>
      <c r="D5620" s="3"/>
      <c r="E5620" s="9" t="s">
        <v>277</v>
      </c>
      <c r="F5620" s="9" t="s">
        <v>277</v>
      </c>
      <c r="G5620" s="9" t="s">
        <v>277</v>
      </c>
      <c r="H5620" s="9" t="s">
        <v>277</v>
      </c>
      <c r="I5620" s="9">
        <v>0</v>
      </c>
      <c r="J5620" s="9">
        <v>0</v>
      </c>
      <c r="K5620" s="9" t="s">
        <v>277</v>
      </c>
      <c r="L5620" s="9">
        <v>423.6</v>
      </c>
      <c r="M5620" s="65">
        <v>410.7</v>
      </c>
      <c r="P5620" s="65">
        <f t="shared" ref="P5620:P5651" si="158">SUM(E5620:M5620)</f>
        <v>834.3</v>
      </c>
    </row>
    <row r="5621" spans="1:18" ht="15">
      <c r="A5621" s="28" t="s">
        <v>731</v>
      </c>
      <c r="B5621" s="170" t="s">
        <v>1284</v>
      </c>
      <c r="C5621" s="3"/>
      <c r="D5621" s="3"/>
      <c r="E5621" s="9" t="s">
        <v>277</v>
      </c>
      <c r="F5621" s="9" t="s">
        <v>277</v>
      </c>
      <c r="G5621" s="9" t="s">
        <v>277</v>
      </c>
      <c r="H5621" s="9" t="s">
        <v>277</v>
      </c>
      <c r="I5621" s="9">
        <v>0</v>
      </c>
      <c r="J5621" s="9">
        <v>0</v>
      </c>
      <c r="K5621" s="9">
        <v>245.79999999998836</v>
      </c>
      <c r="L5621" s="9">
        <v>266.2</v>
      </c>
      <c r="M5621" s="65">
        <v>315.2</v>
      </c>
      <c r="P5621" s="65">
        <f t="shared" si="158"/>
        <v>827.19999999998834</v>
      </c>
    </row>
    <row r="5622" spans="1:18" ht="15">
      <c r="A5622" s="28" t="s">
        <v>732</v>
      </c>
      <c r="B5622" s="170" t="s">
        <v>1268</v>
      </c>
      <c r="C5622" s="3"/>
      <c r="D5622" s="3"/>
      <c r="E5622" s="9" t="s">
        <v>277</v>
      </c>
      <c r="F5622" s="9" t="s">
        <v>277</v>
      </c>
      <c r="G5622" s="9" t="s">
        <v>277</v>
      </c>
      <c r="H5622" s="9" t="s">
        <v>277</v>
      </c>
      <c r="I5622" s="9">
        <v>0</v>
      </c>
      <c r="J5622" s="9">
        <v>0</v>
      </c>
      <c r="K5622" s="9">
        <v>176.89999999999964</v>
      </c>
      <c r="L5622" s="9">
        <v>339.5</v>
      </c>
      <c r="M5622" s="65">
        <v>307.2</v>
      </c>
      <c r="P5622" s="65">
        <f t="shared" si="158"/>
        <v>823.59999999999968</v>
      </c>
    </row>
    <row r="5623" spans="1:18" ht="15">
      <c r="A5623" s="28" t="s">
        <v>733</v>
      </c>
      <c r="B5623" s="226" t="s">
        <v>1592</v>
      </c>
      <c r="C5623" s="3"/>
      <c r="D5623" s="3"/>
      <c r="E5623" s="9" t="s">
        <v>277</v>
      </c>
      <c r="F5623" s="9" t="s">
        <v>277</v>
      </c>
      <c r="G5623" s="9" t="s">
        <v>277</v>
      </c>
      <c r="H5623" s="9" t="s">
        <v>277</v>
      </c>
      <c r="I5623" s="9">
        <v>0</v>
      </c>
      <c r="J5623" s="9">
        <v>0</v>
      </c>
      <c r="K5623" s="9">
        <v>205.09999999999673</v>
      </c>
      <c r="L5623" s="9">
        <v>321.2</v>
      </c>
      <c r="M5623" s="65">
        <v>286.89999999999998</v>
      </c>
      <c r="P5623" s="65">
        <f t="shared" si="158"/>
        <v>813.19999999999675</v>
      </c>
    </row>
    <row r="5624" spans="1:18" ht="15">
      <c r="A5624" s="28" t="s">
        <v>734</v>
      </c>
      <c r="B5624" s="226" t="s">
        <v>1579</v>
      </c>
      <c r="C5624" s="3"/>
      <c r="D5624" s="3"/>
      <c r="E5624" s="9" t="s">
        <v>277</v>
      </c>
      <c r="F5624" s="9" t="s">
        <v>277</v>
      </c>
      <c r="G5624" s="9" t="s">
        <v>277</v>
      </c>
      <c r="H5624" s="9" t="s">
        <v>277</v>
      </c>
      <c r="I5624" s="9">
        <v>0</v>
      </c>
      <c r="J5624" s="9">
        <v>0</v>
      </c>
      <c r="K5624" s="9">
        <v>268.39999999999782</v>
      </c>
      <c r="L5624" s="9">
        <v>176.1</v>
      </c>
      <c r="M5624" s="65">
        <v>360.8</v>
      </c>
      <c r="P5624" s="65">
        <f t="shared" si="158"/>
        <v>805.29999999999791</v>
      </c>
    </row>
    <row r="5625" spans="1:18" ht="15">
      <c r="A5625" s="28" t="s">
        <v>735</v>
      </c>
      <c r="B5625" s="170" t="s">
        <v>1279</v>
      </c>
      <c r="C5625" s="3"/>
      <c r="D5625" s="3"/>
      <c r="E5625" s="9" t="s">
        <v>277</v>
      </c>
      <c r="F5625" s="9" t="s">
        <v>277</v>
      </c>
      <c r="G5625" s="9" t="s">
        <v>277</v>
      </c>
      <c r="H5625" s="9" t="s">
        <v>277</v>
      </c>
      <c r="I5625" s="9">
        <v>0</v>
      </c>
      <c r="J5625" s="9">
        <v>0</v>
      </c>
      <c r="K5625" s="9">
        <v>189.10000000000218</v>
      </c>
      <c r="L5625" s="9">
        <v>186.5</v>
      </c>
      <c r="M5625" s="65">
        <v>416.90000000000003</v>
      </c>
      <c r="P5625" s="65">
        <f t="shared" si="158"/>
        <v>792.50000000000227</v>
      </c>
    </row>
    <row r="5626" spans="1:18" ht="15">
      <c r="A5626" s="28" t="s">
        <v>736</v>
      </c>
      <c r="B5626" s="61" t="s">
        <v>2091</v>
      </c>
      <c r="C5626" s="3"/>
      <c r="D5626" s="3"/>
      <c r="E5626" s="9" t="s">
        <v>277</v>
      </c>
      <c r="F5626" s="9" t="s">
        <v>277</v>
      </c>
      <c r="G5626" s="9" t="s">
        <v>277</v>
      </c>
      <c r="H5626" s="9" t="s">
        <v>277</v>
      </c>
      <c r="I5626" s="9">
        <v>0</v>
      </c>
      <c r="J5626" s="9">
        <v>0</v>
      </c>
      <c r="K5626" s="9" t="s">
        <v>277</v>
      </c>
      <c r="L5626" s="179">
        <v>439.3</v>
      </c>
      <c r="M5626" s="65">
        <v>339</v>
      </c>
      <c r="P5626" s="65">
        <f t="shared" si="158"/>
        <v>778.3</v>
      </c>
      <c r="R5626" t="s">
        <v>286</v>
      </c>
    </row>
    <row r="5627" spans="1:18" ht="15">
      <c r="A5627" s="28" t="s">
        <v>737</v>
      </c>
      <c r="B5627" s="28" t="s">
        <v>596</v>
      </c>
      <c r="E5627" s="9" t="s">
        <v>277</v>
      </c>
      <c r="F5627" s="9" t="s">
        <v>277</v>
      </c>
      <c r="G5627" s="9" t="s">
        <v>277</v>
      </c>
      <c r="H5627" s="9">
        <v>319.50000000001091</v>
      </c>
      <c r="I5627" s="9">
        <v>0</v>
      </c>
      <c r="J5627" s="9">
        <v>0</v>
      </c>
      <c r="K5627" s="9">
        <v>169.44999999999709</v>
      </c>
      <c r="L5627" s="9">
        <v>90.1</v>
      </c>
      <c r="M5627" s="65">
        <v>199.2</v>
      </c>
      <c r="P5627" s="65">
        <f t="shared" si="158"/>
        <v>778.25000000000796</v>
      </c>
    </row>
    <row r="5628" spans="1:18" ht="15">
      <c r="A5628" s="28" t="s">
        <v>738</v>
      </c>
      <c r="B5628" s="61" t="s">
        <v>2094</v>
      </c>
      <c r="C5628" s="3"/>
      <c r="D5628" s="3"/>
      <c r="E5628" s="9" t="s">
        <v>277</v>
      </c>
      <c r="F5628" s="9" t="s">
        <v>277</v>
      </c>
      <c r="G5628" s="9" t="s">
        <v>277</v>
      </c>
      <c r="H5628" s="9" t="s">
        <v>277</v>
      </c>
      <c r="I5628" s="9">
        <v>0</v>
      </c>
      <c r="J5628" s="9">
        <v>0</v>
      </c>
      <c r="K5628" s="9" t="s">
        <v>277</v>
      </c>
      <c r="L5628" s="9">
        <v>218.49999999999997</v>
      </c>
      <c r="M5628" s="65">
        <v>522.6</v>
      </c>
      <c r="P5628" s="65">
        <f t="shared" si="158"/>
        <v>741.1</v>
      </c>
    </row>
    <row r="5629" spans="1:18" ht="15">
      <c r="A5629" s="28" t="s">
        <v>739</v>
      </c>
      <c r="B5629" s="170" t="s">
        <v>1269</v>
      </c>
      <c r="C5629" s="3"/>
      <c r="D5629" s="3"/>
      <c r="E5629" s="9" t="s">
        <v>277</v>
      </c>
      <c r="F5629" s="9" t="s">
        <v>277</v>
      </c>
      <c r="G5629" s="9" t="s">
        <v>277</v>
      </c>
      <c r="H5629" s="9" t="s">
        <v>277</v>
      </c>
      <c r="I5629" s="9">
        <v>0</v>
      </c>
      <c r="J5629" s="9">
        <v>0</v>
      </c>
      <c r="K5629" s="9">
        <v>218.100000000004</v>
      </c>
      <c r="L5629" s="9">
        <v>235.1</v>
      </c>
      <c r="M5629" s="65">
        <v>274.8</v>
      </c>
      <c r="P5629" s="65">
        <f t="shared" si="158"/>
        <v>728.00000000000409</v>
      </c>
    </row>
    <row r="5630" spans="1:18" ht="15">
      <c r="A5630" s="28" t="s">
        <v>740</v>
      </c>
      <c r="B5630" s="226" t="s">
        <v>1576</v>
      </c>
      <c r="C5630" s="3"/>
      <c r="D5630" s="3"/>
      <c r="E5630" s="9" t="s">
        <v>277</v>
      </c>
      <c r="F5630" s="9" t="s">
        <v>277</v>
      </c>
      <c r="G5630" s="9" t="s">
        <v>277</v>
      </c>
      <c r="H5630" s="9" t="s">
        <v>277</v>
      </c>
      <c r="I5630" s="9">
        <v>0</v>
      </c>
      <c r="J5630" s="9">
        <v>0</v>
      </c>
      <c r="K5630" s="9">
        <v>138</v>
      </c>
      <c r="L5630" s="9">
        <v>216.2</v>
      </c>
      <c r="M5630" s="65">
        <v>364.5</v>
      </c>
      <c r="P5630" s="65">
        <f t="shared" si="158"/>
        <v>718.7</v>
      </c>
    </row>
    <row r="5631" spans="1:18" ht="15">
      <c r="A5631" s="28" t="s">
        <v>741</v>
      </c>
      <c r="B5631" s="226" t="s">
        <v>1596</v>
      </c>
      <c r="C5631" s="3"/>
      <c r="D5631" s="3"/>
      <c r="E5631" s="9" t="s">
        <v>277</v>
      </c>
      <c r="F5631" s="9" t="s">
        <v>277</v>
      </c>
      <c r="G5631" s="9" t="s">
        <v>277</v>
      </c>
      <c r="H5631" s="9" t="s">
        <v>277</v>
      </c>
      <c r="I5631" s="9">
        <v>0</v>
      </c>
      <c r="J5631" s="9">
        <v>0</v>
      </c>
      <c r="K5631" s="9">
        <v>107.59999999999854</v>
      </c>
      <c r="L5631" s="9">
        <v>79.5</v>
      </c>
      <c r="M5631" s="90">
        <v>526.6</v>
      </c>
      <c r="P5631" s="65">
        <f t="shared" si="158"/>
        <v>713.69999999999857</v>
      </c>
      <c r="R5631" t="s">
        <v>292</v>
      </c>
    </row>
    <row r="5632" spans="1:18" ht="15">
      <c r="A5632" s="28" t="s">
        <v>742</v>
      </c>
      <c r="B5632" s="226" t="s">
        <v>2074</v>
      </c>
      <c r="C5632" s="3"/>
      <c r="D5632" s="3"/>
      <c r="E5632" s="9" t="s">
        <v>277</v>
      </c>
      <c r="F5632" s="9" t="s">
        <v>277</v>
      </c>
      <c r="G5632" s="9" t="s">
        <v>277</v>
      </c>
      <c r="H5632" s="9" t="s">
        <v>277</v>
      </c>
      <c r="I5632" s="9">
        <v>0</v>
      </c>
      <c r="J5632" s="9">
        <v>0</v>
      </c>
      <c r="K5632" s="9" t="s">
        <v>277</v>
      </c>
      <c r="L5632" s="9">
        <v>335.6</v>
      </c>
      <c r="M5632" s="65">
        <v>370</v>
      </c>
      <c r="P5632" s="65">
        <f t="shared" si="158"/>
        <v>705.6</v>
      </c>
    </row>
    <row r="5633" spans="1:21" ht="15">
      <c r="A5633" s="28" t="s">
        <v>743</v>
      </c>
      <c r="B5633" s="226" t="s">
        <v>1617</v>
      </c>
      <c r="C5633" s="3"/>
      <c r="D5633" s="3"/>
      <c r="E5633" s="9" t="s">
        <v>277</v>
      </c>
      <c r="F5633" s="9" t="s">
        <v>277</v>
      </c>
      <c r="G5633" s="9" t="s">
        <v>277</v>
      </c>
      <c r="H5633" s="9" t="s">
        <v>277</v>
      </c>
      <c r="I5633" s="9">
        <v>0</v>
      </c>
      <c r="J5633" s="9">
        <v>0</v>
      </c>
      <c r="K5633" s="9">
        <v>238.59999999999854</v>
      </c>
      <c r="L5633" s="9">
        <v>239.5</v>
      </c>
      <c r="M5633" s="65">
        <v>200.6</v>
      </c>
      <c r="P5633" s="65">
        <f t="shared" si="158"/>
        <v>678.69999999999857</v>
      </c>
    </row>
    <row r="5634" spans="1:21" ht="15">
      <c r="A5634" s="28" t="s">
        <v>744</v>
      </c>
      <c r="B5634" s="61" t="s">
        <v>2078</v>
      </c>
      <c r="C5634" s="3"/>
      <c r="D5634" s="3"/>
      <c r="E5634" s="9" t="s">
        <v>277</v>
      </c>
      <c r="F5634" s="9" t="s">
        <v>277</v>
      </c>
      <c r="G5634" s="9" t="s">
        <v>277</v>
      </c>
      <c r="H5634" s="9" t="s">
        <v>277</v>
      </c>
      <c r="I5634" s="9">
        <v>0</v>
      </c>
      <c r="J5634" s="9">
        <v>0</v>
      </c>
      <c r="K5634" s="9" t="s">
        <v>277</v>
      </c>
      <c r="L5634" s="9">
        <v>420.1</v>
      </c>
      <c r="M5634" s="65">
        <v>256.10000000000002</v>
      </c>
      <c r="P5634" s="65">
        <f t="shared" si="158"/>
        <v>676.2</v>
      </c>
    </row>
    <row r="5635" spans="1:21" ht="15">
      <c r="A5635" s="28" t="s">
        <v>745</v>
      </c>
      <c r="B5635" s="61" t="s">
        <v>2093</v>
      </c>
      <c r="C5635" s="3"/>
      <c r="D5635" s="3"/>
      <c r="E5635" s="9" t="s">
        <v>277</v>
      </c>
      <c r="F5635" s="9" t="s">
        <v>277</v>
      </c>
      <c r="G5635" s="9" t="s">
        <v>277</v>
      </c>
      <c r="H5635" s="9" t="s">
        <v>277</v>
      </c>
      <c r="I5635" s="9">
        <v>0</v>
      </c>
      <c r="J5635" s="9">
        <v>0</v>
      </c>
      <c r="K5635" s="9" t="s">
        <v>277</v>
      </c>
      <c r="L5635" s="9">
        <v>385.90000000000003</v>
      </c>
      <c r="M5635" s="65">
        <v>284.5</v>
      </c>
      <c r="P5635" s="65">
        <f t="shared" si="158"/>
        <v>670.40000000000009</v>
      </c>
    </row>
    <row r="5636" spans="1:21" ht="15">
      <c r="A5636" s="28" t="s">
        <v>746</v>
      </c>
      <c r="B5636" s="61" t="s">
        <v>2075</v>
      </c>
      <c r="C5636" s="3"/>
      <c r="D5636" s="3"/>
      <c r="E5636" s="9" t="s">
        <v>277</v>
      </c>
      <c r="F5636" s="9" t="s">
        <v>277</v>
      </c>
      <c r="G5636" s="9" t="s">
        <v>277</v>
      </c>
      <c r="H5636" s="9" t="s">
        <v>277</v>
      </c>
      <c r="I5636" s="9">
        <v>0</v>
      </c>
      <c r="J5636" s="9">
        <v>0</v>
      </c>
      <c r="K5636" s="9" t="s">
        <v>277</v>
      </c>
      <c r="L5636" s="9">
        <v>364.5</v>
      </c>
      <c r="M5636" s="65">
        <v>300</v>
      </c>
      <c r="P5636" s="65">
        <f t="shared" si="158"/>
        <v>664.5</v>
      </c>
    </row>
    <row r="5637" spans="1:21" ht="15">
      <c r="A5637" s="28" t="s">
        <v>747</v>
      </c>
      <c r="B5637" s="61" t="s">
        <v>2085</v>
      </c>
      <c r="C5637" s="3"/>
      <c r="D5637" s="3"/>
      <c r="E5637" s="9" t="s">
        <v>277</v>
      </c>
      <c r="F5637" s="9" t="s">
        <v>277</v>
      </c>
      <c r="G5637" s="9" t="s">
        <v>277</v>
      </c>
      <c r="H5637" s="9" t="s">
        <v>277</v>
      </c>
      <c r="I5637" s="9">
        <v>0</v>
      </c>
      <c r="J5637" s="9">
        <v>0</v>
      </c>
      <c r="K5637" s="9" t="s">
        <v>277</v>
      </c>
      <c r="L5637" s="9">
        <v>357.8</v>
      </c>
      <c r="M5637" s="65">
        <v>306</v>
      </c>
      <c r="P5637" s="65">
        <f t="shared" si="158"/>
        <v>663.8</v>
      </c>
    </row>
    <row r="5638" spans="1:21" ht="15">
      <c r="A5638" s="28" t="s">
        <v>748</v>
      </c>
      <c r="B5638" s="226" t="s">
        <v>1587</v>
      </c>
      <c r="C5638" s="3"/>
      <c r="D5638" s="3"/>
      <c r="E5638" s="9" t="s">
        <v>277</v>
      </c>
      <c r="F5638" s="9" t="s">
        <v>277</v>
      </c>
      <c r="G5638" s="9" t="s">
        <v>277</v>
      </c>
      <c r="H5638" s="9" t="s">
        <v>277</v>
      </c>
      <c r="I5638" s="9">
        <v>0</v>
      </c>
      <c r="J5638" s="9">
        <v>0</v>
      </c>
      <c r="K5638" s="9">
        <v>123.39999999999782</v>
      </c>
      <c r="L5638" s="9">
        <v>299.89999999999998</v>
      </c>
      <c r="M5638" s="65">
        <v>236.7</v>
      </c>
      <c r="P5638" s="65">
        <f t="shared" si="158"/>
        <v>659.99999999999773</v>
      </c>
    </row>
    <row r="5639" spans="1:21" ht="15">
      <c r="A5639" s="28" t="s">
        <v>749</v>
      </c>
      <c r="B5639" s="61" t="s">
        <v>2520</v>
      </c>
      <c r="C5639" s="3"/>
      <c r="D5639" s="3"/>
      <c r="E5639" s="9" t="s">
        <v>277</v>
      </c>
      <c r="F5639" s="9" t="s">
        <v>277</v>
      </c>
      <c r="G5639" s="9" t="s">
        <v>277</v>
      </c>
      <c r="H5639" s="9" t="s">
        <v>277</v>
      </c>
      <c r="I5639" s="9" t="s">
        <v>277</v>
      </c>
      <c r="J5639" s="9" t="s">
        <v>277</v>
      </c>
      <c r="K5639" s="9" t="s">
        <v>277</v>
      </c>
      <c r="L5639" s="9" t="s">
        <v>277</v>
      </c>
      <c r="M5639" s="112">
        <v>642.5</v>
      </c>
      <c r="P5639" s="65">
        <f t="shared" si="158"/>
        <v>642.5</v>
      </c>
      <c r="R5639" t="s">
        <v>280</v>
      </c>
      <c r="U5639" t="s">
        <v>1395</v>
      </c>
    </row>
    <row r="5640" spans="1:21" ht="15">
      <c r="A5640" s="28" t="s">
        <v>750</v>
      </c>
      <c r="B5640" s="61" t="s">
        <v>2089</v>
      </c>
      <c r="C5640" s="3"/>
      <c r="D5640" s="3"/>
      <c r="E5640" s="9" t="s">
        <v>277</v>
      </c>
      <c r="F5640" s="9" t="s">
        <v>277</v>
      </c>
      <c r="G5640" s="9" t="s">
        <v>277</v>
      </c>
      <c r="H5640" s="9" t="s">
        <v>277</v>
      </c>
      <c r="I5640" s="9">
        <v>0</v>
      </c>
      <c r="J5640" s="9">
        <v>0</v>
      </c>
      <c r="K5640" s="9" t="s">
        <v>277</v>
      </c>
      <c r="L5640" s="9">
        <v>302.3</v>
      </c>
      <c r="M5640" s="65">
        <v>337.2</v>
      </c>
      <c r="P5640" s="65">
        <f t="shared" si="158"/>
        <v>639.5</v>
      </c>
    </row>
    <row r="5641" spans="1:21" ht="15">
      <c r="A5641" s="28" t="s">
        <v>751</v>
      </c>
      <c r="B5641" s="28" t="s">
        <v>601</v>
      </c>
      <c r="E5641" s="9" t="s">
        <v>277</v>
      </c>
      <c r="F5641" s="9" t="s">
        <v>277</v>
      </c>
      <c r="G5641" s="9" t="s">
        <v>277</v>
      </c>
      <c r="H5641" s="9">
        <v>237.20000000000073</v>
      </c>
      <c r="I5641" s="9">
        <v>0</v>
      </c>
      <c r="J5641" s="9">
        <v>0</v>
      </c>
      <c r="K5641" s="9">
        <v>120.90000000001237</v>
      </c>
      <c r="L5641" s="9">
        <v>259.5</v>
      </c>
      <c r="M5641" s="9" t="s">
        <v>277</v>
      </c>
      <c r="P5641" s="65">
        <f t="shared" si="158"/>
        <v>617.6000000000131</v>
      </c>
      <c r="U5641" s="181"/>
    </row>
    <row r="5642" spans="1:21" ht="15">
      <c r="A5642" s="28" t="s">
        <v>752</v>
      </c>
      <c r="B5642" s="226" t="s">
        <v>1591</v>
      </c>
      <c r="C5642" s="3"/>
      <c r="D5642" s="3"/>
      <c r="E5642" s="9" t="s">
        <v>277</v>
      </c>
      <c r="F5642" s="9" t="s">
        <v>277</v>
      </c>
      <c r="G5642" s="9" t="s">
        <v>277</v>
      </c>
      <c r="H5642" s="9" t="s">
        <v>277</v>
      </c>
      <c r="I5642" s="9">
        <v>0</v>
      </c>
      <c r="J5642" s="9">
        <v>0</v>
      </c>
      <c r="K5642" s="9">
        <v>99.900000000001455</v>
      </c>
      <c r="L5642" s="9">
        <v>286.60000000000002</v>
      </c>
      <c r="M5642" s="65">
        <v>225</v>
      </c>
      <c r="P5642" s="65">
        <f t="shared" si="158"/>
        <v>611.50000000000148</v>
      </c>
    </row>
    <row r="5643" spans="1:21" ht="15">
      <c r="A5643" s="28" t="s">
        <v>753</v>
      </c>
      <c r="B5643" s="61" t="s">
        <v>2076</v>
      </c>
      <c r="C5643" s="3"/>
      <c r="D5643" s="3"/>
      <c r="E5643" s="9" t="s">
        <v>277</v>
      </c>
      <c r="F5643" s="9" t="s">
        <v>277</v>
      </c>
      <c r="G5643" s="9" t="s">
        <v>277</v>
      </c>
      <c r="H5643" s="9" t="s">
        <v>277</v>
      </c>
      <c r="I5643" s="9">
        <v>0</v>
      </c>
      <c r="J5643" s="9">
        <v>0</v>
      </c>
      <c r="K5643" s="9" t="s">
        <v>277</v>
      </c>
      <c r="L5643" s="9">
        <v>293</v>
      </c>
      <c r="M5643" s="65">
        <v>314.60000000000002</v>
      </c>
      <c r="P5643" s="65">
        <f t="shared" si="158"/>
        <v>607.6</v>
      </c>
    </row>
    <row r="5644" spans="1:21" ht="15">
      <c r="A5644" s="28" t="s">
        <v>754</v>
      </c>
      <c r="B5644" s="226" t="s">
        <v>1589</v>
      </c>
      <c r="C5644" s="3"/>
      <c r="D5644" s="3"/>
      <c r="E5644" s="9" t="s">
        <v>277</v>
      </c>
      <c r="F5644" s="9" t="s">
        <v>277</v>
      </c>
      <c r="G5644" s="9" t="s">
        <v>277</v>
      </c>
      <c r="H5644" s="9" t="s">
        <v>277</v>
      </c>
      <c r="I5644" s="9">
        <v>0</v>
      </c>
      <c r="J5644" s="9">
        <v>0</v>
      </c>
      <c r="K5644" s="9">
        <v>166.00000000000364</v>
      </c>
      <c r="L5644" s="9">
        <v>151</v>
      </c>
      <c r="M5644" s="65">
        <v>287.60000000000002</v>
      </c>
      <c r="P5644" s="65">
        <f t="shared" si="158"/>
        <v>604.60000000000366</v>
      </c>
    </row>
    <row r="5645" spans="1:21" ht="15">
      <c r="A5645" s="28" t="s">
        <v>755</v>
      </c>
      <c r="B5645" s="61" t="s">
        <v>2079</v>
      </c>
      <c r="C5645" s="3"/>
      <c r="D5645" s="3"/>
      <c r="E5645" s="9" t="s">
        <v>277</v>
      </c>
      <c r="F5645" s="9" t="s">
        <v>277</v>
      </c>
      <c r="G5645" s="9" t="s">
        <v>277</v>
      </c>
      <c r="H5645" s="9" t="s">
        <v>277</v>
      </c>
      <c r="I5645" s="9">
        <v>0</v>
      </c>
      <c r="J5645" s="9">
        <v>0</v>
      </c>
      <c r="K5645" s="9" t="s">
        <v>277</v>
      </c>
      <c r="L5645" s="9">
        <v>249.6</v>
      </c>
      <c r="M5645" s="65">
        <v>355</v>
      </c>
      <c r="P5645" s="65">
        <f t="shared" si="158"/>
        <v>604.6</v>
      </c>
    </row>
    <row r="5646" spans="1:21" ht="15">
      <c r="A5646" s="28" t="s">
        <v>756</v>
      </c>
      <c r="B5646" s="226" t="s">
        <v>1614</v>
      </c>
      <c r="C5646" s="3"/>
      <c r="D5646" s="3"/>
      <c r="E5646" s="9" t="s">
        <v>277</v>
      </c>
      <c r="F5646" s="9" t="s">
        <v>277</v>
      </c>
      <c r="G5646" s="9" t="s">
        <v>277</v>
      </c>
      <c r="H5646" s="9" t="s">
        <v>277</v>
      </c>
      <c r="I5646" s="9">
        <v>0</v>
      </c>
      <c r="J5646" s="9">
        <v>0</v>
      </c>
      <c r="K5646" s="9">
        <v>126.20000000000073</v>
      </c>
      <c r="L5646" s="9">
        <v>314.69999999999993</v>
      </c>
      <c r="M5646" s="65">
        <v>159.80000000000001</v>
      </c>
      <c r="P5646" s="65">
        <f t="shared" si="158"/>
        <v>600.70000000000073</v>
      </c>
    </row>
    <row r="5647" spans="1:21" ht="15">
      <c r="A5647" s="28" t="s">
        <v>757</v>
      </c>
      <c r="B5647" s="61" t="s">
        <v>2519</v>
      </c>
      <c r="C5647" s="3"/>
      <c r="D5647" s="3"/>
      <c r="E5647" s="9" t="s">
        <v>277</v>
      </c>
      <c r="F5647" s="9" t="s">
        <v>277</v>
      </c>
      <c r="G5647" s="9" t="s">
        <v>277</v>
      </c>
      <c r="H5647" s="9" t="s">
        <v>277</v>
      </c>
      <c r="I5647" s="9" t="s">
        <v>277</v>
      </c>
      <c r="J5647" s="9" t="s">
        <v>277</v>
      </c>
      <c r="K5647" s="9" t="s">
        <v>277</v>
      </c>
      <c r="L5647" s="9" t="s">
        <v>277</v>
      </c>
      <c r="M5647" s="90">
        <v>572.20000000000005</v>
      </c>
      <c r="P5647" s="65">
        <f t="shared" si="158"/>
        <v>572.20000000000005</v>
      </c>
      <c r="R5647" t="s">
        <v>296</v>
      </c>
    </row>
    <row r="5648" spans="1:21" ht="15">
      <c r="A5648" s="28" t="s">
        <v>758</v>
      </c>
      <c r="B5648" s="61" t="s">
        <v>2095</v>
      </c>
      <c r="C5648" s="3"/>
      <c r="D5648" s="3"/>
      <c r="E5648" s="9" t="s">
        <v>277</v>
      </c>
      <c r="F5648" s="9" t="s">
        <v>277</v>
      </c>
      <c r="G5648" s="9" t="s">
        <v>277</v>
      </c>
      <c r="H5648" s="9" t="s">
        <v>277</v>
      </c>
      <c r="I5648" s="9">
        <v>0</v>
      </c>
      <c r="J5648" s="9">
        <v>0</v>
      </c>
      <c r="K5648" s="9" t="s">
        <v>277</v>
      </c>
      <c r="L5648" s="9">
        <v>208.9</v>
      </c>
      <c r="M5648" s="65">
        <v>351.8</v>
      </c>
      <c r="P5648" s="65">
        <f t="shared" si="158"/>
        <v>560.70000000000005</v>
      </c>
    </row>
    <row r="5649" spans="1:21" ht="15">
      <c r="A5649" s="28" t="s">
        <v>759</v>
      </c>
      <c r="B5649" s="61" t="s">
        <v>2530</v>
      </c>
      <c r="C5649" s="3"/>
      <c r="D5649" s="3"/>
      <c r="E5649" s="9" t="s">
        <v>277</v>
      </c>
      <c r="F5649" s="9" t="s">
        <v>277</v>
      </c>
      <c r="G5649" s="9" t="s">
        <v>277</v>
      </c>
      <c r="H5649" s="9" t="s">
        <v>277</v>
      </c>
      <c r="I5649" s="9" t="s">
        <v>277</v>
      </c>
      <c r="J5649" s="9" t="s">
        <v>277</v>
      </c>
      <c r="K5649" s="9" t="s">
        <v>277</v>
      </c>
      <c r="L5649" s="9" t="s">
        <v>277</v>
      </c>
      <c r="M5649" s="90">
        <v>549.5</v>
      </c>
      <c r="P5649" s="65">
        <f t="shared" si="158"/>
        <v>549.5</v>
      </c>
      <c r="R5649" t="s">
        <v>286</v>
      </c>
    </row>
    <row r="5650" spans="1:21" ht="15">
      <c r="A5650" s="28" t="s">
        <v>760</v>
      </c>
      <c r="B5650" s="61" t="s">
        <v>2080</v>
      </c>
      <c r="C5650" s="3"/>
      <c r="D5650" s="3"/>
      <c r="E5650" s="9" t="s">
        <v>277</v>
      </c>
      <c r="F5650" s="9" t="s">
        <v>277</v>
      </c>
      <c r="G5650" s="9" t="s">
        <v>277</v>
      </c>
      <c r="H5650" s="9" t="s">
        <v>277</v>
      </c>
      <c r="I5650" s="9">
        <v>0</v>
      </c>
      <c r="J5650" s="9">
        <v>0</v>
      </c>
      <c r="K5650" s="9" t="s">
        <v>277</v>
      </c>
      <c r="L5650" s="9">
        <v>305.3</v>
      </c>
      <c r="M5650" s="65">
        <v>239.7</v>
      </c>
      <c r="P5650" s="65">
        <f t="shared" si="158"/>
        <v>545</v>
      </c>
    </row>
    <row r="5651" spans="1:21" ht="15">
      <c r="A5651" s="28" t="s">
        <v>761</v>
      </c>
      <c r="B5651" s="61" t="s">
        <v>178</v>
      </c>
      <c r="E5651" s="176">
        <v>526.25</v>
      </c>
      <c r="F5651" s="9" t="s">
        <v>277</v>
      </c>
      <c r="G5651" s="9" t="s">
        <v>277</v>
      </c>
      <c r="H5651" s="9" t="s">
        <v>277</v>
      </c>
      <c r="I5651" s="9">
        <v>0</v>
      </c>
      <c r="J5651" s="9">
        <v>0</v>
      </c>
      <c r="K5651" s="9" t="s">
        <v>277</v>
      </c>
      <c r="L5651" s="9" t="s">
        <v>277</v>
      </c>
      <c r="M5651" s="9" t="s">
        <v>277</v>
      </c>
      <c r="P5651" s="65">
        <f t="shared" si="158"/>
        <v>526.25</v>
      </c>
      <c r="R5651" t="s">
        <v>280</v>
      </c>
      <c r="U5651" t="s">
        <v>1395</v>
      </c>
    </row>
    <row r="5652" spans="1:21" ht="15">
      <c r="A5652" s="28" t="s">
        <v>762</v>
      </c>
      <c r="B5652" s="61" t="s">
        <v>650</v>
      </c>
      <c r="E5652" s="9" t="s">
        <v>277</v>
      </c>
      <c r="F5652" s="9" t="s">
        <v>277</v>
      </c>
      <c r="G5652" s="9" t="s">
        <v>277</v>
      </c>
      <c r="H5652" s="179">
        <v>525</v>
      </c>
      <c r="I5652" s="9">
        <v>0</v>
      </c>
      <c r="J5652" s="9">
        <v>0</v>
      </c>
      <c r="K5652" s="9" t="s">
        <v>277</v>
      </c>
      <c r="L5652" s="9" t="s">
        <v>277</v>
      </c>
      <c r="M5652" s="9" t="s">
        <v>277</v>
      </c>
      <c r="P5652" s="65">
        <f t="shared" ref="P5652:P5683" si="159">SUM(E5652:M5652)</f>
        <v>525</v>
      </c>
      <c r="R5652" t="s">
        <v>283</v>
      </c>
      <c r="U5652" s="181"/>
    </row>
    <row r="5653" spans="1:21" ht="15">
      <c r="A5653" s="28" t="s">
        <v>763</v>
      </c>
      <c r="B5653" s="61" t="s">
        <v>2513</v>
      </c>
      <c r="C5653" s="3"/>
      <c r="D5653" s="3"/>
      <c r="E5653" s="9" t="s">
        <v>277</v>
      </c>
      <c r="F5653" s="9" t="s">
        <v>277</v>
      </c>
      <c r="G5653" s="9" t="s">
        <v>277</v>
      </c>
      <c r="H5653" s="9" t="s">
        <v>277</v>
      </c>
      <c r="I5653" s="9" t="s">
        <v>277</v>
      </c>
      <c r="J5653" s="9" t="s">
        <v>277</v>
      </c>
      <c r="K5653" s="9" t="s">
        <v>277</v>
      </c>
      <c r="L5653" s="9" t="s">
        <v>277</v>
      </c>
      <c r="M5653" s="65">
        <v>521.1</v>
      </c>
      <c r="P5653" s="65">
        <f t="shared" si="159"/>
        <v>521.1</v>
      </c>
    </row>
    <row r="5654" spans="1:21" ht="15">
      <c r="A5654" s="28" t="s">
        <v>764</v>
      </c>
      <c r="B5654" s="61" t="s">
        <v>2090</v>
      </c>
      <c r="C5654" s="3"/>
      <c r="D5654" s="3"/>
      <c r="E5654" s="9" t="s">
        <v>277</v>
      </c>
      <c r="F5654" s="9" t="s">
        <v>277</v>
      </c>
      <c r="G5654" s="9" t="s">
        <v>277</v>
      </c>
      <c r="H5654" s="9" t="s">
        <v>277</v>
      </c>
      <c r="I5654" s="9">
        <v>0</v>
      </c>
      <c r="J5654" s="9">
        <v>0</v>
      </c>
      <c r="K5654" s="9" t="s">
        <v>277</v>
      </c>
      <c r="L5654" s="9">
        <v>275.39999999999998</v>
      </c>
      <c r="M5654" s="65">
        <v>239.39999999999998</v>
      </c>
      <c r="P5654" s="65">
        <f t="shared" si="159"/>
        <v>514.79999999999995</v>
      </c>
    </row>
    <row r="5655" spans="1:21" ht="15">
      <c r="A5655" s="28" t="s">
        <v>765</v>
      </c>
      <c r="B5655" s="61" t="s">
        <v>2077</v>
      </c>
      <c r="C5655" s="3"/>
      <c r="D5655" s="3"/>
      <c r="E5655" s="9" t="s">
        <v>277</v>
      </c>
      <c r="F5655" s="9" t="s">
        <v>277</v>
      </c>
      <c r="G5655" s="9" t="s">
        <v>277</v>
      </c>
      <c r="H5655" s="9" t="s">
        <v>277</v>
      </c>
      <c r="I5655" s="9">
        <v>0</v>
      </c>
      <c r="J5655" s="9">
        <v>0</v>
      </c>
      <c r="K5655" s="9" t="s">
        <v>277</v>
      </c>
      <c r="L5655" s="9">
        <v>254.1</v>
      </c>
      <c r="M5655" s="65">
        <v>255</v>
      </c>
      <c r="P5655" s="65">
        <f t="shared" si="159"/>
        <v>509.1</v>
      </c>
    </row>
    <row r="5656" spans="1:21" ht="15">
      <c r="A5656" s="28" t="s">
        <v>1857</v>
      </c>
      <c r="B5656" s="61" t="s">
        <v>640</v>
      </c>
      <c r="E5656" s="9" t="s">
        <v>277</v>
      </c>
      <c r="F5656" s="9" t="s">
        <v>277</v>
      </c>
      <c r="G5656" s="9" t="s">
        <v>277</v>
      </c>
      <c r="H5656" s="179">
        <v>494.54999999999563</v>
      </c>
      <c r="I5656" s="9">
        <v>0</v>
      </c>
      <c r="J5656" s="9">
        <v>0</v>
      </c>
      <c r="K5656" s="9" t="s">
        <v>277</v>
      </c>
      <c r="L5656" s="9" t="s">
        <v>277</v>
      </c>
      <c r="M5656" s="9" t="s">
        <v>277</v>
      </c>
      <c r="P5656" s="65">
        <f t="shared" si="159"/>
        <v>494.54999999999563</v>
      </c>
      <c r="R5656" t="s">
        <v>287</v>
      </c>
      <c r="U5656" s="181"/>
    </row>
    <row r="5657" spans="1:21" ht="15">
      <c r="A5657" s="28" t="s">
        <v>2049</v>
      </c>
      <c r="B5657" s="61" t="s">
        <v>2612</v>
      </c>
      <c r="C5657" s="3"/>
      <c r="D5657" s="3"/>
      <c r="E5657" s="9" t="s">
        <v>277</v>
      </c>
      <c r="F5657" s="9" t="s">
        <v>277</v>
      </c>
      <c r="G5657" s="9" t="s">
        <v>277</v>
      </c>
      <c r="H5657" s="9" t="s">
        <v>277</v>
      </c>
      <c r="I5657" s="9" t="s">
        <v>277</v>
      </c>
      <c r="J5657" s="9" t="s">
        <v>277</v>
      </c>
      <c r="K5657" s="9" t="s">
        <v>277</v>
      </c>
      <c r="L5657" s="9" t="s">
        <v>277</v>
      </c>
      <c r="M5657" s="65">
        <v>491.5</v>
      </c>
      <c r="P5657" s="65">
        <f t="shared" si="159"/>
        <v>491.5</v>
      </c>
    </row>
    <row r="5658" spans="1:21" ht="15">
      <c r="A5658" s="28" t="s">
        <v>2050</v>
      </c>
      <c r="B5658" s="61" t="s">
        <v>179</v>
      </c>
      <c r="C5658" s="3"/>
      <c r="D5658" s="3"/>
      <c r="E5658" s="9" t="s">
        <v>277</v>
      </c>
      <c r="F5658" s="9" t="s">
        <v>277</v>
      </c>
      <c r="G5658" s="9" t="s">
        <v>277</v>
      </c>
      <c r="H5658" s="9" t="s">
        <v>277</v>
      </c>
      <c r="I5658" s="9">
        <v>0</v>
      </c>
      <c r="J5658" s="9">
        <v>0</v>
      </c>
      <c r="K5658" s="9" t="s">
        <v>277</v>
      </c>
      <c r="L5658" s="9">
        <v>212.7</v>
      </c>
      <c r="M5658" s="65">
        <v>275.90000000000003</v>
      </c>
      <c r="P5658" s="65">
        <f t="shared" si="159"/>
        <v>488.6</v>
      </c>
    </row>
    <row r="5659" spans="1:21" ht="15">
      <c r="A5659" s="28" t="s">
        <v>2051</v>
      </c>
      <c r="B5659" s="61" t="s">
        <v>622</v>
      </c>
      <c r="E5659" s="9" t="s">
        <v>277</v>
      </c>
      <c r="F5659" s="9" t="s">
        <v>277</v>
      </c>
      <c r="G5659" s="9" t="s">
        <v>277</v>
      </c>
      <c r="H5659" s="9">
        <v>111.54999999999927</v>
      </c>
      <c r="I5659" s="9">
        <v>0</v>
      </c>
      <c r="J5659" s="9">
        <v>0</v>
      </c>
      <c r="K5659" s="9">
        <v>160.79999999999927</v>
      </c>
      <c r="L5659" s="9">
        <v>216</v>
      </c>
      <c r="M5659" s="9" t="s">
        <v>277</v>
      </c>
      <c r="P5659" s="65">
        <f t="shared" si="159"/>
        <v>488.34999999999854</v>
      </c>
    </row>
    <row r="5660" spans="1:21" ht="15">
      <c r="A5660" s="28" t="s">
        <v>2052</v>
      </c>
      <c r="B5660" s="61" t="s">
        <v>29</v>
      </c>
      <c r="E5660" s="9">
        <v>202.4</v>
      </c>
      <c r="F5660" s="9">
        <v>256.2</v>
      </c>
      <c r="G5660" s="9">
        <v>29.4</v>
      </c>
      <c r="H5660" s="9" t="s">
        <v>277</v>
      </c>
      <c r="I5660" s="9">
        <v>0</v>
      </c>
      <c r="J5660" s="9">
        <v>0</v>
      </c>
      <c r="K5660" s="9" t="s">
        <v>277</v>
      </c>
      <c r="L5660" s="9" t="s">
        <v>277</v>
      </c>
      <c r="M5660" s="9" t="s">
        <v>277</v>
      </c>
      <c r="P5660" s="65">
        <f t="shared" si="159"/>
        <v>488</v>
      </c>
      <c r="U5660" s="181"/>
    </row>
    <row r="5661" spans="1:21" ht="15">
      <c r="A5661" s="28" t="s">
        <v>2053</v>
      </c>
      <c r="B5661" s="226" t="s">
        <v>1616</v>
      </c>
      <c r="C5661" s="3"/>
      <c r="D5661" s="3"/>
      <c r="E5661" s="9" t="s">
        <v>277</v>
      </c>
      <c r="F5661" s="9" t="s">
        <v>277</v>
      </c>
      <c r="G5661" s="9" t="s">
        <v>277</v>
      </c>
      <c r="H5661" s="9" t="s">
        <v>277</v>
      </c>
      <c r="I5661" s="9">
        <v>0</v>
      </c>
      <c r="J5661" s="9">
        <v>0</v>
      </c>
      <c r="K5661" s="9">
        <v>230.90000000000327</v>
      </c>
      <c r="L5661" s="9">
        <v>251.4</v>
      </c>
      <c r="M5661" s="9" t="s">
        <v>277</v>
      </c>
      <c r="P5661" s="65">
        <f t="shared" si="159"/>
        <v>482.30000000000325</v>
      </c>
    </row>
    <row r="5662" spans="1:21" ht="15">
      <c r="A5662" s="28" t="s">
        <v>2054</v>
      </c>
      <c r="B5662" s="61" t="s">
        <v>636</v>
      </c>
      <c r="E5662" s="9" t="s">
        <v>277</v>
      </c>
      <c r="F5662" s="9" t="s">
        <v>277</v>
      </c>
      <c r="G5662" s="9" t="s">
        <v>277</v>
      </c>
      <c r="H5662" s="9">
        <v>477.30000000001019</v>
      </c>
      <c r="I5662" s="9">
        <v>0</v>
      </c>
      <c r="J5662" s="9">
        <v>0</v>
      </c>
      <c r="K5662" s="9" t="s">
        <v>277</v>
      </c>
      <c r="L5662" s="9" t="s">
        <v>277</v>
      </c>
      <c r="M5662" s="9" t="s">
        <v>277</v>
      </c>
      <c r="P5662" s="65">
        <f t="shared" si="159"/>
        <v>477.30000000001019</v>
      </c>
      <c r="U5662" s="181"/>
    </row>
    <row r="5663" spans="1:21" ht="15">
      <c r="A5663" s="28" t="s">
        <v>2055</v>
      </c>
      <c r="B5663" s="226" t="s">
        <v>1583</v>
      </c>
      <c r="C5663" s="3"/>
      <c r="D5663" s="3"/>
      <c r="E5663" s="9" t="s">
        <v>277</v>
      </c>
      <c r="F5663" s="9" t="s">
        <v>277</v>
      </c>
      <c r="G5663" s="9" t="s">
        <v>277</v>
      </c>
      <c r="H5663" s="9" t="s">
        <v>277</v>
      </c>
      <c r="I5663" s="9">
        <v>0</v>
      </c>
      <c r="J5663" s="9">
        <v>0</v>
      </c>
      <c r="K5663" s="9">
        <v>236.00000000000182</v>
      </c>
      <c r="L5663" s="9">
        <v>104.9</v>
      </c>
      <c r="M5663" s="65">
        <v>130</v>
      </c>
      <c r="P5663" s="65">
        <f t="shared" si="159"/>
        <v>470.9000000000018</v>
      </c>
    </row>
    <row r="5664" spans="1:21" ht="15">
      <c r="A5664" s="28" t="s">
        <v>2056</v>
      </c>
      <c r="B5664" s="61" t="s">
        <v>611</v>
      </c>
      <c r="E5664" s="9" t="s">
        <v>277</v>
      </c>
      <c r="F5664" s="9" t="s">
        <v>277</v>
      </c>
      <c r="G5664" s="9" t="s">
        <v>277</v>
      </c>
      <c r="H5664" s="9">
        <v>453.20000000000437</v>
      </c>
      <c r="I5664" s="9">
        <v>0</v>
      </c>
      <c r="J5664" s="9">
        <v>0</v>
      </c>
      <c r="K5664" s="9" t="s">
        <v>277</v>
      </c>
      <c r="L5664" s="9" t="s">
        <v>277</v>
      </c>
      <c r="M5664" s="9" t="s">
        <v>277</v>
      </c>
      <c r="P5664" s="65">
        <f t="shared" si="159"/>
        <v>453.20000000000437</v>
      </c>
      <c r="U5664" s="181"/>
    </row>
    <row r="5665" spans="1:18" ht="15">
      <c r="A5665" s="28" t="s">
        <v>2057</v>
      </c>
      <c r="B5665" s="61" t="s">
        <v>2518</v>
      </c>
      <c r="C5665" s="3"/>
      <c r="D5665" s="3"/>
      <c r="E5665" s="9" t="s">
        <v>277</v>
      </c>
      <c r="F5665" s="9" t="s">
        <v>277</v>
      </c>
      <c r="G5665" s="9" t="s">
        <v>277</v>
      </c>
      <c r="H5665" s="9" t="s">
        <v>277</v>
      </c>
      <c r="I5665" s="9" t="s">
        <v>277</v>
      </c>
      <c r="J5665" s="9" t="s">
        <v>277</v>
      </c>
      <c r="K5665" s="9" t="s">
        <v>277</v>
      </c>
      <c r="L5665" s="9" t="s">
        <v>277</v>
      </c>
      <c r="M5665" s="65">
        <v>445.8</v>
      </c>
      <c r="P5665" s="65">
        <f t="shared" si="159"/>
        <v>445.8</v>
      </c>
    </row>
    <row r="5666" spans="1:18" ht="15">
      <c r="A5666" s="28" t="s">
        <v>2058</v>
      </c>
      <c r="B5666" s="61" t="s">
        <v>2081</v>
      </c>
      <c r="C5666" s="3"/>
      <c r="D5666" s="3"/>
      <c r="E5666" s="9" t="s">
        <v>277</v>
      </c>
      <c r="F5666" s="9" t="s">
        <v>277</v>
      </c>
      <c r="G5666" s="9" t="s">
        <v>277</v>
      </c>
      <c r="H5666" s="9" t="s">
        <v>277</v>
      </c>
      <c r="I5666" s="9">
        <v>0</v>
      </c>
      <c r="J5666" s="9">
        <v>0</v>
      </c>
      <c r="K5666" s="9" t="s">
        <v>277</v>
      </c>
      <c r="L5666" s="9">
        <v>252.4</v>
      </c>
      <c r="M5666" s="65">
        <v>174.4</v>
      </c>
      <c r="P5666" s="65">
        <f t="shared" si="159"/>
        <v>426.8</v>
      </c>
    </row>
    <row r="5667" spans="1:18" ht="15">
      <c r="A5667" s="28" t="s">
        <v>2059</v>
      </c>
      <c r="B5667" s="170" t="s">
        <v>1276</v>
      </c>
      <c r="C5667" s="3"/>
      <c r="D5667" s="3"/>
      <c r="E5667" s="9" t="s">
        <v>277</v>
      </c>
      <c r="F5667" s="9" t="s">
        <v>277</v>
      </c>
      <c r="G5667" s="9" t="s">
        <v>277</v>
      </c>
      <c r="H5667" s="9" t="s">
        <v>277</v>
      </c>
      <c r="I5667" s="9">
        <v>0</v>
      </c>
      <c r="J5667" s="9">
        <v>0</v>
      </c>
      <c r="K5667" s="9">
        <v>107.99999999999636</v>
      </c>
      <c r="L5667" s="9">
        <v>291.79999999999995</v>
      </c>
      <c r="M5667" s="9" t="s">
        <v>277</v>
      </c>
      <c r="P5667" s="65">
        <f t="shared" si="159"/>
        <v>399.79999999999632</v>
      </c>
    </row>
    <row r="5668" spans="1:18" ht="15">
      <c r="A5668" s="28" t="s">
        <v>2060</v>
      </c>
      <c r="B5668" s="61" t="s">
        <v>2505</v>
      </c>
      <c r="C5668" s="3"/>
      <c r="D5668" s="3"/>
      <c r="E5668" s="9" t="s">
        <v>277</v>
      </c>
      <c r="F5668" s="9" t="s">
        <v>277</v>
      </c>
      <c r="G5668" s="9" t="s">
        <v>277</v>
      </c>
      <c r="H5668" s="9" t="s">
        <v>277</v>
      </c>
      <c r="I5668" s="9" t="s">
        <v>277</v>
      </c>
      <c r="J5668" s="9" t="s">
        <v>277</v>
      </c>
      <c r="K5668" s="9" t="s">
        <v>277</v>
      </c>
      <c r="L5668" s="9" t="s">
        <v>277</v>
      </c>
      <c r="M5668" s="65">
        <v>388.7</v>
      </c>
      <c r="P5668" s="65">
        <f t="shared" si="159"/>
        <v>388.7</v>
      </c>
    </row>
    <row r="5669" spans="1:18" ht="15">
      <c r="A5669" s="28" t="s">
        <v>2061</v>
      </c>
      <c r="B5669" s="61" t="s">
        <v>2509</v>
      </c>
      <c r="C5669" s="3"/>
      <c r="D5669" s="3"/>
      <c r="E5669" s="9" t="s">
        <v>277</v>
      </c>
      <c r="F5669" s="9" t="s">
        <v>277</v>
      </c>
      <c r="G5669" s="9" t="s">
        <v>277</v>
      </c>
      <c r="H5669" s="9" t="s">
        <v>277</v>
      </c>
      <c r="I5669" s="9" t="s">
        <v>277</v>
      </c>
      <c r="J5669" s="9" t="s">
        <v>277</v>
      </c>
      <c r="K5669" s="9" t="s">
        <v>277</v>
      </c>
      <c r="L5669" s="9" t="s">
        <v>277</v>
      </c>
      <c r="M5669" s="65">
        <v>384.3</v>
      </c>
      <c r="P5669" s="65">
        <f t="shared" si="159"/>
        <v>384.3</v>
      </c>
    </row>
    <row r="5670" spans="1:18" ht="15">
      <c r="A5670" s="28" t="s">
        <v>2062</v>
      </c>
      <c r="B5670" s="61" t="s">
        <v>2096</v>
      </c>
      <c r="C5670" s="3"/>
      <c r="D5670" s="3"/>
      <c r="E5670" s="9" t="s">
        <v>277</v>
      </c>
      <c r="F5670" s="9" t="s">
        <v>277</v>
      </c>
      <c r="G5670" s="9" t="s">
        <v>277</v>
      </c>
      <c r="H5670" s="9" t="s">
        <v>277</v>
      </c>
      <c r="I5670" s="9">
        <v>0</v>
      </c>
      <c r="J5670" s="9">
        <v>0</v>
      </c>
      <c r="K5670" s="9" t="s">
        <v>277</v>
      </c>
      <c r="L5670" s="9">
        <v>140.30000000000001</v>
      </c>
      <c r="M5670" s="65">
        <v>233.2</v>
      </c>
      <c r="P5670" s="65">
        <f t="shared" si="159"/>
        <v>373.5</v>
      </c>
    </row>
    <row r="5671" spans="1:18" ht="15">
      <c r="A5671" s="28" t="s">
        <v>2063</v>
      </c>
      <c r="B5671" s="61" t="s">
        <v>2511</v>
      </c>
      <c r="C5671" s="3"/>
      <c r="D5671" s="3"/>
      <c r="E5671" s="9" t="s">
        <v>277</v>
      </c>
      <c r="F5671" s="9" t="s">
        <v>277</v>
      </c>
      <c r="G5671" s="9" t="s">
        <v>277</v>
      </c>
      <c r="H5671" s="9" t="s">
        <v>277</v>
      </c>
      <c r="I5671" s="9" t="s">
        <v>277</v>
      </c>
      <c r="J5671" s="9" t="s">
        <v>277</v>
      </c>
      <c r="K5671" s="9" t="s">
        <v>277</v>
      </c>
      <c r="L5671" s="9" t="s">
        <v>277</v>
      </c>
      <c r="M5671" s="65">
        <v>366.3</v>
      </c>
      <c r="P5671" s="65">
        <f t="shared" si="159"/>
        <v>366.3</v>
      </c>
    </row>
    <row r="5672" spans="1:18" ht="15">
      <c r="A5672" s="28" t="s">
        <v>2064</v>
      </c>
      <c r="B5672" s="226" t="s">
        <v>1575</v>
      </c>
      <c r="C5672" s="3"/>
      <c r="D5672" s="3"/>
      <c r="E5672" s="9" t="s">
        <v>277</v>
      </c>
      <c r="F5672" s="9" t="s">
        <v>277</v>
      </c>
      <c r="G5672" s="9" t="s">
        <v>277</v>
      </c>
      <c r="H5672" s="9" t="s">
        <v>277</v>
      </c>
      <c r="I5672" s="9">
        <v>0</v>
      </c>
      <c r="J5672" s="9">
        <v>0</v>
      </c>
      <c r="K5672" s="9">
        <v>100.50000000000364</v>
      </c>
      <c r="L5672" s="9">
        <v>135.4</v>
      </c>
      <c r="M5672" s="65">
        <v>129.9</v>
      </c>
      <c r="P5672" s="65">
        <f t="shared" si="159"/>
        <v>365.80000000000365</v>
      </c>
    </row>
    <row r="5673" spans="1:18" ht="15">
      <c r="A5673" s="28" t="s">
        <v>2065</v>
      </c>
      <c r="B5673" s="61" t="s">
        <v>2503</v>
      </c>
      <c r="C5673" s="3"/>
      <c r="D5673" s="3"/>
      <c r="E5673" s="9" t="s">
        <v>277</v>
      </c>
      <c r="F5673" s="9" t="s">
        <v>277</v>
      </c>
      <c r="G5673" s="9" t="s">
        <v>277</v>
      </c>
      <c r="H5673" s="9" t="s">
        <v>277</v>
      </c>
      <c r="I5673" s="9" t="s">
        <v>277</v>
      </c>
      <c r="J5673" s="9" t="s">
        <v>277</v>
      </c>
      <c r="K5673" s="9" t="s">
        <v>277</v>
      </c>
      <c r="L5673" s="9" t="s">
        <v>277</v>
      </c>
      <c r="M5673" s="65">
        <v>361.3</v>
      </c>
      <c r="P5673" s="65">
        <f t="shared" si="159"/>
        <v>361.3</v>
      </c>
    </row>
    <row r="5674" spans="1:18" ht="15">
      <c r="A5674" s="28" t="s">
        <v>2066</v>
      </c>
      <c r="B5674" s="61" t="s">
        <v>163</v>
      </c>
      <c r="E5674" s="9" t="s">
        <v>277</v>
      </c>
      <c r="F5674" s="9" t="s">
        <v>277</v>
      </c>
      <c r="G5674" s="179">
        <v>357.3</v>
      </c>
      <c r="H5674" s="9" t="s">
        <v>277</v>
      </c>
      <c r="I5674" s="9">
        <v>0</v>
      </c>
      <c r="J5674" s="9">
        <v>0</v>
      </c>
      <c r="K5674" s="9" t="s">
        <v>277</v>
      </c>
      <c r="L5674" s="9" t="s">
        <v>277</v>
      </c>
      <c r="M5674" s="9" t="s">
        <v>277</v>
      </c>
      <c r="P5674" s="65">
        <f t="shared" si="159"/>
        <v>357.3</v>
      </c>
      <c r="R5674" t="s">
        <v>296</v>
      </c>
    </row>
    <row r="5675" spans="1:18" ht="15">
      <c r="A5675" s="28" t="s">
        <v>2067</v>
      </c>
      <c r="B5675" s="61" t="s">
        <v>2529</v>
      </c>
      <c r="C5675" s="3"/>
      <c r="D5675" s="3"/>
      <c r="E5675" s="9" t="s">
        <v>277</v>
      </c>
      <c r="F5675" s="9" t="s">
        <v>277</v>
      </c>
      <c r="G5675" s="9" t="s">
        <v>277</v>
      </c>
      <c r="H5675" s="9" t="s">
        <v>277</v>
      </c>
      <c r="I5675" s="9" t="s">
        <v>277</v>
      </c>
      <c r="J5675" s="9" t="s">
        <v>277</v>
      </c>
      <c r="K5675" s="9" t="s">
        <v>277</v>
      </c>
      <c r="L5675" s="9" t="s">
        <v>277</v>
      </c>
      <c r="M5675" s="65">
        <v>340.2</v>
      </c>
      <c r="P5675" s="65">
        <f t="shared" si="159"/>
        <v>340.2</v>
      </c>
    </row>
    <row r="5676" spans="1:18" ht="15">
      <c r="A5676" s="28" t="s">
        <v>2068</v>
      </c>
      <c r="B5676" s="61" t="s">
        <v>157</v>
      </c>
      <c r="E5676" s="9" t="s">
        <v>277</v>
      </c>
      <c r="F5676" s="9" t="s">
        <v>277</v>
      </c>
      <c r="G5676" s="62" t="s">
        <v>278</v>
      </c>
      <c r="H5676" s="9">
        <v>339.50000000000364</v>
      </c>
      <c r="I5676" s="9">
        <v>0</v>
      </c>
      <c r="J5676" s="9">
        <v>0</v>
      </c>
      <c r="K5676" s="9" t="s">
        <v>277</v>
      </c>
      <c r="L5676" s="9" t="s">
        <v>277</v>
      </c>
      <c r="M5676" s="9" t="s">
        <v>277</v>
      </c>
      <c r="P5676" s="65">
        <f t="shared" si="159"/>
        <v>339.50000000000364</v>
      </c>
    </row>
    <row r="5677" spans="1:18" ht="15">
      <c r="A5677" s="28" t="s">
        <v>2069</v>
      </c>
      <c r="B5677" s="226" t="s">
        <v>2073</v>
      </c>
      <c r="C5677" s="3"/>
      <c r="D5677" s="3"/>
      <c r="E5677" s="9" t="s">
        <v>277</v>
      </c>
      <c r="F5677" s="9" t="s">
        <v>277</v>
      </c>
      <c r="G5677" s="9" t="s">
        <v>277</v>
      </c>
      <c r="H5677" s="9" t="s">
        <v>277</v>
      </c>
      <c r="I5677" s="9">
        <v>0</v>
      </c>
      <c r="J5677" s="9">
        <v>0</v>
      </c>
      <c r="K5677" s="9" t="s">
        <v>277</v>
      </c>
      <c r="L5677" s="9">
        <v>337.9</v>
      </c>
      <c r="M5677" s="9" t="s">
        <v>277</v>
      </c>
      <c r="P5677" s="65">
        <f t="shared" si="159"/>
        <v>337.9</v>
      </c>
    </row>
    <row r="5678" spans="1:18" ht="15">
      <c r="A5678" s="28" t="s">
        <v>2070</v>
      </c>
      <c r="B5678" s="61" t="s">
        <v>2087</v>
      </c>
      <c r="C5678" s="3"/>
      <c r="D5678" s="3"/>
      <c r="E5678" s="9" t="s">
        <v>277</v>
      </c>
      <c r="F5678" s="9" t="s">
        <v>277</v>
      </c>
      <c r="G5678" s="9" t="s">
        <v>277</v>
      </c>
      <c r="H5678" s="9" t="s">
        <v>277</v>
      </c>
      <c r="I5678" s="9">
        <v>0</v>
      </c>
      <c r="J5678" s="9">
        <v>0</v>
      </c>
      <c r="K5678" s="9" t="s">
        <v>277</v>
      </c>
      <c r="L5678" s="9">
        <v>321.2</v>
      </c>
      <c r="M5678" s="9" t="s">
        <v>277</v>
      </c>
      <c r="P5678" s="65">
        <f t="shared" si="159"/>
        <v>321.2</v>
      </c>
    </row>
    <row r="5679" spans="1:18" ht="15">
      <c r="A5679" s="28" t="s">
        <v>2071</v>
      </c>
      <c r="B5679" s="61" t="s">
        <v>2532</v>
      </c>
      <c r="C5679" s="3"/>
      <c r="D5679" s="3"/>
      <c r="E5679" s="9" t="s">
        <v>277</v>
      </c>
      <c r="F5679" s="9" t="s">
        <v>277</v>
      </c>
      <c r="G5679" s="9" t="s">
        <v>277</v>
      </c>
      <c r="H5679" s="9" t="s">
        <v>277</v>
      </c>
      <c r="I5679" s="9" t="s">
        <v>277</v>
      </c>
      <c r="J5679" s="9" t="s">
        <v>277</v>
      </c>
      <c r="K5679" s="9" t="s">
        <v>277</v>
      </c>
      <c r="L5679" s="9" t="s">
        <v>277</v>
      </c>
      <c r="M5679" s="65">
        <v>312.2</v>
      </c>
      <c r="P5679" s="65">
        <f t="shared" si="159"/>
        <v>312.2</v>
      </c>
    </row>
    <row r="5680" spans="1:18" ht="15">
      <c r="A5680" s="28" t="s">
        <v>2072</v>
      </c>
      <c r="B5680" s="61" t="s">
        <v>2524</v>
      </c>
      <c r="C5680" s="3"/>
      <c r="D5680" s="3"/>
      <c r="E5680" s="9" t="s">
        <v>277</v>
      </c>
      <c r="F5680" s="9" t="s">
        <v>277</v>
      </c>
      <c r="G5680" s="9" t="s">
        <v>277</v>
      </c>
      <c r="H5680" s="9" t="s">
        <v>277</v>
      </c>
      <c r="I5680" s="9" t="s">
        <v>277</v>
      </c>
      <c r="J5680" s="9" t="s">
        <v>277</v>
      </c>
      <c r="K5680" s="9" t="s">
        <v>277</v>
      </c>
      <c r="L5680" s="9" t="s">
        <v>277</v>
      </c>
      <c r="M5680" s="65">
        <v>309.59999999999997</v>
      </c>
      <c r="P5680" s="65">
        <f t="shared" si="159"/>
        <v>309.59999999999997</v>
      </c>
    </row>
    <row r="5681" spans="1:16" ht="15">
      <c r="A5681" s="28" t="s">
        <v>2149</v>
      </c>
      <c r="B5681" s="61" t="s">
        <v>2506</v>
      </c>
      <c r="C5681" s="3"/>
      <c r="D5681" s="3"/>
      <c r="E5681" s="9" t="s">
        <v>277</v>
      </c>
      <c r="F5681" s="9" t="s">
        <v>277</v>
      </c>
      <c r="G5681" s="9" t="s">
        <v>277</v>
      </c>
      <c r="H5681" s="9" t="s">
        <v>277</v>
      </c>
      <c r="I5681" s="9" t="s">
        <v>277</v>
      </c>
      <c r="J5681" s="9" t="s">
        <v>277</v>
      </c>
      <c r="K5681" s="9" t="s">
        <v>277</v>
      </c>
      <c r="L5681" s="9" t="s">
        <v>277</v>
      </c>
      <c r="M5681" s="65">
        <v>306.8</v>
      </c>
      <c r="P5681" s="65">
        <f t="shared" si="159"/>
        <v>306.8</v>
      </c>
    </row>
    <row r="5682" spans="1:16" ht="15">
      <c r="A5682" s="28" t="s">
        <v>2150</v>
      </c>
      <c r="B5682" s="61" t="s">
        <v>2525</v>
      </c>
      <c r="C5682" s="3"/>
      <c r="D5682" s="3"/>
      <c r="E5682" s="9" t="s">
        <v>277</v>
      </c>
      <c r="F5682" s="9" t="s">
        <v>277</v>
      </c>
      <c r="G5682" s="9" t="s">
        <v>277</v>
      </c>
      <c r="H5682" s="9" t="s">
        <v>277</v>
      </c>
      <c r="I5682" s="9" t="s">
        <v>277</v>
      </c>
      <c r="J5682" s="9" t="s">
        <v>277</v>
      </c>
      <c r="K5682" s="9" t="s">
        <v>277</v>
      </c>
      <c r="L5682" s="9" t="s">
        <v>277</v>
      </c>
      <c r="M5682" s="65">
        <v>295.39999999999998</v>
      </c>
      <c r="P5682" s="65">
        <f t="shared" si="159"/>
        <v>295.39999999999998</v>
      </c>
    </row>
    <row r="5683" spans="1:16" ht="15">
      <c r="A5683" s="28" t="s">
        <v>2151</v>
      </c>
      <c r="B5683" s="61" t="s">
        <v>2517</v>
      </c>
      <c r="C5683" s="3"/>
      <c r="D5683" s="3"/>
      <c r="E5683" s="9" t="s">
        <v>277</v>
      </c>
      <c r="F5683" s="9" t="s">
        <v>277</v>
      </c>
      <c r="G5683" s="9" t="s">
        <v>277</v>
      </c>
      <c r="H5683" s="9" t="s">
        <v>277</v>
      </c>
      <c r="I5683" s="9" t="s">
        <v>277</v>
      </c>
      <c r="J5683" s="9" t="s">
        <v>277</v>
      </c>
      <c r="K5683" s="9" t="s">
        <v>277</v>
      </c>
      <c r="L5683" s="9" t="s">
        <v>277</v>
      </c>
      <c r="M5683" s="65">
        <v>292.10000000000002</v>
      </c>
      <c r="P5683" s="65">
        <f t="shared" si="159"/>
        <v>292.10000000000002</v>
      </c>
    </row>
    <row r="5684" spans="1:16" ht="15">
      <c r="A5684" s="238" t="s">
        <v>2480</v>
      </c>
      <c r="B5684" s="61" t="s">
        <v>2510</v>
      </c>
      <c r="C5684" s="3"/>
      <c r="D5684" s="3"/>
      <c r="E5684" s="9" t="s">
        <v>277</v>
      </c>
      <c r="F5684" s="9" t="s">
        <v>277</v>
      </c>
      <c r="G5684" s="9" t="s">
        <v>277</v>
      </c>
      <c r="H5684" s="9" t="s">
        <v>277</v>
      </c>
      <c r="I5684" s="9" t="s">
        <v>277</v>
      </c>
      <c r="J5684" s="9" t="s">
        <v>277</v>
      </c>
      <c r="K5684" s="9" t="s">
        <v>277</v>
      </c>
      <c r="L5684" s="9" t="s">
        <v>277</v>
      </c>
      <c r="M5684" s="65">
        <v>266.3</v>
      </c>
      <c r="P5684" s="65">
        <f t="shared" ref="P5684:P5714" si="160">SUM(E5684:M5684)</f>
        <v>266.3</v>
      </c>
    </row>
    <row r="5685" spans="1:16" ht="15">
      <c r="A5685" s="238" t="s">
        <v>2481</v>
      </c>
      <c r="B5685" s="61" t="s">
        <v>2521</v>
      </c>
      <c r="C5685" s="3"/>
      <c r="D5685" s="3"/>
      <c r="E5685" s="9" t="s">
        <v>277</v>
      </c>
      <c r="F5685" s="9" t="s">
        <v>277</v>
      </c>
      <c r="G5685" s="9" t="s">
        <v>277</v>
      </c>
      <c r="H5685" s="9" t="s">
        <v>277</v>
      </c>
      <c r="I5685" s="9" t="s">
        <v>277</v>
      </c>
      <c r="J5685" s="9" t="s">
        <v>277</v>
      </c>
      <c r="K5685" s="9" t="s">
        <v>277</v>
      </c>
      <c r="L5685" s="9" t="s">
        <v>277</v>
      </c>
      <c r="M5685" s="65">
        <v>265.10000000000002</v>
      </c>
      <c r="P5685" s="65">
        <f t="shared" si="160"/>
        <v>265.10000000000002</v>
      </c>
    </row>
    <row r="5686" spans="1:16" ht="15">
      <c r="A5686" s="238" t="s">
        <v>2482</v>
      </c>
      <c r="B5686" s="61" t="s">
        <v>2507</v>
      </c>
      <c r="C5686" s="3"/>
      <c r="D5686" s="3"/>
      <c r="E5686" s="9" t="s">
        <v>277</v>
      </c>
      <c r="F5686" s="9" t="s">
        <v>277</v>
      </c>
      <c r="G5686" s="9" t="s">
        <v>277</v>
      </c>
      <c r="H5686" s="9" t="s">
        <v>277</v>
      </c>
      <c r="I5686" s="9" t="s">
        <v>277</v>
      </c>
      <c r="J5686" s="9" t="s">
        <v>277</v>
      </c>
      <c r="K5686" s="9" t="s">
        <v>277</v>
      </c>
      <c r="L5686" s="9" t="s">
        <v>277</v>
      </c>
      <c r="M5686" s="65">
        <v>263.10000000000002</v>
      </c>
      <c r="P5686" s="65">
        <f t="shared" si="160"/>
        <v>263.10000000000002</v>
      </c>
    </row>
    <row r="5687" spans="1:16" ht="15">
      <c r="A5687" s="238" t="s">
        <v>2483</v>
      </c>
      <c r="B5687" s="61" t="s">
        <v>2504</v>
      </c>
      <c r="C5687" s="3"/>
      <c r="D5687" s="3"/>
      <c r="E5687" s="9" t="s">
        <v>277</v>
      </c>
      <c r="F5687" s="9" t="s">
        <v>277</v>
      </c>
      <c r="G5687" s="9" t="s">
        <v>277</v>
      </c>
      <c r="H5687" s="9" t="s">
        <v>277</v>
      </c>
      <c r="I5687" s="9" t="s">
        <v>277</v>
      </c>
      <c r="J5687" s="9" t="s">
        <v>277</v>
      </c>
      <c r="K5687" s="9" t="s">
        <v>277</v>
      </c>
      <c r="L5687" s="9" t="s">
        <v>277</v>
      </c>
      <c r="M5687" s="65">
        <v>259.79999999999995</v>
      </c>
      <c r="P5687" s="65">
        <f t="shared" si="160"/>
        <v>259.79999999999995</v>
      </c>
    </row>
    <row r="5688" spans="1:16" ht="15">
      <c r="A5688" s="238" t="s">
        <v>2484</v>
      </c>
      <c r="B5688" s="61" t="s">
        <v>2516</v>
      </c>
      <c r="C5688" s="3"/>
      <c r="D5688" s="3"/>
      <c r="E5688" s="9" t="s">
        <v>277</v>
      </c>
      <c r="F5688" s="9" t="s">
        <v>277</v>
      </c>
      <c r="G5688" s="9" t="s">
        <v>277</v>
      </c>
      <c r="H5688" s="9" t="s">
        <v>277</v>
      </c>
      <c r="I5688" s="9" t="s">
        <v>277</v>
      </c>
      <c r="J5688" s="9" t="s">
        <v>277</v>
      </c>
      <c r="K5688" s="9" t="s">
        <v>277</v>
      </c>
      <c r="L5688" s="9" t="s">
        <v>277</v>
      </c>
      <c r="M5688" s="65">
        <v>259.2</v>
      </c>
      <c r="P5688" s="65">
        <f t="shared" si="160"/>
        <v>259.2</v>
      </c>
    </row>
    <row r="5689" spans="1:16" ht="15">
      <c r="A5689" s="238" t="s">
        <v>2485</v>
      </c>
      <c r="B5689" s="61" t="s">
        <v>2527</v>
      </c>
      <c r="C5689" s="3"/>
      <c r="D5689" s="3"/>
      <c r="E5689" s="9" t="s">
        <v>277</v>
      </c>
      <c r="F5689" s="9" t="s">
        <v>277</v>
      </c>
      <c r="G5689" s="9" t="s">
        <v>277</v>
      </c>
      <c r="H5689" s="9" t="s">
        <v>277</v>
      </c>
      <c r="I5689" s="9" t="s">
        <v>277</v>
      </c>
      <c r="J5689" s="9" t="s">
        <v>277</v>
      </c>
      <c r="K5689" s="9" t="s">
        <v>277</v>
      </c>
      <c r="L5689" s="9" t="s">
        <v>277</v>
      </c>
      <c r="M5689" s="65">
        <v>257.7</v>
      </c>
      <c r="P5689" s="65">
        <f t="shared" si="160"/>
        <v>257.7</v>
      </c>
    </row>
    <row r="5690" spans="1:16" ht="15">
      <c r="A5690" s="238" t="s">
        <v>2486</v>
      </c>
      <c r="B5690" s="61" t="s">
        <v>2625</v>
      </c>
      <c r="C5690" s="3"/>
      <c r="D5690" s="3"/>
      <c r="E5690" s="9" t="s">
        <v>277</v>
      </c>
      <c r="F5690" s="9" t="s">
        <v>277</v>
      </c>
      <c r="G5690" s="9" t="s">
        <v>277</v>
      </c>
      <c r="H5690" s="9" t="s">
        <v>277</v>
      </c>
      <c r="I5690" s="9" t="s">
        <v>277</v>
      </c>
      <c r="J5690" s="9" t="s">
        <v>277</v>
      </c>
      <c r="K5690" s="9" t="s">
        <v>277</v>
      </c>
      <c r="L5690" s="9" t="s">
        <v>277</v>
      </c>
      <c r="M5690" s="65">
        <v>254.6</v>
      </c>
      <c r="P5690" s="65">
        <f t="shared" si="160"/>
        <v>254.6</v>
      </c>
    </row>
    <row r="5691" spans="1:16" ht="15">
      <c r="A5691" s="238" t="s">
        <v>2487</v>
      </c>
      <c r="B5691" s="61" t="s">
        <v>2508</v>
      </c>
      <c r="C5691" s="3"/>
      <c r="D5691" s="3"/>
      <c r="E5691" s="9" t="s">
        <v>277</v>
      </c>
      <c r="F5691" s="9" t="s">
        <v>277</v>
      </c>
      <c r="G5691" s="9" t="s">
        <v>277</v>
      </c>
      <c r="H5691" s="9" t="s">
        <v>277</v>
      </c>
      <c r="I5691" s="9" t="s">
        <v>277</v>
      </c>
      <c r="J5691" s="9" t="s">
        <v>277</v>
      </c>
      <c r="K5691" s="9" t="s">
        <v>277</v>
      </c>
      <c r="L5691" s="9" t="s">
        <v>277</v>
      </c>
      <c r="M5691" s="65">
        <v>252.6</v>
      </c>
      <c r="P5691" s="65">
        <f t="shared" si="160"/>
        <v>252.6</v>
      </c>
    </row>
    <row r="5692" spans="1:16" ht="15">
      <c r="A5692" s="238" t="s">
        <v>2488</v>
      </c>
      <c r="B5692" s="61" t="s">
        <v>2522</v>
      </c>
      <c r="C5692" s="3"/>
      <c r="D5692" s="3"/>
      <c r="E5692" s="9" t="s">
        <v>277</v>
      </c>
      <c r="F5692" s="9" t="s">
        <v>277</v>
      </c>
      <c r="G5692" s="9" t="s">
        <v>277</v>
      </c>
      <c r="H5692" s="9" t="s">
        <v>277</v>
      </c>
      <c r="I5692" s="9" t="s">
        <v>277</v>
      </c>
      <c r="J5692" s="9" t="s">
        <v>277</v>
      </c>
      <c r="K5692" s="9" t="s">
        <v>277</v>
      </c>
      <c r="L5692" s="9" t="s">
        <v>277</v>
      </c>
      <c r="M5692" s="65">
        <v>245.7</v>
      </c>
      <c r="P5692" s="65">
        <f t="shared" si="160"/>
        <v>245.7</v>
      </c>
    </row>
    <row r="5693" spans="1:16" ht="15">
      <c r="A5693" s="238" t="s">
        <v>2489</v>
      </c>
      <c r="B5693" s="61" t="s">
        <v>2514</v>
      </c>
      <c r="C5693" s="3"/>
      <c r="D5693" s="3"/>
      <c r="E5693" s="9" t="s">
        <v>277</v>
      </c>
      <c r="F5693" s="9" t="s">
        <v>277</v>
      </c>
      <c r="G5693" s="9" t="s">
        <v>277</v>
      </c>
      <c r="H5693" s="9" t="s">
        <v>277</v>
      </c>
      <c r="I5693" s="9" t="s">
        <v>277</v>
      </c>
      <c r="J5693" s="9" t="s">
        <v>277</v>
      </c>
      <c r="K5693" s="9" t="s">
        <v>277</v>
      </c>
      <c r="L5693" s="9" t="s">
        <v>277</v>
      </c>
      <c r="M5693" s="65">
        <v>241.70000000000002</v>
      </c>
      <c r="P5693" s="65">
        <f t="shared" si="160"/>
        <v>241.70000000000002</v>
      </c>
    </row>
    <row r="5694" spans="1:16" ht="15">
      <c r="A5694" s="238" t="s">
        <v>2490</v>
      </c>
      <c r="B5694" s="61" t="s">
        <v>2523</v>
      </c>
      <c r="C5694" s="3"/>
      <c r="D5694" s="3"/>
      <c r="E5694" s="9" t="s">
        <v>277</v>
      </c>
      <c r="F5694" s="9" t="s">
        <v>277</v>
      </c>
      <c r="G5694" s="9" t="s">
        <v>277</v>
      </c>
      <c r="H5694" s="9" t="s">
        <v>277</v>
      </c>
      <c r="I5694" s="9" t="s">
        <v>277</v>
      </c>
      <c r="J5694" s="9" t="s">
        <v>277</v>
      </c>
      <c r="K5694" s="9" t="s">
        <v>277</v>
      </c>
      <c r="L5694" s="9" t="s">
        <v>277</v>
      </c>
      <c r="M5694" s="65">
        <v>233.5</v>
      </c>
      <c r="P5694" s="65">
        <f t="shared" si="160"/>
        <v>233.5</v>
      </c>
    </row>
    <row r="5695" spans="1:16" ht="15">
      <c r="A5695" s="238" t="s">
        <v>2491</v>
      </c>
      <c r="B5695" s="61" t="s">
        <v>2515</v>
      </c>
      <c r="C5695" s="3"/>
      <c r="D5695" s="3"/>
      <c r="E5695" s="9" t="s">
        <v>277</v>
      </c>
      <c r="F5695" s="9" t="s">
        <v>277</v>
      </c>
      <c r="G5695" s="9" t="s">
        <v>277</v>
      </c>
      <c r="H5695" s="9" t="s">
        <v>277</v>
      </c>
      <c r="I5695" s="9" t="s">
        <v>277</v>
      </c>
      <c r="J5695" s="9" t="s">
        <v>277</v>
      </c>
      <c r="K5695" s="9" t="s">
        <v>277</v>
      </c>
      <c r="L5695" s="9" t="s">
        <v>277</v>
      </c>
      <c r="M5695" s="65">
        <v>233</v>
      </c>
      <c r="P5695" s="65">
        <f t="shared" si="160"/>
        <v>233</v>
      </c>
    </row>
    <row r="5696" spans="1:16" ht="15">
      <c r="A5696" s="238" t="s">
        <v>2492</v>
      </c>
      <c r="B5696" s="61" t="s">
        <v>2526</v>
      </c>
      <c r="C5696" s="3"/>
      <c r="D5696" s="3"/>
      <c r="E5696" s="9" t="s">
        <v>277</v>
      </c>
      <c r="F5696" s="9" t="s">
        <v>277</v>
      </c>
      <c r="G5696" s="9" t="s">
        <v>277</v>
      </c>
      <c r="H5696" s="9" t="s">
        <v>277</v>
      </c>
      <c r="I5696" s="9" t="s">
        <v>277</v>
      </c>
      <c r="J5696" s="9" t="s">
        <v>277</v>
      </c>
      <c r="K5696" s="9" t="s">
        <v>277</v>
      </c>
      <c r="L5696" s="9" t="s">
        <v>277</v>
      </c>
      <c r="M5696" s="65">
        <v>212.4</v>
      </c>
      <c r="P5696" s="65">
        <f t="shared" si="160"/>
        <v>212.4</v>
      </c>
    </row>
    <row r="5697" spans="1:16" ht="15">
      <c r="A5697" s="238" t="s">
        <v>2493</v>
      </c>
      <c r="B5697" s="61" t="s">
        <v>2512</v>
      </c>
      <c r="C5697" s="3"/>
      <c r="D5697" s="3"/>
      <c r="E5697" s="9" t="s">
        <v>277</v>
      </c>
      <c r="F5697" s="9" t="s">
        <v>277</v>
      </c>
      <c r="G5697" s="9" t="s">
        <v>277</v>
      </c>
      <c r="H5697" s="9" t="s">
        <v>277</v>
      </c>
      <c r="I5697" s="9" t="s">
        <v>277</v>
      </c>
      <c r="J5697" s="9" t="s">
        <v>277</v>
      </c>
      <c r="K5697" s="9" t="s">
        <v>277</v>
      </c>
      <c r="L5697" s="9" t="s">
        <v>277</v>
      </c>
      <c r="M5697" s="65">
        <v>210.3</v>
      </c>
      <c r="P5697" s="65">
        <f t="shared" si="160"/>
        <v>210.3</v>
      </c>
    </row>
    <row r="5698" spans="1:16" ht="15">
      <c r="A5698" s="238" t="s">
        <v>2494</v>
      </c>
      <c r="B5698" s="61" t="s">
        <v>2084</v>
      </c>
      <c r="C5698" s="3"/>
      <c r="D5698" s="3"/>
      <c r="E5698" s="9" t="s">
        <v>277</v>
      </c>
      <c r="F5698" s="9" t="s">
        <v>277</v>
      </c>
      <c r="G5698" s="9" t="s">
        <v>277</v>
      </c>
      <c r="H5698" s="9" t="s">
        <v>277</v>
      </c>
      <c r="I5698" s="9">
        <v>0</v>
      </c>
      <c r="J5698" s="9">
        <v>0</v>
      </c>
      <c r="K5698" s="9" t="s">
        <v>277</v>
      </c>
      <c r="L5698" s="9">
        <v>75.099999999999994</v>
      </c>
      <c r="M5698" s="65">
        <v>131.80000000000001</v>
      </c>
      <c r="P5698" s="65">
        <f t="shared" si="160"/>
        <v>206.9</v>
      </c>
    </row>
    <row r="5699" spans="1:16" ht="15">
      <c r="A5699" s="238" t="s">
        <v>2495</v>
      </c>
      <c r="B5699" s="61" t="s">
        <v>2088</v>
      </c>
      <c r="C5699" s="3"/>
      <c r="D5699" s="3"/>
      <c r="E5699" s="9" t="s">
        <v>277</v>
      </c>
      <c r="F5699" s="9" t="s">
        <v>277</v>
      </c>
      <c r="G5699" s="9" t="s">
        <v>277</v>
      </c>
      <c r="H5699" s="9" t="s">
        <v>277</v>
      </c>
      <c r="I5699" s="9">
        <v>0</v>
      </c>
      <c r="J5699" s="9">
        <v>0</v>
      </c>
      <c r="K5699" s="9" t="s">
        <v>277</v>
      </c>
      <c r="L5699" s="9">
        <v>195.5</v>
      </c>
      <c r="M5699" s="9" t="s">
        <v>277</v>
      </c>
      <c r="P5699" s="65">
        <f t="shared" si="160"/>
        <v>195.5</v>
      </c>
    </row>
    <row r="5700" spans="1:16" ht="15">
      <c r="A5700" s="238" t="s">
        <v>2496</v>
      </c>
      <c r="B5700" s="61" t="s">
        <v>2097</v>
      </c>
      <c r="C5700" s="3"/>
      <c r="D5700" s="3"/>
      <c r="E5700" s="9" t="s">
        <v>277</v>
      </c>
      <c r="F5700" s="9" t="s">
        <v>277</v>
      </c>
      <c r="G5700" s="9" t="s">
        <v>277</v>
      </c>
      <c r="H5700" s="9" t="s">
        <v>277</v>
      </c>
      <c r="I5700" s="9">
        <v>0</v>
      </c>
      <c r="J5700" s="9">
        <v>0</v>
      </c>
      <c r="K5700" s="9" t="s">
        <v>277</v>
      </c>
      <c r="L5700" s="9">
        <v>76.099999999999994</v>
      </c>
      <c r="M5700" s="65">
        <v>111.19999999999999</v>
      </c>
      <c r="P5700" s="65">
        <f t="shared" si="160"/>
        <v>187.29999999999998</v>
      </c>
    </row>
    <row r="5701" spans="1:16" ht="15">
      <c r="A5701" s="238" t="s">
        <v>2497</v>
      </c>
      <c r="B5701" s="226" t="s">
        <v>1582</v>
      </c>
      <c r="C5701" s="3"/>
      <c r="D5701" s="3"/>
      <c r="E5701" s="9" t="s">
        <v>277</v>
      </c>
      <c r="F5701" s="9" t="s">
        <v>277</v>
      </c>
      <c r="G5701" s="9" t="s">
        <v>277</v>
      </c>
      <c r="H5701" s="9" t="s">
        <v>277</v>
      </c>
      <c r="I5701" s="9">
        <v>0</v>
      </c>
      <c r="J5701" s="9">
        <v>0</v>
      </c>
      <c r="K5701" s="9">
        <v>161.79999999999927</v>
      </c>
      <c r="L5701" s="9" t="s">
        <v>277</v>
      </c>
      <c r="M5701" s="9" t="s">
        <v>277</v>
      </c>
      <c r="P5701" s="65">
        <f t="shared" si="160"/>
        <v>161.79999999999927</v>
      </c>
    </row>
    <row r="5702" spans="1:16" ht="15">
      <c r="A5702" s="238" t="s">
        <v>2498</v>
      </c>
      <c r="B5702" s="61" t="s">
        <v>2098</v>
      </c>
      <c r="C5702" s="3"/>
      <c r="D5702" s="3"/>
      <c r="E5702" s="9" t="s">
        <v>277</v>
      </c>
      <c r="F5702" s="9" t="s">
        <v>277</v>
      </c>
      <c r="G5702" s="9" t="s">
        <v>277</v>
      </c>
      <c r="H5702" s="9" t="s">
        <v>277</v>
      </c>
      <c r="I5702" s="9">
        <v>0</v>
      </c>
      <c r="J5702" s="9">
        <v>0</v>
      </c>
      <c r="K5702" s="9" t="s">
        <v>277</v>
      </c>
      <c r="L5702" s="9">
        <v>139.19999999999999</v>
      </c>
      <c r="M5702" s="9" t="s">
        <v>277</v>
      </c>
      <c r="P5702" s="65">
        <f t="shared" si="160"/>
        <v>139.19999999999999</v>
      </c>
    </row>
    <row r="5703" spans="1:16" ht="15">
      <c r="A5703" s="238" t="s">
        <v>2499</v>
      </c>
      <c r="B5703" s="170" t="s">
        <v>1285</v>
      </c>
      <c r="C5703" s="3"/>
      <c r="D5703" s="3"/>
      <c r="E5703" s="9" t="s">
        <v>277</v>
      </c>
      <c r="F5703" s="9" t="s">
        <v>277</v>
      </c>
      <c r="G5703" s="9" t="s">
        <v>277</v>
      </c>
      <c r="H5703" s="9" t="s">
        <v>277</v>
      </c>
      <c r="I5703" s="9">
        <v>0</v>
      </c>
      <c r="J5703" s="9">
        <v>0</v>
      </c>
      <c r="K5703" s="9">
        <v>117.40000000000873</v>
      </c>
      <c r="L5703" s="9" t="s">
        <v>277</v>
      </c>
      <c r="M5703" s="9" t="s">
        <v>277</v>
      </c>
      <c r="P5703" s="65">
        <f t="shared" si="160"/>
        <v>117.40000000000873</v>
      </c>
    </row>
    <row r="5704" spans="1:16" ht="15">
      <c r="A5704" s="238" t="s">
        <v>2500</v>
      </c>
      <c r="B5704" s="226" t="s">
        <v>1594</v>
      </c>
      <c r="C5704" s="3"/>
      <c r="D5704" s="3"/>
      <c r="E5704" s="9" t="s">
        <v>277</v>
      </c>
      <c r="F5704" s="9" t="s">
        <v>277</v>
      </c>
      <c r="G5704" s="9" t="s">
        <v>277</v>
      </c>
      <c r="H5704" s="9" t="s">
        <v>277</v>
      </c>
      <c r="I5704" s="9">
        <v>0</v>
      </c>
      <c r="J5704" s="9">
        <v>0</v>
      </c>
      <c r="K5704" s="9">
        <v>100.79999999998836</v>
      </c>
      <c r="L5704" s="9" t="s">
        <v>277</v>
      </c>
      <c r="M5704" s="9" t="s">
        <v>277</v>
      </c>
      <c r="P5704" s="65">
        <f t="shared" si="160"/>
        <v>100.79999999998836</v>
      </c>
    </row>
    <row r="5705" spans="1:16" ht="15">
      <c r="A5705" s="238" t="s">
        <v>2501</v>
      </c>
      <c r="B5705" s="61" t="s">
        <v>2528</v>
      </c>
      <c r="C5705" s="3"/>
      <c r="D5705" s="3"/>
      <c r="E5705" s="9" t="s">
        <v>277</v>
      </c>
      <c r="F5705" s="9" t="s">
        <v>277</v>
      </c>
      <c r="G5705" s="9" t="s">
        <v>277</v>
      </c>
      <c r="H5705" s="9" t="s">
        <v>277</v>
      </c>
      <c r="I5705" s="9" t="s">
        <v>277</v>
      </c>
      <c r="J5705" s="9" t="s">
        <v>277</v>
      </c>
      <c r="K5705" s="9" t="s">
        <v>277</v>
      </c>
      <c r="L5705" s="9" t="s">
        <v>277</v>
      </c>
      <c r="M5705" s="65">
        <v>85.8</v>
      </c>
      <c r="P5705" s="65">
        <f t="shared" si="160"/>
        <v>85.8</v>
      </c>
    </row>
    <row r="5706" spans="1:16" ht="15">
      <c r="A5706" s="238" t="s">
        <v>2502</v>
      </c>
      <c r="B5706" s="226" t="s">
        <v>1595</v>
      </c>
      <c r="C5706" s="3"/>
      <c r="D5706" s="3"/>
      <c r="E5706" s="9" t="s">
        <v>277</v>
      </c>
      <c r="F5706" s="9" t="s">
        <v>277</v>
      </c>
      <c r="G5706" s="9" t="s">
        <v>277</v>
      </c>
      <c r="H5706" s="9" t="s">
        <v>277</v>
      </c>
      <c r="I5706" s="9">
        <v>0</v>
      </c>
      <c r="J5706" s="9">
        <v>0</v>
      </c>
      <c r="K5706" s="9">
        <v>43.099999999998545</v>
      </c>
      <c r="L5706" s="9" t="s">
        <v>277</v>
      </c>
      <c r="M5706" s="9" t="s">
        <v>277</v>
      </c>
      <c r="P5706" s="65">
        <f t="shared" si="160"/>
        <v>43.099999999998545</v>
      </c>
    </row>
    <row r="5707" spans="1:16" ht="15">
      <c r="A5707" s="238" t="s">
        <v>2531</v>
      </c>
      <c r="B5707" s="226" t="s">
        <v>1577</v>
      </c>
      <c r="C5707" s="3"/>
      <c r="D5707" s="3"/>
      <c r="E5707" s="9" t="s">
        <v>277</v>
      </c>
      <c r="F5707" s="9" t="s">
        <v>277</v>
      </c>
      <c r="G5707" s="9" t="s">
        <v>277</v>
      </c>
      <c r="H5707" s="9" t="s">
        <v>277</v>
      </c>
      <c r="I5707" s="9">
        <v>0</v>
      </c>
      <c r="J5707" s="9">
        <v>0</v>
      </c>
      <c r="K5707" s="9" t="s">
        <v>277</v>
      </c>
      <c r="L5707" s="9" t="s">
        <v>277</v>
      </c>
      <c r="M5707" s="9" t="s">
        <v>277</v>
      </c>
      <c r="P5707" s="65">
        <f t="shared" si="160"/>
        <v>0</v>
      </c>
    </row>
    <row r="5708" spans="1:16" ht="15">
      <c r="A5708" s="238" t="s">
        <v>2613</v>
      </c>
      <c r="B5708" s="181" t="s">
        <v>1266</v>
      </c>
      <c r="C5708" s="3"/>
      <c r="D5708" s="3"/>
      <c r="E5708" s="9" t="s">
        <v>277</v>
      </c>
      <c r="F5708" s="9" t="s">
        <v>277</v>
      </c>
      <c r="G5708" s="9" t="s">
        <v>277</v>
      </c>
      <c r="H5708" s="9" t="s">
        <v>277</v>
      </c>
      <c r="I5708" s="9">
        <v>0</v>
      </c>
      <c r="J5708" s="9">
        <v>0</v>
      </c>
      <c r="K5708" s="9" t="s">
        <v>277</v>
      </c>
      <c r="L5708" s="9" t="s">
        <v>277</v>
      </c>
      <c r="M5708" s="9" t="s">
        <v>277</v>
      </c>
      <c r="P5708" s="65">
        <f t="shared" si="160"/>
        <v>0</v>
      </c>
    </row>
    <row r="5709" spans="1:16" ht="15">
      <c r="A5709" s="238" t="s">
        <v>2626</v>
      </c>
      <c r="B5709" s="170" t="s">
        <v>1270</v>
      </c>
      <c r="C5709" s="3"/>
      <c r="D5709" s="3"/>
      <c r="E5709" s="9" t="s">
        <v>277</v>
      </c>
      <c r="F5709" s="9" t="s">
        <v>277</v>
      </c>
      <c r="G5709" s="9" t="s">
        <v>277</v>
      </c>
      <c r="H5709" s="9" t="s">
        <v>277</v>
      </c>
      <c r="I5709" s="9">
        <v>0</v>
      </c>
      <c r="J5709" s="9">
        <v>0</v>
      </c>
      <c r="K5709" s="9" t="s">
        <v>277</v>
      </c>
      <c r="L5709" s="9" t="s">
        <v>277</v>
      </c>
      <c r="M5709" s="9" t="s">
        <v>277</v>
      </c>
      <c r="P5709" s="65">
        <f t="shared" si="160"/>
        <v>0</v>
      </c>
    </row>
    <row r="5710" spans="1:16" ht="15">
      <c r="A5710" s="238" t="s">
        <v>2662</v>
      </c>
      <c r="B5710" s="170" t="s">
        <v>1275</v>
      </c>
      <c r="C5710" s="3"/>
      <c r="D5710" s="3"/>
      <c r="E5710" s="9" t="s">
        <v>277</v>
      </c>
      <c r="F5710" s="9" t="s">
        <v>277</v>
      </c>
      <c r="G5710" s="9" t="s">
        <v>277</v>
      </c>
      <c r="H5710" s="9" t="s">
        <v>277</v>
      </c>
      <c r="I5710" s="9">
        <v>0</v>
      </c>
      <c r="J5710" s="9">
        <v>0</v>
      </c>
      <c r="K5710" s="9" t="s">
        <v>277</v>
      </c>
      <c r="L5710" s="9" t="s">
        <v>277</v>
      </c>
      <c r="M5710" s="9" t="s">
        <v>277</v>
      </c>
      <c r="P5710" s="65">
        <f t="shared" si="160"/>
        <v>0</v>
      </c>
    </row>
    <row r="5711" spans="1:16" ht="15">
      <c r="A5711" s="238" t="s">
        <v>2663</v>
      </c>
      <c r="B5711" s="170" t="s">
        <v>1274</v>
      </c>
      <c r="C5711" s="3"/>
      <c r="D5711" s="3"/>
      <c r="E5711" s="9" t="s">
        <v>277</v>
      </c>
      <c r="F5711" s="9" t="s">
        <v>277</v>
      </c>
      <c r="G5711" s="9" t="s">
        <v>277</v>
      </c>
      <c r="H5711" s="9" t="s">
        <v>277</v>
      </c>
      <c r="I5711" s="9">
        <v>0</v>
      </c>
      <c r="J5711" s="9">
        <v>0</v>
      </c>
      <c r="K5711" s="9" t="s">
        <v>277</v>
      </c>
      <c r="L5711" s="9" t="s">
        <v>277</v>
      </c>
      <c r="M5711" s="9" t="s">
        <v>277</v>
      </c>
      <c r="P5711" s="65">
        <f t="shared" si="160"/>
        <v>0</v>
      </c>
    </row>
    <row r="5712" spans="1:16" ht="15">
      <c r="A5712" s="238" t="s">
        <v>2664</v>
      </c>
      <c r="B5712" s="170" t="s">
        <v>1273</v>
      </c>
      <c r="C5712" s="3"/>
      <c r="D5712" s="3"/>
      <c r="E5712" s="9" t="s">
        <v>277</v>
      </c>
      <c r="F5712" s="9" t="s">
        <v>277</v>
      </c>
      <c r="G5712" s="9" t="s">
        <v>277</v>
      </c>
      <c r="H5712" s="9" t="s">
        <v>277</v>
      </c>
      <c r="I5712" s="9">
        <v>0</v>
      </c>
      <c r="J5712" s="9">
        <v>0</v>
      </c>
      <c r="K5712" s="9" t="s">
        <v>277</v>
      </c>
      <c r="L5712" s="9" t="s">
        <v>277</v>
      </c>
      <c r="M5712" s="9" t="s">
        <v>277</v>
      </c>
      <c r="P5712" s="65">
        <f t="shared" si="160"/>
        <v>0</v>
      </c>
    </row>
    <row r="5713" spans="1:21" ht="15">
      <c r="A5713" s="238" t="s">
        <v>2665</v>
      </c>
      <c r="B5713" s="170" t="s">
        <v>1294</v>
      </c>
      <c r="C5713" s="3"/>
      <c r="D5713" s="3"/>
      <c r="E5713" s="9" t="s">
        <v>277</v>
      </c>
      <c r="F5713" s="9" t="s">
        <v>277</v>
      </c>
      <c r="G5713" s="9" t="s">
        <v>277</v>
      </c>
      <c r="H5713" s="9" t="s">
        <v>277</v>
      </c>
      <c r="I5713" s="9">
        <v>0</v>
      </c>
      <c r="J5713" s="9">
        <v>0</v>
      </c>
      <c r="K5713" s="9" t="s">
        <v>277</v>
      </c>
      <c r="L5713" s="9" t="s">
        <v>277</v>
      </c>
      <c r="M5713" s="9" t="s">
        <v>277</v>
      </c>
      <c r="P5713" s="65">
        <f t="shared" si="160"/>
        <v>0</v>
      </c>
    </row>
    <row r="5714" spans="1:21" ht="15">
      <c r="A5714" s="238" t="s">
        <v>2666</v>
      </c>
      <c r="B5714" s="170" t="s">
        <v>1282</v>
      </c>
      <c r="C5714" s="3"/>
      <c r="D5714" s="3"/>
      <c r="E5714" s="9" t="s">
        <v>277</v>
      </c>
      <c r="F5714" s="9" t="s">
        <v>277</v>
      </c>
      <c r="G5714" s="9" t="s">
        <v>277</v>
      </c>
      <c r="H5714" s="9" t="s">
        <v>277</v>
      </c>
      <c r="I5714" s="9">
        <v>0</v>
      </c>
      <c r="J5714" s="9">
        <v>0</v>
      </c>
      <c r="K5714" s="9" t="s">
        <v>277</v>
      </c>
      <c r="L5714" s="9" t="s">
        <v>277</v>
      </c>
      <c r="M5714" s="9" t="s">
        <v>277</v>
      </c>
      <c r="P5714" s="65">
        <f t="shared" si="160"/>
        <v>0</v>
      </c>
    </row>
    <row r="5715" spans="1:21" ht="15">
      <c r="A5715" s="28"/>
      <c r="B5715" s="61"/>
      <c r="E5715" s="9"/>
      <c r="F5715" s="9"/>
      <c r="G5715" s="9"/>
      <c r="H5715" s="9"/>
      <c r="L5715" s="67"/>
      <c r="M5715" s="67"/>
      <c r="P5715" s="65"/>
    </row>
    <row r="5716" spans="1:21" ht="15">
      <c r="A5716" s="28"/>
      <c r="B5716" s="61"/>
      <c r="E5716" s="9"/>
      <c r="L5716" s="67"/>
      <c r="M5716" s="67"/>
      <c r="P5716" s="67"/>
    </row>
    <row r="5717" spans="1:21" ht="15">
      <c r="A5717" s="28"/>
      <c r="B5717" s="61"/>
      <c r="E5717" s="9"/>
      <c r="L5717" s="67"/>
      <c r="M5717" s="67"/>
      <c r="P5717" s="67"/>
      <c r="U5717" t="s">
        <v>2297</v>
      </c>
    </row>
    <row r="5718" spans="1:21" ht="25.5">
      <c r="A5718" s="23" t="s">
        <v>209</v>
      </c>
      <c r="L5718" s="67"/>
      <c r="M5718" s="67"/>
      <c r="P5718" s="67"/>
    </row>
    <row r="5719" spans="1:21">
      <c r="L5719" s="67"/>
      <c r="M5719" s="67"/>
      <c r="P5719" s="67"/>
    </row>
    <row r="5720" spans="1:21" ht="15">
      <c r="A5720" s="38"/>
      <c r="B5720" s="38"/>
      <c r="C5720" s="38"/>
      <c r="D5720" s="38"/>
      <c r="E5720" s="59">
        <v>2016</v>
      </c>
      <c r="F5720" s="59">
        <v>2017</v>
      </c>
      <c r="G5720" s="59">
        <v>2018</v>
      </c>
      <c r="H5720" s="59">
        <v>2019</v>
      </c>
      <c r="I5720" s="59">
        <v>2020</v>
      </c>
      <c r="J5720" s="59">
        <v>2021</v>
      </c>
      <c r="K5720" s="59">
        <v>2022</v>
      </c>
      <c r="L5720" s="59">
        <v>2023</v>
      </c>
      <c r="M5720" s="59">
        <v>2024</v>
      </c>
      <c r="P5720" s="68" t="s">
        <v>40</v>
      </c>
    </row>
    <row r="5721" spans="1:21" ht="15">
      <c r="A5721" s="28" t="s">
        <v>0</v>
      </c>
      <c r="B5721" s="61" t="s">
        <v>2086</v>
      </c>
      <c r="C5721" s="3"/>
      <c r="D5721" s="3"/>
      <c r="E5721" s="9" t="s">
        <v>277</v>
      </c>
      <c r="F5721" s="9" t="s">
        <v>277</v>
      </c>
      <c r="G5721" s="9" t="s">
        <v>277</v>
      </c>
      <c r="H5721" s="9" t="s">
        <v>277</v>
      </c>
      <c r="I5721" s="9">
        <v>0</v>
      </c>
      <c r="J5721" s="9">
        <v>0</v>
      </c>
      <c r="K5721" s="9" t="s">
        <v>277</v>
      </c>
      <c r="L5721" s="9">
        <v>188.25</v>
      </c>
      <c r="M5721" s="65">
        <v>391.9</v>
      </c>
      <c r="P5721" s="65">
        <f t="shared" ref="P5721:P5752" si="161">SUM(E5721:M5721)</f>
        <v>580.15</v>
      </c>
    </row>
    <row r="5722" spans="1:21" ht="15">
      <c r="A5722" s="28" t="s">
        <v>2</v>
      </c>
      <c r="B5722" s="226" t="s">
        <v>1583</v>
      </c>
      <c r="C5722" s="3"/>
      <c r="D5722" s="3"/>
      <c r="E5722" s="9" t="s">
        <v>277</v>
      </c>
      <c r="F5722" s="9" t="s">
        <v>277</v>
      </c>
      <c r="G5722" s="9" t="s">
        <v>277</v>
      </c>
      <c r="H5722" s="9" t="s">
        <v>277</v>
      </c>
      <c r="I5722" s="9">
        <v>0</v>
      </c>
      <c r="J5722" s="9">
        <v>0</v>
      </c>
      <c r="K5722" s="9">
        <v>247.89999999999782</v>
      </c>
      <c r="L5722" s="9">
        <v>283.89999999999782</v>
      </c>
      <c r="M5722" s="65">
        <v>178</v>
      </c>
      <c r="P5722" s="65">
        <f t="shared" si="161"/>
        <v>709.79999999999563</v>
      </c>
    </row>
    <row r="5723" spans="1:21" ht="15">
      <c r="A5723" s="28" t="s">
        <v>3</v>
      </c>
      <c r="B5723" s="170" t="s">
        <v>1281</v>
      </c>
      <c r="C5723" s="3"/>
      <c r="D5723" s="3"/>
      <c r="E5723" s="9" t="s">
        <v>277</v>
      </c>
      <c r="F5723" s="9" t="s">
        <v>277</v>
      </c>
      <c r="G5723" s="9" t="s">
        <v>277</v>
      </c>
      <c r="H5723" s="9" t="s">
        <v>277</v>
      </c>
      <c r="I5723" s="9">
        <v>0</v>
      </c>
      <c r="J5723" s="9">
        <v>0</v>
      </c>
      <c r="K5723" s="9">
        <v>363.99999999999272</v>
      </c>
      <c r="L5723" s="9">
        <v>64.5</v>
      </c>
      <c r="M5723" s="65">
        <v>235.2</v>
      </c>
      <c r="P5723" s="65">
        <f t="shared" si="161"/>
        <v>663.69999999999277</v>
      </c>
    </row>
    <row r="5724" spans="1:21" ht="15">
      <c r="A5724" s="28" t="s">
        <v>5</v>
      </c>
      <c r="B5724" s="61" t="s">
        <v>155</v>
      </c>
      <c r="E5724" s="9" t="s">
        <v>277</v>
      </c>
      <c r="F5724" s="9" t="s">
        <v>277</v>
      </c>
      <c r="G5724" s="9">
        <v>178.75</v>
      </c>
      <c r="H5724" s="9">
        <v>241.09999999999854</v>
      </c>
      <c r="I5724" s="9">
        <v>0</v>
      </c>
      <c r="J5724" s="9">
        <v>0</v>
      </c>
      <c r="K5724" s="9">
        <v>317.5</v>
      </c>
      <c r="L5724" s="9" t="s">
        <v>277</v>
      </c>
      <c r="M5724" s="9" t="s">
        <v>277</v>
      </c>
      <c r="P5724" s="65">
        <f t="shared" si="161"/>
        <v>737.34999999999854</v>
      </c>
    </row>
    <row r="5725" spans="1:21" ht="15">
      <c r="A5725" s="28" t="s">
        <v>7</v>
      </c>
      <c r="B5725" s="226" t="s">
        <v>1576</v>
      </c>
      <c r="C5725" s="3"/>
      <c r="D5725" s="3"/>
      <c r="E5725" s="9" t="s">
        <v>277</v>
      </c>
      <c r="F5725" s="9" t="s">
        <v>277</v>
      </c>
      <c r="G5725" s="9" t="s">
        <v>277</v>
      </c>
      <c r="H5725" s="9" t="s">
        <v>277</v>
      </c>
      <c r="I5725" s="9">
        <v>0</v>
      </c>
      <c r="J5725" s="9">
        <v>0</v>
      </c>
      <c r="K5725" s="9">
        <v>29.899999999999636</v>
      </c>
      <c r="L5725" s="9">
        <v>220.19999999999709</v>
      </c>
      <c r="M5725" s="90">
        <v>514.70000000000005</v>
      </c>
      <c r="P5725" s="65">
        <f t="shared" si="161"/>
        <v>764.79999999999677</v>
      </c>
      <c r="R5725" t="s">
        <v>282</v>
      </c>
    </row>
    <row r="5726" spans="1:21" ht="15">
      <c r="A5726" s="28" t="s">
        <v>8</v>
      </c>
      <c r="B5726" s="61" t="s">
        <v>2532</v>
      </c>
      <c r="C5726" s="3"/>
      <c r="D5726" s="3"/>
      <c r="E5726" s="9" t="s">
        <v>277</v>
      </c>
      <c r="F5726" s="9" t="s">
        <v>277</v>
      </c>
      <c r="G5726" s="9" t="s">
        <v>277</v>
      </c>
      <c r="H5726" s="9" t="s">
        <v>277</v>
      </c>
      <c r="I5726" s="9" t="s">
        <v>277</v>
      </c>
      <c r="J5726" s="9" t="s">
        <v>277</v>
      </c>
      <c r="K5726" s="9" t="s">
        <v>277</v>
      </c>
      <c r="L5726" s="9" t="s">
        <v>277</v>
      </c>
      <c r="M5726" s="65">
        <v>406.1</v>
      </c>
      <c r="N5726" s="65"/>
      <c r="P5726" s="65">
        <f t="shared" si="161"/>
        <v>406.1</v>
      </c>
    </row>
    <row r="5727" spans="1:21" ht="15">
      <c r="A5727" s="28" t="s">
        <v>10</v>
      </c>
      <c r="B5727" s="170" t="s">
        <v>1276</v>
      </c>
      <c r="C5727" s="3"/>
      <c r="D5727" s="3"/>
      <c r="E5727" s="9" t="s">
        <v>277</v>
      </c>
      <c r="F5727" s="9" t="s">
        <v>277</v>
      </c>
      <c r="G5727" s="9" t="s">
        <v>277</v>
      </c>
      <c r="H5727" s="9" t="s">
        <v>277</v>
      </c>
      <c r="I5727" s="9">
        <v>0</v>
      </c>
      <c r="J5727" s="9">
        <v>0</v>
      </c>
      <c r="K5727" s="9">
        <v>320</v>
      </c>
      <c r="L5727" s="9">
        <v>351.60000000000946</v>
      </c>
      <c r="M5727" s="9" t="s">
        <v>277</v>
      </c>
      <c r="P5727" s="65">
        <f t="shared" si="161"/>
        <v>671.60000000000946</v>
      </c>
    </row>
    <row r="5728" spans="1:21" ht="15">
      <c r="A5728" s="28" t="s">
        <v>12</v>
      </c>
      <c r="B5728" s="170" t="s">
        <v>1272</v>
      </c>
      <c r="C5728" s="3"/>
      <c r="D5728" s="3"/>
      <c r="E5728" s="9" t="s">
        <v>277</v>
      </c>
      <c r="F5728" s="9" t="s">
        <v>277</v>
      </c>
      <c r="G5728" s="9" t="s">
        <v>277</v>
      </c>
      <c r="H5728" s="9" t="s">
        <v>277</v>
      </c>
      <c r="I5728" s="9">
        <v>0</v>
      </c>
      <c r="J5728" s="9">
        <v>0</v>
      </c>
      <c r="K5728" s="9">
        <v>492.60000000000218</v>
      </c>
      <c r="L5728" s="9">
        <v>319.14999999999782</v>
      </c>
      <c r="M5728" s="65">
        <v>350.40000000000003</v>
      </c>
      <c r="P5728" s="65">
        <f t="shared" si="161"/>
        <v>1162.1500000000001</v>
      </c>
    </row>
    <row r="5729" spans="1:21" ht="15">
      <c r="A5729" s="28" t="s">
        <v>14</v>
      </c>
      <c r="B5729" s="61" t="s">
        <v>2075</v>
      </c>
      <c r="C5729" s="3"/>
      <c r="D5729" s="3"/>
      <c r="E5729" s="9" t="s">
        <v>277</v>
      </c>
      <c r="F5729" s="9" t="s">
        <v>277</v>
      </c>
      <c r="G5729" s="9" t="s">
        <v>277</v>
      </c>
      <c r="H5729" s="9" t="s">
        <v>277</v>
      </c>
      <c r="I5729" s="9">
        <v>0</v>
      </c>
      <c r="J5729" s="9">
        <v>0</v>
      </c>
      <c r="K5729" s="9" t="s">
        <v>277</v>
      </c>
      <c r="L5729" s="9">
        <v>402.59999999999127</v>
      </c>
      <c r="M5729" s="65">
        <v>277.70000000000005</v>
      </c>
      <c r="P5729" s="65">
        <f t="shared" si="161"/>
        <v>680.29999999999131</v>
      </c>
    </row>
    <row r="5730" spans="1:21" ht="15">
      <c r="A5730" s="28" t="s">
        <v>16</v>
      </c>
      <c r="B5730" s="61" t="s">
        <v>1</v>
      </c>
      <c r="E5730" s="9">
        <v>14.3</v>
      </c>
      <c r="F5730" s="179">
        <v>333.4</v>
      </c>
      <c r="G5730" s="9">
        <v>275.5</v>
      </c>
      <c r="H5730" s="176">
        <v>552.30000000000655</v>
      </c>
      <c r="I5730" s="9">
        <v>0</v>
      </c>
      <c r="J5730" s="9">
        <v>0</v>
      </c>
      <c r="K5730" s="9">
        <v>395.89999999999236</v>
      </c>
      <c r="L5730" s="9">
        <v>289.29999999999563</v>
      </c>
      <c r="M5730" s="65">
        <v>254.09999999999997</v>
      </c>
      <c r="P5730" s="65">
        <f t="shared" si="161"/>
        <v>2114.7999999999947</v>
      </c>
      <c r="R5730" t="s">
        <v>368</v>
      </c>
      <c r="U5730" t="s">
        <v>1396</v>
      </c>
    </row>
    <row r="5731" spans="1:21" ht="15">
      <c r="A5731" s="28" t="s">
        <v>18</v>
      </c>
      <c r="B5731" s="226" t="s">
        <v>1582</v>
      </c>
      <c r="C5731" s="3"/>
      <c r="D5731" s="3"/>
      <c r="E5731" s="9" t="s">
        <v>277</v>
      </c>
      <c r="F5731" s="9" t="s">
        <v>277</v>
      </c>
      <c r="G5731" s="9" t="s">
        <v>277</v>
      </c>
      <c r="H5731" s="9" t="s">
        <v>277</v>
      </c>
      <c r="I5731" s="9">
        <v>0</v>
      </c>
      <c r="J5731" s="9">
        <v>0</v>
      </c>
      <c r="K5731" s="9">
        <v>415.5</v>
      </c>
      <c r="L5731" s="9" t="s">
        <v>277</v>
      </c>
      <c r="M5731" s="9" t="s">
        <v>277</v>
      </c>
      <c r="P5731" s="65">
        <f t="shared" si="161"/>
        <v>415.5</v>
      </c>
    </row>
    <row r="5732" spans="1:21" ht="15">
      <c r="A5732" s="28" t="s">
        <v>20</v>
      </c>
      <c r="B5732" s="226" t="s">
        <v>1589</v>
      </c>
      <c r="C5732" s="3"/>
      <c r="D5732" s="3"/>
      <c r="E5732" s="9" t="s">
        <v>277</v>
      </c>
      <c r="F5732" s="9" t="s">
        <v>277</v>
      </c>
      <c r="G5732" s="9" t="s">
        <v>277</v>
      </c>
      <c r="H5732" s="9" t="s">
        <v>277</v>
      </c>
      <c r="I5732" s="9">
        <v>0</v>
      </c>
      <c r="J5732" s="9">
        <v>0</v>
      </c>
      <c r="K5732" s="9">
        <v>389.69999999999709</v>
      </c>
      <c r="L5732" s="9">
        <v>123.69999999999709</v>
      </c>
      <c r="M5732" s="65">
        <v>180</v>
      </c>
      <c r="P5732" s="65">
        <f t="shared" si="161"/>
        <v>693.39999999999418</v>
      </c>
    </row>
    <row r="5733" spans="1:21" ht="15">
      <c r="A5733" s="28" t="s">
        <v>22</v>
      </c>
      <c r="B5733" s="61" t="s">
        <v>2093</v>
      </c>
      <c r="C5733" s="3"/>
      <c r="D5733" s="3"/>
      <c r="E5733" s="9" t="s">
        <v>277</v>
      </c>
      <c r="F5733" s="9" t="s">
        <v>277</v>
      </c>
      <c r="G5733" s="9" t="s">
        <v>277</v>
      </c>
      <c r="H5733" s="9" t="s">
        <v>277</v>
      </c>
      <c r="I5733" s="9">
        <v>0</v>
      </c>
      <c r="J5733" s="9">
        <v>0</v>
      </c>
      <c r="K5733" s="9" t="s">
        <v>277</v>
      </c>
      <c r="L5733" s="9">
        <v>216.85000000000218</v>
      </c>
      <c r="M5733" s="65">
        <v>386.5</v>
      </c>
      <c r="P5733" s="65">
        <f t="shared" si="161"/>
        <v>603.35000000000218</v>
      </c>
    </row>
    <row r="5734" spans="1:21" ht="15">
      <c r="A5734" s="28" t="s">
        <v>24</v>
      </c>
      <c r="B5734" s="61" t="s">
        <v>177</v>
      </c>
      <c r="E5734" s="179">
        <v>390.9</v>
      </c>
      <c r="F5734" s="175">
        <v>371.7</v>
      </c>
      <c r="G5734" s="9" t="s">
        <v>277</v>
      </c>
      <c r="H5734" s="9" t="s">
        <v>277</v>
      </c>
      <c r="I5734" s="9">
        <v>0</v>
      </c>
      <c r="J5734" s="9">
        <v>0</v>
      </c>
      <c r="K5734" s="9" t="s">
        <v>277</v>
      </c>
      <c r="L5734" s="9" t="s">
        <v>277</v>
      </c>
      <c r="M5734" s="9" t="s">
        <v>277</v>
      </c>
      <c r="P5734" s="65">
        <f t="shared" si="161"/>
        <v>762.59999999999991</v>
      </c>
      <c r="R5734" t="s">
        <v>351</v>
      </c>
    </row>
    <row r="5735" spans="1:21" ht="15">
      <c r="A5735" s="28" t="s">
        <v>26</v>
      </c>
      <c r="B5735" s="61" t="s">
        <v>636</v>
      </c>
      <c r="E5735" s="9" t="s">
        <v>277</v>
      </c>
      <c r="F5735" s="9" t="s">
        <v>277</v>
      </c>
      <c r="G5735" s="9" t="s">
        <v>277</v>
      </c>
      <c r="H5735" s="9">
        <v>85.600000000005821</v>
      </c>
      <c r="I5735" s="9">
        <v>0</v>
      </c>
      <c r="J5735" s="9">
        <v>0</v>
      </c>
      <c r="K5735" s="9" t="s">
        <v>277</v>
      </c>
      <c r="L5735" s="9" t="s">
        <v>277</v>
      </c>
      <c r="M5735" s="9" t="s">
        <v>277</v>
      </c>
      <c r="P5735" s="65">
        <f t="shared" si="161"/>
        <v>85.600000000005821</v>
      </c>
    </row>
    <row r="5736" spans="1:21" ht="15">
      <c r="A5736" s="28" t="s">
        <v>28</v>
      </c>
      <c r="B5736" s="61" t="s">
        <v>2513</v>
      </c>
      <c r="C5736" s="3"/>
      <c r="D5736" s="3"/>
      <c r="E5736" s="9" t="s">
        <v>277</v>
      </c>
      <c r="F5736" s="9" t="s">
        <v>277</v>
      </c>
      <c r="G5736" s="9" t="s">
        <v>277</v>
      </c>
      <c r="H5736" s="9" t="s">
        <v>277</v>
      </c>
      <c r="I5736" s="9" t="s">
        <v>277</v>
      </c>
      <c r="J5736" s="9" t="s">
        <v>277</v>
      </c>
      <c r="K5736" s="9" t="s">
        <v>277</v>
      </c>
      <c r="L5736" s="9" t="s">
        <v>277</v>
      </c>
      <c r="M5736" s="65">
        <v>222.59999999999997</v>
      </c>
      <c r="N5736" s="65"/>
      <c r="P5736" s="65">
        <f t="shared" si="161"/>
        <v>222.59999999999997</v>
      </c>
    </row>
    <row r="5737" spans="1:21" ht="15">
      <c r="A5737" s="28" t="s">
        <v>30</v>
      </c>
      <c r="B5737" s="170" t="s">
        <v>1277</v>
      </c>
      <c r="C5737" s="3"/>
      <c r="D5737" s="3"/>
      <c r="E5737" s="9" t="s">
        <v>277</v>
      </c>
      <c r="F5737" s="9" t="s">
        <v>277</v>
      </c>
      <c r="G5737" s="9" t="s">
        <v>277</v>
      </c>
      <c r="H5737" s="9" t="s">
        <v>277</v>
      </c>
      <c r="I5737" s="9">
        <v>0</v>
      </c>
      <c r="J5737" s="9">
        <v>0</v>
      </c>
      <c r="K5737" s="179">
        <v>513</v>
      </c>
      <c r="L5737" s="9">
        <v>106.50000000001091</v>
      </c>
      <c r="M5737" s="65">
        <v>218</v>
      </c>
      <c r="P5737" s="65">
        <f t="shared" si="161"/>
        <v>837.50000000001091</v>
      </c>
      <c r="R5737" t="s">
        <v>292</v>
      </c>
    </row>
    <row r="5738" spans="1:21" ht="15">
      <c r="A5738" s="28" t="s">
        <v>32</v>
      </c>
      <c r="B5738" s="61" t="s">
        <v>2625</v>
      </c>
      <c r="C5738" s="3"/>
      <c r="D5738" s="3"/>
      <c r="E5738" s="9" t="s">
        <v>277</v>
      </c>
      <c r="F5738" s="9" t="s">
        <v>277</v>
      </c>
      <c r="G5738" s="9" t="s">
        <v>277</v>
      </c>
      <c r="H5738" s="9" t="s">
        <v>277</v>
      </c>
      <c r="I5738" s="9" t="s">
        <v>277</v>
      </c>
      <c r="J5738" s="9" t="s">
        <v>277</v>
      </c>
      <c r="K5738" s="9" t="s">
        <v>277</v>
      </c>
      <c r="L5738" s="9" t="s">
        <v>277</v>
      </c>
      <c r="M5738" s="65">
        <v>332.2</v>
      </c>
      <c r="N5738" s="65"/>
      <c r="P5738" s="65">
        <f t="shared" si="161"/>
        <v>332.2</v>
      </c>
    </row>
    <row r="5739" spans="1:21" ht="15">
      <c r="A5739" s="28" t="s">
        <v>34</v>
      </c>
      <c r="B5739" s="61" t="s">
        <v>637</v>
      </c>
      <c r="E5739" s="9" t="s">
        <v>277</v>
      </c>
      <c r="F5739" s="9" t="s">
        <v>277</v>
      </c>
      <c r="G5739" s="9" t="s">
        <v>277</v>
      </c>
      <c r="H5739" s="9">
        <v>185.90000000000146</v>
      </c>
      <c r="I5739" s="9">
        <v>0</v>
      </c>
      <c r="J5739" s="9">
        <v>0</v>
      </c>
      <c r="K5739" s="9">
        <v>395.80000000000291</v>
      </c>
      <c r="L5739" s="9">
        <v>293.90000000000146</v>
      </c>
      <c r="M5739" s="65">
        <v>358.40000000000003</v>
      </c>
      <c r="P5739" s="65">
        <f t="shared" si="161"/>
        <v>1234.0000000000059</v>
      </c>
    </row>
    <row r="5740" spans="1:21" ht="15">
      <c r="A5740" s="28" t="s">
        <v>36</v>
      </c>
      <c r="B5740" s="61" t="s">
        <v>2503</v>
      </c>
      <c r="C5740" s="3"/>
      <c r="D5740" s="3"/>
      <c r="E5740" s="9" t="s">
        <v>277</v>
      </c>
      <c r="F5740" s="9" t="s">
        <v>277</v>
      </c>
      <c r="G5740" s="9" t="s">
        <v>277</v>
      </c>
      <c r="H5740" s="9" t="s">
        <v>277</v>
      </c>
      <c r="I5740" s="9" t="s">
        <v>277</v>
      </c>
      <c r="J5740" s="9" t="s">
        <v>277</v>
      </c>
      <c r="K5740" s="9" t="s">
        <v>277</v>
      </c>
      <c r="L5740" s="9" t="s">
        <v>277</v>
      </c>
      <c r="M5740" s="65">
        <v>328.4</v>
      </c>
      <c r="N5740" s="65"/>
      <c r="P5740" s="65">
        <f t="shared" si="161"/>
        <v>328.4</v>
      </c>
    </row>
    <row r="5741" spans="1:21" ht="15">
      <c r="A5741" s="28" t="s">
        <v>38</v>
      </c>
      <c r="B5741" s="61" t="s">
        <v>4</v>
      </c>
      <c r="E5741" s="9">
        <v>179</v>
      </c>
      <c r="F5741" s="9">
        <v>160.80000000000001</v>
      </c>
      <c r="G5741" s="9">
        <v>163.5</v>
      </c>
      <c r="H5741" s="179">
        <v>386.80000000000109</v>
      </c>
      <c r="I5741" s="9">
        <v>0</v>
      </c>
      <c r="J5741" s="9">
        <v>0</v>
      </c>
      <c r="K5741" s="9" t="s">
        <v>277</v>
      </c>
      <c r="L5741" s="9" t="s">
        <v>277</v>
      </c>
      <c r="M5741" s="9" t="s">
        <v>277</v>
      </c>
      <c r="P5741" s="65">
        <f t="shared" si="161"/>
        <v>890.10000000000105</v>
      </c>
      <c r="R5741" t="s">
        <v>296</v>
      </c>
    </row>
    <row r="5742" spans="1:21" ht="15">
      <c r="A5742" s="28" t="s">
        <v>145</v>
      </c>
      <c r="B5742" s="226" t="s">
        <v>1617</v>
      </c>
      <c r="C5742" s="3"/>
      <c r="D5742" s="3"/>
      <c r="E5742" s="9" t="s">
        <v>277</v>
      </c>
      <c r="F5742" s="9" t="s">
        <v>277</v>
      </c>
      <c r="G5742" s="9" t="s">
        <v>277</v>
      </c>
      <c r="H5742" s="9" t="s">
        <v>277</v>
      </c>
      <c r="I5742" s="9">
        <v>0</v>
      </c>
      <c r="J5742" s="9">
        <v>0</v>
      </c>
      <c r="K5742" s="9">
        <v>385.69999999999891</v>
      </c>
      <c r="L5742" s="9">
        <v>326.5</v>
      </c>
      <c r="M5742" s="65">
        <v>360.1</v>
      </c>
      <c r="P5742" s="65">
        <f t="shared" si="161"/>
        <v>1072.2999999999988</v>
      </c>
    </row>
    <row r="5743" spans="1:21" ht="15">
      <c r="A5743" s="28" t="s">
        <v>146</v>
      </c>
      <c r="B5743" s="61" t="s">
        <v>654</v>
      </c>
      <c r="E5743" s="9" t="s">
        <v>277</v>
      </c>
      <c r="F5743" s="9" t="s">
        <v>277</v>
      </c>
      <c r="G5743" s="9" t="s">
        <v>277</v>
      </c>
      <c r="H5743" s="174">
        <v>460.09999999999491</v>
      </c>
      <c r="I5743" s="9">
        <v>0</v>
      </c>
      <c r="J5743" s="9">
        <v>0</v>
      </c>
      <c r="K5743" s="9">
        <v>366.29999999998836</v>
      </c>
      <c r="L5743" s="9">
        <v>224.00000000000182</v>
      </c>
      <c r="M5743" s="65">
        <v>456.35</v>
      </c>
      <c r="P5743" s="65">
        <f t="shared" si="161"/>
        <v>1506.749999999985</v>
      </c>
      <c r="R5743" t="s">
        <v>299</v>
      </c>
    </row>
    <row r="5744" spans="1:21" ht="15">
      <c r="A5744" s="28" t="s">
        <v>147</v>
      </c>
      <c r="B5744" s="61" t="s">
        <v>6</v>
      </c>
      <c r="E5744" s="175">
        <v>461.5</v>
      </c>
      <c r="F5744" s="9">
        <v>235.8</v>
      </c>
      <c r="G5744" s="179">
        <v>293.35000000000002</v>
      </c>
      <c r="H5744" s="9">
        <v>245.6000000000131</v>
      </c>
      <c r="I5744" s="9">
        <v>0</v>
      </c>
      <c r="J5744" s="9">
        <v>0</v>
      </c>
      <c r="K5744" s="9" t="s">
        <v>277</v>
      </c>
      <c r="L5744" s="9" t="s">
        <v>277</v>
      </c>
      <c r="M5744" s="9" t="s">
        <v>277</v>
      </c>
      <c r="P5744" s="65">
        <f t="shared" si="161"/>
        <v>1236.2500000000132</v>
      </c>
      <c r="R5744" t="s">
        <v>331</v>
      </c>
    </row>
    <row r="5745" spans="1:18" ht="15">
      <c r="A5745" s="28" t="s">
        <v>150</v>
      </c>
      <c r="B5745" s="226" t="s">
        <v>1579</v>
      </c>
      <c r="C5745" s="3"/>
      <c r="D5745" s="3"/>
      <c r="E5745" s="9" t="s">
        <v>277</v>
      </c>
      <c r="F5745" s="9" t="s">
        <v>277</v>
      </c>
      <c r="G5745" s="9" t="s">
        <v>277</v>
      </c>
      <c r="H5745" s="9" t="s">
        <v>277</v>
      </c>
      <c r="I5745" s="9">
        <v>0</v>
      </c>
      <c r="J5745" s="9">
        <v>0</v>
      </c>
      <c r="K5745" s="9">
        <v>437</v>
      </c>
      <c r="L5745" s="9">
        <v>205.44999999999345</v>
      </c>
      <c r="M5745" s="65">
        <v>239.70000000000002</v>
      </c>
      <c r="P5745" s="65">
        <f t="shared" si="161"/>
        <v>882.1499999999935</v>
      </c>
    </row>
    <row r="5746" spans="1:18" ht="15">
      <c r="A5746" s="28" t="s">
        <v>156</v>
      </c>
      <c r="B5746" s="61" t="s">
        <v>2076</v>
      </c>
      <c r="C5746" s="3"/>
      <c r="D5746" s="3"/>
      <c r="E5746" s="9" t="s">
        <v>277</v>
      </c>
      <c r="F5746" s="9" t="s">
        <v>277</v>
      </c>
      <c r="G5746" s="9" t="s">
        <v>277</v>
      </c>
      <c r="H5746" s="9" t="s">
        <v>277</v>
      </c>
      <c r="I5746" s="9">
        <v>0</v>
      </c>
      <c r="J5746" s="9">
        <v>0</v>
      </c>
      <c r="K5746" s="9" t="s">
        <v>277</v>
      </c>
      <c r="L5746" s="9">
        <v>53.699999999993452</v>
      </c>
      <c r="M5746" s="65">
        <v>346</v>
      </c>
      <c r="P5746" s="65">
        <f t="shared" si="161"/>
        <v>399.69999999999345</v>
      </c>
    </row>
    <row r="5747" spans="1:18" ht="15">
      <c r="A5747" s="28" t="s">
        <v>158</v>
      </c>
      <c r="B5747" s="61" t="s">
        <v>152</v>
      </c>
      <c r="E5747" s="9" t="s">
        <v>277</v>
      </c>
      <c r="F5747" s="9" t="s">
        <v>277</v>
      </c>
      <c r="G5747" s="9">
        <v>282.5</v>
      </c>
      <c r="H5747" s="9">
        <v>97.100000000002183</v>
      </c>
      <c r="I5747" s="9">
        <v>0</v>
      </c>
      <c r="J5747" s="9">
        <v>0</v>
      </c>
      <c r="K5747" s="9">
        <v>452.50000000001455</v>
      </c>
      <c r="L5747" s="9">
        <v>42.899999999994179</v>
      </c>
      <c r="M5747" s="65">
        <v>214.70000000000002</v>
      </c>
      <c r="P5747" s="65">
        <f t="shared" si="161"/>
        <v>1089.700000000011</v>
      </c>
    </row>
    <row r="5748" spans="1:18" ht="15">
      <c r="A5748" s="28" t="s">
        <v>159</v>
      </c>
      <c r="B5748" s="226" t="s">
        <v>1590</v>
      </c>
      <c r="C5748" s="3"/>
      <c r="D5748" s="3"/>
      <c r="E5748" s="9" t="s">
        <v>277</v>
      </c>
      <c r="F5748" s="9" t="s">
        <v>277</v>
      </c>
      <c r="G5748" s="9" t="s">
        <v>277</v>
      </c>
      <c r="H5748" s="9" t="s">
        <v>277</v>
      </c>
      <c r="I5748" s="9">
        <v>0</v>
      </c>
      <c r="J5748" s="9">
        <v>0</v>
      </c>
      <c r="K5748" s="9">
        <v>118.79999999999745</v>
      </c>
      <c r="L5748" s="179">
        <v>443.80000000000655</v>
      </c>
      <c r="M5748" s="65">
        <v>410.3</v>
      </c>
      <c r="P5748" s="65">
        <f t="shared" si="161"/>
        <v>972.90000000000396</v>
      </c>
      <c r="R5748" t="s">
        <v>286</v>
      </c>
    </row>
    <row r="5749" spans="1:18" ht="15">
      <c r="A5749" s="28" t="s">
        <v>160</v>
      </c>
      <c r="B5749" s="61" t="s">
        <v>2079</v>
      </c>
      <c r="C5749" s="3"/>
      <c r="D5749" s="3"/>
      <c r="E5749" s="9" t="s">
        <v>277</v>
      </c>
      <c r="F5749" s="9" t="s">
        <v>277</v>
      </c>
      <c r="G5749" s="9" t="s">
        <v>277</v>
      </c>
      <c r="H5749" s="9" t="s">
        <v>277</v>
      </c>
      <c r="I5749" s="9">
        <v>0</v>
      </c>
      <c r="J5749" s="9">
        <v>0</v>
      </c>
      <c r="K5749" s="9" t="s">
        <v>277</v>
      </c>
      <c r="L5749" s="9">
        <v>228.09999999999491</v>
      </c>
      <c r="M5749" s="65">
        <v>315</v>
      </c>
      <c r="P5749" s="65">
        <f t="shared" si="161"/>
        <v>543.09999999999491</v>
      </c>
    </row>
    <row r="5750" spans="1:18" ht="15">
      <c r="A5750" s="28" t="s">
        <v>162</v>
      </c>
      <c r="B5750" s="61" t="s">
        <v>2092</v>
      </c>
      <c r="C5750" s="3"/>
      <c r="D5750" s="3"/>
      <c r="E5750" s="9" t="s">
        <v>277</v>
      </c>
      <c r="F5750" s="9" t="s">
        <v>277</v>
      </c>
      <c r="G5750" s="9" t="s">
        <v>277</v>
      </c>
      <c r="H5750" s="9" t="s">
        <v>277</v>
      </c>
      <c r="I5750" s="9">
        <v>0</v>
      </c>
      <c r="J5750" s="9">
        <v>0</v>
      </c>
      <c r="K5750" s="9" t="s">
        <v>277</v>
      </c>
      <c r="L5750" s="174">
        <v>499.10000000000218</v>
      </c>
      <c r="M5750" s="65">
        <v>354.6</v>
      </c>
      <c r="P5750" s="65">
        <f t="shared" si="161"/>
        <v>853.70000000000221</v>
      </c>
      <c r="R5750" t="s">
        <v>299</v>
      </c>
    </row>
    <row r="5751" spans="1:18" ht="15">
      <c r="A5751" s="28" t="s">
        <v>273</v>
      </c>
      <c r="B5751" s="226" t="s">
        <v>1577</v>
      </c>
      <c r="C5751" s="3"/>
      <c r="D5751" s="3"/>
      <c r="E5751" s="9" t="s">
        <v>277</v>
      </c>
      <c r="F5751" s="9" t="s">
        <v>277</v>
      </c>
      <c r="G5751" s="9" t="s">
        <v>277</v>
      </c>
      <c r="H5751" s="9" t="s">
        <v>277</v>
      </c>
      <c r="I5751" s="9">
        <v>0</v>
      </c>
      <c r="J5751" s="9">
        <v>0</v>
      </c>
      <c r="K5751" s="9" t="s">
        <v>277</v>
      </c>
      <c r="L5751" s="9" t="s">
        <v>277</v>
      </c>
      <c r="M5751" s="9" t="s">
        <v>277</v>
      </c>
      <c r="P5751" s="65">
        <f t="shared" si="161"/>
        <v>0</v>
      </c>
    </row>
    <row r="5752" spans="1:18" ht="15">
      <c r="A5752" s="28" t="s">
        <v>274</v>
      </c>
      <c r="B5752" s="61" t="s">
        <v>178</v>
      </c>
      <c r="E5752" s="179">
        <v>382.2</v>
      </c>
      <c r="F5752" s="9" t="s">
        <v>277</v>
      </c>
      <c r="G5752" s="9" t="s">
        <v>277</v>
      </c>
      <c r="H5752" s="9" t="s">
        <v>277</v>
      </c>
      <c r="I5752" s="9">
        <v>0</v>
      </c>
      <c r="J5752" s="9">
        <v>0</v>
      </c>
      <c r="K5752" s="9" t="s">
        <v>277</v>
      </c>
      <c r="L5752" s="9" t="s">
        <v>277</v>
      </c>
      <c r="M5752" s="9" t="s">
        <v>277</v>
      </c>
      <c r="P5752" s="65">
        <f t="shared" si="161"/>
        <v>382.2</v>
      </c>
      <c r="R5752" t="s">
        <v>296</v>
      </c>
    </row>
    <row r="5753" spans="1:18" ht="15">
      <c r="A5753" s="28" t="s">
        <v>275</v>
      </c>
      <c r="B5753" s="61" t="s">
        <v>9</v>
      </c>
      <c r="E5753" s="9">
        <v>233.2</v>
      </c>
      <c r="F5753" s="9">
        <v>66</v>
      </c>
      <c r="G5753" s="9">
        <v>238.5</v>
      </c>
      <c r="H5753" s="9">
        <v>138.90000000000146</v>
      </c>
      <c r="I5753" s="9">
        <v>0</v>
      </c>
      <c r="J5753" s="9">
        <v>0</v>
      </c>
      <c r="K5753" s="9">
        <v>478.60000000000946</v>
      </c>
      <c r="L5753" s="179">
        <v>438.74999999998499</v>
      </c>
      <c r="M5753" s="65">
        <v>278.3</v>
      </c>
      <c r="P5753" s="65">
        <f t="shared" ref="P5753:P5784" si="162">SUM(E5753:M5753)</f>
        <v>1872.2499999999959</v>
      </c>
      <c r="R5753" t="s">
        <v>287</v>
      </c>
    </row>
    <row r="5754" spans="1:18" ht="15">
      <c r="A5754" s="28" t="s">
        <v>276</v>
      </c>
      <c r="B5754" s="61" t="s">
        <v>2516</v>
      </c>
      <c r="C5754" s="3"/>
      <c r="D5754" s="3"/>
      <c r="E5754" s="9" t="s">
        <v>277</v>
      </c>
      <c r="F5754" s="9" t="s">
        <v>277</v>
      </c>
      <c r="G5754" s="9" t="s">
        <v>277</v>
      </c>
      <c r="H5754" s="9" t="s">
        <v>277</v>
      </c>
      <c r="I5754" s="9" t="s">
        <v>277</v>
      </c>
      <c r="J5754" s="9" t="s">
        <v>277</v>
      </c>
      <c r="K5754" s="9" t="s">
        <v>277</v>
      </c>
      <c r="L5754" s="9" t="s">
        <v>277</v>
      </c>
      <c r="M5754" s="65">
        <v>319.50000000000006</v>
      </c>
      <c r="N5754" s="65"/>
      <c r="P5754" s="65">
        <f t="shared" si="162"/>
        <v>319.50000000000006</v>
      </c>
    </row>
    <row r="5755" spans="1:18" ht="15">
      <c r="A5755" s="28" t="s">
        <v>602</v>
      </c>
      <c r="B5755" s="226" t="s">
        <v>1587</v>
      </c>
      <c r="C5755" s="3"/>
      <c r="D5755" s="3"/>
      <c r="E5755" s="9" t="s">
        <v>277</v>
      </c>
      <c r="F5755" s="9" t="s">
        <v>277</v>
      </c>
      <c r="G5755" s="9" t="s">
        <v>277</v>
      </c>
      <c r="H5755" s="9" t="s">
        <v>277</v>
      </c>
      <c r="I5755" s="9">
        <v>0</v>
      </c>
      <c r="J5755" s="9">
        <v>0</v>
      </c>
      <c r="K5755" s="179">
        <v>515.19999999999345</v>
      </c>
      <c r="L5755" s="9">
        <v>131.79999999999563</v>
      </c>
      <c r="M5755" s="65">
        <v>226.20000000000002</v>
      </c>
      <c r="P5755" s="65">
        <f t="shared" si="162"/>
        <v>873.19999999998913</v>
      </c>
      <c r="R5755" t="s">
        <v>287</v>
      </c>
    </row>
    <row r="5756" spans="1:18" ht="15">
      <c r="A5756" s="28" t="s">
        <v>603</v>
      </c>
      <c r="B5756" s="61" t="s">
        <v>11</v>
      </c>
      <c r="E5756" s="174">
        <v>480.2</v>
      </c>
      <c r="F5756" s="9">
        <v>210.2</v>
      </c>
      <c r="G5756" s="9">
        <v>266</v>
      </c>
      <c r="H5756" s="9">
        <v>231.20000000000073</v>
      </c>
      <c r="I5756" s="9">
        <v>0</v>
      </c>
      <c r="J5756" s="9">
        <v>0</v>
      </c>
      <c r="K5756" s="9">
        <v>348.5</v>
      </c>
      <c r="L5756" s="9">
        <v>379.04999999999927</v>
      </c>
      <c r="M5756" s="65">
        <v>293.60000000000002</v>
      </c>
      <c r="P5756" s="65">
        <f t="shared" si="162"/>
        <v>2208.75</v>
      </c>
      <c r="R5756" t="s">
        <v>299</v>
      </c>
    </row>
    <row r="5757" spans="1:18" ht="15">
      <c r="A5757" s="28" t="s">
        <v>604</v>
      </c>
      <c r="B5757" s="61" t="s">
        <v>2077</v>
      </c>
      <c r="C5757" s="3"/>
      <c r="D5757" s="3"/>
      <c r="E5757" s="9" t="s">
        <v>277</v>
      </c>
      <c r="F5757" s="9" t="s">
        <v>277</v>
      </c>
      <c r="G5757" s="9" t="s">
        <v>277</v>
      </c>
      <c r="H5757" s="9" t="s">
        <v>277</v>
      </c>
      <c r="I5757" s="9">
        <v>0</v>
      </c>
      <c r="J5757" s="9">
        <v>0</v>
      </c>
      <c r="K5757" s="9" t="s">
        <v>277</v>
      </c>
      <c r="L5757" s="9">
        <v>206.49999999998909</v>
      </c>
      <c r="M5757" s="65">
        <v>354.4</v>
      </c>
      <c r="P5757" s="65">
        <f t="shared" si="162"/>
        <v>560.89999999998906</v>
      </c>
    </row>
    <row r="5758" spans="1:18" ht="15">
      <c r="A5758" s="28" t="s">
        <v>606</v>
      </c>
      <c r="B5758" s="226" t="s">
        <v>1591</v>
      </c>
      <c r="C5758" s="3"/>
      <c r="D5758" s="3"/>
      <c r="E5758" s="9" t="s">
        <v>277</v>
      </c>
      <c r="F5758" s="9" t="s">
        <v>277</v>
      </c>
      <c r="G5758" s="9" t="s">
        <v>277</v>
      </c>
      <c r="H5758" s="9" t="s">
        <v>277</v>
      </c>
      <c r="I5758" s="9">
        <v>0</v>
      </c>
      <c r="J5758" s="9">
        <v>0</v>
      </c>
      <c r="K5758" s="9">
        <v>274</v>
      </c>
      <c r="L5758" s="9">
        <v>117.49999999999636</v>
      </c>
      <c r="M5758" s="65">
        <v>397.6</v>
      </c>
      <c r="P5758" s="65">
        <f t="shared" si="162"/>
        <v>789.09999999999638</v>
      </c>
    </row>
    <row r="5759" spans="1:18" ht="15">
      <c r="A5759" s="28" t="s">
        <v>612</v>
      </c>
      <c r="B5759" s="170" t="s">
        <v>1279</v>
      </c>
      <c r="C5759" s="3"/>
      <c r="D5759" s="3"/>
      <c r="E5759" s="9" t="s">
        <v>277</v>
      </c>
      <c r="F5759" s="9" t="s">
        <v>277</v>
      </c>
      <c r="G5759" s="9" t="s">
        <v>277</v>
      </c>
      <c r="H5759" s="9" t="s">
        <v>277</v>
      </c>
      <c r="I5759" s="9">
        <v>0</v>
      </c>
      <c r="J5759" s="9">
        <v>0</v>
      </c>
      <c r="K5759" s="179">
        <v>543.20000000000437</v>
      </c>
      <c r="L5759" s="9">
        <v>285.299999999992</v>
      </c>
      <c r="M5759" s="65">
        <v>244.5</v>
      </c>
      <c r="P5759" s="65">
        <f t="shared" si="162"/>
        <v>1072.9999999999964</v>
      </c>
      <c r="R5759" t="s">
        <v>283</v>
      </c>
    </row>
    <row r="5760" spans="1:18" ht="15">
      <c r="A5760" s="28" t="s">
        <v>614</v>
      </c>
      <c r="B5760" s="28" t="s">
        <v>596</v>
      </c>
      <c r="E5760" s="9" t="s">
        <v>277</v>
      </c>
      <c r="F5760" s="9" t="s">
        <v>277</v>
      </c>
      <c r="G5760" s="9" t="s">
        <v>277</v>
      </c>
      <c r="H5760" s="179">
        <v>289.00000000001455</v>
      </c>
      <c r="I5760" s="9">
        <v>0</v>
      </c>
      <c r="J5760" s="9">
        <v>0</v>
      </c>
      <c r="K5760" s="9">
        <v>409.49999999999818</v>
      </c>
      <c r="L5760" s="9">
        <v>76.199999999989814</v>
      </c>
      <c r="M5760" s="65">
        <v>146.30000000000001</v>
      </c>
      <c r="P5760" s="65">
        <f t="shared" si="162"/>
        <v>921.0000000000025</v>
      </c>
      <c r="R5760" t="s">
        <v>292</v>
      </c>
    </row>
    <row r="5761" spans="1:18" ht="15">
      <c r="A5761" s="28" t="s">
        <v>617</v>
      </c>
      <c r="B5761" s="226" t="s">
        <v>1584</v>
      </c>
      <c r="C5761" s="3"/>
      <c r="D5761" s="3"/>
      <c r="E5761" s="9" t="s">
        <v>277</v>
      </c>
      <c r="F5761" s="9" t="s">
        <v>277</v>
      </c>
      <c r="G5761" s="9" t="s">
        <v>277</v>
      </c>
      <c r="H5761" s="9" t="s">
        <v>277</v>
      </c>
      <c r="I5761" s="9">
        <v>0</v>
      </c>
      <c r="J5761" s="9">
        <v>0</v>
      </c>
      <c r="K5761" s="9">
        <v>485.89999999999054</v>
      </c>
      <c r="L5761" s="9">
        <v>395.60000000000218</v>
      </c>
      <c r="M5761" s="65">
        <v>353.2</v>
      </c>
      <c r="P5761" s="65">
        <f t="shared" si="162"/>
        <v>1234.6999999999928</v>
      </c>
    </row>
    <row r="5762" spans="1:18" ht="15">
      <c r="A5762" s="28" t="s">
        <v>618</v>
      </c>
      <c r="B5762" s="61" t="s">
        <v>2512</v>
      </c>
      <c r="C5762" s="3"/>
      <c r="D5762" s="3"/>
      <c r="E5762" s="9" t="s">
        <v>277</v>
      </c>
      <c r="F5762" s="9" t="s">
        <v>277</v>
      </c>
      <c r="G5762" s="9" t="s">
        <v>277</v>
      </c>
      <c r="H5762" s="9" t="s">
        <v>277</v>
      </c>
      <c r="I5762" s="9" t="s">
        <v>277</v>
      </c>
      <c r="J5762" s="9" t="s">
        <v>277</v>
      </c>
      <c r="K5762" s="9" t="s">
        <v>277</v>
      </c>
      <c r="L5762" s="9" t="s">
        <v>277</v>
      </c>
      <c r="M5762" s="65">
        <v>329.20000000000005</v>
      </c>
      <c r="N5762" s="65"/>
      <c r="P5762" s="65">
        <f t="shared" si="162"/>
        <v>329.20000000000005</v>
      </c>
    </row>
    <row r="5763" spans="1:18" ht="15">
      <c r="A5763" s="28" t="s">
        <v>621</v>
      </c>
      <c r="B5763" s="61" t="s">
        <v>2087</v>
      </c>
      <c r="C5763" s="3"/>
      <c r="D5763" s="3"/>
      <c r="E5763" s="9" t="s">
        <v>277</v>
      </c>
      <c r="F5763" s="9" t="s">
        <v>277</v>
      </c>
      <c r="G5763" s="9" t="s">
        <v>277</v>
      </c>
      <c r="H5763" s="9" t="s">
        <v>277</v>
      </c>
      <c r="I5763" s="9">
        <v>0</v>
      </c>
      <c r="J5763" s="9">
        <v>0</v>
      </c>
      <c r="K5763" s="9" t="s">
        <v>277</v>
      </c>
      <c r="L5763" s="9">
        <v>311.50000000000364</v>
      </c>
      <c r="M5763" s="9" t="s">
        <v>277</v>
      </c>
      <c r="P5763" s="65">
        <f t="shared" si="162"/>
        <v>311.50000000000364</v>
      </c>
    </row>
    <row r="5764" spans="1:18" ht="15">
      <c r="A5764" s="28" t="s">
        <v>623</v>
      </c>
      <c r="B5764" s="61" t="s">
        <v>649</v>
      </c>
      <c r="E5764" s="9" t="s">
        <v>277</v>
      </c>
      <c r="F5764" s="9" t="s">
        <v>277</v>
      </c>
      <c r="G5764" s="9" t="s">
        <v>277</v>
      </c>
      <c r="H5764" s="175">
        <v>417.40000000000146</v>
      </c>
      <c r="I5764" s="9">
        <v>0</v>
      </c>
      <c r="J5764" s="9">
        <v>0</v>
      </c>
      <c r="K5764" s="9">
        <v>411.29999999999927</v>
      </c>
      <c r="L5764" s="179">
        <v>437.99999999999272</v>
      </c>
      <c r="M5764" s="65">
        <v>423.1</v>
      </c>
      <c r="P5764" s="65">
        <f t="shared" si="162"/>
        <v>1689.7999999999934</v>
      </c>
      <c r="R5764" t="s">
        <v>317</v>
      </c>
    </row>
    <row r="5765" spans="1:18" ht="15">
      <c r="A5765" s="28" t="s">
        <v>628</v>
      </c>
      <c r="B5765" s="61" t="s">
        <v>13</v>
      </c>
      <c r="E5765" s="179">
        <v>327.5</v>
      </c>
      <c r="F5765" s="179">
        <v>356</v>
      </c>
      <c r="G5765" s="9">
        <v>206.4</v>
      </c>
      <c r="H5765" s="9">
        <v>128.20000000000073</v>
      </c>
      <c r="I5765" s="9">
        <v>0</v>
      </c>
      <c r="J5765" s="9">
        <v>0</v>
      </c>
      <c r="K5765" s="9">
        <v>469.39999999999782</v>
      </c>
      <c r="L5765" s="9">
        <v>256.65000000000146</v>
      </c>
      <c r="M5765" s="9" t="s">
        <v>277</v>
      </c>
      <c r="P5765" s="65">
        <f t="shared" si="162"/>
        <v>1744.15</v>
      </c>
      <c r="R5765" t="s">
        <v>336</v>
      </c>
    </row>
    <row r="5766" spans="1:18" ht="15">
      <c r="A5766" s="28" t="s">
        <v>632</v>
      </c>
      <c r="B5766" s="28" t="s">
        <v>601</v>
      </c>
      <c r="E5766" s="9" t="s">
        <v>277</v>
      </c>
      <c r="F5766" s="9" t="s">
        <v>277</v>
      </c>
      <c r="G5766" s="9" t="s">
        <v>277</v>
      </c>
      <c r="H5766" s="9">
        <v>244.79999999999563</v>
      </c>
      <c r="I5766" s="9">
        <v>0</v>
      </c>
      <c r="J5766" s="9">
        <v>0</v>
      </c>
      <c r="K5766" s="9">
        <v>437.00000000001091</v>
      </c>
      <c r="L5766" s="9">
        <v>60.750000000010914</v>
      </c>
      <c r="M5766" s="9" t="s">
        <v>277</v>
      </c>
      <c r="P5766" s="65">
        <f t="shared" si="162"/>
        <v>742.55000000001746</v>
      </c>
    </row>
    <row r="5767" spans="1:18" ht="15">
      <c r="A5767" s="28" t="s">
        <v>633</v>
      </c>
      <c r="B5767" s="61" t="s">
        <v>163</v>
      </c>
      <c r="E5767" s="9" t="s">
        <v>277</v>
      </c>
      <c r="F5767" s="9" t="s">
        <v>277</v>
      </c>
      <c r="G5767" s="175">
        <v>464.1</v>
      </c>
      <c r="H5767" s="9" t="s">
        <v>277</v>
      </c>
      <c r="I5767" s="9">
        <v>0</v>
      </c>
      <c r="J5767" s="9">
        <v>0</v>
      </c>
      <c r="K5767" s="9" t="s">
        <v>277</v>
      </c>
      <c r="L5767" s="9" t="s">
        <v>277</v>
      </c>
      <c r="M5767" s="9" t="s">
        <v>277</v>
      </c>
      <c r="P5767" s="65">
        <f t="shared" si="162"/>
        <v>464.1</v>
      </c>
      <c r="R5767" t="s">
        <v>281</v>
      </c>
    </row>
    <row r="5768" spans="1:18" ht="15">
      <c r="A5768" s="28" t="s">
        <v>634</v>
      </c>
      <c r="B5768" s="61" t="s">
        <v>15</v>
      </c>
      <c r="E5768" s="9">
        <v>189.3</v>
      </c>
      <c r="F5768" s="9">
        <v>204.3</v>
      </c>
      <c r="G5768" s="9">
        <v>132</v>
      </c>
      <c r="H5768" s="9">
        <v>26.399999999997817</v>
      </c>
      <c r="I5768" s="9">
        <v>0</v>
      </c>
      <c r="J5768" s="9">
        <v>0</v>
      </c>
      <c r="K5768" s="9">
        <v>419.00000000000364</v>
      </c>
      <c r="L5768" s="179">
        <v>493.80000000000655</v>
      </c>
      <c r="M5768" s="65">
        <v>238</v>
      </c>
      <c r="P5768" s="65">
        <f t="shared" si="162"/>
        <v>1702.8000000000079</v>
      </c>
      <c r="R5768" t="s">
        <v>282</v>
      </c>
    </row>
    <row r="5769" spans="1:18" ht="15">
      <c r="A5769" s="28" t="s">
        <v>639</v>
      </c>
      <c r="B5769" s="61" t="s">
        <v>2521</v>
      </c>
      <c r="C5769" s="3"/>
      <c r="D5769" s="3"/>
      <c r="E5769" s="9" t="s">
        <v>277</v>
      </c>
      <c r="F5769" s="9" t="s">
        <v>277</v>
      </c>
      <c r="G5769" s="9" t="s">
        <v>277</v>
      </c>
      <c r="H5769" s="9" t="s">
        <v>277</v>
      </c>
      <c r="I5769" s="9" t="s">
        <v>277</v>
      </c>
      <c r="J5769" s="9" t="s">
        <v>277</v>
      </c>
      <c r="K5769" s="9" t="s">
        <v>277</v>
      </c>
      <c r="L5769" s="9" t="s">
        <v>277</v>
      </c>
      <c r="M5769" s="65">
        <v>246.50000000000003</v>
      </c>
      <c r="N5769" s="65"/>
      <c r="P5769" s="65">
        <f t="shared" si="162"/>
        <v>246.50000000000003</v>
      </c>
    </row>
    <row r="5770" spans="1:18" ht="15">
      <c r="A5770" s="28" t="s">
        <v>647</v>
      </c>
      <c r="B5770" s="61" t="s">
        <v>2094</v>
      </c>
      <c r="C5770" s="3"/>
      <c r="D5770" s="3"/>
      <c r="E5770" s="9" t="s">
        <v>277</v>
      </c>
      <c r="F5770" s="9" t="s">
        <v>277</v>
      </c>
      <c r="G5770" s="9" t="s">
        <v>277</v>
      </c>
      <c r="H5770" s="9" t="s">
        <v>277</v>
      </c>
      <c r="I5770" s="9">
        <v>0</v>
      </c>
      <c r="J5770" s="9">
        <v>0</v>
      </c>
      <c r="K5770" s="9" t="s">
        <v>277</v>
      </c>
      <c r="L5770" s="9">
        <v>244.00000000000728</v>
      </c>
      <c r="M5770" s="65">
        <v>323.3</v>
      </c>
      <c r="P5770" s="65">
        <f t="shared" si="162"/>
        <v>567.30000000000723</v>
      </c>
    </row>
    <row r="5771" spans="1:18" ht="15">
      <c r="A5771" s="28" t="s">
        <v>651</v>
      </c>
      <c r="B5771" s="226" t="s">
        <v>1580</v>
      </c>
      <c r="C5771" s="3"/>
      <c r="D5771" s="3"/>
      <c r="E5771" s="9" t="s">
        <v>277</v>
      </c>
      <c r="F5771" s="9" t="s">
        <v>277</v>
      </c>
      <c r="G5771" s="9" t="s">
        <v>277</v>
      </c>
      <c r="H5771" s="9" t="s">
        <v>277</v>
      </c>
      <c r="I5771" s="9">
        <v>0</v>
      </c>
      <c r="J5771" s="9">
        <v>0</v>
      </c>
      <c r="K5771" s="9">
        <v>431.59999999999854</v>
      </c>
      <c r="L5771" s="9">
        <v>301.399999999996</v>
      </c>
      <c r="M5771" s="65">
        <v>129.30000000000001</v>
      </c>
      <c r="P5771" s="65">
        <f t="shared" si="162"/>
        <v>862.2999999999945</v>
      </c>
    </row>
    <row r="5772" spans="1:18" ht="15">
      <c r="A5772" s="28" t="s">
        <v>652</v>
      </c>
      <c r="B5772" s="61" t="s">
        <v>17</v>
      </c>
      <c r="E5772" s="179">
        <v>440.2</v>
      </c>
      <c r="F5772" s="9">
        <v>140.69999999999999</v>
      </c>
      <c r="G5772" s="179">
        <v>332.6</v>
      </c>
      <c r="H5772" s="9">
        <v>120.39999999999418</v>
      </c>
      <c r="I5772" s="9">
        <v>0</v>
      </c>
      <c r="J5772" s="9">
        <v>0</v>
      </c>
      <c r="K5772" s="9">
        <v>439.69999999999709</v>
      </c>
      <c r="L5772" s="9">
        <v>330.25000000000364</v>
      </c>
      <c r="M5772" s="65">
        <v>301.5</v>
      </c>
      <c r="P5772" s="65">
        <f t="shared" si="162"/>
        <v>2105.3499999999949</v>
      </c>
      <c r="R5772" t="s">
        <v>284</v>
      </c>
    </row>
    <row r="5773" spans="1:18" ht="15">
      <c r="A5773" s="28" t="s">
        <v>653</v>
      </c>
      <c r="B5773" s="61" t="s">
        <v>611</v>
      </c>
      <c r="E5773" s="9" t="s">
        <v>277</v>
      </c>
      <c r="F5773" s="9" t="s">
        <v>277</v>
      </c>
      <c r="G5773" s="9" t="s">
        <v>277</v>
      </c>
      <c r="H5773" s="9">
        <v>31.650000000005093</v>
      </c>
      <c r="I5773" s="9">
        <v>0</v>
      </c>
      <c r="J5773" s="9">
        <v>0</v>
      </c>
      <c r="K5773" s="9" t="s">
        <v>277</v>
      </c>
      <c r="L5773" s="9" t="s">
        <v>277</v>
      </c>
      <c r="M5773" s="9" t="s">
        <v>277</v>
      </c>
      <c r="P5773" s="65">
        <f t="shared" si="162"/>
        <v>31.650000000005093</v>
      </c>
    </row>
    <row r="5774" spans="1:18" ht="15">
      <c r="A5774" s="28" t="s">
        <v>658</v>
      </c>
      <c r="B5774" s="61" t="s">
        <v>624</v>
      </c>
      <c r="E5774" s="9" t="s">
        <v>277</v>
      </c>
      <c r="F5774" s="9" t="s">
        <v>277</v>
      </c>
      <c r="G5774" s="9" t="s">
        <v>277</v>
      </c>
      <c r="H5774" s="9">
        <v>208.20000000000437</v>
      </c>
      <c r="I5774" s="9">
        <v>0</v>
      </c>
      <c r="J5774" s="9">
        <v>0</v>
      </c>
      <c r="K5774" s="9">
        <v>451.09999999999854</v>
      </c>
      <c r="L5774" s="9">
        <v>187.20000000000437</v>
      </c>
      <c r="M5774" s="65">
        <v>258.3</v>
      </c>
      <c r="P5774" s="65">
        <f t="shared" si="162"/>
        <v>1104.8000000000072</v>
      </c>
    </row>
    <row r="5775" spans="1:18" ht="15">
      <c r="A5775" s="28" t="s">
        <v>659</v>
      </c>
      <c r="B5775" s="61" t="s">
        <v>161</v>
      </c>
      <c r="E5775" s="9" t="s">
        <v>277</v>
      </c>
      <c r="F5775" s="9" t="s">
        <v>277</v>
      </c>
      <c r="G5775" s="179">
        <v>347.4</v>
      </c>
      <c r="H5775" s="179">
        <v>354.29999999999927</v>
      </c>
      <c r="I5775" s="9">
        <v>0</v>
      </c>
      <c r="J5775" s="9">
        <v>0</v>
      </c>
      <c r="K5775" s="9">
        <v>428.99999999999272</v>
      </c>
      <c r="L5775" s="179">
        <v>450.95000000000437</v>
      </c>
      <c r="M5775" s="65">
        <v>249.20000000000002</v>
      </c>
      <c r="P5775" s="65">
        <f t="shared" si="162"/>
        <v>1830.8499999999965</v>
      </c>
      <c r="R5775" t="s">
        <v>2390</v>
      </c>
    </row>
    <row r="5776" spans="1:18" ht="15">
      <c r="A5776" s="28" t="s">
        <v>660</v>
      </c>
      <c r="B5776" s="61" t="s">
        <v>2081</v>
      </c>
      <c r="C5776" s="3"/>
      <c r="D5776" s="3"/>
      <c r="E5776" s="9" t="s">
        <v>277</v>
      </c>
      <c r="F5776" s="9" t="s">
        <v>277</v>
      </c>
      <c r="G5776" s="9" t="s">
        <v>277</v>
      </c>
      <c r="H5776" s="9" t="s">
        <v>277</v>
      </c>
      <c r="I5776" s="9">
        <v>0</v>
      </c>
      <c r="J5776" s="9">
        <v>0</v>
      </c>
      <c r="K5776" s="9" t="s">
        <v>277</v>
      </c>
      <c r="L5776" s="9">
        <v>250.60000000000582</v>
      </c>
      <c r="M5776" s="65">
        <v>252.3</v>
      </c>
      <c r="P5776" s="65">
        <f t="shared" si="162"/>
        <v>502.90000000000583</v>
      </c>
    </row>
    <row r="5777" spans="1:18" ht="15">
      <c r="A5777" s="28" t="s">
        <v>662</v>
      </c>
      <c r="B5777" s="61" t="s">
        <v>640</v>
      </c>
      <c r="E5777" s="9" t="s">
        <v>277</v>
      </c>
      <c r="F5777" s="9" t="s">
        <v>277</v>
      </c>
      <c r="G5777" s="9" t="s">
        <v>277</v>
      </c>
      <c r="H5777" s="9">
        <v>234.39999999999782</v>
      </c>
      <c r="I5777" s="9">
        <v>0</v>
      </c>
      <c r="J5777" s="9">
        <v>0</v>
      </c>
      <c r="K5777" s="9" t="s">
        <v>277</v>
      </c>
      <c r="L5777" s="9" t="s">
        <v>277</v>
      </c>
      <c r="M5777" s="9" t="s">
        <v>277</v>
      </c>
      <c r="P5777" s="65">
        <f t="shared" si="162"/>
        <v>234.39999999999782</v>
      </c>
    </row>
    <row r="5778" spans="1:18" ht="15">
      <c r="A5778" s="28" t="s">
        <v>663</v>
      </c>
      <c r="B5778" s="61" t="s">
        <v>2515</v>
      </c>
      <c r="C5778" s="3"/>
      <c r="D5778" s="3"/>
      <c r="E5778" s="9" t="s">
        <v>277</v>
      </c>
      <c r="F5778" s="9" t="s">
        <v>277</v>
      </c>
      <c r="G5778" s="9" t="s">
        <v>277</v>
      </c>
      <c r="H5778" s="9" t="s">
        <v>277</v>
      </c>
      <c r="I5778" s="9" t="s">
        <v>277</v>
      </c>
      <c r="J5778" s="9" t="s">
        <v>277</v>
      </c>
      <c r="K5778" s="9" t="s">
        <v>277</v>
      </c>
      <c r="L5778" s="9" t="s">
        <v>277</v>
      </c>
      <c r="M5778" s="65">
        <v>405.80000000000007</v>
      </c>
      <c r="N5778" s="65"/>
      <c r="P5778" s="65">
        <f t="shared" si="162"/>
        <v>405.80000000000007</v>
      </c>
    </row>
    <row r="5779" spans="1:18" ht="15">
      <c r="A5779" s="28" t="s">
        <v>664</v>
      </c>
      <c r="B5779" s="61" t="s">
        <v>2097</v>
      </c>
      <c r="C5779" s="3"/>
      <c r="D5779" s="3"/>
      <c r="E5779" s="9" t="s">
        <v>277</v>
      </c>
      <c r="F5779" s="9" t="s">
        <v>277</v>
      </c>
      <c r="G5779" s="9" t="s">
        <v>277</v>
      </c>
      <c r="H5779" s="9" t="s">
        <v>277</v>
      </c>
      <c r="I5779" s="9">
        <v>0</v>
      </c>
      <c r="J5779" s="9">
        <v>0</v>
      </c>
      <c r="K5779" s="9" t="s">
        <v>277</v>
      </c>
      <c r="L5779" s="9">
        <v>156.99999999999636</v>
      </c>
      <c r="M5779" s="65">
        <v>392.2</v>
      </c>
      <c r="P5779" s="65">
        <f t="shared" si="162"/>
        <v>549.19999999999641</v>
      </c>
    </row>
    <row r="5780" spans="1:18" ht="15">
      <c r="A5780" s="28" t="s">
        <v>667</v>
      </c>
      <c r="B5780" s="61" t="s">
        <v>2084</v>
      </c>
      <c r="C5780" s="3"/>
      <c r="D5780" s="3"/>
      <c r="E5780" s="9" t="s">
        <v>277</v>
      </c>
      <c r="F5780" s="9" t="s">
        <v>277</v>
      </c>
      <c r="G5780" s="9" t="s">
        <v>277</v>
      </c>
      <c r="H5780" s="9" t="s">
        <v>277</v>
      </c>
      <c r="I5780" s="9">
        <v>0</v>
      </c>
      <c r="J5780" s="9">
        <v>0</v>
      </c>
      <c r="K5780" s="9" t="s">
        <v>277</v>
      </c>
      <c r="L5780" s="9">
        <v>164.90000000000691</v>
      </c>
      <c r="M5780" s="90">
        <v>481</v>
      </c>
      <c r="P5780" s="65">
        <f t="shared" si="162"/>
        <v>645.90000000000691</v>
      </c>
      <c r="R5780" t="s">
        <v>291</v>
      </c>
    </row>
    <row r="5781" spans="1:18" ht="15">
      <c r="A5781" s="28" t="s">
        <v>726</v>
      </c>
      <c r="B5781" s="61" t="s">
        <v>19</v>
      </c>
      <c r="E5781" s="179">
        <v>310.39999999999998</v>
      </c>
      <c r="F5781" s="9">
        <v>117.5</v>
      </c>
      <c r="G5781" s="9">
        <v>222.1</v>
      </c>
      <c r="H5781" s="9">
        <v>129.30000000000291</v>
      </c>
      <c r="I5781" s="9">
        <v>0</v>
      </c>
      <c r="J5781" s="9">
        <v>0</v>
      </c>
      <c r="K5781" s="9" t="s">
        <v>277</v>
      </c>
      <c r="L5781" s="9" t="s">
        <v>277</v>
      </c>
      <c r="M5781" s="9" t="s">
        <v>277</v>
      </c>
      <c r="P5781" s="65">
        <f t="shared" si="162"/>
        <v>779.30000000000291</v>
      </c>
      <c r="R5781" t="s">
        <v>287</v>
      </c>
    </row>
    <row r="5782" spans="1:18" ht="15">
      <c r="A5782" s="28" t="s">
        <v>727</v>
      </c>
      <c r="B5782" s="181" t="s">
        <v>1266</v>
      </c>
      <c r="C5782" s="3"/>
      <c r="D5782" s="3"/>
      <c r="E5782" s="9" t="s">
        <v>277</v>
      </c>
      <c r="F5782" s="9" t="s">
        <v>277</v>
      </c>
      <c r="G5782" s="9" t="s">
        <v>277</v>
      </c>
      <c r="H5782" s="9" t="s">
        <v>277</v>
      </c>
      <c r="I5782" s="9">
        <v>0</v>
      </c>
      <c r="J5782" s="9">
        <v>0</v>
      </c>
      <c r="K5782" s="9" t="s">
        <v>277</v>
      </c>
      <c r="L5782" s="9" t="s">
        <v>277</v>
      </c>
      <c r="M5782" s="9" t="s">
        <v>277</v>
      </c>
      <c r="P5782" s="65">
        <f t="shared" si="162"/>
        <v>0</v>
      </c>
    </row>
    <row r="5783" spans="1:18" ht="15">
      <c r="A5783" s="28" t="s">
        <v>728</v>
      </c>
      <c r="B5783" s="170" t="s">
        <v>1268</v>
      </c>
      <c r="C5783" s="3"/>
      <c r="D5783" s="3"/>
      <c r="E5783" s="9" t="s">
        <v>277</v>
      </c>
      <c r="F5783" s="9" t="s">
        <v>277</v>
      </c>
      <c r="G5783" s="9" t="s">
        <v>277</v>
      </c>
      <c r="H5783" s="9" t="s">
        <v>277</v>
      </c>
      <c r="I5783" s="9">
        <v>0</v>
      </c>
      <c r="J5783" s="9">
        <v>0</v>
      </c>
      <c r="K5783" s="9">
        <v>360.79999999999745</v>
      </c>
      <c r="L5783" s="9">
        <v>76.799999999991996</v>
      </c>
      <c r="M5783" s="65">
        <v>390.6</v>
      </c>
      <c r="P5783" s="65">
        <f t="shared" si="162"/>
        <v>828.19999999998947</v>
      </c>
    </row>
    <row r="5784" spans="1:18" ht="15">
      <c r="A5784" s="28" t="s">
        <v>729</v>
      </c>
      <c r="B5784" s="61" t="s">
        <v>2507</v>
      </c>
      <c r="C5784" s="3"/>
      <c r="D5784" s="3"/>
      <c r="E5784" s="9" t="s">
        <v>277</v>
      </c>
      <c r="F5784" s="9" t="s">
        <v>277</v>
      </c>
      <c r="G5784" s="9" t="s">
        <v>277</v>
      </c>
      <c r="H5784" s="9" t="s">
        <v>277</v>
      </c>
      <c r="I5784" s="9" t="s">
        <v>277</v>
      </c>
      <c r="J5784" s="9" t="s">
        <v>277</v>
      </c>
      <c r="K5784" s="9" t="s">
        <v>277</v>
      </c>
      <c r="L5784" s="9" t="s">
        <v>277</v>
      </c>
      <c r="M5784" s="65">
        <v>469</v>
      </c>
      <c r="N5784" s="65"/>
      <c r="P5784" s="65">
        <f t="shared" si="162"/>
        <v>469</v>
      </c>
    </row>
    <row r="5785" spans="1:18" ht="15">
      <c r="A5785" s="28" t="s">
        <v>730</v>
      </c>
      <c r="B5785" s="61" t="s">
        <v>2080</v>
      </c>
      <c r="C5785" s="3"/>
      <c r="D5785" s="3"/>
      <c r="E5785" s="9" t="s">
        <v>277</v>
      </c>
      <c r="F5785" s="9" t="s">
        <v>277</v>
      </c>
      <c r="G5785" s="9" t="s">
        <v>277</v>
      </c>
      <c r="H5785" s="9" t="s">
        <v>277</v>
      </c>
      <c r="I5785" s="9">
        <v>0</v>
      </c>
      <c r="J5785" s="9">
        <v>0</v>
      </c>
      <c r="K5785" s="9" t="s">
        <v>277</v>
      </c>
      <c r="L5785" s="9">
        <v>340.79999999999927</v>
      </c>
      <c r="M5785" s="65">
        <v>398.90000000000003</v>
      </c>
      <c r="P5785" s="65">
        <f t="shared" ref="P5785:P5816" si="163">SUM(E5785:M5785)</f>
        <v>739.69999999999936</v>
      </c>
    </row>
    <row r="5786" spans="1:18" ht="15">
      <c r="A5786" s="28" t="s">
        <v>731</v>
      </c>
      <c r="B5786" s="61" t="s">
        <v>2527</v>
      </c>
      <c r="C5786" s="3"/>
      <c r="D5786" s="3"/>
      <c r="E5786" s="9" t="s">
        <v>277</v>
      </c>
      <c r="F5786" s="9" t="s">
        <v>277</v>
      </c>
      <c r="G5786" s="9" t="s">
        <v>277</v>
      </c>
      <c r="H5786" s="9" t="s">
        <v>277</v>
      </c>
      <c r="I5786" s="9" t="s">
        <v>277</v>
      </c>
      <c r="J5786" s="9" t="s">
        <v>277</v>
      </c>
      <c r="K5786" s="9" t="s">
        <v>277</v>
      </c>
      <c r="L5786" s="9" t="s">
        <v>277</v>
      </c>
      <c r="M5786" s="90">
        <v>480.1</v>
      </c>
      <c r="N5786" s="65"/>
      <c r="P5786" s="65">
        <f t="shared" si="163"/>
        <v>480.1</v>
      </c>
      <c r="R5786" t="s">
        <v>286</v>
      </c>
    </row>
    <row r="5787" spans="1:18" ht="15">
      <c r="A5787" s="28" t="s">
        <v>732</v>
      </c>
      <c r="B5787" s="61" t="s">
        <v>2529</v>
      </c>
      <c r="C5787" s="3"/>
      <c r="D5787" s="3"/>
      <c r="E5787" s="9" t="s">
        <v>277</v>
      </c>
      <c r="F5787" s="9" t="s">
        <v>277</v>
      </c>
      <c r="G5787" s="9" t="s">
        <v>277</v>
      </c>
      <c r="H5787" s="9" t="s">
        <v>277</v>
      </c>
      <c r="I5787" s="9" t="s">
        <v>277</v>
      </c>
      <c r="J5787" s="9" t="s">
        <v>277</v>
      </c>
      <c r="K5787" s="9" t="s">
        <v>277</v>
      </c>
      <c r="L5787" s="9" t="s">
        <v>277</v>
      </c>
      <c r="M5787" s="65">
        <v>377.20000000000005</v>
      </c>
      <c r="N5787" s="65"/>
      <c r="P5787" s="65">
        <f t="shared" si="163"/>
        <v>377.20000000000005</v>
      </c>
    </row>
    <row r="5788" spans="1:18" ht="15">
      <c r="A5788" s="28" t="s">
        <v>733</v>
      </c>
      <c r="B5788" s="61" t="s">
        <v>665</v>
      </c>
      <c r="E5788" s="9" t="s">
        <v>277</v>
      </c>
      <c r="F5788" s="9" t="s">
        <v>277</v>
      </c>
      <c r="G5788" s="9" t="s">
        <v>277</v>
      </c>
      <c r="H5788" s="9">
        <v>261.44999999999709</v>
      </c>
      <c r="I5788" s="9">
        <v>0</v>
      </c>
      <c r="J5788" s="9">
        <v>0</v>
      </c>
      <c r="K5788" s="179">
        <v>519.00000000000728</v>
      </c>
      <c r="L5788" s="9">
        <v>182.79999999999563</v>
      </c>
      <c r="M5788" s="65">
        <v>204.9</v>
      </c>
      <c r="P5788" s="65">
        <f t="shared" si="163"/>
        <v>1168.1500000000001</v>
      </c>
      <c r="R5788" t="s">
        <v>286</v>
      </c>
    </row>
    <row r="5789" spans="1:18" ht="15">
      <c r="A5789" s="28" t="s">
        <v>734</v>
      </c>
      <c r="B5789" s="61" t="s">
        <v>2528</v>
      </c>
      <c r="C5789" s="3"/>
      <c r="D5789" s="3"/>
      <c r="E5789" s="9" t="s">
        <v>277</v>
      </c>
      <c r="F5789" s="9" t="s">
        <v>277</v>
      </c>
      <c r="G5789" s="9" t="s">
        <v>277</v>
      </c>
      <c r="H5789" s="9" t="s">
        <v>277</v>
      </c>
      <c r="I5789" s="9" t="s">
        <v>277</v>
      </c>
      <c r="J5789" s="9" t="s">
        <v>277</v>
      </c>
      <c r="K5789" s="9" t="s">
        <v>277</v>
      </c>
      <c r="L5789" s="9" t="s">
        <v>277</v>
      </c>
      <c r="M5789" s="65">
        <v>272.8</v>
      </c>
      <c r="N5789" s="65"/>
      <c r="P5789" s="65">
        <f t="shared" si="163"/>
        <v>272.8</v>
      </c>
    </row>
    <row r="5790" spans="1:18" ht="15">
      <c r="A5790" s="28" t="s">
        <v>735</v>
      </c>
      <c r="B5790" s="226" t="s">
        <v>2171</v>
      </c>
      <c r="C5790" s="3"/>
      <c r="D5790" s="3"/>
      <c r="E5790" s="9" t="s">
        <v>277</v>
      </c>
      <c r="F5790" s="9" t="s">
        <v>277</v>
      </c>
      <c r="G5790" s="9" t="s">
        <v>277</v>
      </c>
      <c r="H5790" s="9" t="s">
        <v>277</v>
      </c>
      <c r="I5790" s="9">
        <v>0</v>
      </c>
      <c r="J5790" s="9">
        <v>0</v>
      </c>
      <c r="K5790" s="9">
        <v>440.00000000000364</v>
      </c>
      <c r="L5790" s="9">
        <v>136.80000000000291</v>
      </c>
      <c r="M5790" s="65">
        <v>218.1</v>
      </c>
      <c r="P5790" s="65">
        <f t="shared" si="163"/>
        <v>794.90000000000657</v>
      </c>
    </row>
    <row r="5791" spans="1:18" ht="15">
      <c r="A5791" s="28" t="s">
        <v>736</v>
      </c>
      <c r="B5791" s="61" t="s">
        <v>2511</v>
      </c>
      <c r="C5791" s="3"/>
      <c r="D5791" s="3"/>
      <c r="E5791" s="9" t="s">
        <v>277</v>
      </c>
      <c r="F5791" s="9" t="s">
        <v>277</v>
      </c>
      <c r="G5791" s="9" t="s">
        <v>277</v>
      </c>
      <c r="H5791" s="9" t="s">
        <v>277</v>
      </c>
      <c r="I5791" s="9" t="s">
        <v>277</v>
      </c>
      <c r="J5791" s="9" t="s">
        <v>277</v>
      </c>
      <c r="K5791" s="9" t="s">
        <v>277</v>
      </c>
      <c r="L5791" s="9" t="s">
        <v>277</v>
      </c>
      <c r="M5791" s="65">
        <v>340.70000000000005</v>
      </c>
      <c r="N5791" s="65"/>
      <c r="P5791" s="65">
        <f t="shared" si="163"/>
        <v>340.70000000000005</v>
      </c>
    </row>
    <row r="5792" spans="1:18" ht="15">
      <c r="A5792" s="28" t="s">
        <v>737</v>
      </c>
      <c r="B5792" s="61" t="s">
        <v>661</v>
      </c>
      <c r="E5792" s="9" t="s">
        <v>277</v>
      </c>
      <c r="F5792" s="9" t="s">
        <v>277</v>
      </c>
      <c r="G5792" s="9" t="s">
        <v>277</v>
      </c>
      <c r="H5792" s="179">
        <v>403.69999999999345</v>
      </c>
      <c r="I5792" s="9">
        <v>0</v>
      </c>
      <c r="J5792" s="9">
        <v>0</v>
      </c>
      <c r="K5792" s="9">
        <v>408.10000000000218</v>
      </c>
      <c r="L5792" s="9">
        <v>269.29999999999927</v>
      </c>
      <c r="M5792" s="65">
        <v>333</v>
      </c>
      <c r="P5792" s="65">
        <f t="shared" si="163"/>
        <v>1414.0999999999949</v>
      </c>
      <c r="R5792" t="s">
        <v>282</v>
      </c>
    </row>
    <row r="5793" spans="1:21" ht="15">
      <c r="A5793" s="28" t="s">
        <v>738</v>
      </c>
      <c r="B5793" s="61" t="s">
        <v>21</v>
      </c>
      <c r="E5793" s="9">
        <v>127.8</v>
      </c>
      <c r="F5793" s="9">
        <v>130.80000000000001</v>
      </c>
      <c r="G5793" s="179">
        <v>308.7</v>
      </c>
      <c r="H5793" s="9">
        <v>182.50000000000364</v>
      </c>
      <c r="I5793" s="9">
        <v>0</v>
      </c>
      <c r="J5793" s="9">
        <v>0</v>
      </c>
      <c r="K5793" s="9">
        <v>346.40000000000146</v>
      </c>
      <c r="L5793" s="9">
        <v>262.049999999992</v>
      </c>
      <c r="M5793" s="65">
        <v>282.5</v>
      </c>
      <c r="P5793" s="65">
        <f t="shared" si="163"/>
        <v>1640.749999999997</v>
      </c>
      <c r="R5793" t="s">
        <v>286</v>
      </c>
    </row>
    <row r="5794" spans="1:21" ht="15">
      <c r="A5794" s="28" t="s">
        <v>739</v>
      </c>
      <c r="B5794" s="61" t="s">
        <v>141</v>
      </c>
      <c r="E5794" s="9" t="s">
        <v>277</v>
      </c>
      <c r="F5794" s="179">
        <v>257.39999999999998</v>
      </c>
      <c r="G5794" s="9">
        <v>170.7</v>
      </c>
      <c r="H5794" s="9">
        <v>76.799999999999272</v>
      </c>
      <c r="I5794" s="9">
        <v>0</v>
      </c>
      <c r="J5794" s="9">
        <v>0</v>
      </c>
      <c r="K5794" s="9">
        <v>305.30000000000655</v>
      </c>
      <c r="L5794" s="179">
        <v>447.64999999999418</v>
      </c>
      <c r="M5794" s="65">
        <v>229.6</v>
      </c>
      <c r="P5794" s="65">
        <f t="shared" si="163"/>
        <v>1487.4499999999998</v>
      </c>
      <c r="R5794" t="s">
        <v>333</v>
      </c>
    </row>
    <row r="5795" spans="1:21" ht="15">
      <c r="A5795" s="28" t="s">
        <v>740</v>
      </c>
      <c r="B5795" s="226" t="s">
        <v>2073</v>
      </c>
      <c r="C5795" s="3"/>
      <c r="D5795" s="3"/>
      <c r="E5795" s="9" t="s">
        <v>277</v>
      </c>
      <c r="F5795" s="9" t="s">
        <v>277</v>
      </c>
      <c r="G5795" s="9" t="s">
        <v>277</v>
      </c>
      <c r="H5795" s="9" t="s">
        <v>277</v>
      </c>
      <c r="I5795" s="9">
        <v>0</v>
      </c>
      <c r="J5795" s="9">
        <v>0</v>
      </c>
      <c r="K5795" s="9" t="s">
        <v>277</v>
      </c>
      <c r="L5795" s="9">
        <v>161.89999999999418</v>
      </c>
      <c r="M5795" s="9" t="s">
        <v>277</v>
      </c>
      <c r="P5795" s="65">
        <f t="shared" si="163"/>
        <v>161.89999999999418</v>
      </c>
    </row>
    <row r="5796" spans="1:21" ht="15">
      <c r="A5796" s="28" t="s">
        <v>741</v>
      </c>
      <c r="B5796" s="226" t="s">
        <v>1592</v>
      </c>
      <c r="C5796" s="3"/>
      <c r="D5796" s="3"/>
      <c r="E5796" s="9" t="s">
        <v>277</v>
      </c>
      <c r="F5796" s="9" t="s">
        <v>277</v>
      </c>
      <c r="G5796" s="9" t="s">
        <v>277</v>
      </c>
      <c r="H5796" s="9" t="s">
        <v>277</v>
      </c>
      <c r="I5796" s="9">
        <v>0</v>
      </c>
      <c r="J5796" s="9">
        <v>0</v>
      </c>
      <c r="K5796" s="9">
        <v>401.20000000000073</v>
      </c>
      <c r="L5796" s="9">
        <v>288.59999999999854</v>
      </c>
      <c r="M5796" s="114">
        <v>551.5</v>
      </c>
      <c r="P5796" s="65">
        <f t="shared" si="163"/>
        <v>1241.2999999999993</v>
      </c>
      <c r="R5796" t="s">
        <v>281</v>
      </c>
    </row>
    <row r="5797" spans="1:21" ht="15">
      <c r="A5797" s="28" t="s">
        <v>742</v>
      </c>
      <c r="B5797" s="61" t="s">
        <v>2522</v>
      </c>
      <c r="C5797" s="3"/>
      <c r="D5797" s="3"/>
      <c r="E5797" s="9" t="s">
        <v>277</v>
      </c>
      <c r="F5797" s="9" t="s">
        <v>277</v>
      </c>
      <c r="G5797" s="9" t="s">
        <v>277</v>
      </c>
      <c r="H5797" s="9" t="s">
        <v>277</v>
      </c>
      <c r="I5797" s="9" t="s">
        <v>277</v>
      </c>
      <c r="J5797" s="9" t="s">
        <v>277</v>
      </c>
      <c r="K5797" s="9" t="s">
        <v>277</v>
      </c>
      <c r="L5797" s="9" t="s">
        <v>277</v>
      </c>
      <c r="M5797" s="65">
        <v>337.40000000000003</v>
      </c>
      <c r="N5797" s="65"/>
      <c r="P5797" s="65">
        <f t="shared" si="163"/>
        <v>337.40000000000003</v>
      </c>
    </row>
    <row r="5798" spans="1:21" ht="15">
      <c r="A5798" s="28" t="s">
        <v>743</v>
      </c>
      <c r="B5798" s="170" t="s">
        <v>1270</v>
      </c>
      <c r="C5798" s="3"/>
      <c r="D5798" s="3"/>
      <c r="E5798" s="9" t="s">
        <v>277</v>
      </c>
      <c r="F5798" s="9" t="s">
        <v>277</v>
      </c>
      <c r="G5798" s="9" t="s">
        <v>277</v>
      </c>
      <c r="H5798" s="9" t="s">
        <v>277</v>
      </c>
      <c r="I5798" s="9">
        <v>0</v>
      </c>
      <c r="J5798" s="9">
        <v>0</v>
      </c>
      <c r="K5798" s="9" t="s">
        <v>277</v>
      </c>
      <c r="L5798" s="9" t="s">
        <v>277</v>
      </c>
      <c r="M5798" s="9" t="s">
        <v>277</v>
      </c>
      <c r="P5798" s="65">
        <f t="shared" si="163"/>
        <v>0</v>
      </c>
    </row>
    <row r="5799" spans="1:21" ht="15">
      <c r="A5799" s="28" t="s">
        <v>744</v>
      </c>
      <c r="B5799" s="61" t="s">
        <v>2083</v>
      </c>
      <c r="C5799" s="3"/>
      <c r="D5799" s="3"/>
      <c r="E5799" s="9" t="s">
        <v>277</v>
      </c>
      <c r="F5799" s="9" t="s">
        <v>277</v>
      </c>
      <c r="G5799" s="9" t="s">
        <v>277</v>
      </c>
      <c r="H5799" s="9" t="s">
        <v>277</v>
      </c>
      <c r="I5799" s="9">
        <v>0</v>
      </c>
      <c r="J5799" s="9">
        <v>0</v>
      </c>
      <c r="K5799" s="9" t="s">
        <v>277</v>
      </c>
      <c r="L5799" s="9">
        <v>86</v>
      </c>
      <c r="M5799" s="65">
        <v>209.6</v>
      </c>
      <c r="P5799" s="65">
        <f t="shared" si="163"/>
        <v>295.60000000000002</v>
      </c>
    </row>
    <row r="5800" spans="1:21" ht="15">
      <c r="A5800" s="28" t="s">
        <v>745</v>
      </c>
      <c r="B5800" s="226" t="s">
        <v>1593</v>
      </c>
      <c r="C5800" s="3"/>
      <c r="D5800" s="3"/>
      <c r="E5800" s="9" t="s">
        <v>277</v>
      </c>
      <c r="F5800" s="9" t="s">
        <v>277</v>
      </c>
      <c r="G5800" s="9" t="s">
        <v>277</v>
      </c>
      <c r="H5800" s="9" t="s">
        <v>277</v>
      </c>
      <c r="I5800" s="9">
        <v>0</v>
      </c>
      <c r="J5800" s="9">
        <v>0</v>
      </c>
      <c r="K5800" s="9">
        <v>446.39999999999418</v>
      </c>
      <c r="L5800" s="9">
        <v>58.099999999994907</v>
      </c>
      <c r="M5800" s="65">
        <v>209.9</v>
      </c>
      <c r="P5800" s="65">
        <f t="shared" si="163"/>
        <v>714.39999999998906</v>
      </c>
    </row>
    <row r="5801" spans="1:21" ht="15">
      <c r="A5801" s="28" t="s">
        <v>746</v>
      </c>
      <c r="B5801" s="170" t="s">
        <v>1269</v>
      </c>
      <c r="C5801" s="3"/>
      <c r="D5801" s="3"/>
      <c r="E5801" s="9" t="s">
        <v>277</v>
      </c>
      <c r="F5801" s="9" t="s">
        <v>277</v>
      </c>
      <c r="G5801" s="9" t="s">
        <v>277</v>
      </c>
      <c r="H5801" s="9" t="s">
        <v>277</v>
      </c>
      <c r="I5801" s="9">
        <v>0</v>
      </c>
      <c r="J5801" s="9">
        <v>0</v>
      </c>
      <c r="K5801" s="9">
        <v>424.80000000000291</v>
      </c>
      <c r="L5801" s="9">
        <v>233.00000000000364</v>
      </c>
      <c r="M5801" s="65">
        <v>415.99999999999994</v>
      </c>
      <c r="P5801" s="65">
        <f t="shared" si="163"/>
        <v>1073.8000000000065</v>
      </c>
    </row>
    <row r="5802" spans="1:21" ht="15">
      <c r="A5802" s="28" t="s">
        <v>747</v>
      </c>
      <c r="B5802" s="61" t="s">
        <v>629</v>
      </c>
      <c r="E5802" s="9" t="s">
        <v>277</v>
      </c>
      <c r="F5802" s="9" t="s">
        <v>277</v>
      </c>
      <c r="G5802" s="9" t="s">
        <v>277</v>
      </c>
      <c r="H5802" s="9">
        <v>201.40000000000146</v>
      </c>
      <c r="I5802" s="9">
        <v>0</v>
      </c>
      <c r="J5802" s="9">
        <v>0</v>
      </c>
      <c r="K5802" s="9">
        <v>371.5</v>
      </c>
      <c r="L5802" s="9">
        <v>198.84999999999854</v>
      </c>
      <c r="M5802" s="65">
        <v>394.30000000000007</v>
      </c>
      <c r="P5802" s="65">
        <f t="shared" si="163"/>
        <v>1166.0500000000002</v>
      </c>
    </row>
    <row r="5803" spans="1:21" ht="15">
      <c r="A5803" s="28" t="s">
        <v>748</v>
      </c>
      <c r="B5803" s="61" t="s">
        <v>2082</v>
      </c>
      <c r="C5803" s="3"/>
      <c r="D5803" s="3"/>
      <c r="E5803" s="9" t="s">
        <v>277</v>
      </c>
      <c r="F5803" s="9" t="s">
        <v>277</v>
      </c>
      <c r="G5803" s="9" t="s">
        <v>277</v>
      </c>
      <c r="H5803" s="9" t="s">
        <v>277</v>
      </c>
      <c r="I5803" s="9">
        <v>0</v>
      </c>
      <c r="J5803" s="9">
        <v>0</v>
      </c>
      <c r="K5803" s="9" t="s">
        <v>277</v>
      </c>
      <c r="L5803" s="9">
        <v>193.35000000000218</v>
      </c>
      <c r="M5803" s="65">
        <v>230.3</v>
      </c>
      <c r="P5803" s="65">
        <f t="shared" si="163"/>
        <v>423.65000000000219</v>
      </c>
    </row>
    <row r="5804" spans="1:21" ht="15">
      <c r="A5804" s="28" t="s">
        <v>749</v>
      </c>
      <c r="B5804" s="61" t="s">
        <v>2089</v>
      </c>
      <c r="C5804" s="3"/>
      <c r="D5804" s="3"/>
      <c r="E5804" s="9" t="s">
        <v>277</v>
      </c>
      <c r="F5804" s="9" t="s">
        <v>277</v>
      </c>
      <c r="G5804" s="9" t="s">
        <v>277</v>
      </c>
      <c r="H5804" s="9" t="s">
        <v>277</v>
      </c>
      <c r="I5804" s="9">
        <v>0</v>
      </c>
      <c r="J5804" s="9">
        <v>0</v>
      </c>
      <c r="K5804" s="9" t="s">
        <v>277</v>
      </c>
      <c r="L5804" s="9">
        <v>283.79999999999563</v>
      </c>
      <c r="M5804" s="65">
        <v>237.3</v>
      </c>
      <c r="P5804" s="65">
        <f t="shared" si="163"/>
        <v>521.09999999999559</v>
      </c>
    </row>
    <row r="5805" spans="1:21" ht="15">
      <c r="A5805" s="28" t="s">
        <v>750</v>
      </c>
      <c r="B5805" s="61" t="s">
        <v>630</v>
      </c>
      <c r="E5805" s="9" t="s">
        <v>277</v>
      </c>
      <c r="F5805" s="9" t="s">
        <v>277</v>
      </c>
      <c r="G5805" s="9" t="s">
        <v>277</v>
      </c>
      <c r="H5805" s="9">
        <v>131.40000000000146</v>
      </c>
      <c r="I5805" s="9">
        <v>0</v>
      </c>
      <c r="J5805" s="9">
        <v>0</v>
      </c>
      <c r="K5805" s="9">
        <v>454.10000000000218</v>
      </c>
      <c r="L5805" s="9">
        <v>180.75000000000364</v>
      </c>
      <c r="M5805" s="65">
        <v>342.90000000000003</v>
      </c>
      <c r="P5805" s="65">
        <f t="shared" si="163"/>
        <v>1109.1500000000074</v>
      </c>
    </row>
    <row r="5806" spans="1:21" ht="15">
      <c r="A5806" s="28" t="s">
        <v>751</v>
      </c>
      <c r="B5806" s="61" t="s">
        <v>23</v>
      </c>
      <c r="E5806" s="176">
        <v>504.6</v>
      </c>
      <c r="F5806" s="9">
        <v>100.5</v>
      </c>
      <c r="G5806" s="9">
        <v>216.5</v>
      </c>
      <c r="H5806" s="9">
        <v>258.60000000000218</v>
      </c>
      <c r="I5806" s="9">
        <v>0</v>
      </c>
      <c r="J5806" s="9">
        <v>0</v>
      </c>
      <c r="K5806" s="9">
        <v>408.5</v>
      </c>
      <c r="L5806" s="9">
        <v>308.99999999999636</v>
      </c>
      <c r="M5806" s="65">
        <v>403.4</v>
      </c>
      <c r="P5806" s="65">
        <f t="shared" si="163"/>
        <v>2201.0999999999985</v>
      </c>
      <c r="R5806" t="s">
        <v>280</v>
      </c>
      <c r="U5806" t="s">
        <v>1396</v>
      </c>
    </row>
    <row r="5807" spans="1:21" ht="15">
      <c r="A5807" s="28" t="s">
        <v>752</v>
      </c>
      <c r="B5807" s="61" t="s">
        <v>25</v>
      </c>
      <c r="E5807" s="179">
        <v>378.8</v>
      </c>
      <c r="F5807" s="179">
        <v>337.4</v>
      </c>
      <c r="G5807" s="9">
        <v>263.8</v>
      </c>
      <c r="H5807" s="9">
        <v>213.64999999999418</v>
      </c>
      <c r="I5807" s="9">
        <v>0</v>
      </c>
      <c r="J5807" s="9">
        <v>0</v>
      </c>
      <c r="K5807" s="175">
        <v>602.00000000000364</v>
      </c>
      <c r="L5807" s="9">
        <v>306.49999999999636</v>
      </c>
      <c r="M5807" s="65">
        <v>255.50000000000003</v>
      </c>
      <c r="P5807" s="65">
        <f t="shared" si="163"/>
        <v>2357.6499999999942</v>
      </c>
      <c r="R5807" t="s">
        <v>2020</v>
      </c>
    </row>
    <row r="5808" spans="1:21" ht="15">
      <c r="A5808" s="28" t="s">
        <v>753</v>
      </c>
      <c r="B5808" s="61" t="s">
        <v>650</v>
      </c>
      <c r="E5808" s="9" t="s">
        <v>277</v>
      </c>
      <c r="F5808" s="9" t="s">
        <v>277</v>
      </c>
      <c r="G5808" s="9" t="s">
        <v>277</v>
      </c>
      <c r="H5808" s="179">
        <v>376.70000000000073</v>
      </c>
      <c r="I5808" s="9">
        <v>0</v>
      </c>
      <c r="J5808" s="9">
        <v>0</v>
      </c>
      <c r="K5808" s="9" t="s">
        <v>277</v>
      </c>
      <c r="L5808" s="9" t="s">
        <v>277</v>
      </c>
      <c r="M5808" s="9" t="s">
        <v>277</v>
      </c>
      <c r="P5808" s="65">
        <f t="shared" si="163"/>
        <v>376.70000000000073</v>
      </c>
      <c r="R5808" t="s">
        <v>291</v>
      </c>
    </row>
    <row r="5809" spans="1:18" ht="15">
      <c r="A5809" s="28" t="s">
        <v>754</v>
      </c>
      <c r="B5809" s="61" t="s">
        <v>2508</v>
      </c>
      <c r="C5809" s="3"/>
      <c r="D5809" s="3"/>
      <c r="E5809" s="9" t="s">
        <v>277</v>
      </c>
      <c r="F5809" s="9" t="s">
        <v>277</v>
      </c>
      <c r="G5809" s="9" t="s">
        <v>277</v>
      </c>
      <c r="H5809" s="9" t="s">
        <v>277</v>
      </c>
      <c r="I5809" s="9" t="s">
        <v>277</v>
      </c>
      <c r="J5809" s="9" t="s">
        <v>277</v>
      </c>
      <c r="K5809" s="9" t="s">
        <v>277</v>
      </c>
      <c r="L5809" s="9" t="s">
        <v>277</v>
      </c>
      <c r="M5809" s="65">
        <v>310.8</v>
      </c>
      <c r="N5809" s="65"/>
      <c r="P5809" s="65">
        <f t="shared" si="163"/>
        <v>310.8</v>
      </c>
    </row>
    <row r="5810" spans="1:18" ht="15">
      <c r="A5810" s="28" t="s">
        <v>755</v>
      </c>
      <c r="B5810" s="170" t="s">
        <v>1278</v>
      </c>
      <c r="C5810" s="3"/>
      <c r="D5810" s="3"/>
      <c r="E5810" s="9" t="s">
        <v>277</v>
      </c>
      <c r="F5810" s="9" t="s">
        <v>277</v>
      </c>
      <c r="G5810" s="9" t="s">
        <v>277</v>
      </c>
      <c r="H5810" s="9" t="s">
        <v>277</v>
      </c>
      <c r="I5810" s="9">
        <v>0</v>
      </c>
      <c r="J5810" s="9">
        <v>0</v>
      </c>
      <c r="K5810" s="9">
        <v>308.30000000000655</v>
      </c>
      <c r="L5810" s="9">
        <v>164.75000000000364</v>
      </c>
      <c r="M5810" s="65">
        <v>368.8</v>
      </c>
      <c r="P5810" s="65">
        <f t="shared" si="163"/>
        <v>841.85000000001014</v>
      </c>
    </row>
    <row r="5811" spans="1:18" ht="15">
      <c r="A5811" s="28" t="s">
        <v>756</v>
      </c>
      <c r="B5811" s="170" t="s">
        <v>1285</v>
      </c>
      <c r="C5811" s="3"/>
      <c r="D5811" s="3"/>
      <c r="E5811" s="9" t="s">
        <v>277</v>
      </c>
      <c r="F5811" s="9" t="s">
        <v>277</v>
      </c>
      <c r="G5811" s="9" t="s">
        <v>277</v>
      </c>
      <c r="H5811" s="9" t="s">
        <v>277</v>
      </c>
      <c r="I5811" s="9">
        <v>0</v>
      </c>
      <c r="J5811" s="9">
        <v>0</v>
      </c>
      <c r="K5811" s="9">
        <v>374.700000000008</v>
      </c>
      <c r="L5811" s="9" t="s">
        <v>277</v>
      </c>
      <c r="M5811" s="9" t="s">
        <v>277</v>
      </c>
      <c r="P5811" s="65">
        <f t="shared" si="163"/>
        <v>374.700000000008</v>
      </c>
    </row>
    <row r="5812" spans="1:18" ht="15">
      <c r="A5812" s="28" t="s">
        <v>757</v>
      </c>
      <c r="B5812" s="170" t="s">
        <v>1275</v>
      </c>
      <c r="C5812" s="3"/>
      <c r="D5812" s="3"/>
      <c r="E5812" s="9" t="s">
        <v>277</v>
      </c>
      <c r="F5812" s="9" t="s">
        <v>277</v>
      </c>
      <c r="G5812" s="9" t="s">
        <v>277</v>
      </c>
      <c r="H5812" s="9" t="s">
        <v>277</v>
      </c>
      <c r="I5812" s="9">
        <v>0</v>
      </c>
      <c r="J5812" s="9">
        <v>0</v>
      </c>
      <c r="K5812" s="9" t="s">
        <v>277</v>
      </c>
      <c r="L5812" s="9" t="s">
        <v>277</v>
      </c>
      <c r="M5812" s="9" t="s">
        <v>277</v>
      </c>
      <c r="P5812" s="65">
        <f t="shared" si="163"/>
        <v>0</v>
      </c>
    </row>
    <row r="5813" spans="1:18" ht="15">
      <c r="A5813" s="28" t="s">
        <v>758</v>
      </c>
      <c r="B5813" s="170" t="s">
        <v>1280</v>
      </c>
      <c r="C5813" s="3"/>
      <c r="D5813" s="3"/>
      <c r="E5813" s="9" t="s">
        <v>277</v>
      </c>
      <c r="F5813" s="9" t="s">
        <v>277</v>
      </c>
      <c r="G5813" s="9" t="s">
        <v>277</v>
      </c>
      <c r="H5813" s="9" t="s">
        <v>277</v>
      </c>
      <c r="I5813" s="9">
        <v>0</v>
      </c>
      <c r="J5813" s="9">
        <v>0</v>
      </c>
      <c r="K5813" s="9">
        <v>337.09999999999491</v>
      </c>
      <c r="L5813" s="9">
        <v>44.399999999990541</v>
      </c>
      <c r="M5813" s="65">
        <v>232.20000000000005</v>
      </c>
      <c r="P5813" s="65">
        <f t="shared" si="163"/>
        <v>613.69999999998549</v>
      </c>
    </row>
    <row r="5814" spans="1:18" ht="15">
      <c r="A5814" s="28" t="s">
        <v>759</v>
      </c>
      <c r="B5814" s="226" t="s">
        <v>1594</v>
      </c>
      <c r="C5814" s="3"/>
      <c r="D5814" s="3"/>
      <c r="E5814" s="9" t="s">
        <v>277</v>
      </c>
      <c r="F5814" s="9" t="s">
        <v>277</v>
      </c>
      <c r="G5814" s="9" t="s">
        <v>277</v>
      </c>
      <c r="H5814" s="9" t="s">
        <v>277</v>
      </c>
      <c r="I5814" s="9">
        <v>0</v>
      </c>
      <c r="J5814" s="9">
        <v>0</v>
      </c>
      <c r="K5814" s="9">
        <v>327.99999999998909</v>
      </c>
      <c r="L5814" s="9" t="s">
        <v>277</v>
      </c>
      <c r="M5814" s="9" t="s">
        <v>277</v>
      </c>
      <c r="P5814" s="65">
        <f t="shared" si="163"/>
        <v>327.99999999998909</v>
      </c>
    </row>
    <row r="5815" spans="1:18" ht="15">
      <c r="A5815" s="28" t="s">
        <v>760</v>
      </c>
      <c r="B5815" s="61" t="s">
        <v>2509</v>
      </c>
      <c r="C5815" s="3"/>
      <c r="D5815" s="3"/>
      <c r="E5815" s="9" t="s">
        <v>277</v>
      </c>
      <c r="F5815" s="9" t="s">
        <v>277</v>
      </c>
      <c r="G5815" s="9" t="s">
        <v>277</v>
      </c>
      <c r="H5815" s="9" t="s">
        <v>277</v>
      </c>
      <c r="I5815" s="9" t="s">
        <v>277</v>
      </c>
      <c r="J5815" s="9" t="s">
        <v>277</v>
      </c>
      <c r="K5815" s="9" t="s">
        <v>277</v>
      </c>
      <c r="L5815" s="9" t="s">
        <v>277</v>
      </c>
      <c r="M5815" s="65">
        <v>276.70000000000005</v>
      </c>
      <c r="N5815" s="65"/>
      <c r="P5815" s="65">
        <f t="shared" si="163"/>
        <v>276.70000000000005</v>
      </c>
    </row>
    <row r="5816" spans="1:18" ht="15">
      <c r="A5816" s="28" t="s">
        <v>761</v>
      </c>
      <c r="B5816" s="170" t="s">
        <v>1274</v>
      </c>
      <c r="C5816" s="3"/>
      <c r="D5816" s="3"/>
      <c r="E5816" s="9" t="s">
        <v>277</v>
      </c>
      <c r="F5816" s="9" t="s">
        <v>277</v>
      </c>
      <c r="G5816" s="9" t="s">
        <v>277</v>
      </c>
      <c r="H5816" s="9" t="s">
        <v>277</v>
      </c>
      <c r="I5816" s="9">
        <v>0</v>
      </c>
      <c r="J5816" s="9">
        <v>0</v>
      </c>
      <c r="K5816" s="9" t="s">
        <v>277</v>
      </c>
      <c r="L5816" s="9" t="s">
        <v>277</v>
      </c>
      <c r="M5816" s="9" t="s">
        <v>277</v>
      </c>
      <c r="P5816" s="65">
        <f t="shared" si="163"/>
        <v>0</v>
      </c>
    </row>
    <row r="5817" spans="1:18" ht="15">
      <c r="A5817" s="28" t="s">
        <v>762</v>
      </c>
      <c r="B5817" s="61" t="s">
        <v>2078</v>
      </c>
      <c r="C5817" s="3"/>
      <c r="D5817" s="3"/>
      <c r="E5817" s="9" t="s">
        <v>277</v>
      </c>
      <c r="F5817" s="9" t="s">
        <v>277</v>
      </c>
      <c r="G5817" s="9" t="s">
        <v>277</v>
      </c>
      <c r="H5817" s="9" t="s">
        <v>277</v>
      </c>
      <c r="I5817" s="9">
        <v>0</v>
      </c>
      <c r="J5817" s="9">
        <v>0</v>
      </c>
      <c r="K5817" s="9" t="s">
        <v>277</v>
      </c>
      <c r="L5817" s="9">
        <v>418.89999999999782</v>
      </c>
      <c r="M5817" s="65">
        <v>400.5</v>
      </c>
      <c r="P5817" s="65">
        <f t="shared" ref="P5817:P5848" si="164">SUM(E5817:M5817)</f>
        <v>819.39999999999782</v>
      </c>
    </row>
    <row r="5818" spans="1:18" ht="15">
      <c r="A5818" s="28" t="s">
        <v>763</v>
      </c>
      <c r="B5818" s="61" t="s">
        <v>613</v>
      </c>
      <c r="E5818" s="9" t="s">
        <v>277</v>
      </c>
      <c r="F5818" s="9" t="s">
        <v>277</v>
      </c>
      <c r="G5818" s="9" t="s">
        <v>277</v>
      </c>
      <c r="H5818" s="9">
        <v>80.549999999995634</v>
      </c>
      <c r="I5818" s="9">
        <v>0</v>
      </c>
      <c r="J5818" s="9">
        <v>0</v>
      </c>
      <c r="K5818" s="9">
        <v>448.50000000000364</v>
      </c>
      <c r="L5818" s="179">
        <v>450.09999999999127</v>
      </c>
      <c r="M5818" s="65">
        <v>293</v>
      </c>
      <c r="P5818" s="65">
        <f t="shared" si="164"/>
        <v>1272.1499999999905</v>
      </c>
      <c r="R5818" t="s">
        <v>296</v>
      </c>
    </row>
    <row r="5819" spans="1:18" ht="15">
      <c r="A5819" s="28" t="s">
        <v>764</v>
      </c>
      <c r="B5819" s="61" t="s">
        <v>27</v>
      </c>
      <c r="E5819" s="9">
        <v>298.39999999999998</v>
      </c>
      <c r="F5819" s="179">
        <v>334.6</v>
      </c>
      <c r="G5819" s="9">
        <v>279.60000000000002</v>
      </c>
      <c r="H5819" s="9">
        <v>68.799999999995634</v>
      </c>
      <c r="I5819" s="9">
        <v>0</v>
      </c>
      <c r="J5819" s="9">
        <v>0</v>
      </c>
      <c r="K5819" s="9">
        <v>383.99999999999636</v>
      </c>
      <c r="L5819" s="9">
        <v>203.70000000000073</v>
      </c>
      <c r="M5819" s="9" t="s">
        <v>277</v>
      </c>
      <c r="P5819" s="65">
        <f t="shared" si="164"/>
        <v>1569.0999999999926</v>
      </c>
      <c r="R5819" t="s">
        <v>296</v>
      </c>
    </row>
    <row r="5820" spans="1:18" ht="15">
      <c r="A5820" s="28" t="s">
        <v>765</v>
      </c>
      <c r="B5820" s="61" t="s">
        <v>644</v>
      </c>
      <c r="E5820" s="9" t="s">
        <v>277</v>
      </c>
      <c r="F5820" s="9" t="s">
        <v>277</v>
      </c>
      <c r="G5820" s="9" t="s">
        <v>277</v>
      </c>
      <c r="H5820" s="9">
        <v>278.55000000000655</v>
      </c>
      <c r="I5820" s="9">
        <v>0</v>
      </c>
      <c r="J5820" s="9">
        <v>0</v>
      </c>
      <c r="K5820" s="9">
        <v>300</v>
      </c>
      <c r="L5820" s="9">
        <v>149.10000000000218</v>
      </c>
      <c r="M5820" s="65">
        <v>465</v>
      </c>
      <c r="P5820" s="65">
        <f t="shared" si="164"/>
        <v>1192.6500000000087</v>
      </c>
    </row>
    <row r="5821" spans="1:18" ht="15">
      <c r="A5821" s="28" t="s">
        <v>1857</v>
      </c>
      <c r="B5821" s="61" t="s">
        <v>2504</v>
      </c>
      <c r="C5821" s="3"/>
      <c r="D5821" s="3"/>
      <c r="E5821" s="9" t="s">
        <v>277</v>
      </c>
      <c r="F5821" s="9" t="s">
        <v>277</v>
      </c>
      <c r="G5821" s="9" t="s">
        <v>277</v>
      </c>
      <c r="H5821" s="9" t="s">
        <v>277</v>
      </c>
      <c r="I5821" s="9" t="s">
        <v>277</v>
      </c>
      <c r="J5821" s="9" t="s">
        <v>277</v>
      </c>
      <c r="K5821" s="9" t="s">
        <v>277</v>
      </c>
      <c r="L5821" s="9" t="s">
        <v>277</v>
      </c>
      <c r="M5821" s="65">
        <v>261.39999999999998</v>
      </c>
      <c r="N5821" s="65"/>
      <c r="P5821" s="65">
        <f t="shared" si="164"/>
        <v>261.39999999999998</v>
      </c>
    </row>
    <row r="5822" spans="1:18" ht="15">
      <c r="A5822" s="28" t="s">
        <v>2049</v>
      </c>
      <c r="B5822" s="61" t="s">
        <v>2530</v>
      </c>
      <c r="C5822" s="3"/>
      <c r="D5822" s="3"/>
      <c r="E5822" s="9" t="s">
        <v>277</v>
      </c>
      <c r="F5822" s="9" t="s">
        <v>277</v>
      </c>
      <c r="G5822" s="9" t="s">
        <v>277</v>
      </c>
      <c r="H5822" s="9" t="s">
        <v>277</v>
      </c>
      <c r="I5822" s="9" t="s">
        <v>277</v>
      </c>
      <c r="J5822" s="9" t="s">
        <v>277</v>
      </c>
      <c r="K5822" s="9" t="s">
        <v>277</v>
      </c>
      <c r="L5822" s="9" t="s">
        <v>277</v>
      </c>
      <c r="M5822" s="65">
        <v>194.60000000000002</v>
      </c>
      <c r="N5822" s="65"/>
      <c r="P5822" s="65">
        <f t="shared" si="164"/>
        <v>194.60000000000002</v>
      </c>
    </row>
    <row r="5823" spans="1:18" ht="15">
      <c r="A5823" s="28" t="s">
        <v>2050</v>
      </c>
      <c r="B5823" s="61" t="s">
        <v>153</v>
      </c>
      <c r="E5823" s="9" t="s">
        <v>277</v>
      </c>
      <c r="F5823" s="9" t="s">
        <v>277</v>
      </c>
      <c r="G5823" s="179">
        <v>290.5</v>
      </c>
      <c r="H5823" s="9">
        <v>92.899999999997817</v>
      </c>
      <c r="I5823" s="9">
        <v>0</v>
      </c>
      <c r="J5823" s="9">
        <v>0</v>
      </c>
      <c r="K5823" s="179">
        <v>523.60000000000582</v>
      </c>
      <c r="L5823" s="9">
        <v>234.35000000000218</v>
      </c>
      <c r="M5823" s="65">
        <v>201.8</v>
      </c>
      <c r="P5823" s="65">
        <f t="shared" si="164"/>
        <v>1343.1500000000058</v>
      </c>
      <c r="R5823" t="s">
        <v>335</v>
      </c>
    </row>
    <row r="5824" spans="1:18" ht="15">
      <c r="A5824" s="28" t="s">
        <v>2051</v>
      </c>
      <c r="B5824" s="61" t="s">
        <v>2090</v>
      </c>
      <c r="C5824" s="3"/>
      <c r="D5824" s="3"/>
      <c r="E5824" s="9" t="s">
        <v>277</v>
      </c>
      <c r="F5824" s="9" t="s">
        <v>277</v>
      </c>
      <c r="G5824" s="9" t="s">
        <v>277</v>
      </c>
      <c r="H5824" s="9" t="s">
        <v>277</v>
      </c>
      <c r="I5824" s="9">
        <v>0</v>
      </c>
      <c r="J5824" s="9">
        <v>0</v>
      </c>
      <c r="K5824" s="9" t="s">
        <v>277</v>
      </c>
      <c r="L5824" s="9">
        <v>165.25000000000728</v>
      </c>
      <c r="M5824" s="65">
        <v>366.45</v>
      </c>
      <c r="P5824" s="65">
        <f t="shared" si="164"/>
        <v>531.70000000000732</v>
      </c>
    </row>
    <row r="5825" spans="1:21" ht="15">
      <c r="A5825" s="28" t="s">
        <v>2052</v>
      </c>
      <c r="B5825" s="61" t="s">
        <v>631</v>
      </c>
      <c r="E5825" s="9" t="s">
        <v>277</v>
      </c>
      <c r="F5825" s="9" t="s">
        <v>277</v>
      </c>
      <c r="G5825" s="9" t="s">
        <v>277</v>
      </c>
      <c r="H5825" s="9">
        <v>98.800000000006548</v>
      </c>
      <c r="I5825" s="9">
        <v>0</v>
      </c>
      <c r="J5825" s="9">
        <v>0</v>
      </c>
      <c r="K5825" s="9">
        <v>470.50000000000728</v>
      </c>
      <c r="L5825" s="9">
        <v>371.45000000000437</v>
      </c>
      <c r="M5825" s="112">
        <v>595.59999999999991</v>
      </c>
      <c r="P5825" s="65">
        <f t="shared" si="164"/>
        <v>1536.3500000000181</v>
      </c>
      <c r="R5825" t="s">
        <v>280</v>
      </c>
      <c r="U5825" t="s">
        <v>1396</v>
      </c>
    </row>
    <row r="5826" spans="1:21" ht="15">
      <c r="A5826" s="28" t="s">
        <v>2053</v>
      </c>
      <c r="B5826" s="61" t="s">
        <v>2519</v>
      </c>
      <c r="C5826" s="3"/>
      <c r="D5826" s="3"/>
      <c r="E5826" s="9" t="s">
        <v>277</v>
      </c>
      <c r="F5826" s="9" t="s">
        <v>277</v>
      </c>
      <c r="G5826" s="9" t="s">
        <v>277</v>
      </c>
      <c r="H5826" s="9" t="s">
        <v>277</v>
      </c>
      <c r="I5826" s="9" t="s">
        <v>277</v>
      </c>
      <c r="J5826" s="9" t="s">
        <v>277</v>
      </c>
      <c r="K5826" s="9" t="s">
        <v>277</v>
      </c>
      <c r="L5826" s="9" t="s">
        <v>277</v>
      </c>
      <c r="M5826" s="65">
        <v>421.1</v>
      </c>
      <c r="N5826" s="65"/>
      <c r="P5826" s="65">
        <f t="shared" si="164"/>
        <v>421.1</v>
      </c>
    </row>
    <row r="5827" spans="1:21" ht="15">
      <c r="A5827" s="28" t="s">
        <v>2054</v>
      </c>
      <c r="B5827" s="61" t="s">
        <v>29</v>
      </c>
      <c r="E5827" s="9">
        <v>131.19999999999999</v>
      </c>
      <c r="F5827" s="9">
        <v>193.2</v>
      </c>
      <c r="G5827" s="9">
        <v>109.8</v>
      </c>
      <c r="H5827" s="9" t="s">
        <v>277</v>
      </c>
      <c r="I5827" s="9">
        <v>0</v>
      </c>
      <c r="J5827" s="9">
        <v>0</v>
      </c>
      <c r="K5827" s="9" t="s">
        <v>277</v>
      </c>
      <c r="L5827" s="9" t="s">
        <v>277</v>
      </c>
      <c r="M5827" s="9" t="s">
        <v>277</v>
      </c>
      <c r="P5827" s="65">
        <f t="shared" si="164"/>
        <v>434.2</v>
      </c>
    </row>
    <row r="5828" spans="1:21" ht="15">
      <c r="A5828" s="28" t="s">
        <v>2055</v>
      </c>
      <c r="B5828" s="61" t="s">
        <v>142</v>
      </c>
      <c r="E5828" s="9" t="s">
        <v>277</v>
      </c>
      <c r="F5828" s="9">
        <v>138</v>
      </c>
      <c r="G5828" s="9">
        <v>110.5</v>
      </c>
      <c r="H5828" s="9">
        <v>108.90000000000146</v>
      </c>
      <c r="I5828" s="9">
        <v>0</v>
      </c>
      <c r="J5828" s="9">
        <v>0</v>
      </c>
      <c r="K5828" s="9">
        <v>439.80000000000655</v>
      </c>
      <c r="L5828" s="9">
        <v>348.59999999999127</v>
      </c>
      <c r="M5828" s="65">
        <v>358.4</v>
      </c>
      <c r="P5828" s="65">
        <f t="shared" si="164"/>
        <v>1504.1999999999994</v>
      </c>
    </row>
    <row r="5829" spans="1:21" ht="15">
      <c r="A5829" s="28" t="s">
        <v>2056</v>
      </c>
      <c r="B5829" s="61" t="s">
        <v>605</v>
      </c>
      <c r="E5829" s="9" t="s">
        <v>277</v>
      </c>
      <c r="F5829" s="9" t="s">
        <v>277</v>
      </c>
      <c r="G5829" s="9" t="s">
        <v>277</v>
      </c>
      <c r="H5829" s="9">
        <v>215.94999999999709</v>
      </c>
      <c r="I5829" s="9">
        <v>0</v>
      </c>
      <c r="J5829" s="9">
        <v>0</v>
      </c>
      <c r="K5829" s="9">
        <v>353.49999999998909</v>
      </c>
      <c r="L5829" s="9">
        <v>395.94999999998981</v>
      </c>
      <c r="M5829" s="65">
        <v>426.00000000000006</v>
      </c>
      <c r="P5829" s="65">
        <f t="shared" si="164"/>
        <v>1391.399999999976</v>
      </c>
    </row>
    <row r="5830" spans="1:21" ht="15">
      <c r="A5830" s="28" t="s">
        <v>2057</v>
      </c>
      <c r="B5830" s="170" t="s">
        <v>1284</v>
      </c>
      <c r="C5830" s="3"/>
      <c r="D5830" s="3"/>
      <c r="E5830" s="9" t="s">
        <v>277</v>
      </c>
      <c r="F5830" s="9" t="s">
        <v>277</v>
      </c>
      <c r="G5830" s="9" t="s">
        <v>277</v>
      </c>
      <c r="H5830" s="9" t="s">
        <v>277</v>
      </c>
      <c r="I5830" s="9">
        <v>0</v>
      </c>
      <c r="J5830" s="9">
        <v>0</v>
      </c>
      <c r="K5830" s="9">
        <v>462.299999999992</v>
      </c>
      <c r="L5830" s="175">
        <v>498.00000000000364</v>
      </c>
      <c r="M5830" s="65">
        <v>259.5</v>
      </c>
      <c r="P5830" s="65">
        <f t="shared" si="164"/>
        <v>1219.7999999999956</v>
      </c>
      <c r="R5830" t="s">
        <v>281</v>
      </c>
    </row>
    <row r="5831" spans="1:21" ht="15">
      <c r="A5831" s="28" t="s">
        <v>2058</v>
      </c>
      <c r="B5831" s="61" t="s">
        <v>2096</v>
      </c>
      <c r="C5831" s="3"/>
      <c r="D5831" s="3"/>
      <c r="E5831" s="9" t="s">
        <v>277</v>
      </c>
      <c r="F5831" s="9" t="s">
        <v>277</v>
      </c>
      <c r="G5831" s="9" t="s">
        <v>277</v>
      </c>
      <c r="H5831" s="9" t="s">
        <v>277</v>
      </c>
      <c r="I5831" s="9">
        <v>0</v>
      </c>
      <c r="J5831" s="9">
        <v>0</v>
      </c>
      <c r="K5831" s="9" t="s">
        <v>277</v>
      </c>
      <c r="L5831" s="9">
        <v>279.5</v>
      </c>
      <c r="M5831" s="90">
        <v>470.7</v>
      </c>
      <c r="P5831" s="65">
        <f t="shared" si="164"/>
        <v>750.2</v>
      </c>
      <c r="R5831" t="s">
        <v>287</v>
      </c>
    </row>
    <row r="5832" spans="1:21" ht="15">
      <c r="A5832" s="28" t="s">
        <v>2059</v>
      </c>
      <c r="B5832" s="61" t="s">
        <v>645</v>
      </c>
      <c r="E5832" s="9" t="s">
        <v>277</v>
      </c>
      <c r="F5832" s="9" t="s">
        <v>277</v>
      </c>
      <c r="G5832" s="9" t="s">
        <v>277</v>
      </c>
      <c r="H5832" s="9">
        <v>85.200000000000728</v>
      </c>
      <c r="I5832" s="9">
        <v>0</v>
      </c>
      <c r="J5832" s="9">
        <v>0</v>
      </c>
      <c r="K5832" s="179">
        <v>520</v>
      </c>
      <c r="L5832" s="9">
        <v>255.14999999999782</v>
      </c>
      <c r="M5832" s="65">
        <v>211.10000000000002</v>
      </c>
      <c r="P5832" s="65">
        <f t="shared" si="164"/>
        <v>1071.4499999999985</v>
      </c>
      <c r="R5832" t="s">
        <v>291</v>
      </c>
    </row>
    <row r="5833" spans="1:21" ht="15">
      <c r="A5833" s="28" t="s">
        <v>2060</v>
      </c>
      <c r="B5833" s="61" t="s">
        <v>2520</v>
      </c>
      <c r="C5833" s="3"/>
      <c r="D5833" s="3"/>
      <c r="E5833" s="9" t="s">
        <v>277</v>
      </c>
      <c r="F5833" s="9" t="s">
        <v>277</v>
      </c>
      <c r="G5833" s="9" t="s">
        <v>277</v>
      </c>
      <c r="H5833" s="9" t="s">
        <v>277</v>
      </c>
      <c r="I5833" s="9" t="s">
        <v>277</v>
      </c>
      <c r="J5833" s="9" t="s">
        <v>277</v>
      </c>
      <c r="K5833" s="9" t="s">
        <v>277</v>
      </c>
      <c r="L5833" s="9" t="s">
        <v>277</v>
      </c>
      <c r="M5833" s="65">
        <v>408.4</v>
      </c>
      <c r="N5833" s="65"/>
      <c r="P5833" s="65">
        <f t="shared" si="164"/>
        <v>408.4</v>
      </c>
    </row>
    <row r="5834" spans="1:21" ht="15">
      <c r="A5834" s="28" t="s">
        <v>2061</v>
      </c>
      <c r="B5834" s="226" t="s">
        <v>1614</v>
      </c>
      <c r="C5834" s="3"/>
      <c r="D5834" s="3"/>
      <c r="E5834" s="9" t="s">
        <v>277</v>
      </c>
      <c r="F5834" s="9" t="s">
        <v>277</v>
      </c>
      <c r="G5834" s="9" t="s">
        <v>277</v>
      </c>
      <c r="H5834" s="9" t="s">
        <v>277</v>
      </c>
      <c r="I5834" s="9">
        <v>0</v>
      </c>
      <c r="J5834" s="9">
        <v>0</v>
      </c>
      <c r="K5834" s="174">
        <v>668.70000000000073</v>
      </c>
      <c r="L5834" s="176">
        <v>525.5</v>
      </c>
      <c r="M5834" s="65">
        <v>247.39999999999998</v>
      </c>
      <c r="P5834" s="65">
        <f t="shared" si="164"/>
        <v>1441.6000000000008</v>
      </c>
      <c r="R5834" t="s">
        <v>279</v>
      </c>
      <c r="U5834" t="s">
        <v>1396</v>
      </c>
    </row>
    <row r="5835" spans="1:21" ht="15">
      <c r="A5835" s="28" t="s">
        <v>2062</v>
      </c>
      <c r="B5835" s="61" t="s">
        <v>616</v>
      </c>
      <c r="E5835" s="9" t="s">
        <v>277</v>
      </c>
      <c r="F5835" s="9" t="s">
        <v>277</v>
      </c>
      <c r="G5835" s="9" t="s">
        <v>277</v>
      </c>
      <c r="H5835" s="9">
        <v>178.89999999999054</v>
      </c>
      <c r="I5835" s="9">
        <v>0</v>
      </c>
      <c r="J5835" s="9">
        <v>0</v>
      </c>
      <c r="K5835" s="9">
        <v>486.50000000000728</v>
      </c>
      <c r="L5835" s="9">
        <v>149.799999999992</v>
      </c>
      <c r="M5835" s="65">
        <v>213.20000000000002</v>
      </c>
      <c r="P5835" s="65">
        <f t="shared" si="164"/>
        <v>1028.3999999999899</v>
      </c>
    </row>
    <row r="5836" spans="1:21" ht="15">
      <c r="A5836" s="28" t="s">
        <v>2063</v>
      </c>
      <c r="B5836" s="61" t="s">
        <v>615</v>
      </c>
      <c r="E5836" s="9" t="s">
        <v>277</v>
      </c>
      <c r="F5836" s="9" t="s">
        <v>277</v>
      </c>
      <c r="G5836" s="9" t="s">
        <v>277</v>
      </c>
      <c r="H5836" s="9">
        <v>154.64999999999782</v>
      </c>
      <c r="I5836" s="9">
        <v>0</v>
      </c>
      <c r="J5836" s="9">
        <v>0</v>
      </c>
      <c r="K5836" s="9">
        <v>361.20000000000073</v>
      </c>
      <c r="L5836" s="9">
        <v>272.45000000000073</v>
      </c>
      <c r="M5836" s="65">
        <v>244.8</v>
      </c>
      <c r="P5836" s="65">
        <f t="shared" si="164"/>
        <v>1033.0999999999992</v>
      </c>
    </row>
    <row r="5837" spans="1:21" ht="15">
      <c r="A5837" s="28" t="s">
        <v>2064</v>
      </c>
      <c r="B5837" s="226" t="s">
        <v>1616</v>
      </c>
      <c r="C5837" s="3"/>
      <c r="D5837" s="3"/>
      <c r="E5837" s="9" t="s">
        <v>277</v>
      </c>
      <c r="F5837" s="9" t="s">
        <v>277</v>
      </c>
      <c r="G5837" s="9" t="s">
        <v>277</v>
      </c>
      <c r="H5837" s="9" t="s">
        <v>277</v>
      </c>
      <c r="I5837" s="9">
        <v>0</v>
      </c>
      <c r="J5837" s="9">
        <v>0</v>
      </c>
      <c r="K5837" s="9">
        <v>194.20000000000073</v>
      </c>
      <c r="L5837" s="9">
        <v>408.49999999999818</v>
      </c>
      <c r="M5837" s="9" t="s">
        <v>277</v>
      </c>
      <c r="P5837" s="65">
        <f t="shared" si="164"/>
        <v>602.69999999999891</v>
      </c>
    </row>
    <row r="5838" spans="1:21" ht="15">
      <c r="A5838" s="28" t="s">
        <v>2065</v>
      </c>
      <c r="B5838" s="170" t="s">
        <v>1273</v>
      </c>
      <c r="C5838" s="3"/>
      <c r="D5838" s="3"/>
      <c r="E5838" s="9" t="s">
        <v>277</v>
      </c>
      <c r="F5838" s="9" t="s">
        <v>277</v>
      </c>
      <c r="G5838" s="9" t="s">
        <v>277</v>
      </c>
      <c r="H5838" s="9" t="s">
        <v>277</v>
      </c>
      <c r="I5838" s="9">
        <v>0</v>
      </c>
      <c r="J5838" s="9">
        <v>0</v>
      </c>
      <c r="K5838" s="9" t="s">
        <v>277</v>
      </c>
      <c r="L5838" s="9" t="s">
        <v>277</v>
      </c>
      <c r="M5838" s="9" t="s">
        <v>277</v>
      </c>
      <c r="P5838" s="65">
        <f t="shared" si="164"/>
        <v>0</v>
      </c>
    </row>
    <row r="5839" spans="1:21" ht="15">
      <c r="A5839" s="28" t="s">
        <v>2066</v>
      </c>
      <c r="B5839" s="61" t="s">
        <v>157</v>
      </c>
      <c r="E5839" s="9" t="s">
        <v>277</v>
      </c>
      <c r="F5839" s="9" t="s">
        <v>277</v>
      </c>
      <c r="G5839" s="62" t="s">
        <v>278</v>
      </c>
      <c r="H5839" s="179">
        <v>330.90000000000146</v>
      </c>
      <c r="I5839" s="9">
        <v>0</v>
      </c>
      <c r="J5839" s="9">
        <v>0</v>
      </c>
      <c r="K5839" s="9" t="s">
        <v>277</v>
      </c>
      <c r="L5839" s="9" t="s">
        <v>277</v>
      </c>
      <c r="M5839" s="9" t="s">
        <v>277</v>
      </c>
      <c r="P5839" s="65">
        <f t="shared" si="164"/>
        <v>330.90000000000146</v>
      </c>
      <c r="R5839" t="s">
        <v>287</v>
      </c>
    </row>
    <row r="5840" spans="1:21" ht="15">
      <c r="A5840" s="28" t="s">
        <v>2067</v>
      </c>
      <c r="B5840" s="226" t="s">
        <v>1666</v>
      </c>
      <c r="C5840" s="3"/>
      <c r="D5840" s="3"/>
      <c r="E5840" s="9" t="s">
        <v>277</v>
      </c>
      <c r="F5840" s="9" t="s">
        <v>277</v>
      </c>
      <c r="G5840" s="9" t="s">
        <v>277</v>
      </c>
      <c r="H5840" s="9" t="s">
        <v>277</v>
      </c>
      <c r="I5840" s="9">
        <v>0</v>
      </c>
      <c r="J5840" s="9">
        <v>0</v>
      </c>
      <c r="K5840" s="9">
        <v>341.10000000000582</v>
      </c>
      <c r="L5840" s="9">
        <v>185.70000000000073</v>
      </c>
      <c r="M5840" s="65">
        <v>258.7</v>
      </c>
      <c r="P5840" s="65">
        <f t="shared" si="164"/>
        <v>785.50000000000659</v>
      </c>
    </row>
    <row r="5841" spans="1:18" ht="15">
      <c r="A5841" s="28" t="s">
        <v>2068</v>
      </c>
      <c r="B5841" s="61" t="s">
        <v>2085</v>
      </c>
      <c r="C5841" s="3"/>
      <c r="D5841" s="3"/>
      <c r="E5841" s="9" t="s">
        <v>277</v>
      </c>
      <c r="F5841" s="9" t="s">
        <v>277</v>
      </c>
      <c r="G5841" s="9" t="s">
        <v>277</v>
      </c>
      <c r="H5841" s="9" t="s">
        <v>277</v>
      </c>
      <c r="I5841" s="9">
        <v>0</v>
      </c>
      <c r="J5841" s="9">
        <v>0</v>
      </c>
      <c r="K5841" s="9" t="s">
        <v>277</v>
      </c>
      <c r="L5841" s="9">
        <v>342.00000000000364</v>
      </c>
      <c r="M5841" s="65">
        <v>307.5</v>
      </c>
      <c r="P5841" s="65">
        <f t="shared" si="164"/>
        <v>649.50000000000364</v>
      </c>
    </row>
    <row r="5842" spans="1:18" ht="15">
      <c r="A5842" s="28" t="s">
        <v>2069</v>
      </c>
      <c r="B5842" s="28" t="s">
        <v>600</v>
      </c>
      <c r="E5842" s="9" t="s">
        <v>277</v>
      </c>
      <c r="F5842" s="9" t="s">
        <v>277</v>
      </c>
      <c r="G5842" s="9" t="s">
        <v>277</v>
      </c>
      <c r="H5842" s="179">
        <v>393.29999999999563</v>
      </c>
      <c r="I5842" s="9">
        <v>0</v>
      </c>
      <c r="J5842" s="9">
        <v>0</v>
      </c>
      <c r="K5842" s="9">
        <v>306.39999999999782</v>
      </c>
      <c r="L5842" s="9">
        <v>160.20000000001164</v>
      </c>
      <c r="M5842" s="65">
        <v>161.60000000000002</v>
      </c>
      <c r="P5842" s="65">
        <f t="shared" si="164"/>
        <v>1021.5000000000051</v>
      </c>
      <c r="R5842" t="s">
        <v>283</v>
      </c>
    </row>
    <row r="5843" spans="1:18" ht="15">
      <c r="A5843" s="28" t="s">
        <v>2070</v>
      </c>
      <c r="B5843" s="226" t="s">
        <v>1595</v>
      </c>
      <c r="C5843" s="3"/>
      <c r="D5843" s="3"/>
      <c r="E5843" s="9" t="s">
        <v>277</v>
      </c>
      <c r="F5843" s="9" t="s">
        <v>277</v>
      </c>
      <c r="G5843" s="9" t="s">
        <v>277</v>
      </c>
      <c r="H5843" s="9" t="s">
        <v>277</v>
      </c>
      <c r="I5843" s="9">
        <v>0</v>
      </c>
      <c r="J5843" s="9">
        <v>0</v>
      </c>
      <c r="K5843" s="9">
        <v>217.09999999999854</v>
      </c>
      <c r="L5843" s="9" t="s">
        <v>277</v>
      </c>
      <c r="M5843" s="9" t="s">
        <v>277</v>
      </c>
      <c r="P5843" s="65">
        <f t="shared" si="164"/>
        <v>217.09999999999854</v>
      </c>
    </row>
    <row r="5844" spans="1:18" ht="15">
      <c r="A5844" s="28" t="s">
        <v>2071</v>
      </c>
      <c r="B5844" s="61" t="s">
        <v>2088</v>
      </c>
      <c r="C5844" s="3"/>
      <c r="D5844" s="3"/>
      <c r="E5844" s="9" t="s">
        <v>277</v>
      </c>
      <c r="F5844" s="9" t="s">
        <v>277</v>
      </c>
      <c r="G5844" s="9" t="s">
        <v>277</v>
      </c>
      <c r="H5844" s="9" t="s">
        <v>277</v>
      </c>
      <c r="I5844" s="9">
        <v>0</v>
      </c>
      <c r="J5844" s="9">
        <v>0</v>
      </c>
      <c r="K5844" s="9" t="s">
        <v>277</v>
      </c>
      <c r="L5844" s="9">
        <v>231.70000000000437</v>
      </c>
      <c r="M5844" s="9" t="s">
        <v>277</v>
      </c>
      <c r="P5844" s="65">
        <f t="shared" si="164"/>
        <v>231.70000000000437</v>
      </c>
    </row>
    <row r="5845" spans="1:18" ht="15">
      <c r="A5845" s="28" t="s">
        <v>2072</v>
      </c>
      <c r="B5845" s="226" t="s">
        <v>1575</v>
      </c>
      <c r="C5845" s="3"/>
      <c r="D5845" s="3"/>
      <c r="E5845" s="9" t="s">
        <v>277</v>
      </c>
      <c r="F5845" s="9" t="s">
        <v>277</v>
      </c>
      <c r="G5845" s="9" t="s">
        <v>277</v>
      </c>
      <c r="H5845" s="9" t="s">
        <v>277</v>
      </c>
      <c r="I5845" s="9">
        <v>0</v>
      </c>
      <c r="J5845" s="9">
        <v>0</v>
      </c>
      <c r="K5845" s="9">
        <v>333.10000000000218</v>
      </c>
      <c r="L5845" s="9">
        <v>338.799999999992</v>
      </c>
      <c r="M5845" s="65">
        <v>410.1</v>
      </c>
      <c r="P5845" s="65">
        <f t="shared" si="164"/>
        <v>1081.9999999999941</v>
      </c>
    </row>
    <row r="5846" spans="1:18" ht="15">
      <c r="A5846" s="28" t="s">
        <v>2149</v>
      </c>
      <c r="B5846" s="61" t="s">
        <v>2510</v>
      </c>
      <c r="C5846" s="3"/>
      <c r="D5846" s="3"/>
      <c r="E5846" s="9" t="s">
        <v>277</v>
      </c>
      <c r="F5846" s="9" t="s">
        <v>277</v>
      </c>
      <c r="G5846" s="9" t="s">
        <v>277</v>
      </c>
      <c r="H5846" s="9" t="s">
        <v>277</v>
      </c>
      <c r="I5846" s="9" t="s">
        <v>277</v>
      </c>
      <c r="J5846" s="9" t="s">
        <v>277</v>
      </c>
      <c r="K5846" s="9" t="s">
        <v>277</v>
      </c>
      <c r="L5846" s="9" t="s">
        <v>277</v>
      </c>
      <c r="M5846" s="65">
        <v>320.50000000000006</v>
      </c>
      <c r="N5846" s="65"/>
      <c r="P5846" s="65">
        <f t="shared" si="164"/>
        <v>320.50000000000006</v>
      </c>
    </row>
    <row r="5847" spans="1:18" ht="15">
      <c r="A5847" s="28" t="s">
        <v>2150</v>
      </c>
      <c r="B5847" s="61" t="s">
        <v>2612</v>
      </c>
      <c r="C5847" s="3"/>
      <c r="D5847" s="3"/>
      <c r="E5847" s="9" t="s">
        <v>277</v>
      </c>
      <c r="F5847" s="9" t="s">
        <v>277</v>
      </c>
      <c r="G5847" s="9" t="s">
        <v>277</v>
      </c>
      <c r="H5847" s="9" t="s">
        <v>277</v>
      </c>
      <c r="I5847" s="9" t="s">
        <v>277</v>
      </c>
      <c r="J5847" s="9" t="s">
        <v>277</v>
      </c>
      <c r="K5847" s="9" t="s">
        <v>277</v>
      </c>
      <c r="L5847" s="9" t="s">
        <v>277</v>
      </c>
      <c r="M5847" s="65">
        <v>364.5</v>
      </c>
      <c r="N5847" s="65"/>
      <c r="P5847" s="65">
        <f t="shared" si="164"/>
        <v>364.5</v>
      </c>
    </row>
    <row r="5848" spans="1:18" ht="15">
      <c r="A5848" s="28" t="s">
        <v>2151</v>
      </c>
      <c r="B5848" s="61" t="s">
        <v>2098</v>
      </c>
      <c r="C5848" s="3"/>
      <c r="D5848" s="3"/>
      <c r="E5848" s="9" t="s">
        <v>277</v>
      </c>
      <c r="F5848" s="9" t="s">
        <v>277</v>
      </c>
      <c r="G5848" s="9" t="s">
        <v>277</v>
      </c>
      <c r="H5848" s="9" t="s">
        <v>277</v>
      </c>
      <c r="I5848" s="9">
        <v>0</v>
      </c>
      <c r="J5848" s="9">
        <v>0</v>
      </c>
      <c r="K5848" s="9" t="s">
        <v>277</v>
      </c>
      <c r="L5848" s="9">
        <v>40.499999999996362</v>
      </c>
      <c r="M5848" s="9" t="s">
        <v>277</v>
      </c>
      <c r="P5848" s="65">
        <f t="shared" si="164"/>
        <v>40.499999999996362</v>
      </c>
    </row>
    <row r="5849" spans="1:18" ht="15">
      <c r="A5849" s="238" t="s">
        <v>2480</v>
      </c>
      <c r="B5849" s="61" t="s">
        <v>31</v>
      </c>
      <c r="E5849" s="9">
        <v>284.5</v>
      </c>
      <c r="F5849" s="9">
        <v>135.69999999999999</v>
      </c>
      <c r="G5849" s="9">
        <v>142.9</v>
      </c>
      <c r="H5849" s="9">
        <v>142.99999999999636</v>
      </c>
      <c r="I5849" s="9">
        <v>0</v>
      </c>
      <c r="J5849" s="9">
        <v>0</v>
      </c>
      <c r="K5849" s="179">
        <v>566.50000000000364</v>
      </c>
      <c r="L5849" s="9">
        <v>419.40000000000146</v>
      </c>
      <c r="M5849" s="65">
        <v>319.5</v>
      </c>
      <c r="P5849" s="65">
        <f t="shared" ref="P5849:P5879" si="165">SUM(E5849:M5849)</f>
        <v>2011.5000000000014</v>
      </c>
      <c r="R5849" t="s">
        <v>282</v>
      </c>
    </row>
    <row r="5850" spans="1:18" ht="15">
      <c r="A5850" s="238" t="s">
        <v>2481</v>
      </c>
      <c r="B5850" s="61" t="s">
        <v>2514</v>
      </c>
      <c r="C5850" s="3"/>
      <c r="D5850" s="3"/>
      <c r="E5850" s="9" t="s">
        <v>277</v>
      </c>
      <c r="F5850" s="9" t="s">
        <v>277</v>
      </c>
      <c r="G5850" s="9" t="s">
        <v>277</v>
      </c>
      <c r="H5850" s="9" t="s">
        <v>277</v>
      </c>
      <c r="I5850" s="9" t="s">
        <v>277</v>
      </c>
      <c r="J5850" s="9" t="s">
        <v>277</v>
      </c>
      <c r="K5850" s="9" t="s">
        <v>277</v>
      </c>
      <c r="L5850" s="9" t="s">
        <v>277</v>
      </c>
      <c r="M5850" s="65">
        <v>217.10000000000002</v>
      </c>
      <c r="N5850" s="65"/>
      <c r="P5850" s="65">
        <f t="shared" si="165"/>
        <v>217.10000000000002</v>
      </c>
    </row>
    <row r="5851" spans="1:18" ht="15">
      <c r="A5851" s="238" t="s">
        <v>2482</v>
      </c>
      <c r="B5851" s="61" t="s">
        <v>655</v>
      </c>
      <c r="E5851" s="9" t="s">
        <v>277</v>
      </c>
      <c r="F5851" s="9" t="s">
        <v>277</v>
      </c>
      <c r="G5851" s="9" t="s">
        <v>277</v>
      </c>
      <c r="H5851" s="9">
        <v>245.54999999999927</v>
      </c>
      <c r="I5851" s="9">
        <v>0</v>
      </c>
      <c r="J5851" s="9">
        <v>0</v>
      </c>
      <c r="K5851" s="9">
        <v>356.69999999998618</v>
      </c>
      <c r="L5851" s="9">
        <v>229.50000000000364</v>
      </c>
      <c r="M5851" s="65">
        <v>251</v>
      </c>
      <c r="P5851" s="65">
        <f t="shared" si="165"/>
        <v>1082.7499999999891</v>
      </c>
    </row>
    <row r="5852" spans="1:18" ht="15">
      <c r="A5852" s="238" t="s">
        <v>2483</v>
      </c>
      <c r="B5852" s="61" t="s">
        <v>2091</v>
      </c>
      <c r="C5852" s="3"/>
      <c r="D5852" s="3"/>
      <c r="E5852" s="9" t="s">
        <v>277</v>
      </c>
      <c r="F5852" s="9" t="s">
        <v>277</v>
      </c>
      <c r="G5852" s="9" t="s">
        <v>277</v>
      </c>
      <c r="H5852" s="9" t="s">
        <v>277</v>
      </c>
      <c r="I5852" s="9">
        <v>0</v>
      </c>
      <c r="J5852" s="9">
        <v>0</v>
      </c>
      <c r="K5852" s="9" t="s">
        <v>277</v>
      </c>
      <c r="L5852" s="9">
        <v>224.89999999999054</v>
      </c>
      <c r="M5852" s="65">
        <v>320.5</v>
      </c>
      <c r="P5852" s="65">
        <f t="shared" si="165"/>
        <v>545.39999999999054</v>
      </c>
    </row>
    <row r="5853" spans="1:18" ht="15">
      <c r="A5853" s="238" t="s">
        <v>2484</v>
      </c>
      <c r="B5853" s="61" t="s">
        <v>622</v>
      </c>
      <c r="E5853" s="9" t="s">
        <v>277</v>
      </c>
      <c r="F5853" s="9" t="s">
        <v>277</v>
      </c>
      <c r="G5853" s="9" t="s">
        <v>277</v>
      </c>
      <c r="H5853" s="9">
        <v>220.45000000000437</v>
      </c>
      <c r="I5853" s="9">
        <v>0</v>
      </c>
      <c r="J5853" s="9">
        <v>0</v>
      </c>
      <c r="K5853" s="9">
        <v>418</v>
      </c>
      <c r="L5853" s="9">
        <v>40.5</v>
      </c>
      <c r="M5853" s="9" t="s">
        <v>277</v>
      </c>
      <c r="P5853" s="65">
        <f t="shared" si="165"/>
        <v>678.95000000000437</v>
      </c>
    </row>
    <row r="5854" spans="1:18" ht="15">
      <c r="A5854" s="238" t="s">
        <v>2485</v>
      </c>
      <c r="B5854" s="61" t="s">
        <v>648</v>
      </c>
      <c r="E5854" s="9" t="s">
        <v>277</v>
      </c>
      <c r="F5854" s="9" t="s">
        <v>277</v>
      </c>
      <c r="G5854" s="9" t="s">
        <v>277</v>
      </c>
      <c r="H5854" s="9">
        <v>127</v>
      </c>
      <c r="I5854" s="9">
        <v>0</v>
      </c>
      <c r="J5854" s="9">
        <v>0</v>
      </c>
      <c r="K5854" s="9">
        <v>360.90000000000146</v>
      </c>
      <c r="L5854" s="9">
        <v>194.10000000000218</v>
      </c>
      <c r="M5854" s="65">
        <v>458.1</v>
      </c>
      <c r="P5854" s="65">
        <f t="shared" si="165"/>
        <v>1140.1000000000035</v>
      </c>
    </row>
    <row r="5855" spans="1:18" ht="15">
      <c r="A5855" s="238" t="s">
        <v>2486</v>
      </c>
      <c r="B5855" s="61" t="s">
        <v>33</v>
      </c>
      <c r="E5855" s="179">
        <v>304</v>
      </c>
      <c r="F5855" s="179">
        <v>262.7</v>
      </c>
      <c r="G5855" s="9">
        <v>204.5</v>
      </c>
      <c r="H5855" s="9">
        <v>164.89999999999418</v>
      </c>
      <c r="I5855" s="9">
        <v>0</v>
      </c>
      <c r="J5855" s="9">
        <v>0</v>
      </c>
      <c r="K5855" s="9">
        <v>468.20000000000073</v>
      </c>
      <c r="L5855" s="9">
        <v>214.49999999999636</v>
      </c>
      <c r="M5855" s="65">
        <v>310.89999999999998</v>
      </c>
      <c r="P5855" s="65">
        <f t="shared" si="165"/>
        <v>1929.6999999999912</v>
      </c>
      <c r="R5855" t="s">
        <v>321</v>
      </c>
    </row>
    <row r="5856" spans="1:18" ht="15">
      <c r="A5856" s="238" t="s">
        <v>2487</v>
      </c>
      <c r="B5856" s="170" t="s">
        <v>1294</v>
      </c>
      <c r="C5856" s="3"/>
      <c r="D5856" s="3"/>
      <c r="E5856" s="9" t="s">
        <v>277</v>
      </c>
      <c r="F5856" s="9" t="s">
        <v>277</v>
      </c>
      <c r="G5856" s="9" t="s">
        <v>277</v>
      </c>
      <c r="H5856" s="9" t="s">
        <v>277</v>
      </c>
      <c r="I5856" s="9">
        <v>0</v>
      </c>
      <c r="J5856" s="9">
        <v>0</v>
      </c>
      <c r="K5856" s="9" t="s">
        <v>277</v>
      </c>
      <c r="L5856" s="9" t="s">
        <v>277</v>
      </c>
      <c r="M5856" s="9" t="s">
        <v>277</v>
      </c>
      <c r="P5856" s="65">
        <f t="shared" si="165"/>
        <v>0</v>
      </c>
    </row>
    <row r="5857" spans="1:21" ht="15">
      <c r="A5857" s="238" t="s">
        <v>2488</v>
      </c>
      <c r="B5857" s="61" t="s">
        <v>35</v>
      </c>
      <c r="E5857" s="9">
        <v>58.5</v>
      </c>
      <c r="F5857" s="174">
        <v>565.4</v>
      </c>
      <c r="G5857" s="176">
        <v>497.6</v>
      </c>
      <c r="H5857" s="9">
        <v>125.60000000000582</v>
      </c>
      <c r="I5857" s="9">
        <v>0</v>
      </c>
      <c r="J5857" s="9">
        <v>0</v>
      </c>
      <c r="K5857" s="9" t="s">
        <v>277</v>
      </c>
      <c r="L5857" s="9" t="s">
        <v>277</v>
      </c>
      <c r="M5857" s="9" t="s">
        <v>277</v>
      </c>
      <c r="P5857" s="65">
        <f t="shared" si="165"/>
        <v>1247.1000000000058</v>
      </c>
      <c r="R5857" t="s">
        <v>279</v>
      </c>
      <c r="U5857" t="s">
        <v>1396</v>
      </c>
    </row>
    <row r="5858" spans="1:21" ht="15">
      <c r="A5858" s="238" t="s">
        <v>2489</v>
      </c>
      <c r="B5858" s="61" t="s">
        <v>37</v>
      </c>
      <c r="E5858" s="9">
        <v>289.8</v>
      </c>
      <c r="F5858" s="9">
        <v>191.5</v>
      </c>
      <c r="G5858" s="9">
        <v>286</v>
      </c>
      <c r="H5858" s="9">
        <v>76.200000000008004</v>
      </c>
      <c r="I5858" s="9">
        <v>0</v>
      </c>
      <c r="J5858" s="9">
        <v>0</v>
      </c>
      <c r="K5858" s="176">
        <v>679.15000000000509</v>
      </c>
      <c r="L5858" s="9">
        <v>290.299999999992</v>
      </c>
      <c r="M5858" s="65">
        <v>266.10000000000002</v>
      </c>
      <c r="P5858" s="65">
        <f t="shared" si="165"/>
        <v>2079.0500000000052</v>
      </c>
      <c r="R5858" t="s">
        <v>280</v>
      </c>
      <c r="U5858" t="s">
        <v>1396</v>
      </c>
    </row>
    <row r="5859" spans="1:21" ht="15">
      <c r="A5859" s="238" t="s">
        <v>2490</v>
      </c>
      <c r="B5859" s="61" t="s">
        <v>143</v>
      </c>
      <c r="E5859" s="9" t="s">
        <v>277</v>
      </c>
      <c r="F5859" s="176">
        <v>589.6</v>
      </c>
      <c r="G5859" s="174">
        <v>476.4</v>
      </c>
      <c r="H5859" s="9">
        <v>118.50000000001455</v>
      </c>
      <c r="I5859" s="9">
        <v>0</v>
      </c>
      <c r="J5859" s="9">
        <v>0</v>
      </c>
      <c r="K5859" s="9">
        <v>329.80000000000291</v>
      </c>
      <c r="L5859" s="9">
        <v>273.20000000000073</v>
      </c>
      <c r="M5859" s="65">
        <v>241.50000000000003</v>
      </c>
      <c r="P5859" s="65">
        <f t="shared" si="165"/>
        <v>2029.0000000000182</v>
      </c>
      <c r="R5859" t="s">
        <v>279</v>
      </c>
      <c r="U5859" t="s">
        <v>1396</v>
      </c>
    </row>
    <row r="5860" spans="1:21" ht="15">
      <c r="A5860" s="238" t="s">
        <v>2491</v>
      </c>
      <c r="B5860" s="61" t="s">
        <v>2517</v>
      </c>
      <c r="C5860" s="3"/>
      <c r="D5860" s="3"/>
      <c r="E5860" s="9" t="s">
        <v>277</v>
      </c>
      <c r="F5860" s="9" t="s">
        <v>277</v>
      </c>
      <c r="G5860" s="9" t="s">
        <v>277</v>
      </c>
      <c r="H5860" s="9" t="s">
        <v>277</v>
      </c>
      <c r="I5860" s="9" t="s">
        <v>277</v>
      </c>
      <c r="J5860" s="9" t="s">
        <v>277</v>
      </c>
      <c r="K5860" s="9" t="s">
        <v>277</v>
      </c>
      <c r="L5860" s="9" t="s">
        <v>277</v>
      </c>
      <c r="M5860" s="65">
        <v>449.5</v>
      </c>
      <c r="N5860" s="65"/>
      <c r="P5860" s="65">
        <f t="shared" si="165"/>
        <v>449.5</v>
      </c>
    </row>
    <row r="5861" spans="1:21" ht="15">
      <c r="A5861" s="238" t="s">
        <v>2492</v>
      </c>
      <c r="B5861" s="181" t="s">
        <v>1286</v>
      </c>
      <c r="C5861" s="3"/>
      <c r="D5861" s="3"/>
      <c r="E5861" s="9" t="s">
        <v>277</v>
      </c>
      <c r="F5861" s="9" t="s">
        <v>277</v>
      </c>
      <c r="G5861" s="9" t="s">
        <v>277</v>
      </c>
      <c r="H5861" s="9" t="s">
        <v>277</v>
      </c>
      <c r="I5861" s="9">
        <v>0</v>
      </c>
      <c r="J5861" s="9">
        <v>0</v>
      </c>
      <c r="K5861" s="9">
        <v>413.50000000000364</v>
      </c>
      <c r="L5861" s="9">
        <v>194.5</v>
      </c>
      <c r="M5861" s="65">
        <v>407.4</v>
      </c>
      <c r="P5861" s="65">
        <f t="shared" si="165"/>
        <v>1015.4000000000036</v>
      </c>
    </row>
    <row r="5862" spans="1:21" ht="15">
      <c r="A5862" s="238" t="s">
        <v>2493</v>
      </c>
      <c r="B5862" s="61" t="s">
        <v>2518</v>
      </c>
      <c r="C5862" s="3"/>
      <c r="D5862" s="3"/>
      <c r="E5862" s="9" t="s">
        <v>277</v>
      </c>
      <c r="F5862" s="9" t="s">
        <v>277</v>
      </c>
      <c r="G5862" s="9" t="s">
        <v>277</v>
      </c>
      <c r="H5862" s="9" t="s">
        <v>277</v>
      </c>
      <c r="I5862" s="9" t="s">
        <v>277</v>
      </c>
      <c r="J5862" s="9" t="s">
        <v>277</v>
      </c>
      <c r="K5862" s="9" t="s">
        <v>277</v>
      </c>
      <c r="L5862" s="9" t="s">
        <v>277</v>
      </c>
      <c r="M5862" s="90">
        <v>499.4</v>
      </c>
      <c r="N5862" s="65"/>
      <c r="P5862" s="65">
        <f t="shared" si="165"/>
        <v>499.4</v>
      </c>
      <c r="R5862" t="s">
        <v>296</v>
      </c>
    </row>
    <row r="5863" spans="1:21" ht="15">
      <c r="A5863" s="238" t="s">
        <v>2494</v>
      </c>
      <c r="B5863" s="61" t="s">
        <v>2523</v>
      </c>
      <c r="C5863" s="3"/>
      <c r="D5863" s="3"/>
      <c r="E5863" s="9" t="s">
        <v>277</v>
      </c>
      <c r="F5863" s="9" t="s">
        <v>277</v>
      </c>
      <c r="G5863" s="9" t="s">
        <v>277</v>
      </c>
      <c r="H5863" s="9" t="s">
        <v>277</v>
      </c>
      <c r="I5863" s="9" t="s">
        <v>277</v>
      </c>
      <c r="J5863" s="9" t="s">
        <v>277</v>
      </c>
      <c r="K5863" s="9" t="s">
        <v>277</v>
      </c>
      <c r="L5863" s="9" t="s">
        <v>277</v>
      </c>
      <c r="M5863" s="113">
        <v>585</v>
      </c>
      <c r="N5863" s="65"/>
      <c r="P5863" s="65">
        <f t="shared" si="165"/>
        <v>585</v>
      </c>
      <c r="R5863" t="s">
        <v>299</v>
      </c>
    </row>
    <row r="5864" spans="1:21" ht="15">
      <c r="A5864" s="238" t="s">
        <v>2495</v>
      </c>
      <c r="B5864" s="61" t="s">
        <v>39</v>
      </c>
      <c r="E5864" s="9">
        <v>288.89999999999998</v>
      </c>
      <c r="F5864" s="9">
        <v>138.6</v>
      </c>
      <c r="G5864" s="9">
        <v>165.2</v>
      </c>
      <c r="H5864" s="9">
        <v>252.49999999999272</v>
      </c>
      <c r="I5864" s="9">
        <v>0</v>
      </c>
      <c r="J5864" s="9">
        <v>0</v>
      </c>
      <c r="K5864" s="9">
        <v>427.5</v>
      </c>
      <c r="L5864" s="9" t="s">
        <v>277</v>
      </c>
      <c r="M5864" s="9" t="s">
        <v>277</v>
      </c>
      <c r="P5864" s="65">
        <f t="shared" si="165"/>
        <v>1272.6999999999928</v>
      </c>
    </row>
    <row r="5865" spans="1:21" ht="15">
      <c r="A5865" s="238" t="s">
        <v>2496</v>
      </c>
      <c r="B5865" s="226" t="s">
        <v>1596</v>
      </c>
      <c r="C5865" s="3"/>
      <c r="D5865" s="3"/>
      <c r="E5865" s="9" t="s">
        <v>277</v>
      </c>
      <c r="F5865" s="9" t="s">
        <v>277</v>
      </c>
      <c r="G5865" s="9" t="s">
        <v>277</v>
      </c>
      <c r="H5865" s="9" t="s">
        <v>277</v>
      </c>
      <c r="I5865" s="9">
        <v>0</v>
      </c>
      <c r="J5865" s="9">
        <v>0</v>
      </c>
      <c r="K5865" s="9">
        <v>308.09999999999854</v>
      </c>
      <c r="L5865" s="9">
        <v>433.5</v>
      </c>
      <c r="M5865" s="65">
        <v>277.10000000000002</v>
      </c>
      <c r="P5865" s="65">
        <f t="shared" si="165"/>
        <v>1018.6999999999986</v>
      </c>
    </row>
    <row r="5866" spans="1:21" ht="15">
      <c r="A5866" s="238" t="s">
        <v>2497</v>
      </c>
      <c r="B5866" s="61" t="s">
        <v>179</v>
      </c>
      <c r="C5866" s="3"/>
      <c r="D5866" s="3"/>
      <c r="E5866" s="9" t="s">
        <v>277</v>
      </c>
      <c r="F5866" s="9" t="s">
        <v>277</v>
      </c>
      <c r="G5866" s="9" t="s">
        <v>277</v>
      </c>
      <c r="H5866" s="9" t="s">
        <v>277</v>
      </c>
      <c r="I5866" s="9">
        <v>0</v>
      </c>
      <c r="J5866" s="9">
        <v>0</v>
      </c>
      <c r="K5866" s="9" t="s">
        <v>277</v>
      </c>
      <c r="L5866" s="9">
        <v>386.29999999999927</v>
      </c>
      <c r="M5866" s="65">
        <v>245.80000000000004</v>
      </c>
      <c r="P5866" s="65">
        <f t="shared" si="165"/>
        <v>632.09999999999934</v>
      </c>
    </row>
    <row r="5867" spans="1:21" ht="15">
      <c r="A5867" s="238" t="s">
        <v>2498</v>
      </c>
      <c r="B5867" s="61" t="s">
        <v>2506</v>
      </c>
      <c r="C5867" s="3"/>
      <c r="D5867" s="3"/>
      <c r="E5867" s="9" t="s">
        <v>277</v>
      </c>
      <c r="F5867" s="9" t="s">
        <v>277</v>
      </c>
      <c r="G5867" s="9" t="s">
        <v>277</v>
      </c>
      <c r="H5867" s="9" t="s">
        <v>277</v>
      </c>
      <c r="I5867" s="9" t="s">
        <v>277</v>
      </c>
      <c r="J5867" s="9" t="s">
        <v>277</v>
      </c>
      <c r="K5867" s="9" t="s">
        <v>277</v>
      </c>
      <c r="L5867" s="9" t="s">
        <v>277</v>
      </c>
      <c r="M5867" s="90">
        <v>469.4</v>
      </c>
      <c r="N5867" s="65"/>
      <c r="P5867" s="65">
        <f t="shared" si="165"/>
        <v>469.4</v>
      </c>
      <c r="R5867" t="s">
        <v>292</v>
      </c>
    </row>
    <row r="5868" spans="1:21" ht="15">
      <c r="A5868" s="238" t="s">
        <v>2499</v>
      </c>
      <c r="B5868" s="61" t="s">
        <v>2095</v>
      </c>
      <c r="C5868" s="3"/>
      <c r="D5868" s="3"/>
      <c r="E5868" s="9" t="s">
        <v>277</v>
      </c>
      <c r="F5868" s="9" t="s">
        <v>277</v>
      </c>
      <c r="G5868" s="9" t="s">
        <v>277</v>
      </c>
      <c r="H5868" s="9" t="s">
        <v>277</v>
      </c>
      <c r="I5868" s="9">
        <v>0</v>
      </c>
      <c r="J5868" s="9">
        <v>0</v>
      </c>
      <c r="K5868" s="9" t="s">
        <v>277</v>
      </c>
      <c r="L5868" s="9">
        <v>278.99999999999636</v>
      </c>
      <c r="M5868" s="65">
        <v>263</v>
      </c>
      <c r="P5868" s="65">
        <f t="shared" si="165"/>
        <v>541.99999999999636</v>
      </c>
    </row>
    <row r="5869" spans="1:21" ht="15">
      <c r="A5869" s="238" t="s">
        <v>2500</v>
      </c>
      <c r="B5869" s="61" t="s">
        <v>144</v>
      </c>
      <c r="E5869" s="9" t="s">
        <v>277</v>
      </c>
      <c r="F5869" s="179">
        <v>322.89999999999998</v>
      </c>
      <c r="G5869" s="179">
        <v>330.2</v>
      </c>
      <c r="H5869" s="9">
        <v>109.15000000000691</v>
      </c>
      <c r="I5869" s="9">
        <v>0</v>
      </c>
      <c r="J5869" s="9">
        <v>0</v>
      </c>
      <c r="K5869" s="9">
        <v>398.20000000000437</v>
      </c>
      <c r="L5869" s="9" t="s">
        <v>277</v>
      </c>
      <c r="M5869" s="9" t="s">
        <v>277</v>
      </c>
      <c r="P5869" s="65">
        <f t="shared" si="165"/>
        <v>1160.4500000000112</v>
      </c>
      <c r="R5869" t="s">
        <v>304</v>
      </c>
    </row>
    <row r="5870" spans="1:21" ht="15">
      <c r="A5870" s="238" t="s">
        <v>2501</v>
      </c>
      <c r="B5870" s="170" t="s">
        <v>1283</v>
      </c>
      <c r="C5870" s="3"/>
      <c r="D5870" s="3"/>
      <c r="E5870" s="9" t="s">
        <v>277</v>
      </c>
      <c r="F5870" s="9" t="s">
        <v>277</v>
      </c>
      <c r="G5870" s="9" t="s">
        <v>277</v>
      </c>
      <c r="H5870" s="9" t="s">
        <v>277</v>
      </c>
      <c r="I5870" s="9">
        <v>0</v>
      </c>
      <c r="J5870" s="9">
        <v>0</v>
      </c>
      <c r="K5870" s="9">
        <v>375.19999999998981</v>
      </c>
      <c r="L5870" s="9">
        <v>112.75000000000728</v>
      </c>
      <c r="M5870" s="65">
        <v>329.9</v>
      </c>
      <c r="P5870" s="65">
        <f t="shared" si="165"/>
        <v>817.84999999999707</v>
      </c>
    </row>
    <row r="5871" spans="1:21" ht="15">
      <c r="A5871" s="238" t="s">
        <v>2502</v>
      </c>
      <c r="B5871" s="61" t="s">
        <v>2525</v>
      </c>
      <c r="C5871" s="3"/>
      <c r="D5871" s="3"/>
      <c r="E5871" s="9" t="s">
        <v>277</v>
      </c>
      <c r="F5871" s="9" t="s">
        <v>277</v>
      </c>
      <c r="G5871" s="9" t="s">
        <v>277</v>
      </c>
      <c r="H5871" s="9" t="s">
        <v>277</v>
      </c>
      <c r="I5871" s="9" t="s">
        <v>277</v>
      </c>
      <c r="J5871" s="9" t="s">
        <v>277</v>
      </c>
      <c r="K5871" s="9" t="s">
        <v>277</v>
      </c>
      <c r="L5871" s="9" t="s">
        <v>277</v>
      </c>
      <c r="M5871" s="65">
        <v>330.2</v>
      </c>
      <c r="N5871" s="65"/>
      <c r="P5871" s="65">
        <f t="shared" si="165"/>
        <v>330.2</v>
      </c>
    </row>
    <row r="5872" spans="1:21" ht="15">
      <c r="A5872" s="238" t="s">
        <v>2531</v>
      </c>
      <c r="B5872" s="61" t="s">
        <v>154</v>
      </c>
      <c r="E5872" s="9" t="s">
        <v>277</v>
      </c>
      <c r="F5872" s="9" t="s">
        <v>277</v>
      </c>
      <c r="G5872" s="179">
        <v>397.7</v>
      </c>
      <c r="H5872" s="9">
        <v>120.29999999999563</v>
      </c>
      <c r="I5872" s="9">
        <v>0</v>
      </c>
      <c r="J5872" s="9">
        <v>0</v>
      </c>
      <c r="K5872" s="9">
        <v>452.19999999998254</v>
      </c>
      <c r="L5872" s="9">
        <v>255.49999999999272</v>
      </c>
      <c r="M5872" s="65">
        <v>239.8</v>
      </c>
      <c r="P5872" s="65">
        <f t="shared" si="165"/>
        <v>1465.4999999999709</v>
      </c>
      <c r="R5872" t="s">
        <v>282</v>
      </c>
    </row>
    <row r="5873" spans="1:21" ht="15">
      <c r="A5873" s="238" t="s">
        <v>2613</v>
      </c>
      <c r="B5873" s="61" t="s">
        <v>2526</v>
      </c>
      <c r="C5873" s="3"/>
      <c r="D5873" s="3"/>
      <c r="E5873" s="9" t="s">
        <v>277</v>
      </c>
      <c r="F5873" s="9" t="s">
        <v>277</v>
      </c>
      <c r="G5873" s="9" t="s">
        <v>277</v>
      </c>
      <c r="H5873" s="9" t="s">
        <v>277</v>
      </c>
      <c r="I5873" s="9" t="s">
        <v>277</v>
      </c>
      <c r="J5873" s="9" t="s">
        <v>277</v>
      </c>
      <c r="K5873" s="9" t="s">
        <v>277</v>
      </c>
      <c r="L5873" s="9" t="s">
        <v>277</v>
      </c>
      <c r="M5873" s="65">
        <v>276</v>
      </c>
      <c r="N5873" s="65"/>
      <c r="P5873" s="65">
        <f t="shared" si="165"/>
        <v>276</v>
      </c>
    </row>
    <row r="5874" spans="1:21" ht="15">
      <c r="A5874" s="238" t="s">
        <v>2626</v>
      </c>
      <c r="B5874" s="61" t="s">
        <v>2524</v>
      </c>
      <c r="C5874" s="3"/>
      <c r="D5874" s="3"/>
      <c r="E5874" s="9" t="s">
        <v>277</v>
      </c>
      <c r="F5874" s="9" t="s">
        <v>277</v>
      </c>
      <c r="G5874" s="9" t="s">
        <v>277</v>
      </c>
      <c r="H5874" s="9" t="s">
        <v>277</v>
      </c>
      <c r="I5874" s="9" t="s">
        <v>277</v>
      </c>
      <c r="J5874" s="9" t="s">
        <v>277</v>
      </c>
      <c r="K5874" s="9" t="s">
        <v>277</v>
      </c>
      <c r="L5874" s="9" t="s">
        <v>277</v>
      </c>
      <c r="M5874" s="65">
        <v>379.8</v>
      </c>
      <c r="N5874" s="65"/>
      <c r="P5874" s="65">
        <f t="shared" si="165"/>
        <v>379.8</v>
      </c>
    </row>
    <row r="5875" spans="1:21" ht="15">
      <c r="A5875" s="238" t="s">
        <v>2662</v>
      </c>
      <c r="B5875" s="170" t="s">
        <v>1282</v>
      </c>
      <c r="C5875" s="3"/>
      <c r="D5875" s="3"/>
      <c r="E5875" s="9" t="s">
        <v>277</v>
      </c>
      <c r="F5875" s="9" t="s">
        <v>277</v>
      </c>
      <c r="G5875" s="9" t="s">
        <v>277</v>
      </c>
      <c r="H5875" s="9" t="s">
        <v>277</v>
      </c>
      <c r="I5875" s="9">
        <v>0</v>
      </c>
      <c r="J5875" s="9">
        <v>0</v>
      </c>
      <c r="K5875" s="9" t="s">
        <v>277</v>
      </c>
      <c r="L5875" s="9" t="s">
        <v>277</v>
      </c>
      <c r="M5875" s="9" t="s">
        <v>277</v>
      </c>
      <c r="P5875" s="65">
        <f t="shared" si="165"/>
        <v>0</v>
      </c>
    </row>
    <row r="5876" spans="1:21" ht="15">
      <c r="A5876" s="238" t="s">
        <v>2663</v>
      </c>
      <c r="B5876" s="61" t="s">
        <v>2505</v>
      </c>
      <c r="C5876" s="3"/>
      <c r="D5876" s="3"/>
      <c r="E5876" s="9" t="s">
        <v>277</v>
      </c>
      <c r="F5876" s="9" t="s">
        <v>277</v>
      </c>
      <c r="G5876" s="9" t="s">
        <v>277</v>
      </c>
      <c r="H5876" s="9" t="s">
        <v>277</v>
      </c>
      <c r="I5876" s="9" t="s">
        <v>277</v>
      </c>
      <c r="J5876" s="9" t="s">
        <v>277</v>
      </c>
      <c r="K5876" s="9" t="s">
        <v>277</v>
      </c>
      <c r="L5876" s="9" t="s">
        <v>277</v>
      </c>
      <c r="M5876" s="65">
        <v>206.39999999999998</v>
      </c>
      <c r="N5876" s="65"/>
      <c r="P5876" s="65">
        <f t="shared" si="165"/>
        <v>206.39999999999998</v>
      </c>
    </row>
    <row r="5877" spans="1:21" ht="15">
      <c r="A5877" s="238" t="s">
        <v>2664</v>
      </c>
      <c r="B5877" s="61" t="s">
        <v>620</v>
      </c>
      <c r="E5877" s="9" t="s">
        <v>277</v>
      </c>
      <c r="F5877" s="9" t="s">
        <v>277</v>
      </c>
      <c r="G5877" s="9" t="s">
        <v>277</v>
      </c>
      <c r="H5877" s="9">
        <v>86.599999999991269</v>
      </c>
      <c r="I5877" s="9">
        <v>0</v>
      </c>
      <c r="J5877" s="9">
        <v>0</v>
      </c>
      <c r="K5877" s="9">
        <v>397.19999999999709</v>
      </c>
      <c r="L5877" s="9">
        <v>313.44999999999709</v>
      </c>
      <c r="M5877" s="90">
        <v>500</v>
      </c>
      <c r="P5877" s="65">
        <f t="shared" si="165"/>
        <v>1297.2499999999854</v>
      </c>
      <c r="R5877" t="s">
        <v>283</v>
      </c>
    </row>
    <row r="5878" spans="1:21" ht="15">
      <c r="A5878" s="238" t="s">
        <v>2665</v>
      </c>
      <c r="B5878" s="226" t="s">
        <v>2074</v>
      </c>
      <c r="C5878" s="3"/>
      <c r="D5878" s="3"/>
      <c r="E5878" s="9" t="s">
        <v>277</v>
      </c>
      <c r="F5878" s="9" t="s">
        <v>277</v>
      </c>
      <c r="G5878" s="9" t="s">
        <v>277</v>
      </c>
      <c r="H5878" s="9" t="s">
        <v>277</v>
      </c>
      <c r="I5878" s="9">
        <v>0</v>
      </c>
      <c r="J5878" s="9">
        <v>0</v>
      </c>
      <c r="K5878" s="9" t="s">
        <v>277</v>
      </c>
      <c r="L5878" s="9">
        <v>120.29999999999563</v>
      </c>
      <c r="M5878" s="65">
        <v>356.3</v>
      </c>
      <c r="P5878" s="65">
        <f t="shared" si="165"/>
        <v>476.59999999999565</v>
      </c>
    </row>
    <row r="5879" spans="1:21" ht="15">
      <c r="A5879" s="238" t="s">
        <v>2666</v>
      </c>
      <c r="B5879" s="226" t="s">
        <v>1581</v>
      </c>
      <c r="C5879" s="3"/>
      <c r="D5879" s="3"/>
      <c r="E5879" s="9" t="s">
        <v>277</v>
      </c>
      <c r="F5879" s="9" t="s">
        <v>277</v>
      </c>
      <c r="G5879" s="9" t="s">
        <v>277</v>
      </c>
      <c r="H5879" s="9" t="s">
        <v>277</v>
      </c>
      <c r="I5879" s="9">
        <v>0</v>
      </c>
      <c r="J5879" s="9">
        <v>0</v>
      </c>
      <c r="K5879" s="9">
        <v>446.89999999999782</v>
      </c>
      <c r="L5879" s="9">
        <v>162.09999999999854</v>
      </c>
      <c r="M5879" s="65">
        <v>387.3</v>
      </c>
      <c r="P5879" s="65">
        <f t="shared" si="165"/>
        <v>996.29999999999632</v>
      </c>
    </row>
    <row r="5880" spans="1:21" ht="15">
      <c r="A5880" s="28"/>
      <c r="B5880" s="61"/>
      <c r="E5880" s="9"/>
      <c r="F5880" s="9"/>
      <c r="G5880" s="9"/>
      <c r="H5880" s="9"/>
      <c r="L5880" s="67"/>
      <c r="M5880" s="67"/>
      <c r="N5880" s="65"/>
    </row>
    <row r="5881" spans="1:21" ht="15">
      <c r="A5881" s="28"/>
      <c r="E5881" s="9"/>
      <c r="L5881" s="67"/>
      <c r="M5881" s="67"/>
    </row>
    <row r="5882" spans="1:21" ht="15">
      <c r="A5882" s="28"/>
      <c r="B5882" s="61"/>
      <c r="E5882" s="9"/>
      <c r="L5882" s="67"/>
      <c r="M5882" s="67"/>
    </row>
    <row r="5883" spans="1:21" ht="25.5">
      <c r="A5883" s="23" t="s">
        <v>210</v>
      </c>
      <c r="L5883" s="67"/>
      <c r="M5883" s="67"/>
    </row>
    <row r="5884" spans="1:21">
      <c r="L5884" s="67"/>
      <c r="M5884" s="67"/>
    </row>
    <row r="5885" spans="1:21" ht="15">
      <c r="A5885" s="38"/>
      <c r="B5885" s="38"/>
      <c r="C5885" s="38"/>
      <c r="D5885" s="38"/>
      <c r="E5885" s="59">
        <v>2016</v>
      </c>
      <c r="F5885" s="59">
        <v>2017</v>
      </c>
      <c r="G5885" s="59">
        <v>2018</v>
      </c>
      <c r="H5885" s="59">
        <v>2019</v>
      </c>
      <c r="I5885" s="59">
        <v>2020</v>
      </c>
      <c r="J5885" s="59">
        <v>2021</v>
      </c>
      <c r="K5885" s="59">
        <v>2022</v>
      </c>
      <c r="L5885" s="59">
        <v>2023</v>
      </c>
      <c r="M5885" s="59">
        <v>2024</v>
      </c>
      <c r="P5885" s="68" t="s">
        <v>40</v>
      </c>
    </row>
    <row r="5886" spans="1:21" ht="15">
      <c r="A5886" s="28" t="s">
        <v>0</v>
      </c>
      <c r="B5886" s="61" t="s">
        <v>19</v>
      </c>
      <c r="E5886" s="174">
        <v>40.700000000000003</v>
      </c>
      <c r="F5886" s="174">
        <v>341</v>
      </c>
      <c r="G5886" s="179">
        <v>160.6</v>
      </c>
      <c r="H5886" s="179">
        <v>330.39999999999964</v>
      </c>
      <c r="I5886" s="9" t="s">
        <v>182</v>
      </c>
      <c r="J5886" s="9" t="s">
        <v>182</v>
      </c>
      <c r="K5886" s="9" t="s">
        <v>182</v>
      </c>
      <c r="L5886" s="9" t="s">
        <v>182</v>
      </c>
      <c r="M5886" s="9" t="s">
        <v>182</v>
      </c>
      <c r="P5886" s="65">
        <v>872.69999999999959</v>
      </c>
      <c r="R5886" t="s">
        <v>793</v>
      </c>
      <c r="U5886" s="3" t="s">
        <v>794</v>
      </c>
    </row>
    <row r="5887" spans="1:21" ht="15">
      <c r="A5887" s="28" t="s">
        <v>2</v>
      </c>
      <c r="B5887" s="61" t="s">
        <v>1</v>
      </c>
      <c r="E5887" s="9">
        <v>12.1</v>
      </c>
      <c r="F5887" s="9">
        <v>54</v>
      </c>
      <c r="G5887" s="179">
        <v>165.4</v>
      </c>
      <c r="H5887" s="176">
        <v>468.59999999999945</v>
      </c>
      <c r="I5887" s="9" t="s">
        <v>182</v>
      </c>
      <c r="J5887" s="9" t="s">
        <v>182</v>
      </c>
      <c r="K5887" s="9" t="s">
        <v>182</v>
      </c>
      <c r="L5887" s="9" t="s">
        <v>182</v>
      </c>
      <c r="M5887" s="9" t="s">
        <v>182</v>
      </c>
      <c r="P5887" s="65">
        <v>700.09999999999945</v>
      </c>
      <c r="R5887" t="s">
        <v>354</v>
      </c>
      <c r="U5887" s="3" t="s">
        <v>1397</v>
      </c>
    </row>
    <row r="5888" spans="1:21" ht="15">
      <c r="A5888" s="28" t="s">
        <v>3</v>
      </c>
      <c r="B5888" s="61" t="s">
        <v>141</v>
      </c>
      <c r="E5888" s="9" t="s">
        <v>277</v>
      </c>
      <c r="F5888" s="176">
        <v>341.3</v>
      </c>
      <c r="G5888" s="9">
        <v>65.900000000000006</v>
      </c>
      <c r="H5888" s="179">
        <v>288.60000000000036</v>
      </c>
      <c r="I5888" s="9" t="s">
        <v>182</v>
      </c>
      <c r="J5888" s="9" t="s">
        <v>182</v>
      </c>
      <c r="K5888" s="9" t="s">
        <v>182</v>
      </c>
      <c r="L5888" s="9" t="s">
        <v>182</v>
      </c>
      <c r="M5888" s="9" t="s">
        <v>182</v>
      </c>
      <c r="P5888" s="65">
        <v>695.80000000000041</v>
      </c>
      <c r="R5888" t="s">
        <v>300</v>
      </c>
      <c r="U5888" s="3" t="s">
        <v>1397</v>
      </c>
    </row>
    <row r="5889" spans="1:21" ht="15">
      <c r="A5889" s="28" t="s">
        <v>5</v>
      </c>
      <c r="B5889" s="61" t="s">
        <v>35</v>
      </c>
      <c r="E5889" s="179">
        <v>20.9</v>
      </c>
      <c r="F5889" s="179">
        <v>207.3</v>
      </c>
      <c r="G5889" s="175">
        <v>234</v>
      </c>
      <c r="H5889" s="9">
        <v>116.39999999999964</v>
      </c>
      <c r="I5889" s="9" t="s">
        <v>182</v>
      </c>
      <c r="J5889" s="9" t="s">
        <v>182</v>
      </c>
      <c r="K5889" s="9" t="s">
        <v>182</v>
      </c>
      <c r="L5889" s="9" t="s">
        <v>182</v>
      </c>
      <c r="M5889" s="9" t="s">
        <v>182</v>
      </c>
      <c r="P5889" s="65">
        <v>578.59999999999968</v>
      </c>
      <c r="R5889" t="s">
        <v>353</v>
      </c>
    </row>
    <row r="5890" spans="1:21" ht="15">
      <c r="A5890" s="28" t="s">
        <v>7</v>
      </c>
      <c r="B5890" s="61" t="s">
        <v>13</v>
      </c>
      <c r="E5890" s="62" t="s">
        <v>278</v>
      </c>
      <c r="F5890" s="179">
        <v>201</v>
      </c>
      <c r="G5890" s="179">
        <v>188.2</v>
      </c>
      <c r="H5890" s="9">
        <v>165.899999999996</v>
      </c>
      <c r="I5890" s="9" t="s">
        <v>182</v>
      </c>
      <c r="J5890" s="9" t="s">
        <v>182</v>
      </c>
      <c r="K5890" s="9" t="s">
        <v>182</v>
      </c>
      <c r="L5890" s="9" t="s">
        <v>182</v>
      </c>
      <c r="M5890" s="9" t="s">
        <v>182</v>
      </c>
      <c r="P5890" s="65">
        <v>555.09999999999604</v>
      </c>
      <c r="R5890" t="s">
        <v>297</v>
      </c>
    </row>
    <row r="5891" spans="1:21" ht="15">
      <c r="A5891" s="28" t="s">
        <v>8</v>
      </c>
      <c r="B5891" s="61" t="s">
        <v>152</v>
      </c>
      <c r="E5891" s="9" t="s">
        <v>277</v>
      </c>
      <c r="F5891" s="9" t="s">
        <v>277</v>
      </c>
      <c r="G5891" s="176">
        <v>275.60000000000002</v>
      </c>
      <c r="H5891" s="9">
        <v>202.39999999999873</v>
      </c>
      <c r="I5891" s="9" t="s">
        <v>182</v>
      </c>
      <c r="J5891" s="9" t="s">
        <v>182</v>
      </c>
      <c r="K5891" s="9" t="s">
        <v>182</v>
      </c>
      <c r="L5891" s="9" t="s">
        <v>182</v>
      </c>
      <c r="M5891" s="9" t="s">
        <v>182</v>
      </c>
      <c r="P5891" s="65">
        <v>477.99999999999875</v>
      </c>
      <c r="R5891" t="s">
        <v>280</v>
      </c>
      <c r="U5891" s="3" t="s">
        <v>1397</v>
      </c>
    </row>
    <row r="5892" spans="1:21" ht="15">
      <c r="A5892" s="28" t="s">
        <v>10</v>
      </c>
      <c r="B5892" s="61" t="s">
        <v>15</v>
      </c>
      <c r="E5892" s="62" t="s">
        <v>278</v>
      </c>
      <c r="F5892" s="179">
        <v>170.3</v>
      </c>
      <c r="G5892" s="179">
        <v>121.8</v>
      </c>
      <c r="H5892" s="9">
        <v>165.30000000000018</v>
      </c>
      <c r="I5892" s="9" t="s">
        <v>182</v>
      </c>
      <c r="J5892" s="9" t="s">
        <v>182</v>
      </c>
      <c r="K5892" s="9" t="s">
        <v>182</v>
      </c>
      <c r="L5892" s="9" t="s">
        <v>182</v>
      </c>
      <c r="M5892" s="9" t="s">
        <v>182</v>
      </c>
      <c r="P5892" s="65">
        <v>457.4000000000002</v>
      </c>
      <c r="R5892" t="s">
        <v>343</v>
      </c>
    </row>
    <row r="5893" spans="1:21" ht="15">
      <c r="A5893" s="28" t="s">
        <v>12</v>
      </c>
      <c r="B5893" s="61" t="s">
        <v>143</v>
      </c>
      <c r="E5893" s="9" t="s">
        <v>277</v>
      </c>
      <c r="F5893" s="175">
        <v>321</v>
      </c>
      <c r="G5893" s="9">
        <v>33.6</v>
      </c>
      <c r="H5893" s="9">
        <v>79.800000000001091</v>
      </c>
      <c r="I5893" s="9" t="s">
        <v>182</v>
      </c>
      <c r="J5893" s="9" t="s">
        <v>182</v>
      </c>
      <c r="K5893" s="9" t="s">
        <v>182</v>
      </c>
      <c r="L5893" s="9" t="s">
        <v>182</v>
      </c>
      <c r="M5893" s="9" t="s">
        <v>182</v>
      </c>
      <c r="P5893" s="65">
        <v>434.40000000000111</v>
      </c>
      <c r="R5893" t="s">
        <v>281</v>
      </c>
    </row>
    <row r="5894" spans="1:21" ht="15">
      <c r="A5894" s="28" t="s">
        <v>14</v>
      </c>
      <c r="B5894" s="61" t="s">
        <v>624</v>
      </c>
      <c r="E5894" s="9" t="s">
        <v>277</v>
      </c>
      <c r="F5894" s="9" t="s">
        <v>277</v>
      </c>
      <c r="G5894" s="9" t="s">
        <v>277</v>
      </c>
      <c r="H5894" s="174">
        <v>434.19999999999891</v>
      </c>
      <c r="I5894" s="9" t="s">
        <v>182</v>
      </c>
      <c r="J5894" s="9" t="s">
        <v>182</v>
      </c>
      <c r="K5894" s="9" t="s">
        <v>182</v>
      </c>
      <c r="L5894" s="9" t="s">
        <v>182</v>
      </c>
      <c r="M5894" s="9" t="s">
        <v>182</v>
      </c>
      <c r="P5894" s="65">
        <v>434.19999999999891</v>
      </c>
      <c r="R5894" t="s">
        <v>299</v>
      </c>
    </row>
    <row r="5895" spans="1:21" ht="15">
      <c r="A5895" s="28" t="s">
        <v>16</v>
      </c>
      <c r="B5895" s="61" t="s">
        <v>648</v>
      </c>
      <c r="E5895" s="9" t="s">
        <v>277</v>
      </c>
      <c r="F5895" s="9" t="s">
        <v>277</v>
      </c>
      <c r="G5895" s="9" t="s">
        <v>277</v>
      </c>
      <c r="H5895" s="175">
        <v>385.80000000000109</v>
      </c>
      <c r="I5895" s="9" t="s">
        <v>182</v>
      </c>
      <c r="J5895" s="9" t="s">
        <v>182</v>
      </c>
      <c r="K5895" s="9" t="s">
        <v>182</v>
      </c>
      <c r="L5895" s="9" t="s">
        <v>182</v>
      </c>
      <c r="M5895" s="9" t="s">
        <v>182</v>
      </c>
      <c r="P5895" s="65">
        <v>385.80000000000109</v>
      </c>
      <c r="R5895" t="s">
        <v>281</v>
      </c>
    </row>
    <row r="5896" spans="1:21" ht="15">
      <c r="A5896" s="28" t="s">
        <v>18</v>
      </c>
      <c r="B5896" s="61" t="s">
        <v>154</v>
      </c>
      <c r="E5896" s="9" t="s">
        <v>277</v>
      </c>
      <c r="F5896" s="9" t="s">
        <v>277</v>
      </c>
      <c r="G5896" s="9">
        <v>115.4</v>
      </c>
      <c r="H5896" s="9">
        <v>269.39999999999873</v>
      </c>
      <c r="I5896" s="9" t="s">
        <v>182</v>
      </c>
      <c r="J5896" s="9" t="s">
        <v>182</v>
      </c>
      <c r="K5896" s="9" t="s">
        <v>182</v>
      </c>
      <c r="L5896" s="9" t="s">
        <v>182</v>
      </c>
      <c r="M5896" s="9" t="s">
        <v>182</v>
      </c>
      <c r="P5896" s="65">
        <v>384.7999999999987</v>
      </c>
    </row>
    <row r="5897" spans="1:21" ht="15">
      <c r="A5897" s="28" t="s">
        <v>20</v>
      </c>
      <c r="B5897" s="61" t="s">
        <v>630</v>
      </c>
      <c r="E5897" s="9" t="s">
        <v>277</v>
      </c>
      <c r="F5897" s="9" t="s">
        <v>277</v>
      </c>
      <c r="G5897" s="9" t="s">
        <v>277</v>
      </c>
      <c r="H5897" s="179">
        <v>383.70000000000255</v>
      </c>
      <c r="I5897" s="9" t="s">
        <v>182</v>
      </c>
      <c r="J5897" s="9" t="s">
        <v>182</v>
      </c>
      <c r="K5897" s="9" t="s">
        <v>182</v>
      </c>
      <c r="L5897" s="9" t="s">
        <v>182</v>
      </c>
      <c r="M5897" s="9" t="s">
        <v>182</v>
      </c>
      <c r="P5897" s="65">
        <v>383.70000000000255</v>
      </c>
      <c r="R5897" t="s">
        <v>282</v>
      </c>
    </row>
    <row r="5898" spans="1:21" ht="15">
      <c r="A5898" s="28" t="s">
        <v>22</v>
      </c>
      <c r="B5898" s="61" t="s">
        <v>9</v>
      </c>
      <c r="E5898" s="179">
        <v>23.4</v>
      </c>
      <c r="F5898" s="179">
        <v>159.6</v>
      </c>
      <c r="G5898" s="179">
        <v>123.2</v>
      </c>
      <c r="H5898" s="9">
        <v>73.900000000002365</v>
      </c>
      <c r="I5898" s="9" t="s">
        <v>182</v>
      </c>
      <c r="J5898" s="9" t="s">
        <v>182</v>
      </c>
      <c r="K5898" s="9" t="s">
        <v>182</v>
      </c>
      <c r="L5898" s="9" t="s">
        <v>182</v>
      </c>
      <c r="M5898" s="9" t="s">
        <v>182</v>
      </c>
      <c r="P5898" s="65">
        <v>380.10000000000235</v>
      </c>
      <c r="R5898" t="s">
        <v>1856</v>
      </c>
      <c r="U5898" s="3"/>
    </row>
    <row r="5899" spans="1:21" ht="15">
      <c r="A5899" s="28" t="s">
        <v>24</v>
      </c>
      <c r="B5899" s="61" t="s">
        <v>622</v>
      </c>
      <c r="E5899" s="9" t="s">
        <v>277</v>
      </c>
      <c r="F5899" s="9" t="s">
        <v>277</v>
      </c>
      <c r="G5899" s="9" t="s">
        <v>277</v>
      </c>
      <c r="H5899" s="179">
        <v>376.70000000000164</v>
      </c>
      <c r="I5899" s="9" t="s">
        <v>182</v>
      </c>
      <c r="J5899" s="9" t="s">
        <v>182</v>
      </c>
      <c r="K5899" s="9" t="s">
        <v>182</v>
      </c>
      <c r="L5899" s="9" t="s">
        <v>182</v>
      </c>
      <c r="M5899" s="9" t="s">
        <v>182</v>
      </c>
      <c r="P5899" s="65">
        <v>376.70000000000164</v>
      </c>
      <c r="R5899" t="s">
        <v>283</v>
      </c>
    </row>
    <row r="5900" spans="1:21" ht="15">
      <c r="A5900" s="28" t="s">
        <v>26</v>
      </c>
      <c r="B5900" s="61" t="s">
        <v>25</v>
      </c>
      <c r="E5900" s="9">
        <v>11.7</v>
      </c>
      <c r="F5900" s="9">
        <v>1.3</v>
      </c>
      <c r="G5900" s="9">
        <v>75</v>
      </c>
      <c r="H5900" s="9">
        <v>275.90000000000236</v>
      </c>
      <c r="I5900" s="9" t="s">
        <v>182</v>
      </c>
      <c r="J5900" s="9" t="s">
        <v>182</v>
      </c>
      <c r="K5900" s="9" t="s">
        <v>182</v>
      </c>
      <c r="L5900" s="9" t="s">
        <v>182</v>
      </c>
      <c r="M5900" s="9" t="s">
        <v>182</v>
      </c>
      <c r="P5900" s="65">
        <v>363.90000000000236</v>
      </c>
    </row>
    <row r="5901" spans="1:21" ht="15">
      <c r="A5901" s="28" t="s">
        <v>28</v>
      </c>
      <c r="B5901" s="61" t="s">
        <v>629</v>
      </c>
      <c r="E5901" s="9" t="s">
        <v>277</v>
      </c>
      <c r="F5901" s="9" t="s">
        <v>277</v>
      </c>
      <c r="G5901" s="9" t="s">
        <v>277</v>
      </c>
      <c r="H5901" s="179">
        <v>351.00000000000182</v>
      </c>
      <c r="I5901" s="9" t="s">
        <v>182</v>
      </c>
      <c r="J5901" s="9" t="s">
        <v>182</v>
      </c>
      <c r="K5901" s="9" t="s">
        <v>182</v>
      </c>
      <c r="L5901" s="9" t="s">
        <v>182</v>
      </c>
      <c r="M5901" s="9" t="s">
        <v>182</v>
      </c>
      <c r="P5901" s="65">
        <v>351.00000000000182</v>
      </c>
      <c r="R5901" t="s">
        <v>296</v>
      </c>
    </row>
    <row r="5902" spans="1:21" ht="15">
      <c r="A5902" s="28" t="s">
        <v>30</v>
      </c>
      <c r="B5902" s="61" t="s">
        <v>654</v>
      </c>
      <c r="E5902" s="9" t="s">
        <v>277</v>
      </c>
      <c r="F5902" s="9" t="s">
        <v>277</v>
      </c>
      <c r="G5902" s="9" t="s">
        <v>277</v>
      </c>
      <c r="H5902" s="179">
        <v>350.99999999999909</v>
      </c>
      <c r="I5902" s="9" t="s">
        <v>182</v>
      </c>
      <c r="J5902" s="9" t="s">
        <v>182</v>
      </c>
      <c r="K5902" s="9" t="s">
        <v>182</v>
      </c>
      <c r="L5902" s="9" t="s">
        <v>182</v>
      </c>
      <c r="M5902" s="9" t="s">
        <v>182</v>
      </c>
      <c r="P5902" s="65">
        <v>350.99999999999909</v>
      </c>
      <c r="R5902" t="s">
        <v>296</v>
      </c>
    </row>
    <row r="5903" spans="1:21" ht="15">
      <c r="A5903" s="28" t="s">
        <v>32</v>
      </c>
      <c r="B5903" s="61" t="s">
        <v>650</v>
      </c>
      <c r="E5903" s="9" t="s">
        <v>277</v>
      </c>
      <c r="F5903" s="9" t="s">
        <v>277</v>
      </c>
      <c r="G5903" s="9" t="s">
        <v>277</v>
      </c>
      <c r="H5903" s="179">
        <v>349.30000000000018</v>
      </c>
      <c r="I5903" s="9" t="s">
        <v>182</v>
      </c>
      <c r="J5903" s="9" t="s">
        <v>182</v>
      </c>
      <c r="K5903" s="9" t="s">
        <v>182</v>
      </c>
      <c r="L5903" s="9" t="s">
        <v>182</v>
      </c>
      <c r="M5903" s="9" t="s">
        <v>182</v>
      </c>
      <c r="P5903" s="65">
        <v>349.30000000000018</v>
      </c>
      <c r="R5903" t="s">
        <v>286</v>
      </c>
    </row>
    <row r="5904" spans="1:21" ht="15">
      <c r="A5904" s="28" t="s">
        <v>34</v>
      </c>
      <c r="B5904" s="61" t="s">
        <v>39</v>
      </c>
      <c r="E5904" s="176">
        <v>67.2</v>
      </c>
      <c r="F5904" s="179">
        <v>160.69999999999999</v>
      </c>
      <c r="G5904" s="9">
        <v>25.2</v>
      </c>
      <c r="H5904" s="9">
        <v>94.400000000000546</v>
      </c>
      <c r="I5904" s="9" t="s">
        <v>182</v>
      </c>
      <c r="J5904" s="9" t="s">
        <v>182</v>
      </c>
      <c r="K5904" s="9" t="s">
        <v>182</v>
      </c>
      <c r="L5904" s="9" t="s">
        <v>182</v>
      </c>
      <c r="M5904" s="9" t="s">
        <v>182</v>
      </c>
      <c r="P5904" s="65">
        <v>347.50000000000051</v>
      </c>
      <c r="R5904" t="s">
        <v>337</v>
      </c>
      <c r="U5904" s="3" t="s">
        <v>1397</v>
      </c>
    </row>
    <row r="5905" spans="1:18" ht="15">
      <c r="A5905" s="28" t="s">
        <v>36</v>
      </c>
      <c r="B5905" s="61" t="s">
        <v>27</v>
      </c>
      <c r="E5905" s="62" t="s">
        <v>278</v>
      </c>
      <c r="F5905" s="179">
        <v>211.6</v>
      </c>
      <c r="G5905" s="9">
        <v>100.1</v>
      </c>
      <c r="H5905" s="9">
        <v>26.900000000001455</v>
      </c>
      <c r="I5905" s="9" t="s">
        <v>182</v>
      </c>
      <c r="J5905" s="9" t="s">
        <v>182</v>
      </c>
      <c r="K5905" s="9" t="s">
        <v>182</v>
      </c>
      <c r="L5905" s="9" t="s">
        <v>182</v>
      </c>
      <c r="M5905" s="9" t="s">
        <v>182</v>
      </c>
      <c r="P5905" s="65">
        <v>338.60000000000144</v>
      </c>
      <c r="R5905" t="s">
        <v>282</v>
      </c>
    </row>
    <row r="5906" spans="1:18" ht="15">
      <c r="A5906" s="28" t="s">
        <v>38</v>
      </c>
      <c r="B5906" s="61" t="s">
        <v>4</v>
      </c>
      <c r="E5906" s="175">
        <v>37.9</v>
      </c>
      <c r="F5906" s="9">
        <v>147.4</v>
      </c>
      <c r="G5906" s="9">
        <v>107.8</v>
      </c>
      <c r="H5906" s="9">
        <v>37.699999999997999</v>
      </c>
      <c r="I5906" s="9" t="s">
        <v>182</v>
      </c>
      <c r="J5906" s="9" t="s">
        <v>182</v>
      </c>
      <c r="K5906" s="9" t="s">
        <v>182</v>
      </c>
      <c r="L5906" s="9" t="s">
        <v>182</v>
      </c>
      <c r="M5906" s="9" t="s">
        <v>182</v>
      </c>
      <c r="P5906" s="65">
        <v>330.79999999999802</v>
      </c>
      <c r="R5906" t="s">
        <v>281</v>
      </c>
    </row>
    <row r="5907" spans="1:18" ht="15">
      <c r="A5907" s="28" t="s">
        <v>145</v>
      </c>
      <c r="B5907" s="61" t="s">
        <v>142</v>
      </c>
      <c r="E5907" s="9" t="s">
        <v>277</v>
      </c>
      <c r="F5907" s="9">
        <v>21</v>
      </c>
      <c r="G5907" s="9">
        <v>36.4</v>
      </c>
      <c r="H5907" s="9">
        <v>250.39999999999873</v>
      </c>
      <c r="I5907" s="9" t="s">
        <v>182</v>
      </c>
      <c r="J5907" s="9" t="s">
        <v>182</v>
      </c>
      <c r="K5907" s="9" t="s">
        <v>182</v>
      </c>
      <c r="L5907" s="9" t="s">
        <v>182</v>
      </c>
      <c r="M5907" s="9" t="s">
        <v>182</v>
      </c>
      <c r="P5907" s="65">
        <v>307.7999999999987</v>
      </c>
    </row>
    <row r="5908" spans="1:18" ht="15">
      <c r="A5908" s="28" t="s">
        <v>146</v>
      </c>
      <c r="B5908" s="61" t="s">
        <v>31</v>
      </c>
      <c r="E5908" s="179">
        <v>15.8</v>
      </c>
      <c r="F5908" s="9">
        <v>131.19999999999999</v>
      </c>
      <c r="G5908" s="62" t="s">
        <v>278</v>
      </c>
      <c r="H5908" s="9">
        <v>150.40000000000146</v>
      </c>
      <c r="I5908" s="9" t="s">
        <v>182</v>
      </c>
      <c r="J5908" s="9" t="s">
        <v>182</v>
      </c>
      <c r="K5908" s="9" t="s">
        <v>182</v>
      </c>
      <c r="L5908" s="9" t="s">
        <v>182</v>
      </c>
      <c r="M5908" s="9" t="s">
        <v>182</v>
      </c>
      <c r="P5908" s="65">
        <v>297.40000000000146</v>
      </c>
      <c r="R5908" t="s">
        <v>287</v>
      </c>
    </row>
    <row r="5909" spans="1:18" ht="15">
      <c r="A5909" s="28" t="s">
        <v>147</v>
      </c>
      <c r="B5909" s="61" t="s">
        <v>11</v>
      </c>
      <c r="E5909" s="62" t="s">
        <v>278</v>
      </c>
      <c r="F5909" s="9">
        <v>66.3</v>
      </c>
      <c r="G5909" s="9">
        <v>114.8</v>
      </c>
      <c r="H5909" s="9">
        <v>109.20000000000073</v>
      </c>
      <c r="I5909" s="9" t="s">
        <v>182</v>
      </c>
      <c r="J5909" s="9" t="s">
        <v>182</v>
      </c>
      <c r="K5909" s="9" t="s">
        <v>182</v>
      </c>
      <c r="L5909" s="9" t="s">
        <v>182</v>
      </c>
      <c r="M5909" s="9" t="s">
        <v>182</v>
      </c>
      <c r="P5909" s="65">
        <v>290.30000000000075</v>
      </c>
    </row>
    <row r="5910" spans="1:18" ht="15">
      <c r="A5910" s="28" t="s">
        <v>150</v>
      </c>
      <c r="B5910" s="61" t="s">
        <v>23</v>
      </c>
      <c r="E5910" s="179">
        <v>12.6</v>
      </c>
      <c r="F5910" s="9">
        <v>22.5</v>
      </c>
      <c r="G5910" s="179">
        <v>197.1</v>
      </c>
      <c r="H5910" s="9">
        <v>44.300000000000182</v>
      </c>
      <c r="I5910" s="9" t="s">
        <v>182</v>
      </c>
      <c r="J5910" s="9" t="s">
        <v>182</v>
      </c>
      <c r="K5910" s="9" t="s">
        <v>182</v>
      </c>
      <c r="L5910" s="9" t="s">
        <v>182</v>
      </c>
      <c r="M5910" s="9" t="s">
        <v>182</v>
      </c>
      <c r="P5910" s="65">
        <v>276.50000000000017</v>
      </c>
      <c r="R5910" t="s">
        <v>288</v>
      </c>
    </row>
    <row r="5911" spans="1:18" ht="15">
      <c r="A5911" s="28" t="s">
        <v>156</v>
      </c>
      <c r="B5911" s="61" t="s">
        <v>163</v>
      </c>
      <c r="E5911" s="9" t="s">
        <v>277</v>
      </c>
      <c r="F5911" s="9" t="s">
        <v>277</v>
      </c>
      <c r="G5911" s="174">
        <v>270.14999999999998</v>
      </c>
      <c r="H5911" s="9" t="s">
        <v>277</v>
      </c>
      <c r="I5911" s="9" t="s">
        <v>182</v>
      </c>
      <c r="J5911" s="9" t="s">
        <v>182</v>
      </c>
      <c r="K5911" s="9" t="s">
        <v>182</v>
      </c>
      <c r="L5911" s="9" t="s">
        <v>182</v>
      </c>
      <c r="M5911" s="9" t="s">
        <v>182</v>
      </c>
      <c r="P5911" s="65">
        <v>270.14999999999998</v>
      </c>
      <c r="R5911" t="s">
        <v>299</v>
      </c>
    </row>
    <row r="5912" spans="1:18" ht="15">
      <c r="A5912" s="28" t="s">
        <v>158</v>
      </c>
      <c r="B5912" s="61" t="s">
        <v>655</v>
      </c>
      <c r="E5912" s="9" t="s">
        <v>277</v>
      </c>
      <c r="F5912" s="9" t="s">
        <v>277</v>
      </c>
      <c r="G5912" s="9" t="s">
        <v>277</v>
      </c>
      <c r="H5912" s="9">
        <v>269.29999999999745</v>
      </c>
      <c r="I5912" s="9" t="s">
        <v>182</v>
      </c>
      <c r="J5912" s="9" t="s">
        <v>182</v>
      </c>
      <c r="K5912" s="9" t="s">
        <v>182</v>
      </c>
      <c r="L5912" s="9" t="s">
        <v>182</v>
      </c>
      <c r="M5912" s="9" t="s">
        <v>182</v>
      </c>
      <c r="P5912" s="65">
        <v>269.29999999999745</v>
      </c>
    </row>
    <row r="5913" spans="1:18" ht="15">
      <c r="A5913" s="28" t="s">
        <v>159</v>
      </c>
      <c r="B5913" s="61" t="s">
        <v>144</v>
      </c>
      <c r="E5913" s="9" t="s">
        <v>277</v>
      </c>
      <c r="F5913" s="179">
        <v>205.6</v>
      </c>
      <c r="G5913" s="62" t="s">
        <v>278</v>
      </c>
      <c r="H5913" s="9">
        <v>45.500000000000909</v>
      </c>
      <c r="I5913" s="9" t="s">
        <v>182</v>
      </c>
      <c r="J5913" s="9" t="s">
        <v>182</v>
      </c>
      <c r="K5913" s="9" t="s">
        <v>182</v>
      </c>
      <c r="L5913" s="9" t="s">
        <v>182</v>
      </c>
      <c r="M5913" s="9" t="s">
        <v>182</v>
      </c>
      <c r="P5913" s="65">
        <v>251.1000000000009</v>
      </c>
      <c r="R5913" t="s">
        <v>296</v>
      </c>
    </row>
    <row r="5914" spans="1:18" ht="15">
      <c r="A5914" s="28" t="s">
        <v>160</v>
      </c>
      <c r="B5914" s="61" t="s">
        <v>33</v>
      </c>
      <c r="E5914" s="9">
        <v>10.8</v>
      </c>
      <c r="F5914" s="9">
        <v>68</v>
      </c>
      <c r="G5914" s="9">
        <v>3.9</v>
      </c>
      <c r="H5914" s="9">
        <v>164.59999999999945</v>
      </c>
      <c r="I5914" s="9" t="s">
        <v>182</v>
      </c>
      <c r="J5914" s="9" t="s">
        <v>182</v>
      </c>
      <c r="K5914" s="9" t="s">
        <v>182</v>
      </c>
      <c r="L5914" s="9" t="s">
        <v>182</v>
      </c>
      <c r="M5914" s="9" t="s">
        <v>182</v>
      </c>
      <c r="P5914" s="65">
        <v>247.29999999999944</v>
      </c>
    </row>
    <row r="5915" spans="1:18" ht="15">
      <c r="A5915" s="28" t="s">
        <v>162</v>
      </c>
      <c r="B5915" s="61" t="s">
        <v>21</v>
      </c>
      <c r="E5915" s="9">
        <v>12.1</v>
      </c>
      <c r="F5915" s="9">
        <v>140</v>
      </c>
      <c r="G5915" s="9">
        <v>78.400000000000006</v>
      </c>
      <c r="H5915" s="9">
        <v>8.4000000000005457</v>
      </c>
      <c r="I5915" s="9" t="s">
        <v>182</v>
      </c>
      <c r="J5915" s="9" t="s">
        <v>182</v>
      </c>
      <c r="K5915" s="9" t="s">
        <v>182</v>
      </c>
      <c r="L5915" s="9" t="s">
        <v>182</v>
      </c>
      <c r="M5915" s="9" t="s">
        <v>182</v>
      </c>
      <c r="P5915" s="65">
        <v>238.90000000000055</v>
      </c>
    </row>
    <row r="5916" spans="1:18" ht="15">
      <c r="A5916" s="28" t="s">
        <v>273</v>
      </c>
      <c r="B5916" s="61" t="s">
        <v>605</v>
      </c>
      <c r="E5916" s="9" t="s">
        <v>277</v>
      </c>
      <c r="F5916" s="9" t="s">
        <v>277</v>
      </c>
      <c r="G5916" s="9" t="s">
        <v>277</v>
      </c>
      <c r="H5916" s="9">
        <v>232.60000000000218</v>
      </c>
      <c r="I5916" s="9" t="s">
        <v>182</v>
      </c>
      <c r="J5916" s="9" t="s">
        <v>182</v>
      </c>
      <c r="K5916" s="9" t="s">
        <v>182</v>
      </c>
      <c r="L5916" s="9" t="s">
        <v>182</v>
      </c>
      <c r="M5916" s="9" t="s">
        <v>182</v>
      </c>
      <c r="P5916" s="65">
        <v>232.60000000000218</v>
      </c>
    </row>
    <row r="5917" spans="1:18" ht="15">
      <c r="A5917" s="28" t="s">
        <v>274</v>
      </c>
      <c r="B5917" s="61" t="s">
        <v>161</v>
      </c>
      <c r="E5917" s="9" t="s">
        <v>277</v>
      </c>
      <c r="F5917" s="9" t="s">
        <v>277</v>
      </c>
      <c r="G5917" s="9">
        <v>99.5</v>
      </c>
      <c r="H5917" s="9">
        <v>128.99999999999818</v>
      </c>
      <c r="I5917" s="9" t="s">
        <v>182</v>
      </c>
      <c r="J5917" s="9" t="s">
        <v>182</v>
      </c>
      <c r="K5917" s="9" t="s">
        <v>182</v>
      </c>
      <c r="L5917" s="9" t="s">
        <v>182</v>
      </c>
      <c r="M5917" s="9" t="s">
        <v>182</v>
      </c>
      <c r="P5917" s="65">
        <v>228.49999999999818</v>
      </c>
    </row>
    <row r="5918" spans="1:18" ht="15">
      <c r="A5918" s="28" t="s">
        <v>275</v>
      </c>
      <c r="B5918" s="61" t="s">
        <v>645</v>
      </c>
      <c r="E5918" s="9" t="s">
        <v>277</v>
      </c>
      <c r="F5918" s="9" t="s">
        <v>277</v>
      </c>
      <c r="G5918" s="9" t="s">
        <v>277</v>
      </c>
      <c r="H5918" s="9">
        <v>213.40000000000055</v>
      </c>
      <c r="I5918" s="9" t="s">
        <v>182</v>
      </c>
      <c r="J5918" s="9" t="s">
        <v>182</v>
      </c>
      <c r="K5918" s="9" t="s">
        <v>182</v>
      </c>
      <c r="L5918" s="9" t="s">
        <v>182</v>
      </c>
      <c r="M5918" s="9" t="s">
        <v>182</v>
      </c>
      <c r="P5918" s="65">
        <v>213.40000000000055</v>
      </c>
    </row>
    <row r="5919" spans="1:18" ht="15">
      <c r="A5919" s="28" t="s">
        <v>276</v>
      </c>
      <c r="B5919" s="61" t="s">
        <v>155</v>
      </c>
      <c r="E5919" s="9" t="s">
        <v>277</v>
      </c>
      <c r="F5919" s="9" t="s">
        <v>277</v>
      </c>
      <c r="G5919" s="9">
        <v>59.5</v>
      </c>
      <c r="H5919" s="9">
        <v>151.79999999999927</v>
      </c>
      <c r="I5919" s="9" t="s">
        <v>182</v>
      </c>
      <c r="J5919" s="9" t="s">
        <v>182</v>
      </c>
      <c r="K5919" s="9" t="s">
        <v>182</v>
      </c>
      <c r="L5919" s="9" t="s">
        <v>182</v>
      </c>
      <c r="M5919" s="9" t="s">
        <v>182</v>
      </c>
      <c r="P5919" s="65">
        <v>211.29999999999927</v>
      </c>
    </row>
    <row r="5920" spans="1:18" ht="15">
      <c r="A5920" s="28" t="s">
        <v>602</v>
      </c>
      <c r="B5920" s="61" t="s">
        <v>17</v>
      </c>
      <c r="E5920" s="62" t="s">
        <v>278</v>
      </c>
      <c r="F5920" s="9">
        <v>24.5</v>
      </c>
      <c r="G5920" s="179">
        <v>145.69999999999999</v>
      </c>
      <c r="H5920" s="9">
        <v>35.400000000000546</v>
      </c>
      <c r="I5920" s="9" t="s">
        <v>182</v>
      </c>
      <c r="J5920" s="9" t="s">
        <v>182</v>
      </c>
      <c r="K5920" s="9" t="s">
        <v>182</v>
      </c>
      <c r="L5920" s="9" t="s">
        <v>182</v>
      </c>
      <c r="M5920" s="9" t="s">
        <v>182</v>
      </c>
      <c r="P5920" s="65">
        <v>205.60000000000053</v>
      </c>
      <c r="R5920" t="s">
        <v>286</v>
      </c>
    </row>
    <row r="5921" spans="1:21" ht="15">
      <c r="A5921" s="28" t="s">
        <v>603</v>
      </c>
      <c r="B5921" s="61" t="s">
        <v>596</v>
      </c>
      <c r="E5921" s="9" t="s">
        <v>277</v>
      </c>
      <c r="F5921" s="9" t="s">
        <v>277</v>
      </c>
      <c r="G5921" s="9" t="s">
        <v>277</v>
      </c>
      <c r="H5921" s="9">
        <v>199.59999999999945</v>
      </c>
      <c r="I5921" s="9" t="s">
        <v>182</v>
      </c>
      <c r="J5921" s="9" t="s">
        <v>182</v>
      </c>
      <c r="K5921" s="9" t="s">
        <v>182</v>
      </c>
      <c r="L5921" s="9" t="s">
        <v>182</v>
      </c>
      <c r="M5921" s="9" t="s">
        <v>182</v>
      </c>
      <c r="P5921" s="65">
        <v>199.59999999999945</v>
      </c>
    </row>
    <row r="5922" spans="1:21" ht="15">
      <c r="A5922" s="28" t="s">
        <v>604</v>
      </c>
      <c r="B5922" s="61" t="s">
        <v>640</v>
      </c>
      <c r="E5922" s="9" t="s">
        <v>277</v>
      </c>
      <c r="F5922" s="9" t="s">
        <v>277</v>
      </c>
      <c r="G5922" s="9" t="s">
        <v>277</v>
      </c>
      <c r="H5922" s="9">
        <v>197.50000000000091</v>
      </c>
      <c r="I5922" s="9" t="s">
        <v>182</v>
      </c>
      <c r="J5922" s="9" t="s">
        <v>182</v>
      </c>
      <c r="K5922" s="9" t="s">
        <v>182</v>
      </c>
      <c r="L5922" s="9" t="s">
        <v>182</v>
      </c>
      <c r="M5922" s="9" t="s">
        <v>182</v>
      </c>
      <c r="P5922" s="65">
        <v>197.50000000000091</v>
      </c>
    </row>
    <row r="5923" spans="1:21" ht="15">
      <c r="A5923" s="28" t="s">
        <v>606</v>
      </c>
      <c r="B5923" s="61" t="s">
        <v>616</v>
      </c>
      <c r="E5923" s="9" t="s">
        <v>277</v>
      </c>
      <c r="F5923" s="9" t="s">
        <v>277</v>
      </c>
      <c r="G5923" s="9" t="s">
        <v>277</v>
      </c>
      <c r="H5923" s="9">
        <v>195.5</v>
      </c>
      <c r="I5923" s="9" t="s">
        <v>182</v>
      </c>
      <c r="J5923" s="9" t="s">
        <v>182</v>
      </c>
      <c r="K5923" s="9" t="s">
        <v>182</v>
      </c>
      <c r="L5923" s="9" t="s">
        <v>182</v>
      </c>
      <c r="M5923" s="9" t="s">
        <v>182</v>
      </c>
      <c r="P5923" s="65">
        <v>195.5</v>
      </c>
    </row>
    <row r="5924" spans="1:21" ht="15">
      <c r="A5924" s="28" t="s">
        <v>612</v>
      </c>
      <c r="B5924" s="61" t="s">
        <v>6</v>
      </c>
      <c r="E5924" s="179">
        <v>35.200000000000003</v>
      </c>
      <c r="F5924" s="9">
        <v>22.1</v>
      </c>
      <c r="G5924" s="62" t="s">
        <v>278</v>
      </c>
      <c r="H5924" s="9">
        <v>137.80000000000018</v>
      </c>
      <c r="I5924" s="9" t="s">
        <v>182</v>
      </c>
      <c r="J5924" s="9" t="s">
        <v>182</v>
      </c>
      <c r="K5924" s="9" t="s">
        <v>182</v>
      </c>
      <c r="L5924" s="9" t="s">
        <v>182</v>
      </c>
      <c r="M5924" s="9" t="s">
        <v>182</v>
      </c>
      <c r="P5924" s="65">
        <v>195.10000000000019</v>
      </c>
      <c r="R5924" t="s">
        <v>282</v>
      </c>
    </row>
    <row r="5925" spans="1:21" ht="15">
      <c r="A5925" s="28" t="s">
        <v>614</v>
      </c>
      <c r="B5925" s="61" t="s">
        <v>601</v>
      </c>
      <c r="E5925" s="9" t="s">
        <v>277</v>
      </c>
      <c r="F5925" s="9" t="s">
        <v>277</v>
      </c>
      <c r="G5925" s="9" t="s">
        <v>277</v>
      </c>
      <c r="H5925" s="9">
        <v>187.60000000000309</v>
      </c>
      <c r="I5925" s="9" t="s">
        <v>182</v>
      </c>
      <c r="J5925" s="9" t="s">
        <v>182</v>
      </c>
      <c r="K5925" s="9" t="s">
        <v>182</v>
      </c>
      <c r="L5925" s="9" t="s">
        <v>182</v>
      </c>
      <c r="M5925" s="9" t="s">
        <v>182</v>
      </c>
      <c r="P5925" s="65">
        <v>187.60000000000309</v>
      </c>
    </row>
    <row r="5926" spans="1:21" ht="15">
      <c r="A5926" s="28" t="s">
        <v>617</v>
      </c>
      <c r="B5926" s="61" t="s">
        <v>615</v>
      </c>
      <c r="E5926" s="9" t="s">
        <v>277</v>
      </c>
      <c r="F5926" s="9" t="s">
        <v>277</v>
      </c>
      <c r="G5926" s="9" t="s">
        <v>277</v>
      </c>
      <c r="H5926" s="9">
        <v>177.89999999999782</v>
      </c>
      <c r="I5926" s="9" t="s">
        <v>182</v>
      </c>
      <c r="J5926" s="9" t="s">
        <v>182</v>
      </c>
      <c r="K5926" s="9" t="s">
        <v>182</v>
      </c>
      <c r="L5926" s="9" t="s">
        <v>182</v>
      </c>
      <c r="M5926" s="9" t="s">
        <v>182</v>
      </c>
      <c r="P5926" s="65">
        <v>177.89999999999782</v>
      </c>
    </row>
    <row r="5927" spans="1:21" ht="15">
      <c r="A5927" s="28" t="s">
        <v>618</v>
      </c>
      <c r="B5927" s="61" t="s">
        <v>665</v>
      </c>
      <c r="E5927" s="9" t="s">
        <v>277</v>
      </c>
      <c r="F5927" s="9" t="s">
        <v>277</v>
      </c>
      <c r="G5927" s="9" t="s">
        <v>277</v>
      </c>
      <c r="H5927" s="9">
        <v>171.699999999998</v>
      </c>
      <c r="I5927" s="9" t="s">
        <v>182</v>
      </c>
      <c r="J5927" s="9" t="s">
        <v>182</v>
      </c>
      <c r="K5927" s="9" t="s">
        <v>182</v>
      </c>
      <c r="L5927" s="9" t="s">
        <v>182</v>
      </c>
      <c r="M5927" s="9" t="s">
        <v>182</v>
      </c>
      <c r="P5927" s="65">
        <v>171.699999999998</v>
      </c>
    </row>
    <row r="5928" spans="1:21" ht="15">
      <c r="A5928" s="28" t="s">
        <v>621</v>
      </c>
      <c r="B5928" s="61" t="s">
        <v>661</v>
      </c>
      <c r="E5928" s="9" t="s">
        <v>277</v>
      </c>
      <c r="F5928" s="9" t="s">
        <v>277</v>
      </c>
      <c r="G5928" s="9" t="s">
        <v>277</v>
      </c>
      <c r="H5928" s="9">
        <v>170.69999999999891</v>
      </c>
      <c r="I5928" s="9" t="s">
        <v>182</v>
      </c>
      <c r="J5928" s="9" t="s">
        <v>182</v>
      </c>
      <c r="K5928" s="9" t="s">
        <v>182</v>
      </c>
      <c r="L5928" s="9" t="s">
        <v>182</v>
      </c>
      <c r="M5928" s="9" t="s">
        <v>182</v>
      </c>
      <c r="P5928" s="65">
        <v>170.69999999999891</v>
      </c>
    </row>
    <row r="5929" spans="1:21" ht="15">
      <c r="A5929" s="28" t="s">
        <v>623</v>
      </c>
      <c r="B5929" s="61" t="s">
        <v>631</v>
      </c>
      <c r="E5929" s="9" t="s">
        <v>277</v>
      </c>
      <c r="F5929" s="9" t="s">
        <v>277</v>
      </c>
      <c r="G5929" s="9" t="s">
        <v>277</v>
      </c>
      <c r="H5929" s="9">
        <v>156.50000000000091</v>
      </c>
      <c r="I5929" s="9" t="s">
        <v>182</v>
      </c>
      <c r="J5929" s="9" t="s">
        <v>182</v>
      </c>
      <c r="K5929" s="9" t="s">
        <v>182</v>
      </c>
      <c r="L5929" s="9" t="s">
        <v>182</v>
      </c>
      <c r="M5929" s="9" t="s">
        <v>182</v>
      </c>
      <c r="P5929" s="65">
        <v>156.50000000000091</v>
      </c>
    </row>
    <row r="5930" spans="1:21" ht="15">
      <c r="A5930" s="28" t="s">
        <v>628</v>
      </c>
      <c r="B5930" s="61" t="s">
        <v>613</v>
      </c>
      <c r="E5930" s="9" t="s">
        <v>277</v>
      </c>
      <c r="F5930" s="9" t="s">
        <v>277</v>
      </c>
      <c r="G5930" s="9" t="s">
        <v>277</v>
      </c>
      <c r="H5930" s="9">
        <v>153.90000000000146</v>
      </c>
      <c r="I5930" s="9" t="s">
        <v>182</v>
      </c>
      <c r="J5930" s="9" t="s">
        <v>182</v>
      </c>
      <c r="K5930" s="9" t="s">
        <v>182</v>
      </c>
      <c r="L5930" s="9" t="s">
        <v>182</v>
      </c>
      <c r="M5930" s="9" t="s">
        <v>182</v>
      </c>
      <c r="P5930" s="65">
        <v>153.90000000000146</v>
      </c>
    </row>
    <row r="5931" spans="1:21" ht="15">
      <c r="A5931" s="28" t="s">
        <v>632</v>
      </c>
      <c r="B5931" s="61" t="s">
        <v>644</v>
      </c>
      <c r="E5931" s="9" t="s">
        <v>277</v>
      </c>
      <c r="F5931" s="9" t="s">
        <v>277</v>
      </c>
      <c r="G5931" s="9" t="s">
        <v>277</v>
      </c>
      <c r="H5931" s="9">
        <v>151.30000000000291</v>
      </c>
      <c r="I5931" s="9" t="s">
        <v>182</v>
      </c>
      <c r="J5931" s="9" t="s">
        <v>182</v>
      </c>
      <c r="K5931" s="9" t="s">
        <v>182</v>
      </c>
      <c r="L5931" s="9" t="s">
        <v>182</v>
      </c>
      <c r="M5931" s="9" t="s">
        <v>182</v>
      </c>
      <c r="P5931" s="65">
        <v>151.30000000000291</v>
      </c>
    </row>
    <row r="5932" spans="1:21" ht="15">
      <c r="A5932" s="28" t="s">
        <v>633</v>
      </c>
      <c r="B5932" s="61" t="s">
        <v>157</v>
      </c>
      <c r="E5932" s="9" t="s">
        <v>277</v>
      </c>
      <c r="F5932" s="9" t="s">
        <v>277</v>
      </c>
      <c r="G5932" s="9">
        <v>33.6</v>
      </c>
      <c r="H5932" s="9">
        <v>95.599999999998545</v>
      </c>
      <c r="I5932" s="9" t="s">
        <v>182</v>
      </c>
      <c r="J5932" s="9" t="s">
        <v>182</v>
      </c>
      <c r="K5932" s="9" t="s">
        <v>182</v>
      </c>
      <c r="L5932" s="9" t="s">
        <v>182</v>
      </c>
      <c r="M5932" s="9" t="s">
        <v>182</v>
      </c>
      <c r="P5932" s="65">
        <v>129.19999999999854</v>
      </c>
    </row>
    <row r="5933" spans="1:21" ht="15">
      <c r="A5933" s="28" t="s">
        <v>634</v>
      </c>
      <c r="B5933" s="61" t="s">
        <v>37</v>
      </c>
      <c r="E5933" s="179">
        <v>24.7</v>
      </c>
      <c r="F5933" s="9">
        <v>2.6</v>
      </c>
      <c r="G5933" s="62" t="s">
        <v>278</v>
      </c>
      <c r="H5933" s="9">
        <v>75.699999999998909</v>
      </c>
      <c r="I5933" s="9" t="s">
        <v>182</v>
      </c>
      <c r="J5933" s="9" t="s">
        <v>182</v>
      </c>
      <c r="K5933" s="9" t="s">
        <v>182</v>
      </c>
      <c r="L5933" s="9" t="s">
        <v>182</v>
      </c>
      <c r="M5933" s="9" t="s">
        <v>182</v>
      </c>
      <c r="P5933" s="65">
        <v>102.99999999999891</v>
      </c>
      <c r="R5933" t="s">
        <v>296</v>
      </c>
    </row>
    <row r="5934" spans="1:21" ht="15">
      <c r="A5934" s="28" t="s">
        <v>639</v>
      </c>
      <c r="B5934" s="61" t="s">
        <v>600</v>
      </c>
      <c r="E5934" s="9" t="s">
        <v>277</v>
      </c>
      <c r="F5934" s="9" t="s">
        <v>277</v>
      </c>
      <c r="G5934" s="9" t="s">
        <v>277</v>
      </c>
      <c r="H5934" s="9">
        <v>97.499999999999091</v>
      </c>
      <c r="I5934" s="9" t="s">
        <v>182</v>
      </c>
      <c r="J5934" s="9" t="s">
        <v>182</v>
      </c>
      <c r="K5934" s="9" t="s">
        <v>182</v>
      </c>
      <c r="L5934" s="9" t="s">
        <v>182</v>
      </c>
      <c r="M5934" s="9" t="s">
        <v>182</v>
      </c>
      <c r="P5934" s="65">
        <v>97.499999999999091</v>
      </c>
      <c r="U5934" s="3" t="s">
        <v>1397</v>
      </c>
    </row>
    <row r="5935" spans="1:21" ht="15">
      <c r="A5935" s="28" t="s">
        <v>647</v>
      </c>
      <c r="B5935" s="61" t="s">
        <v>611</v>
      </c>
      <c r="E5935" s="9" t="s">
        <v>277</v>
      </c>
      <c r="F5935" s="9" t="s">
        <v>277</v>
      </c>
      <c r="G5935" s="9" t="s">
        <v>277</v>
      </c>
      <c r="H5935" s="9">
        <v>93.199999999997999</v>
      </c>
      <c r="I5935" s="9" t="s">
        <v>182</v>
      </c>
      <c r="J5935" s="9" t="s">
        <v>182</v>
      </c>
      <c r="K5935" s="9" t="s">
        <v>182</v>
      </c>
      <c r="L5935" s="9" t="s">
        <v>182</v>
      </c>
      <c r="M5935" s="9" t="s">
        <v>182</v>
      </c>
      <c r="P5935" s="65">
        <v>93.199999999997999</v>
      </c>
    </row>
    <row r="5936" spans="1:21" ht="15">
      <c r="A5936" s="28" t="s">
        <v>651</v>
      </c>
      <c r="B5936" s="61" t="s">
        <v>649</v>
      </c>
      <c r="E5936" s="9" t="s">
        <v>277</v>
      </c>
      <c r="F5936" s="9" t="s">
        <v>277</v>
      </c>
      <c r="G5936" s="9" t="s">
        <v>277</v>
      </c>
      <c r="H5936" s="9">
        <v>88.299999999999272</v>
      </c>
      <c r="I5936" s="9" t="s">
        <v>182</v>
      </c>
      <c r="J5936" s="9" t="s">
        <v>182</v>
      </c>
      <c r="K5936" s="9" t="s">
        <v>182</v>
      </c>
      <c r="L5936" s="9" t="s">
        <v>182</v>
      </c>
      <c r="M5936" s="9" t="s">
        <v>182</v>
      </c>
      <c r="P5936" s="65">
        <v>88.299999999999272</v>
      </c>
    </row>
    <row r="5937" spans="1:18" ht="15">
      <c r="A5937" s="28" t="s">
        <v>652</v>
      </c>
      <c r="B5937" s="61" t="s">
        <v>153</v>
      </c>
      <c r="E5937" s="9" t="s">
        <v>277</v>
      </c>
      <c r="F5937" s="9" t="s">
        <v>277</v>
      </c>
      <c r="G5937" s="62" t="s">
        <v>278</v>
      </c>
      <c r="H5937" s="9">
        <v>87.699999999998909</v>
      </c>
      <c r="I5937" s="9" t="s">
        <v>182</v>
      </c>
      <c r="J5937" s="9" t="s">
        <v>182</v>
      </c>
      <c r="K5937" s="9" t="s">
        <v>182</v>
      </c>
      <c r="L5937" s="9" t="s">
        <v>182</v>
      </c>
      <c r="M5937" s="9" t="s">
        <v>182</v>
      </c>
      <c r="P5937" s="65">
        <v>87.699999999998909</v>
      </c>
    </row>
    <row r="5938" spans="1:18" ht="15">
      <c r="A5938" s="28" t="s">
        <v>653</v>
      </c>
      <c r="B5938" s="61" t="s">
        <v>29</v>
      </c>
      <c r="E5938" s="179">
        <v>34.200000000000003</v>
      </c>
      <c r="F5938" s="9">
        <v>41.5</v>
      </c>
      <c r="G5938" s="9">
        <v>7.7</v>
      </c>
      <c r="H5938" s="9" t="s">
        <v>277</v>
      </c>
      <c r="I5938" s="9" t="s">
        <v>182</v>
      </c>
      <c r="J5938" s="9" t="s">
        <v>182</v>
      </c>
      <c r="K5938" s="9" t="s">
        <v>182</v>
      </c>
      <c r="L5938" s="9" t="s">
        <v>182</v>
      </c>
      <c r="M5938" s="9" t="s">
        <v>182</v>
      </c>
      <c r="P5938" s="65">
        <v>83.4</v>
      </c>
      <c r="R5938" t="s">
        <v>283</v>
      </c>
    </row>
    <row r="5939" spans="1:18" ht="15">
      <c r="A5939" s="28" t="s">
        <v>658</v>
      </c>
      <c r="B5939" s="61" t="s">
        <v>177</v>
      </c>
      <c r="E5939" s="9">
        <v>11.7</v>
      </c>
      <c r="F5939" s="9">
        <v>46.2</v>
      </c>
      <c r="G5939" s="9" t="s">
        <v>277</v>
      </c>
      <c r="H5939" s="9" t="s">
        <v>277</v>
      </c>
      <c r="I5939" s="9" t="s">
        <v>182</v>
      </c>
      <c r="J5939" s="9" t="s">
        <v>182</v>
      </c>
      <c r="K5939" s="9" t="s">
        <v>182</v>
      </c>
      <c r="L5939" s="9" t="s">
        <v>182</v>
      </c>
      <c r="M5939" s="9" t="s">
        <v>182</v>
      </c>
      <c r="P5939" s="65">
        <v>57.900000000000006</v>
      </c>
    </row>
    <row r="5940" spans="1:18" ht="15">
      <c r="A5940" s="28" t="s">
        <v>659</v>
      </c>
      <c r="B5940" s="61" t="s">
        <v>636</v>
      </c>
      <c r="E5940" s="9" t="s">
        <v>277</v>
      </c>
      <c r="F5940" s="9" t="s">
        <v>277</v>
      </c>
      <c r="G5940" s="9" t="s">
        <v>277</v>
      </c>
      <c r="H5940" s="9">
        <v>15.000000000001819</v>
      </c>
      <c r="I5940" s="9" t="s">
        <v>182</v>
      </c>
      <c r="J5940" s="9" t="s">
        <v>182</v>
      </c>
      <c r="K5940" s="9" t="s">
        <v>182</v>
      </c>
      <c r="L5940" s="9" t="s">
        <v>182</v>
      </c>
      <c r="M5940" s="9" t="s">
        <v>182</v>
      </c>
      <c r="P5940" s="65">
        <v>15.000000000001819</v>
      </c>
    </row>
    <row r="5941" spans="1:18" ht="15">
      <c r="A5941" s="28" t="s">
        <v>660</v>
      </c>
      <c r="B5941" s="61" t="s">
        <v>178</v>
      </c>
      <c r="E5941" s="9">
        <v>11.5</v>
      </c>
      <c r="F5941" s="9" t="s">
        <v>277</v>
      </c>
      <c r="G5941" s="9" t="s">
        <v>277</v>
      </c>
      <c r="H5941" s="9" t="s">
        <v>277</v>
      </c>
      <c r="I5941" s="9" t="s">
        <v>182</v>
      </c>
      <c r="J5941" s="9" t="s">
        <v>182</v>
      </c>
      <c r="K5941" s="9" t="s">
        <v>182</v>
      </c>
      <c r="L5941" s="9" t="s">
        <v>182</v>
      </c>
      <c r="M5941" s="9" t="s">
        <v>182</v>
      </c>
      <c r="P5941" s="65">
        <v>11.5</v>
      </c>
    </row>
    <row r="5942" spans="1:18" ht="15">
      <c r="A5942" s="28" t="s">
        <v>662</v>
      </c>
      <c r="B5942" s="61" t="s">
        <v>637</v>
      </c>
      <c r="E5942" s="9" t="s">
        <v>277</v>
      </c>
      <c r="F5942" s="9" t="s">
        <v>277</v>
      </c>
      <c r="G5942" s="9" t="s">
        <v>277</v>
      </c>
      <c r="H5942" s="9">
        <v>8.9999999999990905</v>
      </c>
      <c r="I5942" s="9" t="s">
        <v>182</v>
      </c>
      <c r="J5942" s="9" t="s">
        <v>182</v>
      </c>
      <c r="K5942" s="9" t="s">
        <v>182</v>
      </c>
      <c r="L5942" s="9" t="s">
        <v>182</v>
      </c>
      <c r="M5942" s="9" t="s">
        <v>182</v>
      </c>
      <c r="P5942" s="65">
        <v>8.9999999999990905</v>
      </c>
    </row>
    <row r="5943" spans="1:18" ht="15">
      <c r="A5943" s="28" t="s">
        <v>663</v>
      </c>
      <c r="B5943" s="61" t="s">
        <v>620</v>
      </c>
      <c r="E5943" s="9" t="s">
        <v>277</v>
      </c>
      <c r="F5943" s="9" t="s">
        <v>277</v>
      </c>
      <c r="G5943" s="9" t="s">
        <v>277</v>
      </c>
      <c r="H5943" s="9">
        <v>8.4000000000005457</v>
      </c>
      <c r="I5943" s="9" t="s">
        <v>182</v>
      </c>
      <c r="J5943" s="9" t="s">
        <v>182</v>
      </c>
      <c r="K5943" s="9" t="s">
        <v>182</v>
      </c>
      <c r="L5943" s="9" t="s">
        <v>182</v>
      </c>
      <c r="M5943" s="9" t="s">
        <v>182</v>
      </c>
      <c r="P5943" s="65">
        <v>8.4000000000005457</v>
      </c>
    </row>
    <row r="5944" spans="1:18" ht="15">
      <c r="A5944" s="28" t="s">
        <v>664</v>
      </c>
      <c r="B5944" s="61" t="s">
        <v>2086</v>
      </c>
      <c r="C5944" s="3"/>
      <c r="D5944" s="3"/>
      <c r="E5944" s="9" t="s">
        <v>277</v>
      </c>
      <c r="F5944" s="9" t="s">
        <v>277</v>
      </c>
      <c r="G5944" s="9" t="s">
        <v>277</v>
      </c>
      <c r="H5944" s="9" t="s">
        <v>277</v>
      </c>
      <c r="I5944" s="9" t="s">
        <v>182</v>
      </c>
      <c r="J5944" s="9" t="s">
        <v>182</v>
      </c>
      <c r="K5944" s="9" t="s">
        <v>182</v>
      </c>
      <c r="L5944" s="9" t="s">
        <v>182</v>
      </c>
      <c r="M5944" s="9" t="s">
        <v>182</v>
      </c>
      <c r="N5944" s="65"/>
      <c r="P5944" s="65">
        <v>0</v>
      </c>
    </row>
    <row r="5945" spans="1:18" ht="15">
      <c r="A5945" s="28" t="s">
        <v>667</v>
      </c>
      <c r="B5945" s="226" t="s">
        <v>1583</v>
      </c>
      <c r="C5945" s="3"/>
      <c r="D5945" s="3"/>
      <c r="E5945" s="9" t="s">
        <v>277</v>
      </c>
      <c r="F5945" s="9" t="s">
        <v>277</v>
      </c>
      <c r="G5945" s="9" t="s">
        <v>277</v>
      </c>
      <c r="H5945" s="9" t="s">
        <v>277</v>
      </c>
      <c r="I5945" s="9" t="s">
        <v>182</v>
      </c>
      <c r="J5945" s="9" t="s">
        <v>182</v>
      </c>
      <c r="K5945" s="9" t="s">
        <v>182</v>
      </c>
      <c r="L5945" s="9" t="s">
        <v>182</v>
      </c>
      <c r="M5945" s="9" t="s">
        <v>182</v>
      </c>
      <c r="P5945" s="65">
        <v>0</v>
      </c>
    </row>
    <row r="5946" spans="1:18" ht="15">
      <c r="A5946" s="28" t="s">
        <v>726</v>
      </c>
      <c r="B5946" s="170" t="s">
        <v>1281</v>
      </c>
      <c r="C5946" s="3"/>
      <c r="D5946" s="3"/>
      <c r="E5946" s="9" t="s">
        <v>277</v>
      </c>
      <c r="F5946" s="9" t="s">
        <v>277</v>
      </c>
      <c r="G5946" s="9" t="s">
        <v>277</v>
      </c>
      <c r="H5946" s="9" t="s">
        <v>277</v>
      </c>
      <c r="I5946" s="9" t="s">
        <v>182</v>
      </c>
      <c r="J5946" s="9" t="s">
        <v>182</v>
      </c>
      <c r="K5946" s="9" t="s">
        <v>182</v>
      </c>
      <c r="L5946" s="9" t="s">
        <v>182</v>
      </c>
      <c r="M5946" s="9" t="s">
        <v>182</v>
      </c>
      <c r="P5946" s="65">
        <v>0</v>
      </c>
    </row>
    <row r="5947" spans="1:18" ht="15">
      <c r="A5947" s="28" t="s">
        <v>727</v>
      </c>
      <c r="B5947" s="226" t="s">
        <v>1576</v>
      </c>
      <c r="C5947" s="3"/>
      <c r="D5947" s="3"/>
      <c r="E5947" s="9" t="s">
        <v>277</v>
      </c>
      <c r="F5947" s="9" t="s">
        <v>277</v>
      </c>
      <c r="G5947" s="9" t="s">
        <v>277</v>
      </c>
      <c r="H5947" s="9" t="s">
        <v>277</v>
      </c>
      <c r="I5947" s="9" t="s">
        <v>182</v>
      </c>
      <c r="J5947" s="9" t="s">
        <v>182</v>
      </c>
      <c r="K5947" s="9" t="s">
        <v>182</v>
      </c>
      <c r="L5947" s="9" t="s">
        <v>182</v>
      </c>
      <c r="M5947" s="9" t="s">
        <v>182</v>
      </c>
      <c r="P5947" s="65">
        <v>0</v>
      </c>
    </row>
    <row r="5948" spans="1:18" ht="15">
      <c r="A5948" s="28" t="s">
        <v>728</v>
      </c>
      <c r="B5948" s="61" t="s">
        <v>2532</v>
      </c>
      <c r="C5948" s="3"/>
      <c r="D5948" s="3"/>
      <c r="E5948" s="9" t="s">
        <v>277</v>
      </c>
      <c r="F5948" s="9" t="s">
        <v>277</v>
      </c>
      <c r="G5948" s="9" t="s">
        <v>277</v>
      </c>
      <c r="H5948" s="9" t="s">
        <v>277</v>
      </c>
      <c r="I5948" s="9" t="s">
        <v>182</v>
      </c>
      <c r="J5948" s="9" t="s">
        <v>182</v>
      </c>
      <c r="K5948" s="9" t="s">
        <v>182</v>
      </c>
      <c r="L5948" s="9" t="s">
        <v>182</v>
      </c>
      <c r="M5948" s="9" t="s">
        <v>182</v>
      </c>
      <c r="P5948" s="65">
        <v>0</v>
      </c>
    </row>
    <row r="5949" spans="1:18" ht="15">
      <c r="A5949" s="28" t="s">
        <v>729</v>
      </c>
      <c r="B5949" s="170" t="s">
        <v>1276</v>
      </c>
      <c r="C5949" s="3"/>
      <c r="D5949" s="3"/>
      <c r="E5949" s="9" t="s">
        <v>277</v>
      </c>
      <c r="F5949" s="9" t="s">
        <v>277</v>
      </c>
      <c r="G5949" s="9" t="s">
        <v>277</v>
      </c>
      <c r="H5949" s="9" t="s">
        <v>277</v>
      </c>
      <c r="I5949" s="9" t="s">
        <v>182</v>
      </c>
      <c r="J5949" s="9" t="s">
        <v>182</v>
      </c>
      <c r="K5949" s="9" t="s">
        <v>182</v>
      </c>
      <c r="L5949" s="9" t="s">
        <v>182</v>
      </c>
      <c r="M5949" s="9" t="s">
        <v>182</v>
      </c>
      <c r="P5949" s="65">
        <v>0</v>
      </c>
    </row>
    <row r="5950" spans="1:18" ht="15">
      <c r="A5950" s="28" t="s">
        <v>730</v>
      </c>
      <c r="B5950" s="170" t="s">
        <v>1272</v>
      </c>
      <c r="C5950" s="3"/>
      <c r="D5950" s="3"/>
      <c r="E5950" s="9" t="s">
        <v>277</v>
      </c>
      <c r="F5950" s="9" t="s">
        <v>277</v>
      </c>
      <c r="G5950" s="9" t="s">
        <v>277</v>
      </c>
      <c r="H5950" s="9" t="s">
        <v>277</v>
      </c>
      <c r="I5950" s="9" t="s">
        <v>182</v>
      </c>
      <c r="J5950" s="9" t="s">
        <v>182</v>
      </c>
      <c r="K5950" s="9" t="s">
        <v>182</v>
      </c>
      <c r="L5950" s="9" t="s">
        <v>182</v>
      </c>
      <c r="M5950" s="9" t="s">
        <v>182</v>
      </c>
      <c r="P5950" s="65">
        <v>0</v>
      </c>
    </row>
    <row r="5951" spans="1:18" ht="15">
      <c r="A5951" s="28" t="s">
        <v>731</v>
      </c>
      <c r="B5951" s="61" t="s">
        <v>2075</v>
      </c>
      <c r="C5951" s="3"/>
      <c r="D5951" s="3"/>
      <c r="E5951" s="9" t="s">
        <v>277</v>
      </c>
      <c r="F5951" s="9" t="s">
        <v>277</v>
      </c>
      <c r="G5951" s="9" t="s">
        <v>277</v>
      </c>
      <c r="H5951" s="9" t="s">
        <v>277</v>
      </c>
      <c r="I5951" s="9" t="s">
        <v>182</v>
      </c>
      <c r="J5951" s="9" t="s">
        <v>182</v>
      </c>
      <c r="K5951" s="9" t="s">
        <v>182</v>
      </c>
      <c r="L5951" s="9" t="s">
        <v>182</v>
      </c>
      <c r="M5951" s="9" t="s">
        <v>182</v>
      </c>
      <c r="N5951" s="65"/>
      <c r="P5951" s="65">
        <v>0</v>
      </c>
    </row>
    <row r="5952" spans="1:18" ht="15">
      <c r="A5952" s="28" t="s">
        <v>732</v>
      </c>
      <c r="B5952" s="226" t="s">
        <v>1582</v>
      </c>
      <c r="C5952" s="3"/>
      <c r="D5952" s="3"/>
      <c r="E5952" s="9" t="s">
        <v>277</v>
      </c>
      <c r="F5952" s="9" t="s">
        <v>277</v>
      </c>
      <c r="G5952" s="9" t="s">
        <v>277</v>
      </c>
      <c r="H5952" s="9" t="s">
        <v>277</v>
      </c>
      <c r="I5952" s="9" t="s">
        <v>182</v>
      </c>
      <c r="J5952" s="9" t="s">
        <v>182</v>
      </c>
      <c r="K5952" s="9" t="s">
        <v>182</v>
      </c>
      <c r="L5952" s="9" t="s">
        <v>182</v>
      </c>
      <c r="M5952" s="9" t="s">
        <v>182</v>
      </c>
      <c r="P5952" s="65">
        <v>0</v>
      </c>
    </row>
    <row r="5953" spans="1:16" ht="15">
      <c r="A5953" s="28" t="s">
        <v>733</v>
      </c>
      <c r="B5953" s="226" t="s">
        <v>1589</v>
      </c>
      <c r="C5953" s="3"/>
      <c r="D5953" s="3"/>
      <c r="E5953" s="9" t="s">
        <v>277</v>
      </c>
      <c r="F5953" s="9" t="s">
        <v>277</v>
      </c>
      <c r="G5953" s="9" t="s">
        <v>277</v>
      </c>
      <c r="H5953" s="9" t="s">
        <v>277</v>
      </c>
      <c r="I5953" s="9" t="s">
        <v>182</v>
      </c>
      <c r="J5953" s="9" t="s">
        <v>182</v>
      </c>
      <c r="K5953" s="9" t="s">
        <v>182</v>
      </c>
      <c r="L5953" s="9" t="s">
        <v>182</v>
      </c>
      <c r="M5953" s="9" t="s">
        <v>182</v>
      </c>
      <c r="P5953" s="65">
        <v>0</v>
      </c>
    </row>
    <row r="5954" spans="1:16" ht="15">
      <c r="A5954" s="28" t="s">
        <v>734</v>
      </c>
      <c r="B5954" s="61" t="s">
        <v>2093</v>
      </c>
      <c r="C5954" s="3"/>
      <c r="D5954" s="3"/>
      <c r="E5954" s="9" t="s">
        <v>277</v>
      </c>
      <c r="F5954" s="9" t="s">
        <v>277</v>
      </c>
      <c r="G5954" s="9" t="s">
        <v>277</v>
      </c>
      <c r="H5954" s="9" t="s">
        <v>277</v>
      </c>
      <c r="I5954" s="9" t="s">
        <v>182</v>
      </c>
      <c r="J5954" s="9" t="s">
        <v>182</v>
      </c>
      <c r="K5954" s="9" t="s">
        <v>182</v>
      </c>
      <c r="L5954" s="9" t="s">
        <v>182</v>
      </c>
      <c r="M5954" s="9" t="s">
        <v>182</v>
      </c>
      <c r="N5954" s="65"/>
      <c r="P5954" s="65">
        <v>0</v>
      </c>
    </row>
    <row r="5955" spans="1:16" ht="15">
      <c r="A5955" s="28" t="s">
        <v>735</v>
      </c>
      <c r="B5955" s="61" t="s">
        <v>2513</v>
      </c>
      <c r="C5955" s="3"/>
      <c r="D5955" s="3"/>
      <c r="E5955" s="9" t="s">
        <v>277</v>
      </c>
      <c r="F5955" s="9" t="s">
        <v>277</v>
      </c>
      <c r="G5955" s="9" t="s">
        <v>277</v>
      </c>
      <c r="H5955" s="9" t="s">
        <v>277</v>
      </c>
      <c r="I5955" s="9" t="s">
        <v>182</v>
      </c>
      <c r="J5955" s="9" t="s">
        <v>182</v>
      </c>
      <c r="K5955" s="9" t="s">
        <v>182</v>
      </c>
      <c r="L5955" s="9" t="s">
        <v>182</v>
      </c>
      <c r="M5955" s="9" t="s">
        <v>182</v>
      </c>
      <c r="P5955" s="65">
        <v>0</v>
      </c>
    </row>
    <row r="5956" spans="1:16" ht="15">
      <c r="A5956" s="28" t="s">
        <v>736</v>
      </c>
      <c r="B5956" s="170" t="s">
        <v>1277</v>
      </c>
      <c r="C5956" s="3"/>
      <c r="D5956" s="3"/>
      <c r="E5956" s="9" t="s">
        <v>277</v>
      </c>
      <c r="F5956" s="9" t="s">
        <v>277</v>
      </c>
      <c r="G5956" s="9" t="s">
        <v>277</v>
      </c>
      <c r="H5956" s="9" t="s">
        <v>277</v>
      </c>
      <c r="I5956" s="9" t="s">
        <v>182</v>
      </c>
      <c r="J5956" s="9" t="s">
        <v>182</v>
      </c>
      <c r="K5956" s="9" t="s">
        <v>182</v>
      </c>
      <c r="L5956" s="9" t="s">
        <v>182</v>
      </c>
      <c r="M5956" s="9" t="s">
        <v>182</v>
      </c>
      <c r="P5956" s="65">
        <v>0</v>
      </c>
    </row>
    <row r="5957" spans="1:16" ht="15">
      <c r="A5957" s="28" t="s">
        <v>737</v>
      </c>
      <c r="B5957" s="61" t="s">
        <v>2625</v>
      </c>
      <c r="C5957" s="3"/>
      <c r="D5957" s="3"/>
      <c r="E5957" s="9" t="s">
        <v>277</v>
      </c>
      <c r="F5957" s="9" t="s">
        <v>277</v>
      </c>
      <c r="G5957" s="9" t="s">
        <v>277</v>
      </c>
      <c r="H5957" s="9" t="s">
        <v>277</v>
      </c>
      <c r="I5957" s="9" t="s">
        <v>182</v>
      </c>
      <c r="J5957" s="9" t="s">
        <v>182</v>
      </c>
      <c r="K5957" s="9" t="s">
        <v>182</v>
      </c>
      <c r="L5957" s="9" t="s">
        <v>182</v>
      </c>
      <c r="M5957" s="9" t="s">
        <v>182</v>
      </c>
      <c r="P5957" s="65">
        <v>0</v>
      </c>
    </row>
    <row r="5958" spans="1:16" ht="15">
      <c r="A5958" s="28" t="s">
        <v>738</v>
      </c>
      <c r="B5958" s="61" t="s">
        <v>2503</v>
      </c>
      <c r="C5958" s="3"/>
      <c r="D5958" s="3"/>
      <c r="E5958" s="9" t="s">
        <v>277</v>
      </c>
      <c r="F5958" s="9" t="s">
        <v>277</v>
      </c>
      <c r="G5958" s="9" t="s">
        <v>277</v>
      </c>
      <c r="H5958" s="9" t="s">
        <v>277</v>
      </c>
      <c r="I5958" s="9" t="s">
        <v>182</v>
      </c>
      <c r="J5958" s="9" t="s">
        <v>182</v>
      </c>
      <c r="K5958" s="9" t="s">
        <v>182</v>
      </c>
      <c r="L5958" s="9" t="s">
        <v>182</v>
      </c>
      <c r="M5958" s="9" t="s">
        <v>182</v>
      </c>
      <c r="P5958" s="65">
        <v>0</v>
      </c>
    </row>
    <row r="5959" spans="1:16" ht="15">
      <c r="A5959" s="28" t="s">
        <v>739</v>
      </c>
      <c r="B5959" s="226" t="s">
        <v>1617</v>
      </c>
      <c r="C5959" s="3"/>
      <c r="D5959" s="3"/>
      <c r="E5959" s="9" t="s">
        <v>277</v>
      </c>
      <c r="F5959" s="9" t="s">
        <v>277</v>
      </c>
      <c r="G5959" s="9" t="s">
        <v>277</v>
      </c>
      <c r="H5959" s="9" t="s">
        <v>277</v>
      </c>
      <c r="I5959" s="9" t="s">
        <v>182</v>
      </c>
      <c r="J5959" s="9" t="s">
        <v>182</v>
      </c>
      <c r="K5959" s="9" t="s">
        <v>182</v>
      </c>
      <c r="L5959" s="9" t="s">
        <v>182</v>
      </c>
      <c r="M5959" s="9" t="s">
        <v>182</v>
      </c>
      <c r="P5959" s="65">
        <v>0</v>
      </c>
    </row>
    <row r="5960" spans="1:16" ht="15">
      <c r="A5960" s="28" t="s">
        <v>740</v>
      </c>
      <c r="B5960" s="226" t="s">
        <v>1579</v>
      </c>
      <c r="C5960" s="3"/>
      <c r="D5960" s="3"/>
      <c r="E5960" s="9" t="s">
        <v>277</v>
      </c>
      <c r="F5960" s="9" t="s">
        <v>277</v>
      </c>
      <c r="G5960" s="9" t="s">
        <v>277</v>
      </c>
      <c r="H5960" s="9" t="s">
        <v>277</v>
      </c>
      <c r="I5960" s="9" t="s">
        <v>182</v>
      </c>
      <c r="J5960" s="9" t="s">
        <v>182</v>
      </c>
      <c r="K5960" s="9" t="s">
        <v>182</v>
      </c>
      <c r="L5960" s="9" t="s">
        <v>182</v>
      </c>
      <c r="M5960" s="9" t="s">
        <v>182</v>
      </c>
      <c r="P5960" s="65">
        <v>0</v>
      </c>
    </row>
    <row r="5961" spans="1:16" ht="15">
      <c r="A5961" s="28" t="s">
        <v>741</v>
      </c>
      <c r="B5961" s="61" t="s">
        <v>2076</v>
      </c>
      <c r="C5961" s="3"/>
      <c r="D5961" s="3"/>
      <c r="E5961" s="9" t="s">
        <v>277</v>
      </c>
      <c r="F5961" s="9" t="s">
        <v>277</v>
      </c>
      <c r="G5961" s="9" t="s">
        <v>277</v>
      </c>
      <c r="H5961" s="9" t="s">
        <v>277</v>
      </c>
      <c r="I5961" s="9" t="s">
        <v>182</v>
      </c>
      <c r="J5961" s="9" t="s">
        <v>182</v>
      </c>
      <c r="K5961" s="9" t="s">
        <v>182</v>
      </c>
      <c r="L5961" s="9" t="s">
        <v>182</v>
      </c>
      <c r="M5961" s="9" t="s">
        <v>182</v>
      </c>
      <c r="N5961" s="65"/>
      <c r="P5961" s="65">
        <v>0</v>
      </c>
    </row>
    <row r="5962" spans="1:16" ht="15">
      <c r="A5962" s="28" t="s">
        <v>742</v>
      </c>
      <c r="B5962" s="226" t="s">
        <v>1590</v>
      </c>
      <c r="C5962" s="3"/>
      <c r="D5962" s="3"/>
      <c r="E5962" s="9" t="s">
        <v>277</v>
      </c>
      <c r="F5962" s="9" t="s">
        <v>277</v>
      </c>
      <c r="G5962" s="9" t="s">
        <v>277</v>
      </c>
      <c r="H5962" s="9" t="s">
        <v>277</v>
      </c>
      <c r="I5962" s="9" t="s">
        <v>182</v>
      </c>
      <c r="J5962" s="9" t="s">
        <v>182</v>
      </c>
      <c r="K5962" s="9" t="s">
        <v>182</v>
      </c>
      <c r="L5962" s="9" t="s">
        <v>182</v>
      </c>
      <c r="M5962" s="9" t="s">
        <v>182</v>
      </c>
      <c r="P5962" s="65">
        <v>0</v>
      </c>
    </row>
    <row r="5963" spans="1:16" ht="15">
      <c r="A5963" s="28" t="s">
        <v>743</v>
      </c>
      <c r="B5963" s="61" t="s">
        <v>2079</v>
      </c>
      <c r="C5963" s="3"/>
      <c r="D5963" s="3"/>
      <c r="E5963" s="9" t="s">
        <v>277</v>
      </c>
      <c r="F5963" s="9" t="s">
        <v>277</v>
      </c>
      <c r="G5963" s="9" t="s">
        <v>277</v>
      </c>
      <c r="H5963" s="9" t="s">
        <v>277</v>
      </c>
      <c r="I5963" s="9" t="s">
        <v>182</v>
      </c>
      <c r="J5963" s="9" t="s">
        <v>182</v>
      </c>
      <c r="K5963" s="9" t="s">
        <v>182</v>
      </c>
      <c r="L5963" s="9" t="s">
        <v>182</v>
      </c>
      <c r="M5963" s="9" t="s">
        <v>182</v>
      </c>
      <c r="N5963" s="65"/>
      <c r="P5963" s="65">
        <v>0</v>
      </c>
    </row>
    <row r="5964" spans="1:16" ht="15">
      <c r="A5964" s="28" t="s">
        <v>744</v>
      </c>
      <c r="B5964" s="61" t="s">
        <v>2092</v>
      </c>
      <c r="C5964" s="3"/>
      <c r="D5964" s="3"/>
      <c r="E5964" s="9" t="s">
        <v>277</v>
      </c>
      <c r="F5964" s="9" t="s">
        <v>277</v>
      </c>
      <c r="G5964" s="9" t="s">
        <v>277</v>
      </c>
      <c r="H5964" s="9" t="s">
        <v>277</v>
      </c>
      <c r="I5964" s="9" t="s">
        <v>182</v>
      </c>
      <c r="J5964" s="9" t="s">
        <v>182</v>
      </c>
      <c r="K5964" s="9" t="s">
        <v>182</v>
      </c>
      <c r="L5964" s="9" t="s">
        <v>182</v>
      </c>
      <c r="M5964" s="9" t="s">
        <v>182</v>
      </c>
      <c r="N5964" s="65"/>
      <c r="P5964" s="65">
        <v>0</v>
      </c>
    </row>
    <row r="5965" spans="1:16" ht="15">
      <c r="A5965" s="28" t="s">
        <v>745</v>
      </c>
      <c r="B5965" s="226" t="s">
        <v>1577</v>
      </c>
      <c r="C5965" s="3"/>
      <c r="D5965" s="3"/>
      <c r="E5965" s="9" t="s">
        <v>277</v>
      </c>
      <c r="F5965" s="9" t="s">
        <v>277</v>
      </c>
      <c r="G5965" s="9" t="s">
        <v>277</v>
      </c>
      <c r="H5965" s="9" t="s">
        <v>277</v>
      </c>
      <c r="I5965" s="9" t="s">
        <v>182</v>
      </c>
      <c r="J5965" s="9" t="s">
        <v>182</v>
      </c>
      <c r="K5965" s="9" t="s">
        <v>182</v>
      </c>
      <c r="L5965" s="9" t="s">
        <v>182</v>
      </c>
      <c r="M5965" s="9" t="s">
        <v>182</v>
      </c>
      <c r="P5965" s="65">
        <v>0</v>
      </c>
    </row>
    <row r="5966" spans="1:16" ht="15">
      <c r="A5966" s="28" t="s">
        <v>746</v>
      </c>
      <c r="B5966" s="61" t="s">
        <v>2516</v>
      </c>
      <c r="C5966" s="3"/>
      <c r="D5966" s="3"/>
      <c r="E5966" s="9" t="s">
        <v>277</v>
      </c>
      <c r="F5966" s="9" t="s">
        <v>277</v>
      </c>
      <c r="G5966" s="9" t="s">
        <v>277</v>
      </c>
      <c r="H5966" s="9" t="s">
        <v>277</v>
      </c>
      <c r="I5966" s="9" t="s">
        <v>182</v>
      </c>
      <c r="J5966" s="9" t="s">
        <v>182</v>
      </c>
      <c r="K5966" s="9" t="s">
        <v>182</v>
      </c>
      <c r="L5966" s="9" t="s">
        <v>182</v>
      </c>
      <c r="M5966" s="9" t="s">
        <v>182</v>
      </c>
      <c r="P5966" s="65">
        <v>0</v>
      </c>
    </row>
    <row r="5967" spans="1:16" ht="15">
      <c r="A5967" s="28" t="s">
        <v>747</v>
      </c>
      <c r="B5967" s="226" t="s">
        <v>1587</v>
      </c>
      <c r="C5967" s="3"/>
      <c r="D5967" s="3"/>
      <c r="E5967" s="9" t="s">
        <v>277</v>
      </c>
      <c r="F5967" s="9" t="s">
        <v>277</v>
      </c>
      <c r="G5967" s="9" t="s">
        <v>277</v>
      </c>
      <c r="H5967" s="9" t="s">
        <v>277</v>
      </c>
      <c r="I5967" s="9" t="s">
        <v>182</v>
      </c>
      <c r="J5967" s="9" t="s">
        <v>182</v>
      </c>
      <c r="K5967" s="9" t="s">
        <v>182</v>
      </c>
      <c r="L5967" s="9" t="s">
        <v>182</v>
      </c>
      <c r="M5967" s="9" t="s">
        <v>182</v>
      </c>
      <c r="P5967" s="65">
        <v>0</v>
      </c>
    </row>
    <row r="5968" spans="1:16" ht="15">
      <c r="A5968" s="28" t="s">
        <v>748</v>
      </c>
      <c r="B5968" s="61" t="s">
        <v>2077</v>
      </c>
      <c r="C5968" s="3"/>
      <c r="D5968" s="3"/>
      <c r="E5968" s="9" t="s">
        <v>277</v>
      </c>
      <c r="F5968" s="9" t="s">
        <v>277</v>
      </c>
      <c r="G5968" s="9" t="s">
        <v>277</v>
      </c>
      <c r="H5968" s="9" t="s">
        <v>277</v>
      </c>
      <c r="I5968" s="9" t="s">
        <v>182</v>
      </c>
      <c r="J5968" s="9" t="s">
        <v>182</v>
      </c>
      <c r="K5968" s="9" t="s">
        <v>182</v>
      </c>
      <c r="L5968" s="9" t="s">
        <v>182</v>
      </c>
      <c r="M5968" s="9" t="s">
        <v>182</v>
      </c>
      <c r="N5968" s="65"/>
      <c r="P5968" s="65">
        <v>0</v>
      </c>
    </row>
    <row r="5969" spans="1:16" ht="15">
      <c r="A5969" s="28" t="s">
        <v>749</v>
      </c>
      <c r="B5969" s="226" t="s">
        <v>1591</v>
      </c>
      <c r="C5969" s="3"/>
      <c r="D5969" s="3"/>
      <c r="E5969" s="9" t="s">
        <v>277</v>
      </c>
      <c r="F5969" s="9" t="s">
        <v>277</v>
      </c>
      <c r="G5969" s="9" t="s">
        <v>277</v>
      </c>
      <c r="H5969" s="9" t="s">
        <v>277</v>
      </c>
      <c r="I5969" s="9" t="s">
        <v>182</v>
      </c>
      <c r="J5969" s="9" t="s">
        <v>182</v>
      </c>
      <c r="K5969" s="9" t="s">
        <v>182</v>
      </c>
      <c r="L5969" s="9" t="s">
        <v>182</v>
      </c>
      <c r="M5969" s="9" t="s">
        <v>182</v>
      </c>
      <c r="P5969" s="65">
        <v>0</v>
      </c>
    </row>
    <row r="5970" spans="1:16" ht="15">
      <c r="A5970" s="28" t="s">
        <v>750</v>
      </c>
      <c r="B5970" s="170" t="s">
        <v>1279</v>
      </c>
      <c r="C5970" s="3"/>
      <c r="D5970" s="3"/>
      <c r="E5970" s="9" t="s">
        <v>277</v>
      </c>
      <c r="F5970" s="9" t="s">
        <v>277</v>
      </c>
      <c r="G5970" s="9" t="s">
        <v>277</v>
      </c>
      <c r="H5970" s="9" t="s">
        <v>277</v>
      </c>
      <c r="I5970" s="9" t="s">
        <v>182</v>
      </c>
      <c r="J5970" s="9" t="s">
        <v>182</v>
      </c>
      <c r="K5970" s="9" t="s">
        <v>182</v>
      </c>
      <c r="L5970" s="9" t="s">
        <v>182</v>
      </c>
      <c r="M5970" s="9" t="s">
        <v>182</v>
      </c>
      <c r="P5970" s="65">
        <v>0</v>
      </c>
    </row>
    <row r="5971" spans="1:16" ht="15">
      <c r="A5971" s="28" t="s">
        <v>751</v>
      </c>
      <c r="B5971" s="226" t="s">
        <v>1584</v>
      </c>
      <c r="C5971" s="3"/>
      <c r="D5971" s="3"/>
      <c r="E5971" s="9" t="s">
        <v>277</v>
      </c>
      <c r="F5971" s="9" t="s">
        <v>277</v>
      </c>
      <c r="G5971" s="9" t="s">
        <v>277</v>
      </c>
      <c r="H5971" s="9" t="s">
        <v>277</v>
      </c>
      <c r="I5971" s="9" t="s">
        <v>182</v>
      </c>
      <c r="J5971" s="9" t="s">
        <v>182</v>
      </c>
      <c r="K5971" s="9" t="s">
        <v>182</v>
      </c>
      <c r="L5971" s="9" t="s">
        <v>182</v>
      </c>
      <c r="M5971" s="9" t="s">
        <v>182</v>
      </c>
      <c r="P5971" s="65">
        <v>0</v>
      </c>
    </row>
    <row r="5972" spans="1:16" ht="15">
      <c r="A5972" s="28" t="s">
        <v>752</v>
      </c>
      <c r="B5972" s="61" t="s">
        <v>2512</v>
      </c>
      <c r="C5972" s="3"/>
      <c r="D5972" s="3"/>
      <c r="E5972" s="9" t="s">
        <v>277</v>
      </c>
      <c r="F5972" s="9" t="s">
        <v>277</v>
      </c>
      <c r="G5972" s="9" t="s">
        <v>277</v>
      </c>
      <c r="H5972" s="9" t="s">
        <v>277</v>
      </c>
      <c r="I5972" s="9" t="s">
        <v>182</v>
      </c>
      <c r="J5972" s="9" t="s">
        <v>182</v>
      </c>
      <c r="K5972" s="9" t="s">
        <v>182</v>
      </c>
      <c r="L5972" s="9" t="s">
        <v>182</v>
      </c>
      <c r="M5972" s="9" t="s">
        <v>182</v>
      </c>
      <c r="P5972" s="65">
        <v>0</v>
      </c>
    </row>
    <row r="5973" spans="1:16" ht="15">
      <c r="A5973" s="28" t="s">
        <v>753</v>
      </c>
      <c r="B5973" s="61" t="s">
        <v>2087</v>
      </c>
      <c r="C5973" s="3"/>
      <c r="D5973" s="3"/>
      <c r="E5973" s="9" t="s">
        <v>277</v>
      </c>
      <c r="F5973" s="9" t="s">
        <v>277</v>
      </c>
      <c r="G5973" s="9" t="s">
        <v>277</v>
      </c>
      <c r="H5973" s="9" t="s">
        <v>277</v>
      </c>
      <c r="I5973" s="9" t="s">
        <v>182</v>
      </c>
      <c r="J5973" s="9" t="s">
        <v>182</v>
      </c>
      <c r="K5973" s="9" t="s">
        <v>182</v>
      </c>
      <c r="L5973" s="9" t="s">
        <v>182</v>
      </c>
      <c r="M5973" s="9" t="s">
        <v>182</v>
      </c>
      <c r="N5973" s="65"/>
      <c r="P5973" s="65">
        <v>0</v>
      </c>
    </row>
    <row r="5974" spans="1:16" ht="15">
      <c r="A5974" s="28" t="s">
        <v>754</v>
      </c>
      <c r="B5974" s="61" t="s">
        <v>2521</v>
      </c>
      <c r="C5974" s="3"/>
      <c r="D5974" s="3"/>
      <c r="E5974" s="9" t="s">
        <v>277</v>
      </c>
      <c r="F5974" s="9" t="s">
        <v>277</v>
      </c>
      <c r="G5974" s="9" t="s">
        <v>277</v>
      </c>
      <c r="H5974" s="9" t="s">
        <v>277</v>
      </c>
      <c r="I5974" s="9" t="s">
        <v>182</v>
      </c>
      <c r="J5974" s="9" t="s">
        <v>182</v>
      </c>
      <c r="K5974" s="9" t="s">
        <v>182</v>
      </c>
      <c r="L5974" s="9" t="s">
        <v>182</v>
      </c>
      <c r="M5974" s="9" t="s">
        <v>182</v>
      </c>
      <c r="P5974" s="65">
        <v>0</v>
      </c>
    </row>
    <row r="5975" spans="1:16" ht="15">
      <c r="A5975" s="28" t="s">
        <v>755</v>
      </c>
      <c r="B5975" s="61" t="s">
        <v>2094</v>
      </c>
      <c r="C5975" s="3"/>
      <c r="D5975" s="3"/>
      <c r="E5975" s="9" t="s">
        <v>277</v>
      </c>
      <c r="F5975" s="9" t="s">
        <v>277</v>
      </c>
      <c r="G5975" s="9" t="s">
        <v>277</v>
      </c>
      <c r="H5975" s="9" t="s">
        <v>277</v>
      </c>
      <c r="I5975" s="9" t="s">
        <v>182</v>
      </c>
      <c r="J5975" s="9" t="s">
        <v>182</v>
      </c>
      <c r="K5975" s="9" t="s">
        <v>182</v>
      </c>
      <c r="L5975" s="9" t="s">
        <v>182</v>
      </c>
      <c r="M5975" s="9" t="s">
        <v>182</v>
      </c>
      <c r="N5975" s="65"/>
      <c r="P5975" s="65">
        <v>0</v>
      </c>
    </row>
    <row r="5976" spans="1:16" ht="15">
      <c r="A5976" s="28" t="s">
        <v>756</v>
      </c>
      <c r="B5976" s="226" t="s">
        <v>1580</v>
      </c>
      <c r="C5976" s="3"/>
      <c r="D5976" s="3"/>
      <c r="E5976" s="9" t="s">
        <v>277</v>
      </c>
      <c r="F5976" s="9" t="s">
        <v>277</v>
      </c>
      <c r="G5976" s="9" t="s">
        <v>277</v>
      </c>
      <c r="H5976" s="9" t="s">
        <v>277</v>
      </c>
      <c r="I5976" s="9" t="s">
        <v>182</v>
      </c>
      <c r="J5976" s="9" t="s">
        <v>182</v>
      </c>
      <c r="K5976" s="9" t="s">
        <v>182</v>
      </c>
      <c r="L5976" s="9" t="s">
        <v>182</v>
      </c>
      <c r="M5976" s="9" t="s">
        <v>182</v>
      </c>
      <c r="P5976" s="65">
        <v>0</v>
      </c>
    </row>
    <row r="5977" spans="1:16" ht="15">
      <c r="A5977" s="28" t="s">
        <v>757</v>
      </c>
      <c r="B5977" s="61" t="s">
        <v>2081</v>
      </c>
      <c r="C5977" s="3"/>
      <c r="D5977" s="3"/>
      <c r="E5977" s="9" t="s">
        <v>277</v>
      </c>
      <c r="F5977" s="9" t="s">
        <v>277</v>
      </c>
      <c r="G5977" s="9" t="s">
        <v>277</v>
      </c>
      <c r="H5977" s="9" t="s">
        <v>277</v>
      </c>
      <c r="I5977" s="9" t="s">
        <v>182</v>
      </c>
      <c r="J5977" s="9" t="s">
        <v>182</v>
      </c>
      <c r="K5977" s="9" t="s">
        <v>182</v>
      </c>
      <c r="L5977" s="9" t="s">
        <v>182</v>
      </c>
      <c r="M5977" s="9" t="s">
        <v>182</v>
      </c>
      <c r="N5977" s="65"/>
      <c r="P5977" s="65">
        <v>0</v>
      </c>
    </row>
    <row r="5978" spans="1:16" ht="15">
      <c r="A5978" s="28" t="s">
        <v>758</v>
      </c>
      <c r="B5978" s="61" t="s">
        <v>2515</v>
      </c>
      <c r="C5978" s="3"/>
      <c r="D5978" s="3"/>
      <c r="E5978" s="9" t="s">
        <v>277</v>
      </c>
      <c r="F5978" s="9" t="s">
        <v>277</v>
      </c>
      <c r="G5978" s="9" t="s">
        <v>277</v>
      </c>
      <c r="H5978" s="9" t="s">
        <v>277</v>
      </c>
      <c r="I5978" s="9" t="s">
        <v>182</v>
      </c>
      <c r="J5978" s="9" t="s">
        <v>182</v>
      </c>
      <c r="K5978" s="9" t="s">
        <v>182</v>
      </c>
      <c r="L5978" s="9" t="s">
        <v>182</v>
      </c>
      <c r="M5978" s="9" t="s">
        <v>182</v>
      </c>
      <c r="P5978" s="65">
        <v>0</v>
      </c>
    </row>
    <row r="5979" spans="1:16" ht="15">
      <c r="A5979" s="28" t="s">
        <v>759</v>
      </c>
      <c r="B5979" s="61" t="s">
        <v>2097</v>
      </c>
      <c r="C5979" s="3"/>
      <c r="D5979" s="3"/>
      <c r="E5979" s="9" t="s">
        <v>277</v>
      </c>
      <c r="F5979" s="9" t="s">
        <v>277</v>
      </c>
      <c r="G5979" s="9" t="s">
        <v>277</v>
      </c>
      <c r="H5979" s="9" t="s">
        <v>277</v>
      </c>
      <c r="I5979" s="9" t="s">
        <v>182</v>
      </c>
      <c r="J5979" s="9" t="s">
        <v>182</v>
      </c>
      <c r="K5979" s="9" t="s">
        <v>182</v>
      </c>
      <c r="L5979" s="9" t="s">
        <v>182</v>
      </c>
      <c r="M5979" s="9" t="s">
        <v>182</v>
      </c>
      <c r="N5979" s="65"/>
      <c r="P5979" s="65">
        <v>0</v>
      </c>
    </row>
    <row r="5980" spans="1:16" ht="15">
      <c r="A5980" s="28" t="s">
        <v>760</v>
      </c>
      <c r="B5980" s="61" t="s">
        <v>2084</v>
      </c>
      <c r="C5980" s="3"/>
      <c r="D5980" s="3"/>
      <c r="E5980" s="9" t="s">
        <v>277</v>
      </c>
      <c r="F5980" s="9" t="s">
        <v>277</v>
      </c>
      <c r="G5980" s="9" t="s">
        <v>277</v>
      </c>
      <c r="H5980" s="9" t="s">
        <v>277</v>
      </c>
      <c r="I5980" s="9" t="s">
        <v>182</v>
      </c>
      <c r="J5980" s="9" t="s">
        <v>182</v>
      </c>
      <c r="K5980" s="9" t="s">
        <v>182</v>
      </c>
      <c r="L5980" s="9" t="s">
        <v>182</v>
      </c>
      <c r="M5980" s="9" t="s">
        <v>182</v>
      </c>
      <c r="N5980" s="65"/>
      <c r="P5980" s="65">
        <v>0</v>
      </c>
    </row>
    <row r="5981" spans="1:16" ht="15">
      <c r="A5981" s="28" t="s">
        <v>761</v>
      </c>
      <c r="B5981" s="181" t="s">
        <v>1266</v>
      </c>
      <c r="C5981" s="3"/>
      <c r="D5981" s="3"/>
      <c r="E5981" s="9" t="s">
        <v>277</v>
      </c>
      <c r="F5981" s="9" t="s">
        <v>277</v>
      </c>
      <c r="G5981" s="9" t="s">
        <v>277</v>
      </c>
      <c r="H5981" s="9" t="s">
        <v>277</v>
      </c>
      <c r="I5981" s="9" t="s">
        <v>182</v>
      </c>
      <c r="J5981" s="9" t="s">
        <v>182</v>
      </c>
      <c r="K5981" s="9" t="s">
        <v>182</v>
      </c>
      <c r="L5981" s="9" t="s">
        <v>182</v>
      </c>
      <c r="M5981" s="9" t="s">
        <v>182</v>
      </c>
      <c r="P5981" s="65">
        <v>0</v>
      </c>
    </row>
    <row r="5982" spans="1:16" ht="15">
      <c r="A5982" s="28" t="s">
        <v>762</v>
      </c>
      <c r="B5982" s="170" t="s">
        <v>1268</v>
      </c>
      <c r="C5982" s="3"/>
      <c r="D5982" s="3"/>
      <c r="E5982" s="9" t="s">
        <v>277</v>
      </c>
      <c r="F5982" s="9" t="s">
        <v>277</v>
      </c>
      <c r="G5982" s="9" t="s">
        <v>277</v>
      </c>
      <c r="H5982" s="9" t="s">
        <v>277</v>
      </c>
      <c r="I5982" s="9" t="s">
        <v>182</v>
      </c>
      <c r="J5982" s="9" t="s">
        <v>182</v>
      </c>
      <c r="K5982" s="9" t="s">
        <v>182</v>
      </c>
      <c r="L5982" s="9" t="s">
        <v>182</v>
      </c>
      <c r="M5982" s="9" t="s">
        <v>182</v>
      </c>
      <c r="P5982" s="65">
        <v>0</v>
      </c>
    </row>
    <row r="5983" spans="1:16" ht="15">
      <c r="A5983" s="28" t="s">
        <v>763</v>
      </c>
      <c r="B5983" s="61" t="s">
        <v>2507</v>
      </c>
      <c r="C5983" s="3"/>
      <c r="D5983" s="3"/>
      <c r="E5983" s="9" t="s">
        <v>277</v>
      </c>
      <c r="F5983" s="9" t="s">
        <v>277</v>
      </c>
      <c r="G5983" s="9" t="s">
        <v>277</v>
      </c>
      <c r="H5983" s="9" t="s">
        <v>277</v>
      </c>
      <c r="I5983" s="9" t="s">
        <v>182</v>
      </c>
      <c r="J5983" s="9" t="s">
        <v>182</v>
      </c>
      <c r="K5983" s="9" t="s">
        <v>182</v>
      </c>
      <c r="L5983" s="9" t="s">
        <v>182</v>
      </c>
      <c r="M5983" s="9" t="s">
        <v>182</v>
      </c>
      <c r="P5983" s="65">
        <v>0</v>
      </c>
    </row>
    <row r="5984" spans="1:16" ht="15">
      <c r="A5984" s="28" t="s">
        <v>764</v>
      </c>
      <c r="B5984" s="61" t="s">
        <v>2080</v>
      </c>
      <c r="C5984" s="3"/>
      <c r="D5984" s="3"/>
      <c r="E5984" s="9" t="s">
        <v>277</v>
      </c>
      <c r="F5984" s="9" t="s">
        <v>277</v>
      </c>
      <c r="G5984" s="9" t="s">
        <v>277</v>
      </c>
      <c r="H5984" s="9" t="s">
        <v>277</v>
      </c>
      <c r="I5984" s="9" t="s">
        <v>182</v>
      </c>
      <c r="J5984" s="9" t="s">
        <v>182</v>
      </c>
      <c r="K5984" s="9" t="s">
        <v>182</v>
      </c>
      <c r="L5984" s="9" t="s">
        <v>182</v>
      </c>
      <c r="M5984" s="9" t="s">
        <v>182</v>
      </c>
      <c r="N5984" s="65"/>
      <c r="P5984" s="65">
        <v>0</v>
      </c>
    </row>
    <row r="5985" spans="1:16" ht="15">
      <c r="A5985" s="28" t="s">
        <v>765</v>
      </c>
      <c r="B5985" s="61" t="s">
        <v>2527</v>
      </c>
      <c r="C5985" s="3"/>
      <c r="D5985" s="3"/>
      <c r="E5985" s="9" t="s">
        <v>277</v>
      </c>
      <c r="F5985" s="9" t="s">
        <v>277</v>
      </c>
      <c r="G5985" s="9" t="s">
        <v>277</v>
      </c>
      <c r="H5985" s="9" t="s">
        <v>277</v>
      </c>
      <c r="I5985" s="9" t="s">
        <v>182</v>
      </c>
      <c r="J5985" s="9" t="s">
        <v>182</v>
      </c>
      <c r="K5985" s="9" t="s">
        <v>182</v>
      </c>
      <c r="L5985" s="9" t="s">
        <v>182</v>
      </c>
      <c r="M5985" s="9" t="s">
        <v>182</v>
      </c>
      <c r="P5985" s="65">
        <v>0</v>
      </c>
    </row>
    <row r="5986" spans="1:16" ht="15">
      <c r="A5986" s="28" t="s">
        <v>1857</v>
      </c>
      <c r="B5986" s="61" t="s">
        <v>2529</v>
      </c>
      <c r="C5986" s="3"/>
      <c r="D5986" s="3"/>
      <c r="E5986" s="9" t="s">
        <v>277</v>
      </c>
      <c r="F5986" s="9" t="s">
        <v>277</v>
      </c>
      <c r="G5986" s="9" t="s">
        <v>277</v>
      </c>
      <c r="H5986" s="9" t="s">
        <v>277</v>
      </c>
      <c r="I5986" s="9" t="s">
        <v>182</v>
      </c>
      <c r="J5986" s="9" t="s">
        <v>182</v>
      </c>
      <c r="K5986" s="9" t="s">
        <v>182</v>
      </c>
      <c r="L5986" s="9" t="s">
        <v>182</v>
      </c>
      <c r="M5986" s="9" t="s">
        <v>182</v>
      </c>
      <c r="P5986" s="65">
        <v>0</v>
      </c>
    </row>
    <row r="5987" spans="1:16" ht="15">
      <c r="A5987" s="28" t="s">
        <v>2049</v>
      </c>
      <c r="B5987" s="61" t="s">
        <v>2528</v>
      </c>
      <c r="C5987" s="3"/>
      <c r="D5987" s="3"/>
      <c r="E5987" s="9" t="s">
        <v>277</v>
      </c>
      <c r="F5987" s="9" t="s">
        <v>277</v>
      </c>
      <c r="G5987" s="9" t="s">
        <v>277</v>
      </c>
      <c r="H5987" s="9" t="s">
        <v>277</v>
      </c>
      <c r="I5987" s="9" t="s">
        <v>182</v>
      </c>
      <c r="J5987" s="9" t="s">
        <v>182</v>
      </c>
      <c r="K5987" s="9" t="s">
        <v>182</v>
      </c>
      <c r="L5987" s="9" t="s">
        <v>182</v>
      </c>
      <c r="M5987" s="9" t="s">
        <v>182</v>
      </c>
      <c r="P5987" s="65">
        <v>0</v>
      </c>
    </row>
    <row r="5988" spans="1:16" ht="15">
      <c r="A5988" s="28" t="s">
        <v>2050</v>
      </c>
      <c r="B5988" s="226" t="s">
        <v>2171</v>
      </c>
      <c r="C5988" s="3"/>
      <c r="D5988" s="3"/>
      <c r="E5988" s="9" t="s">
        <v>277</v>
      </c>
      <c r="F5988" s="9" t="s">
        <v>277</v>
      </c>
      <c r="G5988" s="9" t="s">
        <v>277</v>
      </c>
      <c r="H5988" s="9" t="s">
        <v>277</v>
      </c>
      <c r="I5988" s="9" t="s">
        <v>182</v>
      </c>
      <c r="J5988" s="9" t="s">
        <v>182</v>
      </c>
      <c r="K5988" s="9" t="s">
        <v>182</v>
      </c>
      <c r="L5988" s="9" t="s">
        <v>182</v>
      </c>
      <c r="M5988" s="9" t="s">
        <v>182</v>
      </c>
      <c r="P5988" s="65">
        <v>0</v>
      </c>
    </row>
    <row r="5989" spans="1:16" ht="15">
      <c r="A5989" s="28" t="s">
        <v>2051</v>
      </c>
      <c r="B5989" s="61" t="s">
        <v>2511</v>
      </c>
      <c r="C5989" s="3"/>
      <c r="D5989" s="3"/>
      <c r="E5989" s="9" t="s">
        <v>277</v>
      </c>
      <c r="F5989" s="9" t="s">
        <v>277</v>
      </c>
      <c r="G5989" s="9" t="s">
        <v>277</v>
      </c>
      <c r="H5989" s="9" t="s">
        <v>277</v>
      </c>
      <c r="I5989" s="9" t="s">
        <v>182</v>
      </c>
      <c r="J5989" s="9" t="s">
        <v>182</v>
      </c>
      <c r="K5989" s="9" t="s">
        <v>182</v>
      </c>
      <c r="L5989" s="9" t="s">
        <v>182</v>
      </c>
      <c r="M5989" s="9" t="s">
        <v>182</v>
      </c>
      <c r="P5989" s="65">
        <v>0</v>
      </c>
    </row>
    <row r="5990" spans="1:16" ht="15">
      <c r="A5990" s="28" t="s">
        <v>2052</v>
      </c>
      <c r="B5990" s="226" t="s">
        <v>2073</v>
      </c>
      <c r="C5990" s="3"/>
      <c r="D5990" s="3"/>
      <c r="E5990" s="9" t="s">
        <v>277</v>
      </c>
      <c r="F5990" s="9" t="s">
        <v>277</v>
      </c>
      <c r="G5990" s="9" t="s">
        <v>277</v>
      </c>
      <c r="H5990" s="9" t="s">
        <v>277</v>
      </c>
      <c r="I5990" s="9" t="s">
        <v>182</v>
      </c>
      <c r="J5990" s="9" t="s">
        <v>182</v>
      </c>
      <c r="K5990" s="9" t="s">
        <v>182</v>
      </c>
      <c r="L5990" s="9" t="s">
        <v>182</v>
      </c>
      <c r="M5990" s="9" t="s">
        <v>182</v>
      </c>
      <c r="N5990" s="65"/>
      <c r="P5990" s="65">
        <v>0</v>
      </c>
    </row>
    <row r="5991" spans="1:16" ht="15">
      <c r="A5991" s="28" t="s">
        <v>2053</v>
      </c>
      <c r="B5991" s="226" t="s">
        <v>1592</v>
      </c>
      <c r="C5991" s="3"/>
      <c r="D5991" s="3"/>
      <c r="E5991" s="9" t="s">
        <v>277</v>
      </c>
      <c r="F5991" s="9" t="s">
        <v>277</v>
      </c>
      <c r="G5991" s="9" t="s">
        <v>277</v>
      </c>
      <c r="H5991" s="9" t="s">
        <v>277</v>
      </c>
      <c r="I5991" s="9" t="s">
        <v>182</v>
      </c>
      <c r="J5991" s="9" t="s">
        <v>182</v>
      </c>
      <c r="K5991" s="9" t="s">
        <v>182</v>
      </c>
      <c r="L5991" s="9" t="s">
        <v>182</v>
      </c>
      <c r="M5991" s="9" t="s">
        <v>182</v>
      </c>
      <c r="P5991" s="65">
        <v>0</v>
      </c>
    </row>
    <row r="5992" spans="1:16" ht="15">
      <c r="A5992" s="28" t="s">
        <v>2054</v>
      </c>
      <c r="B5992" s="61" t="s">
        <v>2522</v>
      </c>
      <c r="C5992" s="3"/>
      <c r="D5992" s="3"/>
      <c r="E5992" s="9" t="s">
        <v>277</v>
      </c>
      <c r="F5992" s="9" t="s">
        <v>277</v>
      </c>
      <c r="G5992" s="9" t="s">
        <v>277</v>
      </c>
      <c r="H5992" s="9" t="s">
        <v>277</v>
      </c>
      <c r="I5992" s="9" t="s">
        <v>182</v>
      </c>
      <c r="J5992" s="9" t="s">
        <v>182</v>
      </c>
      <c r="K5992" s="9" t="s">
        <v>182</v>
      </c>
      <c r="L5992" s="9" t="s">
        <v>182</v>
      </c>
      <c r="M5992" s="9" t="s">
        <v>182</v>
      </c>
      <c r="P5992" s="65">
        <v>0</v>
      </c>
    </row>
    <row r="5993" spans="1:16" ht="15">
      <c r="A5993" s="28" t="s">
        <v>2055</v>
      </c>
      <c r="B5993" s="170" t="s">
        <v>1270</v>
      </c>
      <c r="C5993" s="3"/>
      <c r="D5993" s="3"/>
      <c r="E5993" s="9" t="s">
        <v>277</v>
      </c>
      <c r="F5993" s="9" t="s">
        <v>277</v>
      </c>
      <c r="G5993" s="9" t="s">
        <v>277</v>
      </c>
      <c r="H5993" s="9" t="s">
        <v>277</v>
      </c>
      <c r="I5993" s="9" t="s">
        <v>182</v>
      </c>
      <c r="J5993" s="9" t="s">
        <v>182</v>
      </c>
      <c r="K5993" s="9" t="s">
        <v>182</v>
      </c>
      <c r="L5993" s="9" t="s">
        <v>182</v>
      </c>
      <c r="M5993" s="9" t="s">
        <v>182</v>
      </c>
      <c r="P5993" s="65">
        <v>0</v>
      </c>
    </row>
    <row r="5994" spans="1:16" ht="15">
      <c r="A5994" s="28" t="s">
        <v>2056</v>
      </c>
      <c r="B5994" s="61" t="s">
        <v>2083</v>
      </c>
      <c r="C5994" s="3"/>
      <c r="D5994" s="3"/>
      <c r="E5994" s="9" t="s">
        <v>277</v>
      </c>
      <c r="F5994" s="9" t="s">
        <v>277</v>
      </c>
      <c r="G5994" s="9" t="s">
        <v>277</v>
      </c>
      <c r="H5994" s="9" t="s">
        <v>277</v>
      </c>
      <c r="I5994" s="9" t="s">
        <v>182</v>
      </c>
      <c r="J5994" s="9" t="s">
        <v>182</v>
      </c>
      <c r="K5994" s="9" t="s">
        <v>182</v>
      </c>
      <c r="L5994" s="9" t="s">
        <v>182</v>
      </c>
      <c r="M5994" s="9" t="s">
        <v>182</v>
      </c>
      <c r="N5994" s="65"/>
      <c r="P5994" s="65">
        <v>0</v>
      </c>
    </row>
    <row r="5995" spans="1:16" ht="15">
      <c r="A5995" s="28" t="s">
        <v>2057</v>
      </c>
      <c r="B5995" s="226" t="s">
        <v>1593</v>
      </c>
      <c r="C5995" s="3"/>
      <c r="D5995" s="3"/>
      <c r="E5995" s="9" t="s">
        <v>277</v>
      </c>
      <c r="F5995" s="9" t="s">
        <v>277</v>
      </c>
      <c r="G5995" s="9" t="s">
        <v>277</v>
      </c>
      <c r="H5995" s="9" t="s">
        <v>277</v>
      </c>
      <c r="I5995" s="9" t="s">
        <v>182</v>
      </c>
      <c r="J5995" s="9" t="s">
        <v>182</v>
      </c>
      <c r="K5995" s="9" t="s">
        <v>182</v>
      </c>
      <c r="L5995" s="9" t="s">
        <v>182</v>
      </c>
      <c r="M5995" s="9" t="s">
        <v>182</v>
      </c>
      <c r="P5995" s="65">
        <v>0</v>
      </c>
    </row>
    <row r="5996" spans="1:16" ht="15">
      <c r="A5996" s="28" t="s">
        <v>2058</v>
      </c>
      <c r="B5996" s="170" t="s">
        <v>1269</v>
      </c>
      <c r="C5996" s="3"/>
      <c r="D5996" s="3"/>
      <c r="E5996" s="9" t="s">
        <v>277</v>
      </c>
      <c r="F5996" s="9" t="s">
        <v>277</v>
      </c>
      <c r="G5996" s="9" t="s">
        <v>277</v>
      </c>
      <c r="H5996" s="9" t="s">
        <v>277</v>
      </c>
      <c r="I5996" s="9" t="s">
        <v>182</v>
      </c>
      <c r="J5996" s="9" t="s">
        <v>182</v>
      </c>
      <c r="K5996" s="9" t="s">
        <v>182</v>
      </c>
      <c r="L5996" s="9" t="s">
        <v>182</v>
      </c>
      <c r="M5996" s="9" t="s">
        <v>182</v>
      </c>
      <c r="P5996" s="65">
        <v>0</v>
      </c>
    </row>
    <row r="5997" spans="1:16" ht="15">
      <c r="A5997" s="28" t="s">
        <v>2059</v>
      </c>
      <c r="B5997" s="61" t="s">
        <v>2082</v>
      </c>
      <c r="C5997" s="3"/>
      <c r="D5997" s="3"/>
      <c r="E5997" s="9" t="s">
        <v>277</v>
      </c>
      <c r="F5997" s="9" t="s">
        <v>277</v>
      </c>
      <c r="G5997" s="9" t="s">
        <v>277</v>
      </c>
      <c r="H5997" s="9" t="s">
        <v>277</v>
      </c>
      <c r="I5997" s="9" t="s">
        <v>182</v>
      </c>
      <c r="J5997" s="9" t="s">
        <v>182</v>
      </c>
      <c r="K5997" s="9" t="s">
        <v>182</v>
      </c>
      <c r="L5997" s="9" t="s">
        <v>182</v>
      </c>
      <c r="M5997" s="9" t="s">
        <v>182</v>
      </c>
      <c r="N5997" s="65"/>
      <c r="P5997" s="65">
        <v>0</v>
      </c>
    </row>
    <row r="5998" spans="1:16" ht="15">
      <c r="A5998" s="28" t="s">
        <v>2060</v>
      </c>
      <c r="B5998" s="61" t="s">
        <v>2089</v>
      </c>
      <c r="C5998" s="3"/>
      <c r="D5998" s="3"/>
      <c r="E5998" s="9" t="s">
        <v>277</v>
      </c>
      <c r="F5998" s="9" t="s">
        <v>277</v>
      </c>
      <c r="G5998" s="9" t="s">
        <v>277</v>
      </c>
      <c r="H5998" s="9" t="s">
        <v>277</v>
      </c>
      <c r="I5998" s="9" t="s">
        <v>182</v>
      </c>
      <c r="J5998" s="9" t="s">
        <v>182</v>
      </c>
      <c r="K5998" s="9" t="s">
        <v>182</v>
      </c>
      <c r="L5998" s="9" t="s">
        <v>182</v>
      </c>
      <c r="M5998" s="9" t="s">
        <v>182</v>
      </c>
      <c r="N5998" s="65"/>
      <c r="P5998" s="65">
        <v>0</v>
      </c>
    </row>
    <row r="5999" spans="1:16" ht="15">
      <c r="A5999" s="28" t="s">
        <v>2061</v>
      </c>
      <c r="B5999" s="61" t="s">
        <v>2508</v>
      </c>
      <c r="C5999" s="3"/>
      <c r="D5999" s="3"/>
      <c r="E5999" s="9" t="s">
        <v>277</v>
      </c>
      <c r="F5999" s="9" t="s">
        <v>277</v>
      </c>
      <c r="G5999" s="9" t="s">
        <v>277</v>
      </c>
      <c r="H5999" s="9" t="s">
        <v>277</v>
      </c>
      <c r="I5999" s="9" t="s">
        <v>182</v>
      </c>
      <c r="J5999" s="9" t="s">
        <v>182</v>
      </c>
      <c r="K5999" s="9" t="s">
        <v>182</v>
      </c>
      <c r="L5999" s="9" t="s">
        <v>182</v>
      </c>
      <c r="M5999" s="9" t="s">
        <v>182</v>
      </c>
      <c r="P5999" s="65">
        <v>0</v>
      </c>
    </row>
    <row r="6000" spans="1:16" ht="15">
      <c r="A6000" s="28" t="s">
        <v>2062</v>
      </c>
      <c r="B6000" s="170" t="s">
        <v>1278</v>
      </c>
      <c r="C6000" s="3"/>
      <c r="D6000" s="3"/>
      <c r="E6000" s="9" t="s">
        <v>277</v>
      </c>
      <c r="F6000" s="9" t="s">
        <v>277</v>
      </c>
      <c r="G6000" s="9" t="s">
        <v>277</v>
      </c>
      <c r="H6000" s="9" t="s">
        <v>277</v>
      </c>
      <c r="I6000" s="9" t="s">
        <v>182</v>
      </c>
      <c r="J6000" s="9" t="s">
        <v>182</v>
      </c>
      <c r="K6000" s="9" t="s">
        <v>182</v>
      </c>
      <c r="L6000" s="9" t="s">
        <v>182</v>
      </c>
      <c r="M6000" s="9" t="s">
        <v>182</v>
      </c>
      <c r="P6000" s="65">
        <v>0</v>
      </c>
    </row>
    <row r="6001" spans="1:16" ht="15">
      <c r="A6001" s="28" t="s">
        <v>2063</v>
      </c>
      <c r="B6001" s="170" t="s">
        <v>1285</v>
      </c>
      <c r="C6001" s="3"/>
      <c r="D6001" s="3"/>
      <c r="E6001" s="9" t="s">
        <v>277</v>
      </c>
      <c r="F6001" s="9" t="s">
        <v>277</v>
      </c>
      <c r="G6001" s="9" t="s">
        <v>277</v>
      </c>
      <c r="H6001" s="9" t="s">
        <v>277</v>
      </c>
      <c r="I6001" s="9" t="s">
        <v>182</v>
      </c>
      <c r="J6001" s="9" t="s">
        <v>182</v>
      </c>
      <c r="K6001" s="9" t="s">
        <v>182</v>
      </c>
      <c r="L6001" s="9" t="s">
        <v>182</v>
      </c>
      <c r="M6001" s="9" t="s">
        <v>182</v>
      </c>
      <c r="P6001" s="65">
        <v>0</v>
      </c>
    </row>
    <row r="6002" spans="1:16" ht="15">
      <c r="A6002" s="28" t="s">
        <v>2064</v>
      </c>
      <c r="B6002" s="170" t="s">
        <v>1275</v>
      </c>
      <c r="C6002" s="3"/>
      <c r="D6002" s="3"/>
      <c r="E6002" s="9" t="s">
        <v>277</v>
      </c>
      <c r="F6002" s="9" t="s">
        <v>277</v>
      </c>
      <c r="G6002" s="9" t="s">
        <v>277</v>
      </c>
      <c r="H6002" s="9" t="s">
        <v>277</v>
      </c>
      <c r="I6002" s="9" t="s">
        <v>182</v>
      </c>
      <c r="J6002" s="9" t="s">
        <v>182</v>
      </c>
      <c r="K6002" s="9" t="s">
        <v>182</v>
      </c>
      <c r="L6002" s="9" t="s">
        <v>182</v>
      </c>
      <c r="M6002" s="9" t="s">
        <v>182</v>
      </c>
      <c r="P6002" s="65">
        <v>0</v>
      </c>
    </row>
    <row r="6003" spans="1:16" ht="15">
      <c r="A6003" s="28" t="s">
        <v>2065</v>
      </c>
      <c r="B6003" s="170" t="s">
        <v>1280</v>
      </c>
      <c r="C6003" s="3"/>
      <c r="D6003" s="3"/>
      <c r="E6003" s="9" t="s">
        <v>277</v>
      </c>
      <c r="F6003" s="9" t="s">
        <v>277</v>
      </c>
      <c r="G6003" s="9" t="s">
        <v>277</v>
      </c>
      <c r="H6003" s="9" t="s">
        <v>277</v>
      </c>
      <c r="I6003" s="9" t="s">
        <v>182</v>
      </c>
      <c r="J6003" s="9" t="s">
        <v>182</v>
      </c>
      <c r="K6003" s="9" t="s">
        <v>182</v>
      </c>
      <c r="L6003" s="9" t="s">
        <v>182</v>
      </c>
      <c r="M6003" s="9" t="s">
        <v>182</v>
      </c>
      <c r="P6003" s="65">
        <v>0</v>
      </c>
    </row>
    <row r="6004" spans="1:16" ht="15">
      <c r="A6004" s="28" t="s">
        <v>2066</v>
      </c>
      <c r="B6004" s="226" t="s">
        <v>1594</v>
      </c>
      <c r="C6004" s="3"/>
      <c r="D6004" s="3"/>
      <c r="E6004" s="9" t="s">
        <v>277</v>
      </c>
      <c r="F6004" s="9" t="s">
        <v>277</v>
      </c>
      <c r="G6004" s="9" t="s">
        <v>277</v>
      </c>
      <c r="H6004" s="9" t="s">
        <v>277</v>
      </c>
      <c r="I6004" s="9" t="s">
        <v>182</v>
      </c>
      <c r="J6004" s="9" t="s">
        <v>182</v>
      </c>
      <c r="K6004" s="9" t="s">
        <v>182</v>
      </c>
      <c r="L6004" s="9" t="s">
        <v>182</v>
      </c>
      <c r="M6004" s="9" t="s">
        <v>182</v>
      </c>
      <c r="P6004" s="65">
        <v>0</v>
      </c>
    </row>
    <row r="6005" spans="1:16" ht="15">
      <c r="A6005" s="28" t="s">
        <v>2067</v>
      </c>
      <c r="B6005" s="61" t="s">
        <v>2509</v>
      </c>
      <c r="C6005" s="3"/>
      <c r="D6005" s="3"/>
      <c r="E6005" s="9" t="s">
        <v>277</v>
      </c>
      <c r="F6005" s="9" t="s">
        <v>277</v>
      </c>
      <c r="G6005" s="9" t="s">
        <v>277</v>
      </c>
      <c r="H6005" s="9" t="s">
        <v>277</v>
      </c>
      <c r="I6005" s="9" t="s">
        <v>182</v>
      </c>
      <c r="J6005" s="9" t="s">
        <v>182</v>
      </c>
      <c r="K6005" s="9" t="s">
        <v>182</v>
      </c>
      <c r="L6005" s="9" t="s">
        <v>182</v>
      </c>
      <c r="M6005" s="9" t="s">
        <v>182</v>
      </c>
      <c r="P6005" s="65">
        <v>0</v>
      </c>
    </row>
    <row r="6006" spans="1:16" ht="15">
      <c r="A6006" s="28" t="s">
        <v>2068</v>
      </c>
      <c r="B6006" s="170" t="s">
        <v>1274</v>
      </c>
      <c r="C6006" s="3"/>
      <c r="D6006" s="3"/>
      <c r="E6006" s="9" t="s">
        <v>277</v>
      </c>
      <c r="F6006" s="9" t="s">
        <v>277</v>
      </c>
      <c r="G6006" s="9" t="s">
        <v>277</v>
      </c>
      <c r="H6006" s="9" t="s">
        <v>277</v>
      </c>
      <c r="I6006" s="9" t="s">
        <v>182</v>
      </c>
      <c r="J6006" s="9" t="s">
        <v>182</v>
      </c>
      <c r="K6006" s="9" t="s">
        <v>182</v>
      </c>
      <c r="L6006" s="9" t="s">
        <v>182</v>
      </c>
      <c r="M6006" s="9" t="s">
        <v>182</v>
      </c>
      <c r="P6006" s="65">
        <v>0</v>
      </c>
    </row>
    <row r="6007" spans="1:16" ht="15">
      <c r="A6007" s="28" t="s">
        <v>2069</v>
      </c>
      <c r="B6007" s="61" t="s">
        <v>2078</v>
      </c>
      <c r="C6007" s="3"/>
      <c r="D6007" s="3"/>
      <c r="E6007" s="9" t="s">
        <v>277</v>
      </c>
      <c r="F6007" s="9" t="s">
        <v>277</v>
      </c>
      <c r="G6007" s="9" t="s">
        <v>277</v>
      </c>
      <c r="H6007" s="9" t="s">
        <v>277</v>
      </c>
      <c r="I6007" s="9" t="s">
        <v>182</v>
      </c>
      <c r="J6007" s="9" t="s">
        <v>182</v>
      </c>
      <c r="K6007" s="9" t="s">
        <v>182</v>
      </c>
      <c r="L6007" s="9" t="s">
        <v>182</v>
      </c>
      <c r="M6007" s="9" t="s">
        <v>182</v>
      </c>
      <c r="N6007" s="65"/>
      <c r="P6007" s="65">
        <v>0</v>
      </c>
    </row>
    <row r="6008" spans="1:16" ht="15">
      <c r="A6008" s="28" t="s">
        <v>2070</v>
      </c>
      <c r="B6008" s="61" t="s">
        <v>2504</v>
      </c>
      <c r="C6008" s="3"/>
      <c r="D6008" s="3"/>
      <c r="E6008" s="9" t="s">
        <v>277</v>
      </c>
      <c r="F6008" s="9" t="s">
        <v>277</v>
      </c>
      <c r="G6008" s="9" t="s">
        <v>277</v>
      </c>
      <c r="H6008" s="9" t="s">
        <v>277</v>
      </c>
      <c r="I6008" s="9" t="s">
        <v>182</v>
      </c>
      <c r="J6008" s="9" t="s">
        <v>182</v>
      </c>
      <c r="K6008" s="9" t="s">
        <v>182</v>
      </c>
      <c r="L6008" s="9" t="s">
        <v>182</v>
      </c>
      <c r="M6008" s="9" t="s">
        <v>182</v>
      </c>
      <c r="P6008" s="65">
        <v>0</v>
      </c>
    </row>
    <row r="6009" spans="1:16" ht="15">
      <c r="A6009" s="28" t="s">
        <v>2071</v>
      </c>
      <c r="B6009" s="61" t="s">
        <v>2530</v>
      </c>
      <c r="C6009" s="3"/>
      <c r="D6009" s="3"/>
      <c r="E6009" s="9" t="s">
        <v>277</v>
      </c>
      <c r="F6009" s="9" t="s">
        <v>277</v>
      </c>
      <c r="G6009" s="9" t="s">
        <v>277</v>
      </c>
      <c r="H6009" s="9" t="s">
        <v>277</v>
      </c>
      <c r="I6009" s="9" t="s">
        <v>182</v>
      </c>
      <c r="J6009" s="9" t="s">
        <v>182</v>
      </c>
      <c r="K6009" s="9" t="s">
        <v>182</v>
      </c>
      <c r="L6009" s="9" t="s">
        <v>182</v>
      </c>
      <c r="M6009" s="9" t="s">
        <v>182</v>
      </c>
      <c r="P6009" s="65">
        <v>0</v>
      </c>
    </row>
    <row r="6010" spans="1:16" ht="15">
      <c r="A6010" s="28" t="s">
        <v>2072</v>
      </c>
      <c r="B6010" s="61" t="s">
        <v>2090</v>
      </c>
      <c r="C6010" s="3"/>
      <c r="D6010" s="3"/>
      <c r="E6010" s="9" t="s">
        <v>277</v>
      </c>
      <c r="F6010" s="9" t="s">
        <v>277</v>
      </c>
      <c r="G6010" s="9" t="s">
        <v>277</v>
      </c>
      <c r="H6010" s="9" t="s">
        <v>277</v>
      </c>
      <c r="I6010" s="9" t="s">
        <v>182</v>
      </c>
      <c r="J6010" s="9" t="s">
        <v>182</v>
      </c>
      <c r="K6010" s="9" t="s">
        <v>182</v>
      </c>
      <c r="L6010" s="9" t="s">
        <v>182</v>
      </c>
      <c r="M6010" s="9" t="s">
        <v>182</v>
      </c>
      <c r="N6010" s="65"/>
      <c r="P6010" s="65">
        <v>0</v>
      </c>
    </row>
    <row r="6011" spans="1:16" ht="15">
      <c r="A6011" s="28" t="s">
        <v>2149</v>
      </c>
      <c r="B6011" s="61" t="s">
        <v>2519</v>
      </c>
      <c r="C6011" s="3"/>
      <c r="D6011" s="3"/>
      <c r="E6011" s="9" t="s">
        <v>277</v>
      </c>
      <c r="F6011" s="9" t="s">
        <v>277</v>
      </c>
      <c r="G6011" s="9" t="s">
        <v>277</v>
      </c>
      <c r="H6011" s="9" t="s">
        <v>277</v>
      </c>
      <c r="I6011" s="9" t="s">
        <v>182</v>
      </c>
      <c r="J6011" s="9" t="s">
        <v>182</v>
      </c>
      <c r="K6011" s="9" t="s">
        <v>182</v>
      </c>
      <c r="L6011" s="9" t="s">
        <v>182</v>
      </c>
      <c r="M6011" s="9" t="s">
        <v>182</v>
      </c>
      <c r="P6011" s="65">
        <v>0</v>
      </c>
    </row>
    <row r="6012" spans="1:16" ht="15">
      <c r="A6012" s="28" t="s">
        <v>2150</v>
      </c>
      <c r="B6012" s="170" t="s">
        <v>1284</v>
      </c>
      <c r="C6012" s="3"/>
      <c r="D6012" s="3"/>
      <c r="E6012" s="9" t="s">
        <v>277</v>
      </c>
      <c r="F6012" s="9" t="s">
        <v>277</v>
      </c>
      <c r="G6012" s="9" t="s">
        <v>277</v>
      </c>
      <c r="H6012" s="9" t="s">
        <v>277</v>
      </c>
      <c r="I6012" s="9" t="s">
        <v>182</v>
      </c>
      <c r="J6012" s="9" t="s">
        <v>182</v>
      </c>
      <c r="K6012" s="9" t="s">
        <v>182</v>
      </c>
      <c r="L6012" s="9" t="s">
        <v>182</v>
      </c>
      <c r="M6012" s="9" t="s">
        <v>182</v>
      </c>
      <c r="P6012" s="65">
        <v>0</v>
      </c>
    </row>
    <row r="6013" spans="1:16" ht="15">
      <c r="A6013" s="28" t="s">
        <v>2151</v>
      </c>
      <c r="B6013" s="61" t="s">
        <v>2096</v>
      </c>
      <c r="C6013" s="3"/>
      <c r="D6013" s="3"/>
      <c r="E6013" s="9" t="s">
        <v>277</v>
      </c>
      <c r="F6013" s="9" t="s">
        <v>277</v>
      </c>
      <c r="G6013" s="9" t="s">
        <v>277</v>
      </c>
      <c r="H6013" s="9" t="s">
        <v>277</v>
      </c>
      <c r="I6013" s="9" t="s">
        <v>182</v>
      </c>
      <c r="J6013" s="9" t="s">
        <v>182</v>
      </c>
      <c r="K6013" s="9" t="s">
        <v>182</v>
      </c>
      <c r="L6013" s="9" t="s">
        <v>182</v>
      </c>
      <c r="M6013" s="9" t="s">
        <v>182</v>
      </c>
      <c r="N6013" s="65"/>
      <c r="P6013" s="65">
        <v>0</v>
      </c>
    </row>
    <row r="6014" spans="1:16" ht="15">
      <c r="A6014" s="238" t="s">
        <v>2480</v>
      </c>
      <c r="B6014" s="61" t="s">
        <v>2520</v>
      </c>
      <c r="C6014" s="3"/>
      <c r="D6014" s="3"/>
      <c r="E6014" s="9" t="s">
        <v>277</v>
      </c>
      <c r="F6014" s="9" t="s">
        <v>277</v>
      </c>
      <c r="G6014" s="9" t="s">
        <v>277</v>
      </c>
      <c r="H6014" s="9" t="s">
        <v>277</v>
      </c>
      <c r="I6014" s="9" t="s">
        <v>182</v>
      </c>
      <c r="J6014" s="9" t="s">
        <v>182</v>
      </c>
      <c r="K6014" s="9" t="s">
        <v>182</v>
      </c>
      <c r="L6014" s="9" t="s">
        <v>182</v>
      </c>
      <c r="M6014" s="9" t="s">
        <v>182</v>
      </c>
      <c r="P6014" s="65">
        <v>0</v>
      </c>
    </row>
    <row r="6015" spans="1:16" ht="15">
      <c r="A6015" s="238" t="s">
        <v>2481</v>
      </c>
      <c r="B6015" s="226" t="s">
        <v>1614</v>
      </c>
      <c r="C6015" s="3"/>
      <c r="D6015" s="3"/>
      <c r="E6015" s="9" t="s">
        <v>277</v>
      </c>
      <c r="F6015" s="9" t="s">
        <v>277</v>
      </c>
      <c r="G6015" s="9" t="s">
        <v>277</v>
      </c>
      <c r="H6015" s="9" t="s">
        <v>277</v>
      </c>
      <c r="I6015" s="9" t="s">
        <v>182</v>
      </c>
      <c r="J6015" s="9" t="s">
        <v>182</v>
      </c>
      <c r="K6015" s="9" t="s">
        <v>182</v>
      </c>
      <c r="L6015" s="9" t="s">
        <v>182</v>
      </c>
      <c r="M6015" s="9" t="s">
        <v>182</v>
      </c>
      <c r="P6015" s="65">
        <v>0</v>
      </c>
    </row>
    <row r="6016" spans="1:16" ht="15">
      <c r="A6016" s="238" t="s">
        <v>2482</v>
      </c>
      <c r="B6016" s="226" t="s">
        <v>1616</v>
      </c>
      <c r="C6016" s="3"/>
      <c r="D6016" s="3"/>
      <c r="E6016" s="9" t="s">
        <v>277</v>
      </c>
      <c r="F6016" s="9" t="s">
        <v>277</v>
      </c>
      <c r="G6016" s="9" t="s">
        <v>277</v>
      </c>
      <c r="H6016" s="9" t="s">
        <v>277</v>
      </c>
      <c r="I6016" s="9" t="s">
        <v>182</v>
      </c>
      <c r="J6016" s="9" t="s">
        <v>182</v>
      </c>
      <c r="K6016" s="9" t="s">
        <v>182</v>
      </c>
      <c r="L6016" s="9" t="s">
        <v>182</v>
      </c>
      <c r="M6016" s="9" t="s">
        <v>182</v>
      </c>
      <c r="P6016" s="65">
        <v>0</v>
      </c>
    </row>
    <row r="6017" spans="1:16" ht="15">
      <c r="A6017" s="238" t="s">
        <v>2483</v>
      </c>
      <c r="B6017" s="170" t="s">
        <v>1273</v>
      </c>
      <c r="C6017" s="3"/>
      <c r="D6017" s="3"/>
      <c r="E6017" s="9" t="s">
        <v>277</v>
      </c>
      <c r="F6017" s="9" t="s">
        <v>277</v>
      </c>
      <c r="G6017" s="9" t="s">
        <v>277</v>
      </c>
      <c r="H6017" s="9" t="s">
        <v>277</v>
      </c>
      <c r="I6017" s="9" t="s">
        <v>182</v>
      </c>
      <c r="J6017" s="9" t="s">
        <v>182</v>
      </c>
      <c r="K6017" s="9" t="s">
        <v>182</v>
      </c>
      <c r="L6017" s="9" t="s">
        <v>182</v>
      </c>
      <c r="M6017" s="9" t="s">
        <v>182</v>
      </c>
      <c r="P6017" s="65">
        <v>0</v>
      </c>
    </row>
    <row r="6018" spans="1:16" ht="15">
      <c r="A6018" s="238" t="s">
        <v>2484</v>
      </c>
      <c r="B6018" s="226" t="s">
        <v>1666</v>
      </c>
      <c r="C6018" s="3"/>
      <c r="D6018" s="3"/>
      <c r="E6018" s="9" t="s">
        <v>277</v>
      </c>
      <c r="F6018" s="9" t="s">
        <v>277</v>
      </c>
      <c r="G6018" s="9" t="s">
        <v>277</v>
      </c>
      <c r="H6018" s="9" t="s">
        <v>277</v>
      </c>
      <c r="I6018" s="9" t="s">
        <v>182</v>
      </c>
      <c r="J6018" s="9" t="s">
        <v>182</v>
      </c>
      <c r="K6018" s="9" t="s">
        <v>182</v>
      </c>
      <c r="L6018" s="9" t="s">
        <v>182</v>
      </c>
      <c r="M6018" s="9" t="s">
        <v>182</v>
      </c>
      <c r="P6018" s="65">
        <v>0</v>
      </c>
    </row>
    <row r="6019" spans="1:16" ht="15">
      <c r="A6019" s="238" t="s">
        <v>2485</v>
      </c>
      <c r="B6019" s="61" t="s">
        <v>2085</v>
      </c>
      <c r="C6019" s="3"/>
      <c r="D6019" s="3"/>
      <c r="E6019" s="9" t="s">
        <v>277</v>
      </c>
      <c r="F6019" s="9" t="s">
        <v>277</v>
      </c>
      <c r="G6019" s="9" t="s">
        <v>277</v>
      </c>
      <c r="H6019" s="9" t="s">
        <v>277</v>
      </c>
      <c r="I6019" s="9" t="s">
        <v>182</v>
      </c>
      <c r="J6019" s="9" t="s">
        <v>182</v>
      </c>
      <c r="K6019" s="9" t="s">
        <v>182</v>
      </c>
      <c r="L6019" s="9" t="s">
        <v>182</v>
      </c>
      <c r="M6019" s="9" t="s">
        <v>182</v>
      </c>
      <c r="N6019" s="65"/>
      <c r="P6019" s="65">
        <v>0</v>
      </c>
    </row>
    <row r="6020" spans="1:16" ht="15">
      <c r="A6020" s="238" t="s">
        <v>2486</v>
      </c>
      <c r="B6020" s="226" t="s">
        <v>1595</v>
      </c>
      <c r="C6020" s="3"/>
      <c r="D6020" s="3"/>
      <c r="E6020" s="9" t="s">
        <v>277</v>
      </c>
      <c r="F6020" s="9" t="s">
        <v>277</v>
      </c>
      <c r="G6020" s="9" t="s">
        <v>277</v>
      </c>
      <c r="H6020" s="9" t="s">
        <v>277</v>
      </c>
      <c r="I6020" s="9" t="s">
        <v>182</v>
      </c>
      <c r="J6020" s="9" t="s">
        <v>182</v>
      </c>
      <c r="K6020" s="9" t="s">
        <v>182</v>
      </c>
      <c r="L6020" s="9" t="s">
        <v>182</v>
      </c>
      <c r="M6020" s="9" t="s">
        <v>182</v>
      </c>
      <c r="P6020" s="65">
        <v>0</v>
      </c>
    </row>
    <row r="6021" spans="1:16" ht="15">
      <c r="A6021" s="238" t="s">
        <v>2487</v>
      </c>
      <c r="B6021" s="61" t="s">
        <v>2088</v>
      </c>
      <c r="C6021" s="3"/>
      <c r="D6021" s="3"/>
      <c r="E6021" s="9" t="s">
        <v>277</v>
      </c>
      <c r="F6021" s="9" t="s">
        <v>277</v>
      </c>
      <c r="G6021" s="9" t="s">
        <v>277</v>
      </c>
      <c r="H6021" s="9" t="s">
        <v>277</v>
      </c>
      <c r="I6021" s="9" t="s">
        <v>182</v>
      </c>
      <c r="J6021" s="9" t="s">
        <v>182</v>
      </c>
      <c r="K6021" s="9" t="s">
        <v>182</v>
      </c>
      <c r="L6021" s="9" t="s">
        <v>182</v>
      </c>
      <c r="M6021" s="9" t="s">
        <v>182</v>
      </c>
      <c r="N6021" s="65"/>
      <c r="P6021" s="65">
        <v>0</v>
      </c>
    </row>
    <row r="6022" spans="1:16" ht="15">
      <c r="A6022" s="238" t="s">
        <v>2488</v>
      </c>
      <c r="B6022" s="226" t="s">
        <v>1575</v>
      </c>
      <c r="C6022" s="3"/>
      <c r="D6022" s="3"/>
      <c r="E6022" s="9" t="s">
        <v>277</v>
      </c>
      <c r="F6022" s="9" t="s">
        <v>277</v>
      </c>
      <c r="G6022" s="9" t="s">
        <v>277</v>
      </c>
      <c r="H6022" s="9" t="s">
        <v>277</v>
      </c>
      <c r="I6022" s="9" t="s">
        <v>182</v>
      </c>
      <c r="J6022" s="9" t="s">
        <v>182</v>
      </c>
      <c r="K6022" s="9" t="s">
        <v>182</v>
      </c>
      <c r="L6022" s="9" t="s">
        <v>182</v>
      </c>
      <c r="M6022" s="9" t="s">
        <v>182</v>
      </c>
      <c r="P6022" s="65">
        <v>0</v>
      </c>
    </row>
    <row r="6023" spans="1:16" ht="15">
      <c r="A6023" s="238" t="s">
        <v>2489</v>
      </c>
      <c r="B6023" s="61" t="s">
        <v>2510</v>
      </c>
      <c r="C6023" s="3"/>
      <c r="D6023" s="3"/>
      <c r="E6023" s="9" t="s">
        <v>277</v>
      </c>
      <c r="F6023" s="9" t="s">
        <v>277</v>
      </c>
      <c r="G6023" s="9" t="s">
        <v>277</v>
      </c>
      <c r="H6023" s="9" t="s">
        <v>277</v>
      </c>
      <c r="I6023" s="9" t="s">
        <v>182</v>
      </c>
      <c r="J6023" s="9" t="s">
        <v>182</v>
      </c>
      <c r="K6023" s="9" t="s">
        <v>182</v>
      </c>
      <c r="L6023" s="9" t="s">
        <v>182</v>
      </c>
      <c r="M6023" s="9" t="s">
        <v>182</v>
      </c>
      <c r="P6023" s="65">
        <v>0</v>
      </c>
    </row>
    <row r="6024" spans="1:16" ht="15">
      <c r="A6024" s="238" t="s">
        <v>2490</v>
      </c>
      <c r="B6024" s="61" t="s">
        <v>2612</v>
      </c>
      <c r="C6024" s="3"/>
      <c r="D6024" s="3"/>
      <c r="E6024" s="9" t="s">
        <v>277</v>
      </c>
      <c r="F6024" s="9" t="s">
        <v>277</v>
      </c>
      <c r="G6024" s="9" t="s">
        <v>277</v>
      </c>
      <c r="H6024" s="9" t="s">
        <v>277</v>
      </c>
      <c r="I6024" s="9" t="s">
        <v>182</v>
      </c>
      <c r="J6024" s="9" t="s">
        <v>182</v>
      </c>
      <c r="K6024" s="9" t="s">
        <v>182</v>
      </c>
      <c r="L6024" s="9" t="s">
        <v>182</v>
      </c>
      <c r="M6024" s="9" t="s">
        <v>182</v>
      </c>
      <c r="P6024" s="65">
        <v>0</v>
      </c>
    </row>
    <row r="6025" spans="1:16" ht="15">
      <c r="A6025" s="238" t="s">
        <v>2491</v>
      </c>
      <c r="B6025" s="61" t="s">
        <v>2098</v>
      </c>
      <c r="C6025" s="3"/>
      <c r="D6025" s="3"/>
      <c r="E6025" s="9" t="s">
        <v>277</v>
      </c>
      <c r="F6025" s="9" t="s">
        <v>277</v>
      </c>
      <c r="G6025" s="9" t="s">
        <v>277</v>
      </c>
      <c r="H6025" s="9" t="s">
        <v>277</v>
      </c>
      <c r="I6025" s="9" t="s">
        <v>182</v>
      </c>
      <c r="J6025" s="9" t="s">
        <v>182</v>
      </c>
      <c r="K6025" s="9" t="s">
        <v>182</v>
      </c>
      <c r="L6025" s="9" t="s">
        <v>182</v>
      </c>
      <c r="M6025" s="9" t="s">
        <v>182</v>
      </c>
      <c r="N6025" s="65"/>
      <c r="P6025" s="65">
        <v>0</v>
      </c>
    </row>
    <row r="6026" spans="1:16" ht="15">
      <c r="A6026" s="238" t="s">
        <v>2492</v>
      </c>
      <c r="B6026" s="61" t="s">
        <v>2514</v>
      </c>
      <c r="C6026" s="3"/>
      <c r="D6026" s="3"/>
      <c r="E6026" s="9" t="s">
        <v>277</v>
      </c>
      <c r="F6026" s="9" t="s">
        <v>277</v>
      </c>
      <c r="G6026" s="9" t="s">
        <v>277</v>
      </c>
      <c r="H6026" s="9" t="s">
        <v>277</v>
      </c>
      <c r="I6026" s="9" t="s">
        <v>182</v>
      </c>
      <c r="J6026" s="9" t="s">
        <v>182</v>
      </c>
      <c r="K6026" s="9" t="s">
        <v>182</v>
      </c>
      <c r="L6026" s="9" t="s">
        <v>182</v>
      </c>
      <c r="M6026" s="9" t="s">
        <v>182</v>
      </c>
      <c r="P6026" s="65">
        <v>0</v>
      </c>
    </row>
    <row r="6027" spans="1:16" ht="15">
      <c r="A6027" s="238" t="s">
        <v>2493</v>
      </c>
      <c r="B6027" s="61" t="s">
        <v>2091</v>
      </c>
      <c r="C6027" s="3"/>
      <c r="D6027" s="3"/>
      <c r="E6027" s="9" t="s">
        <v>277</v>
      </c>
      <c r="F6027" s="9" t="s">
        <v>277</v>
      </c>
      <c r="G6027" s="9" t="s">
        <v>277</v>
      </c>
      <c r="H6027" s="9" t="s">
        <v>277</v>
      </c>
      <c r="I6027" s="9" t="s">
        <v>182</v>
      </c>
      <c r="J6027" s="9" t="s">
        <v>182</v>
      </c>
      <c r="K6027" s="9" t="s">
        <v>182</v>
      </c>
      <c r="L6027" s="9" t="s">
        <v>182</v>
      </c>
      <c r="M6027" s="9" t="s">
        <v>182</v>
      </c>
      <c r="N6027" s="65"/>
      <c r="P6027" s="65">
        <v>0</v>
      </c>
    </row>
    <row r="6028" spans="1:16" ht="15">
      <c r="A6028" s="238" t="s">
        <v>2494</v>
      </c>
      <c r="B6028" s="170" t="s">
        <v>1294</v>
      </c>
      <c r="C6028" s="3"/>
      <c r="D6028" s="3"/>
      <c r="E6028" s="9" t="s">
        <v>277</v>
      </c>
      <c r="F6028" s="9" t="s">
        <v>277</v>
      </c>
      <c r="G6028" s="9" t="s">
        <v>277</v>
      </c>
      <c r="H6028" s="9" t="s">
        <v>277</v>
      </c>
      <c r="I6028" s="9" t="s">
        <v>182</v>
      </c>
      <c r="J6028" s="9" t="s">
        <v>182</v>
      </c>
      <c r="K6028" s="9" t="s">
        <v>182</v>
      </c>
      <c r="L6028" s="9" t="s">
        <v>182</v>
      </c>
      <c r="M6028" s="9" t="s">
        <v>182</v>
      </c>
      <c r="P6028" s="65">
        <v>0</v>
      </c>
    </row>
    <row r="6029" spans="1:16" ht="15">
      <c r="A6029" s="238" t="s">
        <v>2495</v>
      </c>
      <c r="B6029" s="61" t="s">
        <v>2517</v>
      </c>
      <c r="C6029" s="3"/>
      <c r="D6029" s="3"/>
      <c r="E6029" s="9" t="s">
        <v>277</v>
      </c>
      <c r="F6029" s="9" t="s">
        <v>277</v>
      </c>
      <c r="G6029" s="9" t="s">
        <v>277</v>
      </c>
      <c r="H6029" s="9" t="s">
        <v>277</v>
      </c>
      <c r="I6029" s="9" t="s">
        <v>182</v>
      </c>
      <c r="J6029" s="9" t="s">
        <v>182</v>
      </c>
      <c r="K6029" s="9" t="s">
        <v>182</v>
      </c>
      <c r="L6029" s="9" t="s">
        <v>182</v>
      </c>
      <c r="M6029" s="9" t="s">
        <v>182</v>
      </c>
      <c r="P6029" s="65">
        <v>0</v>
      </c>
    </row>
    <row r="6030" spans="1:16" ht="15">
      <c r="A6030" s="238" t="s">
        <v>2496</v>
      </c>
      <c r="B6030" s="181" t="s">
        <v>1286</v>
      </c>
      <c r="C6030" s="3"/>
      <c r="D6030" s="3"/>
      <c r="E6030" s="9" t="s">
        <v>277</v>
      </c>
      <c r="F6030" s="9" t="s">
        <v>277</v>
      </c>
      <c r="G6030" s="9" t="s">
        <v>277</v>
      </c>
      <c r="H6030" s="9" t="s">
        <v>277</v>
      </c>
      <c r="I6030" s="9" t="s">
        <v>182</v>
      </c>
      <c r="J6030" s="9" t="s">
        <v>182</v>
      </c>
      <c r="K6030" s="9" t="s">
        <v>182</v>
      </c>
      <c r="L6030" s="9" t="s">
        <v>182</v>
      </c>
      <c r="M6030" s="9" t="s">
        <v>182</v>
      </c>
      <c r="P6030" s="65">
        <v>0</v>
      </c>
    </row>
    <row r="6031" spans="1:16" ht="15">
      <c r="A6031" s="238" t="s">
        <v>2497</v>
      </c>
      <c r="B6031" s="61" t="s">
        <v>2518</v>
      </c>
      <c r="C6031" s="3"/>
      <c r="D6031" s="3"/>
      <c r="E6031" s="9" t="s">
        <v>277</v>
      </c>
      <c r="F6031" s="9" t="s">
        <v>277</v>
      </c>
      <c r="G6031" s="9" t="s">
        <v>277</v>
      </c>
      <c r="H6031" s="9" t="s">
        <v>277</v>
      </c>
      <c r="I6031" s="9" t="s">
        <v>182</v>
      </c>
      <c r="J6031" s="9" t="s">
        <v>182</v>
      </c>
      <c r="K6031" s="9" t="s">
        <v>182</v>
      </c>
      <c r="L6031" s="9" t="s">
        <v>182</v>
      </c>
      <c r="M6031" s="9" t="s">
        <v>182</v>
      </c>
      <c r="P6031" s="65">
        <v>0</v>
      </c>
    </row>
    <row r="6032" spans="1:16" ht="15">
      <c r="A6032" s="238" t="s">
        <v>2498</v>
      </c>
      <c r="B6032" s="61" t="s">
        <v>2523</v>
      </c>
      <c r="C6032" s="3"/>
      <c r="D6032" s="3"/>
      <c r="E6032" s="9" t="s">
        <v>277</v>
      </c>
      <c r="F6032" s="9" t="s">
        <v>277</v>
      </c>
      <c r="G6032" s="9" t="s">
        <v>277</v>
      </c>
      <c r="H6032" s="9" t="s">
        <v>277</v>
      </c>
      <c r="I6032" s="9" t="s">
        <v>182</v>
      </c>
      <c r="J6032" s="9" t="s">
        <v>182</v>
      </c>
      <c r="K6032" s="9" t="s">
        <v>182</v>
      </c>
      <c r="L6032" s="9" t="s">
        <v>182</v>
      </c>
      <c r="M6032" s="9" t="s">
        <v>182</v>
      </c>
      <c r="P6032" s="65">
        <v>0</v>
      </c>
    </row>
    <row r="6033" spans="1:20" ht="15">
      <c r="A6033" s="238" t="s">
        <v>2499</v>
      </c>
      <c r="B6033" s="226" t="s">
        <v>1596</v>
      </c>
      <c r="C6033" s="3"/>
      <c r="D6033" s="3"/>
      <c r="E6033" s="9" t="s">
        <v>277</v>
      </c>
      <c r="F6033" s="9" t="s">
        <v>277</v>
      </c>
      <c r="G6033" s="9" t="s">
        <v>277</v>
      </c>
      <c r="H6033" s="9" t="s">
        <v>277</v>
      </c>
      <c r="I6033" s="9" t="s">
        <v>182</v>
      </c>
      <c r="J6033" s="9" t="s">
        <v>182</v>
      </c>
      <c r="K6033" s="9" t="s">
        <v>182</v>
      </c>
      <c r="L6033" s="9" t="s">
        <v>182</v>
      </c>
      <c r="M6033" s="9" t="s">
        <v>182</v>
      </c>
      <c r="P6033" s="65">
        <v>0</v>
      </c>
    </row>
    <row r="6034" spans="1:20" ht="15">
      <c r="A6034" s="238" t="s">
        <v>2500</v>
      </c>
      <c r="B6034" s="61" t="s">
        <v>179</v>
      </c>
      <c r="C6034" s="3"/>
      <c r="D6034" s="3"/>
      <c r="E6034" s="9" t="s">
        <v>277</v>
      </c>
      <c r="F6034" s="9" t="s">
        <v>277</v>
      </c>
      <c r="G6034" s="9" t="s">
        <v>277</v>
      </c>
      <c r="H6034" s="9" t="s">
        <v>277</v>
      </c>
      <c r="I6034" s="9" t="s">
        <v>182</v>
      </c>
      <c r="J6034" s="9" t="s">
        <v>182</v>
      </c>
      <c r="K6034" s="9" t="s">
        <v>182</v>
      </c>
      <c r="L6034" s="9" t="s">
        <v>182</v>
      </c>
      <c r="M6034" s="9" t="s">
        <v>182</v>
      </c>
      <c r="N6034" s="65"/>
      <c r="P6034" s="65">
        <v>0</v>
      </c>
    </row>
    <row r="6035" spans="1:20" ht="15">
      <c r="A6035" s="238" t="s">
        <v>2501</v>
      </c>
      <c r="B6035" s="61" t="s">
        <v>2506</v>
      </c>
      <c r="C6035" s="3"/>
      <c r="D6035" s="3"/>
      <c r="E6035" s="9" t="s">
        <v>277</v>
      </c>
      <c r="F6035" s="9" t="s">
        <v>277</v>
      </c>
      <c r="G6035" s="9" t="s">
        <v>277</v>
      </c>
      <c r="H6035" s="9" t="s">
        <v>277</v>
      </c>
      <c r="I6035" s="9" t="s">
        <v>182</v>
      </c>
      <c r="J6035" s="9" t="s">
        <v>182</v>
      </c>
      <c r="K6035" s="9" t="s">
        <v>182</v>
      </c>
      <c r="L6035" s="9" t="s">
        <v>182</v>
      </c>
      <c r="M6035" s="9" t="s">
        <v>182</v>
      </c>
      <c r="P6035" s="65">
        <v>0</v>
      </c>
    </row>
    <row r="6036" spans="1:20" ht="15">
      <c r="A6036" s="238" t="s">
        <v>2502</v>
      </c>
      <c r="B6036" s="61" t="s">
        <v>2095</v>
      </c>
      <c r="C6036" s="3"/>
      <c r="D6036" s="3"/>
      <c r="E6036" s="9" t="s">
        <v>277</v>
      </c>
      <c r="F6036" s="9" t="s">
        <v>277</v>
      </c>
      <c r="G6036" s="9" t="s">
        <v>277</v>
      </c>
      <c r="H6036" s="9" t="s">
        <v>277</v>
      </c>
      <c r="I6036" s="9" t="s">
        <v>182</v>
      </c>
      <c r="J6036" s="9" t="s">
        <v>182</v>
      </c>
      <c r="K6036" s="9" t="s">
        <v>182</v>
      </c>
      <c r="L6036" s="9" t="s">
        <v>182</v>
      </c>
      <c r="M6036" s="9" t="s">
        <v>182</v>
      </c>
      <c r="N6036" s="65"/>
      <c r="P6036" s="65">
        <v>0</v>
      </c>
    </row>
    <row r="6037" spans="1:20" ht="15">
      <c r="A6037" s="238" t="s">
        <v>2531</v>
      </c>
      <c r="B6037" s="170" t="s">
        <v>1283</v>
      </c>
      <c r="C6037" s="3"/>
      <c r="D6037" s="3"/>
      <c r="E6037" s="9" t="s">
        <v>277</v>
      </c>
      <c r="F6037" s="9" t="s">
        <v>277</v>
      </c>
      <c r="G6037" s="9" t="s">
        <v>277</v>
      </c>
      <c r="H6037" s="9" t="s">
        <v>277</v>
      </c>
      <c r="I6037" s="9" t="s">
        <v>182</v>
      </c>
      <c r="J6037" s="9" t="s">
        <v>182</v>
      </c>
      <c r="K6037" s="9" t="s">
        <v>182</v>
      </c>
      <c r="L6037" s="9" t="s">
        <v>182</v>
      </c>
      <c r="M6037" s="9" t="s">
        <v>182</v>
      </c>
      <c r="P6037" s="65">
        <v>0</v>
      </c>
    </row>
    <row r="6038" spans="1:20" ht="15">
      <c r="A6038" s="238" t="s">
        <v>2613</v>
      </c>
      <c r="B6038" s="61" t="s">
        <v>2525</v>
      </c>
      <c r="C6038" s="3"/>
      <c r="D6038" s="3"/>
      <c r="E6038" s="9" t="s">
        <v>277</v>
      </c>
      <c r="F6038" s="9" t="s">
        <v>277</v>
      </c>
      <c r="G6038" s="9" t="s">
        <v>277</v>
      </c>
      <c r="H6038" s="9" t="s">
        <v>277</v>
      </c>
      <c r="I6038" s="9" t="s">
        <v>182</v>
      </c>
      <c r="J6038" s="9" t="s">
        <v>182</v>
      </c>
      <c r="K6038" s="9" t="s">
        <v>182</v>
      </c>
      <c r="L6038" s="9" t="s">
        <v>182</v>
      </c>
      <c r="M6038" s="9" t="s">
        <v>182</v>
      </c>
      <c r="P6038" s="65">
        <v>0</v>
      </c>
    </row>
    <row r="6039" spans="1:20" ht="15">
      <c r="A6039" s="238" t="s">
        <v>2626</v>
      </c>
      <c r="B6039" s="61" t="s">
        <v>2526</v>
      </c>
      <c r="C6039" s="3"/>
      <c r="D6039" s="3"/>
      <c r="E6039" s="9" t="s">
        <v>277</v>
      </c>
      <c r="F6039" s="9" t="s">
        <v>277</v>
      </c>
      <c r="G6039" s="9" t="s">
        <v>277</v>
      </c>
      <c r="H6039" s="9" t="s">
        <v>277</v>
      </c>
      <c r="I6039" s="9" t="s">
        <v>182</v>
      </c>
      <c r="J6039" s="9" t="s">
        <v>182</v>
      </c>
      <c r="K6039" s="9" t="s">
        <v>182</v>
      </c>
      <c r="L6039" s="9" t="s">
        <v>182</v>
      </c>
      <c r="M6039" s="9" t="s">
        <v>182</v>
      </c>
      <c r="P6039" s="65">
        <v>0</v>
      </c>
    </row>
    <row r="6040" spans="1:20" ht="15">
      <c r="A6040" s="238" t="s">
        <v>2662</v>
      </c>
      <c r="B6040" s="61" t="s">
        <v>2524</v>
      </c>
      <c r="C6040" s="3"/>
      <c r="D6040" s="3"/>
      <c r="E6040" s="9" t="s">
        <v>277</v>
      </c>
      <c r="F6040" s="9" t="s">
        <v>277</v>
      </c>
      <c r="G6040" s="9" t="s">
        <v>277</v>
      </c>
      <c r="H6040" s="9" t="s">
        <v>277</v>
      </c>
      <c r="I6040" s="9" t="s">
        <v>182</v>
      </c>
      <c r="J6040" s="9" t="s">
        <v>182</v>
      </c>
      <c r="K6040" s="9" t="s">
        <v>182</v>
      </c>
      <c r="L6040" s="9" t="s">
        <v>182</v>
      </c>
      <c r="M6040" s="9" t="s">
        <v>182</v>
      </c>
      <c r="P6040" s="65">
        <v>0</v>
      </c>
    </row>
    <row r="6041" spans="1:20" ht="15">
      <c r="A6041" s="238" t="s">
        <v>2663</v>
      </c>
      <c r="B6041" s="170" t="s">
        <v>1282</v>
      </c>
      <c r="C6041" s="3"/>
      <c r="D6041" s="3"/>
      <c r="E6041" s="9" t="s">
        <v>277</v>
      </c>
      <c r="F6041" s="9" t="s">
        <v>277</v>
      </c>
      <c r="G6041" s="9" t="s">
        <v>277</v>
      </c>
      <c r="H6041" s="9" t="s">
        <v>277</v>
      </c>
      <c r="I6041" s="9" t="s">
        <v>182</v>
      </c>
      <c r="J6041" s="9" t="s">
        <v>182</v>
      </c>
      <c r="K6041" s="9" t="s">
        <v>182</v>
      </c>
      <c r="L6041" s="9" t="s">
        <v>182</v>
      </c>
      <c r="M6041" s="9" t="s">
        <v>182</v>
      </c>
      <c r="P6041" s="65">
        <v>0</v>
      </c>
    </row>
    <row r="6042" spans="1:20" ht="15">
      <c r="A6042" s="238" t="s">
        <v>2664</v>
      </c>
      <c r="B6042" s="61" t="s">
        <v>2505</v>
      </c>
      <c r="C6042" s="3"/>
      <c r="D6042" s="3"/>
      <c r="E6042" s="9" t="s">
        <v>277</v>
      </c>
      <c r="F6042" s="9" t="s">
        <v>277</v>
      </c>
      <c r="G6042" s="9" t="s">
        <v>277</v>
      </c>
      <c r="H6042" s="9" t="s">
        <v>277</v>
      </c>
      <c r="I6042" s="9" t="s">
        <v>182</v>
      </c>
      <c r="J6042" s="9" t="s">
        <v>182</v>
      </c>
      <c r="K6042" s="9" t="s">
        <v>182</v>
      </c>
      <c r="L6042" s="9" t="s">
        <v>182</v>
      </c>
      <c r="M6042" s="9" t="s">
        <v>182</v>
      </c>
      <c r="P6042" s="65">
        <v>0</v>
      </c>
      <c r="T6042" t="s">
        <v>2297</v>
      </c>
    </row>
    <row r="6043" spans="1:20" ht="15">
      <c r="A6043" s="238" t="s">
        <v>2665</v>
      </c>
      <c r="B6043" s="226" t="s">
        <v>2074</v>
      </c>
      <c r="C6043" s="3"/>
      <c r="D6043" s="3"/>
      <c r="E6043" s="9" t="s">
        <v>277</v>
      </c>
      <c r="F6043" s="9" t="s">
        <v>277</v>
      </c>
      <c r="G6043" s="9" t="s">
        <v>277</v>
      </c>
      <c r="H6043" s="9" t="s">
        <v>277</v>
      </c>
      <c r="I6043" s="9" t="s">
        <v>182</v>
      </c>
      <c r="J6043" s="9" t="s">
        <v>182</v>
      </c>
      <c r="K6043" s="9" t="s">
        <v>182</v>
      </c>
      <c r="L6043" s="9" t="s">
        <v>182</v>
      </c>
      <c r="M6043" s="9" t="s">
        <v>182</v>
      </c>
      <c r="N6043" s="65"/>
      <c r="P6043" s="65">
        <v>0</v>
      </c>
    </row>
    <row r="6044" spans="1:20" ht="15">
      <c r="A6044" s="238" t="s">
        <v>2666</v>
      </c>
      <c r="B6044" s="226" t="s">
        <v>1581</v>
      </c>
      <c r="C6044" s="3"/>
      <c r="D6044" s="3"/>
      <c r="E6044" s="9" t="s">
        <v>277</v>
      </c>
      <c r="F6044" s="9" t="s">
        <v>277</v>
      </c>
      <c r="G6044" s="9" t="s">
        <v>277</v>
      </c>
      <c r="H6044" s="9" t="s">
        <v>277</v>
      </c>
      <c r="I6044" s="9" t="s">
        <v>182</v>
      </c>
      <c r="J6044" s="9" t="s">
        <v>182</v>
      </c>
      <c r="K6044" s="9" t="s">
        <v>182</v>
      </c>
      <c r="L6044" s="9" t="s">
        <v>182</v>
      </c>
      <c r="M6044" s="9" t="s">
        <v>182</v>
      </c>
      <c r="P6044" s="65">
        <v>0</v>
      </c>
    </row>
    <row r="6045" spans="1:20" ht="15">
      <c r="A6045" s="28"/>
      <c r="B6045" s="61"/>
      <c r="E6045" s="9"/>
      <c r="L6045" s="67"/>
      <c r="M6045" s="67"/>
    </row>
    <row r="6046" spans="1:20" ht="15">
      <c r="A6046" s="28"/>
      <c r="B6046" s="61"/>
      <c r="E6046" s="9"/>
      <c r="L6046" s="67"/>
      <c r="M6046" s="67"/>
    </row>
    <row r="6047" spans="1:20" ht="15">
      <c r="A6047" s="28"/>
      <c r="B6047" s="61"/>
      <c r="E6047" s="9"/>
      <c r="L6047" s="67"/>
      <c r="M6047" s="67"/>
    </row>
    <row r="6048" spans="1:20" ht="25.5">
      <c r="A6048" s="23" t="s">
        <v>211</v>
      </c>
      <c r="L6048" s="67"/>
      <c r="M6048" s="67"/>
    </row>
    <row r="6050" spans="1:21" ht="15">
      <c r="A6050" s="38"/>
      <c r="B6050" s="38"/>
      <c r="C6050" s="38"/>
      <c r="D6050" s="38"/>
      <c r="E6050" s="59">
        <v>2016</v>
      </c>
      <c r="F6050" s="59">
        <v>2017</v>
      </c>
      <c r="G6050" s="59">
        <v>2018</v>
      </c>
      <c r="H6050" s="59">
        <v>2019</v>
      </c>
      <c r="I6050" s="59">
        <v>2020</v>
      </c>
      <c r="J6050" s="59">
        <v>2021</v>
      </c>
      <c r="K6050" s="59">
        <v>2022</v>
      </c>
      <c r="L6050" s="59">
        <v>2023</v>
      </c>
      <c r="M6050" s="59">
        <v>2024</v>
      </c>
      <c r="P6050" s="68" t="s">
        <v>40</v>
      </c>
    </row>
    <row r="6051" spans="1:21" ht="15">
      <c r="A6051" s="28" t="s">
        <v>0</v>
      </c>
      <c r="B6051" s="61" t="s">
        <v>21</v>
      </c>
      <c r="E6051" s="179">
        <v>337.7</v>
      </c>
      <c r="F6051" s="174">
        <v>516.1</v>
      </c>
      <c r="G6051" s="9">
        <v>379.4</v>
      </c>
      <c r="H6051" s="9">
        <v>443.50000000000364</v>
      </c>
      <c r="I6051" s="9">
        <v>123.09999999999764</v>
      </c>
      <c r="J6051" s="174">
        <v>702.69999999999345</v>
      </c>
      <c r="K6051" s="179">
        <v>540.29999999999563</v>
      </c>
      <c r="L6051" s="179">
        <v>645.19999999999709</v>
      </c>
      <c r="M6051" s="65">
        <v>485.1</v>
      </c>
      <c r="P6051" s="65">
        <f t="shared" ref="P6051:P6082" si="166">SUM(E6051:M6051)</f>
        <v>4173.0999999999876</v>
      </c>
      <c r="R6051" t="s">
        <v>2461</v>
      </c>
      <c r="U6051" s="3" t="s">
        <v>2028</v>
      </c>
    </row>
    <row r="6052" spans="1:21" ht="15">
      <c r="A6052" s="28" t="s">
        <v>2</v>
      </c>
      <c r="B6052" s="61" t="s">
        <v>11</v>
      </c>
      <c r="E6052" s="9">
        <v>213.7</v>
      </c>
      <c r="F6052" s="179">
        <v>418.9</v>
      </c>
      <c r="G6052" s="179">
        <v>464.6</v>
      </c>
      <c r="H6052" s="9">
        <v>369.59999999999854</v>
      </c>
      <c r="I6052" s="9">
        <v>263.30000000000018</v>
      </c>
      <c r="J6052" s="179">
        <v>654.30000000000655</v>
      </c>
      <c r="K6052" s="9">
        <v>452.40000000001601</v>
      </c>
      <c r="L6052" s="9">
        <v>570.39999999999418</v>
      </c>
      <c r="M6052" s="90">
        <v>600.1</v>
      </c>
      <c r="P6052" s="65">
        <f t="shared" si="166"/>
        <v>4007.3000000000152</v>
      </c>
      <c r="R6052" t="s">
        <v>3077</v>
      </c>
      <c r="U6052" s="3" t="s">
        <v>2028</v>
      </c>
    </row>
    <row r="6053" spans="1:21" ht="15">
      <c r="A6053" s="28" t="s">
        <v>3</v>
      </c>
      <c r="B6053" s="61" t="s">
        <v>17</v>
      </c>
      <c r="E6053" s="9">
        <v>228</v>
      </c>
      <c r="F6053" s="9">
        <v>263.3</v>
      </c>
      <c r="G6053" s="174">
        <v>538.85</v>
      </c>
      <c r="H6053" s="9">
        <v>444.29999999999563</v>
      </c>
      <c r="I6053" s="9">
        <v>358.50000000000182</v>
      </c>
      <c r="J6053" s="9">
        <v>535.30000000001019</v>
      </c>
      <c r="K6053" s="9">
        <v>517.39999999999418</v>
      </c>
      <c r="L6053" s="9">
        <v>495.70000000000073</v>
      </c>
      <c r="M6053" s="65">
        <v>411.5</v>
      </c>
      <c r="P6053" s="65">
        <f t="shared" si="166"/>
        <v>3792.8500000000026</v>
      </c>
      <c r="R6053" t="s">
        <v>299</v>
      </c>
    </row>
    <row r="6054" spans="1:21" ht="15">
      <c r="A6054" s="28" t="s">
        <v>5</v>
      </c>
      <c r="B6054" s="61" t="s">
        <v>31</v>
      </c>
      <c r="E6054" s="179">
        <v>310.3</v>
      </c>
      <c r="F6054" s="9">
        <v>223.8</v>
      </c>
      <c r="G6054" s="179">
        <v>394.9</v>
      </c>
      <c r="H6054" s="175">
        <v>633.99999999998909</v>
      </c>
      <c r="I6054" s="9">
        <v>28.800000000002001</v>
      </c>
      <c r="J6054" s="9">
        <v>589.59999999999491</v>
      </c>
      <c r="K6054" s="9">
        <v>438.30000000000655</v>
      </c>
      <c r="L6054" s="9">
        <v>553.60000000000218</v>
      </c>
      <c r="M6054" s="65">
        <v>578.5</v>
      </c>
      <c r="P6054" s="65">
        <f t="shared" si="166"/>
        <v>3751.7999999999947</v>
      </c>
      <c r="R6054" t="s">
        <v>377</v>
      </c>
    </row>
    <row r="6055" spans="1:21" ht="15">
      <c r="A6055" s="28" t="s">
        <v>7</v>
      </c>
      <c r="B6055" s="61" t="s">
        <v>37</v>
      </c>
      <c r="E6055" s="9">
        <v>191.1</v>
      </c>
      <c r="F6055" s="9">
        <v>333.5</v>
      </c>
      <c r="G6055" s="9">
        <v>153.4</v>
      </c>
      <c r="H6055" s="9">
        <v>407.40000000000509</v>
      </c>
      <c r="I6055" s="179">
        <v>393.00000000000045</v>
      </c>
      <c r="J6055" s="9">
        <v>577.19999999998981</v>
      </c>
      <c r="K6055" s="9">
        <v>384.50000000000728</v>
      </c>
      <c r="L6055" s="176">
        <v>770.69999999999709</v>
      </c>
      <c r="M6055" s="65">
        <v>436.2</v>
      </c>
      <c r="P6055" s="65">
        <f t="shared" si="166"/>
        <v>3646.9999999999995</v>
      </c>
      <c r="R6055" t="s">
        <v>354</v>
      </c>
      <c r="U6055" s="3" t="s">
        <v>1398</v>
      </c>
    </row>
    <row r="6056" spans="1:21" ht="15">
      <c r="A6056" s="28" t="s">
        <v>8</v>
      </c>
      <c r="B6056" s="61" t="s">
        <v>33</v>
      </c>
      <c r="E6056" s="9">
        <v>166.5</v>
      </c>
      <c r="F6056" s="9">
        <v>342.1</v>
      </c>
      <c r="G6056" s="9">
        <v>276.3</v>
      </c>
      <c r="H6056" s="9">
        <v>388.49999999999272</v>
      </c>
      <c r="I6056" s="9">
        <v>321.19999999999891</v>
      </c>
      <c r="J6056" s="9">
        <v>516.40000000000146</v>
      </c>
      <c r="K6056" s="9">
        <v>468.49999999999636</v>
      </c>
      <c r="L6056" s="9">
        <v>515.00000000000364</v>
      </c>
      <c r="M6056" s="65">
        <v>586.79999999999995</v>
      </c>
      <c r="P6056" s="65">
        <f t="shared" si="166"/>
        <v>3581.2999999999929</v>
      </c>
    </row>
    <row r="6057" spans="1:21" ht="15">
      <c r="A6057" s="28" t="s">
        <v>10</v>
      </c>
      <c r="B6057" s="61" t="s">
        <v>9</v>
      </c>
      <c r="E6057" s="174">
        <v>357.7</v>
      </c>
      <c r="F6057" s="179">
        <v>388.1</v>
      </c>
      <c r="G6057" s="9">
        <v>240.4</v>
      </c>
      <c r="H6057" s="179">
        <v>525.299999999992</v>
      </c>
      <c r="I6057" s="9">
        <v>45.5</v>
      </c>
      <c r="J6057" s="9">
        <v>506.49999999999272</v>
      </c>
      <c r="K6057" s="9">
        <v>350.70000000000437</v>
      </c>
      <c r="L6057" s="9">
        <v>593.19999999998254</v>
      </c>
      <c r="M6057" s="65">
        <v>541.30000000000007</v>
      </c>
      <c r="P6057" s="65">
        <f t="shared" si="166"/>
        <v>3548.6999999999716</v>
      </c>
      <c r="R6057" t="s">
        <v>964</v>
      </c>
    </row>
    <row r="6058" spans="1:21" ht="15">
      <c r="A6058" s="28" t="s">
        <v>12</v>
      </c>
      <c r="B6058" s="61" t="s">
        <v>142</v>
      </c>
      <c r="E6058" s="9" t="s">
        <v>277</v>
      </c>
      <c r="F6058" s="9">
        <v>297.7</v>
      </c>
      <c r="G6058" s="9">
        <v>241</v>
      </c>
      <c r="H6058" s="9">
        <v>429.20000000000073</v>
      </c>
      <c r="I6058" s="9">
        <v>38.100000000000364</v>
      </c>
      <c r="J6058" s="176">
        <v>726</v>
      </c>
      <c r="K6058" s="179">
        <v>546.10000000000946</v>
      </c>
      <c r="L6058" s="9">
        <v>555.80000000000291</v>
      </c>
      <c r="M6058" s="90">
        <v>639.5</v>
      </c>
      <c r="P6058" s="65">
        <f t="shared" si="166"/>
        <v>3473.4000000000133</v>
      </c>
      <c r="R6058" t="s">
        <v>3078</v>
      </c>
      <c r="U6058" s="3" t="s">
        <v>1398</v>
      </c>
    </row>
    <row r="6059" spans="1:21" ht="15">
      <c r="A6059" s="28" t="s">
        <v>14</v>
      </c>
      <c r="B6059" s="61" t="s">
        <v>141</v>
      </c>
      <c r="E6059" s="9" t="s">
        <v>277</v>
      </c>
      <c r="F6059" s="9">
        <v>94.5</v>
      </c>
      <c r="G6059" s="179">
        <v>437.6</v>
      </c>
      <c r="H6059" s="9">
        <v>464.70000000000073</v>
      </c>
      <c r="I6059" s="9">
        <v>293.49999999999909</v>
      </c>
      <c r="J6059" s="179">
        <v>626.59999999998399</v>
      </c>
      <c r="K6059" s="9">
        <v>244.90000000000146</v>
      </c>
      <c r="L6059" s="174">
        <v>715.80000000000291</v>
      </c>
      <c r="M6059" s="65">
        <v>521.1</v>
      </c>
      <c r="P6059" s="65">
        <f t="shared" si="166"/>
        <v>3398.699999999988</v>
      </c>
      <c r="R6059" t="s">
        <v>1833</v>
      </c>
    </row>
    <row r="6060" spans="1:21" ht="15">
      <c r="A6060" s="28" t="s">
        <v>16</v>
      </c>
      <c r="B6060" s="61" t="s">
        <v>25</v>
      </c>
      <c r="E6060" s="9">
        <v>130.1</v>
      </c>
      <c r="F6060" s="179">
        <v>433</v>
      </c>
      <c r="G6060" s="9">
        <v>249.9</v>
      </c>
      <c r="H6060" s="9">
        <v>393.79999999999927</v>
      </c>
      <c r="I6060" s="9">
        <v>113.49999999999909</v>
      </c>
      <c r="J6060" s="9">
        <v>476.05000000000655</v>
      </c>
      <c r="K6060" s="9">
        <v>465.50000000000364</v>
      </c>
      <c r="L6060" s="9">
        <v>562.60000000000582</v>
      </c>
      <c r="M6060" s="65">
        <v>508</v>
      </c>
      <c r="P6060" s="65">
        <f t="shared" si="166"/>
        <v>3332.4500000000144</v>
      </c>
      <c r="R6060" t="s">
        <v>283</v>
      </c>
    </row>
    <row r="6061" spans="1:21" ht="15">
      <c r="A6061" s="28" t="s">
        <v>18</v>
      </c>
      <c r="B6061" s="61" t="s">
        <v>143</v>
      </c>
      <c r="E6061" s="9" t="s">
        <v>277</v>
      </c>
      <c r="F6061" s="179">
        <v>446.7</v>
      </c>
      <c r="G6061" s="9">
        <v>245.1</v>
      </c>
      <c r="H6061" s="9">
        <v>361.1000000000131</v>
      </c>
      <c r="I6061" s="9">
        <v>220.50000000000091</v>
      </c>
      <c r="J6061" s="179">
        <v>673.00000000000364</v>
      </c>
      <c r="K6061" s="9">
        <v>428.90000000000509</v>
      </c>
      <c r="L6061" s="9">
        <v>372</v>
      </c>
      <c r="M6061" s="65">
        <v>583.30000000000007</v>
      </c>
      <c r="P6061" s="65">
        <f t="shared" si="166"/>
        <v>3330.6000000000231</v>
      </c>
      <c r="R6061" t="s">
        <v>308</v>
      </c>
    </row>
    <row r="6062" spans="1:21" ht="15">
      <c r="A6062" s="28" t="s">
        <v>20</v>
      </c>
      <c r="B6062" s="61" t="s">
        <v>23</v>
      </c>
      <c r="E6062" s="179">
        <v>278.5</v>
      </c>
      <c r="F6062" s="9">
        <v>301.89999999999998</v>
      </c>
      <c r="G6062" s="9">
        <v>191.5</v>
      </c>
      <c r="H6062" s="9">
        <v>468.90000000000509</v>
      </c>
      <c r="I6062" s="9">
        <v>175.10000000000127</v>
      </c>
      <c r="J6062" s="9">
        <v>419.60000000000946</v>
      </c>
      <c r="K6062" s="9">
        <v>495.39999999999782</v>
      </c>
      <c r="L6062" s="9">
        <v>432.29999999999927</v>
      </c>
      <c r="M6062" s="65">
        <v>528</v>
      </c>
      <c r="P6062" s="65">
        <f t="shared" si="166"/>
        <v>3291.200000000013</v>
      </c>
      <c r="R6062" t="s">
        <v>292</v>
      </c>
    </row>
    <row r="6063" spans="1:21" ht="15">
      <c r="A6063" s="28" t="s">
        <v>22</v>
      </c>
      <c r="B6063" s="61" t="s">
        <v>153</v>
      </c>
      <c r="E6063" s="9" t="s">
        <v>277</v>
      </c>
      <c r="F6063" s="9" t="s">
        <v>277</v>
      </c>
      <c r="G6063" s="175">
        <v>466.3</v>
      </c>
      <c r="H6063" s="179">
        <v>517.69999999999709</v>
      </c>
      <c r="I6063" s="9">
        <v>161.30000000000018</v>
      </c>
      <c r="J6063" s="9">
        <v>572.40000000000146</v>
      </c>
      <c r="K6063" s="9">
        <v>374.00000000000728</v>
      </c>
      <c r="L6063" s="9">
        <v>454.00000000000728</v>
      </c>
      <c r="M6063" s="65">
        <v>542.1</v>
      </c>
      <c r="P6063" s="65">
        <f t="shared" si="166"/>
        <v>3087.8000000000134</v>
      </c>
      <c r="R6063" t="s">
        <v>317</v>
      </c>
    </row>
    <row r="6064" spans="1:21" ht="15">
      <c r="A6064" s="28" t="s">
        <v>24</v>
      </c>
      <c r="B6064" s="61" t="s">
        <v>1</v>
      </c>
      <c r="E6064" s="176">
        <v>446.8</v>
      </c>
      <c r="F6064" s="179">
        <v>366.7</v>
      </c>
      <c r="G6064" s="9">
        <v>188.7</v>
      </c>
      <c r="H6064" s="179">
        <v>522.59999999999854</v>
      </c>
      <c r="I6064" s="9">
        <v>147.30000000000018</v>
      </c>
      <c r="J6064" s="9">
        <v>407.00000000000728</v>
      </c>
      <c r="K6064" s="9">
        <v>345.39999999999782</v>
      </c>
      <c r="L6064" s="9">
        <v>299.49999999999636</v>
      </c>
      <c r="M6064" s="65">
        <v>329.90000000000003</v>
      </c>
      <c r="P6064" s="65">
        <f t="shared" si="166"/>
        <v>3053.9</v>
      </c>
      <c r="R6064" t="s">
        <v>965</v>
      </c>
      <c r="U6064" s="3" t="s">
        <v>1398</v>
      </c>
    </row>
    <row r="6065" spans="1:21" ht="15">
      <c r="A6065" s="28" t="s">
        <v>26</v>
      </c>
      <c r="B6065" s="61" t="s">
        <v>27</v>
      </c>
      <c r="E6065" s="175">
        <v>340</v>
      </c>
      <c r="F6065" s="9">
        <v>309.89999999999998</v>
      </c>
      <c r="G6065" s="9">
        <v>306.8</v>
      </c>
      <c r="H6065" s="9">
        <v>403.40000000000146</v>
      </c>
      <c r="I6065" s="9">
        <v>288.49999999999818</v>
      </c>
      <c r="J6065" s="9">
        <v>554.99999999999272</v>
      </c>
      <c r="K6065" s="9">
        <v>234.60000000000218</v>
      </c>
      <c r="L6065" s="9">
        <v>576.39999999999782</v>
      </c>
      <c r="M6065" s="9" t="s">
        <v>277</v>
      </c>
      <c r="P6065" s="65">
        <f t="shared" si="166"/>
        <v>3014.5999999999922</v>
      </c>
      <c r="R6065" t="s">
        <v>281</v>
      </c>
    </row>
    <row r="6066" spans="1:21" ht="15">
      <c r="A6066" s="28" t="s">
        <v>28</v>
      </c>
      <c r="B6066" s="61" t="s">
        <v>15</v>
      </c>
      <c r="E6066" s="9">
        <v>253.3</v>
      </c>
      <c r="F6066" s="9">
        <v>188.7</v>
      </c>
      <c r="G6066" s="9">
        <v>203.6</v>
      </c>
      <c r="H6066" s="9">
        <v>351.29999999999927</v>
      </c>
      <c r="I6066" s="9">
        <v>66.000000000001819</v>
      </c>
      <c r="J6066" s="9">
        <v>480.299999999992</v>
      </c>
      <c r="K6066" s="9">
        <v>268.10000000000218</v>
      </c>
      <c r="L6066" s="9">
        <v>631.30000000000291</v>
      </c>
      <c r="M6066" s="65">
        <v>555.4</v>
      </c>
      <c r="P6066" s="65">
        <f t="shared" si="166"/>
        <v>2997.9999999999982</v>
      </c>
    </row>
    <row r="6067" spans="1:21" ht="15">
      <c r="A6067" s="28" t="s">
        <v>30</v>
      </c>
      <c r="B6067" s="61" t="s">
        <v>154</v>
      </c>
      <c r="E6067" s="9" t="s">
        <v>277</v>
      </c>
      <c r="F6067" s="9" t="s">
        <v>277</v>
      </c>
      <c r="G6067" s="9">
        <v>104</v>
      </c>
      <c r="H6067" s="9">
        <v>453.59999999999854</v>
      </c>
      <c r="I6067" s="9">
        <v>83.999999999998181</v>
      </c>
      <c r="J6067" s="175">
        <v>697.09999999998763</v>
      </c>
      <c r="K6067" s="9">
        <v>467.99999999998545</v>
      </c>
      <c r="L6067" s="9">
        <v>532.60000000000218</v>
      </c>
      <c r="M6067" s="65">
        <v>535.80000000000007</v>
      </c>
      <c r="P6067" s="65">
        <f t="shared" si="166"/>
        <v>2875.0999999999722</v>
      </c>
      <c r="R6067" t="s">
        <v>281</v>
      </c>
    </row>
    <row r="6068" spans="1:21" ht="15">
      <c r="A6068" s="28" t="s">
        <v>32</v>
      </c>
      <c r="B6068" s="61" t="s">
        <v>620</v>
      </c>
      <c r="E6068" s="9" t="s">
        <v>277</v>
      </c>
      <c r="F6068" s="9" t="s">
        <v>277</v>
      </c>
      <c r="G6068" s="9" t="s">
        <v>277</v>
      </c>
      <c r="H6068" s="9">
        <v>418.39999999999782</v>
      </c>
      <c r="I6068" s="9">
        <v>287.40000000000009</v>
      </c>
      <c r="J6068" s="9">
        <v>589.10000000000218</v>
      </c>
      <c r="K6068" s="9">
        <v>463.09999999999127</v>
      </c>
      <c r="L6068" s="179">
        <v>694.29999999999927</v>
      </c>
      <c r="M6068" s="65">
        <v>386.5</v>
      </c>
      <c r="P6068" s="65">
        <f t="shared" si="166"/>
        <v>2838.7999999999906</v>
      </c>
      <c r="R6068" t="s">
        <v>282</v>
      </c>
    </row>
    <row r="6069" spans="1:21" ht="15">
      <c r="A6069" s="28" t="s">
        <v>34</v>
      </c>
      <c r="B6069" s="61" t="s">
        <v>649</v>
      </c>
      <c r="E6069" s="9" t="s">
        <v>277</v>
      </c>
      <c r="F6069" s="9" t="s">
        <v>277</v>
      </c>
      <c r="G6069" s="9" t="s">
        <v>277</v>
      </c>
      <c r="H6069" s="9">
        <v>515.39999999999418</v>
      </c>
      <c r="I6069" s="9">
        <v>227.79999999999927</v>
      </c>
      <c r="J6069" s="9">
        <v>496.89999999999418</v>
      </c>
      <c r="K6069" s="9">
        <v>399.70000000000437</v>
      </c>
      <c r="L6069" s="179">
        <v>675.69999999999709</v>
      </c>
      <c r="M6069" s="65">
        <v>482.9</v>
      </c>
      <c r="P6069" s="65">
        <f t="shared" si="166"/>
        <v>2798.3999999999892</v>
      </c>
      <c r="R6069" t="s">
        <v>291</v>
      </c>
    </row>
    <row r="6070" spans="1:21" ht="15">
      <c r="A6070" s="28" t="s">
        <v>36</v>
      </c>
      <c r="B6070" s="61" t="s">
        <v>665</v>
      </c>
      <c r="E6070" s="9" t="s">
        <v>277</v>
      </c>
      <c r="F6070" s="9" t="s">
        <v>277</v>
      </c>
      <c r="G6070" s="9" t="s">
        <v>277</v>
      </c>
      <c r="H6070" s="9">
        <v>362.50000000000364</v>
      </c>
      <c r="I6070" s="9">
        <v>80.199999999997999</v>
      </c>
      <c r="J6070" s="9">
        <v>568.64999999999418</v>
      </c>
      <c r="K6070" s="175">
        <v>603.80000000000655</v>
      </c>
      <c r="L6070" s="9">
        <v>588.30000000000291</v>
      </c>
      <c r="M6070" s="65">
        <v>581.69999999999993</v>
      </c>
      <c r="P6070" s="65">
        <f t="shared" si="166"/>
        <v>2785.1500000000051</v>
      </c>
      <c r="R6070" t="s">
        <v>281</v>
      </c>
    </row>
    <row r="6071" spans="1:21" ht="15">
      <c r="A6071" s="28" t="s">
        <v>38</v>
      </c>
      <c r="B6071" s="61" t="s">
        <v>616</v>
      </c>
      <c r="E6071" s="9" t="s">
        <v>277</v>
      </c>
      <c r="F6071" s="9" t="s">
        <v>277</v>
      </c>
      <c r="G6071" s="9" t="s">
        <v>277</v>
      </c>
      <c r="H6071" s="9">
        <v>488.59999999999854</v>
      </c>
      <c r="I6071" s="9">
        <v>207.60000000000127</v>
      </c>
      <c r="J6071" s="9">
        <v>558.19999999999709</v>
      </c>
      <c r="K6071" s="9">
        <v>491.70000000000073</v>
      </c>
      <c r="L6071" s="9">
        <v>499.99999999999636</v>
      </c>
      <c r="M6071" s="65">
        <v>532.70000000000005</v>
      </c>
      <c r="P6071" s="65">
        <f t="shared" si="166"/>
        <v>2778.7999999999938</v>
      </c>
    </row>
    <row r="6072" spans="1:21" ht="15">
      <c r="A6072" s="28" t="s">
        <v>145</v>
      </c>
      <c r="B6072" s="61" t="s">
        <v>161</v>
      </c>
      <c r="E6072" s="9" t="s">
        <v>277</v>
      </c>
      <c r="F6072" s="9" t="s">
        <v>277</v>
      </c>
      <c r="G6072" s="9">
        <v>211</v>
      </c>
      <c r="H6072" s="9">
        <v>493.20000000000073</v>
      </c>
      <c r="I6072" s="9">
        <v>349.30000000000064</v>
      </c>
      <c r="J6072" s="9">
        <v>341.99999999999636</v>
      </c>
      <c r="K6072" s="9">
        <v>309.49999999999636</v>
      </c>
      <c r="L6072" s="9">
        <v>563.20000000000437</v>
      </c>
      <c r="M6072" s="65">
        <v>489.3</v>
      </c>
      <c r="P6072" s="65">
        <f t="shared" si="166"/>
        <v>2757.4999999999986</v>
      </c>
    </row>
    <row r="6073" spans="1:21" ht="15">
      <c r="A6073" s="28" t="s">
        <v>146</v>
      </c>
      <c r="B6073" s="61" t="s">
        <v>645</v>
      </c>
      <c r="E6073" s="9" t="s">
        <v>277</v>
      </c>
      <c r="F6073" s="9" t="s">
        <v>277</v>
      </c>
      <c r="G6073" s="9" t="s">
        <v>277</v>
      </c>
      <c r="H6073" s="9">
        <v>282</v>
      </c>
      <c r="I6073" s="9">
        <v>364.20000000000255</v>
      </c>
      <c r="J6073" s="9">
        <v>554.99999999998909</v>
      </c>
      <c r="K6073" s="174">
        <v>604.80000000001019</v>
      </c>
      <c r="L6073" s="9">
        <v>444.29999999999927</v>
      </c>
      <c r="M6073" s="65">
        <v>502.1</v>
      </c>
      <c r="P6073" s="65">
        <f t="shared" si="166"/>
        <v>2752.400000000001</v>
      </c>
      <c r="R6073" t="s">
        <v>299</v>
      </c>
    </row>
    <row r="6074" spans="1:21" ht="15">
      <c r="A6074" s="28" t="s">
        <v>147</v>
      </c>
      <c r="B6074" s="61" t="s">
        <v>661</v>
      </c>
      <c r="E6074" s="9" t="s">
        <v>277</v>
      </c>
      <c r="F6074" s="9" t="s">
        <v>277</v>
      </c>
      <c r="G6074" s="9" t="s">
        <v>277</v>
      </c>
      <c r="H6074" s="176">
        <v>695.59999999999491</v>
      </c>
      <c r="I6074" s="179">
        <v>382.19999999999982</v>
      </c>
      <c r="J6074" s="9">
        <v>548.49999999999636</v>
      </c>
      <c r="K6074" s="9">
        <v>258.00000000000364</v>
      </c>
      <c r="L6074" s="9">
        <v>434.79999999999563</v>
      </c>
      <c r="M6074" s="65">
        <v>417</v>
      </c>
      <c r="P6074" s="65">
        <f t="shared" si="166"/>
        <v>2736.0999999999904</v>
      </c>
      <c r="R6074" t="s">
        <v>320</v>
      </c>
      <c r="U6074" s="3" t="s">
        <v>1398</v>
      </c>
    </row>
    <row r="6075" spans="1:21" ht="15">
      <c r="A6075" s="28" t="s">
        <v>150</v>
      </c>
      <c r="B6075" s="61" t="s">
        <v>631</v>
      </c>
      <c r="E6075" s="9" t="s">
        <v>277</v>
      </c>
      <c r="F6075" s="9" t="s">
        <v>277</v>
      </c>
      <c r="G6075" s="9" t="s">
        <v>277</v>
      </c>
      <c r="H6075" s="9">
        <v>453.40000000000509</v>
      </c>
      <c r="I6075" s="9">
        <v>167.69999999999982</v>
      </c>
      <c r="J6075" s="9">
        <v>572.60000000000218</v>
      </c>
      <c r="K6075" s="9">
        <v>474.40000000000509</v>
      </c>
      <c r="L6075" s="9">
        <v>534.20000000000073</v>
      </c>
      <c r="M6075" s="65">
        <v>467</v>
      </c>
      <c r="P6075" s="65">
        <f t="shared" si="166"/>
        <v>2669.3000000000129</v>
      </c>
    </row>
    <row r="6076" spans="1:21" ht="15">
      <c r="A6076" s="28" t="s">
        <v>156</v>
      </c>
      <c r="B6076" s="61" t="s">
        <v>39</v>
      </c>
      <c r="E6076" s="9">
        <v>258</v>
      </c>
      <c r="F6076" s="175">
        <v>454.5</v>
      </c>
      <c r="G6076" s="179">
        <v>379.5</v>
      </c>
      <c r="H6076" s="9">
        <v>278.19999999999709</v>
      </c>
      <c r="I6076" s="179">
        <v>403.30000000000018</v>
      </c>
      <c r="J6076" s="9">
        <v>567.60000000000218</v>
      </c>
      <c r="K6076" s="9">
        <v>327</v>
      </c>
      <c r="L6076" s="9" t="s">
        <v>277</v>
      </c>
      <c r="M6076" s="9" t="s">
        <v>277</v>
      </c>
      <c r="P6076" s="65">
        <f t="shared" si="166"/>
        <v>2668.0999999999995</v>
      </c>
      <c r="R6076" t="s">
        <v>1323</v>
      </c>
    </row>
    <row r="6077" spans="1:21" ht="15">
      <c r="A6077" s="28" t="s">
        <v>158</v>
      </c>
      <c r="B6077" s="61" t="s">
        <v>613</v>
      </c>
      <c r="E6077" s="9" t="s">
        <v>277</v>
      </c>
      <c r="F6077" s="9" t="s">
        <v>277</v>
      </c>
      <c r="G6077" s="9" t="s">
        <v>277</v>
      </c>
      <c r="H6077" s="9">
        <v>465.29999999998836</v>
      </c>
      <c r="I6077" s="9">
        <v>48.999999999999091</v>
      </c>
      <c r="J6077" s="9">
        <v>546.3500000000131</v>
      </c>
      <c r="K6077" s="9">
        <v>409.30000000000655</v>
      </c>
      <c r="L6077" s="179">
        <v>692.40000000000146</v>
      </c>
      <c r="M6077" s="65">
        <v>500.2</v>
      </c>
      <c r="P6077" s="65">
        <f t="shared" si="166"/>
        <v>2662.5500000000084</v>
      </c>
      <c r="R6077" t="s">
        <v>296</v>
      </c>
    </row>
    <row r="6078" spans="1:21" ht="15">
      <c r="A6078" s="28" t="s">
        <v>159</v>
      </c>
      <c r="B6078" s="61" t="s">
        <v>605</v>
      </c>
      <c r="E6078" s="9" t="s">
        <v>277</v>
      </c>
      <c r="F6078" s="9" t="s">
        <v>277</v>
      </c>
      <c r="G6078" s="9" t="s">
        <v>277</v>
      </c>
      <c r="H6078" s="9">
        <v>389.80000000000291</v>
      </c>
      <c r="I6078" s="9">
        <v>338.19999999999891</v>
      </c>
      <c r="J6078" s="9">
        <v>477.99999999998545</v>
      </c>
      <c r="K6078" s="9">
        <v>465.99999999998545</v>
      </c>
      <c r="L6078" s="9">
        <v>383.49999999999636</v>
      </c>
      <c r="M6078" s="65">
        <v>555.80000000000007</v>
      </c>
      <c r="P6078" s="65">
        <f t="shared" si="166"/>
        <v>2611.2999999999693</v>
      </c>
    </row>
    <row r="6079" spans="1:21" ht="15">
      <c r="A6079" s="28" t="s">
        <v>160</v>
      </c>
      <c r="B6079" s="61" t="s">
        <v>654</v>
      </c>
      <c r="E6079" s="9" t="s">
        <v>277</v>
      </c>
      <c r="F6079" s="9" t="s">
        <v>277</v>
      </c>
      <c r="G6079" s="9" t="s">
        <v>277</v>
      </c>
      <c r="H6079" s="9">
        <v>455.39999999999782</v>
      </c>
      <c r="I6079" s="174">
        <v>490.20000000000073</v>
      </c>
      <c r="J6079" s="9">
        <v>501.20000000000073</v>
      </c>
      <c r="K6079" s="9">
        <v>250.99999999999272</v>
      </c>
      <c r="L6079" s="9">
        <v>284.50000000000364</v>
      </c>
      <c r="M6079" s="90">
        <v>610.19999999999993</v>
      </c>
      <c r="P6079" s="65">
        <f t="shared" si="166"/>
        <v>2592.4999999999955</v>
      </c>
      <c r="R6079" t="s">
        <v>309</v>
      </c>
    </row>
    <row r="6080" spans="1:21" ht="15">
      <c r="A6080" s="28" t="s">
        <v>162</v>
      </c>
      <c r="B6080" s="61" t="s">
        <v>13</v>
      </c>
      <c r="E6080" s="179">
        <v>315.45</v>
      </c>
      <c r="F6080" s="9">
        <v>95.5</v>
      </c>
      <c r="G6080" s="9">
        <v>194.3</v>
      </c>
      <c r="H6080" s="9">
        <v>497.40000000000146</v>
      </c>
      <c r="I6080" s="9">
        <v>184.49999999999955</v>
      </c>
      <c r="J6080" s="9">
        <v>474.29999999999563</v>
      </c>
      <c r="K6080" s="9">
        <v>347.89999999999782</v>
      </c>
      <c r="L6080" s="9">
        <v>430.59999999999491</v>
      </c>
      <c r="M6080" s="9" t="s">
        <v>277</v>
      </c>
      <c r="P6080" s="65">
        <f t="shared" si="166"/>
        <v>2539.9499999999894</v>
      </c>
      <c r="R6080" t="s">
        <v>291</v>
      </c>
    </row>
    <row r="6081" spans="1:21" ht="15">
      <c r="A6081" s="28" t="s">
        <v>273</v>
      </c>
      <c r="B6081" s="61" t="s">
        <v>644</v>
      </c>
      <c r="E6081" s="9" t="s">
        <v>277</v>
      </c>
      <c r="F6081" s="9" t="s">
        <v>277</v>
      </c>
      <c r="G6081" s="9" t="s">
        <v>277</v>
      </c>
      <c r="H6081" s="179">
        <v>526.30000000000291</v>
      </c>
      <c r="I6081" s="9">
        <v>306.80000000000291</v>
      </c>
      <c r="J6081" s="9">
        <v>586.99999999999272</v>
      </c>
      <c r="K6081" s="9">
        <v>251.5</v>
      </c>
      <c r="L6081" s="9">
        <v>352.50000000001091</v>
      </c>
      <c r="M6081" s="65">
        <v>515.6</v>
      </c>
      <c r="P6081" s="65">
        <f t="shared" si="166"/>
        <v>2539.7000000000094</v>
      </c>
      <c r="R6081" t="s">
        <v>291</v>
      </c>
    </row>
    <row r="6082" spans="1:21" ht="15">
      <c r="A6082" s="28" t="s">
        <v>274</v>
      </c>
      <c r="B6082" s="61" t="s">
        <v>630</v>
      </c>
      <c r="E6082" s="9" t="s">
        <v>277</v>
      </c>
      <c r="F6082" s="9" t="s">
        <v>277</v>
      </c>
      <c r="G6082" s="9" t="s">
        <v>277</v>
      </c>
      <c r="H6082" s="174">
        <v>672.59999999999491</v>
      </c>
      <c r="I6082" s="9">
        <v>124.00000000000045</v>
      </c>
      <c r="J6082" s="9">
        <v>430.10000000000218</v>
      </c>
      <c r="K6082" s="9">
        <v>363.19999999999709</v>
      </c>
      <c r="L6082" s="9">
        <v>408.299999999992</v>
      </c>
      <c r="M6082" s="65">
        <v>477.90000000000003</v>
      </c>
      <c r="P6082" s="65">
        <f t="shared" si="166"/>
        <v>2476.0999999999867</v>
      </c>
      <c r="R6082" t="s">
        <v>299</v>
      </c>
    </row>
    <row r="6083" spans="1:21" ht="15">
      <c r="A6083" s="28" t="s">
        <v>275</v>
      </c>
      <c r="B6083" s="61" t="s">
        <v>19</v>
      </c>
      <c r="E6083" s="9">
        <v>225.4</v>
      </c>
      <c r="F6083" s="176">
        <v>553.1</v>
      </c>
      <c r="G6083" s="9">
        <v>368.4</v>
      </c>
      <c r="H6083" s="9">
        <v>436.80000000000655</v>
      </c>
      <c r="I6083" s="179">
        <v>392.19999999999982</v>
      </c>
      <c r="J6083" s="9">
        <v>381.24999999999272</v>
      </c>
      <c r="K6083" s="9" t="s">
        <v>277</v>
      </c>
      <c r="L6083" s="9" t="s">
        <v>277</v>
      </c>
      <c r="M6083" s="9" t="s">
        <v>277</v>
      </c>
      <c r="P6083" s="65">
        <f t="shared" ref="P6083:P6114" si="167">SUM(E6083:M6083)</f>
        <v>2357.1499999999992</v>
      </c>
      <c r="R6083" t="s">
        <v>368</v>
      </c>
      <c r="U6083" s="3" t="s">
        <v>1398</v>
      </c>
    </row>
    <row r="6084" spans="1:21" ht="15">
      <c r="A6084" s="28" t="s">
        <v>276</v>
      </c>
      <c r="B6084" s="170" t="s">
        <v>1272</v>
      </c>
      <c r="C6084" s="3"/>
      <c r="D6084" s="3"/>
      <c r="E6084" s="9" t="s">
        <v>277</v>
      </c>
      <c r="F6084" s="9" t="s">
        <v>277</v>
      </c>
      <c r="G6084" s="9" t="s">
        <v>277</v>
      </c>
      <c r="H6084" s="9" t="s">
        <v>277</v>
      </c>
      <c r="I6084" s="9">
        <v>104.55000000000018</v>
      </c>
      <c r="J6084" s="179">
        <v>630.49999999999272</v>
      </c>
      <c r="K6084" s="9">
        <v>500</v>
      </c>
      <c r="L6084" s="9">
        <v>563.29999999999563</v>
      </c>
      <c r="M6084" s="65">
        <v>497.20000000000005</v>
      </c>
      <c r="P6084" s="65">
        <f t="shared" si="167"/>
        <v>2295.5499999999884</v>
      </c>
      <c r="R6084" t="s">
        <v>291</v>
      </c>
    </row>
    <row r="6085" spans="1:21" ht="15">
      <c r="A6085" s="28" t="s">
        <v>602</v>
      </c>
      <c r="B6085" s="170" t="s">
        <v>1279</v>
      </c>
      <c r="C6085" s="3"/>
      <c r="D6085" s="3"/>
      <c r="E6085" s="9" t="s">
        <v>277</v>
      </c>
      <c r="F6085" s="9" t="s">
        <v>277</v>
      </c>
      <c r="G6085" s="9" t="s">
        <v>277</v>
      </c>
      <c r="H6085" s="9" t="s">
        <v>277</v>
      </c>
      <c r="I6085" s="9">
        <v>242.5</v>
      </c>
      <c r="J6085" s="9">
        <v>496.49999999999636</v>
      </c>
      <c r="K6085" s="176">
        <v>616.70000000001164</v>
      </c>
      <c r="L6085" s="9">
        <v>445.09999999998763</v>
      </c>
      <c r="M6085" s="65">
        <v>480.8</v>
      </c>
      <c r="P6085" s="65">
        <f t="shared" si="167"/>
        <v>2281.5999999999958</v>
      </c>
      <c r="R6085" t="s">
        <v>280</v>
      </c>
      <c r="U6085" s="3" t="s">
        <v>1398</v>
      </c>
    </row>
    <row r="6086" spans="1:21" ht="15">
      <c r="A6086" s="28" t="s">
        <v>603</v>
      </c>
      <c r="B6086" s="61" t="s">
        <v>624</v>
      </c>
      <c r="E6086" s="9" t="s">
        <v>277</v>
      </c>
      <c r="F6086" s="9" t="s">
        <v>277</v>
      </c>
      <c r="G6086" s="9" t="s">
        <v>277</v>
      </c>
      <c r="H6086" s="9">
        <v>391.50000000000728</v>
      </c>
      <c r="I6086" s="9">
        <v>204.69999999999891</v>
      </c>
      <c r="J6086" s="9">
        <v>403.50000000000364</v>
      </c>
      <c r="K6086" s="9">
        <v>419</v>
      </c>
      <c r="L6086" s="9">
        <v>422.99999999999636</v>
      </c>
      <c r="M6086" s="65">
        <v>431.00000000000006</v>
      </c>
      <c r="P6086" s="65">
        <f t="shared" si="167"/>
        <v>2272.7000000000062</v>
      </c>
    </row>
    <row r="6087" spans="1:21" ht="15">
      <c r="A6087" s="28" t="s">
        <v>604</v>
      </c>
      <c r="B6087" s="61" t="s">
        <v>615</v>
      </c>
      <c r="E6087" s="9" t="s">
        <v>277</v>
      </c>
      <c r="F6087" s="9" t="s">
        <v>277</v>
      </c>
      <c r="G6087" s="9" t="s">
        <v>277</v>
      </c>
      <c r="H6087" s="9">
        <v>404.70000000000437</v>
      </c>
      <c r="I6087" s="9">
        <v>292.10000000000127</v>
      </c>
      <c r="J6087" s="9" t="s">
        <v>277</v>
      </c>
      <c r="K6087" s="179">
        <v>528.1000000000131</v>
      </c>
      <c r="L6087" s="9">
        <v>484.19999999999709</v>
      </c>
      <c r="M6087" s="65">
        <v>553.4</v>
      </c>
      <c r="P6087" s="65">
        <f t="shared" si="167"/>
        <v>2262.5000000000159</v>
      </c>
      <c r="R6087" t="s">
        <v>292</v>
      </c>
    </row>
    <row r="6088" spans="1:21" ht="15">
      <c r="A6088" s="28" t="s">
        <v>606</v>
      </c>
      <c r="B6088" s="61" t="s">
        <v>622</v>
      </c>
      <c r="E6088" s="9" t="s">
        <v>277</v>
      </c>
      <c r="F6088" s="9" t="s">
        <v>277</v>
      </c>
      <c r="G6088" s="9" t="s">
        <v>277</v>
      </c>
      <c r="H6088" s="179">
        <v>606.40000000000509</v>
      </c>
      <c r="I6088" s="179">
        <v>379.40000000000055</v>
      </c>
      <c r="J6088" s="9">
        <v>532.65000000000146</v>
      </c>
      <c r="K6088" s="9">
        <v>312.40000000000146</v>
      </c>
      <c r="L6088" s="9">
        <v>389.5</v>
      </c>
      <c r="M6088" s="9" t="s">
        <v>277</v>
      </c>
      <c r="P6088" s="65">
        <f t="shared" si="167"/>
        <v>2220.3500000000085</v>
      </c>
      <c r="R6088" t="s">
        <v>313</v>
      </c>
    </row>
    <row r="6089" spans="1:21" ht="15">
      <c r="A6089" s="28" t="s">
        <v>612</v>
      </c>
      <c r="B6089" s="61" t="s">
        <v>600</v>
      </c>
      <c r="E6089" s="9" t="s">
        <v>277</v>
      </c>
      <c r="F6089" s="9" t="s">
        <v>277</v>
      </c>
      <c r="G6089" s="9" t="s">
        <v>277</v>
      </c>
      <c r="H6089" s="9">
        <v>285.20000000000073</v>
      </c>
      <c r="I6089" s="9">
        <v>242.20000000000073</v>
      </c>
      <c r="J6089" s="9">
        <v>574.20000000000073</v>
      </c>
      <c r="K6089" s="9">
        <v>389</v>
      </c>
      <c r="L6089" s="9">
        <v>327.50000000000364</v>
      </c>
      <c r="M6089" s="65">
        <v>377.4</v>
      </c>
      <c r="P6089" s="65">
        <f t="shared" si="167"/>
        <v>2195.5000000000059</v>
      </c>
    </row>
    <row r="6090" spans="1:21" ht="15">
      <c r="A6090" s="28" t="s">
        <v>614</v>
      </c>
      <c r="B6090" s="61" t="s">
        <v>629</v>
      </c>
      <c r="E6090" s="9" t="s">
        <v>277</v>
      </c>
      <c r="F6090" s="9" t="s">
        <v>277</v>
      </c>
      <c r="G6090" s="9" t="s">
        <v>277</v>
      </c>
      <c r="H6090" s="9">
        <v>373.60000000000218</v>
      </c>
      <c r="I6090" s="9">
        <v>115.5</v>
      </c>
      <c r="J6090" s="9">
        <v>536.09999999999127</v>
      </c>
      <c r="K6090" s="9">
        <v>447.39999999999782</v>
      </c>
      <c r="L6090" s="9">
        <v>340.50000000000364</v>
      </c>
      <c r="M6090" s="65">
        <v>361</v>
      </c>
      <c r="P6090" s="65">
        <f t="shared" si="167"/>
        <v>2174.0999999999949</v>
      </c>
    </row>
    <row r="6091" spans="1:21" ht="15">
      <c r="A6091" s="28" t="s">
        <v>617</v>
      </c>
      <c r="B6091" s="61" t="s">
        <v>152</v>
      </c>
      <c r="E6091" s="9" t="s">
        <v>277</v>
      </c>
      <c r="F6091" s="9" t="s">
        <v>277</v>
      </c>
      <c r="G6091" s="179">
        <v>411</v>
      </c>
      <c r="H6091" s="9">
        <v>446.30000000001382</v>
      </c>
      <c r="I6091" s="9">
        <v>69.699999999999363</v>
      </c>
      <c r="J6091" s="9">
        <v>536.00000000000364</v>
      </c>
      <c r="K6091" s="9">
        <v>240.30000000001382</v>
      </c>
      <c r="L6091" s="9">
        <v>309.59999999999854</v>
      </c>
      <c r="M6091" s="65">
        <v>144</v>
      </c>
      <c r="P6091" s="65">
        <f t="shared" si="167"/>
        <v>2156.9000000000292</v>
      </c>
      <c r="R6091" t="s">
        <v>286</v>
      </c>
    </row>
    <row r="6092" spans="1:21" ht="15">
      <c r="A6092" s="28" t="s">
        <v>618</v>
      </c>
      <c r="B6092" s="226" t="s">
        <v>1583</v>
      </c>
      <c r="C6092" s="3"/>
      <c r="D6092" s="3"/>
      <c r="E6092" s="9" t="s">
        <v>277</v>
      </c>
      <c r="F6092" s="9" t="s">
        <v>277</v>
      </c>
      <c r="G6092" s="9" t="s">
        <v>277</v>
      </c>
      <c r="H6092" s="9" t="s">
        <v>277</v>
      </c>
      <c r="I6092" s="9" t="s">
        <v>277</v>
      </c>
      <c r="J6092" s="9">
        <v>597.49999999999272</v>
      </c>
      <c r="K6092" s="179">
        <v>567.99999999999636</v>
      </c>
      <c r="L6092" s="179">
        <v>645.90000000000146</v>
      </c>
      <c r="M6092" s="65">
        <v>334</v>
      </c>
      <c r="P6092" s="65">
        <f t="shared" si="167"/>
        <v>2145.3999999999905</v>
      </c>
      <c r="R6092" t="s">
        <v>313</v>
      </c>
    </row>
    <row r="6093" spans="1:21" ht="15">
      <c r="A6093" s="28" t="s">
        <v>621</v>
      </c>
      <c r="B6093" s="61" t="s">
        <v>144</v>
      </c>
      <c r="E6093" s="9" t="s">
        <v>277</v>
      </c>
      <c r="F6093" s="9">
        <v>271.2</v>
      </c>
      <c r="G6093" s="9">
        <v>187.4</v>
      </c>
      <c r="H6093" s="179">
        <v>591.40000000000146</v>
      </c>
      <c r="I6093" s="9">
        <v>306.89999999999964</v>
      </c>
      <c r="J6093" s="9">
        <v>376.90000000000146</v>
      </c>
      <c r="K6093" s="9">
        <v>396.39999999999418</v>
      </c>
      <c r="L6093" s="9" t="s">
        <v>277</v>
      </c>
      <c r="M6093" s="9" t="s">
        <v>277</v>
      </c>
      <c r="P6093" s="65">
        <f t="shared" si="167"/>
        <v>2130.1999999999966</v>
      </c>
      <c r="R6093" t="s">
        <v>283</v>
      </c>
    </row>
    <row r="6094" spans="1:21" ht="15">
      <c r="A6094" s="28" t="s">
        <v>623</v>
      </c>
      <c r="B6094" s="226" t="s">
        <v>1575</v>
      </c>
      <c r="C6094" s="3"/>
      <c r="D6094" s="3"/>
      <c r="E6094" s="9" t="s">
        <v>277</v>
      </c>
      <c r="F6094" s="9" t="s">
        <v>277</v>
      </c>
      <c r="G6094" s="9" t="s">
        <v>277</v>
      </c>
      <c r="H6094" s="9" t="s">
        <v>277</v>
      </c>
      <c r="I6094" s="9" t="s">
        <v>277</v>
      </c>
      <c r="J6094" s="9">
        <v>594.79999999999927</v>
      </c>
      <c r="K6094" s="179">
        <v>532.39999999999418</v>
      </c>
      <c r="L6094" s="9">
        <v>536.5</v>
      </c>
      <c r="M6094" s="65">
        <v>448.3</v>
      </c>
      <c r="P6094" s="65">
        <f t="shared" si="167"/>
        <v>2111.9999999999936</v>
      </c>
      <c r="R6094" t="s">
        <v>286</v>
      </c>
    </row>
    <row r="6095" spans="1:21" ht="15">
      <c r="A6095" s="28" t="s">
        <v>628</v>
      </c>
      <c r="B6095" s="170" t="s">
        <v>1284</v>
      </c>
      <c r="C6095" s="3"/>
      <c r="D6095" s="3"/>
      <c r="E6095" s="9" t="s">
        <v>277</v>
      </c>
      <c r="F6095" s="9" t="s">
        <v>277</v>
      </c>
      <c r="G6095" s="9" t="s">
        <v>277</v>
      </c>
      <c r="H6095" s="9" t="s">
        <v>277</v>
      </c>
      <c r="I6095" s="9">
        <v>20.999999999998181</v>
      </c>
      <c r="J6095" s="9">
        <v>590.99999999999636</v>
      </c>
      <c r="K6095" s="9">
        <v>502.89999999999054</v>
      </c>
      <c r="L6095" s="9">
        <v>583.10000000000218</v>
      </c>
      <c r="M6095" s="65">
        <v>407</v>
      </c>
      <c r="P6095" s="65">
        <f t="shared" si="167"/>
        <v>2104.9999999999873</v>
      </c>
    </row>
    <row r="6096" spans="1:21" ht="15">
      <c r="A6096" s="28" t="s">
        <v>632</v>
      </c>
      <c r="B6096" s="61" t="s">
        <v>648</v>
      </c>
      <c r="E6096" s="9" t="s">
        <v>277</v>
      </c>
      <c r="F6096" s="9" t="s">
        <v>277</v>
      </c>
      <c r="G6096" s="9" t="s">
        <v>277</v>
      </c>
      <c r="H6096" s="9">
        <v>258.60000000000946</v>
      </c>
      <c r="I6096" s="9">
        <v>276.30000000000018</v>
      </c>
      <c r="J6096" s="9">
        <v>369.50000000000364</v>
      </c>
      <c r="K6096" s="9">
        <v>386.99999999999272</v>
      </c>
      <c r="L6096" s="9">
        <v>464.99999999999636</v>
      </c>
      <c r="M6096" s="65">
        <v>342.5</v>
      </c>
      <c r="P6096" s="65">
        <f t="shared" si="167"/>
        <v>2098.9000000000024</v>
      </c>
    </row>
    <row r="6097" spans="1:18" ht="15">
      <c r="A6097" s="28" t="s">
        <v>633</v>
      </c>
      <c r="B6097" s="170" t="s">
        <v>1278</v>
      </c>
      <c r="C6097" s="3"/>
      <c r="D6097" s="3"/>
      <c r="E6097" s="9" t="s">
        <v>277</v>
      </c>
      <c r="F6097" s="9" t="s">
        <v>277</v>
      </c>
      <c r="G6097" s="9" t="s">
        <v>277</v>
      </c>
      <c r="H6097" s="9" t="s">
        <v>277</v>
      </c>
      <c r="I6097" s="9">
        <v>212.19999999999982</v>
      </c>
      <c r="J6097" s="9">
        <v>430.04999999999927</v>
      </c>
      <c r="K6097" s="9">
        <v>427.10000000000582</v>
      </c>
      <c r="L6097" s="9">
        <v>398.40000000000873</v>
      </c>
      <c r="M6097" s="65">
        <v>577.79999999999995</v>
      </c>
      <c r="P6097" s="65">
        <f t="shared" si="167"/>
        <v>2045.5500000000136</v>
      </c>
    </row>
    <row r="6098" spans="1:18" ht="15">
      <c r="A6098" s="28" t="s">
        <v>634</v>
      </c>
      <c r="B6098" s="61" t="s">
        <v>637</v>
      </c>
      <c r="E6098" s="9" t="s">
        <v>277</v>
      </c>
      <c r="F6098" s="9" t="s">
        <v>277</v>
      </c>
      <c r="G6098" s="9" t="s">
        <v>277</v>
      </c>
      <c r="H6098" s="9">
        <v>233.00000000000364</v>
      </c>
      <c r="I6098" s="9">
        <v>132</v>
      </c>
      <c r="J6098" s="9">
        <v>356.90000000000146</v>
      </c>
      <c r="K6098" s="9">
        <v>401.10000000000946</v>
      </c>
      <c r="L6098" s="9">
        <v>392.79999999999563</v>
      </c>
      <c r="M6098" s="65">
        <v>508.3</v>
      </c>
      <c r="P6098" s="65">
        <f t="shared" si="167"/>
        <v>2024.1000000000101</v>
      </c>
    </row>
    <row r="6099" spans="1:18" ht="15">
      <c r="A6099" s="28" t="s">
        <v>639</v>
      </c>
      <c r="B6099" s="170" t="s">
        <v>1283</v>
      </c>
      <c r="C6099" s="3"/>
      <c r="D6099" s="3"/>
      <c r="E6099" s="9" t="s">
        <v>277</v>
      </c>
      <c r="F6099" s="9" t="s">
        <v>277</v>
      </c>
      <c r="G6099" s="9" t="s">
        <v>277</v>
      </c>
      <c r="H6099" s="9" t="s">
        <v>277</v>
      </c>
      <c r="I6099" s="9">
        <v>183.99999999999955</v>
      </c>
      <c r="J6099" s="9">
        <v>564.79999999999927</v>
      </c>
      <c r="K6099" s="9">
        <v>497.74999999999272</v>
      </c>
      <c r="L6099" s="9">
        <v>351.89999999999782</v>
      </c>
      <c r="M6099" s="90">
        <v>420.40000000000003</v>
      </c>
      <c r="P6099" s="65">
        <f t="shared" si="167"/>
        <v>2018.8499999999894</v>
      </c>
    </row>
    <row r="6100" spans="1:18" ht="15">
      <c r="A6100" s="28" t="s">
        <v>647</v>
      </c>
      <c r="B6100" s="61" t="s">
        <v>6</v>
      </c>
      <c r="E6100" s="179">
        <v>292.25</v>
      </c>
      <c r="F6100" s="179">
        <v>363.2</v>
      </c>
      <c r="G6100" s="9">
        <v>166.2</v>
      </c>
      <c r="H6100" s="9">
        <v>266.70000000001164</v>
      </c>
      <c r="I6100" s="9">
        <v>250.19999999999982</v>
      </c>
      <c r="J6100" s="179">
        <v>623.54999999999927</v>
      </c>
      <c r="K6100" s="9" t="s">
        <v>277</v>
      </c>
      <c r="L6100" s="9" t="s">
        <v>277</v>
      </c>
      <c r="M6100" s="9" t="s">
        <v>277</v>
      </c>
      <c r="P6100" s="65">
        <f t="shared" si="167"/>
        <v>1962.1000000000108</v>
      </c>
      <c r="R6100" t="s">
        <v>1422</v>
      </c>
    </row>
    <row r="6101" spans="1:18" ht="15">
      <c r="A6101" s="28" t="s">
        <v>651</v>
      </c>
      <c r="B6101" s="181" t="s">
        <v>1286</v>
      </c>
      <c r="C6101" s="3"/>
      <c r="D6101" s="3"/>
      <c r="E6101" s="9" t="s">
        <v>277</v>
      </c>
      <c r="F6101" s="9" t="s">
        <v>277</v>
      </c>
      <c r="G6101" s="9" t="s">
        <v>277</v>
      </c>
      <c r="H6101" s="9" t="s">
        <v>277</v>
      </c>
      <c r="I6101" s="9">
        <v>171.50000000000091</v>
      </c>
      <c r="J6101" s="9">
        <v>448.99999999999636</v>
      </c>
      <c r="K6101" s="9">
        <v>331.60000000000582</v>
      </c>
      <c r="L6101" s="9">
        <v>486.69999999999709</v>
      </c>
      <c r="M6101" s="65">
        <v>489.09999999999997</v>
      </c>
      <c r="P6101" s="65">
        <f t="shared" si="167"/>
        <v>1927.9</v>
      </c>
    </row>
    <row r="6102" spans="1:18" ht="15">
      <c r="A6102" s="28" t="s">
        <v>652</v>
      </c>
      <c r="B6102" s="170" t="s">
        <v>1269</v>
      </c>
      <c r="C6102" s="3"/>
      <c r="D6102" s="3"/>
      <c r="E6102" s="9" t="s">
        <v>277</v>
      </c>
      <c r="F6102" s="9" t="s">
        <v>277</v>
      </c>
      <c r="G6102" s="9" t="s">
        <v>277</v>
      </c>
      <c r="H6102" s="9" t="s">
        <v>277</v>
      </c>
      <c r="I6102" s="9">
        <v>235.40000000000146</v>
      </c>
      <c r="J6102" s="9">
        <v>293.40000000000327</v>
      </c>
      <c r="K6102" s="179">
        <v>529.29999999999563</v>
      </c>
      <c r="L6102" s="9">
        <v>435.80000000000291</v>
      </c>
      <c r="M6102" s="65">
        <v>415.8</v>
      </c>
      <c r="P6102" s="65">
        <f t="shared" si="167"/>
        <v>1909.7000000000032</v>
      </c>
      <c r="R6102" t="s">
        <v>287</v>
      </c>
    </row>
    <row r="6103" spans="1:18" ht="15">
      <c r="A6103" s="28" t="s">
        <v>653</v>
      </c>
      <c r="B6103" s="226" t="s">
        <v>1579</v>
      </c>
      <c r="C6103" s="3"/>
      <c r="D6103" s="3"/>
      <c r="E6103" s="9" t="s">
        <v>277</v>
      </c>
      <c r="F6103" s="9" t="s">
        <v>277</v>
      </c>
      <c r="G6103" s="9" t="s">
        <v>277</v>
      </c>
      <c r="H6103" s="9" t="s">
        <v>277</v>
      </c>
      <c r="I6103" s="9" t="s">
        <v>277</v>
      </c>
      <c r="J6103" s="9">
        <v>525.85000000000582</v>
      </c>
      <c r="K6103" s="9">
        <v>193.19999999999709</v>
      </c>
      <c r="L6103" s="9">
        <v>575.69999999998981</v>
      </c>
      <c r="M6103" s="90">
        <v>601.5</v>
      </c>
      <c r="P6103" s="65">
        <f t="shared" si="167"/>
        <v>1896.2499999999927</v>
      </c>
      <c r="R6103" t="s">
        <v>1422</v>
      </c>
    </row>
    <row r="6104" spans="1:18" ht="15">
      <c r="A6104" s="28" t="s">
        <v>658</v>
      </c>
      <c r="B6104" s="170" t="s">
        <v>1281</v>
      </c>
      <c r="C6104" s="3"/>
      <c r="D6104" s="3"/>
      <c r="E6104" s="9" t="s">
        <v>277</v>
      </c>
      <c r="F6104" s="9" t="s">
        <v>277</v>
      </c>
      <c r="G6104" s="9" t="s">
        <v>277</v>
      </c>
      <c r="H6104" s="9" t="s">
        <v>277</v>
      </c>
      <c r="I6104" s="9">
        <v>203.30000000000064</v>
      </c>
      <c r="J6104" s="179">
        <v>662.3999999999869</v>
      </c>
      <c r="K6104" s="9">
        <v>294.29999999999927</v>
      </c>
      <c r="L6104" s="9">
        <v>505.10000000000582</v>
      </c>
      <c r="M6104" s="65">
        <v>226.9</v>
      </c>
      <c r="P6104" s="65">
        <f t="shared" si="167"/>
        <v>1891.9999999999927</v>
      </c>
      <c r="R6104" t="s">
        <v>283</v>
      </c>
    </row>
    <row r="6105" spans="1:18" ht="15">
      <c r="A6105" s="28" t="s">
        <v>659</v>
      </c>
      <c r="B6105" s="226" t="s">
        <v>1581</v>
      </c>
      <c r="C6105" s="3"/>
      <c r="D6105" s="3"/>
      <c r="E6105" s="9" t="s">
        <v>277</v>
      </c>
      <c r="F6105" s="9" t="s">
        <v>277</v>
      </c>
      <c r="G6105" s="9" t="s">
        <v>277</v>
      </c>
      <c r="H6105" s="9" t="s">
        <v>277</v>
      </c>
      <c r="I6105" s="9" t="s">
        <v>277</v>
      </c>
      <c r="J6105" s="9">
        <v>439.50000000000364</v>
      </c>
      <c r="K6105" s="9">
        <v>276.80000000000655</v>
      </c>
      <c r="L6105" s="9">
        <v>520.79999999999927</v>
      </c>
      <c r="M6105" s="114">
        <v>641.70000000000005</v>
      </c>
      <c r="P6105" s="65">
        <f t="shared" si="167"/>
        <v>1878.8000000000095</v>
      </c>
      <c r="R6105" t="s">
        <v>281</v>
      </c>
    </row>
    <row r="6106" spans="1:18" ht="15">
      <c r="A6106" s="28" t="s">
        <v>660</v>
      </c>
      <c r="B6106" s="61" t="s">
        <v>596</v>
      </c>
      <c r="E6106" s="9" t="s">
        <v>277</v>
      </c>
      <c r="F6106" s="9" t="s">
        <v>277</v>
      </c>
      <c r="G6106" s="9" t="s">
        <v>277</v>
      </c>
      <c r="H6106" s="9">
        <v>367.200000000008</v>
      </c>
      <c r="I6106" s="9">
        <v>94.300000000001091</v>
      </c>
      <c r="J6106" s="9">
        <v>380.09999999999854</v>
      </c>
      <c r="K6106" s="9">
        <v>332.79999999999927</v>
      </c>
      <c r="L6106" s="9">
        <v>325.99999999999636</v>
      </c>
      <c r="M6106" s="65">
        <v>356.70000000000005</v>
      </c>
      <c r="P6106" s="65">
        <f t="shared" si="167"/>
        <v>1857.1000000000033</v>
      </c>
    </row>
    <row r="6107" spans="1:18" ht="15">
      <c r="A6107" s="28" t="s">
        <v>662</v>
      </c>
      <c r="B6107" s="170" t="s">
        <v>1277</v>
      </c>
      <c r="C6107" s="3"/>
      <c r="D6107" s="3"/>
      <c r="E6107" s="9" t="s">
        <v>277</v>
      </c>
      <c r="F6107" s="9" t="s">
        <v>277</v>
      </c>
      <c r="G6107" s="9" t="s">
        <v>277</v>
      </c>
      <c r="H6107" s="9" t="s">
        <v>277</v>
      </c>
      <c r="I6107" s="9">
        <v>180.39999999999964</v>
      </c>
      <c r="J6107" s="9">
        <v>461.15000000000146</v>
      </c>
      <c r="K6107" s="9">
        <v>361.40000000000873</v>
      </c>
      <c r="L6107" s="9">
        <v>447.00000000000364</v>
      </c>
      <c r="M6107" s="65">
        <v>403.8</v>
      </c>
      <c r="P6107" s="65">
        <f t="shared" si="167"/>
        <v>1853.7500000000134</v>
      </c>
    </row>
    <row r="6108" spans="1:18" ht="15">
      <c r="A6108" s="28" t="s">
        <v>663</v>
      </c>
      <c r="B6108" s="61" t="s">
        <v>601</v>
      </c>
      <c r="E6108" s="9" t="s">
        <v>277</v>
      </c>
      <c r="F6108" s="9" t="s">
        <v>277</v>
      </c>
      <c r="G6108" s="9" t="s">
        <v>277</v>
      </c>
      <c r="H6108" s="9">
        <v>102.29999999999927</v>
      </c>
      <c r="I6108" s="9">
        <v>279.90000000000146</v>
      </c>
      <c r="J6108" s="9">
        <v>433.75000000000364</v>
      </c>
      <c r="K6108" s="9">
        <v>465.90000000001237</v>
      </c>
      <c r="L6108" s="9">
        <v>558.50000000001091</v>
      </c>
      <c r="M6108" s="9" t="s">
        <v>277</v>
      </c>
      <c r="P6108" s="65">
        <f t="shared" si="167"/>
        <v>1840.3500000000276</v>
      </c>
    </row>
    <row r="6109" spans="1:18" ht="15">
      <c r="A6109" s="28" t="s">
        <v>664</v>
      </c>
      <c r="B6109" s="226" t="s">
        <v>1587</v>
      </c>
      <c r="C6109" s="3"/>
      <c r="D6109" s="3"/>
      <c r="E6109" s="9" t="s">
        <v>277</v>
      </c>
      <c r="F6109" s="9" t="s">
        <v>277</v>
      </c>
      <c r="G6109" s="9" t="s">
        <v>277</v>
      </c>
      <c r="H6109" s="9" t="s">
        <v>277</v>
      </c>
      <c r="I6109" s="9" t="s">
        <v>277</v>
      </c>
      <c r="J6109" s="179">
        <v>626.299999999992</v>
      </c>
      <c r="K6109" s="9">
        <v>384.49999999999272</v>
      </c>
      <c r="L6109" s="9">
        <v>301.20000000000437</v>
      </c>
      <c r="M6109" s="65">
        <v>525.4</v>
      </c>
      <c r="P6109" s="65">
        <f t="shared" si="167"/>
        <v>1837.3999999999892</v>
      </c>
      <c r="R6109" t="s">
        <v>287</v>
      </c>
    </row>
    <row r="6110" spans="1:18" ht="15">
      <c r="A6110" s="28" t="s">
        <v>667</v>
      </c>
      <c r="B6110" s="61" t="s">
        <v>655</v>
      </c>
      <c r="E6110" s="9" t="s">
        <v>277</v>
      </c>
      <c r="F6110" s="9" t="s">
        <v>277</v>
      </c>
      <c r="G6110" s="9" t="s">
        <v>277</v>
      </c>
      <c r="H6110" s="9">
        <v>218.59999999999127</v>
      </c>
      <c r="I6110" s="9">
        <v>74.5</v>
      </c>
      <c r="J6110" s="9">
        <v>377.34999999999491</v>
      </c>
      <c r="K6110" s="9">
        <v>331.59999999999127</v>
      </c>
      <c r="L6110" s="9">
        <v>401.89999999999782</v>
      </c>
      <c r="M6110" s="65">
        <v>345.5</v>
      </c>
      <c r="P6110" s="65">
        <f t="shared" si="167"/>
        <v>1749.4499999999753</v>
      </c>
    </row>
    <row r="6111" spans="1:18" ht="15">
      <c r="A6111" s="28" t="s">
        <v>726</v>
      </c>
      <c r="B6111" s="170" t="s">
        <v>1268</v>
      </c>
      <c r="C6111" s="3"/>
      <c r="D6111" s="3"/>
      <c r="E6111" s="9" t="s">
        <v>277</v>
      </c>
      <c r="F6111" s="9" t="s">
        <v>277</v>
      </c>
      <c r="G6111" s="9" t="s">
        <v>277</v>
      </c>
      <c r="H6111" s="9" t="s">
        <v>277</v>
      </c>
      <c r="I6111" s="9">
        <v>167.69999999999936</v>
      </c>
      <c r="J6111" s="9">
        <v>606.54999999999927</v>
      </c>
      <c r="K6111" s="9">
        <v>359.89999999999418</v>
      </c>
      <c r="L6111" s="9">
        <v>368.70000000000073</v>
      </c>
      <c r="M6111" s="65">
        <v>182.1</v>
      </c>
      <c r="P6111" s="65">
        <f t="shared" si="167"/>
        <v>1684.9499999999935</v>
      </c>
    </row>
    <row r="6112" spans="1:18" ht="15">
      <c r="A6112" s="28" t="s">
        <v>727</v>
      </c>
      <c r="B6112" s="170" t="s">
        <v>1276</v>
      </c>
      <c r="C6112" s="3"/>
      <c r="D6112" s="3"/>
      <c r="E6112" s="9" t="s">
        <v>277</v>
      </c>
      <c r="F6112" s="9" t="s">
        <v>277</v>
      </c>
      <c r="G6112" s="9" t="s">
        <v>277</v>
      </c>
      <c r="H6112" s="9" t="s">
        <v>277</v>
      </c>
      <c r="I6112" s="9">
        <v>285.70000000000073</v>
      </c>
      <c r="J6112" s="9">
        <v>493.45000000000437</v>
      </c>
      <c r="K6112" s="9">
        <v>326.39999999999418</v>
      </c>
      <c r="L6112" s="9">
        <v>579.30000000000291</v>
      </c>
      <c r="M6112" s="9" t="s">
        <v>277</v>
      </c>
      <c r="P6112" s="65">
        <f t="shared" si="167"/>
        <v>1684.8500000000022</v>
      </c>
    </row>
    <row r="6113" spans="1:21" ht="15">
      <c r="A6113" s="28" t="s">
        <v>728</v>
      </c>
      <c r="B6113" s="170" t="s">
        <v>1280</v>
      </c>
      <c r="C6113" s="3"/>
      <c r="D6113" s="3"/>
      <c r="E6113" s="9" t="s">
        <v>277</v>
      </c>
      <c r="F6113" s="9" t="s">
        <v>277</v>
      </c>
      <c r="G6113" s="9" t="s">
        <v>277</v>
      </c>
      <c r="H6113" s="9" t="s">
        <v>277</v>
      </c>
      <c r="I6113" s="9">
        <v>49.000000000001819</v>
      </c>
      <c r="J6113" s="9">
        <v>566.04999999999927</v>
      </c>
      <c r="K6113" s="9">
        <v>263.99999999999636</v>
      </c>
      <c r="L6113" s="9">
        <v>327.59999999999491</v>
      </c>
      <c r="M6113" s="65">
        <v>476.10000000000008</v>
      </c>
      <c r="P6113" s="65">
        <f t="shared" si="167"/>
        <v>1682.7499999999925</v>
      </c>
    </row>
    <row r="6114" spans="1:21" ht="15">
      <c r="A6114" s="28" t="s">
        <v>729</v>
      </c>
      <c r="B6114" s="61" t="s">
        <v>157</v>
      </c>
      <c r="E6114" s="9" t="s">
        <v>277</v>
      </c>
      <c r="F6114" s="9" t="s">
        <v>277</v>
      </c>
      <c r="G6114" s="9">
        <v>205.2</v>
      </c>
      <c r="H6114" s="179">
        <v>559.89999999999054</v>
      </c>
      <c r="I6114" s="175">
        <v>435.10000000000036</v>
      </c>
      <c r="J6114" s="9">
        <v>457.59999999999854</v>
      </c>
      <c r="K6114" s="9" t="s">
        <v>277</v>
      </c>
      <c r="L6114" s="9" t="s">
        <v>277</v>
      </c>
      <c r="M6114" s="9" t="s">
        <v>277</v>
      </c>
      <c r="P6114" s="65">
        <f t="shared" si="167"/>
        <v>1657.7999999999895</v>
      </c>
      <c r="R6114" t="s">
        <v>290</v>
      </c>
    </row>
    <row r="6115" spans="1:21" ht="15">
      <c r="A6115" s="28" t="s">
        <v>730</v>
      </c>
      <c r="B6115" s="61" t="s">
        <v>35</v>
      </c>
      <c r="E6115" s="179">
        <v>335.9</v>
      </c>
      <c r="F6115" s="9">
        <v>284.39999999999998</v>
      </c>
      <c r="G6115" s="179">
        <v>416.7</v>
      </c>
      <c r="H6115" s="9">
        <v>364.80000000000291</v>
      </c>
      <c r="I6115" s="9">
        <v>248.64999999999873</v>
      </c>
      <c r="J6115" s="9" t="s">
        <v>277</v>
      </c>
      <c r="K6115" s="9" t="s">
        <v>277</v>
      </c>
      <c r="L6115" s="9" t="s">
        <v>277</v>
      </c>
      <c r="M6115" s="9" t="s">
        <v>277</v>
      </c>
      <c r="P6115" s="65">
        <f t="shared" ref="P6115:P6146" si="168">SUM(E6115:M6115)</f>
        <v>1650.4500000000016</v>
      </c>
      <c r="R6115" t="s">
        <v>297</v>
      </c>
    </row>
    <row r="6116" spans="1:21" ht="15">
      <c r="A6116" s="28" t="s">
        <v>731</v>
      </c>
      <c r="B6116" s="226" t="s">
        <v>1584</v>
      </c>
      <c r="C6116" s="3"/>
      <c r="D6116" s="3"/>
      <c r="E6116" s="9" t="s">
        <v>277</v>
      </c>
      <c r="F6116" s="9" t="s">
        <v>277</v>
      </c>
      <c r="G6116" s="9" t="s">
        <v>277</v>
      </c>
      <c r="H6116" s="9" t="s">
        <v>277</v>
      </c>
      <c r="I6116" s="9" t="s">
        <v>277</v>
      </c>
      <c r="J6116" s="9">
        <v>424.25000000000364</v>
      </c>
      <c r="K6116" s="9">
        <v>290.60000000000218</v>
      </c>
      <c r="L6116" s="9">
        <v>324.00000000000728</v>
      </c>
      <c r="M6116" s="65">
        <v>516.6</v>
      </c>
      <c r="P6116" s="65">
        <f t="shared" si="168"/>
        <v>1555.450000000013</v>
      </c>
    </row>
    <row r="6117" spans="1:21" ht="15">
      <c r="A6117" s="28" t="s">
        <v>732</v>
      </c>
      <c r="B6117" s="226" t="s">
        <v>1666</v>
      </c>
      <c r="C6117" s="3"/>
      <c r="D6117" s="3"/>
      <c r="E6117" s="9" t="s">
        <v>277</v>
      </c>
      <c r="F6117" s="9" t="s">
        <v>277</v>
      </c>
      <c r="G6117" s="9" t="s">
        <v>277</v>
      </c>
      <c r="H6117" s="9" t="s">
        <v>277</v>
      </c>
      <c r="I6117" s="9" t="s">
        <v>277</v>
      </c>
      <c r="J6117" s="9" t="s">
        <v>277</v>
      </c>
      <c r="K6117" s="9">
        <v>494.70000000000073</v>
      </c>
      <c r="L6117" s="9">
        <v>572.29999999999927</v>
      </c>
      <c r="M6117" s="90">
        <v>454</v>
      </c>
      <c r="P6117" s="65">
        <f t="shared" si="168"/>
        <v>1521</v>
      </c>
    </row>
    <row r="6118" spans="1:21" ht="15">
      <c r="A6118" s="28" t="s">
        <v>733</v>
      </c>
      <c r="B6118" s="61" t="s">
        <v>155</v>
      </c>
      <c r="E6118" s="9" t="s">
        <v>277</v>
      </c>
      <c r="F6118" s="9" t="s">
        <v>277</v>
      </c>
      <c r="G6118" s="9">
        <v>145</v>
      </c>
      <c r="H6118" s="9">
        <v>247.70000000000073</v>
      </c>
      <c r="I6118" s="9">
        <v>364.09999999999945</v>
      </c>
      <c r="J6118" s="9">
        <v>356.00000000000364</v>
      </c>
      <c r="K6118" s="9">
        <v>393.00000000000364</v>
      </c>
      <c r="L6118" s="9" t="s">
        <v>277</v>
      </c>
      <c r="M6118" s="9" t="s">
        <v>277</v>
      </c>
      <c r="P6118" s="65">
        <f t="shared" si="168"/>
        <v>1505.8000000000075</v>
      </c>
    </row>
    <row r="6119" spans="1:21" ht="15">
      <c r="A6119" s="28" t="s">
        <v>734</v>
      </c>
      <c r="B6119" s="61" t="s">
        <v>29</v>
      </c>
      <c r="E6119" s="179">
        <v>319.8</v>
      </c>
      <c r="F6119" s="179">
        <v>369.8</v>
      </c>
      <c r="G6119" s="179">
        <v>441</v>
      </c>
      <c r="H6119" s="9" t="s">
        <v>277</v>
      </c>
      <c r="I6119" s="9" t="s">
        <v>277</v>
      </c>
      <c r="J6119" s="9">
        <v>358.89999999999782</v>
      </c>
      <c r="K6119" s="9" t="s">
        <v>277</v>
      </c>
      <c r="L6119" s="9" t="s">
        <v>277</v>
      </c>
      <c r="M6119" s="9" t="s">
        <v>277</v>
      </c>
      <c r="P6119" s="65">
        <f t="shared" si="168"/>
        <v>1489.4999999999977</v>
      </c>
      <c r="R6119" t="s">
        <v>376</v>
      </c>
    </row>
    <row r="6120" spans="1:21" ht="15">
      <c r="A6120" s="28" t="s">
        <v>735</v>
      </c>
      <c r="B6120" s="226" t="s">
        <v>1589</v>
      </c>
      <c r="C6120" s="3"/>
      <c r="D6120" s="3"/>
      <c r="E6120" s="9" t="s">
        <v>277</v>
      </c>
      <c r="F6120" s="9" t="s">
        <v>277</v>
      </c>
      <c r="G6120" s="9" t="s">
        <v>277</v>
      </c>
      <c r="H6120" s="9" t="s">
        <v>277</v>
      </c>
      <c r="I6120" s="9" t="s">
        <v>277</v>
      </c>
      <c r="J6120" s="9" t="s">
        <v>277</v>
      </c>
      <c r="K6120" s="9">
        <v>465.5</v>
      </c>
      <c r="L6120" s="9">
        <v>387.40000000000146</v>
      </c>
      <c r="M6120" s="90">
        <v>623</v>
      </c>
      <c r="P6120" s="65">
        <f t="shared" si="168"/>
        <v>1475.9000000000015</v>
      </c>
      <c r="R6120" t="s">
        <v>283</v>
      </c>
    </row>
    <row r="6121" spans="1:21" ht="15">
      <c r="A6121" s="28" t="s">
        <v>736</v>
      </c>
      <c r="B6121" s="226" t="s">
        <v>1592</v>
      </c>
      <c r="C6121" s="3"/>
      <c r="D6121" s="3"/>
      <c r="E6121" s="9" t="s">
        <v>277</v>
      </c>
      <c r="F6121" s="9" t="s">
        <v>277</v>
      </c>
      <c r="G6121" s="9" t="s">
        <v>277</v>
      </c>
      <c r="H6121" s="9" t="s">
        <v>277</v>
      </c>
      <c r="I6121" s="9" t="s">
        <v>277</v>
      </c>
      <c r="J6121" s="9" t="s">
        <v>277</v>
      </c>
      <c r="K6121" s="9">
        <v>364.89999999999782</v>
      </c>
      <c r="L6121" s="9">
        <v>344.10000000000946</v>
      </c>
      <c r="M6121" s="112">
        <v>765.2</v>
      </c>
      <c r="P6121" s="65">
        <f t="shared" si="168"/>
        <v>1474.2000000000073</v>
      </c>
      <c r="R6121" t="s">
        <v>280</v>
      </c>
      <c r="U6121" s="3" t="s">
        <v>1398</v>
      </c>
    </row>
    <row r="6122" spans="1:21" ht="15">
      <c r="A6122" s="28" t="s">
        <v>737</v>
      </c>
      <c r="B6122" s="226" t="s">
        <v>1580</v>
      </c>
      <c r="C6122" s="3"/>
      <c r="D6122" s="3"/>
      <c r="E6122" s="9" t="s">
        <v>277</v>
      </c>
      <c r="F6122" s="9" t="s">
        <v>277</v>
      </c>
      <c r="G6122" s="9" t="s">
        <v>277</v>
      </c>
      <c r="H6122" s="9" t="s">
        <v>277</v>
      </c>
      <c r="I6122" s="9" t="s">
        <v>277</v>
      </c>
      <c r="J6122" s="9">
        <v>551.15000000000146</v>
      </c>
      <c r="K6122" s="9">
        <v>245.30000000000291</v>
      </c>
      <c r="L6122" s="9">
        <v>342.5</v>
      </c>
      <c r="M6122" s="65">
        <v>189.5</v>
      </c>
      <c r="P6122" s="65">
        <f t="shared" si="168"/>
        <v>1328.4500000000044</v>
      </c>
    </row>
    <row r="6123" spans="1:21" ht="15">
      <c r="A6123" s="28" t="s">
        <v>738</v>
      </c>
      <c r="B6123" s="170" t="s">
        <v>1285</v>
      </c>
      <c r="C6123" s="3"/>
      <c r="D6123" s="3"/>
      <c r="E6123" s="9" t="s">
        <v>277</v>
      </c>
      <c r="F6123" s="9" t="s">
        <v>277</v>
      </c>
      <c r="G6123" s="9" t="s">
        <v>277</v>
      </c>
      <c r="H6123" s="9" t="s">
        <v>277</v>
      </c>
      <c r="I6123" s="9">
        <v>241</v>
      </c>
      <c r="J6123" s="9">
        <v>520.5</v>
      </c>
      <c r="K6123" s="179">
        <v>560.80000000000291</v>
      </c>
      <c r="L6123" s="9" t="s">
        <v>277</v>
      </c>
      <c r="M6123" s="9" t="s">
        <v>277</v>
      </c>
      <c r="P6123" s="65">
        <f t="shared" si="168"/>
        <v>1322.3000000000029</v>
      </c>
      <c r="R6123" t="s">
        <v>283</v>
      </c>
    </row>
    <row r="6124" spans="1:21" ht="15">
      <c r="A6124" s="28" t="s">
        <v>739</v>
      </c>
      <c r="B6124" s="61" t="s">
        <v>4</v>
      </c>
      <c r="E6124" s="9">
        <v>86.9</v>
      </c>
      <c r="F6124" s="9">
        <v>245.7</v>
      </c>
      <c r="G6124" s="9">
        <v>218.6</v>
      </c>
      <c r="H6124" s="9">
        <v>117.60000000000582</v>
      </c>
      <c r="I6124" s="176">
        <v>633.69999999999982</v>
      </c>
      <c r="J6124" s="9" t="s">
        <v>277</v>
      </c>
      <c r="K6124" s="9" t="s">
        <v>277</v>
      </c>
      <c r="L6124" s="9" t="s">
        <v>277</v>
      </c>
      <c r="M6124" s="9" t="s">
        <v>277</v>
      </c>
      <c r="P6124" s="65">
        <f t="shared" si="168"/>
        <v>1302.5000000000057</v>
      </c>
      <c r="R6124" t="s">
        <v>280</v>
      </c>
      <c r="U6124" s="3" t="s">
        <v>1398</v>
      </c>
    </row>
    <row r="6125" spans="1:21" ht="15">
      <c r="A6125" s="28" t="s">
        <v>740</v>
      </c>
      <c r="B6125" s="226" t="s">
        <v>1617</v>
      </c>
      <c r="C6125" s="3"/>
      <c r="D6125" s="3"/>
      <c r="E6125" s="9" t="s">
        <v>277</v>
      </c>
      <c r="F6125" s="9" t="s">
        <v>277</v>
      </c>
      <c r="G6125" s="9" t="s">
        <v>277</v>
      </c>
      <c r="H6125" s="9" t="s">
        <v>277</v>
      </c>
      <c r="I6125" s="9" t="s">
        <v>277</v>
      </c>
      <c r="J6125" s="9" t="s">
        <v>277</v>
      </c>
      <c r="K6125" s="9">
        <v>288</v>
      </c>
      <c r="L6125" s="9">
        <v>604.39999999999418</v>
      </c>
      <c r="M6125" s="65">
        <v>337.2</v>
      </c>
      <c r="P6125" s="65">
        <f t="shared" si="168"/>
        <v>1229.5999999999942</v>
      </c>
    </row>
    <row r="6126" spans="1:21" ht="15">
      <c r="A6126" s="28" t="s">
        <v>741</v>
      </c>
      <c r="B6126" s="226" t="s">
        <v>1590</v>
      </c>
      <c r="C6126" s="3"/>
      <c r="D6126" s="3"/>
      <c r="E6126" s="9" t="s">
        <v>277</v>
      </c>
      <c r="F6126" s="9" t="s">
        <v>277</v>
      </c>
      <c r="G6126" s="9" t="s">
        <v>277</v>
      </c>
      <c r="H6126" s="9" t="s">
        <v>277</v>
      </c>
      <c r="I6126" s="9" t="s">
        <v>277</v>
      </c>
      <c r="J6126" s="9" t="s">
        <v>277</v>
      </c>
      <c r="K6126" s="9">
        <v>223.49999999999454</v>
      </c>
      <c r="L6126" s="9">
        <v>494.50000000000728</v>
      </c>
      <c r="M6126" s="65">
        <v>495.9</v>
      </c>
      <c r="P6126" s="65">
        <f t="shared" si="168"/>
        <v>1213.9000000000019</v>
      </c>
    </row>
    <row r="6127" spans="1:21" ht="15">
      <c r="A6127" s="28" t="s">
        <v>742</v>
      </c>
      <c r="B6127" s="226" t="s">
        <v>1591</v>
      </c>
      <c r="C6127" s="3"/>
      <c r="D6127" s="3"/>
      <c r="E6127" s="9" t="s">
        <v>277</v>
      </c>
      <c r="F6127" s="9" t="s">
        <v>277</v>
      </c>
      <c r="G6127" s="9" t="s">
        <v>277</v>
      </c>
      <c r="H6127" s="9" t="s">
        <v>277</v>
      </c>
      <c r="I6127" s="9" t="s">
        <v>277</v>
      </c>
      <c r="J6127" s="9" t="s">
        <v>277</v>
      </c>
      <c r="K6127" s="9">
        <v>156.09999999999854</v>
      </c>
      <c r="L6127" s="9">
        <v>464.70000000000073</v>
      </c>
      <c r="M6127" s="65">
        <v>591.4</v>
      </c>
      <c r="P6127" s="65">
        <f t="shared" si="168"/>
        <v>1212.1999999999994</v>
      </c>
    </row>
    <row r="6128" spans="1:21" ht="15">
      <c r="A6128" s="28" t="s">
        <v>743</v>
      </c>
      <c r="B6128" s="226" t="s">
        <v>1596</v>
      </c>
      <c r="C6128" s="3"/>
      <c r="D6128" s="3"/>
      <c r="E6128" s="9" t="s">
        <v>277</v>
      </c>
      <c r="F6128" s="9" t="s">
        <v>277</v>
      </c>
      <c r="G6128" s="9" t="s">
        <v>277</v>
      </c>
      <c r="H6128" s="9" t="s">
        <v>277</v>
      </c>
      <c r="I6128" s="9" t="s">
        <v>277</v>
      </c>
      <c r="J6128" s="9" t="s">
        <v>277</v>
      </c>
      <c r="K6128" s="9">
        <v>301.19999999999345</v>
      </c>
      <c r="L6128" s="9">
        <v>403.39999999999782</v>
      </c>
      <c r="M6128" s="65">
        <v>489.70000000000005</v>
      </c>
      <c r="P6128" s="65">
        <f t="shared" si="168"/>
        <v>1194.2999999999913</v>
      </c>
    </row>
    <row r="6129" spans="1:18" ht="15">
      <c r="A6129" s="28" t="s">
        <v>744</v>
      </c>
      <c r="B6129" s="61" t="s">
        <v>179</v>
      </c>
      <c r="C6129" s="3"/>
      <c r="D6129" s="3"/>
      <c r="E6129" s="9" t="s">
        <v>277</v>
      </c>
      <c r="F6129" s="9" t="s">
        <v>277</v>
      </c>
      <c r="G6129" s="9" t="s">
        <v>277</v>
      </c>
      <c r="H6129" s="9" t="s">
        <v>277</v>
      </c>
      <c r="I6129" s="9" t="s">
        <v>277</v>
      </c>
      <c r="J6129" s="9" t="s">
        <v>277</v>
      </c>
      <c r="K6129" s="9" t="s">
        <v>277</v>
      </c>
      <c r="L6129" s="179">
        <v>693.49999999999636</v>
      </c>
      <c r="M6129" s="65">
        <v>455.5</v>
      </c>
      <c r="N6129" s="65"/>
      <c r="P6129" s="65">
        <f t="shared" si="168"/>
        <v>1148.9999999999964</v>
      </c>
      <c r="R6129" t="s">
        <v>283</v>
      </c>
    </row>
    <row r="6130" spans="1:18" ht="15">
      <c r="A6130" s="28" t="s">
        <v>745</v>
      </c>
      <c r="B6130" s="61" t="s">
        <v>2094</v>
      </c>
      <c r="C6130" s="3"/>
      <c r="D6130" s="3"/>
      <c r="E6130" s="9" t="s">
        <v>277</v>
      </c>
      <c r="F6130" s="9" t="s">
        <v>277</v>
      </c>
      <c r="G6130" s="9" t="s">
        <v>277</v>
      </c>
      <c r="H6130" s="9" t="s">
        <v>277</v>
      </c>
      <c r="I6130" s="9" t="s">
        <v>277</v>
      </c>
      <c r="J6130" s="9" t="s">
        <v>277</v>
      </c>
      <c r="K6130" s="9" t="s">
        <v>277</v>
      </c>
      <c r="L6130" s="179">
        <v>646.00000000000728</v>
      </c>
      <c r="M6130" s="65">
        <v>483.8</v>
      </c>
      <c r="N6130" s="65"/>
      <c r="P6130" s="65">
        <f t="shared" si="168"/>
        <v>1129.8000000000072</v>
      </c>
      <c r="R6130" t="s">
        <v>286</v>
      </c>
    </row>
    <row r="6131" spans="1:18" ht="15">
      <c r="A6131" s="28" t="s">
        <v>746</v>
      </c>
      <c r="B6131" s="226" t="s">
        <v>2074</v>
      </c>
      <c r="C6131" s="3"/>
      <c r="D6131" s="3"/>
      <c r="E6131" s="9" t="s">
        <v>277</v>
      </c>
      <c r="F6131" s="9" t="s">
        <v>277</v>
      </c>
      <c r="G6131" s="9" t="s">
        <v>277</v>
      </c>
      <c r="H6131" s="9" t="s">
        <v>277</v>
      </c>
      <c r="I6131" s="9" t="s">
        <v>277</v>
      </c>
      <c r="J6131" s="9" t="s">
        <v>277</v>
      </c>
      <c r="K6131" s="9" t="s">
        <v>277</v>
      </c>
      <c r="L6131" s="9">
        <v>373.5</v>
      </c>
      <c r="M6131" s="113">
        <v>728.1</v>
      </c>
      <c r="N6131" s="65"/>
      <c r="P6131" s="65">
        <f t="shared" si="168"/>
        <v>1101.5999999999999</v>
      </c>
      <c r="R6131" t="s">
        <v>299</v>
      </c>
    </row>
    <row r="6132" spans="1:18" ht="15">
      <c r="A6132" s="28" t="s">
        <v>747</v>
      </c>
      <c r="B6132" s="226" t="s">
        <v>2171</v>
      </c>
      <c r="C6132" s="3"/>
      <c r="D6132" s="3"/>
      <c r="E6132" s="9" t="s">
        <v>277</v>
      </c>
      <c r="F6132" s="9" t="s">
        <v>277</v>
      </c>
      <c r="G6132" s="9" t="s">
        <v>277</v>
      </c>
      <c r="H6132" s="9" t="s">
        <v>277</v>
      </c>
      <c r="I6132" s="9" t="s">
        <v>277</v>
      </c>
      <c r="J6132" s="9" t="s">
        <v>277</v>
      </c>
      <c r="K6132" s="9">
        <v>270.20000000000073</v>
      </c>
      <c r="L6132" s="9">
        <v>343.79999999999927</v>
      </c>
      <c r="M6132" s="65">
        <v>471</v>
      </c>
      <c r="P6132" s="65">
        <f t="shared" si="168"/>
        <v>1085</v>
      </c>
    </row>
    <row r="6133" spans="1:18" ht="15">
      <c r="A6133" s="28" t="s">
        <v>748</v>
      </c>
      <c r="B6133" s="226" t="s">
        <v>1614</v>
      </c>
      <c r="C6133" s="3"/>
      <c r="D6133" s="3"/>
      <c r="E6133" s="9" t="s">
        <v>277</v>
      </c>
      <c r="F6133" s="9" t="s">
        <v>277</v>
      </c>
      <c r="G6133" s="9" t="s">
        <v>277</v>
      </c>
      <c r="H6133" s="9" t="s">
        <v>277</v>
      </c>
      <c r="I6133" s="9" t="s">
        <v>277</v>
      </c>
      <c r="J6133" s="9" t="s">
        <v>277</v>
      </c>
      <c r="K6133" s="9">
        <v>318.00000000000364</v>
      </c>
      <c r="L6133" s="9">
        <v>314</v>
      </c>
      <c r="M6133" s="65">
        <v>441.8</v>
      </c>
      <c r="P6133" s="65">
        <f t="shared" si="168"/>
        <v>1073.8000000000036</v>
      </c>
    </row>
    <row r="6134" spans="1:18" ht="15">
      <c r="A6134" s="28" t="s">
        <v>749</v>
      </c>
      <c r="B6134" s="226" t="s">
        <v>1593</v>
      </c>
      <c r="C6134" s="3"/>
      <c r="D6134" s="3"/>
      <c r="E6134" s="9" t="s">
        <v>277</v>
      </c>
      <c r="F6134" s="9" t="s">
        <v>277</v>
      </c>
      <c r="G6134" s="9" t="s">
        <v>277</v>
      </c>
      <c r="H6134" s="9" t="s">
        <v>277</v>
      </c>
      <c r="I6134" s="9" t="s">
        <v>277</v>
      </c>
      <c r="J6134" s="9" t="s">
        <v>277</v>
      </c>
      <c r="K6134" s="9">
        <v>250.19999999999345</v>
      </c>
      <c r="L6134" s="9">
        <v>370.89999999999782</v>
      </c>
      <c r="M6134" s="65">
        <v>420.3</v>
      </c>
      <c r="P6134" s="65">
        <f t="shared" si="168"/>
        <v>1041.3999999999912</v>
      </c>
    </row>
    <row r="6135" spans="1:18" ht="15">
      <c r="A6135" s="28" t="s">
        <v>750</v>
      </c>
      <c r="B6135" s="61" t="s">
        <v>2085</v>
      </c>
      <c r="C6135" s="3"/>
      <c r="D6135" s="3"/>
      <c r="E6135" s="9" t="s">
        <v>277</v>
      </c>
      <c r="F6135" s="9" t="s">
        <v>277</v>
      </c>
      <c r="G6135" s="9" t="s">
        <v>277</v>
      </c>
      <c r="H6135" s="9" t="s">
        <v>277</v>
      </c>
      <c r="I6135" s="9" t="s">
        <v>277</v>
      </c>
      <c r="J6135" s="9" t="s">
        <v>277</v>
      </c>
      <c r="K6135" s="9" t="s">
        <v>277</v>
      </c>
      <c r="L6135" s="175">
        <v>714.60000000000218</v>
      </c>
      <c r="M6135" s="65">
        <v>300</v>
      </c>
      <c r="N6135" s="65"/>
      <c r="P6135" s="65">
        <f t="shared" si="168"/>
        <v>1014.6000000000022</v>
      </c>
      <c r="R6135" t="s">
        <v>281</v>
      </c>
    </row>
    <row r="6136" spans="1:18" ht="15">
      <c r="A6136" s="28" t="s">
        <v>751</v>
      </c>
      <c r="B6136" s="61" t="s">
        <v>2077</v>
      </c>
      <c r="C6136" s="3"/>
      <c r="D6136" s="3"/>
      <c r="E6136" s="9" t="s">
        <v>277</v>
      </c>
      <c r="F6136" s="9" t="s">
        <v>277</v>
      </c>
      <c r="G6136" s="9" t="s">
        <v>277</v>
      </c>
      <c r="H6136" s="9" t="s">
        <v>277</v>
      </c>
      <c r="I6136" s="9" t="s">
        <v>277</v>
      </c>
      <c r="J6136" s="9" t="s">
        <v>277</v>
      </c>
      <c r="K6136" s="9" t="s">
        <v>277</v>
      </c>
      <c r="L6136" s="9">
        <v>458.69999999999709</v>
      </c>
      <c r="M6136" s="65">
        <v>515.5</v>
      </c>
      <c r="N6136" s="65"/>
      <c r="P6136" s="65">
        <f t="shared" si="168"/>
        <v>974.19999999999709</v>
      </c>
    </row>
    <row r="6137" spans="1:18" ht="15">
      <c r="A6137" s="28" t="s">
        <v>752</v>
      </c>
      <c r="B6137" s="61" t="s">
        <v>2092</v>
      </c>
      <c r="C6137" s="3"/>
      <c r="D6137" s="3"/>
      <c r="E6137" s="9" t="s">
        <v>277</v>
      </c>
      <c r="F6137" s="9" t="s">
        <v>277</v>
      </c>
      <c r="G6137" s="9" t="s">
        <v>277</v>
      </c>
      <c r="H6137" s="9" t="s">
        <v>277</v>
      </c>
      <c r="I6137" s="9" t="s">
        <v>277</v>
      </c>
      <c r="J6137" s="9" t="s">
        <v>277</v>
      </c>
      <c r="K6137" s="9" t="s">
        <v>277</v>
      </c>
      <c r="L6137" s="9">
        <v>534.49999999999272</v>
      </c>
      <c r="M6137" s="65">
        <v>433.3</v>
      </c>
      <c r="N6137" s="65"/>
      <c r="P6137" s="65">
        <f t="shared" si="168"/>
        <v>967.79999999999268</v>
      </c>
    </row>
    <row r="6138" spans="1:18" ht="15">
      <c r="A6138" s="28" t="s">
        <v>753</v>
      </c>
      <c r="B6138" s="61" t="s">
        <v>2086</v>
      </c>
      <c r="C6138" s="3"/>
      <c r="D6138" s="3"/>
      <c r="E6138" s="9" t="s">
        <v>277</v>
      </c>
      <c r="F6138" s="9" t="s">
        <v>277</v>
      </c>
      <c r="G6138" s="9" t="s">
        <v>277</v>
      </c>
      <c r="H6138" s="9" t="s">
        <v>277</v>
      </c>
      <c r="I6138" s="9" t="s">
        <v>277</v>
      </c>
      <c r="J6138" s="9" t="s">
        <v>277</v>
      </c>
      <c r="K6138" s="9" t="s">
        <v>277</v>
      </c>
      <c r="L6138" s="9">
        <v>373.99999999999636</v>
      </c>
      <c r="M6138" s="65">
        <v>570.5</v>
      </c>
      <c r="N6138" s="65"/>
      <c r="P6138" s="65">
        <f t="shared" si="168"/>
        <v>944.49999999999636</v>
      </c>
    </row>
    <row r="6139" spans="1:18" ht="15">
      <c r="A6139" s="28" t="s">
        <v>754</v>
      </c>
      <c r="B6139" s="61" t="s">
        <v>2095</v>
      </c>
      <c r="C6139" s="3"/>
      <c r="D6139" s="3"/>
      <c r="E6139" s="9" t="s">
        <v>277</v>
      </c>
      <c r="F6139" s="9" t="s">
        <v>277</v>
      </c>
      <c r="G6139" s="9" t="s">
        <v>277</v>
      </c>
      <c r="H6139" s="9" t="s">
        <v>277</v>
      </c>
      <c r="I6139" s="9" t="s">
        <v>277</v>
      </c>
      <c r="J6139" s="9" t="s">
        <v>277</v>
      </c>
      <c r="K6139" s="9" t="s">
        <v>277</v>
      </c>
      <c r="L6139" s="9">
        <v>581.60000000000218</v>
      </c>
      <c r="M6139" s="65">
        <v>362.1</v>
      </c>
      <c r="N6139" s="65"/>
      <c r="P6139" s="65">
        <f t="shared" si="168"/>
        <v>943.70000000000221</v>
      </c>
    </row>
    <row r="6140" spans="1:18" ht="15">
      <c r="A6140" s="28" t="s">
        <v>755</v>
      </c>
      <c r="B6140" s="61" t="s">
        <v>2097</v>
      </c>
      <c r="C6140" s="3"/>
      <c r="D6140" s="3"/>
      <c r="E6140" s="9" t="s">
        <v>277</v>
      </c>
      <c r="F6140" s="9" t="s">
        <v>277</v>
      </c>
      <c r="G6140" s="9" t="s">
        <v>277</v>
      </c>
      <c r="H6140" s="9" t="s">
        <v>277</v>
      </c>
      <c r="I6140" s="9" t="s">
        <v>277</v>
      </c>
      <c r="J6140" s="9" t="s">
        <v>277</v>
      </c>
      <c r="K6140" s="9" t="s">
        <v>277</v>
      </c>
      <c r="L6140" s="9">
        <v>495.40000000000509</v>
      </c>
      <c r="M6140" s="65">
        <v>443</v>
      </c>
      <c r="N6140" s="65"/>
      <c r="P6140" s="65">
        <f t="shared" si="168"/>
        <v>938.40000000000509</v>
      </c>
    </row>
    <row r="6141" spans="1:18" ht="15">
      <c r="A6141" s="28" t="s">
        <v>756</v>
      </c>
      <c r="B6141" s="61" t="s">
        <v>2079</v>
      </c>
      <c r="C6141" s="3"/>
      <c r="D6141" s="3"/>
      <c r="E6141" s="9" t="s">
        <v>277</v>
      </c>
      <c r="F6141" s="9" t="s">
        <v>277</v>
      </c>
      <c r="G6141" s="9" t="s">
        <v>277</v>
      </c>
      <c r="H6141" s="9" t="s">
        <v>277</v>
      </c>
      <c r="I6141" s="9" t="s">
        <v>277</v>
      </c>
      <c r="J6141" s="9" t="s">
        <v>277</v>
      </c>
      <c r="K6141" s="9" t="s">
        <v>277</v>
      </c>
      <c r="L6141" s="9">
        <v>515.69999999999345</v>
      </c>
      <c r="M6141" s="65">
        <v>420.5</v>
      </c>
      <c r="N6141" s="65"/>
      <c r="P6141" s="65">
        <f t="shared" si="168"/>
        <v>936.19999999999345</v>
      </c>
    </row>
    <row r="6142" spans="1:18" ht="15">
      <c r="A6142" s="28" t="s">
        <v>757</v>
      </c>
      <c r="B6142" s="61" t="s">
        <v>2081</v>
      </c>
      <c r="C6142" s="3"/>
      <c r="D6142" s="3"/>
      <c r="E6142" s="9" t="s">
        <v>277</v>
      </c>
      <c r="F6142" s="9" t="s">
        <v>277</v>
      </c>
      <c r="G6142" s="9" t="s">
        <v>277</v>
      </c>
      <c r="H6142" s="9" t="s">
        <v>277</v>
      </c>
      <c r="I6142" s="9" t="s">
        <v>277</v>
      </c>
      <c r="J6142" s="9" t="s">
        <v>277</v>
      </c>
      <c r="K6142" s="9" t="s">
        <v>277</v>
      </c>
      <c r="L6142" s="9">
        <v>492.49999999999636</v>
      </c>
      <c r="M6142" s="65">
        <v>408</v>
      </c>
      <c r="N6142" s="65"/>
      <c r="P6142" s="65">
        <f t="shared" si="168"/>
        <v>900.49999999999636</v>
      </c>
    </row>
    <row r="6143" spans="1:18" ht="15">
      <c r="A6143" s="28" t="s">
        <v>758</v>
      </c>
      <c r="B6143" s="226" t="s">
        <v>1576</v>
      </c>
      <c r="C6143" s="3"/>
      <c r="D6143" s="3"/>
      <c r="E6143" s="9" t="s">
        <v>277</v>
      </c>
      <c r="F6143" s="9" t="s">
        <v>277</v>
      </c>
      <c r="G6143" s="9" t="s">
        <v>277</v>
      </c>
      <c r="H6143" s="9" t="s">
        <v>277</v>
      </c>
      <c r="I6143" s="9" t="s">
        <v>277</v>
      </c>
      <c r="J6143" s="9">
        <v>164.99999999999636</v>
      </c>
      <c r="K6143" s="9">
        <v>112.80000000000109</v>
      </c>
      <c r="L6143" s="9">
        <v>190.49999999999818</v>
      </c>
      <c r="M6143" s="65">
        <v>425</v>
      </c>
      <c r="P6143" s="65">
        <f t="shared" si="168"/>
        <v>893.29999999999563</v>
      </c>
    </row>
    <row r="6144" spans="1:18" ht="15">
      <c r="A6144" s="28" t="s">
        <v>759</v>
      </c>
      <c r="B6144" s="61" t="s">
        <v>2075</v>
      </c>
      <c r="C6144" s="3"/>
      <c r="D6144" s="3"/>
      <c r="E6144" s="9" t="s">
        <v>277</v>
      </c>
      <c r="F6144" s="9" t="s">
        <v>277</v>
      </c>
      <c r="G6144" s="9" t="s">
        <v>277</v>
      </c>
      <c r="H6144" s="9" t="s">
        <v>277</v>
      </c>
      <c r="I6144" s="9" t="s">
        <v>277</v>
      </c>
      <c r="J6144" s="9" t="s">
        <v>277</v>
      </c>
      <c r="K6144" s="9" t="s">
        <v>277</v>
      </c>
      <c r="L6144" s="9">
        <v>474.69999999999345</v>
      </c>
      <c r="M6144" s="65">
        <v>409.9</v>
      </c>
      <c r="N6144" s="65"/>
      <c r="P6144" s="65">
        <f t="shared" si="168"/>
        <v>884.59999999999343</v>
      </c>
    </row>
    <row r="6145" spans="1:21" ht="15">
      <c r="A6145" s="28" t="s">
        <v>760</v>
      </c>
      <c r="B6145" s="61" t="s">
        <v>2093</v>
      </c>
      <c r="C6145" s="3"/>
      <c r="D6145" s="3"/>
      <c r="E6145" s="9" t="s">
        <v>277</v>
      </c>
      <c r="F6145" s="9" t="s">
        <v>277</v>
      </c>
      <c r="G6145" s="9" t="s">
        <v>277</v>
      </c>
      <c r="H6145" s="9" t="s">
        <v>277</v>
      </c>
      <c r="I6145" s="9" t="s">
        <v>277</v>
      </c>
      <c r="J6145" s="9" t="s">
        <v>277</v>
      </c>
      <c r="K6145" s="9" t="s">
        <v>277</v>
      </c>
      <c r="L6145" s="9">
        <v>473.99999999998909</v>
      </c>
      <c r="M6145" s="65">
        <v>408.50000000000006</v>
      </c>
      <c r="N6145" s="65"/>
      <c r="P6145" s="65">
        <f t="shared" si="168"/>
        <v>882.49999999998909</v>
      </c>
    </row>
    <row r="6146" spans="1:21" ht="15">
      <c r="A6146" s="28" t="s">
        <v>761</v>
      </c>
      <c r="B6146" s="61" t="s">
        <v>2084</v>
      </c>
      <c r="C6146" s="3"/>
      <c r="D6146" s="3"/>
      <c r="E6146" s="9" t="s">
        <v>277</v>
      </c>
      <c r="F6146" s="9" t="s">
        <v>277</v>
      </c>
      <c r="G6146" s="9" t="s">
        <v>277</v>
      </c>
      <c r="H6146" s="9" t="s">
        <v>277</v>
      </c>
      <c r="I6146" s="9" t="s">
        <v>277</v>
      </c>
      <c r="J6146" s="9" t="s">
        <v>277</v>
      </c>
      <c r="K6146" s="9" t="s">
        <v>277</v>
      </c>
      <c r="L6146" s="9">
        <v>359.99999999999636</v>
      </c>
      <c r="M6146" s="65">
        <v>497.09999999999997</v>
      </c>
      <c r="N6146" s="65"/>
      <c r="P6146" s="65">
        <f t="shared" si="168"/>
        <v>857.09999999999627</v>
      </c>
    </row>
    <row r="6147" spans="1:21" ht="15">
      <c r="A6147" s="28" t="s">
        <v>762</v>
      </c>
      <c r="B6147" s="61" t="s">
        <v>2080</v>
      </c>
      <c r="C6147" s="3"/>
      <c r="D6147" s="3"/>
      <c r="E6147" s="9" t="s">
        <v>277</v>
      </c>
      <c r="F6147" s="9" t="s">
        <v>277</v>
      </c>
      <c r="G6147" s="9" t="s">
        <v>277</v>
      </c>
      <c r="H6147" s="9" t="s">
        <v>277</v>
      </c>
      <c r="I6147" s="9" t="s">
        <v>277</v>
      </c>
      <c r="J6147" s="9" t="s">
        <v>277</v>
      </c>
      <c r="K6147" s="9" t="s">
        <v>277</v>
      </c>
      <c r="L6147" s="9">
        <v>571.10000000000582</v>
      </c>
      <c r="M6147" s="65">
        <v>275.3</v>
      </c>
      <c r="N6147" s="65"/>
      <c r="P6147" s="65">
        <f t="shared" ref="P6147:P6178" si="169">SUM(E6147:M6147)</f>
        <v>846.40000000000578</v>
      </c>
    </row>
    <row r="6148" spans="1:21" ht="15">
      <c r="A6148" s="28" t="s">
        <v>763</v>
      </c>
      <c r="B6148" s="61" t="s">
        <v>2076</v>
      </c>
      <c r="C6148" s="3"/>
      <c r="D6148" s="3"/>
      <c r="E6148" s="9" t="s">
        <v>277</v>
      </c>
      <c r="F6148" s="9" t="s">
        <v>277</v>
      </c>
      <c r="G6148" s="9" t="s">
        <v>277</v>
      </c>
      <c r="H6148" s="9" t="s">
        <v>277</v>
      </c>
      <c r="I6148" s="9" t="s">
        <v>277</v>
      </c>
      <c r="J6148" s="9" t="s">
        <v>277</v>
      </c>
      <c r="K6148" s="9" t="s">
        <v>277</v>
      </c>
      <c r="L6148" s="9">
        <v>340.49999999999636</v>
      </c>
      <c r="M6148" s="65">
        <v>479.6</v>
      </c>
      <c r="N6148" s="65"/>
      <c r="P6148" s="65">
        <f t="shared" si="169"/>
        <v>820.09999999999638</v>
      </c>
      <c r="R6148" t="s">
        <v>3079</v>
      </c>
    </row>
    <row r="6149" spans="1:21" ht="15">
      <c r="A6149" s="28" t="s">
        <v>764</v>
      </c>
      <c r="B6149" s="61" t="s">
        <v>2089</v>
      </c>
      <c r="C6149" s="3"/>
      <c r="D6149" s="3"/>
      <c r="E6149" s="9" t="s">
        <v>277</v>
      </c>
      <c r="F6149" s="9" t="s">
        <v>277</v>
      </c>
      <c r="G6149" s="9" t="s">
        <v>277</v>
      </c>
      <c r="H6149" s="9" t="s">
        <v>277</v>
      </c>
      <c r="I6149" s="9" t="s">
        <v>277</v>
      </c>
      <c r="J6149" s="9" t="s">
        <v>277</v>
      </c>
      <c r="K6149" s="9" t="s">
        <v>277</v>
      </c>
      <c r="L6149" s="9">
        <v>223.89999999999782</v>
      </c>
      <c r="M6149" s="65">
        <v>568.70000000000005</v>
      </c>
      <c r="N6149" s="65"/>
      <c r="P6149" s="65">
        <f t="shared" si="169"/>
        <v>792.59999999999786</v>
      </c>
    </row>
    <row r="6150" spans="1:21" ht="15">
      <c r="A6150" s="28" t="s">
        <v>765</v>
      </c>
      <c r="B6150" s="61" t="s">
        <v>2096</v>
      </c>
      <c r="C6150" s="3"/>
      <c r="D6150" s="3"/>
      <c r="E6150" s="9" t="s">
        <v>277</v>
      </c>
      <c r="F6150" s="9" t="s">
        <v>277</v>
      </c>
      <c r="G6150" s="9" t="s">
        <v>277</v>
      </c>
      <c r="H6150" s="9" t="s">
        <v>277</v>
      </c>
      <c r="I6150" s="9" t="s">
        <v>277</v>
      </c>
      <c r="J6150" s="9" t="s">
        <v>277</v>
      </c>
      <c r="K6150" s="9" t="s">
        <v>277</v>
      </c>
      <c r="L6150" s="9">
        <v>315.5</v>
      </c>
      <c r="M6150" s="65">
        <v>464.9</v>
      </c>
      <c r="N6150" s="65"/>
      <c r="P6150" s="65">
        <f t="shared" si="169"/>
        <v>780.4</v>
      </c>
    </row>
    <row r="6151" spans="1:21" ht="15">
      <c r="A6151" s="28" t="s">
        <v>1857</v>
      </c>
      <c r="B6151" s="61" t="s">
        <v>2078</v>
      </c>
      <c r="C6151" s="3"/>
      <c r="D6151" s="3"/>
      <c r="E6151" s="9" t="s">
        <v>277</v>
      </c>
      <c r="F6151" s="9" t="s">
        <v>277</v>
      </c>
      <c r="G6151" s="9" t="s">
        <v>277</v>
      </c>
      <c r="H6151" s="9" t="s">
        <v>277</v>
      </c>
      <c r="I6151" s="9" t="s">
        <v>277</v>
      </c>
      <c r="J6151" s="9" t="s">
        <v>277</v>
      </c>
      <c r="K6151" s="9" t="s">
        <v>277</v>
      </c>
      <c r="L6151" s="9">
        <v>522.29999999999563</v>
      </c>
      <c r="M6151" s="65">
        <v>238.70000000000002</v>
      </c>
      <c r="N6151" s="65"/>
      <c r="P6151" s="65">
        <f t="shared" si="169"/>
        <v>760.99999999999568</v>
      </c>
    </row>
    <row r="6152" spans="1:21" ht="15">
      <c r="A6152" s="28" t="s">
        <v>2049</v>
      </c>
      <c r="B6152" s="61" t="s">
        <v>2083</v>
      </c>
      <c r="C6152" s="3"/>
      <c r="D6152" s="3"/>
      <c r="E6152" s="9" t="s">
        <v>277</v>
      </c>
      <c r="F6152" s="9" t="s">
        <v>277</v>
      </c>
      <c r="G6152" s="9" t="s">
        <v>277</v>
      </c>
      <c r="H6152" s="9" t="s">
        <v>277</v>
      </c>
      <c r="I6152" s="9" t="s">
        <v>277</v>
      </c>
      <c r="J6152" s="9" t="s">
        <v>277</v>
      </c>
      <c r="K6152" s="9" t="s">
        <v>277</v>
      </c>
      <c r="L6152" s="9">
        <v>355.20000000000073</v>
      </c>
      <c r="M6152" s="65">
        <v>342.7</v>
      </c>
      <c r="N6152" s="65"/>
      <c r="P6152" s="65">
        <f t="shared" si="169"/>
        <v>697.90000000000077</v>
      </c>
    </row>
    <row r="6153" spans="1:21" ht="15">
      <c r="A6153" s="28" t="s">
        <v>2050</v>
      </c>
      <c r="B6153" s="61" t="s">
        <v>2082</v>
      </c>
      <c r="C6153" s="3"/>
      <c r="D6153" s="3"/>
      <c r="E6153" s="9" t="s">
        <v>277</v>
      </c>
      <c r="F6153" s="9" t="s">
        <v>277</v>
      </c>
      <c r="G6153" s="9" t="s">
        <v>277</v>
      </c>
      <c r="H6153" s="9" t="s">
        <v>277</v>
      </c>
      <c r="I6153" s="9" t="s">
        <v>277</v>
      </c>
      <c r="J6153" s="9" t="s">
        <v>277</v>
      </c>
      <c r="K6153" s="9" t="s">
        <v>277</v>
      </c>
      <c r="L6153" s="9">
        <v>421.19999999999345</v>
      </c>
      <c r="M6153" s="65">
        <v>270.90000000000003</v>
      </c>
      <c r="N6153" s="65"/>
      <c r="P6153" s="65">
        <f t="shared" si="169"/>
        <v>692.09999999999354</v>
      </c>
    </row>
    <row r="6154" spans="1:21" ht="15">
      <c r="A6154" s="28" t="s">
        <v>2051</v>
      </c>
      <c r="B6154" s="61" t="s">
        <v>2090</v>
      </c>
      <c r="C6154" s="3"/>
      <c r="D6154" s="3"/>
      <c r="E6154" s="9" t="s">
        <v>277</v>
      </c>
      <c r="F6154" s="9" t="s">
        <v>277</v>
      </c>
      <c r="G6154" s="9" t="s">
        <v>277</v>
      </c>
      <c r="H6154" s="9" t="s">
        <v>277</v>
      </c>
      <c r="I6154" s="9" t="s">
        <v>277</v>
      </c>
      <c r="J6154" s="9" t="s">
        <v>277</v>
      </c>
      <c r="K6154" s="9" t="s">
        <v>277</v>
      </c>
      <c r="L6154" s="9">
        <v>293.70000000000437</v>
      </c>
      <c r="M6154" s="65">
        <v>394.40000000000003</v>
      </c>
      <c r="N6154" s="65"/>
      <c r="P6154" s="65">
        <f t="shared" si="169"/>
        <v>688.10000000000446</v>
      </c>
    </row>
    <row r="6155" spans="1:21" ht="15">
      <c r="A6155" s="28" t="s">
        <v>2052</v>
      </c>
      <c r="B6155" s="226" t="s">
        <v>1582</v>
      </c>
      <c r="C6155" s="3"/>
      <c r="D6155" s="3"/>
      <c r="E6155" s="9" t="s">
        <v>277</v>
      </c>
      <c r="F6155" s="9" t="s">
        <v>277</v>
      </c>
      <c r="G6155" s="9" t="s">
        <v>277</v>
      </c>
      <c r="H6155" s="9" t="s">
        <v>277</v>
      </c>
      <c r="I6155" s="9" t="s">
        <v>277</v>
      </c>
      <c r="J6155" s="9">
        <v>409.59999999999854</v>
      </c>
      <c r="K6155" s="9">
        <v>251.19999999999709</v>
      </c>
      <c r="L6155" s="9" t="s">
        <v>277</v>
      </c>
      <c r="M6155" s="9" t="s">
        <v>277</v>
      </c>
      <c r="P6155" s="65">
        <f t="shared" si="169"/>
        <v>660.79999999999563</v>
      </c>
    </row>
    <row r="6156" spans="1:21" ht="15">
      <c r="A6156" s="28" t="s">
        <v>2053</v>
      </c>
      <c r="B6156" s="61" t="s">
        <v>2516</v>
      </c>
      <c r="C6156" s="3"/>
      <c r="D6156" s="3"/>
      <c r="E6156" s="9" t="s">
        <v>277</v>
      </c>
      <c r="F6156" s="9" t="s">
        <v>277</v>
      </c>
      <c r="G6156" s="9" t="s">
        <v>277</v>
      </c>
      <c r="H6156" s="9" t="s">
        <v>277</v>
      </c>
      <c r="I6156" s="9" t="s">
        <v>277</v>
      </c>
      <c r="J6156" s="9" t="s">
        <v>277</v>
      </c>
      <c r="K6156" s="9" t="s">
        <v>277</v>
      </c>
      <c r="L6156" s="9" t="s">
        <v>277</v>
      </c>
      <c r="M6156" s="90">
        <v>615.1</v>
      </c>
      <c r="N6156" s="65"/>
      <c r="P6156" s="65">
        <f t="shared" si="169"/>
        <v>615.1</v>
      </c>
      <c r="R6156" t="s">
        <v>296</v>
      </c>
    </row>
    <row r="6157" spans="1:21" ht="15">
      <c r="A6157" s="28" t="s">
        <v>2054</v>
      </c>
      <c r="B6157" s="61" t="s">
        <v>2511</v>
      </c>
      <c r="C6157" s="3"/>
      <c r="D6157" s="3"/>
      <c r="E6157" s="9" t="s">
        <v>277</v>
      </c>
      <c r="F6157" s="9" t="s">
        <v>277</v>
      </c>
      <c r="G6157" s="9" t="s">
        <v>277</v>
      </c>
      <c r="H6157" s="9" t="s">
        <v>277</v>
      </c>
      <c r="I6157" s="9" t="s">
        <v>277</v>
      </c>
      <c r="J6157" s="9" t="s">
        <v>277</v>
      </c>
      <c r="K6157" s="9" t="s">
        <v>277</v>
      </c>
      <c r="L6157" s="9" t="s">
        <v>277</v>
      </c>
      <c r="M6157" s="90">
        <v>605.80000000000007</v>
      </c>
      <c r="N6157" s="65"/>
      <c r="P6157" s="65">
        <f t="shared" si="169"/>
        <v>605.80000000000007</v>
      </c>
      <c r="R6157" t="s">
        <v>286</v>
      </c>
    </row>
    <row r="6158" spans="1:21" ht="15">
      <c r="A6158" s="28" t="s">
        <v>2055</v>
      </c>
      <c r="B6158" s="61" t="s">
        <v>2527</v>
      </c>
      <c r="C6158" s="3"/>
      <c r="D6158" s="3"/>
      <c r="E6158" s="9" t="s">
        <v>277</v>
      </c>
      <c r="F6158" s="9" t="s">
        <v>277</v>
      </c>
      <c r="G6158" s="9" t="s">
        <v>277</v>
      </c>
      <c r="H6158" s="9" t="s">
        <v>277</v>
      </c>
      <c r="I6158" s="9" t="s">
        <v>277</v>
      </c>
      <c r="J6158" s="9" t="s">
        <v>277</v>
      </c>
      <c r="K6158" s="9" t="s">
        <v>277</v>
      </c>
      <c r="L6158" s="9" t="s">
        <v>277</v>
      </c>
      <c r="M6158" s="65">
        <v>599.5</v>
      </c>
      <c r="N6158" s="65"/>
      <c r="P6158" s="65">
        <f t="shared" si="169"/>
        <v>599.5</v>
      </c>
    </row>
    <row r="6159" spans="1:21" ht="15">
      <c r="A6159" s="28" t="s">
        <v>2056</v>
      </c>
      <c r="B6159" s="61" t="s">
        <v>2091</v>
      </c>
      <c r="C6159" s="3"/>
      <c r="D6159" s="3"/>
      <c r="E6159" s="9" t="s">
        <v>277</v>
      </c>
      <c r="F6159" s="9" t="s">
        <v>277</v>
      </c>
      <c r="G6159" s="9" t="s">
        <v>277</v>
      </c>
      <c r="H6159" s="9" t="s">
        <v>277</v>
      </c>
      <c r="I6159" s="9" t="s">
        <v>277</v>
      </c>
      <c r="J6159" s="9" t="s">
        <v>277</v>
      </c>
      <c r="K6159" s="9" t="s">
        <v>277</v>
      </c>
      <c r="L6159" s="9">
        <v>343.69999999999345</v>
      </c>
      <c r="M6159" s="65">
        <v>249.9</v>
      </c>
      <c r="N6159" s="65"/>
      <c r="P6159" s="65">
        <f t="shared" si="169"/>
        <v>593.59999999999343</v>
      </c>
    </row>
    <row r="6160" spans="1:21" ht="15">
      <c r="A6160" s="28" t="s">
        <v>2057</v>
      </c>
      <c r="B6160" s="61" t="s">
        <v>163</v>
      </c>
      <c r="E6160" s="9" t="s">
        <v>277</v>
      </c>
      <c r="F6160" s="9" t="s">
        <v>277</v>
      </c>
      <c r="G6160" s="176">
        <v>593.5</v>
      </c>
      <c r="H6160" s="9" t="s">
        <v>277</v>
      </c>
      <c r="I6160" s="9" t="s">
        <v>277</v>
      </c>
      <c r="J6160" s="9" t="s">
        <v>277</v>
      </c>
      <c r="K6160" s="9" t="s">
        <v>277</v>
      </c>
      <c r="L6160" s="9" t="s">
        <v>277</v>
      </c>
      <c r="M6160" s="9" t="s">
        <v>277</v>
      </c>
      <c r="P6160" s="65">
        <f t="shared" si="169"/>
        <v>593.5</v>
      </c>
      <c r="R6160" t="s">
        <v>280</v>
      </c>
      <c r="U6160" s="3" t="s">
        <v>1398</v>
      </c>
    </row>
    <row r="6161" spans="1:16" ht="15">
      <c r="A6161" s="28" t="s">
        <v>2058</v>
      </c>
      <c r="B6161" s="61" t="s">
        <v>2519</v>
      </c>
      <c r="C6161" s="3"/>
      <c r="D6161" s="3"/>
      <c r="E6161" s="9" t="s">
        <v>277</v>
      </c>
      <c r="F6161" s="9" t="s">
        <v>277</v>
      </c>
      <c r="G6161" s="9" t="s">
        <v>277</v>
      </c>
      <c r="H6161" s="9" t="s">
        <v>277</v>
      </c>
      <c r="I6161" s="9" t="s">
        <v>277</v>
      </c>
      <c r="J6161" s="9" t="s">
        <v>277</v>
      </c>
      <c r="K6161" s="9" t="s">
        <v>277</v>
      </c>
      <c r="L6161" s="9" t="s">
        <v>277</v>
      </c>
      <c r="M6161" s="65">
        <v>592.80000000000007</v>
      </c>
      <c r="N6161" s="65"/>
      <c r="P6161" s="65">
        <f t="shared" si="169"/>
        <v>592.80000000000007</v>
      </c>
    </row>
    <row r="6162" spans="1:16" ht="15">
      <c r="A6162" s="28" t="s">
        <v>2059</v>
      </c>
      <c r="B6162" s="61" t="s">
        <v>2521</v>
      </c>
      <c r="C6162" s="3"/>
      <c r="D6162" s="3"/>
      <c r="E6162" s="9" t="s">
        <v>277</v>
      </c>
      <c r="F6162" s="9" t="s">
        <v>277</v>
      </c>
      <c r="G6162" s="9" t="s">
        <v>277</v>
      </c>
      <c r="H6162" s="9" t="s">
        <v>277</v>
      </c>
      <c r="I6162" s="9" t="s">
        <v>277</v>
      </c>
      <c r="J6162" s="9" t="s">
        <v>277</v>
      </c>
      <c r="K6162" s="9" t="s">
        <v>277</v>
      </c>
      <c r="L6162" s="9" t="s">
        <v>277</v>
      </c>
      <c r="M6162" s="65">
        <v>578.20000000000016</v>
      </c>
      <c r="N6162" s="65"/>
      <c r="P6162" s="65">
        <f t="shared" si="169"/>
        <v>578.20000000000016</v>
      </c>
    </row>
    <row r="6163" spans="1:16" ht="15">
      <c r="A6163" s="28" t="s">
        <v>2060</v>
      </c>
      <c r="B6163" s="61" t="s">
        <v>2524</v>
      </c>
      <c r="C6163" s="3"/>
      <c r="D6163" s="3"/>
      <c r="E6163" s="9" t="s">
        <v>277</v>
      </c>
      <c r="F6163" s="9" t="s">
        <v>277</v>
      </c>
      <c r="G6163" s="9" t="s">
        <v>277</v>
      </c>
      <c r="H6163" s="9" t="s">
        <v>277</v>
      </c>
      <c r="I6163" s="9" t="s">
        <v>277</v>
      </c>
      <c r="J6163" s="9" t="s">
        <v>277</v>
      </c>
      <c r="K6163" s="9" t="s">
        <v>277</v>
      </c>
      <c r="L6163" s="9" t="s">
        <v>277</v>
      </c>
      <c r="M6163" s="65">
        <v>572.70000000000005</v>
      </c>
      <c r="N6163" s="65"/>
      <c r="P6163" s="65">
        <f t="shared" si="169"/>
        <v>572.70000000000005</v>
      </c>
    </row>
    <row r="6164" spans="1:16" ht="15">
      <c r="A6164" s="28" t="s">
        <v>2061</v>
      </c>
      <c r="B6164" s="61" t="s">
        <v>2525</v>
      </c>
      <c r="C6164" s="3"/>
      <c r="D6164" s="3"/>
      <c r="E6164" s="9" t="s">
        <v>277</v>
      </c>
      <c r="F6164" s="9" t="s">
        <v>277</v>
      </c>
      <c r="G6164" s="9" t="s">
        <v>277</v>
      </c>
      <c r="H6164" s="9" t="s">
        <v>277</v>
      </c>
      <c r="I6164" s="9" t="s">
        <v>277</v>
      </c>
      <c r="J6164" s="9" t="s">
        <v>277</v>
      </c>
      <c r="K6164" s="9" t="s">
        <v>277</v>
      </c>
      <c r="L6164" s="9" t="s">
        <v>277</v>
      </c>
      <c r="M6164" s="65">
        <v>571.6</v>
      </c>
      <c r="N6164" s="65"/>
      <c r="P6164" s="65">
        <f t="shared" si="169"/>
        <v>571.6</v>
      </c>
    </row>
    <row r="6165" spans="1:16" ht="15">
      <c r="A6165" s="28" t="s">
        <v>2062</v>
      </c>
      <c r="B6165" s="61" t="s">
        <v>2523</v>
      </c>
      <c r="C6165" s="3"/>
      <c r="D6165" s="3"/>
      <c r="E6165" s="9" t="s">
        <v>277</v>
      </c>
      <c r="F6165" s="9" t="s">
        <v>277</v>
      </c>
      <c r="G6165" s="9" t="s">
        <v>277</v>
      </c>
      <c r="H6165" s="9" t="s">
        <v>277</v>
      </c>
      <c r="I6165" s="9" t="s">
        <v>277</v>
      </c>
      <c r="J6165" s="9" t="s">
        <v>277</v>
      </c>
      <c r="K6165" s="9" t="s">
        <v>277</v>
      </c>
      <c r="L6165" s="9" t="s">
        <v>277</v>
      </c>
      <c r="M6165" s="65">
        <v>564.5</v>
      </c>
      <c r="N6165" s="65"/>
      <c r="P6165" s="65">
        <f t="shared" si="169"/>
        <v>564.5</v>
      </c>
    </row>
    <row r="6166" spans="1:16" ht="15">
      <c r="A6166" s="28" t="s">
        <v>2063</v>
      </c>
      <c r="B6166" s="61" t="s">
        <v>2508</v>
      </c>
      <c r="C6166" s="3"/>
      <c r="D6166" s="3"/>
      <c r="E6166" s="9" t="s">
        <v>277</v>
      </c>
      <c r="F6166" s="9" t="s">
        <v>277</v>
      </c>
      <c r="G6166" s="9" t="s">
        <v>277</v>
      </c>
      <c r="H6166" s="9" t="s">
        <v>277</v>
      </c>
      <c r="I6166" s="9" t="s">
        <v>277</v>
      </c>
      <c r="J6166" s="9" t="s">
        <v>277</v>
      </c>
      <c r="K6166" s="9" t="s">
        <v>277</v>
      </c>
      <c r="L6166" s="9" t="s">
        <v>277</v>
      </c>
      <c r="M6166" s="65">
        <v>543.29999999999995</v>
      </c>
      <c r="N6166" s="65"/>
      <c r="P6166" s="65">
        <f t="shared" si="169"/>
        <v>543.29999999999995</v>
      </c>
    </row>
    <row r="6167" spans="1:16" ht="15">
      <c r="A6167" s="28" t="s">
        <v>2064</v>
      </c>
      <c r="B6167" s="226" t="s">
        <v>1616</v>
      </c>
      <c r="C6167" s="3"/>
      <c r="D6167" s="3"/>
      <c r="E6167" s="9" t="s">
        <v>277</v>
      </c>
      <c r="F6167" s="9" t="s">
        <v>277</v>
      </c>
      <c r="G6167" s="9" t="s">
        <v>277</v>
      </c>
      <c r="H6167" s="9" t="s">
        <v>277</v>
      </c>
      <c r="I6167" s="9" t="s">
        <v>277</v>
      </c>
      <c r="J6167" s="9" t="s">
        <v>277</v>
      </c>
      <c r="K6167" s="9">
        <v>79.400000000001455</v>
      </c>
      <c r="L6167" s="9">
        <v>456.40000000000146</v>
      </c>
      <c r="M6167" s="9" t="s">
        <v>277</v>
      </c>
      <c r="P6167" s="65">
        <f t="shared" si="169"/>
        <v>535.80000000000291</v>
      </c>
    </row>
    <row r="6168" spans="1:16" ht="15">
      <c r="A6168" s="28" t="s">
        <v>2065</v>
      </c>
      <c r="B6168" s="61" t="s">
        <v>2505</v>
      </c>
      <c r="C6168" s="3"/>
      <c r="D6168" s="3"/>
      <c r="E6168" s="9" t="s">
        <v>277</v>
      </c>
      <c r="F6168" s="9" t="s">
        <v>277</v>
      </c>
      <c r="G6168" s="9" t="s">
        <v>277</v>
      </c>
      <c r="H6168" s="9" t="s">
        <v>277</v>
      </c>
      <c r="I6168" s="9" t="s">
        <v>277</v>
      </c>
      <c r="J6168" s="9" t="s">
        <v>277</v>
      </c>
      <c r="K6168" s="9" t="s">
        <v>277</v>
      </c>
      <c r="L6168" s="9" t="s">
        <v>277</v>
      </c>
      <c r="M6168" s="65">
        <v>531.29999999999995</v>
      </c>
      <c r="N6168" s="65"/>
      <c r="P6168" s="65">
        <f t="shared" si="169"/>
        <v>531.29999999999995</v>
      </c>
    </row>
    <row r="6169" spans="1:16" ht="15">
      <c r="A6169" s="28" t="s">
        <v>2066</v>
      </c>
      <c r="B6169" s="61" t="s">
        <v>2504</v>
      </c>
      <c r="C6169" s="3"/>
      <c r="D6169" s="3"/>
      <c r="E6169" s="9" t="s">
        <v>277</v>
      </c>
      <c r="F6169" s="9" t="s">
        <v>277</v>
      </c>
      <c r="G6169" s="9" t="s">
        <v>277</v>
      </c>
      <c r="H6169" s="9" t="s">
        <v>277</v>
      </c>
      <c r="I6169" s="9" t="s">
        <v>277</v>
      </c>
      <c r="J6169" s="9" t="s">
        <v>277</v>
      </c>
      <c r="K6169" s="9" t="s">
        <v>277</v>
      </c>
      <c r="L6169" s="9" t="s">
        <v>277</v>
      </c>
      <c r="M6169" s="65">
        <v>526.79999999999995</v>
      </c>
      <c r="N6169" s="65"/>
      <c r="P6169" s="65">
        <f t="shared" si="169"/>
        <v>526.79999999999995</v>
      </c>
    </row>
    <row r="6170" spans="1:16" ht="15">
      <c r="A6170" s="28" t="s">
        <v>2067</v>
      </c>
      <c r="B6170" s="61" t="s">
        <v>2509</v>
      </c>
      <c r="C6170" s="3"/>
      <c r="D6170" s="3"/>
      <c r="E6170" s="9" t="s">
        <v>277</v>
      </c>
      <c r="F6170" s="9" t="s">
        <v>277</v>
      </c>
      <c r="G6170" s="9" t="s">
        <v>277</v>
      </c>
      <c r="H6170" s="9" t="s">
        <v>277</v>
      </c>
      <c r="I6170" s="9" t="s">
        <v>277</v>
      </c>
      <c r="J6170" s="9" t="s">
        <v>277</v>
      </c>
      <c r="K6170" s="9" t="s">
        <v>277</v>
      </c>
      <c r="L6170" s="9" t="s">
        <v>277</v>
      </c>
      <c r="M6170" s="65">
        <v>526.1</v>
      </c>
      <c r="N6170" s="65"/>
      <c r="P6170" s="65">
        <f t="shared" si="169"/>
        <v>526.1</v>
      </c>
    </row>
    <row r="6171" spans="1:16" ht="15">
      <c r="A6171" s="28" t="s">
        <v>2068</v>
      </c>
      <c r="B6171" s="61" t="s">
        <v>2512</v>
      </c>
      <c r="C6171" s="3"/>
      <c r="D6171" s="3"/>
      <c r="E6171" s="9" t="s">
        <v>277</v>
      </c>
      <c r="F6171" s="9" t="s">
        <v>277</v>
      </c>
      <c r="G6171" s="9" t="s">
        <v>277</v>
      </c>
      <c r="H6171" s="9" t="s">
        <v>277</v>
      </c>
      <c r="I6171" s="9" t="s">
        <v>277</v>
      </c>
      <c r="J6171" s="9" t="s">
        <v>277</v>
      </c>
      <c r="K6171" s="9" t="s">
        <v>277</v>
      </c>
      <c r="L6171" s="9" t="s">
        <v>277</v>
      </c>
      <c r="M6171" s="65">
        <v>524.6</v>
      </c>
      <c r="N6171" s="65"/>
      <c r="P6171" s="65">
        <f t="shared" si="169"/>
        <v>524.6</v>
      </c>
    </row>
    <row r="6172" spans="1:16" ht="15">
      <c r="A6172" s="28" t="s">
        <v>2069</v>
      </c>
      <c r="B6172" s="61" t="s">
        <v>2528</v>
      </c>
      <c r="C6172" s="3"/>
      <c r="D6172" s="3"/>
      <c r="E6172" s="9" t="s">
        <v>277</v>
      </c>
      <c r="F6172" s="9" t="s">
        <v>277</v>
      </c>
      <c r="G6172" s="9" t="s">
        <v>277</v>
      </c>
      <c r="H6172" s="9" t="s">
        <v>277</v>
      </c>
      <c r="I6172" s="9" t="s">
        <v>277</v>
      </c>
      <c r="J6172" s="9" t="s">
        <v>277</v>
      </c>
      <c r="K6172" s="9" t="s">
        <v>277</v>
      </c>
      <c r="L6172" s="9" t="s">
        <v>277</v>
      </c>
      <c r="M6172" s="65">
        <v>519.25</v>
      </c>
      <c r="N6172" s="65"/>
      <c r="P6172" s="65">
        <f t="shared" si="169"/>
        <v>519.25</v>
      </c>
    </row>
    <row r="6173" spans="1:16" ht="15">
      <c r="A6173" s="28" t="s">
        <v>2070</v>
      </c>
      <c r="B6173" s="61" t="s">
        <v>2518</v>
      </c>
      <c r="C6173" s="3"/>
      <c r="D6173" s="3"/>
      <c r="E6173" s="9" t="s">
        <v>277</v>
      </c>
      <c r="F6173" s="9" t="s">
        <v>277</v>
      </c>
      <c r="G6173" s="9" t="s">
        <v>277</v>
      </c>
      <c r="H6173" s="9" t="s">
        <v>277</v>
      </c>
      <c r="I6173" s="9" t="s">
        <v>277</v>
      </c>
      <c r="J6173" s="9" t="s">
        <v>277</v>
      </c>
      <c r="K6173" s="9" t="s">
        <v>277</v>
      </c>
      <c r="L6173" s="9" t="s">
        <v>277</v>
      </c>
      <c r="M6173" s="65">
        <v>508.5</v>
      </c>
      <c r="N6173" s="65"/>
      <c r="P6173" s="65">
        <f t="shared" si="169"/>
        <v>508.5</v>
      </c>
    </row>
    <row r="6174" spans="1:16" ht="15">
      <c r="A6174" s="28" t="s">
        <v>2071</v>
      </c>
      <c r="B6174" s="61" t="s">
        <v>2514</v>
      </c>
      <c r="C6174" s="3"/>
      <c r="D6174" s="3"/>
      <c r="E6174" s="9" t="s">
        <v>277</v>
      </c>
      <c r="F6174" s="9" t="s">
        <v>277</v>
      </c>
      <c r="G6174" s="9" t="s">
        <v>277</v>
      </c>
      <c r="H6174" s="9" t="s">
        <v>277</v>
      </c>
      <c r="I6174" s="9" t="s">
        <v>277</v>
      </c>
      <c r="J6174" s="9" t="s">
        <v>277</v>
      </c>
      <c r="K6174" s="9" t="s">
        <v>277</v>
      </c>
      <c r="L6174" s="9" t="s">
        <v>277</v>
      </c>
      <c r="M6174" s="65">
        <v>487.6</v>
      </c>
      <c r="N6174" s="65"/>
      <c r="P6174" s="65">
        <f t="shared" si="169"/>
        <v>487.6</v>
      </c>
    </row>
    <row r="6175" spans="1:16" ht="15">
      <c r="A6175" s="28" t="s">
        <v>2072</v>
      </c>
      <c r="B6175" s="61" t="s">
        <v>2087</v>
      </c>
      <c r="C6175" s="3"/>
      <c r="D6175" s="3"/>
      <c r="E6175" s="9" t="s">
        <v>277</v>
      </c>
      <c r="F6175" s="9" t="s">
        <v>277</v>
      </c>
      <c r="G6175" s="9" t="s">
        <v>277</v>
      </c>
      <c r="H6175" s="9" t="s">
        <v>277</v>
      </c>
      <c r="I6175" s="9" t="s">
        <v>277</v>
      </c>
      <c r="J6175" s="9" t="s">
        <v>277</v>
      </c>
      <c r="K6175" s="9" t="s">
        <v>277</v>
      </c>
      <c r="L6175" s="9">
        <v>487.19999999999709</v>
      </c>
      <c r="M6175" s="9" t="s">
        <v>277</v>
      </c>
      <c r="N6175" s="65"/>
      <c r="P6175" s="65">
        <f t="shared" si="169"/>
        <v>487.19999999999709</v>
      </c>
    </row>
    <row r="6176" spans="1:16" ht="15">
      <c r="A6176" s="28" t="s">
        <v>2149</v>
      </c>
      <c r="B6176" s="61" t="s">
        <v>2503</v>
      </c>
      <c r="C6176" s="3"/>
      <c r="D6176" s="3"/>
      <c r="E6176" s="9" t="s">
        <v>277</v>
      </c>
      <c r="F6176" s="9" t="s">
        <v>277</v>
      </c>
      <c r="G6176" s="9" t="s">
        <v>277</v>
      </c>
      <c r="H6176" s="9" t="s">
        <v>277</v>
      </c>
      <c r="I6176" s="9" t="s">
        <v>277</v>
      </c>
      <c r="J6176" s="9" t="s">
        <v>277</v>
      </c>
      <c r="K6176" s="9" t="s">
        <v>277</v>
      </c>
      <c r="L6176" s="9" t="s">
        <v>277</v>
      </c>
      <c r="M6176" s="65">
        <v>484.8</v>
      </c>
      <c r="N6176" s="65"/>
      <c r="P6176" s="65">
        <f t="shared" si="169"/>
        <v>484.8</v>
      </c>
    </row>
    <row r="6177" spans="1:18" ht="15">
      <c r="A6177" s="28" t="s">
        <v>2150</v>
      </c>
      <c r="B6177" s="61" t="s">
        <v>2612</v>
      </c>
      <c r="C6177" s="3"/>
      <c r="D6177" s="3"/>
      <c r="E6177" s="9" t="s">
        <v>277</v>
      </c>
      <c r="F6177" s="9" t="s">
        <v>277</v>
      </c>
      <c r="G6177" s="9" t="s">
        <v>277</v>
      </c>
      <c r="H6177" s="9" t="s">
        <v>277</v>
      </c>
      <c r="I6177" s="9" t="s">
        <v>277</v>
      </c>
      <c r="J6177" s="9" t="s">
        <v>277</v>
      </c>
      <c r="K6177" s="9" t="s">
        <v>277</v>
      </c>
      <c r="L6177" s="9" t="s">
        <v>277</v>
      </c>
      <c r="M6177" s="65">
        <v>483.3</v>
      </c>
      <c r="N6177" s="65"/>
      <c r="P6177" s="65">
        <f t="shared" si="169"/>
        <v>483.3</v>
      </c>
    </row>
    <row r="6178" spans="1:18" ht="15">
      <c r="A6178" s="28" t="s">
        <v>2151</v>
      </c>
      <c r="B6178" s="61" t="s">
        <v>2507</v>
      </c>
      <c r="C6178" s="3"/>
      <c r="D6178" s="3"/>
      <c r="E6178" s="9" t="s">
        <v>277</v>
      </c>
      <c r="F6178" s="9" t="s">
        <v>277</v>
      </c>
      <c r="G6178" s="9" t="s">
        <v>277</v>
      </c>
      <c r="H6178" s="9" t="s">
        <v>277</v>
      </c>
      <c r="I6178" s="9" t="s">
        <v>277</v>
      </c>
      <c r="J6178" s="9" t="s">
        <v>277</v>
      </c>
      <c r="K6178" s="9" t="s">
        <v>277</v>
      </c>
      <c r="L6178" s="9" t="s">
        <v>277</v>
      </c>
      <c r="M6178" s="65">
        <v>479.6</v>
      </c>
      <c r="N6178" s="65"/>
      <c r="P6178" s="65">
        <f t="shared" si="169"/>
        <v>479.6</v>
      </c>
    </row>
    <row r="6179" spans="1:18" ht="15">
      <c r="A6179" s="238" t="s">
        <v>2480</v>
      </c>
      <c r="B6179" s="61" t="s">
        <v>2506</v>
      </c>
      <c r="C6179" s="3"/>
      <c r="D6179" s="3"/>
      <c r="E6179" s="9" t="s">
        <v>277</v>
      </c>
      <c r="F6179" s="9" t="s">
        <v>277</v>
      </c>
      <c r="G6179" s="9" t="s">
        <v>277</v>
      </c>
      <c r="H6179" s="9" t="s">
        <v>277</v>
      </c>
      <c r="I6179" s="9" t="s">
        <v>277</v>
      </c>
      <c r="J6179" s="9" t="s">
        <v>277</v>
      </c>
      <c r="K6179" s="9" t="s">
        <v>277</v>
      </c>
      <c r="L6179" s="9" t="s">
        <v>277</v>
      </c>
      <c r="M6179" s="65">
        <v>473.5</v>
      </c>
      <c r="N6179" s="65"/>
      <c r="P6179" s="65">
        <f t="shared" ref="P6179:P6209" si="170">SUM(E6179:M6179)</f>
        <v>473.5</v>
      </c>
    </row>
    <row r="6180" spans="1:18" ht="15">
      <c r="A6180" s="238" t="s">
        <v>2481</v>
      </c>
      <c r="B6180" s="226" t="s">
        <v>1595</v>
      </c>
      <c r="C6180" s="3"/>
      <c r="D6180" s="3"/>
      <c r="E6180" s="9" t="s">
        <v>277</v>
      </c>
      <c r="F6180" s="9" t="s">
        <v>277</v>
      </c>
      <c r="G6180" s="9" t="s">
        <v>277</v>
      </c>
      <c r="H6180" s="9" t="s">
        <v>277</v>
      </c>
      <c r="I6180" s="9" t="s">
        <v>277</v>
      </c>
      <c r="J6180" s="9" t="s">
        <v>277</v>
      </c>
      <c r="K6180" s="9">
        <v>467.59999999999854</v>
      </c>
      <c r="L6180" s="9" t="s">
        <v>277</v>
      </c>
      <c r="M6180" s="9" t="s">
        <v>277</v>
      </c>
      <c r="P6180" s="65">
        <f t="shared" si="170"/>
        <v>467.59999999999854</v>
      </c>
    </row>
    <row r="6181" spans="1:18" ht="15">
      <c r="A6181" s="238" t="s">
        <v>2482</v>
      </c>
      <c r="B6181" s="226" t="s">
        <v>1594</v>
      </c>
      <c r="C6181" s="3"/>
      <c r="D6181" s="3"/>
      <c r="E6181" s="9" t="s">
        <v>277</v>
      </c>
      <c r="F6181" s="9" t="s">
        <v>277</v>
      </c>
      <c r="G6181" s="9" t="s">
        <v>277</v>
      </c>
      <c r="H6181" s="9" t="s">
        <v>277</v>
      </c>
      <c r="I6181" s="9" t="s">
        <v>277</v>
      </c>
      <c r="J6181" s="9" t="s">
        <v>277</v>
      </c>
      <c r="K6181" s="9">
        <v>461.39999999999054</v>
      </c>
      <c r="L6181" s="9" t="s">
        <v>277</v>
      </c>
      <c r="M6181" s="9" t="s">
        <v>277</v>
      </c>
      <c r="P6181" s="65">
        <f t="shared" si="170"/>
        <v>461.39999999999054</v>
      </c>
    </row>
    <row r="6182" spans="1:18" ht="15">
      <c r="A6182" s="238" t="s">
        <v>2483</v>
      </c>
      <c r="B6182" s="61" t="s">
        <v>2515</v>
      </c>
      <c r="C6182" s="3"/>
      <c r="D6182" s="3"/>
      <c r="E6182" s="9" t="s">
        <v>277</v>
      </c>
      <c r="F6182" s="9" t="s">
        <v>277</v>
      </c>
      <c r="G6182" s="9" t="s">
        <v>277</v>
      </c>
      <c r="H6182" s="9" t="s">
        <v>277</v>
      </c>
      <c r="I6182" s="9" t="s">
        <v>277</v>
      </c>
      <c r="J6182" s="9" t="s">
        <v>277</v>
      </c>
      <c r="K6182" s="9" t="s">
        <v>277</v>
      </c>
      <c r="L6182" s="9" t="s">
        <v>277</v>
      </c>
      <c r="M6182" s="65">
        <v>460.2</v>
      </c>
      <c r="N6182" s="65"/>
      <c r="P6182" s="65">
        <f t="shared" si="170"/>
        <v>460.2</v>
      </c>
    </row>
    <row r="6183" spans="1:18" ht="15">
      <c r="A6183" s="238" t="s">
        <v>2484</v>
      </c>
      <c r="B6183" s="61" t="s">
        <v>636</v>
      </c>
      <c r="E6183" s="9" t="s">
        <v>277</v>
      </c>
      <c r="F6183" s="9" t="s">
        <v>277</v>
      </c>
      <c r="G6183" s="9" t="s">
        <v>277</v>
      </c>
      <c r="H6183" s="9">
        <v>356.10000000000218</v>
      </c>
      <c r="I6183" s="9">
        <v>91.099999999999909</v>
      </c>
      <c r="J6183" s="9" t="s">
        <v>277</v>
      </c>
      <c r="K6183" s="9" t="s">
        <v>277</v>
      </c>
      <c r="L6183" s="9" t="s">
        <v>277</v>
      </c>
      <c r="M6183" s="9" t="s">
        <v>277</v>
      </c>
      <c r="P6183" s="65">
        <f t="shared" si="170"/>
        <v>447.20000000000209</v>
      </c>
    </row>
    <row r="6184" spans="1:18" ht="15">
      <c r="A6184" s="238" t="s">
        <v>2485</v>
      </c>
      <c r="B6184" s="61" t="s">
        <v>2532</v>
      </c>
      <c r="C6184" s="3"/>
      <c r="D6184" s="3"/>
      <c r="E6184" s="9" t="s">
        <v>277</v>
      </c>
      <c r="F6184" s="9" t="s">
        <v>277</v>
      </c>
      <c r="G6184" s="9" t="s">
        <v>277</v>
      </c>
      <c r="H6184" s="9" t="s">
        <v>277</v>
      </c>
      <c r="I6184" s="9" t="s">
        <v>277</v>
      </c>
      <c r="J6184" s="9" t="s">
        <v>277</v>
      </c>
      <c r="K6184" s="9" t="s">
        <v>277</v>
      </c>
      <c r="L6184" s="9" t="s">
        <v>277</v>
      </c>
      <c r="M6184" s="65">
        <v>444.9</v>
      </c>
      <c r="N6184" s="65"/>
      <c r="P6184" s="65">
        <f t="shared" si="170"/>
        <v>444.9</v>
      </c>
    </row>
    <row r="6185" spans="1:18" ht="15">
      <c r="A6185" s="238" t="s">
        <v>2486</v>
      </c>
      <c r="B6185" s="61" t="s">
        <v>2530</v>
      </c>
      <c r="C6185" s="3"/>
      <c r="D6185" s="3"/>
      <c r="E6185" s="9" t="s">
        <v>277</v>
      </c>
      <c r="F6185" s="9" t="s">
        <v>277</v>
      </c>
      <c r="G6185" s="9" t="s">
        <v>277</v>
      </c>
      <c r="H6185" s="9" t="s">
        <v>277</v>
      </c>
      <c r="I6185" s="9" t="s">
        <v>277</v>
      </c>
      <c r="J6185" s="9" t="s">
        <v>277</v>
      </c>
      <c r="K6185" s="9" t="s">
        <v>277</v>
      </c>
      <c r="L6185" s="9" t="s">
        <v>277</v>
      </c>
      <c r="M6185" s="65">
        <v>444.5</v>
      </c>
      <c r="N6185" s="65"/>
      <c r="P6185" s="65">
        <f t="shared" si="170"/>
        <v>444.5</v>
      </c>
    </row>
    <row r="6186" spans="1:18" ht="15">
      <c r="A6186" s="238" t="s">
        <v>2487</v>
      </c>
      <c r="B6186" s="61" t="s">
        <v>2526</v>
      </c>
      <c r="C6186" s="3"/>
      <c r="D6186" s="3"/>
      <c r="E6186" s="9" t="s">
        <v>277</v>
      </c>
      <c r="F6186" s="9" t="s">
        <v>277</v>
      </c>
      <c r="G6186" s="9" t="s">
        <v>277</v>
      </c>
      <c r="H6186" s="9" t="s">
        <v>277</v>
      </c>
      <c r="I6186" s="9" t="s">
        <v>277</v>
      </c>
      <c r="J6186" s="9" t="s">
        <v>277</v>
      </c>
      <c r="K6186" s="9" t="s">
        <v>277</v>
      </c>
      <c r="L6186" s="9" t="s">
        <v>277</v>
      </c>
      <c r="M6186" s="65">
        <v>439.4</v>
      </c>
      <c r="N6186" s="65"/>
      <c r="P6186" s="65">
        <f t="shared" si="170"/>
        <v>439.4</v>
      </c>
    </row>
    <row r="6187" spans="1:18" ht="15">
      <c r="A6187" s="238" t="s">
        <v>2488</v>
      </c>
      <c r="B6187" s="61" t="s">
        <v>2517</v>
      </c>
      <c r="C6187" s="3"/>
      <c r="D6187" s="3"/>
      <c r="E6187" s="9" t="s">
        <v>277</v>
      </c>
      <c r="F6187" s="9" t="s">
        <v>277</v>
      </c>
      <c r="G6187" s="9" t="s">
        <v>277</v>
      </c>
      <c r="H6187" s="9" t="s">
        <v>277</v>
      </c>
      <c r="I6187" s="9" t="s">
        <v>277</v>
      </c>
      <c r="J6187" s="9" t="s">
        <v>277</v>
      </c>
      <c r="K6187" s="9" t="s">
        <v>277</v>
      </c>
      <c r="L6187" s="9" t="s">
        <v>277</v>
      </c>
      <c r="M6187" s="65">
        <v>431</v>
      </c>
      <c r="N6187" s="65"/>
      <c r="P6187" s="65">
        <f t="shared" si="170"/>
        <v>431</v>
      </c>
    </row>
    <row r="6188" spans="1:18" ht="15">
      <c r="A6188" s="238" t="s">
        <v>2489</v>
      </c>
      <c r="B6188" s="61" t="s">
        <v>611</v>
      </c>
      <c r="E6188" s="9" t="s">
        <v>277</v>
      </c>
      <c r="F6188" s="9" t="s">
        <v>277</v>
      </c>
      <c r="G6188" s="9" t="s">
        <v>277</v>
      </c>
      <c r="H6188" s="9">
        <v>324.00000000001091</v>
      </c>
      <c r="I6188" s="9">
        <v>101.69999999999891</v>
      </c>
      <c r="J6188" s="9" t="s">
        <v>277</v>
      </c>
      <c r="K6188" s="9" t="s">
        <v>277</v>
      </c>
      <c r="L6188" s="9" t="s">
        <v>277</v>
      </c>
      <c r="M6188" s="9" t="s">
        <v>277</v>
      </c>
      <c r="P6188" s="65">
        <f t="shared" si="170"/>
        <v>425.70000000000982</v>
      </c>
    </row>
    <row r="6189" spans="1:18" ht="15">
      <c r="A6189" s="238" t="s">
        <v>2490</v>
      </c>
      <c r="B6189" s="61" t="s">
        <v>2625</v>
      </c>
      <c r="C6189" s="3"/>
      <c r="D6189" s="3"/>
      <c r="E6189" s="9" t="s">
        <v>277</v>
      </c>
      <c r="F6189" s="9" t="s">
        <v>277</v>
      </c>
      <c r="G6189" s="9" t="s">
        <v>277</v>
      </c>
      <c r="H6189" s="9" t="s">
        <v>277</v>
      </c>
      <c r="I6189" s="9" t="s">
        <v>277</v>
      </c>
      <c r="J6189" s="9" t="s">
        <v>277</v>
      </c>
      <c r="K6189" s="9" t="s">
        <v>277</v>
      </c>
      <c r="L6189" s="9" t="s">
        <v>277</v>
      </c>
      <c r="M6189" s="65">
        <v>411</v>
      </c>
      <c r="N6189" s="65"/>
      <c r="P6189" s="65">
        <f t="shared" si="170"/>
        <v>411</v>
      </c>
    </row>
    <row r="6190" spans="1:18" ht="15">
      <c r="A6190" s="238" t="s">
        <v>2491</v>
      </c>
      <c r="B6190" s="170" t="s">
        <v>1270</v>
      </c>
      <c r="C6190" s="3"/>
      <c r="D6190" s="3"/>
      <c r="E6190" s="9" t="s">
        <v>277</v>
      </c>
      <c r="F6190" s="9" t="s">
        <v>277</v>
      </c>
      <c r="G6190" s="9" t="s">
        <v>277</v>
      </c>
      <c r="H6190" s="9" t="s">
        <v>277</v>
      </c>
      <c r="I6190" s="9">
        <v>68.099999999999454</v>
      </c>
      <c r="J6190" s="9">
        <v>341.60000000000218</v>
      </c>
      <c r="K6190" s="9" t="s">
        <v>277</v>
      </c>
      <c r="L6190" s="9" t="s">
        <v>277</v>
      </c>
      <c r="M6190" s="9" t="s">
        <v>277</v>
      </c>
      <c r="P6190" s="65">
        <f t="shared" si="170"/>
        <v>409.70000000000164</v>
      </c>
    </row>
    <row r="6191" spans="1:18" ht="15">
      <c r="A6191" s="238" t="s">
        <v>2492</v>
      </c>
      <c r="B6191" s="170" t="s">
        <v>1294</v>
      </c>
      <c r="C6191" s="3"/>
      <c r="D6191" s="3"/>
      <c r="E6191" s="9" t="s">
        <v>277</v>
      </c>
      <c r="F6191" s="9" t="s">
        <v>277</v>
      </c>
      <c r="G6191" s="9" t="s">
        <v>277</v>
      </c>
      <c r="H6191" s="9" t="s">
        <v>277</v>
      </c>
      <c r="I6191" s="179">
        <v>393.50000000000091</v>
      </c>
      <c r="J6191" s="9" t="s">
        <v>277</v>
      </c>
      <c r="K6191" s="9" t="s">
        <v>277</v>
      </c>
      <c r="L6191" s="9" t="s">
        <v>277</v>
      </c>
      <c r="M6191" s="9" t="s">
        <v>277</v>
      </c>
      <c r="P6191" s="65">
        <f t="shared" si="170"/>
        <v>393.50000000000091</v>
      </c>
      <c r="R6191" t="s">
        <v>283</v>
      </c>
    </row>
    <row r="6192" spans="1:18" ht="15">
      <c r="A6192" s="238" t="s">
        <v>2493</v>
      </c>
      <c r="B6192" s="226" t="s">
        <v>2073</v>
      </c>
      <c r="C6192" s="3"/>
      <c r="D6192" s="3"/>
      <c r="E6192" s="9" t="s">
        <v>277</v>
      </c>
      <c r="F6192" s="9" t="s">
        <v>277</v>
      </c>
      <c r="G6192" s="9" t="s">
        <v>277</v>
      </c>
      <c r="H6192" s="9" t="s">
        <v>277</v>
      </c>
      <c r="I6192" s="9" t="s">
        <v>277</v>
      </c>
      <c r="J6192" s="9" t="s">
        <v>277</v>
      </c>
      <c r="K6192" s="9" t="s">
        <v>277</v>
      </c>
      <c r="L6192" s="9">
        <v>373.59999999999854</v>
      </c>
      <c r="M6192" s="9" t="s">
        <v>277</v>
      </c>
      <c r="N6192" s="65"/>
      <c r="P6192" s="65">
        <f t="shared" si="170"/>
        <v>373.59999999999854</v>
      </c>
    </row>
    <row r="6193" spans="1:21" ht="15">
      <c r="A6193" s="238" t="s">
        <v>2494</v>
      </c>
      <c r="B6193" s="61" t="s">
        <v>2098</v>
      </c>
      <c r="C6193" s="3"/>
      <c r="D6193" s="3"/>
      <c r="E6193" s="9" t="s">
        <v>277</v>
      </c>
      <c r="F6193" s="9" t="s">
        <v>277</v>
      </c>
      <c r="G6193" s="9" t="s">
        <v>277</v>
      </c>
      <c r="H6193" s="9" t="s">
        <v>277</v>
      </c>
      <c r="I6193" s="9" t="s">
        <v>277</v>
      </c>
      <c r="J6193" s="9" t="s">
        <v>277</v>
      </c>
      <c r="K6193" s="9" t="s">
        <v>277</v>
      </c>
      <c r="L6193" s="9">
        <v>367.70000000000437</v>
      </c>
      <c r="M6193" s="9" t="s">
        <v>277</v>
      </c>
      <c r="N6193" s="65"/>
      <c r="P6193" s="65">
        <f t="shared" si="170"/>
        <v>367.70000000000437</v>
      </c>
    </row>
    <row r="6194" spans="1:21" ht="15">
      <c r="A6194" s="238" t="s">
        <v>2495</v>
      </c>
      <c r="B6194" s="170" t="s">
        <v>1273</v>
      </c>
      <c r="C6194" s="3"/>
      <c r="D6194" s="3"/>
      <c r="E6194" s="9" t="s">
        <v>277</v>
      </c>
      <c r="F6194" s="9" t="s">
        <v>277</v>
      </c>
      <c r="G6194" s="9" t="s">
        <v>277</v>
      </c>
      <c r="H6194" s="9" t="s">
        <v>277</v>
      </c>
      <c r="I6194" s="179">
        <v>365.59999999999991</v>
      </c>
      <c r="J6194" s="9" t="s">
        <v>277</v>
      </c>
      <c r="K6194" s="9" t="s">
        <v>277</v>
      </c>
      <c r="L6194" s="9" t="s">
        <v>277</v>
      </c>
      <c r="M6194" s="9" t="s">
        <v>277</v>
      </c>
      <c r="P6194" s="65">
        <f t="shared" si="170"/>
        <v>365.59999999999991</v>
      </c>
      <c r="R6194" t="s">
        <v>292</v>
      </c>
    </row>
    <row r="6195" spans="1:21" ht="15">
      <c r="A6195" s="238" t="s">
        <v>2496</v>
      </c>
      <c r="B6195" s="61" t="s">
        <v>2513</v>
      </c>
      <c r="C6195" s="3"/>
      <c r="D6195" s="3"/>
      <c r="E6195" s="9" t="s">
        <v>277</v>
      </c>
      <c r="F6195" s="9" t="s">
        <v>277</v>
      </c>
      <c r="G6195" s="9" t="s">
        <v>277</v>
      </c>
      <c r="H6195" s="9" t="s">
        <v>277</v>
      </c>
      <c r="I6195" s="9" t="s">
        <v>277</v>
      </c>
      <c r="J6195" s="9" t="s">
        <v>277</v>
      </c>
      <c r="K6195" s="9" t="s">
        <v>277</v>
      </c>
      <c r="L6195" s="9" t="s">
        <v>277</v>
      </c>
      <c r="M6195" s="65">
        <v>362.2</v>
      </c>
      <c r="N6195" s="65"/>
      <c r="P6195" s="65">
        <f t="shared" si="170"/>
        <v>362.2</v>
      </c>
    </row>
    <row r="6196" spans="1:21" ht="15">
      <c r="A6196" s="238" t="s">
        <v>2497</v>
      </c>
      <c r="B6196" s="170" t="s">
        <v>1282</v>
      </c>
      <c r="C6196" s="3"/>
      <c r="D6196" s="3"/>
      <c r="E6196" s="9" t="s">
        <v>277</v>
      </c>
      <c r="F6196" s="9" t="s">
        <v>277</v>
      </c>
      <c r="G6196" s="9" t="s">
        <v>277</v>
      </c>
      <c r="H6196" s="9" t="s">
        <v>277</v>
      </c>
      <c r="I6196" s="9">
        <v>340.89999999999873</v>
      </c>
      <c r="J6196" s="9" t="s">
        <v>277</v>
      </c>
      <c r="K6196" s="9" t="s">
        <v>277</v>
      </c>
      <c r="L6196" s="9" t="s">
        <v>277</v>
      </c>
      <c r="M6196" s="9" t="s">
        <v>277</v>
      </c>
      <c r="P6196" s="65">
        <f t="shared" si="170"/>
        <v>340.89999999999873</v>
      </c>
    </row>
    <row r="6197" spans="1:21" ht="15">
      <c r="A6197" s="238" t="s">
        <v>2498</v>
      </c>
      <c r="B6197" s="61" t="s">
        <v>177</v>
      </c>
      <c r="E6197" s="9">
        <v>274.64999999999998</v>
      </c>
      <c r="F6197" s="9">
        <v>58.6</v>
      </c>
      <c r="G6197" s="9" t="s">
        <v>277</v>
      </c>
      <c r="H6197" s="9" t="s">
        <v>277</v>
      </c>
      <c r="I6197" s="9" t="s">
        <v>277</v>
      </c>
      <c r="J6197" s="9" t="s">
        <v>277</v>
      </c>
      <c r="K6197" s="9" t="s">
        <v>277</v>
      </c>
      <c r="L6197" s="9" t="s">
        <v>277</v>
      </c>
      <c r="M6197" s="9" t="s">
        <v>277</v>
      </c>
      <c r="P6197" s="65">
        <f t="shared" si="170"/>
        <v>333.25</v>
      </c>
    </row>
    <row r="6198" spans="1:21" ht="15">
      <c r="A6198" s="238" t="s">
        <v>2499</v>
      </c>
      <c r="B6198" s="61" t="s">
        <v>2088</v>
      </c>
      <c r="C6198" s="3"/>
      <c r="D6198" s="3"/>
      <c r="E6198" s="9" t="s">
        <v>277</v>
      </c>
      <c r="F6198" s="9" t="s">
        <v>277</v>
      </c>
      <c r="G6198" s="9" t="s">
        <v>277</v>
      </c>
      <c r="H6198" s="9" t="s">
        <v>277</v>
      </c>
      <c r="I6198" s="9" t="s">
        <v>277</v>
      </c>
      <c r="J6198" s="9" t="s">
        <v>277</v>
      </c>
      <c r="K6198" s="9" t="s">
        <v>277</v>
      </c>
      <c r="L6198" s="9">
        <v>321.49999999999636</v>
      </c>
      <c r="M6198" s="9" t="s">
        <v>277</v>
      </c>
      <c r="N6198" s="65"/>
      <c r="P6198" s="65">
        <f t="shared" si="170"/>
        <v>321.49999999999636</v>
      </c>
    </row>
    <row r="6199" spans="1:21" ht="15">
      <c r="A6199" s="238" t="s">
        <v>2500</v>
      </c>
      <c r="B6199" s="61" t="s">
        <v>2522</v>
      </c>
      <c r="C6199" s="3"/>
      <c r="D6199" s="3"/>
      <c r="E6199" s="9" t="s">
        <v>277</v>
      </c>
      <c r="F6199" s="9" t="s">
        <v>277</v>
      </c>
      <c r="G6199" s="9" t="s">
        <v>277</v>
      </c>
      <c r="H6199" s="9" t="s">
        <v>277</v>
      </c>
      <c r="I6199" s="9" t="s">
        <v>277</v>
      </c>
      <c r="J6199" s="9" t="s">
        <v>277</v>
      </c>
      <c r="K6199" s="9" t="s">
        <v>277</v>
      </c>
      <c r="L6199" s="9" t="s">
        <v>277</v>
      </c>
      <c r="M6199" s="65">
        <v>320</v>
      </c>
      <c r="N6199" s="65"/>
      <c r="P6199" s="65">
        <f t="shared" si="170"/>
        <v>320</v>
      </c>
    </row>
    <row r="6200" spans="1:21" ht="15">
      <c r="A6200" s="238" t="s">
        <v>2501</v>
      </c>
      <c r="B6200" s="61" t="s">
        <v>2529</v>
      </c>
      <c r="C6200" s="3"/>
      <c r="D6200" s="3"/>
      <c r="E6200" s="9" t="s">
        <v>277</v>
      </c>
      <c r="F6200" s="9" t="s">
        <v>277</v>
      </c>
      <c r="G6200" s="9" t="s">
        <v>277</v>
      </c>
      <c r="H6200" s="9" t="s">
        <v>277</v>
      </c>
      <c r="I6200" s="9" t="s">
        <v>277</v>
      </c>
      <c r="J6200" s="9" t="s">
        <v>277</v>
      </c>
      <c r="K6200" s="9" t="s">
        <v>277</v>
      </c>
      <c r="L6200" s="9" t="s">
        <v>277</v>
      </c>
      <c r="M6200" s="65">
        <v>318.7</v>
      </c>
      <c r="N6200" s="65"/>
      <c r="P6200" s="65">
        <f t="shared" si="170"/>
        <v>318.7</v>
      </c>
    </row>
    <row r="6201" spans="1:21" ht="15">
      <c r="A6201" s="238" t="s">
        <v>2502</v>
      </c>
      <c r="B6201" s="61" t="s">
        <v>2510</v>
      </c>
      <c r="C6201" s="3"/>
      <c r="D6201" s="3"/>
      <c r="E6201" s="9" t="s">
        <v>277</v>
      </c>
      <c r="F6201" s="9" t="s">
        <v>277</v>
      </c>
      <c r="G6201" s="9" t="s">
        <v>277</v>
      </c>
      <c r="H6201" s="9" t="s">
        <v>277</v>
      </c>
      <c r="I6201" s="9" t="s">
        <v>277</v>
      </c>
      <c r="J6201" s="9" t="s">
        <v>277</v>
      </c>
      <c r="K6201" s="9" t="s">
        <v>277</v>
      </c>
      <c r="L6201" s="9" t="s">
        <v>277</v>
      </c>
      <c r="M6201" s="65">
        <v>314.00000000000006</v>
      </c>
      <c r="N6201" s="65"/>
      <c r="P6201" s="65">
        <f t="shared" si="170"/>
        <v>314.00000000000006</v>
      </c>
    </row>
    <row r="6202" spans="1:21" ht="15">
      <c r="A6202" s="238" t="s">
        <v>2531</v>
      </c>
      <c r="B6202" s="61" t="s">
        <v>2520</v>
      </c>
      <c r="C6202" s="3"/>
      <c r="D6202" s="3"/>
      <c r="E6202" s="9" t="s">
        <v>277</v>
      </c>
      <c r="F6202" s="9" t="s">
        <v>277</v>
      </c>
      <c r="G6202" s="9" t="s">
        <v>277</v>
      </c>
      <c r="H6202" s="9" t="s">
        <v>277</v>
      </c>
      <c r="I6202" s="9" t="s">
        <v>277</v>
      </c>
      <c r="J6202" s="9" t="s">
        <v>277</v>
      </c>
      <c r="K6202" s="9" t="s">
        <v>277</v>
      </c>
      <c r="L6202" s="9" t="s">
        <v>277</v>
      </c>
      <c r="M6202" s="65">
        <v>299</v>
      </c>
      <c r="N6202" s="65"/>
      <c r="P6202" s="65">
        <f t="shared" si="170"/>
        <v>299</v>
      </c>
    </row>
    <row r="6203" spans="1:21" ht="15">
      <c r="A6203" s="238" t="s">
        <v>2613</v>
      </c>
      <c r="B6203" s="226" t="s">
        <v>1577</v>
      </c>
      <c r="C6203" s="3"/>
      <c r="D6203" s="3"/>
      <c r="E6203" s="9" t="s">
        <v>277</v>
      </c>
      <c r="F6203" s="9" t="s">
        <v>277</v>
      </c>
      <c r="G6203" s="9" t="s">
        <v>277</v>
      </c>
      <c r="H6203" s="9" t="s">
        <v>277</v>
      </c>
      <c r="I6203" s="9" t="s">
        <v>277</v>
      </c>
      <c r="J6203" s="9">
        <v>259.59999999999854</v>
      </c>
      <c r="K6203" s="9" t="s">
        <v>277</v>
      </c>
      <c r="L6203" s="9" t="s">
        <v>277</v>
      </c>
      <c r="M6203" s="9" t="s">
        <v>277</v>
      </c>
      <c r="P6203" s="65">
        <f t="shared" si="170"/>
        <v>259.59999999999854</v>
      </c>
    </row>
    <row r="6204" spans="1:21" ht="15">
      <c r="A6204" s="238" t="s">
        <v>2626</v>
      </c>
      <c r="B6204" s="61" t="s">
        <v>640</v>
      </c>
      <c r="E6204" s="9" t="s">
        <v>277</v>
      </c>
      <c r="F6204" s="9" t="s">
        <v>277</v>
      </c>
      <c r="G6204" s="9" t="s">
        <v>277</v>
      </c>
      <c r="H6204" s="9">
        <v>254.20000000000073</v>
      </c>
      <c r="I6204" s="9" t="s">
        <v>277</v>
      </c>
      <c r="J6204" s="9" t="s">
        <v>277</v>
      </c>
      <c r="K6204" s="9" t="s">
        <v>277</v>
      </c>
      <c r="L6204" s="9" t="s">
        <v>277</v>
      </c>
      <c r="M6204" s="9" t="s">
        <v>277</v>
      </c>
      <c r="P6204" s="65">
        <f t="shared" si="170"/>
        <v>254.20000000000073</v>
      </c>
    </row>
    <row r="6205" spans="1:21" ht="15">
      <c r="A6205" s="238" t="s">
        <v>2662</v>
      </c>
      <c r="B6205" s="170" t="s">
        <v>1275</v>
      </c>
      <c r="C6205" s="3"/>
      <c r="D6205" s="3"/>
      <c r="E6205" s="9" t="s">
        <v>277</v>
      </c>
      <c r="F6205" s="9" t="s">
        <v>277</v>
      </c>
      <c r="G6205" s="9" t="s">
        <v>277</v>
      </c>
      <c r="H6205" s="9" t="s">
        <v>277</v>
      </c>
      <c r="I6205" s="9">
        <v>244.69999999999891</v>
      </c>
      <c r="J6205" s="9" t="s">
        <v>277</v>
      </c>
      <c r="K6205" s="9" t="s">
        <v>277</v>
      </c>
      <c r="L6205" s="9" t="s">
        <v>277</v>
      </c>
      <c r="M6205" s="9" t="s">
        <v>277</v>
      </c>
      <c r="P6205" s="65">
        <f t="shared" si="170"/>
        <v>244.69999999999891</v>
      </c>
    </row>
    <row r="6206" spans="1:21" ht="15">
      <c r="A6206" s="238" t="s">
        <v>2663</v>
      </c>
      <c r="B6206" s="61" t="s">
        <v>650</v>
      </c>
      <c r="E6206" s="9" t="s">
        <v>277</v>
      </c>
      <c r="F6206" s="9" t="s">
        <v>277</v>
      </c>
      <c r="G6206" s="9" t="s">
        <v>277</v>
      </c>
      <c r="H6206" s="9">
        <v>212.20000000000073</v>
      </c>
      <c r="I6206" s="9" t="s">
        <v>277</v>
      </c>
      <c r="J6206" s="9" t="s">
        <v>277</v>
      </c>
      <c r="K6206" s="9" t="s">
        <v>277</v>
      </c>
      <c r="L6206" s="9" t="s">
        <v>277</v>
      </c>
      <c r="M6206" s="9" t="s">
        <v>277</v>
      </c>
      <c r="P6206" s="65">
        <f t="shared" si="170"/>
        <v>212.20000000000073</v>
      </c>
    </row>
    <row r="6207" spans="1:21" ht="15">
      <c r="A6207" s="238" t="s">
        <v>2664</v>
      </c>
      <c r="B6207" s="61" t="s">
        <v>178</v>
      </c>
      <c r="E6207" s="9">
        <v>208.5</v>
      </c>
      <c r="F6207" s="9" t="s">
        <v>277</v>
      </c>
      <c r="G6207" s="9" t="s">
        <v>277</v>
      </c>
      <c r="H6207" s="9" t="s">
        <v>277</v>
      </c>
      <c r="I6207" s="9" t="s">
        <v>277</v>
      </c>
      <c r="J6207" s="9" t="s">
        <v>277</v>
      </c>
      <c r="K6207" s="9" t="s">
        <v>277</v>
      </c>
      <c r="L6207" s="9" t="s">
        <v>277</v>
      </c>
      <c r="M6207" s="9" t="s">
        <v>277</v>
      </c>
      <c r="P6207" s="65">
        <f t="shared" si="170"/>
        <v>208.5</v>
      </c>
      <c r="U6207" t="s">
        <v>2297</v>
      </c>
    </row>
    <row r="6208" spans="1:21" ht="15">
      <c r="A6208" s="238" t="s">
        <v>2665</v>
      </c>
      <c r="B6208" s="181" t="s">
        <v>1266</v>
      </c>
      <c r="C6208" s="3"/>
      <c r="D6208" s="3"/>
      <c r="E6208" s="9" t="s">
        <v>277</v>
      </c>
      <c r="F6208" s="9" t="s">
        <v>277</v>
      </c>
      <c r="G6208" s="9" t="s">
        <v>277</v>
      </c>
      <c r="H6208" s="9" t="s">
        <v>277</v>
      </c>
      <c r="I6208" s="9">
        <v>106.10000000000127</v>
      </c>
      <c r="J6208" s="9" t="s">
        <v>277</v>
      </c>
      <c r="K6208" s="9" t="s">
        <v>277</v>
      </c>
      <c r="L6208" s="9" t="s">
        <v>277</v>
      </c>
      <c r="M6208" s="9" t="s">
        <v>277</v>
      </c>
      <c r="P6208" s="65">
        <f t="shared" si="170"/>
        <v>106.10000000000127</v>
      </c>
    </row>
    <row r="6209" spans="1:21" ht="15">
      <c r="A6209" s="238" t="s">
        <v>2666</v>
      </c>
      <c r="B6209" s="170" t="s">
        <v>1274</v>
      </c>
      <c r="C6209" s="3"/>
      <c r="D6209" s="3"/>
      <c r="E6209" s="9" t="s">
        <v>277</v>
      </c>
      <c r="F6209" s="9" t="s">
        <v>277</v>
      </c>
      <c r="G6209" s="9" t="s">
        <v>277</v>
      </c>
      <c r="H6209" s="9" t="s">
        <v>277</v>
      </c>
      <c r="I6209" s="9">
        <v>102.20000000000027</v>
      </c>
      <c r="J6209" s="9" t="s">
        <v>277</v>
      </c>
      <c r="K6209" s="9" t="s">
        <v>277</v>
      </c>
      <c r="L6209" s="9" t="s">
        <v>277</v>
      </c>
      <c r="M6209" s="9" t="s">
        <v>277</v>
      </c>
      <c r="P6209" s="65">
        <f t="shared" si="170"/>
        <v>102.20000000000027</v>
      </c>
    </row>
    <row r="6210" spans="1:21" ht="15">
      <c r="A6210" s="28"/>
      <c r="B6210" s="61"/>
      <c r="E6210" s="9"/>
      <c r="F6210" s="9"/>
      <c r="G6210" s="9"/>
      <c r="H6210" s="65"/>
      <c r="L6210" s="67"/>
      <c r="M6210" s="67"/>
      <c r="N6210" s="65"/>
    </row>
    <row r="6211" spans="1:21" ht="15">
      <c r="A6211" s="28"/>
      <c r="B6211" s="61"/>
      <c r="E6211" s="9"/>
      <c r="L6211" s="67"/>
      <c r="M6211" s="67"/>
    </row>
    <row r="6212" spans="1:21" ht="15">
      <c r="A6212" s="28"/>
      <c r="B6212" s="61"/>
      <c r="E6212" s="9"/>
      <c r="L6212" s="67"/>
      <c r="M6212" s="67"/>
    </row>
    <row r="6213" spans="1:21" ht="25.5">
      <c r="A6213" s="23" t="s">
        <v>212</v>
      </c>
      <c r="L6213" s="67"/>
      <c r="M6213" s="67"/>
    </row>
    <row r="6214" spans="1:21">
      <c r="L6214" s="67"/>
      <c r="M6214" s="67"/>
    </row>
    <row r="6215" spans="1:21" ht="15">
      <c r="A6215" s="38"/>
      <c r="B6215" s="38"/>
      <c r="C6215" s="38"/>
      <c r="D6215" s="38"/>
      <c r="E6215" s="59">
        <v>2016</v>
      </c>
      <c r="F6215" s="59">
        <v>2017</v>
      </c>
      <c r="G6215" s="59">
        <v>2018</v>
      </c>
      <c r="H6215" s="59">
        <v>2019</v>
      </c>
      <c r="I6215" s="59">
        <v>2020</v>
      </c>
      <c r="J6215" s="59">
        <v>2021</v>
      </c>
      <c r="K6215" s="59">
        <v>2022</v>
      </c>
      <c r="L6215" s="59">
        <v>2023</v>
      </c>
      <c r="M6215" s="59">
        <v>2024</v>
      </c>
      <c r="P6215" s="68" t="s">
        <v>40</v>
      </c>
      <c r="T6215" t="s">
        <v>2297</v>
      </c>
    </row>
    <row r="6216" spans="1:21" ht="15">
      <c r="A6216" s="28" t="s">
        <v>0</v>
      </c>
      <c r="B6216" s="61" t="s">
        <v>33</v>
      </c>
      <c r="E6216" s="9" t="s">
        <v>182</v>
      </c>
      <c r="F6216" s="175">
        <v>476.4</v>
      </c>
      <c r="G6216" s="176">
        <v>571</v>
      </c>
      <c r="H6216" s="90">
        <v>549.19999999999345</v>
      </c>
      <c r="I6216" s="9">
        <v>0</v>
      </c>
      <c r="J6216" s="9">
        <v>0</v>
      </c>
      <c r="K6216" s="9">
        <v>0</v>
      </c>
      <c r="L6216" s="9">
        <v>430.70000000000073</v>
      </c>
      <c r="M6216" s="90">
        <v>407.7</v>
      </c>
      <c r="P6216" s="65">
        <f t="shared" ref="P6216:P6247" si="171">SUM(E6216:M6216)</f>
        <v>2434.9999999999941</v>
      </c>
      <c r="R6216" t="s">
        <v>3080</v>
      </c>
      <c r="U6216" t="s">
        <v>3081</v>
      </c>
    </row>
    <row r="6217" spans="1:21" ht="15">
      <c r="A6217" s="28" t="s">
        <v>2</v>
      </c>
      <c r="B6217" s="61" t="s">
        <v>143</v>
      </c>
      <c r="E6217" s="9" t="s">
        <v>182</v>
      </c>
      <c r="F6217" s="179">
        <v>465.8</v>
      </c>
      <c r="G6217" s="175">
        <v>404.2</v>
      </c>
      <c r="H6217" s="65">
        <v>350.10000000000946</v>
      </c>
      <c r="I6217" s="9">
        <v>0</v>
      </c>
      <c r="J6217" s="9">
        <v>0</v>
      </c>
      <c r="K6217" s="9">
        <v>0</v>
      </c>
      <c r="L6217" s="179">
        <v>487.59999999999854</v>
      </c>
      <c r="M6217" s="65">
        <v>364.5</v>
      </c>
      <c r="P6217" s="65">
        <f t="shared" si="171"/>
        <v>2072.200000000008</v>
      </c>
      <c r="R6217" t="s">
        <v>708</v>
      </c>
    </row>
    <row r="6218" spans="1:21" ht="15">
      <c r="A6218" s="28" t="s">
        <v>3</v>
      </c>
      <c r="B6218" s="61" t="s">
        <v>9</v>
      </c>
      <c r="E6218" s="9" t="s">
        <v>182</v>
      </c>
      <c r="F6218" s="9">
        <v>251.2</v>
      </c>
      <c r="G6218" s="174">
        <v>494.9</v>
      </c>
      <c r="H6218" s="90">
        <v>610.59999999999854</v>
      </c>
      <c r="I6218" s="9">
        <v>0</v>
      </c>
      <c r="J6218" s="9">
        <v>0</v>
      </c>
      <c r="K6218" s="9">
        <v>0</v>
      </c>
      <c r="L6218" s="9">
        <v>386.29999999998108</v>
      </c>
      <c r="M6218" s="65">
        <v>273.7</v>
      </c>
      <c r="P6218" s="65">
        <f t="shared" si="171"/>
        <v>2016.6999999999796</v>
      </c>
      <c r="R6218" t="s">
        <v>306</v>
      </c>
    </row>
    <row r="6219" spans="1:21" ht="15">
      <c r="A6219" s="28" t="s">
        <v>5</v>
      </c>
      <c r="B6219" s="61" t="s">
        <v>25</v>
      </c>
      <c r="E6219" s="9" t="s">
        <v>182</v>
      </c>
      <c r="F6219" s="176">
        <v>499</v>
      </c>
      <c r="G6219" s="9">
        <v>267.10000000000002</v>
      </c>
      <c r="H6219" s="65">
        <v>405.80000000000291</v>
      </c>
      <c r="I6219" s="9">
        <v>0</v>
      </c>
      <c r="J6219" s="9">
        <v>0</v>
      </c>
      <c r="K6219" s="9">
        <v>0</v>
      </c>
      <c r="L6219" s="9">
        <v>450.60000000000946</v>
      </c>
      <c r="M6219" s="65">
        <v>365.5</v>
      </c>
      <c r="P6219" s="65">
        <f t="shared" si="171"/>
        <v>1988.0000000000123</v>
      </c>
      <c r="R6219" t="s">
        <v>280</v>
      </c>
      <c r="U6219" t="s">
        <v>1399</v>
      </c>
    </row>
    <row r="6220" spans="1:21" ht="15">
      <c r="A6220" s="28" t="s">
        <v>7</v>
      </c>
      <c r="B6220" s="61" t="s">
        <v>31</v>
      </c>
      <c r="E6220" s="9" t="s">
        <v>182</v>
      </c>
      <c r="F6220" s="179">
        <v>425.5</v>
      </c>
      <c r="G6220" s="9">
        <v>155</v>
      </c>
      <c r="H6220" s="65">
        <v>502.09999999999127</v>
      </c>
      <c r="I6220" s="9">
        <v>0</v>
      </c>
      <c r="J6220" s="9">
        <v>0</v>
      </c>
      <c r="K6220" s="9">
        <v>0</v>
      </c>
      <c r="L6220" s="9">
        <v>434.59999999999854</v>
      </c>
      <c r="M6220" s="113">
        <v>462.6</v>
      </c>
      <c r="P6220" s="65">
        <f t="shared" si="171"/>
        <v>1979.7999999999897</v>
      </c>
      <c r="R6220" t="s">
        <v>332</v>
      </c>
    </row>
    <row r="6221" spans="1:21" ht="15">
      <c r="A6221" s="28" t="s">
        <v>8</v>
      </c>
      <c r="B6221" s="61" t="s">
        <v>142</v>
      </c>
      <c r="E6221" s="9" t="s">
        <v>182</v>
      </c>
      <c r="F6221" s="179">
        <v>417.1</v>
      </c>
      <c r="G6221" s="9">
        <v>184.8</v>
      </c>
      <c r="H6221" s="112">
        <v>702.39999999999418</v>
      </c>
      <c r="I6221" s="9">
        <v>0</v>
      </c>
      <c r="J6221" s="9">
        <v>0</v>
      </c>
      <c r="K6221" s="9">
        <v>0</v>
      </c>
      <c r="L6221" s="9">
        <v>382.40000000000509</v>
      </c>
      <c r="M6221" s="65">
        <v>292.60000000000002</v>
      </c>
      <c r="P6221" s="65">
        <f t="shared" si="171"/>
        <v>1979.2999999999993</v>
      </c>
      <c r="R6221" t="s">
        <v>368</v>
      </c>
      <c r="U6221" t="s">
        <v>1399</v>
      </c>
    </row>
    <row r="6222" spans="1:21" ht="15">
      <c r="A6222" s="28" t="s">
        <v>10</v>
      </c>
      <c r="B6222" s="61" t="s">
        <v>17</v>
      </c>
      <c r="E6222" s="9" t="s">
        <v>182</v>
      </c>
      <c r="F6222" s="9">
        <v>330.9</v>
      </c>
      <c r="G6222" s="9">
        <v>192.4</v>
      </c>
      <c r="H6222" s="65">
        <v>523.89999999999782</v>
      </c>
      <c r="I6222" s="9">
        <v>0</v>
      </c>
      <c r="J6222" s="9">
        <v>0</v>
      </c>
      <c r="K6222" s="9">
        <v>0</v>
      </c>
      <c r="L6222" s="9">
        <v>423.60000000000218</v>
      </c>
      <c r="M6222" s="65">
        <v>245.6</v>
      </c>
      <c r="P6222" s="65">
        <f t="shared" si="171"/>
        <v>1716.3999999999999</v>
      </c>
    </row>
    <row r="6223" spans="1:21" ht="15">
      <c r="A6223" s="28" t="s">
        <v>12</v>
      </c>
      <c r="B6223" s="61" t="s">
        <v>11</v>
      </c>
      <c r="E6223" s="9" t="s">
        <v>182</v>
      </c>
      <c r="F6223" s="179">
        <v>416.1</v>
      </c>
      <c r="G6223" s="179">
        <v>335.1</v>
      </c>
      <c r="H6223" s="90">
        <v>540.20000000000073</v>
      </c>
      <c r="I6223" s="9">
        <v>0</v>
      </c>
      <c r="J6223" s="9">
        <v>0</v>
      </c>
      <c r="K6223" s="9">
        <v>0</v>
      </c>
      <c r="L6223" s="9">
        <v>240.59999999999491</v>
      </c>
      <c r="M6223" s="65">
        <v>157.6</v>
      </c>
      <c r="P6223" s="65">
        <f t="shared" si="171"/>
        <v>1689.5999999999956</v>
      </c>
      <c r="R6223" t="s">
        <v>371</v>
      </c>
    </row>
    <row r="6224" spans="1:21" ht="15">
      <c r="A6224" s="28" t="s">
        <v>14</v>
      </c>
      <c r="B6224" s="61" t="s">
        <v>21</v>
      </c>
      <c r="E6224" s="9" t="s">
        <v>182</v>
      </c>
      <c r="F6224" s="9">
        <v>323.5</v>
      </c>
      <c r="G6224" s="9">
        <v>216.6</v>
      </c>
      <c r="H6224" s="65">
        <v>510.30000000000655</v>
      </c>
      <c r="I6224" s="9">
        <v>0</v>
      </c>
      <c r="J6224" s="9">
        <v>0</v>
      </c>
      <c r="K6224" s="9">
        <v>0</v>
      </c>
      <c r="L6224" s="9">
        <v>301.50000000000364</v>
      </c>
      <c r="M6224" s="65">
        <v>327</v>
      </c>
      <c r="P6224" s="65">
        <f t="shared" si="171"/>
        <v>1678.9000000000101</v>
      </c>
    </row>
    <row r="6225" spans="1:23" ht="15">
      <c r="A6225" s="28" t="s">
        <v>16</v>
      </c>
      <c r="B6225" s="61" t="s">
        <v>154</v>
      </c>
      <c r="E6225" s="9" t="s">
        <v>182</v>
      </c>
      <c r="F6225" s="9" t="s">
        <v>277</v>
      </c>
      <c r="G6225" s="9">
        <v>33.4</v>
      </c>
      <c r="H6225" s="90">
        <v>619.29999999999927</v>
      </c>
      <c r="I6225" s="9">
        <v>0</v>
      </c>
      <c r="J6225" s="9">
        <v>0</v>
      </c>
      <c r="K6225" s="9">
        <v>0</v>
      </c>
      <c r="L6225" s="179">
        <v>562.19999999999709</v>
      </c>
      <c r="M6225" s="90">
        <v>400.8</v>
      </c>
      <c r="P6225" s="65">
        <f t="shared" si="171"/>
        <v>1615.6999999999964</v>
      </c>
      <c r="R6225" t="s">
        <v>1847</v>
      </c>
      <c r="V6225" s="61"/>
      <c r="W6225" s="61"/>
    </row>
    <row r="6226" spans="1:23" ht="15">
      <c r="A6226" s="28" t="s">
        <v>18</v>
      </c>
      <c r="B6226" s="61" t="s">
        <v>141</v>
      </c>
      <c r="E6226" s="9" t="s">
        <v>182</v>
      </c>
      <c r="F6226" s="9">
        <v>387.2</v>
      </c>
      <c r="G6226" s="9">
        <v>262.10000000000002</v>
      </c>
      <c r="H6226" s="90">
        <v>558.09999999999491</v>
      </c>
      <c r="I6226" s="9">
        <v>0</v>
      </c>
      <c r="J6226" s="9">
        <v>0</v>
      </c>
      <c r="K6226" s="9">
        <v>0</v>
      </c>
      <c r="L6226" s="9">
        <v>238.80000000000655</v>
      </c>
      <c r="M6226" s="65">
        <v>29.4</v>
      </c>
      <c r="P6226" s="65">
        <f t="shared" si="171"/>
        <v>1475.6000000000015</v>
      </c>
      <c r="R6226" t="s">
        <v>286</v>
      </c>
      <c r="V6226" s="226"/>
      <c r="W6226" s="61"/>
    </row>
    <row r="6227" spans="1:23" ht="15">
      <c r="A6227" s="28" t="s">
        <v>20</v>
      </c>
      <c r="B6227" s="61" t="s">
        <v>665</v>
      </c>
      <c r="E6227" s="9" t="s">
        <v>182</v>
      </c>
      <c r="F6227" s="9" t="s">
        <v>277</v>
      </c>
      <c r="G6227" s="9" t="s">
        <v>277</v>
      </c>
      <c r="H6227" s="113">
        <v>645.700000000008</v>
      </c>
      <c r="I6227" s="9">
        <v>0</v>
      </c>
      <c r="J6227" s="9">
        <v>0</v>
      </c>
      <c r="K6227" s="9">
        <v>0</v>
      </c>
      <c r="L6227" s="179">
        <v>585.29999999999563</v>
      </c>
      <c r="M6227" s="65">
        <v>186.20000000000002</v>
      </c>
      <c r="P6227" s="65">
        <f t="shared" si="171"/>
        <v>1417.2000000000037</v>
      </c>
      <c r="R6227" t="s">
        <v>352</v>
      </c>
      <c r="V6227" s="226"/>
      <c r="W6227" s="61"/>
    </row>
    <row r="6228" spans="1:23" ht="15">
      <c r="A6228" s="28" t="s">
        <v>22</v>
      </c>
      <c r="B6228" s="61" t="s">
        <v>649</v>
      </c>
      <c r="E6228" s="9" t="s">
        <v>182</v>
      </c>
      <c r="F6228" s="9" t="s">
        <v>277</v>
      </c>
      <c r="G6228" s="9" t="s">
        <v>277</v>
      </c>
      <c r="H6228" s="65">
        <v>530.19999999998981</v>
      </c>
      <c r="I6228" s="9">
        <v>0</v>
      </c>
      <c r="J6228" s="9">
        <v>0</v>
      </c>
      <c r="K6228" s="9">
        <v>0</v>
      </c>
      <c r="L6228" s="9">
        <v>413.39999999999418</v>
      </c>
      <c r="M6228" s="90">
        <v>440.00000000000006</v>
      </c>
      <c r="P6228" s="65">
        <f t="shared" si="171"/>
        <v>1383.599999999984</v>
      </c>
      <c r="R6228" t="s">
        <v>2877</v>
      </c>
      <c r="V6228" s="61"/>
      <c r="W6228" s="61"/>
    </row>
    <row r="6229" spans="1:23" ht="15">
      <c r="A6229" s="28" t="s">
        <v>24</v>
      </c>
      <c r="B6229" s="61" t="s">
        <v>37</v>
      </c>
      <c r="E6229" s="9" t="s">
        <v>182</v>
      </c>
      <c r="F6229" s="9">
        <v>161.9</v>
      </c>
      <c r="G6229" s="9">
        <v>217.2</v>
      </c>
      <c r="H6229" s="65">
        <v>499.80000000000655</v>
      </c>
      <c r="I6229" s="9">
        <v>0</v>
      </c>
      <c r="J6229" s="9">
        <v>0</v>
      </c>
      <c r="K6229" s="9">
        <v>0</v>
      </c>
      <c r="L6229" s="9">
        <v>402.70000000000073</v>
      </c>
      <c r="M6229" s="65">
        <v>69.5</v>
      </c>
      <c r="P6229" s="65">
        <f t="shared" si="171"/>
        <v>1351.1000000000072</v>
      </c>
      <c r="V6229" s="181"/>
      <c r="W6229" s="61"/>
    </row>
    <row r="6230" spans="1:23" ht="15">
      <c r="A6230" s="28" t="s">
        <v>26</v>
      </c>
      <c r="B6230" s="61" t="s">
        <v>613</v>
      </c>
      <c r="E6230" s="9" t="s">
        <v>182</v>
      </c>
      <c r="F6230" s="9" t="s">
        <v>277</v>
      </c>
      <c r="G6230" s="9" t="s">
        <v>277</v>
      </c>
      <c r="H6230" s="114">
        <v>635.19999999998981</v>
      </c>
      <c r="I6230" s="9">
        <v>0</v>
      </c>
      <c r="J6230" s="9">
        <v>0</v>
      </c>
      <c r="K6230" s="9">
        <v>0</v>
      </c>
      <c r="L6230" s="179">
        <v>490.49999999999636</v>
      </c>
      <c r="M6230" s="65">
        <v>174.9</v>
      </c>
      <c r="P6230" s="65">
        <f t="shared" si="171"/>
        <v>1300.5999999999863</v>
      </c>
      <c r="R6230" t="s">
        <v>307</v>
      </c>
      <c r="V6230" s="61"/>
      <c r="W6230" s="61"/>
    </row>
    <row r="6231" spans="1:23" ht="15">
      <c r="A6231" s="28" t="s">
        <v>28</v>
      </c>
      <c r="B6231" s="61" t="s">
        <v>27</v>
      </c>
      <c r="E6231" s="9" t="s">
        <v>182</v>
      </c>
      <c r="F6231" s="174">
        <v>497.2</v>
      </c>
      <c r="G6231" s="9">
        <v>228</v>
      </c>
      <c r="H6231" s="65">
        <v>399.70000000000073</v>
      </c>
      <c r="I6231" s="9">
        <v>0</v>
      </c>
      <c r="J6231" s="9">
        <v>0</v>
      </c>
      <c r="K6231" s="9">
        <v>0</v>
      </c>
      <c r="L6231" s="9">
        <v>154.19999999999709</v>
      </c>
      <c r="M6231" s="9" t="s">
        <v>277</v>
      </c>
      <c r="P6231" s="65">
        <f t="shared" si="171"/>
        <v>1279.0999999999979</v>
      </c>
      <c r="R6231" t="s">
        <v>299</v>
      </c>
      <c r="V6231" s="61"/>
      <c r="W6231" s="61"/>
    </row>
    <row r="6232" spans="1:23" ht="15">
      <c r="A6232" s="28" t="s">
        <v>30</v>
      </c>
      <c r="B6232" s="61" t="s">
        <v>153</v>
      </c>
      <c r="E6232" s="9" t="s">
        <v>182</v>
      </c>
      <c r="F6232" s="9" t="s">
        <v>277</v>
      </c>
      <c r="G6232" s="9">
        <v>247.7</v>
      </c>
      <c r="H6232" s="65">
        <v>442.59999999999854</v>
      </c>
      <c r="I6232" s="9">
        <v>0</v>
      </c>
      <c r="J6232" s="9">
        <v>0</v>
      </c>
      <c r="K6232" s="9">
        <v>0</v>
      </c>
      <c r="L6232" s="9">
        <v>355</v>
      </c>
      <c r="M6232" s="65">
        <v>209.60000000000002</v>
      </c>
      <c r="P6232" s="65">
        <f t="shared" si="171"/>
        <v>1254.8999999999987</v>
      </c>
      <c r="V6232" s="226"/>
      <c r="W6232" s="61"/>
    </row>
    <row r="6233" spans="1:23" ht="15">
      <c r="A6233" s="28" t="s">
        <v>32</v>
      </c>
      <c r="B6233" s="61" t="s">
        <v>1</v>
      </c>
      <c r="E6233" s="9" t="s">
        <v>182</v>
      </c>
      <c r="F6233" s="9">
        <v>339.2</v>
      </c>
      <c r="G6233" s="9">
        <v>260.39999999999998</v>
      </c>
      <c r="H6233" s="65">
        <v>96</v>
      </c>
      <c r="I6233" s="9">
        <v>0</v>
      </c>
      <c r="J6233" s="9">
        <v>0</v>
      </c>
      <c r="K6233" s="9">
        <v>0</v>
      </c>
      <c r="L6233" s="9">
        <v>151.89999999999418</v>
      </c>
      <c r="M6233" s="90">
        <v>398.8</v>
      </c>
      <c r="P6233" s="65">
        <f t="shared" si="171"/>
        <v>1246.299999999994</v>
      </c>
      <c r="R6233" t="s">
        <v>3082</v>
      </c>
      <c r="V6233" s="226"/>
      <c r="W6233" s="61"/>
    </row>
    <row r="6234" spans="1:23" ht="15">
      <c r="A6234" s="28" t="s">
        <v>34</v>
      </c>
      <c r="B6234" s="61" t="s">
        <v>616</v>
      </c>
      <c r="E6234" s="9" t="s">
        <v>182</v>
      </c>
      <c r="F6234" s="9" t="s">
        <v>277</v>
      </c>
      <c r="G6234" s="9" t="s">
        <v>277</v>
      </c>
      <c r="H6234" s="65">
        <v>482.89999999999418</v>
      </c>
      <c r="I6234" s="9">
        <v>0</v>
      </c>
      <c r="J6234" s="9">
        <v>0</v>
      </c>
      <c r="K6234" s="9">
        <v>0</v>
      </c>
      <c r="L6234" s="9">
        <v>378.19999999999345</v>
      </c>
      <c r="M6234" s="65">
        <v>364.5</v>
      </c>
      <c r="P6234" s="65">
        <f t="shared" si="171"/>
        <v>1225.5999999999876</v>
      </c>
      <c r="V6234" s="181"/>
      <c r="W6234" s="61"/>
    </row>
    <row r="6235" spans="1:23" ht="15">
      <c r="A6235" s="28" t="s">
        <v>36</v>
      </c>
      <c r="B6235" s="61" t="s">
        <v>161</v>
      </c>
      <c r="E6235" s="9" t="s">
        <v>182</v>
      </c>
      <c r="F6235" s="9" t="s">
        <v>277</v>
      </c>
      <c r="G6235" s="9">
        <v>112.3</v>
      </c>
      <c r="H6235" s="65">
        <v>347.90000000000146</v>
      </c>
      <c r="I6235" s="9">
        <v>0</v>
      </c>
      <c r="J6235" s="9">
        <v>0</v>
      </c>
      <c r="K6235" s="9">
        <v>0</v>
      </c>
      <c r="L6235" s="9">
        <v>483.20000000000437</v>
      </c>
      <c r="M6235" s="65">
        <v>263</v>
      </c>
      <c r="P6235" s="65">
        <f t="shared" si="171"/>
        <v>1206.4000000000058</v>
      </c>
      <c r="V6235" s="226"/>
      <c r="W6235" s="61"/>
    </row>
    <row r="6236" spans="1:23" ht="15">
      <c r="A6236" s="28" t="s">
        <v>38</v>
      </c>
      <c r="B6236" s="61" t="s">
        <v>19</v>
      </c>
      <c r="E6236" s="9" t="s">
        <v>182</v>
      </c>
      <c r="F6236" s="179">
        <v>396.1</v>
      </c>
      <c r="G6236" s="9">
        <v>244</v>
      </c>
      <c r="H6236" s="65">
        <v>538.30000000000291</v>
      </c>
      <c r="I6236" s="9">
        <v>0</v>
      </c>
      <c r="J6236" s="9">
        <v>0</v>
      </c>
      <c r="K6236" s="9">
        <v>0</v>
      </c>
      <c r="L6236" s="9" t="s">
        <v>277</v>
      </c>
      <c r="M6236" s="9" t="s">
        <v>277</v>
      </c>
      <c r="P6236" s="65">
        <f t="shared" si="171"/>
        <v>1178.4000000000028</v>
      </c>
      <c r="R6236" t="s">
        <v>287</v>
      </c>
      <c r="V6236" s="226"/>
      <c r="W6236" s="61" t="s">
        <v>2297</v>
      </c>
    </row>
    <row r="6237" spans="1:23" ht="15">
      <c r="A6237" s="28" t="s">
        <v>145</v>
      </c>
      <c r="B6237" s="61" t="s">
        <v>152</v>
      </c>
      <c r="E6237" s="9" t="s">
        <v>182</v>
      </c>
      <c r="F6237" s="9" t="s">
        <v>277</v>
      </c>
      <c r="G6237" s="179">
        <v>355.7</v>
      </c>
      <c r="H6237" s="65">
        <v>241.10000000000946</v>
      </c>
      <c r="I6237" s="9">
        <v>0</v>
      </c>
      <c r="J6237" s="9">
        <v>0</v>
      </c>
      <c r="K6237" s="9">
        <v>0</v>
      </c>
      <c r="L6237" s="9">
        <v>327.89999999999782</v>
      </c>
      <c r="M6237" s="65">
        <v>184.3</v>
      </c>
      <c r="P6237" s="65">
        <f t="shared" si="171"/>
        <v>1109.0000000000073</v>
      </c>
      <c r="R6237" t="s">
        <v>283</v>
      </c>
      <c r="V6237" s="226"/>
      <c r="W6237" s="61"/>
    </row>
    <row r="6238" spans="1:23" ht="15">
      <c r="A6238" s="28" t="s">
        <v>146</v>
      </c>
      <c r="B6238" s="61" t="s">
        <v>39</v>
      </c>
      <c r="E6238" s="9" t="s">
        <v>182</v>
      </c>
      <c r="F6238" s="9">
        <v>304.89999999999998</v>
      </c>
      <c r="G6238" s="179">
        <v>389.8</v>
      </c>
      <c r="H6238" s="65">
        <v>402.09999999999854</v>
      </c>
      <c r="I6238" s="9">
        <v>0</v>
      </c>
      <c r="J6238" s="9">
        <v>0</v>
      </c>
      <c r="K6238" s="9">
        <v>0</v>
      </c>
      <c r="L6238" s="9" t="s">
        <v>277</v>
      </c>
      <c r="M6238" s="9" t="s">
        <v>277</v>
      </c>
      <c r="P6238" s="65">
        <f t="shared" si="171"/>
        <v>1096.7999999999986</v>
      </c>
      <c r="R6238" t="s">
        <v>282</v>
      </c>
      <c r="V6238" s="61"/>
      <c r="W6238" s="61"/>
    </row>
    <row r="6239" spans="1:23" ht="15">
      <c r="A6239" s="28" t="s">
        <v>147</v>
      </c>
      <c r="B6239" s="61" t="s">
        <v>600</v>
      </c>
      <c r="E6239" s="9" t="s">
        <v>182</v>
      </c>
      <c r="F6239" s="9" t="s">
        <v>277</v>
      </c>
      <c r="G6239" s="9" t="s">
        <v>277</v>
      </c>
      <c r="H6239" s="65">
        <v>494.40000000000146</v>
      </c>
      <c r="I6239" s="9">
        <v>0</v>
      </c>
      <c r="J6239" s="9">
        <v>0</v>
      </c>
      <c r="K6239" s="9">
        <v>0</v>
      </c>
      <c r="L6239" s="9">
        <v>314.50000000000364</v>
      </c>
      <c r="M6239" s="65">
        <v>252.1</v>
      </c>
      <c r="P6239" s="65">
        <f t="shared" si="171"/>
        <v>1061.000000000005</v>
      </c>
      <c r="V6239" s="226"/>
      <c r="W6239" s="61"/>
    </row>
    <row r="6240" spans="1:23" ht="15">
      <c r="A6240" s="28" t="s">
        <v>150</v>
      </c>
      <c r="B6240" s="61" t="s">
        <v>655</v>
      </c>
      <c r="E6240" s="9" t="s">
        <v>182</v>
      </c>
      <c r="F6240" s="9" t="s">
        <v>277</v>
      </c>
      <c r="G6240" s="9" t="s">
        <v>277</v>
      </c>
      <c r="H6240" s="65">
        <v>443.69999999999345</v>
      </c>
      <c r="I6240" s="9">
        <v>0</v>
      </c>
      <c r="J6240" s="9">
        <v>0</v>
      </c>
      <c r="K6240" s="9">
        <v>0</v>
      </c>
      <c r="L6240" s="9">
        <v>440.5</v>
      </c>
      <c r="M6240" s="65">
        <v>144.19999999999999</v>
      </c>
      <c r="P6240" s="65">
        <f t="shared" si="171"/>
        <v>1028.3999999999935</v>
      </c>
      <c r="V6240" s="226"/>
      <c r="W6240" s="61"/>
    </row>
    <row r="6241" spans="1:21" ht="15">
      <c r="A6241" s="28" t="s">
        <v>156</v>
      </c>
      <c r="B6241" s="61" t="s">
        <v>35</v>
      </c>
      <c r="E6241" s="9" t="s">
        <v>182</v>
      </c>
      <c r="F6241" s="179">
        <v>394</v>
      </c>
      <c r="G6241" s="179">
        <v>268.10000000000002</v>
      </c>
      <c r="H6241" s="65">
        <v>348.40000000000146</v>
      </c>
      <c r="I6241" s="9">
        <v>0</v>
      </c>
      <c r="J6241" s="9">
        <v>0</v>
      </c>
      <c r="K6241" s="9">
        <v>0</v>
      </c>
      <c r="L6241" s="9" t="s">
        <v>277</v>
      </c>
      <c r="M6241" s="9" t="s">
        <v>277</v>
      </c>
      <c r="P6241" s="65">
        <f t="shared" si="171"/>
        <v>1010.5000000000015</v>
      </c>
      <c r="R6241" t="s">
        <v>316</v>
      </c>
    </row>
    <row r="6242" spans="1:21" ht="15">
      <c r="A6242" s="28" t="s">
        <v>158</v>
      </c>
      <c r="B6242" s="61" t="s">
        <v>615</v>
      </c>
      <c r="E6242" s="9" t="s">
        <v>182</v>
      </c>
      <c r="F6242" s="9" t="s">
        <v>277</v>
      </c>
      <c r="G6242" s="9" t="s">
        <v>277</v>
      </c>
      <c r="H6242" s="90">
        <v>558.80000000001019</v>
      </c>
      <c r="I6242" s="9">
        <v>0</v>
      </c>
      <c r="J6242" s="9">
        <v>0</v>
      </c>
      <c r="K6242" s="9">
        <v>0</v>
      </c>
      <c r="L6242" s="9">
        <v>338</v>
      </c>
      <c r="M6242" s="65">
        <v>35.4</v>
      </c>
      <c r="P6242" s="65">
        <f t="shared" si="171"/>
        <v>932.20000000001016</v>
      </c>
      <c r="R6242" t="s">
        <v>291</v>
      </c>
    </row>
    <row r="6243" spans="1:21" ht="15">
      <c r="A6243" s="28" t="s">
        <v>159</v>
      </c>
      <c r="B6243" s="226" t="s">
        <v>1587</v>
      </c>
      <c r="C6243" s="3"/>
      <c r="D6243" s="3"/>
      <c r="E6243" s="9" t="s">
        <v>277</v>
      </c>
      <c r="F6243" s="9" t="s">
        <v>277</v>
      </c>
      <c r="G6243" s="9" t="s">
        <v>277</v>
      </c>
      <c r="H6243" s="9" t="s">
        <v>277</v>
      </c>
      <c r="I6243" s="9">
        <v>0</v>
      </c>
      <c r="J6243" s="9">
        <v>0</v>
      </c>
      <c r="K6243" s="9">
        <v>0</v>
      </c>
      <c r="L6243" s="179">
        <v>573.49999999999636</v>
      </c>
      <c r="M6243" s="65">
        <v>353.5</v>
      </c>
      <c r="P6243" s="65">
        <f t="shared" si="171"/>
        <v>926.99999999999636</v>
      </c>
      <c r="R6243" t="s">
        <v>283</v>
      </c>
    </row>
    <row r="6244" spans="1:21" ht="15">
      <c r="A6244" s="28" t="s">
        <v>160</v>
      </c>
      <c r="B6244" s="61" t="s">
        <v>2083</v>
      </c>
      <c r="C6244" s="3"/>
      <c r="D6244" s="3"/>
      <c r="E6244" s="9" t="s">
        <v>277</v>
      </c>
      <c r="F6244" s="9" t="s">
        <v>277</v>
      </c>
      <c r="G6244" s="9" t="s">
        <v>277</v>
      </c>
      <c r="H6244" s="9" t="s">
        <v>277</v>
      </c>
      <c r="I6244" s="9">
        <v>0</v>
      </c>
      <c r="J6244" s="9">
        <v>0</v>
      </c>
      <c r="K6244" s="9">
        <v>0</v>
      </c>
      <c r="L6244" s="176">
        <v>682.10000000000218</v>
      </c>
      <c r="M6244" s="65">
        <v>238.8</v>
      </c>
      <c r="N6244" s="65"/>
      <c r="P6244" s="65">
        <f t="shared" si="171"/>
        <v>920.90000000000214</v>
      </c>
      <c r="R6244" t="s">
        <v>280</v>
      </c>
      <c r="U6244" t="s">
        <v>1399</v>
      </c>
    </row>
    <row r="6245" spans="1:21" ht="15">
      <c r="A6245" s="28" t="s">
        <v>162</v>
      </c>
      <c r="B6245" s="61" t="s">
        <v>6</v>
      </c>
      <c r="E6245" s="9" t="s">
        <v>182</v>
      </c>
      <c r="F6245" s="179">
        <v>426.1</v>
      </c>
      <c r="G6245" s="9">
        <v>116.8</v>
      </c>
      <c r="H6245" s="65">
        <v>366.60000000000946</v>
      </c>
      <c r="I6245" s="9">
        <v>0</v>
      </c>
      <c r="J6245" s="9">
        <v>0</v>
      </c>
      <c r="K6245" s="9">
        <v>0</v>
      </c>
      <c r="L6245" s="9" t="s">
        <v>277</v>
      </c>
      <c r="M6245" s="9" t="s">
        <v>277</v>
      </c>
      <c r="P6245" s="65">
        <f t="shared" si="171"/>
        <v>909.50000000000944</v>
      </c>
      <c r="R6245" t="s">
        <v>283</v>
      </c>
    </row>
    <row r="6246" spans="1:21" ht="15">
      <c r="A6246" s="28" t="s">
        <v>273</v>
      </c>
      <c r="B6246" s="61" t="s">
        <v>645</v>
      </c>
      <c r="E6246" s="9" t="s">
        <v>182</v>
      </c>
      <c r="F6246" s="9" t="s">
        <v>277</v>
      </c>
      <c r="G6246" s="9" t="s">
        <v>277</v>
      </c>
      <c r="H6246" s="65">
        <v>427.30000000000291</v>
      </c>
      <c r="I6246" s="9">
        <v>0</v>
      </c>
      <c r="J6246" s="9">
        <v>0</v>
      </c>
      <c r="K6246" s="9">
        <v>0</v>
      </c>
      <c r="L6246" s="9">
        <v>256</v>
      </c>
      <c r="M6246" s="65">
        <v>220.10000000000002</v>
      </c>
      <c r="P6246" s="65">
        <f t="shared" si="171"/>
        <v>903.40000000000293</v>
      </c>
    </row>
    <row r="6247" spans="1:21" ht="15">
      <c r="A6247" s="28" t="s">
        <v>274</v>
      </c>
      <c r="B6247" s="61" t="s">
        <v>629</v>
      </c>
      <c r="E6247" s="9" t="s">
        <v>182</v>
      </c>
      <c r="F6247" s="9" t="s">
        <v>277</v>
      </c>
      <c r="G6247" s="9" t="s">
        <v>277</v>
      </c>
      <c r="H6247" s="90">
        <v>576.90000000000146</v>
      </c>
      <c r="I6247" s="9">
        <v>0</v>
      </c>
      <c r="J6247" s="9">
        <v>0</v>
      </c>
      <c r="K6247" s="9">
        <v>0</v>
      </c>
      <c r="L6247" s="9">
        <v>206.10000000000582</v>
      </c>
      <c r="M6247" s="65">
        <v>81</v>
      </c>
      <c r="P6247" s="65">
        <f t="shared" si="171"/>
        <v>864.00000000000728</v>
      </c>
      <c r="R6247" t="s">
        <v>296</v>
      </c>
    </row>
    <row r="6248" spans="1:21" ht="15">
      <c r="A6248" s="28" t="s">
        <v>275</v>
      </c>
      <c r="B6248" s="61" t="s">
        <v>13</v>
      </c>
      <c r="E6248" s="9" t="s">
        <v>182</v>
      </c>
      <c r="F6248" s="9">
        <v>280.5</v>
      </c>
      <c r="G6248" s="179">
        <v>288.8</v>
      </c>
      <c r="H6248" s="65">
        <v>214.00000000000728</v>
      </c>
      <c r="I6248" s="9">
        <v>0</v>
      </c>
      <c r="J6248" s="9">
        <v>0</v>
      </c>
      <c r="K6248" s="9">
        <v>0</v>
      </c>
      <c r="L6248" s="9">
        <v>67.299999999991996</v>
      </c>
      <c r="M6248" s="9" t="s">
        <v>277</v>
      </c>
      <c r="P6248" s="65">
        <f t="shared" ref="P6248:P6279" si="172">SUM(E6248:M6248)</f>
        <v>850.59999999999923</v>
      </c>
      <c r="R6248" t="s">
        <v>287</v>
      </c>
    </row>
    <row r="6249" spans="1:21" ht="15">
      <c r="A6249" s="28" t="s">
        <v>276</v>
      </c>
      <c r="B6249" s="61" t="s">
        <v>630</v>
      </c>
      <c r="E6249" s="9" t="s">
        <v>182</v>
      </c>
      <c r="F6249" s="9" t="s">
        <v>277</v>
      </c>
      <c r="G6249" s="9" t="s">
        <v>277</v>
      </c>
      <c r="H6249" s="65">
        <v>535.19999999999345</v>
      </c>
      <c r="I6249" s="9">
        <v>0</v>
      </c>
      <c r="J6249" s="9">
        <v>0</v>
      </c>
      <c r="K6249" s="9">
        <v>0</v>
      </c>
      <c r="L6249" s="9">
        <v>280.00000000000364</v>
      </c>
      <c r="M6249" s="65">
        <v>29.7</v>
      </c>
      <c r="P6249" s="65">
        <f t="shared" si="172"/>
        <v>844.89999999999714</v>
      </c>
    </row>
    <row r="6250" spans="1:21" ht="15">
      <c r="A6250" s="28" t="s">
        <v>602</v>
      </c>
      <c r="B6250" s="226" t="s">
        <v>1581</v>
      </c>
      <c r="C6250" s="3"/>
      <c r="D6250" s="3"/>
      <c r="E6250" s="9" t="s">
        <v>277</v>
      </c>
      <c r="F6250" s="9" t="s">
        <v>277</v>
      </c>
      <c r="G6250" s="9" t="s">
        <v>277</v>
      </c>
      <c r="H6250" s="9" t="s">
        <v>277</v>
      </c>
      <c r="I6250" s="9">
        <v>0</v>
      </c>
      <c r="J6250" s="9">
        <v>0</v>
      </c>
      <c r="K6250" s="9">
        <v>0</v>
      </c>
      <c r="L6250" s="174">
        <v>651.80000000000655</v>
      </c>
      <c r="M6250" s="65">
        <v>143.70000000000002</v>
      </c>
      <c r="P6250" s="65">
        <f t="shared" si="172"/>
        <v>795.50000000000659</v>
      </c>
      <c r="R6250" t="s">
        <v>299</v>
      </c>
    </row>
    <row r="6251" spans="1:21" ht="15">
      <c r="A6251" s="28" t="s">
        <v>603</v>
      </c>
      <c r="B6251" s="226" t="s">
        <v>2180</v>
      </c>
      <c r="C6251" s="3"/>
      <c r="D6251" s="3"/>
      <c r="E6251" s="9" t="s">
        <v>277</v>
      </c>
      <c r="F6251" s="9" t="s">
        <v>277</v>
      </c>
      <c r="G6251" s="9" t="s">
        <v>277</v>
      </c>
      <c r="H6251" s="9" t="s">
        <v>277</v>
      </c>
      <c r="I6251" s="9">
        <v>0</v>
      </c>
      <c r="J6251" s="9">
        <v>0</v>
      </c>
      <c r="K6251" s="9">
        <v>0</v>
      </c>
      <c r="L6251" s="179">
        <v>542.89999999999782</v>
      </c>
      <c r="M6251" s="65">
        <v>236.20000000000002</v>
      </c>
      <c r="N6251" s="65"/>
      <c r="P6251" s="65">
        <f t="shared" si="172"/>
        <v>779.09999999999786</v>
      </c>
      <c r="R6251" t="s">
        <v>291</v>
      </c>
    </row>
    <row r="6252" spans="1:21" ht="15">
      <c r="A6252" s="28" t="s">
        <v>604</v>
      </c>
      <c r="B6252" s="226" t="s">
        <v>1592</v>
      </c>
      <c r="C6252" s="3"/>
      <c r="D6252" s="3"/>
      <c r="E6252" s="9" t="s">
        <v>277</v>
      </c>
      <c r="F6252" s="9" t="s">
        <v>277</v>
      </c>
      <c r="G6252" s="9" t="s">
        <v>277</v>
      </c>
      <c r="H6252" s="9" t="s">
        <v>277</v>
      </c>
      <c r="I6252" s="9">
        <v>0</v>
      </c>
      <c r="J6252" s="9">
        <v>0</v>
      </c>
      <c r="K6252" s="9">
        <v>0</v>
      </c>
      <c r="L6252" s="9">
        <v>262.80000000000291</v>
      </c>
      <c r="M6252" s="112">
        <v>508.8</v>
      </c>
      <c r="N6252" s="65"/>
      <c r="P6252" s="65">
        <f t="shared" si="172"/>
        <v>771.60000000000286</v>
      </c>
      <c r="R6252" t="s">
        <v>280</v>
      </c>
      <c r="U6252" t="s">
        <v>1399</v>
      </c>
    </row>
    <row r="6253" spans="1:21" ht="15">
      <c r="A6253" s="28" t="s">
        <v>606</v>
      </c>
      <c r="B6253" s="61" t="s">
        <v>15</v>
      </c>
      <c r="E6253" s="9" t="s">
        <v>182</v>
      </c>
      <c r="F6253" s="9">
        <v>391.8</v>
      </c>
      <c r="G6253" s="9">
        <v>59.6</v>
      </c>
      <c r="H6253" s="65">
        <v>58</v>
      </c>
      <c r="I6253" s="9">
        <v>0</v>
      </c>
      <c r="J6253" s="9">
        <v>0</v>
      </c>
      <c r="K6253" s="9">
        <v>0</v>
      </c>
      <c r="L6253" s="9">
        <v>253.90000000000146</v>
      </c>
      <c r="M6253" s="65" t="s">
        <v>278</v>
      </c>
      <c r="P6253" s="65">
        <f t="shared" si="172"/>
        <v>763.30000000000155</v>
      </c>
    </row>
    <row r="6254" spans="1:21" ht="15">
      <c r="A6254" s="28" t="s">
        <v>612</v>
      </c>
      <c r="B6254" s="61" t="s">
        <v>644</v>
      </c>
      <c r="E6254" s="9" t="s">
        <v>182</v>
      </c>
      <c r="F6254" s="9" t="s">
        <v>277</v>
      </c>
      <c r="G6254" s="9" t="s">
        <v>277</v>
      </c>
      <c r="H6254" s="65">
        <v>109.80000000000291</v>
      </c>
      <c r="I6254" s="9">
        <v>0</v>
      </c>
      <c r="J6254" s="9">
        <v>0</v>
      </c>
      <c r="K6254" s="9">
        <v>0</v>
      </c>
      <c r="L6254" s="9">
        <v>342.90000000001237</v>
      </c>
      <c r="M6254" s="65">
        <v>304.5</v>
      </c>
      <c r="P6254" s="65">
        <f t="shared" si="172"/>
        <v>757.20000000001528</v>
      </c>
    </row>
    <row r="6255" spans="1:21" ht="15">
      <c r="A6255" s="28" t="s">
        <v>614</v>
      </c>
      <c r="B6255" s="226" t="s">
        <v>1593</v>
      </c>
      <c r="C6255" s="3"/>
      <c r="D6255" s="3"/>
      <c r="E6255" s="9" t="s">
        <v>277</v>
      </c>
      <c r="F6255" s="9" t="s">
        <v>277</v>
      </c>
      <c r="G6255" s="9" t="s">
        <v>277</v>
      </c>
      <c r="H6255" s="9" t="s">
        <v>277</v>
      </c>
      <c r="I6255" s="9">
        <v>0</v>
      </c>
      <c r="J6255" s="9">
        <v>0</v>
      </c>
      <c r="K6255" s="9">
        <v>0</v>
      </c>
      <c r="L6255" s="9">
        <v>335.89999999999418</v>
      </c>
      <c r="M6255" s="90">
        <v>398.1</v>
      </c>
      <c r="N6255" s="65"/>
      <c r="P6255" s="65">
        <f t="shared" si="172"/>
        <v>733.9999999999942</v>
      </c>
      <c r="R6255" t="s">
        <v>286</v>
      </c>
    </row>
    <row r="6256" spans="1:21" ht="15">
      <c r="A6256" s="28" t="s">
        <v>617</v>
      </c>
      <c r="B6256" s="61" t="s">
        <v>648</v>
      </c>
      <c r="E6256" s="9" t="s">
        <v>182</v>
      </c>
      <c r="F6256" s="9" t="s">
        <v>277</v>
      </c>
      <c r="G6256" s="9" t="s">
        <v>277</v>
      </c>
      <c r="H6256" s="65">
        <v>475.30000000001019</v>
      </c>
      <c r="I6256" s="9">
        <v>0</v>
      </c>
      <c r="J6256" s="9">
        <v>0</v>
      </c>
      <c r="K6256" s="9">
        <v>0</v>
      </c>
      <c r="L6256" s="9">
        <v>59.400000000005093</v>
      </c>
      <c r="M6256" s="65">
        <v>158.1</v>
      </c>
      <c r="P6256" s="65">
        <f t="shared" si="172"/>
        <v>692.8000000000153</v>
      </c>
    </row>
    <row r="6257" spans="1:18" ht="15">
      <c r="A6257" s="28" t="s">
        <v>618</v>
      </c>
      <c r="B6257" s="170" t="s">
        <v>1283</v>
      </c>
      <c r="C6257" s="3"/>
      <c r="D6257" s="3"/>
      <c r="E6257" s="9" t="s">
        <v>182</v>
      </c>
      <c r="F6257" s="9" t="s">
        <v>277</v>
      </c>
      <c r="G6257" s="9" t="s">
        <v>277</v>
      </c>
      <c r="H6257" s="9" t="s">
        <v>277</v>
      </c>
      <c r="I6257" s="9">
        <v>0</v>
      </c>
      <c r="J6257" s="9">
        <v>0</v>
      </c>
      <c r="K6257" s="9">
        <v>0</v>
      </c>
      <c r="L6257" s="9">
        <v>378.09999999999491</v>
      </c>
      <c r="M6257" s="65">
        <v>282.60000000000002</v>
      </c>
      <c r="P6257" s="65">
        <f t="shared" si="172"/>
        <v>660.69999999999493</v>
      </c>
    </row>
    <row r="6258" spans="1:18" ht="15">
      <c r="A6258" s="28" t="s">
        <v>621</v>
      </c>
      <c r="B6258" s="61" t="s">
        <v>654</v>
      </c>
      <c r="E6258" s="9" t="s">
        <v>182</v>
      </c>
      <c r="F6258" s="9" t="s">
        <v>277</v>
      </c>
      <c r="G6258" s="9" t="s">
        <v>277</v>
      </c>
      <c r="H6258" s="65">
        <v>216.90000000000509</v>
      </c>
      <c r="I6258" s="9">
        <v>0</v>
      </c>
      <c r="J6258" s="9">
        <v>0</v>
      </c>
      <c r="K6258" s="9">
        <v>0</v>
      </c>
      <c r="L6258" s="9">
        <v>257.00000000000364</v>
      </c>
      <c r="M6258" s="65">
        <v>185.6</v>
      </c>
      <c r="P6258" s="65">
        <f t="shared" si="172"/>
        <v>659.50000000000875</v>
      </c>
    </row>
    <row r="6259" spans="1:18" ht="15">
      <c r="A6259" s="28" t="s">
        <v>623</v>
      </c>
      <c r="B6259" s="226" t="s">
        <v>1579</v>
      </c>
      <c r="C6259" s="3"/>
      <c r="D6259" s="3"/>
      <c r="E6259" s="9" t="s">
        <v>277</v>
      </c>
      <c r="F6259" s="9" t="s">
        <v>277</v>
      </c>
      <c r="G6259" s="9" t="s">
        <v>277</v>
      </c>
      <c r="H6259" s="9" t="s">
        <v>277</v>
      </c>
      <c r="I6259" s="9">
        <v>0</v>
      </c>
      <c r="J6259" s="9">
        <v>0</v>
      </c>
      <c r="K6259" s="9">
        <v>0</v>
      </c>
      <c r="L6259" s="175">
        <v>615.79999999999563</v>
      </c>
      <c r="M6259" s="65">
        <v>42.599999999999994</v>
      </c>
      <c r="P6259" s="65">
        <f t="shared" si="172"/>
        <v>658.39999999999566</v>
      </c>
      <c r="R6259" t="s">
        <v>281</v>
      </c>
    </row>
    <row r="6260" spans="1:18" ht="15">
      <c r="A6260" s="28" t="s">
        <v>628</v>
      </c>
      <c r="B6260" s="61" t="s">
        <v>2076</v>
      </c>
      <c r="C6260" s="3"/>
      <c r="D6260" s="3"/>
      <c r="E6260" s="9" t="s">
        <v>277</v>
      </c>
      <c r="F6260" s="9" t="s">
        <v>277</v>
      </c>
      <c r="G6260" s="9" t="s">
        <v>277</v>
      </c>
      <c r="H6260" s="9" t="s">
        <v>277</v>
      </c>
      <c r="I6260" s="9">
        <v>0</v>
      </c>
      <c r="J6260" s="9">
        <v>0</v>
      </c>
      <c r="K6260" s="9">
        <v>0</v>
      </c>
      <c r="L6260" s="9">
        <v>302.29999999999563</v>
      </c>
      <c r="M6260" s="65">
        <v>344.3</v>
      </c>
      <c r="N6260" s="65"/>
      <c r="P6260" s="65">
        <f t="shared" si="172"/>
        <v>646.59999999999559</v>
      </c>
    </row>
    <row r="6261" spans="1:18" ht="15">
      <c r="A6261" s="28" t="s">
        <v>632</v>
      </c>
      <c r="B6261" s="226" t="s">
        <v>1666</v>
      </c>
      <c r="C6261" s="3"/>
      <c r="D6261" s="3"/>
      <c r="E6261" s="9" t="s">
        <v>277</v>
      </c>
      <c r="F6261" s="9" t="s">
        <v>277</v>
      </c>
      <c r="G6261" s="9" t="s">
        <v>277</v>
      </c>
      <c r="H6261" s="9" t="s">
        <v>277</v>
      </c>
      <c r="I6261" s="9">
        <v>0</v>
      </c>
      <c r="J6261" s="9">
        <v>0</v>
      </c>
      <c r="K6261" s="9">
        <v>0</v>
      </c>
      <c r="L6261" s="179">
        <v>487.49999999999272</v>
      </c>
      <c r="M6261" s="90">
        <v>157.70000000000002</v>
      </c>
      <c r="N6261" s="65"/>
      <c r="P6261" s="65">
        <f t="shared" si="172"/>
        <v>645.19999999999277</v>
      </c>
      <c r="R6261" t="s">
        <v>292</v>
      </c>
    </row>
    <row r="6262" spans="1:18" ht="15">
      <c r="A6262" s="28" t="s">
        <v>633</v>
      </c>
      <c r="B6262" s="61" t="s">
        <v>605</v>
      </c>
      <c r="E6262" s="9" t="s">
        <v>182</v>
      </c>
      <c r="F6262" s="9" t="s">
        <v>277</v>
      </c>
      <c r="G6262" s="9" t="s">
        <v>277</v>
      </c>
      <c r="H6262" s="65">
        <v>322.200000000008</v>
      </c>
      <c r="I6262" s="9">
        <v>0</v>
      </c>
      <c r="J6262" s="9">
        <v>0</v>
      </c>
      <c r="K6262" s="9">
        <v>0</v>
      </c>
      <c r="L6262" s="9">
        <v>312.10000000000218</v>
      </c>
      <c r="M6262" s="65">
        <v>10.5</v>
      </c>
      <c r="P6262" s="65">
        <f t="shared" si="172"/>
        <v>644.80000000001019</v>
      </c>
    </row>
    <row r="6263" spans="1:18" ht="15">
      <c r="A6263" s="28" t="s">
        <v>634</v>
      </c>
      <c r="B6263" s="61" t="s">
        <v>620</v>
      </c>
      <c r="E6263" s="9" t="s">
        <v>182</v>
      </c>
      <c r="F6263" s="9" t="s">
        <v>277</v>
      </c>
      <c r="G6263" s="9" t="s">
        <v>277</v>
      </c>
      <c r="H6263" s="65">
        <v>192.200000000008</v>
      </c>
      <c r="I6263" s="9">
        <v>0</v>
      </c>
      <c r="J6263" s="9">
        <v>0</v>
      </c>
      <c r="K6263" s="9">
        <v>0</v>
      </c>
      <c r="L6263" s="9">
        <v>266.89999999999782</v>
      </c>
      <c r="M6263" s="65">
        <v>178.8</v>
      </c>
      <c r="P6263" s="65">
        <f t="shared" si="172"/>
        <v>637.90000000000578</v>
      </c>
    </row>
    <row r="6264" spans="1:18" ht="15">
      <c r="A6264" s="28" t="s">
        <v>639</v>
      </c>
      <c r="B6264" s="226" t="s">
        <v>1596</v>
      </c>
      <c r="C6264" s="3"/>
      <c r="D6264" s="3"/>
      <c r="E6264" s="9" t="s">
        <v>277</v>
      </c>
      <c r="F6264" s="9" t="s">
        <v>277</v>
      </c>
      <c r="G6264" s="9" t="s">
        <v>277</v>
      </c>
      <c r="H6264" s="9" t="s">
        <v>277</v>
      </c>
      <c r="I6264" s="9">
        <v>0</v>
      </c>
      <c r="J6264" s="9">
        <v>0</v>
      </c>
      <c r="K6264" s="9">
        <v>0</v>
      </c>
      <c r="L6264" s="9">
        <v>177.5</v>
      </c>
      <c r="M6264" s="114">
        <v>446.8</v>
      </c>
      <c r="N6264" s="65"/>
      <c r="P6264" s="65">
        <f t="shared" si="172"/>
        <v>624.29999999999995</v>
      </c>
      <c r="R6264" t="s">
        <v>3083</v>
      </c>
    </row>
    <row r="6265" spans="1:18" ht="15">
      <c r="A6265" s="28" t="s">
        <v>647</v>
      </c>
      <c r="B6265" s="61" t="s">
        <v>144</v>
      </c>
      <c r="E6265" s="9" t="s">
        <v>182</v>
      </c>
      <c r="F6265" s="9">
        <v>276.7</v>
      </c>
      <c r="G6265" s="9">
        <v>124.8</v>
      </c>
      <c r="H6265" s="65">
        <v>202.80000000000291</v>
      </c>
      <c r="I6265" s="9">
        <v>0</v>
      </c>
      <c r="J6265" s="9">
        <v>0</v>
      </c>
      <c r="K6265" s="9">
        <v>0</v>
      </c>
      <c r="L6265" s="9" t="s">
        <v>277</v>
      </c>
      <c r="M6265" s="9" t="s">
        <v>277</v>
      </c>
      <c r="P6265" s="65">
        <f t="shared" si="172"/>
        <v>604.30000000000291</v>
      </c>
    </row>
    <row r="6266" spans="1:18" ht="15">
      <c r="A6266" s="28" t="s">
        <v>651</v>
      </c>
      <c r="B6266" s="170" t="s">
        <v>1279</v>
      </c>
      <c r="C6266" s="3"/>
      <c r="D6266" s="3"/>
      <c r="E6266" s="9" t="s">
        <v>182</v>
      </c>
      <c r="F6266" s="9" t="s">
        <v>277</v>
      </c>
      <c r="G6266" s="9" t="s">
        <v>277</v>
      </c>
      <c r="H6266" s="9" t="s">
        <v>277</v>
      </c>
      <c r="I6266" s="9">
        <v>0</v>
      </c>
      <c r="J6266" s="9">
        <v>0</v>
      </c>
      <c r="K6266" s="9">
        <v>0</v>
      </c>
      <c r="L6266" s="9">
        <v>390.59999999998399</v>
      </c>
      <c r="M6266" s="65">
        <v>184.4</v>
      </c>
      <c r="P6266" s="65">
        <f t="shared" si="172"/>
        <v>574.99999999998397</v>
      </c>
    </row>
    <row r="6267" spans="1:18" ht="15">
      <c r="A6267" s="28" t="s">
        <v>652</v>
      </c>
      <c r="B6267" s="61" t="s">
        <v>23</v>
      </c>
      <c r="E6267" s="9" t="s">
        <v>182</v>
      </c>
      <c r="F6267" s="9">
        <v>81.900000000000006</v>
      </c>
      <c r="G6267" s="179">
        <v>341.8</v>
      </c>
      <c r="H6267" s="65">
        <v>19.800000000006548</v>
      </c>
      <c r="I6267" s="9">
        <v>0</v>
      </c>
      <c r="J6267" s="9">
        <v>0</v>
      </c>
      <c r="K6267" s="9">
        <v>0</v>
      </c>
      <c r="L6267" s="9">
        <v>90.399999999990541</v>
      </c>
      <c r="M6267" s="65">
        <v>38.5</v>
      </c>
      <c r="P6267" s="65">
        <f t="shared" si="172"/>
        <v>572.39999999999714</v>
      </c>
      <c r="R6267" t="s">
        <v>296</v>
      </c>
    </row>
    <row r="6268" spans="1:18" ht="15">
      <c r="A6268" s="28" t="s">
        <v>653</v>
      </c>
      <c r="B6268" s="226" t="s">
        <v>2074</v>
      </c>
      <c r="C6268" s="3"/>
      <c r="D6268" s="3"/>
      <c r="E6268" s="9" t="s">
        <v>277</v>
      </c>
      <c r="F6268" s="9" t="s">
        <v>277</v>
      </c>
      <c r="G6268" s="9" t="s">
        <v>277</v>
      </c>
      <c r="H6268" s="9" t="s">
        <v>277</v>
      </c>
      <c r="I6268" s="9">
        <v>0</v>
      </c>
      <c r="J6268" s="9">
        <v>0</v>
      </c>
      <c r="K6268" s="9">
        <v>0</v>
      </c>
      <c r="L6268" s="9">
        <v>280.90000000000509</v>
      </c>
      <c r="M6268" s="65">
        <v>273.60000000000002</v>
      </c>
      <c r="N6268" s="65"/>
      <c r="P6268" s="65">
        <f t="shared" si="172"/>
        <v>554.50000000000512</v>
      </c>
    </row>
    <row r="6269" spans="1:18" ht="15">
      <c r="A6269" s="28" t="s">
        <v>658</v>
      </c>
      <c r="B6269" s="61" t="s">
        <v>2092</v>
      </c>
      <c r="C6269" s="3"/>
      <c r="D6269" s="3"/>
      <c r="E6269" s="9" t="s">
        <v>277</v>
      </c>
      <c r="F6269" s="9" t="s">
        <v>277</v>
      </c>
      <c r="G6269" s="9" t="s">
        <v>277</v>
      </c>
      <c r="H6269" s="9" t="s">
        <v>277</v>
      </c>
      <c r="I6269" s="9">
        <v>0</v>
      </c>
      <c r="J6269" s="9">
        <v>0</v>
      </c>
      <c r="K6269" s="9">
        <v>0</v>
      </c>
      <c r="L6269" s="9">
        <v>292.19999999999345</v>
      </c>
      <c r="M6269" s="65">
        <v>256.10000000000002</v>
      </c>
      <c r="N6269" s="65"/>
      <c r="P6269" s="65">
        <f t="shared" si="172"/>
        <v>548.29999999999347</v>
      </c>
    </row>
    <row r="6270" spans="1:18" ht="15">
      <c r="A6270" s="28" t="s">
        <v>659</v>
      </c>
      <c r="B6270" s="61" t="s">
        <v>624</v>
      </c>
      <c r="E6270" s="9" t="s">
        <v>182</v>
      </c>
      <c r="F6270" s="9" t="s">
        <v>277</v>
      </c>
      <c r="G6270" s="9" t="s">
        <v>277</v>
      </c>
      <c r="H6270" s="65">
        <v>269.10000000000946</v>
      </c>
      <c r="I6270" s="9">
        <v>0</v>
      </c>
      <c r="J6270" s="9">
        <v>0</v>
      </c>
      <c r="K6270" s="9">
        <v>0</v>
      </c>
      <c r="L6270" s="9">
        <v>154.49999999999636</v>
      </c>
      <c r="M6270" s="65">
        <v>119.3</v>
      </c>
      <c r="P6270" s="65">
        <f t="shared" si="172"/>
        <v>542.90000000000578</v>
      </c>
    </row>
    <row r="6271" spans="1:18" ht="15">
      <c r="A6271" s="28" t="s">
        <v>660</v>
      </c>
      <c r="B6271" s="61" t="s">
        <v>596</v>
      </c>
      <c r="E6271" s="9" t="s">
        <v>182</v>
      </c>
      <c r="F6271" s="9" t="s">
        <v>277</v>
      </c>
      <c r="G6271" s="9" t="s">
        <v>277</v>
      </c>
      <c r="H6271" s="65">
        <v>339.60000000000946</v>
      </c>
      <c r="I6271" s="9">
        <v>0</v>
      </c>
      <c r="J6271" s="9">
        <v>0</v>
      </c>
      <c r="K6271" s="9">
        <v>0</v>
      </c>
      <c r="L6271" s="9">
        <v>46.599999999994907</v>
      </c>
      <c r="M6271" s="65">
        <v>155.1</v>
      </c>
      <c r="P6271" s="65">
        <f t="shared" si="172"/>
        <v>541.30000000000439</v>
      </c>
    </row>
    <row r="6272" spans="1:18" ht="15">
      <c r="A6272" s="28" t="s">
        <v>662</v>
      </c>
      <c r="B6272" s="170" t="s">
        <v>1280</v>
      </c>
      <c r="C6272" s="3"/>
      <c r="D6272" s="3"/>
      <c r="E6272" s="9" t="s">
        <v>182</v>
      </c>
      <c r="F6272" s="9" t="s">
        <v>277</v>
      </c>
      <c r="G6272" s="9" t="s">
        <v>277</v>
      </c>
      <c r="H6272" s="9" t="s">
        <v>277</v>
      </c>
      <c r="I6272" s="9">
        <v>0</v>
      </c>
      <c r="J6272" s="9">
        <v>0</v>
      </c>
      <c r="K6272" s="9">
        <v>0</v>
      </c>
      <c r="L6272" s="9">
        <v>400.19999999998981</v>
      </c>
      <c r="M6272" s="65">
        <v>115.4</v>
      </c>
      <c r="P6272" s="65">
        <f t="shared" si="172"/>
        <v>515.59999999998979</v>
      </c>
    </row>
    <row r="6273" spans="1:16" ht="15">
      <c r="A6273" s="28" t="s">
        <v>663</v>
      </c>
      <c r="B6273" s="61" t="s">
        <v>2086</v>
      </c>
      <c r="C6273" s="3"/>
      <c r="D6273" s="3"/>
      <c r="E6273" s="9" t="s">
        <v>277</v>
      </c>
      <c r="F6273" s="9" t="s">
        <v>277</v>
      </c>
      <c r="G6273" s="9" t="s">
        <v>277</v>
      </c>
      <c r="H6273" s="9" t="s">
        <v>277</v>
      </c>
      <c r="I6273" s="9">
        <v>0</v>
      </c>
      <c r="J6273" s="9">
        <v>0</v>
      </c>
      <c r="K6273" s="9">
        <v>0</v>
      </c>
      <c r="L6273" s="9">
        <v>276.99999999999272</v>
      </c>
      <c r="M6273" s="65">
        <v>236.9</v>
      </c>
      <c r="N6273" s="65"/>
      <c r="P6273" s="65">
        <f t="shared" si="172"/>
        <v>513.8999999999927</v>
      </c>
    </row>
    <row r="6274" spans="1:16" ht="15">
      <c r="A6274" s="28" t="s">
        <v>664</v>
      </c>
      <c r="B6274" s="181" t="s">
        <v>1286</v>
      </c>
      <c r="C6274" s="3"/>
      <c r="D6274" s="3"/>
      <c r="E6274" s="9" t="s">
        <v>182</v>
      </c>
      <c r="F6274" s="9" t="s">
        <v>277</v>
      </c>
      <c r="G6274" s="9" t="s">
        <v>277</v>
      </c>
      <c r="H6274" s="9" t="s">
        <v>277</v>
      </c>
      <c r="I6274" s="9">
        <v>0</v>
      </c>
      <c r="J6274" s="9">
        <v>0</v>
      </c>
      <c r="K6274" s="9">
        <v>0</v>
      </c>
      <c r="L6274" s="9">
        <v>470.09999999999854</v>
      </c>
      <c r="M6274" s="65">
        <v>33.9</v>
      </c>
      <c r="P6274" s="65">
        <f t="shared" si="172"/>
        <v>503.99999999999852</v>
      </c>
    </row>
    <row r="6275" spans="1:16" ht="15">
      <c r="A6275" s="28" t="s">
        <v>667</v>
      </c>
      <c r="B6275" s="61" t="s">
        <v>155</v>
      </c>
      <c r="E6275" s="9" t="s">
        <v>182</v>
      </c>
      <c r="F6275" s="9" t="s">
        <v>277</v>
      </c>
      <c r="G6275" s="179">
        <v>363</v>
      </c>
      <c r="H6275" s="65">
        <v>128.5</v>
      </c>
      <c r="I6275" s="9">
        <v>0</v>
      </c>
      <c r="J6275" s="9">
        <v>0</v>
      </c>
      <c r="K6275" s="9">
        <v>0</v>
      </c>
      <c r="L6275" s="9" t="s">
        <v>277</v>
      </c>
      <c r="M6275" s="9" t="s">
        <v>277</v>
      </c>
      <c r="P6275" s="65">
        <f t="shared" si="172"/>
        <v>491.5</v>
      </c>
    </row>
    <row r="6276" spans="1:16" ht="15">
      <c r="A6276" s="28" t="s">
        <v>726</v>
      </c>
      <c r="B6276" s="61" t="s">
        <v>2075</v>
      </c>
      <c r="C6276" s="3"/>
      <c r="D6276" s="3"/>
      <c r="E6276" s="9" t="s">
        <v>277</v>
      </c>
      <c r="F6276" s="9" t="s">
        <v>277</v>
      </c>
      <c r="G6276" s="9" t="s">
        <v>277</v>
      </c>
      <c r="H6276" s="9" t="s">
        <v>277</v>
      </c>
      <c r="I6276" s="9">
        <v>0</v>
      </c>
      <c r="J6276" s="9">
        <v>0</v>
      </c>
      <c r="K6276" s="9">
        <v>0</v>
      </c>
      <c r="L6276" s="9">
        <v>348.39999999999782</v>
      </c>
      <c r="M6276" s="65">
        <v>141</v>
      </c>
      <c r="N6276" s="65"/>
      <c r="P6276" s="65">
        <f t="shared" si="172"/>
        <v>489.39999999999782</v>
      </c>
    </row>
    <row r="6277" spans="1:16" ht="15">
      <c r="A6277" s="28" t="s">
        <v>727</v>
      </c>
      <c r="B6277" s="61" t="s">
        <v>631</v>
      </c>
      <c r="E6277" s="9" t="s">
        <v>182</v>
      </c>
      <c r="F6277" s="9" t="s">
        <v>277</v>
      </c>
      <c r="G6277" s="9" t="s">
        <v>277</v>
      </c>
      <c r="H6277" s="65">
        <v>308.90000000000509</v>
      </c>
      <c r="I6277" s="9">
        <v>0</v>
      </c>
      <c r="J6277" s="9">
        <v>0</v>
      </c>
      <c r="K6277" s="9">
        <v>0</v>
      </c>
      <c r="L6277" s="9">
        <v>141.50000000000364</v>
      </c>
      <c r="M6277" s="65">
        <v>23.1</v>
      </c>
      <c r="P6277" s="65">
        <f t="shared" si="172"/>
        <v>473.50000000000875</v>
      </c>
    </row>
    <row r="6278" spans="1:16" ht="15">
      <c r="A6278" s="28" t="s">
        <v>728</v>
      </c>
      <c r="B6278" s="170" t="s">
        <v>1272</v>
      </c>
      <c r="C6278" s="3"/>
      <c r="D6278" s="3"/>
      <c r="E6278" s="9" t="s">
        <v>182</v>
      </c>
      <c r="F6278" s="9" t="s">
        <v>277</v>
      </c>
      <c r="G6278" s="9" t="s">
        <v>277</v>
      </c>
      <c r="H6278" s="9" t="s">
        <v>277</v>
      </c>
      <c r="I6278" s="9">
        <v>0</v>
      </c>
      <c r="J6278" s="9">
        <v>0</v>
      </c>
      <c r="K6278" s="9">
        <v>0</v>
      </c>
      <c r="L6278" s="9">
        <v>308.60000000000582</v>
      </c>
      <c r="M6278" s="65">
        <v>161.9</v>
      </c>
      <c r="P6278" s="65">
        <f t="shared" si="172"/>
        <v>470.5000000000058</v>
      </c>
    </row>
    <row r="6279" spans="1:16" ht="15">
      <c r="A6279" s="28" t="s">
        <v>729</v>
      </c>
      <c r="B6279" s="61" t="s">
        <v>611</v>
      </c>
      <c r="E6279" s="9" t="s">
        <v>182</v>
      </c>
      <c r="F6279" s="9" t="s">
        <v>277</v>
      </c>
      <c r="G6279" s="9" t="s">
        <v>277</v>
      </c>
      <c r="H6279" s="65">
        <v>460.50000000001091</v>
      </c>
      <c r="I6279" s="9">
        <v>0</v>
      </c>
      <c r="J6279" s="9">
        <v>0</v>
      </c>
      <c r="K6279" s="9">
        <v>0</v>
      </c>
      <c r="L6279" s="9" t="s">
        <v>277</v>
      </c>
      <c r="M6279" s="9" t="s">
        <v>277</v>
      </c>
      <c r="P6279" s="65">
        <f t="shared" si="172"/>
        <v>460.50000000001091</v>
      </c>
    </row>
    <row r="6280" spans="1:16" ht="15">
      <c r="A6280" s="28" t="s">
        <v>730</v>
      </c>
      <c r="B6280" s="170" t="s">
        <v>1277</v>
      </c>
      <c r="C6280" s="3"/>
      <c r="D6280" s="3"/>
      <c r="E6280" s="9" t="s">
        <v>182</v>
      </c>
      <c r="F6280" s="9" t="s">
        <v>277</v>
      </c>
      <c r="G6280" s="9" t="s">
        <v>277</v>
      </c>
      <c r="H6280" s="9" t="s">
        <v>277</v>
      </c>
      <c r="I6280" s="9">
        <v>0</v>
      </c>
      <c r="J6280" s="9">
        <v>0</v>
      </c>
      <c r="K6280" s="9">
        <v>0</v>
      </c>
      <c r="L6280" s="9">
        <v>394.10000000000218</v>
      </c>
      <c r="M6280" s="65">
        <v>59.3</v>
      </c>
      <c r="P6280" s="65">
        <f t="shared" ref="P6280:P6311" si="173">SUM(E6280:M6280)</f>
        <v>453.40000000000219</v>
      </c>
    </row>
    <row r="6281" spans="1:16" ht="15">
      <c r="A6281" s="28" t="s">
        <v>731</v>
      </c>
      <c r="B6281" s="61" t="s">
        <v>637</v>
      </c>
      <c r="E6281" s="9" t="s">
        <v>182</v>
      </c>
      <c r="F6281" s="9" t="s">
        <v>277</v>
      </c>
      <c r="G6281" s="9" t="s">
        <v>277</v>
      </c>
      <c r="H6281" s="65">
        <v>179.40000000000146</v>
      </c>
      <c r="I6281" s="9">
        <v>0</v>
      </c>
      <c r="J6281" s="9">
        <v>0</v>
      </c>
      <c r="K6281" s="9">
        <v>0</v>
      </c>
      <c r="L6281" s="9">
        <v>233.09999999999854</v>
      </c>
      <c r="M6281" s="65">
        <v>37.200000000000003</v>
      </c>
      <c r="P6281" s="65">
        <f t="shared" si="173"/>
        <v>449.7</v>
      </c>
    </row>
    <row r="6282" spans="1:16" ht="15">
      <c r="A6282" s="28" t="s">
        <v>732</v>
      </c>
      <c r="B6282" s="61" t="s">
        <v>4</v>
      </c>
      <c r="E6282" s="9" t="s">
        <v>182</v>
      </c>
      <c r="F6282" s="9">
        <v>239.8</v>
      </c>
      <c r="G6282" s="9">
        <v>127.4</v>
      </c>
      <c r="H6282" s="65">
        <v>73.000000000007276</v>
      </c>
      <c r="I6282" s="9">
        <v>0</v>
      </c>
      <c r="J6282" s="9">
        <v>0</v>
      </c>
      <c r="K6282" s="9">
        <v>0</v>
      </c>
      <c r="L6282" s="9" t="s">
        <v>277</v>
      </c>
      <c r="M6282" s="9" t="s">
        <v>277</v>
      </c>
      <c r="P6282" s="65">
        <f t="shared" si="173"/>
        <v>440.20000000000732</v>
      </c>
    </row>
    <row r="6283" spans="1:16" ht="15">
      <c r="A6283" s="28" t="s">
        <v>733</v>
      </c>
      <c r="B6283" s="61" t="s">
        <v>29</v>
      </c>
      <c r="E6283" s="9" t="s">
        <v>182</v>
      </c>
      <c r="F6283" s="9">
        <v>175.7</v>
      </c>
      <c r="G6283" s="9">
        <v>257.10000000000002</v>
      </c>
      <c r="H6283" s="9" t="s">
        <v>277</v>
      </c>
      <c r="I6283" s="9">
        <v>0</v>
      </c>
      <c r="J6283" s="9">
        <v>0</v>
      </c>
      <c r="K6283" s="9">
        <v>0</v>
      </c>
      <c r="L6283" s="9" t="s">
        <v>277</v>
      </c>
      <c r="M6283" s="9" t="s">
        <v>277</v>
      </c>
      <c r="P6283" s="65">
        <f t="shared" si="173"/>
        <v>432.8</v>
      </c>
    </row>
    <row r="6284" spans="1:16" ht="15">
      <c r="A6284" s="28" t="s">
        <v>734</v>
      </c>
      <c r="B6284" s="61" t="s">
        <v>601</v>
      </c>
      <c r="E6284" s="9" t="s">
        <v>182</v>
      </c>
      <c r="F6284" s="9" t="s">
        <v>277</v>
      </c>
      <c r="G6284" s="9" t="s">
        <v>277</v>
      </c>
      <c r="H6284" s="65">
        <v>245.90000000000146</v>
      </c>
      <c r="I6284" s="9">
        <v>0</v>
      </c>
      <c r="J6284" s="9">
        <v>0</v>
      </c>
      <c r="K6284" s="9">
        <v>0</v>
      </c>
      <c r="L6284" s="9">
        <v>176.30000000001382</v>
      </c>
      <c r="M6284" s="9" t="s">
        <v>277</v>
      </c>
      <c r="P6284" s="65">
        <f t="shared" si="173"/>
        <v>422.20000000001528</v>
      </c>
    </row>
    <row r="6285" spans="1:16" ht="15">
      <c r="A6285" s="28" t="s">
        <v>735</v>
      </c>
      <c r="B6285" s="61" t="s">
        <v>2094</v>
      </c>
      <c r="C6285" s="3"/>
      <c r="D6285" s="3"/>
      <c r="E6285" s="9" t="s">
        <v>277</v>
      </c>
      <c r="F6285" s="9" t="s">
        <v>277</v>
      </c>
      <c r="G6285" s="9" t="s">
        <v>277</v>
      </c>
      <c r="H6285" s="9" t="s">
        <v>277</v>
      </c>
      <c r="I6285" s="9">
        <v>0</v>
      </c>
      <c r="J6285" s="9">
        <v>0</v>
      </c>
      <c r="K6285" s="9">
        <v>0</v>
      </c>
      <c r="L6285" s="9">
        <v>372.50000000000364</v>
      </c>
      <c r="M6285" s="65">
        <v>33.599999999999994</v>
      </c>
      <c r="N6285" s="65"/>
      <c r="P6285" s="65">
        <f t="shared" si="173"/>
        <v>406.10000000000366</v>
      </c>
    </row>
    <row r="6286" spans="1:16" ht="15">
      <c r="A6286" s="28" t="s">
        <v>736</v>
      </c>
      <c r="B6286" s="61" t="s">
        <v>2081</v>
      </c>
      <c r="C6286" s="3"/>
      <c r="D6286" s="3"/>
      <c r="E6286" s="9" t="s">
        <v>277</v>
      </c>
      <c r="F6286" s="9" t="s">
        <v>277</v>
      </c>
      <c r="G6286" s="9" t="s">
        <v>277</v>
      </c>
      <c r="H6286" s="9" t="s">
        <v>277</v>
      </c>
      <c r="I6286" s="9">
        <v>0</v>
      </c>
      <c r="J6286" s="9">
        <v>0</v>
      </c>
      <c r="K6286" s="9">
        <v>0</v>
      </c>
      <c r="L6286" s="9">
        <v>230.50000000000728</v>
      </c>
      <c r="M6286" s="65">
        <v>175.5</v>
      </c>
      <c r="N6286" s="65"/>
      <c r="P6286" s="65">
        <f t="shared" si="173"/>
        <v>406.00000000000728</v>
      </c>
    </row>
    <row r="6287" spans="1:16" ht="15">
      <c r="A6287" s="28" t="s">
        <v>737</v>
      </c>
      <c r="B6287" s="170" t="s">
        <v>1268</v>
      </c>
      <c r="C6287" s="3"/>
      <c r="D6287" s="3"/>
      <c r="E6287" s="9" t="s">
        <v>182</v>
      </c>
      <c r="F6287" s="9" t="s">
        <v>277</v>
      </c>
      <c r="G6287" s="9" t="s">
        <v>277</v>
      </c>
      <c r="H6287" s="9" t="s">
        <v>277</v>
      </c>
      <c r="I6287" s="9">
        <v>0</v>
      </c>
      <c r="J6287" s="9">
        <v>0</v>
      </c>
      <c r="K6287" s="9">
        <v>0</v>
      </c>
      <c r="L6287" s="9">
        <v>368.70000000000073</v>
      </c>
      <c r="M6287" s="65">
        <v>27.3</v>
      </c>
      <c r="P6287" s="65">
        <f t="shared" si="173"/>
        <v>396.00000000000074</v>
      </c>
    </row>
    <row r="6288" spans="1:16" ht="15">
      <c r="A6288" s="28" t="s">
        <v>738</v>
      </c>
      <c r="B6288" s="170" t="s">
        <v>1284</v>
      </c>
      <c r="C6288" s="3"/>
      <c r="D6288" s="3"/>
      <c r="E6288" s="9" t="s">
        <v>182</v>
      </c>
      <c r="F6288" s="9" t="s">
        <v>277</v>
      </c>
      <c r="G6288" s="9" t="s">
        <v>277</v>
      </c>
      <c r="H6288" s="9" t="s">
        <v>277</v>
      </c>
      <c r="I6288" s="9">
        <v>0</v>
      </c>
      <c r="J6288" s="9">
        <v>0</v>
      </c>
      <c r="K6288" s="9">
        <v>0</v>
      </c>
      <c r="L6288" s="9">
        <v>296.29999999999927</v>
      </c>
      <c r="M6288" s="65">
        <v>97.1</v>
      </c>
      <c r="P6288" s="65">
        <f t="shared" si="173"/>
        <v>393.3999999999993</v>
      </c>
    </row>
    <row r="6289" spans="1:18" ht="15">
      <c r="A6289" s="28" t="s">
        <v>739</v>
      </c>
      <c r="B6289" s="226" t="s">
        <v>1614</v>
      </c>
      <c r="C6289" s="3"/>
      <c r="D6289" s="3"/>
      <c r="E6289" s="9" t="s">
        <v>277</v>
      </c>
      <c r="F6289" s="9" t="s">
        <v>277</v>
      </c>
      <c r="G6289" s="9" t="s">
        <v>277</v>
      </c>
      <c r="H6289" s="9" t="s">
        <v>277</v>
      </c>
      <c r="I6289" s="9">
        <v>0</v>
      </c>
      <c r="J6289" s="9">
        <v>0</v>
      </c>
      <c r="K6289" s="9">
        <v>0</v>
      </c>
      <c r="L6289" s="9">
        <v>139.49999999999636</v>
      </c>
      <c r="M6289" s="65">
        <v>239.5</v>
      </c>
      <c r="N6289" s="65"/>
      <c r="P6289" s="65">
        <f t="shared" si="173"/>
        <v>378.99999999999636</v>
      </c>
    </row>
    <row r="6290" spans="1:18" ht="15">
      <c r="A6290" s="28" t="s">
        <v>740</v>
      </c>
      <c r="B6290" s="170" t="s">
        <v>1276</v>
      </c>
      <c r="C6290" s="3"/>
      <c r="D6290" s="3"/>
      <c r="E6290" s="9" t="s">
        <v>182</v>
      </c>
      <c r="F6290" s="9" t="s">
        <v>277</v>
      </c>
      <c r="G6290" s="9" t="s">
        <v>277</v>
      </c>
      <c r="H6290" s="9" t="s">
        <v>277</v>
      </c>
      <c r="I6290" s="9">
        <v>0</v>
      </c>
      <c r="J6290" s="9">
        <v>0</v>
      </c>
      <c r="K6290" s="9">
        <v>0</v>
      </c>
      <c r="L6290" s="9">
        <v>371.5</v>
      </c>
      <c r="M6290" s="9" t="s">
        <v>277</v>
      </c>
      <c r="P6290" s="65">
        <f t="shared" si="173"/>
        <v>371.5</v>
      </c>
    </row>
    <row r="6291" spans="1:18" ht="15">
      <c r="A6291" s="28" t="s">
        <v>741</v>
      </c>
      <c r="B6291" s="61" t="s">
        <v>2527</v>
      </c>
      <c r="C6291" s="3"/>
      <c r="D6291" s="3"/>
      <c r="E6291" s="9" t="s">
        <v>277</v>
      </c>
      <c r="F6291" s="9" t="s">
        <v>277</v>
      </c>
      <c r="G6291" s="9" t="s">
        <v>277</v>
      </c>
      <c r="H6291" s="9" t="s">
        <v>277</v>
      </c>
      <c r="I6291" s="9" t="s">
        <v>277</v>
      </c>
      <c r="J6291" s="9" t="s">
        <v>277</v>
      </c>
      <c r="K6291" s="9" t="s">
        <v>277</v>
      </c>
      <c r="L6291" s="9" t="s">
        <v>277</v>
      </c>
      <c r="M6291" s="90">
        <v>370.70000000000005</v>
      </c>
      <c r="N6291" s="65"/>
      <c r="P6291" s="65">
        <f t="shared" si="173"/>
        <v>370.70000000000005</v>
      </c>
      <c r="R6291" t="s">
        <v>3084</v>
      </c>
    </row>
    <row r="6292" spans="1:18" ht="15">
      <c r="A6292" s="28" t="s">
        <v>742</v>
      </c>
      <c r="B6292" s="61" t="s">
        <v>2506</v>
      </c>
      <c r="C6292" s="3"/>
      <c r="D6292" s="3"/>
      <c r="E6292" s="9" t="s">
        <v>277</v>
      </c>
      <c r="F6292" s="9" t="s">
        <v>277</v>
      </c>
      <c r="G6292" s="9" t="s">
        <v>277</v>
      </c>
      <c r="H6292" s="9" t="s">
        <v>277</v>
      </c>
      <c r="I6292" s="9" t="s">
        <v>277</v>
      </c>
      <c r="J6292" s="9" t="s">
        <v>277</v>
      </c>
      <c r="K6292" s="9" t="s">
        <v>277</v>
      </c>
      <c r="L6292" s="9" t="s">
        <v>277</v>
      </c>
      <c r="M6292" s="90">
        <v>369.90000000000003</v>
      </c>
      <c r="N6292" s="65"/>
      <c r="P6292" s="65">
        <f t="shared" si="173"/>
        <v>369.90000000000003</v>
      </c>
      <c r="R6292" t="s">
        <v>3085</v>
      </c>
    </row>
    <row r="6293" spans="1:18" ht="15">
      <c r="A6293" s="28" t="s">
        <v>743</v>
      </c>
      <c r="B6293" s="226" t="s">
        <v>1576</v>
      </c>
      <c r="C6293" s="3"/>
      <c r="D6293" s="3"/>
      <c r="E6293" s="9" t="s">
        <v>277</v>
      </c>
      <c r="F6293" s="9" t="s">
        <v>277</v>
      </c>
      <c r="G6293" s="9" t="s">
        <v>277</v>
      </c>
      <c r="H6293" s="9" t="s">
        <v>277</v>
      </c>
      <c r="I6293" s="9">
        <v>0</v>
      </c>
      <c r="J6293" s="9">
        <v>0</v>
      </c>
      <c r="K6293" s="9">
        <v>0</v>
      </c>
      <c r="L6293" s="9">
        <v>363.70000000000437</v>
      </c>
      <c r="M6293" s="65">
        <v>3.5999999999999996</v>
      </c>
      <c r="P6293" s="65">
        <f t="shared" si="173"/>
        <v>367.30000000000439</v>
      </c>
    </row>
    <row r="6294" spans="1:18" ht="15">
      <c r="A6294" s="28" t="s">
        <v>744</v>
      </c>
      <c r="B6294" s="226" t="s">
        <v>1575</v>
      </c>
      <c r="C6294" s="3"/>
      <c r="D6294" s="3"/>
      <c r="E6294" s="9" t="s">
        <v>277</v>
      </c>
      <c r="F6294" s="9" t="s">
        <v>277</v>
      </c>
      <c r="G6294" s="9" t="s">
        <v>277</v>
      </c>
      <c r="H6294" s="9" t="s">
        <v>277</v>
      </c>
      <c r="I6294" s="9">
        <v>0</v>
      </c>
      <c r="J6294" s="9">
        <v>0</v>
      </c>
      <c r="K6294" s="9">
        <v>0</v>
      </c>
      <c r="L6294" s="9">
        <v>218.09999999999854</v>
      </c>
      <c r="M6294" s="65">
        <v>144.1</v>
      </c>
      <c r="P6294" s="65">
        <f t="shared" si="173"/>
        <v>362.19999999999857</v>
      </c>
    </row>
    <row r="6295" spans="1:18" ht="15">
      <c r="A6295" s="28" t="s">
        <v>745</v>
      </c>
      <c r="B6295" s="61" t="s">
        <v>2079</v>
      </c>
      <c r="C6295" s="3"/>
      <c r="D6295" s="3"/>
      <c r="E6295" s="9" t="s">
        <v>277</v>
      </c>
      <c r="F6295" s="9" t="s">
        <v>277</v>
      </c>
      <c r="G6295" s="9" t="s">
        <v>277</v>
      </c>
      <c r="H6295" s="9" t="s">
        <v>277</v>
      </c>
      <c r="I6295" s="9">
        <v>0</v>
      </c>
      <c r="J6295" s="9">
        <v>0</v>
      </c>
      <c r="K6295" s="9">
        <v>0</v>
      </c>
      <c r="L6295" s="9">
        <v>216.09999999999854</v>
      </c>
      <c r="M6295" s="65">
        <v>145.20000000000002</v>
      </c>
      <c r="N6295" s="65"/>
      <c r="P6295" s="65">
        <f t="shared" si="173"/>
        <v>361.29999999999859</v>
      </c>
    </row>
    <row r="6296" spans="1:18" ht="15">
      <c r="A6296" s="28" t="s">
        <v>746</v>
      </c>
      <c r="B6296" s="226" t="s">
        <v>1617</v>
      </c>
      <c r="C6296" s="3"/>
      <c r="D6296" s="3"/>
      <c r="E6296" s="9" t="s">
        <v>277</v>
      </c>
      <c r="F6296" s="9" t="s">
        <v>277</v>
      </c>
      <c r="G6296" s="9" t="s">
        <v>277</v>
      </c>
      <c r="H6296" s="9" t="s">
        <v>277</v>
      </c>
      <c r="I6296" s="9">
        <v>0</v>
      </c>
      <c r="J6296" s="9">
        <v>0</v>
      </c>
      <c r="K6296" s="9">
        <v>0</v>
      </c>
      <c r="L6296" s="9">
        <v>69.899999999997817</v>
      </c>
      <c r="M6296" s="65">
        <v>275.49999999999994</v>
      </c>
      <c r="N6296" s="65"/>
      <c r="P6296" s="65">
        <f t="shared" si="173"/>
        <v>345.39999999999776</v>
      </c>
    </row>
    <row r="6297" spans="1:18" ht="15">
      <c r="A6297" s="28" t="s">
        <v>747</v>
      </c>
      <c r="B6297" s="61" t="s">
        <v>2503</v>
      </c>
      <c r="C6297" s="3"/>
      <c r="D6297" s="3"/>
      <c r="E6297" s="9" t="s">
        <v>277</v>
      </c>
      <c r="F6297" s="9" t="s">
        <v>277</v>
      </c>
      <c r="G6297" s="9" t="s">
        <v>277</v>
      </c>
      <c r="H6297" s="9" t="s">
        <v>277</v>
      </c>
      <c r="I6297" s="9" t="s">
        <v>277</v>
      </c>
      <c r="J6297" s="9" t="s">
        <v>277</v>
      </c>
      <c r="K6297" s="9" t="s">
        <v>277</v>
      </c>
      <c r="L6297" s="9" t="s">
        <v>277</v>
      </c>
      <c r="M6297" s="65">
        <v>337.09999999999997</v>
      </c>
      <c r="N6297" s="65"/>
      <c r="P6297" s="65">
        <f t="shared" si="173"/>
        <v>337.09999999999997</v>
      </c>
    </row>
    <row r="6298" spans="1:18" ht="15">
      <c r="A6298" s="28" t="s">
        <v>748</v>
      </c>
      <c r="B6298" s="226" t="s">
        <v>1584</v>
      </c>
      <c r="C6298" s="3"/>
      <c r="D6298" s="3"/>
      <c r="E6298" s="9" t="s">
        <v>277</v>
      </c>
      <c r="F6298" s="9" t="s">
        <v>277</v>
      </c>
      <c r="G6298" s="9" t="s">
        <v>277</v>
      </c>
      <c r="H6298" s="9" t="s">
        <v>277</v>
      </c>
      <c r="I6298" s="9">
        <v>0</v>
      </c>
      <c r="J6298" s="9">
        <v>0</v>
      </c>
      <c r="K6298" s="9">
        <v>0</v>
      </c>
      <c r="L6298" s="9">
        <v>241.50000000000364</v>
      </c>
      <c r="M6298" s="65">
        <v>93.6</v>
      </c>
      <c r="P6298" s="65">
        <f t="shared" si="173"/>
        <v>335.10000000000366</v>
      </c>
    </row>
    <row r="6299" spans="1:18" ht="15">
      <c r="A6299" s="28" t="s">
        <v>749</v>
      </c>
      <c r="B6299" s="61" t="s">
        <v>2509</v>
      </c>
      <c r="C6299" s="3"/>
      <c r="D6299" s="3"/>
      <c r="E6299" s="9" t="s">
        <v>277</v>
      </c>
      <c r="F6299" s="9" t="s">
        <v>277</v>
      </c>
      <c r="G6299" s="9" t="s">
        <v>277</v>
      </c>
      <c r="H6299" s="9" t="s">
        <v>277</v>
      </c>
      <c r="I6299" s="9" t="s">
        <v>277</v>
      </c>
      <c r="J6299" s="9" t="s">
        <v>277</v>
      </c>
      <c r="K6299" s="9" t="s">
        <v>277</v>
      </c>
      <c r="L6299" s="9" t="s">
        <v>277</v>
      </c>
      <c r="M6299" s="65">
        <v>330</v>
      </c>
      <c r="N6299" s="65"/>
      <c r="P6299" s="65">
        <f t="shared" si="173"/>
        <v>330</v>
      </c>
    </row>
    <row r="6300" spans="1:18" ht="15">
      <c r="A6300" s="28" t="s">
        <v>750</v>
      </c>
      <c r="B6300" s="170" t="s">
        <v>1281</v>
      </c>
      <c r="C6300" s="3"/>
      <c r="D6300" s="3"/>
      <c r="E6300" s="9" t="s">
        <v>182</v>
      </c>
      <c r="F6300" s="9" t="s">
        <v>277</v>
      </c>
      <c r="G6300" s="9" t="s">
        <v>277</v>
      </c>
      <c r="H6300" s="9" t="s">
        <v>277</v>
      </c>
      <c r="I6300" s="9">
        <v>0</v>
      </c>
      <c r="J6300" s="9">
        <v>0</v>
      </c>
      <c r="K6300" s="9">
        <v>0</v>
      </c>
      <c r="L6300" s="9">
        <v>96.200000000000728</v>
      </c>
      <c r="M6300" s="65">
        <v>231.50000000000003</v>
      </c>
      <c r="P6300" s="65">
        <f t="shared" si="173"/>
        <v>327.70000000000073</v>
      </c>
    </row>
    <row r="6301" spans="1:18" ht="15">
      <c r="A6301" s="28" t="s">
        <v>751</v>
      </c>
      <c r="B6301" s="226" t="s">
        <v>1589</v>
      </c>
      <c r="C6301" s="3"/>
      <c r="D6301" s="3"/>
      <c r="E6301" s="9" t="s">
        <v>277</v>
      </c>
      <c r="F6301" s="9" t="s">
        <v>277</v>
      </c>
      <c r="G6301" s="9" t="s">
        <v>277</v>
      </c>
      <c r="H6301" s="9" t="s">
        <v>277</v>
      </c>
      <c r="I6301" s="9">
        <v>0</v>
      </c>
      <c r="J6301" s="9">
        <v>0</v>
      </c>
      <c r="K6301" s="9">
        <v>0</v>
      </c>
      <c r="L6301" s="9">
        <v>236.80000000000291</v>
      </c>
      <c r="M6301" s="65">
        <v>90.100000000000009</v>
      </c>
      <c r="N6301" s="65"/>
      <c r="P6301" s="65">
        <f t="shared" si="173"/>
        <v>326.90000000000293</v>
      </c>
    </row>
    <row r="6302" spans="1:18" ht="15">
      <c r="A6302" s="28" t="s">
        <v>752</v>
      </c>
      <c r="B6302" s="170" t="s">
        <v>1278</v>
      </c>
      <c r="C6302" s="3"/>
      <c r="D6302" s="3"/>
      <c r="E6302" s="9" t="s">
        <v>182</v>
      </c>
      <c r="F6302" s="9" t="s">
        <v>277</v>
      </c>
      <c r="G6302" s="9" t="s">
        <v>277</v>
      </c>
      <c r="H6302" s="9" t="s">
        <v>277</v>
      </c>
      <c r="I6302" s="9">
        <v>0</v>
      </c>
      <c r="J6302" s="9">
        <v>0</v>
      </c>
      <c r="K6302" s="9">
        <v>0</v>
      </c>
      <c r="L6302" s="9">
        <v>226.6000000000131</v>
      </c>
      <c r="M6302" s="65">
        <v>83.7</v>
      </c>
      <c r="P6302" s="65">
        <f t="shared" si="173"/>
        <v>310.30000000001309</v>
      </c>
    </row>
    <row r="6303" spans="1:18" ht="15">
      <c r="A6303" s="28" t="s">
        <v>753</v>
      </c>
      <c r="B6303" s="61" t="s">
        <v>2529</v>
      </c>
      <c r="C6303" s="3"/>
      <c r="D6303" s="3"/>
      <c r="E6303" s="9" t="s">
        <v>277</v>
      </c>
      <c r="F6303" s="9" t="s">
        <v>277</v>
      </c>
      <c r="G6303" s="9" t="s">
        <v>277</v>
      </c>
      <c r="H6303" s="9" t="s">
        <v>277</v>
      </c>
      <c r="I6303" s="9" t="s">
        <v>277</v>
      </c>
      <c r="J6303" s="9" t="s">
        <v>277</v>
      </c>
      <c r="K6303" s="9" t="s">
        <v>277</v>
      </c>
      <c r="L6303" s="9" t="s">
        <v>277</v>
      </c>
      <c r="M6303" s="65">
        <v>303.89999999999998</v>
      </c>
      <c r="N6303" s="65"/>
      <c r="P6303" s="65">
        <f t="shared" si="173"/>
        <v>303.89999999999998</v>
      </c>
    </row>
    <row r="6304" spans="1:18" ht="15">
      <c r="A6304" s="28" t="s">
        <v>754</v>
      </c>
      <c r="B6304" s="61" t="s">
        <v>2512</v>
      </c>
      <c r="C6304" s="3"/>
      <c r="D6304" s="3"/>
      <c r="E6304" s="9" t="s">
        <v>277</v>
      </c>
      <c r="F6304" s="9" t="s">
        <v>277</v>
      </c>
      <c r="G6304" s="9" t="s">
        <v>277</v>
      </c>
      <c r="H6304" s="9" t="s">
        <v>277</v>
      </c>
      <c r="I6304" s="9" t="s">
        <v>277</v>
      </c>
      <c r="J6304" s="9" t="s">
        <v>277</v>
      </c>
      <c r="K6304" s="9" t="s">
        <v>277</v>
      </c>
      <c r="L6304" s="9" t="s">
        <v>277</v>
      </c>
      <c r="M6304" s="65">
        <v>303.2</v>
      </c>
      <c r="N6304" s="65"/>
      <c r="P6304" s="65">
        <f t="shared" si="173"/>
        <v>303.2</v>
      </c>
    </row>
    <row r="6305" spans="1:16" ht="15">
      <c r="A6305" s="28" t="s">
        <v>755</v>
      </c>
      <c r="B6305" s="61" t="s">
        <v>636</v>
      </c>
      <c r="E6305" s="9" t="s">
        <v>182</v>
      </c>
      <c r="F6305" s="9" t="s">
        <v>277</v>
      </c>
      <c r="G6305" s="9" t="s">
        <v>277</v>
      </c>
      <c r="H6305" s="65">
        <v>298.70000000000073</v>
      </c>
      <c r="I6305" s="9">
        <v>0</v>
      </c>
      <c r="J6305" s="9">
        <v>0</v>
      </c>
      <c r="K6305" s="9">
        <v>0</v>
      </c>
      <c r="L6305" s="9" t="s">
        <v>277</v>
      </c>
      <c r="M6305" s="9" t="s">
        <v>277</v>
      </c>
      <c r="P6305" s="65">
        <f t="shared" si="173"/>
        <v>298.70000000000073</v>
      </c>
    </row>
    <row r="6306" spans="1:16" ht="15">
      <c r="A6306" s="28" t="s">
        <v>756</v>
      </c>
      <c r="B6306" s="61" t="s">
        <v>2097</v>
      </c>
      <c r="C6306" s="3"/>
      <c r="D6306" s="3"/>
      <c r="E6306" s="9" t="s">
        <v>277</v>
      </c>
      <c r="F6306" s="9" t="s">
        <v>277</v>
      </c>
      <c r="G6306" s="9" t="s">
        <v>277</v>
      </c>
      <c r="H6306" s="9" t="s">
        <v>277</v>
      </c>
      <c r="I6306" s="9">
        <v>0</v>
      </c>
      <c r="J6306" s="9">
        <v>0</v>
      </c>
      <c r="K6306" s="9">
        <v>0</v>
      </c>
      <c r="L6306" s="9">
        <v>240.70000000000437</v>
      </c>
      <c r="M6306" s="65">
        <v>55.9</v>
      </c>
      <c r="N6306" s="65"/>
      <c r="P6306" s="65">
        <f t="shared" si="173"/>
        <v>296.60000000000434</v>
      </c>
    </row>
    <row r="6307" spans="1:16" ht="15">
      <c r="A6307" s="28" t="s">
        <v>757</v>
      </c>
      <c r="B6307" s="61" t="s">
        <v>2511</v>
      </c>
      <c r="C6307" s="3"/>
      <c r="D6307" s="3"/>
      <c r="E6307" s="9" t="s">
        <v>277</v>
      </c>
      <c r="F6307" s="9" t="s">
        <v>277</v>
      </c>
      <c r="G6307" s="9" t="s">
        <v>277</v>
      </c>
      <c r="H6307" s="9" t="s">
        <v>277</v>
      </c>
      <c r="I6307" s="9" t="s">
        <v>277</v>
      </c>
      <c r="J6307" s="9" t="s">
        <v>277</v>
      </c>
      <c r="K6307" s="9" t="s">
        <v>277</v>
      </c>
      <c r="L6307" s="9" t="s">
        <v>277</v>
      </c>
      <c r="M6307" s="65">
        <v>294.5</v>
      </c>
      <c r="N6307" s="65"/>
      <c r="P6307" s="65">
        <f t="shared" si="173"/>
        <v>294.5</v>
      </c>
    </row>
    <row r="6308" spans="1:16" ht="15">
      <c r="A6308" s="28" t="s">
        <v>758</v>
      </c>
      <c r="B6308" s="61" t="s">
        <v>2515</v>
      </c>
      <c r="C6308" s="3"/>
      <c r="D6308" s="3"/>
      <c r="E6308" s="9" t="s">
        <v>277</v>
      </c>
      <c r="F6308" s="9" t="s">
        <v>277</v>
      </c>
      <c r="G6308" s="9" t="s">
        <v>277</v>
      </c>
      <c r="H6308" s="9" t="s">
        <v>277</v>
      </c>
      <c r="I6308" s="9" t="s">
        <v>277</v>
      </c>
      <c r="J6308" s="9" t="s">
        <v>277</v>
      </c>
      <c r="K6308" s="9" t="s">
        <v>277</v>
      </c>
      <c r="L6308" s="9" t="s">
        <v>277</v>
      </c>
      <c r="M6308" s="65">
        <v>284.90000000000003</v>
      </c>
      <c r="N6308" s="65"/>
      <c r="P6308" s="65">
        <f t="shared" si="173"/>
        <v>284.90000000000003</v>
      </c>
    </row>
    <row r="6309" spans="1:16" ht="15">
      <c r="A6309" s="28" t="s">
        <v>759</v>
      </c>
      <c r="B6309" s="61" t="s">
        <v>177</v>
      </c>
      <c r="E6309" s="9" t="s">
        <v>182</v>
      </c>
      <c r="F6309" s="9">
        <v>259.2</v>
      </c>
      <c r="G6309" s="9" t="s">
        <v>277</v>
      </c>
      <c r="H6309" s="9" t="s">
        <v>277</v>
      </c>
      <c r="I6309" s="9">
        <v>0</v>
      </c>
      <c r="J6309" s="9">
        <v>0</v>
      </c>
      <c r="K6309" s="9">
        <v>0</v>
      </c>
      <c r="L6309" s="9" t="s">
        <v>277</v>
      </c>
      <c r="M6309" s="9" t="s">
        <v>277</v>
      </c>
      <c r="P6309" s="65">
        <f t="shared" si="173"/>
        <v>259.2</v>
      </c>
    </row>
    <row r="6310" spans="1:16" ht="15">
      <c r="A6310" s="28" t="s">
        <v>760</v>
      </c>
      <c r="B6310" s="170" t="s">
        <v>1269</v>
      </c>
      <c r="C6310" s="3"/>
      <c r="D6310" s="3"/>
      <c r="E6310" s="9" t="s">
        <v>182</v>
      </c>
      <c r="F6310" s="9" t="s">
        <v>277</v>
      </c>
      <c r="G6310" s="9" t="s">
        <v>277</v>
      </c>
      <c r="H6310" s="9" t="s">
        <v>277</v>
      </c>
      <c r="I6310" s="9">
        <v>0</v>
      </c>
      <c r="J6310" s="9">
        <v>0</v>
      </c>
      <c r="K6310" s="9">
        <v>0</v>
      </c>
      <c r="L6310" s="9">
        <v>213.80000000000291</v>
      </c>
      <c r="M6310" s="65">
        <v>44.7</v>
      </c>
      <c r="P6310" s="65">
        <f t="shared" si="173"/>
        <v>258.5000000000029</v>
      </c>
    </row>
    <row r="6311" spans="1:16" ht="15">
      <c r="A6311" s="28" t="s">
        <v>761</v>
      </c>
      <c r="B6311" s="61" t="s">
        <v>163</v>
      </c>
      <c r="E6311" s="9" t="s">
        <v>182</v>
      </c>
      <c r="F6311" s="9" t="s">
        <v>277</v>
      </c>
      <c r="G6311" s="9">
        <v>256.2</v>
      </c>
      <c r="H6311" s="9" t="s">
        <v>277</v>
      </c>
      <c r="I6311" s="9">
        <v>0</v>
      </c>
      <c r="J6311" s="9">
        <v>0</v>
      </c>
      <c r="K6311" s="9">
        <v>0</v>
      </c>
      <c r="L6311" s="9" t="s">
        <v>277</v>
      </c>
      <c r="M6311" s="9" t="s">
        <v>277</v>
      </c>
      <c r="P6311" s="65">
        <f t="shared" si="173"/>
        <v>256.2</v>
      </c>
    </row>
    <row r="6312" spans="1:16" ht="15">
      <c r="A6312" s="28" t="s">
        <v>762</v>
      </c>
      <c r="B6312" s="61" t="s">
        <v>661</v>
      </c>
      <c r="E6312" s="9" t="s">
        <v>182</v>
      </c>
      <c r="F6312" s="9" t="s">
        <v>277</v>
      </c>
      <c r="G6312" s="9" t="s">
        <v>277</v>
      </c>
      <c r="H6312" s="65">
        <v>192.90000000000146</v>
      </c>
      <c r="I6312" s="9">
        <v>0</v>
      </c>
      <c r="J6312" s="9">
        <v>0</v>
      </c>
      <c r="K6312" s="9">
        <v>0</v>
      </c>
      <c r="L6312" s="9">
        <v>16.499999999996362</v>
      </c>
      <c r="M6312" s="65">
        <v>44.8</v>
      </c>
      <c r="P6312" s="65">
        <f t="shared" ref="P6312:P6343" si="174">SUM(E6312:M6312)</f>
        <v>254.19999999999783</v>
      </c>
    </row>
    <row r="6313" spans="1:16" ht="15">
      <c r="A6313" s="28" t="s">
        <v>763</v>
      </c>
      <c r="B6313" s="61" t="s">
        <v>2085</v>
      </c>
      <c r="C6313" s="3"/>
      <c r="D6313" s="3"/>
      <c r="E6313" s="9" t="s">
        <v>277</v>
      </c>
      <c r="F6313" s="9" t="s">
        <v>277</v>
      </c>
      <c r="G6313" s="9" t="s">
        <v>277</v>
      </c>
      <c r="H6313" s="9" t="s">
        <v>277</v>
      </c>
      <c r="I6313" s="9">
        <v>0</v>
      </c>
      <c r="J6313" s="9">
        <v>0</v>
      </c>
      <c r="K6313" s="9">
        <v>0</v>
      </c>
      <c r="L6313" s="9">
        <v>115.10000000000218</v>
      </c>
      <c r="M6313" s="65">
        <v>129.80000000000001</v>
      </c>
      <c r="N6313" s="65"/>
      <c r="P6313" s="65">
        <f t="shared" si="174"/>
        <v>244.90000000000219</v>
      </c>
    </row>
    <row r="6314" spans="1:16" ht="15">
      <c r="A6314" s="28" t="s">
        <v>764</v>
      </c>
      <c r="B6314" s="61" t="s">
        <v>2528</v>
      </c>
      <c r="C6314" s="3"/>
      <c r="D6314" s="3"/>
      <c r="E6314" s="9" t="s">
        <v>277</v>
      </c>
      <c r="F6314" s="9" t="s">
        <v>277</v>
      </c>
      <c r="G6314" s="9" t="s">
        <v>277</v>
      </c>
      <c r="H6314" s="9" t="s">
        <v>277</v>
      </c>
      <c r="I6314" s="9" t="s">
        <v>277</v>
      </c>
      <c r="J6314" s="9" t="s">
        <v>277</v>
      </c>
      <c r="K6314" s="9" t="s">
        <v>277</v>
      </c>
      <c r="L6314" s="9" t="s">
        <v>277</v>
      </c>
      <c r="M6314" s="65">
        <v>242.9</v>
      </c>
      <c r="N6314" s="65"/>
      <c r="P6314" s="65">
        <f t="shared" si="174"/>
        <v>242.9</v>
      </c>
    </row>
    <row r="6315" spans="1:16" ht="15">
      <c r="A6315" s="28" t="s">
        <v>765</v>
      </c>
      <c r="B6315" s="61" t="s">
        <v>2096</v>
      </c>
      <c r="C6315" s="3"/>
      <c r="D6315" s="3"/>
      <c r="E6315" s="9" t="s">
        <v>277</v>
      </c>
      <c r="F6315" s="9" t="s">
        <v>277</v>
      </c>
      <c r="G6315" s="9" t="s">
        <v>277</v>
      </c>
      <c r="H6315" s="9" t="s">
        <v>277</v>
      </c>
      <c r="I6315" s="9">
        <v>0</v>
      </c>
      <c r="J6315" s="9">
        <v>0</v>
      </c>
      <c r="K6315" s="9">
        <v>0</v>
      </c>
      <c r="L6315" s="9">
        <v>121.39999999999782</v>
      </c>
      <c r="M6315" s="65">
        <v>107.7</v>
      </c>
      <c r="N6315" s="65"/>
      <c r="P6315" s="65">
        <f t="shared" si="174"/>
        <v>229.09999999999781</v>
      </c>
    </row>
    <row r="6316" spans="1:16" ht="15">
      <c r="A6316" s="28" t="s">
        <v>1857</v>
      </c>
      <c r="B6316" s="61" t="s">
        <v>2088</v>
      </c>
      <c r="C6316" s="3"/>
      <c r="D6316" s="3"/>
      <c r="E6316" s="9" t="s">
        <v>277</v>
      </c>
      <c r="F6316" s="9" t="s">
        <v>277</v>
      </c>
      <c r="G6316" s="9" t="s">
        <v>277</v>
      </c>
      <c r="H6316" s="9" t="s">
        <v>277</v>
      </c>
      <c r="I6316" s="9">
        <v>0</v>
      </c>
      <c r="J6316" s="9">
        <v>0</v>
      </c>
      <c r="K6316" s="9">
        <v>0</v>
      </c>
      <c r="L6316" s="9">
        <v>225.89999999999782</v>
      </c>
      <c r="M6316" s="9" t="s">
        <v>277</v>
      </c>
      <c r="N6316" s="65"/>
      <c r="P6316" s="65">
        <f t="shared" si="174"/>
        <v>225.89999999999782</v>
      </c>
    </row>
    <row r="6317" spans="1:16" ht="15">
      <c r="A6317" s="28" t="s">
        <v>2049</v>
      </c>
      <c r="B6317" s="61" t="s">
        <v>2098</v>
      </c>
      <c r="C6317" s="3"/>
      <c r="D6317" s="3"/>
      <c r="E6317" s="9" t="s">
        <v>277</v>
      </c>
      <c r="F6317" s="9" t="s">
        <v>277</v>
      </c>
      <c r="G6317" s="9" t="s">
        <v>277</v>
      </c>
      <c r="H6317" s="9" t="s">
        <v>277</v>
      </c>
      <c r="I6317" s="9">
        <v>0</v>
      </c>
      <c r="J6317" s="9">
        <v>0</v>
      </c>
      <c r="K6317" s="9">
        <v>0</v>
      </c>
      <c r="L6317" s="9">
        <v>222.90000000000146</v>
      </c>
      <c r="M6317" s="9" t="s">
        <v>277</v>
      </c>
      <c r="N6317" s="65"/>
      <c r="P6317" s="65">
        <f t="shared" si="174"/>
        <v>222.90000000000146</v>
      </c>
    </row>
    <row r="6318" spans="1:16" ht="15">
      <c r="A6318" s="28" t="s">
        <v>2050</v>
      </c>
      <c r="B6318" s="61" t="s">
        <v>2093</v>
      </c>
      <c r="C6318" s="3"/>
      <c r="D6318" s="3"/>
      <c r="E6318" s="9" t="s">
        <v>277</v>
      </c>
      <c r="F6318" s="9" t="s">
        <v>277</v>
      </c>
      <c r="G6318" s="9" t="s">
        <v>277</v>
      </c>
      <c r="H6318" s="9" t="s">
        <v>277</v>
      </c>
      <c r="I6318" s="9">
        <v>0</v>
      </c>
      <c r="J6318" s="9">
        <v>0</v>
      </c>
      <c r="K6318" s="9">
        <v>0</v>
      </c>
      <c r="L6318" s="9">
        <v>99.99999999998181</v>
      </c>
      <c r="M6318" s="65">
        <v>119.79999999999998</v>
      </c>
      <c r="N6318" s="65"/>
      <c r="P6318" s="65">
        <f t="shared" si="174"/>
        <v>219.79999999998179</v>
      </c>
    </row>
    <row r="6319" spans="1:16" ht="15">
      <c r="A6319" s="28" t="s">
        <v>2051</v>
      </c>
      <c r="B6319" s="61" t="s">
        <v>2078</v>
      </c>
      <c r="C6319" s="3"/>
      <c r="D6319" s="3"/>
      <c r="E6319" s="9" t="s">
        <v>277</v>
      </c>
      <c r="F6319" s="9" t="s">
        <v>277</v>
      </c>
      <c r="G6319" s="9" t="s">
        <v>277</v>
      </c>
      <c r="H6319" s="9" t="s">
        <v>277</v>
      </c>
      <c r="I6319" s="9">
        <v>0</v>
      </c>
      <c r="J6319" s="9">
        <v>0</v>
      </c>
      <c r="K6319" s="9">
        <v>0</v>
      </c>
      <c r="L6319" s="9">
        <v>217.29999999999563</v>
      </c>
      <c r="M6319" s="65" t="s">
        <v>278</v>
      </c>
      <c r="N6319" s="65"/>
      <c r="P6319" s="65">
        <f t="shared" si="174"/>
        <v>217.29999999999563</v>
      </c>
    </row>
    <row r="6320" spans="1:16" ht="15">
      <c r="A6320" s="28" t="s">
        <v>2052</v>
      </c>
      <c r="B6320" s="61" t="s">
        <v>2505</v>
      </c>
      <c r="C6320" s="3"/>
      <c r="D6320" s="3"/>
      <c r="E6320" s="9" t="s">
        <v>277</v>
      </c>
      <c r="F6320" s="9" t="s">
        <v>277</v>
      </c>
      <c r="G6320" s="9" t="s">
        <v>277</v>
      </c>
      <c r="H6320" s="9" t="s">
        <v>277</v>
      </c>
      <c r="I6320" s="9" t="s">
        <v>277</v>
      </c>
      <c r="J6320" s="9" t="s">
        <v>277</v>
      </c>
      <c r="K6320" s="9" t="s">
        <v>277</v>
      </c>
      <c r="L6320" s="9" t="s">
        <v>277</v>
      </c>
      <c r="M6320" s="65">
        <v>210.89999999999998</v>
      </c>
      <c r="N6320" s="65"/>
      <c r="P6320" s="65">
        <f t="shared" si="174"/>
        <v>210.89999999999998</v>
      </c>
    </row>
    <row r="6321" spans="1:16" ht="15">
      <c r="A6321" s="28" t="s">
        <v>2053</v>
      </c>
      <c r="B6321" s="61" t="s">
        <v>2090</v>
      </c>
      <c r="C6321" s="3"/>
      <c r="D6321" s="3"/>
      <c r="E6321" s="9" t="s">
        <v>277</v>
      </c>
      <c r="F6321" s="9" t="s">
        <v>277</v>
      </c>
      <c r="G6321" s="9" t="s">
        <v>277</v>
      </c>
      <c r="H6321" s="9" t="s">
        <v>277</v>
      </c>
      <c r="I6321" s="9">
        <v>0</v>
      </c>
      <c r="J6321" s="9">
        <v>0</v>
      </c>
      <c r="K6321" s="9">
        <v>0</v>
      </c>
      <c r="L6321" s="9">
        <v>181.00000000000728</v>
      </c>
      <c r="M6321" s="65">
        <v>29.4</v>
      </c>
      <c r="N6321" s="65"/>
      <c r="P6321" s="65">
        <f t="shared" si="174"/>
        <v>210.40000000000728</v>
      </c>
    </row>
    <row r="6322" spans="1:16" ht="15">
      <c r="A6322" s="28" t="s">
        <v>2054</v>
      </c>
      <c r="B6322" s="226" t="s">
        <v>1616</v>
      </c>
      <c r="C6322" s="3"/>
      <c r="D6322" s="3"/>
      <c r="E6322" s="9" t="s">
        <v>277</v>
      </c>
      <c r="F6322" s="9" t="s">
        <v>277</v>
      </c>
      <c r="G6322" s="9" t="s">
        <v>277</v>
      </c>
      <c r="H6322" s="9" t="s">
        <v>277</v>
      </c>
      <c r="I6322" s="9">
        <v>0</v>
      </c>
      <c r="J6322" s="9">
        <v>0</v>
      </c>
      <c r="K6322" s="9">
        <v>0</v>
      </c>
      <c r="L6322" s="9">
        <v>204.70000000000073</v>
      </c>
      <c r="M6322" s="9" t="s">
        <v>277</v>
      </c>
      <c r="N6322" s="65"/>
      <c r="P6322" s="65">
        <f t="shared" si="174"/>
        <v>204.70000000000073</v>
      </c>
    </row>
    <row r="6323" spans="1:16" ht="15">
      <c r="A6323" s="28" t="s">
        <v>2055</v>
      </c>
      <c r="B6323" s="226" t="s">
        <v>1580</v>
      </c>
      <c r="C6323" s="3"/>
      <c r="D6323" s="3"/>
      <c r="E6323" s="9" t="s">
        <v>277</v>
      </c>
      <c r="F6323" s="9" t="s">
        <v>277</v>
      </c>
      <c r="G6323" s="9" t="s">
        <v>277</v>
      </c>
      <c r="H6323" s="9" t="s">
        <v>277</v>
      </c>
      <c r="I6323" s="9">
        <v>0</v>
      </c>
      <c r="J6323" s="9">
        <v>0</v>
      </c>
      <c r="K6323" s="9">
        <v>0</v>
      </c>
      <c r="L6323" s="9">
        <v>38.600000000000364</v>
      </c>
      <c r="M6323" s="65">
        <v>163.29999999999998</v>
      </c>
      <c r="P6323" s="65">
        <f t="shared" si="174"/>
        <v>201.90000000000035</v>
      </c>
    </row>
    <row r="6324" spans="1:16" ht="15">
      <c r="A6324" s="28" t="s">
        <v>2056</v>
      </c>
      <c r="B6324" s="61" t="s">
        <v>2084</v>
      </c>
      <c r="C6324" s="3"/>
      <c r="D6324" s="3"/>
      <c r="E6324" s="9" t="s">
        <v>277</v>
      </c>
      <c r="F6324" s="9" t="s">
        <v>277</v>
      </c>
      <c r="G6324" s="9" t="s">
        <v>277</v>
      </c>
      <c r="H6324" s="9" t="s">
        <v>277</v>
      </c>
      <c r="I6324" s="9">
        <v>0</v>
      </c>
      <c r="J6324" s="9">
        <v>0</v>
      </c>
      <c r="K6324" s="9">
        <v>0</v>
      </c>
      <c r="L6324" s="9">
        <v>111.59999999999491</v>
      </c>
      <c r="M6324" s="65">
        <v>88.4</v>
      </c>
      <c r="N6324" s="65"/>
      <c r="P6324" s="65">
        <f t="shared" si="174"/>
        <v>199.99999999999491</v>
      </c>
    </row>
    <row r="6325" spans="1:16" ht="15">
      <c r="A6325" s="28" t="s">
        <v>2057</v>
      </c>
      <c r="B6325" s="61" t="s">
        <v>2525</v>
      </c>
      <c r="C6325" s="3"/>
      <c r="D6325" s="3"/>
      <c r="E6325" s="9" t="s">
        <v>277</v>
      </c>
      <c r="F6325" s="9" t="s">
        <v>277</v>
      </c>
      <c r="G6325" s="9" t="s">
        <v>277</v>
      </c>
      <c r="H6325" s="9" t="s">
        <v>277</v>
      </c>
      <c r="I6325" s="9" t="s">
        <v>277</v>
      </c>
      <c r="J6325" s="9" t="s">
        <v>277</v>
      </c>
      <c r="K6325" s="9" t="s">
        <v>277</v>
      </c>
      <c r="L6325" s="9" t="s">
        <v>277</v>
      </c>
      <c r="M6325" s="65">
        <v>199.5</v>
      </c>
      <c r="N6325" s="65"/>
      <c r="P6325" s="65">
        <f t="shared" si="174"/>
        <v>199.5</v>
      </c>
    </row>
    <row r="6326" spans="1:16" ht="15">
      <c r="A6326" s="28" t="s">
        <v>2058</v>
      </c>
      <c r="B6326" s="61" t="s">
        <v>2526</v>
      </c>
      <c r="C6326" s="3"/>
      <c r="D6326" s="3"/>
      <c r="E6326" s="9" t="s">
        <v>277</v>
      </c>
      <c r="F6326" s="9" t="s">
        <v>277</v>
      </c>
      <c r="G6326" s="9" t="s">
        <v>277</v>
      </c>
      <c r="H6326" s="9" t="s">
        <v>277</v>
      </c>
      <c r="I6326" s="9" t="s">
        <v>277</v>
      </c>
      <c r="J6326" s="9" t="s">
        <v>277</v>
      </c>
      <c r="K6326" s="9" t="s">
        <v>277</v>
      </c>
      <c r="L6326" s="9" t="s">
        <v>277</v>
      </c>
      <c r="M6326" s="65">
        <v>195.99999999999997</v>
      </c>
      <c r="N6326" s="65"/>
      <c r="P6326" s="65">
        <f t="shared" si="174"/>
        <v>195.99999999999997</v>
      </c>
    </row>
    <row r="6327" spans="1:16" ht="15">
      <c r="A6327" s="28" t="s">
        <v>2059</v>
      </c>
      <c r="B6327" s="61" t="s">
        <v>2514</v>
      </c>
      <c r="C6327" s="3"/>
      <c r="D6327" s="3"/>
      <c r="E6327" s="9" t="s">
        <v>277</v>
      </c>
      <c r="F6327" s="9" t="s">
        <v>277</v>
      </c>
      <c r="G6327" s="9" t="s">
        <v>277</v>
      </c>
      <c r="H6327" s="9" t="s">
        <v>277</v>
      </c>
      <c r="I6327" s="9" t="s">
        <v>277</v>
      </c>
      <c r="J6327" s="9" t="s">
        <v>277</v>
      </c>
      <c r="K6327" s="9" t="s">
        <v>277</v>
      </c>
      <c r="L6327" s="9" t="s">
        <v>277</v>
      </c>
      <c r="M6327" s="65">
        <v>189.79999999999998</v>
      </c>
      <c r="N6327" s="65"/>
      <c r="P6327" s="65">
        <f t="shared" si="174"/>
        <v>189.79999999999998</v>
      </c>
    </row>
    <row r="6328" spans="1:16" ht="15">
      <c r="A6328" s="28" t="s">
        <v>2060</v>
      </c>
      <c r="B6328" s="61" t="s">
        <v>2087</v>
      </c>
      <c r="C6328" s="3"/>
      <c r="D6328" s="3"/>
      <c r="E6328" s="9" t="s">
        <v>277</v>
      </c>
      <c r="F6328" s="9" t="s">
        <v>277</v>
      </c>
      <c r="G6328" s="9" t="s">
        <v>277</v>
      </c>
      <c r="H6328" s="9" t="s">
        <v>277</v>
      </c>
      <c r="I6328" s="9">
        <v>0</v>
      </c>
      <c r="J6328" s="9">
        <v>0</v>
      </c>
      <c r="K6328" s="9">
        <v>0</v>
      </c>
      <c r="L6328" s="9">
        <v>187.69999999999709</v>
      </c>
      <c r="M6328" s="9" t="s">
        <v>277</v>
      </c>
      <c r="N6328" s="65"/>
      <c r="P6328" s="65">
        <f t="shared" si="174"/>
        <v>187.69999999999709</v>
      </c>
    </row>
    <row r="6329" spans="1:16" ht="15">
      <c r="A6329" s="28" t="s">
        <v>2061</v>
      </c>
      <c r="B6329" s="61" t="s">
        <v>2091</v>
      </c>
      <c r="C6329" s="3"/>
      <c r="D6329" s="3"/>
      <c r="E6329" s="9" t="s">
        <v>277</v>
      </c>
      <c r="F6329" s="9" t="s">
        <v>277</v>
      </c>
      <c r="G6329" s="9" t="s">
        <v>277</v>
      </c>
      <c r="H6329" s="9" t="s">
        <v>277</v>
      </c>
      <c r="I6329" s="9">
        <v>0</v>
      </c>
      <c r="J6329" s="9">
        <v>0</v>
      </c>
      <c r="K6329" s="9">
        <v>0</v>
      </c>
      <c r="L6329" s="9">
        <v>63.899999999990541</v>
      </c>
      <c r="M6329" s="65">
        <v>114.9</v>
      </c>
      <c r="N6329" s="65"/>
      <c r="P6329" s="65">
        <f t="shared" si="174"/>
        <v>178.79999999999055</v>
      </c>
    </row>
    <row r="6330" spans="1:16" ht="15">
      <c r="A6330" s="28" t="s">
        <v>2062</v>
      </c>
      <c r="B6330" s="61" t="s">
        <v>622</v>
      </c>
      <c r="E6330" s="9" t="s">
        <v>182</v>
      </c>
      <c r="F6330" s="9" t="s">
        <v>277</v>
      </c>
      <c r="G6330" s="9" t="s">
        <v>277</v>
      </c>
      <c r="H6330" s="65">
        <v>50.700000000004366</v>
      </c>
      <c r="I6330" s="9">
        <v>0</v>
      </c>
      <c r="J6330" s="9">
        <v>0</v>
      </c>
      <c r="K6330" s="9">
        <v>0</v>
      </c>
      <c r="L6330" s="9">
        <v>127.50000000000364</v>
      </c>
      <c r="M6330" s="9" t="s">
        <v>277</v>
      </c>
      <c r="P6330" s="65">
        <f t="shared" si="174"/>
        <v>178.200000000008</v>
      </c>
    </row>
    <row r="6331" spans="1:16" ht="15">
      <c r="A6331" s="28" t="s">
        <v>2063</v>
      </c>
      <c r="B6331" s="61" t="s">
        <v>2518</v>
      </c>
      <c r="C6331" s="3"/>
      <c r="D6331" s="3"/>
      <c r="E6331" s="9" t="s">
        <v>277</v>
      </c>
      <c r="F6331" s="9" t="s">
        <v>277</v>
      </c>
      <c r="G6331" s="9" t="s">
        <v>277</v>
      </c>
      <c r="H6331" s="9" t="s">
        <v>277</v>
      </c>
      <c r="I6331" s="9" t="s">
        <v>277</v>
      </c>
      <c r="J6331" s="9" t="s">
        <v>277</v>
      </c>
      <c r="K6331" s="9" t="s">
        <v>277</v>
      </c>
      <c r="L6331" s="9" t="s">
        <v>277</v>
      </c>
      <c r="M6331" s="65">
        <v>174.9</v>
      </c>
      <c r="N6331" s="65"/>
      <c r="P6331" s="65">
        <f t="shared" si="174"/>
        <v>174.9</v>
      </c>
    </row>
    <row r="6332" spans="1:16" ht="15">
      <c r="A6332" s="28" t="s">
        <v>2064</v>
      </c>
      <c r="B6332" s="226" t="s">
        <v>1590</v>
      </c>
      <c r="C6332" s="3"/>
      <c r="D6332" s="3"/>
      <c r="E6332" s="9" t="s">
        <v>277</v>
      </c>
      <c r="F6332" s="9" t="s">
        <v>277</v>
      </c>
      <c r="G6332" s="9" t="s">
        <v>277</v>
      </c>
      <c r="H6332" s="9" t="s">
        <v>277</v>
      </c>
      <c r="I6332" s="9">
        <v>0</v>
      </c>
      <c r="J6332" s="9">
        <v>0</v>
      </c>
      <c r="K6332" s="9">
        <v>0</v>
      </c>
      <c r="L6332" s="9">
        <v>53.900000000012369</v>
      </c>
      <c r="M6332" s="65">
        <v>110.9</v>
      </c>
      <c r="N6332" s="65"/>
      <c r="P6332" s="65">
        <f t="shared" si="174"/>
        <v>164.80000000001237</v>
      </c>
    </row>
    <row r="6333" spans="1:16" ht="15">
      <c r="A6333" s="28" t="s">
        <v>2065</v>
      </c>
      <c r="B6333" s="61" t="s">
        <v>2077</v>
      </c>
      <c r="C6333" s="3"/>
      <c r="D6333" s="3"/>
      <c r="E6333" s="9" t="s">
        <v>277</v>
      </c>
      <c r="F6333" s="9" t="s">
        <v>277</v>
      </c>
      <c r="G6333" s="9" t="s">
        <v>277</v>
      </c>
      <c r="H6333" s="9" t="s">
        <v>277</v>
      </c>
      <c r="I6333" s="9">
        <v>0</v>
      </c>
      <c r="J6333" s="9">
        <v>0</v>
      </c>
      <c r="K6333" s="9">
        <v>0</v>
      </c>
      <c r="L6333" s="9">
        <v>148.89999999999418</v>
      </c>
      <c r="M6333" s="65">
        <v>13.200000000000001</v>
      </c>
      <c r="N6333" s="65"/>
      <c r="P6333" s="65">
        <f t="shared" si="174"/>
        <v>162.09999999999417</v>
      </c>
    </row>
    <row r="6334" spans="1:16" ht="15">
      <c r="A6334" s="28" t="s">
        <v>2066</v>
      </c>
      <c r="B6334" s="226" t="s">
        <v>1583</v>
      </c>
      <c r="C6334" s="3"/>
      <c r="D6334" s="3"/>
      <c r="E6334" s="9" t="s">
        <v>277</v>
      </c>
      <c r="F6334" s="9" t="s">
        <v>277</v>
      </c>
      <c r="G6334" s="9" t="s">
        <v>277</v>
      </c>
      <c r="H6334" s="9" t="s">
        <v>277</v>
      </c>
      <c r="I6334" s="9">
        <v>0</v>
      </c>
      <c r="J6334" s="9">
        <v>0</v>
      </c>
      <c r="K6334" s="9">
        <v>0</v>
      </c>
      <c r="L6334" s="9">
        <v>83.799999999999272</v>
      </c>
      <c r="M6334" s="65">
        <v>75.900000000000006</v>
      </c>
      <c r="P6334" s="65">
        <f t="shared" si="174"/>
        <v>159.69999999999928</v>
      </c>
    </row>
    <row r="6335" spans="1:16" ht="15">
      <c r="A6335" s="28" t="s">
        <v>2067</v>
      </c>
      <c r="B6335" s="61" t="s">
        <v>2089</v>
      </c>
      <c r="C6335" s="3"/>
      <c r="D6335" s="3"/>
      <c r="E6335" s="9" t="s">
        <v>277</v>
      </c>
      <c r="F6335" s="9" t="s">
        <v>277</v>
      </c>
      <c r="G6335" s="9" t="s">
        <v>277</v>
      </c>
      <c r="H6335" s="9" t="s">
        <v>277</v>
      </c>
      <c r="I6335" s="9">
        <v>0</v>
      </c>
      <c r="J6335" s="9">
        <v>0</v>
      </c>
      <c r="K6335" s="9">
        <v>0</v>
      </c>
      <c r="L6335" s="9">
        <v>92.299999999999272</v>
      </c>
      <c r="M6335" s="65">
        <v>62.000000000000007</v>
      </c>
      <c r="N6335" s="65"/>
      <c r="P6335" s="65">
        <f t="shared" si="174"/>
        <v>154.29999999999927</v>
      </c>
    </row>
    <row r="6336" spans="1:16" ht="15">
      <c r="A6336" s="28" t="s">
        <v>2068</v>
      </c>
      <c r="B6336" s="61" t="s">
        <v>2612</v>
      </c>
      <c r="C6336" s="3"/>
      <c r="D6336" s="3"/>
      <c r="E6336" s="9" t="s">
        <v>277</v>
      </c>
      <c r="F6336" s="9" t="s">
        <v>277</v>
      </c>
      <c r="G6336" s="9" t="s">
        <v>277</v>
      </c>
      <c r="H6336" s="9" t="s">
        <v>277</v>
      </c>
      <c r="I6336" s="9" t="s">
        <v>277</v>
      </c>
      <c r="J6336" s="9" t="s">
        <v>277</v>
      </c>
      <c r="K6336" s="9" t="s">
        <v>277</v>
      </c>
      <c r="L6336" s="9" t="s">
        <v>277</v>
      </c>
      <c r="M6336" s="65">
        <v>148.30000000000001</v>
      </c>
      <c r="N6336" s="65"/>
      <c r="P6336" s="65">
        <f t="shared" si="174"/>
        <v>148.30000000000001</v>
      </c>
    </row>
    <row r="6337" spans="1:16" ht="15">
      <c r="A6337" s="28" t="s">
        <v>2069</v>
      </c>
      <c r="B6337" s="61" t="s">
        <v>2510</v>
      </c>
      <c r="C6337" s="3"/>
      <c r="D6337" s="3"/>
      <c r="E6337" s="9" t="s">
        <v>277</v>
      </c>
      <c r="F6337" s="9" t="s">
        <v>277</v>
      </c>
      <c r="G6337" s="9" t="s">
        <v>277</v>
      </c>
      <c r="H6337" s="9" t="s">
        <v>277</v>
      </c>
      <c r="I6337" s="9" t="s">
        <v>277</v>
      </c>
      <c r="J6337" s="9" t="s">
        <v>277</v>
      </c>
      <c r="K6337" s="9" t="s">
        <v>277</v>
      </c>
      <c r="L6337" s="9" t="s">
        <v>277</v>
      </c>
      <c r="M6337" s="65">
        <v>142</v>
      </c>
      <c r="N6337" s="65"/>
      <c r="P6337" s="65">
        <f t="shared" si="174"/>
        <v>142</v>
      </c>
    </row>
    <row r="6338" spans="1:16" ht="15">
      <c r="A6338" s="28" t="s">
        <v>2070</v>
      </c>
      <c r="B6338" s="61" t="s">
        <v>2082</v>
      </c>
      <c r="C6338" s="3"/>
      <c r="D6338" s="3"/>
      <c r="E6338" s="9" t="s">
        <v>277</v>
      </c>
      <c r="F6338" s="9" t="s">
        <v>277</v>
      </c>
      <c r="G6338" s="9" t="s">
        <v>277</v>
      </c>
      <c r="H6338" s="9" t="s">
        <v>277</v>
      </c>
      <c r="I6338" s="9">
        <v>0</v>
      </c>
      <c r="J6338" s="9">
        <v>0</v>
      </c>
      <c r="K6338" s="9">
        <v>0</v>
      </c>
      <c r="L6338" s="9">
        <v>106.19999999998981</v>
      </c>
      <c r="M6338" s="65">
        <v>35.199999999999996</v>
      </c>
      <c r="N6338" s="65"/>
      <c r="P6338" s="65">
        <f t="shared" si="174"/>
        <v>141.3999999999898</v>
      </c>
    </row>
    <row r="6339" spans="1:16" ht="15">
      <c r="A6339" s="28" t="s">
        <v>2071</v>
      </c>
      <c r="B6339" s="61" t="s">
        <v>157</v>
      </c>
      <c r="E6339" s="9" t="s">
        <v>182</v>
      </c>
      <c r="F6339" s="9" t="s">
        <v>277</v>
      </c>
      <c r="G6339" s="9">
        <v>135.19999999999999</v>
      </c>
      <c r="H6339" s="65">
        <v>4.7999999999919964</v>
      </c>
      <c r="I6339" s="9">
        <v>0</v>
      </c>
      <c r="J6339" s="9">
        <v>0</v>
      </c>
      <c r="K6339" s="9">
        <v>0</v>
      </c>
      <c r="L6339" s="9" t="s">
        <v>277</v>
      </c>
      <c r="M6339" s="9" t="s">
        <v>277</v>
      </c>
      <c r="P6339" s="65">
        <f t="shared" si="174"/>
        <v>139.99999999999199</v>
      </c>
    </row>
    <row r="6340" spans="1:16" ht="15">
      <c r="A6340" s="28" t="s">
        <v>2072</v>
      </c>
      <c r="B6340" s="61" t="s">
        <v>2504</v>
      </c>
      <c r="C6340" s="3"/>
      <c r="D6340" s="3"/>
      <c r="E6340" s="9" t="s">
        <v>277</v>
      </c>
      <c r="F6340" s="9" t="s">
        <v>277</v>
      </c>
      <c r="G6340" s="9" t="s">
        <v>277</v>
      </c>
      <c r="H6340" s="9" t="s">
        <v>277</v>
      </c>
      <c r="I6340" s="9" t="s">
        <v>277</v>
      </c>
      <c r="J6340" s="9" t="s">
        <v>277</v>
      </c>
      <c r="K6340" s="9" t="s">
        <v>277</v>
      </c>
      <c r="L6340" s="9" t="s">
        <v>277</v>
      </c>
      <c r="M6340" s="65">
        <v>132.9</v>
      </c>
      <c r="N6340" s="65"/>
      <c r="P6340" s="65">
        <f t="shared" si="174"/>
        <v>132.9</v>
      </c>
    </row>
    <row r="6341" spans="1:16" ht="15">
      <c r="A6341" s="28" t="s">
        <v>2149</v>
      </c>
      <c r="B6341" s="61" t="s">
        <v>2625</v>
      </c>
      <c r="C6341" s="3"/>
      <c r="D6341" s="3"/>
      <c r="E6341" s="9" t="s">
        <v>277</v>
      </c>
      <c r="F6341" s="9" t="s">
        <v>277</v>
      </c>
      <c r="G6341" s="9" t="s">
        <v>277</v>
      </c>
      <c r="H6341" s="9" t="s">
        <v>277</v>
      </c>
      <c r="I6341" s="9" t="s">
        <v>277</v>
      </c>
      <c r="J6341" s="9" t="s">
        <v>277</v>
      </c>
      <c r="K6341" s="9" t="s">
        <v>277</v>
      </c>
      <c r="L6341" s="9" t="s">
        <v>277</v>
      </c>
      <c r="M6341" s="65">
        <v>130.49999999999997</v>
      </c>
      <c r="N6341" s="65"/>
      <c r="P6341" s="65">
        <f t="shared" si="174"/>
        <v>130.49999999999997</v>
      </c>
    </row>
    <row r="6342" spans="1:16" ht="15">
      <c r="A6342" s="28" t="s">
        <v>2150</v>
      </c>
      <c r="B6342" s="226" t="s">
        <v>2073</v>
      </c>
      <c r="C6342" s="3"/>
      <c r="D6342" s="3"/>
      <c r="E6342" s="9" t="s">
        <v>277</v>
      </c>
      <c r="F6342" s="9" t="s">
        <v>277</v>
      </c>
      <c r="G6342" s="9" t="s">
        <v>277</v>
      </c>
      <c r="H6342" s="9" t="s">
        <v>277</v>
      </c>
      <c r="I6342" s="9">
        <v>0</v>
      </c>
      <c r="J6342" s="9">
        <v>0</v>
      </c>
      <c r="K6342" s="9">
        <v>0</v>
      </c>
      <c r="L6342" s="9">
        <v>110.40000000000146</v>
      </c>
      <c r="M6342" s="9" t="s">
        <v>277</v>
      </c>
      <c r="N6342" s="65"/>
      <c r="P6342" s="65">
        <f t="shared" si="174"/>
        <v>110.40000000000146</v>
      </c>
    </row>
    <row r="6343" spans="1:16" ht="15">
      <c r="A6343" s="28" t="s">
        <v>2151</v>
      </c>
      <c r="B6343" s="61" t="s">
        <v>2516</v>
      </c>
      <c r="C6343" s="3"/>
      <c r="D6343" s="3"/>
      <c r="E6343" s="9" t="s">
        <v>277</v>
      </c>
      <c r="F6343" s="9" t="s">
        <v>277</v>
      </c>
      <c r="G6343" s="9" t="s">
        <v>277</v>
      </c>
      <c r="H6343" s="9" t="s">
        <v>277</v>
      </c>
      <c r="I6343" s="9" t="s">
        <v>277</v>
      </c>
      <c r="J6343" s="9" t="s">
        <v>277</v>
      </c>
      <c r="K6343" s="9" t="s">
        <v>277</v>
      </c>
      <c r="L6343" s="9" t="s">
        <v>277</v>
      </c>
      <c r="M6343" s="65">
        <v>110.1</v>
      </c>
      <c r="N6343" s="65"/>
      <c r="P6343" s="65">
        <f t="shared" si="174"/>
        <v>110.1</v>
      </c>
    </row>
    <row r="6344" spans="1:16" ht="15">
      <c r="A6344" s="238" t="s">
        <v>2480</v>
      </c>
      <c r="B6344" s="61" t="s">
        <v>2520</v>
      </c>
      <c r="C6344" s="3"/>
      <c r="D6344" s="3"/>
      <c r="E6344" s="9" t="s">
        <v>277</v>
      </c>
      <c r="F6344" s="9" t="s">
        <v>277</v>
      </c>
      <c r="G6344" s="9" t="s">
        <v>277</v>
      </c>
      <c r="H6344" s="9" t="s">
        <v>277</v>
      </c>
      <c r="I6344" s="9" t="s">
        <v>277</v>
      </c>
      <c r="J6344" s="9" t="s">
        <v>277</v>
      </c>
      <c r="K6344" s="9" t="s">
        <v>277</v>
      </c>
      <c r="L6344" s="9" t="s">
        <v>277</v>
      </c>
      <c r="M6344" s="65">
        <v>102.9</v>
      </c>
      <c r="N6344" s="65"/>
      <c r="P6344" s="65">
        <f t="shared" ref="P6344:P6374" si="175">SUM(E6344:M6344)</f>
        <v>102.9</v>
      </c>
    </row>
    <row r="6345" spans="1:16" ht="15">
      <c r="A6345" s="238" t="s">
        <v>2481</v>
      </c>
      <c r="B6345" s="61" t="s">
        <v>179</v>
      </c>
      <c r="C6345" s="3"/>
      <c r="D6345" s="3"/>
      <c r="E6345" s="9" t="s">
        <v>277</v>
      </c>
      <c r="F6345" s="9" t="s">
        <v>277</v>
      </c>
      <c r="G6345" s="9" t="s">
        <v>277</v>
      </c>
      <c r="H6345" s="9" t="s">
        <v>277</v>
      </c>
      <c r="I6345" s="9">
        <v>0</v>
      </c>
      <c r="J6345" s="9">
        <v>0</v>
      </c>
      <c r="K6345" s="9">
        <v>0</v>
      </c>
      <c r="L6345" s="9">
        <v>16.799999999995634</v>
      </c>
      <c r="M6345" s="65">
        <v>86.1</v>
      </c>
      <c r="N6345" s="65"/>
      <c r="P6345" s="65">
        <f t="shared" si="175"/>
        <v>102.89999999999563</v>
      </c>
    </row>
    <row r="6346" spans="1:16" ht="15">
      <c r="A6346" s="238" t="s">
        <v>2482</v>
      </c>
      <c r="B6346" s="226" t="s">
        <v>1591</v>
      </c>
      <c r="C6346" s="3"/>
      <c r="D6346" s="3"/>
      <c r="E6346" s="9" t="s">
        <v>277</v>
      </c>
      <c r="F6346" s="9" t="s">
        <v>277</v>
      </c>
      <c r="G6346" s="9" t="s">
        <v>277</v>
      </c>
      <c r="H6346" s="9" t="s">
        <v>277</v>
      </c>
      <c r="I6346" s="9">
        <v>0</v>
      </c>
      <c r="J6346" s="9">
        <v>0</v>
      </c>
      <c r="K6346" s="9">
        <v>0</v>
      </c>
      <c r="L6346" s="9">
        <v>100.40000000000146</v>
      </c>
      <c r="M6346" s="65">
        <v>0</v>
      </c>
      <c r="N6346" s="65"/>
      <c r="P6346" s="65">
        <f t="shared" si="175"/>
        <v>100.40000000000146</v>
      </c>
    </row>
    <row r="6347" spans="1:16" ht="15">
      <c r="A6347" s="238" t="s">
        <v>2483</v>
      </c>
      <c r="B6347" s="61" t="s">
        <v>2508</v>
      </c>
      <c r="C6347" s="3"/>
      <c r="D6347" s="3"/>
      <c r="E6347" s="9" t="s">
        <v>277</v>
      </c>
      <c r="F6347" s="9" t="s">
        <v>277</v>
      </c>
      <c r="G6347" s="9" t="s">
        <v>277</v>
      </c>
      <c r="H6347" s="9" t="s">
        <v>277</v>
      </c>
      <c r="I6347" s="9" t="s">
        <v>277</v>
      </c>
      <c r="J6347" s="9" t="s">
        <v>277</v>
      </c>
      <c r="K6347" s="9" t="s">
        <v>277</v>
      </c>
      <c r="L6347" s="9" t="s">
        <v>277</v>
      </c>
      <c r="M6347" s="65">
        <v>98.399999999999991</v>
      </c>
      <c r="N6347" s="65"/>
      <c r="P6347" s="65">
        <f t="shared" si="175"/>
        <v>98.399999999999991</v>
      </c>
    </row>
    <row r="6348" spans="1:16" ht="15">
      <c r="A6348" s="238" t="s">
        <v>2484</v>
      </c>
      <c r="B6348" s="61" t="s">
        <v>640</v>
      </c>
      <c r="E6348" s="9" t="s">
        <v>182</v>
      </c>
      <c r="F6348" s="9" t="s">
        <v>277</v>
      </c>
      <c r="G6348" s="9" t="s">
        <v>277</v>
      </c>
      <c r="H6348" s="65">
        <v>97.799999999995634</v>
      </c>
      <c r="I6348" s="9">
        <v>0</v>
      </c>
      <c r="J6348" s="9">
        <v>0</v>
      </c>
      <c r="K6348" s="9">
        <v>0</v>
      </c>
      <c r="L6348" s="9" t="s">
        <v>277</v>
      </c>
      <c r="M6348" s="9" t="s">
        <v>277</v>
      </c>
      <c r="P6348" s="65">
        <f t="shared" si="175"/>
        <v>97.799999999995634</v>
      </c>
    </row>
    <row r="6349" spans="1:16" ht="15">
      <c r="A6349" s="238" t="s">
        <v>2485</v>
      </c>
      <c r="B6349" s="61" t="s">
        <v>2095</v>
      </c>
      <c r="C6349" s="3"/>
      <c r="D6349" s="3"/>
      <c r="E6349" s="9" t="s">
        <v>277</v>
      </c>
      <c r="F6349" s="9" t="s">
        <v>277</v>
      </c>
      <c r="G6349" s="9" t="s">
        <v>277</v>
      </c>
      <c r="H6349" s="9" t="s">
        <v>277</v>
      </c>
      <c r="I6349" s="9">
        <v>0</v>
      </c>
      <c r="J6349" s="9">
        <v>0</v>
      </c>
      <c r="K6349" s="9">
        <v>0</v>
      </c>
      <c r="L6349" s="9">
        <v>32.199999999993452</v>
      </c>
      <c r="M6349" s="65">
        <v>63</v>
      </c>
      <c r="N6349" s="65"/>
      <c r="P6349" s="65">
        <f t="shared" si="175"/>
        <v>95.199999999993452</v>
      </c>
    </row>
    <row r="6350" spans="1:16" ht="15">
      <c r="A6350" s="238" t="s">
        <v>2486</v>
      </c>
      <c r="B6350" s="61" t="s">
        <v>2507</v>
      </c>
      <c r="C6350" s="3"/>
      <c r="D6350" s="3"/>
      <c r="E6350" s="9" t="s">
        <v>277</v>
      </c>
      <c r="F6350" s="9" t="s">
        <v>277</v>
      </c>
      <c r="G6350" s="9" t="s">
        <v>277</v>
      </c>
      <c r="H6350" s="9" t="s">
        <v>277</v>
      </c>
      <c r="I6350" s="9" t="s">
        <v>277</v>
      </c>
      <c r="J6350" s="9" t="s">
        <v>277</v>
      </c>
      <c r="K6350" s="9" t="s">
        <v>277</v>
      </c>
      <c r="L6350" s="9" t="s">
        <v>277</v>
      </c>
      <c r="M6350" s="65">
        <v>86.399999999999991</v>
      </c>
      <c r="N6350" s="65"/>
      <c r="P6350" s="65">
        <f t="shared" si="175"/>
        <v>86.399999999999991</v>
      </c>
    </row>
    <row r="6351" spans="1:16" ht="15">
      <c r="A6351" s="238" t="s">
        <v>2487</v>
      </c>
      <c r="B6351" s="61" t="s">
        <v>2521</v>
      </c>
      <c r="C6351" s="3"/>
      <c r="D6351" s="3"/>
      <c r="E6351" s="9" t="s">
        <v>277</v>
      </c>
      <c r="F6351" s="9" t="s">
        <v>277</v>
      </c>
      <c r="G6351" s="9" t="s">
        <v>277</v>
      </c>
      <c r="H6351" s="9" t="s">
        <v>277</v>
      </c>
      <c r="I6351" s="9" t="s">
        <v>277</v>
      </c>
      <c r="J6351" s="9" t="s">
        <v>277</v>
      </c>
      <c r="K6351" s="9" t="s">
        <v>277</v>
      </c>
      <c r="L6351" s="9" t="s">
        <v>277</v>
      </c>
      <c r="M6351" s="65">
        <v>82.8</v>
      </c>
      <c r="N6351" s="65"/>
      <c r="P6351" s="65">
        <f t="shared" si="175"/>
        <v>82.8</v>
      </c>
    </row>
    <row r="6352" spans="1:16" ht="15">
      <c r="A6352" s="238" t="s">
        <v>2488</v>
      </c>
      <c r="B6352" s="61" t="s">
        <v>2522</v>
      </c>
      <c r="C6352" s="3"/>
      <c r="D6352" s="3"/>
      <c r="E6352" s="9" t="s">
        <v>277</v>
      </c>
      <c r="F6352" s="9" t="s">
        <v>277</v>
      </c>
      <c r="G6352" s="9" t="s">
        <v>277</v>
      </c>
      <c r="H6352" s="9" t="s">
        <v>277</v>
      </c>
      <c r="I6352" s="9" t="s">
        <v>277</v>
      </c>
      <c r="J6352" s="9" t="s">
        <v>277</v>
      </c>
      <c r="K6352" s="9" t="s">
        <v>277</v>
      </c>
      <c r="L6352" s="9" t="s">
        <v>277</v>
      </c>
      <c r="M6352" s="65">
        <v>73.099999999999994</v>
      </c>
      <c r="N6352" s="65"/>
      <c r="P6352" s="65">
        <f t="shared" si="175"/>
        <v>73.099999999999994</v>
      </c>
    </row>
    <row r="6353" spans="1:16" ht="15">
      <c r="A6353" s="238" t="s">
        <v>2489</v>
      </c>
      <c r="B6353" s="61" t="s">
        <v>2513</v>
      </c>
      <c r="C6353" s="3"/>
      <c r="D6353" s="3"/>
      <c r="E6353" s="9" t="s">
        <v>277</v>
      </c>
      <c r="F6353" s="9" t="s">
        <v>277</v>
      </c>
      <c r="G6353" s="9" t="s">
        <v>277</v>
      </c>
      <c r="H6353" s="9" t="s">
        <v>277</v>
      </c>
      <c r="I6353" s="9" t="s">
        <v>277</v>
      </c>
      <c r="J6353" s="9" t="s">
        <v>277</v>
      </c>
      <c r="K6353" s="9" t="s">
        <v>277</v>
      </c>
      <c r="L6353" s="9" t="s">
        <v>277</v>
      </c>
      <c r="M6353" s="65">
        <v>62.5</v>
      </c>
      <c r="N6353" s="65"/>
      <c r="P6353" s="65">
        <f t="shared" si="175"/>
        <v>62.5</v>
      </c>
    </row>
    <row r="6354" spans="1:16" ht="15">
      <c r="A6354" s="238" t="s">
        <v>2490</v>
      </c>
      <c r="B6354" s="61" t="s">
        <v>2530</v>
      </c>
      <c r="C6354" s="3"/>
      <c r="D6354" s="3"/>
      <c r="E6354" s="9" t="s">
        <v>277</v>
      </c>
      <c r="F6354" s="9" t="s">
        <v>277</v>
      </c>
      <c r="G6354" s="9" t="s">
        <v>277</v>
      </c>
      <c r="H6354" s="9" t="s">
        <v>277</v>
      </c>
      <c r="I6354" s="9" t="s">
        <v>277</v>
      </c>
      <c r="J6354" s="9" t="s">
        <v>277</v>
      </c>
      <c r="K6354" s="9" t="s">
        <v>277</v>
      </c>
      <c r="L6354" s="9" t="s">
        <v>277</v>
      </c>
      <c r="M6354" s="65">
        <v>60.4</v>
      </c>
      <c r="N6354" s="65"/>
      <c r="P6354" s="65">
        <f t="shared" si="175"/>
        <v>60.4</v>
      </c>
    </row>
    <row r="6355" spans="1:16" ht="15">
      <c r="A6355" s="238" t="s">
        <v>2491</v>
      </c>
      <c r="B6355" s="61" t="s">
        <v>2519</v>
      </c>
      <c r="C6355" s="3"/>
      <c r="D6355" s="3"/>
      <c r="E6355" s="9" t="s">
        <v>277</v>
      </c>
      <c r="F6355" s="9" t="s">
        <v>277</v>
      </c>
      <c r="G6355" s="9" t="s">
        <v>277</v>
      </c>
      <c r="H6355" s="9" t="s">
        <v>277</v>
      </c>
      <c r="I6355" s="9" t="s">
        <v>277</v>
      </c>
      <c r="J6355" s="9" t="s">
        <v>277</v>
      </c>
      <c r="K6355" s="9" t="s">
        <v>277</v>
      </c>
      <c r="L6355" s="9" t="s">
        <v>277</v>
      </c>
      <c r="M6355" s="65">
        <v>41.7</v>
      </c>
      <c r="N6355" s="65"/>
      <c r="P6355" s="65">
        <f t="shared" si="175"/>
        <v>41.7</v>
      </c>
    </row>
    <row r="6356" spans="1:16" ht="15">
      <c r="A6356" s="238" t="s">
        <v>2492</v>
      </c>
      <c r="B6356" s="61" t="s">
        <v>650</v>
      </c>
      <c r="E6356" s="9" t="s">
        <v>182</v>
      </c>
      <c r="F6356" s="9" t="s">
        <v>277</v>
      </c>
      <c r="G6356" s="9" t="s">
        <v>277</v>
      </c>
      <c r="H6356" s="65">
        <v>39.200000000000728</v>
      </c>
      <c r="I6356" s="9">
        <v>0</v>
      </c>
      <c r="J6356" s="9">
        <v>0</v>
      </c>
      <c r="K6356" s="9">
        <v>0</v>
      </c>
      <c r="L6356" s="9" t="s">
        <v>277</v>
      </c>
      <c r="M6356" s="9" t="s">
        <v>277</v>
      </c>
      <c r="P6356" s="65">
        <f t="shared" si="175"/>
        <v>39.200000000000728</v>
      </c>
    </row>
    <row r="6357" spans="1:16" ht="15">
      <c r="A6357" s="238" t="s">
        <v>2493</v>
      </c>
      <c r="B6357" s="61" t="s">
        <v>2524</v>
      </c>
      <c r="C6357" s="3"/>
      <c r="D6357" s="3"/>
      <c r="E6357" s="9" t="s">
        <v>277</v>
      </c>
      <c r="F6357" s="9" t="s">
        <v>277</v>
      </c>
      <c r="G6357" s="9" t="s">
        <v>277</v>
      </c>
      <c r="H6357" s="9" t="s">
        <v>277</v>
      </c>
      <c r="I6357" s="9" t="s">
        <v>277</v>
      </c>
      <c r="J6357" s="9" t="s">
        <v>277</v>
      </c>
      <c r="K6357" s="9" t="s">
        <v>277</v>
      </c>
      <c r="L6357" s="9" t="s">
        <v>277</v>
      </c>
      <c r="M6357" s="65">
        <v>38.4</v>
      </c>
      <c r="N6357" s="65"/>
      <c r="P6357" s="65">
        <f t="shared" si="175"/>
        <v>38.4</v>
      </c>
    </row>
    <row r="6358" spans="1:16" ht="15">
      <c r="A6358" s="238" t="s">
        <v>2494</v>
      </c>
      <c r="B6358" s="61" t="s">
        <v>2523</v>
      </c>
      <c r="C6358" s="3"/>
      <c r="D6358" s="3"/>
      <c r="E6358" s="9" t="s">
        <v>277</v>
      </c>
      <c r="F6358" s="9" t="s">
        <v>277</v>
      </c>
      <c r="G6358" s="9" t="s">
        <v>277</v>
      </c>
      <c r="H6358" s="9" t="s">
        <v>277</v>
      </c>
      <c r="I6358" s="9" t="s">
        <v>277</v>
      </c>
      <c r="J6358" s="9" t="s">
        <v>277</v>
      </c>
      <c r="K6358" s="9" t="s">
        <v>277</v>
      </c>
      <c r="L6358" s="9" t="s">
        <v>277</v>
      </c>
      <c r="M6358" s="65">
        <v>37.299999999999997</v>
      </c>
      <c r="N6358" s="65"/>
      <c r="P6358" s="65">
        <f t="shared" si="175"/>
        <v>37.299999999999997</v>
      </c>
    </row>
    <row r="6359" spans="1:16" ht="15">
      <c r="A6359" s="238" t="s">
        <v>2495</v>
      </c>
      <c r="B6359" s="61" t="s">
        <v>2080</v>
      </c>
      <c r="C6359" s="3"/>
      <c r="D6359" s="3"/>
      <c r="E6359" s="9" t="s">
        <v>277</v>
      </c>
      <c r="F6359" s="9" t="s">
        <v>277</v>
      </c>
      <c r="G6359" s="9" t="s">
        <v>277</v>
      </c>
      <c r="H6359" s="9" t="s">
        <v>277</v>
      </c>
      <c r="I6359" s="9">
        <v>0</v>
      </c>
      <c r="J6359" s="9">
        <v>0</v>
      </c>
      <c r="K6359" s="9">
        <v>0</v>
      </c>
      <c r="L6359" s="9">
        <v>14.599999999998545</v>
      </c>
      <c r="M6359" s="65" t="s">
        <v>278</v>
      </c>
      <c r="N6359" s="65"/>
      <c r="P6359" s="65">
        <f t="shared" si="175"/>
        <v>14.599999999998545</v>
      </c>
    </row>
    <row r="6360" spans="1:16" ht="15">
      <c r="A6360" s="238" t="s">
        <v>2496</v>
      </c>
      <c r="B6360" s="61" t="s">
        <v>2517</v>
      </c>
      <c r="C6360" s="3"/>
      <c r="D6360" s="3"/>
      <c r="E6360" s="9" t="s">
        <v>277</v>
      </c>
      <c r="F6360" s="9" t="s">
        <v>277</v>
      </c>
      <c r="G6360" s="9" t="s">
        <v>277</v>
      </c>
      <c r="H6360" s="9" t="s">
        <v>277</v>
      </c>
      <c r="I6360" s="9" t="s">
        <v>277</v>
      </c>
      <c r="J6360" s="9" t="s">
        <v>277</v>
      </c>
      <c r="K6360" s="9" t="s">
        <v>277</v>
      </c>
      <c r="L6360" s="9" t="s">
        <v>277</v>
      </c>
      <c r="M6360" s="65">
        <v>7.1999999999999993</v>
      </c>
      <c r="N6360" s="65"/>
      <c r="P6360" s="65">
        <f t="shared" si="175"/>
        <v>7.1999999999999993</v>
      </c>
    </row>
    <row r="6361" spans="1:16" ht="15">
      <c r="A6361" s="238" t="s">
        <v>2497</v>
      </c>
      <c r="B6361" s="61" t="s">
        <v>2532</v>
      </c>
      <c r="C6361" s="3"/>
      <c r="D6361" s="3"/>
      <c r="E6361" s="9" t="s">
        <v>277</v>
      </c>
      <c r="F6361" s="9" t="s">
        <v>277</v>
      </c>
      <c r="G6361" s="9" t="s">
        <v>277</v>
      </c>
      <c r="H6361" s="9" t="s">
        <v>277</v>
      </c>
      <c r="I6361" s="9" t="s">
        <v>277</v>
      </c>
      <c r="J6361" s="9" t="s">
        <v>277</v>
      </c>
      <c r="K6361" s="9" t="s">
        <v>277</v>
      </c>
      <c r="L6361" s="9" t="s">
        <v>277</v>
      </c>
      <c r="M6361" s="65" t="s">
        <v>278</v>
      </c>
      <c r="N6361" s="65"/>
      <c r="P6361" s="65">
        <f t="shared" si="175"/>
        <v>0</v>
      </c>
    </row>
    <row r="6362" spans="1:16" ht="15">
      <c r="A6362" s="238" t="s">
        <v>2498</v>
      </c>
      <c r="B6362" s="226" t="s">
        <v>1582</v>
      </c>
      <c r="C6362" s="3"/>
      <c r="D6362" s="3"/>
      <c r="E6362" s="9" t="s">
        <v>277</v>
      </c>
      <c r="F6362" s="9" t="s">
        <v>277</v>
      </c>
      <c r="G6362" s="9" t="s">
        <v>277</v>
      </c>
      <c r="H6362" s="9" t="s">
        <v>277</v>
      </c>
      <c r="I6362" s="9">
        <v>0</v>
      </c>
      <c r="J6362" s="9">
        <v>0</v>
      </c>
      <c r="K6362" s="9">
        <v>0</v>
      </c>
      <c r="L6362" s="9" t="s">
        <v>277</v>
      </c>
      <c r="M6362" s="9" t="s">
        <v>277</v>
      </c>
      <c r="P6362" s="65">
        <f t="shared" si="175"/>
        <v>0</v>
      </c>
    </row>
    <row r="6363" spans="1:16" ht="15">
      <c r="A6363" s="238" t="s">
        <v>2499</v>
      </c>
      <c r="B6363" s="226" t="s">
        <v>1577</v>
      </c>
      <c r="C6363" s="3"/>
      <c r="D6363" s="3"/>
      <c r="E6363" s="9" t="s">
        <v>277</v>
      </c>
      <c r="F6363" s="9" t="s">
        <v>277</v>
      </c>
      <c r="G6363" s="9" t="s">
        <v>277</v>
      </c>
      <c r="H6363" s="9" t="s">
        <v>277</v>
      </c>
      <c r="I6363" s="9">
        <v>0</v>
      </c>
      <c r="J6363" s="9">
        <v>0</v>
      </c>
      <c r="K6363" s="9">
        <v>0</v>
      </c>
      <c r="L6363" s="9" t="s">
        <v>277</v>
      </c>
      <c r="M6363" s="9" t="s">
        <v>277</v>
      </c>
      <c r="P6363" s="65">
        <f t="shared" si="175"/>
        <v>0</v>
      </c>
    </row>
    <row r="6364" spans="1:16" ht="15">
      <c r="A6364" s="238" t="s">
        <v>2500</v>
      </c>
      <c r="B6364" s="61" t="s">
        <v>178</v>
      </c>
      <c r="E6364" s="9" t="s">
        <v>182</v>
      </c>
      <c r="F6364" s="9" t="s">
        <v>277</v>
      </c>
      <c r="G6364" s="9" t="s">
        <v>277</v>
      </c>
      <c r="H6364" s="9" t="s">
        <v>277</v>
      </c>
      <c r="I6364" s="9">
        <v>0</v>
      </c>
      <c r="J6364" s="9">
        <v>0</v>
      </c>
      <c r="K6364" s="9">
        <v>0</v>
      </c>
      <c r="L6364" s="9" t="s">
        <v>277</v>
      </c>
      <c r="M6364" s="9" t="s">
        <v>277</v>
      </c>
      <c r="P6364" s="65">
        <f t="shared" si="175"/>
        <v>0</v>
      </c>
    </row>
    <row r="6365" spans="1:16" ht="15">
      <c r="A6365" s="238" t="s">
        <v>2501</v>
      </c>
      <c r="B6365" s="181" t="s">
        <v>1266</v>
      </c>
      <c r="C6365" s="3"/>
      <c r="D6365" s="3"/>
      <c r="E6365" s="9" t="s">
        <v>182</v>
      </c>
      <c r="F6365" s="9" t="s">
        <v>277</v>
      </c>
      <c r="G6365" s="9" t="s">
        <v>277</v>
      </c>
      <c r="H6365" s="9" t="s">
        <v>277</v>
      </c>
      <c r="I6365" s="9">
        <v>0</v>
      </c>
      <c r="J6365" s="9">
        <v>0</v>
      </c>
      <c r="K6365" s="9">
        <v>0</v>
      </c>
      <c r="L6365" s="9" t="s">
        <v>277</v>
      </c>
      <c r="M6365" s="9" t="s">
        <v>277</v>
      </c>
      <c r="P6365" s="65">
        <f t="shared" si="175"/>
        <v>0</v>
      </c>
    </row>
    <row r="6366" spans="1:16" ht="15">
      <c r="A6366" s="238" t="s">
        <v>2502</v>
      </c>
      <c r="B6366" s="170" t="s">
        <v>1270</v>
      </c>
      <c r="C6366" s="3"/>
      <c r="D6366" s="3"/>
      <c r="E6366" s="9" t="s">
        <v>182</v>
      </c>
      <c r="F6366" s="9" t="s">
        <v>277</v>
      </c>
      <c r="G6366" s="9" t="s">
        <v>277</v>
      </c>
      <c r="H6366" s="9" t="s">
        <v>277</v>
      </c>
      <c r="I6366" s="9">
        <v>0</v>
      </c>
      <c r="J6366" s="9">
        <v>0</v>
      </c>
      <c r="K6366" s="9">
        <v>0</v>
      </c>
      <c r="L6366" s="9" t="s">
        <v>277</v>
      </c>
      <c r="M6366" s="9" t="s">
        <v>277</v>
      </c>
      <c r="P6366" s="65">
        <f t="shared" si="175"/>
        <v>0</v>
      </c>
    </row>
    <row r="6367" spans="1:16" ht="15">
      <c r="A6367" s="238" t="s">
        <v>2531</v>
      </c>
      <c r="B6367" s="170" t="s">
        <v>1285</v>
      </c>
      <c r="C6367" s="3"/>
      <c r="D6367" s="3"/>
      <c r="E6367" s="9" t="s">
        <v>182</v>
      </c>
      <c r="F6367" s="9" t="s">
        <v>277</v>
      </c>
      <c r="G6367" s="9" t="s">
        <v>277</v>
      </c>
      <c r="H6367" s="9" t="s">
        <v>277</v>
      </c>
      <c r="I6367" s="9">
        <v>0</v>
      </c>
      <c r="J6367" s="9">
        <v>0</v>
      </c>
      <c r="K6367" s="9">
        <v>0</v>
      </c>
      <c r="L6367" s="9" t="s">
        <v>277</v>
      </c>
      <c r="M6367" s="9" t="s">
        <v>277</v>
      </c>
      <c r="P6367" s="65">
        <f t="shared" si="175"/>
        <v>0</v>
      </c>
    </row>
    <row r="6368" spans="1:16" ht="15">
      <c r="A6368" s="238" t="s">
        <v>2613</v>
      </c>
      <c r="B6368" s="170" t="s">
        <v>1275</v>
      </c>
      <c r="C6368" s="3"/>
      <c r="D6368" s="3"/>
      <c r="E6368" s="9" t="s">
        <v>182</v>
      </c>
      <c r="F6368" s="9" t="s">
        <v>277</v>
      </c>
      <c r="G6368" s="9" t="s">
        <v>277</v>
      </c>
      <c r="H6368" s="9" t="s">
        <v>277</v>
      </c>
      <c r="I6368" s="9">
        <v>0</v>
      </c>
      <c r="J6368" s="9">
        <v>0</v>
      </c>
      <c r="K6368" s="9">
        <v>0</v>
      </c>
      <c r="L6368" s="9" t="s">
        <v>277</v>
      </c>
      <c r="M6368" s="9" t="s">
        <v>277</v>
      </c>
      <c r="P6368" s="65">
        <f t="shared" si="175"/>
        <v>0</v>
      </c>
    </row>
    <row r="6369" spans="1:21" ht="15">
      <c r="A6369" s="238" t="s">
        <v>2626</v>
      </c>
      <c r="B6369" s="226" t="s">
        <v>1594</v>
      </c>
      <c r="C6369" s="3"/>
      <c r="D6369" s="3"/>
      <c r="E6369" s="9" t="s">
        <v>277</v>
      </c>
      <c r="F6369" s="9" t="s">
        <v>277</v>
      </c>
      <c r="G6369" s="9" t="s">
        <v>277</v>
      </c>
      <c r="H6369" s="9" t="s">
        <v>277</v>
      </c>
      <c r="I6369" s="9">
        <v>0</v>
      </c>
      <c r="J6369" s="9">
        <v>0</v>
      </c>
      <c r="K6369" s="9">
        <v>0</v>
      </c>
      <c r="L6369" s="9" t="s">
        <v>277</v>
      </c>
      <c r="M6369" s="9" t="s">
        <v>277</v>
      </c>
      <c r="N6369" s="65"/>
      <c r="P6369" s="65">
        <f t="shared" si="175"/>
        <v>0</v>
      </c>
    </row>
    <row r="6370" spans="1:21" ht="15">
      <c r="A6370" s="238" t="s">
        <v>2662</v>
      </c>
      <c r="B6370" s="170" t="s">
        <v>1274</v>
      </c>
      <c r="C6370" s="3"/>
      <c r="D6370" s="3"/>
      <c r="E6370" s="9" t="s">
        <v>182</v>
      </c>
      <c r="F6370" s="9" t="s">
        <v>277</v>
      </c>
      <c r="G6370" s="9" t="s">
        <v>277</v>
      </c>
      <c r="H6370" s="9" t="s">
        <v>277</v>
      </c>
      <c r="I6370" s="9">
        <v>0</v>
      </c>
      <c r="J6370" s="9">
        <v>0</v>
      </c>
      <c r="K6370" s="9">
        <v>0</v>
      </c>
      <c r="L6370" s="9" t="s">
        <v>277</v>
      </c>
      <c r="M6370" s="9" t="s">
        <v>277</v>
      </c>
      <c r="P6370" s="65">
        <f t="shared" si="175"/>
        <v>0</v>
      </c>
    </row>
    <row r="6371" spans="1:21" ht="15">
      <c r="A6371" s="238" t="s">
        <v>2663</v>
      </c>
      <c r="B6371" s="170" t="s">
        <v>1273</v>
      </c>
      <c r="C6371" s="3"/>
      <c r="D6371" s="3"/>
      <c r="E6371" s="9" t="s">
        <v>182</v>
      </c>
      <c r="F6371" s="9" t="s">
        <v>277</v>
      </c>
      <c r="G6371" s="9" t="s">
        <v>277</v>
      </c>
      <c r="H6371" s="9" t="s">
        <v>277</v>
      </c>
      <c r="I6371" s="9">
        <v>0</v>
      </c>
      <c r="J6371" s="9">
        <v>0</v>
      </c>
      <c r="K6371" s="9">
        <v>0</v>
      </c>
      <c r="L6371" s="9" t="s">
        <v>277</v>
      </c>
      <c r="M6371" s="9" t="s">
        <v>277</v>
      </c>
      <c r="P6371" s="65">
        <f t="shared" si="175"/>
        <v>0</v>
      </c>
    </row>
    <row r="6372" spans="1:21" ht="15">
      <c r="A6372" s="238" t="s">
        <v>2664</v>
      </c>
      <c r="B6372" s="226" t="s">
        <v>1595</v>
      </c>
      <c r="C6372" s="3"/>
      <c r="D6372" s="3"/>
      <c r="E6372" s="9" t="s">
        <v>277</v>
      </c>
      <c r="F6372" s="9" t="s">
        <v>277</v>
      </c>
      <c r="G6372" s="9" t="s">
        <v>277</v>
      </c>
      <c r="H6372" s="9" t="s">
        <v>277</v>
      </c>
      <c r="I6372" s="9">
        <v>0</v>
      </c>
      <c r="J6372" s="9">
        <v>0</v>
      </c>
      <c r="K6372" s="9">
        <v>0</v>
      </c>
      <c r="L6372" s="9" t="s">
        <v>277</v>
      </c>
      <c r="M6372" s="9" t="s">
        <v>277</v>
      </c>
      <c r="N6372" s="65"/>
      <c r="P6372" s="65">
        <f t="shared" si="175"/>
        <v>0</v>
      </c>
    </row>
    <row r="6373" spans="1:21" ht="15">
      <c r="A6373" s="238" t="s">
        <v>2665</v>
      </c>
      <c r="B6373" s="170" t="s">
        <v>1294</v>
      </c>
      <c r="C6373" s="3"/>
      <c r="D6373" s="3"/>
      <c r="E6373" s="9" t="s">
        <v>182</v>
      </c>
      <c r="F6373" s="9" t="s">
        <v>277</v>
      </c>
      <c r="G6373" s="9" t="s">
        <v>277</v>
      </c>
      <c r="H6373" s="9" t="s">
        <v>277</v>
      </c>
      <c r="I6373" s="9">
        <v>0</v>
      </c>
      <c r="J6373" s="9">
        <v>0</v>
      </c>
      <c r="K6373" s="9">
        <v>0</v>
      </c>
      <c r="L6373" s="9" t="s">
        <v>277</v>
      </c>
      <c r="M6373" s="9" t="s">
        <v>277</v>
      </c>
      <c r="P6373" s="65">
        <f t="shared" si="175"/>
        <v>0</v>
      </c>
    </row>
    <row r="6374" spans="1:21" ht="15">
      <c r="A6374" s="238" t="s">
        <v>2666</v>
      </c>
      <c r="B6374" s="170" t="s">
        <v>1282</v>
      </c>
      <c r="C6374" s="3"/>
      <c r="D6374" s="3"/>
      <c r="E6374" s="9" t="s">
        <v>182</v>
      </c>
      <c r="F6374" s="9" t="s">
        <v>277</v>
      </c>
      <c r="G6374" s="9" t="s">
        <v>277</v>
      </c>
      <c r="H6374" s="9" t="s">
        <v>277</v>
      </c>
      <c r="I6374" s="9">
        <v>0</v>
      </c>
      <c r="J6374" s="9">
        <v>0</v>
      </c>
      <c r="K6374" s="9">
        <v>0</v>
      </c>
      <c r="L6374" s="9" t="s">
        <v>277</v>
      </c>
      <c r="M6374" s="9" t="s">
        <v>277</v>
      </c>
      <c r="P6374" s="65">
        <f t="shared" si="175"/>
        <v>0</v>
      </c>
    </row>
    <row r="6375" spans="1:21" ht="15">
      <c r="A6375" s="28"/>
      <c r="B6375" s="61"/>
      <c r="E6375" s="9"/>
      <c r="F6375" s="9"/>
      <c r="G6375" s="9"/>
      <c r="H6375" s="9"/>
      <c r="J6375" s="9"/>
      <c r="K6375" s="9"/>
      <c r="L6375" s="67"/>
      <c r="M6375" s="67"/>
      <c r="N6375" s="65"/>
    </row>
    <row r="6376" spans="1:21" ht="15">
      <c r="A6376" s="28"/>
      <c r="B6376" s="61"/>
      <c r="E6376" s="9"/>
      <c r="J6376" s="9"/>
      <c r="K6376" s="9"/>
      <c r="L6376" s="67"/>
      <c r="M6376" s="67"/>
    </row>
    <row r="6377" spans="1:21" ht="15">
      <c r="A6377" s="28"/>
      <c r="B6377" s="61"/>
      <c r="E6377" s="9"/>
      <c r="L6377" s="67"/>
      <c r="M6377" s="67"/>
      <c r="T6377" t="s">
        <v>2297</v>
      </c>
    </row>
    <row r="6378" spans="1:21" ht="25.5">
      <c r="A6378" s="23" t="s">
        <v>346</v>
      </c>
      <c r="L6378" s="67"/>
      <c r="M6378" s="67"/>
    </row>
    <row r="6379" spans="1:21">
      <c r="L6379" s="67"/>
      <c r="M6379" s="67"/>
    </row>
    <row r="6380" spans="1:21" ht="15">
      <c r="A6380" s="38"/>
      <c r="B6380" s="38"/>
      <c r="C6380" s="38"/>
      <c r="D6380" s="38"/>
      <c r="E6380" s="59">
        <v>2016</v>
      </c>
      <c r="F6380" s="59">
        <v>2017</v>
      </c>
      <c r="G6380" s="59">
        <v>2018</v>
      </c>
      <c r="H6380" s="59">
        <v>2019</v>
      </c>
      <c r="I6380" s="59">
        <v>2020</v>
      </c>
      <c r="J6380" s="59">
        <v>2021</v>
      </c>
      <c r="K6380" s="59">
        <v>2022</v>
      </c>
      <c r="L6380" s="59">
        <v>2023</v>
      </c>
      <c r="M6380" s="59">
        <v>2024</v>
      </c>
      <c r="P6380" s="68" t="s">
        <v>40</v>
      </c>
      <c r="T6380" s="3"/>
      <c r="U6380" s="3"/>
    </row>
    <row r="6381" spans="1:21" ht="15">
      <c r="A6381" s="28" t="s">
        <v>0</v>
      </c>
      <c r="B6381" s="61" t="s">
        <v>31</v>
      </c>
      <c r="C6381" s="9"/>
      <c r="D6381" s="9"/>
      <c r="E6381" s="176">
        <v>468</v>
      </c>
      <c r="F6381" s="176">
        <v>757.8</v>
      </c>
      <c r="G6381" s="9">
        <v>187.2</v>
      </c>
      <c r="H6381" s="9">
        <v>65.499999999992724</v>
      </c>
      <c r="I6381" s="9">
        <v>200.40000000000509</v>
      </c>
      <c r="J6381" s="176">
        <v>854.59999999999127</v>
      </c>
      <c r="K6381" s="179">
        <v>802.200000000008</v>
      </c>
      <c r="L6381" s="179">
        <v>731</v>
      </c>
      <c r="M6381" s="65">
        <v>729.5</v>
      </c>
      <c r="P6381" s="65">
        <f t="shared" ref="P6381:P6412" si="176">SUM(E6381:M6381)</f>
        <v>4796.1999999999971</v>
      </c>
      <c r="R6381" t="s">
        <v>2468</v>
      </c>
      <c r="T6381" s="3"/>
      <c r="U6381" s="3" t="s">
        <v>2742</v>
      </c>
    </row>
    <row r="6382" spans="1:21" ht="15">
      <c r="A6382" s="28" t="s">
        <v>2</v>
      </c>
      <c r="B6382" s="61" t="s">
        <v>21</v>
      </c>
      <c r="C6382" s="9"/>
      <c r="D6382" s="9"/>
      <c r="E6382" s="179">
        <v>408</v>
      </c>
      <c r="F6382" s="174">
        <v>659.4</v>
      </c>
      <c r="G6382" s="9">
        <v>168</v>
      </c>
      <c r="H6382" s="9">
        <v>56.500000000003638</v>
      </c>
      <c r="I6382" s="9">
        <v>417.5</v>
      </c>
      <c r="J6382" s="174">
        <v>836.44999999999345</v>
      </c>
      <c r="K6382" s="179">
        <v>780.29999999999927</v>
      </c>
      <c r="L6382" s="179">
        <v>700.8</v>
      </c>
      <c r="M6382" s="65">
        <v>660.7</v>
      </c>
      <c r="P6382" s="65">
        <f t="shared" si="176"/>
        <v>4687.649999999996</v>
      </c>
      <c r="R6382" t="s">
        <v>2470</v>
      </c>
      <c r="T6382" s="3"/>
      <c r="U6382" s="3" t="s">
        <v>2041</v>
      </c>
    </row>
    <row r="6383" spans="1:21" ht="15">
      <c r="A6383" s="28" t="s">
        <v>3</v>
      </c>
      <c r="B6383" s="61" t="s">
        <v>27</v>
      </c>
      <c r="C6383" s="9"/>
      <c r="D6383" s="9"/>
      <c r="E6383" s="174">
        <v>458.4</v>
      </c>
      <c r="F6383" s="9">
        <v>480.1</v>
      </c>
      <c r="G6383" s="176">
        <v>612.4</v>
      </c>
      <c r="H6383" s="176">
        <v>566.20000000000437</v>
      </c>
      <c r="I6383" s="9">
        <v>129.60000000000036</v>
      </c>
      <c r="J6383" s="9">
        <v>492.3999999999869</v>
      </c>
      <c r="K6383" s="9">
        <v>460.50000000000364</v>
      </c>
      <c r="L6383" s="179">
        <v>730</v>
      </c>
      <c r="M6383" s="9" t="s">
        <v>277</v>
      </c>
      <c r="P6383" s="65">
        <f t="shared" si="176"/>
        <v>3929.5999999999954</v>
      </c>
      <c r="R6383" t="s">
        <v>2469</v>
      </c>
      <c r="T6383" s="3"/>
      <c r="U6383" s="3" t="s">
        <v>1400</v>
      </c>
    </row>
    <row r="6384" spans="1:21" ht="15">
      <c r="A6384" s="28" t="s">
        <v>5</v>
      </c>
      <c r="B6384" s="170" t="s">
        <v>1269</v>
      </c>
      <c r="C6384" s="3"/>
      <c r="D6384" s="3"/>
      <c r="E6384" s="9" t="s">
        <v>277</v>
      </c>
      <c r="F6384" s="9" t="s">
        <v>277</v>
      </c>
      <c r="G6384" s="9" t="s">
        <v>277</v>
      </c>
      <c r="H6384" s="9" t="s">
        <v>277</v>
      </c>
      <c r="I6384" s="9">
        <v>281.99999999999818</v>
      </c>
      <c r="J6384" s="9">
        <v>223.79999999999927</v>
      </c>
      <c r="K6384" s="176">
        <v>898.49999999999636</v>
      </c>
      <c r="L6384" s="176">
        <v>1254.9499999999998</v>
      </c>
      <c r="M6384" s="113">
        <v>1258</v>
      </c>
      <c r="P6384" s="65">
        <f t="shared" si="176"/>
        <v>3917.2499999999936</v>
      </c>
      <c r="R6384" t="s">
        <v>979</v>
      </c>
      <c r="U6384" s="3" t="s">
        <v>1400</v>
      </c>
    </row>
    <row r="6385" spans="1:21" ht="15">
      <c r="A6385" s="28" t="s">
        <v>7</v>
      </c>
      <c r="B6385" s="61" t="s">
        <v>143</v>
      </c>
      <c r="C6385" s="9"/>
      <c r="D6385" s="9"/>
      <c r="E6385" s="9" t="s">
        <v>277</v>
      </c>
      <c r="F6385" s="179">
        <v>524.70000000000005</v>
      </c>
      <c r="G6385" s="9">
        <v>255.3</v>
      </c>
      <c r="H6385" s="9">
        <v>35.100000000009459</v>
      </c>
      <c r="I6385" s="9">
        <v>423.89999999999782</v>
      </c>
      <c r="J6385" s="179">
        <v>660.60000000000218</v>
      </c>
      <c r="K6385" s="179">
        <v>703.6000000000131</v>
      </c>
      <c r="L6385" s="179">
        <v>770.1</v>
      </c>
      <c r="M6385" s="65">
        <v>471.9</v>
      </c>
      <c r="P6385" s="65">
        <f t="shared" si="176"/>
        <v>3845.2000000000226</v>
      </c>
      <c r="R6385" t="s">
        <v>2467</v>
      </c>
      <c r="T6385" s="3"/>
      <c r="U6385" s="3" t="s">
        <v>2041</v>
      </c>
    </row>
    <row r="6386" spans="1:21" ht="15">
      <c r="A6386" s="28" t="s">
        <v>8</v>
      </c>
      <c r="B6386" s="61" t="s">
        <v>644</v>
      </c>
      <c r="C6386" s="9"/>
      <c r="D6386" s="9"/>
      <c r="E6386" s="9" t="s">
        <v>277</v>
      </c>
      <c r="F6386" s="9" t="s">
        <v>277</v>
      </c>
      <c r="G6386" s="9" t="s">
        <v>277</v>
      </c>
      <c r="H6386" s="175">
        <v>474.70000000000437</v>
      </c>
      <c r="I6386" s="9">
        <v>402.00000000000546</v>
      </c>
      <c r="J6386" s="179">
        <v>742.99999999999272</v>
      </c>
      <c r="K6386" s="174">
        <v>874.5</v>
      </c>
      <c r="L6386" s="9">
        <v>677.90000000000009</v>
      </c>
      <c r="M6386" s="65">
        <v>548.70000000000005</v>
      </c>
      <c r="P6386" s="65">
        <f t="shared" si="176"/>
        <v>3720.8000000000029</v>
      </c>
      <c r="R6386" t="s">
        <v>2039</v>
      </c>
    </row>
    <row r="6387" spans="1:21" ht="15">
      <c r="A6387" s="28" t="s">
        <v>10</v>
      </c>
      <c r="B6387" s="61" t="s">
        <v>33</v>
      </c>
      <c r="C6387" s="9"/>
      <c r="D6387" s="9"/>
      <c r="E6387" s="179">
        <v>344.6</v>
      </c>
      <c r="F6387" s="179">
        <v>536.4</v>
      </c>
      <c r="G6387" s="9">
        <v>299.2</v>
      </c>
      <c r="H6387" s="9">
        <v>102.19999999999709</v>
      </c>
      <c r="I6387" s="175">
        <v>495.59999999999491</v>
      </c>
      <c r="J6387" s="9">
        <v>619.70000000000073</v>
      </c>
      <c r="K6387" s="9">
        <v>475.09999999999854</v>
      </c>
      <c r="L6387" s="9">
        <v>457.8</v>
      </c>
      <c r="M6387" s="65">
        <v>371.59999999999997</v>
      </c>
      <c r="P6387" s="65">
        <f t="shared" si="176"/>
        <v>3702.1999999999912</v>
      </c>
      <c r="R6387" t="s">
        <v>342</v>
      </c>
      <c r="T6387" s="3"/>
      <c r="U6387" s="3"/>
    </row>
    <row r="6388" spans="1:21" ht="15">
      <c r="A6388" s="28" t="s">
        <v>12</v>
      </c>
      <c r="B6388" s="61" t="s">
        <v>616</v>
      </c>
      <c r="C6388" s="9"/>
      <c r="D6388" s="9"/>
      <c r="E6388" s="9" t="s">
        <v>277</v>
      </c>
      <c r="F6388" s="9" t="s">
        <v>277</v>
      </c>
      <c r="G6388" s="9" t="s">
        <v>277</v>
      </c>
      <c r="H6388" s="179">
        <v>445.49999999999636</v>
      </c>
      <c r="I6388" s="176">
        <v>662.50000000000364</v>
      </c>
      <c r="J6388" s="9">
        <v>612.40000000000146</v>
      </c>
      <c r="K6388" s="175">
        <v>832.89999999999418</v>
      </c>
      <c r="L6388" s="9">
        <v>600.1</v>
      </c>
      <c r="M6388" s="65">
        <v>455.4</v>
      </c>
      <c r="P6388" s="65">
        <f t="shared" si="176"/>
        <v>3608.7999999999956</v>
      </c>
      <c r="R6388" t="s">
        <v>2040</v>
      </c>
      <c r="U6388" s="3" t="s">
        <v>1405</v>
      </c>
    </row>
    <row r="6389" spans="1:21" ht="15">
      <c r="A6389" s="28" t="s">
        <v>14</v>
      </c>
      <c r="B6389" s="61" t="s">
        <v>11</v>
      </c>
      <c r="C6389" s="9"/>
      <c r="D6389" s="9"/>
      <c r="E6389" s="175">
        <v>410.1</v>
      </c>
      <c r="F6389" s="179">
        <v>526.70000000000005</v>
      </c>
      <c r="G6389" s="9">
        <v>145.30000000000001</v>
      </c>
      <c r="H6389" s="9">
        <v>206.70000000000073</v>
      </c>
      <c r="I6389" s="179">
        <v>454.80000000000291</v>
      </c>
      <c r="J6389" s="9">
        <v>501.00000000001091</v>
      </c>
      <c r="K6389" s="9">
        <v>425.700000000008</v>
      </c>
      <c r="L6389" s="9">
        <v>540.1</v>
      </c>
      <c r="M6389" s="65">
        <v>395.8</v>
      </c>
      <c r="P6389" s="65">
        <f t="shared" si="176"/>
        <v>3606.200000000023</v>
      </c>
      <c r="R6389" t="s">
        <v>956</v>
      </c>
      <c r="T6389" s="3"/>
      <c r="U6389" s="3"/>
    </row>
    <row r="6390" spans="1:21" ht="15">
      <c r="A6390" s="28" t="s">
        <v>16</v>
      </c>
      <c r="B6390" s="61" t="s">
        <v>17</v>
      </c>
      <c r="C6390" s="9"/>
      <c r="D6390" s="9"/>
      <c r="E6390" s="9">
        <v>121</v>
      </c>
      <c r="F6390" s="179">
        <v>562.1</v>
      </c>
      <c r="G6390" s="179">
        <v>385.3</v>
      </c>
      <c r="H6390" s="9">
        <v>187.69999999999709</v>
      </c>
      <c r="I6390" s="179">
        <v>437.5</v>
      </c>
      <c r="J6390" s="9">
        <v>425.10000000000582</v>
      </c>
      <c r="K6390" s="9">
        <v>415.49999999999636</v>
      </c>
      <c r="L6390" s="9">
        <v>354.1</v>
      </c>
      <c r="M6390" s="65">
        <v>609.30000000000007</v>
      </c>
      <c r="P6390" s="65">
        <f t="shared" si="176"/>
        <v>3497.5999999999995</v>
      </c>
      <c r="R6390" t="s">
        <v>1404</v>
      </c>
      <c r="T6390" s="3"/>
      <c r="U6390" s="3"/>
    </row>
    <row r="6391" spans="1:21" ht="15">
      <c r="A6391" s="28" t="s">
        <v>18</v>
      </c>
      <c r="B6391" s="61" t="s">
        <v>23</v>
      </c>
      <c r="C6391" s="9"/>
      <c r="D6391" s="9"/>
      <c r="E6391" s="9">
        <v>130</v>
      </c>
      <c r="F6391" s="9">
        <v>434.5</v>
      </c>
      <c r="G6391" s="174">
        <v>591.1</v>
      </c>
      <c r="H6391" s="9">
        <v>305.00000000000728</v>
      </c>
      <c r="I6391" s="9">
        <v>354.40000000000509</v>
      </c>
      <c r="J6391" s="9">
        <v>483.50000000000364</v>
      </c>
      <c r="K6391" s="9">
        <v>413.74999999999636</v>
      </c>
      <c r="L6391" s="9">
        <v>416.9</v>
      </c>
      <c r="M6391" s="65">
        <v>360.59999999999997</v>
      </c>
      <c r="P6391" s="65">
        <f t="shared" si="176"/>
        <v>3489.7500000000123</v>
      </c>
      <c r="R6391" t="s">
        <v>299</v>
      </c>
      <c r="T6391" s="3"/>
      <c r="U6391" s="3"/>
    </row>
    <row r="6392" spans="1:21" ht="15">
      <c r="A6392" s="28" t="s">
        <v>20</v>
      </c>
      <c r="B6392" s="61" t="s">
        <v>630</v>
      </c>
      <c r="C6392" s="9"/>
      <c r="D6392" s="9"/>
      <c r="E6392" s="9" t="s">
        <v>277</v>
      </c>
      <c r="F6392" s="9" t="s">
        <v>277</v>
      </c>
      <c r="G6392" s="9" t="s">
        <v>277</v>
      </c>
      <c r="H6392" s="9">
        <v>95.799999999991996</v>
      </c>
      <c r="I6392" s="179">
        <v>445</v>
      </c>
      <c r="J6392" s="9">
        <v>504.30000000000291</v>
      </c>
      <c r="K6392" s="9">
        <v>620.99999999999636</v>
      </c>
      <c r="L6392" s="9">
        <v>394.8</v>
      </c>
      <c r="M6392" s="112">
        <v>1342.1999999999998</v>
      </c>
      <c r="P6392" s="65">
        <f t="shared" si="176"/>
        <v>3403.0999999999913</v>
      </c>
      <c r="R6392" t="s">
        <v>3113</v>
      </c>
    </row>
    <row r="6393" spans="1:21" ht="15">
      <c r="A6393" s="28" t="s">
        <v>22</v>
      </c>
      <c r="B6393" s="61" t="s">
        <v>9</v>
      </c>
      <c r="C6393" s="9"/>
      <c r="D6393" s="9"/>
      <c r="E6393" s="179">
        <v>247.1</v>
      </c>
      <c r="F6393" s="9">
        <v>270.39999999999998</v>
      </c>
      <c r="G6393" s="9">
        <v>378</v>
      </c>
      <c r="H6393" s="9">
        <v>216.60000000000218</v>
      </c>
      <c r="I6393" s="9">
        <v>132</v>
      </c>
      <c r="J6393" s="9">
        <v>620.39999999999418</v>
      </c>
      <c r="K6393" s="9">
        <v>524.50000000000364</v>
      </c>
      <c r="L6393" s="9">
        <v>508.5</v>
      </c>
      <c r="M6393" s="65">
        <v>495.59999999999997</v>
      </c>
      <c r="P6393" s="65">
        <f t="shared" si="176"/>
        <v>3393.1</v>
      </c>
      <c r="R6393" t="s">
        <v>292</v>
      </c>
      <c r="T6393" s="3"/>
      <c r="U6393" s="3"/>
    </row>
    <row r="6394" spans="1:21" ht="15">
      <c r="A6394" s="28" t="s">
        <v>24</v>
      </c>
      <c r="B6394" s="61" t="s">
        <v>648</v>
      </c>
      <c r="C6394" s="9"/>
      <c r="D6394" s="9"/>
      <c r="E6394" s="9" t="s">
        <v>277</v>
      </c>
      <c r="F6394" s="9" t="s">
        <v>277</v>
      </c>
      <c r="G6394" s="9" t="s">
        <v>277</v>
      </c>
      <c r="H6394" s="9">
        <v>240.50000000000728</v>
      </c>
      <c r="I6394" s="9">
        <v>373.90000000000146</v>
      </c>
      <c r="J6394" s="179">
        <v>706.50000000000728</v>
      </c>
      <c r="K6394" s="9">
        <v>592.54999999998836</v>
      </c>
      <c r="L6394" s="9">
        <v>618.29999999999995</v>
      </c>
      <c r="M6394" s="90">
        <v>854.5</v>
      </c>
      <c r="P6394" s="65">
        <f t="shared" si="176"/>
        <v>3386.2500000000045</v>
      </c>
      <c r="R6394" t="s">
        <v>3114</v>
      </c>
    </row>
    <row r="6395" spans="1:21" ht="15">
      <c r="A6395" s="28" t="s">
        <v>26</v>
      </c>
      <c r="B6395" s="61" t="s">
        <v>15</v>
      </c>
      <c r="C6395" s="9"/>
      <c r="D6395" s="9"/>
      <c r="E6395" s="179">
        <v>391.3</v>
      </c>
      <c r="F6395" s="9">
        <v>231.9</v>
      </c>
      <c r="G6395" s="9">
        <v>261</v>
      </c>
      <c r="H6395" s="9">
        <v>88.600000000002183</v>
      </c>
      <c r="I6395" s="9">
        <v>310.79999999999745</v>
      </c>
      <c r="J6395" s="9">
        <v>442.99999999998909</v>
      </c>
      <c r="K6395" s="9">
        <v>611.79999999999563</v>
      </c>
      <c r="L6395" s="9">
        <v>533.59999999999991</v>
      </c>
      <c r="M6395" s="65">
        <v>399</v>
      </c>
      <c r="P6395" s="65">
        <f t="shared" si="176"/>
        <v>3270.9999999999841</v>
      </c>
      <c r="R6395" t="s">
        <v>283</v>
      </c>
      <c r="T6395" s="3"/>
      <c r="U6395" s="3"/>
    </row>
    <row r="6396" spans="1:21" ht="15">
      <c r="A6396" s="28" t="s">
        <v>28</v>
      </c>
      <c r="B6396" s="170" t="s">
        <v>1277</v>
      </c>
      <c r="C6396" s="3"/>
      <c r="D6396" s="3"/>
      <c r="E6396" s="9" t="s">
        <v>277</v>
      </c>
      <c r="F6396" s="9" t="s">
        <v>277</v>
      </c>
      <c r="G6396" s="9" t="s">
        <v>277</v>
      </c>
      <c r="H6396" s="9" t="s">
        <v>277</v>
      </c>
      <c r="I6396" s="9">
        <v>276.99999999999818</v>
      </c>
      <c r="J6396" s="179">
        <v>732.90000000000146</v>
      </c>
      <c r="K6396" s="9">
        <v>662.10000000000218</v>
      </c>
      <c r="L6396" s="9">
        <v>595.65</v>
      </c>
      <c r="M6396" s="90">
        <v>892.5</v>
      </c>
      <c r="P6396" s="65">
        <f t="shared" si="176"/>
        <v>3160.1500000000019</v>
      </c>
      <c r="R6396" t="s">
        <v>3115</v>
      </c>
    </row>
    <row r="6397" spans="1:21" ht="15">
      <c r="A6397" s="28" t="s">
        <v>30</v>
      </c>
      <c r="B6397" s="61" t="s">
        <v>661</v>
      </c>
      <c r="C6397" s="9"/>
      <c r="D6397" s="9"/>
      <c r="E6397" s="9" t="s">
        <v>277</v>
      </c>
      <c r="F6397" s="9" t="s">
        <v>277</v>
      </c>
      <c r="G6397" s="9" t="s">
        <v>277</v>
      </c>
      <c r="H6397" s="179">
        <v>440.19999999999709</v>
      </c>
      <c r="I6397" s="9">
        <v>282.89999999999782</v>
      </c>
      <c r="J6397" s="9">
        <v>622.99999999999636</v>
      </c>
      <c r="K6397" s="9">
        <v>604.15000000000509</v>
      </c>
      <c r="L6397" s="9">
        <v>394.6</v>
      </c>
      <c r="M6397" s="90">
        <v>797.3</v>
      </c>
      <c r="P6397" s="65">
        <f t="shared" si="176"/>
        <v>3142.149999999996</v>
      </c>
      <c r="R6397" t="s">
        <v>3116</v>
      </c>
    </row>
    <row r="6398" spans="1:21" ht="15">
      <c r="A6398" s="28" t="s">
        <v>32</v>
      </c>
      <c r="B6398" s="61" t="s">
        <v>142</v>
      </c>
      <c r="C6398" s="9"/>
      <c r="D6398" s="9"/>
      <c r="E6398" s="9" t="s">
        <v>277</v>
      </c>
      <c r="F6398" s="9">
        <v>405.8</v>
      </c>
      <c r="G6398" s="9">
        <v>352.3</v>
      </c>
      <c r="H6398" s="9">
        <v>74.999999999996362</v>
      </c>
      <c r="I6398" s="9">
        <v>424.79999999999745</v>
      </c>
      <c r="J6398" s="9">
        <v>390.5</v>
      </c>
      <c r="K6398" s="9">
        <v>486.6000000000131</v>
      </c>
      <c r="L6398" s="9">
        <v>546.79999999999995</v>
      </c>
      <c r="M6398" s="65">
        <v>451.7</v>
      </c>
      <c r="P6398" s="65">
        <f t="shared" si="176"/>
        <v>3133.5000000000064</v>
      </c>
      <c r="T6398" s="3"/>
      <c r="U6398" s="3"/>
    </row>
    <row r="6399" spans="1:21" ht="15">
      <c r="A6399" s="28" t="s">
        <v>34</v>
      </c>
      <c r="B6399" s="61" t="s">
        <v>141</v>
      </c>
      <c r="C6399" s="9"/>
      <c r="D6399" s="9"/>
      <c r="E6399" s="9" t="s">
        <v>277</v>
      </c>
      <c r="F6399" s="9">
        <v>474.2</v>
      </c>
      <c r="G6399" s="9">
        <v>268.2</v>
      </c>
      <c r="H6399" s="9">
        <v>71.899999999994179</v>
      </c>
      <c r="I6399" s="9">
        <v>263.09999999999673</v>
      </c>
      <c r="J6399" s="9">
        <v>469.49999999998545</v>
      </c>
      <c r="K6399" s="9">
        <v>367.5</v>
      </c>
      <c r="L6399" s="9">
        <v>554.40000000000009</v>
      </c>
      <c r="M6399" s="65">
        <v>605.29999999999995</v>
      </c>
      <c r="P6399" s="65">
        <f t="shared" si="176"/>
        <v>3074.0999999999767</v>
      </c>
      <c r="T6399" s="3"/>
      <c r="U6399" s="3"/>
    </row>
    <row r="6400" spans="1:21" ht="15">
      <c r="A6400" s="28" t="s">
        <v>36</v>
      </c>
      <c r="B6400" s="61" t="s">
        <v>153</v>
      </c>
      <c r="C6400" s="9"/>
      <c r="D6400" s="9"/>
      <c r="E6400" s="9" t="s">
        <v>277</v>
      </c>
      <c r="F6400" s="9" t="s">
        <v>277</v>
      </c>
      <c r="G6400" s="9">
        <v>321.10000000000002</v>
      </c>
      <c r="H6400" s="9">
        <v>106.79999999999563</v>
      </c>
      <c r="I6400" s="9">
        <v>323.100000000004</v>
      </c>
      <c r="J6400" s="9">
        <v>473.5</v>
      </c>
      <c r="K6400" s="9">
        <v>567.40000000000873</v>
      </c>
      <c r="L6400" s="9">
        <v>628.4</v>
      </c>
      <c r="M6400" s="65">
        <v>620.70000000000005</v>
      </c>
      <c r="P6400" s="65">
        <f t="shared" si="176"/>
        <v>3041.0000000000082</v>
      </c>
      <c r="T6400" s="3"/>
      <c r="U6400" s="3"/>
    </row>
    <row r="6401" spans="1:18" ht="15">
      <c r="A6401" s="28" t="s">
        <v>38</v>
      </c>
      <c r="B6401" s="61" t="s">
        <v>1</v>
      </c>
      <c r="C6401" s="9"/>
      <c r="D6401" s="9"/>
      <c r="E6401" s="179">
        <v>341.7</v>
      </c>
      <c r="F6401" s="9">
        <v>318.5</v>
      </c>
      <c r="G6401" s="175">
        <v>581.20000000000005</v>
      </c>
      <c r="H6401" s="9">
        <v>58.799999999995634</v>
      </c>
      <c r="I6401" s="9">
        <v>348.50000000000182</v>
      </c>
      <c r="J6401" s="9">
        <v>310.00000000000728</v>
      </c>
      <c r="K6401" s="9">
        <v>299.19999999999709</v>
      </c>
      <c r="L6401" s="9">
        <v>441</v>
      </c>
      <c r="M6401" s="65">
        <v>288.39999999999998</v>
      </c>
      <c r="P6401" s="65">
        <f t="shared" si="176"/>
        <v>2987.300000000002</v>
      </c>
      <c r="R6401" t="s">
        <v>298</v>
      </c>
    </row>
    <row r="6402" spans="1:18" ht="15">
      <c r="A6402" s="28" t="s">
        <v>145</v>
      </c>
      <c r="B6402" s="61" t="s">
        <v>154</v>
      </c>
      <c r="C6402" s="9"/>
      <c r="D6402" s="9"/>
      <c r="E6402" s="9" t="s">
        <v>277</v>
      </c>
      <c r="F6402" s="9" t="s">
        <v>277</v>
      </c>
      <c r="G6402" s="179">
        <v>555.6</v>
      </c>
      <c r="H6402" s="9">
        <v>87.299999999999272</v>
      </c>
      <c r="I6402" s="9">
        <v>387.99999999999636</v>
      </c>
      <c r="J6402" s="9">
        <v>388.49999999998909</v>
      </c>
      <c r="K6402" s="179">
        <v>682.29999999998836</v>
      </c>
      <c r="L6402" s="9">
        <v>484.6</v>
      </c>
      <c r="M6402" s="65">
        <v>371</v>
      </c>
      <c r="P6402" s="65">
        <f t="shared" si="176"/>
        <v>2957.2999999999729</v>
      </c>
      <c r="R6402" t="s">
        <v>288</v>
      </c>
    </row>
    <row r="6403" spans="1:18" ht="15">
      <c r="A6403" s="28" t="s">
        <v>146</v>
      </c>
      <c r="B6403" s="170" t="s">
        <v>1278</v>
      </c>
      <c r="C6403" s="3"/>
      <c r="D6403" s="3"/>
      <c r="E6403" s="9" t="s">
        <v>277</v>
      </c>
      <c r="F6403" s="9" t="s">
        <v>277</v>
      </c>
      <c r="G6403" s="9" t="s">
        <v>277</v>
      </c>
      <c r="H6403" s="9" t="s">
        <v>277</v>
      </c>
      <c r="I6403" s="179">
        <v>452.49999999999818</v>
      </c>
      <c r="J6403" s="179">
        <v>714.5</v>
      </c>
      <c r="K6403" s="9">
        <v>629.80000000000655</v>
      </c>
      <c r="L6403" s="9">
        <v>552.9</v>
      </c>
      <c r="M6403" s="65">
        <v>540.79999999999995</v>
      </c>
      <c r="P6403" s="65">
        <f t="shared" si="176"/>
        <v>2890.5000000000045</v>
      </c>
      <c r="R6403" t="s">
        <v>315</v>
      </c>
    </row>
    <row r="6404" spans="1:18" ht="15">
      <c r="A6404" s="28" t="s">
        <v>147</v>
      </c>
      <c r="B6404" s="61" t="s">
        <v>37</v>
      </c>
      <c r="C6404" s="9"/>
      <c r="D6404" s="9"/>
      <c r="E6404" s="9">
        <v>214</v>
      </c>
      <c r="F6404" s="179">
        <v>542.20000000000005</v>
      </c>
      <c r="G6404" s="9">
        <v>210.9</v>
      </c>
      <c r="H6404" s="9">
        <v>194.10000000000582</v>
      </c>
      <c r="I6404" s="9">
        <v>219.99999999999818</v>
      </c>
      <c r="J6404" s="9">
        <v>394.49999999999636</v>
      </c>
      <c r="K6404" s="9">
        <v>450.00000000001455</v>
      </c>
      <c r="L6404" s="9">
        <v>352.2</v>
      </c>
      <c r="M6404" s="65">
        <v>298.2</v>
      </c>
      <c r="P6404" s="65">
        <f t="shared" si="176"/>
        <v>2876.1000000000145</v>
      </c>
      <c r="R6404" t="s">
        <v>291</v>
      </c>
    </row>
    <row r="6405" spans="1:18" ht="15">
      <c r="A6405" s="28" t="s">
        <v>150</v>
      </c>
      <c r="B6405" s="61" t="s">
        <v>25</v>
      </c>
      <c r="C6405" s="9"/>
      <c r="D6405" s="9"/>
      <c r="E6405" s="9">
        <v>134.9</v>
      </c>
      <c r="F6405" s="9">
        <v>243.8</v>
      </c>
      <c r="G6405" s="9">
        <v>238.4</v>
      </c>
      <c r="H6405" s="9">
        <v>110.80000000000291</v>
      </c>
      <c r="I6405" s="9">
        <v>358.79999999999927</v>
      </c>
      <c r="J6405" s="9">
        <v>645.30000000000655</v>
      </c>
      <c r="K6405" s="9">
        <v>421.50000000000364</v>
      </c>
      <c r="L6405" s="9">
        <v>443.8</v>
      </c>
      <c r="M6405" s="65">
        <v>269.90000000000003</v>
      </c>
      <c r="P6405" s="65">
        <f t="shared" si="176"/>
        <v>2867.2000000000126</v>
      </c>
    </row>
    <row r="6406" spans="1:18" ht="15">
      <c r="A6406" s="28" t="s">
        <v>156</v>
      </c>
      <c r="B6406" s="61" t="s">
        <v>637</v>
      </c>
      <c r="C6406" s="9"/>
      <c r="D6406" s="9"/>
      <c r="E6406" s="9" t="s">
        <v>277</v>
      </c>
      <c r="F6406" s="9" t="s">
        <v>277</v>
      </c>
      <c r="G6406" s="9" t="s">
        <v>277</v>
      </c>
      <c r="H6406" s="179">
        <v>440.50000000000364</v>
      </c>
      <c r="I6406" s="179">
        <v>447.99999999999818</v>
      </c>
      <c r="J6406" s="9">
        <v>383.00000000000364</v>
      </c>
      <c r="K6406" s="9">
        <v>666.50000000001091</v>
      </c>
      <c r="L6406" s="9">
        <v>633.5</v>
      </c>
      <c r="M6406" s="65">
        <v>273.8</v>
      </c>
      <c r="P6406" s="65">
        <f t="shared" si="176"/>
        <v>2845.3000000000166</v>
      </c>
      <c r="R6406" t="s">
        <v>315</v>
      </c>
    </row>
    <row r="6407" spans="1:18" ht="15">
      <c r="A6407" s="28" t="s">
        <v>158</v>
      </c>
      <c r="B6407" s="61" t="s">
        <v>615</v>
      </c>
      <c r="C6407" s="9"/>
      <c r="D6407" s="9"/>
      <c r="E6407" s="9" t="s">
        <v>277</v>
      </c>
      <c r="F6407" s="9" t="s">
        <v>277</v>
      </c>
      <c r="G6407" s="9" t="s">
        <v>277</v>
      </c>
      <c r="H6407" s="9">
        <v>154.20000000001164</v>
      </c>
      <c r="I6407" s="9">
        <v>167.70000000000255</v>
      </c>
      <c r="J6407" s="179">
        <v>735.50000000000728</v>
      </c>
      <c r="K6407" s="9">
        <v>430.40000000000873</v>
      </c>
      <c r="L6407" s="9">
        <v>564.5</v>
      </c>
      <c r="M6407" s="65">
        <v>724.6</v>
      </c>
      <c r="P6407" s="65">
        <f t="shared" si="176"/>
        <v>2776.9000000000301</v>
      </c>
      <c r="R6407" t="s">
        <v>283</v>
      </c>
    </row>
    <row r="6408" spans="1:18" ht="15">
      <c r="A6408" s="28" t="s">
        <v>159</v>
      </c>
      <c r="B6408" s="170" t="s">
        <v>1272</v>
      </c>
      <c r="C6408" s="3"/>
      <c r="D6408" s="3"/>
      <c r="E6408" s="9" t="s">
        <v>277</v>
      </c>
      <c r="F6408" s="9" t="s">
        <v>277</v>
      </c>
      <c r="G6408" s="9" t="s">
        <v>277</v>
      </c>
      <c r="H6408" s="9" t="s">
        <v>277</v>
      </c>
      <c r="I6408" s="9">
        <v>190.49999999999818</v>
      </c>
      <c r="J6408" s="9">
        <v>495.49999999999636</v>
      </c>
      <c r="K6408" s="179">
        <v>809.79999999999563</v>
      </c>
      <c r="L6408" s="9">
        <v>675.40000000000009</v>
      </c>
      <c r="M6408" s="65">
        <v>558</v>
      </c>
      <c r="P6408" s="65">
        <f t="shared" si="176"/>
        <v>2729.1999999999903</v>
      </c>
      <c r="R6408" t="s">
        <v>282</v>
      </c>
    </row>
    <row r="6409" spans="1:18" ht="15">
      <c r="A6409" s="28" t="s">
        <v>160</v>
      </c>
      <c r="B6409" s="61" t="s">
        <v>13</v>
      </c>
      <c r="C6409" s="9"/>
      <c r="D6409" s="9"/>
      <c r="E6409" s="9">
        <v>104.2</v>
      </c>
      <c r="F6409" s="9">
        <v>488.7</v>
      </c>
      <c r="G6409" s="9">
        <v>377.6</v>
      </c>
      <c r="H6409" s="9">
        <v>55.800000000010186</v>
      </c>
      <c r="I6409" s="9">
        <v>225.00000000000364</v>
      </c>
      <c r="J6409" s="9">
        <v>409.49999999999636</v>
      </c>
      <c r="K6409" s="9">
        <v>515.59999999999127</v>
      </c>
      <c r="L6409" s="9">
        <v>488.1</v>
      </c>
      <c r="M6409" s="9" t="s">
        <v>277</v>
      </c>
      <c r="P6409" s="65">
        <f t="shared" si="176"/>
        <v>2664.5000000000014</v>
      </c>
    </row>
    <row r="6410" spans="1:18" ht="15">
      <c r="A6410" s="28" t="s">
        <v>162</v>
      </c>
      <c r="B6410" s="61" t="s">
        <v>649</v>
      </c>
      <c r="C6410" s="9"/>
      <c r="D6410" s="9"/>
      <c r="E6410" s="9" t="s">
        <v>277</v>
      </c>
      <c r="F6410" s="9" t="s">
        <v>277</v>
      </c>
      <c r="G6410" s="9" t="s">
        <v>277</v>
      </c>
      <c r="H6410" s="179">
        <v>472.19999999998981</v>
      </c>
      <c r="I6410" s="9">
        <v>244.99999999999636</v>
      </c>
      <c r="J6410" s="179">
        <v>662.49999999999272</v>
      </c>
      <c r="K6410" s="9">
        <v>564.60000000000946</v>
      </c>
      <c r="L6410" s="9">
        <v>333.1</v>
      </c>
      <c r="M6410" s="65">
        <v>372.8</v>
      </c>
      <c r="P6410" s="65">
        <f t="shared" si="176"/>
        <v>2650.1999999999884</v>
      </c>
      <c r="R6410" t="s">
        <v>313</v>
      </c>
    </row>
    <row r="6411" spans="1:18" ht="15">
      <c r="A6411" s="28" t="s">
        <v>273</v>
      </c>
      <c r="B6411" s="61" t="s">
        <v>624</v>
      </c>
      <c r="C6411" s="9"/>
      <c r="D6411" s="9"/>
      <c r="E6411" s="9" t="s">
        <v>277</v>
      </c>
      <c r="F6411" s="9" t="s">
        <v>277</v>
      </c>
      <c r="G6411" s="9" t="s">
        <v>277</v>
      </c>
      <c r="H6411" s="9">
        <v>330.200000000008</v>
      </c>
      <c r="I6411" s="9">
        <v>413.89999999999964</v>
      </c>
      <c r="J6411" s="9">
        <v>565.50000000000728</v>
      </c>
      <c r="K6411" s="9">
        <v>340.45000000000073</v>
      </c>
      <c r="L6411" s="9">
        <v>417.5</v>
      </c>
      <c r="M6411" s="65">
        <v>555.6</v>
      </c>
      <c r="P6411" s="65">
        <f t="shared" si="176"/>
        <v>2623.1500000000156</v>
      </c>
    </row>
    <row r="6412" spans="1:18" ht="15">
      <c r="A6412" s="28" t="s">
        <v>274</v>
      </c>
      <c r="B6412" s="61" t="s">
        <v>144</v>
      </c>
      <c r="C6412" s="9"/>
      <c r="D6412" s="9"/>
      <c r="E6412" s="9" t="s">
        <v>277</v>
      </c>
      <c r="F6412" s="9">
        <v>438.6</v>
      </c>
      <c r="G6412" s="179">
        <v>497.9</v>
      </c>
      <c r="H6412" s="179">
        <v>398.60000000000582</v>
      </c>
      <c r="I6412" s="9">
        <v>434.90000000000327</v>
      </c>
      <c r="J6412" s="9">
        <v>353</v>
      </c>
      <c r="K6412" s="9">
        <v>485.84999999999491</v>
      </c>
      <c r="L6412" s="9" t="s">
        <v>277</v>
      </c>
      <c r="M6412" s="9" t="s">
        <v>277</v>
      </c>
      <c r="P6412" s="65">
        <f t="shared" si="176"/>
        <v>2608.850000000004</v>
      </c>
      <c r="R6412" t="s">
        <v>340</v>
      </c>
    </row>
    <row r="6413" spans="1:18" ht="15">
      <c r="A6413" s="28" t="s">
        <v>275</v>
      </c>
      <c r="B6413" s="61" t="s">
        <v>620</v>
      </c>
      <c r="C6413" s="9"/>
      <c r="D6413" s="9"/>
      <c r="E6413" s="9" t="s">
        <v>277</v>
      </c>
      <c r="F6413" s="9" t="s">
        <v>277</v>
      </c>
      <c r="G6413" s="9" t="s">
        <v>277</v>
      </c>
      <c r="H6413" s="9">
        <v>297.00000000000728</v>
      </c>
      <c r="I6413" s="9">
        <v>339.60000000000036</v>
      </c>
      <c r="J6413" s="9">
        <v>365.50000000000364</v>
      </c>
      <c r="K6413" s="179">
        <v>767.69999999998981</v>
      </c>
      <c r="L6413" s="9">
        <v>518</v>
      </c>
      <c r="M6413" s="65">
        <v>248.60000000000002</v>
      </c>
      <c r="P6413" s="65">
        <f t="shared" ref="P6413:P6444" si="177">SUM(E6413:M6413)</f>
        <v>2536.400000000001</v>
      </c>
      <c r="R6413" t="s">
        <v>291</v>
      </c>
    </row>
    <row r="6414" spans="1:18" ht="15">
      <c r="A6414" s="28" t="s">
        <v>276</v>
      </c>
      <c r="B6414" s="61" t="s">
        <v>645</v>
      </c>
      <c r="C6414" s="9"/>
      <c r="D6414" s="9"/>
      <c r="E6414" s="9" t="s">
        <v>277</v>
      </c>
      <c r="F6414" s="9" t="s">
        <v>277</v>
      </c>
      <c r="G6414" s="9" t="s">
        <v>277</v>
      </c>
      <c r="H6414" s="9">
        <v>129.90000000000509</v>
      </c>
      <c r="I6414" s="9">
        <v>365.20000000000437</v>
      </c>
      <c r="J6414" s="9">
        <v>388.49999999998909</v>
      </c>
      <c r="K6414" s="9">
        <v>379.50000000001455</v>
      </c>
      <c r="L6414" s="9">
        <v>669.2</v>
      </c>
      <c r="M6414" s="65">
        <v>571.9</v>
      </c>
      <c r="P6414" s="65">
        <f t="shared" si="177"/>
        <v>2504.200000000013</v>
      </c>
    </row>
    <row r="6415" spans="1:18" ht="15">
      <c r="A6415" s="28" t="s">
        <v>602</v>
      </c>
      <c r="B6415" s="61" t="s">
        <v>596</v>
      </c>
      <c r="C6415" s="9"/>
      <c r="D6415" s="9"/>
      <c r="E6415" s="9" t="s">
        <v>277</v>
      </c>
      <c r="F6415" s="9" t="s">
        <v>277</v>
      </c>
      <c r="G6415" s="9" t="s">
        <v>277</v>
      </c>
      <c r="H6415" s="179">
        <v>402.60000000000946</v>
      </c>
      <c r="I6415" s="9">
        <v>227.99999999999818</v>
      </c>
      <c r="J6415" s="9">
        <v>442.29999999999927</v>
      </c>
      <c r="K6415" s="9">
        <v>409.40000000000146</v>
      </c>
      <c r="L6415" s="9">
        <v>657</v>
      </c>
      <c r="M6415" s="65">
        <v>362.5</v>
      </c>
      <c r="P6415" s="65">
        <f t="shared" si="177"/>
        <v>2501.8000000000084</v>
      </c>
      <c r="R6415" t="s">
        <v>286</v>
      </c>
    </row>
    <row r="6416" spans="1:18" ht="15">
      <c r="A6416" s="28" t="s">
        <v>603</v>
      </c>
      <c r="B6416" s="61" t="s">
        <v>161</v>
      </c>
      <c r="C6416" s="9"/>
      <c r="D6416" s="9"/>
      <c r="E6416" s="9" t="s">
        <v>277</v>
      </c>
      <c r="F6416" s="9" t="s">
        <v>277</v>
      </c>
      <c r="G6416" s="179">
        <v>394.6</v>
      </c>
      <c r="H6416" s="9">
        <v>305.90000000000146</v>
      </c>
      <c r="I6416" s="9">
        <v>402.49999999999818</v>
      </c>
      <c r="J6416" s="9">
        <v>256.20000000000073</v>
      </c>
      <c r="K6416" s="9">
        <v>397.5</v>
      </c>
      <c r="L6416" s="9">
        <v>433</v>
      </c>
      <c r="M6416" s="65">
        <v>245.6</v>
      </c>
      <c r="P6416" s="65">
        <f t="shared" si="177"/>
        <v>2435.3000000000002</v>
      </c>
      <c r="R6416" t="s">
        <v>286</v>
      </c>
    </row>
    <row r="6417" spans="1:18" ht="15">
      <c r="A6417" s="28" t="s">
        <v>604</v>
      </c>
      <c r="B6417" s="61" t="s">
        <v>152</v>
      </c>
      <c r="C6417" s="9"/>
      <c r="D6417" s="9"/>
      <c r="E6417" s="9" t="s">
        <v>277</v>
      </c>
      <c r="F6417" s="9" t="s">
        <v>277</v>
      </c>
      <c r="G6417" s="9">
        <v>287.60000000000002</v>
      </c>
      <c r="H6417" s="9">
        <v>37.400000000008731</v>
      </c>
      <c r="I6417" s="9">
        <v>160.99999999999818</v>
      </c>
      <c r="J6417" s="9">
        <v>579.59999999999491</v>
      </c>
      <c r="K6417" s="179">
        <v>698.10000000000946</v>
      </c>
      <c r="L6417" s="9">
        <v>337.7</v>
      </c>
      <c r="M6417" s="65">
        <v>333.6</v>
      </c>
      <c r="P6417" s="65">
        <f t="shared" si="177"/>
        <v>2435.0000000000109</v>
      </c>
      <c r="R6417" t="s">
        <v>287</v>
      </c>
    </row>
    <row r="6418" spans="1:18" ht="15">
      <c r="A6418" s="28" t="s">
        <v>606</v>
      </c>
      <c r="B6418" s="61" t="s">
        <v>654</v>
      </c>
      <c r="C6418" s="9"/>
      <c r="D6418" s="9"/>
      <c r="E6418" s="9" t="s">
        <v>277</v>
      </c>
      <c r="F6418" s="9" t="s">
        <v>277</v>
      </c>
      <c r="G6418" s="9" t="s">
        <v>277</v>
      </c>
      <c r="H6418" s="9">
        <v>105.10000000000218</v>
      </c>
      <c r="I6418" s="9">
        <v>331</v>
      </c>
      <c r="J6418" s="9">
        <v>414</v>
      </c>
      <c r="K6418" s="9">
        <v>666.09999999999127</v>
      </c>
      <c r="L6418" s="9">
        <v>357.7</v>
      </c>
      <c r="M6418" s="65">
        <v>474.5</v>
      </c>
      <c r="P6418" s="65">
        <f t="shared" si="177"/>
        <v>2348.3999999999933</v>
      </c>
    </row>
    <row r="6419" spans="1:18" ht="15">
      <c r="A6419" s="28" t="s">
        <v>612</v>
      </c>
      <c r="B6419" s="181" t="s">
        <v>1286</v>
      </c>
      <c r="C6419" s="3"/>
      <c r="D6419" s="3"/>
      <c r="E6419" s="9" t="s">
        <v>277</v>
      </c>
      <c r="F6419" s="9" t="s">
        <v>277</v>
      </c>
      <c r="G6419" s="9" t="s">
        <v>277</v>
      </c>
      <c r="H6419" s="9" t="s">
        <v>277</v>
      </c>
      <c r="I6419" s="9">
        <v>337.19999999999527</v>
      </c>
      <c r="J6419" s="9">
        <v>467.49999999999272</v>
      </c>
      <c r="K6419" s="9">
        <v>467.50000000000364</v>
      </c>
      <c r="L6419" s="9">
        <v>467.8</v>
      </c>
      <c r="M6419" s="65">
        <v>565.9</v>
      </c>
      <c r="P6419" s="65">
        <f t="shared" si="177"/>
        <v>2305.8999999999915</v>
      </c>
    </row>
    <row r="6420" spans="1:18" ht="15">
      <c r="A6420" s="28" t="s">
        <v>614</v>
      </c>
      <c r="B6420" s="61" t="s">
        <v>39</v>
      </c>
      <c r="C6420" s="9"/>
      <c r="D6420" s="9"/>
      <c r="E6420" s="9">
        <v>209.8</v>
      </c>
      <c r="F6420" s="9">
        <v>321.5</v>
      </c>
      <c r="G6420" s="9">
        <v>262.5</v>
      </c>
      <c r="H6420" s="9">
        <v>214.90000000000146</v>
      </c>
      <c r="I6420" s="9">
        <v>289.80000000000109</v>
      </c>
      <c r="J6420" s="9">
        <v>372.99999999999636</v>
      </c>
      <c r="K6420" s="9">
        <v>559.40000000000146</v>
      </c>
      <c r="L6420" s="9" t="s">
        <v>277</v>
      </c>
      <c r="M6420" s="9" t="s">
        <v>277</v>
      </c>
      <c r="P6420" s="65">
        <f t="shared" si="177"/>
        <v>2230.9000000000005</v>
      </c>
    </row>
    <row r="6421" spans="1:18" ht="15">
      <c r="A6421" s="28" t="s">
        <v>617</v>
      </c>
      <c r="B6421" s="226" t="s">
        <v>1596</v>
      </c>
      <c r="C6421" s="3"/>
      <c r="D6421" s="3"/>
      <c r="E6421" s="9" t="s">
        <v>277</v>
      </c>
      <c r="F6421" s="9" t="s">
        <v>277</v>
      </c>
      <c r="G6421" s="9" t="s">
        <v>277</v>
      </c>
      <c r="H6421" s="9" t="s">
        <v>277</v>
      </c>
      <c r="I6421" s="9" t="s">
        <v>277</v>
      </c>
      <c r="J6421" s="9" t="s">
        <v>277</v>
      </c>
      <c r="K6421" s="9">
        <v>603.69999999999345</v>
      </c>
      <c r="L6421" s="175">
        <v>815.5</v>
      </c>
      <c r="M6421" s="90">
        <v>744.1</v>
      </c>
      <c r="P6421" s="65">
        <f t="shared" si="177"/>
        <v>2163.2999999999934</v>
      </c>
      <c r="R6421" t="s">
        <v>317</v>
      </c>
    </row>
    <row r="6422" spans="1:18" ht="15">
      <c r="A6422" s="28" t="s">
        <v>618</v>
      </c>
      <c r="B6422" s="61" t="s">
        <v>665</v>
      </c>
      <c r="C6422" s="9"/>
      <c r="D6422" s="9"/>
      <c r="E6422" s="9" t="s">
        <v>277</v>
      </c>
      <c r="F6422" s="9" t="s">
        <v>277</v>
      </c>
      <c r="G6422" s="9" t="s">
        <v>277</v>
      </c>
      <c r="H6422" s="9">
        <v>104.90000000000509</v>
      </c>
      <c r="I6422" s="9">
        <v>311.99999999999818</v>
      </c>
      <c r="J6422" s="9">
        <v>518.99999999999636</v>
      </c>
      <c r="K6422" s="9">
        <v>477.00000000001091</v>
      </c>
      <c r="L6422" s="9">
        <v>388.55</v>
      </c>
      <c r="M6422" s="65">
        <v>336</v>
      </c>
      <c r="P6422" s="65">
        <f t="shared" si="177"/>
        <v>2137.4500000000107</v>
      </c>
    </row>
    <row r="6423" spans="1:18" ht="15">
      <c r="A6423" s="28" t="s">
        <v>621</v>
      </c>
      <c r="B6423" s="61" t="s">
        <v>655</v>
      </c>
      <c r="C6423" s="9"/>
      <c r="D6423" s="9"/>
      <c r="E6423" s="9" t="s">
        <v>277</v>
      </c>
      <c r="F6423" s="9" t="s">
        <v>277</v>
      </c>
      <c r="G6423" s="9" t="s">
        <v>277</v>
      </c>
      <c r="H6423" s="9">
        <v>275.69999999999345</v>
      </c>
      <c r="I6423" s="174">
        <v>496.80000000000109</v>
      </c>
      <c r="J6423" s="9">
        <v>541.49999999999272</v>
      </c>
      <c r="K6423" s="9">
        <v>252.49999999998909</v>
      </c>
      <c r="L6423" s="9">
        <v>349.5</v>
      </c>
      <c r="M6423" s="65">
        <v>210</v>
      </c>
      <c r="P6423" s="65">
        <f t="shared" si="177"/>
        <v>2125.9999999999764</v>
      </c>
      <c r="R6423" t="s">
        <v>299</v>
      </c>
    </row>
    <row r="6424" spans="1:18" ht="15">
      <c r="A6424" s="28" t="s">
        <v>623</v>
      </c>
      <c r="B6424" s="226" t="s">
        <v>1579</v>
      </c>
      <c r="C6424" s="3"/>
      <c r="D6424" s="3"/>
      <c r="E6424" s="9" t="s">
        <v>277</v>
      </c>
      <c r="F6424" s="9" t="s">
        <v>277</v>
      </c>
      <c r="G6424" s="9" t="s">
        <v>277</v>
      </c>
      <c r="H6424" s="9" t="s">
        <v>277</v>
      </c>
      <c r="I6424" s="9" t="s">
        <v>277</v>
      </c>
      <c r="J6424" s="9">
        <v>615.00000000000728</v>
      </c>
      <c r="K6424" s="9">
        <v>421.39999999999782</v>
      </c>
      <c r="L6424" s="9">
        <v>470.7</v>
      </c>
      <c r="M6424" s="65">
        <v>574.29999999999995</v>
      </c>
      <c r="P6424" s="65">
        <f t="shared" si="177"/>
        <v>2081.4000000000051</v>
      </c>
    </row>
    <row r="6425" spans="1:18" ht="15">
      <c r="A6425" s="28" t="s">
        <v>628</v>
      </c>
      <c r="B6425" s="61" t="s">
        <v>605</v>
      </c>
      <c r="C6425" s="9"/>
      <c r="D6425" s="9"/>
      <c r="E6425" s="9" t="s">
        <v>277</v>
      </c>
      <c r="F6425" s="9" t="s">
        <v>277</v>
      </c>
      <c r="G6425" s="9" t="s">
        <v>277</v>
      </c>
      <c r="H6425" s="9">
        <v>101.40000000000146</v>
      </c>
      <c r="I6425" s="9">
        <v>264.60000000000036</v>
      </c>
      <c r="J6425" s="9">
        <v>503.69999999998981</v>
      </c>
      <c r="K6425" s="9">
        <v>383.49999999998545</v>
      </c>
      <c r="L6425" s="9">
        <v>488.2</v>
      </c>
      <c r="M6425" s="65">
        <v>277.5</v>
      </c>
      <c r="P6425" s="65">
        <f t="shared" si="177"/>
        <v>2018.8999999999771</v>
      </c>
    </row>
    <row r="6426" spans="1:18" ht="15">
      <c r="A6426" s="28" t="s">
        <v>632</v>
      </c>
      <c r="B6426" s="170" t="s">
        <v>1280</v>
      </c>
      <c r="C6426" s="3"/>
      <c r="D6426" s="3"/>
      <c r="E6426" s="9" t="s">
        <v>277</v>
      </c>
      <c r="F6426" s="9" t="s">
        <v>277</v>
      </c>
      <c r="G6426" s="9" t="s">
        <v>277</v>
      </c>
      <c r="H6426" s="9" t="s">
        <v>277</v>
      </c>
      <c r="I6426" s="9">
        <v>382.49999999999636</v>
      </c>
      <c r="J6426" s="9">
        <v>599.49999999999636</v>
      </c>
      <c r="K6426" s="9">
        <v>294.74999999999636</v>
      </c>
      <c r="L6426" s="9">
        <v>378.3</v>
      </c>
      <c r="M6426" s="65">
        <v>359.8</v>
      </c>
      <c r="P6426" s="65">
        <f t="shared" si="177"/>
        <v>2014.849999999989</v>
      </c>
    </row>
    <row r="6427" spans="1:18" ht="15">
      <c r="A6427" s="28" t="s">
        <v>633</v>
      </c>
      <c r="B6427" s="170" t="s">
        <v>1279</v>
      </c>
      <c r="C6427" s="3"/>
      <c r="D6427" s="3"/>
      <c r="E6427" s="9" t="s">
        <v>277</v>
      </c>
      <c r="F6427" s="9" t="s">
        <v>277</v>
      </c>
      <c r="G6427" s="9" t="s">
        <v>277</v>
      </c>
      <c r="H6427" s="9" t="s">
        <v>277</v>
      </c>
      <c r="I6427" s="9">
        <v>171.79999999999927</v>
      </c>
      <c r="J6427" s="9">
        <v>467.49999999999636</v>
      </c>
      <c r="K6427" s="9">
        <v>318.75000000001455</v>
      </c>
      <c r="L6427" s="9">
        <v>504.6</v>
      </c>
      <c r="M6427" s="65">
        <v>548.6</v>
      </c>
      <c r="P6427" s="65">
        <f t="shared" si="177"/>
        <v>2011.25000000001</v>
      </c>
    </row>
    <row r="6428" spans="1:18" ht="15">
      <c r="A6428" s="28" t="s">
        <v>634</v>
      </c>
      <c r="B6428" s="170" t="s">
        <v>1283</v>
      </c>
      <c r="C6428" s="3"/>
      <c r="D6428" s="3"/>
      <c r="E6428" s="9" t="s">
        <v>277</v>
      </c>
      <c r="F6428" s="9" t="s">
        <v>277</v>
      </c>
      <c r="G6428" s="9" t="s">
        <v>277</v>
      </c>
      <c r="H6428" s="9" t="s">
        <v>277</v>
      </c>
      <c r="I6428" s="9">
        <v>77.000000000001819</v>
      </c>
      <c r="J6428" s="9">
        <v>600.69999999999709</v>
      </c>
      <c r="K6428" s="9">
        <v>482.69999999999345</v>
      </c>
      <c r="L6428" s="9">
        <v>409.09999999999997</v>
      </c>
      <c r="M6428" s="65">
        <v>434.2</v>
      </c>
      <c r="P6428" s="65">
        <f t="shared" si="177"/>
        <v>2003.6999999999923</v>
      </c>
    </row>
    <row r="6429" spans="1:18" ht="15">
      <c r="A6429" s="28" t="s">
        <v>639</v>
      </c>
      <c r="B6429" s="226" t="s">
        <v>1575</v>
      </c>
      <c r="C6429" s="3"/>
      <c r="D6429" s="3"/>
      <c r="E6429" s="9" t="s">
        <v>277</v>
      </c>
      <c r="F6429" s="9" t="s">
        <v>277</v>
      </c>
      <c r="G6429" s="9" t="s">
        <v>277</v>
      </c>
      <c r="H6429" s="9" t="s">
        <v>277</v>
      </c>
      <c r="I6429" s="9" t="s">
        <v>277</v>
      </c>
      <c r="J6429" s="9">
        <v>659</v>
      </c>
      <c r="K6429" s="9">
        <v>234.19999999999345</v>
      </c>
      <c r="L6429" s="9">
        <v>672.30000000000007</v>
      </c>
      <c r="M6429" s="65">
        <v>421.70000000000005</v>
      </c>
      <c r="P6429" s="65">
        <f t="shared" si="177"/>
        <v>1987.1999999999937</v>
      </c>
    </row>
    <row r="6430" spans="1:18" ht="15">
      <c r="A6430" s="28" t="s">
        <v>647</v>
      </c>
      <c r="B6430" s="61" t="s">
        <v>629</v>
      </c>
      <c r="C6430" s="9"/>
      <c r="D6430" s="9"/>
      <c r="E6430" s="9" t="s">
        <v>277</v>
      </c>
      <c r="F6430" s="9" t="s">
        <v>277</v>
      </c>
      <c r="G6430" s="9" t="s">
        <v>277</v>
      </c>
      <c r="H6430" s="9">
        <v>213.89999999999782</v>
      </c>
      <c r="I6430" s="9">
        <v>322.19999999999891</v>
      </c>
      <c r="J6430" s="9">
        <v>531.89999999999418</v>
      </c>
      <c r="K6430" s="9">
        <v>265.30000000000655</v>
      </c>
      <c r="L6430" s="9">
        <v>389.2</v>
      </c>
      <c r="M6430" s="65">
        <v>253.1</v>
      </c>
      <c r="P6430" s="65">
        <f t="shared" si="177"/>
        <v>1975.5999999999974</v>
      </c>
    </row>
    <row r="6431" spans="1:18" ht="15">
      <c r="A6431" s="28" t="s">
        <v>651</v>
      </c>
      <c r="B6431" s="226" t="s">
        <v>1584</v>
      </c>
      <c r="C6431" s="3"/>
      <c r="D6431" s="3"/>
      <c r="E6431" s="9" t="s">
        <v>277</v>
      </c>
      <c r="F6431" s="9" t="s">
        <v>277</v>
      </c>
      <c r="G6431" s="9" t="s">
        <v>277</v>
      </c>
      <c r="H6431" s="9" t="s">
        <v>277</v>
      </c>
      <c r="I6431" s="9" t="s">
        <v>277</v>
      </c>
      <c r="J6431" s="9">
        <v>472.20000000000437</v>
      </c>
      <c r="K6431" s="9">
        <v>483.29999999999927</v>
      </c>
      <c r="L6431" s="9">
        <v>438.6</v>
      </c>
      <c r="M6431" s="65">
        <v>559.5</v>
      </c>
      <c r="P6431" s="65">
        <f t="shared" si="177"/>
        <v>1953.6000000000035</v>
      </c>
    </row>
    <row r="6432" spans="1:18" ht="15">
      <c r="A6432" s="28" t="s">
        <v>652</v>
      </c>
      <c r="B6432" s="61" t="s">
        <v>631</v>
      </c>
      <c r="C6432" s="9"/>
      <c r="D6432" s="9"/>
      <c r="E6432" s="9" t="s">
        <v>277</v>
      </c>
      <c r="F6432" s="9" t="s">
        <v>277</v>
      </c>
      <c r="G6432" s="9" t="s">
        <v>277</v>
      </c>
      <c r="H6432" s="9">
        <v>204.70000000000437</v>
      </c>
      <c r="I6432" s="9">
        <v>261.70000000000437</v>
      </c>
      <c r="J6432" s="9">
        <v>390.49999999999636</v>
      </c>
      <c r="K6432" s="9">
        <v>353.70000000000437</v>
      </c>
      <c r="L6432" s="9">
        <v>283.5</v>
      </c>
      <c r="M6432" s="65">
        <v>443.90000000000003</v>
      </c>
      <c r="P6432" s="65">
        <f t="shared" si="177"/>
        <v>1938.0000000000095</v>
      </c>
    </row>
    <row r="6433" spans="1:18" ht="15">
      <c r="A6433" s="28" t="s">
        <v>653</v>
      </c>
      <c r="B6433" s="226" t="s">
        <v>1587</v>
      </c>
      <c r="C6433" s="3"/>
      <c r="D6433" s="3"/>
      <c r="E6433" s="9" t="s">
        <v>277</v>
      </c>
      <c r="F6433" s="9" t="s">
        <v>277</v>
      </c>
      <c r="G6433" s="9" t="s">
        <v>277</v>
      </c>
      <c r="H6433" s="9" t="s">
        <v>277</v>
      </c>
      <c r="I6433" s="9" t="s">
        <v>277</v>
      </c>
      <c r="J6433" s="9">
        <v>635.09999999999491</v>
      </c>
      <c r="K6433" s="9">
        <v>464.29999999999927</v>
      </c>
      <c r="L6433" s="9">
        <v>522.9</v>
      </c>
      <c r="M6433" s="65">
        <v>260.10000000000002</v>
      </c>
      <c r="P6433" s="65">
        <f t="shared" si="177"/>
        <v>1882.3999999999942</v>
      </c>
    </row>
    <row r="6434" spans="1:18" ht="15">
      <c r="A6434" s="28" t="s">
        <v>658</v>
      </c>
      <c r="B6434" s="226" t="s">
        <v>1581</v>
      </c>
      <c r="C6434" s="3"/>
      <c r="D6434" s="3"/>
      <c r="E6434" s="9" t="s">
        <v>277</v>
      </c>
      <c r="F6434" s="9" t="s">
        <v>277</v>
      </c>
      <c r="G6434" s="9" t="s">
        <v>277</v>
      </c>
      <c r="H6434" s="9" t="s">
        <v>277</v>
      </c>
      <c r="I6434" s="9" t="s">
        <v>277</v>
      </c>
      <c r="J6434" s="9">
        <v>583.09999999999854</v>
      </c>
      <c r="K6434" s="9">
        <v>341.05000000000655</v>
      </c>
      <c r="L6434" s="9">
        <v>456.05</v>
      </c>
      <c r="M6434" s="65">
        <v>498.9</v>
      </c>
      <c r="P6434" s="65">
        <f t="shared" si="177"/>
        <v>1879.1000000000049</v>
      </c>
    </row>
    <row r="6435" spans="1:18" ht="15">
      <c r="A6435" s="28" t="s">
        <v>659</v>
      </c>
      <c r="B6435" s="61" t="s">
        <v>613</v>
      </c>
      <c r="C6435" s="9"/>
      <c r="D6435" s="9"/>
      <c r="E6435" s="9" t="s">
        <v>277</v>
      </c>
      <c r="F6435" s="9" t="s">
        <v>277</v>
      </c>
      <c r="G6435" s="9" t="s">
        <v>277</v>
      </c>
      <c r="H6435" s="9">
        <v>55.199999999986176</v>
      </c>
      <c r="I6435" s="9">
        <v>151.80000000000109</v>
      </c>
      <c r="J6435" s="9">
        <v>541.10000000000946</v>
      </c>
      <c r="K6435" s="9">
        <v>273.75000000000364</v>
      </c>
      <c r="L6435" s="9">
        <v>473.55</v>
      </c>
      <c r="M6435" s="65">
        <v>369.8</v>
      </c>
      <c r="P6435" s="65">
        <f t="shared" si="177"/>
        <v>1865.2000000000003</v>
      </c>
    </row>
    <row r="6436" spans="1:18" ht="15">
      <c r="A6436" s="28" t="s">
        <v>660</v>
      </c>
      <c r="B6436" s="226" t="s">
        <v>1593</v>
      </c>
      <c r="C6436" s="3"/>
      <c r="D6436" s="3"/>
      <c r="E6436" s="9" t="s">
        <v>277</v>
      </c>
      <c r="F6436" s="9" t="s">
        <v>277</v>
      </c>
      <c r="G6436" s="9" t="s">
        <v>277</v>
      </c>
      <c r="H6436" s="9" t="s">
        <v>277</v>
      </c>
      <c r="I6436" s="9" t="s">
        <v>277</v>
      </c>
      <c r="J6436" s="9" t="s">
        <v>277</v>
      </c>
      <c r="K6436" s="9">
        <v>677.799999999992</v>
      </c>
      <c r="L6436" s="9">
        <v>616.20000000000005</v>
      </c>
      <c r="M6436" s="65">
        <v>511.6</v>
      </c>
      <c r="P6436" s="65">
        <f t="shared" si="177"/>
        <v>1805.5999999999922</v>
      </c>
    </row>
    <row r="6437" spans="1:18" ht="15">
      <c r="A6437" s="28" t="s">
        <v>662</v>
      </c>
      <c r="B6437" s="226" t="s">
        <v>1591</v>
      </c>
      <c r="C6437" s="3"/>
      <c r="D6437" s="3"/>
      <c r="E6437" s="9" t="s">
        <v>277</v>
      </c>
      <c r="F6437" s="9" t="s">
        <v>277</v>
      </c>
      <c r="G6437" s="9" t="s">
        <v>277</v>
      </c>
      <c r="H6437" s="9" t="s">
        <v>277</v>
      </c>
      <c r="I6437" s="9" t="s">
        <v>277</v>
      </c>
      <c r="J6437" s="9" t="s">
        <v>277</v>
      </c>
      <c r="K6437" s="9">
        <v>335</v>
      </c>
      <c r="L6437" s="179">
        <v>782.09999999999991</v>
      </c>
      <c r="M6437" s="65">
        <v>667.19999999999993</v>
      </c>
      <c r="P6437" s="65">
        <f t="shared" si="177"/>
        <v>1784.2999999999997</v>
      </c>
      <c r="R6437" t="s">
        <v>282</v>
      </c>
    </row>
    <row r="6438" spans="1:18" ht="15">
      <c r="A6438" s="28" t="s">
        <v>663</v>
      </c>
      <c r="B6438" s="170" t="s">
        <v>1281</v>
      </c>
      <c r="C6438" s="3"/>
      <c r="D6438" s="3"/>
      <c r="E6438" s="9" t="s">
        <v>277</v>
      </c>
      <c r="F6438" s="9" t="s">
        <v>277</v>
      </c>
      <c r="G6438" s="9" t="s">
        <v>277</v>
      </c>
      <c r="H6438" s="9" t="s">
        <v>277</v>
      </c>
      <c r="I6438" s="9">
        <v>178.00000000000182</v>
      </c>
      <c r="J6438" s="9">
        <v>482.19999999998981</v>
      </c>
      <c r="K6438" s="9">
        <v>515.89999999999782</v>
      </c>
      <c r="L6438" s="9">
        <v>474.3</v>
      </c>
      <c r="M6438" s="65">
        <v>105</v>
      </c>
      <c r="P6438" s="65">
        <f t="shared" si="177"/>
        <v>1755.3999999999894</v>
      </c>
    </row>
    <row r="6439" spans="1:18" ht="15">
      <c r="A6439" s="28" t="s">
        <v>664</v>
      </c>
      <c r="B6439" s="61" t="s">
        <v>600</v>
      </c>
      <c r="C6439" s="9"/>
      <c r="D6439" s="9"/>
      <c r="E6439" s="9" t="s">
        <v>277</v>
      </c>
      <c r="F6439" s="9" t="s">
        <v>277</v>
      </c>
      <c r="G6439" s="9" t="s">
        <v>277</v>
      </c>
      <c r="H6439" s="9">
        <v>36</v>
      </c>
      <c r="I6439" s="9">
        <v>266.399999999996</v>
      </c>
      <c r="J6439" s="9">
        <v>358.09999999999854</v>
      </c>
      <c r="K6439" s="9">
        <v>297.59999999999854</v>
      </c>
      <c r="L6439" s="9">
        <v>461.1</v>
      </c>
      <c r="M6439" s="65">
        <v>319.40000000000003</v>
      </c>
      <c r="P6439" s="65">
        <f t="shared" si="177"/>
        <v>1738.5999999999931</v>
      </c>
    </row>
    <row r="6440" spans="1:18" ht="15">
      <c r="A6440" s="28" t="s">
        <v>667</v>
      </c>
      <c r="B6440" s="61" t="s">
        <v>601</v>
      </c>
      <c r="C6440" s="9"/>
      <c r="D6440" s="9"/>
      <c r="E6440" s="9" t="s">
        <v>277</v>
      </c>
      <c r="F6440" s="9" t="s">
        <v>277</v>
      </c>
      <c r="G6440" s="9" t="s">
        <v>277</v>
      </c>
      <c r="H6440" s="9">
        <v>91.100000000002183</v>
      </c>
      <c r="I6440" s="9">
        <v>236.80000000000109</v>
      </c>
      <c r="J6440" s="9">
        <v>479.70000000000437</v>
      </c>
      <c r="K6440" s="9">
        <v>495.00000000001091</v>
      </c>
      <c r="L6440" s="9">
        <v>430.4</v>
      </c>
      <c r="M6440" s="9" t="s">
        <v>277</v>
      </c>
      <c r="P6440" s="65">
        <f t="shared" si="177"/>
        <v>1733.0000000000186</v>
      </c>
    </row>
    <row r="6441" spans="1:18" ht="15">
      <c r="A6441" s="28" t="s">
        <v>726</v>
      </c>
      <c r="B6441" s="170" t="s">
        <v>1284</v>
      </c>
      <c r="C6441" s="3"/>
      <c r="D6441" s="3"/>
      <c r="E6441" s="9" t="s">
        <v>277</v>
      </c>
      <c r="F6441" s="9" t="s">
        <v>277</v>
      </c>
      <c r="G6441" s="9" t="s">
        <v>277</v>
      </c>
      <c r="H6441" s="9" t="s">
        <v>277</v>
      </c>
      <c r="I6441" s="9">
        <v>188.39999999999418</v>
      </c>
      <c r="J6441" s="9">
        <v>438.20000000000073</v>
      </c>
      <c r="K6441" s="9">
        <v>273.74999999999272</v>
      </c>
      <c r="L6441" s="9">
        <v>394.7</v>
      </c>
      <c r="M6441" s="65">
        <v>426</v>
      </c>
      <c r="P6441" s="65">
        <f t="shared" si="177"/>
        <v>1721.0499999999877</v>
      </c>
    </row>
    <row r="6442" spans="1:18" ht="15">
      <c r="A6442" s="28" t="s">
        <v>727</v>
      </c>
      <c r="B6442" s="226" t="s">
        <v>1580</v>
      </c>
      <c r="C6442" s="3"/>
      <c r="D6442" s="3"/>
      <c r="E6442" s="9" t="s">
        <v>277</v>
      </c>
      <c r="F6442" s="9" t="s">
        <v>277</v>
      </c>
      <c r="G6442" s="9" t="s">
        <v>277</v>
      </c>
      <c r="H6442" s="9" t="s">
        <v>277</v>
      </c>
      <c r="I6442" s="9" t="s">
        <v>277</v>
      </c>
      <c r="J6442" s="175">
        <v>788.40000000000146</v>
      </c>
      <c r="K6442" s="9">
        <v>90.000000000007276</v>
      </c>
      <c r="L6442" s="9">
        <v>435.49999999999994</v>
      </c>
      <c r="M6442" s="65">
        <v>383</v>
      </c>
      <c r="P6442" s="65">
        <f t="shared" si="177"/>
        <v>1696.9000000000087</v>
      </c>
      <c r="R6442" t="s">
        <v>281</v>
      </c>
    </row>
    <row r="6443" spans="1:18" ht="15">
      <c r="A6443" s="28" t="s">
        <v>728</v>
      </c>
      <c r="B6443" s="61" t="s">
        <v>622</v>
      </c>
      <c r="C6443" s="9"/>
      <c r="D6443" s="9"/>
      <c r="E6443" s="9" t="s">
        <v>277</v>
      </c>
      <c r="F6443" s="9" t="s">
        <v>277</v>
      </c>
      <c r="G6443" s="9" t="s">
        <v>277</v>
      </c>
      <c r="H6443" s="9">
        <v>296.40000000000873</v>
      </c>
      <c r="I6443" s="9">
        <v>136.5</v>
      </c>
      <c r="J6443" s="9">
        <v>358.5</v>
      </c>
      <c r="K6443" s="9">
        <v>402.35000000000218</v>
      </c>
      <c r="L6443" s="9">
        <v>470</v>
      </c>
      <c r="M6443" s="9" t="s">
        <v>277</v>
      </c>
      <c r="P6443" s="65">
        <f t="shared" si="177"/>
        <v>1663.7500000000109</v>
      </c>
    </row>
    <row r="6444" spans="1:18" ht="15">
      <c r="A6444" s="28" t="s">
        <v>729</v>
      </c>
      <c r="B6444" s="226" t="s">
        <v>2171</v>
      </c>
      <c r="C6444" s="3"/>
      <c r="D6444" s="3"/>
      <c r="E6444" s="9" t="s">
        <v>277</v>
      </c>
      <c r="F6444" s="9" t="s">
        <v>277</v>
      </c>
      <c r="G6444" s="9" t="s">
        <v>277</v>
      </c>
      <c r="H6444" s="9" t="s">
        <v>277</v>
      </c>
      <c r="I6444" s="9" t="s">
        <v>277</v>
      </c>
      <c r="J6444" s="9" t="s">
        <v>277</v>
      </c>
      <c r="K6444" s="9">
        <v>486.05000000000291</v>
      </c>
      <c r="L6444" s="9">
        <v>418</v>
      </c>
      <c r="M6444" s="90">
        <v>758.5</v>
      </c>
      <c r="P6444" s="65">
        <f t="shared" si="177"/>
        <v>1662.5500000000029</v>
      </c>
      <c r="R6444" t="s">
        <v>287</v>
      </c>
    </row>
    <row r="6445" spans="1:18" ht="15">
      <c r="A6445" s="28" t="s">
        <v>730</v>
      </c>
      <c r="B6445" s="170" t="s">
        <v>1276</v>
      </c>
      <c r="C6445" s="3"/>
      <c r="D6445" s="3"/>
      <c r="E6445" s="9" t="s">
        <v>277</v>
      </c>
      <c r="F6445" s="9" t="s">
        <v>277</v>
      </c>
      <c r="G6445" s="9" t="s">
        <v>277</v>
      </c>
      <c r="H6445" s="9" t="s">
        <v>277</v>
      </c>
      <c r="I6445" s="9">
        <v>247.29999999999745</v>
      </c>
      <c r="J6445" s="9">
        <v>397.80000000000291</v>
      </c>
      <c r="K6445" s="9">
        <v>457.20000000000073</v>
      </c>
      <c r="L6445" s="9">
        <v>511.45</v>
      </c>
      <c r="M6445" s="9" t="s">
        <v>277</v>
      </c>
      <c r="P6445" s="65">
        <f t="shared" ref="P6445:P6476" si="178">SUM(E6445:M6445)</f>
        <v>1613.7500000000011</v>
      </c>
    </row>
    <row r="6446" spans="1:18" ht="15">
      <c r="A6446" s="28" t="s">
        <v>731</v>
      </c>
      <c r="B6446" s="61" t="s">
        <v>6</v>
      </c>
      <c r="C6446" s="9"/>
      <c r="D6446" s="9"/>
      <c r="E6446" s="9">
        <v>47.6</v>
      </c>
      <c r="F6446" s="9">
        <v>401</v>
      </c>
      <c r="G6446" s="9">
        <v>309.60000000000002</v>
      </c>
      <c r="H6446" s="9">
        <v>203.40000000000873</v>
      </c>
      <c r="I6446" s="9">
        <v>135.29999999999927</v>
      </c>
      <c r="J6446" s="9">
        <v>513.59999999999854</v>
      </c>
      <c r="K6446" s="9" t="s">
        <v>277</v>
      </c>
      <c r="L6446" s="9" t="s">
        <v>277</v>
      </c>
      <c r="M6446" s="9" t="s">
        <v>277</v>
      </c>
      <c r="P6446" s="65">
        <f t="shared" si="178"/>
        <v>1610.5000000000066</v>
      </c>
    </row>
    <row r="6447" spans="1:18" ht="15">
      <c r="A6447" s="28" t="s">
        <v>732</v>
      </c>
      <c r="B6447" s="170" t="s">
        <v>1268</v>
      </c>
      <c r="C6447" s="3"/>
      <c r="D6447" s="3"/>
      <c r="E6447" s="9" t="s">
        <v>277</v>
      </c>
      <c r="F6447" s="9" t="s">
        <v>277</v>
      </c>
      <c r="G6447" s="9" t="s">
        <v>277</v>
      </c>
      <c r="H6447" s="9" t="s">
        <v>277</v>
      </c>
      <c r="I6447" s="9">
        <v>353.90000000000146</v>
      </c>
      <c r="J6447" s="9">
        <v>536</v>
      </c>
      <c r="K6447" s="9">
        <v>254.09999999999127</v>
      </c>
      <c r="L6447" s="9">
        <v>354</v>
      </c>
      <c r="M6447" s="65">
        <v>97.7</v>
      </c>
      <c r="P6447" s="65">
        <f t="shared" si="178"/>
        <v>1595.6999999999928</v>
      </c>
    </row>
    <row r="6448" spans="1:18" ht="15">
      <c r="A6448" s="28" t="s">
        <v>733</v>
      </c>
      <c r="B6448" s="226" t="s">
        <v>1589</v>
      </c>
      <c r="C6448" s="3"/>
      <c r="D6448" s="3"/>
      <c r="E6448" s="9" t="s">
        <v>277</v>
      </c>
      <c r="F6448" s="9" t="s">
        <v>277</v>
      </c>
      <c r="G6448" s="9" t="s">
        <v>277</v>
      </c>
      <c r="H6448" s="9" t="s">
        <v>277</v>
      </c>
      <c r="I6448" s="9" t="s">
        <v>277</v>
      </c>
      <c r="J6448" s="9" t="s">
        <v>277</v>
      </c>
      <c r="K6448" s="9">
        <v>409.50000000000728</v>
      </c>
      <c r="L6448" s="9">
        <v>557.6</v>
      </c>
      <c r="M6448" s="65">
        <v>612.4</v>
      </c>
      <c r="P6448" s="65">
        <f t="shared" si="178"/>
        <v>1579.5000000000073</v>
      </c>
    </row>
    <row r="6449" spans="1:18" ht="15">
      <c r="A6449" s="28" t="s">
        <v>734</v>
      </c>
      <c r="B6449" s="61" t="s">
        <v>19</v>
      </c>
      <c r="C6449" s="9"/>
      <c r="D6449" s="9"/>
      <c r="E6449" s="9">
        <v>193.3</v>
      </c>
      <c r="F6449" s="9">
        <v>279.7</v>
      </c>
      <c r="G6449" s="9">
        <v>197.8</v>
      </c>
      <c r="H6449" s="9">
        <v>104.90000000000509</v>
      </c>
      <c r="I6449" s="9">
        <v>342.00000000000182</v>
      </c>
      <c r="J6449" s="9">
        <v>457.69999999998981</v>
      </c>
      <c r="K6449" s="9" t="s">
        <v>277</v>
      </c>
      <c r="L6449" s="9" t="s">
        <v>277</v>
      </c>
      <c r="M6449" s="9" t="s">
        <v>277</v>
      </c>
      <c r="P6449" s="65">
        <f t="shared" si="178"/>
        <v>1575.3999999999967</v>
      </c>
    </row>
    <row r="6450" spans="1:18" ht="15">
      <c r="A6450" s="28" t="s">
        <v>735</v>
      </c>
      <c r="B6450" s="226" t="s">
        <v>1576</v>
      </c>
      <c r="C6450" s="3"/>
      <c r="D6450" s="3"/>
      <c r="E6450" s="9" t="s">
        <v>277</v>
      </c>
      <c r="F6450" s="9" t="s">
        <v>277</v>
      </c>
      <c r="G6450" s="9" t="s">
        <v>277</v>
      </c>
      <c r="H6450" s="9" t="s">
        <v>277</v>
      </c>
      <c r="I6450" s="9" t="s">
        <v>277</v>
      </c>
      <c r="J6450" s="9">
        <v>343.39999999999418</v>
      </c>
      <c r="K6450" s="9">
        <v>429.90000000000146</v>
      </c>
      <c r="L6450" s="9">
        <v>255</v>
      </c>
      <c r="M6450" s="65">
        <v>542.79999999999995</v>
      </c>
      <c r="P6450" s="65">
        <f t="shared" si="178"/>
        <v>1571.0999999999956</v>
      </c>
    </row>
    <row r="6451" spans="1:18" ht="15">
      <c r="A6451" s="28" t="s">
        <v>736</v>
      </c>
      <c r="B6451" s="61" t="s">
        <v>29</v>
      </c>
      <c r="C6451" s="9"/>
      <c r="D6451" s="9"/>
      <c r="E6451" s="179">
        <v>255.2</v>
      </c>
      <c r="F6451" s="179">
        <v>542.5</v>
      </c>
      <c r="G6451" s="179">
        <v>528.1</v>
      </c>
      <c r="H6451" s="9" t="s">
        <v>277</v>
      </c>
      <c r="I6451" s="9" t="s">
        <v>277</v>
      </c>
      <c r="J6451" s="9">
        <v>221.59999999999491</v>
      </c>
      <c r="K6451" s="9" t="s">
        <v>277</v>
      </c>
      <c r="L6451" s="9" t="s">
        <v>277</v>
      </c>
      <c r="M6451" s="9" t="s">
        <v>277</v>
      </c>
      <c r="P6451" s="65">
        <f t="shared" si="178"/>
        <v>1547.3999999999951</v>
      </c>
      <c r="R6451" t="s">
        <v>378</v>
      </c>
    </row>
    <row r="6452" spans="1:18" ht="15">
      <c r="A6452" s="28" t="s">
        <v>737</v>
      </c>
      <c r="B6452" s="226" t="s">
        <v>1666</v>
      </c>
      <c r="C6452" s="3"/>
      <c r="D6452" s="3"/>
      <c r="E6452" s="9" t="s">
        <v>277</v>
      </c>
      <c r="F6452" s="9" t="s">
        <v>277</v>
      </c>
      <c r="G6452" s="9" t="s">
        <v>277</v>
      </c>
      <c r="H6452" s="9" t="s">
        <v>277</v>
      </c>
      <c r="I6452" s="9" t="s">
        <v>277</v>
      </c>
      <c r="J6452" s="9" t="s">
        <v>277</v>
      </c>
      <c r="K6452" s="9">
        <v>641.70000000000073</v>
      </c>
      <c r="L6452" s="9">
        <v>424.6</v>
      </c>
      <c r="M6452" s="65">
        <v>444.40000000000003</v>
      </c>
      <c r="P6452" s="65">
        <f t="shared" si="178"/>
        <v>1510.7000000000007</v>
      </c>
    </row>
    <row r="6453" spans="1:18" ht="15">
      <c r="A6453" s="28" t="s">
        <v>738</v>
      </c>
      <c r="B6453" s="61" t="s">
        <v>2089</v>
      </c>
      <c r="C6453" s="3"/>
      <c r="D6453" s="3"/>
      <c r="E6453" s="9" t="s">
        <v>277</v>
      </c>
      <c r="F6453" s="9" t="s">
        <v>277</v>
      </c>
      <c r="G6453" s="9" t="s">
        <v>277</v>
      </c>
      <c r="H6453" s="9" t="s">
        <v>277</v>
      </c>
      <c r="I6453" s="9" t="s">
        <v>277</v>
      </c>
      <c r="J6453" s="9" t="s">
        <v>277</v>
      </c>
      <c r="K6453" s="9" t="s">
        <v>277</v>
      </c>
      <c r="L6453" s="179">
        <v>771</v>
      </c>
      <c r="M6453" s="65">
        <v>539.5</v>
      </c>
      <c r="N6453" s="65"/>
      <c r="P6453" s="65">
        <f t="shared" si="178"/>
        <v>1310.5</v>
      </c>
      <c r="R6453" t="s">
        <v>283</v>
      </c>
    </row>
    <row r="6454" spans="1:18" ht="15">
      <c r="A6454" s="28" t="s">
        <v>739</v>
      </c>
      <c r="B6454" s="61" t="s">
        <v>4</v>
      </c>
      <c r="C6454" s="9"/>
      <c r="D6454" s="9"/>
      <c r="E6454" s="9">
        <v>100.1</v>
      </c>
      <c r="F6454" s="9">
        <v>352</v>
      </c>
      <c r="G6454" s="179">
        <v>387.8</v>
      </c>
      <c r="H6454" s="9">
        <v>246.60000000000946</v>
      </c>
      <c r="I6454" s="9">
        <v>200.70000000000073</v>
      </c>
      <c r="J6454" s="9" t="s">
        <v>277</v>
      </c>
      <c r="K6454" s="9" t="s">
        <v>277</v>
      </c>
      <c r="L6454" s="9" t="s">
        <v>277</v>
      </c>
      <c r="M6454" s="9" t="s">
        <v>277</v>
      </c>
      <c r="P6454" s="65">
        <f t="shared" si="178"/>
        <v>1287.2000000000103</v>
      </c>
      <c r="R6454" t="s">
        <v>287</v>
      </c>
    </row>
    <row r="6455" spans="1:18" ht="15">
      <c r="A6455" s="28" t="s">
        <v>740</v>
      </c>
      <c r="B6455" s="61" t="s">
        <v>2077</v>
      </c>
      <c r="C6455" s="3"/>
      <c r="D6455" s="3"/>
      <c r="E6455" s="9" t="s">
        <v>277</v>
      </c>
      <c r="F6455" s="9" t="s">
        <v>277</v>
      </c>
      <c r="G6455" s="9" t="s">
        <v>277</v>
      </c>
      <c r="H6455" s="9" t="s">
        <v>277</v>
      </c>
      <c r="I6455" s="9" t="s">
        <v>277</v>
      </c>
      <c r="J6455" s="9" t="s">
        <v>277</v>
      </c>
      <c r="K6455" s="9" t="s">
        <v>277</v>
      </c>
      <c r="L6455" s="9">
        <v>575.9</v>
      </c>
      <c r="M6455" s="65">
        <v>697.3</v>
      </c>
      <c r="N6455" s="65"/>
      <c r="P6455" s="65">
        <f t="shared" si="178"/>
        <v>1273.1999999999998</v>
      </c>
    </row>
    <row r="6456" spans="1:18" ht="15">
      <c r="A6456" s="28" t="s">
        <v>741</v>
      </c>
      <c r="B6456" s="61" t="s">
        <v>35</v>
      </c>
      <c r="C6456" s="9"/>
      <c r="D6456" s="9"/>
      <c r="E6456" s="9">
        <v>37.799999999999997</v>
      </c>
      <c r="F6456" s="175">
        <v>619.29999999999995</v>
      </c>
      <c r="G6456" s="179">
        <v>406</v>
      </c>
      <c r="H6456" s="9">
        <v>135.20000000000073</v>
      </c>
      <c r="I6456" s="9">
        <v>71.5</v>
      </c>
      <c r="J6456" s="9" t="s">
        <v>277</v>
      </c>
      <c r="K6456" s="9" t="s">
        <v>277</v>
      </c>
      <c r="L6456" s="9" t="s">
        <v>277</v>
      </c>
      <c r="M6456" s="9" t="s">
        <v>277</v>
      </c>
      <c r="P6456" s="65">
        <f t="shared" si="178"/>
        <v>1269.8000000000006</v>
      </c>
      <c r="R6456" t="s">
        <v>298</v>
      </c>
    </row>
    <row r="6457" spans="1:18" ht="15">
      <c r="A6457" s="28" t="s">
        <v>742</v>
      </c>
      <c r="B6457" s="61" t="s">
        <v>2075</v>
      </c>
      <c r="C6457" s="3"/>
      <c r="D6457" s="3"/>
      <c r="E6457" s="9" t="s">
        <v>277</v>
      </c>
      <c r="F6457" s="9" t="s">
        <v>277</v>
      </c>
      <c r="G6457" s="9" t="s">
        <v>277</v>
      </c>
      <c r="H6457" s="9" t="s">
        <v>277</v>
      </c>
      <c r="I6457" s="9" t="s">
        <v>277</v>
      </c>
      <c r="J6457" s="9" t="s">
        <v>277</v>
      </c>
      <c r="K6457" s="9" t="s">
        <v>277</v>
      </c>
      <c r="L6457" s="9">
        <v>699.95</v>
      </c>
      <c r="M6457" s="65">
        <v>524.79999999999995</v>
      </c>
      <c r="N6457" s="65"/>
      <c r="P6457" s="65">
        <f t="shared" si="178"/>
        <v>1224.75</v>
      </c>
    </row>
    <row r="6458" spans="1:18" ht="15">
      <c r="A6458" s="28" t="s">
        <v>743</v>
      </c>
      <c r="B6458" s="61" t="s">
        <v>2093</v>
      </c>
      <c r="C6458" s="3"/>
      <c r="D6458" s="3"/>
      <c r="E6458" s="9" t="s">
        <v>277</v>
      </c>
      <c r="F6458" s="9" t="s">
        <v>277</v>
      </c>
      <c r="G6458" s="9" t="s">
        <v>277</v>
      </c>
      <c r="H6458" s="9" t="s">
        <v>277</v>
      </c>
      <c r="I6458" s="9" t="s">
        <v>277</v>
      </c>
      <c r="J6458" s="9" t="s">
        <v>277</v>
      </c>
      <c r="K6458" s="9" t="s">
        <v>277</v>
      </c>
      <c r="L6458" s="179">
        <v>734.1</v>
      </c>
      <c r="M6458" s="65">
        <v>467</v>
      </c>
      <c r="N6458" s="65"/>
      <c r="P6458" s="65">
        <f t="shared" si="178"/>
        <v>1201.0999999999999</v>
      </c>
      <c r="R6458" t="s">
        <v>291</v>
      </c>
    </row>
    <row r="6459" spans="1:18" ht="15">
      <c r="A6459" s="28" t="s">
        <v>744</v>
      </c>
      <c r="B6459" s="61" t="s">
        <v>2097</v>
      </c>
      <c r="C6459" s="3"/>
      <c r="D6459" s="3"/>
      <c r="E6459" s="9" t="s">
        <v>277</v>
      </c>
      <c r="F6459" s="9" t="s">
        <v>277</v>
      </c>
      <c r="G6459" s="9" t="s">
        <v>277</v>
      </c>
      <c r="H6459" s="9" t="s">
        <v>277</v>
      </c>
      <c r="I6459" s="9" t="s">
        <v>277</v>
      </c>
      <c r="J6459" s="9" t="s">
        <v>277</v>
      </c>
      <c r="K6459" s="9" t="s">
        <v>277</v>
      </c>
      <c r="L6459" s="9">
        <v>583.6</v>
      </c>
      <c r="M6459" s="65">
        <v>579.30000000000007</v>
      </c>
      <c r="N6459" s="65"/>
      <c r="P6459" s="65">
        <f t="shared" si="178"/>
        <v>1162.9000000000001</v>
      </c>
    </row>
    <row r="6460" spans="1:18" ht="15">
      <c r="A6460" s="28" t="s">
        <v>745</v>
      </c>
      <c r="B6460" s="61" t="s">
        <v>2094</v>
      </c>
      <c r="C6460" s="3"/>
      <c r="D6460" s="3"/>
      <c r="E6460" s="9" t="s">
        <v>277</v>
      </c>
      <c r="F6460" s="9" t="s">
        <v>277</v>
      </c>
      <c r="G6460" s="9" t="s">
        <v>277</v>
      </c>
      <c r="H6460" s="9" t="s">
        <v>277</v>
      </c>
      <c r="I6460" s="9" t="s">
        <v>277</v>
      </c>
      <c r="J6460" s="9" t="s">
        <v>277</v>
      </c>
      <c r="K6460" s="9" t="s">
        <v>277</v>
      </c>
      <c r="L6460" s="9">
        <v>525.5</v>
      </c>
      <c r="M6460" s="65">
        <v>616.4</v>
      </c>
      <c r="N6460" s="65"/>
      <c r="P6460" s="65">
        <f t="shared" si="178"/>
        <v>1141.9000000000001</v>
      </c>
    </row>
    <row r="6461" spans="1:18" ht="15">
      <c r="A6461" s="28" t="s">
        <v>746</v>
      </c>
      <c r="B6461" s="61" t="s">
        <v>2082</v>
      </c>
      <c r="C6461" s="3"/>
      <c r="D6461" s="3"/>
      <c r="E6461" s="9" t="s">
        <v>277</v>
      </c>
      <c r="F6461" s="9" t="s">
        <v>277</v>
      </c>
      <c r="G6461" s="9" t="s">
        <v>277</v>
      </c>
      <c r="H6461" s="9" t="s">
        <v>277</v>
      </c>
      <c r="I6461" s="9" t="s">
        <v>277</v>
      </c>
      <c r="J6461" s="9" t="s">
        <v>277</v>
      </c>
      <c r="K6461" s="9" t="s">
        <v>277</v>
      </c>
      <c r="L6461" s="9">
        <v>540</v>
      </c>
      <c r="M6461" s="65">
        <v>592.6</v>
      </c>
      <c r="N6461" s="65"/>
      <c r="P6461" s="65">
        <f t="shared" si="178"/>
        <v>1132.5999999999999</v>
      </c>
    </row>
    <row r="6462" spans="1:18" ht="15">
      <c r="A6462" s="28" t="s">
        <v>747</v>
      </c>
      <c r="B6462" s="61" t="s">
        <v>179</v>
      </c>
      <c r="C6462" s="3"/>
      <c r="D6462" s="3"/>
      <c r="E6462" s="9" t="s">
        <v>277</v>
      </c>
      <c r="F6462" s="9" t="s">
        <v>277</v>
      </c>
      <c r="G6462" s="9" t="s">
        <v>277</v>
      </c>
      <c r="H6462" s="9" t="s">
        <v>277</v>
      </c>
      <c r="I6462" s="9" t="s">
        <v>277</v>
      </c>
      <c r="J6462" s="9" t="s">
        <v>277</v>
      </c>
      <c r="K6462" s="9" t="s">
        <v>277</v>
      </c>
      <c r="L6462" s="9">
        <v>613.35</v>
      </c>
      <c r="M6462" s="65">
        <v>516</v>
      </c>
      <c r="N6462" s="65"/>
      <c r="P6462" s="65">
        <f t="shared" si="178"/>
        <v>1129.3499999999999</v>
      </c>
    </row>
    <row r="6463" spans="1:18" ht="15">
      <c r="A6463" s="28" t="s">
        <v>748</v>
      </c>
      <c r="B6463" s="61" t="s">
        <v>155</v>
      </c>
      <c r="C6463" s="9"/>
      <c r="D6463" s="9"/>
      <c r="E6463" s="9" t="s">
        <v>277</v>
      </c>
      <c r="F6463" s="9" t="s">
        <v>277</v>
      </c>
      <c r="G6463" s="9">
        <v>280</v>
      </c>
      <c r="H6463" s="179">
        <v>340.80000000000291</v>
      </c>
      <c r="I6463" s="9">
        <v>105.00000000000182</v>
      </c>
      <c r="J6463" s="9">
        <v>293.700000000008</v>
      </c>
      <c r="K6463" s="9">
        <v>109.50000000000364</v>
      </c>
      <c r="L6463" s="9" t="s">
        <v>277</v>
      </c>
      <c r="M6463" s="9" t="s">
        <v>277</v>
      </c>
      <c r="P6463" s="65">
        <f t="shared" si="178"/>
        <v>1129.0000000000164</v>
      </c>
      <c r="R6463" t="s">
        <v>292</v>
      </c>
    </row>
    <row r="6464" spans="1:18" ht="15">
      <c r="A6464" s="28" t="s">
        <v>749</v>
      </c>
      <c r="B6464" s="61" t="s">
        <v>2076</v>
      </c>
      <c r="C6464" s="3"/>
      <c r="D6464" s="3"/>
      <c r="E6464" s="9" t="s">
        <v>277</v>
      </c>
      <c r="F6464" s="9" t="s">
        <v>277</v>
      </c>
      <c r="G6464" s="9" t="s">
        <v>277</v>
      </c>
      <c r="H6464" s="9" t="s">
        <v>277</v>
      </c>
      <c r="I6464" s="9" t="s">
        <v>277</v>
      </c>
      <c r="J6464" s="9" t="s">
        <v>277</v>
      </c>
      <c r="K6464" s="9" t="s">
        <v>277</v>
      </c>
      <c r="L6464" s="9">
        <v>618.20000000000005</v>
      </c>
      <c r="M6464" s="65">
        <v>503.8</v>
      </c>
      <c r="N6464" s="65"/>
      <c r="P6464" s="65">
        <f t="shared" si="178"/>
        <v>1122</v>
      </c>
    </row>
    <row r="6465" spans="1:18" ht="15">
      <c r="A6465" s="28" t="s">
        <v>750</v>
      </c>
      <c r="B6465" s="226" t="s">
        <v>1617</v>
      </c>
      <c r="C6465" s="3"/>
      <c r="D6465" s="3"/>
      <c r="E6465" s="9" t="s">
        <v>277</v>
      </c>
      <c r="F6465" s="9" t="s">
        <v>277</v>
      </c>
      <c r="G6465" s="9" t="s">
        <v>277</v>
      </c>
      <c r="H6465" s="9" t="s">
        <v>277</v>
      </c>
      <c r="I6465" s="9" t="s">
        <v>277</v>
      </c>
      <c r="J6465" s="9" t="s">
        <v>277</v>
      </c>
      <c r="K6465" s="9">
        <v>383.39999999999964</v>
      </c>
      <c r="L6465" s="9">
        <v>402</v>
      </c>
      <c r="M6465" s="65">
        <v>299.8</v>
      </c>
      <c r="P6465" s="65">
        <f t="shared" si="178"/>
        <v>1085.1999999999996</v>
      </c>
    </row>
    <row r="6466" spans="1:18" ht="15">
      <c r="A6466" s="28" t="s">
        <v>751</v>
      </c>
      <c r="B6466" s="61" t="s">
        <v>2086</v>
      </c>
      <c r="C6466" s="3"/>
      <c r="D6466" s="3"/>
      <c r="E6466" s="9" t="s">
        <v>277</v>
      </c>
      <c r="F6466" s="9" t="s">
        <v>277</v>
      </c>
      <c r="G6466" s="9" t="s">
        <v>277</v>
      </c>
      <c r="H6466" s="9" t="s">
        <v>277</v>
      </c>
      <c r="I6466" s="9" t="s">
        <v>277</v>
      </c>
      <c r="J6466" s="9" t="s">
        <v>277</v>
      </c>
      <c r="K6466" s="9" t="s">
        <v>277</v>
      </c>
      <c r="L6466" s="174">
        <v>849.6</v>
      </c>
      <c r="M6466" s="65">
        <v>219.9</v>
      </c>
      <c r="N6466" s="65"/>
      <c r="P6466" s="65">
        <f t="shared" si="178"/>
        <v>1069.5</v>
      </c>
      <c r="R6466" t="s">
        <v>299</v>
      </c>
    </row>
    <row r="6467" spans="1:18" ht="15">
      <c r="A6467" s="28" t="s">
        <v>752</v>
      </c>
      <c r="B6467" s="226" t="s">
        <v>1614</v>
      </c>
      <c r="C6467" s="3"/>
      <c r="D6467" s="3"/>
      <c r="E6467" s="9" t="s">
        <v>277</v>
      </c>
      <c r="F6467" s="9" t="s">
        <v>277</v>
      </c>
      <c r="G6467" s="9" t="s">
        <v>277</v>
      </c>
      <c r="H6467" s="9" t="s">
        <v>277</v>
      </c>
      <c r="I6467" s="9" t="s">
        <v>277</v>
      </c>
      <c r="J6467" s="9" t="s">
        <v>277</v>
      </c>
      <c r="K6467" s="9">
        <v>454.00000000000364</v>
      </c>
      <c r="L6467" s="9">
        <v>328.5</v>
      </c>
      <c r="M6467" s="65">
        <v>261</v>
      </c>
      <c r="P6467" s="65">
        <f t="shared" si="178"/>
        <v>1043.5000000000036</v>
      </c>
    </row>
    <row r="6468" spans="1:18" ht="15">
      <c r="A6468" s="28" t="s">
        <v>753</v>
      </c>
      <c r="B6468" s="61" t="s">
        <v>2095</v>
      </c>
      <c r="C6468" s="3"/>
      <c r="D6468" s="3"/>
      <c r="E6468" s="9" t="s">
        <v>277</v>
      </c>
      <c r="F6468" s="9" t="s">
        <v>277</v>
      </c>
      <c r="G6468" s="9" t="s">
        <v>277</v>
      </c>
      <c r="H6468" s="9" t="s">
        <v>277</v>
      </c>
      <c r="I6468" s="9" t="s">
        <v>277</v>
      </c>
      <c r="J6468" s="9" t="s">
        <v>277</v>
      </c>
      <c r="K6468" s="9" t="s">
        <v>277</v>
      </c>
      <c r="L6468" s="9">
        <v>553.70000000000005</v>
      </c>
      <c r="M6468" s="65">
        <v>487.5</v>
      </c>
      <c r="N6468" s="65"/>
      <c r="P6468" s="65">
        <f t="shared" si="178"/>
        <v>1041.2</v>
      </c>
    </row>
    <row r="6469" spans="1:18" ht="15">
      <c r="A6469" s="28" t="s">
        <v>754</v>
      </c>
      <c r="B6469" s="61" t="s">
        <v>2096</v>
      </c>
      <c r="C6469" s="3"/>
      <c r="D6469" s="3"/>
      <c r="E6469" s="9" t="s">
        <v>277</v>
      </c>
      <c r="F6469" s="9" t="s">
        <v>277</v>
      </c>
      <c r="G6469" s="9" t="s">
        <v>277</v>
      </c>
      <c r="H6469" s="9" t="s">
        <v>277</v>
      </c>
      <c r="I6469" s="9" t="s">
        <v>277</v>
      </c>
      <c r="J6469" s="9" t="s">
        <v>277</v>
      </c>
      <c r="K6469" s="9" t="s">
        <v>277</v>
      </c>
      <c r="L6469" s="9">
        <v>677.80000000000007</v>
      </c>
      <c r="M6469" s="65">
        <v>319</v>
      </c>
      <c r="N6469" s="65"/>
      <c r="P6469" s="65">
        <f t="shared" si="178"/>
        <v>996.80000000000007</v>
      </c>
    </row>
    <row r="6470" spans="1:18" ht="15">
      <c r="A6470" s="28" t="s">
        <v>755</v>
      </c>
      <c r="B6470" s="61" t="s">
        <v>2090</v>
      </c>
      <c r="C6470" s="3"/>
      <c r="D6470" s="3"/>
      <c r="E6470" s="9" t="s">
        <v>277</v>
      </c>
      <c r="F6470" s="9" t="s">
        <v>277</v>
      </c>
      <c r="G6470" s="9" t="s">
        <v>277</v>
      </c>
      <c r="H6470" s="9" t="s">
        <v>277</v>
      </c>
      <c r="I6470" s="9" t="s">
        <v>277</v>
      </c>
      <c r="J6470" s="9" t="s">
        <v>277</v>
      </c>
      <c r="K6470" s="9" t="s">
        <v>277</v>
      </c>
      <c r="L6470" s="9">
        <v>503.09999999999997</v>
      </c>
      <c r="M6470" s="65">
        <v>490.5</v>
      </c>
      <c r="N6470" s="65"/>
      <c r="P6470" s="65">
        <f t="shared" si="178"/>
        <v>993.59999999999991</v>
      </c>
    </row>
    <row r="6471" spans="1:18" ht="15">
      <c r="A6471" s="28" t="s">
        <v>756</v>
      </c>
      <c r="B6471" s="226" t="s">
        <v>1592</v>
      </c>
      <c r="C6471" s="3"/>
      <c r="D6471" s="3"/>
      <c r="E6471" s="9" t="s">
        <v>277</v>
      </c>
      <c r="F6471" s="9" t="s">
        <v>277</v>
      </c>
      <c r="G6471" s="9" t="s">
        <v>277</v>
      </c>
      <c r="H6471" s="9" t="s">
        <v>277</v>
      </c>
      <c r="I6471" s="9" t="s">
        <v>277</v>
      </c>
      <c r="J6471" s="9" t="s">
        <v>277</v>
      </c>
      <c r="K6471" s="9">
        <v>117.69999999999709</v>
      </c>
      <c r="L6471" s="9">
        <v>490.1</v>
      </c>
      <c r="M6471" s="65">
        <v>377.4</v>
      </c>
      <c r="P6471" s="65">
        <f t="shared" si="178"/>
        <v>985.19999999999709</v>
      </c>
    </row>
    <row r="6472" spans="1:18" ht="15">
      <c r="A6472" s="28" t="s">
        <v>757</v>
      </c>
      <c r="B6472" s="61" t="s">
        <v>2079</v>
      </c>
      <c r="C6472" s="3"/>
      <c r="D6472" s="3"/>
      <c r="E6472" s="9" t="s">
        <v>277</v>
      </c>
      <c r="F6472" s="9" t="s">
        <v>277</v>
      </c>
      <c r="G6472" s="9" t="s">
        <v>277</v>
      </c>
      <c r="H6472" s="9" t="s">
        <v>277</v>
      </c>
      <c r="I6472" s="9" t="s">
        <v>277</v>
      </c>
      <c r="J6472" s="9" t="s">
        <v>277</v>
      </c>
      <c r="K6472" s="9" t="s">
        <v>277</v>
      </c>
      <c r="L6472" s="9">
        <v>609.80000000000007</v>
      </c>
      <c r="M6472" s="65">
        <v>370.2</v>
      </c>
      <c r="N6472" s="65"/>
      <c r="P6472" s="65">
        <f t="shared" si="178"/>
        <v>980</v>
      </c>
    </row>
    <row r="6473" spans="1:18" ht="15">
      <c r="A6473" s="28" t="s">
        <v>758</v>
      </c>
      <c r="B6473" s="226" t="s">
        <v>1583</v>
      </c>
      <c r="C6473" s="3"/>
      <c r="D6473" s="3"/>
      <c r="E6473" s="9" t="s">
        <v>277</v>
      </c>
      <c r="F6473" s="9" t="s">
        <v>277</v>
      </c>
      <c r="G6473" s="9" t="s">
        <v>277</v>
      </c>
      <c r="H6473" s="9" t="s">
        <v>277</v>
      </c>
      <c r="I6473" s="9" t="s">
        <v>277</v>
      </c>
      <c r="J6473" s="9">
        <v>365.99999999999636</v>
      </c>
      <c r="K6473" s="9">
        <v>120</v>
      </c>
      <c r="L6473" s="9">
        <v>291.5</v>
      </c>
      <c r="M6473" s="65">
        <v>202.5</v>
      </c>
      <c r="P6473" s="65">
        <f t="shared" si="178"/>
        <v>979.99999999999636</v>
      </c>
    </row>
    <row r="6474" spans="1:18" ht="15">
      <c r="A6474" s="28" t="s">
        <v>759</v>
      </c>
      <c r="B6474" s="61" t="s">
        <v>2085</v>
      </c>
      <c r="C6474" s="3"/>
      <c r="D6474" s="3"/>
      <c r="E6474" s="9" t="s">
        <v>277</v>
      </c>
      <c r="F6474" s="9" t="s">
        <v>277</v>
      </c>
      <c r="G6474" s="9" t="s">
        <v>277</v>
      </c>
      <c r="H6474" s="9" t="s">
        <v>277</v>
      </c>
      <c r="I6474" s="9" t="s">
        <v>277</v>
      </c>
      <c r="J6474" s="9" t="s">
        <v>277</v>
      </c>
      <c r="K6474" s="9" t="s">
        <v>277</v>
      </c>
      <c r="L6474" s="9">
        <v>695.30000000000007</v>
      </c>
      <c r="M6474" s="65">
        <v>271</v>
      </c>
      <c r="N6474" s="65"/>
      <c r="P6474" s="65">
        <f t="shared" si="178"/>
        <v>966.30000000000007</v>
      </c>
    </row>
    <row r="6475" spans="1:18" ht="15">
      <c r="A6475" s="28" t="s">
        <v>760</v>
      </c>
      <c r="B6475" s="170" t="s">
        <v>1285</v>
      </c>
      <c r="C6475" s="3"/>
      <c r="D6475" s="3"/>
      <c r="E6475" s="9" t="s">
        <v>277</v>
      </c>
      <c r="F6475" s="9" t="s">
        <v>277</v>
      </c>
      <c r="G6475" s="9" t="s">
        <v>277</v>
      </c>
      <c r="H6475" s="9" t="s">
        <v>277</v>
      </c>
      <c r="I6475" s="9">
        <v>251.09999999999854</v>
      </c>
      <c r="J6475" s="9">
        <v>396</v>
      </c>
      <c r="K6475" s="9">
        <v>313.09999999999854</v>
      </c>
      <c r="L6475" s="9" t="s">
        <v>277</v>
      </c>
      <c r="M6475" s="9" t="s">
        <v>277</v>
      </c>
      <c r="P6475" s="65">
        <f t="shared" si="178"/>
        <v>960.19999999999709</v>
      </c>
    </row>
    <row r="6476" spans="1:18" ht="15">
      <c r="A6476" s="28" t="s">
        <v>761</v>
      </c>
      <c r="B6476" s="226" t="s">
        <v>1582</v>
      </c>
      <c r="C6476" s="3"/>
      <c r="D6476" s="3"/>
      <c r="E6476" s="9" t="s">
        <v>277</v>
      </c>
      <c r="F6476" s="9" t="s">
        <v>277</v>
      </c>
      <c r="G6476" s="9" t="s">
        <v>277</v>
      </c>
      <c r="H6476" s="9" t="s">
        <v>277</v>
      </c>
      <c r="I6476" s="9" t="s">
        <v>277</v>
      </c>
      <c r="J6476" s="9">
        <v>633.29999999999927</v>
      </c>
      <c r="K6476" s="9">
        <v>284.99999999999636</v>
      </c>
      <c r="L6476" s="9" t="s">
        <v>277</v>
      </c>
      <c r="M6476" s="9" t="s">
        <v>277</v>
      </c>
      <c r="P6476" s="65">
        <f t="shared" si="178"/>
        <v>918.29999999999563</v>
      </c>
    </row>
    <row r="6477" spans="1:18" ht="15">
      <c r="A6477" s="28" t="s">
        <v>762</v>
      </c>
      <c r="B6477" s="61" t="s">
        <v>2523</v>
      </c>
      <c r="C6477" s="3"/>
      <c r="D6477" s="3"/>
      <c r="E6477" s="9" t="s">
        <v>277</v>
      </c>
      <c r="F6477" s="9" t="s">
        <v>277</v>
      </c>
      <c r="G6477" s="9" t="s">
        <v>277</v>
      </c>
      <c r="H6477" s="9" t="s">
        <v>277</v>
      </c>
      <c r="I6477" s="9" t="s">
        <v>277</v>
      </c>
      <c r="J6477" s="9" t="s">
        <v>277</v>
      </c>
      <c r="K6477" s="9" t="s">
        <v>277</v>
      </c>
      <c r="L6477" s="9" t="s">
        <v>277</v>
      </c>
      <c r="M6477" s="114">
        <v>913.80000000000007</v>
      </c>
      <c r="N6477" s="65"/>
      <c r="P6477" s="65">
        <f t="shared" ref="P6477:P6508" si="179">SUM(E6477:M6477)</f>
        <v>913.80000000000007</v>
      </c>
      <c r="R6477" t="s">
        <v>281</v>
      </c>
    </row>
    <row r="6478" spans="1:18" ht="15">
      <c r="A6478" s="28" t="s">
        <v>763</v>
      </c>
      <c r="B6478" s="226" t="s">
        <v>2074</v>
      </c>
      <c r="C6478" s="3"/>
      <c r="D6478" s="3"/>
      <c r="E6478" s="9" t="s">
        <v>277</v>
      </c>
      <c r="F6478" s="9" t="s">
        <v>277</v>
      </c>
      <c r="G6478" s="9" t="s">
        <v>277</v>
      </c>
      <c r="H6478" s="9" t="s">
        <v>277</v>
      </c>
      <c r="I6478" s="9" t="s">
        <v>277</v>
      </c>
      <c r="J6478" s="9" t="s">
        <v>277</v>
      </c>
      <c r="K6478" s="9" t="s">
        <v>277</v>
      </c>
      <c r="L6478" s="9">
        <v>420.09999999999997</v>
      </c>
      <c r="M6478" s="65">
        <v>491.99999999999994</v>
      </c>
      <c r="N6478" s="65"/>
      <c r="P6478" s="65">
        <f t="shared" si="179"/>
        <v>912.09999999999991</v>
      </c>
    </row>
    <row r="6479" spans="1:18" ht="15">
      <c r="A6479" s="28" t="s">
        <v>764</v>
      </c>
      <c r="B6479" s="61" t="s">
        <v>611</v>
      </c>
      <c r="C6479" s="9"/>
      <c r="D6479" s="9"/>
      <c r="E6479" s="9" t="s">
        <v>277</v>
      </c>
      <c r="F6479" s="9" t="s">
        <v>277</v>
      </c>
      <c r="G6479" s="9" t="s">
        <v>277</v>
      </c>
      <c r="H6479" s="174">
        <v>560.80000000001019</v>
      </c>
      <c r="I6479" s="9">
        <v>335.69999999999709</v>
      </c>
      <c r="J6479" s="9" t="s">
        <v>277</v>
      </c>
      <c r="K6479" s="9" t="s">
        <v>277</v>
      </c>
      <c r="L6479" s="9" t="s">
        <v>277</v>
      </c>
      <c r="M6479" s="9" t="s">
        <v>277</v>
      </c>
      <c r="P6479" s="65">
        <f t="shared" si="179"/>
        <v>896.50000000000728</v>
      </c>
      <c r="R6479" t="s">
        <v>299</v>
      </c>
    </row>
    <row r="6480" spans="1:18" ht="15">
      <c r="A6480" s="28" t="s">
        <v>765</v>
      </c>
      <c r="B6480" s="61" t="s">
        <v>2078</v>
      </c>
      <c r="C6480" s="3"/>
      <c r="D6480" s="3"/>
      <c r="E6480" s="9" t="s">
        <v>277</v>
      </c>
      <c r="F6480" s="9" t="s">
        <v>277</v>
      </c>
      <c r="G6480" s="9" t="s">
        <v>277</v>
      </c>
      <c r="H6480" s="9" t="s">
        <v>277</v>
      </c>
      <c r="I6480" s="9" t="s">
        <v>277</v>
      </c>
      <c r="J6480" s="9" t="s">
        <v>277</v>
      </c>
      <c r="K6480" s="9" t="s">
        <v>277</v>
      </c>
      <c r="L6480" s="9">
        <v>661.59999999999991</v>
      </c>
      <c r="M6480" s="65">
        <v>208.39999999999998</v>
      </c>
      <c r="N6480" s="65"/>
      <c r="P6480" s="65">
        <f t="shared" si="179"/>
        <v>869.99999999999989</v>
      </c>
    </row>
    <row r="6481" spans="1:18" ht="15">
      <c r="A6481" s="28" t="s">
        <v>1857</v>
      </c>
      <c r="B6481" s="61" t="s">
        <v>177</v>
      </c>
      <c r="C6481" s="9"/>
      <c r="D6481" s="9"/>
      <c r="E6481" s="179">
        <v>280</v>
      </c>
      <c r="F6481" s="179">
        <v>583.20000000000005</v>
      </c>
      <c r="G6481" s="9" t="s">
        <v>277</v>
      </c>
      <c r="H6481" s="9" t="s">
        <v>277</v>
      </c>
      <c r="I6481" s="9" t="s">
        <v>277</v>
      </c>
      <c r="J6481" s="9" t="s">
        <v>277</v>
      </c>
      <c r="K6481" s="9" t="s">
        <v>277</v>
      </c>
      <c r="L6481" s="9" t="s">
        <v>277</v>
      </c>
      <c r="M6481" s="9" t="s">
        <v>277</v>
      </c>
      <c r="P6481" s="65">
        <f t="shared" si="179"/>
        <v>863.2</v>
      </c>
      <c r="R6481" t="s">
        <v>336</v>
      </c>
    </row>
    <row r="6482" spans="1:18" ht="15">
      <c r="A6482" s="28" t="s">
        <v>2049</v>
      </c>
      <c r="B6482" s="61" t="s">
        <v>2092</v>
      </c>
      <c r="C6482" s="3"/>
      <c r="D6482" s="3"/>
      <c r="E6482" s="9" t="s">
        <v>277</v>
      </c>
      <c r="F6482" s="9" t="s">
        <v>277</v>
      </c>
      <c r="G6482" s="9" t="s">
        <v>277</v>
      </c>
      <c r="H6482" s="9" t="s">
        <v>277</v>
      </c>
      <c r="I6482" s="9" t="s">
        <v>277</v>
      </c>
      <c r="J6482" s="9" t="s">
        <v>277</v>
      </c>
      <c r="K6482" s="9" t="s">
        <v>277</v>
      </c>
      <c r="L6482" s="9">
        <v>336.5</v>
      </c>
      <c r="M6482" s="65">
        <v>521.20000000000005</v>
      </c>
      <c r="N6482" s="65"/>
      <c r="P6482" s="65">
        <f t="shared" si="179"/>
        <v>857.7</v>
      </c>
    </row>
    <row r="6483" spans="1:18" ht="15">
      <c r="A6483" s="28" t="s">
        <v>2050</v>
      </c>
      <c r="B6483" s="226" t="s">
        <v>1590</v>
      </c>
      <c r="C6483" s="3"/>
      <c r="D6483" s="3"/>
      <c r="E6483" s="9" t="s">
        <v>277</v>
      </c>
      <c r="F6483" s="9" t="s">
        <v>277</v>
      </c>
      <c r="G6483" s="9" t="s">
        <v>277</v>
      </c>
      <c r="H6483" s="9" t="s">
        <v>277</v>
      </c>
      <c r="I6483" s="9" t="s">
        <v>277</v>
      </c>
      <c r="J6483" s="9" t="s">
        <v>277</v>
      </c>
      <c r="K6483" s="9">
        <v>239.79999999999927</v>
      </c>
      <c r="L6483" s="9">
        <v>313.29999999999995</v>
      </c>
      <c r="M6483" s="65">
        <v>300.2</v>
      </c>
      <c r="P6483" s="65">
        <f t="shared" si="179"/>
        <v>853.29999999999927</v>
      </c>
    </row>
    <row r="6484" spans="1:18" ht="15">
      <c r="A6484" s="28" t="s">
        <v>2051</v>
      </c>
      <c r="B6484" s="61" t="s">
        <v>2507</v>
      </c>
      <c r="C6484" s="3"/>
      <c r="D6484" s="3"/>
      <c r="E6484" s="9" t="s">
        <v>277</v>
      </c>
      <c r="F6484" s="9" t="s">
        <v>277</v>
      </c>
      <c r="G6484" s="9" t="s">
        <v>277</v>
      </c>
      <c r="H6484" s="9" t="s">
        <v>277</v>
      </c>
      <c r="I6484" s="9" t="s">
        <v>277</v>
      </c>
      <c r="J6484" s="9" t="s">
        <v>277</v>
      </c>
      <c r="K6484" s="9" t="s">
        <v>277</v>
      </c>
      <c r="L6484" s="9" t="s">
        <v>277</v>
      </c>
      <c r="M6484" s="90">
        <v>780</v>
      </c>
      <c r="N6484" s="65"/>
      <c r="P6484" s="65">
        <f t="shared" si="179"/>
        <v>780</v>
      </c>
      <c r="R6484" t="s">
        <v>291</v>
      </c>
    </row>
    <row r="6485" spans="1:18" ht="15">
      <c r="A6485" s="28" t="s">
        <v>2052</v>
      </c>
      <c r="B6485" s="61" t="s">
        <v>2625</v>
      </c>
      <c r="C6485" s="3"/>
      <c r="D6485" s="3"/>
      <c r="E6485" s="9" t="s">
        <v>277</v>
      </c>
      <c r="F6485" s="9" t="s">
        <v>277</v>
      </c>
      <c r="G6485" s="9" t="s">
        <v>277</v>
      </c>
      <c r="H6485" s="9" t="s">
        <v>277</v>
      </c>
      <c r="I6485" s="9" t="s">
        <v>277</v>
      </c>
      <c r="J6485" s="9" t="s">
        <v>277</v>
      </c>
      <c r="K6485" s="9" t="s">
        <v>277</v>
      </c>
      <c r="L6485" s="9" t="s">
        <v>277</v>
      </c>
      <c r="M6485" s="90">
        <v>770.80000000000007</v>
      </c>
      <c r="N6485" s="65"/>
      <c r="P6485" s="65">
        <f t="shared" si="179"/>
        <v>770.80000000000007</v>
      </c>
      <c r="R6485" t="s">
        <v>286</v>
      </c>
    </row>
    <row r="6486" spans="1:18" ht="15">
      <c r="A6486" s="28" t="s">
        <v>2053</v>
      </c>
      <c r="B6486" s="61" t="s">
        <v>157</v>
      </c>
      <c r="C6486" s="9"/>
      <c r="D6486" s="9"/>
      <c r="E6486" s="9" t="s">
        <v>277</v>
      </c>
      <c r="F6486" s="9" t="s">
        <v>277</v>
      </c>
      <c r="G6486" s="9">
        <v>341</v>
      </c>
      <c r="H6486" s="9">
        <v>121.29999999998836</v>
      </c>
      <c r="I6486" s="9">
        <v>300.89999999999964</v>
      </c>
      <c r="J6486" s="9" t="s">
        <v>277</v>
      </c>
      <c r="K6486" s="9" t="s">
        <v>277</v>
      </c>
      <c r="L6486" s="9" t="s">
        <v>277</v>
      </c>
      <c r="M6486" s="9" t="s">
        <v>277</v>
      </c>
      <c r="P6486" s="65">
        <f t="shared" si="179"/>
        <v>763.19999999998799</v>
      </c>
    </row>
    <row r="6487" spans="1:18" ht="15">
      <c r="A6487" s="28" t="s">
        <v>2054</v>
      </c>
      <c r="B6487" s="61" t="s">
        <v>2083</v>
      </c>
      <c r="C6487" s="3"/>
      <c r="D6487" s="3"/>
      <c r="E6487" s="9" t="s">
        <v>277</v>
      </c>
      <c r="F6487" s="9" t="s">
        <v>277</v>
      </c>
      <c r="G6487" s="9" t="s">
        <v>277</v>
      </c>
      <c r="H6487" s="9" t="s">
        <v>277</v>
      </c>
      <c r="I6487" s="9" t="s">
        <v>277</v>
      </c>
      <c r="J6487" s="9" t="s">
        <v>277</v>
      </c>
      <c r="K6487" s="9" t="s">
        <v>277</v>
      </c>
      <c r="L6487" s="9">
        <v>370.4</v>
      </c>
      <c r="M6487" s="65">
        <v>359.8</v>
      </c>
      <c r="N6487" s="65"/>
      <c r="P6487" s="65">
        <f t="shared" si="179"/>
        <v>730.2</v>
      </c>
    </row>
    <row r="6488" spans="1:18" ht="15">
      <c r="A6488" s="28" t="s">
        <v>2055</v>
      </c>
      <c r="B6488" s="61" t="s">
        <v>2080</v>
      </c>
      <c r="C6488" s="3"/>
      <c r="D6488" s="3"/>
      <c r="E6488" s="9" t="s">
        <v>277</v>
      </c>
      <c r="F6488" s="9" t="s">
        <v>277</v>
      </c>
      <c r="G6488" s="9" t="s">
        <v>277</v>
      </c>
      <c r="H6488" s="9" t="s">
        <v>277</v>
      </c>
      <c r="I6488" s="9" t="s">
        <v>277</v>
      </c>
      <c r="J6488" s="9" t="s">
        <v>277</v>
      </c>
      <c r="K6488" s="9" t="s">
        <v>277</v>
      </c>
      <c r="L6488" s="9">
        <v>553.30000000000007</v>
      </c>
      <c r="M6488" s="65">
        <v>164.8</v>
      </c>
      <c r="N6488" s="65"/>
      <c r="P6488" s="65">
        <f t="shared" si="179"/>
        <v>718.10000000000014</v>
      </c>
    </row>
    <row r="6489" spans="1:18" ht="15">
      <c r="A6489" s="28" t="s">
        <v>2056</v>
      </c>
      <c r="B6489" s="226" t="s">
        <v>1616</v>
      </c>
      <c r="C6489" s="3"/>
      <c r="D6489" s="3"/>
      <c r="E6489" s="9" t="s">
        <v>277</v>
      </c>
      <c r="F6489" s="9" t="s">
        <v>277</v>
      </c>
      <c r="G6489" s="9" t="s">
        <v>277</v>
      </c>
      <c r="H6489" s="9" t="s">
        <v>277</v>
      </c>
      <c r="I6489" s="9" t="s">
        <v>277</v>
      </c>
      <c r="J6489" s="9" t="s">
        <v>277</v>
      </c>
      <c r="K6489" s="9">
        <v>563.20000000000073</v>
      </c>
      <c r="L6489" s="9">
        <v>130.9</v>
      </c>
      <c r="M6489" s="9" t="s">
        <v>277</v>
      </c>
      <c r="P6489" s="65">
        <f t="shared" si="179"/>
        <v>694.1000000000007</v>
      </c>
    </row>
    <row r="6490" spans="1:18" ht="15">
      <c r="A6490" s="28" t="s">
        <v>2057</v>
      </c>
      <c r="B6490" s="61" t="s">
        <v>2088</v>
      </c>
      <c r="C6490" s="3"/>
      <c r="D6490" s="3"/>
      <c r="E6490" s="9" t="s">
        <v>277</v>
      </c>
      <c r="F6490" s="9" t="s">
        <v>277</v>
      </c>
      <c r="G6490" s="9" t="s">
        <v>277</v>
      </c>
      <c r="H6490" s="9" t="s">
        <v>277</v>
      </c>
      <c r="I6490" s="9" t="s">
        <v>277</v>
      </c>
      <c r="J6490" s="9" t="s">
        <v>277</v>
      </c>
      <c r="K6490" s="9" t="s">
        <v>277</v>
      </c>
      <c r="L6490" s="9">
        <v>670.40000000000009</v>
      </c>
      <c r="M6490" s="9" t="s">
        <v>277</v>
      </c>
      <c r="N6490" s="65"/>
      <c r="P6490" s="65">
        <f t="shared" si="179"/>
        <v>670.40000000000009</v>
      </c>
    </row>
    <row r="6491" spans="1:18" ht="15">
      <c r="A6491" s="28" t="s">
        <v>2058</v>
      </c>
      <c r="B6491" s="61" t="s">
        <v>2084</v>
      </c>
      <c r="C6491" s="3"/>
      <c r="D6491" s="3"/>
      <c r="E6491" s="9" t="s">
        <v>277</v>
      </c>
      <c r="F6491" s="9" t="s">
        <v>277</v>
      </c>
      <c r="G6491" s="9" t="s">
        <v>277</v>
      </c>
      <c r="H6491" s="9" t="s">
        <v>277</v>
      </c>
      <c r="I6491" s="9" t="s">
        <v>277</v>
      </c>
      <c r="J6491" s="9" t="s">
        <v>277</v>
      </c>
      <c r="K6491" s="9" t="s">
        <v>277</v>
      </c>
      <c r="L6491" s="9">
        <v>131.5</v>
      </c>
      <c r="M6491" s="65">
        <v>530.79999999999995</v>
      </c>
      <c r="N6491" s="65"/>
      <c r="P6491" s="65">
        <f t="shared" si="179"/>
        <v>662.3</v>
      </c>
    </row>
    <row r="6492" spans="1:18" ht="15">
      <c r="A6492" s="28" t="s">
        <v>2059</v>
      </c>
      <c r="B6492" s="61" t="s">
        <v>2512</v>
      </c>
      <c r="C6492" s="3"/>
      <c r="D6492" s="3"/>
      <c r="E6492" s="9" t="s">
        <v>277</v>
      </c>
      <c r="F6492" s="9" t="s">
        <v>277</v>
      </c>
      <c r="G6492" s="9" t="s">
        <v>277</v>
      </c>
      <c r="H6492" s="9" t="s">
        <v>277</v>
      </c>
      <c r="I6492" s="9" t="s">
        <v>277</v>
      </c>
      <c r="J6492" s="9" t="s">
        <v>277</v>
      </c>
      <c r="K6492" s="9" t="s">
        <v>277</v>
      </c>
      <c r="L6492" s="9" t="s">
        <v>277</v>
      </c>
      <c r="M6492" s="65">
        <v>648.59999999999991</v>
      </c>
      <c r="N6492" s="65"/>
      <c r="P6492" s="65">
        <f t="shared" si="179"/>
        <v>648.59999999999991</v>
      </c>
    </row>
    <row r="6493" spans="1:18" ht="15">
      <c r="A6493" s="28" t="s">
        <v>2060</v>
      </c>
      <c r="B6493" s="61" t="s">
        <v>2091</v>
      </c>
      <c r="C6493" s="3"/>
      <c r="D6493" s="3"/>
      <c r="E6493" s="9" t="s">
        <v>277</v>
      </c>
      <c r="F6493" s="9" t="s">
        <v>277</v>
      </c>
      <c r="G6493" s="9" t="s">
        <v>277</v>
      </c>
      <c r="H6493" s="9" t="s">
        <v>277</v>
      </c>
      <c r="I6493" s="9" t="s">
        <v>277</v>
      </c>
      <c r="J6493" s="9" t="s">
        <v>277</v>
      </c>
      <c r="K6493" s="9" t="s">
        <v>277</v>
      </c>
      <c r="L6493" s="9">
        <v>382.8</v>
      </c>
      <c r="M6493" s="65">
        <v>255.9</v>
      </c>
      <c r="N6493" s="65"/>
      <c r="P6493" s="65">
        <f t="shared" si="179"/>
        <v>638.70000000000005</v>
      </c>
    </row>
    <row r="6494" spans="1:18" ht="15">
      <c r="A6494" s="28" t="s">
        <v>2061</v>
      </c>
      <c r="B6494" s="61" t="s">
        <v>2516</v>
      </c>
      <c r="C6494" s="3"/>
      <c r="D6494" s="3"/>
      <c r="E6494" s="9" t="s">
        <v>277</v>
      </c>
      <c r="F6494" s="9" t="s">
        <v>277</v>
      </c>
      <c r="G6494" s="9" t="s">
        <v>277</v>
      </c>
      <c r="H6494" s="9" t="s">
        <v>277</v>
      </c>
      <c r="I6494" s="9" t="s">
        <v>277</v>
      </c>
      <c r="J6494" s="9" t="s">
        <v>277</v>
      </c>
      <c r="K6494" s="9" t="s">
        <v>277</v>
      </c>
      <c r="L6494" s="9" t="s">
        <v>277</v>
      </c>
      <c r="M6494" s="65">
        <v>636.29999999999995</v>
      </c>
      <c r="N6494" s="65"/>
      <c r="P6494" s="65">
        <f t="shared" si="179"/>
        <v>636.29999999999995</v>
      </c>
    </row>
    <row r="6495" spans="1:18" ht="15">
      <c r="A6495" s="28" t="s">
        <v>2062</v>
      </c>
      <c r="B6495" s="61" t="s">
        <v>2532</v>
      </c>
      <c r="C6495" s="3"/>
      <c r="D6495" s="3"/>
      <c r="E6495" s="9" t="s">
        <v>277</v>
      </c>
      <c r="F6495" s="9" t="s">
        <v>277</v>
      </c>
      <c r="G6495" s="9" t="s">
        <v>277</v>
      </c>
      <c r="H6495" s="9" t="s">
        <v>277</v>
      </c>
      <c r="I6495" s="9" t="s">
        <v>277</v>
      </c>
      <c r="J6495" s="9" t="s">
        <v>277</v>
      </c>
      <c r="K6495" s="9" t="s">
        <v>277</v>
      </c>
      <c r="L6495" s="9" t="s">
        <v>277</v>
      </c>
      <c r="M6495" s="65">
        <v>634.50000000000011</v>
      </c>
      <c r="N6495" s="65"/>
      <c r="P6495" s="65">
        <f t="shared" si="179"/>
        <v>634.50000000000011</v>
      </c>
    </row>
    <row r="6496" spans="1:18" ht="15">
      <c r="A6496" s="28" t="s">
        <v>2063</v>
      </c>
      <c r="B6496" s="61" t="s">
        <v>636</v>
      </c>
      <c r="C6496" s="9"/>
      <c r="D6496" s="9"/>
      <c r="E6496" s="9" t="s">
        <v>277</v>
      </c>
      <c r="F6496" s="9" t="s">
        <v>277</v>
      </c>
      <c r="G6496" s="9" t="s">
        <v>277</v>
      </c>
      <c r="H6496" s="9">
        <v>182.00000000000728</v>
      </c>
      <c r="I6496" s="179">
        <v>447.79999999999927</v>
      </c>
      <c r="J6496" s="9" t="s">
        <v>277</v>
      </c>
      <c r="K6496" s="9" t="s">
        <v>277</v>
      </c>
      <c r="L6496" s="9" t="s">
        <v>277</v>
      </c>
      <c r="M6496" s="9" t="s">
        <v>277</v>
      </c>
      <c r="P6496" s="65">
        <f t="shared" si="179"/>
        <v>629.80000000000655</v>
      </c>
      <c r="R6496" t="s">
        <v>286</v>
      </c>
    </row>
    <row r="6497" spans="1:18" ht="15">
      <c r="A6497" s="28" t="s">
        <v>2064</v>
      </c>
      <c r="B6497" s="61" t="s">
        <v>2514</v>
      </c>
      <c r="C6497" s="3"/>
      <c r="D6497" s="3"/>
      <c r="E6497" s="9" t="s">
        <v>277</v>
      </c>
      <c r="F6497" s="9" t="s">
        <v>277</v>
      </c>
      <c r="G6497" s="9" t="s">
        <v>277</v>
      </c>
      <c r="H6497" s="9" t="s">
        <v>277</v>
      </c>
      <c r="I6497" s="9" t="s">
        <v>277</v>
      </c>
      <c r="J6497" s="9" t="s">
        <v>277</v>
      </c>
      <c r="K6497" s="9" t="s">
        <v>277</v>
      </c>
      <c r="L6497" s="9" t="s">
        <v>277</v>
      </c>
      <c r="M6497" s="65">
        <v>629.79999999999995</v>
      </c>
      <c r="N6497" s="65"/>
      <c r="P6497" s="65">
        <f t="shared" si="179"/>
        <v>629.79999999999995</v>
      </c>
    </row>
    <row r="6498" spans="1:18" ht="15">
      <c r="A6498" s="28" t="s">
        <v>2065</v>
      </c>
      <c r="B6498" s="61" t="s">
        <v>2521</v>
      </c>
      <c r="C6498" s="3"/>
      <c r="D6498" s="3"/>
      <c r="E6498" s="9" t="s">
        <v>277</v>
      </c>
      <c r="F6498" s="9" t="s">
        <v>277</v>
      </c>
      <c r="G6498" s="9" t="s">
        <v>277</v>
      </c>
      <c r="H6498" s="9" t="s">
        <v>277</v>
      </c>
      <c r="I6498" s="9" t="s">
        <v>277</v>
      </c>
      <c r="J6498" s="9" t="s">
        <v>277</v>
      </c>
      <c r="K6498" s="9" t="s">
        <v>277</v>
      </c>
      <c r="L6498" s="9" t="s">
        <v>277</v>
      </c>
      <c r="M6498" s="65">
        <v>611.9</v>
      </c>
      <c r="N6498" s="65"/>
      <c r="P6498" s="65">
        <f t="shared" si="179"/>
        <v>611.9</v>
      </c>
    </row>
    <row r="6499" spans="1:18" ht="15">
      <c r="A6499" s="28" t="s">
        <v>2066</v>
      </c>
      <c r="B6499" s="61" t="s">
        <v>2081</v>
      </c>
      <c r="C6499" s="3"/>
      <c r="D6499" s="3"/>
      <c r="E6499" s="9" t="s">
        <v>277</v>
      </c>
      <c r="F6499" s="9" t="s">
        <v>277</v>
      </c>
      <c r="G6499" s="9" t="s">
        <v>277</v>
      </c>
      <c r="H6499" s="9" t="s">
        <v>277</v>
      </c>
      <c r="I6499" s="9" t="s">
        <v>277</v>
      </c>
      <c r="J6499" s="9" t="s">
        <v>277</v>
      </c>
      <c r="K6499" s="9" t="s">
        <v>277</v>
      </c>
      <c r="L6499" s="9">
        <v>342.35</v>
      </c>
      <c r="M6499" s="65">
        <v>261.2</v>
      </c>
      <c r="N6499" s="65"/>
      <c r="P6499" s="65">
        <f t="shared" si="179"/>
        <v>603.54999999999995</v>
      </c>
    </row>
    <row r="6500" spans="1:18" ht="15">
      <c r="A6500" s="28" t="s">
        <v>2067</v>
      </c>
      <c r="B6500" s="61" t="s">
        <v>2530</v>
      </c>
      <c r="C6500" s="3"/>
      <c r="D6500" s="3"/>
      <c r="E6500" s="9" t="s">
        <v>277</v>
      </c>
      <c r="F6500" s="9" t="s">
        <v>277</v>
      </c>
      <c r="G6500" s="9" t="s">
        <v>277</v>
      </c>
      <c r="H6500" s="9" t="s">
        <v>277</v>
      </c>
      <c r="I6500" s="9" t="s">
        <v>277</v>
      </c>
      <c r="J6500" s="9" t="s">
        <v>277</v>
      </c>
      <c r="K6500" s="9" t="s">
        <v>277</v>
      </c>
      <c r="L6500" s="9" t="s">
        <v>277</v>
      </c>
      <c r="M6500" s="65">
        <v>597.79999999999995</v>
      </c>
      <c r="N6500" s="65"/>
      <c r="P6500" s="65">
        <f t="shared" si="179"/>
        <v>597.79999999999995</v>
      </c>
    </row>
    <row r="6501" spans="1:18" ht="15">
      <c r="A6501" s="28" t="s">
        <v>2068</v>
      </c>
      <c r="B6501" s="61" t="s">
        <v>2525</v>
      </c>
      <c r="C6501" s="3"/>
      <c r="D6501" s="3"/>
      <c r="E6501" s="9" t="s">
        <v>277</v>
      </c>
      <c r="F6501" s="9" t="s">
        <v>277</v>
      </c>
      <c r="G6501" s="9" t="s">
        <v>277</v>
      </c>
      <c r="H6501" s="9" t="s">
        <v>277</v>
      </c>
      <c r="I6501" s="9" t="s">
        <v>277</v>
      </c>
      <c r="J6501" s="9" t="s">
        <v>277</v>
      </c>
      <c r="K6501" s="9" t="s">
        <v>277</v>
      </c>
      <c r="L6501" s="9" t="s">
        <v>277</v>
      </c>
      <c r="M6501" s="65">
        <v>589.70000000000005</v>
      </c>
      <c r="N6501" s="65"/>
      <c r="P6501" s="65">
        <f t="shared" si="179"/>
        <v>589.70000000000005</v>
      </c>
    </row>
    <row r="6502" spans="1:18" ht="15">
      <c r="A6502" s="28" t="s">
        <v>2069</v>
      </c>
      <c r="B6502" s="170" t="s">
        <v>1270</v>
      </c>
      <c r="C6502" s="3"/>
      <c r="D6502" s="3"/>
      <c r="E6502" s="9" t="s">
        <v>277</v>
      </c>
      <c r="F6502" s="9" t="s">
        <v>277</v>
      </c>
      <c r="G6502" s="9" t="s">
        <v>277</v>
      </c>
      <c r="H6502" s="9" t="s">
        <v>277</v>
      </c>
      <c r="I6502" s="9">
        <v>317.50000000000182</v>
      </c>
      <c r="J6502" s="9">
        <v>268.40000000000146</v>
      </c>
      <c r="K6502" s="9" t="s">
        <v>277</v>
      </c>
      <c r="L6502" s="9" t="s">
        <v>277</v>
      </c>
      <c r="M6502" s="9" t="s">
        <v>277</v>
      </c>
      <c r="P6502" s="65">
        <f t="shared" si="179"/>
        <v>585.90000000000327</v>
      </c>
    </row>
    <row r="6503" spans="1:18" ht="15">
      <c r="A6503" s="28" t="s">
        <v>2070</v>
      </c>
      <c r="B6503" s="61" t="s">
        <v>2087</v>
      </c>
      <c r="C6503" s="3"/>
      <c r="D6503" s="3"/>
      <c r="E6503" s="9" t="s">
        <v>277</v>
      </c>
      <c r="F6503" s="9" t="s">
        <v>277</v>
      </c>
      <c r="G6503" s="9" t="s">
        <v>277</v>
      </c>
      <c r="H6503" s="9" t="s">
        <v>277</v>
      </c>
      <c r="I6503" s="9" t="s">
        <v>277</v>
      </c>
      <c r="J6503" s="9" t="s">
        <v>277</v>
      </c>
      <c r="K6503" s="9" t="s">
        <v>277</v>
      </c>
      <c r="L6503" s="9">
        <v>563.20000000000005</v>
      </c>
      <c r="M6503" s="9" t="s">
        <v>277</v>
      </c>
      <c r="N6503" s="65"/>
      <c r="P6503" s="65">
        <f t="shared" si="179"/>
        <v>563.20000000000005</v>
      </c>
    </row>
    <row r="6504" spans="1:18" ht="15">
      <c r="A6504" s="28" t="s">
        <v>2071</v>
      </c>
      <c r="B6504" s="61" t="s">
        <v>2527</v>
      </c>
      <c r="C6504" s="3"/>
      <c r="D6504" s="3"/>
      <c r="E6504" s="9" t="s">
        <v>277</v>
      </c>
      <c r="F6504" s="9" t="s">
        <v>277</v>
      </c>
      <c r="G6504" s="9" t="s">
        <v>277</v>
      </c>
      <c r="H6504" s="9" t="s">
        <v>277</v>
      </c>
      <c r="I6504" s="9" t="s">
        <v>277</v>
      </c>
      <c r="J6504" s="9" t="s">
        <v>277</v>
      </c>
      <c r="K6504" s="9" t="s">
        <v>277</v>
      </c>
      <c r="L6504" s="9" t="s">
        <v>277</v>
      </c>
      <c r="M6504" s="65">
        <v>554.70000000000005</v>
      </c>
      <c r="N6504" s="65"/>
      <c r="P6504" s="65">
        <f t="shared" si="179"/>
        <v>554.70000000000005</v>
      </c>
    </row>
    <row r="6505" spans="1:18" ht="15">
      <c r="A6505" s="28" t="s">
        <v>2072</v>
      </c>
      <c r="B6505" s="61" t="s">
        <v>2529</v>
      </c>
      <c r="C6505" s="3"/>
      <c r="D6505" s="3"/>
      <c r="E6505" s="9" t="s">
        <v>277</v>
      </c>
      <c r="F6505" s="9" t="s">
        <v>277</v>
      </c>
      <c r="G6505" s="9" t="s">
        <v>277</v>
      </c>
      <c r="H6505" s="9" t="s">
        <v>277</v>
      </c>
      <c r="I6505" s="9" t="s">
        <v>277</v>
      </c>
      <c r="J6505" s="9" t="s">
        <v>277</v>
      </c>
      <c r="K6505" s="9" t="s">
        <v>277</v>
      </c>
      <c r="L6505" s="9" t="s">
        <v>277</v>
      </c>
      <c r="M6505" s="65">
        <v>551.70000000000005</v>
      </c>
      <c r="N6505" s="65"/>
      <c r="P6505" s="65">
        <f t="shared" si="179"/>
        <v>551.70000000000005</v>
      </c>
    </row>
    <row r="6506" spans="1:18" ht="15">
      <c r="A6506" s="28" t="s">
        <v>2149</v>
      </c>
      <c r="B6506" s="61" t="s">
        <v>2517</v>
      </c>
      <c r="C6506" s="3"/>
      <c r="D6506" s="3"/>
      <c r="E6506" s="9" t="s">
        <v>277</v>
      </c>
      <c r="F6506" s="9" t="s">
        <v>277</v>
      </c>
      <c r="G6506" s="9" t="s">
        <v>277</v>
      </c>
      <c r="H6506" s="9" t="s">
        <v>277</v>
      </c>
      <c r="I6506" s="9" t="s">
        <v>277</v>
      </c>
      <c r="J6506" s="9" t="s">
        <v>277</v>
      </c>
      <c r="K6506" s="9" t="s">
        <v>277</v>
      </c>
      <c r="L6506" s="9" t="s">
        <v>277</v>
      </c>
      <c r="M6506" s="65">
        <v>493</v>
      </c>
      <c r="N6506" s="65"/>
      <c r="P6506" s="65">
        <f t="shared" si="179"/>
        <v>493</v>
      </c>
    </row>
    <row r="6507" spans="1:18" ht="15">
      <c r="A6507" s="28" t="s">
        <v>2150</v>
      </c>
      <c r="B6507" s="61" t="s">
        <v>2506</v>
      </c>
      <c r="C6507" s="3"/>
      <c r="D6507" s="3"/>
      <c r="E6507" s="9" t="s">
        <v>277</v>
      </c>
      <c r="F6507" s="9" t="s">
        <v>277</v>
      </c>
      <c r="G6507" s="9" t="s">
        <v>277</v>
      </c>
      <c r="H6507" s="9" t="s">
        <v>277</v>
      </c>
      <c r="I6507" s="9" t="s">
        <v>277</v>
      </c>
      <c r="J6507" s="9" t="s">
        <v>277</v>
      </c>
      <c r="K6507" s="9" t="s">
        <v>277</v>
      </c>
      <c r="L6507" s="9" t="s">
        <v>277</v>
      </c>
      <c r="M6507" s="65">
        <v>483</v>
      </c>
      <c r="N6507" s="65"/>
      <c r="P6507" s="65">
        <f t="shared" si="179"/>
        <v>483</v>
      </c>
    </row>
    <row r="6508" spans="1:18" ht="15">
      <c r="A6508" s="28" t="s">
        <v>2151</v>
      </c>
      <c r="B6508" s="61" t="s">
        <v>2503</v>
      </c>
      <c r="C6508" s="3"/>
      <c r="D6508" s="3"/>
      <c r="E6508" s="9" t="s">
        <v>277</v>
      </c>
      <c r="F6508" s="9" t="s">
        <v>277</v>
      </c>
      <c r="G6508" s="9" t="s">
        <v>277</v>
      </c>
      <c r="H6508" s="9" t="s">
        <v>277</v>
      </c>
      <c r="I6508" s="9" t="s">
        <v>277</v>
      </c>
      <c r="J6508" s="9" t="s">
        <v>277</v>
      </c>
      <c r="K6508" s="9" t="s">
        <v>277</v>
      </c>
      <c r="L6508" s="9" t="s">
        <v>277</v>
      </c>
      <c r="M6508" s="65">
        <v>480.5</v>
      </c>
      <c r="N6508" s="65"/>
      <c r="P6508" s="65">
        <f t="shared" si="179"/>
        <v>480.5</v>
      </c>
    </row>
    <row r="6509" spans="1:18" ht="15">
      <c r="A6509" s="238" t="s">
        <v>2480</v>
      </c>
      <c r="B6509" s="61" t="s">
        <v>2504</v>
      </c>
      <c r="C6509" s="3"/>
      <c r="D6509" s="3"/>
      <c r="E6509" s="9" t="s">
        <v>277</v>
      </c>
      <c r="F6509" s="9" t="s">
        <v>277</v>
      </c>
      <c r="G6509" s="9" t="s">
        <v>277</v>
      </c>
      <c r="H6509" s="9" t="s">
        <v>277</v>
      </c>
      <c r="I6509" s="9" t="s">
        <v>277</v>
      </c>
      <c r="J6509" s="9" t="s">
        <v>277</v>
      </c>
      <c r="K6509" s="9" t="s">
        <v>277</v>
      </c>
      <c r="L6509" s="9" t="s">
        <v>277</v>
      </c>
      <c r="M6509" s="65">
        <v>474.5</v>
      </c>
      <c r="N6509" s="65"/>
      <c r="P6509" s="65">
        <f t="shared" ref="P6509:P6539" si="180">SUM(E6509:M6509)</f>
        <v>474.5</v>
      </c>
    </row>
    <row r="6510" spans="1:18" ht="15">
      <c r="A6510" s="238" t="s">
        <v>2481</v>
      </c>
      <c r="B6510" s="61" t="s">
        <v>2098</v>
      </c>
      <c r="C6510" s="3"/>
      <c r="D6510" s="3"/>
      <c r="E6510" s="9" t="s">
        <v>277</v>
      </c>
      <c r="F6510" s="9" t="s">
        <v>277</v>
      </c>
      <c r="G6510" s="9" t="s">
        <v>277</v>
      </c>
      <c r="H6510" s="9" t="s">
        <v>277</v>
      </c>
      <c r="I6510" s="9" t="s">
        <v>277</v>
      </c>
      <c r="J6510" s="9" t="s">
        <v>277</v>
      </c>
      <c r="K6510" s="9" t="s">
        <v>277</v>
      </c>
      <c r="L6510" s="9">
        <v>466.7</v>
      </c>
      <c r="M6510" s="9" t="s">
        <v>277</v>
      </c>
      <c r="N6510" s="65"/>
      <c r="P6510" s="65">
        <f t="shared" si="180"/>
        <v>466.7</v>
      </c>
    </row>
    <row r="6511" spans="1:18" ht="15">
      <c r="A6511" s="238" t="s">
        <v>2482</v>
      </c>
      <c r="B6511" s="226" t="s">
        <v>1594</v>
      </c>
      <c r="C6511" s="3"/>
      <c r="D6511" s="3"/>
      <c r="E6511" s="9" t="s">
        <v>277</v>
      </c>
      <c r="F6511" s="9" t="s">
        <v>277</v>
      </c>
      <c r="G6511" s="9" t="s">
        <v>277</v>
      </c>
      <c r="H6511" s="9" t="s">
        <v>277</v>
      </c>
      <c r="I6511" s="9" t="s">
        <v>277</v>
      </c>
      <c r="J6511" s="9" t="s">
        <v>277</v>
      </c>
      <c r="K6511" s="9">
        <v>459.34999999999491</v>
      </c>
      <c r="L6511" s="9" t="s">
        <v>277</v>
      </c>
      <c r="M6511" s="9" t="s">
        <v>277</v>
      </c>
      <c r="P6511" s="65">
        <f t="shared" si="180"/>
        <v>459.34999999999491</v>
      </c>
    </row>
    <row r="6512" spans="1:18" ht="15">
      <c r="A6512" s="238" t="s">
        <v>2483</v>
      </c>
      <c r="B6512" s="181" t="s">
        <v>1266</v>
      </c>
      <c r="C6512" s="3"/>
      <c r="D6512" s="3"/>
      <c r="E6512" s="9" t="s">
        <v>277</v>
      </c>
      <c r="F6512" s="9" t="s">
        <v>277</v>
      </c>
      <c r="G6512" s="9" t="s">
        <v>277</v>
      </c>
      <c r="H6512" s="9" t="s">
        <v>277</v>
      </c>
      <c r="I6512" s="179">
        <v>458.40000000000327</v>
      </c>
      <c r="J6512" s="9" t="s">
        <v>277</v>
      </c>
      <c r="K6512" s="9" t="s">
        <v>277</v>
      </c>
      <c r="L6512" s="9" t="s">
        <v>277</v>
      </c>
      <c r="M6512" s="9" t="s">
        <v>277</v>
      </c>
      <c r="P6512" s="65">
        <f t="shared" si="180"/>
        <v>458.40000000000327</v>
      </c>
      <c r="R6512" t="s">
        <v>282</v>
      </c>
    </row>
    <row r="6513" spans="1:16" ht="15">
      <c r="A6513" s="238" t="s">
        <v>2484</v>
      </c>
      <c r="B6513" s="61" t="s">
        <v>2508</v>
      </c>
      <c r="C6513" s="3"/>
      <c r="D6513" s="3"/>
      <c r="E6513" s="9" t="s">
        <v>277</v>
      </c>
      <c r="F6513" s="9" t="s">
        <v>277</v>
      </c>
      <c r="G6513" s="9" t="s">
        <v>277</v>
      </c>
      <c r="H6513" s="9" t="s">
        <v>277</v>
      </c>
      <c r="I6513" s="9" t="s">
        <v>277</v>
      </c>
      <c r="J6513" s="9" t="s">
        <v>277</v>
      </c>
      <c r="K6513" s="9" t="s">
        <v>277</v>
      </c>
      <c r="L6513" s="9" t="s">
        <v>277</v>
      </c>
      <c r="M6513" s="65">
        <v>441.4</v>
      </c>
      <c r="N6513" s="65"/>
      <c r="P6513" s="65">
        <f t="shared" si="180"/>
        <v>441.4</v>
      </c>
    </row>
    <row r="6514" spans="1:16" ht="15">
      <c r="A6514" s="238" t="s">
        <v>2485</v>
      </c>
      <c r="B6514" s="226" t="s">
        <v>2073</v>
      </c>
      <c r="C6514" s="3"/>
      <c r="D6514" s="3"/>
      <c r="E6514" s="9" t="s">
        <v>277</v>
      </c>
      <c r="F6514" s="9" t="s">
        <v>277</v>
      </c>
      <c r="G6514" s="9" t="s">
        <v>277</v>
      </c>
      <c r="H6514" s="9" t="s">
        <v>277</v>
      </c>
      <c r="I6514" s="9" t="s">
        <v>277</v>
      </c>
      <c r="J6514" s="9" t="s">
        <v>277</v>
      </c>
      <c r="K6514" s="9" t="s">
        <v>277</v>
      </c>
      <c r="L6514" s="9">
        <v>412.8</v>
      </c>
      <c r="M6514" s="9" t="s">
        <v>277</v>
      </c>
      <c r="N6514" s="65"/>
      <c r="P6514" s="65">
        <f t="shared" si="180"/>
        <v>412.8</v>
      </c>
    </row>
    <row r="6515" spans="1:16" ht="15">
      <c r="A6515" s="238" t="s">
        <v>2486</v>
      </c>
      <c r="B6515" s="61" t="s">
        <v>2519</v>
      </c>
      <c r="C6515" s="3"/>
      <c r="D6515" s="3"/>
      <c r="E6515" s="9" t="s">
        <v>277</v>
      </c>
      <c r="F6515" s="9" t="s">
        <v>277</v>
      </c>
      <c r="G6515" s="9" t="s">
        <v>277</v>
      </c>
      <c r="H6515" s="9" t="s">
        <v>277</v>
      </c>
      <c r="I6515" s="9" t="s">
        <v>277</v>
      </c>
      <c r="J6515" s="9" t="s">
        <v>277</v>
      </c>
      <c r="K6515" s="9" t="s">
        <v>277</v>
      </c>
      <c r="L6515" s="9" t="s">
        <v>277</v>
      </c>
      <c r="M6515" s="65">
        <v>401.59999999999997</v>
      </c>
      <c r="N6515" s="65"/>
      <c r="P6515" s="65">
        <f t="shared" si="180"/>
        <v>401.59999999999997</v>
      </c>
    </row>
    <row r="6516" spans="1:16" ht="15">
      <c r="A6516" s="238" t="s">
        <v>2487</v>
      </c>
      <c r="B6516" s="226" t="s">
        <v>1577</v>
      </c>
      <c r="C6516" s="3"/>
      <c r="D6516" s="3"/>
      <c r="E6516" s="9" t="s">
        <v>277</v>
      </c>
      <c r="F6516" s="9" t="s">
        <v>277</v>
      </c>
      <c r="G6516" s="9" t="s">
        <v>277</v>
      </c>
      <c r="H6516" s="9" t="s">
        <v>277</v>
      </c>
      <c r="I6516" s="9" t="s">
        <v>277</v>
      </c>
      <c r="J6516" s="9">
        <v>389.69999999999709</v>
      </c>
      <c r="K6516" s="9" t="s">
        <v>277</v>
      </c>
      <c r="L6516" s="9" t="s">
        <v>277</v>
      </c>
      <c r="M6516" s="9" t="s">
        <v>277</v>
      </c>
      <c r="P6516" s="65">
        <f t="shared" si="180"/>
        <v>389.69999999999709</v>
      </c>
    </row>
    <row r="6517" spans="1:16" ht="15">
      <c r="A6517" s="238" t="s">
        <v>2488</v>
      </c>
      <c r="B6517" s="61" t="s">
        <v>2612</v>
      </c>
      <c r="C6517" s="3"/>
      <c r="D6517" s="3"/>
      <c r="E6517" s="9" t="s">
        <v>277</v>
      </c>
      <c r="F6517" s="9" t="s">
        <v>277</v>
      </c>
      <c r="G6517" s="9" t="s">
        <v>277</v>
      </c>
      <c r="H6517" s="9" t="s">
        <v>277</v>
      </c>
      <c r="I6517" s="9" t="s">
        <v>277</v>
      </c>
      <c r="J6517" s="9" t="s">
        <v>277</v>
      </c>
      <c r="K6517" s="9" t="s">
        <v>277</v>
      </c>
      <c r="L6517" s="9" t="s">
        <v>277</v>
      </c>
      <c r="M6517" s="65">
        <v>382.3</v>
      </c>
      <c r="N6517" s="65"/>
      <c r="P6517" s="65">
        <f t="shared" si="180"/>
        <v>382.3</v>
      </c>
    </row>
    <row r="6518" spans="1:16" ht="15">
      <c r="A6518" s="238" t="s">
        <v>2489</v>
      </c>
      <c r="B6518" s="61" t="s">
        <v>2515</v>
      </c>
      <c r="C6518" s="3"/>
      <c r="D6518" s="3"/>
      <c r="E6518" s="9" t="s">
        <v>277</v>
      </c>
      <c r="F6518" s="9" t="s">
        <v>277</v>
      </c>
      <c r="G6518" s="9" t="s">
        <v>277</v>
      </c>
      <c r="H6518" s="9" t="s">
        <v>277</v>
      </c>
      <c r="I6518" s="9" t="s">
        <v>277</v>
      </c>
      <c r="J6518" s="9" t="s">
        <v>277</v>
      </c>
      <c r="K6518" s="9" t="s">
        <v>277</v>
      </c>
      <c r="L6518" s="9" t="s">
        <v>277</v>
      </c>
      <c r="M6518" s="65">
        <v>379.8</v>
      </c>
      <c r="N6518" s="65"/>
      <c r="P6518" s="65">
        <f t="shared" si="180"/>
        <v>379.8</v>
      </c>
    </row>
    <row r="6519" spans="1:16" ht="15">
      <c r="A6519" s="238" t="s">
        <v>2490</v>
      </c>
      <c r="B6519" s="61" t="s">
        <v>2524</v>
      </c>
      <c r="C6519" s="3"/>
      <c r="D6519" s="3"/>
      <c r="E6519" s="9" t="s">
        <v>277</v>
      </c>
      <c r="F6519" s="9" t="s">
        <v>277</v>
      </c>
      <c r="G6519" s="9" t="s">
        <v>277</v>
      </c>
      <c r="H6519" s="9" t="s">
        <v>277</v>
      </c>
      <c r="I6519" s="9" t="s">
        <v>277</v>
      </c>
      <c r="J6519" s="9" t="s">
        <v>277</v>
      </c>
      <c r="K6519" s="9" t="s">
        <v>277</v>
      </c>
      <c r="L6519" s="9" t="s">
        <v>277</v>
      </c>
      <c r="M6519" s="65">
        <v>370.90000000000003</v>
      </c>
      <c r="N6519" s="65"/>
      <c r="P6519" s="65">
        <f t="shared" si="180"/>
        <v>370.90000000000003</v>
      </c>
    </row>
    <row r="6520" spans="1:16" ht="15">
      <c r="A6520" s="238" t="s">
        <v>2491</v>
      </c>
      <c r="B6520" s="61" t="s">
        <v>2513</v>
      </c>
      <c r="C6520" s="3"/>
      <c r="D6520" s="3"/>
      <c r="E6520" s="9" t="s">
        <v>277</v>
      </c>
      <c r="F6520" s="9" t="s">
        <v>277</v>
      </c>
      <c r="G6520" s="9" t="s">
        <v>277</v>
      </c>
      <c r="H6520" s="9" t="s">
        <v>277</v>
      </c>
      <c r="I6520" s="9" t="s">
        <v>277</v>
      </c>
      <c r="J6520" s="9" t="s">
        <v>277</v>
      </c>
      <c r="K6520" s="9" t="s">
        <v>277</v>
      </c>
      <c r="L6520" s="9" t="s">
        <v>277</v>
      </c>
      <c r="M6520" s="65">
        <v>361.40000000000003</v>
      </c>
      <c r="N6520" s="65"/>
      <c r="P6520" s="65">
        <f t="shared" si="180"/>
        <v>361.40000000000003</v>
      </c>
    </row>
    <row r="6521" spans="1:16" ht="15">
      <c r="A6521" s="238" t="s">
        <v>2492</v>
      </c>
      <c r="B6521" s="61" t="s">
        <v>2511</v>
      </c>
      <c r="C6521" s="3"/>
      <c r="D6521" s="3"/>
      <c r="E6521" s="9" t="s">
        <v>277</v>
      </c>
      <c r="F6521" s="9" t="s">
        <v>277</v>
      </c>
      <c r="G6521" s="9" t="s">
        <v>277</v>
      </c>
      <c r="H6521" s="9" t="s">
        <v>277</v>
      </c>
      <c r="I6521" s="9" t="s">
        <v>277</v>
      </c>
      <c r="J6521" s="9" t="s">
        <v>277</v>
      </c>
      <c r="K6521" s="9" t="s">
        <v>277</v>
      </c>
      <c r="L6521" s="9" t="s">
        <v>277</v>
      </c>
      <c r="M6521" s="65">
        <v>331.90000000000003</v>
      </c>
      <c r="N6521" s="65"/>
      <c r="P6521" s="65">
        <f t="shared" si="180"/>
        <v>331.90000000000003</v>
      </c>
    </row>
    <row r="6522" spans="1:16" ht="15">
      <c r="A6522" s="238" t="s">
        <v>2493</v>
      </c>
      <c r="B6522" s="61" t="s">
        <v>2505</v>
      </c>
      <c r="C6522" s="3"/>
      <c r="D6522" s="3"/>
      <c r="E6522" s="9" t="s">
        <v>277</v>
      </c>
      <c r="F6522" s="9" t="s">
        <v>277</v>
      </c>
      <c r="G6522" s="9" t="s">
        <v>277</v>
      </c>
      <c r="H6522" s="9" t="s">
        <v>277</v>
      </c>
      <c r="I6522" s="9" t="s">
        <v>277</v>
      </c>
      <c r="J6522" s="9" t="s">
        <v>277</v>
      </c>
      <c r="K6522" s="9" t="s">
        <v>277</v>
      </c>
      <c r="L6522" s="9" t="s">
        <v>277</v>
      </c>
      <c r="M6522" s="65">
        <v>327.70000000000005</v>
      </c>
      <c r="N6522" s="65"/>
      <c r="P6522" s="65">
        <f t="shared" si="180"/>
        <v>327.70000000000005</v>
      </c>
    </row>
    <row r="6523" spans="1:16" ht="15">
      <c r="A6523" s="238" t="s">
        <v>2494</v>
      </c>
      <c r="B6523" s="61" t="s">
        <v>163</v>
      </c>
      <c r="C6523" s="9"/>
      <c r="D6523" s="9"/>
      <c r="E6523" s="9" t="s">
        <v>277</v>
      </c>
      <c r="F6523" s="9" t="s">
        <v>277</v>
      </c>
      <c r="G6523" s="9">
        <v>319.2</v>
      </c>
      <c r="H6523" s="9" t="s">
        <v>277</v>
      </c>
      <c r="I6523" s="9" t="s">
        <v>277</v>
      </c>
      <c r="J6523" s="9" t="s">
        <v>277</v>
      </c>
      <c r="K6523" s="9" t="s">
        <v>277</v>
      </c>
      <c r="L6523" s="9" t="s">
        <v>277</v>
      </c>
      <c r="M6523" s="9" t="s">
        <v>277</v>
      </c>
      <c r="P6523" s="65">
        <f t="shared" si="180"/>
        <v>319.2</v>
      </c>
    </row>
    <row r="6524" spans="1:16" ht="15">
      <c r="A6524" s="238" t="s">
        <v>2495</v>
      </c>
      <c r="B6524" s="61" t="s">
        <v>2520</v>
      </c>
      <c r="C6524" s="3"/>
      <c r="D6524" s="3"/>
      <c r="E6524" s="9" t="s">
        <v>277</v>
      </c>
      <c r="F6524" s="9" t="s">
        <v>277</v>
      </c>
      <c r="G6524" s="9" t="s">
        <v>277</v>
      </c>
      <c r="H6524" s="9" t="s">
        <v>277</v>
      </c>
      <c r="I6524" s="9" t="s">
        <v>277</v>
      </c>
      <c r="J6524" s="9" t="s">
        <v>277</v>
      </c>
      <c r="K6524" s="9" t="s">
        <v>277</v>
      </c>
      <c r="L6524" s="9" t="s">
        <v>277</v>
      </c>
      <c r="M6524" s="65">
        <v>313.3</v>
      </c>
      <c r="N6524" s="65"/>
      <c r="P6524" s="65">
        <f t="shared" si="180"/>
        <v>313.3</v>
      </c>
    </row>
    <row r="6525" spans="1:16" ht="15">
      <c r="A6525" s="238" t="s">
        <v>2496</v>
      </c>
      <c r="B6525" s="226" t="s">
        <v>1595</v>
      </c>
      <c r="C6525" s="3"/>
      <c r="D6525" s="3"/>
      <c r="E6525" s="9" t="s">
        <v>277</v>
      </c>
      <c r="F6525" s="9" t="s">
        <v>277</v>
      </c>
      <c r="G6525" s="9" t="s">
        <v>277</v>
      </c>
      <c r="H6525" s="9" t="s">
        <v>277</v>
      </c>
      <c r="I6525" s="9" t="s">
        <v>277</v>
      </c>
      <c r="J6525" s="9" t="s">
        <v>277</v>
      </c>
      <c r="K6525" s="9">
        <v>308.89999999999782</v>
      </c>
      <c r="L6525" s="9" t="s">
        <v>277</v>
      </c>
      <c r="M6525" s="9" t="s">
        <v>277</v>
      </c>
      <c r="P6525" s="65">
        <f t="shared" si="180"/>
        <v>308.89999999999782</v>
      </c>
    </row>
    <row r="6526" spans="1:16" ht="15">
      <c r="A6526" s="238" t="s">
        <v>2497</v>
      </c>
      <c r="B6526" s="170" t="s">
        <v>1274</v>
      </c>
      <c r="C6526" s="3"/>
      <c r="D6526" s="3"/>
      <c r="E6526" s="9" t="s">
        <v>277</v>
      </c>
      <c r="F6526" s="9" t="s">
        <v>277</v>
      </c>
      <c r="G6526" s="9" t="s">
        <v>277</v>
      </c>
      <c r="H6526" s="9" t="s">
        <v>277</v>
      </c>
      <c r="I6526" s="9">
        <v>301.79999999999563</v>
      </c>
      <c r="J6526" s="9" t="s">
        <v>277</v>
      </c>
      <c r="K6526" s="9" t="s">
        <v>277</v>
      </c>
      <c r="L6526" s="9" t="s">
        <v>277</v>
      </c>
      <c r="M6526" s="9" t="s">
        <v>277</v>
      </c>
      <c r="P6526" s="65">
        <f t="shared" si="180"/>
        <v>301.79999999999563</v>
      </c>
    </row>
    <row r="6527" spans="1:16" ht="15">
      <c r="A6527" s="238" t="s">
        <v>2498</v>
      </c>
      <c r="B6527" s="61" t="s">
        <v>650</v>
      </c>
      <c r="C6527" s="9"/>
      <c r="D6527" s="9"/>
      <c r="E6527" s="9" t="s">
        <v>277</v>
      </c>
      <c r="F6527" s="9" t="s">
        <v>277</v>
      </c>
      <c r="G6527" s="9" t="s">
        <v>277</v>
      </c>
      <c r="H6527" s="9">
        <v>287.20000000000073</v>
      </c>
      <c r="I6527" s="9" t="s">
        <v>277</v>
      </c>
      <c r="J6527" s="9" t="s">
        <v>277</v>
      </c>
      <c r="K6527" s="9" t="s">
        <v>277</v>
      </c>
      <c r="L6527" s="9" t="s">
        <v>277</v>
      </c>
      <c r="M6527" s="9" t="s">
        <v>277</v>
      </c>
      <c r="P6527" s="65">
        <f t="shared" si="180"/>
        <v>287.20000000000073</v>
      </c>
    </row>
    <row r="6528" spans="1:16" ht="15">
      <c r="A6528" s="238" t="s">
        <v>2499</v>
      </c>
      <c r="B6528" s="61" t="s">
        <v>2518</v>
      </c>
      <c r="C6528" s="3"/>
      <c r="D6528" s="3"/>
      <c r="E6528" s="9" t="s">
        <v>277</v>
      </c>
      <c r="F6528" s="9" t="s">
        <v>277</v>
      </c>
      <c r="G6528" s="9" t="s">
        <v>277</v>
      </c>
      <c r="H6528" s="9" t="s">
        <v>277</v>
      </c>
      <c r="I6528" s="9" t="s">
        <v>277</v>
      </c>
      <c r="J6528" s="9" t="s">
        <v>277</v>
      </c>
      <c r="K6528" s="9" t="s">
        <v>277</v>
      </c>
      <c r="L6528" s="9" t="s">
        <v>277</v>
      </c>
      <c r="M6528" s="65">
        <v>269.59999999999997</v>
      </c>
      <c r="N6528" s="65"/>
      <c r="P6528" s="65">
        <f t="shared" si="180"/>
        <v>269.59999999999997</v>
      </c>
    </row>
    <row r="6529" spans="1:16" ht="15">
      <c r="A6529" s="238" t="s">
        <v>2500</v>
      </c>
      <c r="B6529" s="170" t="s">
        <v>1294</v>
      </c>
      <c r="C6529" s="3"/>
      <c r="D6529" s="3"/>
      <c r="E6529" s="9" t="s">
        <v>277</v>
      </c>
      <c r="F6529" s="9" t="s">
        <v>277</v>
      </c>
      <c r="G6529" s="9" t="s">
        <v>277</v>
      </c>
      <c r="H6529" s="9" t="s">
        <v>277</v>
      </c>
      <c r="I6529" s="9">
        <v>269.50000000000182</v>
      </c>
      <c r="J6529" s="9" t="s">
        <v>277</v>
      </c>
      <c r="K6529" s="9" t="s">
        <v>277</v>
      </c>
      <c r="L6529" s="9" t="s">
        <v>277</v>
      </c>
      <c r="M6529" s="9" t="s">
        <v>277</v>
      </c>
      <c r="P6529" s="65">
        <f t="shared" si="180"/>
        <v>269.50000000000182</v>
      </c>
    </row>
    <row r="6530" spans="1:16" ht="15">
      <c r="A6530" s="238" t="s">
        <v>2501</v>
      </c>
      <c r="B6530" s="170" t="s">
        <v>1275</v>
      </c>
      <c r="C6530" s="3"/>
      <c r="D6530" s="3"/>
      <c r="E6530" s="9" t="s">
        <v>277</v>
      </c>
      <c r="F6530" s="9" t="s">
        <v>277</v>
      </c>
      <c r="G6530" s="9" t="s">
        <v>277</v>
      </c>
      <c r="H6530" s="9" t="s">
        <v>277</v>
      </c>
      <c r="I6530" s="9">
        <v>262.50000000000182</v>
      </c>
      <c r="J6530" s="9" t="s">
        <v>277</v>
      </c>
      <c r="K6530" s="9" t="s">
        <v>277</v>
      </c>
      <c r="L6530" s="9" t="s">
        <v>277</v>
      </c>
      <c r="M6530" s="9" t="s">
        <v>277</v>
      </c>
      <c r="P6530" s="65">
        <f t="shared" si="180"/>
        <v>262.50000000000182</v>
      </c>
    </row>
    <row r="6531" spans="1:16" ht="15">
      <c r="A6531" s="238" t="s">
        <v>2502</v>
      </c>
      <c r="B6531" s="61" t="s">
        <v>2510</v>
      </c>
      <c r="C6531" s="3"/>
      <c r="D6531" s="3"/>
      <c r="E6531" s="9" t="s">
        <v>277</v>
      </c>
      <c r="F6531" s="9" t="s">
        <v>277</v>
      </c>
      <c r="G6531" s="9" t="s">
        <v>277</v>
      </c>
      <c r="H6531" s="9" t="s">
        <v>277</v>
      </c>
      <c r="I6531" s="9" t="s">
        <v>277</v>
      </c>
      <c r="J6531" s="9" t="s">
        <v>277</v>
      </c>
      <c r="K6531" s="9" t="s">
        <v>277</v>
      </c>
      <c r="L6531" s="9" t="s">
        <v>277</v>
      </c>
      <c r="M6531" s="65">
        <v>255.1</v>
      </c>
      <c r="N6531" s="65"/>
      <c r="P6531" s="65">
        <f t="shared" si="180"/>
        <v>255.1</v>
      </c>
    </row>
    <row r="6532" spans="1:16" ht="15">
      <c r="A6532" s="238" t="s">
        <v>2531</v>
      </c>
      <c r="B6532" s="170" t="s">
        <v>1273</v>
      </c>
      <c r="C6532" s="3"/>
      <c r="D6532" s="3"/>
      <c r="E6532" s="9" t="s">
        <v>277</v>
      </c>
      <c r="F6532" s="9" t="s">
        <v>277</v>
      </c>
      <c r="G6532" s="9" t="s">
        <v>277</v>
      </c>
      <c r="H6532" s="9" t="s">
        <v>277</v>
      </c>
      <c r="I6532" s="9">
        <v>206.30000000000291</v>
      </c>
      <c r="J6532" s="9" t="s">
        <v>277</v>
      </c>
      <c r="K6532" s="9" t="s">
        <v>277</v>
      </c>
      <c r="L6532" s="9" t="s">
        <v>277</v>
      </c>
      <c r="M6532" s="9" t="s">
        <v>277</v>
      </c>
      <c r="P6532" s="65">
        <f t="shared" si="180"/>
        <v>206.30000000000291</v>
      </c>
    </row>
    <row r="6533" spans="1:16" ht="15">
      <c r="A6533" s="238" t="s">
        <v>2613</v>
      </c>
      <c r="B6533" s="61" t="s">
        <v>2509</v>
      </c>
      <c r="C6533" s="3"/>
      <c r="D6533" s="3"/>
      <c r="E6533" s="9" t="s">
        <v>277</v>
      </c>
      <c r="F6533" s="9" t="s">
        <v>277</v>
      </c>
      <c r="G6533" s="9" t="s">
        <v>277</v>
      </c>
      <c r="H6533" s="9" t="s">
        <v>277</v>
      </c>
      <c r="I6533" s="9" t="s">
        <v>277</v>
      </c>
      <c r="J6533" s="9" t="s">
        <v>277</v>
      </c>
      <c r="K6533" s="9" t="s">
        <v>277</v>
      </c>
      <c r="L6533" s="9" t="s">
        <v>277</v>
      </c>
      <c r="M6533" s="65">
        <v>199.49999999999997</v>
      </c>
      <c r="N6533" s="65"/>
      <c r="P6533" s="65">
        <f t="shared" si="180"/>
        <v>199.49999999999997</v>
      </c>
    </row>
    <row r="6534" spans="1:16" ht="15">
      <c r="A6534" s="238" t="s">
        <v>2626</v>
      </c>
      <c r="B6534" s="61" t="s">
        <v>178</v>
      </c>
      <c r="C6534" s="9"/>
      <c r="D6534" s="9"/>
      <c r="E6534" s="9">
        <v>198.2</v>
      </c>
      <c r="F6534" s="9" t="s">
        <v>277</v>
      </c>
      <c r="G6534" s="9" t="s">
        <v>277</v>
      </c>
      <c r="H6534" s="9" t="s">
        <v>277</v>
      </c>
      <c r="I6534" s="9" t="s">
        <v>277</v>
      </c>
      <c r="J6534" s="9" t="s">
        <v>277</v>
      </c>
      <c r="K6534" s="9" t="s">
        <v>277</v>
      </c>
      <c r="L6534" s="9" t="s">
        <v>277</v>
      </c>
      <c r="M6534" s="9" t="s">
        <v>277</v>
      </c>
      <c r="P6534" s="65">
        <f t="shared" si="180"/>
        <v>198.2</v>
      </c>
    </row>
    <row r="6535" spans="1:16" ht="15">
      <c r="A6535" s="238" t="s">
        <v>2662</v>
      </c>
      <c r="B6535" s="61" t="s">
        <v>2528</v>
      </c>
      <c r="C6535" s="3"/>
      <c r="D6535" s="3"/>
      <c r="E6535" s="9" t="s">
        <v>277</v>
      </c>
      <c r="F6535" s="9" t="s">
        <v>277</v>
      </c>
      <c r="G6535" s="9" t="s">
        <v>277</v>
      </c>
      <c r="H6535" s="9" t="s">
        <v>277</v>
      </c>
      <c r="I6535" s="9" t="s">
        <v>277</v>
      </c>
      <c r="J6535" s="9" t="s">
        <v>277</v>
      </c>
      <c r="K6535" s="9" t="s">
        <v>277</v>
      </c>
      <c r="L6535" s="9" t="s">
        <v>277</v>
      </c>
      <c r="M6535" s="65">
        <v>150.19999999999999</v>
      </c>
      <c r="N6535" s="65"/>
      <c r="P6535" s="65">
        <f t="shared" si="180"/>
        <v>150.19999999999999</v>
      </c>
    </row>
    <row r="6536" spans="1:16" ht="15">
      <c r="A6536" s="238" t="s">
        <v>2663</v>
      </c>
      <c r="B6536" s="61" t="s">
        <v>640</v>
      </c>
      <c r="C6536" s="9"/>
      <c r="D6536" s="9"/>
      <c r="E6536" s="9" t="s">
        <v>277</v>
      </c>
      <c r="F6536" s="9" t="s">
        <v>277</v>
      </c>
      <c r="G6536" s="9" t="s">
        <v>277</v>
      </c>
      <c r="H6536" s="9">
        <v>136.39999999999782</v>
      </c>
      <c r="I6536" s="9" t="s">
        <v>277</v>
      </c>
      <c r="J6536" s="9" t="s">
        <v>277</v>
      </c>
      <c r="K6536" s="9" t="s">
        <v>277</v>
      </c>
      <c r="L6536" s="9" t="s">
        <v>277</v>
      </c>
      <c r="M6536" s="9" t="s">
        <v>277</v>
      </c>
      <c r="P6536" s="65">
        <f t="shared" si="180"/>
        <v>136.39999999999782</v>
      </c>
    </row>
    <row r="6537" spans="1:16" ht="15">
      <c r="A6537" s="238" t="s">
        <v>2664</v>
      </c>
      <c r="B6537" s="61" t="s">
        <v>2522</v>
      </c>
      <c r="C6537" s="3"/>
      <c r="D6537" s="3"/>
      <c r="E6537" s="9" t="s">
        <v>277</v>
      </c>
      <c r="F6537" s="9" t="s">
        <v>277</v>
      </c>
      <c r="G6537" s="9" t="s">
        <v>277</v>
      </c>
      <c r="H6537" s="9" t="s">
        <v>277</v>
      </c>
      <c r="I6537" s="9" t="s">
        <v>277</v>
      </c>
      <c r="J6537" s="9" t="s">
        <v>277</v>
      </c>
      <c r="K6537" s="9" t="s">
        <v>277</v>
      </c>
      <c r="L6537" s="9" t="s">
        <v>277</v>
      </c>
      <c r="M6537" s="65">
        <v>92.4</v>
      </c>
      <c r="N6537" s="65"/>
      <c r="P6537" s="65">
        <f t="shared" si="180"/>
        <v>92.4</v>
      </c>
    </row>
    <row r="6538" spans="1:16" ht="15">
      <c r="A6538" s="238" t="s">
        <v>2665</v>
      </c>
      <c r="B6538" s="170" t="s">
        <v>1282</v>
      </c>
      <c r="C6538" s="3"/>
      <c r="D6538" s="3"/>
      <c r="E6538" s="9" t="s">
        <v>277</v>
      </c>
      <c r="F6538" s="9" t="s">
        <v>277</v>
      </c>
      <c r="G6538" s="9" t="s">
        <v>277</v>
      </c>
      <c r="H6538" s="9" t="s">
        <v>277</v>
      </c>
      <c r="I6538" s="9">
        <v>89</v>
      </c>
      <c r="J6538" s="9" t="s">
        <v>277</v>
      </c>
      <c r="K6538" s="9" t="s">
        <v>277</v>
      </c>
      <c r="L6538" s="9" t="s">
        <v>277</v>
      </c>
      <c r="M6538" s="9" t="s">
        <v>277</v>
      </c>
      <c r="P6538" s="65">
        <f t="shared" si="180"/>
        <v>89</v>
      </c>
    </row>
    <row r="6539" spans="1:16" ht="15">
      <c r="A6539" s="238" t="s">
        <v>2666</v>
      </c>
      <c r="B6539" s="61" t="s">
        <v>2526</v>
      </c>
      <c r="C6539" s="3"/>
      <c r="D6539" s="3"/>
      <c r="E6539" s="9" t="s">
        <v>277</v>
      </c>
      <c r="F6539" s="9" t="s">
        <v>277</v>
      </c>
      <c r="G6539" s="9" t="s">
        <v>277</v>
      </c>
      <c r="H6539" s="9" t="s">
        <v>277</v>
      </c>
      <c r="I6539" s="9" t="s">
        <v>277</v>
      </c>
      <c r="J6539" s="9" t="s">
        <v>277</v>
      </c>
      <c r="K6539" s="9" t="s">
        <v>277</v>
      </c>
      <c r="L6539" s="9" t="s">
        <v>277</v>
      </c>
      <c r="M6539" s="65">
        <v>55.199999999999996</v>
      </c>
      <c r="N6539" s="65"/>
      <c r="P6539" s="65">
        <f t="shared" si="180"/>
        <v>55.199999999999996</v>
      </c>
    </row>
    <row r="6540" spans="1:16" ht="15">
      <c r="A6540" s="28"/>
      <c r="B6540" s="61"/>
      <c r="C6540" s="9"/>
      <c r="D6540" s="9"/>
      <c r="E6540" s="9"/>
      <c r="F6540" s="9"/>
      <c r="G6540" s="9"/>
      <c r="H6540" s="9"/>
      <c r="L6540" s="67"/>
      <c r="M6540" s="67"/>
      <c r="N6540" s="65"/>
    </row>
    <row r="6541" spans="1:16" ht="15">
      <c r="A6541" s="28"/>
      <c r="B6541" s="61"/>
      <c r="E6541" s="9"/>
      <c r="L6541" s="67"/>
      <c r="M6541" s="67"/>
    </row>
    <row r="6542" spans="1:16" ht="15">
      <c r="A6542" s="28"/>
      <c r="B6542" s="61"/>
      <c r="E6542" s="9"/>
      <c r="L6542" s="67"/>
      <c r="M6542" s="67"/>
    </row>
    <row r="6543" spans="1:16" ht="25.5">
      <c r="A6543" s="23" t="s">
        <v>347</v>
      </c>
      <c r="L6543" s="67"/>
      <c r="M6543" s="67"/>
    </row>
    <row r="6545" spans="1:21" ht="15">
      <c r="A6545" s="38"/>
      <c r="B6545" s="38"/>
      <c r="C6545" s="38"/>
      <c r="D6545" s="38"/>
      <c r="E6545" s="59">
        <v>2016</v>
      </c>
      <c r="F6545" s="59">
        <v>2017</v>
      </c>
      <c r="G6545" s="59">
        <v>2018</v>
      </c>
      <c r="H6545" s="59">
        <v>2019</v>
      </c>
      <c r="I6545" s="59">
        <v>2020</v>
      </c>
      <c r="J6545" s="59">
        <v>2021</v>
      </c>
      <c r="K6545" s="59">
        <v>2022</v>
      </c>
      <c r="L6545" s="59">
        <v>2023</v>
      </c>
      <c r="M6545" s="59">
        <v>2024</v>
      </c>
      <c r="P6545" s="68" t="s">
        <v>40</v>
      </c>
      <c r="T6545" s="3"/>
      <c r="U6545" s="3" t="s">
        <v>2297</v>
      </c>
    </row>
    <row r="6546" spans="1:21" ht="15">
      <c r="A6546" s="28" t="s">
        <v>0</v>
      </c>
      <c r="B6546" s="61" t="s">
        <v>25</v>
      </c>
      <c r="E6546" s="179">
        <v>585.1</v>
      </c>
      <c r="F6546" s="9">
        <v>401.5</v>
      </c>
      <c r="G6546" s="9">
        <v>575.9</v>
      </c>
      <c r="H6546" s="175">
        <v>537.5</v>
      </c>
      <c r="I6546" s="179">
        <v>783.44999999999891</v>
      </c>
      <c r="J6546" s="9">
        <v>662.60000000000582</v>
      </c>
      <c r="K6546" s="9">
        <v>464.10000000000582</v>
      </c>
      <c r="L6546" s="9">
        <v>714.10000000000423</v>
      </c>
      <c r="M6546" s="90">
        <v>956.19999999999993</v>
      </c>
      <c r="P6546" s="65">
        <f t="shared" ref="P6546:P6577" si="181">SUM(E6546:M6546)</f>
        <v>5680.4500000000144</v>
      </c>
      <c r="R6546" t="s">
        <v>3117</v>
      </c>
      <c r="T6546" s="3"/>
      <c r="U6546" s="3" t="s">
        <v>3118</v>
      </c>
    </row>
    <row r="6547" spans="1:21" ht="15">
      <c r="A6547" s="28" t="s">
        <v>2</v>
      </c>
      <c r="B6547" s="61" t="s">
        <v>23</v>
      </c>
      <c r="E6547" s="174">
        <v>708.1</v>
      </c>
      <c r="F6547" s="179">
        <v>608.04999999999995</v>
      </c>
      <c r="G6547" s="9">
        <v>431.2</v>
      </c>
      <c r="H6547" s="9">
        <v>320.90000000000873</v>
      </c>
      <c r="I6547" s="9">
        <v>655.45000000000255</v>
      </c>
      <c r="J6547" s="9">
        <v>658.90000000000509</v>
      </c>
      <c r="K6547" s="9">
        <v>557.64999999999782</v>
      </c>
      <c r="L6547" s="179">
        <v>817.30000000003781</v>
      </c>
      <c r="M6547" s="65">
        <v>720.5</v>
      </c>
      <c r="P6547" s="65">
        <f t="shared" si="181"/>
        <v>5478.050000000052</v>
      </c>
      <c r="R6547" t="s">
        <v>702</v>
      </c>
      <c r="T6547" s="3"/>
      <c r="U6547" s="3"/>
    </row>
    <row r="6548" spans="1:21" ht="15">
      <c r="A6548" s="28" t="s">
        <v>3</v>
      </c>
      <c r="B6548" s="61" t="s">
        <v>33</v>
      </c>
      <c r="E6548" s="179">
        <v>542.6</v>
      </c>
      <c r="F6548" s="9">
        <v>365.4</v>
      </c>
      <c r="G6548" s="174">
        <v>781.8</v>
      </c>
      <c r="H6548" s="179">
        <v>492.99999999999636</v>
      </c>
      <c r="I6548" s="9">
        <v>724.79999999999745</v>
      </c>
      <c r="J6548" s="9">
        <v>518.80000000000291</v>
      </c>
      <c r="K6548" s="9">
        <v>515.19999999999709</v>
      </c>
      <c r="L6548" s="9">
        <v>608.10000000000514</v>
      </c>
      <c r="M6548" s="90">
        <v>923.9</v>
      </c>
      <c r="P6548" s="65">
        <f t="shared" si="181"/>
        <v>5473.5999999999985</v>
      </c>
      <c r="R6548" t="s">
        <v>3119</v>
      </c>
      <c r="T6548" s="3"/>
      <c r="U6548" s="3" t="s">
        <v>3118</v>
      </c>
    </row>
    <row r="6549" spans="1:21" ht="15">
      <c r="A6549" s="28" t="s">
        <v>5</v>
      </c>
      <c r="B6549" s="61" t="s">
        <v>17</v>
      </c>
      <c r="E6549" s="9">
        <v>472.9</v>
      </c>
      <c r="F6549" s="179">
        <v>576</v>
      </c>
      <c r="G6549" s="179">
        <v>631.29999999999995</v>
      </c>
      <c r="H6549" s="9">
        <v>308.89999999999418</v>
      </c>
      <c r="I6549" s="9">
        <v>698.30000000000109</v>
      </c>
      <c r="J6549" s="9">
        <v>703.00000000000728</v>
      </c>
      <c r="K6549" s="9">
        <v>667.49999999999636</v>
      </c>
      <c r="L6549" s="9">
        <v>580.29999999997528</v>
      </c>
      <c r="M6549" s="65">
        <v>753.8</v>
      </c>
      <c r="P6549" s="65">
        <f t="shared" si="181"/>
        <v>5391.9999999999745</v>
      </c>
      <c r="R6549" t="s">
        <v>315</v>
      </c>
      <c r="T6549" s="3"/>
      <c r="U6549" s="3"/>
    </row>
    <row r="6550" spans="1:21" ht="15">
      <c r="A6550" s="28" t="s">
        <v>7</v>
      </c>
      <c r="B6550" s="61" t="s">
        <v>9</v>
      </c>
      <c r="E6550" s="9">
        <v>481</v>
      </c>
      <c r="F6550" s="9">
        <v>345.7</v>
      </c>
      <c r="G6550" s="176">
        <v>867.45</v>
      </c>
      <c r="H6550" s="9">
        <v>246.00000000000364</v>
      </c>
      <c r="I6550" s="9">
        <v>648.30000000000291</v>
      </c>
      <c r="J6550" s="9">
        <v>520.99999999999272</v>
      </c>
      <c r="K6550" s="9">
        <v>564.60000000000582</v>
      </c>
      <c r="L6550" s="9">
        <v>579.60000000012008</v>
      </c>
      <c r="M6550" s="65">
        <v>799.6</v>
      </c>
      <c r="P6550" s="65">
        <f t="shared" si="181"/>
        <v>5053.2500000001255</v>
      </c>
      <c r="R6550" t="s">
        <v>280</v>
      </c>
      <c r="T6550" s="3"/>
      <c r="U6550" s="3" t="s">
        <v>1401</v>
      </c>
    </row>
    <row r="6551" spans="1:21" ht="15">
      <c r="A6551" s="28" t="s">
        <v>8</v>
      </c>
      <c r="B6551" s="61" t="s">
        <v>11</v>
      </c>
      <c r="E6551" s="9">
        <v>485.1</v>
      </c>
      <c r="F6551" s="179">
        <v>564.20000000000005</v>
      </c>
      <c r="G6551" s="9">
        <v>494.3</v>
      </c>
      <c r="H6551" s="9">
        <v>446.79999999999563</v>
      </c>
      <c r="I6551" s="9">
        <v>646.00000000000546</v>
      </c>
      <c r="J6551" s="9">
        <v>632.80000000000291</v>
      </c>
      <c r="K6551" s="9">
        <v>536.50000000000728</v>
      </c>
      <c r="L6551" s="9">
        <v>687.80000000000723</v>
      </c>
      <c r="M6551" s="65">
        <v>546</v>
      </c>
      <c r="P6551" s="65">
        <f t="shared" si="181"/>
        <v>5039.5000000000191</v>
      </c>
      <c r="R6551" t="s">
        <v>292</v>
      </c>
      <c r="T6551" s="3"/>
      <c r="U6551" s="3"/>
    </row>
    <row r="6552" spans="1:21" ht="15">
      <c r="A6552" s="28" t="s">
        <v>10</v>
      </c>
      <c r="B6552" s="61" t="s">
        <v>37</v>
      </c>
      <c r="E6552" s="179">
        <v>660.6</v>
      </c>
      <c r="F6552" s="9">
        <v>361.8</v>
      </c>
      <c r="G6552" s="9">
        <v>464.5</v>
      </c>
      <c r="H6552" s="9">
        <v>430.50000000000364</v>
      </c>
      <c r="I6552" s="9">
        <v>635.5</v>
      </c>
      <c r="J6552" s="9">
        <v>507.99999999999636</v>
      </c>
      <c r="K6552" s="9">
        <v>600.50000000001455</v>
      </c>
      <c r="L6552" s="9">
        <v>614.30000000009522</v>
      </c>
      <c r="M6552" s="65">
        <v>745.9</v>
      </c>
      <c r="P6552" s="65">
        <f t="shared" si="181"/>
        <v>5021.6000000001095</v>
      </c>
      <c r="R6552" t="s">
        <v>282</v>
      </c>
      <c r="T6552" s="3"/>
      <c r="U6552" s="3"/>
    </row>
    <row r="6553" spans="1:21" ht="15">
      <c r="A6553" s="28" t="s">
        <v>12</v>
      </c>
      <c r="B6553" s="61" t="s">
        <v>21</v>
      </c>
      <c r="E6553" s="9">
        <v>411</v>
      </c>
      <c r="F6553" s="9">
        <v>466.3</v>
      </c>
      <c r="G6553" s="179">
        <v>584.6</v>
      </c>
      <c r="H6553" s="9">
        <v>350.50000000000364</v>
      </c>
      <c r="I6553" s="9">
        <v>718.19999999999891</v>
      </c>
      <c r="J6553" s="9">
        <v>493.299999999992</v>
      </c>
      <c r="K6553" s="175">
        <v>795.89999999999782</v>
      </c>
      <c r="L6553" s="9">
        <v>497.80000000004367</v>
      </c>
      <c r="M6553" s="65">
        <v>598.5</v>
      </c>
      <c r="P6553" s="65">
        <f t="shared" si="181"/>
        <v>4916.1000000000358</v>
      </c>
      <c r="R6553" t="s">
        <v>317</v>
      </c>
      <c r="T6553" s="3"/>
      <c r="U6553" s="3"/>
    </row>
    <row r="6554" spans="1:21" ht="15">
      <c r="A6554" s="28" t="s">
        <v>14</v>
      </c>
      <c r="B6554" s="61" t="s">
        <v>142</v>
      </c>
      <c r="E6554" s="9" t="s">
        <v>277</v>
      </c>
      <c r="F6554" s="9">
        <v>351</v>
      </c>
      <c r="G6554" s="179">
        <v>627.5</v>
      </c>
      <c r="H6554" s="9">
        <v>369.09999999999491</v>
      </c>
      <c r="I6554" s="9">
        <v>697.09999999999854</v>
      </c>
      <c r="J6554" s="9">
        <v>552.5</v>
      </c>
      <c r="K6554" s="9">
        <v>548.00000000000728</v>
      </c>
      <c r="L6554" s="9">
        <v>608.39999999999918</v>
      </c>
      <c r="M6554" s="90">
        <v>914.7</v>
      </c>
      <c r="P6554" s="65">
        <f t="shared" si="181"/>
        <v>4668.3</v>
      </c>
      <c r="R6554" t="s">
        <v>3120</v>
      </c>
      <c r="T6554" s="3"/>
      <c r="U6554" s="3"/>
    </row>
    <row r="6555" spans="1:21" ht="15">
      <c r="A6555" s="28" t="s">
        <v>16</v>
      </c>
      <c r="B6555" s="61" t="s">
        <v>27</v>
      </c>
      <c r="E6555" s="9">
        <v>300.8</v>
      </c>
      <c r="F6555" s="9">
        <v>500.9</v>
      </c>
      <c r="G6555" s="179">
        <v>696.7</v>
      </c>
      <c r="H6555" s="9">
        <v>336.20000000000437</v>
      </c>
      <c r="I6555" s="9">
        <v>526.5</v>
      </c>
      <c r="J6555" s="9">
        <v>581.29999999998472</v>
      </c>
      <c r="K6555" s="176">
        <v>1006.2500000000036</v>
      </c>
      <c r="L6555" s="9">
        <v>571.89999999991994</v>
      </c>
      <c r="M6555" s="9" t="s">
        <v>277</v>
      </c>
      <c r="P6555" s="65">
        <f t="shared" si="181"/>
        <v>4520.5499999999129</v>
      </c>
      <c r="R6555" t="s">
        <v>2042</v>
      </c>
      <c r="T6555" s="3"/>
      <c r="U6555" s="3" t="s">
        <v>1401</v>
      </c>
    </row>
    <row r="6556" spans="1:21" ht="15">
      <c r="A6556" s="28" t="s">
        <v>18</v>
      </c>
      <c r="B6556" s="61" t="s">
        <v>31</v>
      </c>
      <c r="E6556" s="9">
        <v>414.6</v>
      </c>
      <c r="F6556" s="9">
        <v>436.9</v>
      </c>
      <c r="G6556" s="179">
        <v>637.9</v>
      </c>
      <c r="H6556" s="9">
        <v>182.69999999999345</v>
      </c>
      <c r="I6556" s="9">
        <v>624.10000000000218</v>
      </c>
      <c r="J6556" s="9">
        <v>674.89999999999418</v>
      </c>
      <c r="K6556" s="9">
        <v>603.30000000000655</v>
      </c>
      <c r="L6556" s="9">
        <v>328.30000000001894</v>
      </c>
      <c r="M6556" s="65">
        <v>583.29999999999995</v>
      </c>
      <c r="P6556" s="65">
        <f t="shared" si="181"/>
        <v>4486.0000000000155</v>
      </c>
      <c r="R6556" t="s">
        <v>296</v>
      </c>
      <c r="T6556" s="3"/>
      <c r="U6556" s="3"/>
    </row>
    <row r="6557" spans="1:21" ht="15">
      <c r="A6557" s="28" t="s">
        <v>20</v>
      </c>
      <c r="B6557" s="61" t="s">
        <v>13</v>
      </c>
      <c r="E6557" s="175">
        <v>671.7</v>
      </c>
      <c r="F6557" s="175">
        <v>651.6</v>
      </c>
      <c r="G6557" s="9">
        <v>310.3</v>
      </c>
      <c r="H6557" s="9">
        <v>411.80000000001019</v>
      </c>
      <c r="I6557" s="9">
        <v>549.79999999999927</v>
      </c>
      <c r="J6557" s="9">
        <v>602.20000000000073</v>
      </c>
      <c r="K6557" s="9">
        <v>543.79999999999563</v>
      </c>
      <c r="L6557" s="9">
        <v>675.69999999995707</v>
      </c>
      <c r="M6557" s="9" t="s">
        <v>277</v>
      </c>
      <c r="P6557" s="65">
        <f t="shared" si="181"/>
        <v>4416.8999999999633</v>
      </c>
      <c r="R6557" t="s">
        <v>356</v>
      </c>
      <c r="T6557" s="3"/>
    </row>
    <row r="6558" spans="1:21" ht="15">
      <c r="A6558" s="28" t="s">
        <v>22</v>
      </c>
      <c r="B6558" s="61" t="s">
        <v>15</v>
      </c>
      <c r="E6558" s="9">
        <v>345.5</v>
      </c>
      <c r="F6558" s="179">
        <v>572.9</v>
      </c>
      <c r="G6558" s="9">
        <v>236.9</v>
      </c>
      <c r="H6558" s="9">
        <v>344.70000000000073</v>
      </c>
      <c r="I6558" s="9">
        <v>516.09999999999673</v>
      </c>
      <c r="J6558" s="9">
        <v>395.3999999999869</v>
      </c>
      <c r="K6558" s="179">
        <v>781.19999999999345</v>
      </c>
      <c r="L6558" s="9">
        <v>519.50000000001887</v>
      </c>
      <c r="M6558" s="65">
        <v>637.20000000000005</v>
      </c>
      <c r="P6558" s="65">
        <f t="shared" si="181"/>
        <v>4349.3999999999969</v>
      </c>
      <c r="R6558" t="s">
        <v>319</v>
      </c>
      <c r="T6558" s="3"/>
      <c r="U6558" s="3"/>
    </row>
    <row r="6559" spans="1:21" ht="15">
      <c r="A6559" s="28" t="s">
        <v>24</v>
      </c>
      <c r="B6559" s="61" t="s">
        <v>143</v>
      </c>
      <c r="E6559" s="9" t="s">
        <v>277</v>
      </c>
      <c r="F6559" s="179">
        <v>574.5</v>
      </c>
      <c r="G6559" s="9">
        <v>427.3</v>
      </c>
      <c r="H6559" s="176">
        <v>661.30000000001019</v>
      </c>
      <c r="I6559" s="179">
        <v>786.60000000000036</v>
      </c>
      <c r="J6559" s="9">
        <v>536.09999999999854</v>
      </c>
      <c r="K6559" s="9">
        <v>400.30000000001382</v>
      </c>
      <c r="L6559" s="9">
        <v>327.80000000002912</v>
      </c>
      <c r="M6559" s="65">
        <v>622.1</v>
      </c>
      <c r="P6559" s="65">
        <f t="shared" si="181"/>
        <v>4336.0000000000528</v>
      </c>
      <c r="R6559" t="s">
        <v>1407</v>
      </c>
      <c r="T6559" s="3"/>
      <c r="U6559" s="3" t="s">
        <v>1401</v>
      </c>
    </row>
    <row r="6560" spans="1:21" ht="15">
      <c r="A6560" s="28" t="s">
        <v>26</v>
      </c>
      <c r="B6560" s="61" t="s">
        <v>161</v>
      </c>
      <c r="E6560" s="9" t="s">
        <v>277</v>
      </c>
      <c r="F6560" s="9" t="s">
        <v>277</v>
      </c>
      <c r="G6560" s="179">
        <v>675.7</v>
      </c>
      <c r="H6560" s="9">
        <v>426.00000000000728</v>
      </c>
      <c r="I6560" s="9">
        <v>778.70000000000073</v>
      </c>
      <c r="J6560" s="9">
        <v>457.39999999999782</v>
      </c>
      <c r="K6560" s="9">
        <v>548</v>
      </c>
      <c r="L6560" s="9">
        <v>624.89999999996644</v>
      </c>
      <c r="M6560" s="65">
        <v>756.4</v>
      </c>
      <c r="P6560" s="65">
        <f t="shared" si="181"/>
        <v>4267.0999999999722</v>
      </c>
      <c r="R6560" t="s">
        <v>283</v>
      </c>
      <c r="T6560" s="3"/>
      <c r="U6560" s="3"/>
    </row>
    <row r="6561" spans="1:21" ht="15">
      <c r="A6561" s="28" t="s">
        <v>28</v>
      </c>
      <c r="B6561" s="61" t="s">
        <v>661</v>
      </c>
      <c r="E6561" s="9" t="s">
        <v>277</v>
      </c>
      <c r="F6561" s="9" t="s">
        <v>277</v>
      </c>
      <c r="G6561" s="9" t="s">
        <v>277</v>
      </c>
      <c r="H6561" s="9">
        <v>412.69999999999709</v>
      </c>
      <c r="I6561" s="9">
        <v>695.10000000000036</v>
      </c>
      <c r="J6561" s="179">
        <v>734.39999999999418</v>
      </c>
      <c r="K6561" s="9">
        <v>482.15000000000509</v>
      </c>
      <c r="L6561" s="174">
        <v>982.80000000002985</v>
      </c>
      <c r="M6561" s="65">
        <v>862.1</v>
      </c>
      <c r="P6561" s="65">
        <f t="shared" si="181"/>
        <v>4169.2500000000264</v>
      </c>
      <c r="R6561" t="s">
        <v>332</v>
      </c>
    </row>
    <row r="6562" spans="1:21" ht="15">
      <c r="A6562" s="28" t="s">
        <v>30</v>
      </c>
      <c r="B6562" s="61" t="s">
        <v>1</v>
      </c>
      <c r="E6562" s="9">
        <v>169.8</v>
      </c>
      <c r="F6562" s="174">
        <v>751.3</v>
      </c>
      <c r="G6562" s="9">
        <v>484.2</v>
      </c>
      <c r="H6562" s="179">
        <v>473.89999999999782</v>
      </c>
      <c r="I6562" s="9">
        <v>356.70000000000073</v>
      </c>
      <c r="J6562" s="9">
        <v>377.70000000001164</v>
      </c>
      <c r="K6562" s="9">
        <v>303.60000000000218</v>
      </c>
      <c r="L6562" s="9">
        <v>673.49999999994611</v>
      </c>
      <c r="M6562" s="65">
        <v>490.70000000000005</v>
      </c>
      <c r="P6562" s="65">
        <f t="shared" si="181"/>
        <v>4081.3999999999587</v>
      </c>
      <c r="R6562" t="s">
        <v>318</v>
      </c>
      <c r="T6562" s="3"/>
      <c r="U6562" s="3"/>
    </row>
    <row r="6563" spans="1:21" ht="15">
      <c r="A6563" s="28" t="s">
        <v>32</v>
      </c>
      <c r="B6563" s="61" t="s">
        <v>154</v>
      </c>
      <c r="E6563" s="9" t="s">
        <v>277</v>
      </c>
      <c r="F6563" s="9" t="s">
        <v>277</v>
      </c>
      <c r="G6563" s="9">
        <v>510.7</v>
      </c>
      <c r="H6563" s="9">
        <v>427.00000000000364</v>
      </c>
      <c r="I6563" s="9">
        <v>672.59999999999854</v>
      </c>
      <c r="J6563" s="9">
        <v>537.69999999998981</v>
      </c>
      <c r="K6563" s="9">
        <v>575.99999999998545</v>
      </c>
      <c r="L6563" s="9">
        <v>572.20000000002335</v>
      </c>
      <c r="M6563" s="65">
        <v>745.6</v>
      </c>
      <c r="P6563" s="65">
        <f t="shared" si="181"/>
        <v>4041.8000000000006</v>
      </c>
      <c r="T6563" s="3"/>
      <c r="U6563" s="3"/>
    </row>
    <row r="6564" spans="1:21" ht="15">
      <c r="A6564" s="28" t="s">
        <v>34</v>
      </c>
      <c r="B6564" s="61" t="s">
        <v>141</v>
      </c>
      <c r="E6564" s="9" t="s">
        <v>277</v>
      </c>
      <c r="F6564" s="9">
        <v>514.70000000000005</v>
      </c>
      <c r="G6564" s="9">
        <v>519.5</v>
      </c>
      <c r="H6564" s="9">
        <v>318.29999999999927</v>
      </c>
      <c r="I6564" s="9">
        <v>590.39999999999782</v>
      </c>
      <c r="J6564" s="9">
        <v>657.39999999999418</v>
      </c>
      <c r="K6564" s="9">
        <v>455.5</v>
      </c>
      <c r="L6564" s="9">
        <v>359.00000000004366</v>
      </c>
      <c r="M6564" s="65">
        <v>554</v>
      </c>
      <c r="P6564" s="65">
        <f t="shared" si="181"/>
        <v>3968.8000000000347</v>
      </c>
      <c r="T6564" s="3"/>
      <c r="U6564" s="3"/>
    </row>
    <row r="6565" spans="1:21" ht="15">
      <c r="A6565" s="28" t="s">
        <v>36</v>
      </c>
      <c r="B6565" s="61" t="s">
        <v>624</v>
      </c>
      <c r="E6565" s="9" t="s">
        <v>277</v>
      </c>
      <c r="F6565" s="9" t="s">
        <v>277</v>
      </c>
      <c r="G6565" s="9" t="s">
        <v>277</v>
      </c>
      <c r="H6565" s="9">
        <v>424.10000000000582</v>
      </c>
      <c r="I6565" s="9">
        <v>596.54999999999927</v>
      </c>
      <c r="J6565" s="179">
        <v>767.90000000000509</v>
      </c>
      <c r="K6565" s="9">
        <v>465.15000000000873</v>
      </c>
      <c r="L6565" s="9">
        <v>811.89999999997815</v>
      </c>
      <c r="M6565" s="65">
        <v>875.69999999999993</v>
      </c>
      <c r="P6565" s="65">
        <f t="shared" si="181"/>
        <v>3941.299999999997</v>
      </c>
      <c r="R6565" t="s">
        <v>283</v>
      </c>
    </row>
    <row r="6566" spans="1:21" ht="15">
      <c r="A6566" s="28" t="s">
        <v>38</v>
      </c>
      <c r="B6566" s="61" t="s">
        <v>649</v>
      </c>
      <c r="E6566" s="9" t="s">
        <v>277</v>
      </c>
      <c r="F6566" s="9" t="s">
        <v>277</v>
      </c>
      <c r="G6566" s="9" t="s">
        <v>277</v>
      </c>
      <c r="H6566" s="9">
        <v>389.89999999999054</v>
      </c>
      <c r="I6566" s="174">
        <v>816.69999999999709</v>
      </c>
      <c r="J6566" s="9">
        <v>663.799999999992</v>
      </c>
      <c r="K6566" s="9">
        <v>622.30000000001019</v>
      </c>
      <c r="L6566" s="9">
        <v>525.30000000008818</v>
      </c>
      <c r="M6566" s="65">
        <v>868.6</v>
      </c>
      <c r="P6566" s="65">
        <f t="shared" si="181"/>
        <v>3886.6000000000781</v>
      </c>
      <c r="R6566" t="s">
        <v>299</v>
      </c>
    </row>
    <row r="6567" spans="1:21" ht="15">
      <c r="A6567" s="28" t="s">
        <v>145</v>
      </c>
      <c r="B6567" s="61" t="s">
        <v>152</v>
      </c>
      <c r="E6567" s="9" t="s">
        <v>277</v>
      </c>
      <c r="F6567" s="9" t="s">
        <v>277</v>
      </c>
      <c r="G6567" s="9">
        <v>466.2</v>
      </c>
      <c r="H6567" s="9">
        <v>373.60000000000582</v>
      </c>
      <c r="I6567" s="9">
        <v>527.19999999999891</v>
      </c>
      <c r="J6567" s="9">
        <v>510.19999999999709</v>
      </c>
      <c r="K6567" s="179">
        <v>794.40000000000873</v>
      </c>
      <c r="L6567" s="9">
        <v>758.00000000005241</v>
      </c>
      <c r="M6567" s="65">
        <v>447.20000000000005</v>
      </c>
      <c r="P6567" s="65">
        <f t="shared" si="181"/>
        <v>3876.8000000000629</v>
      </c>
      <c r="R6567" t="s">
        <v>282</v>
      </c>
      <c r="T6567" s="3"/>
      <c r="U6567" s="3"/>
    </row>
    <row r="6568" spans="1:21" ht="15">
      <c r="A6568" s="28" t="s">
        <v>146</v>
      </c>
      <c r="B6568" s="61" t="s">
        <v>644</v>
      </c>
      <c r="E6568" s="9" t="s">
        <v>277</v>
      </c>
      <c r="F6568" s="9" t="s">
        <v>277</v>
      </c>
      <c r="G6568" s="9" t="s">
        <v>277</v>
      </c>
      <c r="H6568" s="9">
        <v>426.50000000000364</v>
      </c>
      <c r="I6568" s="9">
        <v>766.80000000000291</v>
      </c>
      <c r="J6568" s="9">
        <v>707.99999999999272</v>
      </c>
      <c r="K6568" s="179">
        <v>694.20000000000073</v>
      </c>
      <c r="L6568" s="9">
        <v>580.49999999995634</v>
      </c>
      <c r="M6568" s="65">
        <v>686.8</v>
      </c>
      <c r="P6568" s="65">
        <f t="shared" si="181"/>
        <v>3862.7999999999565</v>
      </c>
      <c r="R6568" t="s">
        <v>286</v>
      </c>
    </row>
    <row r="6569" spans="1:21" ht="15">
      <c r="A6569" s="28" t="s">
        <v>147</v>
      </c>
      <c r="B6569" s="61" t="s">
        <v>615</v>
      </c>
      <c r="E6569" s="9" t="s">
        <v>277</v>
      </c>
      <c r="F6569" s="9" t="s">
        <v>277</v>
      </c>
      <c r="G6569" s="9" t="s">
        <v>277</v>
      </c>
      <c r="H6569" s="179">
        <v>526.40000000000873</v>
      </c>
      <c r="I6569" s="9">
        <v>685</v>
      </c>
      <c r="J6569" s="9">
        <v>545.70000000001164</v>
      </c>
      <c r="K6569" s="179">
        <v>687.90000000000509</v>
      </c>
      <c r="L6569" s="9">
        <v>755.49999999997601</v>
      </c>
      <c r="M6569" s="65">
        <v>556.79999999999995</v>
      </c>
      <c r="P6569" s="65">
        <f t="shared" si="181"/>
        <v>3757.3000000000011</v>
      </c>
      <c r="R6569" t="s">
        <v>288</v>
      </c>
    </row>
    <row r="6570" spans="1:21" ht="15">
      <c r="A6570" s="28" t="s">
        <v>150</v>
      </c>
      <c r="B6570" s="61" t="s">
        <v>153</v>
      </c>
      <c r="E6570" s="9" t="s">
        <v>277</v>
      </c>
      <c r="F6570" s="9" t="s">
        <v>277</v>
      </c>
      <c r="G6570" s="9">
        <v>224.8</v>
      </c>
      <c r="H6570" s="9">
        <v>319.39999999999418</v>
      </c>
      <c r="I6570" s="179">
        <v>787.80000000000473</v>
      </c>
      <c r="J6570" s="9">
        <v>562.30000000000291</v>
      </c>
      <c r="K6570" s="179">
        <v>711.90000000000873</v>
      </c>
      <c r="L6570" s="9">
        <v>438.49999999992872</v>
      </c>
      <c r="M6570" s="65">
        <v>658.4</v>
      </c>
      <c r="P6570" s="65">
        <f t="shared" si="181"/>
        <v>3703.0999999999394</v>
      </c>
      <c r="R6570" t="s">
        <v>297</v>
      </c>
    </row>
    <row r="6571" spans="1:21" ht="15">
      <c r="A6571" s="28" t="s">
        <v>156</v>
      </c>
      <c r="B6571" s="61" t="s">
        <v>648</v>
      </c>
      <c r="E6571" s="9" t="s">
        <v>277</v>
      </c>
      <c r="F6571" s="9" t="s">
        <v>277</v>
      </c>
      <c r="G6571" s="9" t="s">
        <v>277</v>
      </c>
      <c r="H6571" s="9">
        <v>305.00000000000728</v>
      </c>
      <c r="I6571" s="9">
        <v>722.600000000004</v>
      </c>
      <c r="J6571" s="179">
        <v>711.1000000000131</v>
      </c>
      <c r="K6571" s="9">
        <v>513.84999999998763</v>
      </c>
      <c r="L6571" s="9">
        <v>709.49999999999852</v>
      </c>
      <c r="M6571" s="65">
        <v>697.1</v>
      </c>
      <c r="P6571" s="65">
        <f t="shared" si="181"/>
        <v>3659.1500000000106</v>
      </c>
      <c r="R6571" t="s">
        <v>292</v>
      </c>
    </row>
    <row r="6572" spans="1:21" ht="15">
      <c r="A6572" s="28" t="s">
        <v>158</v>
      </c>
      <c r="B6572" s="61" t="s">
        <v>6</v>
      </c>
      <c r="E6572" s="176">
        <v>931.9</v>
      </c>
      <c r="F6572" s="179">
        <v>600.70000000000005</v>
      </c>
      <c r="G6572" s="9">
        <v>430.8</v>
      </c>
      <c r="H6572" s="179">
        <v>517.40000000000873</v>
      </c>
      <c r="I6572" s="9">
        <v>648.20000000000073</v>
      </c>
      <c r="J6572" s="9">
        <v>493.69999999999709</v>
      </c>
      <c r="K6572" s="9" t="s">
        <v>277</v>
      </c>
      <c r="L6572" s="9" t="s">
        <v>277</v>
      </c>
      <c r="M6572" s="9" t="s">
        <v>277</v>
      </c>
      <c r="P6572" s="65">
        <f t="shared" si="181"/>
        <v>3622.7000000000062</v>
      </c>
      <c r="R6572" t="s">
        <v>360</v>
      </c>
      <c r="T6572" s="3"/>
      <c r="U6572" s="3" t="s">
        <v>1401</v>
      </c>
    </row>
    <row r="6573" spans="1:21" ht="15">
      <c r="A6573" s="28" t="s">
        <v>159</v>
      </c>
      <c r="B6573" s="181" t="s">
        <v>1286</v>
      </c>
      <c r="C6573" s="3"/>
      <c r="D6573" s="3"/>
      <c r="E6573" s="9" t="s">
        <v>277</v>
      </c>
      <c r="F6573" s="9" t="s">
        <v>277</v>
      </c>
      <c r="G6573" s="9" t="s">
        <v>277</v>
      </c>
      <c r="H6573" s="9" t="s">
        <v>277</v>
      </c>
      <c r="I6573" s="179">
        <v>782.19999999999891</v>
      </c>
      <c r="J6573" s="179">
        <v>725.29999999998836</v>
      </c>
      <c r="K6573" s="179">
        <v>693.30000000000655</v>
      </c>
      <c r="L6573" s="9">
        <v>669.09999999995989</v>
      </c>
      <c r="M6573" s="65">
        <v>704.19999999999993</v>
      </c>
      <c r="P6573" s="65">
        <f t="shared" si="181"/>
        <v>3574.0999999999535</v>
      </c>
      <c r="R6573" t="s">
        <v>923</v>
      </c>
    </row>
    <row r="6574" spans="1:21" ht="15">
      <c r="A6574" s="28" t="s">
        <v>160</v>
      </c>
      <c r="B6574" s="61" t="s">
        <v>655</v>
      </c>
      <c r="E6574" s="9" t="s">
        <v>277</v>
      </c>
      <c r="F6574" s="9" t="s">
        <v>277</v>
      </c>
      <c r="G6574" s="9" t="s">
        <v>277</v>
      </c>
      <c r="H6574" s="9">
        <v>300.89999999999054</v>
      </c>
      <c r="I6574" s="9">
        <v>596.80000000000109</v>
      </c>
      <c r="J6574" s="179">
        <v>776.29999999999563</v>
      </c>
      <c r="K6574" s="9">
        <v>538.19999999998981</v>
      </c>
      <c r="L6574" s="9">
        <v>601.90000000003931</v>
      </c>
      <c r="M6574" s="65">
        <v>739.40000000000009</v>
      </c>
      <c r="P6574" s="65">
        <f t="shared" si="181"/>
        <v>3553.5000000000164</v>
      </c>
      <c r="R6574" t="s">
        <v>282</v>
      </c>
    </row>
    <row r="6575" spans="1:21" ht="15">
      <c r="A6575" s="28" t="s">
        <v>162</v>
      </c>
      <c r="B6575" s="61" t="s">
        <v>629</v>
      </c>
      <c r="E6575" s="9" t="s">
        <v>277</v>
      </c>
      <c r="F6575" s="9" t="s">
        <v>277</v>
      </c>
      <c r="G6575" s="9" t="s">
        <v>277</v>
      </c>
      <c r="H6575" s="9">
        <v>456.39999999999782</v>
      </c>
      <c r="I6575" s="9">
        <v>755.90000000000146</v>
      </c>
      <c r="J6575" s="9">
        <v>682.09999999999491</v>
      </c>
      <c r="K6575" s="9">
        <v>605.30000000000291</v>
      </c>
      <c r="L6575" s="9">
        <v>531.90000000001828</v>
      </c>
      <c r="M6575" s="65">
        <v>500.3</v>
      </c>
      <c r="P6575" s="65">
        <f t="shared" si="181"/>
        <v>3531.9000000000156</v>
      </c>
    </row>
    <row r="6576" spans="1:21" ht="15">
      <c r="A6576" s="28" t="s">
        <v>273</v>
      </c>
      <c r="B6576" s="61" t="s">
        <v>605</v>
      </c>
      <c r="E6576" s="9" t="s">
        <v>277</v>
      </c>
      <c r="F6576" s="9" t="s">
        <v>277</v>
      </c>
      <c r="G6576" s="9" t="s">
        <v>277</v>
      </c>
      <c r="H6576" s="9">
        <v>333.10000000000582</v>
      </c>
      <c r="I6576" s="9">
        <v>468.10000000000036</v>
      </c>
      <c r="J6576" s="9">
        <v>670.29999999998836</v>
      </c>
      <c r="K6576" s="9">
        <v>513.3999999999869</v>
      </c>
      <c r="L6576" s="9">
        <v>697.10000000006255</v>
      </c>
      <c r="M6576" s="65">
        <v>797.8</v>
      </c>
      <c r="P6576" s="65">
        <f t="shared" si="181"/>
        <v>3479.8000000000438</v>
      </c>
    </row>
    <row r="6577" spans="1:18" ht="15">
      <c r="A6577" s="28" t="s">
        <v>274</v>
      </c>
      <c r="B6577" s="61" t="s">
        <v>665</v>
      </c>
      <c r="E6577" s="9" t="s">
        <v>277</v>
      </c>
      <c r="F6577" s="9" t="s">
        <v>277</v>
      </c>
      <c r="G6577" s="9" t="s">
        <v>277</v>
      </c>
      <c r="H6577" s="9">
        <v>325.70000000000437</v>
      </c>
      <c r="I6577" s="9">
        <v>580.60000000000036</v>
      </c>
      <c r="J6577" s="9">
        <v>563.69999999999345</v>
      </c>
      <c r="K6577" s="9">
        <v>581.00000000000728</v>
      </c>
      <c r="L6577" s="9">
        <v>718.79999999994766</v>
      </c>
      <c r="M6577" s="65">
        <v>644.79999999999995</v>
      </c>
      <c r="P6577" s="65">
        <f t="shared" si="181"/>
        <v>3414.5999999999531</v>
      </c>
    </row>
    <row r="6578" spans="1:18" ht="15">
      <c r="A6578" s="28" t="s">
        <v>275</v>
      </c>
      <c r="B6578" s="170" t="s">
        <v>1272</v>
      </c>
      <c r="C6578" s="3"/>
      <c r="D6578" s="3"/>
      <c r="E6578" s="9" t="s">
        <v>277</v>
      </c>
      <c r="F6578" s="9" t="s">
        <v>277</v>
      </c>
      <c r="G6578" s="9" t="s">
        <v>277</v>
      </c>
      <c r="H6578" s="9" t="s">
        <v>277</v>
      </c>
      <c r="I6578" s="9">
        <v>492.70000000000073</v>
      </c>
      <c r="J6578" s="179">
        <v>726.79999999999563</v>
      </c>
      <c r="K6578" s="9">
        <v>611.39999999999782</v>
      </c>
      <c r="L6578" s="9">
        <v>695.50000000005457</v>
      </c>
      <c r="M6578" s="65">
        <v>868.2</v>
      </c>
      <c r="P6578" s="65">
        <f t="shared" ref="P6578:P6609" si="182">SUM(E6578:M6578)</f>
        <v>3394.6000000000486</v>
      </c>
      <c r="R6578" t="s">
        <v>291</v>
      </c>
    </row>
    <row r="6579" spans="1:18" ht="15">
      <c r="A6579" s="28" t="s">
        <v>276</v>
      </c>
      <c r="B6579" s="61" t="s">
        <v>613</v>
      </c>
      <c r="E6579" s="9" t="s">
        <v>277</v>
      </c>
      <c r="F6579" s="9" t="s">
        <v>277</v>
      </c>
      <c r="G6579" s="9" t="s">
        <v>277</v>
      </c>
      <c r="H6579" s="179">
        <v>478.79999999998836</v>
      </c>
      <c r="I6579" s="9">
        <v>552.35000000000036</v>
      </c>
      <c r="J6579" s="9">
        <v>458.200000000008</v>
      </c>
      <c r="K6579" s="9">
        <v>490.65000000000146</v>
      </c>
      <c r="L6579" s="9">
        <v>664.59999999997524</v>
      </c>
      <c r="M6579" s="65">
        <v>707.60000000000014</v>
      </c>
      <c r="P6579" s="65">
        <f t="shared" si="182"/>
        <v>3352.1999999999734</v>
      </c>
      <c r="R6579" t="s">
        <v>286</v>
      </c>
    </row>
    <row r="6580" spans="1:18" ht="15">
      <c r="A6580" s="28" t="s">
        <v>602</v>
      </c>
      <c r="B6580" s="61" t="s">
        <v>645</v>
      </c>
      <c r="E6580" s="9" t="s">
        <v>277</v>
      </c>
      <c r="F6580" s="9" t="s">
        <v>277</v>
      </c>
      <c r="G6580" s="9" t="s">
        <v>277</v>
      </c>
      <c r="H6580" s="9">
        <v>159.59999999999854</v>
      </c>
      <c r="I6580" s="179">
        <v>802.70000000000437</v>
      </c>
      <c r="J6580" s="9">
        <v>686.69999999998981</v>
      </c>
      <c r="K6580" s="9">
        <v>565.30000000001019</v>
      </c>
      <c r="L6580" s="9">
        <v>435.10000000000218</v>
      </c>
      <c r="M6580" s="65">
        <v>683.8</v>
      </c>
      <c r="P6580" s="65">
        <f t="shared" si="182"/>
        <v>3333.2000000000053</v>
      </c>
      <c r="R6580" t="s">
        <v>282</v>
      </c>
    </row>
    <row r="6581" spans="1:18" ht="15">
      <c r="A6581" s="28" t="s">
        <v>603</v>
      </c>
      <c r="B6581" s="61" t="s">
        <v>637</v>
      </c>
      <c r="E6581" s="9" t="s">
        <v>277</v>
      </c>
      <c r="F6581" s="9" t="s">
        <v>277</v>
      </c>
      <c r="G6581" s="9" t="s">
        <v>277</v>
      </c>
      <c r="H6581" s="9">
        <v>419.30000000000655</v>
      </c>
      <c r="I6581" s="9">
        <v>643.10000000000036</v>
      </c>
      <c r="J6581" s="9">
        <v>634.10000000000218</v>
      </c>
      <c r="K6581" s="9">
        <v>376.6000000000131</v>
      </c>
      <c r="L6581" s="9">
        <v>620.39999999997747</v>
      </c>
      <c r="M6581" s="65">
        <v>614.5</v>
      </c>
      <c r="P6581" s="65">
        <f t="shared" si="182"/>
        <v>3307.9999999999995</v>
      </c>
    </row>
    <row r="6582" spans="1:18" ht="15">
      <c r="A6582" s="28" t="s">
        <v>604</v>
      </c>
      <c r="B6582" s="61" t="s">
        <v>39</v>
      </c>
      <c r="E6582" s="179">
        <v>660.4</v>
      </c>
      <c r="F6582" s="9">
        <v>338.2</v>
      </c>
      <c r="G6582" s="9">
        <v>573.1</v>
      </c>
      <c r="H6582" s="9">
        <v>129.29999999999927</v>
      </c>
      <c r="I6582" s="9">
        <v>605.30000000000291</v>
      </c>
      <c r="J6582" s="9">
        <v>603</v>
      </c>
      <c r="K6582" s="9">
        <v>383.70000000000437</v>
      </c>
      <c r="L6582" s="9" t="s">
        <v>277</v>
      </c>
      <c r="M6582" s="9" t="s">
        <v>277</v>
      </c>
      <c r="P6582" s="65">
        <f t="shared" si="182"/>
        <v>3293.0000000000064</v>
      </c>
      <c r="R6582" t="s">
        <v>283</v>
      </c>
    </row>
    <row r="6583" spans="1:18" ht="15">
      <c r="A6583" s="28" t="s">
        <v>606</v>
      </c>
      <c r="B6583" s="170" t="s">
        <v>1280</v>
      </c>
      <c r="C6583" s="3"/>
      <c r="D6583" s="3"/>
      <c r="E6583" s="9" t="s">
        <v>277</v>
      </c>
      <c r="F6583" s="9" t="s">
        <v>277</v>
      </c>
      <c r="G6583" s="9" t="s">
        <v>277</v>
      </c>
      <c r="H6583" s="9" t="s">
        <v>277</v>
      </c>
      <c r="I6583" s="9">
        <v>462.84999999999854</v>
      </c>
      <c r="J6583" s="9">
        <v>623.49999999999636</v>
      </c>
      <c r="K6583" s="9">
        <v>676.65000000000146</v>
      </c>
      <c r="L6583" s="9">
        <v>724.1000000000887</v>
      </c>
      <c r="M6583" s="65">
        <v>744</v>
      </c>
      <c r="P6583" s="65">
        <f t="shared" si="182"/>
        <v>3231.1000000000849</v>
      </c>
    </row>
    <row r="6584" spans="1:18" ht="15">
      <c r="A6584" s="28" t="s">
        <v>612</v>
      </c>
      <c r="B6584" s="61" t="s">
        <v>630</v>
      </c>
      <c r="E6584" s="9" t="s">
        <v>277</v>
      </c>
      <c r="F6584" s="9" t="s">
        <v>277</v>
      </c>
      <c r="G6584" s="9" t="s">
        <v>277</v>
      </c>
      <c r="H6584" s="9">
        <v>283.69999999999345</v>
      </c>
      <c r="I6584" s="9">
        <v>605.30000000000109</v>
      </c>
      <c r="J6584" s="174">
        <v>865</v>
      </c>
      <c r="K6584" s="9">
        <v>552.09999999999491</v>
      </c>
      <c r="L6584" s="9">
        <v>305.79999999997091</v>
      </c>
      <c r="M6584" s="65">
        <v>558.1</v>
      </c>
      <c r="P6584" s="65">
        <f t="shared" si="182"/>
        <v>3169.9999999999604</v>
      </c>
      <c r="R6584" t="s">
        <v>299</v>
      </c>
    </row>
    <row r="6585" spans="1:18" ht="15">
      <c r="A6585" s="28" t="s">
        <v>614</v>
      </c>
      <c r="B6585" s="61" t="s">
        <v>144</v>
      </c>
      <c r="E6585" s="9" t="s">
        <v>277</v>
      </c>
      <c r="F6585" s="179">
        <v>565.9</v>
      </c>
      <c r="G6585" s="9">
        <v>346.7</v>
      </c>
      <c r="H6585" s="9">
        <v>356.19999999999709</v>
      </c>
      <c r="I6585" s="9">
        <v>656.100000000004</v>
      </c>
      <c r="J6585" s="9">
        <v>475.29999999999927</v>
      </c>
      <c r="K6585" s="179">
        <v>765.64999999999418</v>
      </c>
      <c r="L6585" s="9" t="s">
        <v>277</v>
      </c>
      <c r="M6585" s="9" t="s">
        <v>277</v>
      </c>
      <c r="P6585" s="65">
        <f t="shared" si="182"/>
        <v>3165.8499999999945</v>
      </c>
      <c r="R6585" t="s">
        <v>340</v>
      </c>
    </row>
    <row r="6586" spans="1:18" ht="15">
      <c r="A6586" s="28" t="s">
        <v>617</v>
      </c>
      <c r="B6586" s="61" t="s">
        <v>654</v>
      </c>
      <c r="E6586" s="9" t="s">
        <v>277</v>
      </c>
      <c r="F6586" s="9" t="s">
        <v>277</v>
      </c>
      <c r="G6586" s="9" t="s">
        <v>277</v>
      </c>
      <c r="H6586" s="9">
        <v>359.30000000000655</v>
      </c>
      <c r="I6586" s="9">
        <v>570.20000000000073</v>
      </c>
      <c r="J6586" s="9">
        <v>444.49999999999636</v>
      </c>
      <c r="K6586" s="174">
        <v>896.799999999992</v>
      </c>
      <c r="L6586" s="9">
        <v>363.8999999999549</v>
      </c>
      <c r="M6586" s="65">
        <v>477.20000000000005</v>
      </c>
      <c r="P6586" s="65">
        <f t="shared" si="182"/>
        <v>3111.8999999999505</v>
      </c>
      <c r="R6586" t="s">
        <v>299</v>
      </c>
    </row>
    <row r="6587" spans="1:18" ht="15">
      <c r="A6587" s="28" t="s">
        <v>618</v>
      </c>
      <c r="B6587" s="61" t="s">
        <v>616</v>
      </c>
      <c r="E6587" s="9" t="s">
        <v>277</v>
      </c>
      <c r="F6587" s="9" t="s">
        <v>277</v>
      </c>
      <c r="G6587" s="9" t="s">
        <v>277</v>
      </c>
      <c r="H6587" s="9">
        <v>246.29999999999927</v>
      </c>
      <c r="I6587" s="9">
        <v>754.10000000000218</v>
      </c>
      <c r="J6587" s="9">
        <v>527.79999999999563</v>
      </c>
      <c r="K6587" s="9">
        <v>533.79999999999563</v>
      </c>
      <c r="L6587" s="9">
        <v>419.30000000002042</v>
      </c>
      <c r="M6587" s="65">
        <v>607.5</v>
      </c>
      <c r="P6587" s="65">
        <f t="shared" si="182"/>
        <v>3088.8000000000129</v>
      </c>
    </row>
    <row r="6588" spans="1:18" ht="15">
      <c r="A6588" s="28" t="s">
        <v>621</v>
      </c>
      <c r="B6588" s="170" t="s">
        <v>1284</v>
      </c>
      <c r="C6588" s="3"/>
      <c r="D6588" s="3"/>
      <c r="E6588" s="9" t="s">
        <v>277</v>
      </c>
      <c r="F6588" s="9" t="s">
        <v>277</v>
      </c>
      <c r="G6588" s="9" t="s">
        <v>277</v>
      </c>
      <c r="H6588" s="9" t="s">
        <v>277</v>
      </c>
      <c r="I6588" s="9">
        <v>649.79999999999563</v>
      </c>
      <c r="J6588" s="9">
        <v>699.49999999999636</v>
      </c>
      <c r="K6588" s="9">
        <v>481.64999999999418</v>
      </c>
      <c r="L6588" s="9">
        <v>631.80000000005896</v>
      </c>
      <c r="M6588" s="65">
        <v>624</v>
      </c>
      <c r="P6588" s="65">
        <f t="shared" si="182"/>
        <v>3086.750000000045</v>
      </c>
    </row>
    <row r="6589" spans="1:18" ht="15">
      <c r="A6589" s="28" t="s">
        <v>623</v>
      </c>
      <c r="B6589" s="61" t="s">
        <v>620</v>
      </c>
      <c r="E6589" s="9" t="s">
        <v>277</v>
      </c>
      <c r="F6589" s="9" t="s">
        <v>277</v>
      </c>
      <c r="G6589" s="9" t="s">
        <v>277</v>
      </c>
      <c r="H6589" s="9">
        <v>277.40000000000873</v>
      </c>
      <c r="I6589" s="9">
        <v>770.70000000000073</v>
      </c>
      <c r="J6589" s="9">
        <v>396.30000000000655</v>
      </c>
      <c r="K6589" s="9">
        <v>525.69999999998981</v>
      </c>
      <c r="L6589" s="9">
        <v>519.70000000000948</v>
      </c>
      <c r="M6589" s="65">
        <v>585.25</v>
      </c>
      <c r="P6589" s="65">
        <f t="shared" si="182"/>
        <v>3075.0500000000152</v>
      </c>
    </row>
    <row r="6590" spans="1:18" ht="15">
      <c r="A6590" s="28" t="s">
        <v>628</v>
      </c>
      <c r="B6590" s="61" t="s">
        <v>631</v>
      </c>
      <c r="E6590" s="9" t="s">
        <v>277</v>
      </c>
      <c r="F6590" s="9" t="s">
        <v>277</v>
      </c>
      <c r="G6590" s="9" t="s">
        <v>277</v>
      </c>
      <c r="H6590" s="9">
        <v>286.50000000000364</v>
      </c>
      <c r="I6590" s="9">
        <v>438.70000000000618</v>
      </c>
      <c r="J6590" s="9">
        <v>565.49999999999636</v>
      </c>
      <c r="K6590" s="9">
        <v>570.09999999999854</v>
      </c>
      <c r="L6590" s="9">
        <v>422.79999999991776</v>
      </c>
      <c r="M6590" s="65">
        <v>780.5</v>
      </c>
      <c r="P6590" s="65">
        <f t="shared" si="182"/>
        <v>3064.0999999999226</v>
      </c>
    </row>
    <row r="6591" spans="1:18" ht="15">
      <c r="A6591" s="28" t="s">
        <v>632</v>
      </c>
      <c r="B6591" s="170" t="s">
        <v>1283</v>
      </c>
      <c r="C6591" s="3"/>
      <c r="D6591" s="3"/>
      <c r="E6591" s="9" t="s">
        <v>277</v>
      </c>
      <c r="F6591" s="9" t="s">
        <v>277</v>
      </c>
      <c r="G6591" s="9" t="s">
        <v>277</v>
      </c>
      <c r="H6591" s="9" t="s">
        <v>277</v>
      </c>
      <c r="I6591" s="9">
        <v>545.15000000000146</v>
      </c>
      <c r="J6591" s="9">
        <v>615.59999999999854</v>
      </c>
      <c r="K6591" s="9">
        <v>538.69999999998618</v>
      </c>
      <c r="L6591" s="9">
        <v>656.79999999989889</v>
      </c>
      <c r="M6591" s="65">
        <v>643.5</v>
      </c>
      <c r="P6591" s="65">
        <f t="shared" si="182"/>
        <v>2999.7499999998849</v>
      </c>
    </row>
    <row r="6592" spans="1:18" ht="15">
      <c r="A6592" s="28" t="s">
        <v>633</v>
      </c>
      <c r="B6592" s="226" t="s">
        <v>1584</v>
      </c>
      <c r="C6592" s="3"/>
      <c r="D6592" s="3"/>
      <c r="E6592" s="9" t="s">
        <v>277</v>
      </c>
      <c r="F6592" s="9" t="s">
        <v>277</v>
      </c>
      <c r="G6592" s="9" t="s">
        <v>277</v>
      </c>
      <c r="H6592" s="9" t="s">
        <v>277</v>
      </c>
      <c r="I6592" s="9" t="s">
        <v>277</v>
      </c>
      <c r="J6592" s="9">
        <v>572.30000000001019</v>
      </c>
      <c r="K6592" s="9">
        <v>644.60000000000582</v>
      </c>
      <c r="L6592" s="9">
        <v>598.39999999993597</v>
      </c>
      <c r="M6592" s="112">
        <v>1149.6999999999998</v>
      </c>
      <c r="P6592" s="65">
        <f t="shared" si="182"/>
        <v>2964.9999999999518</v>
      </c>
      <c r="R6592" t="s">
        <v>280</v>
      </c>
    </row>
    <row r="6593" spans="1:21" ht="15">
      <c r="A6593" s="28" t="s">
        <v>634</v>
      </c>
      <c r="B6593" s="170" t="s">
        <v>1268</v>
      </c>
      <c r="C6593" s="3"/>
      <c r="D6593" s="3"/>
      <c r="E6593" s="9" t="s">
        <v>277</v>
      </c>
      <c r="F6593" s="9" t="s">
        <v>277</v>
      </c>
      <c r="G6593" s="9" t="s">
        <v>277</v>
      </c>
      <c r="H6593" s="9" t="s">
        <v>277</v>
      </c>
      <c r="I6593" s="9">
        <v>383.80000000000109</v>
      </c>
      <c r="J6593" s="9">
        <v>646.99999999999636</v>
      </c>
      <c r="K6593" s="9">
        <v>541.49999999999636</v>
      </c>
      <c r="L6593" s="9">
        <v>605.800000000056</v>
      </c>
      <c r="M6593" s="65">
        <v>773.6</v>
      </c>
      <c r="P6593" s="65">
        <f t="shared" si="182"/>
        <v>2951.7000000000498</v>
      </c>
    </row>
    <row r="6594" spans="1:21" ht="15">
      <c r="A6594" s="28" t="s">
        <v>639</v>
      </c>
      <c r="B6594" s="170" t="s">
        <v>1277</v>
      </c>
      <c r="C6594" s="3"/>
      <c r="D6594" s="3"/>
      <c r="E6594" s="9" t="s">
        <v>277</v>
      </c>
      <c r="F6594" s="9" t="s">
        <v>277</v>
      </c>
      <c r="G6594" s="9" t="s">
        <v>277</v>
      </c>
      <c r="H6594" s="9" t="s">
        <v>277</v>
      </c>
      <c r="I6594" s="9">
        <v>553.59999999999854</v>
      </c>
      <c r="J6594" s="9">
        <v>507.89999999999782</v>
      </c>
      <c r="K6594" s="9">
        <v>538.80000000000291</v>
      </c>
      <c r="L6594" s="9">
        <v>672.09999999979993</v>
      </c>
      <c r="M6594" s="65">
        <v>656.3</v>
      </c>
      <c r="P6594" s="65">
        <f t="shared" si="182"/>
        <v>2928.6999999997988</v>
      </c>
    </row>
    <row r="6595" spans="1:21" ht="15">
      <c r="A6595" s="28" t="s">
        <v>647</v>
      </c>
      <c r="B6595" s="61" t="s">
        <v>601</v>
      </c>
      <c r="E6595" s="9" t="s">
        <v>277</v>
      </c>
      <c r="F6595" s="9" t="s">
        <v>277</v>
      </c>
      <c r="G6595" s="9" t="s">
        <v>277</v>
      </c>
      <c r="H6595" s="9">
        <v>433.59999999999854</v>
      </c>
      <c r="I6595" s="9">
        <v>709.70000000000255</v>
      </c>
      <c r="J6595" s="9">
        <v>478.50000000000364</v>
      </c>
      <c r="K6595" s="9">
        <v>503.20000000001164</v>
      </c>
      <c r="L6595" s="9">
        <v>772.09999999989805</v>
      </c>
      <c r="M6595" s="9" t="s">
        <v>277</v>
      </c>
      <c r="P6595" s="65">
        <f t="shared" si="182"/>
        <v>2897.0999999999144</v>
      </c>
    </row>
    <row r="6596" spans="1:21" ht="15">
      <c r="A6596" s="28" t="s">
        <v>651</v>
      </c>
      <c r="B6596" s="170" t="s">
        <v>1278</v>
      </c>
      <c r="C6596" s="3"/>
      <c r="D6596" s="3"/>
      <c r="E6596" s="9" t="s">
        <v>277</v>
      </c>
      <c r="F6596" s="9" t="s">
        <v>277</v>
      </c>
      <c r="G6596" s="9" t="s">
        <v>277</v>
      </c>
      <c r="H6596" s="9" t="s">
        <v>277</v>
      </c>
      <c r="I6596" s="9">
        <v>535.79999999999745</v>
      </c>
      <c r="J6596" s="9">
        <v>495.5</v>
      </c>
      <c r="K6596" s="9">
        <v>579.80000000000655</v>
      </c>
      <c r="L6596" s="9">
        <v>615.09999999995853</v>
      </c>
      <c r="M6596" s="65">
        <v>647.79999999999995</v>
      </c>
      <c r="P6596" s="65">
        <f t="shared" si="182"/>
        <v>2873.9999999999627</v>
      </c>
    </row>
    <row r="6597" spans="1:21" ht="15">
      <c r="A6597" s="28" t="s">
        <v>652</v>
      </c>
      <c r="B6597" s="61" t="s">
        <v>19</v>
      </c>
      <c r="E6597" s="179">
        <v>604.70000000000005</v>
      </c>
      <c r="F6597" s="9">
        <v>349.1</v>
      </c>
      <c r="G6597" s="9">
        <v>255.4</v>
      </c>
      <c r="H6597" s="179">
        <v>487.10000000000218</v>
      </c>
      <c r="I6597" s="9">
        <v>578.70000000000073</v>
      </c>
      <c r="J6597" s="9">
        <v>570.09999999999127</v>
      </c>
      <c r="K6597" s="9" t="s">
        <v>277</v>
      </c>
      <c r="L6597" s="9" t="s">
        <v>277</v>
      </c>
      <c r="M6597" s="9" t="s">
        <v>277</v>
      </c>
      <c r="P6597" s="65">
        <f t="shared" si="182"/>
        <v>2845.099999999994</v>
      </c>
      <c r="R6597" t="s">
        <v>355</v>
      </c>
      <c r="T6597" s="3"/>
      <c r="U6597" s="3"/>
    </row>
    <row r="6598" spans="1:21" ht="15">
      <c r="A6598" s="28" t="s">
        <v>653</v>
      </c>
      <c r="B6598" s="170" t="s">
        <v>1279</v>
      </c>
      <c r="C6598" s="3"/>
      <c r="D6598" s="3"/>
      <c r="E6598" s="9" t="s">
        <v>277</v>
      </c>
      <c r="F6598" s="9" t="s">
        <v>277</v>
      </c>
      <c r="G6598" s="9" t="s">
        <v>277</v>
      </c>
      <c r="H6598" s="9" t="s">
        <v>277</v>
      </c>
      <c r="I6598" s="9">
        <v>438.39999999999782</v>
      </c>
      <c r="J6598" s="9">
        <v>541.29999999999563</v>
      </c>
      <c r="K6598" s="9">
        <v>493.45000000001164</v>
      </c>
      <c r="L6598" s="9">
        <v>694.60000000006778</v>
      </c>
      <c r="M6598" s="65">
        <v>674.4</v>
      </c>
      <c r="P6598" s="65">
        <f t="shared" si="182"/>
        <v>2842.1500000000729</v>
      </c>
    </row>
    <row r="6599" spans="1:21" ht="15">
      <c r="A6599" s="28" t="s">
        <v>658</v>
      </c>
      <c r="B6599" s="61" t="s">
        <v>600</v>
      </c>
      <c r="E6599" s="9" t="s">
        <v>277</v>
      </c>
      <c r="F6599" s="9" t="s">
        <v>277</v>
      </c>
      <c r="G6599" s="9" t="s">
        <v>277</v>
      </c>
      <c r="H6599" s="9">
        <v>300.20000000000073</v>
      </c>
      <c r="I6599" s="9">
        <v>477.39999999999782</v>
      </c>
      <c r="J6599" s="9">
        <v>524.09999999999127</v>
      </c>
      <c r="K6599" s="9">
        <v>482.89999999999418</v>
      </c>
      <c r="L6599" s="9">
        <v>481.64999999989521</v>
      </c>
      <c r="M6599" s="65">
        <v>492.5</v>
      </c>
      <c r="P6599" s="65">
        <f t="shared" si="182"/>
        <v>2758.749999999879</v>
      </c>
    </row>
    <row r="6600" spans="1:21" ht="15">
      <c r="A6600" s="28" t="s">
        <v>659</v>
      </c>
      <c r="B6600" s="61" t="s">
        <v>4</v>
      </c>
      <c r="E6600" s="9">
        <v>440.8</v>
      </c>
      <c r="F6600" s="9">
        <v>186.5</v>
      </c>
      <c r="G6600" s="179">
        <v>615</v>
      </c>
      <c r="H6600" s="174">
        <v>590.10000000000582</v>
      </c>
      <c r="I6600" s="176">
        <v>819.700000000003</v>
      </c>
      <c r="J6600" s="9" t="s">
        <v>277</v>
      </c>
      <c r="K6600" s="9" t="s">
        <v>277</v>
      </c>
      <c r="L6600" s="9" t="s">
        <v>277</v>
      </c>
      <c r="M6600" s="9" t="s">
        <v>277</v>
      </c>
      <c r="P6600" s="65">
        <f t="shared" si="182"/>
        <v>2652.1000000000085</v>
      </c>
      <c r="R6600" t="s">
        <v>1406</v>
      </c>
      <c r="T6600" s="3"/>
      <c r="U6600" s="3" t="s">
        <v>1401</v>
      </c>
    </row>
    <row r="6601" spans="1:21" ht="15">
      <c r="A6601" s="28" t="s">
        <v>660</v>
      </c>
      <c r="B6601" s="226" t="s">
        <v>1587</v>
      </c>
      <c r="C6601" s="3"/>
      <c r="D6601" s="3"/>
      <c r="E6601" s="9" t="s">
        <v>277</v>
      </c>
      <c r="F6601" s="9" t="s">
        <v>277</v>
      </c>
      <c r="G6601" s="9" t="s">
        <v>277</v>
      </c>
      <c r="H6601" s="9" t="s">
        <v>277</v>
      </c>
      <c r="I6601" s="9" t="s">
        <v>277</v>
      </c>
      <c r="J6601" s="9">
        <v>519.09999999999491</v>
      </c>
      <c r="K6601" s="9">
        <v>551.09999999999854</v>
      </c>
      <c r="L6601" s="9">
        <v>811.90000000000646</v>
      </c>
      <c r="M6601" s="65">
        <v>639.4</v>
      </c>
      <c r="P6601" s="65">
        <f t="shared" si="182"/>
        <v>2521.5</v>
      </c>
    </row>
    <row r="6602" spans="1:21" ht="15">
      <c r="A6602" s="28" t="s">
        <v>662</v>
      </c>
      <c r="B6602" s="226" t="s">
        <v>1581</v>
      </c>
      <c r="C6602" s="3"/>
      <c r="D6602" s="3"/>
      <c r="E6602" s="9" t="s">
        <v>277</v>
      </c>
      <c r="F6602" s="9" t="s">
        <v>277</v>
      </c>
      <c r="G6602" s="9" t="s">
        <v>277</v>
      </c>
      <c r="H6602" s="9" t="s">
        <v>277</v>
      </c>
      <c r="I6602" s="9" t="s">
        <v>277</v>
      </c>
      <c r="J6602" s="9">
        <v>565.69999999999709</v>
      </c>
      <c r="K6602" s="9">
        <v>457.25000000000728</v>
      </c>
      <c r="L6602" s="9">
        <v>639.19999999997231</v>
      </c>
      <c r="M6602" s="65">
        <v>784.1</v>
      </c>
      <c r="P6602" s="65">
        <f t="shared" si="182"/>
        <v>2446.2499999999768</v>
      </c>
      <c r="T6602" t="s">
        <v>2297</v>
      </c>
    </row>
    <row r="6603" spans="1:21" ht="15">
      <c r="A6603" s="28" t="s">
        <v>663</v>
      </c>
      <c r="B6603" s="61" t="s">
        <v>622</v>
      </c>
      <c r="E6603" s="9" t="s">
        <v>277</v>
      </c>
      <c r="F6603" s="9" t="s">
        <v>277</v>
      </c>
      <c r="G6603" s="9" t="s">
        <v>277</v>
      </c>
      <c r="H6603" s="9">
        <v>131.80000000000291</v>
      </c>
      <c r="I6603" s="9">
        <v>600.59999999999673</v>
      </c>
      <c r="J6603" s="9">
        <v>411.79999999999927</v>
      </c>
      <c r="K6603" s="9">
        <v>650.25000000000728</v>
      </c>
      <c r="L6603" s="9">
        <v>628.40000000004</v>
      </c>
      <c r="M6603" s="9" t="s">
        <v>277</v>
      </c>
      <c r="P6603" s="65">
        <f t="shared" si="182"/>
        <v>2422.8500000000463</v>
      </c>
    </row>
    <row r="6604" spans="1:21" ht="15">
      <c r="A6604" s="28" t="s">
        <v>664</v>
      </c>
      <c r="B6604" s="170" t="s">
        <v>1276</v>
      </c>
      <c r="C6604" s="3"/>
      <c r="D6604" s="3"/>
      <c r="E6604" s="9" t="s">
        <v>277</v>
      </c>
      <c r="F6604" s="9" t="s">
        <v>277</v>
      </c>
      <c r="G6604" s="9" t="s">
        <v>277</v>
      </c>
      <c r="H6604" s="9" t="s">
        <v>277</v>
      </c>
      <c r="I6604" s="9">
        <v>509.79999999999745</v>
      </c>
      <c r="J6604" s="179">
        <v>718.80000000000291</v>
      </c>
      <c r="K6604" s="9">
        <v>505.19999999999709</v>
      </c>
      <c r="L6604" s="9">
        <v>685.39999999995564</v>
      </c>
      <c r="M6604" s="9" t="s">
        <v>277</v>
      </c>
      <c r="P6604" s="65">
        <f t="shared" si="182"/>
        <v>2419.199999999953</v>
      </c>
      <c r="R6604" t="s">
        <v>287</v>
      </c>
    </row>
    <row r="6605" spans="1:21" ht="15">
      <c r="A6605" s="28" t="s">
        <v>667</v>
      </c>
      <c r="B6605" s="226" t="s">
        <v>1579</v>
      </c>
      <c r="C6605" s="3"/>
      <c r="D6605" s="3"/>
      <c r="E6605" s="9" t="s">
        <v>277</v>
      </c>
      <c r="F6605" s="9" t="s">
        <v>277</v>
      </c>
      <c r="G6605" s="9" t="s">
        <v>277</v>
      </c>
      <c r="H6605" s="9" t="s">
        <v>277</v>
      </c>
      <c r="I6605" s="9" t="s">
        <v>277</v>
      </c>
      <c r="J6605" s="9">
        <v>463.200000000008</v>
      </c>
      <c r="K6605" s="9">
        <v>629.70000000000073</v>
      </c>
      <c r="L6605" s="9">
        <v>504.10000000004732</v>
      </c>
      <c r="M6605" s="65">
        <v>727.6</v>
      </c>
      <c r="P6605" s="65">
        <f t="shared" si="182"/>
        <v>2324.6000000000558</v>
      </c>
    </row>
    <row r="6606" spans="1:21" ht="15">
      <c r="A6606" s="28" t="s">
        <v>726</v>
      </c>
      <c r="B6606" s="61" t="s">
        <v>155</v>
      </c>
      <c r="E6606" s="9" t="s">
        <v>277</v>
      </c>
      <c r="F6606" s="9" t="s">
        <v>277</v>
      </c>
      <c r="G6606" s="9">
        <v>330.6</v>
      </c>
      <c r="H6606" s="179">
        <v>457.70000000000437</v>
      </c>
      <c r="I6606" s="179">
        <v>787.29999999999927</v>
      </c>
      <c r="J6606" s="9">
        <v>492.40000000000509</v>
      </c>
      <c r="K6606" s="9">
        <v>248.90000000000873</v>
      </c>
      <c r="L6606" s="9" t="s">
        <v>277</v>
      </c>
      <c r="M6606" s="9" t="s">
        <v>277</v>
      </c>
      <c r="P6606" s="65">
        <f t="shared" si="182"/>
        <v>2316.9000000000174</v>
      </c>
      <c r="R6606" t="s">
        <v>335</v>
      </c>
      <c r="T6606" s="3"/>
      <c r="U6606" s="3"/>
    </row>
    <row r="6607" spans="1:21" ht="15">
      <c r="A6607" s="28" t="s">
        <v>727</v>
      </c>
      <c r="B6607" s="61" t="s">
        <v>596</v>
      </c>
      <c r="E6607" s="9" t="s">
        <v>277</v>
      </c>
      <c r="F6607" s="9" t="s">
        <v>277</v>
      </c>
      <c r="G6607" s="9" t="s">
        <v>277</v>
      </c>
      <c r="H6607" s="9">
        <v>210.30000000001019</v>
      </c>
      <c r="I6607" s="9">
        <v>330.29999999999927</v>
      </c>
      <c r="J6607" s="9">
        <v>49.099999999998545</v>
      </c>
      <c r="K6607" s="9">
        <v>439.59999999999491</v>
      </c>
      <c r="L6607" s="9">
        <v>659.70000000005598</v>
      </c>
      <c r="M6607" s="65">
        <v>599.29999999999995</v>
      </c>
      <c r="P6607" s="65">
        <f t="shared" si="182"/>
        <v>2288.3000000000588</v>
      </c>
    </row>
    <row r="6608" spans="1:21" ht="15">
      <c r="A6608" s="28" t="s">
        <v>728</v>
      </c>
      <c r="B6608" s="226" t="s">
        <v>1575</v>
      </c>
      <c r="C6608" s="3"/>
      <c r="D6608" s="3"/>
      <c r="E6608" s="9" t="s">
        <v>277</v>
      </c>
      <c r="F6608" s="9" t="s">
        <v>277</v>
      </c>
      <c r="G6608" s="9" t="s">
        <v>277</v>
      </c>
      <c r="H6608" s="9" t="s">
        <v>277</v>
      </c>
      <c r="I6608" s="9" t="s">
        <v>277</v>
      </c>
      <c r="J6608" s="9">
        <v>415.00000000000364</v>
      </c>
      <c r="K6608" s="9">
        <v>390.49999999999636</v>
      </c>
      <c r="L6608" s="9">
        <v>636.40000000007569</v>
      </c>
      <c r="M6608" s="65">
        <v>834.30000000000007</v>
      </c>
      <c r="P6608" s="65">
        <f t="shared" si="182"/>
        <v>2276.2000000000758</v>
      </c>
    </row>
    <row r="6609" spans="1:21" ht="15">
      <c r="A6609" s="28" t="s">
        <v>729</v>
      </c>
      <c r="B6609" s="61" t="s">
        <v>35</v>
      </c>
      <c r="E6609" s="9">
        <v>271</v>
      </c>
      <c r="F6609" s="9">
        <v>490.3</v>
      </c>
      <c r="G6609" s="9">
        <v>581.9</v>
      </c>
      <c r="H6609" s="9">
        <v>330.20000000000073</v>
      </c>
      <c r="I6609" s="9">
        <v>483.19999999999891</v>
      </c>
      <c r="J6609" s="9" t="s">
        <v>277</v>
      </c>
      <c r="K6609" s="9" t="s">
        <v>277</v>
      </c>
      <c r="L6609" s="9" t="s">
        <v>277</v>
      </c>
      <c r="M6609" s="9" t="s">
        <v>277</v>
      </c>
      <c r="P6609" s="65">
        <f t="shared" si="182"/>
        <v>2156.5999999999995</v>
      </c>
      <c r="T6609" s="3"/>
      <c r="U6609" s="3"/>
    </row>
    <row r="6610" spans="1:21" ht="15">
      <c r="A6610" s="28" t="s">
        <v>730</v>
      </c>
      <c r="B6610" s="170" t="s">
        <v>1269</v>
      </c>
      <c r="C6610" s="3"/>
      <c r="D6610" s="3"/>
      <c r="E6610" s="9" t="s">
        <v>277</v>
      </c>
      <c r="F6610" s="9" t="s">
        <v>277</v>
      </c>
      <c r="G6610" s="9" t="s">
        <v>277</v>
      </c>
      <c r="H6610" s="9" t="s">
        <v>277</v>
      </c>
      <c r="I6610" s="9">
        <v>366.59999999999854</v>
      </c>
      <c r="J6610" s="9">
        <v>289.10000000000036</v>
      </c>
      <c r="K6610" s="9">
        <v>562.09999999999854</v>
      </c>
      <c r="L6610" s="9">
        <v>453.90000000001163</v>
      </c>
      <c r="M6610" s="65">
        <v>479.8</v>
      </c>
      <c r="P6610" s="65">
        <f t="shared" ref="P6610:P6641" si="183">SUM(E6610:M6610)</f>
        <v>2151.5000000000091</v>
      </c>
    </row>
    <row r="6611" spans="1:21" ht="15">
      <c r="A6611" s="28" t="s">
        <v>731</v>
      </c>
      <c r="B6611" s="226" t="s">
        <v>1590</v>
      </c>
      <c r="C6611" s="3"/>
      <c r="D6611" s="3"/>
      <c r="E6611" s="9" t="s">
        <v>277</v>
      </c>
      <c r="F6611" s="9" t="s">
        <v>277</v>
      </c>
      <c r="G6611" s="9" t="s">
        <v>277</v>
      </c>
      <c r="H6611" s="9" t="s">
        <v>277</v>
      </c>
      <c r="I6611" s="9" t="s">
        <v>277</v>
      </c>
      <c r="J6611" s="9" t="s">
        <v>277</v>
      </c>
      <c r="K6611" s="9">
        <v>526</v>
      </c>
      <c r="L6611" s="179">
        <v>918.89999999995416</v>
      </c>
      <c r="M6611" s="65">
        <v>698</v>
      </c>
      <c r="P6611" s="65">
        <f t="shared" si="183"/>
        <v>2142.8999999999542</v>
      </c>
      <c r="R6611" t="s">
        <v>283</v>
      </c>
    </row>
    <row r="6612" spans="1:21" ht="15">
      <c r="A6612" s="28" t="s">
        <v>732</v>
      </c>
      <c r="B6612" s="226" t="s">
        <v>1583</v>
      </c>
      <c r="C6612" s="3"/>
      <c r="D6612" s="3"/>
      <c r="E6612" s="9" t="s">
        <v>277</v>
      </c>
      <c r="F6612" s="9" t="s">
        <v>277</v>
      </c>
      <c r="G6612" s="9" t="s">
        <v>277</v>
      </c>
      <c r="H6612" s="9" t="s">
        <v>277</v>
      </c>
      <c r="I6612" s="9" t="s">
        <v>277</v>
      </c>
      <c r="J6612" s="9">
        <v>357</v>
      </c>
      <c r="K6612" s="9">
        <v>522</v>
      </c>
      <c r="L6612" s="9">
        <v>777.40000000000953</v>
      </c>
      <c r="M6612" s="65">
        <v>485.70000000000005</v>
      </c>
      <c r="P6612" s="65">
        <f t="shared" si="183"/>
        <v>2142.1000000000095</v>
      </c>
    </row>
    <row r="6613" spans="1:21" ht="15">
      <c r="A6613" s="28" t="s">
        <v>733</v>
      </c>
      <c r="B6613" s="226" t="s">
        <v>1591</v>
      </c>
      <c r="C6613" s="3"/>
      <c r="D6613" s="3"/>
      <c r="E6613" s="9" t="s">
        <v>277</v>
      </c>
      <c r="F6613" s="9" t="s">
        <v>277</v>
      </c>
      <c r="G6613" s="9" t="s">
        <v>277</v>
      </c>
      <c r="H6613" s="9" t="s">
        <v>277</v>
      </c>
      <c r="I6613" s="9" t="s">
        <v>277</v>
      </c>
      <c r="J6613" s="9" t="s">
        <v>277</v>
      </c>
      <c r="K6613" s="9">
        <v>447.59999999999854</v>
      </c>
      <c r="L6613" s="9">
        <v>799.00000000004002</v>
      </c>
      <c r="M6613" s="65">
        <v>871.5</v>
      </c>
      <c r="P6613" s="65">
        <f t="shared" si="183"/>
        <v>2118.1000000000386</v>
      </c>
    </row>
    <row r="6614" spans="1:21" ht="15">
      <c r="A6614" s="28" t="s">
        <v>734</v>
      </c>
      <c r="B6614" s="170" t="s">
        <v>1285</v>
      </c>
      <c r="C6614" s="3"/>
      <c r="D6614" s="3"/>
      <c r="E6614" s="9" t="s">
        <v>277</v>
      </c>
      <c r="F6614" s="9" t="s">
        <v>277</v>
      </c>
      <c r="G6614" s="9" t="s">
        <v>277</v>
      </c>
      <c r="H6614" s="9" t="s">
        <v>277</v>
      </c>
      <c r="I6614" s="175">
        <v>811.10000000000218</v>
      </c>
      <c r="J6614" s="175">
        <v>825.29999999999927</v>
      </c>
      <c r="K6614" s="9">
        <v>480.19999999999345</v>
      </c>
      <c r="L6614" s="9" t="s">
        <v>277</v>
      </c>
      <c r="M6614" s="9" t="s">
        <v>277</v>
      </c>
      <c r="P6614" s="65">
        <f t="shared" si="183"/>
        <v>2116.5999999999949</v>
      </c>
      <c r="R6614" t="s">
        <v>356</v>
      </c>
    </row>
    <row r="6615" spans="1:21" ht="15">
      <c r="A6615" s="28" t="s">
        <v>735</v>
      </c>
      <c r="B6615" s="170" t="s">
        <v>1281</v>
      </c>
      <c r="C6615" s="3"/>
      <c r="D6615" s="3"/>
      <c r="E6615" s="9" t="s">
        <v>277</v>
      </c>
      <c r="F6615" s="9" t="s">
        <v>277</v>
      </c>
      <c r="G6615" s="9" t="s">
        <v>277</v>
      </c>
      <c r="H6615" s="9" t="s">
        <v>277</v>
      </c>
      <c r="I6615" s="9">
        <v>373.99999999999818</v>
      </c>
      <c r="J6615" s="9">
        <v>432.19999999998981</v>
      </c>
      <c r="K6615" s="9">
        <v>248.09999999999854</v>
      </c>
      <c r="L6615" s="9">
        <v>480.54999999998546</v>
      </c>
      <c r="M6615" s="65">
        <v>540.1</v>
      </c>
      <c r="P6615" s="65">
        <f t="shared" si="183"/>
        <v>2074.9499999999721</v>
      </c>
    </row>
    <row r="6616" spans="1:21" ht="15">
      <c r="A6616" s="28" t="s">
        <v>736</v>
      </c>
      <c r="B6616" s="226" t="s">
        <v>1589</v>
      </c>
      <c r="C6616" s="3"/>
      <c r="D6616" s="3"/>
      <c r="E6616" s="9" t="s">
        <v>277</v>
      </c>
      <c r="F6616" s="9" t="s">
        <v>277</v>
      </c>
      <c r="G6616" s="9" t="s">
        <v>277</v>
      </c>
      <c r="H6616" s="9" t="s">
        <v>277</v>
      </c>
      <c r="I6616" s="9" t="s">
        <v>277</v>
      </c>
      <c r="J6616" s="9" t="s">
        <v>277</v>
      </c>
      <c r="K6616" s="9">
        <v>519.60000000000582</v>
      </c>
      <c r="L6616" s="9">
        <v>776.0000000000291</v>
      </c>
      <c r="M6616" s="65">
        <v>702.2</v>
      </c>
      <c r="P6616" s="65">
        <f t="shared" si="183"/>
        <v>1997.800000000035</v>
      </c>
    </row>
    <row r="6617" spans="1:21" ht="15">
      <c r="A6617" s="28" t="s">
        <v>737</v>
      </c>
      <c r="B6617" s="61" t="s">
        <v>2091</v>
      </c>
      <c r="C6617" s="3"/>
      <c r="D6617" s="3"/>
      <c r="E6617" s="9" t="s">
        <v>277</v>
      </c>
      <c r="F6617" s="9" t="s">
        <v>277</v>
      </c>
      <c r="G6617" s="9" t="s">
        <v>277</v>
      </c>
      <c r="H6617" s="9" t="s">
        <v>277</v>
      </c>
      <c r="I6617" s="9" t="s">
        <v>277</v>
      </c>
      <c r="J6617" s="9" t="s">
        <v>277</v>
      </c>
      <c r="K6617" s="9" t="s">
        <v>277</v>
      </c>
      <c r="L6617" s="176">
        <v>1234.00000000004</v>
      </c>
      <c r="M6617" s="65">
        <v>706.80000000000007</v>
      </c>
      <c r="N6617" s="65"/>
      <c r="P6617" s="65">
        <f t="shared" si="183"/>
        <v>1940.8000000000402</v>
      </c>
      <c r="R6617" t="s">
        <v>280</v>
      </c>
      <c r="U6617" s="3" t="s">
        <v>1401</v>
      </c>
    </row>
    <row r="6618" spans="1:21" ht="15">
      <c r="A6618" s="28" t="s">
        <v>738</v>
      </c>
      <c r="B6618" s="226" t="s">
        <v>1614</v>
      </c>
      <c r="C6618" s="3"/>
      <c r="D6618" s="3"/>
      <c r="E6618" s="9" t="s">
        <v>277</v>
      </c>
      <c r="F6618" s="9" t="s">
        <v>277</v>
      </c>
      <c r="G6618" s="9" t="s">
        <v>277</v>
      </c>
      <c r="H6618" s="9" t="s">
        <v>277</v>
      </c>
      <c r="I6618" s="9" t="s">
        <v>277</v>
      </c>
      <c r="J6618" s="9" t="s">
        <v>277</v>
      </c>
      <c r="K6618" s="9">
        <v>588.00000000001091</v>
      </c>
      <c r="L6618" s="179">
        <v>937.15000000001601</v>
      </c>
      <c r="M6618" s="65">
        <v>413.6</v>
      </c>
      <c r="P6618" s="65">
        <f t="shared" si="183"/>
        <v>1938.7500000000268</v>
      </c>
      <c r="R6618" t="s">
        <v>282</v>
      </c>
    </row>
    <row r="6619" spans="1:21" ht="15">
      <c r="A6619" s="28" t="s">
        <v>739</v>
      </c>
      <c r="B6619" s="226" t="s">
        <v>1576</v>
      </c>
      <c r="C6619" s="3"/>
      <c r="D6619" s="3"/>
      <c r="E6619" s="9" t="s">
        <v>277</v>
      </c>
      <c r="F6619" s="9" t="s">
        <v>277</v>
      </c>
      <c r="G6619" s="9" t="s">
        <v>277</v>
      </c>
      <c r="H6619" s="9" t="s">
        <v>277</v>
      </c>
      <c r="I6619" s="9" t="s">
        <v>277</v>
      </c>
      <c r="J6619" s="9">
        <v>407.79999999999927</v>
      </c>
      <c r="K6619" s="9">
        <v>612.49999999999818</v>
      </c>
      <c r="L6619" s="9">
        <v>495.69999999998544</v>
      </c>
      <c r="M6619" s="65">
        <v>349.70000000000005</v>
      </c>
      <c r="P6619" s="65">
        <f t="shared" si="183"/>
        <v>1865.699999999983</v>
      </c>
    </row>
    <row r="6620" spans="1:21" ht="15">
      <c r="A6620" s="28" t="s">
        <v>740</v>
      </c>
      <c r="B6620" s="61" t="s">
        <v>2089</v>
      </c>
      <c r="C6620" s="3"/>
      <c r="D6620" s="3"/>
      <c r="E6620" s="9" t="s">
        <v>277</v>
      </c>
      <c r="F6620" s="9" t="s">
        <v>277</v>
      </c>
      <c r="G6620" s="9" t="s">
        <v>277</v>
      </c>
      <c r="H6620" s="9" t="s">
        <v>277</v>
      </c>
      <c r="I6620" s="9" t="s">
        <v>277</v>
      </c>
      <c r="J6620" s="9" t="s">
        <v>277</v>
      </c>
      <c r="K6620" s="9" t="s">
        <v>277</v>
      </c>
      <c r="L6620" s="175">
        <v>957.70000000007201</v>
      </c>
      <c r="M6620" s="90">
        <v>889</v>
      </c>
      <c r="N6620" s="65"/>
      <c r="P6620" s="65">
        <f t="shared" si="183"/>
        <v>1846.7000000000721</v>
      </c>
      <c r="R6620" t="s">
        <v>3121</v>
      </c>
    </row>
    <row r="6621" spans="1:21" ht="15">
      <c r="A6621" s="28" t="s">
        <v>741</v>
      </c>
      <c r="B6621" s="61" t="s">
        <v>29</v>
      </c>
      <c r="E6621" s="179">
        <v>557.29999999999995</v>
      </c>
      <c r="F6621" s="9">
        <v>451.2</v>
      </c>
      <c r="G6621" s="9">
        <v>464</v>
      </c>
      <c r="H6621" s="9" t="s">
        <v>277</v>
      </c>
      <c r="I6621" s="9" t="s">
        <v>277</v>
      </c>
      <c r="J6621" s="9">
        <v>345.79999999999927</v>
      </c>
      <c r="K6621" s="9" t="s">
        <v>277</v>
      </c>
      <c r="L6621" s="9" t="s">
        <v>277</v>
      </c>
      <c r="M6621" s="9" t="s">
        <v>277</v>
      </c>
      <c r="P6621" s="65">
        <f t="shared" si="183"/>
        <v>1818.2999999999993</v>
      </c>
      <c r="R6621" t="s">
        <v>287</v>
      </c>
      <c r="T6621" s="3"/>
      <c r="U6621" s="3"/>
    </row>
    <row r="6622" spans="1:21" ht="15">
      <c r="A6622" s="28" t="s">
        <v>742</v>
      </c>
      <c r="B6622" s="226" t="s">
        <v>1596</v>
      </c>
      <c r="C6622" s="3"/>
      <c r="D6622" s="3"/>
      <c r="E6622" s="9" t="s">
        <v>277</v>
      </c>
      <c r="F6622" s="9" t="s">
        <v>277</v>
      </c>
      <c r="G6622" s="9" t="s">
        <v>277</v>
      </c>
      <c r="H6622" s="9" t="s">
        <v>277</v>
      </c>
      <c r="I6622" s="9" t="s">
        <v>277</v>
      </c>
      <c r="J6622" s="9" t="s">
        <v>277</v>
      </c>
      <c r="K6622" s="9">
        <v>506.19999999999709</v>
      </c>
      <c r="L6622" s="9">
        <v>530.20000000000368</v>
      </c>
      <c r="M6622" s="65">
        <v>741.1</v>
      </c>
      <c r="P6622" s="65">
        <f t="shared" si="183"/>
        <v>1777.5000000000009</v>
      </c>
    </row>
    <row r="6623" spans="1:21" ht="15">
      <c r="A6623" s="28" t="s">
        <v>743</v>
      </c>
      <c r="B6623" s="226" t="s">
        <v>1666</v>
      </c>
      <c r="C6623" s="3"/>
      <c r="D6623" s="3"/>
      <c r="E6623" s="9" t="s">
        <v>277</v>
      </c>
      <c r="F6623" s="9" t="s">
        <v>277</v>
      </c>
      <c r="G6623" s="9" t="s">
        <v>277</v>
      </c>
      <c r="H6623" s="9" t="s">
        <v>277</v>
      </c>
      <c r="I6623" s="9" t="s">
        <v>277</v>
      </c>
      <c r="J6623" s="9" t="s">
        <v>277</v>
      </c>
      <c r="K6623" s="9">
        <v>460.50000000000728</v>
      </c>
      <c r="L6623" s="9">
        <v>653.30000000005816</v>
      </c>
      <c r="M6623" s="65">
        <v>637.5</v>
      </c>
      <c r="P6623" s="65">
        <f t="shared" si="183"/>
        <v>1751.3000000000654</v>
      </c>
    </row>
    <row r="6624" spans="1:21" ht="15">
      <c r="A6624" s="28" t="s">
        <v>744</v>
      </c>
      <c r="B6624" s="61" t="s">
        <v>2096</v>
      </c>
      <c r="C6624" s="3"/>
      <c r="D6624" s="3"/>
      <c r="E6624" s="9" t="s">
        <v>277</v>
      </c>
      <c r="F6624" s="9" t="s">
        <v>277</v>
      </c>
      <c r="G6624" s="9" t="s">
        <v>277</v>
      </c>
      <c r="H6624" s="9" t="s">
        <v>277</v>
      </c>
      <c r="I6624" s="9" t="s">
        <v>277</v>
      </c>
      <c r="J6624" s="9" t="s">
        <v>277</v>
      </c>
      <c r="K6624" s="9" t="s">
        <v>277</v>
      </c>
      <c r="L6624" s="9">
        <v>773.64999999999554</v>
      </c>
      <c r="M6624" s="90">
        <v>956.4</v>
      </c>
      <c r="N6624" s="65"/>
      <c r="P6624" s="65">
        <f t="shared" si="183"/>
        <v>1730.0499999999956</v>
      </c>
      <c r="R6624" t="s">
        <v>282</v>
      </c>
    </row>
    <row r="6625" spans="1:21" ht="15">
      <c r="A6625" s="28" t="s">
        <v>745</v>
      </c>
      <c r="B6625" s="61" t="s">
        <v>2097</v>
      </c>
      <c r="C6625" s="3"/>
      <c r="D6625" s="3"/>
      <c r="E6625" s="9" t="s">
        <v>277</v>
      </c>
      <c r="F6625" s="9" t="s">
        <v>277</v>
      </c>
      <c r="G6625" s="9" t="s">
        <v>277</v>
      </c>
      <c r="H6625" s="9" t="s">
        <v>277</v>
      </c>
      <c r="I6625" s="9" t="s">
        <v>277</v>
      </c>
      <c r="J6625" s="9" t="s">
        <v>277</v>
      </c>
      <c r="K6625" s="9" t="s">
        <v>277</v>
      </c>
      <c r="L6625" s="9">
        <v>706.00000000005173</v>
      </c>
      <c r="M6625" s="113">
        <v>995.9</v>
      </c>
      <c r="N6625" s="65"/>
      <c r="P6625" s="65">
        <f t="shared" si="183"/>
        <v>1701.9000000000517</v>
      </c>
      <c r="R6625" t="s">
        <v>299</v>
      </c>
    </row>
    <row r="6626" spans="1:21" ht="15">
      <c r="A6626" s="28" t="s">
        <v>746</v>
      </c>
      <c r="B6626" s="226" t="s">
        <v>1593</v>
      </c>
      <c r="C6626" s="3"/>
      <c r="D6626" s="3"/>
      <c r="E6626" s="9" t="s">
        <v>277</v>
      </c>
      <c r="F6626" s="9" t="s">
        <v>277</v>
      </c>
      <c r="G6626" s="9" t="s">
        <v>277</v>
      </c>
      <c r="H6626" s="9" t="s">
        <v>277</v>
      </c>
      <c r="I6626" s="9" t="s">
        <v>277</v>
      </c>
      <c r="J6626" s="9" t="s">
        <v>277</v>
      </c>
      <c r="K6626" s="9">
        <v>535.59999999999854</v>
      </c>
      <c r="L6626" s="9">
        <v>479.00000000006258</v>
      </c>
      <c r="M6626" s="65">
        <v>549.4</v>
      </c>
      <c r="P6626" s="65">
        <f t="shared" si="183"/>
        <v>1564.0000000000609</v>
      </c>
    </row>
    <row r="6627" spans="1:21" ht="15">
      <c r="A6627" s="28" t="s">
        <v>747</v>
      </c>
      <c r="B6627" s="226" t="s">
        <v>1617</v>
      </c>
      <c r="C6627" s="3"/>
      <c r="D6627" s="3"/>
      <c r="E6627" s="9" t="s">
        <v>277</v>
      </c>
      <c r="F6627" s="9" t="s">
        <v>277</v>
      </c>
      <c r="G6627" s="9" t="s">
        <v>277</v>
      </c>
      <c r="H6627" s="9" t="s">
        <v>277</v>
      </c>
      <c r="I6627" s="9" t="s">
        <v>277</v>
      </c>
      <c r="J6627" s="9" t="s">
        <v>277</v>
      </c>
      <c r="K6627" s="9">
        <v>180.00000000000546</v>
      </c>
      <c r="L6627" s="9">
        <v>665.70000000002483</v>
      </c>
      <c r="M6627" s="65">
        <v>714.50000000000011</v>
      </c>
      <c r="P6627" s="65">
        <f t="shared" si="183"/>
        <v>1560.2000000000303</v>
      </c>
    </row>
    <row r="6628" spans="1:21" ht="15">
      <c r="A6628" s="28" t="s">
        <v>748</v>
      </c>
      <c r="B6628" s="170" t="s">
        <v>1270</v>
      </c>
      <c r="C6628" s="3"/>
      <c r="D6628" s="3"/>
      <c r="E6628" s="9" t="s">
        <v>277</v>
      </c>
      <c r="F6628" s="9" t="s">
        <v>277</v>
      </c>
      <c r="G6628" s="9" t="s">
        <v>277</v>
      </c>
      <c r="H6628" s="9" t="s">
        <v>277</v>
      </c>
      <c r="I6628" s="9">
        <v>543.19999999999891</v>
      </c>
      <c r="J6628" s="176">
        <v>930.40000000000509</v>
      </c>
      <c r="K6628" s="9" t="s">
        <v>277</v>
      </c>
      <c r="L6628" s="9" t="s">
        <v>277</v>
      </c>
      <c r="M6628" s="9" t="s">
        <v>277</v>
      </c>
      <c r="P6628" s="65">
        <f t="shared" si="183"/>
        <v>1473.600000000004</v>
      </c>
      <c r="R6628" t="s">
        <v>280</v>
      </c>
      <c r="U6628" s="3" t="s">
        <v>1401</v>
      </c>
    </row>
    <row r="6629" spans="1:21" ht="15">
      <c r="A6629" s="28" t="s">
        <v>749</v>
      </c>
      <c r="B6629" s="226" t="s">
        <v>1580</v>
      </c>
      <c r="C6629" s="3"/>
      <c r="D6629" s="3"/>
      <c r="E6629" s="9" t="s">
        <v>277</v>
      </c>
      <c r="F6629" s="9" t="s">
        <v>277</v>
      </c>
      <c r="G6629" s="9" t="s">
        <v>277</v>
      </c>
      <c r="H6629" s="9" t="s">
        <v>277</v>
      </c>
      <c r="I6629" s="9" t="s">
        <v>277</v>
      </c>
      <c r="J6629" s="9">
        <v>503.59999999999854</v>
      </c>
      <c r="K6629" s="9">
        <v>461.90000000000146</v>
      </c>
      <c r="L6629" s="9">
        <v>201.10000000002765</v>
      </c>
      <c r="M6629" s="65">
        <v>302.60000000000002</v>
      </c>
      <c r="P6629" s="65">
        <f t="shared" si="183"/>
        <v>1469.2000000000276</v>
      </c>
    </row>
    <row r="6630" spans="1:21" ht="15">
      <c r="A6630" s="28" t="s">
        <v>750</v>
      </c>
      <c r="B6630" s="61" t="s">
        <v>2075</v>
      </c>
      <c r="C6630" s="3"/>
      <c r="D6630" s="3"/>
      <c r="E6630" s="9" t="s">
        <v>277</v>
      </c>
      <c r="F6630" s="9" t="s">
        <v>277</v>
      </c>
      <c r="G6630" s="9" t="s">
        <v>277</v>
      </c>
      <c r="H6630" s="9" t="s">
        <v>277</v>
      </c>
      <c r="I6630" s="9" t="s">
        <v>277</v>
      </c>
      <c r="J6630" s="9" t="s">
        <v>277</v>
      </c>
      <c r="K6630" s="9" t="s">
        <v>277</v>
      </c>
      <c r="L6630" s="9">
        <v>657.60000000006983</v>
      </c>
      <c r="M6630" s="65">
        <v>810.3</v>
      </c>
      <c r="N6630" s="65"/>
      <c r="P6630" s="65">
        <f t="shared" si="183"/>
        <v>1467.9000000000697</v>
      </c>
    </row>
    <row r="6631" spans="1:21" ht="15">
      <c r="A6631" s="28" t="s">
        <v>751</v>
      </c>
      <c r="B6631" s="226" t="s">
        <v>1592</v>
      </c>
      <c r="C6631" s="3"/>
      <c r="D6631" s="3"/>
      <c r="E6631" s="9" t="s">
        <v>277</v>
      </c>
      <c r="F6631" s="9" t="s">
        <v>277</v>
      </c>
      <c r="G6631" s="9" t="s">
        <v>277</v>
      </c>
      <c r="H6631" s="9" t="s">
        <v>277</v>
      </c>
      <c r="I6631" s="9" t="s">
        <v>277</v>
      </c>
      <c r="J6631" s="9" t="s">
        <v>277</v>
      </c>
      <c r="K6631" s="9">
        <v>267.89999999999054</v>
      </c>
      <c r="L6631" s="9">
        <v>614.49999999999568</v>
      </c>
      <c r="M6631" s="65">
        <v>580</v>
      </c>
      <c r="P6631" s="65">
        <f t="shared" si="183"/>
        <v>1462.3999999999862</v>
      </c>
    </row>
    <row r="6632" spans="1:21" ht="15">
      <c r="A6632" s="28" t="s">
        <v>752</v>
      </c>
      <c r="B6632" s="61" t="s">
        <v>2094</v>
      </c>
      <c r="C6632" s="3"/>
      <c r="D6632" s="3"/>
      <c r="E6632" s="9" t="s">
        <v>277</v>
      </c>
      <c r="F6632" s="9" t="s">
        <v>277</v>
      </c>
      <c r="G6632" s="9" t="s">
        <v>277</v>
      </c>
      <c r="H6632" s="9" t="s">
        <v>277</v>
      </c>
      <c r="I6632" s="9" t="s">
        <v>277</v>
      </c>
      <c r="J6632" s="9" t="s">
        <v>277</v>
      </c>
      <c r="K6632" s="9" t="s">
        <v>277</v>
      </c>
      <c r="L6632" s="9">
        <v>624.59999999993738</v>
      </c>
      <c r="M6632" s="65">
        <v>837.2</v>
      </c>
      <c r="N6632" s="65"/>
      <c r="P6632" s="65">
        <f t="shared" si="183"/>
        <v>1461.7999999999374</v>
      </c>
    </row>
    <row r="6633" spans="1:21" ht="15">
      <c r="A6633" s="28" t="s">
        <v>753</v>
      </c>
      <c r="B6633" s="61" t="s">
        <v>2092</v>
      </c>
      <c r="C6633" s="3"/>
      <c r="D6633" s="3"/>
      <c r="E6633" s="9" t="s">
        <v>277</v>
      </c>
      <c r="F6633" s="9" t="s">
        <v>277</v>
      </c>
      <c r="G6633" s="9" t="s">
        <v>277</v>
      </c>
      <c r="H6633" s="9" t="s">
        <v>277</v>
      </c>
      <c r="I6633" s="9" t="s">
        <v>277</v>
      </c>
      <c r="J6633" s="9" t="s">
        <v>277</v>
      </c>
      <c r="K6633" s="9" t="s">
        <v>277</v>
      </c>
      <c r="L6633" s="9">
        <v>770.69999999998549</v>
      </c>
      <c r="M6633" s="65">
        <v>687.4</v>
      </c>
      <c r="N6633" s="65"/>
      <c r="P6633" s="65">
        <f t="shared" si="183"/>
        <v>1458.0999999999854</v>
      </c>
    </row>
    <row r="6634" spans="1:21" ht="15">
      <c r="A6634" s="28" t="s">
        <v>754</v>
      </c>
      <c r="B6634" s="61" t="s">
        <v>157</v>
      </c>
      <c r="E6634" s="9" t="s">
        <v>277</v>
      </c>
      <c r="F6634" s="9" t="s">
        <v>277</v>
      </c>
      <c r="G6634" s="9">
        <v>455.6</v>
      </c>
      <c r="H6634" s="9">
        <v>291.99999999999272</v>
      </c>
      <c r="I6634" s="9">
        <v>700.30000000000109</v>
      </c>
      <c r="J6634" s="9" t="s">
        <v>277</v>
      </c>
      <c r="K6634" s="9" t="s">
        <v>277</v>
      </c>
      <c r="L6634" s="9" t="s">
        <v>277</v>
      </c>
      <c r="M6634" s="9" t="s">
        <v>277</v>
      </c>
      <c r="P6634" s="65">
        <f t="shared" si="183"/>
        <v>1447.8999999999937</v>
      </c>
    </row>
    <row r="6635" spans="1:21" ht="15">
      <c r="A6635" s="28" t="s">
        <v>755</v>
      </c>
      <c r="B6635" s="226" t="s">
        <v>2171</v>
      </c>
      <c r="C6635" s="3"/>
      <c r="D6635" s="3"/>
      <c r="E6635" s="9" t="s">
        <v>277</v>
      </c>
      <c r="F6635" s="9" t="s">
        <v>277</v>
      </c>
      <c r="G6635" s="9" t="s">
        <v>277</v>
      </c>
      <c r="H6635" s="9" t="s">
        <v>277</v>
      </c>
      <c r="I6635" s="9" t="s">
        <v>277</v>
      </c>
      <c r="J6635" s="9" t="s">
        <v>277</v>
      </c>
      <c r="K6635" s="9">
        <v>484.95000000000073</v>
      </c>
      <c r="L6635" s="9">
        <v>391.70000000006763</v>
      </c>
      <c r="M6635" s="65">
        <v>558.5</v>
      </c>
      <c r="P6635" s="65">
        <f t="shared" si="183"/>
        <v>1435.1500000000683</v>
      </c>
    </row>
    <row r="6636" spans="1:21" ht="15">
      <c r="A6636" s="28" t="s">
        <v>756</v>
      </c>
      <c r="B6636" s="61" t="s">
        <v>2081</v>
      </c>
      <c r="C6636" s="3"/>
      <c r="D6636" s="3"/>
      <c r="E6636" s="9" t="s">
        <v>277</v>
      </c>
      <c r="F6636" s="9" t="s">
        <v>277</v>
      </c>
      <c r="G6636" s="9" t="s">
        <v>277</v>
      </c>
      <c r="H6636" s="9" t="s">
        <v>277</v>
      </c>
      <c r="I6636" s="9" t="s">
        <v>277</v>
      </c>
      <c r="J6636" s="9" t="s">
        <v>277</v>
      </c>
      <c r="K6636" s="9" t="s">
        <v>277</v>
      </c>
      <c r="L6636" s="9">
        <v>674.59999999993374</v>
      </c>
      <c r="M6636" s="65">
        <v>737</v>
      </c>
      <c r="N6636" s="65"/>
      <c r="P6636" s="65">
        <f t="shared" si="183"/>
        <v>1411.5999999999337</v>
      </c>
    </row>
    <row r="6637" spans="1:21" ht="15">
      <c r="A6637" s="28" t="s">
        <v>757</v>
      </c>
      <c r="B6637" s="61" t="s">
        <v>2078</v>
      </c>
      <c r="C6637" s="3"/>
      <c r="D6637" s="3"/>
      <c r="E6637" s="9" t="s">
        <v>277</v>
      </c>
      <c r="F6637" s="9" t="s">
        <v>277</v>
      </c>
      <c r="G6637" s="9" t="s">
        <v>277</v>
      </c>
      <c r="H6637" s="9" t="s">
        <v>277</v>
      </c>
      <c r="I6637" s="9" t="s">
        <v>277</v>
      </c>
      <c r="J6637" s="9" t="s">
        <v>277</v>
      </c>
      <c r="K6637" s="9" t="s">
        <v>277</v>
      </c>
      <c r="L6637" s="179">
        <v>839.20000000002483</v>
      </c>
      <c r="M6637" s="65">
        <v>564.4</v>
      </c>
      <c r="N6637" s="65"/>
      <c r="P6637" s="65">
        <f t="shared" si="183"/>
        <v>1403.6000000000249</v>
      </c>
      <c r="R6637" t="s">
        <v>296</v>
      </c>
    </row>
    <row r="6638" spans="1:21" ht="15">
      <c r="A6638" s="28" t="s">
        <v>758</v>
      </c>
      <c r="B6638" s="61" t="s">
        <v>177</v>
      </c>
      <c r="E6638" s="9">
        <v>458.7</v>
      </c>
      <c r="F6638" s="176">
        <v>939.3</v>
      </c>
      <c r="G6638" s="9" t="s">
        <v>277</v>
      </c>
      <c r="H6638" s="9" t="s">
        <v>277</v>
      </c>
      <c r="I6638" s="9" t="s">
        <v>277</v>
      </c>
      <c r="J6638" s="9" t="s">
        <v>277</v>
      </c>
      <c r="K6638" s="9" t="s">
        <v>277</v>
      </c>
      <c r="L6638" s="9" t="s">
        <v>277</v>
      </c>
      <c r="M6638" s="9" t="s">
        <v>277</v>
      </c>
      <c r="P6638" s="65">
        <f t="shared" si="183"/>
        <v>1398</v>
      </c>
      <c r="R6638" t="s">
        <v>280</v>
      </c>
      <c r="T6638" s="3"/>
      <c r="U6638" s="3" t="s">
        <v>1401</v>
      </c>
    </row>
    <row r="6639" spans="1:21" ht="15">
      <c r="A6639" s="28" t="s">
        <v>759</v>
      </c>
      <c r="B6639" s="61" t="s">
        <v>2080</v>
      </c>
      <c r="C6639" s="3"/>
      <c r="D6639" s="3"/>
      <c r="E6639" s="9" t="s">
        <v>277</v>
      </c>
      <c r="F6639" s="9" t="s">
        <v>277</v>
      </c>
      <c r="G6639" s="9" t="s">
        <v>277</v>
      </c>
      <c r="H6639" s="9" t="s">
        <v>277</v>
      </c>
      <c r="I6639" s="9" t="s">
        <v>277</v>
      </c>
      <c r="J6639" s="9" t="s">
        <v>277</v>
      </c>
      <c r="K6639" s="9" t="s">
        <v>277</v>
      </c>
      <c r="L6639" s="179">
        <v>827.39999999993449</v>
      </c>
      <c r="M6639" s="65">
        <v>570.4</v>
      </c>
      <c r="N6639" s="65"/>
      <c r="P6639" s="65">
        <f t="shared" si="183"/>
        <v>1397.7999999999345</v>
      </c>
      <c r="R6639" t="s">
        <v>286</v>
      </c>
    </row>
    <row r="6640" spans="1:21" ht="15">
      <c r="A6640" s="28" t="s">
        <v>760</v>
      </c>
      <c r="B6640" s="61" t="s">
        <v>179</v>
      </c>
      <c r="C6640" s="3"/>
      <c r="D6640" s="3"/>
      <c r="E6640" s="9" t="s">
        <v>277</v>
      </c>
      <c r="F6640" s="9" t="s">
        <v>277</v>
      </c>
      <c r="G6640" s="9" t="s">
        <v>277</v>
      </c>
      <c r="H6640" s="9" t="s">
        <v>277</v>
      </c>
      <c r="I6640" s="9" t="s">
        <v>277</v>
      </c>
      <c r="J6640" s="9" t="s">
        <v>277</v>
      </c>
      <c r="K6640" s="9" t="s">
        <v>277</v>
      </c>
      <c r="L6640" s="9">
        <v>722.50000000003706</v>
      </c>
      <c r="M6640" s="65">
        <v>671.5</v>
      </c>
      <c r="N6640" s="65"/>
      <c r="P6640" s="65">
        <f t="shared" si="183"/>
        <v>1394.0000000000371</v>
      </c>
    </row>
    <row r="6641" spans="1:18" ht="15">
      <c r="A6641" s="28" t="s">
        <v>761</v>
      </c>
      <c r="B6641" s="61" t="s">
        <v>2083</v>
      </c>
      <c r="C6641" s="3"/>
      <c r="D6641" s="3"/>
      <c r="E6641" s="9" t="s">
        <v>277</v>
      </c>
      <c r="F6641" s="9" t="s">
        <v>277</v>
      </c>
      <c r="G6641" s="9" t="s">
        <v>277</v>
      </c>
      <c r="H6641" s="9" t="s">
        <v>277</v>
      </c>
      <c r="I6641" s="9" t="s">
        <v>277</v>
      </c>
      <c r="J6641" s="9" t="s">
        <v>277</v>
      </c>
      <c r="K6641" s="9" t="s">
        <v>277</v>
      </c>
      <c r="L6641" s="9">
        <v>724.99999999995634</v>
      </c>
      <c r="M6641" s="65">
        <v>642.4</v>
      </c>
      <c r="N6641" s="65"/>
      <c r="P6641" s="65">
        <f t="shared" si="183"/>
        <v>1367.3999999999564</v>
      </c>
    </row>
    <row r="6642" spans="1:18" ht="15">
      <c r="A6642" s="28" t="s">
        <v>762</v>
      </c>
      <c r="B6642" s="61" t="s">
        <v>2076</v>
      </c>
      <c r="C6642" s="3"/>
      <c r="D6642" s="3"/>
      <c r="E6642" s="9" t="s">
        <v>277</v>
      </c>
      <c r="F6642" s="9" t="s">
        <v>277</v>
      </c>
      <c r="G6642" s="9" t="s">
        <v>277</v>
      </c>
      <c r="H6642" s="9" t="s">
        <v>277</v>
      </c>
      <c r="I6642" s="9" t="s">
        <v>277</v>
      </c>
      <c r="J6642" s="9" t="s">
        <v>277</v>
      </c>
      <c r="K6642" s="9" t="s">
        <v>277</v>
      </c>
      <c r="L6642" s="9">
        <v>620.29999999999632</v>
      </c>
      <c r="M6642" s="65">
        <v>725.8</v>
      </c>
      <c r="N6642" s="65"/>
      <c r="P6642" s="65">
        <f t="shared" ref="P6642:P6673" si="184">SUM(E6642:M6642)</f>
        <v>1346.0999999999963</v>
      </c>
    </row>
    <row r="6643" spans="1:18" ht="15">
      <c r="A6643" s="28" t="s">
        <v>763</v>
      </c>
      <c r="B6643" s="61" t="s">
        <v>2082</v>
      </c>
      <c r="C6643" s="3"/>
      <c r="D6643" s="3"/>
      <c r="E6643" s="9" t="s">
        <v>277</v>
      </c>
      <c r="F6643" s="9" t="s">
        <v>277</v>
      </c>
      <c r="G6643" s="9" t="s">
        <v>277</v>
      </c>
      <c r="H6643" s="9" t="s">
        <v>277</v>
      </c>
      <c r="I6643" s="9" t="s">
        <v>277</v>
      </c>
      <c r="J6643" s="9" t="s">
        <v>277</v>
      </c>
      <c r="K6643" s="9" t="s">
        <v>277</v>
      </c>
      <c r="L6643" s="179">
        <v>823.60000000003276</v>
      </c>
      <c r="M6643" s="65">
        <v>481.7</v>
      </c>
      <c r="N6643" s="65"/>
      <c r="P6643" s="65">
        <f t="shared" si="184"/>
        <v>1305.3000000000327</v>
      </c>
      <c r="R6643" t="s">
        <v>287</v>
      </c>
    </row>
    <row r="6644" spans="1:18" ht="15">
      <c r="A6644" s="28" t="s">
        <v>764</v>
      </c>
      <c r="B6644" s="61" t="s">
        <v>2077</v>
      </c>
      <c r="C6644" s="3"/>
      <c r="D6644" s="3"/>
      <c r="E6644" s="9" t="s">
        <v>277</v>
      </c>
      <c r="F6644" s="9" t="s">
        <v>277</v>
      </c>
      <c r="G6644" s="9" t="s">
        <v>277</v>
      </c>
      <c r="H6644" s="9" t="s">
        <v>277</v>
      </c>
      <c r="I6644" s="9" t="s">
        <v>277</v>
      </c>
      <c r="J6644" s="9" t="s">
        <v>277</v>
      </c>
      <c r="K6644" s="9" t="s">
        <v>277</v>
      </c>
      <c r="L6644" s="9">
        <v>787.25000000003638</v>
      </c>
      <c r="M6644" s="65">
        <v>475.8</v>
      </c>
      <c r="N6644" s="65"/>
      <c r="P6644" s="65">
        <f t="shared" si="184"/>
        <v>1263.0500000000363</v>
      </c>
    </row>
    <row r="6645" spans="1:18" ht="15">
      <c r="A6645" s="28" t="s">
        <v>765</v>
      </c>
      <c r="B6645" s="61" t="s">
        <v>2090</v>
      </c>
      <c r="C6645" s="3"/>
      <c r="D6645" s="3"/>
      <c r="E6645" s="9" t="s">
        <v>277</v>
      </c>
      <c r="F6645" s="9" t="s">
        <v>277</v>
      </c>
      <c r="G6645" s="9" t="s">
        <v>277</v>
      </c>
      <c r="H6645" s="9" t="s">
        <v>277</v>
      </c>
      <c r="I6645" s="9" t="s">
        <v>277</v>
      </c>
      <c r="J6645" s="9" t="s">
        <v>277</v>
      </c>
      <c r="K6645" s="9" t="s">
        <v>277</v>
      </c>
      <c r="L6645" s="9">
        <v>661.19999999993161</v>
      </c>
      <c r="M6645" s="65">
        <v>579.70000000000005</v>
      </c>
      <c r="N6645" s="65"/>
      <c r="P6645" s="65">
        <f t="shared" si="184"/>
        <v>1240.8999999999317</v>
      </c>
    </row>
    <row r="6646" spans="1:18" ht="15">
      <c r="A6646" s="28" t="s">
        <v>1857</v>
      </c>
      <c r="B6646" s="226" t="s">
        <v>2074</v>
      </c>
      <c r="C6646" s="3"/>
      <c r="D6646" s="3"/>
      <c r="E6646" s="9" t="s">
        <v>277</v>
      </c>
      <c r="F6646" s="9" t="s">
        <v>277</v>
      </c>
      <c r="G6646" s="9" t="s">
        <v>277</v>
      </c>
      <c r="H6646" s="9" t="s">
        <v>277</v>
      </c>
      <c r="I6646" s="9" t="s">
        <v>277</v>
      </c>
      <c r="J6646" s="9" t="s">
        <v>277</v>
      </c>
      <c r="K6646" s="9" t="s">
        <v>277</v>
      </c>
      <c r="L6646" s="9">
        <v>640.40000000006694</v>
      </c>
      <c r="M6646" s="65">
        <v>599.10000000000014</v>
      </c>
      <c r="N6646" s="65"/>
      <c r="P6646" s="65">
        <f t="shared" si="184"/>
        <v>1239.5000000000671</v>
      </c>
    </row>
    <row r="6647" spans="1:18" ht="15">
      <c r="A6647" s="28" t="s">
        <v>2049</v>
      </c>
      <c r="B6647" s="61" t="s">
        <v>2079</v>
      </c>
      <c r="C6647" s="3"/>
      <c r="D6647" s="3"/>
      <c r="E6647" s="9" t="s">
        <v>277</v>
      </c>
      <c r="F6647" s="9" t="s">
        <v>277</v>
      </c>
      <c r="G6647" s="9" t="s">
        <v>277</v>
      </c>
      <c r="H6647" s="9" t="s">
        <v>277</v>
      </c>
      <c r="I6647" s="9" t="s">
        <v>277</v>
      </c>
      <c r="J6647" s="9" t="s">
        <v>277</v>
      </c>
      <c r="K6647" s="9" t="s">
        <v>277</v>
      </c>
      <c r="L6647" s="9">
        <v>634.6000000000364</v>
      </c>
      <c r="M6647" s="65">
        <v>584.29999999999995</v>
      </c>
      <c r="N6647" s="65"/>
      <c r="P6647" s="65">
        <f t="shared" si="184"/>
        <v>1218.9000000000365</v>
      </c>
    </row>
    <row r="6648" spans="1:18" ht="15">
      <c r="A6648" s="28" t="s">
        <v>2050</v>
      </c>
      <c r="B6648" s="61" t="s">
        <v>2093</v>
      </c>
      <c r="C6648" s="3"/>
      <c r="D6648" s="3"/>
      <c r="E6648" s="9" t="s">
        <v>277</v>
      </c>
      <c r="F6648" s="9" t="s">
        <v>277</v>
      </c>
      <c r="G6648" s="9" t="s">
        <v>277</v>
      </c>
      <c r="H6648" s="9" t="s">
        <v>277</v>
      </c>
      <c r="I6648" s="9" t="s">
        <v>277</v>
      </c>
      <c r="J6648" s="9" t="s">
        <v>277</v>
      </c>
      <c r="K6648" s="9" t="s">
        <v>277</v>
      </c>
      <c r="L6648" s="9">
        <v>458.30000000008152</v>
      </c>
      <c r="M6648" s="65">
        <v>730.5</v>
      </c>
      <c r="N6648" s="65"/>
      <c r="P6648" s="65">
        <f t="shared" si="184"/>
        <v>1188.8000000000816</v>
      </c>
    </row>
    <row r="6649" spans="1:18" ht="15">
      <c r="A6649" s="28" t="s">
        <v>2051</v>
      </c>
      <c r="B6649" s="61" t="s">
        <v>2095</v>
      </c>
      <c r="C6649" s="3"/>
      <c r="D6649" s="3"/>
      <c r="E6649" s="9" t="s">
        <v>277</v>
      </c>
      <c r="F6649" s="9" t="s">
        <v>277</v>
      </c>
      <c r="G6649" s="9" t="s">
        <v>277</v>
      </c>
      <c r="H6649" s="9" t="s">
        <v>277</v>
      </c>
      <c r="I6649" s="9" t="s">
        <v>277</v>
      </c>
      <c r="J6649" s="9" t="s">
        <v>277</v>
      </c>
      <c r="K6649" s="9" t="s">
        <v>277</v>
      </c>
      <c r="L6649" s="9">
        <v>607.30000000010193</v>
      </c>
      <c r="M6649" s="65">
        <v>573.5</v>
      </c>
      <c r="N6649" s="65"/>
      <c r="P6649" s="65">
        <f t="shared" si="184"/>
        <v>1180.800000000102</v>
      </c>
    </row>
    <row r="6650" spans="1:18" ht="15">
      <c r="A6650" s="28" t="s">
        <v>2052</v>
      </c>
      <c r="B6650" s="226" t="s">
        <v>1582</v>
      </c>
      <c r="C6650" s="3"/>
      <c r="D6650" s="3"/>
      <c r="E6650" s="9" t="s">
        <v>277</v>
      </c>
      <c r="F6650" s="9" t="s">
        <v>277</v>
      </c>
      <c r="G6650" s="9" t="s">
        <v>277</v>
      </c>
      <c r="H6650" s="9" t="s">
        <v>277</v>
      </c>
      <c r="I6650" s="9" t="s">
        <v>277</v>
      </c>
      <c r="J6650" s="9">
        <v>591.5</v>
      </c>
      <c r="K6650" s="9">
        <v>582.39999999999782</v>
      </c>
      <c r="L6650" s="9" t="s">
        <v>277</v>
      </c>
      <c r="M6650" s="9" t="s">
        <v>277</v>
      </c>
      <c r="P6650" s="65">
        <f t="shared" si="184"/>
        <v>1173.8999999999978</v>
      </c>
    </row>
    <row r="6651" spans="1:18" ht="15">
      <c r="A6651" s="28" t="s">
        <v>2053</v>
      </c>
      <c r="B6651" s="61" t="s">
        <v>636</v>
      </c>
      <c r="E6651" s="9" t="s">
        <v>277</v>
      </c>
      <c r="F6651" s="9" t="s">
        <v>277</v>
      </c>
      <c r="G6651" s="9" t="s">
        <v>277</v>
      </c>
      <c r="H6651" s="9">
        <v>394.15000000000873</v>
      </c>
      <c r="I6651" s="9">
        <v>778.84999999999854</v>
      </c>
      <c r="J6651" s="9" t="s">
        <v>277</v>
      </c>
      <c r="K6651" s="9" t="s">
        <v>277</v>
      </c>
      <c r="L6651" s="9" t="s">
        <v>277</v>
      </c>
      <c r="M6651" s="9" t="s">
        <v>277</v>
      </c>
      <c r="P6651" s="65">
        <f t="shared" si="184"/>
        <v>1173.0000000000073</v>
      </c>
    </row>
    <row r="6652" spans="1:18" ht="15">
      <c r="A6652" s="28" t="s">
        <v>2054</v>
      </c>
      <c r="B6652" s="61" t="s">
        <v>2084</v>
      </c>
      <c r="C6652" s="3"/>
      <c r="D6652" s="3"/>
      <c r="E6652" s="9" t="s">
        <v>277</v>
      </c>
      <c r="F6652" s="9" t="s">
        <v>277</v>
      </c>
      <c r="G6652" s="9" t="s">
        <v>277</v>
      </c>
      <c r="H6652" s="9" t="s">
        <v>277</v>
      </c>
      <c r="I6652" s="9" t="s">
        <v>277</v>
      </c>
      <c r="J6652" s="9" t="s">
        <v>277</v>
      </c>
      <c r="K6652" s="9" t="s">
        <v>277</v>
      </c>
      <c r="L6652" s="9">
        <v>694.7999999999214</v>
      </c>
      <c r="M6652" s="65">
        <v>395.29999999999995</v>
      </c>
      <c r="N6652" s="65"/>
      <c r="P6652" s="65">
        <f t="shared" si="184"/>
        <v>1090.0999999999212</v>
      </c>
    </row>
    <row r="6653" spans="1:18" ht="15">
      <c r="A6653" s="28" t="s">
        <v>2055</v>
      </c>
      <c r="B6653" s="61" t="s">
        <v>611</v>
      </c>
      <c r="E6653" s="9" t="s">
        <v>277</v>
      </c>
      <c r="F6653" s="9" t="s">
        <v>277</v>
      </c>
      <c r="G6653" s="9" t="s">
        <v>277</v>
      </c>
      <c r="H6653" s="9">
        <v>428.20000000001164</v>
      </c>
      <c r="I6653" s="9">
        <v>643.89999999999782</v>
      </c>
      <c r="J6653" s="9" t="s">
        <v>277</v>
      </c>
      <c r="K6653" s="9" t="s">
        <v>277</v>
      </c>
      <c r="L6653" s="9" t="s">
        <v>277</v>
      </c>
      <c r="M6653" s="9" t="s">
        <v>277</v>
      </c>
      <c r="P6653" s="65">
        <f t="shared" si="184"/>
        <v>1072.1000000000095</v>
      </c>
    </row>
    <row r="6654" spans="1:18" ht="15">
      <c r="A6654" s="28" t="s">
        <v>2056</v>
      </c>
      <c r="B6654" s="61" t="s">
        <v>2086</v>
      </c>
      <c r="C6654" s="3"/>
      <c r="D6654" s="3"/>
      <c r="E6654" s="9" t="s">
        <v>277</v>
      </c>
      <c r="F6654" s="9" t="s">
        <v>277</v>
      </c>
      <c r="G6654" s="9" t="s">
        <v>277</v>
      </c>
      <c r="H6654" s="9" t="s">
        <v>277</v>
      </c>
      <c r="I6654" s="9" t="s">
        <v>277</v>
      </c>
      <c r="J6654" s="9" t="s">
        <v>277</v>
      </c>
      <c r="K6654" s="9" t="s">
        <v>277</v>
      </c>
      <c r="L6654" s="9">
        <v>516.90000000000805</v>
      </c>
      <c r="M6654" s="65">
        <v>506.6</v>
      </c>
      <c r="N6654" s="65"/>
      <c r="P6654" s="65">
        <f t="shared" si="184"/>
        <v>1023.5000000000081</v>
      </c>
    </row>
    <row r="6655" spans="1:18" ht="15">
      <c r="A6655" s="28" t="s">
        <v>2057</v>
      </c>
      <c r="B6655" s="61" t="s">
        <v>2085</v>
      </c>
      <c r="C6655" s="3"/>
      <c r="D6655" s="3"/>
      <c r="E6655" s="9" t="s">
        <v>277</v>
      </c>
      <c r="F6655" s="9" t="s">
        <v>277</v>
      </c>
      <c r="G6655" s="9" t="s">
        <v>277</v>
      </c>
      <c r="H6655" s="9" t="s">
        <v>277</v>
      </c>
      <c r="I6655" s="9" t="s">
        <v>277</v>
      </c>
      <c r="J6655" s="9" t="s">
        <v>277</v>
      </c>
      <c r="K6655" s="9" t="s">
        <v>277</v>
      </c>
      <c r="L6655" s="9">
        <v>489.89999999999128</v>
      </c>
      <c r="M6655" s="65">
        <v>490</v>
      </c>
      <c r="N6655" s="65"/>
      <c r="P6655" s="65">
        <f t="shared" si="184"/>
        <v>979.89999999999122</v>
      </c>
    </row>
    <row r="6656" spans="1:18" ht="15">
      <c r="A6656" s="28" t="s">
        <v>2058</v>
      </c>
      <c r="B6656" s="226" t="s">
        <v>1616</v>
      </c>
      <c r="C6656" s="3"/>
      <c r="D6656" s="3"/>
      <c r="E6656" s="9" t="s">
        <v>277</v>
      </c>
      <c r="F6656" s="9" t="s">
        <v>277</v>
      </c>
      <c r="G6656" s="9" t="s">
        <v>277</v>
      </c>
      <c r="H6656" s="9" t="s">
        <v>277</v>
      </c>
      <c r="I6656" s="9" t="s">
        <v>277</v>
      </c>
      <c r="J6656" s="9" t="s">
        <v>277</v>
      </c>
      <c r="K6656" s="9">
        <v>612.89999999999782</v>
      </c>
      <c r="L6656" s="9">
        <v>362.99999999998835</v>
      </c>
      <c r="M6656" s="9" t="s">
        <v>277</v>
      </c>
      <c r="P6656" s="65">
        <f t="shared" si="184"/>
        <v>975.89999999998622</v>
      </c>
    </row>
    <row r="6657" spans="1:18" ht="15">
      <c r="A6657" s="28" t="s">
        <v>2059</v>
      </c>
      <c r="B6657" s="61" t="s">
        <v>2612</v>
      </c>
      <c r="C6657" s="3"/>
      <c r="D6657" s="3"/>
      <c r="E6657" s="9" t="s">
        <v>277</v>
      </c>
      <c r="F6657" s="9" t="s">
        <v>277</v>
      </c>
      <c r="G6657" s="9" t="s">
        <v>277</v>
      </c>
      <c r="H6657" s="9" t="s">
        <v>277</v>
      </c>
      <c r="I6657" s="9" t="s">
        <v>277</v>
      </c>
      <c r="J6657" s="9" t="s">
        <v>277</v>
      </c>
      <c r="K6657" s="9" t="s">
        <v>277</v>
      </c>
      <c r="L6657" s="9" t="s">
        <v>277</v>
      </c>
      <c r="M6657" s="114">
        <v>964.1</v>
      </c>
      <c r="N6657" s="65"/>
      <c r="P6657" s="65">
        <f t="shared" si="184"/>
        <v>964.1</v>
      </c>
      <c r="R6657" t="s">
        <v>281</v>
      </c>
    </row>
    <row r="6658" spans="1:18" ht="15">
      <c r="A6658" s="28" t="s">
        <v>2060</v>
      </c>
      <c r="B6658" s="61" t="s">
        <v>2512</v>
      </c>
      <c r="C6658" s="3"/>
      <c r="D6658" s="3"/>
      <c r="E6658" s="9" t="s">
        <v>277</v>
      </c>
      <c r="F6658" s="9" t="s">
        <v>277</v>
      </c>
      <c r="G6658" s="9" t="s">
        <v>277</v>
      </c>
      <c r="H6658" s="9" t="s">
        <v>277</v>
      </c>
      <c r="I6658" s="9" t="s">
        <v>277</v>
      </c>
      <c r="J6658" s="9" t="s">
        <v>277</v>
      </c>
      <c r="K6658" s="9" t="s">
        <v>277</v>
      </c>
      <c r="L6658" s="9" t="s">
        <v>277</v>
      </c>
      <c r="M6658" s="90">
        <v>914.5</v>
      </c>
      <c r="N6658" s="65"/>
      <c r="P6658" s="65">
        <f t="shared" si="184"/>
        <v>914.5</v>
      </c>
      <c r="R6658" t="s">
        <v>286</v>
      </c>
    </row>
    <row r="6659" spans="1:18" ht="15">
      <c r="A6659" s="28" t="s">
        <v>2061</v>
      </c>
      <c r="B6659" s="61" t="s">
        <v>2519</v>
      </c>
      <c r="C6659" s="3"/>
      <c r="D6659" s="3"/>
      <c r="E6659" s="9" t="s">
        <v>277</v>
      </c>
      <c r="F6659" s="9" t="s">
        <v>277</v>
      </c>
      <c r="G6659" s="9" t="s">
        <v>277</v>
      </c>
      <c r="H6659" s="9" t="s">
        <v>277</v>
      </c>
      <c r="I6659" s="9" t="s">
        <v>277</v>
      </c>
      <c r="J6659" s="9" t="s">
        <v>277</v>
      </c>
      <c r="K6659" s="9" t="s">
        <v>277</v>
      </c>
      <c r="L6659" s="9" t="s">
        <v>277</v>
      </c>
      <c r="M6659" s="90">
        <v>906.40000000000009</v>
      </c>
      <c r="N6659" s="65"/>
      <c r="P6659" s="65">
        <f t="shared" si="184"/>
        <v>906.40000000000009</v>
      </c>
      <c r="R6659" t="s">
        <v>287</v>
      </c>
    </row>
    <row r="6660" spans="1:18" ht="15">
      <c r="A6660" s="28" t="s">
        <v>2062</v>
      </c>
      <c r="B6660" s="61" t="s">
        <v>2516</v>
      </c>
      <c r="C6660" s="3"/>
      <c r="D6660" s="3"/>
      <c r="E6660" s="9" t="s">
        <v>277</v>
      </c>
      <c r="F6660" s="9" t="s">
        <v>277</v>
      </c>
      <c r="G6660" s="9" t="s">
        <v>277</v>
      </c>
      <c r="H6660" s="9" t="s">
        <v>277</v>
      </c>
      <c r="I6660" s="9" t="s">
        <v>277</v>
      </c>
      <c r="J6660" s="9" t="s">
        <v>277</v>
      </c>
      <c r="K6660" s="9" t="s">
        <v>277</v>
      </c>
      <c r="L6660" s="9" t="s">
        <v>277</v>
      </c>
      <c r="M6660" s="65">
        <v>879.7</v>
      </c>
      <c r="N6660" s="65"/>
      <c r="P6660" s="65">
        <f t="shared" si="184"/>
        <v>879.7</v>
      </c>
    </row>
    <row r="6661" spans="1:18" ht="15">
      <c r="A6661" s="28" t="s">
        <v>2063</v>
      </c>
      <c r="B6661" s="61" t="s">
        <v>2098</v>
      </c>
      <c r="C6661" s="3"/>
      <c r="D6661" s="3"/>
      <c r="E6661" s="9" t="s">
        <v>277</v>
      </c>
      <c r="F6661" s="9" t="s">
        <v>277</v>
      </c>
      <c r="G6661" s="9" t="s">
        <v>277</v>
      </c>
      <c r="H6661" s="9" t="s">
        <v>277</v>
      </c>
      <c r="I6661" s="9" t="s">
        <v>277</v>
      </c>
      <c r="J6661" s="9" t="s">
        <v>277</v>
      </c>
      <c r="K6661" s="9" t="s">
        <v>277</v>
      </c>
      <c r="L6661" s="179">
        <v>832.8000000000327</v>
      </c>
      <c r="M6661" s="9" t="s">
        <v>277</v>
      </c>
      <c r="N6661" s="65"/>
      <c r="P6661" s="65">
        <f t="shared" si="184"/>
        <v>832.8000000000327</v>
      </c>
      <c r="R6661" t="s">
        <v>291</v>
      </c>
    </row>
    <row r="6662" spans="1:18" ht="15">
      <c r="A6662" s="28" t="s">
        <v>2064</v>
      </c>
      <c r="B6662" s="61" t="s">
        <v>2511</v>
      </c>
      <c r="C6662" s="3"/>
      <c r="D6662" s="3"/>
      <c r="E6662" s="9" t="s">
        <v>277</v>
      </c>
      <c r="F6662" s="9" t="s">
        <v>277</v>
      </c>
      <c r="G6662" s="9" t="s">
        <v>277</v>
      </c>
      <c r="H6662" s="9" t="s">
        <v>277</v>
      </c>
      <c r="I6662" s="9" t="s">
        <v>277</v>
      </c>
      <c r="J6662" s="9" t="s">
        <v>277</v>
      </c>
      <c r="K6662" s="9" t="s">
        <v>277</v>
      </c>
      <c r="L6662" s="9" t="s">
        <v>277</v>
      </c>
      <c r="M6662" s="65">
        <v>828.6</v>
      </c>
      <c r="N6662" s="65"/>
      <c r="P6662" s="65">
        <f t="shared" si="184"/>
        <v>828.6</v>
      </c>
    </row>
    <row r="6663" spans="1:18" ht="15">
      <c r="A6663" s="28" t="s">
        <v>2065</v>
      </c>
      <c r="B6663" s="61" t="s">
        <v>2506</v>
      </c>
      <c r="C6663" s="3"/>
      <c r="D6663" s="3"/>
      <c r="E6663" s="9" t="s">
        <v>277</v>
      </c>
      <c r="F6663" s="9" t="s">
        <v>277</v>
      </c>
      <c r="G6663" s="9" t="s">
        <v>277</v>
      </c>
      <c r="H6663" s="9" t="s">
        <v>277</v>
      </c>
      <c r="I6663" s="9" t="s">
        <v>277</v>
      </c>
      <c r="J6663" s="9" t="s">
        <v>277</v>
      </c>
      <c r="K6663" s="9" t="s">
        <v>277</v>
      </c>
      <c r="L6663" s="9" t="s">
        <v>277</v>
      </c>
      <c r="M6663" s="65">
        <v>827.9</v>
      </c>
      <c r="N6663" s="65"/>
      <c r="P6663" s="65">
        <f t="shared" si="184"/>
        <v>827.9</v>
      </c>
    </row>
    <row r="6664" spans="1:18" ht="15">
      <c r="A6664" s="28" t="s">
        <v>2066</v>
      </c>
      <c r="B6664" s="181" t="s">
        <v>1266</v>
      </c>
      <c r="C6664" s="3"/>
      <c r="D6664" s="3"/>
      <c r="E6664" s="9" t="s">
        <v>277</v>
      </c>
      <c r="F6664" s="9" t="s">
        <v>277</v>
      </c>
      <c r="G6664" s="9" t="s">
        <v>277</v>
      </c>
      <c r="H6664" s="9" t="s">
        <v>277</v>
      </c>
      <c r="I6664" s="179">
        <v>783.20000000000437</v>
      </c>
      <c r="J6664" s="9" t="s">
        <v>277</v>
      </c>
      <c r="K6664" s="9" t="s">
        <v>277</v>
      </c>
      <c r="L6664" s="9" t="s">
        <v>277</v>
      </c>
      <c r="M6664" s="9" t="s">
        <v>277</v>
      </c>
      <c r="P6664" s="65">
        <f t="shared" si="184"/>
        <v>783.20000000000437</v>
      </c>
      <c r="R6664" t="s">
        <v>287</v>
      </c>
    </row>
    <row r="6665" spans="1:18" ht="15">
      <c r="A6665" s="28" t="s">
        <v>2067</v>
      </c>
      <c r="B6665" s="61" t="s">
        <v>2508</v>
      </c>
      <c r="C6665" s="3"/>
      <c r="D6665" s="3"/>
      <c r="E6665" s="9" t="s">
        <v>277</v>
      </c>
      <c r="F6665" s="9" t="s">
        <v>277</v>
      </c>
      <c r="G6665" s="9" t="s">
        <v>277</v>
      </c>
      <c r="H6665" s="9" t="s">
        <v>277</v>
      </c>
      <c r="I6665" s="9" t="s">
        <v>277</v>
      </c>
      <c r="J6665" s="9" t="s">
        <v>277</v>
      </c>
      <c r="K6665" s="9" t="s">
        <v>277</v>
      </c>
      <c r="L6665" s="9" t="s">
        <v>277</v>
      </c>
      <c r="M6665" s="65">
        <v>771.19999999999993</v>
      </c>
      <c r="N6665" s="65"/>
      <c r="P6665" s="65">
        <f t="shared" si="184"/>
        <v>771.19999999999993</v>
      </c>
    </row>
    <row r="6666" spans="1:18" ht="15">
      <c r="A6666" s="28" t="s">
        <v>2068</v>
      </c>
      <c r="B6666" s="61" t="s">
        <v>2528</v>
      </c>
      <c r="C6666" s="3"/>
      <c r="D6666" s="3"/>
      <c r="E6666" s="9" t="s">
        <v>277</v>
      </c>
      <c r="F6666" s="9" t="s">
        <v>277</v>
      </c>
      <c r="G6666" s="9" t="s">
        <v>277</v>
      </c>
      <c r="H6666" s="9" t="s">
        <v>277</v>
      </c>
      <c r="I6666" s="9" t="s">
        <v>277</v>
      </c>
      <c r="J6666" s="9" t="s">
        <v>277</v>
      </c>
      <c r="K6666" s="9" t="s">
        <v>277</v>
      </c>
      <c r="L6666" s="9" t="s">
        <v>277</v>
      </c>
      <c r="M6666" s="65">
        <v>755.15</v>
      </c>
      <c r="N6666" s="65"/>
      <c r="P6666" s="65">
        <f t="shared" si="184"/>
        <v>755.15</v>
      </c>
    </row>
    <row r="6667" spans="1:18" ht="15">
      <c r="A6667" s="28" t="s">
        <v>2069</v>
      </c>
      <c r="B6667" s="61" t="s">
        <v>2525</v>
      </c>
      <c r="C6667" s="3"/>
      <c r="D6667" s="3"/>
      <c r="E6667" s="9" t="s">
        <v>277</v>
      </c>
      <c r="F6667" s="9" t="s">
        <v>277</v>
      </c>
      <c r="G6667" s="9" t="s">
        <v>277</v>
      </c>
      <c r="H6667" s="9" t="s">
        <v>277</v>
      </c>
      <c r="I6667" s="9" t="s">
        <v>277</v>
      </c>
      <c r="J6667" s="9" t="s">
        <v>277</v>
      </c>
      <c r="K6667" s="9" t="s">
        <v>277</v>
      </c>
      <c r="L6667" s="9" t="s">
        <v>277</v>
      </c>
      <c r="M6667" s="65">
        <v>752.19999999999993</v>
      </c>
      <c r="N6667" s="65"/>
      <c r="P6667" s="65">
        <f t="shared" si="184"/>
        <v>752.19999999999993</v>
      </c>
    </row>
    <row r="6668" spans="1:18" ht="15">
      <c r="A6668" s="28" t="s">
        <v>2070</v>
      </c>
      <c r="B6668" s="61" t="s">
        <v>163</v>
      </c>
      <c r="E6668" s="9" t="s">
        <v>277</v>
      </c>
      <c r="F6668" s="9" t="s">
        <v>277</v>
      </c>
      <c r="G6668" s="175">
        <v>747.9</v>
      </c>
      <c r="H6668" s="9" t="s">
        <v>277</v>
      </c>
      <c r="I6668" s="9" t="s">
        <v>277</v>
      </c>
      <c r="J6668" s="9" t="s">
        <v>277</v>
      </c>
      <c r="K6668" s="9" t="s">
        <v>277</v>
      </c>
      <c r="L6668" s="9" t="s">
        <v>277</v>
      </c>
      <c r="M6668" s="9" t="s">
        <v>277</v>
      </c>
      <c r="P6668" s="65">
        <f t="shared" si="184"/>
        <v>747.9</v>
      </c>
      <c r="R6668" t="s">
        <v>281</v>
      </c>
    </row>
    <row r="6669" spans="1:18" ht="15">
      <c r="A6669" s="28" t="s">
        <v>2071</v>
      </c>
      <c r="B6669" s="61" t="s">
        <v>2527</v>
      </c>
      <c r="C6669" s="3"/>
      <c r="D6669" s="3"/>
      <c r="E6669" s="9" t="s">
        <v>277</v>
      </c>
      <c r="F6669" s="9" t="s">
        <v>277</v>
      </c>
      <c r="G6669" s="9" t="s">
        <v>277</v>
      </c>
      <c r="H6669" s="9" t="s">
        <v>277</v>
      </c>
      <c r="I6669" s="9" t="s">
        <v>277</v>
      </c>
      <c r="J6669" s="9" t="s">
        <v>277</v>
      </c>
      <c r="K6669" s="9" t="s">
        <v>277</v>
      </c>
      <c r="L6669" s="9" t="s">
        <v>277</v>
      </c>
      <c r="M6669" s="65">
        <v>747.3</v>
      </c>
      <c r="N6669" s="65"/>
      <c r="P6669" s="65">
        <f t="shared" si="184"/>
        <v>747.3</v>
      </c>
    </row>
    <row r="6670" spans="1:18" ht="15">
      <c r="A6670" s="28" t="s">
        <v>2072</v>
      </c>
      <c r="B6670" s="61" t="s">
        <v>2088</v>
      </c>
      <c r="C6670" s="3"/>
      <c r="D6670" s="3"/>
      <c r="E6670" s="9" t="s">
        <v>277</v>
      </c>
      <c r="F6670" s="9" t="s">
        <v>277</v>
      </c>
      <c r="G6670" s="9" t="s">
        <v>277</v>
      </c>
      <c r="H6670" s="9" t="s">
        <v>277</v>
      </c>
      <c r="I6670" s="9" t="s">
        <v>277</v>
      </c>
      <c r="J6670" s="9" t="s">
        <v>277</v>
      </c>
      <c r="K6670" s="9" t="s">
        <v>277</v>
      </c>
      <c r="L6670" s="9">
        <v>746.59999999997081</v>
      </c>
      <c r="M6670" s="9" t="s">
        <v>277</v>
      </c>
      <c r="N6670" s="65"/>
      <c r="P6670" s="65">
        <f t="shared" si="184"/>
        <v>746.59999999997081</v>
      </c>
    </row>
    <row r="6671" spans="1:18" ht="15">
      <c r="A6671" s="28" t="s">
        <v>2149</v>
      </c>
      <c r="B6671" s="61" t="s">
        <v>2524</v>
      </c>
      <c r="C6671" s="3"/>
      <c r="D6671" s="3"/>
      <c r="E6671" s="9" t="s">
        <v>277</v>
      </c>
      <c r="F6671" s="9" t="s">
        <v>277</v>
      </c>
      <c r="G6671" s="9" t="s">
        <v>277</v>
      </c>
      <c r="H6671" s="9" t="s">
        <v>277</v>
      </c>
      <c r="I6671" s="9" t="s">
        <v>277</v>
      </c>
      <c r="J6671" s="9" t="s">
        <v>277</v>
      </c>
      <c r="K6671" s="9" t="s">
        <v>277</v>
      </c>
      <c r="L6671" s="9" t="s">
        <v>277</v>
      </c>
      <c r="M6671" s="65">
        <v>745.2</v>
      </c>
      <c r="N6671" s="65"/>
      <c r="P6671" s="65">
        <f t="shared" si="184"/>
        <v>745.2</v>
      </c>
    </row>
    <row r="6672" spans="1:18" ht="15">
      <c r="A6672" s="28" t="s">
        <v>2150</v>
      </c>
      <c r="B6672" s="61" t="s">
        <v>2505</v>
      </c>
      <c r="C6672" s="3"/>
      <c r="D6672" s="3"/>
      <c r="E6672" s="9" t="s">
        <v>277</v>
      </c>
      <c r="F6672" s="9" t="s">
        <v>277</v>
      </c>
      <c r="G6672" s="9" t="s">
        <v>277</v>
      </c>
      <c r="H6672" s="9" t="s">
        <v>277</v>
      </c>
      <c r="I6672" s="9" t="s">
        <v>277</v>
      </c>
      <c r="J6672" s="9" t="s">
        <v>277</v>
      </c>
      <c r="K6672" s="9" t="s">
        <v>277</v>
      </c>
      <c r="L6672" s="9" t="s">
        <v>277</v>
      </c>
      <c r="M6672" s="65">
        <v>739.9</v>
      </c>
      <c r="N6672" s="65"/>
      <c r="P6672" s="65">
        <f t="shared" si="184"/>
        <v>739.9</v>
      </c>
    </row>
    <row r="6673" spans="1:16" ht="15">
      <c r="A6673" s="28" t="s">
        <v>2151</v>
      </c>
      <c r="B6673" s="61" t="s">
        <v>2532</v>
      </c>
      <c r="C6673" s="3"/>
      <c r="D6673" s="3"/>
      <c r="E6673" s="9" t="s">
        <v>277</v>
      </c>
      <c r="F6673" s="9" t="s">
        <v>277</v>
      </c>
      <c r="G6673" s="9" t="s">
        <v>277</v>
      </c>
      <c r="H6673" s="9" t="s">
        <v>277</v>
      </c>
      <c r="I6673" s="9" t="s">
        <v>277</v>
      </c>
      <c r="J6673" s="9" t="s">
        <v>277</v>
      </c>
      <c r="K6673" s="9" t="s">
        <v>277</v>
      </c>
      <c r="L6673" s="9" t="s">
        <v>277</v>
      </c>
      <c r="M6673" s="65">
        <v>732.2</v>
      </c>
      <c r="N6673" s="65"/>
      <c r="P6673" s="65">
        <f t="shared" si="184"/>
        <v>732.2</v>
      </c>
    </row>
    <row r="6674" spans="1:16" ht="15">
      <c r="A6674" s="238" t="s">
        <v>2480</v>
      </c>
      <c r="B6674" s="61" t="s">
        <v>2625</v>
      </c>
      <c r="C6674" s="3"/>
      <c r="D6674" s="3"/>
      <c r="E6674" s="9" t="s">
        <v>277</v>
      </c>
      <c r="F6674" s="9" t="s">
        <v>277</v>
      </c>
      <c r="G6674" s="9" t="s">
        <v>277</v>
      </c>
      <c r="H6674" s="9" t="s">
        <v>277</v>
      </c>
      <c r="I6674" s="9" t="s">
        <v>277</v>
      </c>
      <c r="J6674" s="9" t="s">
        <v>277</v>
      </c>
      <c r="K6674" s="9" t="s">
        <v>277</v>
      </c>
      <c r="L6674" s="9" t="s">
        <v>277</v>
      </c>
      <c r="M6674" s="65">
        <v>727.3</v>
      </c>
      <c r="N6674" s="65"/>
      <c r="P6674" s="65">
        <f t="shared" ref="P6674:P6704" si="185">SUM(E6674:M6674)</f>
        <v>727.3</v>
      </c>
    </row>
    <row r="6675" spans="1:16" ht="15">
      <c r="A6675" s="238" t="s">
        <v>2481</v>
      </c>
      <c r="B6675" s="61" t="s">
        <v>2515</v>
      </c>
      <c r="C6675" s="3"/>
      <c r="D6675" s="3"/>
      <c r="E6675" s="9" t="s">
        <v>277</v>
      </c>
      <c r="F6675" s="9" t="s">
        <v>277</v>
      </c>
      <c r="G6675" s="9" t="s">
        <v>277</v>
      </c>
      <c r="H6675" s="9" t="s">
        <v>277</v>
      </c>
      <c r="I6675" s="9" t="s">
        <v>277</v>
      </c>
      <c r="J6675" s="9" t="s">
        <v>277</v>
      </c>
      <c r="K6675" s="9" t="s">
        <v>277</v>
      </c>
      <c r="L6675" s="9" t="s">
        <v>277</v>
      </c>
      <c r="M6675" s="65">
        <v>714.4</v>
      </c>
      <c r="N6675" s="65"/>
      <c r="P6675" s="65">
        <f t="shared" si="185"/>
        <v>714.4</v>
      </c>
    </row>
    <row r="6676" spans="1:16" ht="15">
      <c r="A6676" s="238" t="s">
        <v>2482</v>
      </c>
      <c r="B6676" s="61" t="s">
        <v>2513</v>
      </c>
      <c r="C6676" s="3"/>
      <c r="D6676" s="3"/>
      <c r="E6676" s="9" t="s">
        <v>277</v>
      </c>
      <c r="F6676" s="9" t="s">
        <v>277</v>
      </c>
      <c r="G6676" s="9" t="s">
        <v>277</v>
      </c>
      <c r="H6676" s="9" t="s">
        <v>277</v>
      </c>
      <c r="I6676" s="9" t="s">
        <v>277</v>
      </c>
      <c r="J6676" s="9" t="s">
        <v>277</v>
      </c>
      <c r="K6676" s="9" t="s">
        <v>277</v>
      </c>
      <c r="L6676" s="9" t="s">
        <v>277</v>
      </c>
      <c r="M6676" s="65">
        <v>709.7</v>
      </c>
      <c r="N6676" s="65"/>
      <c r="P6676" s="65">
        <f t="shared" si="185"/>
        <v>709.7</v>
      </c>
    </row>
    <row r="6677" spans="1:16" ht="15">
      <c r="A6677" s="238" t="s">
        <v>2483</v>
      </c>
      <c r="B6677" s="61" t="s">
        <v>2529</v>
      </c>
      <c r="C6677" s="3"/>
      <c r="D6677" s="3"/>
      <c r="E6677" s="9" t="s">
        <v>277</v>
      </c>
      <c r="F6677" s="9" t="s">
        <v>277</v>
      </c>
      <c r="G6677" s="9" t="s">
        <v>277</v>
      </c>
      <c r="H6677" s="9" t="s">
        <v>277</v>
      </c>
      <c r="I6677" s="9" t="s">
        <v>277</v>
      </c>
      <c r="J6677" s="9" t="s">
        <v>277</v>
      </c>
      <c r="K6677" s="9" t="s">
        <v>277</v>
      </c>
      <c r="L6677" s="9" t="s">
        <v>277</v>
      </c>
      <c r="M6677" s="65">
        <v>708</v>
      </c>
      <c r="N6677" s="65"/>
      <c r="P6677" s="65">
        <f t="shared" si="185"/>
        <v>708</v>
      </c>
    </row>
    <row r="6678" spans="1:16" ht="15">
      <c r="A6678" s="238" t="s">
        <v>2484</v>
      </c>
      <c r="B6678" s="226" t="s">
        <v>1577</v>
      </c>
      <c r="C6678" s="3"/>
      <c r="D6678" s="3"/>
      <c r="E6678" s="9" t="s">
        <v>277</v>
      </c>
      <c r="F6678" s="9" t="s">
        <v>277</v>
      </c>
      <c r="G6678" s="9" t="s">
        <v>277</v>
      </c>
      <c r="H6678" s="9" t="s">
        <v>277</v>
      </c>
      <c r="I6678" s="9" t="s">
        <v>277</v>
      </c>
      <c r="J6678" s="9">
        <v>700.90000000000146</v>
      </c>
      <c r="K6678" s="9" t="s">
        <v>277</v>
      </c>
      <c r="L6678" s="9" t="s">
        <v>277</v>
      </c>
      <c r="M6678" s="9" t="s">
        <v>277</v>
      </c>
      <c r="P6678" s="65">
        <f t="shared" si="185"/>
        <v>700.90000000000146</v>
      </c>
    </row>
    <row r="6679" spans="1:16" ht="15">
      <c r="A6679" s="238" t="s">
        <v>2485</v>
      </c>
      <c r="B6679" s="226" t="s">
        <v>2073</v>
      </c>
      <c r="C6679" s="3"/>
      <c r="D6679" s="3"/>
      <c r="E6679" s="9" t="s">
        <v>277</v>
      </c>
      <c r="F6679" s="9" t="s">
        <v>277</v>
      </c>
      <c r="G6679" s="9" t="s">
        <v>277</v>
      </c>
      <c r="H6679" s="9" t="s">
        <v>277</v>
      </c>
      <c r="I6679" s="9" t="s">
        <v>277</v>
      </c>
      <c r="J6679" s="9" t="s">
        <v>277</v>
      </c>
      <c r="K6679" s="9" t="s">
        <v>277</v>
      </c>
      <c r="L6679" s="9">
        <v>697.9999999999593</v>
      </c>
      <c r="M6679" s="9" t="s">
        <v>277</v>
      </c>
      <c r="N6679" s="65"/>
      <c r="P6679" s="65">
        <f t="shared" si="185"/>
        <v>697.9999999999593</v>
      </c>
    </row>
    <row r="6680" spans="1:16" ht="15">
      <c r="A6680" s="238" t="s">
        <v>2486</v>
      </c>
      <c r="B6680" s="61" t="s">
        <v>2503</v>
      </c>
      <c r="C6680" s="3"/>
      <c r="D6680" s="3"/>
      <c r="E6680" s="9" t="s">
        <v>277</v>
      </c>
      <c r="F6680" s="9" t="s">
        <v>277</v>
      </c>
      <c r="G6680" s="9" t="s">
        <v>277</v>
      </c>
      <c r="H6680" s="9" t="s">
        <v>277</v>
      </c>
      <c r="I6680" s="9" t="s">
        <v>277</v>
      </c>
      <c r="J6680" s="9" t="s">
        <v>277</v>
      </c>
      <c r="K6680" s="9" t="s">
        <v>277</v>
      </c>
      <c r="L6680" s="9" t="s">
        <v>277</v>
      </c>
      <c r="M6680" s="65">
        <v>697.80000000000007</v>
      </c>
      <c r="N6680" s="65"/>
      <c r="P6680" s="65">
        <f t="shared" si="185"/>
        <v>697.80000000000007</v>
      </c>
    </row>
    <row r="6681" spans="1:16" ht="15">
      <c r="A6681" s="238" t="s">
        <v>2487</v>
      </c>
      <c r="B6681" s="61" t="s">
        <v>2514</v>
      </c>
      <c r="C6681" s="3"/>
      <c r="D6681" s="3"/>
      <c r="E6681" s="9" t="s">
        <v>277</v>
      </c>
      <c r="F6681" s="9" t="s">
        <v>277</v>
      </c>
      <c r="G6681" s="9" t="s">
        <v>277</v>
      </c>
      <c r="H6681" s="9" t="s">
        <v>277</v>
      </c>
      <c r="I6681" s="9" t="s">
        <v>277</v>
      </c>
      <c r="J6681" s="9" t="s">
        <v>277</v>
      </c>
      <c r="K6681" s="9" t="s">
        <v>277</v>
      </c>
      <c r="L6681" s="9" t="s">
        <v>277</v>
      </c>
      <c r="M6681" s="65">
        <v>693.2</v>
      </c>
      <c r="N6681" s="65"/>
      <c r="P6681" s="65">
        <f t="shared" si="185"/>
        <v>693.2</v>
      </c>
    </row>
    <row r="6682" spans="1:16" ht="15">
      <c r="A6682" s="238" t="s">
        <v>2488</v>
      </c>
      <c r="B6682" s="170" t="s">
        <v>1294</v>
      </c>
      <c r="C6682" s="3"/>
      <c r="D6682" s="3"/>
      <c r="E6682" s="9" t="s">
        <v>277</v>
      </c>
      <c r="F6682" s="9" t="s">
        <v>277</v>
      </c>
      <c r="G6682" s="9" t="s">
        <v>277</v>
      </c>
      <c r="H6682" s="9" t="s">
        <v>277</v>
      </c>
      <c r="I6682" s="9">
        <v>689.50000000000182</v>
      </c>
      <c r="J6682" s="9" t="s">
        <v>277</v>
      </c>
      <c r="K6682" s="9" t="s">
        <v>277</v>
      </c>
      <c r="L6682" s="9" t="s">
        <v>277</v>
      </c>
      <c r="M6682" s="9" t="s">
        <v>277</v>
      </c>
      <c r="P6682" s="65">
        <f t="shared" si="185"/>
        <v>689.50000000000182</v>
      </c>
    </row>
    <row r="6683" spans="1:16" ht="15">
      <c r="A6683" s="238" t="s">
        <v>2489</v>
      </c>
      <c r="B6683" s="61" t="s">
        <v>2507</v>
      </c>
      <c r="C6683" s="3"/>
      <c r="D6683" s="3"/>
      <c r="E6683" s="9" t="s">
        <v>277</v>
      </c>
      <c r="F6683" s="9" t="s">
        <v>277</v>
      </c>
      <c r="G6683" s="9" t="s">
        <v>277</v>
      </c>
      <c r="H6683" s="9" t="s">
        <v>277</v>
      </c>
      <c r="I6683" s="9" t="s">
        <v>277</v>
      </c>
      <c r="J6683" s="9" t="s">
        <v>277</v>
      </c>
      <c r="K6683" s="9" t="s">
        <v>277</v>
      </c>
      <c r="L6683" s="9" t="s">
        <v>277</v>
      </c>
      <c r="M6683" s="65">
        <v>681.6</v>
      </c>
      <c r="N6683" s="65"/>
      <c r="P6683" s="65">
        <f t="shared" si="185"/>
        <v>681.6</v>
      </c>
    </row>
    <row r="6684" spans="1:16" ht="15">
      <c r="A6684" s="238" t="s">
        <v>2490</v>
      </c>
      <c r="B6684" s="170" t="s">
        <v>1275</v>
      </c>
      <c r="C6684" s="3"/>
      <c r="D6684" s="3"/>
      <c r="E6684" s="9" t="s">
        <v>277</v>
      </c>
      <c r="F6684" s="9" t="s">
        <v>277</v>
      </c>
      <c r="G6684" s="9" t="s">
        <v>277</v>
      </c>
      <c r="H6684" s="9" t="s">
        <v>277</v>
      </c>
      <c r="I6684" s="9">
        <v>662.60000000000036</v>
      </c>
      <c r="J6684" s="9" t="s">
        <v>277</v>
      </c>
      <c r="K6684" s="9" t="s">
        <v>277</v>
      </c>
      <c r="L6684" s="9" t="s">
        <v>277</v>
      </c>
      <c r="M6684" s="9" t="s">
        <v>277</v>
      </c>
      <c r="P6684" s="65">
        <f t="shared" si="185"/>
        <v>662.60000000000036</v>
      </c>
    </row>
    <row r="6685" spans="1:16" ht="15">
      <c r="A6685" s="238" t="s">
        <v>2491</v>
      </c>
      <c r="B6685" s="61" t="s">
        <v>2504</v>
      </c>
      <c r="C6685" s="3"/>
      <c r="D6685" s="3"/>
      <c r="E6685" s="9" t="s">
        <v>277</v>
      </c>
      <c r="F6685" s="9" t="s">
        <v>277</v>
      </c>
      <c r="G6685" s="9" t="s">
        <v>277</v>
      </c>
      <c r="H6685" s="9" t="s">
        <v>277</v>
      </c>
      <c r="I6685" s="9" t="s">
        <v>277</v>
      </c>
      <c r="J6685" s="9" t="s">
        <v>277</v>
      </c>
      <c r="K6685" s="9" t="s">
        <v>277</v>
      </c>
      <c r="L6685" s="9" t="s">
        <v>277</v>
      </c>
      <c r="M6685" s="65">
        <v>658.5</v>
      </c>
      <c r="N6685" s="65"/>
      <c r="P6685" s="65">
        <f t="shared" si="185"/>
        <v>658.5</v>
      </c>
    </row>
    <row r="6686" spans="1:16" ht="15">
      <c r="A6686" s="238" t="s">
        <v>2492</v>
      </c>
      <c r="B6686" s="61" t="s">
        <v>2510</v>
      </c>
      <c r="C6686" s="3"/>
      <c r="D6686" s="3"/>
      <c r="E6686" s="9" t="s">
        <v>277</v>
      </c>
      <c r="F6686" s="9" t="s">
        <v>277</v>
      </c>
      <c r="G6686" s="9" t="s">
        <v>277</v>
      </c>
      <c r="H6686" s="9" t="s">
        <v>277</v>
      </c>
      <c r="I6686" s="9" t="s">
        <v>277</v>
      </c>
      <c r="J6686" s="9" t="s">
        <v>277</v>
      </c>
      <c r="K6686" s="9" t="s">
        <v>277</v>
      </c>
      <c r="L6686" s="9" t="s">
        <v>277</v>
      </c>
      <c r="M6686" s="65">
        <v>654.00000000000011</v>
      </c>
      <c r="N6686" s="65"/>
      <c r="P6686" s="65">
        <f t="shared" si="185"/>
        <v>654.00000000000011</v>
      </c>
    </row>
    <row r="6687" spans="1:16" ht="15">
      <c r="A6687" s="238" t="s">
        <v>2493</v>
      </c>
      <c r="B6687" s="61" t="s">
        <v>2517</v>
      </c>
      <c r="C6687" s="3"/>
      <c r="D6687" s="3"/>
      <c r="E6687" s="9" t="s">
        <v>277</v>
      </c>
      <c r="F6687" s="9" t="s">
        <v>277</v>
      </c>
      <c r="G6687" s="9" t="s">
        <v>277</v>
      </c>
      <c r="H6687" s="9" t="s">
        <v>277</v>
      </c>
      <c r="I6687" s="9" t="s">
        <v>277</v>
      </c>
      <c r="J6687" s="9" t="s">
        <v>277</v>
      </c>
      <c r="K6687" s="9" t="s">
        <v>277</v>
      </c>
      <c r="L6687" s="9" t="s">
        <v>277</v>
      </c>
      <c r="M6687" s="65">
        <v>649</v>
      </c>
      <c r="N6687" s="65"/>
      <c r="P6687" s="65">
        <f t="shared" si="185"/>
        <v>649</v>
      </c>
    </row>
    <row r="6688" spans="1:16" ht="15">
      <c r="A6688" s="238" t="s">
        <v>2494</v>
      </c>
      <c r="B6688" s="61" t="s">
        <v>2518</v>
      </c>
      <c r="C6688" s="3"/>
      <c r="D6688" s="3"/>
      <c r="E6688" s="9" t="s">
        <v>277</v>
      </c>
      <c r="F6688" s="9" t="s">
        <v>277</v>
      </c>
      <c r="G6688" s="9" t="s">
        <v>277</v>
      </c>
      <c r="H6688" s="9" t="s">
        <v>277</v>
      </c>
      <c r="I6688" s="9" t="s">
        <v>277</v>
      </c>
      <c r="J6688" s="9" t="s">
        <v>277</v>
      </c>
      <c r="K6688" s="9" t="s">
        <v>277</v>
      </c>
      <c r="L6688" s="9" t="s">
        <v>277</v>
      </c>
      <c r="M6688" s="65">
        <v>644.59999999999991</v>
      </c>
      <c r="N6688" s="65"/>
      <c r="P6688" s="65">
        <f t="shared" si="185"/>
        <v>644.59999999999991</v>
      </c>
    </row>
    <row r="6689" spans="1:18" ht="15">
      <c r="A6689" s="238" t="s">
        <v>2495</v>
      </c>
      <c r="B6689" s="61" t="s">
        <v>2530</v>
      </c>
      <c r="C6689" s="3"/>
      <c r="D6689" s="3"/>
      <c r="E6689" s="9" t="s">
        <v>277</v>
      </c>
      <c r="F6689" s="9" t="s">
        <v>277</v>
      </c>
      <c r="G6689" s="9" t="s">
        <v>277</v>
      </c>
      <c r="H6689" s="9" t="s">
        <v>277</v>
      </c>
      <c r="I6689" s="9" t="s">
        <v>277</v>
      </c>
      <c r="J6689" s="9" t="s">
        <v>277</v>
      </c>
      <c r="K6689" s="9" t="s">
        <v>277</v>
      </c>
      <c r="L6689" s="9" t="s">
        <v>277</v>
      </c>
      <c r="M6689" s="65">
        <v>639.1</v>
      </c>
      <c r="N6689" s="65"/>
      <c r="P6689" s="65">
        <f t="shared" si="185"/>
        <v>639.1</v>
      </c>
    </row>
    <row r="6690" spans="1:18" ht="15">
      <c r="A6690" s="238" t="s">
        <v>2496</v>
      </c>
      <c r="B6690" s="61" t="s">
        <v>178</v>
      </c>
      <c r="E6690" s="179">
        <v>637.5</v>
      </c>
      <c r="F6690" s="9" t="s">
        <v>277</v>
      </c>
      <c r="G6690" s="9" t="s">
        <v>277</v>
      </c>
      <c r="H6690" s="9" t="s">
        <v>277</v>
      </c>
      <c r="I6690" s="9" t="s">
        <v>277</v>
      </c>
      <c r="J6690" s="9" t="s">
        <v>277</v>
      </c>
      <c r="K6690" s="9" t="s">
        <v>277</v>
      </c>
      <c r="L6690" s="9" t="s">
        <v>277</v>
      </c>
      <c r="M6690" s="9" t="s">
        <v>277</v>
      </c>
      <c r="P6690" s="65">
        <f t="shared" si="185"/>
        <v>637.5</v>
      </c>
      <c r="R6690" t="s">
        <v>296</v>
      </c>
    </row>
    <row r="6691" spans="1:18" ht="15">
      <c r="A6691" s="238" t="s">
        <v>2497</v>
      </c>
      <c r="B6691" s="61" t="s">
        <v>2087</v>
      </c>
      <c r="C6691" s="3"/>
      <c r="D6691" s="3"/>
      <c r="E6691" s="9" t="s">
        <v>277</v>
      </c>
      <c r="F6691" s="9" t="s">
        <v>277</v>
      </c>
      <c r="G6691" s="9" t="s">
        <v>277</v>
      </c>
      <c r="H6691" s="9" t="s">
        <v>277</v>
      </c>
      <c r="I6691" s="9" t="s">
        <v>277</v>
      </c>
      <c r="J6691" s="9" t="s">
        <v>277</v>
      </c>
      <c r="K6691" s="9" t="s">
        <v>277</v>
      </c>
      <c r="L6691" s="9">
        <v>636.69999999996878</v>
      </c>
      <c r="M6691" s="9" t="s">
        <v>277</v>
      </c>
      <c r="N6691" s="65"/>
      <c r="P6691" s="65">
        <f t="shared" si="185"/>
        <v>636.69999999996878</v>
      </c>
    </row>
    <row r="6692" spans="1:18" ht="15">
      <c r="A6692" s="238" t="s">
        <v>2498</v>
      </c>
      <c r="B6692" s="170" t="s">
        <v>1274</v>
      </c>
      <c r="C6692" s="3"/>
      <c r="D6692" s="3"/>
      <c r="E6692" s="9" t="s">
        <v>277</v>
      </c>
      <c r="F6692" s="9" t="s">
        <v>277</v>
      </c>
      <c r="G6692" s="9" t="s">
        <v>277</v>
      </c>
      <c r="H6692" s="9" t="s">
        <v>277</v>
      </c>
      <c r="I6692" s="9">
        <v>635.19999999999891</v>
      </c>
      <c r="J6692" s="9" t="s">
        <v>277</v>
      </c>
      <c r="K6692" s="9" t="s">
        <v>277</v>
      </c>
      <c r="L6692" s="9" t="s">
        <v>277</v>
      </c>
      <c r="M6692" s="9" t="s">
        <v>277</v>
      </c>
      <c r="P6692" s="65">
        <f t="shared" si="185"/>
        <v>635.19999999999891</v>
      </c>
    </row>
    <row r="6693" spans="1:18" ht="15">
      <c r="A6693" s="238" t="s">
        <v>2499</v>
      </c>
      <c r="B6693" s="61" t="s">
        <v>2521</v>
      </c>
      <c r="C6693" s="3"/>
      <c r="D6693" s="3"/>
      <c r="E6693" s="9" t="s">
        <v>277</v>
      </c>
      <c r="F6693" s="9" t="s">
        <v>277</v>
      </c>
      <c r="G6693" s="9" t="s">
        <v>277</v>
      </c>
      <c r="H6693" s="9" t="s">
        <v>277</v>
      </c>
      <c r="I6693" s="9" t="s">
        <v>277</v>
      </c>
      <c r="J6693" s="9" t="s">
        <v>277</v>
      </c>
      <c r="K6693" s="9" t="s">
        <v>277</v>
      </c>
      <c r="L6693" s="9" t="s">
        <v>277</v>
      </c>
      <c r="M6693" s="65">
        <v>603.6</v>
      </c>
      <c r="N6693" s="65"/>
      <c r="P6693" s="65">
        <f t="shared" si="185"/>
        <v>603.6</v>
      </c>
    </row>
    <row r="6694" spans="1:18" ht="15">
      <c r="A6694" s="238" t="s">
        <v>2500</v>
      </c>
      <c r="B6694" s="61" t="s">
        <v>2509</v>
      </c>
      <c r="C6694" s="3"/>
      <c r="D6694" s="3"/>
      <c r="E6694" s="9" t="s">
        <v>277</v>
      </c>
      <c r="F6694" s="9" t="s">
        <v>277</v>
      </c>
      <c r="G6694" s="9" t="s">
        <v>277</v>
      </c>
      <c r="H6694" s="9" t="s">
        <v>277</v>
      </c>
      <c r="I6694" s="9" t="s">
        <v>277</v>
      </c>
      <c r="J6694" s="9" t="s">
        <v>277</v>
      </c>
      <c r="K6694" s="9" t="s">
        <v>277</v>
      </c>
      <c r="L6694" s="9" t="s">
        <v>277</v>
      </c>
      <c r="M6694" s="65">
        <v>574</v>
      </c>
      <c r="N6694" s="65"/>
      <c r="P6694" s="65">
        <f t="shared" si="185"/>
        <v>574</v>
      </c>
    </row>
    <row r="6695" spans="1:18" ht="15">
      <c r="A6695" s="238" t="s">
        <v>2501</v>
      </c>
      <c r="B6695" s="61" t="s">
        <v>2523</v>
      </c>
      <c r="C6695" s="3"/>
      <c r="D6695" s="3"/>
      <c r="E6695" s="9" t="s">
        <v>277</v>
      </c>
      <c r="F6695" s="9" t="s">
        <v>277</v>
      </c>
      <c r="G6695" s="9" t="s">
        <v>277</v>
      </c>
      <c r="H6695" s="9" t="s">
        <v>277</v>
      </c>
      <c r="I6695" s="9" t="s">
        <v>277</v>
      </c>
      <c r="J6695" s="9" t="s">
        <v>277</v>
      </c>
      <c r="K6695" s="9" t="s">
        <v>277</v>
      </c>
      <c r="L6695" s="9" t="s">
        <v>277</v>
      </c>
      <c r="M6695" s="65">
        <v>566.59999999999991</v>
      </c>
      <c r="N6695" s="65"/>
      <c r="P6695" s="65">
        <f t="shared" si="185"/>
        <v>566.59999999999991</v>
      </c>
    </row>
    <row r="6696" spans="1:18" ht="15">
      <c r="A6696" s="238" t="s">
        <v>2502</v>
      </c>
      <c r="B6696" s="61" t="s">
        <v>2520</v>
      </c>
      <c r="C6696" s="3"/>
      <c r="D6696" s="3"/>
      <c r="E6696" s="9" t="s">
        <v>277</v>
      </c>
      <c r="F6696" s="9" t="s">
        <v>277</v>
      </c>
      <c r="G6696" s="9" t="s">
        <v>277</v>
      </c>
      <c r="H6696" s="9" t="s">
        <v>277</v>
      </c>
      <c r="I6696" s="9" t="s">
        <v>277</v>
      </c>
      <c r="J6696" s="9" t="s">
        <v>277</v>
      </c>
      <c r="K6696" s="9" t="s">
        <v>277</v>
      </c>
      <c r="L6696" s="9" t="s">
        <v>277</v>
      </c>
      <c r="M6696" s="65">
        <v>546.70000000000005</v>
      </c>
      <c r="N6696" s="65"/>
      <c r="P6696" s="65">
        <f t="shared" si="185"/>
        <v>546.70000000000005</v>
      </c>
    </row>
    <row r="6697" spans="1:18" ht="15">
      <c r="A6697" s="238" t="s">
        <v>2531</v>
      </c>
      <c r="B6697" s="61" t="s">
        <v>2526</v>
      </c>
      <c r="C6697" s="3"/>
      <c r="D6697" s="3"/>
      <c r="E6697" s="9" t="s">
        <v>277</v>
      </c>
      <c r="F6697" s="9" t="s">
        <v>277</v>
      </c>
      <c r="G6697" s="9" t="s">
        <v>277</v>
      </c>
      <c r="H6697" s="9" t="s">
        <v>277</v>
      </c>
      <c r="I6697" s="9" t="s">
        <v>277</v>
      </c>
      <c r="J6697" s="9" t="s">
        <v>277</v>
      </c>
      <c r="K6697" s="9" t="s">
        <v>277</v>
      </c>
      <c r="L6697" s="9" t="s">
        <v>277</v>
      </c>
      <c r="M6697" s="65">
        <v>530.1</v>
      </c>
      <c r="N6697" s="65"/>
      <c r="P6697" s="65">
        <f t="shared" si="185"/>
        <v>530.1</v>
      </c>
    </row>
    <row r="6698" spans="1:18" ht="15">
      <c r="A6698" s="238" t="s">
        <v>2613</v>
      </c>
      <c r="B6698" s="61" t="s">
        <v>2522</v>
      </c>
      <c r="C6698" s="3"/>
      <c r="D6698" s="3"/>
      <c r="E6698" s="9" t="s">
        <v>277</v>
      </c>
      <c r="F6698" s="9" t="s">
        <v>277</v>
      </c>
      <c r="G6698" s="9" t="s">
        <v>277</v>
      </c>
      <c r="H6698" s="9" t="s">
        <v>277</v>
      </c>
      <c r="I6698" s="9" t="s">
        <v>277</v>
      </c>
      <c r="J6698" s="9" t="s">
        <v>277</v>
      </c>
      <c r="K6698" s="9" t="s">
        <v>277</v>
      </c>
      <c r="L6698" s="9" t="s">
        <v>277</v>
      </c>
      <c r="M6698" s="65">
        <v>494.6</v>
      </c>
      <c r="N6698" s="65"/>
      <c r="P6698" s="65">
        <f t="shared" si="185"/>
        <v>494.6</v>
      </c>
    </row>
    <row r="6699" spans="1:18" ht="15">
      <c r="A6699" s="238" t="s">
        <v>2626</v>
      </c>
      <c r="B6699" s="170" t="s">
        <v>1282</v>
      </c>
      <c r="C6699" s="3"/>
      <c r="D6699" s="3"/>
      <c r="E6699" s="9" t="s">
        <v>277</v>
      </c>
      <c r="F6699" s="9" t="s">
        <v>277</v>
      </c>
      <c r="G6699" s="9" t="s">
        <v>277</v>
      </c>
      <c r="H6699" s="9" t="s">
        <v>277</v>
      </c>
      <c r="I6699" s="9">
        <v>444.60000000000036</v>
      </c>
      <c r="J6699" s="9" t="s">
        <v>277</v>
      </c>
      <c r="K6699" s="9" t="s">
        <v>277</v>
      </c>
      <c r="L6699" s="9" t="s">
        <v>277</v>
      </c>
      <c r="M6699" s="9" t="s">
        <v>277</v>
      </c>
      <c r="P6699" s="65">
        <f t="shared" si="185"/>
        <v>444.60000000000036</v>
      </c>
    </row>
    <row r="6700" spans="1:18" ht="15">
      <c r="A6700" s="238" t="s">
        <v>2662</v>
      </c>
      <c r="B6700" s="226" t="s">
        <v>1594</v>
      </c>
      <c r="C6700" s="3"/>
      <c r="D6700" s="3"/>
      <c r="E6700" s="9" t="s">
        <v>277</v>
      </c>
      <c r="F6700" s="9" t="s">
        <v>277</v>
      </c>
      <c r="G6700" s="9" t="s">
        <v>277</v>
      </c>
      <c r="H6700" s="9" t="s">
        <v>277</v>
      </c>
      <c r="I6700" s="9" t="s">
        <v>277</v>
      </c>
      <c r="J6700" s="9" t="s">
        <v>277</v>
      </c>
      <c r="K6700" s="9">
        <v>387.74999999999272</v>
      </c>
      <c r="L6700" s="9" t="s">
        <v>277</v>
      </c>
      <c r="M6700" s="9" t="s">
        <v>277</v>
      </c>
      <c r="P6700" s="65">
        <f t="shared" si="185"/>
        <v>387.74999999999272</v>
      </c>
    </row>
    <row r="6701" spans="1:18" ht="15">
      <c r="A6701" s="238" t="s">
        <v>2663</v>
      </c>
      <c r="B6701" s="170" t="s">
        <v>1273</v>
      </c>
      <c r="C6701" s="3"/>
      <c r="D6701" s="3"/>
      <c r="E6701" s="9" t="s">
        <v>277</v>
      </c>
      <c r="F6701" s="9" t="s">
        <v>277</v>
      </c>
      <c r="G6701" s="9" t="s">
        <v>277</v>
      </c>
      <c r="H6701" s="9" t="s">
        <v>277</v>
      </c>
      <c r="I6701" s="9">
        <v>332.80000000000473</v>
      </c>
      <c r="J6701" s="9" t="s">
        <v>277</v>
      </c>
      <c r="K6701" s="9" t="s">
        <v>277</v>
      </c>
      <c r="L6701" s="9" t="s">
        <v>277</v>
      </c>
      <c r="M6701" s="9" t="s">
        <v>277</v>
      </c>
      <c r="P6701" s="65">
        <f t="shared" si="185"/>
        <v>332.80000000000473</v>
      </c>
    </row>
    <row r="6702" spans="1:18" ht="15">
      <c r="A6702" s="238" t="s">
        <v>2664</v>
      </c>
      <c r="B6702" s="61" t="s">
        <v>640</v>
      </c>
      <c r="E6702" s="9" t="s">
        <v>277</v>
      </c>
      <c r="F6702" s="9" t="s">
        <v>277</v>
      </c>
      <c r="G6702" s="9" t="s">
        <v>277</v>
      </c>
      <c r="H6702" s="9">
        <v>317.04999999999563</v>
      </c>
      <c r="I6702" s="9" t="s">
        <v>277</v>
      </c>
      <c r="J6702" s="9" t="s">
        <v>277</v>
      </c>
      <c r="K6702" s="9" t="s">
        <v>277</v>
      </c>
      <c r="L6702" s="9" t="s">
        <v>277</v>
      </c>
      <c r="M6702" s="9" t="s">
        <v>277</v>
      </c>
      <c r="P6702" s="65">
        <f t="shared" si="185"/>
        <v>317.04999999999563</v>
      </c>
    </row>
    <row r="6703" spans="1:18" ht="15">
      <c r="A6703" s="238" t="s">
        <v>2665</v>
      </c>
      <c r="B6703" s="61" t="s">
        <v>650</v>
      </c>
      <c r="E6703" s="9" t="s">
        <v>277</v>
      </c>
      <c r="F6703" s="9" t="s">
        <v>277</v>
      </c>
      <c r="G6703" s="9" t="s">
        <v>277</v>
      </c>
      <c r="H6703" s="9">
        <v>233.5</v>
      </c>
      <c r="I6703" s="9" t="s">
        <v>277</v>
      </c>
      <c r="J6703" s="9" t="s">
        <v>277</v>
      </c>
      <c r="K6703" s="9" t="s">
        <v>277</v>
      </c>
      <c r="L6703" s="9" t="s">
        <v>277</v>
      </c>
      <c r="M6703" s="9" t="s">
        <v>277</v>
      </c>
      <c r="P6703" s="65">
        <f t="shared" si="185"/>
        <v>233.5</v>
      </c>
    </row>
    <row r="6704" spans="1:18" ht="15">
      <c r="A6704" s="238" t="s">
        <v>2666</v>
      </c>
      <c r="B6704" s="226" t="s">
        <v>1595</v>
      </c>
      <c r="C6704" s="3"/>
      <c r="D6704" s="3"/>
      <c r="E6704" s="9" t="s">
        <v>277</v>
      </c>
      <c r="F6704" s="9" t="s">
        <v>277</v>
      </c>
      <c r="G6704" s="9" t="s">
        <v>277</v>
      </c>
      <c r="H6704" s="9" t="s">
        <v>277</v>
      </c>
      <c r="I6704" s="9" t="s">
        <v>277</v>
      </c>
      <c r="J6704" s="9" t="s">
        <v>277</v>
      </c>
      <c r="K6704" s="9">
        <v>232.20000000000073</v>
      </c>
      <c r="L6704" s="9" t="s">
        <v>277</v>
      </c>
      <c r="M6704" s="9" t="s">
        <v>277</v>
      </c>
      <c r="P6704" s="65">
        <f t="shared" si="185"/>
        <v>232.20000000000073</v>
      </c>
    </row>
    <row r="6708" spans="1:21" ht="25.5">
      <c r="A6708" s="23" t="s">
        <v>348</v>
      </c>
      <c r="L6708" s="67"/>
      <c r="M6708" s="67"/>
    </row>
    <row r="6709" spans="1:21">
      <c r="L6709" s="67"/>
      <c r="M6709" s="67"/>
    </row>
    <row r="6710" spans="1:21" ht="15">
      <c r="A6710" s="38"/>
      <c r="B6710" s="38"/>
      <c r="C6710" s="38"/>
      <c r="D6710" s="38"/>
      <c r="E6710" s="59">
        <v>2016</v>
      </c>
      <c r="F6710" s="59">
        <v>2017</v>
      </c>
      <c r="G6710" s="59">
        <v>2018</v>
      </c>
      <c r="H6710" s="59">
        <v>2019</v>
      </c>
      <c r="I6710" s="59">
        <v>2020</v>
      </c>
      <c r="J6710" s="59">
        <v>2021</v>
      </c>
      <c r="K6710" s="59">
        <v>2022</v>
      </c>
      <c r="L6710" s="59">
        <v>2023</v>
      </c>
      <c r="M6710" s="59">
        <v>2024</v>
      </c>
      <c r="P6710" s="68" t="s">
        <v>40</v>
      </c>
      <c r="U6710" s="3"/>
    </row>
    <row r="6711" spans="1:21" ht="15">
      <c r="A6711" s="28" t="s">
        <v>0</v>
      </c>
      <c r="B6711" s="61" t="s">
        <v>21</v>
      </c>
      <c r="E6711" s="60">
        <v>201</v>
      </c>
      <c r="F6711" s="179">
        <v>204.5</v>
      </c>
      <c r="G6711" s="9">
        <v>206.50000000000728</v>
      </c>
      <c r="H6711" s="9">
        <v>131.50000000000182</v>
      </c>
      <c r="I6711" s="9">
        <v>151.00000000000182</v>
      </c>
      <c r="J6711" s="9">
        <v>156.49999999999272</v>
      </c>
      <c r="K6711" s="175">
        <v>268.49999999999636</v>
      </c>
      <c r="L6711" s="9">
        <v>219.5</v>
      </c>
      <c r="M6711" s="90">
        <v>255</v>
      </c>
      <c r="P6711" s="65">
        <f t="shared" ref="P6711:P6742" si="186">SUM(E6711:M6711)</f>
        <v>1794</v>
      </c>
      <c r="R6711" t="s">
        <v>3122</v>
      </c>
      <c r="U6711" s="3" t="s">
        <v>927</v>
      </c>
    </row>
    <row r="6712" spans="1:21" ht="15">
      <c r="A6712" s="28" t="s">
        <v>2</v>
      </c>
      <c r="B6712" s="61" t="s">
        <v>17</v>
      </c>
      <c r="E6712" s="179">
        <v>161.5</v>
      </c>
      <c r="F6712" s="175">
        <v>224.5</v>
      </c>
      <c r="G6712" s="179">
        <v>225.99999999999272</v>
      </c>
      <c r="H6712" s="9">
        <v>113.99999999999636</v>
      </c>
      <c r="I6712" s="9">
        <v>135.99999999999818</v>
      </c>
      <c r="J6712" s="9">
        <v>131.00000000001091</v>
      </c>
      <c r="K6712" s="9">
        <v>228.00000000000182</v>
      </c>
      <c r="L6712" s="9">
        <v>202</v>
      </c>
      <c r="M6712" s="65">
        <v>202</v>
      </c>
      <c r="P6712" s="65">
        <f t="shared" si="186"/>
        <v>1625</v>
      </c>
      <c r="R6712" t="s">
        <v>377</v>
      </c>
      <c r="U6712" s="3"/>
    </row>
    <row r="6713" spans="1:21" ht="15">
      <c r="A6713" s="28" t="s">
        <v>3</v>
      </c>
      <c r="B6713" s="61" t="s">
        <v>31</v>
      </c>
      <c r="E6713" s="174">
        <v>223.5</v>
      </c>
      <c r="F6713" s="179">
        <v>173.5</v>
      </c>
      <c r="G6713" s="9">
        <v>131.99999999999636</v>
      </c>
      <c r="H6713" s="9">
        <v>114</v>
      </c>
      <c r="I6713" s="9">
        <v>108.00000000000182</v>
      </c>
      <c r="J6713" s="9">
        <v>174.99999999999272</v>
      </c>
      <c r="K6713" s="9">
        <v>223.50000000000546</v>
      </c>
      <c r="L6713" s="9">
        <v>232.5</v>
      </c>
      <c r="M6713" s="90">
        <v>228.5</v>
      </c>
      <c r="P6713" s="65">
        <f t="shared" si="186"/>
        <v>1610.4999999999964</v>
      </c>
      <c r="R6713" t="s">
        <v>1836</v>
      </c>
      <c r="U6713" s="3"/>
    </row>
    <row r="6714" spans="1:21" ht="15">
      <c r="A6714" s="28" t="s">
        <v>5</v>
      </c>
      <c r="B6714" s="61" t="s">
        <v>27</v>
      </c>
      <c r="E6714" s="179">
        <v>196</v>
      </c>
      <c r="F6714" s="179">
        <v>181</v>
      </c>
      <c r="G6714" s="179">
        <v>251.99999999999636</v>
      </c>
      <c r="H6714" s="179">
        <v>166.49999999999636</v>
      </c>
      <c r="I6714" s="9">
        <v>112</v>
      </c>
      <c r="J6714" s="174">
        <v>222.99999999998909</v>
      </c>
      <c r="K6714" s="9">
        <v>161.99999999999636</v>
      </c>
      <c r="L6714" s="179">
        <v>274</v>
      </c>
      <c r="M6714" s="9" t="s">
        <v>277</v>
      </c>
      <c r="P6714" s="65">
        <f t="shared" si="186"/>
        <v>1566.4999999999782</v>
      </c>
      <c r="R6714" t="s">
        <v>2471</v>
      </c>
      <c r="U6714" s="3" t="s">
        <v>927</v>
      </c>
    </row>
    <row r="6715" spans="1:21" ht="15">
      <c r="A6715" s="28" t="s">
        <v>7</v>
      </c>
      <c r="B6715" s="61" t="s">
        <v>11</v>
      </c>
      <c r="E6715" s="9">
        <v>154</v>
      </c>
      <c r="F6715" s="176">
        <v>264.5</v>
      </c>
      <c r="G6715" s="9">
        <v>102.49999999999636</v>
      </c>
      <c r="H6715" s="179">
        <v>162.99999999999636</v>
      </c>
      <c r="I6715" s="9">
        <v>127.5</v>
      </c>
      <c r="J6715" s="9">
        <v>143.00000000000728</v>
      </c>
      <c r="K6715" s="9">
        <v>181.50000000000364</v>
      </c>
      <c r="L6715" s="9">
        <v>235.5</v>
      </c>
      <c r="M6715" s="65">
        <v>188</v>
      </c>
      <c r="P6715" s="65">
        <f t="shared" si="186"/>
        <v>1559.5000000000036</v>
      </c>
      <c r="R6715" t="s">
        <v>337</v>
      </c>
      <c r="U6715" s="3" t="s">
        <v>1402</v>
      </c>
    </row>
    <row r="6716" spans="1:21" ht="15">
      <c r="A6716" s="28" t="s">
        <v>8</v>
      </c>
      <c r="B6716" s="61" t="s">
        <v>9</v>
      </c>
      <c r="E6716" s="9">
        <v>108</v>
      </c>
      <c r="F6716" s="9">
        <v>49.5</v>
      </c>
      <c r="G6716" s="179">
        <v>231.5</v>
      </c>
      <c r="H6716" s="179">
        <v>191.49999999999818</v>
      </c>
      <c r="I6716" s="9">
        <v>71.5</v>
      </c>
      <c r="J6716" s="179">
        <v>200.49999999999272</v>
      </c>
      <c r="K6716" s="9">
        <v>194</v>
      </c>
      <c r="L6716" s="9">
        <v>217.5</v>
      </c>
      <c r="M6716" s="65">
        <v>151</v>
      </c>
      <c r="P6716" s="65">
        <f t="shared" si="186"/>
        <v>1414.9999999999909</v>
      </c>
      <c r="R6716" t="s">
        <v>1847</v>
      </c>
      <c r="U6716" s="3"/>
    </row>
    <row r="6717" spans="1:21" ht="15">
      <c r="A6717" s="28" t="s">
        <v>10</v>
      </c>
      <c r="B6717" s="61" t="s">
        <v>143</v>
      </c>
      <c r="E6717" s="9" t="s">
        <v>277</v>
      </c>
      <c r="F6717" s="9">
        <v>101.5</v>
      </c>
      <c r="G6717" s="9">
        <v>197.99999999999636</v>
      </c>
      <c r="H6717" s="9">
        <v>150.50000000000182</v>
      </c>
      <c r="I6717" s="179">
        <v>167.49999999999818</v>
      </c>
      <c r="J6717" s="9">
        <v>129.50000000000728</v>
      </c>
      <c r="K6717" s="9">
        <v>229.5</v>
      </c>
      <c r="L6717" s="179">
        <v>259.5</v>
      </c>
      <c r="M6717" s="65">
        <v>169</v>
      </c>
      <c r="P6717" s="65">
        <f t="shared" si="186"/>
        <v>1405.0000000000036</v>
      </c>
      <c r="R6717" t="s">
        <v>341</v>
      </c>
      <c r="U6717" s="3"/>
    </row>
    <row r="6718" spans="1:21" ht="15">
      <c r="A6718" s="28" t="s">
        <v>12</v>
      </c>
      <c r="B6718" s="61" t="s">
        <v>33</v>
      </c>
      <c r="E6718" s="179">
        <v>155</v>
      </c>
      <c r="F6718" s="179">
        <v>169.5</v>
      </c>
      <c r="G6718" s="9">
        <v>172.99999999999272</v>
      </c>
      <c r="H6718" s="9">
        <v>110.00000000000728</v>
      </c>
      <c r="I6718" s="175">
        <v>175.99999999999636</v>
      </c>
      <c r="J6718" s="9">
        <v>123.50000000000364</v>
      </c>
      <c r="K6718" s="9">
        <v>184.00000000000546</v>
      </c>
      <c r="L6718" s="9">
        <v>164.5</v>
      </c>
      <c r="M6718" s="65">
        <v>139</v>
      </c>
      <c r="P6718" s="65">
        <f t="shared" si="186"/>
        <v>1394.5000000000055</v>
      </c>
      <c r="R6718" t="s">
        <v>1416</v>
      </c>
      <c r="U6718" s="3"/>
    </row>
    <row r="6719" spans="1:21" ht="15">
      <c r="A6719" s="28" t="s">
        <v>14</v>
      </c>
      <c r="B6719" s="61" t="s">
        <v>37</v>
      </c>
      <c r="E6719" s="179">
        <v>163.5</v>
      </c>
      <c r="F6719" s="179">
        <v>209</v>
      </c>
      <c r="G6719" s="9">
        <v>157.99999999999636</v>
      </c>
      <c r="H6719" s="9">
        <v>62.500000000003638</v>
      </c>
      <c r="I6719" s="9">
        <v>64.500000000001819</v>
      </c>
      <c r="J6719" s="179">
        <v>183.99999999999636</v>
      </c>
      <c r="K6719" s="9">
        <v>204.49999999999818</v>
      </c>
      <c r="L6719" s="9">
        <v>141</v>
      </c>
      <c r="M6719" s="65">
        <v>162</v>
      </c>
      <c r="P6719" s="65">
        <f t="shared" si="186"/>
        <v>1348.9999999999964</v>
      </c>
      <c r="R6719" t="s">
        <v>1848</v>
      </c>
      <c r="U6719" s="3"/>
    </row>
    <row r="6720" spans="1:21" ht="15">
      <c r="A6720" s="28" t="s">
        <v>16</v>
      </c>
      <c r="B6720" s="61" t="s">
        <v>1</v>
      </c>
      <c r="E6720" s="9">
        <v>139</v>
      </c>
      <c r="F6720" s="9">
        <v>79.5</v>
      </c>
      <c r="G6720" s="176">
        <v>267.5</v>
      </c>
      <c r="H6720" s="9">
        <v>63.5</v>
      </c>
      <c r="I6720" s="9">
        <v>137.49999999999818</v>
      </c>
      <c r="J6720" s="9">
        <v>125.00000000000728</v>
      </c>
      <c r="K6720" s="9">
        <v>121.99999999999818</v>
      </c>
      <c r="L6720" s="9">
        <v>150.5</v>
      </c>
      <c r="M6720" s="65">
        <v>223</v>
      </c>
      <c r="P6720" s="65">
        <f t="shared" si="186"/>
        <v>1307.5000000000036</v>
      </c>
      <c r="R6720" t="s">
        <v>280</v>
      </c>
      <c r="U6720" s="3" t="s">
        <v>1402</v>
      </c>
    </row>
    <row r="6721" spans="1:21" ht="15">
      <c r="A6721" s="28" t="s">
        <v>18</v>
      </c>
      <c r="B6721" s="61" t="s">
        <v>141</v>
      </c>
      <c r="E6721" s="9" t="s">
        <v>277</v>
      </c>
      <c r="F6721" s="9">
        <v>131.5</v>
      </c>
      <c r="G6721" s="9">
        <v>174.5</v>
      </c>
      <c r="H6721" s="9">
        <v>141.5</v>
      </c>
      <c r="I6721" s="9">
        <v>127.99999999999636</v>
      </c>
      <c r="J6721" s="9">
        <v>142.49999999998545</v>
      </c>
      <c r="K6721" s="9">
        <v>215.49999999999818</v>
      </c>
      <c r="L6721" s="9">
        <v>221.5</v>
      </c>
      <c r="M6721" s="65">
        <v>137.5</v>
      </c>
      <c r="P6721" s="65">
        <f t="shared" si="186"/>
        <v>1292.49999999998</v>
      </c>
      <c r="U6721" s="3"/>
    </row>
    <row r="6722" spans="1:21" ht="15">
      <c r="A6722" s="28" t="s">
        <v>20</v>
      </c>
      <c r="B6722" s="61" t="s">
        <v>23</v>
      </c>
      <c r="E6722" s="9">
        <v>83.5</v>
      </c>
      <c r="F6722" s="174">
        <v>228</v>
      </c>
      <c r="G6722" s="9">
        <v>125.74999999999636</v>
      </c>
      <c r="H6722" s="9">
        <v>123.00000000000364</v>
      </c>
      <c r="I6722" s="179">
        <v>161</v>
      </c>
      <c r="J6722" s="179">
        <v>190.00000000000728</v>
      </c>
      <c r="K6722" s="9">
        <v>124.99999999999636</v>
      </c>
      <c r="L6722" s="9">
        <v>228</v>
      </c>
      <c r="M6722" s="65">
        <v>24</v>
      </c>
      <c r="P6722" s="65">
        <f t="shared" si="186"/>
        <v>1288.2500000000036</v>
      </c>
      <c r="R6722" t="s">
        <v>935</v>
      </c>
      <c r="U6722" s="3"/>
    </row>
    <row r="6723" spans="1:21" ht="15">
      <c r="A6723" s="28" t="s">
        <v>22</v>
      </c>
      <c r="B6723" s="170" t="s">
        <v>1269</v>
      </c>
      <c r="C6723" s="3"/>
      <c r="D6723" s="3"/>
      <c r="E6723" s="9" t="s">
        <v>277</v>
      </c>
      <c r="F6723" s="9" t="s">
        <v>277</v>
      </c>
      <c r="G6723" s="9" t="s">
        <v>277</v>
      </c>
      <c r="H6723" s="9" t="s">
        <v>277</v>
      </c>
      <c r="I6723" s="9">
        <v>68.999999999996362</v>
      </c>
      <c r="J6723" s="9">
        <v>103.00000000000182</v>
      </c>
      <c r="K6723" s="9">
        <v>226.5</v>
      </c>
      <c r="L6723" s="176">
        <v>428.5</v>
      </c>
      <c r="M6723" s="112">
        <v>410.5</v>
      </c>
      <c r="P6723" s="65">
        <f t="shared" si="186"/>
        <v>1237.4999999999982</v>
      </c>
      <c r="R6723" t="s">
        <v>312</v>
      </c>
      <c r="U6723" s="3" t="s">
        <v>1402</v>
      </c>
    </row>
    <row r="6724" spans="1:21" ht="15">
      <c r="A6724" s="28" t="s">
        <v>24</v>
      </c>
      <c r="B6724" s="61" t="s">
        <v>153</v>
      </c>
      <c r="E6724" s="9" t="s">
        <v>277</v>
      </c>
      <c r="F6724" s="9" t="s">
        <v>277</v>
      </c>
      <c r="G6724" s="9">
        <v>186</v>
      </c>
      <c r="H6724" s="9">
        <v>95</v>
      </c>
      <c r="I6724" s="9">
        <v>125.99999999999636</v>
      </c>
      <c r="J6724" s="9">
        <v>163.5</v>
      </c>
      <c r="K6724" s="9">
        <v>183.5</v>
      </c>
      <c r="L6724" s="9">
        <v>236.5</v>
      </c>
      <c r="M6724" s="90">
        <v>229.5</v>
      </c>
      <c r="P6724" s="65">
        <f t="shared" si="186"/>
        <v>1219.9999999999964</v>
      </c>
      <c r="R6724" t="s">
        <v>287</v>
      </c>
      <c r="U6724" s="3"/>
    </row>
    <row r="6725" spans="1:21" ht="15">
      <c r="A6725" s="28" t="s">
        <v>26</v>
      </c>
      <c r="B6725" s="61" t="s">
        <v>15</v>
      </c>
      <c r="E6725" s="179">
        <v>196.5</v>
      </c>
      <c r="F6725" s="9">
        <v>89.5</v>
      </c>
      <c r="G6725" s="9">
        <v>79.750000000003638</v>
      </c>
      <c r="H6725" s="9">
        <v>16.5</v>
      </c>
      <c r="I6725" s="9">
        <v>111.49999999999454</v>
      </c>
      <c r="J6725" s="9">
        <v>111.49999999998909</v>
      </c>
      <c r="K6725" s="179">
        <v>262.50000000000182</v>
      </c>
      <c r="L6725" s="9">
        <v>196.5</v>
      </c>
      <c r="M6725" s="65">
        <v>148</v>
      </c>
      <c r="P6725" s="65">
        <f t="shared" si="186"/>
        <v>1212.2499999999891</v>
      </c>
      <c r="R6725" t="s">
        <v>339</v>
      </c>
      <c r="U6725" s="3"/>
    </row>
    <row r="6726" spans="1:21" ht="15">
      <c r="A6726" s="28" t="s">
        <v>28</v>
      </c>
      <c r="B6726" s="61" t="s">
        <v>25</v>
      </c>
      <c r="E6726" s="9">
        <v>120</v>
      </c>
      <c r="F6726" s="9">
        <v>76.5</v>
      </c>
      <c r="G6726" s="9">
        <v>152.50000000000364</v>
      </c>
      <c r="H6726" s="9">
        <v>106.50000000000364</v>
      </c>
      <c r="I6726" s="9">
        <v>135.49999999999636</v>
      </c>
      <c r="J6726" s="9">
        <v>117.50000000000364</v>
      </c>
      <c r="K6726" s="9">
        <v>240.50000000000364</v>
      </c>
      <c r="L6726" s="9">
        <v>184</v>
      </c>
      <c r="M6726" s="65">
        <v>68</v>
      </c>
      <c r="P6726" s="65">
        <f t="shared" si="186"/>
        <v>1201.0000000000109</v>
      </c>
      <c r="U6726" s="3"/>
    </row>
    <row r="6727" spans="1:21" ht="15">
      <c r="A6727" s="28" t="s">
        <v>30</v>
      </c>
      <c r="B6727" s="61" t="s">
        <v>644</v>
      </c>
      <c r="E6727" s="9" t="s">
        <v>277</v>
      </c>
      <c r="F6727" s="9" t="s">
        <v>277</v>
      </c>
      <c r="G6727" s="9" t="s">
        <v>277</v>
      </c>
      <c r="H6727" s="9">
        <v>140.00000000000182</v>
      </c>
      <c r="I6727" s="179">
        <v>157.99999999999818</v>
      </c>
      <c r="J6727" s="179">
        <v>188.99999999999272</v>
      </c>
      <c r="K6727" s="179">
        <v>247.49999999999636</v>
      </c>
      <c r="L6727" s="9">
        <v>223</v>
      </c>
      <c r="M6727" s="65">
        <v>223.5</v>
      </c>
      <c r="P6727" s="65">
        <f t="shared" si="186"/>
        <v>1180.9999999999891</v>
      </c>
      <c r="R6727" t="s">
        <v>1966</v>
      </c>
    </row>
    <row r="6728" spans="1:21" ht="15">
      <c r="A6728" s="28" t="s">
        <v>32</v>
      </c>
      <c r="B6728" s="61" t="s">
        <v>142</v>
      </c>
      <c r="E6728" s="9" t="s">
        <v>277</v>
      </c>
      <c r="F6728" s="9">
        <v>132.5</v>
      </c>
      <c r="G6728" s="9">
        <v>156.49999999999636</v>
      </c>
      <c r="H6728" s="9">
        <v>84.5</v>
      </c>
      <c r="I6728" s="9">
        <v>59.999999999998181</v>
      </c>
      <c r="J6728" s="9">
        <v>65.5</v>
      </c>
      <c r="K6728" s="179">
        <v>244.50000000000546</v>
      </c>
      <c r="L6728" s="179">
        <v>282</v>
      </c>
      <c r="M6728" s="65">
        <v>132</v>
      </c>
      <c r="P6728" s="65">
        <f t="shared" si="186"/>
        <v>1157.5</v>
      </c>
      <c r="R6728" t="s">
        <v>340</v>
      </c>
      <c r="U6728" s="3"/>
    </row>
    <row r="6729" spans="1:21" ht="15">
      <c r="A6729" s="28" t="s">
        <v>34</v>
      </c>
      <c r="B6729" s="61" t="s">
        <v>161</v>
      </c>
      <c r="E6729" s="9" t="s">
        <v>277</v>
      </c>
      <c r="F6729" s="9" t="s">
        <v>277</v>
      </c>
      <c r="G6729" s="9">
        <v>170</v>
      </c>
      <c r="H6729" s="9">
        <v>131.50000000000364</v>
      </c>
      <c r="I6729" s="9">
        <v>114.99999999999818</v>
      </c>
      <c r="J6729" s="175">
        <v>216.5</v>
      </c>
      <c r="K6729" s="9">
        <v>163.00000000000182</v>
      </c>
      <c r="L6729" s="9">
        <v>207</v>
      </c>
      <c r="M6729" s="65">
        <v>143</v>
      </c>
      <c r="P6729" s="65">
        <f t="shared" si="186"/>
        <v>1146.0000000000036</v>
      </c>
      <c r="R6729" t="s">
        <v>281</v>
      </c>
    </row>
    <row r="6730" spans="1:21" ht="15">
      <c r="A6730" s="28" t="s">
        <v>36</v>
      </c>
      <c r="B6730" s="61" t="s">
        <v>13</v>
      </c>
      <c r="E6730" s="9">
        <v>144.75</v>
      </c>
      <c r="F6730" s="179">
        <v>165</v>
      </c>
      <c r="G6730" s="9">
        <v>165.5</v>
      </c>
      <c r="H6730" s="9">
        <v>78.499999999990905</v>
      </c>
      <c r="I6730" s="9">
        <v>61.500000000001819</v>
      </c>
      <c r="J6730" s="179">
        <v>185.99999999999636</v>
      </c>
      <c r="K6730" s="9">
        <v>185.00000000000364</v>
      </c>
      <c r="L6730" s="9">
        <v>159</v>
      </c>
      <c r="M6730" s="9" t="s">
        <v>277</v>
      </c>
      <c r="P6730" s="65">
        <f t="shared" si="186"/>
        <v>1145.2499999999927</v>
      </c>
      <c r="R6730" t="s">
        <v>321</v>
      </c>
      <c r="U6730" s="3"/>
    </row>
    <row r="6731" spans="1:21" ht="15">
      <c r="A6731" s="28" t="s">
        <v>38</v>
      </c>
      <c r="B6731" s="61" t="s">
        <v>154</v>
      </c>
      <c r="E6731" s="9" t="s">
        <v>277</v>
      </c>
      <c r="F6731" s="9" t="s">
        <v>277</v>
      </c>
      <c r="G6731" s="9">
        <v>163.49999999999272</v>
      </c>
      <c r="H6731" s="9">
        <v>97.000000000003638</v>
      </c>
      <c r="I6731" s="9">
        <v>139.99999999999636</v>
      </c>
      <c r="J6731" s="9">
        <v>102.99999999998909</v>
      </c>
      <c r="K6731" s="9">
        <v>231.99999999999636</v>
      </c>
      <c r="L6731" s="9">
        <v>201</v>
      </c>
      <c r="M6731" s="65">
        <v>132</v>
      </c>
      <c r="P6731" s="65">
        <f t="shared" si="186"/>
        <v>1068.4999999999782</v>
      </c>
    </row>
    <row r="6732" spans="1:21" ht="15">
      <c r="A6732" s="28" t="s">
        <v>145</v>
      </c>
      <c r="B6732" s="61" t="s">
        <v>144</v>
      </c>
      <c r="E6732" s="9" t="s">
        <v>277</v>
      </c>
      <c r="F6732" s="9">
        <v>80.5</v>
      </c>
      <c r="G6732" s="175">
        <v>257.50000000000364</v>
      </c>
      <c r="H6732" s="9">
        <v>144.00000000000182</v>
      </c>
      <c r="I6732" s="176">
        <v>216.50000000000182</v>
      </c>
      <c r="J6732" s="9">
        <v>166.5</v>
      </c>
      <c r="K6732" s="9">
        <v>198.50000000000182</v>
      </c>
      <c r="L6732" s="9" t="s">
        <v>277</v>
      </c>
      <c r="M6732" s="9" t="s">
        <v>277</v>
      </c>
      <c r="P6732" s="65">
        <f t="shared" si="186"/>
        <v>1063.5000000000091</v>
      </c>
      <c r="R6732" t="s">
        <v>370</v>
      </c>
      <c r="U6732" s="3" t="s">
        <v>1402</v>
      </c>
    </row>
    <row r="6733" spans="1:21" ht="15">
      <c r="A6733" s="28" t="s">
        <v>146</v>
      </c>
      <c r="B6733" s="61" t="s">
        <v>648</v>
      </c>
      <c r="E6733" s="9" t="s">
        <v>277</v>
      </c>
      <c r="F6733" s="9" t="s">
        <v>277</v>
      </c>
      <c r="G6733" s="9" t="s">
        <v>277</v>
      </c>
      <c r="H6733" s="179">
        <v>163.99999999999636</v>
      </c>
      <c r="I6733" s="9">
        <v>124.00000000000364</v>
      </c>
      <c r="J6733" s="9">
        <v>145.50000000000364</v>
      </c>
      <c r="K6733" s="9">
        <v>183</v>
      </c>
      <c r="L6733" s="9">
        <v>256.5</v>
      </c>
      <c r="M6733" s="65">
        <v>185</v>
      </c>
      <c r="P6733" s="65">
        <f t="shared" si="186"/>
        <v>1058.0000000000036</v>
      </c>
      <c r="R6733" t="s">
        <v>286</v>
      </c>
    </row>
    <row r="6734" spans="1:21" ht="15">
      <c r="A6734" s="28" t="s">
        <v>147</v>
      </c>
      <c r="B6734" s="28" t="s">
        <v>616</v>
      </c>
      <c r="E6734" s="9" t="s">
        <v>277</v>
      </c>
      <c r="F6734" s="9" t="s">
        <v>277</v>
      </c>
      <c r="G6734" s="9" t="s">
        <v>277</v>
      </c>
      <c r="H6734" s="9">
        <v>94.500000000001819</v>
      </c>
      <c r="I6734" s="174">
        <v>203.50000000000728</v>
      </c>
      <c r="J6734" s="9">
        <v>160.5</v>
      </c>
      <c r="K6734" s="9">
        <v>227.50000000000182</v>
      </c>
      <c r="L6734" s="9">
        <v>230.5</v>
      </c>
      <c r="M6734" s="65">
        <v>122</v>
      </c>
      <c r="P6734" s="65">
        <f t="shared" si="186"/>
        <v>1038.5000000000109</v>
      </c>
      <c r="R6734" t="s">
        <v>299</v>
      </c>
    </row>
    <row r="6735" spans="1:21" ht="15">
      <c r="A6735" s="28" t="s">
        <v>150</v>
      </c>
      <c r="B6735" s="61" t="s">
        <v>649</v>
      </c>
      <c r="E6735" s="9" t="s">
        <v>277</v>
      </c>
      <c r="F6735" s="9" t="s">
        <v>277</v>
      </c>
      <c r="G6735" s="9" t="s">
        <v>277</v>
      </c>
      <c r="H6735" s="9">
        <v>146.49999999999818</v>
      </c>
      <c r="I6735" s="9">
        <v>64.000000000001819</v>
      </c>
      <c r="J6735" s="9">
        <v>152.99999999999272</v>
      </c>
      <c r="K6735" s="176">
        <v>309.50000000000182</v>
      </c>
      <c r="L6735" s="9">
        <v>209.5</v>
      </c>
      <c r="M6735" s="65">
        <v>148.5</v>
      </c>
      <c r="P6735" s="65">
        <f t="shared" si="186"/>
        <v>1030.9999999999945</v>
      </c>
      <c r="U6735" s="3" t="s">
        <v>1402</v>
      </c>
    </row>
    <row r="6736" spans="1:21" ht="15">
      <c r="A6736" s="28" t="s">
        <v>156</v>
      </c>
      <c r="B6736" s="61" t="s">
        <v>645</v>
      </c>
      <c r="E6736" s="9" t="s">
        <v>277</v>
      </c>
      <c r="F6736" s="9" t="s">
        <v>277</v>
      </c>
      <c r="G6736" s="9" t="s">
        <v>277</v>
      </c>
      <c r="H6736" s="179">
        <v>159.49999999999636</v>
      </c>
      <c r="I6736" s="9">
        <v>117.00000000000364</v>
      </c>
      <c r="J6736" s="9">
        <v>138.49999999998909</v>
      </c>
      <c r="K6736" s="9">
        <v>196.00000000000546</v>
      </c>
      <c r="L6736" s="9">
        <v>254</v>
      </c>
      <c r="M6736" s="65">
        <v>157.5</v>
      </c>
      <c r="P6736" s="65">
        <f t="shared" si="186"/>
        <v>1022.4999999999945</v>
      </c>
      <c r="R6736" t="s">
        <v>292</v>
      </c>
    </row>
    <row r="6737" spans="1:21" ht="15">
      <c r="A6737" s="28" t="s">
        <v>158</v>
      </c>
      <c r="B6737" s="61" t="s">
        <v>39</v>
      </c>
      <c r="E6737" s="9">
        <v>142.5</v>
      </c>
      <c r="F6737" s="9">
        <v>91.5</v>
      </c>
      <c r="G6737" s="179">
        <v>210.25000000000364</v>
      </c>
      <c r="H6737" s="9">
        <v>131.5</v>
      </c>
      <c r="I6737" s="9">
        <v>63.999999999998181</v>
      </c>
      <c r="J6737" s="9">
        <v>161</v>
      </c>
      <c r="K6737" s="9">
        <v>188.50000000000546</v>
      </c>
      <c r="L6737" s="9" t="s">
        <v>277</v>
      </c>
      <c r="M6737" s="9" t="s">
        <v>277</v>
      </c>
      <c r="P6737" s="65">
        <f t="shared" si="186"/>
        <v>989.25000000000728</v>
      </c>
      <c r="R6737" t="s">
        <v>292</v>
      </c>
      <c r="U6737" s="3"/>
    </row>
    <row r="6738" spans="1:21" ht="15">
      <c r="A6738" s="28" t="s">
        <v>159</v>
      </c>
      <c r="B6738" s="28" t="s">
        <v>601</v>
      </c>
      <c r="E6738" s="9" t="s">
        <v>277</v>
      </c>
      <c r="F6738" s="9" t="s">
        <v>277</v>
      </c>
      <c r="G6738" s="9" t="s">
        <v>277</v>
      </c>
      <c r="H6738" s="179">
        <v>169.50000000000364</v>
      </c>
      <c r="I6738" s="179">
        <v>153</v>
      </c>
      <c r="J6738" s="179">
        <v>214.00000000000364</v>
      </c>
      <c r="K6738" s="9">
        <v>215.99999999999818</v>
      </c>
      <c r="L6738" s="9">
        <v>194.5</v>
      </c>
      <c r="M6738" s="9" t="s">
        <v>277</v>
      </c>
      <c r="P6738" s="65">
        <f t="shared" si="186"/>
        <v>947.00000000000546</v>
      </c>
      <c r="R6738" t="s">
        <v>1849</v>
      </c>
    </row>
    <row r="6739" spans="1:21" ht="15">
      <c r="A6739" s="28" t="s">
        <v>160</v>
      </c>
      <c r="B6739" s="28" t="s">
        <v>596</v>
      </c>
      <c r="E6739" s="9" t="s">
        <v>277</v>
      </c>
      <c r="F6739" s="9" t="s">
        <v>277</v>
      </c>
      <c r="G6739" s="9" t="s">
        <v>277</v>
      </c>
      <c r="H6739" s="176">
        <v>239.00000000000182</v>
      </c>
      <c r="I6739" s="9">
        <v>87.499999999998181</v>
      </c>
      <c r="J6739" s="9">
        <v>146.99999999999818</v>
      </c>
      <c r="K6739" s="9">
        <v>140.49999999999636</v>
      </c>
      <c r="L6739" s="9">
        <v>204.5</v>
      </c>
      <c r="M6739" s="65">
        <v>118.5</v>
      </c>
      <c r="P6739" s="65">
        <f t="shared" si="186"/>
        <v>936.99999999999454</v>
      </c>
      <c r="R6739" t="s">
        <v>280</v>
      </c>
      <c r="U6739" s="3" t="s">
        <v>1402</v>
      </c>
    </row>
    <row r="6740" spans="1:21" ht="15">
      <c r="A6740" s="28" t="s">
        <v>162</v>
      </c>
      <c r="B6740" s="61" t="s">
        <v>630</v>
      </c>
      <c r="E6740" s="9" t="s">
        <v>277</v>
      </c>
      <c r="F6740" s="9" t="s">
        <v>277</v>
      </c>
      <c r="G6740" s="9" t="s">
        <v>277</v>
      </c>
      <c r="H6740" s="9">
        <v>26.5</v>
      </c>
      <c r="I6740" s="9">
        <v>126.99999999999272</v>
      </c>
      <c r="J6740" s="9">
        <v>99</v>
      </c>
      <c r="K6740" s="9">
        <v>144.50000000000182</v>
      </c>
      <c r="L6740" s="9">
        <v>187</v>
      </c>
      <c r="M6740" s="113">
        <v>339</v>
      </c>
      <c r="P6740" s="65">
        <f t="shared" si="186"/>
        <v>922.99999999999454</v>
      </c>
      <c r="R6740" t="s">
        <v>299</v>
      </c>
    </row>
    <row r="6741" spans="1:21" ht="15">
      <c r="A6741" s="28" t="s">
        <v>273</v>
      </c>
      <c r="B6741" s="61" t="s">
        <v>152</v>
      </c>
      <c r="E6741" s="9" t="s">
        <v>277</v>
      </c>
      <c r="F6741" s="9" t="s">
        <v>277</v>
      </c>
      <c r="G6741" s="9">
        <v>133</v>
      </c>
      <c r="H6741" s="9">
        <v>53.499999999998181</v>
      </c>
      <c r="I6741" s="9">
        <v>87.500000000005457</v>
      </c>
      <c r="J6741" s="9">
        <v>142.5</v>
      </c>
      <c r="K6741" s="9">
        <v>216.99999999999818</v>
      </c>
      <c r="L6741" s="9">
        <v>141</v>
      </c>
      <c r="M6741" s="65">
        <v>127.5</v>
      </c>
      <c r="P6741" s="65">
        <f t="shared" si="186"/>
        <v>902.00000000000182</v>
      </c>
    </row>
    <row r="6742" spans="1:21" ht="15">
      <c r="A6742" s="28" t="s">
        <v>274</v>
      </c>
      <c r="B6742" s="61" t="s">
        <v>620</v>
      </c>
      <c r="E6742" s="9" t="s">
        <v>277</v>
      </c>
      <c r="F6742" s="9" t="s">
        <v>277</v>
      </c>
      <c r="G6742" s="9" t="s">
        <v>277</v>
      </c>
      <c r="H6742" s="174">
        <v>202.49999999999818</v>
      </c>
      <c r="I6742" s="9">
        <v>108.00000000000364</v>
      </c>
      <c r="J6742" s="9">
        <v>61</v>
      </c>
      <c r="K6742" s="174">
        <v>273.49999999999818</v>
      </c>
      <c r="L6742" s="9">
        <v>145</v>
      </c>
      <c r="M6742" s="65">
        <v>102.5</v>
      </c>
      <c r="P6742" s="65">
        <f t="shared" si="186"/>
        <v>892.5</v>
      </c>
      <c r="R6742" t="s">
        <v>293</v>
      </c>
    </row>
    <row r="6743" spans="1:21" ht="15">
      <c r="A6743" s="28" t="s">
        <v>275</v>
      </c>
      <c r="B6743" s="170" t="s">
        <v>1272</v>
      </c>
      <c r="C6743" s="3"/>
      <c r="D6743" s="3"/>
      <c r="E6743" s="9" t="s">
        <v>277</v>
      </c>
      <c r="F6743" s="9" t="s">
        <v>277</v>
      </c>
      <c r="G6743" s="9" t="s">
        <v>277</v>
      </c>
      <c r="H6743" s="9" t="s">
        <v>277</v>
      </c>
      <c r="I6743" s="9">
        <v>61.000000000003638</v>
      </c>
      <c r="J6743" s="9">
        <v>145.99999999999272</v>
      </c>
      <c r="K6743" s="179">
        <v>241.00000000000546</v>
      </c>
      <c r="L6743" s="179">
        <v>291.5</v>
      </c>
      <c r="M6743" s="65">
        <v>151</v>
      </c>
      <c r="P6743" s="65">
        <f t="shared" ref="P6743:P6774" si="187">SUM(E6743:M6743)</f>
        <v>890.50000000000182</v>
      </c>
      <c r="R6743" t="s">
        <v>341</v>
      </c>
    </row>
    <row r="6744" spans="1:21" ht="15">
      <c r="A6744" s="28" t="s">
        <v>276</v>
      </c>
      <c r="B6744" s="61" t="s">
        <v>631</v>
      </c>
      <c r="E6744" s="9" t="s">
        <v>277</v>
      </c>
      <c r="F6744" s="9" t="s">
        <v>277</v>
      </c>
      <c r="G6744" s="9" t="s">
        <v>277</v>
      </c>
      <c r="H6744" s="179">
        <v>174.49999999999636</v>
      </c>
      <c r="I6744" s="9">
        <v>137.00000000000182</v>
      </c>
      <c r="J6744" s="9">
        <v>100.99999999999636</v>
      </c>
      <c r="K6744" s="9">
        <v>136</v>
      </c>
      <c r="L6744" s="9">
        <v>124</v>
      </c>
      <c r="M6744" s="65">
        <v>183.5</v>
      </c>
      <c r="P6744" s="65">
        <f t="shared" si="187"/>
        <v>855.99999999999454</v>
      </c>
      <c r="R6744" t="s">
        <v>283</v>
      </c>
    </row>
    <row r="6745" spans="1:21" ht="15">
      <c r="A6745" s="28" t="s">
        <v>602</v>
      </c>
      <c r="B6745" s="61" t="s">
        <v>624</v>
      </c>
      <c r="E6745" s="9" t="s">
        <v>277</v>
      </c>
      <c r="F6745" s="9" t="s">
        <v>277</v>
      </c>
      <c r="G6745" s="9" t="s">
        <v>277</v>
      </c>
      <c r="H6745" s="9">
        <v>109.99999999999636</v>
      </c>
      <c r="I6745" s="9">
        <v>66.500000000005457</v>
      </c>
      <c r="J6745" s="9">
        <v>124.00000000000364</v>
      </c>
      <c r="K6745" s="9">
        <v>136</v>
      </c>
      <c r="L6745" s="9">
        <v>236.5</v>
      </c>
      <c r="M6745" s="65">
        <v>177.5</v>
      </c>
      <c r="P6745" s="65">
        <f t="shared" si="187"/>
        <v>850.50000000000546</v>
      </c>
    </row>
    <row r="6746" spans="1:21" ht="15">
      <c r="A6746" s="28" t="s">
        <v>603</v>
      </c>
      <c r="B6746" s="170" t="s">
        <v>1278</v>
      </c>
      <c r="C6746" s="3"/>
      <c r="D6746" s="3"/>
      <c r="E6746" s="9" t="s">
        <v>277</v>
      </c>
      <c r="F6746" s="9" t="s">
        <v>277</v>
      </c>
      <c r="G6746" s="9" t="s">
        <v>277</v>
      </c>
      <c r="H6746" s="9" t="s">
        <v>277</v>
      </c>
      <c r="I6746" s="9">
        <v>127.49999999999818</v>
      </c>
      <c r="J6746" s="9">
        <v>139.49999999999636</v>
      </c>
      <c r="K6746" s="9">
        <v>235.00000000000182</v>
      </c>
      <c r="L6746" s="9">
        <v>180</v>
      </c>
      <c r="M6746" s="65">
        <v>167</v>
      </c>
      <c r="P6746" s="65">
        <f t="shared" si="187"/>
        <v>848.99999999999636</v>
      </c>
    </row>
    <row r="6747" spans="1:21" ht="15">
      <c r="A6747" s="28" t="s">
        <v>604</v>
      </c>
      <c r="B6747" s="61" t="s">
        <v>19</v>
      </c>
      <c r="E6747" s="176">
        <v>232</v>
      </c>
      <c r="F6747" s="9">
        <v>104</v>
      </c>
      <c r="G6747" s="9">
        <v>206.00000000000364</v>
      </c>
      <c r="H6747" s="9">
        <v>84.500000000001819</v>
      </c>
      <c r="I6747" s="9">
        <v>88.5</v>
      </c>
      <c r="J6747" s="9">
        <v>132.99999999999272</v>
      </c>
      <c r="K6747" s="9" t="s">
        <v>277</v>
      </c>
      <c r="L6747" s="9" t="s">
        <v>277</v>
      </c>
      <c r="M6747" s="9" t="s">
        <v>277</v>
      </c>
      <c r="P6747" s="65">
        <f t="shared" si="187"/>
        <v>847.99999999999818</v>
      </c>
      <c r="R6747" t="s">
        <v>280</v>
      </c>
      <c r="U6747" s="3" t="s">
        <v>1402</v>
      </c>
    </row>
    <row r="6748" spans="1:21" ht="15">
      <c r="A6748" s="28" t="s">
        <v>606</v>
      </c>
      <c r="B6748" s="61" t="s">
        <v>665</v>
      </c>
      <c r="E6748" s="9" t="s">
        <v>277</v>
      </c>
      <c r="F6748" s="9" t="s">
        <v>277</v>
      </c>
      <c r="G6748" s="9" t="s">
        <v>277</v>
      </c>
      <c r="H6748" s="9">
        <v>82.499999999994543</v>
      </c>
      <c r="I6748" s="9">
        <v>102.50000000000364</v>
      </c>
      <c r="J6748" s="9">
        <v>125.99999999999636</v>
      </c>
      <c r="K6748" s="9">
        <v>169.5</v>
      </c>
      <c r="L6748" s="9">
        <v>205</v>
      </c>
      <c r="M6748" s="65">
        <v>157</v>
      </c>
      <c r="P6748" s="65">
        <f t="shared" si="187"/>
        <v>842.49999999999454</v>
      </c>
    </row>
    <row r="6749" spans="1:21" ht="15">
      <c r="A6749" s="28" t="s">
        <v>612</v>
      </c>
      <c r="B6749" s="61" t="s">
        <v>637</v>
      </c>
      <c r="E6749" s="9" t="s">
        <v>277</v>
      </c>
      <c r="F6749" s="9" t="s">
        <v>277</v>
      </c>
      <c r="G6749" s="9" t="s">
        <v>277</v>
      </c>
      <c r="H6749" s="9">
        <v>153.99999999999818</v>
      </c>
      <c r="I6749" s="179">
        <v>175</v>
      </c>
      <c r="J6749" s="9">
        <v>143</v>
      </c>
      <c r="K6749" s="9">
        <v>223.00000000000182</v>
      </c>
      <c r="L6749" s="9">
        <v>103.5</v>
      </c>
      <c r="M6749" s="65">
        <v>17.5</v>
      </c>
      <c r="P6749" s="65">
        <f t="shared" si="187"/>
        <v>816</v>
      </c>
      <c r="R6749" t="s">
        <v>282</v>
      </c>
    </row>
    <row r="6750" spans="1:21" ht="15">
      <c r="A6750" s="28" t="s">
        <v>614</v>
      </c>
      <c r="B6750" s="61" t="s">
        <v>629</v>
      </c>
      <c r="E6750" s="9" t="s">
        <v>277</v>
      </c>
      <c r="F6750" s="9" t="s">
        <v>277</v>
      </c>
      <c r="G6750" s="9" t="s">
        <v>277</v>
      </c>
      <c r="H6750" s="9">
        <v>145.49999999999636</v>
      </c>
      <c r="I6750" s="9">
        <v>127.00000000000364</v>
      </c>
      <c r="J6750" s="9">
        <v>106.49999999999636</v>
      </c>
      <c r="K6750" s="9">
        <v>108.50000000000364</v>
      </c>
      <c r="L6750" s="9">
        <v>186.5</v>
      </c>
      <c r="M6750" s="65">
        <v>142</v>
      </c>
      <c r="P6750" s="65">
        <f t="shared" si="187"/>
        <v>816</v>
      </c>
    </row>
    <row r="6751" spans="1:21" ht="15">
      <c r="A6751" s="28" t="s">
        <v>617</v>
      </c>
      <c r="B6751" s="170" t="s">
        <v>1277</v>
      </c>
      <c r="C6751" s="3"/>
      <c r="D6751" s="3"/>
      <c r="E6751" s="9" t="s">
        <v>277</v>
      </c>
      <c r="F6751" s="9" t="s">
        <v>277</v>
      </c>
      <c r="G6751" s="9" t="s">
        <v>277</v>
      </c>
      <c r="H6751" s="9" t="s">
        <v>277</v>
      </c>
      <c r="I6751" s="9">
        <v>76.499999999996362</v>
      </c>
      <c r="J6751" s="9">
        <v>159</v>
      </c>
      <c r="K6751" s="9">
        <v>171</v>
      </c>
      <c r="L6751" s="9">
        <v>169</v>
      </c>
      <c r="M6751" s="90">
        <v>233</v>
      </c>
      <c r="P6751" s="65">
        <f t="shared" si="187"/>
        <v>808.49999999999636</v>
      </c>
      <c r="R6751" t="s">
        <v>291</v>
      </c>
    </row>
    <row r="6752" spans="1:21" ht="15">
      <c r="A6752" s="28" t="s">
        <v>618</v>
      </c>
      <c r="B6752" s="170" t="s">
        <v>1283</v>
      </c>
      <c r="C6752" s="3"/>
      <c r="D6752" s="3"/>
      <c r="E6752" s="9" t="s">
        <v>277</v>
      </c>
      <c r="F6752" s="9" t="s">
        <v>277</v>
      </c>
      <c r="G6752" s="9" t="s">
        <v>277</v>
      </c>
      <c r="H6752" s="9" t="s">
        <v>277</v>
      </c>
      <c r="I6752" s="9">
        <v>84.500000000003638</v>
      </c>
      <c r="J6752" s="9">
        <v>109.99999999999272</v>
      </c>
      <c r="K6752" s="179">
        <v>258.49999999999636</v>
      </c>
      <c r="L6752" s="9">
        <v>234.5</v>
      </c>
      <c r="M6752" s="65">
        <v>119</v>
      </c>
      <c r="P6752" s="65">
        <f t="shared" si="187"/>
        <v>806.49999999999272</v>
      </c>
      <c r="R6752" t="s">
        <v>296</v>
      </c>
    </row>
    <row r="6753" spans="1:21" ht="15">
      <c r="A6753" s="28" t="s">
        <v>621</v>
      </c>
      <c r="B6753" s="61" t="s">
        <v>654</v>
      </c>
      <c r="E6753" s="9" t="s">
        <v>277</v>
      </c>
      <c r="F6753" s="9" t="s">
        <v>277</v>
      </c>
      <c r="G6753" s="9" t="s">
        <v>277</v>
      </c>
      <c r="H6753" s="9">
        <v>82.5</v>
      </c>
      <c r="I6753" s="9">
        <v>72</v>
      </c>
      <c r="J6753" s="9">
        <v>166.5</v>
      </c>
      <c r="K6753" s="9">
        <v>226</v>
      </c>
      <c r="L6753" s="9">
        <v>131</v>
      </c>
      <c r="M6753" s="65">
        <v>125.5</v>
      </c>
      <c r="P6753" s="65">
        <f t="shared" si="187"/>
        <v>803.5</v>
      </c>
    </row>
    <row r="6754" spans="1:21" ht="15">
      <c r="A6754" s="28" t="s">
        <v>623</v>
      </c>
      <c r="B6754" s="61" t="s">
        <v>661</v>
      </c>
      <c r="E6754" s="9" t="s">
        <v>277</v>
      </c>
      <c r="F6754" s="9" t="s">
        <v>277</v>
      </c>
      <c r="G6754" s="9" t="s">
        <v>277</v>
      </c>
      <c r="H6754" s="9">
        <v>144.99999999999818</v>
      </c>
      <c r="I6754" s="9">
        <v>60.499999999998181</v>
      </c>
      <c r="J6754" s="9">
        <v>150.99999999999636</v>
      </c>
      <c r="K6754" s="9">
        <v>155.00000000000182</v>
      </c>
      <c r="L6754" s="9">
        <v>173.5</v>
      </c>
      <c r="M6754" s="65">
        <v>113</v>
      </c>
      <c r="P6754" s="65">
        <f t="shared" si="187"/>
        <v>797.99999999999454</v>
      </c>
    </row>
    <row r="6755" spans="1:21" ht="15">
      <c r="A6755" s="28" t="s">
        <v>628</v>
      </c>
      <c r="B6755" s="28" t="s">
        <v>600</v>
      </c>
      <c r="E6755" s="9" t="s">
        <v>277</v>
      </c>
      <c r="F6755" s="9" t="s">
        <v>277</v>
      </c>
      <c r="G6755" s="9" t="s">
        <v>277</v>
      </c>
      <c r="H6755" s="9">
        <v>28.500000000001819</v>
      </c>
      <c r="I6755" s="9">
        <v>126.00000000000546</v>
      </c>
      <c r="J6755" s="9">
        <v>138</v>
      </c>
      <c r="K6755" s="9">
        <v>171.99999999999272</v>
      </c>
      <c r="L6755" s="9">
        <v>195</v>
      </c>
      <c r="M6755" s="65">
        <v>102</v>
      </c>
      <c r="P6755" s="65">
        <f t="shared" si="187"/>
        <v>761.5</v>
      </c>
    </row>
    <row r="6756" spans="1:21" ht="15">
      <c r="A6756" s="28" t="s">
        <v>632</v>
      </c>
      <c r="B6756" s="61" t="s">
        <v>615</v>
      </c>
      <c r="E6756" s="9" t="s">
        <v>277</v>
      </c>
      <c r="F6756" s="9" t="s">
        <v>277</v>
      </c>
      <c r="G6756" s="9" t="s">
        <v>277</v>
      </c>
      <c r="H6756" s="9">
        <v>46</v>
      </c>
      <c r="I6756" s="9">
        <v>59.5</v>
      </c>
      <c r="J6756" s="9">
        <v>152.50000000000728</v>
      </c>
      <c r="K6756" s="9">
        <v>161.49999999999818</v>
      </c>
      <c r="L6756" s="9">
        <v>184</v>
      </c>
      <c r="M6756" s="65">
        <v>143.5</v>
      </c>
      <c r="P6756" s="65">
        <f t="shared" si="187"/>
        <v>747.00000000000546</v>
      </c>
    </row>
    <row r="6757" spans="1:21" ht="15">
      <c r="A6757" s="28" t="s">
        <v>633</v>
      </c>
      <c r="B6757" s="61" t="s">
        <v>613</v>
      </c>
      <c r="E6757" s="9" t="s">
        <v>277</v>
      </c>
      <c r="F6757" s="9" t="s">
        <v>277</v>
      </c>
      <c r="G6757" s="9" t="s">
        <v>277</v>
      </c>
      <c r="H6757" s="9">
        <v>32.5</v>
      </c>
      <c r="I6757" s="9">
        <v>72.499999999996362</v>
      </c>
      <c r="J6757" s="9">
        <v>139.00000000001091</v>
      </c>
      <c r="K6757" s="9">
        <v>139.50000000000182</v>
      </c>
      <c r="L6757" s="9">
        <v>203.5</v>
      </c>
      <c r="M6757" s="65">
        <v>156</v>
      </c>
      <c r="P6757" s="65">
        <f t="shared" si="187"/>
        <v>743.00000000000909</v>
      </c>
    </row>
    <row r="6758" spans="1:21" ht="15">
      <c r="A6758" s="28" t="s">
        <v>634</v>
      </c>
      <c r="B6758" s="181" t="s">
        <v>1286</v>
      </c>
      <c r="C6758" s="3"/>
      <c r="D6758" s="3"/>
      <c r="E6758" s="9" t="s">
        <v>277</v>
      </c>
      <c r="F6758" s="9" t="s">
        <v>277</v>
      </c>
      <c r="G6758" s="9" t="s">
        <v>277</v>
      </c>
      <c r="H6758" s="9" t="s">
        <v>277</v>
      </c>
      <c r="I6758" s="9">
        <v>133.99999999999818</v>
      </c>
      <c r="J6758" s="9">
        <v>90.999999999992724</v>
      </c>
      <c r="K6758" s="9">
        <v>171.99999999999818</v>
      </c>
      <c r="L6758" s="9">
        <v>184</v>
      </c>
      <c r="M6758" s="65">
        <v>160</v>
      </c>
      <c r="P6758" s="65">
        <f t="shared" si="187"/>
        <v>740.99999999998909</v>
      </c>
    </row>
    <row r="6759" spans="1:21" ht="15">
      <c r="A6759" s="28" t="s">
        <v>639</v>
      </c>
      <c r="B6759" s="170" t="s">
        <v>1279</v>
      </c>
      <c r="C6759" s="3"/>
      <c r="D6759" s="3"/>
      <c r="E6759" s="9" t="s">
        <v>277</v>
      </c>
      <c r="F6759" s="9" t="s">
        <v>277</v>
      </c>
      <c r="G6759" s="9" t="s">
        <v>277</v>
      </c>
      <c r="H6759" s="9" t="s">
        <v>277</v>
      </c>
      <c r="I6759" s="9">
        <v>67.499999999998181</v>
      </c>
      <c r="J6759" s="9">
        <v>163.49999999999636</v>
      </c>
      <c r="K6759" s="9">
        <v>108.00000000000364</v>
      </c>
      <c r="L6759" s="9">
        <v>185</v>
      </c>
      <c r="M6759" s="65">
        <v>214.5</v>
      </c>
      <c r="P6759" s="65">
        <f t="shared" si="187"/>
        <v>738.49999999999818</v>
      </c>
    </row>
    <row r="6760" spans="1:21" ht="15">
      <c r="A6760" s="28" t="s">
        <v>647</v>
      </c>
      <c r="B6760" s="28" t="s">
        <v>655</v>
      </c>
      <c r="E6760" s="9" t="s">
        <v>277</v>
      </c>
      <c r="F6760" s="9" t="s">
        <v>277</v>
      </c>
      <c r="G6760" s="9" t="s">
        <v>277</v>
      </c>
      <c r="H6760" s="9">
        <v>136.50000000000182</v>
      </c>
      <c r="I6760" s="9">
        <v>138.25</v>
      </c>
      <c r="J6760" s="9">
        <v>124.49999999999636</v>
      </c>
      <c r="K6760" s="9">
        <v>112.49999999999818</v>
      </c>
      <c r="L6760" s="9">
        <v>120.5</v>
      </c>
      <c r="M6760" s="65">
        <v>105</v>
      </c>
      <c r="P6760" s="65">
        <f t="shared" si="187"/>
        <v>737.24999999999636</v>
      </c>
    </row>
    <row r="6761" spans="1:21" ht="15">
      <c r="A6761" s="28" t="s">
        <v>651</v>
      </c>
      <c r="B6761" s="170" t="s">
        <v>1268</v>
      </c>
      <c r="C6761" s="3"/>
      <c r="D6761" s="3"/>
      <c r="E6761" s="9" t="s">
        <v>277</v>
      </c>
      <c r="F6761" s="9" t="s">
        <v>277</v>
      </c>
      <c r="G6761" s="9" t="s">
        <v>277</v>
      </c>
      <c r="H6761" s="9" t="s">
        <v>277</v>
      </c>
      <c r="I6761" s="9">
        <v>92.500000000003638</v>
      </c>
      <c r="J6761" s="9">
        <v>128.5</v>
      </c>
      <c r="K6761" s="9">
        <v>169.00000000000182</v>
      </c>
      <c r="L6761" s="9">
        <v>189.5</v>
      </c>
      <c r="M6761" s="65">
        <v>154</v>
      </c>
      <c r="P6761" s="65">
        <f t="shared" si="187"/>
        <v>733.50000000000546</v>
      </c>
    </row>
    <row r="6762" spans="1:21" ht="15">
      <c r="A6762" s="28" t="s">
        <v>652</v>
      </c>
      <c r="B6762" s="61" t="s">
        <v>605</v>
      </c>
      <c r="E6762" s="9" t="s">
        <v>277</v>
      </c>
      <c r="F6762" s="9" t="s">
        <v>277</v>
      </c>
      <c r="G6762" s="9" t="s">
        <v>277</v>
      </c>
      <c r="H6762" s="9">
        <v>130.50000000000546</v>
      </c>
      <c r="I6762" s="9">
        <v>75.000000000001819</v>
      </c>
      <c r="J6762" s="9">
        <v>165.49999999998545</v>
      </c>
      <c r="K6762" s="9">
        <v>146</v>
      </c>
      <c r="L6762" s="9">
        <v>168</v>
      </c>
      <c r="M6762" s="65">
        <v>40.5</v>
      </c>
      <c r="P6762" s="65">
        <f t="shared" si="187"/>
        <v>725.49999999999272</v>
      </c>
    </row>
    <row r="6763" spans="1:21" ht="15">
      <c r="A6763" s="28" t="s">
        <v>653</v>
      </c>
      <c r="B6763" s="226" t="s">
        <v>1579</v>
      </c>
      <c r="C6763" s="3"/>
      <c r="D6763" s="3"/>
      <c r="E6763" s="9" t="s">
        <v>277</v>
      </c>
      <c r="F6763" s="9" t="s">
        <v>277</v>
      </c>
      <c r="G6763" s="9" t="s">
        <v>277</v>
      </c>
      <c r="H6763" s="9" t="s">
        <v>277</v>
      </c>
      <c r="I6763" s="9" t="s">
        <v>277</v>
      </c>
      <c r="J6763" s="9">
        <v>158.00000000000364</v>
      </c>
      <c r="K6763" s="9">
        <v>200.49999999999636</v>
      </c>
      <c r="L6763" s="9">
        <v>199</v>
      </c>
      <c r="M6763" s="65">
        <v>162.5</v>
      </c>
      <c r="P6763" s="65">
        <f t="shared" si="187"/>
        <v>720</v>
      </c>
    </row>
    <row r="6764" spans="1:21" ht="15">
      <c r="A6764" s="28" t="s">
        <v>658</v>
      </c>
      <c r="B6764" s="226" t="s">
        <v>1581</v>
      </c>
      <c r="C6764" s="3"/>
      <c r="D6764" s="3"/>
      <c r="E6764" s="9" t="s">
        <v>277</v>
      </c>
      <c r="F6764" s="9" t="s">
        <v>277</v>
      </c>
      <c r="G6764" s="9" t="s">
        <v>277</v>
      </c>
      <c r="H6764" s="9" t="s">
        <v>277</v>
      </c>
      <c r="I6764" s="9" t="s">
        <v>277</v>
      </c>
      <c r="J6764" s="9">
        <v>148</v>
      </c>
      <c r="K6764" s="9">
        <v>168.49999999999818</v>
      </c>
      <c r="L6764" s="9">
        <v>220.5</v>
      </c>
      <c r="M6764" s="65">
        <v>179</v>
      </c>
      <c r="P6764" s="65">
        <f t="shared" si="187"/>
        <v>715.99999999999818</v>
      </c>
      <c r="U6764" t="s">
        <v>2297</v>
      </c>
    </row>
    <row r="6765" spans="1:21" ht="15">
      <c r="A6765" s="28" t="s">
        <v>659</v>
      </c>
      <c r="B6765" s="61" t="s">
        <v>622</v>
      </c>
      <c r="E6765" s="9" t="s">
        <v>277</v>
      </c>
      <c r="F6765" s="9" t="s">
        <v>277</v>
      </c>
      <c r="G6765" s="9" t="s">
        <v>277</v>
      </c>
      <c r="H6765" s="9">
        <v>93.500000000001819</v>
      </c>
      <c r="I6765" s="9">
        <v>73.999999999998181</v>
      </c>
      <c r="J6765" s="9">
        <v>154.00000000000364</v>
      </c>
      <c r="K6765" s="9">
        <v>188.99999999999818</v>
      </c>
      <c r="L6765" s="9">
        <v>187.5</v>
      </c>
      <c r="M6765" s="9" t="s">
        <v>277</v>
      </c>
      <c r="P6765" s="65">
        <f t="shared" si="187"/>
        <v>698.00000000000182</v>
      </c>
    </row>
    <row r="6766" spans="1:21" ht="15">
      <c r="A6766" s="28" t="s">
        <v>660</v>
      </c>
      <c r="B6766" s="226" t="s">
        <v>1587</v>
      </c>
      <c r="C6766" s="3"/>
      <c r="D6766" s="3"/>
      <c r="E6766" s="9" t="s">
        <v>277</v>
      </c>
      <c r="F6766" s="9" t="s">
        <v>277</v>
      </c>
      <c r="G6766" s="9" t="s">
        <v>277</v>
      </c>
      <c r="H6766" s="9" t="s">
        <v>277</v>
      </c>
      <c r="I6766" s="9" t="s">
        <v>277</v>
      </c>
      <c r="J6766" s="9">
        <v>163.49999999999272</v>
      </c>
      <c r="K6766" s="9">
        <v>151.50000000000182</v>
      </c>
      <c r="L6766" s="9">
        <v>226.5</v>
      </c>
      <c r="M6766" s="65">
        <v>145</v>
      </c>
      <c r="P6766" s="65">
        <f t="shared" si="187"/>
        <v>686.49999999999454</v>
      </c>
    </row>
    <row r="6767" spans="1:21" ht="15">
      <c r="A6767" s="28" t="s">
        <v>662</v>
      </c>
      <c r="B6767" s="226" t="s">
        <v>1596</v>
      </c>
      <c r="C6767" s="3"/>
      <c r="D6767" s="3"/>
      <c r="E6767" s="9" t="s">
        <v>277</v>
      </c>
      <c r="F6767" s="9" t="s">
        <v>277</v>
      </c>
      <c r="G6767" s="9" t="s">
        <v>277</v>
      </c>
      <c r="H6767" s="9" t="s">
        <v>277</v>
      </c>
      <c r="I6767" s="9" t="s">
        <v>277</v>
      </c>
      <c r="J6767" s="9" t="s">
        <v>277</v>
      </c>
      <c r="K6767" s="9">
        <v>179.49999999999818</v>
      </c>
      <c r="L6767" s="179">
        <v>296</v>
      </c>
      <c r="M6767" s="65">
        <v>197</v>
      </c>
      <c r="P6767" s="65">
        <f t="shared" si="187"/>
        <v>672.49999999999818</v>
      </c>
      <c r="R6767" t="s">
        <v>282</v>
      </c>
    </row>
    <row r="6768" spans="1:21" ht="15">
      <c r="A6768" s="28" t="s">
        <v>663</v>
      </c>
      <c r="B6768" s="226" t="s">
        <v>2171</v>
      </c>
      <c r="C6768" s="3"/>
      <c r="D6768" s="3"/>
      <c r="E6768" s="9" t="s">
        <v>277</v>
      </c>
      <c r="F6768" s="9" t="s">
        <v>277</v>
      </c>
      <c r="G6768" s="9" t="s">
        <v>277</v>
      </c>
      <c r="H6768" s="9" t="s">
        <v>277</v>
      </c>
      <c r="I6768" s="9" t="s">
        <v>277</v>
      </c>
      <c r="J6768" s="9" t="s">
        <v>277</v>
      </c>
      <c r="K6768" s="9">
        <v>209</v>
      </c>
      <c r="L6768" s="9">
        <v>204.5</v>
      </c>
      <c r="M6768" s="90">
        <v>232</v>
      </c>
      <c r="P6768" s="65">
        <f t="shared" si="187"/>
        <v>645.5</v>
      </c>
      <c r="R6768" t="s">
        <v>286</v>
      </c>
    </row>
    <row r="6769" spans="1:21" ht="15">
      <c r="A6769" s="28" t="s">
        <v>664</v>
      </c>
      <c r="B6769" s="170" t="s">
        <v>1280</v>
      </c>
      <c r="C6769" s="3"/>
      <c r="D6769" s="3"/>
      <c r="E6769" s="9" t="s">
        <v>277</v>
      </c>
      <c r="F6769" s="9" t="s">
        <v>277</v>
      </c>
      <c r="G6769" s="9" t="s">
        <v>277</v>
      </c>
      <c r="H6769" s="9" t="s">
        <v>277</v>
      </c>
      <c r="I6769" s="9">
        <v>124.50000000000182</v>
      </c>
      <c r="J6769" s="9">
        <v>139.49999999999636</v>
      </c>
      <c r="K6769" s="9">
        <v>115.49999999999818</v>
      </c>
      <c r="L6769" s="9">
        <v>169.5</v>
      </c>
      <c r="M6769" s="65">
        <v>86</v>
      </c>
      <c r="P6769" s="65">
        <f t="shared" si="187"/>
        <v>634.99999999999636</v>
      </c>
    </row>
    <row r="6770" spans="1:21" ht="15">
      <c r="A6770" s="28" t="s">
        <v>667</v>
      </c>
      <c r="B6770" s="61" t="s">
        <v>35</v>
      </c>
      <c r="E6770" s="9">
        <v>70.5</v>
      </c>
      <c r="F6770" s="179">
        <v>181</v>
      </c>
      <c r="G6770" s="179">
        <v>219.99999999999818</v>
      </c>
      <c r="H6770" s="9">
        <v>49.499999999994543</v>
      </c>
      <c r="I6770" s="9">
        <v>105.00000000000182</v>
      </c>
      <c r="J6770" s="9" t="s">
        <v>277</v>
      </c>
      <c r="K6770" s="9" t="s">
        <v>277</v>
      </c>
      <c r="L6770" s="9" t="s">
        <v>277</v>
      </c>
      <c r="M6770" s="9" t="s">
        <v>277</v>
      </c>
      <c r="P6770" s="65">
        <f t="shared" si="187"/>
        <v>625.99999999999454</v>
      </c>
      <c r="R6770" t="s">
        <v>340</v>
      </c>
      <c r="U6770" s="3"/>
    </row>
    <row r="6771" spans="1:21" ht="15">
      <c r="A6771" s="28" t="s">
        <v>726</v>
      </c>
      <c r="B6771" s="226" t="s">
        <v>1593</v>
      </c>
      <c r="C6771" s="3"/>
      <c r="D6771" s="3"/>
      <c r="E6771" s="9" t="s">
        <v>277</v>
      </c>
      <c r="F6771" s="9" t="s">
        <v>277</v>
      </c>
      <c r="G6771" s="9" t="s">
        <v>277</v>
      </c>
      <c r="H6771" s="9" t="s">
        <v>277</v>
      </c>
      <c r="I6771" s="9" t="s">
        <v>277</v>
      </c>
      <c r="J6771" s="9" t="s">
        <v>277</v>
      </c>
      <c r="K6771" s="179">
        <v>265.5</v>
      </c>
      <c r="L6771" s="9">
        <v>219</v>
      </c>
      <c r="M6771" s="65">
        <v>137</v>
      </c>
      <c r="P6771" s="65">
        <f t="shared" si="187"/>
        <v>621.5</v>
      </c>
      <c r="R6771" t="s">
        <v>282</v>
      </c>
    </row>
    <row r="6772" spans="1:21" ht="15">
      <c r="A6772" s="28" t="s">
        <v>727</v>
      </c>
      <c r="B6772" s="61" t="s">
        <v>29</v>
      </c>
      <c r="E6772" s="9">
        <v>138.5</v>
      </c>
      <c r="F6772" s="9">
        <v>144</v>
      </c>
      <c r="G6772" s="179">
        <v>241.50000000000364</v>
      </c>
      <c r="H6772" s="9" t="s">
        <v>277</v>
      </c>
      <c r="I6772" s="9" t="s">
        <v>277</v>
      </c>
      <c r="J6772" s="9">
        <v>94.499999999996362</v>
      </c>
      <c r="K6772" s="9" t="s">
        <v>277</v>
      </c>
      <c r="L6772" s="9" t="s">
        <v>277</v>
      </c>
      <c r="M6772" s="9" t="s">
        <v>277</v>
      </c>
      <c r="P6772" s="65">
        <f t="shared" si="187"/>
        <v>618.5</v>
      </c>
      <c r="R6772" t="s">
        <v>283</v>
      </c>
      <c r="U6772" s="3"/>
    </row>
    <row r="6773" spans="1:21" ht="15">
      <c r="A6773" s="28" t="s">
        <v>728</v>
      </c>
      <c r="B6773" s="170" t="s">
        <v>1281</v>
      </c>
      <c r="C6773" s="3"/>
      <c r="D6773" s="3"/>
      <c r="E6773" s="9" t="s">
        <v>277</v>
      </c>
      <c r="F6773" s="9" t="s">
        <v>277</v>
      </c>
      <c r="G6773" s="9" t="s">
        <v>277</v>
      </c>
      <c r="H6773" s="9" t="s">
        <v>277</v>
      </c>
      <c r="I6773" s="9">
        <v>95.000000000003638</v>
      </c>
      <c r="J6773" s="9">
        <v>97.999999999989086</v>
      </c>
      <c r="K6773" s="9">
        <v>211.99999999999818</v>
      </c>
      <c r="L6773" s="9">
        <v>145</v>
      </c>
      <c r="M6773" s="65">
        <v>61</v>
      </c>
      <c r="P6773" s="65">
        <f t="shared" si="187"/>
        <v>610.99999999999091</v>
      </c>
    </row>
    <row r="6774" spans="1:21" ht="15">
      <c r="A6774" s="28" t="s">
        <v>729</v>
      </c>
      <c r="B6774" s="226" t="s">
        <v>1580</v>
      </c>
      <c r="C6774" s="3"/>
      <c r="D6774" s="3"/>
      <c r="E6774" s="9" t="s">
        <v>277</v>
      </c>
      <c r="F6774" s="9" t="s">
        <v>277</v>
      </c>
      <c r="G6774" s="9" t="s">
        <v>277</v>
      </c>
      <c r="H6774" s="9" t="s">
        <v>277</v>
      </c>
      <c r="I6774" s="9" t="s">
        <v>277</v>
      </c>
      <c r="J6774" s="176">
        <v>288.50000000000364</v>
      </c>
      <c r="K6774" s="9">
        <v>34.499999999996362</v>
      </c>
      <c r="L6774" s="9">
        <v>183</v>
      </c>
      <c r="M6774" s="65">
        <v>98</v>
      </c>
      <c r="P6774" s="65">
        <f t="shared" si="187"/>
        <v>604</v>
      </c>
      <c r="R6774" t="s">
        <v>280</v>
      </c>
      <c r="U6774" s="3" t="s">
        <v>1402</v>
      </c>
    </row>
    <row r="6775" spans="1:21" ht="15">
      <c r="A6775" s="28" t="s">
        <v>730</v>
      </c>
      <c r="B6775" s="170" t="s">
        <v>1284</v>
      </c>
      <c r="C6775" s="3"/>
      <c r="D6775" s="3"/>
      <c r="E6775" s="9" t="s">
        <v>277</v>
      </c>
      <c r="F6775" s="9" t="s">
        <v>277</v>
      </c>
      <c r="G6775" s="9" t="s">
        <v>277</v>
      </c>
      <c r="H6775" s="9" t="s">
        <v>277</v>
      </c>
      <c r="I6775" s="9">
        <v>83.999999999998181</v>
      </c>
      <c r="J6775" s="9">
        <v>163</v>
      </c>
      <c r="K6775" s="9">
        <v>114.00000000000182</v>
      </c>
      <c r="L6775" s="9">
        <v>171.5</v>
      </c>
      <c r="M6775" s="65">
        <v>58</v>
      </c>
      <c r="P6775" s="65">
        <f t="shared" ref="P6775:P6806" si="188">SUM(E6775:M6775)</f>
        <v>590.5</v>
      </c>
    </row>
    <row r="6776" spans="1:21" ht="15">
      <c r="A6776" s="28" t="s">
        <v>731</v>
      </c>
      <c r="B6776" s="226" t="s">
        <v>1584</v>
      </c>
      <c r="C6776" s="3"/>
      <c r="D6776" s="3"/>
      <c r="E6776" s="9" t="s">
        <v>277</v>
      </c>
      <c r="F6776" s="9" t="s">
        <v>277</v>
      </c>
      <c r="G6776" s="9" t="s">
        <v>277</v>
      </c>
      <c r="H6776" s="9" t="s">
        <v>277</v>
      </c>
      <c r="I6776" s="9" t="s">
        <v>277</v>
      </c>
      <c r="J6776" s="9">
        <v>160.50000000000364</v>
      </c>
      <c r="K6776" s="9">
        <v>99.5</v>
      </c>
      <c r="L6776" s="9">
        <v>147</v>
      </c>
      <c r="M6776" s="65">
        <v>182.5</v>
      </c>
      <c r="P6776" s="65">
        <f t="shared" si="188"/>
        <v>589.50000000000364</v>
      </c>
    </row>
    <row r="6777" spans="1:21" ht="15">
      <c r="A6777" s="28" t="s">
        <v>732</v>
      </c>
      <c r="B6777" s="61" t="s">
        <v>155</v>
      </c>
      <c r="E6777" s="9" t="s">
        <v>277</v>
      </c>
      <c r="F6777" s="9" t="s">
        <v>277</v>
      </c>
      <c r="G6777" s="9">
        <v>191.00000000000364</v>
      </c>
      <c r="H6777" s="9">
        <v>95.499999999996362</v>
      </c>
      <c r="I6777" s="9">
        <v>97.000000000005457</v>
      </c>
      <c r="J6777" s="9">
        <v>147.50000000000728</v>
      </c>
      <c r="K6777" s="9">
        <v>50.499999999994543</v>
      </c>
      <c r="L6777" s="9" t="s">
        <v>277</v>
      </c>
      <c r="M6777" s="9" t="s">
        <v>277</v>
      </c>
      <c r="P6777" s="65">
        <f t="shared" si="188"/>
        <v>581.50000000000728</v>
      </c>
      <c r="U6777" s="3"/>
    </row>
    <row r="6778" spans="1:21" ht="15">
      <c r="A6778" s="28" t="s">
        <v>733</v>
      </c>
      <c r="B6778" s="226" t="s">
        <v>1589</v>
      </c>
      <c r="C6778" s="3"/>
      <c r="D6778" s="3"/>
      <c r="E6778" s="9" t="s">
        <v>277</v>
      </c>
      <c r="F6778" s="9" t="s">
        <v>277</v>
      </c>
      <c r="G6778" s="9" t="s">
        <v>277</v>
      </c>
      <c r="H6778" s="9" t="s">
        <v>277</v>
      </c>
      <c r="I6778" s="9" t="s">
        <v>277</v>
      </c>
      <c r="J6778" s="9" t="s">
        <v>277</v>
      </c>
      <c r="K6778" s="9">
        <v>110.5</v>
      </c>
      <c r="L6778" s="179">
        <v>276.5</v>
      </c>
      <c r="M6778" s="65">
        <v>194.5</v>
      </c>
      <c r="P6778" s="65">
        <f t="shared" si="188"/>
        <v>581.5</v>
      </c>
      <c r="R6778" t="s">
        <v>291</v>
      </c>
    </row>
    <row r="6779" spans="1:21" ht="15">
      <c r="A6779" s="28" t="s">
        <v>734</v>
      </c>
      <c r="B6779" s="61" t="s">
        <v>6</v>
      </c>
      <c r="E6779" s="9">
        <v>89.75</v>
      </c>
      <c r="F6779" s="9">
        <v>132.5</v>
      </c>
      <c r="G6779" s="9">
        <v>81.500000000003638</v>
      </c>
      <c r="H6779" s="9">
        <v>82.499999999996362</v>
      </c>
      <c r="I6779" s="9">
        <v>73</v>
      </c>
      <c r="J6779" s="9">
        <v>119.5</v>
      </c>
      <c r="K6779" s="9" t="s">
        <v>277</v>
      </c>
      <c r="L6779" s="9" t="s">
        <v>277</v>
      </c>
      <c r="M6779" s="9" t="s">
        <v>277</v>
      </c>
      <c r="P6779" s="65">
        <f t="shared" si="188"/>
        <v>578.75</v>
      </c>
      <c r="U6779" s="3"/>
    </row>
    <row r="6780" spans="1:21" ht="15">
      <c r="A6780" s="28" t="s">
        <v>735</v>
      </c>
      <c r="B6780" s="226" t="s">
        <v>1666</v>
      </c>
      <c r="C6780" s="3"/>
      <c r="D6780" s="3"/>
      <c r="E6780" s="9" t="s">
        <v>277</v>
      </c>
      <c r="F6780" s="9" t="s">
        <v>277</v>
      </c>
      <c r="G6780" s="9" t="s">
        <v>277</v>
      </c>
      <c r="H6780" s="9" t="s">
        <v>277</v>
      </c>
      <c r="I6780" s="9" t="s">
        <v>277</v>
      </c>
      <c r="J6780" s="9" t="s">
        <v>277</v>
      </c>
      <c r="K6780" s="179">
        <v>253</v>
      </c>
      <c r="L6780" s="9">
        <v>198</v>
      </c>
      <c r="M6780" s="65">
        <v>122.5</v>
      </c>
      <c r="P6780" s="65">
        <f t="shared" si="188"/>
        <v>573.5</v>
      </c>
      <c r="R6780" t="s">
        <v>291</v>
      </c>
    </row>
    <row r="6781" spans="1:21" ht="15">
      <c r="A6781" s="28" t="s">
        <v>736</v>
      </c>
      <c r="B6781" s="170" t="s">
        <v>1276</v>
      </c>
      <c r="C6781" s="3"/>
      <c r="D6781" s="3"/>
      <c r="E6781" s="9" t="s">
        <v>277</v>
      </c>
      <c r="F6781" s="9" t="s">
        <v>277</v>
      </c>
      <c r="G6781" s="9" t="s">
        <v>277</v>
      </c>
      <c r="H6781" s="9" t="s">
        <v>277</v>
      </c>
      <c r="I6781" s="9">
        <v>126.49999999999818</v>
      </c>
      <c r="J6781" s="9">
        <v>59.500000000003638</v>
      </c>
      <c r="K6781" s="9">
        <v>175.49999999999636</v>
      </c>
      <c r="L6781" s="9">
        <v>190</v>
      </c>
      <c r="M6781" s="9" t="s">
        <v>277</v>
      </c>
      <c r="P6781" s="65">
        <f t="shared" si="188"/>
        <v>551.49999999999818</v>
      </c>
    </row>
    <row r="6782" spans="1:21" ht="15">
      <c r="A6782" s="28" t="s">
        <v>737</v>
      </c>
      <c r="B6782" s="61" t="s">
        <v>2095</v>
      </c>
      <c r="C6782" s="3"/>
      <c r="D6782" s="3"/>
      <c r="E6782" s="9" t="s">
        <v>277</v>
      </c>
      <c r="F6782" s="9" t="s">
        <v>277</v>
      </c>
      <c r="G6782" s="9" t="s">
        <v>277</v>
      </c>
      <c r="H6782" s="9" t="s">
        <v>277</v>
      </c>
      <c r="I6782" s="9" t="s">
        <v>277</v>
      </c>
      <c r="J6782" s="9" t="s">
        <v>277</v>
      </c>
      <c r="K6782" s="9" t="s">
        <v>277</v>
      </c>
      <c r="L6782" s="175">
        <v>297</v>
      </c>
      <c r="M6782" s="90">
        <v>241</v>
      </c>
      <c r="N6782" s="65"/>
      <c r="P6782" s="65">
        <f t="shared" si="188"/>
        <v>538</v>
      </c>
      <c r="R6782" t="s">
        <v>290</v>
      </c>
    </row>
    <row r="6783" spans="1:21" ht="15">
      <c r="A6783" s="28" t="s">
        <v>738</v>
      </c>
      <c r="B6783" s="226" t="s">
        <v>1591</v>
      </c>
      <c r="C6783" s="3"/>
      <c r="D6783" s="3"/>
      <c r="E6783" s="9" t="s">
        <v>277</v>
      </c>
      <c r="F6783" s="9" t="s">
        <v>277</v>
      </c>
      <c r="G6783" s="9" t="s">
        <v>277</v>
      </c>
      <c r="H6783" s="9" t="s">
        <v>277</v>
      </c>
      <c r="I6783" s="9" t="s">
        <v>277</v>
      </c>
      <c r="J6783" s="9" t="s">
        <v>277</v>
      </c>
      <c r="K6783" s="9">
        <v>176.00000000000182</v>
      </c>
      <c r="L6783" s="9">
        <v>242.5</v>
      </c>
      <c r="M6783" s="65">
        <v>118.5</v>
      </c>
      <c r="P6783" s="65">
        <f t="shared" si="188"/>
        <v>537.00000000000182</v>
      </c>
    </row>
    <row r="6784" spans="1:21" ht="15">
      <c r="A6784" s="28" t="s">
        <v>739</v>
      </c>
      <c r="B6784" s="226" t="s">
        <v>1583</v>
      </c>
      <c r="C6784" s="3"/>
      <c r="D6784" s="3"/>
      <c r="E6784" s="9" t="s">
        <v>277</v>
      </c>
      <c r="F6784" s="9" t="s">
        <v>277</v>
      </c>
      <c r="G6784" s="9" t="s">
        <v>277</v>
      </c>
      <c r="H6784" s="9" t="s">
        <v>277</v>
      </c>
      <c r="I6784" s="9" t="s">
        <v>277</v>
      </c>
      <c r="J6784" s="9">
        <v>150.99999999999636</v>
      </c>
      <c r="K6784" s="9">
        <v>112.5</v>
      </c>
      <c r="L6784" s="9">
        <v>136</v>
      </c>
      <c r="M6784" s="65">
        <v>124.5</v>
      </c>
      <c r="P6784" s="65">
        <f t="shared" si="188"/>
        <v>523.99999999999636</v>
      </c>
    </row>
    <row r="6785" spans="1:18" ht="15">
      <c r="A6785" s="28" t="s">
        <v>740</v>
      </c>
      <c r="B6785" s="226" t="s">
        <v>1575</v>
      </c>
      <c r="C6785" s="3"/>
      <c r="D6785" s="3"/>
      <c r="E6785" s="9" t="s">
        <v>277</v>
      </c>
      <c r="F6785" s="9" t="s">
        <v>277</v>
      </c>
      <c r="G6785" s="9" t="s">
        <v>277</v>
      </c>
      <c r="H6785" s="9" t="s">
        <v>277</v>
      </c>
      <c r="I6785" s="9" t="s">
        <v>277</v>
      </c>
      <c r="J6785" s="9">
        <v>98.5</v>
      </c>
      <c r="K6785" s="9">
        <v>125.5</v>
      </c>
      <c r="L6785" s="9">
        <v>195.5</v>
      </c>
      <c r="M6785" s="65">
        <v>103.5</v>
      </c>
      <c r="P6785" s="65">
        <f t="shared" si="188"/>
        <v>523</v>
      </c>
    </row>
    <row r="6786" spans="1:18" ht="15">
      <c r="A6786" s="28" t="s">
        <v>741</v>
      </c>
      <c r="B6786" s="226" t="s">
        <v>1576</v>
      </c>
      <c r="C6786" s="3"/>
      <c r="D6786" s="3"/>
      <c r="E6786" s="9" t="s">
        <v>277</v>
      </c>
      <c r="F6786" s="9" t="s">
        <v>277</v>
      </c>
      <c r="G6786" s="9" t="s">
        <v>277</v>
      </c>
      <c r="H6786" s="9" t="s">
        <v>277</v>
      </c>
      <c r="I6786" s="9" t="s">
        <v>277</v>
      </c>
      <c r="J6786" s="9">
        <v>114.99999999999636</v>
      </c>
      <c r="K6786" s="9">
        <v>158.5</v>
      </c>
      <c r="L6786" s="9">
        <v>143</v>
      </c>
      <c r="M6786" s="65">
        <v>87.5</v>
      </c>
      <c r="P6786" s="65">
        <f t="shared" si="188"/>
        <v>503.99999999999636</v>
      </c>
    </row>
    <row r="6787" spans="1:18" ht="15">
      <c r="A6787" s="28" t="s">
        <v>742</v>
      </c>
      <c r="B6787" s="61" t="s">
        <v>2082</v>
      </c>
      <c r="C6787" s="3"/>
      <c r="D6787" s="3"/>
      <c r="E6787" s="9" t="s">
        <v>277</v>
      </c>
      <c r="F6787" s="9" t="s">
        <v>277</v>
      </c>
      <c r="G6787" s="9" t="s">
        <v>277</v>
      </c>
      <c r="H6787" s="9" t="s">
        <v>277</v>
      </c>
      <c r="I6787" s="9" t="s">
        <v>277</v>
      </c>
      <c r="J6787" s="9" t="s">
        <v>277</v>
      </c>
      <c r="K6787" s="9" t="s">
        <v>277</v>
      </c>
      <c r="L6787" s="9">
        <v>217</v>
      </c>
      <c r="M6787" s="90">
        <v>270.5</v>
      </c>
      <c r="N6787" s="65"/>
      <c r="P6787" s="65">
        <f t="shared" si="188"/>
        <v>487.5</v>
      </c>
      <c r="R6787" t="s">
        <v>282</v>
      </c>
    </row>
    <row r="6788" spans="1:18" ht="15">
      <c r="A6788" s="28" t="s">
        <v>743</v>
      </c>
      <c r="B6788" s="61" t="s">
        <v>157</v>
      </c>
      <c r="E6788" s="9" t="s">
        <v>277</v>
      </c>
      <c r="F6788" s="9" t="s">
        <v>277</v>
      </c>
      <c r="G6788" s="179">
        <v>227</v>
      </c>
      <c r="H6788" s="9">
        <v>145.49999999999636</v>
      </c>
      <c r="I6788" s="9">
        <v>109.49999999999818</v>
      </c>
      <c r="J6788" s="9" t="s">
        <v>277</v>
      </c>
      <c r="K6788" s="9" t="s">
        <v>277</v>
      </c>
      <c r="L6788" s="9" t="s">
        <v>277</v>
      </c>
      <c r="M6788" s="9" t="s">
        <v>277</v>
      </c>
      <c r="P6788" s="65">
        <f t="shared" si="188"/>
        <v>481.99999999999454</v>
      </c>
      <c r="R6788" t="s">
        <v>291</v>
      </c>
    </row>
    <row r="6789" spans="1:18" ht="15">
      <c r="A6789" s="28" t="s">
        <v>744</v>
      </c>
      <c r="B6789" s="61" t="s">
        <v>4</v>
      </c>
      <c r="E6789" s="9">
        <v>98</v>
      </c>
      <c r="F6789" s="9">
        <v>74.5</v>
      </c>
      <c r="G6789" s="9">
        <v>148.99999999999818</v>
      </c>
      <c r="H6789" s="9">
        <v>93.500000000001819</v>
      </c>
      <c r="I6789" s="9">
        <v>60.5</v>
      </c>
      <c r="J6789" s="9" t="s">
        <v>277</v>
      </c>
      <c r="K6789" s="9" t="s">
        <v>277</v>
      </c>
      <c r="L6789" s="9" t="s">
        <v>277</v>
      </c>
      <c r="M6789" s="9" t="s">
        <v>277</v>
      </c>
      <c r="P6789" s="65">
        <f t="shared" si="188"/>
        <v>475.5</v>
      </c>
    </row>
    <row r="6790" spans="1:18" ht="15">
      <c r="A6790" s="28" t="s">
        <v>745</v>
      </c>
      <c r="B6790" s="61" t="s">
        <v>2080</v>
      </c>
      <c r="C6790" s="3"/>
      <c r="D6790" s="3"/>
      <c r="E6790" s="9" t="s">
        <v>277</v>
      </c>
      <c r="F6790" s="9" t="s">
        <v>277</v>
      </c>
      <c r="G6790" s="9" t="s">
        <v>277</v>
      </c>
      <c r="H6790" s="9" t="s">
        <v>277</v>
      </c>
      <c r="I6790" s="9" t="s">
        <v>277</v>
      </c>
      <c r="J6790" s="9" t="s">
        <v>277</v>
      </c>
      <c r="K6790" s="9" t="s">
        <v>277</v>
      </c>
      <c r="L6790" s="174">
        <v>348.5</v>
      </c>
      <c r="M6790" s="65">
        <v>113.5</v>
      </c>
      <c r="N6790" s="65"/>
      <c r="P6790" s="65">
        <f t="shared" si="188"/>
        <v>462</v>
      </c>
      <c r="R6790" t="s">
        <v>299</v>
      </c>
    </row>
    <row r="6791" spans="1:18" ht="15">
      <c r="A6791" s="28" t="s">
        <v>746</v>
      </c>
      <c r="B6791" s="226" t="s">
        <v>2074</v>
      </c>
      <c r="C6791" s="3"/>
      <c r="D6791" s="3"/>
      <c r="E6791" s="9" t="s">
        <v>277</v>
      </c>
      <c r="F6791" s="9" t="s">
        <v>277</v>
      </c>
      <c r="G6791" s="9" t="s">
        <v>277</v>
      </c>
      <c r="H6791" s="9" t="s">
        <v>277</v>
      </c>
      <c r="I6791" s="9" t="s">
        <v>277</v>
      </c>
      <c r="J6791" s="9" t="s">
        <v>277</v>
      </c>
      <c r="K6791" s="9" t="s">
        <v>277</v>
      </c>
      <c r="L6791" s="9">
        <v>218.5</v>
      </c>
      <c r="M6791" s="65">
        <v>213</v>
      </c>
      <c r="N6791" s="65"/>
      <c r="P6791" s="65">
        <f t="shared" si="188"/>
        <v>431.5</v>
      </c>
    </row>
    <row r="6792" spans="1:18" ht="15">
      <c r="A6792" s="28" t="s">
        <v>747</v>
      </c>
      <c r="B6792" s="226" t="s">
        <v>1614</v>
      </c>
      <c r="C6792" s="3"/>
      <c r="D6792" s="3"/>
      <c r="E6792" s="9" t="s">
        <v>277</v>
      </c>
      <c r="F6792" s="9" t="s">
        <v>277</v>
      </c>
      <c r="G6792" s="9" t="s">
        <v>277</v>
      </c>
      <c r="H6792" s="9" t="s">
        <v>277</v>
      </c>
      <c r="I6792" s="9" t="s">
        <v>277</v>
      </c>
      <c r="J6792" s="9" t="s">
        <v>277</v>
      </c>
      <c r="K6792" s="9">
        <v>144.5</v>
      </c>
      <c r="L6792" s="9">
        <v>157</v>
      </c>
      <c r="M6792" s="65">
        <v>122</v>
      </c>
      <c r="P6792" s="65">
        <f t="shared" si="188"/>
        <v>423.5</v>
      </c>
    </row>
    <row r="6793" spans="1:18" ht="15">
      <c r="A6793" s="28" t="s">
        <v>748</v>
      </c>
      <c r="B6793" s="226" t="s">
        <v>1590</v>
      </c>
      <c r="C6793" s="3"/>
      <c r="D6793" s="3"/>
      <c r="E6793" s="9" t="s">
        <v>277</v>
      </c>
      <c r="F6793" s="9" t="s">
        <v>277</v>
      </c>
      <c r="G6793" s="9" t="s">
        <v>277</v>
      </c>
      <c r="H6793" s="9" t="s">
        <v>277</v>
      </c>
      <c r="I6793" s="9" t="s">
        <v>277</v>
      </c>
      <c r="J6793" s="9" t="s">
        <v>277</v>
      </c>
      <c r="K6793" s="9">
        <v>160.50000000000182</v>
      </c>
      <c r="L6793" s="9">
        <v>158</v>
      </c>
      <c r="M6793" s="65">
        <v>83</v>
      </c>
      <c r="P6793" s="65">
        <f t="shared" si="188"/>
        <v>401.50000000000182</v>
      </c>
    </row>
    <row r="6794" spans="1:18" ht="15">
      <c r="A6794" s="28" t="s">
        <v>749</v>
      </c>
      <c r="B6794" s="61" t="s">
        <v>2093</v>
      </c>
      <c r="C6794" s="3"/>
      <c r="D6794" s="3"/>
      <c r="E6794" s="9" t="s">
        <v>277</v>
      </c>
      <c r="F6794" s="9" t="s">
        <v>277</v>
      </c>
      <c r="G6794" s="9" t="s">
        <v>277</v>
      </c>
      <c r="H6794" s="9" t="s">
        <v>277</v>
      </c>
      <c r="I6794" s="9" t="s">
        <v>277</v>
      </c>
      <c r="J6794" s="9" t="s">
        <v>277</v>
      </c>
      <c r="K6794" s="9" t="s">
        <v>277</v>
      </c>
      <c r="L6794" s="9">
        <v>243</v>
      </c>
      <c r="M6794" s="65">
        <v>144</v>
      </c>
      <c r="N6794" s="65"/>
      <c r="P6794" s="65">
        <f t="shared" si="188"/>
        <v>387</v>
      </c>
    </row>
    <row r="6795" spans="1:18" ht="15">
      <c r="A6795" s="28" t="s">
        <v>750</v>
      </c>
      <c r="B6795" s="61" t="s">
        <v>179</v>
      </c>
      <c r="C6795" s="3"/>
      <c r="D6795" s="3"/>
      <c r="E6795" s="9" t="s">
        <v>277</v>
      </c>
      <c r="F6795" s="9" t="s">
        <v>277</v>
      </c>
      <c r="G6795" s="9" t="s">
        <v>277</v>
      </c>
      <c r="H6795" s="9" t="s">
        <v>277</v>
      </c>
      <c r="I6795" s="9" t="s">
        <v>277</v>
      </c>
      <c r="J6795" s="9" t="s">
        <v>277</v>
      </c>
      <c r="K6795" s="9" t="s">
        <v>277</v>
      </c>
      <c r="L6795" s="9">
        <v>232.5</v>
      </c>
      <c r="M6795" s="65">
        <v>151.5</v>
      </c>
      <c r="N6795" s="65"/>
      <c r="P6795" s="65">
        <f t="shared" si="188"/>
        <v>384</v>
      </c>
    </row>
    <row r="6796" spans="1:18" ht="15">
      <c r="A6796" s="28" t="s">
        <v>751</v>
      </c>
      <c r="B6796" s="61" t="s">
        <v>2076</v>
      </c>
      <c r="C6796" s="3"/>
      <c r="D6796" s="3"/>
      <c r="E6796" s="9" t="s">
        <v>277</v>
      </c>
      <c r="F6796" s="9" t="s">
        <v>277</v>
      </c>
      <c r="G6796" s="9" t="s">
        <v>277</v>
      </c>
      <c r="H6796" s="9" t="s">
        <v>277</v>
      </c>
      <c r="I6796" s="9" t="s">
        <v>277</v>
      </c>
      <c r="J6796" s="9" t="s">
        <v>277</v>
      </c>
      <c r="K6796" s="9" t="s">
        <v>277</v>
      </c>
      <c r="L6796" s="9">
        <v>179.5</v>
      </c>
      <c r="M6796" s="65">
        <v>199.5</v>
      </c>
      <c r="N6796" s="65"/>
      <c r="P6796" s="65">
        <f t="shared" si="188"/>
        <v>379</v>
      </c>
    </row>
    <row r="6797" spans="1:18" ht="15">
      <c r="A6797" s="28" t="s">
        <v>752</v>
      </c>
      <c r="B6797" s="61" t="s">
        <v>2075</v>
      </c>
      <c r="C6797" s="3"/>
      <c r="D6797" s="3"/>
      <c r="E6797" s="9" t="s">
        <v>277</v>
      </c>
      <c r="F6797" s="9" t="s">
        <v>277</v>
      </c>
      <c r="G6797" s="9" t="s">
        <v>277</v>
      </c>
      <c r="H6797" s="9" t="s">
        <v>277</v>
      </c>
      <c r="I6797" s="9" t="s">
        <v>277</v>
      </c>
      <c r="J6797" s="9" t="s">
        <v>277</v>
      </c>
      <c r="K6797" s="9" t="s">
        <v>277</v>
      </c>
      <c r="L6797" s="9">
        <v>224</v>
      </c>
      <c r="M6797" s="65">
        <v>149.5</v>
      </c>
      <c r="N6797" s="65"/>
      <c r="P6797" s="65">
        <f t="shared" si="188"/>
        <v>373.5</v>
      </c>
    </row>
    <row r="6798" spans="1:18" ht="15">
      <c r="A6798" s="28" t="s">
        <v>753</v>
      </c>
      <c r="B6798" s="61" t="s">
        <v>2097</v>
      </c>
      <c r="C6798" s="3"/>
      <c r="D6798" s="3"/>
      <c r="E6798" s="9" t="s">
        <v>277</v>
      </c>
      <c r="F6798" s="9" t="s">
        <v>277</v>
      </c>
      <c r="G6798" s="9" t="s">
        <v>277</v>
      </c>
      <c r="H6798" s="9" t="s">
        <v>277</v>
      </c>
      <c r="I6798" s="9" t="s">
        <v>277</v>
      </c>
      <c r="J6798" s="9" t="s">
        <v>277</v>
      </c>
      <c r="K6798" s="9" t="s">
        <v>277</v>
      </c>
      <c r="L6798" s="9">
        <v>243.5</v>
      </c>
      <c r="M6798" s="65">
        <v>129</v>
      </c>
      <c r="N6798" s="65"/>
      <c r="P6798" s="65">
        <f t="shared" si="188"/>
        <v>372.5</v>
      </c>
    </row>
    <row r="6799" spans="1:18" ht="15">
      <c r="A6799" s="28" t="s">
        <v>754</v>
      </c>
      <c r="B6799" s="170" t="s">
        <v>1285</v>
      </c>
      <c r="C6799" s="3"/>
      <c r="D6799" s="3"/>
      <c r="E6799" s="9" t="s">
        <v>277</v>
      </c>
      <c r="F6799" s="9" t="s">
        <v>277</v>
      </c>
      <c r="G6799" s="9" t="s">
        <v>277</v>
      </c>
      <c r="H6799" s="9" t="s">
        <v>277</v>
      </c>
      <c r="I6799" s="9">
        <v>102.50000000000182</v>
      </c>
      <c r="J6799" s="9">
        <v>109</v>
      </c>
      <c r="K6799" s="9">
        <v>149.5</v>
      </c>
      <c r="L6799" s="9" t="s">
        <v>277</v>
      </c>
      <c r="M6799" s="9" t="s">
        <v>277</v>
      </c>
      <c r="P6799" s="65">
        <f t="shared" si="188"/>
        <v>361.00000000000182</v>
      </c>
    </row>
    <row r="6800" spans="1:18" ht="15">
      <c r="A6800" s="28" t="s">
        <v>755</v>
      </c>
      <c r="B6800" s="61" t="s">
        <v>2094</v>
      </c>
      <c r="C6800" s="3"/>
      <c r="D6800" s="3"/>
      <c r="E6800" s="9" t="s">
        <v>277</v>
      </c>
      <c r="F6800" s="9" t="s">
        <v>277</v>
      </c>
      <c r="G6800" s="9" t="s">
        <v>277</v>
      </c>
      <c r="H6800" s="9" t="s">
        <v>277</v>
      </c>
      <c r="I6800" s="9" t="s">
        <v>277</v>
      </c>
      <c r="J6800" s="9" t="s">
        <v>277</v>
      </c>
      <c r="K6800" s="9" t="s">
        <v>277</v>
      </c>
      <c r="L6800" s="9">
        <v>187.5</v>
      </c>
      <c r="M6800" s="65">
        <v>172.5</v>
      </c>
      <c r="N6800" s="65"/>
      <c r="P6800" s="65">
        <f t="shared" si="188"/>
        <v>360</v>
      </c>
    </row>
    <row r="6801" spans="1:18" ht="15">
      <c r="A6801" s="28" t="s">
        <v>756</v>
      </c>
      <c r="B6801" s="61" t="s">
        <v>2083</v>
      </c>
      <c r="C6801" s="3"/>
      <c r="D6801" s="3"/>
      <c r="E6801" s="9" t="s">
        <v>277</v>
      </c>
      <c r="F6801" s="9" t="s">
        <v>277</v>
      </c>
      <c r="G6801" s="9" t="s">
        <v>277</v>
      </c>
      <c r="H6801" s="9" t="s">
        <v>277</v>
      </c>
      <c r="I6801" s="9" t="s">
        <v>277</v>
      </c>
      <c r="J6801" s="9" t="s">
        <v>277</v>
      </c>
      <c r="K6801" s="9" t="s">
        <v>277</v>
      </c>
      <c r="L6801" s="9">
        <v>142</v>
      </c>
      <c r="M6801" s="65">
        <v>217.5</v>
      </c>
      <c r="N6801" s="65"/>
      <c r="P6801" s="65">
        <f t="shared" si="188"/>
        <v>359.5</v>
      </c>
    </row>
    <row r="6802" spans="1:18" ht="15">
      <c r="A6802" s="28" t="s">
        <v>757</v>
      </c>
      <c r="B6802" s="226" t="s">
        <v>1592</v>
      </c>
      <c r="C6802" s="3"/>
      <c r="D6802" s="3"/>
      <c r="E6802" s="9" t="s">
        <v>277</v>
      </c>
      <c r="F6802" s="9" t="s">
        <v>277</v>
      </c>
      <c r="G6802" s="9" t="s">
        <v>277</v>
      </c>
      <c r="H6802" s="9" t="s">
        <v>277</v>
      </c>
      <c r="I6802" s="9" t="s">
        <v>277</v>
      </c>
      <c r="J6802" s="9" t="s">
        <v>277</v>
      </c>
      <c r="K6802" s="9">
        <v>114.50000000000364</v>
      </c>
      <c r="L6802" s="9">
        <v>144</v>
      </c>
      <c r="M6802" s="65">
        <v>93</v>
      </c>
      <c r="P6802" s="65">
        <f t="shared" si="188"/>
        <v>351.50000000000364</v>
      </c>
    </row>
    <row r="6803" spans="1:18" ht="15">
      <c r="A6803" s="28" t="s">
        <v>758</v>
      </c>
      <c r="B6803" s="61" t="s">
        <v>177</v>
      </c>
      <c r="E6803" s="179">
        <v>197.25</v>
      </c>
      <c r="F6803" s="9">
        <v>140</v>
      </c>
      <c r="G6803" s="9" t="s">
        <v>277</v>
      </c>
      <c r="H6803" s="9" t="s">
        <v>277</v>
      </c>
      <c r="I6803" s="9" t="s">
        <v>277</v>
      </c>
      <c r="J6803" s="9" t="s">
        <v>277</v>
      </c>
      <c r="K6803" s="9" t="s">
        <v>277</v>
      </c>
      <c r="L6803" s="9" t="s">
        <v>277</v>
      </c>
      <c r="M6803" s="9" t="s">
        <v>277</v>
      </c>
      <c r="P6803" s="65">
        <f t="shared" si="188"/>
        <v>337.25</v>
      </c>
      <c r="R6803" t="s">
        <v>282</v>
      </c>
    </row>
    <row r="6804" spans="1:18" ht="15">
      <c r="A6804" s="28" t="s">
        <v>759</v>
      </c>
      <c r="B6804" s="61" t="s">
        <v>2078</v>
      </c>
      <c r="C6804" s="3"/>
      <c r="D6804" s="3"/>
      <c r="E6804" s="9" t="s">
        <v>277</v>
      </c>
      <c r="F6804" s="9" t="s">
        <v>277</v>
      </c>
      <c r="G6804" s="9" t="s">
        <v>277</v>
      </c>
      <c r="H6804" s="9" t="s">
        <v>277</v>
      </c>
      <c r="I6804" s="9" t="s">
        <v>277</v>
      </c>
      <c r="J6804" s="9" t="s">
        <v>277</v>
      </c>
      <c r="K6804" s="9" t="s">
        <v>277</v>
      </c>
      <c r="L6804" s="9">
        <v>215</v>
      </c>
      <c r="M6804" s="65">
        <v>117</v>
      </c>
      <c r="N6804" s="65"/>
      <c r="P6804" s="65">
        <f t="shared" si="188"/>
        <v>332</v>
      </c>
    </row>
    <row r="6805" spans="1:18" ht="15">
      <c r="A6805" s="28" t="s">
        <v>760</v>
      </c>
      <c r="B6805" s="61" t="s">
        <v>2091</v>
      </c>
      <c r="C6805" s="3"/>
      <c r="D6805" s="3"/>
      <c r="E6805" s="9" t="s">
        <v>277</v>
      </c>
      <c r="F6805" s="9" t="s">
        <v>277</v>
      </c>
      <c r="G6805" s="9" t="s">
        <v>277</v>
      </c>
      <c r="H6805" s="9" t="s">
        <v>277</v>
      </c>
      <c r="I6805" s="9" t="s">
        <v>277</v>
      </c>
      <c r="J6805" s="9" t="s">
        <v>277</v>
      </c>
      <c r="K6805" s="9" t="s">
        <v>277</v>
      </c>
      <c r="L6805" s="9">
        <v>153</v>
      </c>
      <c r="M6805" s="65">
        <v>175.5</v>
      </c>
      <c r="N6805" s="65"/>
      <c r="P6805" s="65">
        <f t="shared" si="188"/>
        <v>328.5</v>
      </c>
    </row>
    <row r="6806" spans="1:18" ht="15">
      <c r="A6806" s="28" t="s">
        <v>761</v>
      </c>
      <c r="B6806" s="226" t="s">
        <v>1617</v>
      </c>
      <c r="C6806" s="3"/>
      <c r="D6806" s="3"/>
      <c r="E6806" s="9" t="s">
        <v>277</v>
      </c>
      <c r="F6806" s="9" t="s">
        <v>277</v>
      </c>
      <c r="G6806" s="9" t="s">
        <v>277</v>
      </c>
      <c r="H6806" s="9" t="s">
        <v>277</v>
      </c>
      <c r="I6806" s="9" t="s">
        <v>277</v>
      </c>
      <c r="J6806" s="9" t="s">
        <v>277</v>
      </c>
      <c r="K6806" s="9">
        <v>57.500000000003638</v>
      </c>
      <c r="L6806" s="9">
        <v>148.5</v>
      </c>
      <c r="M6806" s="65">
        <v>113</v>
      </c>
      <c r="P6806" s="65">
        <f t="shared" si="188"/>
        <v>319.00000000000364</v>
      </c>
    </row>
    <row r="6807" spans="1:18" ht="15">
      <c r="A6807" s="28" t="s">
        <v>762</v>
      </c>
      <c r="B6807" s="61" t="s">
        <v>2089</v>
      </c>
      <c r="C6807" s="3"/>
      <c r="D6807" s="3"/>
      <c r="E6807" s="9" t="s">
        <v>277</v>
      </c>
      <c r="F6807" s="9" t="s">
        <v>277</v>
      </c>
      <c r="G6807" s="9" t="s">
        <v>277</v>
      </c>
      <c r="H6807" s="9" t="s">
        <v>277</v>
      </c>
      <c r="I6807" s="9" t="s">
        <v>277</v>
      </c>
      <c r="J6807" s="9" t="s">
        <v>277</v>
      </c>
      <c r="K6807" s="9" t="s">
        <v>277</v>
      </c>
      <c r="L6807" s="9">
        <v>232.5</v>
      </c>
      <c r="M6807" s="65">
        <v>84</v>
      </c>
      <c r="N6807" s="65"/>
      <c r="P6807" s="65">
        <f t="shared" ref="P6807:P6838" si="189">SUM(E6807:M6807)</f>
        <v>316.5</v>
      </c>
    </row>
    <row r="6808" spans="1:18" ht="15">
      <c r="A6808" s="28" t="s">
        <v>763</v>
      </c>
      <c r="B6808" s="226" t="s">
        <v>1582</v>
      </c>
      <c r="C6808" s="3"/>
      <c r="D6808" s="3"/>
      <c r="E6808" s="9" t="s">
        <v>277</v>
      </c>
      <c r="F6808" s="9" t="s">
        <v>277</v>
      </c>
      <c r="G6808" s="9" t="s">
        <v>277</v>
      </c>
      <c r="H6808" s="9" t="s">
        <v>277</v>
      </c>
      <c r="I6808" s="9" t="s">
        <v>277</v>
      </c>
      <c r="J6808" s="179">
        <v>184</v>
      </c>
      <c r="K6808" s="9">
        <v>125.99999999999272</v>
      </c>
      <c r="L6808" s="9" t="s">
        <v>277</v>
      </c>
      <c r="M6808" s="9" t="s">
        <v>277</v>
      </c>
      <c r="P6808" s="65">
        <f t="shared" si="189"/>
        <v>309.99999999999272</v>
      </c>
      <c r="R6808" t="s">
        <v>292</v>
      </c>
    </row>
    <row r="6809" spans="1:18" ht="15">
      <c r="A6809" s="28" t="s">
        <v>764</v>
      </c>
      <c r="B6809" s="28" t="s">
        <v>611</v>
      </c>
      <c r="E6809" s="9" t="s">
        <v>277</v>
      </c>
      <c r="F6809" s="9" t="s">
        <v>277</v>
      </c>
      <c r="G6809" s="9" t="s">
        <v>277</v>
      </c>
      <c r="H6809" s="175">
        <v>197.00000000000182</v>
      </c>
      <c r="I6809" s="9">
        <v>102.5</v>
      </c>
      <c r="J6809" s="9" t="s">
        <v>277</v>
      </c>
      <c r="K6809" s="9" t="s">
        <v>277</v>
      </c>
      <c r="L6809" s="9" t="s">
        <v>277</v>
      </c>
      <c r="M6809" s="9" t="s">
        <v>277</v>
      </c>
      <c r="P6809" s="65">
        <f t="shared" si="189"/>
        <v>299.50000000000182</v>
      </c>
      <c r="R6809" t="s">
        <v>281</v>
      </c>
    </row>
    <row r="6810" spans="1:18" ht="15">
      <c r="A6810" s="28" t="s">
        <v>765</v>
      </c>
      <c r="B6810" s="61" t="s">
        <v>2096</v>
      </c>
      <c r="C6810" s="3"/>
      <c r="D6810" s="3"/>
      <c r="E6810" s="9" t="s">
        <v>277</v>
      </c>
      <c r="F6810" s="9" t="s">
        <v>277</v>
      </c>
      <c r="G6810" s="9" t="s">
        <v>277</v>
      </c>
      <c r="H6810" s="9" t="s">
        <v>277</v>
      </c>
      <c r="I6810" s="9" t="s">
        <v>277</v>
      </c>
      <c r="J6810" s="9" t="s">
        <v>277</v>
      </c>
      <c r="K6810" s="9" t="s">
        <v>277</v>
      </c>
      <c r="L6810" s="9">
        <v>246.5</v>
      </c>
      <c r="M6810" s="65">
        <v>52</v>
      </c>
      <c r="N6810" s="65"/>
      <c r="P6810" s="65">
        <f t="shared" si="189"/>
        <v>298.5</v>
      </c>
    </row>
    <row r="6811" spans="1:18" ht="15">
      <c r="A6811" s="28" t="s">
        <v>1857</v>
      </c>
      <c r="B6811" s="61" t="s">
        <v>2079</v>
      </c>
      <c r="C6811" s="3"/>
      <c r="D6811" s="3"/>
      <c r="E6811" s="9" t="s">
        <v>277</v>
      </c>
      <c r="F6811" s="9" t="s">
        <v>277</v>
      </c>
      <c r="G6811" s="9" t="s">
        <v>277</v>
      </c>
      <c r="H6811" s="9" t="s">
        <v>277</v>
      </c>
      <c r="I6811" s="9" t="s">
        <v>277</v>
      </c>
      <c r="J6811" s="9" t="s">
        <v>277</v>
      </c>
      <c r="K6811" s="9" t="s">
        <v>277</v>
      </c>
      <c r="L6811" s="9">
        <v>225</v>
      </c>
      <c r="M6811" s="65">
        <v>67.5</v>
      </c>
      <c r="N6811" s="65"/>
      <c r="P6811" s="65">
        <f t="shared" si="189"/>
        <v>292.5</v>
      </c>
    </row>
    <row r="6812" spans="1:18" ht="15">
      <c r="A6812" s="28" t="s">
        <v>2049</v>
      </c>
      <c r="B6812" s="61" t="s">
        <v>2085</v>
      </c>
      <c r="C6812" s="3"/>
      <c r="D6812" s="3"/>
      <c r="E6812" s="9" t="s">
        <v>277</v>
      </c>
      <c r="F6812" s="9" t="s">
        <v>277</v>
      </c>
      <c r="G6812" s="9" t="s">
        <v>277</v>
      </c>
      <c r="H6812" s="9" t="s">
        <v>277</v>
      </c>
      <c r="I6812" s="9" t="s">
        <v>277</v>
      </c>
      <c r="J6812" s="9" t="s">
        <v>277</v>
      </c>
      <c r="K6812" s="9" t="s">
        <v>277</v>
      </c>
      <c r="L6812" s="9">
        <v>220.5</v>
      </c>
      <c r="M6812" s="65">
        <v>67</v>
      </c>
      <c r="N6812" s="65"/>
      <c r="P6812" s="65">
        <f t="shared" si="189"/>
        <v>287.5</v>
      </c>
    </row>
    <row r="6813" spans="1:18" ht="15">
      <c r="A6813" s="28" t="s">
        <v>2050</v>
      </c>
      <c r="B6813" s="61" t="s">
        <v>2092</v>
      </c>
      <c r="C6813" s="3"/>
      <c r="D6813" s="3"/>
      <c r="E6813" s="9" t="s">
        <v>277</v>
      </c>
      <c r="F6813" s="9" t="s">
        <v>277</v>
      </c>
      <c r="G6813" s="9" t="s">
        <v>277</v>
      </c>
      <c r="H6813" s="9" t="s">
        <v>277</v>
      </c>
      <c r="I6813" s="9" t="s">
        <v>277</v>
      </c>
      <c r="J6813" s="9" t="s">
        <v>277</v>
      </c>
      <c r="K6813" s="9" t="s">
        <v>277</v>
      </c>
      <c r="L6813" s="9">
        <v>144</v>
      </c>
      <c r="M6813" s="65">
        <v>138</v>
      </c>
      <c r="N6813" s="65"/>
      <c r="P6813" s="65">
        <f t="shared" si="189"/>
        <v>282</v>
      </c>
    </row>
    <row r="6814" spans="1:18" ht="15">
      <c r="A6814" s="28" t="s">
        <v>2051</v>
      </c>
      <c r="B6814" s="61" t="s">
        <v>2081</v>
      </c>
      <c r="C6814" s="3"/>
      <c r="D6814" s="3"/>
      <c r="E6814" s="9" t="s">
        <v>277</v>
      </c>
      <c r="F6814" s="9" t="s">
        <v>277</v>
      </c>
      <c r="G6814" s="9" t="s">
        <v>277</v>
      </c>
      <c r="H6814" s="9" t="s">
        <v>277</v>
      </c>
      <c r="I6814" s="9" t="s">
        <v>277</v>
      </c>
      <c r="J6814" s="9" t="s">
        <v>277</v>
      </c>
      <c r="K6814" s="9" t="s">
        <v>277</v>
      </c>
      <c r="L6814" s="9">
        <v>133.5</v>
      </c>
      <c r="M6814" s="65">
        <v>145.5</v>
      </c>
      <c r="N6814" s="65"/>
      <c r="P6814" s="65">
        <f t="shared" si="189"/>
        <v>279</v>
      </c>
    </row>
    <row r="6815" spans="1:18" ht="15">
      <c r="A6815" s="28" t="s">
        <v>2052</v>
      </c>
      <c r="B6815" s="226" t="s">
        <v>1616</v>
      </c>
      <c r="C6815" s="3"/>
      <c r="D6815" s="3"/>
      <c r="E6815" s="9" t="s">
        <v>277</v>
      </c>
      <c r="F6815" s="9" t="s">
        <v>277</v>
      </c>
      <c r="G6815" s="9" t="s">
        <v>277</v>
      </c>
      <c r="H6815" s="9" t="s">
        <v>277</v>
      </c>
      <c r="I6815" s="9" t="s">
        <v>277</v>
      </c>
      <c r="J6815" s="9" t="s">
        <v>277</v>
      </c>
      <c r="K6815" s="9">
        <v>132.50000000000546</v>
      </c>
      <c r="L6815" s="9">
        <v>145</v>
      </c>
      <c r="M6815" s="9" t="s">
        <v>277</v>
      </c>
      <c r="P6815" s="65">
        <f t="shared" si="189"/>
        <v>277.50000000000546</v>
      </c>
    </row>
    <row r="6816" spans="1:18" ht="15">
      <c r="A6816" s="28" t="s">
        <v>2053</v>
      </c>
      <c r="B6816" s="61" t="s">
        <v>2525</v>
      </c>
      <c r="C6816" s="3"/>
      <c r="D6816" s="3"/>
      <c r="E6816" s="9" t="s">
        <v>277</v>
      </c>
      <c r="F6816" s="9" t="s">
        <v>277</v>
      </c>
      <c r="G6816" s="9" t="s">
        <v>277</v>
      </c>
      <c r="H6816" s="9" t="s">
        <v>277</v>
      </c>
      <c r="I6816" s="9" t="s">
        <v>277</v>
      </c>
      <c r="J6816" s="9" t="s">
        <v>277</v>
      </c>
      <c r="K6816" s="9" t="s">
        <v>277</v>
      </c>
      <c r="L6816" s="9" t="s">
        <v>277</v>
      </c>
      <c r="M6816" s="114">
        <v>276</v>
      </c>
      <c r="N6816" s="65"/>
      <c r="P6816" s="65">
        <f t="shared" si="189"/>
        <v>276</v>
      </c>
      <c r="R6816" t="s">
        <v>281</v>
      </c>
    </row>
    <row r="6817" spans="1:18" ht="15">
      <c r="A6817" s="28" t="s">
        <v>2054</v>
      </c>
      <c r="B6817" s="61" t="s">
        <v>2088</v>
      </c>
      <c r="C6817" s="3"/>
      <c r="D6817" s="3"/>
      <c r="E6817" s="9" t="s">
        <v>277</v>
      </c>
      <c r="F6817" s="9" t="s">
        <v>277</v>
      </c>
      <c r="G6817" s="9" t="s">
        <v>277</v>
      </c>
      <c r="H6817" s="9" t="s">
        <v>277</v>
      </c>
      <c r="I6817" s="9" t="s">
        <v>277</v>
      </c>
      <c r="J6817" s="9" t="s">
        <v>277</v>
      </c>
      <c r="K6817" s="9" t="s">
        <v>277</v>
      </c>
      <c r="L6817" s="179">
        <v>270.5</v>
      </c>
      <c r="M6817" s="9" t="s">
        <v>277</v>
      </c>
      <c r="N6817" s="65"/>
      <c r="P6817" s="65">
        <f t="shared" si="189"/>
        <v>270.5</v>
      </c>
      <c r="R6817" t="s">
        <v>287</v>
      </c>
    </row>
    <row r="6818" spans="1:18" ht="15">
      <c r="A6818" s="28" t="s">
        <v>2055</v>
      </c>
      <c r="B6818" s="61" t="s">
        <v>163</v>
      </c>
      <c r="E6818" s="9" t="s">
        <v>277</v>
      </c>
      <c r="F6818" s="9" t="s">
        <v>277</v>
      </c>
      <c r="G6818" s="174">
        <v>266.00000000000364</v>
      </c>
      <c r="H6818" s="9" t="s">
        <v>277</v>
      </c>
      <c r="I6818" s="9" t="s">
        <v>277</v>
      </c>
      <c r="J6818" s="9" t="s">
        <v>277</v>
      </c>
      <c r="K6818" s="9" t="s">
        <v>277</v>
      </c>
      <c r="L6818" s="9" t="s">
        <v>277</v>
      </c>
      <c r="M6818" s="9" t="s">
        <v>277</v>
      </c>
      <c r="P6818" s="65">
        <f t="shared" si="189"/>
        <v>266.00000000000364</v>
      </c>
      <c r="R6818" t="s">
        <v>299</v>
      </c>
    </row>
    <row r="6819" spans="1:18" ht="15">
      <c r="A6819" s="28" t="s">
        <v>2056</v>
      </c>
      <c r="B6819" s="61" t="s">
        <v>636</v>
      </c>
      <c r="E6819" s="9" t="s">
        <v>277</v>
      </c>
      <c r="F6819" s="9" t="s">
        <v>277</v>
      </c>
      <c r="G6819" s="9" t="s">
        <v>277</v>
      </c>
      <c r="H6819" s="9">
        <v>116.00000000000728</v>
      </c>
      <c r="I6819" s="9">
        <v>144</v>
      </c>
      <c r="J6819" s="9" t="s">
        <v>277</v>
      </c>
      <c r="K6819" s="9" t="s">
        <v>277</v>
      </c>
      <c r="L6819" s="9" t="s">
        <v>277</v>
      </c>
      <c r="M6819" s="9" t="s">
        <v>277</v>
      </c>
      <c r="P6819" s="65">
        <f t="shared" si="189"/>
        <v>260.00000000000728</v>
      </c>
    </row>
    <row r="6820" spans="1:18" ht="15">
      <c r="A6820" s="28" t="s">
        <v>2057</v>
      </c>
      <c r="B6820" s="61" t="s">
        <v>2098</v>
      </c>
      <c r="C6820" s="3"/>
      <c r="D6820" s="3"/>
      <c r="E6820" s="9" t="s">
        <v>277</v>
      </c>
      <c r="F6820" s="9" t="s">
        <v>277</v>
      </c>
      <c r="G6820" s="9" t="s">
        <v>277</v>
      </c>
      <c r="H6820" s="9" t="s">
        <v>277</v>
      </c>
      <c r="I6820" s="9" t="s">
        <v>277</v>
      </c>
      <c r="J6820" s="9" t="s">
        <v>277</v>
      </c>
      <c r="K6820" s="9" t="s">
        <v>277</v>
      </c>
      <c r="L6820" s="9">
        <v>258.5</v>
      </c>
      <c r="M6820" s="9" t="s">
        <v>277</v>
      </c>
      <c r="N6820" s="65"/>
      <c r="P6820" s="65">
        <f t="shared" si="189"/>
        <v>258.5</v>
      </c>
    </row>
    <row r="6821" spans="1:18" ht="15">
      <c r="A6821" s="28" t="s">
        <v>2058</v>
      </c>
      <c r="B6821" s="61" t="s">
        <v>2086</v>
      </c>
      <c r="C6821" s="3"/>
      <c r="D6821" s="3"/>
      <c r="E6821" s="9" t="s">
        <v>277</v>
      </c>
      <c r="F6821" s="9" t="s">
        <v>277</v>
      </c>
      <c r="G6821" s="9" t="s">
        <v>277</v>
      </c>
      <c r="H6821" s="9" t="s">
        <v>277</v>
      </c>
      <c r="I6821" s="9" t="s">
        <v>277</v>
      </c>
      <c r="J6821" s="9" t="s">
        <v>277</v>
      </c>
      <c r="K6821" s="9" t="s">
        <v>277</v>
      </c>
      <c r="L6821" s="9">
        <v>219.5</v>
      </c>
      <c r="M6821" s="65">
        <v>32</v>
      </c>
      <c r="N6821" s="65"/>
      <c r="P6821" s="65">
        <f t="shared" si="189"/>
        <v>251.5</v>
      </c>
    </row>
    <row r="6822" spans="1:18" ht="15">
      <c r="A6822" s="28" t="s">
        <v>2059</v>
      </c>
      <c r="B6822" s="61" t="s">
        <v>2077</v>
      </c>
      <c r="C6822" s="3"/>
      <c r="D6822" s="3"/>
      <c r="E6822" s="9" t="s">
        <v>277</v>
      </c>
      <c r="F6822" s="9" t="s">
        <v>277</v>
      </c>
      <c r="G6822" s="9" t="s">
        <v>277</v>
      </c>
      <c r="H6822" s="9" t="s">
        <v>277</v>
      </c>
      <c r="I6822" s="9" t="s">
        <v>277</v>
      </c>
      <c r="J6822" s="9" t="s">
        <v>277</v>
      </c>
      <c r="K6822" s="9" t="s">
        <v>277</v>
      </c>
      <c r="L6822" s="9">
        <v>176.5</v>
      </c>
      <c r="M6822" s="65">
        <v>73</v>
      </c>
      <c r="N6822" s="65"/>
      <c r="P6822" s="65">
        <f t="shared" si="189"/>
        <v>249.5</v>
      </c>
    </row>
    <row r="6823" spans="1:18" ht="15">
      <c r="A6823" s="28" t="s">
        <v>2060</v>
      </c>
      <c r="B6823" s="61" t="s">
        <v>2090</v>
      </c>
      <c r="C6823" s="3"/>
      <c r="D6823" s="3"/>
      <c r="E6823" s="9" t="s">
        <v>277</v>
      </c>
      <c r="F6823" s="9" t="s">
        <v>277</v>
      </c>
      <c r="G6823" s="9" t="s">
        <v>277</v>
      </c>
      <c r="H6823" s="9" t="s">
        <v>277</v>
      </c>
      <c r="I6823" s="9" t="s">
        <v>277</v>
      </c>
      <c r="J6823" s="9" t="s">
        <v>277</v>
      </c>
      <c r="K6823" s="9" t="s">
        <v>277</v>
      </c>
      <c r="L6823" s="9">
        <v>179</v>
      </c>
      <c r="M6823" s="65">
        <v>56</v>
      </c>
      <c r="N6823" s="65"/>
      <c r="P6823" s="65">
        <f t="shared" si="189"/>
        <v>235</v>
      </c>
    </row>
    <row r="6824" spans="1:18" ht="15">
      <c r="A6824" s="28" t="s">
        <v>2061</v>
      </c>
      <c r="B6824" s="61" t="s">
        <v>2084</v>
      </c>
      <c r="C6824" s="3"/>
      <c r="D6824" s="3"/>
      <c r="E6824" s="9" t="s">
        <v>277</v>
      </c>
      <c r="F6824" s="9" t="s">
        <v>277</v>
      </c>
      <c r="G6824" s="9" t="s">
        <v>277</v>
      </c>
      <c r="H6824" s="9" t="s">
        <v>277</v>
      </c>
      <c r="I6824" s="9" t="s">
        <v>277</v>
      </c>
      <c r="J6824" s="9" t="s">
        <v>277</v>
      </c>
      <c r="K6824" s="9" t="s">
        <v>277</v>
      </c>
      <c r="L6824" s="9">
        <v>131.5</v>
      </c>
      <c r="M6824" s="65">
        <v>90</v>
      </c>
      <c r="N6824" s="65"/>
      <c r="P6824" s="65">
        <f t="shared" si="189"/>
        <v>221.5</v>
      </c>
    </row>
    <row r="6825" spans="1:18" ht="15">
      <c r="A6825" s="28" t="s">
        <v>2062</v>
      </c>
      <c r="B6825" s="226" t="s">
        <v>1594</v>
      </c>
      <c r="C6825" s="3"/>
      <c r="D6825" s="3"/>
      <c r="E6825" s="9" t="s">
        <v>277</v>
      </c>
      <c r="F6825" s="9" t="s">
        <v>277</v>
      </c>
      <c r="G6825" s="9" t="s">
        <v>277</v>
      </c>
      <c r="H6825" s="9" t="s">
        <v>277</v>
      </c>
      <c r="I6825" s="9" t="s">
        <v>277</v>
      </c>
      <c r="J6825" s="9" t="s">
        <v>277</v>
      </c>
      <c r="K6825" s="9">
        <v>213.99999999999818</v>
      </c>
      <c r="L6825" s="9" t="s">
        <v>277</v>
      </c>
      <c r="M6825" s="9" t="s">
        <v>277</v>
      </c>
      <c r="P6825" s="65">
        <f t="shared" si="189"/>
        <v>213.99999999999818</v>
      </c>
    </row>
    <row r="6826" spans="1:18" ht="15">
      <c r="A6826" s="28" t="s">
        <v>2063</v>
      </c>
      <c r="B6826" s="226" t="s">
        <v>1577</v>
      </c>
      <c r="C6826" s="3"/>
      <c r="D6826" s="3"/>
      <c r="E6826" s="9" t="s">
        <v>277</v>
      </c>
      <c r="F6826" s="9" t="s">
        <v>277</v>
      </c>
      <c r="G6826" s="9" t="s">
        <v>277</v>
      </c>
      <c r="H6826" s="9" t="s">
        <v>277</v>
      </c>
      <c r="I6826" s="9" t="s">
        <v>277</v>
      </c>
      <c r="J6826" s="179">
        <v>206.49999999999636</v>
      </c>
      <c r="K6826" s="9" t="s">
        <v>277</v>
      </c>
      <c r="L6826" s="9" t="s">
        <v>277</v>
      </c>
      <c r="M6826" s="9" t="s">
        <v>277</v>
      </c>
      <c r="P6826" s="65">
        <f t="shared" si="189"/>
        <v>206.49999999999636</v>
      </c>
      <c r="R6826" t="s">
        <v>283</v>
      </c>
    </row>
    <row r="6827" spans="1:18" ht="15">
      <c r="A6827" s="28" t="s">
        <v>2064</v>
      </c>
      <c r="B6827" s="61" t="s">
        <v>2527</v>
      </c>
      <c r="C6827" s="3"/>
      <c r="D6827" s="3"/>
      <c r="E6827" s="9" t="s">
        <v>277</v>
      </c>
      <c r="F6827" s="9" t="s">
        <v>277</v>
      </c>
      <c r="G6827" s="9" t="s">
        <v>277</v>
      </c>
      <c r="H6827" s="9" t="s">
        <v>277</v>
      </c>
      <c r="I6827" s="9" t="s">
        <v>277</v>
      </c>
      <c r="J6827" s="9" t="s">
        <v>277</v>
      </c>
      <c r="K6827" s="9" t="s">
        <v>277</v>
      </c>
      <c r="L6827" s="9" t="s">
        <v>277</v>
      </c>
      <c r="M6827" s="65">
        <v>206</v>
      </c>
      <c r="N6827" s="65"/>
      <c r="P6827" s="65">
        <f t="shared" si="189"/>
        <v>206</v>
      </c>
    </row>
    <row r="6828" spans="1:18" ht="15">
      <c r="A6828" s="28" t="s">
        <v>2065</v>
      </c>
      <c r="B6828" s="61" t="s">
        <v>2087</v>
      </c>
      <c r="C6828" s="3"/>
      <c r="D6828" s="3"/>
      <c r="E6828" s="9" t="s">
        <v>277</v>
      </c>
      <c r="F6828" s="9" t="s">
        <v>277</v>
      </c>
      <c r="G6828" s="9" t="s">
        <v>277</v>
      </c>
      <c r="H6828" s="9" t="s">
        <v>277</v>
      </c>
      <c r="I6828" s="9" t="s">
        <v>277</v>
      </c>
      <c r="J6828" s="9" t="s">
        <v>277</v>
      </c>
      <c r="K6828" s="9" t="s">
        <v>277</v>
      </c>
      <c r="L6828" s="9">
        <v>195</v>
      </c>
      <c r="M6828" s="9" t="s">
        <v>277</v>
      </c>
      <c r="N6828" s="65"/>
      <c r="P6828" s="65">
        <f t="shared" si="189"/>
        <v>195</v>
      </c>
    </row>
    <row r="6829" spans="1:18" ht="15">
      <c r="A6829" s="28" t="s">
        <v>2066</v>
      </c>
      <c r="B6829" s="61" t="s">
        <v>2516</v>
      </c>
      <c r="C6829" s="3"/>
      <c r="D6829" s="3"/>
      <c r="E6829" s="9" t="s">
        <v>277</v>
      </c>
      <c r="F6829" s="9" t="s">
        <v>277</v>
      </c>
      <c r="G6829" s="9" t="s">
        <v>277</v>
      </c>
      <c r="H6829" s="9" t="s">
        <v>277</v>
      </c>
      <c r="I6829" s="9" t="s">
        <v>277</v>
      </c>
      <c r="J6829" s="9" t="s">
        <v>277</v>
      </c>
      <c r="K6829" s="9" t="s">
        <v>277</v>
      </c>
      <c r="L6829" s="9" t="s">
        <v>277</v>
      </c>
      <c r="M6829" s="65">
        <v>194.5</v>
      </c>
      <c r="N6829" s="65"/>
      <c r="P6829" s="65">
        <f t="shared" si="189"/>
        <v>194.5</v>
      </c>
    </row>
    <row r="6830" spans="1:18" ht="15">
      <c r="A6830" s="28" t="s">
        <v>2067</v>
      </c>
      <c r="B6830" s="61" t="s">
        <v>2529</v>
      </c>
      <c r="C6830" s="3"/>
      <c r="D6830" s="3"/>
      <c r="E6830" s="9" t="s">
        <v>277</v>
      </c>
      <c r="F6830" s="9" t="s">
        <v>277</v>
      </c>
      <c r="G6830" s="9" t="s">
        <v>277</v>
      </c>
      <c r="H6830" s="9" t="s">
        <v>277</v>
      </c>
      <c r="I6830" s="9" t="s">
        <v>277</v>
      </c>
      <c r="J6830" s="9" t="s">
        <v>277</v>
      </c>
      <c r="K6830" s="9" t="s">
        <v>277</v>
      </c>
      <c r="L6830" s="9" t="s">
        <v>277</v>
      </c>
      <c r="M6830" s="65">
        <v>194</v>
      </c>
      <c r="N6830" s="65"/>
      <c r="P6830" s="65">
        <f t="shared" si="189"/>
        <v>194</v>
      </c>
    </row>
    <row r="6831" spans="1:18" ht="15">
      <c r="A6831" s="28" t="s">
        <v>2068</v>
      </c>
      <c r="B6831" s="226" t="s">
        <v>1595</v>
      </c>
      <c r="C6831" s="3"/>
      <c r="D6831" s="3"/>
      <c r="E6831" s="9" t="s">
        <v>277</v>
      </c>
      <c r="F6831" s="9" t="s">
        <v>277</v>
      </c>
      <c r="G6831" s="9" t="s">
        <v>277</v>
      </c>
      <c r="H6831" s="9" t="s">
        <v>277</v>
      </c>
      <c r="I6831" s="9" t="s">
        <v>277</v>
      </c>
      <c r="J6831" s="9" t="s">
        <v>277</v>
      </c>
      <c r="K6831" s="9">
        <v>189</v>
      </c>
      <c r="L6831" s="9" t="s">
        <v>277</v>
      </c>
      <c r="M6831" s="9" t="s">
        <v>277</v>
      </c>
      <c r="P6831" s="65">
        <f t="shared" si="189"/>
        <v>189</v>
      </c>
    </row>
    <row r="6832" spans="1:18" ht="15">
      <c r="A6832" s="28" t="s">
        <v>2069</v>
      </c>
      <c r="B6832" s="61" t="s">
        <v>2523</v>
      </c>
      <c r="C6832" s="3"/>
      <c r="D6832" s="3"/>
      <c r="E6832" s="9" t="s">
        <v>277</v>
      </c>
      <c r="F6832" s="9" t="s">
        <v>277</v>
      </c>
      <c r="G6832" s="9" t="s">
        <v>277</v>
      </c>
      <c r="H6832" s="9" t="s">
        <v>277</v>
      </c>
      <c r="I6832" s="9" t="s">
        <v>277</v>
      </c>
      <c r="J6832" s="9" t="s">
        <v>277</v>
      </c>
      <c r="K6832" s="9" t="s">
        <v>277</v>
      </c>
      <c r="L6832" s="9" t="s">
        <v>277</v>
      </c>
      <c r="M6832" s="65">
        <v>189</v>
      </c>
      <c r="N6832" s="65"/>
      <c r="P6832" s="65">
        <f t="shared" si="189"/>
        <v>189</v>
      </c>
    </row>
    <row r="6833" spans="1:18" ht="15">
      <c r="A6833" s="28" t="s">
        <v>2070</v>
      </c>
      <c r="B6833" s="61" t="s">
        <v>2507</v>
      </c>
      <c r="C6833" s="3"/>
      <c r="D6833" s="3"/>
      <c r="E6833" s="9" t="s">
        <v>277</v>
      </c>
      <c r="F6833" s="9" t="s">
        <v>277</v>
      </c>
      <c r="G6833" s="9" t="s">
        <v>277</v>
      </c>
      <c r="H6833" s="9" t="s">
        <v>277</v>
      </c>
      <c r="I6833" s="9" t="s">
        <v>277</v>
      </c>
      <c r="J6833" s="9" t="s">
        <v>277</v>
      </c>
      <c r="K6833" s="9" t="s">
        <v>277</v>
      </c>
      <c r="L6833" s="9" t="s">
        <v>277</v>
      </c>
      <c r="M6833" s="65">
        <v>188</v>
      </c>
      <c r="N6833" s="65"/>
      <c r="P6833" s="65">
        <f t="shared" si="189"/>
        <v>188</v>
      </c>
    </row>
    <row r="6834" spans="1:18" ht="15">
      <c r="A6834" s="28" t="s">
        <v>2071</v>
      </c>
      <c r="B6834" s="61" t="s">
        <v>2509</v>
      </c>
      <c r="C6834" s="3"/>
      <c r="D6834" s="3"/>
      <c r="E6834" s="9" t="s">
        <v>277</v>
      </c>
      <c r="F6834" s="9" t="s">
        <v>277</v>
      </c>
      <c r="G6834" s="9" t="s">
        <v>277</v>
      </c>
      <c r="H6834" s="9" t="s">
        <v>277</v>
      </c>
      <c r="I6834" s="9" t="s">
        <v>277</v>
      </c>
      <c r="J6834" s="9" t="s">
        <v>277</v>
      </c>
      <c r="K6834" s="9" t="s">
        <v>277</v>
      </c>
      <c r="L6834" s="9" t="s">
        <v>277</v>
      </c>
      <c r="M6834" s="65">
        <v>187</v>
      </c>
      <c r="N6834" s="65"/>
      <c r="P6834" s="65">
        <f t="shared" si="189"/>
        <v>187</v>
      </c>
    </row>
    <row r="6835" spans="1:18" ht="15">
      <c r="A6835" s="28" t="s">
        <v>2072</v>
      </c>
      <c r="B6835" s="61" t="s">
        <v>2528</v>
      </c>
      <c r="C6835" s="3"/>
      <c r="D6835" s="3"/>
      <c r="E6835" s="9" t="s">
        <v>277</v>
      </c>
      <c r="F6835" s="9" t="s">
        <v>277</v>
      </c>
      <c r="G6835" s="9" t="s">
        <v>277</v>
      </c>
      <c r="H6835" s="9" t="s">
        <v>277</v>
      </c>
      <c r="I6835" s="9" t="s">
        <v>277</v>
      </c>
      <c r="J6835" s="9" t="s">
        <v>277</v>
      </c>
      <c r="K6835" s="9" t="s">
        <v>277</v>
      </c>
      <c r="L6835" s="9" t="s">
        <v>277</v>
      </c>
      <c r="M6835" s="65">
        <v>186</v>
      </c>
      <c r="N6835" s="65"/>
      <c r="P6835" s="65">
        <f t="shared" si="189"/>
        <v>186</v>
      </c>
    </row>
    <row r="6836" spans="1:18" ht="15">
      <c r="A6836" s="28" t="s">
        <v>2149</v>
      </c>
      <c r="B6836" s="61" t="s">
        <v>178</v>
      </c>
      <c r="E6836" s="179">
        <v>178.25</v>
      </c>
      <c r="F6836" s="9" t="s">
        <v>277</v>
      </c>
      <c r="G6836" s="9" t="s">
        <v>277</v>
      </c>
      <c r="H6836" s="9" t="s">
        <v>277</v>
      </c>
      <c r="I6836" s="9" t="s">
        <v>277</v>
      </c>
      <c r="J6836" s="9" t="s">
        <v>277</v>
      </c>
      <c r="K6836" s="9" t="s">
        <v>277</v>
      </c>
      <c r="L6836" s="9" t="s">
        <v>277</v>
      </c>
      <c r="M6836" s="9" t="s">
        <v>277</v>
      </c>
      <c r="P6836" s="65">
        <f t="shared" si="189"/>
        <v>178.25</v>
      </c>
      <c r="R6836" t="s">
        <v>291</v>
      </c>
    </row>
    <row r="6837" spans="1:18" ht="15">
      <c r="A6837" s="28" t="s">
        <v>2150</v>
      </c>
      <c r="B6837" s="61" t="s">
        <v>2520</v>
      </c>
      <c r="C6837" s="3"/>
      <c r="D6837" s="3"/>
      <c r="E6837" s="9" t="s">
        <v>277</v>
      </c>
      <c r="F6837" s="9" t="s">
        <v>277</v>
      </c>
      <c r="G6837" s="9" t="s">
        <v>277</v>
      </c>
      <c r="H6837" s="9" t="s">
        <v>277</v>
      </c>
      <c r="I6837" s="9" t="s">
        <v>277</v>
      </c>
      <c r="J6837" s="9" t="s">
        <v>277</v>
      </c>
      <c r="K6837" s="9" t="s">
        <v>277</v>
      </c>
      <c r="L6837" s="9" t="s">
        <v>277</v>
      </c>
      <c r="M6837" s="65">
        <v>177.5</v>
      </c>
      <c r="N6837" s="65"/>
      <c r="P6837" s="65">
        <f t="shared" si="189"/>
        <v>177.5</v>
      </c>
    </row>
    <row r="6838" spans="1:18" ht="15">
      <c r="A6838" s="28" t="s">
        <v>2151</v>
      </c>
      <c r="B6838" s="61" t="s">
        <v>2522</v>
      </c>
      <c r="C6838" s="3"/>
      <c r="D6838" s="3"/>
      <c r="E6838" s="9" t="s">
        <v>277</v>
      </c>
      <c r="F6838" s="9" t="s">
        <v>277</v>
      </c>
      <c r="G6838" s="9" t="s">
        <v>277</v>
      </c>
      <c r="H6838" s="9" t="s">
        <v>277</v>
      </c>
      <c r="I6838" s="9" t="s">
        <v>277</v>
      </c>
      <c r="J6838" s="9" t="s">
        <v>277</v>
      </c>
      <c r="K6838" s="9" t="s">
        <v>277</v>
      </c>
      <c r="L6838" s="9" t="s">
        <v>277</v>
      </c>
      <c r="M6838" s="65">
        <v>168.5</v>
      </c>
      <c r="N6838" s="65"/>
      <c r="P6838" s="65">
        <f t="shared" si="189"/>
        <v>168.5</v>
      </c>
    </row>
    <row r="6839" spans="1:18" ht="15">
      <c r="A6839" s="238" t="s">
        <v>2480</v>
      </c>
      <c r="B6839" s="226" t="s">
        <v>2073</v>
      </c>
      <c r="C6839" s="3"/>
      <c r="D6839" s="3"/>
      <c r="E6839" s="9" t="s">
        <v>277</v>
      </c>
      <c r="F6839" s="9" t="s">
        <v>277</v>
      </c>
      <c r="G6839" s="9" t="s">
        <v>277</v>
      </c>
      <c r="H6839" s="9" t="s">
        <v>277</v>
      </c>
      <c r="I6839" s="9" t="s">
        <v>277</v>
      </c>
      <c r="J6839" s="9" t="s">
        <v>277</v>
      </c>
      <c r="K6839" s="9" t="s">
        <v>277</v>
      </c>
      <c r="L6839" s="9">
        <v>164</v>
      </c>
      <c r="M6839" s="9" t="s">
        <v>277</v>
      </c>
      <c r="N6839" s="65"/>
      <c r="P6839" s="65">
        <f t="shared" ref="P6839:P6869" si="190">SUM(E6839:M6839)</f>
        <v>164</v>
      </c>
    </row>
    <row r="6840" spans="1:18" ht="15">
      <c r="A6840" s="238" t="s">
        <v>2481</v>
      </c>
      <c r="B6840" s="61" t="s">
        <v>2521</v>
      </c>
      <c r="C6840" s="3"/>
      <c r="D6840" s="3"/>
      <c r="E6840" s="9" t="s">
        <v>277</v>
      </c>
      <c r="F6840" s="9" t="s">
        <v>277</v>
      </c>
      <c r="G6840" s="9" t="s">
        <v>277</v>
      </c>
      <c r="H6840" s="9" t="s">
        <v>277</v>
      </c>
      <c r="I6840" s="9" t="s">
        <v>277</v>
      </c>
      <c r="J6840" s="9" t="s">
        <v>277</v>
      </c>
      <c r="K6840" s="9" t="s">
        <v>277</v>
      </c>
      <c r="L6840" s="9" t="s">
        <v>277</v>
      </c>
      <c r="M6840" s="65">
        <v>161</v>
      </c>
      <c r="N6840" s="65"/>
      <c r="P6840" s="65">
        <f t="shared" si="190"/>
        <v>161</v>
      </c>
    </row>
    <row r="6841" spans="1:18" ht="15">
      <c r="A6841" s="238" t="s">
        <v>2482</v>
      </c>
      <c r="B6841" s="61" t="s">
        <v>2504</v>
      </c>
      <c r="C6841" s="3"/>
      <c r="D6841" s="3"/>
      <c r="E6841" s="9" t="s">
        <v>277</v>
      </c>
      <c r="F6841" s="9" t="s">
        <v>277</v>
      </c>
      <c r="G6841" s="9" t="s">
        <v>277</v>
      </c>
      <c r="H6841" s="9" t="s">
        <v>277</v>
      </c>
      <c r="I6841" s="9" t="s">
        <v>277</v>
      </c>
      <c r="J6841" s="9" t="s">
        <v>277</v>
      </c>
      <c r="K6841" s="9" t="s">
        <v>277</v>
      </c>
      <c r="L6841" s="9" t="s">
        <v>277</v>
      </c>
      <c r="M6841" s="65">
        <v>161</v>
      </c>
      <c r="N6841" s="65"/>
      <c r="P6841" s="65">
        <f t="shared" si="190"/>
        <v>161</v>
      </c>
    </row>
    <row r="6842" spans="1:18" ht="15">
      <c r="A6842" s="238" t="s">
        <v>2483</v>
      </c>
      <c r="B6842" s="61" t="s">
        <v>2530</v>
      </c>
      <c r="C6842" s="3"/>
      <c r="D6842" s="3"/>
      <c r="E6842" s="9" t="s">
        <v>277</v>
      </c>
      <c r="F6842" s="9" t="s">
        <v>277</v>
      </c>
      <c r="G6842" s="9" t="s">
        <v>277</v>
      </c>
      <c r="H6842" s="9" t="s">
        <v>277</v>
      </c>
      <c r="I6842" s="9" t="s">
        <v>277</v>
      </c>
      <c r="J6842" s="9" t="s">
        <v>277</v>
      </c>
      <c r="K6842" s="9" t="s">
        <v>277</v>
      </c>
      <c r="L6842" s="9" t="s">
        <v>277</v>
      </c>
      <c r="M6842" s="65">
        <v>155.5</v>
      </c>
      <c r="N6842" s="65"/>
      <c r="P6842" s="65">
        <f t="shared" si="190"/>
        <v>155.5</v>
      </c>
    </row>
    <row r="6843" spans="1:18" ht="15">
      <c r="A6843" s="238" t="s">
        <v>2484</v>
      </c>
      <c r="B6843" s="181" t="s">
        <v>1266</v>
      </c>
      <c r="C6843" s="3"/>
      <c r="D6843" s="3"/>
      <c r="E6843" s="9" t="s">
        <v>277</v>
      </c>
      <c r="F6843" s="9" t="s">
        <v>277</v>
      </c>
      <c r="G6843" s="9" t="s">
        <v>277</v>
      </c>
      <c r="H6843" s="9" t="s">
        <v>277</v>
      </c>
      <c r="I6843" s="179">
        <v>154.99999999999454</v>
      </c>
      <c r="J6843" s="9" t="s">
        <v>277</v>
      </c>
      <c r="K6843" s="9" t="s">
        <v>277</v>
      </c>
      <c r="L6843" s="9" t="s">
        <v>277</v>
      </c>
      <c r="M6843" s="9" t="s">
        <v>277</v>
      </c>
      <c r="P6843" s="65">
        <f t="shared" si="190"/>
        <v>154.99999999999454</v>
      </c>
      <c r="R6843" t="s">
        <v>286</v>
      </c>
    </row>
    <row r="6844" spans="1:18" ht="15">
      <c r="A6844" s="238" t="s">
        <v>2485</v>
      </c>
      <c r="B6844" s="170" t="s">
        <v>1275</v>
      </c>
      <c r="C6844" s="3"/>
      <c r="D6844" s="3"/>
      <c r="E6844" s="9" t="s">
        <v>277</v>
      </c>
      <c r="F6844" s="9" t="s">
        <v>277</v>
      </c>
      <c r="G6844" s="9" t="s">
        <v>277</v>
      </c>
      <c r="H6844" s="9" t="s">
        <v>277</v>
      </c>
      <c r="I6844" s="179">
        <v>152.24999999999818</v>
      </c>
      <c r="J6844" s="9" t="s">
        <v>277</v>
      </c>
      <c r="K6844" s="9" t="s">
        <v>277</v>
      </c>
      <c r="L6844" s="9" t="s">
        <v>277</v>
      </c>
      <c r="M6844" s="9" t="s">
        <v>277</v>
      </c>
      <c r="P6844" s="65">
        <f t="shared" si="190"/>
        <v>152.24999999999818</v>
      </c>
      <c r="R6844" t="s">
        <v>292</v>
      </c>
    </row>
    <row r="6845" spans="1:18" ht="15">
      <c r="A6845" s="238" t="s">
        <v>2486</v>
      </c>
      <c r="B6845" s="61" t="s">
        <v>2517</v>
      </c>
      <c r="C6845" s="3"/>
      <c r="D6845" s="3"/>
      <c r="E6845" s="9" t="s">
        <v>277</v>
      </c>
      <c r="F6845" s="9" t="s">
        <v>277</v>
      </c>
      <c r="G6845" s="9" t="s">
        <v>277</v>
      </c>
      <c r="H6845" s="9" t="s">
        <v>277</v>
      </c>
      <c r="I6845" s="9" t="s">
        <v>277</v>
      </c>
      <c r="J6845" s="9" t="s">
        <v>277</v>
      </c>
      <c r="K6845" s="9" t="s">
        <v>277</v>
      </c>
      <c r="L6845" s="9" t="s">
        <v>277</v>
      </c>
      <c r="M6845" s="65">
        <v>151.5</v>
      </c>
      <c r="N6845" s="65"/>
      <c r="P6845" s="65">
        <f t="shared" si="190"/>
        <v>151.5</v>
      </c>
    </row>
    <row r="6846" spans="1:18" ht="15">
      <c r="A6846" s="238" t="s">
        <v>2487</v>
      </c>
      <c r="B6846" s="170" t="s">
        <v>1270</v>
      </c>
      <c r="C6846" s="3"/>
      <c r="D6846" s="3"/>
      <c r="E6846" s="9" t="s">
        <v>277</v>
      </c>
      <c r="F6846" s="9" t="s">
        <v>277</v>
      </c>
      <c r="G6846" s="9" t="s">
        <v>277</v>
      </c>
      <c r="H6846" s="9" t="s">
        <v>277</v>
      </c>
      <c r="I6846" s="9">
        <v>112.99999999999818</v>
      </c>
      <c r="J6846" s="9">
        <v>37.000000000003638</v>
      </c>
      <c r="K6846" s="9" t="s">
        <v>277</v>
      </c>
      <c r="L6846" s="9" t="s">
        <v>277</v>
      </c>
      <c r="M6846" s="9" t="s">
        <v>277</v>
      </c>
      <c r="P6846" s="65">
        <f t="shared" si="190"/>
        <v>150.00000000000182</v>
      </c>
    </row>
    <row r="6847" spans="1:18" ht="15">
      <c r="A6847" s="238" t="s">
        <v>2488</v>
      </c>
      <c r="B6847" s="61" t="s">
        <v>2512</v>
      </c>
      <c r="C6847" s="3"/>
      <c r="D6847" s="3"/>
      <c r="E6847" s="9" t="s">
        <v>277</v>
      </c>
      <c r="F6847" s="9" t="s">
        <v>277</v>
      </c>
      <c r="G6847" s="9" t="s">
        <v>277</v>
      </c>
      <c r="H6847" s="9" t="s">
        <v>277</v>
      </c>
      <c r="I6847" s="9" t="s">
        <v>277</v>
      </c>
      <c r="J6847" s="9" t="s">
        <v>277</v>
      </c>
      <c r="K6847" s="9" t="s">
        <v>277</v>
      </c>
      <c r="L6847" s="9" t="s">
        <v>277</v>
      </c>
      <c r="M6847" s="65">
        <v>145.5</v>
      </c>
      <c r="N6847" s="65"/>
      <c r="P6847" s="65">
        <f t="shared" si="190"/>
        <v>145.5</v>
      </c>
    </row>
    <row r="6848" spans="1:18" ht="15">
      <c r="A6848" s="238" t="s">
        <v>2489</v>
      </c>
      <c r="B6848" s="170" t="s">
        <v>1273</v>
      </c>
      <c r="C6848" s="3"/>
      <c r="D6848" s="3"/>
      <c r="E6848" s="9" t="s">
        <v>277</v>
      </c>
      <c r="F6848" s="9" t="s">
        <v>277</v>
      </c>
      <c r="G6848" s="9" t="s">
        <v>277</v>
      </c>
      <c r="H6848" s="9" t="s">
        <v>277</v>
      </c>
      <c r="I6848" s="9">
        <v>141.50000000000364</v>
      </c>
      <c r="J6848" s="9" t="s">
        <v>277</v>
      </c>
      <c r="K6848" s="9" t="s">
        <v>277</v>
      </c>
      <c r="L6848" s="9" t="s">
        <v>277</v>
      </c>
      <c r="M6848" s="9" t="s">
        <v>277</v>
      </c>
      <c r="P6848" s="65">
        <f t="shared" si="190"/>
        <v>141.50000000000364</v>
      </c>
    </row>
    <row r="6849" spans="1:16" ht="15">
      <c r="A6849" s="238" t="s">
        <v>2490</v>
      </c>
      <c r="B6849" s="61" t="s">
        <v>2506</v>
      </c>
      <c r="C6849" s="3"/>
      <c r="D6849" s="3"/>
      <c r="E6849" s="9" t="s">
        <v>277</v>
      </c>
      <c r="F6849" s="9" t="s">
        <v>277</v>
      </c>
      <c r="G6849" s="9" t="s">
        <v>277</v>
      </c>
      <c r="H6849" s="9" t="s">
        <v>277</v>
      </c>
      <c r="I6849" s="9" t="s">
        <v>277</v>
      </c>
      <c r="J6849" s="9" t="s">
        <v>277</v>
      </c>
      <c r="K6849" s="9" t="s">
        <v>277</v>
      </c>
      <c r="L6849" s="9" t="s">
        <v>277</v>
      </c>
      <c r="M6849" s="65">
        <v>141.5</v>
      </c>
      <c r="N6849" s="65"/>
      <c r="P6849" s="65">
        <f t="shared" si="190"/>
        <v>141.5</v>
      </c>
    </row>
    <row r="6850" spans="1:16" ht="15">
      <c r="A6850" s="238" t="s">
        <v>2491</v>
      </c>
      <c r="B6850" s="61" t="s">
        <v>2514</v>
      </c>
      <c r="C6850" s="3"/>
      <c r="D6850" s="3"/>
      <c r="E6850" s="9" t="s">
        <v>277</v>
      </c>
      <c r="F6850" s="9" t="s">
        <v>277</v>
      </c>
      <c r="G6850" s="9" t="s">
        <v>277</v>
      </c>
      <c r="H6850" s="9" t="s">
        <v>277</v>
      </c>
      <c r="I6850" s="9" t="s">
        <v>277</v>
      </c>
      <c r="J6850" s="9" t="s">
        <v>277</v>
      </c>
      <c r="K6850" s="9" t="s">
        <v>277</v>
      </c>
      <c r="L6850" s="9" t="s">
        <v>277</v>
      </c>
      <c r="M6850" s="65">
        <v>141</v>
      </c>
      <c r="N6850" s="65"/>
      <c r="P6850" s="65">
        <f t="shared" si="190"/>
        <v>141</v>
      </c>
    </row>
    <row r="6851" spans="1:16" ht="15">
      <c r="A6851" s="238" t="s">
        <v>2492</v>
      </c>
      <c r="B6851" s="61" t="s">
        <v>2612</v>
      </c>
      <c r="C6851" s="3"/>
      <c r="D6851" s="3"/>
      <c r="E6851" s="9" t="s">
        <v>277</v>
      </c>
      <c r="F6851" s="9" t="s">
        <v>277</v>
      </c>
      <c r="G6851" s="9" t="s">
        <v>277</v>
      </c>
      <c r="H6851" s="9" t="s">
        <v>277</v>
      </c>
      <c r="I6851" s="9" t="s">
        <v>277</v>
      </c>
      <c r="J6851" s="9" t="s">
        <v>277</v>
      </c>
      <c r="K6851" s="9" t="s">
        <v>277</v>
      </c>
      <c r="L6851" s="9" t="s">
        <v>277</v>
      </c>
      <c r="M6851" s="65">
        <v>136</v>
      </c>
      <c r="N6851" s="65"/>
      <c r="P6851" s="65">
        <f t="shared" si="190"/>
        <v>136</v>
      </c>
    </row>
    <row r="6852" spans="1:16" ht="15">
      <c r="A6852" s="238" t="s">
        <v>2493</v>
      </c>
      <c r="B6852" s="61" t="s">
        <v>2508</v>
      </c>
      <c r="C6852" s="3"/>
      <c r="D6852" s="3"/>
      <c r="E6852" s="9" t="s">
        <v>277</v>
      </c>
      <c r="F6852" s="9" t="s">
        <v>277</v>
      </c>
      <c r="G6852" s="9" t="s">
        <v>277</v>
      </c>
      <c r="H6852" s="9" t="s">
        <v>277</v>
      </c>
      <c r="I6852" s="9" t="s">
        <v>277</v>
      </c>
      <c r="J6852" s="9" t="s">
        <v>277</v>
      </c>
      <c r="K6852" s="9" t="s">
        <v>277</v>
      </c>
      <c r="L6852" s="9" t="s">
        <v>277</v>
      </c>
      <c r="M6852" s="65">
        <v>135.5</v>
      </c>
      <c r="N6852" s="65"/>
      <c r="P6852" s="65">
        <f t="shared" si="190"/>
        <v>135.5</v>
      </c>
    </row>
    <row r="6853" spans="1:16" ht="15">
      <c r="A6853" s="238" t="s">
        <v>2494</v>
      </c>
      <c r="B6853" s="61" t="s">
        <v>2511</v>
      </c>
      <c r="C6853" s="3"/>
      <c r="D6853" s="3"/>
      <c r="E6853" s="9" t="s">
        <v>277</v>
      </c>
      <c r="F6853" s="9" t="s">
        <v>277</v>
      </c>
      <c r="G6853" s="9" t="s">
        <v>277</v>
      </c>
      <c r="H6853" s="9" t="s">
        <v>277</v>
      </c>
      <c r="I6853" s="9" t="s">
        <v>277</v>
      </c>
      <c r="J6853" s="9" t="s">
        <v>277</v>
      </c>
      <c r="K6853" s="9" t="s">
        <v>277</v>
      </c>
      <c r="L6853" s="9" t="s">
        <v>277</v>
      </c>
      <c r="M6853" s="65">
        <v>128</v>
      </c>
      <c r="N6853" s="65"/>
      <c r="P6853" s="65">
        <f t="shared" si="190"/>
        <v>128</v>
      </c>
    </row>
    <row r="6854" spans="1:16" ht="15">
      <c r="A6854" s="238" t="s">
        <v>2495</v>
      </c>
      <c r="B6854" s="61" t="s">
        <v>2625</v>
      </c>
      <c r="C6854" s="3"/>
      <c r="D6854" s="3"/>
      <c r="E6854" s="9" t="s">
        <v>277</v>
      </c>
      <c r="F6854" s="9" t="s">
        <v>277</v>
      </c>
      <c r="G6854" s="9" t="s">
        <v>277</v>
      </c>
      <c r="H6854" s="9" t="s">
        <v>277</v>
      </c>
      <c r="I6854" s="9" t="s">
        <v>277</v>
      </c>
      <c r="J6854" s="9" t="s">
        <v>277</v>
      </c>
      <c r="K6854" s="9" t="s">
        <v>277</v>
      </c>
      <c r="L6854" s="9" t="s">
        <v>277</v>
      </c>
      <c r="M6854" s="65">
        <v>126</v>
      </c>
      <c r="N6854" s="65"/>
      <c r="P6854" s="65">
        <f t="shared" si="190"/>
        <v>126</v>
      </c>
    </row>
    <row r="6855" spans="1:16" ht="15">
      <c r="A6855" s="238" t="s">
        <v>2496</v>
      </c>
      <c r="B6855" s="170" t="s">
        <v>1294</v>
      </c>
      <c r="C6855" s="3"/>
      <c r="D6855" s="3"/>
      <c r="E6855" s="9" t="s">
        <v>277</v>
      </c>
      <c r="F6855" s="9" t="s">
        <v>277</v>
      </c>
      <c r="G6855" s="9" t="s">
        <v>277</v>
      </c>
      <c r="H6855" s="9" t="s">
        <v>277</v>
      </c>
      <c r="I6855" s="9">
        <v>124.00000000000182</v>
      </c>
      <c r="J6855" s="9" t="s">
        <v>277</v>
      </c>
      <c r="K6855" s="9" t="s">
        <v>277</v>
      </c>
      <c r="L6855" s="9" t="s">
        <v>277</v>
      </c>
      <c r="M6855" s="9" t="s">
        <v>277</v>
      </c>
      <c r="P6855" s="65">
        <f t="shared" si="190"/>
        <v>124.00000000000182</v>
      </c>
    </row>
    <row r="6856" spans="1:16" ht="15">
      <c r="A6856" s="238" t="s">
        <v>2497</v>
      </c>
      <c r="B6856" s="61" t="s">
        <v>2513</v>
      </c>
      <c r="C6856" s="3"/>
      <c r="D6856" s="3"/>
      <c r="E6856" s="9" t="s">
        <v>277</v>
      </c>
      <c r="F6856" s="9" t="s">
        <v>277</v>
      </c>
      <c r="G6856" s="9" t="s">
        <v>277</v>
      </c>
      <c r="H6856" s="9" t="s">
        <v>277</v>
      </c>
      <c r="I6856" s="9" t="s">
        <v>277</v>
      </c>
      <c r="J6856" s="9" t="s">
        <v>277</v>
      </c>
      <c r="K6856" s="9" t="s">
        <v>277</v>
      </c>
      <c r="L6856" s="9" t="s">
        <v>277</v>
      </c>
      <c r="M6856" s="65">
        <v>123</v>
      </c>
      <c r="N6856" s="65"/>
      <c r="P6856" s="65">
        <f t="shared" si="190"/>
        <v>123</v>
      </c>
    </row>
    <row r="6857" spans="1:16" ht="15">
      <c r="A6857" s="238" t="s">
        <v>2498</v>
      </c>
      <c r="B6857" s="61" t="s">
        <v>2515</v>
      </c>
      <c r="C6857" s="3"/>
      <c r="D6857" s="3"/>
      <c r="E6857" s="9" t="s">
        <v>277</v>
      </c>
      <c r="F6857" s="9" t="s">
        <v>277</v>
      </c>
      <c r="G6857" s="9" t="s">
        <v>277</v>
      </c>
      <c r="H6857" s="9" t="s">
        <v>277</v>
      </c>
      <c r="I6857" s="9" t="s">
        <v>277</v>
      </c>
      <c r="J6857" s="9" t="s">
        <v>277</v>
      </c>
      <c r="K6857" s="9" t="s">
        <v>277</v>
      </c>
      <c r="L6857" s="9" t="s">
        <v>277</v>
      </c>
      <c r="M6857" s="65">
        <v>121</v>
      </c>
      <c r="N6857" s="65"/>
      <c r="P6857" s="65">
        <f t="shared" si="190"/>
        <v>121</v>
      </c>
    </row>
    <row r="6858" spans="1:16" ht="15">
      <c r="A6858" s="238" t="s">
        <v>2499</v>
      </c>
      <c r="B6858" s="61" t="s">
        <v>640</v>
      </c>
      <c r="E6858" s="9" t="s">
        <v>277</v>
      </c>
      <c r="F6858" s="9" t="s">
        <v>277</v>
      </c>
      <c r="G6858" s="9" t="s">
        <v>277</v>
      </c>
      <c r="H6858" s="9">
        <v>119.99999999999636</v>
      </c>
      <c r="I6858" s="9" t="s">
        <v>277</v>
      </c>
      <c r="J6858" s="9" t="s">
        <v>277</v>
      </c>
      <c r="K6858" s="9" t="s">
        <v>277</v>
      </c>
      <c r="L6858" s="9" t="s">
        <v>277</v>
      </c>
      <c r="M6858" s="9" t="s">
        <v>277</v>
      </c>
      <c r="P6858" s="65">
        <f t="shared" si="190"/>
        <v>119.99999999999636</v>
      </c>
    </row>
    <row r="6859" spans="1:16" ht="15">
      <c r="A6859" s="238" t="s">
        <v>2500</v>
      </c>
      <c r="B6859" s="61" t="s">
        <v>650</v>
      </c>
      <c r="E6859" s="9" t="s">
        <v>277</v>
      </c>
      <c r="F6859" s="9" t="s">
        <v>277</v>
      </c>
      <c r="G6859" s="9" t="s">
        <v>277</v>
      </c>
      <c r="H6859" s="9">
        <v>119.49999999999818</v>
      </c>
      <c r="I6859" s="9" t="s">
        <v>277</v>
      </c>
      <c r="J6859" s="9" t="s">
        <v>277</v>
      </c>
      <c r="K6859" s="9" t="s">
        <v>277</v>
      </c>
      <c r="L6859" s="9" t="s">
        <v>277</v>
      </c>
      <c r="M6859" s="9" t="s">
        <v>277</v>
      </c>
      <c r="P6859" s="65">
        <f t="shared" si="190"/>
        <v>119.49999999999818</v>
      </c>
    </row>
    <row r="6860" spans="1:16" ht="15">
      <c r="A6860" s="238" t="s">
        <v>2501</v>
      </c>
      <c r="B6860" s="61" t="s">
        <v>2503</v>
      </c>
      <c r="C6860" s="3"/>
      <c r="D6860" s="3"/>
      <c r="E6860" s="9" t="s">
        <v>277</v>
      </c>
      <c r="F6860" s="9" t="s">
        <v>277</v>
      </c>
      <c r="G6860" s="9" t="s">
        <v>277</v>
      </c>
      <c r="H6860" s="9" t="s">
        <v>277</v>
      </c>
      <c r="I6860" s="9" t="s">
        <v>277</v>
      </c>
      <c r="J6860" s="9" t="s">
        <v>277</v>
      </c>
      <c r="K6860" s="9" t="s">
        <v>277</v>
      </c>
      <c r="L6860" s="9" t="s">
        <v>277</v>
      </c>
      <c r="M6860" s="65">
        <v>113</v>
      </c>
      <c r="N6860" s="65"/>
      <c r="P6860" s="65">
        <f t="shared" si="190"/>
        <v>113</v>
      </c>
    </row>
    <row r="6861" spans="1:16" ht="15">
      <c r="A6861" s="238" t="s">
        <v>2502</v>
      </c>
      <c r="B6861" s="61" t="s">
        <v>2519</v>
      </c>
      <c r="C6861" s="3"/>
      <c r="D6861" s="3"/>
      <c r="E6861" s="9" t="s">
        <v>277</v>
      </c>
      <c r="F6861" s="9" t="s">
        <v>277</v>
      </c>
      <c r="G6861" s="9" t="s">
        <v>277</v>
      </c>
      <c r="H6861" s="9" t="s">
        <v>277</v>
      </c>
      <c r="I6861" s="9" t="s">
        <v>277</v>
      </c>
      <c r="J6861" s="9" t="s">
        <v>277</v>
      </c>
      <c r="K6861" s="9" t="s">
        <v>277</v>
      </c>
      <c r="L6861" s="9" t="s">
        <v>277</v>
      </c>
      <c r="M6861" s="65">
        <v>102</v>
      </c>
      <c r="N6861" s="65"/>
      <c r="P6861" s="65">
        <f t="shared" si="190"/>
        <v>102</v>
      </c>
    </row>
    <row r="6862" spans="1:16" ht="15">
      <c r="A6862" s="238" t="s">
        <v>2531</v>
      </c>
      <c r="B6862" s="61" t="s">
        <v>2505</v>
      </c>
      <c r="C6862" s="3"/>
      <c r="D6862" s="3"/>
      <c r="E6862" s="9" t="s">
        <v>277</v>
      </c>
      <c r="F6862" s="9" t="s">
        <v>277</v>
      </c>
      <c r="G6862" s="9" t="s">
        <v>277</v>
      </c>
      <c r="H6862" s="9" t="s">
        <v>277</v>
      </c>
      <c r="I6862" s="9" t="s">
        <v>277</v>
      </c>
      <c r="J6862" s="9" t="s">
        <v>277</v>
      </c>
      <c r="K6862" s="9" t="s">
        <v>277</v>
      </c>
      <c r="L6862" s="9" t="s">
        <v>277</v>
      </c>
      <c r="M6862" s="65">
        <v>100</v>
      </c>
      <c r="N6862" s="65"/>
      <c r="P6862" s="65">
        <f t="shared" si="190"/>
        <v>100</v>
      </c>
    </row>
    <row r="6863" spans="1:16" ht="15">
      <c r="A6863" s="238" t="s">
        <v>2613</v>
      </c>
      <c r="B6863" s="61" t="s">
        <v>2518</v>
      </c>
      <c r="C6863" s="3"/>
      <c r="D6863" s="3"/>
      <c r="E6863" s="9" t="s">
        <v>277</v>
      </c>
      <c r="F6863" s="9" t="s">
        <v>277</v>
      </c>
      <c r="G6863" s="9" t="s">
        <v>277</v>
      </c>
      <c r="H6863" s="9" t="s">
        <v>277</v>
      </c>
      <c r="I6863" s="9" t="s">
        <v>277</v>
      </c>
      <c r="J6863" s="9" t="s">
        <v>277</v>
      </c>
      <c r="K6863" s="9" t="s">
        <v>277</v>
      </c>
      <c r="L6863" s="9" t="s">
        <v>277</v>
      </c>
      <c r="M6863" s="65">
        <v>99</v>
      </c>
      <c r="N6863" s="65"/>
      <c r="P6863" s="65">
        <f t="shared" si="190"/>
        <v>99</v>
      </c>
    </row>
    <row r="6864" spans="1:16" ht="15">
      <c r="A6864" s="238" t="s">
        <v>2626</v>
      </c>
      <c r="B6864" s="61" t="s">
        <v>2510</v>
      </c>
      <c r="C6864" s="3"/>
      <c r="D6864" s="3"/>
      <c r="E6864" s="9" t="s">
        <v>277</v>
      </c>
      <c r="F6864" s="9" t="s">
        <v>277</v>
      </c>
      <c r="G6864" s="9" t="s">
        <v>277</v>
      </c>
      <c r="H6864" s="9" t="s">
        <v>277</v>
      </c>
      <c r="I6864" s="9" t="s">
        <v>277</v>
      </c>
      <c r="J6864" s="9" t="s">
        <v>277</v>
      </c>
      <c r="K6864" s="9" t="s">
        <v>277</v>
      </c>
      <c r="L6864" s="9" t="s">
        <v>277</v>
      </c>
      <c r="M6864" s="65">
        <v>94.5</v>
      </c>
      <c r="N6864" s="65"/>
      <c r="P6864" s="65">
        <f t="shared" si="190"/>
        <v>94.5</v>
      </c>
    </row>
    <row r="6865" spans="1:21" ht="15">
      <c r="A6865" s="238" t="s">
        <v>2662</v>
      </c>
      <c r="B6865" s="61" t="s">
        <v>2524</v>
      </c>
      <c r="C6865" s="3"/>
      <c r="D6865" s="3"/>
      <c r="E6865" s="9" t="s">
        <v>277</v>
      </c>
      <c r="F6865" s="9" t="s">
        <v>277</v>
      </c>
      <c r="G6865" s="9" t="s">
        <v>277</v>
      </c>
      <c r="H6865" s="9" t="s">
        <v>277</v>
      </c>
      <c r="I6865" s="9" t="s">
        <v>277</v>
      </c>
      <c r="J6865" s="9" t="s">
        <v>277</v>
      </c>
      <c r="K6865" s="9" t="s">
        <v>277</v>
      </c>
      <c r="L6865" s="9" t="s">
        <v>277</v>
      </c>
      <c r="M6865" s="65">
        <v>93.5</v>
      </c>
      <c r="N6865" s="65"/>
      <c r="P6865" s="65">
        <f t="shared" si="190"/>
        <v>93.5</v>
      </c>
    </row>
    <row r="6866" spans="1:21" ht="15">
      <c r="A6866" s="238" t="s">
        <v>2663</v>
      </c>
      <c r="B6866" s="170" t="s">
        <v>1282</v>
      </c>
      <c r="C6866" s="3"/>
      <c r="D6866" s="3"/>
      <c r="E6866" s="9" t="s">
        <v>277</v>
      </c>
      <c r="F6866" s="9" t="s">
        <v>277</v>
      </c>
      <c r="G6866" s="9" t="s">
        <v>277</v>
      </c>
      <c r="H6866" s="9" t="s">
        <v>277</v>
      </c>
      <c r="I6866" s="9">
        <v>92.999999999998181</v>
      </c>
      <c r="J6866" s="9" t="s">
        <v>277</v>
      </c>
      <c r="K6866" s="9" t="s">
        <v>277</v>
      </c>
      <c r="L6866" s="9" t="s">
        <v>277</v>
      </c>
      <c r="M6866" s="9" t="s">
        <v>277</v>
      </c>
      <c r="P6866" s="65">
        <f t="shared" si="190"/>
        <v>92.999999999998181</v>
      </c>
    </row>
    <row r="6867" spans="1:21" ht="15">
      <c r="A6867" s="238" t="s">
        <v>2664</v>
      </c>
      <c r="B6867" s="61" t="s">
        <v>2532</v>
      </c>
      <c r="C6867" s="3"/>
      <c r="D6867" s="3"/>
      <c r="E6867" s="9" t="s">
        <v>277</v>
      </c>
      <c r="F6867" s="9" t="s">
        <v>277</v>
      </c>
      <c r="G6867" s="9" t="s">
        <v>277</v>
      </c>
      <c r="H6867" s="9" t="s">
        <v>277</v>
      </c>
      <c r="I6867" s="9" t="s">
        <v>277</v>
      </c>
      <c r="J6867" s="9" t="s">
        <v>277</v>
      </c>
      <c r="K6867" s="9" t="s">
        <v>277</v>
      </c>
      <c r="L6867" s="9" t="s">
        <v>277</v>
      </c>
      <c r="M6867" s="65">
        <v>88.5</v>
      </c>
      <c r="N6867" s="65"/>
      <c r="P6867" s="65">
        <f t="shared" si="190"/>
        <v>88.5</v>
      </c>
    </row>
    <row r="6868" spans="1:21" ht="15">
      <c r="A6868" s="238" t="s">
        <v>2665</v>
      </c>
      <c r="B6868" s="61" t="s">
        <v>2526</v>
      </c>
      <c r="C6868" s="3"/>
      <c r="D6868" s="3"/>
      <c r="E6868" s="9" t="s">
        <v>277</v>
      </c>
      <c r="F6868" s="9" t="s">
        <v>277</v>
      </c>
      <c r="G6868" s="9" t="s">
        <v>277</v>
      </c>
      <c r="H6868" s="9" t="s">
        <v>277</v>
      </c>
      <c r="I6868" s="9" t="s">
        <v>277</v>
      </c>
      <c r="J6868" s="9" t="s">
        <v>277</v>
      </c>
      <c r="K6868" s="9" t="s">
        <v>277</v>
      </c>
      <c r="L6868" s="9" t="s">
        <v>277</v>
      </c>
      <c r="M6868" s="65">
        <v>81.5</v>
      </c>
      <c r="N6868" s="65"/>
      <c r="P6868" s="65">
        <f t="shared" si="190"/>
        <v>81.5</v>
      </c>
    </row>
    <row r="6869" spans="1:21" ht="15">
      <c r="A6869" s="238" t="s">
        <v>2666</v>
      </c>
      <c r="B6869" s="170" t="s">
        <v>1274</v>
      </c>
      <c r="C6869" s="3"/>
      <c r="D6869" s="3"/>
      <c r="E6869" s="9" t="s">
        <v>277</v>
      </c>
      <c r="F6869" s="9" t="s">
        <v>277</v>
      </c>
      <c r="G6869" s="9" t="s">
        <v>277</v>
      </c>
      <c r="H6869" s="9" t="s">
        <v>277</v>
      </c>
      <c r="I6869" s="9">
        <v>65.500000000003638</v>
      </c>
      <c r="J6869" s="9" t="s">
        <v>277</v>
      </c>
      <c r="K6869" s="9" t="s">
        <v>277</v>
      </c>
      <c r="L6869" s="9" t="s">
        <v>277</v>
      </c>
      <c r="M6869" s="9" t="s">
        <v>277</v>
      </c>
      <c r="P6869" s="65">
        <f t="shared" si="190"/>
        <v>65.500000000003638</v>
      </c>
    </row>
    <row r="6870" spans="1:21" ht="15">
      <c r="A6870" s="28"/>
      <c r="B6870" s="61"/>
      <c r="E6870" s="9"/>
      <c r="F6870" s="9"/>
      <c r="G6870" s="9"/>
      <c r="H6870" s="9"/>
      <c r="L6870" s="67"/>
      <c r="M6870" s="67"/>
      <c r="N6870" s="65"/>
    </row>
    <row r="6871" spans="1:21" ht="15">
      <c r="A6871" s="28"/>
      <c r="B6871" s="61"/>
      <c r="E6871" s="9"/>
      <c r="L6871" s="67"/>
      <c r="M6871" s="67"/>
    </row>
    <row r="6872" spans="1:21" ht="15">
      <c r="A6872" s="28"/>
      <c r="B6872" s="61"/>
      <c r="E6872" s="9"/>
      <c r="L6872" s="67"/>
      <c r="M6872" s="67"/>
    </row>
    <row r="6873" spans="1:21" ht="25.5">
      <c r="A6873" s="23" t="s">
        <v>349</v>
      </c>
      <c r="L6873" s="67"/>
      <c r="M6873" s="67"/>
    </row>
    <row r="6874" spans="1:21">
      <c r="L6874" s="67"/>
      <c r="M6874" s="67"/>
    </row>
    <row r="6875" spans="1:21" ht="15">
      <c r="A6875" s="38"/>
      <c r="B6875" s="38"/>
      <c r="C6875" s="38"/>
      <c r="D6875" s="38"/>
      <c r="E6875" s="59">
        <v>2016</v>
      </c>
      <c r="F6875" s="59">
        <v>2017</v>
      </c>
      <c r="G6875" s="59">
        <v>2018</v>
      </c>
      <c r="H6875" s="59">
        <v>2019</v>
      </c>
      <c r="I6875" s="59">
        <v>2020</v>
      </c>
      <c r="J6875" s="59">
        <v>2021</v>
      </c>
      <c r="K6875" s="59">
        <v>2022</v>
      </c>
      <c r="L6875" s="59">
        <v>2023</v>
      </c>
      <c r="M6875" s="59">
        <v>2024</v>
      </c>
      <c r="P6875" s="68" t="s">
        <v>40</v>
      </c>
    </row>
    <row r="6876" spans="1:21" ht="15">
      <c r="A6876" s="28" t="s">
        <v>0</v>
      </c>
      <c r="B6876" s="61" t="s">
        <v>25</v>
      </c>
      <c r="E6876" s="174">
        <v>269.75</v>
      </c>
      <c r="F6876" s="9">
        <v>156.00000000000182</v>
      </c>
      <c r="G6876" s="175">
        <v>177.50000000000364</v>
      </c>
      <c r="H6876" s="9">
        <v>138.00000000000364</v>
      </c>
      <c r="I6876" s="9">
        <v>124.99999999999636</v>
      </c>
      <c r="J6876" s="9">
        <v>146.25000000000364</v>
      </c>
      <c r="K6876" s="179">
        <v>196.50000000000182</v>
      </c>
      <c r="L6876" s="9">
        <v>276</v>
      </c>
      <c r="M6876" s="65">
        <v>114</v>
      </c>
      <c r="P6876" s="65">
        <f t="shared" ref="P6876:P6907" si="191">SUM(E6876:M6876)</f>
        <v>1599.0000000000109</v>
      </c>
      <c r="R6876" t="s">
        <v>1968</v>
      </c>
    </row>
    <row r="6877" spans="1:21" ht="15">
      <c r="A6877" s="28" t="s">
        <v>2</v>
      </c>
      <c r="B6877" s="61" t="s">
        <v>17</v>
      </c>
      <c r="E6877" s="179">
        <v>244.99999999999818</v>
      </c>
      <c r="F6877" s="9">
        <v>156.74999999999818</v>
      </c>
      <c r="G6877" s="9">
        <v>135.99999999999272</v>
      </c>
      <c r="H6877" s="9">
        <v>89.999999999996362</v>
      </c>
      <c r="I6877" s="9">
        <v>185.99999999999818</v>
      </c>
      <c r="J6877" s="9">
        <v>184.50000000000728</v>
      </c>
      <c r="K6877" s="9">
        <v>100.00000000000182</v>
      </c>
      <c r="L6877" s="9">
        <v>266.5</v>
      </c>
      <c r="M6877" s="65">
        <v>176</v>
      </c>
      <c r="P6877" s="65">
        <f t="shared" si="191"/>
        <v>1540.7499999999927</v>
      </c>
      <c r="R6877" t="s">
        <v>283</v>
      </c>
      <c r="U6877" s="3"/>
    </row>
    <row r="6878" spans="1:21" ht="15">
      <c r="A6878" s="28" t="s">
        <v>3</v>
      </c>
      <c r="B6878" s="61" t="s">
        <v>9</v>
      </c>
      <c r="E6878" s="179">
        <v>203.50000000000728</v>
      </c>
      <c r="F6878" s="179">
        <v>207.5</v>
      </c>
      <c r="G6878" s="176">
        <v>222</v>
      </c>
      <c r="H6878" s="9">
        <v>149.99999999999636</v>
      </c>
      <c r="I6878" s="9">
        <v>175</v>
      </c>
      <c r="J6878" s="9">
        <v>110.49999999999636</v>
      </c>
      <c r="K6878" s="9">
        <v>106.5</v>
      </c>
      <c r="L6878" s="9">
        <v>257.5</v>
      </c>
      <c r="M6878" s="65">
        <v>97</v>
      </c>
      <c r="P6878" s="65">
        <f t="shared" si="191"/>
        <v>1529.5</v>
      </c>
      <c r="R6878" t="s">
        <v>344</v>
      </c>
      <c r="U6878" s="3" t="s">
        <v>1403</v>
      </c>
    </row>
    <row r="6879" spans="1:21" ht="15">
      <c r="A6879" s="28" t="s">
        <v>5</v>
      </c>
      <c r="B6879" s="61" t="s">
        <v>23</v>
      </c>
      <c r="E6879" s="176">
        <v>304.99999999999818</v>
      </c>
      <c r="F6879" s="9">
        <v>89.5</v>
      </c>
      <c r="G6879" s="9">
        <v>131.49999999999636</v>
      </c>
      <c r="H6879" s="9">
        <v>77.000000000003638</v>
      </c>
      <c r="I6879" s="9">
        <v>179</v>
      </c>
      <c r="J6879" s="179">
        <v>194.50000000000728</v>
      </c>
      <c r="K6879" s="9">
        <v>120.99999999999636</v>
      </c>
      <c r="L6879" s="9">
        <v>264.5</v>
      </c>
      <c r="M6879" s="65">
        <v>134</v>
      </c>
      <c r="P6879" s="65">
        <f t="shared" si="191"/>
        <v>1496.0000000000018</v>
      </c>
      <c r="R6879" t="s">
        <v>368</v>
      </c>
      <c r="U6879" s="3" t="s">
        <v>1403</v>
      </c>
    </row>
    <row r="6880" spans="1:21" ht="15">
      <c r="A6880" s="28" t="s">
        <v>7</v>
      </c>
      <c r="B6880" s="61" t="s">
        <v>37</v>
      </c>
      <c r="E6880" s="9">
        <v>134.24999999999818</v>
      </c>
      <c r="F6880" s="9">
        <v>129.24999999999636</v>
      </c>
      <c r="G6880" s="9">
        <v>120.99999999999636</v>
      </c>
      <c r="H6880" s="179">
        <v>182.00000000000364</v>
      </c>
      <c r="I6880" s="9">
        <v>214.00000000000182</v>
      </c>
      <c r="J6880" s="9">
        <v>110.49999999999636</v>
      </c>
      <c r="K6880" s="9">
        <v>107.49999999999818</v>
      </c>
      <c r="L6880" s="9">
        <v>230.5</v>
      </c>
      <c r="M6880" s="112">
        <v>258</v>
      </c>
      <c r="P6880" s="65">
        <f t="shared" si="191"/>
        <v>1486.9999999999909</v>
      </c>
      <c r="R6880" t="s">
        <v>323</v>
      </c>
      <c r="U6880" s="3" t="s">
        <v>3123</v>
      </c>
    </row>
    <row r="6881" spans="1:21" ht="15">
      <c r="A6881" s="28" t="s">
        <v>8</v>
      </c>
      <c r="B6881" s="61" t="s">
        <v>11</v>
      </c>
      <c r="E6881" s="179">
        <v>217.24999999999818</v>
      </c>
      <c r="F6881" s="176">
        <v>270.49999999999272</v>
      </c>
      <c r="G6881" s="9">
        <v>96.499999999996362</v>
      </c>
      <c r="H6881" s="9">
        <v>116.99999999999636</v>
      </c>
      <c r="I6881" s="9">
        <v>127</v>
      </c>
      <c r="J6881" s="9">
        <v>172.50000000000728</v>
      </c>
      <c r="K6881" s="9">
        <v>105.50000000000364</v>
      </c>
      <c r="L6881" s="9">
        <v>252.5</v>
      </c>
      <c r="M6881" s="65">
        <v>126.5</v>
      </c>
      <c r="P6881" s="65">
        <f t="shared" si="191"/>
        <v>1485.2499999999945</v>
      </c>
      <c r="R6881" t="s">
        <v>368</v>
      </c>
      <c r="U6881" s="3" t="s">
        <v>1403</v>
      </c>
    </row>
    <row r="6882" spans="1:21" ht="15">
      <c r="A6882" s="28" t="s">
        <v>10</v>
      </c>
      <c r="B6882" s="61" t="s">
        <v>143</v>
      </c>
      <c r="E6882" s="9" t="s">
        <v>277</v>
      </c>
      <c r="F6882" s="9">
        <v>160.75000000000182</v>
      </c>
      <c r="G6882" s="9">
        <v>110.49999999999636</v>
      </c>
      <c r="H6882" s="175">
        <v>210.50000000000182</v>
      </c>
      <c r="I6882" s="9">
        <v>195.49999999999818</v>
      </c>
      <c r="J6882" s="9">
        <v>172.50000000000728</v>
      </c>
      <c r="K6882" s="179">
        <v>195</v>
      </c>
      <c r="L6882" s="9">
        <v>221</v>
      </c>
      <c r="M6882" s="90">
        <v>215.5</v>
      </c>
      <c r="P6882" s="65">
        <f t="shared" si="191"/>
        <v>1481.2500000000055</v>
      </c>
      <c r="R6882" t="s">
        <v>1834</v>
      </c>
      <c r="U6882" s="3"/>
    </row>
    <row r="6883" spans="1:21" ht="15">
      <c r="A6883" s="28" t="s">
        <v>12</v>
      </c>
      <c r="B6883" s="61" t="s">
        <v>33</v>
      </c>
      <c r="E6883" s="179">
        <v>247.50000000000182</v>
      </c>
      <c r="F6883" s="175">
        <v>228.75</v>
      </c>
      <c r="G6883" s="9">
        <v>129.49999999999272</v>
      </c>
      <c r="H6883" s="9">
        <v>117.50000000000728</v>
      </c>
      <c r="I6883" s="9">
        <v>139.99999999999636</v>
      </c>
      <c r="J6883" s="9">
        <v>104.50000000000364</v>
      </c>
      <c r="K6883" s="9">
        <v>142.50000000000546</v>
      </c>
      <c r="L6883" s="9">
        <v>249</v>
      </c>
      <c r="M6883" s="65">
        <v>114</v>
      </c>
      <c r="P6883" s="65">
        <f t="shared" si="191"/>
        <v>1473.2500000000073</v>
      </c>
      <c r="R6883" t="s">
        <v>295</v>
      </c>
    </row>
    <row r="6884" spans="1:21" ht="15">
      <c r="A6884" s="28" t="s">
        <v>14</v>
      </c>
      <c r="B6884" s="61" t="s">
        <v>13</v>
      </c>
      <c r="E6884" s="179">
        <v>204.00000000000546</v>
      </c>
      <c r="F6884" s="174">
        <v>241.49999999999818</v>
      </c>
      <c r="G6884" s="9">
        <v>116.5</v>
      </c>
      <c r="H6884" s="9">
        <v>140.99999999999091</v>
      </c>
      <c r="I6884" s="174">
        <v>247.00000000000182</v>
      </c>
      <c r="J6884" s="179">
        <v>197.49999999999636</v>
      </c>
      <c r="K6884" s="9">
        <v>87.500000000003638</v>
      </c>
      <c r="L6884" s="9">
        <v>180</v>
      </c>
      <c r="M6884" s="9" t="s">
        <v>277</v>
      </c>
      <c r="P6884" s="65">
        <f t="shared" si="191"/>
        <v>1414.9999999999964</v>
      </c>
      <c r="R6884" t="s">
        <v>1850</v>
      </c>
      <c r="U6884" s="3" t="s">
        <v>1851</v>
      </c>
    </row>
    <row r="6885" spans="1:21" ht="15">
      <c r="A6885" s="28" t="s">
        <v>16</v>
      </c>
      <c r="B6885" s="61" t="s">
        <v>142</v>
      </c>
      <c r="E6885" s="9" t="s">
        <v>277</v>
      </c>
      <c r="F6885" s="179">
        <v>196.5</v>
      </c>
      <c r="G6885" s="179">
        <v>149.49999999999636</v>
      </c>
      <c r="H6885" s="9">
        <v>162.5</v>
      </c>
      <c r="I6885" s="9">
        <v>177.49999999999818</v>
      </c>
      <c r="J6885" s="9">
        <v>179.5</v>
      </c>
      <c r="K6885" s="9">
        <v>89.500000000005457</v>
      </c>
      <c r="L6885" s="9">
        <v>268</v>
      </c>
      <c r="M6885" s="65">
        <v>167.5</v>
      </c>
      <c r="P6885" s="65">
        <f t="shared" si="191"/>
        <v>1390.5</v>
      </c>
      <c r="R6885" t="s">
        <v>321</v>
      </c>
      <c r="U6885" s="3"/>
    </row>
    <row r="6886" spans="1:21" ht="15">
      <c r="A6886" s="28" t="s">
        <v>18</v>
      </c>
      <c r="B6886" s="61" t="s">
        <v>15</v>
      </c>
      <c r="E6886" s="9">
        <v>162.5</v>
      </c>
      <c r="F6886" s="179">
        <v>197.74999999999818</v>
      </c>
      <c r="G6886" s="9">
        <v>83.500000000003638</v>
      </c>
      <c r="H6886" s="9">
        <v>161</v>
      </c>
      <c r="I6886" s="9">
        <v>190.99999999999454</v>
      </c>
      <c r="J6886" s="9">
        <v>131.49999999998909</v>
      </c>
      <c r="K6886" s="9">
        <v>90.000000000001819</v>
      </c>
      <c r="L6886" s="9">
        <v>231.5</v>
      </c>
      <c r="M6886" s="65">
        <v>133.5</v>
      </c>
      <c r="P6886" s="65">
        <f t="shared" si="191"/>
        <v>1382.2499999999873</v>
      </c>
      <c r="R6886" t="s">
        <v>286</v>
      </c>
      <c r="U6886" s="3"/>
    </row>
    <row r="6887" spans="1:21" ht="15">
      <c r="A6887" s="28" t="s">
        <v>20</v>
      </c>
      <c r="B6887" s="61" t="s">
        <v>21</v>
      </c>
      <c r="E6887" s="9">
        <v>55.499999999998181</v>
      </c>
      <c r="F6887" s="179">
        <v>207</v>
      </c>
      <c r="G6887" s="9">
        <v>107.50000000000728</v>
      </c>
      <c r="H6887" s="9">
        <v>93.000000000001819</v>
      </c>
      <c r="I6887" s="9">
        <v>178.50000000000182</v>
      </c>
      <c r="J6887" s="9">
        <v>163.99999999999272</v>
      </c>
      <c r="K6887" s="175">
        <v>210.49999999999636</v>
      </c>
      <c r="L6887" s="9">
        <v>251.5</v>
      </c>
      <c r="M6887" s="65">
        <v>99.5</v>
      </c>
      <c r="P6887" s="65">
        <f t="shared" si="191"/>
        <v>1366.9999999999982</v>
      </c>
      <c r="R6887" t="s">
        <v>290</v>
      </c>
      <c r="U6887" s="3"/>
    </row>
    <row r="6888" spans="1:21" ht="15">
      <c r="A6888" s="28" t="s">
        <v>22</v>
      </c>
      <c r="B6888" s="28" t="s">
        <v>655</v>
      </c>
      <c r="E6888" s="9" t="s">
        <v>277</v>
      </c>
      <c r="F6888" s="9" t="s">
        <v>277</v>
      </c>
      <c r="G6888" s="9" t="s">
        <v>277</v>
      </c>
      <c r="H6888" s="9">
        <v>143.00000000000182</v>
      </c>
      <c r="I6888" s="175">
        <v>243.99999999999636</v>
      </c>
      <c r="J6888" s="9">
        <v>135.24999999999636</v>
      </c>
      <c r="K6888" s="176">
        <v>299.49999999999818</v>
      </c>
      <c r="L6888" s="179">
        <v>298.5</v>
      </c>
      <c r="M6888" s="90">
        <v>212</v>
      </c>
      <c r="P6888" s="65">
        <f t="shared" si="191"/>
        <v>1332.2499999999927</v>
      </c>
      <c r="R6888" t="s">
        <v>3124</v>
      </c>
      <c r="U6888" s="3" t="s">
        <v>3125</v>
      </c>
    </row>
    <row r="6889" spans="1:21" ht="15">
      <c r="A6889" s="28" t="s">
        <v>24</v>
      </c>
      <c r="B6889" s="61" t="s">
        <v>154</v>
      </c>
      <c r="E6889" s="9" t="s">
        <v>277</v>
      </c>
      <c r="F6889" s="9" t="s">
        <v>277</v>
      </c>
      <c r="G6889" s="179">
        <v>149.99999999999272</v>
      </c>
      <c r="H6889" s="179">
        <v>195.00000000000364</v>
      </c>
      <c r="I6889" s="9">
        <v>159.49999999999636</v>
      </c>
      <c r="J6889" s="9">
        <v>178.49999999998909</v>
      </c>
      <c r="K6889" s="9">
        <v>188.99999999999636</v>
      </c>
      <c r="L6889" s="9">
        <v>261.5</v>
      </c>
      <c r="M6889" s="65">
        <v>187.5</v>
      </c>
      <c r="P6889" s="65">
        <f t="shared" si="191"/>
        <v>1320.9999999999782</v>
      </c>
      <c r="R6889" t="s">
        <v>313</v>
      </c>
      <c r="U6889" s="3"/>
    </row>
    <row r="6890" spans="1:21" ht="15">
      <c r="A6890" s="28" t="s">
        <v>26</v>
      </c>
      <c r="B6890" s="61" t="s">
        <v>605</v>
      </c>
      <c r="E6890" s="9" t="s">
        <v>277</v>
      </c>
      <c r="F6890" s="9" t="s">
        <v>277</v>
      </c>
      <c r="G6890" s="9" t="s">
        <v>277</v>
      </c>
      <c r="H6890" s="176">
        <v>246.00000000000546</v>
      </c>
      <c r="I6890" s="9">
        <v>173.00000000000182</v>
      </c>
      <c r="J6890" s="179">
        <v>199.99999999998545</v>
      </c>
      <c r="K6890" s="179">
        <v>202.5</v>
      </c>
      <c r="L6890" s="179">
        <v>306.5</v>
      </c>
      <c r="M6890" s="65">
        <v>184.5</v>
      </c>
      <c r="P6890" s="65">
        <f t="shared" si="191"/>
        <v>1312.4999999999927</v>
      </c>
      <c r="R6890" t="s">
        <v>2472</v>
      </c>
      <c r="U6890" s="3" t="s">
        <v>2743</v>
      </c>
    </row>
    <row r="6891" spans="1:21" ht="15">
      <c r="A6891" s="28" t="s">
        <v>28</v>
      </c>
      <c r="B6891" s="61" t="s">
        <v>31</v>
      </c>
      <c r="E6891" s="9">
        <v>61.000000000003638</v>
      </c>
      <c r="F6891" s="9">
        <v>105.5</v>
      </c>
      <c r="G6891" s="9">
        <v>108.49999999999636</v>
      </c>
      <c r="H6891" s="9">
        <v>111</v>
      </c>
      <c r="I6891" s="9">
        <v>163.00000000000182</v>
      </c>
      <c r="J6891" s="9">
        <v>142.99999999999272</v>
      </c>
      <c r="K6891" s="9">
        <v>180.00000000000546</v>
      </c>
      <c r="L6891" s="9">
        <v>241</v>
      </c>
      <c r="M6891" s="65">
        <v>144</v>
      </c>
      <c r="P6891" s="65">
        <f t="shared" si="191"/>
        <v>1257</v>
      </c>
      <c r="U6891" s="3"/>
    </row>
    <row r="6892" spans="1:21" ht="15">
      <c r="A6892" s="28" t="s">
        <v>30</v>
      </c>
      <c r="B6892" s="61" t="s">
        <v>27</v>
      </c>
      <c r="E6892" s="9">
        <v>134.25000000000182</v>
      </c>
      <c r="F6892" s="9">
        <v>161.75000000000546</v>
      </c>
      <c r="G6892" s="179">
        <v>155.49999999999636</v>
      </c>
      <c r="H6892" s="9">
        <v>86.999999999996362</v>
      </c>
      <c r="I6892" s="9">
        <v>139</v>
      </c>
      <c r="J6892" s="179">
        <v>186.49999999998545</v>
      </c>
      <c r="K6892" s="9">
        <v>193.99999999999636</v>
      </c>
      <c r="L6892" s="9">
        <v>183.5</v>
      </c>
      <c r="M6892" s="9" t="s">
        <v>277</v>
      </c>
      <c r="P6892" s="65">
        <f t="shared" si="191"/>
        <v>1241.4999999999818</v>
      </c>
      <c r="R6892" t="s">
        <v>335</v>
      </c>
      <c r="U6892" s="3"/>
    </row>
    <row r="6893" spans="1:21" ht="15">
      <c r="A6893" s="28" t="s">
        <v>32</v>
      </c>
      <c r="B6893" s="61" t="s">
        <v>141</v>
      </c>
      <c r="E6893" s="9" t="s">
        <v>277</v>
      </c>
      <c r="F6893" s="9">
        <v>167.50000000000182</v>
      </c>
      <c r="G6893" s="9">
        <v>105.99999999999636</v>
      </c>
      <c r="H6893" s="9">
        <v>115.5</v>
      </c>
      <c r="I6893" s="9">
        <v>165.49999999999636</v>
      </c>
      <c r="J6893" s="9">
        <v>153.49999999998545</v>
      </c>
      <c r="K6893" s="9">
        <v>170.49999999999818</v>
      </c>
      <c r="L6893" s="9">
        <v>187.5</v>
      </c>
      <c r="M6893" s="65">
        <v>139.5</v>
      </c>
      <c r="P6893" s="65">
        <f t="shared" si="191"/>
        <v>1205.4999999999782</v>
      </c>
      <c r="U6893" s="3"/>
    </row>
    <row r="6894" spans="1:21" ht="15">
      <c r="A6894" s="28" t="s">
        <v>34</v>
      </c>
      <c r="B6894" s="61" t="s">
        <v>161</v>
      </c>
      <c r="E6894" s="9" t="s">
        <v>277</v>
      </c>
      <c r="F6894" s="9" t="s">
        <v>277</v>
      </c>
      <c r="G6894" s="9">
        <v>76.5</v>
      </c>
      <c r="H6894" s="179">
        <v>166.00000000000364</v>
      </c>
      <c r="I6894" s="9">
        <v>178.49999999999818</v>
      </c>
      <c r="J6894" s="9">
        <v>109.5</v>
      </c>
      <c r="K6894" s="9">
        <v>116.50000000000182</v>
      </c>
      <c r="L6894" s="176">
        <v>352.5</v>
      </c>
      <c r="M6894" s="65">
        <v>144</v>
      </c>
      <c r="P6894" s="65">
        <f t="shared" si="191"/>
        <v>1143.5000000000036</v>
      </c>
      <c r="R6894" t="s">
        <v>337</v>
      </c>
      <c r="U6894" s="3" t="s">
        <v>1403</v>
      </c>
    </row>
    <row r="6895" spans="1:21" ht="15">
      <c r="A6895" s="28" t="s">
        <v>36</v>
      </c>
      <c r="B6895" s="61" t="s">
        <v>1</v>
      </c>
      <c r="E6895" s="9">
        <v>98.750000000001819</v>
      </c>
      <c r="F6895" s="9">
        <v>163.5</v>
      </c>
      <c r="G6895" s="9">
        <v>142.5</v>
      </c>
      <c r="H6895" s="9">
        <v>145</v>
      </c>
      <c r="I6895" s="9">
        <v>123.49999999999818</v>
      </c>
      <c r="J6895" s="9">
        <v>71.000000000010914</v>
      </c>
      <c r="K6895" s="9">
        <v>47.999999999998181</v>
      </c>
      <c r="L6895" s="9">
        <v>134</v>
      </c>
      <c r="M6895" s="65">
        <v>172</v>
      </c>
      <c r="P6895" s="65">
        <f t="shared" si="191"/>
        <v>1098.2500000000091</v>
      </c>
      <c r="U6895" s="3"/>
    </row>
    <row r="6896" spans="1:21" ht="15">
      <c r="A6896" s="28" t="s">
        <v>38</v>
      </c>
      <c r="B6896" s="61" t="s">
        <v>153</v>
      </c>
      <c r="E6896" s="9" t="s">
        <v>277</v>
      </c>
      <c r="F6896" s="9" t="s">
        <v>277</v>
      </c>
      <c r="G6896" s="179">
        <v>150.5</v>
      </c>
      <c r="H6896" s="9">
        <v>110.5</v>
      </c>
      <c r="I6896" s="9">
        <v>126.99999999999636</v>
      </c>
      <c r="J6896" s="9">
        <v>167.5</v>
      </c>
      <c r="K6896" s="9">
        <v>123</v>
      </c>
      <c r="L6896" s="9">
        <v>253</v>
      </c>
      <c r="M6896" s="65">
        <v>152.5</v>
      </c>
      <c r="P6896" s="65">
        <f t="shared" si="191"/>
        <v>1083.9999999999964</v>
      </c>
      <c r="R6896" t="s">
        <v>286</v>
      </c>
      <c r="U6896" s="3"/>
    </row>
    <row r="6897" spans="1:21" ht="15">
      <c r="A6897" s="28" t="s">
        <v>145</v>
      </c>
      <c r="B6897" s="61" t="s">
        <v>624</v>
      </c>
      <c r="E6897" s="9" t="s">
        <v>277</v>
      </c>
      <c r="F6897" s="9" t="s">
        <v>277</v>
      </c>
      <c r="G6897" s="9" t="s">
        <v>277</v>
      </c>
      <c r="H6897" s="9">
        <v>133.99999999999636</v>
      </c>
      <c r="I6897" s="9">
        <v>148.5</v>
      </c>
      <c r="J6897" s="179">
        <v>204.50000000000364</v>
      </c>
      <c r="K6897" s="9">
        <v>170</v>
      </c>
      <c r="L6897" s="9">
        <v>173</v>
      </c>
      <c r="M6897" s="114">
        <v>236.5</v>
      </c>
      <c r="P6897" s="65">
        <f t="shared" si="191"/>
        <v>1066.5</v>
      </c>
      <c r="R6897" t="s">
        <v>295</v>
      </c>
    </row>
    <row r="6898" spans="1:21" ht="15">
      <c r="A6898" s="28" t="s">
        <v>146</v>
      </c>
      <c r="B6898" s="61" t="s">
        <v>613</v>
      </c>
      <c r="E6898" s="9" t="s">
        <v>277</v>
      </c>
      <c r="F6898" s="9" t="s">
        <v>277</v>
      </c>
      <c r="G6898" s="9" t="s">
        <v>277</v>
      </c>
      <c r="H6898" s="9">
        <v>111</v>
      </c>
      <c r="I6898" s="179">
        <v>229.49999999999636</v>
      </c>
      <c r="J6898" s="174">
        <v>210.25000000001091</v>
      </c>
      <c r="K6898" s="9">
        <v>89.000000000001819</v>
      </c>
      <c r="L6898" s="9">
        <v>230</v>
      </c>
      <c r="M6898" s="65">
        <v>183</v>
      </c>
      <c r="P6898" s="65">
        <f t="shared" si="191"/>
        <v>1052.7500000000091</v>
      </c>
      <c r="R6898" t="s">
        <v>306</v>
      </c>
    </row>
    <row r="6899" spans="1:21" ht="15">
      <c r="A6899" s="28" t="s">
        <v>147</v>
      </c>
      <c r="B6899" s="61" t="s">
        <v>665</v>
      </c>
      <c r="E6899" s="9" t="s">
        <v>277</v>
      </c>
      <c r="F6899" s="9" t="s">
        <v>277</v>
      </c>
      <c r="G6899" s="9" t="s">
        <v>277</v>
      </c>
      <c r="H6899" s="179">
        <v>166.99999999999454</v>
      </c>
      <c r="I6899" s="9">
        <v>161.50000000000182</v>
      </c>
      <c r="J6899" s="9">
        <v>143.24999999999636</v>
      </c>
      <c r="K6899" s="9">
        <v>167.5</v>
      </c>
      <c r="L6899" s="9">
        <v>235.5</v>
      </c>
      <c r="M6899" s="65">
        <v>165</v>
      </c>
      <c r="P6899" s="65">
        <f t="shared" si="191"/>
        <v>1039.7499999999927</v>
      </c>
      <c r="R6899" t="s">
        <v>286</v>
      </c>
    </row>
    <row r="6900" spans="1:21" ht="15">
      <c r="A6900" s="28" t="s">
        <v>150</v>
      </c>
      <c r="B6900" s="61" t="s">
        <v>152</v>
      </c>
      <c r="E6900" s="9" t="s">
        <v>277</v>
      </c>
      <c r="F6900" s="9" t="s">
        <v>277</v>
      </c>
      <c r="G6900" s="9">
        <v>120.00000000000364</v>
      </c>
      <c r="H6900" s="9">
        <v>128.99999999999818</v>
      </c>
      <c r="I6900" s="9">
        <v>154.50000000000546</v>
      </c>
      <c r="J6900" s="9">
        <v>142.5</v>
      </c>
      <c r="K6900" s="9">
        <v>125.49999999999818</v>
      </c>
      <c r="L6900" s="9">
        <v>154.5</v>
      </c>
      <c r="M6900" s="65">
        <v>185.5</v>
      </c>
      <c r="P6900" s="65">
        <f t="shared" si="191"/>
        <v>1011.5000000000055</v>
      </c>
      <c r="U6900" s="3"/>
    </row>
    <row r="6901" spans="1:21" ht="15">
      <c r="A6901" s="28" t="s">
        <v>156</v>
      </c>
      <c r="B6901" s="61" t="s">
        <v>631</v>
      </c>
      <c r="E6901" s="9" t="s">
        <v>277</v>
      </c>
      <c r="F6901" s="9" t="s">
        <v>277</v>
      </c>
      <c r="G6901" s="9" t="s">
        <v>277</v>
      </c>
      <c r="H6901" s="174">
        <v>228.99999999999818</v>
      </c>
      <c r="I6901" s="9">
        <v>148.25000000000182</v>
      </c>
      <c r="J6901" s="9">
        <v>163.99999999999636</v>
      </c>
      <c r="K6901" s="9">
        <v>100</v>
      </c>
      <c r="L6901" s="9">
        <v>257.5</v>
      </c>
      <c r="M6901" s="65">
        <v>111</v>
      </c>
      <c r="P6901" s="65">
        <f t="shared" si="191"/>
        <v>1009.7499999999964</v>
      </c>
      <c r="R6901" t="s">
        <v>299</v>
      </c>
      <c r="U6901" s="3"/>
    </row>
    <row r="6902" spans="1:21" ht="15">
      <c r="A6902" s="28" t="s">
        <v>158</v>
      </c>
      <c r="B6902" s="170" t="s">
        <v>1280</v>
      </c>
      <c r="C6902" s="3"/>
      <c r="D6902" s="3"/>
      <c r="E6902" s="9" t="s">
        <v>277</v>
      </c>
      <c r="F6902" s="9" t="s">
        <v>277</v>
      </c>
      <c r="G6902" s="9" t="s">
        <v>277</v>
      </c>
      <c r="H6902" s="9" t="s">
        <v>277</v>
      </c>
      <c r="I6902" s="176">
        <v>294.50000000000182</v>
      </c>
      <c r="J6902" s="175">
        <v>206.24999999999636</v>
      </c>
      <c r="K6902" s="9">
        <v>115.99999999999818</v>
      </c>
      <c r="L6902" s="9">
        <v>223.5</v>
      </c>
      <c r="M6902" s="65">
        <v>165.5</v>
      </c>
      <c r="P6902" s="65">
        <f t="shared" si="191"/>
        <v>1005.7499999999964</v>
      </c>
      <c r="R6902" t="s">
        <v>370</v>
      </c>
      <c r="U6902" s="3" t="s">
        <v>1403</v>
      </c>
    </row>
    <row r="6903" spans="1:21" ht="15">
      <c r="A6903" s="28" t="s">
        <v>159</v>
      </c>
      <c r="B6903" s="61" t="s">
        <v>644</v>
      </c>
      <c r="E6903" s="9" t="s">
        <v>277</v>
      </c>
      <c r="F6903" s="9" t="s">
        <v>277</v>
      </c>
      <c r="G6903" s="9" t="s">
        <v>277</v>
      </c>
      <c r="H6903" s="9">
        <v>121.50000000000182</v>
      </c>
      <c r="I6903" s="9">
        <v>157.99999999999272</v>
      </c>
      <c r="J6903" s="9">
        <v>117.49999999999272</v>
      </c>
      <c r="K6903" s="9">
        <v>177.99999999999636</v>
      </c>
      <c r="L6903" s="179">
        <v>300</v>
      </c>
      <c r="M6903" s="65">
        <v>110</v>
      </c>
      <c r="P6903" s="65">
        <f t="shared" si="191"/>
        <v>984.99999999998363</v>
      </c>
      <c r="R6903" t="s">
        <v>283</v>
      </c>
    </row>
    <row r="6904" spans="1:21" ht="15">
      <c r="A6904" s="28" t="s">
        <v>160</v>
      </c>
      <c r="B6904" s="61" t="s">
        <v>649</v>
      </c>
      <c r="E6904" s="9" t="s">
        <v>277</v>
      </c>
      <c r="F6904" s="9" t="s">
        <v>277</v>
      </c>
      <c r="G6904" s="9" t="s">
        <v>277</v>
      </c>
      <c r="H6904" s="9">
        <v>152.49999999999818</v>
      </c>
      <c r="I6904" s="9">
        <v>188</v>
      </c>
      <c r="J6904" s="9">
        <v>96.999999999992724</v>
      </c>
      <c r="K6904" s="9">
        <v>160.50000000000182</v>
      </c>
      <c r="L6904" s="9">
        <v>251</v>
      </c>
      <c r="M6904" s="65">
        <v>134</v>
      </c>
      <c r="P6904" s="65">
        <f t="shared" si="191"/>
        <v>982.99999999999272</v>
      </c>
    </row>
    <row r="6905" spans="1:21" ht="15">
      <c r="A6905" s="28" t="s">
        <v>162</v>
      </c>
      <c r="B6905" s="170" t="s">
        <v>1272</v>
      </c>
      <c r="C6905" s="3"/>
      <c r="D6905" s="3"/>
      <c r="E6905" s="9" t="s">
        <v>277</v>
      </c>
      <c r="F6905" s="9" t="s">
        <v>277</v>
      </c>
      <c r="G6905" s="9" t="s">
        <v>277</v>
      </c>
      <c r="H6905" s="9" t="s">
        <v>277</v>
      </c>
      <c r="I6905" s="179">
        <v>240.50000000000364</v>
      </c>
      <c r="J6905" s="9">
        <v>136.49999999999636</v>
      </c>
      <c r="K6905" s="179">
        <v>203.50000000000546</v>
      </c>
      <c r="L6905" s="9">
        <v>218.5</v>
      </c>
      <c r="M6905" s="65">
        <v>173.5</v>
      </c>
      <c r="P6905" s="65">
        <f t="shared" si="191"/>
        <v>972.50000000000546</v>
      </c>
      <c r="R6905" t="s">
        <v>302</v>
      </c>
    </row>
    <row r="6906" spans="1:21" ht="15">
      <c r="A6906" s="28" t="s">
        <v>273</v>
      </c>
      <c r="B6906" s="61" t="s">
        <v>629</v>
      </c>
      <c r="E6906" s="9" t="s">
        <v>277</v>
      </c>
      <c r="F6906" s="9" t="s">
        <v>277</v>
      </c>
      <c r="G6906" s="9" t="s">
        <v>277</v>
      </c>
      <c r="H6906" s="9">
        <v>79.499999999996362</v>
      </c>
      <c r="I6906" s="9">
        <v>151.00000000000364</v>
      </c>
      <c r="J6906" s="9">
        <v>173.49999999999636</v>
      </c>
      <c r="K6906" s="9">
        <v>138.50000000000364</v>
      </c>
      <c r="L6906" s="179">
        <v>286.5</v>
      </c>
      <c r="M6906" s="65">
        <v>136.5</v>
      </c>
      <c r="P6906" s="65">
        <f t="shared" si="191"/>
        <v>965.5</v>
      </c>
      <c r="R6906" t="s">
        <v>286</v>
      </c>
    </row>
    <row r="6907" spans="1:21" ht="15">
      <c r="A6907" s="28" t="s">
        <v>274</v>
      </c>
      <c r="B6907" s="61" t="s">
        <v>645</v>
      </c>
      <c r="E6907" s="9" t="s">
        <v>277</v>
      </c>
      <c r="F6907" s="9" t="s">
        <v>277</v>
      </c>
      <c r="G6907" s="9" t="s">
        <v>277</v>
      </c>
      <c r="H6907" s="9">
        <v>72.999999999996362</v>
      </c>
      <c r="I6907" s="9">
        <v>151.5</v>
      </c>
      <c r="J6907" s="9">
        <v>140.49999999998909</v>
      </c>
      <c r="K6907" s="9">
        <v>188.50000000000546</v>
      </c>
      <c r="L6907" s="9">
        <v>261</v>
      </c>
      <c r="M6907" s="65">
        <v>150</v>
      </c>
      <c r="P6907" s="65">
        <f t="shared" si="191"/>
        <v>964.49999999999091</v>
      </c>
    </row>
    <row r="6908" spans="1:21" ht="15">
      <c r="A6908" s="28" t="s">
        <v>275</v>
      </c>
      <c r="B6908" s="28" t="s">
        <v>616</v>
      </c>
      <c r="E6908" s="9" t="s">
        <v>277</v>
      </c>
      <c r="F6908" s="9" t="s">
        <v>277</v>
      </c>
      <c r="G6908" s="9" t="s">
        <v>277</v>
      </c>
      <c r="H6908" s="9">
        <v>63.000000000001819</v>
      </c>
      <c r="I6908" s="179">
        <v>228.00000000000364</v>
      </c>
      <c r="J6908" s="9">
        <v>126.5</v>
      </c>
      <c r="K6908" s="9">
        <v>137.00000000000182</v>
      </c>
      <c r="L6908" s="9">
        <v>215</v>
      </c>
      <c r="M6908" s="65">
        <v>186</v>
      </c>
      <c r="P6908" s="65">
        <f t="shared" ref="P6908:P6939" si="192">SUM(E6908:M6908)</f>
        <v>955.50000000000728</v>
      </c>
      <c r="R6908" t="s">
        <v>296</v>
      </c>
    </row>
    <row r="6909" spans="1:21" ht="15">
      <c r="A6909" s="28" t="s">
        <v>276</v>
      </c>
      <c r="B6909" s="61" t="s">
        <v>19</v>
      </c>
      <c r="E6909" s="60">
        <v>263.00000000000182</v>
      </c>
      <c r="F6909" s="9">
        <v>154.00000000000182</v>
      </c>
      <c r="G6909" s="9">
        <v>83.500000000003638</v>
      </c>
      <c r="H6909" s="9">
        <v>135.00000000000182</v>
      </c>
      <c r="I6909" s="9">
        <v>174</v>
      </c>
      <c r="J6909" s="9">
        <v>145.49999999999272</v>
      </c>
      <c r="K6909" s="9" t="s">
        <v>277</v>
      </c>
      <c r="L6909" s="9" t="s">
        <v>277</v>
      </c>
      <c r="M6909" s="9" t="s">
        <v>277</v>
      </c>
      <c r="P6909" s="65">
        <f t="shared" si="192"/>
        <v>955.00000000000182</v>
      </c>
      <c r="R6909" t="s">
        <v>281</v>
      </c>
      <c r="U6909" s="3"/>
    </row>
    <row r="6910" spans="1:21" ht="15">
      <c r="A6910" s="28" t="s">
        <v>602</v>
      </c>
      <c r="B6910" s="28" t="s">
        <v>600</v>
      </c>
      <c r="E6910" s="9" t="s">
        <v>277</v>
      </c>
      <c r="F6910" s="9" t="s">
        <v>277</v>
      </c>
      <c r="G6910" s="9" t="s">
        <v>277</v>
      </c>
      <c r="H6910" s="9">
        <v>111.50000000000182</v>
      </c>
      <c r="I6910" s="9">
        <v>172.50000000000546</v>
      </c>
      <c r="J6910" s="9">
        <v>177</v>
      </c>
      <c r="K6910" s="9">
        <v>118.99999999999272</v>
      </c>
      <c r="L6910" s="9">
        <v>270</v>
      </c>
      <c r="M6910" s="65">
        <v>90.5</v>
      </c>
      <c r="P6910" s="65">
        <f t="shared" si="192"/>
        <v>940.5</v>
      </c>
    </row>
    <row r="6911" spans="1:21" ht="15">
      <c r="A6911" s="28" t="s">
        <v>603</v>
      </c>
      <c r="B6911" s="61" t="s">
        <v>615</v>
      </c>
      <c r="E6911" s="9" t="s">
        <v>277</v>
      </c>
      <c r="F6911" s="9" t="s">
        <v>277</v>
      </c>
      <c r="G6911" s="9" t="s">
        <v>277</v>
      </c>
      <c r="H6911" s="179">
        <v>163</v>
      </c>
      <c r="I6911" s="9">
        <v>119.5</v>
      </c>
      <c r="J6911" s="9">
        <v>167.50000000000728</v>
      </c>
      <c r="K6911" s="9">
        <v>97.999999999998181</v>
      </c>
      <c r="L6911" s="9">
        <v>214</v>
      </c>
      <c r="M6911" s="65">
        <v>171.5</v>
      </c>
      <c r="P6911" s="65">
        <f t="shared" si="192"/>
        <v>933.50000000000546</v>
      </c>
      <c r="R6911" t="s">
        <v>292</v>
      </c>
    </row>
    <row r="6912" spans="1:21" ht="15">
      <c r="A6912" s="28" t="s">
        <v>604</v>
      </c>
      <c r="B6912" s="61" t="s">
        <v>630</v>
      </c>
      <c r="E6912" s="9" t="s">
        <v>277</v>
      </c>
      <c r="F6912" s="9" t="s">
        <v>277</v>
      </c>
      <c r="G6912" s="9" t="s">
        <v>277</v>
      </c>
      <c r="H6912" s="9">
        <v>141.5</v>
      </c>
      <c r="I6912" s="9">
        <v>89.999999999992724</v>
      </c>
      <c r="J6912" s="9">
        <v>155.5</v>
      </c>
      <c r="K6912" s="179">
        <v>209.00000000000182</v>
      </c>
      <c r="L6912" s="9">
        <v>220.5</v>
      </c>
      <c r="M6912" s="65">
        <v>105.5</v>
      </c>
      <c r="P6912" s="65">
        <f t="shared" si="192"/>
        <v>921.99999999999454</v>
      </c>
      <c r="R6912" t="s">
        <v>282</v>
      </c>
    </row>
    <row r="6913" spans="1:18" ht="15">
      <c r="A6913" s="28" t="s">
        <v>606</v>
      </c>
      <c r="B6913" s="61" t="s">
        <v>620</v>
      </c>
      <c r="E6913" s="9" t="s">
        <v>277</v>
      </c>
      <c r="F6913" s="9" t="s">
        <v>277</v>
      </c>
      <c r="G6913" s="9" t="s">
        <v>277</v>
      </c>
      <c r="H6913" s="179">
        <v>170.99999999999818</v>
      </c>
      <c r="I6913" s="9">
        <v>166.50000000000364</v>
      </c>
      <c r="J6913" s="9">
        <v>116.00000000000364</v>
      </c>
      <c r="K6913" s="9">
        <v>147.99999999999818</v>
      </c>
      <c r="L6913" s="9">
        <v>193</v>
      </c>
      <c r="M6913" s="65">
        <v>115.5</v>
      </c>
      <c r="P6913" s="65">
        <f t="shared" si="192"/>
        <v>910.00000000000364</v>
      </c>
      <c r="R6913" t="s">
        <v>296</v>
      </c>
    </row>
    <row r="6914" spans="1:18" ht="15">
      <c r="A6914" s="28" t="s">
        <v>612</v>
      </c>
      <c r="B6914" s="181" t="s">
        <v>1286</v>
      </c>
      <c r="C6914" s="3"/>
      <c r="D6914" s="3"/>
      <c r="E6914" s="9" t="s">
        <v>277</v>
      </c>
      <c r="F6914" s="9" t="s">
        <v>277</v>
      </c>
      <c r="G6914" s="9" t="s">
        <v>277</v>
      </c>
      <c r="H6914" s="9" t="s">
        <v>277</v>
      </c>
      <c r="I6914" s="9">
        <v>170.49999999999636</v>
      </c>
      <c r="J6914" s="9">
        <v>179.99999999999272</v>
      </c>
      <c r="K6914" s="9">
        <v>123.99999999999818</v>
      </c>
      <c r="L6914" s="9">
        <v>235</v>
      </c>
      <c r="M6914" s="65">
        <v>179</v>
      </c>
      <c r="P6914" s="65">
        <f t="shared" si="192"/>
        <v>888.49999999998727</v>
      </c>
    </row>
    <row r="6915" spans="1:18" ht="15">
      <c r="A6915" s="28" t="s">
        <v>614</v>
      </c>
      <c r="B6915" s="170" t="s">
        <v>1277</v>
      </c>
      <c r="C6915" s="3"/>
      <c r="D6915" s="3"/>
      <c r="E6915" s="9" t="s">
        <v>277</v>
      </c>
      <c r="F6915" s="9" t="s">
        <v>277</v>
      </c>
      <c r="G6915" s="9" t="s">
        <v>277</v>
      </c>
      <c r="H6915" s="9" t="s">
        <v>277</v>
      </c>
      <c r="I6915" s="9">
        <v>199.99999999999636</v>
      </c>
      <c r="J6915" s="9">
        <v>107.75</v>
      </c>
      <c r="K6915" s="9">
        <v>123.5</v>
      </c>
      <c r="L6915" s="9">
        <v>222.5</v>
      </c>
      <c r="M6915" s="90">
        <v>226</v>
      </c>
      <c r="P6915" s="65">
        <f t="shared" si="192"/>
        <v>879.74999999999636</v>
      </c>
      <c r="R6915" t="s">
        <v>283</v>
      </c>
    </row>
    <row r="6916" spans="1:18" ht="15">
      <c r="A6916" s="28" t="s">
        <v>617</v>
      </c>
      <c r="B6916" s="61" t="s">
        <v>661</v>
      </c>
      <c r="E6916" s="9" t="s">
        <v>277</v>
      </c>
      <c r="F6916" s="9" t="s">
        <v>277</v>
      </c>
      <c r="G6916" s="9" t="s">
        <v>277</v>
      </c>
      <c r="H6916" s="9">
        <v>128.99999999999818</v>
      </c>
      <c r="I6916" s="9">
        <v>176.99999999999818</v>
      </c>
      <c r="J6916" s="9">
        <v>155.49999999999636</v>
      </c>
      <c r="K6916" s="9">
        <v>77.500000000001819</v>
      </c>
      <c r="L6916" s="9">
        <v>212</v>
      </c>
      <c r="M6916" s="65">
        <v>124</v>
      </c>
      <c r="P6916" s="65">
        <f t="shared" si="192"/>
        <v>874.99999999999454</v>
      </c>
    </row>
    <row r="6917" spans="1:18" ht="15">
      <c r="A6917" s="28" t="s">
        <v>618</v>
      </c>
      <c r="B6917" s="170" t="s">
        <v>1283</v>
      </c>
      <c r="C6917" s="3"/>
      <c r="D6917" s="3"/>
      <c r="E6917" s="9" t="s">
        <v>277</v>
      </c>
      <c r="F6917" s="9" t="s">
        <v>277</v>
      </c>
      <c r="G6917" s="9" t="s">
        <v>277</v>
      </c>
      <c r="H6917" s="9" t="s">
        <v>277</v>
      </c>
      <c r="I6917" s="179">
        <v>218.00000000000364</v>
      </c>
      <c r="J6917" s="9">
        <v>138.99999999999636</v>
      </c>
      <c r="K6917" s="9">
        <v>133.49999999999636</v>
      </c>
      <c r="L6917" s="9">
        <v>232.5</v>
      </c>
      <c r="M6917" s="65">
        <v>148</v>
      </c>
      <c r="P6917" s="65">
        <f t="shared" si="192"/>
        <v>870.99999999999636</v>
      </c>
      <c r="R6917" t="s">
        <v>292</v>
      </c>
    </row>
    <row r="6918" spans="1:18" ht="15">
      <c r="A6918" s="28" t="s">
        <v>621</v>
      </c>
      <c r="B6918" s="61" t="s">
        <v>39</v>
      </c>
      <c r="E6918" s="9">
        <v>181.00000000000182</v>
      </c>
      <c r="F6918" s="179">
        <v>217.99999999999818</v>
      </c>
      <c r="G6918" s="9">
        <v>80.500000000003638</v>
      </c>
      <c r="H6918" s="9">
        <v>46</v>
      </c>
      <c r="I6918" s="9">
        <v>137.49999999999818</v>
      </c>
      <c r="J6918" s="9">
        <v>101</v>
      </c>
      <c r="K6918" s="9">
        <v>99.500000000007276</v>
      </c>
      <c r="L6918" s="9" t="s">
        <v>277</v>
      </c>
      <c r="M6918" s="9" t="s">
        <v>277</v>
      </c>
      <c r="P6918" s="65">
        <f t="shared" si="192"/>
        <v>863.50000000000909</v>
      </c>
      <c r="R6918" t="s">
        <v>282</v>
      </c>
    </row>
    <row r="6919" spans="1:18" ht="15">
      <c r="A6919" s="28" t="s">
        <v>623</v>
      </c>
      <c r="B6919" s="170" t="s">
        <v>1284</v>
      </c>
      <c r="C6919" s="3"/>
      <c r="D6919" s="3"/>
      <c r="E6919" s="9" t="s">
        <v>277</v>
      </c>
      <c r="F6919" s="9" t="s">
        <v>277</v>
      </c>
      <c r="G6919" s="9" t="s">
        <v>277</v>
      </c>
      <c r="H6919" s="9" t="s">
        <v>277</v>
      </c>
      <c r="I6919" s="9">
        <v>167.99999999999818</v>
      </c>
      <c r="J6919" s="179">
        <v>193.5</v>
      </c>
      <c r="K6919" s="9">
        <v>104.00000000000182</v>
      </c>
      <c r="L6919" s="9">
        <v>254.5</v>
      </c>
      <c r="M6919" s="65">
        <v>141</v>
      </c>
      <c r="P6919" s="65">
        <f t="shared" si="192"/>
        <v>861</v>
      </c>
      <c r="R6919" t="s">
        <v>286</v>
      </c>
    </row>
    <row r="6920" spans="1:18" ht="15">
      <c r="A6920" s="28" t="s">
        <v>628</v>
      </c>
      <c r="B6920" s="61" t="s">
        <v>648</v>
      </c>
      <c r="E6920" s="9" t="s">
        <v>277</v>
      </c>
      <c r="F6920" s="9" t="s">
        <v>277</v>
      </c>
      <c r="G6920" s="9" t="s">
        <v>277</v>
      </c>
      <c r="H6920" s="9">
        <v>158.49999999999636</v>
      </c>
      <c r="I6920" s="9">
        <v>156.00000000000364</v>
      </c>
      <c r="J6920" s="9">
        <v>122.50000000000364</v>
      </c>
      <c r="K6920" s="9">
        <v>77.5</v>
      </c>
      <c r="L6920" s="9">
        <v>134</v>
      </c>
      <c r="M6920" s="90">
        <v>209.5</v>
      </c>
      <c r="P6920" s="65">
        <f t="shared" si="192"/>
        <v>858.00000000000364</v>
      </c>
      <c r="R6920" t="s">
        <v>292</v>
      </c>
    </row>
    <row r="6921" spans="1:18" ht="15">
      <c r="A6921" s="28" t="s">
        <v>632</v>
      </c>
      <c r="B6921" s="170" t="s">
        <v>1281</v>
      </c>
      <c r="C6921" s="3"/>
      <c r="D6921" s="3"/>
      <c r="E6921" s="9" t="s">
        <v>277</v>
      </c>
      <c r="F6921" s="9" t="s">
        <v>277</v>
      </c>
      <c r="G6921" s="9" t="s">
        <v>277</v>
      </c>
      <c r="H6921" s="9" t="s">
        <v>277</v>
      </c>
      <c r="I6921" s="9">
        <v>147.5</v>
      </c>
      <c r="J6921" s="9">
        <v>155.49999999998909</v>
      </c>
      <c r="K6921" s="9">
        <v>134.99999999999818</v>
      </c>
      <c r="L6921" s="9">
        <v>169</v>
      </c>
      <c r="M6921" s="113">
        <v>245.75</v>
      </c>
      <c r="P6921" s="65">
        <f t="shared" si="192"/>
        <v>852.74999999998727</v>
      </c>
      <c r="R6921" t="s">
        <v>299</v>
      </c>
    </row>
    <row r="6922" spans="1:18" ht="15">
      <c r="A6922" s="28" t="s">
        <v>633</v>
      </c>
      <c r="B6922" s="61" t="s">
        <v>654</v>
      </c>
      <c r="E6922" s="9" t="s">
        <v>277</v>
      </c>
      <c r="F6922" s="9" t="s">
        <v>277</v>
      </c>
      <c r="G6922" s="9" t="s">
        <v>277</v>
      </c>
      <c r="H6922" s="9">
        <v>162.00000000000182</v>
      </c>
      <c r="I6922" s="9">
        <v>137</v>
      </c>
      <c r="J6922" s="9">
        <v>122</v>
      </c>
      <c r="K6922" s="9">
        <v>177</v>
      </c>
      <c r="L6922" s="9">
        <v>152</v>
      </c>
      <c r="M6922" s="65">
        <v>74</v>
      </c>
      <c r="P6922" s="65">
        <f t="shared" si="192"/>
        <v>824.00000000000182</v>
      </c>
    </row>
    <row r="6923" spans="1:18" ht="15">
      <c r="A6923" s="28" t="s">
        <v>634</v>
      </c>
      <c r="B6923" s="170" t="s">
        <v>1279</v>
      </c>
      <c r="C6923" s="3"/>
      <c r="D6923" s="3"/>
      <c r="E6923" s="9" t="s">
        <v>277</v>
      </c>
      <c r="F6923" s="9" t="s">
        <v>277</v>
      </c>
      <c r="G6923" s="9" t="s">
        <v>277</v>
      </c>
      <c r="H6923" s="9" t="s">
        <v>277</v>
      </c>
      <c r="I6923" s="9">
        <v>72.499999999998181</v>
      </c>
      <c r="J6923" s="9">
        <v>134.49999999999636</v>
      </c>
      <c r="K6923" s="9">
        <v>190.00000000000364</v>
      </c>
      <c r="L6923" s="175">
        <v>328.5</v>
      </c>
      <c r="M6923" s="65">
        <v>93.5</v>
      </c>
      <c r="P6923" s="65">
        <f t="shared" si="192"/>
        <v>818.99999999999818</v>
      </c>
      <c r="R6923" t="s">
        <v>281</v>
      </c>
    </row>
    <row r="6924" spans="1:18" ht="15">
      <c r="A6924" s="28" t="s">
        <v>639</v>
      </c>
      <c r="B6924" s="61" t="s">
        <v>637</v>
      </c>
      <c r="E6924" s="9" t="s">
        <v>277</v>
      </c>
      <c r="F6924" s="9" t="s">
        <v>277</v>
      </c>
      <c r="G6924" s="9" t="s">
        <v>277</v>
      </c>
      <c r="H6924" s="9">
        <v>119.99999999999818</v>
      </c>
      <c r="I6924" s="9">
        <v>212.5</v>
      </c>
      <c r="J6924" s="9">
        <v>136</v>
      </c>
      <c r="K6924" s="9">
        <v>77.000000000001819</v>
      </c>
      <c r="L6924" s="9">
        <v>149</v>
      </c>
      <c r="M6924" s="65">
        <v>121.5</v>
      </c>
      <c r="P6924" s="65">
        <f t="shared" si="192"/>
        <v>816</v>
      </c>
    </row>
    <row r="6925" spans="1:18" ht="15">
      <c r="A6925" s="28" t="s">
        <v>647</v>
      </c>
      <c r="B6925" s="61" t="s">
        <v>6</v>
      </c>
      <c r="E6925" s="9">
        <v>174.00000000000364</v>
      </c>
      <c r="F6925" s="9">
        <v>152.5</v>
      </c>
      <c r="G6925" s="9">
        <v>124.50000000000364</v>
      </c>
      <c r="H6925" s="9">
        <v>40.999999999996362</v>
      </c>
      <c r="I6925" s="9">
        <v>202.5</v>
      </c>
      <c r="J6925" s="9">
        <v>92.999999999996362</v>
      </c>
      <c r="K6925" s="9" t="s">
        <v>277</v>
      </c>
      <c r="L6925" s="9" t="s">
        <v>277</v>
      </c>
      <c r="M6925" s="9" t="s">
        <v>277</v>
      </c>
      <c r="P6925" s="65">
        <f t="shared" si="192"/>
        <v>787.5</v>
      </c>
    </row>
    <row r="6926" spans="1:18" ht="15">
      <c r="A6926" s="28" t="s">
        <v>651</v>
      </c>
      <c r="B6926" s="170" t="s">
        <v>1278</v>
      </c>
      <c r="C6926" s="3"/>
      <c r="D6926" s="3"/>
      <c r="E6926" s="9" t="s">
        <v>277</v>
      </c>
      <c r="F6926" s="9" t="s">
        <v>277</v>
      </c>
      <c r="G6926" s="9" t="s">
        <v>277</v>
      </c>
      <c r="H6926" s="9" t="s">
        <v>277</v>
      </c>
      <c r="I6926" s="9">
        <v>155.49999999999818</v>
      </c>
      <c r="J6926" s="9">
        <v>106.74999999999636</v>
      </c>
      <c r="K6926" s="9">
        <v>124.50000000000182</v>
      </c>
      <c r="L6926" s="9">
        <v>225.5</v>
      </c>
      <c r="M6926" s="65">
        <v>167.5</v>
      </c>
      <c r="P6926" s="65">
        <f t="shared" si="192"/>
        <v>779.74999999999636</v>
      </c>
    </row>
    <row r="6927" spans="1:18" ht="15">
      <c r="A6927" s="28" t="s">
        <v>652</v>
      </c>
      <c r="B6927" s="226" t="s">
        <v>1583</v>
      </c>
      <c r="C6927" s="3"/>
      <c r="D6927" s="3"/>
      <c r="E6927" s="9" t="s">
        <v>277</v>
      </c>
      <c r="F6927" s="9" t="s">
        <v>277</v>
      </c>
      <c r="G6927" s="9" t="s">
        <v>277</v>
      </c>
      <c r="H6927" s="9" t="s">
        <v>277</v>
      </c>
      <c r="I6927" s="9" t="s">
        <v>277</v>
      </c>
      <c r="J6927" s="9">
        <v>112.49999999999636</v>
      </c>
      <c r="K6927" s="174">
        <v>234.49999999999818</v>
      </c>
      <c r="L6927" s="9">
        <v>232</v>
      </c>
      <c r="M6927" s="65">
        <v>178</v>
      </c>
      <c r="P6927" s="65">
        <f t="shared" si="192"/>
        <v>756.99999999999454</v>
      </c>
      <c r="R6927" t="s">
        <v>299</v>
      </c>
    </row>
    <row r="6928" spans="1:18" ht="15">
      <c r="A6928" s="28" t="s">
        <v>653</v>
      </c>
      <c r="B6928" s="61" t="s">
        <v>35</v>
      </c>
      <c r="E6928" s="9">
        <v>154.00000000000364</v>
      </c>
      <c r="F6928" s="179">
        <v>184.99999999999818</v>
      </c>
      <c r="G6928" s="9">
        <v>98.999999999998181</v>
      </c>
      <c r="H6928" s="9">
        <v>121.99999999999636</v>
      </c>
      <c r="I6928" s="9">
        <v>193.50000000000182</v>
      </c>
      <c r="J6928" s="9" t="s">
        <v>277</v>
      </c>
      <c r="K6928" s="9" t="s">
        <v>277</v>
      </c>
      <c r="L6928" s="9" t="s">
        <v>277</v>
      </c>
      <c r="M6928" s="9" t="s">
        <v>277</v>
      </c>
      <c r="P6928" s="65">
        <f t="shared" si="192"/>
        <v>753.49999999999818</v>
      </c>
      <c r="R6928" t="s">
        <v>292</v>
      </c>
    </row>
    <row r="6929" spans="1:21" ht="15">
      <c r="A6929" s="28" t="s">
        <v>658</v>
      </c>
      <c r="B6929" s="170" t="s">
        <v>1276</v>
      </c>
      <c r="C6929" s="3"/>
      <c r="D6929" s="3"/>
      <c r="E6929" s="9" t="s">
        <v>277</v>
      </c>
      <c r="F6929" s="9" t="s">
        <v>277</v>
      </c>
      <c r="G6929" s="9" t="s">
        <v>277</v>
      </c>
      <c r="H6929" s="9" t="s">
        <v>277</v>
      </c>
      <c r="I6929" s="9">
        <v>185.99999999999818</v>
      </c>
      <c r="J6929" s="9">
        <v>143.50000000000364</v>
      </c>
      <c r="K6929" s="179">
        <v>197.99999999999454</v>
      </c>
      <c r="L6929" s="9">
        <v>224.5</v>
      </c>
      <c r="M6929" s="9" t="s">
        <v>277</v>
      </c>
      <c r="P6929" s="65">
        <f t="shared" si="192"/>
        <v>751.99999999999636</v>
      </c>
      <c r="R6929" t="s">
        <v>291</v>
      </c>
    </row>
    <row r="6930" spans="1:21" ht="15">
      <c r="A6930" s="28" t="s">
        <v>659</v>
      </c>
      <c r="B6930" s="61" t="s">
        <v>622</v>
      </c>
      <c r="E6930" s="9" t="s">
        <v>277</v>
      </c>
      <c r="F6930" s="9" t="s">
        <v>277</v>
      </c>
      <c r="G6930" s="9" t="s">
        <v>277</v>
      </c>
      <c r="H6930" s="179">
        <v>170.50000000000182</v>
      </c>
      <c r="I6930" s="9">
        <v>146.49999999999818</v>
      </c>
      <c r="J6930" s="9">
        <v>97.000000000003638</v>
      </c>
      <c r="K6930" s="9">
        <v>116.99999999999818</v>
      </c>
      <c r="L6930" s="9">
        <v>220.5</v>
      </c>
      <c r="M6930" s="9" t="s">
        <v>277</v>
      </c>
      <c r="P6930" s="65">
        <f t="shared" si="192"/>
        <v>751.50000000000182</v>
      </c>
      <c r="R6930" t="s">
        <v>291</v>
      </c>
    </row>
    <row r="6931" spans="1:21" ht="15">
      <c r="A6931" s="28" t="s">
        <v>660</v>
      </c>
      <c r="B6931" s="226" t="s">
        <v>1587</v>
      </c>
      <c r="C6931" s="3"/>
      <c r="D6931" s="3"/>
      <c r="E6931" s="9" t="s">
        <v>277</v>
      </c>
      <c r="F6931" s="9" t="s">
        <v>277</v>
      </c>
      <c r="G6931" s="9" t="s">
        <v>277</v>
      </c>
      <c r="H6931" s="9" t="s">
        <v>277</v>
      </c>
      <c r="I6931" s="9" t="s">
        <v>277</v>
      </c>
      <c r="J6931" s="9">
        <v>176.49999999999272</v>
      </c>
      <c r="K6931" s="9">
        <v>172.00000000000182</v>
      </c>
      <c r="L6931" s="9">
        <v>249</v>
      </c>
      <c r="M6931" s="65">
        <v>151.5</v>
      </c>
      <c r="P6931" s="65">
        <f t="shared" si="192"/>
        <v>748.99999999999454</v>
      </c>
    </row>
    <row r="6932" spans="1:21" ht="15">
      <c r="A6932" s="28" t="s">
        <v>662</v>
      </c>
      <c r="B6932" s="61" t="s">
        <v>144</v>
      </c>
      <c r="E6932" s="9" t="s">
        <v>277</v>
      </c>
      <c r="F6932" s="9">
        <v>83.5</v>
      </c>
      <c r="G6932" s="174">
        <v>185.50000000000364</v>
      </c>
      <c r="H6932" s="9">
        <v>99.000000000001819</v>
      </c>
      <c r="I6932" s="9">
        <v>120.50000000000182</v>
      </c>
      <c r="J6932" s="179">
        <v>192</v>
      </c>
      <c r="K6932" s="9">
        <v>55.500000000001819</v>
      </c>
      <c r="L6932" s="9" t="s">
        <v>277</v>
      </c>
      <c r="M6932" s="9" t="s">
        <v>277</v>
      </c>
      <c r="P6932" s="65">
        <f t="shared" si="192"/>
        <v>736.00000000000909</v>
      </c>
      <c r="R6932" t="s">
        <v>318</v>
      </c>
      <c r="U6932" s="3"/>
    </row>
    <row r="6933" spans="1:21" ht="15">
      <c r="A6933" s="28" t="s">
        <v>663</v>
      </c>
      <c r="B6933" s="226" t="s">
        <v>1580</v>
      </c>
      <c r="C6933" s="3"/>
      <c r="D6933" s="3"/>
      <c r="E6933" s="9" t="s">
        <v>277</v>
      </c>
      <c r="F6933" s="9" t="s">
        <v>277</v>
      </c>
      <c r="G6933" s="9" t="s">
        <v>277</v>
      </c>
      <c r="H6933" s="9" t="s">
        <v>277</v>
      </c>
      <c r="I6933" s="9" t="s">
        <v>277</v>
      </c>
      <c r="J6933" s="176">
        <v>213.25</v>
      </c>
      <c r="K6933" s="179">
        <v>197.99999999999636</v>
      </c>
      <c r="L6933" s="9">
        <v>174.5</v>
      </c>
      <c r="M6933" s="65">
        <v>149.5</v>
      </c>
      <c r="P6933" s="65">
        <f t="shared" si="192"/>
        <v>735.24999999999636</v>
      </c>
      <c r="R6933" t="s">
        <v>368</v>
      </c>
      <c r="U6933" s="3" t="s">
        <v>1403</v>
      </c>
    </row>
    <row r="6934" spans="1:21" ht="15">
      <c r="A6934" s="28" t="s">
        <v>664</v>
      </c>
      <c r="B6934" s="61" t="s">
        <v>4</v>
      </c>
      <c r="E6934" s="9">
        <v>182.00000000000182</v>
      </c>
      <c r="F6934" s="9">
        <v>144.50000000000182</v>
      </c>
      <c r="G6934" s="179">
        <v>154</v>
      </c>
      <c r="H6934" s="9">
        <v>94.000000000001819</v>
      </c>
      <c r="I6934" s="9">
        <v>156</v>
      </c>
      <c r="J6934" s="9" t="s">
        <v>277</v>
      </c>
      <c r="K6934" s="9" t="s">
        <v>277</v>
      </c>
      <c r="L6934" s="9" t="s">
        <v>277</v>
      </c>
      <c r="M6934" s="9" t="s">
        <v>277</v>
      </c>
      <c r="P6934" s="65">
        <f t="shared" si="192"/>
        <v>730.50000000000546</v>
      </c>
      <c r="R6934" t="s">
        <v>291</v>
      </c>
      <c r="U6934" s="3"/>
    </row>
    <row r="6935" spans="1:21" ht="15">
      <c r="A6935" s="28" t="s">
        <v>667</v>
      </c>
      <c r="B6935" s="61" t="s">
        <v>596</v>
      </c>
      <c r="E6935" s="9" t="s">
        <v>277</v>
      </c>
      <c r="F6935" s="9" t="s">
        <v>277</v>
      </c>
      <c r="G6935" s="9" t="s">
        <v>277</v>
      </c>
      <c r="H6935" s="9">
        <v>43.000000000001819</v>
      </c>
      <c r="I6935" s="9">
        <v>180.49999999999818</v>
      </c>
      <c r="J6935" s="9">
        <v>64.999999999998181</v>
      </c>
      <c r="K6935" s="9">
        <v>24.999999999996362</v>
      </c>
      <c r="L6935" s="9">
        <v>256</v>
      </c>
      <c r="M6935" s="65">
        <v>147.5</v>
      </c>
      <c r="P6935" s="65">
        <f t="shared" si="192"/>
        <v>716.99999999999454</v>
      </c>
    </row>
    <row r="6936" spans="1:21" ht="15">
      <c r="A6936" s="28" t="s">
        <v>726</v>
      </c>
      <c r="B6936" s="28" t="s">
        <v>601</v>
      </c>
      <c r="E6936" s="9" t="s">
        <v>277</v>
      </c>
      <c r="F6936" s="9" t="s">
        <v>277</v>
      </c>
      <c r="G6936" s="9" t="s">
        <v>277</v>
      </c>
      <c r="H6936" s="9">
        <v>62.500000000003638</v>
      </c>
      <c r="I6936" s="179">
        <v>223.5</v>
      </c>
      <c r="J6936" s="9">
        <v>103.00000000000364</v>
      </c>
      <c r="K6936" s="9">
        <v>118.99999999999818</v>
      </c>
      <c r="L6936" s="9">
        <v>195.5</v>
      </c>
      <c r="M6936" s="9" t="s">
        <v>277</v>
      </c>
      <c r="P6936" s="65">
        <f t="shared" si="192"/>
        <v>703.50000000000546</v>
      </c>
      <c r="R6936" t="s">
        <v>286</v>
      </c>
    </row>
    <row r="6937" spans="1:21" ht="15">
      <c r="A6937" s="28" t="s">
        <v>727</v>
      </c>
      <c r="B6937" s="61" t="s">
        <v>155</v>
      </c>
      <c r="E6937" s="9" t="s">
        <v>277</v>
      </c>
      <c r="F6937" s="9" t="s">
        <v>277</v>
      </c>
      <c r="G6937" s="179">
        <v>157.5</v>
      </c>
      <c r="H6937" s="9">
        <v>136.99999999999636</v>
      </c>
      <c r="I6937" s="9">
        <v>168.50000000000546</v>
      </c>
      <c r="J6937" s="9">
        <v>68.500000000007276</v>
      </c>
      <c r="K6937" s="9">
        <v>167.49999999999454</v>
      </c>
      <c r="L6937" s="9" t="s">
        <v>277</v>
      </c>
      <c r="M6937" s="9" t="s">
        <v>277</v>
      </c>
      <c r="P6937" s="65">
        <f t="shared" si="192"/>
        <v>699.00000000000364</v>
      </c>
      <c r="R6937" t="s">
        <v>282</v>
      </c>
      <c r="U6937" s="3"/>
    </row>
    <row r="6938" spans="1:21" ht="15">
      <c r="A6938" s="28" t="s">
        <v>728</v>
      </c>
      <c r="B6938" s="61" t="s">
        <v>29</v>
      </c>
      <c r="E6938" s="9">
        <v>188.00000000000182</v>
      </c>
      <c r="F6938" s="179">
        <v>206.00000000000182</v>
      </c>
      <c r="G6938" s="179">
        <v>157</v>
      </c>
      <c r="H6938" s="9" t="s">
        <v>277</v>
      </c>
      <c r="I6938" s="9" t="s">
        <v>277</v>
      </c>
      <c r="J6938" s="9">
        <v>139.49999999999636</v>
      </c>
      <c r="K6938" s="9" t="s">
        <v>277</v>
      </c>
      <c r="L6938" s="9" t="s">
        <v>277</v>
      </c>
      <c r="M6938" s="9" t="s">
        <v>277</v>
      </c>
      <c r="P6938" s="65">
        <f t="shared" si="192"/>
        <v>690.5</v>
      </c>
      <c r="R6938" t="s">
        <v>297</v>
      </c>
      <c r="U6938" s="3"/>
    </row>
    <row r="6939" spans="1:21" ht="15">
      <c r="A6939" s="28" t="s">
        <v>729</v>
      </c>
      <c r="B6939" s="170" t="s">
        <v>1269</v>
      </c>
      <c r="C6939" s="3"/>
      <c r="D6939" s="3"/>
      <c r="E6939" s="9" t="s">
        <v>277</v>
      </c>
      <c r="F6939" s="9" t="s">
        <v>277</v>
      </c>
      <c r="G6939" s="9" t="s">
        <v>277</v>
      </c>
      <c r="H6939" s="9" t="s">
        <v>277</v>
      </c>
      <c r="I6939" s="9">
        <v>138</v>
      </c>
      <c r="J6939" s="9">
        <v>66.000000000001819</v>
      </c>
      <c r="K6939" s="9">
        <v>94</v>
      </c>
      <c r="L6939" s="9">
        <v>176</v>
      </c>
      <c r="M6939" s="65">
        <v>199.5</v>
      </c>
      <c r="P6939" s="65">
        <f t="shared" si="192"/>
        <v>673.50000000000182</v>
      </c>
    </row>
    <row r="6940" spans="1:21" ht="15">
      <c r="A6940" s="28" t="s">
        <v>730</v>
      </c>
      <c r="B6940" s="61" t="s">
        <v>157</v>
      </c>
      <c r="E6940" s="9" t="s">
        <v>277</v>
      </c>
      <c r="F6940" s="9" t="s">
        <v>277</v>
      </c>
      <c r="G6940" s="9">
        <v>136.5</v>
      </c>
      <c r="H6940" s="9">
        <v>131.99999999999636</v>
      </c>
      <c r="I6940" s="179">
        <v>226.49999999999818</v>
      </c>
      <c r="J6940" s="9" t="s">
        <v>277</v>
      </c>
      <c r="K6940" s="9" t="s">
        <v>277</v>
      </c>
      <c r="L6940" s="9">
        <v>153.5</v>
      </c>
      <c r="M6940" s="9" t="s">
        <v>277</v>
      </c>
      <c r="P6940" s="65">
        <f t="shared" ref="P6940:P6971" si="193">SUM(E6940:M6940)</f>
        <v>648.49999999999454</v>
      </c>
      <c r="R6940" t="s">
        <v>291</v>
      </c>
      <c r="U6940" s="3"/>
    </row>
    <row r="6941" spans="1:21" ht="15">
      <c r="A6941" s="28" t="s">
        <v>731</v>
      </c>
      <c r="B6941" s="170" t="s">
        <v>1268</v>
      </c>
      <c r="C6941" s="3"/>
      <c r="D6941" s="3"/>
      <c r="E6941" s="9" t="s">
        <v>277</v>
      </c>
      <c r="F6941" s="9" t="s">
        <v>277</v>
      </c>
      <c r="G6941" s="9" t="s">
        <v>277</v>
      </c>
      <c r="H6941" s="9" t="s">
        <v>277</v>
      </c>
      <c r="I6941" s="9">
        <v>151.5</v>
      </c>
      <c r="J6941" s="9">
        <v>73</v>
      </c>
      <c r="K6941" s="9">
        <v>84.500000000001819</v>
      </c>
      <c r="L6941" s="9">
        <v>188</v>
      </c>
      <c r="M6941" s="65">
        <v>148</v>
      </c>
      <c r="P6941" s="65">
        <f t="shared" si="193"/>
        <v>645.00000000000182</v>
      </c>
    </row>
    <row r="6942" spans="1:21" ht="15">
      <c r="A6942" s="28" t="s">
        <v>732</v>
      </c>
      <c r="B6942" s="226" t="s">
        <v>1581</v>
      </c>
      <c r="C6942" s="3"/>
      <c r="D6942" s="3"/>
      <c r="E6942" s="9" t="s">
        <v>277</v>
      </c>
      <c r="F6942" s="9" t="s">
        <v>277</v>
      </c>
      <c r="G6942" s="9" t="s">
        <v>277</v>
      </c>
      <c r="H6942" s="9" t="s">
        <v>277</v>
      </c>
      <c r="I6942" s="9" t="s">
        <v>277</v>
      </c>
      <c r="J6942" s="9">
        <v>89.5</v>
      </c>
      <c r="K6942" s="9">
        <v>181.99999999999818</v>
      </c>
      <c r="L6942" s="9">
        <v>183</v>
      </c>
      <c r="M6942" s="65">
        <v>169</v>
      </c>
      <c r="P6942" s="65">
        <f t="shared" si="193"/>
        <v>623.49999999999818</v>
      </c>
    </row>
    <row r="6943" spans="1:21" ht="15">
      <c r="A6943" s="28" t="s">
        <v>733</v>
      </c>
      <c r="B6943" s="226" t="s">
        <v>1575</v>
      </c>
      <c r="C6943" s="3"/>
      <c r="D6943" s="3"/>
      <c r="E6943" s="9" t="s">
        <v>277</v>
      </c>
      <c r="F6943" s="9" t="s">
        <v>277</v>
      </c>
      <c r="G6943" s="9" t="s">
        <v>277</v>
      </c>
      <c r="H6943" s="9" t="s">
        <v>277</v>
      </c>
      <c r="I6943" s="9" t="s">
        <v>277</v>
      </c>
      <c r="J6943" s="9">
        <v>121</v>
      </c>
      <c r="K6943" s="9">
        <v>105.5</v>
      </c>
      <c r="L6943" s="9">
        <v>200.5</v>
      </c>
      <c r="M6943" s="65">
        <v>186</v>
      </c>
      <c r="P6943" s="65">
        <f t="shared" si="193"/>
        <v>613</v>
      </c>
    </row>
    <row r="6944" spans="1:21" ht="15">
      <c r="A6944" s="28" t="s">
        <v>734</v>
      </c>
      <c r="B6944" s="226" t="s">
        <v>1579</v>
      </c>
      <c r="C6944" s="3"/>
      <c r="D6944" s="3"/>
      <c r="E6944" s="9" t="s">
        <v>277</v>
      </c>
      <c r="F6944" s="9" t="s">
        <v>277</v>
      </c>
      <c r="G6944" s="9" t="s">
        <v>277</v>
      </c>
      <c r="H6944" s="9" t="s">
        <v>277</v>
      </c>
      <c r="I6944" s="9" t="s">
        <v>277</v>
      </c>
      <c r="J6944" s="9">
        <v>105.25000000000728</v>
      </c>
      <c r="K6944" s="9">
        <v>184.99999999999636</v>
      </c>
      <c r="L6944" s="9">
        <v>177.5</v>
      </c>
      <c r="M6944" s="65">
        <v>141</v>
      </c>
      <c r="P6944" s="65">
        <f t="shared" si="193"/>
        <v>608.75000000000364</v>
      </c>
    </row>
    <row r="6945" spans="1:18" ht="15">
      <c r="A6945" s="28" t="s">
        <v>735</v>
      </c>
      <c r="B6945" s="226" t="s">
        <v>1584</v>
      </c>
      <c r="C6945" s="3"/>
      <c r="D6945" s="3"/>
      <c r="E6945" s="9" t="s">
        <v>277</v>
      </c>
      <c r="F6945" s="9" t="s">
        <v>277</v>
      </c>
      <c r="G6945" s="9" t="s">
        <v>277</v>
      </c>
      <c r="H6945" s="9" t="s">
        <v>277</v>
      </c>
      <c r="I6945" s="9" t="s">
        <v>277</v>
      </c>
      <c r="J6945" s="9">
        <v>121.25000000000364</v>
      </c>
      <c r="K6945" s="9">
        <v>102</v>
      </c>
      <c r="L6945" s="9">
        <v>246.5</v>
      </c>
      <c r="M6945" s="65">
        <v>135</v>
      </c>
      <c r="P6945" s="65">
        <f t="shared" si="193"/>
        <v>604.75000000000364</v>
      </c>
    </row>
    <row r="6946" spans="1:18" ht="15">
      <c r="A6946" s="28" t="s">
        <v>736</v>
      </c>
      <c r="B6946" s="226" t="s">
        <v>1666</v>
      </c>
      <c r="E6946" s="9" t="s">
        <v>277</v>
      </c>
      <c r="F6946" s="9" t="s">
        <v>277</v>
      </c>
      <c r="G6946" s="9" t="s">
        <v>277</v>
      </c>
      <c r="H6946" s="9" t="s">
        <v>277</v>
      </c>
      <c r="I6946" s="9" t="s">
        <v>277</v>
      </c>
      <c r="J6946" s="9" t="s">
        <v>277</v>
      </c>
      <c r="K6946" s="9">
        <v>96.500000000001819</v>
      </c>
      <c r="L6946" s="9">
        <v>261.5</v>
      </c>
      <c r="M6946" s="65">
        <v>169.5</v>
      </c>
      <c r="P6946" s="65">
        <f t="shared" si="193"/>
        <v>527.50000000000182</v>
      </c>
    </row>
    <row r="6947" spans="1:18" ht="15">
      <c r="A6947" s="28" t="s">
        <v>737</v>
      </c>
      <c r="B6947" s="61" t="s">
        <v>2075</v>
      </c>
      <c r="E6947" s="9" t="s">
        <v>277</v>
      </c>
      <c r="F6947" s="9" t="s">
        <v>277</v>
      </c>
      <c r="G6947" s="9" t="s">
        <v>277</v>
      </c>
      <c r="H6947" s="9" t="s">
        <v>277</v>
      </c>
      <c r="I6947" s="9" t="s">
        <v>277</v>
      </c>
      <c r="J6947" s="9" t="s">
        <v>277</v>
      </c>
      <c r="K6947" s="9" t="s">
        <v>277</v>
      </c>
      <c r="L6947" s="174">
        <v>328.5</v>
      </c>
      <c r="M6947" s="65">
        <v>199</v>
      </c>
      <c r="N6947" s="65"/>
      <c r="P6947" s="65">
        <f t="shared" si="193"/>
        <v>527.5</v>
      </c>
      <c r="R6947" t="s">
        <v>299</v>
      </c>
    </row>
    <row r="6948" spans="1:18" ht="15">
      <c r="A6948" s="28" t="s">
        <v>738</v>
      </c>
      <c r="B6948" s="226" t="s">
        <v>1590</v>
      </c>
      <c r="E6948" s="9" t="s">
        <v>277</v>
      </c>
      <c r="F6948" s="9" t="s">
        <v>277</v>
      </c>
      <c r="G6948" s="9" t="s">
        <v>277</v>
      </c>
      <c r="H6948" s="9" t="s">
        <v>277</v>
      </c>
      <c r="I6948" s="9" t="s">
        <v>277</v>
      </c>
      <c r="J6948" s="9" t="s">
        <v>277</v>
      </c>
      <c r="K6948" s="9">
        <v>132.00000000000182</v>
      </c>
      <c r="L6948" s="9">
        <v>173.5</v>
      </c>
      <c r="M6948" s="90">
        <v>211</v>
      </c>
      <c r="P6948" s="65">
        <f t="shared" si="193"/>
        <v>516.50000000000182</v>
      </c>
      <c r="R6948" t="s">
        <v>287</v>
      </c>
    </row>
    <row r="6949" spans="1:18" ht="15">
      <c r="A6949" s="28" t="s">
        <v>739</v>
      </c>
      <c r="B6949" s="226" t="s">
        <v>1593</v>
      </c>
      <c r="E6949" s="9" t="s">
        <v>277</v>
      </c>
      <c r="F6949" s="9" t="s">
        <v>277</v>
      </c>
      <c r="G6949" s="9" t="s">
        <v>277</v>
      </c>
      <c r="H6949" s="9" t="s">
        <v>277</v>
      </c>
      <c r="I6949" s="9" t="s">
        <v>277</v>
      </c>
      <c r="J6949" s="9" t="s">
        <v>277</v>
      </c>
      <c r="K6949" s="9">
        <v>107.5</v>
      </c>
      <c r="L6949" s="9">
        <v>172.5</v>
      </c>
      <c r="M6949" s="90">
        <v>226</v>
      </c>
      <c r="P6949" s="65">
        <f t="shared" si="193"/>
        <v>506</v>
      </c>
      <c r="R6949" t="s">
        <v>296</v>
      </c>
    </row>
    <row r="6950" spans="1:18" ht="15">
      <c r="A6950" s="28" t="s">
        <v>740</v>
      </c>
      <c r="B6950" s="226" t="s">
        <v>1576</v>
      </c>
      <c r="C6950" s="3"/>
      <c r="D6950" s="3"/>
      <c r="E6950" s="9" t="s">
        <v>277</v>
      </c>
      <c r="F6950" s="9" t="s">
        <v>277</v>
      </c>
      <c r="G6950" s="9" t="s">
        <v>277</v>
      </c>
      <c r="H6950" s="9" t="s">
        <v>277</v>
      </c>
      <c r="I6950" s="9" t="s">
        <v>277</v>
      </c>
      <c r="J6950" s="9">
        <v>108.49999999999636</v>
      </c>
      <c r="K6950" s="9">
        <v>91</v>
      </c>
      <c r="L6950" s="9">
        <v>160</v>
      </c>
      <c r="M6950" s="65">
        <v>141.5</v>
      </c>
      <c r="P6950" s="65">
        <f t="shared" si="193"/>
        <v>500.99999999999636</v>
      </c>
    </row>
    <row r="6951" spans="1:18" ht="15">
      <c r="A6951" s="28" t="s">
        <v>741</v>
      </c>
      <c r="B6951" s="226" t="s">
        <v>1614</v>
      </c>
      <c r="E6951" s="9" t="s">
        <v>277</v>
      </c>
      <c r="F6951" s="9" t="s">
        <v>277</v>
      </c>
      <c r="G6951" s="9" t="s">
        <v>277</v>
      </c>
      <c r="H6951" s="9" t="s">
        <v>277</v>
      </c>
      <c r="I6951" s="9" t="s">
        <v>277</v>
      </c>
      <c r="J6951" s="9" t="s">
        <v>277</v>
      </c>
      <c r="K6951" s="9">
        <v>133.5</v>
      </c>
      <c r="L6951" s="9">
        <v>239</v>
      </c>
      <c r="M6951" s="65">
        <v>120.5</v>
      </c>
      <c r="P6951" s="65">
        <f t="shared" si="193"/>
        <v>493</v>
      </c>
    </row>
    <row r="6952" spans="1:18" ht="15">
      <c r="A6952" s="28" t="s">
        <v>742</v>
      </c>
      <c r="B6952" s="226" t="s">
        <v>1596</v>
      </c>
      <c r="E6952" s="9" t="s">
        <v>277</v>
      </c>
      <c r="F6952" s="9" t="s">
        <v>277</v>
      </c>
      <c r="G6952" s="9" t="s">
        <v>277</v>
      </c>
      <c r="H6952" s="9" t="s">
        <v>277</v>
      </c>
      <c r="I6952" s="9" t="s">
        <v>277</v>
      </c>
      <c r="J6952" s="9" t="s">
        <v>277</v>
      </c>
      <c r="K6952" s="9">
        <v>64.999999999998181</v>
      </c>
      <c r="L6952" s="9">
        <v>219</v>
      </c>
      <c r="M6952" s="65">
        <v>200.5</v>
      </c>
      <c r="P6952" s="65">
        <f t="shared" si="193"/>
        <v>484.49999999999818</v>
      </c>
    </row>
    <row r="6953" spans="1:18" ht="15">
      <c r="A6953" s="28" t="s">
        <v>743</v>
      </c>
      <c r="B6953" s="226" t="s">
        <v>1592</v>
      </c>
      <c r="E6953" s="9" t="s">
        <v>277</v>
      </c>
      <c r="F6953" s="9" t="s">
        <v>277</v>
      </c>
      <c r="G6953" s="9" t="s">
        <v>277</v>
      </c>
      <c r="H6953" s="9" t="s">
        <v>277</v>
      </c>
      <c r="I6953" s="9" t="s">
        <v>277</v>
      </c>
      <c r="J6953" s="9" t="s">
        <v>277</v>
      </c>
      <c r="K6953" s="9">
        <v>105.50000000000364</v>
      </c>
      <c r="L6953" s="9">
        <v>234</v>
      </c>
      <c r="M6953" s="65">
        <v>129</v>
      </c>
      <c r="P6953" s="65">
        <f t="shared" si="193"/>
        <v>468.50000000000364</v>
      </c>
    </row>
    <row r="6954" spans="1:18" ht="15">
      <c r="A6954" s="28" t="s">
        <v>744</v>
      </c>
      <c r="B6954" s="226" t="s">
        <v>1617</v>
      </c>
      <c r="E6954" s="9" t="s">
        <v>277</v>
      </c>
      <c r="F6954" s="9" t="s">
        <v>277</v>
      </c>
      <c r="G6954" s="9" t="s">
        <v>277</v>
      </c>
      <c r="H6954" s="9" t="s">
        <v>277</v>
      </c>
      <c r="I6954" s="9" t="s">
        <v>277</v>
      </c>
      <c r="J6954" s="9" t="s">
        <v>277</v>
      </c>
      <c r="K6954" s="9">
        <v>67.500000000003638</v>
      </c>
      <c r="L6954" s="9">
        <v>270</v>
      </c>
      <c r="M6954" s="65">
        <v>122</v>
      </c>
      <c r="P6954" s="65">
        <f t="shared" si="193"/>
        <v>459.50000000000364</v>
      </c>
    </row>
    <row r="6955" spans="1:18" ht="15">
      <c r="A6955" s="28" t="s">
        <v>745</v>
      </c>
      <c r="B6955" s="61" t="s">
        <v>2080</v>
      </c>
      <c r="E6955" s="9" t="s">
        <v>277</v>
      </c>
      <c r="F6955" s="9" t="s">
        <v>277</v>
      </c>
      <c r="G6955" s="9" t="s">
        <v>277</v>
      </c>
      <c r="H6955" s="9" t="s">
        <v>277</v>
      </c>
      <c r="I6955" s="9" t="s">
        <v>277</v>
      </c>
      <c r="J6955" s="9" t="s">
        <v>277</v>
      </c>
      <c r="K6955" s="9" t="s">
        <v>277</v>
      </c>
      <c r="L6955" s="9">
        <v>227</v>
      </c>
      <c r="M6955" s="90">
        <v>231</v>
      </c>
      <c r="N6955" s="65"/>
      <c r="P6955" s="65">
        <f t="shared" si="193"/>
        <v>458</v>
      </c>
      <c r="R6955" t="s">
        <v>282</v>
      </c>
    </row>
    <row r="6956" spans="1:18" ht="15">
      <c r="A6956" s="28" t="s">
        <v>746</v>
      </c>
      <c r="B6956" s="61" t="s">
        <v>2092</v>
      </c>
      <c r="E6956" s="9" t="s">
        <v>277</v>
      </c>
      <c r="F6956" s="9" t="s">
        <v>277</v>
      </c>
      <c r="G6956" s="9" t="s">
        <v>277</v>
      </c>
      <c r="H6956" s="9" t="s">
        <v>277</v>
      </c>
      <c r="I6956" s="9" t="s">
        <v>277</v>
      </c>
      <c r="J6956" s="9" t="s">
        <v>277</v>
      </c>
      <c r="K6956" s="9" t="s">
        <v>277</v>
      </c>
      <c r="L6956" s="179">
        <v>278</v>
      </c>
      <c r="M6956" s="65">
        <v>164</v>
      </c>
      <c r="N6956" s="65"/>
      <c r="P6956" s="65">
        <f t="shared" si="193"/>
        <v>442</v>
      </c>
      <c r="R6956" t="s">
        <v>292</v>
      </c>
    </row>
    <row r="6957" spans="1:18" ht="15">
      <c r="A6957" s="28" t="s">
        <v>747</v>
      </c>
      <c r="B6957" s="61" t="s">
        <v>2089</v>
      </c>
      <c r="E6957" s="9" t="s">
        <v>277</v>
      </c>
      <c r="F6957" s="9" t="s">
        <v>277</v>
      </c>
      <c r="G6957" s="9" t="s">
        <v>277</v>
      </c>
      <c r="H6957" s="9" t="s">
        <v>277</v>
      </c>
      <c r="I6957" s="9" t="s">
        <v>277</v>
      </c>
      <c r="J6957" s="9" t="s">
        <v>277</v>
      </c>
      <c r="K6957" s="9" t="s">
        <v>277</v>
      </c>
      <c r="L6957" s="9">
        <v>269.5</v>
      </c>
      <c r="M6957" s="65">
        <v>171.5</v>
      </c>
      <c r="N6957" s="65"/>
      <c r="P6957" s="65">
        <f t="shared" si="193"/>
        <v>441</v>
      </c>
    </row>
    <row r="6958" spans="1:18" ht="15">
      <c r="A6958" s="28" t="s">
        <v>748</v>
      </c>
      <c r="B6958" s="61" t="s">
        <v>179</v>
      </c>
      <c r="E6958" s="9" t="s">
        <v>277</v>
      </c>
      <c r="F6958" s="9" t="s">
        <v>277</v>
      </c>
      <c r="G6958" s="9" t="s">
        <v>277</v>
      </c>
      <c r="H6958" s="9" t="s">
        <v>277</v>
      </c>
      <c r="I6958" s="9" t="s">
        <v>277</v>
      </c>
      <c r="J6958" s="9" t="s">
        <v>277</v>
      </c>
      <c r="K6958" s="9" t="s">
        <v>277</v>
      </c>
      <c r="L6958" s="9">
        <v>245</v>
      </c>
      <c r="M6958" s="65">
        <v>191.5</v>
      </c>
      <c r="N6958" s="65"/>
      <c r="P6958" s="65">
        <f t="shared" si="193"/>
        <v>436.5</v>
      </c>
    </row>
    <row r="6959" spans="1:18" ht="15">
      <c r="A6959" s="28" t="s">
        <v>749</v>
      </c>
      <c r="B6959" s="226" t="s">
        <v>1589</v>
      </c>
      <c r="E6959" s="9" t="s">
        <v>277</v>
      </c>
      <c r="F6959" s="9" t="s">
        <v>277</v>
      </c>
      <c r="G6959" s="9" t="s">
        <v>277</v>
      </c>
      <c r="H6959" s="9" t="s">
        <v>277</v>
      </c>
      <c r="I6959" s="9" t="s">
        <v>277</v>
      </c>
      <c r="J6959" s="9" t="s">
        <v>277</v>
      </c>
      <c r="K6959" s="9">
        <v>71</v>
      </c>
      <c r="L6959" s="9">
        <v>229</v>
      </c>
      <c r="M6959" s="65">
        <v>135.5</v>
      </c>
      <c r="P6959" s="65">
        <f t="shared" si="193"/>
        <v>435.5</v>
      </c>
    </row>
    <row r="6960" spans="1:18" ht="15">
      <c r="A6960" s="28" t="s">
        <v>750</v>
      </c>
      <c r="B6960" s="61" t="s">
        <v>2096</v>
      </c>
      <c r="E6960" s="9" t="s">
        <v>277</v>
      </c>
      <c r="F6960" s="9" t="s">
        <v>277</v>
      </c>
      <c r="G6960" s="9" t="s">
        <v>277</v>
      </c>
      <c r="H6960" s="9" t="s">
        <v>277</v>
      </c>
      <c r="I6960" s="9" t="s">
        <v>277</v>
      </c>
      <c r="J6960" s="9" t="s">
        <v>277</v>
      </c>
      <c r="K6960" s="9" t="s">
        <v>277</v>
      </c>
      <c r="L6960" s="9">
        <v>242.5</v>
      </c>
      <c r="M6960" s="65">
        <v>185</v>
      </c>
      <c r="N6960" s="65"/>
      <c r="P6960" s="65">
        <f t="shared" si="193"/>
        <v>427.5</v>
      </c>
    </row>
    <row r="6961" spans="1:18" ht="15">
      <c r="A6961" s="28" t="s">
        <v>751</v>
      </c>
      <c r="B6961" s="61" t="s">
        <v>2095</v>
      </c>
      <c r="E6961" s="9" t="s">
        <v>277</v>
      </c>
      <c r="F6961" s="9" t="s">
        <v>277</v>
      </c>
      <c r="G6961" s="9" t="s">
        <v>277</v>
      </c>
      <c r="H6961" s="9" t="s">
        <v>277</v>
      </c>
      <c r="I6961" s="9" t="s">
        <v>277</v>
      </c>
      <c r="J6961" s="9" t="s">
        <v>277</v>
      </c>
      <c r="K6961" s="9" t="s">
        <v>277</v>
      </c>
      <c r="L6961" s="9">
        <v>232.5</v>
      </c>
      <c r="M6961" s="65">
        <v>189.5</v>
      </c>
      <c r="N6961" s="65"/>
      <c r="P6961" s="65">
        <f t="shared" si="193"/>
        <v>422</v>
      </c>
    </row>
    <row r="6962" spans="1:18" ht="15">
      <c r="A6962" s="28" t="s">
        <v>752</v>
      </c>
      <c r="B6962" s="61" t="s">
        <v>2083</v>
      </c>
      <c r="E6962" s="9" t="s">
        <v>277</v>
      </c>
      <c r="F6962" s="9" t="s">
        <v>277</v>
      </c>
      <c r="G6962" s="9" t="s">
        <v>277</v>
      </c>
      <c r="H6962" s="9" t="s">
        <v>277</v>
      </c>
      <c r="I6962" s="9" t="s">
        <v>277</v>
      </c>
      <c r="J6962" s="9" t="s">
        <v>277</v>
      </c>
      <c r="K6962" s="9" t="s">
        <v>277</v>
      </c>
      <c r="L6962" s="9">
        <v>231</v>
      </c>
      <c r="M6962" s="65">
        <v>184.5</v>
      </c>
      <c r="N6962" s="65"/>
      <c r="P6962" s="65">
        <f t="shared" si="193"/>
        <v>415.5</v>
      </c>
    </row>
    <row r="6963" spans="1:18" ht="15">
      <c r="A6963" s="28" t="s">
        <v>753</v>
      </c>
      <c r="B6963" s="226" t="s">
        <v>1591</v>
      </c>
      <c r="E6963" s="9" t="s">
        <v>277</v>
      </c>
      <c r="F6963" s="9" t="s">
        <v>277</v>
      </c>
      <c r="G6963" s="9" t="s">
        <v>277</v>
      </c>
      <c r="H6963" s="9" t="s">
        <v>277</v>
      </c>
      <c r="I6963" s="9" t="s">
        <v>277</v>
      </c>
      <c r="J6963" s="9" t="s">
        <v>277</v>
      </c>
      <c r="K6963" s="9">
        <v>80.500000000001819</v>
      </c>
      <c r="L6963" s="9">
        <v>202.5</v>
      </c>
      <c r="M6963" s="65">
        <v>132</v>
      </c>
      <c r="P6963" s="65">
        <f t="shared" si="193"/>
        <v>415.00000000000182</v>
      </c>
    </row>
    <row r="6964" spans="1:18" ht="15">
      <c r="A6964" s="28" t="s">
        <v>754</v>
      </c>
      <c r="B6964" s="61" t="s">
        <v>2091</v>
      </c>
      <c r="E6964" s="9" t="s">
        <v>277</v>
      </c>
      <c r="F6964" s="9" t="s">
        <v>277</v>
      </c>
      <c r="G6964" s="9" t="s">
        <v>277</v>
      </c>
      <c r="H6964" s="9" t="s">
        <v>277</v>
      </c>
      <c r="I6964" s="9" t="s">
        <v>277</v>
      </c>
      <c r="J6964" s="9" t="s">
        <v>277</v>
      </c>
      <c r="K6964" s="9" t="s">
        <v>277</v>
      </c>
      <c r="L6964" s="179">
        <v>296.5</v>
      </c>
      <c r="M6964" s="65">
        <v>117.5</v>
      </c>
      <c r="N6964" s="65"/>
      <c r="P6964" s="65">
        <f t="shared" si="193"/>
        <v>414</v>
      </c>
      <c r="R6964" t="s">
        <v>291</v>
      </c>
    </row>
    <row r="6965" spans="1:18" ht="15">
      <c r="A6965" s="28" t="s">
        <v>755</v>
      </c>
      <c r="B6965" s="61" t="s">
        <v>2085</v>
      </c>
      <c r="E6965" s="9" t="s">
        <v>277</v>
      </c>
      <c r="F6965" s="9" t="s">
        <v>277</v>
      </c>
      <c r="G6965" s="9" t="s">
        <v>277</v>
      </c>
      <c r="H6965" s="9" t="s">
        <v>277</v>
      </c>
      <c r="I6965" s="9" t="s">
        <v>277</v>
      </c>
      <c r="J6965" s="9" t="s">
        <v>277</v>
      </c>
      <c r="K6965" s="9" t="s">
        <v>277</v>
      </c>
      <c r="L6965" s="9">
        <v>210.5</v>
      </c>
      <c r="M6965" s="65">
        <v>197</v>
      </c>
      <c r="N6965" s="65"/>
      <c r="P6965" s="65">
        <f t="shared" si="193"/>
        <v>407.5</v>
      </c>
    </row>
    <row r="6966" spans="1:18" ht="15">
      <c r="A6966" s="28" t="s">
        <v>756</v>
      </c>
      <c r="B6966" s="170" t="s">
        <v>1285</v>
      </c>
      <c r="C6966" s="3"/>
      <c r="D6966" s="3"/>
      <c r="E6966" s="9" t="s">
        <v>277</v>
      </c>
      <c r="F6966" s="9" t="s">
        <v>277</v>
      </c>
      <c r="G6966" s="9" t="s">
        <v>277</v>
      </c>
      <c r="H6966" s="9" t="s">
        <v>277</v>
      </c>
      <c r="I6966" s="9">
        <v>120.00000000000182</v>
      </c>
      <c r="J6966" s="9">
        <v>174.5</v>
      </c>
      <c r="K6966" s="9">
        <v>112.5</v>
      </c>
      <c r="L6966" s="9" t="s">
        <v>277</v>
      </c>
      <c r="M6966" s="9" t="s">
        <v>277</v>
      </c>
      <c r="P6966" s="65">
        <f t="shared" si="193"/>
        <v>407.00000000000182</v>
      </c>
    </row>
    <row r="6967" spans="1:18" ht="15">
      <c r="A6967" s="28" t="s">
        <v>757</v>
      </c>
      <c r="B6967" s="61" t="s">
        <v>2082</v>
      </c>
      <c r="E6967" s="9" t="s">
        <v>277</v>
      </c>
      <c r="F6967" s="9" t="s">
        <v>277</v>
      </c>
      <c r="G6967" s="9" t="s">
        <v>277</v>
      </c>
      <c r="H6967" s="9" t="s">
        <v>277</v>
      </c>
      <c r="I6967" s="9" t="s">
        <v>277</v>
      </c>
      <c r="J6967" s="9" t="s">
        <v>277</v>
      </c>
      <c r="K6967" s="9" t="s">
        <v>277</v>
      </c>
      <c r="L6967" s="9">
        <v>238.5</v>
      </c>
      <c r="M6967" s="65">
        <v>167.5</v>
      </c>
      <c r="N6967" s="65"/>
      <c r="P6967" s="65">
        <f t="shared" si="193"/>
        <v>406</v>
      </c>
    </row>
    <row r="6968" spans="1:18" ht="15">
      <c r="A6968" s="28" t="s">
        <v>758</v>
      </c>
      <c r="B6968" s="61" t="s">
        <v>2086</v>
      </c>
      <c r="E6968" s="9" t="s">
        <v>277</v>
      </c>
      <c r="F6968" s="9" t="s">
        <v>277</v>
      </c>
      <c r="G6968" s="9" t="s">
        <v>277</v>
      </c>
      <c r="H6968" s="9" t="s">
        <v>277</v>
      </c>
      <c r="I6968" s="9" t="s">
        <v>277</v>
      </c>
      <c r="J6968" s="9" t="s">
        <v>277</v>
      </c>
      <c r="K6968" s="9" t="s">
        <v>277</v>
      </c>
      <c r="L6968" s="9">
        <v>222</v>
      </c>
      <c r="M6968" s="65">
        <v>170.5</v>
      </c>
      <c r="N6968" s="65"/>
      <c r="P6968" s="65">
        <f t="shared" si="193"/>
        <v>392.5</v>
      </c>
    </row>
    <row r="6969" spans="1:18" ht="15">
      <c r="A6969" s="28" t="s">
        <v>759</v>
      </c>
      <c r="B6969" s="61" t="s">
        <v>2093</v>
      </c>
      <c r="E6969" s="9" t="s">
        <v>277</v>
      </c>
      <c r="F6969" s="9" t="s">
        <v>277</v>
      </c>
      <c r="G6969" s="9" t="s">
        <v>277</v>
      </c>
      <c r="H6969" s="9" t="s">
        <v>277</v>
      </c>
      <c r="I6969" s="9" t="s">
        <v>277</v>
      </c>
      <c r="J6969" s="9" t="s">
        <v>277</v>
      </c>
      <c r="K6969" s="9" t="s">
        <v>277</v>
      </c>
      <c r="L6969" s="9">
        <v>213</v>
      </c>
      <c r="M6969" s="65">
        <v>172</v>
      </c>
      <c r="N6969" s="65"/>
      <c r="P6969" s="65">
        <f t="shared" si="193"/>
        <v>385</v>
      </c>
    </row>
    <row r="6970" spans="1:18" ht="15">
      <c r="A6970" s="28" t="s">
        <v>760</v>
      </c>
      <c r="B6970" s="226" t="s">
        <v>2171</v>
      </c>
      <c r="E6970" s="9" t="s">
        <v>277</v>
      </c>
      <c r="F6970" s="9" t="s">
        <v>277</v>
      </c>
      <c r="G6970" s="9" t="s">
        <v>277</v>
      </c>
      <c r="H6970" s="9" t="s">
        <v>277</v>
      </c>
      <c r="I6970" s="9" t="s">
        <v>277</v>
      </c>
      <c r="J6970" s="9" t="s">
        <v>277</v>
      </c>
      <c r="K6970" s="9">
        <v>30.5</v>
      </c>
      <c r="L6970" s="9">
        <v>250.5</v>
      </c>
      <c r="M6970" s="65">
        <v>101</v>
      </c>
      <c r="P6970" s="65">
        <f t="shared" si="193"/>
        <v>382</v>
      </c>
    </row>
    <row r="6971" spans="1:18" ht="15">
      <c r="A6971" s="28" t="s">
        <v>761</v>
      </c>
      <c r="B6971" s="61" t="s">
        <v>2097</v>
      </c>
      <c r="E6971" s="9" t="s">
        <v>277</v>
      </c>
      <c r="F6971" s="9" t="s">
        <v>277</v>
      </c>
      <c r="G6971" s="9" t="s">
        <v>277</v>
      </c>
      <c r="H6971" s="9" t="s">
        <v>277</v>
      </c>
      <c r="I6971" s="9" t="s">
        <v>277</v>
      </c>
      <c r="J6971" s="9" t="s">
        <v>277</v>
      </c>
      <c r="K6971" s="9" t="s">
        <v>277</v>
      </c>
      <c r="L6971" s="9">
        <v>194</v>
      </c>
      <c r="M6971" s="65">
        <v>181</v>
      </c>
      <c r="N6971" s="65"/>
      <c r="P6971" s="65">
        <f t="shared" si="193"/>
        <v>375</v>
      </c>
    </row>
    <row r="6972" spans="1:18" ht="15">
      <c r="A6972" s="28" t="s">
        <v>762</v>
      </c>
      <c r="B6972" s="61" t="s">
        <v>2081</v>
      </c>
      <c r="E6972" s="9" t="s">
        <v>277</v>
      </c>
      <c r="F6972" s="9" t="s">
        <v>277</v>
      </c>
      <c r="G6972" s="9" t="s">
        <v>277</v>
      </c>
      <c r="H6972" s="9" t="s">
        <v>277</v>
      </c>
      <c r="I6972" s="9" t="s">
        <v>277</v>
      </c>
      <c r="J6972" s="9" t="s">
        <v>277</v>
      </c>
      <c r="K6972" s="9" t="s">
        <v>277</v>
      </c>
      <c r="L6972" s="9">
        <v>181.5</v>
      </c>
      <c r="M6972" s="65">
        <v>192</v>
      </c>
      <c r="N6972" s="65"/>
      <c r="P6972" s="65">
        <f t="shared" ref="P6972:P7003" si="194">SUM(E6972:M6972)</f>
        <v>373.5</v>
      </c>
    </row>
    <row r="6973" spans="1:18" ht="15">
      <c r="A6973" s="28" t="s">
        <v>763</v>
      </c>
      <c r="B6973" s="61" t="s">
        <v>2076</v>
      </c>
      <c r="E6973" s="9" t="s">
        <v>277</v>
      </c>
      <c r="F6973" s="9" t="s">
        <v>277</v>
      </c>
      <c r="G6973" s="9" t="s">
        <v>277</v>
      </c>
      <c r="H6973" s="9" t="s">
        <v>277</v>
      </c>
      <c r="I6973" s="9" t="s">
        <v>277</v>
      </c>
      <c r="J6973" s="9" t="s">
        <v>277</v>
      </c>
      <c r="K6973" s="9" t="s">
        <v>277</v>
      </c>
      <c r="L6973" s="9">
        <v>254.5</v>
      </c>
      <c r="M6973" s="65">
        <v>106</v>
      </c>
      <c r="N6973" s="65"/>
      <c r="P6973" s="65">
        <f t="shared" si="194"/>
        <v>360.5</v>
      </c>
    </row>
    <row r="6974" spans="1:18" ht="15">
      <c r="A6974" s="28" t="s">
        <v>764</v>
      </c>
      <c r="B6974" s="61" t="s">
        <v>177</v>
      </c>
      <c r="E6974" s="179">
        <v>213.99999999999818</v>
      </c>
      <c r="F6974" s="9">
        <v>136.5</v>
      </c>
      <c r="G6974" s="9" t="s">
        <v>277</v>
      </c>
      <c r="H6974" s="9" t="s">
        <v>277</v>
      </c>
      <c r="I6974" s="9" t="s">
        <v>277</v>
      </c>
      <c r="J6974" s="9" t="s">
        <v>277</v>
      </c>
      <c r="K6974" s="9" t="s">
        <v>277</v>
      </c>
      <c r="L6974" s="9" t="s">
        <v>277</v>
      </c>
      <c r="M6974" s="9" t="s">
        <v>277</v>
      </c>
      <c r="P6974" s="65">
        <f t="shared" si="194"/>
        <v>350.49999999999818</v>
      </c>
      <c r="R6974" t="s">
        <v>286</v>
      </c>
    </row>
    <row r="6975" spans="1:18" ht="15">
      <c r="A6975" s="28" t="s">
        <v>765</v>
      </c>
      <c r="B6975" s="61" t="s">
        <v>2078</v>
      </c>
      <c r="E6975" s="9" t="s">
        <v>277</v>
      </c>
      <c r="F6975" s="9" t="s">
        <v>277</v>
      </c>
      <c r="G6975" s="9" t="s">
        <v>277</v>
      </c>
      <c r="H6975" s="9" t="s">
        <v>277</v>
      </c>
      <c r="I6975" s="9" t="s">
        <v>277</v>
      </c>
      <c r="J6975" s="9" t="s">
        <v>277</v>
      </c>
      <c r="K6975" s="9" t="s">
        <v>277</v>
      </c>
      <c r="L6975" s="9">
        <v>139.5</v>
      </c>
      <c r="M6975" s="65">
        <v>195.5</v>
      </c>
      <c r="N6975" s="65"/>
      <c r="P6975" s="65">
        <f t="shared" si="194"/>
        <v>335</v>
      </c>
    </row>
    <row r="6976" spans="1:18" ht="15">
      <c r="A6976" s="28" t="s">
        <v>1857</v>
      </c>
      <c r="B6976" s="61" t="s">
        <v>2094</v>
      </c>
      <c r="E6976" s="9" t="s">
        <v>277</v>
      </c>
      <c r="F6976" s="9" t="s">
        <v>277</v>
      </c>
      <c r="G6976" s="9" t="s">
        <v>277</v>
      </c>
      <c r="H6976" s="9" t="s">
        <v>277</v>
      </c>
      <c r="I6976" s="9" t="s">
        <v>277</v>
      </c>
      <c r="J6976" s="9" t="s">
        <v>277</v>
      </c>
      <c r="K6976" s="9" t="s">
        <v>277</v>
      </c>
      <c r="L6976" s="9">
        <v>197.5</v>
      </c>
      <c r="M6976" s="65">
        <v>135.5</v>
      </c>
      <c r="N6976" s="65"/>
      <c r="P6976" s="65">
        <f t="shared" si="194"/>
        <v>333</v>
      </c>
    </row>
    <row r="6977" spans="1:18" ht="15">
      <c r="A6977" s="28" t="s">
        <v>2049</v>
      </c>
      <c r="B6977" s="61" t="s">
        <v>2079</v>
      </c>
      <c r="E6977" s="9" t="s">
        <v>277</v>
      </c>
      <c r="F6977" s="9" t="s">
        <v>277</v>
      </c>
      <c r="G6977" s="9" t="s">
        <v>277</v>
      </c>
      <c r="H6977" s="9" t="s">
        <v>277</v>
      </c>
      <c r="I6977" s="9" t="s">
        <v>277</v>
      </c>
      <c r="J6977" s="9" t="s">
        <v>277</v>
      </c>
      <c r="K6977" s="9" t="s">
        <v>277</v>
      </c>
      <c r="L6977" s="9">
        <v>267</v>
      </c>
      <c r="M6977" s="65">
        <v>60.5</v>
      </c>
      <c r="N6977" s="65"/>
      <c r="P6977" s="65">
        <f t="shared" si="194"/>
        <v>327.5</v>
      </c>
    </row>
    <row r="6978" spans="1:18" ht="15">
      <c r="A6978" s="28" t="s">
        <v>2050</v>
      </c>
      <c r="B6978" s="61" t="s">
        <v>2090</v>
      </c>
      <c r="E6978" s="9" t="s">
        <v>277</v>
      </c>
      <c r="F6978" s="9" t="s">
        <v>277</v>
      </c>
      <c r="G6978" s="9" t="s">
        <v>277</v>
      </c>
      <c r="H6978" s="9" t="s">
        <v>277</v>
      </c>
      <c r="I6978" s="9" t="s">
        <v>277</v>
      </c>
      <c r="J6978" s="9" t="s">
        <v>277</v>
      </c>
      <c r="K6978" s="9" t="s">
        <v>277</v>
      </c>
      <c r="L6978" s="9">
        <v>148</v>
      </c>
      <c r="M6978" s="65">
        <v>171.5</v>
      </c>
      <c r="N6978" s="65"/>
      <c r="P6978" s="65">
        <f t="shared" si="194"/>
        <v>319.5</v>
      </c>
    </row>
    <row r="6979" spans="1:18" ht="15">
      <c r="A6979" s="28" t="s">
        <v>2051</v>
      </c>
      <c r="B6979" s="61" t="s">
        <v>2084</v>
      </c>
      <c r="E6979" s="9" t="s">
        <v>277</v>
      </c>
      <c r="F6979" s="9" t="s">
        <v>277</v>
      </c>
      <c r="G6979" s="9" t="s">
        <v>277</v>
      </c>
      <c r="H6979" s="9" t="s">
        <v>277</v>
      </c>
      <c r="I6979" s="9" t="s">
        <v>277</v>
      </c>
      <c r="J6979" s="9" t="s">
        <v>277</v>
      </c>
      <c r="K6979" s="9" t="s">
        <v>277</v>
      </c>
      <c r="L6979" s="9">
        <v>213</v>
      </c>
      <c r="M6979" s="65">
        <v>95.5</v>
      </c>
      <c r="N6979" s="65"/>
      <c r="P6979" s="65">
        <f t="shared" si="194"/>
        <v>308.5</v>
      </c>
    </row>
    <row r="6980" spans="1:18" ht="15">
      <c r="A6980" s="28" t="s">
        <v>2052</v>
      </c>
      <c r="B6980" s="61" t="s">
        <v>636</v>
      </c>
      <c r="E6980" s="9" t="s">
        <v>277</v>
      </c>
      <c r="F6980" s="9" t="s">
        <v>277</v>
      </c>
      <c r="G6980" s="9" t="s">
        <v>277</v>
      </c>
      <c r="H6980" s="9">
        <v>134.00000000000728</v>
      </c>
      <c r="I6980" s="9">
        <v>152</v>
      </c>
      <c r="J6980" s="9" t="s">
        <v>277</v>
      </c>
      <c r="K6980" s="9" t="s">
        <v>277</v>
      </c>
      <c r="L6980" s="9" t="s">
        <v>277</v>
      </c>
      <c r="M6980" s="9" t="s">
        <v>277</v>
      </c>
      <c r="P6980" s="65">
        <f t="shared" si="194"/>
        <v>286.00000000000728</v>
      </c>
    </row>
    <row r="6981" spans="1:18" ht="15">
      <c r="A6981" s="28" t="s">
        <v>2053</v>
      </c>
      <c r="B6981" s="28" t="s">
        <v>611</v>
      </c>
      <c r="E6981" s="9" t="s">
        <v>277</v>
      </c>
      <c r="F6981" s="9" t="s">
        <v>277</v>
      </c>
      <c r="G6981" s="9" t="s">
        <v>277</v>
      </c>
      <c r="H6981" s="9">
        <v>140.00000000000182</v>
      </c>
      <c r="I6981" s="9">
        <v>146</v>
      </c>
      <c r="J6981" s="9" t="s">
        <v>277</v>
      </c>
      <c r="K6981" s="9" t="s">
        <v>277</v>
      </c>
      <c r="L6981" s="9" t="s">
        <v>277</v>
      </c>
      <c r="M6981" s="9" t="s">
        <v>277</v>
      </c>
      <c r="P6981" s="65">
        <f t="shared" si="194"/>
        <v>286.00000000000182</v>
      </c>
    </row>
    <row r="6982" spans="1:18" ht="15">
      <c r="A6982" s="28" t="s">
        <v>2054</v>
      </c>
      <c r="B6982" s="61" t="s">
        <v>2088</v>
      </c>
      <c r="E6982" s="9" t="s">
        <v>277</v>
      </c>
      <c r="F6982" s="9" t="s">
        <v>277</v>
      </c>
      <c r="G6982" s="9" t="s">
        <v>277</v>
      </c>
      <c r="H6982" s="9" t="s">
        <v>277</v>
      </c>
      <c r="I6982" s="9" t="s">
        <v>277</v>
      </c>
      <c r="J6982" s="9" t="s">
        <v>277</v>
      </c>
      <c r="K6982" s="9" t="s">
        <v>277</v>
      </c>
      <c r="L6982" s="179">
        <v>284</v>
      </c>
      <c r="M6982" s="9" t="s">
        <v>277</v>
      </c>
      <c r="N6982" s="65"/>
      <c r="P6982" s="65">
        <f t="shared" si="194"/>
        <v>284</v>
      </c>
      <c r="R6982" t="s">
        <v>287</v>
      </c>
    </row>
    <row r="6983" spans="1:18" ht="15">
      <c r="A6983" s="28" t="s">
        <v>2055</v>
      </c>
      <c r="B6983" s="61" t="s">
        <v>2077</v>
      </c>
      <c r="E6983" s="9" t="s">
        <v>277</v>
      </c>
      <c r="F6983" s="9" t="s">
        <v>277</v>
      </c>
      <c r="G6983" s="9" t="s">
        <v>277</v>
      </c>
      <c r="H6983" s="9" t="s">
        <v>277</v>
      </c>
      <c r="I6983" s="9" t="s">
        <v>277</v>
      </c>
      <c r="J6983" s="9" t="s">
        <v>277</v>
      </c>
      <c r="K6983" s="9" t="s">
        <v>277</v>
      </c>
      <c r="L6983" s="9">
        <v>198.5</v>
      </c>
      <c r="M6983" s="65">
        <v>76</v>
      </c>
      <c r="N6983" s="65"/>
      <c r="P6983" s="65">
        <f t="shared" si="194"/>
        <v>274.5</v>
      </c>
    </row>
    <row r="6984" spans="1:18" ht="15">
      <c r="A6984" s="28" t="s">
        <v>2056</v>
      </c>
      <c r="B6984" s="61" t="s">
        <v>2087</v>
      </c>
      <c r="E6984" s="9" t="s">
        <v>277</v>
      </c>
      <c r="F6984" s="9" t="s">
        <v>277</v>
      </c>
      <c r="G6984" s="9" t="s">
        <v>277</v>
      </c>
      <c r="H6984" s="9" t="s">
        <v>277</v>
      </c>
      <c r="I6984" s="9" t="s">
        <v>277</v>
      </c>
      <c r="J6984" s="9" t="s">
        <v>277</v>
      </c>
      <c r="K6984" s="9" t="s">
        <v>277</v>
      </c>
      <c r="L6984" s="9">
        <v>255</v>
      </c>
      <c r="M6984" s="9" t="s">
        <v>277</v>
      </c>
      <c r="N6984" s="65"/>
      <c r="P6984" s="65">
        <f t="shared" si="194"/>
        <v>255</v>
      </c>
    </row>
    <row r="6985" spans="1:18" ht="15">
      <c r="A6985" s="28" t="s">
        <v>2057</v>
      </c>
      <c r="B6985" s="61" t="s">
        <v>2098</v>
      </c>
      <c r="E6985" s="9" t="s">
        <v>277</v>
      </c>
      <c r="F6985" s="9" t="s">
        <v>277</v>
      </c>
      <c r="G6985" s="9" t="s">
        <v>277</v>
      </c>
      <c r="H6985" s="9" t="s">
        <v>277</v>
      </c>
      <c r="I6985" s="9" t="s">
        <v>277</v>
      </c>
      <c r="J6985" s="9" t="s">
        <v>277</v>
      </c>
      <c r="K6985" s="9" t="s">
        <v>277</v>
      </c>
      <c r="L6985" s="9">
        <v>244.5</v>
      </c>
      <c r="M6985" s="9" t="s">
        <v>277</v>
      </c>
      <c r="N6985" s="65"/>
      <c r="P6985" s="65">
        <f t="shared" si="194"/>
        <v>244.5</v>
      </c>
    </row>
    <row r="6986" spans="1:18" ht="15">
      <c r="A6986" s="28" t="s">
        <v>2058</v>
      </c>
      <c r="B6986" s="61" t="s">
        <v>178</v>
      </c>
      <c r="E6986" s="179">
        <v>227</v>
      </c>
      <c r="F6986" s="9" t="s">
        <v>277</v>
      </c>
      <c r="G6986" s="9" t="s">
        <v>277</v>
      </c>
      <c r="H6986" s="9" t="s">
        <v>277</v>
      </c>
      <c r="I6986" s="9" t="s">
        <v>277</v>
      </c>
      <c r="J6986" s="9" t="s">
        <v>277</v>
      </c>
      <c r="K6986" s="9" t="s">
        <v>277</v>
      </c>
      <c r="L6986" s="9" t="s">
        <v>277</v>
      </c>
      <c r="M6986" s="9" t="s">
        <v>277</v>
      </c>
      <c r="P6986" s="65">
        <f t="shared" si="194"/>
        <v>227</v>
      </c>
      <c r="R6986" t="s">
        <v>296</v>
      </c>
    </row>
    <row r="6987" spans="1:18" ht="15">
      <c r="A6987" s="28" t="s">
        <v>2059</v>
      </c>
      <c r="B6987" s="226" t="s">
        <v>1582</v>
      </c>
      <c r="C6987" s="3"/>
      <c r="D6987" s="3"/>
      <c r="E6987" s="9" t="s">
        <v>277</v>
      </c>
      <c r="F6987" s="9" t="s">
        <v>277</v>
      </c>
      <c r="G6987" s="9" t="s">
        <v>277</v>
      </c>
      <c r="H6987" s="9" t="s">
        <v>277</v>
      </c>
      <c r="I6987" s="9" t="s">
        <v>277</v>
      </c>
      <c r="J6987" s="9">
        <v>136</v>
      </c>
      <c r="K6987" s="9">
        <v>87.999999999992724</v>
      </c>
      <c r="L6987" s="9" t="s">
        <v>277</v>
      </c>
      <c r="M6987" s="9" t="s">
        <v>277</v>
      </c>
      <c r="P6987" s="65">
        <f t="shared" si="194"/>
        <v>223.99999999999272</v>
      </c>
    </row>
    <row r="6988" spans="1:18" ht="15">
      <c r="A6988" s="28" t="s">
        <v>2060</v>
      </c>
      <c r="B6988" s="170" t="s">
        <v>1270</v>
      </c>
      <c r="C6988" s="3"/>
      <c r="D6988" s="3"/>
      <c r="E6988" s="9" t="s">
        <v>277</v>
      </c>
      <c r="F6988" s="9" t="s">
        <v>277</v>
      </c>
      <c r="G6988" s="9" t="s">
        <v>277</v>
      </c>
      <c r="H6988" s="9" t="s">
        <v>277</v>
      </c>
      <c r="I6988" s="9">
        <v>146.99999999999636</v>
      </c>
      <c r="J6988" s="9">
        <v>76.000000000003638</v>
      </c>
      <c r="K6988" s="9" t="s">
        <v>277</v>
      </c>
      <c r="L6988" s="9" t="s">
        <v>277</v>
      </c>
      <c r="M6988" s="9" t="s">
        <v>277</v>
      </c>
      <c r="P6988" s="65">
        <f t="shared" si="194"/>
        <v>223</v>
      </c>
    </row>
    <row r="6989" spans="1:18" ht="15">
      <c r="A6989" s="28" t="s">
        <v>2061</v>
      </c>
      <c r="B6989" s="170" t="s">
        <v>1273</v>
      </c>
      <c r="C6989" s="3"/>
      <c r="D6989" s="3"/>
      <c r="E6989" s="9" t="s">
        <v>277</v>
      </c>
      <c r="F6989" s="9" t="s">
        <v>277</v>
      </c>
      <c r="G6989" s="9" t="s">
        <v>277</v>
      </c>
      <c r="H6989" s="9" t="s">
        <v>277</v>
      </c>
      <c r="I6989" s="179">
        <v>218.00000000000364</v>
      </c>
      <c r="J6989" s="9" t="s">
        <v>277</v>
      </c>
      <c r="K6989" s="9" t="s">
        <v>277</v>
      </c>
      <c r="L6989" s="9" t="s">
        <v>277</v>
      </c>
      <c r="M6989" s="9" t="s">
        <v>277</v>
      </c>
      <c r="P6989" s="65">
        <f t="shared" si="194"/>
        <v>218.00000000000364</v>
      </c>
      <c r="R6989" t="s">
        <v>287</v>
      </c>
    </row>
    <row r="6990" spans="1:18" ht="15">
      <c r="A6990" s="28" t="s">
        <v>2062</v>
      </c>
      <c r="B6990" s="170" t="s">
        <v>1294</v>
      </c>
      <c r="C6990" s="3"/>
      <c r="D6990" s="3"/>
      <c r="E6990" s="9" t="s">
        <v>277</v>
      </c>
      <c r="F6990" s="9" t="s">
        <v>277</v>
      </c>
      <c r="G6990" s="9" t="s">
        <v>277</v>
      </c>
      <c r="H6990" s="9" t="s">
        <v>277</v>
      </c>
      <c r="I6990" s="9">
        <v>217.50000000000182</v>
      </c>
      <c r="J6990" s="9" t="s">
        <v>277</v>
      </c>
      <c r="K6990" s="9" t="s">
        <v>277</v>
      </c>
      <c r="L6990" s="9" t="s">
        <v>277</v>
      </c>
      <c r="M6990" s="9" t="s">
        <v>277</v>
      </c>
      <c r="P6990" s="65">
        <f t="shared" si="194"/>
        <v>217.50000000000182</v>
      </c>
    </row>
    <row r="6991" spans="1:18" ht="15">
      <c r="A6991" s="28" t="s">
        <v>2063</v>
      </c>
      <c r="B6991" s="226" t="s">
        <v>2073</v>
      </c>
      <c r="E6991" s="9" t="s">
        <v>277</v>
      </c>
      <c r="F6991" s="9" t="s">
        <v>277</v>
      </c>
      <c r="G6991" s="9" t="s">
        <v>277</v>
      </c>
      <c r="H6991" s="9" t="s">
        <v>277</v>
      </c>
      <c r="I6991" s="9" t="s">
        <v>277</v>
      </c>
      <c r="J6991" s="9" t="s">
        <v>277</v>
      </c>
      <c r="K6991" s="9" t="s">
        <v>277</v>
      </c>
      <c r="L6991" s="9">
        <v>207.5</v>
      </c>
      <c r="M6991" s="9" t="s">
        <v>277</v>
      </c>
      <c r="N6991" s="65"/>
      <c r="P6991" s="65">
        <f t="shared" si="194"/>
        <v>207.5</v>
      </c>
    </row>
    <row r="6992" spans="1:18" ht="15">
      <c r="A6992" s="28" t="s">
        <v>2064</v>
      </c>
      <c r="B6992" s="61" t="s">
        <v>2530</v>
      </c>
      <c r="C6992" s="3"/>
      <c r="D6992" s="3"/>
      <c r="E6992" s="9" t="s">
        <v>277</v>
      </c>
      <c r="F6992" s="9" t="s">
        <v>277</v>
      </c>
      <c r="G6992" s="9" t="s">
        <v>277</v>
      </c>
      <c r="H6992" s="9" t="s">
        <v>277</v>
      </c>
      <c r="I6992" s="9" t="s">
        <v>277</v>
      </c>
      <c r="J6992" s="9" t="s">
        <v>277</v>
      </c>
      <c r="K6992" s="9" t="s">
        <v>277</v>
      </c>
      <c r="L6992" s="9" t="s">
        <v>277</v>
      </c>
      <c r="M6992" s="65">
        <v>196.5</v>
      </c>
      <c r="N6992"/>
      <c r="P6992" s="65">
        <f t="shared" si="194"/>
        <v>196.5</v>
      </c>
    </row>
    <row r="6993" spans="1:16" ht="15">
      <c r="A6993" s="28" t="s">
        <v>2065</v>
      </c>
      <c r="B6993" s="61" t="s">
        <v>2525</v>
      </c>
      <c r="C6993" s="3"/>
      <c r="D6993" s="3"/>
      <c r="E6993" s="9" t="s">
        <v>277</v>
      </c>
      <c r="F6993" s="9" t="s">
        <v>277</v>
      </c>
      <c r="G6993" s="9" t="s">
        <v>277</v>
      </c>
      <c r="H6993" s="9" t="s">
        <v>277</v>
      </c>
      <c r="I6993" s="9" t="s">
        <v>277</v>
      </c>
      <c r="J6993" s="9" t="s">
        <v>277</v>
      </c>
      <c r="K6993" s="9" t="s">
        <v>277</v>
      </c>
      <c r="L6993" s="9" t="s">
        <v>277</v>
      </c>
      <c r="M6993" s="65">
        <v>195.5</v>
      </c>
      <c r="N6993"/>
      <c r="P6993" s="65">
        <f t="shared" si="194"/>
        <v>195.5</v>
      </c>
    </row>
    <row r="6994" spans="1:16" ht="15">
      <c r="A6994" s="28" t="s">
        <v>2066</v>
      </c>
      <c r="B6994" s="61" t="s">
        <v>2513</v>
      </c>
      <c r="C6994" s="3"/>
      <c r="D6994" s="3"/>
      <c r="E6994" s="9" t="s">
        <v>277</v>
      </c>
      <c r="F6994" s="9" t="s">
        <v>277</v>
      </c>
      <c r="G6994" s="9" t="s">
        <v>277</v>
      </c>
      <c r="H6994" s="9" t="s">
        <v>277</v>
      </c>
      <c r="I6994" s="9" t="s">
        <v>277</v>
      </c>
      <c r="J6994" s="9" t="s">
        <v>277</v>
      </c>
      <c r="K6994" s="9" t="s">
        <v>277</v>
      </c>
      <c r="L6994" s="9" t="s">
        <v>277</v>
      </c>
      <c r="M6994" s="65">
        <v>194.5</v>
      </c>
      <c r="N6994"/>
      <c r="P6994" s="65">
        <f t="shared" si="194"/>
        <v>194.5</v>
      </c>
    </row>
    <row r="6995" spans="1:16" ht="15">
      <c r="A6995" s="28" t="s">
        <v>2067</v>
      </c>
      <c r="B6995" s="61" t="s">
        <v>2504</v>
      </c>
      <c r="C6995" s="3"/>
      <c r="D6995" s="3"/>
      <c r="E6995" s="9" t="s">
        <v>277</v>
      </c>
      <c r="F6995" s="9" t="s">
        <v>277</v>
      </c>
      <c r="G6995" s="9" t="s">
        <v>277</v>
      </c>
      <c r="H6995" s="9" t="s">
        <v>277</v>
      </c>
      <c r="I6995" s="9" t="s">
        <v>277</v>
      </c>
      <c r="J6995" s="9" t="s">
        <v>277</v>
      </c>
      <c r="K6995" s="9" t="s">
        <v>277</v>
      </c>
      <c r="L6995" s="9" t="s">
        <v>277</v>
      </c>
      <c r="M6995" s="65">
        <v>192.5</v>
      </c>
      <c r="N6995"/>
      <c r="P6995" s="65">
        <f t="shared" si="194"/>
        <v>192.5</v>
      </c>
    </row>
    <row r="6996" spans="1:16" ht="15">
      <c r="A6996" s="28" t="s">
        <v>2068</v>
      </c>
      <c r="B6996" s="61" t="s">
        <v>2520</v>
      </c>
      <c r="C6996" s="3"/>
      <c r="D6996" s="3"/>
      <c r="E6996" s="9" t="s">
        <v>277</v>
      </c>
      <c r="F6996" s="9" t="s">
        <v>277</v>
      </c>
      <c r="G6996" s="9" t="s">
        <v>277</v>
      </c>
      <c r="H6996" s="9" t="s">
        <v>277</v>
      </c>
      <c r="I6996" s="9" t="s">
        <v>277</v>
      </c>
      <c r="J6996" s="9" t="s">
        <v>277</v>
      </c>
      <c r="K6996" s="9" t="s">
        <v>277</v>
      </c>
      <c r="L6996" s="9" t="s">
        <v>277</v>
      </c>
      <c r="M6996" s="65">
        <v>189</v>
      </c>
      <c r="N6996"/>
      <c r="P6996" s="65">
        <f t="shared" si="194"/>
        <v>189</v>
      </c>
    </row>
    <row r="6997" spans="1:16" ht="15">
      <c r="A6997" s="28" t="s">
        <v>2069</v>
      </c>
      <c r="B6997" s="61" t="s">
        <v>2507</v>
      </c>
      <c r="C6997" s="3"/>
      <c r="D6997" s="3"/>
      <c r="E6997" s="9" t="s">
        <v>277</v>
      </c>
      <c r="F6997" s="9" t="s">
        <v>277</v>
      </c>
      <c r="G6997" s="9" t="s">
        <v>277</v>
      </c>
      <c r="H6997" s="9" t="s">
        <v>277</v>
      </c>
      <c r="I6997" s="9" t="s">
        <v>277</v>
      </c>
      <c r="J6997" s="9" t="s">
        <v>277</v>
      </c>
      <c r="K6997" s="9" t="s">
        <v>277</v>
      </c>
      <c r="L6997" s="9" t="s">
        <v>277</v>
      </c>
      <c r="M6997" s="65">
        <v>188</v>
      </c>
      <c r="N6997"/>
      <c r="P6997" s="65">
        <f t="shared" si="194"/>
        <v>188</v>
      </c>
    </row>
    <row r="6998" spans="1:16" ht="15">
      <c r="A6998" s="28" t="s">
        <v>2070</v>
      </c>
      <c r="B6998" s="61" t="s">
        <v>2518</v>
      </c>
      <c r="C6998" s="3"/>
      <c r="D6998" s="3"/>
      <c r="E6998" s="9" t="s">
        <v>277</v>
      </c>
      <c r="F6998" s="9" t="s">
        <v>277</v>
      </c>
      <c r="G6998" s="9" t="s">
        <v>277</v>
      </c>
      <c r="H6998" s="9" t="s">
        <v>277</v>
      </c>
      <c r="I6998" s="9" t="s">
        <v>277</v>
      </c>
      <c r="J6998" s="9" t="s">
        <v>277</v>
      </c>
      <c r="K6998" s="9" t="s">
        <v>277</v>
      </c>
      <c r="L6998" s="9" t="s">
        <v>277</v>
      </c>
      <c r="M6998" s="65">
        <v>187</v>
      </c>
      <c r="N6998"/>
      <c r="P6998" s="65">
        <f t="shared" si="194"/>
        <v>187</v>
      </c>
    </row>
    <row r="6999" spans="1:16" ht="15">
      <c r="A6999" s="28" t="s">
        <v>2071</v>
      </c>
      <c r="B6999" s="61" t="s">
        <v>2505</v>
      </c>
      <c r="C6999" s="3"/>
      <c r="D6999" s="3"/>
      <c r="E6999" s="9" t="s">
        <v>277</v>
      </c>
      <c r="F6999" s="9" t="s">
        <v>277</v>
      </c>
      <c r="G6999" s="9" t="s">
        <v>277</v>
      </c>
      <c r="H6999" s="9" t="s">
        <v>277</v>
      </c>
      <c r="I6999" s="9" t="s">
        <v>277</v>
      </c>
      <c r="J6999" s="9" t="s">
        <v>277</v>
      </c>
      <c r="K6999" s="9" t="s">
        <v>277</v>
      </c>
      <c r="L6999" s="9" t="s">
        <v>277</v>
      </c>
      <c r="M6999" s="65">
        <v>187</v>
      </c>
      <c r="N6999"/>
      <c r="P6999" s="65">
        <f t="shared" si="194"/>
        <v>187</v>
      </c>
    </row>
    <row r="7000" spans="1:16" ht="15">
      <c r="A7000" s="28" t="s">
        <v>2072</v>
      </c>
      <c r="B7000" s="226" t="s">
        <v>2074</v>
      </c>
      <c r="E7000" s="9" t="s">
        <v>277</v>
      </c>
      <c r="F7000" s="9" t="s">
        <v>277</v>
      </c>
      <c r="G7000" s="9" t="s">
        <v>277</v>
      </c>
      <c r="H7000" s="9" t="s">
        <v>277</v>
      </c>
      <c r="I7000" s="9" t="s">
        <v>277</v>
      </c>
      <c r="J7000" s="9" t="s">
        <v>277</v>
      </c>
      <c r="K7000" s="9" t="s">
        <v>277</v>
      </c>
      <c r="L7000" s="9">
        <v>141</v>
      </c>
      <c r="M7000" s="65">
        <v>46</v>
      </c>
      <c r="N7000" s="65"/>
      <c r="P7000" s="65">
        <f t="shared" si="194"/>
        <v>187</v>
      </c>
    </row>
    <row r="7001" spans="1:16" ht="15">
      <c r="A7001" s="28" t="s">
        <v>2149</v>
      </c>
      <c r="B7001" s="61" t="s">
        <v>2508</v>
      </c>
      <c r="C7001" s="3"/>
      <c r="D7001" s="3"/>
      <c r="E7001" s="9" t="s">
        <v>277</v>
      </c>
      <c r="F7001" s="9" t="s">
        <v>277</v>
      </c>
      <c r="G7001" s="9" t="s">
        <v>277</v>
      </c>
      <c r="H7001" s="9" t="s">
        <v>277</v>
      </c>
      <c r="I7001" s="9" t="s">
        <v>277</v>
      </c>
      <c r="J7001" s="9" t="s">
        <v>277</v>
      </c>
      <c r="K7001" s="9" t="s">
        <v>277</v>
      </c>
      <c r="L7001" s="9" t="s">
        <v>277</v>
      </c>
      <c r="M7001" s="65">
        <v>185</v>
      </c>
      <c r="N7001"/>
      <c r="P7001" s="65">
        <f t="shared" si="194"/>
        <v>185</v>
      </c>
    </row>
    <row r="7002" spans="1:16" ht="15">
      <c r="A7002" s="28" t="s">
        <v>2150</v>
      </c>
      <c r="B7002" s="61" t="s">
        <v>2625</v>
      </c>
      <c r="C7002" s="3"/>
      <c r="D7002" s="3"/>
      <c r="E7002" s="9" t="s">
        <v>277</v>
      </c>
      <c r="F7002" s="9" t="s">
        <v>277</v>
      </c>
      <c r="G7002" s="9" t="s">
        <v>277</v>
      </c>
      <c r="H7002" s="9" t="s">
        <v>277</v>
      </c>
      <c r="I7002" s="9" t="s">
        <v>277</v>
      </c>
      <c r="J7002" s="9" t="s">
        <v>277</v>
      </c>
      <c r="K7002" s="9" t="s">
        <v>277</v>
      </c>
      <c r="L7002" s="9" t="s">
        <v>277</v>
      </c>
      <c r="M7002" s="65">
        <v>180</v>
      </c>
      <c r="N7002"/>
      <c r="P7002" s="65">
        <f t="shared" si="194"/>
        <v>180</v>
      </c>
    </row>
    <row r="7003" spans="1:16" ht="15">
      <c r="A7003" s="28" t="s">
        <v>2151</v>
      </c>
      <c r="B7003" s="170" t="s">
        <v>1275</v>
      </c>
      <c r="C7003" s="3"/>
      <c r="D7003" s="3"/>
      <c r="E7003" s="9" t="s">
        <v>277</v>
      </c>
      <c r="F7003" s="9" t="s">
        <v>277</v>
      </c>
      <c r="G7003" s="9" t="s">
        <v>277</v>
      </c>
      <c r="H7003" s="9" t="s">
        <v>277</v>
      </c>
      <c r="I7003" s="9">
        <v>174.99999999999818</v>
      </c>
      <c r="J7003" s="9" t="s">
        <v>277</v>
      </c>
      <c r="K7003" s="9" t="s">
        <v>277</v>
      </c>
      <c r="L7003" s="9" t="s">
        <v>277</v>
      </c>
      <c r="M7003" s="9" t="s">
        <v>277</v>
      </c>
      <c r="P7003" s="65">
        <f t="shared" si="194"/>
        <v>174.99999999999818</v>
      </c>
    </row>
    <row r="7004" spans="1:16" ht="15">
      <c r="A7004" s="238" t="s">
        <v>2480</v>
      </c>
      <c r="B7004" s="61" t="s">
        <v>2514</v>
      </c>
      <c r="C7004" s="3"/>
      <c r="D7004" s="3"/>
      <c r="E7004" s="9" t="s">
        <v>277</v>
      </c>
      <c r="F7004" s="9" t="s">
        <v>277</v>
      </c>
      <c r="G7004" s="9" t="s">
        <v>277</v>
      </c>
      <c r="H7004" s="9" t="s">
        <v>277</v>
      </c>
      <c r="I7004" s="9" t="s">
        <v>277</v>
      </c>
      <c r="J7004" s="9" t="s">
        <v>277</v>
      </c>
      <c r="K7004" s="9" t="s">
        <v>277</v>
      </c>
      <c r="L7004" s="9" t="s">
        <v>277</v>
      </c>
      <c r="M7004" s="65">
        <v>173.5</v>
      </c>
      <c r="N7004"/>
      <c r="P7004" s="65">
        <f t="shared" ref="P7004:P7034" si="195">SUM(E7004:M7004)</f>
        <v>173.5</v>
      </c>
    </row>
    <row r="7005" spans="1:16" ht="15">
      <c r="A7005" s="238" t="s">
        <v>2481</v>
      </c>
      <c r="B7005" s="181" t="s">
        <v>1266</v>
      </c>
      <c r="C7005" s="3"/>
      <c r="D7005" s="3"/>
      <c r="E7005" s="9" t="s">
        <v>277</v>
      </c>
      <c r="F7005" s="9" t="s">
        <v>277</v>
      </c>
      <c r="G7005" s="9" t="s">
        <v>277</v>
      </c>
      <c r="H7005" s="9" t="s">
        <v>277</v>
      </c>
      <c r="I7005" s="9">
        <v>172.5</v>
      </c>
      <c r="J7005" s="9" t="s">
        <v>277</v>
      </c>
      <c r="K7005" s="9" t="s">
        <v>277</v>
      </c>
      <c r="L7005" s="9" t="s">
        <v>277</v>
      </c>
      <c r="M7005" s="9" t="s">
        <v>277</v>
      </c>
      <c r="P7005" s="65">
        <f t="shared" si="195"/>
        <v>172.5</v>
      </c>
    </row>
    <row r="7006" spans="1:16" ht="15">
      <c r="A7006" s="238" t="s">
        <v>2482</v>
      </c>
      <c r="B7006" s="61" t="s">
        <v>2612</v>
      </c>
      <c r="C7006" s="3"/>
      <c r="D7006" s="3"/>
      <c r="E7006" s="9" t="s">
        <v>277</v>
      </c>
      <c r="F7006" s="9" t="s">
        <v>277</v>
      </c>
      <c r="G7006" s="9" t="s">
        <v>277</v>
      </c>
      <c r="H7006" s="9" t="s">
        <v>277</v>
      </c>
      <c r="I7006" s="9" t="s">
        <v>277</v>
      </c>
      <c r="J7006" s="9" t="s">
        <v>277</v>
      </c>
      <c r="K7006" s="9" t="s">
        <v>277</v>
      </c>
      <c r="L7006" s="9" t="s">
        <v>277</v>
      </c>
      <c r="M7006" s="65">
        <v>171</v>
      </c>
      <c r="N7006"/>
      <c r="P7006" s="65">
        <f t="shared" si="195"/>
        <v>171</v>
      </c>
    </row>
    <row r="7007" spans="1:16" ht="15">
      <c r="A7007" s="238" t="s">
        <v>2483</v>
      </c>
      <c r="B7007" s="61" t="s">
        <v>2524</v>
      </c>
      <c r="C7007" s="3"/>
      <c r="D7007" s="3"/>
      <c r="E7007" s="9" t="s">
        <v>277</v>
      </c>
      <c r="F7007" s="9" t="s">
        <v>277</v>
      </c>
      <c r="G7007" s="9" t="s">
        <v>277</v>
      </c>
      <c r="H7007" s="9" t="s">
        <v>277</v>
      </c>
      <c r="I7007" s="9" t="s">
        <v>277</v>
      </c>
      <c r="J7007" s="9" t="s">
        <v>277</v>
      </c>
      <c r="K7007" s="9" t="s">
        <v>277</v>
      </c>
      <c r="L7007" s="9" t="s">
        <v>277</v>
      </c>
      <c r="M7007" s="65">
        <v>170.5</v>
      </c>
      <c r="N7007"/>
      <c r="P7007" s="65">
        <f t="shared" si="195"/>
        <v>170.5</v>
      </c>
    </row>
    <row r="7008" spans="1:16" ht="15">
      <c r="A7008" s="238" t="s">
        <v>2484</v>
      </c>
      <c r="B7008" s="61" t="s">
        <v>2511</v>
      </c>
      <c r="C7008" s="3"/>
      <c r="D7008" s="3"/>
      <c r="E7008" s="9" t="s">
        <v>277</v>
      </c>
      <c r="F7008" s="9" t="s">
        <v>277</v>
      </c>
      <c r="G7008" s="9" t="s">
        <v>277</v>
      </c>
      <c r="H7008" s="9" t="s">
        <v>277</v>
      </c>
      <c r="I7008" s="9" t="s">
        <v>277</v>
      </c>
      <c r="J7008" s="9" t="s">
        <v>277</v>
      </c>
      <c r="K7008" s="9" t="s">
        <v>277</v>
      </c>
      <c r="L7008" s="9" t="s">
        <v>277</v>
      </c>
      <c r="M7008" s="65">
        <v>167</v>
      </c>
      <c r="N7008"/>
      <c r="P7008" s="65">
        <f t="shared" si="195"/>
        <v>167</v>
      </c>
    </row>
    <row r="7009" spans="1:16" ht="15">
      <c r="A7009" s="238" t="s">
        <v>2485</v>
      </c>
      <c r="B7009" s="170" t="s">
        <v>1282</v>
      </c>
      <c r="C7009" s="3"/>
      <c r="D7009" s="3"/>
      <c r="E7009" s="9" t="s">
        <v>277</v>
      </c>
      <c r="F7009" s="9" t="s">
        <v>277</v>
      </c>
      <c r="G7009" s="9" t="s">
        <v>277</v>
      </c>
      <c r="H7009" s="9" t="s">
        <v>277</v>
      </c>
      <c r="I7009" s="9">
        <v>166.99999999999818</v>
      </c>
      <c r="J7009" s="9" t="s">
        <v>277</v>
      </c>
      <c r="K7009" s="9" t="s">
        <v>277</v>
      </c>
      <c r="L7009" s="9" t="s">
        <v>277</v>
      </c>
      <c r="M7009" s="9" t="s">
        <v>277</v>
      </c>
      <c r="P7009" s="65">
        <f t="shared" si="195"/>
        <v>166.99999999999818</v>
      </c>
    </row>
    <row r="7010" spans="1:16" ht="15">
      <c r="A7010" s="238" t="s">
        <v>2486</v>
      </c>
      <c r="B7010" s="61" t="s">
        <v>2523</v>
      </c>
      <c r="C7010" s="3"/>
      <c r="D7010" s="3"/>
      <c r="E7010" s="9" t="s">
        <v>277</v>
      </c>
      <c r="F7010" s="9" t="s">
        <v>277</v>
      </c>
      <c r="G7010" s="9" t="s">
        <v>277</v>
      </c>
      <c r="H7010" s="9" t="s">
        <v>277</v>
      </c>
      <c r="I7010" s="9" t="s">
        <v>277</v>
      </c>
      <c r="J7010" s="9" t="s">
        <v>277</v>
      </c>
      <c r="K7010" s="9" t="s">
        <v>277</v>
      </c>
      <c r="L7010" s="9" t="s">
        <v>277</v>
      </c>
      <c r="M7010" s="65">
        <v>159.5</v>
      </c>
      <c r="N7010"/>
      <c r="P7010" s="65">
        <f t="shared" si="195"/>
        <v>159.5</v>
      </c>
    </row>
    <row r="7011" spans="1:16" ht="15">
      <c r="A7011" s="238" t="s">
        <v>2487</v>
      </c>
      <c r="B7011" s="61" t="s">
        <v>2503</v>
      </c>
      <c r="C7011" s="3"/>
      <c r="D7011" s="3"/>
      <c r="E7011" s="9" t="s">
        <v>277</v>
      </c>
      <c r="F7011" s="9" t="s">
        <v>277</v>
      </c>
      <c r="G7011" s="9" t="s">
        <v>277</v>
      </c>
      <c r="H7011" s="9" t="s">
        <v>277</v>
      </c>
      <c r="I7011" s="9" t="s">
        <v>277</v>
      </c>
      <c r="J7011" s="9" t="s">
        <v>277</v>
      </c>
      <c r="K7011" s="9" t="s">
        <v>277</v>
      </c>
      <c r="L7011" s="9" t="s">
        <v>277</v>
      </c>
      <c r="M7011" s="65">
        <v>157.5</v>
      </c>
      <c r="N7011"/>
      <c r="P7011" s="65">
        <f t="shared" si="195"/>
        <v>157.5</v>
      </c>
    </row>
    <row r="7012" spans="1:16" ht="15">
      <c r="A7012" s="238" t="s">
        <v>2488</v>
      </c>
      <c r="B7012" s="61" t="s">
        <v>2527</v>
      </c>
      <c r="C7012" s="3"/>
      <c r="D7012" s="3"/>
      <c r="E7012" s="9" t="s">
        <v>277</v>
      </c>
      <c r="F7012" s="9" t="s">
        <v>277</v>
      </c>
      <c r="G7012" s="9" t="s">
        <v>277</v>
      </c>
      <c r="H7012" s="9" t="s">
        <v>277</v>
      </c>
      <c r="I7012" s="9" t="s">
        <v>277</v>
      </c>
      <c r="J7012" s="9" t="s">
        <v>277</v>
      </c>
      <c r="K7012" s="9" t="s">
        <v>277</v>
      </c>
      <c r="L7012" s="9" t="s">
        <v>277</v>
      </c>
      <c r="M7012" s="65">
        <v>154.5</v>
      </c>
      <c r="N7012"/>
      <c r="P7012" s="65">
        <f t="shared" si="195"/>
        <v>154.5</v>
      </c>
    </row>
    <row r="7013" spans="1:16" ht="15">
      <c r="A7013" s="238" t="s">
        <v>2489</v>
      </c>
      <c r="B7013" s="61" t="s">
        <v>2522</v>
      </c>
      <c r="C7013" s="3"/>
      <c r="D7013" s="3"/>
      <c r="E7013" s="9" t="s">
        <v>277</v>
      </c>
      <c r="F7013" s="9" t="s">
        <v>277</v>
      </c>
      <c r="G7013" s="9" t="s">
        <v>277</v>
      </c>
      <c r="H7013" s="9" t="s">
        <v>277</v>
      </c>
      <c r="I7013" s="9" t="s">
        <v>277</v>
      </c>
      <c r="J7013" s="9" t="s">
        <v>277</v>
      </c>
      <c r="K7013" s="9" t="s">
        <v>277</v>
      </c>
      <c r="L7013" s="9" t="s">
        <v>277</v>
      </c>
      <c r="M7013" s="65">
        <v>153.5</v>
      </c>
      <c r="N7013"/>
      <c r="P7013" s="65">
        <f t="shared" si="195"/>
        <v>153.5</v>
      </c>
    </row>
    <row r="7014" spans="1:16" ht="15">
      <c r="A7014" s="238" t="s">
        <v>2490</v>
      </c>
      <c r="B7014" s="226" t="s">
        <v>1577</v>
      </c>
      <c r="C7014" s="3"/>
      <c r="D7014" s="3"/>
      <c r="E7014" s="9" t="s">
        <v>277</v>
      </c>
      <c r="F7014" s="9" t="s">
        <v>277</v>
      </c>
      <c r="G7014" s="9" t="s">
        <v>277</v>
      </c>
      <c r="H7014" s="9" t="s">
        <v>277</v>
      </c>
      <c r="I7014" s="9" t="s">
        <v>277</v>
      </c>
      <c r="J7014" s="9">
        <v>151.49999999999636</v>
      </c>
      <c r="K7014" s="9" t="s">
        <v>277</v>
      </c>
      <c r="L7014" s="9" t="s">
        <v>277</v>
      </c>
      <c r="M7014" s="9" t="s">
        <v>277</v>
      </c>
      <c r="P7014" s="65">
        <f t="shared" si="195"/>
        <v>151.49999999999636</v>
      </c>
    </row>
    <row r="7015" spans="1:16" ht="15">
      <c r="A7015" s="238" t="s">
        <v>2491</v>
      </c>
      <c r="B7015" s="61" t="s">
        <v>2521</v>
      </c>
      <c r="C7015" s="3"/>
      <c r="D7015" s="3"/>
      <c r="E7015" s="9" t="s">
        <v>277</v>
      </c>
      <c r="F7015" s="9" t="s">
        <v>277</v>
      </c>
      <c r="G7015" s="9" t="s">
        <v>277</v>
      </c>
      <c r="H7015" s="9" t="s">
        <v>277</v>
      </c>
      <c r="I7015" s="9" t="s">
        <v>277</v>
      </c>
      <c r="J7015" s="9" t="s">
        <v>277</v>
      </c>
      <c r="K7015" s="9" t="s">
        <v>277</v>
      </c>
      <c r="L7015" s="9" t="s">
        <v>277</v>
      </c>
      <c r="M7015" s="65">
        <v>149</v>
      </c>
      <c r="N7015"/>
      <c r="P7015" s="65">
        <f t="shared" si="195"/>
        <v>149</v>
      </c>
    </row>
    <row r="7016" spans="1:16" ht="15">
      <c r="A7016" s="238" t="s">
        <v>2492</v>
      </c>
      <c r="B7016" s="61" t="s">
        <v>640</v>
      </c>
      <c r="E7016" s="9" t="s">
        <v>277</v>
      </c>
      <c r="F7016" s="9" t="s">
        <v>277</v>
      </c>
      <c r="G7016" s="9" t="s">
        <v>277</v>
      </c>
      <c r="H7016" s="9">
        <v>148.99999999999636</v>
      </c>
      <c r="I7016" s="9" t="s">
        <v>277</v>
      </c>
      <c r="J7016" s="9" t="s">
        <v>277</v>
      </c>
      <c r="K7016" s="9" t="s">
        <v>277</v>
      </c>
      <c r="L7016" s="9" t="s">
        <v>277</v>
      </c>
      <c r="M7016" s="9" t="s">
        <v>277</v>
      </c>
      <c r="P7016" s="65">
        <f t="shared" si="195"/>
        <v>148.99999999999636</v>
      </c>
    </row>
    <row r="7017" spans="1:16" ht="15">
      <c r="A7017" s="238" t="s">
        <v>2493</v>
      </c>
      <c r="B7017" s="61" t="s">
        <v>2528</v>
      </c>
      <c r="C7017" s="3"/>
      <c r="D7017" s="3"/>
      <c r="E7017" s="9" t="s">
        <v>277</v>
      </c>
      <c r="F7017" s="9" t="s">
        <v>277</v>
      </c>
      <c r="G7017" s="9" t="s">
        <v>277</v>
      </c>
      <c r="H7017" s="9" t="s">
        <v>277</v>
      </c>
      <c r="I7017" s="9" t="s">
        <v>277</v>
      </c>
      <c r="J7017" s="9" t="s">
        <v>277</v>
      </c>
      <c r="K7017" s="9" t="s">
        <v>277</v>
      </c>
      <c r="L7017" s="9" t="s">
        <v>277</v>
      </c>
      <c r="M7017" s="65">
        <v>144.5</v>
      </c>
      <c r="N7017"/>
      <c r="P7017" s="65">
        <f t="shared" si="195"/>
        <v>144.5</v>
      </c>
    </row>
    <row r="7018" spans="1:16" ht="15">
      <c r="A7018" s="238" t="s">
        <v>2494</v>
      </c>
      <c r="B7018" s="61" t="s">
        <v>2516</v>
      </c>
      <c r="C7018" s="3"/>
      <c r="D7018" s="3"/>
      <c r="E7018" s="9" t="s">
        <v>277</v>
      </c>
      <c r="F7018" s="9" t="s">
        <v>277</v>
      </c>
      <c r="G7018" s="9" t="s">
        <v>277</v>
      </c>
      <c r="H7018" s="9" t="s">
        <v>277</v>
      </c>
      <c r="I7018" s="9" t="s">
        <v>277</v>
      </c>
      <c r="J7018" s="9" t="s">
        <v>277</v>
      </c>
      <c r="K7018" s="9" t="s">
        <v>277</v>
      </c>
      <c r="L7018" s="9" t="s">
        <v>277</v>
      </c>
      <c r="M7018" s="65">
        <v>143.5</v>
      </c>
      <c r="N7018"/>
      <c r="P7018" s="65">
        <f t="shared" si="195"/>
        <v>143.5</v>
      </c>
    </row>
    <row r="7019" spans="1:16" ht="15">
      <c r="A7019" s="238" t="s">
        <v>2495</v>
      </c>
      <c r="B7019" s="61" t="s">
        <v>2515</v>
      </c>
      <c r="C7019" s="3"/>
      <c r="D7019" s="3"/>
      <c r="E7019" s="9" t="s">
        <v>277</v>
      </c>
      <c r="F7019" s="9" t="s">
        <v>277</v>
      </c>
      <c r="G7019" s="9" t="s">
        <v>277</v>
      </c>
      <c r="H7019" s="9" t="s">
        <v>277</v>
      </c>
      <c r="I7019" s="9" t="s">
        <v>277</v>
      </c>
      <c r="J7019" s="9" t="s">
        <v>277</v>
      </c>
      <c r="K7019" s="9" t="s">
        <v>277</v>
      </c>
      <c r="L7019" s="9" t="s">
        <v>277</v>
      </c>
      <c r="M7019" s="65">
        <v>143</v>
      </c>
      <c r="N7019"/>
      <c r="P7019" s="65">
        <f t="shared" si="195"/>
        <v>143</v>
      </c>
    </row>
    <row r="7020" spans="1:16" ht="15">
      <c r="A7020" s="238" t="s">
        <v>2496</v>
      </c>
      <c r="B7020" s="61" t="s">
        <v>2526</v>
      </c>
      <c r="C7020" s="3"/>
      <c r="D7020" s="3"/>
      <c r="E7020" s="9" t="s">
        <v>277</v>
      </c>
      <c r="F7020" s="9" t="s">
        <v>277</v>
      </c>
      <c r="G7020" s="9" t="s">
        <v>277</v>
      </c>
      <c r="H7020" s="9" t="s">
        <v>277</v>
      </c>
      <c r="I7020" s="9" t="s">
        <v>277</v>
      </c>
      <c r="J7020" s="9" t="s">
        <v>277</v>
      </c>
      <c r="K7020" s="9" t="s">
        <v>277</v>
      </c>
      <c r="L7020" s="9" t="s">
        <v>277</v>
      </c>
      <c r="M7020" s="65">
        <v>141</v>
      </c>
      <c r="N7020"/>
      <c r="P7020" s="65">
        <f t="shared" si="195"/>
        <v>141</v>
      </c>
    </row>
    <row r="7021" spans="1:16" ht="15">
      <c r="A7021" s="238" t="s">
        <v>2497</v>
      </c>
      <c r="B7021" s="61" t="s">
        <v>2510</v>
      </c>
      <c r="C7021" s="3"/>
      <c r="D7021" s="3"/>
      <c r="E7021" s="9" t="s">
        <v>277</v>
      </c>
      <c r="F7021" s="9" t="s">
        <v>277</v>
      </c>
      <c r="G7021" s="9" t="s">
        <v>277</v>
      </c>
      <c r="H7021" s="9" t="s">
        <v>277</v>
      </c>
      <c r="I7021" s="9" t="s">
        <v>277</v>
      </c>
      <c r="J7021" s="9" t="s">
        <v>277</v>
      </c>
      <c r="K7021" s="9" t="s">
        <v>277</v>
      </c>
      <c r="L7021" s="9" t="s">
        <v>277</v>
      </c>
      <c r="M7021" s="65">
        <v>140</v>
      </c>
      <c r="N7021"/>
      <c r="P7021" s="65">
        <f t="shared" si="195"/>
        <v>140</v>
      </c>
    </row>
    <row r="7022" spans="1:16" ht="15">
      <c r="A7022" s="238" t="s">
        <v>2498</v>
      </c>
      <c r="B7022" s="61" t="s">
        <v>2519</v>
      </c>
      <c r="C7022" s="3"/>
      <c r="D7022" s="3"/>
      <c r="E7022" s="9" t="s">
        <v>277</v>
      </c>
      <c r="F7022" s="9" t="s">
        <v>277</v>
      </c>
      <c r="G7022" s="9" t="s">
        <v>277</v>
      </c>
      <c r="H7022" s="9" t="s">
        <v>277</v>
      </c>
      <c r="I7022" s="9" t="s">
        <v>277</v>
      </c>
      <c r="J7022" s="9" t="s">
        <v>277</v>
      </c>
      <c r="K7022" s="9" t="s">
        <v>277</v>
      </c>
      <c r="L7022" s="9" t="s">
        <v>277</v>
      </c>
      <c r="M7022" s="65">
        <v>139.5</v>
      </c>
      <c r="N7022"/>
      <c r="P7022" s="65">
        <f t="shared" si="195"/>
        <v>139.5</v>
      </c>
    </row>
    <row r="7023" spans="1:16" ht="15">
      <c r="A7023" s="238" t="s">
        <v>2499</v>
      </c>
      <c r="B7023" s="61" t="s">
        <v>2506</v>
      </c>
      <c r="C7023" s="3"/>
      <c r="D7023" s="3"/>
      <c r="E7023" s="9" t="s">
        <v>277</v>
      </c>
      <c r="F7023" s="9" t="s">
        <v>277</v>
      </c>
      <c r="G7023" s="9" t="s">
        <v>277</v>
      </c>
      <c r="H7023" s="9" t="s">
        <v>277</v>
      </c>
      <c r="I7023" s="9" t="s">
        <v>277</v>
      </c>
      <c r="J7023" s="9" t="s">
        <v>277</v>
      </c>
      <c r="K7023" s="9" t="s">
        <v>277</v>
      </c>
      <c r="L7023" s="9" t="s">
        <v>277</v>
      </c>
      <c r="M7023" s="65">
        <v>131</v>
      </c>
      <c r="N7023"/>
      <c r="P7023" s="65">
        <f t="shared" si="195"/>
        <v>131</v>
      </c>
    </row>
    <row r="7024" spans="1:16" ht="15">
      <c r="A7024" s="238" t="s">
        <v>2500</v>
      </c>
      <c r="B7024" s="61" t="s">
        <v>2529</v>
      </c>
      <c r="C7024" s="3"/>
      <c r="D7024" s="3"/>
      <c r="E7024" s="9" t="s">
        <v>277</v>
      </c>
      <c r="F7024" s="9" t="s">
        <v>277</v>
      </c>
      <c r="G7024" s="9" t="s">
        <v>277</v>
      </c>
      <c r="H7024" s="9" t="s">
        <v>277</v>
      </c>
      <c r="I7024" s="9" t="s">
        <v>277</v>
      </c>
      <c r="J7024" s="9" t="s">
        <v>277</v>
      </c>
      <c r="K7024" s="9" t="s">
        <v>277</v>
      </c>
      <c r="L7024" s="9" t="s">
        <v>277</v>
      </c>
      <c r="M7024" s="65">
        <v>130.5</v>
      </c>
      <c r="N7024"/>
      <c r="P7024" s="65">
        <f t="shared" si="195"/>
        <v>130.5</v>
      </c>
    </row>
    <row r="7025" spans="1:21" ht="15">
      <c r="A7025" s="238" t="s">
        <v>2501</v>
      </c>
      <c r="B7025" s="61" t="s">
        <v>2532</v>
      </c>
      <c r="C7025" s="3"/>
      <c r="D7025" s="3"/>
      <c r="E7025" s="9" t="s">
        <v>277</v>
      </c>
      <c r="F7025" s="9" t="s">
        <v>277</v>
      </c>
      <c r="G7025" s="9" t="s">
        <v>277</v>
      </c>
      <c r="H7025" s="9" t="s">
        <v>277</v>
      </c>
      <c r="I7025" s="9" t="s">
        <v>277</v>
      </c>
      <c r="J7025" s="9" t="s">
        <v>277</v>
      </c>
      <c r="K7025" s="9" t="s">
        <v>277</v>
      </c>
      <c r="L7025" s="9" t="s">
        <v>277</v>
      </c>
      <c r="M7025" s="65">
        <v>123.5</v>
      </c>
      <c r="N7025"/>
      <c r="P7025" s="65">
        <f t="shared" si="195"/>
        <v>123.5</v>
      </c>
    </row>
    <row r="7026" spans="1:21" ht="15">
      <c r="A7026" s="238" t="s">
        <v>2502</v>
      </c>
      <c r="B7026" s="61" t="s">
        <v>163</v>
      </c>
      <c r="E7026" s="9" t="s">
        <v>277</v>
      </c>
      <c r="F7026" s="9" t="s">
        <v>277</v>
      </c>
      <c r="G7026" s="9">
        <v>110.50000000000364</v>
      </c>
      <c r="H7026" s="9" t="s">
        <v>277</v>
      </c>
      <c r="I7026" s="9" t="s">
        <v>277</v>
      </c>
      <c r="J7026" s="9" t="s">
        <v>277</v>
      </c>
      <c r="K7026" s="9" t="s">
        <v>277</v>
      </c>
      <c r="L7026" s="9" t="s">
        <v>277</v>
      </c>
      <c r="M7026" s="9" t="s">
        <v>277</v>
      </c>
      <c r="P7026" s="65">
        <f t="shared" si="195"/>
        <v>110.50000000000364</v>
      </c>
    </row>
    <row r="7027" spans="1:21" ht="15">
      <c r="A7027" s="238" t="s">
        <v>2531</v>
      </c>
      <c r="B7027" s="61" t="s">
        <v>2509</v>
      </c>
      <c r="C7027" s="3"/>
      <c r="D7027" s="3"/>
      <c r="E7027" s="9" t="s">
        <v>277</v>
      </c>
      <c r="F7027" s="9" t="s">
        <v>277</v>
      </c>
      <c r="G7027" s="9" t="s">
        <v>277</v>
      </c>
      <c r="H7027" s="9" t="s">
        <v>277</v>
      </c>
      <c r="I7027" s="9" t="s">
        <v>277</v>
      </c>
      <c r="J7027" s="9" t="s">
        <v>277</v>
      </c>
      <c r="K7027" s="9" t="s">
        <v>277</v>
      </c>
      <c r="L7027" s="9" t="s">
        <v>277</v>
      </c>
      <c r="M7027" s="65">
        <v>106</v>
      </c>
      <c r="N7027"/>
      <c r="P7027" s="65">
        <f t="shared" si="195"/>
        <v>106</v>
      </c>
    </row>
    <row r="7028" spans="1:21" ht="15">
      <c r="A7028" s="238" t="s">
        <v>2613</v>
      </c>
      <c r="B7028" s="226" t="s">
        <v>1595</v>
      </c>
      <c r="E7028" s="9" t="s">
        <v>277</v>
      </c>
      <c r="F7028" s="9" t="s">
        <v>277</v>
      </c>
      <c r="G7028" s="9" t="s">
        <v>277</v>
      </c>
      <c r="H7028" s="9" t="s">
        <v>277</v>
      </c>
      <c r="I7028" s="9" t="s">
        <v>277</v>
      </c>
      <c r="J7028" s="9" t="s">
        <v>277</v>
      </c>
      <c r="K7028" s="9">
        <v>102</v>
      </c>
      <c r="L7028" s="9" t="s">
        <v>277</v>
      </c>
      <c r="M7028" s="9" t="s">
        <v>277</v>
      </c>
      <c r="P7028" s="65">
        <f t="shared" si="195"/>
        <v>102</v>
      </c>
    </row>
    <row r="7029" spans="1:21" ht="15">
      <c r="A7029" s="238" t="s">
        <v>2626</v>
      </c>
      <c r="B7029" s="226" t="s">
        <v>1616</v>
      </c>
      <c r="E7029" s="9" t="s">
        <v>277</v>
      </c>
      <c r="F7029" s="9" t="s">
        <v>277</v>
      </c>
      <c r="G7029" s="9" t="s">
        <v>277</v>
      </c>
      <c r="H7029" s="9" t="s">
        <v>277</v>
      </c>
      <c r="I7029" s="9" t="s">
        <v>277</v>
      </c>
      <c r="J7029" s="9" t="s">
        <v>277</v>
      </c>
      <c r="K7029" s="9">
        <v>94.000000000005457</v>
      </c>
      <c r="L7029" s="9" t="s">
        <v>277</v>
      </c>
      <c r="M7029" s="9" t="s">
        <v>277</v>
      </c>
      <c r="P7029" s="65">
        <f t="shared" si="195"/>
        <v>94.000000000005457</v>
      </c>
    </row>
    <row r="7030" spans="1:21" ht="15">
      <c r="A7030" s="238" t="s">
        <v>2662</v>
      </c>
      <c r="B7030" s="170" t="s">
        <v>1274</v>
      </c>
      <c r="C7030" s="3"/>
      <c r="D7030" s="3"/>
      <c r="E7030" s="9" t="s">
        <v>277</v>
      </c>
      <c r="F7030" s="9" t="s">
        <v>277</v>
      </c>
      <c r="G7030" s="9" t="s">
        <v>277</v>
      </c>
      <c r="H7030" s="9" t="s">
        <v>277</v>
      </c>
      <c r="I7030" s="9">
        <v>89.000000000003638</v>
      </c>
      <c r="J7030" s="9" t="s">
        <v>277</v>
      </c>
      <c r="K7030" s="9" t="s">
        <v>277</v>
      </c>
      <c r="L7030" s="9" t="s">
        <v>277</v>
      </c>
      <c r="M7030" s="9" t="s">
        <v>277</v>
      </c>
      <c r="P7030" s="65">
        <f t="shared" si="195"/>
        <v>89.000000000003638</v>
      </c>
    </row>
    <row r="7031" spans="1:21" ht="15">
      <c r="A7031" s="238" t="s">
        <v>2663</v>
      </c>
      <c r="B7031" s="61" t="s">
        <v>2512</v>
      </c>
      <c r="C7031" s="3"/>
      <c r="D7031" s="3"/>
      <c r="E7031" s="9" t="s">
        <v>277</v>
      </c>
      <c r="F7031" s="9" t="s">
        <v>277</v>
      </c>
      <c r="G7031" s="9" t="s">
        <v>277</v>
      </c>
      <c r="H7031" s="9" t="s">
        <v>277</v>
      </c>
      <c r="I7031" s="9" t="s">
        <v>277</v>
      </c>
      <c r="J7031" s="9" t="s">
        <v>277</v>
      </c>
      <c r="K7031" s="9" t="s">
        <v>277</v>
      </c>
      <c r="L7031" s="9" t="s">
        <v>277</v>
      </c>
      <c r="M7031" s="65">
        <v>80.25</v>
      </c>
      <c r="N7031"/>
      <c r="P7031" s="65">
        <f t="shared" si="195"/>
        <v>80.25</v>
      </c>
    </row>
    <row r="7032" spans="1:21" ht="15">
      <c r="A7032" s="238" t="s">
        <v>2664</v>
      </c>
      <c r="B7032" s="61" t="s">
        <v>2517</v>
      </c>
      <c r="C7032" s="3"/>
      <c r="D7032" s="3"/>
      <c r="E7032" s="9" t="s">
        <v>277</v>
      </c>
      <c r="F7032" s="9" t="s">
        <v>277</v>
      </c>
      <c r="G7032" s="9" t="s">
        <v>277</v>
      </c>
      <c r="H7032" s="9" t="s">
        <v>277</v>
      </c>
      <c r="I7032" s="9" t="s">
        <v>277</v>
      </c>
      <c r="J7032" s="9" t="s">
        <v>277</v>
      </c>
      <c r="K7032" s="9" t="s">
        <v>277</v>
      </c>
      <c r="L7032" s="9" t="s">
        <v>277</v>
      </c>
      <c r="M7032" s="65">
        <v>64.5</v>
      </c>
      <c r="N7032"/>
      <c r="P7032" s="65">
        <f t="shared" si="195"/>
        <v>64.5</v>
      </c>
    </row>
    <row r="7033" spans="1:21" ht="15">
      <c r="A7033" s="238" t="s">
        <v>2665</v>
      </c>
      <c r="B7033" s="61" t="s">
        <v>650</v>
      </c>
      <c r="E7033" s="9" t="s">
        <v>277</v>
      </c>
      <c r="F7033" s="9" t="s">
        <v>277</v>
      </c>
      <c r="G7033" s="9" t="s">
        <v>277</v>
      </c>
      <c r="H7033" s="9">
        <v>57.999999999998181</v>
      </c>
      <c r="I7033" s="9" t="s">
        <v>277</v>
      </c>
      <c r="J7033" s="9" t="s">
        <v>277</v>
      </c>
      <c r="K7033" s="9" t="s">
        <v>277</v>
      </c>
      <c r="L7033" s="9" t="s">
        <v>277</v>
      </c>
      <c r="M7033" s="9" t="s">
        <v>277</v>
      </c>
      <c r="P7033" s="65">
        <f t="shared" si="195"/>
        <v>57.999999999998181</v>
      </c>
    </row>
    <row r="7034" spans="1:21" ht="15">
      <c r="A7034" s="238" t="s">
        <v>2666</v>
      </c>
      <c r="B7034" s="226" t="s">
        <v>1594</v>
      </c>
      <c r="E7034" s="9" t="s">
        <v>277</v>
      </c>
      <c r="F7034" s="9" t="s">
        <v>277</v>
      </c>
      <c r="G7034" s="9" t="s">
        <v>277</v>
      </c>
      <c r="H7034" s="9" t="s">
        <v>277</v>
      </c>
      <c r="I7034" s="9" t="s">
        <v>277</v>
      </c>
      <c r="J7034" s="9" t="s">
        <v>277</v>
      </c>
      <c r="K7034" s="9">
        <v>19.999999999998181</v>
      </c>
      <c r="L7034" s="9" t="s">
        <v>277</v>
      </c>
      <c r="M7034" s="9" t="s">
        <v>277</v>
      </c>
      <c r="P7034" s="65">
        <f t="shared" si="195"/>
        <v>19.999999999998181</v>
      </c>
    </row>
    <row r="7035" spans="1:21" ht="14.25">
      <c r="A7035" s="28"/>
      <c r="L7035" s="67"/>
      <c r="M7035" s="67"/>
      <c r="N7035"/>
    </row>
    <row r="7036" spans="1:21" ht="14.25">
      <c r="A7036" s="28"/>
      <c r="L7036" s="67"/>
      <c r="M7036" s="67"/>
      <c r="N7036"/>
    </row>
    <row r="7037" spans="1:21">
      <c r="L7037" s="67"/>
      <c r="M7037" s="67"/>
      <c r="N7037"/>
    </row>
    <row r="7038" spans="1:21" ht="25.5">
      <c r="A7038" s="23" t="s">
        <v>1852</v>
      </c>
      <c r="L7038" s="67"/>
      <c r="M7038" s="67"/>
      <c r="N7038"/>
    </row>
    <row r="7039" spans="1:21">
      <c r="L7039" s="67"/>
      <c r="M7039" s="67"/>
      <c r="U7039" t="s">
        <v>2297</v>
      </c>
    </row>
    <row r="7040" spans="1:21" ht="15">
      <c r="A7040" s="38"/>
      <c r="B7040" s="38"/>
      <c r="C7040" s="38"/>
      <c r="D7040" s="38"/>
      <c r="E7040" s="59">
        <v>2016</v>
      </c>
      <c r="F7040" s="59">
        <v>2017</v>
      </c>
      <c r="G7040" s="59">
        <v>2018</v>
      </c>
      <c r="H7040" s="59">
        <v>2019</v>
      </c>
      <c r="I7040" s="59">
        <v>2020</v>
      </c>
      <c r="J7040" s="59">
        <v>2021</v>
      </c>
      <c r="K7040" s="59">
        <v>2022</v>
      </c>
      <c r="L7040" s="59">
        <v>2023</v>
      </c>
      <c r="M7040" s="59">
        <v>2024</v>
      </c>
      <c r="P7040" s="68" t="s">
        <v>40</v>
      </c>
    </row>
    <row r="7041" spans="1:21" ht="15">
      <c r="A7041" s="28" t="s">
        <v>0</v>
      </c>
      <c r="B7041" s="61" t="s">
        <v>11</v>
      </c>
      <c r="E7041" s="174">
        <v>649</v>
      </c>
      <c r="F7041" s="9" t="s">
        <v>182</v>
      </c>
      <c r="G7041" s="9" t="s">
        <v>182</v>
      </c>
      <c r="H7041" s="9" t="s">
        <v>182</v>
      </c>
      <c r="I7041" s="9" t="s">
        <v>182</v>
      </c>
      <c r="J7041" s="179">
        <v>849.5</v>
      </c>
      <c r="K7041" s="9" t="s">
        <v>182</v>
      </c>
      <c r="L7041" s="9" t="s">
        <v>182</v>
      </c>
      <c r="M7041" s="65">
        <v>444.09999999999997</v>
      </c>
      <c r="P7041" s="65">
        <f t="shared" ref="P7041:P7072" si="196">SUM(E7041:M7041)</f>
        <v>1942.6</v>
      </c>
      <c r="R7041" t="s">
        <v>352</v>
      </c>
      <c r="U7041" s="226"/>
    </row>
    <row r="7042" spans="1:21" ht="15">
      <c r="A7042" s="28" t="s">
        <v>2</v>
      </c>
      <c r="B7042" s="61" t="s">
        <v>9</v>
      </c>
      <c r="E7042" s="179">
        <v>469.7</v>
      </c>
      <c r="F7042" s="9" t="s">
        <v>182</v>
      </c>
      <c r="G7042" s="9" t="s">
        <v>182</v>
      </c>
      <c r="H7042" s="9" t="s">
        <v>182</v>
      </c>
      <c r="I7042" s="9" t="s">
        <v>182</v>
      </c>
      <c r="J7042" s="179">
        <v>849.100000000004</v>
      </c>
      <c r="K7042" s="9" t="s">
        <v>182</v>
      </c>
      <c r="L7042" s="9" t="s">
        <v>182</v>
      </c>
      <c r="M7042" s="65">
        <v>431.6</v>
      </c>
      <c r="P7042" s="65">
        <f t="shared" si="196"/>
        <v>1750.4000000000042</v>
      </c>
      <c r="R7042" t="s">
        <v>319</v>
      </c>
      <c r="U7042" s="61"/>
    </row>
    <row r="7043" spans="1:21" ht="15">
      <c r="A7043" s="28" t="s">
        <v>3</v>
      </c>
      <c r="B7043" s="61" t="s">
        <v>23</v>
      </c>
      <c r="E7043" s="9">
        <v>325.7</v>
      </c>
      <c r="F7043" s="9" t="s">
        <v>182</v>
      </c>
      <c r="G7043" s="9" t="s">
        <v>182</v>
      </c>
      <c r="H7043" s="9" t="s">
        <v>182</v>
      </c>
      <c r="I7043" s="9" t="s">
        <v>182</v>
      </c>
      <c r="J7043" s="9">
        <v>770.20000000000073</v>
      </c>
      <c r="K7043" s="9" t="s">
        <v>182</v>
      </c>
      <c r="L7043" s="9" t="s">
        <v>182</v>
      </c>
      <c r="M7043" s="65">
        <v>575.80000000000007</v>
      </c>
      <c r="P7043" s="65">
        <f t="shared" si="196"/>
        <v>1671.7000000000007</v>
      </c>
      <c r="U7043" s="61"/>
    </row>
    <row r="7044" spans="1:21" ht="15">
      <c r="A7044" s="28" t="s">
        <v>5</v>
      </c>
      <c r="B7044" s="61" t="s">
        <v>25</v>
      </c>
      <c r="E7044" s="9">
        <v>313</v>
      </c>
      <c r="F7044" s="9" t="s">
        <v>182</v>
      </c>
      <c r="G7044" s="9" t="s">
        <v>182</v>
      </c>
      <c r="H7044" s="9" t="s">
        <v>182</v>
      </c>
      <c r="I7044" s="9" t="s">
        <v>182</v>
      </c>
      <c r="J7044" s="9">
        <v>789.20000000000073</v>
      </c>
      <c r="K7044" s="9" t="s">
        <v>182</v>
      </c>
      <c r="L7044" s="9" t="s">
        <v>182</v>
      </c>
      <c r="M7044" s="65">
        <v>542.1</v>
      </c>
      <c r="P7044" s="65">
        <f t="shared" si="196"/>
        <v>1644.3000000000006</v>
      </c>
      <c r="U7044" s="181"/>
    </row>
    <row r="7045" spans="1:21" ht="15">
      <c r="A7045" s="28" t="s">
        <v>7</v>
      </c>
      <c r="B7045" s="61" t="s">
        <v>33</v>
      </c>
      <c r="E7045" s="179">
        <v>507.7</v>
      </c>
      <c r="F7045" s="9" t="s">
        <v>182</v>
      </c>
      <c r="G7045" s="9" t="s">
        <v>182</v>
      </c>
      <c r="H7045" s="9" t="s">
        <v>182</v>
      </c>
      <c r="I7045" s="9" t="s">
        <v>182</v>
      </c>
      <c r="J7045" s="9">
        <v>620.09999999999491</v>
      </c>
      <c r="K7045" s="9" t="s">
        <v>182</v>
      </c>
      <c r="L7045" s="9" t="s">
        <v>182</v>
      </c>
      <c r="M7045" s="65">
        <v>473.3</v>
      </c>
      <c r="P7045" s="65">
        <f t="shared" si="196"/>
        <v>1601.0999999999949</v>
      </c>
      <c r="R7045" t="s">
        <v>296</v>
      </c>
      <c r="U7045" s="226"/>
    </row>
    <row r="7046" spans="1:21" ht="15">
      <c r="A7046" s="28" t="s">
        <v>8</v>
      </c>
      <c r="B7046" s="61" t="s">
        <v>637</v>
      </c>
      <c r="E7046" s="9" t="s">
        <v>277</v>
      </c>
      <c r="F7046" s="9" t="s">
        <v>182</v>
      </c>
      <c r="G7046" s="9" t="s">
        <v>182</v>
      </c>
      <c r="H7046" s="9" t="s">
        <v>182</v>
      </c>
      <c r="I7046" s="9" t="s">
        <v>182</v>
      </c>
      <c r="J7046" s="9">
        <v>793.59999999999491</v>
      </c>
      <c r="K7046" s="9" t="s">
        <v>182</v>
      </c>
      <c r="L7046" s="9" t="s">
        <v>182</v>
      </c>
      <c r="M7046" s="114">
        <v>758.09999999999991</v>
      </c>
      <c r="P7046" s="65">
        <f t="shared" si="196"/>
        <v>1551.6999999999948</v>
      </c>
      <c r="R7046" t="s">
        <v>281</v>
      </c>
      <c r="U7046" s="61"/>
    </row>
    <row r="7047" spans="1:21" ht="15">
      <c r="A7047" s="28" t="s">
        <v>10</v>
      </c>
      <c r="B7047" s="61" t="s">
        <v>17</v>
      </c>
      <c r="E7047" s="179">
        <v>481.7</v>
      </c>
      <c r="F7047" s="9" t="s">
        <v>182</v>
      </c>
      <c r="G7047" s="9" t="s">
        <v>182</v>
      </c>
      <c r="H7047" s="9" t="s">
        <v>182</v>
      </c>
      <c r="I7047" s="9" t="s">
        <v>182</v>
      </c>
      <c r="J7047" s="9">
        <v>627.29999999999927</v>
      </c>
      <c r="K7047" s="9" t="s">
        <v>182</v>
      </c>
      <c r="L7047" s="9" t="s">
        <v>182</v>
      </c>
      <c r="M7047" s="65">
        <v>428.8</v>
      </c>
      <c r="P7047" s="65">
        <f t="shared" si="196"/>
        <v>1537.7999999999993</v>
      </c>
      <c r="R7047" t="s">
        <v>291</v>
      </c>
      <c r="U7047" s="226"/>
    </row>
    <row r="7048" spans="1:21" ht="15">
      <c r="A7048" s="28" t="s">
        <v>12</v>
      </c>
      <c r="B7048" s="61" t="s">
        <v>661</v>
      </c>
      <c r="E7048" s="9" t="s">
        <v>277</v>
      </c>
      <c r="F7048" s="9" t="s">
        <v>182</v>
      </c>
      <c r="G7048" s="9" t="s">
        <v>182</v>
      </c>
      <c r="H7048" s="9" t="s">
        <v>182</v>
      </c>
      <c r="I7048" s="9" t="s">
        <v>182</v>
      </c>
      <c r="J7048" s="175">
        <v>876.29999999999927</v>
      </c>
      <c r="K7048" s="9" t="s">
        <v>182</v>
      </c>
      <c r="L7048" s="9" t="s">
        <v>182</v>
      </c>
      <c r="M7048" s="65">
        <v>634.4</v>
      </c>
      <c r="P7048" s="65">
        <f t="shared" si="196"/>
        <v>1510.6999999999994</v>
      </c>
      <c r="R7048" t="s">
        <v>281</v>
      </c>
      <c r="U7048" s="226"/>
    </row>
    <row r="7049" spans="1:21" ht="15">
      <c r="A7049" s="28" t="s">
        <v>14</v>
      </c>
      <c r="B7049" s="61" t="s">
        <v>631</v>
      </c>
      <c r="E7049" s="9" t="s">
        <v>277</v>
      </c>
      <c r="F7049" s="9" t="s">
        <v>182</v>
      </c>
      <c r="G7049" s="9" t="s">
        <v>182</v>
      </c>
      <c r="H7049" s="9" t="s">
        <v>182</v>
      </c>
      <c r="I7049" s="9" t="s">
        <v>182</v>
      </c>
      <c r="J7049" s="9">
        <v>733.40000000000509</v>
      </c>
      <c r="K7049" s="9" t="s">
        <v>182</v>
      </c>
      <c r="L7049" s="9" t="s">
        <v>182</v>
      </c>
      <c r="M7049" s="90">
        <v>739.6</v>
      </c>
      <c r="P7049" s="65">
        <f t="shared" si="196"/>
        <v>1473.000000000005</v>
      </c>
      <c r="R7049" t="s">
        <v>282</v>
      </c>
      <c r="U7049" s="181"/>
    </row>
    <row r="7050" spans="1:21" ht="15">
      <c r="A7050" s="28" t="s">
        <v>16</v>
      </c>
      <c r="B7050" s="61" t="s">
        <v>15</v>
      </c>
      <c r="E7050" s="179">
        <v>422.9</v>
      </c>
      <c r="F7050" s="9" t="s">
        <v>182</v>
      </c>
      <c r="G7050" s="9" t="s">
        <v>182</v>
      </c>
      <c r="H7050" s="9" t="s">
        <v>182</v>
      </c>
      <c r="I7050" s="9" t="s">
        <v>182</v>
      </c>
      <c r="J7050" s="9">
        <v>705.59999999999309</v>
      </c>
      <c r="K7050" s="9" t="s">
        <v>182</v>
      </c>
      <c r="L7050" s="9" t="s">
        <v>182</v>
      </c>
      <c r="M7050" s="65">
        <v>343.09999999999997</v>
      </c>
      <c r="P7050" s="65">
        <f t="shared" si="196"/>
        <v>1471.5999999999931</v>
      </c>
      <c r="R7050" t="s">
        <v>287</v>
      </c>
      <c r="U7050" s="181"/>
    </row>
    <row r="7051" spans="1:21" ht="15">
      <c r="A7051" s="28" t="s">
        <v>18</v>
      </c>
      <c r="B7051" s="61" t="s">
        <v>21</v>
      </c>
      <c r="E7051" s="9">
        <v>227.8</v>
      </c>
      <c r="F7051" s="9" t="s">
        <v>182</v>
      </c>
      <c r="G7051" s="9" t="s">
        <v>182</v>
      </c>
      <c r="H7051" s="9" t="s">
        <v>182</v>
      </c>
      <c r="I7051" s="9" t="s">
        <v>182</v>
      </c>
      <c r="J7051" s="9">
        <v>744.09999999999854</v>
      </c>
      <c r="K7051" s="9" t="s">
        <v>182</v>
      </c>
      <c r="L7051" s="9" t="s">
        <v>182</v>
      </c>
      <c r="M7051" s="65">
        <v>473.8</v>
      </c>
      <c r="P7051" s="65">
        <f t="shared" si="196"/>
        <v>1445.6999999999985</v>
      </c>
      <c r="U7051" s="226"/>
    </row>
    <row r="7052" spans="1:21" ht="15">
      <c r="A7052" s="28" t="s">
        <v>20</v>
      </c>
      <c r="B7052" s="170" t="s">
        <v>1272</v>
      </c>
      <c r="C7052" s="3"/>
      <c r="D7052" s="3"/>
      <c r="E7052" s="9" t="s">
        <v>277</v>
      </c>
      <c r="F7052" s="9" t="s">
        <v>182</v>
      </c>
      <c r="G7052" s="9" t="s">
        <v>182</v>
      </c>
      <c r="H7052" s="9" t="s">
        <v>182</v>
      </c>
      <c r="I7052" s="9" t="s">
        <v>182</v>
      </c>
      <c r="J7052" s="176">
        <v>952.5</v>
      </c>
      <c r="K7052" s="9" t="s">
        <v>182</v>
      </c>
      <c r="L7052" s="9" t="s">
        <v>182</v>
      </c>
      <c r="M7052" s="65">
        <v>485.7</v>
      </c>
      <c r="P7052" s="65">
        <f t="shared" si="196"/>
        <v>1438.2</v>
      </c>
      <c r="R7052" t="s">
        <v>280</v>
      </c>
      <c r="U7052" s="3" t="s">
        <v>1853</v>
      </c>
    </row>
    <row r="7053" spans="1:21" ht="15">
      <c r="A7053" s="28" t="s">
        <v>22</v>
      </c>
      <c r="B7053" s="170" t="s">
        <v>1277</v>
      </c>
      <c r="C7053" s="3"/>
      <c r="D7053" s="3"/>
      <c r="E7053" s="9" t="s">
        <v>277</v>
      </c>
      <c r="F7053" s="9" t="s">
        <v>182</v>
      </c>
      <c r="G7053" s="9" t="s">
        <v>182</v>
      </c>
      <c r="H7053" s="9" t="s">
        <v>182</v>
      </c>
      <c r="I7053" s="9" t="s">
        <v>182</v>
      </c>
      <c r="J7053" s="179">
        <v>837.5</v>
      </c>
      <c r="K7053" s="9" t="s">
        <v>182</v>
      </c>
      <c r="L7053" s="9" t="s">
        <v>182</v>
      </c>
      <c r="M7053" s="65">
        <v>595.29999999999995</v>
      </c>
      <c r="P7053" s="65">
        <f t="shared" si="196"/>
        <v>1432.8</v>
      </c>
      <c r="R7053" t="s">
        <v>286</v>
      </c>
      <c r="U7053" s="61"/>
    </row>
    <row r="7054" spans="1:21" ht="15">
      <c r="A7054" s="28" t="s">
        <v>24</v>
      </c>
      <c r="B7054" s="61" t="s">
        <v>649</v>
      </c>
      <c r="E7054" s="9" t="s">
        <v>277</v>
      </c>
      <c r="F7054" s="9" t="s">
        <v>182</v>
      </c>
      <c r="G7054" s="9" t="s">
        <v>182</v>
      </c>
      <c r="H7054" s="9" t="s">
        <v>182</v>
      </c>
      <c r="I7054" s="9" t="s">
        <v>182</v>
      </c>
      <c r="J7054" s="9">
        <v>798.89999999999782</v>
      </c>
      <c r="K7054" s="9" t="s">
        <v>182</v>
      </c>
      <c r="L7054" s="9" t="s">
        <v>182</v>
      </c>
      <c r="M7054" s="65">
        <v>607.9</v>
      </c>
      <c r="P7054" s="65">
        <f t="shared" si="196"/>
        <v>1406.7999999999979</v>
      </c>
      <c r="U7054" s="226"/>
    </row>
    <row r="7055" spans="1:21" ht="15">
      <c r="A7055" s="28" t="s">
        <v>26</v>
      </c>
      <c r="B7055" s="170" t="s">
        <v>1283</v>
      </c>
      <c r="C7055" s="3"/>
      <c r="D7055" s="3"/>
      <c r="E7055" s="9" t="s">
        <v>277</v>
      </c>
      <c r="F7055" s="9" t="s">
        <v>182</v>
      </c>
      <c r="G7055" s="9" t="s">
        <v>182</v>
      </c>
      <c r="H7055" s="9" t="s">
        <v>182</v>
      </c>
      <c r="I7055" s="9" t="s">
        <v>182</v>
      </c>
      <c r="J7055" s="9">
        <v>810.09999999999854</v>
      </c>
      <c r="K7055" s="9" t="s">
        <v>182</v>
      </c>
      <c r="L7055" s="9" t="s">
        <v>182</v>
      </c>
      <c r="M7055" s="65">
        <v>594.5</v>
      </c>
      <c r="P7055" s="65">
        <f t="shared" si="196"/>
        <v>1404.5999999999985</v>
      </c>
      <c r="U7055" s="61"/>
    </row>
    <row r="7056" spans="1:21" ht="15">
      <c r="A7056" s="28" t="s">
        <v>28</v>
      </c>
      <c r="B7056" s="226" t="s">
        <v>1584</v>
      </c>
      <c r="C7056" s="3"/>
      <c r="D7056" s="3"/>
      <c r="E7056" s="9" t="s">
        <v>277</v>
      </c>
      <c r="F7056" s="9" t="s">
        <v>182</v>
      </c>
      <c r="G7056" s="9" t="s">
        <v>182</v>
      </c>
      <c r="H7056" s="9" t="s">
        <v>182</v>
      </c>
      <c r="I7056" s="9" t="s">
        <v>182</v>
      </c>
      <c r="J7056" s="9">
        <v>708.49999999999272</v>
      </c>
      <c r="K7056" s="9" t="s">
        <v>182</v>
      </c>
      <c r="L7056" s="9" t="s">
        <v>182</v>
      </c>
      <c r="M7056" s="90">
        <v>682.5</v>
      </c>
      <c r="P7056" s="65">
        <f t="shared" si="196"/>
        <v>1390.9999999999927</v>
      </c>
      <c r="R7056" t="s">
        <v>286</v>
      </c>
      <c r="U7056" s="181"/>
    </row>
    <row r="7057" spans="1:18" ht="15">
      <c r="A7057" s="28" t="s">
        <v>30</v>
      </c>
      <c r="B7057" s="61" t="s">
        <v>654</v>
      </c>
      <c r="E7057" s="9" t="s">
        <v>277</v>
      </c>
      <c r="F7057" s="9" t="s">
        <v>182</v>
      </c>
      <c r="G7057" s="9" t="s">
        <v>182</v>
      </c>
      <c r="H7057" s="9" t="s">
        <v>182</v>
      </c>
      <c r="I7057" s="9" t="s">
        <v>182</v>
      </c>
      <c r="J7057" s="9">
        <v>625.79999999999927</v>
      </c>
      <c r="K7057" s="9" t="s">
        <v>182</v>
      </c>
      <c r="L7057" s="9" t="s">
        <v>182</v>
      </c>
      <c r="M7057" s="90">
        <v>735.3</v>
      </c>
      <c r="P7057" s="65">
        <f t="shared" si="196"/>
        <v>1361.0999999999992</v>
      </c>
      <c r="R7057" t="s">
        <v>283</v>
      </c>
    </row>
    <row r="7058" spans="1:18" ht="15">
      <c r="A7058" s="28" t="s">
        <v>32</v>
      </c>
      <c r="B7058" s="61" t="s">
        <v>19</v>
      </c>
      <c r="E7058" s="60">
        <v>613.4</v>
      </c>
      <c r="F7058" s="9" t="s">
        <v>182</v>
      </c>
      <c r="G7058" s="9" t="s">
        <v>182</v>
      </c>
      <c r="H7058" s="9" t="s">
        <v>182</v>
      </c>
      <c r="I7058" s="9" t="s">
        <v>182</v>
      </c>
      <c r="J7058" s="9">
        <v>736.74999999999636</v>
      </c>
      <c r="K7058" s="9" t="s">
        <v>182</v>
      </c>
      <c r="L7058" s="9" t="s">
        <v>182</v>
      </c>
      <c r="M7058" s="9" t="s">
        <v>277</v>
      </c>
      <c r="P7058" s="65">
        <f t="shared" si="196"/>
        <v>1350.1499999999965</v>
      </c>
      <c r="R7058" t="s">
        <v>281</v>
      </c>
    </row>
    <row r="7059" spans="1:18" ht="15">
      <c r="A7059" s="28" t="s">
        <v>34</v>
      </c>
      <c r="B7059" s="61" t="s">
        <v>31</v>
      </c>
      <c r="E7059" s="9">
        <v>245.1</v>
      </c>
      <c r="F7059" s="9" t="s">
        <v>182</v>
      </c>
      <c r="G7059" s="9" t="s">
        <v>182</v>
      </c>
      <c r="H7059" s="9" t="s">
        <v>182</v>
      </c>
      <c r="I7059" s="9" t="s">
        <v>182</v>
      </c>
      <c r="J7059" s="9">
        <v>665.5</v>
      </c>
      <c r="K7059" s="9" t="s">
        <v>182</v>
      </c>
      <c r="L7059" s="9" t="s">
        <v>182</v>
      </c>
      <c r="M7059" s="65">
        <v>419</v>
      </c>
      <c r="P7059" s="65">
        <f t="shared" si="196"/>
        <v>1329.6</v>
      </c>
    </row>
    <row r="7060" spans="1:18" ht="15">
      <c r="A7060" s="28" t="s">
        <v>36</v>
      </c>
      <c r="B7060" s="226" t="s">
        <v>1575</v>
      </c>
      <c r="C7060" s="3"/>
      <c r="D7060" s="3"/>
      <c r="E7060" s="9" t="s">
        <v>277</v>
      </c>
      <c r="F7060" s="9" t="s">
        <v>182</v>
      </c>
      <c r="G7060" s="9" t="s">
        <v>182</v>
      </c>
      <c r="H7060" s="9" t="s">
        <v>182</v>
      </c>
      <c r="I7060" s="9" t="s">
        <v>182</v>
      </c>
      <c r="J7060" s="9">
        <v>767.19999999999527</v>
      </c>
      <c r="K7060" s="9" t="s">
        <v>182</v>
      </c>
      <c r="L7060" s="9" t="s">
        <v>182</v>
      </c>
      <c r="M7060" s="65">
        <v>560.5</v>
      </c>
      <c r="P7060" s="65">
        <f t="shared" si="196"/>
        <v>1327.6999999999953</v>
      </c>
    </row>
    <row r="7061" spans="1:18" ht="15">
      <c r="A7061" s="28" t="s">
        <v>38</v>
      </c>
      <c r="B7061" s="61" t="s">
        <v>645</v>
      </c>
      <c r="E7061" s="9" t="s">
        <v>277</v>
      </c>
      <c r="F7061" s="9" t="s">
        <v>182</v>
      </c>
      <c r="G7061" s="9" t="s">
        <v>182</v>
      </c>
      <c r="H7061" s="9" t="s">
        <v>182</v>
      </c>
      <c r="I7061" s="9" t="s">
        <v>182</v>
      </c>
      <c r="J7061" s="179">
        <v>846.40000000000509</v>
      </c>
      <c r="K7061" s="9" t="s">
        <v>182</v>
      </c>
      <c r="L7061" s="9" t="s">
        <v>182</v>
      </c>
      <c r="M7061" s="65">
        <v>470.44999999999993</v>
      </c>
      <c r="P7061" s="65">
        <f t="shared" si="196"/>
        <v>1316.8500000000049</v>
      </c>
      <c r="R7061" t="s">
        <v>296</v>
      </c>
    </row>
    <row r="7062" spans="1:18" ht="15">
      <c r="A7062" s="28" t="s">
        <v>145</v>
      </c>
      <c r="B7062" s="61" t="s">
        <v>152</v>
      </c>
      <c r="E7062" s="9" t="s">
        <v>277</v>
      </c>
      <c r="F7062" s="9" t="s">
        <v>182</v>
      </c>
      <c r="G7062" s="9" t="s">
        <v>182</v>
      </c>
      <c r="H7062" s="9" t="s">
        <v>182</v>
      </c>
      <c r="I7062" s="9" t="s">
        <v>182</v>
      </c>
      <c r="J7062" s="174">
        <v>888.89999999999782</v>
      </c>
      <c r="K7062" s="9" t="s">
        <v>182</v>
      </c>
      <c r="L7062" s="9" t="s">
        <v>182</v>
      </c>
      <c r="M7062" s="65">
        <v>421.90000000000003</v>
      </c>
      <c r="P7062" s="65">
        <f t="shared" si="196"/>
        <v>1310.7999999999979</v>
      </c>
      <c r="R7062" t="s">
        <v>299</v>
      </c>
    </row>
    <row r="7063" spans="1:18" ht="15">
      <c r="A7063" s="28" t="s">
        <v>146</v>
      </c>
      <c r="B7063" s="61" t="s">
        <v>153</v>
      </c>
      <c r="E7063" s="9" t="s">
        <v>277</v>
      </c>
      <c r="F7063" s="9" t="s">
        <v>182</v>
      </c>
      <c r="G7063" s="9" t="s">
        <v>182</v>
      </c>
      <c r="H7063" s="9" t="s">
        <v>182</v>
      </c>
      <c r="I7063" s="9" t="s">
        <v>182</v>
      </c>
      <c r="J7063" s="9">
        <v>797.89999999999418</v>
      </c>
      <c r="K7063" s="9" t="s">
        <v>182</v>
      </c>
      <c r="L7063" s="9" t="s">
        <v>182</v>
      </c>
      <c r="M7063" s="65">
        <v>512.29999999999995</v>
      </c>
      <c r="P7063" s="65">
        <f t="shared" si="196"/>
        <v>1310.1999999999941</v>
      </c>
    </row>
    <row r="7064" spans="1:18" ht="15">
      <c r="A7064" s="28" t="s">
        <v>147</v>
      </c>
      <c r="B7064" s="61" t="s">
        <v>648</v>
      </c>
      <c r="E7064" s="9" t="s">
        <v>277</v>
      </c>
      <c r="F7064" s="9" t="s">
        <v>182</v>
      </c>
      <c r="G7064" s="9" t="s">
        <v>182</v>
      </c>
      <c r="H7064" s="9" t="s">
        <v>182</v>
      </c>
      <c r="I7064" s="9" t="s">
        <v>182</v>
      </c>
      <c r="J7064" s="9">
        <v>731.79999999999563</v>
      </c>
      <c r="K7064" s="9" t="s">
        <v>182</v>
      </c>
      <c r="L7064" s="9" t="s">
        <v>182</v>
      </c>
      <c r="M7064" s="65">
        <v>567.59999999999991</v>
      </c>
      <c r="P7064" s="65">
        <f t="shared" si="196"/>
        <v>1299.3999999999955</v>
      </c>
    </row>
    <row r="7065" spans="1:18" ht="15">
      <c r="A7065" s="28" t="s">
        <v>150</v>
      </c>
      <c r="B7065" s="61" t="s">
        <v>665</v>
      </c>
      <c r="E7065" s="9" t="s">
        <v>277</v>
      </c>
      <c r="F7065" s="9" t="s">
        <v>182</v>
      </c>
      <c r="G7065" s="9" t="s">
        <v>182</v>
      </c>
      <c r="H7065" s="9" t="s">
        <v>182</v>
      </c>
      <c r="I7065" s="9" t="s">
        <v>182</v>
      </c>
      <c r="J7065" s="9">
        <v>732.79999999999563</v>
      </c>
      <c r="K7065" s="9" t="s">
        <v>182</v>
      </c>
      <c r="L7065" s="9" t="s">
        <v>182</v>
      </c>
      <c r="M7065" s="65">
        <v>566</v>
      </c>
      <c r="P7065" s="65">
        <f t="shared" si="196"/>
        <v>1298.7999999999956</v>
      </c>
    </row>
    <row r="7066" spans="1:18" ht="15">
      <c r="A7066" s="28" t="s">
        <v>156</v>
      </c>
      <c r="B7066" s="181" t="s">
        <v>1286</v>
      </c>
      <c r="C7066" s="3"/>
      <c r="D7066" s="3"/>
      <c r="E7066" s="9" t="s">
        <v>277</v>
      </c>
      <c r="F7066" s="9" t="s">
        <v>182</v>
      </c>
      <c r="G7066" s="9" t="s">
        <v>182</v>
      </c>
      <c r="H7066" s="9" t="s">
        <v>182</v>
      </c>
      <c r="I7066" s="9" t="s">
        <v>182</v>
      </c>
      <c r="J7066" s="179">
        <v>815.00000000000728</v>
      </c>
      <c r="K7066" s="9" t="s">
        <v>182</v>
      </c>
      <c r="L7066" s="9" t="s">
        <v>182</v>
      </c>
      <c r="M7066" s="65">
        <v>483.4</v>
      </c>
      <c r="P7066" s="65">
        <f t="shared" si="196"/>
        <v>1298.4000000000074</v>
      </c>
      <c r="R7066" t="s">
        <v>292</v>
      </c>
    </row>
    <row r="7067" spans="1:18" ht="15">
      <c r="A7067" s="28" t="s">
        <v>158</v>
      </c>
      <c r="B7067" s="61" t="s">
        <v>1</v>
      </c>
      <c r="E7067" s="179">
        <v>400.1</v>
      </c>
      <c r="F7067" s="9" t="s">
        <v>182</v>
      </c>
      <c r="G7067" s="9" t="s">
        <v>182</v>
      </c>
      <c r="H7067" s="9" t="s">
        <v>182</v>
      </c>
      <c r="I7067" s="9" t="s">
        <v>182</v>
      </c>
      <c r="J7067" s="9">
        <v>630.29999999999927</v>
      </c>
      <c r="K7067" s="9" t="s">
        <v>182</v>
      </c>
      <c r="L7067" s="9" t="s">
        <v>182</v>
      </c>
      <c r="M7067" s="65">
        <v>227.6</v>
      </c>
      <c r="P7067" s="65">
        <f t="shared" si="196"/>
        <v>1257.9999999999991</v>
      </c>
      <c r="R7067" t="s">
        <v>292</v>
      </c>
    </row>
    <row r="7068" spans="1:18" ht="15">
      <c r="A7068" s="28" t="s">
        <v>159</v>
      </c>
      <c r="B7068" s="61" t="s">
        <v>615</v>
      </c>
      <c r="E7068" s="9" t="s">
        <v>277</v>
      </c>
      <c r="F7068" s="9" t="s">
        <v>182</v>
      </c>
      <c r="G7068" s="9" t="s">
        <v>182</v>
      </c>
      <c r="H7068" s="9" t="s">
        <v>182</v>
      </c>
      <c r="I7068" s="9" t="s">
        <v>182</v>
      </c>
      <c r="J7068" s="9">
        <v>761.50000000000364</v>
      </c>
      <c r="K7068" s="9" t="s">
        <v>182</v>
      </c>
      <c r="L7068" s="9" t="s">
        <v>182</v>
      </c>
      <c r="M7068" s="65">
        <v>481.90000000000003</v>
      </c>
      <c r="P7068" s="65">
        <f t="shared" si="196"/>
        <v>1243.4000000000037</v>
      </c>
    </row>
    <row r="7069" spans="1:18" ht="15">
      <c r="A7069" s="28" t="s">
        <v>160</v>
      </c>
      <c r="B7069" s="226" t="s">
        <v>1587</v>
      </c>
      <c r="C7069" s="3"/>
      <c r="D7069" s="3"/>
      <c r="E7069" s="9" t="s">
        <v>277</v>
      </c>
      <c r="F7069" s="9" t="s">
        <v>182</v>
      </c>
      <c r="G7069" s="9" t="s">
        <v>182</v>
      </c>
      <c r="H7069" s="9" t="s">
        <v>182</v>
      </c>
      <c r="I7069" s="9" t="s">
        <v>182</v>
      </c>
      <c r="J7069" s="9">
        <v>777.90000000000146</v>
      </c>
      <c r="K7069" s="9" t="s">
        <v>182</v>
      </c>
      <c r="L7069" s="9" t="s">
        <v>182</v>
      </c>
      <c r="M7069" s="65">
        <v>459.4</v>
      </c>
      <c r="P7069" s="65">
        <f t="shared" si="196"/>
        <v>1237.3000000000015</v>
      </c>
    </row>
    <row r="7070" spans="1:18" ht="15">
      <c r="A7070" s="28" t="s">
        <v>162</v>
      </c>
      <c r="B7070" s="61" t="s">
        <v>644</v>
      </c>
      <c r="E7070" s="9" t="s">
        <v>277</v>
      </c>
      <c r="F7070" s="9" t="s">
        <v>182</v>
      </c>
      <c r="G7070" s="9" t="s">
        <v>182</v>
      </c>
      <c r="H7070" s="9" t="s">
        <v>182</v>
      </c>
      <c r="I7070" s="9" t="s">
        <v>182</v>
      </c>
      <c r="J7070" s="9">
        <v>773.90000000000146</v>
      </c>
      <c r="K7070" s="9" t="s">
        <v>182</v>
      </c>
      <c r="L7070" s="9" t="s">
        <v>182</v>
      </c>
      <c r="M7070" s="65">
        <v>453.3</v>
      </c>
      <c r="P7070" s="65">
        <f t="shared" si="196"/>
        <v>1227.2000000000014</v>
      </c>
    </row>
    <row r="7071" spans="1:18" ht="15">
      <c r="A7071" s="28" t="s">
        <v>273</v>
      </c>
      <c r="B7071" s="61" t="s">
        <v>142</v>
      </c>
      <c r="E7071" s="9" t="s">
        <v>277</v>
      </c>
      <c r="F7071" s="9" t="s">
        <v>182</v>
      </c>
      <c r="G7071" s="9" t="s">
        <v>182</v>
      </c>
      <c r="H7071" s="9" t="s">
        <v>182</v>
      </c>
      <c r="I7071" s="9" t="s">
        <v>182</v>
      </c>
      <c r="J7071" s="9">
        <v>776.30000000000291</v>
      </c>
      <c r="K7071" s="9" t="s">
        <v>182</v>
      </c>
      <c r="L7071" s="9" t="s">
        <v>182</v>
      </c>
      <c r="M7071" s="65">
        <v>428.09999999999997</v>
      </c>
      <c r="P7071" s="65">
        <f t="shared" si="196"/>
        <v>1204.4000000000028</v>
      </c>
    </row>
    <row r="7072" spans="1:18" ht="15">
      <c r="A7072" s="28" t="s">
        <v>274</v>
      </c>
      <c r="B7072" s="28" t="s">
        <v>655</v>
      </c>
      <c r="E7072" s="9" t="s">
        <v>277</v>
      </c>
      <c r="F7072" s="9" t="s">
        <v>182</v>
      </c>
      <c r="G7072" s="9" t="s">
        <v>182</v>
      </c>
      <c r="H7072" s="9" t="s">
        <v>182</v>
      </c>
      <c r="I7072" s="9" t="s">
        <v>182</v>
      </c>
      <c r="J7072" s="9">
        <v>637.19999999999891</v>
      </c>
      <c r="K7072" s="9" t="s">
        <v>182</v>
      </c>
      <c r="L7072" s="9" t="s">
        <v>182</v>
      </c>
      <c r="M7072" s="65">
        <v>566.20000000000005</v>
      </c>
      <c r="P7072" s="65">
        <f t="shared" si="196"/>
        <v>1203.399999999999</v>
      </c>
    </row>
    <row r="7073" spans="1:18" ht="15">
      <c r="A7073" s="28" t="s">
        <v>275</v>
      </c>
      <c r="B7073" s="61" t="s">
        <v>6</v>
      </c>
      <c r="E7073" s="9">
        <v>364.35</v>
      </c>
      <c r="F7073" s="9" t="s">
        <v>182</v>
      </c>
      <c r="G7073" s="9" t="s">
        <v>182</v>
      </c>
      <c r="H7073" s="9" t="s">
        <v>182</v>
      </c>
      <c r="I7073" s="9" t="s">
        <v>182</v>
      </c>
      <c r="J7073" s="179">
        <v>829.45000000000073</v>
      </c>
      <c r="K7073" s="9" t="s">
        <v>182</v>
      </c>
      <c r="L7073" s="9" t="s">
        <v>182</v>
      </c>
      <c r="M7073" s="9" t="s">
        <v>277</v>
      </c>
      <c r="P7073" s="65">
        <f t="shared" ref="P7073:P7104" si="197">SUM(E7073:M7073)</f>
        <v>1193.8000000000006</v>
      </c>
      <c r="R7073" t="s">
        <v>287</v>
      </c>
    </row>
    <row r="7074" spans="1:18" ht="15">
      <c r="A7074" s="28" t="s">
        <v>276</v>
      </c>
      <c r="B7074" s="226" t="s">
        <v>1581</v>
      </c>
      <c r="C7074" s="3"/>
      <c r="D7074" s="3"/>
      <c r="E7074" s="9" t="s">
        <v>277</v>
      </c>
      <c r="F7074" s="9" t="s">
        <v>182</v>
      </c>
      <c r="G7074" s="9" t="s">
        <v>182</v>
      </c>
      <c r="H7074" s="9" t="s">
        <v>182</v>
      </c>
      <c r="I7074" s="9" t="s">
        <v>182</v>
      </c>
      <c r="J7074" s="9">
        <v>620.99999999999636</v>
      </c>
      <c r="K7074" s="9" t="s">
        <v>182</v>
      </c>
      <c r="L7074" s="9" t="s">
        <v>182</v>
      </c>
      <c r="M7074" s="65">
        <v>565.80000000000007</v>
      </c>
      <c r="P7074" s="65">
        <f t="shared" si="197"/>
        <v>1186.7999999999965</v>
      </c>
    </row>
    <row r="7075" spans="1:18" ht="15">
      <c r="A7075" s="28" t="s">
        <v>602</v>
      </c>
      <c r="B7075" s="170" t="s">
        <v>1279</v>
      </c>
      <c r="C7075" s="3"/>
      <c r="D7075" s="3"/>
      <c r="E7075" s="9" t="s">
        <v>277</v>
      </c>
      <c r="F7075" s="9" t="s">
        <v>182</v>
      </c>
      <c r="G7075" s="9" t="s">
        <v>182</v>
      </c>
      <c r="H7075" s="9" t="s">
        <v>182</v>
      </c>
      <c r="I7075" s="9" t="s">
        <v>182</v>
      </c>
      <c r="J7075" s="9">
        <v>572.99999999999636</v>
      </c>
      <c r="K7075" s="9" t="s">
        <v>182</v>
      </c>
      <c r="L7075" s="9" t="s">
        <v>182</v>
      </c>
      <c r="M7075" s="65">
        <v>609.19999999999993</v>
      </c>
      <c r="P7075" s="65">
        <f t="shared" si="197"/>
        <v>1182.1999999999962</v>
      </c>
    </row>
    <row r="7076" spans="1:18" ht="15">
      <c r="A7076" s="28" t="s">
        <v>603</v>
      </c>
      <c r="B7076" s="61" t="s">
        <v>605</v>
      </c>
      <c r="E7076" s="9" t="s">
        <v>277</v>
      </c>
      <c r="F7076" s="9" t="s">
        <v>182</v>
      </c>
      <c r="G7076" s="9" t="s">
        <v>182</v>
      </c>
      <c r="H7076" s="9" t="s">
        <v>182</v>
      </c>
      <c r="I7076" s="9" t="s">
        <v>182</v>
      </c>
      <c r="J7076" s="9">
        <v>498.49999999999636</v>
      </c>
      <c r="K7076" s="9" t="s">
        <v>182</v>
      </c>
      <c r="L7076" s="9" t="s">
        <v>182</v>
      </c>
      <c r="M7076" s="90">
        <v>673.90000000000009</v>
      </c>
      <c r="P7076" s="65">
        <f t="shared" si="197"/>
        <v>1172.3999999999965</v>
      </c>
      <c r="R7076" t="s">
        <v>287</v>
      </c>
    </row>
    <row r="7077" spans="1:18" ht="15">
      <c r="A7077" s="28" t="s">
        <v>604</v>
      </c>
      <c r="B7077" s="61" t="s">
        <v>596</v>
      </c>
      <c r="E7077" s="9" t="s">
        <v>277</v>
      </c>
      <c r="F7077" s="9" t="s">
        <v>182</v>
      </c>
      <c r="G7077" s="9" t="s">
        <v>182</v>
      </c>
      <c r="H7077" s="9" t="s">
        <v>182</v>
      </c>
      <c r="I7077" s="9" t="s">
        <v>182</v>
      </c>
      <c r="J7077" s="9">
        <v>598.29999999999927</v>
      </c>
      <c r="K7077" s="9" t="s">
        <v>182</v>
      </c>
      <c r="L7077" s="9" t="s">
        <v>182</v>
      </c>
      <c r="M7077" s="65">
        <v>570.19999999999993</v>
      </c>
      <c r="P7077" s="65">
        <f t="shared" si="197"/>
        <v>1168.4999999999991</v>
      </c>
    </row>
    <row r="7078" spans="1:18" ht="15">
      <c r="A7078" s="28" t="s">
        <v>606</v>
      </c>
      <c r="B7078" s="61" t="s">
        <v>613</v>
      </c>
      <c r="E7078" s="9" t="s">
        <v>277</v>
      </c>
      <c r="F7078" s="9" t="s">
        <v>182</v>
      </c>
      <c r="G7078" s="9" t="s">
        <v>182</v>
      </c>
      <c r="H7078" s="9" t="s">
        <v>182</v>
      </c>
      <c r="I7078" s="9" t="s">
        <v>182</v>
      </c>
      <c r="J7078" s="9">
        <v>753.10000000000218</v>
      </c>
      <c r="K7078" s="9" t="s">
        <v>182</v>
      </c>
      <c r="L7078" s="9" t="s">
        <v>182</v>
      </c>
      <c r="M7078" s="65">
        <v>389.40000000000003</v>
      </c>
      <c r="P7078" s="65">
        <f t="shared" si="197"/>
        <v>1142.5000000000023</v>
      </c>
    </row>
    <row r="7079" spans="1:18" ht="15">
      <c r="A7079" s="28" t="s">
        <v>612</v>
      </c>
      <c r="B7079" s="61" t="s">
        <v>13</v>
      </c>
      <c r="E7079" s="9">
        <v>349.05</v>
      </c>
      <c r="F7079" s="9" t="s">
        <v>182</v>
      </c>
      <c r="G7079" s="9" t="s">
        <v>182</v>
      </c>
      <c r="H7079" s="9" t="s">
        <v>182</v>
      </c>
      <c r="I7079" s="9" t="s">
        <v>182</v>
      </c>
      <c r="J7079" s="9">
        <v>789.60000000000582</v>
      </c>
      <c r="K7079" s="9" t="s">
        <v>182</v>
      </c>
      <c r="L7079" s="9" t="s">
        <v>182</v>
      </c>
      <c r="M7079" s="9" t="s">
        <v>277</v>
      </c>
      <c r="P7079" s="65">
        <f t="shared" si="197"/>
        <v>1138.6500000000058</v>
      </c>
    </row>
    <row r="7080" spans="1:18" ht="15">
      <c r="A7080" s="28" t="s">
        <v>614</v>
      </c>
      <c r="B7080" s="61" t="s">
        <v>630</v>
      </c>
      <c r="E7080" s="9" t="s">
        <v>277</v>
      </c>
      <c r="F7080" s="9" t="s">
        <v>182</v>
      </c>
      <c r="G7080" s="9" t="s">
        <v>182</v>
      </c>
      <c r="H7080" s="9" t="s">
        <v>182</v>
      </c>
      <c r="I7080" s="9" t="s">
        <v>182</v>
      </c>
      <c r="J7080" s="9">
        <v>650.59999999999854</v>
      </c>
      <c r="K7080" s="9" t="s">
        <v>182</v>
      </c>
      <c r="L7080" s="9" t="s">
        <v>182</v>
      </c>
      <c r="M7080" s="65">
        <v>486.90000000000003</v>
      </c>
      <c r="P7080" s="65">
        <f t="shared" si="197"/>
        <v>1137.4999999999986</v>
      </c>
    </row>
    <row r="7081" spans="1:18" ht="15">
      <c r="A7081" s="28" t="s">
        <v>617</v>
      </c>
      <c r="B7081" s="61" t="s">
        <v>29</v>
      </c>
      <c r="E7081" s="9">
        <v>370.5</v>
      </c>
      <c r="F7081" s="9" t="s">
        <v>182</v>
      </c>
      <c r="G7081" s="9" t="s">
        <v>182</v>
      </c>
      <c r="H7081" s="9" t="s">
        <v>182</v>
      </c>
      <c r="I7081" s="9" t="s">
        <v>182</v>
      </c>
      <c r="J7081" s="9">
        <v>726.80000000000291</v>
      </c>
      <c r="K7081" s="9" t="s">
        <v>182</v>
      </c>
      <c r="L7081" s="9" t="s">
        <v>182</v>
      </c>
      <c r="M7081" s="9" t="s">
        <v>277</v>
      </c>
      <c r="P7081" s="65">
        <f t="shared" si="197"/>
        <v>1097.3000000000029</v>
      </c>
    </row>
    <row r="7082" spans="1:18" ht="15">
      <c r="A7082" s="28" t="s">
        <v>618</v>
      </c>
      <c r="B7082" s="170" t="s">
        <v>1284</v>
      </c>
      <c r="C7082" s="3"/>
      <c r="D7082" s="3"/>
      <c r="E7082" s="9" t="s">
        <v>277</v>
      </c>
      <c r="F7082" s="9" t="s">
        <v>182</v>
      </c>
      <c r="G7082" s="9" t="s">
        <v>182</v>
      </c>
      <c r="H7082" s="9" t="s">
        <v>182</v>
      </c>
      <c r="I7082" s="9" t="s">
        <v>182</v>
      </c>
      <c r="J7082" s="9">
        <v>676.39999999999964</v>
      </c>
      <c r="K7082" s="9" t="s">
        <v>182</v>
      </c>
      <c r="L7082" s="9" t="s">
        <v>182</v>
      </c>
      <c r="M7082" s="65">
        <v>413.6</v>
      </c>
      <c r="P7082" s="65">
        <f t="shared" si="197"/>
        <v>1089.9999999999995</v>
      </c>
    </row>
    <row r="7083" spans="1:18" ht="15">
      <c r="A7083" s="28" t="s">
        <v>621</v>
      </c>
      <c r="B7083" s="61" t="s">
        <v>620</v>
      </c>
      <c r="E7083" s="9" t="s">
        <v>277</v>
      </c>
      <c r="F7083" s="9" t="s">
        <v>182</v>
      </c>
      <c r="G7083" s="9" t="s">
        <v>182</v>
      </c>
      <c r="H7083" s="9" t="s">
        <v>182</v>
      </c>
      <c r="I7083" s="9" t="s">
        <v>182</v>
      </c>
      <c r="J7083" s="9">
        <v>663.70000000000073</v>
      </c>
      <c r="K7083" s="9" t="s">
        <v>182</v>
      </c>
      <c r="L7083" s="9" t="s">
        <v>182</v>
      </c>
      <c r="M7083" s="65">
        <v>423.00000000000006</v>
      </c>
      <c r="P7083" s="65">
        <f t="shared" si="197"/>
        <v>1086.7000000000007</v>
      </c>
    </row>
    <row r="7084" spans="1:18" ht="15">
      <c r="A7084" s="28" t="s">
        <v>623</v>
      </c>
      <c r="B7084" s="226" t="s">
        <v>1579</v>
      </c>
      <c r="C7084" s="3"/>
      <c r="D7084" s="3"/>
      <c r="E7084" s="9" t="s">
        <v>277</v>
      </c>
      <c r="F7084" s="9" t="s">
        <v>182</v>
      </c>
      <c r="G7084" s="9" t="s">
        <v>182</v>
      </c>
      <c r="H7084" s="9" t="s">
        <v>182</v>
      </c>
      <c r="I7084" s="9" t="s">
        <v>182</v>
      </c>
      <c r="J7084" s="9">
        <v>680.19999999999709</v>
      </c>
      <c r="K7084" s="9" t="s">
        <v>182</v>
      </c>
      <c r="L7084" s="9" t="s">
        <v>182</v>
      </c>
      <c r="M7084" s="65">
        <v>406.20000000000005</v>
      </c>
      <c r="P7084" s="65">
        <f t="shared" si="197"/>
        <v>1086.3999999999971</v>
      </c>
    </row>
    <row r="7085" spans="1:18" ht="15">
      <c r="A7085" s="28" t="s">
        <v>628</v>
      </c>
      <c r="B7085" s="61" t="s">
        <v>161</v>
      </c>
      <c r="E7085" s="9" t="s">
        <v>277</v>
      </c>
      <c r="F7085" s="9" t="s">
        <v>182</v>
      </c>
      <c r="G7085" s="9" t="s">
        <v>182</v>
      </c>
      <c r="H7085" s="9" t="s">
        <v>182</v>
      </c>
      <c r="I7085" s="9" t="s">
        <v>182</v>
      </c>
      <c r="J7085" s="9">
        <v>650.99999999999818</v>
      </c>
      <c r="K7085" s="9" t="s">
        <v>182</v>
      </c>
      <c r="L7085" s="9" t="s">
        <v>182</v>
      </c>
      <c r="M7085" s="65">
        <v>434.5</v>
      </c>
      <c r="P7085" s="65">
        <f t="shared" si="197"/>
        <v>1085.4999999999982</v>
      </c>
    </row>
    <row r="7086" spans="1:18" ht="15">
      <c r="A7086" s="28" t="s">
        <v>632</v>
      </c>
      <c r="B7086" s="61" t="s">
        <v>624</v>
      </c>
      <c r="E7086" s="9" t="s">
        <v>277</v>
      </c>
      <c r="F7086" s="9" t="s">
        <v>182</v>
      </c>
      <c r="G7086" s="9" t="s">
        <v>182</v>
      </c>
      <c r="H7086" s="9" t="s">
        <v>182</v>
      </c>
      <c r="I7086" s="9" t="s">
        <v>182</v>
      </c>
      <c r="J7086" s="9">
        <v>732.90000000000146</v>
      </c>
      <c r="K7086" s="9" t="s">
        <v>182</v>
      </c>
      <c r="L7086" s="9" t="s">
        <v>182</v>
      </c>
      <c r="M7086" s="65">
        <v>341.7</v>
      </c>
      <c r="P7086" s="65">
        <f t="shared" si="197"/>
        <v>1074.6000000000015</v>
      </c>
    </row>
    <row r="7087" spans="1:18" ht="15">
      <c r="A7087" s="28" t="s">
        <v>633</v>
      </c>
      <c r="B7087" s="61" t="s">
        <v>37</v>
      </c>
      <c r="E7087" s="9">
        <v>114.7</v>
      </c>
      <c r="F7087" s="9" t="s">
        <v>182</v>
      </c>
      <c r="G7087" s="9" t="s">
        <v>182</v>
      </c>
      <c r="H7087" s="9" t="s">
        <v>182</v>
      </c>
      <c r="I7087" s="9" t="s">
        <v>182</v>
      </c>
      <c r="J7087" s="9">
        <v>518.30000000000291</v>
      </c>
      <c r="K7087" s="9" t="s">
        <v>182</v>
      </c>
      <c r="L7087" s="9" t="s">
        <v>182</v>
      </c>
      <c r="M7087" s="65">
        <v>441.40000000000003</v>
      </c>
      <c r="P7087" s="65">
        <f t="shared" si="197"/>
        <v>1074.400000000003</v>
      </c>
    </row>
    <row r="7088" spans="1:18" ht="15">
      <c r="A7088" s="28" t="s">
        <v>634</v>
      </c>
      <c r="B7088" s="61" t="s">
        <v>141</v>
      </c>
      <c r="E7088" s="9" t="s">
        <v>277</v>
      </c>
      <c r="F7088" s="9" t="s">
        <v>182</v>
      </c>
      <c r="G7088" s="9" t="s">
        <v>182</v>
      </c>
      <c r="H7088" s="9" t="s">
        <v>182</v>
      </c>
      <c r="I7088" s="9" t="s">
        <v>182</v>
      </c>
      <c r="J7088" s="9">
        <v>732.799999999992</v>
      </c>
      <c r="K7088" s="9" t="s">
        <v>182</v>
      </c>
      <c r="L7088" s="9" t="s">
        <v>182</v>
      </c>
      <c r="M7088" s="65">
        <v>335</v>
      </c>
      <c r="P7088" s="65">
        <f t="shared" si="197"/>
        <v>1067.799999999992</v>
      </c>
    </row>
    <row r="7089" spans="1:21" ht="15">
      <c r="A7089" s="28" t="s">
        <v>639</v>
      </c>
      <c r="B7089" s="226" t="s">
        <v>1583</v>
      </c>
      <c r="C7089" s="3"/>
      <c r="D7089" s="3"/>
      <c r="E7089" s="9" t="s">
        <v>277</v>
      </c>
      <c r="F7089" s="9" t="s">
        <v>182</v>
      </c>
      <c r="G7089" s="9" t="s">
        <v>182</v>
      </c>
      <c r="H7089" s="9" t="s">
        <v>182</v>
      </c>
      <c r="I7089" s="9" t="s">
        <v>182</v>
      </c>
      <c r="J7089" s="9">
        <v>680.69999999999345</v>
      </c>
      <c r="K7089" s="9" t="s">
        <v>182</v>
      </c>
      <c r="L7089" s="9" t="s">
        <v>182</v>
      </c>
      <c r="M7089" s="65">
        <v>367.6</v>
      </c>
      <c r="P7089" s="65">
        <f t="shared" si="197"/>
        <v>1048.2999999999934</v>
      </c>
      <c r="U7089" s="61"/>
    </row>
    <row r="7090" spans="1:21" ht="15">
      <c r="A7090" s="28" t="s">
        <v>647</v>
      </c>
      <c r="B7090" s="226" t="s">
        <v>1580</v>
      </c>
      <c r="C7090" s="3"/>
      <c r="D7090" s="3"/>
      <c r="E7090" s="9" t="s">
        <v>277</v>
      </c>
      <c r="F7090" s="9" t="s">
        <v>182</v>
      </c>
      <c r="G7090" s="9" t="s">
        <v>182</v>
      </c>
      <c r="H7090" s="9" t="s">
        <v>182</v>
      </c>
      <c r="I7090" s="9" t="s">
        <v>182</v>
      </c>
      <c r="J7090" s="9">
        <v>565.19999999999891</v>
      </c>
      <c r="K7090" s="9" t="s">
        <v>182</v>
      </c>
      <c r="L7090" s="9" t="s">
        <v>182</v>
      </c>
      <c r="M7090" s="65">
        <v>479.9</v>
      </c>
      <c r="P7090" s="65">
        <f t="shared" si="197"/>
        <v>1045.099999999999</v>
      </c>
      <c r="U7090" s="28"/>
    </row>
    <row r="7091" spans="1:21" ht="15">
      <c r="A7091" s="28" t="s">
        <v>651</v>
      </c>
      <c r="B7091" s="28" t="s">
        <v>616</v>
      </c>
      <c r="E7091" s="9" t="s">
        <v>277</v>
      </c>
      <c r="F7091" s="9" t="s">
        <v>182</v>
      </c>
      <c r="G7091" s="9" t="s">
        <v>182</v>
      </c>
      <c r="H7091" s="9" t="s">
        <v>182</v>
      </c>
      <c r="I7091" s="9" t="s">
        <v>182</v>
      </c>
      <c r="J7091" s="9">
        <v>706.39999999999964</v>
      </c>
      <c r="K7091" s="9" t="s">
        <v>182</v>
      </c>
      <c r="L7091" s="9" t="s">
        <v>182</v>
      </c>
      <c r="M7091" s="65">
        <v>324.79999999999995</v>
      </c>
      <c r="P7091" s="65">
        <f t="shared" si="197"/>
        <v>1031.1999999999996</v>
      </c>
      <c r="U7091" s="181"/>
    </row>
    <row r="7092" spans="1:21" ht="15">
      <c r="A7092" s="28" t="s">
        <v>652</v>
      </c>
      <c r="B7092" s="61" t="s">
        <v>154</v>
      </c>
      <c r="E7092" s="9" t="s">
        <v>277</v>
      </c>
      <c r="F7092" s="9" t="s">
        <v>182</v>
      </c>
      <c r="G7092" s="9" t="s">
        <v>182</v>
      </c>
      <c r="H7092" s="9" t="s">
        <v>182</v>
      </c>
      <c r="I7092" s="9" t="s">
        <v>182</v>
      </c>
      <c r="J7092" s="9">
        <v>661.60000000000582</v>
      </c>
      <c r="K7092" s="9" t="s">
        <v>182</v>
      </c>
      <c r="L7092" s="9" t="s">
        <v>182</v>
      </c>
      <c r="M7092" s="65">
        <v>368.40000000000003</v>
      </c>
      <c r="P7092" s="65">
        <f t="shared" si="197"/>
        <v>1030.0000000000059</v>
      </c>
      <c r="U7092" s="226"/>
    </row>
    <row r="7093" spans="1:21" ht="15">
      <c r="A7093" s="28" t="s">
        <v>653</v>
      </c>
      <c r="B7093" s="170" t="s">
        <v>1280</v>
      </c>
      <c r="C7093" s="3"/>
      <c r="D7093" s="3"/>
      <c r="E7093" s="9" t="s">
        <v>277</v>
      </c>
      <c r="F7093" s="9" t="s">
        <v>182</v>
      </c>
      <c r="G7093" s="9" t="s">
        <v>182</v>
      </c>
      <c r="H7093" s="9" t="s">
        <v>182</v>
      </c>
      <c r="I7093" s="9" t="s">
        <v>182</v>
      </c>
      <c r="J7093" s="9">
        <v>620</v>
      </c>
      <c r="K7093" s="9" t="s">
        <v>182</v>
      </c>
      <c r="L7093" s="9" t="s">
        <v>182</v>
      </c>
      <c r="M7093" s="65">
        <v>407.5</v>
      </c>
      <c r="P7093" s="65">
        <f t="shared" si="197"/>
        <v>1027.5</v>
      </c>
      <c r="U7093" s="61"/>
    </row>
    <row r="7094" spans="1:21" ht="15">
      <c r="A7094" s="28" t="s">
        <v>658</v>
      </c>
      <c r="B7094" s="170" t="s">
        <v>1278</v>
      </c>
      <c r="C7094" s="3"/>
      <c r="D7094" s="3"/>
      <c r="E7094" s="9" t="s">
        <v>277</v>
      </c>
      <c r="F7094" s="9" t="s">
        <v>182</v>
      </c>
      <c r="G7094" s="9" t="s">
        <v>182</v>
      </c>
      <c r="H7094" s="9" t="s">
        <v>182</v>
      </c>
      <c r="I7094" s="9" t="s">
        <v>182</v>
      </c>
      <c r="J7094" s="9">
        <v>521.80000000000109</v>
      </c>
      <c r="K7094" s="9" t="s">
        <v>182</v>
      </c>
      <c r="L7094" s="9" t="s">
        <v>182</v>
      </c>
      <c r="M7094" s="65">
        <v>488.8</v>
      </c>
      <c r="P7094" s="65">
        <f t="shared" si="197"/>
        <v>1010.600000000001</v>
      </c>
      <c r="U7094" s="181"/>
    </row>
    <row r="7095" spans="1:21" ht="15">
      <c r="A7095" s="28" t="s">
        <v>659</v>
      </c>
      <c r="B7095" s="170" t="s">
        <v>1269</v>
      </c>
      <c r="C7095" s="3"/>
      <c r="D7095" s="3"/>
      <c r="E7095" s="9" t="s">
        <v>277</v>
      </c>
      <c r="F7095" s="9" t="s">
        <v>182</v>
      </c>
      <c r="G7095" s="9" t="s">
        <v>182</v>
      </c>
      <c r="H7095" s="9" t="s">
        <v>182</v>
      </c>
      <c r="I7095" s="9" t="s">
        <v>182</v>
      </c>
      <c r="J7095" s="9">
        <v>419.80000000000291</v>
      </c>
      <c r="K7095" s="9" t="s">
        <v>182</v>
      </c>
      <c r="L7095" s="9" t="s">
        <v>182</v>
      </c>
      <c r="M7095" s="65">
        <v>557.4</v>
      </c>
      <c r="P7095" s="65">
        <f t="shared" si="197"/>
        <v>977.20000000000289</v>
      </c>
    </row>
    <row r="7096" spans="1:21" ht="15">
      <c r="A7096" s="28" t="s">
        <v>660</v>
      </c>
      <c r="B7096" s="28" t="s">
        <v>600</v>
      </c>
      <c r="E7096" s="9" t="s">
        <v>277</v>
      </c>
      <c r="F7096" s="9" t="s">
        <v>182</v>
      </c>
      <c r="G7096" s="9" t="s">
        <v>182</v>
      </c>
      <c r="H7096" s="9" t="s">
        <v>182</v>
      </c>
      <c r="I7096" s="9" t="s">
        <v>182</v>
      </c>
      <c r="J7096" s="9">
        <v>587.59999999999491</v>
      </c>
      <c r="K7096" s="9" t="s">
        <v>182</v>
      </c>
      <c r="L7096" s="9" t="s">
        <v>182</v>
      </c>
      <c r="M7096" s="65">
        <v>363.45</v>
      </c>
      <c r="P7096" s="65">
        <f t="shared" si="197"/>
        <v>951.04999999999495</v>
      </c>
      <c r="U7096" s="226"/>
    </row>
    <row r="7097" spans="1:21" ht="15">
      <c r="A7097" s="28" t="s">
        <v>662</v>
      </c>
      <c r="B7097" s="61" t="s">
        <v>629</v>
      </c>
      <c r="E7097" s="9" t="s">
        <v>277</v>
      </c>
      <c r="F7097" s="9" t="s">
        <v>182</v>
      </c>
      <c r="G7097" s="9" t="s">
        <v>182</v>
      </c>
      <c r="H7097" s="9" t="s">
        <v>182</v>
      </c>
      <c r="I7097" s="9" t="s">
        <v>182</v>
      </c>
      <c r="J7097" s="9">
        <v>626.60000000000218</v>
      </c>
      <c r="K7097" s="9" t="s">
        <v>182</v>
      </c>
      <c r="L7097" s="9" t="s">
        <v>182</v>
      </c>
      <c r="M7097" s="65">
        <v>310.60000000000002</v>
      </c>
      <c r="P7097" s="65">
        <f t="shared" si="197"/>
        <v>937.20000000000221</v>
      </c>
      <c r="U7097" s="61"/>
    </row>
    <row r="7098" spans="1:21" ht="15">
      <c r="A7098" s="28" t="s">
        <v>663</v>
      </c>
      <c r="B7098" s="61" t="s">
        <v>143</v>
      </c>
      <c r="E7098" s="9" t="s">
        <v>277</v>
      </c>
      <c r="F7098" s="9" t="s">
        <v>182</v>
      </c>
      <c r="G7098" s="9" t="s">
        <v>182</v>
      </c>
      <c r="H7098" s="9" t="s">
        <v>182</v>
      </c>
      <c r="I7098" s="9" t="s">
        <v>182</v>
      </c>
      <c r="J7098" s="9">
        <v>537.40000000000146</v>
      </c>
      <c r="K7098" s="9" t="s">
        <v>182</v>
      </c>
      <c r="L7098" s="9" t="s">
        <v>182</v>
      </c>
      <c r="M7098" s="65">
        <v>391.6</v>
      </c>
      <c r="P7098" s="65">
        <f t="shared" si="197"/>
        <v>929.00000000000148</v>
      </c>
      <c r="U7098" s="226"/>
    </row>
    <row r="7099" spans="1:21" ht="15">
      <c r="A7099" s="28" t="s">
        <v>664</v>
      </c>
      <c r="B7099" s="61" t="s">
        <v>2625</v>
      </c>
      <c r="C7099" s="3"/>
      <c r="D7099" s="3"/>
      <c r="E7099" s="9" t="s">
        <v>277</v>
      </c>
      <c r="F7099" s="9" t="s">
        <v>182</v>
      </c>
      <c r="G7099" s="9" t="s">
        <v>182</v>
      </c>
      <c r="H7099" s="9" t="s">
        <v>182</v>
      </c>
      <c r="I7099" s="9" t="s">
        <v>182</v>
      </c>
      <c r="J7099" s="9" t="s">
        <v>277</v>
      </c>
      <c r="K7099" s="9" t="s">
        <v>182</v>
      </c>
      <c r="L7099" s="9" t="s">
        <v>182</v>
      </c>
      <c r="M7099" s="112">
        <v>924.00000000000011</v>
      </c>
      <c r="N7099" s="65"/>
      <c r="P7099" s="65">
        <f t="shared" si="197"/>
        <v>924.00000000000011</v>
      </c>
      <c r="R7099" t="s">
        <v>280</v>
      </c>
      <c r="U7099" s="3" t="s">
        <v>1853</v>
      </c>
    </row>
    <row r="7100" spans="1:21" ht="15">
      <c r="A7100" s="28" t="s">
        <v>667</v>
      </c>
      <c r="B7100" s="170" t="s">
        <v>1281</v>
      </c>
      <c r="C7100" s="3"/>
      <c r="D7100" s="3"/>
      <c r="E7100" s="9" t="s">
        <v>277</v>
      </c>
      <c r="F7100" s="9" t="s">
        <v>182</v>
      </c>
      <c r="G7100" s="9" t="s">
        <v>182</v>
      </c>
      <c r="H7100" s="9" t="s">
        <v>182</v>
      </c>
      <c r="I7100" s="9" t="s">
        <v>182</v>
      </c>
      <c r="J7100" s="9">
        <v>790.99999999999636</v>
      </c>
      <c r="K7100" s="9" t="s">
        <v>182</v>
      </c>
      <c r="L7100" s="9" t="s">
        <v>182</v>
      </c>
      <c r="M7100" s="65">
        <v>107.50000000000001</v>
      </c>
      <c r="P7100" s="65">
        <f t="shared" si="197"/>
        <v>898.49999999999636</v>
      </c>
      <c r="U7100" s="61"/>
    </row>
    <row r="7101" spans="1:21" ht="15">
      <c r="A7101" s="28" t="s">
        <v>726</v>
      </c>
      <c r="B7101" s="61" t="s">
        <v>39</v>
      </c>
      <c r="E7101" s="9">
        <v>209.1</v>
      </c>
      <c r="F7101" s="9" t="s">
        <v>182</v>
      </c>
      <c r="G7101" s="9" t="s">
        <v>182</v>
      </c>
      <c r="H7101" s="9" t="s">
        <v>182</v>
      </c>
      <c r="I7101" s="9" t="s">
        <v>182</v>
      </c>
      <c r="J7101" s="9">
        <v>659.89999999999418</v>
      </c>
      <c r="K7101" s="9" t="s">
        <v>182</v>
      </c>
      <c r="L7101" s="9" t="s">
        <v>182</v>
      </c>
      <c r="M7101" s="9" t="s">
        <v>277</v>
      </c>
      <c r="P7101" s="65">
        <f t="shared" si="197"/>
        <v>868.9999999999942</v>
      </c>
      <c r="U7101" s="226"/>
    </row>
    <row r="7102" spans="1:21" ht="15">
      <c r="A7102" s="28" t="s">
        <v>727</v>
      </c>
      <c r="B7102" s="61" t="s">
        <v>27</v>
      </c>
      <c r="E7102" s="9">
        <v>377.5</v>
      </c>
      <c r="F7102" s="9" t="s">
        <v>182</v>
      </c>
      <c r="G7102" s="9" t="s">
        <v>182</v>
      </c>
      <c r="H7102" s="9" t="s">
        <v>182</v>
      </c>
      <c r="I7102" s="9" t="s">
        <v>182</v>
      </c>
      <c r="J7102" s="9">
        <v>468.90000000000327</v>
      </c>
      <c r="K7102" s="9" t="s">
        <v>182</v>
      </c>
      <c r="L7102" s="9" t="s">
        <v>182</v>
      </c>
      <c r="M7102" s="9" t="s">
        <v>277</v>
      </c>
      <c r="P7102" s="65">
        <f t="shared" si="197"/>
        <v>846.40000000000327</v>
      </c>
      <c r="U7102" s="61"/>
    </row>
    <row r="7103" spans="1:21" ht="15">
      <c r="A7103" s="28" t="s">
        <v>728</v>
      </c>
      <c r="B7103" s="170" t="s">
        <v>1276</v>
      </c>
      <c r="C7103" s="3"/>
      <c r="D7103" s="3"/>
      <c r="E7103" s="9" t="s">
        <v>277</v>
      </c>
      <c r="F7103" s="9" t="s">
        <v>182</v>
      </c>
      <c r="G7103" s="9" t="s">
        <v>182</v>
      </c>
      <c r="H7103" s="9" t="s">
        <v>182</v>
      </c>
      <c r="I7103" s="9" t="s">
        <v>182</v>
      </c>
      <c r="J7103" s="179">
        <v>840.34999999999854</v>
      </c>
      <c r="K7103" s="9" t="s">
        <v>182</v>
      </c>
      <c r="L7103" s="9" t="s">
        <v>182</v>
      </c>
      <c r="M7103" s="9" t="s">
        <v>277</v>
      </c>
      <c r="P7103" s="65">
        <f t="shared" si="197"/>
        <v>840.34999999999854</v>
      </c>
      <c r="R7103" t="s">
        <v>291</v>
      </c>
      <c r="U7103" s="226"/>
    </row>
    <row r="7104" spans="1:21" ht="15">
      <c r="A7104" s="28" t="s">
        <v>729</v>
      </c>
      <c r="B7104" s="226" t="s">
        <v>1576</v>
      </c>
      <c r="C7104" s="3"/>
      <c r="D7104" s="3"/>
      <c r="E7104" s="9" t="s">
        <v>277</v>
      </c>
      <c r="F7104" s="9" t="s">
        <v>182</v>
      </c>
      <c r="G7104" s="9" t="s">
        <v>182</v>
      </c>
      <c r="H7104" s="9" t="s">
        <v>182</v>
      </c>
      <c r="I7104" s="9" t="s">
        <v>182</v>
      </c>
      <c r="J7104" s="9">
        <v>275.90000000000327</v>
      </c>
      <c r="K7104" s="9" t="s">
        <v>182</v>
      </c>
      <c r="L7104" s="9" t="s">
        <v>182</v>
      </c>
      <c r="M7104" s="65">
        <v>529.4</v>
      </c>
      <c r="P7104" s="65">
        <f t="shared" si="197"/>
        <v>805.30000000000325</v>
      </c>
    </row>
    <row r="7105" spans="1:21" ht="15">
      <c r="A7105" s="28" t="s">
        <v>730</v>
      </c>
      <c r="B7105" s="61" t="s">
        <v>155</v>
      </c>
      <c r="E7105" s="9" t="s">
        <v>277</v>
      </c>
      <c r="F7105" s="9" t="s">
        <v>182</v>
      </c>
      <c r="G7105" s="9" t="s">
        <v>182</v>
      </c>
      <c r="H7105" s="9" t="s">
        <v>182</v>
      </c>
      <c r="I7105" s="9" t="s">
        <v>182</v>
      </c>
      <c r="J7105" s="9">
        <v>794.30000000000291</v>
      </c>
      <c r="K7105" s="9" t="s">
        <v>182</v>
      </c>
      <c r="L7105" s="9" t="s">
        <v>182</v>
      </c>
      <c r="M7105" s="9" t="s">
        <v>277</v>
      </c>
      <c r="P7105" s="65">
        <f t="shared" ref="P7105:P7136" si="198">SUM(E7105:M7105)</f>
        <v>794.30000000000291</v>
      </c>
      <c r="U7105" s="226"/>
    </row>
    <row r="7106" spans="1:21" ht="15">
      <c r="A7106" s="28" t="s">
        <v>731</v>
      </c>
      <c r="B7106" s="61" t="s">
        <v>2085</v>
      </c>
      <c r="C7106" s="3"/>
      <c r="D7106" s="3"/>
      <c r="E7106" s="9" t="s">
        <v>277</v>
      </c>
      <c r="F7106" s="9" t="s">
        <v>182</v>
      </c>
      <c r="G7106" s="9" t="s">
        <v>182</v>
      </c>
      <c r="H7106" s="9" t="s">
        <v>182</v>
      </c>
      <c r="I7106" s="9" t="s">
        <v>182</v>
      </c>
      <c r="J7106" s="9" t="s">
        <v>277</v>
      </c>
      <c r="K7106" s="9" t="s">
        <v>182</v>
      </c>
      <c r="L7106" s="9" t="s">
        <v>182</v>
      </c>
      <c r="M7106" s="113">
        <v>790.4</v>
      </c>
      <c r="N7106" s="65"/>
      <c r="P7106" s="65">
        <f t="shared" si="198"/>
        <v>790.4</v>
      </c>
      <c r="R7106" t="s">
        <v>299</v>
      </c>
    </row>
    <row r="7107" spans="1:21" ht="15">
      <c r="A7107" s="28" t="s">
        <v>732</v>
      </c>
      <c r="B7107" s="170" t="s">
        <v>1268</v>
      </c>
      <c r="C7107" s="3"/>
      <c r="D7107" s="3"/>
      <c r="E7107" s="9" t="s">
        <v>277</v>
      </c>
      <c r="F7107" s="9" t="s">
        <v>182</v>
      </c>
      <c r="G7107" s="9" t="s">
        <v>182</v>
      </c>
      <c r="H7107" s="9" t="s">
        <v>182</v>
      </c>
      <c r="I7107" s="9" t="s">
        <v>182</v>
      </c>
      <c r="J7107" s="9">
        <v>342.64999999999782</v>
      </c>
      <c r="K7107" s="9" t="s">
        <v>182</v>
      </c>
      <c r="L7107" s="9" t="s">
        <v>182</v>
      </c>
      <c r="M7107" s="65">
        <v>444.1</v>
      </c>
      <c r="P7107" s="65">
        <f t="shared" si="198"/>
        <v>786.74999999999784</v>
      </c>
    </row>
    <row r="7108" spans="1:21" ht="15">
      <c r="A7108" s="28" t="s">
        <v>733</v>
      </c>
      <c r="B7108" s="61" t="s">
        <v>2090</v>
      </c>
      <c r="C7108" s="3"/>
      <c r="D7108" s="3"/>
      <c r="E7108" s="9" t="s">
        <v>277</v>
      </c>
      <c r="F7108" s="9" t="s">
        <v>182</v>
      </c>
      <c r="G7108" s="9" t="s">
        <v>182</v>
      </c>
      <c r="H7108" s="9" t="s">
        <v>182</v>
      </c>
      <c r="I7108" s="9" t="s">
        <v>182</v>
      </c>
      <c r="J7108" s="9" t="s">
        <v>277</v>
      </c>
      <c r="K7108" s="9" t="s">
        <v>182</v>
      </c>
      <c r="L7108" s="9" t="s">
        <v>182</v>
      </c>
      <c r="M7108" s="90">
        <v>732.7</v>
      </c>
      <c r="N7108" s="65"/>
      <c r="P7108" s="65">
        <f t="shared" si="198"/>
        <v>732.7</v>
      </c>
      <c r="R7108" t="s">
        <v>296</v>
      </c>
    </row>
    <row r="7109" spans="1:21" ht="15">
      <c r="A7109" s="28" t="s">
        <v>734</v>
      </c>
      <c r="B7109" s="61" t="s">
        <v>4</v>
      </c>
      <c r="E7109" s="176">
        <v>714.3</v>
      </c>
      <c r="F7109" s="9" t="s">
        <v>182</v>
      </c>
      <c r="G7109" s="9" t="s">
        <v>182</v>
      </c>
      <c r="H7109" s="9" t="s">
        <v>182</v>
      </c>
      <c r="I7109" s="9" t="s">
        <v>182</v>
      </c>
      <c r="J7109" s="9" t="s">
        <v>277</v>
      </c>
      <c r="K7109" s="9" t="s">
        <v>182</v>
      </c>
      <c r="L7109" s="9" t="s">
        <v>182</v>
      </c>
      <c r="M7109" s="9" t="s">
        <v>277</v>
      </c>
      <c r="P7109" s="65">
        <f t="shared" si="198"/>
        <v>714.3</v>
      </c>
      <c r="R7109" t="s">
        <v>280</v>
      </c>
      <c r="U7109" s="3" t="s">
        <v>1853</v>
      </c>
    </row>
    <row r="7110" spans="1:21" ht="15">
      <c r="A7110" s="28" t="s">
        <v>735</v>
      </c>
      <c r="B7110" s="61" t="s">
        <v>2520</v>
      </c>
      <c r="C7110" s="3"/>
      <c r="D7110" s="3"/>
      <c r="E7110" s="9" t="s">
        <v>277</v>
      </c>
      <c r="F7110" s="9" t="s">
        <v>182</v>
      </c>
      <c r="G7110" s="9" t="s">
        <v>182</v>
      </c>
      <c r="H7110" s="9" t="s">
        <v>182</v>
      </c>
      <c r="I7110" s="9" t="s">
        <v>182</v>
      </c>
      <c r="J7110" s="9" t="s">
        <v>277</v>
      </c>
      <c r="K7110" s="9" t="s">
        <v>182</v>
      </c>
      <c r="L7110" s="9" t="s">
        <v>182</v>
      </c>
      <c r="M7110" s="90">
        <v>711.7</v>
      </c>
      <c r="N7110" s="65"/>
      <c r="P7110" s="65">
        <f t="shared" si="198"/>
        <v>711.7</v>
      </c>
      <c r="R7110" t="s">
        <v>291</v>
      </c>
    </row>
    <row r="7111" spans="1:21" ht="15">
      <c r="A7111" s="28" t="s">
        <v>736</v>
      </c>
      <c r="B7111" s="61" t="s">
        <v>144</v>
      </c>
      <c r="E7111" s="9" t="s">
        <v>277</v>
      </c>
      <c r="F7111" s="9" t="s">
        <v>182</v>
      </c>
      <c r="G7111" s="9" t="s">
        <v>182</v>
      </c>
      <c r="H7111" s="9" t="s">
        <v>182</v>
      </c>
      <c r="I7111" s="9" t="s">
        <v>182</v>
      </c>
      <c r="J7111" s="9">
        <v>681.29999999999563</v>
      </c>
      <c r="K7111" s="9" t="s">
        <v>182</v>
      </c>
      <c r="L7111" s="9" t="s">
        <v>182</v>
      </c>
      <c r="M7111" s="9" t="s">
        <v>277</v>
      </c>
      <c r="P7111" s="65">
        <f t="shared" si="198"/>
        <v>681.29999999999563</v>
      </c>
      <c r="U7111" s="181"/>
    </row>
    <row r="7112" spans="1:21" ht="15">
      <c r="A7112" s="28" t="s">
        <v>737</v>
      </c>
      <c r="B7112" s="226" t="s">
        <v>1582</v>
      </c>
      <c r="C7112" s="3"/>
      <c r="D7112" s="3"/>
      <c r="E7112" s="9" t="s">
        <v>277</v>
      </c>
      <c r="F7112" s="9" t="s">
        <v>182</v>
      </c>
      <c r="G7112" s="9" t="s">
        <v>182</v>
      </c>
      <c r="H7112" s="9" t="s">
        <v>182</v>
      </c>
      <c r="I7112" s="9" t="s">
        <v>182</v>
      </c>
      <c r="J7112" s="9">
        <v>676.90000000000509</v>
      </c>
      <c r="K7112" s="9" t="s">
        <v>182</v>
      </c>
      <c r="L7112" s="9" t="s">
        <v>182</v>
      </c>
      <c r="M7112" s="9" t="s">
        <v>277</v>
      </c>
      <c r="P7112" s="65">
        <f t="shared" si="198"/>
        <v>676.90000000000509</v>
      </c>
      <c r="U7112" s="61"/>
    </row>
    <row r="7113" spans="1:21" ht="15">
      <c r="A7113" s="28" t="s">
        <v>738</v>
      </c>
      <c r="B7113" s="61" t="s">
        <v>2091</v>
      </c>
      <c r="C7113" s="3"/>
      <c r="D7113" s="3"/>
      <c r="E7113" s="9" t="s">
        <v>277</v>
      </c>
      <c r="F7113" s="9" t="s">
        <v>182</v>
      </c>
      <c r="G7113" s="9" t="s">
        <v>182</v>
      </c>
      <c r="H7113" s="9" t="s">
        <v>182</v>
      </c>
      <c r="I7113" s="9" t="s">
        <v>182</v>
      </c>
      <c r="J7113" s="9" t="s">
        <v>277</v>
      </c>
      <c r="K7113" s="9" t="s">
        <v>182</v>
      </c>
      <c r="L7113" s="9" t="s">
        <v>182</v>
      </c>
      <c r="M7113" s="90">
        <v>671.7</v>
      </c>
      <c r="N7113" s="65"/>
      <c r="P7113" s="65">
        <f t="shared" si="198"/>
        <v>671.7</v>
      </c>
      <c r="R7113" t="s">
        <v>292</v>
      </c>
    </row>
    <row r="7114" spans="1:21" ht="15">
      <c r="A7114" s="28" t="s">
        <v>739</v>
      </c>
      <c r="B7114" s="61" t="s">
        <v>2094</v>
      </c>
      <c r="C7114" s="3"/>
      <c r="D7114" s="3"/>
      <c r="E7114" s="9" t="s">
        <v>277</v>
      </c>
      <c r="F7114" s="9" t="s">
        <v>182</v>
      </c>
      <c r="G7114" s="9" t="s">
        <v>182</v>
      </c>
      <c r="H7114" s="9" t="s">
        <v>182</v>
      </c>
      <c r="I7114" s="9" t="s">
        <v>182</v>
      </c>
      <c r="J7114" s="9" t="s">
        <v>277</v>
      </c>
      <c r="K7114" s="9" t="s">
        <v>182</v>
      </c>
      <c r="L7114" s="9" t="s">
        <v>182</v>
      </c>
      <c r="M7114" s="65">
        <v>659</v>
      </c>
      <c r="N7114" s="65"/>
      <c r="P7114" s="65">
        <f t="shared" si="198"/>
        <v>659</v>
      </c>
    </row>
    <row r="7115" spans="1:21" ht="15">
      <c r="A7115" s="28" t="s">
        <v>740</v>
      </c>
      <c r="B7115" s="61" t="s">
        <v>622</v>
      </c>
      <c r="E7115" s="9" t="s">
        <v>277</v>
      </c>
      <c r="F7115" s="9" t="s">
        <v>182</v>
      </c>
      <c r="G7115" s="9" t="s">
        <v>182</v>
      </c>
      <c r="H7115" s="9" t="s">
        <v>182</v>
      </c>
      <c r="I7115" s="9" t="s">
        <v>182</v>
      </c>
      <c r="J7115" s="9">
        <v>658.95000000000073</v>
      </c>
      <c r="K7115" s="9" t="s">
        <v>182</v>
      </c>
      <c r="L7115" s="9" t="s">
        <v>182</v>
      </c>
      <c r="M7115" s="9" t="s">
        <v>277</v>
      </c>
      <c r="P7115" s="65">
        <f t="shared" si="198"/>
        <v>658.95000000000073</v>
      </c>
      <c r="U7115" s="28"/>
    </row>
    <row r="7116" spans="1:21" ht="15">
      <c r="A7116" s="28" t="s">
        <v>741</v>
      </c>
      <c r="B7116" s="61" t="s">
        <v>2513</v>
      </c>
      <c r="C7116" s="3"/>
      <c r="D7116" s="3"/>
      <c r="E7116" s="9" t="s">
        <v>277</v>
      </c>
      <c r="F7116" s="9" t="s">
        <v>182</v>
      </c>
      <c r="G7116" s="9" t="s">
        <v>182</v>
      </c>
      <c r="H7116" s="9" t="s">
        <v>182</v>
      </c>
      <c r="I7116" s="9" t="s">
        <v>182</v>
      </c>
      <c r="J7116" s="9" t="s">
        <v>277</v>
      </c>
      <c r="K7116" s="9" t="s">
        <v>182</v>
      </c>
      <c r="L7116" s="9" t="s">
        <v>182</v>
      </c>
      <c r="M7116" s="65">
        <v>650.9</v>
      </c>
      <c r="N7116" s="65"/>
      <c r="P7116" s="65">
        <f t="shared" si="198"/>
        <v>650.9</v>
      </c>
    </row>
    <row r="7117" spans="1:21" ht="15">
      <c r="A7117" s="28" t="s">
        <v>742</v>
      </c>
      <c r="B7117" s="61" t="s">
        <v>2092</v>
      </c>
      <c r="C7117" s="3"/>
      <c r="D7117" s="3"/>
      <c r="E7117" s="9" t="s">
        <v>277</v>
      </c>
      <c r="F7117" s="9" t="s">
        <v>182</v>
      </c>
      <c r="G7117" s="9" t="s">
        <v>182</v>
      </c>
      <c r="H7117" s="9" t="s">
        <v>182</v>
      </c>
      <c r="I7117" s="9" t="s">
        <v>182</v>
      </c>
      <c r="J7117" s="9" t="s">
        <v>277</v>
      </c>
      <c r="K7117" s="9" t="s">
        <v>182</v>
      </c>
      <c r="L7117" s="9" t="s">
        <v>182</v>
      </c>
      <c r="M7117" s="65">
        <v>646.4</v>
      </c>
      <c r="N7117" s="65"/>
      <c r="P7117" s="65">
        <f t="shared" si="198"/>
        <v>646.4</v>
      </c>
    </row>
    <row r="7118" spans="1:21" ht="15">
      <c r="A7118" s="28" t="s">
        <v>743</v>
      </c>
      <c r="B7118" s="61" t="s">
        <v>2510</v>
      </c>
      <c r="C7118" s="3"/>
      <c r="D7118" s="3"/>
      <c r="E7118" s="9" t="s">
        <v>277</v>
      </c>
      <c r="F7118" s="9" t="s">
        <v>182</v>
      </c>
      <c r="G7118" s="9" t="s">
        <v>182</v>
      </c>
      <c r="H7118" s="9" t="s">
        <v>182</v>
      </c>
      <c r="I7118" s="9" t="s">
        <v>182</v>
      </c>
      <c r="J7118" s="9" t="s">
        <v>277</v>
      </c>
      <c r="K7118" s="9" t="s">
        <v>182</v>
      </c>
      <c r="L7118" s="9" t="s">
        <v>182</v>
      </c>
      <c r="M7118" s="65">
        <v>644.6</v>
      </c>
      <c r="N7118" s="65"/>
      <c r="P7118" s="65">
        <f t="shared" si="198"/>
        <v>644.6</v>
      </c>
    </row>
    <row r="7119" spans="1:21" ht="15">
      <c r="A7119" s="28" t="s">
        <v>744</v>
      </c>
      <c r="B7119" s="170" t="s">
        <v>1285</v>
      </c>
      <c r="C7119" s="3"/>
      <c r="D7119" s="3"/>
      <c r="E7119" s="9" t="s">
        <v>277</v>
      </c>
      <c r="F7119" s="9" t="s">
        <v>182</v>
      </c>
      <c r="G7119" s="9" t="s">
        <v>182</v>
      </c>
      <c r="H7119" s="9" t="s">
        <v>182</v>
      </c>
      <c r="I7119" s="9" t="s">
        <v>182</v>
      </c>
      <c r="J7119" s="9">
        <v>633.59999999999491</v>
      </c>
      <c r="K7119" s="9" t="s">
        <v>182</v>
      </c>
      <c r="L7119" s="9" t="s">
        <v>182</v>
      </c>
      <c r="M7119" s="9" t="s">
        <v>277</v>
      </c>
      <c r="P7119" s="65">
        <f t="shared" si="198"/>
        <v>633.59999999999491</v>
      </c>
      <c r="U7119" s="61"/>
    </row>
    <row r="7120" spans="1:21" ht="15">
      <c r="A7120" s="28" t="s">
        <v>745</v>
      </c>
      <c r="B7120" s="61" t="s">
        <v>179</v>
      </c>
      <c r="C7120" s="3"/>
      <c r="D7120" s="3"/>
      <c r="E7120" s="9" t="s">
        <v>277</v>
      </c>
      <c r="F7120" s="9" t="s">
        <v>182</v>
      </c>
      <c r="G7120" s="9" t="s">
        <v>182</v>
      </c>
      <c r="H7120" s="9" t="s">
        <v>182</v>
      </c>
      <c r="I7120" s="9" t="s">
        <v>182</v>
      </c>
      <c r="J7120" s="9" t="s">
        <v>277</v>
      </c>
      <c r="K7120" s="9" t="s">
        <v>182</v>
      </c>
      <c r="L7120" s="9" t="s">
        <v>182</v>
      </c>
      <c r="M7120" s="65">
        <v>620.19999999999993</v>
      </c>
      <c r="N7120" s="65"/>
      <c r="P7120" s="65">
        <f t="shared" si="198"/>
        <v>620.19999999999993</v>
      </c>
    </row>
    <row r="7121" spans="1:18" ht="15">
      <c r="A7121" s="28" t="s">
        <v>746</v>
      </c>
      <c r="B7121" s="61" t="s">
        <v>2505</v>
      </c>
      <c r="C7121" s="3"/>
      <c r="D7121" s="3"/>
      <c r="E7121" s="9" t="s">
        <v>277</v>
      </c>
      <c r="F7121" s="9" t="s">
        <v>182</v>
      </c>
      <c r="G7121" s="9" t="s">
        <v>182</v>
      </c>
      <c r="H7121" s="9" t="s">
        <v>182</v>
      </c>
      <c r="I7121" s="9" t="s">
        <v>182</v>
      </c>
      <c r="J7121" s="9" t="s">
        <v>277</v>
      </c>
      <c r="K7121" s="9" t="s">
        <v>182</v>
      </c>
      <c r="L7121" s="9" t="s">
        <v>182</v>
      </c>
      <c r="M7121" s="65">
        <v>613.89999999999986</v>
      </c>
      <c r="N7121" s="65"/>
      <c r="P7121" s="65">
        <f t="shared" si="198"/>
        <v>613.89999999999986</v>
      </c>
    </row>
    <row r="7122" spans="1:18" ht="15">
      <c r="A7122" s="28" t="s">
        <v>747</v>
      </c>
      <c r="B7122" s="61" t="s">
        <v>35</v>
      </c>
      <c r="E7122" s="179">
        <v>607.20000000000005</v>
      </c>
      <c r="F7122" s="9" t="s">
        <v>182</v>
      </c>
      <c r="G7122" s="9" t="s">
        <v>182</v>
      </c>
      <c r="H7122" s="9" t="s">
        <v>182</v>
      </c>
      <c r="I7122" s="9" t="s">
        <v>182</v>
      </c>
      <c r="J7122" s="9" t="s">
        <v>277</v>
      </c>
      <c r="K7122" s="9" t="s">
        <v>182</v>
      </c>
      <c r="L7122" s="9" t="s">
        <v>182</v>
      </c>
      <c r="M7122" s="9" t="s">
        <v>277</v>
      </c>
      <c r="P7122" s="65">
        <f t="shared" si="198"/>
        <v>607.20000000000005</v>
      </c>
      <c r="R7122" t="s">
        <v>282</v>
      </c>
    </row>
    <row r="7123" spans="1:18" ht="15">
      <c r="A7123" s="28" t="s">
        <v>748</v>
      </c>
      <c r="B7123" s="226" t="s">
        <v>2074</v>
      </c>
      <c r="C7123" s="3"/>
      <c r="D7123" s="3"/>
      <c r="E7123" s="9" t="s">
        <v>277</v>
      </c>
      <c r="F7123" s="9" t="s">
        <v>182</v>
      </c>
      <c r="G7123" s="9" t="s">
        <v>182</v>
      </c>
      <c r="H7123" s="9" t="s">
        <v>182</v>
      </c>
      <c r="I7123" s="9" t="s">
        <v>182</v>
      </c>
      <c r="J7123" s="9" t="s">
        <v>277</v>
      </c>
      <c r="K7123" s="9" t="s">
        <v>182</v>
      </c>
      <c r="L7123" s="9" t="s">
        <v>182</v>
      </c>
      <c r="M7123" s="65">
        <v>605.95000000000005</v>
      </c>
      <c r="N7123" s="65"/>
      <c r="P7123" s="65">
        <f t="shared" si="198"/>
        <v>605.95000000000005</v>
      </c>
    </row>
    <row r="7124" spans="1:18" ht="15">
      <c r="A7124" s="28" t="s">
        <v>749</v>
      </c>
      <c r="B7124" s="61" t="s">
        <v>2097</v>
      </c>
      <c r="C7124" s="3"/>
      <c r="D7124" s="3"/>
      <c r="E7124" s="9" t="s">
        <v>277</v>
      </c>
      <c r="F7124" s="9" t="s">
        <v>182</v>
      </c>
      <c r="G7124" s="9" t="s">
        <v>182</v>
      </c>
      <c r="H7124" s="9" t="s">
        <v>182</v>
      </c>
      <c r="I7124" s="9" t="s">
        <v>182</v>
      </c>
      <c r="J7124" s="9" t="s">
        <v>277</v>
      </c>
      <c r="K7124" s="9" t="s">
        <v>182</v>
      </c>
      <c r="L7124" s="9" t="s">
        <v>182</v>
      </c>
      <c r="M7124" s="65">
        <v>595.6</v>
      </c>
      <c r="N7124" s="65"/>
      <c r="P7124" s="65">
        <f t="shared" si="198"/>
        <v>595.6</v>
      </c>
    </row>
    <row r="7125" spans="1:18" ht="15">
      <c r="A7125" s="28" t="s">
        <v>750</v>
      </c>
      <c r="B7125" s="61" t="s">
        <v>2532</v>
      </c>
      <c r="C7125" s="3"/>
      <c r="D7125" s="3"/>
      <c r="E7125" s="9" t="s">
        <v>277</v>
      </c>
      <c r="F7125" s="9" t="s">
        <v>182</v>
      </c>
      <c r="G7125" s="9" t="s">
        <v>182</v>
      </c>
      <c r="H7125" s="9" t="s">
        <v>182</v>
      </c>
      <c r="I7125" s="9" t="s">
        <v>182</v>
      </c>
      <c r="J7125" s="9" t="s">
        <v>277</v>
      </c>
      <c r="K7125" s="9" t="s">
        <v>182</v>
      </c>
      <c r="L7125" s="9" t="s">
        <v>182</v>
      </c>
      <c r="M7125" s="65">
        <v>592.1</v>
      </c>
      <c r="N7125" s="65"/>
      <c r="P7125" s="65">
        <f t="shared" si="198"/>
        <v>592.1</v>
      </c>
    </row>
    <row r="7126" spans="1:18" ht="15">
      <c r="A7126" s="28" t="s">
        <v>751</v>
      </c>
      <c r="B7126" s="61" t="s">
        <v>2529</v>
      </c>
      <c r="C7126" s="3"/>
      <c r="D7126" s="3"/>
      <c r="E7126" s="9" t="s">
        <v>277</v>
      </c>
      <c r="F7126" s="9" t="s">
        <v>182</v>
      </c>
      <c r="G7126" s="9" t="s">
        <v>182</v>
      </c>
      <c r="H7126" s="9" t="s">
        <v>182</v>
      </c>
      <c r="I7126" s="9" t="s">
        <v>182</v>
      </c>
      <c r="J7126" s="9" t="s">
        <v>277</v>
      </c>
      <c r="K7126" s="9" t="s">
        <v>182</v>
      </c>
      <c r="L7126" s="9" t="s">
        <v>182</v>
      </c>
      <c r="M7126" s="65">
        <v>574.80000000000007</v>
      </c>
      <c r="N7126" s="65"/>
      <c r="P7126" s="65">
        <f t="shared" si="198"/>
        <v>574.80000000000007</v>
      </c>
    </row>
    <row r="7127" spans="1:18" ht="15">
      <c r="A7127" s="28" t="s">
        <v>752</v>
      </c>
      <c r="B7127" s="226" t="s">
        <v>1590</v>
      </c>
      <c r="C7127" s="3"/>
      <c r="D7127" s="3"/>
      <c r="E7127" s="9" t="s">
        <v>277</v>
      </c>
      <c r="F7127" s="9" t="s">
        <v>182</v>
      </c>
      <c r="G7127" s="9" t="s">
        <v>182</v>
      </c>
      <c r="H7127" s="9" t="s">
        <v>182</v>
      </c>
      <c r="I7127" s="9" t="s">
        <v>182</v>
      </c>
      <c r="J7127" s="9" t="s">
        <v>277</v>
      </c>
      <c r="K7127" s="9" t="s">
        <v>182</v>
      </c>
      <c r="L7127" s="9" t="s">
        <v>182</v>
      </c>
      <c r="M7127" s="65">
        <v>573.29999999999995</v>
      </c>
      <c r="N7127" s="65"/>
      <c r="P7127" s="65">
        <f t="shared" si="198"/>
        <v>573.29999999999995</v>
      </c>
    </row>
    <row r="7128" spans="1:18" ht="15">
      <c r="A7128" s="28" t="s">
        <v>753</v>
      </c>
      <c r="B7128" s="61" t="s">
        <v>2507</v>
      </c>
      <c r="C7128" s="3"/>
      <c r="D7128" s="3"/>
      <c r="E7128" s="9" t="s">
        <v>277</v>
      </c>
      <c r="F7128" s="9" t="s">
        <v>182</v>
      </c>
      <c r="G7128" s="9" t="s">
        <v>182</v>
      </c>
      <c r="H7128" s="9" t="s">
        <v>182</v>
      </c>
      <c r="I7128" s="9" t="s">
        <v>182</v>
      </c>
      <c r="J7128" s="9" t="s">
        <v>277</v>
      </c>
      <c r="K7128" s="9" t="s">
        <v>182</v>
      </c>
      <c r="L7128" s="9" t="s">
        <v>182</v>
      </c>
      <c r="M7128" s="65">
        <v>561.20000000000005</v>
      </c>
      <c r="N7128" s="65"/>
      <c r="P7128" s="65">
        <f t="shared" si="198"/>
        <v>561.20000000000005</v>
      </c>
    </row>
    <row r="7129" spans="1:18" ht="15">
      <c r="A7129" s="28" t="s">
        <v>754</v>
      </c>
      <c r="B7129" s="28" t="s">
        <v>601</v>
      </c>
      <c r="E7129" s="9" t="s">
        <v>277</v>
      </c>
      <c r="F7129" s="9" t="s">
        <v>182</v>
      </c>
      <c r="G7129" s="9" t="s">
        <v>182</v>
      </c>
      <c r="H7129" s="9" t="s">
        <v>182</v>
      </c>
      <c r="I7129" s="9" t="s">
        <v>182</v>
      </c>
      <c r="J7129" s="9">
        <v>548.649999999996</v>
      </c>
      <c r="K7129" s="9" t="s">
        <v>182</v>
      </c>
      <c r="L7129" s="9" t="s">
        <v>182</v>
      </c>
      <c r="M7129" s="9" t="s">
        <v>277</v>
      </c>
      <c r="P7129" s="65">
        <f t="shared" si="198"/>
        <v>548.649999999996</v>
      </c>
    </row>
    <row r="7130" spans="1:18" ht="15">
      <c r="A7130" s="28" t="s">
        <v>755</v>
      </c>
      <c r="B7130" s="61" t="s">
        <v>177</v>
      </c>
      <c r="E7130" s="179">
        <v>536.95000000000005</v>
      </c>
      <c r="F7130" s="9" t="s">
        <v>182</v>
      </c>
      <c r="G7130" s="9" t="s">
        <v>182</v>
      </c>
      <c r="H7130" s="9" t="s">
        <v>182</v>
      </c>
      <c r="I7130" s="9" t="s">
        <v>182</v>
      </c>
      <c r="J7130" s="9" t="s">
        <v>277</v>
      </c>
      <c r="K7130" s="9" t="s">
        <v>182</v>
      </c>
      <c r="L7130" s="9" t="s">
        <v>182</v>
      </c>
      <c r="M7130" s="9" t="s">
        <v>277</v>
      </c>
      <c r="P7130" s="65">
        <f t="shared" si="198"/>
        <v>536.95000000000005</v>
      </c>
      <c r="R7130" t="s">
        <v>283</v>
      </c>
    </row>
    <row r="7131" spans="1:18" ht="15">
      <c r="A7131" s="28" t="s">
        <v>756</v>
      </c>
      <c r="B7131" s="61" t="s">
        <v>2523</v>
      </c>
      <c r="C7131" s="3"/>
      <c r="D7131" s="3"/>
      <c r="E7131" s="9" t="s">
        <v>277</v>
      </c>
      <c r="F7131" s="9" t="s">
        <v>182</v>
      </c>
      <c r="G7131" s="9" t="s">
        <v>182</v>
      </c>
      <c r="H7131" s="9" t="s">
        <v>182</v>
      </c>
      <c r="I7131" s="9" t="s">
        <v>182</v>
      </c>
      <c r="J7131" s="9" t="s">
        <v>277</v>
      </c>
      <c r="K7131" s="9" t="s">
        <v>182</v>
      </c>
      <c r="L7131" s="9" t="s">
        <v>182</v>
      </c>
      <c r="M7131" s="65">
        <v>529.9</v>
      </c>
      <c r="N7131" s="65"/>
      <c r="P7131" s="65">
        <f t="shared" si="198"/>
        <v>529.9</v>
      </c>
    </row>
    <row r="7132" spans="1:18" ht="15">
      <c r="A7132" s="28" t="s">
        <v>757</v>
      </c>
      <c r="B7132" s="226" t="s">
        <v>1617</v>
      </c>
      <c r="C7132" s="3"/>
      <c r="D7132" s="3"/>
      <c r="E7132" s="9" t="s">
        <v>277</v>
      </c>
      <c r="F7132" s="9" t="s">
        <v>182</v>
      </c>
      <c r="G7132" s="9" t="s">
        <v>182</v>
      </c>
      <c r="H7132" s="9" t="s">
        <v>182</v>
      </c>
      <c r="I7132" s="9" t="s">
        <v>182</v>
      </c>
      <c r="J7132" s="9" t="s">
        <v>277</v>
      </c>
      <c r="K7132" s="9" t="s">
        <v>182</v>
      </c>
      <c r="L7132" s="9" t="s">
        <v>182</v>
      </c>
      <c r="M7132" s="65">
        <v>528.79999999999995</v>
      </c>
      <c r="N7132" s="65"/>
      <c r="P7132" s="65">
        <f t="shared" si="198"/>
        <v>528.79999999999995</v>
      </c>
    </row>
    <row r="7133" spans="1:18" ht="15">
      <c r="A7133" s="28" t="s">
        <v>758</v>
      </c>
      <c r="B7133" s="61" t="s">
        <v>2512</v>
      </c>
      <c r="C7133" s="3"/>
      <c r="D7133" s="3"/>
      <c r="E7133" s="9" t="s">
        <v>277</v>
      </c>
      <c r="F7133" s="9" t="s">
        <v>182</v>
      </c>
      <c r="G7133" s="9" t="s">
        <v>182</v>
      </c>
      <c r="H7133" s="9" t="s">
        <v>182</v>
      </c>
      <c r="I7133" s="9" t="s">
        <v>182</v>
      </c>
      <c r="J7133" s="9" t="s">
        <v>277</v>
      </c>
      <c r="K7133" s="9" t="s">
        <v>182</v>
      </c>
      <c r="L7133" s="9" t="s">
        <v>182</v>
      </c>
      <c r="M7133" s="65">
        <v>523.69999999999993</v>
      </c>
      <c r="N7133" s="65"/>
      <c r="P7133" s="65">
        <f t="shared" si="198"/>
        <v>523.69999999999993</v>
      </c>
    </row>
    <row r="7134" spans="1:18" ht="15">
      <c r="A7134" s="28" t="s">
        <v>759</v>
      </c>
      <c r="B7134" s="61" t="s">
        <v>2524</v>
      </c>
      <c r="C7134" s="3"/>
      <c r="D7134" s="3"/>
      <c r="E7134" s="9" t="s">
        <v>277</v>
      </c>
      <c r="F7134" s="9" t="s">
        <v>182</v>
      </c>
      <c r="G7134" s="9" t="s">
        <v>182</v>
      </c>
      <c r="H7134" s="9" t="s">
        <v>182</v>
      </c>
      <c r="I7134" s="9" t="s">
        <v>182</v>
      </c>
      <c r="J7134" s="9" t="s">
        <v>277</v>
      </c>
      <c r="K7134" s="9" t="s">
        <v>182</v>
      </c>
      <c r="L7134" s="9" t="s">
        <v>182</v>
      </c>
      <c r="M7134" s="65">
        <v>515.69999999999993</v>
      </c>
      <c r="N7134" s="65"/>
      <c r="P7134" s="65">
        <f t="shared" si="198"/>
        <v>515.69999999999993</v>
      </c>
    </row>
    <row r="7135" spans="1:18" ht="15">
      <c r="A7135" s="28" t="s">
        <v>760</v>
      </c>
      <c r="B7135" s="61" t="s">
        <v>2077</v>
      </c>
      <c r="C7135" s="3"/>
      <c r="D7135" s="3"/>
      <c r="E7135" s="9" t="s">
        <v>277</v>
      </c>
      <c r="F7135" s="9" t="s">
        <v>182</v>
      </c>
      <c r="G7135" s="9" t="s">
        <v>182</v>
      </c>
      <c r="H7135" s="9" t="s">
        <v>182</v>
      </c>
      <c r="I7135" s="9" t="s">
        <v>182</v>
      </c>
      <c r="J7135" s="9" t="s">
        <v>277</v>
      </c>
      <c r="K7135" s="9" t="s">
        <v>182</v>
      </c>
      <c r="L7135" s="9" t="s">
        <v>182</v>
      </c>
      <c r="M7135" s="65">
        <v>515.20000000000005</v>
      </c>
      <c r="N7135" s="65"/>
      <c r="P7135" s="65">
        <f t="shared" si="198"/>
        <v>515.20000000000005</v>
      </c>
    </row>
    <row r="7136" spans="1:18" ht="15">
      <c r="A7136" s="28" t="s">
        <v>761</v>
      </c>
      <c r="B7136" s="61" t="s">
        <v>2518</v>
      </c>
      <c r="C7136" s="3"/>
      <c r="D7136" s="3"/>
      <c r="E7136" s="9" t="s">
        <v>277</v>
      </c>
      <c r="F7136" s="9" t="s">
        <v>182</v>
      </c>
      <c r="G7136" s="9" t="s">
        <v>182</v>
      </c>
      <c r="H7136" s="9" t="s">
        <v>182</v>
      </c>
      <c r="I7136" s="9" t="s">
        <v>182</v>
      </c>
      <c r="J7136" s="9" t="s">
        <v>277</v>
      </c>
      <c r="K7136" s="9" t="s">
        <v>182</v>
      </c>
      <c r="L7136" s="9" t="s">
        <v>182</v>
      </c>
      <c r="M7136" s="65">
        <v>513.5</v>
      </c>
      <c r="N7136" s="65"/>
      <c r="P7136" s="65">
        <f t="shared" si="198"/>
        <v>513.5</v>
      </c>
    </row>
    <row r="7137" spans="1:19" ht="15">
      <c r="A7137" s="28" t="s">
        <v>762</v>
      </c>
      <c r="B7137" s="61" t="s">
        <v>2516</v>
      </c>
      <c r="C7137" s="3"/>
      <c r="D7137" s="3"/>
      <c r="E7137" s="9" t="s">
        <v>277</v>
      </c>
      <c r="F7137" s="9" t="s">
        <v>182</v>
      </c>
      <c r="G7137" s="9" t="s">
        <v>182</v>
      </c>
      <c r="H7137" s="9" t="s">
        <v>182</v>
      </c>
      <c r="I7137" s="9" t="s">
        <v>182</v>
      </c>
      <c r="J7137" s="9" t="s">
        <v>277</v>
      </c>
      <c r="K7137" s="9" t="s">
        <v>182</v>
      </c>
      <c r="L7137" s="9" t="s">
        <v>182</v>
      </c>
      <c r="M7137" s="65">
        <v>511.79999999999995</v>
      </c>
      <c r="N7137" s="65"/>
      <c r="P7137" s="65">
        <f t="shared" ref="P7137:P7168" si="199">SUM(E7137:M7137)</f>
        <v>511.79999999999995</v>
      </c>
    </row>
    <row r="7138" spans="1:19" ht="15">
      <c r="A7138" s="28" t="s">
        <v>763</v>
      </c>
      <c r="B7138" s="61" t="s">
        <v>2076</v>
      </c>
      <c r="C7138" s="3"/>
      <c r="D7138" s="3"/>
      <c r="E7138" s="9" t="s">
        <v>277</v>
      </c>
      <c r="F7138" s="9" t="s">
        <v>182</v>
      </c>
      <c r="G7138" s="9" t="s">
        <v>182</v>
      </c>
      <c r="H7138" s="9" t="s">
        <v>182</v>
      </c>
      <c r="I7138" s="9" t="s">
        <v>182</v>
      </c>
      <c r="J7138" s="9" t="s">
        <v>277</v>
      </c>
      <c r="K7138" s="9" t="s">
        <v>182</v>
      </c>
      <c r="L7138" s="9" t="s">
        <v>182</v>
      </c>
      <c r="M7138" s="65">
        <v>511.4</v>
      </c>
      <c r="N7138" s="65"/>
      <c r="P7138" s="65">
        <f t="shared" si="199"/>
        <v>511.4</v>
      </c>
    </row>
    <row r="7139" spans="1:19" ht="15">
      <c r="A7139" s="28" t="s">
        <v>764</v>
      </c>
      <c r="B7139" s="226" t="s">
        <v>1591</v>
      </c>
      <c r="C7139" s="3"/>
      <c r="D7139" s="3"/>
      <c r="E7139" s="9" t="s">
        <v>277</v>
      </c>
      <c r="F7139" s="9" t="s">
        <v>182</v>
      </c>
      <c r="G7139" s="9" t="s">
        <v>182</v>
      </c>
      <c r="H7139" s="9" t="s">
        <v>182</v>
      </c>
      <c r="I7139" s="9" t="s">
        <v>182</v>
      </c>
      <c r="J7139" s="9" t="s">
        <v>277</v>
      </c>
      <c r="K7139" s="9" t="s">
        <v>182</v>
      </c>
      <c r="L7139" s="9" t="s">
        <v>182</v>
      </c>
      <c r="M7139" s="65">
        <v>496.79999999999995</v>
      </c>
      <c r="N7139" s="65"/>
      <c r="P7139" s="65">
        <f t="shared" si="199"/>
        <v>496.79999999999995</v>
      </c>
    </row>
    <row r="7140" spans="1:19" ht="15">
      <c r="A7140" s="28" t="s">
        <v>765</v>
      </c>
      <c r="B7140" s="61" t="s">
        <v>2612</v>
      </c>
      <c r="C7140" s="3"/>
      <c r="D7140" s="3"/>
      <c r="E7140" s="9" t="s">
        <v>277</v>
      </c>
      <c r="F7140" s="9" t="s">
        <v>182</v>
      </c>
      <c r="G7140" s="9" t="s">
        <v>182</v>
      </c>
      <c r="H7140" s="9" t="s">
        <v>182</v>
      </c>
      <c r="I7140" s="9" t="s">
        <v>182</v>
      </c>
      <c r="J7140" s="9" t="s">
        <v>277</v>
      </c>
      <c r="K7140" s="9" t="s">
        <v>182</v>
      </c>
      <c r="L7140" s="9" t="s">
        <v>182</v>
      </c>
      <c r="M7140" s="65">
        <v>496.40000000000003</v>
      </c>
      <c r="N7140" s="65"/>
      <c r="P7140" s="65">
        <f t="shared" si="199"/>
        <v>496.40000000000003</v>
      </c>
    </row>
    <row r="7141" spans="1:19" ht="15">
      <c r="A7141" s="28" t="s">
        <v>1857</v>
      </c>
      <c r="B7141" s="226" t="s">
        <v>1666</v>
      </c>
      <c r="C7141" s="3"/>
      <c r="D7141" s="3"/>
      <c r="E7141" s="9" t="s">
        <v>277</v>
      </c>
      <c r="F7141" s="9" t="s">
        <v>182</v>
      </c>
      <c r="G7141" s="9" t="s">
        <v>182</v>
      </c>
      <c r="H7141" s="9" t="s">
        <v>182</v>
      </c>
      <c r="I7141" s="9" t="s">
        <v>182</v>
      </c>
      <c r="J7141" s="9" t="s">
        <v>277</v>
      </c>
      <c r="K7141" s="9" t="s">
        <v>182</v>
      </c>
      <c r="L7141" s="9" t="s">
        <v>182</v>
      </c>
      <c r="M7141" s="65">
        <v>495.5</v>
      </c>
      <c r="N7141" s="65"/>
      <c r="P7141" s="65">
        <f t="shared" si="199"/>
        <v>495.5</v>
      </c>
    </row>
    <row r="7142" spans="1:19" ht="15">
      <c r="A7142" s="28" t="s">
        <v>2049</v>
      </c>
      <c r="B7142" s="61" t="s">
        <v>2081</v>
      </c>
      <c r="C7142" s="3"/>
      <c r="D7142" s="3"/>
      <c r="E7142" s="9" t="s">
        <v>277</v>
      </c>
      <c r="F7142" s="9" t="s">
        <v>182</v>
      </c>
      <c r="G7142" s="9" t="s">
        <v>182</v>
      </c>
      <c r="H7142" s="9" t="s">
        <v>182</v>
      </c>
      <c r="I7142" s="9" t="s">
        <v>182</v>
      </c>
      <c r="J7142" s="9" t="s">
        <v>277</v>
      </c>
      <c r="K7142" s="9" t="s">
        <v>182</v>
      </c>
      <c r="L7142" s="9" t="s">
        <v>182</v>
      </c>
      <c r="M7142" s="65">
        <v>490.20000000000005</v>
      </c>
      <c r="N7142" s="65"/>
      <c r="P7142" s="65">
        <f t="shared" si="199"/>
        <v>490.20000000000005</v>
      </c>
    </row>
    <row r="7143" spans="1:19" ht="15">
      <c r="A7143" s="28" t="s">
        <v>2050</v>
      </c>
      <c r="B7143" s="61" t="s">
        <v>2508</v>
      </c>
      <c r="C7143" s="3"/>
      <c r="D7143" s="3"/>
      <c r="E7143" s="9" t="s">
        <v>277</v>
      </c>
      <c r="F7143" s="9" t="s">
        <v>182</v>
      </c>
      <c r="G7143" s="9" t="s">
        <v>182</v>
      </c>
      <c r="H7143" s="9" t="s">
        <v>182</v>
      </c>
      <c r="I7143" s="9" t="s">
        <v>182</v>
      </c>
      <c r="J7143" s="9" t="s">
        <v>277</v>
      </c>
      <c r="K7143" s="9" t="s">
        <v>182</v>
      </c>
      <c r="L7143" s="9" t="s">
        <v>182</v>
      </c>
      <c r="M7143" s="65">
        <v>489.1</v>
      </c>
      <c r="N7143" s="65"/>
      <c r="P7143" s="65">
        <f t="shared" si="199"/>
        <v>489.1</v>
      </c>
    </row>
    <row r="7144" spans="1:19" ht="15">
      <c r="A7144" s="28" t="s">
        <v>2051</v>
      </c>
      <c r="B7144" s="226" t="s">
        <v>2180</v>
      </c>
      <c r="C7144" s="3"/>
      <c r="D7144" s="3"/>
      <c r="E7144" s="9" t="s">
        <v>277</v>
      </c>
      <c r="F7144" s="9" t="s">
        <v>182</v>
      </c>
      <c r="G7144" s="9" t="s">
        <v>182</v>
      </c>
      <c r="H7144" s="9" t="s">
        <v>182</v>
      </c>
      <c r="I7144" s="9" t="s">
        <v>182</v>
      </c>
      <c r="J7144" s="9" t="s">
        <v>277</v>
      </c>
      <c r="K7144" s="9" t="s">
        <v>182</v>
      </c>
      <c r="L7144" s="9" t="s">
        <v>182</v>
      </c>
      <c r="M7144" s="65">
        <v>487.8</v>
      </c>
      <c r="N7144" s="65"/>
      <c r="P7144" s="65">
        <f t="shared" si="199"/>
        <v>487.8</v>
      </c>
    </row>
    <row r="7145" spans="1:19" ht="15">
      <c r="A7145" s="28" t="s">
        <v>2052</v>
      </c>
      <c r="B7145" s="61" t="s">
        <v>2078</v>
      </c>
      <c r="C7145" s="3"/>
      <c r="D7145" s="3"/>
      <c r="E7145" s="9" t="s">
        <v>277</v>
      </c>
      <c r="F7145" s="9" t="s">
        <v>182</v>
      </c>
      <c r="G7145" s="9" t="s">
        <v>182</v>
      </c>
      <c r="H7145" s="9" t="s">
        <v>182</v>
      </c>
      <c r="I7145" s="9" t="s">
        <v>182</v>
      </c>
      <c r="J7145" s="9" t="s">
        <v>277</v>
      </c>
      <c r="K7145" s="9" t="s">
        <v>182</v>
      </c>
      <c r="L7145" s="9" t="s">
        <v>182</v>
      </c>
      <c r="M7145" s="65">
        <v>484.5</v>
      </c>
      <c r="N7145" s="65"/>
      <c r="P7145" s="65">
        <f t="shared" si="199"/>
        <v>484.5</v>
      </c>
    </row>
    <row r="7146" spans="1:19" ht="15">
      <c r="A7146" s="28" t="s">
        <v>2053</v>
      </c>
      <c r="B7146" s="170" t="s">
        <v>1270</v>
      </c>
      <c r="C7146" s="3"/>
      <c r="D7146" s="3"/>
      <c r="E7146" s="9" t="s">
        <v>277</v>
      </c>
      <c r="F7146" s="9" t="s">
        <v>182</v>
      </c>
      <c r="G7146" s="9" t="s">
        <v>182</v>
      </c>
      <c r="H7146" s="9" t="s">
        <v>182</v>
      </c>
      <c r="I7146" s="9" t="s">
        <v>182</v>
      </c>
      <c r="J7146" s="9">
        <v>478.49999999999636</v>
      </c>
      <c r="K7146" s="9" t="s">
        <v>182</v>
      </c>
      <c r="L7146" s="9" t="s">
        <v>182</v>
      </c>
      <c r="M7146" s="9" t="s">
        <v>277</v>
      </c>
      <c r="P7146" s="65">
        <f t="shared" si="199"/>
        <v>478.49999999999636</v>
      </c>
    </row>
    <row r="7147" spans="1:19" ht="15">
      <c r="A7147" s="28" t="s">
        <v>2054</v>
      </c>
      <c r="B7147" s="61" t="s">
        <v>2504</v>
      </c>
      <c r="C7147" s="3"/>
      <c r="D7147" s="3"/>
      <c r="E7147" s="9" t="s">
        <v>277</v>
      </c>
      <c r="F7147" s="9" t="s">
        <v>182</v>
      </c>
      <c r="G7147" s="9" t="s">
        <v>182</v>
      </c>
      <c r="H7147" s="9" t="s">
        <v>182</v>
      </c>
      <c r="I7147" s="9" t="s">
        <v>182</v>
      </c>
      <c r="J7147" s="9" t="s">
        <v>277</v>
      </c>
      <c r="K7147" s="9" t="s">
        <v>182</v>
      </c>
      <c r="L7147" s="9" t="s">
        <v>182</v>
      </c>
      <c r="M7147" s="65">
        <v>474.4</v>
      </c>
      <c r="N7147" s="65"/>
      <c r="P7147" s="65">
        <f t="shared" si="199"/>
        <v>474.4</v>
      </c>
      <c r="S7147" t="s">
        <v>2297</v>
      </c>
    </row>
    <row r="7148" spans="1:19" ht="15">
      <c r="A7148" s="28" t="s">
        <v>2055</v>
      </c>
      <c r="B7148" s="226" t="s">
        <v>1596</v>
      </c>
      <c r="C7148" s="3"/>
      <c r="D7148" s="3"/>
      <c r="E7148" s="9" t="s">
        <v>277</v>
      </c>
      <c r="F7148" s="9" t="s">
        <v>182</v>
      </c>
      <c r="G7148" s="9" t="s">
        <v>182</v>
      </c>
      <c r="H7148" s="9" t="s">
        <v>182</v>
      </c>
      <c r="I7148" s="9" t="s">
        <v>182</v>
      </c>
      <c r="J7148" s="9" t="s">
        <v>277</v>
      </c>
      <c r="K7148" s="9" t="s">
        <v>182</v>
      </c>
      <c r="L7148" s="9" t="s">
        <v>182</v>
      </c>
      <c r="M7148" s="65">
        <v>458.7</v>
      </c>
      <c r="N7148" s="65"/>
      <c r="P7148" s="65">
        <f t="shared" si="199"/>
        <v>458.7</v>
      </c>
    </row>
    <row r="7149" spans="1:19" ht="15">
      <c r="A7149" s="28" t="s">
        <v>2056</v>
      </c>
      <c r="B7149" s="61" t="s">
        <v>2506</v>
      </c>
      <c r="C7149" s="3"/>
      <c r="D7149" s="3"/>
      <c r="E7149" s="9" t="s">
        <v>277</v>
      </c>
      <c r="F7149" s="9" t="s">
        <v>182</v>
      </c>
      <c r="G7149" s="9" t="s">
        <v>182</v>
      </c>
      <c r="H7149" s="9" t="s">
        <v>182</v>
      </c>
      <c r="I7149" s="9" t="s">
        <v>182</v>
      </c>
      <c r="J7149" s="9" t="s">
        <v>277</v>
      </c>
      <c r="K7149" s="9" t="s">
        <v>182</v>
      </c>
      <c r="L7149" s="9" t="s">
        <v>182</v>
      </c>
      <c r="M7149" s="65">
        <v>458.09999999999997</v>
      </c>
      <c r="N7149" s="65"/>
      <c r="P7149" s="65">
        <f t="shared" si="199"/>
        <v>458.09999999999997</v>
      </c>
    </row>
    <row r="7150" spans="1:19" ht="15">
      <c r="A7150" s="28" t="s">
        <v>2057</v>
      </c>
      <c r="B7150" s="61" t="s">
        <v>2519</v>
      </c>
      <c r="C7150" s="3"/>
      <c r="D7150" s="3"/>
      <c r="E7150" s="9" t="s">
        <v>277</v>
      </c>
      <c r="F7150" s="9" t="s">
        <v>182</v>
      </c>
      <c r="G7150" s="9" t="s">
        <v>182</v>
      </c>
      <c r="H7150" s="9" t="s">
        <v>182</v>
      </c>
      <c r="I7150" s="9" t="s">
        <v>182</v>
      </c>
      <c r="J7150" s="9" t="s">
        <v>277</v>
      </c>
      <c r="K7150" s="9" t="s">
        <v>182</v>
      </c>
      <c r="L7150" s="9" t="s">
        <v>182</v>
      </c>
      <c r="M7150" s="65">
        <v>457.7</v>
      </c>
      <c r="N7150" s="65"/>
      <c r="P7150" s="65">
        <f t="shared" si="199"/>
        <v>457.7</v>
      </c>
    </row>
    <row r="7151" spans="1:19" ht="15">
      <c r="A7151" s="28" t="s">
        <v>2058</v>
      </c>
      <c r="B7151" s="61" t="s">
        <v>2525</v>
      </c>
      <c r="C7151" s="3"/>
      <c r="D7151" s="3"/>
      <c r="E7151" s="9" t="s">
        <v>277</v>
      </c>
      <c r="F7151" s="9" t="s">
        <v>182</v>
      </c>
      <c r="G7151" s="9" t="s">
        <v>182</v>
      </c>
      <c r="H7151" s="9" t="s">
        <v>182</v>
      </c>
      <c r="I7151" s="9" t="s">
        <v>182</v>
      </c>
      <c r="J7151" s="9" t="s">
        <v>277</v>
      </c>
      <c r="K7151" s="9" t="s">
        <v>182</v>
      </c>
      <c r="L7151" s="9" t="s">
        <v>182</v>
      </c>
      <c r="M7151" s="65">
        <v>457.60000000000008</v>
      </c>
      <c r="N7151" s="65"/>
      <c r="P7151" s="65">
        <f t="shared" si="199"/>
        <v>457.60000000000008</v>
      </c>
    </row>
    <row r="7152" spans="1:19" ht="15">
      <c r="A7152" s="28" t="s">
        <v>2059</v>
      </c>
      <c r="B7152" s="61" t="s">
        <v>2096</v>
      </c>
      <c r="C7152" s="3"/>
      <c r="D7152" s="3"/>
      <c r="E7152" s="9" t="s">
        <v>277</v>
      </c>
      <c r="F7152" s="9" t="s">
        <v>182</v>
      </c>
      <c r="G7152" s="9" t="s">
        <v>182</v>
      </c>
      <c r="H7152" s="9" t="s">
        <v>182</v>
      </c>
      <c r="I7152" s="9" t="s">
        <v>182</v>
      </c>
      <c r="J7152" s="9" t="s">
        <v>277</v>
      </c>
      <c r="K7152" s="9" t="s">
        <v>182</v>
      </c>
      <c r="L7152" s="9" t="s">
        <v>182</v>
      </c>
      <c r="M7152" s="65">
        <v>455.9</v>
      </c>
      <c r="N7152" s="65"/>
      <c r="P7152" s="65">
        <f t="shared" si="199"/>
        <v>455.9</v>
      </c>
    </row>
    <row r="7153" spans="1:21" ht="15">
      <c r="A7153" s="28" t="s">
        <v>2060</v>
      </c>
      <c r="B7153" s="226" t="s">
        <v>1577</v>
      </c>
      <c r="C7153" s="3"/>
      <c r="D7153" s="3"/>
      <c r="E7153" s="9" t="s">
        <v>277</v>
      </c>
      <c r="F7153" s="9" t="s">
        <v>182</v>
      </c>
      <c r="G7153" s="9" t="s">
        <v>182</v>
      </c>
      <c r="H7153" s="9" t="s">
        <v>182</v>
      </c>
      <c r="I7153" s="9" t="s">
        <v>182</v>
      </c>
      <c r="J7153" s="9">
        <v>441.49999999999818</v>
      </c>
      <c r="K7153" s="9" t="s">
        <v>182</v>
      </c>
      <c r="L7153" s="9" t="s">
        <v>182</v>
      </c>
      <c r="M7153" s="9" t="s">
        <v>277</v>
      </c>
      <c r="P7153" s="65">
        <f t="shared" si="199"/>
        <v>441.49999999999818</v>
      </c>
      <c r="U7153" s="226"/>
    </row>
    <row r="7154" spans="1:21" ht="15">
      <c r="A7154" s="28" t="s">
        <v>2061</v>
      </c>
      <c r="B7154" s="61" t="s">
        <v>2084</v>
      </c>
      <c r="C7154" s="3"/>
      <c r="D7154" s="3"/>
      <c r="E7154" s="9" t="s">
        <v>277</v>
      </c>
      <c r="F7154" s="9" t="s">
        <v>182</v>
      </c>
      <c r="G7154" s="9" t="s">
        <v>182</v>
      </c>
      <c r="H7154" s="9" t="s">
        <v>182</v>
      </c>
      <c r="I7154" s="9" t="s">
        <v>182</v>
      </c>
      <c r="J7154" s="9" t="s">
        <v>277</v>
      </c>
      <c r="K7154" s="9" t="s">
        <v>182</v>
      </c>
      <c r="L7154" s="9" t="s">
        <v>182</v>
      </c>
      <c r="M7154" s="65">
        <v>439.9</v>
      </c>
      <c r="N7154" s="65"/>
      <c r="P7154" s="65">
        <f t="shared" si="199"/>
        <v>439.9</v>
      </c>
    </row>
    <row r="7155" spans="1:21" ht="15">
      <c r="A7155" s="28" t="s">
        <v>2062</v>
      </c>
      <c r="B7155" s="61" t="s">
        <v>2511</v>
      </c>
      <c r="C7155" s="3"/>
      <c r="D7155" s="3"/>
      <c r="E7155" s="9" t="s">
        <v>277</v>
      </c>
      <c r="F7155" s="9" t="s">
        <v>182</v>
      </c>
      <c r="G7155" s="9" t="s">
        <v>182</v>
      </c>
      <c r="H7155" s="9" t="s">
        <v>182</v>
      </c>
      <c r="I7155" s="9" t="s">
        <v>182</v>
      </c>
      <c r="J7155" s="9" t="s">
        <v>277</v>
      </c>
      <c r="K7155" s="9" t="s">
        <v>182</v>
      </c>
      <c r="L7155" s="9" t="s">
        <v>182</v>
      </c>
      <c r="M7155" s="65">
        <v>437.1</v>
      </c>
      <c r="N7155" s="65"/>
      <c r="P7155" s="65">
        <f t="shared" si="199"/>
        <v>437.1</v>
      </c>
    </row>
    <row r="7156" spans="1:21" ht="15">
      <c r="A7156" s="28" t="s">
        <v>2063</v>
      </c>
      <c r="B7156" s="61" t="s">
        <v>2086</v>
      </c>
      <c r="C7156" s="3"/>
      <c r="D7156" s="3"/>
      <c r="E7156" s="9" t="s">
        <v>277</v>
      </c>
      <c r="F7156" s="9" t="s">
        <v>182</v>
      </c>
      <c r="G7156" s="9" t="s">
        <v>182</v>
      </c>
      <c r="H7156" s="9" t="s">
        <v>182</v>
      </c>
      <c r="I7156" s="9" t="s">
        <v>182</v>
      </c>
      <c r="J7156" s="9" t="s">
        <v>277</v>
      </c>
      <c r="K7156" s="9" t="s">
        <v>182</v>
      </c>
      <c r="L7156" s="9" t="s">
        <v>182</v>
      </c>
      <c r="M7156" s="65">
        <v>431.8</v>
      </c>
      <c r="N7156" s="65"/>
      <c r="P7156" s="65">
        <f t="shared" si="199"/>
        <v>431.8</v>
      </c>
    </row>
    <row r="7157" spans="1:21" ht="15">
      <c r="A7157" s="28" t="s">
        <v>2064</v>
      </c>
      <c r="B7157" s="61" t="s">
        <v>2515</v>
      </c>
      <c r="C7157" s="3"/>
      <c r="D7157" s="3"/>
      <c r="E7157" s="9" t="s">
        <v>277</v>
      </c>
      <c r="F7157" s="9" t="s">
        <v>182</v>
      </c>
      <c r="G7157" s="9" t="s">
        <v>182</v>
      </c>
      <c r="H7157" s="9" t="s">
        <v>182</v>
      </c>
      <c r="I7157" s="9" t="s">
        <v>182</v>
      </c>
      <c r="J7157" s="9" t="s">
        <v>277</v>
      </c>
      <c r="K7157" s="9" t="s">
        <v>182</v>
      </c>
      <c r="L7157" s="9" t="s">
        <v>182</v>
      </c>
      <c r="M7157" s="65">
        <v>423.2</v>
      </c>
      <c r="N7157" s="65"/>
      <c r="P7157" s="65">
        <f t="shared" si="199"/>
        <v>423.2</v>
      </c>
    </row>
    <row r="7158" spans="1:21" ht="15">
      <c r="A7158" s="28" t="s">
        <v>2065</v>
      </c>
      <c r="B7158" s="61" t="s">
        <v>2080</v>
      </c>
      <c r="C7158" s="3"/>
      <c r="D7158" s="3"/>
      <c r="E7158" s="9" t="s">
        <v>277</v>
      </c>
      <c r="F7158" s="9" t="s">
        <v>182</v>
      </c>
      <c r="G7158" s="9" t="s">
        <v>182</v>
      </c>
      <c r="H7158" s="9" t="s">
        <v>182</v>
      </c>
      <c r="I7158" s="9" t="s">
        <v>182</v>
      </c>
      <c r="J7158" s="9" t="s">
        <v>277</v>
      </c>
      <c r="K7158" s="9" t="s">
        <v>182</v>
      </c>
      <c r="L7158" s="9" t="s">
        <v>182</v>
      </c>
      <c r="M7158" s="65">
        <v>411.9</v>
      </c>
      <c r="N7158" s="65"/>
      <c r="P7158" s="65">
        <f t="shared" si="199"/>
        <v>411.9</v>
      </c>
    </row>
    <row r="7159" spans="1:21" ht="15">
      <c r="A7159" s="28" t="s">
        <v>2066</v>
      </c>
      <c r="B7159" s="61" t="s">
        <v>2514</v>
      </c>
      <c r="C7159" s="3"/>
      <c r="D7159" s="3"/>
      <c r="E7159" s="9" t="s">
        <v>277</v>
      </c>
      <c r="F7159" s="9" t="s">
        <v>182</v>
      </c>
      <c r="G7159" s="9" t="s">
        <v>182</v>
      </c>
      <c r="H7159" s="9" t="s">
        <v>182</v>
      </c>
      <c r="I7159" s="9" t="s">
        <v>182</v>
      </c>
      <c r="J7159" s="9" t="s">
        <v>277</v>
      </c>
      <c r="K7159" s="9" t="s">
        <v>182</v>
      </c>
      <c r="L7159" s="9" t="s">
        <v>182</v>
      </c>
      <c r="M7159" s="65">
        <v>410.4</v>
      </c>
      <c r="N7159" s="65"/>
      <c r="P7159" s="65">
        <f t="shared" si="199"/>
        <v>410.4</v>
      </c>
    </row>
    <row r="7160" spans="1:21" ht="15">
      <c r="A7160" s="28" t="s">
        <v>2067</v>
      </c>
      <c r="B7160" s="61" t="s">
        <v>2530</v>
      </c>
      <c r="C7160" s="3"/>
      <c r="D7160" s="3"/>
      <c r="E7160" s="9" t="s">
        <v>277</v>
      </c>
      <c r="F7160" s="9" t="s">
        <v>182</v>
      </c>
      <c r="G7160" s="9" t="s">
        <v>182</v>
      </c>
      <c r="H7160" s="9" t="s">
        <v>182</v>
      </c>
      <c r="I7160" s="9" t="s">
        <v>182</v>
      </c>
      <c r="J7160" s="9" t="s">
        <v>277</v>
      </c>
      <c r="K7160" s="9" t="s">
        <v>182</v>
      </c>
      <c r="L7160" s="9" t="s">
        <v>182</v>
      </c>
      <c r="M7160" s="65">
        <v>396.20000000000005</v>
      </c>
      <c r="N7160" s="65"/>
      <c r="P7160" s="65">
        <f t="shared" si="199"/>
        <v>396.20000000000005</v>
      </c>
    </row>
    <row r="7161" spans="1:21" ht="15">
      <c r="A7161" s="28" t="s">
        <v>2068</v>
      </c>
      <c r="B7161" s="61" t="s">
        <v>2089</v>
      </c>
      <c r="C7161" s="3"/>
      <c r="D7161" s="3"/>
      <c r="E7161" s="9" t="s">
        <v>277</v>
      </c>
      <c r="F7161" s="9" t="s">
        <v>182</v>
      </c>
      <c r="G7161" s="9" t="s">
        <v>182</v>
      </c>
      <c r="H7161" s="9" t="s">
        <v>182</v>
      </c>
      <c r="I7161" s="9" t="s">
        <v>182</v>
      </c>
      <c r="J7161" s="9" t="s">
        <v>277</v>
      </c>
      <c r="K7161" s="9" t="s">
        <v>182</v>
      </c>
      <c r="L7161" s="9" t="s">
        <v>182</v>
      </c>
      <c r="M7161" s="65">
        <v>394.7</v>
      </c>
      <c r="N7161" s="65"/>
      <c r="P7161" s="65">
        <f t="shared" si="199"/>
        <v>394.7</v>
      </c>
    </row>
    <row r="7162" spans="1:21" ht="15">
      <c r="A7162" s="28" t="s">
        <v>2069</v>
      </c>
      <c r="B7162" s="61" t="s">
        <v>2093</v>
      </c>
      <c r="C7162" s="3"/>
      <c r="D7162" s="3"/>
      <c r="E7162" s="9" t="s">
        <v>277</v>
      </c>
      <c r="F7162" s="9" t="s">
        <v>182</v>
      </c>
      <c r="G7162" s="9" t="s">
        <v>182</v>
      </c>
      <c r="H7162" s="9" t="s">
        <v>182</v>
      </c>
      <c r="I7162" s="9" t="s">
        <v>182</v>
      </c>
      <c r="J7162" s="9" t="s">
        <v>277</v>
      </c>
      <c r="K7162" s="9" t="s">
        <v>182</v>
      </c>
      <c r="L7162" s="9" t="s">
        <v>182</v>
      </c>
      <c r="M7162" s="65">
        <v>393.9</v>
      </c>
      <c r="N7162" s="65"/>
      <c r="P7162" s="65">
        <f t="shared" si="199"/>
        <v>393.9</v>
      </c>
    </row>
    <row r="7163" spans="1:21" ht="15">
      <c r="A7163" s="28" t="s">
        <v>2070</v>
      </c>
      <c r="B7163" s="61" t="s">
        <v>2079</v>
      </c>
      <c r="C7163" s="3"/>
      <c r="D7163" s="3"/>
      <c r="E7163" s="9" t="s">
        <v>277</v>
      </c>
      <c r="F7163" s="9" t="s">
        <v>182</v>
      </c>
      <c r="G7163" s="9" t="s">
        <v>182</v>
      </c>
      <c r="H7163" s="9" t="s">
        <v>182</v>
      </c>
      <c r="I7163" s="9" t="s">
        <v>182</v>
      </c>
      <c r="J7163" s="9" t="s">
        <v>277</v>
      </c>
      <c r="K7163" s="9" t="s">
        <v>182</v>
      </c>
      <c r="L7163" s="9" t="s">
        <v>182</v>
      </c>
      <c r="M7163" s="65">
        <v>392.8</v>
      </c>
      <c r="N7163" s="65"/>
      <c r="P7163" s="65">
        <f t="shared" si="199"/>
        <v>392.8</v>
      </c>
    </row>
    <row r="7164" spans="1:21" ht="15">
      <c r="A7164" s="28" t="s">
        <v>2071</v>
      </c>
      <c r="B7164" s="61" t="s">
        <v>2527</v>
      </c>
      <c r="C7164" s="3"/>
      <c r="D7164" s="3"/>
      <c r="E7164" s="9" t="s">
        <v>277</v>
      </c>
      <c r="F7164" s="9" t="s">
        <v>182</v>
      </c>
      <c r="G7164" s="9" t="s">
        <v>182</v>
      </c>
      <c r="H7164" s="9" t="s">
        <v>182</v>
      </c>
      <c r="I7164" s="9" t="s">
        <v>182</v>
      </c>
      <c r="J7164" s="9" t="s">
        <v>277</v>
      </c>
      <c r="K7164" s="9" t="s">
        <v>182</v>
      </c>
      <c r="L7164" s="9" t="s">
        <v>182</v>
      </c>
      <c r="M7164" s="65">
        <v>382.9</v>
      </c>
      <c r="N7164" s="65"/>
      <c r="P7164" s="65">
        <f t="shared" si="199"/>
        <v>382.9</v>
      </c>
    </row>
    <row r="7165" spans="1:21" ht="15">
      <c r="A7165" s="28" t="s">
        <v>2072</v>
      </c>
      <c r="B7165" s="61" t="s">
        <v>2095</v>
      </c>
      <c r="C7165" s="3"/>
      <c r="D7165" s="3"/>
      <c r="E7165" s="9" t="s">
        <v>277</v>
      </c>
      <c r="F7165" s="9" t="s">
        <v>182</v>
      </c>
      <c r="G7165" s="9" t="s">
        <v>182</v>
      </c>
      <c r="H7165" s="9" t="s">
        <v>182</v>
      </c>
      <c r="I7165" s="9" t="s">
        <v>182</v>
      </c>
      <c r="J7165" s="9" t="s">
        <v>277</v>
      </c>
      <c r="K7165" s="9" t="s">
        <v>182</v>
      </c>
      <c r="L7165" s="9" t="s">
        <v>182</v>
      </c>
      <c r="M7165" s="65">
        <v>381.79999999999995</v>
      </c>
      <c r="N7165" s="65"/>
      <c r="P7165" s="65">
        <f t="shared" si="199"/>
        <v>381.79999999999995</v>
      </c>
    </row>
    <row r="7166" spans="1:21" ht="15">
      <c r="A7166" s="28" t="s">
        <v>2149</v>
      </c>
      <c r="B7166" s="61" t="s">
        <v>178</v>
      </c>
      <c r="E7166" s="9">
        <v>378.6</v>
      </c>
      <c r="F7166" s="9" t="s">
        <v>182</v>
      </c>
      <c r="G7166" s="9" t="s">
        <v>182</v>
      </c>
      <c r="H7166" s="9" t="s">
        <v>182</v>
      </c>
      <c r="I7166" s="9" t="s">
        <v>182</v>
      </c>
      <c r="J7166" s="9" t="s">
        <v>277</v>
      </c>
      <c r="K7166" s="9" t="s">
        <v>182</v>
      </c>
      <c r="L7166" s="9" t="s">
        <v>182</v>
      </c>
      <c r="M7166" s="9" t="s">
        <v>277</v>
      </c>
      <c r="P7166" s="65">
        <f t="shared" si="199"/>
        <v>378.6</v>
      </c>
    </row>
    <row r="7167" spans="1:21" ht="15">
      <c r="A7167" s="28" t="s">
        <v>2150</v>
      </c>
      <c r="B7167" s="61" t="s">
        <v>2503</v>
      </c>
      <c r="C7167" s="3"/>
      <c r="D7167" s="3"/>
      <c r="E7167" s="9" t="s">
        <v>277</v>
      </c>
      <c r="F7167" s="9" t="s">
        <v>182</v>
      </c>
      <c r="G7167" s="9" t="s">
        <v>182</v>
      </c>
      <c r="H7167" s="9" t="s">
        <v>182</v>
      </c>
      <c r="I7167" s="9" t="s">
        <v>182</v>
      </c>
      <c r="J7167" s="9" t="s">
        <v>277</v>
      </c>
      <c r="K7167" s="9" t="s">
        <v>182</v>
      </c>
      <c r="L7167" s="9" t="s">
        <v>182</v>
      </c>
      <c r="M7167" s="65">
        <v>376.6</v>
      </c>
      <c r="N7167" s="65"/>
      <c r="P7167" s="65">
        <f t="shared" si="199"/>
        <v>376.6</v>
      </c>
      <c r="U7167" t="s">
        <v>2297</v>
      </c>
    </row>
    <row r="7168" spans="1:21" ht="15">
      <c r="A7168" s="28" t="s">
        <v>2151</v>
      </c>
      <c r="B7168" s="61" t="s">
        <v>2075</v>
      </c>
      <c r="C7168" s="3"/>
      <c r="D7168" s="3"/>
      <c r="E7168" s="9" t="s">
        <v>277</v>
      </c>
      <c r="F7168" s="9" t="s">
        <v>182</v>
      </c>
      <c r="G7168" s="9" t="s">
        <v>182</v>
      </c>
      <c r="H7168" s="9" t="s">
        <v>182</v>
      </c>
      <c r="I7168" s="9" t="s">
        <v>182</v>
      </c>
      <c r="J7168" s="9" t="s">
        <v>277</v>
      </c>
      <c r="K7168" s="9" t="s">
        <v>182</v>
      </c>
      <c r="L7168" s="9" t="s">
        <v>182</v>
      </c>
      <c r="M7168" s="65">
        <v>319.2</v>
      </c>
      <c r="N7168" s="65"/>
      <c r="P7168" s="65">
        <f t="shared" si="199"/>
        <v>319.2</v>
      </c>
    </row>
    <row r="7169" spans="1:21" ht="15">
      <c r="A7169" s="238" t="s">
        <v>2480</v>
      </c>
      <c r="B7169" s="61" t="s">
        <v>2522</v>
      </c>
      <c r="C7169" s="3"/>
      <c r="D7169" s="3"/>
      <c r="E7169" s="9" t="s">
        <v>277</v>
      </c>
      <c r="F7169" s="9" t="s">
        <v>182</v>
      </c>
      <c r="G7169" s="9" t="s">
        <v>182</v>
      </c>
      <c r="H7169" s="9" t="s">
        <v>182</v>
      </c>
      <c r="I7169" s="9" t="s">
        <v>182</v>
      </c>
      <c r="J7169" s="9" t="s">
        <v>277</v>
      </c>
      <c r="K7169" s="9" t="s">
        <v>182</v>
      </c>
      <c r="L7169" s="9" t="s">
        <v>182</v>
      </c>
      <c r="M7169" s="65">
        <v>308.3</v>
      </c>
      <c r="N7169" s="65"/>
      <c r="P7169" s="65">
        <f t="shared" ref="P7169:P7199" si="200">SUM(E7169:M7169)</f>
        <v>308.3</v>
      </c>
      <c r="T7169" t="s">
        <v>2297</v>
      </c>
    </row>
    <row r="7170" spans="1:21" ht="15">
      <c r="A7170" s="238" t="s">
        <v>2481</v>
      </c>
      <c r="B7170" s="61" t="s">
        <v>2509</v>
      </c>
      <c r="C7170" s="3"/>
      <c r="D7170" s="3"/>
      <c r="E7170" s="9" t="s">
        <v>277</v>
      </c>
      <c r="F7170" s="9" t="s">
        <v>182</v>
      </c>
      <c r="G7170" s="9" t="s">
        <v>182</v>
      </c>
      <c r="H7170" s="9" t="s">
        <v>182</v>
      </c>
      <c r="I7170" s="9" t="s">
        <v>182</v>
      </c>
      <c r="J7170" s="9" t="s">
        <v>277</v>
      </c>
      <c r="K7170" s="9" t="s">
        <v>182</v>
      </c>
      <c r="L7170" s="9" t="s">
        <v>182</v>
      </c>
      <c r="M7170" s="65">
        <v>307.2</v>
      </c>
      <c r="N7170" s="65"/>
      <c r="P7170" s="65">
        <f t="shared" si="200"/>
        <v>307.2</v>
      </c>
    </row>
    <row r="7171" spans="1:21" ht="15">
      <c r="A7171" s="238" t="s">
        <v>2482</v>
      </c>
      <c r="B7171" s="226" t="s">
        <v>1593</v>
      </c>
      <c r="C7171" s="3"/>
      <c r="D7171" s="3"/>
      <c r="E7171" s="9" t="s">
        <v>277</v>
      </c>
      <c r="F7171" s="9" t="s">
        <v>182</v>
      </c>
      <c r="G7171" s="9" t="s">
        <v>182</v>
      </c>
      <c r="H7171" s="9" t="s">
        <v>182</v>
      </c>
      <c r="I7171" s="9" t="s">
        <v>182</v>
      </c>
      <c r="J7171" s="9" t="s">
        <v>277</v>
      </c>
      <c r="K7171" s="9" t="s">
        <v>182</v>
      </c>
      <c r="L7171" s="9" t="s">
        <v>182</v>
      </c>
      <c r="M7171" s="65">
        <v>304.8</v>
      </c>
      <c r="N7171" s="65"/>
      <c r="P7171" s="65">
        <f t="shared" si="200"/>
        <v>304.8</v>
      </c>
    </row>
    <row r="7172" spans="1:21" ht="15">
      <c r="A7172" s="238" t="s">
        <v>2483</v>
      </c>
      <c r="B7172" s="226" t="s">
        <v>1589</v>
      </c>
      <c r="C7172" s="3"/>
      <c r="D7172" s="3"/>
      <c r="E7172" s="9" t="s">
        <v>277</v>
      </c>
      <c r="F7172" s="9" t="s">
        <v>182</v>
      </c>
      <c r="G7172" s="9" t="s">
        <v>182</v>
      </c>
      <c r="H7172" s="9" t="s">
        <v>182</v>
      </c>
      <c r="I7172" s="9" t="s">
        <v>182</v>
      </c>
      <c r="J7172" s="9" t="s">
        <v>277</v>
      </c>
      <c r="K7172" s="9" t="s">
        <v>182</v>
      </c>
      <c r="L7172" s="9" t="s">
        <v>182</v>
      </c>
      <c r="M7172" s="65">
        <v>296.89999999999998</v>
      </c>
      <c r="N7172" s="65"/>
      <c r="P7172" s="65">
        <f t="shared" si="200"/>
        <v>296.89999999999998</v>
      </c>
    </row>
    <row r="7173" spans="1:21" ht="15">
      <c r="A7173" s="238" t="s">
        <v>2484</v>
      </c>
      <c r="B7173" s="61" t="s">
        <v>2083</v>
      </c>
      <c r="C7173" s="3"/>
      <c r="D7173" s="3"/>
      <c r="E7173" s="9" t="s">
        <v>277</v>
      </c>
      <c r="F7173" s="9" t="s">
        <v>182</v>
      </c>
      <c r="G7173" s="9" t="s">
        <v>182</v>
      </c>
      <c r="H7173" s="9" t="s">
        <v>182</v>
      </c>
      <c r="I7173" s="9" t="s">
        <v>182</v>
      </c>
      <c r="J7173" s="9" t="s">
        <v>277</v>
      </c>
      <c r="K7173" s="9" t="s">
        <v>182</v>
      </c>
      <c r="L7173" s="9" t="s">
        <v>182</v>
      </c>
      <c r="M7173" s="65">
        <v>289.2</v>
      </c>
      <c r="N7173" s="65"/>
      <c r="P7173" s="65">
        <f t="shared" si="200"/>
        <v>289.2</v>
      </c>
    </row>
    <row r="7174" spans="1:21" ht="15">
      <c r="A7174" s="238" t="s">
        <v>2485</v>
      </c>
      <c r="B7174" s="61" t="s">
        <v>2528</v>
      </c>
      <c r="C7174" s="3"/>
      <c r="D7174" s="3"/>
      <c r="E7174" s="9" t="s">
        <v>277</v>
      </c>
      <c r="F7174" s="9" t="s">
        <v>182</v>
      </c>
      <c r="G7174" s="9" t="s">
        <v>182</v>
      </c>
      <c r="H7174" s="9" t="s">
        <v>182</v>
      </c>
      <c r="I7174" s="9" t="s">
        <v>182</v>
      </c>
      <c r="J7174" s="9" t="s">
        <v>277</v>
      </c>
      <c r="K7174" s="9" t="s">
        <v>182</v>
      </c>
      <c r="L7174" s="9" t="s">
        <v>182</v>
      </c>
      <c r="M7174" s="65">
        <v>278.5</v>
      </c>
      <c r="N7174" s="65"/>
      <c r="P7174" s="65">
        <f t="shared" si="200"/>
        <v>278.5</v>
      </c>
    </row>
    <row r="7175" spans="1:21" ht="15">
      <c r="A7175" s="238" t="s">
        <v>2486</v>
      </c>
      <c r="B7175" s="226" t="s">
        <v>1592</v>
      </c>
      <c r="C7175" s="3"/>
      <c r="D7175" s="3"/>
      <c r="E7175" s="9" t="s">
        <v>277</v>
      </c>
      <c r="F7175" s="9" t="s">
        <v>182</v>
      </c>
      <c r="G7175" s="9" t="s">
        <v>182</v>
      </c>
      <c r="H7175" s="9" t="s">
        <v>182</v>
      </c>
      <c r="I7175" s="9" t="s">
        <v>182</v>
      </c>
      <c r="J7175" s="9" t="s">
        <v>277</v>
      </c>
      <c r="K7175" s="9" t="s">
        <v>182</v>
      </c>
      <c r="L7175" s="9" t="s">
        <v>182</v>
      </c>
      <c r="M7175" s="65">
        <v>276.60000000000002</v>
      </c>
      <c r="N7175" s="65"/>
      <c r="P7175" s="65">
        <f t="shared" si="200"/>
        <v>276.60000000000002</v>
      </c>
    </row>
    <row r="7176" spans="1:21" ht="15">
      <c r="A7176" s="238" t="s">
        <v>2487</v>
      </c>
      <c r="B7176" s="61" t="s">
        <v>2082</v>
      </c>
      <c r="C7176" s="3"/>
      <c r="D7176" s="3"/>
      <c r="E7176" s="9" t="s">
        <v>277</v>
      </c>
      <c r="F7176" s="9" t="s">
        <v>182</v>
      </c>
      <c r="G7176" s="9" t="s">
        <v>182</v>
      </c>
      <c r="H7176" s="9" t="s">
        <v>182</v>
      </c>
      <c r="I7176" s="9" t="s">
        <v>182</v>
      </c>
      <c r="J7176" s="9" t="s">
        <v>277</v>
      </c>
      <c r="K7176" s="9" t="s">
        <v>182</v>
      </c>
      <c r="L7176" s="9" t="s">
        <v>182</v>
      </c>
      <c r="M7176" s="65">
        <v>257.89999999999998</v>
      </c>
      <c r="N7176" s="65"/>
      <c r="P7176" s="65">
        <f t="shared" si="200"/>
        <v>257.89999999999998</v>
      </c>
    </row>
    <row r="7177" spans="1:21" ht="15">
      <c r="A7177" s="238" t="s">
        <v>2488</v>
      </c>
      <c r="B7177" s="61" t="s">
        <v>2521</v>
      </c>
      <c r="C7177" s="3"/>
      <c r="D7177" s="3"/>
      <c r="E7177" s="9" t="s">
        <v>277</v>
      </c>
      <c r="F7177" s="9" t="s">
        <v>182</v>
      </c>
      <c r="G7177" s="9" t="s">
        <v>182</v>
      </c>
      <c r="H7177" s="9" t="s">
        <v>182</v>
      </c>
      <c r="I7177" s="9" t="s">
        <v>182</v>
      </c>
      <c r="J7177" s="9" t="s">
        <v>277</v>
      </c>
      <c r="K7177" s="9" t="s">
        <v>182</v>
      </c>
      <c r="L7177" s="9" t="s">
        <v>182</v>
      </c>
      <c r="M7177" s="65">
        <v>253.3</v>
      </c>
      <c r="N7177" s="65"/>
      <c r="P7177" s="65">
        <f t="shared" si="200"/>
        <v>253.3</v>
      </c>
    </row>
    <row r="7178" spans="1:21" ht="15">
      <c r="A7178" s="238" t="s">
        <v>2489</v>
      </c>
      <c r="B7178" s="61" t="s">
        <v>2517</v>
      </c>
      <c r="C7178" s="3"/>
      <c r="D7178" s="3"/>
      <c r="E7178" s="9" t="s">
        <v>277</v>
      </c>
      <c r="F7178" s="9" t="s">
        <v>182</v>
      </c>
      <c r="G7178" s="9" t="s">
        <v>182</v>
      </c>
      <c r="H7178" s="9" t="s">
        <v>182</v>
      </c>
      <c r="I7178" s="9" t="s">
        <v>182</v>
      </c>
      <c r="J7178" s="9" t="s">
        <v>277</v>
      </c>
      <c r="K7178" s="9" t="s">
        <v>182</v>
      </c>
      <c r="L7178" s="9" t="s">
        <v>182</v>
      </c>
      <c r="M7178" s="65">
        <v>244</v>
      </c>
      <c r="N7178" s="65"/>
      <c r="P7178" s="65">
        <f t="shared" si="200"/>
        <v>244</v>
      </c>
    </row>
    <row r="7179" spans="1:21" ht="15">
      <c r="A7179" s="238" t="s">
        <v>2490</v>
      </c>
      <c r="B7179" s="226" t="s">
        <v>1614</v>
      </c>
      <c r="C7179" s="3"/>
      <c r="D7179" s="3"/>
      <c r="E7179" s="9" t="s">
        <v>277</v>
      </c>
      <c r="F7179" s="9" t="s">
        <v>182</v>
      </c>
      <c r="G7179" s="9" t="s">
        <v>182</v>
      </c>
      <c r="H7179" s="9" t="s">
        <v>182</v>
      </c>
      <c r="I7179" s="9" t="s">
        <v>182</v>
      </c>
      <c r="J7179" s="9" t="s">
        <v>277</v>
      </c>
      <c r="K7179" s="9" t="s">
        <v>182</v>
      </c>
      <c r="L7179" s="9" t="s">
        <v>182</v>
      </c>
      <c r="M7179" s="65">
        <v>205.5</v>
      </c>
      <c r="N7179" s="65"/>
      <c r="P7179" s="65">
        <f t="shared" si="200"/>
        <v>205.5</v>
      </c>
    </row>
    <row r="7180" spans="1:21" ht="15">
      <c r="A7180" s="238" t="s">
        <v>2491</v>
      </c>
      <c r="B7180" s="61" t="s">
        <v>2526</v>
      </c>
      <c r="C7180" s="3"/>
      <c r="D7180" s="3"/>
      <c r="E7180" s="9" t="s">
        <v>277</v>
      </c>
      <c r="F7180" s="9" t="s">
        <v>182</v>
      </c>
      <c r="G7180" s="9" t="s">
        <v>182</v>
      </c>
      <c r="H7180" s="9" t="s">
        <v>182</v>
      </c>
      <c r="I7180" s="9" t="s">
        <v>182</v>
      </c>
      <c r="J7180" s="9" t="s">
        <v>277</v>
      </c>
      <c r="K7180" s="9" t="s">
        <v>182</v>
      </c>
      <c r="L7180" s="9" t="s">
        <v>182</v>
      </c>
      <c r="M7180" s="65">
        <v>144.19999999999999</v>
      </c>
      <c r="N7180" s="65"/>
      <c r="P7180" s="65">
        <f t="shared" si="200"/>
        <v>144.19999999999999</v>
      </c>
    </row>
    <row r="7181" spans="1:21" ht="15">
      <c r="A7181" s="238" t="s">
        <v>2492</v>
      </c>
      <c r="B7181" s="61" t="s">
        <v>636</v>
      </c>
      <c r="E7181" s="9" t="s">
        <v>277</v>
      </c>
      <c r="F7181" s="9" t="s">
        <v>182</v>
      </c>
      <c r="G7181" s="9" t="s">
        <v>182</v>
      </c>
      <c r="H7181" s="9" t="s">
        <v>182</v>
      </c>
      <c r="I7181" s="9" t="s">
        <v>182</v>
      </c>
      <c r="J7181" s="9" t="s">
        <v>277</v>
      </c>
      <c r="K7181" s="9" t="s">
        <v>182</v>
      </c>
      <c r="L7181" s="9" t="s">
        <v>182</v>
      </c>
      <c r="M7181" s="9" t="s">
        <v>277</v>
      </c>
      <c r="P7181" s="65">
        <f t="shared" si="200"/>
        <v>0</v>
      </c>
      <c r="U7181" t="s">
        <v>2297</v>
      </c>
    </row>
    <row r="7182" spans="1:21" ht="15">
      <c r="A7182" s="238" t="s">
        <v>2493</v>
      </c>
      <c r="B7182" s="61" t="s">
        <v>2087</v>
      </c>
      <c r="C7182" s="3"/>
      <c r="D7182" s="3"/>
      <c r="E7182" s="9" t="s">
        <v>277</v>
      </c>
      <c r="F7182" s="9" t="s">
        <v>182</v>
      </c>
      <c r="G7182" s="9" t="s">
        <v>182</v>
      </c>
      <c r="H7182" s="9" t="s">
        <v>182</v>
      </c>
      <c r="I7182" s="9" t="s">
        <v>182</v>
      </c>
      <c r="J7182" s="9" t="s">
        <v>277</v>
      </c>
      <c r="K7182" s="9" t="s">
        <v>182</v>
      </c>
      <c r="L7182" s="9" t="s">
        <v>182</v>
      </c>
      <c r="M7182" s="9" t="s">
        <v>277</v>
      </c>
      <c r="N7182" s="65"/>
      <c r="P7182" s="65">
        <f t="shared" si="200"/>
        <v>0</v>
      </c>
    </row>
    <row r="7183" spans="1:21" ht="15">
      <c r="A7183" s="238" t="s">
        <v>2494</v>
      </c>
      <c r="B7183" s="61" t="s">
        <v>163</v>
      </c>
      <c r="E7183" s="9" t="s">
        <v>277</v>
      </c>
      <c r="F7183" s="9" t="s">
        <v>182</v>
      </c>
      <c r="G7183" s="9" t="s">
        <v>182</v>
      </c>
      <c r="H7183" s="9" t="s">
        <v>182</v>
      </c>
      <c r="I7183" s="9" t="s">
        <v>182</v>
      </c>
      <c r="J7183" s="9" t="s">
        <v>277</v>
      </c>
      <c r="K7183" s="9" t="s">
        <v>182</v>
      </c>
      <c r="L7183" s="9" t="s">
        <v>182</v>
      </c>
      <c r="M7183" s="9" t="s">
        <v>277</v>
      </c>
      <c r="P7183" s="65">
        <f t="shared" si="200"/>
        <v>0</v>
      </c>
    </row>
    <row r="7184" spans="1:21" ht="15">
      <c r="A7184" s="238" t="s">
        <v>2495</v>
      </c>
      <c r="B7184" s="28" t="s">
        <v>611</v>
      </c>
      <c r="E7184" s="9" t="s">
        <v>277</v>
      </c>
      <c r="F7184" s="9" t="s">
        <v>182</v>
      </c>
      <c r="G7184" s="9" t="s">
        <v>182</v>
      </c>
      <c r="H7184" s="9" t="s">
        <v>182</v>
      </c>
      <c r="I7184" s="9" t="s">
        <v>182</v>
      </c>
      <c r="J7184" s="9" t="s">
        <v>277</v>
      </c>
      <c r="K7184" s="9" t="s">
        <v>182</v>
      </c>
      <c r="L7184" s="9" t="s">
        <v>182</v>
      </c>
      <c r="M7184" s="9" t="s">
        <v>277</v>
      </c>
      <c r="P7184" s="65">
        <f t="shared" si="200"/>
        <v>0</v>
      </c>
    </row>
    <row r="7185" spans="1:16" ht="15">
      <c r="A7185" s="238" t="s">
        <v>2496</v>
      </c>
      <c r="B7185" s="61" t="s">
        <v>640</v>
      </c>
      <c r="E7185" s="9" t="s">
        <v>277</v>
      </c>
      <c r="F7185" s="9" t="s">
        <v>182</v>
      </c>
      <c r="G7185" s="9" t="s">
        <v>182</v>
      </c>
      <c r="H7185" s="9" t="s">
        <v>182</v>
      </c>
      <c r="I7185" s="9" t="s">
        <v>182</v>
      </c>
      <c r="J7185" s="9" t="s">
        <v>277</v>
      </c>
      <c r="K7185" s="9" t="s">
        <v>182</v>
      </c>
      <c r="L7185" s="9" t="s">
        <v>182</v>
      </c>
      <c r="M7185" s="9" t="s">
        <v>277</v>
      </c>
      <c r="P7185" s="65">
        <f t="shared" si="200"/>
        <v>0</v>
      </c>
    </row>
    <row r="7186" spans="1:16" ht="15">
      <c r="A7186" s="238" t="s">
        <v>2497</v>
      </c>
      <c r="B7186" s="181" t="s">
        <v>1266</v>
      </c>
      <c r="C7186" s="3"/>
      <c r="D7186" s="3"/>
      <c r="E7186" s="9" t="s">
        <v>277</v>
      </c>
      <c r="F7186" s="9" t="s">
        <v>182</v>
      </c>
      <c r="G7186" s="9" t="s">
        <v>182</v>
      </c>
      <c r="H7186" s="9" t="s">
        <v>182</v>
      </c>
      <c r="I7186" s="9" t="s">
        <v>182</v>
      </c>
      <c r="J7186" s="9" t="s">
        <v>277</v>
      </c>
      <c r="K7186" s="9" t="s">
        <v>182</v>
      </c>
      <c r="L7186" s="9" t="s">
        <v>182</v>
      </c>
      <c r="M7186" s="9" t="s">
        <v>277</v>
      </c>
      <c r="P7186" s="65">
        <f t="shared" si="200"/>
        <v>0</v>
      </c>
    </row>
    <row r="7187" spans="1:16" ht="15">
      <c r="A7187" s="238" t="s">
        <v>2498</v>
      </c>
      <c r="B7187" s="226" t="s">
        <v>2073</v>
      </c>
      <c r="C7187" s="3"/>
      <c r="D7187" s="3"/>
      <c r="E7187" s="9" t="s">
        <v>277</v>
      </c>
      <c r="F7187" s="9" t="s">
        <v>182</v>
      </c>
      <c r="G7187" s="9" t="s">
        <v>182</v>
      </c>
      <c r="H7187" s="9" t="s">
        <v>182</v>
      </c>
      <c r="I7187" s="9" t="s">
        <v>182</v>
      </c>
      <c r="J7187" s="9" t="s">
        <v>277</v>
      </c>
      <c r="K7187" s="9" t="s">
        <v>182</v>
      </c>
      <c r="L7187" s="9" t="s">
        <v>182</v>
      </c>
      <c r="M7187" s="9" t="s">
        <v>277</v>
      </c>
      <c r="N7187" s="65"/>
      <c r="P7187" s="65">
        <f t="shared" si="200"/>
        <v>0</v>
      </c>
    </row>
    <row r="7188" spans="1:16" ht="15">
      <c r="A7188" s="238" t="s">
        <v>2499</v>
      </c>
      <c r="B7188" s="61" t="s">
        <v>650</v>
      </c>
      <c r="E7188" s="9" t="s">
        <v>277</v>
      </c>
      <c r="F7188" s="9" t="s">
        <v>182</v>
      </c>
      <c r="G7188" s="9" t="s">
        <v>182</v>
      </c>
      <c r="H7188" s="9" t="s">
        <v>182</v>
      </c>
      <c r="I7188" s="9" t="s">
        <v>182</v>
      </c>
      <c r="J7188" s="9" t="s">
        <v>277</v>
      </c>
      <c r="K7188" s="9" t="s">
        <v>182</v>
      </c>
      <c r="L7188" s="9" t="s">
        <v>182</v>
      </c>
      <c r="M7188" s="9" t="s">
        <v>277</v>
      </c>
      <c r="P7188" s="65">
        <f t="shared" si="200"/>
        <v>0</v>
      </c>
    </row>
    <row r="7189" spans="1:16" ht="15">
      <c r="A7189" s="238" t="s">
        <v>2500</v>
      </c>
      <c r="B7189" s="170" t="s">
        <v>1275</v>
      </c>
      <c r="C7189" s="3"/>
      <c r="D7189" s="3"/>
      <c r="E7189" s="9" t="s">
        <v>277</v>
      </c>
      <c r="F7189" s="9" t="s">
        <v>182</v>
      </c>
      <c r="G7189" s="9" t="s">
        <v>182</v>
      </c>
      <c r="H7189" s="9" t="s">
        <v>182</v>
      </c>
      <c r="I7189" s="9" t="s">
        <v>182</v>
      </c>
      <c r="J7189" s="9" t="s">
        <v>277</v>
      </c>
      <c r="K7189" s="9" t="s">
        <v>182</v>
      </c>
      <c r="L7189" s="9" t="s">
        <v>182</v>
      </c>
      <c r="M7189" s="9" t="s">
        <v>277</v>
      </c>
      <c r="P7189" s="65">
        <f t="shared" si="200"/>
        <v>0</v>
      </c>
    </row>
    <row r="7190" spans="1:16" ht="15">
      <c r="A7190" s="238" t="s">
        <v>2501</v>
      </c>
      <c r="B7190" s="226" t="s">
        <v>1594</v>
      </c>
      <c r="C7190" s="3"/>
      <c r="D7190" s="3"/>
      <c r="E7190" s="9" t="s">
        <v>277</v>
      </c>
      <c r="F7190" s="9" t="s">
        <v>182</v>
      </c>
      <c r="G7190" s="9" t="s">
        <v>182</v>
      </c>
      <c r="H7190" s="9" t="s">
        <v>182</v>
      </c>
      <c r="I7190" s="9" t="s">
        <v>182</v>
      </c>
      <c r="J7190" s="9" t="s">
        <v>277</v>
      </c>
      <c r="K7190" s="9" t="s">
        <v>182</v>
      </c>
      <c r="L7190" s="9" t="s">
        <v>182</v>
      </c>
      <c r="M7190" s="9" t="s">
        <v>277</v>
      </c>
      <c r="N7190" s="65"/>
      <c r="P7190" s="65">
        <f t="shared" si="200"/>
        <v>0</v>
      </c>
    </row>
    <row r="7191" spans="1:16" ht="15">
      <c r="A7191" s="238" t="s">
        <v>2502</v>
      </c>
      <c r="B7191" s="170" t="s">
        <v>1274</v>
      </c>
      <c r="C7191" s="3"/>
      <c r="D7191" s="3"/>
      <c r="E7191" s="9" t="s">
        <v>277</v>
      </c>
      <c r="F7191" s="9" t="s">
        <v>182</v>
      </c>
      <c r="G7191" s="9" t="s">
        <v>182</v>
      </c>
      <c r="H7191" s="9" t="s">
        <v>182</v>
      </c>
      <c r="I7191" s="9" t="s">
        <v>182</v>
      </c>
      <c r="J7191" s="9" t="s">
        <v>277</v>
      </c>
      <c r="K7191" s="9" t="s">
        <v>182</v>
      </c>
      <c r="L7191" s="9" t="s">
        <v>182</v>
      </c>
      <c r="M7191" s="9" t="s">
        <v>277</v>
      </c>
      <c r="P7191" s="65">
        <f t="shared" si="200"/>
        <v>0</v>
      </c>
    </row>
    <row r="7192" spans="1:16" ht="15">
      <c r="A7192" s="238" t="s">
        <v>2531</v>
      </c>
      <c r="B7192" s="226" t="s">
        <v>1616</v>
      </c>
      <c r="C7192" s="3"/>
      <c r="D7192" s="3"/>
      <c r="E7192" s="9" t="s">
        <v>277</v>
      </c>
      <c r="F7192" s="9" t="s">
        <v>182</v>
      </c>
      <c r="G7192" s="9" t="s">
        <v>182</v>
      </c>
      <c r="H7192" s="9" t="s">
        <v>182</v>
      </c>
      <c r="I7192" s="9" t="s">
        <v>182</v>
      </c>
      <c r="J7192" s="9" t="s">
        <v>277</v>
      </c>
      <c r="K7192" s="9" t="s">
        <v>182</v>
      </c>
      <c r="L7192" s="9" t="s">
        <v>182</v>
      </c>
      <c r="M7192" s="9" t="s">
        <v>277</v>
      </c>
      <c r="N7192" s="65"/>
      <c r="P7192" s="65">
        <f t="shared" si="200"/>
        <v>0</v>
      </c>
    </row>
    <row r="7193" spans="1:16" ht="15">
      <c r="A7193" s="238" t="s">
        <v>2613</v>
      </c>
      <c r="B7193" s="170" t="s">
        <v>1273</v>
      </c>
      <c r="C7193" s="3"/>
      <c r="D7193" s="3"/>
      <c r="E7193" s="9" t="s">
        <v>277</v>
      </c>
      <c r="F7193" s="9" t="s">
        <v>182</v>
      </c>
      <c r="G7193" s="9" t="s">
        <v>182</v>
      </c>
      <c r="H7193" s="9" t="s">
        <v>182</v>
      </c>
      <c r="I7193" s="9" t="s">
        <v>182</v>
      </c>
      <c r="J7193" s="9" t="s">
        <v>277</v>
      </c>
      <c r="K7193" s="9" t="s">
        <v>182</v>
      </c>
      <c r="L7193" s="9" t="s">
        <v>182</v>
      </c>
      <c r="M7193" s="9" t="s">
        <v>277</v>
      </c>
      <c r="P7193" s="65">
        <f t="shared" si="200"/>
        <v>0</v>
      </c>
    </row>
    <row r="7194" spans="1:16" ht="15">
      <c r="A7194" s="238" t="s">
        <v>2626</v>
      </c>
      <c r="B7194" s="61" t="s">
        <v>157</v>
      </c>
      <c r="E7194" s="9" t="s">
        <v>277</v>
      </c>
      <c r="F7194" s="9" t="s">
        <v>182</v>
      </c>
      <c r="G7194" s="9" t="s">
        <v>182</v>
      </c>
      <c r="H7194" s="9" t="s">
        <v>182</v>
      </c>
      <c r="I7194" s="9" t="s">
        <v>182</v>
      </c>
      <c r="J7194" s="9" t="s">
        <v>277</v>
      </c>
      <c r="K7194" s="9" t="s">
        <v>182</v>
      </c>
      <c r="L7194" s="9" t="s">
        <v>182</v>
      </c>
      <c r="M7194" s="9" t="s">
        <v>277</v>
      </c>
      <c r="P7194" s="65">
        <f t="shared" si="200"/>
        <v>0</v>
      </c>
    </row>
    <row r="7195" spans="1:16" ht="15">
      <c r="A7195" s="238" t="s">
        <v>2662</v>
      </c>
      <c r="B7195" s="226" t="s">
        <v>1595</v>
      </c>
      <c r="C7195" s="3"/>
      <c r="D7195" s="3"/>
      <c r="E7195" s="9" t="s">
        <v>277</v>
      </c>
      <c r="F7195" s="9" t="s">
        <v>182</v>
      </c>
      <c r="G7195" s="9" t="s">
        <v>182</v>
      </c>
      <c r="H7195" s="9" t="s">
        <v>182</v>
      </c>
      <c r="I7195" s="9" t="s">
        <v>182</v>
      </c>
      <c r="J7195" s="9" t="s">
        <v>277</v>
      </c>
      <c r="K7195" s="9" t="s">
        <v>182</v>
      </c>
      <c r="L7195" s="9" t="s">
        <v>182</v>
      </c>
      <c r="M7195" s="9" t="s">
        <v>277</v>
      </c>
      <c r="N7195" s="65"/>
      <c r="P7195" s="65">
        <f t="shared" si="200"/>
        <v>0</v>
      </c>
    </row>
    <row r="7196" spans="1:16" ht="15">
      <c r="A7196" s="238" t="s">
        <v>2663</v>
      </c>
      <c r="B7196" s="61" t="s">
        <v>2088</v>
      </c>
      <c r="C7196" s="3"/>
      <c r="D7196" s="3"/>
      <c r="E7196" s="9" t="s">
        <v>277</v>
      </c>
      <c r="F7196" s="9" t="s">
        <v>182</v>
      </c>
      <c r="G7196" s="9" t="s">
        <v>182</v>
      </c>
      <c r="H7196" s="9" t="s">
        <v>182</v>
      </c>
      <c r="I7196" s="9" t="s">
        <v>182</v>
      </c>
      <c r="J7196" s="9" t="s">
        <v>277</v>
      </c>
      <c r="K7196" s="9" t="s">
        <v>182</v>
      </c>
      <c r="L7196" s="9" t="s">
        <v>182</v>
      </c>
      <c r="M7196" s="9" t="s">
        <v>277</v>
      </c>
      <c r="N7196" s="65"/>
      <c r="P7196" s="65">
        <f t="shared" si="200"/>
        <v>0</v>
      </c>
    </row>
    <row r="7197" spans="1:16" ht="15">
      <c r="A7197" s="238" t="s">
        <v>2664</v>
      </c>
      <c r="B7197" s="61" t="s">
        <v>2098</v>
      </c>
      <c r="C7197" s="3"/>
      <c r="D7197" s="3"/>
      <c r="E7197" s="9" t="s">
        <v>277</v>
      </c>
      <c r="F7197" s="9" t="s">
        <v>182</v>
      </c>
      <c r="G7197" s="9" t="s">
        <v>182</v>
      </c>
      <c r="H7197" s="9" t="s">
        <v>182</v>
      </c>
      <c r="I7197" s="9" t="s">
        <v>182</v>
      </c>
      <c r="J7197" s="9" t="s">
        <v>277</v>
      </c>
      <c r="K7197" s="9" t="s">
        <v>182</v>
      </c>
      <c r="L7197" s="9" t="s">
        <v>182</v>
      </c>
      <c r="M7197" s="9" t="s">
        <v>277</v>
      </c>
      <c r="N7197" s="65"/>
      <c r="P7197" s="65">
        <f t="shared" si="200"/>
        <v>0</v>
      </c>
    </row>
    <row r="7198" spans="1:16" ht="15">
      <c r="A7198" s="238" t="s">
        <v>2665</v>
      </c>
      <c r="B7198" s="170" t="s">
        <v>1294</v>
      </c>
      <c r="C7198" s="3"/>
      <c r="D7198" s="3"/>
      <c r="E7198" s="9" t="s">
        <v>277</v>
      </c>
      <c r="F7198" s="9" t="s">
        <v>182</v>
      </c>
      <c r="G7198" s="9" t="s">
        <v>182</v>
      </c>
      <c r="H7198" s="9" t="s">
        <v>182</v>
      </c>
      <c r="I7198" s="9" t="s">
        <v>182</v>
      </c>
      <c r="J7198" s="9" t="s">
        <v>277</v>
      </c>
      <c r="K7198" s="9" t="s">
        <v>182</v>
      </c>
      <c r="L7198" s="9" t="s">
        <v>182</v>
      </c>
      <c r="M7198" s="9" t="s">
        <v>277</v>
      </c>
      <c r="P7198" s="65">
        <f t="shared" si="200"/>
        <v>0</v>
      </c>
    </row>
    <row r="7199" spans="1:16" ht="15">
      <c r="A7199" s="238" t="s">
        <v>2666</v>
      </c>
      <c r="B7199" s="170" t="s">
        <v>1282</v>
      </c>
      <c r="C7199" s="3"/>
      <c r="D7199" s="3"/>
      <c r="E7199" s="9" t="s">
        <v>277</v>
      </c>
      <c r="F7199" s="9" t="s">
        <v>182</v>
      </c>
      <c r="G7199" s="9" t="s">
        <v>182</v>
      </c>
      <c r="H7199" s="9" t="s">
        <v>182</v>
      </c>
      <c r="I7199" s="9" t="s">
        <v>182</v>
      </c>
      <c r="J7199" s="9" t="s">
        <v>277</v>
      </c>
      <c r="K7199" s="9" t="s">
        <v>182</v>
      </c>
      <c r="L7199" s="9" t="s">
        <v>182</v>
      </c>
      <c r="M7199" s="9" t="s">
        <v>277</v>
      </c>
      <c r="P7199" s="65">
        <f t="shared" si="200"/>
        <v>0</v>
      </c>
    </row>
    <row r="7203" spans="1:21" ht="25.5">
      <c r="A7203" s="23" t="s">
        <v>1854</v>
      </c>
      <c r="L7203" s="67"/>
      <c r="M7203" s="67"/>
      <c r="N7203"/>
      <c r="S7203" t="s">
        <v>2297</v>
      </c>
      <c r="U7203" t="s">
        <v>2297</v>
      </c>
    </row>
    <row r="7204" spans="1:21">
      <c r="L7204" s="67"/>
      <c r="M7204" s="67"/>
      <c r="S7204" t="s">
        <v>2297</v>
      </c>
    </row>
    <row r="7205" spans="1:21" ht="15">
      <c r="A7205" s="38"/>
      <c r="B7205" s="38"/>
      <c r="C7205" s="38"/>
      <c r="D7205" s="38"/>
      <c r="E7205" s="59">
        <v>2016</v>
      </c>
      <c r="F7205" s="59">
        <v>2017</v>
      </c>
      <c r="G7205" s="59">
        <v>2018</v>
      </c>
      <c r="H7205" s="59">
        <v>2019</v>
      </c>
      <c r="I7205" s="59">
        <v>2020</v>
      </c>
      <c r="J7205" s="59">
        <v>2021</v>
      </c>
      <c r="K7205" s="59">
        <v>2022</v>
      </c>
      <c r="L7205" s="59">
        <v>2023</v>
      </c>
      <c r="M7205" s="59">
        <v>2024</v>
      </c>
      <c r="P7205" s="68" t="s">
        <v>40</v>
      </c>
    </row>
    <row r="7206" spans="1:21" ht="15">
      <c r="A7206" s="28" t="s">
        <v>0</v>
      </c>
      <c r="B7206" s="61" t="s">
        <v>31</v>
      </c>
      <c r="E7206" s="174">
        <v>722.2</v>
      </c>
      <c r="F7206" s="9" t="s">
        <v>182</v>
      </c>
      <c r="G7206" s="9" t="s">
        <v>182</v>
      </c>
      <c r="H7206" s="9" t="s">
        <v>182</v>
      </c>
      <c r="I7206" s="9" t="s">
        <v>182</v>
      </c>
      <c r="J7206" s="9">
        <v>641.59999999999854</v>
      </c>
      <c r="K7206" s="9" t="s">
        <v>182</v>
      </c>
      <c r="L7206" s="9" t="s">
        <v>182</v>
      </c>
      <c r="M7206" s="90">
        <v>901.90000000000009</v>
      </c>
      <c r="P7206" s="65">
        <f t="shared" ref="P7206:P7237" si="201">SUM(E7206:M7206)</f>
        <v>2265.6999999999989</v>
      </c>
      <c r="R7206" t="s">
        <v>352</v>
      </c>
      <c r="T7206" s="261"/>
      <c r="U7206" s="105"/>
    </row>
    <row r="7207" spans="1:21" ht="15">
      <c r="A7207" s="28" t="s">
        <v>2</v>
      </c>
      <c r="B7207" s="61" t="s">
        <v>630</v>
      </c>
      <c r="E7207" s="9" t="s">
        <v>277</v>
      </c>
      <c r="F7207" s="9" t="s">
        <v>182</v>
      </c>
      <c r="G7207" s="9" t="s">
        <v>182</v>
      </c>
      <c r="H7207" s="9" t="s">
        <v>182</v>
      </c>
      <c r="I7207" s="9" t="s">
        <v>182</v>
      </c>
      <c r="J7207" s="179">
        <v>813.60000000000582</v>
      </c>
      <c r="K7207" s="9" t="s">
        <v>182</v>
      </c>
      <c r="L7207" s="9" t="s">
        <v>182</v>
      </c>
      <c r="M7207" s="113">
        <v>1364</v>
      </c>
      <c r="P7207" s="65">
        <f t="shared" si="201"/>
        <v>2177.6000000000058</v>
      </c>
      <c r="R7207" t="s">
        <v>318</v>
      </c>
      <c r="T7207" s="105"/>
      <c r="U7207" s="105"/>
    </row>
    <row r="7208" spans="1:21" ht="15">
      <c r="A7208" s="28" t="s">
        <v>3</v>
      </c>
      <c r="B7208" s="61" t="s">
        <v>21</v>
      </c>
      <c r="E7208" s="179">
        <v>599.79999999999995</v>
      </c>
      <c r="F7208" s="9" t="s">
        <v>182</v>
      </c>
      <c r="G7208" s="9" t="s">
        <v>182</v>
      </c>
      <c r="H7208" s="9" t="s">
        <v>182</v>
      </c>
      <c r="I7208" s="9" t="s">
        <v>182</v>
      </c>
      <c r="J7208" s="9">
        <v>663.79999999999927</v>
      </c>
      <c r="K7208" s="9" t="s">
        <v>182</v>
      </c>
      <c r="L7208" s="9" t="s">
        <v>182</v>
      </c>
      <c r="M7208" s="90">
        <v>892.4</v>
      </c>
      <c r="P7208" s="65">
        <f t="shared" si="201"/>
        <v>2155.9999999999991</v>
      </c>
      <c r="R7208" t="s">
        <v>310</v>
      </c>
      <c r="T7208" s="104"/>
      <c r="U7208" s="105"/>
    </row>
    <row r="7209" spans="1:21" ht="15">
      <c r="A7209" s="28" t="s">
        <v>5</v>
      </c>
      <c r="B7209" s="170" t="s">
        <v>1269</v>
      </c>
      <c r="C7209" s="3"/>
      <c r="D7209" s="3"/>
      <c r="E7209" s="9" t="s">
        <v>277</v>
      </c>
      <c r="F7209" s="9" t="s">
        <v>182</v>
      </c>
      <c r="G7209" s="9" t="s">
        <v>182</v>
      </c>
      <c r="H7209" s="9" t="s">
        <v>182</v>
      </c>
      <c r="I7209" s="9" t="s">
        <v>182</v>
      </c>
      <c r="J7209" s="9">
        <v>568.600000000004</v>
      </c>
      <c r="K7209" s="9" t="s">
        <v>182</v>
      </c>
      <c r="L7209" s="9" t="s">
        <v>182</v>
      </c>
      <c r="M7209" s="112">
        <v>1408.9999999999998</v>
      </c>
      <c r="P7209" s="65">
        <f t="shared" si="201"/>
        <v>1977.6000000000038</v>
      </c>
      <c r="R7209" t="s">
        <v>280</v>
      </c>
      <c r="T7209" s="105"/>
      <c r="U7209" s="3" t="s">
        <v>1855</v>
      </c>
    </row>
    <row r="7210" spans="1:21" ht="15">
      <c r="A7210" s="28" t="s">
        <v>7</v>
      </c>
      <c r="B7210" s="61" t="s">
        <v>33</v>
      </c>
      <c r="E7210" s="9">
        <v>474.8</v>
      </c>
      <c r="F7210" s="9" t="s">
        <v>182</v>
      </c>
      <c r="G7210" s="9" t="s">
        <v>182</v>
      </c>
      <c r="H7210" s="9" t="s">
        <v>182</v>
      </c>
      <c r="I7210" s="9" t="s">
        <v>182</v>
      </c>
      <c r="J7210" s="179">
        <v>854.09999999999854</v>
      </c>
      <c r="K7210" s="9" t="s">
        <v>182</v>
      </c>
      <c r="L7210" s="9" t="s">
        <v>182</v>
      </c>
      <c r="M7210" s="65">
        <v>444</v>
      </c>
      <c r="P7210" s="65">
        <f t="shared" si="201"/>
        <v>1772.8999999999985</v>
      </c>
      <c r="R7210" t="s">
        <v>291</v>
      </c>
    </row>
    <row r="7211" spans="1:21" ht="15">
      <c r="A7211" s="28" t="s">
        <v>8</v>
      </c>
      <c r="B7211" s="61" t="s">
        <v>11</v>
      </c>
      <c r="E7211" s="179">
        <v>510.6</v>
      </c>
      <c r="F7211" s="9" t="s">
        <v>182</v>
      </c>
      <c r="G7211" s="9" t="s">
        <v>182</v>
      </c>
      <c r="H7211" s="9" t="s">
        <v>182</v>
      </c>
      <c r="I7211" s="9" t="s">
        <v>182</v>
      </c>
      <c r="J7211" s="9">
        <v>501.20000000000073</v>
      </c>
      <c r="K7211" s="9" t="s">
        <v>182</v>
      </c>
      <c r="L7211" s="9" t="s">
        <v>182</v>
      </c>
      <c r="M7211" s="65">
        <v>579.9</v>
      </c>
      <c r="P7211" s="65">
        <f t="shared" si="201"/>
        <v>1591.7000000000007</v>
      </c>
      <c r="R7211" t="s">
        <v>287</v>
      </c>
      <c r="T7211" s="105"/>
      <c r="U7211" s="105"/>
    </row>
    <row r="7212" spans="1:21" ht="15">
      <c r="A7212" s="28" t="s">
        <v>10</v>
      </c>
      <c r="B7212" s="61" t="s">
        <v>15</v>
      </c>
      <c r="E7212" s="175">
        <v>677.4</v>
      </c>
      <c r="F7212" s="9" t="s">
        <v>182</v>
      </c>
      <c r="G7212" s="9" t="s">
        <v>182</v>
      </c>
      <c r="H7212" s="9" t="s">
        <v>182</v>
      </c>
      <c r="I7212" s="9" t="s">
        <v>182</v>
      </c>
      <c r="J7212" s="9">
        <v>440.99999999999272</v>
      </c>
      <c r="K7212" s="9" t="s">
        <v>182</v>
      </c>
      <c r="L7212" s="9" t="s">
        <v>182</v>
      </c>
      <c r="M7212" s="65">
        <v>468</v>
      </c>
      <c r="P7212" s="65">
        <f t="shared" si="201"/>
        <v>1586.3999999999928</v>
      </c>
      <c r="R7212" t="s">
        <v>281</v>
      </c>
      <c r="T7212" s="261"/>
      <c r="U7212" s="105"/>
    </row>
    <row r="7213" spans="1:21" ht="15">
      <c r="A7213" s="28" t="s">
        <v>12</v>
      </c>
      <c r="B7213" s="226" t="s">
        <v>1581</v>
      </c>
      <c r="C7213" s="3"/>
      <c r="D7213" s="3"/>
      <c r="E7213" s="9" t="s">
        <v>277</v>
      </c>
      <c r="F7213" s="9" t="s">
        <v>182</v>
      </c>
      <c r="G7213" s="9" t="s">
        <v>182</v>
      </c>
      <c r="H7213" s="9" t="s">
        <v>182</v>
      </c>
      <c r="I7213" s="9" t="s">
        <v>182</v>
      </c>
      <c r="J7213" s="179">
        <v>862.49999999999636</v>
      </c>
      <c r="K7213" s="9" t="s">
        <v>182</v>
      </c>
      <c r="L7213" s="9" t="s">
        <v>182</v>
      </c>
      <c r="M7213" s="65">
        <v>722.5</v>
      </c>
      <c r="P7213" s="65">
        <f t="shared" si="201"/>
        <v>1584.9999999999964</v>
      </c>
      <c r="R7213" t="s">
        <v>282</v>
      </c>
    </row>
    <row r="7214" spans="1:21" ht="15">
      <c r="A7214" s="28" t="s">
        <v>14</v>
      </c>
      <c r="B7214" s="61" t="s">
        <v>27</v>
      </c>
      <c r="E7214" s="176">
        <v>782.8</v>
      </c>
      <c r="F7214" s="9" t="s">
        <v>182</v>
      </c>
      <c r="G7214" s="9" t="s">
        <v>182</v>
      </c>
      <c r="H7214" s="9" t="s">
        <v>182</v>
      </c>
      <c r="I7214" s="9" t="s">
        <v>182</v>
      </c>
      <c r="J7214" s="9">
        <v>777.59999999999491</v>
      </c>
      <c r="K7214" s="9" t="s">
        <v>182</v>
      </c>
      <c r="L7214" s="9" t="s">
        <v>182</v>
      </c>
      <c r="M7214" s="9" t="s">
        <v>277</v>
      </c>
      <c r="P7214" s="65">
        <f t="shared" si="201"/>
        <v>1560.3999999999949</v>
      </c>
      <c r="R7214" t="s">
        <v>280</v>
      </c>
      <c r="T7214" s="105"/>
      <c r="U7214" s="3" t="s">
        <v>1855</v>
      </c>
    </row>
    <row r="7215" spans="1:21" ht="15">
      <c r="A7215" s="28" t="s">
        <v>16</v>
      </c>
      <c r="B7215" s="28" t="s">
        <v>616</v>
      </c>
      <c r="E7215" s="9" t="s">
        <v>277</v>
      </c>
      <c r="F7215" s="9" t="s">
        <v>182</v>
      </c>
      <c r="G7215" s="9" t="s">
        <v>182</v>
      </c>
      <c r="H7215" s="9" t="s">
        <v>182</v>
      </c>
      <c r="I7215" s="9" t="s">
        <v>182</v>
      </c>
      <c r="J7215" s="175">
        <v>878.40000000000146</v>
      </c>
      <c r="K7215" s="9" t="s">
        <v>182</v>
      </c>
      <c r="L7215" s="9" t="s">
        <v>182</v>
      </c>
      <c r="M7215" s="65">
        <v>675.6</v>
      </c>
      <c r="P7215" s="65">
        <f t="shared" si="201"/>
        <v>1554.0000000000014</v>
      </c>
      <c r="R7215" t="s">
        <v>281</v>
      </c>
      <c r="T7215" s="104"/>
      <c r="U7215" s="105"/>
    </row>
    <row r="7216" spans="1:21" ht="15">
      <c r="A7216" s="28" t="s">
        <v>18</v>
      </c>
      <c r="B7216" s="61" t="s">
        <v>9</v>
      </c>
      <c r="E7216" s="9">
        <v>122.2</v>
      </c>
      <c r="F7216" s="9" t="s">
        <v>182</v>
      </c>
      <c r="G7216" s="9" t="s">
        <v>182</v>
      </c>
      <c r="H7216" s="9" t="s">
        <v>182</v>
      </c>
      <c r="I7216" s="9" t="s">
        <v>182</v>
      </c>
      <c r="J7216" s="179">
        <v>854.40000000000146</v>
      </c>
      <c r="K7216" s="9" t="s">
        <v>182</v>
      </c>
      <c r="L7216" s="9" t="s">
        <v>182</v>
      </c>
      <c r="M7216" s="65">
        <v>572.79999999999995</v>
      </c>
      <c r="P7216" s="65">
        <f t="shared" si="201"/>
        <v>1549.4000000000015</v>
      </c>
      <c r="R7216" t="s">
        <v>296</v>
      </c>
      <c r="T7216" s="105"/>
      <c r="U7216" s="105"/>
    </row>
    <row r="7217" spans="1:18" ht="15">
      <c r="A7217" s="28" t="s">
        <v>20</v>
      </c>
      <c r="B7217" s="61" t="s">
        <v>17</v>
      </c>
      <c r="E7217" s="179">
        <v>603.6</v>
      </c>
      <c r="F7217" s="9" t="s">
        <v>182</v>
      </c>
      <c r="G7217" s="9" t="s">
        <v>182</v>
      </c>
      <c r="H7217" s="9" t="s">
        <v>182</v>
      </c>
      <c r="I7217" s="9" t="s">
        <v>182</v>
      </c>
      <c r="J7217" s="9">
        <v>434.10000000000218</v>
      </c>
      <c r="K7217" s="9" t="s">
        <v>182</v>
      </c>
      <c r="L7217" s="9" t="s">
        <v>182</v>
      </c>
      <c r="M7217" s="65">
        <v>490.7</v>
      </c>
      <c r="P7217" s="65">
        <f t="shared" si="201"/>
        <v>1528.4000000000021</v>
      </c>
      <c r="R7217" t="s">
        <v>283</v>
      </c>
    </row>
    <row r="7218" spans="1:18" ht="15">
      <c r="A7218" s="28" t="s">
        <v>22</v>
      </c>
      <c r="B7218" s="61" t="s">
        <v>23</v>
      </c>
      <c r="E7218" s="9">
        <v>426.2</v>
      </c>
      <c r="F7218" s="9" t="s">
        <v>182</v>
      </c>
      <c r="G7218" s="9" t="s">
        <v>182</v>
      </c>
      <c r="H7218" s="9" t="s">
        <v>182</v>
      </c>
      <c r="I7218" s="9" t="s">
        <v>182</v>
      </c>
      <c r="J7218" s="9">
        <v>685.95000000000255</v>
      </c>
      <c r="K7218" s="9" t="s">
        <v>182</v>
      </c>
      <c r="L7218" s="9" t="s">
        <v>182</v>
      </c>
      <c r="M7218" s="90">
        <v>354.9</v>
      </c>
      <c r="P7218" s="65">
        <f t="shared" si="201"/>
        <v>1467.0500000000025</v>
      </c>
    </row>
    <row r="7219" spans="1:18" ht="15">
      <c r="A7219" s="28" t="s">
        <v>24</v>
      </c>
      <c r="B7219" s="170" t="s">
        <v>1277</v>
      </c>
      <c r="C7219" s="3"/>
      <c r="D7219" s="3"/>
      <c r="E7219" s="9" t="s">
        <v>277</v>
      </c>
      <c r="F7219" s="9" t="s">
        <v>182</v>
      </c>
      <c r="G7219" s="9" t="s">
        <v>182</v>
      </c>
      <c r="H7219" s="9" t="s">
        <v>182</v>
      </c>
      <c r="I7219" s="9" t="s">
        <v>182</v>
      </c>
      <c r="J7219" s="9">
        <v>691.70000000000073</v>
      </c>
      <c r="K7219" s="9" t="s">
        <v>182</v>
      </c>
      <c r="L7219" s="9" t="s">
        <v>182</v>
      </c>
      <c r="M7219" s="90">
        <v>743.4</v>
      </c>
      <c r="P7219" s="65">
        <f t="shared" si="201"/>
        <v>1435.1000000000008</v>
      </c>
      <c r="R7219" t="s">
        <v>287</v>
      </c>
    </row>
    <row r="7220" spans="1:18" ht="15">
      <c r="A7220" s="28" t="s">
        <v>26</v>
      </c>
      <c r="B7220" s="226" t="s">
        <v>1579</v>
      </c>
      <c r="C7220" s="3"/>
      <c r="D7220" s="3"/>
      <c r="E7220" s="9" t="s">
        <v>277</v>
      </c>
      <c r="F7220" s="9" t="s">
        <v>182</v>
      </c>
      <c r="G7220" s="9" t="s">
        <v>182</v>
      </c>
      <c r="H7220" s="9" t="s">
        <v>182</v>
      </c>
      <c r="I7220" s="9" t="s">
        <v>182</v>
      </c>
      <c r="J7220" s="9">
        <v>770.59999999999491</v>
      </c>
      <c r="K7220" s="9" t="s">
        <v>182</v>
      </c>
      <c r="L7220" s="9" t="s">
        <v>182</v>
      </c>
      <c r="M7220" s="65">
        <v>655.6</v>
      </c>
      <c r="P7220" s="65">
        <f t="shared" si="201"/>
        <v>1426.1999999999948</v>
      </c>
    </row>
    <row r="7221" spans="1:18" ht="15">
      <c r="A7221" s="28" t="s">
        <v>28</v>
      </c>
      <c r="B7221" s="61" t="s">
        <v>153</v>
      </c>
      <c r="E7221" s="9" t="s">
        <v>277</v>
      </c>
      <c r="F7221" s="9" t="s">
        <v>182</v>
      </c>
      <c r="G7221" s="9" t="s">
        <v>182</v>
      </c>
      <c r="H7221" s="9" t="s">
        <v>182</v>
      </c>
      <c r="I7221" s="9" t="s">
        <v>182</v>
      </c>
      <c r="J7221" s="9">
        <v>595.99999999999272</v>
      </c>
      <c r="K7221" s="9" t="s">
        <v>182</v>
      </c>
      <c r="L7221" s="9" t="s">
        <v>182</v>
      </c>
      <c r="M7221" s="90">
        <v>821.5</v>
      </c>
      <c r="P7221" s="65">
        <f t="shared" si="201"/>
        <v>1417.4999999999927</v>
      </c>
      <c r="R7221" t="s">
        <v>296</v>
      </c>
    </row>
    <row r="7222" spans="1:18" ht="15">
      <c r="A7222" s="28" t="s">
        <v>30</v>
      </c>
      <c r="B7222" s="61" t="s">
        <v>661</v>
      </c>
      <c r="E7222" s="9" t="s">
        <v>277</v>
      </c>
      <c r="F7222" s="9" t="s">
        <v>182</v>
      </c>
      <c r="G7222" s="9" t="s">
        <v>182</v>
      </c>
      <c r="H7222" s="9" t="s">
        <v>182</v>
      </c>
      <c r="I7222" s="9" t="s">
        <v>182</v>
      </c>
      <c r="J7222" s="9">
        <v>689.5</v>
      </c>
      <c r="K7222" s="9" t="s">
        <v>182</v>
      </c>
      <c r="L7222" s="9" t="s">
        <v>182</v>
      </c>
      <c r="M7222" s="65">
        <v>722.4</v>
      </c>
      <c r="P7222" s="65">
        <f t="shared" si="201"/>
        <v>1411.9</v>
      </c>
    </row>
    <row r="7223" spans="1:18" ht="15">
      <c r="A7223" s="28" t="s">
        <v>32</v>
      </c>
      <c r="B7223" s="226" t="s">
        <v>1584</v>
      </c>
      <c r="C7223" s="3"/>
      <c r="D7223" s="3"/>
      <c r="E7223" s="9" t="s">
        <v>277</v>
      </c>
      <c r="F7223" s="9" t="s">
        <v>182</v>
      </c>
      <c r="G7223" s="9" t="s">
        <v>182</v>
      </c>
      <c r="H7223" s="9" t="s">
        <v>182</v>
      </c>
      <c r="I7223" s="9" t="s">
        <v>182</v>
      </c>
      <c r="J7223" s="9">
        <v>688.99999999999272</v>
      </c>
      <c r="K7223" s="9" t="s">
        <v>182</v>
      </c>
      <c r="L7223" s="9" t="s">
        <v>182</v>
      </c>
      <c r="M7223" s="65">
        <v>710</v>
      </c>
      <c r="P7223" s="65">
        <f t="shared" si="201"/>
        <v>1398.9999999999927</v>
      </c>
    </row>
    <row r="7224" spans="1:18" ht="15">
      <c r="A7224" s="28" t="s">
        <v>34</v>
      </c>
      <c r="B7224" s="61" t="s">
        <v>648</v>
      </c>
      <c r="E7224" s="9" t="s">
        <v>277</v>
      </c>
      <c r="F7224" s="9" t="s">
        <v>182</v>
      </c>
      <c r="G7224" s="9" t="s">
        <v>182</v>
      </c>
      <c r="H7224" s="9" t="s">
        <v>182</v>
      </c>
      <c r="I7224" s="9" t="s">
        <v>182</v>
      </c>
      <c r="J7224" s="9">
        <v>651.99999999999636</v>
      </c>
      <c r="K7224" s="9" t="s">
        <v>182</v>
      </c>
      <c r="L7224" s="9" t="s">
        <v>182</v>
      </c>
      <c r="M7224" s="65">
        <v>727.4</v>
      </c>
      <c r="P7224" s="65">
        <f t="shared" si="201"/>
        <v>1379.3999999999965</v>
      </c>
    </row>
    <row r="7225" spans="1:18" ht="15">
      <c r="A7225" s="28" t="s">
        <v>36</v>
      </c>
      <c r="B7225" s="170" t="s">
        <v>1278</v>
      </c>
      <c r="C7225" s="3"/>
      <c r="D7225" s="3"/>
      <c r="E7225" s="9" t="s">
        <v>277</v>
      </c>
      <c r="F7225" s="9" t="s">
        <v>182</v>
      </c>
      <c r="G7225" s="9" t="s">
        <v>182</v>
      </c>
      <c r="H7225" s="9" t="s">
        <v>182</v>
      </c>
      <c r="I7225" s="9" t="s">
        <v>182</v>
      </c>
      <c r="J7225" s="9">
        <v>798.20000000000073</v>
      </c>
      <c r="K7225" s="9" t="s">
        <v>182</v>
      </c>
      <c r="L7225" s="9" t="s">
        <v>182</v>
      </c>
      <c r="M7225" s="65">
        <v>580.20000000000005</v>
      </c>
      <c r="P7225" s="65">
        <f t="shared" si="201"/>
        <v>1378.4000000000008</v>
      </c>
    </row>
    <row r="7226" spans="1:18" ht="15">
      <c r="A7226" s="28" t="s">
        <v>38</v>
      </c>
      <c r="B7226" s="61" t="s">
        <v>615</v>
      </c>
      <c r="E7226" s="9" t="s">
        <v>277</v>
      </c>
      <c r="F7226" s="9" t="s">
        <v>182</v>
      </c>
      <c r="G7226" s="9" t="s">
        <v>182</v>
      </c>
      <c r="H7226" s="9" t="s">
        <v>182</v>
      </c>
      <c r="I7226" s="9" t="s">
        <v>182</v>
      </c>
      <c r="J7226" s="179">
        <v>840.00000000000364</v>
      </c>
      <c r="K7226" s="9" t="s">
        <v>182</v>
      </c>
      <c r="L7226" s="9" t="s">
        <v>182</v>
      </c>
      <c r="M7226" s="65">
        <v>538</v>
      </c>
      <c r="P7226" s="65">
        <f t="shared" si="201"/>
        <v>1378.0000000000036</v>
      </c>
      <c r="R7226" t="s">
        <v>286</v>
      </c>
    </row>
    <row r="7227" spans="1:18" ht="15">
      <c r="A7227" s="28" t="s">
        <v>145</v>
      </c>
      <c r="B7227" s="61" t="s">
        <v>645</v>
      </c>
      <c r="E7227" s="9" t="s">
        <v>277</v>
      </c>
      <c r="F7227" s="9" t="s">
        <v>182</v>
      </c>
      <c r="G7227" s="9" t="s">
        <v>182</v>
      </c>
      <c r="H7227" s="9" t="s">
        <v>182</v>
      </c>
      <c r="I7227" s="9" t="s">
        <v>182</v>
      </c>
      <c r="J7227" s="9">
        <v>701.30000000001019</v>
      </c>
      <c r="K7227" s="9" t="s">
        <v>182</v>
      </c>
      <c r="L7227" s="9" t="s">
        <v>182</v>
      </c>
      <c r="M7227" s="65">
        <v>666.3</v>
      </c>
      <c r="P7227" s="65">
        <f t="shared" si="201"/>
        <v>1367.6000000000101</v>
      </c>
    </row>
    <row r="7228" spans="1:18" ht="15">
      <c r="A7228" s="28" t="s">
        <v>146</v>
      </c>
      <c r="B7228" s="61" t="s">
        <v>37</v>
      </c>
      <c r="E7228" s="9">
        <v>317.2</v>
      </c>
      <c r="F7228" s="9" t="s">
        <v>182</v>
      </c>
      <c r="G7228" s="9" t="s">
        <v>182</v>
      </c>
      <c r="H7228" s="9" t="s">
        <v>182</v>
      </c>
      <c r="I7228" s="9" t="s">
        <v>182</v>
      </c>
      <c r="J7228" s="9">
        <v>633.30000000000291</v>
      </c>
      <c r="K7228" s="9" t="s">
        <v>182</v>
      </c>
      <c r="L7228" s="9" t="s">
        <v>182</v>
      </c>
      <c r="M7228" s="65">
        <v>416.8</v>
      </c>
      <c r="P7228" s="65">
        <f t="shared" si="201"/>
        <v>1367.3000000000029</v>
      </c>
    </row>
    <row r="7229" spans="1:18" ht="15">
      <c r="A7229" s="28" t="s">
        <v>147</v>
      </c>
      <c r="B7229" s="170" t="s">
        <v>1272</v>
      </c>
      <c r="C7229" s="3"/>
      <c r="D7229" s="3"/>
      <c r="E7229" s="9" t="s">
        <v>277</v>
      </c>
      <c r="F7229" s="9" t="s">
        <v>182</v>
      </c>
      <c r="G7229" s="9" t="s">
        <v>182</v>
      </c>
      <c r="H7229" s="9" t="s">
        <v>182</v>
      </c>
      <c r="I7229" s="9" t="s">
        <v>182</v>
      </c>
      <c r="J7229" s="9">
        <v>693.09999999999127</v>
      </c>
      <c r="K7229" s="9" t="s">
        <v>182</v>
      </c>
      <c r="L7229" s="9" t="s">
        <v>182</v>
      </c>
      <c r="M7229" s="65">
        <v>666.2</v>
      </c>
      <c r="P7229" s="65">
        <f t="shared" si="201"/>
        <v>1359.2999999999913</v>
      </c>
    </row>
    <row r="7230" spans="1:18" ht="15">
      <c r="A7230" s="28" t="s">
        <v>150</v>
      </c>
      <c r="B7230" s="61" t="s">
        <v>1</v>
      </c>
      <c r="E7230" s="179">
        <v>585.29999999999995</v>
      </c>
      <c r="F7230" s="9" t="s">
        <v>182</v>
      </c>
      <c r="G7230" s="9" t="s">
        <v>182</v>
      </c>
      <c r="H7230" s="9" t="s">
        <v>182</v>
      </c>
      <c r="I7230" s="9" t="s">
        <v>182</v>
      </c>
      <c r="J7230" s="9">
        <v>444.29999999999927</v>
      </c>
      <c r="K7230" s="9" t="s">
        <v>182</v>
      </c>
      <c r="L7230" s="9" t="s">
        <v>182</v>
      </c>
      <c r="M7230" s="65">
        <v>322.79999999999995</v>
      </c>
      <c r="P7230" s="65">
        <f t="shared" si="201"/>
        <v>1352.3999999999992</v>
      </c>
      <c r="R7230" t="s">
        <v>291</v>
      </c>
    </row>
    <row r="7231" spans="1:18" ht="15">
      <c r="A7231" s="28" t="s">
        <v>156</v>
      </c>
      <c r="B7231" s="61" t="s">
        <v>143</v>
      </c>
      <c r="E7231" s="9" t="s">
        <v>277</v>
      </c>
      <c r="F7231" s="9" t="s">
        <v>182</v>
      </c>
      <c r="G7231" s="9" t="s">
        <v>182</v>
      </c>
      <c r="H7231" s="9" t="s">
        <v>182</v>
      </c>
      <c r="I7231" s="9" t="s">
        <v>182</v>
      </c>
      <c r="J7231" s="9">
        <v>647.20000000000073</v>
      </c>
      <c r="K7231" s="9" t="s">
        <v>182</v>
      </c>
      <c r="L7231" s="9" t="s">
        <v>182</v>
      </c>
      <c r="M7231" s="65">
        <v>694</v>
      </c>
      <c r="P7231" s="65">
        <f t="shared" si="201"/>
        <v>1341.2000000000007</v>
      </c>
    </row>
    <row r="7232" spans="1:18" ht="15">
      <c r="A7232" s="28" t="s">
        <v>158</v>
      </c>
      <c r="B7232" s="61" t="s">
        <v>644</v>
      </c>
      <c r="E7232" s="9" t="s">
        <v>277</v>
      </c>
      <c r="F7232" s="9" t="s">
        <v>182</v>
      </c>
      <c r="G7232" s="9" t="s">
        <v>182</v>
      </c>
      <c r="H7232" s="9" t="s">
        <v>182</v>
      </c>
      <c r="I7232" s="9" t="s">
        <v>182</v>
      </c>
      <c r="J7232" s="9">
        <v>752.80000000000473</v>
      </c>
      <c r="K7232" s="9" t="s">
        <v>182</v>
      </c>
      <c r="L7232" s="9" t="s">
        <v>182</v>
      </c>
      <c r="M7232" s="65">
        <v>578.1</v>
      </c>
      <c r="P7232" s="65">
        <f t="shared" si="201"/>
        <v>1330.9000000000046</v>
      </c>
    </row>
    <row r="7233" spans="1:21" ht="15">
      <c r="A7233" s="28" t="s">
        <v>159</v>
      </c>
      <c r="B7233" s="61" t="s">
        <v>141</v>
      </c>
      <c r="E7233" s="9" t="s">
        <v>277</v>
      </c>
      <c r="F7233" s="9" t="s">
        <v>182</v>
      </c>
      <c r="G7233" s="9" t="s">
        <v>182</v>
      </c>
      <c r="H7233" s="9" t="s">
        <v>182</v>
      </c>
      <c r="I7233" s="9" t="s">
        <v>182</v>
      </c>
      <c r="J7233" s="9">
        <v>681.19999999999709</v>
      </c>
      <c r="K7233" s="9" t="s">
        <v>182</v>
      </c>
      <c r="L7233" s="9" t="s">
        <v>182</v>
      </c>
      <c r="M7233" s="65">
        <v>648.5</v>
      </c>
      <c r="P7233" s="65">
        <f t="shared" si="201"/>
        <v>1329.6999999999971</v>
      </c>
      <c r="T7233" s="104"/>
      <c r="U7233" s="105"/>
    </row>
    <row r="7234" spans="1:21" ht="15">
      <c r="A7234" s="28" t="s">
        <v>160</v>
      </c>
      <c r="B7234" s="61" t="s">
        <v>637</v>
      </c>
      <c r="E7234" s="9" t="s">
        <v>277</v>
      </c>
      <c r="F7234" s="9" t="s">
        <v>182</v>
      </c>
      <c r="G7234" s="9" t="s">
        <v>182</v>
      </c>
      <c r="H7234" s="9" t="s">
        <v>182</v>
      </c>
      <c r="I7234" s="9" t="s">
        <v>182</v>
      </c>
      <c r="J7234" s="174">
        <v>889.69999999999709</v>
      </c>
      <c r="K7234" s="9" t="s">
        <v>182</v>
      </c>
      <c r="L7234" s="9" t="s">
        <v>182</v>
      </c>
      <c r="M7234" s="65">
        <v>435</v>
      </c>
      <c r="P7234" s="65">
        <f t="shared" si="201"/>
        <v>1324.6999999999971</v>
      </c>
      <c r="R7234" t="s">
        <v>299</v>
      </c>
      <c r="T7234" s="261"/>
      <c r="U7234" s="105"/>
    </row>
    <row r="7235" spans="1:21" ht="15">
      <c r="A7235" s="28" t="s">
        <v>162</v>
      </c>
      <c r="B7235" s="61" t="s">
        <v>39</v>
      </c>
      <c r="E7235" s="179">
        <v>577.1</v>
      </c>
      <c r="F7235" s="9" t="s">
        <v>182</v>
      </c>
      <c r="G7235" s="9" t="s">
        <v>182</v>
      </c>
      <c r="H7235" s="9" t="s">
        <v>182</v>
      </c>
      <c r="I7235" s="9" t="s">
        <v>182</v>
      </c>
      <c r="J7235" s="9">
        <v>718</v>
      </c>
      <c r="K7235" s="9" t="s">
        <v>182</v>
      </c>
      <c r="L7235" s="9" t="s">
        <v>182</v>
      </c>
      <c r="M7235" s="9" t="s">
        <v>277</v>
      </c>
      <c r="P7235" s="65">
        <f t="shared" si="201"/>
        <v>1295.0999999999999</v>
      </c>
      <c r="R7235" t="s">
        <v>286</v>
      </c>
    </row>
    <row r="7236" spans="1:21" ht="15">
      <c r="A7236" s="28" t="s">
        <v>273</v>
      </c>
      <c r="B7236" s="61" t="s">
        <v>13</v>
      </c>
      <c r="E7236" s="9">
        <v>379.1</v>
      </c>
      <c r="F7236" s="9" t="s">
        <v>182</v>
      </c>
      <c r="G7236" s="9" t="s">
        <v>182</v>
      </c>
      <c r="H7236" s="9" t="s">
        <v>182</v>
      </c>
      <c r="I7236" s="9" t="s">
        <v>182</v>
      </c>
      <c r="J7236" s="176">
        <v>891.65000000000509</v>
      </c>
      <c r="K7236" s="9" t="s">
        <v>182</v>
      </c>
      <c r="L7236" s="9" t="s">
        <v>182</v>
      </c>
      <c r="M7236" s="9" t="s">
        <v>277</v>
      </c>
      <c r="P7236" s="65">
        <f t="shared" si="201"/>
        <v>1270.750000000005</v>
      </c>
      <c r="R7236" t="s">
        <v>280</v>
      </c>
      <c r="T7236" s="261"/>
      <c r="U7236" s="3" t="s">
        <v>1855</v>
      </c>
    </row>
    <row r="7237" spans="1:21" ht="15">
      <c r="A7237" s="28" t="s">
        <v>274</v>
      </c>
      <c r="B7237" s="61" t="s">
        <v>605</v>
      </c>
      <c r="E7237" s="9" t="s">
        <v>277</v>
      </c>
      <c r="F7237" s="9" t="s">
        <v>182</v>
      </c>
      <c r="G7237" s="9" t="s">
        <v>182</v>
      </c>
      <c r="H7237" s="9" t="s">
        <v>182</v>
      </c>
      <c r="I7237" s="9" t="s">
        <v>182</v>
      </c>
      <c r="J7237" s="179">
        <v>812.39999999999418</v>
      </c>
      <c r="K7237" s="9" t="s">
        <v>182</v>
      </c>
      <c r="L7237" s="9" t="s">
        <v>182</v>
      </c>
      <c r="M7237" s="65">
        <v>456.40000000000003</v>
      </c>
      <c r="P7237" s="65">
        <f t="shared" si="201"/>
        <v>1268.7999999999943</v>
      </c>
      <c r="R7237" t="s">
        <v>292</v>
      </c>
      <c r="T7237" s="261"/>
      <c r="U7237" s="105"/>
    </row>
    <row r="7238" spans="1:21" ht="15">
      <c r="A7238" s="28" t="s">
        <v>275</v>
      </c>
      <c r="B7238" s="61" t="s">
        <v>154</v>
      </c>
      <c r="E7238" s="9" t="s">
        <v>277</v>
      </c>
      <c r="F7238" s="9" t="s">
        <v>182</v>
      </c>
      <c r="G7238" s="9" t="s">
        <v>182</v>
      </c>
      <c r="H7238" s="9" t="s">
        <v>182</v>
      </c>
      <c r="I7238" s="9" t="s">
        <v>182</v>
      </c>
      <c r="J7238" s="9">
        <v>647.79999999999927</v>
      </c>
      <c r="K7238" s="9" t="s">
        <v>182</v>
      </c>
      <c r="L7238" s="9" t="s">
        <v>182</v>
      </c>
      <c r="M7238" s="65">
        <v>612.5</v>
      </c>
      <c r="P7238" s="65">
        <f t="shared" ref="P7238:P7269" si="202">SUM(E7238:M7238)</f>
        <v>1260.2999999999993</v>
      </c>
    </row>
    <row r="7239" spans="1:21" ht="15">
      <c r="A7239" s="28" t="s">
        <v>276</v>
      </c>
      <c r="B7239" s="226" t="s">
        <v>1580</v>
      </c>
      <c r="C7239" s="3"/>
      <c r="D7239" s="3"/>
      <c r="E7239" s="9" t="s">
        <v>277</v>
      </c>
      <c r="F7239" s="9" t="s">
        <v>182</v>
      </c>
      <c r="G7239" s="9" t="s">
        <v>182</v>
      </c>
      <c r="H7239" s="9" t="s">
        <v>182</v>
      </c>
      <c r="I7239" s="9" t="s">
        <v>182</v>
      </c>
      <c r="J7239" s="179">
        <v>858</v>
      </c>
      <c r="K7239" s="9" t="s">
        <v>182</v>
      </c>
      <c r="L7239" s="9" t="s">
        <v>182</v>
      </c>
      <c r="M7239" s="65">
        <v>392.4</v>
      </c>
      <c r="P7239" s="65">
        <f t="shared" si="202"/>
        <v>1250.4000000000001</v>
      </c>
      <c r="R7239" t="s">
        <v>283</v>
      </c>
      <c r="T7239" s="104"/>
      <c r="U7239" s="105"/>
    </row>
    <row r="7240" spans="1:21" ht="15">
      <c r="A7240" s="28" t="s">
        <v>602</v>
      </c>
      <c r="B7240" s="61" t="s">
        <v>25</v>
      </c>
      <c r="E7240" s="9">
        <v>208.7</v>
      </c>
      <c r="F7240" s="9" t="s">
        <v>182</v>
      </c>
      <c r="G7240" s="9" t="s">
        <v>182</v>
      </c>
      <c r="H7240" s="9" t="s">
        <v>182</v>
      </c>
      <c r="I7240" s="9" t="s">
        <v>182</v>
      </c>
      <c r="J7240" s="9">
        <v>744.19999999999709</v>
      </c>
      <c r="K7240" s="9" t="s">
        <v>182</v>
      </c>
      <c r="L7240" s="9" t="s">
        <v>182</v>
      </c>
      <c r="M7240" s="65">
        <v>287.10000000000002</v>
      </c>
      <c r="P7240" s="65">
        <f t="shared" si="202"/>
        <v>1239.9999999999973</v>
      </c>
      <c r="T7240" s="105"/>
      <c r="U7240" s="105"/>
    </row>
    <row r="7241" spans="1:21" ht="15">
      <c r="A7241" s="28" t="s">
        <v>603</v>
      </c>
      <c r="B7241" s="181" t="s">
        <v>1286</v>
      </c>
      <c r="C7241" s="3"/>
      <c r="D7241" s="3"/>
      <c r="E7241" s="9" t="s">
        <v>277</v>
      </c>
      <c r="F7241" s="9" t="s">
        <v>182</v>
      </c>
      <c r="G7241" s="9" t="s">
        <v>182</v>
      </c>
      <c r="H7241" s="9" t="s">
        <v>182</v>
      </c>
      <c r="I7241" s="9" t="s">
        <v>182</v>
      </c>
      <c r="J7241" s="9">
        <v>579.30000000000655</v>
      </c>
      <c r="K7241" s="9" t="s">
        <v>182</v>
      </c>
      <c r="L7241" s="9" t="s">
        <v>182</v>
      </c>
      <c r="M7241" s="65">
        <v>649.29999999999995</v>
      </c>
      <c r="P7241" s="65">
        <f t="shared" si="202"/>
        <v>1228.6000000000065</v>
      </c>
    </row>
    <row r="7242" spans="1:21" ht="15">
      <c r="A7242" s="28" t="s">
        <v>604</v>
      </c>
      <c r="B7242" s="226" t="s">
        <v>1587</v>
      </c>
      <c r="C7242" s="3"/>
      <c r="D7242" s="3"/>
      <c r="E7242" s="9" t="s">
        <v>277</v>
      </c>
      <c r="F7242" s="9" t="s">
        <v>182</v>
      </c>
      <c r="G7242" s="9" t="s">
        <v>182</v>
      </c>
      <c r="H7242" s="9" t="s">
        <v>182</v>
      </c>
      <c r="I7242" s="9" t="s">
        <v>182</v>
      </c>
      <c r="J7242" s="9">
        <v>771.79999999999927</v>
      </c>
      <c r="K7242" s="9" t="s">
        <v>182</v>
      </c>
      <c r="L7242" s="9" t="s">
        <v>182</v>
      </c>
      <c r="M7242" s="65">
        <v>439.3</v>
      </c>
      <c r="P7242" s="65">
        <f t="shared" si="202"/>
        <v>1211.0999999999992</v>
      </c>
      <c r="T7242" s="261"/>
      <c r="U7242" s="105"/>
    </row>
    <row r="7243" spans="1:21" ht="15">
      <c r="A7243" s="28" t="s">
        <v>606</v>
      </c>
      <c r="B7243" s="170" t="s">
        <v>1283</v>
      </c>
      <c r="C7243" s="3"/>
      <c r="D7243" s="3"/>
      <c r="E7243" s="9" t="s">
        <v>277</v>
      </c>
      <c r="F7243" s="9" t="s">
        <v>182</v>
      </c>
      <c r="G7243" s="9" t="s">
        <v>182</v>
      </c>
      <c r="H7243" s="9" t="s">
        <v>182</v>
      </c>
      <c r="I7243" s="9" t="s">
        <v>182</v>
      </c>
      <c r="J7243" s="9">
        <v>698.29999999999563</v>
      </c>
      <c r="K7243" s="9" t="s">
        <v>182</v>
      </c>
      <c r="L7243" s="9" t="s">
        <v>182</v>
      </c>
      <c r="M7243" s="65">
        <v>502.80000000000007</v>
      </c>
      <c r="P7243" s="65">
        <f t="shared" si="202"/>
        <v>1201.0999999999958</v>
      </c>
    </row>
    <row r="7244" spans="1:21" ht="15">
      <c r="A7244" s="28" t="s">
        <v>612</v>
      </c>
      <c r="B7244" s="170" t="s">
        <v>1280</v>
      </c>
      <c r="C7244" s="3"/>
      <c r="D7244" s="3"/>
      <c r="E7244" s="9" t="s">
        <v>277</v>
      </c>
      <c r="F7244" s="9" t="s">
        <v>182</v>
      </c>
      <c r="G7244" s="9" t="s">
        <v>182</v>
      </c>
      <c r="H7244" s="9" t="s">
        <v>182</v>
      </c>
      <c r="I7244" s="9" t="s">
        <v>182</v>
      </c>
      <c r="J7244" s="9">
        <v>765.79999999999927</v>
      </c>
      <c r="K7244" s="9" t="s">
        <v>182</v>
      </c>
      <c r="L7244" s="9" t="s">
        <v>182</v>
      </c>
      <c r="M7244" s="65">
        <v>424.4</v>
      </c>
      <c r="P7244" s="65">
        <f t="shared" si="202"/>
        <v>1190.1999999999994</v>
      </c>
      <c r="T7244" s="105"/>
      <c r="U7244" s="105"/>
    </row>
    <row r="7245" spans="1:21" ht="15">
      <c r="A7245" s="28" t="s">
        <v>614</v>
      </c>
      <c r="B7245" s="61" t="s">
        <v>142</v>
      </c>
      <c r="E7245" s="9" t="s">
        <v>277</v>
      </c>
      <c r="F7245" s="9" t="s">
        <v>182</v>
      </c>
      <c r="G7245" s="9" t="s">
        <v>182</v>
      </c>
      <c r="H7245" s="9" t="s">
        <v>182</v>
      </c>
      <c r="I7245" s="9" t="s">
        <v>182</v>
      </c>
      <c r="J7245" s="9">
        <v>598.00000000000728</v>
      </c>
      <c r="K7245" s="9" t="s">
        <v>182</v>
      </c>
      <c r="L7245" s="9" t="s">
        <v>182</v>
      </c>
      <c r="M7245" s="65">
        <v>575.1</v>
      </c>
      <c r="P7245" s="65">
        <f t="shared" si="202"/>
        <v>1173.1000000000072</v>
      </c>
      <c r="T7245" s="105"/>
      <c r="U7245" s="105"/>
    </row>
    <row r="7246" spans="1:21" ht="15">
      <c r="A7246" s="28" t="s">
        <v>617</v>
      </c>
      <c r="B7246" s="170" t="s">
        <v>1279</v>
      </c>
      <c r="C7246" s="3"/>
      <c r="D7246" s="3"/>
      <c r="E7246" s="9" t="s">
        <v>277</v>
      </c>
      <c r="F7246" s="9" t="s">
        <v>182</v>
      </c>
      <c r="G7246" s="9" t="s">
        <v>182</v>
      </c>
      <c r="H7246" s="9" t="s">
        <v>182</v>
      </c>
      <c r="I7246" s="9" t="s">
        <v>182</v>
      </c>
      <c r="J7246" s="9">
        <v>486.19999999999345</v>
      </c>
      <c r="K7246" s="9" t="s">
        <v>182</v>
      </c>
      <c r="L7246" s="9" t="s">
        <v>182</v>
      </c>
      <c r="M7246" s="65">
        <v>676.5</v>
      </c>
      <c r="P7246" s="65">
        <f t="shared" si="202"/>
        <v>1162.6999999999935</v>
      </c>
      <c r="T7246" s="261"/>
      <c r="U7246" s="105"/>
    </row>
    <row r="7247" spans="1:21" ht="15">
      <c r="A7247" s="28" t="s">
        <v>618</v>
      </c>
      <c r="B7247" s="61" t="s">
        <v>19</v>
      </c>
      <c r="E7247" s="179">
        <v>501.9</v>
      </c>
      <c r="F7247" s="9" t="s">
        <v>182</v>
      </c>
      <c r="G7247" s="9" t="s">
        <v>182</v>
      </c>
      <c r="H7247" s="9" t="s">
        <v>182</v>
      </c>
      <c r="I7247" s="9" t="s">
        <v>182</v>
      </c>
      <c r="J7247" s="9">
        <v>654.29999999999927</v>
      </c>
      <c r="K7247" s="9" t="s">
        <v>182</v>
      </c>
      <c r="L7247" s="9" t="s">
        <v>182</v>
      </c>
      <c r="M7247" s="9" t="s">
        <v>277</v>
      </c>
      <c r="P7247" s="65">
        <f t="shared" si="202"/>
        <v>1156.1999999999994</v>
      </c>
      <c r="R7247" t="s">
        <v>292</v>
      </c>
      <c r="T7247" s="104"/>
      <c r="U7247" s="105"/>
    </row>
    <row r="7248" spans="1:21" ht="15">
      <c r="A7248" s="28" t="s">
        <v>621</v>
      </c>
      <c r="B7248" s="61" t="s">
        <v>152</v>
      </c>
      <c r="E7248" s="9" t="s">
        <v>277</v>
      </c>
      <c r="F7248" s="9" t="s">
        <v>182</v>
      </c>
      <c r="G7248" s="9" t="s">
        <v>182</v>
      </c>
      <c r="H7248" s="9" t="s">
        <v>182</v>
      </c>
      <c r="I7248" s="9" t="s">
        <v>182</v>
      </c>
      <c r="J7248" s="9">
        <v>762.80000000000291</v>
      </c>
      <c r="K7248" s="9" t="s">
        <v>182</v>
      </c>
      <c r="L7248" s="9" t="s">
        <v>182</v>
      </c>
      <c r="M7248" s="65">
        <v>389.4</v>
      </c>
      <c r="P7248" s="65">
        <f t="shared" si="202"/>
        <v>1152.200000000003</v>
      </c>
      <c r="T7248" s="261"/>
      <c r="U7248" s="105"/>
    </row>
    <row r="7249" spans="1:18" ht="15">
      <c r="A7249" s="28" t="s">
        <v>623</v>
      </c>
      <c r="B7249" s="61" t="s">
        <v>654</v>
      </c>
      <c r="E7249" s="9" t="s">
        <v>277</v>
      </c>
      <c r="F7249" s="9" t="s">
        <v>182</v>
      </c>
      <c r="G7249" s="9" t="s">
        <v>182</v>
      </c>
      <c r="H7249" s="9" t="s">
        <v>182</v>
      </c>
      <c r="I7249" s="9" t="s">
        <v>182</v>
      </c>
      <c r="J7249" s="9">
        <v>638.55000000000291</v>
      </c>
      <c r="K7249" s="9" t="s">
        <v>182</v>
      </c>
      <c r="L7249" s="9" t="s">
        <v>182</v>
      </c>
      <c r="M7249" s="65">
        <v>488</v>
      </c>
      <c r="P7249" s="65">
        <f t="shared" si="202"/>
        <v>1126.5500000000029</v>
      </c>
    </row>
    <row r="7250" spans="1:18" ht="15">
      <c r="A7250" s="28" t="s">
        <v>628</v>
      </c>
      <c r="B7250" s="28" t="s">
        <v>655</v>
      </c>
      <c r="E7250" s="9" t="s">
        <v>277</v>
      </c>
      <c r="F7250" s="9" t="s">
        <v>182</v>
      </c>
      <c r="G7250" s="9" t="s">
        <v>182</v>
      </c>
      <c r="H7250" s="9" t="s">
        <v>182</v>
      </c>
      <c r="I7250" s="9" t="s">
        <v>182</v>
      </c>
      <c r="J7250" s="9">
        <v>792.29999999999563</v>
      </c>
      <c r="K7250" s="9" t="s">
        <v>182</v>
      </c>
      <c r="L7250" s="9" t="s">
        <v>182</v>
      </c>
      <c r="M7250" s="65">
        <v>332.8</v>
      </c>
      <c r="P7250" s="65">
        <f t="shared" si="202"/>
        <v>1125.0999999999956</v>
      </c>
    </row>
    <row r="7251" spans="1:18" ht="15">
      <c r="A7251" s="28" t="s">
        <v>632</v>
      </c>
      <c r="B7251" s="61" t="s">
        <v>6</v>
      </c>
      <c r="E7251" s="9">
        <v>467.6</v>
      </c>
      <c r="F7251" s="9" t="s">
        <v>182</v>
      </c>
      <c r="G7251" s="9" t="s">
        <v>182</v>
      </c>
      <c r="H7251" s="9" t="s">
        <v>182</v>
      </c>
      <c r="I7251" s="9" t="s">
        <v>182</v>
      </c>
      <c r="J7251" s="9">
        <v>651.89999999999782</v>
      </c>
      <c r="K7251" s="9" t="s">
        <v>182</v>
      </c>
      <c r="L7251" s="9" t="s">
        <v>182</v>
      </c>
      <c r="M7251" s="9" t="s">
        <v>277</v>
      </c>
      <c r="P7251" s="65">
        <f t="shared" si="202"/>
        <v>1119.4999999999977</v>
      </c>
    </row>
    <row r="7252" spans="1:18" ht="15">
      <c r="A7252" s="28" t="s">
        <v>633</v>
      </c>
      <c r="B7252" s="170" t="s">
        <v>1284</v>
      </c>
      <c r="C7252" s="3"/>
      <c r="D7252" s="3"/>
      <c r="E7252" s="9" t="s">
        <v>277</v>
      </c>
      <c r="F7252" s="9" t="s">
        <v>182</v>
      </c>
      <c r="G7252" s="9" t="s">
        <v>182</v>
      </c>
      <c r="H7252" s="9" t="s">
        <v>182</v>
      </c>
      <c r="I7252" s="9" t="s">
        <v>182</v>
      </c>
      <c r="J7252" s="9">
        <v>626.49999999999272</v>
      </c>
      <c r="K7252" s="9" t="s">
        <v>182</v>
      </c>
      <c r="L7252" s="9" t="s">
        <v>182</v>
      </c>
      <c r="M7252" s="65">
        <v>492</v>
      </c>
      <c r="P7252" s="65">
        <f t="shared" si="202"/>
        <v>1118.4999999999927</v>
      </c>
    </row>
    <row r="7253" spans="1:18" ht="15">
      <c r="A7253" s="28" t="s">
        <v>634</v>
      </c>
      <c r="B7253" s="61" t="s">
        <v>665</v>
      </c>
      <c r="E7253" s="9" t="s">
        <v>277</v>
      </c>
      <c r="F7253" s="9" t="s">
        <v>182</v>
      </c>
      <c r="G7253" s="9" t="s">
        <v>182</v>
      </c>
      <c r="H7253" s="9" t="s">
        <v>182</v>
      </c>
      <c r="I7253" s="9" t="s">
        <v>182</v>
      </c>
      <c r="J7253" s="9">
        <v>615.49999999999636</v>
      </c>
      <c r="K7253" s="9" t="s">
        <v>182</v>
      </c>
      <c r="L7253" s="9" t="s">
        <v>182</v>
      </c>
      <c r="M7253" s="65">
        <v>467.8</v>
      </c>
      <c r="P7253" s="65">
        <f t="shared" si="202"/>
        <v>1083.2999999999963</v>
      </c>
    </row>
    <row r="7254" spans="1:18" ht="15">
      <c r="A7254" s="28" t="s">
        <v>639</v>
      </c>
      <c r="B7254" s="61" t="s">
        <v>649</v>
      </c>
      <c r="E7254" s="9" t="s">
        <v>277</v>
      </c>
      <c r="F7254" s="9" t="s">
        <v>182</v>
      </c>
      <c r="G7254" s="9" t="s">
        <v>182</v>
      </c>
      <c r="H7254" s="9" t="s">
        <v>182</v>
      </c>
      <c r="I7254" s="9" t="s">
        <v>182</v>
      </c>
      <c r="J7254" s="9">
        <v>644.09999999999854</v>
      </c>
      <c r="K7254" s="9" t="s">
        <v>182</v>
      </c>
      <c r="L7254" s="9" t="s">
        <v>182</v>
      </c>
      <c r="M7254" s="65">
        <v>438.70000000000005</v>
      </c>
      <c r="P7254" s="65">
        <f t="shared" si="202"/>
        <v>1082.7999999999986</v>
      </c>
    </row>
    <row r="7255" spans="1:18" ht="15">
      <c r="A7255" s="28" t="s">
        <v>647</v>
      </c>
      <c r="B7255" s="226" t="s">
        <v>1575</v>
      </c>
      <c r="C7255" s="3"/>
      <c r="D7255" s="3"/>
      <c r="E7255" s="9" t="s">
        <v>277</v>
      </c>
      <c r="F7255" s="9" t="s">
        <v>182</v>
      </c>
      <c r="G7255" s="9" t="s">
        <v>182</v>
      </c>
      <c r="H7255" s="9" t="s">
        <v>182</v>
      </c>
      <c r="I7255" s="9" t="s">
        <v>182</v>
      </c>
      <c r="J7255" s="9">
        <v>609</v>
      </c>
      <c r="K7255" s="9" t="s">
        <v>182</v>
      </c>
      <c r="L7255" s="9" t="s">
        <v>182</v>
      </c>
      <c r="M7255" s="65">
        <v>465.5</v>
      </c>
      <c r="P7255" s="65">
        <f t="shared" si="202"/>
        <v>1074.5</v>
      </c>
    </row>
    <row r="7256" spans="1:18" ht="15">
      <c r="A7256" s="28" t="s">
        <v>651</v>
      </c>
      <c r="B7256" s="61" t="s">
        <v>624</v>
      </c>
      <c r="E7256" s="9" t="s">
        <v>277</v>
      </c>
      <c r="F7256" s="9" t="s">
        <v>182</v>
      </c>
      <c r="G7256" s="9" t="s">
        <v>182</v>
      </c>
      <c r="H7256" s="9" t="s">
        <v>182</v>
      </c>
      <c r="I7256" s="9" t="s">
        <v>182</v>
      </c>
      <c r="J7256" s="9">
        <v>703.39999999999782</v>
      </c>
      <c r="K7256" s="9" t="s">
        <v>182</v>
      </c>
      <c r="L7256" s="9" t="s">
        <v>182</v>
      </c>
      <c r="M7256" s="65">
        <v>363.59999999999997</v>
      </c>
      <c r="P7256" s="65">
        <f t="shared" si="202"/>
        <v>1066.9999999999977</v>
      </c>
    </row>
    <row r="7257" spans="1:18" ht="15">
      <c r="A7257" s="28" t="s">
        <v>652</v>
      </c>
      <c r="B7257" s="61" t="s">
        <v>631</v>
      </c>
      <c r="E7257" s="9" t="s">
        <v>277</v>
      </c>
      <c r="F7257" s="9" t="s">
        <v>182</v>
      </c>
      <c r="G7257" s="9" t="s">
        <v>182</v>
      </c>
      <c r="H7257" s="9" t="s">
        <v>182</v>
      </c>
      <c r="I7257" s="9" t="s">
        <v>182</v>
      </c>
      <c r="J7257" s="9">
        <v>696.50000000000364</v>
      </c>
      <c r="K7257" s="9" t="s">
        <v>182</v>
      </c>
      <c r="L7257" s="9" t="s">
        <v>182</v>
      </c>
      <c r="M7257" s="65">
        <v>351.09999999999997</v>
      </c>
      <c r="P7257" s="65">
        <f t="shared" si="202"/>
        <v>1047.6000000000035</v>
      </c>
    </row>
    <row r="7258" spans="1:18" ht="15">
      <c r="A7258" s="28" t="s">
        <v>653</v>
      </c>
      <c r="B7258" s="61" t="s">
        <v>613</v>
      </c>
      <c r="E7258" s="9" t="s">
        <v>277</v>
      </c>
      <c r="F7258" s="9" t="s">
        <v>182</v>
      </c>
      <c r="G7258" s="9" t="s">
        <v>182</v>
      </c>
      <c r="H7258" s="9" t="s">
        <v>182</v>
      </c>
      <c r="I7258" s="9" t="s">
        <v>182</v>
      </c>
      <c r="J7258" s="9">
        <v>536.70000000000437</v>
      </c>
      <c r="K7258" s="9" t="s">
        <v>182</v>
      </c>
      <c r="L7258" s="9" t="s">
        <v>182</v>
      </c>
      <c r="M7258" s="65">
        <v>492</v>
      </c>
      <c r="P7258" s="65">
        <f t="shared" si="202"/>
        <v>1028.7000000000044</v>
      </c>
    </row>
    <row r="7259" spans="1:18" ht="15">
      <c r="A7259" s="28" t="s">
        <v>658</v>
      </c>
      <c r="B7259" s="61" t="s">
        <v>629</v>
      </c>
      <c r="E7259" s="9" t="s">
        <v>277</v>
      </c>
      <c r="F7259" s="9" t="s">
        <v>182</v>
      </c>
      <c r="G7259" s="9" t="s">
        <v>182</v>
      </c>
      <c r="H7259" s="9" t="s">
        <v>182</v>
      </c>
      <c r="I7259" s="9" t="s">
        <v>182</v>
      </c>
      <c r="J7259" s="9">
        <v>664.20000000000437</v>
      </c>
      <c r="K7259" s="9" t="s">
        <v>182</v>
      </c>
      <c r="L7259" s="9" t="s">
        <v>182</v>
      </c>
      <c r="M7259" s="65">
        <v>361.5</v>
      </c>
      <c r="P7259" s="65">
        <f t="shared" si="202"/>
        <v>1025.7000000000044</v>
      </c>
    </row>
    <row r="7260" spans="1:18" ht="15">
      <c r="A7260" s="28" t="s">
        <v>659</v>
      </c>
      <c r="B7260" s="61" t="s">
        <v>2507</v>
      </c>
      <c r="C7260" s="3"/>
      <c r="D7260" s="3"/>
      <c r="E7260" s="9" t="s">
        <v>277</v>
      </c>
      <c r="F7260" s="9" t="s">
        <v>182</v>
      </c>
      <c r="G7260" s="9" t="s">
        <v>182</v>
      </c>
      <c r="H7260" s="9" t="s">
        <v>182</v>
      </c>
      <c r="I7260" s="9" t="s">
        <v>182</v>
      </c>
      <c r="J7260" s="9" t="s">
        <v>277</v>
      </c>
      <c r="K7260" s="9" t="s">
        <v>182</v>
      </c>
      <c r="L7260" s="9" t="s">
        <v>182</v>
      </c>
      <c r="M7260" s="114">
        <v>995</v>
      </c>
      <c r="P7260" s="65">
        <f t="shared" si="202"/>
        <v>995</v>
      </c>
      <c r="R7260" t="s">
        <v>281</v>
      </c>
    </row>
    <row r="7261" spans="1:18" ht="15">
      <c r="A7261" s="28" t="s">
        <v>660</v>
      </c>
      <c r="B7261" s="226" t="s">
        <v>1576</v>
      </c>
      <c r="C7261" s="3"/>
      <c r="D7261" s="3"/>
      <c r="E7261" s="9" t="s">
        <v>277</v>
      </c>
      <c r="F7261" s="9" t="s">
        <v>182</v>
      </c>
      <c r="G7261" s="9" t="s">
        <v>182</v>
      </c>
      <c r="H7261" s="9" t="s">
        <v>182</v>
      </c>
      <c r="I7261" s="9" t="s">
        <v>182</v>
      </c>
      <c r="J7261" s="9">
        <v>374.30000000000291</v>
      </c>
      <c r="K7261" s="9" t="s">
        <v>182</v>
      </c>
      <c r="L7261" s="9" t="s">
        <v>182</v>
      </c>
      <c r="M7261" s="65">
        <v>601.30000000000007</v>
      </c>
      <c r="P7261" s="65">
        <f t="shared" si="202"/>
        <v>975.60000000000298</v>
      </c>
    </row>
    <row r="7262" spans="1:18" ht="15">
      <c r="A7262" s="28" t="s">
        <v>662</v>
      </c>
      <c r="B7262" s="61" t="s">
        <v>161</v>
      </c>
      <c r="E7262" s="9" t="s">
        <v>277</v>
      </c>
      <c r="F7262" s="9" t="s">
        <v>182</v>
      </c>
      <c r="G7262" s="9" t="s">
        <v>182</v>
      </c>
      <c r="H7262" s="9" t="s">
        <v>182</v>
      </c>
      <c r="I7262" s="9" t="s">
        <v>182</v>
      </c>
      <c r="J7262" s="9">
        <v>578.89999999999964</v>
      </c>
      <c r="K7262" s="9" t="s">
        <v>182</v>
      </c>
      <c r="L7262" s="9" t="s">
        <v>182</v>
      </c>
      <c r="M7262" s="65">
        <v>388.8</v>
      </c>
      <c r="P7262" s="65">
        <f t="shared" si="202"/>
        <v>967.69999999999959</v>
      </c>
    </row>
    <row r="7263" spans="1:18" ht="15">
      <c r="A7263" s="28" t="s">
        <v>663</v>
      </c>
      <c r="B7263" s="28" t="s">
        <v>600</v>
      </c>
      <c r="E7263" s="9" t="s">
        <v>277</v>
      </c>
      <c r="F7263" s="9" t="s">
        <v>182</v>
      </c>
      <c r="G7263" s="9" t="s">
        <v>182</v>
      </c>
      <c r="H7263" s="9" t="s">
        <v>182</v>
      </c>
      <c r="I7263" s="9" t="s">
        <v>182</v>
      </c>
      <c r="J7263" s="9">
        <v>509.19999999999709</v>
      </c>
      <c r="K7263" s="9" t="s">
        <v>182</v>
      </c>
      <c r="L7263" s="9" t="s">
        <v>182</v>
      </c>
      <c r="M7263" s="65">
        <v>422.20000000000005</v>
      </c>
      <c r="P7263" s="65">
        <f t="shared" si="202"/>
        <v>931.39999999999714</v>
      </c>
    </row>
    <row r="7264" spans="1:18" ht="15">
      <c r="A7264" s="28" t="s">
        <v>664</v>
      </c>
      <c r="B7264" s="170" t="s">
        <v>1268</v>
      </c>
      <c r="C7264" s="3"/>
      <c r="D7264" s="3"/>
      <c r="E7264" s="9" t="s">
        <v>277</v>
      </c>
      <c r="F7264" s="9" t="s">
        <v>182</v>
      </c>
      <c r="G7264" s="9" t="s">
        <v>182</v>
      </c>
      <c r="H7264" s="9" t="s">
        <v>182</v>
      </c>
      <c r="I7264" s="9" t="s">
        <v>182</v>
      </c>
      <c r="J7264" s="9">
        <v>693.59999999999854</v>
      </c>
      <c r="K7264" s="9" t="s">
        <v>182</v>
      </c>
      <c r="L7264" s="9" t="s">
        <v>182</v>
      </c>
      <c r="M7264" s="65">
        <v>208.70000000000002</v>
      </c>
      <c r="P7264" s="65">
        <f t="shared" si="202"/>
        <v>902.29999999999859</v>
      </c>
    </row>
    <row r="7265" spans="1:18" ht="15">
      <c r="A7265" s="28" t="s">
        <v>667</v>
      </c>
      <c r="B7265" s="61" t="s">
        <v>596</v>
      </c>
      <c r="E7265" s="9" t="s">
        <v>277</v>
      </c>
      <c r="F7265" s="9" t="s">
        <v>182</v>
      </c>
      <c r="G7265" s="9" t="s">
        <v>182</v>
      </c>
      <c r="H7265" s="9" t="s">
        <v>182</v>
      </c>
      <c r="I7265" s="9" t="s">
        <v>182</v>
      </c>
      <c r="J7265" s="9">
        <v>505.90000000000146</v>
      </c>
      <c r="K7265" s="9" t="s">
        <v>182</v>
      </c>
      <c r="L7265" s="9" t="s">
        <v>182</v>
      </c>
      <c r="M7265" s="65">
        <v>380.6</v>
      </c>
      <c r="P7265" s="65">
        <f t="shared" si="202"/>
        <v>886.50000000000148</v>
      </c>
    </row>
    <row r="7266" spans="1:18" ht="15">
      <c r="A7266" s="28" t="s">
        <v>726</v>
      </c>
      <c r="B7266" s="61" t="s">
        <v>29</v>
      </c>
      <c r="E7266" s="9">
        <v>494.5</v>
      </c>
      <c r="F7266" s="9" t="s">
        <v>182</v>
      </c>
      <c r="G7266" s="9" t="s">
        <v>182</v>
      </c>
      <c r="H7266" s="9" t="s">
        <v>182</v>
      </c>
      <c r="I7266" s="9" t="s">
        <v>182</v>
      </c>
      <c r="J7266" s="9">
        <v>365.50000000000182</v>
      </c>
      <c r="K7266" s="9" t="s">
        <v>182</v>
      </c>
      <c r="L7266" s="9" t="s">
        <v>182</v>
      </c>
      <c r="M7266" s="9" t="s">
        <v>277</v>
      </c>
      <c r="P7266" s="65">
        <f t="shared" si="202"/>
        <v>860.00000000000182</v>
      </c>
    </row>
    <row r="7267" spans="1:18" ht="15">
      <c r="A7267" s="28" t="s">
        <v>727</v>
      </c>
      <c r="B7267" s="170" t="s">
        <v>2171</v>
      </c>
      <c r="E7267" s="9" t="s">
        <v>277</v>
      </c>
      <c r="F7267" s="9" t="s">
        <v>182</v>
      </c>
      <c r="G7267" s="9" t="s">
        <v>182</v>
      </c>
      <c r="H7267" s="9" t="s">
        <v>182</v>
      </c>
      <c r="I7267" s="9" t="s">
        <v>182</v>
      </c>
      <c r="J7267" s="9" t="s">
        <v>277</v>
      </c>
      <c r="K7267" s="9" t="s">
        <v>182</v>
      </c>
      <c r="L7267" s="9" t="s">
        <v>182</v>
      </c>
      <c r="M7267" s="90">
        <v>807.9</v>
      </c>
      <c r="P7267" s="65">
        <f t="shared" si="202"/>
        <v>807.9</v>
      </c>
      <c r="R7267" t="s">
        <v>291</v>
      </c>
    </row>
    <row r="7268" spans="1:18" ht="15">
      <c r="A7268" s="28" t="s">
        <v>728</v>
      </c>
      <c r="B7268" s="61" t="s">
        <v>2094</v>
      </c>
      <c r="E7268" s="9" t="s">
        <v>277</v>
      </c>
      <c r="F7268" s="9" t="s">
        <v>182</v>
      </c>
      <c r="G7268" s="9" t="s">
        <v>182</v>
      </c>
      <c r="H7268" s="9" t="s">
        <v>182</v>
      </c>
      <c r="I7268" s="9" t="s">
        <v>182</v>
      </c>
      <c r="J7268" s="9" t="s">
        <v>277</v>
      </c>
      <c r="K7268" s="9" t="s">
        <v>182</v>
      </c>
      <c r="L7268" s="9" t="s">
        <v>182</v>
      </c>
      <c r="M7268" s="90">
        <v>774</v>
      </c>
      <c r="P7268" s="65">
        <f t="shared" si="202"/>
        <v>774</v>
      </c>
      <c r="R7268" t="s">
        <v>286</v>
      </c>
    </row>
    <row r="7269" spans="1:18" ht="15">
      <c r="A7269" s="28" t="s">
        <v>729</v>
      </c>
      <c r="B7269" s="226" t="s">
        <v>1577</v>
      </c>
      <c r="C7269" s="3"/>
      <c r="D7269" s="3"/>
      <c r="E7269" s="9" t="s">
        <v>277</v>
      </c>
      <c r="F7269" s="9" t="s">
        <v>182</v>
      </c>
      <c r="G7269" s="9" t="s">
        <v>182</v>
      </c>
      <c r="H7269" s="9" t="s">
        <v>182</v>
      </c>
      <c r="I7269" s="9" t="s">
        <v>182</v>
      </c>
      <c r="J7269" s="9">
        <v>769.29999999999563</v>
      </c>
      <c r="K7269" s="9" t="s">
        <v>182</v>
      </c>
      <c r="L7269" s="9" t="s">
        <v>182</v>
      </c>
      <c r="M7269" s="9" t="s">
        <v>277</v>
      </c>
      <c r="P7269" s="65">
        <f t="shared" si="202"/>
        <v>769.29999999999563</v>
      </c>
    </row>
    <row r="7270" spans="1:18" ht="15">
      <c r="A7270" s="28" t="s">
        <v>730</v>
      </c>
      <c r="B7270" s="61" t="s">
        <v>2525</v>
      </c>
      <c r="C7270" s="3"/>
      <c r="D7270" s="3"/>
      <c r="E7270" s="9" t="s">
        <v>277</v>
      </c>
      <c r="F7270" s="9" t="s">
        <v>182</v>
      </c>
      <c r="G7270" s="9" t="s">
        <v>182</v>
      </c>
      <c r="H7270" s="9" t="s">
        <v>182</v>
      </c>
      <c r="I7270" s="9" t="s">
        <v>182</v>
      </c>
      <c r="J7270" s="9" t="s">
        <v>277</v>
      </c>
      <c r="K7270" s="9" t="s">
        <v>182</v>
      </c>
      <c r="L7270" s="9" t="s">
        <v>182</v>
      </c>
      <c r="M7270" s="90">
        <v>741.3</v>
      </c>
      <c r="P7270" s="65">
        <f t="shared" ref="P7270:P7301" si="203">SUM(E7270:M7270)</f>
        <v>741.3</v>
      </c>
      <c r="R7270" t="s">
        <v>292</v>
      </c>
    </row>
    <row r="7271" spans="1:18" ht="15">
      <c r="A7271" s="28" t="s">
        <v>731</v>
      </c>
      <c r="B7271" s="170" t="s">
        <v>1281</v>
      </c>
      <c r="C7271" s="3"/>
      <c r="D7271" s="3"/>
      <c r="E7271" s="9" t="s">
        <v>277</v>
      </c>
      <c r="F7271" s="9" t="s">
        <v>182</v>
      </c>
      <c r="G7271" s="9" t="s">
        <v>182</v>
      </c>
      <c r="H7271" s="9" t="s">
        <v>182</v>
      </c>
      <c r="I7271" s="9" t="s">
        <v>182</v>
      </c>
      <c r="J7271" s="9">
        <v>578.09999999999491</v>
      </c>
      <c r="K7271" s="9" t="s">
        <v>182</v>
      </c>
      <c r="L7271" s="9" t="s">
        <v>182</v>
      </c>
      <c r="M7271" s="65">
        <v>122.8</v>
      </c>
      <c r="P7271" s="65">
        <f t="shared" si="203"/>
        <v>700.89999999999486</v>
      </c>
    </row>
    <row r="7272" spans="1:18" ht="15">
      <c r="A7272" s="28" t="s">
        <v>732</v>
      </c>
      <c r="B7272" s="61" t="s">
        <v>2523</v>
      </c>
      <c r="C7272" s="3"/>
      <c r="D7272" s="3"/>
      <c r="E7272" s="9" t="s">
        <v>277</v>
      </c>
      <c r="F7272" s="9" t="s">
        <v>182</v>
      </c>
      <c r="G7272" s="9" t="s">
        <v>182</v>
      </c>
      <c r="H7272" s="9" t="s">
        <v>182</v>
      </c>
      <c r="I7272" s="9" t="s">
        <v>182</v>
      </c>
      <c r="J7272" s="9" t="s">
        <v>277</v>
      </c>
      <c r="K7272" s="9" t="s">
        <v>182</v>
      </c>
      <c r="L7272" s="9" t="s">
        <v>182</v>
      </c>
      <c r="M7272" s="65">
        <v>700.60000000000014</v>
      </c>
      <c r="P7272" s="65">
        <f t="shared" si="203"/>
        <v>700.60000000000014</v>
      </c>
    </row>
    <row r="7273" spans="1:18" ht="15">
      <c r="A7273" s="28" t="s">
        <v>733</v>
      </c>
      <c r="B7273" s="61" t="s">
        <v>2527</v>
      </c>
      <c r="C7273" s="3"/>
      <c r="D7273" s="3"/>
      <c r="E7273" s="9" t="s">
        <v>277</v>
      </c>
      <c r="F7273" s="9" t="s">
        <v>182</v>
      </c>
      <c r="G7273" s="9" t="s">
        <v>182</v>
      </c>
      <c r="H7273" s="9" t="s">
        <v>182</v>
      </c>
      <c r="I7273" s="9" t="s">
        <v>182</v>
      </c>
      <c r="J7273" s="9" t="s">
        <v>277</v>
      </c>
      <c r="K7273" s="9" t="s">
        <v>182</v>
      </c>
      <c r="L7273" s="9" t="s">
        <v>182</v>
      </c>
      <c r="M7273" s="65">
        <v>689.7</v>
      </c>
      <c r="P7273" s="65">
        <f t="shared" si="203"/>
        <v>689.7</v>
      </c>
    </row>
    <row r="7274" spans="1:18" ht="15">
      <c r="A7274" s="28" t="s">
        <v>734</v>
      </c>
      <c r="B7274" s="226" t="s">
        <v>2074</v>
      </c>
      <c r="E7274" s="9" t="s">
        <v>277</v>
      </c>
      <c r="F7274" s="9" t="s">
        <v>182</v>
      </c>
      <c r="G7274" s="9" t="s">
        <v>182</v>
      </c>
      <c r="H7274" s="9" t="s">
        <v>182</v>
      </c>
      <c r="I7274" s="9" t="s">
        <v>182</v>
      </c>
      <c r="J7274" s="9" t="s">
        <v>277</v>
      </c>
      <c r="K7274" s="9" t="s">
        <v>182</v>
      </c>
      <c r="L7274" s="9" t="s">
        <v>182</v>
      </c>
      <c r="M7274" s="65">
        <v>684.5</v>
      </c>
      <c r="P7274" s="65">
        <f t="shared" si="203"/>
        <v>684.5</v>
      </c>
    </row>
    <row r="7275" spans="1:18" ht="15">
      <c r="A7275" s="28" t="s">
        <v>735</v>
      </c>
      <c r="B7275" s="170" t="s">
        <v>1285</v>
      </c>
      <c r="C7275" s="3"/>
      <c r="D7275" s="3"/>
      <c r="E7275" s="9" t="s">
        <v>277</v>
      </c>
      <c r="F7275" s="9" t="s">
        <v>182</v>
      </c>
      <c r="G7275" s="9" t="s">
        <v>182</v>
      </c>
      <c r="H7275" s="9" t="s">
        <v>182</v>
      </c>
      <c r="I7275" s="9" t="s">
        <v>182</v>
      </c>
      <c r="J7275" s="9">
        <v>678.49999999999636</v>
      </c>
      <c r="K7275" s="9" t="s">
        <v>182</v>
      </c>
      <c r="L7275" s="9" t="s">
        <v>182</v>
      </c>
      <c r="M7275" s="9" t="s">
        <v>277</v>
      </c>
      <c r="P7275" s="65">
        <f t="shared" si="203"/>
        <v>678.49999999999636</v>
      </c>
    </row>
    <row r="7276" spans="1:18" ht="15">
      <c r="A7276" s="28" t="s">
        <v>736</v>
      </c>
      <c r="B7276" s="226" t="s">
        <v>1583</v>
      </c>
      <c r="C7276" s="3"/>
      <c r="D7276" s="3"/>
      <c r="E7276" s="9" t="s">
        <v>277</v>
      </c>
      <c r="F7276" s="9" t="s">
        <v>182</v>
      </c>
      <c r="G7276" s="9" t="s">
        <v>182</v>
      </c>
      <c r="H7276" s="9" t="s">
        <v>182</v>
      </c>
      <c r="I7276" s="9" t="s">
        <v>182</v>
      </c>
      <c r="J7276" s="9">
        <v>446.49999999999272</v>
      </c>
      <c r="K7276" s="9" t="s">
        <v>182</v>
      </c>
      <c r="L7276" s="9" t="s">
        <v>182</v>
      </c>
      <c r="M7276" s="65">
        <v>215.9</v>
      </c>
      <c r="P7276" s="65">
        <f t="shared" si="203"/>
        <v>662.3999999999927</v>
      </c>
    </row>
    <row r="7277" spans="1:18" ht="15">
      <c r="A7277" s="28" t="s">
        <v>737</v>
      </c>
      <c r="B7277" s="226" t="s">
        <v>1582</v>
      </c>
      <c r="C7277" s="3"/>
      <c r="D7277" s="3"/>
      <c r="E7277" s="9" t="s">
        <v>277</v>
      </c>
      <c r="F7277" s="9" t="s">
        <v>182</v>
      </c>
      <c r="G7277" s="9" t="s">
        <v>182</v>
      </c>
      <c r="H7277" s="9" t="s">
        <v>182</v>
      </c>
      <c r="I7277" s="9" t="s">
        <v>182</v>
      </c>
      <c r="J7277" s="9">
        <v>661.20000000000437</v>
      </c>
      <c r="K7277" s="9" t="s">
        <v>182</v>
      </c>
      <c r="L7277" s="9" t="s">
        <v>182</v>
      </c>
      <c r="M7277" s="9" t="s">
        <v>277</v>
      </c>
      <c r="P7277" s="65">
        <f t="shared" si="203"/>
        <v>661.20000000000437</v>
      </c>
    </row>
    <row r="7278" spans="1:18" ht="15">
      <c r="A7278" s="28" t="s">
        <v>738</v>
      </c>
      <c r="B7278" s="61" t="s">
        <v>177</v>
      </c>
      <c r="E7278" s="179">
        <v>659</v>
      </c>
      <c r="F7278" s="9" t="s">
        <v>182</v>
      </c>
      <c r="G7278" s="9" t="s">
        <v>182</v>
      </c>
      <c r="H7278" s="9" t="s">
        <v>182</v>
      </c>
      <c r="I7278" s="9" t="s">
        <v>182</v>
      </c>
      <c r="J7278" s="9" t="s">
        <v>277</v>
      </c>
      <c r="K7278" s="9" t="s">
        <v>182</v>
      </c>
      <c r="L7278" s="9" t="s">
        <v>182</v>
      </c>
      <c r="M7278" s="9" t="s">
        <v>277</v>
      </c>
      <c r="P7278" s="65">
        <f t="shared" si="203"/>
        <v>659</v>
      </c>
      <c r="R7278" t="s">
        <v>282</v>
      </c>
    </row>
    <row r="7279" spans="1:18" ht="15">
      <c r="A7279" s="28" t="s">
        <v>739</v>
      </c>
      <c r="B7279" s="170" t="s">
        <v>1589</v>
      </c>
      <c r="E7279" s="9" t="s">
        <v>277</v>
      </c>
      <c r="F7279" s="9" t="s">
        <v>182</v>
      </c>
      <c r="G7279" s="9" t="s">
        <v>182</v>
      </c>
      <c r="H7279" s="9" t="s">
        <v>182</v>
      </c>
      <c r="I7279" s="9" t="s">
        <v>182</v>
      </c>
      <c r="J7279" s="9" t="s">
        <v>277</v>
      </c>
      <c r="K7279" s="9" t="s">
        <v>182</v>
      </c>
      <c r="L7279" s="9" t="s">
        <v>182</v>
      </c>
      <c r="M7279" s="65">
        <v>658.09999999999991</v>
      </c>
      <c r="P7279" s="65">
        <f t="shared" si="203"/>
        <v>658.09999999999991</v>
      </c>
    </row>
    <row r="7280" spans="1:18" ht="15">
      <c r="A7280" s="28" t="s">
        <v>740</v>
      </c>
      <c r="B7280" s="61" t="s">
        <v>2077</v>
      </c>
      <c r="E7280" s="9" t="s">
        <v>277</v>
      </c>
      <c r="F7280" s="9" t="s">
        <v>182</v>
      </c>
      <c r="G7280" s="9" t="s">
        <v>182</v>
      </c>
      <c r="H7280" s="9" t="s">
        <v>182</v>
      </c>
      <c r="I7280" s="9" t="s">
        <v>182</v>
      </c>
      <c r="J7280" s="9" t="s">
        <v>277</v>
      </c>
      <c r="K7280" s="9" t="s">
        <v>182</v>
      </c>
      <c r="L7280" s="9" t="s">
        <v>182</v>
      </c>
      <c r="M7280" s="65">
        <v>647.19999999999993</v>
      </c>
      <c r="P7280" s="65">
        <f t="shared" si="203"/>
        <v>647.19999999999993</v>
      </c>
    </row>
    <row r="7281" spans="1:16" ht="15">
      <c r="A7281" s="28" t="s">
        <v>741</v>
      </c>
      <c r="B7281" s="61" t="s">
        <v>155</v>
      </c>
      <c r="E7281" s="9" t="s">
        <v>277</v>
      </c>
      <c r="F7281" s="9" t="s">
        <v>182</v>
      </c>
      <c r="G7281" s="9" t="s">
        <v>182</v>
      </c>
      <c r="H7281" s="9" t="s">
        <v>182</v>
      </c>
      <c r="I7281" s="9" t="s">
        <v>182</v>
      </c>
      <c r="J7281" s="9">
        <v>645.70000000000073</v>
      </c>
      <c r="K7281" s="9" t="s">
        <v>182</v>
      </c>
      <c r="L7281" s="9" t="s">
        <v>182</v>
      </c>
      <c r="M7281" s="9" t="s">
        <v>277</v>
      </c>
      <c r="P7281" s="65">
        <f t="shared" si="203"/>
        <v>645.70000000000073</v>
      </c>
    </row>
    <row r="7282" spans="1:16" ht="15">
      <c r="A7282" s="28" t="s">
        <v>742</v>
      </c>
      <c r="B7282" s="61" t="s">
        <v>622</v>
      </c>
      <c r="E7282" s="9" t="s">
        <v>277</v>
      </c>
      <c r="F7282" s="9" t="s">
        <v>182</v>
      </c>
      <c r="G7282" s="9" t="s">
        <v>182</v>
      </c>
      <c r="H7282" s="9" t="s">
        <v>182</v>
      </c>
      <c r="I7282" s="9" t="s">
        <v>182</v>
      </c>
      <c r="J7282" s="9">
        <v>634.5</v>
      </c>
      <c r="K7282" s="9" t="s">
        <v>182</v>
      </c>
      <c r="L7282" s="9" t="s">
        <v>182</v>
      </c>
      <c r="M7282" s="9" t="s">
        <v>277</v>
      </c>
      <c r="P7282" s="65">
        <f t="shared" si="203"/>
        <v>634.5</v>
      </c>
    </row>
    <row r="7283" spans="1:16" ht="15">
      <c r="A7283" s="28" t="s">
        <v>743</v>
      </c>
      <c r="B7283" s="61" t="s">
        <v>144</v>
      </c>
      <c r="E7283" s="9" t="s">
        <v>277</v>
      </c>
      <c r="F7283" s="9" t="s">
        <v>182</v>
      </c>
      <c r="G7283" s="9" t="s">
        <v>182</v>
      </c>
      <c r="H7283" s="9" t="s">
        <v>182</v>
      </c>
      <c r="I7283" s="9" t="s">
        <v>182</v>
      </c>
      <c r="J7283" s="9">
        <v>633.19999999999527</v>
      </c>
      <c r="K7283" s="9" t="s">
        <v>182</v>
      </c>
      <c r="L7283" s="9" t="s">
        <v>182</v>
      </c>
      <c r="M7283" s="9" t="s">
        <v>277</v>
      </c>
      <c r="P7283" s="65">
        <f t="shared" si="203"/>
        <v>633.19999999999527</v>
      </c>
    </row>
    <row r="7284" spans="1:16" ht="15">
      <c r="A7284" s="28" t="s">
        <v>744</v>
      </c>
      <c r="B7284" s="170" t="s">
        <v>1666</v>
      </c>
      <c r="E7284" s="9" t="s">
        <v>277</v>
      </c>
      <c r="F7284" s="9" t="s">
        <v>182</v>
      </c>
      <c r="G7284" s="9" t="s">
        <v>182</v>
      </c>
      <c r="H7284" s="9" t="s">
        <v>182</v>
      </c>
      <c r="I7284" s="9" t="s">
        <v>182</v>
      </c>
      <c r="J7284" s="9" t="s">
        <v>277</v>
      </c>
      <c r="K7284" s="9" t="s">
        <v>182</v>
      </c>
      <c r="L7284" s="9" t="s">
        <v>182</v>
      </c>
      <c r="M7284" s="65">
        <v>628.5</v>
      </c>
      <c r="P7284" s="65">
        <f t="shared" si="203"/>
        <v>628.5</v>
      </c>
    </row>
    <row r="7285" spans="1:16" ht="15">
      <c r="A7285" s="28" t="s">
        <v>745</v>
      </c>
      <c r="B7285" s="61" t="s">
        <v>2504</v>
      </c>
      <c r="C7285" s="3"/>
      <c r="D7285" s="3"/>
      <c r="E7285" s="9" t="s">
        <v>277</v>
      </c>
      <c r="F7285" s="9" t="s">
        <v>182</v>
      </c>
      <c r="G7285" s="9" t="s">
        <v>182</v>
      </c>
      <c r="H7285" s="9" t="s">
        <v>182</v>
      </c>
      <c r="I7285" s="9" t="s">
        <v>182</v>
      </c>
      <c r="J7285" s="9" t="s">
        <v>277</v>
      </c>
      <c r="K7285" s="9" t="s">
        <v>182</v>
      </c>
      <c r="L7285" s="9" t="s">
        <v>182</v>
      </c>
      <c r="M7285" s="65">
        <v>589.6</v>
      </c>
      <c r="P7285" s="65">
        <f t="shared" si="203"/>
        <v>589.6</v>
      </c>
    </row>
    <row r="7286" spans="1:16" ht="15">
      <c r="A7286" s="28" t="s">
        <v>746</v>
      </c>
      <c r="B7286" s="28" t="s">
        <v>601</v>
      </c>
      <c r="E7286" s="9" t="s">
        <v>277</v>
      </c>
      <c r="F7286" s="9" t="s">
        <v>182</v>
      </c>
      <c r="G7286" s="9" t="s">
        <v>182</v>
      </c>
      <c r="H7286" s="9" t="s">
        <v>182</v>
      </c>
      <c r="I7286" s="9" t="s">
        <v>182</v>
      </c>
      <c r="J7286" s="9">
        <v>589.49999999999818</v>
      </c>
      <c r="K7286" s="9" t="s">
        <v>182</v>
      </c>
      <c r="L7286" s="9" t="s">
        <v>182</v>
      </c>
      <c r="M7286" s="9" t="s">
        <v>277</v>
      </c>
      <c r="P7286" s="65">
        <f t="shared" si="203"/>
        <v>589.49999999999818</v>
      </c>
    </row>
    <row r="7287" spans="1:16" ht="15">
      <c r="A7287" s="28" t="s">
        <v>747</v>
      </c>
      <c r="B7287" s="61" t="s">
        <v>2096</v>
      </c>
      <c r="E7287" s="9" t="s">
        <v>277</v>
      </c>
      <c r="F7287" s="9" t="s">
        <v>182</v>
      </c>
      <c r="G7287" s="9" t="s">
        <v>182</v>
      </c>
      <c r="H7287" s="9" t="s">
        <v>182</v>
      </c>
      <c r="I7287" s="9" t="s">
        <v>182</v>
      </c>
      <c r="J7287" s="9" t="s">
        <v>277</v>
      </c>
      <c r="K7287" s="9" t="s">
        <v>182</v>
      </c>
      <c r="L7287" s="9" t="s">
        <v>182</v>
      </c>
      <c r="M7287" s="65">
        <v>586.80000000000007</v>
      </c>
      <c r="P7287" s="65">
        <f t="shared" si="203"/>
        <v>586.80000000000007</v>
      </c>
    </row>
    <row r="7288" spans="1:16" ht="15">
      <c r="A7288" s="28" t="s">
        <v>748</v>
      </c>
      <c r="B7288" s="61" t="s">
        <v>620</v>
      </c>
      <c r="E7288" s="9" t="s">
        <v>277</v>
      </c>
      <c r="F7288" s="9" t="s">
        <v>182</v>
      </c>
      <c r="G7288" s="9" t="s">
        <v>182</v>
      </c>
      <c r="H7288" s="9" t="s">
        <v>182</v>
      </c>
      <c r="I7288" s="9" t="s">
        <v>182</v>
      </c>
      <c r="J7288" s="9">
        <v>449.89999999999782</v>
      </c>
      <c r="K7288" s="9" t="s">
        <v>182</v>
      </c>
      <c r="L7288" s="9" t="s">
        <v>182</v>
      </c>
      <c r="M7288" s="65">
        <v>131.5</v>
      </c>
      <c r="P7288" s="65">
        <f t="shared" si="203"/>
        <v>581.39999999999782</v>
      </c>
    </row>
    <row r="7289" spans="1:16" ht="15">
      <c r="A7289" s="28" t="s">
        <v>749</v>
      </c>
      <c r="B7289" s="61" t="s">
        <v>2091</v>
      </c>
      <c r="E7289" s="9" t="s">
        <v>277</v>
      </c>
      <c r="F7289" s="9" t="s">
        <v>182</v>
      </c>
      <c r="G7289" s="9" t="s">
        <v>182</v>
      </c>
      <c r="H7289" s="9" t="s">
        <v>182</v>
      </c>
      <c r="I7289" s="9" t="s">
        <v>182</v>
      </c>
      <c r="J7289" s="9" t="s">
        <v>277</v>
      </c>
      <c r="K7289" s="9" t="s">
        <v>182</v>
      </c>
      <c r="L7289" s="9" t="s">
        <v>182</v>
      </c>
      <c r="M7289" s="65">
        <v>578.80000000000007</v>
      </c>
      <c r="P7289" s="65">
        <f t="shared" si="203"/>
        <v>578.80000000000007</v>
      </c>
    </row>
    <row r="7290" spans="1:16" ht="15">
      <c r="A7290" s="28" t="s">
        <v>750</v>
      </c>
      <c r="B7290" s="61" t="s">
        <v>2082</v>
      </c>
      <c r="E7290" s="9" t="s">
        <v>277</v>
      </c>
      <c r="F7290" s="9" t="s">
        <v>182</v>
      </c>
      <c r="G7290" s="9" t="s">
        <v>182</v>
      </c>
      <c r="H7290" s="9" t="s">
        <v>182</v>
      </c>
      <c r="I7290" s="9" t="s">
        <v>182</v>
      </c>
      <c r="J7290" s="9" t="s">
        <v>277</v>
      </c>
      <c r="K7290" s="9" t="s">
        <v>182</v>
      </c>
      <c r="L7290" s="9" t="s">
        <v>182</v>
      </c>
      <c r="M7290" s="65">
        <v>578.1</v>
      </c>
      <c r="P7290" s="65">
        <f t="shared" si="203"/>
        <v>578.1</v>
      </c>
    </row>
    <row r="7291" spans="1:16" ht="15">
      <c r="A7291" s="28" t="s">
        <v>751</v>
      </c>
      <c r="B7291" s="61" t="s">
        <v>2512</v>
      </c>
      <c r="C7291" s="3"/>
      <c r="D7291" s="3"/>
      <c r="E7291" s="9" t="s">
        <v>277</v>
      </c>
      <c r="F7291" s="9" t="s">
        <v>182</v>
      </c>
      <c r="G7291" s="9" t="s">
        <v>182</v>
      </c>
      <c r="H7291" s="9" t="s">
        <v>182</v>
      </c>
      <c r="I7291" s="9" t="s">
        <v>182</v>
      </c>
      <c r="J7291" s="9" t="s">
        <v>277</v>
      </c>
      <c r="K7291" s="9" t="s">
        <v>182</v>
      </c>
      <c r="L7291" s="9" t="s">
        <v>182</v>
      </c>
      <c r="M7291" s="65">
        <v>571.20000000000005</v>
      </c>
      <c r="P7291" s="65">
        <f t="shared" si="203"/>
        <v>571.20000000000005</v>
      </c>
    </row>
    <row r="7292" spans="1:16" ht="15">
      <c r="A7292" s="28" t="s">
        <v>752</v>
      </c>
      <c r="B7292" s="61" t="s">
        <v>2532</v>
      </c>
      <c r="C7292" s="3"/>
      <c r="D7292" s="3"/>
      <c r="E7292" s="9" t="s">
        <v>277</v>
      </c>
      <c r="F7292" s="9" t="s">
        <v>182</v>
      </c>
      <c r="G7292" s="9" t="s">
        <v>182</v>
      </c>
      <c r="H7292" s="9" t="s">
        <v>182</v>
      </c>
      <c r="I7292" s="9" t="s">
        <v>182</v>
      </c>
      <c r="J7292" s="9" t="s">
        <v>277</v>
      </c>
      <c r="K7292" s="9" t="s">
        <v>182</v>
      </c>
      <c r="L7292" s="9" t="s">
        <v>182</v>
      </c>
      <c r="M7292" s="65">
        <v>567</v>
      </c>
      <c r="P7292" s="65">
        <f t="shared" si="203"/>
        <v>567</v>
      </c>
    </row>
    <row r="7293" spans="1:16" ht="15">
      <c r="A7293" s="28" t="s">
        <v>753</v>
      </c>
      <c r="B7293" s="61" t="s">
        <v>2521</v>
      </c>
      <c r="C7293" s="3"/>
      <c r="D7293" s="3"/>
      <c r="E7293" s="9" t="s">
        <v>277</v>
      </c>
      <c r="F7293" s="9" t="s">
        <v>182</v>
      </c>
      <c r="G7293" s="9" t="s">
        <v>182</v>
      </c>
      <c r="H7293" s="9" t="s">
        <v>182</v>
      </c>
      <c r="I7293" s="9" t="s">
        <v>182</v>
      </c>
      <c r="J7293" s="9" t="s">
        <v>277</v>
      </c>
      <c r="K7293" s="9" t="s">
        <v>182</v>
      </c>
      <c r="L7293" s="9" t="s">
        <v>182</v>
      </c>
      <c r="M7293" s="65">
        <v>566.20000000000005</v>
      </c>
      <c r="P7293" s="65">
        <f t="shared" si="203"/>
        <v>566.20000000000005</v>
      </c>
    </row>
    <row r="7294" spans="1:16" ht="15">
      <c r="A7294" s="28" t="s">
        <v>754</v>
      </c>
      <c r="B7294" s="61" t="s">
        <v>2084</v>
      </c>
      <c r="E7294" s="9" t="s">
        <v>277</v>
      </c>
      <c r="F7294" s="9" t="s">
        <v>182</v>
      </c>
      <c r="G7294" s="9" t="s">
        <v>182</v>
      </c>
      <c r="H7294" s="9" t="s">
        <v>182</v>
      </c>
      <c r="I7294" s="9" t="s">
        <v>182</v>
      </c>
      <c r="J7294" s="9" t="s">
        <v>277</v>
      </c>
      <c r="K7294" s="9" t="s">
        <v>182</v>
      </c>
      <c r="L7294" s="9" t="s">
        <v>182</v>
      </c>
      <c r="M7294" s="65">
        <v>565.30000000000007</v>
      </c>
      <c r="P7294" s="65">
        <f t="shared" si="203"/>
        <v>565.30000000000007</v>
      </c>
    </row>
    <row r="7295" spans="1:16" ht="15">
      <c r="A7295" s="28" t="s">
        <v>755</v>
      </c>
      <c r="B7295" s="61" t="s">
        <v>2612</v>
      </c>
      <c r="C7295" s="3"/>
      <c r="D7295" s="3"/>
      <c r="E7295" s="9" t="s">
        <v>277</v>
      </c>
      <c r="F7295" s="9" t="s">
        <v>182</v>
      </c>
      <c r="G7295" s="9" t="s">
        <v>182</v>
      </c>
      <c r="H7295" s="9" t="s">
        <v>182</v>
      </c>
      <c r="I7295" s="9" t="s">
        <v>182</v>
      </c>
      <c r="J7295" s="9" t="s">
        <v>277</v>
      </c>
      <c r="K7295" s="9" t="s">
        <v>182</v>
      </c>
      <c r="L7295" s="9" t="s">
        <v>182</v>
      </c>
      <c r="M7295" s="65">
        <v>562.6</v>
      </c>
      <c r="P7295" s="65">
        <f t="shared" si="203"/>
        <v>562.6</v>
      </c>
    </row>
    <row r="7296" spans="1:16" ht="15">
      <c r="A7296" s="28" t="s">
        <v>756</v>
      </c>
      <c r="B7296" s="61" t="s">
        <v>2076</v>
      </c>
      <c r="E7296" s="9" t="s">
        <v>277</v>
      </c>
      <c r="F7296" s="9" t="s">
        <v>182</v>
      </c>
      <c r="G7296" s="9" t="s">
        <v>182</v>
      </c>
      <c r="H7296" s="9" t="s">
        <v>182</v>
      </c>
      <c r="I7296" s="9" t="s">
        <v>182</v>
      </c>
      <c r="J7296" s="9" t="s">
        <v>277</v>
      </c>
      <c r="K7296" s="9" t="s">
        <v>182</v>
      </c>
      <c r="L7296" s="9" t="s">
        <v>182</v>
      </c>
      <c r="M7296" s="65">
        <v>562.1</v>
      </c>
      <c r="P7296" s="65">
        <f t="shared" si="203"/>
        <v>562.1</v>
      </c>
    </row>
    <row r="7297" spans="1:16" ht="15">
      <c r="A7297" s="28" t="s">
        <v>757</v>
      </c>
      <c r="B7297" s="61" t="s">
        <v>2529</v>
      </c>
      <c r="C7297" s="3"/>
      <c r="D7297" s="3"/>
      <c r="E7297" s="9" t="s">
        <v>277</v>
      </c>
      <c r="F7297" s="9" t="s">
        <v>182</v>
      </c>
      <c r="G7297" s="9" t="s">
        <v>182</v>
      </c>
      <c r="H7297" s="9" t="s">
        <v>182</v>
      </c>
      <c r="I7297" s="9" t="s">
        <v>182</v>
      </c>
      <c r="J7297" s="9" t="s">
        <v>277</v>
      </c>
      <c r="K7297" s="9" t="s">
        <v>182</v>
      </c>
      <c r="L7297" s="9" t="s">
        <v>182</v>
      </c>
      <c r="M7297" s="65">
        <v>556.5</v>
      </c>
      <c r="P7297" s="65">
        <f t="shared" si="203"/>
        <v>556.5</v>
      </c>
    </row>
    <row r="7298" spans="1:16" ht="15">
      <c r="A7298" s="28" t="s">
        <v>758</v>
      </c>
      <c r="B7298" s="61" t="s">
        <v>2508</v>
      </c>
      <c r="C7298" s="3"/>
      <c r="D7298" s="3"/>
      <c r="E7298" s="9" t="s">
        <v>277</v>
      </c>
      <c r="F7298" s="9" t="s">
        <v>182</v>
      </c>
      <c r="G7298" s="9" t="s">
        <v>182</v>
      </c>
      <c r="H7298" s="9" t="s">
        <v>182</v>
      </c>
      <c r="I7298" s="9" t="s">
        <v>182</v>
      </c>
      <c r="J7298" s="9" t="s">
        <v>277</v>
      </c>
      <c r="K7298" s="9" t="s">
        <v>182</v>
      </c>
      <c r="L7298" s="9" t="s">
        <v>182</v>
      </c>
      <c r="M7298" s="65">
        <v>554.30000000000007</v>
      </c>
      <c r="P7298" s="65">
        <f t="shared" si="203"/>
        <v>554.30000000000007</v>
      </c>
    </row>
    <row r="7299" spans="1:16" ht="15">
      <c r="A7299" s="28" t="s">
        <v>759</v>
      </c>
      <c r="B7299" s="170" t="s">
        <v>1592</v>
      </c>
      <c r="E7299" s="9" t="s">
        <v>277</v>
      </c>
      <c r="F7299" s="9" t="s">
        <v>182</v>
      </c>
      <c r="G7299" s="9" t="s">
        <v>182</v>
      </c>
      <c r="H7299" s="9" t="s">
        <v>182</v>
      </c>
      <c r="I7299" s="9" t="s">
        <v>182</v>
      </c>
      <c r="J7299" s="9" t="s">
        <v>277</v>
      </c>
      <c r="K7299" s="9" t="s">
        <v>182</v>
      </c>
      <c r="L7299" s="9" t="s">
        <v>182</v>
      </c>
      <c r="M7299" s="65">
        <v>552</v>
      </c>
      <c r="P7299" s="65">
        <f t="shared" si="203"/>
        <v>552</v>
      </c>
    </row>
    <row r="7300" spans="1:16" ht="15">
      <c r="A7300" s="28" t="s">
        <v>760</v>
      </c>
      <c r="B7300" s="61" t="s">
        <v>2090</v>
      </c>
      <c r="E7300" s="9" t="s">
        <v>277</v>
      </c>
      <c r="F7300" s="9" t="s">
        <v>182</v>
      </c>
      <c r="G7300" s="9" t="s">
        <v>182</v>
      </c>
      <c r="H7300" s="9" t="s">
        <v>182</v>
      </c>
      <c r="I7300" s="9" t="s">
        <v>182</v>
      </c>
      <c r="J7300" s="9" t="s">
        <v>277</v>
      </c>
      <c r="K7300" s="9" t="s">
        <v>182</v>
      </c>
      <c r="L7300" s="9" t="s">
        <v>182</v>
      </c>
      <c r="M7300" s="65">
        <v>549.79999999999995</v>
      </c>
      <c r="P7300" s="65">
        <f t="shared" si="203"/>
        <v>549.79999999999995</v>
      </c>
    </row>
    <row r="7301" spans="1:16" ht="15">
      <c r="A7301" s="28" t="s">
        <v>761</v>
      </c>
      <c r="B7301" s="61" t="s">
        <v>2095</v>
      </c>
      <c r="E7301" s="9" t="s">
        <v>277</v>
      </c>
      <c r="F7301" s="9" t="s">
        <v>182</v>
      </c>
      <c r="G7301" s="9" t="s">
        <v>182</v>
      </c>
      <c r="H7301" s="9" t="s">
        <v>182</v>
      </c>
      <c r="I7301" s="9" t="s">
        <v>182</v>
      </c>
      <c r="J7301" s="9" t="s">
        <v>277</v>
      </c>
      <c r="K7301" s="9" t="s">
        <v>182</v>
      </c>
      <c r="L7301" s="9" t="s">
        <v>182</v>
      </c>
      <c r="M7301" s="65">
        <v>539.19999999999993</v>
      </c>
      <c r="P7301" s="65">
        <f t="shared" si="203"/>
        <v>539.19999999999993</v>
      </c>
    </row>
    <row r="7302" spans="1:16" ht="15">
      <c r="A7302" s="28" t="s">
        <v>762</v>
      </c>
      <c r="B7302" s="61" t="s">
        <v>2097</v>
      </c>
      <c r="E7302" s="9" t="s">
        <v>277</v>
      </c>
      <c r="F7302" s="9" t="s">
        <v>182</v>
      </c>
      <c r="G7302" s="9" t="s">
        <v>182</v>
      </c>
      <c r="H7302" s="9" t="s">
        <v>182</v>
      </c>
      <c r="I7302" s="9" t="s">
        <v>182</v>
      </c>
      <c r="J7302" s="9" t="s">
        <v>277</v>
      </c>
      <c r="K7302" s="9" t="s">
        <v>182</v>
      </c>
      <c r="L7302" s="9" t="s">
        <v>182</v>
      </c>
      <c r="M7302" s="65">
        <v>523.4</v>
      </c>
      <c r="P7302" s="65">
        <f t="shared" ref="P7302:P7333" si="204">SUM(E7302:M7302)</f>
        <v>523.4</v>
      </c>
    </row>
    <row r="7303" spans="1:16" ht="15">
      <c r="A7303" s="28" t="s">
        <v>763</v>
      </c>
      <c r="B7303" s="61" t="s">
        <v>2625</v>
      </c>
      <c r="C7303" s="3"/>
      <c r="D7303" s="3"/>
      <c r="E7303" s="9" t="s">
        <v>277</v>
      </c>
      <c r="F7303" s="9" t="s">
        <v>182</v>
      </c>
      <c r="G7303" s="9" t="s">
        <v>182</v>
      </c>
      <c r="H7303" s="9" t="s">
        <v>182</v>
      </c>
      <c r="I7303" s="9" t="s">
        <v>182</v>
      </c>
      <c r="J7303" s="9" t="s">
        <v>277</v>
      </c>
      <c r="K7303" s="9" t="s">
        <v>182</v>
      </c>
      <c r="L7303" s="9" t="s">
        <v>182</v>
      </c>
      <c r="M7303" s="65">
        <v>519.80000000000007</v>
      </c>
      <c r="P7303" s="65">
        <f t="shared" si="204"/>
        <v>519.80000000000007</v>
      </c>
    </row>
    <row r="7304" spans="1:16" ht="15">
      <c r="A7304" s="28" t="s">
        <v>764</v>
      </c>
      <c r="B7304" s="61" t="s">
        <v>2506</v>
      </c>
      <c r="C7304" s="3"/>
      <c r="D7304" s="3"/>
      <c r="E7304" s="9" t="s">
        <v>277</v>
      </c>
      <c r="F7304" s="9" t="s">
        <v>182</v>
      </c>
      <c r="G7304" s="9" t="s">
        <v>182</v>
      </c>
      <c r="H7304" s="9" t="s">
        <v>182</v>
      </c>
      <c r="I7304" s="9" t="s">
        <v>182</v>
      </c>
      <c r="J7304" s="9" t="s">
        <v>277</v>
      </c>
      <c r="K7304" s="9" t="s">
        <v>182</v>
      </c>
      <c r="L7304" s="9" t="s">
        <v>182</v>
      </c>
      <c r="M7304" s="65">
        <v>509.2</v>
      </c>
      <c r="P7304" s="65">
        <f t="shared" si="204"/>
        <v>509.2</v>
      </c>
    </row>
    <row r="7305" spans="1:16" ht="15">
      <c r="A7305" s="28" t="s">
        <v>765</v>
      </c>
      <c r="B7305" s="170" t="s">
        <v>1596</v>
      </c>
      <c r="E7305" s="9" t="s">
        <v>277</v>
      </c>
      <c r="F7305" s="9" t="s">
        <v>182</v>
      </c>
      <c r="G7305" s="9" t="s">
        <v>182</v>
      </c>
      <c r="H7305" s="9" t="s">
        <v>182</v>
      </c>
      <c r="I7305" s="9" t="s">
        <v>182</v>
      </c>
      <c r="J7305" s="9" t="s">
        <v>277</v>
      </c>
      <c r="K7305" s="9" t="s">
        <v>182</v>
      </c>
      <c r="L7305" s="9" t="s">
        <v>182</v>
      </c>
      <c r="M7305" s="65">
        <v>502.9</v>
      </c>
      <c r="P7305" s="65">
        <f t="shared" si="204"/>
        <v>502.9</v>
      </c>
    </row>
    <row r="7306" spans="1:16" ht="15">
      <c r="A7306" s="28" t="s">
        <v>1857</v>
      </c>
      <c r="B7306" s="61" t="s">
        <v>179</v>
      </c>
      <c r="E7306" s="9" t="s">
        <v>277</v>
      </c>
      <c r="F7306" s="9" t="s">
        <v>182</v>
      </c>
      <c r="G7306" s="9" t="s">
        <v>182</v>
      </c>
      <c r="H7306" s="9" t="s">
        <v>182</v>
      </c>
      <c r="I7306" s="9" t="s">
        <v>182</v>
      </c>
      <c r="J7306" s="9" t="s">
        <v>277</v>
      </c>
      <c r="K7306" s="9" t="s">
        <v>182</v>
      </c>
      <c r="L7306" s="9" t="s">
        <v>182</v>
      </c>
      <c r="M7306" s="65">
        <v>491.1</v>
      </c>
      <c r="P7306" s="65">
        <f t="shared" si="204"/>
        <v>491.1</v>
      </c>
    </row>
    <row r="7307" spans="1:16" ht="15">
      <c r="A7307" s="28" t="s">
        <v>2049</v>
      </c>
      <c r="B7307" s="170" t="s">
        <v>1276</v>
      </c>
      <c r="C7307" s="3"/>
      <c r="D7307" s="3"/>
      <c r="E7307" s="9" t="s">
        <v>277</v>
      </c>
      <c r="F7307" s="9" t="s">
        <v>182</v>
      </c>
      <c r="G7307" s="9" t="s">
        <v>182</v>
      </c>
      <c r="H7307" s="9" t="s">
        <v>182</v>
      </c>
      <c r="I7307" s="9" t="s">
        <v>182</v>
      </c>
      <c r="J7307" s="9">
        <v>480.00000000000364</v>
      </c>
      <c r="K7307" s="9" t="s">
        <v>182</v>
      </c>
      <c r="L7307" s="9" t="s">
        <v>182</v>
      </c>
      <c r="M7307" s="9" t="s">
        <v>277</v>
      </c>
      <c r="P7307" s="65">
        <f t="shared" si="204"/>
        <v>480.00000000000364</v>
      </c>
    </row>
    <row r="7308" spans="1:16" ht="15">
      <c r="A7308" s="28" t="s">
        <v>2050</v>
      </c>
      <c r="B7308" s="170" t="s">
        <v>1591</v>
      </c>
      <c r="E7308" s="9" t="s">
        <v>277</v>
      </c>
      <c r="F7308" s="9" t="s">
        <v>182</v>
      </c>
      <c r="G7308" s="9" t="s">
        <v>182</v>
      </c>
      <c r="H7308" s="9" t="s">
        <v>182</v>
      </c>
      <c r="I7308" s="9" t="s">
        <v>182</v>
      </c>
      <c r="J7308" s="9" t="s">
        <v>277</v>
      </c>
      <c r="K7308" s="9" t="s">
        <v>182</v>
      </c>
      <c r="L7308" s="9" t="s">
        <v>182</v>
      </c>
      <c r="M7308" s="65">
        <v>478.9</v>
      </c>
      <c r="P7308" s="65">
        <f t="shared" si="204"/>
        <v>478.9</v>
      </c>
    </row>
    <row r="7309" spans="1:16" ht="15">
      <c r="A7309" s="28" t="s">
        <v>2051</v>
      </c>
      <c r="B7309" s="61" t="s">
        <v>2075</v>
      </c>
      <c r="E7309" s="9" t="s">
        <v>277</v>
      </c>
      <c r="F7309" s="9" t="s">
        <v>182</v>
      </c>
      <c r="G7309" s="9" t="s">
        <v>182</v>
      </c>
      <c r="H7309" s="9" t="s">
        <v>182</v>
      </c>
      <c r="I7309" s="9" t="s">
        <v>182</v>
      </c>
      <c r="J7309" s="9" t="s">
        <v>277</v>
      </c>
      <c r="K7309" s="9" t="s">
        <v>182</v>
      </c>
      <c r="L7309" s="9" t="s">
        <v>182</v>
      </c>
      <c r="M7309" s="65">
        <v>476.1</v>
      </c>
      <c r="P7309" s="65">
        <f t="shared" si="204"/>
        <v>476.1</v>
      </c>
    </row>
    <row r="7310" spans="1:16" ht="15">
      <c r="A7310" s="28" t="s">
        <v>2052</v>
      </c>
      <c r="B7310" s="61" t="s">
        <v>2515</v>
      </c>
      <c r="C7310" s="3"/>
      <c r="D7310" s="3"/>
      <c r="E7310" s="9" t="s">
        <v>277</v>
      </c>
      <c r="F7310" s="9" t="s">
        <v>182</v>
      </c>
      <c r="G7310" s="9" t="s">
        <v>182</v>
      </c>
      <c r="H7310" s="9" t="s">
        <v>182</v>
      </c>
      <c r="I7310" s="9" t="s">
        <v>182</v>
      </c>
      <c r="J7310" s="9" t="s">
        <v>277</v>
      </c>
      <c r="K7310" s="9" t="s">
        <v>182</v>
      </c>
      <c r="L7310" s="9" t="s">
        <v>182</v>
      </c>
      <c r="M7310" s="65">
        <v>471.8</v>
      </c>
      <c r="P7310" s="65">
        <f t="shared" si="204"/>
        <v>471.8</v>
      </c>
    </row>
    <row r="7311" spans="1:16" ht="15">
      <c r="A7311" s="28" t="s">
        <v>2053</v>
      </c>
      <c r="B7311" s="61" t="s">
        <v>2517</v>
      </c>
      <c r="C7311" s="3"/>
      <c r="D7311" s="3"/>
      <c r="E7311" s="9" t="s">
        <v>277</v>
      </c>
      <c r="F7311" s="9" t="s">
        <v>182</v>
      </c>
      <c r="G7311" s="9" t="s">
        <v>182</v>
      </c>
      <c r="H7311" s="9" t="s">
        <v>182</v>
      </c>
      <c r="I7311" s="9" t="s">
        <v>182</v>
      </c>
      <c r="J7311" s="9" t="s">
        <v>277</v>
      </c>
      <c r="K7311" s="9" t="s">
        <v>182</v>
      </c>
      <c r="L7311" s="9" t="s">
        <v>182</v>
      </c>
      <c r="M7311" s="65">
        <v>468.90000000000003</v>
      </c>
      <c r="P7311" s="65">
        <f t="shared" si="204"/>
        <v>468.90000000000003</v>
      </c>
    </row>
    <row r="7312" spans="1:16" ht="15">
      <c r="A7312" s="28" t="s">
        <v>2054</v>
      </c>
      <c r="B7312" s="61" t="s">
        <v>2509</v>
      </c>
      <c r="C7312" s="3"/>
      <c r="D7312" s="3"/>
      <c r="E7312" s="9" t="s">
        <v>277</v>
      </c>
      <c r="F7312" s="9" t="s">
        <v>182</v>
      </c>
      <c r="G7312" s="9" t="s">
        <v>182</v>
      </c>
      <c r="H7312" s="9" t="s">
        <v>182</v>
      </c>
      <c r="I7312" s="9" t="s">
        <v>182</v>
      </c>
      <c r="J7312" s="9" t="s">
        <v>277</v>
      </c>
      <c r="K7312" s="9" t="s">
        <v>182</v>
      </c>
      <c r="L7312" s="9" t="s">
        <v>182</v>
      </c>
      <c r="M7312" s="65">
        <v>462.3</v>
      </c>
      <c r="P7312" s="65">
        <f t="shared" si="204"/>
        <v>462.3</v>
      </c>
    </row>
    <row r="7313" spans="1:18" ht="15">
      <c r="A7313" s="28" t="s">
        <v>2055</v>
      </c>
      <c r="B7313" s="170" t="s">
        <v>1593</v>
      </c>
      <c r="E7313" s="9" t="s">
        <v>277</v>
      </c>
      <c r="F7313" s="9" t="s">
        <v>182</v>
      </c>
      <c r="G7313" s="9" t="s">
        <v>182</v>
      </c>
      <c r="H7313" s="9" t="s">
        <v>182</v>
      </c>
      <c r="I7313" s="9" t="s">
        <v>182</v>
      </c>
      <c r="J7313" s="9" t="s">
        <v>277</v>
      </c>
      <c r="K7313" s="9" t="s">
        <v>182</v>
      </c>
      <c r="L7313" s="9" t="s">
        <v>182</v>
      </c>
      <c r="M7313" s="65">
        <v>457</v>
      </c>
      <c r="P7313" s="65">
        <f t="shared" si="204"/>
        <v>457</v>
      </c>
    </row>
    <row r="7314" spans="1:18" ht="15">
      <c r="A7314" s="28" t="s">
        <v>2056</v>
      </c>
      <c r="B7314" s="170" t="s">
        <v>1617</v>
      </c>
      <c r="E7314" s="9" t="s">
        <v>277</v>
      </c>
      <c r="F7314" s="9" t="s">
        <v>182</v>
      </c>
      <c r="G7314" s="9" t="s">
        <v>182</v>
      </c>
      <c r="H7314" s="9" t="s">
        <v>182</v>
      </c>
      <c r="I7314" s="9" t="s">
        <v>182</v>
      </c>
      <c r="J7314" s="9" t="s">
        <v>277</v>
      </c>
      <c r="K7314" s="9" t="s">
        <v>182</v>
      </c>
      <c r="L7314" s="9" t="s">
        <v>182</v>
      </c>
      <c r="M7314" s="65">
        <v>452.8</v>
      </c>
      <c r="P7314" s="65">
        <f t="shared" si="204"/>
        <v>452.8</v>
      </c>
    </row>
    <row r="7315" spans="1:18" ht="15">
      <c r="A7315" s="28" t="s">
        <v>2057</v>
      </c>
      <c r="B7315" s="61" t="s">
        <v>2503</v>
      </c>
      <c r="C7315" s="3"/>
      <c r="D7315" s="3"/>
      <c r="E7315" s="9" t="s">
        <v>277</v>
      </c>
      <c r="F7315" s="9" t="s">
        <v>182</v>
      </c>
      <c r="G7315" s="9" t="s">
        <v>182</v>
      </c>
      <c r="H7315" s="9" t="s">
        <v>182</v>
      </c>
      <c r="I7315" s="9" t="s">
        <v>182</v>
      </c>
      <c r="J7315" s="9" t="s">
        <v>277</v>
      </c>
      <c r="K7315" s="9" t="s">
        <v>182</v>
      </c>
      <c r="L7315" s="9" t="s">
        <v>182</v>
      </c>
      <c r="M7315" s="65">
        <v>451.8</v>
      </c>
      <c r="P7315" s="65">
        <f t="shared" si="204"/>
        <v>451.8</v>
      </c>
    </row>
    <row r="7316" spans="1:18" ht="15">
      <c r="A7316" s="28" t="s">
        <v>2058</v>
      </c>
      <c r="B7316" s="61" t="s">
        <v>2516</v>
      </c>
      <c r="C7316" s="3"/>
      <c r="D7316" s="3"/>
      <c r="E7316" s="9" t="s">
        <v>277</v>
      </c>
      <c r="F7316" s="9" t="s">
        <v>182</v>
      </c>
      <c r="G7316" s="9" t="s">
        <v>182</v>
      </c>
      <c r="H7316" s="9" t="s">
        <v>182</v>
      </c>
      <c r="I7316" s="9" t="s">
        <v>182</v>
      </c>
      <c r="J7316" s="9" t="s">
        <v>277</v>
      </c>
      <c r="K7316" s="9" t="s">
        <v>182</v>
      </c>
      <c r="L7316" s="9" t="s">
        <v>182</v>
      </c>
      <c r="M7316" s="65">
        <v>450.8</v>
      </c>
      <c r="P7316" s="65">
        <f t="shared" si="204"/>
        <v>450.8</v>
      </c>
    </row>
    <row r="7317" spans="1:18" ht="15">
      <c r="A7317" s="28" t="s">
        <v>2059</v>
      </c>
      <c r="B7317" s="61" t="s">
        <v>2524</v>
      </c>
      <c r="C7317" s="3"/>
      <c r="D7317" s="3"/>
      <c r="E7317" s="9" t="s">
        <v>277</v>
      </c>
      <c r="F7317" s="9" t="s">
        <v>182</v>
      </c>
      <c r="G7317" s="9" t="s">
        <v>182</v>
      </c>
      <c r="H7317" s="9" t="s">
        <v>182</v>
      </c>
      <c r="I7317" s="9" t="s">
        <v>182</v>
      </c>
      <c r="J7317" s="9" t="s">
        <v>277</v>
      </c>
      <c r="K7317" s="9" t="s">
        <v>182</v>
      </c>
      <c r="L7317" s="9" t="s">
        <v>182</v>
      </c>
      <c r="M7317" s="65">
        <v>444.6</v>
      </c>
      <c r="P7317" s="65">
        <f t="shared" si="204"/>
        <v>444.6</v>
      </c>
    </row>
    <row r="7318" spans="1:18" ht="15">
      <c r="A7318" s="28" t="s">
        <v>2060</v>
      </c>
      <c r="B7318" s="61" t="s">
        <v>2092</v>
      </c>
      <c r="E7318" s="9" t="s">
        <v>277</v>
      </c>
      <c r="F7318" s="9" t="s">
        <v>182</v>
      </c>
      <c r="G7318" s="9" t="s">
        <v>182</v>
      </c>
      <c r="H7318" s="9" t="s">
        <v>182</v>
      </c>
      <c r="I7318" s="9" t="s">
        <v>182</v>
      </c>
      <c r="J7318" s="9" t="s">
        <v>277</v>
      </c>
      <c r="K7318" s="9" t="s">
        <v>182</v>
      </c>
      <c r="L7318" s="9" t="s">
        <v>182</v>
      </c>
      <c r="M7318" s="65">
        <v>442.4</v>
      </c>
      <c r="P7318" s="65">
        <f t="shared" si="204"/>
        <v>442.4</v>
      </c>
    </row>
    <row r="7319" spans="1:18" ht="15">
      <c r="A7319" s="28" t="s">
        <v>2061</v>
      </c>
      <c r="B7319" s="61" t="s">
        <v>2081</v>
      </c>
      <c r="E7319" s="9" t="s">
        <v>277</v>
      </c>
      <c r="F7319" s="9" t="s">
        <v>182</v>
      </c>
      <c r="G7319" s="9" t="s">
        <v>182</v>
      </c>
      <c r="H7319" s="9" t="s">
        <v>182</v>
      </c>
      <c r="I7319" s="9" t="s">
        <v>182</v>
      </c>
      <c r="J7319" s="9" t="s">
        <v>277</v>
      </c>
      <c r="K7319" s="9" t="s">
        <v>182</v>
      </c>
      <c r="L7319" s="9" t="s">
        <v>182</v>
      </c>
      <c r="M7319" s="65">
        <v>440.6</v>
      </c>
      <c r="P7319" s="65">
        <f t="shared" si="204"/>
        <v>440.6</v>
      </c>
    </row>
    <row r="7320" spans="1:18" ht="15">
      <c r="A7320" s="28" t="s">
        <v>2062</v>
      </c>
      <c r="B7320" s="61" t="s">
        <v>2089</v>
      </c>
      <c r="E7320" s="9" t="s">
        <v>277</v>
      </c>
      <c r="F7320" s="9" t="s">
        <v>182</v>
      </c>
      <c r="G7320" s="9" t="s">
        <v>182</v>
      </c>
      <c r="H7320" s="9" t="s">
        <v>182</v>
      </c>
      <c r="I7320" s="9" t="s">
        <v>182</v>
      </c>
      <c r="J7320" s="9" t="s">
        <v>277</v>
      </c>
      <c r="K7320" s="9" t="s">
        <v>182</v>
      </c>
      <c r="L7320" s="9" t="s">
        <v>182</v>
      </c>
      <c r="M7320" s="65">
        <v>432.90000000000003</v>
      </c>
      <c r="P7320" s="65">
        <f t="shared" si="204"/>
        <v>432.90000000000003</v>
      </c>
    </row>
    <row r="7321" spans="1:18" ht="15">
      <c r="A7321" s="28" t="s">
        <v>2063</v>
      </c>
      <c r="B7321" s="61" t="s">
        <v>2505</v>
      </c>
      <c r="C7321" s="3"/>
      <c r="D7321" s="3"/>
      <c r="E7321" s="9" t="s">
        <v>277</v>
      </c>
      <c r="F7321" s="9" t="s">
        <v>182</v>
      </c>
      <c r="G7321" s="9" t="s">
        <v>182</v>
      </c>
      <c r="H7321" s="9" t="s">
        <v>182</v>
      </c>
      <c r="I7321" s="9" t="s">
        <v>182</v>
      </c>
      <c r="J7321" s="9" t="s">
        <v>277</v>
      </c>
      <c r="K7321" s="9" t="s">
        <v>182</v>
      </c>
      <c r="L7321" s="9" t="s">
        <v>182</v>
      </c>
      <c r="M7321" s="65">
        <v>402.8</v>
      </c>
      <c r="P7321" s="65">
        <f t="shared" si="204"/>
        <v>402.8</v>
      </c>
    </row>
    <row r="7322" spans="1:18" ht="15">
      <c r="A7322" s="28" t="s">
        <v>2064</v>
      </c>
      <c r="B7322" s="61" t="s">
        <v>2530</v>
      </c>
      <c r="C7322" s="3"/>
      <c r="D7322" s="3"/>
      <c r="E7322" s="9" t="s">
        <v>277</v>
      </c>
      <c r="F7322" s="9" t="s">
        <v>182</v>
      </c>
      <c r="G7322" s="9" t="s">
        <v>182</v>
      </c>
      <c r="H7322" s="9" t="s">
        <v>182</v>
      </c>
      <c r="I7322" s="9" t="s">
        <v>182</v>
      </c>
      <c r="J7322" s="9" t="s">
        <v>277</v>
      </c>
      <c r="K7322" s="9" t="s">
        <v>182</v>
      </c>
      <c r="L7322" s="9" t="s">
        <v>182</v>
      </c>
      <c r="M7322" s="65">
        <v>400.4</v>
      </c>
      <c r="P7322" s="65">
        <f t="shared" si="204"/>
        <v>400.4</v>
      </c>
    </row>
    <row r="7323" spans="1:18" ht="15">
      <c r="A7323" s="28" t="s">
        <v>2065</v>
      </c>
      <c r="B7323" s="61" t="s">
        <v>2519</v>
      </c>
      <c r="C7323" s="3"/>
      <c r="D7323" s="3"/>
      <c r="E7323" s="9" t="s">
        <v>277</v>
      </c>
      <c r="F7323" s="9" t="s">
        <v>182</v>
      </c>
      <c r="G7323" s="9" t="s">
        <v>182</v>
      </c>
      <c r="H7323" s="9" t="s">
        <v>182</v>
      </c>
      <c r="I7323" s="9" t="s">
        <v>182</v>
      </c>
      <c r="J7323" s="9" t="s">
        <v>277</v>
      </c>
      <c r="K7323" s="9" t="s">
        <v>182</v>
      </c>
      <c r="L7323" s="9" t="s">
        <v>182</v>
      </c>
      <c r="M7323" s="65">
        <v>399.6</v>
      </c>
      <c r="P7323" s="65">
        <f t="shared" si="204"/>
        <v>399.6</v>
      </c>
    </row>
    <row r="7324" spans="1:18" ht="15">
      <c r="A7324" s="28" t="s">
        <v>2066</v>
      </c>
      <c r="B7324" s="170" t="s">
        <v>1270</v>
      </c>
      <c r="C7324" s="3"/>
      <c r="D7324" s="3"/>
      <c r="E7324" s="9" t="s">
        <v>277</v>
      </c>
      <c r="F7324" s="9" t="s">
        <v>182</v>
      </c>
      <c r="G7324" s="9" t="s">
        <v>182</v>
      </c>
      <c r="H7324" s="9" t="s">
        <v>182</v>
      </c>
      <c r="I7324" s="9" t="s">
        <v>182</v>
      </c>
      <c r="J7324" s="9">
        <v>386.29999999999563</v>
      </c>
      <c r="K7324" s="9" t="s">
        <v>182</v>
      </c>
      <c r="L7324" s="9" t="s">
        <v>182</v>
      </c>
      <c r="M7324" s="9" t="s">
        <v>277</v>
      </c>
      <c r="P7324" s="65">
        <f t="shared" si="204"/>
        <v>386.29999999999563</v>
      </c>
    </row>
    <row r="7325" spans="1:18" ht="15">
      <c r="A7325" s="28" t="s">
        <v>2067</v>
      </c>
      <c r="B7325" s="61" t="s">
        <v>2085</v>
      </c>
      <c r="E7325" s="9" t="s">
        <v>277</v>
      </c>
      <c r="F7325" s="9" t="s">
        <v>182</v>
      </c>
      <c r="G7325" s="9" t="s">
        <v>182</v>
      </c>
      <c r="H7325" s="9" t="s">
        <v>182</v>
      </c>
      <c r="I7325" s="9" t="s">
        <v>182</v>
      </c>
      <c r="J7325" s="9" t="s">
        <v>277</v>
      </c>
      <c r="K7325" s="9" t="s">
        <v>182</v>
      </c>
      <c r="L7325" s="9" t="s">
        <v>182</v>
      </c>
      <c r="M7325" s="65">
        <v>381</v>
      </c>
      <c r="P7325" s="65">
        <f t="shared" si="204"/>
        <v>381</v>
      </c>
    </row>
    <row r="7326" spans="1:18" ht="15">
      <c r="A7326" s="28" t="s">
        <v>2068</v>
      </c>
      <c r="B7326" s="61" t="s">
        <v>2093</v>
      </c>
      <c r="E7326" s="9" t="s">
        <v>277</v>
      </c>
      <c r="F7326" s="9" t="s">
        <v>182</v>
      </c>
      <c r="G7326" s="9" t="s">
        <v>182</v>
      </c>
      <c r="H7326" s="9" t="s">
        <v>182</v>
      </c>
      <c r="I7326" s="9" t="s">
        <v>182</v>
      </c>
      <c r="J7326" s="9" t="s">
        <v>277</v>
      </c>
      <c r="K7326" s="9" t="s">
        <v>182</v>
      </c>
      <c r="L7326" s="9" t="s">
        <v>182</v>
      </c>
      <c r="M7326" s="65">
        <v>378.4</v>
      </c>
      <c r="P7326" s="65">
        <f t="shared" si="204"/>
        <v>378.4</v>
      </c>
    </row>
    <row r="7327" spans="1:18" ht="15">
      <c r="A7327" s="28" t="s">
        <v>2069</v>
      </c>
      <c r="B7327" s="170" t="s">
        <v>1590</v>
      </c>
      <c r="E7327" s="9" t="s">
        <v>277</v>
      </c>
      <c r="F7327" s="9" t="s">
        <v>182</v>
      </c>
      <c r="G7327" s="9" t="s">
        <v>182</v>
      </c>
      <c r="H7327" s="9" t="s">
        <v>182</v>
      </c>
      <c r="I7327" s="9" t="s">
        <v>182</v>
      </c>
      <c r="J7327" s="9" t="s">
        <v>277</v>
      </c>
      <c r="K7327" s="9" t="s">
        <v>182</v>
      </c>
      <c r="L7327" s="9" t="s">
        <v>182</v>
      </c>
      <c r="M7327" s="65">
        <v>370.70000000000005</v>
      </c>
      <c r="P7327" s="65">
        <f t="shared" si="204"/>
        <v>370.70000000000005</v>
      </c>
    </row>
    <row r="7328" spans="1:18" ht="15">
      <c r="A7328" s="28" t="s">
        <v>2070</v>
      </c>
      <c r="B7328" s="61" t="s">
        <v>2086</v>
      </c>
      <c r="E7328" s="9" t="s">
        <v>277</v>
      </c>
      <c r="F7328" s="9" t="s">
        <v>182</v>
      </c>
      <c r="G7328" s="9" t="s">
        <v>182</v>
      </c>
      <c r="H7328" s="9" t="s">
        <v>182</v>
      </c>
      <c r="I7328" s="9" t="s">
        <v>182</v>
      </c>
      <c r="J7328" s="9" t="s">
        <v>277</v>
      </c>
      <c r="K7328" s="9" t="s">
        <v>182</v>
      </c>
      <c r="L7328" s="9" t="s">
        <v>182</v>
      </c>
      <c r="M7328" s="65">
        <v>360</v>
      </c>
      <c r="P7328" s="65">
        <f t="shared" si="204"/>
        <v>360</v>
      </c>
      <c r="R7328" t="s">
        <v>2297</v>
      </c>
    </row>
    <row r="7329" spans="1:16" ht="15">
      <c r="A7329" s="28" t="s">
        <v>2071</v>
      </c>
      <c r="B7329" s="61" t="s">
        <v>2511</v>
      </c>
      <c r="C7329" s="3"/>
      <c r="D7329" s="3"/>
      <c r="E7329" s="9" t="s">
        <v>277</v>
      </c>
      <c r="F7329" s="9" t="s">
        <v>182</v>
      </c>
      <c r="G7329" s="9" t="s">
        <v>182</v>
      </c>
      <c r="H7329" s="9" t="s">
        <v>182</v>
      </c>
      <c r="I7329" s="9" t="s">
        <v>182</v>
      </c>
      <c r="J7329" s="9" t="s">
        <v>277</v>
      </c>
      <c r="K7329" s="9" t="s">
        <v>182</v>
      </c>
      <c r="L7329" s="9" t="s">
        <v>182</v>
      </c>
      <c r="M7329" s="65">
        <v>359.6</v>
      </c>
      <c r="P7329" s="65">
        <f t="shared" si="204"/>
        <v>359.6</v>
      </c>
    </row>
    <row r="7330" spans="1:16" ht="15">
      <c r="A7330" s="28" t="s">
        <v>2072</v>
      </c>
      <c r="B7330" s="61" t="s">
        <v>2514</v>
      </c>
      <c r="C7330" s="3"/>
      <c r="D7330" s="3"/>
      <c r="E7330" s="9" t="s">
        <v>277</v>
      </c>
      <c r="F7330" s="9" t="s">
        <v>182</v>
      </c>
      <c r="G7330" s="9" t="s">
        <v>182</v>
      </c>
      <c r="H7330" s="9" t="s">
        <v>182</v>
      </c>
      <c r="I7330" s="9" t="s">
        <v>182</v>
      </c>
      <c r="J7330" s="9" t="s">
        <v>277</v>
      </c>
      <c r="K7330" s="9" t="s">
        <v>182</v>
      </c>
      <c r="L7330" s="9" t="s">
        <v>182</v>
      </c>
      <c r="M7330" s="65">
        <v>355.6</v>
      </c>
      <c r="P7330" s="65">
        <f t="shared" si="204"/>
        <v>355.6</v>
      </c>
    </row>
    <row r="7331" spans="1:16" ht="15">
      <c r="A7331" s="28" t="s">
        <v>2149</v>
      </c>
      <c r="B7331" s="61" t="s">
        <v>2513</v>
      </c>
      <c r="C7331" s="3"/>
      <c r="D7331" s="3"/>
      <c r="E7331" s="9" t="s">
        <v>277</v>
      </c>
      <c r="F7331" s="9" t="s">
        <v>182</v>
      </c>
      <c r="G7331" s="9" t="s">
        <v>182</v>
      </c>
      <c r="H7331" s="9" t="s">
        <v>182</v>
      </c>
      <c r="I7331" s="9" t="s">
        <v>182</v>
      </c>
      <c r="J7331" s="9" t="s">
        <v>277</v>
      </c>
      <c r="K7331" s="9" t="s">
        <v>182</v>
      </c>
      <c r="L7331" s="9" t="s">
        <v>182</v>
      </c>
      <c r="M7331" s="65">
        <v>335.4</v>
      </c>
      <c r="P7331" s="65">
        <f t="shared" si="204"/>
        <v>335.4</v>
      </c>
    </row>
    <row r="7332" spans="1:16" ht="15">
      <c r="A7332" s="28" t="s">
        <v>2150</v>
      </c>
      <c r="B7332" s="61" t="s">
        <v>2079</v>
      </c>
      <c r="E7332" s="9" t="s">
        <v>277</v>
      </c>
      <c r="F7332" s="9" t="s">
        <v>182</v>
      </c>
      <c r="G7332" s="9" t="s">
        <v>182</v>
      </c>
      <c r="H7332" s="9" t="s">
        <v>182</v>
      </c>
      <c r="I7332" s="9" t="s">
        <v>182</v>
      </c>
      <c r="J7332" s="9" t="s">
        <v>277</v>
      </c>
      <c r="K7332" s="9" t="s">
        <v>182</v>
      </c>
      <c r="L7332" s="9" t="s">
        <v>182</v>
      </c>
      <c r="M7332" s="65">
        <v>317.10000000000002</v>
      </c>
      <c r="P7332" s="65">
        <f t="shared" si="204"/>
        <v>317.10000000000002</v>
      </c>
    </row>
    <row r="7333" spans="1:16" ht="15">
      <c r="A7333" s="28" t="s">
        <v>2151</v>
      </c>
      <c r="B7333" s="61" t="s">
        <v>4</v>
      </c>
      <c r="E7333" s="9">
        <v>307.8</v>
      </c>
      <c r="F7333" s="9" t="s">
        <v>182</v>
      </c>
      <c r="G7333" s="9" t="s">
        <v>182</v>
      </c>
      <c r="H7333" s="9" t="s">
        <v>182</v>
      </c>
      <c r="I7333" s="9" t="s">
        <v>182</v>
      </c>
      <c r="J7333" s="9" t="s">
        <v>277</v>
      </c>
      <c r="K7333" s="9" t="s">
        <v>182</v>
      </c>
      <c r="L7333" s="9" t="s">
        <v>182</v>
      </c>
      <c r="M7333" s="9" t="s">
        <v>277</v>
      </c>
      <c r="P7333" s="65">
        <f t="shared" si="204"/>
        <v>307.8</v>
      </c>
    </row>
    <row r="7334" spans="1:16" ht="15">
      <c r="A7334" s="238" t="s">
        <v>2480</v>
      </c>
      <c r="B7334" s="61" t="s">
        <v>2083</v>
      </c>
      <c r="E7334" s="9" t="s">
        <v>277</v>
      </c>
      <c r="F7334" s="9" t="s">
        <v>182</v>
      </c>
      <c r="G7334" s="9" t="s">
        <v>182</v>
      </c>
      <c r="H7334" s="9" t="s">
        <v>182</v>
      </c>
      <c r="I7334" s="9" t="s">
        <v>182</v>
      </c>
      <c r="J7334" s="9" t="s">
        <v>277</v>
      </c>
      <c r="K7334" s="9" t="s">
        <v>182</v>
      </c>
      <c r="L7334" s="9" t="s">
        <v>182</v>
      </c>
      <c r="M7334" s="65">
        <v>279.89999999999998</v>
      </c>
      <c r="P7334" s="65">
        <f t="shared" ref="P7334:P7364" si="205">SUM(E7334:M7334)</f>
        <v>279.89999999999998</v>
      </c>
    </row>
    <row r="7335" spans="1:16" ht="15">
      <c r="A7335" s="238" t="s">
        <v>2481</v>
      </c>
      <c r="B7335" s="61" t="s">
        <v>2518</v>
      </c>
      <c r="C7335" s="3"/>
      <c r="D7335" s="3"/>
      <c r="E7335" s="9" t="s">
        <v>277</v>
      </c>
      <c r="F7335" s="9" t="s">
        <v>182</v>
      </c>
      <c r="G7335" s="9" t="s">
        <v>182</v>
      </c>
      <c r="H7335" s="9" t="s">
        <v>182</v>
      </c>
      <c r="I7335" s="9" t="s">
        <v>182</v>
      </c>
      <c r="J7335" s="9" t="s">
        <v>277</v>
      </c>
      <c r="K7335" s="9" t="s">
        <v>182</v>
      </c>
      <c r="L7335" s="9" t="s">
        <v>182</v>
      </c>
      <c r="M7335" s="65">
        <v>265</v>
      </c>
      <c r="P7335" s="65">
        <f t="shared" si="205"/>
        <v>265</v>
      </c>
    </row>
    <row r="7336" spans="1:16" ht="15">
      <c r="A7336" s="238" t="s">
        <v>2482</v>
      </c>
      <c r="B7336" s="61" t="s">
        <v>2078</v>
      </c>
      <c r="E7336" s="9" t="s">
        <v>277</v>
      </c>
      <c r="F7336" s="9" t="s">
        <v>182</v>
      </c>
      <c r="G7336" s="9" t="s">
        <v>182</v>
      </c>
      <c r="H7336" s="9" t="s">
        <v>182</v>
      </c>
      <c r="I7336" s="9" t="s">
        <v>182</v>
      </c>
      <c r="J7336" s="9" t="s">
        <v>277</v>
      </c>
      <c r="K7336" s="9" t="s">
        <v>182</v>
      </c>
      <c r="L7336" s="9" t="s">
        <v>182</v>
      </c>
      <c r="M7336" s="65">
        <v>256.8</v>
      </c>
      <c r="P7336" s="65">
        <f t="shared" si="205"/>
        <v>256.8</v>
      </c>
    </row>
    <row r="7337" spans="1:16" ht="15">
      <c r="A7337" s="238" t="s">
        <v>2483</v>
      </c>
      <c r="B7337" s="61" t="s">
        <v>35</v>
      </c>
      <c r="E7337" s="9">
        <v>249.5</v>
      </c>
      <c r="F7337" s="9" t="s">
        <v>182</v>
      </c>
      <c r="G7337" s="9" t="s">
        <v>182</v>
      </c>
      <c r="H7337" s="9" t="s">
        <v>182</v>
      </c>
      <c r="I7337" s="9" t="s">
        <v>182</v>
      </c>
      <c r="J7337" s="9" t="s">
        <v>277</v>
      </c>
      <c r="K7337" s="9" t="s">
        <v>182</v>
      </c>
      <c r="L7337" s="9" t="s">
        <v>182</v>
      </c>
      <c r="M7337" s="9" t="s">
        <v>277</v>
      </c>
      <c r="P7337" s="65">
        <f t="shared" si="205"/>
        <v>249.5</v>
      </c>
    </row>
    <row r="7338" spans="1:16" ht="15">
      <c r="A7338" s="238" t="s">
        <v>2484</v>
      </c>
      <c r="B7338" s="61" t="s">
        <v>178</v>
      </c>
      <c r="E7338" s="9">
        <v>241.9</v>
      </c>
      <c r="F7338" s="9" t="s">
        <v>182</v>
      </c>
      <c r="G7338" s="9" t="s">
        <v>182</v>
      </c>
      <c r="H7338" s="9" t="s">
        <v>182</v>
      </c>
      <c r="I7338" s="9" t="s">
        <v>182</v>
      </c>
      <c r="J7338" s="9" t="s">
        <v>277</v>
      </c>
      <c r="K7338" s="9" t="s">
        <v>182</v>
      </c>
      <c r="L7338" s="9" t="s">
        <v>182</v>
      </c>
      <c r="M7338" s="9" t="s">
        <v>277</v>
      </c>
      <c r="P7338" s="65">
        <f t="shared" si="205"/>
        <v>241.9</v>
      </c>
    </row>
    <row r="7339" spans="1:16" ht="15">
      <c r="A7339" s="238" t="s">
        <v>2485</v>
      </c>
      <c r="B7339" s="170" t="s">
        <v>1614</v>
      </c>
      <c r="E7339" s="9" t="s">
        <v>277</v>
      </c>
      <c r="F7339" s="9" t="s">
        <v>182</v>
      </c>
      <c r="G7339" s="9" t="s">
        <v>182</v>
      </c>
      <c r="H7339" s="9" t="s">
        <v>182</v>
      </c>
      <c r="I7339" s="9" t="s">
        <v>182</v>
      </c>
      <c r="J7339" s="9" t="s">
        <v>277</v>
      </c>
      <c r="K7339" s="9" t="s">
        <v>182</v>
      </c>
      <c r="L7339" s="9" t="s">
        <v>182</v>
      </c>
      <c r="M7339" s="65">
        <v>238.4</v>
      </c>
      <c r="P7339" s="65">
        <f t="shared" si="205"/>
        <v>238.4</v>
      </c>
    </row>
    <row r="7340" spans="1:16" ht="15">
      <c r="A7340" s="238" t="s">
        <v>2486</v>
      </c>
      <c r="B7340" s="61" t="s">
        <v>2510</v>
      </c>
      <c r="C7340" s="3"/>
      <c r="D7340" s="3"/>
      <c r="E7340" s="9" t="s">
        <v>277</v>
      </c>
      <c r="F7340" s="9" t="s">
        <v>182</v>
      </c>
      <c r="G7340" s="9" t="s">
        <v>182</v>
      </c>
      <c r="H7340" s="9" t="s">
        <v>182</v>
      </c>
      <c r="I7340" s="9" t="s">
        <v>182</v>
      </c>
      <c r="J7340" s="9" t="s">
        <v>277</v>
      </c>
      <c r="K7340" s="9" t="s">
        <v>182</v>
      </c>
      <c r="L7340" s="9" t="s">
        <v>182</v>
      </c>
      <c r="M7340" s="65">
        <v>217.1</v>
      </c>
      <c r="P7340" s="65">
        <f t="shared" si="205"/>
        <v>217.1</v>
      </c>
    </row>
    <row r="7341" spans="1:16" ht="15">
      <c r="A7341" s="238" t="s">
        <v>2487</v>
      </c>
      <c r="B7341" s="61" t="s">
        <v>2080</v>
      </c>
      <c r="E7341" s="9" t="s">
        <v>277</v>
      </c>
      <c r="F7341" s="9" t="s">
        <v>182</v>
      </c>
      <c r="G7341" s="9" t="s">
        <v>182</v>
      </c>
      <c r="H7341" s="9" t="s">
        <v>182</v>
      </c>
      <c r="I7341" s="9" t="s">
        <v>182</v>
      </c>
      <c r="J7341" s="9" t="s">
        <v>277</v>
      </c>
      <c r="K7341" s="9" t="s">
        <v>182</v>
      </c>
      <c r="L7341" s="9" t="s">
        <v>182</v>
      </c>
      <c r="M7341" s="65">
        <v>156</v>
      </c>
      <c r="P7341" s="65">
        <f t="shared" si="205"/>
        <v>156</v>
      </c>
    </row>
    <row r="7342" spans="1:16" ht="15">
      <c r="A7342" s="238" t="s">
        <v>2488</v>
      </c>
      <c r="B7342" s="61" t="s">
        <v>2528</v>
      </c>
      <c r="C7342" s="3"/>
      <c r="D7342" s="3"/>
      <c r="E7342" s="9" t="s">
        <v>277</v>
      </c>
      <c r="F7342" s="9" t="s">
        <v>182</v>
      </c>
      <c r="G7342" s="9" t="s">
        <v>182</v>
      </c>
      <c r="H7342" s="9" t="s">
        <v>182</v>
      </c>
      <c r="I7342" s="9" t="s">
        <v>182</v>
      </c>
      <c r="J7342" s="9" t="s">
        <v>277</v>
      </c>
      <c r="K7342" s="9" t="s">
        <v>182</v>
      </c>
      <c r="L7342" s="9" t="s">
        <v>182</v>
      </c>
      <c r="M7342" s="65">
        <v>141.1</v>
      </c>
      <c r="P7342" s="65">
        <f t="shared" si="205"/>
        <v>141.1</v>
      </c>
    </row>
    <row r="7343" spans="1:16" ht="15">
      <c r="A7343" s="238" t="s">
        <v>2489</v>
      </c>
      <c r="B7343" s="61" t="s">
        <v>2520</v>
      </c>
      <c r="C7343" s="3"/>
      <c r="D7343" s="3"/>
      <c r="E7343" s="9" t="s">
        <v>277</v>
      </c>
      <c r="F7343" s="9" t="s">
        <v>182</v>
      </c>
      <c r="G7343" s="9" t="s">
        <v>182</v>
      </c>
      <c r="H7343" s="9" t="s">
        <v>182</v>
      </c>
      <c r="I7343" s="9" t="s">
        <v>182</v>
      </c>
      <c r="J7343" s="9" t="s">
        <v>277</v>
      </c>
      <c r="K7343" s="9" t="s">
        <v>182</v>
      </c>
      <c r="L7343" s="9" t="s">
        <v>182</v>
      </c>
      <c r="M7343" s="65">
        <v>131.79999999999998</v>
      </c>
      <c r="P7343" s="65">
        <f t="shared" si="205"/>
        <v>131.79999999999998</v>
      </c>
    </row>
    <row r="7344" spans="1:16" ht="15">
      <c r="A7344" s="238" t="s">
        <v>2490</v>
      </c>
      <c r="B7344" s="61" t="s">
        <v>2522</v>
      </c>
      <c r="C7344" s="3"/>
      <c r="D7344" s="3"/>
      <c r="E7344" s="9" t="s">
        <v>277</v>
      </c>
      <c r="F7344" s="9" t="s">
        <v>182</v>
      </c>
      <c r="G7344" s="9" t="s">
        <v>182</v>
      </c>
      <c r="H7344" s="9" t="s">
        <v>182</v>
      </c>
      <c r="I7344" s="9" t="s">
        <v>182</v>
      </c>
      <c r="J7344" s="9" t="s">
        <v>277</v>
      </c>
      <c r="K7344" s="9" t="s">
        <v>182</v>
      </c>
      <c r="L7344" s="9" t="s">
        <v>182</v>
      </c>
      <c r="M7344" s="65">
        <v>128.80000000000001</v>
      </c>
      <c r="P7344" s="65">
        <f t="shared" si="205"/>
        <v>128.80000000000001</v>
      </c>
    </row>
    <row r="7345" spans="1:16" ht="15">
      <c r="A7345" s="238" t="s">
        <v>2491</v>
      </c>
      <c r="B7345" s="61" t="s">
        <v>2526</v>
      </c>
      <c r="C7345" s="3"/>
      <c r="D7345" s="3"/>
      <c r="E7345" s="9" t="s">
        <v>277</v>
      </c>
      <c r="F7345" s="9" t="s">
        <v>182</v>
      </c>
      <c r="G7345" s="9" t="s">
        <v>182</v>
      </c>
      <c r="H7345" s="9" t="s">
        <v>182</v>
      </c>
      <c r="I7345" s="9" t="s">
        <v>182</v>
      </c>
      <c r="J7345" s="9" t="s">
        <v>277</v>
      </c>
      <c r="K7345" s="9" t="s">
        <v>182</v>
      </c>
      <c r="L7345" s="9" t="s">
        <v>182</v>
      </c>
      <c r="M7345" s="65">
        <v>112.40000000000002</v>
      </c>
      <c r="P7345" s="65">
        <f t="shared" si="205"/>
        <v>112.40000000000002</v>
      </c>
    </row>
    <row r="7346" spans="1:16" ht="15">
      <c r="A7346" s="238" t="s">
        <v>2492</v>
      </c>
      <c r="B7346" s="61" t="s">
        <v>636</v>
      </c>
      <c r="E7346" s="9" t="s">
        <v>277</v>
      </c>
      <c r="F7346" s="9" t="s">
        <v>182</v>
      </c>
      <c r="G7346" s="9" t="s">
        <v>182</v>
      </c>
      <c r="H7346" s="9" t="s">
        <v>182</v>
      </c>
      <c r="I7346" s="9" t="s">
        <v>182</v>
      </c>
      <c r="J7346" s="9" t="s">
        <v>277</v>
      </c>
      <c r="K7346" s="9" t="s">
        <v>182</v>
      </c>
      <c r="L7346" s="9" t="s">
        <v>182</v>
      </c>
      <c r="M7346" s="9" t="s">
        <v>277</v>
      </c>
      <c r="P7346" s="65">
        <f t="shared" si="205"/>
        <v>0</v>
      </c>
    </row>
    <row r="7347" spans="1:16" ht="15">
      <c r="A7347" s="238" t="s">
        <v>2493</v>
      </c>
      <c r="B7347" s="61" t="s">
        <v>2087</v>
      </c>
      <c r="E7347" s="9" t="s">
        <v>277</v>
      </c>
      <c r="F7347" s="9" t="s">
        <v>182</v>
      </c>
      <c r="G7347" s="9" t="s">
        <v>182</v>
      </c>
      <c r="H7347" s="9" t="s">
        <v>182</v>
      </c>
      <c r="I7347" s="9" t="s">
        <v>182</v>
      </c>
      <c r="J7347" s="9" t="s">
        <v>277</v>
      </c>
      <c r="K7347" s="9" t="s">
        <v>182</v>
      </c>
      <c r="L7347" s="9" t="s">
        <v>182</v>
      </c>
      <c r="M7347" s="9" t="s">
        <v>277</v>
      </c>
      <c r="P7347" s="65">
        <f t="shared" si="205"/>
        <v>0</v>
      </c>
    </row>
    <row r="7348" spans="1:16" ht="15">
      <c r="A7348" s="238" t="s">
        <v>2494</v>
      </c>
      <c r="B7348" s="61" t="s">
        <v>163</v>
      </c>
      <c r="E7348" s="9" t="s">
        <v>277</v>
      </c>
      <c r="F7348" s="9" t="s">
        <v>182</v>
      </c>
      <c r="G7348" s="9" t="s">
        <v>182</v>
      </c>
      <c r="H7348" s="9" t="s">
        <v>182</v>
      </c>
      <c r="I7348" s="9" t="s">
        <v>182</v>
      </c>
      <c r="J7348" s="9" t="s">
        <v>277</v>
      </c>
      <c r="K7348" s="9" t="s">
        <v>182</v>
      </c>
      <c r="L7348" s="9" t="s">
        <v>182</v>
      </c>
      <c r="M7348" s="9" t="s">
        <v>277</v>
      </c>
      <c r="P7348" s="65">
        <f t="shared" si="205"/>
        <v>0</v>
      </c>
    </row>
    <row r="7349" spans="1:16" ht="15">
      <c r="A7349" s="238" t="s">
        <v>2495</v>
      </c>
      <c r="B7349" s="28" t="s">
        <v>611</v>
      </c>
      <c r="E7349" s="9" t="s">
        <v>277</v>
      </c>
      <c r="F7349" s="9" t="s">
        <v>182</v>
      </c>
      <c r="G7349" s="9" t="s">
        <v>182</v>
      </c>
      <c r="H7349" s="9" t="s">
        <v>182</v>
      </c>
      <c r="I7349" s="9" t="s">
        <v>182</v>
      </c>
      <c r="J7349" s="9" t="s">
        <v>277</v>
      </c>
      <c r="K7349" s="9" t="s">
        <v>182</v>
      </c>
      <c r="L7349" s="9" t="s">
        <v>182</v>
      </c>
      <c r="M7349" s="9" t="s">
        <v>277</v>
      </c>
      <c r="P7349" s="65">
        <f t="shared" si="205"/>
        <v>0</v>
      </c>
    </row>
    <row r="7350" spans="1:16" ht="15">
      <c r="A7350" s="238" t="s">
        <v>2496</v>
      </c>
      <c r="B7350" s="61" t="s">
        <v>640</v>
      </c>
      <c r="E7350" s="9" t="s">
        <v>277</v>
      </c>
      <c r="F7350" s="9" t="s">
        <v>182</v>
      </c>
      <c r="G7350" s="9" t="s">
        <v>182</v>
      </c>
      <c r="H7350" s="9" t="s">
        <v>182</v>
      </c>
      <c r="I7350" s="9" t="s">
        <v>182</v>
      </c>
      <c r="J7350" s="9" t="s">
        <v>277</v>
      </c>
      <c r="K7350" s="9" t="s">
        <v>182</v>
      </c>
      <c r="L7350" s="9" t="s">
        <v>182</v>
      </c>
      <c r="M7350" s="9" t="s">
        <v>277</v>
      </c>
      <c r="P7350" s="65">
        <f t="shared" si="205"/>
        <v>0</v>
      </c>
    </row>
    <row r="7351" spans="1:16" ht="15">
      <c r="A7351" s="238" t="s">
        <v>2497</v>
      </c>
      <c r="B7351" s="181" t="s">
        <v>1266</v>
      </c>
      <c r="C7351" s="3"/>
      <c r="D7351" s="3"/>
      <c r="E7351" s="9" t="s">
        <v>277</v>
      </c>
      <c r="F7351" s="9" t="s">
        <v>182</v>
      </c>
      <c r="G7351" s="9" t="s">
        <v>182</v>
      </c>
      <c r="H7351" s="9" t="s">
        <v>182</v>
      </c>
      <c r="I7351" s="9" t="s">
        <v>182</v>
      </c>
      <c r="J7351" s="9" t="s">
        <v>277</v>
      </c>
      <c r="K7351" s="9" t="s">
        <v>182</v>
      </c>
      <c r="L7351" s="9" t="s">
        <v>182</v>
      </c>
      <c r="M7351" s="9" t="s">
        <v>277</v>
      </c>
      <c r="P7351" s="65">
        <f t="shared" si="205"/>
        <v>0</v>
      </c>
    </row>
    <row r="7352" spans="1:16" ht="15">
      <c r="A7352" s="238" t="s">
        <v>2498</v>
      </c>
      <c r="B7352" s="226" t="s">
        <v>2073</v>
      </c>
      <c r="E7352" s="9" t="s">
        <v>277</v>
      </c>
      <c r="F7352" s="9" t="s">
        <v>182</v>
      </c>
      <c r="G7352" s="9" t="s">
        <v>182</v>
      </c>
      <c r="H7352" s="9" t="s">
        <v>182</v>
      </c>
      <c r="I7352" s="9" t="s">
        <v>182</v>
      </c>
      <c r="J7352" s="9" t="s">
        <v>277</v>
      </c>
      <c r="K7352" s="9" t="s">
        <v>182</v>
      </c>
      <c r="L7352" s="9" t="s">
        <v>182</v>
      </c>
      <c r="M7352" s="9" t="s">
        <v>277</v>
      </c>
      <c r="P7352" s="65">
        <f t="shared" si="205"/>
        <v>0</v>
      </c>
    </row>
    <row r="7353" spans="1:16" ht="15">
      <c r="A7353" s="238" t="s">
        <v>2499</v>
      </c>
      <c r="B7353" s="61" t="s">
        <v>650</v>
      </c>
      <c r="E7353" s="9" t="s">
        <v>277</v>
      </c>
      <c r="F7353" s="9" t="s">
        <v>182</v>
      </c>
      <c r="G7353" s="9" t="s">
        <v>182</v>
      </c>
      <c r="H7353" s="9" t="s">
        <v>182</v>
      </c>
      <c r="I7353" s="9" t="s">
        <v>182</v>
      </c>
      <c r="J7353" s="9" t="s">
        <v>277</v>
      </c>
      <c r="K7353" s="9" t="s">
        <v>182</v>
      </c>
      <c r="L7353" s="9" t="s">
        <v>182</v>
      </c>
      <c r="M7353" s="9" t="s">
        <v>277</v>
      </c>
      <c r="P7353" s="65">
        <f t="shared" si="205"/>
        <v>0</v>
      </c>
    </row>
    <row r="7354" spans="1:16" ht="15">
      <c r="A7354" s="238" t="s">
        <v>2500</v>
      </c>
      <c r="B7354" s="170" t="s">
        <v>1275</v>
      </c>
      <c r="C7354" s="3"/>
      <c r="D7354" s="3"/>
      <c r="E7354" s="9" t="s">
        <v>277</v>
      </c>
      <c r="F7354" s="9" t="s">
        <v>182</v>
      </c>
      <c r="G7354" s="9" t="s">
        <v>182</v>
      </c>
      <c r="H7354" s="9" t="s">
        <v>182</v>
      </c>
      <c r="I7354" s="9" t="s">
        <v>182</v>
      </c>
      <c r="J7354" s="9" t="s">
        <v>277</v>
      </c>
      <c r="K7354" s="9" t="s">
        <v>182</v>
      </c>
      <c r="L7354" s="9" t="s">
        <v>182</v>
      </c>
      <c r="M7354" s="9" t="s">
        <v>277</v>
      </c>
      <c r="P7354" s="65">
        <f t="shared" si="205"/>
        <v>0</v>
      </c>
    </row>
    <row r="7355" spans="1:16" ht="15">
      <c r="A7355" s="238" t="s">
        <v>2501</v>
      </c>
      <c r="B7355" s="170" t="s">
        <v>1594</v>
      </c>
      <c r="E7355" s="9" t="s">
        <v>277</v>
      </c>
      <c r="F7355" s="9" t="s">
        <v>182</v>
      </c>
      <c r="G7355" s="9" t="s">
        <v>182</v>
      </c>
      <c r="H7355" s="9" t="s">
        <v>182</v>
      </c>
      <c r="I7355" s="9" t="s">
        <v>182</v>
      </c>
      <c r="J7355" s="9" t="s">
        <v>277</v>
      </c>
      <c r="K7355" s="9" t="s">
        <v>182</v>
      </c>
      <c r="L7355" s="9" t="s">
        <v>182</v>
      </c>
      <c r="M7355" s="9" t="s">
        <v>277</v>
      </c>
      <c r="P7355" s="65">
        <f t="shared" si="205"/>
        <v>0</v>
      </c>
    </row>
    <row r="7356" spans="1:16" ht="15">
      <c r="A7356" s="238" t="s">
        <v>2502</v>
      </c>
      <c r="B7356" s="170" t="s">
        <v>1274</v>
      </c>
      <c r="C7356" s="3"/>
      <c r="D7356" s="3"/>
      <c r="E7356" s="9" t="s">
        <v>277</v>
      </c>
      <c r="F7356" s="9" t="s">
        <v>182</v>
      </c>
      <c r="G7356" s="9" t="s">
        <v>182</v>
      </c>
      <c r="H7356" s="9" t="s">
        <v>182</v>
      </c>
      <c r="I7356" s="9" t="s">
        <v>182</v>
      </c>
      <c r="J7356" s="9" t="s">
        <v>277</v>
      </c>
      <c r="K7356" s="9" t="s">
        <v>182</v>
      </c>
      <c r="L7356" s="9" t="s">
        <v>182</v>
      </c>
      <c r="M7356" s="9" t="s">
        <v>277</v>
      </c>
      <c r="P7356" s="65">
        <f t="shared" si="205"/>
        <v>0</v>
      </c>
    </row>
    <row r="7357" spans="1:16" ht="15">
      <c r="A7357" s="238" t="s">
        <v>2531</v>
      </c>
      <c r="B7357" s="170" t="s">
        <v>1616</v>
      </c>
      <c r="E7357" s="9" t="s">
        <v>277</v>
      </c>
      <c r="F7357" s="9" t="s">
        <v>182</v>
      </c>
      <c r="G7357" s="9" t="s">
        <v>182</v>
      </c>
      <c r="H7357" s="9" t="s">
        <v>182</v>
      </c>
      <c r="I7357" s="9" t="s">
        <v>182</v>
      </c>
      <c r="J7357" s="9" t="s">
        <v>277</v>
      </c>
      <c r="K7357" s="9" t="s">
        <v>182</v>
      </c>
      <c r="L7357" s="9" t="s">
        <v>182</v>
      </c>
      <c r="M7357" s="9" t="s">
        <v>277</v>
      </c>
      <c r="P7357" s="65">
        <f t="shared" si="205"/>
        <v>0</v>
      </c>
    </row>
    <row r="7358" spans="1:16" ht="15">
      <c r="A7358" s="238" t="s">
        <v>2613</v>
      </c>
      <c r="B7358" s="170" t="s">
        <v>1273</v>
      </c>
      <c r="C7358" s="3"/>
      <c r="D7358" s="3"/>
      <c r="E7358" s="9" t="s">
        <v>277</v>
      </c>
      <c r="F7358" s="9" t="s">
        <v>182</v>
      </c>
      <c r="G7358" s="9" t="s">
        <v>182</v>
      </c>
      <c r="H7358" s="9" t="s">
        <v>182</v>
      </c>
      <c r="I7358" s="9" t="s">
        <v>182</v>
      </c>
      <c r="J7358" s="9" t="s">
        <v>277</v>
      </c>
      <c r="K7358" s="9" t="s">
        <v>182</v>
      </c>
      <c r="L7358" s="9" t="s">
        <v>182</v>
      </c>
      <c r="M7358" s="9" t="s">
        <v>277</v>
      </c>
      <c r="P7358" s="65">
        <f t="shared" si="205"/>
        <v>0</v>
      </c>
    </row>
    <row r="7359" spans="1:16" ht="15">
      <c r="A7359" s="238" t="s">
        <v>2626</v>
      </c>
      <c r="B7359" s="61" t="s">
        <v>157</v>
      </c>
      <c r="E7359" s="9" t="s">
        <v>277</v>
      </c>
      <c r="F7359" s="9" t="s">
        <v>182</v>
      </c>
      <c r="G7359" s="9" t="s">
        <v>182</v>
      </c>
      <c r="H7359" s="9" t="s">
        <v>182</v>
      </c>
      <c r="I7359" s="9" t="s">
        <v>182</v>
      </c>
      <c r="J7359" s="9" t="s">
        <v>277</v>
      </c>
      <c r="K7359" s="9" t="s">
        <v>182</v>
      </c>
      <c r="L7359" s="9" t="s">
        <v>182</v>
      </c>
      <c r="M7359" s="9" t="s">
        <v>277</v>
      </c>
      <c r="P7359" s="65">
        <f t="shared" si="205"/>
        <v>0</v>
      </c>
    </row>
    <row r="7360" spans="1:16" ht="15">
      <c r="A7360" s="238" t="s">
        <v>2662</v>
      </c>
      <c r="B7360" s="170" t="s">
        <v>1595</v>
      </c>
      <c r="E7360" s="9" t="s">
        <v>277</v>
      </c>
      <c r="F7360" s="9" t="s">
        <v>182</v>
      </c>
      <c r="G7360" s="9" t="s">
        <v>182</v>
      </c>
      <c r="H7360" s="9" t="s">
        <v>182</v>
      </c>
      <c r="I7360" s="9" t="s">
        <v>182</v>
      </c>
      <c r="J7360" s="9" t="s">
        <v>277</v>
      </c>
      <c r="K7360" s="9" t="s">
        <v>182</v>
      </c>
      <c r="L7360" s="9" t="s">
        <v>182</v>
      </c>
      <c r="M7360" s="9" t="s">
        <v>277</v>
      </c>
      <c r="P7360" s="65">
        <f t="shared" si="205"/>
        <v>0</v>
      </c>
    </row>
    <row r="7361" spans="1:16" ht="15">
      <c r="A7361" s="238" t="s">
        <v>2663</v>
      </c>
      <c r="B7361" s="61" t="s">
        <v>2088</v>
      </c>
      <c r="E7361" s="9" t="s">
        <v>277</v>
      </c>
      <c r="F7361" s="9" t="s">
        <v>182</v>
      </c>
      <c r="G7361" s="9" t="s">
        <v>182</v>
      </c>
      <c r="H7361" s="9" t="s">
        <v>182</v>
      </c>
      <c r="I7361" s="9" t="s">
        <v>182</v>
      </c>
      <c r="J7361" s="9" t="s">
        <v>277</v>
      </c>
      <c r="K7361" s="9" t="s">
        <v>182</v>
      </c>
      <c r="L7361" s="9" t="s">
        <v>182</v>
      </c>
      <c r="M7361" s="9" t="s">
        <v>277</v>
      </c>
      <c r="P7361" s="65">
        <f t="shared" si="205"/>
        <v>0</v>
      </c>
    </row>
    <row r="7362" spans="1:16" ht="15">
      <c r="A7362" s="238" t="s">
        <v>2664</v>
      </c>
      <c r="B7362" s="61" t="s">
        <v>2098</v>
      </c>
      <c r="E7362" s="9" t="s">
        <v>277</v>
      </c>
      <c r="F7362" s="9" t="s">
        <v>182</v>
      </c>
      <c r="G7362" s="9" t="s">
        <v>182</v>
      </c>
      <c r="H7362" s="9" t="s">
        <v>182</v>
      </c>
      <c r="I7362" s="9" t="s">
        <v>182</v>
      </c>
      <c r="J7362" s="9" t="s">
        <v>277</v>
      </c>
      <c r="K7362" s="9" t="s">
        <v>182</v>
      </c>
      <c r="L7362" s="9" t="s">
        <v>182</v>
      </c>
      <c r="M7362" s="9" t="s">
        <v>277</v>
      </c>
      <c r="P7362" s="65">
        <f t="shared" si="205"/>
        <v>0</v>
      </c>
    </row>
    <row r="7363" spans="1:16" ht="15">
      <c r="A7363" s="238" t="s">
        <v>2665</v>
      </c>
      <c r="B7363" s="170" t="s">
        <v>1294</v>
      </c>
      <c r="C7363" s="3"/>
      <c r="D7363" s="3"/>
      <c r="E7363" s="9" t="s">
        <v>277</v>
      </c>
      <c r="F7363" s="9" t="s">
        <v>182</v>
      </c>
      <c r="G7363" s="9" t="s">
        <v>182</v>
      </c>
      <c r="H7363" s="9" t="s">
        <v>182</v>
      </c>
      <c r="I7363" s="9" t="s">
        <v>182</v>
      </c>
      <c r="J7363" s="9" t="s">
        <v>277</v>
      </c>
      <c r="K7363" s="9" t="s">
        <v>182</v>
      </c>
      <c r="L7363" s="9" t="s">
        <v>182</v>
      </c>
      <c r="M7363" s="9" t="s">
        <v>277</v>
      </c>
      <c r="P7363" s="65">
        <f t="shared" si="205"/>
        <v>0</v>
      </c>
    </row>
    <row r="7364" spans="1:16" ht="15">
      <c r="A7364" s="238" t="s">
        <v>2666</v>
      </c>
      <c r="B7364" s="170" t="s">
        <v>1282</v>
      </c>
      <c r="C7364" s="3"/>
      <c r="D7364" s="3"/>
      <c r="E7364" s="9" t="s">
        <v>277</v>
      </c>
      <c r="F7364" s="9" t="s">
        <v>182</v>
      </c>
      <c r="G7364" s="9" t="s">
        <v>182</v>
      </c>
      <c r="H7364" s="9" t="s">
        <v>182</v>
      </c>
      <c r="I7364" s="9" t="s">
        <v>182</v>
      </c>
      <c r="J7364" s="9" t="s">
        <v>277</v>
      </c>
      <c r="K7364" s="9" t="s">
        <v>182</v>
      </c>
      <c r="L7364" s="9" t="s">
        <v>182</v>
      </c>
      <c r="M7364" s="9" t="s">
        <v>277</v>
      </c>
      <c r="P7364" s="65">
        <f t="shared" si="205"/>
        <v>0</v>
      </c>
    </row>
  </sheetData>
  <sortState xmlns:xlrd2="http://schemas.microsoft.com/office/spreadsheetml/2017/richdata2" ref="B169:B199">
    <sortCondition ref="B169:B199"/>
  </sortState>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69"/>
  <sheetViews>
    <sheetView zoomScale="90" zoomScaleNormal="90" workbookViewId="0">
      <selection activeCell="H178" sqref="H178:H179"/>
    </sheetView>
  </sheetViews>
  <sheetFormatPr defaultColWidth="11.42578125" defaultRowHeight="12.75"/>
  <cols>
    <col min="1" max="1" width="21.7109375" customWidth="1"/>
    <col min="2" max="13" width="20.7109375" customWidth="1"/>
  </cols>
  <sheetData>
    <row r="1" spans="1:9" ht="25.5">
      <c r="A1" s="23" t="s">
        <v>4588</v>
      </c>
      <c r="D1" s="353" t="s">
        <v>4623</v>
      </c>
      <c r="E1" s="353"/>
      <c r="F1" s="353"/>
      <c r="G1" s="353"/>
    </row>
    <row r="2" spans="1:9" ht="15.6" customHeight="1">
      <c r="A2" s="311" t="s">
        <v>2165</v>
      </c>
    </row>
    <row r="3" spans="1:9" ht="15.6" customHeight="1">
      <c r="A3" s="330" t="s">
        <v>4589</v>
      </c>
    </row>
    <row r="4" spans="1:9" ht="13.15" customHeight="1">
      <c r="A4" s="25" t="s">
        <v>1281</v>
      </c>
      <c r="B4" s="294" t="s">
        <v>1814</v>
      </c>
      <c r="C4" s="183" t="s">
        <v>4661</v>
      </c>
    </row>
    <row r="5" spans="1:9" ht="13.15" customHeight="1">
      <c r="A5" s="26" t="s">
        <v>600</v>
      </c>
      <c r="B5" s="279" t="s">
        <v>1281</v>
      </c>
    </row>
    <row r="6" spans="1:9" ht="13.15" customHeight="1">
      <c r="A6" s="21" t="s">
        <v>2514</v>
      </c>
      <c r="B6" s="305" t="s">
        <v>4660</v>
      </c>
    </row>
    <row r="7" spans="1:9" ht="13.15" customHeight="1">
      <c r="A7" s="34"/>
      <c r="B7" s="3"/>
    </row>
    <row r="8" spans="1:9" ht="15.6" customHeight="1">
      <c r="A8" s="24" t="s">
        <v>4590</v>
      </c>
    </row>
    <row r="9" spans="1:9" ht="13.15" customHeight="1">
      <c r="A9" s="25" t="s">
        <v>2508</v>
      </c>
      <c r="B9" s="294" t="s">
        <v>1814</v>
      </c>
      <c r="C9" s="183" t="s">
        <v>4662</v>
      </c>
      <c r="D9" s="234"/>
      <c r="E9" s="234"/>
      <c r="F9" s="234"/>
      <c r="G9" s="234"/>
      <c r="H9" s="107"/>
    </row>
    <row r="10" spans="1:9" ht="13.15" customHeight="1">
      <c r="A10" s="26" t="s">
        <v>3181</v>
      </c>
      <c r="B10" s="279" t="s">
        <v>3181</v>
      </c>
      <c r="C10" s="25"/>
      <c r="D10" s="25"/>
      <c r="E10" s="25"/>
      <c r="F10" s="25"/>
      <c r="G10" s="25"/>
      <c r="I10" s="183"/>
    </row>
    <row r="11" spans="1:9" ht="13.15" customHeight="1">
      <c r="A11" s="21" t="s">
        <v>152</v>
      </c>
      <c r="B11" s="305" t="s">
        <v>4660</v>
      </c>
      <c r="C11" s="26"/>
      <c r="D11" s="26"/>
      <c r="E11" s="26"/>
      <c r="F11" s="26"/>
      <c r="G11" s="26"/>
      <c r="H11" s="3"/>
      <c r="I11" s="183" t="s">
        <v>2297</v>
      </c>
    </row>
    <row r="12" spans="1:9" ht="13.15" customHeight="1">
      <c r="A12" s="21"/>
      <c r="B12" s="1"/>
      <c r="C12" s="21"/>
      <c r="D12" s="21"/>
      <c r="E12" s="21"/>
      <c r="F12" s="21"/>
      <c r="G12" s="21"/>
    </row>
    <row r="13" spans="1:9" ht="15.6" customHeight="1">
      <c r="A13" s="24" t="s">
        <v>4591</v>
      </c>
      <c r="H13" s="1"/>
    </row>
    <row r="14" spans="1:9" ht="13.15" customHeight="1">
      <c r="A14" s="25" t="s">
        <v>3156</v>
      </c>
      <c r="B14" s="294" t="s">
        <v>1814</v>
      </c>
      <c r="C14" s="183" t="s">
        <v>4663</v>
      </c>
    </row>
    <row r="15" spans="1:9" ht="13.15" customHeight="1">
      <c r="A15" s="26" t="s">
        <v>655</v>
      </c>
      <c r="B15" s="279" t="s">
        <v>2508</v>
      </c>
      <c r="F15" s="293"/>
    </row>
    <row r="16" spans="1:9" ht="13.15" customHeight="1">
      <c r="A16" s="21" t="s">
        <v>3164</v>
      </c>
      <c r="B16" s="305" t="s">
        <v>4660</v>
      </c>
    </row>
    <row r="17" spans="1:9" ht="13.15" customHeight="1">
      <c r="A17" s="21"/>
      <c r="C17" s="183"/>
      <c r="D17" t="s">
        <v>2297</v>
      </c>
    </row>
    <row r="18" spans="1:9" ht="15.6" customHeight="1">
      <c r="A18" s="399" t="s">
        <v>4592</v>
      </c>
      <c r="B18" s="353"/>
    </row>
    <row r="19" spans="1:9" ht="13.15" customHeight="1">
      <c r="A19" s="234" t="s">
        <v>3357</v>
      </c>
      <c r="B19" s="234" t="s">
        <v>1946</v>
      </c>
      <c r="C19" s="234" t="s">
        <v>1947</v>
      </c>
      <c r="D19" s="234" t="s">
        <v>1948</v>
      </c>
      <c r="E19" s="234" t="s">
        <v>1949</v>
      </c>
      <c r="F19" s="234" t="s">
        <v>1950</v>
      </c>
      <c r="G19" s="234" t="s">
        <v>40</v>
      </c>
      <c r="H19" s="294" t="s">
        <v>1814</v>
      </c>
      <c r="I19" s="183" t="s">
        <v>4664</v>
      </c>
    </row>
    <row r="20" spans="1:9" ht="13.15" customHeight="1">
      <c r="A20" s="25" t="s">
        <v>3160</v>
      </c>
      <c r="B20" s="25" t="s">
        <v>152</v>
      </c>
      <c r="C20" s="25" t="s">
        <v>4659</v>
      </c>
      <c r="D20" s="25" t="s">
        <v>630</v>
      </c>
      <c r="E20" s="25" t="s">
        <v>3168</v>
      </c>
      <c r="F20" s="25" t="s">
        <v>3149</v>
      </c>
      <c r="G20" s="25" t="s">
        <v>2090</v>
      </c>
      <c r="H20" s="279" t="s">
        <v>2090</v>
      </c>
    </row>
    <row r="21" spans="1:9" ht="13.15" customHeight="1">
      <c r="A21" s="26" t="s">
        <v>630</v>
      </c>
      <c r="B21" s="26" t="s">
        <v>3149</v>
      </c>
      <c r="C21" s="26" t="s">
        <v>27</v>
      </c>
      <c r="D21" s="26" t="s">
        <v>152</v>
      </c>
      <c r="E21" s="26" t="s">
        <v>2526</v>
      </c>
      <c r="F21" s="26" t="s">
        <v>3168</v>
      </c>
      <c r="G21" s="26" t="s">
        <v>3826</v>
      </c>
      <c r="H21" s="305" t="s">
        <v>4660</v>
      </c>
    </row>
    <row r="22" spans="1:9" ht="13.15" customHeight="1">
      <c r="A22" s="21" t="s">
        <v>3829</v>
      </c>
      <c r="B22" s="21" t="s">
        <v>630</v>
      </c>
      <c r="C22" s="21" t="s">
        <v>1584</v>
      </c>
      <c r="D22" s="21" t="s">
        <v>3149</v>
      </c>
      <c r="E22" s="21" t="s">
        <v>3846</v>
      </c>
      <c r="F22" s="21" t="s">
        <v>629</v>
      </c>
      <c r="G22" s="21" t="s">
        <v>2525</v>
      </c>
    </row>
    <row r="23" spans="1:9" ht="13.15" customHeight="1">
      <c r="A23" s="222" t="s">
        <v>3827</v>
      </c>
      <c r="B23" s="222" t="s">
        <v>2526</v>
      </c>
      <c r="C23" s="222" t="s">
        <v>2090</v>
      </c>
      <c r="D23" s="222" t="s">
        <v>3819</v>
      </c>
      <c r="E23" s="222" t="s">
        <v>152</v>
      </c>
      <c r="F23" s="222" t="s">
        <v>1596</v>
      </c>
      <c r="G23" s="21"/>
    </row>
    <row r="24" spans="1:9" ht="13.15" customHeight="1">
      <c r="A24" t="s">
        <v>37</v>
      </c>
      <c r="B24" t="s">
        <v>3168</v>
      </c>
      <c r="C24" t="s">
        <v>2077</v>
      </c>
      <c r="D24" t="s">
        <v>3158</v>
      </c>
      <c r="E24" t="s">
        <v>630</v>
      </c>
      <c r="F24" t="s">
        <v>3151</v>
      </c>
      <c r="G24" s="21"/>
    </row>
    <row r="25" spans="1:9" ht="13.15" customHeight="1">
      <c r="A25" s="21"/>
      <c r="B25" s="21"/>
      <c r="C25" s="21"/>
      <c r="D25" s="21"/>
      <c r="E25" s="21"/>
      <c r="F25" s="21"/>
      <c r="G25" s="21"/>
    </row>
    <row r="26" spans="1:9" ht="15.6" customHeight="1">
      <c r="A26" s="311" t="s">
        <v>2166</v>
      </c>
    </row>
    <row r="27" spans="1:9" ht="15.6" customHeight="1">
      <c r="A27" s="24" t="s">
        <v>4593</v>
      </c>
    </row>
    <row r="28" spans="1:9" ht="13.15" customHeight="1">
      <c r="A28" s="25" t="s">
        <v>3832</v>
      </c>
      <c r="B28" s="294" t="s">
        <v>1814</v>
      </c>
      <c r="C28" s="183" t="s">
        <v>4742</v>
      </c>
    </row>
    <row r="29" spans="1:9" ht="13.15" customHeight="1">
      <c r="A29" s="26" t="s">
        <v>2082</v>
      </c>
      <c r="B29" s="279" t="s">
        <v>2090</v>
      </c>
    </row>
    <row r="30" spans="1:9" ht="13.15" customHeight="1">
      <c r="A30" s="21" t="s">
        <v>2083</v>
      </c>
      <c r="B30" s="305" t="s">
        <v>4739</v>
      </c>
      <c r="D30" t="s">
        <v>2297</v>
      </c>
    </row>
    <row r="31" spans="1:9" ht="13.15" customHeight="1">
      <c r="B31" s="1"/>
    </row>
    <row r="32" spans="1:9" ht="15.6" customHeight="1">
      <c r="A32" s="24" t="s">
        <v>4731</v>
      </c>
      <c r="D32" t="s">
        <v>2297</v>
      </c>
    </row>
    <row r="33" spans="1:10" ht="13.15" customHeight="1">
      <c r="A33" s="25" t="s">
        <v>3840</v>
      </c>
      <c r="B33" s="294" t="s">
        <v>1814</v>
      </c>
      <c r="C33" s="183" t="s">
        <v>4743</v>
      </c>
    </row>
    <row r="34" spans="1:10" ht="13.15" customHeight="1">
      <c r="A34" s="26" t="s">
        <v>3832</v>
      </c>
      <c r="B34" s="279" t="s">
        <v>2090</v>
      </c>
      <c r="C34" s="183"/>
    </row>
    <row r="35" spans="1:10" ht="13.15" customHeight="1">
      <c r="A35" s="26" t="s">
        <v>655</v>
      </c>
      <c r="B35" s="305" t="s">
        <v>4740</v>
      </c>
      <c r="C35" s="183"/>
    </row>
    <row r="36" spans="1:10" ht="13.15" customHeight="1">
      <c r="B36" s="1"/>
    </row>
    <row r="37" spans="1:10" ht="15.6" customHeight="1">
      <c r="A37" s="24" t="s">
        <v>4732</v>
      </c>
    </row>
    <row r="38" spans="1:10" ht="13.15" customHeight="1">
      <c r="A38" s="25" t="s">
        <v>31</v>
      </c>
      <c r="B38" s="294" t="s">
        <v>1814</v>
      </c>
      <c r="C38" s="183" t="s">
        <v>4744</v>
      </c>
    </row>
    <row r="39" spans="1:10" ht="13.15" customHeight="1">
      <c r="A39" s="26" t="s">
        <v>2511</v>
      </c>
      <c r="B39" s="279" t="s">
        <v>2512</v>
      </c>
      <c r="C39" s="183"/>
    </row>
    <row r="40" spans="1:10" ht="13.15" customHeight="1">
      <c r="A40" s="21" t="s">
        <v>3855</v>
      </c>
      <c r="B40" s="305" t="s">
        <v>4660</v>
      </c>
      <c r="C40" s="183"/>
      <c r="H40" t="s">
        <v>2297</v>
      </c>
    </row>
    <row r="41" spans="1:10" ht="13.15" customHeight="1">
      <c r="A41" s="21" t="s">
        <v>153</v>
      </c>
      <c r="B41" s="3"/>
      <c r="H41" t="s">
        <v>2297</v>
      </c>
    </row>
    <row r="42" spans="1:10" ht="15.6" customHeight="1">
      <c r="B42" s="3"/>
    </row>
    <row r="43" spans="1:10" ht="13.15" customHeight="1">
      <c r="A43" s="24" t="s">
        <v>4733</v>
      </c>
    </row>
    <row r="44" spans="1:10" ht="13.15" customHeight="1">
      <c r="A44" s="25" t="s">
        <v>2073</v>
      </c>
      <c r="B44" s="294" t="s">
        <v>1814</v>
      </c>
      <c r="C44" s="183" t="s">
        <v>4745</v>
      </c>
    </row>
    <row r="45" spans="1:10" ht="13.15" customHeight="1">
      <c r="A45" s="26" t="s">
        <v>152</v>
      </c>
      <c r="B45" s="279" t="s">
        <v>2512</v>
      </c>
      <c r="C45" s="183" t="s">
        <v>2297</v>
      </c>
    </row>
    <row r="46" spans="1:10" ht="13.15" customHeight="1">
      <c r="A46" s="21" t="s">
        <v>630</v>
      </c>
      <c r="B46" s="305" t="s">
        <v>4739</v>
      </c>
      <c r="C46" s="183"/>
    </row>
    <row r="47" spans="1:10" ht="15.6" customHeight="1">
      <c r="A47" s="21"/>
      <c r="B47" s="1"/>
      <c r="D47" t="s">
        <v>2297</v>
      </c>
      <c r="F47" s="293"/>
      <c r="J47" t="s">
        <v>2297</v>
      </c>
    </row>
    <row r="48" spans="1:10" ht="13.15" customHeight="1">
      <c r="A48" s="24" t="s">
        <v>4734</v>
      </c>
    </row>
    <row r="49" spans="1:10" ht="13.15" customHeight="1">
      <c r="A49" s="25" t="s">
        <v>630</v>
      </c>
      <c r="B49" s="294" t="s">
        <v>1814</v>
      </c>
      <c r="C49" s="183" t="s">
        <v>4746</v>
      </c>
      <c r="D49" s="234"/>
      <c r="E49" s="234"/>
      <c r="F49" s="234"/>
      <c r="G49" s="234"/>
      <c r="H49" s="234"/>
      <c r="I49" s="107"/>
    </row>
    <row r="50" spans="1:10" ht="13.15" customHeight="1">
      <c r="A50" s="26" t="s">
        <v>152</v>
      </c>
      <c r="B50" s="279" t="s">
        <v>2512</v>
      </c>
      <c r="C50" s="25"/>
      <c r="D50" s="25"/>
      <c r="E50" s="25"/>
      <c r="F50" s="25"/>
      <c r="G50" s="25"/>
      <c r="H50" s="25"/>
      <c r="J50" t="s">
        <v>2297</v>
      </c>
    </row>
    <row r="51" spans="1:10" ht="13.15" customHeight="1">
      <c r="A51" s="21" t="s">
        <v>655</v>
      </c>
      <c r="B51" s="305" t="s">
        <v>4740</v>
      </c>
      <c r="C51" s="26"/>
      <c r="D51" s="26"/>
      <c r="E51" s="25"/>
      <c r="F51" s="26"/>
      <c r="G51" s="25"/>
      <c r="H51" s="26"/>
      <c r="I51" s="3" t="s">
        <v>2297</v>
      </c>
    </row>
    <row r="52" spans="1:10" ht="15.6" customHeight="1">
      <c r="A52" s="21"/>
      <c r="B52" s="1"/>
      <c r="C52" s="26"/>
      <c r="D52" s="26"/>
      <c r="E52" s="21"/>
      <c r="F52" s="21"/>
      <c r="G52" s="21"/>
      <c r="H52" s="21"/>
      <c r="I52" s="1"/>
    </row>
    <row r="53" spans="1:10" ht="13.15" customHeight="1">
      <c r="A53" s="24" t="s">
        <v>4735</v>
      </c>
      <c r="F53" s="293"/>
      <c r="H53" s="21"/>
      <c r="I53" s="1"/>
    </row>
    <row r="54" spans="1:10" ht="13.15" customHeight="1">
      <c r="A54" s="234" t="s">
        <v>1946</v>
      </c>
      <c r="B54" s="234" t="s">
        <v>1947</v>
      </c>
      <c r="C54" s="234" t="s">
        <v>1948</v>
      </c>
      <c r="D54" s="234" t="s">
        <v>1949</v>
      </c>
      <c r="E54" s="234" t="s">
        <v>1950</v>
      </c>
      <c r="F54" s="234" t="s">
        <v>40</v>
      </c>
      <c r="G54" s="294" t="s">
        <v>1814</v>
      </c>
      <c r="H54" s="183" t="s">
        <v>4747</v>
      </c>
      <c r="I54" s="1"/>
    </row>
    <row r="55" spans="1:10" ht="13.35" customHeight="1">
      <c r="A55" s="25" t="s">
        <v>2530</v>
      </c>
      <c r="B55" s="25" t="s">
        <v>3172</v>
      </c>
      <c r="C55" s="25" t="s">
        <v>2171</v>
      </c>
      <c r="D55" s="25" t="s">
        <v>152</v>
      </c>
      <c r="E55" s="25" t="s">
        <v>601</v>
      </c>
      <c r="F55" s="25" t="s">
        <v>2171</v>
      </c>
      <c r="G55" s="279" t="s">
        <v>2512</v>
      </c>
      <c r="H55" s="21"/>
      <c r="I55" s="1"/>
    </row>
    <row r="56" spans="1:10" ht="13.35" customHeight="1">
      <c r="A56" s="26" t="s">
        <v>3165</v>
      </c>
      <c r="B56" s="26" t="s">
        <v>3833</v>
      </c>
      <c r="C56" s="26" t="s">
        <v>27</v>
      </c>
      <c r="D56" s="25" t="s">
        <v>2521</v>
      </c>
      <c r="E56" s="26" t="s">
        <v>2171</v>
      </c>
      <c r="F56" s="26" t="s">
        <v>143</v>
      </c>
      <c r="G56" s="305" t="s">
        <v>4741</v>
      </c>
      <c r="H56" s="21"/>
      <c r="I56" s="1" t="s">
        <v>2297</v>
      </c>
    </row>
    <row r="57" spans="1:10" ht="13.35" customHeight="1">
      <c r="A57" s="21" t="s">
        <v>655</v>
      </c>
      <c r="B57" s="26" t="s">
        <v>2524</v>
      </c>
      <c r="C57" s="21" t="s">
        <v>3154</v>
      </c>
      <c r="D57" s="25" t="s">
        <v>3168</v>
      </c>
      <c r="E57" s="21" t="s">
        <v>179</v>
      </c>
      <c r="F57" s="21" t="s">
        <v>616</v>
      </c>
      <c r="H57" s="21"/>
      <c r="I57" s="1"/>
    </row>
    <row r="58" spans="1:10" ht="13.35" customHeight="1">
      <c r="A58" s="26"/>
      <c r="B58" s="21"/>
      <c r="C58" s="21"/>
      <c r="D58" s="21"/>
      <c r="E58" s="21" t="s">
        <v>3160</v>
      </c>
      <c r="F58" s="21"/>
      <c r="G58" s="1"/>
      <c r="I58" t="s">
        <v>2297</v>
      </c>
    </row>
    <row r="59" spans="1:10" ht="13.15" customHeight="1">
      <c r="A59" s="26"/>
      <c r="B59" s="21"/>
      <c r="C59" s="21"/>
      <c r="D59" s="21"/>
      <c r="E59" s="21"/>
      <c r="F59" s="21"/>
      <c r="G59" s="1"/>
    </row>
    <row r="60" spans="1:10" ht="13.15" customHeight="1">
      <c r="A60" s="399" t="s">
        <v>4736</v>
      </c>
      <c r="B60" s="353"/>
      <c r="C60" s="353"/>
    </row>
    <row r="61" spans="1:10" ht="13.35" customHeight="1">
      <c r="A61" s="25" t="s">
        <v>3149</v>
      </c>
      <c r="B61" s="294" t="s">
        <v>1814</v>
      </c>
      <c r="C61" s="183" t="s">
        <v>4748</v>
      </c>
      <c r="D61" s="234"/>
      <c r="E61" s="234"/>
      <c r="F61" s="234"/>
      <c r="G61" s="234"/>
      <c r="H61" s="234"/>
      <c r="I61" s="107" t="s">
        <v>2297</v>
      </c>
    </row>
    <row r="62" spans="1:10" ht="13.35" customHeight="1">
      <c r="A62" s="26" t="s">
        <v>3168</v>
      </c>
      <c r="B62" s="279" t="s">
        <v>3149</v>
      </c>
      <c r="C62" s="25"/>
      <c r="D62" s="25"/>
      <c r="E62" s="25"/>
      <c r="F62" s="25"/>
      <c r="G62" s="25"/>
      <c r="H62" s="25"/>
    </row>
    <row r="63" spans="1:10" ht="13.35" customHeight="1">
      <c r="A63" s="21" t="s">
        <v>1596</v>
      </c>
      <c r="B63" s="305" t="s">
        <v>4660</v>
      </c>
      <c r="C63" s="26"/>
      <c r="D63" s="26"/>
      <c r="E63" s="26"/>
      <c r="F63" s="26"/>
      <c r="G63" s="26"/>
      <c r="H63" s="26"/>
      <c r="I63" s="3"/>
    </row>
    <row r="64" spans="1:10" ht="13.15" customHeight="1">
      <c r="A64" s="21"/>
      <c r="B64" s="1"/>
      <c r="C64" s="21"/>
      <c r="D64" s="21"/>
      <c r="E64" s="21"/>
      <c r="F64" s="21"/>
      <c r="G64" s="21"/>
      <c r="H64" s="21"/>
      <c r="I64" s="1"/>
    </row>
    <row r="65" spans="1:9" ht="15.6" customHeight="1">
      <c r="A65" s="311" t="s">
        <v>2167</v>
      </c>
      <c r="I65" s="1"/>
    </row>
    <row r="66" spans="1:9" ht="13.15" customHeight="1">
      <c r="A66" s="24" t="s">
        <v>4762</v>
      </c>
      <c r="C66" s="26"/>
      <c r="D66" s="26"/>
      <c r="E66" s="26"/>
      <c r="F66" s="26" t="s">
        <v>2297</v>
      </c>
      <c r="G66" s="3"/>
      <c r="H66" s="183"/>
      <c r="I66" s="1"/>
    </row>
    <row r="67" spans="1:9" ht="13.35" customHeight="1">
      <c r="A67" s="25" t="s">
        <v>2073</v>
      </c>
      <c r="B67" s="294" t="s">
        <v>1814</v>
      </c>
      <c r="C67" s="183" t="s">
        <v>4784</v>
      </c>
      <c r="D67" s="26"/>
      <c r="E67" s="26"/>
      <c r="F67" s="26"/>
      <c r="G67" s="3"/>
      <c r="H67" s="183"/>
    </row>
    <row r="68" spans="1:9" ht="13.35" customHeight="1">
      <c r="A68" s="26" t="s">
        <v>3828</v>
      </c>
      <c r="B68" s="279" t="s">
        <v>3149</v>
      </c>
      <c r="C68" s="26"/>
      <c r="D68" s="26"/>
      <c r="E68" s="26"/>
      <c r="F68" s="26"/>
      <c r="G68" s="3"/>
      <c r="H68" s="183"/>
    </row>
    <row r="69" spans="1:9" ht="13.35" customHeight="1">
      <c r="A69" s="21" t="s">
        <v>3147</v>
      </c>
      <c r="B69" s="305" t="s">
        <v>4739</v>
      </c>
      <c r="C69" s="21"/>
      <c r="D69" s="21"/>
      <c r="E69" s="21"/>
      <c r="F69" s="21"/>
      <c r="G69" s="1"/>
      <c r="I69" s="107"/>
    </row>
    <row r="70" spans="1:9" ht="13.15" customHeight="1">
      <c r="I70" t="s">
        <v>2297</v>
      </c>
    </row>
    <row r="71" spans="1:9" ht="13.15" customHeight="1">
      <c r="A71" s="24" t="s">
        <v>4737</v>
      </c>
      <c r="F71" s="293"/>
      <c r="I71" s="3"/>
    </row>
    <row r="72" spans="1:9" ht="13.15" customHeight="1">
      <c r="A72" s="234" t="s">
        <v>1946</v>
      </c>
      <c r="B72" s="234" t="s">
        <v>1947</v>
      </c>
      <c r="C72" s="234" t="s">
        <v>1948</v>
      </c>
      <c r="D72" s="234" t="s">
        <v>1949</v>
      </c>
      <c r="E72" s="234" t="s">
        <v>1950</v>
      </c>
      <c r="F72" s="234" t="s">
        <v>40</v>
      </c>
      <c r="G72" s="294" t="s">
        <v>1814</v>
      </c>
      <c r="H72" s="183" t="s">
        <v>4785</v>
      </c>
      <c r="I72" s="1"/>
    </row>
    <row r="73" spans="1:9" ht="13.35" customHeight="1">
      <c r="A73" s="25" t="s">
        <v>3156</v>
      </c>
      <c r="B73" s="25" t="s">
        <v>637</v>
      </c>
      <c r="C73" s="25" t="s">
        <v>1</v>
      </c>
      <c r="D73" s="25" t="s">
        <v>1</v>
      </c>
      <c r="E73" s="25" t="s">
        <v>1583</v>
      </c>
      <c r="F73" s="25" t="s">
        <v>2171</v>
      </c>
      <c r="G73" s="279" t="s">
        <v>3149</v>
      </c>
      <c r="H73" s="183"/>
    </row>
    <row r="74" spans="1:9" ht="13.35" customHeight="1">
      <c r="A74" s="26" t="s">
        <v>2092</v>
      </c>
      <c r="B74" s="26" t="s">
        <v>2509</v>
      </c>
      <c r="C74" s="26" t="s">
        <v>3850</v>
      </c>
      <c r="D74" s="25" t="s">
        <v>2092</v>
      </c>
      <c r="E74" s="26" t="s">
        <v>3158</v>
      </c>
      <c r="F74" s="26" t="s">
        <v>1</v>
      </c>
      <c r="G74" s="305" t="s">
        <v>4740</v>
      </c>
      <c r="H74" s="183"/>
    </row>
    <row r="75" spans="1:9" ht="13.35" customHeight="1">
      <c r="A75" s="26" t="s">
        <v>3835</v>
      </c>
      <c r="B75" s="21" t="s">
        <v>1592</v>
      </c>
      <c r="C75" s="21" t="s">
        <v>1575</v>
      </c>
      <c r="D75" s="25" t="s">
        <v>3835</v>
      </c>
      <c r="E75" s="21" t="s">
        <v>2171</v>
      </c>
      <c r="F75" s="21" t="s">
        <v>2505</v>
      </c>
      <c r="G75" s="1"/>
    </row>
    <row r="76" spans="1:9" ht="13.35" customHeight="1">
      <c r="A76" s="26" t="s">
        <v>2523</v>
      </c>
      <c r="B76" s="21" t="s">
        <v>655</v>
      </c>
      <c r="C76" s="21"/>
      <c r="D76" s="25" t="s">
        <v>2523</v>
      </c>
      <c r="E76" s="21" t="s">
        <v>4071</v>
      </c>
      <c r="F76" s="21"/>
      <c r="G76" s="1"/>
    </row>
    <row r="77" spans="1:9" ht="13.15" customHeight="1"/>
    <row r="78" spans="1:9" ht="13.15" customHeight="1">
      <c r="A78" s="330" t="s">
        <v>4763</v>
      </c>
      <c r="I78" t="s">
        <v>2297</v>
      </c>
    </row>
    <row r="79" spans="1:9" ht="13.35" customHeight="1">
      <c r="A79" s="25" t="s">
        <v>2095</v>
      </c>
      <c r="B79" s="294" t="s">
        <v>1814</v>
      </c>
      <c r="C79" s="183" t="s">
        <v>4786</v>
      </c>
    </row>
    <row r="80" spans="1:9" ht="13.35" customHeight="1">
      <c r="A80" s="26" t="s">
        <v>1614</v>
      </c>
      <c r="B80" s="279" t="s">
        <v>3149</v>
      </c>
    </row>
    <row r="81" spans="1:10" ht="13.35" customHeight="1">
      <c r="A81" s="21" t="s">
        <v>1587</v>
      </c>
      <c r="B81" s="305" t="s">
        <v>4741</v>
      </c>
    </row>
    <row r="82" spans="1:10" ht="13.35" customHeight="1">
      <c r="A82" s="21" t="s">
        <v>154</v>
      </c>
      <c r="B82" s="3"/>
    </row>
    <row r="83" spans="1:10" ht="13.15" customHeight="1">
      <c r="A83" s="21"/>
      <c r="B83" s="3"/>
      <c r="I83" t="s">
        <v>2297</v>
      </c>
    </row>
    <row r="84" spans="1:10" ht="13.15" customHeight="1">
      <c r="A84" s="399" t="s">
        <v>4738</v>
      </c>
      <c r="B84" s="353"/>
      <c r="C84" s="353"/>
      <c r="F84" s="293"/>
      <c r="I84" t="s">
        <v>2297</v>
      </c>
    </row>
    <row r="85" spans="1:10" ht="13.15" customHeight="1">
      <c r="A85" s="234" t="s">
        <v>1946</v>
      </c>
      <c r="B85" s="234" t="s">
        <v>1947</v>
      </c>
      <c r="C85" s="234" t="s">
        <v>1948</v>
      </c>
      <c r="D85" s="234" t="s">
        <v>1949</v>
      </c>
      <c r="E85" s="234" t="s">
        <v>1950</v>
      </c>
      <c r="F85" s="234" t="s">
        <v>40</v>
      </c>
      <c r="G85" s="294" t="s">
        <v>1814</v>
      </c>
      <c r="H85" s="183" t="s">
        <v>4804</v>
      </c>
      <c r="J85" t="s">
        <v>2297</v>
      </c>
    </row>
    <row r="86" spans="1:10" ht="13.35" customHeight="1">
      <c r="A86" s="25" t="s">
        <v>630</v>
      </c>
      <c r="B86" s="25" t="s">
        <v>3836</v>
      </c>
      <c r="C86" s="25" t="s">
        <v>3830</v>
      </c>
      <c r="D86" s="25" t="s">
        <v>3173</v>
      </c>
      <c r="E86" s="25" t="s">
        <v>3151</v>
      </c>
      <c r="F86" s="25" t="s">
        <v>645</v>
      </c>
      <c r="G86" s="279" t="s">
        <v>3149</v>
      </c>
      <c r="H86" s="183"/>
    </row>
    <row r="87" spans="1:10" ht="13.35" customHeight="1">
      <c r="A87" s="26" t="s">
        <v>2521</v>
      </c>
      <c r="B87" s="26" t="s">
        <v>648</v>
      </c>
      <c r="C87" s="25" t="s">
        <v>1587</v>
      </c>
      <c r="D87" s="26" t="s">
        <v>142</v>
      </c>
      <c r="E87" s="26" t="s">
        <v>616</v>
      </c>
      <c r="F87" s="26" t="s">
        <v>3843</v>
      </c>
      <c r="G87" s="305" t="s">
        <v>4803</v>
      </c>
      <c r="H87" s="183"/>
    </row>
    <row r="88" spans="1:10" ht="13.35" customHeight="1">
      <c r="A88" s="21" t="s">
        <v>2097</v>
      </c>
      <c r="B88" s="21" t="s">
        <v>2507</v>
      </c>
      <c r="C88" s="21" t="s">
        <v>3158</v>
      </c>
      <c r="D88" s="21" t="s">
        <v>3160</v>
      </c>
      <c r="E88" s="21" t="s">
        <v>3181</v>
      </c>
      <c r="F88" s="21" t="s">
        <v>1281</v>
      </c>
      <c r="G88" s="1"/>
      <c r="H88" s="21" t="s">
        <v>2297</v>
      </c>
    </row>
    <row r="89" spans="1:10" ht="13.35" customHeight="1">
      <c r="A89" s="21"/>
      <c r="C89" s="21" t="s">
        <v>153</v>
      </c>
      <c r="D89" s="21"/>
      <c r="E89" s="21"/>
      <c r="F89" s="21"/>
      <c r="G89" s="1"/>
    </row>
    <row r="90" spans="1:10" ht="13.15" customHeight="1">
      <c r="A90" s="21"/>
      <c r="B90" s="21"/>
      <c r="C90" s="21"/>
      <c r="D90" s="21"/>
      <c r="E90" s="21"/>
      <c r="F90" s="21"/>
      <c r="G90" s="1"/>
    </row>
    <row r="91" spans="1:10" ht="15.6" customHeight="1">
      <c r="A91" s="311" t="s">
        <v>2168</v>
      </c>
      <c r="C91" t="s">
        <v>2297</v>
      </c>
    </row>
    <row r="92" spans="1:10" ht="13.35" customHeight="1">
      <c r="A92" s="331" t="s">
        <v>4764</v>
      </c>
      <c r="B92" s="3"/>
    </row>
    <row r="93" spans="1:10" ht="13.35" customHeight="1">
      <c r="A93" s="234" t="s">
        <v>1946</v>
      </c>
      <c r="B93" s="234" t="s">
        <v>1947</v>
      </c>
      <c r="C93" s="234" t="s">
        <v>1948</v>
      </c>
      <c r="D93" s="234" t="s">
        <v>1949</v>
      </c>
      <c r="E93" s="234" t="s">
        <v>1950</v>
      </c>
      <c r="F93" s="234" t="s">
        <v>40</v>
      </c>
      <c r="G93" s="294" t="s">
        <v>1814</v>
      </c>
      <c r="H93" s="183" t="s">
        <v>4863</v>
      </c>
      <c r="J93" t="s">
        <v>2297</v>
      </c>
    </row>
    <row r="94" spans="1:10" ht="13.35" customHeight="1">
      <c r="A94" s="25" t="s">
        <v>2073</v>
      </c>
      <c r="B94" s="25" t="s">
        <v>1278</v>
      </c>
      <c r="C94" s="25" t="s">
        <v>3826</v>
      </c>
      <c r="D94" s="25" t="s">
        <v>2092</v>
      </c>
      <c r="E94" s="25" t="s">
        <v>3828</v>
      </c>
      <c r="F94" s="25" t="s">
        <v>1281</v>
      </c>
      <c r="G94" s="279" t="s">
        <v>3149</v>
      </c>
      <c r="I94" s="25" t="s">
        <v>2297</v>
      </c>
    </row>
    <row r="95" spans="1:10" ht="13.35" customHeight="1">
      <c r="A95" s="26" t="s">
        <v>3172</v>
      </c>
      <c r="B95" s="26" t="s">
        <v>3156</v>
      </c>
      <c r="C95" s="26" t="s">
        <v>2095</v>
      </c>
      <c r="D95" s="26" t="s">
        <v>1590</v>
      </c>
      <c r="E95" s="26" t="s">
        <v>1281</v>
      </c>
      <c r="F95" s="26" t="s">
        <v>1584</v>
      </c>
      <c r="G95" s="305" t="s">
        <v>4857</v>
      </c>
    </row>
    <row r="96" spans="1:10" ht="13.35" customHeight="1">
      <c r="A96" s="21" t="s">
        <v>2526</v>
      </c>
      <c r="B96" s="21" t="s">
        <v>152</v>
      </c>
      <c r="C96" s="21" t="s">
        <v>2512</v>
      </c>
      <c r="D96" s="21" t="s">
        <v>2514</v>
      </c>
      <c r="E96" s="21" t="s">
        <v>649</v>
      </c>
      <c r="F96" s="21" t="s">
        <v>649</v>
      </c>
      <c r="H96" s="21" t="s">
        <v>2297</v>
      </c>
    </row>
    <row r="97" spans="1:9" ht="13.35" customHeight="1">
      <c r="A97" s="21"/>
      <c r="B97" s="26"/>
      <c r="C97" s="21" t="s">
        <v>649</v>
      </c>
      <c r="D97" s="26"/>
      <c r="E97" s="21"/>
      <c r="F97" s="21"/>
      <c r="G97" s="3"/>
    </row>
    <row r="98" spans="1:9" ht="13.35" customHeight="1">
      <c r="A98" s="21"/>
      <c r="B98" s="26"/>
      <c r="C98" s="21" t="s">
        <v>2073</v>
      </c>
      <c r="D98" s="26"/>
      <c r="E98" s="21"/>
      <c r="F98" s="21"/>
      <c r="G98" s="3"/>
    </row>
    <row r="99" spans="1:9" ht="13.35" customHeight="1">
      <c r="A99" s="21"/>
      <c r="B99" s="26"/>
      <c r="C99" s="25"/>
      <c r="D99" s="26"/>
      <c r="E99" s="21"/>
      <c r="F99" s="21"/>
      <c r="G99" s="3"/>
    </row>
    <row r="100" spans="1:9" ht="13.35" customHeight="1">
      <c r="A100" s="24" t="s">
        <v>4765</v>
      </c>
      <c r="C100" s="3"/>
      <c r="G100" s="234"/>
      <c r="H100" s="107"/>
      <c r="I100" s="234"/>
    </row>
    <row r="101" spans="1:9" ht="13.35" customHeight="1">
      <c r="A101" s="234" t="s">
        <v>1946</v>
      </c>
      <c r="B101" s="234" t="s">
        <v>1947</v>
      </c>
      <c r="C101" s="234" t="s">
        <v>1948</v>
      </c>
      <c r="D101" s="234" t="s">
        <v>40</v>
      </c>
      <c r="E101" s="294" t="s">
        <v>1814</v>
      </c>
      <c r="F101" s="183" t="s">
        <v>4864</v>
      </c>
    </row>
    <row r="102" spans="1:9" ht="13.35" customHeight="1">
      <c r="A102" s="25" t="s">
        <v>3828</v>
      </c>
      <c r="B102" s="25" t="s">
        <v>141</v>
      </c>
      <c r="C102" s="25" t="s">
        <v>1277</v>
      </c>
      <c r="D102" s="25" t="s">
        <v>4851</v>
      </c>
      <c r="E102" s="279" t="s">
        <v>3149</v>
      </c>
    </row>
    <row r="103" spans="1:9" ht="13.35" customHeight="1">
      <c r="A103" s="26" t="s">
        <v>3156</v>
      </c>
      <c r="B103" s="26" t="s">
        <v>154</v>
      </c>
      <c r="C103" s="25" t="s">
        <v>17</v>
      </c>
      <c r="D103" s="26" t="s">
        <v>3154</v>
      </c>
      <c r="E103" s="305" t="s">
        <v>4858</v>
      </c>
    </row>
    <row r="104" spans="1:9" ht="13.35" customHeight="1">
      <c r="A104" s="26" t="s">
        <v>630</v>
      </c>
      <c r="B104" s="21" t="s">
        <v>3857</v>
      </c>
      <c r="C104" s="25" t="s">
        <v>3163</v>
      </c>
      <c r="D104" s="21" t="s">
        <v>141</v>
      </c>
      <c r="H104" s="3"/>
    </row>
    <row r="105" spans="1:9" ht="13.35" customHeight="1">
      <c r="A105" s="26" t="s">
        <v>25</v>
      </c>
      <c r="B105" s="21"/>
      <c r="C105" s="25" t="s">
        <v>3829</v>
      </c>
      <c r="D105" s="21"/>
      <c r="H105" s="3"/>
    </row>
    <row r="106" spans="1:9" ht="13.35" customHeight="1">
      <c r="A106" s="26" t="s">
        <v>3840</v>
      </c>
      <c r="B106" s="21"/>
      <c r="C106" s="25" t="s">
        <v>143</v>
      </c>
      <c r="D106" s="21"/>
      <c r="H106" s="3"/>
    </row>
    <row r="107" spans="1:9" ht="13.35" customHeight="1">
      <c r="A107" s="26" t="s">
        <v>1596</v>
      </c>
      <c r="B107" s="21"/>
      <c r="C107" s="21"/>
      <c r="D107" s="21"/>
      <c r="H107" s="3"/>
    </row>
    <row r="108" spans="1:9" ht="13.35" customHeight="1">
      <c r="A108" s="24"/>
      <c r="C108" s="3"/>
      <c r="F108" t="s">
        <v>2297</v>
      </c>
      <c r="G108" t="s">
        <v>2297</v>
      </c>
    </row>
    <row r="109" spans="1:9" ht="13.35" customHeight="1">
      <c r="A109" s="24" t="s">
        <v>4766</v>
      </c>
      <c r="C109" s="234"/>
      <c r="D109" s="234"/>
      <c r="E109" s="234"/>
      <c r="F109" s="107"/>
    </row>
    <row r="110" spans="1:9" ht="13.35" customHeight="1">
      <c r="A110" s="234" t="s">
        <v>1946</v>
      </c>
      <c r="B110" s="234" t="s">
        <v>1947</v>
      </c>
      <c r="C110" s="234" t="s">
        <v>40</v>
      </c>
      <c r="D110" s="294" t="s">
        <v>1814</v>
      </c>
      <c r="E110" s="183" t="s">
        <v>4865</v>
      </c>
    </row>
    <row r="111" spans="1:9" ht="13.35" customHeight="1">
      <c r="A111" s="25" t="s">
        <v>601</v>
      </c>
      <c r="B111" s="25" t="s">
        <v>3318</v>
      </c>
      <c r="C111" s="25" t="s">
        <v>601</v>
      </c>
      <c r="D111" s="279" t="s">
        <v>3149</v>
      </c>
      <c r="F111" s="3" t="s">
        <v>2297</v>
      </c>
    </row>
    <row r="112" spans="1:9" ht="13.35" customHeight="1">
      <c r="A112" s="26" t="s">
        <v>1593</v>
      </c>
      <c r="B112" s="26" t="s">
        <v>3318</v>
      </c>
      <c r="C112" s="26" t="s">
        <v>1593</v>
      </c>
      <c r="D112" s="305" t="s">
        <v>4859</v>
      </c>
      <c r="F112" s="3"/>
    </row>
    <row r="113" spans="1:8" ht="13.35" customHeight="1">
      <c r="A113" s="21" t="s">
        <v>3852</v>
      </c>
      <c r="B113" s="21" t="s">
        <v>3318</v>
      </c>
      <c r="C113" s="21" t="s">
        <v>2528</v>
      </c>
      <c r="F113" s="1"/>
    </row>
    <row r="114" spans="1:8" ht="13.35" customHeight="1">
      <c r="A114" s="38"/>
      <c r="B114" s="21"/>
      <c r="C114" s="571" t="s">
        <v>3852</v>
      </c>
      <c r="F114" s="1"/>
    </row>
    <row r="115" spans="1:8" ht="13.35" customHeight="1">
      <c r="A115" s="38"/>
      <c r="B115" s="21"/>
      <c r="C115" s="571" t="s">
        <v>3836</v>
      </c>
      <c r="F115" s="1"/>
    </row>
    <row r="116" spans="1:8" ht="13.35" customHeight="1">
      <c r="A116" s="38"/>
      <c r="B116" s="21"/>
      <c r="C116" s="21"/>
      <c r="F116" s="1"/>
    </row>
    <row r="117" spans="1:8" ht="13.35" customHeight="1">
      <c r="A117" s="24" t="s">
        <v>4767</v>
      </c>
      <c r="F117" s="1"/>
    </row>
    <row r="118" spans="1:8" ht="13.35" customHeight="1">
      <c r="A118" s="25" t="s">
        <v>616</v>
      </c>
      <c r="B118" s="294" t="s">
        <v>1814</v>
      </c>
      <c r="C118" s="183" t="s">
        <v>4866</v>
      </c>
      <c r="D118" s="234"/>
      <c r="E118" s="234"/>
      <c r="F118" s="107"/>
      <c r="H118" s="3"/>
    </row>
    <row r="119" spans="1:8" ht="13.35" customHeight="1">
      <c r="A119" s="26" t="s">
        <v>3157</v>
      </c>
      <c r="B119" s="279" t="s">
        <v>3149</v>
      </c>
      <c r="C119" s="183"/>
    </row>
    <row r="120" spans="1:8" ht="13.35" customHeight="1">
      <c r="A120" s="21" t="s">
        <v>2504</v>
      </c>
      <c r="B120" s="305" t="s">
        <v>4860</v>
      </c>
      <c r="C120" s="183"/>
      <c r="F120" s="3"/>
    </row>
    <row r="121" spans="1:8" ht="13.35" customHeight="1">
      <c r="A121" s="21"/>
      <c r="B121" s="3"/>
      <c r="C121" s="183"/>
      <c r="E121" t="s">
        <v>2297</v>
      </c>
      <c r="F121" s="3"/>
    </row>
    <row r="122" spans="1:8" ht="13.35" customHeight="1">
      <c r="A122" s="330" t="s">
        <v>4768</v>
      </c>
      <c r="B122" s="3"/>
      <c r="C122" s="183"/>
      <c r="F122" s="3"/>
    </row>
    <row r="123" spans="1:8" ht="13.35" customHeight="1">
      <c r="A123" s="25" t="s">
        <v>2095</v>
      </c>
      <c r="B123" s="294" t="s">
        <v>1814</v>
      </c>
      <c r="C123" s="183" t="s">
        <v>4867</v>
      </c>
      <c r="F123" s="3"/>
    </row>
    <row r="124" spans="1:8" ht="13.35" customHeight="1">
      <c r="A124" s="26" t="s">
        <v>1614</v>
      </c>
      <c r="B124" s="279" t="s">
        <v>3149</v>
      </c>
      <c r="C124" s="183"/>
      <c r="F124" s="3"/>
    </row>
    <row r="125" spans="1:8" ht="13.35" customHeight="1">
      <c r="A125" s="21" t="s">
        <v>1587</v>
      </c>
      <c r="B125" s="305" t="s">
        <v>4861</v>
      </c>
      <c r="C125" s="183"/>
      <c r="F125" s="3"/>
    </row>
    <row r="126" spans="1:8" ht="13.35" customHeight="1">
      <c r="A126" s="21" t="s">
        <v>154</v>
      </c>
      <c r="B126" s="3"/>
      <c r="C126" s="183"/>
      <c r="F126" s="3"/>
    </row>
    <row r="127" spans="1:8" ht="13.35" customHeight="1">
      <c r="A127" s="21"/>
      <c r="B127" s="3"/>
      <c r="C127" s="183"/>
      <c r="F127" s="3"/>
    </row>
    <row r="128" spans="1:8" ht="13.35" customHeight="1">
      <c r="A128" s="399" t="s">
        <v>4769</v>
      </c>
      <c r="B128" s="353"/>
    </row>
    <row r="129" spans="1:10" ht="13.35" customHeight="1">
      <c r="A129" s="25" t="s">
        <v>630</v>
      </c>
      <c r="B129" s="294" t="s">
        <v>1814</v>
      </c>
      <c r="C129" s="183" t="s">
        <v>4868</v>
      </c>
    </row>
    <row r="130" spans="1:10" ht="13.35" customHeight="1">
      <c r="A130" s="26" t="s">
        <v>2092</v>
      </c>
      <c r="B130" s="279" t="s">
        <v>3149</v>
      </c>
      <c r="C130" s="183"/>
    </row>
    <row r="131" spans="1:10" ht="13.35" customHeight="1">
      <c r="A131" s="21" t="s">
        <v>152</v>
      </c>
      <c r="B131" s="305" t="s">
        <v>4862</v>
      </c>
    </row>
    <row r="132" spans="1:10" ht="13.35" customHeight="1">
      <c r="A132" s="21"/>
      <c r="B132" s="3"/>
    </row>
    <row r="133" spans="1:10" ht="15.6" customHeight="1">
      <c r="A133" s="311" t="s">
        <v>2169</v>
      </c>
      <c r="B133" s="1"/>
    </row>
    <row r="134" spans="1:10" ht="13.35" customHeight="1">
      <c r="A134" s="24" t="s">
        <v>4852</v>
      </c>
    </row>
    <row r="135" spans="1:10" ht="13.35" customHeight="1">
      <c r="A135" s="25" t="s">
        <v>15</v>
      </c>
      <c r="B135" s="294" t="s">
        <v>1814</v>
      </c>
      <c r="C135" s="183" t="s">
        <v>4937</v>
      </c>
    </row>
    <row r="136" spans="1:10" ht="13.35" customHeight="1">
      <c r="A136" s="26" t="s">
        <v>648</v>
      </c>
      <c r="B136" s="279" t="s">
        <v>3149</v>
      </c>
      <c r="C136" s="183"/>
    </row>
    <row r="137" spans="1:10" ht="13.35" customHeight="1">
      <c r="A137" s="21" t="s">
        <v>3852</v>
      </c>
      <c r="B137" s="305" t="s">
        <v>4923</v>
      </c>
      <c r="C137" s="183"/>
      <c r="D137" t="s">
        <v>2297</v>
      </c>
    </row>
    <row r="138" spans="1:10" ht="13.35" customHeight="1">
      <c r="A138" s="21"/>
      <c r="D138" t="s">
        <v>2297</v>
      </c>
    </row>
    <row r="139" spans="1:10" ht="13.35" customHeight="1">
      <c r="A139" s="331" t="s">
        <v>4853</v>
      </c>
      <c r="B139" s="1"/>
      <c r="J139" t="s">
        <v>2297</v>
      </c>
    </row>
    <row r="140" spans="1:10" ht="13.35" customHeight="1">
      <c r="A140" s="25" t="s">
        <v>2529</v>
      </c>
      <c r="B140" s="294" t="s">
        <v>1814</v>
      </c>
      <c r="C140" s="183" t="s">
        <v>4938</v>
      </c>
    </row>
    <row r="141" spans="1:10" ht="13.35" customHeight="1">
      <c r="A141" s="26" t="s">
        <v>3156</v>
      </c>
      <c r="B141" s="279" t="s">
        <v>3149</v>
      </c>
      <c r="G141" t="s">
        <v>2297</v>
      </c>
    </row>
    <row r="142" spans="1:10" ht="13.35" customHeight="1">
      <c r="A142" s="26" t="s">
        <v>3175</v>
      </c>
      <c r="B142" s="305" t="s">
        <v>4924</v>
      </c>
      <c r="F142" s="293"/>
    </row>
    <row r="143" spans="1:10" ht="13.35" customHeight="1"/>
    <row r="144" spans="1:10" ht="13.35" customHeight="1">
      <c r="A144" s="24" t="s">
        <v>4854</v>
      </c>
      <c r="B144" s="24"/>
      <c r="F144" s="18"/>
    </row>
    <row r="145" spans="1:8" ht="13.35" customHeight="1">
      <c r="A145" s="234" t="s">
        <v>1946</v>
      </c>
      <c r="B145" s="234" t="s">
        <v>1947</v>
      </c>
      <c r="C145" s="234" t="s">
        <v>1948</v>
      </c>
      <c r="D145" s="234" t="s">
        <v>1949</v>
      </c>
      <c r="E145" s="234" t="s">
        <v>1950</v>
      </c>
      <c r="F145" s="234" t="s">
        <v>40</v>
      </c>
      <c r="G145" s="294" t="s">
        <v>1814</v>
      </c>
      <c r="H145" s="183" t="s">
        <v>4939</v>
      </c>
    </row>
    <row r="146" spans="1:8" ht="13.35" customHeight="1">
      <c r="A146" s="25" t="s">
        <v>33</v>
      </c>
      <c r="B146" s="25" t="s">
        <v>631</v>
      </c>
      <c r="C146" s="25" t="s">
        <v>2075</v>
      </c>
      <c r="D146" s="25" t="s">
        <v>3156</v>
      </c>
      <c r="E146" s="25" t="s">
        <v>2171</v>
      </c>
      <c r="F146" s="25" t="s">
        <v>15</v>
      </c>
      <c r="G146" s="279" t="s">
        <v>3149</v>
      </c>
    </row>
    <row r="147" spans="1:8" ht="13.35" customHeight="1">
      <c r="A147" s="26" t="s">
        <v>3148</v>
      </c>
      <c r="B147" s="26" t="s">
        <v>27</v>
      </c>
      <c r="C147" s="26" t="s">
        <v>2530</v>
      </c>
      <c r="D147" s="26" t="s">
        <v>3847</v>
      </c>
      <c r="E147" s="26" t="s">
        <v>3822</v>
      </c>
      <c r="F147" s="26" t="s">
        <v>1593</v>
      </c>
      <c r="G147" s="305" t="s">
        <v>4925</v>
      </c>
    </row>
    <row r="148" spans="1:8" ht="13.35" customHeight="1">
      <c r="A148" s="26" t="s">
        <v>2516</v>
      </c>
      <c r="B148" s="21" t="s">
        <v>1592</v>
      </c>
      <c r="C148" s="21" t="s">
        <v>2097</v>
      </c>
      <c r="D148" s="21" t="s">
        <v>631</v>
      </c>
      <c r="E148" s="21" t="s">
        <v>3821</v>
      </c>
      <c r="F148" s="21" t="s">
        <v>3847</v>
      </c>
      <c r="G148" s="1"/>
    </row>
    <row r="149" spans="1:8" ht="13.35" customHeight="1">
      <c r="A149" s="26" t="s">
        <v>4926</v>
      </c>
      <c r="F149" s="18"/>
    </row>
    <row r="150" spans="1:8" ht="13.35" customHeight="1">
      <c r="A150" s="26" t="s">
        <v>17</v>
      </c>
      <c r="F150" s="18"/>
    </row>
    <row r="151" spans="1:8" ht="13.35" customHeight="1">
      <c r="A151" s="26" t="s">
        <v>2515</v>
      </c>
      <c r="F151" s="18"/>
    </row>
    <row r="152" spans="1:8" ht="13.35" customHeight="1">
      <c r="A152" s="26" t="s">
        <v>3855</v>
      </c>
      <c r="F152" s="18"/>
    </row>
    <row r="153" spans="1:8" ht="13.35" customHeight="1">
      <c r="A153" s="26" t="s">
        <v>613</v>
      </c>
      <c r="F153" s="18"/>
    </row>
    <row r="154" spans="1:8" ht="13.35" customHeight="1">
      <c r="A154" s="26" t="s">
        <v>2612</v>
      </c>
      <c r="F154" s="18"/>
    </row>
    <row r="155" spans="1:8" ht="13.35" customHeight="1">
      <c r="A155" s="26" t="s">
        <v>655</v>
      </c>
      <c r="F155" s="18"/>
    </row>
    <row r="156" spans="1:8" ht="13.35" customHeight="1">
      <c r="A156" s="26" t="s">
        <v>2518</v>
      </c>
      <c r="F156" s="18"/>
    </row>
    <row r="157" spans="1:8" ht="13.35" customHeight="1">
      <c r="A157" s="26" t="s">
        <v>3847</v>
      </c>
      <c r="F157" s="18"/>
    </row>
    <row r="158" spans="1:8" ht="13.35" customHeight="1">
      <c r="A158" s="26" t="s">
        <v>2524</v>
      </c>
      <c r="F158" s="18"/>
    </row>
    <row r="159" spans="1:8" ht="13.35" customHeight="1">
      <c r="A159" s="26" t="s">
        <v>2505</v>
      </c>
      <c r="F159" s="18"/>
    </row>
    <row r="160" spans="1:8" ht="13.35" customHeight="1">
      <c r="A160" s="26" t="s">
        <v>1581</v>
      </c>
      <c r="F160" s="18"/>
    </row>
    <row r="161" spans="1:10" ht="13.35" customHeight="1">
      <c r="F161" s="18"/>
    </row>
    <row r="162" spans="1:10" ht="13.35" customHeight="1">
      <c r="A162" s="24" t="s">
        <v>4855</v>
      </c>
    </row>
    <row r="163" spans="1:10" ht="13.35" customHeight="1">
      <c r="A163" s="234" t="s">
        <v>1946</v>
      </c>
      <c r="B163" s="234" t="s">
        <v>1947</v>
      </c>
      <c r="C163" s="234" t="s">
        <v>1948</v>
      </c>
      <c r="D163" s="234" t="s">
        <v>1949</v>
      </c>
      <c r="E163" s="234" t="s">
        <v>1950</v>
      </c>
      <c r="F163" s="234" t="s">
        <v>40</v>
      </c>
      <c r="G163" s="294" t="s">
        <v>1814</v>
      </c>
      <c r="H163" s="183" t="s">
        <v>4940</v>
      </c>
    </row>
    <row r="164" spans="1:10" ht="13.35" customHeight="1">
      <c r="A164" s="25" t="s">
        <v>630</v>
      </c>
      <c r="B164" s="25" t="s">
        <v>3173</v>
      </c>
      <c r="C164" s="25" t="s">
        <v>2083</v>
      </c>
      <c r="D164" s="25" t="s">
        <v>630</v>
      </c>
      <c r="E164" s="25" t="s">
        <v>596</v>
      </c>
      <c r="F164" s="25" t="s">
        <v>3173</v>
      </c>
      <c r="G164" s="279" t="s">
        <v>3149</v>
      </c>
    </row>
    <row r="165" spans="1:10" ht="13.35" customHeight="1">
      <c r="A165" s="26" t="s">
        <v>655</v>
      </c>
      <c r="B165" s="26" t="s">
        <v>33</v>
      </c>
      <c r="C165" s="26" t="s">
        <v>3835</v>
      </c>
      <c r="D165" s="26" t="s">
        <v>655</v>
      </c>
      <c r="E165" s="26" t="s">
        <v>3173</v>
      </c>
      <c r="F165" s="26" t="s">
        <v>2511</v>
      </c>
      <c r="G165" s="305" t="s">
        <v>4927</v>
      </c>
    </row>
    <row r="166" spans="1:10" ht="13.35" customHeight="1">
      <c r="A166" s="21" t="s">
        <v>2097</v>
      </c>
      <c r="B166" s="21" t="s">
        <v>596</v>
      </c>
      <c r="C166" s="21" t="s">
        <v>2511</v>
      </c>
      <c r="D166" s="21" t="s">
        <v>3158</v>
      </c>
      <c r="E166" s="21" t="s">
        <v>33</v>
      </c>
      <c r="F166" s="21" t="s">
        <v>2520</v>
      </c>
      <c r="G166" s="1"/>
    </row>
    <row r="167" spans="1:10" ht="13.35" customHeight="1">
      <c r="A167" s="21"/>
      <c r="B167" s="21"/>
      <c r="C167" s="21"/>
      <c r="D167" s="21"/>
      <c r="E167" s="21"/>
      <c r="F167" s="21"/>
      <c r="G167" s="1"/>
    </row>
    <row r="168" spans="1:10" ht="13.35" customHeight="1">
      <c r="A168" s="24" t="s">
        <v>4869</v>
      </c>
      <c r="F168" s="18"/>
    </row>
    <row r="169" spans="1:10" ht="13.35" customHeight="1">
      <c r="A169" s="25" t="s">
        <v>649</v>
      </c>
      <c r="B169" s="294" t="s">
        <v>1814</v>
      </c>
      <c r="C169" s="183" t="s">
        <v>4941</v>
      </c>
      <c r="E169" s="529"/>
    </row>
    <row r="170" spans="1:10" ht="13.35" customHeight="1">
      <c r="A170" s="26" t="s">
        <v>3824</v>
      </c>
      <c r="B170" s="279" t="s">
        <v>3149</v>
      </c>
      <c r="C170" s="25"/>
    </row>
    <row r="171" spans="1:10" ht="13.35" customHeight="1">
      <c r="A171" s="21" t="s">
        <v>4071</v>
      </c>
      <c r="B171" s="305" t="s">
        <v>4928</v>
      </c>
      <c r="C171" s="26"/>
      <c r="F171" s="293"/>
    </row>
    <row r="172" spans="1:10" ht="13.35" customHeight="1">
      <c r="B172" s="21"/>
      <c r="C172" s="21"/>
      <c r="D172" s="3"/>
      <c r="F172" s="293"/>
    </row>
    <row r="173" spans="1:10" ht="13.35" customHeight="1">
      <c r="A173" s="399" t="s">
        <v>4856</v>
      </c>
      <c r="B173" s="353"/>
      <c r="F173" s="18"/>
    </row>
    <row r="174" spans="1:10" ht="13.35" customHeight="1">
      <c r="A174" s="234" t="s">
        <v>1946</v>
      </c>
      <c r="B174" s="234" t="s">
        <v>1947</v>
      </c>
      <c r="C174" s="234" t="s">
        <v>1948</v>
      </c>
      <c r="D174" s="234" t="s">
        <v>1949</v>
      </c>
      <c r="E174" s="234" t="s">
        <v>1950</v>
      </c>
      <c r="F174" s="234" t="s">
        <v>1951</v>
      </c>
      <c r="G174" s="234" t="s">
        <v>1952</v>
      </c>
      <c r="H174" s="234" t="s">
        <v>40</v>
      </c>
      <c r="I174" s="294" t="s">
        <v>1814</v>
      </c>
      <c r="J174" s="183" t="s">
        <v>4942</v>
      </c>
    </row>
    <row r="175" spans="1:10" ht="13.35" customHeight="1">
      <c r="A175" s="25" t="s">
        <v>1281</v>
      </c>
      <c r="B175" s="25" t="s">
        <v>3839</v>
      </c>
      <c r="C175" s="25" t="s">
        <v>3855</v>
      </c>
      <c r="D175" s="25" t="s">
        <v>3168</v>
      </c>
      <c r="E175" s="25" t="s">
        <v>3168</v>
      </c>
      <c r="F175" s="25" t="s">
        <v>143</v>
      </c>
      <c r="G175" s="25" t="s">
        <v>630</v>
      </c>
      <c r="H175" s="25" t="s">
        <v>143</v>
      </c>
      <c r="I175" s="279" t="s">
        <v>629</v>
      </c>
    </row>
    <row r="176" spans="1:10" ht="13.35" customHeight="1">
      <c r="A176" s="26" t="s">
        <v>3855</v>
      </c>
      <c r="B176" s="26" t="s">
        <v>3147</v>
      </c>
      <c r="C176" s="26" t="s">
        <v>2515</v>
      </c>
      <c r="D176" s="26" t="s">
        <v>2521</v>
      </c>
      <c r="E176" s="26" t="s">
        <v>152</v>
      </c>
      <c r="F176" s="26" t="s">
        <v>2073</v>
      </c>
      <c r="G176" s="26" t="s">
        <v>3158</v>
      </c>
      <c r="H176" s="26" t="s">
        <v>3855</v>
      </c>
      <c r="I176" s="305" t="s">
        <v>4660</v>
      </c>
      <c r="J176" s="26" t="s">
        <v>2297</v>
      </c>
    </row>
    <row r="177" spans="1:10" ht="13.35" customHeight="1">
      <c r="A177" s="21" t="s">
        <v>3847</v>
      </c>
      <c r="B177" s="21" t="s">
        <v>1596</v>
      </c>
      <c r="C177" s="21" t="s">
        <v>143</v>
      </c>
      <c r="D177" s="21" t="s">
        <v>630</v>
      </c>
      <c r="E177" s="21" t="s">
        <v>630</v>
      </c>
      <c r="F177" s="21" t="s">
        <v>3839</v>
      </c>
      <c r="G177" s="21" t="s">
        <v>152</v>
      </c>
      <c r="H177" s="21" t="s">
        <v>31</v>
      </c>
      <c r="I177" s="1"/>
    </row>
    <row r="178" spans="1:10" ht="13.35" customHeight="1">
      <c r="A178" s="222" t="s">
        <v>153</v>
      </c>
      <c r="B178" s="222" t="s">
        <v>1284</v>
      </c>
      <c r="C178" s="21" t="s">
        <v>3847</v>
      </c>
      <c r="D178" s="222" t="s">
        <v>152</v>
      </c>
      <c r="E178" s="222" t="s">
        <v>2514</v>
      </c>
      <c r="F178" s="222" t="s">
        <v>1281</v>
      </c>
      <c r="G178" s="222" t="s">
        <v>2514</v>
      </c>
      <c r="H178" s="222"/>
      <c r="I178" s="1"/>
    </row>
    <row r="179" spans="1:10" ht="13.35" customHeight="1">
      <c r="A179" t="s">
        <v>21</v>
      </c>
      <c r="B179" t="s">
        <v>631</v>
      </c>
      <c r="C179" t="s">
        <v>3831</v>
      </c>
      <c r="D179" t="s">
        <v>3158</v>
      </c>
      <c r="E179" t="s">
        <v>3158</v>
      </c>
      <c r="F179" t="s">
        <v>629</v>
      </c>
      <c r="G179" t="s">
        <v>2521</v>
      </c>
      <c r="I179" s="1"/>
    </row>
    <row r="180" spans="1:10" ht="13.35" customHeight="1">
      <c r="B180" t="s">
        <v>2297</v>
      </c>
      <c r="F180" s="18"/>
    </row>
    <row r="181" spans="1:10" ht="15.6" customHeight="1">
      <c r="A181" s="311" t="s">
        <v>2170</v>
      </c>
      <c r="D181" t="s">
        <v>2297</v>
      </c>
    </row>
    <row r="182" spans="1:10" ht="13.35" customHeight="1">
      <c r="A182" s="330" t="s">
        <v>4929</v>
      </c>
    </row>
    <row r="183" spans="1:10" ht="13.35" customHeight="1">
      <c r="A183" s="25" t="s">
        <v>3318</v>
      </c>
      <c r="B183" s="294" t="s">
        <v>1814</v>
      </c>
    </row>
    <row r="184" spans="1:10" ht="13.35" customHeight="1">
      <c r="A184" s="26" t="s">
        <v>3318</v>
      </c>
      <c r="B184" s="279"/>
      <c r="H184" s="234"/>
      <c r="I184" s="294"/>
      <c r="J184" s="529"/>
    </row>
    <row r="185" spans="1:10" ht="13.35" customHeight="1">
      <c r="A185" s="21" t="s">
        <v>3318</v>
      </c>
      <c r="B185" s="305"/>
      <c r="H185" s="25"/>
      <c r="I185" s="279"/>
    </row>
    <row r="186" spans="1:10" ht="13.35" customHeight="1">
      <c r="A186" s="34"/>
      <c r="H186" s="26"/>
      <c r="I186" s="305"/>
      <c r="J186" s="26"/>
    </row>
    <row r="187" spans="1:10" ht="13.35" customHeight="1">
      <c r="A187" s="330" t="s">
        <v>4930</v>
      </c>
      <c r="H187" s="21"/>
      <c r="I187" s="1"/>
    </row>
    <row r="188" spans="1:10" ht="13.35" customHeight="1">
      <c r="A188" s="34"/>
      <c r="B188" s="294" t="s">
        <v>1814</v>
      </c>
    </row>
    <row r="189" spans="1:10" ht="13.35" customHeight="1">
      <c r="A189" s="34"/>
      <c r="B189" s="279"/>
    </row>
    <row r="190" spans="1:10" ht="13.35" customHeight="1">
      <c r="A190" s="34"/>
      <c r="B190" s="305"/>
    </row>
    <row r="191" spans="1:10" ht="13.35" customHeight="1">
      <c r="A191" s="34"/>
    </row>
    <row r="192" spans="1:10" ht="13.35" customHeight="1">
      <c r="A192" s="330" t="s">
        <v>4931</v>
      </c>
    </row>
    <row r="193" spans="1:7" ht="13.35" customHeight="1">
      <c r="A193" s="234" t="s">
        <v>1946</v>
      </c>
      <c r="B193" s="234" t="s">
        <v>1947</v>
      </c>
      <c r="C193" s="234" t="s">
        <v>1948</v>
      </c>
      <c r="D193" s="234" t="s">
        <v>1949</v>
      </c>
      <c r="E193" s="234" t="s">
        <v>1950</v>
      </c>
      <c r="F193" s="234" t="s">
        <v>40</v>
      </c>
      <c r="G193" s="294" t="s">
        <v>1814</v>
      </c>
    </row>
    <row r="194" spans="1:7" ht="13.35" customHeight="1">
      <c r="A194" s="25" t="s">
        <v>3318</v>
      </c>
      <c r="B194" s="25" t="s">
        <v>3318</v>
      </c>
      <c r="C194" s="25" t="s">
        <v>3318</v>
      </c>
      <c r="D194" s="25" t="s">
        <v>3318</v>
      </c>
      <c r="E194" s="25" t="s">
        <v>3318</v>
      </c>
      <c r="F194" s="25" t="s">
        <v>3318</v>
      </c>
      <c r="G194" s="279"/>
    </row>
    <row r="195" spans="1:7" ht="13.35" customHeight="1">
      <c r="A195" s="26" t="s">
        <v>3318</v>
      </c>
      <c r="B195" s="26" t="s">
        <v>3318</v>
      </c>
      <c r="C195" s="26" t="s">
        <v>3318</v>
      </c>
      <c r="D195" s="26" t="s">
        <v>3318</v>
      </c>
      <c r="E195" s="26" t="s">
        <v>3318</v>
      </c>
      <c r="F195" s="26" t="s">
        <v>3318</v>
      </c>
      <c r="G195" s="305"/>
    </row>
    <row r="196" spans="1:7" ht="13.35" customHeight="1">
      <c r="A196" s="21" t="s">
        <v>3318</v>
      </c>
      <c r="B196" s="21" t="s">
        <v>3318</v>
      </c>
      <c r="C196" s="21" t="s">
        <v>3318</v>
      </c>
      <c r="D196" s="21" t="s">
        <v>3318</v>
      </c>
      <c r="E196" s="21" t="s">
        <v>3318</v>
      </c>
      <c r="F196" s="21" t="s">
        <v>3318</v>
      </c>
      <c r="G196" s="3"/>
    </row>
    <row r="197" spans="1:7" ht="13.35" customHeight="1">
      <c r="A197" s="21"/>
      <c r="B197" s="21"/>
      <c r="C197" s="21"/>
      <c r="D197" s="21"/>
      <c r="E197" s="21"/>
    </row>
    <row r="198" spans="1:7" ht="13.35" customHeight="1">
      <c r="A198" s="330" t="s">
        <v>4932</v>
      </c>
    </row>
    <row r="199" spans="1:7" ht="13.35" customHeight="1">
      <c r="A199" s="25" t="s">
        <v>3318</v>
      </c>
      <c r="B199" s="294" t="s">
        <v>1814</v>
      </c>
      <c r="C199" s="529"/>
      <c r="F199" s="293"/>
    </row>
    <row r="200" spans="1:7" ht="13.35" customHeight="1">
      <c r="A200" s="26" t="s">
        <v>3318</v>
      </c>
      <c r="B200" s="279"/>
    </row>
    <row r="201" spans="1:7" ht="13.35" customHeight="1">
      <c r="A201" s="21" t="s">
        <v>3318</v>
      </c>
      <c r="B201" s="305"/>
      <c r="F201" s="18"/>
    </row>
    <row r="202" spans="1:7" ht="13.35" customHeight="1">
      <c r="D202" t="s">
        <v>2297</v>
      </c>
    </row>
    <row r="203" spans="1:7" ht="13.35" customHeight="1">
      <c r="A203" s="330" t="s">
        <v>4933</v>
      </c>
      <c r="D203" t="s">
        <v>2297</v>
      </c>
    </row>
    <row r="204" spans="1:7" ht="13.35" customHeight="1">
      <c r="A204" s="25" t="s">
        <v>3318</v>
      </c>
      <c r="B204" s="294" t="s">
        <v>1814</v>
      </c>
      <c r="C204" s="529"/>
      <c r="D204" t="s">
        <v>2297</v>
      </c>
      <c r="F204" s="293"/>
    </row>
    <row r="205" spans="1:7" ht="13.35" customHeight="1">
      <c r="A205" s="26" t="s">
        <v>3318</v>
      </c>
      <c r="B205" s="279"/>
    </row>
    <row r="206" spans="1:7" ht="13.35" customHeight="1">
      <c r="A206" s="21" t="s">
        <v>3318</v>
      </c>
      <c r="B206" s="305"/>
      <c r="F206" s="18"/>
    </row>
    <row r="207" spans="1:7" ht="13.35" customHeight="1"/>
    <row r="208" spans="1:7" ht="13.35" customHeight="1">
      <c r="A208" s="331" t="s">
        <v>4934</v>
      </c>
    </row>
    <row r="209" spans="1:10" ht="13.35" customHeight="1">
      <c r="A209" s="25" t="s">
        <v>3318</v>
      </c>
      <c r="B209" s="294" t="s">
        <v>1814</v>
      </c>
      <c r="C209" s="529"/>
    </row>
    <row r="210" spans="1:10" ht="13.35" customHeight="1">
      <c r="A210" s="26" t="s">
        <v>3318</v>
      </c>
      <c r="B210" s="279"/>
      <c r="F210" s="293"/>
    </row>
    <row r="211" spans="1:10" ht="13.35" customHeight="1">
      <c r="A211" s="21" t="s">
        <v>3318</v>
      </c>
      <c r="B211" s="305"/>
      <c r="D211" t="s">
        <v>2297</v>
      </c>
      <c r="E211" t="s">
        <v>2297</v>
      </c>
    </row>
    <row r="212" spans="1:10" ht="13.35" customHeight="1">
      <c r="B212" s="1"/>
      <c r="E212" t="s">
        <v>2297</v>
      </c>
      <c r="F212" s="18"/>
      <c r="H212" t="s">
        <v>2297</v>
      </c>
    </row>
    <row r="213" spans="1:10" ht="13.35" customHeight="1">
      <c r="A213" s="330" t="s">
        <v>4935</v>
      </c>
    </row>
    <row r="214" spans="1:10" ht="13.35" customHeight="1">
      <c r="A214" s="234" t="s">
        <v>1946</v>
      </c>
      <c r="B214" s="234" t="s">
        <v>1947</v>
      </c>
      <c r="C214" s="234" t="s">
        <v>1948</v>
      </c>
      <c r="D214" s="234" t="s">
        <v>1949</v>
      </c>
      <c r="E214" s="234" t="s">
        <v>1950</v>
      </c>
      <c r="F214" s="234" t="s">
        <v>1951</v>
      </c>
      <c r="G214" s="234" t="s">
        <v>1952</v>
      </c>
      <c r="H214" s="234" t="s">
        <v>1953</v>
      </c>
      <c r="I214" s="234" t="s">
        <v>40</v>
      </c>
      <c r="J214" s="294" t="s">
        <v>1814</v>
      </c>
    </row>
    <row r="215" spans="1:10" ht="13.35" customHeight="1">
      <c r="A215" s="25" t="s">
        <v>3318</v>
      </c>
      <c r="B215" s="25" t="s">
        <v>3318</v>
      </c>
      <c r="C215" s="25" t="s">
        <v>3318</v>
      </c>
      <c r="D215" s="25" t="s">
        <v>3318</v>
      </c>
      <c r="E215" s="25" t="s">
        <v>3318</v>
      </c>
      <c r="F215" s="25" t="s">
        <v>3318</v>
      </c>
      <c r="G215" s="25" t="s">
        <v>3318</v>
      </c>
      <c r="H215" s="25" t="s">
        <v>3318</v>
      </c>
      <c r="I215" s="25" t="s">
        <v>3318</v>
      </c>
      <c r="J215" s="279"/>
    </row>
    <row r="216" spans="1:10" ht="13.35" customHeight="1">
      <c r="A216" s="26" t="s">
        <v>3318</v>
      </c>
      <c r="B216" s="26" t="s">
        <v>3318</v>
      </c>
      <c r="C216" s="26" t="s">
        <v>3318</v>
      </c>
      <c r="D216" s="26" t="s">
        <v>3318</v>
      </c>
      <c r="E216" s="26" t="s">
        <v>3318</v>
      </c>
      <c r="F216" s="26" t="s">
        <v>3318</v>
      </c>
      <c r="G216" s="26" t="s">
        <v>3318</v>
      </c>
      <c r="H216" s="26" t="s">
        <v>3318</v>
      </c>
      <c r="I216" s="26" t="s">
        <v>3318</v>
      </c>
      <c r="J216" s="305"/>
    </row>
    <row r="217" spans="1:10" ht="13.35" customHeight="1">
      <c r="A217" s="21" t="s">
        <v>3318</v>
      </c>
      <c r="B217" s="21" t="s">
        <v>3318</v>
      </c>
      <c r="C217" s="21" t="s">
        <v>3318</v>
      </c>
      <c r="D217" s="21" t="s">
        <v>3318</v>
      </c>
      <c r="E217" s="21" t="s">
        <v>3318</v>
      </c>
      <c r="F217" s="21" t="s">
        <v>3318</v>
      </c>
      <c r="G217" s="21" t="s">
        <v>3318</v>
      </c>
      <c r="H217" s="21" t="s">
        <v>3318</v>
      </c>
      <c r="I217" s="21" t="s">
        <v>3318</v>
      </c>
      <c r="J217" s="3"/>
    </row>
    <row r="218" spans="1:10" ht="13.35" customHeight="1">
      <c r="A218" s="186"/>
      <c r="C218" s="26"/>
      <c r="F218" t="s">
        <v>2297</v>
      </c>
      <c r="G218" s="234"/>
      <c r="H218" s="234"/>
      <c r="I218" s="234"/>
      <c r="J218" s="234"/>
    </row>
    <row r="219" spans="1:10" ht="13.35" customHeight="1">
      <c r="A219" s="399" t="s">
        <v>4936</v>
      </c>
      <c r="B219" s="353"/>
    </row>
    <row r="220" spans="1:10" ht="13.35" customHeight="1">
      <c r="A220" s="25" t="s">
        <v>3318</v>
      </c>
      <c r="B220" s="294" t="s">
        <v>1814</v>
      </c>
      <c r="C220" s="529"/>
      <c r="D220" t="s">
        <v>2297</v>
      </c>
      <c r="F220" s="18"/>
    </row>
    <row r="221" spans="1:10" ht="13.35" customHeight="1">
      <c r="A221" s="26" t="s">
        <v>3318</v>
      </c>
      <c r="B221" s="279"/>
    </row>
    <row r="222" spans="1:10" ht="13.35" customHeight="1">
      <c r="A222" s="21" t="s">
        <v>3318</v>
      </c>
      <c r="B222" s="305"/>
    </row>
    <row r="223" spans="1:10" ht="13.35" customHeight="1"/>
    <row r="224" spans="1:10" ht="13.15" customHeight="1">
      <c r="A224" s="311" t="s">
        <v>2181</v>
      </c>
    </row>
    <row r="225" spans="1:6" ht="13.15" customHeight="1">
      <c r="A225" s="531" t="s">
        <v>3382</v>
      </c>
    </row>
    <row r="226" spans="1:6" ht="13.15" customHeight="1">
      <c r="A226" s="25" t="s">
        <v>3318</v>
      </c>
      <c r="B226" s="294" t="s">
        <v>1814</v>
      </c>
      <c r="C226" s="529"/>
      <c r="F226" s="293"/>
    </row>
    <row r="227" spans="1:6" ht="13.15" customHeight="1">
      <c r="A227" s="26" t="s">
        <v>3318</v>
      </c>
      <c r="B227" s="279"/>
    </row>
    <row r="228" spans="1:6" ht="13.15" customHeight="1">
      <c r="A228" s="21" t="s">
        <v>3318</v>
      </c>
      <c r="B228" s="305"/>
    </row>
    <row r="229" spans="1:6" ht="13.15" customHeight="1"/>
    <row r="230" spans="1:6" ht="13.15" customHeight="1">
      <c r="A230" s="330" t="s">
        <v>3383</v>
      </c>
    </row>
    <row r="231" spans="1:6" ht="13.15" customHeight="1">
      <c r="A231" s="25" t="s">
        <v>3318</v>
      </c>
      <c r="B231" s="294" t="s">
        <v>1814</v>
      </c>
    </row>
    <row r="232" spans="1:6" ht="13.15" customHeight="1">
      <c r="A232" s="26" t="s">
        <v>3318</v>
      </c>
      <c r="B232" s="279"/>
    </row>
    <row r="233" spans="1:6" ht="13.15" customHeight="1">
      <c r="A233" s="21" t="s">
        <v>3318</v>
      </c>
      <c r="B233" s="305"/>
    </row>
    <row r="234" spans="1:6" ht="13.15" customHeight="1"/>
    <row r="235" spans="1:6" ht="13.15" customHeight="1">
      <c r="A235" s="530" t="s">
        <v>4595</v>
      </c>
      <c r="B235" s="353"/>
      <c r="D235" t="s">
        <v>2297</v>
      </c>
    </row>
    <row r="236" spans="1:6" ht="13.15" customHeight="1">
      <c r="A236" s="25" t="s">
        <v>3318</v>
      </c>
      <c r="B236" s="294" t="s">
        <v>1814</v>
      </c>
      <c r="F236" s="293"/>
    </row>
    <row r="237" spans="1:6" ht="13.15" customHeight="1">
      <c r="A237" s="26" t="s">
        <v>3318</v>
      </c>
      <c r="B237" s="279"/>
    </row>
    <row r="238" spans="1:6" ht="13.15" customHeight="1">
      <c r="A238" s="21" t="s">
        <v>3318</v>
      </c>
      <c r="B238" s="305"/>
      <c r="F238" s="18"/>
    </row>
    <row r="239" spans="1:6" ht="13.15" customHeight="1">
      <c r="F239" s="18"/>
    </row>
    <row r="240" spans="1:6" ht="13.15" customHeight="1">
      <c r="A240" s="311" t="s">
        <v>2182</v>
      </c>
    </row>
    <row r="241" spans="1:10" ht="13.15" customHeight="1">
      <c r="A241" s="530" t="s">
        <v>4596</v>
      </c>
      <c r="B241" s="353"/>
    </row>
    <row r="242" spans="1:10" ht="13.15" customHeight="1">
      <c r="A242" s="234" t="s">
        <v>1946</v>
      </c>
      <c r="B242" s="234" t="s">
        <v>1947</v>
      </c>
      <c r="C242" s="234" t="s">
        <v>1948</v>
      </c>
      <c r="D242" s="234" t="s">
        <v>1949</v>
      </c>
      <c r="E242" s="234" t="s">
        <v>1950</v>
      </c>
      <c r="F242" s="234" t="s">
        <v>1951</v>
      </c>
      <c r="G242" s="234" t="s">
        <v>1952</v>
      </c>
      <c r="H242" s="234" t="s">
        <v>1953</v>
      </c>
      <c r="I242" s="234" t="s">
        <v>40</v>
      </c>
      <c r="J242" s="294" t="s">
        <v>1814</v>
      </c>
    </row>
    <row r="243" spans="1:10" ht="13.15" customHeight="1">
      <c r="A243" s="25" t="s">
        <v>3318</v>
      </c>
      <c r="B243" s="25" t="s">
        <v>3318</v>
      </c>
      <c r="C243" s="25" t="s">
        <v>3318</v>
      </c>
      <c r="D243" s="25" t="s">
        <v>3318</v>
      </c>
      <c r="E243" s="25" t="s">
        <v>3318</v>
      </c>
      <c r="F243" s="25" t="s">
        <v>3318</v>
      </c>
      <c r="G243" s="25" t="s">
        <v>3318</v>
      </c>
      <c r="H243" s="25" t="s">
        <v>3318</v>
      </c>
      <c r="I243" s="25" t="s">
        <v>3318</v>
      </c>
      <c r="J243" s="279"/>
    </row>
    <row r="244" spans="1:10" ht="13.15" customHeight="1">
      <c r="A244" s="26" t="s">
        <v>3318</v>
      </c>
      <c r="B244" s="26" t="s">
        <v>3318</v>
      </c>
      <c r="C244" s="26" t="s">
        <v>3318</v>
      </c>
      <c r="D244" s="26" t="s">
        <v>3318</v>
      </c>
      <c r="E244" s="26" t="s">
        <v>3318</v>
      </c>
      <c r="F244" s="26" t="s">
        <v>3318</v>
      </c>
      <c r="G244" s="26" t="s">
        <v>3318</v>
      </c>
      <c r="H244" s="26" t="s">
        <v>3318</v>
      </c>
      <c r="I244" s="26" t="s">
        <v>3318</v>
      </c>
      <c r="J244" s="305"/>
    </row>
    <row r="245" spans="1:10" ht="13.15" customHeight="1">
      <c r="A245" s="21" t="s">
        <v>3318</v>
      </c>
      <c r="B245" s="21" t="s">
        <v>3318</v>
      </c>
      <c r="C245" s="21" t="s">
        <v>3318</v>
      </c>
      <c r="D245" s="21" t="s">
        <v>3318</v>
      </c>
      <c r="E245" s="21" t="s">
        <v>3318</v>
      </c>
      <c r="F245" s="21" t="s">
        <v>3318</v>
      </c>
      <c r="G245" s="21" t="s">
        <v>3318</v>
      </c>
      <c r="H245" s="21" t="s">
        <v>3318</v>
      </c>
      <c r="I245" s="21" t="s">
        <v>3318</v>
      </c>
    </row>
    <row r="246" spans="1:10" ht="13.15" customHeight="1">
      <c r="A246" s="186"/>
    </row>
    <row r="247" spans="1:10" ht="13.15" customHeight="1">
      <c r="A247" s="530" t="s">
        <v>4597</v>
      </c>
      <c r="B247" s="353"/>
      <c r="F247" s="293"/>
    </row>
    <row r="248" spans="1:10" ht="13.15" customHeight="1">
      <c r="A248" s="234" t="s">
        <v>1946</v>
      </c>
      <c r="B248" s="234" t="s">
        <v>1947</v>
      </c>
      <c r="C248" s="234" t="s">
        <v>1948</v>
      </c>
      <c r="D248" s="234" t="s">
        <v>1949</v>
      </c>
      <c r="E248" s="234" t="s">
        <v>1950</v>
      </c>
      <c r="F248" s="234" t="s">
        <v>1951</v>
      </c>
      <c r="G248" s="234" t="s">
        <v>1952</v>
      </c>
      <c r="H248" s="234" t="s">
        <v>40</v>
      </c>
      <c r="I248" s="294" t="s">
        <v>1814</v>
      </c>
    </row>
    <row r="249" spans="1:10" ht="13.15" customHeight="1">
      <c r="A249" s="25" t="s">
        <v>3318</v>
      </c>
      <c r="B249" s="25" t="s">
        <v>3318</v>
      </c>
      <c r="C249" s="25" t="s">
        <v>3318</v>
      </c>
      <c r="D249" s="25" t="s">
        <v>3318</v>
      </c>
      <c r="E249" s="25" t="s">
        <v>3318</v>
      </c>
      <c r="F249" s="25" t="s">
        <v>3318</v>
      </c>
      <c r="G249" s="25" t="s">
        <v>3318</v>
      </c>
      <c r="H249" s="25" t="s">
        <v>3318</v>
      </c>
      <c r="I249" s="279"/>
    </row>
    <row r="250" spans="1:10" ht="13.15" customHeight="1">
      <c r="A250" s="26" t="s">
        <v>3318</v>
      </c>
      <c r="B250" s="26" t="s">
        <v>3318</v>
      </c>
      <c r="C250" s="26" t="s">
        <v>3318</v>
      </c>
      <c r="D250" s="26" t="s">
        <v>3318</v>
      </c>
      <c r="E250" s="26" t="s">
        <v>3318</v>
      </c>
      <c r="F250" s="26" t="s">
        <v>3318</v>
      </c>
      <c r="G250" s="26" t="s">
        <v>3318</v>
      </c>
      <c r="H250" s="26" t="s">
        <v>3318</v>
      </c>
      <c r="I250" s="305"/>
    </row>
    <row r="251" spans="1:10" ht="13.15" customHeight="1">
      <c r="A251" s="21" t="s">
        <v>3318</v>
      </c>
      <c r="B251" s="21" t="s">
        <v>3318</v>
      </c>
      <c r="C251" s="21" t="s">
        <v>3318</v>
      </c>
      <c r="D251" s="21" t="s">
        <v>3318</v>
      </c>
      <c r="E251" s="21" t="s">
        <v>3318</v>
      </c>
      <c r="F251" s="21" t="s">
        <v>3318</v>
      </c>
      <c r="G251" s="21" t="s">
        <v>3318</v>
      </c>
      <c r="H251" s="21" t="s">
        <v>3318</v>
      </c>
      <c r="J251" s="21" t="s">
        <v>2297</v>
      </c>
    </row>
    <row r="252" spans="1:10" ht="13.15" customHeight="1">
      <c r="A252" s="38"/>
      <c r="F252" s="293"/>
      <c r="G252" t="s">
        <v>2297</v>
      </c>
    </row>
    <row r="253" spans="1:10" ht="13.15" customHeight="1">
      <c r="A253" s="311" t="s">
        <v>4598</v>
      </c>
    </row>
    <row r="254" spans="1:10" ht="13.15" customHeight="1">
      <c r="A254" s="331" t="s">
        <v>3399</v>
      </c>
      <c r="F254" s="18"/>
    </row>
    <row r="255" spans="1:10" ht="13.15" customHeight="1">
      <c r="A255" s="25" t="s">
        <v>3318</v>
      </c>
      <c r="B255" s="294" t="s">
        <v>1814</v>
      </c>
    </row>
    <row r="256" spans="1:10" ht="13.15" customHeight="1">
      <c r="A256" s="26" t="s">
        <v>3318</v>
      </c>
      <c r="B256" s="279"/>
    </row>
    <row r="257" spans="1:10" ht="13.15" customHeight="1">
      <c r="A257" s="21" t="s">
        <v>3318</v>
      </c>
      <c r="B257" s="305"/>
      <c r="F257" s="293"/>
    </row>
    <row r="258" spans="1:10" ht="13.15" customHeight="1">
      <c r="A258" s="21"/>
      <c r="B258" s="3"/>
      <c r="F258" s="293"/>
    </row>
    <row r="259" spans="1:10" ht="13.15" customHeight="1">
      <c r="A259" s="330" t="s">
        <v>4599</v>
      </c>
      <c r="F259" s="18"/>
    </row>
    <row r="260" spans="1:10" ht="13.15" customHeight="1">
      <c r="A260" s="25" t="s">
        <v>3318</v>
      </c>
      <c r="B260" s="294" t="s">
        <v>1814</v>
      </c>
    </row>
    <row r="261" spans="1:10" ht="13.15" customHeight="1">
      <c r="A261" s="26" t="s">
        <v>3318</v>
      </c>
      <c r="B261" s="279"/>
    </row>
    <row r="262" spans="1:10" ht="13.15" customHeight="1">
      <c r="A262" s="21" t="s">
        <v>3318</v>
      </c>
      <c r="B262" s="305"/>
      <c r="F262" s="293"/>
    </row>
    <row r="263" spans="1:10" ht="13.15" customHeight="1"/>
    <row r="264" spans="1:10" ht="13.15" customHeight="1">
      <c r="A264" s="330" t="s">
        <v>4600</v>
      </c>
      <c r="F264" s="18"/>
    </row>
    <row r="265" spans="1:10" ht="13.15" customHeight="1">
      <c r="A265" s="25" t="s">
        <v>3318</v>
      </c>
      <c r="B265" s="294" t="s">
        <v>1814</v>
      </c>
    </row>
    <row r="266" spans="1:10" ht="13.15" customHeight="1">
      <c r="A266" s="26" t="s">
        <v>3318</v>
      </c>
      <c r="B266" s="279"/>
    </row>
    <row r="267" spans="1:10" ht="13.15" customHeight="1">
      <c r="A267" s="21" t="s">
        <v>3318</v>
      </c>
      <c r="B267" s="305"/>
      <c r="I267" t="s">
        <v>2297</v>
      </c>
    </row>
    <row r="268" spans="1:10" ht="13.15" customHeight="1"/>
    <row r="269" spans="1:10" ht="13.15" customHeight="1">
      <c r="A269" s="330" t="s">
        <v>4601</v>
      </c>
      <c r="F269" s="18"/>
    </row>
    <row r="270" spans="1:10" ht="13.15" customHeight="1">
      <c r="A270" s="25" t="s">
        <v>3318</v>
      </c>
      <c r="B270" s="294" t="s">
        <v>1814</v>
      </c>
      <c r="C270" s="234"/>
      <c r="D270" s="260"/>
      <c r="E270" s="234"/>
      <c r="F270" s="234"/>
      <c r="G270" s="293"/>
    </row>
    <row r="271" spans="1:10" ht="13.15" customHeight="1">
      <c r="A271" s="26" t="s">
        <v>3318</v>
      </c>
      <c r="B271" s="279"/>
      <c r="C271" s="25"/>
      <c r="D271" s="25" t="s">
        <v>2297</v>
      </c>
      <c r="E271" s="25"/>
      <c r="F271" s="25"/>
    </row>
    <row r="272" spans="1:10" ht="13.15" customHeight="1">
      <c r="A272" s="21" t="s">
        <v>3318</v>
      </c>
      <c r="B272" s="305"/>
      <c r="C272" s="26"/>
      <c r="D272" s="26"/>
      <c r="E272" s="26"/>
      <c r="F272" s="26"/>
      <c r="G272" s="3"/>
      <c r="J272" t="s">
        <v>2297</v>
      </c>
    </row>
    <row r="273" spans="1:10" ht="13.15" customHeight="1">
      <c r="A273" s="21"/>
      <c r="B273" s="21"/>
      <c r="C273" s="21"/>
      <c r="D273" s="21"/>
      <c r="E273" s="21"/>
      <c r="F273" s="21"/>
    </row>
    <row r="274" spans="1:10" ht="13.15" customHeight="1">
      <c r="F274" s="18"/>
    </row>
    <row r="275" spans="1:10" ht="13.15" customHeight="1">
      <c r="A275" s="331" t="s">
        <v>3397</v>
      </c>
    </row>
    <row r="276" spans="1:10" ht="13.15" customHeight="1">
      <c r="A276" s="25"/>
      <c r="B276" s="294" t="s">
        <v>1814</v>
      </c>
    </row>
    <row r="277" spans="1:10" ht="13.15" customHeight="1">
      <c r="A277" s="26"/>
      <c r="B277" s="279"/>
      <c r="F277" s="293"/>
      <c r="I277" t="s">
        <v>2297</v>
      </c>
    </row>
    <row r="278" spans="1:10" ht="13.15" customHeight="1">
      <c r="A278" s="21"/>
      <c r="B278" s="305"/>
    </row>
    <row r="279" spans="1:10" ht="13.15" customHeight="1">
      <c r="F279" s="18"/>
    </row>
    <row r="280" spans="1:10" ht="13.15" customHeight="1">
      <c r="A280" s="530" t="s">
        <v>4602</v>
      </c>
      <c r="B280" s="353"/>
      <c r="J280" t="s">
        <v>2297</v>
      </c>
    </row>
    <row r="281" spans="1:10" ht="13.15" customHeight="1">
      <c r="A281" s="25"/>
      <c r="B281" s="294" t="s">
        <v>1814</v>
      </c>
      <c r="D281" t="s">
        <v>2297</v>
      </c>
    </row>
    <row r="282" spans="1:10" ht="13.15" customHeight="1">
      <c r="A282" s="26"/>
      <c r="B282" s="279"/>
      <c r="F282" s="293" t="s">
        <v>2297</v>
      </c>
    </row>
    <row r="283" spans="1:10" ht="13.15" customHeight="1">
      <c r="A283" s="21"/>
      <c r="B283" s="305"/>
      <c r="G283" t="s">
        <v>2297</v>
      </c>
    </row>
    <row r="284" spans="1:10" ht="13.15" customHeight="1">
      <c r="F284" s="18"/>
    </row>
    <row r="285" spans="1:10" ht="13.15" customHeight="1">
      <c r="A285" s="311" t="s">
        <v>2301</v>
      </c>
      <c r="I285" t="s">
        <v>2297</v>
      </c>
      <c r="J285" t="s">
        <v>2297</v>
      </c>
    </row>
    <row r="286" spans="1:10" ht="13.15" customHeight="1">
      <c r="A286" s="330" t="s">
        <v>3398</v>
      </c>
      <c r="F286" s="18"/>
    </row>
    <row r="287" spans="1:10" ht="13.15" customHeight="1">
      <c r="A287" s="234" t="s">
        <v>1946</v>
      </c>
      <c r="B287" s="234" t="s">
        <v>1947</v>
      </c>
      <c r="C287" s="234" t="s">
        <v>1948</v>
      </c>
      <c r="D287" s="234" t="s">
        <v>1949</v>
      </c>
      <c r="E287" s="234" t="s">
        <v>1950</v>
      </c>
      <c r="F287" s="234" t="s">
        <v>40</v>
      </c>
      <c r="G287" s="294" t="s">
        <v>1814</v>
      </c>
    </row>
    <row r="288" spans="1:10" ht="13.15" customHeight="1">
      <c r="A288" s="25" t="s">
        <v>3318</v>
      </c>
      <c r="B288" s="25" t="s">
        <v>3318</v>
      </c>
      <c r="C288" s="25" t="s">
        <v>3318</v>
      </c>
      <c r="D288" s="25" t="s">
        <v>3318</v>
      </c>
      <c r="E288" s="25" t="s">
        <v>3318</v>
      </c>
      <c r="F288" s="25" t="s">
        <v>3318</v>
      </c>
      <c r="G288" s="279"/>
    </row>
    <row r="289" spans="1:9" ht="13.15" customHeight="1">
      <c r="A289" s="26" t="s">
        <v>3318</v>
      </c>
      <c r="B289" s="26" t="s">
        <v>3318</v>
      </c>
      <c r="C289" s="26" t="s">
        <v>3318</v>
      </c>
      <c r="D289" s="26" t="s">
        <v>3318</v>
      </c>
      <c r="E289" s="26" t="s">
        <v>3318</v>
      </c>
      <c r="F289" s="26" t="s">
        <v>3318</v>
      </c>
      <c r="G289" s="305"/>
    </row>
    <row r="290" spans="1:9" ht="13.15" customHeight="1">
      <c r="A290" s="21" t="s">
        <v>3318</v>
      </c>
      <c r="B290" s="21" t="s">
        <v>3318</v>
      </c>
      <c r="C290" s="21" t="s">
        <v>3318</v>
      </c>
      <c r="D290" s="21" t="s">
        <v>3318</v>
      </c>
      <c r="E290" s="21" t="s">
        <v>3318</v>
      </c>
      <c r="F290" s="21" t="s">
        <v>3318</v>
      </c>
    </row>
    <row r="291" spans="1:9" ht="13.15" customHeight="1">
      <c r="A291" s="34"/>
    </row>
    <row r="292" spans="1:9" ht="13.15" customHeight="1">
      <c r="A292" s="331" t="s">
        <v>4603</v>
      </c>
    </row>
    <row r="293" spans="1:9" ht="13.15" customHeight="1">
      <c r="A293" s="234" t="s">
        <v>1946</v>
      </c>
      <c r="B293" s="234" t="s">
        <v>1947</v>
      </c>
      <c r="C293" s="234" t="s">
        <v>1948</v>
      </c>
      <c r="D293" s="234" t="s">
        <v>1949</v>
      </c>
      <c r="E293" s="234" t="s">
        <v>1950</v>
      </c>
      <c r="F293" s="234" t="s">
        <v>1951</v>
      </c>
      <c r="G293" s="234" t="s">
        <v>40</v>
      </c>
      <c r="H293" s="294" t="s">
        <v>1814</v>
      </c>
    </row>
    <row r="294" spans="1:9" ht="13.15" customHeight="1">
      <c r="A294" s="25" t="s">
        <v>3318</v>
      </c>
      <c r="B294" s="25" t="s">
        <v>3318</v>
      </c>
      <c r="C294" s="25" t="s">
        <v>3318</v>
      </c>
      <c r="D294" s="25" t="s">
        <v>3318</v>
      </c>
      <c r="E294" s="25" t="s">
        <v>3318</v>
      </c>
      <c r="F294" s="25" t="s">
        <v>3318</v>
      </c>
      <c r="G294" s="25" t="s">
        <v>3318</v>
      </c>
      <c r="H294" s="279"/>
    </row>
    <row r="295" spans="1:9" ht="13.15" customHeight="1">
      <c r="A295" s="26" t="s">
        <v>3318</v>
      </c>
      <c r="B295" s="26" t="s">
        <v>3318</v>
      </c>
      <c r="C295" s="26" t="s">
        <v>3318</v>
      </c>
      <c r="D295" s="26" t="s">
        <v>3318</v>
      </c>
      <c r="E295" s="26" t="s">
        <v>3318</v>
      </c>
      <c r="F295" s="26" t="s">
        <v>3318</v>
      </c>
      <c r="G295" s="26" t="s">
        <v>3318</v>
      </c>
      <c r="H295" s="305"/>
    </row>
    <row r="296" spans="1:9" ht="13.15" customHeight="1">
      <c r="A296" s="21" t="s">
        <v>3318</v>
      </c>
      <c r="B296" s="21" t="s">
        <v>3318</v>
      </c>
      <c r="C296" s="21" t="s">
        <v>3318</v>
      </c>
      <c r="D296" s="21" t="s">
        <v>3318</v>
      </c>
      <c r="E296" s="21" t="s">
        <v>3318</v>
      </c>
      <c r="F296" s="21" t="s">
        <v>3318</v>
      </c>
      <c r="G296" s="21" t="s">
        <v>3318</v>
      </c>
    </row>
    <row r="297" spans="1:9" ht="13.15" customHeight="1"/>
    <row r="298" spans="1:9" ht="13.15" customHeight="1">
      <c r="A298" s="330" t="s">
        <v>4604</v>
      </c>
      <c r="I298" t="s">
        <v>2297</v>
      </c>
    </row>
    <row r="299" spans="1:9" ht="13.15" customHeight="1">
      <c r="A299" s="234" t="s">
        <v>1946</v>
      </c>
      <c r="B299" s="234" t="s">
        <v>1947</v>
      </c>
      <c r="C299" s="234" t="s">
        <v>1948</v>
      </c>
      <c r="D299" s="234" t="s">
        <v>1949</v>
      </c>
      <c r="E299" s="234" t="s">
        <v>1950</v>
      </c>
      <c r="F299" s="234" t="s">
        <v>40</v>
      </c>
      <c r="G299" s="294" t="s">
        <v>1814</v>
      </c>
    </row>
    <row r="300" spans="1:9" ht="13.15" customHeight="1">
      <c r="A300" s="25" t="s">
        <v>3318</v>
      </c>
      <c r="B300" s="25" t="s">
        <v>3318</v>
      </c>
      <c r="C300" s="25" t="s">
        <v>3318</v>
      </c>
      <c r="D300" s="25" t="s">
        <v>3318</v>
      </c>
      <c r="E300" s="25" t="s">
        <v>3318</v>
      </c>
      <c r="F300" s="25" t="s">
        <v>3318</v>
      </c>
      <c r="G300" s="279"/>
    </row>
    <row r="301" spans="1:9" ht="13.15" customHeight="1">
      <c r="A301" s="26" t="s">
        <v>3318</v>
      </c>
      <c r="B301" s="26" t="s">
        <v>3318</v>
      </c>
      <c r="C301" s="26" t="s">
        <v>3318</v>
      </c>
      <c r="D301" s="26" t="s">
        <v>3318</v>
      </c>
      <c r="E301" s="26" t="s">
        <v>3318</v>
      </c>
      <c r="F301" s="26" t="s">
        <v>3318</v>
      </c>
      <c r="G301" s="305"/>
    </row>
    <row r="302" spans="1:9" ht="13.15" customHeight="1">
      <c r="A302" s="21" t="s">
        <v>3318</v>
      </c>
      <c r="B302" s="21" t="s">
        <v>3318</v>
      </c>
      <c r="C302" s="21" t="s">
        <v>3318</v>
      </c>
      <c r="D302" s="21" t="s">
        <v>3318</v>
      </c>
      <c r="E302" s="21" t="s">
        <v>3318</v>
      </c>
      <c r="F302" s="21" t="s">
        <v>3318</v>
      </c>
    </row>
    <row r="303" spans="1:9" ht="13.15" customHeight="1">
      <c r="A303" s="21"/>
      <c r="B303" s="21"/>
      <c r="C303" s="21" t="s">
        <v>2297</v>
      </c>
      <c r="D303" s="21"/>
      <c r="E303" s="21"/>
      <c r="F303" s="21"/>
    </row>
    <row r="304" spans="1:9" ht="13.15" customHeight="1">
      <c r="A304" s="330" t="s">
        <v>4605</v>
      </c>
      <c r="B304" s="21"/>
      <c r="C304" s="21"/>
      <c r="D304" s="21"/>
      <c r="E304" s="21"/>
      <c r="F304" s="21"/>
    </row>
    <row r="305" spans="1:7" ht="13.15" customHeight="1">
      <c r="A305" s="25" t="s">
        <v>3318</v>
      </c>
      <c r="B305" s="294" t="s">
        <v>1814</v>
      </c>
      <c r="C305" s="21"/>
      <c r="D305" s="21"/>
      <c r="E305" s="21"/>
      <c r="F305" s="21"/>
    </row>
    <row r="306" spans="1:7" ht="13.15" customHeight="1">
      <c r="A306" s="26" t="s">
        <v>3318</v>
      </c>
      <c r="B306" s="279"/>
      <c r="C306" s="21"/>
      <c r="D306" s="21"/>
      <c r="E306" s="21"/>
      <c r="F306" s="21"/>
    </row>
    <row r="307" spans="1:7" ht="13.15" customHeight="1">
      <c r="A307" s="21" t="s">
        <v>3318</v>
      </c>
      <c r="B307" s="305"/>
    </row>
    <row r="308" spans="1:7" ht="13.15" customHeight="1">
      <c r="A308" s="186"/>
      <c r="B308" s="3"/>
      <c r="G308" s="279"/>
    </row>
    <row r="309" spans="1:7" ht="13.15" customHeight="1">
      <c r="A309" s="330" t="s">
        <v>4606</v>
      </c>
      <c r="B309" s="3"/>
      <c r="G309" s="305"/>
    </row>
    <row r="310" spans="1:7" ht="13.15" customHeight="1">
      <c r="A310" s="186"/>
      <c r="B310" s="294" t="s">
        <v>1814</v>
      </c>
    </row>
    <row r="311" spans="1:7" ht="13.15" customHeight="1">
      <c r="A311" s="186"/>
      <c r="B311" s="279"/>
    </row>
    <row r="312" spans="1:7" ht="13.15" customHeight="1">
      <c r="A312" s="186"/>
      <c r="B312" s="305"/>
    </row>
    <row r="313" spans="1:7" ht="13.15" customHeight="1">
      <c r="A313" s="186"/>
      <c r="B313" s="3"/>
    </row>
    <row r="314" spans="1:7" ht="13.15" customHeight="1">
      <c r="A314" s="330" t="s">
        <v>4607</v>
      </c>
      <c r="F314" s="293"/>
    </row>
    <row r="315" spans="1:7" ht="13.15" customHeight="1">
      <c r="A315" s="25"/>
      <c r="B315" s="294" t="s">
        <v>1814</v>
      </c>
    </row>
    <row r="316" spans="1:7" ht="13.15" customHeight="1">
      <c r="A316" s="26"/>
      <c r="B316" s="279"/>
      <c r="F316" s="18"/>
    </row>
    <row r="317" spans="1:7" ht="13.15" customHeight="1">
      <c r="A317" s="26"/>
      <c r="B317" s="305"/>
      <c r="F317" s="18"/>
    </row>
    <row r="318" spans="1:7" ht="13.15" customHeight="1">
      <c r="A318" s="26"/>
      <c r="F318" s="18"/>
    </row>
    <row r="319" spans="1:7" ht="13.15" customHeight="1">
      <c r="A319" s="331" t="s">
        <v>4608</v>
      </c>
    </row>
    <row r="320" spans="1:7" ht="13.15" customHeight="1">
      <c r="A320" s="25"/>
      <c r="B320" s="294" t="s">
        <v>1814</v>
      </c>
    </row>
    <row r="321" spans="1:9" ht="13.15" customHeight="1">
      <c r="A321" s="26"/>
      <c r="B321" s="279"/>
      <c r="F321" t="s">
        <v>2297</v>
      </c>
    </row>
    <row r="322" spans="1:9" ht="13.15" customHeight="1">
      <c r="A322" s="21"/>
      <c r="B322" s="305"/>
    </row>
    <row r="323" spans="1:9" ht="13.15" customHeight="1">
      <c r="A323" s="186"/>
    </row>
    <row r="324" spans="1:9" ht="13.15" customHeight="1">
      <c r="A324" s="24" t="s">
        <v>4609</v>
      </c>
      <c r="H324" t="s">
        <v>2297</v>
      </c>
    </row>
    <row r="325" spans="1:9" ht="13.15" customHeight="1">
      <c r="A325" s="25"/>
      <c r="B325" s="294" t="s">
        <v>1814</v>
      </c>
    </row>
    <row r="326" spans="1:9" ht="13.15" customHeight="1">
      <c r="A326" s="26"/>
      <c r="B326" s="279"/>
    </row>
    <row r="327" spans="1:9" ht="13.15" customHeight="1">
      <c r="A327" s="21"/>
      <c r="B327" s="305"/>
      <c r="E327" t="s">
        <v>2297</v>
      </c>
    </row>
    <row r="328" spans="1:9" ht="13.15" customHeight="1">
      <c r="A328" s="186"/>
    </row>
    <row r="329" spans="1:9" ht="13.15" customHeight="1">
      <c r="A329" s="530" t="s">
        <v>4610</v>
      </c>
      <c r="B329" s="353"/>
      <c r="C329" s="353"/>
    </row>
    <row r="330" spans="1:9" ht="13.15" customHeight="1">
      <c r="A330" s="25"/>
      <c r="B330" s="294" t="s">
        <v>1814</v>
      </c>
    </row>
    <row r="331" spans="1:9" ht="13.15" customHeight="1">
      <c r="A331" s="26"/>
      <c r="B331" s="279"/>
    </row>
    <row r="332" spans="1:9" ht="13.15" customHeight="1">
      <c r="A332" s="21"/>
      <c r="B332" s="305"/>
    </row>
    <row r="333" spans="1:9" ht="13.15" customHeight="1"/>
    <row r="334" spans="1:9" ht="13.15" customHeight="1">
      <c r="A334" s="399" t="s">
        <v>4611</v>
      </c>
      <c r="B334" s="353"/>
      <c r="F334" s="293"/>
    </row>
    <row r="335" spans="1:9" ht="13.15" customHeight="1">
      <c r="A335" s="234" t="s">
        <v>1946</v>
      </c>
      <c r="B335" s="234" t="s">
        <v>1947</v>
      </c>
      <c r="C335" s="234" t="s">
        <v>1948</v>
      </c>
      <c r="D335" s="234" t="s">
        <v>1949</v>
      </c>
      <c r="E335" s="234" t="s">
        <v>1950</v>
      </c>
      <c r="F335" s="234" t="s">
        <v>1951</v>
      </c>
      <c r="G335" s="234" t="s">
        <v>1952</v>
      </c>
      <c r="H335" s="234" t="s">
        <v>40</v>
      </c>
      <c r="I335" s="294" t="s">
        <v>1814</v>
      </c>
    </row>
    <row r="336" spans="1:9" ht="13.15" customHeight="1">
      <c r="A336" s="25"/>
      <c r="B336" s="25"/>
      <c r="C336" s="25"/>
      <c r="D336" s="25"/>
      <c r="E336" s="25"/>
      <c r="F336" s="25"/>
      <c r="G336" s="25"/>
      <c r="H336" s="25"/>
      <c r="I336" s="279"/>
    </row>
    <row r="337" spans="1:9" ht="13.15" customHeight="1">
      <c r="A337" s="26"/>
      <c r="B337" s="26"/>
      <c r="C337" s="26"/>
      <c r="D337" s="26"/>
      <c r="E337" s="26"/>
      <c r="F337" s="26"/>
      <c r="G337" s="26"/>
      <c r="H337" s="26"/>
      <c r="I337" s="305"/>
    </row>
    <row r="338" spans="1:9" ht="13.15" customHeight="1">
      <c r="A338" s="21"/>
      <c r="B338" s="21"/>
      <c r="C338" s="21"/>
      <c r="D338" s="21"/>
      <c r="E338" s="21"/>
      <c r="F338" s="21"/>
      <c r="G338" s="21"/>
      <c r="H338" s="21"/>
    </row>
    <row r="339" spans="1:9" ht="13.15" customHeight="1">
      <c r="A339" s="38"/>
      <c r="C339" s="26"/>
      <c r="F339" s="293"/>
    </row>
    <row r="340" spans="1:9" ht="13.15" customHeight="1">
      <c r="A340" s="311" t="s">
        <v>2316</v>
      </c>
    </row>
    <row r="341" spans="1:9" ht="13.15" customHeight="1">
      <c r="A341" s="330" t="s">
        <v>4612</v>
      </c>
    </row>
    <row r="342" spans="1:9" ht="13.15" customHeight="1">
      <c r="B342" s="294" t="s">
        <v>1814</v>
      </c>
      <c r="F342" s="293"/>
    </row>
    <row r="343" spans="1:9" ht="13.15" customHeight="1">
      <c r="B343" s="279"/>
      <c r="C343" s="234"/>
      <c r="D343" s="234"/>
      <c r="E343" s="234"/>
      <c r="F343" s="234"/>
      <c r="G343" s="234"/>
      <c r="H343" s="234"/>
      <c r="I343" s="294"/>
    </row>
    <row r="344" spans="1:9" ht="13.15" customHeight="1">
      <c r="B344" s="305"/>
      <c r="C344" s="25"/>
      <c r="D344" s="25"/>
      <c r="E344" s="25"/>
      <c r="F344" s="25"/>
      <c r="G344" s="25"/>
      <c r="H344" s="25"/>
      <c r="I344" s="279"/>
    </row>
    <row r="345" spans="1:9" ht="13.15" customHeight="1">
      <c r="A345" s="26"/>
      <c r="B345" s="26"/>
      <c r="C345" s="26"/>
      <c r="D345" s="26"/>
      <c r="E345" s="26"/>
      <c r="F345" s="26"/>
      <c r="G345" s="26"/>
      <c r="H345" s="26"/>
      <c r="I345" s="305"/>
    </row>
    <row r="346" spans="1:9" ht="13.15" customHeight="1">
      <c r="A346" s="330" t="s">
        <v>3431</v>
      </c>
      <c r="C346" s="21"/>
      <c r="D346" s="21"/>
      <c r="E346" s="21"/>
      <c r="F346" s="21"/>
      <c r="G346" s="21"/>
      <c r="H346" s="21"/>
    </row>
    <row r="347" spans="1:9" ht="13.15" customHeight="1">
      <c r="B347" s="294" t="s">
        <v>1814</v>
      </c>
      <c r="C347" s="26"/>
      <c r="F347" s="293"/>
    </row>
    <row r="348" spans="1:9">
      <c r="B348" s="279"/>
    </row>
    <row r="349" spans="1:9">
      <c r="B349" s="305"/>
    </row>
    <row r="350" spans="1:9" ht="14.25">
      <c r="B350" s="294"/>
    </row>
    <row r="351" spans="1:9" ht="15.75">
      <c r="A351" s="330" t="s">
        <v>3433</v>
      </c>
    </row>
    <row r="352" spans="1:9" ht="14.25">
      <c r="B352" s="294" t="s">
        <v>1814</v>
      </c>
    </row>
    <row r="353" spans="1:2">
      <c r="B353" s="279"/>
    </row>
    <row r="354" spans="1:2">
      <c r="B354" s="305"/>
    </row>
    <row r="355" spans="1:2" ht="14.25">
      <c r="B355" s="294"/>
    </row>
    <row r="356" spans="1:2" ht="15.75">
      <c r="A356" s="330" t="s">
        <v>3429</v>
      </c>
    </row>
    <row r="357" spans="1:2" ht="14.25">
      <c r="B357" s="294" t="s">
        <v>1814</v>
      </c>
    </row>
    <row r="358" spans="1:2">
      <c r="B358" s="279"/>
    </row>
    <row r="359" spans="1:2">
      <c r="B359" s="305"/>
    </row>
    <row r="360" spans="1:2" ht="14.25">
      <c r="B360" s="294"/>
    </row>
    <row r="361" spans="1:2" ht="15.75">
      <c r="A361" s="399" t="s">
        <v>3428</v>
      </c>
      <c r="B361" s="353"/>
    </row>
    <row r="362" spans="1:2" ht="14.25">
      <c r="B362" s="294" t="s">
        <v>1814</v>
      </c>
    </row>
    <row r="363" spans="1:2">
      <c r="B363" s="279"/>
    </row>
    <row r="364" spans="1:2">
      <c r="B364" s="305"/>
    </row>
    <row r="365" spans="1:2">
      <c r="B365" s="3"/>
    </row>
    <row r="366" spans="1:2" ht="15.75">
      <c r="A366" s="530" t="s">
        <v>3430</v>
      </c>
      <c r="B366" s="353"/>
    </row>
    <row r="367" spans="1:2" ht="14.25">
      <c r="B367" s="294" t="s">
        <v>1814</v>
      </c>
    </row>
    <row r="368" spans="1:2">
      <c r="B368" s="279"/>
    </row>
    <row r="369" spans="1:2">
      <c r="B369" s="305"/>
    </row>
    <row r="370" spans="1:2" ht="14.25">
      <c r="B370" s="294"/>
    </row>
    <row r="371" spans="1:2">
      <c r="A371" s="311" t="s">
        <v>2846</v>
      </c>
    </row>
    <row r="372" spans="1:2" ht="15.75">
      <c r="A372" s="330" t="s">
        <v>3432</v>
      </c>
    </row>
    <row r="373" spans="1:2" ht="14.25">
      <c r="B373" s="294" t="s">
        <v>1814</v>
      </c>
    </row>
    <row r="374" spans="1:2">
      <c r="B374" s="279"/>
    </row>
    <row r="375" spans="1:2">
      <c r="B375" s="305"/>
    </row>
    <row r="376" spans="1:2">
      <c r="B376" s="3"/>
    </row>
    <row r="377" spans="1:2" ht="15.75">
      <c r="A377" s="330" t="s">
        <v>3455</v>
      </c>
    </row>
    <row r="378" spans="1:2" ht="14.25">
      <c r="B378" s="294" t="s">
        <v>1814</v>
      </c>
    </row>
    <row r="379" spans="1:2">
      <c r="B379" s="279"/>
    </row>
    <row r="380" spans="1:2">
      <c r="B380" s="305"/>
    </row>
    <row r="381" spans="1:2" ht="14.25">
      <c r="B381" s="294"/>
    </row>
    <row r="382" spans="1:2" ht="15.75">
      <c r="A382" s="330" t="s">
        <v>3453</v>
      </c>
    </row>
    <row r="383" spans="1:2" ht="14.25">
      <c r="B383" s="294" t="s">
        <v>1814</v>
      </c>
    </row>
    <row r="384" spans="1:2">
      <c r="B384" s="279"/>
    </row>
    <row r="385" spans="1:9">
      <c r="B385" s="305"/>
    </row>
    <row r="386" spans="1:9" ht="14.25">
      <c r="B386" s="294"/>
    </row>
    <row r="387" spans="1:9" ht="15.75">
      <c r="A387" s="530" t="s">
        <v>4613</v>
      </c>
      <c r="B387" s="353"/>
    </row>
    <row r="388" spans="1:9" ht="14.25">
      <c r="A388" s="234" t="s">
        <v>1946</v>
      </c>
      <c r="B388" s="234" t="s">
        <v>1947</v>
      </c>
      <c r="C388" s="234" t="s">
        <v>1948</v>
      </c>
      <c r="D388" s="234" t="s">
        <v>1949</v>
      </c>
      <c r="E388" s="234" t="s">
        <v>1950</v>
      </c>
      <c r="F388" s="234" t="s">
        <v>1951</v>
      </c>
      <c r="G388" s="234" t="s">
        <v>40</v>
      </c>
      <c r="H388" s="294" t="s">
        <v>1814</v>
      </c>
    </row>
    <row r="389" spans="1:9">
      <c r="H389" s="279"/>
    </row>
    <row r="390" spans="1:9">
      <c r="B390" s="3"/>
      <c r="H390" s="305"/>
    </row>
    <row r="391" spans="1:9" ht="14.25">
      <c r="B391" s="294"/>
    </row>
    <row r="392" spans="1:9" ht="15.75">
      <c r="A392" s="530" t="s">
        <v>3454</v>
      </c>
      <c r="B392" s="353"/>
    </row>
    <row r="393" spans="1:9" ht="14.25">
      <c r="B393" s="294" t="s">
        <v>1814</v>
      </c>
    </row>
    <row r="394" spans="1:9">
      <c r="B394" s="279"/>
      <c r="I394" t="s">
        <v>2297</v>
      </c>
    </row>
    <row r="395" spans="1:9">
      <c r="B395" s="305"/>
    </row>
    <row r="396" spans="1:9" ht="14.25">
      <c r="A396" s="234"/>
      <c r="B396" s="234"/>
      <c r="C396" s="234"/>
      <c r="D396" s="234"/>
      <c r="E396" s="234"/>
      <c r="F396" s="234"/>
      <c r="G396" s="234"/>
      <c r="H396" s="294"/>
    </row>
    <row r="397" spans="1:9">
      <c r="A397" s="311" t="s">
        <v>2846</v>
      </c>
    </row>
    <row r="398" spans="1:9" ht="15.75">
      <c r="A398" s="330" t="s">
        <v>4614</v>
      </c>
    </row>
    <row r="399" spans="1:9" ht="14.25">
      <c r="A399" s="234" t="s">
        <v>1946</v>
      </c>
      <c r="B399" s="234" t="s">
        <v>1947</v>
      </c>
      <c r="C399" s="234" t="s">
        <v>1948</v>
      </c>
      <c r="D399" s="234" t="s">
        <v>1949</v>
      </c>
      <c r="E399" s="234" t="s">
        <v>1950</v>
      </c>
      <c r="F399" s="234" t="s">
        <v>40</v>
      </c>
      <c r="G399" s="294" t="s">
        <v>1814</v>
      </c>
    </row>
    <row r="400" spans="1:9">
      <c r="G400" s="279"/>
    </row>
    <row r="401" spans="1:7">
      <c r="G401" s="305"/>
    </row>
    <row r="402" spans="1:7">
      <c r="B402" s="279"/>
    </row>
    <row r="403" spans="1:7" ht="15.75">
      <c r="A403" s="330" t="s">
        <v>3365</v>
      </c>
    </row>
    <row r="404" spans="1:7" ht="14.25">
      <c r="A404" s="234" t="s">
        <v>1946</v>
      </c>
      <c r="B404" s="234" t="s">
        <v>1947</v>
      </c>
      <c r="C404" s="234" t="s">
        <v>1948</v>
      </c>
      <c r="D404" s="234" t="s">
        <v>1949</v>
      </c>
      <c r="E404" s="234" t="s">
        <v>1950</v>
      </c>
      <c r="F404" s="234" t="s">
        <v>40</v>
      </c>
      <c r="G404" s="294" t="s">
        <v>1814</v>
      </c>
    </row>
    <row r="405" spans="1:7">
      <c r="G405" s="279"/>
    </row>
    <row r="406" spans="1:7">
      <c r="G406" s="305"/>
    </row>
    <row r="407" spans="1:7" ht="14.25">
      <c r="A407" s="234"/>
      <c r="B407" s="234"/>
      <c r="C407" s="234"/>
      <c r="D407" s="234"/>
      <c r="E407" s="234"/>
      <c r="F407" s="234"/>
      <c r="G407" s="294"/>
    </row>
    <row r="408" spans="1:7" ht="15.75">
      <c r="A408" s="330" t="s">
        <v>3466</v>
      </c>
    </row>
    <row r="409" spans="1:7" ht="14.25">
      <c r="B409" s="294" t="s">
        <v>1814</v>
      </c>
    </row>
    <row r="410" spans="1:7">
      <c r="B410" s="279"/>
    </row>
    <row r="411" spans="1:7">
      <c r="B411" s="305"/>
    </row>
    <row r="412" spans="1:7" ht="14.25">
      <c r="A412" s="234"/>
      <c r="B412" s="234"/>
      <c r="C412" s="234"/>
      <c r="D412" s="234"/>
      <c r="E412" s="234"/>
      <c r="F412" s="234"/>
      <c r="G412" s="294"/>
    </row>
    <row r="413" spans="1:7" ht="15.75">
      <c r="A413" s="330" t="s">
        <v>3464</v>
      </c>
    </row>
    <row r="414" spans="1:7" ht="14.25">
      <c r="B414" s="294" t="s">
        <v>1814</v>
      </c>
    </row>
    <row r="415" spans="1:7">
      <c r="B415" s="279"/>
    </row>
    <row r="416" spans="1:7">
      <c r="B416" s="305"/>
    </row>
    <row r="417" spans="1:7" ht="14.25">
      <c r="B417" s="294"/>
    </row>
    <row r="418" spans="1:7" ht="15.75">
      <c r="A418" s="331" t="s">
        <v>3462</v>
      </c>
    </row>
    <row r="419" spans="1:7" ht="14.25">
      <c r="B419" s="294" t="s">
        <v>1814</v>
      </c>
    </row>
    <row r="420" spans="1:7">
      <c r="B420" s="279"/>
    </row>
    <row r="421" spans="1:7">
      <c r="B421" s="305"/>
    </row>
    <row r="422" spans="1:7" ht="14.25">
      <c r="B422" s="294"/>
    </row>
    <row r="423" spans="1:7" ht="15.75">
      <c r="A423" s="330" t="s">
        <v>3465</v>
      </c>
    </row>
    <row r="424" spans="1:7" ht="14.25">
      <c r="B424" s="294" t="s">
        <v>1814</v>
      </c>
    </row>
    <row r="425" spans="1:7">
      <c r="B425" s="279"/>
    </row>
    <row r="426" spans="1:7">
      <c r="B426" s="305"/>
    </row>
    <row r="427" spans="1:7" ht="14.25">
      <c r="B427" s="294"/>
    </row>
    <row r="428" spans="1:7" ht="15.75">
      <c r="A428" s="330" t="s">
        <v>4615</v>
      </c>
    </row>
    <row r="429" spans="1:7" ht="14.25">
      <c r="A429" s="234" t="s">
        <v>1946</v>
      </c>
      <c r="B429" s="234" t="s">
        <v>1947</v>
      </c>
      <c r="C429" s="234" t="s">
        <v>1948</v>
      </c>
      <c r="D429" s="234" t="s">
        <v>1949</v>
      </c>
      <c r="E429" s="234" t="s">
        <v>1950</v>
      </c>
      <c r="F429" s="234" t="s">
        <v>40</v>
      </c>
      <c r="G429" s="294" t="s">
        <v>1814</v>
      </c>
    </row>
    <row r="430" spans="1:7">
      <c r="G430" s="279"/>
    </row>
    <row r="431" spans="1:7">
      <c r="G431" s="305"/>
    </row>
    <row r="432" spans="1:7" ht="14.25">
      <c r="B432" s="294"/>
    </row>
    <row r="433" spans="1:7" ht="15.75">
      <c r="A433" s="530" t="s">
        <v>3463</v>
      </c>
      <c r="B433" s="353"/>
    </row>
    <row r="434" spans="1:7" ht="14.25">
      <c r="B434" s="294" t="s">
        <v>1814</v>
      </c>
    </row>
    <row r="435" spans="1:7">
      <c r="B435" s="279"/>
    </row>
    <row r="436" spans="1:7">
      <c r="B436" s="305"/>
    </row>
    <row r="437" spans="1:7" ht="14.25">
      <c r="A437" s="234"/>
      <c r="B437" s="234"/>
      <c r="C437" s="234"/>
      <c r="D437" s="234"/>
      <c r="E437" s="234"/>
      <c r="F437" s="234"/>
      <c r="G437" s="294"/>
    </row>
    <row r="438" spans="1:7">
      <c r="A438" s="311" t="s">
        <v>2847</v>
      </c>
    </row>
    <row r="439" spans="1:7" ht="15.75">
      <c r="A439" s="330" t="s">
        <v>3479</v>
      </c>
    </row>
    <row r="440" spans="1:7" ht="14.25">
      <c r="A440" s="234" t="s">
        <v>1946</v>
      </c>
      <c r="B440" s="234" t="s">
        <v>1947</v>
      </c>
      <c r="C440" s="234" t="s">
        <v>1948</v>
      </c>
      <c r="D440" s="234" t="s">
        <v>1949</v>
      </c>
      <c r="E440" s="234" t="s">
        <v>1950</v>
      </c>
      <c r="F440" s="234" t="s">
        <v>40</v>
      </c>
      <c r="G440" s="294" t="s">
        <v>1814</v>
      </c>
    </row>
    <row r="441" spans="1:7">
      <c r="G441" s="279"/>
    </row>
    <row r="442" spans="1:7">
      <c r="G442" s="305"/>
    </row>
    <row r="443" spans="1:7">
      <c r="B443" s="279"/>
    </row>
    <row r="444" spans="1:7" ht="15.75">
      <c r="A444" s="330" t="s">
        <v>3477</v>
      </c>
    </row>
    <row r="445" spans="1:7" ht="14.25">
      <c r="A445" s="234" t="s">
        <v>1946</v>
      </c>
      <c r="B445" s="234" t="s">
        <v>1947</v>
      </c>
      <c r="C445" s="234" t="s">
        <v>1948</v>
      </c>
      <c r="D445" s="234" t="s">
        <v>1949</v>
      </c>
      <c r="E445" s="234" t="s">
        <v>40</v>
      </c>
      <c r="F445" s="294" t="s">
        <v>1814</v>
      </c>
    </row>
    <row r="446" spans="1:7">
      <c r="F446" s="279"/>
    </row>
    <row r="447" spans="1:7">
      <c r="F447" s="305"/>
    </row>
    <row r="448" spans="1:7">
      <c r="F448" s="3"/>
    </row>
    <row r="449" spans="1:6" ht="15.75">
      <c r="A449" s="330" t="s">
        <v>3487</v>
      </c>
      <c r="F449" s="3"/>
    </row>
    <row r="450" spans="1:6" ht="14.25">
      <c r="B450" s="294" t="s">
        <v>1814</v>
      </c>
      <c r="F450" s="3"/>
    </row>
    <row r="451" spans="1:6">
      <c r="B451" s="279"/>
      <c r="F451" s="3"/>
    </row>
    <row r="452" spans="1:6">
      <c r="B452" s="305"/>
    </row>
    <row r="453" spans="1:6">
      <c r="B453" s="3"/>
    </row>
    <row r="454" spans="1:6" ht="15.75">
      <c r="A454" s="530" t="s">
        <v>3478</v>
      </c>
      <c r="B454" s="353"/>
    </row>
    <row r="455" spans="1:6" ht="14.25">
      <c r="B455" s="294" t="s">
        <v>1814</v>
      </c>
    </row>
    <row r="456" spans="1:6">
      <c r="B456" s="279"/>
    </row>
    <row r="457" spans="1:6">
      <c r="B457" s="305"/>
    </row>
    <row r="458" spans="1:6" ht="14.25">
      <c r="B458" s="294"/>
      <c r="F458" s="3"/>
    </row>
    <row r="459" spans="1:6" ht="15.75">
      <c r="A459" s="530" t="s">
        <v>3476</v>
      </c>
      <c r="B459" s="353"/>
    </row>
    <row r="460" spans="1:6" ht="14.25">
      <c r="B460" s="294" t="s">
        <v>1814</v>
      </c>
    </row>
    <row r="461" spans="1:6">
      <c r="B461" s="279"/>
    </row>
    <row r="462" spans="1:6">
      <c r="B462" s="305"/>
    </row>
    <row r="463" spans="1:6" ht="14.25">
      <c r="B463" s="294"/>
    </row>
    <row r="464" spans="1:6">
      <c r="A464" s="311" t="s">
        <v>2861</v>
      </c>
    </row>
    <row r="465" spans="1:10" ht="15.75">
      <c r="A465" s="330" t="s">
        <v>4616</v>
      </c>
    </row>
    <row r="466" spans="1:10" ht="14.25">
      <c r="A466" s="234" t="s">
        <v>1946</v>
      </c>
      <c r="B466" s="234" t="s">
        <v>1947</v>
      </c>
      <c r="C466" s="234" t="s">
        <v>1948</v>
      </c>
      <c r="D466" s="234" t="s">
        <v>1949</v>
      </c>
      <c r="E466" s="234" t="s">
        <v>1950</v>
      </c>
      <c r="F466" s="234" t="s">
        <v>1951</v>
      </c>
      <c r="G466" s="234" t="s">
        <v>1952</v>
      </c>
      <c r="H466" s="234" t="s">
        <v>1953</v>
      </c>
      <c r="I466" s="234" t="s">
        <v>40</v>
      </c>
      <c r="J466" s="294" t="s">
        <v>1814</v>
      </c>
    </row>
    <row r="467" spans="1:10">
      <c r="J467" s="279"/>
    </row>
    <row r="468" spans="1:10">
      <c r="J468" s="305"/>
    </row>
    <row r="469" spans="1:10">
      <c r="B469" s="279"/>
    </row>
    <row r="470" spans="1:10" ht="15.75">
      <c r="A470" s="330" t="s">
        <v>4617</v>
      </c>
    </row>
    <row r="471" spans="1:10" ht="14.25">
      <c r="A471" s="234" t="s">
        <v>1946</v>
      </c>
      <c r="B471" s="234" t="s">
        <v>1947</v>
      </c>
      <c r="C471" s="234" t="s">
        <v>1948</v>
      </c>
      <c r="D471" s="234" t="s">
        <v>40</v>
      </c>
      <c r="E471" s="294" t="s">
        <v>1814</v>
      </c>
    </row>
    <row r="472" spans="1:10">
      <c r="E472" s="279"/>
    </row>
    <row r="473" spans="1:10">
      <c r="E473" s="305"/>
    </row>
    <row r="474" spans="1:10" ht="14.25">
      <c r="A474" s="234"/>
      <c r="B474" s="234"/>
      <c r="C474" s="234"/>
      <c r="D474" s="234"/>
      <c r="E474" s="234"/>
      <c r="F474" s="234"/>
      <c r="G474" s="234"/>
      <c r="H474" s="234"/>
      <c r="I474" s="234"/>
      <c r="J474" s="294"/>
    </row>
    <row r="475" spans="1:10" ht="15.75">
      <c r="A475" s="330" t="s">
        <v>3493</v>
      </c>
    </row>
    <row r="476" spans="1:10" ht="14.25">
      <c r="B476" s="294" t="s">
        <v>1814</v>
      </c>
    </row>
    <row r="477" spans="1:10">
      <c r="B477" s="279"/>
    </row>
    <row r="478" spans="1:10">
      <c r="B478" s="305"/>
    </row>
    <row r="479" spans="1:10" ht="14.25">
      <c r="A479" s="234"/>
      <c r="B479" s="234"/>
      <c r="C479" s="234"/>
      <c r="D479" s="234"/>
      <c r="E479" s="294"/>
    </row>
    <row r="480" spans="1:10" ht="15.75">
      <c r="A480" s="530" t="s">
        <v>3488</v>
      </c>
      <c r="B480" s="353"/>
    </row>
    <row r="481" spans="1:8" ht="14.25">
      <c r="B481" s="294" t="s">
        <v>1814</v>
      </c>
    </row>
    <row r="482" spans="1:8">
      <c r="B482" s="279"/>
    </row>
    <row r="483" spans="1:8">
      <c r="B483" s="305"/>
    </row>
    <row r="484" spans="1:8" ht="14.25">
      <c r="B484" s="294"/>
    </row>
    <row r="485" spans="1:8" ht="15.75">
      <c r="A485" s="530" t="s">
        <v>3490</v>
      </c>
      <c r="B485" s="353"/>
    </row>
    <row r="486" spans="1:8" ht="14.25">
      <c r="A486" s="234" t="s">
        <v>3357</v>
      </c>
      <c r="B486" s="234" t="s">
        <v>1946</v>
      </c>
      <c r="C486" s="234" t="s">
        <v>1947</v>
      </c>
      <c r="D486" s="234" t="s">
        <v>1948</v>
      </c>
      <c r="E486" s="234" t="s">
        <v>1949</v>
      </c>
      <c r="F486" s="234" t="s">
        <v>1950</v>
      </c>
      <c r="G486" s="234" t="s">
        <v>40</v>
      </c>
      <c r="H486" s="294" t="s">
        <v>1814</v>
      </c>
    </row>
    <row r="487" spans="1:8">
      <c r="H487" s="279"/>
    </row>
    <row r="488" spans="1:8">
      <c r="H488" s="305"/>
    </row>
    <row r="489" spans="1:8" ht="14.25">
      <c r="B489" s="294"/>
    </row>
    <row r="490" spans="1:8">
      <c r="A490" s="311" t="s">
        <v>2862</v>
      </c>
    </row>
    <row r="491" spans="1:8" ht="15.75">
      <c r="A491" s="330" t="s">
        <v>4618</v>
      </c>
    </row>
    <row r="492" spans="1:8" ht="14.25">
      <c r="A492" s="234" t="s">
        <v>1946</v>
      </c>
      <c r="B492" s="234" t="s">
        <v>1947</v>
      </c>
      <c r="C492" s="234" t="s">
        <v>1948</v>
      </c>
      <c r="D492" s="234" t="s">
        <v>1949</v>
      </c>
      <c r="E492" s="234" t="s">
        <v>1950</v>
      </c>
      <c r="F492" s="234" t="s">
        <v>40</v>
      </c>
      <c r="G492" s="294" t="s">
        <v>1814</v>
      </c>
    </row>
    <row r="493" spans="1:8">
      <c r="G493" s="279"/>
    </row>
    <row r="494" spans="1:8">
      <c r="G494" s="305"/>
    </row>
    <row r="495" spans="1:8">
      <c r="H495" s="279"/>
    </row>
    <row r="496" spans="1:8" ht="15.75">
      <c r="A496" s="330" t="s">
        <v>3492</v>
      </c>
    </row>
    <row r="497" spans="1:7" ht="14.25">
      <c r="B497" s="294" t="s">
        <v>1814</v>
      </c>
    </row>
    <row r="498" spans="1:7">
      <c r="B498" s="279"/>
    </row>
    <row r="499" spans="1:7">
      <c r="B499" s="305"/>
      <c r="F499" t="s">
        <v>2297</v>
      </c>
    </row>
    <row r="500" spans="1:7" ht="14.25">
      <c r="A500" s="234"/>
      <c r="B500" s="234"/>
      <c r="C500" s="234"/>
      <c r="D500" s="234"/>
      <c r="E500" s="234"/>
      <c r="F500" s="234"/>
      <c r="G500" s="294"/>
    </row>
    <row r="501" spans="1:7" ht="15.75">
      <c r="A501" s="330" t="s">
        <v>3494</v>
      </c>
    </row>
    <row r="502" spans="1:7" ht="14.25">
      <c r="B502" s="294" t="s">
        <v>1814</v>
      </c>
    </row>
    <row r="503" spans="1:7">
      <c r="B503" s="279"/>
    </row>
    <row r="504" spans="1:7">
      <c r="B504" s="305"/>
    </row>
    <row r="505" spans="1:7" ht="14.25">
      <c r="B505" s="294"/>
    </row>
    <row r="506" spans="1:7">
      <c r="A506" s="311" t="s">
        <v>3321</v>
      </c>
    </row>
    <row r="507" spans="1:7" ht="15.75">
      <c r="A507" s="330" t="s">
        <v>4619</v>
      </c>
    </row>
    <row r="508" spans="1:7" ht="14.25">
      <c r="A508" s="234" t="s">
        <v>1946</v>
      </c>
      <c r="B508" s="234" t="s">
        <v>1947</v>
      </c>
      <c r="C508" s="234" t="s">
        <v>1948</v>
      </c>
      <c r="D508" s="234" t="s">
        <v>1949</v>
      </c>
      <c r="E508" s="294" t="s">
        <v>1814</v>
      </c>
    </row>
    <row r="509" spans="1:7">
      <c r="E509" s="279"/>
    </row>
    <row r="510" spans="1:7">
      <c r="E510" s="305"/>
    </row>
    <row r="511" spans="1:7">
      <c r="B511" s="279"/>
    </row>
    <row r="512" spans="1:7" ht="15.75">
      <c r="A512" s="330" t="s">
        <v>3484</v>
      </c>
    </row>
    <row r="513" spans="1:7" ht="14.25">
      <c r="A513" s="234" t="s">
        <v>1946</v>
      </c>
      <c r="B513" s="234" t="s">
        <v>1947</v>
      </c>
      <c r="C513" s="234" t="s">
        <v>1948</v>
      </c>
      <c r="D513" s="234" t="s">
        <v>1949</v>
      </c>
      <c r="E513" s="234" t="s">
        <v>1950</v>
      </c>
      <c r="F513" s="234" t="s">
        <v>40</v>
      </c>
      <c r="G513" s="294" t="s">
        <v>1814</v>
      </c>
    </row>
    <row r="514" spans="1:7">
      <c r="G514" s="279"/>
    </row>
    <row r="515" spans="1:7">
      <c r="G515" s="305"/>
    </row>
    <row r="516" spans="1:7" ht="14.25">
      <c r="A516" s="234"/>
      <c r="B516" s="234"/>
      <c r="C516" s="234"/>
      <c r="D516" s="234"/>
      <c r="E516" s="294"/>
    </row>
    <row r="517" spans="1:7" ht="15.75">
      <c r="A517" s="330" t="s">
        <v>4620</v>
      </c>
    </row>
    <row r="518" spans="1:7" ht="14.25">
      <c r="A518" s="234" t="s">
        <v>1946</v>
      </c>
      <c r="B518" s="234" t="s">
        <v>1947</v>
      </c>
      <c r="C518" s="234" t="s">
        <v>1948</v>
      </c>
      <c r="D518" s="234" t="s">
        <v>1949</v>
      </c>
      <c r="E518" s="234" t="s">
        <v>1950</v>
      </c>
      <c r="F518" s="234" t="s">
        <v>40</v>
      </c>
      <c r="G518" s="294" t="s">
        <v>1814</v>
      </c>
    </row>
    <row r="519" spans="1:7">
      <c r="G519" s="279"/>
    </row>
    <row r="520" spans="1:7">
      <c r="G520" s="305"/>
    </row>
    <row r="521" spans="1:7" ht="14.25">
      <c r="A521" s="234"/>
      <c r="B521" s="234"/>
      <c r="C521" s="234"/>
      <c r="D521" s="234"/>
      <c r="E521" s="234"/>
      <c r="F521" s="234"/>
      <c r="G521" s="294"/>
    </row>
    <row r="522" spans="1:7" ht="15.75">
      <c r="A522" s="330" t="s">
        <v>3491</v>
      </c>
    </row>
    <row r="523" spans="1:7" ht="14.25">
      <c r="B523" s="294" t="s">
        <v>1814</v>
      </c>
    </row>
    <row r="524" spans="1:7">
      <c r="B524" s="279"/>
    </row>
    <row r="525" spans="1:7">
      <c r="B525" s="305"/>
    </row>
    <row r="526" spans="1:7" ht="14.25">
      <c r="A526" s="234"/>
      <c r="B526" s="234"/>
      <c r="C526" s="234"/>
      <c r="D526" s="234"/>
      <c r="E526" s="234"/>
      <c r="F526" s="234"/>
      <c r="G526" s="294"/>
    </row>
    <row r="527" spans="1:7" ht="15.75">
      <c r="A527" s="330" t="s">
        <v>4621</v>
      </c>
    </row>
    <row r="528" spans="1:7" ht="14.25">
      <c r="B528" s="294" t="s">
        <v>1814</v>
      </c>
    </row>
    <row r="529" spans="1:3">
      <c r="B529" s="279"/>
    </row>
    <row r="530" spans="1:3">
      <c r="B530" s="305"/>
    </row>
    <row r="531" spans="1:3" ht="14.25">
      <c r="B531" s="294"/>
    </row>
    <row r="532" spans="1:3" ht="15.75">
      <c r="A532" s="330" t="s">
        <v>4622</v>
      </c>
    </row>
    <row r="533" spans="1:3" ht="14.25">
      <c r="B533" s="294" t="s">
        <v>1814</v>
      </c>
    </row>
    <row r="534" spans="1:3">
      <c r="B534" s="279"/>
    </row>
    <row r="535" spans="1:3">
      <c r="B535" s="305"/>
    </row>
    <row r="536" spans="1:3" ht="14.25">
      <c r="B536" s="294"/>
    </row>
    <row r="537" spans="1:3" ht="15.75">
      <c r="A537" s="330" t="s">
        <v>3489</v>
      </c>
    </row>
    <row r="538" spans="1:3" ht="14.25">
      <c r="B538" s="294" t="s">
        <v>1814</v>
      </c>
    </row>
    <row r="539" spans="1:3">
      <c r="B539" s="279"/>
      <c r="C539" t="s">
        <v>2297</v>
      </c>
    </row>
    <row r="540" spans="1:3">
      <c r="B540" s="305"/>
    </row>
    <row r="541" spans="1:3">
      <c r="A541" s="21"/>
      <c r="B541" s="3"/>
    </row>
    <row r="542" spans="1:3">
      <c r="B542" s="21"/>
    </row>
    <row r="543" spans="1:3" ht="15.75">
      <c r="A543" s="331"/>
    </row>
    <row r="544" spans="1:3" ht="14.25">
      <c r="A544" s="25"/>
      <c r="B544" s="107"/>
    </row>
    <row r="545" spans="1:7">
      <c r="A545" s="26"/>
    </row>
    <row r="546" spans="1:7">
      <c r="A546" s="21"/>
      <c r="B546" s="3"/>
    </row>
    <row r="547" spans="1:7">
      <c r="B547" s="21"/>
    </row>
    <row r="548" spans="1:7">
      <c r="A548" s="34"/>
    </row>
    <row r="549" spans="1:7" ht="15.75">
      <c r="A549" s="331"/>
    </row>
    <row r="550" spans="1:7" ht="14.25">
      <c r="A550" s="25"/>
      <c r="B550" s="107"/>
    </row>
    <row r="551" spans="1:7">
      <c r="A551" s="26"/>
    </row>
    <row r="552" spans="1:7">
      <c r="A552" s="21"/>
      <c r="B552" s="3"/>
    </row>
    <row r="553" spans="1:7">
      <c r="A553" s="26"/>
    </row>
    <row r="554" spans="1:7" ht="15.75">
      <c r="A554" s="331"/>
    </row>
    <row r="555" spans="1:7" ht="14.25">
      <c r="A555" s="25"/>
      <c r="B555" s="107"/>
    </row>
    <row r="556" spans="1:7">
      <c r="A556" s="26"/>
    </row>
    <row r="557" spans="1:7">
      <c r="A557" s="21"/>
      <c r="B557" s="3"/>
    </row>
    <row r="558" spans="1:7">
      <c r="B558" s="3"/>
    </row>
    <row r="559" spans="1:7" ht="15.75">
      <c r="A559" s="331"/>
    </row>
    <row r="560" spans="1:7" ht="14.25">
      <c r="A560" s="234"/>
      <c r="B560" s="234"/>
      <c r="C560" s="234"/>
      <c r="D560" s="234"/>
      <c r="E560" s="234"/>
      <c r="F560" s="234"/>
      <c r="G560" s="107"/>
    </row>
    <row r="561" spans="1:7">
      <c r="A561" s="25"/>
      <c r="B561" s="25"/>
      <c r="C561" s="25"/>
      <c r="D561" s="25"/>
      <c r="E561" s="25"/>
      <c r="F561" s="25"/>
    </row>
    <row r="562" spans="1:7">
      <c r="A562" s="26"/>
      <c r="B562" s="26"/>
      <c r="C562" s="26"/>
      <c r="D562" s="26"/>
      <c r="E562" s="26"/>
      <c r="F562" s="26"/>
      <c r="G562" s="3"/>
    </row>
    <row r="563" spans="1:7">
      <c r="A563" s="21"/>
      <c r="B563" s="21"/>
      <c r="C563" s="26"/>
      <c r="D563" s="21"/>
      <c r="E563" s="21"/>
      <c r="F563" s="21"/>
    </row>
    <row r="564" spans="1:7">
      <c r="A564" s="26"/>
    </row>
    <row r="565" spans="1:7" ht="15.75">
      <c r="A565" s="331"/>
    </row>
    <row r="566" spans="1:7" ht="14.25">
      <c r="A566" s="234"/>
      <c r="B566" s="234"/>
      <c r="C566" s="234"/>
      <c r="D566" s="234"/>
      <c r="E566" s="234"/>
      <c r="F566" s="234"/>
      <c r="G566" s="107"/>
    </row>
    <row r="567" spans="1:7">
      <c r="A567" s="25"/>
      <c r="B567" s="25"/>
      <c r="C567" s="25"/>
      <c r="D567" s="25"/>
      <c r="E567" s="25"/>
      <c r="F567" s="25"/>
    </row>
    <row r="568" spans="1:7">
      <c r="A568" s="26"/>
      <c r="B568" s="26"/>
      <c r="C568" s="26"/>
      <c r="D568" s="26"/>
      <c r="E568" s="26"/>
      <c r="F568" s="26"/>
      <c r="G568" s="3"/>
    </row>
    <row r="569" spans="1:7">
      <c r="A569" s="21"/>
      <c r="B569" s="26"/>
      <c r="C569" s="21"/>
      <c r="D569" s="21"/>
      <c r="E569" s="21"/>
      <c r="F569" s="21"/>
    </row>
    <row r="570" spans="1:7">
      <c r="A570" s="21"/>
      <c r="B570" s="21"/>
      <c r="C570" s="21"/>
      <c r="D570" s="21"/>
      <c r="E570" s="21"/>
      <c r="F570" s="21"/>
    </row>
    <row r="571" spans="1:7">
      <c r="A571" s="21"/>
      <c r="B571" s="21"/>
      <c r="C571" s="26"/>
      <c r="D571" s="21"/>
      <c r="E571" s="21"/>
      <c r="F571" s="21"/>
    </row>
    <row r="572" spans="1:7">
      <c r="A572" s="34"/>
    </row>
    <row r="573" spans="1:7" ht="15.75">
      <c r="A573" s="331"/>
    </row>
    <row r="574" spans="1:7" ht="14.25">
      <c r="A574" s="234"/>
      <c r="B574" s="234"/>
      <c r="C574" s="234"/>
      <c r="D574" s="234"/>
      <c r="E574" s="107"/>
    </row>
    <row r="575" spans="1:7">
      <c r="A575" s="546"/>
      <c r="B575" s="546"/>
      <c r="C575" s="25"/>
      <c r="D575" s="25"/>
    </row>
    <row r="576" spans="1:7">
      <c r="A576" s="25"/>
      <c r="B576" s="25"/>
      <c r="C576" s="26"/>
      <c r="D576" s="26"/>
      <c r="E576" s="3"/>
    </row>
    <row r="577" spans="1:7">
      <c r="A577" s="546"/>
      <c r="B577" s="546"/>
      <c r="C577" s="21"/>
      <c r="D577" s="178"/>
    </row>
    <row r="578" spans="1:7">
      <c r="A578" s="3"/>
      <c r="B578" s="3"/>
      <c r="D578" s="21"/>
    </row>
    <row r="579" spans="1:7">
      <c r="A579" s="3"/>
      <c r="B579" s="3"/>
      <c r="D579" s="178"/>
    </row>
    <row r="580" spans="1:7">
      <c r="A580" s="34"/>
    </row>
    <row r="581" spans="1:7">
      <c r="A581" s="34"/>
    </row>
    <row r="582" spans="1:7" ht="15.75">
      <c r="A582" s="331"/>
    </row>
    <row r="583" spans="1:7" ht="14.25">
      <c r="A583" s="25"/>
      <c r="B583" s="107"/>
    </row>
    <row r="584" spans="1:7">
      <c r="A584" s="26"/>
    </row>
    <row r="585" spans="1:7">
      <c r="A585" s="21"/>
      <c r="B585" s="3"/>
    </row>
    <row r="586" spans="1:7">
      <c r="A586" s="3"/>
      <c r="B586" s="3"/>
      <c r="D586" s="21"/>
    </row>
    <row r="587" spans="1:7" ht="15.75">
      <c r="A587" s="331"/>
    </row>
    <row r="588" spans="1:7" ht="14.25">
      <c r="A588" s="234"/>
      <c r="B588" s="234"/>
      <c r="C588" s="234"/>
      <c r="D588" s="234"/>
      <c r="E588" s="234"/>
      <c r="F588" s="234"/>
      <c r="G588" s="107"/>
    </row>
    <row r="589" spans="1:7">
      <c r="A589" s="25"/>
      <c r="B589" s="25"/>
      <c r="C589" s="25"/>
      <c r="D589" s="25"/>
      <c r="E589" s="25"/>
      <c r="F589" s="25"/>
    </row>
    <row r="590" spans="1:7">
      <c r="A590" s="26"/>
      <c r="B590" s="26"/>
      <c r="C590" s="26"/>
      <c r="D590" s="26"/>
      <c r="E590" s="26"/>
      <c r="F590" s="26"/>
      <c r="G590" s="3"/>
    </row>
    <row r="591" spans="1:7">
      <c r="A591" s="21"/>
      <c r="B591" s="21"/>
      <c r="C591" s="21"/>
      <c r="D591" s="21"/>
      <c r="E591" s="21"/>
      <c r="F591" s="21"/>
    </row>
    <row r="592" spans="1:7">
      <c r="A592" s="26"/>
    </row>
    <row r="593" spans="1:7" ht="15.75">
      <c r="A593" s="331"/>
    </row>
    <row r="594" spans="1:7" ht="14.25">
      <c r="A594" s="234"/>
      <c r="B594" s="234"/>
      <c r="C594" s="234"/>
      <c r="D594" s="107"/>
    </row>
    <row r="595" spans="1:7">
      <c r="A595" s="25"/>
      <c r="B595" s="25"/>
      <c r="C595" s="25"/>
    </row>
    <row r="596" spans="1:7">
      <c r="A596" s="26"/>
      <c r="B596" s="26"/>
      <c r="C596" s="26"/>
      <c r="D596" s="3"/>
    </row>
    <row r="597" spans="1:7">
      <c r="A597" s="21"/>
      <c r="B597" s="21"/>
      <c r="C597" s="21"/>
    </row>
    <row r="598" spans="1:7">
      <c r="A598" s="26"/>
      <c r="B598" s="26"/>
      <c r="C598" s="26"/>
      <c r="D598" s="26"/>
      <c r="E598" s="26"/>
      <c r="F598" s="26"/>
      <c r="G598" s="3"/>
    </row>
    <row r="599" spans="1:7" ht="15.75">
      <c r="A599" s="331"/>
    </row>
    <row r="600" spans="1:7" ht="14.25">
      <c r="A600" s="234"/>
      <c r="B600" s="234"/>
      <c r="C600" s="234"/>
      <c r="D600" s="234"/>
      <c r="E600" s="234"/>
      <c r="F600" s="107"/>
    </row>
    <row r="601" spans="1:7">
      <c r="A601" s="25"/>
      <c r="B601" s="25"/>
      <c r="C601" s="25"/>
      <c r="D601" s="25"/>
      <c r="E601" s="25"/>
    </row>
    <row r="602" spans="1:7">
      <c r="A602" s="26"/>
      <c r="B602" s="26"/>
      <c r="C602" s="26"/>
      <c r="D602" s="26"/>
      <c r="E602" s="26"/>
      <c r="F602" s="3"/>
    </row>
    <row r="603" spans="1:7">
      <c r="A603" s="26"/>
      <c r="B603" s="21"/>
      <c r="C603" s="21"/>
      <c r="D603" s="21"/>
      <c r="E603" s="21"/>
      <c r="F603" s="3"/>
    </row>
    <row r="604" spans="1:7">
      <c r="A604" s="26"/>
      <c r="B604" s="21"/>
      <c r="C604" s="21"/>
      <c r="D604" s="21"/>
      <c r="E604" s="21"/>
    </row>
    <row r="605" spans="1:7">
      <c r="A605" s="21"/>
      <c r="B605" s="21"/>
      <c r="C605" s="21"/>
    </row>
    <row r="606" spans="1:7" ht="15.75">
      <c r="A606" s="331"/>
    </row>
    <row r="607" spans="1:7" ht="14.25">
      <c r="A607" s="234"/>
      <c r="B607" s="234"/>
      <c r="C607" s="234"/>
      <c r="D607" s="234"/>
      <c r="E607" s="234"/>
      <c r="F607" s="107"/>
    </row>
    <row r="608" spans="1:7">
      <c r="A608" s="25"/>
      <c r="B608" s="25"/>
      <c r="C608" s="25"/>
      <c r="D608" s="25"/>
      <c r="E608" s="25"/>
    </row>
    <row r="609" spans="1:10">
      <c r="A609" s="26"/>
      <c r="B609" s="26"/>
      <c r="C609" s="26"/>
      <c r="D609" s="26"/>
      <c r="E609" s="26"/>
      <c r="F609" s="3"/>
    </row>
    <row r="610" spans="1:10">
      <c r="A610" s="21"/>
      <c r="B610" s="21"/>
      <c r="C610" s="21"/>
      <c r="D610" s="21"/>
      <c r="E610" s="21"/>
    </row>
    <row r="611" spans="1:10">
      <c r="A611" s="26"/>
      <c r="B611" s="21"/>
      <c r="C611" s="21"/>
      <c r="D611" s="21"/>
      <c r="E611" s="21"/>
      <c r="F611" s="3"/>
    </row>
    <row r="612" spans="1:10" ht="15.75">
      <c r="A612" s="24"/>
    </row>
    <row r="613" spans="1:10" ht="14.25">
      <c r="A613" s="234"/>
      <c r="B613" s="234"/>
      <c r="C613" s="234"/>
      <c r="D613" s="234"/>
      <c r="E613" s="234"/>
      <c r="F613" s="234"/>
      <c r="G613" s="234"/>
      <c r="H613" s="234"/>
      <c r="I613" s="234"/>
      <c r="J613" s="234"/>
    </row>
    <row r="614" spans="1:10">
      <c r="A614" s="25"/>
      <c r="B614" s="25"/>
      <c r="C614" s="25"/>
      <c r="D614" s="25"/>
      <c r="E614" s="25"/>
      <c r="F614" s="25"/>
      <c r="G614" s="25"/>
      <c r="H614" s="25"/>
      <c r="I614" s="25"/>
      <c r="J614" s="25"/>
    </row>
    <row r="615" spans="1:10">
      <c r="A615" s="26"/>
      <c r="B615" s="26"/>
      <c r="C615" s="26"/>
      <c r="D615" s="26"/>
      <c r="E615" s="26"/>
      <c r="F615" s="26"/>
      <c r="G615" s="26"/>
      <c r="H615" s="26"/>
      <c r="I615" s="26"/>
      <c r="J615" s="26"/>
    </row>
    <row r="616" spans="1:10">
      <c r="A616" s="21"/>
      <c r="B616" s="21"/>
      <c r="C616" s="21"/>
      <c r="D616" s="21"/>
      <c r="E616" s="21"/>
      <c r="F616" s="21"/>
      <c r="G616" s="21"/>
      <c r="H616" s="21"/>
      <c r="I616" s="21"/>
      <c r="J616" s="21"/>
    </row>
    <row r="617" spans="1:10" ht="14.25">
      <c r="A617" s="234"/>
      <c r="B617" s="234"/>
      <c r="C617" s="234"/>
      <c r="D617" s="234"/>
      <c r="E617" s="234"/>
      <c r="F617" s="234"/>
      <c r="G617" s="234"/>
      <c r="H617" s="234"/>
      <c r="I617" s="234"/>
      <c r="J617" s="234"/>
    </row>
    <row r="618" spans="1:10">
      <c r="A618" s="25"/>
      <c r="B618" s="25"/>
      <c r="C618" s="25"/>
      <c r="D618" s="25"/>
      <c r="E618" s="25"/>
      <c r="F618" s="25"/>
      <c r="G618" s="25"/>
      <c r="H618" s="25"/>
      <c r="I618" s="25"/>
      <c r="J618" s="25"/>
    </row>
    <row r="619" spans="1:10">
      <c r="A619" s="26"/>
      <c r="B619" s="26"/>
      <c r="C619" s="26"/>
      <c r="D619" s="26"/>
      <c r="E619" s="26"/>
      <c r="F619" s="26"/>
      <c r="G619" s="26"/>
      <c r="H619" s="26"/>
      <c r="I619" s="26"/>
      <c r="J619" s="26"/>
    </row>
    <row r="620" spans="1:10">
      <c r="A620" s="21"/>
      <c r="B620" s="21"/>
      <c r="C620" s="21"/>
      <c r="D620" s="21"/>
      <c r="E620" s="21"/>
      <c r="F620" s="21"/>
      <c r="G620" s="21"/>
      <c r="H620" s="21"/>
      <c r="I620" s="21"/>
      <c r="J620" s="21"/>
    </row>
    <row r="621" spans="1:10" ht="14.25">
      <c r="A621" s="234"/>
      <c r="B621" s="234"/>
      <c r="C621" s="234"/>
      <c r="D621" s="107"/>
      <c r="F621" s="18"/>
    </row>
    <row r="622" spans="1:10">
      <c r="A622" s="25"/>
      <c r="B622" s="25"/>
      <c r="C622" s="25"/>
    </row>
    <row r="623" spans="1:10">
      <c r="A623" s="26"/>
      <c r="B623" s="26"/>
      <c r="C623" s="26"/>
      <c r="D623" s="3"/>
    </row>
    <row r="624" spans="1:10">
      <c r="A624" s="21"/>
      <c r="B624" s="21"/>
      <c r="C624" s="21"/>
      <c r="D624" s="1"/>
    </row>
    <row r="625" spans="1:10" ht="14.25">
      <c r="A625" s="234"/>
      <c r="B625" s="234"/>
      <c r="C625" s="234"/>
      <c r="D625" s="234"/>
      <c r="E625" s="234"/>
      <c r="F625" s="234"/>
      <c r="G625" s="234"/>
      <c r="H625" s="234"/>
      <c r="I625" s="234"/>
      <c r="J625" s="234"/>
    </row>
    <row r="626" spans="1:10">
      <c r="A626" s="34"/>
    </row>
    <row r="627" spans="1:10" ht="15.75">
      <c r="A627" s="331"/>
    </row>
    <row r="628" spans="1:10" ht="14.25">
      <c r="A628" s="25"/>
      <c r="B628" s="107"/>
    </row>
    <row r="629" spans="1:10" ht="14.25">
      <c r="A629" s="234"/>
      <c r="B629" s="234"/>
      <c r="C629" s="234"/>
      <c r="D629" s="234"/>
      <c r="E629" s="234"/>
      <c r="F629" s="234"/>
      <c r="G629" s="107"/>
    </row>
    <row r="630" spans="1:10">
      <c r="A630" s="25"/>
      <c r="B630" s="25"/>
      <c r="C630" s="25"/>
      <c r="D630" s="25"/>
      <c r="E630" s="25"/>
      <c r="F630" s="25"/>
    </row>
    <row r="631" spans="1:10">
      <c r="A631" s="26"/>
      <c r="B631" s="26"/>
      <c r="C631" s="26"/>
      <c r="D631" s="26"/>
      <c r="E631" s="26"/>
      <c r="F631" s="26"/>
      <c r="G631" s="3"/>
    </row>
    <row r="632" spans="1:10">
      <c r="A632" s="21"/>
      <c r="B632" s="21"/>
      <c r="C632" s="21"/>
      <c r="D632" s="26"/>
      <c r="E632" s="26"/>
      <c r="F632" s="21"/>
    </row>
    <row r="633" spans="1:10">
      <c r="A633" s="21"/>
      <c r="B633" s="21"/>
      <c r="C633" s="21"/>
      <c r="D633" s="26"/>
      <c r="E633" s="21"/>
      <c r="F633" s="21"/>
    </row>
    <row r="634" spans="1:10">
      <c r="A634" s="26"/>
      <c r="B634" s="3"/>
    </row>
    <row r="635" spans="1:10">
      <c r="A635" s="34"/>
    </row>
    <row r="636" spans="1:10" ht="15.75">
      <c r="A636" s="331"/>
    </row>
    <row r="637" spans="1:10" ht="14.25">
      <c r="A637" s="25"/>
      <c r="B637" s="107"/>
    </row>
    <row r="638" spans="1:10">
      <c r="A638" s="26"/>
    </row>
    <row r="639" spans="1:10">
      <c r="A639" s="21"/>
      <c r="B639" s="3"/>
      <c r="C639" s="26"/>
      <c r="D639" s="26"/>
      <c r="E639" s="26"/>
      <c r="F639" s="26"/>
      <c r="G639" s="3"/>
    </row>
    <row r="640" spans="1:10">
      <c r="A640" s="34"/>
      <c r="B640" s="3"/>
      <c r="C640" s="21"/>
      <c r="D640" s="26"/>
      <c r="E640" s="26"/>
      <c r="F640" s="21"/>
    </row>
    <row r="641" spans="1:6" ht="15.75">
      <c r="A641" s="331"/>
      <c r="C641" s="21"/>
      <c r="D641" s="26"/>
      <c r="E641" s="21"/>
      <c r="F641" s="21"/>
    </row>
    <row r="642" spans="1:6" ht="14.25">
      <c r="A642" s="25"/>
      <c r="B642" s="107"/>
    </row>
    <row r="643" spans="1:6">
      <c r="A643" s="26"/>
    </row>
    <row r="644" spans="1:6">
      <c r="A644" s="21"/>
      <c r="B644" s="3"/>
    </row>
    <row r="645" spans="1:6" ht="14.25">
      <c r="A645" s="25"/>
      <c r="B645" s="107"/>
    </row>
    <row r="646" spans="1:6" ht="15.75">
      <c r="A646" s="331"/>
    </row>
    <row r="647" spans="1:6" ht="14.25">
      <c r="A647" s="25"/>
      <c r="B647" s="107"/>
    </row>
    <row r="648" spans="1:6">
      <c r="A648" s="26"/>
    </row>
    <row r="649" spans="1:6">
      <c r="A649" s="21"/>
      <c r="B649" s="3"/>
    </row>
    <row r="650" spans="1:6">
      <c r="B650" s="3"/>
    </row>
    <row r="651" spans="1:6" ht="15.75">
      <c r="A651" s="331"/>
      <c r="B651" s="3"/>
    </row>
    <row r="652" spans="1:6" ht="14.25">
      <c r="A652" s="25"/>
      <c r="B652" s="107"/>
    </row>
    <row r="653" spans="1:6">
      <c r="A653" s="26"/>
    </row>
    <row r="654" spans="1:6">
      <c r="A654" s="21"/>
      <c r="B654" s="3"/>
    </row>
    <row r="655" spans="1:6" ht="14.25">
      <c r="A655" s="25"/>
      <c r="B655" s="107"/>
    </row>
    <row r="656" spans="1:6" ht="15.75">
      <c r="A656" s="331"/>
    </row>
    <row r="657" spans="1:10" ht="14.25">
      <c r="A657" s="234"/>
      <c r="B657" s="234"/>
      <c r="C657" s="234"/>
      <c r="D657" s="234"/>
      <c r="E657" s="234"/>
      <c r="F657" s="234"/>
      <c r="G657" s="234"/>
      <c r="H657" s="234"/>
      <c r="I657" s="234"/>
      <c r="J657" s="107"/>
    </row>
    <row r="658" spans="1:10">
      <c r="A658" s="25"/>
      <c r="B658" s="25"/>
      <c r="C658" s="25"/>
      <c r="D658" s="25"/>
      <c r="E658" s="25"/>
      <c r="F658" s="25"/>
      <c r="G658" s="25"/>
      <c r="H658" s="25"/>
      <c r="I658" s="25"/>
    </row>
    <row r="659" spans="1:10">
      <c r="A659" s="26"/>
      <c r="B659" s="26"/>
      <c r="C659" s="26"/>
      <c r="D659" s="26"/>
      <c r="E659" s="26"/>
      <c r="F659" s="26"/>
      <c r="G659" s="26"/>
      <c r="H659" s="26"/>
      <c r="I659" s="26"/>
      <c r="J659" s="3"/>
    </row>
    <row r="660" spans="1:10">
      <c r="A660" s="21"/>
      <c r="B660" s="21"/>
      <c r="C660" s="21"/>
      <c r="D660" s="26"/>
      <c r="E660" s="21"/>
      <c r="F660" s="21"/>
      <c r="G660" s="21"/>
      <c r="H660" s="21"/>
      <c r="I660" s="21"/>
    </row>
    <row r="661" spans="1:10">
      <c r="A661" s="21"/>
      <c r="B661" s="21"/>
      <c r="C661" s="21"/>
      <c r="D661" s="26"/>
      <c r="E661" s="21"/>
      <c r="F661" s="21"/>
      <c r="G661" s="21"/>
      <c r="H661" s="21"/>
      <c r="I661" s="21"/>
    </row>
    <row r="662" spans="1:10">
      <c r="A662" s="21"/>
      <c r="B662" s="3"/>
    </row>
    <row r="663" spans="1:10">
      <c r="A663" s="34"/>
    </row>
    <row r="664" spans="1:10" ht="15.75">
      <c r="A664" s="331"/>
    </row>
    <row r="665" spans="1:10" ht="14.25">
      <c r="A665" s="234"/>
      <c r="B665" s="234"/>
      <c r="C665" s="234"/>
      <c r="D665" s="234"/>
      <c r="E665" s="234"/>
      <c r="F665" s="107"/>
    </row>
    <row r="666" spans="1:10">
      <c r="A666" s="25"/>
      <c r="B666" s="25"/>
      <c r="C666" s="25"/>
      <c r="D666" s="25"/>
      <c r="E666" s="25"/>
      <c r="G666" s="25"/>
    </row>
    <row r="667" spans="1:10">
      <c r="A667" s="26"/>
      <c r="B667" s="26"/>
      <c r="C667" s="26"/>
      <c r="D667" s="26"/>
      <c r="E667" s="26"/>
      <c r="F667" s="3"/>
    </row>
    <row r="668" spans="1:10">
      <c r="A668" s="26"/>
      <c r="B668" s="26"/>
      <c r="C668" s="21"/>
      <c r="D668" s="21"/>
      <c r="E668" s="26"/>
    </row>
    <row r="669" spans="1:10">
      <c r="A669" s="26"/>
      <c r="B669" s="21"/>
      <c r="C669" s="21"/>
      <c r="D669" s="21"/>
      <c r="E669" s="21"/>
    </row>
    <row r="670" spans="1:10">
      <c r="A670" s="21"/>
      <c r="B670" s="21"/>
      <c r="C670" s="21"/>
      <c r="D670" s="21"/>
      <c r="E670" s="21"/>
    </row>
    <row r="671" spans="1:10" ht="15.75">
      <c r="A671" s="331"/>
    </row>
    <row r="672" spans="1:10" ht="14.25">
      <c r="A672" s="25"/>
      <c r="B672" s="107"/>
    </row>
    <row r="673" spans="1:10">
      <c r="A673" s="26"/>
    </row>
    <row r="674" spans="1:10" ht="15.75">
      <c r="A674" s="331"/>
    </row>
    <row r="675" spans="1:10" ht="14.25">
      <c r="A675" s="25"/>
      <c r="B675" s="107"/>
    </row>
    <row r="676" spans="1:10">
      <c r="A676" s="26"/>
    </row>
    <row r="677" spans="1:10">
      <c r="A677" s="21"/>
      <c r="B677" s="3"/>
    </row>
    <row r="678" spans="1:10">
      <c r="A678" s="26"/>
      <c r="B678" s="26"/>
      <c r="C678" s="26"/>
      <c r="D678" s="26"/>
      <c r="E678" s="26"/>
      <c r="F678" s="3"/>
    </row>
    <row r="679" spans="1:10" ht="15.75">
      <c r="A679" s="331"/>
    </row>
    <row r="680" spans="1:10" ht="14.25">
      <c r="A680" s="234"/>
      <c r="B680" s="234"/>
      <c r="C680" s="234"/>
      <c r="D680" s="234"/>
      <c r="E680" s="234"/>
      <c r="F680" s="234"/>
      <c r="G680" s="107"/>
    </row>
    <row r="681" spans="1:10">
      <c r="A681" s="25"/>
      <c r="B681" s="25"/>
      <c r="C681" s="25"/>
      <c r="D681" s="25"/>
      <c r="E681" s="25"/>
      <c r="F681" s="25"/>
    </row>
    <row r="682" spans="1:10">
      <c r="A682" s="26"/>
      <c r="B682" s="26"/>
      <c r="C682" s="26"/>
      <c r="D682" s="26"/>
      <c r="E682" s="26"/>
      <c r="F682" s="26"/>
      <c r="G682" s="3"/>
    </row>
    <row r="683" spans="1:10">
      <c r="A683" s="21"/>
      <c r="B683" s="21"/>
      <c r="C683" s="21"/>
      <c r="D683" s="21"/>
      <c r="E683" s="21"/>
      <c r="F683" s="21"/>
      <c r="I683" s="21"/>
    </row>
    <row r="684" spans="1:10">
      <c r="A684" s="21"/>
      <c r="B684" s="21"/>
      <c r="C684" s="21"/>
      <c r="D684" s="21"/>
      <c r="E684" s="21"/>
      <c r="F684" s="21"/>
    </row>
    <row r="685" spans="1:10">
      <c r="A685" s="21"/>
      <c r="B685" s="3"/>
    </row>
    <row r="686" spans="1:10" ht="15.75">
      <c r="A686" s="24"/>
    </row>
    <row r="687" spans="1:10" ht="14.25">
      <c r="A687" s="234"/>
      <c r="B687" s="234"/>
      <c r="C687" s="234"/>
      <c r="D687" s="234"/>
      <c r="E687" s="234"/>
      <c r="F687" s="234"/>
      <c r="G687" s="234"/>
      <c r="H687" s="234"/>
      <c r="I687" s="234"/>
      <c r="J687" s="107"/>
    </row>
    <row r="688" spans="1:10">
      <c r="A688" s="25"/>
      <c r="B688" s="25"/>
      <c r="C688" s="25"/>
      <c r="D688" s="25"/>
      <c r="E688" s="25"/>
      <c r="F688" s="25"/>
      <c r="G688" s="25"/>
      <c r="H688" s="25"/>
      <c r="I688" s="25"/>
    </row>
    <row r="689" spans="1:10">
      <c r="A689" s="26"/>
      <c r="B689" s="25"/>
      <c r="C689" s="25"/>
      <c r="D689" s="26"/>
      <c r="E689" s="26"/>
      <c r="F689" s="26"/>
      <c r="G689" s="26"/>
      <c r="H689" s="26"/>
      <c r="I689" s="26"/>
      <c r="J689" s="3"/>
    </row>
    <row r="690" spans="1:10">
      <c r="A690" s="21"/>
      <c r="B690" s="25"/>
      <c r="C690" s="25"/>
      <c r="D690" s="21"/>
      <c r="E690" s="21"/>
      <c r="F690" s="21"/>
      <c r="G690" s="26"/>
      <c r="H690" s="26"/>
      <c r="I690" s="26"/>
      <c r="J690" s="3"/>
    </row>
    <row r="691" spans="1:10">
      <c r="A691" s="21"/>
      <c r="B691" s="25"/>
      <c r="C691" s="25"/>
      <c r="D691" s="21"/>
      <c r="E691" s="21"/>
      <c r="F691" s="21"/>
      <c r="G691" s="26"/>
      <c r="H691" s="26"/>
      <c r="I691" s="21"/>
      <c r="J691" s="3"/>
    </row>
    <row r="692" spans="1:10">
      <c r="A692" s="21"/>
      <c r="B692" s="25"/>
      <c r="C692" s="25"/>
      <c r="D692" s="21"/>
      <c r="E692" s="21"/>
      <c r="F692" s="21"/>
      <c r="G692" s="26"/>
      <c r="H692" s="26"/>
      <c r="I692" s="21"/>
      <c r="J692" s="3"/>
    </row>
    <row r="693" spans="1:10">
      <c r="A693" s="21"/>
      <c r="B693" s="25"/>
      <c r="C693" s="25"/>
      <c r="D693" s="21"/>
      <c r="E693" s="21"/>
      <c r="F693" s="21"/>
      <c r="G693" s="26"/>
      <c r="H693" s="26"/>
      <c r="I693" s="21"/>
      <c r="J693" s="3"/>
    </row>
    <row r="694" spans="1:10">
      <c r="A694" s="21"/>
      <c r="B694" s="25"/>
      <c r="C694" s="25"/>
      <c r="D694" s="21"/>
      <c r="E694" s="21"/>
      <c r="F694" s="21"/>
      <c r="G694" s="26"/>
      <c r="H694" s="26"/>
      <c r="I694" s="21"/>
      <c r="J694" s="3"/>
    </row>
    <row r="695" spans="1:10">
      <c r="A695" s="21"/>
      <c r="B695" s="25"/>
      <c r="C695" s="25"/>
      <c r="D695" s="21"/>
      <c r="E695" s="21"/>
      <c r="F695" s="21"/>
      <c r="G695" s="26"/>
      <c r="H695" s="26"/>
      <c r="I695" s="21"/>
      <c r="J695" s="3"/>
    </row>
    <row r="696" spans="1:10">
      <c r="A696" s="21"/>
      <c r="B696" s="25"/>
      <c r="C696" s="25"/>
      <c r="D696" s="21"/>
      <c r="E696" s="21"/>
      <c r="F696" s="21"/>
      <c r="G696" s="26"/>
      <c r="H696" s="26"/>
      <c r="I696" s="21"/>
      <c r="J696" s="3"/>
    </row>
    <row r="697" spans="1:10">
      <c r="A697" s="21"/>
      <c r="B697" s="25"/>
      <c r="C697" s="25"/>
      <c r="D697" s="21"/>
      <c r="E697" s="21"/>
      <c r="F697" s="21"/>
      <c r="G697" s="26"/>
      <c r="H697" s="26"/>
      <c r="I697" s="21"/>
      <c r="J697" s="3"/>
    </row>
    <row r="698" spans="1:10">
      <c r="A698" s="21"/>
      <c r="B698" s="25"/>
      <c r="C698" s="25"/>
      <c r="D698" s="21"/>
      <c r="E698" s="21"/>
      <c r="F698" s="21"/>
      <c r="G698" s="26"/>
      <c r="H698" s="26"/>
      <c r="I698" s="21"/>
      <c r="J698" s="3"/>
    </row>
    <row r="699" spans="1:10">
      <c r="A699" s="21"/>
      <c r="B699" s="25"/>
      <c r="C699" s="25"/>
      <c r="D699" s="21"/>
      <c r="E699" s="21"/>
      <c r="F699" s="21"/>
      <c r="G699" s="26"/>
      <c r="H699" s="26"/>
      <c r="I699" s="21"/>
      <c r="J699" s="3"/>
    </row>
    <row r="700" spans="1:10">
      <c r="A700" s="21"/>
      <c r="B700" s="25"/>
      <c r="C700" s="25"/>
      <c r="D700" s="21"/>
      <c r="E700" s="21"/>
      <c r="F700" s="21"/>
      <c r="G700" s="26"/>
      <c r="H700" s="26"/>
      <c r="I700" s="21"/>
      <c r="J700" s="3"/>
    </row>
    <row r="701" spans="1:10">
      <c r="A701" s="21"/>
      <c r="B701" s="25"/>
      <c r="C701" s="25"/>
      <c r="D701" s="21"/>
      <c r="E701" s="21"/>
      <c r="F701" s="21"/>
      <c r="G701" s="26"/>
      <c r="H701" s="26"/>
      <c r="I701" s="21"/>
      <c r="J701" s="3"/>
    </row>
    <row r="702" spans="1:10">
      <c r="A702" s="21"/>
      <c r="B702" s="25"/>
      <c r="C702" s="25"/>
      <c r="D702" s="21"/>
      <c r="E702" s="21"/>
      <c r="F702" s="21"/>
      <c r="G702" s="21"/>
      <c r="H702" s="21"/>
      <c r="I702" s="21"/>
      <c r="J702" s="3"/>
    </row>
    <row r="703" spans="1:10">
      <c r="A703" s="21"/>
      <c r="B703" s="25"/>
      <c r="C703" s="25"/>
      <c r="D703" s="21"/>
      <c r="E703" s="21"/>
      <c r="F703" s="21"/>
      <c r="G703" s="26"/>
      <c r="H703" s="26"/>
      <c r="I703" s="21"/>
      <c r="J703" s="3"/>
    </row>
    <row r="704" spans="1:10" ht="15.75">
      <c r="A704" s="331"/>
    </row>
    <row r="705" spans="1:10">
      <c r="A705" s="21"/>
      <c r="B705" s="25"/>
      <c r="C705" s="25"/>
      <c r="D705" s="21"/>
      <c r="E705" s="21"/>
      <c r="F705" s="21"/>
      <c r="G705" s="26"/>
      <c r="H705" s="26"/>
      <c r="I705" s="21"/>
      <c r="J705" s="3"/>
    </row>
    <row r="706" spans="1:10">
      <c r="A706" s="21"/>
      <c r="B706" s="25"/>
      <c r="C706" s="25"/>
      <c r="D706" s="21"/>
      <c r="E706" s="21"/>
      <c r="F706" s="21"/>
      <c r="G706" s="26"/>
      <c r="H706" s="26"/>
      <c r="I706" s="21"/>
      <c r="J706" s="3"/>
    </row>
    <row r="707" spans="1:10">
      <c r="A707" s="21"/>
      <c r="B707" s="25"/>
      <c r="C707" s="25"/>
      <c r="D707" s="21"/>
      <c r="E707" s="21"/>
      <c r="F707" s="21"/>
      <c r="G707" s="26"/>
      <c r="H707" s="26"/>
      <c r="I707" s="21"/>
      <c r="J707" s="3"/>
    </row>
    <row r="708" spans="1:10">
      <c r="A708" s="21"/>
      <c r="B708" s="25"/>
      <c r="C708" s="25"/>
      <c r="D708" s="21"/>
      <c r="E708" s="21"/>
      <c r="F708" s="21"/>
      <c r="G708" s="26"/>
      <c r="H708" s="26"/>
      <c r="I708" s="21"/>
      <c r="J708" s="3"/>
    </row>
    <row r="709" spans="1:10">
      <c r="A709" s="21"/>
      <c r="B709" s="25"/>
      <c r="C709" s="25"/>
      <c r="D709" s="21"/>
      <c r="E709" s="21"/>
      <c r="F709" s="21"/>
      <c r="G709" s="26"/>
      <c r="H709" s="26"/>
      <c r="I709" s="21"/>
      <c r="J709" s="3"/>
    </row>
    <row r="710" spans="1:10">
      <c r="A710" s="21"/>
      <c r="B710" s="25"/>
      <c r="C710" s="25"/>
      <c r="D710" s="21"/>
      <c r="E710" s="21"/>
      <c r="F710" s="21"/>
      <c r="G710" s="21"/>
      <c r="H710" s="21"/>
      <c r="I710" s="21"/>
      <c r="J710" s="3"/>
    </row>
    <row r="712" spans="1:10" ht="15.75">
      <c r="A712" s="331"/>
    </row>
    <row r="713" spans="1:10" ht="14.25">
      <c r="A713" s="25"/>
      <c r="B713" s="107"/>
    </row>
    <row r="714" spans="1:10">
      <c r="A714" s="26"/>
    </row>
    <row r="715" spans="1:10">
      <c r="A715" s="21"/>
      <c r="B715" s="3"/>
    </row>
    <row r="717" spans="1:10" ht="15.75">
      <c r="A717" s="331"/>
    </row>
    <row r="718" spans="1:10" ht="14.25">
      <c r="A718" s="234"/>
      <c r="B718" s="234"/>
      <c r="C718" s="234"/>
      <c r="D718" s="234"/>
      <c r="E718" s="234"/>
      <c r="F718" s="234"/>
      <c r="G718" s="234"/>
      <c r="H718" s="234"/>
      <c r="I718" s="234"/>
      <c r="J718" s="107"/>
    </row>
    <row r="719" spans="1:10">
      <c r="A719" s="25"/>
      <c r="B719" s="25"/>
      <c r="C719" s="25"/>
      <c r="D719" s="25"/>
      <c r="E719" s="25"/>
      <c r="F719" s="25"/>
      <c r="G719" s="25"/>
      <c r="H719" s="25"/>
      <c r="I719" s="25"/>
    </row>
    <row r="720" spans="1:10">
      <c r="A720" s="26"/>
      <c r="B720" s="26"/>
      <c r="C720" s="26"/>
      <c r="D720" s="26"/>
      <c r="E720" s="26"/>
      <c r="F720" s="26"/>
      <c r="G720" s="26"/>
      <c r="H720" s="26"/>
      <c r="I720" s="26"/>
      <c r="J720" s="3"/>
    </row>
    <row r="721" spans="1:9">
      <c r="A721" s="21"/>
      <c r="B721" s="21"/>
      <c r="C721" s="21"/>
      <c r="D721" s="21"/>
      <c r="E721" s="21"/>
      <c r="F721" s="21"/>
      <c r="G721" s="21"/>
      <c r="H721" s="21"/>
      <c r="I721" s="21"/>
    </row>
    <row r="723" spans="1:9">
      <c r="A723" s="34"/>
    </row>
    <row r="724" spans="1:9" ht="15.75">
      <c r="A724" s="331"/>
    </row>
    <row r="725" spans="1:9" ht="14.25">
      <c r="A725" s="25"/>
      <c r="B725" s="107"/>
    </row>
    <row r="726" spans="1:9">
      <c r="A726" s="26"/>
    </row>
    <row r="727" spans="1:9">
      <c r="A727" s="21"/>
      <c r="B727" s="3"/>
    </row>
    <row r="728" spans="1:9">
      <c r="B728" s="3"/>
    </row>
    <row r="729" spans="1:9">
      <c r="A729" s="34"/>
    </row>
    <row r="730" spans="1:9" ht="15.75">
      <c r="A730" s="331"/>
    </row>
    <row r="731" spans="1:9" ht="14.25">
      <c r="A731" s="234"/>
      <c r="B731" s="234"/>
      <c r="C731" s="234"/>
      <c r="D731" s="234"/>
      <c r="E731" s="234"/>
      <c r="F731" s="107"/>
    </row>
    <row r="732" spans="1:9">
      <c r="A732" s="25"/>
      <c r="B732" s="25"/>
      <c r="C732" s="25"/>
      <c r="D732" s="25"/>
      <c r="E732" s="25"/>
    </row>
    <row r="733" spans="1:9">
      <c r="A733" s="26"/>
      <c r="B733" s="25"/>
      <c r="C733" s="25"/>
      <c r="D733" s="26"/>
      <c r="E733" s="26"/>
      <c r="F733" s="3"/>
    </row>
    <row r="734" spans="1:9">
      <c r="A734" s="21"/>
      <c r="B734" s="25"/>
      <c r="C734" s="25"/>
      <c r="D734" s="21"/>
      <c r="E734" s="26"/>
    </row>
    <row r="735" spans="1:9">
      <c r="A735" s="21"/>
      <c r="B735" s="25"/>
      <c r="C735" s="25"/>
      <c r="D735" s="21"/>
      <c r="E735" s="26"/>
    </row>
    <row r="736" spans="1:9">
      <c r="A736" s="21"/>
      <c r="B736" s="25"/>
      <c r="C736" s="25"/>
      <c r="D736" s="21"/>
      <c r="E736" s="26"/>
    </row>
    <row r="737" spans="1:10">
      <c r="A737" s="21"/>
      <c r="B737" s="25"/>
      <c r="C737" s="25"/>
      <c r="D737" s="21"/>
      <c r="E737" s="26"/>
    </row>
    <row r="739" spans="1:10">
      <c r="A739" s="34"/>
    </row>
    <row r="740" spans="1:10" ht="15.75">
      <c r="A740" s="331"/>
    </row>
    <row r="741" spans="1:10" ht="14.25">
      <c r="A741" s="234"/>
      <c r="B741" s="234"/>
      <c r="C741" s="234"/>
      <c r="D741" s="234"/>
      <c r="E741" s="234"/>
      <c r="F741" s="234"/>
      <c r="G741" s="107"/>
    </row>
    <row r="742" spans="1:10">
      <c r="A742" s="25"/>
      <c r="B742" s="25"/>
      <c r="C742" s="25"/>
      <c r="D742" s="25"/>
      <c r="E742" s="25"/>
      <c r="F742" s="25"/>
    </row>
    <row r="743" spans="1:10">
      <c r="A743" s="26"/>
      <c r="B743" s="26"/>
      <c r="C743" s="26"/>
      <c r="D743" s="26"/>
      <c r="E743" s="26"/>
      <c r="F743" s="26"/>
      <c r="G743" s="3"/>
    </row>
    <row r="744" spans="1:10">
      <c r="A744" s="26"/>
      <c r="B744" s="21"/>
      <c r="C744" s="21"/>
      <c r="D744" s="26"/>
      <c r="E744" s="26"/>
      <c r="F744" s="21"/>
      <c r="G744" s="3"/>
    </row>
    <row r="745" spans="1:10">
      <c r="A745" s="26"/>
      <c r="B745" s="21"/>
      <c r="C745" s="21"/>
      <c r="D745" s="21"/>
      <c r="E745" s="21"/>
      <c r="F745" s="21"/>
    </row>
    <row r="746" spans="1:10">
      <c r="A746" s="21"/>
      <c r="B746" s="21"/>
      <c r="C746" s="21"/>
      <c r="D746" s="21"/>
      <c r="E746" s="21"/>
      <c r="F746" s="21"/>
    </row>
    <row r="747" spans="1:10" ht="15.75">
      <c r="A747" s="331"/>
    </row>
    <row r="748" spans="1:10" ht="14.25">
      <c r="A748" s="234"/>
      <c r="B748" s="234"/>
      <c r="C748" s="234"/>
      <c r="D748" s="234"/>
      <c r="E748" s="234"/>
      <c r="F748" s="234"/>
      <c r="G748" s="234"/>
      <c r="H748" s="234"/>
      <c r="I748" s="234"/>
      <c r="J748" s="107"/>
    </row>
    <row r="749" spans="1:10">
      <c r="A749" s="25"/>
      <c r="B749" s="25"/>
      <c r="C749" s="25"/>
      <c r="D749" s="25"/>
      <c r="E749" s="25"/>
      <c r="F749" s="25"/>
      <c r="G749" s="25"/>
      <c r="H749" s="25"/>
      <c r="I749" s="25"/>
    </row>
    <row r="750" spans="1:10">
      <c r="A750" s="26"/>
      <c r="B750" s="26"/>
      <c r="C750" s="26"/>
      <c r="D750" s="26"/>
      <c r="E750" s="26"/>
      <c r="F750" s="26"/>
      <c r="G750" s="26"/>
      <c r="H750" s="26"/>
      <c r="I750" s="26"/>
      <c r="J750" s="3"/>
    </row>
    <row r="751" spans="1:10">
      <c r="A751" s="21"/>
      <c r="B751" s="21"/>
      <c r="C751" s="21"/>
      <c r="D751" s="26"/>
      <c r="E751" s="21"/>
      <c r="F751" s="21"/>
      <c r="G751" s="21"/>
      <c r="H751" s="21"/>
      <c r="I751" s="21"/>
      <c r="J751" s="3"/>
    </row>
    <row r="752" spans="1:10">
      <c r="A752" s="21"/>
      <c r="B752" s="21"/>
      <c r="C752" s="21"/>
      <c r="D752" s="21"/>
      <c r="E752" s="21"/>
      <c r="F752" s="21"/>
      <c r="G752" s="21"/>
      <c r="H752" s="21"/>
      <c r="I752" s="21"/>
      <c r="J752" s="3"/>
    </row>
    <row r="753" spans="1:10">
      <c r="A753" s="21"/>
      <c r="B753" s="21"/>
      <c r="C753" s="21"/>
      <c r="D753" s="21"/>
      <c r="E753" s="21"/>
      <c r="F753" s="21"/>
      <c r="G753" s="21"/>
      <c r="H753" s="21"/>
      <c r="I753" s="21"/>
      <c r="J753" s="3"/>
    </row>
    <row r="754" spans="1:10">
      <c r="A754" s="26"/>
      <c r="B754" s="26"/>
      <c r="C754" s="26"/>
      <c r="D754" s="26"/>
      <c r="E754" s="26"/>
      <c r="F754" s="26"/>
      <c r="G754" s="26"/>
      <c r="H754" s="26"/>
      <c r="I754" s="26"/>
      <c r="J754" s="3"/>
    </row>
    <row r="755" spans="1:10">
      <c r="A755" s="34"/>
      <c r="B755" s="26"/>
      <c r="C755" s="26"/>
      <c r="D755" s="26"/>
      <c r="E755" s="26"/>
      <c r="F755" s="26"/>
      <c r="G755" s="26"/>
      <c r="H755" s="26"/>
      <c r="I755" s="26"/>
      <c r="J755" s="3"/>
    </row>
    <row r="756" spans="1:10" ht="15.75">
      <c r="A756" s="331"/>
      <c r="B756" s="26"/>
      <c r="C756" s="26"/>
      <c r="D756" s="26"/>
      <c r="E756" s="26"/>
      <c r="F756" s="26"/>
      <c r="G756" s="26"/>
      <c r="H756" s="26"/>
      <c r="I756" s="26"/>
      <c r="J756" s="3"/>
    </row>
    <row r="757" spans="1:10" ht="14.25">
      <c r="A757" s="234"/>
      <c r="B757" s="234"/>
      <c r="C757" s="234"/>
      <c r="D757" s="234"/>
      <c r="E757" s="234"/>
      <c r="F757" s="234"/>
      <c r="G757" s="107"/>
      <c r="I757" s="26"/>
      <c r="J757" s="3"/>
    </row>
    <row r="758" spans="1:10">
      <c r="A758" s="25"/>
      <c r="B758" s="25"/>
      <c r="C758" s="25"/>
      <c r="D758" s="25"/>
      <c r="E758" s="25"/>
      <c r="F758" s="25"/>
      <c r="H758" s="26"/>
      <c r="I758" s="26"/>
      <c r="J758" s="3"/>
    </row>
    <row r="759" spans="1:10">
      <c r="A759" s="26"/>
      <c r="B759" s="26"/>
      <c r="C759" s="25"/>
      <c r="D759" s="25"/>
      <c r="E759" s="25"/>
      <c r="F759" s="25"/>
      <c r="G759" s="3"/>
      <c r="H759" s="26"/>
      <c r="I759" s="26"/>
      <c r="J759" s="3"/>
    </row>
    <row r="760" spans="1:10">
      <c r="A760" s="21"/>
      <c r="B760" s="21"/>
      <c r="C760" s="25"/>
      <c r="D760" s="25"/>
      <c r="E760" s="25"/>
      <c r="F760" s="25"/>
      <c r="G760" s="3"/>
      <c r="H760" s="26"/>
      <c r="I760" s="26"/>
      <c r="J760" s="3"/>
    </row>
    <row r="762" spans="1:10">
      <c r="A762" s="34"/>
      <c r="E762" s="25"/>
    </row>
    <row r="763" spans="1:10" ht="15.75">
      <c r="A763" s="24"/>
    </row>
    <row r="764" spans="1:10" ht="14.25">
      <c r="A764" s="25"/>
      <c r="B764" s="107"/>
    </row>
    <row r="765" spans="1:10">
      <c r="A765" s="26"/>
    </row>
    <row r="766" spans="1:10">
      <c r="A766" s="21"/>
      <c r="B766" s="3"/>
    </row>
    <row r="768" spans="1:10" ht="15.75">
      <c r="A768" s="331"/>
    </row>
    <row r="769" spans="1:10" ht="14.25">
      <c r="A769" s="25"/>
      <c r="B769" s="107"/>
    </row>
    <row r="770" spans="1:10">
      <c r="A770" s="26"/>
    </row>
    <row r="771" spans="1:10">
      <c r="A771" s="21"/>
      <c r="B771" s="3"/>
    </row>
    <row r="773" spans="1:10" ht="15.75">
      <c r="A773" s="331"/>
    </row>
    <row r="774" spans="1:10" ht="14.25">
      <c r="A774" s="25"/>
      <c r="B774" s="107"/>
    </row>
    <row r="775" spans="1:10">
      <c r="A775" s="26"/>
    </row>
    <row r="776" spans="1:10">
      <c r="A776" s="26"/>
      <c r="B776" s="3"/>
    </row>
    <row r="777" spans="1:10">
      <c r="A777" s="26"/>
    </row>
    <row r="778" spans="1:10">
      <c r="A778" s="26"/>
      <c r="B778" s="3"/>
    </row>
    <row r="779" spans="1:10">
      <c r="B779" s="3"/>
    </row>
    <row r="780" spans="1:10" ht="15.75">
      <c r="A780" s="331"/>
    </row>
    <row r="781" spans="1:10" ht="14.25">
      <c r="A781" s="234"/>
      <c r="B781" s="234"/>
      <c r="C781" s="234"/>
      <c r="D781" s="234"/>
      <c r="E781" s="234"/>
      <c r="F781" s="234"/>
      <c r="G781" s="234"/>
      <c r="H781" s="234"/>
      <c r="I781" s="234"/>
      <c r="J781" s="234"/>
    </row>
    <row r="782" spans="1:10">
      <c r="A782" s="25"/>
      <c r="B782" s="25"/>
      <c r="C782" s="25"/>
      <c r="D782" s="25"/>
      <c r="E782" s="25"/>
      <c r="F782" s="25"/>
      <c r="G782" s="25"/>
      <c r="H782" s="25"/>
      <c r="I782" s="25"/>
      <c r="J782" s="25"/>
    </row>
    <row r="783" spans="1:10">
      <c r="A783" s="26"/>
      <c r="B783" s="26"/>
      <c r="C783" s="26"/>
      <c r="D783" s="26"/>
      <c r="E783" s="26"/>
      <c r="F783" s="26"/>
      <c r="G783" s="26"/>
      <c r="H783" s="26"/>
      <c r="I783" s="26"/>
      <c r="J783" s="26"/>
    </row>
    <row r="784" spans="1:10">
      <c r="A784" s="21"/>
      <c r="B784" s="21"/>
      <c r="C784" s="21"/>
      <c r="D784" s="21"/>
      <c r="E784" s="21"/>
      <c r="F784" s="21"/>
      <c r="G784" s="21"/>
      <c r="H784" s="21"/>
      <c r="I784" s="21"/>
      <c r="J784" s="21"/>
    </row>
    <row r="785" spans="1:10" ht="14.25">
      <c r="A785" s="234"/>
      <c r="B785" s="234"/>
      <c r="C785" s="234"/>
      <c r="D785" s="234"/>
      <c r="E785" s="234"/>
      <c r="F785" s="234"/>
      <c r="G785" s="234"/>
      <c r="H785" s="234"/>
      <c r="I785" s="234"/>
      <c r="J785" s="234"/>
    </row>
    <row r="786" spans="1:10">
      <c r="A786" s="25"/>
      <c r="B786" s="25"/>
      <c r="C786" s="25"/>
      <c r="D786" s="25"/>
      <c r="E786" s="25"/>
      <c r="F786" s="25"/>
      <c r="G786" s="25"/>
      <c r="H786" s="25"/>
      <c r="I786" s="25"/>
      <c r="J786" s="25"/>
    </row>
    <row r="787" spans="1:10">
      <c r="A787" s="26"/>
      <c r="B787" s="26"/>
      <c r="C787" s="26"/>
      <c r="D787" s="26"/>
      <c r="E787" s="26"/>
      <c r="F787" s="26"/>
      <c r="G787" s="26"/>
      <c r="H787" s="26"/>
      <c r="I787" s="26"/>
      <c r="J787" s="26"/>
    </row>
    <row r="788" spans="1:10">
      <c r="A788" s="21"/>
      <c r="B788" s="21"/>
      <c r="C788" s="21"/>
      <c r="D788" s="21"/>
      <c r="E788" s="21"/>
      <c r="F788" s="21"/>
      <c r="G788" s="21"/>
      <c r="H788" s="21"/>
      <c r="I788" s="21"/>
      <c r="J788" s="21"/>
    </row>
    <row r="789" spans="1:10" ht="14.25">
      <c r="A789" s="234"/>
      <c r="B789" s="234"/>
      <c r="C789" s="234"/>
      <c r="D789" s="107"/>
    </row>
    <row r="790" spans="1:10">
      <c r="A790" s="25"/>
      <c r="B790" s="25"/>
      <c r="C790" s="25"/>
    </row>
    <row r="791" spans="1:10">
      <c r="A791" s="26"/>
      <c r="B791" s="26"/>
      <c r="C791" s="26"/>
      <c r="D791" s="3"/>
    </row>
    <row r="792" spans="1:10">
      <c r="A792" s="21"/>
      <c r="B792" s="21"/>
      <c r="C792" s="21"/>
      <c r="D792" s="3"/>
    </row>
    <row r="793" spans="1:10">
      <c r="A793" s="21"/>
      <c r="B793" s="21"/>
      <c r="C793" s="21"/>
      <c r="D793" s="3"/>
    </row>
    <row r="794" spans="1:10">
      <c r="A794" s="34"/>
    </row>
    <row r="795" spans="1:10" ht="15.75">
      <c r="A795" s="331"/>
    </row>
    <row r="796" spans="1:10" ht="14.25">
      <c r="A796" s="234"/>
      <c r="B796" s="234"/>
      <c r="C796" s="234"/>
      <c r="D796" s="234"/>
      <c r="E796" s="234"/>
      <c r="F796" s="234"/>
      <c r="G796" s="107"/>
    </row>
    <row r="797" spans="1:10">
      <c r="A797" s="25"/>
      <c r="B797" s="25"/>
      <c r="C797" s="25"/>
      <c r="D797" s="25"/>
      <c r="E797" s="25"/>
      <c r="F797" s="25"/>
    </row>
    <row r="798" spans="1:10">
      <c r="A798" s="26"/>
      <c r="B798" s="26"/>
      <c r="C798" s="26"/>
      <c r="D798" s="26"/>
      <c r="E798" s="26"/>
      <c r="F798" s="26"/>
      <c r="G798" s="3"/>
    </row>
    <row r="799" spans="1:10">
      <c r="A799" s="21"/>
      <c r="B799" s="21"/>
      <c r="C799" s="21"/>
      <c r="D799" s="21"/>
      <c r="E799" s="21"/>
      <c r="F799" s="21"/>
    </row>
    <row r="800" spans="1:10">
      <c r="A800" s="21"/>
      <c r="B800" s="21"/>
      <c r="C800" s="21"/>
      <c r="D800" s="21"/>
      <c r="E800" s="21"/>
      <c r="F800" s="21"/>
    </row>
    <row r="801" spans="1:7" ht="15.75">
      <c r="A801" s="331"/>
    </row>
    <row r="802" spans="1:7" ht="14.25">
      <c r="A802" s="25"/>
      <c r="B802" s="107"/>
    </row>
    <row r="803" spans="1:7">
      <c r="A803" s="26"/>
    </row>
    <row r="804" spans="1:7">
      <c r="A804" s="21"/>
      <c r="B804" s="3"/>
    </row>
    <row r="806" spans="1:7" ht="15.75">
      <c r="A806" s="331"/>
    </row>
    <row r="807" spans="1:7" ht="14.25">
      <c r="A807" s="25"/>
      <c r="B807" s="107"/>
    </row>
    <row r="808" spans="1:7">
      <c r="A808" s="26"/>
    </row>
    <row r="809" spans="1:7">
      <c r="A809" s="21"/>
      <c r="B809" s="3"/>
    </row>
    <row r="811" spans="1:7">
      <c r="A811" s="34"/>
    </row>
    <row r="812" spans="1:7" ht="15.75">
      <c r="A812" s="331"/>
    </row>
    <row r="813" spans="1:7" ht="14.25">
      <c r="A813" s="234"/>
      <c r="B813" s="234"/>
      <c r="C813" s="234"/>
      <c r="D813" s="234"/>
      <c r="E813" s="234"/>
      <c r="F813" s="234"/>
      <c r="G813" s="107"/>
    </row>
    <row r="814" spans="1:7">
      <c r="A814" s="25"/>
      <c r="B814" s="25"/>
      <c r="C814" s="25"/>
      <c r="D814" s="25"/>
      <c r="E814" s="25"/>
      <c r="F814" s="25"/>
    </row>
    <row r="815" spans="1:7">
      <c r="A815" s="26"/>
      <c r="B815" s="26"/>
      <c r="C815" s="26"/>
      <c r="D815" s="26"/>
      <c r="E815" s="26"/>
      <c r="F815" s="26"/>
      <c r="G815" s="3"/>
    </row>
    <row r="816" spans="1:7">
      <c r="A816" s="21"/>
      <c r="B816" s="26"/>
      <c r="C816" s="21"/>
      <c r="D816" s="21"/>
      <c r="E816" s="21"/>
      <c r="F816" s="21"/>
    </row>
    <row r="817" spans="1:7">
      <c r="A817" s="21"/>
      <c r="B817" s="26"/>
      <c r="C817" s="21"/>
      <c r="D817" s="21"/>
      <c r="E817" s="21"/>
      <c r="F817" s="21"/>
    </row>
    <row r="818" spans="1:7">
      <c r="A818" s="21"/>
      <c r="B818" s="21"/>
      <c r="C818" s="21"/>
      <c r="D818" s="21"/>
      <c r="E818" s="21"/>
      <c r="F818" s="21"/>
    </row>
    <row r="819" spans="1:7">
      <c r="A819" s="21"/>
      <c r="B819" s="21"/>
      <c r="C819" s="21"/>
      <c r="D819" s="21"/>
      <c r="E819" s="21"/>
      <c r="F819" s="21"/>
    </row>
    <row r="820" spans="1:7">
      <c r="A820" s="21"/>
      <c r="B820" s="21"/>
      <c r="C820" s="21"/>
      <c r="D820" s="21"/>
      <c r="E820" s="21"/>
      <c r="F820" s="21"/>
    </row>
    <row r="821" spans="1:7">
      <c r="A821" s="21"/>
      <c r="B821" s="21"/>
      <c r="C821" s="21"/>
      <c r="D821" s="21"/>
      <c r="E821" s="21"/>
      <c r="F821" s="21"/>
    </row>
    <row r="822" spans="1:7" ht="15.75">
      <c r="A822" s="331"/>
    </row>
    <row r="823" spans="1:7" ht="14.25">
      <c r="A823" s="234"/>
      <c r="B823" s="234"/>
      <c r="C823" s="234"/>
      <c r="D823" s="234"/>
      <c r="E823" s="107"/>
    </row>
    <row r="824" spans="1:7">
      <c r="A824" s="25"/>
      <c r="B824" s="25"/>
      <c r="C824" s="25"/>
      <c r="D824" s="25"/>
      <c r="G824" s="25"/>
    </row>
    <row r="825" spans="1:7">
      <c r="A825" s="26"/>
      <c r="B825" s="25"/>
      <c r="C825" s="26"/>
      <c r="D825" s="26"/>
      <c r="E825" s="3"/>
    </row>
    <row r="826" spans="1:7">
      <c r="A826" s="21"/>
      <c r="B826" s="25"/>
      <c r="C826" s="26"/>
      <c r="D826" s="26"/>
    </row>
    <row r="827" spans="1:7">
      <c r="A827" s="25"/>
      <c r="B827" s="25"/>
      <c r="C827" s="26"/>
      <c r="D827" s="25"/>
    </row>
    <row r="828" spans="1:7">
      <c r="A828" s="25"/>
      <c r="B828" s="25"/>
      <c r="C828" s="26"/>
      <c r="D828" s="25"/>
    </row>
    <row r="829" spans="1:7">
      <c r="A829" s="25"/>
      <c r="B829" s="25"/>
      <c r="C829" s="26"/>
      <c r="D829" s="25"/>
    </row>
    <row r="830" spans="1:7">
      <c r="A830" s="26"/>
      <c r="B830" s="25"/>
      <c r="C830" s="26"/>
      <c r="D830" s="26"/>
      <c r="E830" s="3"/>
    </row>
    <row r="831" spans="1:7">
      <c r="A831" s="21"/>
      <c r="B831" s="25"/>
      <c r="C831" s="26"/>
      <c r="D831" s="21"/>
    </row>
    <row r="832" spans="1:7">
      <c r="A832" s="21"/>
      <c r="B832" s="21"/>
      <c r="C832" s="21"/>
      <c r="D832" s="21"/>
    </row>
    <row r="833" spans="1:9" ht="15.75">
      <c r="A833" s="331"/>
    </row>
    <row r="834" spans="1:9" ht="14.25">
      <c r="A834" s="234"/>
      <c r="B834" s="234"/>
      <c r="C834" s="234"/>
      <c r="D834" s="234"/>
      <c r="E834" s="234"/>
      <c r="F834" s="107"/>
    </row>
    <row r="835" spans="1:9">
      <c r="A835" s="25"/>
      <c r="B835" s="25"/>
      <c r="C835" s="25"/>
      <c r="D835" s="25"/>
      <c r="E835" s="25"/>
      <c r="H835" s="25"/>
    </row>
    <row r="836" spans="1:9">
      <c r="A836" s="26"/>
      <c r="B836" s="26"/>
      <c r="C836" s="26"/>
      <c r="D836" s="26"/>
      <c r="E836" s="26"/>
      <c r="F836" s="3"/>
      <c r="G836" s="3"/>
      <c r="H836" s="26"/>
    </row>
    <row r="837" spans="1:9">
      <c r="A837" s="21"/>
      <c r="B837" s="21"/>
      <c r="C837" s="26"/>
      <c r="D837" s="21"/>
      <c r="E837" s="21"/>
    </row>
    <row r="838" spans="1:9">
      <c r="A838" s="21"/>
      <c r="B838" s="21"/>
      <c r="C838" s="21"/>
      <c r="D838" s="21"/>
      <c r="E838" s="21"/>
    </row>
    <row r="839" spans="1:9" ht="15.75">
      <c r="A839" s="331"/>
    </row>
    <row r="840" spans="1:9" ht="14.25">
      <c r="A840" s="234"/>
      <c r="B840" s="234"/>
      <c r="C840" s="234"/>
      <c r="D840" s="234"/>
      <c r="E840" s="234"/>
      <c r="F840" s="107"/>
    </row>
    <row r="841" spans="1:9">
      <c r="A841" s="25"/>
      <c r="B841" s="25"/>
      <c r="C841" s="25"/>
      <c r="D841" s="25"/>
      <c r="E841" s="25"/>
    </row>
    <row r="842" spans="1:9">
      <c r="A842" s="26"/>
      <c r="B842" s="26"/>
      <c r="C842" s="25"/>
      <c r="D842" s="26"/>
      <c r="E842" s="26"/>
      <c r="F842" s="3"/>
    </row>
    <row r="843" spans="1:9">
      <c r="A843" s="21"/>
      <c r="B843" s="26"/>
      <c r="C843" s="21"/>
      <c r="D843" s="21"/>
      <c r="E843" s="26"/>
    </row>
    <row r="844" spans="1:9">
      <c r="A844" s="21"/>
      <c r="B844" s="26"/>
      <c r="C844" s="21"/>
      <c r="D844" s="21"/>
      <c r="E844" s="21"/>
    </row>
    <row r="845" spans="1:9">
      <c r="A845" s="21"/>
      <c r="B845" s="26"/>
      <c r="C845" s="21"/>
      <c r="D845" s="21"/>
      <c r="E845" s="21"/>
    </row>
    <row r="846" spans="1:9">
      <c r="A846" s="21"/>
      <c r="B846" s="21"/>
      <c r="C846" s="21"/>
      <c r="D846" s="21"/>
      <c r="E846" s="21"/>
    </row>
    <row r="847" spans="1:9" ht="15.75">
      <c r="A847" s="331"/>
    </row>
    <row r="848" spans="1:9" ht="14.25">
      <c r="A848" s="234"/>
      <c r="B848" s="234"/>
      <c r="C848" s="234"/>
      <c r="D848" s="234"/>
      <c r="E848" s="234"/>
      <c r="F848" s="234"/>
      <c r="G848" s="234"/>
      <c r="H848" s="234"/>
      <c r="I848" s="107"/>
    </row>
    <row r="849" spans="1:9">
      <c r="A849" s="25"/>
      <c r="B849" s="25"/>
      <c r="C849" s="25"/>
      <c r="D849" s="25"/>
      <c r="E849" s="25"/>
      <c r="F849" s="25"/>
      <c r="G849" s="25"/>
      <c r="H849" s="25"/>
    </row>
    <row r="850" spans="1:9">
      <c r="A850" s="26"/>
      <c r="B850" s="26"/>
      <c r="C850" s="26"/>
      <c r="D850" s="26"/>
      <c r="E850" s="26"/>
      <c r="F850" s="26"/>
      <c r="G850" s="26"/>
      <c r="H850" s="26"/>
      <c r="I850" s="3"/>
    </row>
    <row r="851" spans="1:9">
      <c r="A851" s="21"/>
      <c r="B851" s="21"/>
      <c r="C851" s="21"/>
      <c r="D851" s="21"/>
      <c r="E851" s="21"/>
      <c r="F851" s="21"/>
      <c r="G851" s="21"/>
      <c r="H851" s="21"/>
      <c r="I851" s="3"/>
    </row>
    <row r="852" spans="1:9">
      <c r="A852" s="21"/>
      <c r="B852" s="21"/>
      <c r="C852" s="21"/>
      <c r="D852" s="21"/>
      <c r="E852" s="21"/>
      <c r="F852" s="21"/>
      <c r="G852" s="21"/>
      <c r="H852" s="21"/>
      <c r="I852" s="3"/>
    </row>
    <row r="854" spans="1:9">
      <c r="A854" s="34"/>
    </row>
    <row r="855" spans="1:9" ht="15.75">
      <c r="A855" s="331"/>
    </row>
    <row r="856" spans="1:9" ht="14.25">
      <c r="A856" s="234"/>
      <c r="B856" s="234"/>
      <c r="C856" s="234"/>
      <c r="D856" s="234"/>
      <c r="E856" s="234"/>
      <c r="F856" s="234"/>
      <c r="G856" s="234"/>
    </row>
    <row r="857" spans="1:9">
      <c r="A857" s="25"/>
      <c r="B857" s="25"/>
      <c r="C857" s="25"/>
      <c r="D857" s="25"/>
      <c r="E857" s="25"/>
      <c r="F857" s="25"/>
      <c r="G857" s="25"/>
    </row>
    <row r="858" spans="1:9">
      <c r="A858" s="25"/>
      <c r="B858" s="26"/>
      <c r="C858" s="26"/>
      <c r="D858" s="26"/>
      <c r="E858" s="26"/>
      <c r="F858" s="25"/>
      <c r="G858" s="26"/>
    </row>
    <row r="859" spans="1:9">
      <c r="A859" s="21"/>
      <c r="B859" s="21"/>
      <c r="C859" s="26"/>
      <c r="D859" s="21"/>
      <c r="E859" s="21"/>
      <c r="F859" s="21"/>
      <c r="G859" s="21"/>
    </row>
    <row r="860" spans="1:9">
      <c r="A860" s="21"/>
      <c r="B860" s="21"/>
      <c r="C860" s="26"/>
      <c r="D860" s="21"/>
      <c r="E860" s="21"/>
      <c r="F860" s="21"/>
      <c r="I860" s="21"/>
    </row>
    <row r="861" spans="1:9" ht="14.25">
      <c r="A861" s="234"/>
      <c r="B861" s="234"/>
      <c r="C861" s="234"/>
      <c r="D861" s="234"/>
      <c r="E861" s="234"/>
      <c r="F861" s="107"/>
    </row>
    <row r="862" spans="1:9">
      <c r="A862" s="25"/>
      <c r="B862" s="25"/>
      <c r="C862" s="25"/>
      <c r="D862" s="25"/>
      <c r="E862" s="25"/>
    </row>
    <row r="863" spans="1:9">
      <c r="A863" s="25"/>
      <c r="B863" s="26"/>
      <c r="C863" s="26"/>
      <c r="D863" s="26"/>
      <c r="E863" s="26"/>
      <c r="F863" s="3"/>
    </row>
    <row r="864" spans="1:9">
      <c r="A864" s="25"/>
      <c r="B864" s="21"/>
      <c r="C864" s="26"/>
      <c r="D864" s="21"/>
      <c r="E864" s="21"/>
    </row>
    <row r="865" spans="1:9">
      <c r="A865" s="25"/>
      <c r="B865" s="21"/>
      <c r="C865" s="26"/>
      <c r="D865" s="21"/>
      <c r="E865" s="21"/>
    </row>
    <row r="866" spans="1:9">
      <c r="A866" s="25"/>
      <c r="B866" s="21"/>
      <c r="C866" s="26"/>
      <c r="D866" s="21"/>
      <c r="E866" s="21"/>
    </row>
    <row r="867" spans="1:9">
      <c r="A867" s="21"/>
      <c r="B867" s="21"/>
      <c r="C867" s="21"/>
      <c r="D867" s="21"/>
      <c r="E867" s="21"/>
    </row>
    <row r="868" spans="1:9" ht="15.75">
      <c r="A868" s="331"/>
    </row>
    <row r="869" spans="1:9" ht="14.25">
      <c r="A869" s="234"/>
      <c r="B869" s="234"/>
      <c r="C869" s="234"/>
      <c r="D869" s="234"/>
      <c r="E869" s="234"/>
      <c r="F869" s="234"/>
      <c r="G869" s="107"/>
      <c r="I869" s="234"/>
    </row>
    <row r="870" spans="1:9">
      <c r="A870" s="25"/>
      <c r="B870" s="25"/>
      <c r="C870" s="25"/>
      <c r="D870" s="25"/>
      <c r="E870" s="25"/>
      <c r="F870" s="25"/>
    </row>
    <row r="871" spans="1:9">
      <c r="A871" s="26"/>
      <c r="B871" s="26"/>
      <c r="C871" s="26"/>
      <c r="D871" s="26"/>
      <c r="E871" s="26"/>
      <c r="F871" s="26"/>
      <c r="G871" s="3"/>
    </row>
    <row r="872" spans="1:9">
      <c r="A872" s="21"/>
      <c r="B872" s="21"/>
      <c r="C872" s="26"/>
      <c r="D872" s="21"/>
      <c r="E872" s="21"/>
      <c r="F872" s="21"/>
    </row>
    <row r="873" spans="1:9">
      <c r="A873" s="21"/>
      <c r="B873" s="21"/>
      <c r="C873" s="21"/>
      <c r="D873" s="21"/>
      <c r="E873" s="21"/>
      <c r="F873" s="21"/>
    </row>
    <row r="874" spans="1:9">
      <c r="A874" s="21"/>
      <c r="B874" s="21"/>
      <c r="C874" s="21"/>
      <c r="D874" s="21"/>
      <c r="E874" s="21"/>
      <c r="F874" s="21"/>
    </row>
    <row r="875" spans="1:9">
      <c r="A875" s="21"/>
      <c r="B875" s="21"/>
      <c r="C875" s="21"/>
      <c r="D875" s="21"/>
      <c r="E875" s="21"/>
      <c r="F875" s="21"/>
    </row>
    <row r="876" spans="1:9">
      <c r="A876" s="21"/>
      <c r="B876" s="21"/>
      <c r="C876" s="21"/>
      <c r="D876" s="21"/>
      <c r="E876" s="21"/>
      <c r="F876" s="21"/>
    </row>
    <row r="877" spans="1:9" ht="15.75">
      <c r="A877" s="331"/>
    </row>
    <row r="878" spans="1:9" ht="14.25">
      <c r="A878" s="25"/>
      <c r="B878" s="107"/>
    </row>
    <row r="879" spans="1:9">
      <c r="A879" s="26"/>
    </row>
    <row r="880" spans="1:9">
      <c r="A880" s="21"/>
      <c r="B880" s="3"/>
    </row>
    <row r="882" spans="1:6" ht="15.75">
      <c r="A882" s="331"/>
    </row>
    <row r="883" spans="1:6" ht="14.25">
      <c r="A883" s="25"/>
      <c r="B883" s="107"/>
    </row>
    <row r="884" spans="1:6">
      <c r="A884" s="26"/>
    </row>
    <row r="885" spans="1:6">
      <c r="A885" s="21"/>
      <c r="B885" s="3"/>
    </row>
    <row r="887" spans="1:6" ht="15.75">
      <c r="A887" s="331"/>
    </row>
    <row r="888" spans="1:6" ht="14.25">
      <c r="A888" s="234"/>
      <c r="B888" s="234"/>
      <c r="C888" s="234"/>
      <c r="D888" s="234"/>
      <c r="E888" s="234"/>
      <c r="F888" s="107"/>
    </row>
    <row r="889" spans="1:6">
      <c r="A889" s="25"/>
      <c r="B889" s="25"/>
      <c r="C889" s="25"/>
      <c r="D889" s="25"/>
      <c r="E889" s="25"/>
    </row>
    <row r="890" spans="1:6">
      <c r="A890" s="26"/>
      <c r="B890" s="26"/>
      <c r="C890" s="26"/>
      <c r="D890" s="26"/>
      <c r="E890" s="26"/>
      <c r="F890" s="3"/>
    </row>
    <row r="891" spans="1:6">
      <c r="A891" s="26"/>
      <c r="B891" s="21"/>
      <c r="C891" s="26"/>
      <c r="D891" s="21"/>
      <c r="E891" s="21"/>
    </row>
    <row r="892" spans="1:6">
      <c r="A892" s="26"/>
      <c r="B892" s="21"/>
      <c r="C892" s="26"/>
      <c r="D892" s="21"/>
      <c r="E892" s="21"/>
    </row>
    <row r="893" spans="1:6">
      <c r="A893" s="21"/>
      <c r="B893" s="21"/>
      <c r="C893" s="21"/>
      <c r="D893" s="21"/>
      <c r="E893" s="21"/>
    </row>
    <row r="894" spans="1:6">
      <c r="A894" s="21"/>
      <c r="B894" s="21"/>
      <c r="C894" s="21"/>
      <c r="D894" s="21"/>
      <c r="E894" s="21"/>
    </row>
    <row r="895" spans="1:6">
      <c r="A895" s="21"/>
      <c r="B895" s="21"/>
      <c r="C895" s="21"/>
      <c r="D895" s="21"/>
      <c r="E895" s="21"/>
    </row>
    <row r="896" spans="1:6">
      <c r="A896" s="21"/>
      <c r="B896" s="21"/>
      <c r="C896" s="21"/>
      <c r="D896" s="21"/>
      <c r="E896" s="21"/>
    </row>
    <row r="897" spans="1:8">
      <c r="A897" s="21"/>
      <c r="B897" s="21"/>
      <c r="C897" s="21"/>
      <c r="D897" s="21"/>
      <c r="E897" s="21"/>
    </row>
    <row r="898" spans="1:8" ht="15.75">
      <c r="A898" s="331"/>
    </row>
    <row r="899" spans="1:8" ht="14.25">
      <c r="A899" s="25"/>
      <c r="B899" s="107"/>
    </row>
    <row r="900" spans="1:8">
      <c r="A900" s="26"/>
    </row>
    <row r="901" spans="1:8">
      <c r="A901" s="21"/>
      <c r="B901" s="3"/>
    </row>
    <row r="903" spans="1:8">
      <c r="A903" s="34"/>
    </row>
    <row r="904" spans="1:8" ht="15">
      <c r="A904" s="519"/>
    </row>
    <row r="905" spans="1:8" ht="14.25">
      <c r="A905" s="234"/>
      <c r="B905" s="234"/>
      <c r="C905" s="234"/>
      <c r="D905" s="234"/>
      <c r="E905" s="234"/>
      <c r="F905" s="107"/>
    </row>
    <row r="906" spans="1:8">
      <c r="A906" s="25"/>
      <c r="B906" s="25"/>
      <c r="C906" s="25"/>
      <c r="D906" s="25"/>
      <c r="E906" s="25"/>
      <c r="H906" s="25"/>
    </row>
    <row r="907" spans="1:8">
      <c r="A907" s="26"/>
      <c r="B907" s="26"/>
      <c r="C907" s="26"/>
      <c r="D907" s="26"/>
      <c r="E907" s="26"/>
      <c r="F907" s="3"/>
      <c r="H907" s="26"/>
    </row>
    <row r="908" spans="1:8">
      <c r="A908" s="21"/>
      <c r="B908" s="26"/>
      <c r="C908" s="26"/>
      <c r="D908" s="21"/>
      <c r="E908" s="21"/>
    </row>
    <row r="909" spans="1:8">
      <c r="A909" s="21"/>
      <c r="B909" s="26"/>
      <c r="C909" s="21"/>
      <c r="D909" s="21"/>
      <c r="E909" s="21"/>
    </row>
    <row r="910" spans="1:8">
      <c r="A910" s="21"/>
      <c r="B910" s="21"/>
      <c r="C910" s="21"/>
      <c r="D910" s="21"/>
      <c r="E910" s="21"/>
    </row>
    <row r="911" spans="1:8">
      <c r="A911" s="21"/>
      <c r="B911" s="21"/>
      <c r="C911" s="21"/>
      <c r="D911" s="21"/>
      <c r="E911" s="21"/>
    </row>
    <row r="912" spans="1:8" ht="15.75">
      <c r="A912" s="331"/>
    </row>
    <row r="913" spans="1:7" ht="14.25">
      <c r="A913" s="234"/>
      <c r="B913" s="234"/>
      <c r="C913" s="234"/>
      <c r="D913" s="234"/>
      <c r="E913" s="234"/>
      <c r="F913" s="234"/>
      <c r="G913" s="107"/>
    </row>
    <row r="914" spans="1:7">
      <c r="A914" s="25"/>
      <c r="B914" s="25"/>
      <c r="C914" s="25"/>
      <c r="D914" s="25"/>
      <c r="E914" s="25"/>
      <c r="F914" s="25"/>
    </row>
    <row r="915" spans="1:7">
      <c r="A915" s="26"/>
      <c r="B915" s="26"/>
      <c r="C915" s="26"/>
      <c r="D915" s="26"/>
      <c r="E915" s="26"/>
      <c r="F915" s="26"/>
      <c r="G915" s="3"/>
    </row>
    <row r="916" spans="1:7">
      <c r="A916" s="21"/>
      <c r="B916" s="21"/>
      <c r="C916" s="21"/>
      <c r="D916" s="21"/>
      <c r="E916" s="21"/>
      <c r="F916" s="21"/>
    </row>
    <row r="917" spans="1:7">
      <c r="A917" s="21"/>
      <c r="B917" s="21"/>
      <c r="C917" s="21"/>
      <c r="D917" s="21"/>
      <c r="E917" s="21"/>
      <c r="F917" s="21"/>
    </row>
    <row r="918" spans="1:7">
      <c r="A918" s="21"/>
      <c r="B918" s="21"/>
      <c r="C918" s="21"/>
      <c r="D918" s="21"/>
      <c r="E918" s="21"/>
      <c r="F918" s="21"/>
    </row>
    <row r="919" spans="1:7" ht="15.75">
      <c r="A919" s="331"/>
    </row>
    <row r="920" spans="1:7" ht="14.25">
      <c r="A920" s="234"/>
      <c r="B920" s="234"/>
      <c r="C920" s="234"/>
      <c r="D920" s="234"/>
      <c r="E920" s="234"/>
      <c r="F920" s="234"/>
      <c r="G920" s="107"/>
    </row>
    <row r="921" spans="1:7">
      <c r="A921" s="25"/>
      <c r="B921" s="25"/>
      <c r="C921" s="25"/>
      <c r="D921" s="25"/>
      <c r="E921" s="25"/>
      <c r="F921" s="25"/>
    </row>
    <row r="922" spans="1:7">
      <c r="A922" s="26"/>
      <c r="B922" s="26"/>
      <c r="C922" s="26"/>
      <c r="D922" s="26"/>
      <c r="E922" s="26"/>
      <c r="F922" s="26"/>
      <c r="G922" s="3"/>
    </row>
    <row r="923" spans="1:7">
      <c r="A923" s="21"/>
      <c r="B923" s="21"/>
      <c r="C923" s="21"/>
      <c r="D923" s="21"/>
      <c r="E923" s="21"/>
      <c r="F923" s="21"/>
    </row>
    <row r="924" spans="1:7">
      <c r="A924" s="21"/>
      <c r="B924" s="21"/>
      <c r="C924" s="21"/>
      <c r="D924" s="21"/>
      <c r="E924" s="21"/>
      <c r="F924" s="21"/>
    </row>
    <row r="925" spans="1:7">
      <c r="A925" s="21"/>
      <c r="B925" s="21"/>
      <c r="C925" s="21"/>
      <c r="D925" s="21"/>
      <c r="E925" s="21"/>
      <c r="F925" s="21"/>
    </row>
    <row r="926" spans="1:7">
      <c r="A926" s="34"/>
    </row>
    <row r="927" spans="1:7" ht="15.75">
      <c r="A927" s="331"/>
    </row>
    <row r="928" spans="1:7" ht="14.25">
      <c r="A928" s="234"/>
      <c r="B928" s="234"/>
      <c r="C928" s="234"/>
      <c r="D928" s="234"/>
      <c r="E928" s="234"/>
      <c r="F928" s="107"/>
    </row>
    <row r="929" spans="1:6">
      <c r="A929" s="25"/>
      <c r="B929" s="25"/>
      <c r="C929" s="25"/>
      <c r="D929" s="25"/>
      <c r="E929" s="25"/>
    </row>
    <row r="930" spans="1:6">
      <c r="A930" s="25"/>
      <c r="B930" s="26"/>
      <c r="C930" s="26"/>
      <c r="D930" s="26"/>
      <c r="E930" s="26"/>
      <c r="F930" s="3"/>
    </row>
    <row r="931" spans="1:6">
      <c r="A931" s="21"/>
      <c r="B931" s="21"/>
      <c r="C931" s="26"/>
      <c r="D931" s="21"/>
      <c r="E931" s="21"/>
    </row>
    <row r="932" spans="1:6">
      <c r="A932" s="21"/>
      <c r="B932" s="21"/>
      <c r="C932" s="21"/>
      <c r="D932" s="21"/>
      <c r="E932" s="21"/>
    </row>
    <row r="933" spans="1:6">
      <c r="A933" s="21"/>
      <c r="B933" s="21"/>
      <c r="C933" s="21"/>
      <c r="D933" s="21"/>
      <c r="E933" s="21"/>
    </row>
    <row r="934" spans="1:6">
      <c r="A934" s="21"/>
      <c r="B934" s="21"/>
      <c r="C934" s="21"/>
      <c r="D934" s="21"/>
      <c r="E934" s="21"/>
    </row>
    <row r="935" spans="1:6">
      <c r="A935" s="21"/>
      <c r="B935" s="21"/>
      <c r="C935" s="21"/>
      <c r="D935" s="21"/>
      <c r="E935" s="21"/>
    </row>
    <row r="936" spans="1:6">
      <c r="A936" s="21"/>
      <c r="B936" s="21"/>
      <c r="C936" s="21"/>
      <c r="D936" s="21"/>
      <c r="E936" s="21"/>
    </row>
    <row r="937" spans="1:6">
      <c r="A937" s="21"/>
      <c r="B937" s="21"/>
      <c r="C937" s="21"/>
      <c r="D937" s="21"/>
      <c r="E937" s="21"/>
    </row>
    <row r="938" spans="1:6">
      <c r="A938" s="21"/>
      <c r="B938" s="21"/>
      <c r="C938" s="21"/>
      <c r="D938" s="21"/>
      <c r="E938" s="21"/>
    </row>
    <row r="940" spans="1:6" ht="15.75">
      <c r="A940" s="331"/>
    </row>
    <row r="941" spans="1:6" ht="14.25">
      <c r="A941" s="25"/>
      <c r="B941" s="107"/>
    </row>
    <row r="942" spans="1:6">
      <c r="A942" s="26"/>
    </row>
    <row r="943" spans="1:6">
      <c r="A943" s="21"/>
      <c r="B943" s="3"/>
    </row>
    <row r="945" spans="1:10" ht="15.75">
      <c r="A945" s="331"/>
    </row>
    <row r="946" spans="1:10" ht="14.25">
      <c r="A946" s="234"/>
      <c r="B946" s="234"/>
      <c r="C946" s="234"/>
      <c r="D946" s="234"/>
      <c r="E946" s="234"/>
      <c r="F946" s="234"/>
      <c r="G946" s="234"/>
      <c r="H946" s="234"/>
      <c r="I946" s="234"/>
      <c r="J946" s="107"/>
    </row>
    <row r="947" spans="1:10">
      <c r="A947" s="25"/>
      <c r="B947" s="25"/>
      <c r="C947" s="25"/>
      <c r="D947" s="25"/>
      <c r="E947" s="25"/>
      <c r="F947" s="25"/>
      <c r="G947" s="25"/>
      <c r="H947" s="25"/>
      <c r="I947" s="25"/>
    </row>
    <row r="948" spans="1:10">
      <c r="A948" s="26"/>
      <c r="B948" s="26"/>
      <c r="C948" s="25"/>
      <c r="D948" s="26"/>
      <c r="E948" s="26"/>
      <c r="F948" s="25"/>
      <c r="G948" s="25"/>
      <c r="H948" s="26"/>
      <c r="I948" s="26"/>
      <c r="J948" s="3"/>
    </row>
    <row r="949" spans="1:10">
      <c r="A949" s="26"/>
      <c r="B949" s="26"/>
      <c r="C949" s="21"/>
      <c r="D949" s="21"/>
      <c r="E949" s="21"/>
      <c r="F949" s="21"/>
      <c r="G949" s="21"/>
      <c r="H949" s="21"/>
      <c r="I949" s="21"/>
    </row>
    <row r="950" spans="1:10">
      <c r="A950" s="26"/>
      <c r="B950" s="21"/>
      <c r="C950" s="21"/>
      <c r="D950" s="21"/>
      <c r="E950" s="21"/>
      <c r="F950" s="21"/>
      <c r="G950" s="21"/>
      <c r="H950" s="21"/>
      <c r="I950" s="21"/>
    </row>
    <row r="951" spans="1:10">
      <c r="A951" s="26"/>
      <c r="B951" s="21"/>
      <c r="C951" s="21"/>
      <c r="D951" s="21"/>
      <c r="E951" s="21"/>
      <c r="F951" s="21"/>
      <c r="G951" s="21"/>
      <c r="H951" s="21"/>
      <c r="I951" s="21"/>
    </row>
    <row r="952" spans="1:10">
      <c r="A952" s="26"/>
      <c r="B952" s="21"/>
      <c r="C952" s="21"/>
      <c r="D952" s="21"/>
      <c r="E952" s="21"/>
      <c r="F952" s="21"/>
      <c r="G952" s="21"/>
      <c r="H952" s="21"/>
      <c r="I952" s="21"/>
    </row>
    <row r="953" spans="1:10">
      <c r="A953" s="26"/>
      <c r="B953" s="21"/>
      <c r="C953" s="21"/>
      <c r="D953" s="21"/>
      <c r="E953" s="21"/>
      <c r="F953" s="21"/>
      <c r="G953" s="21"/>
      <c r="H953" s="21"/>
      <c r="I953" s="21"/>
    </row>
    <row r="954" spans="1:10">
      <c r="A954" s="26"/>
      <c r="B954" s="21"/>
      <c r="C954" s="21"/>
      <c r="D954" s="21"/>
      <c r="E954" s="21"/>
      <c r="F954" s="21"/>
      <c r="G954" s="21"/>
      <c r="H954" s="21"/>
      <c r="I954" s="21"/>
    </row>
    <row r="955" spans="1:10">
      <c r="A955" s="26"/>
      <c r="B955" s="21"/>
      <c r="C955" s="21"/>
      <c r="D955" s="21"/>
      <c r="E955" s="21"/>
      <c r="F955" s="21"/>
      <c r="G955" s="21"/>
      <c r="H955" s="21"/>
      <c r="I955" s="21"/>
    </row>
    <row r="956" spans="1:10">
      <c r="A956" s="26"/>
      <c r="B956" s="21"/>
      <c r="C956" s="21"/>
      <c r="D956" s="21"/>
      <c r="E956" s="21"/>
      <c r="F956" s="21"/>
      <c r="G956" s="21"/>
      <c r="H956" s="21"/>
      <c r="I956" s="21"/>
    </row>
    <row r="957" spans="1:10">
      <c r="A957" s="26"/>
      <c r="B957" s="21"/>
      <c r="C957" s="21"/>
      <c r="D957" s="21"/>
      <c r="E957" s="21"/>
      <c r="F957" s="21"/>
      <c r="G957" s="21"/>
      <c r="H957" s="21"/>
      <c r="I957" s="21"/>
    </row>
    <row r="958" spans="1:10">
      <c r="A958" s="26"/>
      <c r="B958" s="21"/>
      <c r="C958" s="21"/>
      <c r="D958" s="21"/>
      <c r="E958" s="21"/>
      <c r="F958" s="21"/>
      <c r="G958" s="21"/>
      <c r="H958" s="21"/>
      <c r="I958" s="21"/>
    </row>
    <row r="959" spans="1:10">
      <c r="A959" s="26"/>
    </row>
    <row r="960" spans="1:10">
      <c r="A960" s="26"/>
    </row>
    <row r="962" spans="1:8" ht="15.75">
      <c r="A962" s="331"/>
    </row>
    <row r="963" spans="1:8" ht="14.25">
      <c r="A963" s="25"/>
      <c r="B963" s="107"/>
    </row>
    <row r="964" spans="1:8">
      <c r="A964" s="26"/>
    </row>
    <row r="965" spans="1:8">
      <c r="A965" s="21"/>
      <c r="B965" s="3"/>
    </row>
    <row r="967" spans="1:8">
      <c r="A967" s="34"/>
    </row>
    <row r="968" spans="1:8" ht="15.75">
      <c r="A968" s="331"/>
    </row>
    <row r="969" spans="1:8" ht="14.25">
      <c r="A969" s="234"/>
      <c r="B969" s="234"/>
      <c r="C969" s="234"/>
      <c r="D969" s="234"/>
      <c r="E969" s="234"/>
      <c r="F969" s="234"/>
      <c r="G969" s="234"/>
      <c r="H969" s="107"/>
    </row>
    <row r="970" spans="1:8">
      <c r="A970" s="25"/>
      <c r="B970" s="25"/>
      <c r="C970" s="25"/>
      <c r="D970" s="25"/>
      <c r="E970" s="25"/>
      <c r="F970" s="25"/>
      <c r="G970" s="25"/>
    </row>
    <row r="971" spans="1:8">
      <c r="A971" s="26"/>
      <c r="B971" s="26"/>
      <c r="C971" s="26"/>
      <c r="D971" s="26"/>
      <c r="E971" s="26"/>
      <c r="F971" s="26"/>
      <c r="G971" s="26"/>
      <c r="H971" s="3"/>
    </row>
    <row r="972" spans="1:8">
      <c r="A972" s="21"/>
      <c r="B972" s="21"/>
      <c r="C972" s="21"/>
      <c r="D972" s="21"/>
      <c r="E972" s="21"/>
      <c r="F972" s="21"/>
      <c r="G972" s="21"/>
    </row>
    <row r="974" spans="1:8" ht="15.75">
      <c r="A974" s="331"/>
    </row>
    <row r="975" spans="1:8" ht="14.25">
      <c r="A975" s="25"/>
      <c r="B975" s="107"/>
    </row>
    <row r="976" spans="1:8">
      <c r="A976" s="26"/>
    </row>
    <row r="977" spans="1:6">
      <c r="A977" s="21"/>
      <c r="B977" s="3"/>
    </row>
    <row r="979" spans="1:6" ht="15.75">
      <c r="A979" s="331"/>
    </row>
    <row r="980" spans="1:6" ht="14.25">
      <c r="A980" s="25"/>
      <c r="B980" s="107"/>
    </row>
    <row r="981" spans="1:6">
      <c r="A981" s="26"/>
    </row>
    <row r="982" spans="1:6">
      <c r="A982" s="21"/>
      <c r="B982" s="3"/>
    </row>
    <row r="984" spans="1:6" ht="15.75">
      <c r="A984" s="331"/>
    </row>
    <row r="985" spans="1:6" ht="14.25">
      <c r="A985" s="234"/>
      <c r="B985" s="234"/>
      <c r="C985" s="234"/>
      <c r="D985" s="234"/>
      <c r="E985" s="234"/>
      <c r="F985" s="107"/>
    </row>
    <row r="986" spans="1:6">
      <c r="A986" s="25"/>
      <c r="B986" s="25"/>
      <c r="C986" s="25"/>
      <c r="D986" s="25"/>
      <c r="E986" s="25"/>
    </row>
    <row r="987" spans="1:6">
      <c r="A987" s="25"/>
      <c r="B987" s="26"/>
      <c r="C987" s="26"/>
      <c r="D987" s="26"/>
      <c r="E987" s="26"/>
      <c r="F987" s="3"/>
    </row>
    <row r="988" spans="1:6">
      <c r="A988" s="25"/>
      <c r="B988" s="21"/>
      <c r="C988" s="21"/>
      <c r="D988" s="21"/>
      <c r="E988" s="21"/>
    </row>
    <row r="989" spans="1:6">
      <c r="A989" s="25"/>
      <c r="B989" s="21"/>
      <c r="C989" s="21"/>
      <c r="D989" s="21"/>
      <c r="E989" s="21"/>
    </row>
    <row r="991" spans="1:6">
      <c r="A991" s="34"/>
    </row>
    <row r="992" spans="1:6" ht="15.75">
      <c r="A992" s="331"/>
    </row>
    <row r="993" spans="1:2" ht="14.25">
      <c r="A993" s="25"/>
      <c r="B993" s="107"/>
    </row>
    <row r="994" spans="1:2">
      <c r="A994" s="26"/>
    </row>
    <row r="995" spans="1:2">
      <c r="A995" s="26"/>
      <c r="B995" s="3"/>
    </row>
    <row r="997" spans="1:2" ht="15.75">
      <c r="A997" s="331"/>
    </row>
    <row r="998" spans="1:2" ht="14.25">
      <c r="A998" s="25"/>
      <c r="B998" s="107"/>
    </row>
    <row r="999" spans="1:2">
      <c r="A999" s="26"/>
    </row>
    <row r="1000" spans="1:2">
      <c r="A1000" s="21"/>
      <c r="B1000" s="3"/>
    </row>
    <row r="1002" spans="1:2" ht="15.75">
      <c r="A1002" s="24"/>
    </row>
    <row r="1003" spans="1:2" ht="14.25">
      <c r="A1003" s="25"/>
      <c r="B1003" s="107"/>
    </row>
    <row r="1004" spans="1:2">
      <c r="A1004" s="26"/>
    </row>
    <row r="1005" spans="1:2">
      <c r="A1005" s="21"/>
      <c r="B1005" s="3"/>
    </row>
    <row r="1007" spans="1:2" ht="15.75">
      <c r="A1007" s="331"/>
    </row>
    <row r="1008" spans="1:2" ht="14.25">
      <c r="A1008" s="25"/>
      <c r="B1008" s="107"/>
    </row>
    <row r="1009" spans="1:2">
      <c r="A1009" s="26"/>
    </row>
    <row r="1010" spans="1:2">
      <c r="A1010" s="21"/>
      <c r="B1010" s="3"/>
    </row>
    <row r="1012" spans="1:2" ht="15.75">
      <c r="A1012" s="331"/>
    </row>
    <row r="1013" spans="1:2" ht="14.25">
      <c r="A1013" s="25"/>
      <c r="B1013" s="107"/>
    </row>
    <row r="1014" spans="1:2">
      <c r="A1014" s="26"/>
    </row>
    <row r="1015" spans="1:2">
      <c r="A1015" s="21"/>
      <c r="B1015" s="3"/>
    </row>
    <row r="1017" spans="1:2" ht="15.75">
      <c r="A1017" s="24"/>
    </row>
    <row r="1018" spans="1:2" ht="14.25">
      <c r="A1018" s="25"/>
      <c r="B1018" s="107"/>
    </row>
    <row r="1019" spans="1:2">
      <c r="A1019" s="26"/>
    </row>
    <row r="1020" spans="1:2">
      <c r="A1020" s="21"/>
      <c r="B1020" s="3"/>
    </row>
    <row r="1022" spans="1:2" ht="15.75">
      <c r="A1022" s="331"/>
    </row>
    <row r="1023" spans="1:2" ht="14.25">
      <c r="A1023" s="25"/>
      <c r="B1023" s="107"/>
    </row>
    <row r="1024" spans="1:2">
      <c r="A1024" s="26"/>
    </row>
    <row r="1025" spans="1:7">
      <c r="A1025" s="21"/>
      <c r="B1025" s="3"/>
    </row>
    <row r="1027" spans="1:7" ht="15.75">
      <c r="A1027" s="331"/>
    </row>
    <row r="1028" spans="1:7" ht="14.25">
      <c r="A1028" s="25"/>
      <c r="B1028" s="107"/>
    </row>
    <row r="1029" spans="1:7">
      <c r="A1029" s="26"/>
    </row>
    <row r="1030" spans="1:7">
      <c r="A1030" s="21"/>
      <c r="B1030" s="3"/>
    </row>
    <row r="1032" spans="1:7">
      <c r="A1032" s="34"/>
    </row>
    <row r="1033" spans="1:7" ht="15.75">
      <c r="A1033" s="331"/>
    </row>
    <row r="1034" spans="1:7" ht="14.25">
      <c r="A1034" s="234"/>
      <c r="B1034" s="234"/>
      <c r="C1034" s="234"/>
      <c r="D1034" s="234"/>
      <c r="E1034" s="234"/>
      <c r="F1034" s="234"/>
      <c r="G1034" s="107"/>
    </row>
    <row r="1035" spans="1:7">
      <c r="A1035" s="25"/>
      <c r="B1035" s="25"/>
      <c r="C1035" s="25"/>
      <c r="D1035" s="25"/>
      <c r="E1035" s="25"/>
      <c r="F1035" s="25"/>
    </row>
    <row r="1036" spans="1:7">
      <c r="A1036" s="26"/>
      <c r="B1036" s="26"/>
      <c r="C1036" s="26"/>
      <c r="D1036" s="26"/>
      <c r="E1036" s="26"/>
      <c r="F1036" s="26"/>
      <c r="G1036" s="3"/>
    </row>
    <row r="1037" spans="1:7">
      <c r="A1037" s="21"/>
      <c r="B1037" s="21"/>
      <c r="C1037" s="21"/>
      <c r="D1037" s="26"/>
      <c r="E1037" s="21"/>
      <c r="F1037" s="21"/>
    </row>
    <row r="1039" spans="1:7" ht="15.75">
      <c r="A1039" s="331"/>
    </row>
    <row r="1040" spans="1:7" ht="14.25">
      <c r="A1040" s="234"/>
      <c r="B1040" s="234"/>
      <c r="C1040" s="234"/>
      <c r="D1040" s="234"/>
      <c r="E1040" s="234"/>
      <c r="F1040" s="234"/>
      <c r="G1040" s="107"/>
    </row>
    <row r="1041" spans="1:8">
      <c r="A1041" s="25"/>
      <c r="B1041" s="25"/>
      <c r="C1041" s="25"/>
      <c r="D1041" s="25"/>
      <c r="E1041" s="25"/>
      <c r="F1041" s="25"/>
    </row>
    <row r="1042" spans="1:8">
      <c r="A1042" s="26"/>
      <c r="B1042" s="26"/>
      <c r="C1042" s="26"/>
      <c r="D1042" s="26"/>
      <c r="E1042" s="26"/>
      <c r="F1042" s="26"/>
      <c r="G1042" s="3"/>
      <c r="H1042" s="3"/>
    </row>
    <row r="1043" spans="1:8">
      <c r="A1043" s="21"/>
      <c r="B1043" s="21"/>
      <c r="C1043" s="21"/>
      <c r="D1043" s="21"/>
      <c r="E1043" s="21"/>
      <c r="F1043" s="21"/>
    </row>
    <row r="1044" spans="1:8">
      <c r="A1044" s="21"/>
      <c r="B1044" s="21"/>
      <c r="C1044" s="21"/>
      <c r="D1044" s="21"/>
      <c r="E1044" s="21"/>
      <c r="F1044" s="21"/>
    </row>
    <row r="1045" spans="1:8">
      <c r="A1045" s="21"/>
      <c r="B1045" s="21"/>
      <c r="C1045" s="21"/>
      <c r="D1045" s="21"/>
      <c r="E1045" s="21"/>
      <c r="F1045" s="21"/>
    </row>
    <row r="1046" spans="1:8">
      <c r="A1046" s="21"/>
      <c r="B1046" s="21"/>
      <c r="C1046" s="21"/>
      <c r="D1046" s="21"/>
      <c r="E1046" s="21"/>
      <c r="F1046" s="21"/>
    </row>
    <row r="1047" spans="1:8">
      <c r="A1047" s="21"/>
      <c r="B1047" s="21"/>
      <c r="C1047" s="21"/>
      <c r="D1047" s="21"/>
      <c r="E1047" s="21"/>
      <c r="F1047" s="21"/>
    </row>
    <row r="1048" spans="1:8" ht="15.75">
      <c r="A1048" s="24"/>
    </row>
    <row r="1049" spans="1:8" ht="14.25">
      <c r="A1049" s="25"/>
      <c r="B1049" s="107"/>
    </row>
    <row r="1050" spans="1:8">
      <c r="A1050" s="26"/>
    </row>
    <row r="1051" spans="1:8">
      <c r="A1051" s="21"/>
      <c r="B1051" s="3"/>
    </row>
    <row r="1053" spans="1:8" ht="15.75">
      <c r="A1053" s="24"/>
    </row>
    <row r="1054" spans="1:8" ht="14.25">
      <c r="A1054" s="25"/>
      <c r="B1054" s="107"/>
    </row>
    <row r="1055" spans="1:8">
      <c r="A1055" s="26"/>
    </row>
    <row r="1056" spans="1:8">
      <c r="A1056" s="21"/>
      <c r="B1056" s="3"/>
    </row>
    <row r="1058" spans="1:5" ht="15.75">
      <c r="A1058" s="331"/>
    </row>
    <row r="1059" spans="1:5" ht="14.25">
      <c r="A1059" s="234"/>
      <c r="B1059" s="234"/>
      <c r="C1059" s="234"/>
      <c r="D1059" s="234"/>
      <c r="E1059" s="107"/>
    </row>
    <row r="1060" spans="1:5">
      <c r="A1060" s="25"/>
      <c r="B1060" s="25"/>
      <c r="C1060" s="25"/>
      <c r="D1060" s="25"/>
    </row>
    <row r="1061" spans="1:5">
      <c r="A1061" s="26"/>
      <c r="B1061" s="26"/>
      <c r="C1061" s="26"/>
      <c r="D1061" s="26"/>
      <c r="E1061" s="3"/>
    </row>
    <row r="1062" spans="1:5">
      <c r="A1062" s="21"/>
      <c r="B1062" s="21"/>
      <c r="C1062" s="21"/>
      <c r="D1062" s="26"/>
    </row>
    <row r="1063" spans="1:5">
      <c r="A1063" s="21"/>
      <c r="B1063" s="21"/>
      <c r="C1063" s="21"/>
      <c r="D1063" s="21"/>
    </row>
    <row r="1064" spans="1:5" ht="15.75">
      <c r="A1064" s="331"/>
    </row>
    <row r="1065" spans="1:5" ht="14.25">
      <c r="A1065" s="25"/>
      <c r="B1065" s="107"/>
    </row>
    <row r="1066" spans="1:5">
      <c r="A1066" s="26"/>
    </row>
    <row r="1067" spans="1:5">
      <c r="A1067" s="21"/>
      <c r="B1067" s="3"/>
    </row>
    <row r="1069" spans="1:5" ht="15.75">
      <c r="A1069" s="331"/>
    </row>
    <row r="1070" spans="1:5" ht="14.25">
      <c r="A1070" s="25"/>
      <c r="B1070" s="107"/>
    </row>
    <row r="1071" spans="1:5">
      <c r="A1071" s="26"/>
    </row>
    <row r="1072" spans="1:5">
      <c r="A1072" s="21"/>
      <c r="B1072" s="3"/>
    </row>
    <row r="1074" spans="1:2" ht="15.75">
      <c r="A1074" s="24"/>
    </row>
    <row r="1075" spans="1:2" ht="14.25">
      <c r="A1075" s="25"/>
      <c r="B1075" s="107"/>
    </row>
    <row r="1076" spans="1:2">
      <c r="A1076" s="26"/>
    </row>
    <row r="1077" spans="1:2">
      <c r="A1077" s="21"/>
      <c r="B1077" s="3"/>
    </row>
    <row r="1079" spans="1:2" ht="15.75">
      <c r="A1079" s="24"/>
    </row>
    <row r="1080" spans="1:2" ht="14.25">
      <c r="A1080" s="25"/>
      <c r="B1080" s="107"/>
    </row>
    <row r="1081" spans="1:2">
      <c r="A1081" s="26"/>
    </row>
    <row r="1082" spans="1:2">
      <c r="A1082" s="21"/>
      <c r="B1082" s="3"/>
    </row>
    <row r="1084" spans="1:2">
      <c r="A1084" s="34"/>
    </row>
    <row r="1085" spans="1:2" ht="15.75">
      <c r="A1085" s="331"/>
    </row>
    <row r="1086" spans="1:2" ht="14.25">
      <c r="A1086" s="25"/>
      <c r="B1086" s="107"/>
    </row>
    <row r="1087" spans="1:2">
      <c r="A1087" s="26"/>
    </row>
    <row r="1088" spans="1:2">
      <c r="A1088" s="21"/>
      <c r="B1088" s="3"/>
    </row>
    <row r="1090" spans="1:2" ht="15.75">
      <c r="A1090" s="331"/>
    </row>
    <row r="1091" spans="1:2" ht="14.25">
      <c r="A1091" s="25"/>
      <c r="B1091" s="107"/>
    </row>
    <row r="1092" spans="1:2">
      <c r="A1092" s="26"/>
    </row>
    <row r="1093" spans="1:2">
      <c r="A1093" s="21"/>
      <c r="B1093" s="3"/>
    </row>
    <row r="1095" spans="1:2">
      <c r="A1095" s="34"/>
    </row>
    <row r="1096" spans="1:2" ht="15.75">
      <c r="A1096" s="331"/>
    </row>
    <row r="1097" spans="1:2" ht="14.25">
      <c r="A1097" s="25"/>
      <c r="B1097" s="107"/>
    </row>
    <row r="1098" spans="1:2">
      <c r="A1098" s="26"/>
    </row>
    <row r="1099" spans="1:2">
      <c r="A1099" s="21"/>
      <c r="B1099" s="3"/>
    </row>
    <row r="1101" spans="1:2" ht="15.75">
      <c r="A1101" s="331"/>
    </row>
    <row r="1102" spans="1:2" ht="14.25">
      <c r="A1102" s="25"/>
      <c r="B1102" s="107"/>
    </row>
    <row r="1103" spans="1:2">
      <c r="A1103" s="26"/>
    </row>
    <row r="1104" spans="1:2">
      <c r="A1104" s="21"/>
      <c r="B1104" s="3"/>
    </row>
    <row r="1106" spans="1:2" ht="15.75">
      <c r="A1106" s="331"/>
    </row>
    <row r="1107" spans="1:2" ht="14.25">
      <c r="A1107" s="25"/>
      <c r="B1107" s="107"/>
    </row>
    <row r="1108" spans="1:2">
      <c r="A1108" s="26"/>
    </row>
    <row r="1109" spans="1:2">
      <c r="A1109" s="21"/>
      <c r="B1109" s="3"/>
    </row>
    <row r="1111" spans="1:2" ht="15.75">
      <c r="A1111" s="331"/>
    </row>
    <row r="1112" spans="1:2" ht="14.25">
      <c r="A1112" s="25"/>
      <c r="B1112" s="107"/>
    </row>
    <row r="1113" spans="1:2">
      <c r="A1113" s="26"/>
    </row>
    <row r="1114" spans="1:2">
      <c r="A1114" s="21"/>
      <c r="B1114" s="3"/>
    </row>
    <row r="1116" spans="1:2" ht="15.75">
      <c r="A1116" s="331"/>
    </row>
    <row r="1117" spans="1:2" ht="14.25">
      <c r="A1117" s="25"/>
      <c r="B1117" s="107"/>
    </row>
    <row r="1118" spans="1:2">
      <c r="A1118" s="26"/>
    </row>
    <row r="1119" spans="1:2">
      <c r="A1119" s="21"/>
      <c r="B1119" s="3"/>
    </row>
    <row r="1121" spans="1:10" ht="15.75">
      <c r="A1121" s="331"/>
    </row>
    <row r="1122" spans="1:10" ht="14.25">
      <c r="A1122" s="234"/>
      <c r="B1122" s="234"/>
      <c r="C1122" s="234"/>
      <c r="D1122" s="234"/>
      <c r="E1122" s="234"/>
      <c r="F1122" s="234"/>
      <c r="G1122" s="234"/>
      <c r="H1122" s="107"/>
    </row>
    <row r="1123" spans="1:10">
      <c r="A1123" s="25"/>
      <c r="B1123" s="25"/>
      <c r="C1123" s="25"/>
      <c r="D1123" s="25"/>
      <c r="E1123" s="25"/>
      <c r="F1123" s="25"/>
      <c r="G1123" s="25"/>
    </row>
    <row r="1124" spans="1:10">
      <c r="A1124" s="26"/>
      <c r="B1124" s="26"/>
      <c r="C1124" s="26"/>
      <c r="D1124" s="26"/>
      <c r="E1124" s="26"/>
      <c r="F1124" s="26"/>
      <c r="G1124" s="26"/>
      <c r="H1124" s="3"/>
    </row>
    <row r="1125" spans="1:10">
      <c r="A1125" s="21"/>
      <c r="B1125" s="21"/>
      <c r="C1125" s="21"/>
      <c r="D1125" s="21"/>
      <c r="E1125" s="21"/>
      <c r="F1125" s="21"/>
      <c r="G1125" s="21"/>
    </row>
    <row r="1126" spans="1:10">
      <c r="A1126" s="21"/>
      <c r="B1126" s="21"/>
      <c r="C1126" s="21"/>
      <c r="D1126" s="21"/>
      <c r="E1126" s="21"/>
      <c r="F1126" s="21"/>
      <c r="G1126" s="21"/>
    </row>
    <row r="1127" spans="1:10" ht="15.75">
      <c r="A1127" s="331"/>
    </row>
    <row r="1128" spans="1:10" ht="14.25">
      <c r="A1128" s="234"/>
      <c r="B1128" s="234"/>
      <c r="C1128" s="234"/>
      <c r="D1128" s="234"/>
      <c r="E1128" s="234"/>
      <c r="F1128" s="234"/>
      <c r="G1128" s="234"/>
      <c r="H1128" s="234"/>
      <c r="I1128" s="234"/>
      <c r="J1128" s="107"/>
    </row>
    <row r="1129" spans="1:10">
      <c r="A1129" s="25"/>
      <c r="B1129" s="25"/>
      <c r="C1129" s="25"/>
      <c r="D1129" s="25"/>
      <c r="E1129" s="25"/>
      <c r="F1129" s="25"/>
      <c r="G1129" s="25"/>
      <c r="H1129" s="25"/>
      <c r="I1129" s="25"/>
    </row>
    <row r="1130" spans="1:10">
      <c r="A1130" s="26"/>
      <c r="B1130" s="26"/>
      <c r="C1130" s="26"/>
      <c r="D1130" s="26"/>
      <c r="E1130" s="26"/>
      <c r="F1130" s="26"/>
      <c r="G1130" s="25"/>
      <c r="H1130" s="25"/>
      <c r="I1130" s="26"/>
      <c r="J1130" s="3"/>
    </row>
    <row r="1131" spans="1:10">
      <c r="A1131" s="21"/>
      <c r="B1131" s="21"/>
      <c r="C1131" s="21"/>
      <c r="D1131" s="21"/>
      <c r="E1131" s="26"/>
      <c r="F1131" s="21"/>
      <c r="G1131" s="25"/>
      <c r="H1131" s="21"/>
      <c r="I1131" s="21"/>
    </row>
    <row r="1132" spans="1:10">
      <c r="A1132" s="21"/>
      <c r="B1132" s="21"/>
      <c r="C1132" s="21"/>
      <c r="D1132" s="21"/>
      <c r="E1132" s="26"/>
      <c r="F1132" s="21"/>
      <c r="G1132" s="25"/>
      <c r="H1132" s="21"/>
      <c r="I1132" s="21"/>
    </row>
    <row r="1133" spans="1:10">
      <c r="A1133" s="21"/>
      <c r="B1133" s="21"/>
      <c r="C1133" s="21"/>
      <c r="D1133" s="21"/>
      <c r="E1133" s="21"/>
      <c r="F1133" s="21"/>
      <c r="G1133" s="25"/>
      <c r="H1133" s="21"/>
      <c r="I1133" s="21"/>
    </row>
    <row r="1134" spans="1:10">
      <c r="A1134" s="21"/>
      <c r="B1134" s="21"/>
      <c r="C1134" s="21"/>
      <c r="D1134" s="21"/>
      <c r="E1134" s="21"/>
      <c r="F1134" s="21"/>
      <c r="G1134" s="25"/>
      <c r="H1134" s="21"/>
      <c r="I1134" s="21"/>
    </row>
    <row r="1135" spans="1:10">
      <c r="A1135" s="21"/>
      <c r="B1135" s="21"/>
      <c r="C1135" s="21"/>
      <c r="D1135" s="21"/>
      <c r="E1135" s="21"/>
      <c r="F1135" s="21"/>
      <c r="G1135" s="25"/>
      <c r="H1135" s="21"/>
      <c r="I1135" s="21"/>
    </row>
    <row r="1136" spans="1:10">
      <c r="A1136" s="21"/>
      <c r="B1136" s="21"/>
      <c r="C1136" s="21"/>
      <c r="D1136" s="21"/>
      <c r="E1136" s="21"/>
      <c r="F1136" s="21"/>
      <c r="G1136" s="25"/>
      <c r="H1136" s="21"/>
      <c r="I1136" s="21"/>
    </row>
    <row r="1137" spans="1:2">
      <c r="A1137" s="34"/>
    </row>
    <row r="1138" spans="1:2" ht="15.75">
      <c r="A1138" s="331"/>
    </row>
    <row r="1139" spans="1:2" ht="14.25">
      <c r="A1139" s="25"/>
      <c r="B1139" s="107"/>
    </row>
    <row r="1140" spans="1:2">
      <c r="A1140" s="26"/>
    </row>
    <row r="1141" spans="1:2">
      <c r="A1141" s="21"/>
      <c r="B1141" s="3"/>
    </row>
    <row r="1143" spans="1:2" ht="15.75">
      <c r="A1143" s="331"/>
    </row>
    <row r="1144" spans="1:2" ht="14.25">
      <c r="A1144" s="25"/>
      <c r="B1144" s="107"/>
    </row>
    <row r="1145" spans="1:2">
      <c r="A1145" s="26"/>
    </row>
    <row r="1146" spans="1:2">
      <c r="A1146" s="21"/>
      <c r="B1146" s="3"/>
    </row>
    <row r="1148" spans="1:2" ht="15.75">
      <c r="A1148" s="331"/>
    </row>
    <row r="1149" spans="1:2" ht="14.25">
      <c r="A1149" s="25"/>
      <c r="B1149" s="107"/>
    </row>
    <row r="1150" spans="1:2">
      <c r="A1150" s="26"/>
    </row>
    <row r="1151" spans="1:2">
      <c r="A1151" s="21"/>
      <c r="B1151" s="3"/>
    </row>
    <row r="1153" spans="1:6" ht="15.75">
      <c r="A1153" s="331"/>
    </row>
    <row r="1154" spans="1:6" ht="14.25">
      <c r="A1154" s="25"/>
      <c r="B1154" s="107"/>
    </row>
    <row r="1155" spans="1:6">
      <c r="A1155" s="26"/>
    </row>
    <row r="1156" spans="1:6">
      <c r="A1156" s="21"/>
      <c r="B1156" s="3"/>
    </row>
    <row r="1158" spans="1:6" ht="15.75">
      <c r="A1158" s="331"/>
    </row>
    <row r="1159" spans="1:6" ht="14.25">
      <c r="A1159" s="25"/>
      <c r="B1159" s="107"/>
    </row>
    <row r="1160" spans="1:6">
      <c r="A1160" s="26"/>
    </row>
    <row r="1161" spans="1:6">
      <c r="A1161" s="21"/>
      <c r="B1161" s="3"/>
    </row>
    <row r="1163" spans="1:6" ht="15.75">
      <c r="A1163" s="331"/>
    </row>
    <row r="1164" spans="1:6" ht="14.25">
      <c r="A1164" s="234"/>
      <c r="B1164" s="234"/>
      <c r="C1164" s="234"/>
      <c r="D1164" s="234"/>
      <c r="E1164" s="234"/>
      <c r="F1164" s="107"/>
    </row>
    <row r="1165" spans="1:6">
      <c r="A1165" s="25"/>
      <c r="B1165" s="25"/>
      <c r="C1165" s="25"/>
      <c r="D1165" s="25"/>
      <c r="E1165" s="25"/>
    </row>
    <row r="1166" spans="1:6">
      <c r="A1166" s="26"/>
      <c r="B1166" s="26"/>
      <c r="C1166" s="26"/>
      <c r="D1166" s="26"/>
      <c r="E1166" s="25"/>
      <c r="F1166" s="3"/>
    </row>
    <row r="1167" spans="1:6">
      <c r="A1167" s="21"/>
      <c r="B1167" s="26"/>
      <c r="C1167" s="21"/>
      <c r="D1167" s="26"/>
      <c r="E1167" s="21"/>
      <c r="F1167" s="3"/>
    </row>
    <row r="1168" spans="1:6">
      <c r="A1168" s="21"/>
      <c r="B1168" s="26"/>
      <c r="C1168" s="21"/>
      <c r="D1168" s="26"/>
      <c r="E1168" s="21"/>
      <c r="F1168" s="3"/>
    </row>
    <row r="1169" spans="1:6">
      <c r="A1169" s="21"/>
      <c r="B1169" s="26"/>
      <c r="C1169" s="21"/>
      <c r="D1169" s="21"/>
      <c r="E1169" s="21"/>
      <c r="F1169" s="3"/>
    </row>
    <row r="1170" spans="1:6" ht="15.75">
      <c r="A1170" s="331"/>
      <c r="D1170" s="26"/>
      <c r="E1170" s="26"/>
      <c r="F1170" s="3"/>
    </row>
    <row r="1171" spans="1:6" ht="14.25">
      <c r="A1171" s="25"/>
      <c r="B1171" s="107"/>
      <c r="E1171" s="26"/>
      <c r="F1171" s="3"/>
    </row>
    <row r="1172" spans="1:6">
      <c r="A1172" s="26"/>
      <c r="E1172" s="26"/>
      <c r="F1172" s="3"/>
    </row>
    <row r="1173" spans="1:6">
      <c r="A1173" s="21"/>
      <c r="B1173" s="3"/>
    </row>
    <row r="1174" spans="1:6">
      <c r="B1174" s="3"/>
    </row>
    <row r="1175" spans="1:6" ht="15.75">
      <c r="A1175" s="331"/>
      <c r="B1175" s="3"/>
    </row>
    <row r="1176" spans="1:6" ht="14.25">
      <c r="A1176" s="25"/>
      <c r="B1176" s="107"/>
    </row>
    <row r="1177" spans="1:6">
      <c r="A1177" s="26"/>
    </row>
    <row r="1178" spans="1:6">
      <c r="A1178" s="21"/>
      <c r="B1178" s="3"/>
    </row>
    <row r="1179" spans="1:6">
      <c r="B1179" s="3"/>
    </row>
    <row r="1180" spans="1:6" ht="15.75">
      <c r="A1180" s="331"/>
    </row>
    <row r="1181" spans="1:6" ht="14.25">
      <c r="A1181" s="25"/>
      <c r="B1181" s="107"/>
    </row>
    <row r="1182" spans="1:6">
      <c r="A1182" s="26"/>
    </row>
    <row r="1183" spans="1:6">
      <c r="A1183" s="21"/>
      <c r="B1183" s="3"/>
    </row>
    <row r="1185" spans="1:5">
      <c r="A1185" s="34"/>
    </row>
    <row r="1186" spans="1:5" ht="15.75">
      <c r="A1186" s="24"/>
    </row>
    <row r="1187" spans="1:5" ht="14.25">
      <c r="A1187" s="234"/>
      <c r="B1187" s="234"/>
      <c r="C1187" s="234"/>
      <c r="D1187" s="234"/>
      <c r="E1187" s="107"/>
    </row>
    <row r="1188" spans="1:5">
      <c r="A1188" s="25"/>
      <c r="B1188" s="25"/>
      <c r="C1188" s="25"/>
      <c r="D1188" s="25"/>
    </row>
    <row r="1189" spans="1:5">
      <c r="A1189" s="26"/>
      <c r="B1189" s="26"/>
      <c r="C1189" s="26"/>
      <c r="D1189" s="26"/>
      <c r="E1189" s="3"/>
    </row>
    <row r="1190" spans="1:5">
      <c r="A1190" s="21"/>
      <c r="B1190" s="21"/>
      <c r="C1190" s="21"/>
      <c r="D1190" s="21"/>
      <c r="E1190" s="3"/>
    </row>
    <row r="1191" spans="1:5">
      <c r="A1191" s="21"/>
      <c r="B1191" s="21"/>
      <c r="C1191" s="21"/>
    </row>
    <row r="1192" spans="1:5" ht="15.75">
      <c r="A1192" s="331"/>
    </row>
    <row r="1193" spans="1:5" ht="14.25">
      <c r="A1193" s="25"/>
      <c r="B1193" s="107"/>
    </row>
    <row r="1194" spans="1:5">
      <c r="A1194" s="26"/>
    </row>
    <row r="1195" spans="1:5">
      <c r="A1195" s="21"/>
      <c r="B1195" s="3"/>
    </row>
    <row r="1197" spans="1:5" ht="15.75">
      <c r="A1197" s="331"/>
    </row>
    <row r="1198" spans="1:5" ht="14.25">
      <c r="A1198" s="25"/>
      <c r="B1198" s="107"/>
    </row>
    <row r="1199" spans="1:5">
      <c r="A1199" s="26"/>
    </row>
    <row r="1200" spans="1:5">
      <c r="A1200" s="26"/>
      <c r="B1200" s="3"/>
    </row>
    <row r="1201" spans="1:7">
      <c r="A1201" s="26"/>
      <c r="B1201" s="3"/>
    </row>
    <row r="1203" spans="1:7" ht="15.75">
      <c r="A1203" s="331"/>
    </row>
    <row r="1204" spans="1:7" ht="14.25">
      <c r="A1204" s="25"/>
      <c r="B1204" s="107"/>
    </row>
    <row r="1205" spans="1:7">
      <c r="A1205" s="26"/>
    </row>
    <row r="1206" spans="1:7">
      <c r="A1206" s="21"/>
      <c r="B1206" s="3"/>
    </row>
    <row r="1208" spans="1:7" ht="15.75">
      <c r="A1208" s="331"/>
    </row>
    <row r="1209" spans="1:7" ht="14.25">
      <c r="A1209" s="25"/>
      <c r="B1209" s="107"/>
    </row>
    <row r="1210" spans="1:7">
      <c r="A1210" s="26"/>
    </row>
    <row r="1211" spans="1:7">
      <c r="A1211" s="21"/>
      <c r="B1211" s="3"/>
    </row>
    <row r="1213" spans="1:7" ht="15.75">
      <c r="A1213" s="331"/>
    </row>
    <row r="1214" spans="1:7" ht="14.25">
      <c r="A1214" s="234"/>
      <c r="B1214" s="234"/>
      <c r="C1214" s="234"/>
      <c r="D1214" s="234"/>
      <c r="E1214" s="234"/>
      <c r="F1214" s="234"/>
      <c r="G1214" s="107"/>
    </row>
    <row r="1215" spans="1:7">
      <c r="A1215" s="25"/>
      <c r="B1215" s="25"/>
      <c r="C1215" s="25"/>
      <c r="D1215" s="25"/>
      <c r="E1215" s="25"/>
      <c r="F1215" s="25"/>
    </row>
    <row r="1216" spans="1:7">
      <c r="A1216" s="25"/>
      <c r="B1216" s="26"/>
      <c r="C1216" s="25"/>
      <c r="D1216" s="25"/>
      <c r="E1216" s="26"/>
      <c r="F1216" s="26"/>
      <c r="G1216" s="3"/>
    </row>
    <row r="1217" spans="1:8">
      <c r="A1217" s="21"/>
      <c r="B1217" s="26"/>
      <c r="C1217" s="21"/>
      <c r="D1217" s="21"/>
      <c r="E1217" s="26"/>
      <c r="F1217" s="21"/>
    </row>
    <row r="1218" spans="1:8">
      <c r="A1218" s="21"/>
      <c r="B1218" s="26"/>
      <c r="C1218" s="21"/>
      <c r="D1218" s="21"/>
      <c r="E1218" s="21"/>
      <c r="F1218" s="21"/>
    </row>
    <row r="1219" spans="1:8" ht="15.75">
      <c r="A1219" s="331"/>
    </row>
    <row r="1220" spans="1:8" ht="14.25">
      <c r="A1220" s="234"/>
      <c r="B1220" s="234"/>
      <c r="C1220" s="234"/>
      <c r="D1220" s="234"/>
      <c r="E1220" s="234"/>
      <c r="F1220" s="234"/>
      <c r="G1220" s="234"/>
      <c r="H1220" s="107"/>
    </row>
    <row r="1221" spans="1:8">
      <c r="A1221" s="25"/>
      <c r="B1221" s="25"/>
      <c r="C1221" s="25"/>
      <c r="D1221" s="25"/>
      <c r="E1221" s="25"/>
      <c r="F1221" s="25"/>
      <c r="G1221" s="25"/>
    </row>
    <row r="1222" spans="1:8">
      <c r="A1222" s="26"/>
      <c r="B1222" s="26"/>
      <c r="C1222" s="26"/>
      <c r="D1222" s="26"/>
      <c r="E1222" s="26"/>
      <c r="F1222" s="26"/>
      <c r="G1222" s="26"/>
      <c r="H1222" s="3"/>
    </row>
    <row r="1223" spans="1:8">
      <c r="A1223" s="21"/>
      <c r="B1223" s="21"/>
      <c r="C1223" s="21"/>
      <c r="D1223" s="21"/>
      <c r="E1223" s="21"/>
      <c r="F1223" s="21"/>
      <c r="G1223" s="21"/>
    </row>
    <row r="1225" spans="1:8">
      <c r="A1225" s="34"/>
    </row>
    <row r="1226" spans="1:8" ht="15.75">
      <c r="A1226" s="24"/>
    </row>
    <row r="1227" spans="1:8" ht="14.25">
      <c r="A1227" s="25"/>
      <c r="B1227" s="107"/>
    </row>
    <row r="1228" spans="1:8">
      <c r="A1228" s="26"/>
    </row>
    <row r="1229" spans="1:8">
      <c r="A1229" s="21"/>
      <c r="B1229" s="3"/>
    </row>
    <row r="1231" spans="1:8" ht="15.75">
      <c r="A1231" s="24"/>
    </row>
    <row r="1232" spans="1:8" ht="14.25">
      <c r="A1232" s="25"/>
      <c r="B1232" s="107"/>
    </row>
    <row r="1233" spans="1:10">
      <c r="A1233" s="26"/>
    </row>
    <row r="1234" spans="1:10">
      <c r="A1234" s="21"/>
      <c r="B1234" s="3"/>
    </row>
    <row r="1236" spans="1:10" ht="15.75">
      <c r="A1236" s="24"/>
    </row>
    <row r="1237" spans="1:10" ht="14.25">
      <c r="A1237" s="25"/>
      <c r="B1237" s="107"/>
    </row>
    <row r="1238" spans="1:10">
      <c r="A1238" s="26"/>
    </row>
    <row r="1239" spans="1:10">
      <c r="A1239" s="21"/>
      <c r="B1239" s="3"/>
    </row>
    <row r="1241" spans="1:10" ht="15.75">
      <c r="A1241" s="24"/>
    </row>
    <row r="1242" spans="1:10" ht="14.25">
      <c r="A1242" s="25"/>
      <c r="B1242" s="107"/>
    </row>
    <row r="1243" spans="1:10">
      <c r="A1243" s="26"/>
    </row>
    <row r="1244" spans="1:10">
      <c r="A1244" s="21"/>
      <c r="B1244" s="3"/>
    </row>
    <row r="1246" spans="1:10" ht="15.75">
      <c r="A1246" s="331"/>
    </row>
    <row r="1247" spans="1:10" ht="14.25">
      <c r="A1247" s="234"/>
      <c r="B1247" s="234"/>
      <c r="C1247" s="234"/>
      <c r="D1247" s="234"/>
      <c r="E1247" s="234"/>
      <c r="F1247" s="234"/>
      <c r="G1247" s="234"/>
      <c r="H1247" s="234"/>
      <c r="I1247" s="234"/>
      <c r="J1247" s="234"/>
    </row>
    <row r="1248" spans="1:10">
      <c r="A1248" s="25"/>
      <c r="B1248" s="25"/>
      <c r="C1248" s="25"/>
      <c r="D1248" s="25"/>
      <c r="E1248" s="25"/>
      <c r="F1248" s="25"/>
      <c r="G1248" s="25"/>
      <c r="H1248" s="25"/>
      <c r="I1248" s="25"/>
      <c r="J1248" s="25"/>
    </row>
    <row r="1249" spans="1:12">
      <c r="A1249" s="26"/>
      <c r="B1249" s="26"/>
      <c r="C1249" s="26"/>
      <c r="D1249" s="26"/>
      <c r="E1249" s="26"/>
      <c r="F1249" s="26"/>
      <c r="G1249" s="26"/>
      <c r="H1249" s="26"/>
      <c r="I1249" s="26"/>
      <c r="J1249" s="26"/>
    </row>
    <row r="1250" spans="1:12">
      <c r="A1250" s="21"/>
      <c r="B1250" s="21"/>
      <c r="C1250" s="21"/>
      <c r="D1250" s="21"/>
      <c r="E1250" s="21"/>
      <c r="F1250" s="21"/>
      <c r="G1250" s="21"/>
      <c r="H1250" s="21"/>
      <c r="I1250" s="21"/>
      <c r="J1250" s="21"/>
    </row>
    <row r="1251" spans="1:12" ht="14.25">
      <c r="A1251" s="234"/>
      <c r="B1251" s="234"/>
      <c r="C1251" s="234"/>
      <c r="D1251" s="234"/>
      <c r="E1251" s="234"/>
      <c r="F1251" s="234"/>
      <c r="G1251" s="234"/>
      <c r="H1251" s="234"/>
      <c r="I1251" s="234"/>
      <c r="J1251" s="234"/>
    </row>
    <row r="1252" spans="1:12">
      <c r="A1252" s="25"/>
      <c r="B1252" s="25"/>
      <c r="C1252" s="25"/>
      <c r="D1252" s="25"/>
      <c r="E1252" s="25"/>
      <c r="F1252" s="25"/>
      <c r="G1252" s="25"/>
      <c r="H1252" s="25"/>
      <c r="I1252" s="25"/>
      <c r="J1252" s="25"/>
    </row>
    <row r="1253" spans="1:12">
      <c r="A1253" s="26"/>
      <c r="B1253" s="26"/>
      <c r="C1253" s="26"/>
      <c r="D1253" s="26"/>
      <c r="E1253" s="26"/>
      <c r="F1253" s="26"/>
      <c r="G1253" s="26"/>
      <c r="H1253" s="26"/>
      <c r="I1253" s="26"/>
      <c r="J1253" s="26"/>
    </row>
    <row r="1254" spans="1:12">
      <c r="A1254" s="21"/>
      <c r="B1254" s="21"/>
      <c r="C1254" s="21"/>
      <c r="D1254" s="21"/>
      <c r="E1254" s="21"/>
      <c r="F1254" s="21"/>
      <c r="G1254" s="21"/>
      <c r="H1254" s="21"/>
      <c r="I1254" s="21"/>
      <c r="J1254" s="21"/>
    </row>
    <row r="1255" spans="1:12" ht="14.25">
      <c r="A1255" s="234"/>
      <c r="B1255" s="234"/>
      <c r="C1255" s="234"/>
      <c r="D1255" s="107"/>
    </row>
    <row r="1256" spans="1:12">
      <c r="A1256" s="25"/>
      <c r="B1256" s="25"/>
      <c r="C1256" s="25"/>
    </row>
    <row r="1257" spans="1:12">
      <c r="A1257" s="26"/>
      <c r="B1257" s="26"/>
      <c r="C1257" s="26"/>
      <c r="D1257" s="3"/>
    </row>
    <row r="1258" spans="1:12">
      <c r="A1258" s="21"/>
      <c r="B1258" s="21"/>
      <c r="C1258" s="21"/>
      <c r="D1258" s="3"/>
    </row>
    <row r="1260" spans="1:12" ht="15" customHeight="1">
      <c r="A1260" s="331"/>
      <c r="B1260" s="286"/>
      <c r="C1260" s="286"/>
      <c r="D1260" s="287"/>
      <c r="E1260" s="49"/>
      <c r="F1260" s="231"/>
      <c r="G1260" s="49"/>
      <c r="H1260" s="302"/>
      <c r="I1260" s="302"/>
      <c r="J1260" s="49"/>
      <c r="K1260" s="49"/>
    </row>
    <row r="1261" spans="1:12" ht="15" customHeight="1">
      <c r="A1261" s="234"/>
      <c r="B1261" s="234"/>
      <c r="C1261" s="234"/>
      <c r="D1261" s="234"/>
      <c r="E1261" s="234"/>
      <c r="F1261" s="234"/>
      <c r="G1261" s="234"/>
      <c r="H1261" s="234"/>
      <c r="I1261" s="234"/>
      <c r="J1261" s="234"/>
      <c r="K1261" s="234"/>
      <c r="L1261" s="234"/>
    </row>
    <row r="1262" spans="1:12" ht="15" customHeight="1">
      <c r="A1262" s="25"/>
      <c r="B1262" s="25"/>
      <c r="C1262" s="25"/>
      <c r="D1262" s="25"/>
      <c r="E1262" s="25"/>
      <c r="F1262" s="25"/>
      <c r="G1262" s="25"/>
      <c r="H1262" s="25"/>
      <c r="I1262" s="25"/>
      <c r="J1262" s="25"/>
      <c r="K1262" s="25"/>
      <c r="L1262" s="25"/>
    </row>
    <row r="1263" spans="1:12" ht="15" customHeight="1">
      <c r="A1263" s="25"/>
      <c r="B1263" s="26"/>
      <c r="C1263" s="26"/>
      <c r="D1263" s="26"/>
      <c r="E1263" s="26"/>
      <c r="F1263" s="26"/>
      <c r="G1263" s="26"/>
      <c r="H1263" s="26"/>
      <c r="I1263" s="26"/>
      <c r="J1263" s="26"/>
      <c r="K1263" s="26"/>
      <c r="L1263" s="26"/>
    </row>
    <row r="1264" spans="1:12" ht="15" customHeight="1">
      <c r="A1264" s="25"/>
      <c r="B1264" s="21"/>
      <c r="C1264" s="21"/>
      <c r="D1264" s="21"/>
      <c r="E1264" s="21"/>
      <c r="F1264" s="21"/>
      <c r="G1264" s="21"/>
      <c r="H1264" s="21"/>
      <c r="I1264" s="21"/>
      <c r="J1264" s="21"/>
      <c r="K1264" s="21"/>
      <c r="L1264" s="21"/>
    </row>
    <row r="1265" spans="1:11" ht="15" customHeight="1">
      <c r="A1265" s="243"/>
      <c r="B1265" s="286"/>
      <c r="C1265" s="286"/>
      <c r="D1265" s="287"/>
      <c r="E1265" s="49"/>
      <c r="F1265" s="231"/>
      <c r="G1265" s="49"/>
      <c r="H1265" s="298"/>
      <c r="I1265" s="49"/>
      <c r="J1265" s="49"/>
      <c r="K1265" s="49"/>
    </row>
    <row r="1266" spans="1:11" ht="15" customHeight="1">
      <c r="A1266" s="234"/>
      <c r="B1266" s="234"/>
      <c r="C1266" s="234"/>
      <c r="D1266" s="234"/>
      <c r="E1266" s="234"/>
      <c r="F1266" s="234"/>
      <c r="G1266" s="234"/>
      <c r="H1266" s="234"/>
      <c r="J1266" s="49"/>
      <c r="K1266" s="49"/>
    </row>
    <row r="1267" spans="1:11" ht="15" customHeight="1">
      <c r="A1267" s="25"/>
      <c r="B1267" s="25"/>
      <c r="C1267" s="25"/>
      <c r="D1267" s="25"/>
      <c r="E1267" s="25"/>
      <c r="F1267" s="25"/>
      <c r="G1267" s="25"/>
      <c r="H1267" s="25"/>
      <c r="I1267" s="49"/>
      <c r="J1267" s="49"/>
      <c r="K1267" s="49"/>
    </row>
    <row r="1268" spans="1:11" ht="15" customHeight="1">
      <c r="A1268" s="26"/>
      <c r="B1268" s="26"/>
      <c r="C1268" s="26"/>
      <c r="D1268" s="26"/>
      <c r="E1268" s="26"/>
      <c r="F1268" s="26"/>
      <c r="G1268" s="26"/>
      <c r="H1268" s="26"/>
      <c r="I1268" s="49"/>
      <c r="J1268" s="49"/>
      <c r="K1268" s="49"/>
    </row>
    <row r="1269" spans="1:11" ht="15" customHeight="1">
      <c r="A1269" s="21"/>
      <c r="B1269" s="21"/>
      <c r="C1269" s="21"/>
      <c r="D1269" s="21"/>
      <c r="E1269" s="21"/>
      <c r="F1269" s="21"/>
      <c r="G1269" s="21"/>
      <c r="H1269" s="21"/>
      <c r="I1269" s="49"/>
      <c r="J1269" s="49"/>
      <c r="K1269" s="49"/>
    </row>
  </sheetData>
  <sortState xmlns:xlrd2="http://schemas.microsoft.com/office/spreadsheetml/2017/richdata2" ref="C114:D114">
    <sortCondition ref="C113:C114"/>
  </sortState>
  <dataValidations count="1">
    <dataValidation type="list" allowBlank="1" showInputMessage="1" showErrorMessage="1" sqref="B2149:B2153" xr:uid="{E69E04A3-A321-45B4-8891-A75F8BD644FC}">
      <formula1>$K$179:$K$776</formula1>
    </dataValidation>
  </dataValidations>
  <hyperlinks>
    <hyperlink ref="A3" r:id="rId1" display="https://www.procyclingstats.com/race/classica-camp-de-morvedre/2026/overview" xr:uid="{DAA8177D-A317-4A49-AB7F-4F259922D066}"/>
    <hyperlink ref="A78" r:id="rId2" display="https://www.procyclingstats.com/race/asian-cycling-championships-itt/2025/overview" xr:uid="{CC5D25EF-A96C-4DCD-A10E-98AFD6D3E786}"/>
    <hyperlink ref="A92" r:id="rId3" display="https://www.procyclingstats.com/race/tour-of-oman/2024/overview" xr:uid="{C7E7E3AB-36A2-4701-9CF4-2DED3FF96C37}"/>
    <hyperlink ref="A122" r:id="rId4" display="https://www.procyclingstats.com/race/asian-championships-me/2025/overview" xr:uid="{E7024E5A-F79C-456F-B5B6-F4597BC4E51A}"/>
    <hyperlink ref="A139" r:id="rId5" display="https://www.procyclingstats.com/race/classic-var/2024/overview" xr:uid="{7F1F0789-6241-4F78-9675-2B96023AE464}"/>
    <hyperlink ref="A198" r:id="rId6" display="https://www.procyclingstats.com/race/faun-ardeche-classic/2024/overview" xr:uid="{95CDC621-FD36-4400-9B0C-C4FE8F4329E2}"/>
    <hyperlink ref="A203" r:id="rId7" display="https://www.procyclingstats.com/race/la-drome-classic/2024/overview" xr:uid="{9E06236C-6FFE-4BF6-9AE7-C422286EF31E}"/>
    <hyperlink ref="A208" r:id="rId8" display="https://www.procyclingstats.com/race/kuurne-brussel-kuurne/2024/overview" xr:uid="{FE35527D-718A-4326-8169-420169C62FF6}"/>
    <hyperlink ref="A213" r:id="rId9" display="https://www.procyclingstats.com/race/tour-of-rwanda/2024/overview" xr:uid="{0B0D1840-40F0-43CC-A347-C18D6ADA6644}"/>
    <hyperlink ref="A230" r:id="rId10" display="https://www.procyclingstats.com/race/trofeo-laigueglia/2024/overview" xr:uid="{C264F422-9CA9-4178-BF3C-0FAE6081E174}"/>
    <hyperlink ref="A235" r:id="rId11" display="https://www.procyclingstats.com/race/strade-bianche/2024/overview" xr:uid="{AACD0C15-834D-46A4-B700-4DC7B9DB8151}"/>
    <hyperlink ref="A241" r:id="rId12" display="https://www.procyclingstats.com/race/paris-nice/2024/overview" xr:uid="{3FD41B45-86D1-4FCE-8B5D-525312C6A84B}"/>
    <hyperlink ref="A247" r:id="rId13" display="https://www.procyclingstats.com/race/tirreno-adriatico/2024/overview" xr:uid="{5E17A323-ED12-4341-B011-68F74B898A2E}"/>
    <hyperlink ref="A254" r:id="rId14" display="https://www.procyclingstats.com/race/nokere-koers/2024/overview" xr:uid="{97C64E20-F136-4E3E-B6D3-4826B5DC5F9C}"/>
    <hyperlink ref="A259" r:id="rId15" display="https://www.procyclingstats.com/race/milano-torino/2024/overview" xr:uid="{752E50B2-62AF-425B-B513-183D60EDBDE1}"/>
    <hyperlink ref="A264" r:id="rId16" display="https://www.procyclingstats.com/race/gp-de-denain/2024/overview" xr:uid="{F44F6D06-7077-48E1-8CF4-B32728CACD64}"/>
    <hyperlink ref="A275" r:id="rId17" display="https://www.procyclingstats.com/race/bredene-koksijde-classic/2024/overview" xr:uid="{788B96B0-AFBE-4E67-90CB-46028292B154}"/>
    <hyperlink ref="A280" r:id="rId18" display="https://www.procyclingstats.com/race/milano-sanremo/2024/overview" xr:uid="{58D7B87E-E664-4F6B-8B65-DBB3CE4326AB}"/>
    <hyperlink ref="A298" r:id="rId19" display="https://www.procyclingstats.com/race/settimana-internazionale-coppi-e-bartali/2024/overview" xr:uid="{D34C1048-EDBF-43D4-B493-A9B0D9CB171F}"/>
    <hyperlink ref="A314" r:id="rId20" display="https://www.procyclingstats.com/race/la-roue-tourangelle/2024/overview" xr:uid="{49F5C6A7-603C-4673-A10A-ACE4DB1805BA}"/>
    <hyperlink ref="A319" r:id="rId21" display="https://www.procyclingstats.com/race/oxyclean-classic-brugge-de-panne/2024/overview" xr:uid="{039F83E5-09C1-4528-916A-C604B0C3ADEF}"/>
    <hyperlink ref="A329" r:id="rId22" display="https://www.procyclingstats.com/race/gent-wevelgem/2024/overview" xr:uid="{DA59E2BE-24DA-4165-8E63-D74D067B9AC4}"/>
    <hyperlink ref="A292" r:id="rId23" display="https://www.procyclingstats.com/race/tour-of-thailand/2025/overview" xr:uid="{ACAA59FE-D18A-4386-8366-3C1059BCFA19}"/>
    <hyperlink ref="A182" r:id="rId24" display="https://www.procyclingstats.com/race/visit-south-aegean-gp/2026/overview" xr:uid="{20A2437E-8744-412F-B610-10F98F62425A}"/>
    <hyperlink ref="A187" r:id="rId25" display="https://www.procyclingstats.com/race/region-on-dodecanese-gp/2026/overview" xr:uid="{24A770C6-5DE6-4A7A-956B-75D6A804E113}"/>
    <hyperlink ref="A192" r:id="rId26" display="https://www.procyclingstats.com/race/giro-di-sardegna/2026/overview" xr:uid="{38B1638D-3521-45C9-AEDA-DD9E0960469F}"/>
    <hyperlink ref="A286" r:id="rId27" display="https://www.procyclingstats.com/race/tour-de-taiwan/2024/overview" xr:uid="{C390972A-9991-45C1-9346-5FDFDA2E1917}"/>
    <hyperlink ref="A269" r:id="rId28" display="https://www.procyclingstats.com/race/clasica-terres-de-l-ebre/2026/overview" xr:uid="{DABF47E5-68FE-4795-8425-C24287EA2391}"/>
    <hyperlink ref="A304" r:id="rId29" display="https://www.procyclingstats.com/race/grote-prijs-jean-pierre-monsere/2026/overview" xr:uid="{D0516AEB-5528-43EE-85CD-CEEDF12553FC}"/>
    <hyperlink ref="A309" r:id="rId30" display="https://www.procyclingstats.com/race/gp-emilia/2026/overview" xr:uid="{766915D9-72A9-45B5-AC4B-CF8A82C2DE34}"/>
    <hyperlink ref="A341" r:id="rId31" display="https://www.procyclingstats.com/race/paris-camembert/2024/overview" xr:uid="{B69D99A3-D727-40E8-841C-BC58F8A2C063}"/>
    <hyperlink ref="A346" r:id="rId32" display="https://www.procyclingstats.com/race/route-adelie-de-vitre/2024/overview" xr:uid="{BD953E3C-3025-4333-8F7D-70D0EA207F26}"/>
    <hyperlink ref="A351" r:id="rId33" display="https://www.procyclingstats.com/race/volta-limburg-classic/2024/overview" xr:uid="{4A7B540F-A038-4BE6-9848-7355B82F8898}"/>
    <hyperlink ref="A356" r:id="rId34" display="https://www.procyclingstats.com/race/gp-miguel-indurain/2024/overview" xr:uid="{D436787F-ABD2-439A-84FE-8BDA1D966CDF}"/>
    <hyperlink ref="A366" r:id="rId35" display="https://www.procyclingstats.com/race/ronde-van-vlaanderen/2024/overview" xr:uid="{85D587E9-3CE2-48B5-9154-88554F974682}"/>
    <hyperlink ref="A372" r:id="rId36" display="https://www.procyclingstats.com/race/region-pays-de-la-loire/2025/overview" xr:uid="{1016D2C7-695A-4A6B-BEC2-66EBFB0437C4}"/>
    <hyperlink ref="A377" r:id="rId37" display="https://www.procyclingstats.com/race/scheldeprijs/2025/overview" xr:uid="{9816472F-B202-45C5-983A-1F3D6D3A4F7F}"/>
    <hyperlink ref="A382" r:id="rId38" display="https://www.procyclingstats.com/race/giro-di-reggio-calabria/2025/overview" xr:uid="{C4072A4C-59BB-4A92-87F2-C4C277D4CC7E}"/>
    <hyperlink ref="A387" r:id="rId39" display="https://www.procyclingstats.com/race/itzulia-basque-country/2025/overview" xr:uid="{C000236A-15C8-486C-89DB-F5495B8FD01B}"/>
    <hyperlink ref="A392" r:id="rId40" display="https://www.procyclingstats.com/race/paris-roubaix/2025/overview" xr:uid="{C83F5571-16E1-4D61-96B4-DD996ABCAADC}"/>
    <hyperlink ref="A398" r:id="rId41" display="https://www.procyclingstats.com/race/giro-della-magna-grecia/2026/overview" xr:uid="{62113FAF-B016-4277-A1FC-FDEEE7D593FA}"/>
    <hyperlink ref="A403" r:id="rId42" display="https://www.procyclingstats.com/race/gran-camino/2026/overview" xr:uid="{DDB0B9BE-651A-4D6D-902C-605B02AA5430}"/>
    <hyperlink ref="A408" r:id="rId43" display="https://www.procyclingstats.com/race/ronde-van-limburg/2025/overview" xr:uid="{8A9A6C57-1F52-4D23-BCC3-5DF1F4EB4B67}"/>
    <hyperlink ref="A413" r:id="rId44" display="https://www.procyclingstats.com/race/classic-grand-besancon-doubs/2025/overview" xr:uid="{7407DD7A-0C0C-43A9-89DF-5FDAD141C540}"/>
    <hyperlink ref="A418" r:id="rId45" display="https://www.procyclingstats.com/race/brabantse-pijl/2025/overview" xr:uid="{6A3587AF-2912-4034-B159-DCA80FCB3BFB}"/>
    <hyperlink ref="A423" r:id="rId46" display="https://www.procyclingstats.com/race/tour-du-jura-cycliste/2025/overview" xr:uid="{CF72A246-0F92-48DC-B660-1EC008DBE3F8}"/>
    <hyperlink ref="A428" r:id="rId47" display="https://www.procyclingstats.com/race/tour-of-hainan/2026/overview" xr:uid="{059D8F8D-9A38-49CB-9DF8-9F1223F63BCD}"/>
    <hyperlink ref="A433" r:id="rId48" display="https://www.procyclingstats.com/race/amstel-gold-race/2025/overview" xr:uid="{DBE6AAFF-49D9-4298-9936-0CDA87901423}"/>
    <hyperlink ref="A439" r:id="rId49" display="https://www.procyclingstats.com/race/tour-of-the-alps/2025/overview" xr:uid="{8ACA0017-80BB-4873-8F8A-5776CE3E1577}"/>
    <hyperlink ref="A444" r:id="rId50" display="https://www.procyclingstats.com/race/vuelta-asturias/2025/overview" xr:uid="{D0D94877-AB55-46D2-BF39-5272644E10D2}"/>
    <hyperlink ref="A454" r:id="rId51" display="https://www.procyclingstats.com/race/la-fleche-wallone/2025/overview" xr:uid="{CB9CBB9F-1F53-48A4-B835-BEFE45C5EF8D}"/>
    <hyperlink ref="A459" r:id="rId52" display="https://www.procyclingstats.com/race/liege-bastogne-liege/2025/overview" xr:uid="{8B5BFC89-E7A7-4632-8231-8AAEE58F3886}"/>
    <hyperlink ref="A449" r:id="rId53" display="https://www.procyclingstats.com/race/giro-dell-appennino/2026/overview" xr:uid="{4C3C1BE6-D475-4EBD-A5E4-9827C2387A84}"/>
    <hyperlink ref="A465" r:id="rId54" display="https://www.procyclingstats.com/race/tour-of-turkey/2025/overview" xr:uid="{D477E1F6-CF90-4672-9A42-98E2C3EF7623}"/>
    <hyperlink ref="A470" r:id="rId55" display="https://www.procyclingstats.com/race/gp-anicolor/2026/overview" xr:uid="{17526E38-A4FB-444E-BB55-90BDDC9FEC2C}"/>
    <hyperlink ref="A475" r:id="rId56" display="https://www.procyclingstats.com/race/famenne-ardenne-classic/2025/overview" xr:uid="{00DF6BD3-8952-459F-BCE4-52E6A317A396}"/>
    <hyperlink ref="A480" r:id="rId57" display="https://www.procyclingstats.com/race/eschborn-frankfurt/2025/overview" xr:uid="{11A4D91F-DC4C-4962-8BFE-AE253A24BEE3}"/>
    <hyperlink ref="A485" r:id="rId58" display="https://www.procyclingstats.com/race/tour-de-romandie/2025/overview" xr:uid="{D6E370E8-9C4B-4D3A-98FB-9E29AF7BD75C}"/>
    <hyperlink ref="A491" r:id="rId59" display="https://www.procyclingstats.com/race/international-tour-of-hellas/2026/overview" xr:uid="{0CBD368D-20FF-48BF-8206-B5D6014ACF83}"/>
    <hyperlink ref="A496" r:id="rId60" display="https://www.procyclingstats.com/race/gp-de-plumelec/2025/overview" xr:uid="{65B61AD8-AF9C-4466-89E2-103851FD8572}"/>
    <hyperlink ref="A501" r:id="rId61" display="https://www.procyclingstats.com/race/tro-bro-leon/2025/overview" xr:uid="{5C1A019F-8F48-460D-A7B9-922BA0F16A9A}"/>
    <hyperlink ref="A507" r:id="rId62" display="https://www.procyclingstats.com/race/baku-khankendi-azerbaijan-cycling-race/2026/overview" xr:uid="{7507FF30-B9DB-4788-80C7-45FD65779A0C}"/>
    <hyperlink ref="A512" r:id="rId63" display="https://www.procyclingstats.com/race/tour-de-hongrie/2025/overview" xr:uid="{042A701F-1457-49CE-B48F-F9ADC25BB40A}"/>
    <hyperlink ref="A517" r:id="rId64" display="https://www.procyclingstats.com/race/fleche-du-sud/2026/overview" xr:uid="{0127361F-5FCE-4727-9E1A-54E09984B36A}"/>
    <hyperlink ref="A522" r:id="rId65" display="https://www.procyclingstats.com/race/tour-du-finistere/2025/overview" xr:uid="{D7201D01-069D-46F9-B84C-F9F007AD5FB3}"/>
    <hyperlink ref="A527" r:id="rId66" display="https://www.procyclingstats.com/race/circuit-de-wallonie/2026/overview" xr:uid="{975EC583-B720-45CB-8EF1-AB45CDC5C68D}"/>
    <hyperlink ref="A532" r:id="rId67" display="https://www.procyclingstats.com/race/rund-um-koln/2025/overview" xr:uid="{D315C9B3-DBC9-4AFC-BB6F-1FBA4EB222A0}"/>
    <hyperlink ref="A537" r:id="rId68" display="https://www.procyclingstats.com/race/boucles-de-l-aulne/2026/overview" xr:uid="{041BD655-C11C-4CDA-88D0-EE3996F9D5BD}"/>
  </hyperlinks>
  <pageMargins left="0.78749999999999998" right="0.78749999999999998" top="1.0527777777777778" bottom="1.0527777777777778" header="0.78749999999999998" footer="0.78749999999999998"/>
  <pageSetup paperSize="9" firstPageNumber="0" orientation="portrait" horizontalDpi="300" verticalDpi="300" r:id="rId69"/>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6EE9-B25A-46C1-94AE-092D1A69FA11}">
  <dimension ref="A1:T217"/>
  <sheetViews>
    <sheetView zoomScale="80" zoomScaleNormal="80" workbookViewId="0">
      <selection sqref="A1:XFD217"/>
    </sheetView>
  </sheetViews>
  <sheetFormatPr defaultRowHeight="12.75"/>
  <cols>
    <col min="2" max="2" width="20.7109375" customWidth="1"/>
    <col min="3" max="3" width="10.7109375" customWidth="1"/>
    <col min="4" max="4" width="9.7109375" customWidth="1"/>
    <col min="7" max="7" width="20.7109375" customWidth="1"/>
    <col min="8" max="8" width="10.7109375" customWidth="1"/>
    <col min="9" max="9" width="9.7109375" customWidth="1"/>
    <col min="11" max="11" width="20.7109375" customWidth="1"/>
    <col min="12" max="12" width="10.7109375" customWidth="1"/>
    <col min="13" max="13" width="9.7109375" customWidth="1"/>
    <col min="15" max="15" width="20.7109375" customWidth="1"/>
    <col min="16" max="16" width="10.7109375" customWidth="1"/>
    <col min="17" max="17" width="9.7109375" customWidth="1"/>
  </cols>
  <sheetData>
    <row r="1" spans="1:20" s="3" customFormat="1" ht="20.25">
      <c r="A1" s="74" t="s">
        <v>1116</v>
      </c>
      <c r="B1" s="28"/>
      <c r="C1" s="4"/>
      <c r="F1" s="88"/>
      <c r="G1" s="88"/>
      <c r="R1" s="4"/>
    </row>
    <row r="2" spans="1:20" s="3" customFormat="1" ht="15.75" customHeight="1">
      <c r="A2" s="473" t="s">
        <v>1117</v>
      </c>
      <c r="C2" s="4"/>
      <c r="E2" s="57"/>
      <c r="F2" s="158"/>
      <c r="G2" s="88"/>
    </row>
    <row r="3" spans="1:20" s="61" customFormat="1" ht="15.75" customHeight="1">
      <c r="A3" s="244" t="s">
        <v>0</v>
      </c>
      <c r="B3" s="260" t="s">
        <v>629</v>
      </c>
      <c r="D3" s="65">
        <f>Punten!HO1204</f>
        <v>2606.7000000000003</v>
      </c>
      <c r="E3" s="244"/>
      <c r="F3" s="61" t="s">
        <v>3782</v>
      </c>
      <c r="G3" s="57"/>
      <c r="H3" s="65"/>
    </row>
    <row r="4" spans="1:20" s="61" customFormat="1" ht="15.75" customHeight="1">
      <c r="A4" s="244" t="s">
        <v>2</v>
      </c>
      <c r="B4" s="260" t="s">
        <v>3803</v>
      </c>
      <c r="D4" s="65">
        <f>Punten!CS1204</f>
        <v>2525.1</v>
      </c>
      <c r="E4" s="244"/>
      <c r="F4" s="61" t="s">
        <v>3778</v>
      </c>
      <c r="G4" s="57"/>
      <c r="H4" s="65"/>
    </row>
    <row r="5" spans="1:20" s="61" customFormat="1" ht="15.75" customHeight="1">
      <c r="A5" s="244" t="s">
        <v>3</v>
      </c>
      <c r="B5" s="260" t="s">
        <v>3804</v>
      </c>
      <c r="D5" s="65">
        <f>Punten!CA1204</f>
        <v>2417.9500000000007</v>
      </c>
      <c r="E5" s="244"/>
      <c r="F5" s="61" t="s">
        <v>3779</v>
      </c>
      <c r="G5" s="57"/>
      <c r="H5" s="65"/>
    </row>
    <row r="6" spans="1:20" s="61" customFormat="1" ht="15.75" customHeight="1">
      <c r="A6" s="244" t="s">
        <v>5</v>
      </c>
      <c r="B6" s="260" t="s">
        <v>3744</v>
      </c>
      <c r="D6" s="65">
        <f>Punten!Y1204</f>
        <v>2226.6</v>
      </c>
      <c r="E6" s="244"/>
      <c r="F6" s="61" t="s">
        <v>3780</v>
      </c>
      <c r="G6" s="57"/>
      <c r="H6" s="65"/>
    </row>
    <row r="7" spans="1:20" s="61" customFormat="1" ht="15.75" customHeight="1">
      <c r="A7" s="244" t="s">
        <v>7</v>
      </c>
      <c r="B7" s="260" t="s">
        <v>141</v>
      </c>
      <c r="D7" s="65">
        <f>Punten!FM1204</f>
        <v>2192.0000000000009</v>
      </c>
      <c r="E7" s="244"/>
      <c r="F7" s="61" t="s">
        <v>3781</v>
      </c>
      <c r="G7" s="57"/>
      <c r="H7" s="65"/>
    </row>
    <row r="8" spans="1:20" s="61" customFormat="1" ht="15.75" customHeight="1">
      <c r="A8" s="244" t="s">
        <v>8</v>
      </c>
      <c r="B8" s="553" t="s">
        <v>3745</v>
      </c>
      <c r="C8" s="554"/>
      <c r="D8" s="555">
        <f>Punten!AQ1204</f>
        <v>2175.5000000000009</v>
      </c>
      <c r="E8" s="244"/>
      <c r="F8" s="61" t="s">
        <v>3783</v>
      </c>
      <c r="G8" s="57"/>
      <c r="H8" s="65"/>
    </row>
    <row r="9" spans="1:20" s="61" customFormat="1" ht="15.75" customHeight="1">
      <c r="A9" s="244" t="s">
        <v>10</v>
      </c>
      <c r="B9" s="260" t="s">
        <v>1272</v>
      </c>
      <c r="D9" s="65">
        <f>Punten!AH1204</f>
        <v>2110.8999999999996</v>
      </c>
      <c r="E9" s="244"/>
      <c r="F9" s="61" t="s">
        <v>4213</v>
      </c>
      <c r="G9" s="57"/>
      <c r="H9" s="65"/>
    </row>
    <row r="10" spans="1:20" s="61" customFormat="1" ht="15.75" customHeight="1">
      <c r="A10" s="244" t="s">
        <v>12</v>
      </c>
      <c r="B10" s="260" t="s">
        <v>3747</v>
      </c>
      <c r="D10" s="65">
        <f>Punten!CJ1204</f>
        <v>2109.2000000000003</v>
      </c>
      <c r="E10" s="244"/>
      <c r="G10" s="57"/>
      <c r="H10" s="65"/>
    </row>
    <row r="11" spans="1:20" s="61" customFormat="1" ht="15.75" customHeight="1">
      <c r="A11" s="244" t="s">
        <v>14</v>
      </c>
      <c r="B11" s="260" t="s">
        <v>1587</v>
      </c>
      <c r="D11" s="65">
        <f>Punten!DK1204</f>
        <v>2095.1999999999998</v>
      </c>
      <c r="E11" s="244"/>
      <c r="F11" s="381" t="s">
        <v>3766</v>
      </c>
      <c r="G11" s="57"/>
      <c r="H11" s="65"/>
    </row>
    <row r="12" spans="1:20" s="61" customFormat="1" ht="15.75" customHeight="1">
      <c r="A12" s="244" t="s">
        <v>16</v>
      </c>
      <c r="B12" s="553" t="s">
        <v>645</v>
      </c>
      <c r="C12" s="554"/>
      <c r="D12" s="555">
        <f>Punten!AZ1204</f>
        <v>2073.1</v>
      </c>
      <c r="E12" s="244"/>
      <c r="F12" s="28" t="s">
        <v>3749</v>
      </c>
      <c r="G12" s="57"/>
      <c r="H12" s="65"/>
    </row>
    <row r="13" spans="1:20" s="61" customFormat="1" ht="15.75" customHeight="1">
      <c r="A13" s="244" t="s">
        <v>18</v>
      </c>
      <c r="B13" s="260" t="s">
        <v>3746</v>
      </c>
      <c r="D13" s="65">
        <f>Punten!EL1204</f>
        <v>2048.2000000000003</v>
      </c>
      <c r="E13" s="244"/>
      <c r="F13" s="28" t="s">
        <v>3750</v>
      </c>
      <c r="G13" s="57"/>
      <c r="H13" s="65"/>
    </row>
    <row r="14" spans="1:20" s="61" customFormat="1" ht="15.75" customHeight="1">
      <c r="A14" s="244" t="s">
        <v>20</v>
      </c>
      <c r="B14" s="260" t="s">
        <v>154</v>
      </c>
      <c r="D14" s="65">
        <f>Punten!BI1204</f>
        <v>2020.1999999999996</v>
      </c>
      <c r="E14" s="244"/>
      <c r="F14" s="28" t="s">
        <v>3751</v>
      </c>
      <c r="G14" s="57"/>
      <c r="H14" s="65"/>
    </row>
    <row r="15" spans="1:20" s="61" customFormat="1" ht="15.75" customHeight="1">
      <c r="A15" s="244" t="s">
        <v>22</v>
      </c>
      <c r="B15" s="260" t="s">
        <v>1286</v>
      </c>
      <c r="D15" s="65">
        <f>Punten!G1204</f>
        <v>1959.4999999999998</v>
      </c>
      <c r="E15" s="244"/>
      <c r="F15" s="28"/>
      <c r="G15" s="57"/>
      <c r="H15" s="65"/>
      <c r="Q15" s="244"/>
      <c r="R15" s="260"/>
      <c r="T15" s="65"/>
    </row>
    <row r="16" spans="1:20" s="61" customFormat="1" ht="15.75" customHeight="1">
      <c r="A16" s="244" t="s">
        <v>24</v>
      </c>
      <c r="B16" s="475" t="s">
        <v>665</v>
      </c>
      <c r="C16" s="467"/>
      <c r="D16" s="250">
        <f>Punten!P1204</f>
        <v>1863.2999999999997</v>
      </c>
      <c r="E16" s="244"/>
      <c r="F16" s="28" t="s">
        <v>3777</v>
      </c>
      <c r="G16" s="57"/>
      <c r="H16" s="65"/>
      <c r="Q16" s="244"/>
      <c r="R16" s="260"/>
      <c r="T16" s="65"/>
    </row>
    <row r="17" spans="1:20" s="61" customFormat="1" ht="15.75" customHeight="1">
      <c r="A17" s="244" t="s">
        <v>26</v>
      </c>
      <c r="B17" s="476" t="s">
        <v>613</v>
      </c>
      <c r="C17" s="472"/>
      <c r="D17" s="468">
        <f>Punten!BR1204</f>
        <v>1817.7999999999995</v>
      </c>
      <c r="E17" s="244"/>
      <c r="F17" s="462"/>
      <c r="G17" s="57"/>
      <c r="H17" s="65"/>
      <c r="Q17" s="228"/>
      <c r="R17" s="260"/>
      <c r="T17" s="65"/>
    </row>
    <row r="18" spans="1:20" s="61" customFormat="1" ht="15.75" customHeight="1">
      <c r="A18" s="244" t="s">
        <v>28</v>
      </c>
      <c r="B18" s="553" t="s">
        <v>615</v>
      </c>
      <c r="C18" s="554"/>
      <c r="D18" s="555">
        <f>Punten!GE1204</f>
        <v>1733.6999999999998</v>
      </c>
      <c r="E18" s="244"/>
      <c r="F18" s="260"/>
      <c r="G18" s="57"/>
      <c r="H18" s="65"/>
      <c r="Q18" s="228"/>
      <c r="R18" s="105"/>
      <c r="T18" s="65"/>
    </row>
    <row r="19" spans="1:20" s="61" customFormat="1" ht="15.75" customHeight="1">
      <c r="A19" s="244" t="s">
        <v>30</v>
      </c>
      <c r="B19" s="260" t="s">
        <v>1581</v>
      </c>
      <c r="D19" s="65">
        <f>Punten!DB1204</f>
        <v>1633.7</v>
      </c>
      <c r="E19" s="244"/>
      <c r="F19" s="260"/>
      <c r="G19" s="57"/>
      <c r="H19" s="65"/>
      <c r="Q19" s="228"/>
      <c r="R19" s="260"/>
      <c r="S19" s="3"/>
      <c r="T19" s="65"/>
    </row>
    <row r="20" spans="1:20" s="61" customFormat="1" ht="15.75" customHeight="1">
      <c r="A20" s="244" t="s">
        <v>32</v>
      </c>
      <c r="B20" s="260" t="s">
        <v>33</v>
      </c>
      <c r="C20" s="242"/>
      <c r="D20" s="465">
        <f>Punten!EC1204</f>
        <v>1523.9</v>
      </c>
      <c r="E20" s="244"/>
      <c r="F20" s="260"/>
      <c r="G20" s="57"/>
      <c r="H20" s="65"/>
      <c r="Q20" s="228"/>
      <c r="R20" s="260"/>
      <c r="T20" s="65"/>
    </row>
    <row r="21" spans="1:20" s="3" customFormat="1" ht="15.75" customHeight="1">
      <c r="A21" s="5"/>
      <c r="B21" s="470"/>
      <c r="C21" s="471"/>
      <c r="D21" s="472"/>
      <c r="E21" s="5"/>
      <c r="F21" s="88"/>
      <c r="G21" s="88"/>
      <c r="H21" s="9"/>
      <c r="I21" s="5"/>
      <c r="L21" s="9"/>
      <c r="Q21" s="228"/>
      <c r="R21" s="260"/>
      <c r="S21" s="61"/>
      <c r="T21" s="65"/>
    </row>
    <row r="22" spans="1:20" s="3" customFormat="1" ht="15.75" customHeight="1">
      <c r="B22" s="15"/>
      <c r="C22" s="4"/>
      <c r="D22" s="61"/>
      <c r="E22" s="5"/>
      <c r="F22" s="15"/>
      <c r="G22" s="88"/>
      <c r="H22" s="9"/>
      <c r="I22" s="5"/>
      <c r="J22" s="15"/>
      <c r="L22" s="9"/>
      <c r="Q22" s="228"/>
      <c r="R22" s="105"/>
      <c r="S22" s="61"/>
      <c r="T22" s="65"/>
    </row>
    <row r="23" spans="1:20" s="61" customFormat="1" ht="15.75" customHeight="1">
      <c r="A23" s="473" t="s">
        <v>1119</v>
      </c>
      <c r="C23" s="88"/>
      <c r="D23" s="3"/>
      <c r="E23" s="366"/>
      <c r="F23" s="105"/>
      <c r="G23" s="57"/>
      <c r="H23" s="65"/>
      <c r="I23" s="366"/>
      <c r="J23" s="105"/>
      <c r="K23" s="34"/>
      <c r="L23" s="72"/>
      <c r="Q23" s="228"/>
      <c r="R23" s="260"/>
      <c r="T23" s="65"/>
    </row>
    <row r="24" spans="1:20" s="61" customFormat="1" ht="15.75" customHeight="1">
      <c r="A24" s="57"/>
      <c r="B24" s="474" t="s">
        <v>3798</v>
      </c>
      <c r="C24" s="88"/>
      <c r="D24" s="3"/>
      <c r="G24" s="474" t="s">
        <v>3800</v>
      </c>
      <c r="I24" s="366"/>
      <c r="J24" s="105"/>
      <c r="K24" s="474" t="s">
        <v>3801</v>
      </c>
      <c r="L24" s="72"/>
      <c r="O24" s="474" t="s">
        <v>3802</v>
      </c>
      <c r="Q24" s="228"/>
      <c r="R24" s="260"/>
      <c r="T24" s="65"/>
    </row>
    <row r="25" spans="1:20" s="61" customFormat="1" ht="15.75" customHeight="1">
      <c r="A25" s="244" t="s">
        <v>0</v>
      </c>
      <c r="B25" s="558" t="s">
        <v>2090</v>
      </c>
      <c r="C25" s="556"/>
      <c r="D25" s="555">
        <f>Punten!RG1204</f>
        <v>2198.1</v>
      </c>
      <c r="F25" s="244" t="s">
        <v>0</v>
      </c>
      <c r="G25" s="261" t="s">
        <v>2090</v>
      </c>
      <c r="H25" s="57"/>
      <c r="I25" s="65">
        <f>Punten!RG1204</f>
        <v>2198.1</v>
      </c>
      <c r="J25" s="244" t="s">
        <v>0</v>
      </c>
      <c r="K25" s="260" t="s">
        <v>1277</v>
      </c>
      <c r="L25" s="57"/>
      <c r="M25" s="65">
        <f>$JH$1089</f>
        <v>0</v>
      </c>
      <c r="N25" s="244" t="s">
        <v>0</v>
      </c>
      <c r="O25" s="260" t="s">
        <v>1277</v>
      </c>
      <c r="P25" s="57"/>
      <c r="Q25" s="65">
        <f>$JH$1089</f>
        <v>0</v>
      </c>
      <c r="S25" s="381" t="s">
        <v>3767</v>
      </c>
      <c r="T25" s="65"/>
    </row>
    <row r="26" spans="1:20" s="61" customFormat="1" ht="15.75" customHeight="1">
      <c r="A26" s="244" t="s">
        <v>2</v>
      </c>
      <c r="B26" s="477" t="s">
        <v>17</v>
      </c>
      <c r="C26" s="478"/>
      <c r="D26" s="465">
        <f>Punten!FV1204</f>
        <v>2164.9999999999995</v>
      </c>
      <c r="F26" s="244" t="s">
        <v>2</v>
      </c>
      <c r="G26" s="260" t="s">
        <v>17</v>
      </c>
      <c r="H26" s="57"/>
      <c r="I26" s="65">
        <f>Punten!FV1204</f>
        <v>2164.9999999999995</v>
      </c>
      <c r="J26" s="244" t="s">
        <v>2</v>
      </c>
      <c r="K26" s="260" t="s">
        <v>1579</v>
      </c>
      <c r="L26" s="57"/>
      <c r="M26" s="65">
        <f>$OD$1089</f>
        <v>0</v>
      </c>
      <c r="N26" s="244" t="s">
        <v>2</v>
      </c>
      <c r="O26" s="260" t="s">
        <v>1579</v>
      </c>
      <c r="P26" s="57"/>
      <c r="Q26" s="65">
        <f>$OD$1089</f>
        <v>0</v>
      </c>
      <c r="S26" s="28" t="s">
        <v>3753</v>
      </c>
      <c r="T26" s="65"/>
    </row>
    <row r="27" spans="1:20" s="61" customFormat="1" ht="15.75" customHeight="1">
      <c r="A27" s="244" t="s">
        <v>3</v>
      </c>
      <c r="B27" s="260" t="s">
        <v>616</v>
      </c>
      <c r="C27" s="57"/>
      <c r="D27" s="65">
        <f>Punten!HF1204</f>
        <v>2051.3999999999996</v>
      </c>
      <c r="F27" s="244" t="s">
        <v>3</v>
      </c>
      <c r="G27" s="260" t="s">
        <v>616</v>
      </c>
      <c r="H27" s="57"/>
      <c r="I27" s="65">
        <f>Punten!HF1204</f>
        <v>2051.3999999999996</v>
      </c>
      <c r="J27" s="244" t="s">
        <v>3</v>
      </c>
      <c r="K27" s="462" t="s">
        <v>152</v>
      </c>
      <c r="L27" s="57"/>
      <c r="M27" s="65">
        <f>$LA$1089</f>
        <v>0</v>
      </c>
      <c r="N27" s="244" t="s">
        <v>3</v>
      </c>
      <c r="O27" s="462" t="s">
        <v>152</v>
      </c>
      <c r="P27" s="57"/>
      <c r="Q27" s="65">
        <f>$LA$1089</f>
        <v>0</v>
      </c>
      <c r="S27" s="28" t="s">
        <v>3754</v>
      </c>
      <c r="T27" s="65"/>
    </row>
    <row r="28" spans="1:20" s="61" customFormat="1" ht="15.75" customHeight="1">
      <c r="A28" s="244" t="s">
        <v>5</v>
      </c>
      <c r="B28" s="260" t="s">
        <v>1277</v>
      </c>
      <c r="C28" s="57"/>
      <c r="D28" s="65">
        <f>Punten!KI1204</f>
        <v>1901.3999999999999</v>
      </c>
      <c r="F28" s="244" t="s">
        <v>5</v>
      </c>
      <c r="G28" s="260" t="s">
        <v>1277</v>
      </c>
      <c r="H28" s="57"/>
      <c r="I28" s="65">
        <f>Punten!KI1204</f>
        <v>1901.3999999999999</v>
      </c>
      <c r="J28" s="244" t="s">
        <v>5</v>
      </c>
      <c r="K28" s="260" t="s">
        <v>649</v>
      </c>
      <c r="L28" s="57"/>
      <c r="M28" s="65">
        <f>$DB$1089</f>
        <v>0</v>
      </c>
      <c r="N28" s="244" t="s">
        <v>5</v>
      </c>
      <c r="O28" s="260" t="s">
        <v>649</v>
      </c>
      <c r="P28" s="57"/>
      <c r="Q28" s="65">
        <f>$DB$1089</f>
        <v>0</v>
      </c>
      <c r="S28" s="28" t="s">
        <v>3755</v>
      </c>
      <c r="T28" s="65"/>
    </row>
    <row r="29" spans="1:20" s="61" customFormat="1" ht="15.75" customHeight="1">
      <c r="A29" s="244" t="s">
        <v>7</v>
      </c>
      <c r="B29" s="260" t="s">
        <v>1579</v>
      </c>
      <c r="C29" s="57"/>
      <c r="D29" s="65">
        <f>Punten!GN1204</f>
        <v>1885.9000000000003</v>
      </c>
      <c r="F29" s="244" t="s">
        <v>7</v>
      </c>
      <c r="G29" s="260" t="s">
        <v>1579</v>
      </c>
      <c r="H29" s="57"/>
      <c r="I29" s="65">
        <f>Punten!GN1204</f>
        <v>1885.9000000000003</v>
      </c>
      <c r="J29" s="244" t="s">
        <v>7</v>
      </c>
      <c r="K29" s="261" t="s">
        <v>2094</v>
      </c>
      <c r="L29" s="57"/>
      <c r="M29" s="65">
        <f>$HO$1089</f>
        <v>0</v>
      </c>
      <c r="N29" s="244" t="s">
        <v>7</v>
      </c>
      <c r="O29" s="261" t="s">
        <v>2094</v>
      </c>
      <c r="P29" s="57"/>
      <c r="Q29" s="65">
        <f>$HO$1089</f>
        <v>0</v>
      </c>
      <c r="S29" s="28" t="s">
        <v>3756</v>
      </c>
      <c r="T29" s="65"/>
    </row>
    <row r="30" spans="1:20" s="61" customFormat="1" ht="15.75" customHeight="1">
      <c r="A30" s="244" t="s">
        <v>8</v>
      </c>
      <c r="B30" s="260" t="s">
        <v>649</v>
      </c>
      <c r="C30" s="57"/>
      <c r="D30" s="65">
        <f>Punten!EU1204</f>
        <v>1859.5500000000002</v>
      </c>
      <c r="F30" s="244" t="s">
        <v>8</v>
      </c>
      <c r="G30" s="260" t="s">
        <v>649</v>
      </c>
      <c r="H30" s="57"/>
      <c r="I30" s="65">
        <f>Punten!EU1204</f>
        <v>1859.5500000000002</v>
      </c>
      <c r="J30" s="244" t="s">
        <v>8</v>
      </c>
      <c r="K30" s="260" t="s">
        <v>17</v>
      </c>
      <c r="L30" s="57"/>
      <c r="M30" s="65">
        <f>$IY$1089</f>
        <v>0</v>
      </c>
      <c r="N30" s="244" t="s">
        <v>8</v>
      </c>
      <c r="O30" s="260" t="s">
        <v>17</v>
      </c>
      <c r="P30" s="57"/>
      <c r="Q30" s="65">
        <f>$IY$1089</f>
        <v>0</v>
      </c>
      <c r="S30" s="28"/>
      <c r="T30" s="65"/>
    </row>
    <row r="31" spans="1:20" s="61" customFormat="1" ht="15.75" customHeight="1">
      <c r="A31" s="244" t="s">
        <v>10</v>
      </c>
      <c r="B31" s="462" t="s">
        <v>152</v>
      </c>
      <c r="C31" s="556"/>
      <c r="D31" s="555">
        <f>Punten!SZ1204</f>
        <v>1835.6000000000006</v>
      </c>
      <c r="F31" s="244" t="s">
        <v>10</v>
      </c>
      <c r="G31" s="462" t="s">
        <v>152</v>
      </c>
      <c r="H31" s="57"/>
      <c r="I31" s="65">
        <f>Punten!SZ1204</f>
        <v>1835.6000000000006</v>
      </c>
      <c r="J31" s="244" t="s">
        <v>10</v>
      </c>
      <c r="K31" s="260" t="s">
        <v>661</v>
      </c>
      <c r="L31" s="57"/>
      <c r="M31" s="65">
        <f>$EU$1089</f>
        <v>0</v>
      </c>
      <c r="N31" s="244" t="s">
        <v>10</v>
      </c>
      <c r="O31" s="260" t="s">
        <v>661</v>
      </c>
      <c r="P31" s="57"/>
      <c r="Q31" s="65">
        <f>$EU$1089</f>
        <v>0</v>
      </c>
      <c r="S31" s="28" t="s">
        <v>3757</v>
      </c>
      <c r="T31" s="65"/>
    </row>
    <row r="32" spans="1:20" s="61" customFormat="1" ht="15.75" customHeight="1">
      <c r="A32" s="244" t="s">
        <v>12</v>
      </c>
      <c r="B32" s="260" t="s">
        <v>37</v>
      </c>
      <c r="C32" s="57"/>
      <c r="D32" s="65">
        <f>Punten!FD1204</f>
        <v>1827.6000000000004</v>
      </c>
      <c r="F32" s="244" t="s">
        <v>12</v>
      </c>
      <c r="G32" s="260" t="s">
        <v>37</v>
      </c>
      <c r="H32" s="57"/>
      <c r="I32" s="65">
        <f>Punten!FD1204</f>
        <v>1827.6000000000004</v>
      </c>
      <c r="J32" s="244" t="s">
        <v>12</v>
      </c>
      <c r="K32" s="462" t="s">
        <v>2083</v>
      </c>
      <c r="L32" s="57"/>
      <c r="M32" s="65">
        <f>$GW$1089</f>
        <v>0</v>
      </c>
      <c r="N32" s="244" t="s">
        <v>12</v>
      </c>
      <c r="O32" s="462" t="s">
        <v>2083</v>
      </c>
      <c r="P32" s="57"/>
      <c r="Q32" s="65">
        <f>$GW$1089</f>
        <v>0</v>
      </c>
      <c r="S32" s="28" t="s">
        <v>3758</v>
      </c>
      <c r="T32" s="65"/>
    </row>
    <row r="33" spans="1:20" s="61" customFormat="1" ht="15.75" customHeight="1">
      <c r="A33" s="244" t="s">
        <v>14</v>
      </c>
      <c r="B33" s="479" t="s">
        <v>2094</v>
      </c>
      <c r="C33" s="463"/>
      <c r="D33" s="250">
        <f>Punten!JQ1204</f>
        <v>1767.4</v>
      </c>
      <c r="F33" s="244" t="s">
        <v>14</v>
      </c>
      <c r="G33" s="261" t="s">
        <v>2094</v>
      </c>
      <c r="H33" s="57"/>
      <c r="I33" s="65">
        <f>Punten!JQ1204</f>
        <v>1767.4</v>
      </c>
      <c r="J33" s="244" t="s">
        <v>14</v>
      </c>
      <c r="K33" s="261" t="s">
        <v>2090</v>
      </c>
      <c r="L33" s="57"/>
      <c r="M33" s="65">
        <f>$FV$1089</f>
        <v>0</v>
      </c>
      <c r="N33" s="244" t="s">
        <v>14</v>
      </c>
      <c r="O33" s="261" t="s">
        <v>2090</v>
      </c>
      <c r="P33" s="57"/>
      <c r="Q33" s="65">
        <f>$FV$1089</f>
        <v>0</v>
      </c>
      <c r="S33" s="28" t="s">
        <v>3759</v>
      </c>
      <c r="T33" s="65"/>
    </row>
    <row r="34" spans="1:20" s="61" customFormat="1" ht="15.75" customHeight="1">
      <c r="A34" s="244" t="s">
        <v>16</v>
      </c>
      <c r="B34" s="462" t="s">
        <v>2083</v>
      </c>
      <c r="C34" s="57"/>
      <c r="D34" s="65">
        <f>Punten!OV1204</f>
        <v>1427.4</v>
      </c>
      <c r="F34" s="244" t="s">
        <v>16</v>
      </c>
      <c r="G34" s="462" t="s">
        <v>2083</v>
      </c>
      <c r="H34" s="57"/>
      <c r="I34" s="65">
        <f>Punten!OV1204</f>
        <v>1427.4</v>
      </c>
      <c r="J34" s="244" t="s">
        <v>16</v>
      </c>
      <c r="K34" s="260" t="s">
        <v>616</v>
      </c>
      <c r="L34" s="57"/>
      <c r="M34" s="65">
        <f>$EL$1089</f>
        <v>0</v>
      </c>
      <c r="N34" s="244" t="s">
        <v>16</v>
      </c>
      <c r="O34" s="260" t="s">
        <v>616</v>
      </c>
      <c r="P34" s="57"/>
      <c r="Q34" s="65">
        <f>$EL$1089</f>
        <v>0</v>
      </c>
      <c r="S34" s="28"/>
      <c r="T34" s="65"/>
    </row>
    <row r="35" spans="1:20" s="61" customFormat="1" ht="15.75" customHeight="1">
      <c r="A35" s="244" t="s">
        <v>18</v>
      </c>
      <c r="B35" s="260" t="s">
        <v>661</v>
      </c>
      <c r="C35" s="57"/>
      <c r="D35" s="65">
        <f>Punten!SH1204</f>
        <v>1190.5999999999997</v>
      </c>
      <c r="F35" s="244" t="s">
        <v>18</v>
      </c>
      <c r="G35" s="260" t="s">
        <v>661</v>
      </c>
      <c r="H35" s="57"/>
      <c r="I35" s="65">
        <f>Punten!SH1204</f>
        <v>1190.5999999999997</v>
      </c>
      <c r="J35" s="244" t="s">
        <v>18</v>
      </c>
      <c r="K35" s="260" t="s">
        <v>37</v>
      </c>
      <c r="L35" s="57"/>
      <c r="M35" s="65">
        <f>$EC$1089</f>
        <v>0</v>
      </c>
      <c r="N35" s="244" t="s">
        <v>18</v>
      </c>
      <c r="O35" s="260" t="s">
        <v>37</v>
      </c>
      <c r="P35" s="57"/>
      <c r="Q35" s="65">
        <f>$EC$1089</f>
        <v>0</v>
      </c>
      <c r="S35" s="28" t="s">
        <v>3760</v>
      </c>
      <c r="T35" s="65"/>
    </row>
    <row r="36" spans="1:20" s="61" customFormat="1" ht="15.75" customHeight="1">
      <c r="A36" s="244" t="s">
        <v>20</v>
      </c>
      <c r="B36" s="477" t="s">
        <v>3140</v>
      </c>
      <c r="C36" s="478"/>
      <c r="D36" s="465">
        <v>0</v>
      </c>
      <c r="F36" s="244" t="s">
        <v>20</v>
      </c>
      <c r="G36" s="260" t="s">
        <v>3140</v>
      </c>
      <c r="H36" s="57"/>
      <c r="I36" s="65">
        <v>0</v>
      </c>
      <c r="J36" s="244" t="s">
        <v>20</v>
      </c>
      <c r="K36" s="260" t="s">
        <v>3140</v>
      </c>
      <c r="L36" s="57"/>
      <c r="M36" s="65">
        <f>$JQ$1089</f>
        <v>0</v>
      </c>
      <c r="N36" s="244" t="s">
        <v>20</v>
      </c>
      <c r="O36" s="260" t="s">
        <v>3140</v>
      </c>
      <c r="P36" s="57"/>
      <c r="Q36" s="65">
        <f>$JQ$1089</f>
        <v>0</v>
      </c>
      <c r="S36" s="28" t="s">
        <v>3761</v>
      </c>
      <c r="T36" s="65"/>
    </row>
    <row r="37" spans="1:20" s="61" customFormat="1" ht="15.75" customHeight="1">
      <c r="A37" s="244"/>
      <c r="B37" s="260"/>
      <c r="C37" s="57"/>
      <c r="D37" s="65"/>
      <c r="E37" s="244"/>
      <c r="F37" s="260"/>
      <c r="G37" s="57"/>
      <c r="H37" s="65"/>
      <c r="I37" s="366"/>
      <c r="J37" s="28"/>
      <c r="K37" s="105"/>
      <c r="L37" s="236"/>
      <c r="Q37" s="228"/>
      <c r="R37" s="260"/>
      <c r="T37" s="65"/>
    </row>
    <row r="38" spans="1:20" s="61" customFormat="1" ht="15.75" customHeight="1">
      <c r="A38" s="366"/>
      <c r="B38" s="474" t="s">
        <v>3799</v>
      </c>
      <c r="C38" s="57"/>
      <c r="D38" s="65"/>
      <c r="E38" s="244"/>
      <c r="F38" s="366"/>
      <c r="G38" s="474" t="s">
        <v>3800</v>
      </c>
      <c r="I38" s="366"/>
      <c r="J38" s="105"/>
      <c r="K38" s="474" t="s">
        <v>3801</v>
      </c>
      <c r="L38" s="72"/>
      <c r="O38" s="474" t="s">
        <v>3802</v>
      </c>
      <c r="Q38" s="65"/>
      <c r="R38" s="260"/>
      <c r="T38" s="65"/>
    </row>
    <row r="39" spans="1:20" s="61" customFormat="1" ht="15.75" customHeight="1">
      <c r="A39" s="244" t="s">
        <v>0</v>
      </c>
      <c r="B39" s="260" t="s">
        <v>143</v>
      </c>
      <c r="C39" s="57"/>
      <c r="D39" s="65">
        <f>Punten!IP1204</f>
        <v>2337.9999999999995</v>
      </c>
      <c r="E39" s="244"/>
      <c r="F39" s="244" t="s">
        <v>0</v>
      </c>
      <c r="G39" s="260" t="s">
        <v>143</v>
      </c>
      <c r="H39" s="57"/>
      <c r="I39" s="65">
        <f>Punten!IP1204</f>
        <v>2337.9999999999995</v>
      </c>
      <c r="J39" s="244" t="s">
        <v>0</v>
      </c>
      <c r="K39" s="105" t="s">
        <v>2076</v>
      </c>
      <c r="L39" s="57"/>
      <c r="M39" s="65">
        <f>$FV$1089</f>
        <v>0</v>
      </c>
      <c r="N39" s="244" t="s">
        <v>0</v>
      </c>
      <c r="O39" s="105" t="s">
        <v>2076</v>
      </c>
      <c r="P39" s="57"/>
      <c r="Q39" s="65">
        <f>$FV$1089</f>
        <v>0</v>
      </c>
      <c r="R39" s="260"/>
      <c r="T39" s="65"/>
    </row>
    <row r="40" spans="1:20" s="61" customFormat="1" ht="15.75" customHeight="1">
      <c r="A40" s="244" t="s">
        <v>2</v>
      </c>
      <c r="B40" s="464" t="s">
        <v>2076</v>
      </c>
      <c r="C40" s="478"/>
      <c r="D40" s="465">
        <f>Punten!PW1204</f>
        <v>2152.6999999999998</v>
      </c>
      <c r="E40" s="244"/>
      <c r="F40" s="244" t="s">
        <v>2</v>
      </c>
      <c r="G40" s="105" t="s">
        <v>2076</v>
      </c>
      <c r="H40" s="57"/>
      <c r="I40" s="65">
        <f>Punten!PW1204</f>
        <v>2152.6999999999998</v>
      </c>
      <c r="J40" s="244" t="s">
        <v>2</v>
      </c>
      <c r="K40" s="462" t="s">
        <v>1279</v>
      </c>
      <c r="L40" s="57"/>
      <c r="M40" s="65">
        <f>$OD$1089</f>
        <v>0</v>
      </c>
      <c r="N40" s="244" t="s">
        <v>2</v>
      </c>
      <c r="O40" s="462" t="s">
        <v>1279</v>
      </c>
      <c r="P40" s="57"/>
      <c r="Q40" s="65">
        <f>$OD$1089</f>
        <v>0</v>
      </c>
      <c r="R40" s="260"/>
      <c r="T40" s="65"/>
    </row>
    <row r="41" spans="1:20" s="61" customFormat="1" ht="15.75" customHeight="1">
      <c r="A41" s="244" t="s">
        <v>3</v>
      </c>
      <c r="B41" s="462" t="s">
        <v>161</v>
      </c>
      <c r="C41" s="556"/>
      <c r="D41" s="555">
        <f>Punten!LS1204</f>
        <v>2130.8000000000006</v>
      </c>
      <c r="E41" s="244"/>
      <c r="F41" s="244" t="s">
        <v>3</v>
      </c>
      <c r="G41" s="462" t="s">
        <v>161</v>
      </c>
      <c r="H41" s="57"/>
      <c r="I41" s="65">
        <f>Punten!LS1204</f>
        <v>2130.8000000000006</v>
      </c>
      <c r="J41" s="244" t="s">
        <v>3</v>
      </c>
      <c r="K41" s="260" t="s">
        <v>3752</v>
      </c>
      <c r="L41" s="57"/>
      <c r="M41" s="65">
        <f>$EL$1089</f>
        <v>0</v>
      </c>
      <c r="N41" s="244" t="s">
        <v>3</v>
      </c>
      <c r="O41" s="260" t="s">
        <v>3752</v>
      </c>
      <c r="P41" s="57"/>
      <c r="Q41" s="65">
        <f>$EL$1089</f>
        <v>0</v>
      </c>
      <c r="R41" s="260"/>
      <c r="T41" s="65"/>
    </row>
    <row r="42" spans="1:20" s="61" customFormat="1" ht="15.75" customHeight="1">
      <c r="A42" s="244" t="s">
        <v>5</v>
      </c>
      <c r="B42" s="260" t="s">
        <v>644</v>
      </c>
      <c r="C42" s="57"/>
      <c r="D42" s="65">
        <f>Punten!JZ1204</f>
        <v>2040.6000000000001</v>
      </c>
      <c r="E42" s="244"/>
      <c r="F42" s="244" t="s">
        <v>5</v>
      </c>
      <c r="G42" s="260" t="s">
        <v>644</v>
      </c>
      <c r="H42" s="57"/>
      <c r="I42" s="65">
        <f>Punten!JZ1204</f>
        <v>2040.6000000000001</v>
      </c>
      <c r="J42" s="244" t="s">
        <v>5</v>
      </c>
      <c r="K42" s="462" t="s">
        <v>161</v>
      </c>
      <c r="L42" s="57"/>
      <c r="M42" s="65">
        <f>$EU$1089</f>
        <v>0</v>
      </c>
      <c r="N42" s="244" t="s">
        <v>5</v>
      </c>
      <c r="O42" s="462" t="s">
        <v>161</v>
      </c>
      <c r="P42" s="57"/>
      <c r="Q42" s="65">
        <f>$EU$1089</f>
        <v>0</v>
      </c>
      <c r="R42" s="260"/>
      <c r="T42" s="65"/>
    </row>
    <row r="43" spans="1:20" s="61" customFormat="1" ht="15.75" customHeight="1">
      <c r="A43" s="244" t="s">
        <v>7</v>
      </c>
      <c r="B43" s="260" t="s">
        <v>3752</v>
      </c>
      <c r="C43" s="57"/>
      <c r="D43" s="65">
        <f>Punten!LJ1204</f>
        <v>1920.8999999999999</v>
      </c>
      <c r="E43" s="244"/>
      <c r="F43" s="244" t="s">
        <v>7</v>
      </c>
      <c r="G43" s="260" t="s">
        <v>3752</v>
      </c>
      <c r="H43" s="57"/>
      <c r="I43" s="65">
        <f>Punten!LJ1204</f>
        <v>1920.8999999999999</v>
      </c>
      <c r="J43" s="244" t="s">
        <v>7</v>
      </c>
      <c r="K43" s="260" t="s">
        <v>2171</v>
      </c>
      <c r="L43" s="57"/>
      <c r="M43" s="65">
        <f>$IY$1089</f>
        <v>0</v>
      </c>
      <c r="N43" s="244" t="s">
        <v>7</v>
      </c>
      <c r="O43" s="260" t="s">
        <v>2171</v>
      </c>
      <c r="P43" s="57"/>
      <c r="Q43" s="65">
        <f>$IY$1089</f>
        <v>0</v>
      </c>
      <c r="R43" s="260"/>
      <c r="T43" s="65"/>
    </row>
    <row r="44" spans="1:20" s="61" customFormat="1" ht="15.75" customHeight="1">
      <c r="A44" s="244" t="s">
        <v>8</v>
      </c>
      <c r="B44" s="553" t="s">
        <v>2171</v>
      </c>
      <c r="C44" s="556"/>
      <c r="D44" s="555">
        <f>Punten!IY1204</f>
        <v>1833.3</v>
      </c>
      <c r="E44" s="244"/>
      <c r="F44" s="244" t="s">
        <v>8</v>
      </c>
      <c r="G44" s="260" t="s">
        <v>2171</v>
      </c>
      <c r="H44" s="57"/>
      <c r="I44" s="65">
        <f>Punten!IY1204</f>
        <v>1833.3</v>
      </c>
      <c r="J44" s="244" t="s">
        <v>8</v>
      </c>
      <c r="K44" s="260" t="s">
        <v>1593</v>
      </c>
      <c r="L44" s="57"/>
      <c r="M44" s="65">
        <f>$JH$1089</f>
        <v>0</v>
      </c>
      <c r="N44" s="244" t="s">
        <v>8</v>
      </c>
      <c r="O44" s="260" t="s">
        <v>1593</v>
      </c>
      <c r="P44" s="57"/>
      <c r="Q44" s="65">
        <f>$JH$1089</f>
        <v>0</v>
      </c>
      <c r="R44" s="260"/>
      <c r="T44" s="65"/>
    </row>
    <row r="45" spans="1:20" s="61" customFormat="1" ht="15.75" customHeight="1">
      <c r="A45" s="244" t="s">
        <v>10</v>
      </c>
      <c r="B45" s="553" t="s">
        <v>600</v>
      </c>
      <c r="C45" s="556"/>
      <c r="D45" s="555">
        <f>Punten!HX1204</f>
        <v>1828.1999999999998</v>
      </c>
      <c r="E45" s="244"/>
      <c r="F45" s="244" t="s">
        <v>10</v>
      </c>
      <c r="G45" s="260" t="s">
        <v>600</v>
      </c>
      <c r="H45" s="57"/>
      <c r="I45" s="65">
        <f>Punten!HX1204</f>
        <v>1828.1999999999998</v>
      </c>
      <c r="J45" s="244" t="s">
        <v>10</v>
      </c>
      <c r="K45" s="260" t="s">
        <v>1278</v>
      </c>
      <c r="L45" s="57"/>
      <c r="M45" s="65">
        <f>$GW$1089</f>
        <v>0</v>
      </c>
      <c r="N45" s="244" t="s">
        <v>10</v>
      </c>
      <c r="O45" s="260" t="s">
        <v>1278</v>
      </c>
      <c r="P45" s="57"/>
      <c r="Q45" s="65">
        <f>$GW$1089</f>
        <v>0</v>
      </c>
      <c r="R45" s="260"/>
      <c r="T45" s="65"/>
    </row>
    <row r="46" spans="1:20" s="61" customFormat="1" ht="15.75" customHeight="1">
      <c r="A46" s="244" t="s">
        <v>12</v>
      </c>
      <c r="B46" s="553" t="s">
        <v>1278</v>
      </c>
      <c r="C46" s="556"/>
      <c r="D46" s="555">
        <f>Punten!JH1204</f>
        <v>1460.4499999999998</v>
      </c>
      <c r="E46" s="244"/>
      <c r="F46" s="244" t="s">
        <v>12</v>
      </c>
      <c r="G46" s="260" t="s">
        <v>1278</v>
      </c>
      <c r="H46" s="57"/>
      <c r="I46" s="65">
        <f>Punten!JH1204</f>
        <v>1460.4499999999998</v>
      </c>
      <c r="J46" s="244" t="s">
        <v>12</v>
      </c>
      <c r="K46" s="260" t="s">
        <v>644</v>
      </c>
      <c r="L46" s="57"/>
      <c r="M46" s="65">
        <f>$JQ$1089</f>
        <v>0</v>
      </c>
      <c r="N46" s="244" t="s">
        <v>12</v>
      </c>
      <c r="O46" s="260" t="s">
        <v>644</v>
      </c>
      <c r="P46" s="57"/>
      <c r="Q46" s="65">
        <f>$JQ$1089</f>
        <v>0</v>
      </c>
      <c r="R46" s="260"/>
      <c r="T46" s="65"/>
    </row>
    <row r="47" spans="1:20" s="61" customFormat="1" ht="15.75" customHeight="1">
      <c r="A47" s="244" t="s">
        <v>14</v>
      </c>
      <c r="B47" s="572" t="s">
        <v>1279</v>
      </c>
      <c r="C47" s="463"/>
      <c r="D47" s="250">
        <f>Punten!GW1204</f>
        <v>1452.1</v>
      </c>
      <c r="E47" s="244"/>
      <c r="F47" s="244" t="s">
        <v>14</v>
      </c>
      <c r="G47" s="462" t="s">
        <v>1279</v>
      </c>
      <c r="H47" s="57"/>
      <c r="I47" s="65">
        <f>Punten!GW1204</f>
        <v>1452.1</v>
      </c>
      <c r="J47" s="244" t="s">
        <v>14</v>
      </c>
      <c r="K47" s="260" t="s">
        <v>631</v>
      </c>
      <c r="L47" s="57"/>
      <c r="M47" s="65">
        <f>$LA$1089</f>
        <v>0</v>
      </c>
      <c r="N47" s="244" t="s">
        <v>14</v>
      </c>
      <c r="O47" s="260" t="s">
        <v>631</v>
      </c>
      <c r="P47" s="57"/>
      <c r="Q47" s="65">
        <f>$LA$1089</f>
        <v>0</v>
      </c>
      <c r="R47" s="260"/>
      <c r="T47" s="65"/>
    </row>
    <row r="48" spans="1:20" s="61" customFormat="1" ht="15.75" customHeight="1">
      <c r="A48" s="244" t="s">
        <v>16</v>
      </c>
      <c r="B48" s="260" t="s">
        <v>631</v>
      </c>
      <c r="C48" s="57"/>
      <c r="D48" s="65">
        <f>Punten!MB1204</f>
        <v>1425.8999999999996</v>
      </c>
      <c r="E48" s="244"/>
      <c r="F48" s="244" t="s">
        <v>16</v>
      </c>
      <c r="G48" s="260" t="s">
        <v>631</v>
      </c>
      <c r="H48" s="57"/>
      <c r="I48" s="65">
        <f>Punten!MB1204</f>
        <v>1425.8999999999996</v>
      </c>
      <c r="J48" s="244" t="s">
        <v>16</v>
      </c>
      <c r="K48" s="462" t="s">
        <v>1284</v>
      </c>
      <c r="L48" s="57"/>
      <c r="M48" s="65">
        <f>$HO$1089</f>
        <v>0</v>
      </c>
      <c r="N48" s="244" t="s">
        <v>16</v>
      </c>
      <c r="O48" s="462" t="s">
        <v>1284</v>
      </c>
      <c r="P48" s="57"/>
      <c r="Q48" s="65">
        <f>$HO$1089</f>
        <v>0</v>
      </c>
      <c r="R48" s="260"/>
      <c r="T48" s="65"/>
    </row>
    <row r="49" spans="1:20" s="61" customFormat="1" ht="15.75" customHeight="1">
      <c r="A49" s="244" t="s">
        <v>18</v>
      </c>
      <c r="B49" s="462" t="s">
        <v>1284</v>
      </c>
      <c r="C49" s="57"/>
      <c r="D49" s="65">
        <f>Punten!KR1204</f>
        <v>1165.2000000000003</v>
      </c>
      <c r="E49" s="244"/>
      <c r="F49" s="244" t="s">
        <v>18</v>
      </c>
      <c r="G49" s="462" t="s">
        <v>1284</v>
      </c>
      <c r="H49" s="57"/>
      <c r="I49" s="65">
        <f>Punten!KR1204</f>
        <v>1165.2000000000003</v>
      </c>
      <c r="J49" s="244" t="s">
        <v>18</v>
      </c>
      <c r="K49" s="260" t="s">
        <v>600</v>
      </c>
      <c r="L49" s="57"/>
      <c r="M49" s="65">
        <f>$EC$1089</f>
        <v>0</v>
      </c>
      <c r="N49" s="244" t="s">
        <v>18</v>
      </c>
      <c r="O49" s="260" t="s">
        <v>600</v>
      </c>
      <c r="P49" s="57"/>
      <c r="Q49" s="65">
        <f>$EC$1089</f>
        <v>0</v>
      </c>
      <c r="R49" s="260"/>
      <c r="T49" s="65"/>
    </row>
    <row r="50" spans="1:20" s="61" customFormat="1" ht="15.75" customHeight="1">
      <c r="A50" s="244" t="s">
        <v>20</v>
      </c>
      <c r="B50" s="477" t="s">
        <v>1593</v>
      </c>
      <c r="C50" s="478"/>
      <c r="D50" s="465">
        <f>Punten!LA1204</f>
        <v>860.19999999999993</v>
      </c>
      <c r="E50" s="244"/>
      <c r="F50" s="244" t="s">
        <v>20</v>
      </c>
      <c r="G50" s="260" t="s">
        <v>1593</v>
      </c>
      <c r="H50" s="57"/>
      <c r="I50" s="65">
        <f>Punten!LA1204</f>
        <v>860.19999999999993</v>
      </c>
      <c r="J50" s="244" t="s">
        <v>20</v>
      </c>
      <c r="K50" s="260" t="s">
        <v>143</v>
      </c>
      <c r="L50" s="57"/>
      <c r="M50" s="65">
        <f>$DB$1089</f>
        <v>0</v>
      </c>
      <c r="N50" s="244" t="s">
        <v>20</v>
      </c>
      <c r="O50" s="260" t="s">
        <v>143</v>
      </c>
      <c r="P50" s="57"/>
      <c r="Q50" s="65">
        <f>$DB$1089</f>
        <v>0</v>
      </c>
      <c r="R50" s="260"/>
      <c r="T50" s="65"/>
    </row>
    <row r="51" spans="1:20" s="61" customFormat="1" ht="15.75" customHeight="1">
      <c r="A51" s="244"/>
      <c r="B51" s="105"/>
      <c r="C51" s="105"/>
      <c r="D51" s="461"/>
      <c r="E51" s="366"/>
      <c r="F51" s="372"/>
      <c r="G51" s="57"/>
      <c r="H51" s="65"/>
      <c r="I51" s="366"/>
      <c r="J51" s="105"/>
      <c r="K51" s="105"/>
      <c r="L51" s="236"/>
      <c r="Q51" s="228"/>
      <c r="R51" s="261"/>
      <c r="T51" s="65"/>
    </row>
    <row r="52" spans="1:20" s="61" customFormat="1" ht="15.75" customHeight="1">
      <c r="A52" s="244"/>
      <c r="B52" s="105"/>
      <c r="C52" s="105"/>
      <c r="D52" s="461"/>
      <c r="E52" s="366"/>
      <c r="F52" s="372"/>
      <c r="G52" s="57"/>
      <c r="H52" s="65"/>
      <c r="I52" s="366"/>
      <c r="J52" s="105"/>
      <c r="K52" s="105"/>
      <c r="L52" s="236"/>
      <c r="Q52" s="228"/>
      <c r="R52" s="261"/>
      <c r="T52" s="65"/>
    </row>
    <row r="53" spans="1:20" s="61" customFormat="1" ht="15.75" customHeight="1">
      <c r="A53" s="473" t="s">
        <v>1118</v>
      </c>
      <c r="C53" s="3"/>
      <c r="D53" s="3"/>
      <c r="E53" s="366"/>
      <c r="F53" s="372"/>
      <c r="G53" s="57"/>
      <c r="H53" s="65"/>
      <c r="I53" s="366"/>
      <c r="J53" s="105"/>
      <c r="K53" s="105"/>
      <c r="L53" s="236"/>
      <c r="Q53" s="228"/>
      <c r="R53" s="261"/>
      <c r="T53" s="65"/>
    </row>
    <row r="54" spans="1:20" s="61" customFormat="1" ht="15.75" customHeight="1">
      <c r="A54" s="3"/>
      <c r="B54" s="474" t="s">
        <v>3798</v>
      </c>
      <c r="C54" s="88"/>
      <c r="D54" s="3"/>
      <c r="G54" s="474" t="s">
        <v>3800</v>
      </c>
      <c r="I54" s="366"/>
      <c r="J54" s="105"/>
      <c r="K54" s="474" t="s">
        <v>3801</v>
      </c>
      <c r="L54" s="72"/>
      <c r="O54" s="474" t="s">
        <v>3802</v>
      </c>
      <c r="Q54" s="228"/>
      <c r="R54" s="261"/>
      <c r="T54" s="65"/>
    </row>
    <row r="55" spans="1:20" s="61" customFormat="1" ht="15.75" customHeight="1">
      <c r="A55" s="244" t="s">
        <v>0</v>
      </c>
      <c r="B55" s="557" t="s">
        <v>2511</v>
      </c>
      <c r="C55" s="556"/>
      <c r="D55" s="555">
        <f>Punten!ADA1204</f>
        <v>1998.7500000000002</v>
      </c>
      <c r="F55" s="244" t="s">
        <v>0</v>
      </c>
      <c r="G55" s="105" t="s">
        <v>2511</v>
      </c>
      <c r="H55" s="57"/>
      <c r="I55" s="65">
        <f>Punten!ADA1204</f>
        <v>1998.7500000000002</v>
      </c>
      <c r="J55" s="244" t="s">
        <v>0</v>
      </c>
      <c r="K55" s="105" t="s">
        <v>2516</v>
      </c>
      <c r="L55" s="57"/>
      <c r="M55" s="65">
        <f>$JQ$1089</f>
        <v>0</v>
      </c>
      <c r="N55" s="244" t="s">
        <v>0</v>
      </c>
      <c r="O55" s="105" t="s">
        <v>2516</v>
      </c>
      <c r="P55" s="57"/>
      <c r="Q55" s="65">
        <f>$JQ$1089</f>
        <v>0</v>
      </c>
      <c r="R55" s="105"/>
      <c r="S55" s="381" t="s">
        <v>3768</v>
      </c>
      <c r="T55" s="65"/>
    </row>
    <row r="56" spans="1:20" s="61" customFormat="1" ht="15.75" customHeight="1">
      <c r="A56" s="244" t="s">
        <v>2</v>
      </c>
      <c r="B56" s="464" t="s">
        <v>2524</v>
      </c>
      <c r="C56" s="478"/>
      <c r="D56" s="465">
        <f>Punten!WL1204</f>
        <v>1954.1999999999998</v>
      </c>
      <c r="F56" s="244" t="s">
        <v>2</v>
      </c>
      <c r="G56" s="105" t="s">
        <v>2524</v>
      </c>
      <c r="H56" s="57"/>
      <c r="I56" s="65">
        <f>Punten!WL1204</f>
        <v>1954.1999999999998</v>
      </c>
      <c r="J56" s="244" t="s">
        <v>2</v>
      </c>
      <c r="K56" s="261" t="s">
        <v>1591</v>
      </c>
      <c r="L56" s="57"/>
      <c r="M56" s="65">
        <f>$IY$1089</f>
        <v>0</v>
      </c>
      <c r="N56" s="244" t="s">
        <v>2</v>
      </c>
      <c r="O56" s="261" t="s">
        <v>1591</v>
      </c>
      <c r="P56" s="57"/>
      <c r="Q56" s="65">
        <f>$IY$1089</f>
        <v>0</v>
      </c>
      <c r="R56" s="2"/>
      <c r="S56" s="28" t="s">
        <v>3753</v>
      </c>
      <c r="T56"/>
    </row>
    <row r="57" spans="1:20" s="61" customFormat="1" ht="15.75" customHeight="1">
      <c r="A57" s="244" t="s">
        <v>3</v>
      </c>
      <c r="B57" s="105" t="s">
        <v>2515</v>
      </c>
      <c r="C57" s="57"/>
      <c r="D57" s="65">
        <f>Punten!VT1204</f>
        <v>1917.1000000000004</v>
      </c>
      <c r="F57" s="244" t="s">
        <v>3</v>
      </c>
      <c r="G57" s="105" t="s">
        <v>2515</v>
      </c>
      <c r="H57" s="57"/>
      <c r="I57" s="65">
        <f>Punten!VT1204</f>
        <v>1917.1000000000004</v>
      </c>
      <c r="J57" s="244" t="s">
        <v>3</v>
      </c>
      <c r="K57" s="105" t="s">
        <v>2521</v>
      </c>
      <c r="L57" s="57"/>
      <c r="M57" s="65">
        <f>$EC$1089</f>
        <v>0</v>
      </c>
      <c r="N57" s="244" t="s">
        <v>3</v>
      </c>
      <c r="O57" s="105" t="s">
        <v>2521</v>
      </c>
      <c r="P57" s="57"/>
      <c r="Q57" s="65">
        <f>$EC$1089</f>
        <v>0</v>
      </c>
      <c r="R57" s="105"/>
      <c r="S57" s="28" t="s">
        <v>3762</v>
      </c>
      <c r="T57" s="65"/>
    </row>
    <row r="58" spans="1:20" s="61" customFormat="1" ht="15.75" customHeight="1">
      <c r="A58" s="244" t="s">
        <v>5</v>
      </c>
      <c r="B58" s="557" t="s">
        <v>2521</v>
      </c>
      <c r="C58" s="556"/>
      <c r="D58" s="555">
        <f>Punten!ACR1204</f>
        <v>1902.3999999999999</v>
      </c>
      <c r="F58" s="244" t="s">
        <v>5</v>
      </c>
      <c r="G58" s="105" t="s">
        <v>2521</v>
      </c>
      <c r="H58" s="57"/>
      <c r="I58" s="65">
        <f>Punten!ACR1204</f>
        <v>1902.3999999999999</v>
      </c>
      <c r="J58" s="244" t="s">
        <v>5</v>
      </c>
      <c r="K58" s="105" t="s">
        <v>2515</v>
      </c>
      <c r="L58" s="57"/>
      <c r="M58" s="65">
        <f>$EL$1089</f>
        <v>0</v>
      </c>
      <c r="N58" s="244" t="s">
        <v>5</v>
      </c>
      <c r="O58" s="105" t="s">
        <v>2515</v>
      </c>
      <c r="P58" s="57"/>
      <c r="Q58" s="65">
        <f>$EL$1089</f>
        <v>0</v>
      </c>
      <c r="R58" s="105"/>
      <c r="S58" s="28" t="s">
        <v>3763</v>
      </c>
      <c r="T58" s="65"/>
    </row>
    <row r="59" spans="1:20" s="61" customFormat="1" ht="15.75" customHeight="1">
      <c r="A59" s="244" t="s">
        <v>7</v>
      </c>
      <c r="B59" s="105" t="s">
        <v>2516</v>
      </c>
      <c r="C59" s="57"/>
      <c r="D59" s="65">
        <f>Punten!ABH1204</f>
        <v>1879.4</v>
      </c>
      <c r="F59" s="244" t="s">
        <v>7</v>
      </c>
      <c r="G59" s="105" t="s">
        <v>2516</v>
      </c>
      <c r="H59" s="57"/>
      <c r="I59" s="65">
        <f>Punten!ABH1204</f>
        <v>1879.4</v>
      </c>
      <c r="J59" s="244" t="s">
        <v>7</v>
      </c>
      <c r="K59" s="105" t="s">
        <v>2511</v>
      </c>
      <c r="L59" s="57"/>
      <c r="M59" s="65">
        <f>$OD$1089</f>
        <v>0</v>
      </c>
      <c r="N59" s="244" t="s">
        <v>7</v>
      </c>
      <c r="O59" s="105" t="s">
        <v>2511</v>
      </c>
      <c r="P59" s="57"/>
      <c r="Q59" s="65">
        <f>$OD$1089</f>
        <v>0</v>
      </c>
      <c r="R59" s="105"/>
      <c r="S59" s="28" t="s">
        <v>3756</v>
      </c>
      <c r="T59" s="65"/>
    </row>
    <row r="60" spans="1:20" s="61" customFormat="1" ht="15.75" customHeight="1">
      <c r="A60" s="244" t="s">
        <v>8</v>
      </c>
      <c r="B60" s="105" t="s">
        <v>2519</v>
      </c>
      <c r="C60" s="57"/>
      <c r="D60" s="65">
        <f>Punten!US1204</f>
        <v>1861.0999999999995</v>
      </c>
      <c r="F60" s="244" t="s">
        <v>8</v>
      </c>
      <c r="G60" s="105" t="s">
        <v>2519</v>
      </c>
      <c r="H60" s="57"/>
      <c r="I60" s="65">
        <f>Punten!US1204</f>
        <v>1861.0999999999995</v>
      </c>
      <c r="J60" s="244" t="s">
        <v>8</v>
      </c>
      <c r="K60" s="105" t="s">
        <v>2519</v>
      </c>
      <c r="L60" s="57"/>
      <c r="M60" s="65">
        <f>$JH$1089</f>
        <v>0</v>
      </c>
      <c r="N60" s="244" t="s">
        <v>8</v>
      </c>
      <c r="O60" s="105" t="s">
        <v>2519</v>
      </c>
      <c r="P60" s="57"/>
      <c r="Q60" s="65">
        <f>$JH$1089</f>
        <v>0</v>
      </c>
      <c r="R60" s="105"/>
      <c r="S60" s="28"/>
      <c r="T60" s="65"/>
    </row>
    <row r="61" spans="1:20" s="61" customFormat="1" ht="15.75" customHeight="1">
      <c r="A61" s="244" t="s">
        <v>10</v>
      </c>
      <c r="B61" s="261" t="s">
        <v>1591</v>
      </c>
      <c r="C61" s="57"/>
      <c r="D61" s="65">
        <f>Punten!DT1204</f>
        <v>1844.5999999999995</v>
      </c>
      <c r="F61" s="244" t="s">
        <v>10</v>
      </c>
      <c r="G61" s="261" t="s">
        <v>1591</v>
      </c>
      <c r="H61" s="57"/>
      <c r="I61" s="65">
        <f>Punten!DT1204</f>
        <v>1844.5999999999995</v>
      </c>
      <c r="J61" s="244" t="s">
        <v>10</v>
      </c>
      <c r="K61" s="105" t="s">
        <v>648</v>
      </c>
      <c r="L61" s="57"/>
      <c r="M61" s="65">
        <f>$EU$1089</f>
        <v>0</v>
      </c>
      <c r="N61" s="244" t="s">
        <v>10</v>
      </c>
      <c r="O61" s="105" t="s">
        <v>648</v>
      </c>
      <c r="P61" s="57"/>
      <c r="Q61" s="65">
        <f>$EU$1089</f>
        <v>0</v>
      </c>
      <c r="R61" s="105"/>
      <c r="S61" s="28" t="s">
        <v>3757</v>
      </c>
      <c r="T61" s="65"/>
    </row>
    <row r="62" spans="1:20" s="61" customFormat="1" ht="15.75" customHeight="1">
      <c r="A62" s="244" t="s">
        <v>12</v>
      </c>
      <c r="B62" s="557" t="s">
        <v>2518</v>
      </c>
      <c r="C62" s="556"/>
      <c r="D62" s="555">
        <f>Punten!XV1204</f>
        <v>1660.6999999999998</v>
      </c>
      <c r="F62" s="244" t="s">
        <v>12</v>
      </c>
      <c r="G62" s="105" t="s">
        <v>2518</v>
      </c>
      <c r="H62" s="57"/>
      <c r="I62" s="65">
        <f>Punten!XV1204</f>
        <v>1660.6999999999998</v>
      </c>
      <c r="J62" s="244" t="s">
        <v>12</v>
      </c>
      <c r="K62" s="105" t="s">
        <v>2518</v>
      </c>
      <c r="L62" s="57"/>
      <c r="M62" s="65">
        <f>$HO$1089</f>
        <v>0</v>
      </c>
      <c r="N62" s="244" t="s">
        <v>12</v>
      </c>
      <c r="O62" s="105" t="s">
        <v>2518</v>
      </c>
      <c r="P62" s="57"/>
      <c r="Q62" s="65">
        <f>$HO$1089</f>
        <v>0</v>
      </c>
      <c r="R62" s="105"/>
      <c r="S62" s="28" t="s">
        <v>3758</v>
      </c>
      <c r="T62" s="65"/>
    </row>
    <row r="63" spans="1:20" s="61" customFormat="1" ht="15.75" customHeight="1">
      <c r="A63" s="244" t="s">
        <v>14</v>
      </c>
      <c r="B63" s="469" t="s">
        <v>179</v>
      </c>
      <c r="C63" s="463"/>
      <c r="D63" s="250">
        <f>Punten!NL1204</f>
        <v>1654.1999999999996</v>
      </c>
      <c r="F63" s="244" t="s">
        <v>14</v>
      </c>
      <c r="G63" s="105" t="s">
        <v>179</v>
      </c>
      <c r="H63" s="57"/>
      <c r="I63" s="65">
        <f>Punten!NL1204</f>
        <v>1654.1999999999996</v>
      </c>
      <c r="J63" s="244" t="s">
        <v>14</v>
      </c>
      <c r="K63" s="105" t="s">
        <v>179</v>
      </c>
      <c r="L63" s="57"/>
      <c r="M63" s="65">
        <f>$LA$1089</f>
        <v>0</v>
      </c>
      <c r="N63" s="244" t="s">
        <v>14</v>
      </c>
      <c r="O63" s="105" t="s">
        <v>179</v>
      </c>
      <c r="P63" s="57"/>
      <c r="Q63" s="65">
        <f>$LA$1089</f>
        <v>0</v>
      </c>
      <c r="R63" s="105"/>
      <c r="S63" s="28" t="s">
        <v>3759</v>
      </c>
      <c r="T63" s="65"/>
    </row>
    <row r="64" spans="1:20" s="61" customFormat="1" ht="15.75" customHeight="1">
      <c r="A64" s="244" t="s">
        <v>16</v>
      </c>
      <c r="B64" s="105" t="s">
        <v>648</v>
      </c>
      <c r="C64" s="57"/>
      <c r="D64" s="65">
        <f>Punten!PE1204</f>
        <v>1573.9000000000003</v>
      </c>
      <c r="F64" s="244" t="s">
        <v>16</v>
      </c>
      <c r="G64" s="105" t="s">
        <v>648</v>
      </c>
      <c r="H64" s="57"/>
      <c r="I64" s="65">
        <f>Punten!PE1204</f>
        <v>1573.9000000000003</v>
      </c>
      <c r="J64" s="244" t="s">
        <v>16</v>
      </c>
      <c r="K64" s="105" t="s">
        <v>2524</v>
      </c>
      <c r="L64" s="57"/>
      <c r="M64" s="65">
        <f>$GW$1089</f>
        <v>0</v>
      </c>
      <c r="N64" s="244" t="s">
        <v>16</v>
      </c>
      <c r="O64" s="105" t="s">
        <v>2524</v>
      </c>
      <c r="P64" s="57"/>
      <c r="Q64" s="65">
        <f>$GW$1089</f>
        <v>0</v>
      </c>
      <c r="R64" s="105"/>
      <c r="S64" s="28"/>
      <c r="T64" s="65"/>
    </row>
    <row r="65" spans="1:20" s="61" customFormat="1" ht="15.75" customHeight="1">
      <c r="A65" s="244" t="s">
        <v>18</v>
      </c>
      <c r="B65" s="260" t="s">
        <v>620</v>
      </c>
      <c r="C65" s="57"/>
      <c r="D65" s="65">
        <f>Punten!NC1204</f>
        <v>1431.2</v>
      </c>
      <c r="F65" s="244" t="s">
        <v>18</v>
      </c>
      <c r="G65" s="260" t="s">
        <v>620</v>
      </c>
      <c r="H65" s="57"/>
      <c r="I65" s="65">
        <f>Punten!NC1204</f>
        <v>1431.2</v>
      </c>
      <c r="J65" s="244" t="s">
        <v>18</v>
      </c>
      <c r="K65" s="260" t="s">
        <v>620</v>
      </c>
      <c r="L65" s="57"/>
      <c r="M65" s="65">
        <f>$FV$1089</f>
        <v>0</v>
      </c>
      <c r="N65" s="244" t="s">
        <v>18</v>
      </c>
      <c r="O65" s="260" t="s">
        <v>620</v>
      </c>
      <c r="P65" s="57"/>
      <c r="Q65" s="65">
        <f>$FV$1089</f>
        <v>0</v>
      </c>
      <c r="R65" s="105"/>
      <c r="S65" s="28" t="s">
        <v>3764</v>
      </c>
      <c r="T65" s="65"/>
    </row>
    <row r="66" spans="1:20" s="61" customFormat="1" ht="15.75" customHeight="1">
      <c r="A66" s="244" t="s">
        <v>20</v>
      </c>
      <c r="B66" s="477" t="s">
        <v>3143</v>
      </c>
      <c r="C66" s="478"/>
      <c r="D66" s="465">
        <v>0</v>
      </c>
      <c r="F66" s="244" t="s">
        <v>20</v>
      </c>
      <c r="G66" s="260" t="s">
        <v>3143</v>
      </c>
      <c r="H66" s="57"/>
      <c r="I66" s="65">
        <v>0</v>
      </c>
      <c r="J66" s="244" t="s">
        <v>20</v>
      </c>
      <c r="K66" s="260" t="s">
        <v>3143</v>
      </c>
      <c r="L66" s="57"/>
      <c r="M66" s="65">
        <f>$DB$1089</f>
        <v>0</v>
      </c>
      <c r="N66" s="244" t="s">
        <v>20</v>
      </c>
      <c r="O66" s="260" t="s">
        <v>3143</v>
      </c>
      <c r="P66" s="57"/>
      <c r="Q66" s="65">
        <f>$DB$1089</f>
        <v>0</v>
      </c>
      <c r="R66" s="105"/>
      <c r="S66" s="28" t="s">
        <v>3765</v>
      </c>
      <c r="T66" s="65"/>
    </row>
    <row r="67" spans="1:20" s="61" customFormat="1" ht="15.75" customHeight="1">
      <c r="A67" s="244"/>
      <c r="B67" s="260"/>
      <c r="C67" s="57"/>
      <c r="D67" s="65"/>
      <c r="E67" s="244"/>
      <c r="F67" s="105"/>
      <c r="G67" s="57"/>
      <c r="H67" s="65"/>
      <c r="I67" s="244"/>
      <c r="J67" s="105"/>
      <c r="K67" s="57"/>
      <c r="L67" s="65"/>
      <c r="M67" s="244"/>
      <c r="N67" s="28"/>
      <c r="P67" s="65"/>
      <c r="Q67" s="228"/>
      <c r="R67" s="105"/>
      <c r="T67" s="65"/>
    </row>
    <row r="68" spans="1:20" s="61" customFormat="1" ht="15.75" customHeight="1">
      <c r="A68" s="366"/>
      <c r="B68" s="474" t="s">
        <v>3799</v>
      </c>
      <c r="C68" s="57"/>
      <c r="D68" s="65"/>
      <c r="E68" s="244"/>
      <c r="F68" s="105"/>
      <c r="G68" s="474" t="s">
        <v>3800</v>
      </c>
      <c r="I68" s="366"/>
      <c r="J68" s="105"/>
      <c r="K68" s="474" t="s">
        <v>3801</v>
      </c>
      <c r="L68" s="72"/>
      <c r="O68" s="474" t="s">
        <v>3802</v>
      </c>
      <c r="P68" s="65"/>
      <c r="Q68" s="228"/>
      <c r="R68" s="105"/>
      <c r="T68" s="65"/>
    </row>
    <row r="69" spans="1:20" s="61" customFormat="1" ht="15.75" customHeight="1">
      <c r="A69" s="244" t="s">
        <v>0</v>
      </c>
      <c r="B69" s="261" t="s">
        <v>1596</v>
      </c>
      <c r="C69" s="57"/>
      <c r="D69" s="65">
        <f>Punten!OD1204</f>
        <v>2356.1</v>
      </c>
      <c r="E69" s="244"/>
      <c r="F69" s="244" t="s">
        <v>0</v>
      </c>
      <c r="G69" s="261" t="s">
        <v>1596</v>
      </c>
      <c r="H69" s="57"/>
      <c r="I69" s="65">
        <f>Punten!OD1204</f>
        <v>2356.1</v>
      </c>
      <c r="J69" s="244" t="s">
        <v>0</v>
      </c>
      <c r="K69" s="260" t="s">
        <v>2075</v>
      </c>
      <c r="L69" s="57"/>
      <c r="M69" s="65">
        <f>$GW$1089</f>
        <v>0</v>
      </c>
      <c r="N69" s="244" t="s">
        <v>0</v>
      </c>
      <c r="O69" s="260" t="s">
        <v>2075</v>
      </c>
      <c r="P69" s="57"/>
      <c r="Q69" s="65">
        <f>$GW$1089</f>
        <v>0</v>
      </c>
      <c r="T69" s="65"/>
    </row>
    <row r="70" spans="1:20" s="61" customFormat="1" ht="15.75" customHeight="1">
      <c r="A70" s="244" t="s">
        <v>2</v>
      </c>
      <c r="B70" s="464" t="s">
        <v>2504</v>
      </c>
      <c r="C70" s="478"/>
      <c r="D70" s="465">
        <f>Punten!XD1204</f>
        <v>2192.6999999999998</v>
      </c>
      <c r="E70" s="244"/>
      <c r="F70" s="244" t="s">
        <v>2</v>
      </c>
      <c r="G70" s="105" t="s">
        <v>2504</v>
      </c>
      <c r="H70" s="57"/>
      <c r="I70" s="65">
        <f>Punten!XD1204</f>
        <v>2192.6999999999998</v>
      </c>
      <c r="J70" s="244" t="s">
        <v>2</v>
      </c>
      <c r="K70" s="105" t="s">
        <v>2507</v>
      </c>
      <c r="L70" s="57"/>
      <c r="M70" s="65">
        <f>$EU$1089</f>
        <v>0</v>
      </c>
      <c r="N70" s="244" t="s">
        <v>2</v>
      </c>
      <c r="O70" s="105" t="s">
        <v>2507</v>
      </c>
      <c r="P70" s="57"/>
      <c r="Q70" s="65">
        <f>$EU$1089</f>
        <v>0</v>
      </c>
      <c r="T70" s="65"/>
    </row>
    <row r="71" spans="1:20" s="61" customFormat="1" ht="15.75" customHeight="1">
      <c r="A71" s="244" t="s">
        <v>3</v>
      </c>
      <c r="B71" s="557" t="s">
        <v>2514</v>
      </c>
      <c r="C71" s="556"/>
      <c r="D71" s="555">
        <f>Punten!ZX1204</f>
        <v>2144.9</v>
      </c>
      <c r="E71" s="244"/>
      <c r="F71" s="244" t="s">
        <v>3</v>
      </c>
      <c r="G71" s="105" t="s">
        <v>2514</v>
      </c>
      <c r="H71" s="57"/>
      <c r="I71" s="65">
        <f>Punten!ZX1204</f>
        <v>2144.9</v>
      </c>
      <c r="J71" s="244" t="s">
        <v>3</v>
      </c>
      <c r="K71" s="105" t="s">
        <v>2522</v>
      </c>
      <c r="L71" s="57"/>
      <c r="M71" s="65">
        <f>$JH$1089</f>
        <v>0</v>
      </c>
      <c r="N71" s="244" t="s">
        <v>3</v>
      </c>
      <c r="O71" s="105" t="s">
        <v>2522</v>
      </c>
      <c r="P71" s="57"/>
      <c r="Q71" s="65">
        <f>$JH$1089</f>
        <v>0</v>
      </c>
      <c r="T71" s="65"/>
    </row>
    <row r="72" spans="1:20" s="61" customFormat="1" ht="15.75" customHeight="1">
      <c r="A72" s="244" t="s">
        <v>5</v>
      </c>
      <c r="B72" s="105" t="s">
        <v>2507</v>
      </c>
      <c r="C72" s="57"/>
      <c r="D72" s="65">
        <f>Punten!AAG1204</f>
        <v>2143.2999999999997</v>
      </c>
      <c r="E72" s="244"/>
      <c r="F72" s="244" t="s">
        <v>5</v>
      </c>
      <c r="G72" s="105" t="s">
        <v>2507</v>
      </c>
      <c r="H72" s="57"/>
      <c r="I72" s="65">
        <f>Punten!AAG1204</f>
        <v>2143.2999999999997</v>
      </c>
      <c r="J72" s="244" t="s">
        <v>5</v>
      </c>
      <c r="K72" s="462" t="s">
        <v>1280</v>
      </c>
      <c r="L72" s="57"/>
      <c r="M72" s="65">
        <f>$LA$1089</f>
        <v>0</v>
      </c>
      <c r="N72" s="244" t="s">
        <v>5</v>
      </c>
      <c r="O72" s="462" t="s">
        <v>1280</v>
      </c>
      <c r="P72" s="57"/>
      <c r="Q72" s="65">
        <f>$LA$1089</f>
        <v>0</v>
      </c>
      <c r="T72" s="65"/>
    </row>
    <row r="73" spans="1:20" s="61" customFormat="1" ht="15.75" customHeight="1">
      <c r="A73" s="244" t="s">
        <v>7</v>
      </c>
      <c r="B73" s="260" t="s">
        <v>655</v>
      </c>
      <c r="C73" s="57"/>
      <c r="D73" s="65">
        <f>Punten!VB1204</f>
        <v>1991.7000000000003</v>
      </c>
      <c r="E73" s="244"/>
      <c r="F73" s="244" t="s">
        <v>7</v>
      </c>
      <c r="G73" s="260" t="s">
        <v>655</v>
      </c>
      <c r="H73" s="57"/>
      <c r="I73" s="65">
        <f>Punten!VB1204</f>
        <v>1991.7000000000003</v>
      </c>
      <c r="J73" s="244" t="s">
        <v>7</v>
      </c>
      <c r="K73" s="105" t="s">
        <v>2504</v>
      </c>
      <c r="L73" s="57"/>
      <c r="M73" s="65">
        <f>$EL$1089</f>
        <v>0</v>
      </c>
      <c r="N73" s="244" t="s">
        <v>7</v>
      </c>
      <c r="O73" s="105" t="s">
        <v>2504</v>
      </c>
      <c r="P73" s="57"/>
      <c r="Q73" s="65">
        <f>$EL$1089</f>
        <v>0</v>
      </c>
      <c r="T73" s="65"/>
    </row>
    <row r="74" spans="1:20" s="61" customFormat="1" ht="15.75" customHeight="1">
      <c r="A74" s="244" t="s">
        <v>8</v>
      </c>
      <c r="B74" s="261" t="s">
        <v>1666</v>
      </c>
      <c r="C74" s="57"/>
      <c r="D74" s="65">
        <f>Punten!MK1204</f>
        <v>1949.9999999999995</v>
      </c>
      <c r="E74" s="244"/>
      <c r="F74" s="244" t="s">
        <v>8</v>
      </c>
      <c r="G74" s="261" t="s">
        <v>1666</v>
      </c>
      <c r="H74" s="57"/>
      <c r="I74" s="65">
        <f>Punten!MK1204</f>
        <v>1949.9999999999995</v>
      </c>
      <c r="J74" s="244" t="s">
        <v>8</v>
      </c>
      <c r="K74" s="261" t="s">
        <v>1666</v>
      </c>
      <c r="L74" s="57"/>
      <c r="M74" s="65">
        <f>$IY$1089</f>
        <v>0</v>
      </c>
      <c r="N74" s="244" t="s">
        <v>8</v>
      </c>
      <c r="O74" s="261" t="s">
        <v>1666</v>
      </c>
      <c r="P74" s="57"/>
      <c r="Q74" s="65">
        <f>$IY$1089</f>
        <v>0</v>
      </c>
      <c r="T74" s="65"/>
    </row>
    <row r="75" spans="1:20" s="61" customFormat="1" ht="15.75" customHeight="1">
      <c r="A75" s="244" t="s">
        <v>10</v>
      </c>
      <c r="B75" s="105" t="s">
        <v>2505</v>
      </c>
      <c r="C75" s="57"/>
      <c r="D75" s="65">
        <f>Punten!ACI1204</f>
        <v>1933.7</v>
      </c>
      <c r="E75" s="244"/>
      <c r="F75" s="244" t="s">
        <v>10</v>
      </c>
      <c r="G75" s="105" t="s">
        <v>2505</v>
      </c>
      <c r="H75" s="57"/>
      <c r="I75" s="65">
        <f>Punten!ACI1204</f>
        <v>1933.7</v>
      </c>
      <c r="J75" s="244" t="s">
        <v>10</v>
      </c>
      <c r="K75" s="260" t="s">
        <v>1575</v>
      </c>
      <c r="L75" s="57"/>
      <c r="M75" s="65">
        <f>$JQ$1089</f>
        <v>0</v>
      </c>
      <c r="N75" s="244" t="s">
        <v>10</v>
      </c>
      <c r="O75" s="260" t="s">
        <v>1575</v>
      </c>
      <c r="P75" s="57"/>
      <c r="Q75" s="65">
        <f>$JQ$1089</f>
        <v>0</v>
      </c>
      <c r="T75" s="65"/>
    </row>
    <row r="76" spans="1:20" s="61" customFormat="1" ht="15.75" customHeight="1">
      <c r="A76" s="244" t="s">
        <v>12</v>
      </c>
      <c r="B76" s="553" t="s">
        <v>1575</v>
      </c>
      <c r="C76" s="556"/>
      <c r="D76" s="555">
        <f>Punten!MT1204</f>
        <v>1766.9999999999995</v>
      </c>
      <c r="E76" s="244"/>
      <c r="F76" s="244" t="s">
        <v>12</v>
      </c>
      <c r="G76" s="260" t="s">
        <v>1575</v>
      </c>
      <c r="H76" s="57"/>
      <c r="I76" s="65">
        <f>Punten!MT1204</f>
        <v>1766.9999999999995</v>
      </c>
      <c r="J76" s="244" t="s">
        <v>12</v>
      </c>
      <c r="K76" s="105" t="s">
        <v>2514</v>
      </c>
      <c r="L76" s="57"/>
      <c r="M76" s="65">
        <f>$OD$1089</f>
        <v>0</v>
      </c>
      <c r="N76" s="244" t="s">
        <v>12</v>
      </c>
      <c r="O76" s="105" t="s">
        <v>2514</v>
      </c>
      <c r="P76" s="57"/>
      <c r="Q76" s="65">
        <f>$OD$1089</f>
        <v>0</v>
      </c>
      <c r="T76" s="65"/>
    </row>
    <row r="77" spans="1:20" s="61" customFormat="1" ht="15.75" customHeight="1">
      <c r="A77" s="244" t="s">
        <v>14</v>
      </c>
      <c r="B77" s="469" t="s">
        <v>2522</v>
      </c>
      <c r="C77" s="463"/>
      <c r="D77" s="250">
        <f>Punten!XM1204</f>
        <v>1736.3000000000002</v>
      </c>
      <c r="E77" s="244"/>
      <c r="F77" s="244" t="s">
        <v>14</v>
      </c>
      <c r="G77" s="105" t="s">
        <v>2522</v>
      </c>
      <c r="H77" s="57"/>
      <c r="I77" s="65">
        <f>Punten!XM1204</f>
        <v>1736.3000000000002</v>
      </c>
      <c r="J77" s="244" t="s">
        <v>14</v>
      </c>
      <c r="K77" s="260" t="s">
        <v>655</v>
      </c>
      <c r="L77" s="57"/>
      <c r="M77" s="65">
        <f>$EC$1089</f>
        <v>0</v>
      </c>
      <c r="N77" s="244" t="s">
        <v>14</v>
      </c>
      <c r="O77" s="260" t="s">
        <v>655</v>
      </c>
      <c r="P77" s="57"/>
      <c r="Q77" s="65">
        <f>$EC$1089</f>
        <v>0</v>
      </c>
      <c r="T77" s="65"/>
    </row>
    <row r="78" spans="1:20" s="61" customFormat="1" ht="15.75" customHeight="1">
      <c r="A78" s="244" t="s">
        <v>16</v>
      </c>
      <c r="B78" s="462" t="s">
        <v>1280</v>
      </c>
      <c r="C78" s="57"/>
      <c r="D78" s="65">
        <f>Punten!NU1204</f>
        <v>1701.1000000000001</v>
      </c>
      <c r="E78" s="244"/>
      <c r="F78" s="244" t="s">
        <v>16</v>
      </c>
      <c r="G78" s="462" t="s">
        <v>1280</v>
      </c>
      <c r="H78" s="57"/>
      <c r="I78" s="65">
        <f>Punten!NU1204</f>
        <v>1701.1000000000001</v>
      </c>
      <c r="J78" s="244" t="s">
        <v>16</v>
      </c>
      <c r="K78" s="261" t="s">
        <v>1596</v>
      </c>
      <c r="L78" s="57"/>
      <c r="M78" s="65">
        <f>$FV$1089</f>
        <v>0</v>
      </c>
      <c r="N78" s="244" t="s">
        <v>16</v>
      </c>
      <c r="O78" s="261" t="s">
        <v>1596</v>
      </c>
      <c r="P78" s="57"/>
      <c r="Q78" s="65">
        <f>$FV$1089</f>
        <v>0</v>
      </c>
      <c r="T78" s="65"/>
    </row>
    <row r="79" spans="1:20" s="61" customFormat="1" ht="15.75" customHeight="1">
      <c r="A79" s="244" t="s">
        <v>18</v>
      </c>
      <c r="B79" s="260" t="s">
        <v>2075</v>
      </c>
      <c r="C79" s="57"/>
      <c r="D79" s="65">
        <f>Punten!RY1204</f>
        <v>1563.5000000000002</v>
      </c>
      <c r="E79" s="244"/>
      <c r="F79" s="244" t="s">
        <v>18</v>
      </c>
      <c r="G79" s="260" t="s">
        <v>2075</v>
      </c>
      <c r="H79" s="57"/>
      <c r="I79" s="65">
        <f>Punten!RY1204</f>
        <v>1563.5000000000002</v>
      </c>
      <c r="J79" s="244" t="s">
        <v>18</v>
      </c>
      <c r="K79" s="105" t="s">
        <v>2505</v>
      </c>
      <c r="L79" s="57"/>
      <c r="M79" s="65">
        <f>$HO$1089</f>
        <v>0</v>
      </c>
      <c r="N79" s="244" t="s">
        <v>18</v>
      </c>
      <c r="O79" s="105" t="s">
        <v>2505</v>
      </c>
      <c r="P79" s="57"/>
      <c r="Q79" s="65">
        <f>$HO$1089</f>
        <v>0</v>
      </c>
      <c r="T79" s="65"/>
    </row>
    <row r="80" spans="1:20" s="61" customFormat="1" ht="15.75" customHeight="1">
      <c r="A80" s="244" t="s">
        <v>20</v>
      </c>
      <c r="B80" s="477" t="s">
        <v>3141</v>
      </c>
      <c r="C80" s="478"/>
      <c r="D80" s="465">
        <v>0</v>
      </c>
      <c r="E80" s="244"/>
      <c r="F80" s="244" t="s">
        <v>20</v>
      </c>
      <c r="G80" s="260" t="s">
        <v>3141</v>
      </c>
      <c r="H80" s="57"/>
      <c r="I80" s="65">
        <v>0</v>
      </c>
      <c r="J80" s="244" t="s">
        <v>20</v>
      </c>
      <c r="K80" s="260" t="s">
        <v>3141</v>
      </c>
      <c r="L80" s="57"/>
      <c r="M80" s="65">
        <f>$DB$1089</f>
        <v>0</v>
      </c>
      <c r="N80" s="244" t="s">
        <v>20</v>
      </c>
      <c r="O80" s="260" t="s">
        <v>3141</v>
      </c>
      <c r="P80" s="57"/>
      <c r="Q80" s="65">
        <f>$DB$1089</f>
        <v>0</v>
      </c>
      <c r="T80" s="65"/>
    </row>
    <row r="81" spans="1:20" s="61" customFormat="1" ht="15.75" customHeight="1">
      <c r="A81" s="244"/>
      <c r="B81" s="260"/>
      <c r="C81" s="57"/>
      <c r="D81" s="65"/>
      <c r="E81" s="244"/>
      <c r="F81" s="105"/>
      <c r="G81" s="57"/>
      <c r="H81" s="65"/>
      <c r="I81" s="244"/>
      <c r="J81" s="105"/>
      <c r="K81" s="57"/>
      <c r="L81" s="65"/>
      <c r="M81" s="244"/>
      <c r="N81" s="28"/>
      <c r="P81" s="65"/>
      <c r="Q81" s="228"/>
      <c r="R81" s="105"/>
      <c r="T81" s="65"/>
    </row>
    <row r="82" spans="1:20" s="61" customFormat="1" ht="15.75" customHeight="1">
      <c r="A82" s="366"/>
      <c r="B82" s="474" t="s">
        <v>4211</v>
      </c>
      <c r="C82" s="88"/>
      <c r="D82" s="3"/>
      <c r="E82" s="244"/>
      <c r="F82" s="105"/>
      <c r="G82" s="474" t="s">
        <v>3800</v>
      </c>
      <c r="I82" s="366"/>
      <c r="J82" s="105"/>
      <c r="K82" s="474" t="s">
        <v>3801</v>
      </c>
      <c r="L82" s="72"/>
      <c r="O82" s="474" t="s">
        <v>3802</v>
      </c>
      <c r="P82" s="65"/>
      <c r="Q82" s="228"/>
      <c r="R82" s="105"/>
      <c r="T82" s="65"/>
    </row>
    <row r="83" spans="1:20" s="61" customFormat="1" ht="15.75" customHeight="1">
      <c r="A83" s="244" t="s">
        <v>0</v>
      </c>
      <c r="B83" s="558" t="s">
        <v>1589</v>
      </c>
      <c r="C83" s="556"/>
      <c r="D83" s="555">
        <f>Punten!IG1204</f>
        <v>2267.5000000000005</v>
      </c>
      <c r="E83" s="244"/>
      <c r="F83" s="244" t="s">
        <v>0</v>
      </c>
      <c r="G83" s="261" t="s">
        <v>1589</v>
      </c>
      <c r="H83" s="57"/>
      <c r="I83" s="65">
        <f>Punten!IG1204</f>
        <v>2267.5000000000005</v>
      </c>
      <c r="J83" s="244" t="s">
        <v>0</v>
      </c>
      <c r="K83" s="261" t="s">
        <v>1589</v>
      </c>
      <c r="L83" s="57"/>
      <c r="M83" s="65">
        <f>$EU$1089</f>
        <v>0</v>
      </c>
      <c r="N83" s="244" t="s">
        <v>0</v>
      </c>
      <c r="O83" s="261" t="s">
        <v>1589</v>
      </c>
      <c r="P83" s="57"/>
      <c r="Q83" s="65">
        <f>$EU$1089</f>
        <v>0</v>
      </c>
      <c r="R83" s="105"/>
      <c r="T83" s="65"/>
    </row>
    <row r="84" spans="1:20" s="61" customFormat="1" ht="15.75" customHeight="1">
      <c r="A84" s="244" t="s">
        <v>2</v>
      </c>
      <c r="B84" s="464" t="s">
        <v>2520</v>
      </c>
      <c r="C84" s="478"/>
      <c r="D84" s="465">
        <f>Punten!ADS1204</f>
        <v>2095.3000000000002</v>
      </c>
      <c r="E84" s="244"/>
      <c r="F84" s="244" t="s">
        <v>2</v>
      </c>
      <c r="G84" s="105" t="s">
        <v>2520</v>
      </c>
      <c r="H84" s="57"/>
      <c r="I84" s="65">
        <f>Punten!ADS1204</f>
        <v>2095.3000000000002</v>
      </c>
      <c r="J84" s="244" t="s">
        <v>2</v>
      </c>
      <c r="K84" s="462" t="s">
        <v>637</v>
      </c>
      <c r="L84" s="57"/>
      <c r="M84" s="65">
        <f>$EC$1089</f>
        <v>0</v>
      </c>
      <c r="N84" s="244" t="s">
        <v>2</v>
      </c>
      <c r="O84" s="462" t="s">
        <v>637</v>
      </c>
      <c r="P84" s="57"/>
      <c r="Q84" s="65">
        <f>$EC$1089</f>
        <v>0</v>
      </c>
      <c r="R84" s="105"/>
      <c r="T84" s="65"/>
    </row>
    <row r="85" spans="1:20" s="61" customFormat="1" ht="15.75" customHeight="1">
      <c r="A85" s="244" t="s">
        <v>3</v>
      </c>
      <c r="B85" s="105" t="s">
        <v>2529</v>
      </c>
      <c r="C85" s="57"/>
      <c r="D85" s="65">
        <f>Punten!AFL1204</f>
        <v>2033.1000000000004</v>
      </c>
      <c r="E85" s="244"/>
      <c r="F85" s="244" t="s">
        <v>3</v>
      </c>
      <c r="G85" s="105" t="s">
        <v>2529</v>
      </c>
      <c r="H85" s="57"/>
      <c r="I85" s="65">
        <f>Punten!AFL1204</f>
        <v>2033.1000000000004</v>
      </c>
      <c r="J85" s="244" t="s">
        <v>3</v>
      </c>
      <c r="K85" s="105" t="s">
        <v>2503</v>
      </c>
      <c r="L85" s="57"/>
      <c r="M85" s="65">
        <f>$LA$1089</f>
        <v>0</v>
      </c>
      <c r="N85" s="244" t="s">
        <v>3</v>
      </c>
      <c r="O85" s="105" t="s">
        <v>2503</v>
      </c>
      <c r="P85" s="57"/>
      <c r="Q85" s="65">
        <f>$LA$1089</f>
        <v>0</v>
      </c>
      <c r="R85" s="105"/>
      <c r="T85" s="65"/>
    </row>
    <row r="86" spans="1:20" s="61" customFormat="1" ht="15.75" customHeight="1">
      <c r="A86" s="244" t="s">
        <v>5</v>
      </c>
      <c r="B86" s="557" t="s">
        <v>2506</v>
      </c>
      <c r="C86" s="556"/>
      <c r="D86" s="555">
        <f>Punten!ZO1204</f>
        <v>1929.4</v>
      </c>
      <c r="E86" s="244"/>
      <c r="F86" s="244" t="s">
        <v>5</v>
      </c>
      <c r="G86" s="105" t="s">
        <v>2506</v>
      </c>
      <c r="H86" s="57"/>
      <c r="I86" s="65">
        <f>Punten!ZO1204</f>
        <v>1929.4</v>
      </c>
      <c r="J86" s="244" t="s">
        <v>5</v>
      </c>
      <c r="K86" s="105" t="s">
        <v>2097</v>
      </c>
      <c r="L86" s="57"/>
      <c r="M86" s="65">
        <f>$DB$1089</f>
        <v>0</v>
      </c>
      <c r="N86" s="244" t="s">
        <v>5</v>
      </c>
      <c r="O86" s="105" t="s">
        <v>2097</v>
      </c>
      <c r="P86" s="57"/>
      <c r="Q86" s="65">
        <f>$DB$1089</f>
        <v>0</v>
      </c>
      <c r="R86" s="105"/>
      <c r="T86" s="65"/>
    </row>
    <row r="87" spans="1:20" s="61" customFormat="1" ht="15.75" customHeight="1">
      <c r="A87" s="244" t="s">
        <v>7</v>
      </c>
      <c r="B87" s="105" t="s">
        <v>2508</v>
      </c>
      <c r="C87" s="57"/>
      <c r="D87" s="65">
        <f>Punten!VK1204</f>
        <v>1852.0999999999997</v>
      </c>
      <c r="E87" s="244"/>
      <c r="F87" s="244" t="s">
        <v>7</v>
      </c>
      <c r="G87" s="105" t="s">
        <v>2508</v>
      </c>
      <c r="H87" s="57"/>
      <c r="I87" s="65">
        <f>Punten!VK1204</f>
        <v>1852.0999999999997</v>
      </c>
      <c r="J87" s="244" t="s">
        <v>7</v>
      </c>
      <c r="K87" s="105" t="s">
        <v>2529</v>
      </c>
      <c r="L87" s="57"/>
      <c r="M87" s="65">
        <f>$FV$1089</f>
        <v>0</v>
      </c>
      <c r="N87" s="244" t="s">
        <v>7</v>
      </c>
      <c r="O87" s="105" t="s">
        <v>2529</v>
      </c>
      <c r="P87" s="57"/>
      <c r="Q87" s="65">
        <f>$FV$1089</f>
        <v>0</v>
      </c>
      <c r="R87" s="105"/>
      <c r="T87" s="65"/>
    </row>
    <row r="88" spans="1:20" s="61" customFormat="1" ht="15.75" customHeight="1">
      <c r="A88" s="244" t="s">
        <v>8</v>
      </c>
      <c r="B88" s="557" t="s">
        <v>2509</v>
      </c>
      <c r="C88" s="556"/>
      <c r="D88" s="555">
        <f>Punten!ABZ1204</f>
        <v>1834.85</v>
      </c>
      <c r="E88" s="244"/>
      <c r="F88" s="244" t="s">
        <v>8</v>
      </c>
      <c r="G88" s="105" t="s">
        <v>2509</v>
      </c>
      <c r="H88" s="57"/>
      <c r="I88" s="65">
        <f>Punten!ABZ1204</f>
        <v>1834.85</v>
      </c>
      <c r="J88" s="244" t="s">
        <v>8</v>
      </c>
      <c r="K88" s="462" t="s">
        <v>2082</v>
      </c>
      <c r="L88" s="57"/>
      <c r="M88" s="65">
        <f>$GW$1089</f>
        <v>0</v>
      </c>
      <c r="N88" s="244" t="s">
        <v>8</v>
      </c>
      <c r="O88" s="462" t="s">
        <v>2082</v>
      </c>
      <c r="P88" s="57"/>
      <c r="Q88" s="65">
        <f>$GW$1089</f>
        <v>0</v>
      </c>
      <c r="R88" s="105"/>
      <c r="T88" s="65"/>
    </row>
    <row r="89" spans="1:20" s="61" customFormat="1" ht="15.75" customHeight="1">
      <c r="A89" s="244" t="s">
        <v>10</v>
      </c>
      <c r="B89" s="462" t="s">
        <v>2082</v>
      </c>
      <c r="C89" s="57"/>
      <c r="D89" s="65">
        <f>Punten!QO1204</f>
        <v>1782.7</v>
      </c>
      <c r="E89" s="244"/>
      <c r="F89" s="244" t="s">
        <v>10</v>
      </c>
      <c r="G89" s="462" t="s">
        <v>2082</v>
      </c>
      <c r="H89" s="57"/>
      <c r="I89" s="65">
        <f>Punten!QO1204</f>
        <v>1782.7</v>
      </c>
      <c r="J89" s="244" t="s">
        <v>10</v>
      </c>
      <c r="K89" s="260" t="s">
        <v>630</v>
      </c>
      <c r="L89" s="57"/>
      <c r="M89" s="65">
        <f>$JQ$1089</f>
        <v>0</v>
      </c>
      <c r="N89" s="244" t="s">
        <v>10</v>
      </c>
      <c r="O89" s="260" t="s">
        <v>630</v>
      </c>
      <c r="P89" s="57"/>
      <c r="Q89" s="65">
        <f>$JQ$1089</f>
        <v>0</v>
      </c>
      <c r="R89" s="105"/>
      <c r="T89" s="65"/>
    </row>
    <row r="90" spans="1:20" s="61" customFormat="1" ht="15.75" customHeight="1">
      <c r="A90" s="244" t="s">
        <v>12</v>
      </c>
      <c r="B90" s="105" t="s">
        <v>2503</v>
      </c>
      <c r="C90" s="57"/>
      <c r="D90" s="65">
        <f>Punten!ADJ1204</f>
        <v>1736.8000000000002</v>
      </c>
      <c r="E90" s="244"/>
      <c r="F90" s="244" t="s">
        <v>12</v>
      </c>
      <c r="G90" s="105" t="s">
        <v>2503</v>
      </c>
      <c r="H90" s="57"/>
      <c r="I90" s="65">
        <f>Punten!ADJ1204</f>
        <v>1736.8000000000002</v>
      </c>
      <c r="J90" s="244" t="s">
        <v>12</v>
      </c>
      <c r="K90" s="260" t="s">
        <v>23</v>
      </c>
      <c r="L90" s="57"/>
      <c r="M90" s="65">
        <f>$IY$1089</f>
        <v>0</v>
      </c>
      <c r="N90" s="244" t="s">
        <v>12</v>
      </c>
      <c r="O90" s="260" t="s">
        <v>23</v>
      </c>
      <c r="P90" s="57"/>
      <c r="Q90" s="65">
        <f>$IY$1089</f>
        <v>0</v>
      </c>
      <c r="R90" s="105"/>
      <c r="T90" s="65"/>
    </row>
    <row r="91" spans="1:20" s="61" customFormat="1" ht="15.75" customHeight="1">
      <c r="A91" s="244" t="s">
        <v>14</v>
      </c>
      <c r="B91" s="475" t="s">
        <v>630</v>
      </c>
      <c r="C91" s="463"/>
      <c r="D91" s="250">
        <f>Punten!UA1204</f>
        <v>1658.0000000000002</v>
      </c>
      <c r="E91" s="244"/>
      <c r="F91" s="244" t="s">
        <v>14</v>
      </c>
      <c r="G91" s="260" t="s">
        <v>630</v>
      </c>
      <c r="H91" s="57"/>
      <c r="I91" s="65">
        <f>Punten!UA1204</f>
        <v>1658.0000000000002</v>
      </c>
      <c r="J91" s="244" t="s">
        <v>14</v>
      </c>
      <c r="K91" s="105" t="s">
        <v>2508</v>
      </c>
      <c r="L91" s="57"/>
      <c r="M91" s="65">
        <f>$OD$1089</f>
        <v>0</v>
      </c>
      <c r="N91" s="244" t="s">
        <v>14</v>
      </c>
      <c r="O91" s="105" t="s">
        <v>2508</v>
      </c>
      <c r="P91" s="57"/>
      <c r="Q91" s="65">
        <f>$OD$1089</f>
        <v>0</v>
      </c>
      <c r="R91" s="105"/>
      <c r="T91" s="65"/>
    </row>
    <row r="92" spans="1:20" s="61" customFormat="1" ht="15.75" customHeight="1">
      <c r="A92" s="244" t="s">
        <v>16</v>
      </c>
      <c r="B92" s="557" t="s">
        <v>2097</v>
      </c>
      <c r="C92" s="556"/>
      <c r="D92" s="555">
        <f>Punten!QF1204</f>
        <v>1614.2999999999997</v>
      </c>
      <c r="E92" s="244"/>
      <c r="F92" s="244" t="s">
        <v>16</v>
      </c>
      <c r="G92" s="105" t="s">
        <v>2097</v>
      </c>
      <c r="H92" s="57"/>
      <c r="I92" s="65">
        <f>Punten!QF1204</f>
        <v>1614.2999999999997</v>
      </c>
      <c r="J92" s="244" t="s">
        <v>16</v>
      </c>
      <c r="K92" s="105" t="s">
        <v>2509</v>
      </c>
      <c r="L92" s="57"/>
      <c r="M92" s="65">
        <f>$HO$1089</f>
        <v>0</v>
      </c>
      <c r="N92" s="244" t="s">
        <v>16</v>
      </c>
      <c r="O92" s="105" t="s">
        <v>2509</v>
      </c>
      <c r="P92" s="57"/>
      <c r="Q92" s="65">
        <f>$HO$1089</f>
        <v>0</v>
      </c>
      <c r="R92" s="105"/>
      <c r="T92" s="65"/>
    </row>
    <row r="93" spans="1:20" s="61" customFormat="1" ht="15.75" customHeight="1">
      <c r="A93" s="244" t="s">
        <v>18</v>
      </c>
      <c r="B93" s="260" t="s">
        <v>23</v>
      </c>
      <c r="C93" s="57"/>
      <c r="D93" s="65">
        <f>Punten!RP1204</f>
        <v>1259.6000000000004</v>
      </c>
      <c r="E93" s="244"/>
      <c r="F93" s="244" t="s">
        <v>18</v>
      </c>
      <c r="G93" s="260" t="s">
        <v>23</v>
      </c>
      <c r="H93" s="57"/>
      <c r="I93" s="65">
        <f>Punten!RP1204</f>
        <v>1259.6000000000004</v>
      </c>
      <c r="J93" s="244" t="s">
        <v>18</v>
      </c>
      <c r="K93" s="105" t="s">
        <v>2520</v>
      </c>
      <c r="L93" s="57"/>
      <c r="M93" s="65">
        <f>$JH$1089</f>
        <v>0</v>
      </c>
      <c r="N93" s="244" t="s">
        <v>18</v>
      </c>
      <c r="O93" s="105" t="s">
        <v>2520</v>
      </c>
      <c r="P93" s="57"/>
      <c r="Q93" s="65">
        <f>$JH$1089</f>
        <v>0</v>
      </c>
      <c r="R93" s="105"/>
      <c r="T93" s="65"/>
    </row>
    <row r="94" spans="1:20" s="61" customFormat="1" ht="15.75" customHeight="1">
      <c r="A94" s="244" t="s">
        <v>20</v>
      </c>
      <c r="B94" s="481" t="s">
        <v>637</v>
      </c>
      <c r="C94" s="478"/>
      <c r="D94" s="465">
        <f>Punten!OM1204</f>
        <v>942.5</v>
      </c>
      <c r="E94" s="244"/>
      <c r="F94" s="244" t="s">
        <v>20</v>
      </c>
      <c r="G94" s="462" t="s">
        <v>637</v>
      </c>
      <c r="H94" s="57"/>
      <c r="I94" s="65">
        <f>Punten!OM1204</f>
        <v>942.5</v>
      </c>
      <c r="J94" s="244" t="s">
        <v>20</v>
      </c>
      <c r="K94" s="105" t="s">
        <v>2506</v>
      </c>
      <c r="L94" s="57"/>
      <c r="M94" s="65">
        <f>$EL$1089</f>
        <v>0</v>
      </c>
      <c r="N94" s="244" t="s">
        <v>20</v>
      </c>
      <c r="O94" s="105" t="s">
        <v>2506</v>
      </c>
      <c r="P94" s="57"/>
      <c r="Q94" s="65">
        <f>$EL$1089</f>
        <v>0</v>
      </c>
      <c r="R94" s="105"/>
      <c r="T94" s="65"/>
    </row>
    <row r="95" spans="1:20" s="61" customFormat="1" ht="15.75" customHeight="1">
      <c r="A95" s="244"/>
      <c r="B95" s="260"/>
      <c r="C95" s="57"/>
      <c r="D95" s="65"/>
      <c r="E95" s="244"/>
      <c r="F95" s="105"/>
      <c r="G95" s="57"/>
      <c r="H95" s="65"/>
      <c r="I95" s="244"/>
      <c r="J95" s="105"/>
      <c r="K95" s="57"/>
      <c r="L95" s="65"/>
      <c r="M95" s="244"/>
      <c r="N95" s="28"/>
      <c r="P95" s="65"/>
      <c r="Q95" s="228"/>
      <c r="R95" s="105"/>
      <c r="T95" s="65"/>
    </row>
    <row r="96" spans="1:20" s="61" customFormat="1" ht="15.75" customHeight="1">
      <c r="A96" s="244"/>
      <c r="B96" s="260"/>
      <c r="C96" s="57"/>
      <c r="D96" s="65"/>
      <c r="E96" s="244"/>
      <c r="F96" s="105"/>
      <c r="G96" s="57"/>
      <c r="H96" s="65"/>
      <c r="I96" s="244"/>
      <c r="J96" s="105"/>
      <c r="K96" s="57"/>
      <c r="L96" s="65"/>
      <c r="M96" s="244"/>
      <c r="N96" s="28"/>
      <c r="P96" s="65"/>
      <c r="Q96" s="228"/>
      <c r="R96" s="105"/>
      <c r="T96" s="65"/>
    </row>
    <row r="97" spans="1:20" s="61" customFormat="1" ht="15.75" customHeight="1">
      <c r="A97" s="473" t="s">
        <v>1120</v>
      </c>
      <c r="C97" s="3"/>
      <c r="D97" s="3"/>
      <c r="E97" s="366"/>
      <c r="F97" s="372"/>
      <c r="G97" s="57"/>
      <c r="H97" s="65"/>
      <c r="I97" s="366"/>
      <c r="J97" s="105"/>
      <c r="K97" s="105"/>
      <c r="L97" s="236"/>
      <c r="M97" s="244"/>
      <c r="N97" s="462"/>
      <c r="P97" s="65"/>
      <c r="Q97" s="228"/>
      <c r="R97" s="105"/>
      <c r="T97" s="65"/>
    </row>
    <row r="98" spans="1:20" s="61" customFormat="1" ht="15.75" customHeight="1">
      <c r="A98" s="3"/>
      <c r="B98" s="474" t="s">
        <v>3798</v>
      </c>
      <c r="C98" s="88"/>
      <c r="D98" s="3"/>
      <c r="G98" s="474" t="s">
        <v>3800</v>
      </c>
      <c r="I98" s="366"/>
      <c r="J98" s="105"/>
      <c r="K98" s="474" t="s">
        <v>3801</v>
      </c>
      <c r="L98" s="72"/>
      <c r="O98" s="474" t="s">
        <v>3802</v>
      </c>
      <c r="Q98" s="228"/>
      <c r="R98" s="105"/>
      <c r="T98" s="65"/>
    </row>
    <row r="99" spans="1:20" s="61" customFormat="1" ht="15.75" customHeight="1">
      <c r="A99" s="244" t="s">
        <v>0</v>
      </c>
      <c r="B99" s="105" t="s">
        <v>2512</v>
      </c>
      <c r="D99" s="65">
        <f>Punten!AFU1204</f>
        <v>2447.9</v>
      </c>
      <c r="F99" s="244" t="s">
        <v>0</v>
      </c>
      <c r="G99" s="105" t="s">
        <v>2512</v>
      </c>
      <c r="I99" s="65">
        <f>Punten!AFU1204</f>
        <v>2447.9</v>
      </c>
      <c r="J99" s="244" t="s">
        <v>0</v>
      </c>
      <c r="K99" s="105" t="s">
        <v>3147</v>
      </c>
      <c r="M99" s="65">
        <f>$AMA$1089</f>
        <v>0</v>
      </c>
      <c r="N99" s="244" t="s">
        <v>0</v>
      </c>
      <c r="O99" s="105" t="s">
        <v>3147</v>
      </c>
      <c r="Q99" s="65">
        <f>$AMA$1089</f>
        <v>0</v>
      </c>
      <c r="S99" s="381" t="s">
        <v>3773</v>
      </c>
      <c r="T99" s="65"/>
    </row>
    <row r="100" spans="1:20" s="61" customFormat="1" ht="15.75" customHeight="1">
      <c r="A100" s="244" t="s">
        <v>2</v>
      </c>
      <c r="B100" s="464" t="s">
        <v>2523</v>
      </c>
      <c r="C100" s="242"/>
      <c r="D100" s="465">
        <f>Punten!AGV1204</f>
        <v>2206.3000000000006</v>
      </c>
      <c r="F100" s="244" t="s">
        <v>2</v>
      </c>
      <c r="G100" s="105" t="s">
        <v>2523</v>
      </c>
      <c r="I100" s="65">
        <f>Punten!AGV1204</f>
        <v>2206.3000000000006</v>
      </c>
      <c r="J100" s="244" t="s">
        <v>2</v>
      </c>
      <c r="K100" s="105" t="s">
        <v>2512</v>
      </c>
      <c r="M100" s="65">
        <f>$QF$1089</f>
        <v>0</v>
      </c>
      <c r="N100" s="244" t="s">
        <v>2</v>
      </c>
      <c r="O100" s="105" t="s">
        <v>2512</v>
      </c>
      <c r="Q100" s="65">
        <f>$QF$1089</f>
        <v>0</v>
      </c>
      <c r="S100" s="28" t="s">
        <v>3753</v>
      </c>
      <c r="T100" s="65"/>
    </row>
    <row r="101" spans="1:20" s="61" customFormat="1" ht="15.75" customHeight="1">
      <c r="A101" s="244" t="s">
        <v>3</v>
      </c>
      <c r="B101" s="260" t="s">
        <v>3154</v>
      </c>
      <c r="D101" s="65">
        <f>Punten!ANK1204</f>
        <v>1992.8</v>
      </c>
      <c r="F101" s="244" t="s">
        <v>3</v>
      </c>
      <c r="G101" s="260" t="s">
        <v>3154</v>
      </c>
      <c r="I101" s="65">
        <f>Punten!ANK1204</f>
        <v>1992.8</v>
      </c>
      <c r="J101" s="244" t="s">
        <v>3</v>
      </c>
      <c r="K101" s="260" t="s">
        <v>3154</v>
      </c>
      <c r="M101" s="65">
        <f>$AKH$1089</f>
        <v>0</v>
      </c>
      <c r="N101" s="244" t="s">
        <v>3</v>
      </c>
      <c r="O101" s="260" t="s">
        <v>3154</v>
      </c>
      <c r="Q101" s="65">
        <f>$AKH$1089</f>
        <v>0</v>
      </c>
      <c r="S101" s="28" t="s">
        <v>3769</v>
      </c>
      <c r="T101" s="65"/>
    </row>
    <row r="102" spans="1:20" s="61" customFormat="1" ht="15.75" customHeight="1">
      <c r="A102" s="244" t="s">
        <v>5</v>
      </c>
      <c r="B102" s="260" t="s">
        <v>3172</v>
      </c>
      <c r="C102" s="3"/>
      <c r="D102" s="65">
        <f>Punten!AOL1204</f>
        <v>1941.75</v>
      </c>
      <c r="F102" s="244" t="s">
        <v>5</v>
      </c>
      <c r="G102" s="260" t="s">
        <v>3172</v>
      </c>
      <c r="H102" s="3"/>
      <c r="I102" s="65">
        <f>Punten!AOL1204</f>
        <v>1941.75</v>
      </c>
      <c r="J102" s="244" t="s">
        <v>5</v>
      </c>
      <c r="K102" s="260" t="s">
        <v>3156</v>
      </c>
      <c r="M102" s="65">
        <f>$AGD$1089</f>
        <v>0</v>
      </c>
      <c r="N102" s="244" t="s">
        <v>5</v>
      </c>
      <c r="O102" s="260" t="s">
        <v>3156</v>
      </c>
      <c r="Q102" s="65">
        <f>$AGD$1089</f>
        <v>0</v>
      </c>
      <c r="S102" s="28" t="s">
        <v>3770</v>
      </c>
      <c r="T102" s="65"/>
    </row>
    <row r="103" spans="1:20" s="61" customFormat="1" ht="15.75" customHeight="1">
      <c r="A103" s="244" t="s">
        <v>7</v>
      </c>
      <c r="B103" s="260" t="s">
        <v>3156</v>
      </c>
      <c r="D103" s="65">
        <f>Punten!AKH1204</f>
        <v>1841.5999999999997</v>
      </c>
      <c r="F103" s="244" t="s">
        <v>7</v>
      </c>
      <c r="G103" s="260" t="s">
        <v>3156</v>
      </c>
      <c r="I103" s="65">
        <f>Punten!AKH1204</f>
        <v>1841.5999999999997</v>
      </c>
      <c r="J103" s="244" t="s">
        <v>7</v>
      </c>
      <c r="K103" s="260" t="s">
        <v>3165</v>
      </c>
      <c r="L103" s="105"/>
      <c r="M103" s="65">
        <f>$APD$1089</f>
        <v>0</v>
      </c>
      <c r="N103" s="244" t="s">
        <v>7</v>
      </c>
      <c r="O103" s="260" t="s">
        <v>3165</v>
      </c>
      <c r="P103" s="105"/>
      <c r="Q103" s="65">
        <f>$APD$1089</f>
        <v>0</v>
      </c>
      <c r="S103" s="28" t="s">
        <v>3756</v>
      </c>
      <c r="T103" s="65"/>
    </row>
    <row r="104" spans="1:20" s="61" customFormat="1" ht="15.75" customHeight="1">
      <c r="A104" s="244" t="s">
        <v>8</v>
      </c>
      <c r="B104" s="553" t="s">
        <v>3165</v>
      </c>
      <c r="C104" s="557"/>
      <c r="D104" s="555">
        <f>Punten!AOU1204</f>
        <v>1776.1999999999994</v>
      </c>
      <c r="F104" s="244" t="s">
        <v>8</v>
      </c>
      <c r="G104" s="260" t="s">
        <v>3165</v>
      </c>
      <c r="H104" s="105"/>
      <c r="I104" s="65">
        <f>Punten!AOU1204</f>
        <v>1776.1999999999994</v>
      </c>
      <c r="J104" s="244" t="s">
        <v>8</v>
      </c>
      <c r="K104" s="105" t="s">
        <v>2078</v>
      </c>
      <c r="M104" s="65">
        <f>$NC$1089</f>
        <v>0</v>
      </c>
      <c r="N104" s="244" t="s">
        <v>8</v>
      </c>
      <c r="O104" s="105" t="s">
        <v>2078</v>
      </c>
      <c r="Q104" s="65">
        <f>$NC$1089</f>
        <v>0</v>
      </c>
      <c r="S104" s="28"/>
      <c r="T104" s="65"/>
    </row>
    <row r="105" spans="1:20" s="61" customFormat="1" ht="15.75" customHeight="1">
      <c r="A105" s="244" t="s">
        <v>10</v>
      </c>
      <c r="B105" s="105" t="s">
        <v>2078</v>
      </c>
      <c r="D105" s="65">
        <f>Punten!UJ1204</f>
        <v>1589.6999999999998</v>
      </c>
      <c r="F105" s="244" t="s">
        <v>10</v>
      </c>
      <c r="G105" s="105" t="s">
        <v>2078</v>
      </c>
      <c r="I105" s="65">
        <f>Punten!UJ1204</f>
        <v>1589.6999999999998</v>
      </c>
      <c r="J105" s="244" t="s">
        <v>10</v>
      </c>
      <c r="K105" s="260" t="s">
        <v>3172</v>
      </c>
      <c r="L105" s="3"/>
      <c r="M105" s="65">
        <f>$ZO$1089</f>
        <v>0</v>
      </c>
      <c r="N105" s="244" t="s">
        <v>10</v>
      </c>
      <c r="O105" s="260" t="s">
        <v>3172</v>
      </c>
      <c r="P105" s="3"/>
      <c r="Q105" s="65">
        <f>$ZO$1089</f>
        <v>0</v>
      </c>
      <c r="S105" s="28" t="s">
        <v>3757</v>
      </c>
      <c r="T105" s="65"/>
    </row>
    <row r="106" spans="1:20" s="61" customFormat="1" ht="15.75" customHeight="1">
      <c r="A106" s="244" t="s">
        <v>12</v>
      </c>
      <c r="B106" s="105" t="s">
        <v>3147</v>
      </c>
      <c r="D106" s="65">
        <f>Punten!AJG1204</f>
        <v>1569.1000000000004</v>
      </c>
      <c r="F106" s="244" t="s">
        <v>12</v>
      </c>
      <c r="G106" s="105" t="s">
        <v>3147</v>
      </c>
      <c r="I106" s="65">
        <f>Punten!AJG1204</f>
        <v>1569.1000000000004</v>
      </c>
      <c r="J106" s="244" t="s">
        <v>12</v>
      </c>
      <c r="K106" s="105" t="s">
        <v>2523</v>
      </c>
      <c r="M106" s="65">
        <f>$AKQ$1089</f>
        <v>0</v>
      </c>
      <c r="N106" s="244" t="s">
        <v>12</v>
      </c>
      <c r="O106" s="105" t="s">
        <v>2523</v>
      </c>
      <c r="Q106" s="65">
        <f>$AKQ$1089</f>
        <v>0</v>
      </c>
      <c r="S106" s="28" t="s">
        <v>3758</v>
      </c>
      <c r="T106" s="65"/>
    </row>
    <row r="107" spans="1:20" s="61" customFormat="1" ht="15.75" customHeight="1">
      <c r="A107" s="244" t="s">
        <v>14</v>
      </c>
      <c r="B107" s="469" t="s">
        <v>2095</v>
      </c>
      <c r="C107" s="467"/>
      <c r="D107" s="250">
        <f>Punten!TR1204</f>
        <v>1317.6000000000001</v>
      </c>
      <c r="F107" s="244" t="s">
        <v>14</v>
      </c>
      <c r="G107" s="105" t="s">
        <v>2095</v>
      </c>
      <c r="I107" s="65">
        <f>Punten!TR1204</f>
        <v>1317.6000000000001</v>
      </c>
      <c r="J107" s="244" t="s">
        <v>14</v>
      </c>
      <c r="K107" s="105" t="s">
        <v>2095</v>
      </c>
      <c r="M107" s="65">
        <f>$AKZ$1089</f>
        <v>0</v>
      </c>
      <c r="N107" s="244" t="s">
        <v>14</v>
      </c>
      <c r="O107" s="105" t="s">
        <v>2095</v>
      </c>
      <c r="Q107" s="65">
        <f>$AKZ$1089</f>
        <v>0</v>
      </c>
      <c r="S107" s="28" t="s">
        <v>3759</v>
      </c>
      <c r="T107" s="65"/>
    </row>
    <row r="108" spans="1:20" s="61" customFormat="1" ht="15.75" customHeight="1">
      <c r="A108" s="244" t="s">
        <v>16</v>
      </c>
      <c r="B108" s="105" t="s">
        <v>3862</v>
      </c>
      <c r="D108" s="65">
        <v>0</v>
      </c>
      <c r="F108" s="244" t="s">
        <v>16</v>
      </c>
      <c r="G108" s="105" t="s">
        <v>3862</v>
      </c>
      <c r="I108" s="65">
        <v>0</v>
      </c>
      <c r="J108" s="244" t="s">
        <v>16</v>
      </c>
      <c r="K108" s="105" t="s">
        <v>3862</v>
      </c>
      <c r="M108" s="65">
        <f>$AHE$1089</f>
        <v>0</v>
      </c>
      <c r="N108" s="244" t="s">
        <v>16</v>
      </c>
      <c r="O108" s="105" t="s">
        <v>3862</v>
      </c>
      <c r="Q108" s="65">
        <f>$AHE$1089</f>
        <v>0</v>
      </c>
      <c r="S108" s="28"/>
      <c r="T108" s="65"/>
    </row>
    <row r="109" spans="1:20" s="61" customFormat="1" ht="15.75" customHeight="1">
      <c r="A109" s="244" t="s">
        <v>18</v>
      </c>
      <c r="B109" s="105" t="s">
        <v>3858</v>
      </c>
      <c r="D109" s="65">
        <v>0</v>
      </c>
      <c r="F109" s="244" t="s">
        <v>18</v>
      </c>
      <c r="G109" s="105" t="s">
        <v>3858</v>
      </c>
      <c r="I109" s="65">
        <v>0</v>
      </c>
      <c r="J109" s="244" t="s">
        <v>18</v>
      </c>
      <c r="K109" s="105" t="s">
        <v>3858</v>
      </c>
      <c r="M109" s="65">
        <f>$AMJ$1089</f>
        <v>0</v>
      </c>
      <c r="N109" s="244" t="s">
        <v>18</v>
      </c>
      <c r="O109" s="105" t="s">
        <v>3858</v>
      </c>
      <c r="Q109" s="65">
        <f>$AMJ$1089</f>
        <v>0</v>
      </c>
      <c r="S109" s="28" t="s">
        <v>3771</v>
      </c>
      <c r="T109" s="65"/>
    </row>
    <row r="110" spans="1:20" s="61" customFormat="1" ht="15.75" customHeight="1">
      <c r="A110" s="244" t="s">
        <v>20</v>
      </c>
      <c r="B110" s="477" t="s">
        <v>3142</v>
      </c>
      <c r="C110" s="242"/>
      <c r="D110" s="465">
        <v>0</v>
      </c>
      <c r="F110" s="244" t="s">
        <v>20</v>
      </c>
      <c r="G110" s="260" t="s">
        <v>3142</v>
      </c>
      <c r="I110" s="65">
        <v>0</v>
      </c>
      <c r="J110" s="244" t="s">
        <v>20</v>
      </c>
      <c r="K110" s="260" t="s">
        <v>3142</v>
      </c>
      <c r="M110" s="65">
        <f>$AJP$1089</f>
        <v>0</v>
      </c>
      <c r="N110" s="244" t="s">
        <v>20</v>
      </c>
      <c r="O110" s="260" t="s">
        <v>3142</v>
      </c>
      <c r="Q110" s="65">
        <f>$AJP$1089</f>
        <v>0</v>
      </c>
      <c r="S110" s="28" t="s">
        <v>3772</v>
      </c>
      <c r="T110" s="65"/>
    </row>
    <row r="111" spans="1:20" s="61" customFormat="1" ht="15.75" customHeight="1">
      <c r="A111" s="244"/>
      <c r="B111" s="260"/>
      <c r="D111" s="65"/>
      <c r="E111" s="244"/>
      <c r="F111" s="105"/>
      <c r="G111" s="57"/>
      <c r="H111" s="65"/>
      <c r="I111" s="244"/>
      <c r="J111" s="105"/>
      <c r="K111" s="105"/>
      <c r="L111" s="65"/>
      <c r="M111" s="244"/>
      <c r="N111" s="260"/>
      <c r="P111" s="65"/>
      <c r="Q111" s="228"/>
      <c r="R111" s="28"/>
      <c r="T111" s="65"/>
    </row>
    <row r="112" spans="1:20" s="61" customFormat="1" ht="15.75" customHeight="1">
      <c r="A112" s="366"/>
      <c r="B112" s="474" t="s">
        <v>3799</v>
      </c>
      <c r="C112" s="57"/>
      <c r="D112" s="65"/>
      <c r="E112" s="244"/>
      <c r="F112" s="105"/>
      <c r="G112" s="474" t="s">
        <v>3800</v>
      </c>
      <c r="I112" s="366"/>
      <c r="J112" s="105"/>
      <c r="K112" s="474" t="s">
        <v>3801</v>
      </c>
      <c r="L112" s="72"/>
      <c r="O112" s="474" t="s">
        <v>3802</v>
      </c>
      <c r="P112" s="65"/>
      <c r="Q112" s="228"/>
      <c r="R112" s="28"/>
      <c r="T112" s="65"/>
    </row>
    <row r="113" spans="1:20" s="61" customFormat="1" ht="15.75" customHeight="1">
      <c r="A113" s="244" t="s">
        <v>0</v>
      </c>
      <c r="B113" s="105" t="s">
        <v>3149</v>
      </c>
      <c r="C113" s="57"/>
      <c r="D113" s="65">
        <f>Punten!ANT1204</f>
        <v>2542.2000000000003</v>
      </c>
      <c r="E113" s="244"/>
      <c r="F113" s="244" t="s">
        <v>0</v>
      </c>
      <c r="G113" s="105" t="s">
        <v>3149</v>
      </c>
      <c r="H113" s="57"/>
      <c r="I113" s="65">
        <f>Punten!ANT1204</f>
        <v>2542.2000000000003</v>
      </c>
      <c r="J113" s="244" t="s">
        <v>0</v>
      </c>
      <c r="K113" s="462" t="s">
        <v>1281</v>
      </c>
      <c r="L113" s="57"/>
      <c r="M113" s="65">
        <f>$BAO$1089</f>
        <v>0</v>
      </c>
      <c r="N113" s="244" t="s">
        <v>0</v>
      </c>
      <c r="O113" s="462" t="s">
        <v>1281</v>
      </c>
      <c r="P113" s="57"/>
      <c r="Q113" s="65">
        <f>$BAO$1089</f>
        <v>0</v>
      </c>
      <c r="R113" s="28"/>
      <c r="T113" s="65"/>
    </row>
    <row r="114" spans="1:20" s="61" customFormat="1" ht="15.75" customHeight="1">
      <c r="A114" s="244" t="s">
        <v>2</v>
      </c>
      <c r="B114" s="464" t="s">
        <v>3160</v>
      </c>
      <c r="C114" s="478"/>
      <c r="D114" s="465">
        <f>Punten!AIO1204</f>
        <v>2206.2000000000003</v>
      </c>
      <c r="E114" s="244"/>
      <c r="F114" s="244" t="s">
        <v>2</v>
      </c>
      <c r="G114" s="105" t="s">
        <v>3160</v>
      </c>
      <c r="H114" s="57"/>
      <c r="I114" s="65">
        <f>Punten!AIO1204</f>
        <v>2206.2000000000003</v>
      </c>
      <c r="J114" s="244" t="s">
        <v>2</v>
      </c>
      <c r="K114" s="105" t="s">
        <v>3149</v>
      </c>
      <c r="L114" s="57"/>
      <c r="M114" s="65">
        <f>$BAX$1089</f>
        <v>0</v>
      </c>
      <c r="N114" s="244" t="s">
        <v>2</v>
      </c>
      <c r="O114" s="105" t="s">
        <v>3149</v>
      </c>
      <c r="P114" s="57"/>
      <c r="Q114" s="65">
        <f>$BAX$1089</f>
        <v>0</v>
      </c>
      <c r="R114" s="28"/>
      <c r="T114" s="65"/>
    </row>
    <row r="115" spans="1:20" s="61" customFormat="1" ht="15.75" customHeight="1">
      <c r="A115" s="244" t="s">
        <v>3</v>
      </c>
      <c r="B115" s="462" t="s">
        <v>1281</v>
      </c>
      <c r="C115" s="57"/>
      <c r="D115" s="65">
        <f>Punten!QX1204</f>
        <v>2134.1000000000008</v>
      </c>
      <c r="E115" s="244"/>
      <c r="F115" s="244" t="s">
        <v>3</v>
      </c>
      <c r="G115" s="462" t="s">
        <v>1281</v>
      </c>
      <c r="H115" s="57"/>
      <c r="I115" s="65">
        <f>Punten!QX1204</f>
        <v>2134.1000000000008</v>
      </c>
      <c r="J115" s="244" t="s">
        <v>3</v>
      </c>
      <c r="K115" s="261" t="s">
        <v>2092</v>
      </c>
      <c r="L115" s="57"/>
      <c r="M115" s="65">
        <f>$AYD$1089</f>
        <v>0</v>
      </c>
      <c r="N115" s="244" t="s">
        <v>3</v>
      </c>
      <c r="O115" s="261" t="s">
        <v>2092</v>
      </c>
      <c r="P115" s="57"/>
      <c r="Q115" s="65">
        <f>$AYD$1089</f>
        <v>0</v>
      </c>
      <c r="R115" s="28"/>
      <c r="T115" s="65"/>
    </row>
    <row r="116" spans="1:20" s="61" customFormat="1" ht="15.75" customHeight="1">
      <c r="A116" s="244" t="s">
        <v>5</v>
      </c>
      <c r="B116" s="105" t="s">
        <v>2526</v>
      </c>
      <c r="C116" s="57"/>
      <c r="D116" s="65">
        <f>Punten!AGM1204</f>
        <v>2036.9999999999998</v>
      </c>
      <c r="E116" s="244"/>
      <c r="F116" s="244" t="s">
        <v>5</v>
      </c>
      <c r="G116" s="105" t="s">
        <v>2526</v>
      </c>
      <c r="H116" s="57"/>
      <c r="I116" s="65">
        <f>Punten!AGM1204</f>
        <v>2036.9999999999998</v>
      </c>
      <c r="J116" s="244" t="s">
        <v>5</v>
      </c>
      <c r="K116" s="260" t="s">
        <v>596</v>
      </c>
      <c r="L116" s="57"/>
      <c r="M116" s="65">
        <f>$AWT$1089</f>
        <v>0</v>
      </c>
      <c r="N116" s="244" t="s">
        <v>5</v>
      </c>
      <c r="O116" s="260" t="s">
        <v>596</v>
      </c>
      <c r="P116" s="57"/>
      <c r="Q116" s="65">
        <f>$AWT$1089</f>
        <v>0</v>
      </c>
      <c r="R116" s="28"/>
      <c r="T116" s="65"/>
    </row>
    <row r="117" spans="1:20" s="61" customFormat="1" ht="15.75" customHeight="1">
      <c r="A117" s="244" t="s">
        <v>7</v>
      </c>
      <c r="B117" s="558" t="s">
        <v>2092</v>
      </c>
      <c r="C117" s="556"/>
      <c r="D117" s="555">
        <f>Punten!SQ1204</f>
        <v>1920.8999999999996</v>
      </c>
      <c r="E117" s="244"/>
      <c r="F117" s="244" t="s">
        <v>7</v>
      </c>
      <c r="G117" s="261" t="s">
        <v>2092</v>
      </c>
      <c r="H117" s="57"/>
      <c r="I117" s="65">
        <f>Punten!SQ1204</f>
        <v>1920.8999999999996</v>
      </c>
      <c r="J117" s="244" t="s">
        <v>7</v>
      </c>
      <c r="K117" s="105" t="s">
        <v>1580</v>
      </c>
      <c r="L117" s="57"/>
      <c r="M117" s="65">
        <f>$BBG$1089</f>
        <v>0</v>
      </c>
      <c r="N117" s="244" t="s">
        <v>7</v>
      </c>
      <c r="O117" s="105" t="s">
        <v>1580</v>
      </c>
      <c r="P117" s="57"/>
      <c r="Q117" s="65">
        <f>$BBG$1089</f>
        <v>0</v>
      </c>
      <c r="R117" s="28"/>
      <c r="T117" s="65"/>
    </row>
    <row r="118" spans="1:20" s="61" customFormat="1" ht="15.75" customHeight="1">
      <c r="A118" s="244" t="s">
        <v>8</v>
      </c>
      <c r="B118" s="260" t="s">
        <v>3175</v>
      </c>
      <c r="C118" s="57"/>
      <c r="D118" s="65">
        <f>Punten!AMA1204</f>
        <v>1910.1999999999998</v>
      </c>
      <c r="E118" s="244"/>
      <c r="F118" s="244" t="s">
        <v>8</v>
      </c>
      <c r="G118" s="260" t="s">
        <v>3175</v>
      </c>
      <c r="H118" s="57"/>
      <c r="I118" s="65">
        <f>Punten!AMA1204</f>
        <v>1910.1999999999998</v>
      </c>
      <c r="J118" s="244" t="s">
        <v>8</v>
      </c>
      <c r="K118" s="260" t="s">
        <v>3159</v>
      </c>
      <c r="L118" s="57"/>
      <c r="M118" s="65">
        <f>$BCZ$1089</f>
        <v>0</v>
      </c>
      <c r="N118" s="244" t="s">
        <v>8</v>
      </c>
      <c r="O118" s="260" t="s">
        <v>3159</v>
      </c>
      <c r="P118" s="57"/>
      <c r="Q118" s="65">
        <f>$BCZ$1089</f>
        <v>0</v>
      </c>
      <c r="R118" s="28"/>
      <c r="T118" s="65"/>
    </row>
    <row r="119" spans="1:20" s="61" customFormat="1" ht="15.75" customHeight="1">
      <c r="A119" s="244" t="s">
        <v>10</v>
      </c>
      <c r="B119" s="260" t="s">
        <v>2510</v>
      </c>
      <c r="C119" s="57"/>
      <c r="D119" s="65">
        <f>Punten!AHE1204</f>
        <v>1780.5</v>
      </c>
      <c r="E119" s="244"/>
      <c r="F119" s="244" t="s">
        <v>10</v>
      </c>
      <c r="G119" s="260" t="s">
        <v>2510</v>
      </c>
      <c r="H119" s="57"/>
      <c r="I119" s="65">
        <f>Punten!AHE1204</f>
        <v>1780.5</v>
      </c>
      <c r="J119" s="244" t="s">
        <v>10</v>
      </c>
      <c r="K119" s="105" t="s">
        <v>3160</v>
      </c>
      <c r="L119" s="57"/>
      <c r="M119" s="65">
        <f>$BAF$1089</f>
        <v>0</v>
      </c>
      <c r="N119" s="244" t="s">
        <v>10</v>
      </c>
      <c r="O119" s="105" t="s">
        <v>3160</v>
      </c>
      <c r="P119" s="57"/>
      <c r="Q119" s="65">
        <f>$BAF$1089</f>
        <v>0</v>
      </c>
      <c r="R119" s="28"/>
      <c r="T119" s="65"/>
    </row>
    <row r="120" spans="1:20" s="61" customFormat="1" ht="15.75" customHeight="1">
      <c r="A120" s="244" t="s">
        <v>12</v>
      </c>
      <c r="B120" s="553" t="s">
        <v>3171</v>
      </c>
      <c r="C120" s="556"/>
      <c r="D120" s="555">
        <f>Punten!AKQ1204</f>
        <v>1765.6999999999996</v>
      </c>
      <c r="E120" s="244"/>
      <c r="F120" s="244" t="s">
        <v>12</v>
      </c>
      <c r="G120" s="260" t="s">
        <v>3171</v>
      </c>
      <c r="H120" s="57"/>
      <c r="I120" s="65">
        <f>Punten!AKQ1204</f>
        <v>1765.6999999999996</v>
      </c>
      <c r="J120" s="244" t="s">
        <v>12</v>
      </c>
      <c r="K120" s="260" t="s">
        <v>2510</v>
      </c>
      <c r="L120" s="57"/>
      <c r="M120" s="65">
        <f>$BBP$1089</f>
        <v>0</v>
      </c>
      <c r="N120" s="244" t="s">
        <v>12</v>
      </c>
      <c r="O120" s="260" t="s">
        <v>2510</v>
      </c>
      <c r="P120" s="57"/>
      <c r="Q120" s="65">
        <f>$BBP$1089</f>
        <v>0</v>
      </c>
      <c r="R120" s="28"/>
      <c r="T120" s="65"/>
    </row>
    <row r="121" spans="1:20" s="61" customFormat="1" ht="15.75" customHeight="1">
      <c r="A121" s="244" t="s">
        <v>14</v>
      </c>
      <c r="B121" s="475" t="s">
        <v>3159</v>
      </c>
      <c r="C121" s="463"/>
      <c r="D121" s="250">
        <f>Punten!AMJ1204</f>
        <v>1675.2000000000005</v>
      </c>
      <c r="E121" s="244"/>
      <c r="F121" s="244" t="s">
        <v>14</v>
      </c>
      <c r="G121" s="260" t="s">
        <v>3159</v>
      </c>
      <c r="H121" s="57"/>
      <c r="I121" s="65">
        <f>Punten!AMJ1204</f>
        <v>1675.2000000000005</v>
      </c>
      <c r="J121" s="244" t="s">
        <v>14</v>
      </c>
      <c r="K121" s="260" t="s">
        <v>3171</v>
      </c>
      <c r="L121" s="57"/>
      <c r="M121" s="65">
        <f>$BBY$1089</f>
        <v>0</v>
      </c>
      <c r="N121" s="244" t="s">
        <v>14</v>
      </c>
      <c r="O121" s="260" t="s">
        <v>3171</v>
      </c>
      <c r="P121" s="57"/>
      <c r="Q121" s="65">
        <f>$BBY$1089</f>
        <v>0</v>
      </c>
      <c r="R121" s="28"/>
      <c r="T121" s="65"/>
    </row>
    <row r="122" spans="1:20" s="61" customFormat="1" ht="15.75" customHeight="1">
      <c r="A122" s="244" t="s">
        <v>16</v>
      </c>
      <c r="B122" s="105" t="s">
        <v>1580</v>
      </c>
      <c r="C122" s="57"/>
      <c r="D122" s="65">
        <f>Punten!YE1204</f>
        <v>1573.6999999999998</v>
      </c>
      <c r="E122" s="244"/>
      <c r="F122" s="244" t="s">
        <v>16</v>
      </c>
      <c r="G122" s="105" t="s">
        <v>1580</v>
      </c>
      <c r="H122" s="57"/>
      <c r="I122" s="65">
        <f>Punten!YE1204</f>
        <v>1573.6999999999998</v>
      </c>
      <c r="J122" s="244" t="s">
        <v>16</v>
      </c>
      <c r="K122" s="260" t="s">
        <v>3175</v>
      </c>
      <c r="L122" s="57"/>
      <c r="M122" s="65">
        <f>$BHD$1089</f>
        <v>0</v>
      </c>
      <c r="N122" s="244" t="s">
        <v>16</v>
      </c>
      <c r="O122" s="260" t="s">
        <v>3175</v>
      </c>
      <c r="P122" s="57"/>
      <c r="Q122" s="65">
        <f>$BHD$1089</f>
        <v>0</v>
      </c>
      <c r="R122" s="28"/>
      <c r="T122" s="65"/>
    </row>
    <row r="123" spans="1:20" s="61" customFormat="1" ht="15.75" customHeight="1">
      <c r="A123" s="244" t="s">
        <v>18</v>
      </c>
      <c r="B123" s="260" t="s">
        <v>596</v>
      </c>
      <c r="C123" s="57"/>
      <c r="D123" s="65">
        <f>Punten!WC1204</f>
        <v>1123.4999999999998</v>
      </c>
      <c r="E123" s="244"/>
      <c r="F123" s="244" t="s">
        <v>18</v>
      </c>
      <c r="G123" s="260" t="s">
        <v>596</v>
      </c>
      <c r="H123" s="57"/>
      <c r="I123" s="65">
        <f>Punten!WC1204</f>
        <v>1123.4999999999998</v>
      </c>
      <c r="J123" s="244" t="s">
        <v>18</v>
      </c>
      <c r="K123" s="105" t="s">
        <v>2526</v>
      </c>
      <c r="L123" s="57"/>
      <c r="M123" s="65">
        <f>$BDR$1089</f>
        <v>0</v>
      </c>
      <c r="N123" s="244" t="s">
        <v>18</v>
      </c>
      <c r="O123" s="105" t="s">
        <v>2526</v>
      </c>
      <c r="P123" s="57"/>
      <c r="Q123" s="65">
        <f>$BDR$1089</f>
        <v>0</v>
      </c>
      <c r="R123" s="28"/>
      <c r="T123" s="65"/>
    </row>
    <row r="124" spans="1:20" s="61" customFormat="1" ht="15.75" customHeight="1">
      <c r="A124" s="244" t="s">
        <v>20</v>
      </c>
      <c r="B124" s="477" t="s">
        <v>3859</v>
      </c>
      <c r="C124" s="478"/>
      <c r="D124" s="465">
        <v>0</v>
      </c>
      <c r="E124" s="244"/>
      <c r="F124" s="244" t="s">
        <v>20</v>
      </c>
      <c r="G124" s="260" t="s">
        <v>3859</v>
      </c>
      <c r="H124" s="57"/>
      <c r="I124" s="65">
        <v>0</v>
      </c>
      <c r="J124" s="244" t="s">
        <v>20</v>
      </c>
      <c r="K124" s="260" t="s">
        <v>3859</v>
      </c>
      <c r="L124" s="57"/>
      <c r="M124" s="65">
        <f>$AZE$1089</f>
        <v>0</v>
      </c>
      <c r="N124" s="244" t="s">
        <v>20</v>
      </c>
      <c r="O124" s="260" t="s">
        <v>3859</v>
      </c>
      <c r="P124" s="57"/>
      <c r="Q124" s="65">
        <f>$AZE$1089</f>
        <v>0</v>
      </c>
      <c r="R124" s="28"/>
      <c r="T124" s="65"/>
    </row>
    <row r="125" spans="1:20" s="61" customFormat="1" ht="15.75" customHeight="1">
      <c r="A125" s="244"/>
      <c r="B125" s="260"/>
      <c r="D125" s="65"/>
      <c r="E125" s="244"/>
      <c r="F125" s="105"/>
      <c r="G125" s="57"/>
      <c r="H125" s="65"/>
      <c r="I125" s="244"/>
      <c r="J125" s="105"/>
      <c r="K125" s="105"/>
      <c r="L125" s="65"/>
      <c r="M125" s="244"/>
      <c r="N125" s="260"/>
      <c r="P125" s="65"/>
      <c r="Q125" s="228"/>
      <c r="R125" s="28"/>
      <c r="T125" s="65"/>
    </row>
    <row r="126" spans="1:20" s="61" customFormat="1" ht="15.75" customHeight="1">
      <c r="A126" s="366"/>
      <c r="B126" s="474" t="s">
        <v>4211</v>
      </c>
      <c r="C126" s="105"/>
      <c r="D126" s="236"/>
      <c r="E126" s="244"/>
      <c r="F126" s="105"/>
      <c r="G126" s="474" t="s">
        <v>3800</v>
      </c>
      <c r="I126" s="366"/>
      <c r="J126" s="105"/>
      <c r="K126" s="474" t="s">
        <v>3801</v>
      </c>
      <c r="L126" s="72"/>
      <c r="O126" s="474" t="s">
        <v>3802</v>
      </c>
      <c r="P126" s="65"/>
      <c r="Q126" s="228"/>
      <c r="R126" s="28"/>
      <c r="T126" s="65"/>
    </row>
    <row r="127" spans="1:20" s="61" customFormat="1" ht="15.75" customHeight="1">
      <c r="A127" s="244" t="s">
        <v>0</v>
      </c>
      <c r="B127" s="105" t="s">
        <v>2525</v>
      </c>
      <c r="C127" s="105"/>
      <c r="D127" s="65">
        <f>Punten!AET1204</f>
        <v>2344.7999999999993</v>
      </c>
      <c r="E127" s="244"/>
      <c r="F127" s="244" t="s">
        <v>0</v>
      </c>
      <c r="G127" s="105" t="s">
        <v>2525</v>
      </c>
      <c r="H127" s="105"/>
      <c r="I127" s="65">
        <f>Punten!AET1204</f>
        <v>2344.7999999999993</v>
      </c>
      <c r="J127" s="244" t="s">
        <v>0</v>
      </c>
      <c r="K127" s="105" t="s">
        <v>3148</v>
      </c>
      <c r="L127" s="105"/>
      <c r="M127" s="65">
        <f>$BBY$1089</f>
        <v>0</v>
      </c>
      <c r="N127" s="244" t="s">
        <v>0</v>
      </c>
      <c r="O127" s="105" t="s">
        <v>3148</v>
      </c>
      <c r="P127" s="105"/>
      <c r="Q127" s="65">
        <f>$BBY$1089</f>
        <v>0</v>
      </c>
      <c r="R127" s="28"/>
      <c r="T127" s="65"/>
    </row>
    <row r="128" spans="1:20" s="61" customFormat="1" ht="15.75" customHeight="1">
      <c r="A128" s="244" t="s">
        <v>2</v>
      </c>
      <c r="B128" s="480" t="s">
        <v>1584</v>
      </c>
      <c r="C128" s="464"/>
      <c r="D128" s="465">
        <f>Punten!PN1204</f>
        <v>2104.0000000000005</v>
      </c>
      <c r="E128" s="244"/>
      <c r="F128" s="244" t="s">
        <v>2</v>
      </c>
      <c r="G128" s="261" t="s">
        <v>1584</v>
      </c>
      <c r="H128" s="105"/>
      <c r="I128" s="65">
        <f>Punten!PN1204</f>
        <v>2104.0000000000005</v>
      </c>
      <c r="J128" s="244" t="s">
        <v>2</v>
      </c>
      <c r="K128" s="105" t="s">
        <v>2513</v>
      </c>
      <c r="L128" s="105"/>
      <c r="M128" s="65">
        <f>$BDR$1089</f>
        <v>0</v>
      </c>
      <c r="N128" s="244" t="s">
        <v>2</v>
      </c>
      <c r="O128" s="105" t="s">
        <v>2513</v>
      </c>
      <c r="P128" s="105"/>
      <c r="Q128" s="65">
        <f>$BDR$1089</f>
        <v>0</v>
      </c>
      <c r="R128" s="28"/>
      <c r="T128" s="65"/>
    </row>
    <row r="129" spans="1:20" s="61" customFormat="1" ht="15.75" customHeight="1">
      <c r="A129" s="244" t="s">
        <v>3</v>
      </c>
      <c r="B129" s="260" t="s">
        <v>3157</v>
      </c>
      <c r="C129" s="105"/>
      <c r="D129" s="65">
        <f>Punten!AJP1204</f>
        <v>2007.3000000000004</v>
      </c>
      <c r="E129" s="244"/>
      <c r="F129" s="244" t="s">
        <v>3</v>
      </c>
      <c r="G129" s="260" t="s">
        <v>3157</v>
      </c>
      <c r="H129" s="105"/>
      <c r="I129" s="65">
        <f>Punten!AJP1204</f>
        <v>2007.3000000000004</v>
      </c>
      <c r="J129" s="244" t="s">
        <v>3</v>
      </c>
      <c r="K129" s="261" t="s">
        <v>1584</v>
      </c>
      <c r="L129" s="105"/>
      <c r="M129" s="65">
        <f>$BBP$1089</f>
        <v>0</v>
      </c>
      <c r="N129" s="244" t="s">
        <v>3</v>
      </c>
      <c r="O129" s="261" t="s">
        <v>1584</v>
      </c>
      <c r="P129" s="105"/>
      <c r="Q129" s="65">
        <f>$BBP$1089</f>
        <v>0</v>
      </c>
      <c r="R129" s="28"/>
      <c r="T129" s="65"/>
    </row>
    <row r="130" spans="1:20" s="61" customFormat="1" ht="15.75" customHeight="1">
      <c r="A130" s="244" t="s">
        <v>5</v>
      </c>
      <c r="B130" s="553" t="s">
        <v>3169</v>
      </c>
      <c r="C130" s="557"/>
      <c r="D130" s="555">
        <f>Punten!APM1204</f>
        <v>1915.9999999999998</v>
      </c>
      <c r="E130" s="244"/>
      <c r="F130" s="244" t="s">
        <v>5</v>
      </c>
      <c r="G130" s="260" t="s">
        <v>3169</v>
      </c>
      <c r="H130" s="105"/>
      <c r="I130" s="65">
        <f>Punten!APM1204</f>
        <v>1915.9999999999998</v>
      </c>
      <c r="J130" s="244" t="s">
        <v>5</v>
      </c>
      <c r="K130" s="260" t="s">
        <v>601</v>
      </c>
      <c r="L130" s="105"/>
      <c r="M130" s="65">
        <f>$AWT$1089</f>
        <v>0</v>
      </c>
      <c r="N130" s="244" t="s">
        <v>5</v>
      </c>
      <c r="O130" s="260" t="s">
        <v>601</v>
      </c>
      <c r="P130" s="105"/>
      <c r="Q130" s="65">
        <f>$AWT$1089</f>
        <v>0</v>
      </c>
      <c r="R130" s="28"/>
      <c r="T130" s="65"/>
    </row>
    <row r="131" spans="1:20" s="61" customFormat="1" ht="15.75" customHeight="1">
      <c r="A131" s="244" t="s">
        <v>7</v>
      </c>
      <c r="B131" s="553" t="s">
        <v>3181</v>
      </c>
      <c r="C131" s="557"/>
      <c r="D131" s="555">
        <f>Punten!AOC1204</f>
        <v>1915.5999999999995</v>
      </c>
      <c r="E131" s="244"/>
      <c r="F131" s="244" t="s">
        <v>7</v>
      </c>
      <c r="G131" s="260" t="s">
        <v>3181</v>
      </c>
      <c r="H131" s="105"/>
      <c r="I131" s="65">
        <f>Punten!AOC1204</f>
        <v>1915.5999999999995</v>
      </c>
      <c r="J131" s="244" t="s">
        <v>7</v>
      </c>
      <c r="K131" s="260" t="s">
        <v>3181</v>
      </c>
      <c r="L131" s="105"/>
      <c r="M131" s="65">
        <f>$BCZ$1089</f>
        <v>0</v>
      </c>
      <c r="N131" s="244" t="s">
        <v>7</v>
      </c>
      <c r="O131" s="260" t="s">
        <v>3181</v>
      </c>
      <c r="P131" s="105"/>
      <c r="Q131" s="65">
        <f>$BCZ$1089</f>
        <v>0</v>
      </c>
      <c r="R131" s="28"/>
      <c r="T131" s="65"/>
    </row>
    <row r="132" spans="1:20" s="61" customFormat="1" ht="15.75" customHeight="1">
      <c r="A132" s="244" t="s">
        <v>8</v>
      </c>
      <c r="B132" s="557" t="s">
        <v>3164</v>
      </c>
      <c r="C132" s="557"/>
      <c r="D132" s="555">
        <f>Punten!ALI1204</f>
        <v>1773.7499999999998</v>
      </c>
      <c r="E132" s="244"/>
      <c r="F132" s="244" t="s">
        <v>8</v>
      </c>
      <c r="G132" s="105" t="s">
        <v>3164</v>
      </c>
      <c r="H132" s="105"/>
      <c r="I132" s="65">
        <f>Punten!ALI1204</f>
        <v>1773.7499999999998</v>
      </c>
      <c r="J132" s="244" t="s">
        <v>8</v>
      </c>
      <c r="K132" s="260" t="s">
        <v>3157</v>
      </c>
      <c r="L132" s="105"/>
      <c r="M132" s="65">
        <f>$BAF$1089</f>
        <v>0</v>
      </c>
      <c r="N132" s="244" t="s">
        <v>8</v>
      </c>
      <c r="O132" s="260" t="s">
        <v>3157</v>
      </c>
      <c r="P132" s="105"/>
      <c r="Q132" s="65">
        <f>$BAF$1089</f>
        <v>0</v>
      </c>
      <c r="R132" s="28"/>
      <c r="T132" s="65"/>
    </row>
    <row r="133" spans="1:20" s="61" customFormat="1" ht="15.75" customHeight="1">
      <c r="A133" s="244" t="s">
        <v>10</v>
      </c>
      <c r="B133" s="105" t="s">
        <v>3148</v>
      </c>
      <c r="C133" s="105"/>
      <c r="D133" s="65">
        <f>Punten!AKZ1204</f>
        <v>1757.1000000000001</v>
      </c>
      <c r="E133" s="244"/>
      <c r="F133" s="244" t="s">
        <v>10</v>
      </c>
      <c r="G133" s="105" t="s">
        <v>3148</v>
      </c>
      <c r="H133" s="105"/>
      <c r="I133" s="65">
        <f>Punten!AKZ1204</f>
        <v>1757.1000000000001</v>
      </c>
      <c r="J133" s="244" t="s">
        <v>10</v>
      </c>
      <c r="K133" s="105" t="s">
        <v>3164</v>
      </c>
      <c r="L133" s="105"/>
      <c r="M133" s="65">
        <f>$BHD$1089</f>
        <v>0</v>
      </c>
      <c r="N133" s="244" t="s">
        <v>10</v>
      </c>
      <c r="O133" s="105" t="s">
        <v>3164</v>
      </c>
      <c r="P133" s="105"/>
      <c r="Q133" s="65">
        <f>$BHD$1089</f>
        <v>0</v>
      </c>
      <c r="R133" s="28"/>
      <c r="T133" s="65"/>
    </row>
    <row r="134" spans="1:20" s="61" customFormat="1" ht="15.75" customHeight="1">
      <c r="A134" s="244" t="s">
        <v>12</v>
      </c>
      <c r="B134" s="105" t="s">
        <v>2513</v>
      </c>
      <c r="C134" s="105"/>
      <c r="D134" s="65">
        <f>Punten!AGD1204</f>
        <v>1714.7999999999993</v>
      </c>
      <c r="E134" s="244"/>
      <c r="F134" s="244" t="s">
        <v>12</v>
      </c>
      <c r="G134" s="105" t="s">
        <v>2513</v>
      </c>
      <c r="H134" s="105"/>
      <c r="I134" s="65">
        <f>Punten!AGD1204</f>
        <v>1714.7999999999993</v>
      </c>
      <c r="J134" s="244" t="s">
        <v>12</v>
      </c>
      <c r="K134" s="260" t="s">
        <v>3169</v>
      </c>
      <c r="L134" s="105"/>
      <c r="M134" s="65">
        <f>$BBG$1089</f>
        <v>0</v>
      </c>
      <c r="N134" s="244" t="s">
        <v>12</v>
      </c>
      <c r="O134" s="260" t="s">
        <v>3169</v>
      </c>
      <c r="P134" s="105"/>
      <c r="Q134" s="65">
        <f>$BBG$1089</f>
        <v>0</v>
      </c>
      <c r="R134" s="28"/>
      <c r="T134" s="65"/>
    </row>
    <row r="135" spans="1:20" s="61" customFormat="1" ht="15.75" customHeight="1">
      <c r="A135" s="244" t="s">
        <v>14</v>
      </c>
      <c r="B135" s="475" t="s">
        <v>601</v>
      </c>
      <c r="C135" s="469"/>
      <c r="D135" s="250">
        <f>Punten!AHW1204</f>
        <v>1685.3000000000004</v>
      </c>
      <c r="E135" s="244"/>
      <c r="F135" s="244" t="s">
        <v>14</v>
      </c>
      <c r="G135" s="260" t="s">
        <v>601</v>
      </c>
      <c r="H135" s="105"/>
      <c r="I135" s="65">
        <f>Punten!AHW1204</f>
        <v>1685.3000000000004</v>
      </c>
      <c r="J135" s="244" t="s">
        <v>14</v>
      </c>
      <c r="K135" s="105" t="s">
        <v>2612</v>
      </c>
      <c r="L135" s="105"/>
      <c r="M135" s="65">
        <f>$AYD$1089</f>
        <v>0</v>
      </c>
      <c r="N135" s="244" t="s">
        <v>14</v>
      </c>
      <c r="O135" s="105" t="s">
        <v>2612</v>
      </c>
      <c r="P135" s="105"/>
      <c r="Q135" s="65">
        <f>$AYD$1089</f>
        <v>0</v>
      </c>
      <c r="R135" s="28"/>
      <c r="T135" s="65"/>
    </row>
    <row r="136" spans="1:20" s="61" customFormat="1" ht="15.75" customHeight="1">
      <c r="A136" s="244" t="s">
        <v>16</v>
      </c>
      <c r="B136" s="105" t="s">
        <v>2612</v>
      </c>
      <c r="C136" s="105"/>
      <c r="D136" s="65">
        <f>Punten!ABQ1204</f>
        <v>1585.3000000000004</v>
      </c>
      <c r="E136" s="244"/>
      <c r="F136" s="244" t="s">
        <v>16</v>
      </c>
      <c r="G136" s="105" t="s">
        <v>2612</v>
      </c>
      <c r="H136" s="105"/>
      <c r="I136" s="65">
        <f>Punten!ABQ1204</f>
        <v>1585.3000000000004</v>
      </c>
      <c r="J136" s="244" t="s">
        <v>16</v>
      </c>
      <c r="K136" s="105" t="s">
        <v>2525</v>
      </c>
      <c r="L136" s="105"/>
      <c r="M136" s="65">
        <f>$BAO$1089</f>
        <v>0</v>
      </c>
      <c r="N136" s="244" t="s">
        <v>16</v>
      </c>
      <c r="O136" s="105" t="s">
        <v>2525</v>
      </c>
      <c r="P136" s="105"/>
      <c r="Q136" s="65">
        <f>$BAO$1089</f>
        <v>0</v>
      </c>
      <c r="R136" s="28"/>
      <c r="T136" s="65"/>
    </row>
    <row r="137" spans="1:20" s="61" customFormat="1" ht="15.75" customHeight="1">
      <c r="A137" s="244" t="s">
        <v>18</v>
      </c>
      <c r="B137" s="462" t="s">
        <v>3860</v>
      </c>
      <c r="C137" s="105"/>
      <c r="D137" s="65">
        <v>0</v>
      </c>
      <c r="E137" s="244"/>
      <c r="F137" s="244" t="s">
        <v>18</v>
      </c>
      <c r="G137" s="462" t="s">
        <v>3860</v>
      </c>
      <c r="H137" s="105"/>
      <c r="I137" s="65">
        <v>0</v>
      </c>
      <c r="J137" s="244" t="s">
        <v>18</v>
      </c>
      <c r="K137" s="462" t="s">
        <v>3860</v>
      </c>
      <c r="L137" s="105"/>
      <c r="M137" s="65">
        <f>$AZE$1089</f>
        <v>0</v>
      </c>
      <c r="N137" s="244" t="s">
        <v>18</v>
      </c>
      <c r="O137" s="462" t="s">
        <v>3860</v>
      </c>
      <c r="P137" s="105"/>
      <c r="Q137" s="65">
        <f>$AZE$1089</f>
        <v>0</v>
      </c>
      <c r="R137" s="28"/>
      <c r="T137" s="65"/>
    </row>
    <row r="138" spans="1:20" s="61" customFormat="1" ht="15.75" customHeight="1">
      <c r="A138" s="244" t="s">
        <v>20</v>
      </c>
      <c r="B138" s="477" t="s">
        <v>3861</v>
      </c>
      <c r="C138" s="464"/>
      <c r="D138" s="465">
        <v>0</v>
      </c>
      <c r="E138" s="244"/>
      <c r="F138" s="244" t="s">
        <v>20</v>
      </c>
      <c r="G138" s="260" t="s">
        <v>3861</v>
      </c>
      <c r="H138" s="105"/>
      <c r="I138" s="65">
        <v>0</v>
      </c>
      <c r="J138" s="244" t="s">
        <v>20</v>
      </c>
      <c r="K138" s="260" t="s">
        <v>3861</v>
      </c>
      <c r="L138" s="105"/>
      <c r="M138" s="65">
        <f>$BAX$1089</f>
        <v>0</v>
      </c>
      <c r="N138" s="244" t="s">
        <v>20</v>
      </c>
      <c r="O138" s="260" t="s">
        <v>3861</v>
      </c>
      <c r="P138" s="105"/>
      <c r="Q138" s="65">
        <f>$BAX$1089</f>
        <v>0</v>
      </c>
      <c r="R138" s="28"/>
      <c r="T138" s="65"/>
    </row>
    <row r="139" spans="1:20" s="61" customFormat="1" ht="15.75" customHeight="1">
      <c r="A139" s="244"/>
      <c r="B139" s="260"/>
      <c r="D139" s="65"/>
      <c r="E139" s="244"/>
      <c r="F139" s="105"/>
      <c r="G139" s="57"/>
      <c r="H139" s="65"/>
      <c r="I139" s="244"/>
      <c r="J139" s="105"/>
      <c r="K139" s="105"/>
      <c r="L139" s="65"/>
      <c r="M139" s="244"/>
      <c r="N139" s="260"/>
      <c r="P139" s="65"/>
      <c r="Q139" s="228"/>
      <c r="R139" s="28"/>
      <c r="T139" s="65"/>
    </row>
    <row r="140" spans="1:20" s="61" customFormat="1" ht="15.75" customHeight="1">
      <c r="A140" s="244"/>
      <c r="B140" s="474" t="s">
        <v>4212</v>
      </c>
      <c r="D140" s="65"/>
      <c r="E140" s="244"/>
      <c r="F140" s="105"/>
      <c r="G140" s="474" t="s">
        <v>3800</v>
      </c>
      <c r="I140" s="366"/>
      <c r="J140" s="105"/>
      <c r="K140" s="474" t="s">
        <v>3801</v>
      </c>
      <c r="L140" s="72"/>
      <c r="O140" s="474" t="s">
        <v>3802</v>
      </c>
      <c r="P140" s="65"/>
      <c r="Q140" s="228"/>
      <c r="R140" s="28"/>
      <c r="T140" s="65"/>
    </row>
    <row r="141" spans="1:20" s="61" customFormat="1" ht="15.75" customHeight="1">
      <c r="A141" s="244" t="s">
        <v>0</v>
      </c>
      <c r="B141" s="260" t="s">
        <v>3166</v>
      </c>
      <c r="D141" s="65">
        <f>Punten!AIF1204</f>
        <v>2113.5</v>
      </c>
      <c r="E141" s="244"/>
      <c r="F141" s="244" t="s">
        <v>0</v>
      </c>
      <c r="G141" s="260" t="s">
        <v>3166</v>
      </c>
      <c r="I141" s="65">
        <f>Punten!AIF1204</f>
        <v>2113.5</v>
      </c>
      <c r="J141" s="244" t="s">
        <v>0</v>
      </c>
      <c r="K141" s="105" t="s">
        <v>2625</v>
      </c>
      <c r="M141" s="65">
        <f>$BAO$1089</f>
        <v>0</v>
      </c>
      <c r="N141" s="244" t="s">
        <v>0</v>
      </c>
      <c r="O141" s="105" t="s">
        <v>2625</v>
      </c>
      <c r="Q141" s="65">
        <f>$BAO$1089</f>
        <v>0</v>
      </c>
      <c r="R141" s="28"/>
      <c r="T141" s="65"/>
    </row>
    <row r="142" spans="1:20" s="61" customFormat="1" ht="15.75" customHeight="1">
      <c r="A142" s="244" t="s">
        <v>2</v>
      </c>
      <c r="B142" s="477" t="s">
        <v>3158</v>
      </c>
      <c r="C142" s="242"/>
      <c r="D142" s="465">
        <f>Punten!ALR1204</f>
        <v>2103.8999999999996</v>
      </c>
      <c r="E142" s="244"/>
      <c r="F142" s="244" t="s">
        <v>2</v>
      </c>
      <c r="G142" s="260" t="s">
        <v>3158</v>
      </c>
      <c r="I142" s="65">
        <f>Punten!ALR1204</f>
        <v>2103.8999999999996</v>
      </c>
      <c r="J142" s="244" t="s">
        <v>2</v>
      </c>
      <c r="K142" s="260" t="s">
        <v>3151</v>
      </c>
      <c r="M142" s="65">
        <f>$BAF$1089</f>
        <v>0</v>
      </c>
      <c r="N142" s="244" t="s">
        <v>2</v>
      </c>
      <c r="O142" s="260" t="s">
        <v>3151</v>
      </c>
      <c r="Q142" s="65">
        <f>$BAF$1089</f>
        <v>0</v>
      </c>
      <c r="R142" s="28"/>
      <c r="T142" s="65"/>
    </row>
    <row r="143" spans="1:20" s="61" customFormat="1" ht="15.75" customHeight="1">
      <c r="A143" s="244" t="s">
        <v>3</v>
      </c>
      <c r="B143" s="557" t="s">
        <v>2530</v>
      </c>
      <c r="C143" s="554"/>
      <c r="D143" s="555">
        <f>Punten!AFC1204</f>
        <v>2046.4999999999998</v>
      </c>
      <c r="E143" s="244"/>
      <c r="F143" s="244" t="s">
        <v>3</v>
      </c>
      <c r="G143" s="105" t="s">
        <v>2530</v>
      </c>
      <c r="I143" s="65">
        <f>Punten!AFC1204</f>
        <v>2046.4999999999998</v>
      </c>
      <c r="J143" s="244" t="s">
        <v>3</v>
      </c>
      <c r="K143" s="260" t="s">
        <v>3158</v>
      </c>
      <c r="M143" s="65">
        <f>$BCZ$1089</f>
        <v>0</v>
      </c>
      <c r="N143" s="244" t="s">
        <v>3</v>
      </c>
      <c r="O143" s="260" t="s">
        <v>3158</v>
      </c>
      <c r="Q143" s="65">
        <f>$BCZ$1089</f>
        <v>0</v>
      </c>
      <c r="R143" s="28"/>
      <c r="T143" s="65"/>
    </row>
    <row r="144" spans="1:20" s="61" customFormat="1" ht="15.75" customHeight="1">
      <c r="A144" s="244" t="s">
        <v>5</v>
      </c>
      <c r="B144" s="105" t="s">
        <v>2625</v>
      </c>
      <c r="D144" s="65">
        <f>Punten!AEB1204</f>
        <v>2023.8</v>
      </c>
      <c r="E144" s="244"/>
      <c r="F144" s="244" t="s">
        <v>5</v>
      </c>
      <c r="G144" s="105" t="s">
        <v>2625</v>
      </c>
      <c r="I144" s="65">
        <f>Punten!AEB1204</f>
        <v>2023.8</v>
      </c>
      <c r="J144" s="244" t="s">
        <v>5</v>
      </c>
      <c r="K144" s="261" t="s">
        <v>2080</v>
      </c>
      <c r="M144" s="65">
        <f>$BBP$1089</f>
        <v>0</v>
      </c>
      <c r="N144" s="244" t="s">
        <v>5</v>
      </c>
      <c r="O144" s="261" t="s">
        <v>2080</v>
      </c>
      <c r="Q144" s="65">
        <f>$BBP$1089</f>
        <v>0</v>
      </c>
      <c r="R144" s="28"/>
      <c r="T144" s="65"/>
    </row>
    <row r="145" spans="1:20" s="61" customFormat="1" ht="15.75" customHeight="1">
      <c r="A145" s="244" t="s">
        <v>7</v>
      </c>
      <c r="B145" s="553" t="s">
        <v>3173</v>
      </c>
      <c r="C145" s="554"/>
      <c r="D145" s="555">
        <f>Punten!APD1204</f>
        <v>1957.1000000000004</v>
      </c>
      <c r="E145" s="244"/>
      <c r="F145" s="244" t="s">
        <v>7</v>
      </c>
      <c r="G145" s="260" t="s">
        <v>3173</v>
      </c>
      <c r="I145" s="65">
        <f>Punten!APD1204</f>
        <v>1957.1000000000004</v>
      </c>
      <c r="J145" s="244" t="s">
        <v>7</v>
      </c>
      <c r="K145" s="260" t="s">
        <v>3161</v>
      </c>
      <c r="M145" s="65">
        <f>$BHD$1089</f>
        <v>0</v>
      </c>
      <c r="N145" s="244" t="s">
        <v>7</v>
      </c>
      <c r="O145" s="260" t="s">
        <v>3161</v>
      </c>
      <c r="Q145" s="65">
        <f>$BHD$1089</f>
        <v>0</v>
      </c>
      <c r="R145" s="28"/>
      <c r="T145" s="65"/>
    </row>
    <row r="146" spans="1:20" s="61" customFormat="1" ht="15.75" customHeight="1">
      <c r="A146" s="244" t="s">
        <v>8</v>
      </c>
      <c r="B146" s="260" t="s">
        <v>3151</v>
      </c>
      <c r="D146" s="65">
        <f>Punten!AIX1204</f>
        <v>1899.1999999999998</v>
      </c>
      <c r="E146" s="244"/>
      <c r="F146" s="244" t="s">
        <v>8</v>
      </c>
      <c r="G146" s="260" t="s">
        <v>3151</v>
      </c>
      <c r="I146" s="65">
        <f>Punten!AIX1204</f>
        <v>1899.1999999999998</v>
      </c>
      <c r="J146" s="244" t="s">
        <v>8</v>
      </c>
      <c r="K146" s="260" t="s">
        <v>3163</v>
      </c>
      <c r="M146" s="65">
        <f>$BBY$1089</f>
        <v>0</v>
      </c>
      <c r="N146" s="244" t="s">
        <v>8</v>
      </c>
      <c r="O146" s="260" t="s">
        <v>3163</v>
      </c>
      <c r="Q146" s="65">
        <f>$BBY$1089</f>
        <v>0</v>
      </c>
      <c r="R146" s="28"/>
      <c r="T146" s="65"/>
    </row>
    <row r="147" spans="1:20" s="61" customFormat="1" ht="15.75" customHeight="1">
      <c r="A147" s="244" t="s">
        <v>10</v>
      </c>
      <c r="B147" s="553" t="s">
        <v>3163</v>
      </c>
      <c r="C147" s="554"/>
      <c r="D147" s="555">
        <f>Punten!ANB1204</f>
        <v>1811.6999999999996</v>
      </c>
      <c r="E147" s="244"/>
      <c r="F147" s="244" t="s">
        <v>10</v>
      </c>
      <c r="G147" s="260" t="s">
        <v>3163</v>
      </c>
      <c r="I147" s="65">
        <f>Punten!ANB1204</f>
        <v>1811.6999999999996</v>
      </c>
      <c r="J147" s="244" t="s">
        <v>10</v>
      </c>
      <c r="K147" s="260" t="s">
        <v>3166</v>
      </c>
      <c r="M147" s="65">
        <f>$AWT$1089</f>
        <v>0</v>
      </c>
      <c r="N147" s="244" t="s">
        <v>10</v>
      </c>
      <c r="O147" s="260" t="s">
        <v>3166</v>
      </c>
      <c r="Q147" s="65">
        <f>$AWT$1089</f>
        <v>0</v>
      </c>
      <c r="R147" s="28"/>
      <c r="T147" s="65"/>
    </row>
    <row r="148" spans="1:20" s="61" customFormat="1" ht="15.75" customHeight="1">
      <c r="A148" s="244" t="s">
        <v>12</v>
      </c>
      <c r="B148" s="261" t="s">
        <v>2080</v>
      </c>
      <c r="D148" s="65">
        <f>Punten!TI1204</f>
        <v>1795.2</v>
      </c>
      <c r="E148" s="244"/>
      <c r="F148" s="244" t="s">
        <v>12</v>
      </c>
      <c r="G148" s="261" t="s">
        <v>2080</v>
      </c>
      <c r="I148" s="65">
        <f>Punten!TI1204</f>
        <v>1795.2</v>
      </c>
      <c r="J148" s="244" t="s">
        <v>12</v>
      </c>
      <c r="K148" s="105" t="s">
        <v>2530</v>
      </c>
      <c r="M148" s="65">
        <f>$BDR$1089</f>
        <v>0</v>
      </c>
      <c r="N148" s="244" t="s">
        <v>12</v>
      </c>
      <c r="O148" s="105" t="s">
        <v>2530</v>
      </c>
      <c r="Q148" s="65">
        <f>$BDR$1089</f>
        <v>0</v>
      </c>
      <c r="R148" s="28"/>
      <c r="T148" s="65"/>
    </row>
    <row r="149" spans="1:20" s="61" customFormat="1" ht="15.75" customHeight="1">
      <c r="A149" s="244" t="s">
        <v>14</v>
      </c>
      <c r="B149" s="475" t="s">
        <v>3161</v>
      </c>
      <c r="C149" s="467"/>
      <c r="D149" s="250">
        <f>Punten!AJY1204</f>
        <v>1766.6999999999998</v>
      </c>
      <c r="E149" s="244"/>
      <c r="F149" s="244" t="s">
        <v>14</v>
      </c>
      <c r="G149" s="260" t="s">
        <v>3161</v>
      </c>
      <c r="I149" s="65">
        <f>Punten!AJY1204</f>
        <v>1766.6999999999998</v>
      </c>
      <c r="J149" s="244" t="s">
        <v>14</v>
      </c>
      <c r="K149" s="260" t="s">
        <v>3173</v>
      </c>
      <c r="M149" s="65">
        <f>$BAX$1089</f>
        <v>0</v>
      </c>
      <c r="N149" s="244" t="s">
        <v>14</v>
      </c>
      <c r="O149" s="260" t="s">
        <v>3173</v>
      </c>
      <c r="Q149" s="65">
        <f>$BAX$1089</f>
        <v>0</v>
      </c>
      <c r="R149" s="28"/>
      <c r="T149" s="65"/>
    </row>
    <row r="150" spans="1:20" s="61" customFormat="1" ht="15.75" customHeight="1">
      <c r="A150" s="244" t="s">
        <v>16</v>
      </c>
      <c r="B150" s="105" t="s">
        <v>2517</v>
      </c>
      <c r="D150" s="65">
        <f>Punten!AEK1204</f>
        <v>1635.3999999999999</v>
      </c>
      <c r="E150" s="244"/>
      <c r="F150" s="244" t="s">
        <v>16</v>
      </c>
      <c r="G150" s="105" t="s">
        <v>2517</v>
      </c>
      <c r="I150" s="65">
        <f>Punten!AEK1204</f>
        <v>1635.3999999999999</v>
      </c>
      <c r="J150" s="244" t="s">
        <v>16</v>
      </c>
      <c r="K150" s="105" t="s">
        <v>2517</v>
      </c>
      <c r="M150" s="65">
        <f>$AYD$1089</f>
        <v>0</v>
      </c>
      <c r="N150" s="244" t="s">
        <v>16</v>
      </c>
      <c r="O150" s="105" t="s">
        <v>2517</v>
      </c>
      <c r="Q150" s="65">
        <f>$AYD$1089</f>
        <v>0</v>
      </c>
      <c r="R150" s="28"/>
      <c r="T150" s="65"/>
    </row>
    <row r="151" spans="1:20" s="61" customFormat="1" ht="15.75" customHeight="1">
      <c r="A151" s="244" t="s">
        <v>18</v>
      </c>
      <c r="B151" s="105" t="s">
        <v>3863</v>
      </c>
      <c r="D151" s="65">
        <v>0</v>
      </c>
      <c r="E151" s="244"/>
      <c r="F151" s="244" t="s">
        <v>18</v>
      </c>
      <c r="G151" s="105" t="s">
        <v>3863</v>
      </c>
      <c r="I151" s="65">
        <v>0</v>
      </c>
      <c r="J151" s="244" t="s">
        <v>18</v>
      </c>
      <c r="K151" s="105" t="s">
        <v>3863</v>
      </c>
      <c r="M151" s="65">
        <f>$BBG$1089</f>
        <v>0</v>
      </c>
      <c r="N151" s="244" t="s">
        <v>18</v>
      </c>
      <c r="O151" s="105" t="s">
        <v>3863</v>
      </c>
      <c r="Q151" s="65">
        <f>$BBG$1089</f>
        <v>0</v>
      </c>
      <c r="R151" s="28"/>
      <c r="T151" s="65"/>
    </row>
    <row r="152" spans="1:20" s="61" customFormat="1" ht="15.75" customHeight="1">
      <c r="A152" s="244" t="s">
        <v>20</v>
      </c>
      <c r="B152" s="477" t="s">
        <v>3864</v>
      </c>
      <c r="C152" s="242"/>
      <c r="D152" s="465">
        <v>0</v>
      </c>
      <c r="E152" s="244"/>
      <c r="F152" s="244" t="s">
        <v>20</v>
      </c>
      <c r="G152" s="260" t="s">
        <v>3864</v>
      </c>
      <c r="I152" s="65">
        <f>$AZE$1089</f>
        <v>0</v>
      </c>
      <c r="J152" s="244" t="s">
        <v>20</v>
      </c>
      <c r="K152" s="260" t="s">
        <v>3864</v>
      </c>
      <c r="M152" s="65">
        <f>$AZE$1089</f>
        <v>0</v>
      </c>
      <c r="N152" s="244" t="s">
        <v>20</v>
      </c>
      <c r="O152" s="260" t="s">
        <v>3864</v>
      </c>
      <c r="Q152" s="65">
        <f>$AZE$1089</f>
        <v>0</v>
      </c>
      <c r="R152" s="28"/>
      <c r="T152" s="65"/>
    </row>
    <row r="153" spans="1:20" s="61" customFormat="1" ht="15.75" customHeight="1">
      <c r="A153" s="244"/>
      <c r="B153" s="260"/>
      <c r="D153" s="65"/>
      <c r="E153" s="244"/>
      <c r="F153" s="105"/>
      <c r="G153" s="57"/>
      <c r="H153" s="65"/>
      <c r="I153" s="244"/>
      <c r="J153" s="105"/>
      <c r="K153" s="105"/>
      <c r="L153" s="65"/>
      <c r="M153" s="244"/>
      <c r="N153" s="260"/>
      <c r="P153" s="65"/>
      <c r="Q153" s="228"/>
      <c r="R153" s="28"/>
      <c r="T153" s="65"/>
    </row>
    <row r="154" spans="1:20" s="61" customFormat="1" ht="15.75" customHeight="1">
      <c r="A154" s="244"/>
      <c r="B154" s="260"/>
      <c r="D154" s="65"/>
      <c r="E154" s="244"/>
      <c r="F154" s="105"/>
      <c r="G154" s="57"/>
      <c r="H154" s="65"/>
      <c r="I154" s="244"/>
      <c r="J154" s="105"/>
      <c r="K154" s="105"/>
      <c r="L154" s="65"/>
      <c r="M154" s="244"/>
      <c r="N154" s="260"/>
      <c r="P154" s="65"/>
      <c r="Q154" s="228"/>
      <c r="R154" s="28"/>
      <c r="T154" s="65"/>
    </row>
    <row r="155" spans="1:20" s="61" customFormat="1" ht="15.75" customHeight="1">
      <c r="A155" s="473" t="s">
        <v>1410</v>
      </c>
      <c r="C155" s="3"/>
      <c r="D155" s="3"/>
      <c r="E155" s="366"/>
      <c r="F155" s="372"/>
      <c r="G155" s="57"/>
      <c r="H155" s="65"/>
      <c r="I155" s="366"/>
      <c r="J155" s="105"/>
      <c r="K155" s="105"/>
      <c r="L155" s="236"/>
      <c r="M155" s="244"/>
      <c r="N155" s="462"/>
      <c r="P155" s="65"/>
      <c r="Q155" s="228"/>
      <c r="R155" s="105"/>
      <c r="T155" s="65"/>
    </row>
    <row r="156" spans="1:20" s="61" customFormat="1" ht="15.75" customHeight="1">
      <c r="A156" s="3"/>
      <c r="B156" s="474" t="s">
        <v>3737</v>
      </c>
      <c r="C156" s="88"/>
      <c r="D156" s="3"/>
      <c r="G156" s="474" t="s">
        <v>3800</v>
      </c>
      <c r="I156" s="366"/>
      <c r="J156" s="105"/>
      <c r="K156" s="474" t="s">
        <v>3801</v>
      </c>
      <c r="L156" s="72"/>
      <c r="O156" s="474" t="s">
        <v>3802</v>
      </c>
    </row>
    <row r="157" spans="1:20" s="61" customFormat="1" ht="15.75" customHeight="1">
      <c r="A157" s="244" t="s">
        <v>0</v>
      </c>
      <c r="B157" s="559" t="s">
        <v>3823</v>
      </c>
      <c r="C157" s="554"/>
      <c r="D157" s="555">
        <f>Punten!BAF1204</f>
        <v>2347.6</v>
      </c>
      <c r="F157" s="244" t="s">
        <v>0</v>
      </c>
      <c r="G157" s="372" t="s">
        <v>3823</v>
      </c>
      <c r="I157" s="65">
        <f>Punten!BAF1204</f>
        <v>2347.6</v>
      </c>
      <c r="J157" s="244" t="s">
        <v>0</v>
      </c>
      <c r="K157" s="462" t="s">
        <v>1</v>
      </c>
      <c r="M157" s="65">
        <f>$AYD$1089</f>
        <v>0</v>
      </c>
      <c r="N157" s="244" t="s">
        <v>0</v>
      </c>
      <c r="O157" s="462" t="s">
        <v>1</v>
      </c>
      <c r="Q157" s="65">
        <f>$AYD$1089</f>
        <v>0</v>
      </c>
      <c r="S157" s="381" t="s">
        <v>3748</v>
      </c>
      <c r="T157"/>
    </row>
    <row r="158" spans="1:20" s="61" customFormat="1" ht="15.75" customHeight="1">
      <c r="A158" s="244" t="s">
        <v>2</v>
      </c>
      <c r="B158" s="477" t="s">
        <v>3168</v>
      </c>
      <c r="C158" s="242"/>
      <c r="D158" s="465">
        <f>Punten!AQE1204</f>
        <v>2338.2999999999993</v>
      </c>
      <c r="F158" s="244" t="s">
        <v>2</v>
      </c>
      <c r="G158" s="260" t="s">
        <v>3168</v>
      </c>
      <c r="I158" s="65">
        <f>Punten!AQE1204</f>
        <v>2338.2999999999993</v>
      </c>
      <c r="J158" s="244" t="s">
        <v>2</v>
      </c>
      <c r="K158" s="372" t="s">
        <v>3823</v>
      </c>
      <c r="M158" s="65">
        <f>$BAO$1089</f>
        <v>0</v>
      </c>
      <c r="N158" s="244" t="s">
        <v>2</v>
      </c>
      <c r="O158" s="372" t="s">
        <v>3823</v>
      </c>
      <c r="Q158" s="65">
        <f>$BAO$1089</f>
        <v>0</v>
      </c>
      <c r="S158" s="28" t="s">
        <v>3753</v>
      </c>
      <c r="T158"/>
    </row>
    <row r="159" spans="1:20" s="61" customFormat="1" ht="15.75" customHeight="1">
      <c r="A159" s="244" t="s">
        <v>3</v>
      </c>
      <c r="B159" s="559" t="s">
        <v>3819</v>
      </c>
      <c r="C159" s="554"/>
      <c r="D159" s="555">
        <f>Punten!ATH1204</f>
        <v>2137.3999999999992</v>
      </c>
      <c r="F159" s="244" t="s">
        <v>3</v>
      </c>
      <c r="G159" s="372" t="s">
        <v>3819</v>
      </c>
      <c r="I159" s="65">
        <f>Punten!ATH1204</f>
        <v>2137.3999999999992</v>
      </c>
      <c r="J159" s="244" t="s">
        <v>3</v>
      </c>
      <c r="K159" s="372" t="s">
        <v>3819</v>
      </c>
      <c r="M159" s="65">
        <f>$BBP$1089</f>
        <v>0</v>
      </c>
      <c r="N159" s="244" t="s">
        <v>3</v>
      </c>
      <c r="O159" s="372" t="s">
        <v>3819</v>
      </c>
      <c r="Q159" s="65">
        <f>$BBP$1089</f>
        <v>0</v>
      </c>
      <c r="S159" s="28" t="s">
        <v>3774</v>
      </c>
      <c r="T159"/>
    </row>
    <row r="160" spans="1:20" s="61" customFormat="1" ht="15.75" customHeight="1">
      <c r="A160" s="244" t="s">
        <v>5</v>
      </c>
      <c r="B160" s="372" t="s">
        <v>3824</v>
      </c>
      <c r="D160" s="65">
        <f>Punten!BBY1204</f>
        <v>2086.2999999999997</v>
      </c>
      <c r="F160" s="244" t="s">
        <v>5</v>
      </c>
      <c r="G160" s="372" t="s">
        <v>3824</v>
      </c>
      <c r="I160" s="65">
        <f>Punten!BBY1204</f>
        <v>2086.2999999999997</v>
      </c>
      <c r="J160" s="244" t="s">
        <v>5</v>
      </c>
      <c r="K160" s="372" t="s">
        <v>3818</v>
      </c>
      <c r="M160" s="65">
        <f>$AWT$1089</f>
        <v>0</v>
      </c>
      <c r="N160" s="244" t="s">
        <v>5</v>
      </c>
      <c r="O160" s="372" t="s">
        <v>3818</v>
      </c>
      <c r="Q160" s="65">
        <f>$AWT$1089</f>
        <v>0</v>
      </c>
      <c r="S160" s="28" t="s">
        <v>3775</v>
      </c>
      <c r="T160"/>
    </row>
    <row r="161" spans="1:20" s="61" customFormat="1" ht="15.75" customHeight="1">
      <c r="A161" s="244" t="s">
        <v>7</v>
      </c>
      <c r="B161" s="462" t="s">
        <v>1</v>
      </c>
      <c r="D161" s="65">
        <f>Punten!WU1204</f>
        <v>1868.6999999999996</v>
      </c>
      <c r="F161" s="244" t="s">
        <v>7</v>
      </c>
      <c r="G161" s="462" t="s">
        <v>1</v>
      </c>
      <c r="I161" s="65">
        <f>Punten!WU1204</f>
        <v>1868.6999999999996</v>
      </c>
      <c r="J161" s="244" t="s">
        <v>7</v>
      </c>
      <c r="K161" s="372" t="s">
        <v>3821</v>
      </c>
      <c r="M161" s="65">
        <f>$BAF$1089</f>
        <v>0</v>
      </c>
      <c r="N161" s="244" t="s">
        <v>7</v>
      </c>
      <c r="O161" s="372" t="s">
        <v>3821</v>
      </c>
      <c r="Q161" s="65">
        <f>$BAF$1089</f>
        <v>0</v>
      </c>
      <c r="S161" s="28"/>
      <c r="T161"/>
    </row>
    <row r="162" spans="1:20" s="61" customFormat="1" ht="15.75" customHeight="1">
      <c r="A162" s="244" t="s">
        <v>8</v>
      </c>
      <c r="B162" s="372" t="s">
        <v>3822</v>
      </c>
      <c r="D162" s="65">
        <f>Punten!AYM1204</f>
        <v>1617.9999999999998</v>
      </c>
      <c r="F162" s="244" t="s">
        <v>8</v>
      </c>
      <c r="G162" s="372" t="s">
        <v>3822</v>
      </c>
      <c r="I162" s="65">
        <f>Punten!AYM1204</f>
        <v>1617.9999999999998</v>
      </c>
      <c r="J162" s="244" t="s">
        <v>8</v>
      </c>
      <c r="K162" s="372" t="s">
        <v>3824</v>
      </c>
      <c r="M162" s="65">
        <f>$BHD$1089</f>
        <v>0</v>
      </c>
      <c r="N162" s="244" t="s">
        <v>8</v>
      </c>
      <c r="O162" s="372" t="s">
        <v>3824</v>
      </c>
      <c r="Q162" s="65">
        <f>$BHD$1089</f>
        <v>0</v>
      </c>
      <c r="S162" s="28" t="s">
        <v>3757</v>
      </c>
      <c r="T162"/>
    </row>
    <row r="163" spans="1:20" s="61" customFormat="1" ht="15.75" customHeight="1">
      <c r="A163" s="244" t="s">
        <v>10</v>
      </c>
      <c r="B163" s="372" t="s">
        <v>3825</v>
      </c>
      <c r="D163" s="65">
        <f>Punten!BDR1204</f>
        <v>1589.1999999999998</v>
      </c>
      <c r="F163" s="244" t="s">
        <v>10</v>
      </c>
      <c r="G163" s="372" t="s">
        <v>3825</v>
      </c>
      <c r="I163" s="65">
        <f>Punten!BDR1204</f>
        <v>1589.1999999999998</v>
      </c>
      <c r="J163" s="244" t="s">
        <v>10</v>
      </c>
      <c r="K163" s="372" t="s">
        <v>3825</v>
      </c>
      <c r="M163" s="65">
        <f>$BCZ$1089</f>
        <v>0</v>
      </c>
      <c r="N163" s="244" t="s">
        <v>10</v>
      </c>
      <c r="O163" s="372" t="s">
        <v>3825</v>
      </c>
      <c r="Q163" s="65">
        <f>$BCZ$1089</f>
        <v>0</v>
      </c>
      <c r="S163" s="28" t="s">
        <v>3758</v>
      </c>
      <c r="T163"/>
    </row>
    <row r="164" spans="1:20" s="61" customFormat="1" ht="15.75" customHeight="1">
      <c r="A164" s="244" t="s">
        <v>12</v>
      </c>
      <c r="B164" s="372" t="s">
        <v>3820</v>
      </c>
      <c r="C164" s="466"/>
      <c r="D164" s="65">
        <f>Punten!AVA1204</f>
        <v>1485.5</v>
      </c>
      <c r="F164" s="244" t="s">
        <v>12</v>
      </c>
      <c r="G164" s="372" t="s">
        <v>3820</v>
      </c>
      <c r="H164" s="466"/>
      <c r="I164" s="65">
        <f>Punten!AVA1204</f>
        <v>1485.5</v>
      </c>
      <c r="J164" s="244" t="s">
        <v>12</v>
      </c>
      <c r="K164" s="260" t="s">
        <v>3168</v>
      </c>
      <c r="M164" s="65">
        <f>$BDR$1089</f>
        <v>0</v>
      </c>
      <c r="N164" s="244" t="s">
        <v>12</v>
      </c>
      <c r="O164" s="260" t="s">
        <v>3168</v>
      </c>
      <c r="Q164" s="65">
        <f>$BDR$1089</f>
        <v>0</v>
      </c>
      <c r="S164" s="28"/>
      <c r="T164"/>
    </row>
    <row r="165" spans="1:20" s="61" customFormat="1" ht="15.75" customHeight="1">
      <c r="A165" s="244" t="s">
        <v>14</v>
      </c>
      <c r="B165" s="372" t="s">
        <v>3821</v>
      </c>
      <c r="D165" s="65">
        <f>Punten!AWT1204</f>
        <v>1063.7</v>
      </c>
      <c r="F165" s="244" t="s">
        <v>14</v>
      </c>
      <c r="G165" s="372" t="s">
        <v>3821</v>
      </c>
      <c r="I165" s="65">
        <f>Punten!AWT1204</f>
        <v>1063.7</v>
      </c>
      <c r="J165" s="244" t="s">
        <v>14</v>
      </c>
      <c r="K165" s="261" t="s">
        <v>1614</v>
      </c>
      <c r="M165" s="65">
        <f>$BBY$1089</f>
        <v>0</v>
      </c>
      <c r="N165" s="244" t="s">
        <v>14</v>
      </c>
      <c r="O165" s="261" t="s">
        <v>1614</v>
      </c>
      <c r="Q165" s="65">
        <f>$BBY$1089</f>
        <v>0</v>
      </c>
      <c r="S165" s="28" t="s">
        <v>3776</v>
      </c>
      <c r="T165"/>
    </row>
    <row r="166" spans="1:20" s="61" customFormat="1" ht="15.75" customHeight="1">
      <c r="A166" s="244" t="s">
        <v>16</v>
      </c>
      <c r="B166" s="372" t="s">
        <v>3818</v>
      </c>
      <c r="D166" s="65">
        <f>Punten!ARO1204</f>
        <v>940.9</v>
      </c>
      <c r="F166" s="244" t="s">
        <v>16</v>
      </c>
      <c r="G166" s="372" t="s">
        <v>3818</v>
      </c>
      <c r="I166" s="65">
        <f>Punten!ARO1204</f>
        <v>940.9</v>
      </c>
      <c r="J166" s="244" t="s">
        <v>16</v>
      </c>
      <c r="K166" s="372" t="s">
        <v>3820</v>
      </c>
      <c r="L166" s="466"/>
      <c r="M166" s="65">
        <f>$BAX$1089</f>
        <v>0</v>
      </c>
      <c r="N166" s="244" t="s">
        <v>16</v>
      </c>
      <c r="O166" s="372" t="s">
        <v>3820</v>
      </c>
      <c r="P166" s="466"/>
      <c r="Q166" s="65">
        <f>$BAX$1089</f>
        <v>0</v>
      </c>
    </row>
    <row r="167" spans="1:20" s="61" customFormat="1" ht="15.75" customHeight="1">
      <c r="A167" s="244" t="s">
        <v>18</v>
      </c>
      <c r="B167" s="261" t="s">
        <v>1614</v>
      </c>
      <c r="D167" s="65">
        <f>Punten!YW1204</f>
        <v>824</v>
      </c>
      <c r="F167" s="244" t="s">
        <v>18</v>
      </c>
      <c r="G167" s="261" t="s">
        <v>1614</v>
      </c>
      <c r="I167" s="65">
        <f>Punten!YW1204</f>
        <v>824</v>
      </c>
      <c r="J167" s="244" t="s">
        <v>18</v>
      </c>
      <c r="K167" s="372" t="s">
        <v>3822</v>
      </c>
      <c r="M167" s="65">
        <f>$AZE$1089</f>
        <v>0</v>
      </c>
      <c r="N167" s="244" t="s">
        <v>18</v>
      </c>
      <c r="O167" s="372" t="s">
        <v>3822</v>
      </c>
      <c r="Q167" s="65">
        <f>$AZE$1089</f>
        <v>0</v>
      </c>
      <c r="R167" s="105"/>
      <c r="T167" s="65"/>
    </row>
    <row r="168" spans="1:20" s="61" customFormat="1" ht="15.75" customHeight="1">
      <c r="A168" s="244"/>
      <c r="B168" s="260"/>
      <c r="C168" s="466"/>
      <c r="D168" s="65"/>
      <c r="E168" s="244"/>
      <c r="F168" s="372"/>
      <c r="G168" s="57"/>
      <c r="H168" s="65"/>
      <c r="I168" s="244"/>
      <c r="J168" s="105"/>
      <c r="K168" s="105"/>
      <c r="L168" s="65"/>
      <c r="M168" s="244"/>
      <c r="N168" s="462"/>
      <c r="P168" s="65"/>
      <c r="Q168" s="244"/>
      <c r="R168" s="105"/>
      <c r="T168" s="65"/>
    </row>
    <row r="169" spans="1:20" s="61" customFormat="1" ht="15.75" customHeight="1">
      <c r="A169" s="366"/>
      <c r="B169" s="474" t="s">
        <v>3738</v>
      </c>
      <c r="C169" s="57"/>
      <c r="D169" s="65"/>
      <c r="E169" s="244"/>
      <c r="F169" s="372"/>
      <c r="G169" s="474" t="s">
        <v>3800</v>
      </c>
      <c r="I169" s="366"/>
      <c r="J169" s="105"/>
      <c r="K169" s="474" t="s">
        <v>3801</v>
      </c>
      <c r="L169" s="72"/>
      <c r="O169" s="474" t="s">
        <v>3802</v>
      </c>
      <c r="P169" s="65"/>
      <c r="Q169" s="244"/>
      <c r="R169" s="105"/>
      <c r="T169" s="65"/>
    </row>
    <row r="170" spans="1:20" s="61" customFormat="1" ht="15.75" customHeight="1">
      <c r="A170" s="244" t="s">
        <v>0</v>
      </c>
      <c r="B170" s="559" t="s">
        <v>3829</v>
      </c>
      <c r="C170" s="556"/>
      <c r="D170" s="555">
        <f>Punten!AXC1204</f>
        <v>2174.3999999999996</v>
      </c>
      <c r="F170" s="244" t="s">
        <v>0</v>
      </c>
      <c r="G170" s="372" t="s">
        <v>3829</v>
      </c>
      <c r="H170" s="57"/>
      <c r="I170" s="65">
        <f>Punten!AXC1204</f>
        <v>2174.3999999999996</v>
      </c>
      <c r="J170" s="244" t="s">
        <v>0</v>
      </c>
      <c r="K170" s="261" t="s">
        <v>1583</v>
      </c>
      <c r="L170" s="57"/>
      <c r="M170" s="65">
        <f>$BDR$1089</f>
        <v>0</v>
      </c>
      <c r="N170" s="244" t="s">
        <v>0</v>
      </c>
      <c r="O170" s="261" t="s">
        <v>1583</v>
      </c>
      <c r="P170" s="57"/>
      <c r="Q170" s="65">
        <f>$BDR$1089</f>
        <v>0</v>
      </c>
    </row>
    <row r="171" spans="1:20" s="61" customFormat="1" ht="15.75" customHeight="1">
      <c r="A171" s="244" t="s">
        <v>2</v>
      </c>
      <c r="B171" s="487" t="s">
        <v>3831</v>
      </c>
      <c r="C171" s="478"/>
      <c r="D171" s="465">
        <f>Punten!BAO1204</f>
        <v>2143.1</v>
      </c>
      <c r="F171" s="244" t="s">
        <v>2</v>
      </c>
      <c r="G171" s="372" t="s">
        <v>3831</v>
      </c>
      <c r="H171" s="57"/>
      <c r="I171" s="65">
        <f>Punten!BAO1204</f>
        <v>2143.1</v>
      </c>
      <c r="J171" s="244" t="s">
        <v>2</v>
      </c>
      <c r="K171" s="372" t="s">
        <v>3830</v>
      </c>
      <c r="L171" s="57"/>
      <c r="M171" s="65">
        <f>$AYD$1089</f>
        <v>0</v>
      </c>
      <c r="N171" s="244" t="s">
        <v>2</v>
      </c>
      <c r="O171" s="372" t="s">
        <v>3830</v>
      </c>
      <c r="P171" s="57"/>
      <c r="Q171" s="65">
        <f>$AYD$1089</f>
        <v>0</v>
      </c>
    </row>
    <row r="172" spans="1:20" s="61" customFormat="1" ht="15.75" customHeight="1">
      <c r="A172" s="244" t="s">
        <v>3</v>
      </c>
      <c r="B172" s="559" t="s">
        <v>3826</v>
      </c>
      <c r="C172" s="556"/>
      <c r="D172" s="555">
        <f>Punten!ARX1204</f>
        <v>1992.9</v>
      </c>
      <c r="F172" s="244" t="s">
        <v>3</v>
      </c>
      <c r="G172" s="372" t="s">
        <v>3826</v>
      </c>
      <c r="H172" s="57"/>
      <c r="I172" s="65">
        <f>Punten!ARX1204</f>
        <v>1992.9</v>
      </c>
      <c r="J172" s="244" t="s">
        <v>3</v>
      </c>
      <c r="K172" s="372" t="s">
        <v>3832</v>
      </c>
      <c r="L172" s="57"/>
      <c r="M172" s="65">
        <f>$BAO$1089</f>
        <v>0</v>
      </c>
      <c r="N172" s="244" t="s">
        <v>3</v>
      </c>
      <c r="O172" s="372" t="s">
        <v>3832</v>
      </c>
      <c r="P172" s="57"/>
      <c r="Q172" s="65">
        <f>$BAO$1089</f>
        <v>0</v>
      </c>
    </row>
    <row r="173" spans="1:20" s="61" customFormat="1" ht="15.75" customHeight="1">
      <c r="A173" s="244" t="s">
        <v>5</v>
      </c>
      <c r="B173" s="372" t="s">
        <v>3828</v>
      </c>
      <c r="C173" s="57"/>
      <c r="D173" s="65">
        <f>Punten!AVJ1204</f>
        <v>1633.6000000000001</v>
      </c>
      <c r="F173" s="244" t="s">
        <v>5</v>
      </c>
      <c r="G173" s="372" t="s">
        <v>3828</v>
      </c>
      <c r="H173" s="57"/>
      <c r="I173" s="65">
        <f>Punten!AVJ1204</f>
        <v>1633.6000000000001</v>
      </c>
      <c r="J173" s="244" t="s">
        <v>5</v>
      </c>
      <c r="K173" s="372" t="s">
        <v>3826</v>
      </c>
      <c r="L173" s="57"/>
      <c r="M173" s="65">
        <f>$BBP$1089</f>
        <v>0</v>
      </c>
      <c r="N173" s="244" t="s">
        <v>5</v>
      </c>
      <c r="O173" s="372" t="s">
        <v>3826</v>
      </c>
      <c r="P173" s="57"/>
      <c r="Q173" s="65">
        <f>$BBP$1089</f>
        <v>0</v>
      </c>
    </row>
    <row r="174" spans="1:20" s="61" customFormat="1" ht="15.75" customHeight="1">
      <c r="A174" s="244" t="s">
        <v>7</v>
      </c>
      <c r="B174" s="372" t="s">
        <v>3827</v>
      </c>
      <c r="C174" s="57"/>
      <c r="D174" s="65">
        <f>Punten!ATQ1204</f>
        <v>1583.8</v>
      </c>
      <c r="F174" s="244" t="s">
        <v>7</v>
      </c>
      <c r="G174" s="372" t="s">
        <v>3827</v>
      </c>
      <c r="H174" s="57"/>
      <c r="I174" s="65">
        <f>Punten!ATQ1204</f>
        <v>1583.8</v>
      </c>
      <c r="J174" s="244" t="s">
        <v>7</v>
      </c>
      <c r="K174" s="261" t="s">
        <v>1592</v>
      </c>
      <c r="L174" s="57"/>
      <c r="M174" s="65">
        <f>$AWT$1089</f>
        <v>0</v>
      </c>
      <c r="N174" s="244" t="s">
        <v>7</v>
      </c>
      <c r="O174" s="261" t="s">
        <v>1592</v>
      </c>
      <c r="P174" s="57"/>
      <c r="Q174" s="65">
        <f>$AWT$1089</f>
        <v>0</v>
      </c>
    </row>
    <row r="175" spans="1:20" s="61" customFormat="1" ht="15.75" customHeight="1">
      <c r="A175" s="244" t="s">
        <v>8</v>
      </c>
      <c r="B175" s="372" t="s">
        <v>27</v>
      </c>
      <c r="C175" s="57"/>
      <c r="D175" s="65">
        <f>Punten!AQN1204</f>
        <v>1577</v>
      </c>
      <c r="F175" s="244" t="s">
        <v>8</v>
      </c>
      <c r="G175" s="372" t="s">
        <v>27</v>
      </c>
      <c r="H175" s="57"/>
      <c r="I175" s="65">
        <f>Punten!AQN1204</f>
        <v>1577</v>
      </c>
      <c r="J175" s="244" t="s">
        <v>8</v>
      </c>
      <c r="K175" s="372" t="s">
        <v>3833</v>
      </c>
      <c r="L175" s="57"/>
      <c r="M175" s="65">
        <f>$BAF$1089</f>
        <v>0</v>
      </c>
      <c r="N175" s="244" t="s">
        <v>8</v>
      </c>
      <c r="O175" s="372" t="s">
        <v>3833</v>
      </c>
      <c r="P175" s="57"/>
      <c r="Q175" s="65">
        <f>$BAF$1089</f>
        <v>0</v>
      </c>
    </row>
    <row r="176" spans="1:20" s="61" customFormat="1" ht="15.75" customHeight="1">
      <c r="A176" s="244" t="s">
        <v>10</v>
      </c>
      <c r="B176" s="372" t="s">
        <v>3832</v>
      </c>
      <c r="C176" s="57"/>
      <c r="D176" s="65">
        <f>Punten!BCH1204</f>
        <v>1531.8999999999999</v>
      </c>
      <c r="F176" s="244" t="s">
        <v>10</v>
      </c>
      <c r="G176" s="372" t="s">
        <v>3832</v>
      </c>
      <c r="H176" s="57"/>
      <c r="I176" s="65">
        <f>Punten!BCH1204</f>
        <v>1531.8999999999999</v>
      </c>
      <c r="J176" s="244" t="s">
        <v>10</v>
      </c>
      <c r="K176" s="372" t="s">
        <v>3831</v>
      </c>
      <c r="L176" s="57"/>
      <c r="M176" s="65">
        <f>$BHD$1089</f>
        <v>0</v>
      </c>
      <c r="N176" s="244" t="s">
        <v>10</v>
      </c>
      <c r="O176" s="372" t="s">
        <v>3831</v>
      </c>
      <c r="P176" s="57"/>
      <c r="Q176" s="65">
        <f>$BHD$1089</f>
        <v>0</v>
      </c>
    </row>
    <row r="177" spans="1:17" ht="15">
      <c r="A177" s="244" t="s">
        <v>12</v>
      </c>
      <c r="B177" s="372" t="s">
        <v>3830</v>
      </c>
      <c r="C177" s="57"/>
      <c r="D177" s="65">
        <f>Punten!AYV1204</f>
        <v>1482.8</v>
      </c>
      <c r="F177" s="244" t="s">
        <v>12</v>
      </c>
      <c r="G177" s="372" t="s">
        <v>3830</v>
      </c>
      <c r="H177" s="57"/>
      <c r="I177" s="65">
        <f>Punten!AYV1204</f>
        <v>1482.8</v>
      </c>
      <c r="J177" s="244" t="s">
        <v>12</v>
      </c>
      <c r="K177" s="372" t="s">
        <v>27</v>
      </c>
      <c r="L177" s="57"/>
      <c r="M177" s="65">
        <f>$BCZ$1089</f>
        <v>0</v>
      </c>
      <c r="N177" s="244" t="s">
        <v>12</v>
      </c>
      <c r="O177" s="372" t="s">
        <v>27</v>
      </c>
      <c r="P177" s="57"/>
      <c r="Q177" s="65">
        <f>$BCZ$1089</f>
        <v>0</v>
      </c>
    </row>
    <row r="178" spans="1:17" ht="15">
      <c r="A178" s="244" t="s">
        <v>14</v>
      </c>
      <c r="B178" s="372" t="s">
        <v>3833</v>
      </c>
      <c r="C178" s="57"/>
      <c r="D178" s="65">
        <f>Punten!BEA1204</f>
        <v>1396.9499999999998</v>
      </c>
      <c r="F178" s="244" t="s">
        <v>14</v>
      </c>
      <c r="G178" s="372" t="s">
        <v>3833</v>
      </c>
      <c r="H178" s="57"/>
      <c r="I178" s="65">
        <f>Punten!BEA1204</f>
        <v>1396.9499999999998</v>
      </c>
      <c r="J178" s="244" t="s">
        <v>14</v>
      </c>
      <c r="K178" s="372" t="s">
        <v>3829</v>
      </c>
      <c r="L178" s="57"/>
      <c r="M178" s="65">
        <f>$BBY$1089</f>
        <v>0</v>
      </c>
      <c r="N178" s="244" t="s">
        <v>14</v>
      </c>
      <c r="O178" s="372" t="s">
        <v>3829</v>
      </c>
      <c r="P178" s="57"/>
      <c r="Q178" s="65">
        <f>$BBY$1089</f>
        <v>0</v>
      </c>
    </row>
    <row r="179" spans="1:17" ht="15">
      <c r="A179" s="244" t="s">
        <v>16</v>
      </c>
      <c r="B179" s="261" t="s">
        <v>1592</v>
      </c>
      <c r="C179" s="57"/>
      <c r="D179" s="65">
        <f>Punten!ZF1204</f>
        <v>1214.5500000000002</v>
      </c>
      <c r="F179" s="244" t="s">
        <v>16</v>
      </c>
      <c r="G179" s="261" t="s">
        <v>1592</v>
      </c>
      <c r="H179" s="57"/>
      <c r="I179" s="65">
        <f>Punten!ZF1204</f>
        <v>1214.5500000000002</v>
      </c>
      <c r="J179" s="244" t="s">
        <v>16</v>
      </c>
      <c r="K179" s="372" t="s">
        <v>3828</v>
      </c>
      <c r="L179" s="57"/>
      <c r="M179" s="65">
        <f>$BAX$1089</f>
        <v>0</v>
      </c>
      <c r="N179" s="244" t="s">
        <v>16</v>
      </c>
      <c r="O179" s="372" t="s">
        <v>3828</v>
      </c>
      <c r="P179" s="57"/>
      <c r="Q179" s="65">
        <f>$BAX$1089</f>
        <v>0</v>
      </c>
    </row>
    <row r="180" spans="1:17" ht="15">
      <c r="A180" s="244" t="s">
        <v>18</v>
      </c>
      <c r="B180" s="261" t="s">
        <v>1583</v>
      </c>
      <c r="C180" s="57"/>
      <c r="D180" s="65">
        <f>Punten!AAP1204</f>
        <v>1158.1999999999998</v>
      </c>
      <c r="F180" s="244" t="s">
        <v>18</v>
      </c>
      <c r="G180" s="261" t="s">
        <v>1583</v>
      </c>
      <c r="H180" s="57"/>
      <c r="I180" s="65">
        <f>Punten!AAP1204</f>
        <v>1158.1999999999998</v>
      </c>
      <c r="J180" s="244" t="s">
        <v>18</v>
      </c>
      <c r="K180" s="372" t="s">
        <v>3827</v>
      </c>
      <c r="L180" s="57"/>
      <c r="M180" s="65">
        <f>$AZE$1089</f>
        <v>0</v>
      </c>
      <c r="N180" s="244" t="s">
        <v>18</v>
      </c>
      <c r="O180" s="372" t="s">
        <v>3827</v>
      </c>
      <c r="P180" s="57"/>
      <c r="Q180" s="65">
        <f>$AZE$1089</f>
        <v>0</v>
      </c>
    </row>
    <row r="182" spans="1:17" ht="15.75">
      <c r="A182" s="366"/>
      <c r="B182" s="474" t="s">
        <v>3739</v>
      </c>
      <c r="C182" s="105"/>
      <c r="D182" s="236"/>
      <c r="G182" s="474" t="s">
        <v>3800</v>
      </c>
      <c r="H182" s="61"/>
      <c r="I182" s="366"/>
      <c r="J182" s="105"/>
      <c r="K182" s="474" t="s">
        <v>3801</v>
      </c>
      <c r="L182" s="72"/>
      <c r="M182" s="61"/>
      <c r="N182" s="61"/>
      <c r="O182" s="474" t="s">
        <v>3802</v>
      </c>
    </row>
    <row r="183" spans="1:17" ht="15">
      <c r="A183" s="244" t="s">
        <v>0</v>
      </c>
      <c r="B183" s="559" t="s">
        <v>3840</v>
      </c>
      <c r="C183" s="557"/>
      <c r="D183" s="555">
        <f>Punten!BCQ1204</f>
        <v>2244.1</v>
      </c>
      <c r="F183" s="244" t="s">
        <v>0</v>
      </c>
      <c r="G183" s="372" t="s">
        <v>3840</v>
      </c>
      <c r="H183" s="105"/>
      <c r="I183" s="65">
        <f>Punten!BCQ1204</f>
        <v>2244.1</v>
      </c>
      <c r="J183" s="244" t="s">
        <v>0</v>
      </c>
      <c r="K183" s="372" t="s">
        <v>3838</v>
      </c>
      <c r="L183" s="105"/>
      <c r="M183" s="65">
        <f>$AYD$1089</f>
        <v>0</v>
      </c>
      <c r="N183" s="244" t="s">
        <v>0</v>
      </c>
      <c r="O183" s="372" t="s">
        <v>3838</v>
      </c>
      <c r="P183" s="105"/>
      <c r="Q183" s="65">
        <f>$AYD$1089</f>
        <v>0</v>
      </c>
    </row>
    <row r="184" spans="1:17" ht="15">
      <c r="A184" s="244" t="s">
        <v>2</v>
      </c>
      <c r="B184" s="487" t="s">
        <v>3838</v>
      </c>
      <c r="C184" s="464"/>
      <c r="D184" s="465">
        <f>Punten!AZE1204</f>
        <v>1979.7000000000003</v>
      </c>
      <c r="F184" s="244" t="s">
        <v>2</v>
      </c>
      <c r="G184" s="372" t="s">
        <v>3838</v>
      </c>
      <c r="H184" s="105"/>
      <c r="I184" s="65">
        <f>Punten!AZE1204</f>
        <v>1979.7000000000003</v>
      </c>
      <c r="J184" s="244" t="s">
        <v>2</v>
      </c>
      <c r="K184" s="261" t="s">
        <v>1590</v>
      </c>
      <c r="L184" s="105"/>
      <c r="M184" s="65">
        <f>$BAO$1089</f>
        <v>0</v>
      </c>
      <c r="N184" s="244" t="s">
        <v>2</v>
      </c>
      <c r="O184" s="261" t="s">
        <v>1590</v>
      </c>
      <c r="P184" s="105"/>
      <c r="Q184" s="65">
        <f>$BAO$1089</f>
        <v>0</v>
      </c>
    </row>
    <row r="185" spans="1:17" ht="15">
      <c r="A185" s="244" t="s">
        <v>3</v>
      </c>
      <c r="B185" s="372" t="s">
        <v>3839</v>
      </c>
      <c r="C185" s="105"/>
      <c r="D185" s="65">
        <f>Punten!BAX1204</f>
        <v>1923</v>
      </c>
      <c r="F185" s="244" t="s">
        <v>3</v>
      </c>
      <c r="G185" s="372" t="s">
        <v>3839</v>
      </c>
      <c r="H185" s="105"/>
      <c r="I185" s="65">
        <f>Punten!BAX1204</f>
        <v>1923</v>
      </c>
      <c r="J185" s="244" t="s">
        <v>3</v>
      </c>
      <c r="K185" s="372" t="s">
        <v>3837</v>
      </c>
      <c r="L185" s="105"/>
      <c r="M185" s="65">
        <f>$BBP$1089</f>
        <v>0</v>
      </c>
      <c r="N185" s="244" t="s">
        <v>3</v>
      </c>
      <c r="O185" s="372" t="s">
        <v>3837</v>
      </c>
      <c r="P185" s="105"/>
      <c r="Q185" s="65">
        <f>$BBP$1089</f>
        <v>0</v>
      </c>
    </row>
    <row r="186" spans="1:17" ht="15">
      <c r="A186" s="244" t="s">
        <v>5</v>
      </c>
      <c r="B186" s="261" t="s">
        <v>1590</v>
      </c>
      <c r="C186" s="105"/>
      <c r="D186" s="65">
        <f>Punten!AAY1204</f>
        <v>1894.4</v>
      </c>
      <c r="F186" s="244" t="s">
        <v>5</v>
      </c>
      <c r="G186" s="261" t="s">
        <v>1590</v>
      </c>
      <c r="H186" s="105"/>
      <c r="I186" s="65">
        <f>Punten!AAY1204</f>
        <v>1894.4</v>
      </c>
      <c r="J186" s="244" t="s">
        <v>5</v>
      </c>
      <c r="K186" s="372" t="s">
        <v>3835</v>
      </c>
      <c r="L186" s="105"/>
      <c r="M186" s="65">
        <f>$AWT$1089</f>
        <v>0</v>
      </c>
      <c r="N186" s="244" t="s">
        <v>5</v>
      </c>
      <c r="O186" s="372" t="s">
        <v>3835</v>
      </c>
      <c r="P186" s="105"/>
      <c r="Q186" s="65">
        <f>$AWT$1089</f>
        <v>0</v>
      </c>
    </row>
    <row r="187" spans="1:17" ht="15">
      <c r="A187" s="244" t="s">
        <v>7</v>
      </c>
      <c r="B187" s="372" t="s">
        <v>3834</v>
      </c>
      <c r="C187" s="105"/>
      <c r="D187" s="65">
        <f>Punten!ASG1204</f>
        <v>1607.8999999999999</v>
      </c>
      <c r="F187" s="244" t="s">
        <v>7</v>
      </c>
      <c r="G187" s="372" t="s">
        <v>3834</v>
      </c>
      <c r="H187" s="105"/>
      <c r="I187" s="65">
        <f>Punten!ASG1204</f>
        <v>1607.8999999999999</v>
      </c>
      <c r="J187" s="244" t="s">
        <v>7</v>
      </c>
      <c r="K187" s="260" t="s">
        <v>2528</v>
      </c>
      <c r="L187" s="105"/>
      <c r="M187" s="65">
        <f>$BDR$1089</f>
        <v>0</v>
      </c>
      <c r="N187" s="244" t="s">
        <v>7</v>
      </c>
      <c r="O187" s="260" t="s">
        <v>2528</v>
      </c>
      <c r="P187" s="105"/>
      <c r="Q187" s="65">
        <f>$BDR$1089</f>
        <v>0</v>
      </c>
    </row>
    <row r="188" spans="1:17" ht="15">
      <c r="A188" s="244" t="s">
        <v>8</v>
      </c>
      <c r="B188" s="372" t="s">
        <v>3837</v>
      </c>
      <c r="C188" s="105"/>
      <c r="D188" s="65">
        <f>Punten!AXL1204</f>
        <v>1492.1000000000004</v>
      </c>
      <c r="F188" s="244" t="s">
        <v>8</v>
      </c>
      <c r="G188" s="372" t="s">
        <v>3837</v>
      </c>
      <c r="H188" s="105"/>
      <c r="I188" s="65">
        <f>Punten!AXL1204</f>
        <v>1492.1000000000004</v>
      </c>
      <c r="J188" s="244" t="s">
        <v>8</v>
      </c>
      <c r="K188" s="372" t="s">
        <v>3840</v>
      </c>
      <c r="L188" s="105"/>
      <c r="M188" s="65">
        <f>$BAF$1089</f>
        <v>0</v>
      </c>
      <c r="N188" s="244" t="s">
        <v>8</v>
      </c>
      <c r="O188" s="372" t="s">
        <v>3840</v>
      </c>
      <c r="P188" s="105"/>
      <c r="Q188" s="65">
        <f>$BAF$1089</f>
        <v>0</v>
      </c>
    </row>
    <row r="189" spans="1:17" ht="15">
      <c r="A189" s="244" t="s">
        <v>10</v>
      </c>
      <c r="B189" s="559" t="s">
        <v>3836</v>
      </c>
      <c r="C189" s="557"/>
      <c r="D189" s="555">
        <f>Punten!AVS1204</f>
        <v>1483.6000000000001</v>
      </c>
      <c r="F189" s="244" t="s">
        <v>10</v>
      </c>
      <c r="G189" s="372" t="s">
        <v>3836</v>
      </c>
      <c r="H189" s="105"/>
      <c r="I189" s="65">
        <f>Punten!AVS1204</f>
        <v>1483.6000000000001</v>
      </c>
      <c r="J189" s="244" t="s">
        <v>10</v>
      </c>
      <c r="K189" s="372" t="s">
        <v>1594</v>
      </c>
      <c r="L189" s="105"/>
      <c r="M189" s="65">
        <f>$BHD$1089</f>
        <v>0</v>
      </c>
      <c r="N189" s="244" t="s">
        <v>10</v>
      </c>
      <c r="O189" s="372" t="s">
        <v>1594</v>
      </c>
      <c r="P189" s="105"/>
      <c r="Q189" s="65">
        <f>$BHD$1089</f>
        <v>0</v>
      </c>
    </row>
    <row r="190" spans="1:17" ht="15">
      <c r="A190" s="244" t="s">
        <v>12</v>
      </c>
      <c r="B190" s="260" t="s">
        <v>2528</v>
      </c>
      <c r="C190" s="105"/>
      <c r="D190" s="65">
        <f>Punten!AHN1204</f>
        <v>1202.9000000000001</v>
      </c>
      <c r="F190" s="244" t="s">
        <v>12</v>
      </c>
      <c r="G190" s="260" t="s">
        <v>2528</v>
      </c>
      <c r="H190" s="105"/>
      <c r="I190" s="65">
        <f>Punten!AHN1204</f>
        <v>1202.9000000000001</v>
      </c>
      <c r="J190" s="244" t="s">
        <v>12</v>
      </c>
      <c r="K190" s="372" t="s">
        <v>3834</v>
      </c>
      <c r="L190" s="105"/>
      <c r="M190" s="65">
        <f>$BCZ$1089</f>
        <v>0</v>
      </c>
      <c r="N190" s="244" t="s">
        <v>12</v>
      </c>
      <c r="O190" s="372" t="s">
        <v>3834</v>
      </c>
      <c r="P190" s="105"/>
      <c r="Q190" s="65">
        <f>$BCZ$1089</f>
        <v>0</v>
      </c>
    </row>
    <row r="191" spans="1:17" ht="15">
      <c r="A191" s="244" t="s">
        <v>14</v>
      </c>
      <c r="B191" s="372" t="s">
        <v>3835</v>
      </c>
      <c r="C191" s="105"/>
      <c r="D191" s="65">
        <f>Punten!ATZ1204</f>
        <v>1103.3</v>
      </c>
      <c r="F191" s="244" t="s">
        <v>14</v>
      </c>
      <c r="G191" s="372" t="s">
        <v>3835</v>
      </c>
      <c r="H191" s="105"/>
      <c r="I191" s="65">
        <f>Punten!ATZ1204</f>
        <v>1103.3</v>
      </c>
      <c r="J191" s="244" t="s">
        <v>14</v>
      </c>
      <c r="K191" s="372" t="s">
        <v>3839</v>
      </c>
      <c r="L191" s="105"/>
      <c r="M191" s="65">
        <f>$BBY$1089</f>
        <v>0</v>
      </c>
      <c r="N191" s="244" t="s">
        <v>14</v>
      </c>
      <c r="O191" s="372" t="s">
        <v>3839</v>
      </c>
      <c r="P191" s="105"/>
      <c r="Q191" s="65">
        <f>$BBY$1089</f>
        <v>0</v>
      </c>
    </row>
    <row r="192" spans="1:17" ht="15">
      <c r="A192" s="244" t="s">
        <v>16</v>
      </c>
      <c r="B192" s="372" t="s">
        <v>3841</v>
      </c>
      <c r="C192" s="105"/>
      <c r="D192" s="65">
        <f>Punten!BEJ1204</f>
        <v>1066.7</v>
      </c>
      <c r="F192" s="244" t="s">
        <v>16</v>
      </c>
      <c r="G192" s="372" t="s">
        <v>3841</v>
      </c>
      <c r="H192" s="105"/>
      <c r="I192" s="65">
        <f>Punten!BEJ1204</f>
        <v>1066.7</v>
      </c>
      <c r="J192" s="244" t="s">
        <v>16</v>
      </c>
      <c r="K192" s="372" t="s">
        <v>3836</v>
      </c>
      <c r="L192" s="105"/>
      <c r="M192" s="65">
        <f>$BAX$1089</f>
        <v>0</v>
      </c>
      <c r="N192" s="244" t="s">
        <v>16</v>
      </c>
      <c r="O192" s="372" t="s">
        <v>3836</v>
      </c>
      <c r="P192" s="105"/>
      <c r="Q192" s="65">
        <f>$BAX$1089</f>
        <v>0</v>
      </c>
    </row>
    <row r="193" spans="1:17" ht="15">
      <c r="A193" s="244" t="s">
        <v>18</v>
      </c>
      <c r="B193" s="372" t="s">
        <v>1594</v>
      </c>
      <c r="C193" s="105"/>
      <c r="D193" s="65">
        <f>Punten!AQW1204</f>
        <v>879.4</v>
      </c>
      <c r="F193" s="244" t="s">
        <v>18</v>
      </c>
      <c r="G193" s="372" t="s">
        <v>1594</v>
      </c>
      <c r="H193" s="105"/>
      <c r="I193" s="65">
        <f>Punten!AQW1204</f>
        <v>879.4</v>
      </c>
      <c r="J193" s="244" t="s">
        <v>18</v>
      </c>
      <c r="K193" s="372" t="s">
        <v>3841</v>
      </c>
      <c r="L193" s="105"/>
      <c r="M193" s="65">
        <f>$AZE$1089</f>
        <v>0</v>
      </c>
      <c r="N193" s="244" t="s">
        <v>18</v>
      </c>
      <c r="O193" s="372" t="s">
        <v>3841</v>
      </c>
      <c r="P193" s="105"/>
      <c r="Q193" s="65">
        <f>$AZE$1089</f>
        <v>0</v>
      </c>
    </row>
    <row r="195" spans="1:17" ht="15.75">
      <c r="A195" s="244"/>
      <c r="B195" s="474" t="s">
        <v>3740</v>
      </c>
      <c r="C195" s="61"/>
      <c r="D195" s="65"/>
      <c r="G195" s="474" t="s">
        <v>3800</v>
      </c>
      <c r="H195" s="61"/>
      <c r="I195" s="366"/>
      <c r="J195" s="105"/>
      <c r="K195" s="474" t="s">
        <v>3801</v>
      </c>
      <c r="L195" s="72"/>
      <c r="M195" s="61"/>
      <c r="N195" s="61"/>
      <c r="O195" s="474" t="s">
        <v>3802</v>
      </c>
    </row>
    <row r="196" spans="1:17" ht="15">
      <c r="A196" s="244" t="s">
        <v>0</v>
      </c>
      <c r="B196" s="372" t="s">
        <v>3847</v>
      </c>
      <c r="C196" s="61"/>
      <c r="D196" s="65">
        <f>Punten!BBG1204</f>
        <v>2313.7000000000003</v>
      </c>
      <c r="F196" s="244" t="s">
        <v>0</v>
      </c>
      <c r="G196" s="372" t="s">
        <v>3847</v>
      </c>
      <c r="H196" s="61"/>
      <c r="I196" s="65">
        <f>Punten!BBG1204</f>
        <v>2313.7000000000003</v>
      </c>
      <c r="J196" s="244" t="s">
        <v>0</v>
      </c>
      <c r="K196" s="372" t="s">
        <v>3843</v>
      </c>
      <c r="L196" s="61"/>
      <c r="M196" s="65">
        <f>$BBP$1089</f>
        <v>0</v>
      </c>
      <c r="N196" s="244" t="s">
        <v>0</v>
      </c>
      <c r="O196" s="372" t="s">
        <v>3843</v>
      </c>
      <c r="P196" s="61"/>
      <c r="Q196" s="65">
        <f>$BBP$1089</f>
        <v>0</v>
      </c>
    </row>
    <row r="197" spans="1:17" ht="15">
      <c r="A197" s="244" t="s">
        <v>2</v>
      </c>
      <c r="B197" s="487" t="s">
        <v>3849</v>
      </c>
      <c r="C197" s="242"/>
      <c r="D197" s="465">
        <f>Punten!BES1204</f>
        <v>2152.8000000000002</v>
      </c>
      <c r="F197" s="244" t="s">
        <v>2</v>
      </c>
      <c r="G197" s="372" t="s">
        <v>3849</v>
      </c>
      <c r="H197" s="61"/>
      <c r="I197" s="65">
        <f>Punten!BES1204</f>
        <v>2152.8000000000002</v>
      </c>
      <c r="J197" s="244" t="s">
        <v>2</v>
      </c>
      <c r="K197" s="372" t="s">
        <v>3849</v>
      </c>
      <c r="L197" s="61"/>
      <c r="M197" s="65">
        <f>$BAX$1089</f>
        <v>0</v>
      </c>
      <c r="N197" s="244" t="s">
        <v>2</v>
      </c>
      <c r="O197" s="372" t="s">
        <v>3849</v>
      </c>
      <c r="P197" s="61"/>
      <c r="Q197" s="65">
        <f>$BAX$1089</f>
        <v>0</v>
      </c>
    </row>
    <row r="198" spans="1:17" ht="15">
      <c r="A198" s="244" t="s">
        <v>3</v>
      </c>
      <c r="B198" s="559" t="s">
        <v>3848</v>
      </c>
      <c r="C198" s="554"/>
      <c r="D198" s="555">
        <f>Punten!BCZ1204</f>
        <v>2023.1999999999996</v>
      </c>
      <c r="F198" s="244" t="s">
        <v>3</v>
      </c>
      <c r="G198" s="372" t="s">
        <v>3848</v>
      </c>
      <c r="H198" s="61"/>
      <c r="I198" s="65">
        <f>Punten!BCZ1204</f>
        <v>2023.1999999999996</v>
      </c>
      <c r="J198" s="244" t="s">
        <v>3</v>
      </c>
      <c r="K198" s="105" t="s">
        <v>2073</v>
      </c>
      <c r="L198" s="61"/>
      <c r="M198" s="65">
        <f>$AYD$1089</f>
        <v>0</v>
      </c>
      <c r="N198" s="244" t="s">
        <v>3</v>
      </c>
      <c r="O198" s="105" t="s">
        <v>2073</v>
      </c>
      <c r="P198" s="61"/>
      <c r="Q198" s="65">
        <f>$AYD$1089</f>
        <v>0</v>
      </c>
    </row>
    <row r="199" spans="1:17" ht="15">
      <c r="A199" s="244" t="s">
        <v>5</v>
      </c>
      <c r="B199" s="559" t="s">
        <v>3846</v>
      </c>
      <c r="C199" s="554"/>
      <c r="D199" s="555">
        <f>Punten!AZN1204</f>
        <v>2019.9999999999998</v>
      </c>
      <c r="F199" s="244" t="s">
        <v>5</v>
      </c>
      <c r="G199" s="372" t="s">
        <v>3846</v>
      </c>
      <c r="H199" s="61"/>
      <c r="I199" s="65">
        <f>Punten!AZN1204</f>
        <v>2019.9999999999998</v>
      </c>
      <c r="J199" s="244" t="s">
        <v>5</v>
      </c>
      <c r="K199" s="372" t="s">
        <v>3844</v>
      </c>
      <c r="L199" s="61"/>
      <c r="M199" s="65">
        <f>$AWT$1089</f>
        <v>0</v>
      </c>
      <c r="N199" s="244" t="s">
        <v>5</v>
      </c>
      <c r="O199" s="372" t="s">
        <v>3844</v>
      </c>
      <c r="P199" s="61"/>
      <c r="Q199" s="65">
        <f>$AWT$1089</f>
        <v>0</v>
      </c>
    </row>
    <row r="200" spans="1:17" ht="15">
      <c r="A200" s="244" t="s">
        <v>7</v>
      </c>
      <c r="B200" s="559" t="s">
        <v>3845</v>
      </c>
      <c r="C200" s="554"/>
      <c r="D200" s="555">
        <f>Punten!AXU1204</f>
        <v>1953.6000000000008</v>
      </c>
      <c r="F200" s="244" t="s">
        <v>7</v>
      </c>
      <c r="G200" s="372" t="s">
        <v>3845</v>
      </c>
      <c r="H200" s="61"/>
      <c r="I200" s="65">
        <f>Punten!AXU1204</f>
        <v>1953.6000000000008</v>
      </c>
      <c r="J200" s="244" t="s">
        <v>7</v>
      </c>
      <c r="K200" s="260" t="s">
        <v>3167</v>
      </c>
      <c r="L200" s="61"/>
      <c r="M200" s="65">
        <f>$BDR$1089</f>
        <v>0</v>
      </c>
      <c r="N200" s="244" t="s">
        <v>7</v>
      </c>
      <c r="O200" s="260" t="s">
        <v>3167</v>
      </c>
      <c r="P200" s="61"/>
      <c r="Q200" s="65">
        <f>$BDR$1089</f>
        <v>0</v>
      </c>
    </row>
    <row r="201" spans="1:17" ht="15">
      <c r="A201" s="244" t="s">
        <v>8</v>
      </c>
      <c r="B201" s="105" t="s">
        <v>2073</v>
      </c>
      <c r="C201" s="61"/>
      <c r="D201" s="65">
        <f>Punten!AMS1204</f>
        <v>1847.8000000000002</v>
      </c>
      <c r="F201" s="244" t="s">
        <v>8</v>
      </c>
      <c r="G201" s="105" t="s">
        <v>2073</v>
      </c>
      <c r="H201" s="61"/>
      <c r="I201" s="65">
        <f>Punten!AMS1204</f>
        <v>1847.8000000000002</v>
      </c>
      <c r="J201" s="244" t="s">
        <v>8</v>
      </c>
      <c r="K201" s="372" t="s">
        <v>3845</v>
      </c>
      <c r="L201" s="61"/>
      <c r="M201" s="65">
        <f>$BAF$1089</f>
        <v>0</v>
      </c>
      <c r="N201" s="244" t="s">
        <v>8</v>
      </c>
      <c r="O201" s="372" t="s">
        <v>3845</v>
      </c>
      <c r="P201" s="61"/>
      <c r="Q201" s="65">
        <f>$BAF$1089</f>
        <v>0</v>
      </c>
    </row>
    <row r="202" spans="1:17" ht="15">
      <c r="A202" s="244" t="s">
        <v>10</v>
      </c>
      <c r="B202" s="372" t="s">
        <v>3843</v>
      </c>
      <c r="C202" s="61"/>
      <c r="D202" s="65">
        <f>Punten!AUI1204</f>
        <v>1807.9999999999998</v>
      </c>
      <c r="F202" s="244" t="s">
        <v>10</v>
      </c>
      <c r="G202" s="372" t="s">
        <v>3843</v>
      </c>
      <c r="H202" s="61"/>
      <c r="I202" s="65">
        <f>Punten!AUI1204</f>
        <v>1807.9999999999998</v>
      </c>
      <c r="J202" s="244" t="s">
        <v>10</v>
      </c>
      <c r="K202" s="372" t="s">
        <v>3846</v>
      </c>
      <c r="L202" s="61"/>
      <c r="M202" s="65">
        <f>$BHD$1089</f>
        <v>0</v>
      </c>
      <c r="N202" s="244" t="s">
        <v>10</v>
      </c>
      <c r="O202" s="372" t="s">
        <v>3846</v>
      </c>
      <c r="P202" s="61"/>
      <c r="Q202" s="65">
        <f>$BHD$1089</f>
        <v>0</v>
      </c>
    </row>
    <row r="203" spans="1:17" ht="15">
      <c r="A203" s="244" t="s">
        <v>12</v>
      </c>
      <c r="B203" s="372" t="s">
        <v>3842</v>
      </c>
      <c r="C203" s="61"/>
      <c r="D203" s="65">
        <f>Punten!ASP1204</f>
        <v>1778.9</v>
      </c>
      <c r="F203" s="244" t="s">
        <v>12</v>
      </c>
      <c r="G203" s="372" t="s">
        <v>3842</v>
      </c>
      <c r="H203" s="61"/>
      <c r="I203" s="65">
        <f>Punten!ASP1204</f>
        <v>1778.9</v>
      </c>
      <c r="J203" s="244" t="s">
        <v>12</v>
      </c>
      <c r="K203" s="372" t="s">
        <v>3842</v>
      </c>
      <c r="L203" s="61"/>
      <c r="M203" s="65">
        <f>$BAO$1089</f>
        <v>0</v>
      </c>
      <c r="N203" s="244" t="s">
        <v>12</v>
      </c>
      <c r="O203" s="372" t="s">
        <v>3842</v>
      </c>
      <c r="P203" s="61"/>
      <c r="Q203" s="65">
        <f>$BAO$1089</f>
        <v>0</v>
      </c>
    </row>
    <row r="204" spans="1:17" ht="15">
      <c r="A204" s="244" t="s">
        <v>14</v>
      </c>
      <c r="B204" s="372" t="s">
        <v>3844</v>
      </c>
      <c r="C204" s="61"/>
      <c r="D204" s="65">
        <f>Punten!AWB1204</f>
        <v>1418.6</v>
      </c>
      <c r="F204" s="244" t="s">
        <v>14</v>
      </c>
      <c r="G204" s="372" t="s">
        <v>3844</v>
      </c>
      <c r="H204" s="61"/>
      <c r="I204" s="65">
        <f>Punten!AWB1204</f>
        <v>1418.6</v>
      </c>
      <c r="J204" s="244" t="s">
        <v>14</v>
      </c>
      <c r="K204" s="372" t="s">
        <v>3847</v>
      </c>
      <c r="L204" s="61"/>
      <c r="M204" s="65">
        <f>$BCZ$1089</f>
        <v>0</v>
      </c>
      <c r="N204" s="244" t="s">
        <v>14</v>
      </c>
      <c r="O204" s="372" t="s">
        <v>3847</v>
      </c>
      <c r="P204" s="61"/>
      <c r="Q204" s="65">
        <f>$BCZ$1089</f>
        <v>0</v>
      </c>
    </row>
    <row r="205" spans="1:17" ht="15">
      <c r="A205" s="244" t="s">
        <v>16</v>
      </c>
      <c r="B205" s="260" t="s">
        <v>3167</v>
      </c>
      <c r="C205" s="61"/>
      <c r="D205" s="65">
        <f>Punten!APV1204</f>
        <v>973.29999999999984</v>
      </c>
      <c r="F205" s="244" t="s">
        <v>16</v>
      </c>
      <c r="G205" s="260" t="s">
        <v>3167</v>
      </c>
      <c r="H205" s="61"/>
      <c r="I205" s="65">
        <f>Punten!APV1204</f>
        <v>973.29999999999984</v>
      </c>
      <c r="J205" s="244" t="s">
        <v>16</v>
      </c>
      <c r="K205" s="372" t="s">
        <v>3848</v>
      </c>
      <c r="L205" s="61"/>
      <c r="M205" s="65">
        <f>$BBY$1089</f>
        <v>0</v>
      </c>
      <c r="N205" s="244" t="s">
        <v>16</v>
      </c>
      <c r="O205" s="372" t="s">
        <v>3848</v>
      </c>
      <c r="P205" s="61"/>
      <c r="Q205" s="65">
        <f>$BBY$1089</f>
        <v>0</v>
      </c>
    </row>
    <row r="207" spans="1:17" ht="15.75">
      <c r="A207" s="228"/>
      <c r="B207" s="474" t="s">
        <v>3741</v>
      </c>
      <c r="C207" s="61"/>
      <c r="D207" s="65"/>
      <c r="G207" s="474" t="s">
        <v>3800</v>
      </c>
      <c r="H207" s="61"/>
      <c r="I207" s="366"/>
      <c r="J207" s="105"/>
      <c r="K207" s="474" t="s">
        <v>3801</v>
      </c>
      <c r="L207" s="72"/>
      <c r="M207" s="61"/>
      <c r="N207" s="61"/>
      <c r="O207" s="474" t="s">
        <v>3802</v>
      </c>
    </row>
    <row r="208" spans="1:17" ht="15">
      <c r="A208" s="244" t="s">
        <v>0</v>
      </c>
      <c r="B208" s="559" t="s">
        <v>3855</v>
      </c>
      <c r="C208" s="554"/>
      <c r="D208" s="555">
        <f>Punten!AZW1204</f>
        <v>2546.9</v>
      </c>
      <c r="F208" s="244" t="s">
        <v>0</v>
      </c>
      <c r="G208" s="372" t="s">
        <v>3855</v>
      </c>
      <c r="H208" s="61"/>
      <c r="I208" s="65">
        <f>Punten!AZW1204</f>
        <v>2546.9</v>
      </c>
      <c r="J208" s="244" t="s">
        <v>0</v>
      </c>
      <c r="K208" s="105" t="s">
        <v>2077</v>
      </c>
      <c r="L208" s="61"/>
      <c r="M208" s="65">
        <f>$BDR$1089</f>
        <v>0</v>
      </c>
      <c r="N208" s="244" t="s">
        <v>0</v>
      </c>
      <c r="O208" s="105" t="s">
        <v>2077</v>
      </c>
      <c r="P208" s="61"/>
      <c r="Q208" s="65">
        <f>$BDR$1089</f>
        <v>0</v>
      </c>
    </row>
    <row r="209" spans="1:17" ht="15">
      <c r="A209" s="244" t="s">
        <v>2</v>
      </c>
      <c r="B209" s="487" t="s">
        <v>3853</v>
      </c>
      <c r="C209" s="242"/>
      <c r="D209" s="465">
        <f>Punten!AWK1204</f>
        <v>2008.0000000000005</v>
      </c>
      <c r="F209" s="244" t="s">
        <v>2</v>
      </c>
      <c r="G209" s="372" t="s">
        <v>3853</v>
      </c>
      <c r="H209" s="61"/>
      <c r="I209" s="65">
        <f>Punten!AWK1204</f>
        <v>2008.0000000000005</v>
      </c>
      <c r="J209" s="244" t="s">
        <v>2</v>
      </c>
      <c r="K209" s="372" t="s">
        <v>3857</v>
      </c>
      <c r="L209" s="61"/>
      <c r="M209" s="65">
        <f>$BBY$1089</f>
        <v>0</v>
      </c>
      <c r="N209" s="244" t="s">
        <v>2</v>
      </c>
      <c r="O209" s="372" t="s">
        <v>3857</v>
      </c>
      <c r="P209" s="61"/>
      <c r="Q209" s="65">
        <f>$BBY$1089</f>
        <v>0</v>
      </c>
    </row>
    <row r="210" spans="1:17" ht="15">
      <c r="A210" s="244" t="s">
        <v>3</v>
      </c>
      <c r="B210" s="372" t="s">
        <v>3856</v>
      </c>
      <c r="C210" s="61"/>
      <c r="D210" s="65">
        <f>Punten!BBP1204</f>
        <v>1959.2999999999997</v>
      </c>
      <c r="F210" s="244" t="s">
        <v>3</v>
      </c>
      <c r="G210" s="372" t="s">
        <v>3856</v>
      </c>
      <c r="H210" s="61"/>
      <c r="I210" s="65">
        <f>Punten!BBP1204</f>
        <v>1959.2999999999997</v>
      </c>
      <c r="J210" s="244" t="s">
        <v>3</v>
      </c>
      <c r="K210" s="372" t="s">
        <v>3851</v>
      </c>
      <c r="L210" s="61"/>
      <c r="M210" s="65">
        <f>$BAO$1089</f>
        <v>0</v>
      </c>
      <c r="N210" s="244" t="s">
        <v>3</v>
      </c>
      <c r="O210" s="372" t="s">
        <v>3851</v>
      </c>
      <c r="P210" s="61"/>
      <c r="Q210" s="65">
        <f>$BAO$1089</f>
        <v>0</v>
      </c>
    </row>
    <row r="211" spans="1:17" ht="15">
      <c r="A211" s="244" t="s">
        <v>5</v>
      </c>
      <c r="B211" s="372" t="s">
        <v>4071</v>
      </c>
      <c r="C211" s="61"/>
      <c r="D211" s="65">
        <f>Punten!BFB1204</f>
        <v>1948.2999999999997</v>
      </c>
      <c r="F211" s="244" t="s">
        <v>5</v>
      </c>
      <c r="G211" s="372" t="s">
        <v>4071</v>
      </c>
      <c r="H211" s="61"/>
      <c r="I211" s="65">
        <f>Punten!BFB1204</f>
        <v>1948.2999999999997</v>
      </c>
      <c r="J211" s="244" t="s">
        <v>5</v>
      </c>
      <c r="K211" s="372" t="s">
        <v>3854</v>
      </c>
      <c r="L211" s="61"/>
      <c r="M211" s="65">
        <f>$BAF$1089</f>
        <v>0</v>
      </c>
      <c r="N211" s="244" t="s">
        <v>5</v>
      </c>
      <c r="O211" s="372" t="s">
        <v>3854</v>
      </c>
      <c r="P211" s="61"/>
      <c r="Q211" s="65">
        <f>$BAF$1089</f>
        <v>0</v>
      </c>
    </row>
    <row r="212" spans="1:17" ht="15">
      <c r="A212" s="244" t="s">
        <v>7</v>
      </c>
      <c r="B212" s="372" t="s">
        <v>3854</v>
      </c>
      <c r="C212" s="61"/>
      <c r="D212" s="65">
        <f>Punten!AYD1204</f>
        <v>1720.5</v>
      </c>
      <c r="F212" s="244" t="s">
        <v>7</v>
      </c>
      <c r="G212" s="372" t="s">
        <v>3854</v>
      </c>
      <c r="H212" s="61"/>
      <c r="I212" s="65">
        <f>Punten!AYD1204</f>
        <v>1720.5</v>
      </c>
      <c r="J212" s="244" t="s">
        <v>7</v>
      </c>
      <c r="K212" s="372" t="s">
        <v>3853</v>
      </c>
      <c r="L212" s="61"/>
      <c r="M212" s="65">
        <f>$AWT$1089</f>
        <v>0</v>
      </c>
      <c r="N212" s="244" t="s">
        <v>7</v>
      </c>
      <c r="O212" s="372" t="s">
        <v>3853</v>
      </c>
      <c r="P212" s="61"/>
      <c r="Q212" s="65">
        <f>$AWT$1089</f>
        <v>0</v>
      </c>
    </row>
    <row r="213" spans="1:17" ht="15">
      <c r="A213" s="244" t="s">
        <v>8</v>
      </c>
      <c r="B213" s="559" t="s">
        <v>3857</v>
      </c>
      <c r="C213" s="554"/>
      <c r="D213" s="555">
        <f>Punten!BDI1204</f>
        <v>1690</v>
      </c>
      <c r="F213" s="244" t="s">
        <v>8</v>
      </c>
      <c r="G213" s="372" t="s">
        <v>3857</v>
      </c>
      <c r="H213" s="61"/>
      <c r="I213" s="65">
        <f>Punten!BDI1204</f>
        <v>1690</v>
      </c>
      <c r="J213" s="244" t="s">
        <v>8</v>
      </c>
      <c r="K213" s="372" t="s">
        <v>4071</v>
      </c>
      <c r="L213" s="61"/>
      <c r="M213" s="65">
        <f>$BAX$1089</f>
        <v>0</v>
      </c>
      <c r="N213" s="244" t="s">
        <v>8</v>
      </c>
      <c r="O213" s="372" t="s">
        <v>4071</v>
      </c>
      <c r="P213" s="61"/>
      <c r="Q213" s="65">
        <f>$BAX$1089</f>
        <v>0</v>
      </c>
    </row>
    <row r="214" spans="1:17" ht="15">
      <c r="A214" s="244" t="s">
        <v>10</v>
      </c>
      <c r="B214" s="372" t="s">
        <v>3850</v>
      </c>
      <c r="C214" s="61"/>
      <c r="D214" s="65">
        <f>Punten!ARF1204</f>
        <v>1557.5999999999997</v>
      </c>
      <c r="F214" s="244" t="s">
        <v>10</v>
      </c>
      <c r="G214" s="372" t="s">
        <v>3850</v>
      </c>
      <c r="H214" s="61"/>
      <c r="I214" s="65">
        <f>Punten!ARF1204</f>
        <v>1557.5999999999997</v>
      </c>
      <c r="J214" s="244" t="s">
        <v>10</v>
      </c>
      <c r="K214" s="372" t="s">
        <v>3855</v>
      </c>
      <c r="L214" s="61"/>
      <c r="M214" s="65">
        <f>$BHD$1089</f>
        <v>0</v>
      </c>
      <c r="N214" s="244" t="s">
        <v>10</v>
      </c>
      <c r="O214" s="372" t="s">
        <v>3855</v>
      </c>
      <c r="P214" s="61"/>
      <c r="Q214" s="65">
        <f>$BHD$1089</f>
        <v>0</v>
      </c>
    </row>
    <row r="215" spans="1:17" ht="15">
      <c r="A215" s="244" t="s">
        <v>12</v>
      </c>
      <c r="B215" s="372" t="s">
        <v>3851</v>
      </c>
      <c r="C215" s="61"/>
      <c r="D215" s="65">
        <f>Punten!ASY1204</f>
        <v>1551.3</v>
      </c>
      <c r="F215" s="244" t="s">
        <v>12</v>
      </c>
      <c r="G215" s="372" t="s">
        <v>3851</v>
      </c>
      <c r="H215" s="61"/>
      <c r="I215" s="65">
        <f>Punten!ASY1204</f>
        <v>1551.3</v>
      </c>
      <c r="J215" s="244" t="s">
        <v>12</v>
      </c>
      <c r="K215" s="372" t="s">
        <v>3852</v>
      </c>
      <c r="L215" s="61"/>
      <c r="M215" s="65">
        <f>$BBP$1089</f>
        <v>0</v>
      </c>
      <c r="N215" s="244" t="s">
        <v>12</v>
      </c>
      <c r="O215" s="372" t="s">
        <v>3852</v>
      </c>
      <c r="P215" s="61"/>
      <c r="Q215" s="65">
        <f>$BBP$1089</f>
        <v>0</v>
      </c>
    </row>
    <row r="216" spans="1:17" ht="15">
      <c r="A216" s="244" t="s">
        <v>14</v>
      </c>
      <c r="B216" s="105" t="s">
        <v>2077</v>
      </c>
      <c r="C216" s="61"/>
      <c r="D216" s="65">
        <f>Punten!YN1204</f>
        <v>1304.6000000000001</v>
      </c>
      <c r="F216" s="244" t="s">
        <v>14</v>
      </c>
      <c r="G216" s="105" t="s">
        <v>2077</v>
      </c>
      <c r="H216" s="61"/>
      <c r="I216" s="65">
        <f>Punten!YN1204</f>
        <v>1304.6000000000001</v>
      </c>
      <c r="J216" s="244" t="s">
        <v>14</v>
      </c>
      <c r="K216" s="372" t="s">
        <v>3850</v>
      </c>
      <c r="L216" s="61"/>
      <c r="M216" s="65">
        <f>$AYD$1089</f>
        <v>0</v>
      </c>
      <c r="N216" s="244" t="s">
        <v>14</v>
      </c>
      <c r="O216" s="372" t="s">
        <v>3850</v>
      </c>
      <c r="P216" s="61"/>
      <c r="Q216" s="65">
        <f>$AYD$1089</f>
        <v>0</v>
      </c>
    </row>
    <row r="217" spans="1:17" ht="15">
      <c r="A217" s="244" t="s">
        <v>16</v>
      </c>
      <c r="B217" s="372" t="s">
        <v>3852</v>
      </c>
      <c r="C217" s="61"/>
      <c r="D217" s="65">
        <f>Punten!AUR1204</f>
        <v>991.60000000000014</v>
      </c>
      <c r="F217" s="244" t="s">
        <v>16</v>
      </c>
      <c r="G217" s="372" t="s">
        <v>3852</v>
      </c>
      <c r="H217" s="61"/>
      <c r="I217" s="65">
        <f>Punten!AUR1204</f>
        <v>991.60000000000014</v>
      </c>
      <c r="J217" s="244" t="s">
        <v>16</v>
      </c>
      <c r="K217" s="372" t="s">
        <v>3856</v>
      </c>
      <c r="L217" s="61"/>
      <c r="M217" s="65">
        <f>$BCZ$1089</f>
        <v>0</v>
      </c>
      <c r="N217" s="244" t="s">
        <v>16</v>
      </c>
      <c r="O217" s="372" t="s">
        <v>3856</v>
      </c>
      <c r="P217" s="61"/>
      <c r="Q217" s="65">
        <f>$BCZ$1089</f>
        <v>0</v>
      </c>
    </row>
  </sheetData>
  <sortState xmlns:xlrd2="http://schemas.microsoft.com/office/spreadsheetml/2017/richdata2" ref="G208:I217">
    <sortCondition descending="1" ref="I208:I217"/>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HJ1472"/>
  <sheetViews>
    <sheetView zoomScale="75" zoomScaleNormal="75" workbookViewId="0">
      <selection sqref="A1:XFD374"/>
    </sheetView>
  </sheetViews>
  <sheetFormatPr defaultRowHeight="12.75"/>
  <cols>
    <col min="1" max="1" width="9.42578125" style="173" customWidth="1"/>
    <col min="2" max="12" width="9.42578125" customWidth="1"/>
    <col min="13" max="13" width="10.5703125" customWidth="1"/>
    <col min="14" max="126" width="9.42578125" customWidth="1"/>
    <col min="127" max="127" width="9.42578125" style="10" customWidth="1"/>
    <col min="128" max="181" width="9.42578125" customWidth="1"/>
  </cols>
  <sheetData>
    <row r="1" spans="1:30" s="380" customFormat="1" ht="26.25">
      <c r="A1" s="386" t="s">
        <v>3235</v>
      </c>
      <c r="B1" s="379"/>
      <c r="C1" s="379"/>
      <c r="D1" s="379"/>
      <c r="E1" s="379"/>
      <c r="F1" s="379"/>
      <c r="G1" s="379"/>
      <c r="H1" s="379"/>
      <c r="I1" s="379"/>
      <c r="J1" s="379"/>
      <c r="K1" s="379"/>
      <c r="L1" s="379"/>
      <c r="M1" s="379"/>
      <c r="N1" s="379"/>
      <c r="O1" s="379"/>
      <c r="P1" s="379"/>
      <c r="Q1" s="379"/>
      <c r="R1" s="379"/>
      <c r="S1" s="379"/>
      <c r="T1" s="379"/>
      <c r="U1" s="379"/>
      <c r="V1" s="379"/>
      <c r="W1" s="379"/>
      <c r="X1" s="379"/>
      <c r="Y1" s="379"/>
    </row>
    <row r="2" spans="1:30" ht="21">
      <c r="A2" s="387"/>
      <c r="B2" s="377"/>
      <c r="C2" s="377"/>
      <c r="D2" s="377"/>
      <c r="E2" s="377"/>
      <c r="F2" s="377"/>
      <c r="G2" s="377"/>
      <c r="H2" s="377"/>
      <c r="I2" s="377"/>
      <c r="J2" s="377"/>
      <c r="K2" s="377"/>
      <c r="L2" s="377"/>
      <c r="M2" s="377"/>
      <c r="N2" s="377"/>
      <c r="O2" s="377"/>
      <c r="P2" s="377"/>
      <c r="Q2" s="377"/>
      <c r="R2" s="377"/>
      <c r="S2" s="377"/>
      <c r="T2" s="377"/>
      <c r="U2" s="377"/>
      <c r="V2" s="377"/>
      <c r="W2" s="377"/>
      <c r="X2" s="377"/>
      <c r="Y2" s="377"/>
    </row>
    <row r="3" spans="1:30" ht="15">
      <c r="A3" s="492" t="s">
        <v>1667</v>
      </c>
      <c r="B3" s="28"/>
      <c r="C3" s="28"/>
      <c r="E3" s="492" t="s">
        <v>1668</v>
      </c>
      <c r="F3" s="28"/>
      <c r="G3" s="28"/>
      <c r="I3" s="492" t="s">
        <v>1669</v>
      </c>
      <c r="J3" s="28"/>
      <c r="K3" s="28"/>
      <c r="M3" s="492" t="s">
        <v>1670</v>
      </c>
      <c r="N3" s="28"/>
      <c r="O3" s="28"/>
      <c r="Q3" s="492" t="s">
        <v>4347</v>
      </c>
      <c r="R3" s="28"/>
      <c r="S3" s="28"/>
      <c r="U3" s="492" t="s">
        <v>4348</v>
      </c>
      <c r="V3" s="28"/>
      <c r="W3" s="28"/>
      <c r="Y3" s="492" t="s">
        <v>4349</v>
      </c>
      <c r="Z3" s="28"/>
      <c r="AA3" s="28"/>
      <c r="AC3" s="492" t="s">
        <v>4350</v>
      </c>
    </row>
    <row r="4" spans="1:30" s="300" customFormat="1" ht="18">
      <c r="A4" s="494" t="s">
        <v>3236</v>
      </c>
      <c r="B4" s="28"/>
      <c r="C4" s="28"/>
      <c r="D4"/>
      <c r="E4" s="494" t="s">
        <v>4443</v>
      </c>
      <c r="F4" s="28"/>
      <c r="G4" s="28"/>
      <c r="H4"/>
      <c r="I4" s="493" t="s">
        <v>4461</v>
      </c>
      <c r="J4" s="28"/>
      <c r="K4" s="28"/>
      <c r="L4"/>
      <c r="M4" s="494" t="s">
        <v>4430</v>
      </c>
      <c r="N4" s="28"/>
      <c r="O4" s="28"/>
      <c r="P4"/>
      <c r="Q4" s="493" t="s">
        <v>3237</v>
      </c>
      <c r="R4" s="28"/>
      <c r="S4" s="28"/>
      <c r="T4"/>
      <c r="U4" s="493" t="s">
        <v>4445</v>
      </c>
      <c r="V4" s="28"/>
      <c r="W4" s="28"/>
      <c r="X4"/>
      <c r="Y4" s="494" t="s">
        <v>3238</v>
      </c>
      <c r="Z4" s="28"/>
      <c r="AA4" s="28"/>
      <c r="AB4"/>
      <c r="AC4" s="493" t="s">
        <v>1701</v>
      </c>
      <c r="AD4"/>
    </row>
    <row r="5" spans="1:30" ht="14.25">
      <c r="A5" s="493" t="s">
        <v>2116</v>
      </c>
      <c r="B5" s="28"/>
      <c r="C5" s="28"/>
      <c r="E5" s="494" t="s">
        <v>1693</v>
      </c>
      <c r="F5" s="28"/>
      <c r="G5" s="28"/>
      <c r="I5" s="493" t="s">
        <v>4462</v>
      </c>
      <c r="J5" s="28"/>
      <c r="K5" s="28"/>
      <c r="M5" s="493" t="s">
        <v>4414</v>
      </c>
      <c r="N5" s="28"/>
      <c r="O5" s="28"/>
      <c r="Q5" s="493" t="s">
        <v>4399</v>
      </c>
      <c r="R5" s="28"/>
      <c r="S5" s="28"/>
      <c r="U5" s="493" t="s">
        <v>4474</v>
      </c>
      <c r="V5" s="28"/>
      <c r="W5" s="28"/>
      <c r="Y5" s="494" t="s">
        <v>4481</v>
      </c>
      <c r="Z5" s="28"/>
      <c r="AA5" s="28"/>
      <c r="AC5" s="494" t="s">
        <v>2118</v>
      </c>
    </row>
    <row r="6" spans="1:30" ht="14.25">
      <c r="A6" s="494" t="s">
        <v>1688</v>
      </c>
      <c r="B6" s="28"/>
      <c r="C6" s="28"/>
      <c r="E6" s="494" t="s">
        <v>3240</v>
      </c>
      <c r="F6" s="28"/>
      <c r="G6" s="28"/>
      <c r="I6" s="494" t="s">
        <v>3239</v>
      </c>
      <c r="J6" s="28"/>
      <c r="K6" s="28"/>
      <c r="M6" s="493" t="s">
        <v>4422</v>
      </c>
      <c r="N6" s="28"/>
      <c r="O6" s="28"/>
      <c r="Q6" s="494" t="s">
        <v>4394</v>
      </c>
      <c r="R6" s="28"/>
      <c r="S6" s="28"/>
      <c r="U6" s="494" t="s">
        <v>2754</v>
      </c>
      <c r="V6" s="28"/>
      <c r="W6" s="28"/>
      <c r="Y6" s="493" t="s">
        <v>1692</v>
      </c>
      <c r="Z6" s="28"/>
      <c r="AA6" s="28"/>
      <c r="AC6" s="494" t="s">
        <v>4448</v>
      </c>
    </row>
    <row r="7" spans="1:30" ht="14.25">
      <c r="A7" s="493" t="s">
        <v>4425</v>
      </c>
      <c r="B7" s="28"/>
      <c r="C7" s="28"/>
      <c r="E7" s="494" t="s">
        <v>3243</v>
      </c>
      <c r="F7" s="28"/>
      <c r="G7" s="28"/>
      <c r="I7" s="494" t="s">
        <v>4463</v>
      </c>
      <c r="J7" s="28"/>
      <c r="K7" s="28"/>
      <c r="M7" s="493" t="s">
        <v>4437</v>
      </c>
      <c r="N7" s="28"/>
      <c r="O7" s="28"/>
      <c r="Q7" s="493" t="s">
        <v>3241</v>
      </c>
      <c r="R7" s="28"/>
      <c r="S7" s="28"/>
      <c r="U7" s="493" t="s">
        <v>4475</v>
      </c>
      <c r="V7" s="28"/>
      <c r="W7" s="28"/>
      <c r="Y7" s="493" t="s">
        <v>4482</v>
      </c>
      <c r="Z7" s="28"/>
      <c r="AA7" s="28"/>
      <c r="AC7" s="494" t="s">
        <v>4439</v>
      </c>
    </row>
    <row r="8" spans="1:30" ht="14.25">
      <c r="A8" s="494" t="s">
        <v>2758</v>
      </c>
      <c r="B8" s="28"/>
      <c r="C8" s="28"/>
      <c r="E8" s="494" t="s">
        <v>3242</v>
      </c>
      <c r="F8" s="28"/>
      <c r="G8" s="28"/>
      <c r="I8" s="494" t="s">
        <v>2122</v>
      </c>
      <c r="J8" s="28"/>
      <c r="K8" s="28"/>
      <c r="M8" s="494" t="s">
        <v>4405</v>
      </c>
      <c r="N8" s="28"/>
      <c r="O8" s="28"/>
      <c r="Q8" s="493" t="s">
        <v>4469</v>
      </c>
      <c r="R8" s="28"/>
      <c r="S8" s="28"/>
      <c r="U8" s="494" t="s">
        <v>4397</v>
      </c>
      <c r="V8" s="28"/>
      <c r="W8" s="28"/>
      <c r="Y8" s="493" t="s">
        <v>4483</v>
      </c>
      <c r="Z8" s="28"/>
      <c r="AA8" s="28"/>
      <c r="AC8" s="494" t="s">
        <v>4488</v>
      </c>
    </row>
    <row r="9" spans="1:30" ht="14.25">
      <c r="A9" s="494" t="s">
        <v>4454</v>
      </c>
      <c r="B9" s="28"/>
      <c r="C9" s="28"/>
      <c r="E9" s="494" t="s">
        <v>4458</v>
      </c>
      <c r="F9" s="28"/>
      <c r="G9" s="28"/>
      <c r="I9" s="493" t="s">
        <v>4395</v>
      </c>
      <c r="J9" s="28"/>
      <c r="K9" s="28"/>
      <c r="M9" s="493" t="s">
        <v>1702</v>
      </c>
      <c r="N9" s="28"/>
      <c r="O9" s="28"/>
      <c r="Q9" s="493" t="s">
        <v>4407</v>
      </c>
      <c r="R9" s="28"/>
      <c r="S9" s="28"/>
      <c r="U9" s="494" t="s">
        <v>3250</v>
      </c>
      <c r="V9" s="28"/>
      <c r="W9" s="28"/>
      <c r="Y9" s="493" t="s">
        <v>4484</v>
      </c>
      <c r="Z9" s="28"/>
      <c r="AA9" s="28"/>
      <c r="AC9" s="494" t="s">
        <v>4489</v>
      </c>
    </row>
    <row r="10" spans="1:30" ht="14.25">
      <c r="A10" s="494" t="s">
        <v>4431</v>
      </c>
      <c r="B10" s="28"/>
      <c r="C10" s="28"/>
      <c r="E10" s="494" t="s">
        <v>3245</v>
      </c>
      <c r="F10" s="28"/>
      <c r="G10" s="28"/>
      <c r="I10" s="494" t="s">
        <v>4433</v>
      </c>
      <c r="J10" s="28"/>
      <c r="K10" s="28"/>
      <c r="M10" s="493" t="s">
        <v>4406</v>
      </c>
      <c r="N10" s="28"/>
      <c r="O10" s="28"/>
      <c r="Q10" s="494" t="s">
        <v>4408</v>
      </c>
      <c r="R10" s="28"/>
      <c r="S10" s="28"/>
      <c r="U10" s="493" t="s">
        <v>4426</v>
      </c>
      <c r="V10" s="28"/>
      <c r="W10" s="28"/>
      <c r="Y10" s="494" t="s">
        <v>4485</v>
      </c>
      <c r="Z10" s="28"/>
      <c r="AA10" s="28"/>
      <c r="AC10" s="493" t="s">
        <v>2119</v>
      </c>
    </row>
    <row r="11" spans="1:30" ht="14.25">
      <c r="A11" s="494" t="s">
        <v>3244</v>
      </c>
      <c r="B11" s="28"/>
      <c r="C11" s="28"/>
      <c r="E11" s="493" t="s">
        <v>4449</v>
      </c>
      <c r="F11" s="28"/>
      <c r="G11" s="28"/>
      <c r="I11" s="493" t="s">
        <v>2759</v>
      </c>
      <c r="J11" s="28"/>
      <c r="K11" s="28"/>
      <c r="M11" s="493" t="s">
        <v>4444</v>
      </c>
      <c r="N11" s="28"/>
      <c r="O11" s="28"/>
      <c r="Q11" s="494" t="s">
        <v>4470</v>
      </c>
      <c r="R11" s="28"/>
      <c r="S11" s="28"/>
      <c r="U11" s="493" t="s">
        <v>4476</v>
      </c>
      <c r="V11" s="28"/>
      <c r="W11" s="28"/>
      <c r="Y11" s="494" t="s">
        <v>4415</v>
      </c>
      <c r="Z11" s="28"/>
      <c r="AA11" s="28"/>
      <c r="AC11" s="494" t="s">
        <v>3248</v>
      </c>
    </row>
    <row r="12" spans="1:30" ht="14.25">
      <c r="A12" s="493" t="s">
        <v>1700</v>
      </c>
      <c r="B12" s="28"/>
      <c r="C12" s="28"/>
      <c r="E12" s="493" t="s">
        <v>4423</v>
      </c>
      <c r="F12" s="28"/>
      <c r="G12" s="28"/>
      <c r="I12" s="493" t="s">
        <v>4464</v>
      </c>
      <c r="J12" s="28"/>
      <c r="K12" s="28"/>
      <c r="M12" s="493" t="s">
        <v>4396</v>
      </c>
      <c r="N12" s="28"/>
      <c r="O12" s="28"/>
      <c r="Q12" s="493" t="s">
        <v>1690</v>
      </c>
      <c r="R12" s="28"/>
      <c r="S12" s="28"/>
      <c r="U12" s="494" t="s">
        <v>4477</v>
      </c>
      <c r="V12" s="28"/>
      <c r="W12" s="28"/>
      <c r="Y12" s="493" t="s">
        <v>2753</v>
      </c>
      <c r="Z12" s="28"/>
      <c r="AA12" s="28"/>
      <c r="AC12" s="493" t="s">
        <v>4450</v>
      </c>
    </row>
    <row r="13" spans="1:30" ht="14.25">
      <c r="A13" s="494" t="s">
        <v>4432</v>
      </c>
      <c r="B13" s="28"/>
      <c r="C13" s="28"/>
      <c r="E13" s="493" t="s">
        <v>3246</v>
      </c>
      <c r="F13" s="28"/>
      <c r="G13" s="28"/>
      <c r="I13" s="493" t="s">
        <v>1694</v>
      </c>
      <c r="J13" s="28"/>
      <c r="K13" s="28"/>
      <c r="M13" s="494" t="s">
        <v>2121</v>
      </c>
      <c r="N13" s="28"/>
      <c r="O13" s="28"/>
      <c r="Q13" s="493" t="s">
        <v>4400</v>
      </c>
      <c r="R13" s="28"/>
      <c r="S13" s="28"/>
      <c r="U13" s="493" t="s">
        <v>4418</v>
      </c>
      <c r="V13" s="28"/>
      <c r="W13" s="28"/>
      <c r="Y13" s="493" t="s">
        <v>4438</v>
      </c>
      <c r="Z13" s="28"/>
      <c r="AA13" s="28"/>
      <c r="AC13" s="493" t="s">
        <v>4391</v>
      </c>
    </row>
    <row r="14" spans="1:30" ht="14.25">
      <c r="A14" s="493" t="s">
        <v>2120</v>
      </c>
      <c r="B14" s="28"/>
      <c r="C14" s="28"/>
      <c r="E14" s="494" t="s">
        <v>4416</v>
      </c>
      <c r="F14" s="28"/>
      <c r="G14" s="28"/>
      <c r="I14" s="493" t="s">
        <v>4398</v>
      </c>
      <c r="J14" s="28"/>
      <c r="K14" s="28"/>
      <c r="M14" s="493" t="s">
        <v>4465</v>
      </c>
      <c r="N14" s="28"/>
      <c r="O14" s="28"/>
      <c r="Q14" s="494" t="s">
        <v>4471</v>
      </c>
      <c r="R14" s="28"/>
      <c r="S14" s="28"/>
      <c r="U14" s="494" t="s">
        <v>4478</v>
      </c>
      <c r="V14" s="28"/>
      <c r="W14" s="28"/>
      <c r="Y14" s="493" t="s">
        <v>4409</v>
      </c>
      <c r="Z14" s="28"/>
      <c r="AA14" s="28"/>
      <c r="AC14" s="493" t="s">
        <v>4490</v>
      </c>
    </row>
    <row r="15" spans="1:30" ht="14.25">
      <c r="A15" s="494" t="s">
        <v>4455</v>
      </c>
      <c r="B15" s="28"/>
      <c r="C15" s="28"/>
      <c r="E15" s="493" t="s">
        <v>4451</v>
      </c>
      <c r="F15" s="28"/>
      <c r="G15" s="28"/>
      <c r="I15" s="493" t="s">
        <v>4410</v>
      </c>
      <c r="J15" s="28"/>
      <c r="K15" s="28"/>
      <c r="M15" s="493" t="s">
        <v>1686</v>
      </c>
      <c r="N15" s="28"/>
      <c r="O15" s="28"/>
      <c r="Q15" s="493" t="s">
        <v>4427</v>
      </c>
      <c r="R15" s="28"/>
      <c r="S15" s="28"/>
      <c r="U15" s="493" t="s">
        <v>4447</v>
      </c>
      <c r="V15" s="28"/>
      <c r="W15" s="28"/>
      <c r="Y15" s="493" t="s">
        <v>3249</v>
      </c>
      <c r="Z15" s="28"/>
      <c r="AA15" s="28"/>
      <c r="AC15" s="493" t="s">
        <v>4402</v>
      </c>
    </row>
    <row r="16" spans="1:30" ht="14.25">
      <c r="A16" s="493" t="s">
        <v>4386</v>
      </c>
      <c r="B16" s="28"/>
      <c r="C16" s="28"/>
      <c r="E16" s="493" t="s">
        <v>4424</v>
      </c>
      <c r="F16" s="28"/>
      <c r="G16" s="28"/>
      <c r="I16" s="494" t="s">
        <v>4387</v>
      </c>
      <c r="J16" s="28"/>
      <c r="K16" s="28"/>
      <c r="M16" s="494" t="s">
        <v>4401</v>
      </c>
      <c r="N16" s="28"/>
      <c r="O16" s="28"/>
      <c r="Q16" s="494" t="s">
        <v>2760</v>
      </c>
      <c r="R16" s="28"/>
      <c r="S16" s="28"/>
      <c r="U16" s="493" t="s">
        <v>1696</v>
      </c>
      <c r="V16" s="28"/>
      <c r="W16" s="28"/>
      <c r="Y16" s="493" t="s">
        <v>4446</v>
      </c>
      <c r="Z16" s="28"/>
      <c r="AA16" s="28"/>
      <c r="AC16" s="494" t="s">
        <v>4491</v>
      </c>
    </row>
    <row r="17" spans="1:29" ht="14.25">
      <c r="A17" s="494" t="s">
        <v>3247</v>
      </c>
      <c r="B17" s="28"/>
      <c r="C17" s="28"/>
      <c r="E17" s="493" t="s">
        <v>2123</v>
      </c>
      <c r="F17" s="28"/>
      <c r="G17" s="28"/>
      <c r="I17" s="493" t="s">
        <v>2757</v>
      </c>
      <c r="J17" s="28"/>
      <c r="K17" s="28"/>
      <c r="M17" s="494" t="s">
        <v>4417</v>
      </c>
      <c r="N17" s="28"/>
      <c r="O17" s="28"/>
      <c r="Q17" s="493" t="s">
        <v>4472</v>
      </c>
      <c r="R17" s="28"/>
      <c r="S17" s="28"/>
      <c r="U17" s="493" t="s">
        <v>4479</v>
      </c>
      <c r="V17" s="28"/>
      <c r="W17" s="28"/>
      <c r="Y17" s="494" t="s">
        <v>1689</v>
      </c>
      <c r="Z17" s="28"/>
      <c r="AA17" s="28"/>
      <c r="AC17" s="493" t="s">
        <v>3255</v>
      </c>
    </row>
    <row r="18" spans="1:29" ht="14.25">
      <c r="A18" s="493" t="s">
        <v>4440</v>
      </c>
      <c r="B18" s="28"/>
      <c r="C18" s="28"/>
      <c r="E18" s="493" t="s">
        <v>4459</v>
      </c>
      <c r="F18" s="28"/>
      <c r="G18" s="28"/>
      <c r="I18" s="494" t="s">
        <v>4419</v>
      </c>
      <c r="J18" s="28"/>
      <c r="K18" s="28"/>
      <c r="M18" s="494" t="s">
        <v>3251</v>
      </c>
      <c r="N18" s="28"/>
      <c r="O18" s="28"/>
      <c r="Q18" s="494" t="s">
        <v>4473</v>
      </c>
      <c r="R18" s="28"/>
      <c r="S18" s="28"/>
      <c r="U18" s="494" t="s">
        <v>3256</v>
      </c>
      <c r="V18" s="28"/>
      <c r="W18" s="28"/>
      <c r="Y18" s="494" t="s">
        <v>4486</v>
      </c>
      <c r="Z18" s="28"/>
      <c r="AA18" s="28"/>
      <c r="AC18" s="494" t="s">
        <v>3258</v>
      </c>
    </row>
    <row r="19" spans="1:29" ht="14.25">
      <c r="A19" s="493" t="s">
        <v>4434</v>
      </c>
      <c r="B19" s="28"/>
      <c r="C19" s="28"/>
      <c r="E19" s="493" t="s">
        <v>4452</v>
      </c>
      <c r="F19" s="28"/>
      <c r="G19" s="28"/>
      <c r="I19" s="493" t="s">
        <v>4403</v>
      </c>
      <c r="J19" s="28"/>
      <c r="K19" s="28"/>
      <c r="M19" s="493" t="s">
        <v>3254</v>
      </c>
      <c r="N19" s="28"/>
      <c r="O19" s="28"/>
      <c r="Q19" s="494" t="s">
        <v>1695</v>
      </c>
      <c r="R19" s="28"/>
      <c r="S19" s="28"/>
      <c r="U19" s="493" t="s">
        <v>4480</v>
      </c>
      <c r="V19" s="28"/>
      <c r="W19" s="28"/>
      <c r="Y19" s="494" t="s">
        <v>3253</v>
      </c>
      <c r="Z19" s="28"/>
      <c r="AA19" s="28"/>
      <c r="AC19" s="493" t="s">
        <v>4492</v>
      </c>
    </row>
    <row r="20" spans="1:29" ht="14.25">
      <c r="A20" s="493" t="s">
        <v>3259</v>
      </c>
      <c r="B20" s="28"/>
      <c r="C20" s="28"/>
      <c r="E20" s="494" t="s">
        <v>1687</v>
      </c>
      <c r="F20" s="28"/>
      <c r="G20" s="28"/>
      <c r="I20" s="493" t="s">
        <v>3263</v>
      </c>
      <c r="J20" s="28"/>
      <c r="K20" s="28"/>
      <c r="M20" s="494" t="s">
        <v>4466</v>
      </c>
      <c r="N20" s="28"/>
      <c r="O20" s="28"/>
      <c r="Q20" s="493" t="s">
        <v>4428</v>
      </c>
      <c r="R20" s="28"/>
      <c r="S20" s="28"/>
      <c r="U20" s="494" t="s">
        <v>4453</v>
      </c>
      <c r="V20" s="28"/>
      <c r="W20" s="28"/>
      <c r="Y20" s="494" t="s">
        <v>3252</v>
      </c>
      <c r="Z20" s="28"/>
      <c r="AA20" s="28"/>
      <c r="AC20" s="494" t="s">
        <v>4493</v>
      </c>
    </row>
    <row r="21" spans="1:29" ht="14.25">
      <c r="A21" s="493" t="s">
        <v>4456</v>
      </c>
      <c r="B21" s="28"/>
      <c r="C21" s="28"/>
      <c r="E21" s="493" t="s">
        <v>4460</v>
      </c>
      <c r="F21" s="28"/>
      <c r="G21" s="28"/>
      <c r="I21" s="494" t="s">
        <v>4436</v>
      </c>
      <c r="J21" s="28"/>
      <c r="K21" s="28"/>
      <c r="M21" s="494" t="s">
        <v>3257</v>
      </c>
      <c r="N21" s="28"/>
      <c r="O21" s="28"/>
      <c r="Q21" s="494" t="s">
        <v>1691</v>
      </c>
      <c r="R21" s="28"/>
      <c r="S21" s="28"/>
      <c r="U21" s="494" t="s">
        <v>3842</v>
      </c>
      <c r="V21" s="28"/>
      <c r="W21" s="28"/>
      <c r="Y21" s="493" t="s">
        <v>4404</v>
      </c>
      <c r="Z21" s="28"/>
      <c r="AA21" s="28"/>
      <c r="AC21" s="493" t="s">
        <v>4494</v>
      </c>
    </row>
    <row r="22" spans="1:29" ht="14.25">
      <c r="A22" s="493" t="s">
        <v>4457</v>
      </c>
      <c r="B22" s="28"/>
      <c r="C22" s="28"/>
      <c r="E22" s="494" t="s">
        <v>3260</v>
      </c>
      <c r="F22" s="28"/>
      <c r="G22" s="28"/>
      <c r="I22" s="494" t="s">
        <v>4421</v>
      </c>
      <c r="J22" s="28"/>
      <c r="K22" s="28"/>
      <c r="M22" s="494" t="s">
        <v>4467</v>
      </c>
      <c r="N22" s="28"/>
      <c r="O22" s="28"/>
      <c r="Q22" s="494" t="s">
        <v>3261</v>
      </c>
      <c r="R22" s="28"/>
      <c r="S22" s="28"/>
      <c r="U22" s="494" t="s">
        <v>2756</v>
      </c>
      <c r="V22" s="28"/>
      <c r="W22" s="28"/>
      <c r="Y22" s="493" t="s">
        <v>2755</v>
      </c>
      <c r="Z22" s="28"/>
      <c r="AA22" s="28"/>
      <c r="AC22" s="493" t="s">
        <v>4495</v>
      </c>
    </row>
    <row r="23" spans="1:29" ht="14.25">
      <c r="A23" s="494" t="s">
        <v>4413</v>
      </c>
      <c r="B23" s="28"/>
      <c r="C23" s="28"/>
      <c r="E23" s="493" t="s">
        <v>4441</v>
      </c>
      <c r="F23" s="28"/>
      <c r="G23" s="28"/>
      <c r="I23" s="494" t="s">
        <v>4429</v>
      </c>
      <c r="J23" s="28"/>
      <c r="K23" s="28"/>
      <c r="M23" s="494" t="s">
        <v>4411</v>
      </c>
      <c r="N23" s="28"/>
      <c r="O23" s="28"/>
      <c r="Q23" s="493" t="s">
        <v>4442</v>
      </c>
      <c r="R23" s="28"/>
      <c r="S23" s="28"/>
      <c r="U23" s="494" t="s">
        <v>3262</v>
      </c>
      <c r="V23" s="28"/>
      <c r="W23" s="28"/>
      <c r="Y23" s="494" t="s">
        <v>4390</v>
      </c>
      <c r="Z23" s="28"/>
      <c r="AA23" s="28"/>
      <c r="AC23" s="494" t="s">
        <v>4496</v>
      </c>
    </row>
    <row r="24" spans="1:29" ht="14.25">
      <c r="A24" s="493" t="s">
        <v>4420</v>
      </c>
      <c r="B24" s="28"/>
      <c r="C24" s="28"/>
      <c r="E24" s="493" t="s">
        <v>4435</v>
      </c>
      <c r="F24" s="28"/>
      <c r="G24" s="28"/>
      <c r="I24" s="494" t="s">
        <v>1697</v>
      </c>
      <c r="J24" s="28"/>
      <c r="K24" s="28"/>
      <c r="M24" s="493" t="s">
        <v>4468</v>
      </c>
      <c r="N24" s="28"/>
      <c r="O24" s="28"/>
      <c r="Q24" s="494" t="s">
        <v>4388</v>
      </c>
      <c r="R24" s="28"/>
      <c r="S24" s="28"/>
      <c r="U24" s="493" t="s">
        <v>4389</v>
      </c>
      <c r="V24" s="28"/>
      <c r="W24" s="28"/>
      <c r="Y24" s="494" t="s">
        <v>4487</v>
      </c>
      <c r="Z24" s="28"/>
      <c r="AA24" s="28"/>
      <c r="AC24" s="493" t="s">
        <v>4412</v>
      </c>
    </row>
    <row r="25" spans="1:29" ht="15">
      <c r="A25" s="388"/>
      <c r="P25" s="28"/>
      <c r="T25" s="28"/>
      <c r="U25" s="28"/>
      <c r="V25" s="28"/>
      <c r="W25" s="28"/>
      <c r="X25" s="28"/>
      <c r="Y25" s="28"/>
      <c r="Z25" s="28"/>
      <c r="AA25" s="28"/>
      <c r="AB25" s="28"/>
      <c r="AC25" s="28"/>
    </row>
    <row r="26" spans="1:29" ht="15">
      <c r="A26" s="388" t="s">
        <v>4627</v>
      </c>
      <c r="P26" s="28"/>
      <c r="T26" s="28"/>
      <c r="U26" s="28"/>
      <c r="V26" s="28"/>
      <c r="W26" s="28"/>
      <c r="X26" s="28"/>
      <c r="Y26" s="28"/>
      <c r="Z26" s="28"/>
      <c r="AA26" s="28"/>
      <c r="AB26" s="28"/>
      <c r="AC26" s="28"/>
    </row>
    <row r="27" spans="1:29" ht="15">
      <c r="A27" s="388" t="s">
        <v>3264</v>
      </c>
      <c r="P27" s="28"/>
      <c r="T27" s="28"/>
      <c r="U27" s="28"/>
      <c r="V27" s="28"/>
      <c r="W27" s="28"/>
      <c r="X27" s="28"/>
      <c r="Y27" s="28"/>
      <c r="Z27" s="28"/>
      <c r="AA27" s="28"/>
      <c r="AB27" s="28"/>
      <c r="AC27" s="28"/>
    </row>
    <row r="28" spans="1:29" ht="15">
      <c r="A28" s="388"/>
      <c r="P28" s="28"/>
      <c r="T28" s="28"/>
      <c r="U28" s="28"/>
      <c r="V28" s="28"/>
      <c r="W28" s="28"/>
      <c r="X28" s="28"/>
      <c r="Y28" s="28"/>
      <c r="Z28" s="28"/>
      <c r="AA28" s="28"/>
      <c r="AB28" s="28"/>
      <c r="AC28" s="28"/>
    </row>
    <row r="29" spans="1:29" ht="15">
      <c r="A29" s="388"/>
      <c r="P29" s="28"/>
      <c r="T29" s="28"/>
      <c r="U29" s="28"/>
      <c r="V29" s="28"/>
      <c r="W29" s="28"/>
      <c r="X29" s="28"/>
      <c r="Y29" s="28"/>
      <c r="Z29" s="28"/>
      <c r="AA29" s="28"/>
      <c r="AB29" s="28"/>
      <c r="AC29" s="28"/>
    </row>
    <row r="30" spans="1:29" ht="14.25">
      <c r="A30" s="389" t="s">
        <v>3265</v>
      </c>
      <c r="V30" s="28"/>
      <c r="W30" s="28"/>
      <c r="X30" s="28"/>
      <c r="Y30" s="28"/>
      <c r="Z30" s="28"/>
      <c r="AA30" s="28"/>
      <c r="AB30" s="28"/>
      <c r="AC30" s="28"/>
    </row>
    <row r="31" spans="1:29" ht="15.75">
      <c r="A31" s="390" t="s">
        <v>3266</v>
      </c>
      <c r="H31" s="107" t="s">
        <v>4249</v>
      </c>
      <c r="P31" s="381" t="s">
        <v>3267</v>
      </c>
      <c r="Q31" s="382"/>
      <c r="V31" s="28"/>
      <c r="W31" s="28"/>
      <c r="X31" s="28"/>
      <c r="Y31" s="28"/>
      <c r="Z31" s="28"/>
      <c r="AA31" s="28"/>
      <c r="AB31" s="28"/>
      <c r="AC31" s="28"/>
    </row>
    <row r="32" spans="1:29" ht="15">
      <c r="A32" s="391" t="s">
        <v>4227</v>
      </c>
      <c r="V32" s="28"/>
      <c r="W32" s="28"/>
      <c r="X32" s="28"/>
      <c r="Y32" s="28"/>
      <c r="Z32" s="28"/>
      <c r="AA32" s="28"/>
      <c r="AB32" s="28"/>
      <c r="AC32" s="28"/>
    </row>
    <row r="33" spans="1:29" ht="15">
      <c r="A33" s="391" t="s">
        <v>4228</v>
      </c>
      <c r="H33" s="107" t="s">
        <v>4248</v>
      </c>
      <c r="P33" s="107" t="s">
        <v>4278</v>
      </c>
      <c r="S33" s="107" t="s">
        <v>3268</v>
      </c>
      <c r="V33" s="107" t="s">
        <v>1671</v>
      </c>
      <c r="X33" s="28"/>
      <c r="Y33" s="28"/>
      <c r="Z33" s="28"/>
      <c r="AA33" s="28"/>
      <c r="AB33" s="28"/>
      <c r="AC33" s="28"/>
    </row>
    <row r="34" spans="1:29" ht="15">
      <c r="A34" s="391" t="s">
        <v>4229</v>
      </c>
      <c r="H34" s="391" t="s">
        <v>4247</v>
      </c>
      <c r="P34" t="s">
        <v>4279</v>
      </c>
      <c r="Q34" s="183" t="s">
        <v>4342</v>
      </c>
      <c r="S34" s="183" t="s">
        <v>4364</v>
      </c>
      <c r="T34" t="s">
        <v>1674</v>
      </c>
      <c r="V34" s="183" t="s">
        <v>1682</v>
      </c>
      <c r="W34" s="183" t="s">
        <v>4342</v>
      </c>
      <c r="X34" s="28"/>
      <c r="Y34" s="28"/>
      <c r="Z34" s="28"/>
      <c r="AA34" s="28"/>
      <c r="AB34" s="28"/>
      <c r="AC34" s="28"/>
    </row>
    <row r="35" spans="1:29" ht="15">
      <c r="A35" s="391" t="s">
        <v>4230</v>
      </c>
      <c r="P35" t="s">
        <v>4287</v>
      </c>
      <c r="Q35" s="183" t="s">
        <v>4313</v>
      </c>
      <c r="S35" s="183" t="s">
        <v>4365</v>
      </c>
      <c r="T35" t="s">
        <v>1675</v>
      </c>
      <c r="V35" s="183" t="s">
        <v>2115</v>
      </c>
      <c r="W35" s="183" t="s">
        <v>4313</v>
      </c>
      <c r="X35" s="28"/>
      <c r="Y35" s="28"/>
      <c r="Z35" s="28"/>
      <c r="AA35" s="28"/>
      <c r="AB35" s="28"/>
      <c r="AC35" s="28"/>
    </row>
    <row r="36" spans="1:29" ht="15">
      <c r="A36" s="391" t="s">
        <v>4231</v>
      </c>
      <c r="H36" s="107" t="s">
        <v>4251</v>
      </c>
      <c r="P36" t="s">
        <v>4295</v>
      </c>
      <c r="Q36" s="183" t="s">
        <v>4314</v>
      </c>
      <c r="S36" s="183" t="s">
        <v>4366</v>
      </c>
      <c r="T36" t="s">
        <v>1676</v>
      </c>
      <c r="V36" s="183" t="s">
        <v>4380</v>
      </c>
      <c r="W36" s="183" t="s">
        <v>4314</v>
      </c>
    </row>
    <row r="37" spans="1:29" ht="15">
      <c r="A37" s="391" t="s">
        <v>4232</v>
      </c>
      <c r="H37" s="227" t="s">
        <v>4250</v>
      </c>
      <c r="P37" t="s">
        <v>4303</v>
      </c>
      <c r="Q37" s="183" t="s">
        <v>4315</v>
      </c>
      <c r="S37" s="183" t="s">
        <v>4367</v>
      </c>
      <c r="T37" t="s">
        <v>1677</v>
      </c>
      <c r="V37" s="183" t="s">
        <v>4381</v>
      </c>
      <c r="W37" s="183" t="s">
        <v>4315</v>
      </c>
    </row>
    <row r="38" spans="1:29" ht="15">
      <c r="A38" s="391" t="s">
        <v>4233</v>
      </c>
      <c r="H38" s="227" t="s">
        <v>4256</v>
      </c>
      <c r="P38" t="s">
        <v>4280</v>
      </c>
      <c r="Q38" s="183" t="s">
        <v>4316</v>
      </c>
      <c r="S38" s="183" t="s">
        <v>4368</v>
      </c>
      <c r="T38" t="s">
        <v>1681</v>
      </c>
      <c r="V38" s="183" t="s">
        <v>4382</v>
      </c>
      <c r="W38" s="183" t="s">
        <v>4316</v>
      </c>
    </row>
    <row r="39" spans="1:29" ht="15">
      <c r="A39" s="391" t="s">
        <v>4234</v>
      </c>
      <c r="H39" s="227" t="s">
        <v>4252</v>
      </c>
      <c r="P39" t="s">
        <v>4288</v>
      </c>
      <c r="Q39" s="183" t="s">
        <v>4317</v>
      </c>
      <c r="S39" s="183" t="s">
        <v>4369</v>
      </c>
      <c r="T39" t="s">
        <v>1678</v>
      </c>
      <c r="V39" s="183" t="s">
        <v>4383</v>
      </c>
      <c r="W39" s="183" t="s">
        <v>4317</v>
      </c>
    </row>
    <row r="40" spans="1:29" ht="15">
      <c r="A40" s="391" t="s">
        <v>4235</v>
      </c>
      <c r="H40" s="227" t="s">
        <v>4253</v>
      </c>
      <c r="P40" t="s">
        <v>4296</v>
      </c>
      <c r="Q40" s="183" t="s">
        <v>4318</v>
      </c>
      <c r="S40" s="183" t="s">
        <v>4370</v>
      </c>
      <c r="T40" t="s">
        <v>1679</v>
      </c>
      <c r="V40" s="183" t="s">
        <v>4384</v>
      </c>
      <c r="W40" s="183" t="s">
        <v>4318</v>
      </c>
    </row>
    <row r="41" spans="1:29" ht="15">
      <c r="A41" s="391" t="s">
        <v>4236</v>
      </c>
      <c r="H41" s="227" t="s">
        <v>4254</v>
      </c>
      <c r="P41" t="s">
        <v>4304</v>
      </c>
      <c r="Q41" s="183" t="s">
        <v>4319</v>
      </c>
      <c r="S41" s="183" t="s">
        <v>4371</v>
      </c>
      <c r="T41" t="s">
        <v>1680</v>
      </c>
      <c r="V41" s="183" t="s">
        <v>4385</v>
      </c>
      <c r="W41" s="183" t="s">
        <v>4319</v>
      </c>
    </row>
    <row r="42" spans="1:29" s="227" customFormat="1" ht="15">
      <c r="A42" s="391" t="s">
        <v>4237</v>
      </c>
      <c r="B42"/>
      <c r="C42"/>
      <c r="D42"/>
      <c r="E42"/>
      <c r="F42"/>
      <c r="G42"/>
      <c r="H42" s="227" t="s">
        <v>4255</v>
      </c>
      <c r="I42"/>
      <c r="J42"/>
      <c r="K42"/>
      <c r="L42"/>
      <c r="M42"/>
      <c r="N42"/>
      <c r="O42"/>
      <c r="P42" t="s">
        <v>4281</v>
      </c>
      <c r="Q42" s="183" t="s">
        <v>4320</v>
      </c>
      <c r="S42" s="183" t="s">
        <v>4372</v>
      </c>
      <c r="T42" t="s">
        <v>3269</v>
      </c>
      <c r="V42"/>
      <c r="W42"/>
    </row>
    <row r="43" spans="1:29" s="227" customFormat="1" ht="15">
      <c r="A43" s="391" t="s">
        <v>4238</v>
      </c>
      <c r="B43"/>
      <c r="C43"/>
      <c r="D43"/>
      <c r="E43"/>
      <c r="F43"/>
      <c r="G43"/>
      <c r="I43"/>
      <c r="J43"/>
      <c r="K43"/>
      <c r="L43"/>
      <c r="M43"/>
      <c r="N43"/>
      <c r="O43"/>
      <c r="P43" t="s">
        <v>4289</v>
      </c>
      <c r="Q43" s="183" t="s">
        <v>4321</v>
      </c>
      <c r="S43" s="183" t="s">
        <v>4373</v>
      </c>
      <c r="T43" t="s">
        <v>3270</v>
      </c>
      <c r="V43" s="107" t="s">
        <v>1672</v>
      </c>
      <c r="W43" s="28"/>
    </row>
    <row r="44" spans="1:29" s="227" customFormat="1" ht="15">
      <c r="A44" s="391" t="s">
        <v>4239</v>
      </c>
      <c r="B44"/>
      <c r="C44"/>
      <c r="D44"/>
      <c r="E44"/>
      <c r="F44"/>
      <c r="G44"/>
      <c r="H44" s="107" t="s">
        <v>4257</v>
      </c>
      <c r="I44"/>
      <c r="J44"/>
      <c r="K44"/>
      <c r="L44"/>
      <c r="M44"/>
      <c r="N44"/>
      <c r="O44"/>
      <c r="P44" t="s">
        <v>4297</v>
      </c>
      <c r="Q44" s="183" t="s">
        <v>4322</v>
      </c>
      <c r="S44" s="183" t="s">
        <v>4374</v>
      </c>
      <c r="T44" t="s">
        <v>3271</v>
      </c>
      <c r="V44" s="183" t="s">
        <v>4343</v>
      </c>
      <c r="W44" t="s">
        <v>1674</v>
      </c>
    </row>
    <row r="45" spans="1:29" s="227" customFormat="1" ht="15">
      <c r="A45" s="391" t="s">
        <v>4240</v>
      </c>
      <c r="B45"/>
      <c r="C45"/>
      <c r="D45"/>
      <c r="E45"/>
      <c r="F45"/>
      <c r="G45"/>
      <c r="H45" s="227" t="s">
        <v>4263</v>
      </c>
      <c r="I45"/>
      <c r="J45"/>
      <c r="K45"/>
      <c r="L45"/>
      <c r="M45"/>
      <c r="N45"/>
      <c r="O45"/>
      <c r="P45" t="s">
        <v>4305</v>
      </c>
      <c r="Q45" s="183" t="s">
        <v>4323</v>
      </c>
      <c r="S45" s="183" t="s">
        <v>4375</v>
      </c>
      <c r="T45" t="s">
        <v>3272</v>
      </c>
      <c r="V45" s="183" t="s">
        <v>4344</v>
      </c>
      <c r="W45" t="s">
        <v>1675</v>
      </c>
    </row>
    <row r="46" spans="1:29" s="227" customFormat="1" ht="15">
      <c r="A46" s="391" t="s">
        <v>4241</v>
      </c>
      <c r="B46"/>
      <c r="C46"/>
      <c r="D46"/>
      <c r="E46"/>
      <c r="F46"/>
      <c r="G46"/>
      <c r="H46" s="227" t="s">
        <v>4269</v>
      </c>
      <c r="I46"/>
      <c r="J46"/>
      <c r="K46"/>
      <c r="L46"/>
      <c r="M46"/>
      <c r="N46"/>
      <c r="O46"/>
      <c r="P46" t="s">
        <v>4282</v>
      </c>
      <c r="Q46" s="183" t="s">
        <v>4324</v>
      </c>
      <c r="S46" s="183" t="s">
        <v>4376</v>
      </c>
      <c r="T46" t="s">
        <v>3273</v>
      </c>
      <c r="V46" s="183" t="s">
        <v>4345</v>
      </c>
      <c r="W46" t="s">
        <v>1676</v>
      </c>
    </row>
    <row r="47" spans="1:29" s="227" customFormat="1" ht="15">
      <c r="A47" s="391" t="s">
        <v>4242</v>
      </c>
      <c r="B47"/>
      <c r="C47"/>
      <c r="D47"/>
      <c r="E47"/>
      <c r="F47"/>
      <c r="G47"/>
      <c r="I47"/>
      <c r="J47"/>
      <c r="K47"/>
      <c r="L47"/>
      <c r="M47"/>
      <c r="N47"/>
      <c r="O47"/>
      <c r="P47" t="s">
        <v>4290</v>
      </c>
      <c r="Q47" s="183" t="s">
        <v>4325</v>
      </c>
      <c r="S47" s="183" t="s">
        <v>4377</v>
      </c>
      <c r="T47" t="s">
        <v>3274</v>
      </c>
      <c r="V47" s="183" t="s">
        <v>4346</v>
      </c>
      <c r="W47" t="s">
        <v>1677</v>
      </c>
    </row>
    <row r="48" spans="1:29" s="227" customFormat="1" ht="15">
      <c r="A48" s="391" t="s">
        <v>4243</v>
      </c>
      <c r="B48"/>
      <c r="C48"/>
      <c r="D48"/>
      <c r="E48"/>
      <c r="F48"/>
      <c r="G48"/>
      <c r="H48" s="107" t="s">
        <v>4264</v>
      </c>
      <c r="I48"/>
      <c r="J48"/>
      <c r="K48"/>
      <c r="L48"/>
      <c r="M48"/>
      <c r="N48"/>
      <c r="O48"/>
      <c r="P48" t="s">
        <v>4298</v>
      </c>
      <c r="Q48" s="183" t="s">
        <v>4326</v>
      </c>
      <c r="S48" s="183" t="s">
        <v>4378</v>
      </c>
      <c r="T48" t="s">
        <v>3275</v>
      </c>
      <c r="V48"/>
      <c r="W48"/>
    </row>
    <row r="49" spans="1:23" s="227" customFormat="1" ht="15">
      <c r="A49" s="391" t="s">
        <v>4244</v>
      </c>
      <c r="B49"/>
      <c r="C49"/>
      <c r="D49"/>
      <c r="E49"/>
      <c r="F49"/>
      <c r="G49"/>
      <c r="H49" s="227" t="s">
        <v>4258</v>
      </c>
      <c r="I49"/>
      <c r="J49"/>
      <c r="K49"/>
      <c r="L49"/>
      <c r="M49"/>
      <c r="N49"/>
      <c r="O49"/>
      <c r="P49" t="s">
        <v>4306</v>
      </c>
      <c r="Q49" s="183" t="s">
        <v>4327</v>
      </c>
      <c r="S49" s="183" t="s">
        <v>4379</v>
      </c>
      <c r="T49" t="s">
        <v>3276</v>
      </c>
      <c r="V49" s="107" t="s">
        <v>1672</v>
      </c>
      <c r="W49"/>
    </row>
    <row r="50" spans="1:23" s="227" customFormat="1" ht="15">
      <c r="A50" s="391" t="s">
        <v>4245</v>
      </c>
      <c r="B50"/>
      <c r="C50"/>
      <c r="D50"/>
      <c r="E50"/>
      <c r="F50"/>
      <c r="G50"/>
      <c r="H50" s="227" t="s">
        <v>4259</v>
      </c>
      <c r="I50"/>
      <c r="J50"/>
      <c r="K50"/>
      <c r="L50"/>
      <c r="M50"/>
      <c r="N50"/>
      <c r="O50"/>
      <c r="P50" t="s">
        <v>4283</v>
      </c>
      <c r="Q50" s="183" t="s">
        <v>4328</v>
      </c>
      <c r="R50"/>
      <c r="S50"/>
      <c r="V50" s="183" t="s">
        <v>1682</v>
      </c>
      <c r="W50" s="183" t="s">
        <v>4342</v>
      </c>
    </row>
    <row r="51" spans="1:23" s="227" customFormat="1" ht="15">
      <c r="A51" s="391" t="s">
        <v>4246</v>
      </c>
      <c r="B51"/>
      <c r="C51"/>
      <c r="D51"/>
      <c r="E51"/>
      <c r="F51"/>
      <c r="G51"/>
      <c r="H51" s="227" t="s">
        <v>4260</v>
      </c>
      <c r="I51"/>
      <c r="J51"/>
      <c r="K51"/>
      <c r="L51"/>
      <c r="M51"/>
      <c r="N51"/>
      <c r="O51"/>
      <c r="P51" t="s">
        <v>4291</v>
      </c>
      <c r="Q51" s="183" t="s">
        <v>4329</v>
      </c>
      <c r="R51"/>
      <c r="S51"/>
      <c r="V51" s="183" t="s">
        <v>2115</v>
      </c>
      <c r="W51" s="183" t="s">
        <v>4313</v>
      </c>
    </row>
    <row r="52" spans="1:23" s="227" customFormat="1" ht="15">
      <c r="A52" s="391" t="s">
        <v>3277</v>
      </c>
      <c r="B52"/>
      <c r="C52"/>
      <c r="D52"/>
      <c r="E52"/>
      <c r="F52"/>
      <c r="G52"/>
      <c r="H52" s="227" t="s">
        <v>4261</v>
      </c>
      <c r="I52"/>
      <c r="J52"/>
      <c r="K52"/>
      <c r="L52"/>
      <c r="M52"/>
      <c r="N52"/>
      <c r="O52"/>
      <c r="P52" t="s">
        <v>4299</v>
      </c>
      <c r="Q52" s="183" t="s">
        <v>4330</v>
      </c>
      <c r="R52"/>
      <c r="S52"/>
      <c r="V52" s="183"/>
    </row>
    <row r="53" spans="1:23" s="227" customFormat="1" ht="15">
      <c r="A53" s="391"/>
      <c r="B53"/>
      <c r="C53"/>
      <c r="D53"/>
      <c r="E53"/>
      <c r="F53"/>
      <c r="G53"/>
      <c r="H53" s="227" t="s">
        <v>4262</v>
      </c>
      <c r="I53"/>
      <c r="J53"/>
      <c r="K53"/>
      <c r="L53"/>
      <c r="M53"/>
      <c r="N53"/>
      <c r="O53"/>
      <c r="P53" t="s">
        <v>4307</v>
      </c>
      <c r="Q53" s="183" t="s">
        <v>4331</v>
      </c>
      <c r="R53"/>
      <c r="S53"/>
      <c r="V53" s="107" t="s">
        <v>1673</v>
      </c>
    </row>
    <row r="54" spans="1:23" s="227" customFormat="1" ht="15">
      <c r="A54" s="391"/>
      <c r="B54"/>
      <c r="C54"/>
      <c r="D54"/>
      <c r="E54"/>
      <c r="F54"/>
      <c r="G54"/>
      <c r="I54"/>
      <c r="J54"/>
      <c r="K54"/>
      <c r="L54"/>
      <c r="M54"/>
      <c r="N54"/>
      <c r="O54"/>
      <c r="P54" t="s">
        <v>4284</v>
      </c>
      <c r="Q54" s="183" t="s">
        <v>4332</v>
      </c>
      <c r="R54"/>
      <c r="S54"/>
      <c r="V54" s="183" t="s">
        <v>4343</v>
      </c>
    </row>
    <row r="55" spans="1:23" s="227" customFormat="1" ht="15">
      <c r="A55" s="391"/>
      <c r="B55"/>
      <c r="C55"/>
      <c r="D55"/>
      <c r="E55"/>
      <c r="F55"/>
      <c r="G55"/>
      <c r="H55" s="107" t="s">
        <v>4266</v>
      </c>
      <c r="I55"/>
      <c r="J55"/>
      <c r="K55"/>
      <c r="L55"/>
      <c r="M55"/>
      <c r="N55"/>
      <c r="O55"/>
      <c r="P55" t="s">
        <v>4292</v>
      </c>
      <c r="Q55" s="183" t="s">
        <v>4333</v>
      </c>
      <c r="R55"/>
      <c r="S55"/>
      <c r="T55"/>
    </row>
    <row r="56" spans="1:23" s="227" customFormat="1" ht="15">
      <c r="B56"/>
      <c r="C56"/>
      <c r="D56"/>
      <c r="E56"/>
      <c r="F56"/>
      <c r="G56"/>
      <c r="H56" s="227" t="s">
        <v>4268</v>
      </c>
      <c r="I56"/>
      <c r="J56"/>
      <c r="K56"/>
      <c r="L56"/>
      <c r="M56"/>
      <c r="N56"/>
      <c r="O56"/>
      <c r="P56" t="s">
        <v>4300</v>
      </c>
      <c r="Q56" s="183" t="s">
        <v>4334</v>
      </c>
      <c r="R56"/>
      <c r="S56"/>
      <c r="T56"/>
    </row>
    <row r="57" spans="1:23" s="227" customFormat="1" ht="15">
      <c r="B57"/>
      <c r="C57"/>
      <c r="D57"/>
      <c r="E57"/>
      <c r="F57"/>
      <c r="G57"/>
      <c r="H57" s="227" t="s">
        <v>348</v>
      </c>
      <c r="I57"/>
      <c r="J57"/>
      <c r="K57"/>
      <c r="L57"/>
      <c r="M57"/>
      <c r="N57"/>
      <c r="O57"/>
      <c r="P57" t="s">
        <v>4308</v>
      </c>
      <c r="Q57" s="183" t="s">
        <v>4335</v>
      </c>
      <c r="R57"/>
      <c r="S57"/>
      <c r="T57"/>
    </row>
    <row r="58" spans="1:23" s="227" customFormat="1" ht="15">
      <c r="B58"/>
      <c r="C58"/>
      <c r="D58"/>
      <c r="E58"/>
      <c r="F58"/>
      <c r="G58"/>
      <c r="H58" s="227" t="s">
        <v>2752</v>
      </c>
      <c r="I58"/>
      <c r="J58"/>
      <c r="K58"/>
      <c r="L58"/>
      <c r="M58"/>
      <c r="N58"/>
      <c r="O58"/>
      <c r="P58" t="s">
        <v>4285</v>
      </c>
      <c r="Q58" s="183" t="s">
        <v>4336</v>
      </c>
      <c r="R58"/>
      <c r="S58"/>
      <c r="T58"/>
    </row>
    <row r="59" spans="1:23" s="227" customFormat="1" ht="15">
      <c r="B59"/>
      <c r="C59"/>
      <c r="D59"/>
      <c r="E59"/>
      <c r="F59"/>
      <c r="G59"/>
      <c r="H59" s="227" t="s">
        <v>346</v>
      </c>
      <c r="I59"/>
      <c r="J59"/>
      <c r="K59"/>
      <c r="L59"/>
      <c r="M59"/>
      <c r="N59"/>
      <c r="O59"/>
      <c r="P59" t="s">
        <v>4293</v>
      </c>
      <c r="Q59" s="183" t="s">
        <v>4337</v>
      </c>
      <c r="R59"/>
      <c r="S59"/>
      <c r="T59"/>
    </row>
    <row r="60" spans="1:23" s="227" customFormat="1" ht="15">
      <c r="B60"/>
      <c r="C60"/>
      <c r="D60"/>
      <c r="E60"/>
      <c r="F60"/>
      <c r="G60"/>
      <c r="H60" s="227" t="s">
        <v>4265</v>
      </c>
      <c r="I60"/>
      <c r="J60"/>
      <c r="K60"/>
      <c r="L60"/>
      <c r="M60"/>
      <c r="N60"/>
      <c r="O60"/>
      <c r="P60" t="s">
        <v>4301</v>
      </c>
      <c r="Q60" s="183" t="s">
        <v>4338</v>
      </c>
      <c r="R60"/>
      <c r="S60"/>
      <c r="T60"/>
    </row>
    <row r="61" spans="1:23" s="227" customFormat="1" ht="15">
      <c r="A61" s="391"/>
      <c r="B61"/>
      <c r="C61"/>
      <c r="D61"/>
      <c r="E61"/>
      <c r="F61"/>
      <c r="G61"/>
      <c r="I61"/>
      <c r="J61"/>
      <c r="K61"/>
      <c r="L61"/>
      <c r="M61"/>
      <c r="N61"/>
      <c r="O61"/>
      <c r="P61" t="s">
        <v>4309</v>
      </c>
      <c r="Q61" s="183" t="s">
        <v>4339</v>
      </c>
      <c r="R61"/>
      <c r="S61"/>
      <c r="T61"/>
    </row>
    <row r="62" spans="1:23" s="227" customFormat="1" ht="15">
      <c r="A62" s="391"/>
      <c r="B62"/>
      <c r="C62"/>
      <c r="D62"/>
      <c r="E62"/>
      <c r="F62"/>
      <c r="G62"/>
      <c r="H62" s="107" t="s">
        <v>4267</v>
      </c>
      <c r="I62"/>
      <c r="J62"/>
      <c r="K62"/>
      <c r="L62"/>
      <c r="M62"/>
      <c r="N62"/>
      <c r="O62"/>
      <c r="P62" t="s">
        <v>4286</v>
      </c>
      <c r="Q62" s="183" t="s">
        <v>4340</v>
      </c>
      <c r="R62"/>
      <c r="S62"/>
      <c r="T62"/>
    </row>
    <row r="63" spans="1:23" s="227" customFormat="1" ht="15">
      <c r="A63" s="391"/>
      <c r="B63"/>
      <c r="C63"/>
      <c r="D63"/>
      <c r="E63"/>
      <c r="F63"/>
      <c r="G63"/>
      <c r="H63" s="227" t="s">
        <v>4497</v>
      </c>
      <c r="I63"/>
      <c r="J63"/>
      <c r="K63"/>
      <c r="L63"/>
      <c r="M63"/>
      <c r="N63"/>
      <c r="O63"/>
      <c r="P63" t="s">
        <v>4294</v>
      </c>
      <c r="Q63" s="183" t="s">
        <v>4341</v>
      </c>
      <c r="R63"/>
      <c r="S63"/>
      <c r="T63"/>
    </row>
    <row r="64" spans="1:23" s="227" customFormat="1" ht="15">
      <c r="A64" s="391"/>
      <c r="B64"/>
      <c r="C64"/>
      <c r="D64"/>
      <c r="E64"/>
      <c r="F64"/>
      <c r="G64"/>
      <c r="I64"/>
      <c r="J64"/>
      <c r="K64"/>
      <c r="L64"/>
      <c r="M64"/>
      <c r="N64"/>
      <c r="O64"/>
      <c r="P64" t="s">
        <v>4302</v>
      </c>
      <c r="Q64" s="183" t="s">
        <v>4312</v>
      </c>
      <c r="R64"/>
      <c r="S64"/>
      <c r="T64"/>
    </row>
    <row r="65" spans="1:17" s="227" customFormat="1" ht="15">
      <c r="A65" s="391"/>
      <c r="P65" t="s">
        <v>4310</v>
      </c>
      <c r="Q65" s="183" t="s">
        <v>4311</v>
      </c>
    </row>
    <row r="66" spans="1:17" s="227" customFormat="1" ht="15">
      <c r="A66" s="391"/>
    </row>
    <row r="67" spans="1:17" s="227" customFormat="1" ht="15">
      <c r="A67" s="392" t="s">
        <v>3278</v>
      </c>
    </row>
    <row r="68" spans="1:17" s="227" customFormat="1" ht="15">
      <c r="A68" s="392" t="s">
        <v>4270</v>
      </c>
    </row>
    <row r="69" spans="1:17" s="227" customFormat="1" ht="15">
      <c r="A69" s="392" t="s">
        <v>4271</v>
      </c>
    </row>
    <row r="70" spans="1:17" s="227" customFormat="1" ht="15">
      <c r="A70" s="188" t="s">
        <v>4272</v>
      </c>
    </row>
    <row r="71" spans="1:17" s="227" customFormat="1" ht="15">
      <c r="A71" s="392" t="s">
        <v>3279</v>
      </c>
    </row>
    <row r="72" spans="1:17" s="227" customFormat="1" ht="15">
      <c r="A72" s="393" t="s">
        <v>2747</v>
      </c>
    </row>
    <row r="73" spans="1:17" s="227" customFormat="1" ht="15">
      <c r="A73" s="188" t="s">
        <v>2748</v>
      </c>
    </row>
    <row r="74" spans="1:17" s="227" customFormat="1" ht="15">
      <c r="A74" s="188" t="s">
        <v>2749</v>
      </c>
    </row>
    <row r="75" spans="1:17" ht="14.25">
      <c r="A75" s="188" t="s">
        <v>2750</v>
      </c>
    </row>
    <row r="76" spans="1:17" ht="14.25">
      <c r="A76" s="188" t="s">
        <v>4273</v>
      </c>
    </row>
    <row r="77" spans="1:17" ht="14.25">
      <c r="A77" s="188" t="s">
        <v>4274</v>
      </c>
    </row>
    <row r="78" spans="1:17" ht="14.25">
      <c r="A78" s="188" t="s">
        <v>4275</v>
      </c>
    </row>
    <row r="79" spans="1:17" ht="14.25">
      <c r="A79" s="188" t="s">
        <v>3280</v>
      </c>
    </row>
    <row r="80" spans="1:17" ht="14.25">
      <c r="A80" s="188" t="s">
        <v>4276</v>
      </c>
    </row>
    <row r="81" spans="1:218" ht="14.25">
      <c r="A81" s="188" t="s">
        <v>4277</v>
      </c>
    </row>
    <row r="82" spans="1:218" ht="14.25">
      <c r="A82" s="188"/>
    </row>
    <row r="87" spans="1:218" ht="26.25">
      <c r="A87" s="394" t="s">
        <v>2751</v>
      </c>
      <c r="B87" s="183"/>
      <c r="C87" s="183"/>
      <c r="D87" s="235"/>
      <c r="T87" s="28"/>
      <c r="U87" s="28"/>
      <c r="V87" s="28"/>
      <c r="W87" s="28"/>
      <c r="X87" s="28"/>
      <c r="Y87" s="28"/>
      <c r="Z87" s="28"/>
      <c r="AA87" s="28"/>
      <c r="AB87" s="28"/>
      <c r="AC87" s="28"/>
      <c r="AD87" s="28"/>
      <c r="AE87" s="28"/>
      <c r="AF87" s="28"/>
      <c r="AG87" s="28"/>
      <c r="AH87" s="28"/>
      <c r="AI87" s="28"/>
    </row>
    <row r="88" spans="1:218" ht="14.25">
      <c r="A88" s="395"/>
      <c r="B88" s="183"/>
      <c r="C88" s="183"/>
      <c r="D88" s="235"/>
      <c r="T88" s="28"/>
      <c r="U88" s="28"/>
      <c r="V88" s="28"/>
      <c r="W88" s="28"/>
      <c r="X88" s="28"/>
      <c r="Y88" s="28"/>
      <c r="Z88" s="28"/>
      <c r="AA88" s="28"/>
      <c r="AB88" s="28"/>
      <c r="AC88" s="28"/>
      <c r="AD88" s="28"/>
      <c r="AE88" s="28"/>
      <c r="AF88" s="28"/>
      <c r="AG88" s="28"/>
      <c r="AH88" s="28"/>
      <c r="AI88" s="28"/>
    </row>
    <row r="89" spans="1:218" ht="20.25">
      <c r="A89" s="396" t="s">
        <v>1667</v>
      </c>
      <c r="B89" s="240"/>
      <c r="C89" s="240"/>
      <c r="E89" s="289"/>
      <c r="F89" s="289"/>
      <c r="G89" s="289"/>
      <c r="H89" s="289"/>
      <c r="I89" s="289"/>
      <c r="J89" s="289"/>
      <c r="K89" s="289"/>
      <c r="L89" s="289"/>
      <c r="M89" s="289"/>
      <c r="N89" s="289"/>
      <c r="O89" s="289"/>
      <c r="P89" s="289"/>
      <c r="Q89" s="289"/>
      <c r="R89" s="289"/>
      <c r="S89" s="289"/>
      <c r="T89" s="289"/>
      <c r="U89" s="289"/>
      <c r="V89" s="289"/>
      <c r="W89" s="289"/>
      <c r="X89" s="289"/>
      <c r="Y89" s="289"/>
      <c r="Z89" s="289"/>
      <c r="AA89" s="289"/>
      <c r="AB89" s="289"/>
      <c r="AC89" s="166"/>
      <c r="AD89" s="166"/>
      <c r="AF89" s="28"/>
      <c r="AG89" s="28"/>
      <c r="AH89" s="28"/>
      <c r="AI89" s="28"/>
    </row>
    <row r="90" spans="1:218" ht="16.5" customHeight="1">
      <c r="A90" s="398" t="s">
        <v>3284</v>
      </c>
      <c r="E90" s="236"/>
      <c r="F90" s="236"/>
      <c r="G90" s="236"/>
      <c r="H90" s="236"/>
      <c r="I90" s="236"/>
      <c r="J90" s="236"/>
      <c r="K90" s="236"/>
      <c r="L90" s="236"/>
      <c r="O90" s="398" t="s">
        <v>4503</v>
      </c>
      <c r="Q90" s="236"/>
      <c r="R90" s="236"/>
      <c r="S90" s="28"/>
      <c r="T90" s="237"/>
      <c r="V90" s="398"/>
      <c r="W90" s="28"/>
      <c r="X90" s="61"/>
      <c r="Y90" s="28"/>
      <c r="Z90" s="28"/>
      <c r="AA90" s="28"/>
      <c r="AB90" s="28"/>
      <c r="AC90" s="28"/>
      <c r="AE90" s="28"/>
      <c r="AF90" s="28"/>
      <c r="AI90" s="28"/>
      <c r="CA90" s="398" t="s">
        <v>3284</v>
      </c>
      <c r="DJ90" s="398"/>
      <c r="DN90" s="10"/>
      <c r="DW90"/>
    </row>
    <row r="91" spans="1:218" s="385" customFormat="1" ht="26.25" customHeight="1">
      <c r="A91" s="507" t="s">
        <v>695</v>
      </c>
      <c r="B91"/>
      <c r="C91"/>
      <c r="D91" s="405" t="s">
        <v>4502</v>
      </c>
      <c r="E91" s="515" t="s">
        <v>149</v>
      </c>
      <c r="G91" s="404" t="s">
        <v>4964</v>
      </c>
      <c r="H91" s="513"/>
      <c r="I91" s="403"/>
      <c r="J91" s="403"/>
      <c r="K91" s="403"/>
      <c r="L91" s="515" t="s">
        <v>149</v>
      </c>
      <c r="M91" s="405" t="s">
        <v>4502</v>
      </c>
      <c r="O91" s="507" t="s">
        <v>2761</v>
      </c>
      <c r="P91"/>
      <c r="Q91"/>
      <c r="R91"/>
      <c r="S91" s="507" t="s">
        <v>185</v>
      </c>
      <c r="T91"/>
      <c r="U91"/>
      <c r="V91"/>
      <c r="W91" s="507" t="s">
        <v>174</v>
      </c>
      <c r="X91"/>
      <c r="Y91"/>
      <c r="Z91"/>
      <c r="AA91" s="507" t="s">
        <v>2762</v>
      </c>
      <c r="AB91"/>
      <c r="AC91"/>
      <c r="AD91"/>
      <c r="AE91" s="507" t="s">
        <v>187</v>
      </c>
      <c r="AF91"/>
      <c r="AG91"/>
      <c r="AH91"/>
      <c r="AI91" s="507" t="s">
        <v>4500</v>
      </c>
      <c r="AJ91"/>
      <c r="AK91"/>
      <c r="AL91"/>
      <c r="AM91" s="507" t="s">
        <v>4501</v>
      </c>
      <c r="AN91"/>
      <c r="AO91"/>
      <c r="AP91"/>
      <c r="AQ91" s="507" t="s">
        <v>190</v>
      </c>
      <c r="AR91"/>
      <c r="AS91"/>
      <c r="AT91"/>
      <c r="AU91" s="507" t="s">
        <v>191</v>
      </c>
      <c r="AV91"/>
      <c r="AW91"/>
      <c r="AX91"/>
      <c r="AY91" s="507" t="s">
        <v>194</v>
      </c>
      <c r="AZ91"/>
      <c r="BA91"/>
      <c r="BB91"/>
      <c r="BC91" s="507" t="s">
        <v>192</v>
      </c>
      <c r="BD91"/>
      <c r="BE91"/>
      <c r="BF91"/>
      <c r="BG91" s="507" t="s">
        <v>193</v>
      </c>
      <c r="BH91"/>
      <c r="BI91"/>
      <c r="BJ91"/>
      <c r="BK91" s="507" t="s">
        <v>175</v>
      </c>
      <c r="BL91"/>
      <c r="BM91"/>
      <c r="BN91"/>
      <c r="BO91" s="507" t="s">
        <v>195</v>
      </c>
      <c r="BP91"/>
      <c r="BQ91"/>
      <c r="BR91"/>
      <c r="BS91" s="507" t="s">
        <v>196</v>
      </c>
      <c r="BT91"/>
      <c r="BU91"/>
      <c r="BV91"/>
      <c r="BW91" s="507" t="s">
        <v>197</v>
      </c>
      <c r="BX91"/>
      <c r="CA91" s="507" t="s">
        <v>3281</v>
      </c>
      <c r="CB91"/>
      <c r="CC91"/>
      <c r="CD91" s="405"/>
      <c r="CE91" s="515"/>
      <c r="CG91" s="507" t="s">
        <v>3282</v>
      </c>
      <c r="CH91"/>
      <c r="CI91"/>
      <c r="CJ91" s="405"/>
      <c r="CK91" s="515"/>
      <c r="CM91" s="507" t="s">
        <v>4802</v>
      </c>
      <c r="CN91"/>
      <c r="CO91"/>
      <c r="CP91" s="405"/>
      <c r="CQ91" s="515"/>
      <c r="CS91" s="507" t="s">
        <v>4499</v>
      </c>
      <c r="CT91"/>
      <c r="CU91"/>
      <c r="CV91" s="405"/>
      <c r="CW91" s="515"/>
      <c r="DB91" s="410"/>
      <c r="DE91" s="224"/>
      <c r="DF91" s="407"/>
      <c r="DH91" s="410"/>
      <c r="DK91" s="228"/>
      <c r="DL91" s="56"/>
      <c r="DN91" s="410"/>
      <c r="DQ91" s="228"/>
      <c r="DR91" s="56"/>
      <c r="DT91" s="410"/>
      <c r="DU91" s="341"/>
      <c r="DV91" s="341"/>
      <c r="DW91" s="224"/>
      <c r="DX91" s="407"/>
      <c r="DY91" s="341"/>
      <c r="DZ91" s="410"/>
      <c r="EA91" s="341"/>
      <c r="EB91" s="341"/>
      <c r="EC91" s="228"/>
      <c r="ED91" s="56"/>
      <c r="EE91" s="341"/>
      <c r="EF91" s="410"/>
      <c r="EG91" s="341"/>
      <c r="EH91" s="341"/>
      <c r="EI91" s="228"/>
      <c r="EJ91" s="56"/>
      <c r="EK91" s="341"/>
      <c r="EL91" s="410"/>
      <c r="EM91" s="341"/>
      <c r="EN91" s="341"/>
      <c r="EO91" s="228"/>
      <c r="EP91" s="56"/>
      <c r="ER91" s="410"/>
      <c r="EU91" s="224"/>
      <c r="EV91" s="407"/>
      <c r="EX91" s="410"/>
      <c r="FA91" s="228"/>
      <c r="FB91" s="56"/>
      <c r="FD91" s="410"/>
      <c r="FG91" s="224"/>
      <c r="FH91" s="407"/>
      <c r="FJ91" s="410"/>
      <c r="FM91" s="228"/>
      <c r="FN91" s="56"/>
      <c r="FP91" s="410"/>
      <c r="FS91" s="224"/>
      <c r="FT91" s="407"/>
      <c r="FV91" s="410"/>
      <c r="FY91" s="228"/>
      <c r="FZ91" s="56"/>
      <c r="GB91" s="410"/>
      <c r="GE91" s="224"/>
      <c r="GF91" s="407"/>
      <c r="GH91" s="410"/>
      <c r="GK91" s="228"/>
      <c r="GL91" s="56"/>
      <c r="GN91" s="410"/>
      <c r="GO91" s="341"/>
      <c r="GP91" s="341"/>
      <c r="GQ91" s="224"/>
      <c r="GR91" s="407"/>
      <c r="GS91" s="341"/>
      <c r="GT91" s="410"/>
      <c r="GU91" s="341"/>
      <c r="GV91" s="341"/>
      <c r="GW91" s="228"/>
      <c r="GX91" s="56"/>
      <c r="GZ91" s="410"/>
      <c r="HA91" s="341"/>
      <c r="HB91" s="341"/>
      <c r="HC91" s="224"/>
      <c r="HD91" s="407"/>
      <c r="HF91" s="383"/>
      <c r="HI91" s="224"/>
      <c r="HJ91" s="407"/>
    </row>
    <row r="92" spans="1:218" s="385" customFormat="1" ht="16.5">
      <c r="A92" s="408" t="s">
        <v>3247</v>
      </c>
      <c r="B92"/>
      <c r="C92"/>
      <c r="D92" s="1">
        <f>'Punten per wedstrijd'!F244</f>
        <v>530</v>
      </c>
      <c r="E92" s="407">
        <v>0</v>
      </c>
      <c r="G92" s="409" t="s">
        <v>0</v>
      </c>
      <c r="H92" s="292" t="s">
        <v>1700</v>
      </c>
      <c r="I92"/>
      <c r="J92"/>
      <c r="K92"/>
      <c r="L92" s="525">
        <f>$AF$391</f>
        <v>11</v>
      </c>
      <c r="M92" s="422">
        <f>$E$391</f>
        <v>1297.4000000000001</v>
      </c>
      <c r="O92" s="408" t="s">
        <v>4440</v>
      </c>
      <c r="P92"/>
      <c r="Q92"/>
      <c r="R92"/>
      <c r="S92" s="408" t="s">
        <v>4386</v>
      </c>
      <c r="T92"/>
      <c r="U92"/>
      <c r="V92"/>
      <c r="W92" s="408" t="s">
        <v>4455</v>
      </c>
      <c r="X92"/>
      <c r="Y92"/>
      <c r="Z92"/>
      <c r="AA92" s="408" t="s">
        <v>2116</v>
      </c>
      <c r="AB92"/>
      <c r="AC92"/>
      <c r="AD92"/>
      <c r="AE92" s="408" t="s">
        <v>4425</v>
      </c>
      <c r="AF92"/>
      <c r="AG92"/>
      <c r="AH92"/>
      <c r="AI92" s="408" t="s">
        <v>4440</v>
      </c>
      <c r="AJ92"/>
      <c r="AK92"/>
      <c r="AL92"/>
      <c r="AM92" s="408" t="s">
        <v>1688</v>
      </c>
      <c r="AN92"/>
      <c r="AO92"/>
      <c r="AP92"/>
      <c r="AQ92" s="408" t="s">
        <v>4456</v>
      </c>
      <c r="AR92"/>
      <c r="AS92"/>
      <c r="AT92"/>
      <c r="AU92" s="408" t="s">
        <v>1688</v>
      </c>
      <c r="AV92"/>
      <c r="AW92"/>
      <c r="AX92"/>
      <c r="AY92" s="408" t="s">
        <v>4413</v>
      </c>
      <c r="AZ92"/>
      <c r="BA92"/>
      <c r="BB92"/>
      <c r="BC92" s="408" t="s">
        <v>3244</v>
      </c>
      <c r="BD92"/>
      <c r="BE92"/>
      <c r="BF92"/>
      <c r="BG92" s="408" t="s">
        <v>4434</v>
      </c>
      <c r="BH92"/>
      <c r="BI92"/>
      <c r="BJ92"/>
      <c r="BK92" s="408" t="s">
        <v>2116</v>
      </c>
      <c r="BL92"/>
      <c r="BM92"/>
      <c r="BN92"/>
      <c r="BO92" s="408" t="s">
        <v>4431</v>
      </c>
      <c r="BP92"/>
      <c r="BQ92"/>
      <c r="BR92"/>
      <c r="BS92" s="408" t="s">
        <v>2116</v>
      </c>
      <c r="BT92"/>
      <c r="BU92"/>
      <c r="BV92"/>
      <c r="BW92" s="408" t="s">
        <v>3259</v>
      </c>
      <c r="BX92"/>
      <c r="CA92" s="408" t="s">
        <v>4420</v>
      </c>
      <c r="CB92"/>
      <c r="CC92"/>
      <c r="CD92" s="1">
        <v>147.60000000000002</v>
      </c>
      <c r="CE92" s="407">
        <v>0</v>
      </c>
      <c r="CG92" s="408" t="s">
        <v>4504</v>
      </c>
      <c r="CH92"/>
      <c r="CI92"/>
      <c r="CJ92" s="1">
        <v>253</v>
      </c>
      <c r="CK92" s="407">
        <v>2</v>
      </c>
      <c r="CM92" s="408" t="s">
        <v>4413</v>
      </c>
      <c r="CN92"/>
      <c r="CO92"/>
      <c r="CP92" s="1">
        <v>147.69999999999999</v>
      </c>
      <c r="CQ92" s="407">
        <v>2</v>
      </c>
      <c r="CS92" s="408" t="s">
        <v>1700</v>
      </c>
      <c r="CT92"/>
      <c r="CU92"/>
      <c r="CV92" s="1">
        <v>67.2</v>
      </c>
      <c r="CW92" s="407">
        <v>3</v>
      </c>
      <c r="DB92" s="410"/>
      <c r="DE92" s="224"/>
      <c r="DF92" s="407"/>
      <c r="DH92" s="410"/>
      <c r="DK92" s="228"/>
      <c r="DL92" s="56"/>
      <c r="DN92" s="410"/>
      <c r="DQ92" s="228"/>
      <c r="DR92" s="56"/>
      <c r="DT92" s="410"/>
      <c r="DU92" s="341"/>
      <c r="DV92" s="341"/>
      <c r="DW92" s="224"/>
      <c r="DX92" s="407"/>
      <c r="DY92" s="341"/>
      <c r="DZ92" s="410"/>
      <c r="EA92" s="341"/>
      <c r="EB92" s="341"/>
      <c r="EC92" s="228"/>
      <c r="ED92" s="56"/>
      <c r="EE92" s="341"/>
      <c r="EF92" s="410"/>
      <c r="EG92" s="341"/>
      <c r="EH92" s="341"/>
      <c r="EI92" s="228"/>
      <c r="EJ92" s="56"/>
      <c r="EK92" s="341"/>
      <c r="EL92" s="410"/>
      <c r="EM92" s="341"/>
      <c r="EN92" s="341"/>
      <c r="EO92" s="228"/>
      <c r="EP92" s="56"/>
      <c r="ER92" s="410"/>
      <c r="EU92" s="224"/>
      <c r="EV92" s="407"/>
      <c r="EX92" s="410"/>
      <c r="FA92" s="228"/>
      <c r="FB92" s="56"/>
      <c r="FD92" s="410"/>
      <c r="FG92" s="224"/>
      <c r="FH92" s="407"/>
      <c r="FJ92" s="410"/>
      <c r="FM92" s="228"/>
      <c r="FN92" s="56"/>
      <c r="FP92" s="410"/>
      <c r="FS92" s="224"/>
      <c r="FT92" s="407"/>
      <c r="FV92" s="410"/>
      <c r="FY92" s="228"/>
      <c r="FZ92" s="56"/>
      <c r="GB92" s="410"/>
      <c r="GE92" s="224"/>
      <c r="GF92" s="407"/>
      <c r="GH92" s="410"/>
      <c r="GK92" s="228"/>
      <c r="GL92" s="56"/>
      <c r="GN92" s="410"/>
      <c r="GO92" s="341"/>
      <c r="GP92" s="341"/>
      <c r="GQ92" s="224"/>
      <c r="GR92" s="407"/>
      <c r="GS92" s="341"/>
      <c r="GT92" s="410"/>
      <c r="GU92" s="341"/>
      <c r="GV92" s="341"/>
      <c r="GW92" s="228"/>
      <c r="GX92" s="56"/>
      <c r="GZ92" s="410"/>
      <c r="HA92" s="341"/>
      <c r="HB92" s="341"/>
      <c r="HC92" s="224"/>
      <c r="HD92" s="407"/>
      <c r="HF92" s="383"/>
      <c r="HI92" s="224"/>
      <c r="HJ92" s="407"/>
    </row>
    <row r="93" spans="1:218" s="385" customFormat="1" ht="16.5">
      <c r="A93" s="408" t="s">
        <v>4432</v>
      </c>
      <c r="B93"/>
      <c r="C93"/>
      <c r="D93" s="1">
        <f>'Punten per wedstrijd'!F219</f>
        <v>823.3</v>
      </c>
      <c r="E93" s="407">
        <v>3</v>
      </c>
      <c r="G93" s="409" t="s">
        <v>2</v>
      </c>
      <c r="H93" s="292" t="s">
        <v>4434</v>
      </c>
      <c r="I93"/>
      <c r="J93"/>
      <c r="K93"/>
      <c r="L93" s="525">
        <f>$AF$398</f>
        <v>10</v>
      </c>
      <c r="M93" s="422">
        <f>$E$398</f>
        <v>1344.6000000000001</v>
      </c>
      <c r="O93" s="408" t="s">
        <v>4455</v>
      </c>
      <c r="P93"/>
      <c r="Q93"/>
      <c r="R93"/>
      <c r="S93" s="408" t="s">
        <v>2116</v>
      </c>
      <c r="T93"/>
      <c r="U93"/>
      <c r="V93"/>
      <c r="W93" s="408" t="s">
        <v>4425</v>
      </c>
      <c r="X93"/>
      <c r="Y93"/>
      <c r="Z93"/>
      <c r="AA93" s="408" t="s">
        <v>2120</v>
      </c>
      <c r="AB93"/>
      <c r="AC93"/>
      <c r="AD93"/>
      <c r="AE93" s="408" t="s">
        <v>4454</v>
      </c>
      <c r="AF93"/>
      <c r="AG93"/>
      <c r="AH93"/>
      <c r="AI93" s="408" t="s">
        <v>3236</v>
      </c>
      <c r="AJ93"/>
      <c r="AK93"/>
      <c r="AL93"/>
      <c r="AM93" s="408" t="s">
        <v>4440</v>
      </c>
      <c r="AN93"/>
      <c r="AO93"/>
      <c r="AP93"/>
      <c r="AQ93" s="408" t="s">
        <v>2116</v>
      </c>
      <c r="AR93"/>
      <c r="AS93"/>
      <c r="AT93"/>
      <c r="AU93" s="408" t="s">
        <v>4425</v>
      </c>
      <c r="AV93"/>
      <c r="AW93"/>
      <c r="AX93"/>
      <c r="AY93" s="408" t="s">
        <v>4454</v>
      </c>
      <c r="AZ93"/>
      <c r="BA93"/>
      <c r="BB93"/>
      <c r="BC93" s="408" t="s">
        <v>4420</v>
      </c>
      <c r="BD93"/>
      <c r="BE93"/>
      <c r="BF93"/>
      <c r="BG93" s="408" t="s">
        <v>3236</v>
      </c>
      <c r="BH93"/>
      <c r="BI93"/>
      <c r="BJ93"/>
      <c r="BK93" s="408" t="s">
        <v>3259</v>
      </c>
      <c r="BL93"/>
      <c r="BM93"/>
      <c r="BN93"/>
      <c r="BO93" s="408" t="s">
        <v>2116</v>
      </c>
      <c r="BP93"/>
      <c r="BQ93"/>
      <c r="BR93"/>
      <c r="BS93" s="408" t="s">
        <v>4455</v>
      </c>
      <c r="BT93"/>
      <c r="BU93"/>
      <c r="BV93"/>
      <c r="BW93" s="408" t="s">
        <v>3247</v>
      </c>
      <c r="BX93"/>
      <c r="CA93" s="408" t="s">
        <v>2758</v>
      </c>
      <c r="CB93"/>
      <c r="CC93"/>
      <c r="CD93" s="1">
        <v>242.29999999999998</v>
      </c>
      <c r="CE93" s="407">
        <v>3</v>
      </c>
      <c r="CG93" s="408" t="s">
        <v>4420</v>
      </c>
      <c r="CH93"/>
      <c r="CI93"/>
      <c r="CJ93" s="1">
        <v>229</v>
      </c>
      <c r="CK93" s="407">
        <v>1</v>
      </c>
      <c r="CM93" s="408" t="s">
        <v>2758</v>
      </c>
      <c r="CN93"/>
      <c r="CO93"/>
      <c r="CP93" s="1">
        <v>120.89999999999999</v>
      </c>
      <c r="CQ93" s="407">
        <v>1</v>
      </c>
      <c r="CS93" s="408" t="s">
        <v>4413</v>
      </c>
      <c r="CT93"/>
      <c r="CU93"/>
      <c r="CV93" s="1">
        <v>9.1</v>
      </c>
      <c r="CW93" s="407">
        <v>0</v>
      </c>
      <c r="DB93" s="410"/>
      <c r="DE93" s="224"/>
      <c r="DF93" s="407"/>
      <c r="DH93" s="410"/>
      <c r="DK93" s="228"/>
      <c r="DL93" s="56"/>
      <c r="DN93" s="410"/>
      <c r="DQ93" s="228"/>
      <c r="DR93" s="56"/>
      <c r="DT93" s="410"/>
      <c r="DU93" s="341"/>
      <c r="DV93" s="341"/>
      <c r="DW93" s="224"/>
      <c r="DX93" s="407"/>
      <c r="DY93" s="341"/>
      <c r="DZ93" s="410"/>
      <c r="EA93" s="341"/>
      <c r="EB93" s="341"/>
      <c r="EC93" s="228"/>
      <c r="ED93" s="56"/>
      <c r="EE93" s="341"/>
      <c r="EF93" s="410"/>
      <c r="EG93" s="341"/>
      <c r="EH93" s="341"/>
      <c r="EI93" s="228"/>
      <c r="EJ93" s="56"/>
      <c r="EK93" s="341"/>
      <c r="EL93" s="410"/>
      <c r="EM93" s="341"/>
      <c r="EN93" s="341"/>
      <c r="EO93" s="228"/>
      <c r="EP93" s="56"/>
      <c r="ER93" s="410"/>
      <c r="EU93" s="224"/>
      <c r="EV93" s="407"/>
      <c r="EX93" s="410"/>
      <c r="FA93" s="228"/>
      <c r="FB93" s="56"/>
      <c r="FD93" s="410"/>
      <c r="FG93" s="224"/>
      <c r="FH93" s="407"/>
      <c r="FJ93" s="410"/>
      <c r="FM93" s="228"/>
      <c r="FN93" s="56"/>
      <c r="FP93" s="410"/>
      <c r="FS93" s="224"/>
      <c r="FT93" s="407"/>
      <c r="FV93" s="410"/>
      <c r="FY93" s="228"/>
      <c r="FZ93" s="56"/>
      <c r="GB93" s="410"/>
      <c r="GE93" s="224"/>
      <c r="GF93" s="407"/>
      <c r="GH93" s="410"/>
      <c r="GK93" s="228"/>
      <c r="GL93" s="56"/>
      <c r="GN93" s="410"/>
      <c r="GO93" s="341"/>
      <c r="GP93" s="341"/>
      <c r="GQ93" s="224"/>
      <c r="GR93" s="407"/>
      <c r="GS93" s="341"/>
      <c r="GT93" s="410"/>
      <c r="GU93" s="341"/>
      <c r="GV93" s="341"/>
      <c r="GW93" s="228"/>
      <c r="GX93" s="56"/>
      <c r="GZ93" s="410"/>
      <c r="HA93" s="341"/>
      <c r="HB93" s="341"/>
      <c r="HC93" s="224"/>
      <c r="HD93" s="407"/>
      <c r="HF93" s="383"/>
      <c r="HI93" s="224"/>
      <c r="HJ93" s="407"/>
    </row>
    <row r="94" spans="1:218" s="385" customFormat="1" ht="16.5">
      <c r="A94" s="408"/>
      <c r="B94"/>
      <c r="C94"/>
      <c r="D94" s="1"/>
      <c r="E94" s="407"/>
      <c r="G94" s="409" t="s">
        <v>3</v>
      </c>
      <c r="H94" s="292" t="s">
        <v>2758</v>
      </c>
      <c r="I94"/>
      <c r="J94"/>
      <c r="K94"/>
      <c r="L94" s="525">
        <f>$AF$387</f>
        <v>10</v>
      </c>
      <c r="M94" s="422">
        <f>$E$387</f>
        <v>1158.8999999999999</v>
      </c>
      <c r="O94" s="408"/>
      <c r="P94"/>
      <c r="Q94"/>
      <c r="R94"/>
      <c r="S94" s="408"/>
      <c r="T94"/>
      <c r="U94"/>
      <c r="V94"/>
      <c r="W94" s="408"/>
      <c r="X94"/>
      <c r="Y94"/>
      <c r="Z94"/>
      <c r="AA94" s="408"/>
      <c r="AB94"/>
      <c r="AC94"/>
      <c r="AD94"/>
      <c r="AE94" s="408"/>
      <c r="AF94"/>
      <c r="AG94"/>
      <c r="AH94"/>
      <c r="AI94" s="408"/>
      <c r="AJ94"/>
      <c r="AK94"/>
      <c r="AL94"/>
      <c r="AM94" s="408"/>
      <c r="AN94"/>
      <c r="AO94"/>
      <c r="AP94"/>
      <c r="AQ94" s="408"/>
      <c r="AR94"/>
      <c r="AS94"/>
      <c r="AT94"/>
      <c r="AU94" s="408"/>
      <c r="AV94"/>
      <c r="AW94"/>
      <c r="AX94"/>
      <c r="AY94" s="408"/>
      <c r="AZ94"/>
      <c r="BA94"/>
      <c r="BB94"/>
      <c r="BC94" s="408"/>
      <c r="BD94"/>
      <c r="BE94"/>
      <c r="BF94"/>
      <c r="BG94" s="408"/>
      <c r="BH94"/>
      <c r="BI94"/>
      <c r="BJ94"/>
      <c r="BK94" s="408"/>
      <c r="BL94"/>
      <c r="BM94"/>
      <c r="BN94"/>
      <c r="BO94" s="408"/>
      <c r="BP94"/>
      <c r="BQ94"/>
      <c r="BR94"/>
      <c r="BS94" s="408"/>
      <c r="BT94"/>
      <c r="BU94"/>
      <c r="BV94"/>
      <c r="BW94" s="408"/>
      <c r="BX94"/>
      <c r="CA94" s="408"/>
      <c r="CB94"/>
      <c r="CC94"/>
      <c r="CD94" s="1"/>
      <c r="CE94" s="407"/>
      <c r="CG94" s="408"/>
      <c r="CH94"/>
      <c r="CI94"/>
      <c r="CJ94" s="1"/>
      <c r="CK94" s="407"/>
      <c r="CM94" s="408"/>
      <c r="CN94"/>
      <c r="CO94"/>
      <c r="CP94" s="1"/>
      <c r="CQ94" s="407"/>
      <c r="CS94" s="408"/>
      <c r="CT94"/>
      <c r="CU94"/>
      <c r="CV94" s="1"/>
      <c r="CW94" s="407"/>
      <c r="DB94" s="410"/>
      <c r="DE94" s="224"/>
      <c r="DF94" s="407"/>
      <c r="DH94" s="410"/>
      <c r="DK94" s="228"/>
      <c r="DL94" s="56"/>
      <c r="DN94" s="410"/>
      <c r="DQ94" s="228"/>
      <c r="DR94" s="56"/>
      <c r="DT94" s="410"/>
      <c r="DU94" s="341"/>
      <c r="DV94" s="341"/>
      <c r="DW94" s="224"/>
      <c r="DX94" s="407"/>
      <c r="DY94" s="341"/>
      <c r="DZ94" s="410"/>
      <c r="EA94" s="341"/>
      <c r="EB94" s="341"/>
      <c r="EC94" s="228"/>
      <c r="ED94" s="56"/>
      <c r="EE94" s="341"/>
      <c r="EF94" s="410"/>
      <c r="EG94" s="341"/>
      <c r="EH94" s="341"/>
      <c r="EI94" s="228"/>
      <c r="EJ94" s="56"/>
      <c r="EK94" s="341"/>
      <c r="EL94" s="410"/>
      <c r="EM94" s="341"/>
      <c r="EN94" s="341"/>
      <c r="EO94" s="228"/>
      <c r="EP94" s="56"/>
      <c r="ER94" s="410"/>
      <c r="EU94" s="224"/>
      <c r="EV94" s="407"/>
      <c r="EX94" s="410"/>
      <c r="FA94" s="228"/>
      <c r="FB94" s="56"/>
      <c r="FD94" s="410"/>
      <c r="FG94" s="224"/>
      <c r="FH94" s="407"/>
      <c r="FJ94" s="410"/>
      <c r="FM94" s="228"/>
      <c r="FN94" s="56"/>
      <c r="FP94" s="410"/>
      <c r="FS94" s="224"/>
      <c r="FT94" s="407"/>
      <c r="FV94" s="410"/>
      <c r="FY94" s="228"/>
      <c r="FZ94" s="56"/>
      <c r="GB94" s="410"/>
      <c r="GE94" s="224"/>
      <c r="GF94" s="407"/>
      <c r="GH94" s="410"/>
      <c r="GK94" s="228"/>
      <c r="GL94" s="56"/>
      <c r="GN94" s="410"/>
      <c r="GO94" s="341"/>
      <c r="GP94" s="341"/>
      <c r="GQ94" s="224"/>
      <c r="GR94" s="407"/>
      <c r="GS94" s="341"/>
      <c r="GT94" s="410"/>
      <c r="GU94" s="341"/>
      <c r="GV94" s="341"/>
      <c r="GW94" s="228"/>
      <c r="GX94" s="56"/>
      <c r="GZ94" s="410"/>
      <c r="HA94" s="341"/>
      <c r="HB94" s="341"/>
      <c r="HC94" s="224"/>
      <c r="HD94" s="407"/>
      <c r="HF94" s="383"/>
      <c r="HI94" s="224"/>
      <c r="HJ94" s="407"/>
    </row>
    <row r="95" spans="1:218" s="385" customFormat="1" ht="16.5">
      <c r="A95" s="408" t="s">
        <v>4431</v>
      </c>
      <c r="B95"/>
      <c r="C95"/>
      <c r="D95" s="1">
        <f>'Punten per wedstrijd'!F210</f>
        <v>605.09999999999991</v>
      </c>
      <c r="E95" s="407">
        <v>2</v>
      </c>
      <c r="G95" s="409" t="s">
        <v>5</v>
      </c>
      <c r="H95" s="292" t="s">
        <v>2120</v>
      </c>
      <c r="I95"/>
      <c r="J95"/>
      <c r="K95"/>
      <c r="L95" s="525">
        <f>$AF$393</f>
        <v>9</v>
      </c>
      <c r="M95" s="422">
        <f>$E$393</f>
        <v>1489</v>
      </c>
      <c r="O95" s="408" t="s">
        <v>2120</v>
      </c>
      <c r="P95"/>
      <c r="Q95"/>
      <c r="R95"/>
      <c r="S95" s="408" t="s">
        <v>1700</v>
      </c>
      <c r="T95"/>
      <c r="U95"/>
      <c r="V95"/>
      <c r="W95" s="408" t="s">
        <v>3259</v>
      </c>
      <c r="X95"/>
      <c r="Y95"/>
      <c r="Z95"/>
      <c r="AA95" s="408" t="s">
        <v>3247</v>
      </c>
      <c r="AB95"/>
      <c r="AC95"/>
      <c r="AD95"/>
      <c r="AE95" s="408" t="s">
        <v>4386</v>
      </c>
      <c r="AF95"/>
      <c r="AG95"/>
      <c r="AH95"/>
      <c r="AI95" s="408" t="s">
        <v>4434</v>
      </c>
      <c r="AJ95"/>
      <c r="AK95"/>
      <c r="AL95"/>
      <c r="AM95" s="408" t="s">
        <v>1700</v>
      </c>
      <c r="AN95"/>
      <c r="AO95"/>
      <c r="AP95"/>
      <c r="AQ95" s="408" t="s">
        <v>3247</v>
      </c>
      <c r="AR95"/>
      <c r="AS95"/>
      <c r="AT95"/>
      <c r="AU95" s="408" t="s">
        <v>4413</v>
      </c>
      <c r="AV95"/>
      <c r="AW95"/>
      <c r="AX95"/>
      <c r="AY95" s="408" t="s">
        <v>3259</v>
      </c>
      <c r="AZ95"/>
      <c r="BA95"/>
      <c r="BB95"/>
      <c r="BC95" s="408" t="s">
        <v>4432</v>
      </c>
      <c r="BD95"/>
      <c r="BE95"/>
      <c r="BF95"/>
      <c r="BG95" s="408" t="s">
        <v>4420</v>
      </c>
      <c r="BH95"/>
      <c r="BI95"/>
      <c r="BJ95"/>
      <c r="BK95" s="408" t="s">
        <v>3247</v>
      </c>
      <c r="BL95"/>
      <c r="BM95"/>
      <c r="BN95"/>
      <c r="BO95" s="408" t="s">
        <v>4413</v>
      </c>
      <c r="BP95"/>
      <c r="BQ95"/>
      <c r="BR95"/>
      <c r="BS95" s="408" t="s">
        <v>1700</v>
      </c>
      <c r="BT95"/>
      <c r="BU95"/>
      <c r="BV95"/>
      <c r="BW95" s="408" t="s">
        <v>4431</v>
      </c>
      <c r="BX95"/>
      <c r="CA95" s="408" t="s">
        <v>2120</v>
      </c>
      <c r="CB95"/>
      <c r="CC95"/>
      <c r="CD95" s="1">
        <v>226.59999999999997</v>
      </c>
      <c r="CE95" s="407">
        <v>2</v>
      </c>
      <c r="CG95" s="408" t="s">
        <v>4434</v>
      </c>
      <c r="CH95"/>
      <c r="CI95"/>
      <c r="CJ95" s="1">
        <v>324.10000000000002</v>
      </c>
      <c r="CK95" s="407">
        <v>3</v>
      </c>
      <c r="CM95" s="408" t="s">
        <v>4432</v>
      </c>
      <c r="CN95"/>
      <c r="CO95"/>
      <c r="CP95" s="1">
        <v>136.70000000000002</v>
      </c>
      <c r="CQ95" s="407">
        <v>2</v>
      </c>
      <c r="CS95" s="408" t="s">
        <v>2116</v>
      </c>
      <c r="CT95"/>
      <c r="CU95"/>
      <c r="CV95" s="1">
        <v>82.5</v>
      </c>
      <c r="CW95" s="407">
        <v>3</v>
      </c>
      <c r="DB95" s="410"/>
      <c r="DE95" s="224"/>
      <c r="DF95" s="407"/>
      <c r="DH95" s="410"/>
      <c r="DK95" s="228"/>
      <c r="DL95" s="56"/>
      <c r="DN95" s="410"/>
      <c r="DQ95" s="228"/>
      <c r="DR95" s="56"/>
      <c r="DT95" s="410"/>
      <c r="DU95" s="341"/>
      <c r="DV95" s="341"/>
      <c r="DW95" s="224"/>
      <c r="DX95" s="407"/>
      <c r="DY95" s="341"/>
      <c r="DZ95" s="410"/>
      <c r="EA95" s="341"/>
      <c r="EB95" s="341"/>
      <c r="EC95" s="228"/>
      <c r="ED95" s="56"/>
      <c r="EE95" s="341"/>
      <c r="EF95" s="410"/>
      <c r="EG95" s="341"/>
      <c r="EH95" s="341"/>
      <c r="EI95" s="228"/>
      <c r="EJ95" s="56"/>
      <c r="EK95" s="341"/>
      <c r="EL95" s="410"/>
      <c r="EM95" s="341"/>
      <c r="EN95" s="341"/>
      <c r="EO95" s="228"/>
      <c r="EP95" s="56"/>
      <c r="ER95" s="410"/>
      <c r="EU95" s="224"/>
      <c r="EV95" s="407"/>
      <c r="EX95" s="410"/>
      <c r="FA95" s="228"/>
      <c r="FB95" s="56"/>
      <c r="FD95" s="410"/>
      <c r="FG95" s="224"/>
      <c r="FH95" s="407"/>
      <c r="FJ95" s="410"/>
      <c r="FM95" s="228"/>
      <c r="FN95" s="56"/>
      <c r="FP95" s="410"/>
      <c r="FS95" s="224"/>
      <c r="FT95" s="407"/>
      <c r="FV95" s="410"/>
      <c r="FY95" s="228"/>
      <c r="FZ95" s="56"/>
      <c r="GB95" s="410"/>
      <c r="GE95" s="224"/>
      <c r="GF95" s="407"/>
      <c r="GH95" s="410"/>
      <c r="GK95" s="228"/>
      <c r="GL95" s="56"/>
      <c r="GN95" s="410"/>
      <c r="GO95" s="341"/>
      <c r="GP95" s="341"/>
      <c r="GQ95" s="224"/>
      <c r="GR95" s="407"/>
      <c r="GS95" s="341"/>
      <c r="GT95" s="410"/>
      <c r="GU95" s="341"/>
      <c r="GV95" s="341"/>
      <c r="GW95" s="228"/>
      <c r="GX95" s="56"/>
      <c r="GZ95" s="410"/>
      <c r="HA95" s="341"/>
      <c r="HB95" s="341"/>
      <c r="HC95" s="224"/>
      <c r="HD95" s="407"/>
      <c r="HF95" s="383"/>
      <c r="HI95" s="224"/>
      <c r="HJ95" s="407"/>
    </row>
    <row r="96" spans="1:218" s="385" customFormat="1" ht="16.5">
      <c r="A96" s="408" t="s">
        <v>4440</v>
      </c>
      <c r="B96"/>
      <c r="C96"/>
      <c r="D96" s="1">
        <f>'Punten per wedstrijd'!F245</f>
        <v>529.9</v>
      </c>
      <c r="E96" s="407">
        <v>1</v>
      </c>
      <c r="G96" s="409" t="s">
        <v>7</v>
      </c>
      <c r="H96" s="292" t="s">
        <v>2116</v>
      </c>
      <c r="I96"/>
      <c r="J96"/>
      <c r="K96"/>
      <c r="L96" s="525">
        <f>$AF$384</f>
        <v>9</v>
      </c>
      <c r="M96" s="422">
        <f>$E$384</f>
        <v>1440.6</v>
      </c>
      <c r="O96" s="408" t="s">
        <v>1688</v>
      </c>
      <c r="P96"/>
      <c r="Q96"/>
      <c r="R96"/>
      <c r="S96" s="408" t="s">
        <v>2120</v>
      </c>
      <c r="T96"/>
      <c r="U96"/>
      <c r="V96"/>
      <c r="W96" s="408" t="s">
        <v>4431</v>
      </c>
      <c r="X96"/>
      <c r="Y96"/>
      <c r="Z96"/>
      <c r="AA96" s="408" t="s">
        <v>1700</v>
      </c>
      <c r="AB96"/>
      <c r="AC96"/>
      <c r="AD96"/>
      <c r="AE96" s="408" t="s">
        <v>3247</v>
      </c>
      <c r="AF96"/>
      <c r="AG96"/>
      <c r="AH96"/>
      <c r="AI96" s="408" t="s">
        <v>4431</v>
      </c>
      <c r="AJ96"/>
      <c r="AK96"/>
      <c r="AL96"/>
      <c r="AM96" s="408" t="s">
        <v>4420</v>
      </c>
      <c r="AN96"/>
      <c r="AO96"/>
      <c r="AP96"/>
      <c r="AQ96" s="408" t="s">
        <v>3244</v>
      </c>
      <c r="AR96"/>
      <c r="AS96"/>
      <c r="AT96"/>
      <c r="AU96" s="408" t="s">
        <v>3247</v>
      </c>
      <c r="AV96"/>
      <c r="AW96"/>
      <c r="AX96"/>
      <c r="AY96" s="408" t="s">
        <v>1688</v>
      </c>
      <c r="AZ96"/>
      <c r="BA96"/>
      <c r="BB96"/>
      <c r="BC96" s="408" t="s">
        <v>4454</v>
      </c>
      <c r="BD96"/>
      <c r="BE96"/>
      <c r="BF96"/>
      <c r="BG96" s="408" t="s">
        <v>3247</v>
      </c>
      <c r="BH96"/>
      <c r="BI96"/>
      <c r="BJ96"/>
      <c r="BK96" s="408" t="s">
        <v>4440</v>
      </c>
      <c r="BL96"/>
      <c r="BM96"/>
      <c r="BN96"/>
      <c r="BO96" s="408" t="s">
        <v>4457</v>
      </c>
      <c r="BP96"/>
      <c r="BQ96"/>
      <c r="BR96"/>
      <c r="BS96" s="408" t="s">
        <v>4454</v>
      </c>
      <c r="BT96"/>
      <c r="BU96"/>
      <c r="BV96"/>
      <c r="BW96" s="408" t="s">
        <v>3244</v>
      </c>
      <c r="BX96"/>
      <c r="CA96" s="408" t="s">
        <v>4434</v>
      </c>
      <c r="CB96"/>
      <c r="CC96"/>
      <c r="CD96" s="1">
        <v>196.8</v>
      </c>
      <c r="CE96" s="407">
        <v>1</v>
      </c>
      <c r="CG96" s="408" t="s">
        <v>3244</v>
      </c>
      <c r="CH96"/>
      <c r="CI96"/>
      <c r="CJ96" s="1">
        <v>25.900000000000002</v>
      </c>
      <c r="CK96" s="407">
        <v>0</v>
      </c>
      <c r="CM96" s="408" t="s">
        <v>2120</v>
      </c>
      <c r="CN96"/>
      <c r="CO96"/>
      <c r="CP96" s="1">
        <v>136.4</v>
      </c>
      <c r="CQ96" s="407">
        <v>1</v>
      </c>
      <c r="CS96" s="408" t="s">
        <v>3236</v>
      </c>
      <c r="CT96"/>
      <c r="CU96"/>
      <c r="CV96" s="1">
        <v>15.399999999999999</v>
      </c>
      <c r="CW96" s="407">
        <v>0</v>
      </c>
      <c r="DB96" s="410"/>
      <c r="DE96" s="224"/>
      <c r="DF96" s="407"/>
      <c r="DH96" s="410"/>
      <c r="DK96" s="228"/>
      <c r="DL96" s="56"/>
      <c r="DN96" s="410"/>
      <c r="DQ96" s="228"/>
      <c r="DR96" s="56"/>
      <c r="DT96" s="410"/>
      <c r="DU96" s="341"/>
      <c r="DV96" s="341"/>
      <c r="DW96" s="224"/>
      <c r="DX96" s="407"/>
      <c r="DY96" s="341"/>
      <c r="DZ96" s="410"/>
      <c r="EA96" s="341"/>
      <c r="EB96" s="341"/>
      <c r="EC96" s="228"/>
      <c r="ED96" s="56"/>
      <c r="EE96" s="341"/>
      <c r="EF96" s="410"/>
      <c r="EG96" s="341"/>
      <c r="EH96" s="341"/>
      <c r="EI96" s="228"/>
      <c r="EJ96" s="56"/>
      <c r="EK96" s="341"/>
      <c r="EL96" s="410"/>
      <c r="EM96" s="341"/>
      <c r="EN96" s="341"/>
      <c r="EO96" s="228"/>
      <c r="EP96" s="56"/>
      <c r="ER96" s="410"/>
      <c r="EU96" s="224"/>
      <c r="EV96" s="407"/>
      <c r="EX96" s="410"/>
      <c r="FA96" s="228"/>
      <c r="FB96" s="56"/>
      <c r="FD96" s="410"/>
      <c r="FG96" s="224"/>
      <c r="FH96" s="407"/>
      <c r="FJ96" s="410"/>
      <c r="FM96" s="228"/>
      <c r="FN96" s="56"/>
      <c r="FP96" s="410"/>
      <c r="FS96" s="224"/>
      <c r="FT96" s="407"/>
      <c r="FV96" s="410"/>
      <c r="FY96" s="228"/>
      <c r="FZ96" s="56"/>
      <c r="GB96" s="410"/>
      <c r="GE96" s="224"/>
      <c r="GF96" s="407"/>
      <c r="GH96" s="410"/>
      <c r="GK96" s="228"/>
      <c r="GL96" s="56"/>
      <c r="GN96" s="410"/>
      <c r="GO96" s="341"/>
      <c r="GP96" s="341"/>
      <c r="GQ96" s="224"/>
      <c r="GR96" s="407"/>
      <c r="GS96" s="341"/>
      <c r="GT96" s="410"/>
      <c r="GU96" s="341"/>
      <c r="GV96" s="341"/>
      <c r="GW96" s="228"/>
      <c r="GX96" s="56"/>
      <c r="GZ96" s="410"/>
      <c r="HA96" s="341"/>
      <c r="HB96" s="341"/>
      <c r="HC96" s="224"/>
      <c r="HD96" s="407"/>
      <c r="HF96" s="383"/>
      <c r="HI96" s="224"/>
      <c r="HJ96" s="407"/>
    </row>
    <row r="97" spans="1:218" s="385" customFormat="1" ht="16.5">
      <c r="A97" s="408"/>
      <c r="B97"/>
      <c r="C97"/>
      <c r="D97" s="1"/>
      <c r="E97" s="407"/>
      <c r="G97" s="409" t="s">
        <v>8</v>
      </c>
      <c r="H97" s="292" t="s">
        <v>4413</v>
      </c>
      <c r="I97"/>
      <c r="J97"/>
      <c r="K97"/>
      <c r="L97" s="525">
        <f>$AF$402</f>
        <v>9</v>
      </c>
      <c r="M97" s="422">
        <f>$E$402</f>
        <v>1425.5</v>
      </c>
      <c r="O97" s="408"/>
      <c r="P97"/>
      <c r="Q97"/>
      <c r="R97"/>
      <c r="S97" s="408"/>
      <c r="T97"/>
      <c r="U97"/>
      <c r="V97"/>
      <c r="W97" s="408"/>
      <c r="X97"/>
      <c r="Y97"/>
      <c r="Z97"/>
      <c r="AA97" s="408"/>
      <c r="AB97"/>
      <c r="AC97"/>
      <c r="AD97"/>
      <c r="AE97" s="408"/>
      <c r="AF97"/>
      <c r="AG97"/>
      <c r="AH97"/>
      <c r="AI97" s="408"/>
      <c r="AJ97"/>
      <c r="AK97"/>
      <c r="AL97"/>
      <c r="AM97" s="408"/>
      <c r="AN97"/>
      <c r="AO97"/>
      <c r="AP97"/>
      <c r="AQ97" s="408"/>
      <c r="AR97"/>
      <c r="AS97"/>
      <c r="AT97"/>
      <c r="AU97" s="408"/>
      <c r="AV97"/>
      <c r="AW97"/>
      <c r="AX97"/>
      <c r="AY97" s="408"/>
      <c r="AZ97"/>
      <c r="BA97"/>
      <c r="BB97"/>
      <c r="BC97" s="408"/>
      <c r="BD97"/>
      <c r="BE97"/>
      <c r="BF97"/>
      <c r="BG97" s="408"/>
      <c r="BH97"/>
      <c r="BI97"/>
      <c r="BJ97"/>
      <c r="BK97" s="408"/>
      <c r="BL97"/>
      <c r="BM97"/>
      <c r="BN97"/>
      <c r="BO97" s="408"/>
      <c r="BP97"/>
      <c r="BQ97"/>
      <c r="BR97"/>
      <c r="BS97" s="408"/>
      <c r="BT97"/>
      <c r="BU97"/>
      <c r="BV97"/>
      <c r="BW97" s="408"/>
      <c r="BX97"/>
      <c r="CA97" s="408"/>
      <c r="CB97"/>
      <c r="CC97"/>
      <c r="CD97" s="1"/>
      <c r="CE97" s="407"/>
      <c r="CG97" s="408"/>
      <c r="CH97"/>
      <c r="CI97"/>
      <c r="CJ97" s="1"/>
      <c r="CK97" s="407"/>
      <c r="CM97" s="408"/>
      <c r="CN97"/>
      <c r="CO97"/>
      <c r="CP97" s="1"/>
      <c r="CQ97" s="407"/>
      <c r="CS97" s="408"/>
      <c r="CT97"/>
      <c r="CU97"/>
      <c r="CV97" s="1"/>
      <c r="CW97" s="407"/>
      <c r="DB97" s="410"/>
      <c r="DE97" s="224"/>
      <c r="DF97" s="407"/>
      <c r="DH97" s="410"/>
      <c r="DK97" s="228"/>
      <c r="DL97" s="56"/>
      <c r="DN97" s="410"/>
      <c r="DQ97" s="228"/>
      <c r="DR97" s="56"/>
      <c r="DT97" s="410"/>
      <c r="DU97" s="341"/>
      <c r="DV97" s="341"/>
      <c r="DW97" s="224"/>
      <c r="DX97" s="407"/>
      <c r="DY97" s="341"/>
      <c r="DZ97" s="410"/>
      <c r="EA97" s="341"/>
      <c r="EB97" s="341"/>
      <c r="EC97" s="228"/>
      <c r="ED97" s="56"/>
      <c r="EE97" s="341"/>
      <c r="EF97" s="410"/>
      <c r="EG97" s="341"/>
      <c r="EH97" s="341"/>
      <c r="EI97" s="228"/>
      <c r="EJ97" s="56"/>
      <c r="EK97" s="341"/>
      <c r="EL97" s="410"/>
      <c r="EM97" s="341"/>
      <c r="EN97" s="341"/>
      <c r="EO97" s="228"/>
      <c r="EP97" s="56"/>
      <c r="ER97" s="410"/>
      <c r="EU97" s="224"/>
      <c r="EV97" s="407"/>
      <c r="EX97" s="410"/>
      <c r="FA97" s="228"/>
      <c r="FB97" s="56"/>
      <c r="FD97" s="410"/>
      <c r="FG97" s="224"/>
      <c r="FH97" s="407"/>
      <c r="FJ97" s="410"/>
      <c r="FM97" s="228"/>
      <c r="FN97" s="56"/>
      <c r="FP97" s="410"/>
      <c r="FS97" s="224"/>
      <c r="FT97" s="407"/>
      <c r="FV97" s="410"/>
      <c r="FY97" s="228"/>
      <c r="FZ97" s="56"/>
      <c r="GB97" s="410"/>
      <c r="GE97" s="224"/>
      <c r="GF97" s="407"/>
      <c r="GH97" s="410"/>
      <c r="GK97" s="228"/>
      <c r="GL97" s="56"/>
      <c r="GN97" s="410"/>
      <c r="GO97" s="341"/>
      <c r="GP97" s="341"/>
      <c r="GQ97" s="224"/>
      <c r="GR97" s="407"/>
      <c r="GS97" s="341"/>
      <c r="GT97" s="410"/>
      <c r="GU97" s="341"/>
      <c r="GV97" s="341"/>
      <c r="GW97" s="228"/>
      <c r="GX97" s="56"/>
      <c r="GZ97" s="410"/>
      <c r="HA97" s="341"/>
      <c r="HB97" s="341"/>
      <c r="HC97" s="224"/>
      <c r="HD97" s="407"/>
      <c r="HF97" s="383"/>
      <c r="HI97" s="224"/>
      <c r="HJ97" s="407"/>
    </row>
    <row r="98" spans="1:218" s="385" customFormat="1" ht="16.5">
      <c r="A98" s="408" t="s">
        <v>4434</v>
      </c>
      <c r="B98"/>
      <c r="C98"/>
      <c r="D98" s="1">
        <f>'Punten per wedstrijd'!F273</f>
        <v>606.29999999999995</v>
      </c>
      <c r="E98" s="407">
        <v>3</v>
      </c>
      <c r="G98" s="409" t="s">
        <v>10</v>
      </c>
      <c r="H98" s="292" t="s">
        <v>4454</v>
      </c>
      <c r="I98"/>
      <c r="J98"/>
      <c r="K98"/>
      <c r="L98" s="525">
        <f>$AF$388</f>
        <v>9</v>
      </c>
      <c r="M98" s="422">
        <f>$E$388</f>
        <v>1360.2</v>
      </c>
      <c r="O98" s="408" t="s">
        <v>4425</v>
      </c>
      <c r="P98"/>
      <c r="Q98"/>
      <c r="R98"/>
      <c r="S98" s="408" t="s">
        <v>4434</v>
      </c>
      <c r="T98"/>
      <c r="U98"/>
      <c r="V98"/>
      <c r="W98" s="408" t="s">
        <v>4432</v>
      </c>
      <c r="X98"/>
      <c r="Y98"/>
      <c r="Z98"/>
      <c r="AA98" s="408" t="s">
        <v>4434</v>
      </c>
      <c r="AB98"/>
      <c r="AC98"/>
      <c r="AD98"/>
      <c r="AE98" s="408" t="s">
        <v>4455</v>
      </c>
      <c r="AF98"/>
      <c r="AG98"/>
      <c r="AH98"/>
      <c r="AI98" s="408" t="s">
        <v>4425</v>
      </c>
      <c r="AJ98"/>
      <c r="AK98"/>
      <c r="AL98"/>
      <c r="AM98" s="408" t="s">
        <v>4432</v>
      </c>
      <c r="AN98"/>
      <c r="AO98"/>
      <c r="AP98"/>
      <c r="AQ98" s="408" t="s">
        <v>4425</v>
      </c>
      <c r="AR98"/>
      <c r="AS98"/>
      <c r="AT98"/>
      <c r="AU98" s="408" t="s">
        <v>4432</v>
      </c>
      <c r="AV98"/>
      <c r="AW98"/>
      <c r="AX98"/>
      <c r="AY98" s="408" t="s">
        <v>4456</v>
      </c>
      <c r="AZ98"/>
      <c r="BA98"/>
      <c r="BB98"/>
      <c r="BC98" s="408" t="s">
        <v>2116</v>
      </c>
      <c r="BD98"/>
      <c r="BE98"/>
      <c r="BF98"/>
      <c r="BG98" s="408" t="s">
        <v>4454</v>
      </c>
      <c r="BH98"/>
      <c r="BI98"/>
      <c r="BJ98"/>
      <c r="BK98" s="408" t="s">
        <v>1700</v>
      </c>
      <c r="BL98"/>
      <c r="BM98"/>
      <c r="BN98"/>
      <c r="BO98" s="408" t="s">
        <v>4455</v>
      </c>
      <c r="BP98"/>
      <c r="BQ98"/>
      <c r="BR98"/>
      <c r="BS98" s="408" t="s">
        <v>4420</v>
      </c>
      <c r="BT98"/>
      <c r="BU98"/>
      <c r="BV98"/>
      <c r="BW98" s="408" t="s">
        <v>4420</v>
      </c>
      <c r="BX98"/>
      <c r="CA98" s="408" t="s">
        <v>3247</v>
      </c>
      <c r="CB98"/>
      <c r="CC98"/>
      <c r="CD98" s="1">
        <v>85.2</v>
      </c>
      <c r="CE98" s="407">
        <v>0</v>
      </c>
      <c r="CG98" s="408" t="s">
        <v>2116</v>
      </c>
      <c r="CH98"/>
      <c r="CI98"/>
      <c r="CJ98" s="1">
        <v>218.10000000000002</v>
      </c>
      <c r="CK98" s="407">
        <v>2</v>
      </c>
      <c r="CM98" s="408" t="s">
        <v>3236</v>
      </c>
      <c r="CN98"/>
      <c r="CO98"/>
      <c r="CP98" s="1">
        <v>132</v>
      </c>
      <c r="CQ98" s="407">
        <v>2</v>
      </c>
      <c r="CS98" s="408" t="s">
        <v>4432</v>
      </c>
      <c r="CT98"/>
      <c r="CU98"/>
      <c r="CV98" s="1">
        <v>0</v>
      </c>
      <c r="CW98" s="407">
        <v>1</v>
      </c>
      <c r="DB98" s="410"/>
      <c r="DE98" s="224"/>
      <c r="DF98" s="407"/>
      <c r="DH98" s="410"/>
      <c r="DK98" s="228"/>
      <c r="DL98" s="56"/>
      <c r="DN98" s="410"/>
      <c r="DQ98" s="228"/>
      <c r="DR98" s="56"/>
      <c r="DT98" s="410"/>
      <c r="DU98" s="341"/>
      <c r="DV98" s="341"/>
      <c r="DW98" s="224"/>
      <c r="DX98" s="407"/>
      <c r="DY98" s="341"/>
      <c r="DZ98" s="410"/>
      <c r="EA98" s="341"/>
      <c r="EB98" s="341"/>
      <c r="EC98" s="228"/>
      <c r="ED98" s="56"/>
      <c r="EE98" s="341"/>
      <c r="EF98" s="410"/>
      <c r="EG98" s="341"/>
      <c r="EH98" s="341"/>
      <c r="EI98" s="228"/>
      <c r="EJ98" s="56"/>
      <c r="EK98" s="341"/>
      <c r="EL98" s="410"/>
      <c r="EM98" s="341"/>
      <c r="EN98" s="341"/>
      <c r="EO98" s="228"/>
      <c r="EP98" s="56"/>
      <c r="ER98" s="410"/>
      <c r="EU98" s="224"/>
      <c r="EV98" s="407"/>
      <c r="EX98" s="410"/>
      <c r="FA98" s="228"/>
      <c r="FB98" s="56"/>
      <c r="FD98" s="410"/>
      <c r="FG98" s="224"/>
      <c r="FH98" s="407"/>
      <c r="FJ98" s="410"/>
      <c r="FM98" s="228"/>
      <c r="FN98" s="56"/>
      <c r="FP98" s="410"/>
      <c r="FS98" s="224"/>
      <c r="FT98" s="407"/>
      <c r="FV98" s="410"/>
      <c r="FY98" s="228"/>
      <c r="FZ98" s="56"/>
      <c r="GB98" s="410"/>
      <c r="GE98" s="224"/>
      <c r="GF98" s="407"/>
      <c r="GH98" s="410"/>
      <c r="GK98" s="228"/>
      <c r="GL98" s="56"/>
      <c r="GN98" s="410"/>
      <c r="GO98" s="341"/>
      <c r="GP98" s="341"/>
      <c r="GQ98" s="224"/>
      <c r="GR98" s="407"/>
      <c r="GS98" s="341"/>
      <c r="GT98" s="410"/>
      <c r="GU98" s="341"/>
      <c r="GV98" s="341"/>
      <c r="GW98" s="228"/>
      <c r="GX98" s="56"/>
      <c r="GZ98" s="410"/>
      <c r="HA98" s="341"/>
      <c r="HB98" s="341"/>
      <c r="HC98" s="224"/>
      <c r="HD98" s="407"/>
      <c r="HF98" s="383"/>
      <c r="HI98" s="224"/>
      <c r="HJ98" s="407"/>
    </row>
    <row r="99" spans="1:218" s="385" customFormat="1" ht="16.5">
      <c r="A99" s="408" t="s">
        <v>4456</v>
      </c>
      <c r="B99"/>
      <c r="C99"/>
      <c r="D99" s="1">
        <f>'Punten per wedstrijd'!F321</f>
        <v>314.90000000000003</v>
      </c>
      <c r="E99" s="407">
        <v>0</v>
      </c>
      <c r="G99" s="411" t="s">
        <v>12</v>
      </c>
      <c r="H99" s="514" t="s">
        <v>4456</v>
      </c>
      <c r="I99" s="241"/>
      <c r="J99" s="241"/>
      <c r="K99" s="241"/>
      <c r="L99" s="526">
        <f>$AF$400</f>
        <v>9</v>
      </c>
      <c r="M99" s="423">
        <f>$E$400</f>
        <v>1031.5</v>
      </c>
      <c r="O99" s="408" t="s">
        <v>3259</v>
      </c>
      <c r="P99"/>
      <c r="Q99"/>
      <c r="R99"/>
      <c r="S99" s="408" t="s">
        <v>4440</v>
      </c>
      <c r="T99"/>
      <c r="U99"/>
      <c r="V99"/>
      <c r="W99" s="408" t="s">
        <v>4420</v>
      </c>
      <c r="X99"/>
      <c r="Y99"/>
      <c r="Z99"/>
      <c r="AA99" s="408" t="s">
        <v>4425</v>
      </c>
      <c r="AB99"/>
      <c r="AC99"/>
      <c r="AD99"/>
      <c r="AE99" s="408" t="s">
        <v>4431</v>
      </c>
      <c r="AF99"/>
      <c r="AG99"/>
      <c r="AH99"/>
      <c r="AI99" s="408" t="s">
        <v>4432</v>
      </c>
      <c r="AJ99"/>
      <c r="AK99"/>
      <c r="AL99"/>
      <c r="AM99" s="408" t="s">
        <v>3259</v>
      </c>
      <c r="AN99"/>
      <c r="AO99"/>
      <c r="AP99"/>
      <c r="AQ99" s="408" t="s">
        <v>3236</v>
      </c>
      <c r="AR99"/>
      <c r="AS99"/>
      <c r="AT99"/>
      <c r="AU99" s="408" t="s">
        <v>4455</v>
      </c>
      <c r="AV99"/>
      <c r="AW99"/>
      <c r="AX99"/>
      <c r="AY99" s="408" t="s">
        <v>3244</v>
      </c>
      <c r="AZ99"/>
      <c r="BA99"/>
      <c r="BB99"/>
      <c r="BC99" s="408" t="s">
        <v>2758</v>
      </c>
      <c r="BD99"/>
      <c r="BE99"/>
      <c r="BF99"/>
      <c r="BG99" s="408" t="s">
        <v>4457</v>
      </c>
      <c r="BH99"/>
      <c r="BI99"/>
      <c r="BJ99"/>
      <c r="BK99" s="408" t="s">
        <v>4455</v>
      </c>
      <c r="BL99"/>
      <c r="BM99"/>
      <c r="BN99"/>
      <c r="BO99" s="408" t="s">
        <v>4386</v>
      </c>
      <c r="BP99"/>
      <c r="BQ99"/>
      <c r="BR99"/>
      <c r="BS99" s="408" t="s">
        <v>4413</v>
      </c>
      <c r="BT99"/>
      <c r="BU99"/>
      <c r="BV99"/>
      <c r="BW99" s="408" t="s">
        <v>4440</v>
      </c>
      <c r="BX99"/>
      <c r="CA99" s="408" t="s">
        <v>4431</v>
      </c>
      <c r="CB99"/>
      <c r="CC99"/>
      <c r="CD99" s="1">
        <v>476.7</v>
      </c>
      <c r="CE99" s="407">
        <v>3</v>
      </c>
      <c r="CG99" s="408" t="s">
        <v>4432</v>
      </c>
      <c r="CH99"/>
      <c r="CI99"/>
      <c r="CJ99" s="1">
        <v>196.1</v>
      </c>
      <c r="CK99" s="407">
        <v>1</v>
      </c>
      <c r="CM99" s="408" t="s">
        <v>4386</v>
      </c>
      <c r="CN99"/>
      <c r="CO99"/>
      <c r="CP99" s="1">
        <v>131.6</v>
      </c>
      <c r="CQ99" s="407">
        <v>1</v>
      </c>
      <c r="CS99" s="408" t="s">
        <v>3244</v>
      </c>
      <c r="CT99"/>
      <c r="CU99"/>
      <c r="CV99" s="1">
        <v>0</v>
      </c>
      <c r="CW99" s="407">
        <v>1</v>
      </c>
      <c r="DB99" s="410"/>
      <c r="DE99" s="224"/>
      <c r="DF99" s="407"/>
      <c r="DH99" s="410"/>
      <c r="DK99" s="228"/>
      <c r="DL99" s="56"/>
      <c r="DN99" s="410"/>
      <c r="DQ99" s="228"/>
      <c r="DR99" s="56"/>
      <c r="DT99" s="410"/>
      <c r="DU99" s="341"/>
      <c r="DV99" s="341"/>
      <c r="DW99" s="224"/>
      <c r="DX99" s="407"/>
      <c r="DY99" s="341"/>
      <c r="DZ99" s="410"/>
      <c r="EA99" s="341"/>
      <c r="EB99" s="341"/>
      <c r="EC99" s="228"/>
      <c r="ED99" s="56"/>
      <c r="EE99" s="341"/>
      <c r="EF99" s="410"/>
      <c r="EG99" s="341"/>
      <c r="EH99" s="341"/>
      <c r="EI99" s="228"/>
      <c r="EJ99" s="56"/>
      <c r="EK99" s="341"/>
      <c r="EL99" s="410"/>
      <c r="EM99" s="341"/>
      <c r="EN99" s="341"/>
      <c r="EO99" s="228"/>
      <c r="EP99" s="56"/>
      <c r="ER99" s="410"/>
      <c r="EU99" s="224"/>
      <c r="EV99" s="407"/>
      <c r="EX99" s="410"/>
      <c r="FA99" s="228"/>
      <c r="FB99" s="56"/>
      <c r="FD99" s="410"/>
      <c r="FG99" s="224"/>
      <c r="FH99" s="407"/>
      <c r="FJ99" s="410"/>
      <c r="FM99" s="228"/>
      <c r="FN99" s="56"/>
      <c r="FP99" s="410"/>
      <c r="FS99" s="224"/>
      <c r="FT99" s="407"/>
      <c r="FV99" s="410"/>
      <c r="FY99" s="228"/>
      <c r="FZ99" s="56"/>
      <c r="GB99" s="410"/>
      <c r="GE99" s="224"/>
      <c r="GF99" s="407"/>
      <c r="GH99" s="410"/>
      <c r="GK99" s="228"/>
      <c r="GL99" s="56"/>
      <c r="GN99" s="410"/>
      <c r="GO99" s="341"/>
      <c r="GP99" s="341"/>
      <c r="GQ99" s="224"/>
      <c r="GR99" s="407"/>
      <c r="GS99" s="341"/>
      <c r="GT99" s="410"/>
      <c r="GU99" s="341"/>
      <c r="GV99" s="341"/>
      <c r="GW99" s="228"/>
      <c r="GX99" s="56"/>
      <c r="GZ99" s="410"/>
      <c r="HA99" s="341"/>
      <c r="HB99" s="341"/>
      <c r="HC99" s="224"/>
      <c r="HD99" s="407"/>
      <c r="HF99" s="383"/>
      <c r="HI99" s="224"/>
      <c r="HJ99" s="407"/>
    </row>
    <row r="100" spans="1:218" s="385" customFormat="1" ht="16.5">
      <c r="A100" s="408"/>
      <c r="B100"/>
      <c r="C100"/>
      <c r="D100" s="1"/>
      <c r="E100" s="407"/>
      <c r="G100" s="409" t="s">
        <v>14</v>
      </c>
      <c r="H100" s="548" t="s">
        <v>4457</v>
      </c>
      <c r="I100" s="549"/>
      <c r="J100" s="549"/>
      <c r="K100" s="549"/>
      <c r="L100" s="550">
        <f>$AF$401</f>
        <v>8</v>
      </c>
      <c r="M100" s="551">
        <f>$E$401</f>
        <v>1609.4</v>
      </c>
      <c r="O100" s="408"/>
      <c r="P100"/>
      <c r="Q100"/>
      <c r="R100"/>
      <c r="S100" s="408"/>
      <c r="T100"/>
      <c r="U100"/>
      <c r="V100"/>
      <c r="W100" s="408"/>
      <c r="X100"/>
      <c r="Y100"/>
      <c r="Z100"/>
      <c r="AA100" s="408"/>
      <c r="AB100"/>
      <c r="AC100"/>
      <c r="AD100"/>
      <c r="AE100" s="408"/>
      <c r="AF100"/>
      <c r="AG100"/>
      <c r="AH100"/>
      <c r="AI100" s="408"/>
      <c r="AJ100"/>
      <c r="AK100"/>
      <c r="AL100"/>
      <c r="AM100" s="408"/>
      <c r="AN100"/>
      <c r="AO100"/>
      <c r="AP100"/>
      <c r="AQ100" s="408"/>
      <c r="AR100"/>
      <c r="AS100"/>
      <c r="AT100"/>
      <c r="AU100" s="408"/>
      <c r="AV100"/>
      <c r="AW100"/>
      <c r="AX100"/>
      <c r="AY100" s="408"/>
      <c r="AZ100"/>
      <c r="BA100"/>
      <c r="BB100"/>
      <c r="BC100" s="408"/>
      <c r="BD100"/>
      <c r="BE100"/>
      <c r="BF100"/>
      <c r="BG100" s="408"/>
      <c r="BH100"/>
      <c r="BI100"/>
      <c r="BJ100"/>
      <c r="BK100" s="408"/>
      <c r="BL100"/>
      <c r="BM100"/>
      <c r="BN100"/>
      <c r="BO100" s="408"/>
      <c r="BP100"/>
      <c r="BQ100"/>
      <c r="BR100"/>
      <c r="BS100" s="408"/>
      <c r="BT100"/>
      <c r="BU100"/>
      <c r="BV100"/>
      <c r="BW100" s="408"/>
      <c r="BX100"/>
      <c r="CA100" s="408"/>
      <c r="CB100"/>
      <c r="CC100"/>
      <c r="CD100" s="1"/>
      <c r="CE100" s="407"/>
      <c r="CG100" s="408"/>
      <c r="CH100"/>
      <c r="CI100"/>
      <c r="CJ100" s="1"/>
      <c r="CK100" s="407"/>
      <c r="CM100" s="408"/>
      <c r="CN100"/>
      <c r="CO100"/>
      <c r="CP100" s="1"/>
      <c r="CQ100" s="407"/>
      <c r="CS100" s="408"/>
      <c r="CT100"/>
      <c r="CU100"/>
      <c r="CV100" s="1"/>
      <c r="CW100" s="407"/>
      <c r="DB100" s="410"/>
      <c r="DE100" s="224"/>
      <c r="DF100" s="407"/>
      <c r="DH100" s="410"/>
      <c r="DK100" s="228"/>
      <c r="DL100" s="56"/>
      <c r="DN100" s="410"/>
      <c r="DQ100" s="228"/>
      <c r="DR100" s="56"/>
      <c r="DT100" s="410"/>
      <c r="DU100" s="341"/>
      <c r="DV100" s="341"/>
      <c r="DW100" s="224"/>
      <c r="DX100" s="407"/>
      <c r="DY100" s="341"/>
      <c r="DZ100" s="410"/>
      <c r="EA100" s="341"/>
      <c r="EB100" s="341"/>
      <c r="EC100" s="228"/>
      <c r="ED100" s="56"/>
      <c r="EE100" s="341"/>
      <c r="EF100" s="410"/>
      <c r="EG100" s="341"/>
      <c r="EH100" s="341"/>
      <c r="EI100" s="228"/>
      <c r="EJ100" s="56"/>
      <c r="EK100" s="341"/>
      <c r="EL100" s="410"/>
      <c r="EM100" s="341"/>
      <c r="EN100" s="341"/>
      <c r="EO100" s="228"/>
      <c r="EP100" s="56"/>
      <c r="ER100" s="410"/>
      <c r="EU100" s="224"/>
      <c r="EV100" s="407"/>
      <c r="EX100" s="410"/>
      <c r="FA100" s="228"/>
      <c r="FB100" s="56"/>
      <c r="FD100" s="410"/>
      <c r="FG100" s="224"/>
      <c r="FH100" s="407"/>
      <c r="FJ100" s="410"/>
      <c r="FM100" s="228"/>
      <c r="FN100" s="56"/>
      <c r="FP100" s="410"/>
      <c r="FS100" s="224"/>
      <c r="FT100" s="407"/>
      <c r="FV100" s="410"/>
      <c r="FY100" s="228"/>
      <c r="FZ100" s="56"/>
      <c r="GB100" s="410"/>
      <c r="GE100" s="224"/>
      <c r="GF100" s="407"/>
      <c r="GH100" s="410"/>
      <c r="GK100" s="228"/>
      <c r="GL100" s="56"/>
      <c r="GN100" s="410"/>
      <c r="GO100" s="341"/>
      <c r="GP100" s="341"/>
      <c r="GQ100" s="224"/>
      <c r="GR100" s="407"/>
      <c r="GS100" s="341"/>
      <c r="GT100" s="410"/>
      <c r="GU100" s="341"/>
      <c r="GV100" s="341"/>
      <c r="GW100" s="228"/>
      <c r="GX100" s="56"/>
      <c r="GZ100" s="410"/>
      <c r="HA100" s="341"/>
      <c r="HB100" s="341"/>
      <c r="HC100" s="224"/>
      <c r="HD100" s="407"/>
      <c r="HF100" s="383"/>
      <c r="HI100" s="224"/>
      <c r="HJ100" s="407"/>
    </row>
    <row r="101" spans="1:218" s="385" customFormat="1" ht="16.5">
      <c r="A101" s="408" t="s">
        <v>4455</v>
      </c>
      <c r="B101"/>
      <c r="C101"/>
      <c r="D101" s="1">
        <f>'Punten per wedstrijd'!F235</f>
        <v>289.90000000000003</v>
      </c>
      <c r="E101" s="407">
        <v>0</v>
      </c>
      <c r="G101" s="409" t="s">
        <v>16</v>
      </c>
      <c r="H101" s="292" t="s">
        <v>4386</v>
      </c>
      <c r="I101"/>
      <c r="J101"/>
      <c r="K101"/>
      <c r="L101" s="525">
        <f>$AF$395</f>
        <v>8</v>
      </c>
      <c r="M101" s="422">
        <f>$E$395</f>
        <v>1412</v>
      </c>
      <c r="O101" s="408" t="s">
        <v>4457</v>
      </c>
      <c r="P101"/>
      <c r="Q101"/>
      <c r="R101"/>
      <c r="S101" s="408" t="s">
        <v>4454</v>
      </c>
      <c r="T101"/>
      <c r="U101"/>
      <c r="V101"/>
      <c r="W101" s="408" t="s">
        <v>2116</v>
      </c>
      <c r="X101"/>
      <c r="Y101"/>
      <c r="Z101"/>
      <c r="AA101" s="408" t="s">
        <v>4431</v>
      </c>
      <c r="AB101"/>
      <c r="AC101"/>
      <c r="AD101"/>
      <c r="AE101" s="408" t="s">
        <v>4457</v>
      </c>
      <c r="AF101"/>
      <c r="AG101"/>
      <c r="AH101"/>
      <c r="AI101" s="408" t="s">
        <v>4413</v>
      </c>
      <c r="AJ101"/>
      <c r="AK101"/>
      <c r="AL101"/>
      <c r="AM101" s="408" t="s">
        <v>2120</v>
      </c>
      <c r="AN101"/>
      <c r="AO101"/>
      <c r="AP101"/>
      <c r="AQ101" s="408" t="s">
        <v>2758</v>
      </c>
      <c r="AR101"/>
      <c r="AS101"/>
      <c r="AT101"/>
      <c r="AU101" s="408" t="s">
        <v>4386</v>
      </c>
      <c r="AV101"/>
      <c r="AW101"/>
      <c r="AX101"/>
      <c r="AY101" s="408" t="s">
        <v>4434</v>
      </c>
      <c r="AZ101"/>
      <c r="BA101"/>
      <c r="BB101"/>
      <c r="BC101" s="408" t="s">
        <v>3247</v>
      </c>
      <c r="BD101"/>
      <c r="BE101"/>
      <c r="BF101"/>
      <c r="BG101" s="408" t="s">
        <v>4440</v>
      </c>
      <c r="BH101"/>
      <c r="BI101"/>
      <c r="BJ101"/>
      <c r="BK101" s="408" t="s">
        <v>2120</v>
      </c>
      <c r="BL101"/>
      <c r="BM101"/>
      <c r="BN101"/>
      <c r="BO101" s="408" t="s">
        <v>4434</v>
      </c>
      <c r="BP101"/>
      <c r="BQ101"/>
      <c r="BR101"/>
      <c r="BS101" s="408" t="s">
        <v>4386</v>
      </c>
      <c r="BT101"/>
      <c r="BU101"/>
      <c r="BV101"/>
      <c r="BW101" s="408" t="s">
        <v>4455</v>
      </c>
      <c r="BX101"/>
      <c r="CA101" s="408" t="s">
        <v>4457</v>
      </c>
      <c r="CB101"/>
      <c r="CC101"/>
      <c r="CD101" s="1">
        <v>230.7</v>
      </c>
      <c r="CE101" s="407">
        <v>1</v>
      </c>
      <c r="CG101" s="408" t="s">
        <v>2120</v>
      </c>
      <c r="CH101"/>
      <c r="CI101"/>
      <c r="CJ101" s="1">
        <v>241.89999999999998</v>
      </c>
      <c r="CK101" s="407">
        <v>0</v>
      </c>
      <c r="CM101" s="408" t="s">
        <v>1688</v>
      </c>
      <c r="CN101"/>
      <c r="CO101"/>
      <c r="CP101" s="1">
        <v>53.199999999999996</v>
      </c>
      <c r="CQ101" s="407">
        <v>0</v>
      </c>
      <c r="CS101" s="408" t="s">
        <v>4456</v>
      </c>
      <c r="CT101"/>
      <c r="CU101"/>
      <c r="CV101" s="1">
        <v>53.1</v>
      </c>
      <c r="CW101" s="407">
        <v>3</v>
      </c>
      <c r="DB101" s="410"/>
      <c r="DE101" s="224"/>
      <c r="DF101" s="407"/>
      <c r="DH101" s="410"/>
      <c r="DK101" s="228"/>
      <c r="DL101" s="56"/>
      <c r="DN101" s="410"/>
      <c r="DQ101" s="228"/>
      <c r="DR101" s="56"/>
      <c r="DT101" s="410"/>
      <c r="DU101" s="341"/>
      <c r="DV101" s="341"/>
      <c r="DW101" s="224"/>
      <c r="DX101" s="407"/>
      <c r="DY101" s="341"/>
      <c r="DZ101" s="410"/>
      <c r="EA101" s="341"/>
      <c r="EB101" s="341"/>
      <c r="EC101" s="228"/>
      <c r="ED101" s="56"/>
      <c r="EE101" s="341"/>
      <c r="EF101" s="410"/>
      <c r="EG101" s="341"/>
      <c r="EH101" s="341"/>
      <c r="EI101" s="228"/>
      <c r="EJ101" s="56"/>
      <c r="EK101" s="341"/>
      <c r="EL101" s="410"/>
      <c r="EM101" s="341"/>
      <c r="EN101" s="341"/>
      <c r="EO101" s="228"/>
      <c r="EP101" s="56"/>
      <c r="ER101" s="410"/>
      <c r="EU101" s="224"/>
      <c r="EV101" s="407"/>
      <c r="EX101" s="410"/>
      <c r="FA101" s="228"/>
      <c r="FB101" s="56"/>
      <c r="FD101" s="410"/>
      <c r="FG101" s="224"/>
      <c r="FH101" s="407"/>
      <c r="FJ101" s="410"/>
      <c r="FM101" s="228"/>
      <c r="FN101" s="56"/>
      <c r="FP101" s="410"/>
      <c r="FS101" s="224"/>
      <c r="FT101" s="407"/>
      <c r="FV101" s="410"/>
      <c r="FY101" s="228"/>
      <c r="FZ101" s="56"/>
      <c r="GB101" s="410"/>
      <c r="GE101" s="224"/>
      <c r="GF101" s="407"/>
      <c r="GH101" s="410"/>
      <c r="GK101" s="228"/>
      <c r="GL101" s="56"/>
      <c r="GN101" s="410"/>
      <c r="GO101" s="341"/>
      <c r="GP101" s="341"/>
      <c r="GQ101" s="224"/>
      <c r="GR101" s="407"/>
      <c r="GS101" s="341"/>
      <c r="GT101" s="410"/>
      <c r="GU101" s="341"/>
      <c r="GV101" s="341"/>
      <c r="GW101" s="228"/>
      <c r="GX101" s="56"/>
      <c r="GZ101" s="410"/>
      <c r="HA101" s="341"/>
      <c r="HB101" s="341"/>
      <c r="HC101" s="224"/>
      <c r="HD101" s="407"/>
      <c r="HF101" s="383"/>
      <c r="HI101" s="224"/>
      <c r="HJ101" s="407"/>
    </row>
    <row r="102" spans="1:218" s="385" customFormat="1" ht="16.5">
      <c r="A102" s="408" t="s">
        <v>4420</v>
      </c>
      <c r="B102"/>
      <c r="C102"/>
      <c r="D102" s="1">
        <f>'Punten per wedstrijd'!F342</f>
        <v>653.6</v>
      </c>
      <c r="E102" s="407">
        <v>3</v>
      </c>
      <c r="G102" s="409" t="s">
        <v>18</v>
      </c>
      <c r="H102" s="292" t="s">
        <v>4440</v>
      </c>
      <c r="I102"/>
      <c r="J102"/>
      <c r="K102"/>
      <c r="L102" s="525">
        <f>$AF$397</f>
        <v>8</v>
      </c>
      <c r="M102" s="422">
        <f>$E$397</f>
        <v>1301.0999999999999</v>
      </c>
      <c r="O102" s="408" t="s">
        <v>3247</v>
      </c>
      <c r="P102"/>
      <c r="Q102"/>
      <c r="R102"/>
      <c r="S102" s="408" t="s">
        <v>4420</v>
      </c>
      <c r="T102"/>
      <c r="U102"/>
      <c r="V102"/>
      <c r="W102" s="408" t="s">
        <v>4413</v>
      </c>
      <c r="X102"/>
      <c r="Y102"/>
      <c r="Z102"/>
      <c r="AA102" s="408" t="s">
        <v>4413</v>
      </c>
      <c r="AB102"/>
      <c r="AC102"/>
      <c r="AD102"/>
      <c r="AE102" s="408" t="s">
        <v>4440</v>
      </c>
      <c r="AF102"/>
      <c r="AG102"/>
      <c r="AH102"/>
      <c r="AI102" s="408" t="s">
        <v>4455</v>
      </c>
      <c r="AJ102"/>
      <c r="AK102"/>
      <c r="AL102"/>
      <c r="AM102" s="408" t="s">
        <v>3247</v>
      </c>
      <c r="AN102"/>
      <c r="AO102"/>
      <c r="AP102"/>
      <c r="AQ102" s="408" t="s">
        <v>1688</v>
      </c>
      <c r="AR102"/>
      <c r="AS102"/>
      <c r="AT102"/>
      <c r="AU102" s="408" t="s">
        <v>4440</v>
      </c>
      <c r="AV102"/>
      <c r="AW102"/>
      <c r="AX102"/>
      <c r="AY102" s="408" t="s">
        <v>4432</v>
      </c>
      <c r="AZ102"/>
      <c r="BA102"/>
      <c r="BB102"/>
      <c r="BC102" s="408" t="s">
        <v>4456</v>
      </c>
      <c r="BD102"/>
      <c r="BE102"/>
      <c r="BF102"/>
      <c r="BG102" s="408" t="s">
        <v>3244</v>
      </c>
      <c r="BH102"/>
      <c r="BI102"/>
      <c r="BJ102"/>
      <c r="BK102" s="408" t="s">
        <v>4425</v>
      </c>
      <c r="BL102"/>
      <c r="BM102"/>
      <c r="BN102"/>
      <c r="BO102" s="408" t="s">
        <v>1700</v>
      </c>
      <c r="BP102"/>
      <c r="BQ102"/>
      <c r="BR102"/>
      <c r="BS102" s="408" t="s">
        <v>4434</v>
      </c>
      <c r="BT102"/>
      <c r="BU102"/>
      <c r="BV102"/>
      <c r="BW102" s="408" t="s">
        <v>2120</v>
      </c>
      <c r="BX102"/>
      <c r="CA102" s="408" t="s">
        <v>1700</v>
      </c>
      <c r="CB102"/>
      <c r="CC102"/>
      <c r="CD102" s="1">
        <v>263.3</v>
      </c>
      <c r="CE102" s="407">
        <v>2</v>
      </c>
      <c r="CG102" s="408" t="s">
        <v>4454</v>
      </c>
      <c r="CH102"/>
      <c r="CI102"/>
      <c r="CJ102" s="1">
        <v>436.3</v>
      </c>
      <c r="CK102" s="407">
        <v>3</v>
      </c>
      <c r="CM102" s="408" t="s">
        <v>1700</v>
      </c>
      <c r="CN102"/>
      <c r="CO102"/>
      <c r="CP102" s="1">
        <v>148.30000000000001</v>
      </c>
      <c r="CQ102" s="407">
        <v>3</v>
      </c>
      <c r="CS102" s="408" t="s">
        <v>4455</v>
      </c>
      <c r="CT102"/>
      <c r="CU102"/>
      <c r="CV102" s="1">
        <v>0</v>
      </c>
      <c r="CW102" s="407">
        <v>0</v>
      </c>
      <c r="DB102" s="410"/>
      <c r="DE102" s="224"/>
      <c r="DF102" s="407"/>
      <c r="DH102" s="410"/>
      <c r="DK102" s="228"/>
      <c r="DL102" s="56"/>
      <c r="DN102" s="410"/>
      <c r="DQ102" s="228"/>
      <c r="DR102" s="56"/>
      <c r="DT102" s="410"/>
      <c r="DU102" s="341"/>
      <c r="DV102" s="341"/>
      <c r="DW102" s="224"/>
      <c r="DX102" s="407"/>
      <c r="DY102" s="341"/>
      <c r="DZ102" s="410"/>
      <c r="EA102" s="341"/>
      <c r="EB102" s="341"/>
      <c r="EC102" s="228"/>
      <c r="ED102" s="56"/>
      <c r="EE102" s="341"/>
      <c r="EF102" s="410"/>
      <c r="EG102" s="341"/>
      <c r="EH102" s="341"/>
      <c r="EI102" s="228"/>
      <c r="EJ102" s="56"/>
      <c r="EK102" s="341"/>
      <c r="EL102" s="410"/>
      <c r="EM102" s="341"/>
      <c r="EN102" s="341"/>
      <c r="EO102" s="228"/>
      <c r="EP102" s="56"/>
      <c r="ER102" s="410"/>
      <c r="EU102" s="224"/>
      <c r="EV102" s="407"/>
      <c r="EX102" s="410"/>
      <c r="FA102" s="228"/>
      <c r="FB102" s="56"/>
      <c r="FD102" s="410"/>
      <c r="FG102" s="224"/>
      <c r="FH102" s="407"/>
      <c r="FJ102" s="410"/>
      <c r="FM102" s="228"/>
      <c r="FN102" s="56"/>
      <c r="FP102" s="410"/>
      <c r="FS102" s="224"/>
      <c r="FT102" s="407"/>
      <c r="FV102" s="410"/>
      <c r="FY102" s="228"/>
      <c r="FZ102" s="56"/>
      <c r="GB102" s="410"/>
      <c r="GE102" s="224"/>
      <c r="GF102" s="407"/>
      <c r="GH102" s="410"/>
      <c r="GK102" s="228"/>
      <c r="GL102" s="56"/>
      <c r="GN102" s="410"/>
      <c r="GO102" s="341"/>
      <c r="GP102" s="341"/>
      <c r="GQ102" s="224"/>
      <c r="GR102" s="407"/>
      <c r="GS102" s="341"/>
      <c r="GT102" s="410"/>
      <c r="GU102" s="341"/>
      <c r="GV102" s="341"/>
      <c r="GW102" s="228"/>
      <c r="GX102" s="56"/>
      <c r="GZ102" s="410"/>
      <c r="HA102" s="341"/>
      <c r="HB102" s="341"/>
      <c r="HC102" s="224"/>
      <c r="HD102" s="407"/>
      <c r="HF102" s="383"/>
      <c r="HI102" s="224"/>
      <c r="HJ102" s="407"/>
    </row>
    <row r="103" spans="1:218" s="385" customFormat="1" ht="16.5">
      <c r="A103" s="408"/>
      <c r="B103"/>
      <c r="C103"/>
      <c r="D103" s="1"/>
      <c r="E103" s="407"/>
      <c r="G103" s="409" t="s">
        <v>20</v>
      </c>
      <c r="H103" s="292" t="s">
        <v>3259</v>
      </c>
      <c r="I103"/>
      <c r="J103"/>
      <c r="K103"/>
      <c r="L103" s="525">
        <f>$AF$399</f>
        <v>8</v>
      </c>
      <c r="M103" s="422">
        <f>$E$399</f>
        <v>1092.8</v>
      </c>
      <c r="O103" s="408"/>
      <c r="P103"/>
      <c r="Q103"/>
      <c r="R103"/>
      <c r="S103" s="408"/>
      <c r="T103"/>
      <c r="U103"/>
      <c r="V103"/>
      <c r="W103" s="408"/>
      <c r="X103"/>
      <c r="Y103"/>
      <c r="Z103"/>
      <c r="AA103" s="408"/>
      <c r="AB103"/>
      <c r="AC103"/>
      <c r="AD103"/>
      <c r="AE103" s="408"/>
      <c r="AF103"/>
      <c r="AG103"/>
      <c r="AH103"/>
      <c r="AI103" s="408"/>
      <c r="AJ103"/>
      <c r="AK103"/>
      <c r="AL103"/>
      <c r="AM103" s="408"/>
      <c r="AN103"/>
      <c r="AO103"/>
      <c r="AP103"/>
      <c r="AQ103" s="408"/>
      <c r="AR103"/>
      <c r="AS103"/>
      <c r="AT103"/>
      <c r="AU103" s="408"/>
      <c r="AV103"/>
      <c r="AW103"/>
      <c r="AX103"/>
      <c r="AY103" s="408"/>
      <c r="AZ103"/>
      <c r="BA103"/>
      <c r="BB103"/>
      <c r="BC103" s="408"/>
      <c r="BD103"/>
      <c r="BE103"/>
      <c r="BF103"/>
      <c r="BG103" s="408"/>
      <c r="BH103"/>
      <c r="BI103"/>
      <c r="BJ103"/>
      <c r="BK103" s="408"/>
      <c r="BL103"/>
      <c r="BM103"/>
      <c r="BN103"/>
      <c r="BO103" s="408"/>
      <c r="BP103"/>
      <c r="BQ103"/>
      <c r="BR103"/>
      <c r="BS103" s="408"/>
      <c r="BT103"/>
      <c r="BU103"/>
      <c r="BV103"/>
      <c r="BW103" s="408"/>
      <c r="BX103"/>
      <c r="CA103" s="408"/>
      <c r="CB103"/>
      <c r="CC103"/>
      <c r="CD103" s="1"/>
      <c r="CE103" s="407"/>
      <c r="CG103" s="408"/>
      <c r="CH103"/>
      <c r="CI103"/>
      <c r="CJ103" s="1"/>
      <c r="CK103" s="407"/>
      <c r="CM103" s="408"/>
      <c r="CN103"/>
      <c r="CO103"/>
      <c r="CP103" s="1"/>
      <c r="CQ103" s="407"/>
      <c r="CS103" s="408"/>
      <c r="CT103"/>
      <c r="CU103"/>
      <c r="CV103" s="1"/>
      <c r="CW103" s="407"/>
      <c r="DB103" s="410"/>
      <c r="DE103" s="224"/>
      <c r="DF103" s="407"/>
      <c r="DH103" s="410"/>
      <c r="DK103" s="228"/>
      <c r="DL103" s="56"/>
      <c r="DN103" s="410"/>
      <c r="DQ103" s="228"/>
      <c r="DR103" s="56"/>
      <c r="DT103" s="410"/>
      <c r="DU103" s="341"/>
      <c r="DV103" s="341"/>
      <c r="DW103" s="224"/>
      <c r="DX103" s="407"/>
      <c r="DY103" s="341"/>
      <c r="DZ103" s="410"/>
      <c r="EA103" s="341"/>
      <c r="EB103" s="341"/>
      <c r="EC103" s="228"/>
      <c r="ED103" s="56"/>
      <c r="EE103" s="341"/>
      <c r="EF103" s="410"/>
      <c r="EG103" s="341"/>
      <c r="EH103" s="341"/>
      <c r="EI103" s="228"/>
      <c r="EJ103" s="56"/>
      <c r="EK103" s="341"/>
      <c r="EL103" s="410"/>
      <c r="EM103" s="341"/>
      <c r="EN103" s="341"/>
      <c r="EO103" s="228"/>
      <c r="EP103" s="56"/>
      <c r="ER103" s="410"/>
      <c r="EU103" s="224"/>
      <c r="EV103" s="407"/>
      <c r="EX103" s="410"/>
      <c r="FA103" s="228"/>
      <c r="FB103" s="56"/>
      <c r="FD103" s="410"/>
      <c r="FG103" s="224"/>
      <c r="FH103" s="407"/>
      <c r="FJ103" s="410"/>
      <c r="FM103" s="228"/>
      <c r="FN103" s="56"/>
      <c r="FP103" s="410"/>
      <c r="FS103" s="224"/>
      <c r="FT103" s="407"/>
      <c r="FV103" s="410"/>
      <c r="FY103" s="228"/>
      <c r="FZ103" s="56"/>
      <c r="GB103" s="410"/>
      <c r="GE103" s="224"/>
      <c r="GF103" s="407"/>
      <c r="GH103" s="410"/>
      <c r="GK103" s="228"/>
      <c r="GL103" s="56"/>
      <c r="GN103" s="410"/>
      <c r="GO103" s="341"/>
      <c r="GP103" s="341"/>
      <c r="GQ103" s="224"/>
      <c r="GR103" s="407"/>
      <c r="GS103" s="341"/>
      <c r="GT103" s="410"/>
      <c r="GU103" s="341"/>
      <c r="GV103" s="341"/>
      <c r="GW103" s="228"/>
      <c r="GX103" s="56"/>
      <c r="GZ103" s="410"/>
      <c r="HA103" s="341"/>
      <c r="HB103" s="341"/>
      <c r="HC103" s="224"/>
      <c r="HD103" s="407"/>
      <c r="HF103" s="383"/>
      <c r="HI103" s="224"/>
      <c r="HJ103" s="407"/>
    </row>
    <row r="104" spans="1:218" s="385" customFormat="1" ht="16.5">
      <c r="A104" s="408" t="s">
        <v>1688</v>
      </c>
      <c r="B104"/>
      <c r="C104"/>
      <c r="D104" s="1">
        <f>'Punten per wedstrijd'!F192</f>
        <v>356.89999999999992</v>
      </c>
      <c r="E104" s="407">
        <v>0</v>
      </c>
      <c r="G104" s="409" t="s">
        <v>22</v>
      </c>
      <c r="H104" s="292" t="s">
        <v>4432</v>
      </c>
      <c r="I104"/>
      <c r="J104"/>
      <c r="K104"/>
      <c r="L104" s="525">
        <f>$AF$392</f>
        <v>7</v>
      </c>
      <c r="M104" s="422">
        <f>$E$392</f>
        <v>1348</v>
      </c>
      <c r="O104" s="408" t="s">
        <v>3236</v>
      </c>
      <c r="P104"/>
      <c r="Q104"/>
      <c r="R104"/>
      <c r="S104" s="408" t="s">
        <v>4431</v>
      </c>
      <c r="T104"/>
      <c r="U104"/>
      <c r="V104"/>
      <c r="W104" s="408" t="s">
        <v>2758</v>
      </c>
      <c r="X104"/>
      <c r="Y104"/>
      <c r="Z104"/>
      <c r="AA104" s="408" t="s">
        <v>4420</v>
      </c>
      <c r="AB104"/>
      <c r="AC104"/>
      <c r="AD104"/>
      <c r="AE104" s="408" t="s">
        <v>3259</v>
      </c>
      <c r="AF104"/>
      <c r="AG104"/>
      <c r="AH104"/>
      <c r="AI104" s="408" t="s">
        <v>3259</v>
      </c>
      <c r="AJ104"/>
      <c r="AK104"/>
      <c r="AL104"/>
      <c r="AM104" s="408" t="s">
        <v>4455</v>
      </c>
      <c r="AN104"/>
      <c r="AO104"/>
      <c r="AP104"/>
      <c r="AQ104" s="408" t="s">
        <v>4440</v>
      </c>
      <c r="AR104"/>
      <c r="AS104"/>
      <c r="AT104"/>
      <c r="AU104" s="408" t="s">
        <v>2116</v>
      </c>
      <c r="AV104"/>
      <c r="AW104"/>
      <c r="AX104"/>
      <c r="AY104" s="408" t="s">
        <v>2758</v>
      </c>
      <c r="AZ104"/>
      <c r="BA104"/>
      <c r="BB104"/>
      <c r="BC104" s="408" t="s">
        <v>4457</v>
      </c>
      <c r="BD104"/>
      <c r="BE104"/>
      <c r="BF104"/>
      <c r="BG104" s="408" t="s">
        <v>4431</v>
      </c>
      <c r="BH104"/>
      <c r="BI104"/>
      <c r="BJ104"/>
      <c r="BK104" s="408" t="s">
        <v>4386</v>
      </c>
      <c r="BL104"/>
      <c r="BM104"/>
      <c r="BN104"/>
      <c r="BO104" s="408" t="s">
        <v>2758</v>
      </c>
      <c r="BP104"/>
      <c r="BQ104"/>
      <c r="BR104"/>
      <c r="BS104" s="408" t="s">
        <v>4440</v>
      </c>
      <c r="BT104"/>
      <c r="BU104"/>
      <c r="BV104"/>
      <c r="BW104" s="408" t="s">
        <v>4413</v>
      </c>
      <c r="BX104"/>
      <c r="CA104" s="408" t="s">
        <v>4432</v>
      </c>
      <c r="CB104"/>
      <c r="CC104"/>
      <c r="CD104" s="1">
        <v>191.9</v>
      </c>
      <c r="CE104" s="407">
        <v>0</v>
      </c>
      <c r="CG104" s="408" t="s">
        <v>1688</v>
      </c>
      <c r="CH104"/>
      <c r="CI104"/>
      <c r="CJ104" s="1">
        <v>5.2</v>
      </c>
      <c r="CK104" s="407">
        <v>0</v>
      </c>
      <c r="CM104" s="408" t="s">
        <v>4431</v>
      </c>
      <c r="CN104"/>
      <c r="CO104"/>
      <c r="CP104" s="1">
        <v>114.39999999999999</v>
      </c>
      <c r="CQ104" s="407">
        <v>0</v>
      </c>
      <c r="CS104" s="408" t="s">
        <v>4386</v>
      </c>
      <c r="CT104"/>
      <c r="CU104"/>
      <c r="CV104" s="1">
        <v>0</v>
      </c>
      <c r="CW104" s="407">
        <v>0</v>
      </c>
      <c r="DB104" s="410"/>
      <c r="DE104" s="224"/>
      <c r="DF104" s="407"/>
      <c r="DH104" s="410"/>
      <c r="DK104" s="228"/>
      <c r="DL104" s="56"/>
      <c r="DN104" s="410"/>
      <c r="DQ104" s="228"/>
      <c r="DR104" s="56"/>
      <c r="DT104" s="410"/>
      <c r="DU104" s="341"/>
      <c r="DV104" s="341"/>
      <c r="DW104" s="224"/>
      <c r="DX104" s="407"/>
      <c r="DY104" s="341"/>
      <c r="DZ104" s="410"/>
      <c r="EA104" s="341"/>
      <c r="EB104" s="341"/>
      <c r="EC104" s="228"/>
      <c r="ED104" s="56"/>
      <c r="EE104" s="341"/>
      <c r="EF104" s="410"/>
      <c r="EG104" s="341"/>
      <c r="EH104" s="341"/>
      <c r="EI104" s="228"/>
      <c r="EJ104" s="56"/>
      <c r="EK104" s="341"/>
      <c r="EL104" s="410"/>
      <c r="EM104" s="341"/>
      <c r="EN104" s="341"/>
      <c r="EO104" s="228"/>
      <c r="EP104" s="56"/>
      <c r="ER104" s="410"/>
      <c r="EU104" s="224"/>
      <c r="EV104" s="407"/>
      <c r="EX104" s="410"/>
      <c r="FA104" s="228"/>
      <c r="FB104" s="56"/>
      <c r="FD104" s="410"/>
      <c r="FG104" s="224"/>
      <c r="FH104" s="407"/>
      <c r="FJ104" s="410"/>
      <c r="FM104" s="228"/>
      <c r="FN104" s="56"/>
      <c r="FP104" s="410"/>
      <c r="FS104" s="224"/>
      <c r="FT104" s="407"/>
      <c r="FV104" s="410"/>
      <c r="FY104" s="228"/>
      <c r="FZ104" s="56"/>
      <c r="GB104" s="410"/>
      <c r="GE104" s="224"/>
      <c r="GF104" s="407"/>
      <c r="GH104" s="410"/>
      <c r="GK104" s="228"/>
      <c r="GL104" s="56"/>
      <c r="GN104" s="410"/>
      <c r="GO104" s="341"/>
      <c r="GP104" s="341"/>
      <c r="GQ104" s="224"/>
      <c r="GR104" s="407"/>
      <c r="GS104" s="341"/>
      <c r="GT104" s="410"/>
      <c r="GU104" s="341"/>
      <c r="GV104" s="341"/>
      <c r="GW104" s="228"/>
      <c r="GX104" s="56"/>
      <c r="GZ104" s="410"/>
      <c r="HA104" s="341"/>
      <c r="HB104" s="341"/>
      <c r="HC104" s="224"/>
      <c r="HD104" s="407"/>
      <c r="HF104" s="383"/>
      <c r="HI104" s="224"/>
      <c r="HJ104" s="407"/>
    </row>
    <row r="105" spans="1:218" s="385" customFormat="1" ht="16.5">
      <c r="A105" s="408" t="s">
        <v>2116</v>
      </c>
      <c r="B105"/>
      <c r="C105"/>
      <c r="D105" s="1">
        <f>'Punten per wedstrijd'!F182</f>
        <v>759.2</v>
      </c>
      <c r="E105" s="407">
        <v>3</v>
      </c>
      <c r="G105" s="409" t="s">
        <v>24</v>
      </c>
      <c r="H105" s="292" t="s">
        <v>4420</v>
      </c>
      <c r="I105"/>
      <c r="J105"/>
      <c r="K105"/>
      <c r="L105" s="525">
        <f>$AF$403</f>
        <v>7</v>
      </c>
      <c r="M105" s="422">
        <f>$E$403</f>
        <v>1222.0999999999999</v>
      </c>
      <c r="O105" s="408" t="s">
        <v>3244</v>
      </c>
      <c r="P105"/>
      <c r="Q105"/>
      <c r="R105"/>
      <c r="S105" s="408" t="s">
        <v>4425</v>
      </c>
      <c r="T105"/>
      <c r="U105"/>
      <c r="V105"/>
      <c r="W105" s="408" t="s">
        <v>4434</v>
      </c>
      <c r="X105"/>
      <c r="Y105"/>
      <c r="Z105"/>
      <c r="AA105" s="408" t="s">
        <v>4457</v>
      </c>
      <c r="AB105"/>
      <c r="AC105"/>
      <c r="AD105"/>
      <c r="AE105" s="408" t="s">
        <v>4434</v>
      </c>
      <c r="AF105"/>
      <c r="AG105"/>
      <c r="AH105"/>
      <c r="AI105" s="408" t="s">
        <v>4454</v>
      </c>
      <c r="AJ105"/>
      <c r="AK105"/>
      <c r="AL105"/>
      <c r="AM105" s="408" t="s">
        <v>4434</v>
      </c>
      <c r="AN105"/>
      <c r="AO105"/>
      <c r="AP105"/>
      <c r="AQ105" s="408" t="s">
        <v>1700</v>
      </c>
      <c r="AR105"/>
      <c r="AS105"/>
      <c r="AT105"/>
      <c r="AU105" s="408" t="s">
        <v>4420</v>
      </c>
      <c r="AV105"/>
      <c r="AW105"/>
      <c r="AX105"/>
      <c r="AY105" s="408" t="s">
        <v>4386</v>
      </c>
      <c r="AZ105"/>
      <c r="BA105"/>
      <c r="BB105"/>
      <c r="BC105" s="408" t="s">
        <v>4434</v>
      </c>
      <c r="BD105"/>
      <c r="BE105"/>
      <c r="BF105"/>
      <c r="BG105" s="408" t="s">
        <v>1700</v>
      </c>
      <c r="BH105"/>
      <c r="BI105"/>
      <c r="BJ105"/>
      <c r="BK105" s="408" t="s">
        <v>4431</v>
      </c>
      <c r="BL105"/>
      <c r="BM105"/>
      <c r="BN105"/>
      <c r="BO105" s="408" t="s">
        <v>3247</v>
      </c>
      <c r="BP105"/>
      <c r="BQ105"/>
      <c r="BR105"/>
      <c r="BS105" s="408" t="s">
        <v>4456</v>
      </c>
      <c r="BT105"/>
      <c r="BU105"/>
      <c r="BV105"/>
      <c r="BW105" s="408" t="s">
        <v>3236</v>
      </c>
      <c r="BX105"/>
      <c r="CA105" s="408" t="s">
        <v>4386</v>
      </c>
      <c r="CB105"/>
      <c r="CC105"/>
      <c r="CD105" s="1">
        <v>242.60000000000002</v>
      </c>
      <c r="CE105" s="407">
        <v>3</v>
      </c>
      <c r="CG105" s="408" t="s">
        <v>4413</v>
      </c>
      <c r="CH105"/>
      <c r="CI105"/>
      <c r="CJ105" s="1">
        <v>263.5</v>
      </c>
      <c r="CK105" s="407">
        <v>3</v>
      </c>
      <c r="CM105" s="408" t="s">
        <v>4456</v>
      </c>
      <c r="CN105"/>
      <c r="CO105"/>
      <c r="CP105" s="1">
        <v>185.2</v>
      </c>
      <c r="CQ105" s="407">
        <v>3</v>
      </c>
      <c r="CS105" s="408" t="s">
        <v>1688</v>
      </c>
      <c r="CT105"/>
      <c r="CU105"/>
      <c r="CV105" s="1">
        <v>129.5</v>
      </c>
      <c r="CW105" s="407">
        <v>3</v>
      </c>
      <c r="DB105" s="410"/>
      <c r="DE105" s="224"/>
      <c r="DF105" s="407"/>
      <c r="DH105" s="410"/>
      <c r="DK105" s="228"/>
      <c r="DL105" s="56"/>
      <c r="DN105" s="410"/>
      <c r="DQ105" s="228"/>
      <c r="DR105" s="56"/>
      <c r="DT105" s="410"/>
      <c r="DU105" s="341"/>
      <c r="DV105" s="341"/>
      <c r="DW105" s="224"/>
      <c r="DX105" s="407"/>
      <c r="DY105" s="341"/>
      <c r="DZ105" s="410"/>
      <c r="EA105" s="341"/>
      <c r="EB105" s="341"/>
      <c r="EC105" s="228"/>
      <c r="ED105" s="56"/>
      <c r="EE105" s="341"/>
      <c r="EF105" s="410"/>
      <c r="EG105" s="341"/>
      <c r="EH105" s="341"/>
      <c r="EI105" s="228"/>
      <c r="EJ105" s="56"/>
      <c r="EK105" s="341"/>
      <c r="EL105" s="410"/>
      <c r="EM105" s="341"/>
      <c r="EN105" s="341"/>
      <c r="EO105" s="228"/>
      <c r="EP105" s="56"/>
      <c r="ER105" s="410"/>
      <c r="EU105" s="224"/>
      <c r="EV105" s="407"/>
      <c r="EX105" s="410"/>
      <c r="FA105" s="228"/>
      <c r="FB105" s="56"/>
      <c r="FD105" s="410"/>
      <c r="FG105" s="224"/>
      <c r="FH105" s="407"/>
      <c r="FJ105" s="410"/>
      <c r="FM105" s="228"/>
      <c r="FN105" s="56"/>
      <c r="FP105" s="410"/>
      <c r="FS105" s="224"/>
      <c r="FT105" s="407"/>
      <c r="FV105" s="410"/>
      <c r="FY105" s="228"/>
      <c r="FZ105" s="56"/>
      <c r="GB105" s="410"/>
      <c r="GE105" s="224"/>
      <c r="GF105" s="407"/>
      <c r="GH105" s="410"/>
      <c r="GK105" s="228"/>
      <c r="GL105" s="56"/>
      <c r="GN105" s="410"/>
      <c r="GO105" s="341"/>
      <c r="GP105" s="341"/>
      <c r="GQ105" s="224"/>
      <c r="GR105" s="407"/>
      <c r="GS105" s="341"/>
      <c r="GT105" s="410"/>
      <c r="GU105" s="341"/>
      <c r="GV105" s="341"/>
      <c r="GW105" s="228"/>
      <c r="GX105" s="56"/>
      <c r="GZ105" s="410"/>
      <c r="HA105" s="341"/>
      <c r="HB105" s="341"/>
      <c r="HC105" s="224"/>
      <c r="HD105" s="407"/>
      <c r="HF105" s="383"/>
      <c r="HI105" s="224"/>
      <c r="HJ105" s="407"/>
    </row>
    <row r="106" spans="1:218" s="385" customFormat="1" ht="16.5">
      <c r="A106" s="408"/>
      <c r="B106"/>
      <c r="C106"/>
      <c r="D106" s="1"/>
      <c r="E106" s="407"/>
      <c r="G106" s="409" t="s">
        <v>26</v>
      </c>
      <c r="H106" s="548" t="s">
        <v>3244</v>
      </c>
      <c r="I106" s="549"/>
      <c r="J106" s="549"/>
      <c r="K106" s="549"/>
      <c r="L106" s="550">
        <f>$AF$390</f>
        <v>7</v>
      </c>
      <c r="M106" s="551">
        <f>$E$390</f>
        <v>897.39999999999986</v>
      </c>
      <c r="O106" s="408"/>
      <c r="P106"/>
      <c r="Q106"/>
      <c r="R106"/>
      <c r="S106" s="408"/>
      <c r="T106"/>
      <c r="U106"/>
      <c r="V106"/>
      <c r="W106" s="408"/>
      <c r="X106"/>
      <c r="Y106"/>
      <c r="Z106"/>
      <c r="AA106" s="408"/>
      <c r="AB106"/>
      <c r="AC106"/>
      <c r="AD106"/>
      <c r="AE106" s="408"/>
      <c r="AF106"/>
      <c r="AG106"/>
      <c r="AH106"/>
      <c r="AI106" s="408"/>
      <c r="AJ106"/>
      <c r="AK106"/>
      <c r="AL106"/>
      <c r="AM106" s="408"/>
      <c r="AN106"/>
      <c r="AO106"/>
      <c r="AP106"/>
      <c r="AQ106" s="408"/>
      <c r="AR106"/>
      <c r="AS106"/>
      <c r="AT106"/>
      <c r="AU106" s="408"/>
      <c r="AV106"/>
      <c r="AW106"/>
      <c r="AX106"/>
      <c r="AY106" s="408"/>
      <c r="AZ106"/>
      <c r="BA106"/>
      <c r="BB106"/>
      <c r="BC106" s="408"/>
      <c r="BD106"/>
      <c r="BE106"/>
      <c r="BF106"/>
      <c r="BG106" s="408"/>
      <c r="BH106"/>
      <c r="BI106"/>
      <c r="BJ106"/>
      <c r="BK106" s="408"/>
      <c r="BL106"/>
      <c r="BM106"/>
      <c r="BN106"/>
      <c r="BO106" s="408"/>
      <c r="BP106"/>
      <c r="BQ106"/>
      <c r="BR106"/>
      <c r="BS106" s="408"/>
      <c r="BT106"/>
      <c r="BU106"/>
      <c r="BV106"/>
      <c r="BW106" s="408"/>
      <c r="BX106"/>
      <c r="CA106" s="408"/>
      <c r="CB106"/>
      <c r="CC106"/>
      <c r="CD106" s="1"/>
      <c r="CE106" s="407"/>
      <c r="CG106" s="408"/>
      <c r="CH106"/>
      <c r="CI106"/>
      <c r="CJ106" s="1"/>
      <c r="CK106" s="407"/>
      <c r="CM106" s="408"/>
      <c r="CN106"/>
      <c r="CO106"/>
      <c r="CP106" s="1"/>
      <c r="CQ106" s="407"/>
      <c r="CS106" s="408"/>
      <c r="CT106"/>
      <c r="CU106"/>
      <c r="CV106" s="1"/>
      <c r="CW106" s="407"/>
      <c r="DB106" s="410"/>
      <c r="DE106" s="224"/>
      <c r="DF106" s="407"/>
      <c r="DH106" s="410"/>
      <c r="DK106" s="228"/>
      <c r="DL106" s="56"/>
      <c r="DN106" s="410"/>
      <c r="DQ106" s="228"/>
      <c r="DR106" s="56"/>
      <c r="DT106" s="410"/>
      <c r="DU106" s="341"/>
      <c r="DV106" s="341"/>
      <c r="DW106" s="224"/>
      <c r="DX106" s="407"/>
      <c r="DY106" s="341"/>
      <c r="DZ106" s="410"/>
      <c r="EA106" s="341"/>
      <c r="EB106" s="341"/>
      <c r="EC106" s="228"/>
      <c r="ED106" s="56"/>
      <c r="EE106" s="341"/>
      <c r="EF106" s="410"/>
      <c r="EG106" s="341"/>
      <c r="EH106" s="341"/>
      <c r="EI106" s="228"/>
      <c r="EJ106" s="56"/>
      <c r="EK106" s="341"/>
      <c r="EL106" s="410"/>
      <c r="EM106" s="341"/>
      <c r="EN106" s="341"/>
      <c r="EO106" s="228"/>
      <c r="EP106" s="56"/>
      <c r="ER106" s="410"/>
      <c r="EU106" s="224"/>
      <c r="EV106" s="407"/>
      <c r="EX106" s="410"/>
      <c r="FA106" s="228"/>
      <c r="FB106" s="56"/>
      <c r="FD106" s="410"/>
      <c r="FG106" s="224"/>
      <c r="FH106" s="407"/>
      <c r="FJ106" s="410"/>
      <c r="FM106" s="228"/>
      <c r="FN106" s="56"/>
      <c r="FP106" s="410"/>
      <c r="FS106" s="224"/>
      <c r="FT106" s="407"/>
      <c r="FV106" s="410"/>
      <c r="FY106" s="228"/>
      <c r="FZ106" s="56"/>
      <c r="GB106" s="410"/>
      <c r="GE106" s="224"/>
      <c r="GF106" s="407"/>
      <c r="GH106" s="410"/>
      <c r="GK106" s="228"/>
      <c r="GL106" s="56"/>
      <c r="GN106" s="410"/>
      <c r="GO106" s="341"/>
      <c r="GP106" s="341"/>
      <c r="GQ106" s="224"/>
      <c r="GR106" s="407"/>
      <c r="GS106" s="341"/>
      <c r="GT106" s="410"/>
      <c r="GU106" s="341"/>
      <c r="GV106" s="341"/>
      <c r="GW106" s="228"/>
      <c r="GX106" s="56"/>
      <c r="GZ106" s="410"/>
      <c r="HA106" s="341"/>
      <c r="HB106" s="341"/>
      <c r="HC106" s="224"/>
      <c r="HD106" s="407"/>
      <c r="HF106" s="383"/>
      <c r="HI106" s="224"/>
      <c r="HJ106" s="407"/>
    </row>
    <row r="107" spans="1:218" s="385" customFormat="1" ht="16.5">
      <c r="A107" s="408" t="s">
        <v>3244</v>
      </c>
      <c r="B107"/>
      <c r="C107"/>
      <c r="D107" s="1">
        <f>'Punten per wedstrijd'!F214</f>
        <v>405.89999999999992</v>
      </c>
      <c r="E107" s="407">
        <v>0</v>
      </c>
      <c r="G107" s="409" t="s">
        <v>28</v>
      </c>
      <c r="H107" s="548" t="s">
        <v>4431</v>
      </c>
      <c r="I107" s="549"/>
      <c r="J107" s="549"/>
      <c r="K107" s="549"/>
      <c r="L107" s="550">
        <f>$AF$389</f>
        <v>6</v>
      </c>
      <c r="M107" s="551">
        <f>$E$389</f>
        <v>1456.6999999999998</v>
      </c>
      <c r="O107" s="408" t="s">
        <v>2116</v>
      </c>
      <c r="P107"/>
      <c r="Q107"/>
      <c r="R107"/>
      <c r="S107" s="408" t="s">
        <v>3244</v>
      </c>
      <c r="T107"/>
      <c r="U107"/>
      <c r="V107"/>
      <c r="W107" s="408" t="s">
        <v>1688</v>
      </c>
      <c r="X107"/>
      <c r="Y107"/>
      <c r="Z107"/>
      <c r="AA107" s="408" t="s">
        <v>4440</v>
      </c>
      <c r="AB107"/>
      <c r="AC107"/>
      <c r="AD107"/>
      <c r="AE107" s="408" t="s">
        <v>2116</v>
      </c>
      <c r="AF107"/>
      <c r="AG107"/>
      <c r="AH107"/>
      <c r="AI107" s="408" t="s">
        <v>3247</v>
      </c>
      <c r="AJ107"/>
      <c r="AK107"/>
      <c r="AL107"/>
      <c r="AM107" s="408" t="s">
        <v>3244</v>
      </c>
      <c r="AN107"/>
      <c r="AO107"/>
      <c r="AP107"/>
      <c r="AQ107" s="408" t="s">
        <v>4455</v>
      </c>
      <c r="AR107"/>
      <c r="AS107"/>
      <c r="AT107"/>
      <c r="AU107" s="408" t="s">
        <v>3236</v>
      </c>
      <c r="AV107"/>
      <c r="AW107"/>
      <c r="AX107"/>
      <c r="AY107" s="408" t="s">
        <v>4431</v>
      </c>
      <c r="AZ107"/>
      <c r="BA107"/>
      <c r="BB107"/>
      <c r="BC107" s="408" t="s">
        <v>1688</v>
      </c>
      <c r="BD107"/>
      <c r="BE107"/>
      <c r="BF107"/>
      <c r="BG107" s="408" t="s">
        <v>4455</v>
      </c>
      <c r="BH107"/>
      <c r="BI107"/>
      <c r="BJ107"/>
      <c r="BK107" s="408" t="s">
        <v>3236</v>
      </c>
      <c r="BL107"/>
      <c r="BM107"/>
      <c r="BN107"/>
      <c r="BO107" s="408" t="s">
        <v>4432</v>
      </c>
      <c r="BP107"/>
      <c r="BQ107"/>
      <c r="BR107"/>
      <c r="BS107" s="408" t="s">
        <v>3244</v>
      </c>
      <c r="BT107"/>
      <c r="BU107"/>
      <c r="BV107"/>
      <c r="BW107" s="408" t="s">
        <v>4454</v>
      </c>
      <c r="BX107"/>
      <c r="CA107" s="408" t="s">
        <v>4454</v>
      </c>
      <c r="CB107"/>
      <c r="CC107"/>
      <c r="CD107" s="1">
        <v>366</v>
      </c>
      <c r="CE107" s="407">
        <v>3</v>
      </c>
      <c r="CG107" s="408" t="s">
        <v>4455</v>
      </c>
      <c r="CH107"/>
      <c r="CI107"/>
      <c r="CJ107" s="1">
        <v>183.89999999999998</v>
      </c>
      <c r="CK107" s="407">
        <v>0</v>
      </c>
      <c r="CM107" s="408" t="s">
        <v>4440</v>
      </c>
      <c r="CN107"/>
      <c r="CO107"/>
      <c r="CP107" s="1">
        <v>186.9</v>
      </c>
      <c r="CQ107" s="407">
        <v>3</v>
      </c>
      <c r="CS107" s="408" t="s">
        <v>4504</v>
      </c>
      <c r="CT107"/>
      <c r="CU107"/>
      <c r="CV107" s="1">
        <v>0</v>
      </c>
      <c r="CW107" s="407">
        <v>0</v>
      </c>
      <c r="DB107" s="410"/>
      <c r="DE107" s="224"/>
      <c r="DF107" s="407"/>
      <c r="DH107" s="410"/>
      <c r="DK107" s="228"/>
      <c r="DL107" s="56"/>
      <c r="DN107" s="410"/>
      <c r="DQ107" s="228"/>
      <c r="DR107" s="56"/>
      <c r="DT107" s="410"/>
      <c r="DU107" s="341"/>
      <c r="DV107" s="341"/>
      <c r="DW107" s="224"/>
      <c r="DX107" s="407"/>
      <c r="DY107" s="341"/>
      <c r="DZ107" s="410"/>
      <c r="EA107" s="341"/>
      <c r="EB107" s="341"/>
      <c r="EC107" s="228"/>
      <c r="ED107" s="56"/>
      <c r="EE107" s="341"/>
      <c r="EF107" s="410"/>
      <c r="EG107" s="341"/>
      <c r="EH107" s="341"/>
      <c r="EI107" s="228"/>
      <c r="EJ107" s="56"/>
      <c r="EK107" s="341"/>
      <c r="EL107" s="410"/>
      <c r="EM107" s="341"/>
      <c r="EN107" s="341"/>
      <c r="EO107" s="228"/>
      <c r="EP107" s="56"/>
      <c r="ER107" s="410"/>
      <c r="EU107" s="224"/>
      <c r="EV107" s="407"/>
      <c r="EX107" s="410"/>
      <c r="FA107" s="228"/>
      <c r="FB107" s="56"/>
      <c r="FD107" s="410"/>
      <c r="FG107" s="224"/>
      <c r="FH107" s="407"/>
      <c r="FJ107" s="410"/>
      <c r="FM107" s="228"/>
      <c r="FN107" s="56"/>
      <c r="FP107" s="410"/>
      <c r="FS107" s="224"/>
      <c r="FT107" s="407"/>
      <c r="FV107" s="410"/>
      <c r="FY107" s="228"/>
      <c r="FZ107" s="56"/>
      <c r="GB107" s="410"/>
      <c r="GE107" s="224"/>
      <c r="GF107" s="407"/>
      <c r="GH107" s="410"/>
      <c r="GK107" s="228"/>
      <c r="GL107" s="56"/>
      <c r="GN107" s="410"/>
      <c r="GO107" s="341"/>
      <c r="GP107" s="341"/>
      <c r="GQ107" s="224"/>
      <c r="GR107" s="407"/>
      <c r="GS107" s="341"/>
      <c r="GT107" s="410"/>
      <c r="GU107" s="341"/>
      <c r="GV107" s="341"/>
      <c r="GW107" s="228"/>
      <c r="GX107" s="56"/>
      <c r="GZ107" s="410"/>
      <c r="HA107" s="341"/>
      <c r="HB107" s="341"/>
      <c r="HC107" s="224"/>
      <c r="HD107" s="407"/>
      <c r="HF107" s="383"/>
      <c r="HI107" s="224"/>
      <c r="HJ107" s="407"/>
    </row>
    <row r="108" spans="1:218" s="385" customFormat="1" ht="16.5">
      <c r="A108" s="408" t="s">
        <v>4457</v>
      </c>
      <c r="B108"/>
      <c r="C108"/>
      <c r="D108" s="1">
        <f>'Punten per wedstrijd'!F333</f>
        <v>985.1</v>
      </c>
      <c r="E108" s="407">
        <v>3</v>
      </c>
      <c r="G108" s="409" t="s">
        <v>30</v>
      </c>
      <c r="H108" s="292" t="s">
        <v>3236</v>
      </c>
      <c r="I108"/>
      <c r="J108"/>
      <c r="K108"/>
      <c r="L108" s="525">
        <f>$AF$383</f>
        <v>5</v>
      </c>
      <c r="M108" s="422">
        <f>$E$383</f>
        <v>567.80000000000007</v>
      </c>
      <c r="O108" s="408" t="s">
        <v>1700</v>
      </c>
      <c r="P108"/>
      <c r="Q108"/>
      <c r="R108"/>
      <c r="S108" s="408" t="s">
        <v>1688</v>
      </c>
      <c r="T108"/>
      <c r="U108"/>
      <c r="V108"/>
      <c r="W108" s="408" t="s">
        <v>3247</v>
      </c>
      <c r="X108"/>
      <c r="Y108"/>
      <c r="Z108"/>
      <c r="AA108" s="408" t="s">
        <v>4432</v>
      </c>
      <c r="AB108"/>
      <c r="AC108"/>
      <c r="AD108"/>
      <c r="AE108" s="408" t="s">
        <v>3244</v>
      </c>
      <c r="AF108"/>
      <c r="AG108"/>
      <c r="AH108"/>
      <c r="AI108" s="408" t="s">
        <v>2116</v>
      </c>
      <c r="AJ108"/>
      <c r="AK108"/>
      <c r="AL108"/>
      <c r="AM108" s="408" t="s">
        <v>4413</v>
      </c>
      <c r="AN108"/>
      <c r="AO108"/>
      <c r="AP108"/>
      <c r="AQ108" s="408" t="s">
        <v>4454</v>
      </c>
      <c r="AR108"/>
      <c r="AS108"/>
      <c r="AT108"/>
      <c r="AU108" s="408" t="s">
        <v>3259</v>
      </c>
      <c r="AV108"/>
      <c r="AW108"/>
      <c r="AX108"/>
      <c r="AY108" s="408" t="s">
        <v>3236</v>
      </c>
      <c r="AZ108"/>
      <c r="BA108"/>
      <c r="BB108"/>
      <c r="BC108" s="408" t="s">
        <v>4431</v>
      </c>
      <c r="BD108"/>
      <c r="BE108"/>
      <c r="BF108"/>
      <c r="BG108" s="408" t="s">
        <v>1688</v>
      </c>
      <c r="BH108"/>
      <c r="BI108"/>
      <c r="BJ108"/>
      <c r="BK108" s="408" t="s">
        <v>4454</v>
      </c>
      <c r="BL108"/>
      <c r="BM108"/>
      <c r="BN108"/>
      <c r="BO108" s="408" t="s">
        <v>3236</v>
      </c>
      <c r="BP108"/>
      <c r="BQ108"/>
      <c r="BR108"/>
      <c r="BS108" s="408" t="s">
        <v>3259</v>
      </c>
      <c r="BT108"/>
      <c r="BU108"/>
      <c r="BV108"/>
      <c r="BW108" s="408" t="s">
        <v>4386</v>
      </c>
      <c r="BX108"/>
      <c r="CA108" s="408" t="s">
        <v>2116</v>
      </c>
      <c r="CB108"/>
      <c r="CC108"/>
      <c r="CD108" s="1">
        <v>247.09999999999997</v>
      </c>
      <c r="CE108" s="407">
        <v>0</v>
      </c>
      <c r="CG108" s="408" t="s">
        <v>3247</v>
      </c>
      <c r="CH108"/>
      <c r="CI108"/>
      <c r="CJ108" s="1">
        <v>239.8</v>
      </c>
      <c r="CK108" s="407">
        <v>3</v>
      </c>
      <c r="CM108" s="408" t="s">
        <v>4504</v>
      </c>
      <c r="CN108"/>
      <c r="CO108"/>
      <c r="CP108" s="1">
        <v>117.39999999999999</v>
      </c>
      <c r="CQ108" s="407">
        <v>0</v>
      </c>
      <c r="CS108" s="408" t="s">
        <v>2758</v>
      </c>
      <c r="CT108"/>
      <c r="CU108"/>
      <c r="CV108" s="1">
        <v>171.8</v>
      </c>
      <c r="CW108" s="407">
        <v>3</v>
      </c>
      <c r="DB108" s="410"/>
      <c r="DE108" s="224"/>
      <c r="DF108" s="407"/>
      <c r="DH108" s="410"/>
      <c r="DK108" s="228"/>
      <c r="DL108" s="56"/>
      <c r="DN108" s="410"/>
      <c r="DQ108" s="228"/>
      <c r="DR108" s="56"/>
      <c r="DT108" s="410"/>
      <c r="DU108" s="341"/>
      <c r="DV108" s="341"/>
      <c r="DW108" s="224"/>
      <c r="DX108" s="407"/>
      <c r="DY108" s="341"/>
      <c r="DZ108" s="410"/>
      <c r="EA108" s="341"/>
      <c r="EB108" s="341"/>
      <c r="EC108" s="228"/>
      <c r="ED108" s="56"/>
      <c r="EE108" s="341"/>
      <c r="EF108" s="410"/>
      <c r="EG108" s="341"/>
      <c r="EH108" s="341"/>
      <c r="EI108" s="228"/>
      <c r="EJ108" s="56"/>
      <c r="EK108" s="341"/>
      <c r="EL108" s="410"/>
      <c r="EM108" s="341"/>
      <c r="EN108" s="341"/>
      <c r="EO108" s="228"/>
      <c r="EP108" s="56"/>
      <c r="ER108" s="410"/>
      <c r="EU108" s="224"/>
      <c r="EV108" s="407"/>
      <c r="EX108" s="410"/>
      <c r="FA108" s="228"/>
      <c r="FB108" s="56"/>
      <c r="FD108" s="410"/>
      <c r="FG108" s="224"/>
      <c r="FH108" s="407"/>
      <c r="FJ108" s="410"/>
      <c r="FM108" s="228"/>
      <c r="FN108" s="56"/>
      <c r="FP108" s="410"/>
      <c r="FS108" s="224"/>
      <c r="FT108" s="407"/>
      <c r="FV108" s="410"/>
      <c r="FY108" s="228"/>
      <c r="FZ108" s="56"/>
      <c r="GB108" s="410"/>
      <c r="GE108" s="224"/>
      <c r="GF108" s="407"/>
      <c r="GH108" s="410"/>
      <c r="GK108" s="228"/>
      <c r="GL108" s="56"/>
      <c r="GN108" s="410"/>
      <c r="GO108" s="341"/>
      <c r="GP108" s="341"/>
      <c r="GQ108" s="224"/>
      <c r="GR108" s="407"/>
      <c r="GS108" s="341"/>
      <c r="GT108" s="410"/>
      <c r="GU108" s="341"/>
      <c r="GV108" s="341"/>
      <c r="GW108" s="228"/>
      <c r="GX108" s="56"/>
      <c r="GZ108" s="410"/>
      <c r="HA108" s="341"/>
      <c r="HB108" s="341"/>
      <c r="HC108" s="224"/>
      <c r="HD108" s="407"/>
      <c r="HF108" s="383"/>
      <c r="HI108" s="224"/>
      <c r="HJ108" s="407"/>
    </row>
    <row r="109" spans="1:218" s="385" customFormat="1" ht="16.5">
      <c r="A109" s="408"/>
      <c r="B109"/>
      <c r="C109"/>
      <c r="D109" s="1"/>
      <c r="E109" s="407"/>
      <c r="G109" s="409" t="s">
        <v>32</v>
      </c>
      <c r="H109" s="292" t="s">
        <v>4425</v>
      </c>
      <c r="I109"/>
      <c r="J109"/>
      <c r="K109"/>
      <c r="L109" s="525">
        <f>$AF$386</f>
        <v>3</v>
      </c>
      <c r="M109" s="422">
        <f>$E$386</f>
        <v>1122.4000000000001</v>
      </c>
      <c r="O109" s="408"/>
      <c r="P109"/>
      <c r="Q109"/>
      <c r="R109"/>
      <c r="S109" s="408"/>
      <c r="T109"/>
      <c r="U109"/>
      <c r="V109"/>
      <c r="W109" s="408"/>
      <c r="X109"/>
      <c r="Y109"/>
      <c r="Z109"/>
      <c r="AA109" s="408"/>
      <c r="AB109"/>
      <c r="AC109"/>
      <c r="AD109"/>
      <c r="AE109" s="408"/>
      <c r="AF109"/>
      <c r="AG109"/>
      <c r="AH109"/>
      <c r="AI109" s="408"/>
      <c r="AJ109"/>
      <c r="AK109"/>
      <c r="AL109"/>
      <c r="AM109" s="408"/>
      <c r="AN109"/>
      <c r="AO109"/>
      <c r="AP109"/>
      <c r="AQ109" s="408"/>
      <c r="AR109"/>
      <c r="AS109"/>
      <c r="AT109"/>
      <c r="AU109" s="408"/>
      <c r="AV109"/>
      <c r="AW109"/>
      <c r="AX109"/>
      <c r="AY109" s="408"/>
      <c r="AZ109"/>
      <c r="BA109"/>
      <c r="BB109"/>
      <c r="BC109" s="408"/>
      <c r="BD109"/>
      <c r="BE109"/>
      <c r="BF109"/>
      <c r="BG109" s="408"/>
      <c r="BH109"/>
      <c r="BI109"/>
      <c r="BJ109"/>
      <c r="BK109" s="408"/>
      <c r="BL109"/>
      <c r="BM109"/>
      <c r="BN109"/>
      <c r="BO109" s="408"/>
      <c r="BP109"/>
      <c r="BQ109"/>
      <c r="BR109"/>
      <c r="BS109" s="408"/>
      <c r="BT109"/>
      <c r="BU109"/>
      <c r="BV109"/>
      <c r="BW109" s="408"/>
      <c r="BX109"/>
      <c r="CA109" s="408"/>
      <c r="CB109"/>
      <c r="CC109"/>
      <c r="CD109" s="1"/>
      <c r="CE109" s="407"/>
      <c r="CG109" s="408"/>
      <c r="CH109"/>
      <c r="CI109"/>
      <c r="CJ109" s="1"/>
      <c r="CK109" s="407"/>
      <c r="CM109" s="408"/>
      <c r="CN109"/>
      <c r="CO109"/>
      <c r="CP109" s="1"/>
      <c r="CQ109" s="407"/>
      <c r="CS109" s="408"/>
      <c r="CT109"/>
      <c r="CU109"/>
      <c r="CV109" s="1"/>
      <c r="CW109" s="407"/>
      <c r="DB109" s="410"/>
      <c r="DE109" s="224"/>
      <c r="DF109" s="407"/>
      <c r="DH109" s="410"/>
      <c r="DK109" s="228"/>
      <c r="DL109" s="56"/>
      <c r="DN109" s="410"/>
      <c r="DQ109" s="228"/>
      <c r="DR109" s="56"/>
      <c r="DT109" s="410"/>
      <c r="DU109" s="341"/>
      <c r="DV109" s="341"/>
      <c r="DW109" s="224"/>
      <c r="DX109" s="407"/>
      <c r="DY109" s="341"/>
      <c r="DZ109" s="410"/>
      <c r="EA109" s="341"/>
      <c r="EB109" s="341"/>
      <c r="EC109" s="228"/>
      <c r="ED109" s="56"/>
      <c r="EE109" s="341"/>
      <c r="EF109" s="410"/>
      <c r="EG109" s="341"/>
      <c r="EH109" s="341"/>
      <c r="EI109" s="228"/>
      <c r="EJ109" s="56"/>
      <c r="EK109" s="341"/>
      <c r="EL109" s="410"/>
      <c r="EM109" s="341"/>
      <c r="EN109" s="341"/>
      <c r="EO109" s="228"/>
      <c r="EP109" s="56"/>
      <c r="ER109" s="410"/>
      <c r="EU109" s="224"/>
      <c r="EV109" s="407"/>
      <c r="EX109" s="410"/>
      <c r="FA109" s="228"/>
      <c r="FB109" s="56"/>
      <c r="FD109" s="410"/>
      <c r="FG109" s="224"/>
      <c r="FH109" s="407"/>
      <c r="FJ109" s="410"/>
      <c r="FM109" s="228"/>
      <c r="FN109" s="56"/>
      <c r="FP109" s="410"/>
      <c r="FS109" s="224"/>
      <c r="FT109" s="407"/>
      <c r="FV109" s="410"/>
      <c r="FY109" s="228"/>
      <c r="FZ109" s="56"/>
      <c r="GB109" s="410"/>
      <c r="GE109" s="224"/>
      <c r="GF109" s="407"/>
      <c r="GH109" s="410"/>
      <c r="GK109" s="228"/>
      <c r="GL109" s="56"/>
      <c r="GN109" s="410"/>
      <c r="GO109" s="341"/>
      <c r="GP109" s="341"/>
      <c r="GQ109" s="224"/>
      <c r="GR109" s="407"/>
      <c r="GS109" s="341"/>
      <c r="GT109" s="410"/>
      <c r="GU109" s="341"/>
      <c r="GV109" s="341"/>
      <c r="GW109" s="228"/>
      <c r="GX109" s="56"/>
      <c r="GZ109" s="410"/>
      <c r="HA109" s="341"/>
      <c r="HB109" s="341"/>
      <c r="HC109" s="224"/>
      <c r="HD109" s="407"/>
      <c r="HF109" s="383"/>
      <c r="HI109" s="224"/>
      <c r="HJ109" s="407"/>
    </row>
    <row r="110" spans="1:218" s="385" customFormat="1" ht="16.5">
      <c r="A110" s="408" t="s">
        <v>3236</v>
      </c>
      <c r="B110"/>
      <c r="C110"/>
      <c r="D110" s="1">
        <f>'Punten per wedstrijd'!F177</f>
        <v>96.7</v>
      </c>
      <c r="E110" s="407">
        <v>0</v>
      </c>
      <c r="G110" s="409" t="s">
        <v>34</v>
      </c>
      <c r="H110" s="292" t="s">
        <v>3247</v>
      </c>
      <c r="I110"/>
      <c r="J110"/>
      <c r="K110"/>
      <c r="L110" s="525">
        <f>$AF$396</f>
        <v>3</v>
      </c>
      <c r="M110" s="422">
        <f>$E$396</f>
        <v>946.4</v>
      </c>
      <c r="O110" s="408" t="s">
        <v>2758</v>
      </c>
      <c r="P110"/>
      <c r="Q110"/>
      <c r="R110"/>
      <c r="S110" s="408" t="s">
        <v>3247</v>
      </c>
      <c r="T110"/>
      <c r="U110"/>
      <c r="V110"/>
      <c r="W110" s="408" t="s">
        <v>4454</v>
      </c>
      <c r="X110"/>
      <c r="Y110"/>
      <c r="Z110"/>
      <c r="AA110" s="408" t="s">
        <v>3259</v>
      </c>
      <c r="AB110"/>
      <c r="AC110"/>
      <c r="AD110"/>
      <c r="AE110" s="408" t="s">
        <v>3236</v>
      </c>
      <c r="AF110"/>
      <c r="AG110"/>
      <c r="AH110"/>
      <c r="AI110" s="408" t="s">
        <v>4420</v>
      </c>
      <c r="AJ110"/>
      <c r="AK110"/>
      <c r="AL110"/>
      <c r="AM110" s="408" t="s">
        <v>4457</v>
      </c>
      <c r="AN110"/>
      <c r="AO110"/>
      <c r="AP110"/>
      <c r="AQ110" s="408" t="s">
        <v>4434</v>
      </c>
      <c r="AR110"/>
      <c r="AS110"/>
      <c r="AT110"/>
      <c r="AU110" s="408" t="s">
        <v>4457</v>
      </c>
      <c r="AV110"/>
      <c r="AW110"/>
      <c r="AX110"/>
      <c r="AY110" s="408" t="s">
        <v>4455</v>
      </c>
      <c r="AZ110"/>
      <c r="BA110"/>
      <c r="BB110"/>
      <c r="BC110" s="408" t="s">
        <v>2120</v>
      </c>
      <c r="BD110"/>
      <c r="BE110"/>
      <c r="BF110"/>
      <c r="BG110" s="408" t="s">
        <v>4425</v>
      </c>
      <c r="BH110"/>
      <c r="BI110"/>
      <c r="BJ110"/>
      <c r="BK110" s="408" t="s">
        <v>3244</v>
      </c>
      <c r="BL110"/>
      <c r="BM110"/>
      <c r="BN110"/>
      <c r="BO110" s="408" t="s">
        <v>4456</v>
      </c>
      <c r="BP110"/>
      <c r="BQ110"/>
      <c r="BR110"/>
      <c r="BS110" s="408" t="s">
        <v>1688</v>
      </c>
      <c r="BT110"/>
      <c r="BU110"/>
      <c r="BV110"/>
      <c r="BW110" s="408" t="s">
        <v>4434</v>
      </c>
      <c r="BX110"/>
      <c r="CA110" s="408" t="s">
        <v>3244</v>
      </c>
      <c r="CB110"/>
      <c r="CC110"/>
      <c r="CD110" s="1">
        <v>277.2</v>
      </c>
      <c r="CE110" s="407">
        <v>3</v>
      </c>
      <c r="CG110" s="408" t="s">
        <v>4386</v>
      </c>
      <c r="CH110"/>
      <c r="CI110"/>
      <c r="CJ110" s="1">
        <v>194.6</v>
      </c>
      <c r="CK110" s="407">
        <v>1</v>
      </c>
      <c r="CM110" s="408" t="s">
        <v>4420</v>
      </c>
      <c r="CN110"/>
      <c r="CO110"/>
      <c r="CP110" s="1">
        <v>139.89999999999998</v>
      </c>
      <c r="CQ110" s="407">
        <v>1</v>
      </c>
      <c r="CS110" s="408" t="s">
        <v>2120</v>
      </c>
      <c r="CT110"/>
      <c r="CU110"/>
      <c r="CV110" s="1">
        <v>35</v>
      </c>
      <c r="CW110" s="407">
        <v>3</v>
      </c>
      <c r="DB110" s="410"/>
      <c r="DE110" s="224"/>
      <c r="DF110" s="407"/>
      <c r="DH110" s="410"/>
      <c r="DK110" s="228"/>
      <c r="DL110" s="56"/>
      <c r="DN110" s="410"/>
      <c r="DQ110" s="228"/>
      <c r="DR110" s="56"/>
      <c r="DT110" s="410"/>
      <c r="DU110" s="341"/>
      <c r="DV110" s="341"/>
      <c r="DW110" s="224"/>
      <c r="DX110" s="407"/>
      <c r="DY110" s="341"/>
      <c r="DZ110" s="410"/>
      <c r="EA110" s="341"/>
      <c r="EB110" s="341"/>
      <c r="EC110" s="228"/>
      <c r="ED110" s="56"/>
      <c r="EE110" s="341"/>
      <c r="EF110" s="410"/>
      <c r="EG110" s="341"/>
      <c r="EH110" s="341"/>
      <c r="EI110" s="228"/>
      <c r="EJ110" s="56"/>
      <c r="EK110" s="341"/>
      <c r="EL110" s="410"/>
      <c r="EM110" s="341"/>
      <c r="EN110" s="341"/>
      <c r="EO110" s="228"/>
      <c r="EP110" s="56"/>
      <c r="ER110" s="410"/>
      <c r="EU110" s="224"/>
      <c r="EV110" s="407"/>
      <c r="EX110" s="410"/>
      <c r="FA110" s="228"/>
      <c r="FB110" s="56"/>
      <c r="FD110" s="410"/>
      <c r="FG110" s="224"/>
      <c r="FH110" s="407"/>
      <c r="FJ110" s="410"/>
      <c r="FM110" s="228"/>
      <c r="FN110" s="56"/>
      <c r="FP110" s="410"/>
      <c r="FS110" s="224"/>
      <c r="FT110" s="407"/>
      <c r="FV110" s="410"/>
      <c r="FY110" s="228"/>
      <c r="FZ110" s="56"/>
      <c r="GB110" s="410"/>
      <c r="GE110" s="224"/>
      <c r="GF110" s="407"/>
      <c r="GH110" s="410"/>
      <c r="GK110" s="228"/>
      <c r="GL110" s="56"/>
      <c r="GN110" s="410"/>
      <c r="GO110" s="341"/>
      <c r="GP110" s="341"/>
      <c r="GQ110" s="224"/>
      <c r="GR110" s="407"/>
      <c r="GS110" s="341"/>
      <c r="GT110" s="410"/>
      <c r="GU110" s="341"/>
      <c r="GV110" s="341"/>
      <c r="GW110" s="228"/>
      <c r="GX110" s="56"/>
      <c r="GZ110" s="410"/>
      <c r="HA110" s="341"/>
      <c r="HB110" s="341"/>
      <c r="HC110" s="224"/>
      <c r="HD110" s="407"/>
      <c r="HF110" s="383"/>
      <c r="HI110" s="224"/>
      <c r="HJ110" s="407"/>
    </row>
    <row r="111" spans="1:218" s="385" customFormat="1" ht="16.5">
      <c r="A111" s="408" t="s">
        <v>2120</v>
      </c>
      <c r="B111"/>
      <c r="C111"/>
      <c r="D111" s="1">
        <f>'Punten per wedstrijd'!F225</f>
        <v>849.09999999999991</v>
      </c>
      <c r="E111" s="407">
        <v>3</v>
      </c>
      <c r="G111" s="409" t="s">
        <v>36</v>
      </c>
      <c r="H111" s="292" t="s">
        <v>1688</v>
      </c>
      <c r="I111"/>
      <c r="J111"/>
      <c r="K111"/>
      <c r="L111" s="525">
        <f>$AF$385</f>
        <v>3</v>
      </c>
      <c r="M111" s="422">
        <f>$E$385</f>
        <v>558.69999999999993</v>
      </c>
      <c r="O111" s="408" t="s">
        <v>4431</v>
      </c>
      <c r="P111"/>
      <c r="Q111"/>
      <c r="R111"/>
      <c r="S111" s="408" t="s">
        <v>3236</v>
      </c>
      <c r="T111"/>
      <c r="U111"/>
      <c r="V111"/>
      <c r="W111" s="408" t="s">
        <v>4440</v>
      </c>
      <c r="X111"/>
      <c r="Y111"/>
      <c r="Z111"/>
      <c r="AA111" s="408" t="s">
        <v>4455</v>
      </c>
      <c r="AB111"/>
      <c r="AC111"/>
      <c r="AD111"/>
      <c r="AE111" s="408" t="s">
        <v>4420</v>
      </c>
      <c r="AF111"/>
      <c r="AG111"/>
      <c r="AH111"/>
      <c r="AI111" s="408" t="s">
        <v>1688</v>
      </c>
      <c r="AJ111"/>
      <c r="AK111"/>
      <c r="AL111"/>
      <c r="AM111" s="408" t="s">
        <v>4425</v>
      </c>
      <c r="AN111"/>
      <c r="AO111"/>
      <c r="AP111"/>
      <c r="AQ111" s="408" t="s">
        <v>4413</v>
      </c>
      <c r="AR111"/>
      <c r="AS111"/>
      <c r="AT111"/>
      <c r="AU111" s="408" t="s">
        <v>4431</v>
      </c>
      <c r="AV111"/>
      <c r="AW111"/>
      <c r="AX111"/>
      <c r="AY111" s="408" t="s">
        <v>4457</v>
      </c>
      <c r="AZ111"/>
      <c r="BA111"/>
      <c r="BB111"/>
      <c r="BC111" s="408" t="s">
        <v>4440</v>
      </c>
      <c r="BD111"/>
      <c r="BE111"/>
      <c r="BF111"/>
      <c r="BG111" s="408" t="s">
        <v>2116</v>
      </c>
      <c r="BH111"/>
      <c r="BI111"/>
      <c r="BJ111"/>
      <c r="BK111" s="408" t="s">
        <v>2758</v>
      </c>
      <c r="BL111"/>
      <c r="BM111"/>
      <c r="BN111"/>
      <c r="BO111" s="408" t="s">
        <v>4420</v>
      </c>
      <c r="BP111"/>
      <c r="BQ111"/>
      <c r="BR111"/>
      <c r="BS111" s="408" t="s">
        <v>4432</v>
      </c>
      <c r="BT111"/>
      <c r="BU111"/>
      <c r="BV111"/>
      <c r="BW111" s="408" t="s">
        <v>2116</v>
      </c>
      <c r="BX111"/>
      <c r="CA111" s="408" t="s">
        <v>4455</v>
      </c>
      <c r="CB111"/>
      <c r="CC111"/>
      <c r="CD111" s="1">
        <v>92.4</v>
      </c>
      <c r="CE111" s="407">
        <v>0</v>
      </c>
      <c r="CG111" s="408" t="s">
        <v>4457</v>
      </c>
      <c r="CH111"/>
      <c r="CI111"/>
      <c r="CJ111" s="1">
        <v>220.5</v>
      </c>
      <c r="CK111" s="407">
        <v>2</v>
      </c>
      <c r="CM111" s="408" t="s">
        <v>3259</v>
      </c>
      <c r="CN111"/>
      <c r="CO111"/>
      <c r="CP111" s="1">
        <v>160.70000000000002</v>
      </c>
      <c r="CQ111" s="407">
        <v>2</v>
      </c>
      <c r="CS111" s="408" t="s">
        <v>4457</v>
      </c>
      <c r="CT111"/>
      <c r="CU111"/>
      <c r="CV111" s="1">
        <v>12.100000000000001</v>
      </c>
      <c r="CW111" s="407">
        <v>0</v>
      </c>
      <c r="DB111" s="410"/>
      <c r="DE111" s="224"/>
      <c r="DF111" s="407"/>
      <c r="DH111" s="410"/>
      <c r="DK111" s="228"/>
      <c r="DL111" s="56"/>
      <c r="DN111" s="410"/>
      <c r="DQ111" s="228"/>
      <c r="DR111" s="56"/>
      <c r="DT111" s="410"/>
      <c r="DU111" s="341"/>
      <c r="DV111" s="341"/>
      <c r="DW111" s="224"/>
      <c r="DX111" s="407"/>
      <c r="DY111" s="341"/>
      <c r="DZ111" s="410"/>
      <c r="EA111" s="341"/>
      <c r="EB111" s="341"/>
      <c r="EC111" s="228"/>
      <c r="ED111" s="56"/>
      <c r="EE111" s="341"/>
      <c r="EF111" s="410"/>
      <c r="EG111" s="341"/>
      <c r="EH111" s="341"/>
      <c r="EI111" s="228"/>
      <c r="EJ111" s="56"/>
      <c r="EK111" s="341"/>
      <c r="EL111" s="410"/>
      <c r="EM111" s="341"/>
      <c r="EN111" s="341"/>
      <c r="EO111" s="228"/>
      <c r="EP111" s="56"/>
      <c r="ER111" s="410"/>
      <c r="EU111" s="224"/>
      <c r="EV111" s="407"/>
      <c r="EX111" s="410"/>
      <c r="FA111" s="228"/>
      <c r="FB111" s="56"/>
      <c r="FD111" s="410"/>
      <c r="FG111" s="224"/>
      <c r="FH111" s="407"/>
      <c r="FJ111" s="410"/>
      <c r="FM111" s="228"/>
      <c r="FN111" s="56"/>
      <c r="FP111" s="410"/>
      <c r="FS111" s="224"/>
      <c r="FT111" s="407"/>
      <c r="FV111" s="410"/>
      <c r="FY111" s="228"/>
      <c r="FZ111" s="56"/>
      <c r="GB111" s="410"/>
      <c r="GE111" s="224"/>
      <c r="GF111" s="407"/>
      <c r="GH111" s="410"/>
      <c r="GK111" s="228"/>
      <c r="GL111" s="56"/>
      <c r="GN111" s="410"/>
      <c r="GO111" s="341"/>
      <c r="GP111" s="341"/>
      <c r="GQ111" s="224"/>
      <c r="GR111" s="407"/>
      <c r="GS111" s="341"/>
      <c r="GT111" s="410"/>
      <c r="GU111" s="341"/>
      <c r="GV111" s="341"/>
      <c r="GW111" s="228"/>
      <c r="GX111" s="56"/>
      <c r="GZ111" s="410"/>
      <c r="HA111" s="341"/>
      <c r="HB111" s="341"/>
      <c r="HC111" s="224"/>
      <c r="HD111" s="407"/>
      <c r="HF111" s="383"/>
      <c r="HI111" s="224"/>
      <c r="HJ111" s="407"/>
    </row>
    <row r="112" spans="1:218" s="385" customFormat="1" ht="16.5">
      <c r="A112" s="408"/>
      <c r="B112"/>
      <c r="C112"/>
      <c r="D112" s="1"/>
      <c r="E112" s="407"/>
      <c r="G112" s="409" t="s">
        <v>38</v>
      </c>
      <c r="H112" s="292" t="s">
        <v>4455</v>
      </c>
      <c r="I112"/>
      <c r="J112"/>
      <c r="K112"/>
      <c r="L112" s="525">
        <f>$AF$394</f>
        <v>0</v>
      </c>
      <c r="M112" s="422">
        <f>$E$394</f>
        <v>742.2</v>
      </c>
      <c r="O112" s="408"/>
      <c r="P112"/>
      <c r="Q112"/>
      <c r="R112"/>
      <c r="S112" s="408"/>
      <c r="T112"/>
      <c r="U112"/>
      <c r="V112"/>
      <c r="W112" s="408"/>
      <c r="X112"/>
      <c r="Y112"/>
      <c r="Z112"/>
      <c r="AA112" s="408"/>
      <c r="AB112"/>
      <c r="AC112"/>
      <c r="AD112"/>
      <c r="AE112" s="408"/>
      <c r="AF112"/>
      <c r="AG112"/>
      <c r="AH112"/>
      <c r="AI112" s="408"/>
      <c r="AJ112"/>
      <c r="AK112"/>
      <c r="AL112"/>
      <c r="AM112" s="408"/>
      <c r="AN112"/>
      <c r="AO112"/>
      <c r="AP112"/>
      <c r="AQ112" s="408"/>
      <c r="AR112"/>
      <c r="AS112"/>
      <c r="AT112"/>
      <c r="AU112" s="408"/>
      <c r="AV112"/>
      <c r="AW112"/>
      <c r="AX112"/>
      <c r="AY112" s="408"/>
      <c r="AZ112"/>
      <c r="BA112"/>
      <c r="BB112"/>
      <c r="BC112" s="408"/>
      <c r="BD112"/>
      <c r="BE112"/>
      <c r="BF112"/>
      <c r="BG112" s="408"/>
      <c r="BH112"/>
      <c r="BI112"/>
      <c r="BJ112"/>
      <c r="BK112" s="408"/>
      <c r="BL112"/>
      <c r="BM112"/>
      <c r="BN112"/>
      <c r="BO112" s="408"/>
      <c r="BP112"/>
      <c r="BQ112"/>
      <c r="BR112"/>
      <c r="BS112" s="408"/>
      <c r="BT112"/>
      <c r="BU112"/>
      <c r="BV112"/>
      <c r="BW112" s="408"/>
      <c r="BX112"/>
      <c r="CA112" s="408"/>
      <c r="CB112"/>
      <c r="CC112"/>
      <c r="CD112" s="1"/>
      <c r="CE112" s="407"/>
      <c r="CG112" s="408"/>
      <c r="CH112"/>
      <c r="CI112"/>
      <c r="CJ112" s="1"/>
      <c r="CK112" s="407"/>
      <c r="CM112" s="408"/>
      <c r="CN112"/>
      <c r="CO112"/>
      <c r="CP112" s="1"/>
      <c r="CQ112" s="407"/>
      <c r="CS112" s="408"/>
      <c r="CT112"/>
      <c r="CU112"/>
      <c r="CV112" s="1"/>
      <c r="CW112" s="407"/>
      <c r="DB112" s="410"/>
      <c r="DE112" s="224"/>
      <c r="DF112" s="407"/>
      <c r="DH112" s="410"/>
      <c r="DK112" s="228"/>
      <c r="DL112" s="56"/>
      <c r="DN112" s="410"/>
      <c r="DQ112" s="228"/>
      <c r="DR112" s="56"/>
      <c r="DT112" s="410"/>
      <c r="DU112" s="341"/>
      <c r="DV112" s="341"/>
      <c r="DW112" s="224"/>
      <c r="DX112" s="407"/>
      <c r="DY112" s="341"/>
      <c r="DZ112" s="410"/>
      <c r="EA112" s="341"/>
      <c r="EB112" s="341"/>
      <c r="EC112" s="228"/>
      <c r="ED112" s="56"/>
      <c r="EE112" s="341"/>
      <c r="EF112" s="410"/>
      <c r="EG112" s="341"/>
      <c r="EH112" s="341"/>
      <c r="EI112" s="228"/>
      <c r="EJ112" s="56"/>
      <c r="EK112" s="341"/>
      <c r="EL112" s="410"/>
      <c r="EM112" s="341"/>
      <c r="EN112" s="341"/>
      <c r="EO112" s="228"/>
      <c r="EP112" s="56"/>
      <c r="ER112" s="410"/>
      <c r="EU112" s="224"/>
      <c r="EV112" s="407"/>
      <c r="EX112" s="410"/>
      <c r="FA112" s="228"/>
      <c r="FB112" s="56"/>
      <c r="FD112" s="410"/>
      <c r="FG112" s="224"/>
      <c r="FH112" s="407"/>
      <c r="FJ112" s="410"/>
      <c r="FM112" s="228"/>
      <c r="FN112" s="56"/>
      <c r="FP112" s="410"/>
      <c r="FS112" s="224"/>
      <c r="FT112" s="407"/>
      <c r="FV112" s="410"/>
      <c r="FY112" s="228"/>
      <c r="FZ112" s="56"/>
      <c r="GB112" s="410"/>
      <c r="GE112" s="224"/>
      <c r="GF112" s="407"/>
      <c r="GH112" s="410"/>
      <c r="GK112" s="228"/>
      <c r="GL112" s="56"/>
      <c r="GN112" s="410"/>
      <c r="GO112" s="341"/>
      <c r="GP112" s="341"/>
      <c r="GQ112" s="224"/>
      <c r="GR112" s="407"/>
      <c r="GS112" s="341"/>
      <c r="GT112" s="410"/>
      <c r="GU112" s="341"/>
      <c r="GV112" s="341"/>
      <c r="GW112" s="228"/>
      <c r="GX112" s="56"/>
      <c r="GZ112" s="410"/>
      <c r="HA112" s="341"/>
      <c r="HB112" s="341"/>
      <c r="HC112" s="224"/>
      <c r="HD112" s="407"/>
      <c r="HF112" s="383"/>
      <c r="HI112" s="224"/>
      <c r="HJ112" s="407"/>
    </row>
    <row r="113" spans="1:218" s="385" customFormat="1" ht="16.5">
      <c r="A113" s="408" t="s">
        <v>1700</v>
      </c>
      <c r="B113"/>
      <c r="C113"/>
      <c r="D113" s="1">
        <f>'Punten per wedstrijd'!F217</f>
        <v>607.09999999999991</v>
      </c>
      <c r="E113" s="407">
        <v>0</v>
      </c>
      <c r="G113" s="409"/>
      <c r="H113" s="408"/>
      <c r="I113"/>
      <c r="J113"/>
      <c r="K113"/>
      <c r="L113" s="525"/>
      <c r="M113" s="422"/>
      <c r="O113" s="408" t="s">
        <v>4386</v>
      </c>
      <c r="P113"/>
      <c r="Q113"/>
      <c r="R113"/>
      <c r="S113" s="408" t="s">
        <v>4456</v>
      </c>
      <c r="T113"/>
      <c r="U113"/>
      <c r="V113"/>
      <c r="W113" s="408" t="s">
        <v>2120</v>
      </c>
      <c r="X113"/>
      <c r="Y113"/>
      <c r="Z113"/>
      <c r="AA113" s="408" t="s">
        <v>2758</v>
      </c>
      <c r="AB113"/>
      <c r="AC113"/>
      <c r="AD113"/>
      <c r="AE113" s="408" t="s">
        <v>4432</v>
      </c>
      <c r="AF113"/>
      <c r="AG113"/>
      <c r="AH113"/>
      <c r="AI113" s="408" t="s">
        <v>4456</v>
      </c>
      <c r="AJ113"/>
      <c r="AK113"/>
      <c r="AL113"/>
      <c r="AM113" s="408" t="s">
        <v>4386</v>
      </c>
      <c r="AN113"/>
      <c r="AO113"/>
      <c r="AP113"/>
      <c r="AQ113" s="408" t="s">
        <v>3259</v>
      </c>
      <c r="AR113"/>
      <c r="AS113"/>
      <c r="AT113"/>
      <c r="AU113" s="408" t="s">
        <v>4454</v>
      </c>
      <c r="AV113"/>
      <c r="AW113"/>
      <c r="AX113"/>
      <c r="AY113" s="408" t="s">
        <v>4425</v>
      </c>
      <c r="AZ113"/>
      <c r="BA113"/>
      <c r="BB113"/>
      <c r="BC113" s="408" t="s">
        <v>1700</v>
      </c>
      <c r="BD113"/>
      <c r="BE113"/>
      <c r="BF113"/>
      <c r="BG113" s="408" t="s">
        <v>2758</v>
      </c>
      <c r="BH113"/>
      <c r="BI113"/>
      <c r="BJ113"/>
      <c r="BK113" s="408" t="s">
        <v>4457</v>
      </c>
      <c r="BL113"/>
      <c r="BM113"/>
      <c r="BN113"/>
      <c r="BO113" s="408" t="s">
        <v>4425</v>
      </c>
      <c r="BP113"/>
      <c r="BQ113"/>
      <c r="BR113"/>
      <c r="BS113" s="408" t="s">
        <v>3247</v>
      </c>
      <c r="BT113"/>
      <c r="BU113"/>
      <c r="BV113"/>
      <c r="BW113" s="408" t="s">
        <v>4432</v>
      </c>
      <c r="BX113"/>
      <c r="CA113" s="408" t="s">
        <v>3236</v>
      </c>
      <c r="CB113"/>
      <c r="CC113"/>
      <c r="CD113" s="1">
        <v>155.70000000000002</v>
      </c>
      <c r="CE113" s="407">
        <v>3</v>
      </c>
      <c r="CG113" s="408" t="s">
        <v>4456</v>
      </c>
      <c r="CH113"/>
      <c r="CI113"/>
      <c r="CJ113" s="1">
        <v>225.20000000000002</v>
      </c>
      <c r="CK113" s="407">
        <v>1</v>
      </c>
      <c r="CM113" s="408" t="s">
        <v>3244</v>
      </c>
      <c r="CN113"/>
      <c r="CO113"/>
      <c r="CP113" s="1">
        <v>188.4</v>
      </c>
      <c r="CQ113" s="407">
        <v>3</v>
      </c>
      <c r="CS113" s="408" t="s">
        <v>4431</v>
      </c>
      <c r="CT113"/>
      <c r="CU113"/>
      <c r="CV113" s="1">
        <v>49</v>
      </c>
      <c r="CW113" s="407">
        <v>1</v>
      </c>
      <c r="DB113" s="410"/>
      <c r="DE113" s="224"/>
      <c r="DF113" s="407"/>
      <c r="DH113" s="410"/>
      <c r="DK113" s="228"/>
      <c r="DL113" s="56"/>
      <c r="DN113" s="410"/>
      <c r="DQ113" s="228"/>
      <c r="DR113" s="56"/>
      <c r="DT113" s="410"/>
      <c r="DU113" s="341"/>
      <c r="DV113" s="341"/>
      <c r="DW113" s="224"/>
      <c r="DX113" s="407"/>
      <c r="DY113" s="341"/>
      <c r="DZ113" s="410"/>
      <c r="EA113" s="341"/>
      <c r="EB113" s="341"/>
      <c r="EC113" s="228"/>
      <c r="ED113" s="56"/>
      <c r="EE113" s="341"/>
      <c r="EF113" s="410"/>
      <c r="EG113" s="341"/>
      <c r="EH113" s="341"/>
      <c r="EI113" s="228"/>
      <c r="EJ113" s="56"/>
      <c r="EK113" s="341"/>
      <c r="EL113" s="410"/>
      <c r="EM113" s="341"/>
      <c r="EN113" s="341"/>
      <c r="EO113" s="228"/>
      <c r="EP113" s="56"/>
      <c r="ER113" s="410"/>
      <c r="EU113" s="224"/>
      <c r="EV113" s="407"/>
      <c r="EX113" s="410"/>
      <c r="FA113" s="228"/>
      <c r="FB113" s="56"/>
      <c r="FD113" s="410"/>
      <c r="FG113" s="224"/>
      <c r="FH113" s="407"/>
      <c r="FJ113" s="410"/>
      <c r="FM113" s="228"/>
      <c r="FN113" s="56"/>
      <c r="FP113" s="410"/>
      <c r="FS113" s="224"/>
      <c r="FT113" s="407"/>
      <c r="FV113" s="410"/>
      <c r="FY113" s="228"/>
      <c r="FZ113" s="56"/>
      <c r="GB113" s="410"/>
      <c r="GE113" s="224"/>
      <c r="GF113" s="407"/>
      <c r="GH113" s="410"/>
      <c r="GK113" s="228"/>
      <c r="GL113" s="56"/>
      <c r="GN113" s="410"/>
      <c r="GO113" s="341"/>
      <c r="GP113" s="341"/>
      <c r="GQ113" s="224"/>
      <c r="GR113" s="407"/>
      <c r="GS113" s="341"/>
      <c r="GT113" s="410"/>
      <c r="GU113" s="341"/>
      <c r="GV113" s="341"/>
      <c r="GW113" s="228"/>
      <c r="GX113" s="56"/>
      <c r="GZ113" s="410"/>
      <c r="HA113" s="341"/>
      <c r="HB113" s="341"/>
      <c r="HC113" s="224"/>
      <c r="HD113" s="407"/>
      <c r="HF113" s="383"/>
      <c r="HI113" s="224"/>
      <c r="HJ113" s="407"/>
    </row>
    <row r="114" spans="1:218" s="385" customFormat="1" ht="15.75">
      <c r="A114" s="408" t="s">
        <v>4386</v>
      </c>
      <c r="B114"/>
      <c r="C114"/>
      <c r="D114" s="1">
        <f>'Punten per wedstrijd'!F242</f>
        <v>843.2</v>
      </c>
      <c r="E114" s="407">
        <v>3</v>
      </c>
      <c r="G114" s="409"/>
      <c r="H114" s="408"/>
      <c r="I114"/>
      <c r="J114"/>
      <c r="K114" s="523">
        <v>1</v>
      </c>
      <c r="L114" s="524">
        <f>SUM(L92:L112)</f>
        <v>149</v>
      </c>
      <c r="M114" s="523">
        <f>SUM(M92:M112)</f>
        <v>24824.700000000004</v>
      </c>
      <c r="O114" s="408" t="s">
        <v>4413</v>
      </c>
      <c r="P114"/>
      <c r="Q114"/>
      <c r="R114"/>
      <c r="S114" s="408" t="s">
        <v>4432</v>
      </c>
      <c r="T114"/>
      <c r="U114"/>
      <c r="V114"/>
      <c r="W114" s="408" t="s">
        <v>4386</v>
      </c>
      <c r="X114"/>
      <c r="Y114"/>
      <c r="Z114"/>
      <c r="AA114" s="408" t="s">
        <v>4454</v>
      </c>
      <c r="AB114"/>
      <c r="AC114"/>
      <c r="AD114"/>
      <c r="AE114" s="408" t="s">
        <v>2758</v>
      </c>
      <c r="AF114"/>
      <c r="AG114"/>
      <c r="AH114"/>
      <c r="AI114" s="408" t="s">
        <v>1700</v>
      </c>
      <c r="AJ114"/>
      <c r="AK114"/>
      <c r="AL114"/>
      <c r="AM114" s="408" t="s">
        <v>4456</v>
      </c>
      <c r="AN114"/>
      <c r="AO114"/>
      <c r="AP114"/>
      <c r="AQ114" s="408" t="s">
        <v>4457</v>
      </c>
      <c r="AR114"/>
      <c r="AS114"/>
      <c r="AT114"/>
      <c r="AU114" s="408" t="s">
        <v>4434</v>
      </c>
      <c r="AV114"/>
      <c r="AW114"/>
      <c r="AX114"/>
      <c r="AY114" s="408" t="s">
        <v>1700</v>
      </c>
      <c r="AZ114"/>
      <c r="BA114"/>
      <c r="BB114"/>
      <c r="BC114" s="408" t="s">
        <v>3259</v>
      </c>
      <c r="BD114"/>
      <c r="BE114"/>
      <c r="BF114"/>
      <c r="BG114" s="408" t="s">
        <v>2120</v>
      </c>
      <c r="BH114"/>
      <c r="BI114"/>
      <c r="BJ114"/>
      <c r="BK114" s="408" t="s">
        <v>4432</v>
      </c>
      <c r="BL114"/>
      <c r="BM114"/>
      <c r="BN114"/>
      <c r="BO114" s="408" t="s">
        <v>3244</v>
      </c>
      <c r="BP114"/>
      <c r="BQ114"/>
      <c r="BR114"/>
      <c r="BS114" s="408" t="s">
        <v>4425</v>
      </c>
      <c r="BT114"/>
      <c r="BU114"/>
      <c r="BV114"/>
      <c r="BW114" s="408" t="s">
        <v>1700</v>
      </c>
      <c r="BX114"/>
      <c r="CA114" s="408" t="s">
        <v>1688</v>
      </c>
      <c r="CB114"/>
      <c r="CC114"/>
      <c r="CD114" s="1">
        <v>13.9</v>
      </c>
      <c r="CE114" s="407">
        <v>0</v>
      </c>
      <c r="CG114" s="408" t="s">
        <v>3259</v>
      </c>
      <c r="CH114"/>
      <c r="CI114"/>
      <c r="CJ114" s="1">
        <v>246.6</v>
      </c>
      <c r="CK114" s="407">
        <v>2</v>
      </c>
      <c r="CM114" s="408" t="s">
        <v>4454</v>
      </c>
      <c r="CN114"/>
      <c r="CO114"/>
      <c r="CP114" s="1">
        <v>46.199999999999996</v>
      </c>
      <c r="CQ114" s="407">
        <v>0</v>
      </c>
      <c r="CS114" s="408" t="s">
        <v>4420</v>
      </c>
      <c r="CT114"/>
      <c r="CU114"/>
      <c r="CV114" s="1">
        <v>52</v>
      </c>
      <c r="CW114" s="407">
        <v>2</v>
      </c>
      <c r="DB114" s="410"/>
      <c r="DE114" s="224"/>
      <c r="DF114" s="407"/>
      <c r="DH114" s="410"/>
      <c r="DK114" s="228"/>
      <c r="DL114" s="56"/>
      <c r="DN114" s="410"/>
      <c r="DQ114" s="228"/>
      <c r="DR114" s="56"/>
      <c r="DT114" s="410"/>
      <c r="DU114" s="341"/>
      <c r="DV114" s="341"/>
      <c r="DW114" s="224"/>
      <c r="DX114" s="407"/>
      <c r="DY114" s="341"/>
      <c r="DZ114" s="410"/>
      <c r="EA114" s="341"/>
      <c r="EB114" s="341"/>
      <c r="EC114" s="228"/>
      <c r="ED114" s="56"/>
      <c r="EE114" s="341"/>
      <c r="EF114" s="410"/>
      <c r="EG114" s="341"/>
      <c r="EH114" s="341"/>
      <c r="EI114" s="228"/>
      <c r="EJ114" s="56"/>
      <c r="EK114" s="341"/>
      <c r="EL114" s="410"/>
      <c r="EM114" s="341"/>
      <c r="EN114" s="341"/>
      <c r="EO114" s="228"/>
      <c r="EP114" s="56"/>
      <c r="ER114" s="410"/>
      <c r="EU114" s="224"/>
      <c r="EV114" s="407"/>
      <c r="EX114" s="410"/>
      <c r="FA114" s="228"/>
      <c r="FB114" s="56"/>
      <c r="FD114" s="410"/>
      <c r="FG114" s="224"/>
      <c r="FH114" s="407"/>
      <c r="FJ114" s="410"/>
      <c r="FM114" s="228"/>
      <c r="FN114" s="56"/>
      <c r="FP114" s="410"/>
      <c r="FS114" s="224"/>
      <c r="FT114" s="407"/>
      <c r="FV114" s="410"/>
      <c r="FY114" s="228"/>
      <c r="FZ114" s="56"/>
      <c r="GB114" s="410"/>
      <c r="GE114" s="224"/>
      <c r="GF114" s="407"/>
      <c r="GH114" s="410"/>
      <c r="GK114" s="228"/>
      <c r="GL114" s="56"/>
      <c r="GN114" s="410"/>
      <c r="GO114" s="341"/>
      <c r="GP114" s="341"/>
      <c r="GQ114" s="224"/>
      <c r="GR114" s="407"/>
      <c r="GS114" s="341"/>
      <c r="GT114" s="410"/>
      <c r="GU114" s="341"/>
      <c r="GV114" s="341"/>
      <c r="GW114" s="228"/>
      <c r="GX114" s="56"/>
      <c r="GZ114" s="410"/>
      <c r="HA114" s="341"/>
      <c r="HB114" s="341"/>
      <c r="HC114" s="224"/>
      <c r="HD114" s="407"/>
      <c r="HF114" s="383"/>
      <c r="HI114" s="224"/>
      <c r="HJ114" s="407"/>
    </row>
    <row r="115" spans="1:218" s="385" customFormat="1" ht="16.5">
      <c r="A115" s="408"/>
      <c r="B115"/>
      <c r="C115"/>
      <c r="D115" s="1"/>
      <c r="E115" s="407"/>
      <c r="G115" s="409"/>
      <c r="H115" s="408"/>
      <c r="I115"/>
      <c r="J115"/>
      <c r="K115"/>
      <c r="L115" s="412"/>
      <c r="M115" s="422"/>
      <c r="O115" s="408"/>
      <c r="P115"/>
      <c r="Q115"/>
      <c r="R115"/>
      <c r="S115" s="408"/>
      <c r="T115"/>
      <c r="U115"/>
      <c r="V115"/>
      <c r="W115" s="408"/>
      <c r="X115"/>
      <c r="Y115"/>
      <c r="Z115"/>
      <c r="AA115" s="408"/>
      <c r="AB115"/>
      <c r="AC115"/>
      <c r="AD115"/>
      <c r="AE115" s="408"/>
      <c r="AF115"/>
      <c r="AG115"/>
      <c r="AH115"/>
      <c r="AI115" s="408"/>
      <c r="AJ115"/>
      <c r="AK115"/>
      <c r="AL115"/>
      <c r="AM115" s="408"/>
      <c r="AN115"/>
      <c r="AO115"/>
      <c r="AP115"/>
      <c r="AQ115" s="408"/>
      <c r="AR115"/>
      <c r="AS115"/>
      <c r="AT115"/>
      <c r="AU115" s="408"/>
      <c r="AV115"/>
      <c r="AW115"/>
      <c r="AX115"/>
      <c r="AY115" s="408"/>
      <c r="AZ115"/>
      <c r="BA115"/>
      <c r="BB115"/>
      <c r="BC115" s="408"/>
      <c r="BD115"/>
      <c r="BE115"/>
      <c r="BF115"/>
      <c r="BG115" s="408"/>
      <c r="BH115"/>
      <c r="BI115"/>
      <c r="BJ115"/>
      <c r="BK115" s="408"/>
      <c r="BL115"/>
      <c r="BM115"/>
      <c r="BN115"/>
      <c r="BO115" s="408"/>
      <c r="BP115"/>
      <c r="BQ115"/>
      <c r="BR115"/>
      <c r="BS115" s="408"/>
      <c r="BT115"/>
      <c r="BU115"/>
      <c r="BV115"/>
      <c r="BW115" s="408"/>
      <c r="BX115"/>
      <c r="CA115" s="408"/>
      <c r="CB115"/>
      <c r="CC115"/>
      <c r="CD115" s="1"/>
      <c r="CE115" s="407"/>
      <c r="CG115" s="408"/>
      <c r="CH115"/>
      <c r="CI115"/>
      <c r="CJ115" s="1"/>
      <c r="CK115" s="407"/>
      <c r="CM115" s="408"/>
      <c r="CN115"/>
      <c r="CO115"/>
      <c r="CP115" s="1"/>
      <c r="CQ115" s="407"/>
      <c r="CS115" s="408"/>
      <c r="CT115"/>
      <c r="CU115"/>
      <c r="CV115" s="1"/>
      <c r="CW115" s="407"/>
      <c r="DB115" s="410"/>
      <c r="DE115" s="224"/>
      <c r="DF115" s="407"/>
      <c r="DH115" s="410"/>
      <c r="DK115" s="228"/>
      <c r="DL115" s="56"/>
      <c r="DN115" s="410"/>
      <c r="DQ115" s="228"/>
      <c r="DR115" s="56"/>
      <c r="DT115" s="410"/>
      <c r="DU115" s="341"/>
      <c r="DV115" s="341"/>
      <c r="DW115" s="224"/>
      <c r="DX115" s="407"/>
      <c r="DY115" s="341"/>
      <c r="DZ115" s="410"/>
      <c r="EA115" s="341"/>
      <c r="EB115" s="341"/>
      <c r="EC115" s="228"/>
      <c r="ED115" s="56"/>
      <c r="EE115" s="341"/>
      <c r="EF115" s="410"/>
      <c r="EG115" s="341"/>
      <c r="EH115" s="341"/>
      <c r="EI115" s="228"/>
      <c r="EJ115" s="56"/>
      <c r="EK115" s="341"/>
      <c r="EL115" s="410"/>
      <c r="EM115" s="341"/>
      <c r="EN115" s="341"/>
      <c r="EO115" s="228"/>
      <c r="EP115" s="56"/>
      <c r="ER115" s="410"/>
      <c r="EU115" s="224"/>
      <c r="EV115" s="407"/>
      <c r="EX115" s="410"/>
      <c r="FA115" s="228"/>
      <c r="FB115" s="56"/>
      <c r="FD115" s="410"/>
      <c r="FG115" s="224"/>
      <c r="FH115" s="407"/>
      <c r="FJ115" s="410"/>
      <c r="FM115" s="228"/>
      <c r="FN115" s="56"/>
      <c r="FP115" s="410"/>
      <c r="FS115" s="224"/>
      <c r="FT115" s="407"/>
      <c r="FV115" s="410"/>
      <c r="FY115" s="228"/>
      <c r="FZ115" s="56"/>
      <c r="GB115" s="410"/>
      <c r="GE115" s="224"/>
      <c r="GF115" s="407"/>
      <c r="GH115" s="410"/>
      <c r="GK115" s="228"/>
      <c r="GL115" s="56"/>
      <c r="GN115" s="410"/>
      <c r="GO115" s="341"/>
      <c r="GP115" s="341"/>
      <c r="GQ115" s="224"/>
      <c r="GR115" s="407"/>
      <c r="GS115" s="341"/>
      <c r="GT115" s="410"/>
      <c r="GU115" s="341"/>
      <c r="GV115" s="341"/>
      <c r="GW115" s="228"/>
      <c r="GX115" s="56"/>
      <c r="GZ115" s="410"/>
      <c r="HA115" s="341"/>
      <c r="HB115" s="341"/>
      <c r="HC115" s="224"/>
      <c r="HD115" s="407"/>
      <c r="HF115" s="383"/>
      <c r="HI115" s="224"/>
      <c r="HJ115" s="407"/>
    </row>
    <row r="116" spans="1:218" s="385" customFormat="1" ht="16.5">
      <c r="A116" s="408" t="s">
        <v>4413</v>
      </c>
      <c r="B116"/>
      <c r="C116"/>
      <c r="D116" s="1">
        <f>'Punten per wedstrijd'!F341</f>
        <v>738.90000000000009</v>
      </c>
      <c r="E116" s="407">
        <v>3</v>
      </c>
      <c r="G116" s="409"/>
      <c r="H116" s="408"/>
      <c r="I116"/>
      <c r="J116"/>
      <c r="K116"/>
      <c r="L116" s="412"/>
      <c r="M116" s="422"/>
      <c r="O116" s="408" t="s">
        <v>4420</v>
      </c>
      <c r="P116"/>
      <c r="Q116"/>
      <c r="R116"/>
      <c r="S116" s="408" t="s">
        <v>4413</v>
      </c>
      <c r="T116"/>
      <c r="U116"/>
      <c r="V116"/>
      <c r="W116" s="408" t="s">
        <v>1700</v>
      </c>
      <c r="X116"/>
      <c r="Y116"/>
      <c r="Z116"/>
      <c r="AA116" s="408" t="s">
        <v>4456</v>
      </c>
      <c r="AB116"/>
      <c r="AC116"/>
      <c r="AD116"/>
      <c r="AE116" s="408" t="s">
        <v>4413</v>
      </c>
      <c r="AF116"/>
      <c r="AG116"/>
      <c r="AH116"/>
      <c r="AI116" s="408" t="s">
        <v>3244</v>
      </c>
      <c r="AJ116"/>
      <c r="AK116"/>
      <c r="AL116"/>
      <c r="AM116" s="408" t="s">
        <v>3236</v>
      </c>
      <c r="AN116"/>
      <c r="AO116"/>
      <c r="AP116"/>
      <c r="AQ116" s="408" t="s">
        <v>4420</v>
      </c>
      <c r="AR116"/>
      <c r="AS116"/>
      <c r="AT116"/>
      <c r="AU116" s="408" t="s">
        <v>1700</v>
      </c>
      <c r="AV116"/>
      <c r="AW116"/>
      <c r="AX116"/>
      <c r="AY116" s="408" t="s">
        <v>4420</v>
      </c>
      <c r="AZ116"/>
      <c r="BA116"/>
      <c r="BB116"/>
      <c r="BC116" s="408" t="s">
        <v>3236</v>
      </c>
      <c r="BD116"/>
      <c r="BE116"/>
      <c r="BF116"/>
      <c r="BG116" s="408" t="s">
        <v>3259</v>
      </c>
      <c r="BH116"/>
      <c r="BI116"/>
      <c r="BJ116"/>
      <c r="BK116" s="408" t="s">
        <v>1688</v>
      </c>
      <c r="BL116"/>
      <c r="BM116"/>
      <c r="BN116"/>
      <c r="BO116" s="408" t="s">
        <v>4454</v>
      </c>
      <c r="BP116"/>
      <c r="BQ116"/>
      <c r="BR116"/>
      <c r="BS116" s="408" t="s">
        <v>3236</v>
      </c>
      <c r="BT116"/>
      <c r="BU116"/>
      <c r="BV116"/>
      <c r="BW116" s="408" t="s">
        <v>4457</v>
      </c>
      <c r="BX116"/>
      <c r="CA116" s="408" t="s">
        <v>4504</v>
      </c>
      <c r="CB116"/>
      <c r="CC116"/>
      <c r="CD116" s="1">
        <v>219.59999999999997</v>
      </c>
      <c r="CE116" s="407">
        <v>1</v>
      </c>
      <c r="CG116" s="408" t="s">
        <v>4440</v>
      </c>
      <c r="CH116"/>
      <c r="CI116"/>
      <c r="CJ116" s="1">
        <v>276.20000000000005</v>
      </c>
      <c r="CK116" s="407">
        <v>2</v>
      </c>
      <c r="CM116" s="408" t="s">
        <v>3247</v>
      </c>
      <c r="CN116"/>
      <c r="CO116"/>
      <c r="CP116" s="1">
        <v>70.399999999999991</v>
      </c>
      <c r="CQ116" s="407">
        <v>0</v>
      </c>
      <c r="CS116" s="408" t="s">
        <v>3259</v>
      </c>
      <c r="CT116"/>
      <c r="CU116"/>
      <c r="CV116" s="1">
        <v>22.5</v>
      </c>
      <c r="CW116" s="407">
        <v>3</v>
      </c>
      <c r="DB116" s="410"/>
      <c r="DE116" s="224"/>
      <c r="DF116" s="407"/>
      <c r="DH116" s="410"/>
      <c r="DK116" s="228"/>
      <c r="DL116" s="56"/>
      <c r="DN116" s="410"/>
      <c r="DQ116" s="228"/>
      <c r="DR116" s="56"/>
      <c r="DT116" s="410"/>
      <c r="DU116" s="341"/>
      <c r="DV116" s="341"/>
      <c r="DW116" s="224"/>
      <c r="DX116" s="407"/>
      <c r="DY116" s="341"/>
      <c r="DZ116" s="410"/>
      <c r="EA116" s="341"/>
      <c r="EB116" s="341"/>
      <c r="EC116" s="228"/>
      <c r="ED116" s="56"/>
      <c r="EE116" s="341"/>
      <c r="EF116" s="410"/>
      <c r="EG116" s="341"/>
      <c r="EH116" s="341"/>
      <c r="EI116" s="228"/>
      <c r="EJ116" s="56"/>
      <c r="EK116" s="341"/>
      <c r="EL116" s="410"/>
      <c r="EM116" s="341"/>
      <c r="EN116" s="341"/>
      <c r="EO116" s="228"/>
      <c r="EP116" s="56"/>
      <c r="ER116" s="410"/>
      <c r="EU116" s="224"/>
      <c r="EV116" s="407"/>
      <c r="EX116" s="410"/>
      <c r="FA116" s="228"/>
      <c r="FB116" s="56"/>
      <c r="FD116" s="410"/>
      <c r="FG116" s="224"/>
      <c r="FH116" s="407"/>
      <c r="FJ116" s="410"/>
      <c r="FM116" s="228"/>
      <c r="FN116" s="56"/>
      <c r="FP116" s="410"/>
      <c r="FS116" s="224"/>
      <c r="FT116" s="407"/>
      <c r="FV116" s="410"/>
      <c r="FY116" s="228"/>
      <c r="FZ116" s="56"/>
      <c r="GB116" s="410"/>
      <c r="GE116" s="224"/>
      <c r="GF116" s="407"/>
      <c r="GH116" s="410"/>
      <c r="GK116" s="228"/>
      <c r="GL116" s="56"/>
      <c r="GN116" s="410"/>
      <c r="GO116" s="341"/>
      <c r="GP116" s="341"/>
      <c r="GQ116" s="224"/>
      <c r="GR116" s="407"/>
      <c r="GS116" s="341"/>
      <c r="GT116" s="410"/>
      <c r="GU116" s="341"/>
      <c r="GV116" s="341"/>
      <c r="GW116" s="228"/>
      <c r="GX116" s="56"/>
      <c r="GZ116" s="410"/>
      <c r="HA116" s="341"/>
      <c r="HB116" s="341"/>
      <c r="HC116" s="224"/>
      <c r="HD116" s="407"/>
      <c r="HF116" s="383"/>
      <c r="HI116" s="224"/>
      <c r="HJ116" s="407"/>
    </row>
    <row r="117" spans="1:218" s="385" customFormat="1" ht="16.5">
      <c r="A117" s="408" t="s">
        <v>4504</v>
      </c>
      <c r="B117"/>
      <c r="C117"/>
      <c r="D117" s="1">
        <f>'Punten per wedstrijd'!F193</f>
        <v>532.4</v>
      </c>
      <c r="E117" s="407">
        <v>0</v>
      </c>
      <c r="G117" s="409"/>
      <c r="H117" s="408"/>
      <c r="I117"/>
      <c r="J117"/>
      <c r="K117"/>
      <c r="L117" s="412"/>
      <c r="M117" s="422"/>
      <c r="O117" s="408" t="s">
        <v>4434</v>
      </c>
      <c r="P117"/>
      <c r="Q117"/>
      <c r="R117"/>
      <c r="S117" s="408" t="s">
        <v>3259</v>
      </c>
      <c r="T117"/>
      <c r="U117"/>
      <c r="V117"/>
      <c r="W117" s="408" t="s">
        <v>3244</v>
      </c>
      <c r="X117"/>
      <c r="Y117"/>
      <c r="Z117"/>
      <c r="AA117" s="408" t="s">
        <v>3236</v>
      </c>
      <c r="AB117"/>
      <c r="AC117"/>
      <c r="AD117"/>
      <c r="AE117" s="408" t="s">
        <v>2120</v>
      </c>
      <c r="AF117"/>
      <c r="AG117"/>
      <c r="AH117"/>
      <c r="AI117" s="408" t="s">
        <v>2120</v>
      </c>
      <c r="AJ117"/>
      <c r="AK117"/>
      <c r="AL117"/>
      <c r="AM117" s="408" t="s">
        <v>2758</v>
      </c>
      <c r="AN117"/>
      <c r="AO117"/>
      <c r="AP117"/>
      <c r="AQ117" s="408" t="s">
        <v>4386</v>
      </c>
      <c r="AR117"/>
      <c r="AS117"/>
      <c r="AT117"/>
      <c r="AU117" s="408" t="s">
        <v>2758</v>
      </c>
      <c r="AV117"/>
      <c r="AW117"/>
      <c r="AX117"/>
      <c r="AY117" s="408" t="s">
        <v>2120</v>
      </c>
      <c r="AZ117"/>
      <c r="BA117"/>
      <c r="BB117"/>
      <c r="BC117" s="408" t="s">
        <v>4455</v>
      </c>
      <c r="BD117"/>
      <c r="BE117"/>
      <c r="BF117"/>
      <c r="BG117" s="408" t="s">
        <v>4386</v>
      </c>
      <c r="BH117"/>
      <c r="BI117"/>
      <c r="BJ117"/>
      <c r="BK117" s="408" t="s">
        <v>4434</v>
      </c>
      <c r="BL117"/>
      <c r="BM117"/>
      <c r="BN117"/>
      <c r="BO117" s="408" t="s">
        <v>1688</v>
      </c>
      <c r="BP117"/>
      <c r="BQ117"/>
      <c r="BR117"/>
      <c r="BS117" s="408" t="s">
        <v>4457</v>
      </c>
      <c r="BT117"/>
      <c r="BU117"/>
      <c r="BV117"/>
      <c r="BW117" s="408" t="s">
        <v>1688</v>
      </c>
      <c r="BX117"/>
      <c r="CA117" s="408" t="s">
        <v>4456</v>
      </c>
      <c r="CB117"/>
      <c r="CC117"/>
      <c r="CD117" s="1">
        <v>253.10000000000002</v>
      </c>
      <c r="CE117" s="407">
        <v>2</v>
      </c>
      <c r="CG117" s="408" t="s">
        <v>2758</v>
      </c>
      <c r="CH117"/>
      <c r="CI117"/>
      <c r="CJ117" s="1">
        <v>231.8</v>
      </c>
      <c r="CK117" s="407">
        <v>1</v>
      </c>
      <c r="CM117" s="408" t="s">
        <v>4434</v>
      </c>
      <c r="CN117"/>
      <c r="CO117"/>
      <c r="CP117" s="1">
        <v>118.69999999999999</v>
      </c>
      <c r="CQ117" s="407">
        <v>3</v>
      </c>
      <c r="CS117" s="408" t="s">
        <v>4440</v>
      </c>
      <c r="CT117"/>
      <c r="CU117"/>
      <c r="CV117" s="1">
        <v>0</v>
      </c>
      <c r="CW117" s="407">
        <v>0</v>
      </c>
      <c r="DB117" s="341"/>
      <c r="DH117" s="341"/>
      <c r="DN117" s="341"/>
      <c r="DT117" s="341"/>
      <c r="DU117" s="341"/>
      <c r="DV117" s="341"/>
      <c r="DW117" s="341"/>
      <c r="DX117" s="341"/>
      <c r="DY117" s="341"/>
      <c r="DZ117" s="341"/>
      <c r="EA117" s="341"/>
      <c r="EB117" s="341"/>
      <c r="EC117" s="341"/>
      <c r="ED117" s="341"/>
      <c r="EE117" s="341"/>
      <c r="EF117" s="341"/>
      <c r="EG117" s="341"/>
      <c r="EH117" s="341"/>
      <c r="EI117" s="341"/>
      <c r="EJ117" s="341"/>
      <c r="EK117" s="341"/>
      <c r="EL117" s="341"/>
      <c r="EM117" s="341"/>
      <c r="EN117" s="341"/>
      <c r="EO117" s="341"/>
      <c r="EP117" s="341"/>
      <c r="ER117" s="341"/>
      <c r="EX117" s="341"/>
      <c r="FD117" s="341"/>
      <c r="FJ117" s="341"/>
      <c r="FP117" s="341"/>
      <c r="FV117" s="341"/>
      <c r="GB117" s="341"/>
      <c r="GH117" s="341"/>
    </row>
    <row r="118" spans="1:218" s="385" customFormat="1" ht="16.5">
      <c r="A118" s="408"/>
      <c r="B118"/>
      <c r="C118"/>
      <c r="D118" s="1"/>
      <c r="E118" s="407"/>
      <c r="G118" s="409"/>
      <c r="H118" s="408"/>
      <c r="I118"/>
      <c r="J118"/>
      <c r="K118"/>
      <c r="L118" s="412"/>
      <c r="M118" s="422"/>
      <c r="O118" s="408"/>
      <c r="P118"/>
      <c r="Q118"/>
      <c r="R118"/>
      <c r="S118" s="408"/>
      <c r="T118"/>
      <c r="U118"/>
      <c r="V118"/>
      <c r="W118" s="408"/>
      <c r="X118"/>
      <c r="Y118"/>
      <c r="Z118"/>
      <c r="AA118" s="408"/>
      <c r="AB118"/>
      <c r="AC118"/>
      <c r="AD118"/>
      <c r="AE118" s="408"/>
      <c r="AF118"/>
      <c r="AG118"/>
      <c r="AH118"/>
      <c r="AI118" s="408"/>
      <c r="AJ118"/>
      <c r="AK118"/>
      <c r="AL118"/>
      <c r="AM118" s="408"/>
      <c r="AN118"/>
      <c r="AO118"/>
      <c r="AP118"/>
      <c r="AQ118" s="408"/>
      <c r="AR118"/>
      <c r="AS118"/>
      <c r="AT118"/>
      <c r="AU118" s="408"/>
      <c r="AV118"/>
      <c r="AW118"/>
      <c r="AX118"/>
      <c r="AY118" s="408"/>
      <c r="AZ118"/>
      <c r="BA118"/>
      <c r="BB118"/>
      <c r="BC118" s="408"/>
      <c r="BD118"/>
      <c r="BE118"/>
      <c r="BF118"/>
      <c r="BG118" s="408"/>
      <c r="BH118"/>
      <c r="BI118"/>
      <c r="BJ118"/>
      <c r="BK118" s="408"/>
      <c r="BL118"/>
      <c r="BM118"/>
      <c r="BN118"/>
      <c r="BO118" s="408"/>
      <c r="BP118"/>
      <c r="BQ118"/>
      <c r="BR118"/>
      <c r="BS118" s="408"/>
      <c r="BT118"/>
      <c r="BU118"/>
      <c r="BV118"/>
      <c r="BW118" s="408"/>
      <c r="BX118"/>
      <c r="CA118" s="408"/>
      <c r="CB118"/>
      <c r="CC118"/>
      <c r="CD118" s="1"/>
      <c r="CE118" s="407"/>
      <c r="CG118" s="408"/>
      <c r="CH118"/>
      <c r="CI118"/>
      <c r="CJ118" s="1"/>
      <c r="CK118" s="407"/>
      <c r="CM118" s="408"/>
      <c r="CN118"/>
      <c r="CO118"/>
      <c r="CP118" s="1"/>
      <c r="CQ118" s="407"/>
      <c r="CS118" s="408"/>
      <c r="CT118"/>
      <c r="CU118"/>
      <c r="CV118" s="1"/>
      <c r="CW118" s="407"/>
      <c r="DB118" s="410"/>
      <c r="DE118" s="224"/>
      <c r="DF118" s="407"/>
      <c r="DH118" s="410"/>
      <c r="DK118" s="228"/>
      <c r="DL118" s="56"/>
      <c r="DN118" s="410"/>
      <c r="DQ118" s="228"/>
      <c r="DR118" s="56"/>
      <c r="DT118" s="410"/>
      <c r="DU118" s="341"/>
      <c r="DV118" s="341"/>
      <c r="DW118" s="224"/>
      <c r="DX118" s="407"/>
      <c r="DY118" s="341"/>
      <c r="DZ118" s="410"/>
      <c r="EA118" s="341"/>
      <c r="EB118" s="341"/>
      <c r="EC118" s="228"/>
      <c r="ED118" s="56"/>
      <c r="EE118" s="341"/>
      <c r="EF118" s="410"/>
      <c r="EG118" s="341"/>
      <c r="EH118" s="341"/>
      <c r="EI118" s="228"/>
      <c r="EJ118" s="56"/>
      <c r="EK118" s="341"/>
      <c r="EL118" s="410"/>
      <c r="EM118" s="341"/>
      <c r="EN118" s="341"/>
      <c r="EO118" s="228"/>
      <c r="EP118" s="56"/>
      <c r="ER118" s="410"/>
      <c r="EU118" s="224"/>
      <c r="EV118" s="407"/>
      <c r="EX118" s="410"/>
      <c r="FA118" s="228"/>
      <c r="FB118" s="56"/>
      <c r="FD118" s="410"/>
      <c r="FG118" s="224"/>
      <c r="FH118" s="407"/>
      <c r="FJ118" s="410"/>
      <c r="FM118" s="228"/>
      <c r="FN118" s="56"/>
      <c r="FP118" s="410"/>
      <c r="FS118" s="224"/>
      <c r="FT118" s="407"/>
      <c r="FV118" s="410"/>
      <c r="FY118" s="228"/>
      <c r="FZ118" s="56"/>
      <c r="GB118" s="410"/>
      <c r="GE118" s="224"/>
      <c r="GF118" s="407"/>
      <c r="GH118" s="410"/>
      <c r="GK118" s="228"/>
      <c r="GL118" s="56"/>
      <c r="GN118" s="410"/>
      <c r="GO118" s="341"/>
      <c r="GP118" s="341"/>
      <c r="GQ118" s="224"/>
      <c r="GR118" s="407"/>
      <c r="GT118" s="410"/>
      <c r="GU118" s="341"/>
      <c r="GV118" s="341"/>
      <c r="GW118" s="228"/>
      <c r="GX118" s="56"/>
      <c r="GZ118" s="410"/>
      <c r="HA118" s="341"/>
      <c r="HB118" s="341"/>
      <c r="HC118" s="224"/>
      <c r="HD118" s="407"/>
      <c r="HF118" s="383"/>
      <c r="HI118" s="224"/>
      <c r="HJ118" s="407"/>
    </row>
    <row r="119" spans="1:218" s="385" customFormat="1" ht="16.5">
      <c r="A119" s="408" t="s">
        <v>2758</v>
      </c>
      <c r="B119"/>
      <c r="C119"/>
      <c r="D119" s="1">
        <f>'Punten per wedstrijd'!F199</f>
        <v>392.09999999999997</v>
      </c>
      <c r="E119" s="407">
        <v>2</v>
      </c>
      <c r="G119" s="409"/>
      <c r="H119" s="408"/>
      <c r="I119"/>
      <c r="J119"/>
      <c r="K119"/>
      <c r="L119" s="412"/>
      <c r="M119" s="422"/>
      <c r="O119" s="408" t="s">
        <v>4454</v>
      </c>
      <c r="P119"/>
      <c r="Q119"/>
      <c r="R119"/>
      <c r="S119" s="408" t="s">
        <v>2758</v>
      </c>
      <c r="T119"/>
      <c r="U119"/>
      <c r="V119"/>
      <c r="W119" s="408" t="s">
        <v>4457</v>
      </c>
      <c r="X119"/>
      <c r="Y119"/>
      <c r="Z119"/>
      <c r="AA119" s="408" t="s">
        <v>3244</v>
      </c>
      <c r="AB119"/>
      <c r="AC119"/>
      <c r="AD119"/>
      <c r="AE119" s="408" t="s">
        <v>1688</v>
      </c>
      <c r="AF119"/>
      <c r="AG119"/>
      <c r="AH119"/>
      <c r="AI119" s="408" t="s">
        <v>2758</v>
      </c>
      <c r="AJ119"/>
      <c r="AK119"/>
      <c r="AL119"/>
      <c r="AM119" s="408" t="s">
        <v>4454</v>
      </c>
      <c r="AN119"/>
      <c r="AO119"/>
      <c r="AP119"/>
      <c r="AQ119" s="408" t="s">
        <v>4431</v>
      </c>
      <c r="AR119"/>
      <c r="AS119"/>
      <c r="AT119"/>
      <c r="AU119" s="408" t="s">
        <v>2120</v>
      </c>
      <c r="AV119"/>
      <c r="AW119"/>
      <c r="AX119"/>
      <c r="AY119" s="408" t="s">
        <v>4440</v>
      </c>
      <c r="AZ119"/>
      <c r="BA119"/>
      <c r="BB119"/>
      <c r="BC119" s="408" t="s">
        <v>4386</v>
      </c>
      <c r="BD119"/>
      <c r="BE119"/>
      <c r="BF119"/>
      <c r="BG119" s="408" t="s">
        <v>4413</v>
      </c>
      <c r="BH119"/>
      <c r="BI119"/>
      <c r="BJ119"/>
      <c r="BK119" s="408" t="s">
        <v>4456</v>
      </c>
      <c r="BL119"/>
      <c r="BM119"/>
      <c r="BN119"/>
      <c r="BO119" s="408" t="s">
        <v>3259</v>
      </c>
      <c r="BP119"/>
      <c r="BQ119"/>
      <c r="BR119"/>
      <c r="BS119" s="408" t="s">
        <v>2120</v>
      </c>
      <c r="BT119"/>
      <c r="BU119"/>
      <c r="BV119"/>
      <c r="BW119" s="408" t="s">
        <v>4456</v>
      </c>
      <c r="BX119"/>
      <c r="CA119" s="408" t="s">
        <v>4440</v>
      </c>
      <c r="CB119"/>
      <c r="CC119"/>
      <c r="CD119" s="1">
        <v>308.10000000000002</v>
      </c>
      <c r="CE119" s="407">
        <v>2</v>
      </c>
      <c r="CG119" s="408" t="s">
        <v>1700</v>
      </c>
      <c r="CH119"/>
      <c r="CI119"/>
      <c r="CJ119" s="1">
        <v>211.5</v>
      </c>
      <c r="CK119" s="407">
        <v>3</v>
      </c>
      <c r="CM119" s="408" t="s">
        <v>4457</v>
      </c>
      <c r="CN119"/>
      <c r="CO119"/>
      <c r="CP119" s="1">
        <v>161</v>
      </c>
      <c r="CQ119" s="407">
        <v>2</v>
      </c>
      <c r="CS119" s="408" t="s">
        <v>4454</v>
      </c>
      <c r="CT119"/>
      <c r="CU119"/>
      <c r="CV119" s="1">
        <v>87.399999999999991</v>
      </c>
      <c r="CW119" s="407">
        <v>3</v>
      </c>
      <c r="DB119" s="410"/>
      <c r="DE119" s="224"/>
      <c r="DF119" s="407"/>
      <c r="DH119" s="410"/>
      <c r="DK119" s="228"/>
      <c r="DL119" s="56"/>
      <c r="DN119" s="410"/>
      <c r="DQ119" s="228"/>
      <c r="DR119" s="56"/>
      <c r="DT119" s="410"/>
      <c r="DU119" s="341"/>
      <c r="DV119" s="341"/>
      <c r="DW119" s="224"/>
      <c r="DX119" s="407"/>
      <c r="DY119" s="341"/>
      <c r="DZ119" s="410"/>
      <c r="EA119" s="341"/>
      <c r="EB119" s="341"/>
      <c r="EC119" s="228"/>
      <c r="ED119" s="56"/>
      <c r="EE119" s="341"/>
      <c r="EF119" s="410"/>
      <c r="EG119" s="341"/>
      <c r="EH119" s="341"/>
      <c r="EI119" s="228"/>
      <c r="EJ119" s="56"/>
      <c r="EK119" s="341"/>
      <c r="EL119" s="410"/>
      <c r="EM119" s="341"/>
      <c r="EN119" s="341"/>
      <c r="EO119" s="228"/>
      <c r="EP119" s="56"/>
      <c r="ER119" s="410"/>
      <c r="EU119" s="224"/>
      <c r="EV119" s="407"/>
      <c r="EX119" s="410"/>
      <c r="FA119" s="228"/>
      <c r="FB119" s="56"/>
      <c r="FD119" s="410"/>
      <c r="FG119" s="224"/>
      <c r="FH119" s="407"/>
      <c r="FJ119" s="410"/>
      <c r="FM119" s="228"/>
      <c r="FN119" s="56"/>
      <c r="FP119" s="410"/>
      <c r="FS119" s="224"/>
      <c r="FT119" s="407"/>
      <c r="FV119" s="410"/>
      <c r="FY119" s="228"/>
      <c r="FZ119" s="56"/>
      <c r="GB119" s="410"/>
      <c r="GE119" s="224"/>
      <c r="GF119" s="407"/>
      <c r="GH119" s="410"/>
      <c r="GK119" s="228"/>
      <c r="GL119" s="56"/>
      <c r="GN119" s="410"/>
      <c r="GO119" s="341"/>
      <c r="GP119" s="341"/>
      <c r="GQ119" s="224"/>
      <c r="GR119" s="407"/>
      <c r="GT119" s="410"/>
      <c r="GU119" s="341"/>
      <c r="GV119" s="341"/>
      <c r="GW119" s="228"/>
      <c r="GX119" s="56"/>
      <c r="GZ119" s="410"/>
      <c r="HA119" s="341"/>
      <c r="HB119" s="341"/>
      <c r="HC119" s="224"/>
      <c r="HD119" s="407"/>
      <c r="HF119" s="383"/>
      <c r="HI119" s="224"/>
      <c r="HJ119" s="407"/>
    </row>
    <row r="120" spans="1:218" s="385" customFormat="1" ht="16.5">
      <c r="A120" s="408" t="s">
        <v>3259</v>
      </c>
      <c r="B120"/>
      <c r="C120"/>
      <c r="D120" s="1">
        <f>'Punten per wedstrijd'!F318</f>
        <v>368.3</v>
      </c>
      <c r="E120" s="407">
        <v>1</v>
      </c>
      <c r="G120" s="409"/>
      <c r="H120" s="408"/>
      <c r="I120"/>
      <c r="J120"/>
      <c r="K120"/>
      <c r="L120" s="412"/>
      <c r="M120" s="422"/>
      <c r="O120" s="408" t="s">
        <v>4456</v>
      </c>
      <c r="P120"/>
      <c r="Q120"/>
      <c r="R120"/>
      <c r="S120" s="408" t="s">
        <v>4455</v>
      </c>
      <c r="T120"/>
      <c r="U120"/>
      <c r="V120"/>
      <c r="W120" s="408" t="s">
        <v>4456</v>
      </c>
      <c r="X120"/>
      <c r="Y120"/>
      <c r="Z120"/>
      <c r="AA120" s="408" t="s">
        <v>4386</v>
      </c>
      <c r="AB120"/>
      <c r="AC120"/>
      <c r="AD120"/>
      <c r="AE120" s="408" t="s">
        <v>4456</v>
      </c>
      <c r="AF120"/>
      <c r="AG120"/>
      <c r="AH120"/>
      <c r="AI120" s="408" t="s">
        <v>4457</v>
      </c>
      <c r="AJ120"/>
      <c r="AK120"/>
      <c r="AL120"/>
      <c r="AM120" s="408" t="s">
        <v>4431</v>
      </c>
      <c r="AN120"/>
      <c r="AO120"/>
      <c r="AP120"/>
      <c r="AQ120" s="408" t="s">
        <v>4432</v>
      </c>
      <c r="AR120"/>
      <c r="AS120"/>
      <c r="AT120"/>
      <c r="AU120" s="408" t="s">
        <v>4456</v>
      </c>
      <c r="AV120"/>
      <c r="AW120"/>
      <c r="AX120"/>
      <c r="AY120" s="408" t="s">
        <v>2116</v>
      </c>
      <c r="AZ120"/>
      <c r="BA120"/>
      <c r="BB120"/>
      <c r="BC120" s="408" t="s">
        <v>4425</v>
      </c>
      <c r="BD120"/>
      <c r="BE120"/>
      <c r="BF120"/>
      <c r="BG120" s="408" t="s">
        <v>4432</v>
      </c>
      <c r="BH120"/>
      <c r="BI120"/>
      <c r="BJ120"/>
      <c r="BK120" s="408" t="s">
        <v>4413</v>
      </c>
      <c r="BL120"/>
      <c r="BM120"/>
      <c r="BN120"/>
      <c r="BO120" s="408" t="s">
        <v>2120</v>
      </c>
      <c r="BP120"/>
      <c r="BQ120"/>
      <c r="BR120"/>
      <c r="BS120" s="408" t="s">
        <v>4431</v>
      </c>
      <c r="BT120"/>
      <c r="BU120"/>
      <c r="BV120"/>
      <c r="BW120" s="408" t="s">
        <v>2758</v>
      </c>
      <c r="BX120"/>
      <c r="CA120" s="408" t="s">
        <v>4413</v>
      </c>
      <c r="CB120"/>
      <c r="CC120"/>
      <c r="CD120" s="1">
        <v>266.3</v>
      </c>
      <c r="CE120" s="407">
        <v>1</v>
      </c>
      <c r="CG120" s="408" t="s">
        <v>3236</v>
      </c>
      <c r="CH120"/>
      <c r="CI120"/>
      <c r="CJ120" s="1">
        <v>168</v>
      </c>
      <c r="CK120" s="407">
        <v>0</v>
      </c>
      <c r="CM120" s="408" t="s">
        <v>2116</v>
      </c>
      <c r="CN120"/>
      <c r="CO120"/>
      <c r="CP120" s="1">
        <v>133.69999999999999</v>
      </c>
      <c r="CQ120" s="407">
        <v>1</v>
      </c>
      <c r="CS120" s="408" t="s">
        <v>3247</v>
      </c>
      <c r="CT120"/>
      <c r="CU120"/>
      <c r="CV120" s="1">
        <v>21</v>
      </c>
      <c r="CW120" s="407">
        <v>0</v>
      </c>
      <c r="DB120" s="410"/>
      <c r="DE120" s="224"/>
      <c r="DF120" s="407"/>
      <c r="DH120" s="410"/>
      <c r="DK120" s="228"/>
      <c r="DL120" s="56"/>
      <c r="DN120" s="410"/>
      <c r="DQ120" s="228"/>
      <c r="DR120" s="56"/>
      <c r="DT120" s="410"/>
      <c r="DU120" s="341"/>
      <c r="DV120" s="341"/>
      <c r="DW120" s="224"/>
      <c r="DX120" s="407"/>
      <c r="DY120" s="341"/>
      <c r="DZ120" s="410"/>
      <c r="EA120" s="341"/>
      <c r="EB120" s="341"/>
      <c r="EC120" s="228"/>
      <c r="ED120" s="56"/>
      <c r="EE120" s="341"/>
      <c r="EF120" s="410"/>
      <c r="EG120" s="341"/>
      <c r="EH120" s="341"/>
      <c r="EI120" s="228"/>
      <c r="EJ120" s="56"/>
      <c r="EK120" s="341"/>
      <c r="EL120" s="410"/>
      <c r="EM120" s="341"/>
      <c r="EN120" s="341"/>
      <c r="EO120" s="228"/>
      <c r="EP120" s="56"/>
      <c r="ER120" s="410"/>
      <c r="EU120" s="224"/>
      <c r="EV120" s="407"/>
      <c r="EX120" s="410"/>
      <c r="FA120" s="228"/>
      <c r="FB120" s="56"/>
      <c r="FD120" s="410"/>
      <c r="FG120" s="224"/>
      <c r="FH120" s="407"/>
      <c r="FJ120" s="410"/>
      <c r="FM120" s="228"/>
      <c r="FN120" s="56"/>
      <c r="FP120" s="410"/>
      <c r="FS120" s="224"/>
      <c r="FT120" s="407"/>
      <c r="FV120" s="410"/>
      <c r="FY120" s="228"/>
      <c r="FZ120" s="56"/>
      <c r="GB120" s="410"/>
      <c r="GE120" s="224"/>
      <c r="GF120" s="407"/>
      <c r="GH120" s="410"/>
      <c r="GK120" s="228"/>
      <c r="GL120" s="56"/>
      <c r="GN120" s="410"/>
      <c r="GO120" s="341"/>
      <c r="GP120" s="341"/>
      <c r="GQ120" s="224"/>
      <c r="GR120" s="407"/>
      <c r="GT120" s="410"/>
      <c r="GU120" s="341"/>
      <c r="GV120" s="341"/>
      <c r="GW120" s="228"/>
      <c r="GX120" s="56"/>
      <c r="GZ120" s="410"/>
      <c r="HA120" s="341"/>
      <c r="HB120" s="341"/>
      <c r="HC120" s="224"/>
      <c r="HD120" s="407"/>
      <c r="HF120" s="383"/>
      <c r="HI120" s="224"/>
      <c r="HJ120" s="407"/>
    </row>
    <row r="121" spans="1:218" s="385" customFormat="1" ht="16.5">
      <c r="A121" s="408"/>
      <c r="B121"/>
      <c r="C121"/>
      <c r="D121"/>
      <c r="G121" s="409"/>
      <c r="H121" s="408"/>
      <c r="I121"/>
      <c r="J121"/>
      <c r="K121"/>
      <c r="L121" s="412"/>
      <c r="M121" s="422"/>
      <c r="O121" s="408"/>
      <c r="P121"/>
      <c r="Q121"/>
      <c r="R121"/>
      <c r="S121" s="408"/>
      <c r="T121"/>
      <c r="U121"/>
      <c r="V121"/>
      <c r="W121" s="408"/>
      <c r="X121"/>
      <c r="Y121"/>
      <c r="Z121"/>
      <c r="AA121" s="408"/>
      <c r="AB121"/>
      <c r="AC121"/>
      <c r="AD121"/>
      <c r="AE121" s="408"/>
      <c r="AF121"/>
      <c r="AG121"/>
      <c r="AH121"/>
      <c r="AI121" s="408"/>
      <c r="AJ121"/>
      <c r="AK121"/>
      <c r="AL121"/>
      <c r="AM121" s="408"/>
      <c r="AN121"/>
      <c r="AO121"/>
      <c r="AP121"/>
      <c r="AQ121" s="408"/>
      <c r="AR121"/>
      <c r="AS121"/>
      <c r="AT121"/>
      <c r="AU121" s="408"/>
      <c r="AV121"/>
      <c r="AW121"/>
      <c r="AX121"/>
      <c r="AY121" s="408"/>
      <c r="AZ121"/>
      <c r="BA121"/>
      <c r="BB121"/>
      <c r="BC121" s="408"/>
      <c r="BD121"/>
      <c r="BE121"/>
      <c r="BF121"/>
      <c r="BG121" s="408"/>
      <c r="BH121"/>
      <c r="BI121"/>
      <c r="BJ121"/>
      <c r="BK121" s="408"/>
      <c r="BL121"/>
      <c r="BM121"/>
      <c r="BN121"/>
      <c r="BO121" s="408"/>
      <c r="BP121"/>
      <c r="BQ121"/>
      <c r="BR121"/>
      <c r="BS121" s="408"/>
      <c r="BT121"/>
      <c r="BU121"/>
      <c r="BV121"/>
      <c r="BW121" s="408"/>
      <c r="BX121"/>
      <c r="CA121" s="408"/>
      <c r="CB121"/>
      <c r="CC121"/>
      <c r="CD121"/>
      <c r="CG121" s="408"/>
      <c r="CH121"/>
      <c r="CI121"/>
      <c r="CJ121"/>
      <c r="CM121" s="408"/>
      <c r="CN121"/>
      <c r="CO121"/>
      <c r="CP121"/>
      <c r="CS121" s="408"/>
      <c r="CT121"/>
      <c r="CU121"/>
      <c r="CV121"/>
      <c r="DB121" s="410"/>
      <c r="DE121" s="224"/>
      <c r="DF121" s="407"/>
      <c r="DH121" s="410"/>
      <c r="DK121" s="228"/>
      <c r="DL121" s="56"/>
      <c r="DN121" s="410"/>
      <c r="DQ121" s="228"/>
      <c r="DR121" s="56"/>
      <c r="DT121" s="410"/>
      <c r="DU121" s="341"/>
      <c r="DV121" s="341"/>
      <c r="DW121" s="224"/>
      <c r="DX121" s="407"/>
      <c r="DY121" s="341"/>
      <c r="DZ121" s="410"/>
      <c r="EA121" s="341"/>
      <c r="EB121" s="341"/>
      <c r="EC121" s="228"/>
      <c r="ED121" s="56"/>
      <c r="EE121" s="341"/>
      <c r="EF121" s="410"/>
      <c r="EG121" s="341"/>
      <c r="EH121" s="341"/>
      <c r="EI121" s="228"/>
      <c r="EJ121" s="56"/>
      <c r="EK121" s="341"/>
      <c r="EL121" s="410"/>
      <c r="EM121" s="341"/>
      <c r="EN121" s="341"/>
      <c r="EO121" s="228"/>
      <c r="EP121" s="56"/>
      <c r="ER121" s="410"/>
      <c r="EU121" s="224"/>
      <c r="EV121" s="407"/>
      <c r="EX121" s="410"/>
      <c r="FA121" s="228"/>
      <c r="FB121" s="56"/>
      <c r="FD121" s="410"/>
      <c r="FG121" s="224"/>
      <c r="FH121" s="407"/>
      <c r="FJ121" s="410"/>
      <c r="FM121" s="228"/>
      <c r="FN121" s="56"/>
      <c r="FP121" s="410"/>
      <c r="FS121" s="224"/>
      <c r="FT121" s="407"/>
      <c r="FV121" s="410"/>
      <c r="FY121" s="228"/>
      <c r="FZ121" s="56"/>
      <c r="GB121" s="410"/>
      <c r="GE121" s="224"/>
      <c r="GF121" s="407"/>
      <c r="GH121" s="410"/>
      <c r="GK121" s="228"/>
      <c r="GL121" s="56"/>
      <c r="GN121" s="410"/>
      <c r="GO121" s="341"/>
      <c r="GP121" s="341"/>
      <c r="GQ121" s="224"/>
      <c r="GR121" s="407"/>
      <c r="GT121" s="410"/>
      <c r="GU121" s="341"/>
      <c r="GV121" s="341"/>
      <c r="GW121" s="228"/>
      <c r="GX121" s="56"/>
      <c r="GZ121" s="410"/>
      <c r="HA121" s="341"/>
      <c r="HB121" s="341"/>
      <c r="HC121" s="224"/>
      <c r="HD121" s="407"/>
      <c r="HF121" s="383"/>
      <c r="HI121" s="224"/>
      <c r="HJ121" s="407"/>
    </row>
    <row r="122" spans="1:218" s="385" customFormat="1" ht="16.5">
      <c r="A122" s="504" t="s">
        <v>4454</v>
      </c>
      <c r="B122" s="505"/>
      <c r="C122" s="505"/>
      <c r="D122" s="1">
        <f>'Punten per wedstrijd'!F200</f>
        <v>424.3</v>
      </c>
      <c r="G122" s="409"/>
      <c r="H122" s="408"/>
      <c r="I122"/>
      <c r="J122"/>
      <c r="K122"/>
      <c r="L122" s="412"/>
      <c r="M122" s="422"/>
      <c r="O122" s="504" t="s">
        <v>4432</v>
      </c>
      <c r="P122" s="505"/>
      <c r="Q122" s="505"/>
      <c r="R122" s="505"/>
      <c r="S122" s="504" t="s">
        <v>4457</v>
      </c>
      <c r="T122" s="505"/>
      <c r="U122" s="505"/>
      <c r="V122" s="505"/>
      <c r="W122" s="504" t="s">
        <v>3236</v>
      </c>
      <c r="X122" s="505"/>
      <c r="Y122" s="505"/>
      <c r="Z122" s="505"/>
      <c r="AA122" s="504" t="s">
        <v>1688</v>
      </c>
      <c r="AB122" s="505"/>
      <c r="AC122" s="505"/>
      <c r="AD122" s="505"/>
      <c r="AE122" s="504" t="s">
        <v>1700</v>
      </c>
      <c r="AF122" s="505"/>
      <c r="AG122" s="505"/>
      <c r="AH122" s="505"/>
      <c r="AI122" s="504" t="s">
        <v>4386</v>
      </c>
      <c r="AJ122" s="505"/>
      <c r="AK122" s="505"/>
      <c r="AL122" s="505"/>
      <c r="AM122" s="504" t="s">
        <v>2116</v>
      </c>
      <c r="AN122" s="505"/>
      <c r="AO122" s="505"/>
      <c r="AP122" s="505"/>
      <c r="AQ122" s="504" t="s">
        <v>2120</v>
      </c>
      <c r="AR122" s="505"/>
      <c r="AS122" s="505"/>
      <c r="AT122" s="505"/>
      <c r="AU122" s="504" t="s">
        <v>3244</v>
      </c>
      <c r="AV122" s="505"/>
      <c r="AW122" s="505"/>
      <c r="AX122" s="505"/>
      <c r="AY122" s="504" t="s">
        <v>3247</v>
      </c>
      <c r="AZ122" s="505"/>
      <c r="BA122" s="505"/>
      <c r="BB122" s="505"/>
      <c r="BC122" s="504" t="s">
        <v>4413</v>
      </c>
      <c r="BD122" s="505"/>
      <c r="BE122" s="505"/>
      <c r="BF122" s="505"/>
      <c r="BG122" s="504" t="s">
        <v>4456</v>
      </c>
      <c r="BH122" s="505"/>
      <c r="BI122" s="505"/>
      <c r="BJ122" s="505"/>
      <c r="BK122" s="504" t="s">
        <v>4420</v>
      </c>
      <c r="BL122" s="505"/>
      <c r="BM122" s="505"/>
      <c r="BN122" s="505"/>
      <c r="BO122" s="504" t="s">
        <v>4440</v>
      </c>
      <c r="BP122" s="505"/>
      <c r="BQ122" s="505"/>
      <c r="BR122" s="505"/>
      <c r="BS122" s="504" t="s">
        <v>2758</v>
      </c>
      <c r="BT122" s="505"/>
      <c r="BU122" s="505"/>
      <c r="BV122" s="505"/>
      <c r="BW122" s="504" t="s">
        <v>4425</v>
      </c>
      <c r="BX122" s="505"/>
      <c r="CA122" s="504" t="s">
        <v>3259</v>
      </c>
      <c r="CB122" s="505"/>
      <c r="CC122" s="505"/>
      <c r="CD122" s="1">
        <v>294.70000000000005</v>
      </c>
      <c r="CG122" s="504" t="s">
        <v>4431</v>
      </c>
      <c r="CH122" s="505"/>
      <c r="CI122" s="505"/>
      <c r="CJ122" s="1">
        <v>211.5</v>
      </c>
      <c r="CM122" s="504" t="s">
        <v>4455</v>
      </c>
      <c r="CN122" s="505"/>
      <c r="CO122" s="505"/>
      <c r="CP122" s="1">
        <v>176</v>
      </c>
      <c r="CS122" s="504" t="s">
        <v>4434</v>
      </c>
      <c r="CT122" s="505"/>
      <c r="CU122" s="505"/>
      <c r="CV122" s="1">
        <v>98.699999999999989</v>
      </c>
      <c r="DB122" s="410"/>
      <c r="DE122" s="224"/>
      <c r="DF122" s="407"/>
      <c r="DH122" s="410"/>
      <c r="DK122" s="228"/>
      <c r="DL122" s="56"/>
      <c r="DN122" s="410"/>
      <c r="DQ122" s="228"/>
      <c r="DR122" s="56"/>
      <c r="DT122" s="410"/>
      <c r="DU122" s="341"/>
      <c r="DV122" s="341"/>
      <c r="DW122" s="224"/>
      <c r="DX122" s="407"/>
      <c r="DY122" s="341"/>
      <c r="DZ122" s="410"/>
      <c r="EA122" s="341"/>
      <c r="EB122" s="341"/>
      <c r="EC122" s="228"/>
      <c r="ED122" s="56"/>
      <c r="EE122" s="341"/>
      <c r="EF122" s="410"/>
      <c r="EG122" s="341"/>
      <c r="EH122" s="341"/>
      <c r="EI122" s="228"/>
      <c r="EJ122" s="56"/>
      <c r="EK122" s="341"/>
      <c r="EL122" s="410"/>
      <c r="EM122" s="341"/>
      <c r="EN122" s="341"/>
      <c r="EO122" s="228"/>
      <c r="EP122" s="56"/>
      <c r="ER122" s="410"/>
      <c r="EU122" s="224"/>
      <c r="EV122" s="407"/>
      <c r="EX122" s="410"/>
      <c r="FA122" s="228"/>
      <c r="FB122" s="56"/>
      <c r="FD122" s="410"/>
      <c r="FG122" s="224"/>
      <c r="FH122" s="407"/>
      <c r="FJ122" s="410"/>
      <c r="FM122" s="228"/>
      <c r="FN122" s="56"/>
      <c r="FP122" s="410"/>
      <c r="FS122" s="224"/>
      <c r="FT122" s="407"/>
      <c r="FV122" s="410"/>
      <c r="FY122" s="228"/>
      <c r="FZ122" s="56"/>
      <c r="GB122" s="410"/>
      <c r="GE122" s="224"/>
      <c r="GF122" s="407"/>
      <c r="GH122" s="410"/>
      <c r="GK122" s="228"/>
      <c r="GL122" s="56"/>
      <c r="GN122" s="410"/>
      <c r="GO122" s="341"/>
      <c r="GP122" s="341"/>
      <c r="GQ122" s="224"/>
      <c r="GR122" s="407"/>
      <c r="GT122" s="410"/>
      <c r="GU122" s="341"/>
      <c r="GV122" s="341"/>
      <c r="GW122" s="228"/>
      <c r="GX122" s="56"/>
      <c r="GZ122" s="410"/>
      <c r="HA122" s="341"/>
      <c r="HB122" s="341"/>
      <c r="HC122" s="224"/>
      <c r="HD122" s="407"/>
      <c r="HF122" s="383"/>
      <c r="HI122" s="224"/>
      <c r="HJ122" s="407"/>
    </row>
    <row r="123" spans="1:218" s="385" customFormat="1" ht="16.5">
      <c r="D123" s="402"/>
      <c r="E123" s="378"/>
      <c r="G123" s="409"/>
      <c r="H123" s="421"/>
      <c r="I123"/>
      <c r="J123"/>
      <c r="K123"/>
      <c r="L123" s="412"/>
      <c r="M123" s="422"/>
      <c r="Y123" s="409"/>
      <c r="Z123" s="424"/>
      <c r="AD123" s="412"/>
      <c r="AE123" s="422"/>
      <c r="AH123" s="418"/>
      <c r="AI123" s="341"/>
      <c r="AJ123" s="341"/>
      <c r="AK123" s="224"/>
      <c r="AL123" s="407"/>
      <c r="AN123" s="408"/>
      <c r="AQ123" s="224"/>
      <c r="AR123" s="407"/>
      <c r="AT123" s="410"/>
      <c r="AW123" s="415"/>
      <c r="AX123" s="407"/>
      <c r="AZ123" s="341"/>
      <c r="BC123" s="224"/>
      <c r="BD123" s="407"/>
      <c r="BF123" s="410"/>
      <c r="BI123" s="224"/>
      <c r="BJ123" s="407"/>
      <c r="BL123" s="410"/>
      <c r="BO123" s="224"/>
      <c r="BP123" s="407"/>
      <c r="BR123" s="410"/>
      <c r="BU123" s="224"/>
      <c r="BV123" s="407"/>
      <c r="BX123" s="410"/>
      <c r="CA123" s="224"/>
      <c r="CB123" s="407"/>
      <c r="CD123" s="410"/>
      <c r="CG123" s="224"/>
      <c r="CH123" s="407"/>
      <c r="CJ123" s="410"/>
      <c r="CM123" s="224"/>
      <c r="CN123" s="407"/>
      <c r="CP123" s="410"/>
      <c r="CS123" s="224"/>
      <c r="CT123" s="407"/>
      <c r="CV123" s="410"/>
      <c r="CY123" s="228"/>
      <c r="CZ123" s="56"/>
      <c r="DB123" s="410"/>
      <c r="DE123" s="224"/>
      <c r="DF123" s="407"/>
      <c r="DH123" s="410"/>
      <c r="DK123" s="228"/>
      <c r="DL123" s="56"/>
      <c r="DN123" s="410"/>
      <c r="DQ123" s="228"/>
      <c r="DR123" s="56"/>
      <c r="DT123" s="410"/>
      <c r="DU123" s="341"/>
      <c r="DV123" s="341"/>
      <c r="DW123" s="224"/>
      <c r="DX123" s="407"/>
      <c r="DY123" s="341"/>
      <c r="DZ123" s="410"/>
      <c r="EA123" s="341"/>
      <c r="EB123" s="341"/>
      <c r="EC123" s="228"/>
      <c r="ED123" s="56"/>
      <c r="EE123" s="341"/>
      <c r="EF123" s="410"/>
      <c r="EG123" s="341"/>
      <c r="EH123" s="341"/>
      <c r="EI123" s="228"/>
      <c r="EJ123" s="56"/>
      <c r="EK123" s="341"/>
      <c r="EL123" s="410"/>
      <c r="EM123" s="341"/>
      <c r="EN123" s="341"/>
      <c r="EO123" s="228"/>
      <c r="EP123" s="56"/>
      <c r="ER123" s="410"/>
      <c r="EU123" s="224"/>
      <c r="EV123" s="407"/>
      <c r="EX123" s="410"/>
      <c r="FA123" s="228"/>
      <c r="FB123" s="56"/>
      <c r="FD123" s="410"/>
      <c r="FG123" s="224"/>
      <c r="FH123" s="407"/>
      <c r="FJ123" s="410"/>
      <c r="FM123" s="228"/>
      <c r="FN123" s="56"/>
      <c r="FP123" s="410"/>
      <c r="FS123" s="224"/>
      <c r="FT123" s="407"/>
      <c r="FV123" s="410"/>
      <c r="FY123" s="228"/>
      <c r="FZ123" s="56"/>
      <c r="GB123" s="410"/>
      <c r="GE123" s="224"/>
      <c r="GF123" s="407"/>
      <c r="GH123" s="410"/>
      <c r="GK123" s="228"/>
      <c r="GL123" s="56"/>
      <c r="GN123" s="410"/>
      <c r="GO123" s="341"/>
      <c r="GP123" s="341"/>
      <c r="GQ123" s="224"/>
      <c r="GR123" s="407"/>
      <c r="GT123" s="410"/>
      <c r="GU123" s="341"/>
      <c r="GV123" s="341"/>
      <c r="GW123" s="228"/>
      <c r="GX123" s="56"/>
      <c r="GZ123" s="410"/>
      <c r="HA123" s="341"/>
      <c r="HB123" s="341"/>
      <c r="HC123" s="224"/>
      <c r="HD123" s="407"/>
      <c r="HF123" s="383"/>
      <c r="HI123" s="224"/>
      <c r="HJ123" s="407"/>
    </row>
    <row r="124" spans="1:218" s="385" customFormat="1" ht="16.5">
      <c r="D124" s="402"/>
      <c r="E124" s="378"/>
      <c r="G124" s="409"/>
      <c r="H124" s="421"/>
      <c r="I124"/>
      <c r="J124"/>
      <c r="K124"/>
      <c r="L124" s="412"/>
      <c r="M124" s="422"/>
      <c r="Y124" s="409"/>
      <c r="Z124" s="424"/>
      <c r="AD124" s="412"/>
      <c r="AE124" s="422"/>
      <c r="AH124" s="418"/>
      <c r="AI124" s="341"/>
      <c r="AJ124" s="341"/>
      <c r="AK124" s="224"/>
      <c r="AL124" s="407"/>
      <c r="AN124" s="408"/>
      <c r="AQ124" s="224"/>
      <c r="AR124" s="407"/>
      <c r="AT124" s="410"/>
      <c r="AW124" s="415"/>
      <c r="AX124" s="407"/>
      <c r="AZ124" s="410"/>
      <c r="BC124" s="224"/>
      <c r="BD124" s="407"/>
      <c r="BF124" s="410"/>
      <c r="BI124" s="224"/>
      <c r="BJ124" s="407"/>
      <c r="BL124" s="410"/>
      <c r="BO124" s="224"/>
      <c r="BP124" s="407"/>
      <c r="BR124" s="410"/>
      <c r="BU124" s="224"/>
      <c r="BV124" s="407"/>
      <c r="BX124" s="410"/>
      <c r="CA124" s="224"/>
      <c r="CB124" s="407"/>
      <c r="CD124" s="410"/>
      <c r="CG124" s="224"/>
      <c r="CH124" s="407"/>
      <c r="CJ124" s="410"/>
      <c r="CM124" s="224"/>
      <c r="CN124" s="407"/>
      <c r="CP124" s="410"/>
      <c r="CS124" s="224"/>
      <c r="CT124" s="407"/>
      <c r="CV124" s="410"/>
      <c r="CY124" s="228"/>
      <c r="CZ124" s="56"/>
      <c r="DB124" s="410"/>
      <c r="DE124" s="224"/>
      <c r="DF124" s="407"/>
      <c r="DH124" s="410"/>
      <c r="DK124" s="228"/>
      <c r="DL124" s="56"/>
      <c r="DN124" s="410"/>
      <c r="DQ124" s="228"/>
      <c r="DR124" s="56"/>
      <c r="DT124" s="410"/>
      <c r="DU124" s="341"/>
      <c r="DV124" s="341"/>
      <c r="DW124" s="224"/>
      <c r="DX124" s="407"/>
      <c r="DY124" s="341"/>
      <c r="DZ124" s="410"/>
      <c r="EA124" s="341"/>
      <c r="EB124" s="341"/>
      <c r="EC124" s="228"/>
      <c r="ED124" s="56"/>
      <c r="EE124" s="341"/>
      <c r="EF124" s="410"/>
      <c r="EG124" s="341"/>
      <c r="EH124" s="341"/>
      <c r="EI124" s="228"/>
      <c r="EJ124" s="56"/>
      <c r="EK124" s="341"/>
      <c r="EL124" s="410"/>
      <c r="EM124" s="341"/>
      <c r="EN124" s="341"/>
      <c r="EO124" s="228"/>
      <c r="EP124" s="56"/>
      <c r="ER124" s="410"/>
      <c r="EU124" s="224"/>
      <c r="EV124" s="407"/>
      <c r="EX124" s="410"/>
      <c r="FA124" s="228"/>
      <c r="FB124" s="56"/>
      <c r="FD124" s="410"/>
      <c r="FG124" s="224"/>
      <c r="FH124" s="407"/>
      <c r="FJ124" s="410"/>
      <c r="FM124" s="228"/>
      <c r="FN124" s="56"/>
      <c r="FP124" s="410"/>
      <c r="FS124" s="224"/>
      <c r="FT124" s="407"/>
      <c r="FV124" s="410"/>
      <c r="FY124" s="228"/>
      <c r="FZ124" s="56"/>
      <c r="GB124" s="410"/>
      <c r="GE124" s="224"/>
      <c r="GF124" s="407"/>
      <c r="GH124" s="410"/>
      <c r="GK124" s="228"/>
      <c r="GL124" s="56"/>
      <c r="GN124" s="410"/>
      <c r="GO124" s="341"/>
      <c r="GP124" s="341"/>
      <c r="GQ124" s="224"/>
      <c r="GR124" s="407"/>
      <c r="GT124" s="410"/>
      <c r="GU124" s="341"/>
      <c r="GV124" s="341"/>
      <c r="GW124" s="228"/>
      <c r="GX124" s="56"/>
      <c r="GZ124" s="410"/>
      <c r="HA124" s="341"/>
      <c r="HB124" s="341"/>
      <c r="HC124" s="224"/>
      <c r="HD124" s="407"/>
      <c r="HF124" s="383"/>
      <c r="HI124" s="224"/>
      <c r="HJ124" s="407"/>
    </row>
    <row r="125" spans="1:218" s="385" customFormat="1" ht="20.25">
      <c r="A125" s="396" t="s">
        <v>1668</v>
      </c>
      <c r="B125" s="516"/>
      <c r="C125" s="516"/>
      <c r="D125" s="402"/>
      <c r="E125" s="378"/>
      <c r="G125" s="409"/>
      <c r="H125" s="421"/>
      <c r="I125"/>
      <c r="J125"/>
      <c r="K125"/>
      <c r="L125" s="412"/>
      <c r="M125" s="422"/>
      <c r="AH125" s="418"/>
      <c r="AI125" s="341"/>
      <c r="AJ125" s="341"/>
      <c r="AK125" s="224"/>
      <c r="AL125" s="407"/>
      <c r="AN125" s="408"/>
      <c r="AQ125" s="224"/>
      <c r="AR125" s="407"/>
      <c r="AT125" s="410"/>
      <c r="AW125" s="415"/>
      <c r="AX125" s="407"/>
      <c r="AZ125" s="410"/>
      <c r="BC125" s="224"/>
      <c r="BD125" s="407"/>
      <c r="BF125" s="410"/>
      <c r="BI125" s="224"/>
      <c r="BJ125" s="407"/>
      <c r="BL125" s="410"/>
      <c r="BO125" s="224"/>
      <c r="BP125" s="407"/>
      <c r="BR125" s="410"/>
      <c r="BU125" s="224"/>
      <c r="BV125" s="407"/>
      <c r="BX125" s="410"/>
      <c r="CA125" s="224"/>
      <c r="CB125" s="407"/>
      <c r="CD125" s="410"/>
      <c r="CG125" s="224"/>
      <c r="CH125" s="407"/>
      <c r="CJ125" s="410"/>
      <c r="CM125" s="224"/>
      <c r="CN125" s="407"/>
      <c r="CP125" s="410"/>
      <c r="CS125" s="224"/>
      <c r="CT125" s="407"/>
      <c r="CV125" s="410"/>
      <c r="CY125" s="228"/>
      <c r="CZ125" s="56"/>
      <c r="DB125" s="410"/>
      <c r="DE125" s="224"/>
      <c r="DF125" s="407"/>
      <c r="DH125" s="410"/>
      <c r="DK125" s="228"/>
      <c r="DL125" s="56"/>
      <c r="DN125" s="410"/>
      <c r="DQ125" s="228"/>
      <c r="DR125" s="56"/>
      <c r="DT125" s="410"/>
      <c r="DU125" s="341"/>
      <c r="DV125" s="341"/>
      <c r="DW125" s="224"/>
      <c r="DX125" s="407"/>
      <c r="DY125" s="341"/>
      <c r="DZ125" s="410"/>
      <c r="EA125" s="341"/>
      <c r="EB125" s="341"/>
      <c r="EC125" s="228"/>
      <c r="ED125" s="56"/>
      <c r="EE125" s="341"/>
      <c r="EF125" s="410"/>
      <c r="EG125" s="341"/>
      <c r="EH125" s="341"/>
      <c r="EI125" s="228"/>
      <c r="EJ125" s="56"/>
      <c r="EK125" s="341"/>
      <c r="EL125" s="410"/>
      <c r="EM125" s="341"/>
      <c r="EN125" s="341"/>
      <c r="EO125" s="228"/>
      <c r="EP125" s="56"/>
      <c r="ER125" s="410"/>
      <c r="EU125" s="224"/>
      <c r="EV125" s="407"/>
      <c r="EX125" s="410"/>
      <c r="FA125" s="228"/>
      <c r="FB125" s="56"/>
      <c r="FD125" s="410"/>
      <c r="FG125" s="224"/>
      <c r="FH125" s="407"/>
      <c r="FJ125" s="410"/>
      <c r="FM125" s="228"/>
      <c r="FN125" s="56"/>
      <c r="FP125" s="410"/>
      <c r="FS125" s="224"/>
      <c r="FT125" s="407"/>
      <c r="FV125" s="410"/>
      <c r="FY125" s="228"/>
      <c r="FZ125" s="56"/>
      <c r="GB125" s="410"/>
      <c r="GE125" s="224"/>
      <c r="GF125" s="407"/>
      <c r="GH125" s="410"/>
      <c r="GK125" s="228"/>
      <c r="GL125" s="56"/>
      <c r="GN125" s="410"/>
      <c r="GO125" s="341"/>
      <c r="GP125" s="341"/>
      <c r="GQ125" s="224"/>
      <c r="GR125" s="407"/>
      <c r="GT125" s="410"/>
      <c r="GU125" s="341"/>
      <c r="GV125" s="341"/>
      <c r="GW125" s="228"/>
      <c r="GX125" s="56"/>
      <c r="GZ125" s="410"/>
      <c r="HA125" s="341"/>
      <c r="HB125" s="341"/>
      <c r="HC125" s="224"/>
      <c r="HD125" s="407"/>
      <c r="HF125" s="383"/>
      <c r="HI125" s="224"/>
      <c r="HJ125" s="407"/>
    </row>
    <row r="126" spans="1:218" ht="16.5" customHeight="1">
      <c r="A126" s="398" t="s">
        <v>3284</v>
      </c>
      <c r="E126" s="236"/>
      <c r="F126" s="236"/>
      <c r="G126" s="236"/>
      <c r="H126" s="236"/>
      <c r="I126" s="236"/>
      <c r="J126" s="236"/>
      <c r="K126" s="236"/>
      <c r="L126" s="236"/>
      <c r="O126" s="398" t="s">
        <v>4503</v>
      </c>
      <c r="Q126" s="236"/>
      <c r="R126" s="236"/>
      <c r="S126" s="28"/>
      <c r="T126" s="237"/>
      <c r="V126" s="398"/>
      <c r="W126" s="28"/>
      <c r="X126" s="61"/>
      <c r="Y126" s="28"/>
      <c r="Z126" s="28"/>
      <c r="AA126" s="28"/>
      <c r="AB126" s="28"/>
      <c r="AC126" s="28"/>
      <c r="AE126" s="28"/>
      <c r="AF126" s="28"/>
      <c r="AI126" s="28"/>
      <c r="CA126" s="398" t="s">
        <v>3284</v>
      </c>
      <c r="CI126" s="398"/>
      <c r="DJ126" s="398"/>
      <c r="DN126" s="10"/>
      <c r="DW126"/>
    </row>
    <row r="127" spans="1:218" s="385" customFormat="1" ht="26.25" customHeight="1">
      <c r="A127" s="507" t="s">
        <v>695</v>
      </c>
      <c r="B127"/>
      <c r="C127"/>
      <c r="D127" s="405" t="s">
        <v>4502</v>
      </c>
      <c r="E127" s="515" t="s">
        <v>149</v>
      </c>
      <c r="G127" s="404" t="s">
        <v>4964</v>
      </c>
      <c r="H127" s="513"/>
      <c r="I127" s="403"/>
      <c r="J127" s="403"/>
      <c r="K127" s="403"/>
      <c r="L127" s="515" t="s">
        <v>149</v>
      </c>
      <c r="M127" s="405" t="s">
        <v>4502</v>
      </c>
      <c r="O127" s="507" t="s">
        <v>2761</v>
      </c>
      <c r="P127"/>
      <c r="Q127"/>
      <c r="R127"/>
      <c r="S127" s="507" t="s">
        <v>185</v>
      </c>
      <c r="T127"/>
      <c r="U127"/>
      <c r="V127"/>
      <c r="W127" s="507" t="s">
        <v>174</v>
      </c>
      <c r="X127"/>
      <c r="Y127"/>
      <c r="Z127"/>
      <c r="AA127" s="507" t="s">
        <v>2762</v>
      </c>
      <c r="AB127"/>
      <c r="AC127"/>
      <c r="AD127"/>
      <c r="AE127" s="507" t="s">
        <v>187</v>
      </c>
      <c r="AF127"/>
      <c r="AG127"/>
      <c r="AH127"/>
      <c r="AI127" s="507" t="s">
        <v>4500</v>
      </c>
      <c r="AJ127"/>
      <c r="AK127"/>
      <c r="AL127"/>
      <c r="AM127" s="507" t="s">
        <v>4501</v>
      </c>
      <c r="AN127"/>
      <c r="AO127"/>
      <c r="AP127"/>
      <c r="AQ127" s="507" t="s">
        <v>190</v>
      </c>
      <c r="AR127"/>
      <c r="AS127"/>
      <c r="AT127"/>
      <c r="AU127" s="507" t="s">
        <v>191</v>
      </c>
      <c r="AV127"/>
      <c r="AW127"/>
      <c r="AX127"/>
      <c r="AY127" s="507" t="s">
        <v>194</v>
      </c>
      <c r="AZ127"/>
      <c r="BA127"/>
      <c r="BB127"/>
      <c r="BC127" s="507" t="s">
        <v>192</v>
      </c>
      <c r="BD127"/>
      <c r="BE127"/>
      <c r="BF127"/>
      <c r="BG127" s="507" t="s">
        <v>193</v>
      </c>
      <c r="BH127"/>
      <c r="BI127"/>
      <c r="BJ127"/>
      <c r="BK127" s="507" t="s">
        <v>175</v>
      </c>
      <c r="BL127"/>
      <c r="BM127"/>
      <c r="BN127"/>
      <c r="BO127" s="507" t="s">
        <v>195</v>
      </c>
      <c r="BP127"/>
      <c r="BQ127"/>
      <c r="BR127"/>
      <c r="BS127" s="507" t="s">
        <v>196</v>
      </c>
      <c r="BT127"/>
      <c r="BU127"/>
      <c r="BV127"/>
      <c r="BW127" s="507" t="s">
        <v>197</v>
      </c>
      <c r="BX127"/>
      <c r="CA127" s="507" t="s">
        <v>3281</v>
      </c>
      <c r="CB127"/>
      <c r="CC127"/>
      <c r="CD127" s="405"/>
      <c r="CE127" s="515"/>
      <c r="CG127" s="507" t="s">
        <v>3282</v>
      </c>
      <c r="CH127"/>
      <c r="CI127"/>
      <c r="CJ127" s="405"/>
      <c r="CK127" s="515"/>
      <c r="CM127" s="507" t="s">
        <v>4802</v>
      </c>
      <c r="CN127"/>
      <c r="CO127"/>
      <c r="CP127" s="405"/>
      <c r="CQ127" s="515"/>
      <c r="CS127" s="507" t="s">
        <v>4499</v>
      </c>
      <c r="CT127"/>
      <c r="CU127"/>
      <c r="CV127" s="405"/>
      <c r="CW127" s="515"/>
      <c r="DB127" s="410"/>
      <c r="DE127" s="224"/>
      <c r="DF127" s="407"/>
      <c r="DH127" s="410"/>
      <c r="DK127" s="228"/>
      <c r="DL127" s="56"/>
      <c r="DN127" s="410"/>
      <c r="DQ127" s="228"/>
      <c r="DR127" s="56"/>
      <c r="DT127" s="410"/>
      <c r="DU127" s="341"/>
      <c r="DV127" s="341"/>
      <c r="DW127" s="224"/>
      <c r="DX127" s="407"/>
      <c r="DY127" s="341"/>
      <c r="DZ127" s="410"/>
      <c r="EA127" s="341"/>
      <c r="EB127" s="341"/>
      <c r="EC127" s="228"/>
      <c r="ED127" s="56"/>
      <c r="EE127" s="341"/>
      <c r="EF127" s="410"/>
      <c r="EG127" s="341"/>
      <c r="EH127" s="341"/>
      <c r="EI127" s="228"/>
      <c r="EJ127" s="56"/>
      <c r="EK127" s="341"/>
      <c r="EL127" s="410"/>
      <c r="EM127" s="341"/>
      <c r="EN127" s="341"/>
      <c r="EO127" s="228"/>
      <c r="EP127" s="56"/>
      <c r="ER127" s="410"/>
      <c r="EU127" s="224"/>
      <c r="EV127" s="407"/>
      <c r="EX127" s="410"/>
      <c r="FA127" s="228"/>
      <c r="FB127" s="56"/>
      <c r="FD127" s="410"/>
      <c r="FG127" s="224"/>
      <c r="FH127" s="407"/>
      <c r="FJ127" s="410"/>
      <c r="FM127" s="228"/>
      <c r="FN127" s="56"/>
      <c r="FP127" s="410"/>
      <c r="FS127" s="224"/>
      <c r="FT127" s="407"/>
      <c r="FV127" s="410"/>
      <c r="FY127" s="228"/>
      <c r="FZ127" s="56"/>
      <c r="GB127" s="410"/>
      <c r="GE127" s="224"/>
      <c r="GF127" s="407"/>
      <c r="GH127" s="410"/>
      <c r="GK127" s="228"/>
      <c r="GL127" s="56"/>
      <c r="GN127" s="410"/>
      <c r="GO127" s="341"/>
      <c r="GP127" s="341"/>
      <c r="GQ127" s="224"/>
      <c r="GR127" s="407"/>
      <c r="GS127" s="341"/>
      <c r="GT127" s="410"/>
      <c r="GU127" s="341"/>
      <c r="GV127" s="341"/>
      <c r="GW127" s="228"/>
      <c r="GX127" s="56"/>
      <c r="GZ127" s="410"/>
      <c r="HA127" s="341"/>
      <c r="HB127" s="341"/>
      <c r="HC127" s="224"/>
      <c r="HD127" s="407"/>
      <c r="HF127" s="383"/>
      <c r="HI127" s="224"/>
      <c r="HJ127" s="407"/>
    </row>
    <row r="128" spans="1:218" s="385" customFormat="1" ht="16.5" customHeight="1">
      <c r="A128" s="408" t="s">
        <v>4449</v>
      </c>
      <c r="D128" s="422">
        <f>'Punten per wedstrijd'!F234</f>
        <v>779</v>
      </c>
      <c r="E128" s="407">
        <v>3</v>
      </c>
      <c r="G128" s="409" t="s">
        <v>0</v>
      </c>
      <c r="H128" s="548" t="s">
        <v>4449</v>
      </c>
      <c r="I128" s="549"/>
      <c r="J128" s="549"/>
      <c r="K128" s="549"/>
      <c r="L128" s="550">
        <f>$AF$412</f>
        <v>11</v>
      </c>
      <c r="M128" s="551">
        <f>$E$412</f>
        <v>1477.1</v>
      </c>
      <c r="O128" s="408" t="s">
        <v>4460</v>
      </c>
      <c r="P128"/>
      <c r="Q128"/>
      <c r="R128"/>
      <c r="S128" s="408" t="s">
        <v>4452</v>
      </c>
      <c r="T128"/>
      <c r="U128"/>
      <c r="V128"/>
      <c r="W128" s="408" t="s">
        <v>4451</v>
      </c>
      <c r="X128"/>
      <c r="Y128"/>
      <c r="Z128"/>
      <c r="AA128" s="408" t="s">
        <v>3240</v>
      </c>
      <c r="AB128"/>
      <c r="AC128"/>
      <c r="AD128"/>
      <c r="AE128" s="408" t="s">
        <v>4449</v>
      </c>
      <c r="AF128"/>
      <c r="AG128"/>
      <c r="AH128"/>
      <c r="AI128" s="408" t="s">
        <v>4459</v>
      </c>
      <c r="AJ128"/>
      <c r="AK128"/>
      <c r="AL128"/>
      <c r="AM128" s="408" t="s">
        <v>3240</v>
      </c>
      <c r="AN128"/>
      <c r="AO128"/>
      <c r="AP128"/>
      <c r="AQ128" s="408" t="s">
        <v>3243</v>
      </c>
      <c r="AR128"/>
      <c r="AS128"/>
      <c r="AT128"/>
      <c r="AU128" s="408" t="s">
        <v>4424</v>
      </c>
      <c r="AV128"/>
      <c r="AW128"/>
      <c r="AX128"/>
      <c r="AY128" s="408" t="s">
        <v>4459</v>
      </c>
      <c r="AZ128"/>
      <c r="BA128"/>
      <c r="BB128"/>
      <c r="BC128" s="408" t="s">
        <v>3245</v>
      </c>
      <c r="BD128"/>
      <c r="BE128"/>
      <c r="BF128"/>
      <c r="BG128" s="408" t="s">
        <v>3260</v>
      </c>
      <c r="BH128"/>
      <c r="BI128"/>
      <c r="BJ128"/>
      <c r="BK128" s="408" t="s">
        <v>4424</v>
      </c>
      <c r="BL128"/>
      <c r="BM128"/>
      <c r="BN128"/>
      <c r="BO128" s="408" t="s">
        <v>1693</v>
      </c>
      <c r="BP128"/>
      <c r="BQ128"/>
      <c r="BR128"/>
      <c r="BS128" s="408" t="s">
        <v>4458</v>
      </c>
      <c r="BT128"/>
      <c r="BU128"/>
      <c r="BV128"/>
      <c r="BW128" s="408" t="s">
        <v>3260</v>
      </c>
      <c r="BX128"/>
      <c r="BZ128" s="410"/>
      <c r="CA128" s="408" t="s">
        <v>4435</v>
      </c>
      <c r="CD128" s="422">
        <v>291.89999999999998</v>
      </c>
      <c r="CE128" s="407">
        <v>2</v>
      </c>
      <c r="CG128" s="408" t="s">
        <v>3242</v>
      </c>
      <c r="CJ128" s="422">
        <v>140</v>
      </c>
      <c r="CK128" s="407">
        <v>1</v>
      </c>
      <c r="CM128" s="408" t="s">
        <v>3243</v>
      </c>
      <c r="CP128" s="422">
        <v>157.49999999999997</v>
      </c>
      <c r="CQ128" s="407">
        <v>2</v>
      </c>
      <c r="CS128" s="408" t="s">
        <v>3246</v>
      </c>
      <c r="CV128" s="422">
        <v>66.5</v>
      </c>
      <c r="CW128" s="407">
        <v>3</v>
      </c>
      <c r="DB128" s="410"/>
      <c r="DE128" s="224"/>
      <c r="DF128" s="407"/>
      <c r="DH128" s="410"/>
      <c r="DK128" s="228"/>
      <c r="DL128" s="56"/>
      <c r="DN128" s="410"/>
      <c r="DQ128" s="228"/>
      <c r="DR128" s="56"/>
      <c r="DT128" s="410"/>
      <c r="DU128" s="341"/>
      <c r="DV128" s="341"/>
      <c r="DW128" s="224"/>
      <c r="DX128" s="407"/>
      <c r="DY128" s="341"/>
      <c r="DZ128" s="410"/>
      <c r="EA128" s="341"/>
      <c r="EB128" s="341"/>
      <c r="EC128" s="228"/>
      <c r="ED128" s="56"/>
      <c r="EE128" s="341"/>
      <c r="EF128" s="410"/>
      <c r="EG128" s="341"/>
      <c r="EH128" s="341"/>
      <c r="EI128" s="228"/>
      <c r="EJ128" s="56"/>
      <c r="EK128" s="341"/>
      <c r="EL128" s="410"/>
      <c r="EM128" s="341"/>
      <c r="EN128" s="341"/>
      <c r="EO128" s="228"/>
      <c r="EP128" s="56"/>
      <c r="ER128" s="410"/>
      <c r="EU128" s="224"/>
      <c r="EV128" s="407"/>
      <c r="EX128" s="410"/>
      <c r="FA128" s="228"/>
      <c r="FB128" s="56"/>
      <c r="FD128" s="410"/>
      <c r="FG128" s="224"/>
      <c r="FH128" s="407"/>
      <c r="FJ128" s="410"/>
      <c r="FM128" s="228"/>
      <c r="FN128" s="56"/>
      <c r="FP128" s="410"/>
      <c r="FS128" s="224"/>
      <c r="FT128" s="407"/>
      <c r="FV128" s="410"/>
      <c r="FY128" s="228"/>
      <c r="FZ128" s="56"/>
      <c r="GB128" s="410"/>
      <c r="GE128" s="224"/>
      <c r="GF128" s="407"/>
      <c r="GH128" s="410"/>
      <c r="GK128" s="228"/>
      <c r="GL128" s="56"/>
      <c r="GN128" s="410"/>
      <c r="GO128" s="341"/>
      <c r="GP128" s="341"/>
      <c r="GQ128" s="224"/>
      <c r="GR128" s="407"/>
      <c r="GT128" s="410"/>
      <c r="GU128" s="341"/>
      <c r="GV128" s="341"/>
      <c r="GW128" s="228"/>
      <c r="GX128" s="56"/>
      <c r="GZ128" s="410"/>
      <c r="HA128" s="341"/>
      <c r="HB128" s="341"/>
      <c r="HC128" s="224"/>
      <c r="HD128" s="407"/>
      <c r="HF128" s="383"/>
      <c r="HI128" s="224"/>
      <c r="HJ128" s="407"/>
    </row>
    <row r="129" spans="1:218" s="385" customFormat="1" ht="16.5" customHeight="1">
      <c r="A129" s="408" t="s">
        <v>3245</v>
      </c>
      <c r="D129" s="422">
        <f>'Punten per wedstrijd'!F231</f>
        <v>466.2</v>
      </c>
      <c r="E129" s="407">
        <v>0</v>
      </c>
      <c r="G129" s="409" t="s">
        <v>2</v>
      </c>
      <c r="H129" s="292" t="s">
        <v>4451</v>
      </c>
      <c r="I129"/>
      <c r="J129"/>
      <c r="K129"/>
      <c r="L129" s="525">
        <f>$AF$416</f>
        <v>11</v>
      </c>
      <c r="M129" s="422">
        <f>$E$416</f>
        <v>1187.1000000000001</v>
      </c>
      <c r="O129" s="408" t="s">
        <v>1693</v>
      </c>
      <c r="P129"/>
      <c r="Q129"/>
      <c r="R129"/>
      <c r="S129" s="408" t="s">
        <v>3242</v>
      </c>
      <c r="T129"/>
      <c r="U129"/>
      <c r="V129"/>
      <c r="W129" s="408" t="s">
        <v>3240</v>
      </c>
      <c r="X129"/>
      <c r="Y129"/>
      <c r="Z129"/>
      <c r="AA129" s="408" t="s">
        <v>3243</v>
      </c>
      <c r="AB129"/>
      <c r="AC129"/>
      <c r="AD129"/>
      <c r="AE129" s="408" t="s">
        <v>4441</v>
      </c>
      <c r="AF129"/>
      <c r="AG129"/>
      <c r="AH129"/>
      <c r="AI129" s="408" t="s">
        <v>4423</v>
      </c>
      <c r="AJ129"/>
      <c r="AK129"/>
      <c r="AL129"/>
      <c r="AM129" s="408" t="s">
        <v>4441</v>
      </c>
      <c r="AN129"/>
      <c r="AO129"/>
      <c r="AP129"/>
      <c r="AQ129" s="408" t="s">
        <v>2123</v>
      </c>
      <c r="AR129"/>
      <c r="AS129"/>
      <c r="AT129"/>
      <c r="AU129" s="408" t="s">
        <v>4459</v>
      </c>
      <c r="AV129"/>
      <c r="AW129"/>
      <c r="AX129"/>
      <c r="AY129" s="408" t="s">
        <v>3240</v>
      </c>
      <c r="AZ129"/>
      <c r="BA129"/>
      <c r="BB129"/>
      <c r="BC129" s="408" t="s">
        <v>4459</v>
      </c>
      <c r="BD129"/>
      <c r="BE129"/>
      <c r="BF129"/>
      <c r="BG129" s="408" t="s">
        <v>4424</v>
      </c>
      <c r="BH129"/>
      <c r="BI129"/>
      <c r="BJ129"/>
      <c r="BK129" s="408" t="s">
        <v>3246</v>
      </c>
      <c r="BL129"/>
      <c r="BM129"/>
      <c r="BN129"/>
      <c r="BO129" s="408" t="s">
        <v>3243</v>
      </c>
      <c r="BP129"/>
      <c r="BQ129"/>
      <c r="BR129"/>
      <c r="BS129" s="408" t="s">
        <v>4423</v>
      </c>
      <c r="BT129"/>
      <c r="BU129"/>
      <c r="BV129"/>
      <c r="BW129" s="408" t="s">
        <v>3243</v>
      </c>
      <c r="BX129"/>
      <c r="BY129"/>
      <c r="BZ129"/>
      <c r="CA129" s="408" t="s">
        <v>4452</v>
      </c>
      <c r="CD129" s="422">
        <v>290</v>
      </c>
      <c r="CE129" s="407">
        <v>1</v>
      </c>
      <c r="CG129" s="408" t="s">
        <v>3243</v>
      </c>
      <c r="CJ129" s="422">
        <v>167.7</v>
      </c>
      <c r="CK129" s="407">
        <v>2</v>
      </c>
      <c r="CM129" s="408" t="s">
        <v>4416</v>
      </c>
      <c r="CP129" s="422">
        <v>154.9</v>
      </c>
      <c r="CQ129" s="407">
        <v>1</v>
      </c>
      <c r="CS129" s="408" t="s">
        <v>4441</v>
      </c>
      <c r="CV129" s="422">
        <v>0</v>
      </c>
      <c r="CW129" s="407">
        <v>0</v>
      </c>
      <c r="DB129" s="410"/>
      <c r="DE129" s="224"/>
      <c r="DF129" s="407"/>
      <c r="DH129" s="410"/>
      <c r="DK129" s="228"/>
      <c r="DL129" s="56"/>
      <c r="DN129" s="410"/>
      <c r="DQ129" s="228"/>
      <c r="DR129" s="56"/>
      <c r="DT129" s="410"/>
      <c r="DU129" s="341"/>
      <c r="DV129" s="341"/>
      <c r="DW129" s="224"/>
      <c r="DX129" s="407"/>
      <c r="DY129" s="341"/>
      <c r="DZ129" s="410"/>
      <c r="EA129" s="341"/>
      <c r="EB129" s="341"/>
      <c r="EC129" s="228"/>
      <c r="ED129" s="56"/>
      <c r="EE129" s="341"/>
      <c r="EF129" s="410"/>
      <c r="EG129" s="341"/>
      <c r="EH129" s="341"/>
      <c r="EI129" s="228"/>
      <c r="EJ129" s="56"/>
      <c r="EK129" s="341"/>
      <c r="EL129" s="410"/>
      <c r="EM129" s="341"/>
      <c r="EN129" s="341"/>
      <c r="EO129" s="228"/>
      <c r="EP129" s="56"/>
      <c r="ER129" s="410"/>
      <c r="EU129" s="224"/>
      <c r="EV129" s="407"/>
      <c r="EX129" s="410"/>
      <c r="FA129" s="228"/>
      <c r="FB129" s="56"/>
      <c r="FD129" s="410"/>
      <c r="FG129" s="224"/>
      <c r="FH129" s="407"/>
      <c r="FJ129" s="410"/>
      <c r="FM129" s="228"/>
      <c r="FN129" s="56"/>
      <c r="FP129" s="410"/>
      <c r="FS129" s="224"/>
      <c r="FT129" s="407"/>
      <c r="FV129" s="410"/>
      <c r="FY129" s="228"/>
      <c r="FZ129" s="56"/>
      <c r="GB129" s="410"/>
      <c r="GE129" s="224"/>
      <c r="GF129" s="407"/>
      <c r="GH129" s="410"/>
      <c r="GK129" s="228"/>
      <c r="GL129" s="56"/>
      <c r="GN129" s="410"/>
      <c r="GO129" s="341"/>
      <c r="GP129" s="341"/>
      <c r="GQ129" s="224"/>
      <c r="GR129" s="407"/>
      <c r="GT129" s="410"/>
      <c r="GU129" s="341"/>
      <c r="GV129" s="341"/>
      <c r="GW129" s="228"/>
      <c r="GX129" s="56"/>
      <c r="GZ129" s="410"/>
      <c r="HA129" s="341"/>
      <c r="HB129" s="341"/>
      <c r="HC129" s="224"/>
      <c r="HD129" s="407"/>
      <c r="HF129" s="383"/>
      <c r="HI129" s="224"/>
      <c r="HJ129" s="407"/>
    </row>
    <row r="130" spans="1:218" s="385" customFormat="1" ht="16.5" customHeight="1">
      <c r="A130" s="408"/>
      <c r="D130" s="422"/>
      <c r="E130" s="407"/>
      <c r="G130" s="409" t="s">
        <v>3</v>
      </c>
      <c r="H130" s="292" t="s">
        <v>1687</v>
      </c>
      <c r="I130"/>
      <c r="J130"/>
      <c r="K130"/>
      <c r="L130" s="525">
        <f>$AF$421</f>
        <v>10</v>
      </c>
      <c r="M130" s="422">
        <f>$E$421</f>
        <v>1315.3999999999999</v>
      </c>
      <c r="O130" s="408"/>
      <c r="P130"/>
      <c r="Q130"/>
      <c r="R130"/>
      <c r="S130" s="408"/>
      <c r="T130"/>
      <c r="U130"/>
      <c r="V130"/>
      <c r="W130" s="408"/>
      <c r="X130"/>
      <c r="Y130"/>
      <c r="Z130"/>
      <c r="AA130" s="408"/>
      <c r="AB130"/>
      <c r="AC130"/>
      <c r="AD130"/>
      <c r="AE130" s="408"/>
      <c r="AF130"/>
      <c r="AG130"/>
      <c r="AH130"/>
      <c r="AI130" s="408"/>
      <c r="AJ130"/>
      <c r="AK130"/>
      <c r="AL130"/>
      <c r="AM130" s="408"/>
      <c r="AN130"/>
      <c r="AO130"/>
      <c r="AP130"/>
      <c r="AQ130" s="408"/>
      <c r="AR130"/>
      <c r="AS130"/>
      <c r="AT130"/>
      <c r="AU130" s="408"/>
      <c r="AV130"/>
      <c r="AW130"/>
      <c r="AX130"/>
      <c r="AY130" s="408"/>
      <c r="AZ130"/>
      <c r="BA130"/>
      <c r="BB130"/>
      <c r="BC130" s="408"/>
      <c r="BD130"/>
      <c r="BE130"/>
      <c r="BF130"/>
      <c r="BG130" s="408"/>
      <c r="BH130"/>
      <c r="BI130"/>
      <c r="BJ130"/>
      <c r="BK130" s="408"/>
      <c r="BL130"/>
      <c r="BM130"/>
      <c r="BN130"/>
      <c r="BO130" s="408"/>
      <c r="BP130"/>
      <c r="BQ130"/>
      <c r="BR130"/>
      <c r="BS130" s="408"/>
      <c r="BT130"/>
      <c r="BU130"/>
      <c r="BV130"/>
      <c r="BW130" s="408"/>
      <c r="BX130"/>
      <c r="CA130" s="408"/>
      <c r="CD130" s="422"/>
      <c r="CE130" s="407"/>
      <c r="CG130" s="408"/>
      <c r="CJ130" s="422"/>
      <c r="CK130" s="407"/>
      <c r="CM130" s="408"/>
      <c r="CP130" s="422"/>
      <c r="CQ130" s="407"/>
      <c r="CS130" s="408"/>
      <c r="CV130" s="422"/>
      <c r="CW130" s="407"/>
      <c r="DB130" s="410"/>
      <c r="DE130" s="224"/>
      <c r="DF130" s="407"/>
      <c r="DH130" s="410"/>
      <c r="DK130" s="228"/>
      <c r="DL130" s="56"/>
      <c r="DN130" s="410"/>
      <c r="DQ130" s="228"/>
      <c r="DR130" s="56"/>
      <c r="DT130" s="410"/>
      <c r="DU130" s="341"/>
      <c r="DV130" s="341"/>
      <c r="DW130" s="224"/>
      <c r="DX130" s="407"/>
      <c r="DY130" s="341"/>
      <c r="DZ130" s="410"/>
      <c r="EA130" s="341"/>
      <c r="EB130" s="341"/>
      <c r="EC130" s="228"/>
      <c r="ED130" s="56"/>
      <c r="EE130" s="341"/>
      <c r="EF130" s="410"/>
      <c r="EG130" s="341"/>
      <c r="EH130" s="341"/>
      <c r="EI130" s="228"/>
      <c r="EJ130" s="56"/>
      <c r="EK130" s="341"/>
      <c r="EL130" s="410"/>
      <c r="EM130" s="341"/>
      <c r="EN130" s="341"/>
      <c r="EO130" s="228"/>
      <c r="EP130" s="56"/>
      <c r="ER130" s="410"/>
      <c r="EU130" s="224"/>
      <c r="EV130" s="407"/>
      <c r="EX130" s="410"/>
      <c r="FA130" s="228"/>
      <c r="FB130" s="56"/>
      <c r="FD130" s="410"/>
      <c r="FG130" s="224"/>
      <c r="FH130" s="407"/>
      <c r="FJ130" s="410"/>
      <c r="FM130" s="228"/>
      <c r="FN130" s="56"/>
      <c r="FP130" s="410"/>
      <c r="FS130" s="224"/>
      <c r="FT130" s="407"/>
      <c r="FV130" s="410"/>
      <c r="FY130" s="228"/>
      <c r="FZ130" s="56"/>
      <c r="GB130" s="410"/>
      <c r="GE130" s="224"/>
      <c r="GF130" s="407"/>
      <c r="GH130" s="410"/>
      <c r="GK130" s="228"/>
      <c r="GL130" s="56"/>
      <c r="GN130" s="410"/>
      <c r="GO130" s="341"/>
      <c r="GP130" s="341"/>
      <c r="GQ130" s="224"/>
      <c r="GR130" s="407"/>
      <c r="GT130" s="410"/>
      <c r="GU130" s="341"/>
      <c r="GV130" s="341"/>
      <c r="GW130" s="228"/>
      <c r="GX130" s="56"/>
      <c r="GZ130" s="410"/>
      <c r="HA130" s="341"/>
      <c r="HB130" s="341"/>
      <c r="HC130" s="224"/>
      <c r="HD130" s="407"/>
      <c r="HF130" s="383"/>
      <c r="HI130" s="224"/>
      <c r="HJ130" s="407"/>
    </row>
    <row r="131" spans="1:218" s="385" customFormat="1" ht="16.5" customHeight="1">
      <c r="A131" s="408" t="s">
        <v>4452</v>
      </c>
      <c r="D131" s="422">
        <f>'Punten per wedstrijd'!F274</f>
        <v>574.79999999999995</v>
      </c>
      <c r="E131" s="407">
        <v>1</v>
      </c>
      <c r="G131" s="409" t="s">
        <v>5</v>
      </c>
      <c r="H131" s="548" t="s">
        <v>4459</v>
      </c>
      <c r="I131" s="549"/>
      <c r="J131" s="549"/>
      <c r="K131" s="549"/>
      <c r="L131" s="550">
        <f>$AF$419</f>
        <v>10</v>
      </c>
      <c r="M131" s="551">
        <f>$E$419</f>
        <v>1170.0999999999999</v>
      </c>
      <c r="O131" s="408" t="s">
        <v>3260</v>
      </c>
      <c r="P131"/>
      <c r="Q131"/>
      <c r="R131"/>
      <c r="S131" s="408" t="s">
        <v>4451</v>
      </c>
      <c r="T131"/>
      <c r="U131"/>
      <c r="V131"/>
      <c r="W131" s="408" t="s">
        <v>3260</v>
      </c>
      <c r="X131"/>
      <c r="Y131"/>
      <c r="Z131"/>
      <c r="AA131" s="408" t="s">
        <v>1693</v>
      </c>
      <c r="AB131"/>
      <c r="AC131"/>
      <c r="AD131"/>
      <c r="AE131" s="408" t="s">
        <v>4451</v>
      </c>
      <c r="AF131"/>
      <c r="AG131"/>
      <c r="AH131"/>
      <c r="AI131" s="408" t="s">
        <v>3243</v>
      </c>
      <c r="AJ131"/>
      <c r="AK131"/>
      <c r="AL131"/>
      <c r="AM131" s="408" t="s">
        <v>4458</v>
      </c>
      <c r="AN131"/>
      <c r="AO131"/>
      <c r="AP131"/>
      <c r="AQ131" s="408" t="s">
        <v>1687</v>
      </c>
      <c r="AR131"/>
      <c r="AS131"/>
      <c r="AT131"/>
      <c r="AU131" s="408" t="s">
        <v>3245</v>
      </c>
      <c r="AV131"/>
      <c r="AW131"/>
      <c r="AX131"/>
      <c r="AY131" s="408" t="s">
        <v>1687</v>
      </c>
      <c r="AZ131"/>
      <c r="BA131"/>
      <c r="BB131"/>
      <c r="BC131" s="408" t="s">
        <v>3246</v>
      </c>
      <c r="BD131"/>
      <c r="BE131"/>
      <c r="BF131"/>
      <c r="BG131" s="408" t="s">
        <v>4416</v>
      </c>
      <c r="BH131"/>
      <c r="BI131"/>
      <c r="BJ131"/>
      <c r="BK131" s="408" t="s">
        <v>3240</v>
      </c>
      <c r="BL131"/>
      <c r="BM131"/>
      <c r="BN131"/>
      <c r="BO131" s="408" t="s">
        <v>4459</v>
      </c>
      <c r="BP131"/>
      <c r="BQ131"/>
      <c r="BR131"/>
      <c r="BS131" s="408" t="s">
        <v>4435</v>
      </c>
      <c r="BT131"/>
      <c r="BU131"/>
      <c r="BV131"/>
      <c r="BW131" s="408" t="s">
        <v>4452</v>
      </c>
      <c r="BX131"/>
      <c r="CA131" s="408" t="s">
        <v>4423</v>
      </c>
      <c r="CD131" s="422">
        <v>236.2</v>
      </c>
      <c r="CE131" s="407">
        <v>3</v>
      </c>
      <c r="CG131" s="408" t="s">
        <v>3240</v>
      </c>
      <c r="CJ131" s="422">
        <v>177.9</v>
      </c>
      <c r="CK131" s="407">
        <v>0</v>
      </c>
      <c r="CM131" s="408" t="s">
        <v>1687</v>
      </c>
      <c r="CP131" s="422">
        <v>248.69999999999996</v>
      </c>
      <c r="CQ131" s="407">
        <v>3</v>
      </c>
      <c r="CS131" s="408" t="s">
        <v>3240</v>
      </c>
      <c r="CV131" s="422">
        <v>53.099999999999994</v>
      </c>
      <c r="CW131" s="407">
        <v>0</v>
      </c>
      <c r="DB131" s="410"/>
      <c r="DE131" s="224"/>
      <c r="DF131" s="407"/>
      <c r="DH131" s="410"/>
      <c r="DK131" s="228"/>
      <c r="DL131" s="56"/>
      <c r="DN131" s="410"/>
      <c r="DQ131" s="228"/>
      <c r="DR131" s="56"/>
      <c r="DT131" s="410"/>
      <c r="DU131" s="341"/>
      <c r="DV131" s="341"/>
      <c r="DW131" s="224"/>
      <c r="DX131" s="407"/>
      <c r="DY131" s="341"/>
      <c r="DZ131" s="410"/>
      <c r="EA131" s="341"/>
      <c r="EB131" s="341"/>
      <c r="EC131" s="228"/>
      <c r="ED131" s="56"/>
      <c r="EE131" s="341"/>
      <c r="EF131" s="410"/>
      <c r="EG131" s="341"/>
      <c r="EH131" s="341"/>
      <c r="EI131" s="228"/>
      <c r="EJ131" s="56"/>
      <c r="EK131" s="341"/>
      <c r="EL131" s="410"/>
      <c r="EM131" s="341"/>
      <c r="EN131" s="341"/>
      <c r="EO131" s="228"/>
      <c r="EP131" s="56"/>
      <c r="ER131" s="410"/>
      <c r="EU131" s="224"/>
      <c r="EV131" s="407"/>
      <c r="EX131" s="410"/>
      <c r="FA131" s="228"/>
      <c r="FB131" s="56"/>
      <c r="FD131" s="410"/>
      <c r="FG131" s="224"/>
      <c r="FH131" s="407"/>
      <c r="FJ131" s="410"/>
      <c r="FM131" s="228"/>
      <c r="FN131" s="56"/>
      <c r="FP131" s="410"/>
      <c r="FS131" s="224"/>
      <c r="FT131" s="407"/>
      <c r="FV131" s="410"/>
      <c r="FY131" s="228"/>
      <c r="FZ131" s="56"/>
      <c r="GB131" s="410"/>
      <c r="GE131" s="224"/>
      <c r="GF131" s="407"/>
      <c r="GH131" s="410"/>
      <c r="GK131" s="228"/>
      <c r="GL131" s="56"/>
      <c r="GN131" s="410"/>
      <c r="GO131" s="341"/>
      <c r="GP131" s="341"/>
      <c r="GQ131" s="224"/>
      <c r="GR131" s="407"/>
      <c r="GT131" s="410"/>
      <c r="GU131" s="341"/>
      <c r="GV131" s="341"/>
      <c r="GW131" s="228"/>
      <c r="GX131" s="56"/>
      <c r="GZ131" s="410"/>
      <c r="HA131" s="341"/>
      <c r="HB131" s="341"/>
      <c r="HC131" s="224"/>
      <c r="HD131" s="407"/>
      <c r="HF131" s="383"/>
      <c r="HI131" s="224"/>
      <c r="HJ131" s="407"/>
    </row>
    <row r="132" spans="1:218" s="385" customFormat="1" ht="16.5" customHeight="1">
      <c r="A132" s="408" t="s">
        <v>3260</v>
      </c>
      <c r="D132" s="422">
        <f>'Punten per wedstrijd'!F307</f>
        <v>638.69999999999993</v>
      </c>
      <c r="E132" s="407">
        <v>2</v>
      </c>
      <c r="G132" s="409" t="s">
        <v>7</v>
      </c>
      <c r="H132" s="292" t="s">
        <v>4460</v>
      </c>
      <c r="I132"/>
      <c r="J132"/>
      <c r="K132"/>
      <c r="L132" s="525">
        <f>$AF$422</f>
        <v>10</v>
      </c>
      <c r="M132" s="422">
        <f>$E$422</f>
        <v>1137.8</v>
      </c>
      <c r="O132" s="408" t="s">
        <v>4459</v>
      </c>
      <c r="P132"/>
      <c r="Q132"/>
      <c r="R132"/>
      <c r="S132" s="408" t="s">
        <v>4424</v>
      </c>
      <c r="T132"/>
      <c r="U132"/>
      <c r="V132"/>
      <c r="W132" s="408" t="s">
        <v>4460</v>
      </c>
      <c r="X132"/>
      <c r="Y132"/>
      <c r="Z132"/>
      <c r="AA132" s="408" t="s">
        <v>3242</v>
      </c>
      <c r="AB132"/>
      <c r="AC132"/>
      <c r="AD132"/>
      <c r="AE132" s="408" t="s">
        <v>4435</v>
      </c>
      <c r="AF132"/>
      <c r="AG132"/>
      <c r="AH132"/>
      <c r="AI132" s="408" t="s">
        <v>4451</v>
      </c>
      <c r="AJ132"/>
      <c r="AK132"/>
      <c r="AL132"/>
      <c r="AM132" s="408" t="s">
        <v>4459</v>
      </c>
      <c r="AN132"/>
      <c r="AO132"/>
      <c r="AP132"/>
      <c r="AQ132" s="408" t="s">
        <v>4451</v>
      </c>
      <c r="AR132"/>
      <c r="AS132"/>
      <c r="AT132"/>
      <c r="AU132" s="408" t="s">
        <v>4443</v>
      </c>
      <c r="AV132"/>
      <c r="AW132"/>
      <c r="AX132"/>
      <c r="AY132" s="408" t="s">
        <v>2123</v>
      </c>
      <c r="AZ132"/>
      <c r="BA132"/>
      <c r="BB132"/>
      <c r="BC132" s="408" t="s">
        <v>4458</v>
      </c>
      <c r="BD132"/>
      <c r="BE132"/>
      <c r="BF132"/>
      <c r="BG132" s="408" t="s">
        <v>4423</v>
      </c>
      <c r="BH132"/>
      <c r="BI132"/>
      <c r="BJ132"/>
      <c r="BK132" s="408" t="s">
        <v>3260</v>
      </c>
      <c r="BL132"/>
      <c r="BM132"/>
      <c r="BN132"/>
      <c r="BO132" s="408" t="s">
        <v>2123</v>
      </c>
      <c r="BP132"/>
      <c r="BQ132"/>
      <c r="BR132"/>
      <c r="BS132" s="408" t="s">
        <v>4443</v>
      </c>
      <c r="BT132"/>
      <c r="BU132"/>
      <c r="BV132"/>
      <c r="BW132" s="408" t="s">
        <v>4443</v>
      </c>
      <c r="BX132"/>
      <c r="CA132" s="408" t="s">
        <v>4424</v>
      </c>
      <c r="CD132" s="422">
        <v>106.89999999999999</v>
      </c>
      <c r="CE132" s="407">
        <v>0</v>
      </c>
      <c r="CG132" s="408" t="s">
        <v>4423</v>
      </c>
      <c r="CJ132" s="422">
        <v>250.5</v>
      </c>
      <c r="CK132" s="407">
        <v>3</v>
      </c>
      <c r="CM132" s="408" t="s">
        <v>3246</v>
      </c>
      <c r="CP132" s="422">
        <v>19.2</v>
      </c>
      <c r="CQ132" s="407">
        <v>0</v>
      </c>
      <c r="CS132" s="408" t="s">
        <v>4449</v>
      </c>
      <c r="CV132" s="422">
        <v>93.1</v>
      </c>
      <c r="CW132" s="407">
        <v>3</v>
      </c>
      <c r="DB132" s="410"/>
      <c r="DE132" s="224"/>
      <c r="DF132" s="407"/>
      <c r="DH132" s="410"/>
      <c r="DK132" s="228"/>
      <c r="DL132" s="56"/>
      <c r="DN132" s="410"/>
      <c r="DQ132" s="228"/>
      <c r="DR132" s="56"/>
      <c r="DT132" s="410"/>
      <c r="DU132" s="341"/>
      <c r="DV132" s="341"/>
      <c r="DW132" s="224"/>
      <c r="DX132" s="407"/>
      <c r="DY132" s="341"/>
      <c r="DZ132" s="410"/>
      <c r="EA132" s="341"/>
      <c r="EB132" s="341"/>
      <c r="EC132" s="228"/>
      <c r="ED132" s="56"/>
      <c r="EE132" s="341"/>
      <c r="EF132" s="410"/>
      <c r="EG132" s="341"/>
      <c r="EH132" s="341"/>
      <c r="EI132" s="228"/>
      <c r="EJ132" s="56"/>
      <c r="EK132" s="341"/>
      <c r="EL132" s="410"/>
      <c r="EM132" s="341"/>
      <c r="EN132" s="341"/>
      <c r="EO132" s="228"/>
      <c r="EP132" s="56"/>
      <c r="ER132" s="410"/>
      <c r="EU132" s="224"/>
      <c r="EV132" s="407"/>
      <c r="EX132" s="410"/>
      <c r="FA132" s="228"/>
      <c r="FB132" s="56"/>
      <c r="FD132" s="410"/>
      <c r="FG132" s="224"/>
      <c r="FH132" s="407"/>
      <c r="FJ132" s="410"/>
      <c r="FM132" s="228"/>
      <c r="FN132" s="56"/>
      <c r="FP132" s="410"/>
      <c r="FS132" s="224"/>
      <c r="FT132" s="407"/>
      <c r="FV132" s="410"/>
      <c r="FY132" s="228"/>
      <c r="FZ132" s="56"/>
      <c r="GB132" s="410"/>
      <c r="GE132" s="224"/>
      <c r="GF132" s="407"/>
      <c r="GH132" s="410"/>
      <c r="GK132" s="228"/>
      <c r="GL132" s="56"/>
      <c r="GN132" s="410"/>
      <c r="GO132" s="341"/>
      <c r="GP132" s="341"/>
      <c r="GQ132" s="224"/>
      <c r="GR132" s="407"/>
      <c r="GT132" s="410"/>
      <c r="GU132" s="341"/>
      <c r="GV132" s="341"/>
      <c r="GW132" s="228"/>
      <c r="GX132" s="56"/>
      <c r="GZ132" s="410"/>
      <c r="HA132" s="341"/>
      <c r="HB132" s="341"/>
      <c r="HC132" s="224"/>
      <c r="HD132" s="407"/>
      <c r="HF132" s="383"/>
      <c r="HI132" s="224"/>
      <c r="HJ132" s="407"/>
    </row>
    <row r="133" spans="1:218" s="385" customFormat="1" ht="16.5" customHeight="1">
      <c r="A133" s="408"/>
      <c r="D133" s="422"/>
      <c r="E133" s="407"/>
      <c r="G133" s="409" t="s">
        <v>8</v>
      </c>
      <c r="H133" s="292" t="s">
        <v>3260</v>
      </c>
      <c r="I133"/>
      <c r="J133"/>
      <c r="K133"/>
      <c r="L133" s="525">
        <f>$AF$423</f>
        <v>9</v>
      </c>
      <c r="M133" s="422">
        <f>$E$423</f>
        <v>1360.8999999999999</v>
      </c>
      <c r="O133" s="408"/>
      <c r="P133"/>
      <c r="Q133"/>
      <c r="R133"/>
      <c r="S133" s="408"/>
      <c r="T133"/>
      <c r="U133"/>
      <c r="V133"/>
      <c r="W133" s="408"/>
      <c r="X133"/>
      <c r="Y133"/>
      <c r="Z133"/>
      <c r="AA133" s="408"/>
      <c r="AB133"/>
      <c r="AC133"/>
      <c r="AD133"/>
      <c r="AE133" s="408"/>
      <c r="AF133"/>
      <c r="AG133"/>
      <c r="AH133"/>
      <c r="AI133" s="408"/>
      <c r="AJ133"/>
      <c r="AK133"/>
      <c r="AL133"/>
      <c r="AM133" s="408"/>
      <c r="AN133"/>
      <c r="AO133"/>
      <c r="AP133"/>
      <c r="AQ133" s="408"/>
      <c r="AR133"/>
      <c r="AS133"/>
      <c r="AT133"/>
      <c r="AU133" s="408"/>
      <c r="AV133"/>
      <c r="AW133"/>
      <c r="AX133"/>
      <c r="AY133" s="408"/>
      <c r="AZ133"/>
      <c r="BA133"/>
      <c r="BB133"/>
      <c r="BC133" s="408"/>
      <c r="BD133"/>
      <c r="BE133"/>
      <c r="BF133"/>
      <c r="BG133" s="408"/>
      <c r="BH133"/>
      <c r="BI133"/>
      <c r="BJ133"/>
      <c r="BK133" s="408"/>
      <c r="BL133"/>
      <c r="BM133"/>
      <c r="BN133"/>
      <c r="BO133" s="408"/>
      <c r="BP133"/>
      <c r="BQ133"/>
      <c r="BR133"/>
      <c r="BS133" s="408"/>
      <c r="BT133"/>
      <c r="BU133"/>
      <c r="BV133"/>
      <c r="BW133" s="408"/>
      <c r="BX133"/>
      <c r="CA133" s="408"/>
      <c r="CD133" s="422"/>
      <c r="CE133" s="407"/>
      <c r="CG133" s="408"/>
      <c r="CJ133" s="422"/>
      <c r="CK133" s="407"/>
      <c r="CM133" s="408"/>
      <c r="CP133" s="422"/>
      <c r="CQ133" s="407"/>
      <c r="CS133" s="408"/>
      <c r="CV133" s="422"/>
      <c r="CW133" s="407"/>
      <c r="DB133" s="410"/>
      <c r="DE133" s="224"/>
      <c r="DF133" s="407"/>
      <c r="DH133" s="410"/>
      <c r="DK133" s="228"/>
      <c r="DL133" s="56"/>
      <c r="DN133" s="410"/>
      <c r="DQ133" s="228"/>
      <c r="DR133" s="56"/>
      <c r="DT133" s="410"/>
      <c r="DU133" s="341"/>
      <c r="DV133" s="341"/>
      <c r="DW133" s="224"/>
      <c r="DX133" s="407"/>
      <c r="DY133" s="341"/>
      <c r="DZ133" s="410"/>
      <c r="EA133" s="341"/>
      <c r="EB133" s="341"/>
      <c r="EC133" s="228"/>
      <c r="ED133" s="56"/>
      <c r="EE133" s="341"/>
      <c r="EF133" s="410"/>
      <c r="EG133" s="341"/>
      <c r="EH133" s="341"/>
      <c r="EI133" s="228"/>
      <c r="EJ133" s="56"/>
      <c r="EK133" s="341"/>
      <c r="EL133" s="410"/>
      <c r="EM133" s="341"/>
      <c r="EN133" s="341"/>
      <c r="EO133" s="228"/>
      <c r="EP133" s="56"/>
      <c r="ER133" s="410"/>
      <c r="EU133" s="224"/>
      <c r="EV133" s="407"/>
      <c r="EX133" s="410"/>
      <c r="FA133" s="228"/>
      <c r="FB133" s="56"/>
      <c r="FD133" s="410"/>
      <c r="FG133" s="224"/>
      <c r="FH133" s="407"/>
      <c r="FJ133" s="410"/>
      <c r="FM133" s="228"/>
      <c r="FN133" s="56"/>
      <c r="FP133" s="410"/>
      <c r="FS133" s="224"/>
      <c r="FT133" s="407"/>
      <c r="FV133" s="410"/>
      <c r="FY133" s="228"/>
      <c r="FZ133" s="56"/>
      <c r="GB133" s="410"/>
      <c r="GE133" s="224"/>
      <c r="GF133" s="407"/>
      <c r="GH133" s="410"/>
      <c r="GK133" s="228"/>
      <c r="GL133" s="56"/>
      <c r="GN133" s="410"/>
      <c r="GO133" s="341"/>
      <c r="GP133" s="341"/>
      <c r="GQ133" s="224"/>
      <c r="GR133" s="407"/>
      <c r="GT133" s="410"/>
      <c r="GU133" s="341"/>
      <c r="GV133" s="341"/>
      <c r="GW133" s="228"/>
      <c r="GX133" s="56"/>
      <c r="GZ133" s="410"/>
      <c r="HA133" s="341"/>
      <c r="HB133" s="341"/>
      <c r="HC133" s="224"/>
      <c r="HD133" s="407"/>
      <c r="HF133" s="383"/>
      <c r="HI133" s="224"/>
      <c r="HJ133" s="407"/>
    </row>
    <row r="134" spans="1:218" s="385" customFormat="1" ht="16.5" customHeight="1">
      <c r="A134" s="408" t="s">
        <v>4458</v>
      </c>
      <c r="D134" s="422">
        <f>'Punten per wedstrijd'!F211</f>
        <v>160.89999999999998</v>
      </c>
      <c r="E134" s="407">
        <v>0</v>
      </c>
      <c r="G134" s="409" t="s">
        <v>10</v>
      </c>
      <c r="H134" s="292" t="s">
        <v>3243</v>
      </c>
      <c r="I134"/>
      <c r="J134"/>
      <c r="K134"/>
      <c r="L134" s="525">
        <f>$AF$408</f>
        <v>9</v>
      </c>
      <c r="M134" s="422">
        <f>$E$408</f>
        <v>1356</v>
      </c>
      <c r="O134" s="408" t="s">
        <v>2123</v>
      </c>
      <c r="P134"/>
      <c r="Q134"/>
      <c r="R134"/>
      <c r="S134" s="408" t="s">
        <v>4423</v>
      </c>
      <c r="T134"/>
      <c r="U134"/>
      <c r="V134"/>
      <c r="W134" s="408" t="s">
        <v>4423</v>
      </c>
      <c r="X134"/>
      <c r="Y134"/>
      <c r="Z134"/>
      <c r="AA134" s="408" t="s">
        <v>4459</v>
      </c>
      <c r="AB134"/>
      <c r="AC134"/>
      <c r="AD134"/>
      <c r="AE134" s="408" t="s">
        <v>4416</v>
      </c>
      <c r="AF134"/>
      <c r="AG134"/>
      <c r="AH134"/>
      <c r="AI134" s="408" t="s">
        <v>4435</v>
      </c>
      <c r="AJ134"/>
      <c r="AK134"/>
      <c r="AL134"/>
      <c r="AM134" s="408" t="s">
        <v>4449</v>
      </c>
      <c r="AN134"/>
      <c r="AO134"/>
      <c r="AP134"/>
      <c r="AQ134" s="408" t="s">
        <v>3246</v>
      </c>
      <c r="AR134"/>
      <c r="AS134"/>
      <c r="AT134"/>
      <c r="AU134" s="408" t="s">
        <v>4458</v>
      </c>
      <c r="AV134"/>
      <c r="AW134"/>
      <c r="AX134"/>
      <c r="AY134" s="408" t="s">
        <v>4441</v>
      </c>
      <c r="AZ134"/>
      <c r="BA134"/>
      <c r="BB134"/>
      <c r="BC134" s="408" t="s">
        <v>4449</v>
      </c>
      <c r="BD134"/>
      <c r="BE134"/>
      <c r="BF134"/>
      <c r="BG134" s="408" t="s">
        <v>4443</v>
      </c>
      <c r="BH134"/>
      <c r="BI134"/>
      <c r="BJ134"/>
      <c r="BK134" s="408" t="s">
        <v>3243</v>
      </c>
      <c r="BL134"/>
      <c r="BM134"/>
      <c r="BN134"/>
      <c r="BO134" s="408" t="s">
        <v>4460</v>
      </c>
      <c r="BP134"/>
      <c r="BQ134"/>
      <c r="BR134"/>
      <c r="BS134" s="408" t="s">
        <v>3243</v>
      </c>
      <c r="BT134"/>
      <c r="BU134"/>
      <c r="BV134"/>
      <c r="BW134" s="408" t="s">
        <v>4449</v>
      </c>
      <c r="BX134"/>
      <c r="CA134" s="408" t="s">
        <v>4443</v>
      </c>
      <c r="CD134" s="422">
        <v>162.69999999999999</v>
      </c>
      <c r="CE134" s="407">
        <v>0</v>
      </c>
      <c r="CG134" s="408" t="s">
        <v>4449</v>
      </c>
      <c r="CJ134" s="422">
        <v>206.89999999999998</v>
      </c>
      <c r="CK134" s="407">
        <v>2</v>
      </c>
      <c r="CM134" s="408" t="s">
        <v>4435</v>
      </c>
      <c r="CP134" s="422">
        <v>55.800000000000004</v>
      </c>
      <c r="CQ134" s="407">
        <v>0</v>
      </c>
      <c r="CS134" s="408" t="s">
        <v>4458</v>
      </c>
      <c r="CV134" s="422">
        <v>84.3</v>
      </c>
      <c r="CW134" s="407">
        <v>0</v>
      </c>
      <c r="DB134" s="410"/>
      <c r="DE134" s="224"/>
      <c r="DF134" s="407"/>
      <c r="DH134" s="410"/>
      <c r="DK134" s="228"/>
      <c r="DL134" s="56"/>
      <c r="DN134" s="410"/>
      <c r="DQ134" s="228"/>
      <c r="DR134" s="56"/>
      <c r="DT134" s="410"/>
      <c r="DU134" s="341"/>
      <c r="DV134" s="341"/>
      <c r="DW134" s="224"/>
      <c r="DX134" s="407"/>
      <c r="DY134" s="341"/>
      <c r="DZ134" s="410"/>
      <c r="EA134" s="341"/>
      <c r="EB134" s="341"/>
      <c r="EC134" s="228"/>
      <c r="ED134" s="56"/>
      <c r="EE134" s="341"/>
      <c r="EF134" s="410"/>
      <c r="EG134" s="341"/>
      <c r="EH134" s="341"/>
      <c r="EI134" s="228"/>
      <c r="EJ134" s="56"/>
      <c r="EK134" s="341"/>
      <c r="EL134" s="410"/>
      <c r="EM134" s="341"/>
      <c r="EN134" s="341"/>
      <c r="EO134" s="228"/>
      <c r="EP134" s="56"/>
      <c r="ER134" s="410"/>
      <c r="EU134" s="224"/>
      <c r="EV134" s="407"/>
      <c r="EX134" s="410"/>
      <c r="FA134" s="228"/>
      <c r="FB134" s="56"/>
      <c r="FD134" s="410"/>
      <c r="FG134" s="224"/>
      <c r="FH134" s="407"/>
      <c r="FJ134" s="410"/>
      <c r="FM134" s="228"/>
      <c r="FN134" s="56"/>
      <c r="FP134" s="410"/>
      <c r="FS134" s="224"/>
      <c r="FT134" s="407"/>
      <c r="FV134" s="410"/>
      <c r="FY134" s="228"/>
      <c r="FZ134" s="56"/>
      <c r="GB134" s="410"/>
      <c r="GE134" s="224"/>
      <c r="GF134" s="407"/>
      <c r="GH134" s="410"/>
      <c r="GK134" s="228"/>
      <c r="GL134" s="56"/>
      <c r="GN134" s="410"/>
      <c r="GO134" s="341"/>
      <c r="GP134" s="341"/>
      <c r="GQ134" s="224"/>
      <c r="GR134" s="407"/>
      <c r="GT134" s="410"/>
      <c r="GU134" s="341"/>
      <c r="GV134" s="341"/>
      <c r="GW134" s="228"/>
      <c r="GX134" s="56"/>
      <c r="GZ134" s="410"/>
      <c r="HA134" s="341"/>
      <c r="HB134" s="341"/>
      <c r="HC134" s="224"/>
      <c r="HD134" s="407"/>
      <c r="HF134" s="383"/>
      <c r="HI134" s="224"/>
      <c r="HJ134" s="407"/>
    </row>
    <row r="135" spans="1:218" s="385" customFormat="1" ht="16.5" customHeight="1">
      <c r="A135" s="408" t="s">
        <v>4451</v>
      </c>
      <c r="D135" s="422">
        <f>'Punten per wedstrijd'!F257</f>
        <v>457.00000000000006</v>
      </c>
      <c r="E135" s="407">
        <v>3</v>
      </c>
      <c r="G135" s="411" t="s">
        <v>12</v>
      </c>
      <c r="H135" s="514" t="s">
        <v>4423</v>
      </c>
      <c r="I135" s="241"/>
      <c r="J135" s="241"/>
      <c r="K135" s="241"/>
      <c r="L135" s="526">
        <f>$AF$413</f>
        <v>9</v>
      </c>
      <c r="M135" s="423">
        <f>$E$413</f>
        <v>1249.7</v>
      </c>
      <c r="O135" s="408" t="s">
        <v>4423</v>
      </c>
      <c r="P135"/>
      <c r="Q135"/>
      <c r="R135"/>
      <c r="S135" s="408" t="s">
        <v>1687</v>
      </c>
      <c r="T135"/>
      <c r="U135"/>
      <c r="V135"/>
      <c r="W135" s="408" t="s">
        <v>4441</v>
      </c>
      <c r="X135"/>
      <c r="Y135"/>
      <c r="Z135"/>
      <c r="AA135" s="408" t="s">
        <v>4416</v>
      </c>
      <c r="AB135"/>
      <c r="AC135"/>
      <c r="AD135"/>
      <c r="AE135" s="408" t="s">
        <v>1693</v>
      </c>
      <c r="AF135"/>
      <c r="AG135"/>
      <c r="AH135"/>
      <c r="AI135" s="408" t="s">
        <v>3246</v>
      </c>
      <c r="AJ135"/>
      <c r="AK135"/>
      <c r="AL135"/>
      <c r="AM135" s="408" t="s">
        <v>4452</v>
      </c>
      <c r="AN135"/>
      <c r="AO135"/>
      <c r="AP135"/>
      <c r="AQ135" s="408" t="s">
        <v>4416</v>
      </c>
      <c r="AR135"/>
      <c r="AS135"/>
      <c r="AT135"/>
      <c r="AU135" s="408" t="s">
        <v>4460</v>
      </c>
      <c r="AV135"/>
      <c r="AW135"/>
      <c r="AX135"/>
      <c r="AY135" s="408" t="s">
        <v>3243</v>
      </c>
      <c r="AZ135"/>
      <c r="BA135"/>
      <c r="BB135"/>
      <c r="BC135" s="408" t="s">
        <v>3260</v>
      </c>
      <c r="BD135"/>
      <c r="BE135"/>
      <c r="BF135"/>
      <c r="BG135" s="408" t="s">
        <v>2123</v>
      </c>
      <c r="BH135"/>
      <c r="BI135"/>
      <c r="BJ135"/>
      <c r="BK135" s="408" t="s">
        <v>4459</v>
      </c>
      <c r="BL135"/>
      <c r="BM135"/>
      <c r="BN135"/>
      <c r="BO135" s="408" t="s">
        <v>4451</v>
      </c>
      <c r="BP135"/>
      <c r="BQ135"/>
      <c r="BR135"/>
      <c r="BS135" s="408" t="s">
        <v>4460</v>
      </c>
      <c r="BT135"/>
      <c r="BU135"/>
      <c r="BV135"/>
      <c r="BW135" s="408" t="s">
        <v>4423</v>
      </c>
      <c r="BX135"/>
      <c r="CA135" s="408" t="s">
        <v>4459</v>
      </c>
      <c r="CD135" s="422">
        <v>211.8</v>
      </c>
      <c r="CE135" s="407">
        <v>3</v>
      </c>
      <c r="CG135" s="408" t="s">
        <v>4435</v>
      </c>
      <c r="CJ135" s="422">
        <v>170.5</v>
      </c>
      <c r="CK135" s="407">
        <v>1</v>
      </c>
      <c r="CM135" s="408" t="s">
        <v>4459</v>
      </c>
      <c r="CP135" s="422">
        <v>99.899999999999991</v>
      </c>
      <c r="CQ135" s="407">
        <v>3</v>
      </c>
      <c r="CS135" s="408" t="s">
        <v>3245</v>
      </c>
      <c r="CV135" s="422">
        <v>139</v>
      </c>
      <c r="CW135" s="407">
        <v>3</v>
      </c>
      <c r="DB135" s="410"/>
      <c r="DE135" s="224"/>
      <c r="DF135" s="407"/>
      <c r="DH135" s="410"/>
      <c r="DK135" s="228"/>
      <c r="DL135" s="56"/>
      <c r="DN135" s="410"/>
      <c r="DQ135" s="228"/>
      <c r="DR135" s="56"/>
      <c r="DT135" s="410"/>
      <c r="DU135" s="341"/>
      <c r="DV135" s="341"/>
      <c r="DW135" s="224"/>
      <c r="DX135" s="407"/>
      <c r="DY135" s="341"/>
      <c r="DZ135" s="410"/>
      <c r="EA135" s="341"/>
      <c r="EB135" s="341"/>
      <c r="EC135" s="228"/>
      <c r="ED135" s="56"/>
      <c r="EE135" s="341"/>
      <c r="EF135" s="410"/>
      <c r="EG135" s="341"/>
      <c r="EH135" s="341"/>
      <c r="EI135" s="228"/>
      <c r="EJ135" s="56"/>
      <c r="EK135" s="341"/>
      <c r="EL135" s="410"/>
      <c r="EM135" s="341"/>
      <c r="EN135" s="341"/>
      <c r="EO135" s="228"/>
      <c r="EP135" s="56"/>
      <c r="ER135" s="410"/>
      <c r="EU135" s="224"/>
      <c r="EV135" s="407"/>
      <c r="EX135" s="410"/>
      <c r="FA135" s="228"/>
      <c r="FB135" s="56"/>
      <c r="FD135" s="410"/>
      <c r="FG135" s="224"/>
      <c r="FH135" s="407"/>
      <c r="FJ135" s="410"/>
      <c r="FM135" s="228"/>
      <c r="FN135" s="56"/>
      <c r="FP135" s="410"/>
      <c r="FS135" s="224"/>
      <c r="FT135" s="407"/>
      <c r="FV135" s="410"/>
      <c r="FY135" s="228"/>
      <c r="FZ135" s="56"/>
      <c r="GB135" s="410"/>
      <c r="GE135" s="224"/>
      <c r="GF135" s="407"/>
      <c r="GH135" s="410"/>
      <c r="GK135" s="228"/>
      <c r="GL135" s="56"/>
      <c r="GN135" s="410"/>
      <c r="GO135" s="341"/>
      <c r="GP135" s="341"/>
      <c r="GQ135" s="224"/>
      <c r="GR135" s="407"/>
      <c r="GT135" s="410"/>
      <c r="GU135" s="341"/>
      <c r="GV135" s="341"/>
      <c r="GW135" s="228"/>
      <c r="GX135" s="56"/>
      <c r="GZ135" s="410"/>
      <c r="HA135" s="341"/>
      <c r="HB135" s="341"/>
      <c r="HC135" s="224"/>
      <c r="HD135" s="407"/>
      <c r="HF135" s="383"/>
      <c r="HI135" s="224"/>
      <c r="HJ135" s="407"/>
    </row>
    <row r="136" spans="1:218" s="385" customFormat="1" ht="16.5" customHeight="1">
      <c r="A136" s="408"/>
      <c r="D136" s="422"/>
      <c r="E136" s="407"/>
      <c r="G136" s="409" t="s">
        <v>14</v>
      </c>
      <c r="H136" s="292" t="s">
        <v>1693</v>
      </c>
      <c r="I136"/>
      <c r="J136"/>
      <c r="K136"/>
      <c r="L136" s="525">
        <f>$AF$406</f>
        <v>9</v>
      </c>
      <c r="M136" s="422">
        <f>$E$406</f>
        <v>1239.5999999999999</v>
      </c>
      <c r="O136" s="408"/>
      <c r="P136"/>
      <c r="Q136"/>
      <c r="R136"/>
      <c r="S136" s="408"/>
      <c r="T136"/>
      <c r="U136"/>
      <c r="V136"/>
      <c r="W136" s="408"/>
      <c r="X136"/>
      <c r="Y136"/>
      <c r="Z136"/>
      <c r="AA136" s="408"/>
      <c r="AB136"/>
      <c r="AC136"/>
      <c r="AD136"/>
      <c r="AE136" s="408"/>
      <c r="AF136"/>
      <c r="AG136"/>
      <c r="AH136"/>
      <c r="AI136" s="408"/>
      <c r="AJ136"/>
      <c r="AK136"/>
      <c r="AL136"/>
      <c r="AM136" s="408"/>
      <c r="AN136"/>
      <c r="AO136"/>
      <c r="AP136"/>
      <c r="AQ136" s="408"/>
      <c r="AR136"/>
      <c r="AS136"/>
      <c r="AT136"/>
      <c r="AU136" s="408"/>
      <c r="AV136"/>
      <c r="AW136"/>
      <c r="AX136"/>
      <c r="AY136" s="408"/>
      <c r="AZ136"/>
      <c r="BA136"/>
      <c r="BB136"/>
      <c r="BC136" s="408"/>
      <c r="BD136"/>
      <c r="BE136"/>
      <c r="BF136"/>
      <c r="BG136" s="408"/>
      <c r="BH136"/>
      <c r="BI136"/>
      <c r="BJ136"/>
      <c r="BK136" s="408"/>
      <c r="BL136"/>
      <c r="BM136"/>
      <c r="BN136"/>
      <c r="BO136" s="408"/>
      <c r="BP136"/>
      <c r="BQ136"/>
      <c r="BR136"/>
      <c r="BS136" s="408"/>
      <c r="BT136"/>
      <c r="BU136"/>
      <c r="BV136"/>
      <c r="BW136" s="408"/>
      <c r="BX136"/>
      <c r="CA136" s="408"/>
      <c r="CD136" s="422"/>
      <c r="CE136" s="407"/>
      <c r="CG136" s="408"/>
      <c r="CJ136" s="422"/>
      <c r="CK136" s="407"/>
      <c r="CM136" s="408"/>
      <c r="CP136" s="422"/>
      <c r="CQ136" s="407"/>
      <c r="CS136" s="408"/>
      <c r="CV136" s="422"/>
      <c r="CW136" s="407"/>
      <c r="DB136" s="410"/>
      <c r="DE136" s="224"/>
      <c r="DF136" s="407"/>
      <c r="DH136" s="410"/>
      <c r="DK136" s="228"/>
      <c r="DL136" s="56"/>
      <c r="DN136" s="410"/>
      <c r="DQ136" s="228"/>
      <c r="DR136" s="56"/>
      <c r="DT136" s="410"/>
      <c r="DU136" s="341"/>
      <c r="DV136" s="341"/>
      <c r="DW136" s="224"/>
      <c r="DX136" s="407"/>
      <c r="DY136" s="341"/>
      <c r="DZ136" s="410"/>
      <c r="EA136" s="341"/>
      <c r="EB136" s="341"/>
      <c r="EC136" s="228"/>
      <c r="ED136" s="56"/>
      <c r="EE136" s="341"/>
      <c r="EF136" s="410"/>
      <c r="EG136" s="341"/>
      <c r="EH136" s="341"/>
      <c r="EI136" s="228"/>
      <c r="EJ136" s="56"/>
      <c r="EK136" s="341"/>
      <c r="EL136" s="410"/>
      <c r="EM136" s="341"/>
      <c r="EN136" s="341"/>
      <c r="EO136" s="228"/>
      <c r="EP136" s="56"/>
      <c r="ER136" s="410"/>
      <c r="EU136" s="224"/>
      <c r="EV136" s="407"/>
      <c r="EX136" s="410"/>
      <c r="FA136" s="228"/>
      <c r="FB136" s="56"/>
      <c r="FD136" s="410"/>
      <c r="FG136" s="224"/>
      <c r="FH136" s="407"/>
      <c r="FJ136" s="410"/>
      <c r="FM136" s="228"/>
      <c r="FN136" s="56"/>
      <c r="FP136" s="410"/>
      <c r="FS136" s="224"/>
      <c r="FT136" s="407"/>
      <c r="FV136" s="410"/>
      <c r="FY136" s="228"/>
      <c r="FZ136" s="56"/>
      <c r="GB136" s="410"/>
      <c r="GE136" s="224"/>
      <c r="GF136" s="407"/>
      <c r="GH136" s="410"/>
      <c r="GK136" s="228"/>
      <c r="GL136" s="56"/>
      <c r="GN136" s="410"/>
      <c r="GO136" s="341"/>
      <c r="GP136" s="341"/>
      <c r="GQ136" s="224"/>
      <c r="GR136" s="407"/>
      <c r="GT136" s="410"/>
      <c r="GU136" s="341"/>
      <c r="GV136" s="341"/>
      <c r="GW136" s="228"/>
      <c r="GX136" s="56"/>
      <c r="GZ136" s="410"/>
      <c r="HA136" s="341"/>
      <c r="HB136" s="341"/>
      <c r="HC136" s="224"/>
      <c r="HD136" s="407"/>
      <c r="HF136" s="383"/>
      <c r="HI136" s="224"/>
      <c r="HJ136" s="407"/>
    </row>
    <row r="137" spans="1:218" s="385" customFormat="1" ht="16.5" customHeight="1">
      <c r="A137" s="408" t="s">
        <v>4423</v>
      </c>
      <c r="D137" s="422">
        <f>'Punten per wedstrijd'!F239</f>
        <v>623</v>
      </c>
      <c r="E137" s="407">
        <v>1</v>
      </c>
      <c r="G137" s="409" t="s">
        <v>16</v>
      </c>
      <c r="H137" s="292" t="s">
        <v>4441</v>
      </c>
      <c r="I137"/>
      <c r="J137"/>
      <c r="K137"/>
      <c r="L137" s="525">
        <f>$AF$424</f>
        <v>8</v>
      </c>
      <c r="M137" s="422">
        <f>$E$424</f>
        <v>1417.6000000000001</v>
      </c>
      <c r="O137" s="408" t="s">
        <v>4416</v>
      </c>
      <c r="P137"/>
      <c r="Q137"/>
      <c r="R137"/>
      <c r="S137" s="408" t="s">
        <v>3245</v>
      </c>
      <c r="T137"/>
      <c r="U137"/>
      <c r="V137"/>
      <c r="W137" s="408" t="s">
        <v>2123</v>
      </c>
      <c r="X137"/>
      <c r="Y137"/>
      <c r="Z137"/>
      <c r="AA137" s="408" t="s">
        <v>4424</v>
      </c>
      <c r="AB137"/>
      <c r="AC137"/>
      <c r="AD137"/>
      <c r="AE137" s="408" t="s">
        <v>3260</v>
      </c>
      <c r="AF137"/>
      <c r="AG137"/>
      <c r="AH137"/>
      <c r="AI137" s="408" t="s">
        <v>3260</v>
      </c>
      <c r="AJ137"/>
      <c r="AK137"/>
      <c r="AL137"/>
      <c r="AM137" s="408" t="s">
        <v>3245</v>
      </c>
      <c r="AN137"/>
      <c r="AO137"/>
      <c r="AP137"/>
      <c r="AQ137" s="408" t="s">
        <v>4460</v>
      </c>
      <c r="AR137"/>
      <c r="AS137"/>
      <c r="AT137"/>
      <c r="AU137" s="408" t="s">
        <v>4451</v>
      </c>
      <c r="AV137"/>
      <c r="AW137"/>
      <c r="AX137"/>
      <c r="AY137" s="408" t="s">
        <v>4452</v>
      </c>
      <c r="AZ137"/>
      <c r="BA137"/>
      <c r="BB137"/>
      <c r="BC137" s="408" t="s">
        <v>3243</v>
      </c>
      <c r="BD137"/>
      <c r="BE137"/>
      <c r="BF137"/>
      <c r="BG137" s="408" t="s">
        <v>3246</v>
      </c>
      <c r="BH137"/>
      <c r="BI137"/>
      <c r="BJ137"/>
      <c r="BK137" s="408" t="s">
        <v>1687</v>
      </c>
      <c r="BL137"/>
      <c r="BM137"/>
      <c r="BN137"/>
      <c r="BO137" s="408" t="s">
        <v>3260</v>
      </c>
      <c r="BP137"/>
      <c r="BQ137"/>
      <c r="BR137"/>
      <c r="BS137" s="408" t="s">
        <v>1687</v>
      </c>
      <c r="BT137"/>
      <c r="BU137"/>
      <c r="BV137"/>
      <c r="BW137" s="408" t="s">
        <v>4435</v>
      </c>
      <c r="BX137"/>
      <c r="CA137" s="408" t="s">
        <v>4441</v>
      </c>
      <c r="CD137" s="422">
        <v>207.99999999999997</v>
      </c>
      <c r="CE137" s="407">
        <v>1</v>
      </c>
      <c r="CG137" s="408" t="s">
        <v>4424</v>
      </c>
      <c r="CJ137" s="422">
        <v>163.1</v>
      </c>
      <c r="CK137" s="407">
        <v>1</v>
      </c>
      <c r="CM137" s="408" t="s">
        <v>2123</v>
      </c>
      <c r="CP137" s="422">
        <v>64.5</v>
      </c>
      <c r="CQ137" s="407">
        <v>0</v>
      </c>
      <c r="CS137" s="408" t="s">
        <v>4416</v>
      </c>
      <c r="CV137" s="422">
        <v>0</v>
      </c>
      <c r="CW137" s="407">
        <v>0</v>
      </c>
      <c r="DB137" s="410"/>
      <c r="DE137" s="224"/>
      <c r="DF137" s="407"/>
      <c r="DH137" s="410"/>
      <c r="DK137" s="228"/>
      <c r="DL137" s="56"/>
      <c r="DN137" s="410"/>
      <c r="DQ137" s="228"/>
      <c r="DR137" s="56"/>
      <c r="DT137" s="410"/>
      <c r="DU137" s="341"/>
      <c r="DV137" s="341"/>
      <c r="DW137" s="224"/>
      <c r="DX137" s="407"/>
      <c r="DY137" s="341"/>
      <c r="DZ137" s="410"/>
      <c r="EA137" s="341"/>
      <c r="EB137" s="341"/>
      <c r="EC137" s="228"/>
      <c r="ED137" s="56"/>
      <c r="EE137" s="341"/>
      <c r="EF137" s="410"/>
      <c r="EG137" s="341"/>
      <c r="EH137" s="341"/>
      <c r="EI137" s="228"/>
      <c r="EJ137" s="56"/>
      <c r="EK137" s="341"/>
      <c r="EL137" s="410"/>
      <c r="EM137" s="341"/>
      <c r="EN137" s="341"/>
      <c r="EO137" s="228"/>
      <c r="EP137" s="56"/>
      <c r="ER137" s="410"/>
      <c r="EU137" s="224"/>
      <c r="EV137" s="407"/>
      <c r="EX137" s="410"/>
      <c r="FA137" s="228"/>
      <c r="FB137" s="56"/>
      <c r="FD137" s="410"/>
      <c r="FG137" s="224"/>
      <c r="FH137" s="407"/>
      <c r="FJ137" s="410"/>
      <c r="FM137" s="228"/>
      <c r="FN137" s="56"/>
      <c r="FP137" s="410"/>
      <c r="FS137" s="224"/>
      <c r="FT137" s="407"/>
      <c r="FV137" s="410"/>
      <c r="FY137" s="228"/>
      <c r="FZ137" s="56"/>
      <c r="GB137" s="410"/>
      <c r="GE137" s="224"/>
      <c r="GF137" s="407"/>
      <c r="GH137" s="410"/>
      <c r="GK137" s="228"/>
      <c r="GL137" s="56"/>
      <c r="GN137" s="410"/>
      <c r="GO137" s="341"/>
      <c r="GP137" s="341"/>
      <c r="GQ137" s="224"/>
      <c r="GR137" s="407"/>
      <c r="GT137" s="410"/>
      <c r="GU137" s="341"/>
      <c r="GV137" s="341"/>
      <c r="GW137" s="228"/>
      <c r="GX137" s="56"/>
      <c r="GZ137" s="410"/>
      <c r="HA137" s="341"/>
      <c r="HB137" s="341"/>
      <c r="HC137" s="224"/>
      <c r="HD137" s="407"/>
      <c r="HF137" s="383"/>
      <c r="HI137" s="224"/>
      <c r="HJ137" s="407"/>
    </row>
    <row r="138" spans="1:218" s="385" customFormat="1" ht="16.5" customHeight="1">
      <c r="A138" s="408" t="s">
        <v>3243</v>
      </c>
      <c r="D138" s="422">
        <f>'Punten per wedstrijd'!F203</f>
        <v>777.80000000000007</v>
      </c>
      <c r="E138" s="407">
        <v>2</v>
      </c>
      <c r="G138" s="409" t="s">
        <v>18</v>
      </c>
      <c r="H138" s="292" t="s">
        <v>2123</v>
      </c>
      <c r="I138"/>
      <c r="J138"/>
      <c r="K138"/>
      <c r="L138" s="525">
        <f>$AF$418</f>
        <v>8</v>
      </c>
      <c r="M138" s="422">
        <f>$E$418</f>
        <v>1108.7</v>
      </c>
      <c r="O138" s="408" t="s">
        <v>4441</v>
      </c>
      <c r="P138"/>
      <c r="Q138"/>
      <c r="R138"/>
      <c r="S138" s="408" t="s">
        <v>3240</v>
      </c>
      <c r="T138"/>
      <c r="U138"/>
      <c r="V138"/>
      <c r="W138" s="408" t="s">
        <v>4449</v>
      </c>
      <c r="X138"/>
      <c r="Y138"/>
      <c r="Z138"/>
      <c r="AA138" s="408" t="s">
        <v>2123</v>
      </c>
      <c r="AB138"/>
      <c r="AC138"/>
      <c r="AD138"/>
      <c r="AE138" s="408" t="s">
        <v>3246</v>
      </c>
      <c r="AF138"/>
      <c r="AG138"/>
      <c r="AH138"/>
      <c r="AI138" s="408" t="s">
        <v>3242</v>
      </c>
      <c r="AJ138"/>
      <c r="AK138"/>
      <c r="AL138"/>
      <c r="AM138" s="408" t="s">
        <v>1687</v>
      </c>
      <c r="AN138"/>
      <c r="AO138"/>
      <c r="AP138"/>
      <c r="AQ138" s="408" t="s">
        <v>4423</v>
      </c>
      <c r="AR138"/>
      <c r="AS138"/>
      <c r="AT138"/>
      <c r="AU138" s="408" t="s">
        <v>4441</v>
      </c>
      <c r="AV138"/>
      <c r="AW138"/>
      <c r="AX138"/>
      <c r="AY138" s="408" t="s">
        <v>3245</v>
      </c>
      <c r="AZ138"/>
      <c r="BA138"/>
      <c r="BB138"/>
      <c r="BC138" s="408" t="s">
        <v>4443</v>
      </c>
      <c r="BD138"/>
      <c r="BE138"/>
      <c r="BF138"/>
      <c r="BG138" s="408" t="s">
        <v>4449</v>
      </c>
      <c r="BH138"/>
      <c r="BI138"/>
      <c r="BJ138"/>
      <c r="BK138" s="408" t="s">
        <v>4443</v>
      </c>
      <c r="BL138"/>
      <c r="BM138"/>
      <c r="BN138"/>
      <c r="BO138" s="408" t="s">
        <v>3245</v>
      </c>
      <c r="BP138"/>
      <c r="BQ138"/>
      <c r="BR138"/>
      <c r="BS138" s="408" t="s">
        <v>4459</v>
      </c>
      <c r="BT138"/>
      <c r="BU138"/>
      <c r="BV138"/>
      <c r="BW138" s="408" t="s">
        <v>4458</v>
      </c>
      <c r="BX138"/>
      <c r="CA138" s="408" t="s">
        <v>1693</v>
      </c>
      <c r="CD138" s="422">
        <v>251.79999999999998</v>
      </c>
      <c r="CE138" s="407">
        <v>2</v>
      </c>
      <c r="CG138" s="408" t="s">
        <v>4458</v>
      </c>
      <c r="CJ138" s="422">
        <v>180</v>
      </c>
      <c r="CK138" s="407">
        <v>2</v>
      </c>
      <c r="CM138" s="408" t="s">
        <v>3242</v>
      </c>
      <c r="CP138" s="422">
        <v>139.19999999999999</v>
      </c>
      <c r="CQ138" s="407">
        <v>3</v>
      </c>
      <c r="CS138" s="408" t="s">
        <v>2123</v>
      </c>
      <c r="CV138" s="422">
        <v>194.1</v>
      </c>
      <c r="CW138" s="407">
        <v>3</v>
      </c>
      <c r="DB138" s="410"/>
      <c r="DE138" s="224"/>
      <c r="DF138" s="407"/>
      <c r="DH138" s="410"/>
      <c r="DK138" s="228"/>
      <c r="DL138" s="56"/>
      <c r="DN138" s="410"/>
      <c r="DQ138" s="228"/>
      <c r="DR138" s="56"/>
      <c r="DT138" s="410"/>
      <c r="DU138" s="341"/>
      <c r="DV138" s="341"/>
      <c r="DW138" s="224"/>
      <c r="DX138" s="407"/>
      <c r="DY138" s="341"/>
      <c r="DZ138" s="410"/>
      <c r="EA138" s="341"/>
      <c r="EB138" s="341"/>
      <c r="EC138" s="228"/>
      <c r="ED138" s="56"/>
      <c r="EE138" s="341"/>
      <c r="EF138" s="410"/>
      <c r="EG138" s="341"/>
      <c r="EH138" s="341"/>
      <c r="EI138" s="228"/>
      <c r="EJ138" s="56"/>
      <c r="EK138" s="341"/>
      <c r="EL138" s="410"/>
      <c r="EM138" s="341"/>
      <c r="EN138" s="341"/>
      <c r="EO138" s="228"/>
      <c r="EP138" s="56"/>
      <c r="ER138" s="410"/>
      <c r="EU138" s="224"/>
      <c r="EV138" s="407"/>
      <c r="EX138" s="410"/>
      <c r="FA138" s="228"/>
      <c r="FB138" s="56"/>
      <c r="FD138" s="410"/>
      <c r="FG138" s="224"/>
      <c r="FH138" s="407"/>
      <c r="FJ138" s="410"/>
      <c r="FM138" s="228"/>
      <c r="FN138" s="56"/>
      <c r="FP138" s="410"/>
      <c r="FS138" s="224"/>
      <c r="FT138" s="407"/>
      <c r="FV138" s="410"/>
      <c r="FY138" s="228"/>
      <c r="FZ138" s="56"/>
      <c r="GB138" s="410"/>
      <c r="GE138" s="224"/>
      <c r="GF138" s="407"/>
      <c r="GH138" s="410"/>
      <c r="GK138" s="228"/>
      <c r="GL138" s="56"/>
      <c r="GN138" s="410"/>
      <c r="GO138" s="341"/>
      <c r="GP138" s="341"/>
      <c r="GQ138" s="224"/>
      <c r="GR138" s="407"/>
      <c r="GT138" s="410"/>
      <c r="GU138" s="341"/>
      <c r="GV138" s="341"/>
      <c r="GW138" s="228"/>
      <c r="GX138" s="56"/>
      <c r="GZ138" s="410"/>
      <c r="HA138" s="341"/>
      <c r="HB138" s="341"/>
      <c r="HC138" s="224"/>
      <c r="HD138" s="407"/>
      <c r="HF138" s="383"/>
      <c r="HI138" s="224"/>
      <c r="HJ138" s="407"/>
    </row>
    <row r="139" spans="1:218" s="385" customFormat="1" ht="16.5" customHeight="1">
      <c r="A139" s="408"/>
      <c r="D139" s="422"/>
      <c r="E139" s="407"/>
      <c r="G139" s="409" t="s">
        <v>20</v>
      </c>
      <c r="H139" s="292" t="s">
        <v>4435</v>
      </c>
      <c r="I139"/>
      <c r="J139"/>
      <c r="K139"/>
      <c r="L139" s="525">
        <f>$AF$425</f>
        <v>7</v>
      </c>
      <c r="M139" s="422">
        <f>$E$425</f>
        <v>1248.8</v>
      </c>
      <c r="O139" s="408"/>
      <c r="P139"/>
      <c r="Q139"/>
      <c r="R139"/>
      <c r="S139" s="408"/>
      <c r="T139"/>
      <c r="U139"/>
      <c r="V139"/>
      <c r="W139" s="408"/>
      <c r="X139"/>
      <c r="Y139"/>
      <c r="Z139"/>
      <c r="AA139" s="408"/>
      <c r="AB139"/>
      <c r="AC139"/>
      <c r="AD139"/>
      <c r="AE139" s="408"/>
      <c r="AF139"/>
      <c r="AG139"/>
      <c r="AH139"/>
      <c r="AI139" s="408"/>
      <c r="AJ139"/>
      <c r="AK139"/>
      <c r="AL139"/>
      <c r="AM139" s="408"/>
      <c r="AN139"/>
      <c r="AO139"/>
      <c r="AP139"/>
      <c r="AQ139" s="408"/>
      <c r="AR139"/>
      <c r="AS139"/>
      <c r="AT139"/>
      <c r="AU139" s="408"/>
      <c r="AV139"/>
      <c r="AW139"/>
      <c r="AX139"/>
      <c r="AY139" s="408"/>
      <c r="AZ139"/>
      <c r="BA139"/>
      <c r="BB139"/>
      <c r="BC139" s="408"/>
      <c r="BD139"/>
      <c r="BE139"/>
      <c r="BF139"/>
      <c r="BG139" s="408"/>
      <c r="BH139"/>
      <c r="BI139"/>
      <c r="BJ139"/>
      <c r="BK139" s="408"/>
      <c r="BL139"/>
      <c r="BM139"/>
      <c r="BN139"/>
      <c r="BO139" s="408"/>
      <c r="BP139"/>
      <c r="BQ139"/>
      <c r="BR139"/>
      <c r="BS139" s="408"/>
      <c r="BT139"/>
      <c r="BU139"/>
      <c r="BV139"/>
      <c r="BW139" s="408"/>
      <c r="BX139"/>
      <c r="CA139" s="408"/>
      <c r="CD139" s="422"/>
      <c r="CE139" s="407"/>
      <c r="CG139" s="408"/>
      <c r="CJ139" s="422"/>
      <c r="CK139" s="407"/>
      <c r="CM139" s="408"/>
      <c r="CP139" s="422"/>
      <c r="CQ139" s="407"/>
      <c r="CS139" s="408"/>
      <c r="CV139" s="422"/>
      <c r="CW139" s="407"/>
      <c r="DB139" s="410"/>
      <c r="DE139" s="224"/>
      <c r="DF139" s="407"/>
      <c r="DH139" s="410"/>
      <c r="DK139" s="228"/>
      <c r="DL139" s="56"/>
      <c r="DN139" s="410"/>
      <c r="DQ139" s="228"/>
      <c r="DR139" s="56"/>
      <c r="DT139" s="410"/>
      <c r="DU139" s="341"/>
      <c r="DV139" s="341"/>
      <c r="DW139" s="224"/>
      <c r="DX139" s="407"/>
      <c r="DY139" s="341"/>
      <c r="DZ139" s="410"/>
      <c r="EA139" s="341"/>
      <c r="EB139" s="341"/>
      <c r="EC139" s="228"/>
      <c r="ED139" s="56"/>
      <c r="EE139" s="341"/>
      <c r="EF139" s="410"/>
      <c r="EG139" s="341"/>
      <c r="EH139" s="341"/>
      <c r="EI139" s="228"/>
      <c r="EJ139" s="56"/>
      <c r="EK139" s="341"/>
      <c r="EL139" s="410"/>
      <c r="EM139" s="341"/>
      <c r="EN139" s="341"/>
      <c r="EO139" s="228"/>
      <c r="EP139" s="56"/>
      <c r="ER139" s="410"/>
      <c r="EU139" s="224"/>
      <c r="EV139" s="407"/>
      <c r="EX139" s="410"/>
      <c r="FA139" s="228"/>
      <c r="FB139" s="56"/>
      <c r="FD139" s="410"/>
      <c r="FG139" s="224"/>
      <c r="FH139" s="407"/>
      <c r="FJ139" s="410"/>
      <c r="FM139" s="228"/>
      <c r="FN139" s="56"/>
      <c r="FP139" s="410"/>
      <c r="FS139" s="224"/>
      <c r="FT139" s="407"/>
      <c r="FV139" s="410"/>
      <c r="FY139" s="228"/>
      <c r="FZ139" s="56"/>
      <c r="GB139" s="410"/>
      <c r="GE139" s="224"/>
      <c r="GF139" s="407"/>
      <c r="GH139" s="410"/>
      <c r="GK139" s="228"/>
      <c r="GL139" s="56"/>
      <c r="GN139" s="410"/>
      <c r="GO139" s="341"/>
      <c r="GP139" s="341"/>
      <c r="GQ139" s="224"/>
      <c r="GR139" s="407"/>
      <c r="GT139" s="410"/>
      <c r="GU139" s="341"/>
      <c r="GV139" s="341"/>
      <c r="GW139" s="228"/>
      <c r="GX139" s="56"/>
      <c r="GZ139" s="410"/>
      <c r="HA139" s="341"/>
      <c r="HB139" s="341"/>
      <c r="HC139" s="224"/>
      <c r="HD139" s="407"/>
      <c r="HF139" s="383"/>
      <c r="HI139" s="224"/>
      <c r="HJ139" s="407"/>
    </row>
    <row r="140" spans="1:218" s="385" customFormat="1" ht="16.5" customHeight="1">
      <c r="A140" s="408" t="s">
        <v>4443</v>
      </c>
      <c r="D140" s="422">
        <f>'Punten per wedstrijd'!F187</f>
        <v>510.5</v>
      </c>
      <c r="E140" s="407">
        <v>3</v>
      </c>
      <c r="G140" s="409" t="s">
        <v>22</v>
      </c>
      <c r="H140" s="292" t="s">
        <v>4452</v>
      </c>
      <c r="I140"/>
      <c r="J140"/>
      <c r="K140"/>
      <c r="L140" s="525">
        <f>$AF$420</f>
        <v>6</v>
      </c>
      <c r="M140" s="422">
        <f>$E$420</f>
        <v>1342</v>
      </c>
      <c r="O140" s="408" t="s">
        <v>4458</v>
      </c>
      <c r="P140"/>
      <c r="Q140"/>
      <c r="R140"/>
      <c r="S140" s="408" t="s">
        <v>4458</v>
      </c>
      <c r="T140"/>
      <c r="U140"/>
      <c r="V140"/>
      <c r="W140" s="408" t="s">
        <v>4458</v>
      </c>
      <c r="X140"/>
      <c r="Y140"/>
      <c r="Z140"/>
      <c r="AA140" s="408" t="s">
        <v>1687</v>
      </c>
      <c r="AB140"/>
      <c r="AC140"/>
      <c r="AD140"/>
      <c r="AE140" s="408" t="s">
        <v>3242</v>
      </c>
      <c r="AF140"/>
      <c r="AG140"/>
      <c r="AH140"/>
      <c r="AI140" s="408" t="s">
        <v>4460</v>
      </c>
      <c r="AJ140"/>
      <c r="AK140"/>
      <c r="AL140"/>
      <c r="AM140" s="408" t="s">
        <v>2123</v>
      </c>
      <c r="AN140"/>
      <c r="AO140"/>
      <c r="AP140"/>
      <c r="AQ140" s="408" t="s">
        <v>4452</v>
      </c>
      <c r="AR140"/>
      <c r="AS140"/>
      <c r="AT140"/>
      <c r="AU140" s="408" t="s">
        <v>3240</v>
      </c>
      <c r="AV140"/>
      <c r="AW140"/>
      <c r="AX140"/>
      <c r="AY140" s="408" t="s">
        <v>1693</v>
      </c>
      <c r="AZ140"/>
      <c r="BA140"/>
      <c r="BB140"/>
      <c r="BC140" s="408" t="s">
        <v>1693</v>
      </c>
      <c r="BD140"/>
      <c r="BE140"/>
      <c r="BF140"/>
      <c r="BG140" s="408" t="s">
        <v>4441</v>
      </c>
      <c r="BH140"/>
      <c r="BI140"/>
      <c r="BJ140"/>
      <c r="BK140" s="408" t="s">
        <v>3245</v>
      </c>
      <c r="BL140"/>
      <c r="BM140"/>
      <c r="BN140"/>
      <c r="BO140" s="408" t="s">
        <v>4443</v>
      </c>
      <c r="BP140"/>
      <c r="BQ140"/>
      <c r="BR140"/>
      <c r="BS140" s="408" t="s">
        <v>2123</v>
      </c>
      <c r="BT140"/>
      <c r="BU140"/>
      <c r="BV140"/>
      <c r="BW140" s="408" t="s">
        <v>4416</v>
      </c>
      <c r="BX140"/>
      <c r="CA140" s="408" t="s">
        <v>4416</v>
      </c>
      <c r="CD140" s="422">
        <v>173.8</v>
      </c>
      <c r="CE140" s="407">
        <v>1</v>
      </c>
      <c r="CG140" s="408" t="s">
        <v>4451</v>
      </c>
      <c r="CJ140" s="422">
        <v>265</v>
      </c>
      <c r="CK140" s="407">
        <v>3</v>
      </c>
      <c r="CM140" s="408" t="s">
        <v>4441</v>
      </c>
      <c r="CP140" s="422">
        <v>171</v>
      </c>
      <c r="CQ140" s="407">
        <v>3</v>
      </c>
      <c r="CS140" s="408" t="s">
        <v>4424</v>
      </c>
      <c r="CV140" s="422">
        <v>42</v>
      </c>
      <c r="CW140" s="407">
        <v>1</v>
      </c>
      <c r="DB140" s="410"/>
      <c r="DE140" s="224"/>
      <c r="DF140" s="407"/>
      <c r="DH140" s="410"/>
      <c r="DK140" s="228"/>
      <c r="DL140" s="56"/>
      <c r="DN140" s="410"/>
      <c r="DQ140" s="228"/>
      <c r="DR140" s="56"/>
      <c r="DT140" s="410"/>
      <c r="DU140" s="341"/>
      <c r="DV140" s="341"/>
      <c r="DW140" s="224"/>
      <c r="DX140" s="407"/>
      <c r="DY140" s="341"/>
      <c r="DZ140" s="410"/>
      <c r="EA140" s="341"/>
      <c r="EB140" s="341"/>
      <c r="EC140" s="228"/>
      <c r="ED140" s="56"/>
      <c r="EE140" s="341"/>
      <c r="EF140" s="410"/>
      <c r="EG140" s="341"/>
      <c r="EH140" s="341"/>
      <c r="EI140" s="228"/>
      <c r="EJ140" s="56"/>
      <c r="EK140" s="341"/>
      <c r="EL140" s="410"/>
      <c r="EM140" s="341"/>
      <c r="EN140" s="341"/>
      <c r="EO140" s="228"/>
      <c r="EP140" s="56"/>
      <c r="ER140" s="410"/>
      <c r="EU140" s="224"/>
      <c r="EV140" s="407"/>
      <c r="EX140" s="410"/>
      <c r="FA140" s="228"/>
      <c r="FB140" s="56"/>
      <c r="FD140" s="410"/>
      <c r="FG140" s="224"/>
      <c r="FH140" s="407"/>
      <c r="FJ140" s="410"/>
      <c r="FM140" s="228"/>
      <c r="FN140" s="56"/>
      <c r="FP140" s="410"/>
      <c r="FS140" s="224"/>
      <c r="FT140" s="407"/>
      <c r="FV140" s="410"/>
      <c r="FY140" s="228"/>
      <c r="FZ140" s="56"/>
      <c r="GB140" s="410"/>
      <c r="GE140" s="224"/>
      <c r="GF140" s="407"/>
      <c r="GH140" s="410"/>
      <c r="GK140" s="228"/>
      <c r="GL140" s="56"/>
      <c r="GN140" s="410"/>
      <c r="GO140" s="341"/>
      <c r="GP140" s="341"/>
      <c r="GQ140" s="224"/>
      <c r="GR140" s="407"/>
      <c r="GT140" s="410"/>
      <c r="GU140" s="341"/>
      <c r="GV140" s="341"/>
      <c r="GW140" s="228"/>
      <c r="GX140" s="56"/>
      <c r="GZ140" s="410"/>
      <c r="HA140" s="341"/>
      <c r="HB140" s="341"/>
      <c r="HC140" s="224"/>
      <c r="HD140" s="407"/>
      <c r="HF140" s="383"/>
      <c r="HI140" s="224"/>
      <c r="HJ140" s="407"/>
    </row>
    <row r="141" spans="1:218" s="385" customFormat="1" ht="16.5" customHeight="1">
      <c r="A141" s="408" t="s">
        <v>3246</v>
      </c>
      <c r="D141" s="422">
        <f>'Punten per wedstrijd'!F251</f>
        <v>109.60000000000001</v>
      </c>
      <c r="E141" s="528">
        <v>0</v>
      </c>
      <c r="G141" s="409" t="s">
        <v>24</v>
      </c>
      <c r="H141" s="292" t="s">
        <v>3245</v>
      </c>
      <c r="I141"/>
      <c r="J141"/>
      <c r="K141"/>
      <c r="L141" s="525">
        <f>$AF$411</f>
        <v>6</v>
      </c>
      <c r="M141" s="422">
        <f>$E$411</f>
        <v>1132.7</v>
      </c>
      <c r="O141" s="408" t="s">
        <v>3243</v>
      </c>
      <c r="P141"/>
      <c r="Q141"/>
      <c r="R141"/>
      <c r="S141" s="408" t="s">
        <v>2123</v>
      </c>
      <c r="T141"/>
      <c r="U141"/>
      <c r="V141"/>
      <c r="W141" s="408" t="s">
        <v>1687</v>
      </c>
      <c r="X141"/>
      <c r="Y141"/>
      <c r="Z141"/>
      <c r="AA141" s="408" t="s">
        <v>4449</v>
      </c>
      <c r="AB141"/>
      <c r="AC141"/>
      <c r="AD141"/>
      <c r="AE141" s="408" t="s">
        <v>4460</v>
      </c>
      <c r="AF141"/>
      <c r="AG141"/>
      <c r="AH141"/>
      <c r="AI141" s="408" t="s">
        <v>4416</v>
      </c>
      <c r="AJ141"/>
      <c r="AK141"/>
      <c r="AL141"/>
      <c r="AM141" s="408" t="s">
        <v>4451</v>
      </c>
      <c r="AN141"/>
      <c r="AO141"/>
      <c r="AP141"/>
      <c r="AQ141" s="408" t="s">
        <v>4424</v>
      </c>
      <c r="AR141"/>
      <c r="AS141"/>
      <c r="AT141"/>
      <c r="AU141" s="408" t="s">
        <v>4452</v>
      </c>
      <c r="AV141"/>
      <c r="AW141"/>
      <c r="AX141"/>
      <c r="AY141" s="408" t="s">
        <v>4424</v>
      </c>
      <c r="AZ141"/>
      <c r="BA141"/>
      <c r="BB141"/>
      <c r="BC141" s="408" t="s">
        <v>3240</v>
      </c>
      <c r="BD141"/>
      <c r="BE141"/>
      <c r="BF141"/>
      <c r="BG141" s="408" t="s">
        <v>1687</v>
      </c>
      <c r="BH141"/>
      <c r="BI141"/>
      <c r="BJ141"/>
      <c r="BK141" s="408" t="s">
        <v>4460</v>
      </c>
      <c r="BL141"/>
      <c r="BM141"/>
      <c r="BN141"/>
      <c r="BO141" s="408" t="s">
        <v>4441</v>
      </c>
      <c r="BP141"/>
      <c r="BQ141"/>
      <c r="BR141"/>
      <c r="BS141" s="408" t="s">
        <v>1693</v>
      </c>
      <c r="BT141"/>
      <c r="BU141"/>
      <c r="BV141"/>
      <c r="BW141" s="408" t="s">
        <v>3240</v>
      </c>
      <c r="BX141"/>
      <c r="CA141" s="408" t="s">
        <v>3245</v>
      </c>
      <c r="CD141" s="422">
        <v>183.6</v>
      </c>
      <c r="CE141" s="528">
        <v>2</v>
      </c>
      <c r="CG141" s="408" t="s">
        <v>4416</v>
      </c>
      <c r="CJ141" s="422">
        <v>145.19999999999999</v>
      </c>
      <c r="CK141" s="528">
        <v>0</v>
      </c>
      <c r="CM141" s="408" t="s">
        <v>3260</v>
      </c>
      <c r="CP141" s="422">
        <v>116.49999999999999</v>
      </c>
      <c r="CQ141" s="528">
        <v>0</v>
      </c>
      <c r="CS141" s="408" t="s">
        <v>4435</v>
      </c>
      <c r="CV141" s="422">
        <v>50.099999999999994</v>
      </c>
      <c r="CW141" s="528">
        <v>2</v>
      </c>
      <c r="DB141" s="384"/>
      <c r="DE141" s="384"/>
      <c r="DF141" s="384"/>
      <c r="DI141" s="384"/>
      <c r="DJ141" s="384"/>
      <c r="DM141" s="384"/>
      <c r="DN141" s="384"/>
      <c r="DQ141" s="384"/>
      <c r="DR141" s="384"/>
      <c r="DU141" s="384"/>
      <c r="DV141" s="384"/>
      <c r="DY141" s="384"/>
      <c r="DZ141" s="384"/>
      <c r="EC141" s="384"/>
      <c r="ED141" s="384"/>
      <c r="EG141" s="384"/>
      <c r="EJ141" s="384"/>
      <c r="EM141" s="384"/>
      <c r="EP141" s="397"/>
    </row>
    <row r="142" spans="1:218" s="38" customFormat="1" ht="16.5" customHeight="1">
      <c r="A142" s="408"/>
      <c r="B142" s="385"/>
      <c r="C142" s="385"/>
      <c r="D142" s="422"/>
      <c r="E142" s="528"/>
      <c r="F142" s="385"/>
      <c r="G142" s="409" t="s">
        <v>26</v>
      </c>
      <c r="H142" s="292" t="s">
        <v>4424</v>
      </c>
      <c r="I142"/>
      <c r="J142"/>
      <c r="K142"/>
      <c r="L142" s="525">
        <f>$AF$417</f>
        <v>5</v>
      </c>
      <c r="M142" s="422">
        <f>$E$417</f>
        <v>1141.7</v>
      </c>
      <c r="O142" s="408"/>
      <c r="P142"/>
      <c r="Q142"/>
      <c r="R142"/>
      <c r="S142" s="408"/>
      <c r="T142"/>
      <c r="U142"/>
      <c r="V142"/>
      <c r="W142" s="408"/>
      <c r="X142"/>
      <c r="Y142"/>
      <c r="Z142"/>
      <c r="AA142" s="408"/>
      <c r="AB142"/>
      <c r="AC142"/>
      <c r="AD142"/>
      <c r="AE142" s="408"/>
      <c r="AF142"/>
      <c r="AG142"/>
      <c r="AH142"/>
      <c r="AI142" s="408"/>
      <c r="AJ142"/>
      <c r="AK142"/>
      <c r="AL142"/>
      <c r="AM142" s="408"/>
      <c r="AN142"/>
      <c r="AO142"/>
      <c r="AP142"/>
      <c r="AQ142" s="408"/>
      <c r="AR142"/>
      <c r="AS142"/>
      <c r="AT142"/>
      <c r="AU142" s="408"/>
      <c r="AV142"/>
      <c r="AW142"/>
      <c r="AX142"/>
      <c r="AY142" s="408"/>
      <c r="AZ142"/>
      <c r="BA142"/>
      <c r="BB142"/>
      <c r="BC142" s="408"/>
      <c r="BD142"/>
      <c r="BE142"/>
      <c r="BF142"/>
      <c r="BG142" s="408"/>
      <c r="BH142"/>
      <c r="BI142"/>
      <c r="BJ142"/>
      <c r="BK142" s="408"/>
      <c r="BL142"/>
      <c r="BM142"/>
      <c r="BN142"/>
      <c r="BO142" s="408"/>
      <c r="BP142"/>
      <c r="BQ142"/>
      <c r="BR142"/>
      <c r="BS142" s="408"/>
      <c r="BT142"/>
      <c r="BU142"/>
      <c r="BV142"/>
      <c r="BW142" s="408"/>
      <c r="BX142"/>
      <c r="CA142" s="408"/>
      <c r="CB142" s="385"/>
      <c r="CC142" s="385"/>
      <c r="CD142" s="422"/>
      <c r="CE142" s="528"/>
      <c r="CG142" s="408"/>
      <c r="CH142" s="385"/>
      <c r="CI142" s="385"/>
      <c r="CJ142" s="422"/>
      <c r="CK142" s="528"/>
      <c r="CM142" s="408"/>
      <c r="CN142" s="385"/>
      <c r="CO142" s="385"/>
      <c r="CP142" s="422"/>
      <c r="CQ142" s="528"/>
      <c r="CS142" s="408"/>
      <c r="CT142" s="385"/>
      <c r="CU142" s="385"/>
      <c r="CV142" s="422"/>
      <c r="CW142" s="528"/>
      <c r="EP142" s="397"/>
      <c r="EQ142" s="385"/>
      <c r="ER142" s="385"/>
    </row>
    <row r="143" spans="1:218" ht="16.5" customHeight="1">
      <c r="A143" s="408" t="s">
        <v>4441</v>
      </c>
      <c r="D143" s="1">
        <f>'Punten per wedstrijd'!F309</f>
        <v>898.60000000000014</v>
      </c>
      <c r="E143" s="56">
        <v>3</v>
      </c>
      <c r="F143" s="289"/>
      <c r="G143" s="409" t="s">
        <v>28</v>
      </c>
      <c r="H143" s="292" t="s">
        <v>3242</v>
      </c>
      <c r="L143" s="525">
        <f>$AF$409</f>
        <v>5</v>
      </c>
      <c r="M143" s="422">
        <f>$E$409</f>
        <v>934.8</v>
      </c>
      <c r="O143" s="408" t="s">
        <v>3242</v>
      </c>
      <c r="S143" s="408" t="s">
        <v>4443</v>
      </c>
      <c r="W143" s="408" t="s">
        <v>3246</v>
      </c>
      <c r="AA143" s="408" t="s">
        <v>4443</v>
      </c>
      <c r="AE143" s="408" t="s">
        <v>2123</v>
      </c>
      <c r="AI143" s="408" t="s">
        <v>4441</v>
      </c>
      <c r="AM143" s="408" t="s">
        <v>4424</v>
      </c>
      <c r="AQ143" s="408" t="s">
        <v>4441</v>
      </c>
      <c r="AU143" s="408" t="s">
        <v>4423</v>
      </c>
      <c r="AY143" s="408" t="s">
        <v>4443</v>
      </c>
      <c r="BC143" s="408" t="s">
        <v>4423</v>
      </c>
      <c r="BG143" s="408" t="s">
        <v>4459</v>
      </c>
      <c r="BK143" s="408" t="s">
        <v>4451</v>
      </c>
      <c r="BO143" s="408" t="s">
        <v>3242</v>
      </c>
      <c r="BS143" s="408" t="s">
        <v>4441</v>
      </c>
      <c r="BW143" s="408" t="s">
        <v>1693</v>
      </c>
      <c r="CA143" s="408" t="s">
        <v>1687</v>
      </c>
      <c r="CD143" s="1">
        <v>175</v>
      </c>
      <c r="CE143" s="56">
        <v>2</v>
      </c>
      <c r="CG143" s="408" t="s">
        <v>4460</v>
      </c>
      <c r="CJ143" s="1">
        <v>156</v>
      </c>
      <c r="CK143" s="56">
        <v>2</v>
      </c>
      <c r="CM143" s="408" t="s">
        <v>3240</v>
      </c>
      <c r="CP143" s="1">
        <v>145.99999999999997</v>
      </c>
      <c r="CQ143" s="56">
        <v>2</v>
      </c>
      <c r="CS143" s="408" t="s">
        <v>3242</v>
      </c>
      <c r="CV143" s="1">
        <v>0</v>
      </c>
      <c r="CW143" s="56">
        <v>0</v>
      </c>
      <c r="DW143"/>
      <c r="EP143" s="509"/>
    </row>
    <row r="144" spans="1:218" ht="16.5" customHeight="1">
      <c r="A144" s="408" t="s">
        <v>3242</v>
      </c>
      <c r="D144" s="1">
        <f>'Punten per wedstrijd'!F207</f>
        <v>451.79999999999995</v>
      </c>
      <c r="E144" s="56">
        <v>0</v>
      </c>
      <c r="F144" s="236"/>
      <c r="G144" s="409" t="s">
        <v>30</v>
      </c>
      <c r="H144" s="548" t="s">
        <v>4458</v>
      </c>
      <c r="I144" s="549"/>
      <c r="J144" s="549"/>
      <c r="K144" s="549"/>
      <c r="L144" s="550">
        <f>$AF$410</f>
        <v>5</v>
      </c>
      <c r="M144" s="551">
        <f>$E$410</f>
        <v>842.09999999999991</v>
      </c>
      <c r="O144" s="408" t="s">
        <v>4443</v>
      </c>
      <c r="S144" s="408" t="s">
        <v>4416</v>
      </c>
      <c r="W144" s="408" t="s">
        <v>1693</v>
      </c>
      <c r="AA144" s="408" t="s">
        <v>4423</v>
      </c>
      <c r="AE144" s="408" t="s">
        <v>3240</v>
      </c>
      <c r="AI144" s="408" t="s">
        <v>4424</v>
      </c>
      <c r="AM144" s="408" t="s">
        <v>4443</v>
      </c>
      <c r="AQ144" s="408" t="s">
        <v>3245</v>
      </c>
      <c r="AU144" s="408" t="s">
        <v>3260</v>
      </c>
      <c r="AY144" s="408" t="s">
        <v>4451</v>
      </c>
      <c r="BC144" s="408" t="s">
        <v>3242</v>
      </c>
      <c r="BG144" s="408" t="s">
        <v>4451</v>
      </c>
      <c r="BK144" s="408" t="s">
        <v>1693</v>
      </c>
      <c r="BO144" s="408" t="s">
        <v>4424</v>
      </c>
      <c r="BS144" s="408" t="s">
        <v>4452</v>
      </c>
      <c r="BW144" s="408" t="s">
        <v>1687</v>
      </c>
      <c r="CA144" s="408" t="s">
        <v>4460</v>
      </c>
      <c r="CD144" s="1">
        <v>170</v>
      </c>
      <c r="CE144" s="56">
        <v>1</v>
      </c>
      <c r="CG144" s="408" t="s">
        <v>4441</v>
      </c>
      <c r="CJ144" s="1">
        <v>140</v>
      </c>
      <c r="CK144" s="56">
        <v>1</v>
      </c>
      <c r="CM144" s="408" t="s">
        <v>4458</v>
      </c>
      <c r="CP144" s="1">
        <v>118.10000000000001</v>
      </c>
      <c r="CQ144" s="56">
        <v>1</v>
      </c>
      <c r="CS144" s="408" t="s">
        <v>1687</v>
      </c>
      <c r="CV144" s="1">
        <v>56</v>
      </c>
      <c r="CW144" s="56">
        <v>3</v>
      </c>
      <c r="DV144" s="398"/>
      <c r="DW144"/>
      <c r="DY144" s="236"/>
      <c r="DZ144" s="10"/>
    </row>
    <row r="145" spans="1:218" s="372" customFormat="1" ht="16.5" customHeight="1">
      <c r="A145" s="408"/>
      <c r="B145" s="403"/>
      <c r="C145" s="403"/>
      <c r="D145" s="527"/>
      <c r="E145" s="407"/>
      <c r="G145" s="409" t="s">
        <v>32</v>
      </c>
      <c r="H145" s="292" t="s">
        <v>3240</v>
      </c>
      <c r="I145"/>
      <c r="J145"/>
      <c r="K145"/>
      <c r="L145" s="525">
        <f>$AF$407</f>
        <v>3</v>
      </c>
      <c r="M145" s="422">
        <f>$E$407</f>
        <v>1351.6999999999998</v>
      </c>
      <c r="O145" s="408"/>
      <c r="P145"/>
      <c r="Q145"/>
      <c r="R145"/>
      <c r="S145" s="408"/>
      <c r="T145"/>
      <c r="U145"/>
      <c r="V145"/>
      <c r="W145" s="408"/>
      <c r="X145"/>
      <c r="Y145"/>
      <c r="Z145"/>
      <c r="AA145" s="408"/>
      <c r="AB145"/>
      <c r="AC145"/>
      <c r="AD145"/>
      <c r="AE145" s="408"/>
      <c r="AF145"/>
      <c r="AG145"/>
      <c r="AH145"/>
      <c r="AI145" s="408"/>
      <c r="AJ145"/>
      <c r="AK145"/>
      <c r="AL145"/>
      <c r="AM145" s="408"/>
      <c r="AN145"/>
      <c r="AO145"/>
      <c r="AP145"/>
      <c r="AQ145" s="408"/>
      <c r="AR145"/>
      <c r="AS145"/>
      <c r="AT145"/>
      <c r="AU145" s="408"/>
      <c r="AV145"/>
      <c r="AW145"/>
      <c r="AX145"/>
      <c r="AY145" s="408"/>
      <c r="AZ145"/>
      <c r="BA145"/>
      <c r="BB145"/>
      <c r="BC145" s="408"/>
      <c r="BD145"/>
      <c r="BE145"/>
      <c r="BF145"/>
      <c r="BG145" s="408"/>
      <c r="BH145"/>
      <c r="BI145"/>
      <c r="BJ145"/>
      <c r="BK145" s="408"/>
      <c r="BL145"/>
      <c r="BM145"/>
      <c r="BN145"/>
      <c r="BO145" s="408"/>
      <c r="BP145"/>
      <c r="BQ145"/>
      <c r="BR145"/>
      <c r="BS145" s="408"/>
      <c r="BT145"/>
      <c r="BU145"/>
      <c r="BV145"/>
      <c r="BW145" s="408"/>
      <c r="BX145"/>
      <c r="CA145" s="408"/>
      <c r="CB145" s="403"/>
      <c r="CC145" s="403"/>
      <c r="CD145" s="527"/>
      <c r="CE145" s="407"/>
      <c r="CG145" s="408"/>
      <c r="CH145" s="403"/>
      <c r="CI145" s="403"/>
      <c r="CJ145" s="527"/>
      <c r="CK145" s="407"/>
      <c r="CM145" s="408"/>
      <c r="CN145" s="403"/>
      <c r="CO145" s="403"/>
      <c r="CP145" s="527"/>
      <c r="CQ145" s="407"/>
      <c r="CS145" s="408"/>
      <c r="CT145" s="403"/>
      <c r="CU145" s="403"/>
      <c r="CV145" s="527"/>
      <c r="CW145" s="407"/>
      <c r="DB145" s="406"/>
      <c r="DC145" s="403"/>
      <c r="DD145" s="403"/>
      <c r="DH145" s="406"/>
      <c r="DN145" s="406"/>
      <c r="DT145" s="406"/>
      <c r="DU145" s="403"/>
      <c r="DV145" s="403"/>
      <c r="DZ145" s="406"/>
      <c r="EF145" s="406"/>
      <c r="EL145" s="406"/>
      <c r="ER145" s="406"/>
      <c r="ES145" s="403"/>
      <c r="ET145" s="403"/>
      <c r="EX145" s="406"/>
      <c r="FD145" s="406"/>
      <c r="FE145" s="403"/>
      <c r="FF145" s="403"/>
      <c r="FJ145" s="406"/>
      <c r="FP145" s="406"/>
      <c r="FQ145" s="403"/>
      <c r="FR145" s="403"/>
      <c r="FV145" s="406"/>
      <c r="GB145" s="406"/>
      <c r="GC145" s="403"/>
      <c r="GD145" s="403"/>
      <c r="GH145" s="406"/>
      <c r="GN145" s="406"/>
      <c r="GO145" s="403"/>
      <c r="GP145" s="403"/>
      <c r="GT145" s="406"/>
      <c r="GZ145" s="406"/>
      <c r="HA145" s="403"/>
      <c r="HB145" s="403"/>
      <c r="HF145" s="406"/>
      <c r="HG145" s="403"/>
      <c r="HH145" s="403"/>
    </row>
    <row r="146" spans="1:218" ht="16.5" customHeight="1">
      <c r="A146" s="408" t="s">
        <v>1687</v>
      </c>
      <c r="D146" s="1">
        <f>'Punten per wedstrijd'!F294</f>
        <v>663.69999999999993</v>
      </c>
      <c r="E146" s="56">
        <v>2</v>
      </c>
      <c r="G146" s="409" t="s">
        <v>34</v>
      </c>
      <c r="H146" s="292" t="s">
        <v>4416</v>
      </c>
      <c r="L146" s="525">
        <f>$AF$415</f>
        <v>3</v>
      </c>
      <c r="M146" s="422">
        <f>$E$415</f>
        <v>1118.3000000000002</v>
      </c>
      <c r="O146" s="408" t="s">
        <v>4424</v>
      </c>
      <c r="S146" s="408" t="s">
        <v>4435</v>
      </c>
      <c r="W146" s="408" t="s">
        <v>4424</v>
      </c>
      <c r="AA146" s="408" t="s">
        <v>3245</v>
      </c>
      <c r="AE146" s="408" t="s">
        <v>3245</v>
      </c>
      <c r="AI146" s="408" t="s">
        <v>3245</v>
      </c>
      <c r="AM146" s="408" t="s">
        <v>4416</v>
      </c>
      <c r="AQ146" s="408" t="s">
        <v>4443</v>
      </c>
      <c r="AU146" s="408" t="s">
        <v>3243</v>
      </c>
      <c r="AY146" s="408" t="s">
        <v>3246</v>
      </c>
      <c r="BC146" s="408" t="s">
        <v>4451</v>
      </c>
      <c r="BG146" s="408" t="s">
        <v>4452</v>
      </c>
      <c r="BK146" s="408" t="s">
        <v>2123</v>
      </c>
      <c r="BO146" s="408" t="s">
        <v>3246</v>
      </c>
      <c r="BS146" s="408" t="s">
        <v>4451</v>
      </c>
      <c r="BW146" s="408" t="s">
        <v>4460</v>
      </c>
      <c r="CA146" s="408" t="s">
        <v>2123</v>
      </c>
      <c r="CD146" s="1">
        <v>331.99999999999994</v>
      </c>
      <c r="CE146" s="56">
        <v>2</v>
      </c>
      <c r="CG146" s="408" t="s">
        <v>1693</v>
      </c>
      <c r="CJ146" s="1">
        <v>285.7</v>
      </c>
      <c r="CK146" s="56">
        <v>3</v>
      </c>
      <c r="CM146" s="408" t="s">
        <v>4449</v>
      </c>
      <c r="CP146" s="1">
        <v>134.5</v>
      </c>
      <c r="CQ146" s="56">
        <v>2</v>
      </c>
      <c r="CS146" s="408" t="s">
        <v>4460</v>
      </c>
      <c r="CV146" s="1">
        <v>100</v>
      </c>
      <c r="CW146" s="56">
        <v>3</v>
      </c>
      <c r="DB146" s="410"/>
      <c r="DE146" s="228"/>
      <c r="DF146" s="56"/>
      <c r="DH146" s="410"/>
      <c r="DK146" s="228"/>
      <c r="DL146" s="56"/>
      <c r="DN146" s="410"/>
      <c r="DQ146" s="228"/>
      <c r="DR146" s="56"/>
      <c r="DT146" s="410"/>
      <c r="DW146" s="228"/>
      <c r="DX146" s="56"/>
      <c r="DZ146" s="410"/>
      <c r="EC146" s="228"/>
      <c r="ED146" s="56"/>
      <c r="EF146" s="410"/>
      <c r="EI146" s="228"/>
      <c r="EJ146" s="56"/>
      <c r="EL146" s="410"/>
      <c r="EO146" s="228"/>
      <c r="EP146" s="56"/>
      <c r="ER146" s="410"/>
      <c r="EU146" s="228"/>
      <c r="EV146" s="56"/>
      <c r="EX146" s="410"/>
      <c r="FA146" s="228"/>
      <c r="FB146" s="56"/>
      <c r="FD146" s="410"/>
      <c r="FG146" s="228"/>
      <c r="FH146" s="56"/>
      <c r="FJ146" s="410"/>
      <c r="FM146" s="228"/>
      <c r="FN146" s="56"/>
      <c r="FP146" s="410"/>
      <c r="FS146" s="228"/>
      <c r="FT146" s="56"/>
      <c r="FV146" s="410"/>
      <c r="FY146" s="228"/>
      <c r="FZ146" s="56"/>
      <c r="GB146" s="410"/>
      <c r="GE146" s="228"/>
      <c r="GF146" s="56"/>
      <c r="GH146" s="410"/>
      <c r="GK146" s="228"/>
      <c r="GL146" s="56"/>
      <c r="GN146" s="410"/>
      <c r="GQ146" s="228"/>
      <c r="GR146" s="56"/>
      <c r="GT146" s="410"/>
      <c r="GW146" s="228"/>
      <c r="GX146" s="56"/>
      <c r="GZ146" s="410"/>
      <c r="HC146" s="228"/>
      <c r="HD146" s="56"/>
      <c r="HF146" s="383"/>
      <c r="HI146" s="228"/>
      <c r="HJ146" s="56"/>
    </row>
    <row r="147" spans="1:218" ht="16.5" customHeight="1">
      <c r="A147" s="408" t="s">
        <v>4416</v>
      </c>
      <c r="D147" s="1">
        <f>'Punten per wedstrijd'!F253</f>
        <v>644.4000000000002</v>
      </c>
      <c r="E147" s="56">
        <v>1</v>
      </c>
      <c r="G147" s="409" t="s">
        <v>36</v>
      </c>
      <c r="H147" s="292" t="s">
        <v>4443</v>
      </c>
      <c r="L147" s="525">
        <f>$AF$405</f>
        <v>3</v>
      </c>
      <c r="M147" s="422">
        <f>$E$405</f>
        <v>1013.4</v>
      </c>
      <c r="O147" s="408" t="s">
        <v>3245</v>
      </c>
      <c r="S147" s="408" t="s">
        <v>4460</v>
      </c>
      <c r="W147" s="408" t="s">
        <v>3243</v>
      </c>
      <c r="AA147" s="408" t="s">
        <v>4451</v>
      </c>
      <c r="AE147" s="408" t="s">
        <v>3243</v>
      </c>
      <c r="AI147" s="408" t="s">
        <v>2123</v>
      </c>
      <c r="AM147" s="408" t="s">
        <v>3260</v>
      </c>
      <c r="AQ147" s="408" t="s">
        <v>3240</v>
      </c>
      <c r="AU147" s="408" t="s">
        <v>1687</v>
      </c>
      <c r="AY147" s="408" t="s">
        <v>4423</v>
      </c>
      <c r="BC147" s="408" t="s">
        <v>4452</v>
      </c>
      <c r="BG147" s="408" t="s">
        <v>3243</v>
      </c>
      <c r="BK147" s="408" t="s">
        <v>4452</v>
      </c>
      <c r="BO147" s="408" t="s">
        <v>3240</v>
      </c>
      <c r="BS147" s="408" t="s">
        <v>3260</v>
      </c>
      <c r="BW147" s="408" t="s">
        <v>2123</v>
      </c>
      <c r="CA147" s="408" t="s">
        <v>3260</v>
      </c>
      <c r="CD147" s="1">
        <v>294.2</v>
      </c>
      <c r="CE147" s="56">
        <v>1</v>
      </c>
      <c r="CG147" s="408" t="s">
        <v>4443</v>
      </c>
      <c r="CJ147" s="1">
        <v>219.2</v>
      </c>
      <c r="CK147" s="56">
        <v>0</v>
      </c>
      <c r="CM147" s="408" t="s">
        <v>4424</v>
      </c>
      <c r="CP147" s="1">
        <v>126.3</v>
      </c>
      <c r="CQ147" s="56">
        <v>1</v>
      </c>
      <c r="CS147" s="408" t="s">
        <v>4452</v>
      </c>
      <c r="CV147" s="1">
        <v>59.4</v>
      </c>
      <c r="CW147" s="56">
        <v>0</v>
      </c>
      <c r="DB147" s="410"/>
      <c r="DE147" s="228"/>
      <c r="DF147" s="56"/>
      <c r="DH147" s="410"/>
      <c r="DK147" s="228"/>
      <c r="DL147" s="56"/>
      <c r="DN147" s="410"/>
      <c r="DQ147" s="228"/>
      <c r="DR147" s="56"/>
      <c r="DT147" s="410"/>
      <c r="DW147" s="228"/>
      <c r="DX147" s="56"/>
      <c r="DZ147" s="410"/>
      <c r="EC147" s="228"/>
      <c r="ED147" s="56"/>
      <c r="EF147" s="410"/>
      <c r="EI147" s="228"/>
      <c r="EJ147" s="56"/>
      <c r="EL147" s="410"/>
      <c r="EO147" s="228"/>
      <c r="EP147" s="56"/>
      <c r="ER147" s="410"/>
      <c r="EU147" s="228"/>
      <c r="EV147" s="56"/>
      <c r="EX147" s="410"/>
      <c r="FA147" s="228"/>
      <c r="FB147" s="56"/>
      <c r="FD147" s="410"/>
      <c r="FG147" s="228"/>
      <c r="FH147" s="56"/>
      <c r="FJ147" s="410"/>
      <c r="FM147" s="228"/>
      <c r="FN147" s="56"/>
      <c r="FP147" s="410"/>
      <c r="FS147" s="228"/>
      <c r="FT147" s="56"/>
      <c r="FV147" s="410"/>
      <c r="FY147" s="228"/>
      <c r="FZ147" s="56"/>
      <c r="GB147" s="410"/>
      <c r="GE147" s="228"/>
      <c r="GF147" s="56"/>
      <c r="GH147" s="410"/>
      <c r="GK147" s="228"/>
      <c r="GL147" s="56"/>
      <c r="GN147" s="410"/>
      <c r="GQ147" s="228"/>
      <c r="GR147" s="56"/>
      <c r="GT147" s="410"/>
      <c r="GW147" s="228"/>
      <c r="GX147" s="56"/>
      <c r="GZ147" s="410"/>
      <c r="HC147" s="228"/>
      <c r="HD147" s="56"/>
      <c r="HF147" s="383"/>
      <c r="HI147" s="228"/>
      <c r="HJ147" s="56"/>
    </row>
    <row r="148" spans="1:218" ht="16.5" customHeight="1">
      <c r="A148" s="408"/>
      <c r="D148" s="1"/>
      <c r="E148" s="56"/>
      <c r="G148" s="409" t="s">
        <v>38</v>
      </c>
      <c r="H148" s="292" t="s">
        <v>3246</v>
      </c>
      <c r="L148" s="525">
        <f>$AF$414</f>
        <v>3</v>
      </c>
      <c r="M148" s="422">
        <f>$E$414</f>
        <v>473.10000000000008</v>
      </c>
      <c r="O148" s="408"/>
      <c r="S148" s="408"/>
      <c r="W148" s="408"/>
      <c r="AA148" s="408"/>
      <c r="AE148" s="408"/>
      <c r="AI148" s="408"/>
      <c r="AM148" s="408"/>
      <c r="AQ148" s="408"/>
      <c r="AU148" s="408"/>
      <c r="AY148" s="408"/>
      <c r="BC148" s="408"/>
      <c r="BG148" s="408"/>
      <c r="BK148" s="408"/>
      <c r="BO148" s="408"/>
      <c r="BS148" s="408"/>
      <c r="BW148" s="408"/>
      <c r="CA148" s="408"/>
      <c r="CD148" s="1"/>
      <c r="CE148" s="56"/>
      <c r="CG148" s="408"/>
      <c r="CJ148" s="1"/>
      <c r="CK148" s="56"/>
      <c r="CM148" s="408"/>
      <c r="CP148" s="1"/>
      <c r="CQ148" s="56"/>
      <c r="CS148" s="408"/>
      <c r="CV148" s="1"/>
      <c r="CW148" s="56"/>
      <c r="DB148" s="410"/>
      <c r="DE148" s="228"/>
      <c r="DF148" s="56"/>
      <c r="DH148" s="410"/>
      <c r="DK148" s="228"/>
      <c r="DL148" s="56"/>
      <c r="DN148" s="410"/>
      <c r="DQ148" s="228"/>
      <c r="DR148" s="56"/>
      <c r="DT148" s="410"/>
      <c r="DW148" s="228"/>
      <c r="DX148" s="56"/>
      <c r="DZ148" s="410"/>
      <c r="EC148" s="228"/>
      <c r="ED148" s="56"/>
      <c r="EF148" s="410"/>
      <c r="EI148" s="228"/>
      <c r="EJ148" s="56"/>
      <c r="EL148" s="410"/>
      <c r="EO148" s="228"/>
      <c r="EP148" s="56"/>
      <c r="ER148" s="410"/>
      <c r="EU148" s="228"/>
      <c r="EV148" s="56"/>
      <c r="EX148" s="410"/>
      <c r="FA148" s="228"/>
      <c r="FB148" s="56"/>
      <c r="FD148" s="410"/>
      <c r="FG148" s="228"/>
      <c r="FH148" s="56"/>
      <c r="FJ148" s="410"/>
      <c r="FM148" s="228"/>
      <c r="FN148" s="56"/>
      <c r="FP148" s="410"/>
      <c r="FS148" s="228"/>
      <c r="FT148" s="56"/>
      <c r="FV148" s="410"/>
      <c r="FY148" s="228"/>
      <c r="FZ148" s="56"/>
      <c r="GB148" s="410"/>
      <c r="GE148" s="228"/>
      <c r="GF148" s="56"/>
      <c r="GH148" s="410"/>
      <c r="GK148" s="228"/>
      <c r="GL148" s="56"/>
      <c r="GN148" s="410"/>
      <c r="GQ148" s="228"/>
      <c r="GR148" s="56"/>
      <c r="GT148" s="410"/>
      <c r="GW148" s="228"/>
      <c r="GX148" s="56"/>
      <c r="GZ148" s="410"/>
      <c r="HC148" s="228"/>
      <c r="HD148" s="56"/>
      <c r="HF148" s="383"/>
      <c r="HI148" s="228"/>
      <c r="HJ148" s="56"/>
    </row>
    <row r="149" spans="1:218" ht="16.5" customHeight="1">
      <c r="A149" s="408" t="s">
        <v>4435</v>
      </c>
      <c r="D149" s="1">
        <f>'Punten per wedstrijd'!F313</f>
        <v>680.5</v>
      </c>
      <c r="E149" s="56">
        <v>2</v>
      </c>
      <c r="G149" s="409"/>
      <c r="H149" s="292"/>
      <c r="L149" s="525"/>
      <c r="M149" s="422"/>
      <c r="O149" s="408" t="s">
        <v>4451</v>
      </c>
      <c r="S149" s="408" t="s">
        <v>1693</v>
      </c>
      <c r="W149" s="408" t="s">
        <v>3242</v>
      </c>
      <c r="AA149" s="408" t="s">
        <v>4460</v>
      </c>
      <c r="AE149" s="408" t="s">
        <v>4423</v>
      </c>
      <c r="AI149" s="408" t="s">
        <v>4443</v>
      </c>
      <c r="AM149" s="408" t="s">
        <v>3242</v>
      </c>
      <c r="AQ149" s="408" t="s">
        <v>4459</v>
      </c>
      <c r="AU149" s="408" t="s">
        <v>2123</v>
      </c>
      <c r="AY149" s="408" t="s">
        <v>3260</v>
      </c>
      <c r="BC149" s="408" t="s">
        <v>1687</v>
      </c>
      <c r="BG149" s="408" t="s">
        <v>1693</v>
      </c>
      <c r="BK149" s="408" t="s">
        <v>4441</v>
      </c>
      <c r="BO149" s="408" t="s">
        <v>4452</v>
      </c>
      <c r="BS149" s="408" t="s">
        <v>4416</v>
      </c>
      <c r="BW149" s="408" t="s">
        <v>4459</v>
      </c>
      <c r="CA149" s="408" t="s">
        <v>3242</v>
      </c>
      <c r="CD149" s="1">
        <v>203.79999999999998</v>
      </c>
      <c r="CE149" s="56">
        <v>1</v>
      </c>
      <c r="CG149" s="408" t="s">
        <v>3246</v>
      </c>
      <c r="CJ149" s="1">
        <v>115.60000000000001</v>
      </c>
      <c r="CK149" s="56">
        <v>0</v>
      </c>
      <c r="CM149" s="408" t="s">
        <v>4452</v>
      </c>
      <c r="CP149" s="1">
        <v>194.5</v>
      </c>
      <c r="CQ149" s="56">
        <v>3</v>
      </c>
      <c r="CS149" s="408" t="s">
        <v>4451</v>
      </c>
      <c r="CV149" s="1">
        <v>26</v>
      </c>
      <c r="CW149" s="56">
        <v>3</v>
      </c>
      <c r="DB149" s="410"/>
      <c r="DE149" s="228"/>
      <c r="DF149" s="56"/>
      <c r="DH149" s="410"/>
      <c r="DK149" s="228"/>
      <c r="DL149" s="56"/>
      <c r="DN149" s="410"/>
      <c r="DQ149" s="228"/>
      <c r="DR149" s="56"/>
      <c r="DT149" s="410"/>
      <c r="DW149" s="228"/>
      <c r="DX149" s="56"/>
      <c r="DZ149" s="410"/>
      <c r="EC149" s="228"/>
      <c r="ED149" s="56"/>
      <c r="EF149" s="410"/>
      <c r="EI149" s="228"/>
      <c r="EJ149" s="56"/>
      <c r="EL149" s="410"/>
      <c r="EO149" s="228"/>
      <c r="EP149" s="56"/>
      <c r="ER149" s="410"/>
      <c r="EU149" s="228"/>
      <c r="EV149" s="56"/>
      <c r="EX149" s="410"/>
      <c r="FA149" s="228"/>
      <c r="FB149" s="56"/>
      <c r="FD149" s="410"/>
      <c r="FG149" s="228"/>
      <c r="FH149" s="56"/>
      <c r="FJ149" s="410"/>
      <c r="FM149" s="228"/>
      <c r="FN149" s="56"/>
      <c r="FP149" s="410"/>
      <c r="FS149" s="228"/>
      <c r="FT149" s="56"/>
      <c r="FV149" s="410"/>
      <c r="FY149" s="228"/>
      <c r="FZ149" s="56"/>
      <c r="GB149" s="410"/>
      <c r="GE149" s="228"/>
      <c r="GF149" s="56"/>
      <c r="GH149" s="410"/>
      <c r="GK149" s="228"/>
      <c r="GL149" s="56"/>
      <c r="GN149" s="410"/>
      <c r="GQ149" s="228"/>
      <c r="GR149" s="56"/>
      <c r="GT149" s="410"/>
      <c r="GW149" s="228"/>
      <c r="GX149" s="56"/>
      <c r="GZ149" s="410"/>
      <c r="HC149" s="228"/>
      <c r="HD149" s="56"/>
      <c r="HF149" s="383"/>
      <c r="HI149" s="228"/>
      <c r="HJ149" s="56"/>
    </row>
    <row r="150" spans="1:218" ht="16.5" customHeight="1">
      <c r="A150" s="408" t="s">
        <v>1693</v>
      </c>
      <c r="D150" s="1">
        <f>'Punten per wedstrijd'!F190</f>
        <v>605.29999999999995</v>
      </c>
      <c r="E150" s="56">
        <v>1</v>
      </c>
      <c r="G150" s="409"/>
      <c r="H150" s="292"/>
      <c r="K150" s="417"/>
      <c r="L150" s="524">
        <f>SUM(L128:L148)</f>
        <v>150</v>
      </c>
      <c r="M150" s="523">
        <f>SUM(M128:M148)</f>
        <v>24618.6</v>
      </c>
      <c r="O150" s="408" t="s">
        <v>4449</v>
      </c>
      <c r="S150" s="408" t="s">
        <v>3260</v>
      </c>
      <c r="W150" s="408" t="s">
        <v>4459</v>
      </c>
      <c r="AA150" s="408" t="s">
        <v>3246</v>
      </c>
      <c r="AE150" s="408" t="s">
        <v>4452</v>
      </c>
      <c r="AI150" s="408" t="s">
        <v>4449</v>
      </c>
      <c r="AM150" s="408" t="s">
        <v>3246</v>
      </c>
      <c r="AQ150" s="408" t="s">
        <v>4449</v>
      </c>
      <c r="AU150" s="408" t="s">
        <v>4435</v>
      </c>
      <c r="AY150" s="408" t="s">
        <v>4458</v>
      </c>
      <c r="BC150" s="408" t="s">
        <v>4435</v>
      </c>
      <c r="BG150" s="408" t="s">
        <v>3245</v>
      </c>
      <c r="BK150" s="408" t="s">
        <v>4435</v>
      </c>
      <c r="BO150" s="408" t="s">
        <v>1687</v>
      </c>
      <c r="BS150" s="408" t="s">
        <v>4424</v>
      </c>
      <c r="BW150" s="408" t="s">
        <v>4441</v>
      </c>
      <c r="CA150" s="408" t="s">
        <v>4451</v>
      </c>
      <c r="CD150" s="1">
        <v>242.2</v>
      </c>
      <c r="CE150" s="56">
        <v>2</v>
      </c>
      <c r="CG150" s="408" t="s">
        <v>2123</v>
      </c>
      <c r="CJ150" s="1">
        <v>353.5</v>
      </c>
      <c r="CK150" s="56">
        <v>3</v>
      </c>
      <c r="CM150" s="408" t="s">
        <v>1693</v>
      </c>
      <c r="CP150" s="1">
        <v>66</v>
      </c>
      <c r="CQ150" s="56">
        <v>0</v>
      </c>
      <c r="CS150" s="408" t="s">
        <v>4423</v>
      </c>
      <c r="CV150" s="1">
        <v>17.7</v>
      </c>
      <c r="CW150" s="56">
        <v>0</v>
      </c>
      <c r="DB150" s="410"/>
      <c r="DE150" s="228"/>
      <c r="DF150" s="56"/>
      <c r="DH150" s="410"/>
      <c r="DK150" s="228"/>
      <c r="DL150" s="56"/>
      <c r="DN150" s="410"/>
      <c r="DQ150" s="228"/>
      <c r="DR150" s="56"/>
      <c r="DT150" s="410"/>
      <c r="DW150" s="228"/>
      <c r="DX150" s="56"/>
      <c r="DZ150" s="410"/>
      <c r="EC150" s="228"/>
      <c r="ED150" s="56"/>
      <c r="EF150" s="410"/>
      <c r="EI150" s="228"/>
      <c r="EJ150" s="56"/>
      <c r="EL150" s="410"/>
      <c r="EO150" s="228"/>
      <c r="EP150" s="56"/>
      <c r="ER150" s="410"/>
      <c r="EU150" s="228"/>
      <c r="EV150" s="56"/>
      <c r="EX150" s="410"/>
      <c r="FA150" s="228"/>
      <c r="FB150" s="56"/>
      <c r="FD150" s="410"/>
      <c r="FG150" s="228"/>
      <c r="FH150" s="56"/>
      <c r="FJ150" s="410"/>
      <c r="FM150" s="228"/>
      <c r="FN150" s="56"/>
      <c r="FP150" s="410"/>
      <c r="FS150" s="228"/>
      <c r="FT150" s="56"/>
      <c r="FV150" s="410"/>
      <c r="FY150" s="228"/>
      <c r="FZ150" s="56"/>
      <c r="GB150" s="410"/>
      <c r="GE150" s="228"/>
      <c r="GF150" s="56"/>
      <c r="GH150" s="410"/>
      <c r="GK150" s="228"/>
      <c r="GL150" s="56"/>
      <c r="GN150" s="410"/>
      <c r="GQ150" s="228"/>
      <c r="GR150" s="56"/>
      <c r="GT150" s="410"/>
      <c r="GW150" s="228"/>
      <c r="GX150" s="56"/>
      <c r="GZ150" s="410"/>
      <c r="HC150" s="228"/>
      <c r="HD150" s="56"/>
      <c r="HF150" s="383"/>
      <c r="HI150" s="228"/>
      <c r="HJ150" s="56"/>
    </row>
    <row r="151" spans="1:218" ht="16.5" customHeight="1">
      <c r="A151" s="408"/>
      <c r="D151" s="1"/>
      <c r="E151" s="56"/>
      <c r="G151" s="383"/>
      <c r="H151" s="292"/>
      <c r="J151" s="228"/>
      <c r="K151" s="56"/>
      <c r="M151" s="383"/>
      <c r="O151" s="408"/>
      <c r="S151" s="408"/>
      <c r="W151" s="408"/>
      <c r="AA151" s="408"/>
      <c r="AE151" s="408"/>
      <c r="AI151" s="408"/>
      <c r="AM151" s="408"/>
      <c r="AQ151" s="408"/>
      <c r="AU151" s="408"/>
      <c r="AY151" s="408"/>
      <c r="BC151" s="408"/>
      <c r="BG151" s="408"/>
      <c r="BK151" s="408"/>
      <c r="BO151" s="408"/>
      <c r="BS151" s="408"/>
      <c r="BW151" s="408"/>
      <c r="CA151" s="408"/>
      <c r="CD151" s="1"/>
      <c r="CE151" s="56"/>
      <c r="CG151" s="408"/>
      <c r="CJ151" s="1"/>
      <c r="CK151" s="56"/>
      <c r="CM151" s="408"/>
      <c r="CP151" s="1"/>
      <c r="CQ151" s="56"/>
      <c r="CS151" s="408"/>
      <c r="CV151" s="1"/>
      <c r="CW151" s="56"/>
      <c r="DB151" s="410"/>
      <c r="DE151" s="228"/>
      <c r="DF151" s="56"/>
      <c r="DH151" s="410"/>
      <c r="DK151" s="228"/>
      <c r="DL151" s="56"/>
      <c r="DN151" s="410"/>
      <c r="DQ151" s="228"/>
      <c r="DR151" s="56"/>
      <c r="DT151" s="410"/>
      <c r="DW151" s="228"/>
      <c r="DX151" s="56"/>
      <c r="DZ151" s="410"/>
      <c r="EC151" s="228"/>
      <c r="ED151" s="56"/>
      <c r="EF151" s="410"/>
      <c r="EI151" s="228"/>
      <c r="EJ151" s="56"/>
      <c r="EL151" s="410"/>
      <c r="EO151" s="228"/>
      <c r="EP151" s="56"/>
      <c r="ER151" s="410"/>
      <c r="EU151" s="228"/>
      <c r="EV151" s="56"/>
      <c r="EX151" s="410"/>
      <c r="FA151" s="228"/>
      <c r="FB151" s="56"/>
      <c r="FD151" s="410"/>
      <c r="FG151" s="228"/>
      <c r="FH151" s="56"/>
      <c r="FJ151" s="410"/>
      <c r="FM151" s="228"/>
      <c r="FN151" s="56"/>
      <c r="FP151" s="410"/>
      <c r="FS151" s="228"/>
      <c r="FT151" s="56"/>
      <c r="FV151" s="410"/>
      <c r="FY151" s="228"/>
      <c r="FZ151" s="56"/>
      <c r="GB151" s="410"/>
      <c r="GE151" s="228"/>
      <c r="GF151" s="56"/>
      <c r="GH151" s="410"/>
      <c r="GK151" s="228"/>
      <c r="GL151" s="56"/>
      <c r="GN151" s="410"/>
      <c r="GQ151" s="228"/>
      <c r="GR151" s="56"/>
      <c r="GT151" s="410"/>
      <c r="GW151" s="228"/>
      <c r="GX151" s="56"/>
      <c r="GZ151" s="410"/>
      <c r="HC151" s="228"/>
      <c r="HD151" s="56"/>
      <c r="HF151" s="383"/>
      <c r="HI151" s="228"/>
      <c r="HJ151" s="56"/>
    </row>
    <row r="152" spans="1:218" ht="16.5" customHeight="1">
      <c r="A152" s="408" t="s">
        <v>4459</v>
      </c>
      <c r="D152" s="1">
        <f>'Punten per wedstrijd'!F267</f>
        <v>591.6</v>
      </c>
      <c r="E152" s="56">
        <v>2</v>
      </c>
      <c r="G152" s="383"/>
      <c r="H152" s="292"/>
      <c r="J152" s="228"/>
      <c r="K152" s="56"/>
      <c r="M152" s="383"/>
      <c r="O152" s="408" t="s">
        <v>3240</v>
      </c>
      <c r="S152" s="408" t="s">
        <v>3243</v>
      </c>
      <c r="W152" s="408" t="s">
        <v>4452</v>
      </c>
      <c r="AA152" s="408" t="s">
        <v>4441</v>
      </c>
      <c r="AE152" s="408" t="s">
        <v>4458</v>
      </c>
      <c r="AI152" s="408" t="s">
        <v>4452</v>
      </c>
      <c r="AM152" s="408" t="s">
        <v>3243</v>
      </c>
      <c r="AQ152" s="408" t="s">
        <v>1693</v>
      </c>
      <c r="AU152" s="408" t="s">
        <v>4416</v>
      </c>
      <c r="AY152" s="408" t="s">
        <v>4435</v>
      </c>
      <c r="BC152" s="408" t="s">
        <v>4424</v>
      </c>
      <c r="BG152" s="408" t="s">
        <v>3242</v>
      </c>
      <c r="BK152" s="408" t="s">
        <v>4449</v>
      </c>
      <c r="BO152" s="408" t="s">
        <v>4423</v>
      </c>
      <c r="BS152" s="408" t="s">
        <v>3240</v>
      </c>
      <c r="BW152" s="408" t="s">
        <v>3246</v>
      </c>
      <c r="CA152" s="408" t="s">
        <v>3243</v>
      </c>
      <c r="CD152" s="1">
        <v>205</v>
      </c>
      <c r="CE152" s="56">
        <v>3</v>
      </c>
      <c r="CG152" s="408" t="s">
        <v>3260</v>
      </c>
      <c r="CJ152" s="1">
        <v>216.5</v>
      </c>
      <c r="CK152" s="56">
        <v>3</v>
      </c>
      <c r="CM152" s="408" t="s">
        <v>4423</v>
      </c>
      <c r="CP152" s="1">
        <v>122.3</v>
      </c>
      <c r="CQ152" s="56">
        <v>2</v>
      </c>
      <c r="CS152" s="408" t="s">
        <v>3260</v>
      </c>
      <c r="CV152" s="1">
        <v>95</v>
      </c>
      <c r="CW152" s="56">
        <v>3</v>
      </c>
      <c r="DB152" s="410"/>
      <c r="DE152" s="228"/>
      <c r="DF152" s="56"/>
      <c r="DH152" s="410"/>
      <c r="DK152" s="228"/>
      <c r="DL152" s="56"/>
      <c r="DN152" s="410"/>
      <c r="DQ152" s="228"/>
      <c r="DR152" s="56"/>
      <c r="DT152" s="410"/>
      <c r="DW152" s="228"/>
      <c r="DX152" s="56"/>
      <c r="DZ152" s="410"/>
      <c r="EC152" s="228"/>
      <c r="ED152" s="56"/>
      <c r="EF152" s="410"/>
      <c r="EI152" s="228"/>
      <c r="EJ152" s="56"/>
      <c r="EL152" s="410"/>
      <c r="EO152" s="228"/>
      <c r="EP152" s="56"/>
      <c r="ER152" s="410"/>
      <c r="EU152" s="228"/>
      <c r="EV152" s="56"/>
      <c r="EX152" s="410"/>
      <c r="FA152" s="228"/>
      <c r="FB152" s="56"/>
      <c r="FD152" s="410"/>
      <c r="FG152" s="228"/>
      <c r="FH152" s="56"/>
      <c r="FJ152" s="410"/>
      <c r="FM152" s="228"/>
      <c r="FN152" s="56"/>
      <c r="FP152" s="410"/>
      <c r="FS152" s="228"/>
      <c r="FT152" s="56"/>
      <c r="FV152" s="410"/>
      <c r="FY152" s="228"/>
      <c r="FZ152" s="56"/>
      <c r="GB152" s="410"/>
      <c r="GE152" s="228"/>
      <c r="GF152" s="56"/>
      <c r="GH152" s="410"/>
      <c r="GK152" s="228"/>
      <c r="GL152" s="56"/>
      <c r="GN152" s="410"/>
      <c r="GQ152" s="228"/>
      <c r="GR152" s="56"/>
      <c r="GT152" s="410"/>
      <c r="GW152" s="228"/>
      <c r="GX152" s="56"/>
      <c r="GZ152" s="410"/>
      <c r="HC152" s="228"/>
      <c r="HD152" s="56"/>
      <c r="HF152" s="383"/>
      <c r="HI152" s="228"/>
      <c r="HJ152" s="56"/>
    </row>
    <row r="153" spans="1:218" ht="16.5" customHeight="1">
      <c r="A153" s="408" t="s">
        <v>4460</v>
      </c>
      <c r="D153" s="1">
        <f>'Punten per wedstrijd'!F299</f>
        <v>515</v>
      </c>
      <c r="E153" s="56">
        <v>1</v>
      </c>
      <c r="G153" s="383"/>
      <c r="H153" s="292"/>
      <c r="J153" s="228"/>
      <c r="K153" s="56"/>
      <c r="M153" s="383"/>
      <c r="O153" s="408" t="s">
        <v>4435</v>
      </c>
      <c r="S153" s="408" t="s">
        <v>4449</v>
      </c>
      <c r="W153" s="408" t="s">
        <v>4416</v>
      </c>
      <c r="AA153" s="408" t="s">
        <v>4458</v>
      </c>
      <c r="AE153" s="408" t="s">
        <v>4443</v>
      </c>
      <c r="AI153" s="408" t="s">
        <v>4458</v>
      </c>
      <c r="AM153" s="408" t="s">
        <v>4435</v>
      </c>
      <c r="AQ153" s="408" t="s">
        <v>4458</v>
      </c>
      <c r="AU153" s="408" t="s">
        <v>3242</v>
      </c>
      <c r="AY153" s="408" t="s">
        <v>4416</v>
      </c>
      <c r="BC153" s="408" t="s">
        <v>4460</v>
      </c>
      <c r="BG153" s="408" t="s">
        <v>4458</v>
      </c>
      <c r="BK153" s="408" t="s">
        <v>3242</v>
      </c>
      <c r="BO153" s="408" t="s">
        <v>4435</v>
      </c>
      <c r="BS153" s="408" t="s">
        <v>3242</v>
      </c>
      <c r="BW153" s="408" t="s">
        <v>4451</v>
      </c>
      <c r="CA153" s="408" t="s">
        <v>3246</v>
      </c>
      <c r="CD153" s="1">
        <v>162.20000000000005</v>
      </c>
      <c r="CE153" s="56">
        <v>0</v>
      </c>
      <c r="CG153" s="408" t="s">
        <v>1687</v>
      </c>
      <c r="CJ153" s="1">
        <v>172</v>
      </c>
      <c r="CK153" s="56">
        <v>0</v>
      </c>
      <c r="CM153" s="408" t="s">
        <v>3245</v>
      </c>
      <c r="CP153" s="1">
        <v>116.10000000000001</v>
      </c>
      <c r="CQ153" s="56">
        <v>1</v>
      </c>
      <c r="CS153" s="408" t="s">
        <v>4443</v>
      </c>
      <c r="CV153" s="1">
        <v>74.8</v>
      </c>
      <c r="CW153" s="56">
        <v>0</v>
      </c>
      <c r="DB153" s="410"/>
      <c r="DE153" s="228"/>
      <c r="DF153" s="56"/>
      <c r="DH153" s="410"/>
      <c r="DK153" s="228"/>
      <c r="DL153" s="56"/>
      <c r="DN153" s="410"/>
      <c r="DQ153" s="228"/>
      <c r="DR153" s="56"/>
      <c r="DT153" s="410"/>
      <c r="DW153" s="228"/>
      <c r="DX153" s="56"/>
      <c r="DZ153" s="410"/>
      <c r="EC153" s="228"/>
      <c r="ED153" s="56"/>
      <c r="EF153" s="410"/>
      <c r="EI153" s="228"/>
      <c r="EJ153" s="56"/>
      <c r="EL153" s="410"/>
      <c r="EO153" s="228"/>
      <c r="EP153" s="56"/>
      <c r="ER153" s="410"/>
      <c r="EU153" s="228"/>
      <c r="EV153" s="56"/>
      <c r="EX153" s="410"/>
      <c r="FA153" s="228"/>
      <c r="FB153" s="56"/>
      <c r="FD153" s="410"/>
      <c r="FG153" s="228"/>
      <c r="FH153" s="56"/>
      <c r="FJ153" s="410"/>
      <c r="FM153" s="228"/>
      <c r="FN153" s="56"/>
      <c r="FP153" s="410"/>
      <c r="FS153" s="228"/>
      <c r="FT153" s="56"/>
      <c r="FV153" s="410"/>
      <c r="FY153" s="228"/>
      <c r="FZ153" s="56"/>
      <c r="GB153" s="410"/>
      <c r="GE153" s="228"/>
      <c r="GF153" s="56"/>
      <c r="GH153" s="410"/>
      <c r="GK153" s="228"/>
      <c r="GL153" s="56"/>
      <c r="GN153" s="410"/>
      <c r="GQ153" s="228"/>
      <c r="GR153" s="56"/>
      <c r="GT153" s="410"/>
      <c r="GW153" s="228"/>
      <c r="GX153" s="56"/>
      <c r="GZ153" s="410"/>
      <c r="HC153" s="228"/>
      <c r="HD153" s="56"/>
      <c r="HF153" s="383"/>
      <c r="HI153" s="228"/>
      <c r="HJ153" s="56"/>
    </row>
    <row r="154" spans="1:218" ht="16.5" customHeight="1">
      <c r="A154" s="408"/>
      <c r="D154" s="1"/>
      <c r="E154" s="56"/>
      <c r="G154" s="383"/>
      <c r="H154" s="292"/>
      <c r="J154" s="228"/>
      <c r="K154" s="56"/>
      <c r="M154" s="383"/>
      <c r="O154" s="408"/>
      <c r="S154" s="408"/>
      <c r="W154" s="408"/>
      <c r="AA154" s="408"/>
      <c r="AE154" s="408"/>
      <c r="AI154" s="408"/>
      <c r="AM154" s="408"/>
      <c r="AQ154" s="408"/>
      <c r="AU154" s="408"/>
      <c r="AY154" s="408"/>
      <c r="BC154" s="408"/>
      <c r="BG154" s="408"/>
      <c r="BK154" s="408"/>
      <c r="BO154" s="408"/>
      <c r="BS154" s="408"/>
      <c r="BW154" s="408"/>
      <c r="CA154" s="408"/>
      <c r="CD154" s="1"/>
      <c r="CE154" s="56"/>
      <c r="CG154" s="408"/>
      <c r="CJ154" s="1"/>
      <c r="CK154" s="56"/>
      <c r="CM154" s="408"/>
      <c r="CP154" s="1"/>
      <c r="CQ154" s="56"/>
      <c r="CS154" s="408"/>
      <c r="CV154" s="1"/>
      <c r="CW154" s="56"/>
      <c r="DB154" s="410"/>
      <c r="DE154" s="228"/>
      <c r="DF154" s="56"/>
      <c r="DH154" s="410"/>
      <c r="DK154" s="228"/>
      <c r="DL154" s="56"/>
      <c r="DN154" s="410"/>
      <c r="DQ154" s="228"/>
      <c r="DR154" s="56"/>
      <c r="DT154" s="410"/>
      <c r="DW154" s="228"/>
      <c r="DX154" s="56"/>
      <c r="DZ154" s="410"/>
      <c r="EC154" s="228"/>
      <c r="ED154" s="56"/>
      <c r="EF154" s="410"/>
      <c r="EI154" s="228"/>
      <c r="EJ154" s="56"/>
      <c r="EL154" s="410"/>
      <c r="EO154" s="228"/>
      <c r="EP154" s="56"/>
      <c r="ER154" s="410"/>
      <c r="EU154" s="228"/>
      <c r="EV154" s="56"/>
      <c r="EX154" s="410"/>
      <c r="FA154" s="228"/>
      <c r="FB154" s="56"/>
      <c r="FD154" s="410"/>
      <c r="FG154" s="228"/>
      <c r="FH154" s="56"/>
      <c r="FJ154" s="410"/>
      <c r="FM154" s="228"/>
      <c r="FN154" s="56"/>
      <c r="FP154" s="410"/>
      <c r="FS154" s="228"/>
      <c r="FT154" s="56"/>
      <c r="FV154" s="410"/>
      <c r="FY154" s="228"/>
      <c r="FZ154" s="56"/>
      <c r="GB154" s="410"/>
      <c r="GE154" s="228"/>
      <c r="GF154" s="56"/>
      <c r="GH154" s="410"/>
      <c r="GK154" s="228"/>
      <c r="GL154" s="56"/>
      <c r="GN154" s="410"/>
      <c r="GQ154" s="228"/>
      <c r="GR154" s="56"/>
      <c r="GT154" s="410"/>
      <c r="GW154" s="228"/>
      <c r="GX154" s="56"/>
      <c r="GZ154" s="410"/>
      <c r="HC154" s="228"/>
      <c r="HD154" s="56"/>
      <c r="HF154" s="383"/>
      <c r="HI154" s="228"/>
      <c r="HJ154" s="56"/>
    </row>
    <row r="155" spans="1:218" ht="16.5" customHeight="1">
      <c r="A155" s="408" t="s">
        <v>3240</v>
      </c>
      <c r="D155" s="1">
        <f>'Punten per wedstrijd'!F197</f>
        <v>670.09999999999991</v>
      </c>
      <c r="E155" s="56">
        <v>1</v>
      </c>
      <c r="G155" s="383"/>
      <c r="H155" s="292"/>
      <c r="J155" s="228"/>
      <c r="K155" s="56"/>
      <c r="M155" s="383"/>
      <c r="O155" s="408" t="s">
        <v>3246</v>
      </c>
      <c r="S155" s="408" t="s">
        <v>4459</v>
      </c>
      <c r="W155" s="408" t="s">
        <v>3245</v>
      </c>
      <c r="AA155" s="408" t="s">
        <v>4435</v>
      </c>
      <c r="AE155" s="408" t="s">
        <v>4424</v>
      </c>
      <c r="AI155" s="408" t="s">
        <v>1687</v>
      </c>
      <c r="AM155" s="408" t="s">
        <v>4423</v>
      </c>
      <c r="AQ155" s="408" t="s">
        <v>4435</v>
      </c>
      <c r="AU155" s="408" t="s">
        <v>4449</v>
      </c>
      <c r="AY155" s="408" t="s">
        <v>4460</v>
      </c>
      <c r="BC155" s="408" t="s">
        <v>2123</v>
      </c>
      <c r="BG155" s="408" t="s">
        <v>4460</v>
      </c>
      <c r="BK155" s="408" t="s">
        <v>4458</v>
      </c>
      <c r="BO155" s="408" t="s">
        <v>4416</v>
      </c>
      <c r="BS155" s="408" t="s">
        <v>3245</v>
      </c>
      <c r="BW155" s="408" t="s">
        <v>3242</v>
      </c>
      <c r="CA155" s="408" t="s">
        <v>4449</v>
      </c>
      <c r="CD155" s="1">
        <v>263.60000000000002</v>
      </c>
      <c r="CE155" s="56">
        <v>1</v>
      </c>
      <c r="CG155" s="408" t="s">
        <v>4459</v>
      </c>
      <c r="CJ155" s="1">
        <v>266.8</v>
      </c>
      <c r="CK155" s="56">
        <v>2</v>
      </c>
      <c r="CM155" s="408" t="s">
        <v>4443</v>
      </c>
      <c r="CP155" s="1">
        <v>46.199999999999996</v>
      </c>
      <c r="CQ155" s="56">
        <v>0</v>
      </c>
      <c r="CS155" s="408" t="s">
        <v>1693</v>
      </c>
      <c r="CV155" s="1">
        <v>30.8</v>
      </c>
      <c r="CW155" s="56">
        <v>3</v>
      </c>
      <c r="DB155" s="410"/>
      <c r="DE155" s="228"/>
      <c r="DF155" s="56"/>
      <c r="DH155" s="410"/>
      <c r="DK155" s="228"/>
      <c r="DL155" s="56"/>
      <c r="DN155" s="410"/>
      <c r="DQ155" s="228"/>
      <c r="DR155" s="56"/>
      <c r="DT155" s="410"/>
      <c r="DW155" s="228"/>
      <c r="DX155" s="56"/>
      <c r="DZ155" s="410"/>
      <c r="EC155" s="228"/>
      <c r="ED155" s="56"/>
      <c r="EF155" s="410"/>
      <c r="EI155" s="228"/>
      <c r="EJ155" s="56"/>
      <c r="EL155" s="410"/>
      <c r="EO155" s="228"/>
      <c r="EP155" s="56"/>
      <c r="ER155" s="410"/>
      <c r="EU155" s="228"/>
      <c r="EV155" s="56"/>
      <c r="EX155" s="410"/>
      <c r="FA155" s="228"/>
      <c r="FB155" s="56"/>
      <c r="FD155" s="410"/>
      <c r="FG155" s="228"/>
      <c r="FH155" s="56"/>
      <c r="FJ155" s="410"/>
      <c r="FM155" s="228"/>
      <c r="FN155" s="56"/>
      <c r="FP155" s="410"/>
      <c r="FS155" s="228"/>
      <c r="FT155" s="56"/>
      <c r="FV155" s="410"/>
      <c r="FY155" s="228"/>
      <c r="FZ155" s="56"/>
      <c r="GB155" s="410"/>
      <c r="GE155" s="228"/>
      <c r="GF155" s="56"/>
      <c r="GH155" s="410"/>
      <c r="GK155" s="228"/>
      <c r="GL155" s="56"/>
      <c r="GN155" s="410"/>
      <c r="GQ155" s="228"/>
      <c r="GR155" s="56"/>
      <c r="GT155" s="410"/>
      <c r="GW155" s="228"/>
      <c r="GX155" s="56"/>
      <c r="GZ155" s="410"/>
      <c r="HC155" s="228"/>
      <c r="HD155" s="56"/>
      <c r="HF155" s="383"/>
      <c r="HI155" s="228"/>
      <c r="HJ155" s="56"/>
    </row>
    <row r="156" spans="1:218" ht="16.5" customHeight="1">
      <c r="A156" s="408" t="s">
        <v>4424</v>
      </c>
      <c r="D156" s="1">
        <f>'Punten per wedstrijd'!F259</f>
        <v>703.4</v>
      </c>
      <c r="E156" s="56">
        <v>2</v>
      </c>
      <c r="G156" s="383"/>
      <c r="H156" s="292"/>
      <c r="J156" s="228"/>
      <c r="K156" s="56"/>
      <c r="M156" s="383"/>
      <c r="O156" s="408" t="s">
        <v>4452</v>
      </c>
      <c r="S156" s="408" t="s">
        <v>3246</v>
      </c>
      <c r="W156" s="408" t="s">
        <v>4435</v>
      </c>
      <c r="AA156" s="408" t="s">
        <v>3260</v>
      </c>
      <c r="AE156" s="408" t="s">
        <v>1687</v>
      </c>
      <c r="AI156" s="408" t="s">
        <v>3240</v>
      </c>
      <c r="AM156" s="408" t="s">
        <v>1693</v>
      </c>
      <c r="AQ156" s="408" t="s">
        <v>3242</v>
      </c>
      <c r="AU156" s="408" t="s">
        <v>1693</v>
      </c>
      <c r="AY156" s="408" t="s">
        <v>4449</v>
      </c>
      <c r="BC156" s="408" t="s">
        <v>4441</v>
      </c>
      <c r="BG156" s="408" t="s">
        <v>3240</v>
      </c>
      <c r="BK156" s="408" t="s">
        <v>4416</v>
      </c>
      <c r="BO156" s="408" t="s">
        <v>4449</v>
      </c>
      <c r="BS156" s="408" t="s">
        <v>3246</v>
      </c>
      <c r="BW156" s="408" t="s">
        <v>3245</v>
      </c>
      <c r="CA156" s="408" t="s">
        <v>4458</v>
      </c>
      <c r="CD156" s="1">
        <v>298.8</v>
      </c>
      <c r="CE156" s="56">
        <v>2</v>
      </c>
      <c r="CG156" s="408" t="s">
        <v>4452</v>
      </c>
      <c r="CJ156" s="1">
        <v>223.3</v>
      </c>
      <c r="CK156" s="56">
        <v>1</v>
      </c>
      <c r="CM156" s="408" t="s">
        <v>4460</v>
      </c>
      <c r="CP156" s="1">
        <v>196.8</v>
      </c>
      <c r="CQ156" s="56">
        <v>3</v>
      </c>
      <c r="CS156" s="408" t="s">
        <v>4459</v>
      </c>
      <c r="CV156" s="1">
        <v>0</v>
      </c>
      <c r="CW156" s="56">
        <v>0</v>
      </c>
      <c r="DB156" s="410"/>
      <c r="DE156" s="228"/>
      <c r="DF156" s="56"/>
      <c r="DH156" s="410"/>
      <c r="DK156" s="228"/>
      <c r="DL156" s="56"/>
      <c r="DN156" s="410"/>
      <c r="DQ156" s="228"/>
      <c r="DR156" s="56"/>
      <c r="DT156" s="410"/>
      <c r="DW156" s="228"/>
      <c r="DX156" s="56"/>
      <c r="DZ156" s="410"/>
      <c r="EC156" s="228"/>
      <c r="ED156" s="56"/>
      <c r="EF156" s="410"/>
      <c r="EI156" s="228"/>
      <c r="EJ156" s="56"/>
      <c r="EL156" s="410"/>
      <c r="EO156" s="228"/>
      <c r="EP156" s="56"/>
      <c r="ER156" s="410"/>
      <c r="EU156" s="228"/>
      <c r="EV156" s="56"/>
      <c r="EX156" s="410"/>
      <c r="FA156" s="228"/>
      <c r="FB156" s="56"/>
      <c r="FD156" s="410"/>
      <c r="FG156" s="228"/>
      <c r="FH156" s="56"/>
      <c r="FJ156" s="410"/>
      <c r="FM156" s="228"/>
      <c r="FN156" s="56"/>
      <c r="FP156" s="410"/>
      <c r="FS156" s="228"/>
      <c r="FT156" s="56"/>
      <c r="FV156" s="410"/>
      <c r="FY156" s="228"/>
      <c r="FZ156" s="56"/>
      <c r="GB156" s="410"/>
      <c r="GE156" s="228"/>
      <c r="GF156" s="56"/>
      <c r="GH156" s="410"/>
      <c r="GK156" s="228"/>
      <c r="GL156" s="56"/>
      <c r="GN156" s="410"/>
      <c r="GQ156" s="228"/>
      <c r="GR156" s="56"/>
      <c r="GT156" s="410"/>
      <c r="GW156" s="228"/>
      <c r="GX156" s="56"/>
      <c r="GZ156" s="410"/>
      <c r="HC156" s="228"/>
      <c r="HD156" s="56"/>
      <c r="HF156" s="383"/>
      <c r="HI156" s="228"/>
      <c r="HJ156" s="56"/>
    </row>
    <row r="157" spans="1:218" ht="16.5" customHeight="1">
      <c r="A157" s="408"/>
      <c r="D157" s="18"/>
      <c r="E157" s="56"/>
      <c r="G157" s="383"/>
      <c r="H157" s="292"/>
      <c r="J157" s="228"/>
      <c r="K157" s="56"/>
      <c r="M157" s="383"/>
      <c r="O157" s="408"/>
      <c r="S157" s="408"/>
      <c r="W157" s="408"/>
      <c r="AA157" s="408"/>
      <c r="AE157" s="408"/>
      <c r="AI157" s="408"/>
      <c r="AM157" s="408"/>
      <c r="AQ157" s="408"/>
      <c r="AU157" s="408"/>
      <c r="AY157" s="408"/>
      <c r="BC157" s="408"/>
      <c r="BG157" s="408"/>
      <c r="BK157" s="408"/>
      <c r="BO157" s="408"/>
      <c r="BS157" s="408"/>
      <c r="BW157" s="408"/>
      <c r="CA157" s="408"/>
      <c r="CD157" s="18"/>
      <c r="CE157" s="56"/>
      <c r="CG157" s="408"/>
      <c r="CJ157" s="18"/>
      <c r="CK157" s="56"/>
      <c r="CM157" s="408"/>
      <c r="CP157" s="18"/>
      <c r="CQ157" s="56"/>
      <c r="CS157" s="408"/>
      <c r="CV157" s="18"/>
      <c r="CW157" s="56"/>
      <c r="DB157" s="410"/>
      <c r="DE157" s="228"/>
      <c r="DF157" s="56"/>
      <c r="DH157" s="410"/>
      <c r="DK157" s="228"/>
      <c r="DL157" s="56"/>
      <c r="DN157" s="410"/>
      <c r="DQ157" s="228"/>
      <c r="DR157" s="56"/>
      <c r="DT157" s="410"/>
      <c r="DW157" s="228"/>
      <c r="DX157" s="56"/>
      <c r="DZ157" s="410"/>
      <c r="EC157" s="228"/>
      <c r="ED157" s="56"/>
      <c r="EF157" s="410"/>
      <c r="EI157" s="228"/>
      <c r="EJ157" s="56"/>
      <c r="EL157" s="410"/>
      <c r="EO157" s="228"/>
      <c r="EP157" s="56"/>
      <c r="ER157" s="410"/>
      <c r="EU157" s="228"/>
      <c r="EV157" s="56"/>
      <c r="EX157" s="410"/>
      <c r="FA157" s="228"/>
      <c r="FB157" s="56"/>
      <c r="FD157" s="410"/>
      <c r="FG157" s="228"/>
      <c r="FH157" s="56"/>
      <c r="FJ157" s="410"/>
      <c r="FM157" s="228"/>
      <c r="FN157" s="56"/>
      <c r="FP157" s="410"/>
      <c r="FS157" s="228"/>
      <c r="FT157" s="56"/>
      <c r="FV157" s="410"/>
      <c r="FY157" s="228"/>
      <c r="FZ157" s="56"/>
      <c r="GB157" s="410"/>
      <c r="GE157" s="228"/>
      <c r="GF157" s="56"/>
      <c r="GH157" s="410"/>
      <c r="GK157" s="228"/>
      <c r="GL157" s="56"/>
      <c r="GN157" s="410"/>
      <c r="GQ157" s="228"/>
      <c r="GR157" s="56"/>
      <c r="GT157" s="410"/>
      <c r="GW157" s="228"/>
      <c r="GX157" s="56"/>
      <c r="GZ157" s="410"/>
      <c r="HC157" s="228"/>
      <c r="HD157" s="56"/>
      <c r="HF157" s="383"/>
      <c r="HI157" s="228"/>
      <c r="HJ157" s="56"/>
    </row>
    <row r="158" spans="1:218" ht="16.5" customHeight="1">
      <c r="A158" s="504" t="s">
        <v>2123</v>
      </c>
      <c r="D158" s="1">
        <f>'Punten per wedstrijd'!F260</f>
        <v>164.60000000000002</v>
      </c>
      <c r="E158" s="56"/>
      <c r="G158" s="383"/>
      <c r="H158" s="292"/>
      <c r="J158" s="228"/>
      <c r="K158" s="56"/>
      <c r="M158" s="383"/>
      <c r="O158" s="504" t="s">
        <v>1687</v>
      </c>
      <c r="P158" s="505"/>
      <c r="Q158" s="505"/>
      <c r="R158" s="505"/>
      <c r="S158" s="504" t="s">
        <v>4441</v>
      </c>
      <c r="T158" s="505"/>
      <c r="U158" s="505"/>
      <c r="V158" s="505"/>
      <c r="W158" s="504" t="s">
        <v>4443</v>
      </c>
      <c r="X158" s="505"/>
      <c r="Y158" s="505"/>
      <c r="Z158" s="505"/>
      <c r="AA158" s="504" t="s">
        <v>4452</v>
      </c>
      <c r="AB158" s="505"/>
      <c r="AC158" s="505"/>
      <c r="AD158" s="505"/>
      <c r="AE158" s="504" t="s">
        <v>4459</v>
      </c>
      <c r="AF158" s="505"/>
      <c r="AG158" s="505"/>
      <c r="AH158" s="505"/>
      <c r="AI158" s="504" t="s">
        <v>1693</v>
      </c>
      <c r="AJ158" s="505"/>
      <c r="AK158" s="505"/>
      <c r="AL158" s="505"/>
      <c r="AM158" s="504" t="s">
        <v>4460</v>
      </c>
      <c r="AN158" s="505"/>
      <c r="AO158" s="505"/>
      <c r="AP158" s="505"/>
      <c r="AQ158" s="504" t="s">
        <v>3260</v>
      </c>
      <c r="AR158" s="505"/>
      <c r="AS158" s="505"/>
      <c r="AT158" s="505"/>
      <c r="AU158" s="504" t="s">
        <v>3246</v>
      </c>
      <c r="AV158" s="505"/>
      <c r="AW158" s="505"/>
      <c r="AX158" s="505"/>
      <c r="AY158" s="504" t="s">
        <v>3242</v>
      </c>
      <c r="AZ158" s="505"/>
      <c r="BA158" s="505"/>
      <c r="BB158" s="505"/>
      <c r="BC158" s="504" t="s">
        <v>4416</v>
      </c>
      <c r="BD158" s="505"/>
      <c r="BE158" s="505"/>
      <c r="BF158" s="505"/>
      <c r="BG158" s="504" t="s">
        <v>4435</v>
      </c>
      <c r="BH158" s="505"/>
      <c r="BI158" s="505"/>
      <c r="BJ158" s="505"/>
      <c r="BK158" s="504" t="s">
        <v>4423</v>
      </c>
      <c r="BL158" s="505"/>
      <c r="BM158" s="505"/>
      <c r="BN158" s="505"/>
      <c r="BO158" s="504" t="s">
        <v>4458</v>
      </c>
      <c r="BP158" s="505"/>
      <c r="BQ158" s="505"/>
      <c r="BR158" s="505"/>
      <c r="BS158" s="504" t="s">
        <v>4449</v>
      </c>
      <c r="BT158" s="505"/>
      <c r="BU158" s="505"/>
      <c r="BV158" s="505"/>
      <c r="BW158" s="504" t="s">
        <v>4424</v>
      </c>
      <c r="BX158" s="505"/>
      <c r="CA158" s="504" t="s">
        <v>3240</v>
      </c>
      <c r="CD158" s="1">
        <v>304.59999999999997</v>
      </c>
      <c r="CE158" s="56"/>
      <c r="CG158" s="504" t="s">
        <v>3245</v>
      </c>
      <c r="CJ158" s="1">
        <v>227.8</v>
      </c>
      <c r="CK158" s="56"/>
      <c r="CM158" s="504" t="s">
        <v>4451</v>
      </c>
      <c r="CP158" s="1">
        <v>196.9</v>
      </c>
      <c r="CQ158" s="56"/>
      <c r="CS158" s="504" t="s">
        <v>3243</v>
      </c>
      <c r="CV158" s="1">
        <v>48</v>
      </c>
      <c r="CW158" s="56"/>
      <c r="DB158" s="410"/>
      <c r="DE158" s="228"/>
      <c r="DF158" s="56"/>
      <c r="DH158" s="410"/>
      <c r="DK158" s="228"/>
      <c r="DL158" s="56"/>
      <c r="DN158" s="410"/>
      <c r="DQ158" s="228"/>
      <c r="DR158" s="56"/>
      <c r="DT158" s="410"/>
      <c r="DW158" s="228"/>
      <c r="DX158" s="56"/>
      <c r="DZ158" s="410"/>
      <c r="EC158" s="228"/>
      <c r="ED158" s="56"/>
      <c r="EF158" s="410"/>
      <c r="EI158" s="228"/>
      <c r="EJ158" s="56"/>
      <c r="EL158" s="410"/>
      <c r="EO158" s="228"/>
      <c r="EP158" s="56"/>
      <c r="ER158" s="410"/>
      <c r="EU158" s="228"/>
      <c r="EV158" s="56"/>
      <c r="EX158" s="410"/>
      <c r="FA158" s="228"/>
      <c r="FB158" s="56"/>
      <c r="FD158" s="410"/>
      <c r="FG158" s="228"/>
      <c r="FH158" s="56"/>
      <c r="FJ158" s="410"/>
      <c r="FM158" s="228"/>
      <c r="FN158" s="56"/>
      <c r="FP158" s="410"/>
      <c r="FS158" s="228"/>
      <c r="FT158" s="56"/>
      <c r="FV158" s="410"/>
      <c r="FY158" s="228"/>
      <c r="FZ158" s="56"/>
      <c r="GB158" s="410"/>
      <c r="GE158" s="228"/>
      <c r="GF158" s="56"/>
      <c r="GH158" s="410"/>
      <c r="GK158" s="228"/>
      <c r="GL158" s="56"/>
      <c r="GN158" s="410"/>
      <c r="GQ158" s="228"/>
      <c r="GR158" s="56"/>
      <c r="GT158" s="410"/>
      <c r="GW158" s="228"/>
      <c r="GX158" s="56"/>
      <c r="GZ158" s="410"/>
      <c r="HC158" s="228"/>
      <c r="HD158" s="56"/>
      <c r="HF158" s="383"/>
      <c r="HI158" s="228"/>
      <c r="HJ158" s="56"/>
    </row>
    <row r="159" spans="1:218" ht="16.5" customHeight="1">
      <c r="A159" s="383"/>
      <c r="D159" s="228"/>
      <c r="E159" s="56"/>
      <c r="G159" s="383"/>
      <c r="J159" s="228"/>
      <c r="K159" s="56"/>
      <c r="M159" s="383"/>
      <c r="CT159" s="56"/>
      <c r="CV159" s="410"/>
      <c r="CY159" s="228"/>
      <c r="CZ159" s="56"/>
      <c r="DB159" s="410"/>
      <c r="DE159" s="228"/>
      <c r="DF159" s="56"/>
      <c r="DH159" s="410"/>
      <c r="DK159" s="228"/>
      <c r="DL159" s="56"/>
      <c r="DN159" s="410"/>
      <c r="DQ159" s="228"/>
      <c r="DR159" s="56"/>
      <c r="DT159" s="410"/>
      <c r="DW159" s="228"/>
      <c r="DX159" s="56"/>
      <c r="DZ159" s="410"/>
      <c r="EC159" s="228"/>
      <c r="ED159" s="56"/>
      <c r="EF159" s="410"/>
      <c r="EI159" s="228"/>
      <c r="EJ159" s="56"/>
      <c r="EL159" s="410"/>
      <c r="EO159" s="228"/>
      <c r="EP159" s="56"/>
      <c r="ER159" s="410"/>
      <c r="EU159" s="228"/>
      <c r="EV159" s="56"/>
      <c r="EX159" s="410"/>
      <c r="FA159" s="228"/>
      <c r="FB159" s="56"/>
      <c r="FD159" s="410"/>
      <c r="FG159" s="228"/>
      <c r="FH159" s="56"/>
      <c r="FJ159" s="410"/>
      <c r="FM159" s="228"/>
      <c r="FN159" s="56"/>
      <c r="FP159" s="410"/>
      <c r="FS159" s="228"/>
      <c r="FT159" s="56"/>
      <c r="FV159" s="410"/>
      <c r="FY159" s="228"/>
      <c r="FZ159" s="56"/>
      <c r="GB159" s="410"/>
      <c r="GE159" s="228"/>
      <c r="GF159" s="56"/>
      <c r="GH159" s="410"/>
      <c r="GK159" s="228"/>
      <c r="GL159" s="56"/>
      <c r="GN159" s="410"/>
      <c r="GQ159" s="228"/>
      <c r="GR159" s="56"/>
      <c r="GT159" s="410"/>
      <c r="GW159" s="228"/>
      <c r="GX159" s="56"/>
      <c r="GZ159" s="410"/>
      <c r="HC159" s="228"/>
      <c r="HD159" s="56"/>
      <c r="HF159" s="383"/>
      <c r="HI159" s="228"/>
      <c r="HJ159" s="56"/>
    </row>
    <row r="160" spans="1:218" ht="16.5" customHeight="1">
      <c r="A160" s="383"/>
      <c r="D160" s="228"/>
      <c r="E160" s="56"/>
      <c r="G160" s="383"/>
      <c r="J160" s="228"/>
      <c r="K160" s="56"/>
      <c r="M160" s="383"/>
      <c r="P160" s="505"/>
      <c r="Q160" s="505"/>
      <c r="R160" s="505"/>
      <c r="CS160" s="505"/>
      <c r="CT160" s="56"/>
      <c r="CV160" s="410"/>
      <c r="CY160" s="228"/>
      <c r="CZ160" s="56"/>
      <c r="DB160" s="410"/>
      <c r="DE160" s="228"/>
      <c r="DF160" s="56"/>
      <c r="DH160" s="410"/>
      <c r="DK160" s="228"/>
      <c r="DL160" s="56"/>
      <c r="DN160" s="410"/>
      <c r="DQ160" s="228"/>
      <c r="DR160" s="56"/>
      <c r="DT160" s="410"/>
      <c r="DW160" s="228"/>
      <c r="DX160" s="56"/>
      <c r="DZ160" s="410"/>
      <c r="EC160" s="228"/>
      <c r="ED160" s="56"/>
      <c r="EF160" s="410"/>
      <c r="EI160" s="228"/>
      <c r="EJ160" s="56"/>
      <c r="EL160" s="410"/>
      <c r="EO160" s="228"/>
      <c r="EP160" s="56"/>
      <c r="ER160" s="410"/>
      <c r="EU160" s="228"/>
      <c r="EV160" s="56"/>
      <c r="EX160" s="410"/>
      <c r="FA160" s="228"/>
      <c r="FB160" s="56"/>
      <c r="FD160" s="410"/>
      <c r="FG160" s="228"/>
      <c r="FH160" s="56"/>
      <c r="FJ160" s="410"/>
      <c r="FM160" s="228"/>
      <c r="FN160" s="56"/>
      <c r="FP160" s="410"/>
      <c r="FS160" s="228"/>
      <c r="FT160" s="56"/>
      <c r="FV160" s="410"/>
      <c r="FY160" s="228"/>
      <c r="FZ160" s="56"/>
      <c r="GB160" s="410"/>
      <c r="GE160" s="228"/>
      <c r="GF160" s="56"/>
      <c r="GH160" s="410"/>
      <c r="GK160" s="228"/>
      <c r="GL160" s="56"/>
      <c r="GN160" s="410"/>
      <c r="GQ160" s="228"/>
      <c r="GR160" s="56"/>
      <c r="GT160" s="410"/>
      <c r="GW160" s="228"/>
      <c r="GX160" s="56"/>
      <c r="GZ160" s="410"/>
      <c r="HC160" s="228"/>
      <c r="HD160" s="56"/>
      <c r="HF160" s="383"/>
      <c r="HI160" s="228"/>
      <c r="HJ160" s="56"/>
    </row>
    <row r="161" spans="1:218" ht="20.25" customHeight="1">
      <c r="A161" s="396" t="s">
        <v>1669</v>
      </c>
      <c r="B161" s="240"/>
      <c r="C161" s="240"/>
      <c r="D161" s="228"/>
      <c r="E161" s="56"/>
      <c r="G161" s="383"/>
      <c r="J161" s="228"/>
      <c r="K161" s="56"/>
      <c r="M161" s="383"/>
      <c r="P161" s="28"/>
      <c r="Q161" s="56"/>
      <c r="S161" s="383"/>
      <c r="V161" s="28"/>
      <c r="W161" s="56"/>
      <c r="Y161" s="409"/>
      <c r="Z161" s="421"/>
      <c r="AD161" s="412"/>
      <c r="AE161" s="422"/>
      <c r="AH161" s="410"/>
      <c r="AK161" s="28"/>
      <c r="AL161" s="56"/>
      <c r="AN161" s="410"/>
      <c r="AQ161" s="28"/>
      <c r="AR161" s="56"/>
      <c r="AT161" s="410"/>
      <c r="AW161" s="228"/>
      <c r="AX161" s="56"/>
      <c r="AZ161" s="410"/>
      <c r="BC161" s="228"/>
      <c r="BD161" s="56"/>
      <c r="BF161" s="410"/>
      <c r="BI161" s="228"/>
      <c r="BJ161" s="56"/>
      <c r="BL161" s="410"/>
      <c r="BO161" s="228"/>
      <c r="BP161" s="56"/>
      <c r="BR161" s="410"/>
      <c r="BU161" s="228"/>
      <c r="BV161" s="56"/>
      <c r="BX161" s="410"/>
      <c r="CA161" s="228"/>
      <c r="CB161" s="56"/>
      <c r="CD161" s="410"/>
      <c r="CG161" s="228"/>
      <c r="CH161" s="56"/>
      <c r="CJ161" s="410"/>
      <c r="CM161" s="228"/>
      <c r="CN161" s="56"/>
      <c r="CP161" s="410"/>
      <c r="CS161" s="228"/>
      <c r="CT161" s="56"/>
      <c r="CV161" s="410"/>
      <c r="CY161" s="228"/>
      <c r="CZ161" s="56"/>
      <c r="DB161" s="410"/>
      <c r="DE161" s="228"/>
      <c r="DF161" s="56"/>
      <c r="DH161" s="410"/>
      <c r="DK161" s="228"/>
      <c r="DL161" s="56"/>
      <c r="DN161" s="410"/>
      <c r="DQ161" s="228"/>
      <c r="DR161" s="56"/>
      <c r="DT161" s="410"/>
      <c r="DW161" s="228"/>
      <c r="DX161" s="56"/>
      <c r="DZ161" s="410"/>
      <c r="EC161" s="228"/>
      <c r="ED161" s="56"/>
      <c r="EF161" s="410"/>
      <c r="EI161" s="228"/>
      <c r="EJ161" s="56"/>
      <c r="EL161" s="410"/>
      <c r="EO161" s="228"/>
      <c r="EP161" s="56"/>
      <c r="ER161" s="410"/>
      <c r="EU161" s="228"/>
      <c r="EV161" s="56"/>
      <c r="EX161" s="410"/>
      <c r="FA161" s="228"/>
      <c r="FB161" s="56"/>
      <c r="FD161" s="410"/>
      <c r="FG161" s="228"/>
      <c r="FH161" s="56"/>
      <c r="FJ161" s="410"/>
      <c r="FM161" s="228"/>
      <c r="FN161" s="56"/>
      <c r="FP161" s="410"/>
      <c r="FS161" s="228"/>
      <c r="FT161" s="56"/>
      <c r="FV161" s="410"/>
      <c r="FY161" s="228"/>
      <c r="FZ161" s="56"/>
      <c r="GB161" s="410"/>
      <c r="GE161" s="228"/>
      <c r="GF161" s="56"/>
      <c r="GH161" s="410"/>
      <c r="GK161" s="228"/>
      <c r="GL161" s="56"/>
      <c r="GN161" s="410"/>
      <c r="GQ161" s="228"/>
      <c r="GR161" s="56"/>
      <c r="GT161" s="410"/>
      <c r="GW161" s="228"/>
      <c r="GX161" s="56"/>
      <c r="GZ161" s="410"/>
      <c r="HC161" s="228"/>
      <c r="HD161" s="56"/>
      <c r="HF161" s="383"/>
      <c r="HI161" s="228"/>
      <c r="HJ161" s="56"/>
    </row>
    <row r="162" spans="1:218" ht="16.5" customHeight="1">
      <c r="A162" s="398" t="s">
        <v>3284</v>
      </c>
      <c r="E162" s="236"/>
      <c r="F162" s="236"/>
      <c r="G162" s="236"/>
      <c r="H162" s="236"/>
      <c r="I162" s="236"/>
      <c r="J162" s="236"/>
      <c r="K162" s="236"/>
      <c r="L162" s="236"/>
      <c r="O162" s="398" t="s">
        <v>4503</v>
      </c>
      <c r="Q162" s="236"/>
      <c r="R162" s="236"/>
      <c r="S162" s="28"/>
      <c r="T162" s="237"/>
      <c r="V162" s="398"/>
      <c r="W162" s="28"/>
      <c r="X162" s="61"/>
      <c r="Y162" s="28"/>
      <c r="Z162" s="28"/>
      <c r="AA162" s="28"/>
      <c r="AB162" s="28"/>
      <c r="AC162" s="28"/>
      <c r="AE162" s="28"/>
      <c r="AF162" s="28"/>
      <c r="AI162" s="28"/>
      <c r="CA162" s="398" t="s">
        <v>3284</v>
      </c>
      <c r="DJ162" s="398"/>
      <c r="DN162" s="10"/>
      <c r="DW162"/>
    </row>
    <row r="163" spans="1:218" s="385" customFormat="1" ht="26.25" customHeight="1">
      <c r="A163" s="507" t="s">
        <v>695</v>
      </c>
      <c r="B163"/>
      <c r="C163"/>
      <c r="D163" s="405" t="s">
        <v>4502</v>
      </c>
      <c r="E163" s="515" t="s">
        <v>149</v>
      </c>
      <c r="G163" s="404" t="s">
        <v>4964</v>
      </c>
      <c r="H163" s="513"/>
      <c r="I163" s="403"/>
      <c r="J163" s="403"/>
      <c r="K163" s="403"/>
      <c r="L163" s="515" t="s">
        <v>149</v>
      </c>
      <c r="M163" s="405" t="s">
        <v>4502</v>
      </c>
      <c r="O163" s="507" t="s">
        <v>2761</v>
      </c>
      <c r="P163"/>
      <c r="Q163"/>
      <c r="R163"/>
      <c r="S163" s="507" t="s">
        <v>185</v>
      </c>
      <c r="T163"/>
      <c r="U163"/>
      <c r="V163"/>
      <c r="W163" s="507" t="s">
        <v>174</v>
      </c>
      <c r="X163"/>
      <c r="Y163"/>
      <c r="Z163"/>
      <c r="AA163" s="507" t="s">
        <v>2762</v>
      </c>
      <c r="AB163"/>
      <c r="AC163"/>
      <c r="AD163"/>
      <c r="AE163" s="507" t="s">
        <v>187</v>
      </c>
      <c r="AF163"/>
      <c r="AG163"/>
      <c r="AH163"/>
      <c r="AI163" s="507" t="s">
        <v>4500</v>
      </c>
      <c r="AJ163"/>
      <c r="AK163"/>
      <c r="AL163"/>
      <c r="AM163" s="507" t="s">
        <v>4501</v>
      </c>
      <c r="AN163"/>
      <c r="AO163"/>
      <c r="AP163"/>
      <c r="AQ163" s="507" t="s">
        <v>190</v>
      </c>
      <c r="AR163"/>
      <c r="AS163"/>
      <c r="AT163"/>
      <c r="AU163" s="507" t="s">
        <v>191</v>
      </c>
      <c r="AV163"/>
      <c r="AW163"/>
      <c r="AX163"/>
      <c r="AY163" s="507" t="s">
        <v>194</v>
      </c>
      <c r="AZ163"/>
      <c r="BA163"/>
      <c r="BB163"/>
      <c r="BC163" s="507" t="s">
        <v>192</v>
      </c>
      <c r="BD163"/>
      <c r="BE163"/>
      <c r="BF163"/>
      <c r="BG163" s="507" t="s">
        <v>193</v>
      </c>
      <c r="BH163"/>
      <c r="BI163"/>
      <c r="BJ163"/>
      <c r="BK163" s="507" t="s">
        <v>175</v>
      </c>
      <c r="BL163"/>
      <c r="BM163"/>
      <c r="BN163"/>
      <c r="BO163" s="507" t="s">
        <v>195</v>
      </c>
      <c r="BP163"/>
      <c r="BQ163"/>
      <c r="BR163"/>
      <c r="BS163" s="507" t="s">
        <v>196</v>
      </c>
      <c r="BT163"/>
      <c r="BU163"/>
      <c r="BV163"/>
      <c r="BW163" s="507" t="s">
        <v>197</v>
      </c>
      <c r="BX163"/>
      <c r="CA163" s="507" t="s">
        <v>3281</v>
      </c>
      <c r="CB163"/>
      <c r="CC163"/>
      <c r="CD163" s="405"/>
      <c r="CE163" s="515"/>
      <c r="CG163" s="507" t="s">
        <v>3282</v>
      </c>
      <c r="CH163"/>
      <c r="CI163"/>
      <c r="CJ163" s="405"/>
      <c r="CK163" s="515"/>
      <c r="CM163" s="507" t="s">
        <v>4802</v>
      </c>
      <c r="CN163"/>
      <c r="CO163"/>
      <c r="CP163" s="405"/>
      <c r="CQ163" s="515"/>
      <c r="CS163" s="507" t="s">
        <v>4499</v>
      </c>
      <c r="CT163"/>
      <c r="CU163"/>
      <c r="CV163" s="405"/>
      <c r="CW163" s="515"/>
      <c r="DB163" s="410"/>
      <c r="DE163" s="224"/>
      <c r="DF163" s="407"/>
      <c r="DH163" s="410"/>
      <c r="DK163" s="228"/>
      <c r="DL163" s="56"/>
      <c r="DN163" s="410"/>
      <c r="DQ163" s="228"/>
      <c r="DR163" s="56"/>
      <c r="DT163" s="410"/>
      <c r="DU163" s="341"/>
      <c r="DV163" s="341"/>
      <c r="DW163" s="224"/>
      <c r="DX163" s="407"/>
      <c r="DY163" s="341"/>
      <c r="DZ163" s="410"/>
      <c r="EA163" s="341"/>
      <c r="EB163" s="341"/>
      <c r="EC163" s="228"/>
      <c r="ED163" s="56"/>
      <c r="EE163" s="341"/>
      <c r="EF163" s="410"/>
      <c r="EG163" s="341"/>
      <c r="EH163" s="341"/>
      <c r="EI163" s="228"/>
      <c r="EJ163" s="56"/>
      <c r="EK163" s="341"/>
      <c r="EL163" s="410"/>
      <c r="EM163" s="341"/>
      <c r="EN163" s="341"/>
      <c r="EO163" s="228"/>
      <c r="EP163" s="56"/>
      <c r="ER163" s="410"/>
      <c r="EU163" s="224"/>
      <c r="EV163" s="407"/>
      <c r="EX163" s="410"/>
      <c r="FA163" s="228"/>
      <c r="FB163" s="56"/>
      <c r="FD163" s="410"/>
      <c r="FG163" s="224"/>
      <c r="FH163" s="407"/>
      <c r="FJ163" s="410"/>
      <c r="FM163" s="228"/>
      <c r="FN163" s="56"/>
      <c r="FP163" s="410"/>
      <c r="FS163" s="224"/>
      <c r="FT163" s="407"/>
      <c r="FV163" s="410"/>
      <c r="FY163" s="228"/>
      <c r="FZ163" s="56"/>
      <c r="GB163" s="410"/>
      <c r="GE163" s="224"/>
      <c r="GF163" s="407"/>
      <c r="GH163" s="410"/>
      <c r="GK163" s="228"/>
      <c r="GL163" s="56"/>
      <c r="GN163" s="410"/>
      <c r="GO163" s="341"/>
      <c r="GP163" s="341"/>
      <c r="GQ163" s="224"/>
      <c r="GR163" s="407"/>
      <c r="GS163" s="341"/>
      <c r="GT163" s="410"/>
      <c r="GU163" s="341"/>
      <c r="GV163" s="341"/>
      <c r="GW163" s="228"/>
      <c r="GX163" s="56"/>
      <c r="GZ163" s="410"/>
      <c r="HA163" s="341"/>
      <c r="HB163" s="341"/>
      <c r="HC163" s="224"/>
      <c r="HD163" s="407"/>
      <c r="HF163" s="383"/>
      <c r="HI163" s="224"/>
      <c r="HJ163" s="407"/>
    </row>
    <row r="164" spans="1:218" ht="16.5" customHeight="1">
      <c r="A164" s="408" t="s">
        <v>4398</v>
      </c>
      <c r="D164" s="1">
        <f>'Punten per wedstrijd'!F287</f>
        <v>477.79999999999995</v>
      </c>
      <c r="E164" s="56">
        <v>0</v>
      </c>
      <c r="G164" s="409" t="s">
        <v>0</v>
      </c>
      <c r="H164" s="408" t="s">
        <v>4421</v>
      </c>
      <c r="L164" s="525">
        <f>$AF$445</f>
        <v>12</v>
      </c>
      <c r="M164" s="422">
        <f>$E$445</f>
        <v>1738.9</v>
      </c>
      <c r="O164" s="408" t="s">
        <v>2759</v>
      </c>
      <c r="S164" s="408" t="s">
        <v>4436</v>
      </c>
      <c r="W164" s="408" t="s">
        <v>3239</v>
      </c>
      <c r="AA164" s="408" t="s">
        <v>4463</v>
      </c>
      <c r="AE164" s="408" t="s">
        <v>4433</v>
      </c>
      <c r="AI164" s="408" t="s">
        <v>4436</v>
      </c>
      <c r="AM164" s="408" t="s">
        <v>3263</v>
      </c>
      <c r="AQ164" s="408" t="s">
        <v>4461</v>
      </c>
      <c r="AU164" s="408" t="s">
        <v>3263</v>
      </c>
      <c r="AY164" s="408" t="s">
        <v>4398</v>
      </c>
      <c r="BC164" s="408" t="s">
        <v>4395</v>
      </c>
      <c r="BG164" s="408" t="s">
        <v>1697</v>
      </c>
      <c r="BK164" s="408" t="s">
        <v>4387</v>
      </c>
      <c r="BO164" s="408" t="s">
        <v>4421</v>
      </c>
      <c r="BS164" s="408" t="s">
        <v>3263</v>
      </c>
      <c r="BW164" s="408" t="s">
        <v>1694</v>
      </c>
      <c r="CA164" s="408" t="s">
        <v>4387</v>
      </c>
      <c r="CD164" s="1">
        <v>249.3</v>
      </c>
      <c r="CE164" s="56">
        <v>3</v>
      </c>
      <c r="CG164" s="408" t="s">
        <v>1697</v>
      </c>
      <c r="CJ164" s="1">
        <v>152.19999999999999</v>
      </c>
      <c r="CK164" s="56">
        <v>2</v>
      </c>
      <c r="CM164" s="408" t="s">
        <v>4463</v>
      </c>
      <c r="CP164" s="1">
        <v>246</v>
      </c>
      <c r="CQ164" s="56">
        <v>3</v>
      </c>
      <c r="CS164" s="408" t="s">
        <v>4464</v>
      </c>
      <c r="CV164" s="1">
        <v>5.5</v>
      </c>
      <c r="CW164" s="56">
        <v>0</v>
      </c>
      <c r="DB164" s="410"/>
      <c r="DE164" s="228"/>
      <c r="DF164" s="56"/>
      <c r="DH164" s="410"/>
      <c r="DK164" s="228"/>
      <c r="DL164" s="56"/>
      <c r="DN164" s="410"/>
      <c r="DQ164" s="228"/>
      <c r="DR164" s="56"/>
      <c r="DT164" s="410"/>
      <c r="DW164" s="228"/>
      <c r="DX164" s="56"/>
      <c r="DZ164" s="410"/>
      <c r="EC164" s="228"/>
      <c r="ED164" s="56"/>
      <c r="EF164" s="410"/>
      <c r="EI164" s="228"/>
      <c r="EJ164" s="56"/>
      <c r="EL164" s="410"/>
      <c r="EO164" s="228"/>
      <c r="EP164" s="56"/>
      <c r="ER164" s="410"/>
      <c r="EU164" s="228"/>
      <c r="EV164" s="56"/>
      <c r="EX164" s="410"/>
      <c r="FA164" s="228"/>
      <c r="FB164" s="56"/>
      <c r="FD164" s="410"/>
      <c r="FG164" s="228"/>
      <c r="FH164" s="56"/>
      <c r="FJ164" s="410"/>
      <c r="FM164" s="228"/>
      <c r="FN164" s="56"/>
      <c r="FP164" s="410"/>
      <c r="FS164" s="228"/>
      <c r="FT164" s="56"/>
      <c r="FV164" s="410"/>
      <c r="FY164" s="228"/>
      <c r="FZ164" s="56"/>
      <c r="GB164" s="410"/>
      <c r="GE164" s="228"/>
      <c r="GF164" s="56"/>
      <c r="GH164" s="410"/>
      <c r="GK164" s="228"/>
      <c r="GL164" s="56"/>
      <c r="GN164" s="410"/>
      <c r="GQ164" s="228"/>
      <c r="GR164" s="56"/>
      <c r="GT164" s="410"/>
      <c r="GW164" s="228"/>
      <c r="GX164" s="56"/>
      <c r="GZ164" s="410"/>
      <c r="HC164" s="228"/>
      <c r="HD164" s="56"/>
      <c r="HF164" s="383"/>
      <c r="HI164" s="228"/>
      <c r="HJ164" s="56"/>
    </row>
    <row r="165" spans="1:218" ht="16.5" customHeight="1">
      <c r="A165" s="408" t="s">
        <v>2757</v>
      </c>
      <c r="D165" s="1">
        <f>'Punten per wedstrijd'!F306</f>
        <v>605.80000000000007</v>
      </c>
      <c r="E165" s="56">
        <v>3</v>
      </c>
      <c r="G165" s="409" t="s">
        <v>2</v>
      </c>
      <c r="H165" s="408" t="s">
        <v>4463</v>
      </c>
      <c r="J165" s="228"/>
      <c r="K165" s="56"/>
      <c r="L165" s="525">
        <f>$AF$430</f>
        <v>12</v>
      </c>
      <c r="M165" s="422">
        <f>$E$430</f>
        <v>1134.4000000000001</v>
      </c>
      <c r="O165" s="408" t="s">
        <v>4463</v>
      </c>
      <c r="S165" s="408" t="s">
        <v>4403</v>
      </c>
      <c r="W165" s="408" t="s">
        <v>4433</v>
      </c>
      <c r="AA165" s="408" t="s">
        <v>4395</v>
      </c>
      <c r="AE165" s="408" t="s">
        <v>1694</v>
      </c>
      <c r="AI165" s="408" t="s">
        <v>4429</v>
      </c>
      <c r="AM165" s="408" t="s">
        <v>4410</v>
      </c>
      <c r="AQ165" s="408" t="s">
        <v>4395</v>
      </c>
      <c r="AU165" s="408" t="s">
        <v>1697</v>
      </c>
      <c r="AY165" s="408" t="s">
        <v>4463</v>
      </c>
      <c r="BC165" s="408" t="s">
        <v>1697</v>
      </c>
      <c r="BG165" s="408" t="s">
        <v>3239</v>
      </c>
      <c r="BK165" s="408" t="s">
        <v>4410</v>
      </c>
      <c r="BO165" s="408" t="s">
        <v>2757</v>
      </c>
      <c r="BS165" s="408" t="s">
        <v>4464</v>
      </c>
      <c r="BW165" s="408" t="s">
        <v>4403</v>
      </c>
      <c r="CA165" s="408" t="s">
        <v>2122</v>
      </c>
      <c r="CD165" s="1">
        <v>129.69999999999999</v>
      </c>
      <c r="CE165" s="56">
        <v>0</v>
      </c>
      <c r="CG165" s="408" t="s">
        <v>4461</v>
      </c>
      <c r="CJ165" s="1">
        <v>140</v>
      </c>
      <c r="CK165" s="56">
        <v>1</v>
      </c>
      <c r="CM165" s="408" t="s">
        <v>4419</v>
      </c>
      <c r="CP165" s="1">
        <v>117.89999999999998</v>
      </c>
      <c r="CQ165" s="56">
        <v>0</v>
      </c>
      <c r="CS165" s="408" t="s">
        <v>4463</v>
      </c>
      <c r="CV165" s="1">
        <v>120.19999999999999</v>
      </c>
      <c r="CW165" s="56">
        <v>3</v>
      </c>
      <c r="DB165" s="410"/>
      <c r="DE165" s="228"/>
      <c r="DF165" s="56"/>
      <c r="DH165" s="410"/>
      <c r="DK165" s="228"/>
      <c r="DL165" s="56"/>
      <c r="DN165" s="410"/>
      <c r="DQ165" s="228"/>
      <c r="DR165" s="56"/>
      <c r="DT165" s="410"/>
      <c r="DW165" s="228"/>
      <c r="DX165" s="56"/>
      <c r="DZ165" s="410"/>
      <c r="EC165" s="228"/>
      <c r="ED165" s="56"/>
      <c r="EF165" s="410"/>
      <c r="EI165" s="228"/>
      <c r="EJ165" s="56"/>
      <c r="EL165" s="410"/>
      <c r="EO165" s="228"/>
      <c r="EP165" s="56"/>
      <c r="ER165" s="410"/>
      <c r="EU165" s="228"/>
      <c r="EV165" s="56"/>
      <c r="EX165" s="410"/>
      <c r="FA165" s="228"/>
      <c r="FB165" s="56"/>
      <c r="FD165" s="410"/>
      <c r="FG165" s="228"/>
      <c r="FH165" s="56"/>
      <c r="FJ165" s="410"/>
      <c r="FM165" s="228"/>
      <c r="FN165" s="56"/>
      <c r="FP165" s="410"/>
      <c r="FS165" s="228"/>
      <c r="FT165" s="56"/>
      <c r="FV165" s="410"/>
      <c r="FY165" s="228"/>
      <c r="FZ165" s="56"/>
      <c r="GB165" s="410"/>
      <c r="GE165" s="228"/>
      <c r="GF165" s="56"/>
      <c r="GH165" s="410"/>
      <c r="GK165" s="228"/>
      <c r="GL165" s="56"/>
      <c r="GN165" s="410"/>
      <c r="GQ165" s="228"/>
      <c r="GR165" s="56"/>
      <c r="GT165" s="410"/>
      <c r="GW165" s="228"/>
      <c r="GX165" s="56"/>
      <c r="GZ165" s="410"/>
      <c r="HC165" s="228"/>
      <c r="HD165" s="56"/>
      <c r="HF165" s="383"/>
      <c r="HI165" s="228"/>
      <c r="HJ165" s="56"/>
    </row>
    <row r="166" spans="1:218" ht="16.5" customHeight="1">
      <c r="A166" s="408"/>
      <c r="D166" s="1"/>
      <c r="E166" s="56"/>
      <c r="G166" s="409" t="s">
        <v>3</v>
      </c>
      <c r="H166" s="408" t="s">
        <v>4419</v>
      </c>
      <c r="L166" s="525">
        <f>$AF$441</f>
        <v>11</v>
      </c>
      <c r="M166" s="422">
        <f>$E$441</f>
        <v>1321.8</v>
      </c>
      <c r="O166" s="408"/>
      <c r="S166" s="408"/>
      <c r="W166" s="408"/>
      <c r="AA166" s="408"/>
      <c r="AE166" s="408"/>
      <c r="AI166" s="408"/>
      <c r="AM166" s="408"/>
      <c r="AQ166" s="408"/>
      <c r="AU166" s="408"/>
      <c r="AY166" s="408"/>
      <c r="BC166" s="408"/>
      <c r="BG166" s="408"/>
      <c r="BK166" s="408"/>
      <c r="BO166" s="408"/>
      <c r="BS166" s="408"/>
      <c r="BW166" s="408"/>
      <c r="CA166" s="408"/>
      <c r="CD166" s="1"/>
      <c r="CE166" s="56"/>
      <c r="CG166" s="408"/>
      <c r="CJ166" s="1"/>
      <c r="CK166" s="56"/>
      <c r="CM166" s="408"/>
      <c r="CP166" s="1"/>
      <c r="CQ166" s="56"/>
      <c r="CS166" s="408"/>
      <c r="CV166" s="1"/>
      <c r="CW166" s="56"/>
      <c r="DB166" s="410"/>
      <c r="DE166" s="228"/>
      <c r="DF166" s="56"/>
      <c r="DH166" s="410"/>
      <c r="DK166" s="228"/>
      <c r="DL166" s="56"/>
      <c r="DN166" s="410"/>
      <c r="DQ166" s="228"/>
      <c r="DR166" s="56"/>
      <c r="DT166" s="410"/>
      <c r="DW166" s="228"/>
      <c r="DX166" s="56"/>
      <c r="DZ166" s="410"/>
      <c r="EC166" s="228"/>
      <c r="ED166" s="56"/>
      <c r="EF166" s="410"/>
      <c r="EI166" s="228"/>
      <c r="EJ166" s="56"/>
      <c r="EL166" s="410"/>
      <c r="EO166" s="228"/>
      <c r="EP166" s="56"/>
      <c r="ER166" s="410"/>
      <c r="EU166" s="228"/>
      <c r="EV166" s="56"/>
      <c r="EX166" s="410"/>
      <c r="FA166" s="228"/>
      <c r="FB166" s="56"/>
      <c r="FD166" s="410"/>
      <c r="FG166" s="228"/>
      <c r="FH166" s="56"/>
      <c r="FJ166" s="410"/>
      <c r="FM166" s="228"/>
      <c r="FN166" s="56"/>
      <c r="FP166" s="410"/>
      <c r="FS166" s="228"/>
      <c r="FT166" s="56"/>
      <c r="FV166" s="410"/>
      <c r="FY166" s="228"/>
      <c r="FZ166" s="56"/>
      <c r="GB166" s="410"/>
      <c r="GE166" s="228"/>
      <c r="GF166" s="56"/>
      <c r="GH166" s="410"/>
      <c r="GK166" s="228"/>
      <c r="GL166" s="56"/>
      <c r="GN166" s="410"/>
      <c r="GQ166" s="228"/>
      <c r="GR166" s="56"/>
      <c r="GT166" s="410"/>
      <c r="GW166" s="228"/>
      <c r="GX166" s="56"/>
      <c r="GZ166" s="410"/>
      <c r="HC166" s="228"/>
      <c r="HD166" s="56"/>
      <c r="HF166" s="383"/>
      <c r="HI166" s="228"/>
      <c r="HJ166" s="56"/>
    </row>
    <row r="167" spans="1:218" ht="16.5" customHeight="1">
      <c r="A167" s="408" t="s">
        <v>4433</v>
      </c>
      <c r="D167" s="1">
        <f>'Punten per wedstrijd'!F224</f>
        <v>521.49999999999989</v>
      </c>
      <c r="E167" s="56">
        <v>0</v>
      </c>
      <c r="G167" s="409" t="s">
        <v>5</v>
      </c>
      <c r="H167" s="408" t="s">
        <v>4462</v>
      </c>
      <c r="J167" s="228"/>
      <c r="K167" s="56"/>
      <c r="L167" s="525">
        <f>$AF$428</f>
        <v>10</v>
      </c>
      <c r="M167" s="422">
        <f>$E$428</f>
        <v>1574</v>
      </c>
      <c r="O167" s="408" t="s">
        <v>4429</v>
      </c>
      <c r="S167" s="408" t="s">
        <v>4398</v>
      </c>
      <c r="W167" s="408" t="s">
        <v>1694</v>
      </c>
      <c r="AA167" s="408" t="s">
        <v>4387</v>
      </c>
      <c r="AE167" s="408" t="s">
        <v>4421</v>
      </c>
      <c r="AI167" s="408" t="s">
        <v>4387</v>
      </c>
      <c r="AM167" s="408" t="s">
        <v>1694</v>
      </c>
      <c r="AQ167" s="408" t="s">
        <v>2757</v>
      </c>
      <c r="AU167" s="408" t="s">
        <v>2757</v>
      </c>
      <c r="AY167" s="408" t="s">
        <v>2759</v>
      </c>
      <c r="BC167" s="408" t="s">
        <v>4463</v>
      </c>
      <c r="BG167" s="408" t="s">
        <v>4410</v>
      </c>
      <c r="BK167" s="408" t="s">
        <v>4433</v>
      </c>
      <c r="BO167" s="408" t="s">
        <v>2122</v>
      </c>
      <c r="BS167" s="408" t="s">
        <v>4398</v>
      </c>
      <c r="BW167" s="408" t="s">
        <v>2757</v>
      </c>
      <c r="CA167" s="408" t="s">
        <v>4419</v>
      </c>
      <c r="CD167" s="1">
        <v>229.4</v>
      </c>
      <c r="CE167" s="56">
        <v>3</v>
      </c>
      <c r="CG167" s="408" t="s">
        <v>4436</v>
      </c>
      <c r="CJ167" s="1">
        <v>345</v>
      </c>
      <c r="CK167" s="56">
        <v>3</v>
      </c>
      <c r="CM167" s="408" t="s">
        <v>2122</v>
      </c>
      <c r="CP167" s="1">
        <v>98.999999999999986</v>
      </c>
      <c r="CQ167" s="56">
        <v>2</v>
      </c>
      <c r="CS167" s="408" t="s">
        <v>1697</v>
      </c>
      <c r="CV167" s="1">
        <v>45.5</v>
      </c>
      <c r="CW167" s="56">
        <v>3</v>
      </c>
      <c r="DB167" s="410"/>
      <c r="DE167" s="228"/>
      <c r="DF167" s="56"/>
      <c r="DH167" s="410"/>
      <c r="DK167" s="228"/>
      <c r="DL167" s="56"/>
      <c r="DN167" s="410"/>
      <c r="DQ167" s="228"/>
      <c r="DR167" s="56"/>
      <c r="DT167" s="410"/>
      <c r="DW167" s="228"/>
      <c r="DX167" s="56"/>
      <c r="DZ167" s="410"/>
      <c r="EC167" s="228"/>
      <c r="ED167" s="56"/>
      <c r="EF167" s="410"/>
      <c r="EI167" s="228"/>
      <c r="EJ167" s="56"/>
      <c r="EL167" s="410"/>
      <c r="EO167" s="228"/>
      <c r="EP167" s="56"/>
      <c r="ER167" s="410"/>
      <c r="EU167" s="228"/>
      <c r="EV167" s="56"/>
      <c r="EX167" s="410"/>
      <c r="FA167" s="228"/>
      <c r="FB167" s="56"/>
      <c r="FD167" s="410"/>
      <c r="FG167" s="228"/>
      <c r="FH167" s="56"/>
      <c r="FJ167" s="410"/>
      <c r="FM167" s="228"/>
      <c r="FN167" s="56"/>
      <c r="FP167" s="410"/>
      <c r="FS167" s="228"/>
      <c r="FT167" s="56"/>
      <c r="FV167" s="410"/>
      <c r="FY167" s="228"/>
      <c r="FZ167" s="56"/>
      <c r="GB167" s="410"/>
      <c r="GE167" s="228"/>
      <c r="GF167" s="56"/>
      <c r="GH167" s="410"/>
      <c r="GK167" s="228"/>
      <c r="GL167" s="56"/>
      <c r="GN167" s="410"/>
      <c r="GQ167" s="228"/>
      <c r="GR167" s="56"/>
      <c r="GT167" s="410"/>
      <c r="GW167" s="228"/>
      <c r="GX167" s="56"/>
      <c r="GZ167" s="410"/>
      <c r="HC167" s="228"/>
      <c r="HD167" s="56"/>
      <c r="HF167" s="383"/>
      <c r="HI167" s="228"/>
      <c r="HJ167" s="56"/>
    </row>
    <row r="168" spans="1:218" ht="16.5" customHeight="1">
      <c r="A168" s="408" t="s">
        <v>1697</v>
      </c>
      <c r="D168" s="1">
        <f>'Punten per wedstrijd'!F337</f>
        <v>710.5</v>
      </c>
      <c r="E168" s="56">
        <v>3</v>
      </c>
      <c r="G168" s="409" t="s">
        <v>7</v>
      </c>
      <c r="H168" s="408" t="s">
        <v>4436</v>
      </c>
      <c r="L168" s="525">
        <f>$AF$444</f>
        <v>9</v>
      </c>
      <c r="M168" s="422">
        <f>$E$444</f>
        <v>1523.3</v>
      </c>
      <c r="O168" s="408" t="s">
        <v>4387</v>
      </c>
      <c r="S168" s="408" t="s">
        <v>4464</v>
      </c>
      <c r="W168" s="408" t="s">
        <v>4395</v>
      </c>
      <c r="AA168" s="408" t="s">
        <v>4421</v>
      </c>
      <c r="AE168" s="408" t="s">
        <v>4462</v>
      </c>
      <c r="AI168" s="408" t="s">
        <v>3239</v>
      </c>
      <c r="AM168" s="408" t="s">
        <v>4387</v>
      </c>
      <c r="AQ168" s="408" t="s">
        <v>4433</v>
      </c>
      <c r="AU168" s="408" t="s">
        <v>4419</v>
      </c>
      <c r="AY168" s="408" t="s">
        <v>2122</v>
      </c>
      <c r="BC168" s="408" t="s">
        <v>4461</v>
      </c>
      <c r="BG168" s="408" t="s">
        <v>4463</v>
      </c>
      <c r="BK168" s="408" t="s">
        <v>4398</v>
      </c>
      <c r="BO168" s="408" t="s">
        <v>3239</v>
      </c>
      <c r="BS168" s="408" t="s">
        <v>4410</v>
      </c>
      <c r="BW168" s="408" t="s">
        <v>3239</v>
      </c>
      <c r="CA168" s="408" t="s">
        <v>3239</v>
      </c>
      <c r="CD168" s="1">
        <v>165.20000000000002</v>
      </c>
      <c r="CE168" s="56">
        <v>0</v>
      </c>
      <c r="CG168" s="408" t="s">
        <v>4410</v>
      </c>
      <c r="CJ168" s="1">
        <v>178.10000000000002</v>
      </c>
      <c r="CK168" s="56">
        <v>0</v>
      </c>
      <c r="CM168" s="408" t="s">
        <v>4398</v>
      </c>
      <c r="CP168" s="1">
        <v>98.699999999999989</v>
      </c>
      <c r="CQ168" s="56">
        <v>1</v>
      </c>
      <c r="CS168" s="408" t="s">
        <v>4436</v>
      </c>
      <c r="CV168" s="1">
        <v>30</v>
      </c>
      <c r="CW168" s="56">
        <v>0</v>
      </c>
      <c r="DB168" s="410"/>
      <c r="DE168" s="228"/>
      <c r="DF168" s="56"/>
      <c r="DH168" s="410"/>
      <c r="DK168" s="228"/>
      <c r="DL168" s="56"/>
      <c r="DN168" s="410"/>
      <c r="DQ168" s="228"/>
      <c r="DR168" s="56"/>
      <c r="DT168" s="410"/>
      <c r="DW168" s="228"/>
      <c r="DX168" s="56"/>
      <c r="DZ168" s="410"/>
      <c r="EC168" s="228"/>
      <c r="ED168" s="56"/>
      <c r="EF168" s="410"/>
      <c r="EI168" s="228"/>
      <c r="EJ168" s="56"/>
      <c r="EL168" s="410"/>
      <c r="EO168" s="228"/>
      <c r="EP168" s="56"/>
      <c r="ER168" s="410"/>
      <c r="EU168" s="228"/>
      <c r="EV168" s="56"/>
      <c r="EX168" s="410"/>
      <c r="FA168" s="228"/>
      <c r="FB168" s="56"/>
      <c r="FD168" s="410"/>
      <c r="FG168" s="228"/>
      <c r="FH168" s="56"/>
      <c r="FJ168" s="410"/>
      <c r="FM168" s="228"/>
      <c r="FN168" s="56"/>
      <c r="FP168" s="410"/>
      <c r="FS168" s="228"/>
      <c r="FT168" s="56"/>
      <c r="FV168" s="410"/>
      <c r="FY168" s="228"/>
      <c r="FZ168" s="56"/>
      <c r="GB168" s="410"/>
      <c r="GE168" s="228"/>
      <c r="GF168" s="56"/>
      <c r="GH168" s="410"/>
      <c r="GK168" s="228"/>
      <c r="GL168" s="56"/>
      <c r="GN168" s="410"/>
      <c r="GQ168" s="228"/>
      <c r="GR168" s="56"/>
      <c r="GT168" s="410"/>
      <c r="GW168" s="228"/>
      <c r="GX168" s="56"/>
      <c r="GZ168" s="410"/>
      <c r="HC168" s="228"/>
      <c r="HD168" s="56"/>
      <c r="HF168" s="383"/>
      <c r="HI168" s="228"/>
      <c r="HJ168" s="56"/>
    </row>
    <row r="169" spans="1:218" ht="16.5" customHeight="1">
      <c r="A169" s="408"/>
      <c r="D169" s="1"/>
      <c r="E169" s="56"/>
      <c r="G169" s="409" t="s">
        <v>8</v>
      </c>
      <c r="H169" s="552" t="s">
        <v>4429</v>
      </c>
      <c r="I169" s="549"/>
      <c r="J169" s="549"/>
      <c r="K169" s="549"/>
      <c r="L169" s="550">
        <f>$AF$446</f>
        <v>9</v>
      </c>
      <c r="M169" s="551">
        <f>$E$446</f>
        <v>1433.7000000000003</v>
      </c>
      <c r="O169" s="408"/>
      <c r="S169" s="408"/>
      <c r="W169" s="408"/>
      <c r="AA169" s="408"/>
      <c r="AE169" s="408"/>
      <c r="AI169" s="408"/>
      <c r="AM169" s="408"/>
      <c r="AQ169" s="408"/>
      <c r="AU169" s="408"/>
      <c r="AY169" s="408"/>
      <c r="BC169" s="408"/>
      <c r="BG169" s="408"/>
      <c r="BK169" s="408"/>
      <c r="BO169" s="408"/>
      <c r="BS169" s="408"/>
      <c r="BW169" s="408"/>
      <c r="CA169" s="408"/>
      <c r="CD169" s="1"/>
      <c r="CE169" s="56"/>
      <c r="CG169" s="408"/>
      <c r="CJ169" s="1"/>
      <c r="CK169" s="56"/>
      <c r="CM169" s="408"/>
      <c r="CP169" s="1"/>
      <c r="CQ169" s="56"/>
      <c r="CS169" s="408"/>
      <c r="CV169" s="1"/>
      <c r="CW169" s="56"/>
      <c r="DB169" s="410"/>
      <c r="DE169" s="228"/>
      <c r="DF169" s="56"/>
      <c r="DH169" s="410"/>
      <c r="DK169" s="228"/>
      <c r="DL169" s="56"/>
      <c r="DN169" s="410"/>
      <c r="DQ169" s="228"/>
      <c r="DR169" s="56"/>
      <c r="DT169" s="410"/>
      <c r="DW169" s="228"/>
      <c r="DX169" s="56"/>
      <c r="DZ169" s="410"/>
      <c r="EC169" s="228"/>
      <c r="ED169" s="56"/>
      <c r="EF169" s="410"/>
      <c r="EI169" s="228"/>
      <c r="EJ169" s="56"/>
      <c r="EL169" s="410"/>
      <c r="EO169" s="228"/>
      <c r="EP169" s="56"/>
      <c r="ER169" s="410"/>
      <c r="EU169" s="228"/>
      <c r="EV169" s="56"/>
      <c r="EX169" s="410"/>
      <c r="FA169" s="228"/>
      <c r="FB169" s="56"/>
      <c r="FD169" s="410"/>
      <c r="FG169" s="228"/>
      <c r="FH169" s="56"/>
      <c r="FJ169" s="410"/>
      <c r="FM169" s="228"/>
      <c r="FN169" s="56"/>
      <c r="FP169" s="410"/>
      <c r="FS169" s="228"/>
      <c r="FT169" s="56"/>
      <c r="FV169" s="410"/>
      <c r="FY169" s="228"/>
      <c r="FZ169" s="56"/>
      <c r="GB169" s="410"/>
      <c r="GE169" s="228"/>
      <c r="GF169" s="56"/>
      <c r="GH169" s="410"/>
      <c r="GK169" s="228"/>
      <c r="GL169" s="56"/>
      <c r="GN169" s="410"/>
      <c r="GQ169" s="228"/>
      <c r="GR169" s="56"/>
      <c r="GT169" s="410"/>
      <c r="GW169" s="228"/>
      <c r="GX169" s="56"/>
      <c r="GZ169" s="410"/>
      <c r="HC169" s="228"/>
      <c r="HD169" s="56"/>
      <c r="HF169" s="383"/>
      <c r="HI169" s="228"/>
      <c r="HJ169" s="56"/>
    </row>
    <row r="170" spans="1:218" ht="16.5" customHeight="1">
      <c r="A170" s="408" t="s">
        <v>4461</v>
      </c>
      <c r="D170" s="1">
        <f>'Punten per wedstrijd'!F179</f>
        <v>591.9</v>
      </c>
      <c r="E170" s="56">
        <v>0</v>
      </c>
      <c r="G170" s="409" t="s">
        <v>10</v>
      </c>
      <c r="H170" s="552" t="s">
        <v>4410</v>
      </c>
      <c r="I170" s="549"/>
      <c r="J170" s="549"/>
      <c r="K170" s="549"/>
      <c r="L170" s="550">
        <f>$AF$438</f>
        <v>8</v>
      </c>
      <c r="M170" s="551">
        <f>$E$438</f>
        <v>1253.3000000000002</v>
      </c>
      <c r="O170" s="408" t="s">
        <v>2757</v>
      </c>
      <c r="S170" s="408" t="s">
        <v>4462</v>
      </c>
      <c r="W170" s="408" t="s">
        <v>4464</v>
      </c>
      <c r="AA170" s="408" t="s">
        <v>4462</v>
      </c>
      <c r="AE170" s="408" t="s">
        <v>4419</v>
      </c>
      <c r="AI170" s="408" t="s">
        <v>4461</v>
      </c>
      <c r="AM170" s="408" t="s">
        <v>2757</v>
      </c>
      <c r="AQ170" s="408" t="s">
        <v>4462</v>
      </c>
      <c r="AU170" s="408" t="s">
        <v>3239</v>
      </c>
      <c r="AY170" s="408" t="s">
        <v>4461</v>
      </c>
      <c r="BC170" s="408" t="s">
        <v>4429</v>
      </c>
      <c r="BG170" s="408" t="s">
        <v>4419</v>
      </c>
      <c r="BK170" s="408" t="s">
        <v>4463</v>
      </c>
      <c r="BO170" s="408" t="s">
        <v>4433</v>
      </c>
      <c r="BS170" s="408" t="s">
        <v>4395</v>
      </c>
      <c r="BW170" s="408" t="s">
        <v>4421</v>
      </c>
      <c r="CA170" s="408" t="s">
        <v>4463</v>
      </c>
      <c r="CD170" s="1">
        <v>164.4</v>
      </c>
      <c r="CE170" s="56">
        <v>3</v>
      </c>
      <c r="CG170" s="408" t="s">
        <v>4395</v>
      </c>
      <c r="CJ170" s="1">
        <v>202.10000000000002</v>
      </c>
      <c r="CK170" s="56">
        <v>0</v>
      </c>
      <c r="CM170" s="408" t="s">
        <v>4429</v>
      </c>
      <c r="CP170" s="1">
        <v>171.5</v>
      </c>
      <c r="CQ170" s="56">
        <v>0</v>
      </c>
      <c r="CS170" s="408" t="s">
        <v>3239</v>
      </c>
      <c r="CV170" s="1">
        <v>0</v>
      </c>
      <c r="CW170" s="56">
        <v>0</v>
      </c>
      <c r="DB170" s="410"/>
      <c r="DE170" s="228"/>
      <c r="DF170" s="56"/>
      <c r="DH170" s="410"/>
      <c r="DK170" s="228"/>
      <c r="DL170" s="56"/>
      <c r="DN170" s="410"/>
      <c r="DQ170" s="228"/>
      <c r="DR170" s="56"/>
      <c r="DT170" s="410"/>
      <c r="DW170" s="228"/>
      <c r="DX170" s="56"/>
      <c r="DZ170" s="410"/>
      <c r="EC170" s="228"/>
      <c r="ED170" s="56"/>
      <c r="EF170" s="410"/>
      <c r="EI170" s="228"/>
      <c r="EJ170" s="56"/>
      <c r="EL170" s="410"/>
      <c r="EO170" s="228"/>
      <c r="EP170" s="56"/>
      <c r="ER170" s="410"/>
      <c r="EU170" s="228"/>
      <c r="EV170" s="56"/>
      <c r="EX170" s="410"/>
      <c r="FA170" s="228"/>
      <c r="FB170" s="56"/>
      <c r="FD170" s="410"/>
      <c r="FG170" s="228"/>
      <c r="FH170" s="56"/>
      <c r="FJ170" s="410"/>
      <c r="FM170" s="228"/>
      <c r="FN170" s="56"/>
      <c r="FP170" s="410"/>
      <c r="FS170" s="228"/>
      <c r="FT170" s="56"/>
      <c r="FV170" s="410"/>
      <c r="FY170" s="228"/>
      <c r="FZ170" s="56"/>
      <c r="GB170" s="410"/>
      <c r="GE170" s="228"/>
      <c r="GF170" s="56"/>
      <c r="GH170" s="410"/>
      <c r="GK170" s="228"/>
      <c r="GL170" s="56"/>
      <c r="GN170" s="410"/>
      <c r="GQ170" s="228"/>
      <c r="GR170" s="56"/>
      <c r="GT170" s="410"/>
      <c r="GW170" s="228"/>
      <c r="GX170" s="56"/>
      <c r="GZ170" s="410"/>
      <c r="HC170" s="228"/>
      <c r="HD170" s="56"/>
      <c r="HF170" s="383"/>
      <c r="HI170" s="228"/>
      <c r="HJ170" s="56"/>
    </row>
    <row r="171" spans="1:218" ht="16.5" customHeight="1">
      <c r="A171" s="408" t="s">
        <v>4403</v>
      </c>
      <c r="D171" s="1">
        <f>'Punten per wedstrijd'!F319</f>
        <v>1166.5</v>
      </c>
      <c r="E171" s="56">
        <v>3</v>
      </c>
      <c r="G171" s="411" t="s">
        <v>12</v>
      </c>
      <c r="H171" s="518" t="s">
        <v>1697</v>
      </c>
      <c r="I171" s="241"/>
      <c r="J171" s="241"/>
      <c r="K171" s="241"/>
      <c r="L171" s="526">
        <f>$AF$447</f>
        <v>8</v>
      </c>
      <c r="M171" s="423">
        <f>$E$447</f>
        <v>1137.5</v>
      </c>
      <c r="O171" s="408" t="s">
        <v>4461</v>
      </c>
      <c r="S171" s="408" t="s">
        <v>4429</v>
      </c>
      <c r="W171" s="408" t="s">
        <v>4461</v>
      </c>
      <c r="AA171" s="408" t="s">
        <v>3263</v>
      </c>
      <c r="AE171" s="408" t="s">
        <v>1697</v>
      </c>
      <c r="AI171" s="408" t="s">
        <v>3263</v>
      </c>
      <c r="AM171" s="408" t="s">
        <v>4403</v>
      </c>
      <c r="AQ171" s="408" t="s">
        <v>1694</v>
      </c>
      <c r="AU171" s="408" t="s">
        <v>4461</v>
      </c>
      <c r="AY171" s="408" t="s">
        <v>1694</v>
      </c>
      <c r="BC171" s="408" t="s">
        <v>2757</v>
      </c>
      <c r="BG171" s="408" t="s">
        <v>4429</v>
      </c>
      <c r="BK171" s="408" t="s">
        <v>4436</v>
      </c>
      <c r="BO171" s="408" t="s">
        <v>4429</v>
      </c>
      <c r="BS171" s="408" t="s">
        <v>2757</v>
      </c>
      <c r="BW171" s="408" t="s">
        <v>4464</v>
      </c>
      <c r="CA171" s="408" t="s">
        <v>4403</v>
      </c>
      <c r="CD171" s="1">
        <v>116</v>
      </c>
      <c r="CE171" s="56">
        <v>0</v>
      </c>
      <c r="CG171" s="408" t="s">
        <v>4429</v>
      </c>
      <c r="CJ171" s="1">
        <v>310.10000000000002</v>
      </c>
      <c r="CK171" s="56">
        <v>3</v>
      </c>
      <c r="CM171" s="408" t="s">
        <v>3239</v>
      </c>
      <c r="CP171" s="1">
        <v>192.1</v>
      </c>
      <c r="CQ171" s="56">
        <v>3</v>
      </c>
      <c r="CS171" s="408" t="s">
        <v>2759</v>
      </c>
      <c r="CV171" s="1">
        <v>105.9</v>
      </c>
      <c r="CW171" s="56">
        <v>3</v>
      </c>
      <c r="DB171" s="410"/>
      <c r="DE171" s="228"/>
      <c r="DF171" s="56"/>
      <c r="DH171" s="410"/>
      <c r="DK171" s="228"/>
      <c r="DL171" s="56"/>
      <c r="DN171" s="410"/>
      <c r="DQ171" s="228"/>
      <c r="DR171" s="56"/>
      <c r="DT171" s="410"/>
      <c r="DW171" s="228"/>
      <c r="DX171" s="56"/>
      <c r="DZ171" s="410"/>
      <c r="EC171" s="228"/>
      <c r="ED171" s="56"/>
      <c r="EF171" s="410"/>
      <c r="EI171" s="228"/>
      <c r="EJ171" s="56"/>
      <c r="EL171" s="410"/>
      <c r="EO171" s="228"/>
      <c r="EP171" s="56"/>
      <c r="ER171" s="410"/>
      <c r="EU171" s="228"/>
      <c r="EV171" s="56"/>
      <c r="EX171" s="410"/>
      <c r="FA171" s="228"/>
      <c r="FB171" s="56"/>
      <c r="FD171" s="410"/>
      <c r="FG171" s="228"/>
      <c r="FH171" s="56"/>
      <c r="FJ171" s="410"/>
      <c r="FM171" s="228"/>
      <c r="FN171" s="56"/>
      <c r="FP171" s="410"/>
      <c r="FS171" s="228"/>
      <c r="FT171" s="56"/>
      <c r="FV171" s="410"/>
      <c r="FY171" s="228"/>
      <c r="FZ171" s="56"/>
      <c r="GB171" s="410"/>
      <c r="GE171" s="228"/>
      <c r="GF171" s="56"/>
      <c r="GH171" s="410"/>
      <c r="GK171" s="228"/>
      <c r="GL171" s="56"/>
      <c r="GN171" s="410"/>
      <c r="GQ171" s="228"/>
      <c r="GR171" s="56"/>
      <c r="GT171" s="410"/>
      <c r="GW171" s="228"/>
      <c r="GX171" s="56"/>
      <c r="GZ171" s="410"/>
      <c r="HC171" s="228"/>
      <c r="HD171" s="56"/>
      <c r="HF171" s="383"/>
      <c r="HI171" s="228"/>
      <c r="HJ171" s="56"/>
    </row>
    <row r="172" spans="1:218" ht="16.5" customHeight="1">
      <c r="A172" s="408"/>
      <c r="D172" s="1"/>
      <c r="E172" s="56"/>
      <c r="G172" s="409" t="s">
        <v>14</v>
      </c>
      <c r="H172" s="408" t="s">
        <v>4403</v>
      </c>
      <c r="L172" s="525">
        <f>$AF$442</f>
        <v>7</v>
      </c>
      <c r="M172" s="422">
        <f>$E$442</f>
        <v>1697.4</v>
      </c>
      <c r="O172" s="408"/>
      <c r="S172" s="408"/>
      <c r="W172" s="408"/>
      <c r="AA172" s="408"/>
      <c r="AE172" s="408"/>
      <c r="AI172" s="408"/>
      <c r="AM172" s="408"/>
      <c r="AQ172" s="408"/>
      <c r="AU172" s="408"/>
      <c r="AY172" s="408"/>
      <c r="BC172" s="408"/>
      <c r="BG172" s="408"/>
      <c r="BK172" s="408"/>
      <c r="BO172" s="408"/>
      <c r="BS172" s="408"/>
      <c r="BW172" s="408"/>
      <c r="CA172" s="408"/>
      <c r="CD172" s="1"/>
      <c r="CE172" s="56"/>
      <c r="CG172" s="408"/>
      <c r="CJ172" s="1"/>
      <c r="CK172" s="56"/>
      <c r="CM172" s="408"/>
      <c r="CP172" s="1"/>
      <c r="CQ172" s="56"/>
      <c r="CS172" s="408"/>
      <c r="CV172" s="1"/>
      <c r="CW172" s="56"/>
      <c r="DW172"/>
    </row>
    <row r="173" spans="1:218" ht="16.5" customHeight="1">
      <c r="A173" s="408" t="s">
        <v>2759</v>
      </c>
      <c r="D173" s="523">
        <f>'Punten per wedstrijd'!F276</f>
        <v>258.7</v>
      </c>
      <c r="E173" s="56">
        <v>0</v>
      </c>
      <c r="G173" s="409" t="s">
        <v>16</v>
      </c>
      <c r="H173" s="408" t="s">
        <v>4464</v>
      </c>
      <c r="L173" s="525">
        <f>$AF$435</f>
        <v>7</v>
      </c>
      <c r="M173" s="422">
        <f>$E$435</f>
        <v>1556.4</v>
      </c>
      <c r="O173" s="408" t="s">
        <v>1694</v>
      </c>
      <c r="S173" s="408" t="s">
        <v>4461</v>
      </c>
      <c r="W173" s="408" t="s">
        <v>3263</v>
      </c>
      <c r="AA173" s="408" t="s">
        <v>1697</v>
      </c>
      <c r="AE173" s="408" t="s">
        <v>4464</v>
      </c>
      <c r="AI173" s="408" t="s">
        <v>4433</v>
      </c>
      <c r="AM173" s="408" t="s">
        <v>4436</v>
      </c>
      <c r="AQ173" s="408" t="s">
        <v>4410</v>
      </c>
      <c r="AU173" s="408" t="s">
        <v>4433</v>
      </c>
      <c r="AY173" s="408" t="s">
        <v>4436</v>
      </c>
      <c r="BC173" s="408" t="s">
        <v>4419</v>
      </c>
      <c r="BG173" s="408" t="s">
        <v>4461</v>
      </c>
      <c r="BK173" s="408" t="s">
        <v>1694</v>
      </c>
      <c r="BO173" s="408" t="s">
        <v>4436</v>
      </c>
      <c r="BS173" s="408" t="s">
        <v>4429</v>
      </c>
      <c r="BW173" s="408" t="s">
        <v>2759</v>
      </c>
      <c r="CA173" s="408" t="s">
        <v>4464</v>
      </c>
      <c r="CD173" s="523">
        <v>400.59999999999997</v>
      </c>
      <c r="CE173" s="56">
        <v>3</v>
      </c>
      <c r="CG173" s="408" t="s">
        <v>4421</v>
      </c>
      <c r="CJ173" s="523">
        <v>477.3</v>
      </c>
      <c r="CK173" s="56">
        <v>3</v>
      </c>
      <c r="CM173" s="408" t="s">
        <v>3263</v>
      </c>
      <c r="CP173" s="523">
        <v>86.9</v>
      </c>
      <c r="CQ173" s="56">
        <v>0</v>
      </c>
      <c r="CS173" s="408" t="s">
        <v>4403</v>
      </c>
      <c r="CV173" s="523">
        <v>72</v>
      </c>
      <c r="CW173" s="56">
        <v>3</v>
      </c>
      <c r="DB173" s="410"/>
      <c r="DE173" s="228"/>
      <c r="DF173" s="56"/>
      <c r="DH173" s="410"/>
      <c r="DK173" s="228"/>
      <c r="DL173" s="56"/>
      <c r="DN173" s="410"/>
      <c r="DQ173" s="228"/>
      <c r="DR173" s="56"/>
      <c r="DT173" s="410"/>
      <c r="DW173" s="228"/>
      <c r="DX173" s="56"/>
      <c r="DZ173" s="410"/>
      <c r="EC173" s="228"/>
      <c r="ED173" s="56"/>
      <c r="EF173" s="410"/>
      <c r="EI173" s="228"/>
      <c r="EJ173" s="56"/>
      <c r="EL173" s="410"/>
      <c r="EO173" s="228"/>
      <c r="EP173" s="56"/>
      <c r="ER173" s="410"/>
      <c r="EU173" s="228"/>
      <c r="EV173" s="56"/>
      <c r="EX173" s="410"/>
      <c r="FA173" s="228"/>
      <c r="FB173" s="56"/>
      <c r="FD173" s="410"/>
      <c r="FG173" s="228"/>
      <c r="FH173" s="56"/>
      <c r="FJ173" s="410"/>
      <c r="FM173" s="228"/>
      <c r="FN173" s="56"/>
      <c r="FP173" s="410"/>
      <c r="FS173" s="228"/>
      <c r="FT173" s="56"/>
      <c r="FV173" s="410"/>
      <c r="FY173" s="228"/>
      <c r="FZ173" s="56"/>
      <c r="GB173" s="410"/>
      <c r="GE173" s="228"/>
      <c r="GF173" s="56"/>
      <c r="GH173" s="410"/>
      <c r="GK173" s="228"/>
      <c r="GL173" s="56"/>
      <c r="GN173" s="410"/>
      <c r="GQ173" s="228"/>
      <c r="GR173" s="56"/>
      <c r="GT173" s="410"/>
      <c r="GW173" s="228"/>
      <c r="GX173" s="56"/>
      <c r="GZ173" s="410"/>
      <c r="HC173" s="228"/>
      <c r="HD173" s="56"/>
      <c r="HF173" s="383"/>
      <c r="HI173" s="228"/>
      <c r="HJ173" s="56"/>
    </row>
    <row r="174" spans="1:218" ht="16.5" customHeight="1">
      <c r="A174" s="408" t="s">
        <v>1694</v>
      </c>
      <c r="D174" s="523">
        <f>'Punten per wedstrijd'!F286</f>
        <v>975.4</v>
      </c>
      <c r="E174" s="56">
        <v>3</v>
      </c>
      <c r="G174" s="409" t="s">
        <v>18</v>
      </c>
      <c r="H174" s="408" t="s">
        <v>1694</v>
      </c>
      <c r="L174" s="525">
        <f>$AF$436</f>
        <v>7</v>
      </c>
      <c r="M174" s="422">
        <f>$E$436</f>
        <v>1486.5</v>
      </c>
      <c r="O174" s="408" t="s">
        <v>3263</v>
      </c>
      <c r="S174" s="408" t="s">
        <v>4419</v>
      </c>
      <c r="W174" s="408" t="s">
        <v>4387</v>
      </c>
      <c r="AA174" s="408" t="s">
        <v>2757</v>
      </c>
      <c r="AE174" s="408" t="s">
        <v>4436</v>
      </c>
      <c r="AI174" s="408" t="s">
        <v>4403</v>
      </c>
      <c r="AM174" s="408" t="s">
        <v>2759</v>
      </c>
      <c r="AQ174" s="408" t="s">
        <v>4421</v>
      </c>
      <c r="AU174" s="408" t="s">
        <v>4387</v>
      </c>
      <c r="AY174" s="408" t="s">
        <v>4395</v>
      </c>
      <c r="BC174" s="408" t="s">
        <v>4464</v>
      </c>
      <c r="BG174" s="408" t="s">
        <v>4387</v>
      </c>
      <c r="BK174" s="408" t="s">
        <v>1697</v>
      </c>
      <c r="BO174" s="408" t="s">
        <v>4387</v>
      </c>
      <c r="BS174" s="408" t="s">
        <v>2759</v>
      </c>
      <c r="BW174" s="408" t="s">
        <v>4433</v>
      </c>
      <c r="CA174" s="408" t="s">
        <v>4395</v>
      </c>
      <c r="CD174" s="523">
        <v>275.5</v>
      </c>
      <c r="CE174" s="56">
        <v>0</v>
      </c>
      <c r="CG174" s="408" t="s">
        <v>2759</v>
      </c>
      <c r="CJ174" s="523">
        <v>239.5</v>
      </c>
      <c r="CK174" s="56">
        <v>0</v>
      </c>
      <c r="CM174" s="408" t="s">
        <v>4421</v>
      </c>
      <c r="CP174" s="523">
        <v>165</v>
      </c>
      <c r="CQ174" s="56">
        <v>3</v>
      </c>
      <c r="CS174" s="408" t="s">
        <v>4398</v>
      </c>
      <c r="CV174" s="523">
        <v>46.7</v>
      </c>
      <c r="CW174" s="56">
        <v>0</v>
      </c>
      <c r="DB174" s="410"/>
      <c r="DE174" s="228"/>
      <c r="DF174" s="56"/>
      <c r="DH174" s="410"/>
      <c r="DK174" s="228"/>
      <c r="DL174" s="56"/>
      <c r="DN174" s="410"/>
      <c r="DQ174" s="228"/>
      <c r="DR174" s="56"/>
      <c r="DT174" s="410"/>
      <c r="DW174" s="228"/>
      <c r="DX174" s="56"/>
      <c r="DZ174" s="410"/>
      <c r="EC174" s="228"/>
      <c r="ED174" s="56"/>
      <c r="EF174" s="410"/>
      <c r="EI174" s="228"/>
      <c r="EJ174" s="56"/>
      <c r="EL174" s="410"/>
      <c r="EO174" s="228"/>
      <c r="EP174" s="56"/>
      <c r="ER174" s="410"/>
      <c r="EU174" s="228"/>
      <c r="EV174" s="56"/>
      <c r="EX174" s="410"/>
      <c r="FA174" s="228"/>
      <c r="FB174" s="56"/>
      <c r="FD174" s="410"/>
      <c r="FG174" s="228"/>
      <c r="FH174" s="56"/>
      <c r="FJ174" s="410"/>
      <c r="FM174" s="228"/>
      <c r="FN174" s="56"/>
      <c r="FP174" s="410"/>
      <c r="FS174" s="228"/>
      <c r="FT174" s="56"/>
      <c r="FV174" s="410"/>
      <c r="FY174" s="228"/>
      <c r="FZ174" s="56"/>
      <c r="GB174" s="410"/>
      <c r="GE174" s="228"/>
      <c r="GF174" s="56"/>
      <c r="GH174" s="410"/>
      <c r="GK174" s="228"/>
      <c r="GL174" s="56"/>
      <c r="GN174" s="410"/>
      <c r="GQ174" s="228"/>
      <c r="GR174" s="56"/>
      <c r="GT174" s="410"/>
      <c r="GW174" s="228"/>
      <c r="GX174" s="56"/>
      <c r="GZ174" s="410"/>
      <c r="HC174" s="228"/>
      <c r="HD174" s="56"/>
      <c r="HF174" s="383"/>
      <c r="HI174" s="228"/>
      <c r="HJ174" s="56"/>
    </row>
    <row r="175" spans="1:218" ht="16.5" customHeight="1">
      <c r="A175" s="408"/>
      <c r="D175" s="523"/>
      <c r="E175" s="56"/>
      <c r="G175" s="409" t="s">
        <v>20</v>
      </c>
      <c r="H175" s="408" t="s">
        <v>4387</v>
      </c>
      <c r="L175" s="525">
        <f>$AF$439</f>
        <v>7</v>
      </c>
      <c r="M175" s="422">
        <f>$E$439</f>
        <v>1316.2999999999997</v>
      </c>
      <c r="O175" s="408"/>
      <c r="S175" s="408"/>
      <c r="W175" s="408"/>
      <c r="AA175" s="408"/>
      <c r="AE175" s="408"/>
      <c r="AI175" s="408"/>
      <c r="AM175" s="408"/>
      <c r="AQ175" s="408"/>
      <c r="AU175" s="408"/>
      <c r="AY175" s="408"/>
      <c r="BC175" s="408"/>
      <c r="BG175" s="408"/>
      <c r="BK175" s="408"/>
      <c r="BO175" s="408"/>
      <c r="BS175" s="408"/>
      <c r="BW175" s="408"/>
      <c r="CA175" s="408"/>
      <c r="CD175" s="523"/>
      <c r="CE175" s="56"/>
      <c r="CG175" s="408"/>
      <c r="CJ175" s="523"/>
      <c r="CK175" s="56"/>
      <c r="CM175" s="408"/>
      <c r="CP175" s="523"/>
      <c r="CQ175" s="56"/>
      <c r="CS175" s="408"/>
      <c r="CV175" s="523"/>
      <c r="CW175" s="56"/>
      <c r="DB175" s="410"/>
      <c r="DE175" s="228"/>
      <c r="DF175" s="56"/>
      <c r="DH175" s="410"/>
      <c r="DK175" s="228"/>
      <c r="DL175" s="56"/>
      <c r="DN175" s="410"/>
      <c r="DQ175" s="228"/>
      <c r="DR175" s="56"/>
      <c r="DT175" s="410"/>
      <c r="DW175" s="228"/>
      <c r="DX175" s="56"/>
      <c r="DZ175" s="410"/>
      <c r="EC175" s="228"/>
      <c r="ED175" s="56"/>
      <c r="EF175" s="410"/>
      <c r="EI175" s="228"/>
      <c r="EJ175" s="56"/>
      <c r="EL175" s="410"/>
      <c r="EO175" s="228"/>
      <c r="EP175" s="56"/>
      <c r="ER175" s="410"/>
      <c r="EU175" s="228"/>
      <c r="EV175" s="56"/>
      <c r="EX175" s="410"/>
      <c r="FA175" s="228"/>
      <c r="FB175" s="56"/>
      <c r="FD175" s="410"/>
      <c r="FG175" s="228"/>
      <c r="FH175" s="56"/>
      <c r="FJ175" s="410"/>
      <c r="FM175" s="228"/>
      <c r="FN175" s="56"/>
      <c r="FP175" s="410"/>
      <c r="FS175" s="228"/>
      <c r="FT175" s="56"/>
      <c r="FV175" s="410"/>
      <c r="FY175" s="228"/>
      <c r="FZ175" s="56"/>
      <c r="GB175" s="410"/>
      <c r="GE175" s="228"/>
      <c r="GF175" s="56"/>
      <c r="GH175" s="410"/>
      <c r="GK175" s="228"/>
      <c r="GL175" s="56"/>
      <c r="GN175" s="410"/>
      <c r="GQ175" s="228"/>
      <c r="GR175" s="56"/>
      <c r="GT175" s="410"/>
      <c r="GW175" s="228"/>
      <c r="GX175" s="56"/>
      <c r="GZ175" s="410"/>
      <c r="HC175" s="228"/>
      <c r="HD175" s="56"/>
      <c r="HF175" s="383"/>
      <c r="HI175" s="228"/>
      <c r="HJ175" s="56"/>
    </row>
    <row r="176" spans="1:218" ht="16.5" customHeight="1">
      <c r="A176" s="408" t="s">
        <v>4463</v>
      </c>
      <c r="D176" s="523">
        <f>'Punten per wedstrijd'!F202</f>
        <v>342.7</v>
      </c>
      <c r="E176" s="56">
        <v>0</v>
      </c>
      <c r="G176" s="409" t="s">
        <v>22</v>
      </c>
      <c r="H176" s="408" t="s">
        <v>3239</v>
      </c>
      <c r="J176" s="228"/>
      <c r="K176" s="56"/>
      <c r="L176" s="525">
        <f>$AF$429</f>
        <v>7</v>
      </c>
      <c r="M176" s="422">
        <f>$E$429</f>
        <v>1302.8</v>
      </c>
      <c r="O176" s="408" t="s">
        <v>4398</v>
      </c>
      <c r="S176" s="408" t="s">
        <v>4410</v>
      </c>
      <c r="W176" s="408" t="s">
        <v>4419</v>
      </c>
      <c r="AA176" s="408" t="s">
        <v>4461</v>
      </c>
      <c r="AE176" s="408" t="s">
        <v>4429</v>
      </c>
      <c r="AI176" s="408" t="s">
        <v>4462</v>
      </c>
      <c r="AM176" s="408" t="s">
        <v>4463</v>
      </c>
      <c r="AQ176" s="408" t="s">
        <v>4403</v>
      </c>
      <c r="AU176" s="408" t="s">
        <v>1694</v>
      </c>
      <c r="AY176" s="408" t="s">
        <v>4464</v>
      </c>
      <c r="BC176" s="408" t="s">
        <v>1694</v>
      </c>
      <c r="BG176" s="408" t="s">
        <v>4403</v>
      </c>
      <c r="BK176" s="408" t="s">
        <v>3263</v>
      </c>
      <c r="BO176" s="408" t="s">
        <v>1697</v>
      </c>
      <c r="BS176" s="408" t="s">
        <v>3239</v>
      </c>
      <c r="BW176" s="408" t="s">
        <v>2122</v>
      </c>
      <c r="CA176" s="408" t="s">
        <v>4433</v>
      </c>
      <c r="CD176" s="523">
        <v>225.59999999999997</v>
      </c>
      <c r="CE176" s="56">
        <v>1</v>
      </c>
      <c r="CG176" s="408" t="s">
        <v>1694</v>
      </c>
      <c r="CJ176" s="523">
        <v>175.1</v>
      </c>
      <c r="CK176" s="56">
        <v>0</v>
      </c>
      <c r="CM176" s="408" t="s">
        <v>4462</v>
      </c>
      <c r="CP176" s="523">
        <v>214.6</v>
      </c>
      <c r="CQ176" s="56">
        <v>3</v>
      </c>
      <c r="CS176" s="408" t="s">
        <v>2757</v>
      </c>
      <c r="CV176" s="523">
        <v>40.299999999999997</v>
      </c>
      <c r="CW176" s="56">
        <v>0</v>
      </c>
      <c r="DB176" s="410"/>
      <c r="DE176" s="228"/>
      <c r="DF176" s="56"/>
      <c r="DH176" s="410"/>
      <c r="DK176" s="228"/>
      <c r="DL176" s="56"/>
      <c r="DN176" s="410"/>
      <c r="DQ176" s="228"/>
      <c r="DR176" s="56"/>
      <c r="DT176" s="410"/>
      <c r="DW176" s="228"/>
      <c r="DX176" s="56"/>
      <c r="DZ176" s="410"/>
      <c r="EC176" s="228"/>
      <c r="ED176" s="56"/>
      <c r="EF176" s="410"/>
      <c r="EI176" s="228"/>
      <c r="EJ176" s="56"/>
      <c r="EL176" s="410"/>
      <c r="EO176" s="228"/>
      <c r="EP176" s="56"/>
      <c r="ER176" s="410"/>
      <c r="EU176" s="228"/>
      <c r="EV176" s="56"/>
      <c r="EX176" s="410"/>
      <c r="FA176" s="228"/>
      <c r="FB176" s="56"/>
      <c r="FD176" s="410"/>
      <c r="FG176" s="228"/>
      <c r="FH176" s="56"/>
      <c r="FJ176" s="410"/>
      <c r="FM176" s="228"/>
      <c r="FN176" s="56"/>
      <c r="FP176" s="410"/>
      <c r="FS176" s="228"/>
      <c r="FT176" s="56"/>
      <c r="FV176" s="410"/>
      <c r="FY176" s="228"/>
      <c r="FZ176" s="56"/>
      <c r="GB176" s="410"/>
      <c r="GE176" s="228"/>
      <c r="GF176" s="56"/>
      <c r="GH176" s="410"/>
      <c r="GK176" s="228"/>
      <c r="GL176" s="56"/>
      <c r="GN176" s="410"/>
      <c r="GQ176" s="228"/>
      <c r="GR176" s="56"/>
      <c r="GT176" s="410"/>
      <c r="GW176" s="228"/>
      <c r="GX176" s="56"/>
      <c r="GZ176" s="410"/>
      <c r="HC176" s="228"/>
      <c r="HD176" s="56"/>
      <c r="HF176" s="383"/>
      <c r="HI176" s="228"/>
      <c r="HJ176" s="56"/>
    </row>
    <row r="177" spans="1:218" ht="16.5" customHeight="1">
      <c r="A177" s="408" t="s">
        <v>4429</v>
      </c>
      <c r="D177" s="523">
        <f>'Punten per wedstrijd'!F332</f>
        <v>728.40000000000009</v>
      </c>
      <c r="E177" s="56">
        <v>3</v>
      </c>
      <c r="G177" s="409" t="s">
        <v>24</v>
      </c>
      <c r="H177" s="408" t="s">
        <v>4433</v>
      </c>
      <c r="L177" s="525">
        <f>$AF$433</f>
        <v>7</v>
      </c>
      <c r="M177" s="422">
        <f>$E$433</f>
        <v>1140.4000000000001</v>
      </c>
      <c r="O177" s="408" t="s">
        <v>4419</v>
      </c>
      <c r="S177" s="408" t="s">
        <v>2757</v>
      </c>
      <c r="W177" s="408" t="s">
        <v>4410</v>
      </c>
      <c r="AA177" s="408" t="s">
        <v>4429</v>
      </c>
      <c r="AE177" s="408" t="s">
        <v>4410</v>
      </c>
      <c r="AI177" s="408" t="s">
        <v>4395</v>
      </c>
      <c r="AM177" s="408" t="s">
        <v>4433</v>
      </c>
      <c r="AQ177" s="408" t="s">
        <v>4419</v>
      </c>
      <c r="AU177" s="408" t="s">
        <v>4398</v>
      </c>
      <c r="AY177" s="408" t="s">
        <v>2757</v>
      </c>
      <c r="BC177" s="408" t="s">
        <v>4410</v>
      </c>
      <c r="BG177" s="408" t="s">
        <v>3263</v>
      </c>
      <c r="BK177" s="408" t="s">
        <v>2757</v>
      </c>
      <c r="BO177" s="408" t="s">
        <v>4463</v>
      </c>
      <c r="BS177" s="408" t="s">
        <v>4403</v>
      </c>
      <c r="BW177" s="408" t="s">
        <v>4463</v>
      </c>
      <c r="CA177" s="408" t="s">
        <v>4410</v>
      </c>
      <c r="CD177" s="523">
        <v>273.10000000000002</v>
      </c>
      <c r="CE177" s="56">
        <v>2</v>
      </c>
      <c r="CG177" s="408" t="s">
        <v>4419</v>
      </c>
      <c r="CJ177" s="523">
        <v>343.1</v>
      </c>
      <c r="CK177" s="56">
        <v>3</v>
      </c>
      <c r="CM177" s="408" t="s">
        <v>4403</v>
      </c>
      <c r="CP177" s="523">
        <v>147.1</v>
      </c>
      <c r="CQ177" s="56">
        <v>0</v>
      </c>
      <c r="CS177" s="408" t="s">
        <v>4462</v>
      </c>
      <c r="CV177" s="523">
        <v>124.5</v>
      </c>
      <c r="CW177" s="56">
        <v>3</v>
      </c>
      <c r="DB177" s="410"/>
      <c r="DE177" s="228"/>
      <c r="DF177" s="56"/>
      <c r="DH177" s="410"/>
      <c r="DK177" s="228"/>
      <c r="DL177" s="56"/>
      <c r="DN177" s="410"/>
      <c r="DQ177" s="228"/>
      <c r="DR177" s="56"/>
      <c r="DT177" s="410"/>
      <c r="DW177" s="228"/>
      <c r="DX177" s="56"/>
      <c r="DZ177" s="410"/>
      <c r="EC177" s="228"/>
      <c r="ED177" s="56"/>
      <c r="EF177" s="410"/>
      <c r="EI177" s="228"/>
      <c r="EJ177" s="56"/>
      <c r="EL177" s="410"/>
      <c r="EO177" s="228"/>
      <c r="EP177" s="56"/>
      <c r="ER177" s="410"/>
      <c r="EU177" s="228"/>
      <c r="EV177" s="56"/>
      <c r="EX177" s="410"/>
      <c r="FA177" s="228"/>
      <c r="FB177" s="56"/>
      <c r="FD177" s="410"/>
      <c r="FG177" s="228"/>
      <c r="FH177" s="56"/>
      <c r="FJ177" s="410"/>
      <c r="FM177" s="228"/>
      <c r="FN177" s="56"/>
      <c r="FP177" s="410"/>
      <c r="FS177" s="228"/>
      <c r="FT177" s="56"/>
      <c r="FV177" s="410"/>
      <c r="FY177" s="228"/>
      <c r="FZ177" s="56"/>
      <c r="GB177" s="410"/>
      <c r="GE177" s="228"/>
      <c r="GF177" s="56"/>
      <c r="GH177" s="410"/>
      <c r="GK177" s="228"/>
      <c r="GL177" s="56"/>
      <c r="GN177" s="410"/>
      <c r="GQ177" s="228"/>
      <c r="GR177" s="56"/>
      <c r="GT177" s="410"/>
      <c r="GW177" s="228"/>
      <c r="GX177" s="56"/>
      <c r="GZ177" s="410"/>
      <c r="HC177" s="228"/>
      <c r="HD177" s="56"/>
      <c r="HF177" s="383"/>
      <c r="HI177" s="228"/>
      <c r="HJ177" s="56"/>
    </row>
    <row r="178" spans="1:218" ht="16.5" customHeight="1">
      <c r="A178" s="408"/>
      <c r="D178" s="523"/>
      <c r="E178" s="56"/>
      <c r="G178" s="409" t="s">
        <v>26</v>
      </c>
      <c r="H178" s="408" t="s">
        <v>2757</v>
      </c>
      <c r="L178" s="525">
        <f>$AF$440</f>
        <v>7</v>
      </c>
      <c r="M178" s="422">
        <f>$E$440</f>
        <v>1129.6000000000001</v>
      </c>
      <c r="O178" s="408"/>
      <c r="S178" s="408"/>
      <c r="W178" s="408"/>
      <c r="AA178" s="408"/>
      <c r="AE178" s="408"/>
      <c r="AI178" s="408"/>
      <c r="AM178" s="408"/>
      <c r="AQ178" s="408"/>
      <c r="AU178" s="408"/>
      <c r="AY178" s="408"/>
      <c r="BC178" s="408"/>
      <c r="BG178" s="408"/>
      <c r="BK178" s="408"/>
      <c r="BO178" s="408"/>
      <c r="BS178" s="408"/>
      <c r="BW178" s="408"/>
      <c r="CA178" s="408"/>
      <c r="CD178" s="523"/>
      <c r="CE178" s="56"/>
      <c r="CG178" s="408"/>
      <c r="CJ178" s="523"/>
      <c r="CK178" s="56"/>
      <c r="CM178" s="408"/>
      <c r="CP178" s="523"/>
      <c r="CQ178" s="56"/>
      <c r="CS178" s="408"/>
      <c r="CV178" s="523"/>
      <c r="CW178" s="56"/>
      <c r="DB178" s="410"/>
      <c r="DE178" s="228"/>
      <c r="DF178" s="56"/>
      <c r="DH178" s="410"/>
      <c r="DK178" s="228"/>
      <c r="DL178" s="56"/>
      <c r="DN178" s="410"/>
      <c r="DQ178" s="228"/>
      <c r="DR178" s="56"/>
      <c r="DT178" s="410"/>
      <c r="DW178" s="228"/>
      <c r="DX178" s="56"/>
      <c r="DZ178" s="410"/>
      <c r="EC178" s="228"/>
      <c r="ED178" s="56"/>
      <c r="EF178" s="410"/>
      <c r="EI178" s="228"/>
      <c r="EJ178" s="56"/>
      <c r="EL178" s="410"/>
      <c r="EO178" s="228"/>
      <c r="EP178" s="56"/>
      <c r="ER178" s="410"/>
      <c r="EU178" s="228"/>
      <c r="EV178" s="56"/>
      <c r="EX178" s="410"/>
      <c r="FA178" s="228"/>
      <c r="FB178" s="56"/>
      <c r="FD178" s="410"/>
      <c r="FG178" s="228"/>
      <c r="FH178" s="56"/>
      <c r="FJ178" s="410"/>
      <c r="FM178" s="228"/>
      <c r="FN178" s="56"/>
      <c r="FP178" s="410"/>
      <c r="FS178" s="228"/>
      <c r="FT178" s="56"/>
      <c r="FV178" s="410"/>
      <c r="FY178" s="228"/>
      <c r="FZ178" s="56"/>
      <c r="GB178" s="410"/>
      <c r="GE178" s="228"/>
      <c r="GF178" s="56"/>
      <c r="GH178" s="410"/>
      <c r="GK178" s="228"/>
      <c r="GL178" s="56"/>
      <c r="GN178" s="410"/>
      <c r="GQ178" s="228"/>
      <c r="GR178" s="56"/>
      <c r="GT178" s="410"/>
      <c r="GW178" s="228"/>
      <c r="GX178" s="56"/>
      <c r="GZ178" s="410"/>
      <c r="HC178" s="228"/>
      <c r="HD178" s="56"/>
      <c r="HF178" s="383"/>
      <c r="HI178" s="228"/>
      <c r="HJ178" s="56"/>
    </row>
    <row r="179" spans="1:218" ht="16.5" customHeight="1">
      <c r="A179" s="408" t="s">
        <v>4421</v>
      </c>
      <c r="D179" s="1">
        <f>'Punten per wedstrijd'!F330</f>
        <v>778.69999999999993</v>
      </c>
      <c r="E179" s="56">
        <v>3</v>
      </c>
      <c r="G179" s="409" t="s">
        <v>28</v>
      </c>
      <c r="H179" s="408" t="s">
        <v>2759</v>
      </c>
      <c r="L179" s="525">
        <f>$AF$434</f>
        <v>6</v>
      </c>
      <c r="M179" s="422">
        <f>$E$434</f>
        <v>1077.2</v>
      </c>
      <c r="O179" s="408" t="s">
        <v>4403</v>
      </c>
      <c r="S179" s="408" t="s">
        <v>4395</v>
      </c>
      <c r="W179" s="408" t="s">
        <v>4403</v>
      </c>
      <c r="AA179" s="408" t="s">
        <v>4436</v>
      </c>
      <c r="AE179" s="408" t="s">
        <v>3239</v>
      </c>
      <c r="AI179" s="408" t="s">
        <v>2757</v>
      </c>
      <c r="AM179" s="408" t="s">
        <v>4429</v>
      </c>
      <c r="AQ179" s="408" t="s">
        <v>1697</v>
      </c>
      <c r="AU179" s="408" t="s">
        <v>4421</v>
      </c>
      <c r="AY179" s="408" t="s">
        <v>4462</v>
      </c>
      <c r="BC179" s="408" t="s">
        <v>3263</v>
      </c>
      <c r="BG179" s="408" t="s">
        <v>2759</v>
      </c>
      <c r="BK179" s="408" t="s">
        <v>4395</v>
      </c>
      <c r="BO179" s="408" t="s">
        <v>4403</v>
      </c>
      <c r="BS179" s="408" t="s">
        <v>4462</v>
      </c>
      <c r="BW179" s="408" t="s">
        <v>4419</v>
      </c>
      <c r="CA179" s="408" t="s">
        <v>4429</v>
      </c>
      <c r="CD179" s="1">
        <v>191.8</v>
      </c>
      <c r="CE179" s="56">
        <v>0</v>
      </c>
      <c r="CG179" s="408" t="s">
        <v>2757</v>
      </c>
      <c r="CJ179" s="1">
        <v>113.6</v>
      </c>
      <c r="CK179" s="56">
        <v>0</v>
      </c>
      <c r="CM179" s="408" t="s">
        <v>4387</v>
      </c>
      <c r="CP179" s="1">
        <v>166.2</v>
      </c>
      <c r="CQ179" s="56">
        <v>1</v>
      </c>
      <c r="CS179" s="408" t="s">
        <v>4419</v>
      </c>
      <c r="CV179" s="1">
        <v>69.400000000000006</v>
      </c>
      <c r="CW179" s="56">
        <v>3</v>
      </c>
      <c r="DB179" s="410"/>
      <c r="DE179" s="228"/>
      <c r="DF179" s="56"/>
      <c r="DH179" s="410"/>
      <c r="DK179" s="228"/>
      <c r="DL179" s="56"/>
      <c r="DN179" s="410"/>
      <c r="DQ179" s="228"/>
      <c r="DR179" s="56"/>
      <c r="DT179" s="410"/>
      <c r="DW179" s="228"/>
      <c r="DX179" s="56"/>
      <c r="DZ179" s="410"/>
      <c r="EC179" s="228"/>
      <c r="ED179" s="56"/>
      <c r="EF179" s="410"/>
      <c r="EI179" s="228"/>
      <c r="EJ179" s="56"/>
      <c r="EL179" s="410"/>
      <c r="EO179" s="228"/>
      <c r="EP179" s="56"/>
      <c r="ER179" s="410"/>
      <c r="EU179" s="228"/>
      <c r="EV179" s="56"/>
      <c r="EX179" s="410"/>
      <c r="FA179" s="228"/>
      <c r="FB179" s="56"/>
      <c r="FD179" s="410"/>
      <c r="FG179" s="228"/>
      <c r="FH179" s="56"/>
      <c r="FJ179" s="410"/>
      <c r="FM179" s="228"/>
      <c r="FN179" s="56"/>
      <c r="FP179" s="410"/>
      <c r="FS179" s="228"/>
      <c r="FT179" s="56"/>
      <c r="FV179" s="410"/>
      <c r="FY179" s="228"/>
      <c r="FZ179" s="56"/>
      <c r="GB179" s="410"/>
      <c r="GE179" s="228"/>
      <c r="GF179" s="56"/>
      <c r="GH179" s="410"/>
      <c r="GK179" s="228"/>
      <c r="GL179" s="56"/>
      <c r="GN179" s="410"/>
      <c r="GQ179" s="228"/>
      <c r="GR179" s="56"/>
      <c r="GT179" s="410"/>
      <c r="GW179" s="228"/>
      <c r="GX179" s="56"/>
      <c r="GZ179" s="410"/>
      <c r="HC179" s="228"/>
      <c r="HD179" s="56"/>
      <c r="HF179" s="383"/>
      <c r="HI179" s="228"/>
      <c r="HJ179" s="56"/>
    </row>
    <row r="180" spans="1:218" ht="16.5" customHeight="1">
      <c r="A180" s="408" t="s">
        <v>4395</v>
      </c>
      <c r="D180" s="1">
        <f>'Punten per wedstrijd'!F212</f>
        <v>445.99999999999994</v>
      </c>
      <c r="E180" s="56">
        <v>0</v>
      </c>
      <c r="G180" s="409" t="s">
        <v>30</v>
      </c>
      <c r="H180" s="548" t="s">
        <v>4398</v>
      </c>
      <c r="I180" s="549"/>
      <c r="J180" s="549"/>
      <c r="K180" s="549"/>
      <c r="L180" s="550">
        <f>$AF$437</f>
        <v>4</v>
      </c>
      <c r="M180" s="551">
        <f>$E$437</f>
        <v>1363</v>
      </c>
      <c r="O180" s="408" t="s">
        <v>4410</v>
      </c>
      <c r="S180" s="408" t="s">
        <v>3239</v>
      </c>
      <c r="W180" s="408" t="s">
        <v>1697</v>
      </c>
      <c r="AA180" s="408" t="s">
        <v>4419</v>
      </c>
      <c r="AE180" s="408" t="s">
        <v>4463</v>
      </c>
      <c r="AI180" s="408" t="s">
        <v>2122</v>
      </c>
      <c r="AM180" s="408" t="s">
        <v>1697</v>
      </c>
      <c r="AQ180" s="408" t="s">
        <v>2759</v>
      </c>
      <c r="AU180" s="408" t="s">
        <v>4436</v>
      </c>
      <c r="AY180" s="408" t="s">
        <v>4387</v>
      </c>
      <c r="BC180" s="408" t="s">
        <v>2122</v>
      </c>
      <c r="BG180" s="408" t="s">
        <v>2757</v>
      </c>
      <c r="BK180" s="408" t="s">
        <v>2122</v>
      </c>
      <c r="BO180" s="408" t="s">
        <v>4395</v>
      </c>
      <c r="BS180" s="408" t="s">
        <v>4436</v>
      </c>
      <c r="BW180" s="408" t="s">
        <v>4395</v>
      </c>
      <c r="CA180" s="408" t="s">
        <v>4421</v>
      </c>
      <c r="CD180" s="1">
        <v>317.89999999999998</v>
      </c>
      <c r="CE180" s="56">
        <v>3</v>
      </c>
      <c r="CG180" s="408" t="s">
        <v>4463</v>
      </c>
      <c r="CJ180" s="1">
        <v>261.10000000000002</v>
      </c>
      <c r="CK180" s="56">
        <v>3</v>
      </c>
      <c r="CM180" s="408" t="s">
        <v>2757</v>
      </c>
      <c r="CP180" s="1">
        <v>181.3</v>
      </c>
      <c r="CQ180" s="56">
        <v>2</v>
      </c>
      <c r="CS180" s="408" t="s">
        <v>4387</v>
      </c>
      <c r="CV180" s="1">
        <v>36.900000000000006</v>
      </c>
      <c r="CW180" s="56">
        <v>0</v>
      </c>
      <c r="DB180" s="410"/>
      <c r="DE180" s="228"/>
      <c r="DF180" s="56"/>
      <c r="DH180" s="410"/>
      <c r="DK180" s="228"/>
      <c r="DL180" s="56"/>
      <c r="DN180" s="410"/>
      <c r="DQ180" s="228"/>
      <c r="DR180" s="56"/>
      <c r="DT180" s="410"/>
      <c r="DW180" s="228"/>
      <c r="DX180" s="56"/>
      <c r="DZ180" s="410"/>
      <c r="EC180" s="228"/>
      <c r="ED180" s="56"/>
      <c r="EF180" s="410"/>
      <c r="EI180" s="228"/>
      <c r="EJ180" s="56"/>
      <c r="EL180" s="410"/>
      <c r="EO180" s="228"/>
      <c r="EP180" s="56"/>
      <c r="ER180" s="410"/>
      <c r="EU180" s="228"/>
      <c r="EV180" s="56"/>
      <c r="EX180" s="410"/>
      <c r="FA180" s="228"/>
      <c r="FB180" s="56"/>
      <c r="FD180" s="410"/>
      <c r="FG180" s="228"/>
      <c r="FH180" s="56"/>
      <c r="FJ180" s="410"/>
      <c r="FM180" s="228"/>
      <c r="FN180" s="56"/>
      <c r="FP180" s="410"/>
      <c r="FS180" s="228"/>
      <c r="FT180" s="56"/>
      <c r="FV180" s="410"/>
      <c r="FY180" s="228"/>
      <c r="FZ180" s="56"/>
      <c r="GB180" s="410"/>
      <c r="GE180" s="228"/>
      <c r="GF180" s="56"/>
      <c r="GH180" s="410"/>
      <c r="GK180" s="228"/>
      <c r="GL180" s="56"/>
      <c r="GN180" s="410"/>
      <c r="GQ180" s="228"/>
      <c r="GR180" s="56"/>
      <c r="GT180" s="410"/>
      <c r="GW180" s="228"/>
      <c r="GX180" s="56"/>
      <c r="GZ180" s="410"/>
      <c r="HC180" s="228"/>
      <c r="HD180" s="56"/>
      <c r="HF180" s="383"/>
      <c r="HI180" s="228"/>
      <c r="HJ180" s="56"/>
    </row>
    <row r="181" spans="1:218" ht="16.5" customHeight="1">
      <c r="A181" s="408"/>
      <c r="D181" s="1"/>
      <c r="E181" s="56"/>
      <c r="G181" s="409" t="s">
        <v>32</v>
      </c>
      <c r="H181" s="408" t="s">
        <v>4461</v>
      </c>
      <c r="J181" s="228"/>
      <c r="K181" s="56"/>
      <c r="L181" s="525">
        <f>$AF$427</f>
        <v>4</v>
      </c>
      <c r="M181" s="422">
        <f>$E$427</f>
        <v>957.2</v>
      </c>
      <c r="O181" s="408"/>
      <c r="S181" s="408"/>
      <c r="W181" s="408"/>
      <c r="AA181" s="408"/>
      <c r="AE181" s="408"/>
      <c r="AI181" s="408"/>
      <c r="AM181" s="408"/>
      <c r="AQ181" s="408"/>
      <c r="AU181" s="408"/>
      <c r="AY181" s="408"/>
      <c r="BC181" s="408"/>
      <c r="BG181" s="408"/>
      <c r="BK181" s="408"/>
      <c r="BO181" s="408"/>
      <c r="BS181" s="408"/>
      <c r="BW181" s="408"/>
      <c r="CA181" s="408"/>
      <c r="CD181" s="1"/>
      <c r="CE181" s="56"/>
      <c r="CG181" s="408"/>
      <c r="CJ181" s="1"/>
      <c r="CK181" s="56"/>
      <c r="CM181" s="408"/>
      <c r="CP181" s="1"/>
      <c r="CQ181" s="56"/>
      <c r="CS181" s="408"/>
      <c r="CV181" s="1"/>
      <c r="CW181" s="56"/>
      <c r="DB181" s="410"/>
      <c r="DE181" s="228"/>
      <c r="DF181" s="56"/>
      <c r="DH181" s="410"/>
      <c r="DK181" s="228"/>
      <c r="DL181" s="56"/>
      <c r="DN181" s="410"/>
      <c r="DQ181" s="228"/>
      <c r="DR181" s="56"/>
      <c r="DT181" s="410"/>
      <c r="DW181" s="228"/>
      <c r="DX181" s="56"/>
      <c r="DZ181" s="410"/>
      <c r="EC181" s="228"/>
      <c r="ED181" s="56"/>
      <c r="EF181" s="410"/>
      <c r="EI181" s="228"/>
      <c r="EJ181" s="56"/>
      <c r="EL181" s="410"/>
      <c r="EO181" s="228"/>
      <c r="EP181" s="56"/>
      <c r="ER181" s="410"/>
      <c r="EU181" s="228"/>
      <c r="EV181" s="56"/>
      <c r="EX181" s="410"/>
      <c r="FA181" s="228"/>
      <c r="FB181" s="56"/>
      <c r="FD181" s="410"/>
      <c r="FG181" s="228"/>
      <c r="FH181" s="56"/>
      <c r="FJ181" s="410"/>
      <c r="FM181" s="228"/>
      <c r="FN181" s="56"/>
      <c r="FP181" s="410"/>
      <c r="FS181" s="228"/>
      <c r="FT181" s="56"/>
      <c r="FV181" s="410"/>
      <c r="FY181" s="228"/>
      <c r="FZ181" s="56"/>
      <c r="GB181" s="410"/>
      <c r="GE181" s="228"/>
      <c r="GF181" s="56"/>
      <c r="GH181" s="410"/>
      <c r="GK181" s="228"/>
      <c r="GL181" s="56"/>
      <c r="GN181" s="410"/>
      <c r="GQ181" s="228"/>
      <c r="GR181" s="56"/>
      <c r="GT181" s="410"/>
      <c r="GW181" s="228"/>
      <c r="GX181" s="56"/>
      <c r="GZ181" s="410"/>
      <c r="HC181" s="228"/>
      <c r="HD181" s="56"/>
      <c r="HF181" s="383"/>
      <c r="HI181" s="228"/>
      <c r="HJ181" s="56"/>
    </row>
    <row r="182" spans="1:218" ht="16.5" customHeight="1">
      <c r="A182" s="408" t="s">
        <v>4410</v>
      </c>
      <c r="D182" s="1">
        <f>'Punten per wedstrijd'!F289</f>
        <v>536.30000000000007</v>
      </c>
      <c r="E182" s="56">
        <v>3</v>
      </c>
      <c r="G182" s="409" t="s">
        <v>34</v>
      </c>
      <c r="H182" s="408" t="s">
        <v>4395</v>
      </c>
      <c r="L182" s="525">
        <f>$AF$432</f>
        <v>3</v>
      </c>
      <c r="M182" s="422">
        <f>$E$432</f>
        <v>1132.5</v>
      </c>
      <c r="O182" s="408" t="s">
        <v>4464</v>
      </c>
      <c r="S182" s="408" t="s">
        <v>4421</v>
      </c>
      <c r="W182" s="408" t="s">
        <v>4429</v>
      </c>
      <c r="AA182" s="408" t="s">
        <v>4398</v>
      </c>
      <c r="AE182" s="408" t="s">
        <v>3263</v>
      </c>
      <c r="AI182" s="408" t="s">
        <v>1697</v>
      </c>
      <c r="AM182" s="408" t="s">
        <v>4421</v>
      </c>
      <c r="AQ182" s="408" t="s">
        <v>4464</v>
      </c>
      <c r="AU182" s="408" t="s">
        <v>4463</v>
      </c>
      <c r="AY182" s="408" t="s">
        <v>4403</v>
      </c>
      <c r="BC182" s="408" t="s">
        <v>4387</v>
      </c>
      <c r="BG182" s="408" t="s">
        <v>4421</v>
      </c>
      <c r="BK182" s="408" t="s">
        <v>4429</v>
      </c>
      <c r="BO182" s="408" t="s">
        <v>2759</v>
      </c>
      <c r="BS182" s="408" t="s">
        <v>4419</v>
      </c>
      <c r="BW182" s="408" t="s">
        <v>4410</v>
      </c>
      <c r="CA182" s="408" t="s">
        <v>2757</v>
      </c>
      <c r="CD182" s="1">
        <v>188.60000000000002</v>
      </c>
      <c r="CE182" s="56">
        <v>2</v>
      </c>
      <c r="CG182" s="408" t="s">
        <v>3239</v>
      </c>
      <c r="CJ182" s="1">
        <v>249</v>
      </c>
      <c r="CK182" s="56">
        <v>1</v>
      </c>
      <c r="CM182" s="408" t="s">
        <v>4464</v>
      </c>
      <c r="CP182" s="1">
        <v>95.5</v>
      </c>
      <c r="CQ182" s="56">
        <v>0</v>
      </c>
      <c r="CS182" s="408" t="s">
        <v>4395</v>
      </c>
      <c r="CV182" s="1">
        <v>52</v>
      </c>
      <c r="CW182" s="56">
        <v>3</v>
      </c>
      <c r="DB182" s="410"/>
      <c r="DE182" s="228"/>
      <c r="DF182" s="56"/>
      <c r="DH182" s="410"/>
      <c r="DK182" s="228"/>
      <c r="DL182" s="56"/>
      <c r="DN182" s="410"/>
      <c r="DQ182" s="228"/>
      <c r="DR182" s="56"/>
      <c r="DT182" s="410"/>
      <c r="DW182" s="228"/>
      <c r="DX182" s="56"/>
      <c r="DZ182" s="410"/>
      <c r="EC182" s="228"/>
      <c r="ED182" s="56"/>
      <c r="EF182" s="410"/>
      <c r="EI182" s="228"/>
      <c r="EJ182" s="56"/>
      <c r="EL182" s="410"/>
      <c r="EO182" s="228"/>
      <c r="EP182" s="56"/>
      <c r="ER182" s="410"/>
      <c r="EU182" s="228"/>
      <c r="EV182" s="56"/>
      <c r="EX182" s="410"/>
      <c r="FA182" s="228"/>
      <c r="FB182" s="56"/>
      <c r="FD182" s="410"/>
      <c r="FG182" s="228"/>
      <c r="FH182" s="56"/>
      <c r="FJ182" s="410"/>
      <c r="FM182" s="228"/>
      <c r="FN182" s="56"/>
      <c r="FP182" s="410"/>
      <c r="FS182" s="228"/>
      <c r="FT182" s="56"/>
      <c r="FV182" s="410"/>
      <c r="FY182" s="228"/>
      <c r="FZ182" s="56"/>
      <c r="GB182" s="410"/>
      <c r="GE182" s="228"/>
      <c r="GF182" s="56"/>
      <c r="GH182" s="410"/>
      <c r="GK182" s="228"/>
      <c r="GL182" s="56"/>
      <c r="GN182" s="410"/>
      <c r="GQ182" s="228"/>
      <c r="GR182" s="56"/>
      <c r="GT182" s="410"/>
      <c r="GW182" s="228"/>
      <c r="GX182" s="56"/>
      <c r="GZ182" s="410"/>
      <c r="HC182" s="228"/>
      <c r="HD182" s="56"/>
      <c r="HF182" s="383"/>
      <c r="HI182" s="228"/>
      <c r="HJ182" s="56"/>
    </row>
    <row r="183" spans="1:218" ht="16.5" customHeight="1">
      <c r="A183" s="408" t="s">
        <v>2122</v>
      </c>
      <c r="D183" s="1">
        <f>'Punten per wedstrijd'!F208</f>
        <v>289.8</v>
      </c>
      <c r="E183" s="56">
        <v>0</v>
      </c>
      <c r="G183" s="409" t="s">
        <v>36</v>
      </c>
      <c r="H183" s="408" t="s">
        <v>3263</v>
      </c>
      <c r="L183" s="525">
        <f>$AF$443</f>
        <v>3</v>
      </c>
      <c r="M183" s="422">
        <f>$E$443</f>
        <v>968.7</v>
      </c>
      <c r="O183" s="408" t="s">
        <v>4462</v>
      </c>
      <c r="S183" s="408" t="s">
        <v>1694</v>
      </c>
      <c r="W183" s="408" t="s">
        <v>4398</v>
      </c>
      <c r="AA183" s="408" t="s">
        <v>2759</v>
      </c>
      <c r="AE183" s="408" t="s">
        <v>4398</v>
      </c>
      <c r="AI183" s="408" t="s">
        <v>4464</v>
      </c>
      <c r="AM183" s="408" t="s">
        <v>4461</v>
      </c>
      <c r="AQ183" s="408" t="s">
        <v>2122</v>
      </c>
      <c r="AU183" s="408" t="s">
        <v>4462</v>
      </c>
      <c r="AY183" s="408" t="s">
        <v>4429</v>
      </c>
      <c r="BC183" s="408" t="s">
        <v>4398</v>
      </c>
      <c r="BG183" s="408" t="s">
        <v>2122</v>
      </c>
      <c r="BK183" s="408" t="s">
        <v>4464</v>
      </c>
      <c r="BO183" s="408" t="s">
        <v>4464</v>
      </c>
      <c r="BS183" s="408" t="s">
        <v>4421</v>
      </c>
      <c r="BW183" s="408" t="s">
        <v>4461</v>
      </c>
      <c r="CA183" s="408" t="s">
        <v>1694</v>
      </c>
      <c r="CD183" s="1">
        <v>156.79999999999998</v>
      </c>
      <c r="CE183" s="56">
        <v>1</v>
      </c>
      <c r="CG183" s="408" t="s">
        <v>4464</v>
      </c>
      <c r="CJ183" s="1">
        <v>262.2</v>
      </c>
      <c r="CK183" s="56">
        <v>2</v>
      </c>
      <c r="CM183" s="408" t="s">
        <v>1694</v>
      </c>
      <c r="CP183" s="1">
        <v>179.2</v>
      </c>
      <c r="CQ183" s="56">
        <v>3</v>
      </c>
      <c r="CS183" s="408" t="s">
        <v>3263</v>
      </c>
      <c r="CV183" s="1">
        <v>10.5</v>
      </c>
      <c r="CW183" s="56">
        <v>0</v>
      </c>
      <c r="DB183" s="410"/>
      <c r="DE183" s="228"/>
      <c r="DF183" s="56"/>
      <c r="DH183" s="410"/>
      <c r="DK183" s="228"/>
      <c r="DL183" s="56"/>
      <c r="DN183" s="410"/>
      <c r="DQ183" s="228"/>
      <c r="DR183" s="56"/>
      <c r="DT183" s="410"/>
      <c r="DW183" s="228"/>
      <c r="DX183" s="56"/>
      <c r="DZ183" s="410"/>
      <c r="EC183" s="228"/>
      <c r="ED183" s="56"/>
      <c r="EF183" s="410"/>
      <c r="EI183" s="228"/>
      <c r="EJ183" s="56"/>
      <c r="EL183" s="410"/>
      <c r="EO183" s="228"/>
      <c r="EP183" s="56"/>
      <c r="ER183" s="410"/>
      <c r="EU183" s="228"/>
      <c r="EV183" s="56"/>
      <c r="EX183" s="410"/>
      <c r="FA183" s="228"/>
      <c r="FB183" s="56"/>
      <c r="FD183" s="410"/>
      <c r="FG183" s="228"/>
      <c r="FH183" s="56"/>
      <c r="FJ183" s="410"/>
      <c r="FM183" s="228"/>
      <c r="FN183" s="56"/>
      <c r="FP183" s="410"/>
      <c r="FS183" s="228"/>
      <c r="FT183" s="56"/>
      <c r="FV183" s="410"/>
      <c r="FY183" s="228"/>
      <c r="FZ183" s="56"/>
      <c r="GB183" s="410"/>
      <c r="GE183" s="228"/>
      <c r="GF183" s="56"/>
      <c r="GH183" s="410"/>
      <c r="GK183" s="228"/>
      <c r="GL183" s="56"/>
      <c r="GN183" s="410"/>
      <c r="GQ183" s="228"/>
      <c r="GR183" s="56"/>
      <c r="GT183" s="410"/>
      <c r="GW183" s="228"/>
      <c r="GX183" s="56"/>
      <c r="GZ183" s="410"/>
      <c r="HC183" s="228"/>
      <c r="HD183" s="56"/>
      <c r="HF183" s="383"/>
      <c r="HI183" s="228"/>
      <c r="HJ183" s="56"/>
    </row>
    <row r="184" spans="1:218" ht="16.5" customHeight="1">
      <c r="A184" s="408"/>
      <c r="D184" s="1"/>
      <c r="E184" s="56"/>
      <c r="G184" s="409" t="s">
        <v>38</v>
      </c>
      <c r="H184" s="408" t="s">
        <v>2122</v>
      </c>
      <c r="J184" s="228"/>
      <c r="K184" s="56"/>
      <c r="L184" s="525">
        <f>$AF$431</f>
        <v>2</v>
      </c>
      <c r="M184" s="422">
        <f>$E$431</f>
        <v>574.79999999999995</v>
      </c>
      <c r="O184" s="408"/>
      <c r="S184" s="408"/>
      <c r="W184" s="408"/>
      <c r="AA184" s="408"/>
      <c r="AE184" s="408"/>
      <c r="AI184" s="408"/>
      <c r="AM184" s="408"/>
      <c r="AQ184" s="408"/>
      <c r="AU184" s="408"/>
      <c r="AY184" s="408"/>
      <c r="BC184" s="408"/>
      <c r="BG184" s="408"/>
      <c r="BK184" s="408"/>
      <c r="BO184" s="408"/>
      <c r="BS184" s="408"/>
      <c r="BW184" s="408"/>
      <c r="CA184" s="408"/>
      <c r="CD184" s="1"/>
      <c r="CE184" s="56"/>
      <c r="CG184" s="408"/>
      <c r="CJ184" s="1"/>
      <c r="CK184" s="56"/>
      <c r="CM184" s="408"/>
      <c r="CP184" s="1"/>
      <c r="CQ184" s="56"/>
      <c r="CS184" s="408"/>
      <c r="CV184" s="1"/>
      <c r="CW184" s="56"/>
      <c r="DB184" s="410"/>
      <c r="DE184" s="228"/>
      <c r="DF184" s="56"/>
      <c r="DH184" s="410"/>
      <c r="DK184" s="228"/>
      <c r="DL184" s="56"/>
      <c r="DN184" s="410"/>
      <c r="DQ184" s="228"/>
      <c r="DR184" s="56"/>
      <c r="DT184" s="410"/>
      <c r="DW184" s="228"/>
      <c r="DX184" s="56"/>
      <c r="DZ184" s="410"/>
      <c r="EC184" s="228"/>
      <c r="ED184" s="56"/>
      <c r="EF184" s="410"/>
      <c r="EI184" s="228"/>
      <c r="EJ184" s="56"/>
      <c r="EL184" s="410"/>
      <c r="EO184" s="228"/>
      <c r="EP184" s="56"/>
      <c r="ER184" s="410"/>
      <c r="EU184" s="228"/>
      <c r="EV184" s="56"/>
      <c r="EX184" s="410"/>
      <c r="FA184" s="228"/>
      <c r="FB184" s="56"/>
      <c r="FD184" s="410"/>
      <c r="FG184" s="228"/>
      <c r="FH184" s="56"/>
      <c r="FJ184" s="410"/>
      <c r="FM184" s="228"/>
      <c r="FN184" s="56"/>
      <c r="FP184" s="410"/>
      <c r="FS184" s="228"/>
      <c r="FT184" s="56"/>
      <c r="FV184" s="410"/>
      <c r="FY184" s="228"/>
      <c r="FZ184" s="56"/>
      <c r="GB184" s="410"/>
      <c r="GE184" s="228"/>
      <c r="GF184" s="56"/>
      <c r="GH184" s="410"/>
      <c r="GK184" s="228"/>
      <c r="GL184" s="56"/>
      <c r="GN184" s="410"/>
      <c r="GQ184" s="228"/>
      <c r="GR184" s="56"/>
      <c r="GT184" s="410"/>
      <c r="GW184" s="228"/>
      <c r="GX184" s="56"/>
      <c r="GZ184" s="410"/>
      <c r="HC184" s="228"/>
      <c r="HD184" s="56"/>
      <c r="HF184" s="383"/>
      <c r="HI184" s="228"/>
      <c r="HJ184" s="56"/>
    </row>
    <row r="185" spans="1:218" ht="16.5" customHeight="1">
      <c r="A185" s="408" t="s">
        <v>4387</v>
      </c>
      <c r="D185" s="1">
        <f>'Punten per wedstrijd'!F300</f>
        <v>655.09999999999991</v>
      </c>
      <c r="E185" s="56">
        <v>1</v>
      </c>
      <c r="H185" s="408"/>
      <c r="L185" s="525"/>
      <c r="M185" s="422"/>
      <c r="O185" s="408" t="s">
        <v>2122</v>
      </c>
      <c r="S185" s="408" t="s">
        <v>1697</v>
      </c>
      <c r="W185" s="408" t="s">
        <v>4421</v>
      </c>
      <c r="AA185" s="408" t="s">
        <v>2122</v>
      </c>
      <c r="AE185" s="408" t="s">
        <v>2759</v>
      </c>
      <c r="AI185" s="408" t="s">
        <v>4398</v>
      </c>
      <c r="AM185" s="408" t="s">
        <v>2122</v>
      </c>
      <c r="AQ185" s="408" t="s">
        <v>4398</v>
      </c>
      <c r="AU185" s="408" t="s">
        <v>2122</v>
      </c>
      <c r="AY185" s="408" t="s">
        <v>4410</v>
      </c>
      <c r="BC185" s="408" t="s">
        <v>3239</v>
      </c>
      <c r="BG185" s="408" t="s">
        <v>4398</v>
      </c>
      <c r="BK185" s="408" t="s">
        <v>4419</v>
      </c>
      <c r="BO185" s="408" t="s">
        <v>4461</v>
      </c>
      <c r="BS185" s="408" t="s">
        <v>4461</v>
      </c>
      <c r="BW185" s="408" t="s">
        <v>1697</v>
      </c>
      <c r="CA185" s="408" t="s">
        <v>2759</v>
      </c>
      <c r="CD185" s="1">
        <v>245.6</v>
      </c>
      <c r="CE185" s="56">
        <v>0</v>
      </c>
      <c r="CG185" s="408" t="s">
        <v>4403</v>
      </c>
      <c r="CJ185" s="1">
        <v>195.8</v>
      </c>
      <c r="CK185" s="56">
        <v>1</v>
      </c>
      <c r="CM185" s="408" t="s">
        <v>2759</v>
      </c>
      <c r="CP185" s="1">
        <v>227.5</v>
      </c>
      <c r="CQ185" s="56">
        <v>3</v>
      </c>
      <c r="CS185" s="408" t="s">
        <v>1694</v>
      </c>
      <c r="CV185" s="1">
        <v>0</v>
      </c>
      <c r="CW185" s="56">
        <v>0</v>
      </c>
      <c r="DB185" s="410"/>
      <c r="DE185" s="228"/>
      <c r="DF185" s="56"/>
      <c r="DH185" s="410"/>
      <c r="DK185" s="228"/>
      <c r="DL185" s="56"/>
      <c r="DN185" s="410"/>
      <c r="DQ185" s="228"/>
      <c r="DR185" s="56"/>
      <c r="DT185" s="410"/>
      <c r="DW185" s="228"/>
      <c r="DX185" s="56"/>
      <c r="DZ185" s="410"/>
      <c r="EC185" s="228"/>
      <c r="ED185" s="56"/>
      <c r="EF185" s="410"/>
      <c r="EI185" s="228"/>
      <c r="EJ185" s="56"/>
      <c r="EL185" s="410"/>
      <c r="EO185" s="228"/>
      <c r="EP185" s="56"/>
      <c r="ER185" s="410"/>
      <c r="EU185" s="228"/>
      <c r="EV185" s="56"/>
      <c r="EX185" s="410"/>
      <c r="FA185" s="228"/>
      <c r="FB185" s="56"/>
      <c r="FD185" s="410"/>
      <c r="FG185" s="228"/>
      <c r="FH185" s="56"/>
      <c r="FJ185" s="410"/>
      <c r="FM185" s="228"/>
      <c r="FN185" s="56"/>
      <c r="FP185" s="410"/>
      <c r="FS185" s="228"/>
      <c r="FT185" s="56"/>
      <c r="FV185" s="410"/>
      <c r="FY185" s="228"/>
      <c r="FZ185" s="56"/>
      <c r="GB185" s="410"/>
      <c r="GE185" s="228"/>
      <c r="GF185" s="56"/>
      <c r="GH185" s="410"/>
      <c r="GK185" s="228"/>
      <c r="GL185" s="56"/>
      <c r="GN185" s="410"/>
      <c r="GQ185" s="228"/>
      <c r="GR185" s="56"/>
      <c r="GT185" s="410"/>
      <c r="GW185" s="228"/>
      <c r="GX185" s="56"/>
      <c r="GZ185" s="410"/>
      <c r="HC185" s="228"/>
      <c r="HD185" s="56"/>
      <c r="HF185" s="383"/>
      <c r="HI185" s="228"/>
      <c r="HJ185" s="56"/>
    </row>
    <row r="186" spans="1:218" ht="16.5" customHeight="1">
      <c r="A186" s="408" t="s">
        <v>4464</v>
      </c>
      <c r="D186" s="1">
        <f>'Punten per wedstrijd'!F282</f>
        <v>792.6</v>
      </c>
      <c r="E186" s="56">
        <v>2</v>
      </c>
      <c r="H186" s="408"/>
      <c r="K186" s="417"/>
      <c r="L186" s="524">
        <f>SUM(L164:L184)</f>
        <v>150</v>
      </c>
      <c r="M186" s="523">
        <f>SUM(M164:M184)</f>
        <v>26819.7</v>
      </c>
      <c r="O186" s="408" t="s">
        <v>4436</v>
      </c>
      <c r="S186" s="408" t="s">
        <v>2122</v>
      </c>
      <c r="W186" s="408" t="s">
        <v>4463</v>
      </c>
      <c r="AA186" s="408" t="s">
        <v>4433</v>
      </c>
      <c r="AE186" s="408" t="s">
        <v>4461</v>
      </c>
      <c r="AI186" s="408" t="s">
        <v>4421</v>
      </c>
      <c r="AM186" s="408" t="s">
        <v>4419</v>
      </c>
      <c r="AQ186" s="408" t="s">
        <v>3239</v>
      </c>
      <c r="AU186" s="408" t="s">
        <v>4429</v>
      </c>
      <c r="AY186" s="408" t="s">
        <v>3239</v>
      </c>
      <c r="BC186" s="408" t="s">
        <v>4436</v>
      </c>
      <c r="BG186" s="408" t="s">
        <v>4462</v>
      </c>
      <c r="BK186" s="408" t="s">
        <v>2759</v>
      </c>
      <c r="BO186" s="408" t="s">
        <v>4398</v>
      </c>
      <c r="BS186" s="408" t="s">
        <v>4433</v>
      </c>
      <c r="BW186" s="408" t="s">
        <v>4462</v>
      </c>
      <c r="CA186" s="408" t="s">
        <v>3263</v>
      </c>
      <c r="CD186" s="1">
        <v>365.5</v>
      </c>
      <c r="CE186" s="56">
        <v>3</v>
      </c>
      <c r="CG186" s="408" t="s">
        <v>4387</v>
      </c>
      <c r="CJ186" s="1">
        <v>208.8</v>
      </c>
      <c r="CK186" s="56">
        <v>2</v>
      </c>
      <c r="CM186" s="408" t="s">
        <v>4395</v>
      </c>
      <c r="CP186" s="1">
        <v>156.9</v>
      </c>
      <c r="CQ186" s="56">
        <v>0</v>
      </c>
      <c r="CS186" s="408" t="s">
        <v>4429</v>
      </c>
      <c r="CV186" s="1">
        <v>31.9</v>
      </c>
      <c r="CW186" s="56">
        <v>3</v>
      </c>
      <c r="DB186" s="410"/>
      <c r="DE186" s="228"/>
      <c r="DF186" s="56"/>
      <c r="DH186" s="410"/>
      <c r="DK186" s="228"/>
      <c r="DL186" s="56"/>
      <c r="DN186" s="410"/>
      <c r="DQ186" s="228"/>
      <c r="DR186" s="56"/>
      <c r="DT186" s="410"/>
      <c r="DW186" s="228"/>
      <c r="DX186" s="56"/>
      <c r="DZ186" s="410"/>
      <c r="EC186" s="228"/>
      <c r="ED186" s="56"/>
      <c r="EF186" s="410"/>
      <c r="EI186" s="228"/>
      <c r="EJ186" s="56"/>
      <c r="EL186" s="410"/>
      <c r="EO186" s="228"/>
      <c r="EP186" s="56"/>
      <c r="ER186" s="410"/>
      <c r="EU186" s="228"/>
      <c r="EV186" s="56"/>
      <c r="EX186" s="410"/>
      <c r="FA186" s="228"/>
      <c r="FB186" s="56"/>
      <c r="FD186" s="410"/>
      <c r="FG186" s="228"/>
      <c r="FH186" s="56"/>
      <c r="FJ186" s="410"/>
      <c r="FM186" s="228"/>
      <c r="FN186" s="56"/>
      <c r="FP186" s="410"/>
      <c r="FS186" s="228"/>
      <c r="FT186" s="56"/>
      <c r="FV186" s="410"/>
      <c r="FY186" s="228"/>
      <c r="FZ186" s="56"/>
      <c r="GB186" s="410"/>
      <c r="GE186" s="228"/>
      <c r="GF186" s="56"/>
      <c r="GH186" s="410"/>
      <c r="GK186" s="228"/>
      <c r="GL186" s="56"/>
      <c r="GN186" s="410"/>
      <c r="GQ186" s="228"/>
      <c r="GR186" s="56"/>
      <c r="GT186" s="410"/>
      <c r="GW186" s="228"/>
      <c r="GX186" s="56"/>
      <c r="GZ186" s="410"/>
      <c r="HC186" s="228"/>
      <c r="HD186" s="56"/>
      <c r="HF186" s="383"/>
      <c r="HI186" s="228"/>
      <c r="HJ186" s="56"/>
    </row>
    <row r="187" spans="1:218" ht="16.5" customHeight="1">
      <c r="A187" s="408"/>
      <c r="D187" s="1"/>
      <c r="E187" s="56"/>
      <c r="H187" s="408"/>
      <c r="O187" s="408"/>
      <c r="S187" s="408"/>
      <c r="W187" s="408"/>
      <c r="AA187" s="408"/>
      <c r="AE187" s="408"/>
      <c r="AI187" s="408"/>
      <c r="AM187" s="408"/>
      <c r="AQ187" s="408"/>
      <c r="AU187" s="408"/>
      <c r="AY187" s="408"/>
      <c r="BC187" s="408"/>
      <c r="BG187" s="408"/>
      <c r="BK187" s="408"/>
      <c r="BO187" s="408"/>
      <c r="BS187" s="408"/>
      <c r="BW187" s="408"/>
      <c r="CA187" s="408"/>
      <c r="CD187" s="1"/>
      <c r="CE187" s="56"/>
      <c r="CG187" s="408"/>
      <c r="CJ187" s="1"/>
      <c r="CK187" s="56"/>
      <c r="CM187" s="408"/>
      <c r="CP187" s="1"/>
      <c r="CQ187" s="56"/>
      <c r="CS187" s="408"/>
      <c r="CV187" s="1"/>
      <c r="CW187" s="56"/>
      <c r="DB187" s="410"/>
      <c r="DE187" s="228"/>
      <c r="DF187" s="56"/>
      <c r="DH187" s="410"/>
      <c r="DK187" s="228"/>
      <c r="DL187" s="56"/>
      <c r="DN187" s="410"/>
      <c r="DQ187" s="228"/>
      <c r="DR187" s="56"/>
      <c r="DT187" s="410"/>
      <c r="DW187" s="228"/>
      <c r="DX187" s="56"/>
      <c r="DZ187" s="410"/>
      <c r="EC187" s="228"/>
      <c r="ED187" s="56"/>
      <c r="EF187" s="410"/>
      <c r="EI187" s="228"/>
      <c r="EJ187" s="56"/>
      <c r="EL187" s="410"/>
      <c r="EO187" s="228"/>
      <c r="EP187" s="56"/>
      <c r="ER187" s="410"/>
      <c r="EU187" s="228"/>
      <c r="EV187" s="56"/>
      <c r="EX187" s="410"/>
      <c r="FA187" s="228"/>
      <c r="FB187" s="56"/>
      <c r="FD187" s="410"/>
      <c r="FG187" s="228"/>
      <c r="FH187" s="56"/>
      <c r="FJ187" s="410"/>
      <c r="FM187" s="228"/>
      <c r="FN187" s="56"/>
      <c r="FP187" s="410"/>
      <c r="FS187" s="228"/>
      <c r="FT187" s="56"/>
      <c r="FV187" s="410"/>
      <c r="FY187" s="228"/>
      <c r="FZ187" s="56"/>
      <c r="GB187" s="410"/>
      <c r="GE187" s="228"/>
      <c r="GF187" s="56"/>
      <c r="GH187" s="410"/>
      <c r="GK187" s="228"/>
      <c r="GL187" s="56"/>
      <c r="GN187" s="410"/>
      <c r="GQ187" s="228"/>
      <c r="GR187" s="56"/>
      <c r="GT187" s="410"/>
      <c r="GW187" s="228"/>
      <c r="GX187" s="56"/>
      <c r="GZ187" s="410"/>
      <c r="HC187" s="228"/>
      <c r="HD187" s="56"/>
      <c r="HF187" s="383"/>
      <c r="HI187" s="228"/>
      <c r="HJ187" s="56"/>
    </row>
    <row r="188" spans="1:218" ht="16.5" customHeight="1">
      <c r="A188" s="408" t="s">
        <v>4462</v>
      </c>
      <c r="D188" s="1">
        <f>'Punten per wedstrijd'!F181</f>
        <v>549.59999999999991</v>
      </c>
      <c r="E188" s="56">
        <v>1</v>
      </c>
      <c r="H188" s="408"/>
      <c r="O188" s="408" t="s">
        <v>4395</v>
      </c>
      <c r="S188" s="408" t="s">
        <v>4387</v>
      </c>
      <c r="W188" s="408" t="s">
        <v>2759</v>
      </c>
      <c r="AA188" s="408" t="s">
        <v>3239</v>
      </c>
      <c r="AE188" s="408" t="s">
        <v>4395</v>
      </c>
      <c r="AI188" s="408" t="s">
        <v>4410</v>
      </c>
      <c r="AM188" s="408" t="s">
        <v>3239</v>
      </c>
      <c r="AQ188" s="408" t="s">
        <v>4387</v>
      </c>
      <c r="AU188" s="408" t="s">
        <v>4464</v>
      </c>
      <c r="AY188" s="408" t="s">
        <v>1697</v>
      </c>
      <c r="BC188" s="408" t="s">
        <v>4403</v>
      </c>
      <c r="BG188" s="408" t="s">
        <v>4436</v>
      </c>
      <c r="BK188" s="408" t="s">
        <v>4403</v>
      </c>
      <c r="BO188" s="408" t="s">
        <v>4419</v>
      </c>
      <c r="BS188" s="408" t="s">
        <v>1694</v>
      </c>
      <c r="BW188" s="408" t="s">
        <v>4429</v>
      </c>
      <c r="CA188" s="408" t="s">
        <v>4461</v>
      </c>
      <c r="CD188" s="1">
        <v>79.499999999999986</v>
      </c>
      <c r="CE188" s="56">
        <v>0</v>
      </c>
      <c r="CG188" s="408" t="s">
        <v>2122</v>
      </c>
      <c r="CJ188" s="1">
        <v>56.300000000000004</v>
      </c>
      <c r="CK188" s="56">
        <v>0</v>
      </c>
      <c r="CM188" s="408" t="s">
        <v>4410</v>
      </c>
      <c r="CP188" s="1">
        <v>155.89999999999998</v>
      </c>
      <c r="CQ188" s="56">
        <v>3</v>
      </c>
      <c r="CS188" s="408" t="s">
        <v>2122</v>
      </c>
      <c r="CV188" s="1">
        <v>0</v>
      </c>
      <c r="CW188" s="56">
        <v>0</v>
      </c>
      <c r="DB188" s="410"/>
      <c r="DE188" s="228"/>
      <c r="DF188" s="56"/>
      <c r="DH188" s="410"/>
      <c r="DK188" s="228"/>
      <c r="DL188" s="56"/>
      <c r="DN188" s="410"/>
      <c r="DQ188" s="228"/>
      <c r="DR188" s="56"/>
      <c r="DT188" s="410"/>
      <c r="DW188" s="228"/>
      <c r="DX188" s="56"/>
      <c r="DZ188" s="410"/>
      <c r="EC188" s="228"/>
      <c r="ED188" s="56"/>
      <c r="EF188" s="410"/>
      <c r="EI188" s="228"/>
      <c r="EJ188" s="56"/>
      <c r="EL188" s="410"/>
      <c r="EO188" s="228"/>
      <c r="EP188" s="56"/>
      <c r="ER188" s="410"/>
      <c r="EU188" s="228"/>
      <c r="EV188" s="56"/>
      <c r="EX188" s="410"/>
      <c r="FA188" s="228"/>
      <c r="FB188" s="56"/>
      <c r="FD188" s="410"/>
      <c r="FG188" s="228"/>
      <c r="FH188" s="56"/>
      <c r="FJ188" s="410"/>
      <c r="FM188" s="228"/>
      <c r="FN188" s="56"/>
      <c r="FP188" s="410"/>
      <c r="FS188" s="228"/>
      <c r="FT188" s="56"/>
      <c r="FV188" s="410"/>
      <c r="FY188" s="228"/>
      <c r="FZ188" s="56"/>
      <c r="GB188" s="410"/>
      <c r="GE188" s="228"/>
      <c r="GF188" s="56"/>
      <c r="GH188" s="410"/>
      <c r="GK188" s="228"/>
      <c r="GL188" s="56"/>
      <c r="GN188" s="410"/>
      <c r="GQ188" s="228"/>
      <c r="GR188" s="56"/>
      <c r="GT188" s="410"/>
      <c r="GW188" s="228"/>
      <c r="GX188" s="56"/>
      <c r="GZ188" s="410"/>
      <c r="HC188" s="228"/>
      <c r="HD188" s="56"/>
      <c r="HF188" s="383"/>
      <c r="HI188" s="228"/>
      <c r="HJ188" s="56"/>
    </row>
    <row r="189" spans="1:218" ht="16.5" customHeight="1">
      <c r="A189" s="408" t="s">
        <v>4419</v>
      </c>
      <c r="D189" s="1">
        <f>'Punten per wedstrijd'!F311</f>
        <v>562</v>
      </c>
      <c r="E189" s="56">
        <v>2</v>
      </c>
      <c r="H189" s="408"/>
      <c r="O189" s="408" t="s">
        <v>4433</v>
      </c>
      <c r="S189" s="408" t="s">
        <v>2759</v>
      </c>
      <c r="W189" s="408" t="s">
        <v>4462</v>
      </c>
      <c r="AA189" s="408" t="s">
        <v>1694</v>
      </c>
      <c r="AE189" s="408" t="s">
        <v>4387</v>
      </c>
      <c r="AI189" s="408" t="s">
        <v>2759</v>
      </c>
      <c r="AM189" s="408" t="s">
        <v>4462</v>
      </c>
      <c r="AQ189" s="408" t="s">
        <v>4463</v>
      </c>
      <c r="AU189" s="408" t="s">
        <v>4403</v>
      </c>
      <c r="AY189" s="408" t="s">
        <v>4421</v>
      </c>
      <c r="BC189" s="408" t="s">
        <v>2759</v>
      </c>
      <c r="BG189" s="408" t="s">
        <v>1694</v>
      </c>
      <c r="BK189" s="408" t="s">
        <v>4421</v>
      </c>
      <c r="BO189" s="408" t="s">
        <v>3263</v>
      </c>
      <c r="BS189" s="408" t="s">
        <v>2122</v>
      </c>
      <c r="BW189" s="408" t="s">
        <v>3263</v>
      </c>
      <c r="CA189" s="408" t="s">
        <v>4436</v>
      </c>
      <c r="CD189" s="1">
        <v>328.6</v>
      </c>
      <c r="CE189" s="56">
        <v>3</v>
      </c>
      <c r="CG189" s="408" t="s">
        <v>4462</v>
      </c>
      <c r="CJ189" s="1">
        <v>427.6</v>
      </c>
      <c r="CK189" s="56">
        <v>3</v>
      </c>
      <c r="CM189" s="408" t="s">
        <v>1697</v>
      </c>
      <c r="CP189" s="1">
        <v>81.999999999999986</v>
      </c>
      <c r="CQ189" s="56">
        <v>0</v>
      </c>
      <c r="CS189" s="408" t="s">
        <v>4461</v>
      </c>
      <c r="CV189" s="1">
        <v>48.5</v>
      </c>
      <c r="CW189" s="56">
        <v>3</v>
      </c>
      <c r="DB189" s="410"/>
      <c r="DE189" s="228"/>
      <c r="DF189" s="56"/>
      <c r="DH189" s="410"/>
      <c r="DK189" s="228"/>
      <c r="DL189" s="56"/>
      <c r="DN189" s="410"/>
      <c r="DQ189" s="228"/>
      <c r="DR189" s="56"/>
      <c r="DT189" s="410"/>
      <c r="DW189" s="228"/>
      <c r="DX189" s="56"/>
      <c r="DZ189" s="410"/>
      <c r="EC189" s="228"/>
      <c r="ED189" s="56"/>
      <c r="EF189" s="410"/>
      <c r="EI189" s="228"/>
      <c r="EJ189" s="56"/>
      <c r="EL189" s="410"/>
      <c r="EO189" s="228"/>
      <c r="EP189" s="56"/>
      <c r="ER189" s="410"/>
      <c r="EU189" s="228"/>
      <c r="EV189" s="56"/>
      <c r="EX189" s="410"/>
      <c r="FA189" s="228"/>
      <c r="FB189" s="56"/>
      <c r="FD189" s="410"/>
      <c r="FG189" s="228"/>
      <c r="FH189" s="56"/>
      <c r="FJ189" s="410"/>
      <c r="FM189" s="228"/>
      <c r="FN189" s="56"/>
      <c r="FP189" s="410"/>
      <c r="FS189" s="228"/>
      <c r="FT189" s="56"/>
      <c r="FV189" s="410"/>
      <c r="FY189" s="228"/>
      <c r="FZ189" s="56"/>
      <c r="GB189" s="410"/>
      <c r="GE189" s="228"/>
      <c r="GF189" s="56"/>
      <c r="GH189" s="410"/>
      <c r="GK189" s="228"/>
      <c r="GL189" s="56"/>
      <c r="GN189" s="410"/>
      <c r="GQ189" s="228"/>
      <c r="GR189" s="56"/>
      <c r="GT189" s="410"/>
      <c r="GW189" s="228"/>
      <c r="GX189" s="56"/>
      <c r="GZ189" s="410"/>
      <c r="HC189" s="228"/>
      <c r="HD189" s="56"/>
      <c r="HF189" s="383"/>
      <c r="HI189" s="228"/>
      <c r="HJ189" s="56"/>
    </row>
    <row r="190" spans="1:218" ht="16.5" customHeight="1">
      <c r="A190" s="408"/>
      <c r="D190" s="1"/>
      <c r="E190" s="56"/>
      <c r="H190" s="408"/>
      <c r="O190" s="408"/>
      <c r="S190" s="408"/>
      <c r="W190" s="408"/>
      <c r="AA190" s="408"/>
      <c r="AE190" s="408"/>
      <c r="AI190" s="408"/>
      <c r="AM190" s="408"/>
      <c r="AQ190" s="408"/>
      <c r="AU190" s="408"/>
      <c r="AY190" s="408"/>
      <c r="BC190" s="408"/>
      <c r="BG190" s="408"/>
      <c r="BK190" s="408"/>
      <c r="BO190" s="408"/>
      <c r="BS190" s="408"/>
      <c r="BW190" s="408"/>
      <c r="CA190" s="408"/>
      <c r="CD190" s="1"/>
      <c r="CE190" s="56"/>
      <c r="CG190" s="408"/>
      <c r="CJ190" s="1"/>
      <c r="CK190" s="56"/>
      <c r="CM190" s="408"/>
      <c r="CP190" s="1"/>
      <c r="CQ190" s="56"/>
      <c r="CS190" s="408"/>
      <c r="CV190" s="1"/>
      <c r="CW190" s="56"/>
      <c r="DB190" s="410"/>
      <c r="DE190" s="228"/>
      <c r="DF190" s="56"/>
      <c r="DH190" s="410"/>
      <c r="DK190" s="228"/>
      <c r="DL190" s="56"/>
      <c r="DN190" s="410"/>
      <c r="DQ190" s="228"/>
      <c r="DR190" s="56"/>
      <c r="DT190" s="410"/>
      <c r="DW190" s="228"/>
      <c r="DX190" s="56"/>
      <c r="DZ190" s="410"/>
      <c r="EC190" s="228"/>
      <c r="ED190" s="56"/>
      <c r="EF190" s="410"/>
      <c r="EI190" s="228"/>
      <c r="EJ190" s="56"/>
      <c r="EL190" s="410"/>
      <c r="EO190" s="228"/>
      <c r="EP190" s="56"/>
      <c r="ER190" s="410"/>
      <c r="EU190" s="228"/>
      <c r="EV190" s="56"/>
      <c r="EX190" s="410"/>
      <c r="FA190" s="228"/>
      <c r="FB190" s="56"/>
      <c r="FD190" s="410"/>
      <c r="FG190" s="228"/>
      <c r="FH190" s="56"/>
      <c r="FJ190" s="410"/>
      <c r="FM190" s="228"/>
      <c r="FN190" s="56"/>
      <c r="FP190" s="410"/>
      <c r="FS190" s="228"/>
      <c r="FT190" s="56"/>
      <c r="FV190" s="410"/>
      <c r="FY190" s="228"/>
      <c r="FZ190" s="56"/>
      <c r="GB190" s="410"/>
      <c r="GE190" s="228"/>
      <c r="GF190" s="56"/>
      <c r="GH190" s="410"/>
      <c r="GK190" s="228"/>
      <c r="GL190" s="56"/>
      <c r="GN190" s="410"/>
      <c r="GQ190" s="228"/>
      <c r="GR190" s="56"/>
      <c r="GT190" s="410"/>
      <c r="GW190" s="228"/>
      <c r="GX190" s="56"/>
      <c r="GZ190" s="410"/>
      <c r="HC190" s="228"/>
      <c r="HD190" s="56"/>
      <c r="HF190" s="383"/>
      <c r="HI190" s="228"/>
      <c r="HJ190" s="56"/>
    </row>
    <row r="191" spans="1:218" ht="16.5" customHeight="1">
      <c r="A191" s="408" t="s">
        <v>3263</v>
      </c>
      <c r="D191" s="1">
        <f>'Punten per wedstrijd'!F325</f>
        <v>260.2</v>
      </c>
      <c r="E191" s="56">
        <v>0</v>
      </c>
      <c r="H191" s="408"/>
      <c r="O191" s="408" t="s">
        <v>3239</v>
      </c>
      <c r="S191" s="408" t="s">
        <v>4463</v>
      </c>
      <c r="W191" s="408" t="s">
        <v>2757</v>
      </c>
      <c r="AA191" s="408" t="s">
        <v>4410</v>
      </c>
      <c r="AE191" s="408" t="s">
        <v>2122</v>
      </c>
      <c r="AI191" s="408" t="s">
        <v>4463</v>
      </c>
      <c r="AM191" s="408" t="s">
        <v>4395</v>
      </c>
      <c r="AQ191" s="408" t="s">
        <v>4436</v>
      </c>
      <c r="AU191" s="408" t="s">
        <v>4395</v>
      </c>
      <c r="AY191" s="408" t="s">
        <v>4433</v>
      </c>
      <c r="BC191" s="408" t="s">
        <v>4462</v>
      </c>
      <c r="BG191" s="408" t="s">
        <v>4464</v>
      </c>
      <c r="BK191" s="408" t="s">
        <v>4462</v>
      </c>
      <c r="BO191" s="408" t="s">
        <v>4410</v>
      </c>
      <c r="BS191" s="408" t="s">
        <v>4387</v>
      </c>
      <c r="BW191" s="408" t="s">
        <v>4436</v>
      </c>
      <c r="CA191" s="408" t="s">
        <v>4398</v>
      </c>
      <c r="CD191" s="1">
        <v>497.29999999999995</v>
      </c>
      <c r="CE191" s="56">
        <v>3</v>
      </c>
      <c r="CG191" s="408" t="s">
        <v>3263</v>
      </c>
      <c r="CJ191" s="1">
        <v>245.60000000000002</v>
      </c>
      <c r="CK191" s="56">
        <v>0</v>
      </c>
      <c r="CM191" s="408" t="s">
        <v>4433</v>
      </c>
      <c r="CP191" s="1">
        <v>39.6</v>
      </c>
      <c r="CQ191" s="56">
        <v>0</v>
      </c>
      <c r="CS191" s="408" t="s">
        <v>4433</v>
      </c>
      <c r="CV191" s="1">
        <v>40.6</v>
      </c>
      <c r="CW191" s="56">
        <v>3</v>
      </c>
      <c r="DB191" s="410"/>
      <c r="DE191" s="228"/>
      <c r="DF191" s="56"/>
      <c r="DH191" s="410"/>
      <c r="DK191" s="228"/>
      <c r="DL191" s="56"/>
      <c r="DN191" s="410"/>
      <c r="DQ191" s="228"/>
      <c r="DR191" s="56"/>
      <c r="DT191" s="410"/>
      <c r="DW191" s="228"/>
      <c r="DX191" s="56"/>
      <c r="DZ191" s="410"/>
      <c r="EC191" s="228"/>
      <c r="ED191" s="56"/>
      <c r="EF191" s="410"/>
      <c r="EI191" s="228"/>
      <c r="EJ191" s="56"/>
      <c r="EL191" s="410"/>
      <c r="EO191" s="228"/>
      <c r="EP191" s="56"/>
      <c r="ER191" s="410"/>
      <c r="EU191" s="228"/>
      <c r="EV191" s="56"/>
      <c r="EX191" s="410"/>
      <c r="FA191" s="228"/>
      <c r="FB191" s="56"/>
      <c r="FD191" s="410"/>
      <c r="FG191" s="228"/>
      <c r="FH191" s="56"/>
      <c r="FJ191" s="410"/>
      <c r="FM191" s="228"/>
      <c r="FN191" s="56"/>
      <c r="FP191" s="410"/>
      <c r="FS191" s="228"/>
      <c r="FT191" s="56"/>
      <c r="FV191" s="410"/>
      <c r="FY191" s="228"/>
      <c r="FZ191" s="56"/>
      <c r="GB191" s="410"/>
      <c r="GE191" s="228"/>
      <c r="GF191" s="56"/>
      <c r="GH191" s="410"/>
      <c r="GK191" s="228"/>
      <c r="GL191" s="56"/>
      <c r="GN191" s="410"/>
      <c r="GQ191" s="228"/>
      <c r="GR191" s="56"/>
      <c r="GT191" s="410"/>
      <c r="GW191" s="228"/>
      <c r="GX191" s="56"/>
      <c r="GZ191" s="410"/>
      <c r="HC191" s="228"/>
      <c r="HD191" s="56"/>
      <c r="HF191" s="383"/>
      <c r="HI191" s="228"/>
      <c r="HJ191" s="56"/>
    </row>
    <row r="192" spans="1:218" ht="16.5" customHeight="1">
      <c r="A192" s="408" t="s">
        <v>3239</v>
      </c>
      <c r="D192" s="1">
        <f>'Punten per wedstrijd'!F191</f>
        <v>696.49999999999989</v>
      </c>
      <c r="E192" s="56">
        <v>3</v>
      </c>
      <c r="H192" s="408"/>
      <c r="O192" s="408" t="s">
        <v>4421</v>
      </c>
      <c r="S192" s="408" t="s">
        <v>3263</v>
      </c>
      <c r="W192" s="408" t="s">
        <v>4436</v>
      </c>
      <c r="AA192" s="408" t="s">
        <v>4464</v>
      </c>
      <c r="AE192" s="408" t="s">
        <v>4403</v>
      </c>
      <c r="AI192" s="408" t="s">
        <v>1694</v>
      </c>
      <c r="AM192" s="408" t="s">
        <v>4398</v>
      </c>
      <c r="AQ192" s="408" t="s">
        <v>3263</v>
      </c>
      <c r="AU192" s="408" t="s">
        <v>4410</v>
      </c>
      <c r="AY192" s="408" t="s">
        <v>4419</v>
      </c>
      <c r="BC192" s="408" t="s">
        <v>4433</v>
      </c>
      <c r="BG192" s="408" t="s">
        <v>4433</v>
      </c>
      <c r="BK192" s="408" t="s">
        <v>4461</v>
      </c>
      <c r="BO192" s="408" t="s">
        <v>4462</v>
      </c>
      <c r="BS192" s="408" t="s">
        <v>1697</v>
      </c>
      <c r="BW192" s="408" t="s">
        <v>4398</v>
      </c>
      <c r="CA192" s="408" t="s">
        <v>1697</v>
      </c>
      <c r="CD192" s="1">
        <v>147.30000000000001</v>
      </c>
      <c r="CE192" s="56">
        <v>0</v>
      </c>
      <c r="CG192" s="408" t="s">
        <v>4433</v>
      </c>
      <c r="CJ192" s="1">
        <v>313.10000000000002</v>
      </c>
      <c r="CK192" s="56">
        <v>3</v>
      </c>
      <c r="CM192" s="408" t="s">
        <v>4436</v>
      </c>
      <c r="CP192" s="1">
        <v>96.8</v>
      </c>
      <c r="CQ192" s="56">
        <v>3</v>
      </c>
      <c r="CS192" s="408" t="s">
        <v>4421</v>
      </c>
      <c r="CV192" s="1">
        <v>0</v>
      </c>
      <c r="CW192" s="56">
        <v>0</v>
      </c>
      <c r="DB192" s="410"/>
      <c r="DE192" s="228"/>
      <c r="DF192" s="56"/>
      <c r="DH192" s="410"/>
      <c r="DK192" s="228"/>
      <c r="DL192" s="56"/>
      <c r="DN192" s="410"/>
      <c r="DQ192" s="228"/>
      <c r="DR192" s="56"/>
      <c r="DT192" s="410"/>
      <c r="DW192" s="228"/>
      <c r="DX192" s="56"/>
      <c r="DZ192" s="410"/>
      <c r="EC192" s="228"/>
      <c r="ED192" s="56"/>
      <c r="EF192" s="410"/>
      <c r="EI192" s="228"/>
      <c r="EJ192" s="56"/>
      <c r="EL192" s="410"/>
      <c r="EO192" s="228"/>
      <c r="EP192" s="56"/>
      <c r="ER192" s="410"/>
      <c r="EU192" s="228"/>
      <c r="EV192" s="56"/>
      <c r="EX192" s="410"/>
      <c r="FA192" s="228"/>
      <c r="FB192" s="56"/>
      <c r="FD192" s="410"/>
      <c r="FG192" s="228"/>
      <c r="FH192" s="56"/>
      <c r="FJ192" s="410"/>
      <c r="FM192" s="228"/>
      <c r="FN192" s="56"/>
      <c r="FP192" s="410"/>
      <c r="FS192" s="228"/>
      <c r="FT192" s="56"/>
      <c r="FV192" s="410"/>
      <c r="FY192" s="228"/>
      <c r="FZ192" s="56"/>
      <c r="GB192" s="410"/>
      <c r="GE192" s="228"/>
      <c r="GF192" s="56"/>
      <c r="GH192" s="410"/>
      <c r="GK192" s="228"/>
      <c r="GL192" s="56"/>
      <c r="GN192" s="410"/>
      <c r="GQ192" s="228"/>
      <c r="GR192" s="56"/>
      <c r="GT192" s="410"/>
      <c r="GW192" s="228"/>
      <c r="GX192" s="56"/>
      <c r="GZ192" s="410"/>
      <c r="HC192" s="228"/>
      <c r="HD192" s="56"/>
      <c r="HF192" s="383"/>
      <c r="HI192" s="228"/>
      <c r="HJ192" s="56"/>
    </row>
    <row r="193" spans="1:218" ht="16.5" customHeight="1">
      <c r="A193" s="408"/>
      <c r="E193" s="94"/>
      <c r="H193" s="408"/>
      <c r="O193" s="408"/>
      <c r="S193" s="408"/>
      <c r="W193" s="408"/>
      <c r="AA193" s="408"/>
      <c r="AE193" s="408"/>
      <c r="AI193" s="408"/>
      <c r="AM193" s="408"/>
      <c r="AQ193" s="408"/>
      <c r="AU193" s="408"/>
      <c r="AY193" s="408"/>
      <c r="BC193" s="408"/>
      <c r="BG193" s="408"/>
      <c r="BK193" s="408"/>
      <c r="BO193" s="408"/>
      <c r="BS193" s="408"/>
      <c r="BW193" s="408"/>
      <c r="CA193" s="408"/>
      <c r="CE193" s="94"/>
      <c r="CG193" s="408"/>
      <c r="CK193" s="94"/>
      <c r="CM193" s="408"/>
      <c r="CQ193" s="94"/>
      <c r="CS193" s="408"/>
      <c r="CW193" s="94"/>
      <c r="DB193" s="410"/>
      <c r="DE193" s="228"/>
      <c r="DF193" s="56"/>
      <c r="DH193" s="410"/>
      <c r="DK193" s="228"/>
      <c r="DL193" s="56"/>
      <c r="DN193" s="410"/>
      <c r="DQ193" s="228"/>
      <c r="DR193" s="56"/>
      <c r="DT193" s="410"/>
      <c r="DW193" s="228"/>
      <c r="DX193" s="56"/>
      <c r="DZ193" s="410"/>
      <c r="EC193" s="228"/>
      <c r="ED193" s="56"/>
      <c r="EF193" s="410"/>
      <c r="EI193" s="228"/>
      <c r="EJ193" s="56"/>
      <c r="EL193" s="410"/>
      <c r="EO193" s="228"/>
      <c r="EP193" s="56"/>
      <c r="ER193" s="410"/>
      <c r="EU193" s="228"/>
      <c r="EV193" s="56"/>
      <c r="EX193" s="410"/>
      <c r="FA193" s="228"/>
      <c r="FB193" s="56"/>
      <c r="FD193" s="410"/>
      <c r="FG193" s="228"/>
      <c r="FH193" s="56"/>
      <c r="FJ193" s="410"/>
      <c r="FM193" s="228"/>
      <c r="FN193" s="56"/>
      <c r="FP193" s="410"/>
      <c r="FS193" s="228"/>
      <c r="FT193" s="56"/>
      <c r="FV193" s="410"/>
      <c r="FY193" s="228"/>
      <c r="FZ193" s="56"/>
      <c r="GB193" s="410"/>
      <c r="GE193" s="228"/>
      <c r="GF193" s="56"/>
      <c r="GH193" s="410"/>
      <c r="GK193" s="228"/>
      <c r="GL193" s="56"/>
      <c r="GN193" s="410"/>
      <c r="GQ193" s="228"/>
      <c r="GR193" s="56"/>
      <c r="GT193" s="410"/>
      <c r="GW193" s="228"/>
      <c r="GX193" s="56"/>
      <c r="GZ193" s="410"/>
      <c r="HC193" s="228"/>
      <c r="HD193" s="56"/>
      <c r="HF193" s="383"/>
      <c r="HI193" s="228"/>
      <c r="HJ193" s="56"/>
    </row>
    <row r="194" spans="1:218" ht="16.5" customHeight="1">
      <c r="A194" s="504" t="s">
        <v>4436</v>
      </c>
      <c r="D194" s="1">
        <f>'Punten per wedstrijd'!F329</f>
        <v>722.9</v>
      </c>
      <c r="E194" s="94"/>
      <c r="H194" s="408"/>
      <c r="O194" s="504" t="s">
        <v>1697</v>
      </c>
      <c r="P194" s="505"/>
      <c r="Q194" s="505"/>
      <c r="R194" s="505"/>
      <c r="S194" s="504" t="s">
        <v>4433</v>
      </c>
      <c r="T194" s="505"/>
      <c r="U194" s="505"/>
      <c r="V194" s="505"/>
      <c r="W194" s="504" t="s">
        <v>2122</v>
      </c>
      <c r="X194" s="505"/>
      <c r="Y194" s="505"/>
      <c r="Z194" s="505"/>
      <c r="AA194" s="504" t="s">
        <v>4403</v>
      </c>
      <c r="AB194" s="505"/>
      <c r="AC194" s="505"/>
      <c r="AD194" s="505"/>
      <c r="AE194" s="504" t="s">
        <v>2757</v>
      </c>
      <c r="AF194" s="505"/>
      <c r="AG194" s="505"/>
      <c r="AH194" s="505"/>
      <c r="AI194" s="504" t="s">
        <v>4419</v>
      </c>
      <c r="AJ194" s="505"/>
      <c r="AK194" s="505"/>
      <c r="AL194" s="505"/>
      <c r="AM194" s="504" t="s">
        <v>4464</v>
      </c>
      <c r="AN194" s="505"/>
      <c r="AO194" s="505"/>
      <c r="AP194" s="505"/>
      <c r="AQ194" s="504" t="s">
        <v>4429</v>
      </c>
      <c r="AR194" s="505"/>
      <c r="AS194" s="505"/>
      <c r="AT194" s="505"/>
      <c r="AU194" s="504" t="s">
        <v>2759</v>
      </c>
      <c r="AV194" s="505"/>
      <c r="AW194" s="505"/>
      <c r="AX194" s="505"/>
      <c r="AY194" s="504" t="s">
        <v>3263</v>
      </c>
      <c r="AZ194" s="505"/>
      <c r="BA194" s="505"/>
      <c r="BB194" s="505"/>
      <c r="BC194" s="504" t="s">
        <v>4421</v>
      </c>
      <c r="BD194" s="505"/>
      <c r="BE194" s="505"/>
      <c r="BF194" s="505"/>
      <c r="BG194" s="504" t="s">
        <v>4395</v>
      </c>
      <c r="BH194" s="505"/>
      <c r="BI194" s="505"/>
      <c r="BJ194" s="505"/>
      <c r="BK194" s="504" t="s">
        <v>3239</v>
      </c>
      <c r="BL194" s="505"/>
      <c r="BM194" s="505"/>
      <c r="BN194" s="505"/>
      <c r="BO194" s="504" t="s">
        <v>1694</v>
      </c>
      <c r="BP194" s="505"/>
      <c r="BQ194" s="505"/>
      <c r="BR194" s="505"/>
      <c r="BS194" s="504" t="s">
        <v>4463</v>
      </c>
      <c r="BT194" s="505"/>
      <c r="BU194" s="505"/>
      <c r="BV194" s="505"/>
      <c r="BW194" s="504" t="s">
        <v>4387</v>
      </c>
      <c r="BX194" s="505"/>
      <c r="BY194" s="505"/>
      <c r="CA194" s="504" t="s">
        <v>4462</v>
      </c>
      <c r="CD194" s="1">
        <v>257.7</v>
      </c>
      <c r="CE194" s="94"/>
      <c r="CG194" s="504" t="s">
        <v>4398</v>
      </c>
      <c r="CJ194" s="1">
        <v>242.5</v>
      </c>
      <c r="CK194" s="94"/>
      <c r="CM194" s="504" t="s">
        <v>4461</v>
      </c>
      <c r="CP194" s="1">
        <v>97.3</v>
      </c>
      <c r="CQ194" s="94"/>
      <c r="CS194" s="504" t="s">
        <v>4410</v>
      </c>
      <c r="CV194" s="1">
        <v>109.9</v>
      </c>
      <c r="CW194" s="94"/>
      <c r="DB194" s="410"/>
      <c r="DE194" s="228"/>
      <c r="DF194" s="56"/>
      <c r="DH194" s="410"/>
      <c r="DK194" s="228"/>
      <c r="DL194" s="56"/>
      <c r="DN194" s="410"/>
      <c r="DQ194" s="228"/>
      <c r="DR194" s="56"/>
      <c r="DT194" s="410"/>
      <c r="DW194" s="228"/>
      <c r="DX194" s="56"/>
      <c r="DZ194" s="410"/>
      <c r="EC194" s="228"/>
      <c r="ED194" s="56"/>
      <c r="EF194" s="410"/>
      <c r="EI194" s="228"/>
      <c r="EJ194" s="56"/>
      <c r="EL194" s="410"/>
      <c r="EO194" s="228"/>
      <c r="EP194" s="56"/>
      <c r="ER194" s="410"/>
      <c r="EU194" s="228"/>
      <c r="EV194" s="56"/>
      <c r="EX194" s="410"/>
      <c r="FA194" s="228"/>
      <c r="FB194" s="56"/>
      <c r="FD194" s="410"/>
      <c r="FG194" s="228"/>
      <c r="FH194" s="56"/>
      <c r="FJ194" s="410"/>
      <c r="FM194" s="228"/>
      <c r="FN194" s="56"/>
      <c r="FP194" s="410"/>
      <c r="FS194" s="228"/>
      <c r="FT194" s="56"/>
      <c r="FV194" s="410"/>
      <c r="FY194" s="228"/>
      <c r="FZ194" s="56"/>
      <c r="GB194" s="410"/>
      <c r="GE194" s="228"/>
      <c r="GF194" s="56"/>
      <c r="GH194" s="410"/>
      <c r="GK194" s="228"/>
      <c r="GL194" s="56"/>
      <c r="GN194" s="410"/>
      <c r="GQ194" s="228"/>
      <c r="GR194" s="56"/>
      <c r="GT194" s="410"/>
      <c r="GW194" s="228"/>
      <c r="GX194" s="56"/>
      <c r="GZ194" s="410"/>
      <c r="HC194" s="228"/>
      <c r="HD194" s="56"/>
      <c r="HF194" s="383"/>
      <c r="HI194" s="228"/>
      <c r="HJ194" s="56"/>
    </row>
    <row r="195" spans="1:218" ht="16.5" customHeight="1">
      <c r="D195" s="227"/>
      <c r="E195" s="510"/>
      <c r="AH195" s="410"/>
      <c r="AK195" s="28"/>
      <c r="AL195" s="56"/>
      <c r="AN195" s="410"/>
      <c r="AQ195" s="28"/>
      <c r="AR195" s="56"/>
      <c r="AT195" s="410"/>
      <c r="AW195" s="228"/>
      <c r="AX195" s="56"/>
      <c r="AZ195" s="410"/>
      <c r="BC195" s="228"/>
      <c r="BD195" s="56"/>
      <c r="BF195" s="410"/>
      <c r="BI195" s="228"/>
      <c r="BJ195" s="56"/>
      <c r="BL195" s="410"/>
      <c r="BO195" s="228"/>
      <c r="BP195" s="56"/>
      <c r="BR195" s="410"/>
      <c r="BU195" s="228"/>
      <c r="BV195" s="56"/>
      <c r="BX195" s="410"/>
      <c r="CA195" s="228"/>
      <c r="CB195" s="56"/>
      <c r="CD195" s="410"/>
      <c r="CG195" s="228"/>
      <c r="CH195" s="56"/>
      <c r="CJ195" s="410"/>
      <c r="CM195" s="228"/>
      <c r="CN195" s="56"/>
      <c r="CP195" s="410"/>
      <c r="CS195" s="228"/>
      <c r="CT195" s="56"/>
      <c r="CV195" s="410"/>
      <c r="CY195" s="228"/>
      <c r="CZ195" s="56"/>
      <c r="DB195" s="410"/>
      <c r="DE195" s="228"/>
      <c r="DF195" s="56"/>
      <c r="DH195" s="410"/>
      <c r="DK195" s="228"/>
      <c r="DL195" s="56"/>
      <c r="DN195" s="410"/>
      <c r="DQ195" s="228"/>
      <c r="DR195" s="56"/>
      <c r="DT195" s="410"/>
      <c r="DW195" s="228"/>
      <c r="DX195" s="56"/>
      <c r="DZ195" s="410"/>
      <c r="EC195" s="228"/>
      <c r="ED195" s="56"/>
      <c r="EF195" s="410"/>
      <c r="EI195" s="228"/>
      <c r="EJ195" s="56"/>
      <c r="EL195" s="410"/>
      <c r="EO195" s="228"/>
      <c r="EP195" s="56"/>
      <c r="ER195" s="410"/>
      <c r="EU195" s="228"/>
      <c r="EV195" s="56"/>
      <c r="EX195" s="410"/>
      <c r="FA195" s="228"/>
      <c r="FB195" s="56"/>
      <c r="FD195" s="410"/>
      <c r="FG195" s="228"/>
      <c r="FH195" s="56"/>
      <c r="FJ195" s="410"/>
      <c r="FM195" s="228"/>
      <c r="FN195" s="56"/>
      <c r="FP195" s="410"/>
      <c r="FS195" s="228"/>
      <c r="FT195" s="56"/>
      <c r="FV195" s="410"/>
      <c r="FY195" s="228"/>
      <c r="FZ195" s="56"/>
      <c r="GB195" s="410"/>
      <c r="GE195" s="228"/>
      <c r="GF195" s="56"/>
      <c r="GH195" s="410"/>
      <c r="GK195" s="228"/>
      <c r="GL195" s="56"/>
      <c r="GN195" s="410"/>
      <c r="GQ195" s="228"/>
      <c r="GR195" s="56"/>
      <c r="GT195" s="410"/>
      <c r="GW195" s="228"/>
      <c r="GX195" s="56"/>
      <c r="GZ195" s="410"/>
      <c r="HC195" s="228"/>
      <c r="HD195" s="56"/>
      <c r="HF195" s="383"/>
      <c r="HI195" s="228"/>
      <c r="HJ195" s="56"/>
    </row>
    <row r="196" spans="1:218" ht="16.5" customHeight="1">
      <c r="DW196"/>
      <c r="EP196" s="173"/>
    </row>
    <row r="197" spans="1:218" ht="20.25" customHeight="1">
      <c r="A197" s="396" t="s">
        <v>1670</v>
      </c>
      <c r="B197" s="240"/>
      <c r="C197" s="240"/>
      <c r="DW197"/>
      <c r="EP197" s="173"/>
    </row>
    <row r="198" spans="1:218" ht="16.5" customHeight="1">
      <c r="A198" s="398" t="s">
        <v>3284</v>
      </c>
      <c r="E198" s="236"/>
      <c r="F198" s="236"/>
      <c r="G198" s="236"/>
      <c r="H198" s="236"/>
      <c r="I198" s="236"/>
      <c r="J198" s="236"/>
      <c r="K198" s="236"/>
      <c r="L198" s="236"/>
      <c r="O198" s="398" t="s">
        <v>4503</v>
      </c>
      <c r="Q198" s="236"/>
      <c r="R198" s="236"/>
      <c r="S198" s="28"/>
      <c r="T198" s="237"/>
      <c r="V198" s="398"/>
      <c r="W198" s="28"/>
      <c r="X198" s="61"/>
      <c r="Y198" s="28"/>
      <c r="Z198" s="28"/>
      <c r="AA198" s="28"/>
      <c r="AB198" s="28"/>
      <c r="AC198" s="28"/>
      <c r="AE198" s="28"/>
      <c r="AF198" s="28"/>
      <c r="AI198" s="28"/>
      <c r="CA198" s="398" t="s">
        <v>3284</v>
      </c>
      <c r="DJ198" s="398"/>
      <c r="DN198" s="10"/>
      <c r="DW198"/>
    </row>
    <row r="199" spans="1:218" s="385" customFormat="1" ht="26.25" customHeight="1">
      <c r="A199" s="507" t="s">
        <v>695</v>
      </c>
      <c r="B199"/>
      <c r="C199"/>
      <c r="D199" s="405" t="s">
        <v>4502</v>
      </c>
      <c r="E199" s="515" t="s">
        <v>149</v>
      </c>
      <c r="G199" s="404" t="s">
        <v>4964</v>
      </c>
      <c r="H199" s="513"/>
      <c r="I199" s="403"/>
      <c r="J199" s="403"/>
      <c r="K199" s="403"/>
      <c r="L199" s="515" t="s">
        <v>149</v>
      </c>
      <c r="M199" s="405" t="s">
        <v>4502</v>
      </c>
      <c r="O199" s="507" t="s">
        <v>2761</v>
      </c>
      <c r="P199"/>
      <c r="Q199"/>
      <c r="R199"/>
      <c r="S199" s="507" t="s">
        <v>185</v>
      </c>
      <c r="T199"/>
      <c r="U199"/>
      <c r="V199"/>
      <c r="W199" s="507" t="s">
        <v>174</v>
      </c>
      <c r="X199"/>
      <c r="Y199"/>
      <c r="Z199"/>
      <c r="AA199" s="507" t="s">
        <v>2762</v>
      </c>
      <c r="AB199"/>
      <c r="AC199"/>
      <c r="AD199"/>
      <c r="AE199" s="507" t="s">
        <v>187</v>
      </c>
      <c r="AF199"/>
      <c r="AG199"/>
      <c r="AH199"/>
      <c r="AI199" s="507" t="s">
        <v>4500</v>
      </c>
      <c r="AJ199"/>
      <c r="AK199"/>
      <c r="AL199"/>
      <c r="AM199" s="507" t="s">
        <v>4501</v>
      </c>
      <c r="AN199"/>
      <c r="AO199"/>
      <c r="AP199"/>
      <c r="AQ199" s="507" t="s">
        <v>190</v>
      </c>
      <c r="AR199"/>
      <c r="AS199"/>
      <c r="AT199"/>
      <c r="AU199" s="507" t="s">
        <v>191</v>
      </c>
      <c r="AV199"/>
      <c r="AW199"/>
      <c r="AX199"/>
      <c r="AY199" s="507" t="s">
        <v>194</v>
      </c>
      <c r="AZ199"/>
      <c r="BA199"/>
      <c r="BB199"/>
      <c r="BC199" s="507" t="s">
        <v>192</v>
      </c>
      <c r="BD199"/>
      <c r="BE199"/>
      <c r="BF199"/>
      <c r="BG199" s="507" t="s">
        <v>193</v>
      </c>
      <c r="BH199"/>
      <c r="BI199"/>
      <c r="BJ199"/>
      <c r="BK199" s="507" t="s">
        <v>175</v>
      </c>
      <c r="BL199"/>
      <c r="BM199"/>
      <c r="BN199"/>
      <c r="BO199" s="507" t="s">
        <v>195</v>
      </c>
      <c r="BP199"/>
      <c r="BQ199"/>
      <c r="BR199"/>
      <c r="BS199" s="507" t="s">
        <v>196</v>
      </c>
      <c r="BT199"/>
      <c r="BU199"/>
      <c r="BV199"/>
      <c r="BW199" s="507" t="s">
        <v>197</v>
      </c>
      <c r="BX199"/>
      <c r="CA199" s="507" t="s">
        <v>3281</v>
      </c>
      <c r="CB199"/>
      <c r="CC199"/>
      <c r="CD199" s="405"/>
      <c r="CE199" s="515"/>
      <c r="CG199" s="507" t="s">
        <v>3282</v>
      </c>
      <c r="CH199"/>
      <c r="CI199"/>
      <c r="CJ199" s="405"/>
      <c r="CK199" s="515"/>
      <c r="CM199" s="507" t="s">
        <v>4802</v>
      </c>
      <c r="CN199"/>
      <c r="CO199"/>
      <c r="CP199" s="405"/>
      <c r="CQ199" s="515"/>
      <c r="CS199" s="507" t="s">
        <v>4499</v>
      </c>
      <c r="CT199"/>
      <c r="CU199"/>
      <c r="CV199" s="405"/>
      <c r="CW199" s="515"/>
      <c r="DB199" s="410"/>
      <c r="DE199" s="224"/>
      <c r="DF199" s="407"/>
      <c r="DH199" s="410"/>
      <c r="DK199" s="228"/>
      <c r="DL199" s="56"/>
      <c r="DN199" s="410"/>
      <c r="DQ199" s="228"/>
      <c r="DR199" s="56"/>
      <c r="DT199" s="410"/>
      <c r="DU199" s="341"/>
      <c r="DV199" s="341"/>
      <c r="DW199" s="224"/>
      <c r="DX199" s="407"/>
      <c r="DY199" s="341"/>
      <c r="DZ199" s="410"/>
      <c r="EA199" s="341"/>
      <c r="EB199" s="341"/>
      <c r="EC199" s="228"/>
      <c r="ED199" s="56"/>
      <c r="EE199" s="341"/>
      <c r="EF199" s="410"/>
      <c r="EG199" s="341"/>
      <c r="EH199" s="341"/>
      <c r="EI199" s="228"/>
      <c r="EJ199" s="56"/>
      <c r="EK199" s="341"/>
      <c r="EL199" s="410"/>
      <c r="EM199" s="341"/>
      <c r="EN199" s="341"/>
      <c r="EO199" s="228"/>
      <c r="EP199" s="56"/>
      <c r="ER199" s="410"/>
      <c r="EU199" s="224"/>
      <c r="EV199" s="407"/>
      <c r="EX199" s="410"/>
      <c r="FA199" s="228"/>
      <c r="FB199" s="56"/>
      <c r="FD199" s="410"/>
      <c r="FG199" s="224"/>
      <c r="FH199" s="407"/>
      <c r="FJ199" s="410"/>
      <c r="FM199" s="228"/>
      <c r="FN199" s="56"/>
      <c r="FP199" s="410"/>
      <c r="FS199" s="224"/>
      <c r="FT199" s="407"/>
      <c r="FV199" s="410"/>
      <c r="FY199" s="228"/>
      <c r="FZ199" s="56"/>
      <c r="GB199" s="410"/>
      <c r="GE199" s="224"/>
      <c r="GF199" s="407"/>
      <c r="GH199" s="410"/>
      <c r="GK199" s="228"/>
      <c r="GL199" s="56"/>
      <c r="GN199" s="410"/>
      <c r="GO199" s="341"/>
      <c r="GP199" s="341"/>
      <c r="GQ199" s="224"/>
      <c r="GR199" s="407"/>
      <c r="GS199" s="341"/>
      <c r="GT199" s="410"/>
      <c r="GU199" s="341"/>
      <c r="GV199" s="341"/>
      <c r="GW199" s="228"/>
      <c r="GX199" s="56"/>
      <c r="GZ199" s="410"/>
      <c r="HA199" s="341"/>
      <c r="HB199" s="341"/>
      <c r="HC199" s="224"/>
      <c r="HD199" s="407"/>
      <c r="HF199" s="383"/>
      <c r="HI199" s="224"/>
      <c r="HJ199" s="407"/>
    </row>
    <row r="200" spans="1:218" s="372" customFormat="1" ht="16.5" customHeight="1">
      <c r="A200" s="408" t="s">
        <v>4467</v>
      </c>
      <c r="B200"/>
      <c r="C200"/>
      <c r="D200" s="1">
        <f>'Punten per wedstrijd'!F328</f>
        <v>627.19999999999993</v>
      </c>
      <c r="E200" s="56">
        <v>1</v>
      </c>
      <c r="F200"/>
      <c r="G200" s="409" t="s">
        <v>0</v>
      </c>
      <c r="H200" s="292" t="s">
        <v>4437</v>
      </c>
      <c r="I200"/>
      <c r="J200" s="228"/>
      <c r="K200" s="56"/>
      <c r="L200" s="525">
        <f>$AF$452</f>
        <v>13</v>
      </c>
      <c r="M200" s="422">
        <f>$E$452</f>
        <v>1693.3</v>
      </c>
      <c r="N200"/>
      <c r="O200" s="408" t="s">
        <v>4437</v>
      </c>
      <c r="P200"/>
      <c r="Q200"/>
      <c r="R200"/>
      <c r="S200" s="408" t="s">
        <v>4411</v>
      </c>
      <c r="T200"/>
      <c r="U200"/>
      <c r="V200"/>
      <c r="W200" s="408" t="s">
        <v>4437</v>
      </c>
      <c r="X200"/>
      <c r="Y200"/>
      <c r="Z200"/>
      <c r="AA200" s="408" t="s">
        <v>1702</v>
      </c>
      <c r="AB200"/>
      <c r="AC200"/>
      <c r="AD200"/>
      <c r="AE200" s="408" t="s">
        <v>4406</v>
      </c>
      <c r="AF200"/>
      <c r="AG200"/>
      <c r="AH200"/>
      <c r="AI200" s="408" t="s">
        <v>4414</v>
      </c>
      <c r="AJ200"/>
      <c r="AK200"/>
      <c r="AL200"/>
      <c r="AM200" s="408" t="s">
        <v>4465</v>
      </c>
      <c r="AN200"/>
      <c r="AO200"/>
      <c r="AP200"/>
      <c r="AQ200" s="408" t="s">
        <v>1702</v>
      </c>
      <c r="AR200"/>
      <c r="AS200"/>
      <c r="AT200"/>
      <c r="AU200" s="408" t="s">
        <v>3254</v>
      </c>
      <c r="AV200"/>
      <c r="AW200"/>
      <c r="AX200"/>
      <c r="AY200" s="408" t="s">
        <v>3257</v>
      </c>
      <c r="AZ200"/>
      <c r="BA200"/>
      <c r="BB200"/>
      <c r="BC200" s="408" t="s">
        <v>4396</v>
      </c>
      <c r="BD200"/>
      <c r="BE200"/>
      <c r="BF200"/>
      <c r="BG200" s="408" t="s">
        <v>1686</v>
      </c>
      <c r="BH200"/>
      <c r="BI200"/>
      <c r="BJ200"/>
      <c r="BK200" s="408" t="s">
        <v>3251</v>
      </c>
      <c r="BL200"/>
      <c r="BM200"/>
      <c r="BN200"/>
      <c r="BO200" s="408" t="s">
        <v>3257</v>
      </c>
      <c r="BP200"/>
      <c r="BQ200"/>
      <c r="BR200"/>
      <c r="BS200" s="408" t="s">
        <v>1686</v>
      </c>
      <c r="BT200"/>
      <c r="BU200"/>
      <c r="BV200"/>
      <c r="BW200" s="408" t="s">
        <v>1686</v>
      </c>
      <c r="BX200"/>
      <c r="BZ200" s="406"/>
      <c r="CA200" s="408" t="s">
        <v>1686</v>
      </c>
      <c r="CB200" s="403"/>
      <c r="CC200"/>
      <c r="CD200" s="1">
        <v>211.29999999999998</v>
      </c>
      <c r="CE200" s="56">
        <v>0</v>
      </c>
      <c r="CG200" s="408" t="s">
        <v>4430</v>
      </c>
      <c r="CH200" s="403"/>
      <c r="CI200"/>
      <c r="CJ200" s="1">
        <v>106.7</v>
      </c>
      <c r="CK200" s="56">
        <v>0</v>
      </c>
      <c r="CM200" s="408" t="s">
        <v>4467</v>
      </c>
      <c r="CN200" s="403"/>
      <c r="CO200"/>
      <c r="CP200" s="1">
        <v>146.80000000000001</v>
      </c>
      <c r="CQ200" s="56">
        <v>1</v>
      </c>
      <c r="CS200" s="408" t="s">
        <v>4430</v>
      </c>
      <c r="CT200"/>
      <c r="CU200"/>
      <c r="CV200" s="1">
        <v>97.5</v>
      </c>
      <c r="CW200" s="56">
        <v>3</v>
      </c>
      <c r="DB200" s="406"/>
      <c r="DC200" s="403"/>
      <c r="DD200"/>
      <c r="DE200" s="28"/>
      <c r="DF200" s="56"/>
      <c r="DG200"/>
      <c r="DH200" s="406"/>
      <c r="DN200" s="406"/>
      <c r="DT200" s="406"/>
      <c r="DU200" s="403"/>
      <c r="DV200"/>
      <c r="DW200" s="28"/>
      <c r="DX200" s="56"/>
      <c r="DY200"/>
      <c r="DZ200" s="406"/>
      <c r="EF200" s="406"/>
      <c r="EL200" s="406"/>
      <c r="ER200" s="406"/>
      <c r="ES200" s="403"/>
      <c r="ET200"/>
      <c r="EU200" s="28"/>
      <c r="EV200" s="56"/>
      <c r="EW200"/>
      <c r="EX200" s="406"/>
      <c r="FD200" s="406"/>
      <c r="FE200" s="403"/>
      <c r="FF200"/>
      <c r="FG200" s="28"/>
      <c r="FH200" s="56"/>
      <c r="FI200"/>
      <c r="FJ200" s="406"/>
      <c r="FP200" s="406"/>
      <c r="FQ200" s="403"/>
      <c r="FR200"/>
      <c r="FS200" s="28"/>
      <c r="FT200" s="56"/>
      <c r="FU200"/>
      <c r="FV200" s="406"/>
      <c r="GB200" s="406"/>
      <c r="GC200" s="403"/>
      <c r="GD200"/>
      <c r="GE200" s="28"/>
      <c r="GF200" s="56"/>
      <c r="GG200"/>
      <c r="GH200" s="406"/>
      <c r="GN200" s="406"/>
      <c r="GO200" s="403"/>
      <c r="GP200"/>
      <c r="GQ200" s="28"/>
      <c r="GR200" s="56"/>
      <c r="GS200"/>
      <c r="GT200" s="406"/>
      <c r="GZ200" s="406"/>
      <c r="HA200" s="403"/>
      <c r="HB200"/>
      <c r="HC200" s="28"/>
      <c r="HD200" s="56"/>
      <c r="HF200" s="406"/>
      <c r="HG200" s="403"/>
      <c r="HH200"/>
      <c r="HI200" s="28"/>
      <c r="HJ200" s="56"/>
    </row>
    <row r="201" spans="1:218" ht="16.5" customHeight="1">
      <c r="A201" s="408" t="s">
        <v>4444</v>
      </c>
      <c r="D201" s="1">
        <f>'Punten per wedstrijd'!F216</f>
        <v>745.3</v>
      </c>
      <c r="E201" s="56">
        <v>2</v>
      </c>
      <c r="G201" s="409" t="s">
        <v>2</v>
      </c>
      <c r="H201" s="292" t="s">
        <v>4422</v>
      </c>
      <c r="J201" s="228"/>
      <c r="K201" s="56"/>
      <c r="L201" s="525">
        <f>$AF$451</f>
        <v>12</v>
      </c>
      <c r="M201" s="422">
        <f>$E$451</f>
        <v>1574.8999999999999</v>
      </c>
      <c r="O201" s="408" t="s">
        <v>4405</v>
      </c>
      <c r="S201" s="408" t="s">
        <v>1686</v>
      </c>
      <c r="W201" s="408" t="s">
        <v>4467</v>
      </c>
      <c r="AA201" s="408" t="s">
        <v>4417</v>
      </c>
      <c r="AE201" s="408" t="s">
        <v>4401</v>
      </c>
      <c r="AI201" s="408" t="s">
        <v>3254</v>
      </c>
      <c r="AM201" s="408" t="s">
        <v>4401</v>
      </c>
      <c r="AQ201" s="408" t="s">
        <v>4437</v>
      </c>
      <c r="AU201" s="408" t="s">
        <v>4401</v>
      </c>
      <c r="AY201" s="408" t="s">
        <v>3254</v>
      </c>
      <c r="BC201" s="408" t="s">
        <v>4417</v>
      </c>
      <c r="BG201" s="408" t="s">
        <v>4406</v>
      </c>
      <c r="BK201" s="408" t="s">
        <v>4401</v>
      </c>
      <c r="BO201" s="408" t="s">
        <v>3251</v>
      </c>
      <c r="BS201" s="408" t="s">
        <v>4405</v>
      </c>
      <c r="BW201" s="408" t="s">
        <v>3254</v>
      </c>
      <c r="BZ201" s="410"/>
      <c r="CA201" s="408" t="s">
        <v>4437</v>
      </c>
      <c r="CD201" s="1">
        <v>329</v>
      </c>
      <c r="CE201" s="56">
        <v>3</v>
      </c>
      <c r="CG201" s="408" t="s">
        <v>1686</v>
      </c>
      <c r="CJ201" s="1">
        <v>311</v>
      </c>
      <c r="CK201" s="56">
        <v>3</v>
      </c>
      <c r="CM201" s="408" t="s">
        <v>3257</v>
      </c>
      <c r="CP201" s="1">
        <v>178.6</v>
      </c>
      <c r="CQ201" s="56">
        <v>2</v>
      </c>
      <c r="CS201" s="408" t="s">
        <v>4676</v>
      </c>
      <c r="CV201" s="1">
        <v>16.5</v>
      </c>
      <c r="CW201" s="56">
        <v>0</v>
      </c>
      <c r="DB201" s="410"/>
      <c r="DE201" s="28"/>
      <c r="DF201" s="56"/>
      <c r="DH201" s="410"/>
      <c r="DK201" s="28"/>
      <c r="DL201" s="56"/>
      <c r="DN201" s="410"/>
      <c r="DQ201" s="28"/>
      <c r="DR201" s="56"/>
      <c r="DT201" s="410"/>
      <c r="DW201" s="28"/>
      <c r="DX201" s="56"/>
      <c r="DZ201" s="410"/>
      <c r="EC201" s="28"/>
      <c r="ED201" s="56"/>
      <c r="EF201" s="410"/>
      <c r="EI201" s="28"/>
      <c r="EJ201" s="56"/>
      <c r="EL201" s="410"/>
      <c r="EO201" s="28"/>
      <c r="EP201" s="56"/>
      <c r="ER201" s="410"/>
      <c r="EU201" s="28"/>
      <c r="EV201" s="56"/>
      <c r="EX201" s="410"/>
      <c r="FA201" s="28"/>
      <c r="FB201" s="56"/>
      <c r="FD201" s="410"/>
      <c r="FG201" s="28"/>
      <c r="FH201" s="56"/>
      <c r="FJ201" s="410"/>
      <c r="FM201" s="28"/>
      <c r="FN201" s="56"/>
      <c r="FP201" s="410"/>
      <c r="FS201" s="28"/>
      <c r="FT201" s="56"/>
      <c r="FV201" s="410"/>
      <c r="FY201" s="28"/>
      <c r="FZ201" s="56"/>
      <c r="GB201" s="410"/>
      <c r="GE201" s="28"/>
      <c r="GF201" s="56"/>
      <c r="GH201" s="410"/>
      <c r="GK201" s="28"/>
      <c r="GL201" s="56"/>
      <c r="GN201" s="410"/>
      <c r="GQ201" s="28"/>
      <c r="GR201" s="56"/>
      <c r="GT201" s="410"/>
      <c r="GW201" s="28"/>
      <c r="GX201" s="56"/>
      <c r="GZ201" s="410"/>
      <c r="HC201" s="28"/>
      <c r="HD201" s="56"/>
      <c r="HF201" s="383"/>
      <c r="HI201" s="28"/>
      <c r="HJ201" s="56"/>
    </row>
    <row r="202" spans="1:218" ht="16.5" customHeight="1">
      <c r="A202" s="408"/>
      <c r="D202" s="1"/>
      <c r="E202" s="56"/>
      <c r="G202" s="409" t="s">
        <v>3</v>
      </c>
      <c r="H202" s="292" t="s">
        <v>4466</v>
      </c>
      <c r="L202" s="525">
        <f>$AF$465</f>
        <v>12</v>
      </c>
      <c r="M202" s="422">
        <f>$E$465</f>
        <v>1436.8</v>
      </c>
      <c r="O202" s="408"/>
      <c r="S202" s="408"/>
      <c r="W202" s="408"/>
      <c r="AA202" s="408"/>
      <c r="AE202" s="408"/>
      <c r="AI202" s="408"/>
      <c r="AM202" s="408"/>
      <c r="AQ202" s="408"/>
      <c r="AU202" s="408"/>
      <c r="AY202" s="408"/>
      <c r="BC202" s="408"/>
      <c r="BG202" s="408"/>
      <c r="BK202" s="408"/>
      <c r="BO202" s="408"/>
      <c r="BS202" s="408"/>
      <c r="BW202" s="408"/>
      <c r="BZ202" s="410"/>
      <c r="CA202" s="408"/>
      <c r="CD202" s="1"/>
      <c r="CE202" s="56"/>
      <c r="CG202" s="408"/>
      <c r="CJ202" s="1"/>
      <c r="CK202" s="56"/>
      <c r="CM202" s="408"/>
      <c r="CP202" s="1"/>
      <c r="CQ202" s="56"/>
      <c r="CS202" s="408"/>
      <c r="CV202" s="1"/>
      <c r="CW202" s="56"/>
      <c r="DB202" s="410"/>
      <c r="DE202" s="28"/>
      <c r="DF202" s="56"/>
      <c r="DH202" s="410"/>
      <c r="DK202" s="28"/>
      <c r="DL202" s="56"/>
      <c r="DN202" s="410"/>
      <c r="DQ202" s="28"/>
      <c r="DR202" s="56"/>
      <c r="DT202" s="410"/>
      <c r="DW202" s="28"/>
      <c r="DX202" s="56"/>
      <c r="DZ202" s="410"/>
      <c r="EC202" s="28"/>
      <c r="ED202" s="56"/>
      <c r="EF202" s="410"/>
      <c r="EI202" s="28"/>
      <c r="EJ202" s="56"/>
      <c r="EL202" s="410"/>
      <c r="EO202" s="28"/>
      <c r="EP202" s="56"/>
      <c r="ER202" s="410"/>
      <c r="EU202" s="28"/>
      <c r="EV202" s="56"/>
      <c r="EX202" s="410"/>
      <c r="FA202" s="28"/>
      <c r="FB202" s="56"/>
      <c r="FD202" s="410"/>
      <c r="FG202" s="28"/>
      <c r="FH202" s="56"/>
      <c r="FJ202" s="410"/>
      <c r="FM202" s="28"/>
      <c r="FN202" s="56"/>
      <c r="FP202" s="410"/>
      <c r="FS202" s="28"/>
      <c r="FT202" s="56"/>
      <c r="FV202" s="410"/>
      <c r="FY202" s="28"/>
      <c r="FZ202" s="56"/>
      <c r="GB202" s="410"/>
      <c r="GE202" s="28"/>
      <c r="GF202" s="56"/>
      <c r="GH202" s="410"/>
      <c r="GK202" s="28"/>
      <c r="GL202" s="56"/>
      <c r="GN202" s="410"/>
      <c r="GQ202" s="28"/>
      <c r="GR202" s="56"/>
      <c r="GT202" s="410"/>
      <c r="GW202" s="28"/>
      <c r="GX202" s="56"/>
      <c r="GZ202" s="410"/>
      <c r="HC202" s="28"/>
      <c r="HD202" s="56"/>
      <c r="HF202" s="383"/>
      <c r="HI202" s="28"/>
      <c r="HJ202" s="56"/>
    </row>
    <row r="203" spans="1:218" ht="16.5" customHeight="1">
      <c r="A203" s="408" t="s">
        <v>3251</v>
      </c>
      <c r="D203" s="1">
        <f>'Punten per wedstrijd'!F283</f>
        <v>658.90000000000009</v>
      </c>
      <c r="E203" s="56">
        <v>0</v>
      </c>
      <c r="G203" s="409" t="s">
        <v>5</v>
      </c>
      <c r="H203" s="292" t="s">
        <v>3254</v>
      </c>
      <c r="L203" s="525">
        <f>$AF$464</f>
        <v>11</v>
      </c>
      <c r="M203" s="422">
        <f>$E$464</f>
        <v>1018.8</v>
      </c>
      <c r="O203" s="408" t="s">
        <v>4396</v>
      </c>
      <c r="S203" s="408" t="s">
        <v>3251</v>
      </c>
      <c r="W203" s="408" t="s">
        <v>4406</v>
      </c>
      <c r="AA203" s="408" t="s">
        <v>4414</v>
      </c>
      <c r="AE203" s="408" t="s">
        <v>4405</v>
      </c>
      <c r="AI203" s="408" t="s">
        <v>4411</v>
      </c>
      <c r="AM203" s="408" t="s">
        <v>4422</v>
      </c>
      <c r="AQ203" s="408" t="s">
        <v>4444</v>
      </c>
      <c r="AU203" s="408" t="s">
        <v>4430</v>
      </c>
      <c r="AY203" s="408" t="s">
        <v>1702</v>
      </c>
      <c r="BC203" s="408" t="s">
        <v>3251</v>
      </c>
      <c r="BG203" s="408" t="s">
        <v>4401</v>
      </c>
      <c r="BK203" s="408" t="s">
        <v>4430</v>
      </c>
      <c r="BO203" s="408" t="s">
        <v>4467</v>
      </c>
      <c r="BS203" s="408" t="s">
        <v>4465</v>
      </c>
      <c r="BW203" s="408" t="s">
        <v>4406</v>
      </c>
      <c r="BZ203" s="410"/>
      <c r="CA203" s="408" t="s">
        <v>3257</v>
      </c>
      <c r="CD203" s="1">
        <v>201.29999999999998</v>
      </c>
      <c r="CE203" s="56">
        <v>2</v>
      </c>
      <c r="CG203" s="408" t="s">
        <v>4396</v>
      </c>
      <c r="CJ203" s="1">
        <v>354.4</v>
      </c>
      <c r="CK203" s="56">
        <v>3</v>
      </c>
      <c r="CM203" s="408" t="s">
        <v>4468</v>
      </c>
      <c r="CP203" s="1">
        <v>92.1</v>
      </c>
      <c r="CQ203" s="56">
        <v>0</v>
      </c>
      <c r="CS203" s="408" t="s">
        <v>4422</v>
      </c>
      <c r="CV203" s="1">
        <v>56</v>
      </c>
      <c r="CW203" s="56">
        <v>3</v>
      </c>
      <c r="DB203" s="410"/>
      <c r="DE203" s="28"/>
      <c r="DF203" s="56"/>
      <c r="DH203" s="410"/>
      <c r="DK203" s="28"/>
      <c r="DL203" s="56"/>
      <c r="DN203" s="410"/>
      <c r="DQ203" s="28"/>
      <c r="DR203" s="56"/>
      <c r="DT203" s="410"/>
      <c r="DW203" s="28"/>
      <c r="DX203" s="56"/>
      <c r="DZ203" s="410"/>
      <c r="EC203" s="28"/>
      <c r="ED203" s="56"/>
      <c r="EF203" s="410"/>
      <c r="EI203" s="28"/>
      <c r="EJ203" s="56"/>
      <c r="EL203" s="410"/>
      <c r="EO203" s="28"/>
      <c r="EP203" s="56"/>
      <c r="ER203" s="410"/>
      <c r="EU203" s="28"/>
      <c r="EV203" s="56"/>
      <c r="EX203" s="410"/>
      <c r="FA203" s="28"/>
      <c r="FB203" s="56"/>
      <c r="FD203" s="410"/>
      <c r="FG203" s="28"/>
      <c r="FH203" s="56"/>
      <c r="FJ203" s="410"/>
      <c r="FM203" s="28"/>
      <c r="FN203" s="56"/>
      <c r="FP203" s="410"/>
      <c r="FS203" s="28"/>
      <c r="FT203" s="56"/>
      <c r="FV203" s="410"/>
      <c r="FY203" s="28"/>
      <c r="FZ203" s="56"/>
      <c r="GB203" s="410"/>
      <c r="GE203" s="28"/>
      <c r="GF203" s="56"/>
      <c r="GH203" s="410"/>
      <c r="GK203" s="28"/>
      <c r="GL203" s="56"/>
      <c r="GN203" s="410"/>
      <c r="GQ203" s="28"/>
      <c r="GR203" s="56"/>
      <c r="GT203" s="410"/>
      <c r="GW203" s="28"/>
      <c r="GX203" s="56"/>
      <c r="GZ203" s="410"/>
      <c r="HC203" s="28"/>
      <c r="HD203" s="56"/>
      <c r="HF203" s="383"/>
      <c r="HI203" s="28"/>
      <c r="HJ203" s="56"/>
    </row>
    <row r="204" spans="1:218" ht="16.5" customHeight="1">
      <c r="A204" s="408" t="s">
        <v>2121</v>
      </c>
      <c r="D204" s="1">
        <f>'Punten per wedstrijd'!F223</f>
        <v>864.7</v>
      </c>
      <c r="E204" s="56">
        <v>3</v>
      </c>
      <c r="G204" s="409" t="s">
        <v>7</v>
      </c>
      <c r="H204" s="292" t="s">
        <v>4396</v>
      </c>
      <c r="L204" s="525">
        <f>$AF$457</f>
        <v>10</v>
      </c>
      <c r="M204" s="422">
        <f>$E$457</f>
        <v>1274.0999999999999</v>
      </c>
      <c r="O204" s="408" t="s">
        <v>4401</v>
      </c>
      <c r="S204" s="408" t="s">
        <v>4417</v>
      </c>
      <c r="W204" s="408" t="s">
        <v>1702</v>
      </c>
      <c r="AA204" s="408" t="s">
        <v>4465</v>
      </c>
      <c r="AE204" s="408" t="s">
        <v>4414</v>
      </c>
      <c r="AI204" s="408" t="s">
        <v>4465</v>
      </c>
      <c r="AM204" s="408" t="s">
        <v>1686</v>
      </c>
      <c r="AQ204" s="408" t="s">
        <v>4417</v>
      </c>
      <c r="AU204" s="408" t="s">
        <v>1702</v>
      </c>
      <c r="AY204" s="408" t="s">
        <v>4468</v>
      </c>
      <c r="BC204" s="408" t="s">
        <v>1702</v>
      </c>
      <c r="BG204" s="408" t="s">
        <v>4468</v>
      </c>
      <c r="BK204" s="408" t="s">
        <v>4444</v>
      </c>
      <c r="BO204" s="408" t="s">
        <v>4406</v>
      </c>
      <c r="BS204" s="408" t="s">
        <v>2121</v>
      </c>
      <c r="BW204" s="408" t="s">
        <v>4465</v>
      </c>
      <c r="BZ204" s="410"/>
      <c r="CA204" s="408" t="s">
        <v>4411</v>
      </c>
      <c r="CD204" s="1">
        <v>165.8</v>
      </c>
      <c r="CE204" s="56">
        <v>1</v>
      </c>
      <c r="CG204" s="408" t="s">
        <v>3251</v>
      </c>
      <c r="CJ204" s="1">
        <v>237.70000000000002</v>
      </c>
      <c r="CK204" s="56">
        <v>0</v>
      </c>
      <c r="CM204" s="408" t="s">
        <v>1686</v>
      </c>
      <c r="CP204" s="1">
        <v>189.7</v>
      </c>
      <c r="CQ204" s="56">
        <v>3</v>
      </c>
      <c r="CS204" s="408" t="s">
        <v>4411</v>
      </c>
      <c r="CV204" s="1">
        <v>13.2</v>
      </c>
      <c r="CW204" s="56">
        <v>0</v>
      </c>
      <c r="DB204" s="410"/>
      <c r="DE204" s="28"/>
      <c r="DF204" s="56"/>
      <c r="DH204" s="410"/>
      <c r="DK204" s="28"/>
      <c r="DL204" s="56"/>
      <c r="DN204" s="410"/>
      <c r="DQ204" s="28"/>
      <c r="DR204" s="56"/>
      <c r="DT204" s="410"/>
      <c r="DW204" s="28"/>
      <c r="DX204" s="56"/>
      <c r="DZ204" s="410"/>
      <c r="EC204" s="28"/>
      <c r="ED204" s="56"/>
      <c r="EF204" s="410"/>
      <c r="EI204" s="28"/>
      <c r="EJ204" s="56"/>
      <c r="EL204" s="410"/>
      <c r="EO204" s="28"/>
      <c r="EP204" s="56"/>
      <c r="ER204" s="410"/>
      <c r="EU204" s="28"/>
      <c r="EV204" s="56"/>
      <c r="EX204" s="410"/>
      <c r="FA204" s="28"/>
      <c r="FB204" s="56"/>
      <c r="FD204" s="410"/>
      <c r="FG204" s="28"/>
      <c r="FH204" s="56"/>
      <c r="FJ204" s="410"/>
      <c r="FM204" s="28"/>
      <c r="FN204" s="56"/>
      <c r="FP204" s="410"/>
      <c r="FS204" s="28"/>
      <c r="FT204" s="56"/>
      <c r="FV204" s="410"/>
      <c r="FY204" s="28"/>
      <c r="FZ204" s="56"/>
      <c r="GB204" s="410"/>
      <c r="GE204" s="28"/>
      <c r="GF204" s="56"/>
      <c r="GH204" s="410"/>
      <c r="GK204" s="28"/>
      <c r="GL204" s="56"/>
      <c r="GN204" s="410"/>
      <c r="GQ204" s="28"/>
      <c r="GR204" s="56"/>
      <c r="GT204" s="410"/>
      <c r="GW204" s="28"/>
      <c r="GX204" s="56"/>
      <c r="GZ204" s="410"/>
      <c r="HC204" s="28"/>
      <c r="HD204" s="56"/>
      <c r="HF204" s="383"/>
      <c r="HI204" s="28"/>
      <c r="HJ204" s="56"/>
    </row>
    <row r="205" spans="1:218" ht="16.5" customHeight="1">
      <c r="A205" s="408"/>
      <c r="D205" s="1"/>
      <c r="E205" s="56"/>
      <c r="G205" s="409" t="s">
        <v>8</v>
      </c>
      <c r="H205" s="548" t="s">
        <v>1686</v>
      </c>
      <c r="I205" s="549"/>
      <c r="J205" s="549"/>
      <c r="K205" s="549"/>
      <c r="L205" s="550">
        <f>$AF$460</f>
        <v>9</v>
      </c>
      <c r="M205" s="551">
        <f>$E$460</f>
        <v>1698</v>
      </c>
      <c r="O205" s="408"/>
      <c r="S205" s="408"/>
      <c r="W205" s="408"/>
      <c r="AA205" s="408"/>
      <c r="AE205" s="408"/>
      <c r="AI205" s="408"/>
      <c r="AM205" s="408"/>
      <c r="AQ205" s="408"/>
      <c r="AU205" s="408"/>
      <c r="AY205" s="408"/>
      <c r="BC205" s="408"/>
      <c r="BG205" s="408"/>
      <c r="BK205" s="408"/>
      <c r="BO205" s="408"/>
      <c r="BS205" s="408"/>
      <c r="BW205" s="408"/>
      <c r="BZ205" s="410"/>
      <c r="CA205" s="408"/>
      <c r="CD205" s="1"/>
      <c r="CE205" s="56"/>
      <c r="CG205" s="408"/>
      <c r="CJ205" s="1"/>
      <c r="CK205" s="56"/>
      <c r="CM205" s="408"/>
      <c r="CP205" s="1"/>
      <c r="CQ205" s="56"/>
      <c r="CS205" s="408"/>
      <c r="CV205" s="1"/>
      <c r="CW205" s="56"/>
      <c r="DB205" s="410"/>
      <c r="DE205" s="28"/>
      <c r="DF205" s="56"/>
      <c r="DH205" s="410"/>
      <c r="DK205" s="28"/>
      <c r="DL205" s="56"/>
      <c r="DN205" s="410"/>
      <c r="DQ205" s="28"/>
      <c r="DR205" s="56"/>
      <c r="DT205" s="410"/>
      <c r="DW205" s="28"/>
      <c r="DX205" s="56"/>
      <c r="DZ205" s="410"/>
      <c r="EC205" s="28"/>
      <c r="ED205" s="56"/>
      <c r="EF205" s="410"/>
      <c r="EI205" s="28"/>
      <c r="EJ205" s="56"/>
      <c r="EL205" s="410"/>
      <c r="EO205" s="28"/>
      <c r="EP205" s="56"/>
      <c r="ER205" s="410"/>
      <c r="EU205" s="28"/>
      <c r="EV205" s="56"/>
      <c r="EX205" s="410"/>
      <c r="FA205" s="28"/>
      <c r="FB205" s="56"/>
      <c r="FD205" s="410"/>
      <c r="FG205" s="28"/>
      <c r="FH205" s="56"/>
      <c r="FJ205" s="410"/>
      <c r="FM205" s="28"/>
      <c r="FN205" s="56"/>
      <c r="FP205" s="410"/>
      <c r="FS205" s="28"/>
      <c r="FT205" s="56"/>
      <c r="FV205" s="410"/>
      <c r="FY205" s="28"/>
      <c r="FZ205" s="56"/>
      <c r="GB205" s="410"/>
      <c r="GE205" s="28"/>
      <c r="GF205" s="56"/>
      <c r="GH205" s="410"/>
      <c r="GK205" s="28"/>
      <c r="GL205" s="56"/>
      <c r="GN205" s="410"/>
      <c r="GQ205" s="28"/>
      <c r="GR205" s="56"/>
      <c r="GT205" s="410"/>
      <c r="GW205" s="28"/>
      <c r="GX205" s="56"/>
      <c r="GZ205" s="410"/>
      <c r="HC205" s="28"/>
      <c r="HD205" s="56"/>
      <c r="HF205" s="383"/>
      <c r="HI205" s="28"/>
      <c r="HJ205" s="56"/>
    </row>
    <row r="206" spans="1:218" ht="16.5" customHeight="1">
      <c r="A206" s="408" t="s">
        <v>1702</v>
      </c>
      <c r="D206" s="1">
        <f>'Punten per wedstrijd'!F204</f>
        <v>605.4</v>
      </c>
      <c r="E206" s="56">
        <v>3</v>
      </c>
      <c r="G206" s="409" t="s">
        <v>10</v>
      </c>
      <c r="H206" s="548" t="s">
        <v>4417</v>
      </c>
      <c r="I206" s="549"/>
      <c r="J206" s="549"/>
      <c r="K206" s="549"/>
      <c r="L206" s="550">
        <f>$AF$462</f>
        <v>9</v>
      </c>
      <c r="M206" s="551">
        <f>$E$462</f>
        <v>1376.3000000000002</v>
      </c>
      <c r="O206" s="408" t="s">
        <v>4417</v>
      </c>
      <c r="S206" s="408" t="s">
        <v>1702</v>
      </c>
      <c r="W206" s="408" t="s">
        <v>2121</v>
      </c>
      <c r="AA206" s="408" t="s">
        <v>3257</v>
      </c>
      <c r="AE206" s="408" t="s">
        <v>4417</v>
      </c>
      <c r="AI206" s="408" t="s">
        <v>4468</v>
      </c>
      <c r="AM206" s="408" t="s">
        <v>4406</v>
      </c>
      <c r="AQ206" s="408" t="s">
        <v>3251</v>
      </c>
      <c r="AU206" s="408" t="s">
        <v>4467</v>
      </c>
      <c r="AY206" s="408" t="s">
        <v>4396</v>
      </c>
      <c r="BC206" s="408" t="s">
        <v>4465</v>
      </c>
      <c r="BG206" s="408" t="s">
        <v>3257</v>
      </c>
      <c r="BK206" s="408" t="s">
        <v>4405</v>
      </c>
      <c r="BO206" s="408" t="s">
        <v>4422</v>
      </c>
      <c r="BS206" s="408" t="s">
        <v>1702</v>
      </c>
      <c r="BW206" s="408" t="s">
        <v>3257</v>
      </c>
      <c r="BZ206" s="410"/>
      <c r="CA206" s="408" t="s">
        <v>2121</v>
      </c>
      <c r="CD206" s="1">
        <v>158.79999999999995</v>
      </c>
      <c r="CE206" s="56">
        <v>0</v>
      </c>
      <c r="CG206" s="408" t="s">
        <v>4422</v>
      </c>
      <c r="CJ206" s="1">
        <v>315</v>
      </c>
      <c r="CK206" s="56">
        <v>3</v>
      </c>
      <c r="CM206" s="408" t="s">
        <v>4465</v>
      </c>
      <c r="CP206" s="1">
        <v>156.39999999999998</v>
      </c>
      <c r="CQ206" s="56">
        <v>3</v>
      </c>
      <c r="CS206" s="408" t="s">
        <v>4437</v>
      </c>
      <c r="CV206" s="1">
        <v>56.4</v>
      </c>
      <c r="CW206" s="56">
        <v>3</v>
      </c>
      <c r="DB206" s="410"/>
      <c r="DE206" s="28"/>
      <c r="DF206" s="56"/>
      <c r="DH206" s="410"/>
      <c r="DK206" s="28"/>
      <c r="DL206" s="56"/>
      <c r="DN206" s="410"/>
      <c r="DQ206" s="28"/>
      <c r="DR206" s="56"/>
      <c r="DT206" s="410"/>
      <c r="DW206" s="28"/>
      <c r="DX206" s="56"/>
      <c r="DZ206" s="410"/>
      <c r="EC206" s="28"/>
      <c r="ED206" s="56"/>
      <c r="EF206" s="410"/>
      <c r="EI206" s="28"/>
      <c r="EJ206" s="56"/>
      <c r="EL206" s="410"/>
      <c r="EO206" s="28"/>
      <c r="EP206" s="56"/>
      <c r="ER206" s="410"/>
      <c r="EU206" s="28"/>
      <c r="EV206" s="56"/>
      <c r="EX206" s="410"/>
      <c r="FA206" s="28"/>
      <c r="FB206" s="56"/>
      <c r="FD206" s="410"/>
      <c r="FG206" s="28"/>
      <c r="FH206" s="56"/>
      <c r="FJ206" s="410"/>
      <c r="FM206" s="28"/>
      <c r="FN206" s="56"/>
      <c r="FP206" s="410"/>
      <c r="FS206" s="28"/>
      <c r="FT206" s="56"/>
      <c r="FV206" s="410"/>
      <c r="FY206" s="28"/>
      <c r="FZ206" s="56"/>
      <c r="GB206" s="410"/>
      <c r="GE206" s="28"/>
      <c r="GF206" s="56"/>
      <c r="GH206" s="410"/>
      <c r="GK206" s="28"/>
      <c r="GL206" s="56"/>
      <c r="GN206" s="410"/>
      <c r="GQ206" s="28"/>
      <c r="GR206" s="56"/>
      <c r="GT206" s="410"/>
      <c r="GW206" s="28"/>
      <c r="GX206" s="56"/>
      <c r="GZ206" s="410"/>
      <c r="HC206" s="28"/>
      <c r="HD206" s="56"/>
      <c r="HF206" s="383"/>
      <c r="HI206" s="28"/>
      <c r="HJ206" s="56"/>
    </row>
    <row r="207" spans="1:218" ht="16.5" customHeight="1">
      <c r="A207" s="408" t="s">
        <v>4466</v>
      </c>
      <c r="D207" s="1">
        <f>'Punten per wedstrijd'!F315</f>
        <v>463.6</v>
      </c>
      <c r="E207" s="56">
        <v>0</v>
      </c>
      <c r="G207" s="411" t="s">
        <v>12</v>
      </c>
      <c r="H207" s="514" t="s">
        <v>4444</v>
      </c>
      <c r="I207" s="241"/>
      <c r="J207" s="241"/>
      <c r="K207" s="241"/>
      <c r="L207" s="526">
        <f>$AF$456</f>
        <v>7</v>
      </c>
      <c r="M207" s="423">
        <f>$E$456</f>
        <v>1276.1999999999998</v>
      </c>
      <c r="O207" s="408" t="s">
        <v>4468</v>
      </c>
      <c r="S207" s="408" t="s">
        <v>2121</v>
      </c>
      <c r="W207" s="408" t="s">
        <v>4411</v>
      </c>
      <c r="AA207" s="408" t="s">
        <v>1686</v>
      </c>
      <c r="AE207" s="408" t="s">
        <v>4411</v>
      </c>
      <c r="AI207" s="408" t="s">
        <v>4430</v>
      </c>
      <c r="AM207" s="408" t="s">
        <v>4444</v>
      </c>
      <c r="AQ207" s="408" t="s">
        <v>4468</v>
      </c>
      <c r="AU207" s="408" t="s">
        <v>3251</v>
      </c>
      <c r="AY207" s="408" t="s">
        <v>4406</v>
      </c>
      <c r="BC207" s="408" t="s">
        <v>4422</v>
      </c>
      <c r="BG207" s="408" t="s">
        <v>4430</v>
      </c>
      <c r="BK207" s="408" t="s">
        <v>4396</v>
      </c>
      <c r="BO207" s="408" t="s">
        <v>4437</v>
      </c>
      <c r="BS207" s="408" t="s">
        <v>4401</v>
      </c>
      <c r="BW207" s="408" t="s">
        <v>1702</v>
      </c>
      <c r="BZ207" s="410"/>
      <c r="CA207" s="408" t="s">
        <v>3254</v>
      </c>
      <c r="CD207" s="1">
        <v>237.1</v>
      </c>
      <c r="CE207" s="56">
        <v>3</v>
      </c>
      <c r="CG207" s="408" t="s">
        <v>4414</v>
      </c>
      <c r="CJ207" s="1">
        <v>157</v>
      </c>
      <c r="CK207" s="56">
        <v>0</v>
      </c>
      <c r="CM207" s="408" t="s">
        <v>4405</v>
      </c>
      <c r="CP207" s="1">
        <v>106.29999999999998</v>
      </c>
      <c r="CQ207" s="56">
        <v>0</v>
      </c>
      <c r="CS207" s="408" t="s">
        <v>4417</v>
      </c>
      <c r="CV207" s="1">
        <v>0</v>
      </c>
      <c r="CW207" s="56">
        <v>0</v>
      </c>
      <c r="DB207" s="410"/>
      <c r="DE207" s="28"/>
      <c r="DF207" s="56"/>
      <c r="DH207" s="410"/>
      <c r="DK207" s="28"/>
      <c r="DL207" s="56"/>
      <c r="DN207" s="410"/>
      <c r="DQ207" s="28"/>
      <c r="DR207" s="56"/>
      <c r="DT207" s="410"/>
      <c r="DW207" s="28"/>
      <c r="DX207" s="56"/>
      <c r="DZ207" s="410"/>
      <c r="EC207" s="28"/>
      <c r="ED207" s="56"/>
      <c r="EF207" s="410"/>
      <c r="EI207" s="28"/>
      <c r="EJ207" s="56"/>
      <c r="EL207" s="410"/>
      <c r="EO207" s="28"/>
      <c r="EP207" s="56"/>
      <c r="ER207" s="410"/>
      <c r="EU207" s="28"/>
      <c r="EV207" s="56"/>
      <c r="EX207" s="410"/>
      <c r="FA207" s="28"/>
      <c r="FB207" s="56"/>
      <c r="FD207" s="410"/>
      <c r="FG207" s="28"/>
      <c r="FH207" s="56"/>
      <c r="FJ207" s="410"/>
      <c r="FM207" s="28"/>
      <c r="FN207" s="56"/>
      <c r="FP207" s="410"/>
      <c r="FS207" s="28"/>
      <c r="FT207" s="56"/>
      <c r="FV207" s="410"/>
      <c r="FY207" s="28"/>
      <c r="FZ207" s="56"/>
      <c r="GB207" s="410"/>
      <c r="GE207" s="28"/>
      <c r="GF207" s="56"/>
      <c r="GH207" s="410"/>
      <c r="GK207" s="28"/>
      <c r="GL207" s="56"/>
      <c r="GN207" s="410"/>
      <c r="GQ207" s="28"/>
      <c r="GR207" s="56"/>
      <c r="GT207" s="410"/>
      <c r="GW207" s="28"/>
      <c r="GX207" s="56"/>
      <c r="GZ207" s="410"/>
      <c r="HC207" s="28"/>
      <c r="HD207" s="56"/>
      <c r="HF207" s="383"/>
      <c r="HI207" s="28"/>
      <c r="HJ207" s="56"/>
    </row>
    <row r="208" spans="1:218" ht="16.5" customHeight="1">
      <c r="A208" s="408"/>
      <c r="D208" s="1"/>
      <c r="E208" s="56"/>
      <c r="G208" s="409" t="s">
        <v>14</v>
      </c>
      <c r="H208" s="292" t="s">
        <v>4401</v>
      </c>
      <c r="L208" s="525">
        <f>$AF$461</f>
        <v>7</v>
      </c>
      <c r="M208" s="422">
        <f>$E$461</f>
        <v>1250.9000000000001</v>
      </c>
      <c r="O208" s="408"/>
      <c r="S208" s="408"/>
      <c r="W208" s="408"/>
      <c r="AA208" s="408"/>
      <c r="AE208" s="408"/>
      <c r="AI208" s="408"/>
      <c r="AM208" s="408"/>
      <c r="AQ208" s="408"/>
      <c r="AU208" s="408"/>
      <c r="AY208" s="408"/>
      <c r="BC208" s="408"/>
      <c r="BG208" s="408"/>
      <c r="BK208" s="408"/>
      <c r="BO208" s="408"/>
      <c r="BS208" s="408"/>
      <c r="BW208" s="408"/>
      <c r="BZ208" s="410"/>
      <c r="CA208" s="408"/>
      <c r="CD208" s="1"/>
      <c r="CE208" s="56"/>
      <c r="CG208" s="408"/>
      <c r="CJ208" s="1"/>
      <c r="CK208" s="56"/>
      <c r="CM208" s="408"/>
      <c r="CP208" s="1"/>
      <c r="CQ208" s="56"/>
      <c r="CS208" s="408"/>
      <c r="CV208" s="1"/>
      <c r="CW208" s="56"/>
      <c r="DB208" s="410"/>
      <c r="DE208" s="28"/>
      <c r="DF208" s="56"/>
      <c r="DH208" s="410"/>
      <c r="DK208" s="28"/>
      <c r="DL208" s="56"/>
      <c r="DN208" s="410"/>
      <c r="DQ208" s="28"/>
      <c r="DR208" s="56"/>
      <c r="DT208" s="410"/>
      <c r="DW208" s="28"/>
      <c r="DX208" s="56"/>
      <c r="DZ208" s="410"/>
      <c r="EC208" s="28"/>
      <c r="ED208" s="56"/>
      <c r="EF208" s="410"/>
      <c r="EI208" s="28"/>
      <c r="EJ208" s="56"/>
      <c r="EL208" s="410"/>
      <c r="EO208" s="28"/>
      <c r="EP208" s="56"/>
      <c r="ER208" s="410"/>
      <c r="EU208" s="28"/>
      <c r="EV208" s="56"/>
      <c r="EX208" s="410"/>
      <c r="FA208" s="28"/>
      <c r="FB208" s="56"/>
      <c r="FD208" s="410"/>
      <c r="FG208" s="28"/>
      <c r="FH208" s="56"/>
      <c r="FJ208" s="410"/>
      <c r="FM208" s="28"/>
      <c r="FN208" s="56"/>
      <c r="FP208" s="410"/>
      <c r="FS208" s="28"/>
      <c r="FT208" s="56"/>
      <c r="FV208" s="410"/>
      <c r="FY208" s="28"/>
      <c r="FZ208" s="56"/>
      <c r="GB208" s="410"/>
      <c r="GE208" s="28"/>
      <c r="GF208" s="56"/>
      <c r="GH208" s="410"/>
      <c r="GK208" s="28"/>
      <c r="GL208" s="56"/>
      <c r="GN208" s="410"/>
      <c r="GQ208" s="28"/>
      <c r="GR208" s="56"/>
      <c r="GT208" s="410"/>
      <c r="GW208" s="28"/>
      <c r="GX208" s="56"/>
      <c r="GZ208" s="410"/>
      <c r="HC208" s="28"/>
      <c r="HD208" s="56"/>
      <c r="HF208" s="383"/>
      <c r="HI208" s="28"/>
      <c r="HJ208" s="56"/>
    </row>
    <row r="209" spans="1:218" ht="16.5" customHeight="1">
      <c r="A209" s="408" t="s">
        <v>4430</v>
      </c>
      <c r="D209" s="1">
        <f>'Punten per wedstrijd'!F180</f>
        <v>444.9</v>
      </c>
      <c r="E209" s="56">
        <v>0</v>
      </c>
      <c r="G209" s="409" t="s">
        <v>16</v>
      </c>
      <c r="H209" s="292" t="s">
        <v>4406</v>
      </c>
      <c r="L209" s="525">
        <f>$AF$455</f>
        <v>7</v>
      </c>
      <c r="M209" s="422">
        <f>$E$455</f>
        <v>1176.5</v>
      </c>
      <c r="O209" s="408" t="s">
        <v>2121</v>
      </c>
      <c r="S209" s="408" t="s">
        <v>4468</v>
      </c>
      <c r="W209" s="408" t="s">
        <v>4405</v>
      </c>
      <c r="AA209" s="408" t="s">
        <v>3251</v>
      </c>
      <c r="AE209" s="408" t="s">
        <v>4422</v>
      </c>
      <c r="AI209" s="408" t="s">
        <v>3257</v>
      </c>
      <c r="AM209" s="408" t="s">
        <v>4411</v>
      </c>
      <c r="AQ209" s="408" t="s">
        <v>4466</v>
      </c>
      <c r="AU209" s="408" t="s">
        <v>4437</v>
      </c>
      <c r="AY209" s="408" t="s">
        <v>4417</v>
      </c>
      <c r="BC209" s="408" t="s">
        <v>3254</v>
      </c>
      <c r="BG209" s="408" t="s">
        <v>4396</v>
      </c>
      <c r="BK209" s="408" t="s">
        <v>4406</v>
      </c>
      <c r="BO209" s="408" t="s">
        <v>4411</v>
      </c>
      <c r="BS209" s="408" t="s">
        <v>4411</v>
      </c>
      <c r="BW209" s="408" t="s">
        <v>4444</v>
      </c>
      <c r="BZ209" s="410"/>
      <c r="CA209" s="408" t="s">
        <v>1702</v>
      </c>
      <c r="CD209" s="1">
        <v>277.7</v>
      </c>
      <c r="CE209" s="56">
        <v>3</v>
      </c>
      <c r="CG209" s="408" t="s">
        <v>3254</v>
      </c>
      <c r="CJ209" s="1">
        <v>228.4</v>
      </c>
      <c r="CK209" s="56">
        <v>2</v>
      </c>
      <c r="CM209" s="408" t="s">
        <v>4417</v>
      </c>
      <c r="CP209" s="1">
        <v>86.7</v>
      </c>
      <c r="CQ209" s="56">
        <v>0</v>
      </c>
      <c r="CS209" s="408" t="s">
        <v>4405</v>
      </c>
      <c r="CV209" s="1">
        <v>55.3</v>
      </c>
      <c r="CW209" s="56">
        <v>0</v>
      </c>
      <c r="DB209" s="410"/>
      <c r="DE209" s="28"/>
      <c r="DF209" s="56"/>
      <c r="DH209" s="410"/>
      <c r="DK209" s="28"/>
      <c r="DL209" s="56"/>
      <c r="DN209" s="410"/>
      <c r="DQ209" s="28"/>
      <c r="DR209" s="56"/>
      <c r="DT209" s="410"/>
      <c r="DW209" s="28"/>
      <c r="DX209" s="56"/>
      <c r="DZ209" s="410"/>
      <c r="EC209" s="28"/>
      <c r="ED209" s="56"/>
      <c r="EF209" s="410"/>
      <c r="EI209" s="28"/>
      <c r="EJ209" s="56"/>
      <c r="EL209" s="410"/>
      <c r="EO209" s="28"/>
      <c r="EP209" s="56"/>
      <c r="ER209" s="410"/>
      <c r="EU209" s="28"/>
      <c r="EV209" s="56"/>
      <c r="EX209" s="410"/>
      <c r="FA209" s="28"/>
      <c r="FB209" s="56"/>
      <c r="FD209" s="410"/>
      <c r="FG209" s="28"/>
      <c r="FH209" s="56"/>
      <c r="FJ209" s="410"/>
      <c r="FM209" s="28"/>
      <c r="FN209" s="56"/>
      <c r="FP209" s="410"/>
      <c r="FS209" s="28"/>
      <c r="FT209" s="56"/>
      <c r="FV209" s="410"/>
      <c r="FY209" s="28"/>
      <c r="FZ209" s="56"/>
      <c r="GB209" s="410"/>
      <c r="GE209" s="28"/>
      <c r="GF209" s="56"/>
      <c r="GH209" s="410"/>
      <c r="GK209" s="28"/>
      <c r="GL209" s="56"/>
      <c r="GN209" s="410"/>
      <c r="GQ209" s="28"/>
      <c r="GR209" s="56"/>
      <c r="GT209" s="410"/>
      <c r="GW209" s="28"/>
      <c r="GX209" s="56"/>
      <c r="GZ209" s="410"/>
      <c r="HC209" s="28"/>
      <c r="HD209" s="56"/>
      <c r="HF209" s="383"/>
      <c r="HI209" s="28"/>
      <c r="HJ209" s="56"/>
    </row>
    <row r="210" spans="1:218" ht="16.5" customHeight="1">
      <c r="A210" s="408" t="s">
        <v>4417</v>
      </c>
      <c r="D210" s="1">
        <f>'Punten per wedstrijd'!F281</f>
        <v>686.2</v>
      </c>
      <c r="E210" s="56">
        <v>3</v>
      </c>
      <c r="G210" s="409" t="s">
        <v>18</v>
      </c>
      <c r="H210" s="292" t="s">
        <v>3257</v>
      </c>
      <c r="L210" s="525">
        <f>$AF$466</f>
        <v>7</v>
      </c>
      <c r="M210" s="422">
        <f>$E$466</f>
        <v>948.8</v>
      </c>
      <c r="O210" s="408" t="s">
        <v>4414</v>
      </c>
      <c r="S210" s="408" t="s">
        <v>4465</v>
      </c>
      <c r="W210" s="408" t="s">
        <v>4468</v>
      </c>
      <c r="AA210" s="408" t="s">
        <v>4405</v>
      </c>
      <c r="AE210" s="408" t="s">
        <v>4396</v>
      </c>
      <c r="AI210" s="408" t="s">
        <v>4406</v>
      </c>
      <c r="AM210" s="408" t="s">
        <v>4405</v>
      </c>
      <c r="AQ210" s="408" t="s">
        <v>4467</v>
      </c>
      <c r="AU210" s="408" t="s">
        <v>4411</v>
      </c>
      <c r="AY210" s="408" t="s">
        <v>4422</v>
      </c>
      <c r="BC210" s="408" t="s">
        <v>4444</v>
      </c>
      <c r="BG210" s="408" t="s">
        <v>4465</v>
      </c>
      <c r="BK210" s="408" t="s">
        <v>2121</v>
      </c>
      <c r="BO210" s="408" t="s">
        <v>1702</v>
      </c>
      <c r="BS210" s="408" t="s">
        <v>4467</v>
      </c>
      <c r="BW210" s="408" t="s">
        <v>4414</v>
      </c>
      <c r="BZ210" s="410"/>
      <c r="CA210" s="408" t="s">
        <v>4444</v>
      </c>
      <c r="CD210" s="1">
        <v>150.69999999999996</v>
      </c>
      <c r="CE210" s="56">
        <v>0</v>
      </c>
      <c r="CG210" s="408" t="s">
        <v>4676</v>
      </c>
      <c r="CJ210" s="1">
        <v>183.7</v>
      </c>
      <c r="CK210" s="56">
        <v>1</v>
      </c>
      <c r="CM210" s="408" t="s">
        <v>3254</v>
      </c>
      <c r="CP210" s="1">
        <v>198.1</v>
      </c>
      <c r="CQ210" s="56">
        <v>3</v>
      </c>
      <c r="CS210" s="408" t="s">
        <v>4467</v>
      </c>
      <c r="CV210" s="1">
        <v>102.5</v>
      </c>
      <c r="CW210" s="56">
        <v>3</v>
      </c>
      <c r="DB210" s="410"/>
      <c r="DE210" s="28"/>
      <c r="DF210" s="56"/>
      <c r="DH210" s="410"/>
      <c r="DK210" s="28"/>
      <c r="DL210" s="56"/>
      <c r="DN210" s="410"/>
      <c r="DQ210" s="28"/>
      <c r="DR210" s="56"/>
      <c r="DT210" s="410"/>
      <c r="DW210" s="28"/>
      <c r="DX210" s="56"/>
      <c r="DZ210" s="410"/>
      <c r="EC210" s="28"/>
      <c r="ED210" s="56"/>
      <c r="EF210" s="410"/>
      <c r="EI210" s="28"/>
      <c r="EJ210" s="56"/>
      <c r="EL210" s="410"/>
      <c r="EO210" s="28"/>
      <c r="EP210" s="56"/>
      <c r="ER210" s="410"/>
      <c r="EU210" s="28"/>
      <c r="EV210" s="56"/>
      <c r="EX210" s="410"/>
      <c r="FA210" s="28"/>
      <c r="FB210" s="56"/>
      <c r="FD210" s="410"/>
      <c r="FG210" s="28"/>
      <c r="FH210" s="56"/>
      <c r="FJ210" s="410"/>
      <c r="FM210" s="28"/>
      <c r="FN210" s="56"/>
      <c r="FP210" s="410"/>
      <c r="FS210" s="28"/>
      <c r="FT210" s="56"/>
      <c r="FV210" s="410"/>
      <c r="FY210" s="28"/>
      <c r="FZ210" s="56"/>
      <c r="GB210" s="410"/>
      <c r="GE210" s="28"/>
      <c r="GF210" s="56"/>
      <c r="GH210" s="410"/>
      <c r="GK210" s="28"/>
      <c r="GL210" s="56"/>
      <c r="GN210" s="410"/>
      <c r="GQ210" s="28"/>
      <c r="GR210" s="56"/>
      <c r="GT210" s="410"/>
      <c r="GW210" s="28"/>
      <c r="GX210" s="56"/>
      <c r="GZ210" s="410"/>
      <c r="HC210" s="28"/>
      <c r="HD210" s="56"/>
      <c r="HF210" s="383"/>
      <c r="HI210" s="28"/>
      <c r="HJ210" s="56"/>
    </row>
    <row r="211" spans="1:218" ht="16.5" customHeight="1">
      <c r="A211" s="408"/>
      <c r="D211" s="1"/>
      <c r="E211" s="56"/>
      <c r="G211" s="409" t="s">
        <v>20</v>
      </c>
      <c r="H211" s="292" t="s">
        <v>2121</v>
      </c>
      <c r="L211" s="525">
        <f>$AF$458</f>
        <v>6</v>
      </c>
      <c r="M211" s="422">
        <f>$E$458</f>
        <v>1407.1</v>
      </c>
      <c r="O211" s="408"/>
      <c r="S211" s="408"/>
      <c r="W211" s="408"/>
      <c r="AA211" s="408"/>
      <c r="AE211" s="408"/>
      <c r="AI211" s="408"/>
      <c r="AM211" s="408"/>
      <c r="AQ211" s="408"/>
      <c r="AU211" s="408"/>
      <c r="AY211" s="408"/>
      <c r="BC211" s="408"/>
      <c r="BG211" s="408"/>
      <c r="BK211" s="408"/>
      <c r="BO211" s="408"/>
      <c r="BS211" s="408"/>
      <c r="BW211" s="408"/>
      <c r="BZ211" s="410"/>
      <c r="CA211" s="408"/>
      <c r="CD211" s="1"/>
      <c r="CE211" s="56"/>
      <c r="CG211" s="408"/>
      <c r="CJ211" s="1"/>
      <c r="CK211" s="56"/>
      <c r="CM211" s="408"/>
      <c r="CP211" s="1"/>
      <c r="CQ211" s="56"/>
      <c r="CS211" s="408"/>
      <c r="CV211" s="1"/>
      <c r="CW211" s="56"/>
      <c r="DB211" s="410"/>
      <c r="DE211" s="28"/>
      <c r="DF211" s="56"/>
      <c r="DH211" s="410"/>
      <c r="DK211" s="28"/>
      <c r="DL211" s="56"/>
      <c r="DN211" s="410"/>
      <c r="DQ211" s="28"/>
      <c r="DR211" s="56"/>
      <c r="DT211" s="410"/>
      <c r="DW211" s="28"/>
      <c r="DX211" s="56"/>
      <c r="DZ211" s="410"/>
      <c r="EC211" s="28"/>
      <c r="ED211" s="56"/>
      <c r="EF211" s="410"/>
      <c r="EI211" s="28"/>
      <c r="EJ211" s="56"/>
      <c r="EL211" s="410"/>
      <c r="EO211" s="28"/>
      <c r="EP211" s="56"/>
      <c r="ER211" s="410"/>
      <c r="EU211" s="28"/>
      <c r="EV211" s="56"/>
      <c r="EX211" s="410"/>
      <c r="FA211" s="28"/>
      <c r="FB211" s="56"/>
      <c r="FD211" s="410"/>
      <c r="FG211" s="28"/>
      <c r="FH211" s="56"/>
      <c r="FJ211" s="410"/>
      <c r="FM211" s="28"/>
      <c r="FN211" s="56"/>
      <c r="FP211" s="410"/>
      <c r="FS211" s="28"/>
      <c r="FT211" s="56"/>
      <c r="FV211" s="410"/>
      <c r="FY211" s="28"/>
      <c r="FZ211" s="56"/>
      <c r="GB211" s="410"/>
      <c r="GE211" s="28"/>
      <c r="GF211" s="56"/>
      <c r="GH211" s="410"/>
      <c r="GK211" s="28"/>
      <c r="GL211" s="56"/>
      <c r="GN211" s="410"/>
      <c r="GQ211" s="28"/>
      <c r="GR211" s="56"/>
      <c r="GT211" s="410"/>
      <c r="GW211" s="28"/>
      <c r="GX211" s="56"/>
      <c r="GZ211" s="410"/>
      <c r="HC211" s="28"/>
      <c r="HD211" s="56"/>
      <c r="HF211" s="383"/>
      <c r="HI211" s="28"/>
      <c r="HJ211" s="56"/>
    </row>
    <row r="212" spans="1:218" ht="16.5" customHeight="1">
      <c r="A212" s="408" t="s">
        <v>4411</v>
      </c>
      <c r="D212" s="1">
        <f>'Punten per wedstrijd'!F331</f>
        <v>532.29999999999995</v>
      </c>
      <c r="E212" s="56">
        <v>3</v>
      </c>
      <c r="G212" s="409" t="s">
        <v>22</v>
      </c>
      <c r="H212" s="292" t="s">
        <v>3251</v>
      </c>
      <c r="L212" s="525">
        <f>$AF$463</f>
        <v>6</v>
      </c>
      <c r="M212" s="422">
        <f>$E$463</f>
        <v>1381.4</v>
      </c>
      <c r="O212" s="408" t="s">
        <v>4406</v>
      </c>
      <c r="S212" s="408" t="s">
        <v>4414</v>
      </c>
      <c r="W212" s="408" t="s">
        <v>4396</v>
      </c>
      <c r="AA212" s="408" t="s">
        <v>4468</v>
      </c>
      <c r="AE212" s="408" t="s">
        <v>1686</v>
      </c>
      <c r="AI212" s="408" t="s">
        <v>4466</v>
      </c>
      <c r="AM212" s="408" t="s">
        <v>4430</v>
      </c>
      <c r="AQ212" s="408" t="s">
        <v>4396</v>
      </c>
      <c r="AU212" s="408" t="s">
        <v>2121</v>
      </c>
      <c r="AY212" s="408" t="s">
        <v>4444</v>
      </c>
      <c r="BC212" s="408" t="s">
        <v>4414</v>
      </c>
      <c r="BG212" s="408" t="s">
        <v>4422</v>
      </c>
      <c r="BK212" s="408" t="s">
        <v>4417</v>
      </c>
      <c r="BO212" s="408" t="s">
        <v>4417</v>
      </c>
      <c r="BS212" s="408" t="s">
        <v>3254</v>
      </c>
      <c r="BW212" s="408" t="s">
        <v>4422</v>
      </c>
      <c r="BZ212" s="410"/>
      <c r="CA212" s="408" t="s">
        <v>4468</v>
      </c>
      <c r="CD212" s="1">
        <v>256.8</v>
      </c>
      <c r="CE212" s="56">
        <v>1</v>
      </c>
      <c r="CG212" s="408" t="s">
        <v>4437</v>
      </c>
      <c r="CJ212" s="1">
        <v>512.4</v>
      </c>
      <c r="CK212" s="56">
        <v>3</v>
      </c>
      <c r="CM212" s="408" t="s">
        <v>1702</v>
      </c>
      <c r="CP212" s="1">
        <v>140.5</v>
      </c>
      <c r="CQ212" s="56">
        <v>0</v>
      </c>
      <c r="CS212" s="408" t="s">
        <v>1686</v>
      </c>
      <c r="CV212" s="1">
        <v>57.1</v>
      </c>
      <c r="CW212" s="56">
        <v>0</v>
      </c>
      <c r="DB212" s="410"/>
      <c r="DE212" s="28"/>
      <c r="DF212" s="56"/>
      <c r="DH212" s="410"/>
      <c r="DK212" s="28"/>
      <c r="DL212" s="56"/>
      <c r="DN212" s="410"/>
      <c r="DQ212" s="28"/>
      <c r="DR212" s="56"/>
      <c r="DT212" s="410"/>
      <c r="DW212" s="28"/>
      <c r="DX212" s="56"/>
      <c r="DZ212" s="410"/>
      <c r="EC212" s="28"/>
      <c r="ED212" s="56"/>
      <c r="EF212" s="410"/>
      <c r="EI212" s="28"/>
      <c r="EJ212" s="56"/>
      <c r="EL212" s="410"/>
      <c r="EO212" s="28"/>
      <c r="EP212" s="56"/>
      <c r="ER212" s="410"/>
      <c r="EU212" s="28"/>
      <c r="EV212" s="56"/>
      <c r="EX212" s="410"/>
      <c r="FA212" s="28"/>
      <c r="FB212" s="56"/>
      <c r="FD212" s="410"/>
      <c r="FG212" s="28"/>
      <c r="FH212" s="56"/>
      <c r="FJ212" s="410"/>
      <c r="FM212" s="28"/>
      <c r="FN212" s="56"/>
      <c r="FP212" s="410"/>
      <c r="FS212" s="28"/>
      <c r="FT212" s="56"/>
      <c r="FV212" s="410"/>
      <c r="FY212" s="28"/>
      <c r="FZ212" s="56"/>
      <c r="GB212" s="410"/>
      <c r="GE212" s="28"/>
      <c r="GF212" s="56"/>
      <c r="GH212" s="410"/>
      <c r="GK212" s="28"/>
      <c r="GL212" s="56"/>
      <c r="GN212" s="410"/>
      <c r="GQ212" s="28"/>
      <c r="GR212" s="56"/>
      <c r="GT212" s="410"/>
      <c r="GW212" s="28"/>
      <c r="GX212" s="56"/>
      <c r="GZ212" s="410"/>
      <c r="HC212" s="28"/>
      <c r="HD212" s="56"/>
      <c r="HF212" s="383"/>
      <c r="HI212" s="28"/>
      <c r="HJ212" s="56"/>
    </row>
    <row r="213" spans="1:218" ht="16.5" customHeight="1">
      <c r="A213" s="408" t="s">
        <v>4396</v>
      </c>
      <c r="D213" s="1">
        <f>'Punten per wedstrijd'!F220</f>
        <v>383.4</v>
      </c>
      <c r="E213" s="56">
        <v>0</v>
      </c>
      <c r="G213" s="409" t="s">
        <v>24</v>
      </c>
      <c r="H213" s="548" t="s">
        <v>1702</v>
      </c>
      <c r="I213" s="549"/>
      <c r="J213" s="549"/>
      <c r="K213" s="549"/>
      <c r="L213" s="550">
        <f>$AF$454</f>
        <v>6</v>
      </c>
      <c r="M213" s="551">
        <f>$E$454</f>
        <v>1305.4000000000001</v>
      </c>
      <c r="O213" s="408" t="s">
        <v>3251</v>
      </c>
      <c r="S213" s="408" t="s">
        <v>4406</v>
      </c>
      <c r="W213" s="408" t="s">
        <v>4444</v>
      </c>
      <c r="AA213" s="408" t="s">
        <v>3254</v>
      </c>
      <c r="AE213" s="408" t="s">
        <v>4444</v>
      </c>
      <c r="AI213" s="408" t="s">
        <v>4422</v>
      </c>
      <c r="AM213" s="408" t="s">
        <v>3251</v>
      </c>
      <c r="AQ213" s="408" t="s">
        <v>1686</v>
      </c>
      <c r="AU213" s="408" t="s">
        <v>4396</v>
      </c>
      <c r="AY213" s="408" t="s">
        <v>4405</v>
      </c>
      <c r="BC213" s="408" t="s">
        <v>4467</v>
      </c>
      <c r="BG213" s="408" t="s">
        <v>4405</v>
      </c>
      <c r="BK213" s="408" t="s">
        <v>1686</v>
      </c>
      <c r="BO213" s="408" t="s">
        <v>2121</v>
      </c>
      <c r="BS213" s="408" t="s">
        <v>4466</v>
      </c>
      <c r="BW213" s="408" t="s">
        <v>4468</v>
      </c>
      <c r="BZ213" s="410"/>
      <c r="CA213" s="408" t="s">
        <v>4396</v>
      </c>
      <c r="CD213" s="1">
        <v>317.7</v>
      </c>
      <c r="CE213" s="56">
        <v>2</v>
      </c>
      <c r="CG213" s="408" t="s">
        <v>2121</v>
      </c>
      <c r="CJ213" s="1">
        <v>182.4</v>
      </c>
      <c r="CK213" s="56">
        <v>0</v>
      </c>
      <c r="CM213" s="408" t="s">
        <v>4422</v>
      </c>
      <c r="CP213" s="1">
        <v>207.6</v>
      </c>
      <c r="CQ213" s="56">
        <v>3</v>
      </c>
      <c r="CS213" s="408" t="s">
        <v>3251</v>
      </c>
      <c r="CV213" s="1">
        <v>85.4</v>
      </c>
      <c r="CW213" s="56">
        <v>3</v>
      </c>
      <c r="DB213" s="410"/>
      <c r="DE213" s="28"/>
      <c r="DF213" s="56"/>
      <c r="DH213" s="410"/>
      <c r="DK213" s="28"/>
      <c r="DL213" s="56"/>
      <c r="DN213" s="410"/>
      <c r="DQ213" s="28"/>
      <c r="DR213" s="56"/>
      <c r="DT213" s="410"/>
      <c r="DW213" s="28"/>
      <c r="DX213" s="56"/>
      <c r="DZ213" s="410"/>
      <c r="EC213" s="28"/>
      <c r="ED213" s="56"/>
      <c r="EF213" s="410"/>
      <c r="EI213" s="28"/>
      <c r="EJ213" s="56"/>
      <c r="EL213" s="410"/>
      <c r="EO213" s="28"/>
      <c r="EP213" s="56"/>
      <c r="ER213" s="410"/>
      <c r="EU213" s="28"/>
      <c r="EV213" s="56"/>
      <c r="EX213" s="410"/>
      <c r="FA213" s="28"/>
      <c r="FB213" s="56"/>
      <c r="FD213" s="410"/>
      <c r="FG213" s="28"/>
      <c r="FH213" s="56"/>
      <c r="FJ213" s="410"/>
      <c r="FM213" s="28"/>
      <c r="FN213" s="56"/>
      <c r="FP213" s="410"/>
      <c r="FS213" s="28"/>
      <c r="FT213" s="56"/>
      <c r="FV213" s="410"/>
      <c r="FY213" s="28"/>
      <c r="FZ213" s="56"/>
      <c r="GB213" s="410"/>
      <c r="GE213" s="28"/>
      <c r="GF213" s="56"/>
      <c r="GH213" s="410"/>
      <c r="GK213" s="28"/>
      <c r="GL213" s="56"/>
      <c r="GN213" s="410"/>
      <c r="GQ213" s="28"/>
      <c r="GR213" s="56"/>
      <c r="GT213" s="410"/>
      <c r="GW213" s="28"/>
      <c r="GX213" s="56"/>
      <c r="GZ213" s="410"/>
      <c r="HC213" s="28"/>
      <c r="HD213" s="56"/>
      <c r="HF213" s="383"/>
      <c r="HI213" s="28"/>
      <c r="HJ213" s="56"/>
    </row>
    <row r="214" spans="1:218" ht="16.5" customHeight="1">
      <c r="A214" s="408"/>
      <c r="D214" s="1"/>
      <c r="E214" s="56"/>
      <c r="G214" s="409" t="s">
        <v>26</v>
      </c>
      <c r="H214" s="292" t="s">
        <v>4465</v>
      </c>
      <c r="L214" s="525">
        <f>$AF$459</f>
        <v>6</v>
      </c>
      <c r="M214" s="422">
        <f>$E$459</f>
        <v>532.70000000000005</v>
      </c>
      <c r="O214" s="408"/>
      <c r="S214" s="408"/>
      <c r="W214" s="408"/>
      <c r="AA214" s="408"/>
      <c r="AE214" s="408"/>
      <c r="AI214" s="408"/>
      <c r="AM214" s="408"/>
      <c r="AQ214" s="408"/>
      <c r="AU214" s="408"/>
      <c r="AY214" s="408"/>
      <c r="BC214" s="408"/>
      <c r="BG214" s="408"/>
      <c r="BK214" s="408"/>
      <c r="BO214" s="408"/>
      <c r="BS214" s="408"/>
      <c r="BW214" s="408"/>
      <c r="BZ214" s="410"/>
      <c r="CA214" s="408"/>
      <c r="CD214" s="1"/>
      <c r="CE214" s="56"/>
      <c r="CG214" s="408"/>
      <c r="CJ214" s="1"/>
      <c r="CK214" s="56"/>
      <c r="CM214" s="408"/>
      <c r="CP214" s="1"/>
      <c r="CQ214" s="56"/>
      <c r="CS214" s="408"/>
      <c r="CV214" s="1"/>
      <c r="CW214" s="56"/>
      <c r="DB214" s="410"/>
      <c r="DE214" s="28"/>
      <c r="DF214" s="56"/>
      <c r="DH214" s="410"/>
      <c r="DK214" s="28"/>
      <c r="DL214" s="56"/>
      <c r="DN214" s="410"/>
      <c r="DQ214" s="28"/>
      <c r="DR214" s="56"/>
      <c r="DT214" s="410"/>
      <c r="DW214" s="28"/>
      <c r="DX214" s="56"/>
      <c r="DZ214" s="410"/>
      <c r="EC214" s="28"/>
      <c r="ED214" s="56"/>
      <c r="EF214" s="410"/>
      <c r="EI214" s="28"/>
      <c r="EJ214" s="56"/>
      <c r="EL214" s="410"/>
      <c r="EO214" s="28"/>
      <c r="EP214" s="56"/>
      <c r="ER214" s="410"/>
      <c r="EU214" s="28"/>
      <c r="EV214" s="56"/>
      <c r="EX214" s="410"/>
      <c r="FA214" s="28"/>
      <c r="FB214" s="56"/>
      <c r="FD214" s="410"/>
      <c r="FG214" s="28"/>
      <c r="FH214" s="56"/>
      <c r="FJ214" s="410"/>
      <c r="FM214" s="28"/>
      <c r="FN214" s="56"/>
      <c r="FP214" s="410"/>
      <c r="FS214" s="28"/>
      <c r="FT214" s="56"/>
      <c r="FV214" s="410"/>
      <c r="FY214" s="28"/>
      <c r="FZ214" s="56"/>
      <c r="GB214" s="410"/>
      <c r="GE214" s="28"/>
      <c r="GF214" s="56"/>
      <c r="GH214" s="410"/>
      <c r="GK214" s="28"/>
      <c r="GL214" s="56"/>
      <c r="GN214" s="410"/>
      <c r="GQ214" s="28"/>
      <c r="GR214" s="56"/>
      <c r="GT214" s="410"/>
      <c r="GW214" s="28"/>
      <c r="GX214" s="56"/>
      <c r="GZ214" s="410"/>
      <c r="HC214" s="28"/>
      <c r="HD214" s="56"/>
      <c r="HF214" s="383"/>
      <c r="HI214" s="28"/>
      <c r="HJ214" s="56"/>
    </row>
    <row r="215" spans="1:218" ht="16.5" customHeight="1">
      <c r="A215" s="408" t="s">
        <v>4465</v>
      </c>
      <c r="D215" s="1">
        <f>'Punten per wedstrijd'!F230</f>
        <v>103.5</v>
      </c>
      <c r="E215" s="56">
        <v>0</v>
      </c>
      <c r="G215" s="409" t="s">
        <v>28</v>
      </c>
      <c r="H215" s="292" t="s">
        <v>4405</v>
      </c>
      <c r="J215" s="228"/>
      <c r="K215" s="56"/>
      <c r="L215" s="525">
        <f>$AF$453</f>
        <v>5</v>
      </c>
      <c r="M215" s="422">
        <f>$E$453</f>
        <v>1278.6999999999998</v>
      </c>
      <c r="O215" s="408" t="s">
        <v>4430</v>
      </c>
      <c r="S215" s="408" t="s">
        <v>4444</v>
      </c>
      <c r="W215" s="408" t="s">
        <v>4465</v>
      </c>
      <c r="AA215" s="408" t="s">
        <v>4444</v>
      </c>
      <c r="AE215" s="408" t="s">
        <v>4465</v>
      </c>
      <c r="AI215" s="408" t="s">
        <v>4444</v>
      </c>
      <c r="AM215" s="408" t="s">
        <v>4417</v>
      </c>
      <c r="AQ215" s="408" t="s">
        <v>4414</v>
      </c>
      <c r="AU215" s="408" t="s">
        <v>4405</v>
      </c>
      <c r="AY215" s="408" t="s">
        <v>4467</v>
      </c>
      <c r="BC215" s="408" t="s">
        <v>4406</v>
      </c>
      <c r="BG215" s="408" t="s">
        <v>4444</v>
      </c>
      <c r="BK215" s="408" t="s">
        <v>4468</v>
      </c>
      <c r="BO215" s="408" t="s">
        <v>4396</v>
      </c>
      <c r="BS215" s="408" t="s">
        <v>4430</v>
      </c>
      <c r="BW215" s="408" t="s">
        <v>4405</v>
      </c>
      <c r="BZ215" s="410"/>
      <c r="CA215" s="408" t="s">
        <v>4676</v>
      </c>
      <c r="CD215" s="1">
        <v>210.3</v>
      </c>
      <c r="CE215" s="56">
        <v>1</v>
      </c>
      <c r="CG215" s="408" t="s">
        <v>3257</v>
      </c>
      <c r="CJ215" s="1">
        <v>108.3</v>
      </c>
      <c r="CK215" s="56">
        <v>0</v>
      </c>
      <c r="CM215" s="408" t="s">
        <v>3251</v>
      </c>
      <c r="CP215" s="1">
        <v>78.7</v>
      </c>
      <c r="CQ215" s="56">
        <v>0</v>
      </c>
      <c r="CS215" s="408" t="s">
        <v>4444</v>
      </c>
      <c r="CV215" s="1">
        <v>1.1000000000000001</v>
      </c>
      <c r="CW215" s="56">
        <v>0</v>
      </c>
      <c r="DB215" s="410"/>
      <c r="DE215" s="28"/>
      <c r="DF215" s="56"/>
      <c r="DH215" s="410"/>
      <c r="DK215" s="28"/>
      <c r="DL215" s="56"/>
      <c r="DN215" s="410"/>
      <c r="DQ215" s="28"/>
      <c r="DR215" s="56"/>
      <c r="DT215" s="410"/>
      <c r="DW215" s="28"/>
      <c r="DX215" s="56"/>
      <c r="DZ215" s="410"/>
      <c r="EC215" s="28"/>
      <c r="ED215" s="56"/>
      <c r="EF215" s="410"/>
      <c r="EI215" s="28"/>
      <c r="EJ215" s="56"/>
      <c r="EL215" s="410"/>
      <c r="EO215" s="28"/>
      <c r="EP215" s="56"/>
      <c r="ER215" s="410"/>
      <c r="EU215" s="28"/>
      <c r="EV215" s="56"/>
      <c r="EX215" s="410"/>
      <c r="FA215" s="28"/>
      <c r="FB215" s="56"/>
      <c r="FD215" s="410"/>
      <c r="FG215" s="28"/>
      <c r="FH215" s="56"/>
      <c r="FJ215" s="410"/>
      <c r="FM215" s="28"/>
      <c r="FN215" s="56"/>
      <c r="FP215" s="410"/>
      <c r="FS215" s="28"/>
      <c r="FT215" s="56"/>
      <c r="FV215" s="410"/>
      <c r="FY215" s="28"/>
      <c r="FZ215" s="56"/>
      <c r="GB215" s="410"/>
      <c r="GE215" s="28"/>
      <c r="GF215" s="56"/>
      <c r="GH215" s="410"/>
      <c r="GK215" s="28"/>
      <c r="GL215" s="56"/>
      <c r="GN215" s="410"/>
      <c r="GQ215" s="28"/>
      <c r="GR215" s="56"/>
      <c r="GT215" s="410"/>
      <c r="GW215" s="28"/>
      <c r="GX215" s="56"/>
      <c r="GZ215" s="410"/>
      <c r="HC215" s="28"/>
      <c r="HD215" s="56"/>
      <c r="HF215" s="383"/>
      <c r="HI215" s="28"/>
      <c r="HJ215" s="56"/>
    </row>
    <row r="216" spans="1:218" ht="16.5" customHeight="1">
      <c r="A216" s="408" t="s">
        <v>4437</v>
      </c>
      <c r="D216" s="1">
        <f>'Punten per wedstrijd'!F189</f>
        <v>698.8</v>
      </c>
      <c r="E216" s="56">
        <v>3</v>
      </c>
      <c r="G216" s="409" t="s">
        <v>30</v>
      </c>
      <c r="H216" s="292" t="s">
        <v>4467</v>
      </c>
      <c r="L216" s="525">
        <f>$AF$467</f>
        <v>5</v>
      </c>
      <c r="M216" s="422">
        <f>$E$467</f>
        <v>1104.8999999999999</v>
      </c>
      <c r="O216" s="408" t="s">
        <v>4465</v>
      </c>
      <c r="S216" s="408" t="s">
        <v>4422</v>
      </c>
      <c r="W216" s="408" t="s">
        <v>3251</v>
      </c>
      <c r="AA216" s="408" t="s">
        <v>4466</v>
      </c>
      <c r="AE216" s="408" t="s">
        <v>1702</v>
      </c>
      <c r="AI216" s="408" t="s">
        <v>2121</v>
      </c>
      <c r="AM216" s="408" t="s">
        <v>3257</v>
      </c>
      <c r="AQ216" s="408" t="s">
        <v>4430</v>
      </c>
      <c r="AU216" s="408" t="s">
        <v>3257</v>
      </c>
      <c r="AY216" s="408" t="s">
        <v>1686</v>
      </c>
      <c r="BC216" s="408" t="s">
        <v>4466</v>
      </c>
      <c r="BG216" s="408" t="s">
        <v>4437</v>
      </c>
      <c r="BK216" s="408" t="s">
        <v>3257</v>
      </c>
      <c r="BO216" s="408" t="s">
        <v>3254</v>
      </c>
      <c r="BS216" s="408" t="s">
        <v>4422</v>
      </c>
      <c r="BW216" s="408" t="s">
        <v>2121</v>
      </c>
      <c r="BZ216" s="410"/>
      <c r="CA216" s="408" t="s">
        <v>4405</v>
      </c>
      <c r="CD216" s="1">
        <v>247.7</v>
      </c>
      <c r="CE216" s="56">
        <v>2</v>
      </c>
      <c r="CG216" s="408" t="s">
        <v>4401</v>
      </c>
      <c r="CJ216" s="1">
        <v>142.6</v>
      </c>
      <c r="CK216" s="56">
        <v>3</v>
      </c>
      <c r="CM216" s="408" t="s">
        <v>4466</v>
      </c>
      <c r="CP216" s="1">
        <v>216.79999999999998</v>
      </c>
      <c r="CQ216" s="56">
        <v>3</v>
      </c>
      <c r="CS216" s="408" t="s">
        <v>3257</v>
      </c>
      <c r="CV216" s="1">
        <v>115.5</v>
      </c>
      <c r="CW216" s="56">
        <v>3</v>
      </c>
      <c r="DB216" s="410"/>
      <c r="DE216" s="28"/>
      <c r="DF216" s="56"/>
      <c r="DH216" s="410"/>
      <c r="DK216" s="28"/>
      <c r="DL216" s="56"/>
      <c r="DN216" s="410"/>
      <c r="DQ216" s="28"/>
      <c r="DR216" s="56"/>
      <c r="DT216" s="410"/>
      <c r="DW216" s="28"/>
      <c r="DX216" s="56"/>
      <c r="DZ216" s="410"/>
      <c r="EC216" s="28"/>
      <c r="ED216" s="56"/>
      <c r="EF216" s="410"/>
      <c r="EI216" s="28"/>
      <c r="EJ216" s="56"/>
      <c r="EL216" s="410"/>
      <c r="EO216" s="28"/>
      <c r="EP216" s="56"/>
      <c r="ER216" s="410"/>
      <c r="EU216" s="28"/>
      <c r="EV216" s="56"/>
      <c r="EX216" s="410"/>
      <c r="FA216" s="28"/>
      <c r="FB216" s="56"/>
      <c r="FD216" s="410"/>
      <c r="FG216" s="28"/>
      <c r="FH216" s="56"/>
      <c r="FJ216" s="410"/>
      <c r="FM216" s="28"/>
      <c r="FN216" s="56"/>
      <c r="FP216" s="410"/>
      <c r="FS216" s="28"/>
      <c r="FT216" s="56"/>
      <c r="FV216" s="410"/>
      <c r="FY216" s="28"/>
      <c r="FZ216" s="56"/>
      <c r="GB216" s="410"/>
      <c r="GE216" s="28"/>
      <c r="GF216" s="56"/>
      <c r="GH216" s="410"/>
      <c r="GK216" s="28"/>
      <c r="GL216" s="56"/>
      <c r="GN216" s="410"/>
      <c r="GQ216" s="28"/>
      <c r="GR216" s="56"/>
      <c r="GT216" s="410"/>
      <c r="GW216" s="28"/>
      <c r="GX216" s="56"/>
      <c r="GZ216" s="410"/>
      <c r="HC216" s="28"/>
      <c r="HD216" s="56"/>
      <c r="HF216" s="383"/>
      <c r="HI216" s="28"/>
      <c r="HJ216" s="56"/>
    </row>
    <row r="217" spans="1:218" ht="16.5" customHeight="1">
      <c r="A217" s="408"/>
      <c r="D217" s="1"/>
      <c r="E217" s="56"/>
      <c r="G217" s="409" t="s">
        <v>32</v>
      </c>
      <c r="H217" s="292" t="s">
        <v>4430</v>
      </c>
      <c r="J217" s="228"/>
      <c r="K217" s="56"/>
      <c r="L217" s="525">
        <f>$AF$449</f>
        <v>5</v>
      </c>
      <c r="M217" s="422">
        <f>$E$449</f>
        <v>1045.8000000000002</v>
      </c>
      <c r="O217" s="408"/>
      <c r="S217" s="408"/>
      <c r="W217" s="408"/>
      <c r="AA217" s="408"/>
      <c r="AE217" s="408"/>
      <c r="AI217" s="408"/>
      <c r="AM217" s="408"/>
      <c r="AQ217" s="408"/>
      <c r="AU217" s="408"/>
      <c r="AY217" s="408"/>
      <c r="BC217" s="408"/>
      <c r="BG217" s="408"/>
      <c r="BK217" s="408"/>
      <c r="BO217" s="408"/>
      <c r="BS217" s="408"/>
      <c r="BW217" s="408"/>
      <c r="BZ217" s="410"/>
      <c r="CA217" s="408"/>
      <c r="CD217" s="1"/>
      <c r="CE217" s="56"/>
      <c r="CG217" s="408"/>
      <c r="CJ217" s="1"/>
      <c r="CK217" s="56"/>
      <c r="CM217" s="408"/>
      <c r="CP217" s="1"/>
      <c r="CQ217" s="56"/>
      <c r="CS217" s="408"/>
      <c r="CV217" s="1"/>
      <c r="CW217" s="56"/>
      <c r="DB217" s="410"/>
      <c r="DE217" s="28"/>
      <c r="DF217" s="56"/>
      <c r="DH217" s="410"/>
      <c r="DK217" s="28"/>
      <c r="DL217" s="56"/>
      <c r="DN217" s="410"/>
      <c r="DQ217" s="28"/>
      <c r="DR217" s="56"/>
      <c r="DT217" s="410"/>
      <c r="DW217" s="28"/>
      <c r="DX217" s="56"/>
      <c r="DZ217" s="410"/>
      <c r="EC217" s="28"/>
      <c r="ED217" s="56"/>
      <c r="EF217" s="410"/>
      <c r="EI217" s="28"/>
      <c r="EJ217" s="56"/>
      <c r="EL217" s="410"/>
      <c r="EO217" s="28"/>
      <c r="EP217" s="56"/>
      <c r="ER217" s="410"/>
      <c r="EU217" s="28"/>
      <c r="EV217" s="56"/>
      <c r="EX217" s="410"/>
      <c r="FA217" s="28"/>
      <c r="FB217" s="56"/>
      <c r="FD217" s="410"/>
      <c r="FG217" s="28"/>
      <c r="FH217" s="56"/>
      <c r="FJ217" s="410"/>
      <c r="FM217" s="28"/>
      <c r="FN217" s="56"/>
      <c r="FP217" s="410"/>
      <c r="FS217" s="28"/>
      <c r="FT217" s="56"/>
      <c r="FV217" s="410"/>
      <c r="FY217" s="28"/>
      <c r="FZ217" s="56"/>
      <c r="GB217" s="410"/>
      <c r="GE217" s="28"/>
      <c r="GF217" s="56"/>
      <c r="GH217" s="410"/>
      <c r="GK217" s="28"/>
      <c r="GL217" s="56"/>
      <c r="GN217" s="410"/>
      <c r="GQ217" s="28"/>
      <c r="GR217" s="56"/>
      <c r="GT217" s="410"/>
      <c r="GW217" s="28"/>
      <c r="GX217" s="56"/>
      <c r="GZ217" s="410"/>
      <c r="HC217" s="28"/>
      <c r="HD217" s="56"/>
      <c r="HF217" s="383"/>
      <c r="HI217" s="28"/>
      <c r="HJ217" s="56"/>
    </row>
    <row r="218" spans="1:218" ht="16.5" customHeight="1">
      <c r="A218" s="408" t="s">
        <v>4468</v>
      </c>
      <c r="D218" s="1">
        <f>'Punten per wedstrijd'!F335</f>
        <v>479.5</v>
      </c>
      <c r="E218" s="56">
        <v>0</v>
      </c>
      <c r="G218" s="409" t="s">
        <v>34</v>
      </c>
      <c r="H218" s="292" t="s">
        <v>4411</v>
      </c>
      <c r="L218" s="525">
        <f>$AF$468</f>
        <v>4</v>
      </c>
      <c r="M218" s="422">
        <f>$E$468</f>
        <v>997.89999999999986</v>
      </c>
      <c r="O218" s="408" t="s">
        <v>4422</v>
      </c>
      <c r="S218" s="408" t="s">
        <v>3254</v>
      </c>
      <c r="W218" s="408" t="s">
        <v>4430</v>
      </c>
      <c r="AA218" s="408" t="s">
        <v>4437</v>
      </c>
      <c r="AE218" s="408" t="s">
        <v>4467</v>
      </c>
      <c r="AI218" s="408" t="s">
        <v>4401</v>
      </c>
      <c r="AM218" s="408" t="s">
        <v>3254</v>
      </c>
      <c r="AQ218" s="408" t="s">
        <v>3257</v>
      </c>
      <c r="AU218" s="408" t="s">
        <v>4422</v>
      </c>
      <c r="AY218" s="408" t="s">
        <v>4411</v>
      </c>
      <c r="BC218" s="408" t="s">
        <v>1686</v>
      </c>
      <c r="BG218" s="408" t="s">
        <v>4417</v>
      </c>
      <c r="BK218" s="408" t="s">
        <v>4414</v>
      </c>
      <c r="BO218" s="408" t="s">
        <v>1686</v>
      </c>
      <c r="BS218" s="408" t="s">
        <v>3251</v>
      </c>
      <c r="BW218" s="408" t="s">
        <v>4396</v>
      </c>
      <c r="BZ218" s="410"/>
      <c r="CA218" s="408" t="s">
        <v>4466</v>
      </c>
      <c r="CD218" s="1">
        <v>316.29999999999995</v>
      </c>
      <c r="CE218" s="56">
        <v>3</v>
      </c>
      <c r="CG218" s="408" t="s">
        <v>4466</v>
      </c>
      <c r="CJ218" s="1">
        <v>358</v>
      </c>
      <c r="CK218" s="56">
        <v>3</v>
      </c>
      <c r="CM218" s="408" t="s">
        <v>4401</v>
      </c>
      <c r="CP218" s="1">
        <v>155.39999999999998</v>
      </c>
      <c r="CQ218" s="56">
        <v>1</v>
      </c>
      <c r="CS218" s="408" t="s">
        <v>4466</v>
      </c>
      <c r="CV218" s="1">
        <v>82.1</v>
      </c>
      <c r="CW218" s="56">
        <v>3</v>
      </c>
      <c r="DB218" s="410"/>
      <c r="DE218" s="28"/>
      <c r="DF218" s="56"/>
      <c r="DH218" s="410"/>
      <c r="DK218" s="28"/>
      <c r="DL218" s="56"/>
      <c r="DN218" s="410"/>
      <c r="DQ218" s="28"/>
      <c r="DR218" s="56"/>
      <c r="DT218" s="410"/>
      <c r="DW218" s="28"/>
      <c r="DX218" s="56"/>
      <c r="DZ218" s="410"/>
      <c r="EC218" s="28"/>
      <c r="ED218" s="56"/>
      <c r="EF218" s="410"/>
      <c r="EI218" s="28"/>
      <c r="EJ218" s="56"/>
      <c r="EL218" s="410"/>
      <c r="EO218" s="28"/>
      <c r="EP218" s="56"/>
      <c r="ER218" s="410"/>
      <c r="EU218" s="28"/>
      <c r="EV218" s="56"/>
      <c r="EX218" s="410"/>
      <c r="FA218" s="28"/>
      <c r="FB218" s="56"/>
      <c r="FD218" s="410"/>
      <c r="FG218" s="28"/>
      <c r="FH218" s="56"/>
      <c r="FJ218" s="410"/>
      <c r="FM218" s="28"/>
      <c r="FN218" s="56"/>
      <c r="FP218" s="410"/>
      <c r="FS218" s="28"/>
      <c r="FT218" s="56"/>
      <c r="FV218" s="410"/>
      <c r="FY218" s="28"/>
      <c r="FZ218" s="56"/>
      <c r="GB218" s="410"/>
      <c r="GE218" s="28"/>
      <c r="GF218" s="56"/>
      <c r="GH218" s="410"/>
      <c r="GK218" s="28"/>
      <c r="GL218" s="56"/>
      <c r="GN218" s="410"/>
      <c r="GQ218" s="28"/>
      <c r="GR218" s="56"/>
      <c r="GT218" s="410"/>
      <c r="GW218" s="28"/>
      <c r="GX218" s="56"/>
      <c r="GZ218" s="410"/>
      <c r="HC218" s="28"/>
      <c r="HD218" s="56"/>
      <c r="HF218" s="383"/>
      <c r="HI218" s="28"/>
      <c r="HJ218" s="56"/>
    </row>
    <row r="219" spans="1:218" ht="16.5" customHeight="1">
      <c r="A219" s="408" t="s">
        <v>4676</v>
      </c>
      <c r="D219" s="1">
        <f>'Punten per wedstrijd'!F206</f>
        <v>647.80000000000007</v>
      </c>
      <c r="E219" s="56">
        <v>3</v>
      </c>
      <c r="G219" s="409" t="s">
        <v>36</v>
      </c>
      <c r="H219" s="292" t="s">
        <v>4468</v>
      </c>
      <c r="L219" s="525">
        <f>$AF$469</f>
        <v>2</v>
      </c>
      <c r="M219" s="422">
        <f>$E$469</f>
        <v>1087.4000000000001</v>
      </c>
      <c r="O219" s="408" t="s">
        <v>3257</v>
      </c>
      <c r="S219" s="408" t="s">
        <v>4437</v>
      </c>
      <c r="W219" s="408" t="s">
        <v>3254</v>
      </c>
      <c r="AA219" s="408" t="s">
        <v>4430</v>
      </c>
      <c r="AE219" s="408" t="s">
        <v>4430</v>
      </c>
      <c r="AI219" s="408" t="s">
        <v>4417</v>
      </c>
      <c r="AM219" s="408" t="s">
        <v>1702</v>
      </c>
      <c r="AQ219" s="408" t="s">
        <v>4465</v>
      </c>
      <c r="AU219" s="408" t="s">
        <v>4406</v>
      </c>
      <c r="AY219" s="408" t="s">
        <v>4430</v>
      </c>
      <c r="BC219" s="408" t="s">
        <v>2121</v>
      </c>
      <c r="BG219" s="408" t="s">
        <v>4466</v>
      </c>
      <c r="BK219" s="408" t="s">
        <v>4411</v>
      </c>
      <c r="BO219" s="408" t="s">
        <v>4465</v>
      </c>
      <c r="BS219" s="408" t="s">
        <v>4444</v>
      </c>
      <c r="BW219" s="408" t="s">
        <v>4430</v>
      </c>
      <c r="BZ219" s="410"/>
      <c r="CA219" s="408" t="s">
        <v>4430</v>
      </c>
      <c r="CD219" s="1">
        <v>215.20000000000005</v>
      </c>
      <c r="CE219" s="56">
        <v>0</v>
      </c>
      <c r="CG219" s="408" t="s">
        <v>4468</v>
      </c>
      <c r="CJ219" s="1">
        <v>215</v>
      </c>
      <c r="CK219" s="56">
        <v>0</v>
      </c>
      <c r="CM219" s="408" t="s">
        <v>4444</v>
      </c>
      <c r="CP219" s="1">
        <v>163.30000000000001</v>
      </c>
      <c r="CQ219" s="56">
        <v>2</v>
      </c>
      <c r="CS219" s="408" t="s">
        <v>4414</v>
      </c>
      <c r="CV219" s="1">
        <v>46.9</v>
      </c>
      <c r="CW219" s="56">
        <v>0</v>
      </c>
      <c r="DB219" s="410"/>
      <c r="DE219" s="28"/>
      <c r="DF219" s="56"/>
      <c r="DH219" s="410"/>
      <c r="DK219" s="28"/>
      <c r="DL219" s="56"/>
      <c r="DN219" s="410"/>
      <c r="DQ219" s="28"/>
      <c r="DR219" s="56"/>
      <c r="DT219" s="410"/>
      <c r="DW219" s="28"/>
      <c r="DX219" s="56"/>
      <c r="DZ219" s="410"/>
      <c r="EC219" s="28"/>
      <c r="ED219" s="56"/>
      <c r="EF219" s="410"/>
      <c r="EI219" s="28"/>
      <c r="EJ219" s="56"/>
      <c r="EL219" s="410"/>
      <c r="EO219" s="28"/>
      <c r="EP219" s="56"/>
      <c r="ER219" s="410"/>
      <c r="EU219" s="28"/>
      <c r="EV219" s="56"/>
      <c r="EX219" s="410"/>
      <c r="FA219" s="28"/>
      <c r="FB219" s="56"/>
      <c r="FD219" s="410"/>
      <c r="FG219" s="28"/>
      <c r="FH219" s="56"/>
      <c r="FJ219" s="410"/>
      <c r="FM219" s="28"/>
      <c r="FN219" s="56"/>
      <c r="FP219" s="410"/>
      <c r="FS219" s="28"/>
      <c r="FT219" s="56"/>
      <c r="FV219" s="410"/>
      <c r="FY219" s="28"/>
      <c r="FZ219" s="56"/>
      <c r="GB219" s="410"/>
      <c r="GE219" s="28"/>
      <c r="GF219" s="56"/>
      <c r="GH219" s="410"/>
      <c r="GK219" s="28"/>
      <c r="GL219" s="56"/>
      <c r="GN219" s="410"/>
      <c r="GQ219" s="28"/>
      <c r="GR219" s="56"/>
      <c r="GT219" s="410"/>
      <c r="GW219" s="28"/>
      <c r="GX219" s="56"/>
      <c r="GZ219" s="410"/>
      <c r="HC219" s="28"/>
      <c r="HD219" s="56"/>
      <c r="HF219" s="383"/>
      <c r="HI219" s="28"/>
      <c r="HJ219" s="56"/>
    </row>
    <row r="220" spans="1:218" ht="16.5" customHeight="1">
      <c r="A220" s="408"/>
      <c r="D220" s="1"/>
      <c r="E220" s="56"/>
      <c r="G220" s="409" t="s">
        <v>38</v>
      </c>
      <c r="H220" s="292" t="s">
        <v>4414</v>
      </c>
      <c r="J220" s="228"/>
      <c r="K220" s="56"/>
      <c r="L220" s="525">
        <f>$AF$450</f>
        <v>1</v>
      </c>
      <c r="M220" s="422">
        <f>$E$450</f>
        <v>832.4</v>
      </c>
      <c r="O220" s="408"/>
      <c r="S220" s="408"/>
      <c r="W220" s="408"/>
      <c r="AA220" s="408"/>
      <c r="AE220" s="408"/>
      <c r="AI220" s="408"/>
      <c r="AM220" s="408"/>
      <c r="AQ220" s="408"/>
      <c r="AU220" s="408"/>
      <c r="AY220" s="408"/>
      <c r="BC220" s="408"/>
      <c r="BG220" s="408"/>
      <c r="BK220" s="408"/>
      <c r="BO220" s="408"/>
      <c r="BS220" s="408"/>
      <c r="BW220" s="408"/>
      <c r="BZ220" s="410"/>
      <c r="CA220" s="408"/>
      <c r="CD220" s="1"/>
      <c r="CE220" s="56"/>
      <c r="CG220" s="408"/>
      <c r="CJ220" s="1"/>
      <c r="CK220" s="56"/>
      <c r="CM220" s="408"/>
      <c r="CP220" s="1"/>
      <c r="CQ220" s="56"/>
      <c r="CS220" s="408"/>
      <c r="CV220" s="1"/>
      <c r="CW220" s="56"/>
      <c r="DB220" s="410"/>
      <c r="DE220" s="28"/>
      <c r="DF220" s="56"/>
      <c r="DH220" s="410"/>
      <c r="DK220" s="28"/>
      <c r="DL220" s="56"/>
      <c r="DN220" s="410"/>
      <c r="DQ220" s="28"/>
      <c r="DR220" s="56"/>
      <c r="DT220" s="410"/>
      <c r="DW220" s="28"/>
      <c r="DX220" s="56"/>
      <c r="DZ220" s="410"/>
      <c r="EC220" s="28"/>
      <c r="ED220" s="56"/>
      <c r="EF220" s="410"/>
      <c r="EI220" s="28"/>
      <c r="EJ220" s="56"/>
      <c r="EL220" s="410"/>
      <c r="EO220" s="28"/>
      <c r="EP220" s="56"/>
      <c r="ER220" s="410"/>
      <c r="EU220" s="28"/>
      <c r="EV220" s="56"/>
      <c r="EX220" s="410"/>
      <c r="FA220" s="28"/>
      <c r="FB220" s="56"/>
      <c r="FD220" s="410"/>
      <c r="FG220" s="28"/>
      <c r="FH220" s="56"/>
      <c r="FJ220" s="410"/>
      <c r="FM220" s="28"/>
      <c r="FN220" s="56"/>
      <c r="FP220" s="410"/>
      <c r="FS220" s="28"/>
      <c r="FT220" s="56"/>
      <c r="FV220" s="410"/>
      <c r="FY220" s="28"/>
      <c r="FZ220" s="56"/>
      <c r="GB220" s="410"/>
      <c r="GE220" s="28"/>
      <c r="GF220" s="56"/>
      <c r="GH220" s="410"/>
      <c r="GK220" s="28"/>
      <c r="GL220" s="56"/>
      <c r="GN220" s="410"/>
      <c r="GQ220" s="28"/>
      <c r="GR220" s="56"/>
      <c r="GT220" s="410"/>
      <c r="GW220" s="28"/>
      <c r="GX220" s="56"/>
      <c r="GZ220" s="410"/>
      <c r="HC220" s="28"/>
      <c r="HD220" s="56"/>
      <c r="HF220" s="383"/>
      <c r="HI220" s="28"/>
      <c r="HJ220" s="56"/>
    </row>
    <row r="221" spans="1:218" ht="16.5" customHeight="1">
      <c r="A221" s="408" t="s">
        <v>4401</v>
      </c>
      <c r="D221" s="1">
        <f>'Punten per wedstrijd'!F279</f>
        <v>650.90000000000009</v>
      </c>
      <c r="E221" s="56">
        <v>0</v>
      </c>
      <c r="G221" s="383"/>
      <c r="H221" s="292"/>
      <c r="J221" s="28"/>
      <c r="L221" s="525"/>
      <c r="M221" s="422"/>
      <c r="O221" s="408" t="s">
        <v>4466</v>
      </c>
      <c r="S221" s="408" t="s">
        <v>4405</v>
      </c>
      <c r="W221" s="408" t="s">
        <v>4466</v>
      </c>
      <c r="AA221" s="408" t="s">
        <v>4401</v>
      </c>
      <c r="AE221" s="408" t="s">
        <v>4437</v>
      </c>
      <c r="AI221" s="408" t="s">
        <v>1702</v>
      </c>
      <c r="AM221" s="408" t="s">
        <v>4466</v>
      </c>
      <c r="AQ221" s="408" t="s">
        <v>2121</v>
      </c>
      <c r="AU221" s="408" t="s">
        <v>4465</v>
      </c>
      <c r="AY221" s="408" t="s">
        <v>4401</v>
      </c>
      <c r="BC221" s="408" t="s">
        <v>4468</v>
      </c>
      <c r="BG221" s="408" t="s">
        <v>2121</v>
      </c>
      <c r="BK221" s="408" t="s">
        <v>4467</v>
      </c>
      <c r="BO221" s="408" t="s">
        <v>4405</v>
      </c>
      <c r="BS221" s="408" t="s">
        <v>4406</v>
      </c>
      <c r="BW221" s="408" t="s">
        <v>4401</v>
      </c>
      <c r="BZ221" s="410"/>
      <c r="CA221" s="408" t="s">
        <v>3251</v>
      </c>
      <c r="CD221" s="1">
        <v>320.70000000000005</v>
      </c>
      <c r="CE221" s="56">
        <v>3</v>
      </c>
      <c r="CG221" s="408" t="s">
        <v>4465</v>
      </c>
      <c r="CJ221" s="1">
        <v>61.4</v>
      </c>
      <c r="CK221" s="56">
        <v>3</v>
      </c>
      <c r="CM221" s="408" t="s">
        <v>4676</v>
      </c>
      <c r="CP221" s="1">
        <v>118.2</v>
      </c>
      <c r="CQ221" s="56">
        <v>2</v>
      </c>
      <c r="CS221" s="408" t="s">
        <v>4396</v>
      </c>
      <c r="CV221" s="1">
        <v>69.3</v>
      </c>
      <c r="CW221" s="56">
        <v>3</v>
      </c>
      <c r="DB221" s="410"/>
      <c r="DE221" s="28"/>
      <c r="DF221" s="56"/>
      <c r="DH221" s="410"/>
      <c r="DK221" s="28"/>
      <c r="DL221" s="56"/>
      <c r="DN221" s="410"/>
      <c r="DQ221" s="28"/>
      <c r="DR221" s="56"/>
      <c r="DT221" s="410"/>
      <c r="DW221" s="28"/>
      <c r="DX221" s="56"/>
      <c r="DZ221" s="410"/>
      <c r="EC221" s="28"/>
      <c r="ED221" s="56"/>
      <c r="EF221" s="410"/>
      <c r="EI221" s="28"/>
      <c r="EJ221" s="56"/>
      <c r="EL221" s="410"/>
      <c r="EO221" s="28"/>
      <c r="EP221" s="56"/>
      <c r="ER221" s="410"/>
      <c r="EU221" s="28"/>
      <c r="EV221" s="56"/>
      <c r="EX221" s="410"/>
      <c r="FA221" s="28"/>
      <c r="FB221" s="56"/>
      <c r="FD221" s="410"/>
      <c r="FG221" s="28"/>
      <c r="FH221" s="56"/>
      <c r="FJ221" s="410"/>
      <c r="FM221" s="28"/>
      <c r="FN221" s="56"/>
      <c r="FP221" s="410"/>
      <c r="FS221" s="28"/>
      <c r="FT221" s="56"/>
      <c r="FV221" s="410"/>
      <c r="FY221" s="28"/>
      <c r="FZ221" s="56"/>
      <c r="GB221" s="410"/>
      <c r="GE221" s="28"/>
      <c r="GF221" s="56"/>
      <c r="GH221" s="410"/>
      <c r="GK221" s="28"/>
      <c r="GL221" s="56"/>
      <c r="GN221" s="410"/>
      <c r="GQ221" s="28"/>
      <c r="GR221" s="56"/>
      <c r="GT221" s="410"/>
      <c r="GW221" s="28"/>
      <c r="GX221" s="56"/>
      <c r="GZ221" s="410"/>
      <c r="HC221" s="28"/>
      <c r="HD221" s="56"/>
      <c r="HF221" s="383"/>
      <c r="HI221" s="28"/>
      <c r="HJ221" s="56"/>
    </row>
    <row r="222" spans="1:218" ht="16.5" customHeight="1">
      <c r="A222" s="408" t="s">
        <v>4422</v>
      </c>
      <c r="D222" s="1">
        <f>'Punten per wedstrijd'!F185</f>
        <v>815.09999999999991</v>
      </c>
      <c r="E222" s="56">
        <v>3</v>
      </c>
      <c r="G222" s="383"/>
      <c r="H222" s="292"/>
      <c r="J222" s="28"/>
      <c r="K222" s="417"/>
      <c r="L222" s="524">
        <f>SUM(L200:L220)</f>
        <v>150</v>
      </c>
      <c r="M222" s="523">
        <f>SUM(M200:M220)</f>
        <v>25698.30000000001</v>
      </c>
      <c r="O222" s="408" t="s">
        <v>4411</v>
      </c>
      <c r="S222" s="408" t="s">
        <v>4430</v>
      </c>
      <c r="W222" s="408" t="s">
        <v>3257</v>
      </c>
      <c r="AA222" s="408" t="s">
        <v>2121</v>
      </c>
      <c r="AE222" s="408" t="s">
        <v>4468</v>
      </c>
      <c r="AI222" s="408" t="s">
        <v>4405</v>
      </c>
      <c r="AM222" s="408" t="s">
        <v>4396</v>
      </c>
      <c r="AQ222" s="408" t="s">
        <v>4422</v>
      </c>
      <c r="AU222" s="408" t="s">
        <v>4444</v>
      </c>
      <c r="AY222" s="408" t="s">
        <v>4437</v>
      </c>
      <c r="BC222" s="408" t="s">
        <v>4411</v>
      </c>
      <c r="BG222" s="408" t="s">
        <v>4467</v>
      </c>
      <c r="BK222" s="408" t="s">
        <v>1702</v>
      </c>
      <c r="BO222" s="408" t="s">
        <v>4466</v>
      </c>
      <c r="BS222" s="408" t="s">
        <v>4417</v>
      </c>
      <c r="BW222" s="408" t="s">
        <v>4411</v>
      </c>
      <c r="BZ222" s="410"/>
      <c r="CA222" s="408" t="s">
        <v>4422</v>
      </c>
      <c r="CD222" s="1">
        <v>181.2</v>
      </c>
      <c r="CE222" s="56">
        <v>0</v>
      </c>
      <c r="CG222" s="408" t="s">
        <v>4467</v>
      </c>
      <c r="CJ222" s="1">
        <v>42.800000000000004</v>
      </c>
      <c r="CK222" s="56">
        <v>0</v>
      </c>
      <c r="CM222" s="408" t="s">
        <v>4437</v>
      </c>
      <c r="CP222" s="1">
        <v>96.7</v>
      </c>
      <c r="CQ222" s="56">
        <v>1</v>
      </c>
      <c r="CS222" s="408" t="s">
        <v>1702</v>
      </c>
      <c r="CV222" s="1">
        <v>16.5</v>
      </c>
      <c r="CW222" s="56">
        <v>0</v>
      </c>
      <c r="DB222" s="410"/>
      <c r="DE222" s="28"/>
      <c r="DF222" s="56"/>
      <c r="DH222" s="410"/>
      <c r="DK222" s="28"/>
      <c r="DL222" s="56"/>
      <c r="DN222" s="410"/>
      <c r="DQ222" s="28"/>
      <c r="DR222" s="56"/>
      <c r="DT222" s="410"/>
      <c r="DW222" s="28"/>
      <c r="DX222" s="56"/>
      <c r="DZ222" s="410"/>
      <c r="EC222" s="28"/>
      <c r="ED222" s="56"/>
      <c r="EF222" s="410"/>
      <c r="EI222" s="28"/>
      <c r="EJ222" s="56"/>
      <c r="EL222" s="410"/>
      <c r="EO222" s="28"/>
      <c r="EP222" s="56"/>
      <c r="ER222" s="410"/>
      <c r="EU222" s="28"/>
      <c r="EV222" s="56"/>
      <c r="EX222" s="410"/>
      <c r="FA222" s="28"/>
      <c r="FB222" s="56"/>
      <c r="FD222" s="410"/>
      <c r="FG222" s="28"/>
      <c r="FH222" s="56"/>
      <c r="FJ222" s="410"/>
      <c r="FM222" s="28"/>
      <c r="FN222" s="56"/>
      <c r="FP222" s="410"/>
      <c r="FS222" s="28"/>
      <c r="FT222" s="56"/>
      <c r="FV222" s="410"/>
      <c r="FY222" s="28"/>
      <c r="FZ222" s="56"/>
      <c r="GB222" s="410"/>
      <c r="GE222" s="28"/>
      <c r="GF222" s="56"/>
      <c r="GH222" s="410"/>
      <c r="GK222" s="28"/>
      <c r="GL222" s="56"/>
      <c r="GN222" s="410"/>
      <c r="GQ222" s="28"/>
      <c r="GR222" s="56"/>
      <c r="GT222" s="410"/>
      <c r="GW222" s="28"/>
      <c r="GX222" s="56"/>
      <c r="GZ222" s="410"/>
      <c r="HC222" s="28"/>
      <c r="HD222" s="56"/>
      <c r="HF222" s="383"/>
      <c r="HI222" s="28"/>
      <c r="HJ222" s="56"/>
    </row>
    <row r="223" spans="1:218" ht="16.5" customHeight="1">
      <c r="A223" s="408"/>
      <c r="D223" s="1"/>
      <c r="E223" s="56"/>
      <c r="G223" s="383"/>
      <c r="H223" s="292"/>
      <c r="J223" s="28"/>
      <c r="O223" s="408"/>
      <c r="S223" s="408"/>
      <c r="W223" s="408"/>
      <c r="AA223" s="408"/>
      <c r="AE223" s="408"/>
      <c r="AI223" s="408"/>
      <c r="AM223" s="408"/>
      <c r="AQ223" s="408"/>
      <c r="AU223" s="408"/>
      <c r="AY223" s="408"/>
      <c r="BC223" s="408"/>
      <c r="BG223" s="408"/>
      <c r="BK223" s="408"/>
      <c r="BO223" s="408"/>
      <c r="BS223" s="408"/>
      <c r="BW223" s="408"/>
      <c r="BZ223" s="410"/>
      <c r="CA223" s="408"/>
      <c r="CD223" s="1"/>
      <c r="CE223" s="56"/>
      <c r="CG223" s="408"/>
      <c r="CJ223" s="1"/>
      <c r="CK223" s="56"/>
      <c r="CM223" s="408"/>
      <c r="CP223" s="1"/>
      <c r="CQ223" s="56"/>
      <c r="CS223" s="408"/>
      <c r="CV223" s="1"/>
      <c r="CW223" s="56"/>
      <c r="DB223" s="410"/>
      <c r="DE223" s="28"/>
      <c r="DF223" s="56"/>
      <c r="DH223" s="410"/>
      <c r="DK223" s="28"/>
      <c r="DL223" s="56"/>
      <c r="DN223" s="410"/>
      <c r="DQ223" s="28"/>
      <c r="DR223" s="56"/>
      <c r="DT223" s="410"/>
      <c r="DW223" s="28"/>
      <c r="DX223" s="56"/>
      <c r="DZ223" s="410"/>
      <c r="EC223" s="28"/>
      <c r="ED223" s="56"/>
      <c r="EF223" s="410"/>
      <c r="EI223" s="28"/>
      <c r="EJ223" s="56"/>
      <c r="EL223" s="410"/>
      <c r="EO223" s="28"/>
      <c r="EP223" s="56"/>
      <c r="ER223" s="410"/>
      <c r="EU223" s="28"/>
      <c r="EV223" s="56"/>
      <c r="EX223" s="410"/>
      <c r="FA223" s="28"/>
      <c r="FB223" s="56"/>
      <c r="FD223" s="410"/>
      <c r="FG223" s="28"/>
      <c r="FH223" s="56"/>
      <c r="FJ223" s="410"/>
      <c r="FM223" s="28"/>
      <c r="FN223" s="56"/>
      <c r="FP223" s="410"/>
      <c r="FS223" s="28"/>
      <c r="FT223" s="56"/>
      <c r="FV223" s="410"/>
      <c r="FY223" s="28"/>
      <c r="FZ223" s="56"/>
      <c r="GB223" s="410"/>
      <c r="GE223" s="28"/>
      <c r="GF223" s="56"/>
      <c r="GH223" s="410"/>
      <c r="GK223" s="28"/>
      <c r="GL223" s="56"/>
      <c r="GN223" s="410"/>
      <c r="GQ223" s="28"/>
      <c r="GR223" s="56"/>
      <c r="GT223" s="410"/>
      <c r="GW223" s="28"/>
      <c r="GX223" s="56"/>
      <c r="GZ223" s="410"/>
      <c r="HC223" s="28"/>
      <c r="HD223" s="56"/>
      <c r="HF223" s="383"/>
      <c r="HI223" s="28"/>
      <c r="HJ223" s="56"/>
    </row>
    <row r="224" spans="1:218" ht="16.5" customHeight="1">
      <c r="A224" s="408" t="s">
        <v>4405</v>
      </c>
      <c r="D224" s="1">
        <f>'Punten per wedstrijd'!F201</f>
        <v>704.2</v>
      </c>
      <c r="E224" s="56">
        <v>3</v>
      </c>
      <c r="H224" s="292"/>
      <c r="J224" s="28"/>
      <c r="O224" s="408" t="s">
        <v>1686</v>
      </c>
      <c r="S224" s="408" t="s">
        <v>3257</v>
      </c>
      <c r="W224" s="408" t="s">
        <v>4417</v>
      </c>
      <c r="AA224" s="408" t="s">
        <v>4422</v>
      </c>
      <c r="AE224" s="408" t="s">
        <v>2121</v>
      </c>
      <c r="AI224" s="408" t="s">
        <v>4467</v>
      </c>
      <c r="AM224" s="408" t="s">
        <v>4437</v>
      </c>
      <c r="AQ224" s="408" t="s">
        <v>4411</v>
      </c>
      <c r="AU224" s="408" t="s">
        <v>4466</v>
      </c>
      <c r="AY224" s="408" t="s">
        <v>2121</v>
      </c>
      <c r="BC224" s="408" t="s">
        <v>4430</v>
      </c>
      <c r="BG224" s="408" t="s">
        <v>4411</v>
      </c>
      <c r="BK224" s="408" t="s">
        <v>3254</v>
      </c>
      <c r="BO224" s="408" t="s">
        <v>4401</v>
      </c>
      <c r="BS224" s="408" t="s">
        <v>4437</v>
      </c>
      <c r="BW224" s="408" t="s">
        <v>4466</v>
      </c>
      <c r="BZ224" s="410"/>
      <c r="CA224" s="408" t="s">
        <v>4467</v>
      </c>
      <c r="CD224" s="1">
        <v>185.59999999999997</v>
      </c>
      <c r="CE224" s="56">
        <v>0</v>
      </c>
      <c r="CG224" s="408" t="s">
        <v>4444</v>
      </c>
      <c r="CJ224" s="1">
        <v>215.8</v>
      </c>
      <c r="CK224" s="56">
        <v>3</v>
      </c>
      <c r="CM224" s="408" t="s">
        <v>4414</v>
      </c>
      <c r="CP224" s="1">
        <v>138.19999999999999</v>
      </c>
      <c r="CQ224" s="56">
        <v>1</v>
      </c>
      <c r="CS224" s="408" t="s">
        <v>2121</v>
      </c>
      <c r="CV224" s="1">
        <v>52.4</v>
      </c>
      <c r="CW224" s="56">
        <v>2</v>
      </c>
      <c r="DB224" s="410"/>
      <c r="DE224" s="28"/>
      <c r="DF224" s="56"/>
      <c r="DH224" s="410"/>
      <c r="DK224" s="28"/>
      <c r="DL224" s="56"/>
      <c r="DN224" s="410"/>
      <c r="DQ224" s="28"/>
      <c r="DR224" s="56"/>
      <c r="DT224" s="410"/>
      <c r="DW224" s="28"/>
      <c r="DX224" s="56"/>
      <c r="DZ224" s="410"/>
      <c r="EC224" s="28"/>
      <c r="ED224" s="56"/>
      <c r="EF224" s="410"/>
      <c r="EI224" s="28"/>
      <c r="EJ224" s="56"/>
      <c r="EL224" s="410"/>
      <c r="EO224" s="28"/>
      <c r="EP224" s="56"/>
      <c r="ER224" s="410"/>
      <c r="EU224" s="28"/>
      <c r="EV224" s="56"/>
      <c r="EX224" s="410"/>
      <c r="FA224" s="28"/>
      <c r="FB224" s="56"/>
      <c r="FD224" s="410"/>
      <c r="FG224" s="28"/>
      <c r="FH224" s="56"/>
      <c r="FJ224" s="410"/>
      <c r="FM224" s="28"/>
      <c r="FN224" s="56"/>
      <c r="FP224" s="410"/>
      <c r="FS224" s="28"/>
      <c r="FT224" s="56"/>
      <c r="FV224" s="410"/>
      <c r="FY224" s="28"/>
      <c r="FZ224" s="56"/>
      <c r="GB224" s="410"/>
      <c r="GE224" s="28"/>
      <c r="GF224" s="56"/>
      <c r="GH224" s="410"/>
      <c r="GK224" s="28"/>
      <c r="GL224" s="56"/>
      <c r="GN224" s="410"/>
      <c r="GQ224" s="28"/>
      <c r="GR224" s="56"/>
      <c r="GT224" s="410"/>
      <c r="GW224" s="28"/>
      <c r="GX224" s="56"/>
      <c r="GZ224" s="410"/>
      <c r="HC224" s="28"/>
      <c r="HD224" s="56"/>
      <c r="HF224" s="383"/>
      <c r="HI224" s="28"/>
      <c r="HJ224" s="56"/>
    </row>
    <row r="225" spans="1:218" ht="16.5" customHeight="1">
      <c r="A225" s="408" t="s">
        <v>3254</v>
      </c>
      <c r="D225" s="1">
        <f>'Punten per wedstrijd'!F308</f>
        <v>234.39999999999998</v>
      </c>
      <c r="E225" s="56">
        <v>0</v>
      </c>
      <c r="H225" s="292"/>
      <c r="J225" s="28"/>
      <c r="O225" s="408" t="s">
        <v>1702</v>
      </c>
      <c r="S225" s="408" t="s">
        <v>4396</v>
      </c>
      <c r="W225" s="408" t="s">
        <v>4414</v>
      </c>
      <c r="AA225" s="408" t="s">
        <v>4467</v>
      </c>
      <c r="AE225" s="408" t="s">
        <v>3257</v>
      </c>
      <c r="AI225" s="408" t="s">
        <v>4396</v>
      </c>
      <c r="AM225" s="408" t="s">
        <v>4414</v>
      </c>
      <c r="AQ225" s="408" t="s">
        <v>3254</v>
      </c>
      <c r="AU225" s="408" t="s">
        <v>1686</v>
      </c>
      <c r="AY225" s="408" t="s">
        <v>4466</v>
      </c>
      <c r="BC225" s="408" t="s">
        <v>4401</v>
      </c>
      <c r="BG225" s="408" t="s">
        <v>3251</v>
      </c>
      <c r="BK225" s="408" t="s">
        <v>4422</v>
      </c>
      <c r="BO225" s="408" t="s">
        <v>4414</v>
      </c>
      <c r="BS225" s="408" t="s">
        <v>4396</v>
      </c>
      <c r="BW225" s="408" t="s">
        <v>4437</v>
      </c>
      <c r="BZ225" s="410"/>
      <c r="CA225" s="408" t="s">
        <v>4401</v>
      </c>
      <c r="CD225" s="1">
        <v>253</v>
      </c>
      <c r="CE225" s="56">
        <v>3</v>
      </c>
      <c r="CG225" s="408" t="s">
        <v>4411</v>
      </c>
      <c r="CJ225" s="1">
        <v>159.29999999999998</v>
      </c>
      <c r="CK225" s="56">
        <v>0</v>
      </c>
      <c r="CM225" s="408" t="s">
        <v>4396</v>
      </c>
      <c r="CP225" s="1">
        <v>149.30000000000001</v>
      </c>
      <c r="CQ225" s="56">
        <v>2</v>
      </c>
      <c r="CS225" s="408" t="s">
        <v>4468</v>
      </c>
      <c r="CV225" s="1">
        <v>44</v>
      </c>
      <c r="CW225" s="56">
        <v>1</v>
      </c>
      <c r="DB225" s="410"/>
      <c r="DE225" s="28"/>
      <c r="DF225" s="56"/>
      <c r="DH225" s="410"/>
      <c r="DK225" s="28"/>
      <c r="DL225" s="56"/>
      <c r="DN225" s="410"/>
      <c r="DQ225" s="28"/>
      <c r="DR225" s="56"/>
      <c r="DT225" s="410"/>
      <c r="DW225" s="28"/>
      <c r="DX225" s="56"/>
      <c r="DZ225" s="410"/>
      <c r="EC225" s="28"/>
      <c r="ED225" s="56"/>
      <c r="EF225" s="410"/>
      <c r="EI225" s="28"/>
      <c r="EJ225" s="56"/>
      <c r="EL225" s="410"/>
      <c r="EO225" s="28"/>
      <c r="EP225" s="56"/>
      <c r="ER225" s="410"/>
      <c r="EU225" s="28"/>
      <c r="EV225" s="56"/>
      <c r="EX225" s="410"/>
      <c r="FA225" s="28"/>
      <c r="FB225" s="56"/>
      <c r="FD225" s="410"/>
      <c r="FG225" s="28"/>
      <c r="FH225" s="56"/>
      <c r="FJ225" s="410"/>
      <c r="FM225" s="28"/>
      <c r="FN225" s="56"/>
      <c r="FP225" s="410"/>
      <c r="FS225" s="28"/>
      <c r="FT225" s="56"/>
      <c r="FV225" s="410"/>
      <c r="FY225" s="28"/>
      <c r="FZ225" s="56"/>
      <c r="GB225" s="410"/>
      <c r="GE225" s="28"/>
      <c r="GF225" s="56"/>
      <c r="GH225" s="410"/>
      <c r="GK225" s="28"/>
      <c r="GL225" s="56"/>
      <c r="GN225" s="410"/>
      <c r="GQ225" s="28"/>
      <c r="GR225" s="56"/>
      <c r="GT225" s="410"/>
      <c r="GW225" s="28"/>
      <c r="GX225" s="56"/>
      <c r="GZ225" s="410"/>
      <c r="HC225" s="28"/>
      <c r="HD225" s="56"/>
      <c r="HF225" s="383"/>
      <c r="HI225" s="28"/>
      <c r="HJ225" s="56"/>
    </row>
    <row r="226" spans="1:218" ht="16.5" customHeight="1">
      <c r="A226" s="408"/>
      <c r="D226" s="1"/>
      <c r="E226" s="56"/>
      <c r="H226" s="292"/>
      <c r="J226" s="28"/>
      <c r="O226" s="408"/>
      <c r="S226" s="408"/>
      <c r="W226" s="408"/>
      <c r="AA226" s="408"/>
      <c r="AE226" s="408"/>
      <c r="AI226" s="408"/>
      <c r="AM226" s="408"/>
      <c r="AQ226" s="408"/>
      <c r="AU226" s="408"/>
      <c r="AY226" s="408"/>
      <c r="BC226" s="408"/>
      <c r="BG226" s="408"/>
      <c r="BK226" s="408"/>
      <c r="BO226" s="408"/>
      <c r="BS226" s="408"/>
      <c r="BW226" s="408"/>
      <c r="BZ226" s="410"/>
      <c r="CA226" s="408"/>
      <c r="CD226" s="1"/>
      <c r="CE226" s="56"/>
      <c r="CG226" s="408"/>
      <c r="CJ226" s="1"/>
      <c r="CK226" s="56"/>
      <c r="CM226" s="408"/>
      <c r="CP226" s="1"/>
      <c r="CQ226" s="56"/>
      <c r="CS226" s="408"/>
      <c r="CV226" s="1"/>
      <c r="CW226" s="56"/>
      <c r="DB226" s="410"/>
      <c r="DE226" s="28"/>
      <c r="DF226" s="56"/>
      <c r="DH226" s="410"/>
      <c r="DK226" s="28"/>
      <c r="DL226" s="56"/>
      <c r="DN226" s="410"/>
      <c r="DQ226" s="28"/>
      <c r="DR226" s="56"/>
      <c r="DT226" s="410"/>
      <c r="DW226" s="28"/>
      <c r="DX226" s="56"/>
      <c r="DZ226" s="410"/>
      <c r="EC226" s="28"/>
      <c r="ED226" s="56"/>
      <c r="EF226" s="410"/>
      <c r="EI226" s="28"/>
      <c r="EJ226" s="56"/>
      <c r="EL226" s="410"/>
      <c r="EO226" s="28"/>
      <c r="EP226" s="56"/>
      <c r="ER226" s="410"/>
      <c r="EU226" s="28"/>
      <c r="EV226" s="56"/>
      <c r="EX226" s="410"/>
      <c r="FA226" s="28"/>
      <c r="FB226" s="56"/>
      <c r="FD226" s="410"/>
      <c r="FG226" s="28"/>
      <c r="FH226" s="56"/>
      <c r="FJ226" s="410"/>
      <c r="FM226" s="28"/>
      <c r="FN226" s="56"/>
      <c r="FP226" s="410"/>
      <c r="FS226" s="28"/>
      <c r="FT226" s="56"/>
      <c r="FV226" s="410"/>
      <c r="FY226" s="28"/>
      <c r="FZ226" s="56"/>
      <c r="GB226" s="410"/>
      <c r="GE226" s="28"/>
      <c r="GF226" s="56"/>
      <c r="GH226" s="410"/>
      <c r="GK226" s="28"/>
      <c r="GL226" s="56"/>
      <c r="GN226" s="410"/>
      <c r="GQ226" s="28"/>
      <c r="GR226" s="56"/>
      <c r="GT226" s="410"/>
      <c r="GW226" s="28"/>
      <c r="GX226" s="56"/>
      <c r="GZ226" s="410"/>
      <c r="HC226" s="28"/>
      <c r="HD226" s="56"/>
      <c r="HF226" s="383"/>
      <c r="HI226" s="28"/>
      <c r="HJ226" s="56"/>
    </row>
    <row r="227" spans="1:218" ht="16.5" customHeight="1">
      <c r="A227" s="408" t="s">
        <v>4414</v>
      </c>
      <c r="D227" s="1">
        <f>'Punten per wedstrijd'!F183</f>
        <v>363.3</v>
      </c>
      <c r="E227" s="56">
        <v>0</v>
      </c>
      <c r="H227" s="292"/>
      <c r="O227" s="408" t="s">
        <v>3254</v>
      </c>
      <c r="S227" s="408" t="s">
        <v>4401</v>
      </c>
      <c r="W227" s="408" t="s">
        <v>1686</v>
      </c>
      <c r="AA227" s="408" t="s">
        <v>4411</v>
      </c>
      <c r="AE227" s="408" t="s">
        <v>3254</v>
      </c>
      <c r="AI227" s="408" t="s">
        <v>3251</v>
      </c>
      <c r="AM227" s="408" t="s">
        <v>4468</v>
      </c>
      <c r="AQ227" s="408" t="s">
        <v>4401</v>
      </c>
      <c r="AU227" s="408" t="s">
        <v>4468</v>
      </c>
      <c r="AY227" s="408" t="s">
        <v>4414</v>
      </c>
      <c r="BC227" s="408" t="s">
        <v>4437</v>
      </c>
      <c r="BG227" s="408" t="s">
        <v>1702</v>
      </c>
      <c r="BK227" s="408" t="s">
        <v>4465</v>
      </c>
      <c r="BO227" s="408" t="s">
        <v>4444</v>
      </c>
      <c r="BS227" s="408" t="s">
        <v>4414</v>
      </c>
      <c r="BW227" s="408" t="s">
        <v>4467</v>
      </c>
      <c r="CA227" s="408" t="s">
        <v>4417</v>
      </c>
      <c r="CD227" s="1">
        <v>235.3</v>
      </c>
      <c r="CE227" s="56">
        <v>3</v>
      </c>
      <c r="CG227" s="408" t="s">
        <v>4405</v>
      </c>
      <c r="CJ227" s="1">
        <v>165.20000000000002</v>
      </c>
      <c r="CK227" s="56">
        <v>0</v>
      </c>
      <c r="CM227" s="408" t="s">
        <v>2121</v>
      </c>
      <c r="CP227" s="1">
        <v>148.79999999999998</v>
      </c>
      <c r="CQ227" s="56">
        <v>1</v>
      </c>
      <c r="CS227" s="408" t="s">
        <v>3254</v>
      </c>
      <c r="CV227" s="1">
        <v>120.8</v>
      </c>
      <c r="CW227" s="56">
        <v>3</v>
      </c>
      <c r="DW227"/>
    </row>
    <row r="228" spans="1:218" ht="16.5" customHeight="1">
      <c r="A228" s="408" t="s">
        <v>1686</v>
      </c>
      <c r="D228" s="1">
        <f>'Punten per wedstrijd'!F248</f>
        <v>928.9</v>
      </c>
      <c r="E228" s="56">
        <v>3</v>
      </c>
      <c r="H228" s="292"/>
      <c r="O228" s="408" t="s">
        <v>4467</v>
      </c>
      <c r="S228" s="408" t="s">
        <v>4466</v>
      </c>
      <c r="W228" s="408" t="s">
        <v>4401</v>
      </c>
      <c r="AA228" s="408" t="s">
        <v>4406</v>
      </c>
      <c r="AE228" s="408" t="s">
        <v>3251</v>
      </c>
      <c r="AI228" s="408" t="s">
        <v>4437</v>
      </c>
      <c r="AM228" s="408" t="s">
        <v>4467</v>
      </c>
      <c r="AQ228" s="408" t="s">
        <v>4405</v>
      </c>
      <c r="AU228" s="408" t="s">
        <v>4414</v>
      </c>
      <c r="AY228" s="408" t="s">
        <v>3251</v>
      </c>
      <c r="BC228" s="408" t="s">
        <v>3257</v>
      </c>
      <c r="BG228" s="408" t="s">
        <v>4414</v>
      </c>
      <c r="BK228" s="408" t="s">
        <v>4466</v>
      </c>
      <c r="BO228" s="408" t="s">
        <v>4468</v>
      </c>
      <c r="BS228" s="408" t="s">
        <v>3257</v>
      </c>
      <c r="BW228" s="408" t="s">
        <v>4417</v>
      </c>
      <c r="BZ228" s="410"/>
      <c r="CA228" s="408" t="s">
        <v>4465</v>
      </c>
      <c r="CD228" s="1">
        <v>125.9</v>
      </c>
      <c r="CE228" s="56">
        <v>0</v>
      </c>
      <c r="CG228" s="408" t="s">
        <v>4417</v>
      </c>
      <c r="CJ228" s="1">
        <v>368.09999999999997</v>
      </c>
      <c r="CK228" s="56">
        <v>3</v>
      </c>
      <c r="CM228" s="408" t="s">
        <v>4430</v>
      </c>
      <c r="CP228" s="1">
        <v>181.5</v>
      </c>
      <c r="CQ228" s="56">
        <v>2</v>
      </c>
      <c r="CS228" s="408" t="s">
        <v>4465</v>
      </c>
      <c r="CV228" s="1">
        <v>85.5</v>
      </c>
      <c r="CW228" s="56">
        <v>0</v>
      </c>
      <c r="DB228" s="410"/>
      <c r="DE228" s="28"/>
      <c r="DF228" s="56"/>
      <c r="DH228" s="410"/>
      <c r="DK228" s="28"/>
      <c r="DL228" s="56"/>
      <c r="DN228" s="410"/>
      <c r="DQ228" s="28"/>
      <c r="DR228" s="56"/>
      <c r="DT228" s="410"/>
      <c r="DW228" s="28"/>
      <c r="DX228" s="56"/>
      <c r="DZ228" s="410"/>
      <c r="EC228" s="28"/>
      <c r="ED228" s="56"/>
      <c r="EF228" s="410"/>
      <c r="EI228" s="28"/>
      <c r="EJ228" s="56"/>
      <c r="EL228" s="410"/>
      <c r="EO228" s="28"/>
      <c r="EP228" s="56"/>
      <c r="ER228" s="410"/>
      <c r="EU228" s="28"/>
      <c r="EV228" s="56"/>
      <c r="EX228" s="410"/>
      <c r="FA228" s="28"/>
      <c r="FB228" s="56"/>
      <c r="FD228" s="410"/>
      <c r="FG228" s="28"/>
      <c r="FH228" s="56"/>
      <c r="FJ228" s="410"/>
      <c r="FM228" s="28"/>
      <c r="FN228" s="56"/>
      <c r="FP228" s="410"/>
      <c r="FS228" s="28"/>
      <c r="FT228" s="56"/>
      <c r="FV228" s="410"/>
      <c r="FY228" s="28"/>
      <c r="FZ228" s="56"/>
      <c r="GB228" s="410"/>
      <c r="GE228" s="28"/>
      <c r="GF228" s="56"/>
      <c r="GH228" s="410"/>
      <c r="GK228" s="28"/>
      <c r="GL228" s="56"/>
      <c r="GN228" s="410"/>
      <c r="GQ228" s="28"/>
      <c r="GR228" s="56"/>
      <c r="GT228" s="410"/>
      <c r="GW228" s="28"/>
      <c r="GX228" s="56"/>
      <c r="GZ228" s="410"/>
      <c r="HC228" s="28"/>
      <c r="HD228" s="56"/>
      <c r="HF228" s="383"/>
      <c r="HI228" s="28"/>
      <c r="HJ228" s="56"/>
    </row>
    <row r="229" spans="1:218" ht="16.5" customHeight="1">
      <c r="A229" s="408"/>
      <c r="D229" s="1"/>
      <c r="E229" s="302"/>
      <c r="H229" s="292"/>
      <c r="O229" s="408"/>
      <c r="S229" s="408"/>
      <c r="W229" s="408"/>
      <c r="AA229" s="408"/>
      <c r="AE229" s="408"/>
      <c r="AI229" s="408"/>
      <c r="AM229" s="408"/>
      <c r="AQ229" s="408"/>
      <c r="AU229" s="408"/>
      <c r="AY229" s="408"/>
      <c r="BC229" s="408"/>
      <c r="BG229" s="408"/>
      <c r="BK229" s="408"/>
      <c r="BO229" s="408"/>
      <c r="BS229" s="408"/>
      <c r="BW229" s="408"/>
      <c r="BZ229" s="410"/>
      <c r="CA229" s="408"/>
      <c r="CD229" s="1"/>
      <c r="CE229" s="302"/>
      <c r="CG229" s="408"/>
      <c r="CJ229" s="1"/>
      <c r="CK229" s="302"/>
      <c r="CM229" s="408"/>
      <c r="CP229" s="1"/>
      <c r="CQ229" s="302"/>
      <c r="CS229" s="408"/>
      <c r="CV229" s="1"/>
      <c r="CW229" s="302"/>
      <c r="DB229" s="410"/>
      <c r="DE229" s="28"/>
      <c r="DF229" s="56"/>
      <c r="DH229" s="410"/>
      <c r="DK229" s="28"/>
      <c r="DL229" s="56"/>
      <c r="DN229" s="410"/>
      <c r="DQ229" s="28"/>
      <c r="DR229" s="56"/>
      <c r="DT229" s="410"/>
      <c r="DW229" s="28"/>
      <c r="DX229" s="56"/>
      <c r="DZ229" s="410"/>
      <c r="EC229" s="28"/>
      <c r="ED229" s="56"/>
      <c r="EF229" s="410"/>
      <c r="EI229" s="28"/>
      <c r="EJ229" s="56"/>
      <c r="EL229" s="410"/>
      <c r="EO229" s="28"/>
      <c r="EP229" s="56"/>
      <c r="ER229" s="410"/>
      <c r="EU229" s="28"/>
      <c r="EV229" s="56"/>
      <c r="EX229" s="410"/>
      <c r="FA229" s="28"/>
      <c r="FB229" s="56"/>
      <c r="FD229" s="410"/>
      <c r="FG229" s="28"/>
      <c r="FH229" s="56"/>
      <c r="FJ229" s="410"/>
      <c r="FM229" s="28"/>
      <c r="FN229" s="56"/>
      <c r="FP229" s="410"/>
      <c r="FS229" s="28"/>
      <c r="FT229" s="56"/>
      <c r="FV229" s="410"/>
      <c r="FY229" s="28"/>
      <c r="FZ229" s="56"/>
      <c r="GB229" s="410"/>
      <c r="GE229" s="28"/>
      <c r="GF229" s="56"/>
      <c r="GH229" s="410"/>
      <c r="GK229" s="28"/>
      <c r="GL229" s="56"/>
      <c r="GN229" s="410"/>
      <c r="GQ229" s="28"/>
      <c r="GR229" s="56"/>
      <c r="GT229" s="410"/>
      <c r="GW229" s="28"/>
      <c r="GX229" s="56"/>
      <c r="GZ229" s="410"/>
      <c r="HC229" s="28"/>
      <c r="HD229" s="56"/>
      <c r="HF229" s="383"/>
      <c r="HI229" s="28"/>
      <c r="HJ229" s="56"/>
    </row>
    <row r="230" spans="1:218" ht="16.5" customHeight="1">
      <c r="A230" s="504" t="s">
        <v>3257</v>
      </c>
      <c r="B230" s="505"/>
      <c r="D230" s="1">
        <f>'Punten per wedstrijd'!F316</f>
        <v>345.09999999999997</v>
      </c>
      <c r="E230" s="302"/>
      <c r="H230" s="292"/>
      <c r="L230" s="505"/>
      <c r="M230" s="505"/>
      <c r="N230" s="505"/>
      <c r="O230" s="504" t="s">
        <v>4444</v>
      </c>
      <c r="P230" s="505"/>
      <c r="Q230" s="505"/>
      <c r="R230" s="505"/>
      <c r="S230" s="504" t="s">
        <v>4467</v>
      </c>
      <c r="T230" s="505"/>
      <c r="U230" s="505"/>
      <c r="V230" s="505"/>
      <c r="W230" s="504" t="s">
        <v>4422</v>
      </c>
      <c r="X230" s="505"/>
      <c r="Y230" s="505"/>
      <c r="Z230" s="505"/>
      <c r="AA230" s="504" t="s">
        <v>4396</v>
      </c>
      <c r="AB230" s="505"/>
      <c r="AC230" s="505"/>
      <c r="AD230" s="505"/>
      <c r="AE230" s="504" t="s">
        <v>4466</v>
      </c>
      <c r="AF230" s="505"/>
      <c r="AG230" s="505"/>
      <c r="AH230" s="505"/>
      <c r="AI230" s="504" t="s">
        <v>1686</v>
      </c>
      <c r="AJ230" s="505"/>
      <c r="AK230" s="505"/>
      <c r="AL230" s="505"/>
      <c r="AM230" s="504" t="s">
        <v>2121</v>
      </c>
      <c r="AN230" s="505"/>
      <c r="AO230" s="505"/>
      <c r="AP230" s="505"/>
      <c r="AQ230" s="504" t="s">
        <v>4406</v>
      </c>
      <c r="AR230" s="505"/>
      <c r="AS230" s="505"/>
      <c r="AT230" s="505"/>
      <c r="AU230" s="504" t="s">
        <v>4417</v>
      </c>
      <c r="AV230" s="505"/>
      <c r="AW230" s="505"/>
      <c r="AX230" s="505"/>
      <c r="AY230" s="504" t="s">
        <v>4465</v>
      </c>
      <c r="AZ230" s="505"/>
      <c r="BA230" s="505"/>
      <c r="BB230" s="505"/>
      <c r="BC230" s="504" t="s">
        <v>4405</v>
      </c>
      <c r="BD230" s="505"/>
      <c r="BE230" s="505"/>
      <c r="BF230" s="505"/>
      <c r="BG230" s="504" t="s">
        <v>3254</v>
      </c>
      <c r="BH230" s="505"/>
      <c r="BI230" s="505"/>
      <c r="BJ230" s="505"/>
      <c r="BK230" s="504" t="s">
        <v>4437</v>
      </c>
      <c r="BL230" s="505"/>
      <c r="BM230" s="505"/>
      <c r="BN230" s="505"/>
      <c r="BO230" s="504" t="s">
        <v>4430</v>
      </c>
      <c r="BP230" s="505"/>
      <c r="BQ230" s="505"/>
      <c r="BR230" s="505"/>
      <c r="BS230" s="504" t="s">
        <v>4468</v>
      </c>
      <c r="BT230" s="505"/>
      <c r="BU230" s="505"/>
      <c r="BV230" s="505"/>
      <c r="BW230" s="504" t="s">
        <v>3251</v>
      </c>
      <c r="BX230" s="505"/>
      <c r="BZ230" s="410"/>
      <c r="CA230" s="504" t="s">
        <v>4414</v>
      </c>
      <c r="CD230" s="1">
        <v>127.00000000000001</v>
      </c>
      <c r="CE230" s="302"/>
      <c r="CG230" s="504" t="s">
        <v>1702</v>
      </c>
      <c r="CJ230" s="1">
        <v>265.3</v>
      </c>
      <c r="CK230" s="302"/>
      <c r="CM230" s="504" t="s">
        <v>4411</v>
      </c>
      <c r="CP230" s="1">
        <v>127.29999999999998</v>
      </c>
      <c r="CQ230" s="302"/>
      <c r="CS230" s="504" t="s">
        <v>4401</v>
      </c>
      <c r="CT230" s="505"/>
      <c r="CV230" s="1">
        <v>49</v>
      </c>
      <c r="CW230" s="302"/>
      <c r="DB230" s="410"/>
      <c r="DE230" s="28"/>
      <c r="DF230" s="56"/>
      <c r="DH230" s="410"/>
      <c r="DK230" s="28"/>
      <c r="DL230" s="56"/>
      <c r="DN230" s="410"/>
      <c r="DQ230" s="28"/>
      <c r="DR230" s="56"/>
      <c r="DT230" s="410"/>
      <c r="DW230" s="28"/>
      <c r="DX230" s="56"/>
      <c r="DZ230" s="410"/>
      <c r="EC230" s="28"/>
      <c r="ED230" s="56"/>
      <c r="EF230" s="410"/>
      <c r="EI230" s="28"/>
      <c r="EJ230" s="56"/>
      <c r="EL230" s="410"/>
      <c r="EO230" s="28"/>
      <c r="EP230" s="56"/>
      <c r="ER230" s="410"/>
      <c r="EU230" s="28"/>
      <c r="EV230" s="56"/>
      <c r="EX230" s="410"/>
      <c r="FA230" s="28"/>
      <c r="FB230" s="56"/>
      <c r="FD230" s="410"/>
      <c r="FG230" s="28"/>
      <c r="FH230" s="56"/>
      <c r="FJ230" s="410"/>
      <c r="FM230" s="28"/>
      <c r="FN230" s="56"/>
      <c r="FP230" s="410"/>
      <c r="FS230" s="28"/>
      <c r="FT230" s="56"/>
      <c r="FV230" s="410"/>
      <c r="FY230" s="28"/>
      <c r="FZ230" s="56"/>
      <c r="GB230" s="410"/>
      <c r="GE230" s="28"/>
      <c r="GF230" s="56"/>
      <c r="GH230" s="410"/>
      <c r="GK230" s="28"/>
      <c r="GL230" s="56"/>
      <c r="GN230" s="410"/>
      <c r="GQ230" s="28"/>
      <c r="GR230" s="56"/>
      <c r="GT230" s="410"/>
      <c r="GW230" s="28"/>
      <c r="GX230" s="56"/>
      <c r="GZ230" s="410"/>
      <c r="HC230" s="28"/>
      <c r="HD230" s="56"/>
      <c r="HF230" s="383"/>
      <c r="HI230" s="28"/>
      <c r="HJ230" s="56"/>
    </row>
    <row r="231" spans="1:218" ht="16.5" customHeight="1">
      <c r="Y231" s="409"/>
      <c r="Z231" s="421"/>
      <c r="AA231" s="224"/>
      <c r="AB231" s="224"/>
      <c r="AC231" s="224"/>
      <c r="AD231" s="412"/>
      <c r="AE231" s="422"/>
      <c r="AH231" s="410"/>
      <c r="AK231" s="28"/>
      <c r="AL231" s="56"/>
      <c r="AN231" s="410"/>
      <c r="AQ231" s="28"/>
      <c r="AR231" s="56"/>
      <c r="AT231" s="410"/>
      <c r="AW231" s="28"/>
      <c r="AX231" s="56"/>
      <c r="AZ231" s="410"/>
      <c r="BC231" s="28"/>
      <c r="BD231" s="56"/>
      <c r="BF231" s="410"/>
      <c r="BI231" s="28"/>
      <c r="BJ231" s="56"/>
      <c r="BL231" s="410"/>
      <c r="BO231" s="28"/>
      <c r="BP231" s="56"/>
      <c r="BR231" s="410"/>
      <c r="BU231" s="28"/>
      <c r="BV231" s="56"/>
      <c r="BX231" s="410"/>
      <c r="CA231" s="28"/>
      <c r="CB231" s="56"/>
      <c r="CD231" s="410"/>
      <c r="CG231" s="28"/>
      <c r="CH231" s="56"/>
      <c r="CJ231" s="410"/>
      <c r="CM231" s="28"/>
      <c r="CN231" s="56"/>
      <c r="CP231" s="410"/>
      <c r="CS231" s="28"/>
      <c r="CT231" s="56"/>
      <c r="CV231" s="410"/>
      <c r="CY231" s="28"/>
      <c r="CZ231" s="56"/>
      <c r="DB231" s="410"/>
      <c r="DE231" s="28"/>
      <c r="DF231" s="56"/>
      <c r="DH231" s="410"/>
      <c r="DK231" s="28"/>
      <c r="DL231" s="56"/>
      <c r="DN231" s="410"/>
      <c r="DQ231" s="28"/>
      <c r="DR231" s="56"/>
      <c r="DT231" s="410"/>
      <c r="DW231" s="28"/>
      <c r="DX231" s="56"/>
      <c r="DZ231" s="410"/>
      <c r="EC231" s="28"/>
      <c r="ED231" s="56"/>
      <c r="EF231" s="410"/>
      <c r="EI231" s="28"/>
      <c r="EJ231" s="56"/>
      <c r="EL231" s="410"/>
      <c r="EO231" s="28"/>
      <c r="EP231" s="56"/>
      <c r="ER231" s="410"/>
      <c r="EU231" s="28"/>
      <c r="EV231" s="56"/>
      <c r="EX231" s="410"/>
      <c r="FA231" s="28"/>
      <c r="FB231" s="56"/>
      <c r="FD231" s="410"/>
      <c r="FG231" s="28"/>
      <c r="FH231" s="56"/>
      <c r="FJ231" s="410"/>
      <c r="FM231" s="28"/>
      <c r="FN231" s="56"/>
      <c r="FP231" s="410"/>
      <c r="FS231" s="28"/>
      <c r="FT231" s="56"/>
      <c r="FV231" s="410"/>
      <c r="FY231" s="28"/>
      <c r="FZ231" s="56"/>
      <c r="GB231" s="410"/>
      <c r="GE231" s="28"/>
      <c r="GF231" s="56"/>
      <c r="GH231" s="410"/>
      <c r="GK231" s="28"/>
      <c r="GL231" s="56"/>
      <c r="GN231" s="410"/>
      <c r="GQ231" s="28"/>
      <c r="GR231" s="56"/>
      <c r="GT231" s="410"/>
      <c r="GW231" s="28"/>
      <c r="GX231" s="56"/>
      <c r="GZ231" s="410"/>
      <c r="HC231" s="28"/>
      <c r="HD231" s="56"/>
      <c r="HF231" s="383"/>
      <c r="HI231" s="28"/>
      <c r="HJ231" s="56"/>
    </row>
    <row r="232" spans="1:218" ht="16.5" customHeight="1">
      <c r="Y232" s="409"/>
      <c r="Z232" s="421"/>
      <c r="AA232" s="224"/>
      <c r="AB232" s="224"/>
      <c r="AC232" s="224"/>
      <c r="AD232" s="412"/>
      <c r="AE232" s="422"/>
      <c r="AH232" s="410"/>
      <c r="AK232" s="28"/>
      <c r="AL232" s="56"/>
      <c r="AN232" s="410"/>
      <c r="AQ232" s="28"/>
      <c r="AR232" s="56"/>
      <c r="AT232" s="410"/>
      <c r="AW232" s="28"/>
      <c r="AX232" s="56"/>
      <c r="AZ232" s="410"/>
      <c r="BC232" s="28"/>
      <c r="BD232" s="56"/>
      <c r="BF232" s="410"/>
      <c r="BI232" s="28"/>
      <c r="BJ232" s="56"/>
      <c r="BL232" s="410"/>
      <c r="BO232" s="28"/>
      <c r="BP232" s="56"/>
      <c r="BR232" s="410"/>
      <c r="BU232" s="28"/>
      <c r="BV232" s="56"/>
      <c r="BX232" s="410"/>
      <c r="CA232" s="28"/>
      <c r="CB232" s="56"/>
      <c r="CD232" s="410"/>
      <c r="CG232" s="28"/>
      <c r="CH232" s="56"/>
      <c r="CJ232" s="410"/>
      <c r="CM232" s="28"/>
      <c r="CN232" s="56"/>
      <c r="CP232" s="410"/>
      <c r="CS232" s="28"/>
      <c r="CT232" s="56"/>
      <c r="CV232" s="410"/>
      <c r="CY232" s="28"/>
      <c r="CZ232" s="56"/>
      <c r="DB232" s="410"/>
      <c r="DE232" s="28"/>
      <c r="DF232" s="56"/>
      <c r="DH232" s="410"/>
      <c r="DK232" s="28"/>
      <c r="DL232" s="56"/>
      <c r="DN232" s="410"/>
      <c r="DQ232" s="28"/>
      <c r="DR232" s="56"/>
      <c r="DT232" s="410"/>
      <c r="DW232" s="28"/>
      <c r="DX232" s="56"/>
      <c r="DZ232" s="410"/>
      <c r="EC232" s="28"/>
      <c r="ED232" s="56"/>
      <c r="EF232" s="410"/>
      <c r="EI232" s="28"/>
      <c r="EJ232" s="56"/>
      <c r="EL232" s="410"/>
      <c r="EO232" s="28"/>
      <c r="EP232" s="56"/>
      <c r="ER232" s="410"/>
      <c r="EU232" s="28"/>
      <c r="EV232" s="56"/>
      <c r="EX232" s="410"/>
      <c r="FA232" s="28"/>
      <c r="FB232" s="56"/>
      <c r="FD232" s="410"/>
      <c r="FG232" s="28"/>
      <c r="FH232" s="56"/>
      <c r="FJ232" s="410"/>
      <c r="FM232" s="28"/>
      <c r="FN232" s="56"/>
      <c r="FP232" s="410"/>
      <c r="FS232" s="28"/>
      <c r="FT232" s="56"/>
      <c r="FV232" s="410"/>
      <c r="FY232" s="28"/>
      <c r="FZ232" s="56"/>
      <c r="GB232" s="410"/>
      <c r="GE232" s="28"/>
      <c r="GF232" s="56"/>
      <c r="GH232" s="410"/>
      <c r="GK232" s="28"/>
      <c r="GL232" s="56"/>
      <c r="GN232" s="410"/>
      <c r="GQ232" s="28"/>
      <c r="GR232" s="56"/>
      <c r="GT232" s="410"/>
      <c r="GW232" s="28"/>
      <c r="GX232" s="56"/>
      <c r="GZ232" s="410"/>
      <c r="HC232" s="28"/>
      <c r="HD232" s="56"/>
      <c r="HF232" s="383"/>
      <c r="HI232" s="28"/>
      <c r="HJ232" s="56"/>
    </row>
    <row r="233" spans="1:218" ht="20.25" customHeight="1">
      <c r="A233" s="396" t="s">
        <v>4347</v>
      </c>
      <c r="B233" s="240"/>
      <c r="C233" s="240"/>
      <c r="Y233" s="409"/>
      <c r="Z233" s="421"/>
      <c r="AA233" s="224"/>
      <c r="AB233" s="224"/>
      <c r="AC233" s="224"/>
      <c r="AD233" s="412"/>
      <c r="AE233" s="422"/>
      <c r="AH233" s="410"/>
      <c r="AK233" s="28"/>
      <c r="AL233" s="56"/>
      <c r="AN233" s="410"/>
      <c r="AQ233" s="28"/>
      <c r="AR233" s="56"/>
      <c r="AT233" s="410"/>
      <c r="AW233" s="28"/>
      <c r="AX233" s="56"/>
      <c r="AZ233" s="410"/>
      <c r="BC233" s="28"/>
      <c r="BD233" s="56"/>
      <c r="BF233" s="410"/>
      <c r="BI233" s="28"/>
      <c r="BJ233" s="56"/>
      <c r="BL233" s="410"/>
      <c r="BO233" s="28"/>
      <c r="BP233" s="56"/>
      <c r="BR233" s="410"/>
      <c r="BU233" s="28"/>
      <c r="BV233" s="56"/>
      <c r="BX233" s="410"/>
      <c r="CA233" s="28"/>
      <c r="CB233" s="56"/>
      <c r="CD233" s="410"/>
      <c r="CG233" s="28"/>
      <c r="CH233" s="56"/>
      <c r="CJ233" s="410"/>
      <c r="CM233" s="28"/>
      <c r="CN233" s="56"/>
      <c r="CP233" s="410"/>
      <c r="CS233" s="28"/>
      <c r="CT233" s="56"/>
      <c r="CV233" s="410"/>
      <c r="CY233" s="28"/>
      <c r="CZ233" s="56"/>
      <c r="DB233" s="410"/>
      <c r="DE233" s="28"/>
      <c r="DF233" s="56"/>
      <c r="DH233" s="410"/>
      <c r="DK233" s="28"/>
      <c r="DL233" s="56"/>
      <c r="DN233" s="410"/>
      <c r="DQ233" s="28"/>
      <c r="DR233" s="56"/>
      <c r="DT233" s="410"/>
      <c r="DW233" s="28"/>
      <c r="DX233" s="56"/>
      <c r="DZ233" s="410"/>
      <c r="EC233" s="28"/>
      <c r="ED233" s="56"/>
      <c r="EF233" s="410"/>
      <c r="EI233" s="28"/>
      <c r="EJ233" s="56"/>
      <c r="EL233" s="410"/>
      <c r="EO233" s="28"/>
      <c r="EP233" s="56"/>
      <c r="ER233" s="410"/>
      <c r="EU233" s="28"/>
      <c r="EV233" s="56"/>
      <c r="EX233" s="410"/>
      <c r="FA233" s="28"/>
      <c r="FB233" s="56"/>
      <c r="FD233" s="410"/>
      <c r="FG233" s="28"/>
      <c r="FH233" s="56"/>
      <c r="FJ233" s="410"/>
      <c r="FM233" s="28"/>
      <c r="FN233" s="56"/>
      <c r="FP233" s="410"/>
      <c r="FS233" s="28"/>
      <c r="FT233" s="56"/>
      <c r="FV233" s="410"/>
      <c r="FY233" s="28"/>
      <c r="FZ233" s="56"/>
      <c r="GB233" s="410"/>
      <c r="GE233" s="28"/>
      <c r="GF233" s="56"/>
      <c r="GH233" s="410"/>
      <c r="GK233" s="28"/>
      <c r="GL233" s="56"/>
      <c r="GN233" s="410"/>
      <c r="GQ233" s="28"/>
      <c r="GR233" s="56"/>
      <c r="GT233" s="410"/>
      <c r="GW233" s="28"/>
      <c r="GX233" s="56"/>
      <c r="GZ233" s="410"/>
      <c r="HC233" s="28"/>
      <c r="HD233" s="56"/>
      <c r="HF233" s="383"/>
      <c r="HI233" s="28"/>
      <c r="HJ233" s="56"/>
    </row>
    <row r="234" spans="1:218" ht="16.5" customHeight="1">
      <c r="A234" s="398" t="s">
        <v>3284</v>
      </c>
      <c r="E234" s="236"/>
      <c r="F234" s="236"/>
      <c r="G234" s="236"/>
      <c r="H234" s="236"/>
      <c r="I234" s="236"/>
      <c r="J234" s="236"/>
      <c r="K234" s="236"/>
      <c r="L234" s="236"/>
      <c r="O234" s="398" t="s">
        <v>4503</v>
      </c>
      <c r="Q234" s="236"/>
      <c r="R234" s="236"/>
      <c r="S234" s="28"/>
      <c r="T234" s="237"/>
      <c r="V234" s="398"/>
      <c r="W234" s="28"/>
      <c r="X234" s="61"/>
      <c r="Y234" s="28"/>
      <c r="Z234" s="28"/>
      <c r="AA234" s="28"/>
      <c r="AB234" s="28"/>
      <c r="AC234" s="28"/>
      <c r="AE234" s="28"/>
      <c r="AF234" s="28"/>
      <c r="AI234" s="28"/>
      <c r="CA234" s="398" t="s">
        <v>3284</v>
      </c>
      <c r="DJ234" s="398"/>
      <c r="DN234" s="10"/>
      <c r="DW234"/>
    </row>
    <row r="235" spans="1:218" s="385" customFormat="1" ht="26.25" customHeight="1">
      <c r="A235" s="507" t="s">
        <v>695</v>
      </c>
      <c r="B235"/>
      <c r="C235"/>
      <c r="D235" s="405" t="s">
        <v>4502</v>
      </c>
      <c r="E235" s="515" t="s">
        <v>149</v>
      </c>
      <c r="G235" s="404" t="s">
        <v>4964</v>
      </c>
      <c r="H235" s="513"/>
      <c r="I235" s="403"/>
      <c r="J235" s="403"/>
      <c r="K235" s="403"/>
      <c r="L235" s="515" t="s">
        <v>149</v>
      </c>
      <c r="M235" s="405" t="s">
        <v>4502</v>
      </c>
      <c r="O235" s="507" t="s">
        <v>2761</v>
      </c>
      <c r="P235"/>
      <c r="Q235"/>
      <c r="R235"/>
      <c r="S235" s="507" t="s">
        <v>185</v>
      </c>
      <c r="T235"/>
      <c r="U235"/>
      <c r="V235"/>
      <c r="W235" s="507" t="s">
        <v>174</v>
      </c>
      <c r="X235"/>
      <c r="Y235"/>
      <c r="Z235"/>
      <c r="AA235" s="507" t="s">
        <v>2762</v>
      </c>
      <c r="AB235"/>
      <c r="AC235"/>
      <c r="AD235"/>
      <c r="AE235" s="507" t="s">
        <v>187</v>
      </c>
      <c r="AF235"/>
      <c r="AG235"/>
      <c r="AH235"/>
      <c r="AI235" s="507" t="s">
        <v>4500</v>
      </c>
      <c r="AJ235"/>
      <c r="AK235"/>
      <c r="AL235"/>
      <c r="AM235" s="507" t="s">
        <v>4501</v>
      </c>
      <c r="AN235"/>
      <c r="AO235"/>
      <c r="AP235"/>
      <c r="AQ235" s="507" t="s">
        <v>190</v>
      </c>
      <c r="AR235"/>
      <c r="AS235"/>
      <c r="AT235"/>
      <c r="AU235" s="507" t="s">
        <v>191</v>
      </c>
      <c r="AV235"/>
      <c r="AW235"/>
      <c r="AX235"/>
      <c r="AY235" s="507" t="s">
        <v>194</v>
      </c>
      <c r="AZ235"/>
      <c r="BA235"/>
      <c r="BB235"/>
      <c r="BC235" s="507" t="s">
        <v>192</v>
      </c>
      <c r="BD235"/>
      <c r="BE235"/>
      <c r="BF235"/>
      <c r="BG235" s="507" t="s">
        <v>193</v>
      </c>
      <c r="BH235"/>
      <c r="BI235"/>
      <c r="BJ235"/>
      <c r="BK235" s="507" t="s">
        <v>175</v>
      </c>
      <c r="BL235"/>
      <c r="BM235"/>
      <c r="BN235"/>
      <c r="BO235" s="507" t="s">
        <v>195</v>
      </c>
      <c r="BP235"/>
      <c r="BQ235"/>
      <c r="BR235"/>
      <c r="BS235" s="507" t="s">
        <v>196</v>
      </c>
      <c r="BT235"/>
      <c r="BU235"/>
      <c r="BV235"/>
      <c r="BW235" s="507" t="s">
        <v>197</v>
      </c>
      <c r="BX235"/>
      <c r="CA235" s="507" t="s">
        <v>3281</v>
      </c>
      <c r="CB235"/>
      <c r="CC235"/>
      <c r="CD235" s="405"/>
      <c r="CE235" s="515"/>
      <c r="CG235" s="507" t="s">
        <v>3282</v>
      </c>
      <c r="CH235"/>
      <c r="CI235"/>
      <c r="CJ235" s="405"/>
      <c r="CK235" s="515"/>
      <c r="CM235" s="507" t="s">
        <v>4802</v>
      </c>
      <c r="CN235"/>
      <c r="CO235"/>
      <c r="CP235" s="405"/>
      <c r="CQ235" s="515"/>
      <c r="CS235" s="507" t="s">
        <v>4499</v>
      </c>
      <c r="CT235"/>
      <c r="CU235"/>
      <c r="CV235" s="405"/>
      <c r="CW235" s="515"/>
      <c r="DB235" s="410"/>
      <c r="DE235" s="224"/>
      <c r="DF235" s="407"/>
      <c r="DH235" s="410"/>
      <c r="DK235" s="228"/>
      <c r="DL235" s="56"/>
      <c r="DN235" s="410"/>
      <c r="DQ235" s="228"/>
      <c r="DR235" s="56"/>
      <c r="DT235" s="410"/>
      <c r="DU235" s="341"/>
      <c r="DV235" s="341"/>
      <c r="DW235" s="224"/>
      <c r="DX235" s="407"/>
      <c r="DY235" s="341"/>
      <c r="DZ235" s="410"/>
      <c r="EA235" s="341"/>
      <c r="EB235" s="341"/>
      <c r="EC235" s="228"/>
      <c r="ED235" s="56"/>
      <c r="EE235" s="341"/>
      <c r="EF235" s="410"/>
      <c r="EG235" s="341"/>
      <c r="EH235" s="341"/>
      <c r="EI235" s="228"/>
      <c r="EJ235" s="56"/>
      <c r="EK235" s="341"/>
      <c r="EL235" s="410"/>
      <c r="EM235" s="341"/>
      <c r="EN235" s="341"/>
      <c r="EO235" s="228"/>
      <c r="EP235" s="56"/>
      <c r="ER235" s="410"/>
      <c r="EU235" s="224"/>
      <c r="EV235" s="407"/>
      <c r="EX235" s="410"/>
      <c r="FA235" s="228"/>
      <c r="FB235" s="56"/>
      <c r="FD235" s="410"/>
      <c r="FG235" s="224"/>
      <c r="FH235" s="407"/>
      <c r="FJ235" s="410"/>
      <c r="FM235" s="228"/>
      <c r="FN235" s="56"/>
      <c r="FP235" s="410"/>
      <c r="FS235" s="224"/>
      <c r="FT235" s="407"/>
      <c r="FV235" s="410"/>
      <c r="FY235" s="228"/>
      <c r="FZ235" s="56"/>
      <c r="GB235" s="410"/>
      <c r="GE235" s="224"/>
      <c r="GF235" s="407"/>
      <c r="GH235" s="410"/>
      <c r="GK235" s="228"/>
      <c r="GL235" s="56"/>
      <c r="GN235" s="410"/>
      <c r="GO235" s="341"/>
      <c r="GP235" s="341"/>
      <c r="GQ235" s="224"/>
      <c r="GR235" s="407"/>
      <c r="GS235" s="341"/>
      <c r="GT235" s="410"/>
      <c r="GU235" s="341"/>
      <c r="GV235" s="341"/>
      <c r="GW235" s="228"/>
      <c r="GX235" s="56"/>
      <c r="GZ235" s="410"/>
      <c r="HA235" s="341"/>
      <c r="HB235" s="341"/>
      <c r="HC235" s="224"/>
      <c r="HD235" s="407"/>
      <c r="HF235" s="383"/>
      <c r="HI235" s="224"/>
      <c r="HJ235" s="407"/>
    </row>
    <row r="236" spans="1:218" ht="16.5" customHeight="1">
      <c r="A236" s="408" t="s">
        <v>4470</v>
      </c>
      <c r="D236" s="1">
        <f>'Punten per wedstrijd'!F240</f>
        <v>886.3</v>
      </c>
      <c r="E236" s="56">
        <v>3</v>
      </c>
      <c r="G236" s="409" t="s">
        <v>0</v>
      </c>
      <c r="H236" s="292" t="s">
        <v>3261</v>
      </c>
      <c r="L236" s="525">
        <f>$AF$489</f>
        <v>14</v>
      </c>
      <c r="M236" s="422">
        <f>$E$489</f>
        <v>1863.6999999999998</v>
      </c>
      <c r="O236" s="408" t="s">
        <v>4442</v>
      </c>
      <c r="S236" s="408" t="s">
        <v>4407</v>
      </c>
      <c r="W236" s="408" t="s">
        <v>3241</v>
      </c>
      <c r="AA236" s="408" t="s">
        <v>4388</v>
      </c>
      <c r="AE236" s="408" t="s">
        <v>1691</v>
      </c>
      <c r="AI236" s="408" t="s">
        <v>3237</v>
      </c>
      <c r="AM236" s="408" t="s">
        <v>4473</v>
      </c>
      <c r="AQ236" s="408" t="s">
        <v>4408</v>
      </c>
      <c r="AU236" s="408" t="s">
        <v>4470</v>
      </c>
      <c r="AY236" s="408" t="s">
        <v>4472</v>
      </c>
      <c r="BC236" s="408" t="s">
        <v>4469</v>
      </c>
      <c r="BG236" s="408" t="s">
        <v>4408</v>
      </c>
      <c r="BK236" s="408" t="s">
        <v>4469</v>
      </c>
      <c r="BO236" s="408" t="s">
        <v>3237</v>
      </c>
      <c r="BS236" s="408" t="s">
        <v>4442</v>
      </c>
      <c r="BW236" s="408" t="s">
        <v>4428</v>
      </c>
      <c r="BZ236" s="410"/>
      <c r="CA236" s="408" t="s">
        <v>4428</v>
      </c>
      <c r="CD236" s="1">
        <v>245.3</v>
      </c>
      <c r="CE236" s="56">
        <v>3</v>
      </c>
      <c r="CG236" s="408" t="s">
        <v>2760</v>
      </c>
      <c r="CJ236" s="1">
        <v>161.4</v>
      </c>
      <c r="CK236" s="56">
        <v>0</v>
      </c>
      <c r="CM236" s="408" t="s">
        <v>4473</v>
      </c>
      <c r="CP236" s="1">
        <v>155.20000000000002</v>
      </c>
      <c r="CQ236" s="56">
        <v>1</v>
      </c>
      <c r="CS236" s="408" t="s">
        <v>4428</v>
      </c>
      <c r="CV236" s="1">
        <v>53.9</v>
      </c>
      <c r="CW236" s="56">
        <v>3</v>
      </c>
      <c r="DB236" s="410"/>
      <c r="DE236" s="28"/>
      <c r="DF236" s="56"/>
      <c r="DH236" s="410"/>
      <c r="DK236" s="28"/>
      <c r="DL236" s="56"/>
      <c r="DN236" s="410"/>
      <c r="DQ236" s="28"/>
      <c r="DR236" s="56"/>
      <c r="DT236" s="410"/>
      <c r="DW236" s="28"/>
      <c r="DX236" s="56"/>
      <c r="DZ236" s="410"/>
      <c r="EC236" s="28"/>
      <c r="ED236" s="56"/>
      <c r="EF236" s="410"/>
      <c r="EI236" s="28"/>
      <c r="EJ236" s="56"/>
      <c r="EL236" s="410"/>
      <c r="EO236" s="28"/>
      <c r="EP236" s="56"/>
      <c r="ER236" s="410"/>
      <c r="EU236" s="28"/>
      <c r="EV236" s="56"/>
      <c r="EX236" s="410"/>
      <c r="FA236" s="28"/>
      <c r="FB236" s="56"/>
      <c r="FD236" s="410"/>
      <c r="FG236" s="28"/>
      <c r="FH236" s="56"/>
      <c r="FJ236" s="410"/>
      <c r="FM236" s="28"/>
      <c r="FN236" s="56"/>
      <c r="FP236" s="410"/>
      <c r="FS236" s="28"/>
      <c r="FT236" s="56"/>
      <c r="FV236" s="410"/>
      <c r="FY236" s="28"/>
      <c r="FZ236" s="56"/>
      <c r="GB236" s="410"/>
      <c r="GE236" s="28"/>
      <c r="GF236" s="56"/>
      <c r="GH236" s="410"/>
      <c r="GK236" s="28"/>
      <c r="GL236" s="56"/>
      <c r="GN236" s="410"/>
      <c r="GQ236" s="28"/>
      <c r="GR236" s="56"/>
      <c r="GT236" s="410"/>
      <c r="GW236" s="28"/>
      <c r="GX236" s="56"/>
      <c r="GZ236" s="410"/>
      <c r="HC236" s="28"/>
      <c r="HD236" s="56"/>
      <c r="HF236" s="383"/>
      <c r="HI236" s="28"/>
      <c r="HJ236" s="56"/>
    </row>
    <row r="237" spans="1:218" ht="16.5" customHeight="1">
      <c r="A237" s="408" t="s">
        <v>4442</v>
      </c>
      <c r="D237" s="1">
        <f>'Punten per wedstrijd'!F338</f>
        <v>433.10000000000008</v>
      </c>
      <c r="E237" s="56">
        <v>0</v>
      </c>
      <c r="G237" s="409" t="s">
        <v>2</v>
      </c>
      <c r="H237" s="292" t="s">
        <v>4427</v>
      </c>
      <c r="L237" s="525">
        <f>$AF$482</f>
        <v>12</v>
      </c>
      <c r="M237" s="422">
        <f>$E$482</f>
        <v>1305</v>
      </c>
      <c r="O237" s="408" t="s">
        <v>1691</v>
      </c>
      <c r="S237" s="408" t="s">
        <v>4427</v>
      </c>
      <c r="W237" s="408" t="s">
        <v>4407</v>
      </c>
      <c r="AA237" s="408" t="s">
        <v>4428</v>
      </c>
      <c r="AE237" s="408" t="s">
        <v>4408</v>
      </c>
      <c r="AI237" s="408" t="s">
        <v>1690</v>
      </c>
      <c r="AM237" s="408" t="s">
        <v>4470</v>
      </c>
      <c r="AQ237" s="408" t="s">
        <v>4471</v>
      </c>
      <c r="AU237" s="408" t="s">
        <v>4472</v>
      </c>
      <c r="AY237" s="408" t="s">
        <v>1691</v>
      </c>
      <c r="BC237" s="408" t="s">
        <v>3261</v>
      </c>
      <c r="BG237" s="408" t="s">
        <v>4394</v>
      </c>
      <c r="BK237" s="408" t="s">
        <v>3237</v>
      </c>
      <c r="BO237" s="408" t="s">
        <v>4473</v>
      </c>
      <c r="BS237" s="408" t="s">
        <v>4394</v>
      </c>
      <c r="BW237" s="408" t="s">
        <v>4399</v>
      </c>
      <c r="BZ237" s="410"/>
      <c r="CA237" s="408" t="s">
        <v>4470</v>
      </c>
      <c r="CD237" s="1">
        <v>161</v>
      </c>
      <c r="CE237" s="56">
        <v>0</v>
      </c>
      <c r="CG237" s="408" t="s">
        <v>3261</v>
      </c>
      <c r="CJ237" s="1">
        <v>433.2</v>
      </c>
      <c r="CK237" s="56">
        <v>3</v>
      </c>
      <c r="CM237" s="408" t="s">
        <v>3241</v>
      </c>
      <c r="CP237" s="1">
        <v>163.59999999999997</v>
      </c>
      <c r="CQ237" s="56">
        <v>2</v>
      </c>
      <c r="CS237" s="408" t="s">
        <v>4469</v>
      </c>
      <c r="CV237" s="1">
        <v>19.799999999999997</v>
      </c>
      <c r="CW237" s="56">
        <v>0</v>
      </c>
      <c r="DB237" s="410"/>
      <c r="DE237" s="28"/>
      <c r="DF237" s="56"/>
      <c r="DH237" s="410"/>
      <c r="DK237" s="28"/>
      <c r="DL237" s="56"/>
      <c r="DN237" s="410"/>
      <c r="DQ237" s="28"/>
      <c r="DR237" s="56"/>
      <c r="DT237" s="410"/>
      <c r="DW237" s="28"/>
      <c r="DX237" s="56"/>
      <c r="DZ237" s="410"/>
      <c r="EC237" s="28"/>
      <c r="ED237" s="56"/>
      <c r="EF237" s="410"/>
      <c r="EI237" s="28"/>
      <c r="EJ237" s="56"/>
      <c r="EL237" s="410"/>
      <c r="EO237" s="28"/>
      <c r="EP237" s="56"/>
      <c r="ER237" s="410"/>
      <c r="EU237" s="28"/>
      <c r="EV237" s="56"/>
      <c r="EX237" s="410"/>
      <c r="FA237" s="28"/>
      <c r="FB237" s="56"/>
      <c r="FD237" s="410"/>
      <c r="FG237" s="28"/>
      <c r="FH237" s="56"/>
      <c r="FJ237" s="410"/>
      <c r="FM237" s="28"/>
      <c r="FN237" s="56"/>
      <c r="FP237" s="410"/>
      <c r="FS237" s="28"/>
      <c r="FT237" s="56"/>
      <c r="FV237" s="410"/>
      <c r="FY237" s="28"/>
      <c r="FZ237" s="56"/>
      <c r="GB237" s="410"/>
      <c r="GE237" s="28"/>
      <c r="GF237" s="56"/>
      <c r="GH237" s="410"/>
      <c r="GK237" s="28"/>
      <c r="GL237" s="56"/>
      <c r="GN237" s="410"/>
      <c r="GQ237" s="28"/>
      <c r="GR237" s="56"/>
      <c r="GT237" s="410"/>
      <c r="GW237" s="28"/>
      <c r="GX237" s="56"/>
      <c r="GZ237" s="410"/>
      <c r="HC237" s="28"/>
      <c r="HD237" s="56"/>
      <c r="HF237" s="383"/>
      <c r="HI237" s="28"/>
      <c r="HJ237" s="56"/>
    </row>
    <row r="238" spans="1:218" ht="16.5" customHeight="1">
      <c r="A238" s="408"/>
      <c r="D238" s="1"/>
      <c r="E238" s="56"/>
      <c r="G238" s="409" t="s">
        <v>3</v>
      </c>
      <c r="H238" s="292" t="s">
        <v>4428</v>
      </c>
      <c r="L238" s="525">
        <f>$AF$487</f>
        <v>12</v>
      </c>
      <c r="M238" s="422">
        <f>$E$487</f>
        <v>1225.8000000000002</v>
      </c>
      <c r="O238" s="408"/>
      <c r="S238" s="408"/>
      <c r="W238" s="408"/>
      <c r="AA238" s="408"/>
      <c r="AE238" s="408"/>
      <c r="AI238" s="408"/>
      <c r="AM238" s="408"/>
      <c r="AQ238" s="408"/>
      <c r="AU238" s="408"/>
      <c r="AY238" s="408"/>
      <c r="BC238" s="408"/>
      <c r="BG238" s="408"/>
      <c r="BK238" s="408"/>
      <c r="BO238" s="408"/>
      <c r="BS238" s="408"/>
      <c r="BW238" s="408"/>
      <c r="BZ238" s="410"/>
      <c r="CA238" s="408"/>
      <c r="CD238" s="1"/>
      <c r="CE238" s="56"/>
      <c r="CG238" s="408"/>
      <c r="CJ238" s="1"/>
      <c r="CK238" s="56"/>
      <c r="CM238" s="408"/>
      <c r="CP238" s="1"/>
      <c r="CQ238" s="56"/>
      <c r="CS238" s="408"/>
      <c r="CV238" s="1"/>
      <c r="CW238" s="56"/>
      <c r="DB238" s="410"/>
      <c r="DE238" s="28"/>
      <c r="DF238" s="56"/>
      <c r="DH238" s="410"/>
      <c r="DK238" s="28"/>
      <c r="DL238" s="56"/>
      <c r="DN238" s="410"/>
      <c r="DQ238" s="28"/>
      <c r="DR238" s="56"/>
      <c r="DT238" s="410"/>
      <c r="DW238" s="28"/>
      <c r="DX238" s="56"/>
      <c r="DZ238" s="410"/>
      <c r="EC238" s="28"/>
      <c r="ED238" s="56"/>
      <c r="EF238" s="410"/>
      <c r="EI238" s="28"/>
      <c r="EJ238" s="56"/>
      <c r="EL238" s="410"/>
      <c r="EO238" s="28"/>
      <c r="EP238" s="56"/>
      <c r="ER238" s="410"/>
      <c r="EU238" s="28"/>
      <c r="EV238" s="56"/>
      <c r="EX238" s="410"/>
      <c r="FA238" s="28"/>
      <c r="FB238" s="56"/>
      <c r="FD238" s="410"/>
      <c r="FG238" s="28"/>
      <c r="FH238" s="56"/>
      <c r="FJ238" s="410"/>
      <c r="FM238" s="28"/>
      <c r="FN238" s="56"/>
      <c r="FP238" s="410"/>
      <c r="FS238" s="28"/>
      <c r="FT238" s="56"/>
      <c r="FV238" s="410"/>
      <c r="FY238" s="28"/>
      <c r="FZ238" s="56"/>
      <c r="GB238" s="410"/>
      <c r="GE238" s="28"/>
      <c r="GF238" s="56"/>
      <c r="GH238" s="410"/>
      <c r="GK238" s="28"/>
      <c r="GL238" s="56"/>
      <c r="GN238" s="410"/>
      <c r="GQ238" s="28"/>
      <c r="GR238" s="56"/>
      <c r="GT238" s="410"/>
      <c r="GW238" s="28"/>
      <c r="GX238" s="56"/>
      <c r="GZ238" s="410"/>
      <c r="HC238" s="28"/>
      <c r="HD238" s="56"/>
      <c r="HF238" s="383"/>
      <c r="HI238" s="28"/>
      <c r="HJ238" s="56"/>
    </row>
    <row r="239" spans="1:218" ht="16.5" customHeight="1">
      <c r="A239" s="408" t="s">
        <v>4408</v>
      </c>
      <c r="D239" s="1">
        <f>'Punten per wedstrijd'!F229</f>
        <v>885.7</v>
      </c>
      <c r="E239" s="56">
        <v>3</v>
      </c>
      <c r="G239" s="409" t="s">
        <v>5</v>
      </c>
      <c r="H239" s="292" t="s">
        <v>4394</v>
      </c>
      <c r="J239" s="228"/>
      <c r="K239" s="56"/>
      <c r="L239" s="525">
        <f>$AF$473</f>
        <v>11</v>
      </c>
      <c r="M239" s="422">
        <f>$E$473</f>
        <v>1321.1999999999998</v>
      </c>
      <c r="O239" s="408" t="s">
        <v>4470</v>
      </c>
      <c r="S239" s="408" t="s">
        <v>1691</v>
      </c>
      <c r="W239" s="408" t="s">
        <v>4399</v>
      </c>
      <c r="AA239" s="408" t="s">
        <v>4407</v>
      </c>
      <c r="AE239" s="408" t="s">
        <v>4399</v>
      </c>
      <c r="AI239" s="408" t="s">
        <v>4407</v>
      </c>
      <c r="AM239" s="408" t="s">
        <v>1695</v>
      </c>
      <c r="AQ239" s="408" t="s">
        <v>1691</v>
      </c>
      <c r="AU239" s="408" t="s">
        <v>4399</v>
      </c>
      <c r="AY239" s="408" t="s">
        <v>3261</v>
      </c>
      <c r="BC239" s="408" t="s">
        <v>1695</v>
      </c>
      <c r="BG239" s="408" t="s">
        <v>3261</v>
      </c>
      <c r="BK239" s="408" t="s">
        <v>1690</v>
      </c>
      <c r="BO239" s="408" t="s">
        <v>4394</v>
      </c>
      <c r="BS239" s="408" t="s">
        <v>3241</v>
      </c>
      <c r="BW239" s="408" t="s">
        <v>4471</v>
      </c>
      <c r="BZ239" s="410"/>
      <c r="CA239" s="408" t="s">
        <v>4394</v>
      </c>
      <c r="CD239" s="1">
        <v>340.39999999999992</v>
      </c>
      <c r="CE239" s="56">
        <v>3</v>
      </c>
      <c r="CG239" s="408" t="s">
        <v>4407</v>
      </c>
      <c r="CJ239" s="1">
        <v>257.2</v>
      </c>
      <c r="CK239" s="56">
        <v>3</v>
      </c>
      <c r="CM239" s="408" t="s">
        <v>4469</v>
      </c>
      <c r="CP239" s="1">
        <v>138.30000000000001</v>
      </c>
      <c r="CQ239" s="56">
        <v>2</v>
      </c>
      <c r="CS239" s="408" t="s">
        <v>4470</v>
      </c>
      <c r="CV239" s="1">
        <v>16.5</v>
      </c>
      <c r="CW239" s="56">
        <v>3</v>
      </c>
      <c r="DB239" s="410"/>
      <c r="DE239" s="28"/>
      <c r="DF239" s="56"/>
      <c r="DH239" s="410"/>
      <c r="DK239" s="28"/>
      <c r="DL239" s="56"/>
      <c r="DN239" s="410"/>
      <c r="DQ239" s="28"/>
      <c r="DR239" s="56"/>
      <c r="DT239" s="410"/>
      <c r="DW239" s="28"/>
      <c r="DX239" s="56"/>
      <c r="DZ239" s="410"/>
      <c r="EC239" s="28"/>
      <c r="ED239" s="56"/>
      <c r="EF239" s="410"/>
      <c r="EI239" s="28"/>
      <c r="EJ239" s="56"/>
      <c r="EL239" s="410"/>
      <c r="EO239" s="28"/>
      <c r="EP239" s="56"/>
      <c r="ER239" s="410"/>
      <c r="EU239" s="28"/>
      <c r="EV239" s="56"/>
      <c r="EX239" s="410"/>
      <c r="FA239" s="28"/>
      <c r="FB239" s="56"/>
      <c r="FD239" s="410"/>
      <c r="FG239" s="28"/>
      <c r="FH239" s="56"/>
      <c r="FJ239" s="410"/>
      <c r="FM239" s="28"/>
      <c r="FN239" s="56"/>
      <c r="FP239" s="410"/>
      <c r="FS239" s="28"/>
      <c r="FT239" s="56"/>
      <c r="FV239" s="410"/>
      <c r="FY239" s="28"/>
      <c r="FZ239" s="56"/>
      <c r="GB239" s="410"/>
      <c r="GE239" s="28"/>
      <c r="GF239" s="56"/>
      <c r="GH239" s="410"/>
      <c r="GK239" s="28"/>
      <c r="GL239" s="56"/>
      <c r="GN239" s="410"/>
      <c r="GQ239" s="28"/>
      <c r="GR239" s="56"/>
      <c r="GT239" s="410"/>
      <c r="GW239" s="28"/>
      <c r="GX239" s="56"/>
      <c r="GZ239" s="410"/>
      <c r="HC239" s="28"/>
      <c r="HD239" s="56"/>
      <c r="HF239" s="383"/>
      <c r="HI239" s="28"/>
      <c r="HJ239" s="56"/>
    </row>
    <row r="240" spans="1:218" ht="16.5" customHeight="1">
      <c r="A240" s="408" t="s">
        <v>4407</v>
      </c>
      <c r="D240" s="1">
        <f>'Punten per wedstrijd'!F218</f>
        <v>634.20000000000005</v>
      </c>
      <c r="E240" s="56">
        <v>0</v>
      </c>
      <c r="G240" s="409" t="s">
        <v>7</v>
      </c>
      <c r="H240" s="292" t="s">
        <v>4442</v>
      </c>
      <c r="L240" s="525">
        <f>$AF$490</f>
        <v>11</v>
      </c>
      <c r="M240" s="422">
        <f>$E$490</f>
        <v>1256</v>
      </c>
      <c r="O240" s="408" t="s">
        <v>4400</v>
      </c>
      <c r="S240" s="408" t="s">
        <v>4400</v>
      </c>
      <c r="W240" s="408" t="s">
        <v>1691</v>
      </c>
      <c r="AA240" s="408" t="s">
        <v>4471</v>
      </c>
      <c r="AE240" s="408" t="s">
        <v>4469</v>
      </c>
      <c r="AI240" s="408" t="s">
        <v>4394</v>
      </c>
      <c r="AM240" s="408" t="s">
        <v>4408</v>
      </c>
      <c r="AQ240" s="408" t="s">
        <v>4473</v>
      </c>
      <c r="AU240" s="408" t="s">
        <v>3237</v>
      </c>
      <c r="AY240" s="408" t="s">
        <v>1695</v>
      </c>
      <c r="BC240" s="408" t="s">
        <v>4472</v>
      </c>
      <c r="BG240" s="408" t="s">
        <v>4473</v>
      </c>
      <c r="BK240" s="408" t="s">
        <v>4428</v>
      </c>
      <c r="BO240" s="408" t="s">
        <v>1690</v>
      </c>
      <c r="BS240" s="408" t="s">
        <v>4470</v>
      </c>
      <c r="BW240" s="408" t="s">
        <v>4470</v>
      </c>
      <c r="BZ240" s="410"/>
      <c r="CA240" s="408" t="s">
        <v>4399</v>
      </c>
      <c r="CD240" s="1">
        <v>170.3</v>
      </c>
      <c r="CE240" s="56">
        <v>0</v>
      </c>
      <c r="CG240" s="408" t="s">
        <v>4472</v>
      </c>
      <c r="CJ240" s="1">
        <v>12.100000000000001</v>
      </c>
      <c r="CK240" s="56">
        <v>0</v>
      </c>
      <c r="CM240" s="408" t="s">
        <v>4471</v>
      </c>
      <c r="CP240" s="1">
        <v>122.19999999999999</v>
      </c>
      <c r="CQ240" s="56">
        <v>1</v>
      </c>
      <c r="CS240" s="408" t="s">
        <v>1690</v>
      </c>
      <c r="CV240" s="1">
        <v>0</v>
      </c>
      <c r="CW240" s="56">
        <v>0</v>
      </c>
      <c r="DB240" s="410"/>
      <c r="DE240" s="28"/>
      <c r="DF240" s="56"/>
      <c r="DH240" s="410"/>
      <c r="DK240" s="28"/>
      <c r="DL240" s="56"/>
      <c r="DN240" s="410"/>
      <c r="DQ240" s="28"/>
      <c r="DR240" s="56"/>
      <c r="DT240" s="410"/>
      <c r="DW240" s="28"/>
      <c r="DX240" s="56"/>
      <c r="DZ240" s="410"/>
      <c r="EC240" s="28"/>
      <c r="ED240" s="56"/>
      <c r="EF240" s="410"/>
      <c r="EI240" s="28"/>
      <c r="EJ240" s="56"/>
      <c r="EL240" s="410"/>
      <c r="EO240" s="28"/>
      <c r="EP240" s="56"/>
      <c r="ER240" s="410"/>
      <c r="EU240" s="28"/>
      <c r="EV240" s="56"/>
      <c r="EX240" s="410"/>
      <c r="FA240" s="28"/>
      <c r="FB240" s="56"/>
      <c r="FD240" s="410"/>
      <c r="FG240" s="28"/>
      <c r="FH240" s="56"/>
      <c r="FJ240" s="410"/>
      <c r="FM240" s="28"/>
      <c r="FN240" s="56"/>
      <c r="FP240" s="410"/>
      <c r="FS240" s="28"/>
      <c r="FT240" s="56"/>
      <c r="FV240" s="410"/>
      <c r="FY240" s="28"/>
      <c r="FZ240" s="56"/>
      <c r="GB240" s="410"/>
      <c r="GE240" s="28"/>
      <c r="GF240" s="56"/>
      <c r="GH240" s="410"/>
      <c r="GK240" s="28"/>
      <c r="GL240" s="56"/>
      <c r="GN240" s="410"/>
      <c r="GQ240" s="28"/>
      <c r="GR240" s="56"/>
      <c r="GT240" s="410"/>
      <c r="GW240" s="28"/>
      <c r="GX240" s="56"/>
      <c r="GZ240" s="410"/>
      <c r="HC240" s="28"/>
      <c r="HD240" s="56"/>
      <c r="HF240" s="383"/>
      <c r="HI240" s="28"/>
      <c r="HJ240" s="56"/>
    </row>
    <row r="241" spans="1:218" ht="16.5" customHeight="1">
      <c r="A241" s="408"/>
      <c r="D241" s="1"/>
      <c r="E241" s="56"/>
      <c r="G241" s="409" t="s">
        <v>8</v>
      </c>
      <c r="H241" s="548" t="s">
        <v>3237</v>
      </c>
      <c r="I241" s="549"/>
      <c r="J241" s="569"/>
      <c r="K241" s="570"/>
      <c r="L241" s="550">
        <f>$AF$471</f>
        <v>10</v>
      </c>
      <c r="M241" s="551">
        <f>$E$471</f>
        <v>928.9</v>
      </c>
      <c r="O241" s="408"/>
      <c r="S241" s="408"/>
      <c r="W241" s="408"/>
      <c r="AA241" s="408"/>
      <c r="AE241" s="408"/>
      <c r="AI241" s="408"/>
      <c r="AM241" s="408"/>
      <c r="AQ241" s="408"/>
      <c r="AU241" s="408"/>
      <c r="AY241" s="408"/>
      <c r="BC241" s="408"/>
      <c r="BG241" s="408"/>
      <c r="BK241" s="408"/>
      <c r="BO241" s="408"/>
      <c r="BS241" s="408"/>
      <c r="BW241" s="408"/>
      <c r="BZ241" s="410"/>
      <c r="CA241" s="408"/>
      <c r="CD241" s="1"/>
      <c r="CE241" s="56"/>
      <c r="CG241" s="408"/>
      <c r="CJ241" s="1"/>
      <c r="CK241" s="56"/>
      <c r="CM241" s="408"/>
      <c r="CP241" s="1"/>
      <c r="CQ241" s="56"/>
      <c r="CS241" s="408"/>
      <c r="CV241" s="1"/>
      <c r="CW241" s="56"/>
      <c r="DB241" s="410"/>
      <c r="DE241" s="28"/>
      <c r="DF241" s="56"/>
      <c r="DH241" s="410"/>
      <c r="DK241" s="28"/>
      <c r="DL241" s="56"/>
      <c r="DN241" s="410"/>
      <c r="DQ241" s="28"/>
      <c r="DR241" s="56"/>
      <c r="DT241" s="410"/>
      <c r="DW241" s="28"/>
      <c r="DX241" s="56"/>
      <c r="DZ241" s="410"/>
      <c r="EC241" s="28"/>
      <c r="ED241" s="56"/>
      <c r="EF241" s="410"/>
      <c r="EI241" s="28"/>
      <c r="EJ241" s="56"/>
      <c r="EL241" s="410"/>
      <c r="EO241" s="28"/>
      <c r="EP241" s="56"/>
      <c r="ER241" s="410"/>
      <c r="EU241" s="28"/>
      <c r="EV241" s="56"/>
      <c r="EX241" s="410"/>
      <c r="FA241" s="28"/>
      <c r="FB241" s="56"/>
      <c r="FD241" s="410"/>
      <c r="FG241" s="28"/>
      <c r="FH241" s="56"/>
      <c r="FJ241" s="410"/>
      <c r="FM241" s="28"/>
      <c r="FN241" s="56"/>
      <c r="FP241" s="410"/>
      <c r="FS241" s="28"/>
      <c r="FT241" s="56"/>
      <c r="FV241" s="410"/>
      <c r="FY241" s="28"/>
      <c r="FZ241" s="56"/>
      <c r="GB241" s="410"/>
      <c r="GE241" s="28"/>
      <c r="GF241" s="56"/>
      <c r="GH241" s="410"/>
      <c r="GK241" s="28"/>
      <c r="GL241" s="56"/>
      <c r="GN241" s="410"/>
      <c r="GQ241" s="28"/>
      <c r="GR241" s="56"/>
      <c r="GT241" s="410"/>
      <c r="GW241" s="28"/>
      <c r="GX241" s="56"/>
      <c r="GZ241" s="410"/>
      <c r="HC241" s="28"/>
      <c r="HD241" s="56"/>
      <c r="HF241" s="383"/>
      <c r="HI241" s="28"/>
      <c r="HJ241" s="56"/>
    </row>
    <row r="242" spans="1:218" ht="16.5" customHeight="1">
      <c r="A242" s="408" t="s">
        <v>4473</v>
      </c>
      <c r="D242" s="1">
        <f>'Punten per wedstrijd'!F278</f>
        <v>226.90000000000003</v>
      </c>
      <c r="E242" s="56">
        <v>0</v>
      </c>
      <c r="G242" s="409" t="s">
        <v>10</v>
      </c>
      <c r="H242" s="292" t="s">
        <v>1695</v>
      </c>
      <c r="L242" s="525">
        <f>$AF$486</f>
        <v>9</v>
      </c>
      <c r="M242" s="422">
        <f>$E$486</f>
        <v>1724.5</v>
      </c>
      <c r="O242" s="408" t="s">
        <v>2760</v>
      </c>
      <c r="S242" s="408" t="s">
        <v>4472</v>
      </c>
      <c r="W242" s="408" t="s">
        <v>4473</v>
      </c>
      <c r="AA242" s="408" t="s">
        <v>2760</v>
      </c>
      <c r="AE242" s="408" t="s">
        <v>4428</v>
      </c>
      <c r="AI242" s="408" t="s">
        <v>4472</v>
      </c>
      <c r="AM242" s="408" t="s">
        <v>4428</v>
      </c>
      <c r="AQ242" s="408" t="s">
        <v>4427</v>
      </c>
      <c r="AU242" s="408" t="s">
        <v>4469</v>
      </c>
      <c r="AY242" s="408" t="s">
        <v>4427</v>
      </c>
      <c r="BC242" s="408" t="s">
        <v>4473</v>
      </c>
      <c r="BG242" s="408" t="s">
        <v>4472</v>
      </c>
      <c r="BK242" s="408" t="s">
        <v>3261</v>
      </c>
      <c r="BO242" s="408" t="s">
        <v>3241</v>
      </c>
      <c r="BS242" s="408" t="s">
        <v>3261</v>
      </c>
      <c r="BW242" s="408" t="s">
        <v>1690</v>
      </c>
      <c r="CA242" s="408" t="s">
        <v>4469</v>
      </c>
      <c r="CD242" s="1">
        <v>176.59999999999997</v>
      </c>
      <c r="CE242" s="56">
        <v>0</v>
      </c>
      <c r="CG242" s="408" t="s">
        <v>1695</v>
      </c>
      <c r="CJ242" s="1">
        <v>316.5</v>
      </c>
      <c r="CK242" s="56">
        <v>3</v>
      </c>
      <c r="CM242" s="408" t="s">
        <v>1695</v>
      </c>
      <c r="CP242" s="1">
        <v>224.29999999999998</v>
      </c>
      <c r="CQ242" s="56">
        <v>3</v>
      </c>
      <c r="CS242" s="408" t="s">
        <v>4427</v>
      </c>
      <c r="CV242" s="1">
        <v>58.5</v>
      </c>
      <c r="CW242" s="56">
        <v>3</v>
      </c>
      <c r="DE242" s="28"/>
      <c r="DF242" s="56"/>
      <c r="DK242" s="28"/>
      <c r="DL242" s="56"/>
      <c r="DQ242" s="28"/>
      <c r="DR242" s="56"/>
      <c r="DW242" s="28"/>
      <c r="DX242" s="56"/>
      <c r="EC242" s="28"/>
      <c r="ED242" s="56"/>
      <c r="EI242" s="28"/>
      <c r="EJ242" s="56"/>
      <c r="EO242" s="28"/>
      <c r="EP242" s="56"/>
      <c r="EU242" s="28"/>
      <c r="EV242" s="56"/>
      <c r="FA242" s="28"/>
      <c r="FB242" s="56"/>
      <c r="FG242" s="28"/>
      <c r="FH242" s="56"/>
      <c r="FM242" s="28"/>
      <c r="FN242" s="56"/>
      <c r="FS242" s="28"/>
      <c r="FT242" s="56"/>
      <c r="FY242" s="28"/>
      <c r="FZ242" s="56"/>
      <c r="GE242" s="28"/>
      <c r="GF242" s="56"/>
      <c r="GK242" s="28"/>
      <c r="GL242" s="56"/>
      <c r="GQ242" s="28"/>
      <c r="GR242" s="56"/>
      <c r="GW242" s="28"/>
      <c r="GX242" s="56"/>
      <c r="HC242" s="28"/>
      <c r="HD242" s="56"/>
      <c r="HI242" s="28"/>
      <c r="HJ242" s="56"/>
    </row>
    <row r="243" spans="1:218" ht="16.5" customHeight="1">
      <c r="A243" s="408" t="s">
        <v>4428</v>
      </c>
      <c r="D243" s="1">
        <f>'Punten per wedstrijd'!F295</f>
        <v>608.70000000000005</v>
      </c>
      <c r="E243" s="56">
        <v>3</v>
      </c>
      <c r="G243" s="411" t="s">
        <v>12</v>
      </c>
      <c r="H243" s="514" t="s">
        <v>1691</v>
      </c>
      <c r="I243" s="241"/>
      <c r="J243" s="241"/>
      <c r="K243" s="241"/>
      <c r="L243" s="526">
        <f>$AF$488</f>
        <v>8</v>
      </c>
      <c r="M243" s="423">
        <f>$E$488</f>
        <v>1743.1</v>
      </c>
      <c r="O243" s="408" t="s">
        <v>4407</v>
      </c>
      <c r="S243" s="408" t="s">
        <v>4428</v>
      </c>
      <c r="W243" s="408" t="s">
        <v>1690</v>
      </c>
      <c r="AA243" s="408" t="s">
        <v>3241</v>
      </c>
      <c r="AE243" s="408" t="s">
        <v>4407</v>
      </c>
      <c r="AI243" s="408" t="s">
        <v>4442</v>
      </c>
      <c r="AM243" s="408" t="s">
        <v>4427</v>
      </c>
      <c r="AQ243" s="408" t="s">
        <v>4394</v>
      </c>
      <c r="AU243" s="408" t="s">
        <v>4408</v>
      </c>
      <c r="AY243" s="408" t="s">
        <v>1690</v>
      </c>
      <c r="BC243" s="408" t="s">
        <v>4408</v>
      </c>
      <c r="BG243" s="408" t="s">
        <v>4469</v>
      </c>
      <c r="BK243" s="408" t="s">
        <v>4408</v>
      </c>
      <c r="BO243" s="408" t="s">
        <v>4399</v>
      </c>
      <c r="BS243" s="408" t="s">
        <v>3237</v>
      </c>
      <c r="BW243" s="408" t="s">
        <v>4408</v>
      </c>
      <c r="BZ243" s="410"/>
      <c r="CA243" s="408" t="s">
        <v>4427</v>
      </c>
      <c r="CD243" s="1">
        <v>427.1</v>
      </c>
      <c r="CE243" s="56">
        <v>3</v>
      </c>
      <c r="CG243" s="408" t="s">
        <v>4471</v>
      </c>
      <c r="CJ243" s="1">
        <v>0</v>
      </c>
      <c r="CK243" s="56">
        <v>0</v>
      </c>
      <c r="CM243" s="408" t="s">
        <v>4428</v>
      </c>
      <c r="CP243" s="1">
        <v>70.5</v>
      </c>
      <c r="CQ243" s="56">
        <v>0</v>
      </c>
      <c r="CS243" s="408" t="s">
        <v>4472</v>
      </c>
      <c r="CV243" s="1">
        <v>0</v>
      </c>
      <c r="CW243" s="56">
        <v>0</v>
      </c>
      <c r="DB243" s="410"/>
      <c r="DE243" s="28"/>
      <c r="DF243" s="56"/>
      <c r="DH243" s="410"/>
      <c r="DK243" s="28"/>
      <c r="DL243" s="56"/>
      <c r="DN243" s="410"/>
      <c r="DQ243" s="28"/>
      <c r="DR243" s="56"/>
      <c r="DT243" s="410"/>
      <c r="DW243" s="28"/>
      <c r="DX243" s="56"/>
      <c r="DZ243" s="410"/>
      <c r="EC243" s="28"/>
      <c r="ED243" s="56"/>
      <c r="EF243" s="410"/>
      <c r="EI243" s="28"/>
      <c r="EJ243" s="56"/>
      <c r="EL243" s="410"/>
      <c r="EO243" s="28"/>
      <c r="EP243" s="56"/>
      <c r="ER243" s="410"/>
      <c r="EU243" s="28"/>
      <c r="EV243" s="56"/>
      <c r="EX243" s="410"/>
      <c r="FA243" s="28"/>
      <c r="FB243" s="56"/>
      <c r="FD243" s="410"/>
      <c r="FG243" s="28"/>
      <c r="FH243" s="56"/>
      <c r="FJ243" s="410"/>
      <c r="FM243" s="28"/>
      <c r="FN243" s="56"/>
      <c r="FP243" s="410"/>
      <c r="FS243" s="28"/>
      <c r="FT243" s="56"/>
      <c r="FV243" s="410"/>
      <c r="FY243" s="28"/>
      <c r="FZ243" s="56"/>
      <c r="GB243" s="410"/>
      <c r="GE243" s="28"/>
      <c r="GF243" s="56"/>
      <c r="GH243" s="410"/>
      <c r="GK243" s="28"/>
      <c r="GL243" s="56"/>
      <c r="GN243" s="410"/>
      <c r="GQ243" s="28"/>
      <c r="GR243" s="56"/>
      <c r="GT243" s="410"/>
      <c r="GW243" s="28"/>
      <c r="GX243" s="56"/>
      <c r="GZ243" s="410"/>
      <c r="HC243" s="28"/>
      <c r="HD243" s="56"/>
      <c r="HF243" s="383"/>
      <c r="HI243" s="28"/>
      <c r="HJ243" s="56"/>
    </row>
    <row r="244" spans="1:218" ht="16.5" customHeight="1">
      <c r="A244" s="408"/>
      <c r="D244" s="1"/>
      <c r="E244" s="56"/>
      <c r="G244" s="409" t="s">
        <v>14</v>
      </c>
      <c r="H244" s="548" t="s">
        <v>1690</v>
      </c>
      <c r="I244" s="549"/>
      <c r="J244" s="549"/>
      <c r="K244" s="549"/>
      <c r="L244" s="550">
        <f>$AF$479</f>
        <v>7</v>
      </c>
      <c r="M244" s="551">
        <f>$E$479</f>
        <v>1477.6999999999998</v>
      </c>
      <c r="O244" s="408"/>
      <c r="S244" s="408"/>
      <c r="W244" s="408"/>
      <c r="AA244" s="408"/>
      <c r="AE244" s="408"/>
      <c r="AI244" s="408"/>
      <c r="AM244" s="408"/>
      <c r="AQ244" s="408"/>
      <c r="AU244" s="408"/>
      <c r="AY244" s="408"/>
      <c r="BC244" s="408"/>
      <c r="BG244" s="408"/>
      <c r="BK244" s="408"/>
      <c r="BO244" s="408"/>
      <c r="BS244" s="408"/>
      <c r="BW244" s="408"/>
      <c r="BZ244" s="410"/>
      <c r="CA244" s="408"/>
      <c r="CD244" s="1"/>
      <c r="CE244" s="56"/>
      <c r="CG244" s="408"/>
      <c r="CJ244" s="1"/>
      <c r="CK244" s="56"/>
      <c r="CM244" s="408"/>
      <c r="CP244" s="1"/>
      <c r="CQ244" s="56"/>
      <c r="CS244" s="408"/>
      <c r="CV244" s="1"/>
      <c r="CW244" s="56"/>
      <c r="DB244" s="410"/>
      <c r="DE244" s="28"/>
      <c r="DF244" s="56"/>
      <c r="DH244" s="410"/>
      <c r="DK244" s="28"/>
      <c r="DL244" s="56"/>
      <c r="DN244" s="410"/>
      <c r="DQ244" s="28"/>
      <c r="DR244" s="56"/>
      <c r="DT244" s="410"/>
      <c r="DW244" s="28"/>
      <c r="DX244" s="56"/>
      <c r="DZ244" s="410"/>
      <c r="EC244" s="28"/>
      <c r="ED244" s="56"/>
      <c r="EF244" s="410"/>
      <c r="EI244" s="28"/>
      <c r="EJ244" s="56"/>
      <c r="EL244" s="410"/>
      <c r="EO244" s="28"/>
      <c r="EP244" s="56"/>
      <c r="ER244" s="410"/>
      <c r="EU244" s="28"/>
      <c r="EV244" s="56"/>
      <c r="EX244" s="410"/>
      <c r="FA244" s="28"/>
      <c r="FB244" s="56"/>
      <c r="FD244" s="410"/>
      <c r="FG244" s="28"/>
      <c r="FH244" s="56"/>
      <c r="FJ244" s="410"/>
      <c r="FM244" s="28"/>
      <c r="FN244" s="56"/>
      <c r="FP244" s="410"/>
      <c r="FS244" s="28"/>
      <c r="FT244" s="56"/>
      <c r="FV244" s="410"/>
      <c r="FY244" s="28"/>
      <c r="FZ244" s="56"/>
      <c r="GB244" s="410"/>
      <c r="GE244" s="28"/>
      <c r="GF244" s="56"/>
      <c r="GH244" s="410"/>
      <c r="GK244" s="28"/>
      <c r="GL244" s="56"/>
      <c r="GN244" s="410"/>
      <c r="GQ244" s="28"/>
      <c r="GR244" s="56"/>
      <c r="GT244" s="410"/>
      <c r="GW244" s="28"/>
      <c r="GX244" s="56"/>
      <c r="GZ244" s="410"/>
      <c r="HC244" s="28"/>
      <c r="HD244" s="56"/>
      <c r="HF244" s="383"/>
      <c r="HI244" s="28"/>
      <c r="HJ244" s="56"/>
    </row>
    <row r="245" spans="1:218" ht="16.5" customHeight="1">
      <c r="A245" s="408" t="s">
        <v>1690</v>
      </c>
      <c r="D245" s="1">
        <f>'Punten per wedstrijd'!F249</f>
        <v>777.99999999999989</v>
      </c>
      <c r="E245" s="56">
        <v>0</v>
      </c>
      <c r="G245" s="409" t="s">
        <v>16</v>
      </c>
      <c r="H245" s="292" t="s">
        <v>4472</v>
      </c>
      <c r="L245" s="525">
        <f>$AF$484</f>
        <v>7</v>
      </c>
      <c r="M245" s="422">
        <f>$E$484</f>
        <v>940.90000000000009</v>
      </c>
      <c r="O245" s="408" t="s">
        <v>1695</v>
      </c>
      <c r="S245" s="408" t="s">
        <v>4388</v>
      </c>
      <c r="W245" s="408" t="s">
        <v>4471</v>
      </c>
      <c r="AA245" s="408" t="s">
        <v>4400</v>
      </c>
      <c r="AE245" s="408" t="s">
        <v>1690</v>
      </c>
      <c r="AI245" s="408" t="s">
        <v>2760</v>
      </c>
      <c r="AM245" s="408" t="s">
        <v>1691</v>
      </c>
      <c r="AQ245" s="408" t="s">
        <v>4469</v>
      </c>
      <c r="AU245" s="408" t="s">
        <v>1690</v>
      </c>
      <c r="AY245" s="408" t="s">
        <v>3237</v>
      </c>
      <c r="BC245" s="408" t="s">
        <v>1691</v>
      </c>
      <c r="BG245" s="408" t="s">
        <v>3241</v>
      </c>
      <c r="BK245" s="408" t="s">
        <v>4400</v>
      </c>
      <c r="BO245" s="408" t="s">
        <v>4472</v>
      </c>
      <c r="BS245" s="408" t="s">
        <v>1695</v>
      </c>
      <c r="BW245" s="408" t="s">
        <v>4427</v>
      </c>
      <c r="BZ245" s="410"/>
      <c r="CA245" s="408" t="s">
        <v>4473</v>
      </c>
      <c r="CD245" s="1">
        <v>159.19999999999999</v>
      </c>
      <c r="CE245" s="56">
        <v>1</v>
      </c>
      <c r="CG245" s="408" t="s">
        <v>4428</v>
      </c>
      <c r="CJ245" s="1">
        <v>247.4</v>
      </c>
      <c r="CK245" s="56">
        <v>3</v>
      </c>
      <c r="CM245" s="408" t="s">
        <v>4408</v>
      </c>
      <c r="CP245" s="1">
        <v>165.20000000000002</v>
      </c>
      <c r="CQ245" s="56">
        <v>2</v>
      </c>
      <c r="CS245" s="408" t="s">
        <v>3241</v>
      </c>
      <c r="CV245" s="1">
        <v>48</v>
      </c>
      <c r="CW245" s="56">
        <v>0</v>
      </c>
      <c r="DB245" s="410"/>
      <c r="DE245" s="28"/>
      <c r="DF245" s="56"/>
      <c r="DH245" s="410"/>
      <c r="DK245" s="28"/>
      <c r="DL245" s="56"/>
      <c r="DN245" s="410"/>
      <c r="DQ245" s="28"/>
      <c r="DR245" s="56"/>
      <c r="DT245" s="410"/>
      <c r="DW245" s="28"/>
      <c r="DX245" s="56"/>
      <c r="DZ245" s="410"/>
      <c r="EC245" s="28"/>
      <c r="ED245" s="56"/>
      <c r="EF245" s="410"/>
      <c r="EI245" s="28"/>
      <c r="EJ245" s="56"/>
      <c r="EL245" s="410"/>
      <c r="EO245" s="28"/>
      <c r="EP245" s="56"/>
      <c r="ER245" s="410"/>
      <c r="EU245" s="28"/>
      <c r="EV245" s="56"/>
      <c r="EX245" s="410"/>
      <c r="FA245" s="28"/>
      <c r="FB245" s="56"/>
      <c r="FD245" s="410"/>
      <c r="FG245" s="28"/>
      <c r="FH245" s="56"/>
      <c r="FJ245" s="410"/>
      <c r="FM245" s="28"/>
      <c r="FN245" s="56"/>
      <c r="FP245" s="410"/>
      <c r="FS245" s="28"/>
      <c r="FT245" s="56"/>
      <c r="FV245" s="410"/>
      <c r="FY245" s="28"/>
      <c r="FZ245" s="56"/>
      <c r="GB245" s="410"/>
      <c r="GE245" s="28"/>
      <c r="GF245" s="56"/>
      <c r="GH245" s="410"/>
      <c r="GK245" s="28"/>
      <c r="GL245" s="56"/>
      <c r="GN245" s="410"/>
      <c r="GQ245" s="28"/>
      <c r="GR245" s="56"/>
      <c r="GT245" s="410"/>
      <c r="GW245" s="28"/>
      <c r="GX245" s="56"/>
      <c r="GZ245" s="410"/>
      <c r="HC245" s="28"/>
      <c r="HD245" s="56"/>
      <c r="HF245" s="383"/>
      <c r="HI245" s="28"/>
      <c r="HJ245" s="56"/>
    </row>
    <row r="246" spans="1:218" ht="16.5" customHeight="1">
      <c r="A246" s="408" t="s">
        <v>1691</v>
      </c>
      <c r="D246" s="1">
        <f>'Punten per wedstrijd'!F310</f>
        <v>1022.5</v>
      </c>
      <c r="E246" s="56">
        <v>3</v>
      </c>
      <c r="G246" s="409" t="s">
        <v>18</v>
      </c>
      <c r="H246" s="292" t="s">
        <v>4469</v>
      </c>
      <c r="J246" s="228"/>
      <c r="K246" s="56"/>
      <c r="L246" s="525">
        <f>$AF$475</f>
        <v>7</v>
      </c>
      <c r="M246" s="422">
        <f>$E$475</f>
        <v>753.9</v>
      </c>
      <c r="O246" s="408" t="s">
        <v>1690</v>
      </c>
      <c r="S246" s="408" t="s">
        <v>3241</v>
      </c>
      <c r="W246" s="408" t="s">
        <v>4388</v>
      </c>
      <c r="AA246" s="408" t="s">
        <v>4469</v>
      </c>
      <c r="AE246" s="408" t="s">
        <v>4472</v>
      </c>
      <c r="AI246" s="408" t="s">
        <v>4428</v>
      </c>
      <c r="AM246" s="408" t="s">
        <v>4469</v>
      </c>
      <c r="AQ246" s="408" t="s">
        <v>1695</v>
      </c>
      <c r="AU246" s="408" t="s">
        <v>2760</v>
      </c>
      <c r="AY246" s="408" t="s">
        <v>4470</v>
      </c>
      <c r="BC246" s="408" t="s">
        <v>3237</v>
      </c>
      <c r="BG246" s="408" t="s">
        <v>4442</v>
      </c>
      <c r="BK246" s="408" t="s">
        <v>3241</v>
      </c>
      <c r="BO246" s="408" t="s">
        <v>3261</v>
      </c>
      <c r="BS246" s="408" t="s">
        <v>2760</v>
      </c>
      <c r="BW246" s="408" t="s">
        <v>1695</v>
      </c>
      <c r="BZ246" s="410"/>
      <c r="CA246" s="408" t="s">
        <v>2760</v>
      </c>
      <c r="CD246" s="1">
        <v>196.5</v>
      </c>
      <c r="CE246" s="56">
        <v>2</v>
      </c>
      <c r="CG246" s="408" t="s">
        <v>1691</v>
      </c>
      <c r="CJ246" s="1">
        <v>185.9</v>
      </c>
      <c r="CK246" s="56">
        <v>0</v>
      </c>
      <c r="CM246" s="408" t="s">
        <v>4388</v>
      </c>
      <c r="CP246" s="1">
        <v>142.19999999999999</v>
      </c>
      <c r="CQ246" s="56">
        <v>1</v>
      </c>
      <c r="CS246" s="408" t="s">
        <v>3261</v>
      </c>
      <c r="CV246" s="1">
        <v>130.5</v>
      </c>
      <c r="CW246" s="56">
        <v>3</v>
      </c>
      <c r="DB246" s="410"/>
      <c r="DE246" s="28"/>
      <c r="DF246" s="56"/>
      <c r="DH246" s="410"/>
      <c r="DK246" s="28"/>
      <c r="DL246" s="56"/>
      <c r="DN246" s="410"/>
      <c r="DQ246" s="28"/>
      <c r="DR246" s="56"/>
      <c r="DT246" s="410"/>
      <c r="DW246" s="28"/>
      <c r="DX246" s="56"/>
      <c r="DZ246" s="410"/>
      <c r="EC246" s="28"/>
      <c r="ED246" s="56"/>
      <c r="EF246" s="410"/>
      <c r="EI246" s="28"/>
      <c r="EJ246" s="56"/>
      <c r="EL246" s="410"/>
      <c r="EO246" s="28"/>
      <c r="EP246" s="56"/>
      <c r="ER246" s="410"/>
      <c r="EU246" s="28"/>
      <c r="EV246" s="56"/>
      <c r="EX246" s="410"/>
      <c r="FA246" s="28"/>
      <c r="FB246" s="56"/>
      <c r="FD246" s="410"/>
      <c r="FG246" s="28"/>
      <c r="FH246" s="56"/>
      <c r="FJ246" s="410"/>
      <c r="FM246" s="28"/>
      <c r="FN246" s="56"/>
      <c r="FP246" s="410"/>
      <c r="FS246" s="28"/>
      <c r="FT246" s="56"/>
      <c r="FV246" s="410"/>
      <c r="FY246" s="28"/>
      <c r="FZ246" s="56"/>
      <c r="GB246" s="410"/>
      <c r="GE246" s="28"/>
      <c r="GF246" s="56"/>
      <c r="GH246" s="410"/>
      <c r="GK246" s="28"/>
      <c r="GL246" s="56"/>
      <c r="GN246" s="410"/>
      <c r="GQ246" s="28"/>
      <c r="GR246" s="56"/>
      <c r="GT246" s="410"/>
      <c r="GW246" s="28"/>
      <c r="GX246" s="56"/>
      <c r="GZ246" s="410"/>
      <c r="HC246" s="28"/>
      <c r="HD246" s="56"/>
      <c r="HF246" s="383"/>
      <c r="HI246" s="28"/>
      <c r="HJ246" s="56"/>
    </row>
    <row r="247" spans="1:218" ht="16.5" customHeight="1">
      <c r="A247" s="408"/>
      <c r="D247" s="1"/>
      <c r="E247" s="56"/>
      <c r="G247" s="409" t="s">
        <v>20</v>
      </c>
      <c r="H247" s="292" t="s">
        <v>4470</v>
      </c>
      <c r="L247" s="525">
        <f>$AF$478</f>
        <v>6</v>
      </c>
      <c r="M247" s="422">
        <f>$E$478</f>
        <v>1431.1999999999998</v>
      </c>
      <c r="O247" s="408"/>
      <c r="S247" s="408"/>
      <c r="W247" s="408"/>
      <c r="AA247" s="408"/>
      <c r="AE247" s="408"/>
      <c r="AI247" s="408"/>
      <c r="AM247" s="408"/>
      <c r="AQ247" s="408"/>
      <c r="AU247" s="408"/>
      <c r="AY247" s="408"/>
      <c r="BC247" s="408"/>
      <c r="BG247" s="408"/>
      <c r="BK247" s="408"/>
      <c r="BO247" s="408"/>
      <c r="BS247" s="408"/>
      <c r="BW247" s="408"/>
      <c r="BZ247" s="410"/>
      <c r="CA247" s="408"/>
      <c r="CD247" s="1"/>
      <c r="CE247" s="56"/>
      <c r="CG247" s="408"/>
      <c r="CJ247" s="1"/>
      <c r="CK247" s="56"/>
      <c r="CM247" s="408"/>
      <c r="CP247" s="1"/>
      <c r="CQ247" s="56"/>
      <c r="CS247" s="408"/>
      <c r="CV247" s="1"/>
      <c r="CW247" s="56"/>
      <c r="DB247" s="410"/>
      <c r="DE247" s="28"/>
      <c r="DF247" s="56"/>
      <c r="DH247" s="410"/>
      <c r="DK247" s="28"/>
      <c r="DL247" s="56"/>
      <c r="DN247" s="410"/>
      <c r="DQ247" s="28"/>
      <c r="DR247" s="56"/>
      <c r="DT247" s="410"/>
      <c r="DW247" s="28"/>
      <c r="DX247" s="56"/>
      <c r="DZ247" s="410"/>
      <c r="EC247" s="28"/>
      <c r="ED247" s="56"/>
      <c r="EF247" s="410"/>
      <c r="EI247" s="28"/>
      <c r="EJ247" s="56"/>
      <c r="EL247" s="410"/>
      <c r="EO247" s="28"/>
      <c r="EP247" s="56"/>
      <c r="ER247" s="410"/>
      <c r="EU247" s="28"/>
      <c r="EV247" s="56"/>
      <c r="EX247" s="410"/>
      <c r="FA247" s="28"/>
      <c r="FB247" s="56"/>
      <c r="FD247" s="410"/>
      <c r="FG247" s="28"/>
      <c r="FH247" s="56"/>
      <c r="FJ247" s="410"/>
      <c r="FM247" s="28"/>
      <c r="FN247" s="56"/>
      <c r="FP247" s="410"/>
      <c r="FS247" s="28"/>
      <c r="FT247" s="56"/>
      <c r="FV247" s="410"/>
      <c r="FY247" s="28"/>
      <c r="FZ247" s="56"/>
      <c r="GB247" s="410"/>
      <c r="GE247" s="28"/>
      <c r="GF247" s="56"/>
      <c r="GH247" s="410"/>
      <c r="GK247" s="28"/>
      <c r="GL247" s="56"/>
      <c r="GN247" s="410"/>
      <c r="GQ247" s="28"/>
      <c r="GR247" s="56"/>
      <c r="GT247" s="410"/>
      <c r="GW247" s="28"/>
      <c r="GX247" s="56"/>
      <c r="GZ247" s="410"/>
      <c r="HC247" s="28"/>
      <c r="HD247" s="56"/>
      <c r="HF247" s="383"/>
      <c r="HI247" s="28"/>
      <c r="HJ247" s="56"/>
    </row>
    <row r="248" spans="1:218" ht="16.5" customHeight="1">
      <c r="A248" s="408" t="s">
        <v>4469</v>
      </c>
      <c r="D248" s="1">
        <f>'Punten per wedstrijd'!F213</f>
        <v>244</v>
      </c>
      <c r="E248" s="56">
        <v>2</v>
      </c>
      <c r="G248" s="409" t="s">
        <v>22</v>
      </c>
      <c r="H248" s="292" t="s">
        <v>4407</v>
      </c>
      <c r="L248" s="525">
        <f>$AF$476</f>
        <v>6</v>
      </c>
      <c r="M248" s="422">
        <f>$E$476</f>
        <v>1276.7000000000003</v>
      </c>
      <c r="O248" s="408" t="s">
        <v>4394</v>
      </c>
      <c r="S248" s="408" t="s">
        <v>4469</v>
      </c>
      <c r="W248" s="408" t="s">
        <v>4442</v>
      </c>
      <c r="AA248" s="408" t="s">
        <v>4408</v>
      </c>
      <c r="AE248" s="408" t="s">
        <v>4388</v>
      </c>
      <c r="AI248" s="408" t="s">
        <v>1691</v>
      </c>
      <c r="AM248" s="408" t="s">
        <v>4394</v>
      </c>
      <c r="AQ248" s="408" t="s">
        <v>4388</v>
      </c>
      <c r="AU248" s="408" t="s">
        <v>4394</v>
      </c>
      <c r="AY248" s="408" t="s">
        <v>4407</v>
      </c>
      <c r="BC248" s="408" t="s">
        <v>4394</v>
      </c>
      <c r="BG248" s="408" t="s">
        <v>4407</v>
      </c>
      <c r="BK248" s="408" t="s">
        <v>4442</v>
      </c>
      <c r="BO248" s="408" t="s">
        <v>2760</v>
      </c>
      <c r="BS248" s="408" t="s">
        <v>4472</v>
      </c>
      <c r="BW248" s="408" t="s">
        <v>4407</v>
      </c>
      <c r="BZ248" s="410"/>
      <c r="CA248" s="408" t="s">
        <v>4408</v>
      </c>
      <c r="CD248" s="1">
        <v>169.2</v>
      </c>
      <c r="CE248" s="56">
        <v>0</v>
      </c>
      <c r="CG248" s="408" t="s">
        <v>4408</v>
      </c>
      <c r="CJ248" s="1">
        <v>140</v>
      </c>
      <c r="CK248" s="56">
        <v>0</v>
      </c>
      <c r="CM248" s="408" t="s">
        <v>4400</v>
      </c>
      <c r="CP248" s="1">
        <v>52.8</v>
      </c>
      <c r="CQ248" s="56">
        <v>0</v>
      </c>
      <c r="CS248" s="408" t="s">
        <v>2760</v>
      </c>
      <c r="CV248" s="1">
        <v>36.4</v>
      </c>
      <c r="CW248" s="56">
        <v>0</v>
      </c>
      <c r="DB248" s="410"/>
      <c r="DE248" s="28"/>
      <c r="DF248" s="56"/>
      <c r="DH248" s="410"/>
      <c r="DK248" s="28"/>
      <c r="DL248" s="56"/>
      <c r="DN248" s="410"/>
      <c r="DQ248" s="28"/>
      <c r="DR248" s="56"/>
      <c r="DT248" s="410"/>
      <c r="DW248" s="28"/>
      <c r="DX248" s="56"/>
      <c r="DZ248" s="410"/>
      <c r="EC248" s="28"/>
      <c r="ED248" s="56"/>
      <c r="EF248" s="410"/>
      <c r="EI248" s="28"/>
      <c r="EJ248" s="56"/>
      <c r="EL248" s="410"/>
      <c r="EO248" s="28"/>
      <c r="EP248" s="56"/>
      <c r="ER248" s="410"/>
      <c r="EU248" s="28"/>
      <c r="EV248" s="56"/>
      <c r="EX248" s="410"/>
      <c r="FA248" s="28"/>
      <c r="FB248" s="56"/>
      <c r="FD248" s="410"/>
      <c r="FG248" s="28"/>
      <c r="FH248" s="56"/>
      <c r="FJ248" s="410"/>
      <c r="FM248" s="28"/>
      <c r="FN248" s="56"/>
      <c r="FP248" s="410"/>
      <c r="FS248" s="28"/>
      <c r="FT248" s="56"/>
      <c r="FV248" s="410"/>
      <c r="FY248" s="28"/>
      <c r="FZ248" s="56"/>
      <c r="GB248" s="410"/>
      <c r="GE248" s="28"/>
      <c r="GF248" s="56"/>
      <c r="GH248" s="410"/>
      <c r="GK248" s="28"/>
      <c r="GL248" s="56"/>
      <c r="GN248" s="410"/>
      <c r="GQ248" s="28"/>
      <c r="GR248" s="56"/>
      <c r="GT248" s="410"/>
      <c r="GW248" s="28"/>
      <c r="GX248" s="56"/>
      <c r="GZ248" s="410"/>
      <c r="HC248" s="28"/>
      <c r="HD248" s="56"/>
      <c r="HF248" s="383"/>
      <c r="HI248" s="28"/>
      <c r="HJ248" s="56"/>
    </row>
    <row r="249" spans="1:218" ht="16.5" customHeight="1">
      <c r="A249" s="408" t="s">
        <v>4394</v>
      </c>
      <c r="D249" s="1">
        <f>'Punten per wedstrijd'!F196</f>
        <v>243.6</v>
      </c>
      <c r="E249" s="56">
        <v>1</v>
      </c>
      <c r="G249" s="409" t="s">
        <v>24</v>
      </c>
      <c r="H249" s="292" t="s">
        <v>4388</v>
      </c>
      <c r="L249" s="525">
        <f>$AF$491</f>
        <v>6</v>
      </c>
      <c r="M249" s="422">
        <f>$E$491</f>
        <v>1103.7999999999997</v>
      </c>
      <c r="O249" s="408" t="s">
        <v>4473</v>
      </c>
      <c r="S249" s="408" t="s">
        <v>1690</v>
      </c>
      <c r="W249" s="408" t="s">
        <v>4469</v>
      </c>
      <c r="AA249" s="408" t="s">
        <v>4427</v>
      </c>
      <c r="AE249" s="408" t="s">
        <v>4394</v>
      </c>
      <c r="AI249" s="408" t="s">
        <v>1695</v>
      </c>
      <c r="AM249" s="408" t="s">
        <v>2760</v>
      </c>
      <c r="AQ249" s="408" t="s">
        <v>4442</v>
      </c>
      <c r="AU249" s="408" t="s">
        <v>3241</v>
      </c>
      <c r="AY249" s="408" t="s">
        <v>4400</v>
      </c>
      <c r="BC249" s="408" t="s">
        <v>4428</v>
      </c>
      <c r="BG249" s="408" t="s">
        <v>4470</v>
      </c>
      <c r="BK249" s="408" t="s">
        <v>4471</v>
      </c>
      <c r="BO249" s="408" t="s">
        <v>1691</v>
      </c>
      <c r="BS249" s="408" t="s">
        <v>4408</v>
      </c>
      <c r="BW249" s="408" t="s">
        <v>4473</v>
      </c>
      <c r="BZ249" s="410"/>
      <c r="CA249" s="408" t="s">
        <v>3237</v>
      </c>
      <c r="CD249" s="1">
        <v>221.6</v>
      </c>
      <c r="CE249" s="56">
        <v>3</v>
      </c>
      <c r="CG249" s="408" t="s">
        <v>4442</v>
      </c>
      <c r="CJ249" s="1">
        <v>267.3</v>
      </c>
      <c r="CK249" s="56">
        <v>3</v>
      </c>
      <c r="CM249" s="408" t="s">
        <v>4442</v>
      </c>
      <c r="CP249" s="1">
        <v>198.00000000000003</v>
      </c>
      <c r="CQ249" s="56">
        <v>3</v>
      </c>
      <c r="CS249" s="408" t="s">
        <v>3237</v>
      </c>
      <c r="CV249" s="1">
        <v>98.9</v>
      </c>
      <c r="CW249" s="56">
        <v>3</v>
      </c>
      <c r="DB249" s="410"/>
      <c r="DE249" s="28"/>
      <c r="DF249" s="56"/>
      <c r="DH249" s="410"/>
      <c r="DK249" s="28"/>
      <c r="DL249" s="56"/>
      <c r="DN249" s="410"/>
      <c r="DQ249" s="28"/>
      <c r="DR249" s="56"/>
      <c r="DT249" s="410"/>
      <c r="DW249" s="28"/>
      <c r="DX249" s="56"/>
      <c r="DZ249" s="410"/>
      <c r="EC249" s="28"/>
      <c r="ED249" s="56"/>
      <c r="EF249" s="410"/>
      <c r="EI249" s="28"/>
      <c r="EJ249" s="56"/>
      <c r="EL249" s="410"/>
      <c r="EO249" s="28"/>
      <c r="EP249" s="56"/>
      <c r="ER249" s="410"/>
      <c r="EU249" s="28"/>
      <c r="EV249" s="56"/>
      <c r="EX249" s="410"/>
      <c r="FA249" s="28"/>
      <c r="FB249" s="56"/>
      <c r="FD249" s="410"/>
      <c r="FG249" s="28"/>
      <c r="FH249" s="56"/>
      <c r="FJ249" s="410"/>
      <c r="FM249" s="28"/>
      <c r="FN249" s="56"/>
      <c r="FP249" s="410"/>
      <c r="FS249" s="28"/>
      <c r="FT249" s="56"/>
      <c r="FV249" s="410"/>
      <c r="FY249" s="28"/>
      <c r="FZ249" s="56"/>
      <c r="GB249" s="410"/>
      <c r="GE249" s="28"/>
      <c r="GF249" s="56"/>
      <c r="GH249" s="410"/>
      <c r="GK249" s="28"/>
      <c r="GL249" s="56"/>
      <c r="GN249" s="410"/>
      <c r="GQ249" s="28"/>
      <c r="GR249" s="56"/>
      <c r="GT249" s="410"/>
      <c r="GW249" s="28"/>
      <c r="GX249" s="56"/>
      <c r="GZ249" s="410"/>
      <c r="HC249" s="28"/>
      <c r="HD249" s="56"/>
      <c r="HF249" s="383"/>
      <c r="HI249" s="28"/>
      <c r="HJ249" s="56"/>
    </row>
    <row r="250" spans="1:218" ht="16.5" customHeight="1">
      <c r="A250" s="408"/>
      <c r="D250" s="1"/>
      <c r="E250" s="56"/>
      <c r="G250" s="409" t="s">
        <v>26</v>
      </c>
      <c r="H250" s="292" t="s">
        <v>4408</v>
      </c>
      <c r="L250" s="525">
        <f>$AF$477</f>
        <v>5</v>
      </c>
      <c r="M250" s="422">
        <f>$E$477</f>
        <v>1360.1</v>
      </c>
      <c r="O250" s="408"/>
      <c r="S250" s="408"/>
      <c r="W250" s="408"/>
      <c r="AA250" s="408"/>
      <c r="AE250" s="408"/>
      <c r="AI250" s="408"/>
      <c r="AM250" s="408"/>
      <c r="AQ250" s="408"/>
      <c r="AU250" s="408"/>
      <c r="AY250" s="408"/>
      <c r="BC250" s="408"/>
      <c r="BG250" s="408"/>
      <c r="BK250" s="408"/>
      <c r="BO250" s="408"/>
      <c r="BS250" s="408"/>
      <c r="BW250" s="408"/>
      <c r="BZ250" s="410"/>
      <c r="CA250" s="408"/>
      <c r="CD250" s="1"/>
      <c r="CE250" s="56"/>
      <c r="CG250" s="408"/>
      <c r="CJ250" s="1"/>
      <c r="CK250" s="56"/>
      <c r="CM250" s="408"/>
      <c r="CP250" s="1"/>
      <c r="CQ250" s="56"/>
      <c r="CS250" s="408"/>
      <c r="CV250" s="1"/>
      <c r="CW250" s="56"/>
      <c r="DB250" s="410"/>
      <c r="DE250" s="28"/>
      <c r="DF250" s="56"/>
      <c r="DH250" s="410"/>
      <c r="DK250" s="28"/>
      <c r="DL250" s="56"/>
      <c r="DN250" s="410"/>
      <c r="DQ250" s="28"/>
      <c r="DR250" s="56"/>
      <c r="DT250" s="410"/>
      <c r="DW250" s="28"/>
      <c r="DX250" s="56"/>
      <c r="DZ250" s="410"/>
      <c r="EC250" s="28"/>
      <c r="ED250" s="56"/>
      <c r="EF250" s="410"/>
      <c r="EI250" s="28"/>
      <c r="EJ250" s="56"/>
      <c r="EL250" s="410"/>
      <c r="EO250" s="28"/>
      <c r="EP250" s="56"/>
      <c r="ER250" s="410"/>
      <c r="EU250" s="28"/>
      <c r="EV250" s="56"/>
      <c r="EX250" s="410"/>
      <c r="FA250" s="28"/>
      <c r="FB250" s="56"/>
      <c r="FD250" s="410"/>
      <c r="FG250" s="28"/>
      <c r="FH250" s="56"/>
      <c r="FJ250" s="410"/>
      <c r="FM250" s="28"/>
      <c r="FN250" s="56"/>
      <c r="FP250" s="410"/>
      <c r="FS250" s="28"/>
      <c r="FT250" s="56"/>
      <c r="FV250" s="410"/>
      <c r="FY250" s="28"/>
      <c r="FZ250" s="56"/>
      <c r="GB250" s="410"/>
      <c r="GE250" s="28"/>
      <c r="GF250" s="56"/>
      <c r="GH250" s="410"/>
      <c r="GK250" s="28"/>
      <c r="GL250" s="56"/>
      <c r="GN250" s="410"/>
      <c r="GQ250" s="28"/>
      <c r="GR250" s="56"/>
      <c r="GT250" s="410"/>
      <c r="GW250" s="28"/>
      <c r="GX250" s="56"/>
      <c r="GZ250" s="410"/>
      <c r="HC250" s="28"/>
      <c r="HD250" s="56"/>
      <c r="HF250" s="383"/>
      <c r="HI250" s="28"/>
      <c r="HJ250" s="56"/>
    </row>
    <row r="251" spans="1:218" ht="16.5" customHeight="1">
      <c r="A251" s="408" t="s">
        <v>2760</v>
      </c>
      <c r="D251" s="1">
        <f>'Punten per wedstrijd'!F275</f>
        <v>502.79999999999995</v>
      </c>
      <c r="E251" s="56">
        <v>1</v>
      </c>
      <c r="G251" s="409" t="s">
        <v>28</v>
      </c>
      <c r="H251" s="292" t="s">
        <v>2760</v>
      </c>
      <c r="L251" s="525">
        <f>$AF$483</f>
        <v>5</v>
      </c>
      <c r="M251" s="422">
        <f>$E$483</f>
        <v>1025.0999999999999</v>
      </c>
      <c r="O251" s="408" t="s">
        <v>4428</v>
      </c>
      <c r="S251" s="408" t="s">
        <v>4442</v>
      </c>
      <c r="W251" s="408" t="s">
        <v>4470</v>
      </c>
      <c r="AA251" s="408" t="s">
        <v>3237</v>
      </c>
      <c r="AE251" s="408" t="s">
        <v>4471</v>
      </c>
      <c r="AI251" s="408" t="s">
        <v>4408</v>
      </c>
      <c r="AM251" s="408" t="s">
        <v>4442</v>
      </c>
      <c r="AQ251" s="408" t="s">
        <v>3241</v>
      </c>
      <c r="AU251" s="408" t="s">
        <v>4473</v>
      </c>
      <c r="AY251" s="408" t="s">
        <v>4469</v>
      </c>
      <c r="BC251" s="408" t="s">
        <v>4399</v>
      </c>
      <c r="BG251" s="408" t="s">
        <v>2760</v>
      </c>
      <c r="BK251" s="408" t="s">
        <v>1695</v>
      </c>
      <c r="BO251" s="408" t="s">
        <v>4428</v>
      </c>
      <c r="BS251" s="408" t="s">
        <v>1691</v>
      </c>
      <c r="BW251" s="408" t="s">
        <v>4394</v>
      </c>
      <c r="BZ251" s="383"/>
      <c r="CA251" s="408" t="s">
        <v>4471</v>
      </c>
      <c r="CD251" s="1">
        <v>13.5</v>
      </c>
      <c r="CE251" s="56">
        <v>0</v>
      </c>
      <c r="CG251" s="408" t="s">
        <v>4470</v>
      </c>
      <c r="CJ251" s="1">
        <v>234.8</v>
      </c>
      <c r="CK251" s="56">
        <v>0</v>
      </c>
      <c r="CM251" s="408" t="s">
        <v>1690</v>
      </c>
      <c r="CP251" s="1">
        <v>201.8</v>
      </c>
      <c r="CQ251" s="56">
        <v>3</v>
      </c>
      <c r="CS251" s="408" t="s">
        <v>4400</v>
      </c>
      <c r="CV251" s="1">
        <v>74.5</v>
      </c>
      <c r="CW251" s="56">
        <v>3</v>
      </c>
      <c r="DB251" s="383"/>
      <c r="DE251" s="383"/>
      <c r="DH251" s="383"/>
      <c r="DK251" s="383"/>
      <c r="DN251" s="383"/>
      <c r="DQ251" s="383"/>
      <c r="DT251" s="383"/>
      <c r="DW251" s="383"/>
      <c r="DZ251" s="383"/>
      <c r="EC251" s="383"/>
      <c r="EF251" s="383"/>
      <c r="EI251" s="383"/>
      <c r="EL251" s="383"/>
      <c r="EQ251" s="383"/>
    </row>
    <row r="252" spans="1:218" ht="16.5" customHeight="1">
      <c r="A252" s="408" t="s">
        <v>4388</v>
      </c>
      <c r="D252" s="1">
        <f>'Punten per wedstrijd'!F344</f>
        <v>549.69999999999993</v>
      </c>
      <c r="E252" s="56">
        <v>2</v>
      </c>
      <c r="G252" s="409" t="s">
        <v>30</v>
      </c>
      <c r="H252" s="292" t="s">
        <v>4471</v>
      </c>
      <c r="L252" s="525">
        <f>$AF$481</f>
        <v>4</v>
      </c>
      <c r="M252" s="422">
        <f>$E$481</f>
        <v>437</v>
      </c>
      <c r="O252" s="408" t="s">
        <v>3261</v>
      </c>
      <c r="S252" s="408" t="s">
        <v>1695</v>
      </c>
      <c r="W252" s="408" t="s">
        <v>4408</v>
      </c>
      <c r="AA252" s="408" t="s">
        <v>4394</v>
      </c>
      <c r="AE252" s="408" t="s">
        <v>2760</v>
      </c>
      <c r="AI252" s="408" t="s">
        <v>3241</v>
      </c>
      <c r="AM252" s="408" t="s">
        <v>3237</v>
      </c>
      <c r="AQ252" s="408" t="s">
        <v>4428</v>
      </c>
      <c r="AU252" s="408" t="s">
        <v>1695</v>
      </c>
      <c r="AY252" s="408" t="s">
        <v>4473</v>
      </c>
      <c r="BC252" s="408" t="s">
        <v>4407</v>
      </c>
      <c r="BG252" s="408" t="s">
        <v>4399</v>
      </c>
      <c r="BK252" s="408" t="s">
        <v>4388</v>
      </c>
      <c r="BO252" s="408" t="s">
        <v>4442</v>
      </c>
      <c r="BS252" s="408" t="s">
        <v>4427</v>
      </c>
      <c r="BW252" s="408" t="s">
        <v>4400</v>
      </c>
      <c r="CA252" s="408" t="s">
        <v>1691</v>
      </c>
      <c r="CD252" s="1">
        <v>361.1</v>
      </c>
      <c r="CE252" s="56">
        <v>3</v>
      </c>
      <c r="CG252" s="408" t="s">
        <v>4394</v>
      </c>
      <c r="CJ252" s="1">
        <v>412.3</v>
      </c>
      <c r="CK252" s="56">
        <v>3</v>
      </c>
      <c r="CM252" s="408" t="s">
        <v>4399</v>
      </c>
      <c r="CP252" s="1">
        <v>107.5</v>
      </c>
      <c r="CQ252" s="56">
        <v>0</v>
      </c>
      <c r="CS252" s="408" t="s">
        <v>4408</v>
      </c>
      <c r="CV252" s="1">
        <v>0</v>
      </c>
      <c r="CW252" s="56">
        <v>0</v>
      </c>
      <c r="DW252"/>
      <c r="EP252" s="173"/>
    </row>
    <row r="253" spans="1:218" ht="16.5" customHeight="1">
      <c r="A253" s="408"/>
      <c r="D253" s="1"/>
      <c r="E253" s="166"/>
      <c r="F253" s="289"/>
      <c r="G253" s="409" t="s">
        <v>32</v>
      </c>
      <c r="H253" s="292" t="s">
        <v>4399</v>
      </c>
      <c r="J253" s="228"/>
      <c r="K253" s="56"/>
      <c r="L253" s="525">
        <f>$AF$472</f>
        <v>3</v>
      </c>
      <c r="M253" s="422">
        <f>$E$472</f>
        <v>1429.4</v>
      </c>
      <c r="O253" s="408"/>
      <c r="S253" s="408"/>
      <c r="W253" s="408"/>
      <c r="AA253" s="408"/>
      <c r="AE253" s="408"/>
      <c r="AI253" s="408"/>
      <c r="AM253" s="408"/>
      <c r="AQ253" s="408"/>
      <c r="AU253" s="408"/>
      <c r="AY253" s="408"/>
      <c r="BC253" s="408"/>
      <c r="BG253" s="408"/>
      <c r="BK253" s="408"/>
      <c r="BO253" s="408"/>
      <c r="BS253" s="408"/>
      <c r="BW253" s="408"/>
      <c r="CA253" s="408"/>
      <c r="CD253" s="1"/>
      <c r="CE253" s="166"/>
      <c r="CG253" s="408"/>
      <c r="CJ253" s="1"/>
      <c r="CK253" s="166"/>
      <c r="CM253" s="408"/>
      <c r="CP253" s="1"/>
      <c r="CQ253" s="166"/>
      <c r="CS253" s="408"/>
      <c r="CV253" s="1"/>
      <c r="CW253" s="166"/>
      <c r="DW253"/>
      <c r="EQ253" s="509"/>
    </row>
    <row r="254" spans="1:218" ht="16.5" customHeight="1">
      <c r="A254" s="408" t="s">
        <v>3237</v>
      </c>
      <c r="D254" s="1">
        <f>'Punten per wedstrijd'!F188</f>
        <v>276.5</v>
      </c>
      <c r="E254" s="56">
        <v>1</v>
      </c>
      <c r="F254" s="236"/>
      <c r="G254" s="409" t="s">
        <v>34</v>
      </c>
      <c r="H254" s="292" t="s">
        <v>4400</v>
      </c>
      <c r="L254" s="525">
        <f>$AF$480</f>
        <v>3</v>
      </c>
      <c r="M254" s="422">
        <f>$E$480</f>
        <v>893.8</v>
      </c>
      <c r="O254" s="408" t="s">
        <v>4471</v>
      </c>
      <c r="S254" s="408" t="s">
        <v>4470</v>
      </c>
      <c r="W254" s="408" t="s">
        <v>4427</v>
      </c>
      <c r="AA254" s="408" t="s">
        <v>1691</v>
      </c>
      <c r="AE254" s="408" t="s">
        <v>3261</v>
      </c>
      <c r="AI254" s="408" t="s">
        <v>3261</v>
      </c>
      <c r="AM254" s="408" t="s">
        <v>1690</v>
      </c>
      <c r="AQ254" s="408" t="s">
        <v>4470</v>
      </c>
      <c r="AU254" s="408" t="s">
        <v>4442</v>
      </c>
      <c r="AY254" s="408" t="s">
        <v>4408</v>
      </c>
      <c r="BC254" s="408" t="s">
        <v>4388</v>
      </c>
      <c r="BG254" s="408" t="s">
        <v>3237</v>
      </c>
      <c r="BK254" s="408" t="s">
        <v>4470</v>
      </c>
      <c r="BO254" s="408" t="s">
        <v>4388</v>
      </c>
      <c r="BS254" s="408" t="s">
        <v>4473</v>
      </c>
      <c r="BW254" s="408" t="s">
        <v>3237</v>
      </c>
      <c r="CA254" s="408" t="s">
        <v>1690</v>
      </c>
      <c r="CD254" s="1">
        <v>230.60000000000002</v>
      </c>
      <c r="CE254" s="56">
        <v>1</v>
      </c>
      <c r="CG254" s="408" t="s">
        <v>4427</v>
      </c>
      <c r="CJ254" s="1">
        <v>350.70000000000005</v>
      </c>
      <c r="CK254" s="56">
        <v>3</v>
      </c>
      <c r="CM254" s="408" t="s">
        <v>4394</v>
      </c>
      <c r="CP254" s="1">
        <v>162.89999999999998</v>
      </c>
      <c r="CQ254" s="56">
        <v>1</v>
      </c>
      <c r="CS254" s="408" t="s">
        <v>4442</v>
      </c>
      <c r="CV254" s="1">
        <v>84.3</v>
      </c>
      <c r="CW254" s="56">
        <v>3</v>
      </c>
      <c r="DW254"/>
    </row>
    <row r="255" spans="1:218" s="372" customFormat="1" ht="16.5" customHeight="1">
      <c r="A255" s="408" t="s">
        <v>4427</v>
      </c>
      <c r="D255" s="1">
        <f>'Punten per wedstrijd'!F271</f>
        <v>330.9</v>
      </c>
      <c r="E255" s="56">
        <v>2</v>
      </c>
      <c r="G255" s="409" t="s">
        <v>36</v>
      </c>
      <c r="H255" s="292" t="s">
        <v>4473</v>
      </c>
      <c r="I255"/>
      <c r="J255"/>
      <c r="K255"/>
      <c r="L255" s="525">
        <f>$AF$485</f>
        <v>2</v>
      </c>
      <c r="M255" s="422">
        <f>$E$485</f>
        <v>835.2</v>
      </c>
      <c r="N255"/>
      <c r="O255" s="408" t="s">
        <v>4472</v>
      </c>
      <c r="P255"/>
      <c r="Q255"/>
      <c r="R255"/>
      <c r="S255" s="408" t="s">
        <v>4399</v>
      </c>
      <c r="T255"/>
      <c r="U255"/>
      <c r="V255"/>
      <c r="W255" s="408" t="s">
        <v>2760</v>
      </c>
      <c r="X255"/>
      <c r="Y255"/>
      <c r="Z255"/>
      <c r="AA255" s="408" t="s">
        <v>4470</v>
      </c>
      <c r="AB255"/>
      <c r="AC255"/>
      <c r="AD255"/>
      <c r="AE255" s="408" t="s">
        <v>4442</v>
      </c>
      <c r="AF255"/>
      <c r="AG255"/>
      <c r="AH255"/>
      <c r="AI255" s="408" t="s">
        <v>4400</v>
      </c>
      <c r="AJ255"/>
      <c r="AK255"/>
      <c r="AL255"/>
      <c r="AM255" s="408" t="s">
        <v>4388</v>
      </c>
      <c r="AN255"/>
      <c r="AO255"/>
      <c r="AP255"/>
      <c r="AQ255" s="408" t="s">
        <v>3261</v>
      </c>
      <c r="AR255"/>
      <c r="AS255"/>
      <c r="AT255"/>
      <c r="AU255" s="408" t="s">
        <v>4407</v>
      </c>
      <c r="AV255"/>
      <c r="AW255"/>
      <c r="AX255"/>
      <c r="AY255" s="408" t="s">
        <v>4428</v>
      </c>
      <c r="AZ255"/>
      <c r="BA255"/>
      <c r="BB255"/>
      <c r="BC255" s="408" t="s">
        <v>4470</v>
      </c>
      <c r="BD255"/>
      <c r="BE255"/>
      <c r="BF255"/>
      <c r="BG255" s="408" t="s">
        <v>1695</v>
      </c>
      <c r="BH255"/>
      <c r="BI255"/>
      <c r="BJ255"/>
      <c r="BK255" s="408" t="s">
        <v>2760</v>
      </c>
      <c r="BL255"/>
      <c r="BM255"/>
      <c r="BN255"/>
      <c r="BO255" s="408" t="s">
        <v>4469</v>
      </c>
      <c r="BP255"/>
      <c r="BQ255"/>
      <c r="BR255"/>
      <c r="BS255" s="408" t="s">
        <v>4388</v>
      </c>
      <c r="BT255"/>
      <c r="BU255"/>
      <c r="BV255"/>
      <c r="BW255" s="408" t="s">
        <v>4472</v>
      </c>
      <c r="BX255"/>
      <c r="BZ255" s="406"/>
      <c r="CA255" s="408" t="s">
        <v>4442</v>
      </c>
      <c r="CD255" s="1">
        <v>273.3</v>
      </c>
      <c r="CE255" s="56">
        <v>2</v>
      </c>
      <c r="CG255" s="408" t="s">
        <v>4473</v>
      </c>
      <c r="CJ255" s="1">
        <v>211.5</v>
      </c>
      <c r="CK255" s="56">
        <v>0</v>
      </c>
      <c r="CM255" s="408" t="s">
        <v>1691</v>
      </c>
      <c r="CP255" s="1">
        <v>173.59999999999997</v>
      </c>
      <c r="CQ255" s="56">
        <v>2</v>
      </c>
      <c r="CS255" s="408" t="s">
        <v>4399</v>
      </c>
      <c r="CV255" s="1">
        <v>14.3</v>
      </c>
      <c r="CW255" s="56">
        <v>0</v>
      </c>
      <c r="DB255" s="406"/>
      <c r="DH255" s="406"/>
      <c r="DN255" s="406"/>
      <c r="DT255" s="406"/>
      <c r="DZ255" s="406"/>
      <c r="EF255" s="406"/>
      <c r="EL255" s="406"/>
      <c r="ER255" s="406"/>
      <c r="EX255" s="406"/>
      <c r="FD255" s="406"/>
      <c r="FJ255" s="406"/>
      <c r="FP255" s="406"/>
      <c r="FV255" s="406"/>
      <c r="GB255" s="406"/>
      <c r="GH255" s="406"/>
      <c r="GN255" s="406"/>
      <c r="GT255" s="406"/>
      <c r="GZ255" s="406"/>
      <c r="HF255" s="406"/>
    </row>
    <row r="256" spans="1:218" ht="16.5" customHeight="1">
      <c r="A256" s="408"/>
      <c r="D256" s="1"/>
      <c r="E256" s="56"/>
      <c r="G256" s="409" t="s">
        <v>38</v>
      </c>
      <c r="H256" s="292" t="s">
        <v>3241</v>
      </c>
      <c r="J256" s="228"/>
      <c r="K256" s="56"/>
      <c r="L256" s="525">
        <f>$AF$474</f>
        <v>2</v>
      </c>
      <c r="M256" s="422">
        <f>$E$474</f>
        <v>728.90000000000009</v>
      </c>
      <c r="O256" s="408"/>
      <c r="S256" s="408"/>
      <c r="W256" s="408"/>
      <c r="AA256" s="408"/>
      <c r="AE256" s="408"/>
      <c r="AI256" s="408"/>
      <c r="AM256" s="408"/>
      <c r="AQ256" s="408"/>
      <c r="AU256" s="408"/>
      <c r="AY256" s="408"/>
      <c r="BC256" s="408"/>
      <c r="BG256" s="408"/>
      <c r="BK256" s="408"/>
      <c r="BO256" s="408"/>
      <c r="BS256" s="408"/>
      <c r="BW256" s="408"/>
      <c r="BZ256" s="410"/>
      <c r="CA256" s="408"/>
      <c r="CD256" s="1"/>
      <c r="CE256" s="56"/>
      <c r="CG256" s="408"/>
      <c r="CJ256" s="1"/>
      <c r="CK256" s="56"/>
      <c r="CM256" s="408"/>
      <c r="CP256" s="1"/>
      <c r="CQ256" s="56"/>
      <c r="CS256" s="408"/>
      <c r="CV256" s="1"/>
      <c r="CW256" s="56"/>
      <c r="DB256" s="410"/>
      <c r="DE256" s="28"/>
      <c r="DF256" s="56"/>
      <c r="DH256" s="410"/>
      <c r="DK256" s="28"/>
      <c r="DL256" s="56"/>
      <c r="DN256" s="410"/>
      <c r="DQ256" s="28"/>
      <c r="DR256" s="56"/>
      <c r="DT256" s="410"/>
      <c r="DW256" s="28"/>
      <c r="DX256" s="56"/>
      <c r="DZ256" s="410"/>
      <c r="EC256" s="28"/>
      <c r="ED256" s="56"/>
      <c r="EF256" s="410"/>
      <c r="EI256" s="28"/>
      <c r="EJ256" s="56"/>
      <c r="EL256" s="410"/>
      <c r="EO256" s="28"/>
      <c r="EP256" s="56"/>
      <c r="ER256" s="410"/>
      <c r="EU256" s="28"/>
      <c r="EV256" s="56"/>
      <c r="EX256" s="410"/>
      <c r="FA256" s="28"/>
      <c r="FB256" s="56"/>
      <c r="FD256" s="410"/>
      <c r="FG256" s="28"/>
      <c r="FH256" s="56"/>
      <c r="FJ256" s="410"/>
      <c r="FM256" s="28"/>
      <c r="FN256" s="56"/>
      <c r="FP256" s="410"/>
      <c r="FS256" s="28"/>
      <c r="FT256" s="56"/>
      <c r="FV256" s="410"/>
      <c r="FY256" s="28"/>
      <c r="FZ256" s="56"/>
      <c r="GB256" s="410"/>
      <c r="GE256" s="28"/>
      <c r="GF256" s="56"/>
      <c r="GH256" s="410"/>
      <c r="GK256" s="28"/>
      <c r="GL256" s="56"/>
      <c r="GN256" s="410"/>
      <c r="GQ256" s="28"/>
      <c r="GR256" s="56"/>
      <c r="GT256" s="410"/>
      <c r="GW256" s="28"/>
      <c r="GX256" s="56"/>
      <c r="GZ256" s="410"/>
      <c r="HC256" s="28"/>
      <c r="HD256" s="56"/>
      <c r="HF256" s="383"/>
      <c r="HI256" s="28"/>
      <c r="HJ256" s="56"/>
    </row>
    <row r="257" spans="1:218" ht="16.5" customHeight="1">
      <c r="A257" s="408" t="s">
        <v>4472</v>
      </c>
      <c r="D257" s="1">
        <f>'Punten per wedstrijd'!F277</f>
        <v>454.3</v>
      </c>
      <c r="E257" s="56">
        <v>3</v>
      </c>
      <c r="G257" s="383"/>
      <c r="H257" s="292"/>
      <c r="J257" s="28"/>
      <c r="L257" s="525"/>
      <c r="M257" s="422"/>
      <c r="O257" s="408" t="s">
        <v>4427</v>
      </c>
      <c r="S257" s="408" t="s">
        <v>4408</v>
      </c>
      <c r="W257" s="408" t="s">
        <v>1695</v>
      </c>
      <c r="AA257" s="408" t="s">
        <v>4399</v>
      </c>
      <c r="AE257" s="408" t="s">
        <v>1695</v>
      </c>
      <c r="AI257" s="408" t="s">
        <v>4470</v>
      </c>
      <c r="AM257" s="408" t="s">
        <v>4400</v>
      </c>
      <c r="AQ257" s="408" t="s">
        <v>4407</v>
      </c>
      <c r="AU257" s="408" t="s">
        <v>4428</v>
      </c>
      <c r="AY257" s="408" t="s">
        <v>2760</v>
      </c>
      <c r="BC257" s="408" t="s">
        <v>4442</v>
      </c>
      <c r="BG257" s="408" t="s">
        <v>4471</v>
      </c>
      <c r="BK257" s="408" t="s">
        <v>4473</v>
      </c>
      <c r="BO257" s="408" t="s">
        <v>4407</v>
      </c>
      <c r="BS257" s="408" t="s">
        <v>4399</v>
      </c>
      <c r="BW257" s="408" t="s">
        <v>4388</v>
      </c>
      <c r="BZ257" s="410"/>
      <c r="CA257" s="408" t="s">
        <v>1695</v>
      </c>
      <c r="CD257" s="1">
        <v>339.20000000000005</v>
      </c>
      <c r="CE257" s="56">
        <v>3</v>
      </c>
      <c r="CG257" s="408" t="s">
        <v>3241</v>
      </c>
      <c r="CJ257" s="1">
        <v>102.3</v>
      </c>
      <c r="CK257" s="56">
        <v>0</v>
      </c>
      <c r="CM257" s="408" t="s">
        <v>4472</v>
      </c>
      <c r="CP257" s="1">
        <v>127.5</v>
      </c>
      <c r="CQ257" s="56">
        <v>1</v>
      </c>
      <c r="CS257" s="408" t="s">
        <v>4407</v>
      </c>
      <c r="CV257" s="1">
        <v>106.6</v>
      </c>
      <c r="CW257" s="56">
        <v>3</v>
      </c>
      <c r="DB257" s="410"/>
      <c r="DE257" s="28"/>
      <c r="DF257" s="56"/>
      <c r="DH257" s="410"/>
      <c r="DK257" s="28"/>
      <c r="DL257" s="56"/>
      <c r="DN257" s="410"/>
      <c r="DQ257" s="28"/>
      <c r="DR257" s="56"/>
      <c r="DT257" s="410"/>
      <c r="DW257" s="28"/>
      <c r="DX257" s="56"/>
      <c r="DZ257" s="410"/>
      <c r="EC257" s="28"/>
      <c r="ED257" s="56"/>
      <c r="EF257" s="410"/>
      <c r="EI257" s="28"/>
      <c r="EJ257" s="56"/>
      <c r="EL257" s="410"/>
      <c r="EO257" s="28"/>
      <c r="EP257" s="56"/>
      <c r="ER257" s="410"/>
      <c r="EU257" s="28"/>
      <c r="EV257" s="56"/>
      <c r="EX257" s="410"/>
      <c r="FA257" s="28"/>
      <c r="FB257" s="56"/>
      <c r="FD257" s="410"/>
      <c r="FG257" s="28"/>
      <c r="FH257" s="56"/>
      <c r="FJ257" s="410"/>
      <c r="FM257" s="28"/>
      <c r="FN257" s="56"/>
      <c r="FP257" s="410"/>
      <c r="FS257" s="28"/>
      <c r="FT257" s="56"/>
      <c r="FV257" s="410"/>
      <c r="FY257" s="28"/>
      <c r="FZ257" s="56"/>
      <c r="GB257" s="410"/>
      <c r="GE257" s="28"/>
      <c r="GF257" s="56"/>
      <c r="GH257" s="410"/>
      <c r="GK257" s="28"/>
      <c r="GL257" s="56"/>
      <c r="GN257" s="410"/>
      <c r="GQ257" s="28"/>
      <c r="GR257" s="56"/>
      <c r="GT257" s="410"/>
      <c r="GW257" s="28"/>
      <c r="GX257" s="56"/>
      <c r="GZ257" s="410"/>
      <c r="HC257" s="28"/>
      <c r="HD257" s="56"/>
      <c r="HF257" s="383"/>
      <c r="HI257" s="28"/>
      <c r="HJ257" s="56"/>
    </row>
    <row r="258" spans="1:218" ht="16.5" customHeight="1">
      <c r="A258" s="408" t="s">
        <v>3241</v>
      </c>
      <c r="D258" s="1">
        <f>'Punten per wedstrijd'!F205</f>
        <v>194.20000000000002</v>
      </c>
      <c r="E258" s="56">
        <v>0</v>
      </c>
      <c r="G258" s="383"/>
      <c r="H258" s="292"/>
      <c r="J258" s="28"/>
      <c r="L258" s="524">
        <f>SUM(L236:L256)</f>
        <v>150</v>
      </c>
      <c r="M258" s="523">
        <f>SUM(M236:M256)</f>
        <v>25061.899999999998</v>
      </c>
      <c r="O258" s="408" t="s">
        <v>4388</v>
      </c>
      <c r="S258" s="408" t="s">
        <v>2760</v>
      </c>
      <c r="W258" s="408" t="s">
        <v>4400</v>
      </c>
      <c r="AA258" s="408" t="s">
        <v>1695</v>
      </c>
      <c r="AE258" s="408" t="s">
        <v>4470</v>
      </c>
      <c r="AI258" s="408" t="s">
        <v>4469</v>
      </c>
      <c r="AM258" s="408" t="s">
        <v>4472</v>
      </c>
      <c r="AQ258" s="408" t="s">
        <v>1690</v>
      </c>
      <c r="AU258" s="408" t="s">
        <v>4471</v>
      </c>
      <c r="AY258" s="408" t="s">
        <v>4442</v>
      </c>
      <c r="BC258" s="408" t="s">
        <v>4427</v>
      </c>
      <c r="BG258" s="408" t="s">
        <v>1690</v>
      </c>
      <c r="BK258" s="408" t="s">
        <v>4472</v>
      </c>
      <c r="BO258" s="408" t="s">
        <v>1695</v>
      </c>
      <c r="BS258" s="408" t="s">
        <v>4471</v>
      </c>
      <c r="BW258" s="408" t="s">
        <v>3261</v>
      </c>
      <c r="BZ258" s="410"/>
      <c r="CA258" s="408" t="s">
        <v>3241</v>
      </c>
      <c r="CD258" s="1">
        <v>220.8</v>
      </c>
      <c r="CE258" s="56">
        <v>0</v>
      </c>
      <c r="CG258" s="408" t="s">
        <v>4469</v>
      </c>
      <c r="CJ258" s="1">
        <v>175.2</v>
      </c>
      <c r="CK258" s="56">
        <v>3</v>
      </c>
      <c r="CM258" s="408" t="s">
        <v>2760</v>
      </c>
      <c r="CP258" s="1">
        <v>128</v>
      </c>
      <c r="CQ258" s="56">
        <v>2</v>
      </c>
      <c r="CS258" s="408" t="s">
        <v>4388</v>
      </c>
      <c r="CV258" s="1">
        <v>45.1</v>
      </c>
      <c r="CW258" s="56">
        <v>0</v>
      </c>
      <c r="DB258" s="410"/>
      <c r="DE258" s="28"/>
      <c r="DF258" s="56"/>
      <c r="DH258" s="410"/>
      <c r="DK258" s="28"/>
      <c r="DL258" s="56"/>
      <c r="DN258" s="410"/>
      <c r="DQ258" s="28"/>
      <c r="DR258" s="56"/>
      <c r="DT258" s="410"/>
      <c r="DW258" s="28"/>
      <c r="DX258" s="56"/>
      <c r="DZ258" s="410"/>
      <c r="EC258" s="28"/>
      <c r="ED258" s="56"/>
      <c r="EF258" s="410"/>
      <c r="EI258" s="28"/>
      <c r="EJ258" s="56"/>
      <c r="EL258" s="410"/>
      <c r="EO258" s="28"/>
      <c r="EP258" s="56"/>
      <c r="ER258" s="410"/>
      <c r="EU258" s="28"/>
      <c r="EV258" s="56"/>
      <c r="EX258" s="410"/>
      <c r="FA258" s="28"/>
      <c r="FB258" s="56"/>
      <c r="FD258" s="410"/>
      <c r="FG258" s="28"/>
      <c r="FH258" s="56"/>
      <c r="FJ258" s="410"/>
      <c r="FM258" s="28"/>
      <c r="FN258" s="56"/>
      <c r="FP258" s="410"/>
      <c r="FS258" s="28"/>
      <c r="FT258" s="56"/>
      <c r="FV258" s="410"/>
      <c r="FY258" s="28"/>
      <c r="FZ258" s="56"/>
      <c r="GB258" s="410"/>
      <c r="GE258" s="28"/>
      <c r="GF258" s="56"/>
      <c r="GH258" s="410"/>
      <c r="GK258" s="28"/>
      <c r="GL258" s="56"/>
      <c r="GN258" s="410"/>
      <c r="GQ258" s="28"/>
      <c r="GR258" s="56"/>
      <c r="GT258" s="410"/>
      <c r="GW258" s="28"/>
      <c r="GX258" s="56"/>
      <c r="GZ258" s="410"/>
      <c r="HC258" s="28"/>
      <c r="HD258" s="56"/>
      <c r="HF258" s="383"/>
      <c r="HI258" s="28"/>
      <c r="HJ258" s="56"/>
    </row>
    <row r="259" spans="1:218" ht="16.5" customHeight="1">
      <c r="A259" s="408"/>
      <c r="D259" s="1"/>
      <c r="E259" s="56"/>
      <c r="G259" s="383"/>
      <c r="H259" s="292"/>
      <c r="J259" s="28"/>
      <c r="O259" s="408"/>
      <c r="S259" s="408"/>
      <c r="W259" s="408"/>
      <c r="AA259" s="408"/>
      <c r="AE259" s="408"/>
      <c r="AI259" s="408"/>
      <c r="AM259" s="408"/>
      <c r="AQ259" s="408"/>
      <c r="AU259" s="408"/>
      <c r="AY259" s="408"/>
      <c r="BC259" s="408"/>
      <c r="BG259" s="408"/>
      <c r="BK259" s="408"/>
      <c r="BO259" s="408"/>
      <c r="BS259" s="408"/>
      <c r="BW259" s="408"/>
      <c r="BZ259" s="410"/>
      <c r="CA259" s="408"/>
      <c r="CD259" s="1"/>
      <c r="CE259" s="56"/>
      <c r="CG259" s="408"/>
      <c r="CJ259" s="1"/>
      <c r="CK259" s="56"/>
      <c r="CM259" s="408"/>
      <c r="CP259" s="1"/>
      <c r="CQ259" s="56"/>
      <c r="CS259" s="408"/>
      <c r="CV259" s="1"/>
      <c r="CW259" s="56"/>
      <c r="DB259" s="410"/>
      <c r="DE259" s="28"/>
      <c r="DF259" s="56"/>
      <c r="DH259" s="410"/>
      <c r="DK259" s="28"/>
      <c r="DL259" s="56"/>
      <c r="DN259" s="410"/>
      <c r="DQ259" s="28"/>
      <c r="DR259" s="56"/>
      <c r="DT259" s="410"/>
      <c r="DW259" s="28"/>
      <c r="DX259" s="56"/>
      <c r="DZ259" s="410"/>
      <c r="EC259" s="28"/>
      <c r="ED259" s="56"/>
      <c r="EF259" s="410"/>
      <c r="EI259" s="28"/>
      <c r="EJ259" s="56"/>
      <c r="EL259" s="410"/>
      <c r="EO259" s="28"/>
      <c r="EP259" s="56"/>
      <c r="ER259" s="410"/>
      <c r="EU259" s="28"/>
      <c r="EV259" s="56"/>
      <c r="EX259" s="410"/>
      <c r="FA259" s="28"/>
      <c r="FB259" s="56"/>
      <c r="FD259" s="410"/>
      <c r="FG259" s="28"/>
      <c r="FH259" s="56"/>
      <c r="FJ259" s="410"/>
      <c r="FM259" s="28"/>
      <c r="FN259" s="56"/>
      <c r="FP259" s="410"/>
      <c r="FS259" s="28"/>
      <c r="FT259" s="56"/>
      <c r="FV259" s="410"/>
      <c r="FY259" s="28"/>
      <c r="FZ259" s="56"/>
      <c r="GB259" s="410"/>
      <c r="GE259" s="28"/>
      <c r="GF259" s="56"/>
      <c r="GH259" s="410"/>
      <c r="GK259" s="28"/>
      <c r="GL259" s="56"/>
      <c r="GN259" s="410"/>
      <c r="GQ259" s="28"/>
      <c r="GR259" s="56"/>
      <c r="GT259" s="410"/>
      <c r="GW259" s="28"/>
      <c r="GX259" s="56"/>
      <c r="GZ259" s="410"/>
      <c r="HC259" s="28"/>
      <c r="HD259" s="56"/>
      <c r="HF259" s="383"/>
      <c r="HI259" s="28"/>
      <c r="HJ259" s="56"/>
    </row>
    <row r="260" spans="1:218" ht="16.5" customHeight="1">
      <c r="A260" s="408" t="s">
        <v>3261</v>
      </c>
      <c r="D260" s="1">
        <f>'Punten per wedstrijd'!F336</f>
        <v>635.80000000000007</v>
      </c>
      <c r="E260" s="56">
        <v>3</v>
      </c>
      <c r="G260" s="383"/>
      <c r="H260" s="292"/>
      <c r="J260" s="28"/>
      <c r="O260" s="408" t="s">
        <v>3241</v>
      </c>
      <c r="S260" s="408" t="s">
        <v>3237</v>
      </c>
      <c r="W260" s="408" t="s">
        <v>4428</v>
      </c>
      <c r="AA260" s="408" t="s">
        <v>4442</v>
      </c>
      <c r="AE260" s="408" t="s">
        <v>3241</v>
      </c>
      <c r="AI260" s="408" t="s">
        <v>4427</v>
      </c>
      <c r="AM260" s="408" t="s">
        <v>4471</v>
      </c>
      <c r="AQ260" s="408" t="s">
        <v>4472</v>
      </c>
      <c r="AU260" s="408" t="s">
        <v>1691</v>
      </c>
      <c r="AY260" s="408" t="s">
        <v>4471</v>
      </c>
      <c r="BC260" s="408" t="s">
        <v>4400</v>
      </c>
      <c r="BG260" s="408" t="s">
        <v>4388</v>
      </c>
      <c r="BK260" s="408" t="s">
        <v>1691</v>
      </c>
      <c r="BO260" s="408" t="s">
        <v>4427</v>
      </c>
      <c r="BS260" s="408" t="s">
        <v>4400</v>
      </c>
      <c r="BW260" s="408" t="s">
        <v>3241</v>
      </c>
      <c r="BZ260" s="410"/>
      <c r="CA260" s="408" t="s">
        <v>3261</v>
      </c>
      <c r="CD260" s="1">
        <v>495.7</v>
      </c>
      <c r="CE260" s="56">
        <v>3</v>
      </c>
      <c r="CG260" s="408" t="s">
        <v>4388</v>
      </c>
      <c r="CJ260" s="1">
        <v>216</v>
      </c>
      <c r="CK260" s="56">
        <v>3</v>
      </c>
      <c r="CM260" s="408" t="s">
        <v>3261</v>
      </c>
      <c r="CP260" s="1">
        <v>168.49999999999997</v>
      </c>
      <c r="CQ260" s="56">
        <v>2</v>
      </c>
      <c r="CS260" s="408" t="s">
        <v>4394</v>
      </c>
      <c r="CV260" s="1">
        <v>162</v>
      </c>
      <c r="CW260" s="56">
        <v>3</v>
      </c>
      <c r="DB260" s="410"/>
      <c r="DE260" s="28"/>
      <c r="DF260" s="56"/>
      <c r="DH260" s="410"/>
      <c r="DK260" s="28"/>
      <c r="DL260" s="56"/>
      <c r="DN260" s="410"/>
      <c r="DQ260" s="28"/>
      <c r="DR260" s="56"/>
      <c r="DT260" s="410"/>
      <c r="DW260" s="28"/>
      <c r="DX260" s="56"/>
      <c r="DZ260" s="410"/>
      <c r="EC260" s="28"/>
      <c r="ED260" s="56"/>
      <c r="EF260" s="410"/>
      <c r="EI260" s="28"/>
      <c r="EJ260" s="56"/>
      <c r="EL260" s="410"/>
      <c r="EO260" s="28"/>
      <c r="EP260" s="56"/>
      <c r="ER260" s="410"/>
      <c r="EU260" s="28"/>
      <c r="EV260" s="56"/>
      <c r="EX260" s="410"/>
      <c r="FA260" s="28"/>
      <c r="FB260" s="56"/>
      <c r="FD260" s="410"/>
      <c r="FG260" s="28"/>
      <c r="FH260" s="56"/>
      <c r="FJ260" s="410"/>
      <c r="FM260" s="28"/>
      <c r="FN260" s="56"/>
      <c r="FP260" s="410"/>
      <c r="FS260" s="28"/>
      <c r="FT260" s="56"/>
      <c r="FV260" s="410"/>
      <c r="FY260" s="28"/>
      <c r="FZ260" s="56"/>
      <c r="GB260" s="410"/>
      <c r="GE260" s="28"/>
      <c r="GF260" s="56"/>
      <c r="GH260" s="410"/>
      <c r="GK260" s="28"/>
      <c r="GL260" s="56"/>
      <c r="GN260" s="410"/>
      <c r="GQ260" s="28"/>
      <c r="GR260" s="56"/>
      <c r="GT260" s="410"/>
      <c r="GW260" s="28"/>
      <c r="GX260" s="56"/>
      <c r="GZ260" s="410"/>
      <c r="HC260" s="28"/>
      <c r="HD260" s="56"/>
      <c r="HF260" s="383"/>
      <c r="HI260" s="28"/>
      <c r="HJ260" s="56"/>
    </row>
    <row r="261" spans="1:218" ht="16.5" customHeight="1">
      <c r="A261" s="408" t="s">
        <v>4471</v>
      </c>
      <c r="D261" s="1">
        <f>'Punten per wedstrijd'!F270</f>
        <v>141.30000000000001</v>
      </c>
      <c r="E261" s="56">
        <v>0</v>
      </c>
      <c r="G261" s="383"/>
      <c r="H261" s="292"/>
      <c r="J261" s="28"/>
      <c r="O261" s="408" t="s">
        <v>3237</v>
      </c>
      <c r="S261" s="408" t="s">
        <v>4471</v>
      </c>
      <c r="W261" s="408" t="s">
        <v>3237</v>
      </c>
      <c r="AA261" s="408" t="s">
        <v>4473</v>
      </c>
      <c r="AE261" s="408" t="s">
        <v>4427</v>
      </c>
      <c r="AI261" s="408" t="s">
        <v>4471</v>
      </c>
      <c r="AM261" s="408" t="s">
        <v>3241</v>
      </c>
      <c r="AQ261" s="408" t="s">
        <v>4399</v>
      </c>
      <c r="AU261" s="408" t="s">
        <v>3261</v>
      </c>
      <c r="AY261" s="408" t="s">
        <v>4394</v>
      </c>
      <c r="BC261" s="408" t="s">
        <v>2760</v>
      </c>
      <c r="BG261" s="408" t="s">
        <v>1691</v>
      </c>
      <c r="BK261" s="408" t="s">
        <v>4407</v>
      </c>
      <c r="BO261" s="408" t="s">
        <v>4470</v>
      </c>
      <c r="BS261" s="408" t="s">
        <v>4428</v>
      </c>
      <c r="BW261" s="408" t="s">
        <v>1691</v>
      </c>
      <c r="BZ261" s="410"/>
      <c r="CA261" s="408" t="s">
        <v>4407</v>
      </c>
      <c r="CD261" s="1">
        <v>160.00000000000003</v>
      </c>
      <c r="CE261" s="56">
        <v>0</v>
      </c>
      <c r="CG261" s="408" t="s">
        <v>3237</v>
      </c>
      <c r="CJ261" s="1">
        <v>162</v>
      </c>
      <c r="CK261" s="56">
        <v>0</v>
      </c>
      <c r="CM261" s="408" t="s">
        <v>4427</v>
      </c>
      <c r="CP261" s="1">
        <v>137.80000000000001</v>
      </c>
      <c r="CQ261" s="56">
        <v>1</v>
      </c>
      <c r="CS261" s="408" t="s">
        <v>1695</v>
      </c>
      <c r="CV261" s="1">
        <v>53</v>
      </c>
      <c r="CW261" s="56">
        <v>0</v>
      </c>
      <c r="DB261" s="410"/>
      <c r="DE261" s="28"/>
      <c r="DF261" s="56"/>
      <c r="DH261" s="410"/>
      <c r="DK261" s="28"/>
      <c r="DL261" s="56"/>
      <c r="DN261" s="410"/>
      <c r="DQ261" s="28"/>
      <c r="DR261" s="56"/>
      <c r="DT261" s="410"/>
      <c r="DW261" s="28"/>
      <c r="DX261" s="56"/>
      <c r="DZ261" s="410"/>
      <c r="EC261" s="28"/>
      <c r="ED261" s="56"/>
      <c r="EF261" s="410"/>
      <c r="EI261" s="28"/>
      <c r="EJ261" s="56"/>
      <c r="EL261" s="410"/>
      <c r="EO261" s="28"/>
      <c r="EP261" s="56"/>
      <c r="ER261" s="410"/>
      <c r="EU261" s="28"/>
      <c r="EV261" s="56"/>
      <c r="EX261" s="410"/>
      <c r="FA261" s="28"/>
      <c r="FB261" s="56"/>
      <c r="FD261" s="410"/>
      <c r="FG261" s="28"/>
      <c r="FH261" s="56"/>
      <c r="FJ261" s="410"/>
      <c r="FM261" s="28"/>
      <c r="FN261" s="56"/>
      <c r="FP261" s="410"/>
      <c r="FS261" s="28"/>
      <c r="FT261" s="56"/>
      <c r="FV261" s="410"/>
      <c r="FY261" s="28"/>
      <c r="FZ261" s="56"/>
      <c r="GB261" s="410"/>
      <c r="GE261" s="28"/>
      <c r="GF261" s="56"/>
      <c r="GH261" s="410"/>
      <c r="GK261" s="28"/>
      <c r="GL261" s="56"/>
      <c r="GN261" s="410"/>
      <c r="GQ261" s="28"/>
      <c r="GR261" s="56"/>
      <c r="GT261" s="410"/>
      <c r="GW261" s="28"/>
      <c r="GX261" s="56"/>
      <c r="GZ261" s="410"/>
      <c r="HC261" s="28"/>
      <c r="HD261" s="56"/>
      <c r="HF261" s="383"/>
      <c r="HI261" s="28"/>
      <c r="HJ261" s="56"/>
    </row>
    <row r="262" spans="1:218" ht="16.5" customHeight="1">
      <c r="A262" s="408"/>
      <c r="D262" s="1"/>
      <c r="E262" s="56"/>
      <c r="G262" s="383"/>
      <c r="H262" s="292"/>
      <c r="J262" s="28"/>
      <c r="O262" s="408"/>
      <c r="S262" s="408"/>
      <c r="W262" s="408"/>
      <c r="AA262" s="408"/>
      <c r="AE262" s="408"/>
      <c r="AI262" s="408"/>
      <c r="AM262" s="408"/>
      <c r="AQ262" s="408"/>
      <c r="AU262" s="408"/>
      <c r="AY262" s="408"/>
      <c r="BC262" s="408"/>
      <c r="BG262" s="408"/>
      <c r="BK262" s="408"/>
      <c r="BO262" s="408"/>
      <c r="BS262" s="408"/>
      <c r="BW262" s="408"/>
      <c r="BZ262" s="410"/>
      <c r="CA262" s="408"/>
      <c r="CD262" s="1"/>
      <c r="CE262" s="56"/>
      <c r="CG262" s="408"/>
      <c r="CJ262" s="1"/>
      <c r="CK262" s="56"/>
      <c r="CM262" s="408"/>
      <c r="CP262" s="1"/>
      <c r="CQ262" s="56"/>
      <c r="CS262" s="408"/>
      <c r="CV262" s="1"/>
      <c r="CW262" s="56"/>
      <c r="DB262" s="410"/>
      <c r="DE262" s="28"/>
      <c r="DF262" s="56"/>
      <c r="DH262" s="410"/>
      <c r="DK262" s="28"/>
      <c r="DL262" s="56"/>
      <c r="DN262" s="410"/>
      <c r="DQ262" s="28"/>
      <c r="DR262" s="56"/>
      <c r="DT262" s="410"/>
      <c r="DW262" s="28"/>
      <c r="DX262" s="56"/>
      <c r="DZ262" s="410"/>
      <c r="EC262" s="28"/>
      <c r="ED262" s="56"/>
      <c r="EF262" s="410"/>
      <c r="EI262" s="28"/>
      <c r="EJ262" s="56"/>
      <c r="EL262" s="410"/>
      <c r="EO262" s="28"/>
      <c r="EP262" s="56"/>
      <c r="ER262" s="410"/>
      <c r="EU262" s="28"/>
      <c r="EV262" s="56"/>
      <c r="EX262" s="410"/>
      <c r="FA262" s="28"/>
      <c r="FB262" s="56"/>
      <c r="FD262" s="410"/>
      <c r="FG262" s="28"/>
      <c r="FH262" s="56"/>
      <c r="FJ262" s="410"/>
      <c r="FM262" s="28"/>
      <c r="FN262" s="56"/>
      <c r="FP262" s="410"/>
      <c r="FS262" s="28"/>
      <c r="FT262" s="56"/>
      <c r="FV262" s="410"/>
      <c r="FY262" s="28"/>
      <c r="FZ262" s="56"/>
      <c r="GB262" s="410"/>
      <c r="GE262" s="28"/>
      <c r="GF262" s="56"/>
      <c r="GH262" s="410"/>
      <c r="GK262" s="28"/>
      <c r="GL262" s="56"/>
      <c r="GN262" s="410"/>
      <c r="GQ262" s="28"/>
      <c r="GR262" s="56"/>
      <c r="GT262" s="410"/>
      <c r="GW262" s="28"/>
      <c r="GX262" s="56"/>
      <c r="GZ262" s="410"/>
      <c r="HC262" s="28"/>
      <c r="HD262" s="56"/>
      <c r="HF262" s="383"/>
      <c r="HI262" s="28"/>
      <c r="HJ262" s="56"/>
    </row>
    <row r="263" spans="1:218" ht="16.5" customHeight="1">
      <c r="A263" s="408" t="s">
        <v>4400</v>
      </c>
      <c r="D263" s="1">
        <f>'Punten per wedstrijd'!F266</f>
        <v>498.70000000000005</v>
      </c>
      <c r="E263" s="56">
        <v>0</v>
      </c>
      <c r="G263" s="383"/>
      <c r="H263" s="292"/>
      <c r="J263" s="28"/>
      <c r="O263" s="408" t="s">
        <v>4399</v>
      </c>
      <c r="S263" s="408" t="s">
        <v>3261</v>
      </c>
      <c r="W263" s="408" t="s">
        <v>4394</v>
      </c>
      <c r="AA263" s="408" t="s">
        <v>1690</v>
      </c>
      <c r="AE263" s="408" t="s">
        <v>4473</v>
      </c>
      <c r="AI263" s="408" t="s">
        <v>4399</v>
      </c>
      <c r="AM263" s="408" t="s">
        <v>4399</v>
      </c>
      <c r="AQ263" s="408" t="s">
        <v>3237</v>
      </c>
      <c r="AU263" s="408" t="s">
        <v>4400</v>
      </c>
      <c r="AY263" s="408" t="s">
        <v>4388</v>
      </c>
      <c r="BC263" s="408" t="s">
        <v>1690</v>
      </c>
      <c r="BG263" s="408" t="s">
        <v>4427</v>
      </c>
      <c r="BK263" s="408" t="s">
        <v>4399</v>
      </c>
      <c r="BO263" s="408" t="s">
        <v>4471</v>
      </c>
      <c r="BS263" s="408" t="s">
        <v>4469</v>
      </c>
      <c r="BW263" s="408" t="s">
        <v>2760</v>
      </c>
      <c r="BZ263" s="410"/>
      <c r="CA263" s="408" t="s">
        <v>4472</v>
      </c>
      <c r="CD263" s="1">
        <v>347</v>
      </c>
      <c r="CE263" s="56">
        <v>3</v>
      </c>
      <c r="CG263" s="408" t="s">
        <v>4400</v>
      </c>
      <c r="CJ263" s="1">
        <v>111</v>
      </c>
      <c r="CK263" s="56">
        <v>0</v>
      </c>
      <c r="CM263" s="408" t="s">
        <v>3237</v>
      </c>
      <c r="CP263" s="1">
        <v>169.89999999999998</v>
      </c>
      <c r="CQ263" s="56">
        <v>3</v>
      </c>
      <c r="CS263" s="408" t="s">
        <v>4471</v>
      </c>
      <c r="CV263" s="1">
        <v>160</v>
      </c>
      <c r="CW263" s="56">
        <v>3</v>
      </c>
      <c r="DB263" s="410"/>
      <c r="DE263" s="28"/>
      <c r="DF263" s="56"/>
      <c r="DH263" s="410"/>
      <c r="DK263" s="28"/>
      <c r="DL263" s="56"/>
      <c r="DN263" s="410"/>
      <c r="DQ263" s="28"/>
      <c r="DR263" s="56"/>
      <c r="DT263" s="410"/>
      <c r="DW263" s="28"/>
      <c r="DX263" s="56"/>
      <c r="DZ263" s="410"/>
      <c r="EC263" s="28"/>
      <c r="ED263" s="56"/>
      <c r="EF263" s="410"/>
      <c r="EI263" s="28"/>
      <c r="EJ263" s="56"/>
      <c r="EL263" s="410"/>
      <c r="EO263" s="28"/>
      <c r="EP263" s="56"/>
      <c r="ER263" s="410"/>
      <c r="EU263" s="28"/>
      <c r="EV263" s="56"/>
      <c r="EX263" s="410"/>
      <c r="FA263" s="28"/>
      <c r="FB263" s="56"/>
      <c r="FD263" s="410"/>
      <c r="FG263" s="28"/>
      <c r="FH263" s="56"/>
      <c r="FJ263" s="410"/>
      <c r="FM263" s="28"/>
      <c r="FN263" s="56"/>
      <c r="FP263" s="410"/>
      <c r="FS263" s="28"/>
      <c r="FT263" s="56"/>
      <c r="FV263" s="410"/>
      <c r="FY263" s="28"/>
      <c r="FZ263" s="56"/>
      <c r="GB263" s="410"/>
      <c r="GE263" s="28"/>
      <c r="GF263" s="56"/>
      <c r="GH263" s="410"/>
      <c r="GK263" s="28"/>
      <c r="GL263" s="56"/>
      <c r="GN263" s="410"/>
      <c r="GQ263" s="28"/>
      <c r="GR263" s="56"/>
      <c r="GT263" s="410"/>
      <c r="GW263" s="28"/>
      <c r="GX263" s="56"/>
      <c r="GZ263" s="410"/>
      <c r="HC263" s="28"/>
      <c r="HD263" s="56"/>
      <c r="HF263" s="383"/>
      <c r="HI263" s="28"/>
      <c r="HJ263" s="56"/>
    </row>
    <row r="264" spans="1:218" ht="16.5" customHeight="1">
      <c r="A264" s="408" t="s">
        <v>4399</v>
      </c>
      <c r="D264" s="1">
        <f>'Punten per wedstrijd'!F195</f>
        <v>916.7</v>
      </c>
      <c r="E264" s="56">
        <v>3</v>
      </c>
      <c r="G264" s="383"/>
      <c r="H264" s="292"/>
      <c r="J264" s="28"/>
      <c r="O264" s="408" t="s">
        <v>4408</v>
      </c>
      <c r="S264" s="408" t="s">
        <v>4394</v>
      </c>
      <c r="W264" s="408" t="s">
        <v>4472</v>
      </c>
      <c r="AA264" s="408" t="s">
        <v>3261</v>
      </c>
      <c r="AE264" s="408" t="s">
        <v>4400</v>
      </c>
      <c r="AI264" s="408" t="s">
        <v>4473</v>
      </c>
      <c r="AM264" s="408" t="s">
        <v>3261</v>
      </c>
      <c r="AQ264" s="408" t="s">
        <v>4400</v>
      </c>
      <c r="AU264" s="408" t="s">
        <v>4388</v>
      </c>
      <c r="AY264" s="408" t="s">
        <v>4399</v>
      </c>
      <c r="BC264" s="408" t="s">
        <v>3241</v>
      </c>
      <c r="BG264" s="408" t="s">
        <v>4400</v>
      </c>
      <c r="BK264" s="408" t="s">
        <v>4427</v>
      </c>
      <c r="BO264" s="408" t="s">
        <v>4400</v>
      </c>
      <c r="BS264" s="408" t="s">
        <v>4407</v>
      </c>
      <c r="BW264" s="408" t="s">
        <v>4469</v>
      </c>
      <c r="BZ264" s="410"/>
      <c r="CA264" s="408" t="s">
        <v>4388</v>
      </c>
      <c r="CD264" s="1">
        <v>150.79999999999998</v>
      </c>
      <c r="CE264" s="56">
        <v>0</v>
      </c>
      <c r="CG264" s="408" t="s">
        <v>1690</v>
      </c>
      <c r="CJ264" s="1">
        <v>267.29999999999995</v>
      </c>
      <c r="CK264" s="56">
        <v>3</v>
      </c>
      <c r="CM264" s="408" t="s">
        <v>4407</v>
      </c>
      <c r="CP264" s="1">
        <v>118.7</v>
      </c>
      <c r="CQ264" s="56">
        <v>0</v>
      </c>
      <c r="CS264" s="408" t="s">
        <v>4473</v>
      </c>
      <c r="CV264" s="1">
        <v>82.4</v>
      </c>
      <c r="CW264" s="56">
        <v>0</v>
      </c>
      <c r="DB264" s="410"/>
      <c r="DE264" s="28"/>
      <c r="DF264" s="56"/>
      <c r="DH264" s="410"/>
      <c r="DK264" s="28"/>
      <c r="DL264" s="56"/>
      <c r="DN264" s="410"/>
      <c r="DQ264" s="28"/>
      <c r="DR264" s="56"/>
      <c r="DT264" s="410"/>
      <c r="DW264" s="28"/>
      <c r="DX264" s="56"/>
      <c r="DZ264" s="410"/>
      <c r="EC264" s="28"/>
      <c r="ED264" s="56"/>
      <c r="EF264" s="410"/>
      <c r="EI264" s="28"/>
      <c r="EJ264" s="56"/>
      <c r="EL264" s="410"/>
      <c r="EO264" s="28"/>
      <c r="EP264" s="56"/>
      <c r="ER264" s="410"/>
      <c r="EU264" s="28"/>
      <c r="EV264" s="56"/>
      <c r="EX264" s="410"/>
      <c r="FA264" s="28"/>
      <c r="FB264" s="56"/>
      <c r="FD264" s="410"/>
      <c r="FG264" s="28"/>
      <c r="FH264" s="56"/>
      <c r="FJ264" s="410"/>
      <c r="FM264" s="28"/>
      <c r="FN264" s="56"/>
      <c r="FP264" s="410"/>
      <c r="FS264" s="28"/>
      <c r="FT264" s="56"/>
      <c r="FV264" s="410"/>
      <c r="FY264" s="28"/>
      <c r="FZ264" s="56"/>
      <c r="GB264" s="410"/>
      <c r="GE264" s="28"/>
      <c r="GF264" s="56"/>
      <c r="GH264" s="410"/>
      <c r="GK264" s="28"/>
      <c r="GL264" s="56"/>
      <c r="GN264" s="410"/>
      <c r="GQ264" s="28"/>
      <c r="GR264" s="56"/>
      <c r="GT264" s="410"/>
      <c r="GW264" s="28"/>
      <c r="GX264" s="56"/>
      <c r="GZ264" s="410"/>
      <c r="HC264" s="28"/>
      <c r="HD264" s="56"/>
      <c r="HF264" s="383"/>
      <c r="HI264" s="28"/>
      <c r="HJ264" s="56"/>
    </row>
    <row r="265" spans="1:218" ht="16.5" customHeight="1">
      <c r="A265" s="408"/>
      <c r="D265" s="1"/>
      <c r="E265" s="56"/>
      <c r="G265" s="383"/>
      <c r="H265" s="292"/>
      <c r="J265" s="28"/>
      <c r="O265" s="408"/>
      <c r="S265" s="408"/>
      <c r="W265" s="408"/>
      <c r="AA265" s="408"/>
      <c r="AE265" s="408"/>
      <c r="AI265" s="408"/>
      <c r="AM265" s="408"/>
      <c r="AQ265" s="408"/>
      <c r="AU265" s="408"/>
      <c r="AY265" s="408"/>
      <c r="BC265" s="408"/>
      <c r="BG265" s="408"/>
      <c r="BK265" s="408"/>
      <c r="BO265" s="408"/>
      <c r="BS265" s="408"/>
      <c r="BW265" s="408"/>
      <c r="BZ265" s="410"/>
      <c r="CA265" s="408"/>
      <c r="CD265" s="1"/>
      <c r="CE265" s="56"/>
      <c r="CG265" s="408"/>
      <c r="CJ265" s="1"/>
      <c r="CK265" s="56"/>
      <c r="CM265" s="408"/>
      <c r="CP265" s="1"/>
      <c r="CQ265" s="56"/>
      <c r="CS265" s="408"/>
      <c r="CV265" s="1"/>
      <c r="CW265" s="56"/>
      <c r="DB265" s="410"/>
      <c r="DE265" s="28"/>
      <c r="DF265" s="56"/>
      <c r="DH265" s="410"/>
      <c r="DK265" s="28"/>
      <c r="DL265" s="56"/>
      <c r="DN265" s="410"/>
      <c r="DQ265" s="28"/>
      <c r="DR265" s="56"/>
      <c r="DT265" s="410"/>
      <c r="DW265" s="28"/>
      <c r="DX265" s="56"/>
      <c r="DZ265" s="410"/>
      <c r="EC265" s="28"/>
      <c r="ED265" s="56"/>
      <c r="EF265" s="410"/>
      <c r="EI265" s="28"/>
      <c r="EJ265" s="56"/>
      <c r="EL265" s="410"/>
      <c r="EO265" s="28"/>
      <c r="EP265" s="56"/>
      <c r="ER265" s="410"/>
      <c r="EU265" s="28"/>
      <c r="EV265" s="56"/>
      <c r="EX265" s="410"/>
      <c r="FA265" s="28"/>
      <c r="FB265" s="56"/>
      <c r="FD265" s="410"/>
      <c r="FG265" s="28"/>
      <c r="FH265" s="56"/>
      <c r="FJ265" s="410"/>
      <c r="FM265" s="28"/>
      <c r="FN265" s="56"/>
      <c r="FP265" s="410"/>
      <c r="FS265" s="28"/>
      <c r="FT265" s="56"/>
      <c r="FV265" s="410"/>
      <c r="FY265" s="28"/>
      <c r="FZ265" s="56"/>
      <c r="GB265" s="410"/>
      <c r="GE265" s="28"/>
      <c r="GF265" s="56"/>
      <c r="GH265" s="410"/>
      <c r="GK265" s="28"/>
      <c r="GL265" s="56"/>
      <c r="GN265" s="410"/>
      <c r="GQ265" s="28"/>
      <c r="GR265" s="56"/>
      <c r="GT265" s="410"/>
      <c r="GW265" s="28"/>
      <c r="GX265" s="56"/>
      <c r="GZ265" s="410"/>
      <c r="HC265" s="28"/>
      <c r="HD265" s="56"/>
      <c r="HF265" s="383"/>
      <c r="HI265" s="28"/>
      <c r="HJ265" s="56"/>
    </row>
    <row r="266" spans="1:218" ht="16.5" customHeight="1">
      <c r="A266" s="504" t="s">
        <v>1695</v>
      </c>
      <c r="D266" s="1">
        <f>'Punten per wedstrijd'!F290</f>
        <v>791.50000000000011</v>
      </c>
      <c r="E266" s="56"/>
      <c r="G266" s="383"/>
      <c r="H266" s="292"/>
      <c r="J266" s="28"/>
      <c r="L266" s="505"/>
      <c r="M266" s="505"/>
      <c r="N266" s="505"/>
      <c r="O266" s="504" t="s">
        <v>4469</v>
      </c>
      <c r="P266" s="505"/>
      <c r="Q266" s="505"/>
      <c r="R266" s="505"/>
      <c r="S266" s="504" t="s">
        <v>4473</v>
      </c>
      <c r="T266" s="505"/>
      <c r="U266" s="505"/>
      <c r="V266" s="505"/>
      <c r="W266" s="504" t="s">
        <v>3261</v>
      </c>
      <c r="X266" s="505"/>
      <c r="Y266" s="505"/>
      <c r="Z266" s="505"/>
      <c r="AA266" s="504" t="s">
        <v>4472</v>
      </c>
      <c r="AB266" s="505"/>
      <c r="AC266" s="505"/>
      <c r="AD266" s="505"/>
      <c r="AE266" s="504" t="s">
        <v>3237</v>
      </c>
      <c r="AF266" s="505"/>
      <c r="AG266" s="505"/>
      <c r="AH266" s="505"/>
      <c r="AI266" s="504" t="s">
        <v>4388</v>
      </c>
      <c r="AJ266" s="505"/>
      <c r="AK266" s="505"/>
      <c r="AL266" s="505"/>
      <c r="AM266" s="504" t="s">
        <v>4407</v>
      </c>
      <c r="AN266" s="505"/>
      <c r="AO266" s="505"/>
      <c r="AP266" s="505"/>
      <c r="AQ266" s="504" t="s">
        <v>2760</v>
      </c>
      <c r="AR266" s="505"/>
      <c r="AS266" s="505"/>
      <c r="AT266" s="505"/>
      <c r="AU266" s="504" t="s">
        <v>4427</v>
      </c>
      <c r="AV266" s="505"/>
      <c r="AW266" s="505"/>
      <c r="AX266" s="505"/>
      <c r="AY266" s="504" t="s">
        <v>3241</v>
      </c>
      <c r="AZ266" s="505"/>
      <c r="BA266" s="505"/>
      <c r="BB266" s="505"/>
      <c r="BC266" s="504" t="s">
        <v>4471</v>
      </c>
      <c r="BD266" s="505"/>
      <c r="BE266" s="505"/>
      <c r="BF266" s="505"/>
      <c r="BG266" s="504" t="s">
        <v>4428</v>
      </c>
      <c r="BH266" s="505"/>
      <c r="BI266" s="505"/>
      <c r="BJ266" s="505"/>
      <c r="BK266" s="504" t="s">
        <v>4394</v>
      </c>
      <c r="BL266" s="505"/>
      <c r="BM266" s="505"/>
      <c r="BN266" s="505"/>
      <c r="BO266" s="504" t="s">
        <v>4408</v>
      </c>
      <c r="BP266" s="505"/>
      <c r="BQ266" s="505"/>
      <c r="BR266" s="505"/>
      <c r="BS266" s="504" t="s">
        <v>1690</v>
      </c>
      <c r="BT266" s="505"/>
      <c r="BU266" s="505"/>
      <c r="BV266" s="505"/>
      <c r="BW266" s="504" t="s">
        <v>4442</v>
      </c>
      <c r="BX266" s="505"/>
      <c r="BZ266" s="410"/>
      <c r="CA266" s="504" t="s">
        <v>4400</v>
      </c>
      <c r="CD266" s="1">
        <v>156.79999999999998</v>
      </c>
      <c r="CE266" s="56"/>
      <c r="CG266" s="504" t="s">
        <v>4399</v>
      </c>
      <c r="CJ266" s="1">
        <v>220.6</v>
      </c>
      <c r="CK266" s="56"/>
      <c r="CM266" s="504" t="s">
        <v>4470</v>
      </c>
      <c r="CP266" s="1">
        <v>132.6</v>
      </c>
      <c r="CQ266" s="56"/>
      <c r="CS266" s="504" t="s">
        <v>1691</v>
      </c>
      <c r="CV266" s="1">
        <v>0</v>
      </c>
      <c r="CW266" s="56"/>
      <c r="DB266" s="410"/>
      <c r="DE266" s="28"/>
      <c r="DF266" s="56"/>
      <c r="DH266" s="410"/>
      <c r="DK266" s="28"/>
      <c r="DL266" s="56"/>
      <c r="DN266" s="410"/>
      <c r="DQ266" s="28"/>
      <c r="DR266" s="56"/>
      <c r="DT266" s="410"/>
      <c r="DW266" s="28"/>
      <c r="DX266" s="56"/>
      <c r="DZ266" s="410"/>
      <c r="EC266" s="28"/>
      <c r="ED266" s="56"/>
      <c r="EF266" s="410"/>
      <c r="EI266" s="28"/>
      <c r="EJ266" s="56"/>
      <c r="EL266" s="410"/>
      <c r="EO266" s="28"/>
      <c r="EP266" s="56"/>
      <c r="ER266" s="410"/>
      <c r="EU266" s="28"/>
      <c r="EV266" s="56"/>
      <c r="EX266" s="410"/>
      <c r="FA266" s="28"/>
      <c r="FB266" s="56"/>
      <c r="FD266" s="410"/>
      <c r="FG266" s="28"/>
      <c r="FH266" s="56"/>
      <c r="FJ266" s="410"/>
      <c r="FM266" s="28"/>
      <c r="FN266" s="56"/>
      <c r="FP266" s="410"/>
      <c r="FS266" s="28"/>
      <c r="FT266" s="56"/>
      <c r="FV266" s="410"/>
      <c r="FY266" s="28"/>
      <c r="FZ266" s="56"/>
      <c r="GB266" s="410"/>
      <c r="GE266" s="28"/>
      <c r="GF266" s="56"/>
      <c r="GH266" s="410"/>
      <c r="GK266" s="28"/>
      <c r="GL266" s="56"/>
      <c r="GN266" s="410"/>
      <c r="GQ266" s="28"/>
      <c r="GR266" s="56"/>
      <c r="GT266" s="410"/>
      <c r="GW266" s="28"/>
      <c r="GX266" s="56"/>
      <c r="GZ266" s="410"/>
      <c r="HC266" s="28"/>
      <c r="HD266" s="56"/>
      <c r="HF266" s="383"/>
      <c r="HI266" s="28"/>
      <c r="HJ266" s="56"/>
    </row>
    <row r="267" spans="1:218" ht="16.5" customHeight="1">
      <c r="A267" s="383"/>
      <c r="D267" s="28"/>
      <c r="E267" s="56"/>
      <c r="G267" s="383"/>
      <c r="J267" s="28"/>
      <c r="K267" s="56"/>
      <c r="M267" s="383"/>
      <c r="P267" s="28"/>
      <c r="Q267" s="56"/>
      <c r="S267" s="383"/>
      <c r="V267" s="28"/>
      <c r="W267" s="56"/>
      <c r="Y267" s="409"/>
      <c r="Z267" s="511"/>
      <c r="AA267" s="224"/>
      <c r="AB267" s="224"/>
      <c r="AC267" s="224"/>
      <c r="AD267" s="412"/>
      <c r="AE267" s="422"/>
      <c r="AH267" s="410"/>
      <c r="AK267" s="28"/>
      <c r="AL267" s="56"/>
      <c r="AN267" s="410"/>
      <c r="AQ267" s="28"/>
      <c r="AR267" s="56"/>
      <c r="AT267" s="410"/>
      <c r="AW267" s="28"/>
      <c r="AX267" s="56"/>
      <c r="AZ267" s="410"/>
      <c r="BC267" s="28"/>
      <c r="BD267" s="56"/>
      <c r="BF267" s="410"/>
      <c r="BI267" s="28"/>
      <c r="BJ267" s="56"/>
      <c r="BL267" s="410"/>
      <c r="BO267" s="28"/>
      <c r="BP267" s="56"/>
      <c r="BR267" s="410"/>
      <c r="BU267" s="28"/>
      <c r="BV267" s="56"/>
      <c r="BX267" s="410"/>
      <c r="CA267" s="28"/>
      <c r="CB267" s="56"/>
      <c r="CD267" s="410"/>
      <c r="CG267" s="28"/>
      <c r="CH267" s="56"/>
      <c r="CJ267" s="410"/>
      <c r="CM267" s="28"/>
      <c r="CN267" s="56"/>
      <c r="CP267" s="410"/>
      <c r="CS267" s="28"/>
      <c r="CT267" s="56"/>
      <c r="CV267" s="410"/>
      <c r="CY267" s="28"/>
      <c r="CZ267" s="56"/>
      <c r="DB267" s="410"/>
      <c r="DE267" s="28"/>
      <c r="DF267" s="56"/>
      <c r="DH267" s="410"/>
      <c r="DK267" s="28"/>
      <c r="DL267" s="56"/>
      <c r="DN267" s="410"/>
      <c r="DQ267" s="28"/>
      <c r="DR267" s="56"/>
      <c r="DT267" s="410"/>
      <c r="DW267" s="28"/>
      <c r="DX267" s="56"/>
      <c r="DZ267" s="410"/>
      <c r="EC267" s="28"/>
      <c r="ED267" s="56"/>
      <c r="EF267" s="410"/>
      <c r="EI267" s="28"/>
      <c r="EJ267" s="56"/>
      <c r="EL267" s="410"/>
      <c r="EO267" s="28"/>
      <c r="EP267" s="56"/>
      <c r="ER267" s="410"/>
      <c r="EU267" s="28"/>
      <c r="EV267" s="56"/>
      <c r="EX267" s="410"/>
      <c r="FA267" s="28"/>
      <c r="FB267" s="56"/>
      <c r="FD267" s="410"/>
      <c r="FG267" s="28"/>
      <c r="FH267" s="56"/>
      <c r="FJ267" s="410"/>
      <c r="FM267" s="28"/>
      <c r="FN267" s="56"/>
      <c r="FP267" s="410"/>
      <c r="FS267" s="28"/>
      <c r="FT267" s="56"/>
      <c r="FV267" s="410"/>
      <c r="FY267" s="28"/>
      <c r="FZ267" s="56"/>
      <c r="GB267" s="410"/>
      <c r="GE267" s="28"/>
      <c r="GF267" s="56"/>
      <c r="GH267" s="410"/>
      <c r="GK267" s="28"/>
      <c r="GL267" s="56"/>
      <c r="GN267" s="410"/>
      <c r="GQ267" s="28"/>
      <c r="GR267" s="56"/>
      <c r="GT267" s="410"/>
      <c r="GW267" s="28"/>
      <c r="GX267" s="56"/>
      <c r="GZ267" s="410"/>
      <c r="HC267" s="28"/>
      <c r="HD267" s="56"/>
      <c r="HF267" s="383"/>
      <c r="HI267" s="28"/>
      <c r="HJ267" s="56"/>
    </row>
    <row r="268" spans="1:218" ht="16.5" customHeight="1">
      <c r="A268" s="383"/>
      <c r="D268" s="28"/>
      <c r="E268" s="56"/>
      <c r="G268" s="383"/>
      <c r="J268" s="28"/>
      <c r="K268" s="56"/>
      <c r="M268" s="383"/>
      <c r="P268" s="28"/>
      <c r="Q268" s="56"/>
      <c r="S268" s="383"/>
      <c r="V268" s="28"/>
      <c r="W268" s="56"/>
      <c r="Y268" s="409"/>
      <c r="Z268" s="511"/>
      <c r="AA268" s="224"/>
      <c r="AB268" s="224"/>
      <c r="AC268" s="224"/>
      <c r="AD268" s="412"/>
      <c r="AE268" s="422"/>
      <c r="AH268" s="410"/>
      <c r="AK268" s="28"/>
      <c r="AL268" s="56"/>
      <c r="AN268" s="410"/>
      <c r="AQ268" s="28"/>
      <c r="AR268" s="56"/>
      <c r="AT268" s="410"/>
      <c r="AW268" s="28"/>
      <c r="AX268" s="56"/>
      <c r="AZ268" s="410"/>
      <c r="BC268" s="28"/>
      <c r="BD268" s="56"/>
      <c r="BF268" s="410"/>
      <c r="BI268" s="28"/>
      <c r="BJ268" s="56"/>
      <c r="BL268" s="410"/>
      <c r="BO268" s="28"/>
      <c r="BP268" s="56"/>
      <c r="BR268" s="410"/>
      <c r="BU268" s="28"/>
      <c r="BV268" s="56"/>
      <c r="BX268" s="410"/>
      <c r="CA268" s="28"/>
      <c r="CB268" s="56"/>
      <c r="CD268" s="410"/>
      <c r="CG268" s="28"/>
      <c r="CH268" s="56"/>
      <c r="CJ268" s="410"/>
      <c r="CM268" s="28"/>
      <c r="CN268" s="56"/>
      <c r="CP268" s="410"/>
      <c r="CS268" s="28"/>
      <c r="CT268" s="56"/>
      <c r="CV268" s="410"/>
      <c r="CY268" s="28"/>
      <c r="CZ268" s="56"/>
      <c r="DB268" s="410"/>
      <c r="DE268" s="28"/>
      <c r="DF268" s="56"/>
      <c r="DH268" s="410"/>
      <c r="DK268" s="28"/>
      <c r="DL268" s="56"/>
      <c r="DN268" s="410"/>
      <c r="DQ268" s="28"/>
      <c r="DR268" s="56"/>
      <c r="DT268" s="410"/>
      <c r="DW268" s="28"/>
      <c r="DX268" s="56"/>
      <c r="DZ268" s="410"/>
      <c r="EC268" s="28"/>
      <c r="ED268" s="56"/>
      <c r="EF268" s="410"/>
      <c r="EI268" s="28"/>
      <c r="EJ268" s="56"/>
      <c r="EL268" s="410"/>
      <c r="EO268" s="28"/>
      <c r="EP268" s="56"/>
      <c r="ER268" s="410"/>
      <c r="EU268" s="28"/>
      <c r="EV268" s="56"/>
      <c r="EX268" s="410"/>
      <c r="FA268" s="28"/>
      <c r="FB268" s="56"/>
      <c r="FD268" s="410"/>
      <c r="FG268" s="28"/>
      <c r="FH268" s="56"/>
      <c r="FJ268" s="410"/>
      <c r="FM268" s="28"/>
      <c r="FN268" s="56"/>
      <c r="FP268" s="410"/>
      <c r="FS268" s="28"/>
      <c r="FT268" s="56"/>
      <c r="FV268" s="410"/>
      <c r="FY268" s="28"/>
      <c r="FZ268" s="56"/>
      <c r="GB268" s="410"/>
      <c r="GE268" s="28"/>
      <c r="GF268" s="56"/>
      <c r="GH268" s="410"/>
      <c r="GK268" s="28"/>
      <c r="GL268" s="56"/>
      <c r="GN268" s="410"/>
      <c r="GQ268" s="28"/>
      <c r="GR268" s="56"/>
      <c r="GT268" s="410"/>
      <c r="GW268" s="28"/>
      <c r="GX268" s="56"/>
      <c r="GZ268" s="410"/>
      <c r="HC268" s="28"/>
      <c r="HD268" s="56"/>
      <c r="HF268" s="383"/>
      <c r="HI268" s="28"/>
      <c r="HJ268" s="56"/>
    </row>
    <row r="269" spans="1:218" ht="20.25" customHeight="1">
      <c r="A269" s="396" t="s">
        <v>4348</v>
      </c>
      <c r="B269" s="240"/>
      <c r="C269" s="240"/>
      <c r="D269" s="28"/>
      <c r="E269" s="56"/>
      <c r="G269" s="383"/>
      <c r="J269" s="28"/>
      <c r="K269" s="56"/>
      <c r="M269" s="383"/>
      <c r="P269" s="28"/>
      <c r="Q269" s="56"/>
      <c r="S269" s="383"/>
      <c r="V269" s="28"/>
      <c r="W269" s="56"/>
      <c r="Y269" s="409"/>
      <c r="Z269" s="511"/>
      <c r="AA269" s="224"/>
      <c r="AB269" s="224"/>
      <c r="AC269" s="224"/>
      <c r="AD269" s="412"/>
      <c r="AE269" s="422"/>
      <c r="AH269" s="410"/>
      <c r="AK269" s="28"/>
      <c r="AL269" s="56"/>
      <c r="AN269" s="410"/>
      <c r="AQ269" s="28"/>
      <c r="AR269" s="56"/>
      <c r="AT269" s="410"/>
      <c r="AW269" s="28"/>
      <c r="AX269" s="56"/>
      <c r="AZ269" s="410"/>
      <c r="BC269" s="28"/>
      <c r="BD269" s="56"/>
      <c r="BF269" s="410"/>
      <c r="BI269" s="28"/>
      <c r="BJ269" s="56"/>
      <c r="BL269" s="410"/>
      <c r="BO269" s="28"/>
      <c r="BP269" s="56"/>
      <c r="BR269" s="410"/>
      <c r="BU269" s="28"/>
      <c r="BV269" s="56"/>
      <c r="BX269" s="410"/>
      <c r="CA269" s="28"/>
      <c r="CB269" s="56"/>
      <c r="CD269" s="410"/>
      <c r="CG269" s="28"/>
      <c r="CH269" s="56"/>
      <c r="CJ269" s="410"/>
      <c r="CM269" s="28"/>
      <c r="CN269" s="56"/>
      <c r="CP269" s="410"/>
      <c r="CS269" s="28"/>
      <c r="CT269" s="56"/>
      <c r="CV269" s="410"/>
      <c r="CY269" s="28"/>
      <c r="CZ269" s="56"/>
      <c r="DB269" s="410"/>
      <c r="DE269" s="28"/>
      <c r="DF269" s="56"/>
      <c r="DH269" s="410"/>
      <c r="DK269" s="28"/>
      <c r="DL269" s="56"/>
      <c r="DN269" s="410"/>
      <c r="DQ269" s="28"/>
      <c r="DR269" s="56"/>
      <c r="DT269" s="410"/>
      <c r="DW269" s="28"/>
      <c r="DX269" s="56"/>
      <c r="DZ269" s="410"/>
      <c r="EC269" s="28"/>
      <c r="ED269" s="56"/>
      <c r="EF269" s="410"/>
      <c r="EI269" s="28"/>
      <c r="EJ269" s="56"/>
      <c r="EL269" s="410"/>
      <c r="EO269" s="28"/>
      <c r="EP269" s="56"/>
      <c r="ER269" s="410"/>
      <c r="EU269" s="28"/>
      <c r="EV269" s="56"/>
      <c r="EX269" s="410"/>
      <c r="FA269" s="28"/>
      <c r="FB269" s="56"/>
      <c r="FD269" s="410"/>
      <c r="FG269" s="28"/>
      <c r="FH269" s="56"/>
      <c r="FJ269" s="410"/>
      <c r="FM269" s="28"/>
      <c r="FN269" s="56"/>
      <c r="FP269" s="410"/>
      <c r="FS269" s="28"/>
      <c r="FT269" s="56"/>
      <c r="FV269" s="410"/>
      <c r="FY269" s="28"/>
      <c r="FZ269" s="56"/>
      <c r="GB269" s="410"/>
      <c r="GE269" s="28"/>
      <c r="GF269" s="56"/>
      <c r="GH269" s="410"/>
      <c r="GK269" s="28"/>
      <c r="GL269" s="56"/>
      <c r="GN269" s="410"/>
      <c r="GQ269" s="28"/>
      <c r="GR269" s="56"/>
      <c r="GT269" s="410"/>
      <c r="GW269" s="28"/>
      <c r="GX269" s="56"/>
      <c r="GZ269" s="410"/>
      <c r="HC269" s="28"/>
      <c r="HD269" s="56"/>
      <c r="HF269" s="383"/>
      <c r="HI269" s="28"/>
      <c r="HJ269" s="56"/>
    </row>
    <row r="270" spans="1:218" ht="16.5" customHeight="1">
      <c r="A270" s="398" t="s">
        <v>3284</v>
      </c>
      <c r="E270" s="236"/>
      <c r="F270" s="236"/>
      <c r="G270" s="236"/>
      <c r="H270" s="236"/>
      <c r="I270" s="236"/>
      <c r="J270" s="236"/>
      <c r="K270" s="236"/>
      <c r="L270" s="236"/>
      <c r="O270" s="398" t="s">
        <v>4503</v>
      </c>
      <c r="Q270" s="236"/>
      <c r="R270" s="236"/>
      <c r="S270" s="28"/>
      <c r="T270" s="237"/>
      <c r="V270" s="398"/>
      <c r="W270" s="28"/>
      <c r="X270" s="61"/>
      <c r="Y270" s="28"/>
      <c r="Z270" s="28"/>
      <c r="AA270" s="28"/>
      <c r="AB270" s="28"/>
      <c r="AC270" s="28"/>
      <c r="AE270" s="28"/>
      <c r="AF270" s="28"/>
      <c r="AI270" s="28"/>
      <c r="CA270" s="398" t="s">
        <v>3284</v>
      </c>
      <c r="CE270" s="398"/>
      <c r="DJ270" s="398"/>
      <c r="DN270" s="10"/>
      <c r="DW270"/>
    </row>
    <row r="271" spans="1:218" s="385" customFormat="1" ht="26.25" customHeight="1">
      <c r="A271" s="507" t="s">
        <v>695</v>
      </c>
      <c r="B271"/>
      <c r="C271"/>
      <c r="D271" s="405" t="s">
        <v>4502</v>
      </c>
      <c r="E271" s="515" t="s">
        <v>149</v>
      </c>
      <c r="G271" s="404" t="s">
        <v>4964</v>
      </c>
      <c r="H271" s="513"/>
      <c r="I271" s="403"/>
      <c r="J271" s="403"/>
      <c r="K271" s="403"/>
      <c r="L271" s="515" t="s">
        <v>149</v>
      </c>
      <c r="M271" s="405" t="s">
        <v>4502</v>
      </c>
      <c r="O271" s="507" t="s">
        <v>2761</v>
      </c>
      <c r="P271"/>
      <c r="Q271"/>
      <c r="R271"/>
      <c r="S271" s="507" t="s">
        <v>185</v>
      </c>
      <c r="T271"/>
      <c r="U271"/>
      <c r="V271"/>
      <c r="W271" s="507" t="s">
        <v>174</v>
      </c>
      <c r="X271"/>
      <c r="Y271"/>
      <c r="Z271"/>
      <c r="AA271" s="507" t="s">
        <v>2762</v>
      </c>
      <c r="AB271"/>
      <c r="AC271"/>
      <c r="AD271"/>
      <c r="AE271" s="507" t="s">
        <v>187</v>
      </c>
      <c r="AF271"/>
      <c r="AG271"/>
      <c r="AH271"/>
      <c r="AI271" s="507" t="s">
        <v>4500</v>
      </c>
      <c r="AJ271"/>
      <c r="AK271"/>
      <c r="AL271"/>
      <c r="AM271" s="507" t="s">
        <v>4501</v>
      </c>
      <c r="AN271"/>
      <c r="AO271"/>
      <c r="AP271"/>
      <c r="AQ271" s="507" t="s">
        <v>190</v>
      </c>
      <c r="AR271"/>
      <c r="AS271"/>
      <c r="AT271"/>
      <c r="AU271" s="507" t="s">
        <v>191</v>
      </c>
      <c r="AV271"/>
      <c r="AW271"/>
      <c r="AX271"/>
      <c r="AY271" s="507" t="s">
        <v>194</v>
      </c>
      <c r="AZ271"/>
      <c r="BA271"/>
      <c r="BB271"/>
      <c r="BC271" s="507" t="s">
        <v>192</v>
      </c>
      <c r="BD271"/>
      <c r="BE271"/>
      <c r="BF271"/>
      <c r="BG271" s="507" t="s">
        <v>193</v>
      </c>
      <c r="BH271"/>
      <c r="BI271"/>
      <c r="BJ271"/>
      <c r="BK271" s="507" t="s">
        <v>175</v>
      </c>
      <c r="BL271"/>
      <c r="BM271"/>
      <c r="BN271"/>
      <c r="BO271" s="507" t="s">
        <v>195</v>
      </c>
      <c r="BP271"/>
      <c r="BQ271"/>
      <c r="BR271"/>
      <c r="BS271" s="507" t="s">
        <v>196</v>
      </c>
      <c r="BT271"/>
      <c r="BU271"/>
      <c r="BV271"/>
      <c r="BW271" s="507" t="s">
        <v>197</v>
      </c>
      <c r="BX271"/>
      <c r="CA271" s="507" t="s">
        <v>3281</v>
      </c>
      <c r="CB271"/>
      <c r="CC271"/>
      <c r="CD271" s="405"/>
      <c r="CE271" s="515"/>
      <c r="CG271" s="507" t="s">
        <v>3282</v>
      </c>
      <c r="CH271"/>
      <c r="CI271"/>
      <c r="CJ271" s="405"/>
      <c r="CK271" s="515"/>
      <c r="CM271" s="507" t="s">
        <v>4802</v>
      </c>
      <c r="CN271"/>
      <c r="CO271"/>
      <c r="CP271" s="405"/>
      <c r="CQ271" s="515"/>
      <c r="CS271" s="507" t="s">
        <v>4499</v>
      </c>
      <c r="CT271"/>
      <c r="CU271"/>
      <c r="CV271" s="405"/>
      <c r="CW271" s="515"/>
      <c r="DB271" s="410"/>
      <c r="DE271" s="224"/>
      <c r="DF271" s="407"/>
      <c r="DH271" s="410"/>
      <c r="DK271" s="228"/>
      <c r="DL271" s="56"/>
      <c r="DN271" s="410"/>
      <c r="DQ271" s="228"/>
      <c r="DR271" s="56"/>
      <c r="DT271" s="410"/>
      <c r="DU271" s="341"/>
      <c r="DV271" s="341"/>
      <c r="DW271" s="224"/>
      <c r="DX271" s="407"/>
      <c r="DY271" s="341"/>
      <c r="DZ271" s="410"/>
      <c r="EA271" s="341"/>
      <c r="EB271" s="341"/>
      <c r="EC271" s="228"/>
      <c r="ED271" s="56"/>
      <c r="EE271" s="341"/>
      <c r="EF271" s="410"/>
      <c r="EG271" s="341"/>
      <c r="EH271" s="341"/>
      <c r="EI271" s="228"/>
      <c r="EJ271" s="56"/>
      <c r="EK271" s="341"/>
      <c r="EL271" s="410"/>
      <c r="EM271" s="341"/>
      <c r="EN271" s="341"/>
      <c r="EO271" s="228"/>
      <c r="EP271" s="56"/>
      <c r="ER271" s="410"/>
      <c r="EU271" s="224"/>
      <c r="EV271" s="407"/>
      <c r="EX271" s="410"/>
      <c r="FA271" s="228"/>
      <c r="FB271" s="56"/>
      <c r="FD271" s="410"/>
      <c r="FG271" s="224"/>
      <c r="FH271" s="407"/>
      <c r="FJ271" s="410"/>
      <c r="FM271" s="228"/>
      <c r="FN271" s="56"/>
      <c r="FP271" s="410"/>
      <c r="FS271" s="224"/>
      <c r="FT271" s="407"/>
      <c r="FV271" s="410"/>
      <c r="FY271" s="228"/>
      <c r="FZ271" s="56"/>
      <c r="GB271" s="410"/>
      <c r="GE271" s="224"/>
      <c r="GF271" s="407"/>
      <c r="GH271" s="410"/>
      <c r="GK271" s="228"/>
      <c r="GL271" s="56"/>
      <c r="GN271" s="410"/>
      <c r="GO271" s="341"/>
      <c r="GP271" s="341"/>
      <c r="GQ271" s="224"/>
      <c r="GR271" s="407"/>
      <c r="GS271" s="341"/>
      <c r="GT271" s="410"/>
      <c r="GU271" s="341"/>
      <c r="GV271" s="341"/>
      <c r="GW271" s="228"/>
      <c r="GX271" s="56"/>
      <c r="GZ271" s="410"/>
      <c r="HA271" s="341"/>
      <c r="HB271" s="341"/>
      <c r="HC271" s="224"/>
      <c r="HD271" s="407"/>
      <c r="HF271" s="383"/>
      <c r="HI271" s="224"/>
      <c r="HJ271" s="407"/>
    </row>
    <row r="272" spans="1:218" ht="16.5" customHeight="1">
      <c r="A272" s="408" t="s">
        <v>4453</v>
      </c>
      <c r="D272" s="1">
        <f>'Punten per wedstrijd'!F320</f>
        <v>501.59999999999997</v>
      </c>
      <c r="E272" s="56">
        <v>0</v>
      </c>
      <c r="G272" s="409" t="s">
        <v>0</v>
      </c>
      <c r="H272" s="292" t="s">
        <v>4445</v>
      </c>
      <c r="J272" s="228"/>
      <c r="K272" s="56"/>
      <c r="L272" s="525">
        <f>$AF$493</f>
        <v>12</v>
      </c>
      <c r="M272" s="422">
        <f>$E$493</f>
        <v>1350.2</v>
      </c>
      <c r="O272" s="408" t="s">
        <v>4426</v>
      </c>
      <c r="S272" s="408" t="s">
        <v>1696</v>
      </c>
      <c r="W272" s="408" t="s">
        <v>3256</v>
      </c>
      <c r="AA272" s="408" t="s">
        <v>4475</v>
      </c>
      <c r="AE272" s="408" t="s">
        <v>4426</v>
      </c>
      <c r="AI272" s="408" t="s">
        <v>4426</v>
      </c>
      <c r="AM272" s="408" t="s">
        <v>3250</v>
      </c>
      <c r="AQ272" s="408" t="s">
        <v>3842</v>
      </c>
      <c r="AU272" s="408" t="s">
        <v>4447</v>
      </c>
      <c r="AY272" s="408" t="s">
        <v>4453</v>
      </c>
      <c r="BC272" s="408" t="s">
        <v>4480</v>
      </c>
      <c r="BG272" s="408" t="s">
        <v>4479</v>
      </c>
      <c r="BK272" s="408" t="s">
        <v>4478</v>
      </c>
      <c r="BO272" s="408" t="s">
        <v>4445</v>
      </c>
      <c r="BS272" s="408" t="s">
        <v>3262</v>
      </c>
      <c r="BW272" s="408" t="s">
        <v>4476</v>
      </c>
      <c r="BZ272" s="410"/>
      <c r="CA272" s="408" t="s">
        <v>4397</v>
      </c>
      <c r="CD272" s="1">
        <v>128.5</v>
      </c>
      <c r="CE272" s="56">
        <v>0</v>
      </c>
      <c r="CG272" s="408" t="s">
        <v>4477</v>
      </c>
      <c r="CJ272" s="1">
        <v>202.5</v>
      </c>
      <c r="CK272" s="56">
        <v>3</v>
      </c>
      <c r="CM272" s="408" t="s">
        <v>4480</v>
      </c>
      <c r="CP272" s="1">
        <v>86.399999999999991</v>
      </c>
      <c r="CQ272" s="56">
        <v>2</v>
      </c>
      <c r="CS272" s="408" t="s">
        <v>4476</v>
      </c>
      <c r="CV272" s="1">
        <v>39.6</v>
      </c>
      <c r="CW272" s="56">
        <v>3</v>
      </c>
      <c r="DB272" s="410"/>
      <c r="DE272" s="28"/>
      <c r="DF272" s="56"/>
      <c r="DH272" s="410"/>
      <c r="DK272" s="28"/>
      <c r="DL272" s="56"/>
      <c r="DN272" s="410"/>
      <c r="DQ272" s="28"/>
      <c r="DR272" s="56"/>
      <c r="DT272" s="410"/>
      <c r="DW272" s="28"/>
      <c r="DX272" s="56"/>
      <c r="DZ272" s="410"/>
      <c r="EC272" s="28"/>
      <c r="ED272" s="56"/>
      <c r="EF272" s="410"/>
      <c r="EI272" s="28"/>
      <c r="EJ272" s="56"/>
      <c r="EL272" s="410"/>
      <c r="EO272" s="28"/>
      <c r="EP272" s="56"/>
      <c r="ER272" s="410"/>
      <c r="EU272" s="28"/>
      <c r="EV272" s="56"/>
      <c r="EX272" s="410"/>
      <c r="FA272" s="28"/>
      <c r="FB272" s="56"/>
      <c r="FD272" s="410"/>
      <c r="FG272" s="28"/>
      <c r="FH272" s="56"/>
      <c r="FJ272" s="410"/>
      <c r="FM272" s="28"/>
      <c r="FN272" s="56"/>
      <c r="FP272" s="410"/>
      <c r="FS272" s="28"/>
      <c r="FT272" s="56"/>
      <c r="FV272" s="410"/>
      <c r="FY272" s="28"/>
      <c r="FZ272" s="56"/>
      <c r="GB272" s="410"/>
      <c r="GE272" s="28"/>
      <c r="GF272" s="56"/>
      <c r="GH272" s="410"/>
      <c r="GK272" s="28"/>
      <c r="GL272" s="56"/>
      <c r="GN272" s="410"/>
      <c r="GQ272" s="28"/>
      <c r="GR272" s="56"/>
      <c r="GT272" s="410"/>
      <c r="GW272" s="28"/>
      <c r="GX272" s="56"/>
      <c r="GZ272" s="410"/>
      <c r="HC272" s="28"/>
      <c r="HD272" s="56"/>
      <c r="HF272" s="383"/>
      <c r="HI272" s="28"/>
      <c r="HJ272" s="56"/>
    </row>
    <row r="273" spans="1:218" ht="16.5" customHeight="1">
      <c r="A273" s="408" t="s">
        <v>4476</v>
      </c>
      <c r="D273" s="1">
        <f>'Punten per wedstrijd'!F265</f>
        <v>882.1</v>
      </c>
      <c r="E273" s="56">
        <v>3</v>
      </c>
      <c r="G273" s="409" t="s">
        <v>2</v>
      </c>
      <c r="H273" s="292" t="s">
        <v>4498</v>
      </c>
      <c r="L273" s="525">
        <f>$AF$511</f>
        <v>12</v>
      </c>
      <c r="M273" s="422">
        <f>$E$511</f>
        <v>1256.2</v>
      </c>
      <c r="O273" s="408" t="s">
        <v>4397</v>
      </c>
      <c r="S273" s="408" t="s">
        <v>4426</v>
      </c>
      <c r="W273" s="408" t="s">
        <v>4453</v>
      </c>
      <c r="AA273" s="408" t="s">
        <v>4418</v>
      </c>
      <c r="AE273" s="408" t="s">
        <v>3262</v>
      </c>
      <c r="AI273" s="408" t="s">
        <v>4418</v>
      </c>
      <c r="AM273" s="408" t="s">
        <v>3262</v>
      </c>
      <c r="AQ273" s="408" t="s">
        <v>1696</v>
      </c>
      <c r="AU273" s="408" t="s">
        <v>4498</v>
      </c>
      <c r="AY273" s="408" t="s">
        <v>1696</v>
      </c>
      <c r="BC273" s="408" t="s">
        <v>2754</v>
      </c>
      <c r="BG273" s="408" t="s">
        <v>3250</v>
      </c>
      <c r="BK273" s="408" t="s">
        <v>2756</v>
      </c>
      <c r="BO273" s="408" t="s">
        <v>4447</v>
      </c>
      <c r="BS273" s="408" t="s">
        <v>4477</v>
      </c>
      <c r="BW273" s="408" t="s">
        <v>4480</v>
      </c>
      <c r="BZ273" s="410"/>
      <c r="CA273" s="408" t="s">
        <v>4453</v>
      </c>
      <c r="CD273" s="1">
        <v>179.60000000000002</v>
      </c>
      <c r="CE273" s="56">
        <v>3</v>
      </c>
      <c r="CG273" s="408" t="s">
        <v>2754</v>
      </c>
      <c r="CJ273" s="1">
        <v>11.700000000000001</v>
      </c>
      <c r="CK273" s="56">
        <v>0</v>
      </c>
      <c r="CM273" s="408" t="s">
        <v>3256</v>
      </c>
      <c r="CP273" s="1">
        <v>77.300000000000011</v>
      </c>
      <c r="CQ273" s="56">
        <v>1</v>
      </c>
      <c r="CS273" s="408" t="s">
        <v>2754</v>
      </c>
      <c r="CV273" s="1">
        <v>0</v>
      </c>
      <c r="CW273" s="56">
        <v>0</v>
      </c>
      <c r="DB273" s="410"/>
      <c r="DE273" s="28"/>
      <c r="DF273" s="56"/>
      <c r="DH273" s="410"/>
      <c r="DK273" s="28"/>
      <c r="DL273" s="56"/>
      <c r="DN273" s="410"/>
      <c r="DQ273" s="28"/>
      <c r="DR273" s="56"/>
      <c r="DT273" s="410"/>
      <c r="DW273" s="28"/>
      <c r="DX273" s="56"/>
      <c r="DZ273" s="410"/>
      <c r="EC273" s="28"/>
      <c r="ED273" s="56"/>
      <c r="EF273" s="410"/>
      <c r="EI273" s="28"/>
      <c r="EJ273" s="56"/>
      <c r="EL273" s="410"/>
      <c r="EO273" s="28"/>
      <c r="EP273" s="56"/>
      <c r="ER273" s="410"/>
      <c r="EU273" s="28"/>
      <c r="EV273" s="56"/>
      <c r="EX273" s="410"/>
      <c r="FA273" s="28"/>
      <c r="FB273" s="56"/>
      <c r="FD273" s="410"/>
      <c r="FG273" s="28"/>
      <c r="FH273" s="56"/>
      <c r="FJ273" s="410"/>
      <c r="FM273" s="28"/>
      <c r="FN273" s="56"/>
      <c r="FP273" s="410"/>
      <c r="FS273" s="28"/>
      <c r="FT273" s="56"/>
      <c r="FV273" s="410"/>
      <c r="FY273" s="28"/>
      <c r="FZ273" s="56"/>
      <c r="GB273" s="410"/>
      <c r="GE273" s="28"/>
      <c r="GF273" s="56"/>
      <c r="GH273" s="410"/>
      <c r="GK273" s="28"/>
      <c r="GL273" s="56"/>
      <c r="GN273" s="410"/>
      <c r="GQ273" s="28"/>
      <c r="GR273" s="56"/>
      <c r="GT273" s="410"/>
      <c r="GW273" s="28"/>
      <c r="GX273" s="56"/>
      <c r="GZ273" s="410"/>
      <c r="HC273" s="28"/>
      <c r="HD273" s="56"/>
      <c r="HF273" s="383"/>
      <c r="HI273" s="28"/>
      <c r="HJ273" s="56"/>
    </row>
    <row r="274" spans="1:218" ht="16.5" customHeight="1">
      <c r="A274" s="408"/>
      <c r="D274" s="1"/>
      <c r="E274" s="56"/>
      <c r="G274" s="409" t="s">
        <v>3</v>
      </c>
      <c r="H274" s="548" t="s">
        <v>4476</v>
      </c>
      <c r="I274" s="549"/>
      <c r="J274" s="549"/>
      <c r="K274" s="549"/>
      <c r="L274" s="550">
        <f>$AF$500</f>
        <v>11</v>
      </c>
      <c r="M274" s="551">
        <f>$E$500</f>
        <v>1624.7</v>
      </c>
      <c r="O274" s="408"/>
      <c r="S274" s="408"/>
      <c r="W274" s="408"/>
      <c r="AA274" s="408"/>
      <c r="AE274" s="408"/>
      <c r="AI274" s="408"/>
      <c r="AM274" s="408"/>
      <c r="AQ274" s="408"/>
      <c r="AU274" s="408"/>
      <c r="AY274" s="408"/>
      <c r="BC274" s="408"/>
      <c r="BG274" s="408"/>
      <c r="BK274" s="408"/>
      <c r="BO274" s="408"/>
      <c r="BS274" s="408"/>
      <c r="BW274" s="408"/>
      <c r="BZ274" s="410"/>
      <c r="CA274" s="408"/>
      <c r="CD274" s="1"/>
      <c r="CE274" s="56"/>
      <c r="CG274" s="408"/>
      <c r="CJ274" s="1"/>
      <c r="CK274" s="56"/>
      <c r="CM274" s="408"/>
      <c r="CP274" s="1"/>
      <c r="CQ274" s="56"/>
      <c r="CS274" s="408"/>
      <c r="CV274" s="1"/>
      <c r="CW274" s="56"/>
      <c r="DB274" s="410"/>
      <c r="DE274" s="28"/>
      <c r="DF274" s="56"/>
      <c r="DH274" s="410"/>
      <c r="DK274" s="28"/>
      <c r="DL274" s="56"/>
      <c r="DN274" s="410"/>
      <c r="DQ274" s="28"/>
      <c r="DR274" s="56"/>
      <c r="DT274" s="410"/>
      <c r="DW274" s="28"/>
      <c r="DX274" s="56"/>
      <c r="DZ274" s="410"/>
      <c r="EC274" s="28"/>
      <c r="ED274" s="56"/>
      <c r="EF274" s="410"/>
      <c r="EI274" s="28"/>
      <c r="EJ274" s="56"/>
      <c r="EL274" s="410"/>
      <c r="EO274" s="28"/>
      <c r="EP274" s="56"/>
      <c r="ER274" s="410"/>
      <c r="EU274" s="28"/>
      <c r="EV274" s="56"/>
      <c r="EX274" s="410"/>
      <c r="FA274" s="28"/>
      <c r="FB274" s="56"/>
      <c r="FD274" s="410"/>
      <c r="FG274" s="28"/>
      <c r="FH274" s="56"/>
      <c r="FJ274" s="410"/>
      <c r="FM274" s="28"/>
      <c r="FN274" s="56"/>
      <c r="FP274" s="410"/>
      <c r="FS274" s="28"/>
      <c r="FT274" s="56"/>
      <c r="FV274" s="410"/>
      <c r="FY274" s="28"/>
      <c r="FZ274" s="56"/>
      <c r="GB274" s="410"/>
      <c r="GE274" s="28"/>
      <c r="GF274" s="56"/>
      <c r="GH274" s="410"/>
      <c r="GK274" s="28"/>
      <c r="GL274" s="56"/>
      <c r="GN274" s="410"/>
      <c r="GQ274" s="28"/>
      <c r="GR274" s="56"/>
      <c r="GT274" s="410"/>
      <c r="GW274" s="28"/>
      <c r="GX274" s="56"/>
      <c r="GZ274" s="410"/>
      <c r="HC274" s="28"/>
      <c r="HD274" s="56"/>
      <c r="HF274" s="383"/>
      <c r="HI274" s="28"/>
      <c r="HJ274" s="56"/>
    </row>
    <row r="275" spans="1:218" ht="16.5" customHeight="1">
      <c r="A275" s="408" t="s">
        <v>4479</v>
      </c>
      <c r="D275" s="1">
        <f>'Punten per wedstrijd'!F302</f>
        <v>467.19999999999993</v>
      </c>
      <c r="E275" s="56">
        <v>0</v>
      </c>
      <c r="G275" s="409" t="s">
        <v>5</v>
      </c>
      <c r="H275" s="292" t="s">
        <v>4447</v>
      </c>
      <c r="L275" s="525">
        <f>$AF$504</f>
        <v>11</v>
      </c>
      <c r="M275" s="422">
        <f>$E$504</f>
        <v>1451.8</v>
      </c>
      <c r="O275" s="408" t="s">
        <v>1696</v>
      </c>
      <c r="S275" s="408" t="s">
        <v>4397</v>
      </c>
      <c r="W275" s="408" t="s">
        <v>2756</v>
      </c>
      <c r="AA275" s="408" t="s">
        <v>4477</v>
      </c>
      <c r="AE275" s="408" t="s">
        <v>4445</v>
      </c>
      <c r="AI275" s="408" t="s">
        <v>2754</v>
      </c>
      <c r="AM275" s="408" t="s">
        <v>4445</v>
      </c>
      <c r="AQ275" s="408" t="s">
        <v>2756</v>
      </c>
      <c r="AU275" s="408" t="s">
        <v>3262</v>
      </c>
      <c r="AY275" s="408" t="s">
        <v>4474</v>
      </c>
      <c r="BC275" s="408" t="s">
        <v>4478</v>
      </c>
      <c r="BG275" s="408" t="s">
        <v>4498</v>
      </c>
      <c r="BK275" s="408" t="s">
        <v>4418</v>
      </c>
      <c r="BO275" s="408" t="s">
        <v>4453</v>
      </c>
      <c r="BS275" s="408" t="s">
        <v>4480</v>
      </c>
      <c r="BW275" s="408" t="s">
        <v>4477</v>
      </c>
      <c r="BZ275" s="410"/>
      <c r="CA275" s="408" t="s">
        <v>4445</v>
      </c>
      <c r="CD275" s="1">
        <v>298.3</v>
      </c>
      <c r="CE275" s="56">
        <v>3</v>
      </c>
      <c r="CG275" s="408" t="s">
        <v>2756</v>
      </c>
      <c r="CJ275" s="1">
        <v>125.5</v>
      </c>
      <c r="CK275" s="56">
        <v>0</v>
      </c>
      <c r="CM275" s="408" t="s">
        <v>4453</v>
      </c>
      <c r="CP275" s="1">
        <v>215.89999999999998</v>
      </c>
      <c r="CQ275" s="56">
        <v>3</v>
      </c>
      <c r="CS275" s="408" t="s">
        <v>2756</v>
      </c>
      <c r="CV275" s="1">
        <v>2.2000000000000002</v>
      </c>
      <c r="CW275" s="56">
        <v>0</v>
      </c>
      <c r="DB275" s="410"/>
      <c r="DE275" s="28"/>
      <c r="DF275" s="56"/>
      <c r="DH275" s="410"/>
      <c r="DK275" s="28"/>
      <c r="DL275" s="56"/>
      <c r="DN275" s="410"/>
      <c r="DQ275" s="28"/>
      <c r="DR275" s="56"/>
      <c r="DT275" s="410"/>
      <c r="DW275" s="28"/>
      <c r="DX275" s="56"/>
      <c r="DZ275" s="410"/>
      <c r="EC275" s="28"/>
      <c r="ED275" s="56"/>
      <c r="EF275" s="410"/>
      <c r="EI275" s="28"/>
      <c r="EJ275" s="56"/>
      <c r="EL275" s="410"/>
      <c r="EO275" s="28"/>
      <c r="EP275" s="56"/>
      <c r="ER275" s="410"/>
      <c r="EU275" s="28"/>
      <c r="EV275" s="56"/>
      <c r="EX275" s="410"/>
      <c r="FA275" s="28"/>
      <c r="FB275" s="56"/>
      <c r="FD275" s="410"/>
      <c r="FG275" s="28"/>
      <c r="FH275" s="56"/>
      <c r="FJ275" s="410"/>
      <c r="FM275" s="28"/>
      <c r="FN275" s="56"/>
      <c r="FP275" s="410"/>
      <c r="FS275" s="28"/>
      <c r="FT275" s="56"/>
      <c r="FV275" s="410"/>
      <c r="FY275" s="28"/>
      <c r="FZ275" s="56"/>
      <c r="GB275" s="410"/>
      <c r="GE275" s="28"/>
      <c r="GF275" s="56"/>
      <c r="GH275" s="410"/>
      <c r="GK275" s="28"/>
      <c r="GL275" s="56"/>
      <c r="GN275" s="410"/>
      <c r="GQ275" s="28"/>
      <c r="GR275" s="56"/>
      <c r="GT275" s="410"/>
      <c r="GW275" s="28"/>
      <c r="GX275" s="56"/>
      <c r="GZ275" s="410"/>
      <c r="HC275" s="28"/>
      <c r="HD275" s="56"/>
      <c r="HF275" s="383"/>
      <c r="HI275" s="28"/>
      <c r="HJ275" s="56"/>
    </row>
    <row r="276" spans="1:218" ht="16.5" customHeight="1">
      <c r="A276" s="408" t="s">
        <v>4677</v>
      </c>
      <c r="D276" s="1">
        <f>'Punten per wedstrijd'!F326</f>
        <v>607.00000000000011</v>
      </c>
      <c r="E276" s="56">
        <v>3</v>
      </c>
      <c r="G276" s="409" t="s">
        <v>7</v>
      </c>
      <c r="H276" s="292" t="s">
        <v>4474</v>
      </c>
      <c r="J276" s="228"/>
      <c r="K276" s="56"/>
      <c r="L276" s="525">
        <f>$AF$494</f>
        <v>10</v>
      </c>
      <c r="M276" s="422">
        <f>$E$494</f>
        <v>1428.3000000000002</v>
      </c>
      <c r="O276" s="408" t="s">
        <v>4478</v>
      </c>
      <c r="S276" s="408" t="s">
        <v>4498</v>
      </c>
      <c r="W276" s="408" t="s">
        <v>4477</v>
      </c>
      <c r="AA276" s="408" t="s">
        <v>4474</v>
      </c>
      <c r="AE276" s="408" t="s">
        <v>4479</v>
      </c>
      <c r="AI276" s="408" t="s">
        <v>4475</v>
      </c>
      <c r="AM276" s="408" t="s">
        <v>4498</v>
      </c>
      <c r="AQ276" s="408" t="s">
        <v>3256</v>
      </c>
      <c r="AU276" s="408" t="s">
        <v>4397</v>
      </c>
      <c r="AY276" s="408" t="s">
        <v>4445</v>
      </c>
      <c r="BC276" s="408" t="s">
        <v>4498</v>
      </c>
      <c r="BG276" s="408" t="s">
        <v>4426</v>
      </c>
      <c r="BK276" s="408" t="s">
        <v>2754</v>
      </c>
      <c r="BO276" s="408" t="s">
        <v>4418</v>
      </c>
      <c r="BS276" s="408" t="s">
        <v>4498</v>
      </c>
      <c r="BW276" s="408" t="s">
        <v>4418</v>
      </c>
      <c r="BZ276" s="410"/>
      <c r="CA276" s="408" t="s">
        <v>4426</v>
      </c>
      <c r="CD276" s="1">
        <v>136.5</v>
      </c>
      <c r="CE276" s="56">
        <v>0</v>
      </c>
      <c r="CG276" s="408" t="s">
        <v>3262</v>
      </c>
      <c r="CJ276" s="1">
        <v>391.7</v>
      </c>
      <c r="CK276" s="56">
        <v>3</v>
      </c>
      <c r="CM276" s="408" t="s">
        <v>4477</v>
      </c>
      <c r="CP276" s="1">
        <v>151.29999999999998</v>
      </c>
      <c r="CQ276" s="56">
        <v>0</v>
      </c>
      <c r="CS276" s="408" t="s">
        <v>3842</v>
      </c>
      <c r="CV276" s="1">
        <v>42</v>
      </c>
      <c r="CW276" s="56">
        <v>3</v>
      </c>
      <c r="DB276" s="410"/>
      <c r="DE276" s="28"/>
      <c r="DF276" s="56"/>
      <c r="DH276" s="410"/>
      <c r="DK276" s="28"/>
      <c r="DL276" s="56"/>
      <c r="DN276" s="410"/>
      <c r="DQ276" s="28"/>
      <c r="DR276" s="56"/>
      <c r="DT276" s="410"/>
      <c r="DW276" s="28"/>
      <c r="DX276" s="56"/>
      <c r="DZ276" s="410"/>
      <c r="EC276" s="28"/>
      <c r="ED276" s="56"/>
      <c r="EF276" s="410"/>
      <c r="EI276" s="28"/>
      <c r="EJ276" s="56"/>
      <c r="EL276" s="410"/>
      <c r="EO276" s="28"/>
      <c r="EP276" s="56"/>
      <c r="ER276" s="410"/>
      <c r="EU276" s="28"/>
      <c r="EV276" s="56"/>
      <c r="EX276" s="410"/>
      <c r="FA276" s="28"/>
      <c r="FB276" s="56"/>
      <c r="FD276" s="410"/>
      <c r="FG276" s="28"/>
      <c r="FH276" s="56"/>
      <c r="FJ276" s="410"/>
      <c r="FM276" s="28"/>
      <c r="FN276" s="56"/>
      <c r="FP276" s="410"/>
      <c r="FS276" s="28"/>
      <c r="FT276" s="56"/>
      <c r="FV276" s="410"/>
      <c r="FY276" s="28"/>
      <c r="FZ276" s="56"/>
      <c r="GB276" s="410"/>
      <c r="GE276" s="28"/>
      <c r="GF276" s="56"/>
      <c r="GH276" s="410"/>
      <c r="GK276" s="28"/>
      <c r="GL276" s="56"/>
      <c r="GN276" s="410"/>
      <c r="GQ276" s="28"/>
      <c r="GR276" s="56"/>
      <c r="GT276" s="410"/>
      <c r="GW276" s="28"/>
      <c r="GX276" s="56"/>
      <c r="GZ276" s="410"/>
      <c r="HC276" s="28"/>
      <c r="HD276" s="56"/>
      <c r="HF276" s="383"/>
      <c r="HI276" s="28"/>
      <c r="HJ276" s="56"/>
    </row>
    <row r="277" spans="1:218" ht="16.5" customHeight="1">
      <c r="A277" s="408"/>
      <c r="D277" s="1"/>
      <c r="E277" s="56"/>
      <c r="G277" s="409" t="s">
        <v>8</v>
      </c>
      <c r="H277" s="292" t="s">
        <v>4453</v>
      </c>
      <c r="L277" s="525">
        <f>$AF$509</f>
        <v>10</v>
      </c>
      <c r="M277" s="422">
        <f>$E$509</f>
        <v>1171</v>
      </c>
      <c r="O277" s="408"/>
      <c r="S277" s="408"/>
      <c r="W277" s="408"/>
      <c r="AA277" s="408"/>
      <c r="AE277" s="408"/>
      <c r="AI277" s="408"/>
      <c r="AM277" s="408"/>
      <c r="AQ277" s="408"/>
      <c r="AU277" s="408"/>
      <c r="AY277" s="408"/>
      <c r="BC277" s="408"/>
      <c r="BG277" s="408"/>
      <c r="BK277" s="408"/>
      <c r="BO277" s="408"/>
      <c r="BS277" s="408"/>
      <c r="BW277" s="408"/>
      <c r="BZ277" s="410"/>
      <c r="CA277" s="408"/>
      <c r="CD277" s="1"/>
      <c r="CE277" s="56"/>
      <c r="CG277" s="408"/>
      <c r="CJ277" s="1"/>
      <c r="CK277" s="56"/>
      <c r="CM277" s="408"/>
      <c r="CP277" s="1"/>
      <c r="CQ277" s="56"/>
      <c r="CS277" s="408"/>
      <c r="CV277" s="1"/>
      <c r="CW277" s="56"/>
      <c r="DB277" s="410"/>
      <c r="DE277" s="28"/>
      <c r="DF277" s="56"/>
      <c r="DH277" s="410"/>
      <c r="DK277" s="28"/>
      <c r="DL277" s="56"/>
      <c r="DN277" s="410"/>
      <c r="DQ277" s="28"/>
      <c r="DR277" s="56"/>
      <c r="DT277" s="410"/>
      <c r="DW277" s="28"/>
      <c r="DX277" s="56"/>
      <c r="DZ277" s="410"/>
      <c r="EC277" s="28"/>
      <c r="ED277" s="56"/>
      <c r="EF277" s="410"/>
      <c r="EI277" s="28"/>
      <c r="EJ277" s="56"/>
      <c r="EL277" s="410"/>
      <c r="EO277" s="28"/>
      <c r="EP277" s="56"/>
      <c r="ER277" s="410"/>
      <c r="EU277" s="28"/>
      <c r="EV277" s="56"/>
      <c r="EX277" s="410"/>
      <c r="FA277" s="28"/>
      <c r="FB277" s="56"/>
      <c r="FD277" s="410"/>
      <c r="FG277" s="28"/>
      <c r="FH277" s="56"/>
      <c r="FJ277" s="410"/>
      <c r="FM277" s="28"/>
      <c r="FN277" s="56"/>
      <c r="FP277" s="410"/>
      <c r="FS277" s="28"/>
      <c r="FT277" s="56"/>
      <c r="FV277" s="410"/>
      <c r="FY277" s="28"/>
      <c r="FZ277" s="56"/>
      <c r="GB277" s="410"/>
      <c r="GE277" s="28"/>
      <c r="GF277" s="56"/>
      <c r="GH277" s="410"/>
      <c r="GK277" s="28"/>
      <c r="GL277" s="56"/>
      <c r="GN277" s="410"/>
      <c r="GQ277" s="28"/>
      <c r="GR277" s="56"/>
      <c r="GT277" s="410"/>
      <c r="GW277" s="28"/>
      <c r="GX277" s="56"/>
      <c r="GZ277" s="410"/>
      <c r="HC277" s="28"/>
      <c r="HD277" s="56"/>
      <c r="HF277" s="383"/>
      <c r="HI277" s="28"/>
      <c r="HJ277" s="56"/>
    </row>
    <row r="278" spans="1:218" ht="16.5" customHeight="1">
      <c r="A278" s="408" t="s">
        <v>4474</v>
      </c>
      <c r="D278" s="1">
        <f>'Punten per wedstrijd'!F237</f>
        <v>569.9</v>
      </c>
      <c r="E278" s="56">
        <v>3</v>
      </c>
      <c r="G278" s="409" t="s">
        <v>10</v>
      </c>
      <c r="H278" s="548" t="s">
        <v>3256</v>
      </c>
      <c r="I278" s="549"/>
      <c r="J278" s="549"/>
      <c r="K278" s="549"/>
      <c r="L278" s="550">
        <f>$AF$507</f>
        <v>10</v>
      </c>
      <c r="M278" s="551">
        <f>$E$507</f>
        <v>1090.4000000000001</v>
      </c>
      <c r="O278" s="408" t="s">
        <v>2754</v>
      </c>
      <c r="S278" s="408" t="s">
        <v>4480</v>
      </c>
      <c r="W278" s="408" t="s">
        <v>4476</v>
      </c>
      <c r="AA278" s="408" t="s">
        <v>4426</v>
      </c>
      <c r="AE278" s="408" t="s">
        <v>4480</v>
      </c>
      <c r="AI278" s="408" t="s">
        <v>3262</v>
      </c>
      <c r="AM278" s="408" t="s">
        <v>4478</v>
      </c>
      <c r="AQ278" s="408" t="s">
        <v>4477</v>
      </c>
      <c r="AU278" s="408" t="s">
        <v>1696</v>
      </c>
      <c r="AY278" s="408" t="s">
        <v>4397</v>
      </c>
      <c r="BC278" s="408" t="s">
        <v>1696</v>
      </c>
      <c r="BG278" s="408" t="s">
        <v>4476</v>
      </c>
      <c r="BK278" s="408" t="s">
        <v>1696</v>
      </c>
      <c r="BO278" s="408" t="s">
        <v>4498</v>
      </c>
      <c r="BS278" s="408" t="s">
        <v>2754</v>
      </c>
      <c r="BW278" s="408" t="s">
        <v>2756</v>
      </c>
      <c r="BZ278" s="410"/>
      <c r="CA278" s="408" t="s">
        <v>3256</v>
      </c>
      <c r="CD278" s="1">
        <v>154.90000000000003</v>
      </c>
      <c r="CE278" s="56">
        <v>3</v>
      </c>
      <c r="CG278" s="408" t="s">
        <v>4397</v>
      </c>
      <c r="CJ278" s="1">
        <v>140</v>
      </c>
      <c r="CK278" s="56">
        <v>3</v>
      </c>
      <c r="CM278" s="408" t="s">
        <v>4478</v>
      </c>
      <c r="CP278" s="1">
        <v>126.2</v>
      </c>
      <c r="CQ278" s="56">
        <v>2</v>
      </c>
      <c r="CS278" s="408" t="s">
        <v>4445</v>
      </c>
      <c r="CV278" s="1">
        <v>0</v>
      </c>
      <c r="CW278" s="56">
        <v>0</v>
      </c>
      <c r="DB278" s="410"/>
      <c r="DE278" s="28"/>
      <c r="DF278" s="56"/>
      <c r="DH278" s="410"/>
      <c r="DK278" s="28"/>
      <c r="DL278" s="56"/>
      <c r="DN278" s="410"/>
      <c r="DQ278" s="28"/>
      <c r="DR278" s="56"/>
      <c r="DT278" s="410"/>
      <c r="DW278" s="28"/>
      <c r="DX278" s="56"/>
      <c r="DZ278" s="410"/>
      <c r="EC278" s="28"/>
      <c r="ED278" s="56"/>
      <c r="EF278" s="410"/>
      <c r="EI278" s="28"/>
      <c r="EJ278" s="56"/>
      <c r="EL278" s="410"/>
      <c r="EO278" s="28"/>
      <c r="EP278" s="56"/>
      <c r="ER278" s="410"/>
      <c r="EU278" s="28"/>
      <c r="EV278" s="56"/>
      <c r="EX278" s="410"/>
      <c r="FA278" s="28"/>
      <c r="FB278" s="56"/>
      <c r="FD278" s="410"/>
      <c r="FG278" s="28"/>
      <c r="FH278" s="56"/>
      <c r="FJ278" s="410"/>
      <c r="FM278" s="28"/>
      <c r="FN278" s="56"/>
      <c r="FP278" s="410"/>
      <c r="FS278" s="28"/>
      <c r="FT278" s="56"/>
      <c r="FV278" s="410"/>
      <c r="FY278" s="28"/>
      <c r="FZ278" s="56"/>
      <c r="GB278" s="410"/>
      <c r="GE278" s="28"/>
      <c r="GF278" s="56"/>
      <c r="GH278" s="410"/>
      <c r="GK278" s="28"/>
      <c r="GL278" s="56"/>
      <c r="GN278" s="410"/>
      <c r="GQ278" s="28"/>
      <c r="GR278" s="56"/>
      <c r="GT278" s="410"/>
      <c r="GW278" s="28"/>
      <c r="GX278" s="56"/>
      <c r="GZ278" s="410"/>
      <c r="HC278" s="28"/>
      <c r="HD278" s="56"/>
      <c r="HF278" s="383"/>
      <c r="HI278" s="28"/>
      <c r="HJ278" s="56"/>
    </row>
    <row r="279" spans="1:218" ht="16.5" customHeight="1">
      <c r="A279" s="408" t="s">
        <v>3842</v>
      </c>
      <c r="D279" s="1">
        <f>'Punten per wedstrijd'!F324</f>
        <v>428.49999999999994</v>
      </c>
      <c r="E279" s="56">
        <v>0</v>
      </c>
      <c r="G279" s="411" t="s">
        <v>12</v>
      </c>
      <c r="H279" s="514" t="s">
        <v>3262</v>
      </c>
      <c r="I279" s="241"/>
      <c r="J279" s="241"/>
      <c r="K279" s="241"/>
      <c r="L279" s="526">
        <f>$AF$513</f>
        <v>9</v>
      </c>
      <c r="M279" s="423">
        <f>$E$513</f>
        <v>1606.4999999999998</v>
      </c>
      <c r="O279" s="408" t="s">
        <v>4474</v>
      </c>
      <c r="S279" s="408" t="s">
        <v>4475</v>
      </c>
      <c r="W279" s="408" t="s">
        <v>4498</v>
      </c>
      <c r="AA279" s="408" t="s">
        <v>4480</v>
      </c>
      <c r="AE279" s="408" t="s">
        <v>1696</v>
      </c>
      <c r="AI279" s="408" t="s">
        <v>1696</v>
      </c>
      <c r="AM279" s="408" t="s">
        <v>2754</v>
      </c>
      <c r="AQ279" s="408" t="s">
        <v>4447</v>
      </c>
      <c r="AU279" s="408" t="s">
        <v>2754</v>
      </c>
      <c r="AY279" s="408" t="s">
        <v>3256</v>
      </c>
      <c r="BC279" s="408" t="s">
        <v>4479</v>
      </c>
      <c r="BG279" s="408" t="s">
        <v>4478</v>
      </c>
      <c r="BK279" s="408" t="s">
        <v>4498</v>
      </c>
      <c r="BO279" s="408" t="s">
        <v>3250</v>
      </c>
      <c r="BS279" s="408" t="s">
        <v>4397</v>
      </c>
      <c r="BW279" s="408" t="s">
        <v>3250</v>
      </c>
      <c r="BZ279" s="410"/>
      <c r="CA279" s="408" t="s">
        <v>1696</v>
      </c>
      <c r="CD279" s="1">
        <v>1.3</v>
      </c>
      <c r="CE279" s="56">
        <v>0</v>
      </c>
      <c r="CG279" s="408" t="s">
        <v>4475</v>
      </c>
      <c r="CJ279" s="1">
        <v>12.100000000000001</v>
      </c>
      <c r="CK279" s="56">
        <v>0</v>
      </c>
      <c r="CM279" s="408" t="s">
        <v>4475</v>
      </c>
      <c r="CP279" s="1">
        <v>104.79999999999998</v>
      </c>
      <c r="CQ279" s="56">
        <v>1</v>
      </c>
      <c r="CS279" s="408" t="s">
        <v>4480</v>
      </c>
      <c r="CV279" s="1">
        <v>71.400000000000006</v>
      </c>
      <c r="CW279" s="56">
        <v>3</v>
      </c>
      <c r="DB279" s="410"/>
      <c r="DE279" s="28"/>
      <c r="DF279" s="56"/>
      <c r="DH279" s="410"/>
      <c r="DK279" s="28"/>
      <c r="DL279" s="56"/>
      <c r="DN279" s="410"/>
      <c r="DQ279" s="28"/>
      <c r="DR279" s="56"/>
      <c r="DT279" s="410"/>
      <c r="DW279" s="28"/>
      <c r="DX279" s="56"/>
      <c r="DZ279" s="410"/>
      <c r="EC279" s="28"/>
      <c r="ED279" s="56"/>
      <c r="EF279" s="410"/>
      <c r="EI279" s="28"/>
      <c r="EJ279" s="56"/>
      <c r="EL279" s="410"/>
      <c r="EO279" s="28"/>
      <c r="EP279" s="56"/>
      <c r="ER279" s="410"/>
      <c r="EU279" s="28"/>
      <c r="EV279" s="56"/>
      <c r="EX279" s="410"/>
      <c r="FA279" s="28"/>
      <c r="FB279" s="56"/>
      <c r="FD279" s="410"/>
      <c r="FG279" s="28"/>
      <c r="FH279" s="56"/>
      <c r="FJ279" s="410"/>
      <c r="FM279" s="28"/>
      <c r="FN279" s="56"/>
      <c r="FP279" s="410"/>
      <c r="FS279" s="28"/>
      <c r="FT279" s="56"/>
      <c r="FV279" s="410"/>
      <c r="FY279" s="28"/>
      <c r="FZ279" s="56"/>
      <c r="GB279" s="410"/>
      <c r="GE279" s="28"/>
      <c r="GF279" s="56"/>
      <c r="GH279" s="410"/>
      <c r="GK279" s="28"/>
      <c r="GL279" s="56"/>
      <c r="GN279" s="410"/>
      <c r="GQ279" s="28"/>
      <c r="GR279" s="56"/>
      <c r="GT279" s="410"/>
      <c r="GW279" s="28"/>
      <c r="GX279" s="56"/>
      <c r="GZ279" s="410"/>
      <c r="HC279" s="28"/>
      <c r="HD279" s="56"/>
      <c r="HF279" s="383"/>
      <c r="HI279" s="28"/>
      <c r="HJ279" s="56"/>
    </row>
    <row r="280" spans="1:218" ht="16.5" customHeight="1">
      <c r="A280" s="408"/>
      <c r="D280" s="1"/>
      <c r="E280" s="56"/>
      <c r="G280" s="409" t="s">
        <v>14</v>
      </c>
      <c r="H280" s="292" t="s">
        <v>4477</v>
      </c>
      <c r="L280" s="525">
        <f>$AF$501</f>
        <v>9</v>
      </c>
      <c r="M280" s="422">
        <f>$E$501</f>
        <v>1192.6999999999998</v>
      </c>
      <c r="O280" s="408"/>
      <c r="S280" s="408"/>
      <c r="W280" s="408"/>
      <c r="AA280" s="408"/>
      <c r="AE280" s="408"/>
      <c r="AI280" s="408"/>
      <c r="AM280" s="408"/>
      <c r="AQ280" s="408"/>
      <c r="AU280" s="408"/>
      <c r="AY280" s="408"/>
      <c r="BC280" s="408"/>
      <c r="BG280" s="408"/>
      <c r="BK280" s="408"/>
      <c r="BO280" s="408"/>
      <c r="BS280" s="408"/>
      <c r="BW280" s="408"/>
      <c r="BZ280" s="410"/>
      <c r="CA280" s="408"/>
      <c r="CD280" s="1"/>
      <c r="CE280" s="56"/>
      <c r="CG280" s="408"/>
      <c r="CJ280" s="1"/>
      <c r="CK280" s="56"/>
      <c r="CM280" s="408"/>
      <c r="CP280" s="1"/>
      <c r="CQ280" s="56"/>
      <c r="CS280" s="408"/>
      <c r="CV280" s="1"/>
      <c r="CW280" s="56"/>
      <c r="DB280" s="410"/>
      <c r="DE280" s="28"/>
      <c r="DF280" s="56"/>
      <c r="DH280" s="410"/>
      <c r="DK280" s="28"/>
      <c r="DL280" s="56"/>
      <c r="DN280" s="410"/>
      <c r="DQ280" s="28"/>
      <c r="DR280" s="56"/>
      <c r="DT280" s="410"/>
      <c r="DW280" s="28"/>
      <c r="DX280" s="56"/>
      <c r="DZ280" s="410"/>
      <c r="EC280" s="28"/>
      <c r="ED280" s="56"/>
      <c r="EF280" s="410"/>
      <c r="EI280" s="28"/>
      <c r="EJ280" s="56"/>
      <c r="EL280" s="410"/>
      <c r="EO280" s="28"/>
      <c r="EP280" s="56"/>
      <c r="ER280" s="410"/>
      <c r="EU280" s="28"/>
      <c r="EV280" s="56"/>
      <c r="EX280" s="410"/>
      <c r="FA280" s="28"/>
      <c r="FB280" s="56"/>
      <c r="FD280" s="410"/>
      <c r="FG280" s="28"/>
      <c r="FH280" s="56"/>
      <c r="FJ280" s="410"/>
      <c r="FM280" s="28"/>
      <c r="FN280" s="56"/>
      <c r="FP280" s="410"/>
      <c r="FS280" s="28"/>
      <c r="FT280" s="56"/>
      <c r="FV280" s="410"/>
      <c r="FY280" s="28"/>
      <c r="FZ280" s="56"/>
      <c r="GB280" s="410"/>
      <c r="GE280" s="28"/>
      <c r="GF280" s="56"/>
      <c r="GH280" s="410"/>
      <c r="GK280" s="28"/>
      <c r="GL280" s="56"/>
      <c r="GN280" s="410"/>
      <c r="GQ280" s="28"/>
      <c r="GR280" s="56"/>
      <c r="GT280" s="410"/>
      <c r="GW280" s="28"/>
      <c r="GX280" s="56"/>
      <c r="GZ280" s="410"/>
      <c r="HC280" s="28"/>
      <c r="HD280" s="56"/>
      <c r="HF280" s="383"/>
      <c r="HI280" s="28"/>
      <c r="HJ280" s="56"/>
    </row>
    <row r="281" spans="1:218" ht="16.5" customHeight="1">
      <c r="A281" s="408" t="s">
        <v>1696</v>
      </c>
      <c r="D281" s="1">
        <f>'Punten per wedstrijd'!F297</f>
        <v>227.5</v>
      </c>
      <c r="E281" s="56">
        <v>0</v>
      </c>
      <c r="G281" s="409" t="s">
        <v>16</v>
      </c>
      <c r="H281" s="292" t="s">
        <v>4426</v>
      </c>
      <c r="L281" s="525">
        <f>$AF$499</f>
        <v>8</v>
      </c>
      <c r="M281" s="422">
        <f>$E$499</f>
        <v>1180.2999999999997</v>
      </c>
      <c r="O281" s="408" t="s">
        <v>2756</v>
      </c>
      <c r="S281" s="408" t="s">
        <v>4477</v>
      </c>
      <c r="W281" s="408" t="s">
        <v>4475</v>
      </c>
      <c r="AA281" s="408" t="s">
        <v>4498</v>
      </c>
      <c r="AE281" s="408" t="s">
        <v>3250</v>
      </c>
      <c r="AI281" s="408" t="s">
        <v>3250</v>
      </c>
      <c r="AM281" s="408" t="s">
        <v>4426</v>
      </c>
      <c r="AQ281" s="408" t="s">
        <v>4476</v>
      </c>
      <c r="AU281" s="408" t="s">
        <v>3250</v>
      </c>
      <c r="AY281" s="408" t="s">
        <v>4479</v>
      </c>
      <c r="BC281" s="408" t="s">
        <v>4418</v>
      </c>
      <c r="BG281" s="408" t="s">
        <v>2754</v>
      </c>
      <c r="BK281" s="408" t="s">
        <v>4426</v>
      </c>
      <c r="BO281" s="408" t="s">
        <v>4474</v>
      </c>
      <c r="BS281" s="408" t="s">
        <v>4475</v>
      </c>
      <c r="BW281" s="408" t="s">
        <v>4445</v>
      </c>
      <c r="BZ281" s="410"/>
      <c r="CA281" s="408" t="s">
        <v>4447</v>
      </c>
      <c r="CD281" s="1">
        <v>257.3</v>
      </c>
      <c r="CE281" s="56">
        <v>3</v>
      </c>
      <c r="CG281" s="408" t="s">
        <v>4478</v>
      </c>
      <c r="CJ281" s="1">
        <v>22.9</v>
      </c>
      <c r="CK281" s="56">
        <v>0</v>
      </c>
      <c r="CM281" s="408" t="s">
        <v>4397</v>
      </c>
      <c r="CP281" s="1">
        <v>93.6</v>
      </c>
      <c r="CQ281" s="56">
        <v>1</v>
      </c>
      <c r="CS281" s="408" t="s">
        <v>3256</v>
      </c>
      <c r="CV281" s="1">
        <v>142.89999999999998</v>
      </c>
      <c r="CW281" s="56">
        <v>2</v>
      </c>
      <c r="DB281" s="410"/>
      <c r="DE281" s="28"/>
      <c r="DF281" s="56"/>
      <c r="DH281" s="410"/>
      <c r="DK281" s="28"/>
      <c r="DL281" s="56"/>
      <c r="DN281" s="410"/>
      <c r="DQ281" s="28"/>
      <c r="DR281" s="56"/>
      <c r="DT281" s="410"/>
      <c r="DW281" s="28"/>
      <c r="DX281" s="56"/>
      <c r="DZ281" s="410"/>
      <c r="EC281" s="28"/>
      <c r="ED281" s="56"/>
      <c r="EF281" s="410"/>
      <c r="EI281" s="28"/>
      <c r="EJ281" s="56"/>
      <c r="EL281" s="410"/>
      <c r="EO281" s="28"/>
      <c r="EP281" s="56"/>
      <c r="ER281" s="410"/>
      <c r="EU281" s="28"/>
      <c r="EV281" s="56"/>
      <c r="EX281" s="410"/>
      <c r="FA281" s="28"/>
      <c r="FB281" s="56"/>
      <c r="FD281" s="410"/>
      <c r="FG281" s="28"/>
      <c r="FH281" s="56"/>
      <c r="FJ281" s="410"/>
      <c r="FM281" s="28"/>
      <c r="FN281" s="56"/>
      <c r="FP281" s="410"/>
      <c r="FS281" s="28"/>
      <c r="FT281" s="56"/>
      <c r="FV281" s="410"/>
      <c r="FY281" s="28"/>
      <c r="FZ281" s="56"/>
      <c r="GB281" s="410"/>
      <c r="GE281" s="28"/>
      <c r="GF281" s="56"/>
      <c r="GH281" s="410"/>
      <c r="GK281" s="28"/>
      <c r="GL281" s="56"/>
      <c r="GN281" s="410"/>
      <c r="GQ281" s="28"/>
      <c r="GR281" s="56"/>
      <c r="GT281" s="410"/>
      <c r="GW281" s="28"/>
      <c r="GX281" s="56"/>
      <c r="GZ281" s="410"/>
      <c r="HC281" s="28"/>
      <c r="HD281" s="56"/>
      <c r="HF281" s="383"/>
      <c r="HI281" s="28"/>
      <c r="HJ281" s="56"/>
    </row>
    <row r="282" spans="1:218" ht="16.5" customHeight="1">
      <c r="A282" s="408" t="s">
        <v>4475</v>
      </c>
      <c r="D282" s="1">
        <f>'Punten per wedstrijd'!F254</f>
        <v>582.09999999999991</v>
      </c>
      <c r="E282" s="56">
        <v>3</v>
      </c>
      <c r="G282" s="409" t="s">
        <v>18</v>
      </c>
      <c r="H282" s="292" t="s">
        <v>4480</v>
      </c>
      <c r="L282" s="525">
        <f>$AF$508</f>
        <v>8</v>
      </c>
      <c r="M282" s="422">
        <f>$E$508</f>
        <v>1020.1</v>
      </c>
      <c r="O282" s="408" t="s">
        <v>4453</v>
      </c>
      <c r="S282" s="408" t="s">
        <v>4476</v>
      </c>
      <c r="W282" s="408" t="s">
        <v>3262</v>
      </c>
      <c r="AA282" s="408" t="s">
        <v>2756</v>
      </c>
      <c r="AE282" s="408" t="s">
        <v>4397</v>
      </c>
      <c r="AI282" s="408" t="s">
        <v>4480</v>
      </c>
      <c r="AM282" s="408" t="s">
        <v>3842</v>
      </c>
      <c r="AQ282" s="408" t="s">
        <v>4445</v>
      </c>
      <c r="AU282" s="408" t="s">
        <v>3842</v>
      </c>
      <c r="AY282" s="408" t="s">
        <v>4426</v>
      </c>
      <c r="BC282" s="408" t="s">
        <v>4397</v>
      </c>
      <c r="BG282" s="408" t="s">
        <v>3262</v>
      </c>
      <c r="BK282" s="408" t="s">
        <v>4476</v>
      </c>
      <c r="BO282" s="408" t="s">
        <v>4478</v>
      </c>
      <c r="BS282" s="408" t="s">
        <v>4445</v>
      </c>
      <c r="BW282" s="408" t="s">
        <v>4478</v>
      </c>
      <c r="CA282" s="408" t="s">
        <v>4475</v>
      </c>
      <c r="CD282" s="1">
        <v>105.00000000000001</v>
      </c>
      <c r="CE282" s="56">
        <v>0</v>
      </c>
      <c r="CG282" s="408" t="s">
        <v>4447</v>
      </c>
      <c r="CJ282" s="1">
        <v>278.89999999999998</v>
      </c>
      <c r="CK282" s="56">
        <v>3</v>
      </c>
      <c r="CM282" s="408" t="s">
        <v>4479</v>
      </c>
      <c r="CP282" s="1">
        <v>93.6</v>
      </c>
      <c r="CQ282" s="56">
        <v>1</v>
      </c>
      <c r="CS282" s="408" t="s">
        <v>3262</v>
      </c>
      <c r="CV282" s="1">
        <v>139.80000000000001</v>
      </c>
      <c r="CW282" s="56">
        <v>1</v>
      </c>
      <c r="DW282"/>
    </row>
    <row r="283" spans="1:218" ht="16.5" customHeight="1">
      <c r="A283" s="408"/>
      <c r="D283" s="1"/>
      <c r="E283" s="56"/>
      <c r="G283" s="409" t="s">
        <v>20</v>
      </c>
      <c r="H283" s="548" t="s">
        <v>4418</v>
      </c>
      <c r="I283" s="549"/>
      <c r="J283" s="549"/>
      <c r="K283" s="549"/>
      <c r="L283" s="550">
        <f>$AF$502</f>
        <v>7</v>
      </c>
      <c r="M283" s="551">
        <f>$E$502</f>
        <v>1051.0999999999999</v>
      </c>
      <c r="O283" s="408"/>
      <c r="S283" s="408"/>
      <c r="W283" s="408"/>
      <c r="AA283" s="408"/>
      <c r="AE283" s="408"/>
      <c r="AI283" s="408"/>
      <c r="AM283" s="408"/>
      <c r="AQ283" s="408"/>
      <c r="AU283" s="408"/>
      <c r="AY283" s="408"/>
      <c r="BC283" s="408"/>
      <c r="BG283" s="408"/>
      <c r="BK283" s="408"/>
      <c r="BO283" s="408"/>
      <c r="BS283" s="408"/>
      <c r="BW283" s="408"/>
      <c r="BZ283" s="410"/>
      <c r="CA283" s="408"/>
      <c r="CD283" s="1"/>
      <c r="CE283" s="56"/>
      <c r="CG283" s="408"/>
      <c r="CJ283" s="1"/>
      <c r="CK283" s="56"/>
      <c r="CM283" s="408"/>
      <c r="CP283" s="1"/>
      <c r="CQ283" s="56"/>
      <c r="CS283" s="408"/>
      <c r="CV283" s="1"/>
      <c r="CW283" s="56"/>
      <c r="DB283" s="410"/>
      <c r="DE283" s="28"/>
      <c r="DF283" s="56"/>
      <c r="DH283" s="410"/>
      <c r="DK283" s="28"/>
      <c r="DL283" s="56"/>
      <c r="DN283" s="410"/>
      <c r="DQ283" s="28"/>
      <c r="DR283" s="56"/>
      <c r="DT283" s="410"/>
      <c r="DW283" s="28"/>
      <c r="DX283" s="56"/>
      <c r="DZ283" s="410"/>
      <c r="EC283" s="28"/>
      <c r="ED283" s="56"/>
      <c r="EF283" s="410"/>
      <c r="EI283" s="28"/>
      <c r="EJ283" s="56"/>
      <c r="EL283" s="410"/>
      <c r="EO283" s="28"/>
      <c r="EP283" s="56"/>
      <c r="ER283" s="410"/>
      <c r="EU283" s="28"/>
      <c r="EV283" s="56"/>
      <c r="EX283" s="410"/>
      <c r="FA283" s="28"/>
      <c r="FB283" s="56"/>
      <c r="FD283" s="410"/>
      <c r="FG283" s="28"/>
      <c r="FH283" s="56"/>
      <c r="FJ283" s="410"/>
      <c r="FM283" s="28"/>
      <c r="FN283" s="56"/>
      <c r="FP283" s="410"/>
      <c r="FS283" s="28"/>
      <c r="FT283" s="56"/>
      <c r="FV283" s="410"/>
      <c r="FY283" s="28"/>
      <c r="FZ283" s="56"/>
      <c r="GB283" s="410"/>
      <c r="GE283" s="28"/>
      <c r="GF283" s="56"/>
      <c r="GH283" s="410"/>
      <c r="GK283" s="28"/>
      <c r="GL283" s="56"/>
      <c r="GN283" s="410"/>
      <c r="GQ283" s="28"/>
      <c r="GR283" s="56"/>
      <c r="GT283" s="410"/>
      <c r="GW283" s="28"/>
      <c r="GX283" s="56"/>
      <c r="GZ283" s="410"/>
      <c r="HC283" s="28"/>
      <c r="HD283" s="56"/>
      <c r="HF283" s="383"/>
      <c r="HI283" s="28"/>
      <c r="HJ283" s="56"/>
    </row>
    <row r="284" spans="1:218" ht="16.5" customHeight="1">
      <c r="A284" s="408" t="s">
        <v>3262</v>
      </c>
      <c r="D284" s="1">
        <f>'Punten per wedstrijd'!F340</f>
        <v>562.89999999999986</v>
      </c>
      <c r="E284" s="56">
        <v>0</v>
      </c>
      <c r="G284" s="409" t="s">
        <v>22</v>
      </c>
      <c r="H284" s="292" t="s">
        <v>3842</v>
      </c>
      <c r="L284" s="525">
        <f>$AF$510</f>
        <v>6</v>
      </c>
      <c r="M284" s="422">
        <f>$E$510</f>
        <v>933</v>
      </c>
      <c r="O284" s="408" t="s">
        <v>4445</v>
      </c>
      <c r="S284" s="408" t="s">
        <v>4479</v>
      </c>
      <c r="W284" s="408" t="s">
        <v>4480</v>
      </c>
      <c r="AA284" s="408" t="s">
        <v>3842</v>
      </c>
      <c r="AE284" s="408" t="s">
        <v>4418</v>
      </c>
      <c r="AI284" s="408" t="s">
        <v>4498</v>
      </c>
      <c r="AM284" s="408" t="s">
        <v>4480</v>
      </c>
      <c r="AQ284" s="408" t="s">
        <v>4397</v>
      </c>
      <c r="AU284" s="408" t="s">
        <v>2756</v>
      </c>
      <c r="AY284" s="408" t="s">
        <v>4477</v>
      </c>
      <c r="BC284" s="408" t="s">
        <v>4445</v>
      </c>
      <c r="BG284" s="408" t="s">
        <v>4453</v>
      </c>
      <c r="BK284" s="408" t="s">
        <v>4480</v>
      </c>
      <c r="BO284" s="408" t="s">
        <v>2754</v>
      </c>
      <c r="BS284" s="408" t="s">
        <v>1696</v>
      </c>
      <c r="BW284" s="408" t="s">
        <v>3256</v>
      </c>
      <c r="BZ284" s="410"/>
      <c r="CA284" s="408" t="s">
        <v>4480</v>
      </c>
      <c r="CD284" s="1">
        <v>221.2</v>
      </c>
      <c r="CE284" s="56">
        <v>1</v>
      </c>
      <c r="CG284" s="408" t="s">
        <v>4677</v>
      </c>
      <c r="CJ284" s="1">
        <v>248.4</v>
      </c>
      <c r="CK284" s="56">
        <v>3</v>
      </c>
      <c r="CM284" s="408" t="s">
        <v>4677</v>
      </c>
      <c r="CP284" s="1">
        <v>150.9</v>
      </c>
      <c r="CQ284" s="56">
        <v>3</v>
      </c>
      <c r="CS284" s="408" t="s">
        <v>4478</v>
      </c>
      <c r="CV284" s="1">
        <v>76</v>
      </c>
      <c r="CW284" s="56">
        <v>3</v>
      </c>
      <c r="DB284" s="410"/>
      <c r="DE284" s="28"/>
      <c r="DF284" s="56"/>
      <c r="DH284" s="410"/>
      <c r="DK284" s="28"/>
      <c r="DL284" s="56"/>
      <c r="DN284" s="410"/>
      <c r="DQ284" s="28"/>
      <c r="DR284" s="56"/>
      <c r="DT284" s="410"/>
      <c r="DW284" s="28"/>
      <c r="DX284" s="56"/>
      <c r="DZ284" s="410"/>
      <c r="EC284" s="28"/>
      <c r="ED284" s="56"/>
      <c r="EF284" s="410"/>
      <c r="EI284" s="28"/>
      <c r="EJ284" s="56"/>
      <c r="EL284" s="410"/>
      <c r="EO284" s="28"/>
      <c r="EP284" s="56"/>
      <c r="ER284" s="410"/>
      <c r="EU284" s="28"/>
      <c r="EV284" s="56"/>
      <c r="EX284" s="410"/>
      <c r="FA284" s="28"/>
      <c r="FB284" s="56"/>
      <c r="FD284" s="410"/>
      <c r="FG284" s="28"/>
      <c r="FH284" s="56"/>
      <c r="FJ284" s="410"/>
      <c r="FM284" s="28"/>
      <c r="FN284" s="56"/>
      <c r="FP284" s="410"/>
      <c r="FS284" s="28"/>
      <c r="FT284" s="56"/>
      <c r="FV284" s="410"/>
      <c r="FY284" s="28"/>
      <c r="FZ284" s="56"/>
      <c r="GB284" s="410"/>
      <c r="GE284" s="28"/>
      <c r="GF284" s="56"/>
      <c r="GH284" s="410"/>
      <c r="GK284" s="28"/>
      <c r="GL284" s="56"/>
      <c r="GN284" s="410"/>
      <c r="GQ284" s="28"/>
      <c r="GR284" s="56"/>
      <c r="GT284" s="410"/>
      <c r="GW284" s="28"/>
      <c r="GX284" s="56"/>
      <c r="GZ284" s="410"/>
      <c r="HC284" s="28"/>
      <c r="HD284" s="56"/>
      <c r="HF284" s="383"/>
      <c r="HI284" s="28"/>
      <c r="HJ284" s="56"/>
    </row>
    <row r="285" spans="1:218" ht="16.5" customHeight="1">
      <c r="A285" s="408" t="s">
        <v>4445</v>
      </c>
      <c r="D285" s="1">
        <f>'Punten per wedstrijd'!F228</f>
        <v>705.2</v>
      </c>
      <c r="E285" s="56">
        <v>3</v>
      </c>
      <c r="G285" s="409" t="s">
        <v>24</v>
      </c>
      <c r="H285" s="292" t="s">
        <v>4478</v>
      </c>
      <c r="L285" s="525">
        <f>$AF$503</f>
        <v>5</v>
      </c>
      <c r="M285" s="422">
        <f>$E$503</f>
        <v>559.70000000000005</v>
      </c>
      <c r="O285" s="408" t="s">
        <v>4418</v>
      </c>
      <c r="S285" s="408" t="s">
        <v>2756</v>
      </c>
      <c r="W285" s="408" t="s">
        <v>4478</v>
      </c>
      <c r="AA285" s="408" t="s">
        <v>4447</v>
      </c>
      <c r="AE285" s="408" t="s">
        <v>4478</v>
      </c>
      <c r="AI285" s="408" t="s">
        <v>3256</v>
      </c>
      <c r="AM285" s="408" t="s">
        <v>4397</v>
      </c>
      <c r="AQ285" s="408" t="s">
        <v>4474</v>
      </c>
      <c r="AU285" s="408" t="s">
        <v>4445</v>
      </c>
      <c r="AY285" s="408" t="s">
        <v>4478</v>
      </c>
      <c r="BC285" s="408" t="s">
        <v>3256</v>
      </c>
      <c r="BG285" s="408" t="s">
        <v>4480</v>
      </c>
      <c r="BK285" s="408" t="s">
        <v>4479</v>
      </c>
      <c r="BO285" s="408" t="s">
        <v>3842</v>
      </c>
      <c r="BS285" s="408" t="s">
        <v>2756</v>
      </c>
      <c r="BW285" s="408" t="s">
        <v>4426</v>
      </c>
      <c r="BZ285" s="410"/>
      <c r="CA285" s="408" t="s">
        <v>2756</v>
      </c>
      <c r="CD285" s="1">
        <v>262.39999999999998</v>
      </c>
      <c r="CE285" s="56">
        <v>2</v>
      </c>
      <c r="CG285" s="408" t="s">
        <v>3842</v>
      </c>
      <c r="CJ285" s="1">
        <v>175.2</v>
      </c>
      <c r="CK285" s="56">
        <v>0</v>
      </c>
      <c r="CM285" s="408" t="s">
        <v>2754</v>
      </c>
      <c r="CP285" s="1">
        <v>107.49999999999999</v>
      </c>
      <c r="CQ285" s="56">
        <v>0</v>
      </c>
      <c r="CS285" s="408" t="s">
        <v>4397</v>
      </c>
      <c r="CV285" s="1">
        <v>0</v>
      </c>
      <c r="CW285" s="56">
        <v>0</v>
      </c>
      <c r="DB285" s="410"/>
      <c r="DE285" s="28"/>
      <c r="DF285" s="56"/>
      <c r="DH285" s="410"/>
      <c r="DK285" s="28"/>
      <c r="DL285" s="56"/>
      <c r="DN285" s="410"/>
      <c r="DQ285" s="28"/>
      <c r="DR285" s="56"/>
      <c r="DT285" s="410"/>
      <c r="DW285" s="28"/>
      <c r="DX285" s="56"/>
      <c r="DZ285" s="410"/>
      <c r="EC285" s="28"/>
      <c r="ED285" s="56"/>
      <c r="EF285" s="410"/>
      <c r="EI285" s="28"/>
      <c r="EJ285" s="56"/>
      <c r="EL285" s="410"/>
      <c r="EO285" s="28"/>
      <c r="EP285" s="56"/>
      <c r="ER285" s="410"/>
      <c r="EU285" s="28"/>
      <c r="EV285" s="56"/>
      <c r="EX285" s="410"/>
      <c r="FA285" s="28"/>
      <c r="FB285" s="56"/>
      <c r="FD285" s="410"/>
      <c r="FG285" s="28"/>
      <c r="FH285" s="56"/>
      <c r="FJ285" s="410"/>
      <c r="FM285" s="28"/>
      <c r="FN285" s="56"/>
      <c r="FP285" s="410"/>
      <c r="FS285" s="28"/>
      <c r="FT285" s="56"/>
      <c r="FV285" s="410"/>
      <c r="FY285" s="28"/>
      <c r="FZ285" s="56"/>
      <c r="GB285" s="410"/>
      <c r="GE285" s="28"/>
      <c r="GF285" s="56"/>
      <c r="GH285" s="410"/>
      <c r="GK285" s="28"/>
      <c r="GL285" s="56"/>
      <c r="GN285" s="410"/>
      <c r="GQ285" s="28"/>
      <c r="GR285" s="56"/>
      <c r="GT285" s="410"/>
      <c r="GW285" s="28"/>
      <c r="GX285" s="56"/>
      <c r="GZ285" s="410"/>
      <c r="HC285" s="28"/>
      <c r="HD285" s="56"/>
      <c r="HF285" s="383"/>
      <c r="HI285" s="28"/>
      <c r="HJ285" s="56"/>
    </row>
    <row r="286" spans="1:218" ht="16.5" customHeight="1">
      <c r="A286" s="408"/>
      <c r="D286" s="1"/>
      <c r="E286" s="56"/>
      <c r="G286" s="409" t="s">
        <v>26</v>
      </c>
      <c r="H286" s="292" t="s">
        <v>4475</v>
      </c>
      <c r="J286" s="228"/>
      <c r="K286" s="56"/>
      <c r="L286" s="525">
        <f>$AF$496</f>
        <v>4</v>
      </c>
      <c r="M286" s="422">
        <f>$E$496</f>
        <v>887.49999999999989</v>
      </c>
      <c r="O286" s="408"/>
      <c r="S286" s="408"/>
      <c r="W286" s="408"/>
      <c r="AA286" s="408"/>
      <c r="AE286" s="408"/>
      <c r="AI286" s="408"/>
      <c r="AM286" s="408"/>
      <c r="AQ286" s="408"/>
      <c r="AU286" s="408"/>
      <c r="AY286" s="408"/>
      <c r="BC286" s="408"/>
      <c r="BG286" s="408"/>
      <c r="BK286" s="408"/>
      <c r="BO286" s="408"/>
      <c r="BS286" s="408"/>
      <c r="BW286" s="408"/>
      <c r="BZ286" s="410"/>
      <c r="CA286" s="408"/>
      <c r="CD286" s="1"/>
      <c r="CE286" s="56"/>
      <c r="CG286" s="408"/>
      <c r="CJ286" s="1"/>
      <c r="CK286" s="56"/>
      <c r="CM286" s="408"/>
      <c r="CP286" s="1"/>
      <c r="CQ286" s="56"/>
      <c r="CS286" s="408"/>
      <c r="CV286" s="1"/>
      <c r="CW286" s="56"/>
      <c r="DB286" s="410"/>
      <c r="DE286" s="28"/>
      <c r="DF286" s="56"/>
      <c r="DH286" s="410"/>
      <c r="DK286" s="28"/>
      <c r="DL286" s="56"/>
      <c r="DN286" s="410"/>
      <c r="DQ286" s="28"/>
      <c r="DR286" s="56"/>
      <c r="DT286" s="410"/>
      <c r="DW286" s="28"/>
      <c r="DX286" s="56"/>
      <c r="DZ286" s="410"/>
      <c r="EC286" s="28"/>
      <c r="ED286" s="56"/>
      <c r="EF286" s="410"/>
      <c r="EI286" s="28"/>
      <c r="EJ286" s="56"/>
      <c r="EL286" s="410"/>
      <c r="EO286" s="28"/>
      <c r="EP286" s="56"/>
      <c r="ER286" s="410"/>
      <c r="EU286" s="28"/>
      <c r="EV286" s="56"/>
      <c r="EX286" s="410"/>
      <c r="FA286" s="28"/>
      <c r="FB286" s="56"/>
      <c r="FD286" s="410"/>
      <c r="FG286" s="28"/>
      <c r="FH286" s="56"/>
      <c r="FJ286" s="410"/>
      <c r="FM286" s="28"/>
      <c r="FN286" s="56"/>
      <c r="FP286" s="410"/>
      <c r="FS286" s="28"/>
      <c r="FT286" s="56"/>
      <c r="FV286" s="410"/>
      <c r="FY286" s="28"/>
      <c r="FZ286" s="56"/>
      <c r="GB286" s="410"/>
      <c r="GE286" s="28"/>
      <c r="GF286" s="56"/>
      <c r="GH286" s="410"/>
      <c r="GK286" s="28"/>
      <c r="GL286" s="56"/>
      <c r="GN286" s="410"/>
      <c r="GQ286" s="28"/>
      <c r="GR286" s="56"/>
      <c r="GT286" s="410"/>
      <c r="GW286" s="28"/>
      <c r="GX286" s="56"/>
      <c r="GZ286" s="410"/>
      <c r="HC286" s="28"/>
      <c r="HD286" s="56"/>
      <c r="HF286" s="383"/>
      <c r="HI286" s="28"/>
      <c r="HJ286" s="56"/>
    </row>
    <row r="287" spans="1:218" ht="16.5" customHeight="1">
      <c r="A287" s="408" t="s">
        <v>4447</v>
      </c>
      <c r="D287" s="1">
        <f>'Punten per wedstrijd'!F296</f>
        <v>699.3</v>
      </c>
      <c r="E287" s="56">
        <v>3</v>
      </c>
      <c r="G287" s="409" t="s">
        <v>28</v>
      </c>
      <c r="H287" s="292" t="s">
        <v>2756</v>
      </c>
      <c r="L287" s="525">
        <f>$AF$512</f>
        <v>4</v>
      </c>
      <c r="M287" s="422">
        <f>$E$512</f>
        <v>861.3</v>
      </c>
      <c r="O287" s="408" t="s">
        <v>4498</v>
      </c>
      <c r="S287" s="408" t="s">
        <v>3250</v>
      </c>
      <c r="W287" s="408" t="s">
        <v>4426</v>
      </c>
      <c r="AA287" s="408" t="s">
        <v>4453</v>
      </c>
      <c r="AE287" s="408" t="s">
        <v>4474</v>
      </c>
      <c r="AI287" s="408" t="s">
        <v>4477</v>
      </c>
      <c r="AM287" s="408" t="s">
        <v>4475</v>
      </c>
      <c r="AQ287" s="408" t="s">
        <v>3262</v>
      </c>
      <c r="AU287" s="408" t="s">
        <v>4426</v>
      </c>
      <c r="AY287" s="408" t="s">
        <v>3842</v>
      </c>
      <c r="BC287" s="408" t="s">
        <v>4475</v>
      </c>
      <c r="BG287" s="408" t="s">
        <v>3842</v>
      </c>
      <c r="BK287" s="408" t="s">
        <v>3842</v>
      </c>
      <c r="BO287" s="408" t="s">
        <v>4476</v>
      </c>
      <c r="BS287" s="408" t="s">
        <v>4418</v>
      </c>
      <c r="BW287" s="408" t="s">
        <v>4447</v>
      </c>
      <c r="BZ287" s="410"/>
      <c r="CA287" s="408" t="s">
        <v>3842</v>
      </c>
      <c r="CD287" s="1">
        <v>182.79999999999998</v>
      </c>
      <c r="CE287" s="56">
        <v>3</v>
      </c>
      <c r="CG287" s="408" t="s">
        <v>3256</v>
      </c>
      <c r="CJ287" s="1">
        <v>192.3</v>
      </c>
      <c r="CK287" s="56">
        <v>2</v>
      </c>
      <c r="CM287" s="408" t="s">
        <v>4447</v>
      </c>
      <c r="CP287" s="1">
        <v>146.29999999999998</v>
      </c>
      <c r="CQ287" s="56">
        <v>1</v>
      </c>
      <c r="CS287" s="408" t="s">
        <v>4475</v>
      </c>
      <c r="CV287" s="1">
        <v>83.5</v>
      </c>
      <c r="CW287" s="56">
        <v>0</v>
      </c>
      <c r="DB287" s="410"/>
      <c r="DE287" s="28"/>
      <c r="DF287" s="56"/>
      <c r="DH287" s="410"/>
      <c r="DK287" s="28"/>
      <c r="DL287" s="56"/>
      <c r="DN287" s="410"/>
      <c r="DQ287" s="28"/>
      <c r="DR287" s="56"/>
      <c r="DT287" s="410"/>
      <c r="DW287" s="28"/>
      <c r="DX287" s="56"/>
      <c r="DZ287" s="410"/>
      <c r="EC287" s="28"/>
      <c r="ED287" s="56"/>
      <c r="EF287" s="410"/>
      <c r="EI287" s="28"/>
      <c r="EJ287" s="56"/>
      <c r="EL287" s="410"/>
      <c r="EO287" s="28"/>
      <c r="EP287" s="56"/>
      <c r="ER287" s="410"/>
      <c r="EU287" s="28"/>
      <c r="EV287" s="56"/>
      <c r="EX287" s="410"/>
      <c r="FA287" s="28"/>
      <c r="FB287" s="56"/>
      <c r="FD287" s="410"/>
      <c r="FG287" s="28"/>
      <c r="FH287" s="56"/>
      <c r="FJ287" s="410"/>
      <c r="FM287" s="28"/>
      <c r="FN287" s="56"/>
      <c r="FP287" s="410"/>
      <c r="FS287" s="28"/>
      <c r="FT287" s="56"/>
      <c r="FV287" s="410"/>
      <c r="FY287" s="28"/>
      <c r="FZ287" s="56"/>
      <c r="GB287" s="410"/>
      <c r="GE287" s="28"/>
      <c r="GF287" s="56"/>
      <c r="GH287" s="410"/>
      <c r="GK287" s="28"/>
      <c r="GL287" s="56"/>
      <c r="GN287" s="410"/>
      <c r="GQ287" s="28"/>
      <c r="GR287" s="56"/>
      <c r="GT287" s="410"/>
      <c r="GW287" s="28"/>
      <c r="GX287" s="56"/>
      <c r="GZ287" s="410"/>
      <c r="HC287" s="28"/>
      <c r="HD287" s="56"/>
      <c r="HF287" s="383"/>
      <c r="HI287" s="28"/>
      <c r="HJ287" s="56"/>
    </row>
    <row r="288" spans="1:218" ht="16.5" customHeight="1">
      <c r="A288" s="408" t="s">
        <v>3250</v>
      </c>
      <c r="D288" s="1">
        <f>'Punten per wedstrijd'!F262</f>
        <v>474.40000000000003</v>
      </c>
      <c r="E288" s="56">
        <v>0</v>
      </c>
      <c r="G288" s="409" t="s">
        <v>30</v>
      </c>
      <c r="H288" s="292" t="s">
        <v>2754</v>
      </c>
      <c r="J288" s="228"/>
      <c r="K288" s="56"/>
      <c r="L288" s="525">
        <f>$AF$495</f>
        <v>4</v>
      </c>
      <c r="M288" s="422">
        <f>$E$495</f>
        <v>752.8</v>
      </c>
      <c r="O288" s="408" t="s">
        <v>4477</v>
      </c>
      <c r="S288" s="408" t="s">
        <v>4478</v>
      </c>
      <c r="W288" s="408" t="s">
        <v>3250</v>
      </c>
      <c r="AA288" s="408" t="s">
        <v>4445</v>
      </c>
      <c r="AE288" s="408" t="s">
        <v>4498</v>
      </c>
      <c r="AI288" s="408" t="s">
        <v>4445</v>
      </c>
      <c r="AM288" s="408" t="s">
        <v>4453</v>
      </c>
      <c r="AQ288" s="408" t="s">
        <v>4480</v>
      </c>
      <c r="AU288" s="408" t="s">
        <v>4453</v>
      </c>
      <c r="AY288" s="408" t="s">
        <v>4480</v>
      </c>
      <c r="BC288" s="408" t="s">
        <v>4476</v>
      </c>
      <c r="BG288" s="408" t="s">
        <v>4418</v>
      </c>
      <c r="BK288" s="408" t="s">
        <v>4397</v>
      </c>
      <c r="BO288" s="408" t="s">
        <v>1696</v>
      </c>
      <c r="BS288" s="408" t="s">
        <v>4479</v>
      </c>
      <c r="BW288" s="408" t="s">
        <v>4397</v>
      </c>
      <c r="BZ288" s="410"/>
      <c r="CA288" s="408" t="s">
        <v>4477</v>
      </c>
      <c r="CD288" s="1">
        <v>84</v>
      </c>
      <c r="CE288" s="56">
        <v>0</v>
      </c>
      <c r="CG288" s="408" t="s">
        <v>3250</v>
      </c>
      <c r="CJ288" s="1">
        <v>171.7</v>
      </c>
      <c r="CK288" s="56">
        <v>1</v>
      </c>
      <c r="CM288" s="408" t="s">
        <v>4426</v>
      </c>
      <c r="CP288" s="1">
        <v>178.1</v>
      </c>
      <c r="CQ288" s="56">
        <v>2</v>
      </c>
      <c r="CS288" s="408" t="s">
        <v>4426</v>
      </c>
      <c r="CV288" s="1">
        <v>145.29999999999998</v>
      </c>
      <c r="CW288" s="56">
        <v>3</v>
      </c>
      <c r="DB288" s="410"/>
      <c r="DE288" s="28"/>
      <c r="DF288" s="56"/>
      <c r="DH288" s="410"/>
      <c r="DK288" s="28"/>
      <c r="DL288" s="56"/>
      <c r="DN288" s="410"/>
      <c r="DQ288" s="28"/>
      <c r="DR288" s="56"/>
      <c r="DT288" s="410"/>
      <c r="DW288" s="28"/>
      <c r="DX288" s="56"/>
      <c r="DZ288" s="410"/>
      <c r="EC288" s="28"/>
      <c r="ED288" s="56"/>
      <c r="EF288" s="410"/>
      <c r="EI288" s="28"/>
      <c r="EJ288" s="56"/>
      <c r="EL288" s="410"/>
      <c r="EO288" s="28"/>
      <c r="EP288" s="56"/>
      <c r="ER288" s="410"/>
      <c r="EU288" s="28"/>
      <c r="EV288" s="56"/>
      <c r="EX288" s="410"/>
      <c r="FA288" s="28"/>
      <c r="FB288" s="56"/>
      <c r="FD288" s="410"/>
      <c r="FG288" s="28"/>
      <c r="FH288" s="56"/>
      <c r="FJ288" s="410"/>
      <c r="FM288" s="28"/>
      <c r="FN288" s="56"/>
      <c r="FP288" s="410"/>
      <c r="FS288" s="28"/>
      <c r="FT288" s="56"/>
      <c r="FV288" s="410"/>
      <c r="FY288" s="28"/>
      <c r="FZ288" s="56"/>
      <c r="GB288" s="410"/>
      <c r="GE288" s="28"/>
      <c r="GF288" s="56"/>
      <c r="GH288" s="410"/>
      <c r="GK288" s="28"/>
      <c r="GL288" s="56"/>
      <c r="GN288" s="410"/>
      <c r="GQ288" s="28"/>
      <c r="GR288" s="56"/>
      <c r="GT288" s="410"/>
      <c r="GW288" s="28"/>
      <c r="GX288" s="56"/>
      <c r="GZ288" s="410"/>
      <c r="HC288" s="28"/>
      <c r="HD288" s="56"/>
      <c r="HF288" s="383"/>
      <c r="HI288" s="28"/>
      <c r="HJ288" s="56"/>
    </row>
    <row r="289" spans="1:218" ht="16.5" customHeight="1">
      <c r="A289" s="408"/>
      <c r="D289" s="1"/>
      <c r="E289" s="56"/>
      <c r="G289" s="409" t="s">
        <v>32</v>
      </c>
      <c r="H289" s="292" t="s">
        <v>4397</v>
      </c>
      <c r="J289" s="228"/>
      <c r="K289" s="56"/>
      <c r="L289" s="525">
        <f>$AF$497</f>
        <v>4</v>
      </c>
      <c r="M289" s="422">
        <f>$E$497</f>
        <v>725.7</v>
      </c>
      <c r="O289" s="408"/>
      <c r="S289" s="408"/>
      <c r="W289" s="408"/>
      <c r="AA289" s="408"/>
      <c r="AE289" s="408"/>
      <c r="AI289" s="408"/>
      <c r="AM289" s="408"/>
      <c r="AQ289" s="408"/>
      <c r="AU289" s="408"/>
      <c r="AY289" s="408"/>
      <c r="BC289" s="408"/>
      <c r="BG289" s="408"/>
      <c r="BK289" s="408"/>
      <c r="BO289" s="408"/>
      <c r="BS289" s="408"/>
      <c r="BW289" s="408"/>
      <c r="BZ289" s="410"/>
      <c r="CA289" s="408"/>
      <c r="CD289" s="1"/>
      <c r="CE289" s="56"/>
      <c r="CG289" s="408"/>
      <c r="CJ289" s="1"/>
      <c r="CK289" s="56"/>
      <c r="CM289" s="408"/>
      <c r="CP289" s="1"/>
      <c r="CQ289" s="56"/>
      <c r="CS289" s="408"/>
      <c r="CV289" s="1"/>
      <c r="CW289" s="56"/>
      <c r="DB289" s="410"/>
      <c r="DE289" s="28"/>
      <c r="DF289" s="56"/>
      <c r="DH289" s="410"/>
      <c r="DK289" s="28"/>
      <c r="DL289" s="56"/>
      <c r="DN289" s="410"/>
      <c r="DQ289" s="28"/>
      <c r="DR289" s="56"/>
      <c r="DT289" s="410"/>
      <c r="DW289" s="28"/>
      <c r="DX289" s="56"/>
      <c r="DZ289" s="410"/>
      <c r="EC289" s="28"/>
      <c r="ED289" s="56"/>
      <c r="EF289" s="410"/>
      <c r="EI289" s="28"/>
      <c r="EJ289" s="56"/>
      <c r="EL289" s="410"/>
      <c r="EO289" s="28"/>
      <c r="EP289" s="56"/>
      <c r="ER289" s="410"/>
      <c r="EU289" s="28"/>
      <c r="EV289" s="56"/>
      <c r="EX289" s="410"/>
      <c r="FA289" s="28"/>
      <c r="FB289" s="56"/>
      <c r="FD289" s="410"/>
      <c r="FG289" s="28"/>
      <c r="FH289" s="56"/>
      <c r="FJ289" s="410"/>
      <c r="FM289" s="28"/>
      <c r="FN289" s="56"/>
      <c r="FP289" s="410"/>
      <c r="FS289" s="28"/>
      <c r="FT289" s="56"/>
      <c r="FV289" s="410"/>
      <c r="FY289" s="28"/>
      <c r="FZ289" s="56"/>
      <c r="GB289" s="410"/>
      <c r="GE289" s="28"/>
      <c r="GF289" s="56"/>
      <c r="GH289" s="410"/>
      <c r="GK289" s="28"/>
      <c r="GL289" s="56"/>
      <c r="GN289" s="410"/>
      <c r="GQ289" s="28"/>
      <c r="GR289" s="56"/>
      <c r="GT289" s="410"/>
      <c r="GW289" s="28"/>
      <c r="GX289" s="56"/>
      <c r="GZ289" s="410"/>
      <c r="HC289" s="28"/>
      <c r="HD289" s="56"/>
      <c r="HF289" s="383"/>
      <c r="HI289" s="28"/>
      <c r="HJ289" s="56"/>
    </row>
    <row r="290" spans="1:218" ht="16.5" customHeight="1">
      <c r="A290" s="408" t="s">
        <v>4478</v>
      </c>
      <c r="D290" s="1">
        <f>'Punten per wedstrijd'!F292</f>
        <v>116.10000000000001</v>
      </c>
      <c r="E290" s="56">
        <v>0</v>
      </c>
      <c r="G290" s="409" t="s">
        <v>34</v>
      </c>
      <c r="H290" s="292" t="s">
        <v>4479</v>
      </c>
      <c r="L290" s="525">
        <f>$AF$506</f>
        <v>2</v>
      </c>
      <c r="M290" s="422">
        <f>$E$506</f>
        <v>1005.4999999999999</v>
      </c>
      <c r="O290" s="408" t="s">
        <v>3256</v>
      </c>
      <c r="S290" s="408" t="s">
        <v>4453</v>
      </c>
      <c r="W290" s="408" t="s">
        <v>4418</v>
      </c>
      <c r="AA290" s="408" t="s">
        <v>4479</v>
      </c>
      <c r="AE290" s="408" t="s">
        <v>2756</v>
      </c>
      <c r="AI290" s="408" t="s">
        <v>4476</v>
      </c>
      <c r="AM290" s="408" t="s">
        <v>4474</v>
      </c>
      <c r="AQ290" s="408" t="s">
        <v>4453</v>
      </c>
      <c r="AU290" s="408" t="s">
        <v>4478</v>
      </c>
      <c r="AY290" s="408" t="s">
        <v>3262</v>
      </c>
      <c r="BC290" s="408" t="s">
        <v>3262</v>
      </c>
      <c r="BG290" s="408" t="s">
        <v>4397</v>
      </c>
      <c r="BK290" s="408" t="s">
        <v>3262</v>
      </c>
      <c r="BO290" s="408" t="s">
        <v>4477</v>
      </c>
      <c r="BS290" s="408" t="s">
        <v>4478</v>
      </c>
      <c r="BW290" s="408" t="s">
        <v>4453</v>
      </c>
      <c r="BZ290" s="410"/>
      <c r="CA290" s="408" t="s">
        <v>4418</v>
      </c>
      <c r="CD290" s="1">
        <v>214.70000000000002</v>
      </c>
      <c r="CE290" s="56">
        <v>1</v>
      </c>
      <c r="CG290" s="408" t="s">
        <v>4474</v>
      </c>
      <c r="CJ290" s="1">
        <v>238.5</v>
      </c>
      <c r="CK290" s="56">
        <v>1</v>
      </c>
      <c r="CM290" s="408" t="s">
        <v>3262</v>
      </c>
      <c r="CP290" s="1">
        <v>198</v>
      </c>
      <c r="CQ290" s="56">
        <v>3</v>
      </c>
      <c r="CS290" s="408" t="s">
        <v>4677</v>
      </c>
      <c r="CV290" s="1">
        <v>16.5</v>
      </c>
      <c r="CW290" s="56">
        <v>1</v>
      </c>
      <c r="DB290" s="410"/>
      <c r="DE290" s="28"/>
      <c r="DF290" s="56"/>
      <c r="DH290" s="410"/>
      <c r="DK290" s="28"/>
      <c r="DL290" s="56"/>
      <c r="DN290" s="410"/>
      <c r="DQ290" s="28"/>
      <c r="DR290" s="56"/>
      <c r="DT290" s="410"/>
      <c r="DW290" s="28"/>
      <c r="DX290" s="56"/>
      <c r="DZ290" s="410"/>
      <c r="EC290" s="28"/>
      <c r="ED290" s="56"/>
      <c r="EF290" s="410"/>
      <c r="EI290" s="28"/>
      <c r="EJ290" s="56"/>
      <c r="EL290" s="410"/>
      <c r="EO290" s="28"/>
      <c r="EP290" s="56"/>
      <c r="ER290" s="410"/>
      <c r="EU290" s="28"/>
      <c r="EV290" s="56"/>
      <c r="EX290" s="410"/>
      <c r="FA290" s="28"/>
      <c r="FB290" s="56"/>
      <c r="FD290" s="410"/>
      <c r="FG290" s="28"/>
      <c r="FH290" s="56"/>
      <c r="FJ290" s="410"/>
      <c r="FM290" s="28"/>
      <c r="FN290" s="56"/>
      <c r="FP290" s="410"/>
      <c r="FS290" s="28"/>
      <c r="FT290" s="56"/>
      <c r="FV290" s="410"/>
      <c r="FY290" s="28"/>
      <c r="FZ290" s="56"/>
      <c r="GB290" s="410"/>
      <c r="GE290" s="28"/>
      <c r="GF290" s="56"/>
      <c r="GH290" s="410"/>
      <c r="GK290" s="28"/>
      <c r="GL290" s="56"/>
      <c r="GN290" s="410"/>
      <c r="GQ290" s="28"/>
      <c r="GR290" s="56"/>
      <c r="GT290" s="410"/>
      <c r="GW290" s="28"/>
      <c r="GX290" s="56"/>
      <c r="GZ290" s="410"/>
      <c r="HC290" s="28"/>
      <c r="HD290" s="56"/>
      <c r="HF290" s="383"/>
      <c r="HI290" s="28"/>
      <c r="HJ290" s="56"/>
    </row>
    <row r="291" spans="1:218" ht="16.5" customHeight="1">
      <c r="A291" s="408" t="s">
        <v>4426</v>
      </c>
      <c r="D291" s="1">
        <f>'Punten per wedstrijd'!F264</f>
        <v>570.39999999999986</v>
      </c>
      <c r="E291" s="56">
        <v>3</v>
      </c>
      <c r="G291" s="409" t="s">
        <v>36</v>
      </c>
      <c r="H291" s="292" t="s">
        <v>1696</v>
      </c>
      <c r="L291" s="525">
        <f>$AF$505</f>
        <v>2</v>
      </c>
      <c r="M291" s="422">
        <f>$E$505</f>
        <v>441.9</v>
      </c>
      <c r="O291" s="408" t="s">
        <v>3842</v>
      </c>
      <c r="S291" s="408" t="s">
        <v>4474</v>
      </c>
      <c r="W291" s="408" t="s">
        <v>4447</v>
      </c>
      <c r="AA291" s="408" t="s">
        <v>3256</v>
      </c>
      <c r="AE291" s="408" t="s">
        <v>4476</v>
      </c>
      <c r="AI291" s="408" t="s">
        <v>4474</v>
      </c>
      <c r="AM291" s="408" t="s">
        <v>2756</v>
      </c>
      <c r="AQ291" s="408" t="s">
        <v>4478</v>
      </c>
      <c r="AU291" s="408" t="s">
        <v>4479</v>
      </c>
      <c r="AY291" s="408" t="s">
        <v>4418</v>
      </c>
      <c r="BC291" s="408" t="s">
        <v>3842</v>
      </c>
      <c r="BG291" s="408" t="s">
        <v>4445</v>
      </c>
      <c r="BK291" s="408" t="s">
        <v>4453</v>
      </c>
      <c r="BO291" s="408" t="s">
        <v>4480</v>
      </c>
      <c r="BS291" s="408" t="s">
        <v>3256</v>
      </c>
      <c r="BW291" s="408" t="s">
        <v>2754</v>
      </c>
      <c r="BZ291" s="410"/>
      <c r="CA291" s="408" t="s">
        <v>4677</v>
      </c>
      <c r="CD291" s="1">
        <v>233.39999999999998</v>
      </c>
      <c r="CE291" s="56">
        <v>2</v>
      </c>
      <c r="CG291" s="408" t="s">
        <v>4480</v>
      </c>
      <c r="CJ291" s="1">
        <v>262.10000000000002</v>
      </c>
      <c r="CK291" s="56">
        <v>2</v>
      </c>
      <c r="CM291" s="408" t="s">
        <v>4474</v>
      </c>
      <c r="CP291" s="1">
        <v>82.7</v>
      </c>
      <c r="CQ291" s="56">
        <v>0</v>
      </c>
      <c r="CS291" s="408" t="s">
        <v>4453</v>
      </c>
      <c r="CV291" s="1">
        <v>16.900000000000002</v>
      </c>
      <c r="CW291" s="56">
        <v>2</v>
      </c>
      <c r="DB291" s="410"/>
      <c r="DE291" s="28"/>
      <c r="DF291" s="56"/>
      <c r="DH291" s="410"/>
      <c r="DK291" s="28"/>
      <c r="DL291" s="56"/>
      <c r="DN291" s="410"/>
      <c r="DQ291" s="28"/>
      <c r="DR291" s="56"/>
      <c r="DT291" s="410"/>
      <c r="DW291" s="28"/>
      <c r="DX291" s="56"/>
      <c r="DZ291" s="410"/>
      <c r="EC291" s="28"/>
      <c r="ED291" s="56"/>
      <c r="EF291" s="410"/>
      <c r="EI291" s="28"/>
      <c r="EJ291" s="56"/>
      <c r="EL291" s="410"/>
      <c r="EO291" s="28"/>
      <c r="EP291" s="56"/>
      <c r="ER291" s="410"/>
      <c r="EU291" s="28"/>
      <c r="EV291" s="56"/>
      <c r="EX291" s="410"/>
      <c r="FA291" s="28"/>
      <c r="FB291" s="56"/>
      <c r="FD291" s="410"/>
      <c r="FG291" s="28"/>
      <c r="FH291" s="56"/>
      <c r="FJ291" s="410"/>
      <c r="FM291" s="28"/>
      <c r="FN291" s="56"/>
      <c r="FP291" s="410"/>
      <c r="FS291" s="28"/>
      <c r="FT291" s="56"/>
      <c r="FV291" s="410"/>
      <c r="FY291" s="28"/>
      <c r="FZ291" s="56"/>
      <c r="GB291" s="410"/>
      <c r="GE291" s="28"/>
      <c r="GF291" s="56"/>
      <c r="GH291" s="410"/>
      <c r="GK291" s="28"/>
      <c r="GL291" s="56"/>
      <c r="GN291" s="410"/>
      <c r="GQ291" s="28"/>
      <c r="GR291" s="56"/>
      <c r="GT291" s="410"/>
      <c r="GW291" s="28"/>
      <c r="GX291" s="56"/>
      <c r="GZ291" s="410"/>
      <c r="HC291" s="28"/>
      <c r="HD291" s="56"/>
      <c r="HF291" s="383"/>
      <c r="HI291" s="28"/>
      <c r="HJ291" s="56"/>
    </row>
    <row r="292" spans="1:218" ht="16.5" customHeight="1">
      <c r="A292" s="408"/>
      <c r="D292" s="1"/>
      <c r="E292" s="56"/>
      <c r="G292" s="409" t="s">
        <v>38</v>
      </c>
      <c r="H292" s="292" t="s">
        <v>3250</v>
      </c>
      <c r="L292" s="525">
        <f>$AF$498</f>
        <v>1</v>
      </c>
      <c r="M292" s="422">
        <f>$E$498</f>
        <v>905.5</v>
      </c>
      <c r="O292" s="408"/>
      <c r="S292" s="408"/>
      <c r="W292" s="408"/>
      <c r="AA292" s="408"/>
      <c r="AE292" s="408"/>
      <c r="AI292" s="408"/>
      <c r="AM292" s="408"/>
      <c r="AQ292" s="408"/>
      <c r="AU292" s="408"/>
      <c r="AY292" s="408"/>
      <c r="BC292" s="408"/>
      <c r="BG292" s="408"/>
      <c r="BK292" s="408"/>
      <c r="BO292" s="408"/>
      <c r="BS292" s="408"/>
      <c r="BW292" s="408"/>
      <c r="BZ292" s="410"/>
      <c r="CA292" s="408"/>
      <c r="CD292" s="1"/>
      <c r="CE292" s="56"/>
      <c r="CG292" s="408"/>
      <c r="CJ292" s="1"/>
      <c r="CK292" s="56"/>
      <c r="CM292" s="408"/>
      <c r="CP292" s="1"/>
      <c r="CQ292" s="56"/>
      <c r="CS292" s="408"/>
      <c r="CV292" s="1"/>
      <c r="CW292" s="56"/>
      <c r="DB292" s="410"/>
      <c r="DE292" s="28"/>
      <c r="DF292" s="56"/>
      <c r="DH292" s="410"/>
      <c r="DK292" s="28"/>
      <c r="DL292" s="56"/>
      <c r="DN292" s="410"/>
      <c r="DQ292" s="28"/>
      <c r="DR292" s="56"/>
      <c r="DT292" s="410"/>
      <c r="DW292" s="28"/>
      <c r="DX292" s="56"/>
      <c r="DZ292" s="410"/>
      <c r="EC292" s="28"/>
      <c r="ED292" s="56"/>
      <c r="EF292" s="410"/>
      <c r="EI292" s="28"/>
      <c r="EJ292" s="56"/>
      <c r="EL292" s="410"/>
      <c r="EO292" s="28"/>
      <c r="EP292" s="56"/>
      <c r="ER292" s="410"/>
      <c r="EU292" s="28"/>
      <c r="EV292" s="56"/>
      <c r="EX292" s="410"/>
      <c r="FA292" s="28"/>
      <c r="FB292" s="56"/>
      <c r="FD292" s="410"/>
      <c r="FG292" s="28"/>
      <c r="FH292" s="56"/>
      <c r="FJ292" s="410"/>
      <c r="FM292" s="28"/>
      <c r="FN292" s="56"/>
      <c r="FP292" s="410"/>
      <c r="FS292" s="28"/>
      <c r="FT292" s="56"/>
      <c r="FV292" s="410"/>
      <c r="FY292" s="28"/>
      <c r="FZ292" s="56"/>
      <c r="GB292" s="410"/>
      <c r="GE292" s="28"/>
      <c r="GF292" s="56"/>
      <c r="GH292" s="410"/>
      <c r="GK292" s="28"/>
      <c r="GL292" s="56"/>
      <c r="GN292" s="410"/>
      <c r="GQ292" s="28"/>
      <c r="GR292" s="56"/>
      <c r="GT292" s="410"/>
      <c r="GW292" s="28"/>
      <c r="GX292" s="56"/>
      <c r="GZ292" s="410"/>
      <c r="HC292" s="28"/>
      <c r="HD292" s="56"/>
      <c r="HF292" s="383"/>
      <c r="HI292" s="28"/>
      <c r="HJ292" s="56"/>
    </row>
    <row r="293" spans="1:218" ht="16.5" customHeight="1">
      <c r="A293" s="408" t="s">
        <v>2754</v>
      </c>
      <c r="D293" s="1">
        <f>'Punten per wedstrijd'!F243</f>
        <v>394.89999999999992</v>
      </c>
      <c r="E293" s="56">
        <v>1</v>
      </c>
      <c r="H293" s="292"/>
      <c r="L293" s="525"/>
      <c r="M293" s="422"/>
      <c r="O293" s="408" t="s">
        <v>4475</v>
      </c>
      <c r="S293" s="408" t="s">
        <v>2754</v>
      </c>
      <c r="W293" s="408" t="s">
        <v>1696</v>
      </c>
      <c r="AA293" s="408" t="s">
        <v>3250</v>
      </c>
      <c r="AE293" s="408" t="s">
        <v>4475</v>
      </c>
      <c r="AI293" s="408" t="s">
        <v>4453</v>
      </c>
      <c r="AM293" s="408" t="s">
        <v>3256</v>
      </c>
      <c r="AQ293" s="408" t="s">
        <v>3250</v>
      </c>
      <c r="AU293" s="408" t="s">
        <v>3256</v>
      </c>
      <c r="AY293" s="408" t="s">
        <v>4498</v>
      </c>
      <c r="BC293" s="408" t="s">
        <v>4447</v>
      </c>
      <c r="BG293" s="408" t="s">
        <v>4474</v>
      </c>
      <c r="BK293" s="408" t="s">
        <v>3250</v>
      </c>
      <c r="BO293" s="408" t="s">
        <v>3256</v>
      </c>
      <c r="BS293" s="408" t="s">
        <v>3842</v>
      </c>
      <c r="BW293" s="408" t="s">
        <v>4498</v>
      </c>
      <c r="BZ293" s="410"/>
      <c r="CA293" s="408" t="s">
        <v>4474</v>
      </c>
      <c r="CD293" s="1">
        <v>496.7</v>
      </c>
      <c r="CE293" s="56">
        <v>3</v>
      </c>
      <c r="CG293" s="408" t="s">
        <v>4479</v>
      </c>
      <c r="CJ293" s="1">
        <v>232.5</v>
      </c>
      <c r="CK293" s="56">
        <v>1</v>
      </c>
      <c r="CM293" s="408" t="s">
        <v>3842</v>
      </c>
      <c r="CP293" s="1">
        <v>104.5</v>
      </c>
      <c r="CQ293" s="56">
        <v>0</v>
      </c>
      <c r="CS293" s="408" t="s">
        <v>4477</v>
      </c>
      <c r="CV293" s="1">
        <v>133</v>
      </c>
      <c r="CW293" s="56">
        <v>3</v>
      </c>
      <c r="DB293" s="410"/>
      <c r="DE293" s="28"/>
      <c r="DF293" s="56"/>
      <c r="DH293" s="410"/>
      <c r="DK293" s="28"/>
      <c r="DL293" s="56"/>
      <c r="DN293" s="410"/>
      <c r="DQ293" s="28"/>
      <c r="DR293" s="56"/>
      <c r="DT293" s="410"/>
      <c r="DW293" s="28"/>
      <c r="DX293" s="56"/>
      <c r="DZ293" s="410"/>
      <c r="EC293" s="28"/>
      <c r="ED293" s="56"/>
      <c r="EF293" s="410"/>
      <c r="EI293" s="28"/>
      <c r="EJ293" s="56"/>
      <c r="EL293" s="410"/>
      <c r="EO293" s="28"/>
      <c r="EP293" s="56"/>
      <c r="ER293" s="410"/>
      <c r="EU293" s="28"/>
      <c r="EV293" s="56"/>
      <c r="EX293" s="410"/>
      <c r="FA293" s="28"/>
      <c r="FB293" s="56"/>
      <c r="FD293" s="410"/>
      <c r="FG293" s="28"/>
      <c r="FH293" s="56"/>
      <c r="FJ293" s="410"/>
      <c r="FM293" s="28"/>
      <c r="FN293" s="56"/>
      <c r="FP293" s="410"/>
      <c r="FS293" s="28"/>
      <c r="FT293" s="56"/>
      <c r="FV293" s="410"/>
      <c r="FY293" s="28"/>
      <c r="FZ293" s="56"/>
      <c r="GB293" s="410"/>
      <c r="GE293" s="28"/>
      <c r="GF293" s="56"/>
      <c r="GH293" s="410"/>
      <c r="GK293" s="28"/>
      <c r="GL293" s="56"/>
      <c r="GN293" s="410"/>
      <c r="GQ293" s="28"/>
      <c r="GR293" s="56"/>
      <c r="GT293" s="410"/>
      <c r="GW293" s="28"/>
      <c r="GX293" s="56"/>
      <c r="GZ293" s="410"/>
      <c r="HC293" s="28"/>
      <c r="HD293" s="56"/>
      <c r="HF293" s="383"/>
      <c r="HI293" s="28"/>
      <c r="HJ293" s="56"/>
    </row>
    <row r="294" spans="1:218" ht="16.5" customHeight="1">
      <c r="A294" s="408" t="s">
        <v>2756</v>
      </c>
      <c r="D294" s="1">
        <f>'Punten per wedstrijd'!F334</f>
        <v>421.7</v>
      </c>
      <c r="E294" s="56">
        <v>2</v>
      </c>
      <c r="H294" s="292"/>
      <c r="K294" s="1">
        <v>1</v>
      </c>
      <c r="L294" s="524">
        <f>SUM(L272:L292)</f>
        <v>149</v>
      </c>
      <c r="M294" s="523">
        <f>SUM(M272:M292)</f>
        <v>22496.2</v>
      </c>
      <c r="O294" s="408" t="s">
        <v>3250</v>
      </c>
      <c r="S294" s="408" t="s">
        <v>3256</v>
      </c>
      <c r="W294" s="408" t="s">
        <v>4397</v>
      </c>
      <c r="AA294" s="408" t="s">
        <v>1696</v>
      </c>
      <c r="AE294" s="408" t="s">
        <v>3842</v>
      </c>
      <c r="AI294" s="408" t="s">
        <v>4447</v>
      </c>
      <c r="AM294" s="408" t="s">
        <v>4476</v>
      </c>
      <c r="AQ294" s="408" t="s">
        <v>4418</v>
      </c>
      <c r="AU294" s="408" t="s">
        <v>4474</v>
      </c>
      <c r="AY294" s="408" t="s">
        <v>4475</v>
      </c>
      <c r="BC294" s="408" t="s">
        <v>2756</v>
      </c>
      <c r="BG294" s="408" t="s">
        <v>4447</v>
      </c>
      <c r="BK294" s="408" t="s">
        <v>4477</v>
      </c>
      <c r="BO294" s="408" t="s">
        <v>4475</v>
      </c>
      <c r="BS294" s="408" t="s">
        <v>4453</v>
      </c>
      <c r="BW294" s="408" t="s">
        <v>3262</v>
      </c>
      <c r="BZ294" s="410"/>
      <c r="CA294" s="408" t="s">
        <v>3250</v>
      </c>
      <c r="CD294" s="1">
        <v>147.80000000000001</v>
      </c>
      <c r="CE294" s="56">
        <v>0</v>
      </c>
      <c r="CG294" s="408" t="s">
        <v>4453</v>
      </c>
      <c r="CJ294" s="1">
        <v>257</v>
      </c>
      <c r="CK294" s="56">
        <v>2</v>
      </c>
      <c r="CM294" s="408" t="s">
        <v>4476</v>
      </c>
      <c r="CP294" s="1">
        <v>149.10000000000002</v>
      </c>
      <c r="CQ294" s="56">
        <v>3</v>
      </c>
      <c r="CS294" s="408" t="s">
        <v>4479</v>
      </c>
      <c r="CV294" s="1">
        <v>82.5</v>
      </c>
      <c r="CW294" s="56">
        <v>0</v>
      </c>
      <c r="DB294" s="410"/>
      <c r="DE294" s="28"/>
      <c r="DF294" s="56"/>
      <c r="DH294" s="410"/>
      <c r="DK294" s="28"/>
      <c r="DL294" s="56"/>
      <c r="DN294" s="410"/>
      <c r="DQ294" s="28"/>
      <c r="DR294" s="56"/>
      <c r="DT294" s="410"/>
      <c r="DW294" s="28"/>
      <c r="DX294" s="56"/>
      <c r="DZ294" s="410"/>
      <c r="EC294" s="28"/>
      <c r="ED294" s="56"/>
      <c r="EF294" s="410"/>
      <c r="EI294" s="28"/>
      <c r="EJ294" s="56"/>
      <c r="EL294" s="410"/>
      <c r="EO294" s="28"/>
      <c r="EP294" s="56"/>
      <c r="ER294" s="410"/>
      <c r="EU294" s="28"/>
      <c r="EV294" s="56"/>
      <c r="EX294" s="410"/>
      <c r="FA294" s="28"/>
      <c r="FB294" s="56"/>
      <c r="FD294" s="410"/>
      <c r="FG294" s="28"/>
      <c r="FH294" s="56"/>
      <c r="FJ294" s="410"/>
      <c r="FM294" s="28"/>
      <c r="FN294" s="56"/>
      <c r="FP294" s="410"/>
      <c r="FS294" s="28"/>
      <c r="FT294" s="56"/>
      <c r="FV294" s="410"/>
      <c r="FY294" s="28"/>
      <c r="FZ294" s="56"/>
      <c r="GB294" s="410"/>
      <c r="GE294" s="28"/>
      <c r="GF294" s="56"/>
      <c r="GH294" s="410"/>
      <c r="GK294" s="28"/>
      <c r="GL294" s="56"/>
      <c r="GN294" s="410"/>
      <c r="GQ294" s="28"/>
      <c r="GR294" s="56"/>
      <c r="GT294" s="410"/>
      <c r="GW294" s="28"/>
      <c r="GX294" s="56"/>
      <c r="GZ294" s="410"/>
      <c r="HC294" s="28"/>
      <c r="HD294" s="56"/>
      <c r="HF294" s="383"/>
      <c r="HI294" s="28"/>
      <c r="HJ294" s="56"/>
    </row>
    <row r="295" spans="1:218" ht="16.5" customHeight="1">
      <c r="A295" s="408"/>
      <c r="D295" s="1"/>
      <c r="E295" s="56"/>
      <c r="H295" s="292"/>
      <c r="O295" s="408"/>
      <c r="S295" s="408"/>
      <c r="W295" s="408"/>
      <c r="AA295" s="408"/>
      <c r="AE295" s="408"/>
      <c r="AI295" s="408"/>
      <c r="AM295" s="408"/>
      <c r="AQ295" s="408"/>
      <c r="AU295" s="408"/>
      <c r="AY295" s="408"/>
      <c r="BC295" s="408"/>
      <c r="BG295" s="408"/>
      <c r="BK295" s="408"/>
      <c r="BO295" s="408"/>
      <c r="BS295" s="408"/>
      <c r="BW295" s="408"/>
      <c r="BZ295" s="410"/>
      <c r="CA295" s="408"/>
      <c r="CD295" s="1"/>
      <c r="CE295" s="56"/>
      <c r="CG295" s="408"/>
      <c r="CJ295" s="1"/>
      <c r="CK295" s="56"/>
      <c r="CM295" s="408"/>
      <c r="CP295" s="1"/>
      <c r="CQ295" s="56"/>
      <c r="CS295" s="408"/>
      <c r="CV295" s="1"/>
      <c r="CW295" s="56"/>
      <c r="DB295" s="410"/>
      <c r="DE295" s="28"/>
      <c r="DF295" s="56"/>
      <c r="DH295" s="410"/>
      <c r="DK295" s="28"/>
      <c r="DL295" s="56"/>
      <c r="DN295" s="410"/>
      <c r="DQ295" s="28"/>
      <c r="DR295" s="56"/>
      <c r="DT295" s="410"/>
      <c r="DW295" s="28"/>
      <c r="DX295" s="56"/>
      <c r="DZ295" s="410"/>
      <c r="EC295" s="28"/>
      <c r="ED295" s="56"/>
      <c r="EF295" s="410"/>
      <c r="EI295" s="28"/>
      <c r="EJ295" s="56"/>
      <c r="EL295" s="410"/>
      <c r="EO295" s="28"/>
      <c r="EP295" s="56"/>
      <c r="ER295" s="410"/>
      <c r="EU295" s="28"/>
      <c r="EV295" s="56"/>
      <c r="EX295" s="410"/>
      <c r="FA295" s="28"/>
      <c r="FB295" s="56"/>
      <c r="FD295" s="410"/>
      <c r="FG295" s="28"/>
      <c r="FH295" s="56"/>
      <c r="FJ295" s="410"/>
      <c r="FM295" s="28"/>
      <c r="FN295" s="56"/>
      <c r="FP295" s="410"/>
      <c r="FS295" s="28"/>
      <c r="FT295" s="56"/>
      <c r="FV295" s="410"/>
      <c r="FY295" s="28"/>
      <c r="FZ295" s="56"/>
      <c r="GB295" s="410"/>
      <c r="GE295" s="28"/>
      <c r="GF295" s="56"/>
      <c r="GH295" s="410"/>
      <c r="GK295" s="28"/>
      <c r="GL295" s="56"/>
      <c r="GN295" s="410"/>
      <c r="GQ295" s="28"/>
      <c r="GR295" s="56"/>
      <c r="GT295" s="410"/>
      <c r="GW295" s="28"/>
      <c r="GX295" s="56"/>
      <c r="GZ295" s="410"/>
      <c r="HC295" s="28"/>
      <c r="HD295" s="56"/>
      <c r="HF295" s="383"/>
      <c r="HI295" s="28"/>
      <c r="HJ295" s="56"/>
    </row>
    <row r="296" spans="1:218" ht="16.5" customHeight="1">
      <c r="A296" s="408" t="s">
        <v>4418</v>
      </c>
      <c r="D296" s="1">
        <f>'Punten per wedstrijd'!F269</f>
        <v>438.29999999999995</v>
      </c>
      <c r="E296" s="56">
        <v>1</v>
      </c>
      <c r="H296" s="292"/>
      <c r="O296" s="408" t="s">
        <v>4476</v>
      </c>
      <c r="S296" s="408" t="s">
        <v>4447</v>
      </c>
      <c r="W296" s="408" t="s">
        <v>4445</v>
      </c>
      <c r="AA296" s="408" t="s">
        <v>4478</v>
      </c>
      <c r="AE296" s="408" t="s">
        <v>4447</v>
      </c>
      <c r="AI296" s="408" t="s">
        <v>4397</v>
      </c>
      <c r="AM296" s="408" t="s">
        <v>4447</v>
      </c>
      <c r="AQ296" s="408" t="s">
        <v>2754</v>
      </c>
      <c r="AU296" s="408" t="s">
        <v>4418</v>
      </c>
      <c r="AY296" s="408" t="s">
        <v>4476</v>
      </c>
      <c r="BC296" s="408" t="s">
        <v>4426</v>
      </c>
      <c r="BG296" s="408" t="s">
        <v>2756</v>
      </c>
      <c r="BK296" s="408" t="s">
        <v>4475</v>
      </c>
      <c r="BO296" s="408" t="s">
        <v>2756</v>
      </c>
      <c r="BS296" s="408" t="s">
        <v>3250</v>
      </c>
      <c r="BW296" s="408" t="s">
        <v>4479</v>
      </c>
      <c r="BZ296" s="410"/>
      <c r="CA296" s="408" t="s">
        <v>2754</v>
      </c>
      <c r="CD296" s="1">
        <v>238.7</v>
      </c>
      <c r="CE296" s="56">
        <v>3</v>
      </c>
      <c r="CG296" s="408" t="s">
        <v>4476</v>
      </c>
      <c r="CJ296" s="1">
        <v>272.7</v>
      </c>
      <c r="CK296" s="56">
        <v>1</v>
      </c>
      <c r="CM296" s="408" t="s">
        <v>4445</v>
      </c>
      <c r="CP296" s="1">
        <v>117.3</v>
      </c>
      <c r="CQ296" s="56">
        <v>3</v>
      </c>
      <c r="CS296" s="408" t="s">
        <v>4474</v>
      </c>
      <c r="CV296" s="1">
        <v>40.5</v>
      </c>
      <c r="CW296" s="56">
        <v>3</v>
      </c>
      <c r="DB296" s="410"/>
      <c r="DE296" s="28"/>
      <c r="DF296" s="56"/>
      <c r="DH296" s="410"/>
      <c r="DK296" s="28"/>
      <c r="DL296" s="56"/>
      <c r="DN296" s="410"/>
      <c r="DQ296" s="28"/>
      <c r="DR296" s="56"/>
      <c r="DT296" s="410"/>
      <c r="DW296" s="28"/>
      <c r="DX296" s="56"/>
      <c r="DZ296" s="410"/>
      <c r="EC296" s="28"/>
      <c r="ED296" s="56"/>
      <c r="EF296" s="410"/>
      <c r="EI296" s="28"/>
      <c r="EJ296" s="56"/>
      <c r="EL296" s="410"/>
      <c r="EO296" s="28"/>
      <c r="EP296" s="56"/>
      <c r="ER296" s="410"/>
      <c r="EU296" s="28"/>
      <c r="EV296" s="56"/>
      <c r="EX296" s="410"/>
      <c r="FA296" s="28"/>
      <c r="FB296" s="56"/>
      <c r="FD296" s="410"/>
      <c r="FG296" s="28"/>
      <c r="FH296" s="56"/>
      <c r="FJ296" s="410"/>
      <c r="FM296" s="28"/>
      <c r="FN296" s="56"/>
      <c r="FP296" s="410"/>
      <c r="FS296" s="28"/>
      <c r="FT296" s="56"/>
      <c r="FV296" s="410"/>
      <c r="FY296" s="28"/>
      <c r="FZ296" s="56"/>
      <c r="GB296" s="410"/>
      <c r="GE296" s="28"/>
      <c r="GF296" s="56"/>
      <c r="GH296" s="410"/>
      <c r="GK296" s="28"/>
      <c r="GL296" s="56"/>
      <c r="GN296" s="410"/>
      <c r="GQ296" s="28"/>
      <c r="GR296" s="56"/>
      <c r="GT296" s="410"/>
      <c r="GW296" s="28"/>
      <c r="GX296" s="56"/>
      <c r="GZ296" s="410"/>
      <c r="HC296" s="28"/>
      <c r="HD296" s="56"/>
      <c r="HF296" s="383"/>
      <c r="HI296" s="28"/>
      <c r="HJ296" s="56"/>
    </row>
    <row r="297" spans="1:218" ht="16.5" customHeight="1">
      <c r="A297" s="408" t="s">
        <v>3256</v>
      </c>
      <c r="D297" s="1">
        <f>'Punten per wedstrijd'!F312</f>
        <v>523</v>
      </c>
      <c r="E297" s="56">
        <v>2</v>
      </c>
      <c r="H297" s="292"/>
      <c r="O297" s="408" t="s">
        <v>4479</v>
      </c>
      <c r="S297" s="408" t="s">
        <v>3262</v>
      </c>
      <c r="W297" s="408" t="s">
        <v>2754</v>
      </c>
      <c r="AA297" s="408" t="s">
        <v>3262</v>
      </c>
      <c r="AE297" s="408" t="s">
        <v>2754</v>
      </c>
      <c r="AI297" s="408" t="s">
        <v>2756</v>
      </c>
      <c r="AM297" s="408" t="s">
        <v>4479</v>
      </c>
      <c r="AQ297" s="408" t="s">
        <v>4426</v>
      </c>
      <c r="AU297" s="408" t="s">
        <v>4480</v>
      </c>
      <c r="AY297" s="408" t="s">
        <v>4447</v>
      </c>
      <c r="BC297" s="408" t="s">
        <v>4477</v>
      </c>
      <c r="BG297" s="408" t="s">
        <v>4475</v>
      </c>
      <c r="BK297" s="408" t="s">
        <v>4474</v>
      </c>
      <c r="BO297" s="408" t="s">
        <v>4426</v>
      </c>
      <c r="BS297" s="408" t="s">
        <v>4476</v>
      </c>
      <c r="BW297" s="408" t="s">
        <v>3842</v>
      </c>
      <c r="BZ297" s="410"/>
      <c r="CA297" s="408" t="s">
        <v>4479</v>
      </c>
      <c r="CD297" s="1">
        <v>129.69999999999999</v>
      </c>
      <c r="CE297" s="56">
        <v>0</v>
      </c>
      <c r="CG297" s="408" t="s">
        <v>4418</v>
      </c>
      <c r="CJ297" s="1">
        <v>279.39999999999998</v>
      </c>
      <c r="CK297" s="56">
        <v>2</v>
      </c>
      <c r="CM297" s="408" t="s">
        <v>3250</v>
      </c>
      <c r="CP297" s="1">
        <v>86</v>
      </c>
      <c r="CQ297" s="56">
        <v>0</v>
      </c>
      <c r="CS297" s="408" t="s">
        <v>4418</v>
      </c>
      <c r="CV297" s="1">
        <v>0</v>
      </c>
      <c r="CW297" s="56">
        <v>0</v>
      </c>
      <c r="DB297" s="410"/>
      <c r="DE297" s="28"/>
      <c r="DF297" s="56"/>
      <c r="DH297" s="410"/>
      <c r="DK297" s="28"/>
      <c r="DL297" s="56"/>
      <c r="DN297" s="410"/>
      <c r="DQ297" s="28"/>
      <c r="DR297" s="56"/>
      <c r="DT297" s="410"/>
      <c r="DW297" s="28"/>
      <c r="DX297" s="56"/>
      <c r="DZ297" s="410"/>
      <c r="EC297" s="28"/>
      <c r="ED297" s="56"/>
      <c r="EF297" s="410"/>
      <c r="EI297" s="28"/>
      <c r="EJ297" s="56"/>
      <c r="EL297" s="410"/>
      <c r="EO297" s="28"/>
      <c r="EP297" s="56"/>
      <c r="ER297" s="410"/>
      <c r="EU297" s="28"/>
      <c r="EV297" s="56"/>
      <c r="EX297" s="410"/>
      <c r="FA297" s="28"/>
      <c r="FB297" s="56"/>
      <c r="FD297" s="410"/>
      <c r="FG297" s="28"/>
      <c r="FH297" s="56"/>
      <c r="FJ297" s="410"/>
      <c r="FM297" s="28"/>
      <c r="FN297" s="56"/>
      <c r="FP297" s="410"/>
      <c r="FS297" s="28"/>
      <c r="FT297" s="56"/>
      <c r="FV297" s="410"/>
      <c r="FY297" s="28"/>
      <c r="FZ297" s="56"/>
      <c r="GB297" s="410"/>
      <c r="GE297" s="28"/>
      <c r="GF297" s="56"/>
      <c r="GH297" s="410"/>
      <c r="GK297" s="28"/>
      <c r="GL297" s="56"/>
      <c r="GN297" s="410"/>
      <c r="GQ297" s="28"/>
      <c r="GR297" s="56"/>
      <c r="GT297" s="410"/>
      <c r="GW297" s="28"/>
      <c r="GX297" s="56"/>
      <c r="GZ297" s="410"/>
      <c r="HC297" s="28"/>
      <c r="HD297" s="56"/>
      <c r="HF297" s="383"/>
      <c r="HI297" s="28"/>
      <c r="HJ297" s="56"/>
    </row>
    <row r="298" spans="1:218" ht="16.5" customHeight="1">
      <c r="A298" s="408"/>
      <c r="D298" s="1"/>
      <c r="E298" s="56"/>
      <c r="H298" s="292"/>
      <c r="O298" s="408"/>
      <c r="S298" s="408"/>
      <c r="W298" s="408"/>
      <c r="AA298" s="408"/>
      <c r="AE298" s="408"/>
      <c r="AI298" s="408"/>
      <c r="AM298" s="408"/>
      <c r="AQ298" s="408"/>
      <c r="AU298" s="408"/>
      <c r="AY298" s="408"/>
      <c r="BC298" s="408"/>
      <c r="BG298" s="408"/>
      <c r="BK298" s="408"/>
      <c r="BO298" s="408"/>
      <c r="BS298" s="408"/>
      <c r="BW298" s="408"/>
      <c r="BZ298" s="410"/>
      <c r="CA298" s="408"/>
      <c r="CD298" s="1"/>
      <c r="CE298" s="56"/>
      <c r="CG298" s="408"/>
      <c r="CJ298" s="1"/>
      <c r="CK298" s="56"/>
      <c r="CM298" s="408"/>
      <c r="CP298" s="1"/>
      <c r="CQ298" s="56"/>
      <c r="CS298" s="408"/>
      <c r="CV298" s="1"/>
      <c r="CW298" s="56"/>
      <c r="DB298" s="410"/>
      <c r="DE298" s="28"/>
      <c r="DF298" s="56"/>
      <c r="DH298" s="410"/>
      <c r="DK298" s="28"/>
      <c r="DL298" s="56"/>
      <c r="DN298" s="410"/>
      <c r="DQ298" s="28"/>
      <c r="DR298" s="56"/>
      <c r="DT298" s="410"/>
      <c r="DW298" s="28"/>
      <c r="DX298" s="56"/>
      <c r="DZ298" s="410"/>
      <c r="EC298" s="28"/>
      <c r="ED298" s="56"/>
      <c r="EF298" s="410"/>
      <c r="EI298" s="28"/>
      <c r="EJ298" s="56"/>
      <c r="EL298" s="410"/>
      <c r="EO298" s="28"/>
      <c r="EP298" s="56"/>
      <c r="ER298" s="410"/>
      <c r="EU298" s="28"/>
      <c r="EV298" s="56"/>
      <c r="EX298" s="410"/>
      <c r="FA298" s="28"/>
      <c r="FB298" s="56"/>
      <c r="FD298" s="410"/>
      <c r="FG298" s="28"/>
      <c r="FH298" s="56"/>
      <c r="FJ298" s="410"/>
      <c r="FM298" s="28"/>
      <c r="FN298" s="56"/>
      <c r="FP298" s="410"/>
      <c r="FS298" s="28"/>
      <c r="FT298" s="56"/>
      <c r="FV298" s="410"/>
      <c r="FY298" s="28"/>
      <c r="FZ298" s="56"/>
      <c r="GB298" s="410"/>
      <c r="GE298" s="28"/>
      <c r="GF298" s="56"/>
      <c r="GH298" s="410"/>
      <c r="GK298" s="28"/>
      <c r="GL298" s="56"/>
      <c r="GN298" s="410"/>
      <c r="GQ298" s="28"/>
      <c r="GR298" s="56"/>
      <c r="GT298" s="410"/>
      <c r="GW298" s="28"/>
      <c r="GX298" s="56"/>
      <c r="GZ298" s="410"/>
      <c r="HC298" s="28"/>
      <c r="HD298" s="56"/>
      <c r="HF298" s="383"/>
      <c r="HI298" s="28"/>
      <c r="HJ298" s="56"/>
    </row>
    <row r="299" spans="1:218" ht="16.5" customHeight="1">
      <c r="A299" s="408" t="s">
        <v>4397</v>
      </c>
      <c r="D299" s="1">
        <f>'Punten per wedstrijd'!F255</f>
        <v>363.59999999999997</v>
      </c>
      <c r="E299" s="56">
        <v>0</v>
      </c>
      <c r="H299" s="292"/>
      <c r="O299" s="408" t="s">
        <v>4480</v>
      </c>
      <c r="S299" s="408" t="s">
        <v>3842</v>
      </c>
      <c r="W299" s="408" t="s">
        <v>4479</v>
      </c>
      <c r="AA299" s="408" t="s">
        <v>4397</v>
      </c>
      <c r="AE299" s="408" t="s">
        <v>3256</v>
      </c>
      <c r="AI299" s="408" t="s">
        <v>3842</v>
      </c>
      <c r="AM299" s="408" t="s">
        <v>4418</v>
      </c>
      <c r="AQ299" s="408" t="s">
        <v>4479</v>
      </c>
      <c r="AU299" s="408" t="s">
        <v>4475</v>
      </c>
      <c r="AY299" s="408" t="s">
        <v>2754</v>
      </c>
      <c r="BC299" s="408" t="s">
        <v>3250</v>
      </c>
      <c r="BG299" s="408" t="s">
        <v>4477</v>
      </c>
      <c r="BK299" s="408" t="s">
        <v>4447</v>
      </c>
      <c r="BO299" s="408" t="s">
        <v>4479</v>
      </c>
      <c r="BS299" s="408" t="s">
        <v>4426</v>
      </c>
      <c r="BW299" s="408" t="s">
        <v>4474</v>
      </c>
      <c r="BZ299" s="410"/>
      <c r="CA299" s="408" t="s">
        <v>3262</v>
      </c>
      <c r="CD299" s="1">
        <v>314.10000000000002</v>
      </c>
      <c r="CE299" s="56">
        <v>2</v>
      </c>
      <c r="CG299" s="408" t="s">
        <v>1696</v>
      </c>
      <c r="CJ299" s="1">
        <v>0</v>
      </c>
      <c r="CK299" s="56">
        <v>0</v>
      </c>
      <c r="CM299" s="408" t="s">
        <v>4418</v>
      </c>
      <c r="CP299" s="1">
        <v>118.7</v>
      </c>
      <c r="CQ299" s="56">
        <v>3</v>
      </c>
      <c r="CS299" s="408" t="s">
        <v>1696</v>
      </c>
      <c r="CV299" s="1">
        <v>80.599999999999994</v>
      </c>
      <c r="CW299" s="56">
        <v>2</v>
      </c>
      <c r="DB299" s="410"/>
      <c r="DE299" s="28"/>
      <c r="DF299" s="56"/>
      <c r="DH299" s="410"/>
      <c r="DK299" s="28"/>
      <c r="DL299" s="56"/>
      <c r="DN299" s="410"/>
      <c r="DQ299" s="28"/>
      <c r="DR299" s="56"/>
      <c r="DT299" s="410"/>
      <c r="DW299" s="28"/>
      <c r="DX299" s="56"/>
      <c r="DZ299" s="410"/>
      <c r="EC299" s="28"/>
      <c r="ED299" s="56"/>
      <c r="EF299" s="410"/>
      <c r="EI299" s="28"/>
      <c r="EJ299" s="56"/>
      <c r="EL299" s="410"/>
      <c r="EO299" s="28"/>
      <c r="EP299" s="56"/>
      <c r="ER299" s="410"/>
      <c r="EU299" s="28"/>
      <c r="EV299" s="56"/>
      <c r="EX299" s="410"/>
      <c r="FA299" s="28"/>
      <c r="FB299" s="56"/>
      <c r="FD299" s="410"/>
      <c r="FG299" s="28"/>
      <c r="FH299" s="56"/>
      <c r="FJ299" s="410"/>
      <c r="FM299" s="28"/>
      <c r="FN299" s="56"/>
      <c r="FP299" s="410"/>
      <c r="FS299" s="28"/>
      <c r="FT299" s="56"/>
      <c r="FV299" s="410"/>
      <c r="FY299" s="28"/>
      <c r="FZ299" s="56"/>
      <c r="GB299" s="410"/>
      <c r="GE299" s="28"/>
      <c r="GF299" s="56"/>
      <c r="GH299" s="410"/>
      <c r="GK299" s="28"/>
      <c r="GL299" s="56"/>
      <c r="GN299" s="410"/>
      <c r="GQ299" s="28"/>
      <c r="GR299" s="56"/>
      <c r="GT299" s="410"/>
      <c r="GW299" s="28"/>
      <c r="GX299" s="56"/>
      <c r="GZ299" s="410"/>
      <c r="HC299" s="28"/>
      <c r="HD299" s="56"/>
      <c r="HF299" s="383"/>
      <c r="HI299" s="28"/>
      <c r="HJ299" s="56"/>
    </row>
    <row r="300" spans="1:218" ht="16.5" customHeight="1">
      <c r="A300" s="408" t="s">
        <v>4477</v>
      </c>
      <c r="D300" s="1">
        <f>'Punten per wedstrijd'!F268</f>
        <v>621.9</v>
      </c>
      <c r="E300" s="56">
        <v>3</v>
      </c>
      <c r="H300" s="292"/>
      <c r="O300" s="408" t="s">
        <v>4447</v>
      </c>
      <c r="S300" s="408" t="s">
        <v>4445</v>
      </c>
      <c r="W300" s="408" t="s">
        <v>4474</v>
      </c>
      <c r="AA300" s="408" t="s">
        <v>4476</v>
      </c>
      <c r="AE300" s="408" t="s">
        <v>4477</v>
      </c>
      <c r="AI300" s="408" t="s">
        <v>4478</v>
      </c>
      <c r="AM300" s="408" t="s">
        <v>1696</v>
      </c>
      <c r="AQ300" s="408" t="s">
        <v>4475</v>
      </c>
      <c r="AU300" s="408" t="s">
        <v>4477</v>
      </c>
      <c r="AY300" s="408" t="s">
        <v>3250</v>
      </c>
      <c r="BC300" s="408" t="s">
        <v>4453</v>
      </c>
      <c r="BG300" s="408" t="s">
        <v>1696</v>
      </c>
      <c r="BK300" s="408" t="s">
        <v>3256</v>
      </c>
      <c r="BO300" s="408" t="s">
        <v>3262</v>
      </c>
      <c r="BS300" s="408" t="s">
        <v>4474</v>
      </c>
      <c r="BW300" s="408" t="s">
        <v>1696</v>
      </c>
      <c r="BZ300" s="410"/>
      <c r="CA300" s="408" t="s">
        <v>4476</v>
      </c>
      <c r="CD300" s="1">
        <v>281.2</v>
      </c>
      <c r="CE300" s="56">
        <v>1</v>
      </c>
      <c r="CG300" s="408" t="s">
        <v>4445</v>
      </c>
      <c r="CJ300" s="1">
        <v>229.4</v>
      </c>
      <c r="CK300" s="56">
        <v>3</v>
      </c>
      <c r="CM300" s="408" t="s">
        <v>2756</v>
      </c>
      <c r="CP300" s="1">
        <v>49.5</v>
      </c>
      <c r="CQ300" s="56">
        <v>0</v>
      </c>
      <c r="CS300" s="408" t="s">
        <v>4447</v>
      </c>
      <c r="CV300" s="1">
        <v>70</v>
      </c>
      <c r="CW300" s="56">
        <v>1</v>
      </c>
      <c r="DB300" s="410"/>
      <c r="DE300" s="28"/>
      <c r="DF300" s="56"/>
      <c r="DH300" s="410"/>
      <c r="DK300" s="28"/>
      <c r="DL300" s="56"/>
      <c r="DN300" s="410"/>
      <c r="DQ300" s="28"/>
      <c r="DR300" s="56"/>
      <c r="DT300" s="410"/>
      <c r="DW300" s="28"/>
      <c r="DX300" s="56"/>
      <c r="DZ300" s="410"/>
      <c r="EC300" s="28"/>
      <c r="ED300" s="56"/>
      <c r="EF300" s="410"/>
      <c r="EI300" s="28"/>
      <c r="EJ300" s="56"/>
      <c r="EL300" s="410"/>
      <c r="EO300" s="28"/>
      <c r="EP300" s="56"/>
      <c r="ER300" s="410"/>
      <c r="EU300" s="28"/>
      <c r="EV300" s="56"/>
      <c r="EX300" s="410"/>
      <c r="FA300" s="28"/>
      <c r="FB300" s="56"/>
      <c r="FD300" s="410"/>
      <c r="FG300" s="28"/>
      <c r="FH300" s="56"/>
      <c r="FJ300" s="410"/>
      <c r="FM300" s="28"/>
      <c r="FN300" s="56"/>
      <c r="FP300" s="410"/>
      <c r="FS300" s="28"/>
      <c r="FT300" s="56"/>
      <c r="FV300" s="410"/>
      <c r="FY300" s="28"/>
      <c r="FZ300" s="56"/>
      <c r="GB300" s="410"/>
      <c r="GE300" s="28"/>
      <c r="GF300" s="56"/>
      <c r="GH300" s="410"/>
      <c r="GK300" s="28"/>
      <c r="GL300" s="56"/>
      <c r="GN300" s="410"/>
      <c r="GQ300" s="28"/>
      <c r="GR300" s="56"/>
      <c r="GT300" s="410"/>
      <c r="GW300" s="28"/>
      <c r="GX300" s="56"/>
      <c r="GZ300" s="410"/>
      <c r="HC300" s="28"/>
      <c r="HD300" s="56"/>
      <c r="HF300" s="383"/>
      <c r="HI300" s="28"/>
      <c r="HJ300" s="56"/>
    </row>
    <row r="301" spans="1:218" ht="16.5" customHeight="1">
      <c r="A301" s="408"/>
      <c r="D301" s="1"/>
      <c r="E301" s="56"/>
      <c r="H301" s="292"/>
      <c r="O301" s="408"/>
      <c r="S301" s="408"/>
      <c r="W301" s="408"/>
      <c r="AA301" s="408"/>
      <c r="AE301" s="408"/>
      <c r="AI301" s="408"/>
      <c r="AM301" s="408"/>
      <c r="AQ301" s="408"/>
      <c r="AU301" s="408"/>
      <c r="AY301" s="408"/>
      <c r="BC301" s="408"/>
      <c r="BG301" s="408"/>
      <c r="BK301" s="408"/>
      <c r="BO301" s="408"/>
      <c r="BS301" s="408"/>
      <c r="BW301" s="408"/>
      <c r="BZ301" s="410"/>
      <c r="CA301" s="408"/>
      <c r="CD301" s="1"/>
      <c r="CE301" s="56"/>
      <c r="CG301" s="408"/>
      <c r="CJ301" s="1"/>
      <c r="CK301" s="56"/>
      <c r="CM301" s="408"/>
      <c r="CP301" s="1"/>
      <c r="CQ301" s="56"/>
      <c r="CS301" s="408"/>
      <c r="CV301" s="1"/>
      <c r="CW301" s="56"/>
      <c r="DB301" s="410"/>
      <c r="DE301" s="28"/>
      <c r="DF301" s="56"/>
      <c r="DH301" s="410"/>
      <c r="DK301" s="28"/>
      <c r="DL301" s="56"/>
      <c r="DN301" s="410"/>
      <c r="DQ301" s="28"/>
      <c r="DR301" s="56"/>
      <c r="DT301" s="410"/>
      <c r="DW301" s="28"/>
      <c r="DX301" s="56"/>
      <c r="DZ301" s="410"/>
      <c r="EC301" s="28"/>
      <c r="ED301" s="56"/>
      <c r="EF301" s="410"/>
      <c r="EI301" s="28"/>
      <c r="EJ301" s="56"/>
      <c r="EL301" s="410"/>
      <c r="EO301" s="28"/>
      <c r="EP301" s="56"/>
      <c r="ER301" s="410"/>
      <c r="EU301" s="28"/>
      <c r="EV301" s="56"/>
      <c r="EX301" s="410"/>
      <c r="FA301" s="28"/>
      <c r="FB301" s="56"/>
      <c r="FD301" s="410"/>
      <c r="FG301" s="28"/>
      <c r="FH301" s="56"/>
      <c r="FJ301" s="410"/>
      <c r="FM301" s="28"/>
      <c r="FN301" s="56"/>
      <c r="FP301" s="410"/>
      <c r="FS301" s="28"/>
      <c r="FT301" s="56"/>
      <c r="FV301" s="410"/>
      <c r="FY301" s="28"/>
      <c r="FZ301" s="56"/>
      <c r="GB301" s="410"/>
      <c r="GE301" s="28"/>
      <c r="GF301" s="56"/>
      <c r="GH301" s="410"/>
      <c r="GK301" s="28"/>
      <c r="GL301" s="56"/>
      <c r="GN301" s="410"/>
      <c r="GQ301" s="28"/>
      <c r="GR301" s="56"/>
      <c r="GT301" s="410"/>
      <c r="GW301" s="28"/>
      <c r="GX301" s="56"/>
      <c r="GZ301" s="410"/>
      <c r="HC301" s="28"/>
      <c r="HD301" s="56"/>
      <c r="HF301" s="383"/>
      <c r="HI301" s="28"/>
      <c r="HJ301" s="56"/>
    </row>
    <row r="302" spans="1:218" ht="16.5" customHeight="1">
      <c r="A302" s="504" t="s">
        <v>4480</v>
      </c>
      <c r="D302" s="1">
        <f>'Punten per wedstrijd'!F314</f>
        <v>379</v>
      </c>
      <c r="E302" s="56"/>
      <c r="H302" s="292"/>
      <c r="L302" s="505"/>
      <c r="M302" s="505"/>
      <c r="N302" s="505"/>
      <c r="O302" s="504" t="s">
        <v>3262</v>
      </c>
      <c r="P302" s="505"/>
      <c r="Q302" s="505"/>
      <c r="R302" s="505"/>
      <c r="S302" s="504" t="s">
        <v>4418</v>
      </c>
      <c r="T302" s="505"/>
      <c r="U302" s="505"/>
      <c r="V302" s="505"/>
      <c r="W302" s="504" t="s">
        <v>3842</v>
      </c>
      <c r="X302" s="505"/>
      <c r="Y302" s="505"/>
      <c r="Z302" s="505"/>
      <c r="AA302" s="504" t="s">
        <v>2754</v>
      </c>
      <c r="AB302" s="505"/>
      <c r="AC302" s="505"/>
      <c r="AD302" s="505"/>
      <c r="AE302" s="504" t="s">
        <v>4453</v>
      </c>
      <c r="AF302" s="505"/>
      <c r="AG302" s="505"/>
      <c r="AH302" s="505"/>
      <c r="AI302" s="504" t="s">
        <v>4479</v>
      </c>
      <c r="AJ302" s="505"/>
      <c r="AK302" s="505"/>
      <c r="AL302" s="505"/>
      <c r="AM302" s="504" t="s">
        <v>4477</v>
      </c>
      <c r="AN302" s="505"/>
      <c r="AO302" s="505"/>
      <c r="AP302" s="505"/>
      <c r="AQ302" s="504" t="s">
        <v>4498</v>
      </c>
      <c r="AR302" s="505"/>
      <c r="AS302" s="505"/>
      <c r="AT302" s="505"/>
      <c r="AU302" s="504" t="s">
        <v>4476</v>
      </c>
      <c r="AV302" s="505"/>
      <c r="AW302" s="505"/>
      <c r="AX302" s="505"/>
      <c r="AY302" s="504" t="s">
        <v>2756</v>
      </c>
      <c r="AZ302" s="505"/>
      <c r="BA302" s="505"/>
      <c r="BB302" s="505"/>
      <c r="BC302" s="504" t="s">
        <v>4474</v>
      </c>
      <c r="BD302" s="505"/>
      <c r="BE302" s="505"/>
      <c r="BF302" s="505"/>
      <c r="BG302" s="504" t="s">
        <v>3256</v>
      </c>
      <c r="BH302" s="505"/>
      <c r="BI302" s="505"/>
      <c r="BJ302" s="505"/>
      <c r="BK302" s="504" t="s">
        <v>4445</v>
      </c>
      <c r="BL302" s="505"/>
      <c r="BM302" s="505"/>
      <c r="BN302" s="505"/>
      <c r="BO302" s="504" t="s">
        <v>4397</v>
      </c>
      <c r="BP302" s="505"/>
      <c r="BQ302" s="505"/>
      <c r="BR302" s="505"/>
      <c r="BS302" s="504" t="s">
        <v>4447</v>
      </c>
      <c r="BT302" s="505"/>
      <c r="BU302" s="505"/>
      <c r="BV302" s="505"/>
      <c r="BW302" s="504" t="s">
        <v>4475</v>
      </c>
      <c r="BX302" s="505"/>
      <c r="BZ302" s="410"/>
      <c r="CA302" s="504" t="s">
        <v>4478</v>
      </c>
      <c r="CD302" s="1">
        <v>218.5</v>
      </c>
      <c r="CE302" s="56"/>
      <c r="CG302" s="504" t="s">
        <v>4426</v>
      </c>
      <c r="CJ302" s="1">
        <v>150</v>
      </c>
      <c r="CK302" s="56"/>
      <c r="CM302" s="504" t="s">
        <v>1696</v>
      </c>
      <c r="CP302" s="1">
        <v>132.5</v>
      </c>
      <c r="CQ302" s="56"/>
      <c r="CS302" s="504" t="s">
        <v>3250</v>
      </c>
      <c r="CV302" s="1">
        <v>25.6</v>
      </c>
      <c r="CW302" s="56"/>
      <c r="DB302" s="410"/>
      <c r="DE302" s="28"/>
      <c r="DF302" s="56"/>
      <c r="DH302" s="410"/>
      <c r="DK302" s="28"/>
      <c r="DL302" s="56"/>
      <c r="DN302" s="410"/>
      <c r="DQ302" s="28"/>
      <c r="DR302" s="56"/>
      <c r="DT302" s="410"/>
      <c r="DW302" s="28"/>
      <c r="DX302" s="56"/>
      <c r="DZ302" s="410"/>
      <c r="EC302" s="28"/>
      <c r="ED302" s="56"/>
      <c r="EF302" s="410"/>
      <c r="EI302" s="28"/>
      <c r="EJ302" s="56"/>
      <c r="EL302" s="410"/>
      <c r="EO302" s="28"/>
      <c r="EP302" s="56"/>
      <c r="ER302" s="410"/>
      <c r="EU302" s="28"/>
      <c r="EV302" s="56"/>
      <c r="EX302" s="410"/>
      <c r="FA302" s="28"/>
      <c r="FB302" s="56"/>
      <c r="FD302" s="410"/>
      <c r="FG302" s="28"/>
      <c r="FH302" s="56"/>
      <c r="FJ302" s="410"/>
      <c r="FM302" s="28"/>
      <c r="FN302" s="56"/>
      <c r="FP302" s="410"/>
      <c r="FS302" s="28"/>
      <c r="FT302" s="56"/>
      <c r="FV302" s="410"/>
      <c r="FY302" s="28"/>
      <c r="FZ302" s="56"/>
      <c r="GB302" s="410"/>
      <c r="GE302" s="28"/>
      <c r="GF302" s="56"/>
      <c r="GH302" s="410"/>
      <c r="GK302" s="28"/>
      <c r="GL302" s="56"/>
      <c r="GN302" s="410"/>
      <c r="GQ302" s="28"/>
      <c r="GR302" s="56"/>
      <c r="GT302" s="410"/>
      <c r="GW302" s="28"/>
      <c r="GX302" s="56"/>
      <c r="GZ302" s="410"/>
      <c r="HC302" s="28"/>
      <c r="HD302" s="56"/>
      <c r="HF302" s="383"/>
      <c r="HI302" s="28"/>
      <c r="HJ302" s="56"/>
    </row>
    <row r="303" spans="1:218" ht="16.5" customHeight="1">
      <c r="AH303" s="410"/>
      <c r="AK303" s="28"/>
      <c r="AL303" s="56"/>
      <c r="AN303" s="410"/>
      <c r="AQ303" s="28"/>
      <c r="AR303" s="56"/>
      <c r="AT303" s="410"/>
      <c r="AW303" s="28"/>
      <c r="AX303" s="56"/>
      <c r="AZ303" s="410"/>
      <c r="BC303" s="28"/>
      <c r="BD303" s="56"/>
      <c r="BF303" s="410"/>
      <c r="BI303" s="28"/>
      <c r="BJ303" s="56"/>
      <c r="BL303" s="410"/>
      <c r="BO303" s="28"/>
      <c r="BP303" s="56"/>
      <c r="BR303" s="410"/>
      <c r="BU303" s="28"/>
      <c r="BV303" s="56"/>
      <c r="BX303" s="410"/>
      <c r="CA303" s="28"/>
      <c r="CB303" s="56"/>
      <c r="CD303" s="410"/>
      <c r="CG303" s="28"/>
      <c r="CH303" s="56"/>
      <c r="CJ303" s="410"/>
      <c r="CM303" s="28"/>
      <c r="CN303" s="56"/>
      <c r="CP303" s="410"/>
      <c r="CS303" s="28"/>
      <c r="CT303" s="56"/>
      <c r="CV303" s="410"/>
      <c r="CY303" s="28"/>
      <c r="CZ303" s="56"/>
      <c r="DB303" s="410"/>
      <c r="DE303" s="28"/>
      <c r="DF303" s="56"/>
      <c r="DH303" s="410"/>
      <c r="DK303" s="28"/>
      <c r="DL303" s="56"/>
      <c r="DN303" s="410"/>
      <c r="DQ303" s="28"/>
      <c r="DR303" s="56"/>
      <c r="DT303" s="410"/>
      <c r="DW303" s="28"/>
      <c r="DX303" s="56"/>
      <c r="DZ303" s="410"/>
      <c r="EC303" s="28"/>
      <c r="ED303" s="56"/>
      <c r="EF303" s="410"/>
      <c r="EI303" s="28"/>
      <c r="EJ303" s="56"/>
      <c r="EL303" s="410"/>
      <c r="EO303" s="28"/>
      <c r="EP303" s="56"/>
      <c r="ER303" s="410"/>
      <c r="EU303" s="28"/>
      <c r="EV303" s="56"/>
      <c r="EX303" s="410"/>
      <c r="FA303" s="28"/>
      <c r="FB303" s="56"/>
      <c r="FD303" s="410"/>
      <c r="FG303" s="28"/>
      <c r="FH303" s="56"/>
      <c r="FJ303" s="410"/>
      <c r="FM303" s="28"/>
      <c r="FN303" s="56"/>
      <c r="FP303" s="410"/>
      <c r="FS303" s="28"/>
      <c r="FT303" s="56"/>
      <c r="FV303" s="410"/>
      <c r="FY303" s="28"/>
      <c r="FZ303" s="56"/>
      <c r="GB303" s="410"/>
      <c r="GE303" s="28"/>
      <c r="GF303" s="56"/>
      <c r="GH303" s="410"/>
      <c r="GK303" s="28"/>
      <c r="GL303" s="56"/>
      <c r="GN303" s="410"/>
      <c r="GQ303" s="28"/>
      <c r="GR303" s="56"/>
      <c r="GT303" s="410"/>
      <c r="GW303" s="28"/>
      <c r="GX303" s="56"/>
      <c r="GZ303" s="410"/>
      <c r="HC303" s="28"/>
      <c r="HD303" s="56"/>
      <c r="HF303" s="383"/>
      <c r="HI303" s="28"/>
      <c r="HJ303" s="56"/>
    </row>
    <row r="304" spans="1:218" ht="16.5" customHeight="1">
      <c r="AH304" s="410"/>
      <c r="AK304" s="28"/>
      <c r="AL304" s="56"/>
      <c r="AN304" s="410"/>
      <c r="AQ304" s="28"/>
      <c r="AR304" s="56"/>
      <c r="AT304" s="410"/>
      <c r="AW304" s="28"/>
      <c r="AX304" s="56"/>
      <c r="AZ304" s="410"/>
      <c r="BC304" s="28"/>
      <c r="BD304" s="56"/>
      <c r="BF304" s="410"/>
      <c r="BI304" s="28"/>
      <c r="BJ304" s="56"/>
      <c r="BL304" s="410"/>
      <c r="BO304" s="28"/>
      <c r="BP304" s="56"/>
      <c r="BR304" s="410"/>
      <c r="BU304" s="28"/>
      <c r="BV304" s="56"/>
      <c r="BX304" s="410"/>
      <c r="CA304" s="28"/>
      <c r="CB304" s="56"/>
      <c r="CD304" s="410"/>
      <c r="CG304" s="28"/>
      <c r="CH304" s="56"/>
      <c r="CJ304" s="410"/>
      <c r="CM304" s="28"/>
      <c r="CN304" s="56"/>
      <c r="CP304" s="410"/>
      <c r="CS304" s="28"/>
      <c r="CT304" s="56"/>
      <c r="CV304" s="410"/>
      <c r="CY304" s="28"/>
      <c r="CZ304" s="56"/>
      <c r="DB304" s="410"/>
      <c r="DE304" s="28"/>
      <c r="DF304" s="56"/>
      <c r="DH304" s="410"/>
      <c r="DK304" s="28"/>
      <c r="DL304" s="56"/>
      <c r="DN304" s="410"/>
      <c r="DQ304" s="28"/>
      <c r="DR304" s="56"/>
      <c r="DT304" s="410"/>
      <c r="DW304" s="28"/>
      <c r="DX304" s="56"/>
      <c r="DZ304" s="410"/>
      <c r="EC304" s="28"/>
      <c r="ED304" s="56"/>
      <c r="EF304" s="410"/>
      <c r="EI304" s="28"/>
      <c r="EJ304" s="56"/>
      <c r="EL304" s="410"/>
      <c r="EO304" s="28"/>
      <c r="EP304" s="56"/>
      <c r="ER304" s="410"/>
      <c r="EU304" s="28"/>
      <c r="EV304" s="56"/>
      <c r="EX304" s="410"/>
      <c r="FA304" s="28"/>
      <c r="FB304" s="56"/>
      <c r="FD304" s="410"/>
      <c r="FG304" s="28"/>
      <c r="FH304" s="56"/>
      <c r="FJ304" s="410"/>
      <c r="FM304" s="28"/>
      <c r="FN304" s="56"/>
      <c r="FP304" s="410"/>
      <c r="FS304" s="28"/>
      <c r="FT304" s="56"/>
      <c r="FV304" s="410"/>
      <c r="FY304" s="28"/>
      <c r="FZ304" s="56"/>
      <c r="GB304" s="410"/>
      <c r="GE304" s="28"/>
      <c r="GF304" s="56"/>
      <c r="GH304" s="410"/>
      <c r="GK304" s="28"/>
      <c r="GL304" s="56"/>
      <c r="GN304" s="410"/>
      <c r="GQ304" s="28"/>
      <c r="GR304" s="56"/>
      <c r="GT304" s="410"/>
      <c r="GW304" s="28"/>
      <c r="GX304" s="56"/>
      <c r="GZ304" s="410"/>
      <c r="HC304" s="28"/>
      <c r="HD304" s="56"/>
      <c r="HF304" s="383"/>
      <c r="HI304" s="28"/>
      <c r="HJ304" s="56"/>
    </row>
    <row r="305" spans="1:218" ht="20.25" customHeight="1">
      <c r="A305" s="396" t="s">
        <v>4349</v>
      </c>
      <c r="B305" s="240"/>
      <c r="C305" s="240"/>
      <c r="AH305" s="410"/>
      <c r="AK305" s="28"/>
      <c r="AL305" s="56"/>
      <c r="AN305" s="410"/>
      <c r="AQ305" s="28"/>
      <c r="AR305" s="56"/>
      <c r="AT305" s="410"/>
      <c r="AW305" s="28"/>
      <c r="AX305" s="56"/>
      <c r="AZ305" s="410"/>
      <c r="BC305" s="28"/>
      <c r="BD305" s="56"/>
      <c r="BF305" s="410"/>
      <c r="BI305" s="28"/>
      <c r="BJ305" s="56"/>
      <c r="BL305" s="410"/>
      <c r="BO305" s="28"/>
      <c r="BP305" s="56"/>
      <c r="BR305" s="410"/>
      <c r="BU305" s="28"/>
      <c r="BV305" s="56"/>
      <c r="BX305" s="410"/>
      <c r="CA305" s="28"/>
      <c r="CB305" s="56"/>
      <c r="CD305" s="410"/>
      <c r="CG305" s="28"/>
      <c r="CH305" s="56"/>
      <c r="CJ305" s="410"/>
      <c r="CM305" s="28"/>
      <c r="CN305" s="56"/>
      <c r="CP305" s="410"/>
      <c r="CS305" s="28"/>
      <c r="CT305" s="56"/>
      <c r="CV305" s="410"/>
      <c r="CY305" s="28"/>
      <c r="CZ305" s="56"/>
      <c r="DB305" s="410"/>
      <c r="DE305" s="28"/>
      <c r="DF305" s="56"/>
      <c r="DH305" s="410"/>
      <c r="DK305" s="28"/>
      <c r="DL305" s="56"/>
      <c r="DN305" s="410"/>
      <c r="DQ305" s="28"/>
      <c r="DR305" s="56"/>
      <c r="DT305" s="410"/>
      <c r="DW305" s="28"/>
      <c r="DX305" s="56"/>
      <c r="DZ305" s="410"/>
      <c r="EC305" s="28"/>
      <c r="ED305" s="56"/>
      <c r="EF305" s="410"/>
      <c r="EI305" s="28"/>
      <c r="EJ305" s="56"/>
      <c r="EL305" s="410"/>
      <c r="EO305" s="28"/>
      <c r="EP305" s="56"/>
      <c r="ER305" s="410"/>
      <c r="EU305" s="28"/>
      <c r="EV305" s="56"/>
      <c r="EX305" s="410"/>
      <c r="FA305" s="28"/>
      <c r="FB305" s="56"/>
      <c r="FD305" s="410"/>
      <c r="FG305" s="28"/>
      <c r="FH305" s="56"/>
      <c r="FJ305" s="410"/>
      <c r="FM305" s="28"/>
      <c r="FN305" s="56"/>
      <c r="FP305" s="410"/>
      <c r="FS305" s="28"/>
      <c r="FT305" s="56"/>
      <c r="FV305" s="410"/>
      <c r="FY305" s="28"/>
      <c r="FZ305" s="56"/>
      <c r="GB305" s="410"/>
      <c r="GE305" s="28"/>
      <c r="GF305" s="56"/>
      <c r="GH305" s="410"/>
      <c r="GK305" s="28"/>
      <c r="GL305" s="56"/>
      <c r="GN305" s="410"/>
      <c r="GQ305" s="28"/>
      <c r="GR305" s="56"/>
      <c r="GT305" s="410"/>
      <c r="GW305" s="28"/>
      <c r="GX305" s="56"/>
      <c r="GZ305" s="410"/>
      <c r="HC305" s="28"/>
      <c r="HD305" s="56"/>
      <c r="HF305" s="383"/>
      <c r="HI305" s="28"/>
      <c r="HJ305" s="56"/>
    </row>
    <row r="306" spans="1:218" ht="16.5" customHeight="1">
      <c r="A306" s="398" t="s">
        <v>3284</v>
      </c>
      <c r="E306" s="236"/>
      <c r="F306" s="236"/>
      <c r="G306" s="236"/>
      <c r="H306" s="236"/>
      <c r="I306" s="236"/>
      <c r="J306" s="236"/>
      <c r="K306" s="236"/>
      <c r="L306" s="236"/>
      <c r="O306" s="398" t="s">
        <v>4503</v>
      </c>
      <c r="Q306" s="236"/>
      <c r="R306" s="236"/>
      <c r="S306" s="28"/>
      <c r="T306" s="237"/>
      <c r="V306" s="398"/>
      <c r="W306" s="28"/>
      <c r="X306" s="61"/>
      <c r="Y306" s="28"/>
      <c r="Z306" s="28"/>
      <c r="AA306" s="28"/>
      <c r="AB306" s="28"/>
      <c r="AC306" s="28"/>
      <c r="AE306" s="28"/>
      <c r="AF306" s="28"/>
      <c r="AI306" s="28"/>
      <c r="CA306" s="398" t="s">
        <v>3284</v>
      </c>
      <c r="DJ306" s="398"/>
      <c r="DN306" s="10"/>
      <c r="DW306"/>
    </row>
    <row r="307" spans="1:218" s="385" customFormat="1" ht="26.25" customHeight="1">
      <c r="A307" s="507" t="s">
        <v>695</v>
      </c>
      <c r="B307"/>
      <c r="C307"/>
      <c r="D307" s="405" t="s">
        <v>4502</v>
      </c>
      <c r="E307" s="515" t="s">
        <v>149</v>
      </c>
      <c r="G307" s="404" t="s">
        <v>4964</v>
      </c>
      <c r="H307" s="513"/>
      <c r="I307" s="403"/>
      <c r="J307" s="403"/>
      <c r="K307" s="403"/>
      <c r="L307" s="515" t="s">
        <v>149</v>
      </c>
      <c r="M307" s="405" t="s">
        <v>4502</v>
      </c>
      <c r="O307" s="507" t="s">
        <v>2761</v>
      </c>
      <c r="P307"/>
      <c r="Q307"/>
      <c r="R307"/>
      <c r="S307" s="507" t="s">
        <v>185</v>
      </c>
      <c r="T307"/>
      <c r="U307"/>
      <c r="V307"/>
      <c r="W307" s="507" t="s">
        <v>174</v>
      </c>
      <c r="X307"/>
      <c r="Y307"/>
      <c r="Z307"/>
      <c r="AA307" s="507" t="s">
        <v>2762</v>
      </c>
      <c r="AB307"/>
      <c r="AC307"/>
      <c r="AD307"/>
      <c r="AE307" s="507" t="s">
        <v>187</v>
      </c>
      <c r="AF307"/>
      <c r="AG307"/>
      <c r="AH307"/>
      <c r="AI307" s="507" t="s">
        <v>4500</v>
      </c>
      <c r="AJ307"/>
      <c r="AK307"/>
      <c r="AL307"/>
      <c r="AM307" s="507" t="s">
        <v>4501</v>
      </c>
      <c r="AN307"/>
      <c r="AO307"/>
      <c r="AP307"/>
      <c r="AQ307" s="507" t="s">
        <v>190</v>
      </c>
      <c r="AR307"/>
      <c r="AS307"/>
      <c r="AT307"/>
      <c r="AU307" s="507" t="s">
        <v>191</v>
      </c>
      <c r="AV307"/>
      <c r="AW307"/>
      <c r="AX307"/>
      <c r="AY307" s="507" t="s">
        <v>194</v>
      </c>
      <c r="AZ307"/>
      <c r="BA307"/>
      <c r="BB307"/>
      <c r="BC307" s="507" t="s">
        <v>192</v>
      </c>
      <c r="BD307"/>
      <c r="BE307"/>
      <c r="BF307"/>
      <c r="BG307" s="507" t="s">
        <v>193</v>
      </c>
      <c r="BH307"/>
      <c r="BI307"/>
      <c r="BJ307"/>
      <c r="BK307" s="507" t="s">
        <v>175</v>
      </c>
      <c r="BL307"/>
      <c r="BM307"/>
      <c r="BN307"/>
      <c r="BO307" s="507" t="s">
        <v>195</v>
      </c>
      <c r="BP307"/>
      <c r="BQ307"/>
      <c r="BR307"/>
      <c r="BS307" s="507" t="s">
        <v>196</v>
      </c>
      <c r="BT307"/>
      <c r="BU307"/>
      <c r="BV307"/>
      <c r="BW307" s="507" t="s">
        <v>197</v>
      </c>
      <c r="BX307"/>
      <c r="CA307" s="507" t="s">
        <v>3281</v>
      </c>
      <c r="CB307"/>
      <c r="CC307"/>
      <c r="CD307" s="405"/>
      <c r="CE307" s="515"/>
      <c r="CG307" s="507" t="s">
        <v>3282</v>
      </c>
      <c r="CH307"/>
      <c r="CI307"/>
      <c r="CJ307" s="405"/>
      <c r="CK307" s="515"/>
      <c r="CM307" s="507" t="s">
        <v>4802</v>
      </c>
      <c r="CN307"/>
      <c r="CO307"/>
      <c r="CP307" s="405"/>
      <c r="CQ307" s="515"/>
      <c r="CS307" s="507" t="s">
        <v>4499</v>
      </c>
      <c r="CT307"/>
      <c r="CU307"/>
      <c r="CV307" s="405"/>
      <c r="CW307" s="515"/>
      <c r="DB307" s="410"/>
      <c r="DE307" s="224"/>
      <c r="DF307" s="407"/>
      <c r="DH307" s="410"/>
      <c r="DK307" s="228"/>
      <c r="DL307" s="56"/>
      <c r="DN307" s="410"/>
      <c r="DQ307" s="228"/>
      <c r="DR307" s="56"/>
      <c r="DT307" s="410"/>
      <c r="DU307" s="341"/>
      <c r="DV307" s="341"/>
      <c r="DW307" s="224"/>
      <c r="DX307" s="407"/>
      <c r="DY307" s="341"/>
      <c r="DZ307" s="410"/>
      <c r="EA307" s="341"/>
      <c r="EB307" s="341"/>
      <c r="EC307" s="228"/>
      <c r="ED307" s="56"/>
      <c r="EE307" s="341"/>
      <c r="EF307" s="410"/>
      <c r="EG307" s="341"/>
      <c r="EH307" s="341"/>
      <c r="EI307" s="228"/>
      <c r="EJ307" s="56"/>
      <c r="EK307" s="341"/>
      <c r="EL307" s="410"/>
      <c r="EM307" s="341"/>
      <c r="EN307" s="341"/>
      <c r="EO307" s="228"/>
      <c r="EP307" s="56"/>
      <c r="ER307" s="410"/>
      <c r="EU307" s="224"/>
      <c r="EV307" s="407"/>
      <c r="EX307" s="410"/>
      <c r="FA307" s="228"/>
      <c r="FB307" s="56"/>
      <c r="FD307" s="410"/>
      <c r="FG307" s="224"/>
      <c r="FH307" s="407"/>
      <c r="FJ307" s="410"/>
      <c r="FM307" s="228"/>
      <c r="FN307" s="56"/>
      <c r="FP307" s="410"/>
      <c r="FS307" s="224"/>
      <c r="FT307" s="407"/>
      <c r="FV307" s="410"/>
      <c r="FY307" s="228"/>
      <c r="FZ307" s="56"/>
      <c r="GB307" s="410"/>
      <c r="GE307" s="224"/>
      <c r="GF307" s="407"/>
      <c r="GH307" s="410"/>
      <c r="GK307" s="228"/>
      <c r="GL307" s="56"/>
      <c r="GN307" s="410"/>
      <c r="GO307" s="341"/>
      <c r="GP307" s="341"/>
      <c r="GQ307" s="224"/>
      <c r="GR307" s="407"/>
      <c r="GS307" s="341"/>
      <c r="GT307" s="410"/>
      <c r="GU307" s="341"/>
      <c r="GV307" s="341"/>
      <c r="GW307" s="228"/>
      <c r="GX307" s="56"/>
      <c r="GZ307" s="410"/>
      <c r="HA307" s="341"/>
      <c r="HB307" s="341"/>
      <c r="HC307" s="224"/>
      <c r="HD307" s="407"/>
      <c r="HF307" s="383"/>
      <c r="HI307" s="224"/>
      <c r="HJ307" s="407"/>
    </row>
    <row r="308" spans="1:218" ht="16.5" customHeight="1">
      <c r="A308" s="408" t="s">
        <v>4487</v>
      </c>
      <c r="D308" s="1">
        <f>'Punten per wedstrijd'!F327</f>
        <v>180.6</v>
      </c>
      <c r="E308" s="56">
        <v>0</v>
      </c>
      <c r="G308" s="409" t="s">
        <v>0</v>
      </c>
      <c r="H308" s="408" t="s">
        <v>3238</v>
      </c>
      <c r="J308" s="228"/>
      <c r="K308" s="56"/>
      <c r="L308" s="525">
        <f>$AF$515</f>
        <v>12</v>
      </c>
      <c r="M308" s="422">
        <f>$E$515</f>
        <v>1074.6000000000001</v>
      </c>
      <c r="O308" s="408" t="s">
        <v>4486</v>
      </c>
      <c r="S308" s="408" t="s">
        <v>2753</v>
      </c>
      <c r="W308" s="408" t="s">
        <v>4486</v>
      </c>
      <c r="AA308" s="408" t="s">
        <v>4390</v>
      </c>
      <c r="AE308" s="408" t="s">
        <v>4482</v>
      </c>
      <c r="AI308" s="408" t="s">
        <v>3249</v>
      </c>
      <c r="AM308" s="408" t="s">
        <v>4446</v>
      </c>
      <c r="AQ308" s="408" t="s">
        <v>4483</v>
      </c>
      <c r="AU308" s="408" t="s">
        <v>4438</v>
      </c>
      <c r="AY308" s="408" t="s">
        <v>4482</v>
      </c>
      <c r="BC308" s="408" t="s">
        <v>4404</v>
      </c>
      <c r="BG308" s="408" t="s">
        <v>4482</v>
      </c>
      <c r="BK308" s="408" t="s">
        <v>4483</v>
      </c>
      <c r="BO308" s="408" t="s">
        <v>3252</v>
      </c>
      <c r="BS308" s="408" t="s">
        <v>2753</v>
      </c>
      <c r="BW308" s="408" t="s">
        <v>4487</v>
      </c>
      <c r="BZ308" s="410"/>
      <c r="CA308" s="408" t="s">
        <v>4481</v>
      </c>
      <c r="CD308" s="1">
        <v>406.90000000000003</v>
      </c>
      <c r="CE308" s="56">
        <v>3</v>
      </c>
      <c r="CG308" s="408" t="s">
        <v>4484</v>
      </c>
      <c r="CJ308" s="1">
        <v>0</v>
      </c>
      <c r="CK308" s="56">
        <v>0</v>
      </c>
      <c r="CM308" s="408" t="s">
        <v>4481</v>
      </c>
      <c r="CP308" s="1">
        <v>137.30000000000001</v>
      </c>
      <c r="CQ308" s="56">
        <v>0</v>
      </c>
      <c r="CS308" s="408" t="s">
        <v>4438</v>
      </c>
      <c r="CV308" s="1">
        <v>46.4</v>
      </c>
      <c r="CW308" s="56">
        <v>2</v>
      </c>
      <c r="DB308" s="410"/>
      <c r="DE308" s="28"/>
      <c r="DF308" s="56"/>
      <c r="DH308" s="410"/>
      <c r="DK308" s="28"/>
      <c r="DL308" s="56"/>
      <c r="DN308" s="410"/>
      <c r="DQ308" s="28"/>
      <c r="DR308" s="56"/>
      <c r="DT308" s="410"/>
      <c r="DW308" s="28"/>
      <c r="DX308" s="56"/>
      <c r="DZ308" s="410"/>
      <c r="EC308" s="28"/>
      <c r="ED308" s="56"/>
      <c r="EF308" s="410"/>
      <c r="EI308" s="28"/>
      <c r="EJ308" s="56"/>
      <c r="EL308" s="410"/>
      <c r="EO308" s="28"/>
      <c r="EP308" s="56"/>
      <c r="ER308" s="410"/>
      <c r="EU308" s="28"/>
      <c r="EV308" s="56"/>
      <c r="EX308" s="410"/>
      <c r="FA308" s="28"/>
      <c r="FB308" s="56"/>
      <c r="FD308" s="410"/>
      <c r="FG308" s="28"/>
      <c r="FH308" s="56"/>
      <c r="FJ308" s="410"/>
      <c r="FM308" s="28"/>
      <c r="FN308" s="56"/>
      <c r="FP308" s="410"/>
      <c r="FS308" s="28"/>
      <c r="FT308" s="56"/>
      <c r="FV308" s="410"/>
      <c r="FY308" s="28"/>
      <c r="FZ308" s="56"/>
      <c r="GB308" s="410"/>
      <c r="GE308" s="28"/>
      <c r="GF308" s="56"/>
      <c r="GH308" s="410"/>
      <c r="GK308" s="28"/>
      <c r="GL308" s="56"/>
      <c r="GN308" s="410"/>
      <c r="GQ308" s="28"/>
      <c r="GR308" s="56"/>
      <c r="GT308" s="410"/>
      <c r="GW308" s="28"/>
      <c r="GX308" s="56"/>
      <c r="GZ308" s="410"/>
      <c r="HC308" s="28"/>
      <c r="HD308" s="56"/>
      <c r="HF308" s="383"/>
      <c r="HI308" s="28"/>
      <c r="HJ308" s="56"/>
    </row>
    <row r="309" spans="1:218" ht="16.5" customHeight="1">
      <c r="A309" s="408" t="s">
        <v>3252</v>
      </c>
      <c r="D309" s="1">
        <f>'Punten per wedstrijd'!F285</f>
        <v>644.5</v>
      </c>
      <c r="E309" s="56">
        <v>3</v>
      </c>
      <c r="G309" s="409" t="s">
        <v>2</v>
      </c>
      <c r="H309" s="408" t="s">
        <v>4446</v>
      </c>
      <c r="L309" s="525">
        <f>$AF$527</f>
        <v>12</v>
      </c>
      <c r="M309" s="422">
        <f>$E$527</f>
        <v>1031.5999999999999</v>
      </c>
      <c r="O309" s="408" t="s">
        <v>4409</v>
      </c>
      <c r="S309" s="408" t="s">
        <v>4446</v>
      </c>
      <c r="W309" s="408" t="s">
        <v>4481</v>
      </c>
      <c r="AA309" s="408" t="s">
        <v>4438</v>
      </c>
      <c r="AE309" s="408" t="s">
        <v>3249</v>
      </c>
      <c r="AI309" s="408" t="s">
        <v>4446</v>
      </c>
      <c r="AM309" s="408" t="s">
        <v>4415</v>
      </c>
      <c r="AQ309" s="408" t="s">
        <v>2753</v>
      </c>
      <c r="AU309" s="408" t="s">
        <v>1692</v>
      </c>
      <c r="AY309" s="408" t="s">
        <v>4438</v>
      </c>
      <c r="BC309" s="408" t="s">
        <v>2753</v>
      </c>
      <c r="BG309" s="408" t="s">
        <v>4485</v>
      </c>
      <c r="BK309" s="408" t="s">
        <v>4415</v>
      </c>
      <c r="BO309" s="408" t="s">
        <v>4486</v>
      </c>
      <c r="BS309" s="408" t="s">
        <v>3252</v>
      </c>
      <c r="BW309" s="408" t="s">
        <v>3238</v>
      </c>
      <c r="BZ309" s="410"/>
      <c r="CA309" s="408" t="s">
        <v>4487</v>
      </c>
      <c r="CD309" s="1">
        <v>215.1</v>
      </c>
      <c r="CE309" s="56">
        <v>0</v>
      </c>
      <c r="CG309" s="408" t="s">
        <v>3252</v>
      </c>
      <c r="CJ309" s="1">
        <v>491</v>
      </c>
      <c r="CK309" s="56">
        <v>3</v>
      </c>
      <c r="CM309" s="408" t="s">
        <v>4415</v>
      </c>
      <c r="CP309" s="1">
        <v>187.89999999999998</v>
      </c>
      <c r="CQ309" s="56">
        <v>3</v>
      </c>
      <c r="CS309" s="408" t="s">
        <v>4404</v>
      </c>
      <c r="CV309" s="1">
        <v>45.5</v>
      </c>
      <c r="CW309" s="56">
        <v>1</v>
      </c>
      <c r="DB309" s="410"/>
      <c r="DE309" s="28"/>
      <c r="DF309" s="56"/>
      <c r="DH309" s="410"/>
      <c r="DK309" s="28"/>
      <c r="DL309" s="56"/>
      <c r="DN309" s="410"/>
      <c r="DQ309" s="28"/>
      <c r="DR309" s="56"/>
      <c r="DT309" s="410"/>
      <c r="DW309" s="28"/>
      <c r="DX309" s="56"/>
      <c r="DZ309" s="410"/>
      <c r="EC309" s="28"/>
      <c r="ED309" s="56"/>
      <c r="EF309" s="410"/>
      <c r="EI309" s="28"/>
      <c r="EJ309" s="56"/>
      <c r="EL309" s="410"/>
      <c r="EO309" s="28"/>
      <c r="EP309" s="56"/>
      <c r="ER309" s="410"/>
      <c r="EU309" s="28"/>
      <c r="EV309" s="56"/>
      <c r="EX309" s="410"/>
      <c r="FA309" s="28"/>
      <c r="FB309" s="56"/>
      <c r="FD309" s="410"/>
      <c r="FG309" s="28"/>
      <c r="FH309" s="56"/>
      <c r="FJ309" s="410"/>
      <c r="FM309" s="28"/>
      <c r="FN309" s="56"/>
      <c r="FP309" s="410"/>
      <c r="FS309" s="28"/>
      <c r="FT309" s="56"/>
      <c r="FV309" s="410"/>
      <c r="FY309" s="28"/>
      <c r="FZ309" s="56"/>
      <c r="GB309" s="410"/>
      <c r="GE309" s="28"/>
      <c r="GF309" s="56"/>
      <c r="GH309" s="410"/>
      <c r="GK309" s="28"/>
      <c r="GL309" s="56"/>
      <c r="GN309" s="410"/>
      <c r="GQ309" s="28"/>
      <c r="GR309" s="56"/>
      <c r="GT309" s="410"/>
      <c r="GW309" s="28"/>
      <c r="GX309" s="56"/>
      <c r="GZ309" s="410"/>
      <c r="HC309" s="28"/>
      <c r="HD309" s="56"/>
      <c r="HF309" s="383"/>
      <c r="HI309" s="28"/>
      <c r="HJ309" s="56"/>
    </row>
    <row r="310" spans="1:218" ht="16.5" customHeight="1">
      <c r="A310" s="408"/>
      <c r="D310" s="1"/>
      <c r="E310" s="56"/>
      <c r="G310" s="409" t="s">
        <v>3</v>
      </c>
      <c r="H310" s="408" t="s">
        <v>4481</v>
      </c>
      <c r="J310" s="228"/>
      <c r="K310" s="56"/>
      <c r="L310" s="525">
        <f>$AF$516</f>
        <v>11</v>
      </c>
      <c r="M310" s="422">
        <f>$E$516</f>
        <v>1687.1</v>
      </c>
      <c r="O310" s="408"/>
      <c r="S310" s="408"/>
      <c r="W310" s="408"/>
      <c r="AA310" s="408"/>
      <c r="AE310" s="408"/>
      <c r="AI310" s="408"/>
      <c r="AM310" s="408"/>
      <c r="AQ310" s="408"/>
      <c r="AU310" s="408"/>
      <c r="AY310" s="408"/>
      <c r="BC310" s="408"/>
      <c r="BG310" s="408"/>
      <c r="BK310" s="408"/>
      <c r="BO310" s="408"/>
      <c r="BS310" s="408"/>
      <c r="BW310" s="408"/>
      <c r="BZ310" s="410"/>
      <c r="CA310" s="408"/>
      <c r="CD310" s="1"/>
      <c r="CE310" s="56"/>
      <c r="CG310" s="408"/>
      <c r="CJ310" s="1"/>
      <c r="CK310" s="56"/>
      <c r="CM310" s="408"/>
      <c r="CP310" s="1"/>
      <c r="CQ310" s="56"/>
      <c r="CS310" s="408"/>
      <c r="CV310" s="1"/>
      <c r="CW310" s="56"/>
      <c r="DB310" s="410"/>
      <c r="DE310" s="28"/>
      <c r="DF310" s="56"/>
      <c r="DH310" s="410"/>
      <c r="DK310" s="28"/>
      <c r="DL310" s="56"/>
      <c r="DN310" s="410"/>
      <c r="DQ310" s="28"/>
      <c r="DR310" s="56"/>
      <c r="DT310" s="410"/>
      <c r="DW310" s="28"/>
      <c r="DX310" s="56"/>
      <c r="DZ310" s="410"/>
      <c r="EC310" s="28"/>
      <c r="ED310" s="56"/>
      <c r="EF310" s="410"/>
      <c r="EI310" s="28"/>
      <c r="EJ310" s="56"/>
      <c r="EL310" s="410"/>
      <c r="EO310" s="28"/>
      <c r="EP310" s="56"/>
      <c r="ER310" s="410"/>
      <c r="EU310" s="28"/>
      <c r="EV310" s="56"/>
      <c r="EX310" s="410"/>
      <c r="FA310" s="28"/>
      <c r="FB310" s="56"/>
      <c r="FD310" s="410"/>
      <c r="FG310" s="28"/>
      <c r="FH310" s="56"/>
      <c r="FJ310" s="410"/>
      <c r="FM310" s="28"/>
      <c r="FN310" s="56"/>
      <c r="FP310" s="410"/>
      <c r="FS310" s="28"/>
      <c r="FT310" s="56"/>
      <c r="FV310" s="410"/>
      <c r="FY310" s="28"/>
      <c r="FZ310" s="56"/>
      <c r="GB310" s="410"/>
      <c r="GE310" s="28"/>
      <c r="GF310" s="56"/>
      <c r="GH310" s="410"/>
      <c r="GK310" s="28"/>
      <c r="GL310" s="56"/>
      <c r="GN310" s="410"/>
      <c r="GQ310" s="28"/>
      <c r="GR310" s="56"/>
      <c r="GT310" s="410"/>
      <c r="GW310" s="28"/>
      <c r="GX310" s="56"/>
      <c r="GZ310" s="410"/>
      <c r="HC310" s="28"/>
      <c r="HD310" s="56"/>
      <c r="HF310" s="383"/>
      <c r="HI310" s="28"/>
      <c r="HJ310" s="56"/>
    </row>
    <row r="311" spans="1:218" ht="16.5" customHeight="1">
      <c r="A311" s="408" t="s">
        <v>4486</v>
      </c>
      <c r="D311" s="1">
        <f>'Punten per wedstrijd'!F280</f>
        <v>311.60000000000002</v>
      </c>
      <c r="E311" s="56">
        <v>0</v>
      </c>
      <c r="G311" s="409" t="s">
        <v>5</v>
      </c>
      <c r="H311" s="552" t="s">
        <v>2755</v>
      </c>
      <c r="I311" s="549"/>
      <c r="J311" s="549"/>
      <c r="K311" s="549"/>
      <c r="L311" s="550">
        <f>$AF$533</f>
        <v>10</v>
      </c>
      <c r="M311" s="551">
        <f>$E$533</f>
        <v>1351.4</v>
      </c>
      <c r="O311" s="408" t="s">
        <v>3249</v>
      </c>
      <c r="S311" s="408" t="s">
        <v>4483</v>
      </c>
      <c r="W311" s="408" t="s">
        <v>1689</v>
      </c>
      <c r="AA311" s="408" t="s">
        <v>4487</v>
      </c>
      <c r="AE311" s="408" t="s">
        <v>4486</v>
      </c>
      <c r="AI311" s="408" t="s">
        <v>4415</v>
      </c>
      <c r="AM311" s="408" t="s">
        <v>4485</v>
      </c>
      <c r="AQ311" s="408" t="s">
        <v>1692</v>
      </c>
      <c r="AU311" s="408" t="s">
        <v>4481</v>
      </c>
      <c r="AY311" s="408" t="s">
        <v>1689</v>
      </c>
      <c r="BC311" s="408" t="s">
        <v>4438</v>
      </c>
      <c r="BG311" s="408" t="s">
        <v>4487</v>
      </c>
      <c r="BK311" s="408" t="s">
        <v>4481</v>
      </c>
      <c r="BO311" s="408" t="s">
        <v>4415</v>
      </c>
      <c r="BS311" s="408" t="s">
        <v>3253</v>
      </c>
      <c r="BW311" s="408" t="s">
        <v>4482</v>
      </c>
      <c r="BZ311" s="410"/>
      <c r="CA311" s="408" t="s">
        <v>4404</v>
      </c>
      <c r="CD311" s="1">
        <v>31.6</v>
      </c>
      <c r="CE311" s="56">
        <v>0</v>
      </c>
      <c r="CG311" s="408" t="s">
        <v>4483</v>
      </c>
      <c r="CJ311" s="1">
        <v>154.30000000000001</v>
      </c>
      <c r="CK311" s="56">
        <v>1</v>
      </c>
      <c r="CM311" s="408" t="s">
        <v>4409</v>
      </c>
      <c r="CP311" s="1">
        <v>154.29999999999998</v>
      </c>
      <c r="CQ311" s="56">
        <v>3</v>
      </c>
      <c r="CS311" s="408" t="s">
        <v>4487</v>
      </c>
      <c r="CV311" s="1">
        <v>109.9</v>
      </c>
      <c r="CW311" s="56">
        <v>3</v>
      </c>
      <c r="DB311" s="410"/>
      <c r="DE311" s="28"/>
      <c r="DF311" s="56"/>
      <c r="DH311" s="410"/>
      <c r="DK311" s="28"/>
      <c r="DL311" s="56"/>
      <c r="DN311" s="410"/>
      <c r="DQ311" s="28"/>
      <c r="DR311" s="56"/>
      <c r="DT311" s="410"/>
      <c r="DW311" s="28"/>
      <c r="DX311" s="56"/>
      <c r="DZ311" s="410"/>
      <c r="EC311" s="28"/>
      <c r="ED311" s="56"/>
      <c r="EF311" s="410"/>
      <c r="EI311" s="28"/>
      <c r="EJ311" s="56"/>
      <c r="EL311" s="410"/>
      <c r="EO311" s="28"/>
      <c r="EP311" s="56"/>
      <c r="ER311" s="410"/>
      <c r="EU311" s="28"/>
      <c r="EV311" s="56"/>
      <c r="EX311" s="410"/>
      <c r="FA311" s="28"/>
      <c r="FB311" s="56"/>
      <c r="FD311" s="410"/>
      <c r="FG311" s="28"/>
      <c r="FH311" s="56"/>
      <c r="FJ311" s="410"/>
      <c r="FM311" s="28"/>
      <c r="FN311" s="56"/>
      <c r="FP311" s="410"/>
      <c r="FS311" s="28"/>
      <c r="FT311" s="56"/>
      <c r="FV311" s="410"/>
      <c r="FY311" s="28"/>
      <c r="FZ311" s="56"/>
      <c r="GB311" s="410"/>
      <c r="GE311" s="28"/>
      <c r="GF311" s="56"/>
      <c r="GH311" s="410"/>
      <c r="GK311" s="28"/>
      <c r="GL311" s="56"/>
      <c r="GN311" s="410"/>
      <c r="GQ311" s="28"/>
      <c r="GR311" s="56"/>
      <c r="GT311" s="410"/>
      <c r="GW311" s="28"/>
      <c r="GX311" s="56"/>
      <c r="GZ311" s="410"/>
      <c r="HC311" s="28"/>
      <c r="HD311" s="56"/>
      <c r="HF311" s="383"/>
      <c r="HI311" s="28"/>
      <c r="HJ311" s="56"/>
    </row>
    <row r="312" spans="1:218" ht="16.5" customHeight="1">
      <c r="A312" s="408" t="s">
        <v>4404</v>
      </c>
      <c r="D312" s="1">
        <f>'Punten per wedstrijd'!F291</f>
        <v>434.19999999999993</v>
      </c>
      <c r="E312" s="56">
        <v>3</v>
      </c>
      <c r="G312" s="409" t="s">
        <v>7</v>
      </c>
      <c r="H312" s="552" t="s">
        <v>3252</v>
      </c>
      <c r="I312" s="549"/>
      <c r="J312" s="549"/>
      <c r="K312" s="549"/>
      <c r="L312" s="550">
        <f>$AF$531</f>
        <v>9</v>
      </c>
      <c r="M312" s="551">
        <f>$E$531</f>
        <v>1588</v>
      </c>
      <c r="O312" s="408" t="s">
        <v>4487</v>
      </c>
      <c r="S312" s="408" t="s">
        <v>3253</v>
      </c>
      <c r="W312" s="408" t="s">
        <v>4483</v>
      </c>
      <c r="AA312" s="408" t="s">
        <v>4482</v>
      </c>
      <c r="AE312" s="408" t="s">
        <v>4390</v>
      </c>
      <c r="AI312" s="408" t="s">
        <v>4482</v>
      </c>
      <c r="AM312" s="408" t="s">
        <v>2755</v>
      </c>
      <c r="AQ312" s="408" t="s">
        <v>4446</v>
      </c>
      <c r="AU312" s="408" t="s">
        <v>1689</v>
      </c>
      <c r="AY312" s="408" t="s">
        <v>2753</v>
      </c>
      <c r="BC312" s="408" t="s">
        <v>4446</v>
      </c>
      <c r="BG312" s="408" t="s">
        <v>3253</v>
      </c>
      <c r="BK312" s="408" t="s">
        <v>3252</v>
      </c>
      <c r="BO312" s="408" t="s">
        <v>3253</v>
      </c>
      <c r="BS312" s="408" t="s">
        <v>1692</v>
      </c>
      <c r="BW312" s="408" t="s">
        <v>3253</v>
      </c>
      <c r="BZ312" s="410"/>
      <c r="CA312" s="408" t="s">
        <v>1692</v>
      </c>
      <c r="CD312" s="1">
        <v>421.20000000000005</v>
      </c>
      <c r="CE312" s="56">
        <v>3</v>
      </c>
      <c r="CG312" s="408" t="s">
        <v>4486</v>
      </c>
      <c r="CJ312" s="1">
        <v>156.5</v>
      </c>
      <c r="CK312" s="56">
        <v>2</v>
      </c>
      <c r="CM312" s="408" t="s">
        <v>4482</v>
      </c>
      <c r="CP312" s="1">
        <v>105.4</v>
      </c>
      <c r="CQ312" s="56">
        <v>0</v>
      </c>
      <c r="CS312" s="408" t="s">
        <v>2755</v>
      </c>
      <c r="CV312" s="1">
        <v>0</v>
      </c>
      <c r="CW312" s="56">
        <v>0</v>
      </c>
      <c r="DB312" s="410"/>
      <c r="DE312" s="28"/>
      <c r="DF312" s="56"/>
      <c r="DH312" s="410"/>
      <c r="DK312" s="28"/>
      <c r="DL312" s="56"/>
      <c r="DN312" s="410"/>
      <c r="DQ312" s="28"/>
      <c r="DR312" s="56"/>
      <c r="DT312" s="410"/>
      <c r="DW312" s="28"/>
      <c r="DX312" s="56"/>
      <c r="DZ312" s="410"/>
      <c r="EC312" s="28"/>
      <c r="ED312" s="56"/>
      <c r="EF312" s="410"/>
      <c r="EI312" s="28"/>
      <c r="EJ312" s="56"/>
      <c r="EL312" s="410"/>
      <c r="EO312" s="28"/>
      <c r="EP312" s="56"/>
      <c r="ER312" s="410"/>
      <c r="EU312" s="28"/>
      <c r="EV312" s="56"/>
      <c r="EX312" s="410"/>
      <c r="FA312" s="28"/>
      <c r="FB312" s="56"/>
      <c r="FD312" s="410"/>
      <c r="FG312" s="28"/>
      <c r="FH312" s="56"/>
      <c r="FJ312" s="410"/>
      <c r="FM312" s="28"/>
      <c r="FN312" s="56"/>
      <c r="FP312" s="410"/>
      <c r="FS312" s="28"/>
      <c r="FT312" s="56"/>
      <c r="FV312" s="410"/>
      <c r="FY312" s="28"/>
      <c r="FZ312" s="56"/>
      <c r="GB312" s="410"/>
      <c r="GE312" s="28"/>
      <c r="GF312" s="56"/>
      <c r="GH312" s="410"/>
      <c r="GK312" s="28"/>
      <c r="GL312" s="56"/>
      <c r="GN312" s="410"/>
      <c r="GQ312" s="28"/>
      <c r="GR312" s="56"/>
      <c r="GT312" s="410"/>
      <c r="GW312" s="28"/>
      <c r="GX312" s="56"/>
      <c r="GZ312" s="410"/>
      <c r="HC312" s="28"/>
      <c r="HD312" s="56"/>
      <c r="HF312" s="383"/>
      <c r="HI312" s="28"/>
      <c r="HJ312" s="56"/>
    </row>
    <row r="313" spans="1:218" ht="16.5" customHeight="1">
      <c r="A313" s="408"/>
      <c r="D313" s="1"/>
      <c r="E313" s="56"/>
      <c r="G313" s="409" t="s">
        <v>8</v>
      </c>
      <c r="H313" s="552" t="s">
        <v>4415</v>
      </c>
      <c r="I313" s="549"/>
      <c r="J313" s="549"/>
      <c r="K313" s="549"/>
      <c r="L313" s="550">
        <f>$AF$522</f>
        <v>9</v>
      </c>
      <c r="M313" s="551">
        <f>$E$522</f>
        <v>1518.1</v>
      </c>
      <c r="O313" s="408"/>
      <c r="S313" s="408"/>
      <c r="W313" s="408"/>
      <c r="AA313" s="408"/>
      <c r="AE313" s="408"/>
      <c r="AI313" s="408"/>
      <c r="AM313" s="408"/>
      <c r="AQ313" s="408"/>
      <c r="AU313" s="408"/>
      <c r="AY313" s="408"/>
      <c r="BC313" s="408"/>
      <c r="BG313" s="408"/>
      <c r="BK313" s="408"/>
      <c r="BO313" s="408"/>
      <c r="BS313" s="408"/>
      <c r="BW313" s="408"/>
      <c r="BZ313" s="410"/>
      <c r="CA313" s="408"/>
      <c r="CD313" s="1"/>
      <c r="CE313" s="56"/>
      <c r="CG313" s="408"/>
      <c r="CJ313" s="1"/>
      <c r="CK313" s="56"/>
      <c r="CM313" s="408"/>
      <c r="CP313" s="1"/>
      <c r="CQ313" s="56"/>
      <c r="CS313" s="408"/>
      <c r="CV313" s="1"/>
      <c r="CW313" s="56"/>
      <c r="DB313" s="410"/>
      <c r="DE313" s="28"/>
      <c r="DF313" s="56"/>
      <c r="DH313" s="410"/>
      <c r="DK313" s="28"/>
      <c r="DL313" s="56"/>
      <c r="DN313" s="410"/>
      <c r="DQ313" s="28"/>
      <c r="DR313" s="56"/>
      <c r="DT313" s="410"/>
      <c r="DW313" s="28"/>
      <c r="DX313" s="56"/>
      <c r="DZ313" s="410"/>
      <c r="EC313" s="28"/>
      <c r="ED313" s="56"/>
      <c r="EF313" s="410"/>
      <c r="EI313" s="28"/>
      <c r="EJ313" s="56"/>
      <c r="EL313" s="410"/>
      <c r="EO313" s="28"/>
      <c r="EP313" s="56"/>
      <c r="ER313" s="410"/>
      <c r="EU313" s="28"/>
      <c r="EV313" s="56"/>
      <c r="EX313" s="410"/>
      <c r="FA313" s="28"/>
      <c r="FB313" s="56"/>
      <c r="FD313" s="410"/>
      <c r="FG313" s="28"/>
      <c r="FH313" s="56"/>
      <c r="FJ313" s="410"/>
      <c r="FM313" s="28"/>
      <c r="FN313" s="56"/>
      <c r="FP313" s="410"/>
      <c r="FS313" s="28"/>
      <c r="FT313" s="56"/>
      <c r="FV313" s="410"/>
      <c r="FY313" s="28"/>
      <c r="FZ313" s="56"/>
      <c r="GB313" s="410"/>
      <c r="GE313" s="28"/>
      <c r="GF313" s="56"/>
      <c r="GH313" s="410"/>
      <c r="GK313" s="28"/>
      <c r="GL313" s="56"/>
      <c r="GN313" s="410"/>
      <c r="GQ313" s="28"/>
      <c r="GR313" s="56"/>
      <c r="GT313" s="410"/>
      <c r="GW313" s="28"/>
      <c r="GX313" s="56"/>
      <c r="GZ313" s="410"/>
      <c r="HC313" s="28"/>
      <c r="HD313" s="56"/>
      <c r="HF313" s="383"/>
      <c r="HI313" s="28"/>
      <c r="HJ313" s="56"/>
    </row>
    <row r="314" spans="1:218" ht="16.5" customHeight="1">
      <c r="A314" s="408" t="s">
        <v>4390</v>
      </c>
      <c r="D314" s="1">
        <f>'Punten per wedstrijd'!F317</f>
        <v>366.3</v>
      </c>
      <c r="E314" s="56">
        <v>0</v>
      </c>
      <c r="G314" s="409" t="s">
        <v>10</v>
      </c>
      <c r="H314" s="408" t="s">
        <v>1689</v>
      </c>
      <c r="L314" s="525">
        <f>$AF$528</f>
        <v>9</v>
      </c>
      <c r="M314" s="422">
        <f>$E$528</f>
        <v>1228.4000000000001</v>
      </c>
      <c r="O314" s="408" t="s">
        <v>4483</v>
      </c>
      <c r="S314" s="408" t="s">
        <v>2755</v>
      </c>
      <c r="W314" s="408" t="s">
        <v>4484</v>
      </c>
      <c r="AA314" s="408" t="s">
        <v>4481</v>
      </c>
      <c r="AE314" s="408" t="s">
        <v>1689</v>
      </c>
      <c r="AI314" s="408" t="s">
        <v>4487</v>
      </c>
      <c r="AM314" s="408" t="s">
        <v>4486</v>
      </c>
      <c r="AQ314" s="408" t="s">
        <v>4481</v>
      </c>
      <c r="AU314" s="408" t="s">
        <v>4404</v>
      </c>
      <c r="AY314" s="408" t="s">
        <v>4404</v>
      </c>
      <c r="BC314" s="408" t="s">
        <v>3253</v>
      </c>
      <c r="BG314" s="408" t="s">
        <v>3249</v>
      </c>
      <c r="BK314" s="408" t="s">
        <v>3253</v>
      </c>
      <c r="BO314" s="408" t="s">
        <v>3238</v>
      </c>
      <c r="BS314" s="408" t="s">
        <v>4483</v>
      </c>
      <c r="BW314" s="408" t="s">
        <v>4486</v>
      </c>
      <c r="BZ314" s="410"/>
      <c r="CA314" s="408" t="s">
        <v>4482</v>
      </c>
      <c r="CD314" s="1">
        <v>177.5</v>
      </c>
      <c r="CE314" s="56">
        <v>0</v>
      </c>
      <c r="CG314" s="408" t="s">
        <v>4482</v>
      </c>
      <c r="CJ314" s="1">
        <v>210</v>
      </c>
      <c r="CK314" s="56">
        <v>3</v>
      </c>
      <c r="CM314" s="408" t="s">
        <v>3252</v>
      </c>
      <c r="CP314" s="1">
        <v>98.799999999999983</v>
      </c>
      <c r="CQ314" s="56">
        <v>0</v>
      </c>
      <c r="CS314" s="408" t="s">
        <v>4482</v>
      </c>
      <c r="CV314" s="1">
        <v>0</v>
      </c>
      <c r="CW314" s="56">
        <v>0</v>
      </c>
      <c r="DB314" s="410"/>
      <c r="DE314" s="28"/>
      <c r="DF314" s="56"/>
      <c r="DH314" s="410"/>
      <c r="DK314" s="28"/>
      <c r="DL314" s="56"/>
      <c r="DN314" s="410"/>
      <c r="DQ314" s="28"/>
      <c r="DR314" s="56"/>
      <c r="DT314" s="410"/>
      <c r="DW314" s="28"/>
      <c r="DX314" s="56"/>
      <c r="DZ314" s="410"/>
      <c r="EC314" s="28"/>
      <c r="ED314" s="56"/>
      <c r="EF314" s="410"/>
      <c r="EI314" s="28"/>
      <c r="EJ314" s="56"/>
      <c r="EL314" s="410"/>
      <c r="EO314" s="28"/>
      <c r="EP314" s="56"/>
      <c r="ER314" s="410"/>
      <c r="EU314" s="28"/>
      <c r="EV314" s="56"/>
      <c r="EX314" s="410"/>
      <c r="FA314" s="28"/>
      <c r="FB314" s="56"/>
      <c r="FD314" s="410"/>
      <c r="FG314" s="28"/>
      <c r="FH314" s="56"/>
      <c r="FJ314" s="410"/>
      <c r="FM314" s="28"/>
      <c r="FN314" s="56"/>
      <c r="FP314" s="410"/>
      <c r="FS314" s="28"/>
      <c r="FT314" s="56"/>
      <c r="FV314" s="410"/>
      <c r="FY314" s="28"/>
      <c r="FZ314" s="56"/>
      <c r="GB314" s="410"/>
      <c r="GE314" s="28"/>
      <c r="GF314" s="56"/>
      <c r="GH314" s="410"/>
      <c r="GK314" s="28"/>
      <c r="GL314" s="56"/>
      <c r="GN314" s="410"/>
      <c r="GQ314" s="28"/>
      <c r="GR314" s="56"/>
      <c r="GT314" s="410"/>
      <c r="GW314" s="28"/>
      <c r="GX314" s="56"/>
      <c r="GZ314" s="410"/>
      <c r="HC314" s="28"/>
      <c r="HD314" s="56"/>
      <c r="HF314" s="383"/>
      <c r="HI314" s="28"/>
      <c r="HJ314" s="56"/>
    </row>
    <row r="315" spans="1:218" ht="16.5" customHeight="1">
      <c r="A315" s="408" t="s">
        <v>4415</v>
      </c>
      <c r="D315" s="1">
        <f>'Punten per wedstrijd'!F233</f>
        <v>804.40000000000009</v>
      </c>
      <c r="E315" s="56">
        <v>3</v>
      </c>
      <c r="G315" s="411" t="s">
        <v>12</v>
      </c>
      <c r="H315" s="514" t="s">
        <v>4485</v>
      </c>
      <c r="I315" s="241"/>
      <c r="J315" s="241"/>
      <c r="K315" s="241"/>
      <c r="L315" s="526">
        <f>$AF$521</f>
        <v>8</v>
      </c>
      <c r="M315" s="423">
        <f>$E$521</f>
        <v>1538.9</v>
      </c>
      <c r="O315" s="408" t="s">
        <v>3252</v>
      </c>
      <c r="S315" s="408" t="s">
        <v>1692</v>
      </c>
      <c r="W315" s="408" t="s">
        <v>4409</v>
      </c>
      <c r="AA315" s="408" t="s">
        <v>4485</v>
      </c>
      <c r="AE315" s="408" t="s">
        <v>3252</v>
      </c>
      <c r="AI315" s="408" t="s">
        <v>4438</v>
      </c>
      <c r="AM315" s="408" t="s">
        <v>4487</v>
      </c>
      <c r="AQ315" s="408" t="s">
        <v>3253</v>
      </c>
      <c r="AU315" s="408" t="s">
        <v>3238</v>
      </c>
      <c r="AY315" s="408" t="s">
        <v>4481</v>
      </c>
      <c r="BC315" s="408" t="s">
        <v>2755</v>
      </c>
      <c r="BG315" s="408" t="s">
        <v>4483</v>
      </c>
      <c r="BK315" s="408" t="s">
        <v>3249</v>
      </c>
      <c r="BO315" s="408" t="s">
        <v>4390</v>
      </c>
      <c r="BS315" s="408" t="s">
        <v>4482</v>
      </c>
      <c r="BW315" s="408" t="s">
        <v>4484</v>
      </c>
      <c r="BZ315" s="410"/>
      <c r="CA315" s="408" t="s">
        <v>1689</v>
      </c>
      <c r="CD315" s="1">
        <v>222.2</v>
      </c>
      <c r="CE315" s="56">
        <v>3</v>
      </c>
      <c r="CG315" s="408" t="s">
        <v>4404</v>
      </c>
      <c r="CJ315" s="1">
        <v>88.700000000000017</v>
      </c>
      <c r="CK315" s="56">
        <v>0</v>
      </c>
      <c r="CM315" s="408" t="s">
        <v>2755</v>
      </c>
      <c r="CP315" s="1">
        <v>174.39999999999998</v>
      </c>
      <c r="CQ315" s="56">
        <v>3</v>
      </c>
      <c r="CS315" s="408" t="s">
        <v>3238</v>
      </c>
      <c r="CV315" s="1">
        <v>5.2</v>
      </c>
      <c r="CW315" s="56">
        <v>3</v>
      </c>
      <c r="DB315" s="410"/>
      <c r="DE315" s="28"/>
      <c r="DF315" s="56"/>
      <c r="DH315" s="410"/>
      <c r="DK315" s="28"/>
      <c r="DL315" s="56"/>
      <c r="DN315" s="410"/>
      <c r="DQ315" s="28"/>
      <c r="DR315" s="56"/>
      <c r="DT315" s="410"/>
      <c r="DW315" s="28"/>
      <c r="DX315" s="56"/>
      <c r="DZ315" s="410"/>
      <c r="EC315" s="28"/>
      <c r="ED315" s="56"/>
      <c r="EF315" s="410"/>
      <c r="EI315" s="28"/>
      <c r="EJ315" s="56"/>
      <c r="EL315" s="410"/>
      <c r="EO315" s="28"/>
      <c r="EP315" s="56"/>
      <c r="ER315" s="410"/>
      <c r="EU315" s="28"/>
      <c r="EV315" s="56"/>
      <c r="EX315" s="410"/>
      <c r="FA315" s="28"/>
      <c r="FB315" s="56"/>
      <c r="FD315" s="410"/>
      <c r="FG315" s="28"/>
      <c r="FH315" s="56"/>
      <c r="FJ315" s="410"/>
      <c r="FM315" s="28"/>
      <c r="FN315" s="56"/>
      <c r="FP315" s="410"/>
      <c r="FS315" s="28"/>
      <c r="FT315" s="56"/>
      <c r="FV315" s="410"/>
      <c r="FY315" s="28"/>
      <c r="FZ315" s="56"/>
      <c r="GB315" s="410"/>
      <c r="GE315" s="28"/>
      <c r="GF315" s="56"/>
      <c r="GH315" s="410"/>
      <c r="GK315" s="28"/>
      <c r="GL315" s="56"/>
      <c r="GN315" s="410"/>
      <c r="GQ315" s="28"/>
      <c r="GR315" s="56"/>
      <c r="GT315" s="410"/>
      <c r="GW315" s="28"/>
      <c r="GX315" s="56"/>
      <c r="GZ315" s="410"/>
      <c r="HC315" s="28"/>
      <c r="HD315" s="56"/>
      <c r="HF315" s="383"/>
      <c r="HI315" s="28"/>
      <c r="HJ315" s="56"/>
    </row>
    <row r="316" spans="1:218" ht="16.5" customHeight="1">
      <c r="A316" s="408"/>
      <c r="D316" s="1"/>
      <c r="E316" s="56"/>
      <c r="G316" s="409" t="s">
        <v>14</v>
      </c>
      <c r="H316" s="408" t="s">
        <v>1692</v>
      </c>
      <c r="J316" s="228"/>
      <c r="K316" s="56"/>
      <c r="L316" s="525">
        <f>$AF$517</f>
        <v>8</v>
      </c>
      <c r="M316" s="422">
        <f>$E$517</f>
        <v>1420.2</v>
      </c>
      <c r="O316" s="408"/>
      <c r="S316" s="408"/>
      <c r="W316" s="408"/>
      <c r="AA316" s="408"/>
      <c r="AE316" s="408"/>
      <c r="AI316" s="408"/>
      <c r="AM316" s="408"/>
      <c r="AQ316" s="408"/>
      <c r="AU316" s="408"/>
      <c r="AY316" s="408"/>
      <c r="BC316" s="408"/>
      <c r="BG316" s="408"/>
      <c r="BK316" s="408"/>
      <c r="BO316" s="408"/>
      <c r="BS316" s="408"/>
      <c r="BW316" s="408"/>
      <c r="BZ316" s="410"/>
      <c r="CA316" s="408"/>
      <c r="CD316" s="1"/>
      <c r="CE316" s="56"/>
      <c r="CG316" s="408"/>
      <c r="CJ316" s="1"/>
      <c r="CK316" s="56"/>
      <c r="CM316" s="408"/>
      <c r="CP316" s="1"/>
      <c r="CQ316" s="56"/>
      <c r="CS316" s="408"/>
      <c r="CV316" s="1"/>
      <c r="CW316" s="56"/>
      <c r="DB316" s="410"/>
      <c r="DE316" s="28"/>
      <c r="DF316" s="56"/>
      <c r="DH316" s="410"/>
      <c r="DK316" s="28"/>
      <c r="DL316" s="56"/>
      <c r="DN316" s="410"/>
      <c r="DQ316" s="28"/>
      <c r="DR316" s="56"/>
      <c r="DT316" s="410"/>
      <c r="DW316" s="28"/>
      <c r="DX316" s="56"/>
      <c r="DZ316" s="410"/>
      <c r="EC316" s="28"/>
      <c r="ED316" s="56"/>
      <c r="EF316" s="410"/>
      <c r="EI316" s="28"/>
      <c r="EJ316" s="56"/>
      <c r="EL316" s="410"/>
      <c r="EO316" s="28"/>
      <c r="EP316" s="56"/>
      <c r="ER316" s="410"/>
      <c r="EU316" s="28"/>
      <c r="EV316" s="56"/>
      <c r="EX316" s="410"/>
      <c r="FA316" s="28"/>
      <c r="FB316" s="56"/>
      <c r="FD316" s="410"/>
      <c r="FG316" s="28"/>
      <c r="FH316" s="56"/>
      <c r="FJ316" s="410"/>
      <c r="FM316" s="28"/>
      <c r="FN316" s="56"/>
      <c r="FP316" s="410"/>
      <c r="FS316" s="28"/>
      <c r="FT316" s="56"/>
      <c r="FV316" s="410"/>
      <c r="FY316" s="28"/>
      <c r="FZ316" s="56"/>
      <c r="GB316" s="410"/>
      <c r="GE316" s="28"/>
      <c r="GF316" s="56"/>
      <c r="GH316" s="410"/>
      <c r="GK316" s="28"/>
      <c r="GL316" s="56"/>
      <c r="GN316" s="410"/>
      <c r="GQ316" s="28"/>
      <c r="GR316" s="56"/>
      <c r="GT316" s="410"/>
      <c r="GW316" s="28"/>
      <c r="GX316" s="56"/>
      <c r="GZ316" s="410"/>
      <c r="HC316" s="28"/>
      <c r="HD316" s="56"/>
      <c r="HF316" s="383"/>
      <c r="HI316" s="28"/>
      <c r="HJ316" s="56"/>
    </row>
    <row r="317" spans="1:218" ht="16.5" customHeight="1">
      <c r="A317" s="408" t="s">
        <v>2755</v>
      </c>
      <c r="D317" s="1">
        <f>'Punten per wedstrijd'!F303</f>
        <v>791.6</v>
      </c>
      <c r="E317" s="56">
        <v>3</v>
      </c>
      <c r="G317" s="409" t="s">
        <v>16</v>
      </c>
      <c r="H317" s="408" t="s">
        <v>4409</v>
      </c>
      <c r="L317" s="525">
        <f>$AF$525</f>
        <v>8</v>
      </c>
      <c r="M317" s="422">
        <f>$E$525</f>
        <v>1288.3</v>
      </c>
      <c r="O317" s="408" t="s">
        <v>4438</v>
      </c>
      <c r="S317" s="408" t="s">
        <v>4484</v>
      </c>
      <c r="W317" s="408" t="s">
        <v>4415</v>
      </c>
      <c r="AA317" s="408" t="s">
        <v>2755</v>
      </c>
      <c r="AE317" s="408" t="s">
        <v>4446</v>
      </c>
      <c r="AI317" s="408" t="s">
        <v>2755</v>
      </c>
      <c r="AM317" s="408" t="s">
        <v>4409</v>
      </c>
      <c r="AQ317" s="408" t="s">
        <v>4415</v>
      </c>
      <c r="AU317" s="408" t="s">
        <v>4409</v>
      </c>
      <c r="AY317" s="408" t="s">
        <v>3252</v>
      </c>
      <c r="BC317" s="408" t="s">
        <v>4483</v>
      </c>
      <c r="BG317" s="408" t="s">
        <v>2755</v>
      </c>
      <c r="BK317" s="408" t="s">
        <v>1689</v>
      </c>
      <c r="BO317" s="408" t="s">
        <v>2753</v>
      </c>
      <c r="BS317" s="408" t="s">
        <v>4485</v>
      </c>
      <c r="BW317" s="408" t="s">
        <v>4415</v>
      </c>
      <c r="BZ317" s="410"/>
      <c r="CA317" s="408" t="s">
        <v>4446</v>
      </c>
      <c r="CD317" s="1">
        <v>136.89999999999998</v>
      </c>
      <c r="CE317" s="56">
        <v>3</v>
      </c>
      <c r="CG317" s="408" t="s">
        <v>4415</v>
      </c>
      <c r="CJ317" s="1">
        <v>288.5</v>
      </c>
      <c r="CK317" s="56">
        <v>2</v>
      </c>
      <c r="CM317" s="408" t="s">
        <v>2753</v>
      </c>
      <c r="CP317" s="1">
        <v>130.1</v>
      </c>
      <c r="CQ317" s="56">
        <v>1</v>
      </c>
      <c r="CS317" s="408" t="s">
        <v>1692</v>
      </c>
      <c r="CV317" s="1">
        <v>42</v>
      </c>
      <c r="CW317" s="56">
        <v>1</v>
      </c>
      <c r="DB317" s="410"/>
      <c r="DE317" s="28"/>
      <c r="DF317" s="56"/>
      <c r="DH317" s="410"/>
      <c r="DK317" s="28"/>
      <c r="DL317" s="56"/>
      <c r="DN317" s="410"/>
      <c r="DQ317" s="28"/>
      <c r="DR317" s="56"/>
      <c r="DT317" s="410"/>
      <c r="DW317" s="28"/>
      <c r="DX317" s="56"/>
      <c r="DZ317" s="410"/>
      <c r="EC317" s="28"/>
      <c r="ED317" s="56"/>
      <c r="EF317" s="410"/>
      <c r="EI317" s="28"/>
      <c r="EJ317" s="56"/>
      <c r="EL317" s="410"/>
      <c r="EO317" s="28"/>
      <c r="EP317" s="56"/>
      <c r="ER317" s="410"/>
      <c r="EU317" s="28"/>
      <c r="EV317" s="56"/>
      <c r="EX317" s="410"/>
      <c r="FA317" s="28"/>
      <c r="FB317" s="56"/>
      <c r="FD317" s="410"/>
      <c r="FG317" s="28"/>
      <c r="FH317" s="56"/>
      <c r="FJ317" s="410"/>
      <c r="FM317" s="28"/>
      <c r="FN317" s="56"/>
      <c r="FP317" s="410"/>
      <c r="FS317" s="28"/>
      <c r="FT317" s="56"/>
      <c r="FV317" s="410"/>
      <c r="FY317" s="28"/>
      <c r="FZ317" s="56"/>
      <c r="GB317" s="410"/>
      <c r="GE317" s="28"/>
      <c r="GF317" s="56"/>
      <c r="GH317" s="410"/>
      <c r="GK317" s="28"/>
      <c r="GL317" s="56"/>
      <c r="GN317" s="410"/>
      <c r="GQ317" s="28"/>
      <c r="GR317" s="56"/>
      <c r="GT317" s="410"/>
      <c r="GW317" s="28"/>
      <c r="GX317" s="56"/>
      <c r="GZ317" s="410"/>
      <c r="HC317" s="28"/>
      <c r="HD317" s="56"/>
      <c r="HF317" s="383"/>
      <c r="HI317" s="28"/>
      <c r="HJ317" s="56"/>
    </row>
    <row r="318" spans="1:218" ht="16.5" customHeight="1">
      <c r="A318" s="408" t="s">
        <v>3249</v>
      </c>
      <c r="D318" s="1">
        <f>'Punten per wedstrijd'!F256</f>
        <v>174.5</v>
      </c>
      <c r="E318" s="56">
        <v>0</v>
      </c>
      <c r="G318" s="409" t="s">
        <v>18</v>
      </c>
      <c r="H318" s="408" t="s">
        <v>2753</v>
      </c>
      <c r="L318" s="525">
        <f>$AF$523</f>
        <v>8</v>
      </c>
      <c r="M318" s="422">
        <f>$E$523</f>
        <v>1048.0999999999999</v>
      </c>
      <c r="O318" s="408" t="s">
        <v>3238</v>
      </c>
      <c r="S318" s="408" t="s">
        <v>4404</v>
      </c>
      <c r="W318" s="408" t="s">
        <v>3249</v>
      </c>
      <c r="AA318" s="408" t="s">
        <v>4446</v>
      </c>
      <c r="AE318" s="408" t="s">
        <v>4487</v>
      </c>
      <c r="AI318" s="408" t="s">
        <v>4486</v>
      </c>
      <c r="AM318" s="408" t="s">
        <v>1689</v>
      </c>
      <c r="AQ318" s="408" t="s">
        <v>4438</v>
      </c>
      <c r="AU318" s="408" t="s">
        <v>3252</v>
      </c>
      <c r="AY318" s="408" t="s">
        <v>4446</v>
      </c>
      <c r="BC318" s="408" t="s">
        <v>4487</v>
      </c>
      <c r="BG318" s="408" t="s">
        <v>1689</v>
      </c>
      <c r="BK318" s="408" t="s">
        <v>4487</v>
      </c>
      <c r="BO318" s="408" t="s">
        <v>4481</v>
      </c>
      <c r="BS318" s="408" t="s">
        <v>4486</v>
      </c>
      <c r="BW318" s="408" t="s">
        <v>4404</v>
      </c>
      <c r="BZ318" s="410"/>
      <c r="CA318" s="408" t="s">
        <v>3253</v>
      </c>
      <c r="CD318" s="1">
        <v>70.7</v>
      </c>
      <c r="CE318" s="56">
        <v>0</v>
      </c>
      <c r="CG318" s="408" t="s">
        <v>3238</v>
      </c>
      <c r="CJ318" s="1">
        <v>234.8</v>
      </c>
      <c r="CK318" s="56">
        <v>1</v>
      </c>
      <c r="CM318" s="408" t="s">
        <v>3249</v>
      </c>
      <c r="CP318" s="1">
        <v>138.80000000000001</v>
      </c>
      <c r="CQ318" s="56">
        <v>2</v>
      </c>
      <c r="CS318" s="408" t="s">
        <v>4481</v>
      </c>
      <c r="CV318" s="1">
        <v>45.5</v>
      </c>
      <c r="CW318" s="56">
        <v>2</v>
      </c>
      <c r="DB318" s="410"/>
      <c r="DE318" s="28"/>
      <c r="DF318" s="56"/>
      <c r="DH318" s="410"/>
      <c r="DK318" s="28"/>
      <c r="DL318" s="56"/>
      <c r="DN318" s="410"/>
      <c r="DQ318" s="28"/>
      <c r="DR318" s="56"/>
      <c r="DT318" s="410"/>
      <c r="DW318" s="28"/>
      <c r="DX318" s="56"/>
      <c r="DZ318" s="410"/>
      <c r="EC318" s="28"/>
      <c r="ED318" s="56"/>
      <c r="EF318" s="410"/>
      <c r="EI318" s="28"/>
      <c r="EJ318" s="56"/>
      <c r="EL318" s="410"/>
      <c r="EO318" s="28"/>
      <c r="EP318" s="56"/>
      <c r="ER318" s="410"/>
      <c r="EU318" s="28"/>
      <c r="EV318" s="56"/>
      <c r="EX318" s="410"/>
      <c r="FA318" s="28"/>
      <c r="FB318" s="56"/>
      <c r="FD318" s="410"/>
      <c r="FG318" s="28"/>
      <c r="FH318" s="56"/>
      <c r="FJ318" s="410"/>
      <c r="FM318" s="28"/>
      <c r="FN318" s="56"/>
      <c r="FP318" s="410"/>
      <c r="FS318" s="28"/>
      <c r="FT318" s="56"/>
      <c r="FV318" s="410"/>
      <c r="FY318" s="28"/>
      <c r="FZ318" s="56"/>
      <c r="GB318" s="410"/>
      <c r="GE318" s="28"/>
      <c r="GF318" s="56"/>
      <c r="GH318" s="410"/>
      <c r="GK318" s="28"/>
      <c r="GL318" s="56"/>
      <c r="GN318" s="410"/>
      <c r="GQ318" s="28"/>
      <c r="GR318" s="56"/>
      <c r="GT318" s="410"/>
      <c r="GW318" s="28"/>
      <c r="GX318" s="56"/>
      <c r="GZ318" s="410"/>
      <c r="HC318" s="28"/>
      <c r="HD318" s="56"/>
      <c r="HF318" s="383"/>
      <c r="HI318" s="28"/>
      <c r="HJ318" s="56"/>
    </row>
    <row r="319" spans="1:218" ht="16.5" customHeight="1">
      <c r="A319" s="408"/>
      <c r="D319" s="1"/>
      <c r="E319" s="56"/>
      <c r="G319" s="409" t="s">
        <v>20</v>
      </c>
      <c r="H319" s="408" t="s">
        <v>4487</v>
      </c>
      <c r="L319" s="525">
        <f>$AF$535</f>
        <v>7</v>
      </c>
      <c r="M319" s="422">
        <f>$E$535</f>
        <v>860.59999999999991</v>
      </c>
      <c r="O319" s="408"/>
      <c r="S319" s="408"/>
      <c r="W319" s="408"/>
      <c r="AA319" s="408"/>
      <c r="AE319" s="408"/>
      <c r="AI319" s="408"/>
      <c r="AM319" s="408"/>
      <c r="AQ319" s="408"/>
      <c r="AU319" s="408"/>
      <c r="AY319" s="408"/>
      <c r="BC319" s="408"/>
      <c r="BG319" s="408"/>
      <c r="BK319" s="408"/>
      <c r="BO319" s="408"/>
      <c r="BS319" s="408"/>
      <c r="BW319" s="408"/>
      <c r="BZ319" s="410"/>
      <c r="CA319" s="408"/>
      <c r="CD319" s="1"/>
      <c r="CE319" s="56"/>
      <c r="CG319" s="408"/>
      <c r="CJ319" s="1"/>
      <c r="CK319" s="56"/>
      <c r="CM319" s="408"/>
      <c r="CP319" s="1"/>
      <c r="CQ319" s="56"/>
      <c r="CS319" s="408"/>
      <c r="CV319" s="1"/>
      <c r="CW319" s="56"/>
      <c r="DB319" s="410"/>
      <c r="DE319" s="28"/>
      <c r="DF319" s="56"/>
      <c r="DH319" s="410"/>
      <c r="DK319" s="28"/>
      <c r="DL319" s="56"/>
      <c r="DN319" s="410"/>
      <c r="DQ319" s="28"/>
      <c r="DR319" s="56"/>
      <c r="DT319" s="410"/>
      <c r="DW319" s="28"/>
      <c r="DX319" s="56"/>
      <c r="DZ319" s="410"/>
      <c r="EC319" s="28"/>
      <c r="ED319" s="56"/>
      <c r="EF319" s="410"/>
      <c r="EI319" s="28"/>
      <c r="EJ319" s="56"/>
      <c r="EL319" s="410"/>
      <c r="EO319" s="28"/>
      <c r="EP319" s="56"/>
      <c r="ER319" s="410"/>
      <c r="EU319" s="28"/>
      <c r="EV319" s="56"/>
      <c r="EX319" s="410"/>
      <c r="FA319" s="28"/>
      <c r="FB319" s="56"/>
      <c r="FD319" s="410"/>
      <c r="FG319" s="28"/>
      <c r="FH319" s="56"/>
      <c r="FJ319" s="410"/>
      <c r="FM319" s="28"/>
      <c r="FN319" s="56"/>
      <c r="FP319" s="410"/>
      <c r="FS319" s="28"/>
      <c r="FT319" s="56"/>
      <c r="FV319" s="410"/>
      <c r="FY319" s="28"/>
      <c r="FZ319" s="56"/>
      <c r="GB319" s="410"/>
      <c r="GE319" s="28"/>
      <c r="GF319" s="56"/>
      <c r="GH319" s="410"/>
      <c r="GK319" s="28"/>
      <c r="GL319" s="56"/>
      <c r="GN319" s="410"/>
      <c r="GQ319" s="28"/>
      <c r="GR319" s="56"/>
      <c r="GT319" s="410"/>
      <c r="GW319" s="28"/>
      <c r="GX319" s="56"/>
      <c r="GZ319" s="410"/>
      <c r="HC319" s="28"/>
      <c r="HD319" s="56"/>
      <c r="HF319" s="383"/>
      <c r="HI319" s="28"/>
      <c r="HJ319" s="56"/>
    </row>
    <row r="320" spans="1:218" ht="16.5" customHeight="1">
      <c r="A320" s="408" t="s">
        <v>4409</v>
      </c>
      <c r="D320" s="1">
        <f>'Punten per wedstrijd'!F246</f>
        <v>633.5</v>
      </c>
      <c r="E320" s="56">
        <v>3</v>
      </c>
      <c r="G320" s="409" t="s">
        <v>22</v>
      </c>
      <c r="H320" s="408" t="s">
        <v>4483</v>
      </c>
      <c r="J320" s="228"/>
      <c r="K320" s="56"/>
      <c r="L320" s="525">
        <f>$AF$519</f>
        <v>6</v>
      </c>
      <c r="M320" s="422">
        <f>$E$519</f>
        <v>1181.2999999999997</v>
      </c>
      <c r="O320" s="408" t="s">
        <v>4446</v>
      </c>
      <c r="S320" s="408" t="s">
        <v>4487</v>
      </c>
      <c r="W320" s="408" t="s">
        <v>4438</v>
      </c>
      <c r="AA320" s="408" t="s">
        <v>3253</v>
      </c>
      <c r="AE320" s="408" t="s">
        <v>4485</v>
      </c>
      <c r="AI320" s="408" t="s">
        <v>4390</v>
      </c>
      <c r="AM320" s="408" t="s">
        <v>4481</v>
      </c>
      <c r="AQ320" s="408" t="s">
        <v>3249</v>
      </c>
      <c r="AU320" s="408" t="s">
        <v>3253</v>
      </c>
      <c r="AY320" s="408" t="s">
        <v>1692</v>
      </c>
      <c r="BC320" s="408" t="s">
        <v>4390</v>
      </c>
      <c r="BG320" s="408" t="s">
        <v>3238</v>
      </c>
      <c r="BK320" s="408" t="s">
        <v>4390</v>
      </c>
      <c r="BO320" s="408" t="s">
        <v>3249</v>
      </c>
      <c r="BS320" s="408" t="s">
        <v>4484</v>
      </c>
      <c r="BW320" s="408" t="s">
        <v>2755</v>
      </c>
      <c r="BZ320" s="410"/>
      <c r="CA320" s="408" t="s">
        <v>3238</v>
      </c>
      <c r="CD320" s="1">
        <v>163.4</v>
      </c>
      <c r="CE320" s="56">
        <v>3</v>
      </c>
      <c r="CG320" s="408" t="s">
        <v>1692</v>
      </c>
      <c r="CJ320" s="1">
        <v>388.79999999999995</v>
      </c>
      <c r="CK320" s="56">
        <v>3</v>
      </c>
      <c r="CM320" s="408" t="s">
        <v>4390</v>
      </c>
      <c r="CP320" s="1">
        <v>155.60000000000002</v>
      </c>
      <c r="CQ320" s="56">
        <v>0</v>
      </c>
      <c r="CS320" s="408" t="s">
        <v>1689</v>
      </c>
      <c r="CV320" s="1">
        <v>37.5</v>
      </c>
      <c r="CW320" s="56">
        <v>2</v>
      </c>
      <c r="DB320" s="410"/>
      <c r="DE320" s="28"/>
      <c r="DF320" s="56"/>
      <c r="DH320" s="410"/>
      <c r="DK320" s="28"/>
      <c r="DL320" s="56"/>
      <c r="DN320" s="410"/>
      <c r="DQ320" s="28"/>
      <c r="DR320" s="56"/>
      <c r="DT320" s="410"/>
      <c r="DW320" s="28"/>
      <c r="DX320" s="56"/>
      <c r="DZ320" s="410"/>
      <c r="EC320" s="28"/>
      <c r="ED320" s="56"/>
      <c r="EF320" s="410"/>
      <c r="EI320" s="28"/>
      <c r="EJ320" s="56"/>
      <c r="EL320" s="410"/>
      <c r="EO320" s="28"/>
      <c r="EP320" s="56"/>
      <c r="ER320" s="410"/>
      <c r="EU320" s="28"/>
      <c r="EV320" s="56"/>
      <c r="EX320" s="410"/>
      <c r="FA320" s="28"/>
      <c r="FB320" s="56"/>
      <c r="FD320" s="410"/>
      <c r="FG320" s="28"/>
      <c r="FH320" s="56"/>
      <c r="FJ320" s="410"/>
      <c r="FM320" s="28"/>
      <c r="FN320" s="56"/>
      <c r="FP320" s="410"/>
      <c r="FS320" s="28"/>
      <c r="FT320" s="56"/>
      <c r="FV320" s="410"/>
      <c r="FY320" s="28"/>
      <c r="FZ320" s="56"/>
      <c r="GB320" s="410"/>
      <c r="GE320" s="28"/>
      <c r="GF320" s="56"/>
      <c r="GH320" s="410"/>
      <c r="GK320" s="28"/>
      <c r="GL320" s="56"/>
      <c r="GN320" s="410"/>
      <c r="GQ320" s="28"/>
      <c r="GR320" s="56"/>
      <c r="GT320" s="410"/>
      <c r="GW320" s="28"/>
      <c r="GX320" s="56"/>
      <c r="GZ320" s="410"/>
      <c r="HC320" s="28"/>
      <c r="HD320" s="56"/>
      <c r="HF320" s="383"/>
      <c r="HI320" s="28"/>
      <c r="HJ320" s="56"/>
    </row>
    <row r="321" spans="1:218" ht="16.5" customHeight="1">
      <c r="A321" s="408" t="s">
        <v>4438</v>
      </c>
      <c r="D321" s="1">
        <f>'Punten per wedstrijd'!F238</f>
        <v>469.39999999999992</v>
      </c>
      <c r="E321" s="56">
        <v>0</v>
      </c>
      <c r="G321" s="409" t="s">
        <v>24</v>
      </c>
      <c r="H321" s="408" t="s">
        <v>4438</v>
      </c>
      <c r="L321" s="525">
        <f>$AF$524</f>
        <v>6</v>
      </c>
      <c r="M321" s="422">
        <f>$E$524</f>
        <v>997.59999999999991</v>
      </c>
      <c r="O321" s="408" t="s">
        <v>4481</v>
      </c>
      <c r="S321" s="408" t="s">
        <v>4415</v>
      </c>
      <c r="W321" s="408" t="s">
        <v>2753</v>
      </c>
      <c r="AA321" s="408" t="s">
        <v>1689</v>
      </c>
      <c r="AE321" s="408" t="s">
        <v>2753</v>
      </c>
      <c r="AI321" s="408" t="s">
        <v>4485</v>
      </c>
      <c r="AM321" s="408" t="s">
        <v>4483</v>
      </c>
      <c r="AQ321" s="408" t="s">
        <v>4486</v>
      </c>
      <c r="AU321" s="408" t="s">
        <v>2753</v>
      </c>
      <c r="AY321" s="408" t="s">
        <v>4486</v>
      </c>
      <c r="BC321" s="408" t="s">
        <v>1689</v>
      </c>
      <c r="BG321" s="408" t="s">
        <v>4481</v>
      </c>
      <c r="BK321" s="408" t="s">
        <v>4409</v>
      </c>
      <c r="BO321" s="408" t="s">
        <v>1689</v>
      </c>
      <c r="BS321" s="408" t="s">
        <v>4438</v>
      </c>
      <c r="BW321" s="408" t="s">
        <v>4481</v>
      </c>
      <c r="BZ321" s="410"/>
      <c r="CA321" s="408" t="s">
        <v>3249</v>
      </c>
      <c r="CD321" s="1">
        <v>43.900000000000006</v>
      </c>
      <c r="CE321" s="56">
        <v>0</v>
      </c>
      <c r="CG321" s="408" t="s">
        <v>4409</v>
      </c>
      <c r="CJ321" s="1">
        <v>239.4</v>
      </c>
      <c r="CK321" s="56">
        <v>0</v>
      </c>
      <c r="CM321" s="408" t="s">
        <v>4487</v>
      </c>
      <c r="CP321" s="1">
        <v>204.7</v>
      </c>
      <c r="CQ321" s="56">
        <v>3</v>
      </c>
      <c r="CS321" s="408" t="s">
        <v>4486</v>
      </c>
      <c r="CV321" s="1">
        <v>32.5</v>
      </c>
      <c r="CW321" s="56">
        <v>1</v>
      </c>
      <c r="DB321" s="410"/>
      <c r="DE321" s="28"/>
      <c r="DF321" s="56"/>
      <c r="DH321" s="410"/>
      <c r="DK321" s="28"/>
      <c r="DL321" s="56"/>
      <c r="DN321" s="410"/>
      <c r="DQ321" s="28"/>
      <c r="DR321" s="56"/>
      <c r="DT321" s="410"/>
      <c r="DW321" s="28"/>
      <c r="DX321" s="56"/>
      <c r="DZ321" s="410"/>
      <c r="EC321" s="28"/>
      <c r="ED321" s="56"/>
      <c r="EF321" s="410"/>
      <c r="EI321" s="28"/>
      <c r="EJ321" s="56"/>
      <c r="EL321" s="410"/>
      <c r="EO321" s="28"/>
      <c r="EP321" s="56"/>
      <c r="ER321" s="410"/>
      <c r="EU321" s="28"/>
      <c r="EV321" s="56"/>
      <c r="EX321" s="410"/>
      <c r="FA321" s="28"/>
      <c r="FB321" s="56"/>
      <c r="FD321" s="410"/>
      <c r="FG321" s="28"/>
      <c r="FH321" s="56"/>
      <c r="FJ321" s="410"/>
      <c r="FM321" s="28"/>
      <c r="FN321" s="56"/>
      <c r="FP321" s="410"/>
      <c r="FS321" s="28"/>
      <c r="FT321" s="56"/>
      <c r="FV321" s="410"/>
      <c r="FY321" s="28"/>
      <c r="FZ321" s="56"/>
      <c r="GB321" s="410"/>
      <c r="GE321" s="28"/>
      <c r="GF321" s="56"/>
      <c r="GH321" s="410"/>
      <c r="GK321" s="28"/>
      <c r="GL321" s="56"/>
      <c r="GN321" s="410"/>
      <c r="GQ321" s="28"/>
      <c r="GR321" s="56"/>
      <c r="GT321" s="410"/>
      <c r="GW321" s="28"/>
      <c r="GX321" s="56"/>
      <c r="GZ321" s="410"/>
      <c r="HC321" s="28"/>
      <c r="HD321" s="56"/>
      <c r="HF321" s="383"/>
      <c r="HI321" s="28"/>
      <c r="HJ321" s="56"/>
    </row>
    <row r="322" spans="1:218" ht="16.5" customHeight="1">
      <c r="A322" s="408"/>
      <c r="D322" s="1"/>
      <c r="E322" s="56"/>
      <c r="G322" s="409" t="s">
        <v>26</v>
      </c>
      <c r="H322" s="408" t="s">
        <v>4486</v>
      </c>
      <c r="L322" s="525">
        <f>$AF$529</f>
        <v>5</v>
      </c>
      <c r="M322" s="422">
        <f>$E$529</f>
        <v>953.3</v>
      </c>
      <c r="O322" s="408"/>
      <c r="S322" s="408"/>
      <c r="W322" s="408"/>
      <c r="AA322" s="408"/>
      <c r="AE322" s="408"/>
      <c r="AI322" s="408"/>
      <c r="AM322" s="408"/>
      <c r="AQ322" s="408"/>
      <c r="AU322" s="408"/>
      <c r="AY322" s="408"/>
      <c r="BC322" s="408"/>
      <c r="BG322" s="408"/>
      <c r="BK322" s="408"/>
      <c r="BO322" s="408"/>
      <c r="BS322" s="408"/>
      <c r="BW322" s="408"/>
      <c r="BZ322" s="410"/>
      <c r="CA322" s="408"/>
      <c r="CD322" s="1"/>
      <c r="CE322" s="56"/>
      <c r="CG322" s="408"/>
      <c r="CJ322" s="1"/>
      <c r="CK322" s="56"/>
      <c r="CM322" s="408"/>
      <c r="CP322" s="1"/>
      <c r="CQ322" s="56"/>
      <c r="CS322" s="408"/>
      <c r="CV322" s="1"/>
      <c r="CW322" s="56"/>
      <c r="DB322" s="410"/>
      <c r="DE322" s="28"/>
      <c r="DF322" s="56"/>
      <c r="DH322" s="410"/>
      <c r="DK322" s="28"/>
      <c r="DL322" s="56"/>
      <c r="DN322" s="410"/>
      <c r="DQ322" s="28"/>
      <c r="DR322" s="56"/>
      <c r="DT322" s="410"/>
      <c r="DW322" s="28"/>
      <c r="DX322" s="56"/>
      <c r="DZ322" s="410"/>
      <c r="EC322" s="28"/>
      <c r="ED322" s="56"/>
      <c r="EF322" s="410"/>
      <c r="EI322" s="28"/>
      <c r="EJ322" s="56"/>
      <c r="EL322" s="410"/>
      <c r="EO322" s="28"/>
      <c r="EP322" s="56"/>
      <c r="ER322" s="410"/>
      <c r="EU322" s="28"/>
      <c r="EV322" s="56"/>
      <c r="EX322" s="410"/>
      <c r="FA322" s="28"/>
      <c r="FB322" s="56"/>
      <c r="FD322" s="410"/>
      <c r="FG322" s="28"/>
      <c r="FH322" s="56"/>
      <c r="FJ322" s="410"/>
      <c r="FM322" s="28"/>
      <c r="FN322" s="56"/>
      <c r="FP322" s="410"/>
      <c r="FS322" s="28"/>
      <c r="FT322" s="56"/>
      <c r="FV322" s="410"/>
      <c r="FY322" s="28"/>
      <c r="FZ322" s="56"/>
      <c r="GB322" s="410"/>
      <c r="GE322" s="28"/>
      <c r="GF322" s="56"/>
      <c r="GH322" s="410"/>
      <c r="GK322" s="28"/>
      <c r="GL322" s="56"/>
      <c r="GN322" s="410"/>
      <c r="GQ322" s="28"/>
      <c r="GR322" s="56"/>
      <c r="GT322" s="410"/>
      <c r="GW322" s="28"/>
      <c r="GX322" s="56"/>
      <c r="GZ322" s="410"/>
      <c r="HC322" s="28"/>
      <c r="HD322" s="56"/>
      <c r="HF322" s="383"/>
      <c r="HI322" s="28"/>
      <c r="HJ322" s="56"/>
    </row>
    <row r="323" spans="1:218" ht="16.5" customHeight="1">
      <c r="A323" s="408" t="s">
        <v>4484</v>
      </c>
      <c r="D323" s="1">
        <f>'Punten per wedstrijd'!F226</f>
        <v>517.4</v>
      </c>
      <c r="E323" s="56">
        <v>3</v>
      </c>
      <c r="G323" s="409" t="s">
        <v>28</v>
      </c>
      <c r="H323" s="408" t="s">
        <v>3249</v>
      </c>
      <c r="L323" s="525">
        <f>$AF$526</f>
        <v>5</v>
      </c>
      <c r="M323" s="422">
        <f>$E$526</f>
        <v>397.1</v>
      </c>
      <c r="O323" s="408" t="s">
        <v>4415</v>
      </c>
      <c r="S323" s="408" t="s">
        <v>4409</v>
      </c>
      <c r="W323" s="408" t="s">
        <v>4482</v>
      </c>
      <c r="AA323" s="408" t="s">
        <v>3249</v>
      </c>
      <c r="AE323" s="408" t="s">
        <v>4484</v>
      </c>
      <c r="AI323" s="408" t="s">
        <v>1689</v>
      </c>
      <c r="AM323" s="408" t="s">
        <v>4438</v>
      </c>
      <c r="AQ323" s="408" t="s">
        <v>2755</v>
      </c>
      <c r="AU323" s="408" t="s">
        <v>4390</v>
      </c>
      <c r="AY323" s="408" t="s">
        <v>4390</v>
      </c>
      <c r="BC323" s="408" t="s">
        <v>4486</v>
      </c>
      <c r="BG323" s="408" t="s">
        <v>4446</v>
      </c>
      <c r="BK323" s="408" t="s">
        <v>4486</v>
      </c>
      <c r="BO323" s="408" t="s">
        <v>4446</v>
      </c>
      <c r="BS323" s="408" t="s">
        <v>3238</v>
      </c>
      <c r="BW323" s="408" t="s">
        <v>3252</v>
      </c>
      <c r="BZ323" s="410"/>
      <c r="CA323" s="408" t="s">
        <v>4485</v>
      </c>
      <c r="CD323" s="1">
        <v>180</v>
      </c>
      <c r="CE323" s="56">
        <v>3</v>
      </c>
      <c r="CG323" s="408" t="s">
        <v>1689</v>
      </c>
      <c r="CJ323" s="1">
        <v>210.3</v>
      </c>
      <c r="CK323" s="56">
        <v>1</v>
      </c>
      <c r="CM323" s="408" t="s">
        <v>4483</v>
      </c>
      <c r="CP323" s="1">
        <v>162.9</v>
      </c>
      <c r="CQ323" s="56">
        <v>1</v>
      </c>
      <c r="CS323" s="408" t="s">
        <v>3249</v>
      </c>
      <c r="CV323" s="1">
        <v>25.6</v>
      </c>
      <c r="CW323" s="56">
        <v>3</v>
      </c>
      <c r="DB323" s="410"/>
      <c r="DE323" s="28"/>
      <c r="DF323" s="56"/>
      <c r="DH323" s="410"/>
      <c r="DK323" s="28"/>
      <c r="DL323" s="56"/>
      <c r="DN323" s="410"/>
      <c r="DQ323" s="28"/>
      <c r="DR323" s="56"/>
      <c r="DT323" s="410"/>
      <c r="DW323" s="28"/>
      <c r="DX323" s="56"/>
      <c r="DZ323" s="410"/>
      <c r="EC323" s="28"/>
      <c r="ED323" s="56"/>
      <c r="EF323" s="410"/>
      <c r="EI323" s="28"/>
      <c r="EJ323" s="56"/>
      <c r="EL323" s="410"/>
      <c r="EO323" s="28"/>
      <c r="EP323" s="56"/>
      <c r="ER323" s="410"/>
      <c r="EU323" s="28"/>
      <c r="EV323" s="56"/>
      <c r="EX323" s="410"/>
      <c r="FA323" s="28"/>
      <c r="FB323" s="56"/>
      <c r="FD323" s="410"/>
      <c r="FG323" s="28"/>
      <c r="FH323" s="56"/>
      <c r="FJ323" s="410"/>
      <c r="FM323" s="28"/>
      <c r="FN323" s="56"/>
      <c r="FP323" s="410"/>
      <c r="FS323" s="28"/>
      <c r="FT323" s="56"/>
      <c r="FV323" s="410"/>
      <c r="FY323" s="28"/>
      <c r="FZ323" s="56"/>
      <c r="GB323" s="410"/>
      <c r="GE323" s="28"/>
      <c r="GF323" s="56"/>
      <c r="GH323" s="410"/>
      <c r="GK323" s="28"/>
      <c r="GL323" s="56"/>
      <c r="GN323" s="410"/>
      <c r="GQ323" s="28"/>
      <c r="GR323" s="56"/>
      <c r="GT323" s="410"/>
      <c r="GW323" s="28"/>
      <c r="GX323" s="56"/>
      <c r="GZ323" s="410"/>
      <c r="HC323" s="28"/>
      <c r="HD323" s="56"/>
      <c r="HF323" s="383"/>
      <c r="HI323" s="28"/>
      <c r="HJ323" s="56"/>
    </row>
    <row r="324" spans="1:218" ht="16.5" customHeight="1">
      <c r="A324" s="408" t="s">
        <v>3253</v>
      </c>
      <c r="D324" s="1">
        <f>'Punten per wedstrijd'!F284</f>
        <v>318.60000000000002</v>
      </c>
      <c r="E324" s="56">
        <v>0</v>
      </c>
      <c r="G324" s="409" t="s">
        <v>30</v>
      </c>
      <c r="H324" s="408" t="s">
        <v>4484</v>
      </c>
      <c r="L324" s="525">
        <f>$AF$520</f>
        <v>4</v>
      </c>
      <c r="M324" s="422">
        <f>$E$520</f>
        <v>671.4</v>
      </c>
      <c r="O324" s="408" t="s">
        <v>2755</v>
      </c>
      <c r="S324" s="408" t="s">
        <v>4485</v>
      </c>
      <c r="W324" s="408" t="s">
        <v>2755</v>
      </c>
      <c r="AA324" s="408" t="s">
        <v>1692</v>
      </c>
      <c r="AE324" s="408" t="s">
        <v>4481</v>
      </c>
      <c r="AI324" s="408" t="s">
        <v>4404</v>
      </c>
      <c r="AM324" s="408" t="s">
        <v>3249</v>
      </c>
      <c r="AQ324" s="408" t="s">
        <v>4484</v>
      </c>
      <c r="AU324" s="408" t="s">
        <v>4483</v>
      </c>
      <c r="AY324" s="408" t="s">
        <v>3253</v>
      </c>
      <c r="BC324" s="408" t="s">
        <v>4482</v>
      </c>
      <c r="BG324" s="408" t="s">
        <v>4486</v>
      </c>
      <c r="BK324" s="408" t="s">
        <v>4438</v>
      </c>
      <c r="BO324" s="408" t="s">
        <v>4484</v>
      </c>
      <c r="BS324" s="408" t="s">
        <v>2755</v>
      </c>
      <c r="BW324" s="408" t="s">
        <v>4485</v>
      </c>
      <c r="BZ324" s="410"/>
      <c r="CA324" s="408" t="s">
        <v>4484</v>
      </c>
      <c r="CD324" s="1">
        <v>60.3</v>
      </c>
      <c r="CE324" s="56">
        <v>0</v>
      </c>
      <c r="CG324" s="408" t="s">
        <v>4446</v>
      </c>
      <c r="CJ324" s="1">
        <v>210.5</v>
      </c>
      <c r="CK324" s="56">
        <v>2</v>
      </c>
      <c r="CM324" s="408" t="s">
        <v>4485</v>
      </c>
      <c r="CP324" s="1">
        <v>169</v>
      </c>
      <c r="CQ324" s="56">
        <v>2</v>
      </c>
      <c r="CS324" s="408" t="s">
        <v>4390</v>
      </c>
      <c r="CV324" s="1">
        <v>0</v>
      </c>
      <c r="CW324" s="56">
        <v>0</v>
      </c>
      <c r="DB324" s="410"/>
      <c r="DE324" s="28"/>
      <c r="DF324" s="56"/>
      <c r="DH324" s="410"/>
      <c r="DK324" s="28"/>
      <c r="DL324" s="56"/>
      <c r="DN324" s="410"/>
      <c r="DQ324" s="28"/>
      <c r="DR324" s="56"/>
      <c r="DT324" s="410"/>
      <c r="DW324" s="28"/>
      <c r="DX324" s="56"/>
      <c r="DZ324" s="410"/>
      <c r="EC324" s="28"/>
      <c r="ED324" s="56"/>
      <c r="EF324" s="410"/>
      <c r="EI324" s="28"/>
      <c r="EJ324" s="56"/>
      <c r="EL324" s="410"/>
      <c r="EO324" s="28"/>
      <c r="EP324" s="56"/>
      <c r="ER324" s="410"/>
      <c r="EU324" s="28"/>
      <c r="EV324" s="56"/>
      <c r="EX324" s="410"/>
      <c r="FA324" s="28"/>
      <c r="FB324" s="56"/>
      <c r="FD324" s="410"/>
      <c r="FG324" s="28"/>
      <c r="FH324" s="56"/>
      <c r="FJ324" s="410"/>
      <c r="FM324" s="28"/>
      <c r="FN324" s="56"/>
      <c r="FP324" s="410"/>
      <c r="FS324" s="28"/>
      <c r="FT324" s="56"/>
      <c r="FV324" s="410"/>
      <c r="FY324" s="28"/>
      <c r="FZ324" s="56"/>
      <c r="GB324" s="410"/>
      <c r="GE324" s="28"/>
      <c r="GF324" s="56"/>
      <c r="GH324" s="410"/>
      <c r="GK324" s="28"/>
      <c r="GL324" s="56"/>
      <c r="GN324" s="410"/>
      <c r="GQ324" s="28"/>
      <c r="GR324" s="56"/>
      <c r="GT324" s="410"/>
      <c r="GW324" s="28"/>
      <c r="GX324" s="56"/>
      <c r="GZ324" s="410"/>
      <c r="HC324" s="28"/>
      <c r="HD324" s="56"/>
      <c r="HF324" s="383"/>
      <c r="HI324" s="28"/>
      <c r="HJ324" s="56"/>
    </row>
    <row r="325" spans="1:218" ht="16.5" customHeight="1">
      <c r="A325" s="408"/>
      <c r="D325" s="1"/>
      <c r="E325" s="56"/>
      <c r="G325" s="409" t="s">
        <v>32</v>
      </c>
      <c r="H325" s="408" t="s">
        <v>4404</v>
      </c>
      <c r="L325" s="525">
        <f>$AF$532</f>
        <v>4</v>
      </c>
      <c r="M325" s="422">
        <f>$E$532</f>
        <v>659.8</v>
      </c>
      <c r="O325" s="408"/>
      <c r="S325" s="408"/>
      <c r="W325" s="408"/>
      <c r="AA325" s="408"/>
      <c r="AE325" s="408"/>
      <c r="AI325" s="408"/>
      <c r="AM325" s="408"/>
      <c r="AQ325" s="408"/>
      <c r="AU325" s="408"/>
      <c r="AY325" s="408"/>
      <c r="BC325" s="408"/>
      <c r="BG325" s="408"/>
      <c r="BK325" s="408"/>
      <c r="BO325" s="408"/>
      <c r="BS325" s="408"/>
      <c r="BW325" s="408"/>
      <c r="BZ325" s="410"/>
      <c r="CA325" s="408"/>
      <c r="CD325" s="1"/>
      <c r="CE325" s="56"/>
      <c r="CG325" s="408"/>
      <c r="CJ325" s="1"/>
      <c r="CK325" s="56"/>
      <c r="CM325" s="408"/>
      <c r="CP325" s="1"/>
      <c r="CQ325" s="56"/>
      <c r="CS325" s="408"/>
      <c r="CV325" s="1"/>
      <c r="CW325" s="56"/>
      <c r="DB325" s="410"/>
      <c r="DE325" s="28"/>
      <c r="DF325" s="56"/>
      <c r="DH325" s="410"/>
      <c r="DK325" s="28"/>
      <c r="DL325" s="56"/>
      <c r="DN325" s="410"/>
      <c r="DQ325" s="28"/>
      <c r="DR325" s="56"/>
      <c r="DT325" s="410"/>
      <c r="DW325" s="28"/>
      <c r="DX325" s="56"/>
      <c r="DZ325" s="410"/>
      <c r="EC325" s="28"/>
      <c r="ED325" s="56"/>
      <c r="EF325" s="410"/>
      <c r="EI325" s="28"/>
      <c r="EJ325" s="56"/>
      <c r="EL325" s="410"/>
      <c r="EO325" s="28"/>
      <c r="EP325" s="56"/>
      <c r="ER325" s="410"/>
      <c r="EU325" s="28"/>
      <c r="EV325" s="56"/>
      <c r="EX325" s="410"/>
      <c r="FA325" s="28"/>
      <c r="FB325" s="56"/>
      <c r="FD325" s="410"/>
      <c r="FG325" s="28"/>
      <c r="FH325" s="56"/>
      <c r="FJ325" s="410"/>
      <c r="FM325" s="28"/>
      <c r="FN325" s="56"/>
      <c r="FP325" s="410"/>
      <c r="FS325" s="28"/>
      <c r="FT325" s="56"/>
      <c r="FV325" s="410"/>
      <c r="FY325" s="28"/>
      <c r="FZ325" s="56"/>
      <c r="GB325" s="410"/>
      <c r="GE325" s="28"/>
      <c r="GF325" s="56"/>
      <c r="GH325" s="410"/>
      <c r="GK325" s="28"/>
      <c r="GL325" s="56"/>
      <c r="GN325" s="410"/>
      <c r="GQ325" s="28"/>
      <c r="GR325" s="56"/>
      <c r="GT325" s="410"/>
      <c r="GW325" s="28"/>
      <c r="GX325" s="56"/>
      <c r="GZ325" s="410"/>
      <c r="HC325" s="28"/>
      <c r="HD325" s="56"/>
      <c r="HF325" s="383"/>
      <c r="HI325" s="28"/>
      <c r="HJ325" s="56"/>
    </row>
    <row r="326" spans="1:218" ht="16.5" customHeight="1">
      <c r="A326" s="408" t="s">
        <v>2753</v>
      </c>
      <c r="D326" s="1">
        <f>'Punten per wedstrijd'!F236</f>
        <v>563</v>
      </c>
      <c r="E326" s="56">
        <v>2</v>
      </c>
      <c r="G326" s="409" t="s">
        <v>34</v>
      </c>
      <c r="H326" s="408" t="s">
        <v>3253</v>
      </c>
      <c r="L326" s="525">
        <f>$AF$530</f>
        <v>4</v>
      </c>
      <c r="M326" s="422">
        <f>$E$530</f>
        <v>629.4</v>
      </c>
      <c r="O326" s="408" t="s">
        <v>4485</v>
      </c>
      <c r="S326" s="408" t="s">
        <v>4390</v>
      </c>
      <c r="W326" s="408" t="s">
        <v>3253</v>
      </c>
      <c r="AA326" s="408" t="s">
        <v>4404</v>
      </c>
      <c r="AE326" s="408" t="s">
        <v>1692</v>
      </c>
      <c r="AI326" s="408" t="s">
        <v>3252</v>
      </c>
      <c r="AM326" s="408" t="s">
        <v>3253</v>
      </c>
      <c r="AQ326" s="408" t="s">
        <v>1689</v>
      </c>
      <c r="AU326" s="408" t="s">
        <v>4484</v>
      </c>
      <c r="AY326" s="408" t="s">
        <v>2755</v>
      </c>
      <c r="BC326" s="408" t="s">
        <v>4485</v>
      </c>
      <c r="BG326" s="408" t="s">
        <v>1692</v>
      </c>
      <c r="BK326" s="408" t="s">
        <v>4404</v>
      </c>
      <c r="BO326" s="408" t="s">
        <v>4487</v>
      </c>
      <c r="BS326" s="408" t="s">
        <v>4404</v>
      </c>
      <c r="BW326" s="408" t="s">
        <v>1692</v>
      </c>
      <c r="BZ326" s="410"/>
      <c r="CA326" s="408" t="s">
        <v>3252</v>
      </c>
      <c r="CD326" s="1">
        <v>307.3</v>
      </c>
      <c r="CE326" s="56">
        <v>3</v>
      </c>
      <c r="CG326" s="408" t="s">
        <v>4487</v>
      </c>
      <c r="CJ326" s="1">
        <v>150.30000000000001</v>
      </c>
      <c r="CK326" s="56">
        <v>1</v>
      </c>
      <c r="CM326" s="408" t="s">
        <v>4438</v>
      </c>
      <c r="CP326" s="1">
        <v>86.9</v>
      </c>
      <c r="CQ326" s="56">
        <v>0</v>
      </c>
      <c r="CS326" s="408" t="s">
        <v>4446</v>
      </c>
      <c r="CV326" s="1">
        <v>97.600000000000009</v>
      </c>
      <c r="CW326" s="56">
        <v>3</v>
      </c>
      <c r="DB326" s="410"/>
      <c r="DE326" s="28"/>
      <c r="DF326" s="56"/>
      <c r="DH326" s="410"/>
      <c r="DK326" s="28"/>
      <c r="DL326" s="56"/>
      <c r="DN326" s="410"/>
      <c r="DQ326" s="28"/>
      <c r="DR326" s="56"/>
      <c r="DT326" s="410"/>
      <c r="DW326" s="28"/>
      <c r="DX326" s="56"/>
      <c r="DZ326" s="410"/>
      <c r="EC326" s="28"/>
      <c r="ED326" s="56"/>
      <c r="EF326" s="410"/>
      <c r="EI326" s="28"/>
      <c r="EJ326" s="56"/>
      <c r="EL326" s="410"/>
      <c r="EO326" s="28"/>
      <c r="EP326" s="56"/>
      <c r="ER326" s="410"/>
      <c r="EU326" s="28"/>
      <c r="EV326" s="56"/>
      <c r="EX326" s="410"/>
      <c r="FA326" s="28"/>
      <c r="FB326" s="56"/>
      <c r="FD326" s="410"/>
      <c r="FG326" s="28"/>
      <c r="FH326" s="56"/>
      <c r="FJ326" s="410"/>
      <c r="FM326" s="28"/>
      <c r="FN326" s="56"/>
      <c r="FP326" s="410"/>
      <c r="FS326" s="28"/>
      <c r="FT326" s="56"/>
      <c r="FV326" s="410"/>
      <c r="FY326" s="28"/>
      <c r="FZ326" s="56"/>
      <c r="GB326" s="410"/>
      <c r="GE326" s="28"/>
      <c r="GF326" s="56"/>
      <c r="GH326" s="410"/>
      <c r="GK326" s="28"/>
      <c r="GL326" s="56"/>
      <c r="GN326" s="410"/>
      <c r="GQ326" s="28"/>
      <c r="GR326" s="56"/>
      <c r="GT326" s="410"/>
      <c r="GW326" s="28"/>
      <c r="GX326" s="56"/>
      <c r="GZ326" s="410"/>
      <c r="HC326" s="28"/>
      <c r="HD326" s="56"/>
      <c r="HF326" s="383"/>
      <c r="HI326" s="28"/>
      <c r="HJ326" s="56"/>
    </row>
    <row r="327" spans="1:218" ht="16.5" customHeight="1">
      <c r="A327" s="408" t="s">
        <v>1692</v>
      </c>
      <c r="D327" s="1">
        <f>'Punten per wedstrijd'!F209</f>
        <v>477.50000000000006</v>
      </c>
      <c r="E327" s="56">
        <v>1</v>
      </c>
      <c r="G327" s="409" t="s">
        <v>36</v>
      </c>
      <c r="H327" s="408" t="s">
        <v>4482</v>
      </c>
      <c r="J327" s="228"/>
      <c r="K327" s="56"/>
      <c r="L327" s="525">
        <f>$AF$518</f>
        <v>3</v>
      </c>
      <c r="M327" s="422">
        <f>$E$518</f>
        <v>1073.7</v>
      </c>
      <c r="O327" s="408" t="s">
        <v>4404</v>
      </c>
      <c r="S327" s="408" t="s">
        <v>4482</v>
      </c>
      <c r="W327" s="408" t="s">
        <v>3252</v>
      </c>
      <c r="AA327" s="408" t="s">
        <v>4483</v>
      </c>
      <c r="AE327" s="408" t="s">
        <v>4415</v>
      </c>
      <c r="AI327" s="408" t="s">
        <v>1692</v>
      </c>
      <c r="AM327" s="408" t="s">
        <v>3238</v>
      </c>
      <c r="AQ327" s="408" t="s">
        <v>3238</v>
      </c>
      <c r="AU327" s="408" t="s">
        <v>4487</v>
      </c>
      <c r="AY327" s="408" t="s">
        <v>4483</v>
      </c>
      <c r="BC327" s="408" t="s">
        <v>1692</v>
      </c>
      <c r="BG327" s="408" t="s">
        <v>4484</v>
      </c>
      <c r="BK327" s="408" t="s">
        <v>2755</v>
      </c>
      <c r="BO327" s="408" t="s">
        <v>4404</v>
      </c>
      <c r="BS327" s="408" t="s">
        <v>3249</v>
      </c>
      <c r="BW327" s="408" t="s">
        <v>1689</v>
      </c>
      <c r="BZ327" s="410"/>
      <c r="CA327" s="408" t="s">
        <v>4390</v>
      </c>
      <c r="CD327" s="1">
        <v>121.69999999999999</v>
      </c>
      <c r="CE327" s="56">
        <v>0</v>
      </c>
      <c r="CG327" s="408" t="s">
        <v>2753</v>
      </c>
      <c r="CJ327" s="1">
        <v>156</v>
      </c>
      <c r="CK327" s="56">
        <v>2</v>
      </c>
      <c r="CM327" s="408" t="s">
        <v>1689</v>
      </c>
      <c r="CP327" s="1">
        <v>117.89999999999999</v>
      </c>
      <c r="CQ327" s="56">
        <v>3</v>
      </c>
      <c r="CS327" s="408" t="s">
        <v>4409</v>
      </c>
      <c r="CV327" s="1">
        <v>0</v>
      </c>
      <c r="CW327" s="56">
        <v>0</v>
      </c>
      <c r="DB327" s="410"/>
      <c r="DE327" s="28"/>
      <c r="DF327" s="56"/>
      <c r="DH327" s="410"/>
      <c r="DK327" s="28"/>
      <c r="DL327" s="56"/>
      <c r="DN327" s="410"/>
      <c r="DQ327" s="28"/>
      <c r="DR327" s="56"/>
      <c r="DT327" s="410"/>
      <c r="DW327" s="28"/>
      <c r="DX327" s="56"/>
      <c r="DZ327" s="410"/>
      <c r="EC327" s="28"/>
      <c r="ED327" s="56"/>
      <c r="EF327" s="410"/>
      <c r="EI327" s="28"/>
      <c r="EJ327" s="56"/>
      <c r="EL327" s="410"/>
      <c r="EO327" s="28"/>
      <c r="EP327" s="56"/>
      <c r="ER327" s="410"/>
      <c r="EU327" s="28"/>
      <c r="EV327" s="56"/>
      <c r="EX327" s="410"/>
      <c r="FA327" s="28"/>
      <c r="FB327" s="56"/>
      <c r="FD327" s="410"/>
      <c r="FG327" s="28"/>
      <c r="FH327" s="56"/>
      <c r="FJ327" s="410"/>
      <c r="FM327" s="28"/>
      <c r="FN327" s="56"/>
      <c r="FP327" s="410"/>
      <c r="FS327" s="28"/>
      <c r="FT327" s="56"/>
      <c r="FV327" s="410"/>
      <c r="FY327" s="28"/>
      <c r="FZ327" s="56"/>
      <c r="GB327" s="410"/>
      <c r="GE327" s="28"/>
      <c r="GF327" s="56"/>
      <c r="GH327" s="410"/>
      <c r="GK327" s="28"/>
      <c r="GL327" s="56"/>
      <c r="GN327" s="410"/>
      <c r="GQ327" s="28"/>
      <c r="GR327" s="56"/>
      <c r="GT327" s="410"/>
      <c r="GW327" s="28"/>
      <c r="GX327" s="56"/>
      <c r="GZ327" s="410"/>
      <c r="HC327" s="28"/>
      <c r="HD327" s="56"/>
      <c r="HF327" s="383"/>
      <c r="HI327" s="28"/>
      <c r="HJ327" s="56"/>
    </row>
    <row r="328" spans="1:218" ht="16.5" customHeight="1">
      <c r="A328" s="408"/>
      <c r="D328" s="1"/>
      <c r="E328" s="56"/>
      <c r="G328" s="409" t="s">
        <v>38</v>
      </c>
      <c r="H328" s="408" t="s">
        <v>4390</v>
      </c>
      <c r="L328" s="525">
        <f>$AF$534</f>
        <v>2</v>
      </c>
      <c r="M328" s="422">
        <f>$E$534</f>
        <v>813.3</v>
      </c>
      <c r="O328" s="408"/>
      <c r="S328" s="408"/>
      <c r="W328" s="408"/>
      <c r="AA328" s="408"/>
      <c r="AE328" s="408"/>
      <c r="AI328" s="408"/>
      <c r="AM328" s="408"/>
      <c r="AQ328" s="408"/>
      <c r="AU328" s="408"/>
      <c r="AY328" s="408"/>
      <c r="BC328" s="408"/>
      <c r="BG328" s="408"/>
      <c r="BK328" s="408"/>
      <c r="BO328" s="408"/>
      <c r="BS328" s="408"/>
      <c r="BW328" s="408"/>
      <c r="BZ328" s="410"/>
      <c r="CA328" s="408"/>
      <c r="CD328" s="1"/>
      <c r="CE328" s="56"/>
      <c r="CG328" s="408"/>
      <c r="CJ328" s="1"/>
      <c r="CK328" s="56"/>
      <c r="CM328" s="408"/>
      <c r="CP328" s="1"/>
      <c r="CQ328" s="56"/>
      <c r="CS328" s="408"/>
      <c r="CV328" s="1"/>
      <c r="CW328" s="56"/>
      <c r="DB328" s="410"/>
      <c r="DE328" s="28"/>
      <c r="DF328" s="56"/>
      <c r="DH328" s="410"/>
      <c r="DK328" s="28"/>
      <c r="DL328" s="56"/>
      <c r="DN328" s="410"/>
      <c r="DQ328" s="28"/>
      <c r="DR328" s="56"/>
      <c r="DT328" s="410"/>
      <c r="DW328" s="28"/>
      <c r="DX328" s="56"/>
      <c r="DZ328" s="410"/>
      <c r="EC328" s="28"/>
      <c r="ED328" s="56"/>
      <c r="EF328" s="410"/>
      <c r="EI328" s="28"/>
      <c r="EJ328" s="56"/>
      <c r="EL328" s="410"/>
      <c r="EO328" s="28"/>
      <c r="EP328" s="56"/>
      <c r="ER328" s="410"/>
      <c r="EU328" s="28"/>
      <c r="EV328" s="56"/>
      <c r="EX328" s="410"/>
      <c r="FA328" s="28"/>
      <c r="FB328" s="56"/>
      <c r="FD328" s="410"/>
      <c r="FG328" s="28"/>
      <c r="FH328" s="56"/>
      <c r="FJ328" s="410"/>
      <c r="FM328" s="28"/>
      <c r="FN328" s="56"/>
      <c r="FP328" s="410"/>
      <c r="FS328" s="28"/>
      <c r="FT328" s="56"/>
      <c r="FV328" s="410"/>
      <c r="FY328" s="28"/>
      <c r="FZ328" s="56"/>
      <c r="GB328" s="410"/>
      <c r="GE328" s="28"/>
      <c r="GF328" s="56"/>
      <c r="GH328" s="410"/>
      <c r="GK328" s="28"/>
      <c r="GL328" s="56"/>
      <c r="GN328" s="410"/>
      <c r="GQ328" s="28"/>
      <c r="GR328" s="56"/>
      <c r="GT328" s="410"/>
      <c r="GW328" s="28"/>
      <c r="GX328" s="56"/>
      <c r="GZ328" s="410"/>
      <c r="HC328" s="28"/>
      <c r="HD328" s="56"/>
      <c r="HF328" s="383"/>
      <c r="HI328" s="28"/>
      <c r="HJ328" s="56"/>
    </row>
    <row r="329" spans="1:218" ht="16.5" customHeight="1">
      <c r="A329" s="408" t="s">
        <v>3238</v>
      </c>
      <c r="D329" s="1">
        <f>'Punten per wedstrijd'!F184</f>
        <v>515.90000000000009</v>
      </c>
      <c r="E329" s="56">
        <v>2</v>
      </c>
      <c r="H329" s="408"/>
      <c r="L329" s="525"/>
      <c r="M329" s="422"/>
      <c r="O329" s="408" t="s">
        <v>1692</v>
      </c>
      <c r="S329" s="408" t="s">
        <v>3238</v>
      </c>
      <c r="W329" s="408" t="s">
        <v>4446</v>
      </c>
      <c r="AA329" s="408" t="s">
        <v>2753</v>
      </c>
      <c r="AE329" s="408" t="s">
        <v>4409</v>
      </c>
      <c r="AI329" s="408" t="s">
        <v>2753</v>
      </c>
      <c r="AM329" s="408" t="s">
        <v>4404</v>
      </c>
      <c r="AQ329" s="408" t="s">
        <v>4487</v>
      </c>
      <c r="AU329" s="408" t="s">
        <v>4485</v>
      </c>
      <c r="AY329" s="408" t="s">
        <v>3249</v>
      </c>
      <c r="BC329" s="408" t="s">
        <v>4484</v>
      </c>
      <c r="BG329" s="408" t="s">
        <v>4404</v>
      </c>
      <c r="BK329" s="408" t="s">
        <v>3238</v>
      </c>
      <c r="BO329" s="408" t="s">
        <v>4438</v>
      </c>
      <c r="BS329" s="408" t="s">
        <v>1689</v>
      </c>
      <c r="BW329" s="408" t="s">
        <v>3249</v>
      </c>
      <c r="BZ329" s="410"/>
      <c r="CA329" s="408" t="s">
        <v>4438</v>
      </c>
      <c r="CD329" s="1">
        <v>143.1</v>
      </c>
      <c r="CE329" s="56">
        <v>1</v>
      </c>
      <c r="CG329" s="408" t="s">
        <v>3253</v>
      </c>
      <c r="CJ329" s="1">
        <v>65</v>
      </c>
      <c r="CK329" s="56">
        <v>0</v>
      </c>
      <c r="CM329" s="408" t="s">
        <v>4486</v>
      </c>
      <c r="CP329" s="1">
        <v>126.29999999999998</v>
      </c>
      <c r="CQ329" s="56">
        <v>2</v>
      </c>
      <c r="CS329" s="408" t="s">
        <v>4415</v>
      </c>
      <c r="CV329" s="1">
        <v>20.9</v>
      </c>
      <c r="CW329" s="56">
        <v>0</v>
      </c>
      <c r="DB329" s="410"/>
      <c r="DE329" s="28"/>
      <c r="DF329" s="56"/>
      <c r="DH329" s="410"/>
      <c r="DK329" s="28"/>
      <c r="DL329" s="56"/>
      <c r="DN329" s="410"/>
      <c r="DQ329" s="28"/>
      <c r="DR329" s="56"/>
      <c r="DT329" s="410"/>
      <c r="DW329" s="28"/>
      <c r="DX329" s="56"/>
      <c r="DZ329" s="410"/>
      <c r="EC329" s="28"/>
      <c r="ED329" s="56"/>
      <c r="EF329" s="410"/>
      <c r="EI329" s="28"/>
      <c r="EJ329" s="56"/>
      <c r="EL329" s="410"/>
      <c r="EO329" s="28"/>
      <c r="EP329" s="56"/>
      <c r="ER329" s="410"/>
      <c r="EU329" s="28"/>
      <c r="EV329" s="56"/>
      <c r="EX329" s="410"/>
      <c r="FA329" s="28"/>
      <c r="FB329" s="56"/>
      <c r="FD329" s="410"/>
      <c r="FG329" s="28"/>
      <c r="FH329" s="56"/>
      <c r="FJ329" s="410"/>
      <c r="FM329" s="28"/>
      <c r="FN329" s="56"/>
      <c r="FP329" s="410"/>
      <c r="FS329" s="28"/>
      <c r="FT329" s="56"/>
      <c r="FV329" s="410"/>
      <c r="FY329" s="28"/>
      <c r="FZ329" s="56"/>
      <c r="GB329" s="410"/>
      <c r="GE329" s="28"/>
      <c r="GF329" s="56"/>
      <c r="GH329" s="410"/>
      <c r="GK329" s="28"/>
      <c r="GL329" s="56"/>
      <c r="GN329" s="410"/>
      <c r="GQ329" s="28"/>
      <c r="GR329" s="56"/>
      <c r="GT329" s="410"/>
      <c r="GW329" s="28"/>
      <c r="GX329" s="56"/>
      <c r="GZ329" s="410"/>
      <c r="HC329" s="28"/>
      <c r="HD329" s="56"/>
      <c r="HF329" s="383"/>
      <c r="HI329" s="28"/>
      <c r="HJ329" s="56"/>
    </row>
    <row r="330" spans="1:218" ht="16.5" customHeight="1">
      <c r="A330" s="408" t="s">
        <v>4446</v>
      </c>
      <c r="D330" s="1">
        <f>'Punten per wedstrijd'!F261</f>
        <v>504</v>
      </c>
      <c r="E330" s="56">
        <v>1</v>
      </c>
      <c r="H330" s="408"/>
      <c r="L330" s="524">
        <f>SUM(L308:L328)</f>
        <v>150</v>
      </c>
      <c r="M330" s="523">
        <f>SUM(M308:M328)</f>
        <v>23012.199999999997</v>
      </c>
      <c r="O330" s="408" t="s">
        <v>4390</v>
      </c>
      <c r="S330" s="408" t="s">
        <v>4486</v>
      </c>
      <c r="W330" s="408" t="s">
        <v>4390</v>
      </c>
      <c r="AA330" s="408" t="s">
        <v>4486</v>
      </c>
      <c r="AE330" s="408" t="s">
        <v>4483</v>
      </c>
      <c r="AI330" s="408" t="s">
        <v>4484</v>
      </c>
      <c r="AM330" s="408" t="s">
        <v>3252</v>
      </c>
      <c r="AQ330" s="408" t="s">
        <v>4485</v>
      </c>
      <c r="AU330" s="408" t="s">
        <v>3249</v>
      </c>
      <c r="AY330" s="408" t="s">
        <v>4484</v>
      </c>
      <c r="BC330" s="408" t="s">
        <v>4415</v>
      </c>
      <c r="BG330" s="408" t="s">
        <v>4390</v>
      </c>
      <c r="BK330" s="408" t="s">
        <v>2753</v>
      </c>
      <c r="BO330" s="408" t="s">
        <v>4485</v>
      </c>
      <c r="BS330" s="408" t="s">
        <v>4415</v>
      </c>
      <c r="BW330" s="408" t="s">
        <v>4409</v>
      </c>
      <c r="BZ330" s="410"/>
      <c r="CA330" s="408" t="s">
        <v>4483</v>
      </c>
      <c r="CD330" s="1">
        <v>151.59999999999997</v>
      </c>
      <c r="CE330" s="56">
        <v>2</v>
      </c>
      <c r="CG330" s="408" t="s">
        <v>4438</v>
      </c>
      <c r="CJ330" s="1">
        <v>251.8</v>
      </c>
      <c r="CK330" s="56">
        <v>3</v>
      </c>
      <c r="CM330" s="408" t="s">
        <v>3253</v>
      </c>
      <c r="CP330" s="1">
        <v>119.1</v>
      </c>
      <c r="CQ330" s="56">
        <v>1</v>
      </c>
      <c r="CS330" s="408" t="s">
        <v>2753</v>
      </c>
      <c r="CV330" s="1">
        <v>42</v>
      </c>
      <c r="CW330" s="56">
        <v>3</v>
      </c>
      <c r="DB330" s="410"/>
      <c r="DE330" s="28"/>
      <c r="DF330" s="56"/>
      <c r="DH330" s="410"/>
      <c r="DK330" s="28"/>
      <c r="DL330" s="56"/>
      <c r="DN330" s="410"/>
      <c r="DQ330" s="28"/>
      <c r="DR330" s="56"/>
      <c r="DT330" s="410"/>
      <c r="DW330" s="28"/>
      <c r="DX330" s="56"/>
      <c r="DZ330" s="410"/>
      <c r="EC330" s="28"/>
      <c r="ED330" s="56"/>
      <c r="EF330" s="410"/>
      <c r="EI330" s="28"/>
      <c r="EJ330" s="56"/>
      <c r="EL330" s="410"/>
      <c r="EO330" s="28"/>
      <c r="EP330" s="56"/>
      <c r="ER330" s="410"/>
      <c r="EU330" s="28"/>
      <c r="EV330" s="56"/>
      <c r="EX330" s="410"/>
      <c r="FA330" s="28"/>
      <c r="FB330" s="56"/>
      <c r="FD330" s="410"/>
      <c r="FG330" s="28"/>
      <c r="FH330" s="56"/>
      <c r="FJ330" s="410"/>
      <c r="FM330" s="28"/>
      <c r="FN330" s="56"/>
      <c r="FP330" s="410"/>
      <c r="FS330" s="28"/>
      <c r="FT330" s="56"/>
      <c r="FV330" s="410"/>
      <c r="FY330" s="28"/>
      <c r="FZ330" s="56"/>
      <c r="GB330" s="410"/>
      <c r="GE330" s="28"/>
      <c r="GF330" s="56"/>
      <c r="GH330" s="410"/>
      <c r="GK330" s="28"/>
      <c r="GL330" s="56"/>
      <c r="GN330" s="410"/>
      <c r="GQ330" s="28"/>
      <c r="GR330" s="56"/>
      <c r="GT330" s="410"/>
      <c r="GW330" s="28"/>
      <c r="GX330" s="56"/>
      <c r="GZ330" s="410"/>
      <c r="HC330" s="28"/>
      <c r="HD330" s="56"/>
      <c r="HF330" s="383"/>
      <c r="HI330" s="28"/>
      <c r="HJ330" s="56"/>
    </row>
    <row r="331" spans="1:218" ht="16.5" customHeight="1">
      <c r="A331" s="408"/>
      <c r="D331" s="1"/>
      <c r="E331" s="56"/>
      <c r="H331" s="408"/>
      <c r="O331" s="408"/>
      <c r="S331" s="408"/>
      <c r="W331" s="408"/>
      <c r="AA331" s="408"/>
      <c r="AE331" s="408"/>
      <c r="AI331" s="408"/>
      <c r="AM331" s="408"/>
      <c r="AQ331" s="408"/>
      <c r="AU331" s="408"/>
      <c r="AY331" s="408"/>
      <c r="BC331" s="408"/>
      <c r="BG331" s="408"/>
      <c r="BK331" s="408"/>
      <c r="BO331" s="408"/>
      <c r="BS331" s="408"/>
      <c r="BW331" s="408"/>
      <c r="BZ331" s="410"/>
      <c r="CA331" s="408"/>
      <c r="CD331" s="1"/>
      <c r="CE331" s="56"/>
      <c r="CG331" s="408"/>
      <c r="CJ331" s="1"/>
      <c r="CK331" s="56"/>
      <c r="CM331" s="408"/>
      <c r="CP331" s="1"/>
      <c r="CQ331" s="56"/>
      <c r="CS331" s="408"/>
      <c r="CV331" s="1"/>
      <c r="CW331" s="56"/>
      <c r="DB331" s="410"/>
      <c r="DE331" s="28"/>
      <c r="DF331" s="56"/>
      <c r="DH331" s="410"/>
      <c r="DK331" s="28"/>
      <c r="DL331" s="56"/>
      <c r="DN331" s="410"/>
      <c r="DQ331" s="28"/>
      <c r="DR331" s="56"/>
      <c r="DT331" s="410"/>
      <c r="DW331" s="28"/>
      <c r="DX331" s="56"/>
      <c r="DZ331" s="410"/>
      <c r="EC331" s="28"/>
      <c r="ED331" s="56"/>
      <c r="EF331" s="410"/>
      <c r="EI331" s="28"/>
      <c r="EJ331" s="56"/>
      <c r="EL331" s="410"/>
      <c r="EO331" s="28"/>
      <c r="EP331" s="56"/>
      <c r="ER331" s="410"/>
      <c r="EU331" s="28"/>
      <c r="EV331" s="56"/>
      <c r="EX331" s="410"/>
      <c r="FA331" s="28"/>
      <c r="FB331" s="56"/>
      <c r="FD331" s="410"/>
      <c r="FG331" s="28"/>
      <c r="FH331" s="56"/>
      <c r="FJ331" s="410"/>
      <c r="FM331" s="28"/>
      <c r="FN331" s="56"/>
      <c r="FP331" s="410"/>
      <c r="FS331" s="28"/>
      <c r="FT331" s="56"/>
      <c r="FV331" s="410"/>
      <c r="FY331" s="28"/>
      <c r="FZ331" s="56"/>
      <c r="GB331" s="410"/>
      <c r="GE331" s="28"/>
      <c r="GF331" s="56"/>
      <c r="GH331" s="410"/>
      <c r="GK331" s="28"/>
      <c r="GL331" s="56"/>
      <c r="GN331" s="410"/>
      <c r="GQ331" s="28"/>
      <c r="GR331" s="56"/>
      <c r="GT331" s="410"/>
      <c r="GW331" s="28"/>
      <c r="GX331" s="56"/>
      <c r="GZ331" s="410"/>
      <c r="HC331" s="28"/>
      <c r="HD331" s="56"/>
      <c r="HF331" s="383"/>
      <c r="HI331" s="28"/>
      <c r="HJ331" s="56"/>
    </row>
    <row r="332" spans="1:218" ht="16.5" customHeight="1">
      <c r="A332" s="408" t="s">
        <v>4485</v>
      </c>
      <c r="D332" s="1">
        <f>'Punten per wedstrijd'!F227</f>
        <v>867.9</v>
      </c>
      <c r="E332" s="56">
        <v>3</v>
      </c>
      <c r="H332" s="408"/>
      <c r="O332" s="408" t="s">
        <v>1689</v>
      </c>
      <c r="S332" s="408" t="s">
        <v>4481</v>
      </c>
      <c r="W332" s="408" t="s">
        <v>1692</v>
      </c>
      <c r="AA332" s="408" t="s">
        <v>3238</v>
      </c>
      <c r="AE332" s="408" t="s">
        <v>3253</v>
      </c>
      <c r="AI332" s="408" t="s">
        <v>4483</v>
      </c>
      <c r="AM332" s="408" t="s">
        <v>4482</v>
      </c>
      <c r="AQ332" s="408" t="s">
        <v>4409</v>
      </c>
      <c r="AU332" s="408" t="s">
        <v>4486</v>
      </c>
      <c r="AY332" s="408" t="s">
        <v>4415</v>
      </c>
      <c r="BC332" s="408" t="s">
        <v>4481</v>
      </c>
      <c r="BG332" s="408" t="s">
        <v>2753</v>
      </c>
      <c r="BK332" s="408" t="s">
        <v>4484</v>
      </c>
      <c r="BO332" s="408" t="s">
        <v>2755</v>
      </c>
      <c r="BS332" s="408" t="s">
        <v>4409</v>
      </c>
      <c r="BW332" s="408" t="s">
        <v>4446</v>
      </c>
      <c r="BZ332" s="410"/>
      <c r="CA332" s="408" t="s">
        <v>2753</v>
      </c>
      <c r="CD332" s="1">
        <v>157</v>
      </c>
      <c r="CE332" s="56">
        <v>0</v>
      </c>
      <c r="CG332" s="408" t="s">
        <v>3249</v>
      </c>
      <c r="CJ332" s="1">
        <v>14.3</v>
      </c>
      <c r="CK332" s="56">
        <v>0</v>
      </c>
      <c r="CM332" s="408" t="s">
        <v>3238</v>
      </c>
      <c r="CP332" s="1">
        <v>155.30000000000001</v>
      </c>
      <c r="CQ332" s="56">
        <v>3</v>
      </c>
      <c r="CS332" s="408" t="s">
        <v>4483</v>
      </c>
      <c r="CV332" s="1">
        <v>50.3</v>
      </c>
      <c r="CW332" s="56">
        <v>2</v>
      </c>
      <c r="DB332" s="410"/>
      <c r="DE332" s="28"/>
      <c r="DF332" s="56"/>
      <c r="DH332" s="410"/>
      <c r="DK332" s="28"/>
      <c r="DL332" s="56"/>
      <c r="DN332" s="410"/>
      <c r="DQ332" s="28"/>
      <c r="DR332" s="56"/>
      <c r="DT332" s="410"/>
      <c r="DW332" s="28"/>
      <c r="DX332" s="56"/>
      <c r="DZ332" s="410"/>
      <c r="EC332" s="28"/>
      <c r="ED332" s="56"/>
      <c r="EF332" s="410"/>
      <c r="EI332" s="28"/>
      <c r="EJ332" s="56"/>
      <c r="EL332" s="410"/>
      <c r="EO332" s="28"/>
      <c r="EP332" s="56"/>
      <c r="ER332" s="410"/>
      <c r="EU332" s="28"/>
      <c r="EV332" s="56"/>
      <c r="EX332" s="410"/>
      <c r="FA332" s="28"/>
      <c r="FB332" s="56"/>
      <c r="FD332" s="410"/>
      <c r="FG332" s="28"/>
      <c r="FH332" s="56"/>
      <c r="FJ332" s="410"/>
      <c r="FM332" s="28"/>
      <c r="FN332" s="56"/>
      <c r="FP332" s="410"/>
      <c r="FS332" s="28"/>
      <c r="FT332" s="56"/>
      <c r="FV332" s="410"/>
      <c r="FY332" s="28"/>
      <c r="FZ332" s="56"/>
      <c r="GB332" s="410"/>
      <c r="GE332" s="28"/>
      <c r="GF332" s="56"/>
      <c r="GH332" s="410"/>
      <c r="GK332" s="28"/>
      <c r="GL332" s="56"/>
      <c r="GN332" s="410"/>
      <c r="GQ332" s="28"/>
      <c r="GR332" s="56"/>
      <c r="GT332" s="410"/>
      <c r="GW332" s="28"/>
      <c r="GX332" s="56"/>
      <c r="GZ332" s="410"/>
      <c r="HC332" s="28"/>
      <c r="HD332" s="56"/>
      <c r="HF332" s="383"/>
      <c r="HI332" s="28"/>
      <c r="HJ332" s="56"/>
    </row>
    <row r="333" spans="1:218" ht="16.5" customHeight="1">
      <c r="A333" s="408" t="s">
        <v>1689</v>
      </c>
      <c r="D333" s="1">
        <f>'Punten per wedstrijd'!F263</f>
        <v>640.50000000000011</v>
      </c>
      <c r="E333" s="56">
        <v>0</v>
      </c>
      <c r="H333" s="408"/>
      <c r="O333" s="408" t="s">
        <v>4484</v>
      </c>
      <c r="S333" s="408" t="s">
        <v>4438</v>
      </c>
      <c r="W333" s="408" t="s">
        <v>4487</v>
      </c>
      <c r="AA333" s="408" t="s">
        <v>4484</v>
      </c>
      <c r="AE333" s="408" t="s">
        <v>4404</v>
      </c>
      <c r="AI333" s="408" t="s">
        <v>3238</v>
      </c>
      <c r="AM333" s="408" t="s">
        <v>1692</v>
      </c>
      <c r="AQ333" s="408" t="s">
        <v>4404</v>
      </c>
      <c r="AU333" s="408" t="s">
        <v>4415</v>
      </c>
      <c r="AY333" s="408" t="s">
        <v>4485</v>
      </c>
      <c r="BC333" s="408" t="s">
        <v>4409</v>
      </c>
      <c r="BG333" s="408" t="s">
        <v>4409</v>
      </c>
      <c r="BK333" s="408" t="s">
        <v>4482</v>
      </c>
      <c r="BO333" s="408" t="s">
        <v>4409</v>
      </c>
      <c r="BS333" s="408" t="s">
        <v>4487</v>
      </c>
      <c r="BW333" s="408" t="s">
        <v>4483</v>
      </c>
      <c r="BZ333" s="410"/>
      <c r="CA333" s="408" t="s">
        <v>2755</v>
      </c>
      <c r="CD333" s="1">
        <v>241.2</v>
      </c>
      <c r="CE333" s="56">
        <v>3</v>
      </c>
      <c r="CG333" s="408" t="s">
        <v>4481</v>
      </c>
      <c r="CJ333" s="1">
        <v>370.8</v>
      </c>
      <c r="CK333" s="56">
        <v>3</v>
      </c>
      <c r="CM333" s="408" t="s">
        <v>1692</v>
      </c>
      <c r="CP333" s="1">
        <v>90.700000000000017</v>
      </c>
      <c r="CQ333" s="56">
        <v>0</v>
      </c>
      <c r="CS333" s="408" t="s">
        <v>4484</v>
      </c>
      <c r="CV333" s="1">
        <v>42</v>
      </c>
      <c r="CW333" s="56">
        <v>1</v>
      </c>
      <c r="DB333" s="410"/>
      <c r="DE333" s="28"/>
      <c r="DF333" s="56"/>
      <c r="DH333" s="410"/>
      <c r="DK333" s="28"/>
      <c r="DL333" s="56"/>
      <c r="DN333" s="410"/>
      <c r="DQ333" s="28"/>
      <c r="DR333" s="56"/>
      <c r="DT333" s="410"/>
      <c r="DW333" s="28"/>
      <c r="DX333" s="56"/>
      <c r="DZ333" s="410"/>
      <c r="EC333" s="28"/>
      <c r="ED333" s="56"/>
      <c r="EF333" s="410"/>
      <c r="EI333" s="28"/>
      <c r="EJ333" s="56"/>
      <c r="EL333" s="410"/>
      <c r="EO333" s="28"/>
      <c r="EP333" s="56"/>
      <c r="ER333" s="410"/>
      <c r="EU333" s="28"/>
      <c r="EV333" s="56"/>
      <c r="EX333" s="410"/>
      <c r="FA333" s="28"/>
      <c r="FB333" s="56"/>
      <c r="FD333" s="410"/>
      <c r="FG333" s="28"/>
      <c r="FH333" s="56"/>
      <c r="FJ333" s="410"/>
      <c r="FM333" s="28"/>
      <c r="FN333" s="56"/>
      <c r="FP333" s="410"/>
      <c r="FS333" s="28"/>
      <c r="FT333" s="56"/>
      <c r="FV333" s="410"/>
      <c r="FY333" s="28"/>
      <c r="FZ333" s="56"/>
      <c r="GB333" s="410"/>
      <c r="GE333" s="28"/>
      <c r="GF333" s="56"/>
      <c r="GH333" s="410"/>
      <c r="GK333" s="28"/>
      <c r="GL333" s="56"/>
      <c r="GN333" s="410"/>
      <c r="GQ333" s="28"/>
      <c r="GR333" s="56"/>
      <c r="GT333" s="410"/>
      <c r="GW333" s="28"/>
      <c r="GX333" s="56"/>
      <c r="GZ333" s="410"/>
      <c r="HC333" s="28"/>
      <c r="HD333" s="56"/>
      <c r="HF333" s="383"/>
      <c r="HI333" s="28"/>
      <c r="HJ333" s="56"/>
    </row>
    <row r="334" spans="1:218" ht="16.5" customHeight="1">
      <c r="A334" s="408"/>
      <c r="D334" s="1"/>
      <c r="E334" s="56"/>
      <c r="H334" s="408"/>
      <c r="O334" s="408"/>
      <c r="S334" s="408"/>
      <c r="W334" s="408"/>
      <c r="AA334" s="408"/>
      <c r="AE334" s="408"/>
      <c r="AI334" s="408"/>
      <c r="AM334" s="408"/>
      <c r="AQ334" s="408"/>
      <c r="AU334" s="408"/>
      <c r="AY334" s="408"/>
      <c r="BC334" s="408"/>
      <c r="BG334" s="408"/>
      <c r="BK334" s="408"/>
      <c r="BO334" s="408"/>
      <c r="BS334" s="408"/>
      <c r="BW334" s="408"/>
      <c r="BZ334" s="410"/>
      <c r="CA334" s="408"/>
      <c r="CD334" s="1"/>
      <c r="CE334" s="56"/>
      <c r="CG334" s="408"/>
      <c r="CJ334" s="1"/>
      <c r="CK334" s="56"/>
      <c r="CM334" s="408"/>
      <c r="CP334" s="1"/>
      <c r="CQ334" s="56"/>
      <c r="CS334" s="408"/>
      <c r="CV334" s="1"/>
      <c r="CW334" s="56"/>
      <c r="DB334" s="410"/>
      <c r="DE334" s="28"/>
      <c r="DF334" s="56"/>
      <c r="DH334" s="410"/>
      <c r="DK334" s="28"/>
      <c r="DL334" s="56"/>
      <c r="DN334" s="410"/>
      <c r="DQ334" s="28"/>
      <c r="DR334" s="56"/>
      <c r="DT334" s="410"/>
      <c r="DW334" s="28"/>
      <c r="DX334" s="56"/>
      <c r="DZ334" s="410"/>
      <c r="EC334" s="28"/>
      <c r="ED334" s="56"/>
      <c r="EF334" s="410"/>
      <c r="EI334" s="28"/>
      <c r="EJ334" s="56"/>
      <c r="EL334" s="410"/>
      <c r="EO334" s="28"/>
      <c r="EP334" s="56"/>
      <c r="ER334" s="410"/>
      <c r="EU334" s="28"/>
      <c r="EV334" s="56"/>
      <c r="EX334" s="410"/>
      <c r="FA334" s="28"/>
      <c r="FB334" s="56"/>
      <c r="FD334" s="410"/>
      <c r="FG334" s="28"/>
      <c r="FH334" s="56"/>
      <c r="FJ334" s="410"/>
      <c r="FM334" s="28"/>
      <c r="FN334" s="56"/>
      <c r="FP334" s="410"/>
      <c r="FS334" s="28"/>
      <c r="FT334" s="56"/>
      <c r="FV334" s="410"/>
      <c r="FY334" s="28"/>
      <c r="FZ334" s="56"/>
      <c r="GB334" s="410"/>
      <c r="GE334" s="28"/>
      <c r="GF334" s="56"/>
      <c r="GH334" s="410"/>
      <c r="GK334" s="28"/>
      <c r="GL334" s="56"/>
      <c r="GN334" s="410"/>
      <c r="GQ334" s="28"/>
      <c r="GR334" s="56"/>
      <c r="GT334" s="410"/>
      <c r="GW334" s="28"/>
      <c r="GX334" s="56"/>
      <c r="GZ334" s="410"/>
      <c r="HC334" s="28"/>
      <c r="HD334" s="56"/>
      <c r="HF334" s="383"/>
      <c r="HI334" s="28"/>
      <c r="HJ334" s="56"/>
    </row>
    <row r="335" spans="1:218" ht="16.5" customHeight="1">
      <c r="A335" s="408" t="s">
        <v>4481</v>
      </c>
      <c r="D335" s="1">
        <f>'Punten per wedstrijd'!F186</f>
        <v>726.6</v>
      </c>
      <c r="E335" s="56">
        <v>3</v>
      </c>
      <c r="H335" s="408"/>
      <c r="O335" s="408" t="s">
        <v>4482</v>
      </c>
      <c r="S335" s="408" t="s">
        <v>3252</v>
      </c>
      <c r="W335" s="408" t="s">
        <v>4485</v>
      </c>
      <c r="AA335" s="408" t="s">
        <v>3252</v>
      </c>
      <c r="AE335" s="408" t="s">
        <v>4438</v>
      </c>
      <c r="AI335" s="408" t="s">
        <v>4409</v>
      </c>
      <c r="AM335" s="408" t="s">
        <v>4484</v>
      </c>
      <c r="AQ335" s="408" t="s">
        <v>3252</v>
      </c>
      <c r="AU335" s="408" t="s">
        <v>4446</v>
      </c>
      <c r="AY335" s="408" t="s">
        <v>4409</v>
      </c>
      <c r="BC335" s="408" t="s">
        <v>3238</v>
      </c>
      <c r="BG335" s="408" t="s">
        <v>3252</v>
      </c>
      <c r="BK335" s="408" t="s">
        <v>4485</v>
      </c>
      <c r="BO335" s="408" t="s">
        <v>1692</v>
      </c>
      <c r="BS335" s="408" t="s">
        <v>4390</v>
      </c>
      <c r="BW335" s="408" t="s">
        <v>2753</v>
      </c>
      <c r="BZ335" s="410"/>
      <c r="CA335" s="408" t="s">
        <v>4415</v>
      </c>
      <c r="CD335" s="1">
        <v>216.4</v>
      </c>
      <c r="CE335" s="56">
        <v>1</v>
      </c>
      <c r="CG335" s="408" t="s">
        <v>2755</v>
      </c>
      <c r="CJ335" s="1">
        <v>144.19999999999999</v>
      </c>
      <c r="CK335" s="56">
        <v>1</v>
      </c>
      <c r="CM335" s="408" t="s">
        <v>4404</v>
      </c>
      <c r="CP335" s="1">
        <v>59.800000000000004</v>
      </c>
      <c r="CQ335" s="56">
        <v>0</v>
      </c>
      <c r="CS335" s="408" t="s">
        <v>3253</v>
      </c>
      <c r="CV335" s="1">
        <v>56</v>
      </c>
      <c r="CW335" s="56">
        <v>3</v>
      </c>
      <c r="DB335" s="410"/>
      <c r="DE335" s="28"/>
      <c r="DF335" s="56"/>
      <c r="DH335" s="410"/>
      <c r="DK335" s="28"/>
      <c r="DL335" s="56"/>
      <c r="DN335" s="410"/>
      <c r="DQ335" s="28"/>
      <c r="DR335" s="56"/>
      <c r="DT335" s="410"/>
      <c r="DW335" s="28"/>
      <c r="DX335" s="56"/>
      <c r="DZ335" s="410"/>
      <c r="EC335" s="28"/>
      <c r="ED335" s="56"/>
      <c r="EF335" s="410"/>
      <c r="EI335" s="28"/>
      <c r="EJ335" s="56"/>
      <c r="EL335" s="410"/>
      <c r="EO335" s="28"/>
      <c r="EP335" s="56"/>
      <c r="ER335" s="410"/>
      <c r="EU335" s="28"/>
      <c r="EV335" s="56"/>
      <c r="EX335" s="410"/>
      <c r="FA335" s="28"/>
      <c r="FB335" s="56"/>
      <c r="FD335" s="410"/>
      <c r="FG335" s="28"/>
      <c r="FH335" s="56"/>
      <c r="FJ335" s="410"/>
      <c r="FM335" s="28"/>
      <c r="FN335" s="56"/>
      <c r="FP335" s="410"/>
      <c r="FS335" s="28"/>
      <c r="FT335" s="56"/>
      <c r="FV335" s="410"/>
      <c r="FY335" s="28"/>
      <c r="FZ335" s="56"/>
      <c r="GB335" s="410"/>
      <c r="GE335" s="28"/>
      <c r="GF335" s="56"/>
      <c r="GH335" s="410"/>
      <c r="GK335" s="28"/>
      <c r="GL335" s="56"/>
      <c r="GN335" s="410"/>
      <c r="GQ335" s="28"/>
      <c r="GR335" s="56"/>
      <c r="GT335" s="410"/>
      <c r="GW335" s="28"/>
      <c r="GX335" s="56"/>
      <c r="GZ335" s="410"/>
      <c r="HC335" s="28"/>
      <c r="HD335" s="56"/>
      <c r="HF335" s="383"/>
      <c r="HI335" s="28"/>
      <c r="HJ335" s="56"/>
    </row>
    <row r="336" spans="1:218" ht="16.5" customHeight="1">
      <c r="A336" s="408" t="s">
        <v>4482</v>
      </c>
      <c r="D336" s="1">
        <f>'Punten per wedstrijd'!F215</f>
        <v>580.80000000000007</v>
      </c>
      <c r="E336" s="56">
        <v>0</v>
      </c>
      <c r="H336" s="408"/>
      <c r="O336" s="408" t="s">
        <v>2753</v>
      </c>
      <c r="S336" s="408" t="s">
        <v>3249</v>
      </c>
      <c r="W336" s="408" t="s">
        <v>3238</v>
      </c>
      <c r="AA336" s="408" t="s">
        <v>4415</v>
      </c>
      <c r="AE336" s="408" t="s">
        <v>2755</v>
      </c>
      <c r="AI336" s="408" t="s">
        <v>3253</v>
      </c>
      <c r="AM336" s="408" t="s">
        <v>4390</v>
      </c>
      <c r="AQ336" s="408" t="s">
        <v>4482</v>
      </c>
      <c r="AU336" s="408" t="s">
        <v>4482</v>
      </c>
      <c r="AY336" s="408" t="s">
        <v>3238</v>
      </c>
      <c r="BC336" s="408" t="s">
        <v>3252</v>
      </c>
      <c r="BG336" s="408" t="s">
        <v>4438</v>
      </c>
      <c r="BK336" s="408" t="s">
        <v>4446</v>
      </c>
      <c r="BO336" s="408" t="s">
        <v>4483</v>
      </c>
      <c r="BS336" s="408" t="s">
        <v>4481</v>
      </c>
      <c r="BW336" s="408" t="s">
        <v>4390</v>
      </c>
      <c r="BZ336" s="410"/>
      <c r="CA336" s="408" t="s">
        <v>4409</v>
      </c>
      <c r="CD336" s="1">
        <v>261.10000000000002</v>
      </c>
      <c r="CE336" s="56">
        <v>2</v>
      </c>
      <c r="CG336" s="408" t="s">
        <v>4390</v>
      </c>
      <c r="CJ336" s="1">
        <v>169.7</v>
      </c>
      <c r="CK336" s="56">
        <v>2</v>
      </c>
      <c r="CM336" s="408" t="s">
        <v>4446</v>
      </c>
      <c r="CP336" s="1">
        <v>82.600000000000009</v>
      </c>
      <c r="CQ336" s="56">
        <v>3</v>
      </c>
      <c r="CS336" s="408" t="s">
        <v>4485</v>
      </c>
      <c r="CV336" s="1">
        <v>30.8</v>
      </c>
      <c r="CW336" s="56">
        <v>0</v>
      </c>
      <c r="DB336" s="410"/>
      <c r="DE336" s="28"/>
      <c r="DF336" s="56"/>
      <c r="DH336" s="410"/>
      <c r="DK336" s="28"/>
      <c r="DL336" s="56"/>
      <c r="DN336" s="410"/>
      <c r="DQ336" s="28"/>
      <c r="DR336" s="56"/>
      <c r="DT336" s="410"/>
      <c r="DW336" s="28"/>
      <c r="DX336" s="56"/>
      <c r="DZ336" s="410"/>
      <c r="EC336" s="28"/>
      <c r="ED336" s="56"/>
      <c r="EF336" s="410"/>
      <c r="EI336" s="28"/>
      <c r="EJ336" s="56"/>
      <c r="EL336" s="410"/>
      <c r="EO336" s="28"/>
      <c r="EP336" s="56"/>
      <c r="ER336" s="410"/>
      <c r="EU336" s="28"/>
      <c r="EV336" s="56"/>
      <c r="EX336" s="410"/>
      <c r="FA336" s="28"/>
      <c r="FB336" s="56"/>
      <c r="FD336" s="410"/>
      <c r="FG336" s="28"/>
      <c r="FH336" s="56"/>
      <c r="FJ336" s="410"/>
      <c r="FM336" s="28"/>
      <c r="FN336" s="56"/>
      <c r="FP336" s="410"/>
      <c r="FS336" s="28"/>
      <c r="FT336" s="56"/>
      <c r="FV336" s="410"/>
      <c r="FY336" s="28"/>
      <c r="FZ336" s="56"/>
      <c r="GB336" s="410"/>
      <c r="GE336" s="28"/>
      <c r="GF336" s="56"/>
      <c r="GH336" s="410"/>
      <c r="GK336" s="28"/>
      <c r="GL336" s="56"/>
      <c r="GN336" s="410"/>
      <c r="GQ336" s="28"/>
      <c r="GR336" s="56"/>
      <c r="GT336" s="410"/>
      <c r="GW336" s="28"/>
      <c r="GX336" s="56"/>
      <c r="GZ336" s="410"/>
      <c r="HC336" s="28"/>
      <c r="HD336" s="56"/>
      <c r="HF336" s="383"/>
      <c r="HI336" s="28"/>
      <c r="HJ336" s="56"/>
    </row>
    <row r="337" spans="1:218" ht="16.5" customHeight="1">
      <c r="A337" s="408"/>
      <c r="D337" s="1"/>
      <c r="E337" s="56"/>
      <c r="H337" s="408"/>
      <c r="L337" s="505"/>
      <c r="M337" s="505"/>
      <c r="N337" s="505"/>
      <c r="O337" s="408"/>
      <c r="P337" s="505"/>
      <c r="Q337" s="505"/>
      <c r="R337" s="505"/>
      <c r="S337" s="408"/>
      <c r="T337" s="505"/>
      <c r="U337" s="505"/>
      <c r="V337" s="505"/>
      <c r="W337" s="408"/>
      <c r="X337" s="505"/>
      <c r="Y337" s="505"/>
      <c r="Z337" s="505"/>
      <c r="AA337" s="408"/>
      <c r="AB337" s="505"/>
      <c r="AC337" s="505"/>
      <c r="AD337" s="505"/>
      <c r="AE337" s="408"/>
      <c r="AF337" s="505"/>
      <c r="AG337" s="505"/>
      <c r="AH337" s="505"/>
      <c r="AI337" s="408"/>
      <c r="AJ337" s="505"/>
      <c r="AK337" s="505"/>
      <c r="AL337" s="505"/>
      <c r="AM337" s="408"/>
      <c r="AN337" s="505"/>
      <c r="AO337" s="505"/>
      <c r="AP337" s="505"/>
      <c r="AQ337" s="408"/>
      <c r="AR337" s="505"/>
      <c r="AS337" s="505"/>
      <c r="AT337" s="505"/>
      <c r="AU337" s="408"/>
      <c r="AV337" s="505"/>
      <c r="AW337" s="505"/>
      <c r="AX337" s="505"/>
      <c r="AY337" s="408"/>
      <c r="AZ337" s="505"/>
      <c r="BA337" s="505"/>
      <c r="BB337" s="505"/>
      <c r="BC337" s="408"/>
      <c r="BD337" s="505"/>
      <c r="BE337" s="505"/>
      <c r="BF337" s="505"/>
      <c r="BG337" s="408"/>
      <c r="BH337" s="505"/>
      <c r="BI337" s="505"/>
      <c r="BJ337" s="505"/>
      <c r="BK337" s="408"/>
      <c r="BL337" s="505"/>
      <c r="BM337" s="505"/>
      <c r="BN337" s="505"/>
      <c r="BO337" s="408"/>
      <c r="BP337" s="505"/>
      <c r="BQ337" s="505"/>
      <c r="BR337" s="505"/>
      <c r="BS337" s="408"/>
      <c r="BT337" s="505"/>
      <c r="BU337" s="505"/>
      <c r="BV337" s="505"/>
      <c r="BW337" s="408"/>
      <c r="BX337" s="505"/>
      <c r="BY337" s="505"/>
      <c r="BZ337" s="410"/>
      <c r="CA337" s="408"/>
      <c r="CD337" s="1"/>
      <c r="CE337" s="56"/>
      <c r="CG337" s="408"/>
      <c r="CJ337" s="1"/>
      <c r="CK337" s="56"/>
      <c r="CM337" s="408"/>
      <c r="CP337" s="1"/>
      <c r="CQ337" s="56"/>
      <c r="CS337" s="408"/>
      <c r="CV337" s="1"/>
      <c r="CW337" s="56"/>
      <c r="DB337" s="410"/>
      <c r="DE337" s="28"/>
      <c r="DF337" s="56"/>
      <c r="DH337" s="410"/>
      <c r="DK337" s="28"/>
      <c r="DL337" s="56"/>
      <c r="DN337" s="410"/>
      <c r="DQ337" s="28"/>
      <c r="DR337" s="56"/>
      <c r="DT337" s="410"/>
      <c r="DW337" s="28"/>
      <c r="DX337" s="56"/>
      <c r="DZ337" s="410"/>
      <c r="EC337" s="28"/>
      <c r="ED337" s="56"/>
      <c r="EF337" s="410"/>
      <c r="EI337" s="28"/>
      <c r="EJ337" s="56"/>
      <c r="EL337" s="410"/>
      <c r="EO337" s="28"/>
      <c r="EP337" s="56"/>
      <c r="ER337" s="410"/>
      <c r="EU337" s="28"/>
      <c r="EV337" s="56"/>
      <c r="EX337" s="410"/>
      <c r="FA337" s="28"/>
      <c r="FB337" s="56"/>
      <c r="FD337" s="410"/>
      <c r="FG337" s="28"/>
      <c r="FH337" s="56"/>
      <c r="FJ337" s="410"/>
      <c r="FM337" s="28"/>
      <c r="FN337" s="56"/>
      <c r="FP337" s="410"/>
      <c r="FS337" s="28"/>
      <c r="FT337" s="56"/>
      <c r="FV337" s="410"/>
      <c r="FY337" s="28"/>
      <c r="FZ337" s="56"/>
      <c r="GB337" s="410"/>
      <c r="GE337" s="28"/>
      <c r="GF337" s="56"/>
      <c r="GH337" s="410"/>
      <c r="GK337" s="28"/>
      <c r="GL337" s="56"/>
      <c r="GN337" s="410"/>
      <c r="GQ337" s="28"/>
      <c r="GR337" s="56"/>
      <c r="GT337" s="410"/>
      <c r="GW337" s="28"/>
      <c r="GX337" s="56"/>
      <c r="GZ337" s="410"/>
      <c r="HC337" s="28"/>
      <c r="HD337" s="56"/>
      <c r="HF337" s="383"/>
      <c r="HI337" s="28"/>
      <c r="HJ337" s="56"/>
    </row>
    <row r="338" spans="1:218" ht="16.5" customHeight="1">
      <c r="A338" s="504" t="s">
        <v>4483</v>
      </c>
      <c r="D338" s="1">
        <f>'Punten per wedstrijd'!F221</f>
        <v>662.19999999999993</v>
      </c>
      <c r="E338" s="56"/>
      <c r="H338" s="408"/>
      <c r="N338" s="496"/>
      <c r="O338" s="504" t="s">
        <v>3253</v>
      </c>
      <c r="S338" s="504" t="s">
        <v>1689</v>
      </c>
      <c r="W338" s="504" t="s">
        <v>4404</v>
      </c>
      <c r="AA338" s="504" t="s">
        <v>4409</v>
      </c>
      <c r="AE338" s="504" t="s">
        <v>3238</v>
      </c>
      <c r="AI338" s="504" t="s">
        <v>4481</v>
      </c>
      <c r="AM338" s="504" t="s">
        <v>2753</v>
      </c>
      <c r="AQ338" s="504" t="s">
        <v>4390</v>
      </c>
      <c r="AU338" s="504" t="s">
        <v>2755</v>
      </c>
      <c r="AY338" s="504" t="s">
        <v>4487</v>
      </c>
      <c r="BC338" s="504" t="s">
        <v>3249</v>
      </c>
      <c r="BG338" s="504" t="s">
        <v>4415</v>
      </c>
      <c r="BK338" s="504" t="s">
        <v>1692</v>
      </c>
      <c r="BO338" s="504" t="s">
        <v>4482</v>
      </c>
      <c r="BS338" s="504" t="s">
        <v>4446</v>
      </c>
      <c r="BW338" s="504" t="s">
        <v>4438</v>
      </c>
      <c r="BZ338" s="410"/>
      <c r="CA338" s="504" t="s">
        <v>4486</v>
      </c>
      <c r="CD338" s="1">
        <v>326.39999999999998</v>
      </c>
      <c r="CE338" s="56"/>
      <c r="CG338" s="504" t="s">
        <v>4485</v>
      </c>
      <c r="CJ338" s="1">
        <v>291.2</v>
      </c>
      <c r="CK338" s="56"/>
      <c r="CM338" s="504" t="s">
        <v>4484</v>
      </c>
      <c r="CP338" s="1">
        <v>51.7</v>
      </c>
      <c r="CQ338" s="56"/>
      <c r="CS338" s="504" t="s">
        <v>3252</v>
      </c>
      <c r="CV338" s="1">
        <v>46.4</v>
      </c>
      <c r="CW338" s="56"/>
      <c r="DB338" s="410"/>
      <c r="DE338" s="28"/>
      <c r="DF338" s="56"/>
      <c r="DH338" s="410"/>
      <c r="DK338" s="28"/>
      <c r="DL338" s="56"/>
      <c r="DN338" s="410"/>
      <c r="DQ338" s="28"/>
      <c r="DR338" s="56"/>
      <c r="DT338" s="410"/>
      <c r="DW338" s="28"/>
      <c r="DX338" s="56"/>
      <c r="DZ338" s="410"/>
      <c r="EC338" s="28"/>
      <c r="ED338" s="56"/>
      <c r="EF338" s="410"/>
      <c r="EI338" s="28"/>
      <c r="EJ338" s="56"/>
      <c r="EL338" s="410"/>
      <c r="EO338" s="28"/>
      <c r="EP338" s="56"/>
      <c r="ER338" s="410"/>
      <c r="EU338" s="28"/>
      <c r="EV338" s="56"/>
      <c r="EX338" s="410"/>
      <c r="FA338" s="28"/>
      <c r="FB338" s="56"/>
      <c r="FD338" s="410"/>
      <c r="FG338" s="28"/>
      <c r="FH338" s="56"/>
      <c r="FJ338" s="410"/>
      <c r="FM338" s="28"/>
      <c r="FN338" s="56"/>
      <c r="FP338" s="410"/>
      <c r="FS338" s="28"/>
      <c r="FT338" s="56"/>
      <c r="FV338" s="410"/>
      <c r="FY338" s="28"/>
      <c r="FZ338" s="56"/>
      <c r="GB338" s="410"/>
      <c r="GE338" s="28"/>
      <c r="GF338" s="56"/>
      <c r="GH338" s="410"/>
      <c r="GK338" s="28"/>
      <c r="GL338" s="56"/>
      <c r="GN338" s="410"/>
      <c r="GQ338" s="28"/>
      <c r="GR338" s="56"/>
      <c r="GT338" s="410"/>
      <c r="GW338" s="28"/>
      <c r="GX338" s="56"/>
      <c r="GZ338" s="410"/>
      <c r="HC338" s="28"/>
      <c r="HD338" s="56"/>
      <c r="HF338" s="383"/>
      <c r="HI338" s="28"/>
      <c r="HJ338" s="56"/>
    </row>
    <row r="339" spans="1:218" ht="16.5" customHeight="1">
      <c r="A339" s="509"/>
      <c r="AH339" s="410"/>
      <c r="AK339" s="28"/>
      <c r="AL339" s="56"/>
      <c r="AN339" s="410"/>
      <c r="AQ339" s="28"/>
      <c r="AR339" s="56"/>
      <c r="AT339" s="410"/>
      <c r="AW339" s="28"/>
      <c r="AX339" s="56"/>
      <c r="AZ339" s="410"/>
      <c r="BC339" s="28"/>
      <c r="BD339" s="56"/>
      <c r="BF339" s="410"/>
      <c r="BI339" s="28"/>
      <c r="BJ339" s="56"/>
      <c r="BL339" s="410"/>
      <c r="BO339" s="28"/>
      <c r="BP339" s="56"/>
      <c r="BR339" s="410"/>
      <c r="BU339" s="28"/>
      <c r="BV339" s="56"/>
      <c r="BX339" s="410"/>
      <c r="CA339" s="28"/>
      <c r="CB339" s="56"/>
      <c r="CD339" s="410"/>
      <c r="CG339" s="28"/>
      <c r="CH339" s="56"/>
      <c r="CJ339" s="410"/>
      <c r="CM339" s="28"/>
      <c r="CN339" s="56"/>
      <c r="CP339" s="410"/>
      <c r="CV339" s="410"/>
      <c r="CY339" s="28"/>
      <c r="CZ339" s="56"/>
      <c r="DB339" s="410"/>
      <c r="DE339" s="28"/>
      <c r="DF339" s="56"/>
      <c r="DH339" s="410"/>
      <c r="DK339" s="28"/>
      <c r="DL339" s="56"/>
      <c r="DN339" s="410"/>
      <c r="DQ339" s="28"/>
      <c r="DR339" s="56"/>
      <c r="DT339" s="410"/>
      <c r="DW339" s="28"/>
      <c r="DX339" s="56"/>
      <c r="DZ339" s="410"/>
      <c r="EC339" s="28"/>
      <c r="ED339" s="56"/>
      <c r="EF339" s="410"/>
      <c r="EI339" s="28"/>
      <c r="EJ339" s="56"/>
      <c r="EL339" s="410"/>
      <c r="EO339" s="28"/>
      <c r="EP339" s="56"/>
      <c r="ER339" s="410"/>
      <c r="EU339" s="28"/>
      <c r="EV339" s="56"/>
      <c r="EX339" s="410"/>
      <c r="FA339" s="28"/>
      <c r="FB339" s="56"/>
      <c r="FD339" s="410"/>
      <c r="FG339" s="28"/>
      <c r="FH339" s="56"/>
      <c r="FJ339" s="410"/>
      <c r="FM339" s="28"/>
      <c r="FN339" s="56"/>
      <c r="FP339" s="410"/>
      <c r="FS339" s="28"/>
      <c r="FT339" s="56"/>
      <c r="FV339" s="410"/>
      <c r="FY339" s="28"/>
      <c r="FZ339" s="56"/>
      <c r="GB339" s="410"/>
      <c r="GE339" s="28"/>
      <c r="GF339" s="56"/>
      <c r="GH339" s="410"/>
      <c r="GK339" s="28"/>
      <c r="GL339" s="56"/>
      <c r="GN339" s="410"/>
      <c r="GQ339" s="28"/>
      <c r="GR339" s="56"/>
      <c r="GT339" s="410"/>
      <c r="GW339" s="28"/>
      <c r="GX339" s="56"/>
      <c r="GZ339" s="410"/>
      <c r="HC339" s="28"/>
      <c r="HD339" s="56"/>
      <c r="HF339" s="383"/>
      <c r="HI339" s="28"/>
      <c r="HJ339" s="56"/>
    </row>
    <row r="340" spans="1:218" ht="16.5" customHeight="1">
      <c r="A340" s="509"/>
      <c r="AH340" s="410"/>
      <c r="AK340" s="28"/>
      <c r="AL340" s="56"/>
      <c r="AN340" s="410"/>
      <c r="AQ340" s="28"/>
      <c r="AR340" s="56"/>
      <c r="AT340" s="410"/>
      <c r="AW340" s="28"/>
      <c r="AX340" s="56"/>
      <c r="AZ340" s="410"/>
      <c r="BC340" s="28"/>
      <c r="BD340" s="56"/>
      <c r="BF340" s="410"/>
      <c r="BI340" s="28"/>
      <c r="BJ340" s="56"/>
      <c r="BL340" s="410"/>
      <c r="BO340" s="28"/>
      <c r="BP340" s="56"/>
      <c r="BR340" s="410"/>
      <c r="BU340" s="28"/>
      <c r="BV340" s="56"/>
      <c r="BX340" s="410"/>
      <c r="CA340" s="28"/>
      <c r="CB340" s="56"/>
      <c r="CD340" s="410"/>
      <c r="CG340" s="28"/>
      <c r="CH340" s="56"/>
      <c r="CJ340" s="410"/>
      <c r="CM340" s="28"/>
      <c r="CN340" s="56"/>
      <c r="CP340" s="410"/>
      <c r="CS340" s="28"/>
      <c r="CT340" s="56"/>
      <c r="CV340" s="410"/>
      <c r="CY340" s="28"/>
      <c r="CZ340" s="56"/>
      <c r="DB340" s="410"/>
      <c r="DE340" s="28"/>
      <c r="DF340" s="56"/>
      <c r="DH340" s="410"/>
      <c r="DK340" s="28"/>
      <c r="DL340" s="56"/>
      <c r="DN340" s="410"/>
      <c r="DQ340" s="28"/>
      <c r="DR340" s="56"/>
      <c r="DT340" s="410"/>
      <c r="DW340" s="28"/>
      <c r="DX340" s="56"/>
      <c r="DZ340" s="410"/>
      <c r="EC340" s="28"/>
      <c r="ED340" s="56"/>
      <c r="EF340" s="410"/>
      <c r="EI340" s="28"/>
      <c r="EJ340" s="56"/>
      <c r="EL340" s="410"/>
      <c r="EO340" s="28"/>
      <c r="EP340" s="56"/>
      <c r="ER340" s="410"/>
      <c r="EU340" s="28"/>
      <c r="EV340" s="56"/>
      <c r="EX340" s="410"/>
      <c r="FA340" s="28"/>
      <c r="FB340" s="56"/>
      <c r="FD340" s="410"/>
      <c r="FG340" s="28"/>
      <c r="FH340" s="56"/>
      <c r="FJ340" s="410"/>
      <c r="FM340" s="28"/>
      <c r="FN340" s="56"/>
      <c r="FP340" s="410"/>
      <c r="FS340" s="28"/>
      <c r="FT340" s="56"/>
      <c r="FV340" s="410"/>
      <c r="FY340" s="28"/>
      <c r="FZ340" s="56"/>
      <c r="GB340" s="410"/>
      <c r="GE340" s="28"/>
      <c r="GF340" s="56"/>
      <c r="GH340" s="410"/>
      <c r="GK340" s="28"/>
      <c r="GL340" s="56"/>
      <c r="GN340" s="410"/>
      <c r="GQ340" s="28"/>
      <c r="GR340" s="56"/>
      <c r="GT340" s="410"/>
      <c r="GW340" s="28"/>
      <c r="GX340" s="56"/>
      <c r="GZ340" s="410"/>
      <c r="HC340" s="28"/>
      <c r="HD340" s="56"/>
      <c r="HF340" s="383"/>
      <c r="HI340" s="28"/>
      <c r="HJ340" s="56"/>
    </row>
    <row r="341" spans="1:218" ht="20.25" customHeight="1">
      <c r="A341" s="396" t="s">
        <v>4350</v>
      </c>
      <c r="B341" s="240"/>
      <c r="C341" s="240"/>
      <c r="AH341" s="410"/>
      <c r="AK341" s="28"/>
      <c r="AL341" s="56"/>
      <c r="AN341" s="410"/>
      <c r="AQ341" s="28"/>
      <c r="AR341" s="56"/>
      <c r="AT341" s="410"/>
      <c r="AW341" s="28"/>
      <c r="AX341" s="56"/>
      <c r="AZ341" s="410"/>
      <c r="BC341" s="28"/>
      <c r="BD341" s="56"/>
      <c r="BF341" s="410"/>
      <c r="BI341" s="28"/>
      <c r="BJ341" s="56"/>
      <c r="BL341" s="410"/>
      <c r="BO341" s="28"/>
      <c r="BP341" s="56"/>
      <c r="BR341" s="410"/>
      <c r="BU341" s="28"/>
      <c r="BV341" s="56"/>
      <c r="BX341" s="410"/>
      <c r="CA341" s="28"/>
      <c r="CB341" s="56"/>
      <c r="CD341" s="410"/>
      <c r="CG341" s="28"/>
      <c r="CH341" s="56"/>
      <c r="CJ341" s="410"/>
      <c r="CM341" s="28"/>
      <c r="CN341" s="56"/>
      <c r="CP341" s="410"/>
      <c r="CS341" s="28"/>
      <c r="CT341" s="56"/>
      <c r="CV341" s="410"/>
      <c r="CY341" s="28"/>
      <c r="CZ341" s="56"/>
      <c r="DB341" s="410"/>
      <c r="DE341" s="28"/>
      <c r="DF341" s="56"/>
      <c r="DH341" s="410"/>
      <c r="DK341" s="28"/>
      <c r="DL341" s="56"/>
      <c r="DN341" s="410"/>
      <c r="DQ341" s="28"/>
      <c r="DR341" s="56"/>
      <c r="DT341" s="410"/>
      <c r="DW341" s="28"/>
      <c r="DX341" s="56"/>
      <c r="DZ341" s="410"/>
      <c r="EC341" s="28"/>
      <c r="ED341" s="56"/>
      <c r="EF341" s="410"/>
      <c r="EI341" s="28"/>
      <c r="EJ341" s="56"/>
      <c r="EL341" s="410"/>
      <c r="EO341" s="28"/>
      <c r="EP341" s="56"/>
      <c r="ER341" s="410"/>
      <c r="EU341" s="28"/>
      <c r="EV341" s="56"/>
      <c r="EX341" s="410"/>
      <c r="FA341" s="28"/>
      <c r="FB341" s="56"/>
      <c r="FD341" s="410"/>
      <c r="FG341" s="28"/>
      <c r="FH341" s="56"/>
      <c r="FJ341" s="410"/>
      <c r="FM341" s="28"/>
      <c r="FN341" s="56"/>
      <c r="FP341" s="410"/>
      <c r="FS341" s="28"/>
      <c r="FT341" s="56"/>
      <c r="FV341" s="410"/>
      <c r="FY341" s="28"/>
      <c r="FZ341" s="56"/>
      <c r="GB341" s="410"/>
      <c r="GE341" s="28"/>
      <c r="GF341" s="56"/>
      <c r="GH341" s="410"/>
      <c r="GK341" s="28"/>
      <c r="GL341" s="56"/>
      <c r="GN341" s="410"/>
      <c r="GQ341" s="28"/>
      <c r="GR341" s="56"/>
      <c r="GT341" s="410"/>
      <c r="GW341" s="28"/>
      <c r="GX341" s="56"/>
      <c r="GZ341" s="410"/>
      <c r="HC341" s="28"/>
      <c r="HD341" s="56"/>
      <c r="HF341" s="383"/>
      <c r="HI341" s="28"/>
      <c r="HJ341" s="56"/>
    </row>
    <row r="342" spans="1:218" ht="16.5" customHeight="1">
      <c r="A342" s="398" t="s">
        <v>3284</v>
      </c>
      <c r="E342" s="236"/>
      <c r="F342" s="236"/>
      <c r="G342" s="236"/>
      <c r="H342" s="236"/>
      <c r="I342" s="236"/>
      <c r="J342" s="236"/>
      <c r="K342" s="236"/>
      <c r="L342" s="236"/>
      <c r="O342" s="398" t="s">
        <v>4503</v>
      </c>
      <c r="Q342" s="236"/>
      <c r="R342" s="236"/>
      <c r="S342" s="28"/>
      <c r="T342" s="237"/>
      <c r="V342" s="398"/>
      <c r="W342" s="28"/>
      <c r="X342" s="61"/>
      <c r="Y342" s="28"/>
      <c r="Z342" s="28"/>
      <c r="AA342" s="28"/>
      <c r="AB342" s="28"/>
      <c r="AC342" s="28"/>
      <c r="AE342" s="28"/>
      <c r="AF342" s="28"/>
      <c r="AI342" s="28"/>
      <c r="CA342" s="398" t="s">
        <v>3284</v>
      </c>
      <c r="CE342" s="398"/>
      <c r="DJ342" s="398"/>
      <c r="DN342" s="10"/>
      <c r="DW342"/>
    </row>
    <row r="343" spans="1:218" s="385" customFormat="1" ht="26.25" customHeight="1">
      <c r="A343" s="507" t="s">
        <v>695</v>
      </c>
      <c r="B343"/>
      <c r="C343"/>
      <c r="D343" s="405" t="s">
        <v>4502</v>
      </c>
      <c r="E343" s="515" t="s">
        <v>149</v>
      </c>
      <c r="G343" s="404" t="s">
        <v>4964</v>
      </c>
      <c r="H343" s="513"/>
      <c r="I343" s="403"/>
      <c r="J343" s="403"/>
      <c r="K343" s="403"/>
      <c r="L343" s="515" t="s">
        <v>149</v>
      </c>
      <c r="M343" s="405" t="s">
        <v>4502</v>
      </c>
      <c r="O343" s="507" t="s">
        <v>2761</v>
      </c>
      <c r="P343"/>
      <c r="Q343"/>
      <c r="R343"/>
      <c r="S343" s="507" t="s">
        <v>185</v>
      </c>
      <c r="T343"/>
      <c r="U343"/>
      <c r="V343"/>
      <c r="W343" s="507" t="s">
        <v>174</v>
      </c>
      <c r="X343"/>
      <c r="Y343"/>
      <c r="Z343"/>
      <c r="AA343" s="507" t="s">
        <v>2762</v>
      </c>
      <c r="AB343"/>
      <c r="AC343"/>
      <c r="AD343"/>
      <c r="AE343" s="507" t="s">
        <v>187</v>
      </c>
      <c r="AF343"/>
      <c r="AG343"/>
      <c r="AH343"/>
      <c r="AI343" s="507" t="s">
        <v>4500</v>
      </c>
      <c r="AJ343"/>
      <c r="AK343"/>
      <c r="AL343"/>
      <c r="AM343" s="507" t="s">
        <v>4501</v>
      </c>
      <c r="AN343"/>
      <c r="AO343"/>
      <c r="AP343"/>
      <c r="AQ343" s="507" t="s">
        <v>190</v>
      </c>
      <c r="AR343"/>
      <c r="AS343"/>
      <c r="AT343"/>
      <c r="AU343" s="507" t="s">
        <v>191</v>
      </c>
      <c r="AV343"/>
      <c r="AW343"/>
      <c r="AX343"/>
      <c r="AY343" s="507" t="s">
        <v>194</v>
      </c>
      <c r="AZ343"/>
      <c r="BA343"/>
      <c r="BB343"/>
      <c r="BC343" s="507" t="s">
        <v>192</v>
      </c>
      <c r="BD343"/>
      <c r="BE343"/>
      <c r="BF343"/>
      <c r="BG343" s="507" t="s">
        <v>193</v>
      </c>
      <c r="BH343"/>
      <c r="BI343"/>
      <c r="BJ343"/>
      <c r="BK343" s="507" t="s">
        <v>175</v>
      </c>
      <c r="BL343"/>
      <c r="BM343"/>
      <c r="BN343"/>
      <c r="BO343" s="507" t="s">
        <v>195</v>
      </c>
      <c r="BP343"/>
      <c r="BQ343"/>
      <c r="BR343"/>
      <c r="BS343" s="507" t="s">
        <v>196</v>
      </c>
      <c r="BT343"/>
      <c r="BU343"/>
      <c r="BV343"/>
      <c r="BW343" s="507" t="s">
        <v>197</v>
      </c>
      <c r="BX343"/>
      <c r="CA343" s="507" t="s">
        <v>3281</v>
      </c>
      <c r="CB343"/>
      <c r="CC343"/>
      <c r="CD343" s="405"/>
      <c r="CE343" s="515"/>
      <c r="CG343" s="507" t="s">
        <v>3282</v>
      </c>
      <c r="CH343"/>
      <c r="CI343"/>
      <c r="CJ343" s="405"/>
      <c r="CK343" s="515"/>
      <c r="CM343" s="507" t="s">
        <v>4802</v>
      </c>
      <c r="CN343"/>
      <c r="CO343"/>
      <c r="CP343" s="405"/>
      <c r="CQ343" s="515"/>
      <c r="CS343" s="507" t="s">
        <v>4499</v>
      </c>
      <c r="CT343"/>
      <c r="CU343"/>
      <c r="CV343" s="405"/>
      <c r="CW343" s="515"/>
      <c r="DB343" s="410"/>
      <c r="DE343" s="224"/>
      <c r="DF343" s="407"/>
      <c r="DH343" s="410"/>
      <c r="DK343" s="228"/>
      <c r="DL343" s="56"/>
      <c r="DN343" s="410"/>
      <c r="DQ343" s="228"/>
      <c r="DR343" s="56"/>
      <c r="DT343" s="410"/>
      <c r="DU343" s="341"/>
      <c r="DV343" s="341"/>
      <c r="DW343" s="224"/>
      <c r="DX343" s="407"/>
      <c r="DY343" s="341"/>
      <c r="DZ343" s="410"/>
      <c r="EA343" s="341"/>
      <c r="EB343" s="341"/>
      <c r="EC343" s="228"/>
      <c r="ED343" s="56"/>
      <c r="EE343" s="341"/>
      <c r="EF343" s="410"/>
      <c r="EG343" s="341"/>
      <c r="EH343" s="341"/>
      <c r="EI343" s="228"/>
      <c r="EJ343" s="56"/>
      <c r="EK343" s="341"/>
      <c r="EL343" s="410"/>
      <c r="EM343" s="341"/>
      <c r="EN343" s="341"/>
      <c r="EO343" s="228"/>
      <c r="EP343" s="56"/>
      <c r="ER343" s="410"/>
      <c r="EU343" s="224"/>
      <c r="EV343" s="407"/>
      <c r="EX343" s="410"/>
      <c r="FA343" s="228"/>
      <c r="FB343" s="56"/>
      <c r="FD343" s="410"/>
      <c r="FG343" s="224"/>
      <c r="FH343" s="407"/>
      <c r="FJ343" s="410"/>
      <c r="FM343" s="228"/>
      <c r="FN343" s="56"/>
      <c r="FP343" s="410"/>
      <c r="FS343" s="224"/>
      <c r="FT343" s="407"/>
      <c r="FV343" s="410"/>
      <c r="FY343" s="228"/>
      <c r="FZ343" s="56"/>
      <c r="GB343" s="410"/>
      <c r="GE343" s="224"/>
      <c r="GF343" s="407"/>
      <c r="GH343" s="410"/>
      <c r="GK343" s="228"/>
      <c r="GL343" s="56"/>
      <c r="GN343" s="410"/>
      <c r="GO343" s="341"/>
      <c r="GP343" s="341"/>
      <c r="GQ343" s="224"/>
      <c r="GR343" s="407"/>
      <c r="GS343" s="341"/>
      <c r="GT343" s="410"/>
      <c r="GU343" s="341"/>
      <c r="GV343" s="341"/>
      <c r="GW343" s="228"/>
      <c r="GX343" s="56"/>
      <c r="GZ343" s="410"/>
      <c r="HA343" s="341"/>
      <c r="HB343" s="341"/>
      <c r="HC343" s="224"/>
      <c r="HD343" s="407"/>
      <c r="HF343" s="383"/>
      <c r="HI343" s="224"/>
      <c r="HJ343" s="407"/>
    </row>
    <row r="344" spans="1:218" ht="16.5" customHeight="1">
      <c r="A344" s="408" t="s">
        <v>4448</v>
      </c>
      <c r="D344" s="1">
        <f>'Punten per wedstrijd'!F198</f>
        <v>559.60000000000014</v>
      </c>
      <c r="E344" s="56">
        <v>2</v>
      </c>
      <c r="G344" s="409" t="s">
        <v>0</v>
      </c>
      <c r="H344" s="292" t="s">
        <v>4450</v>
      </c>
      <c r="L344" s="525">
        <f>$AF$545</f>
        <v>13</v>
      </c>
      <c r="M344" s="422">
        <f>$E$545</f>
        <v>1064.8</v>
      </c>
      <c r="O344" s="408" t="s">
        <v>4491</v>
      </c>
      <c r="S344" s="408" t="s">
        <v>1701</v>
      </c>
      <c r="W344" s="408" t="s">
        <v>3255</v>
      </c>
      <c r="AA344" s="408" t="s">
        <v>4490</v>
      </c>
      <c r="AE344" s="408" t="s">
        <v>4494</v>
      </c>
      <c r="AI344" s="408" t="s">
        <v>4495</v>
      </c>
      <c r="AM344" s="408" t="s">
        <v>4493</v>
      </c>
      <c r="AQ344" s="408" t="s">
        <v>4491</v>
      </c>
      <c r="AU344" s="408" t="s">
        <v>3258</v>
      </c>
      <c r="AY344" s="408" t="s">
        <v>3248</v>
      </c>
      <c r="BC344" s="408" t="s">
        <v>3255</v>
      </c>
      <c r="BG344" s="408" t="s">
        <v>4448</v>
      </c>
      <c r="BK344" s="408" t="s">
        <v>2118</v>
      </c>
      <c r="BO344" s="408" t="s">
        <v>4494</v>
      </c>
      <c r="BS344" s="408" t="s">
        <v>1701</v>
      </c>
      <c r="BW344" s="408" t="s">
        <v>4495</v>
      </c>
      <c r="BZ344" s="410"/>
      <c r="CA344" s="408" t="s">
        <v>4489</v>
      </c>
      <c r="CD344" s="1">
        <v>81.199999999999989</v>
      </c>
      <c r="CE344" s="56">
        <v>1</v>
      </c>
      <c r="CG344" s="408" t="s">
        <v>4491</v>
      </c>
      <c r="CJ344" s="1">
        <v>178.70000000000002</v>
      </c>
      <c r="CK344" s="56">
        <v>0</v>
      </c>
      <c r="CM344" s="408" t="s">
        <v>2118</v>
      </c>
      <c r="CP344" s="1">
        <v>96.899999999999991</v>
      </c>
      <c r="CQ344" s="56">
        <v>0</v>
      </c>
      <c r="CS344" s="408" t="s">
        <v>4491</v>
      </c>
      <c r="CV344" s="1">
        <v>69</v>
      </c>
      <c r="CW344" s="56">
        <v>3</v>
      </c>
      <c r="DB344" s="410"/>
      <c r="DE344" s="28"/>
      <c r="DF344" s="56"/>
      <c r="DH344" s="410"/>
      <c r="DK344" s="28"/>
      <c r="DL344" s="56"/>
      <c r="DN344" s="410"/>
      <c r="DQ344" s="28"/>
      <c r="DR344" s="56"/>
      <c r="DT344" s="410"/>
      <c r="DW344" s="28"/>
      <c r="DX344" s="56"/>
      <c r="DZ344" s="410"/>
      <c r="EC344" s="28"/>
      <c r="ED344" s="56"/>
      <c r="EF344" s="410"/>
      <c r="EI344" s="28"/>
      <c r="EJ344" s="56"/>
      <c r="EL344" s="410"/>
      <c r="EO344" s="28"/>
      <c r="EP344" s="56"/>
      <c r="ER344" s="410"/>
      <c r="EU344" s="28"/>
      <c r="EV344" s="56"/>
      <c r="EX344" s="410"/>
      <c r="FA344" s="28"/>
      <c r="FB344" s="56"/>
      <c r="FD344" s="410"/>
      <c r="FG344" s="28"/>
      <c r="FH344" s="56"/>
      <c r="FJ344" s="410"/>
      <c r="FM344" s="28"/>
      <c r="FN344" s="56"/>
      <c r="FP344" s="410"/>
      <c r="FS344" s="28"/>
      <c r="FT344" s="56"/>
      <c r="FV344" s="410"/>
      <c r="FY344" s="28"/>
      <c r="FZ344" s="56"/>
      <c r="GB344" s="410"/>
      <c r="GE344" s="28"/>
      <c r="GF344" s="56"/>
      <c r="GH344" s="410"/>
      <c r="GK344" s="28"/>
      <c r="GL344" s="56"/>
      <c r="GN344" s="410"/>
      <c r="GQ344" s="28"/>
      <c r="GR344" s="56"/>
      <c r="GT344" s="410"/>
      <c r="GW344" s="28"/>
      <c r="GX344" s="56"/>
      <c r="GZ344" s="410"/>
      <c r="HC344" s="28"/>
      <c r="HD344" s="56"/>
      <c r="HF344" s="383"/>
      <c r="HI344" s="28"/>
      <c r="HJ344" s="56"/>
    </row>
    <row r="345" spans="1:218" ht="16.5" customHeight="1">
      <c r="A345" s="408" t="s">
        <v>4495</v>
      </c>
      <c r="D345" s="1">
        <f>'Punten per wedstrijd'!F323</f>
        <v>481.5</v>
      </c>
      <c r="E345" s="56">
        <v>1</v>
      </c>
      <c r="G345" s="409" t="s">
        <v>2</v>
      </c>
      <c r="H345" s="292" t="s">
        <v>4412</v>
      </c>
      <c r="L345" s="525">
        <f>$AF$557</f>
        <v>11</v>
      </c>
      <c r="M345" s="422">
        <f>$E$557</f>
        <v>1131.6999999999998</v>
      </c>
      <c r="O345" s="408" t="s">
        <v>4439</v>
      </c>
      <c r="S345" s="408" t="s">
        <v>4450</v>
      </c>
      <c r="W345" s="408" t="s">
        <v>4488</v>
      </c>
      <c r="AA345" s="408" t="s">
        <v>4495</v>
      </c>
      <c r="AE345" s="408" t="s">
        <v>4495</v>
      </c>
      <c r="AI345" s="408" t="s">
        <v>3248</v>
      </c>
      <c r="AM345" s="408" t="s">
        <v>4490</v>
      </c>
      <c r="AQ345" s="408" t="s">
        <v>4402</v>
      </c>
      <c r="AU345" s="408" t="s">
        <v>4450</v>
      </c>
      <c r="AY345" s="408" t="s">
        <v>4489</v>
      </c>
      <c r="BC345" s="408" t="s">
        <v>4494</v>
      </c>
      <c r="BG345" s="408" t="s">
        <v>4493</v>
      </c>
      <c r="BK345" s="408" t="s">
        <v>3248</v>
      </c>
      <c r="BO345" s="408" t="s">
        <v>2119</v>
      </c>
      <c r="BS345" s="408" t="s">
        <v>4495</v>
      </c>
      <c r="BW345" s="408" t="s">
        <v>4493</v>
      </c>
      <c r="BZ345" s="410"/>
      <c r="CA345" s="408" t="s">
        <v>2119</v>
      </c>
      <c r="CD345" s="1">
        <v>90.6</v>
      </c>
      <c r="CE345" s="56">
        <v>2</v>
      </c>
      <c r="CG345" s="408" t="s">
        <v>4492</v>
      </c>
      <c r="CJ345" s="1">
        <v>232.9</v>
      </c>
      <c r="CK345" s="56">
        <v>3</v>
      </c>
      <c r="CM345" s="408" t="s">
        <v>4450</v>
      </c>
      <c r="CP345" s="1">
        <v>149.30000000000001</v>
      </c>
      <c r="CQ345" s="56">
        <v>3</v>
      </c>
      <c r="CS345" s="408" t="s">
        <v>4448</v>
      </c>
      <c r="CV345" s="1">
        <v>31.3</v>
      </c>
      <c r="CW345" s="56">
        <v>0</v>
      </c>
      <c r="DB345" s="410"/>
      <c r="DE345" s="28"/>
      <c r="DF345" s="56"/>
      <c r="DH345" s="410"/>
      <c r="DK345" s="28"/>
      <c r="DL345" s="56"/>
      <c r="DN345" s="410"/>
      <c r="DQ345" s="28"/>
      <c r="DR345" s="56"/>
      <c r="DT345" s="410"/>
      <c r="DW345" s="28"/>
      <c r="DX345" s="56"/>
      <c r="DZ345" s="410"/>
      <c r="EC345" s="28"/>
      <c r="ED345" s="56"/>
      <c r="EF345" s="410"/>
      <c r="EI345" s="28"/>
      <c r="EJ345" s="56"/>
      <c r="EL345" s="410"/>
      <c r="EO345" s="28"/>
      <c r="EP345" s="56"/>
      <c r="ER345" s="410"/>
      <c r="EU345" s="28"/>
      <c r="EV345" s="56"/>
      <c r="EX345" s="410"/>
      <c r="FA345" s="28"/>
      <c r="FB345" s="56"/>
      <c r="FD345" s="410"/>
      <c r="FG345" s="28"/>
      <c r="FH345" s="56"/>
      <c r="FJ345" s="410"/>
      <c r="FM345" s="28"/>
      <c r="FN345" s="56"/>
      <c r="FP345" s="410"/>
      <c r="FS345" s="28"/>
      <c r="FT345" s="56"/>
      <c r="FV345" s="410"/>
      <c r="FY345" s="28"/>
      <c r="FZ345" s="56"/>
      <c r="GB345" s="410"/>
      <c r="GE345" s="28"/>
      <c r="GF345" s="56"/>
      <c r="GH345" s="410"/>
      <c r="GK345" s="28"/>
      <c r="GL345" s="56"/>
      <c r="GN345" s="410"/>
      <c r="GQ345" s="28"/>
      <c r="GR345" s="56"/>
      <c r="GT345" s="410"/>
      <c r="GW345" s="28"/>
      <c r="GX345" s="56"/>
      <c r="GZ345" s="410"/>
      <c r="HC345" s="28"/>
      <c r="HD345" s="56"/>
      <c r="HF345" s="383"/>
      <c r="HI345" s="28"/>
      <c r="HJ345" s="56"/>
    </row>
    <row r="346" spans="1:218" ht="16.5" customHeight="1">
      <c r="A346" s="408"/>
      <c r="D346" s="1"/>
      <c r="E346" s="56"/>
      <c r="G346" s="409" t="s">
        <v>3</v>
      </c>
      <c r="H346" s="548" t="s">
        <v>4391</v>
      </c>
      <c r="I346" s="549"/>
      <c r="J346" s="549"/>
      <c r="K346" s="549"/>
      <c r="L346" s="550">
        <f>$AF$546</f>
        <v>10</v>
      </c>
      <c r="M346" s="551">
        <f>$E$546</f>
        <v>1862</v>
      </c>
      <c r="O346" s="408"/>
      <c r="S346" s="408"/>
      <c r="W346" s="408"/>
      <c r="AA346" s="408"/>
      <c r="AE346" s="408"/>
      <c r="AI346" s="408"/>
      <c r="AM346" s="408"/>
      <c r="AQ346" s="408"/>
      <c r="AU346" s="408"/>
      <c r="AY346" s="408"/>
      <c r="BC346" s="408"/>
      <c r="BG346" s="408"/>
      <c r="BK346" s="408"/>
      <c r="BO346" s="408"/>
      <c r="BS346" s="408"/>
      <c r="BW346" s="408"/>
      <c r="BZ346" s="410"/>
      <c r="CA346" s="408"/>
      <c r="CD346" s="1"/>
      <c r="CE346" s="56"/>
      <c r="CG346" s="408"/>
      <c r="CJ346" s="1"/>
      <c r="CK346" s="56"/>
      <c r="CM346" s="408"/>
      <c r="CP346" s="1"/>
      <c r="CQ346" s="56"/>
      <c r="CS346" s="408"/>
      <c r="CV346" s="1"/>
      <c r="CW346" s="56"/>
      <c r="DB346" s="410"/>
      <c r="DE346" s="28"/>
      <c r="DF346" s="56"/>
      <c r="DH346" s="410"/>
      <c r="DK346" s="28"/>
      <c r="DL346" s="56"/>
      <c r="DN346" s="410"/>
      <c r="DQ346" s="28"/>
      <c r="DR346" s="56"/>
      <c r="DT346" s="410"/>
      <c r="DW346" s="28"/>
      <c r="DX346" s="56"/>
      <c r="DZ346" s="410"/>
      <c r="EC346" s="28"/>
      <c r="ED346" s="56"/>
      <c r="EF346" s="410"/>
      <c r="EI346" s="28"/>
      <c r="EJ346" s="56"/>
      <c r="EL346" s="410"/>
      <c r="EO346" s="28"/>
      <c r="EP346" s="56"/>
      <c r="ER346" s="410"/>
      <c r="EU346" s="28"/>
      <c r="EV346" s="56"/>
      <c r="EX346" s="410"/>
      <c r="FA346" s="28"/>
      <c r="FB346" s="56"/>
      <c r="FD346" s="410"/>
      <c r="FG346" s="28"/>
      <c r="FH346" s="56"/>
      <c r="FJ346" s="410"/>
      <c r="FM346" s="28"/>
      <c r="FN346" s="56"/>
      <c r="FP346" s="410"/>
      <c r="FS346" s="28"/>
      <c r="FT346" s="56"/>
      <c r="FV346" s="410"/>
      <c r="FY346" s="28"/>
      <c r="FZ346" s="56"/>
      <c r="GB346" s="410"/>
      <c r="GE346" s="28"/>
      <c r="GF346" s="56"/>
      <c r="GH346" s="410"/>
      <c r="GK346" s="28"/>
      <c r="GL346" s="56"/>
      <c r="GN346" s="410"/>
      <c r="GQ346" s="28"/>
      <c r="GR346" s="56"/>
      <c r="GT346" s="410"/>
      <c r="GW346" s="28"/>
      <c r="GX346" s="56"/>
      <c r="GZ346" s="410"/>
      <c r="HC346" s="28"/>
      <c r="HD346" s="56"/>
      <c r="HF346" s="383"/>
      <c r="HI346" s="28"/>
      <c r="HJ346" s="56"/>
    </row>
    <row r="347" spans="1:218" ht="16.5" customHeight="1">
      <c r="A347" s="408" t="s">
        <v>4496</v>
      </c>
      <c r="D347" s="1">
        <f>'Punten per wedstrijd'!F339</f>
        <v>451.7</v>
      </c>
      <c r="E347" s="56">
        <v>1</v>
      </c>
      <c r="G347" s="409" t="s">
        <v>5</v>
      </c>
      <c r="H347" s="292" t="s">
        <v>4492</v>
      </c>
      <c r="L347" s="525">
        <f>$AF$552</f>
        <v>10</v>
      </c>
      <c r="M347" s="422">
        <f>$E$552</f>
        <v>1365</v>
      </c>
      <c r="O347" s="408" t="s">
        <v>4489</v>
      </c>
      <c r="S347" s="408" t="s">
        <v>4448</v>
      </c>
      <c r="W347" s="408" t="s">
        <v>4494</v>
      </c>
      <c r="AA347" s="408" t="s">
        <v>4491</v>
      </c>
      <c r="AE347" s="408" t="s">
        <v>4489</v>
      </c>
      <c r="AI347" s="408" t="s">
        <v>4448</v>
      </c>
      <c r="AM347" s="408" t="s">
        <v>1701</v>
      </c>
      <c r="AQ347" s="408" t="s">
        <v>4495</v>
      </c>
      <c r="AU347" s="408" t="s">
        <v>4402</v>
      </c>
      <c r="AY347" s="408" t="s">
        <v>3258</v>
      </c>
      <c r="BC347" s="408" t="s">
        <v>4412</v>
      </c>
      <c r="BG347" s="408" t="s">
        <v>4494</v>
      </c>
      <c r="BK347" s="408" t="s">
        <v>4489</v>
      </c>
      <c r="BO347" s="408" t="s">
        <v>4448</v>
      </c>
      <c r="BS347" s="408" t="s">
        <v>4412</v>
      </c>
      <c r="BW347" s="408" t="s">
        <v>4402</v>
      </c>
      <c r="BZ347" s="410"/>
      <c r="CA347" s="408" t="s">
        <v>4496</v>
      </c>
      <c r="CD347" s="1">
        <v>368.5</v>
      </c>
      <c r="CE347" s="56">
        <v>3</v>
      </c>
      <c r="CG347" s="408" t="s">
        <v>2119</v>
      </c>
      <c r="CJ347" s="1">
        <v>150</v>
      </c>
      <c r="CK347" s="56">
        <v>3</v>
      </c>
      <c r="CM347" s="408" t="s">
        <v>4391</v>
      </c>
      <c r="CP347" s="1">
        <v>212.10000000000002</v>
      </c>
      <c r="CQ347" s="56">
        <v>3</v>
      </c>
      <c r="CS347" s="408" t="s">
        <v>4450</v>
      </c>
      <c r="CV347" s="1">
        <v>94</v>
      </c>
      <c r="CW347" s="56">
        <v>3</v>
      </c>
      <c r="DB347" s="410"/>
      <c r="DE347" s="28"/>
      <c r="DF347" s="56"/>
      <c r="DH347" s="410"/>
      <c r="DK347" s="28"/>
      <c r="DL347" s="56"/>
      <c r="DN347" s="410"/>
      <c r="DQ347" s="28"/>
      <c r="DR347" s="56"/>
      <c r="DT347" s="410"/>
      <c r="DW347" s="28"/>
      <c r="DX347" s="56"/>
      <c r="DZ347" s="410"/>
      <c r="EC347" s="28"/>
      <c r="ED347" s="56"/>
      <c r="EF347" s="410"/>
      <c r="EI347" s="28"/>
      <c r="EJ347" s="56"/>
      <c r="EL347" s="410"/>
      <c r="EO347" s="28"/>
      <c r="EP347" s="56"/>
      <c r="ER347" s="410"/>
      <c r="EU347" s="28"/>
      <c r="EV347" s="56"/>
      <c r="EX347" s="410"/>
      <c r="FA347" s="28"/>
      <c r="FB347" s="56"/>
      <c r="FD347" s="410"/>
      <c r="FG347" s="28"/>
      <c r="FH347" s="56"/>
      <c r="FJ347" s="410"/>
      <c r="FM347" s="28"/>
      <c r="FN347" s="56"/>
      <c r="FP347" s="410"/>
      <c r="FS347" s="28"/>
      <c r="FT347" s="56"/>
      <c r="FV347" s="410"/>
      <c r="FY347" s="28"/>
      <c r="FZ347" s="56"/>
      <c r="GB347" s="410"/>
      <c r="GE347" s="28"/>
      <c r="GF347" s="56"/>
      <c r="GH347" s="410"/>
      <c r="GK347" s="28"/>
      <c r="GL347" s="56"/>
      <c r="GN347" s="410"/>
      <c r="GQ347" s="28"/>
      <c r="GR347" s="56"/>
      <c r="GT347" s="410"/>
      <c r="GW347" s="28"/>
      <c r="GX347" s="56"/>
      <c r="GZ347" s="410"/>
      <c r="HC347" s="28"/>
      <c r="HD347" s="56"/>
      <c r="HF347" s="383"/>
      <c r="HI347" s="28"/>
      <c r="HJ347" s="56"/>
    </row>
    <row r="348" spans="1:218" ht="16.5" customHeight="1">
      <c r="A348" s="408" t="s">
        <v>4494</v>
      </c>
      <c r="D348" s="1">
        <f>'Punten per wedstrijd'!F322</f>
        <v>485.3</v>
      </c>
      <c r="E348" s="56">
        <v>2</v>
      </c>
      <c r="G348" s="409" t="s">
        <v>7</v>
      </c>
      <c r="H348" s="292" t="s">
        <v>4488</v>
      </c>
      <c r="J348" s="228"/>
      <c r="K348" s="56"/>
      <c r="L348" s="525">
        <f>$AF$541</f>
        <v>10</v>
      </c>
      <c r="M348" s="422">
        <f>$E$541</f>
        <v>1222.3999999999999</v>
      </c>
      <c r="O348" s="408" t="s">
        <v>4488</v>
      </c>
      <c r="S348" s="408" t="s">
        <v>3248</v>
      </c>
      <c r="W348" s="408" t="s">
        <v>4439</v>
      </c>
      <c r="AA348" s="408" t="s">
        <v>4494</v>
      </c>
      <c r="AE348" s="408" t="s">
        <v>3258</v>
      </c>
      <c r="AI348" s="408" t="s">
        <v>3255</v>
      </c>
      <c r="AM348" s="408" t="s">
        <v>4391</v>
      </c>
      <c r="AQ348" s="408" t="s">
        <v>4489</v>
      </c>
      <c r="AU348" s="408" t="s">
        <v>4495</v>
      </c>
      <c r="AY348" s="408" t="s">
        <v>2119</v>
      </c>
      <c r="BC348" s="408" t="s">
        <v>3258</v>
      </c>
      <c r="BG348" s="408" t="s">
        <v>2118</v>
      </c>
      <c r="BK348" s="408" t="s">
        <v>4402</v>
      </c>
      <c r="BO348" s="408" t="s">
        <v>4488</v>
      </c>
      <c r="BS348" s="408" t="s">
        <v>4494</v>
      </c>
      <c r="BW348" s="408" t="s">
        <v>2118</v>
      </c>
      <c r="BZ348" s="410"/>
      <c r="CA348" s="408" t="s">
        <v>3258</v>
      </c>
      <c r="CD348" s="1">
        <v>185.1</v>
      </c>
      <c r="CE348" s="56">
        <v>0</v>
      </c>
      <c r="CG348" s="408" t="s">
        <v>4402</v>
      </c>
      <c r="CJ348" s="1">
        <v>102.8</v>
      </c>
      <c r="CK348" s="56">
        <v>0</v>
      </c>
      <c r="CM348" s="408" t="s">
        <v>3248</v>
      </c>
      <c r="CP348" s="1">
        <v>80.3</v>
      </c>
      <c r="CQ348" s="56">
        <v>0</v>
      </c>
      <c r="CS348" s="408" t="s">
        <v>4490</v>
      </c>
      <c r="CV348" s="1">
        <v>0</v>
      </c>
      <c r="CW348" s="56">
        <v>0</v>
      </c>
      <c r="DB348" s="410"/>
      <c r="DE348" s="28"/>
      <c r="DF348" s="56"/>
      <c r="DH348" s="410"/>
      <c r="DK348" s="28"/>
      <c r="DL348" s="56"/>
      <c r="DN348" s="410"/>
      <c r="DQ348" s="28"/>
      <c r="DR348" s="56"/>
      <c r="DT348" s="410"/>
      <c r="DW348" s="28"/>
      <c r="DX348" s="56"/>
      <c r="DZ348" s="410"/>
      <c r="EC348" s="28"/>
      <c r="ED348" s="56"/>
      <c r="EF348" s="410"/>
      <c r="EI348" s="28"/>
      <c r="EJ348" s="56"/>
      <c r="EL348" s="410"/>
      <c r="EO348" s="28"/>
      <c r="EP348" s="56"/>
      <c r="ER348" s="410"/>
      <c r="EU348" s="28"/>
      <c r="EV348" s="56"/>
      <c r="EX348" s="410"/>
      <c r="FA348" s="28"/>
      <c r="FB348" s="56"/>
      <c r="FD348" s="410"/>
      <c r="FG348" s="28"/>
      <c r="FH348" s="56"/>
      <c r="FJ348" s="410"/>
      <c r="FM348" s="28"/>
      <c r="FN348" s="56"/>
      <c r="FP348" s="410"/>
      <c r="FS348" s="28"/>
      <c r="FT348" s="56"/>
      <c r="FV348" s="410"/>
      <c r="FY348" s="28"/>
      <c r="FZ348" s="56"/>
      <c r="GB348" s="410"/>
      <c r="GE348" s="28"/>
      <c r="GF348" s="56"/>
      <c r="GH348" s="410"/>
      <c r="GK348" s="28"/>
      <c r="GL348" s="56"/>
      <c r="GN348" s="410"/>
      <c r="GQ348" s="28"/>
      <c r="GR348" s="56"/>
      <c r="GT348" s="410"/>
      <c r="GW348" s="28"/>
      <c r="GX348" s="56"/>
      <c r="GZ348" s="410"/>
      <c r="HC348" s="28"/>
      <c r="HD348" s="56"/>
      <c r="HF348" s="383"/>
      <c r="HI348" s="28"/>
      <c r="HJ348" s="56"/>
    </row>
    <row r="349" spans="1:218" ht="16.5" customHeight="1">
      <c r="A349" s="408"/>
      <c r="D349" s="1"/>
      <c r="E349" s="56"/>
      <c r="G349" s="409" t="s">
        <v>8</v>
      </c>
      <c r="H349" s="292" t="s">
        <v>2119</v>
      </c>
      <c r="L349" s="525">
        <f>$AF$543</f>
        <v>10</v>
      </c>
      <c r="M349" s="422">
        <f>$E$543</f>
        <v>860.10000000000014</v>
      </c>
      <c r="O349" s="408"/>
      <c r="S349" s="408"/>
      <c r="W349" s="408"/>
      <c r="AA349" s="408"/>
      <c r="AE349" s="408"/>
      <c r="AI349" s="408"/>
      <c r="AM349" s="408"/>
      <c r="AQ349" s="408"/>
      <c r="AU349" s="408"/>
      <c r="AY349" s="408"/>
      <c r="BC349" s="408"/>
      <c r="BG349" s="408"/>
      <c r="BK349" s="408"/>
      <c r="BO349" s="408"/>
      <c r="BS349" s="408"/>
      <c r="BW349" s="408"/>
      <c r="BZ349" s="410"/>
      <c r="CA349" s="408"/>
      <c r="CD349" s="1"/>
      <c r="CE349" s="56"/>
      <c r="CG349" s="408"/>
      <c r="CJ349" s="1"/>
      <c r="CK349" s="56"/>
      <c r="CM349" s="408"/>
      <c r="CP349" s="1"/>
      <c r="CQ349" s="56"/>
      <c r="CS349" s="408"/>
      <c r="CV349" s="1"/>
      <c r="CW349" s="56"/>
      <c r="DB349" s="410"/>
      <c r="DE349" s="28"/>
      <c r="DF349" s="56"/>
      <c r="DH349" s="410"/>
      <c r="DK349" s="28"/>
      <c r="DL349" s="56"/>
      <c r="DN349" s="410"/>
      <c r="DQ349" s="28"/>
      <c r="DR349" s="56"/>
      <c r="DT349" s="410"/>
      <c r="DW349" s="28"/>
      <c r="DX349" s="56"/>
      <c r="DZ349" s="410"/>
      <c r="EC349" s="28"/>
      <c r="ED349" s="56"/>
      <c r="EF349" s="410"/>
      <c r="EI349" s="28"/>
      <c r="EJ349" s="56"/>
      <c r="EL349" s="410"/>
      <c r="EO349" s="28"/>
      <c r="EP349" s="56"/>
      <c r="ER349" s="410"/>
      <c r="EU349" s="28"/>
      <c r="EV349" s="56"/>
      <c r="EX349" s="410"/>
      <c r="FA349" s="28"/>
      <c r="FB349" s="56"/>
      <c r="FD349" s="410"/>
      <c r="FG349" s="28"/>
      <c r="FH349" s="56"/>
      <c r="FJ349" s="410"/>
      <c r="FM349" s="28"/>
      <c r="FN349" s="56"/>
      <c r="FP349" s="410"/>
      <c r="FS349" s="28"/>
      <c r="FT349" s="56"/>
      <c r="FV349" s="410"/>
      <c r="FY349" s="28"/>
      <c r="FZ349" s="56"/>
      <c r="GB349" s="410"/>
      <c r="GE349" s="28"/>
      <c r="GF349" s="56"/>
      <c r="GH349" s="410"/>
      <c r="GK349" s="28"/>
      <c r="GL349" s="56"/>
      <c r="GN349" s="410"/>
      <c r="GQ349" s="28"/>
      <c r="GR349" s="56"/>
      <c r="GT349" s="410"/>
      <c r="GW349" s="28"/>
      <c r="GX349" s="56"/>
      <c r="GZ349" s="410"/>
      <c r="HC349" s="28"/>
      <c r="HD349" s="56"/>
      <c r="HF349" s="383"/>
      <c r="HI349" s="28"/>
      <c r="HJ349" s="56"/>
    </row>
    <row r="350" spans="1:218" ht="16.5" customHeight="1">
      <c r="A350" s="408" t="s">
        <v>4490</v>
      </c>
      <c r="D350" s="1">
        <f>'Punten per wedstrijd'!F272</f>
        <v>1121.3000000000002</v>
      </c>
      <c r="E350" s="56">
        <v>3</v>
      </c>
      <c r="G350" s="409" t="s">
        <v>10</v>
      </c>
      <c r="H350" s="292" t="s">
        <v>4493</v>
      </c>
      <c r="L350" s="525">
        <f>$AF$553</f>
        <v>9</v>
      </c>
      <c r="M350" s="422">
        <f>$E$553</f>
        <v>1542.6999999999998</v>
      </c>
      <c r="O350" s="408" t="s">
        <v>4495</v>
      </c>
      <c r="S350" s="408" t="s">
        <v>4492</v>
      </c>
      <c r="W350" s="408" t="s">
        <v>2119</v>
      </c>
      <c r="AA350" s="408" t="s">
        <v>1701</v>
      </c>
      <c r="AE350" s="408" t="s">
        <v>4402</v>
      </c>
      <c r="AI350" s="408" t="s">
        <v>4490</v>
      </c>
      <c r="AM350" s="408" t="s">
        <v>4402</v>
      </c>
      <c r="AQ350" s="408" t="s">
        <v>3258</v>
      </c>
      <c r="AU350" s="408" t="s">
        <v>3255</v>
      </c>
      <c r="AY350" s="408" t="s">
        <v>4488</v>
      </c>
      <c r="BC350" s="408" t="s">
        <v>4402</v>
      </c>
      <c r="BG350" s="408" t="s">
        <v>4491</v>
      </c>
      <c r="BK350" s="408" t="s">
        <v>4391</v>
      </c>
      <c r="BO350" s="408" t="s">
        <v>4490</v>
      </c>
      <c r="BS350" s="408" t="s">
        <v>4496</v>
      </c>
      <c r="BW350" s="408" t="s">
        <v>3248</v>
      </c>
      <c r="BZ350" s="410"/>
      <c r="CA350" s="408" t="s">
        <v>4492</v>
      </c>
      <c r="CD350" s="1">
        <v>228.6</v>
      </c>
      <c r="CE350" s="56">
        <v>2</v>
      </c>
      <c r="CG350" s="408" t="s">
        <v>4490</v>
      </c>
      <c r="CJ350" s="1">
        <v>177</v>
      </c>
      <c r="CK350" s="56">
        <v>0</v>
      </c>
      <c r="CM350" s="408" t="s">
        <v>4490</v>
      </c>
      <c r="CP350" s="1">
        <v>175.2</v>
      </c>
      <c r="CQ350" s="56">
        <v>2</v>
      </c>
      <c r="CS350" s="408" t="s">
        <v>4402</v>
      </c>
      <c r="CV350" s="1">
        <v>60.5</v>
      </c>
      <c r="CW350" s="56">
        <v>3</v>
      </c>
      <c r="DB350" s="410"/>
      <c r="DE350" s="28"/>
      <c r="DF350" s="56"/>
      <c r="DH350" s="410"/>
      <c r="DK350" s="28"/>
      <c r="DL350" s="56"/>
      <c r="DN350" s="410"/>
      <c r="DQ350" s="28"/>
      <c r="DR350" s="56"/>
      <c r="DT350" s="410"/>
      <c r="DW350" s="28"/>
      <c r="DX350" s="56"/>
      <c r="DZ350" s="410"/>
      <c r="EC350" s="28"/>
      <c r="ED350" s="56"/>
      <c r="EF350" s="410"/>
      <c r="EI350" s="28"/>
      <c r="EJ350" s="56"/>
      <c r="EL350" s="410"/>
      <c r="EO350" s="28"/>
      <c r="EP350" s="56"/>
      <c r="ER350" s="410"/>
      <c r="EU350" s="28"/>
      <c r="EV350" s="56"/>
      <c r="EX350" s="410"/>
      <c r="FA350" s="28"/>
      <c r="FB350" s="56"/>
      <c r="FD350" s="410"/>
      <c r="FG350" s="28"/>
      <c r="FH350" s="56"/>
      <c r="FJ350" s="410"/>
      <c r="FM350" s="28"/>
      <c r="FN350" s="56"/>
      <c r="FP350" s="410"/>
      <c r="FS350" s="28"/>
      <c r="FT350" s="56"/>
      <c r="FV350" s="410"/>
      <c r="FY350" s="28"/>
      <c r="FZ350" s="56"/>
      <c r="GB350" s="410"/>
      <c r="GE350" s="28"/>
      <c r="GF350" s="56"/>
      <c r="GH350" s="410"/>
      <c r="GK350" s="28"/>
      <c r="GL350" s="56"/>
      <c r="GN350" s="410"/>
      <c r="GQ350" s="28"/>
      <c r="GR350" s="56"/>
      <c r="GT350" s="410"/>
      <c r="GW350" s="28"/>
      <c r="GX350" s="56"/>
      <c r="GZ350" s="410"/>
      <c r="HC350" s="28"/>
      <c r="HD350" s="56"/>
      <c r="HF350" s="383"/>
      <c r="HI350" s="28"/>
      <c r="HJ350" s="56"/>
    </row>
    <row r="351" spans="1:218" ht="16.5" customHeight="1">
      <c r="A351" s="408" t="s">
        <v>4439</v>
      </c>
      <c r="D351" s="1">
        <f>'Punten per wedstrijd'!F222</f>
        <v>445.40000000000003</v>
      </c>
      <c r="E351" s="56">
        <v>0</v>
      </c>
      <c r="G351" s="411" t="s">
        <v>12</v>
      </c>
      <c r="H351" s="514" t="s">
        <v>4496</v>
      </c>
      <c r="I351" s="241"/>
      <c r="J351" s="241"/>
      <c r="K351" s="241"/>
      <c r="L351" s="526">
        <f>$AF$556</f>
        <v>9</v>
      </c>
      <c r="M351" s="423">
        <f>$E$556</f>
        <v>1357.1</v>
      </c>
      <c r="O351" s="408" t="s">
        <v>3258</v>
      </c>
      <c r="S351" s="408" t="s">
        <v>4489</v>
      </c>
      <c r="W351" s="408" t="s">
        <v>1701</v>
      </c>
      <c r="AA351" s="408" t="s">
        <v>4412</v>
      </c>
      <c r="AE351" s="408" t="s">
        <v>4448</v>
      </c>
      <c r="AI351" s="408" t="s">
        <v>4494</v>
      </c>
      <c r="AM351" s="408" t="s">
        <v>4439</v>
      </c>
      <c r="AQ351" s="408" t="s">
        <v>2118</v>
      </c>
      <c r="AU351" s="408" t="s">
        <v>4491</v>
      </c>
      <c r="AY351" s="408" t="s">
        <v>4391</v>
      </c>
      <c r="BC351" s="408" t="s">
        <v>3248</v>
      </c>
      <c r="BG351" s="408" t="s">
        <v>2119</v>
      </c>
      <c r="BK351" s="408" t="s">
        <v>4448</v>
      </c>
      <c r="BO351" s="408" t="s">
        <v>4402</v>
      </c>
      <c r="BS351" s="408" t="s">
        <v>4490</v>
      </c>
      <c r="BW351" s="408" t="s">
        <v>4412</v>
      </c>
      <c r="BZ351" s="410"/>
      <c r="CA351" s="408" t="s">
        <v>4439</v>
      </c>
      <c r="CD351" s="1">
        <v>226.7</v>
      </c>
      <c r="CE351" s="56">
        <v>1</v>
      </c>
      <c r="CG351" s="408" t="s">
        <v>2118</v>
      </c>
      <c r="CJ351" s="1">
        <v>276</v>
      </c>
      <c r="CK351" s="56">
        <v>3</v>
      </c>
      <c r="CM351" s="408" t="s">
        <v>3258</v>
      </c>
      <c r="CP351" s="1">
        <v>153.69999999999999</v>
      </c>
      <c r="CQ351" s="56">
        <v>1</v>
      </c>
      <c r="CS351" s="408" t="s">
        <v>1701</v>
      </c>
      <c r="CV351" s="1">
        <v>37.1</v>
      </c>
      <c r="CW351" s="56">
        <v>0</v>
      </c>
      <c r="DB351" s="410"/>
      <c r="DE351" s="28"/>
      <c r="DF351" s="56"/>
      <c r="DH351" s="410"/>
      <c r="DK351" s="28"/>
      <c r="DL351" s="56"/>
      <c r="DN351" s="410"/>
      <c r="DQ351" s="28"/>
      <c r="DR351" s="56"/>
      <c r="DT351" s="410"/>
      <c r="DW351" s="28"/>
      <c r="DX351" s="56"/>
      <c r="DZ351" s="410"/>
      <c r="EC351" s="28"/>
      <c r="ED351" s="56"/>
      <c r="EF351" s="410"/>
      <c r="EI351" s="28"/>
      <c r="EJ351" s="56"/>
      <c r="EL351" s="410"/>
      <c r="EO351" s="28"/>
      <c r="EP351" s="56"/>
      <c r="ER351" s="410"/>
      <c r="EU351" s="28"/>
      <c r="EV351" s="56"/>
      <c r="EX351" s="410"/>
      <c r="FA351" s="28"/>
      <c r="FB351" s="56"/>
      <c r="FD351" s="410"/>
      <c r="FG351" s="28"/>
      <c r="FH351" s="56"/>
      <c r="FJ351" s="410"/>
      <c r="FM351" s="28"/>
      <c r="FN351" s="56"/>
      <c r="FP351" s="410"/>
      <c r="FS351" s="28"/>
      <c r="FT351" s="56"/>
      <c r="FV351" s="410"/>
      <c r="FY351" s="28"/>
      <c r="FZ351" s="56"/>
      <c r="GB351" s="410"/>
      <c r="GE351" s="28"/>
      <c r="GF351" s="56"/>
      <c r="GH351" s="410"/>
      <c r="GK351" s="28"/>
      <c r="GL351" s="56"/>
      <c r="GN351" s="410"/>
      <c r="GQ351" s="28"/>
      <c r="GR351" s="56"/>
      <c r="GT351" s="410"/>
      <c r="GW351" s="28"/>
      <c r="GX351" s="56"/>
      <c r="GZ351" s="410"/>
      <c r="HC351" s="28"/>
      <c r="HD351" s="56"/>
      <c r="HF351" s="383"/>
      <c r="HI351" s="28"/>
      <c r="HJ351" s="56"/>
    </row>
    <row r="352" spans="1:218" ht="16.5" customHeight="1">
      <c r="A352" s="408"/>
      <c r="D352" s="1"/>
      <c r="E352" s="56"/>
      <c r="G352" s="409" t="s">
        <v>14</v>
      </c>
      <c r="H352" s="548" t="s">
        <v>4494</v>
      </c>
      <c r="I352" s="549"/>
      <c r="J352" s="549"/>
      <c r="K352" s="549"/>
      <c r="L352" s="550">
        <f>$AF$554</f>
        <v>8</v>
      </c>
      <c r="M352" s="551">
        <f>$E$554</f>
        <v>1347.6000000000001</v>
      </c>
      <c r="O352" s="408"/>
      <c r="S352" s="408"/>
      <c r="W352" s="408"/>
      <c r="AA352" s="408"/>
      <c r="AE352" s="408"/>
      <c r="AI352" s="408"/>
      <c r="AM352" s="408"/>
      <c r="AQ352" s="408"/>
      <c r="AU352" s="408"/>
      <c r="AY352" s="408"/>
      <c r="BC352" s="408"/>
      <c r="BG352" s="408"/>
      <c r="BK352" s="408"/>
      <c r="BO352" s="408"/>
      <c r="BS352" s="408"/>
      <c r="BW352" s="408"/>
      <c r="BZ352" s="410"/>
      <c r="CA352" s="408"/>
      <c r="CD352" s="1"/>
      <c r="CE352" s="56"/>
      <c r="CG352" s="408"/>
      <c r="CJ352" s="1"/>
      <c r="CK352" s="56"/>
      <c r="CM352" s="408"/>
      <c r="CP352" s="1"/>
      <c r="CQ352" s="56"/>
      <c r="CS352" s="408"/>
      <c r="CV352" s="1"/>
      <c r="CW352" s="56"/>
      <c r="DB352" s="410"/>
      <c r="DE352" s="28"/>
      <c r="DF352" s="56"/>
      <c r="DH352" s="410"/>
      <c r="DK352" s="28"/>
      <c r="DL352" s="56"/>
      <c r="DN352" s="410"/>
      <c r="DQ352" s="28"/>
      <c r="DR352" s="56"/>
      <c r="DT352" s="410"/>
      <c r="DW352" s="28"/>
      <c r="DX352" s="56"/>
      <c r="DZ352" s="410"/>
      <c r="EC352" s="28"/>
      <c r="ED352" s="56"/>
      <c r="EF352" s="410"/>
      <c r="EI352" s="28"/>
      <c r="EJ352" s="56"/>
      <c r="EL352" s="410"/>
      <c r="EO352" s="28"/>
      <c r="EP352" s="56"/>
      <c r="ER352" s="410"/>
      <c r="EU352" s="28"/>
      <c r="EV352" s="56"/>
      <c r="EX352" s="410"/>
      <c r="FA352" s="28"/>
      <c r="FB352" s="56"/>
      <c r="FD352" s="410"/>
      <c r="FG352" s="28"/>
      <c r="FH352" s="56"/>
      <c r="FJ352" s="410"/>
      <c r="FM352" s="28"/>
      <c r="FN352" s="56"/>
      <c r="FP352" s="410"/>
      <c r="FS352" s="28"/>
      <c r="FT352" s="56"/>
      <c r="FV352" s="410"/>
      <c r="FY352" s="28"/>
      <c r="FZ352" s="56"/>
      <c r="GB352" s="410"/>
      <c r="GE352" s="28"/>
      <c r="GF352" s="56"/>
      <c r="GH352" s="410"/>
      <c r="GK352" s="28"/>
      <c r="GL352" s="56"/>
      <c r="GN352" s="410"/>
      <c r="GQ352" s="28"/>
      <c r="GR352" s="56"/>
      <c r="GT352" s="410"/>
      <c r="GW352" s="28"/>
      <c r="GX352" s="56"/>
      <c r="GZ352" s="410"/>
      <c r="HC352" s="28"/>
      <c r="HD352" s="56"/>
      <c r="HF352" s="383"/>
      <c r="HI352" s="28"/>
      <c r="HJ352" s="56"/>
    </row>
    <row r="353" spans="1:218" ht="16.5" customHeight="1">
      <c r="A353" s="408" t="s">
        <v>4489</v>
      </c>
      <c r="D353" s="1">
        <f>'Punten per wedstrijd'!F241</f>
        <v>418.7999999999999</v>
      </c>
      <c r="E353" s="56">
        <v>0</v>
      </c>
      <c r="G353" s="409" t="s">
        <v>16</v>
      </c>
      <c r="H353" s="292" t="s">
        <v>4490</v>
      </c>
      <c r="L353" s="525">
        <f>$AF$547</f>
        <v>7</v>
      </c>
      <c r="M353" s="422">
        <f>$E$547</f>
        <v>1827.9</v>
      </c>
      <c r="O353" s="408" t="s">
        <v>4494</v>
      </c>
      <c r="S353" s="408" t="s">
        <v>3258</v>
      </c>
      <c r="W353" s="408" t="s">
        <v>4493</v>
      </c>
      <c r="AA353" s="408" t="s">
        <v>2119</v>
      </c>
      <c r="AE353" s="408" t="s">
        <v>4493</v>
      </c>
      <c r="AI353" s="408" t="s">
        <v>3258</v>
      </c>
      <c r="AM353" s="408" t="s">
        <v>4450</v>
      </c>
      <c r="AQ353" s="408" t="s">
        <v>4391</v>
      </c>
      <c r="AU353" s="408" t="s">
        <v>4493</v>
      </c>
      <c r="AY353" s="408" t="s">
        <v>4491</v>
      </c>
      <c r="BC353" s="408" t="s">
        <v>4450</v>
      </c>
      <c r="BG353" s="408" t="s">
        <v>4489</v>
      </c>
      <c r="BK353" s="408" t="s">
        <v>2119</v>
      </c>
      <c r="BO353" s="408" t="s">
        <v>4495</v>
      </c>
      <c r="BS353" s="408" t="s">
        <v>2118</v>
      </c>
      <c r="BW353" s="408" t="s">
        <v>4494</v>
      </c>
      <c r="BZ353" s="410"/>
      <c r="CA353" s="408" t="s">
        <v>3248</v>
      </c>
      <c r="CD353" s="1">
        <v>221.89999999999998</v>
      </c>
      <c r="CE353" s="56">
        <v>2</v>
      </c>
      <c r="CG353" s="408" t="s">
        <v>4675</v>
      </c>
      <c r="CJ353" s="1">
        <v>150</v>
      </c>
      <c r="CK353" s="56">
        <v>3</v>
      </c>
      <c r="CM353" s="408" t="s">
        <v>4489</v>
      </c>
      <c r="CP353" s="1">
        <v>67.8</v>
      </c>
      <c r="CQ353" s="56">
        <v>0</v>
      </c>
      <c r="CS353" s="408" t="s">
        <v>4494</v>
      </c>
      <c r="CV353" s="1">
        <v>66.7</v>
      </c>
      <c r="CW353" s="56">
        <v>1</v>
      </c>
      <c r="DB353" s="410"/>
      <c r="DE353" s="28"/>
      <c r="DF353" s="56"/>
      <c r="DH353" s="410"/>
      <c r="DK353" s="28"/>
      <c r="DL353" s="56"/>
      <c r="DN353" s="410"/>
      <c r="DQ353" s="28"/>
      <c r="DR353" s="56"/>
      <c r="DT353" s="410"/>
      <c r="DW353" s="28"/>
      <c r="DX353" s="56"/>
      <c r="DZ353" s="410"/>
      <c r="EC353" s="28"/>
      <c r="ED353" s="56"/>
      <c r="EF353" s="410"/>
      <c r="EI353" s="28"/>
      <c r="EJ353" s="56"/>
      <c r="EL353" s="410"/>
      <c r="EO353" s="28"/>
      <c r="EP353" s="56"/>
      <c r="ER353" s="410"/>
      <c r="EU353" s="28"/>
      <c r="EV353" s="56"/>
      <c r="EX353" s="410"/>
      <c r="FA353" s="28"/>
      <c r="FB353" s="56"/>
      <c r="FD353" s="410"/>
      <c r="FG353" s="28"/>
      <c r="FH353" s="56"/>
      <c r="FJ353" s="410"/>
      <c r="FM353" s="28"/>
      <c r="FN353" s="56"/>
      <c r="FP353" s="410"/>
      <c r="FS353" s="28"/>
      <c r="FT353" s="56"/>
      <c r="FV353" s="410"/>
      <c r="FY353" s="28"/>
      <c r="FZ353" s="56"/>
      <c r="GB353" s="410"/>
      <c r="GE353" s="28"/>
      <c r="GF353" s="56"/>
      <c r="GH353" s="410"/>
      <c r="GK353" s="28"/>
      <c r="GL353" s="56"/>
      <c r="GN353" s="410"/>
      <c r="GQ353" s="28"/>
      <c r="GR353" s="56"/>
      <c r="GT353" s="410"/>
      <c r="GW353" s="28"/>
      <c r="GX353" s="56"/>
      <c r="GZ353" s="410"/>
      <c r="HC353" s="28"/>
      <c r="HD353" s="56"/>
      <c r="HF353" s="383"/>
      <c r="HI353" s="28"/>
      <c r="HJ353" s="56"/>
    </row>
    <row r="354" spans="1:218" ht="16.5" customHeight="1">
      <c r="A354" s="408" t="s">
        <v>4391</v>
      </c>
      <c r="D354" s="1">
        <f>'Punten per wedstrijd'!F258</f>
        <v>951.69999999999993</v>
      </c>
      <c r="E354" s="56">
        <v>3</v>
      </c>
      <c r="G354" s="409" t="s">
        <v>18</v>
      </c>
      <c r="H354" s="292" t="s">
        <v>1701</v>
      </c>
      <c r="J354" s="228"/>
      <c r="K354" s="56"/>
      <c r="L354" s="525">
        <f>$AF$537</f>
        <v>7</v>
      </c>
      <c r="M354" s="422">
        <f>$E$537</f>
        <v>1545.55</v>
      </c>
      <c r="O354" s="408" t="s">
        <v>4448</v>
      </c>
      <c r="S354" s="408" t="s">
        <v>4494</v>
      </c>
      <c r="W354" s="408" t="s">
        <v>4450</v>
      </c>
      <c r="AA354" s="408" t="s">
        <v>4493</v>
      </c>
      <c r="AE354" s="408" t="s">
        <v>4412</v>
      </c>
      <c r="AI354" s="408" t="s">
        <v>4402</v>
      </c>
      <c r="AM354" s="408" t="s">
        <v>4496</v>
      </c>
      <c r="AQ354" s="408" t="s">
        <v>4493</v>
      </c>
      <c r="AU354" s="408" t="s">
        <v>4488</v>
      </c>
      <c r="AY354" s="408" t="s">
        <v>2118</v>
      </c>
      <c r="BC354" s="408" t="s">
        <v>4491</v>
      </c>
      <c r="BG354" s="408" t="s">
        <v>4490</v>
      </c>
      <c r="BK354" s="408" t="s">
        <v>4495</v>
      </c>
      <c r="BO354" s="408" t="s">
        <v>4412</v>
      </c>
      <c r="BS354" s="408" t="s">
        <v>4489</v>
      </c>
      <c r="BW354" s="408" t="s">
        <v>1701</v>
      </c>
      <c r="BZ354" s="410"/>
      <c r="CA354" s="408" t="s">
        <v>1701</v>
      </c>
      <c r="CD354" s="1">
        <v>182.19999999999996</v>
      </c>
      <c r="CE354" s="56">
        <v>1</v>
      </c>
      <c r="CG354" s="408" t="s">
        <v>4489</v>
      </c>
      <c r="CJ354" s="1">
        <v>0</v>
      </c>
      <c r="CK354" s="56">
        <v>0</v>
      </c>
      <c r="CM354" s="408" t="s">
        <v>1701</v>
      </c>
      <c r="CP354" s="1">
        <v>227.65</v>
      </c>
      <c r="CQ354" s="56">
        <v>3</v>
      </c>
      <c r="CS354" s="408" t="s">
        <v>4492</v>
      </c>
      <c r="CV354" s="1">
        <v>78.599999999999994</v>
      </c>
      <c r="CW354" s="56">
        <v>2</v>
      </c>
      <c r="DB354" s="410"/>
      <c r="DE354" s="28"/>
      <c r="DF354" s="56"/>
      <c r="DH354" s="410"/>
      <c r="DK354" s="28"/>
      <c r="DL354" s="56"/>
      <c r="DN354" s="410"/>
      <c r="DQ354" s="28"/>
      <c r="DR354" s="56"/>
      <c r="DT354" s="410"/>
      <c r="DW354" s="28"/>
      <c r="DX354" s="56"/>
      <c r="DZ354" s="410"/>
      <c r="EC354" s="28"/>
      <c r="ED354" s="56"/>
      <c r="EF354" s="410"/>
      <c r="EI354" s="28"/>
      <c r="EJ354" s="56"/>
      <c r="EL354" s="410"/>
      <c r="EO354" s="28"/>
      <c r="EP354" s="56"/>
      <c r="ER354" s="410"/>
      <c r="EU354" s="28"/>
      <c r="EV354" s="56"/>
      <c r="EX354" s="410"/>
      <c r="FA354" s="28"/>
      <c r="FB354" s="56"/>
      <c r="FD354" s="410"/>
      <c r="FG354" s="28"/>
      <c r="FH354" s="56"/>
      <c r="FJ354" s="410"/>
      <c r="FM354" s="28"/>
      <c r="FN354" s="56"/>
      <c r="FP354" s="410"/>
      <c r="FS354" s="28"/>
      <c r="FT354" s="56"/>
      <c r="FV354" s="410"/>
      <c r="FY354" s="28"/>
      <c r="FZ354" s="56"/>
      <c r="GB354" s="410"/>
      <c r="GE354" s="28"/>
      <c r="GF354" s="56"/>
      <c r="GH354" s="410"/>
      <c r="GK354" s="28"/>
      <c r="GL354" s="56"/>
      <c r="GN354" s="410"/>
      <c r="GQ354" s="28"/>
      <c r="GR354" s="56"/>
      <c r="GT354" s="410"/>
      <c r="GW354" s="28"/>
      <c r="GX354" s="56"/>
      <c r="GZ354" s="410"/>
      <c r="HC354" s="28"/>
      <c r="HD354" s="56"/>
      <c r="HF354" s="383"/>
      <c r="HI354" s="28"/>
      <c r="HJ354" s="56"/>
    </row>
    <row r="355" spans="1:218" ht="16.5" customHeight="1">
      <c r="A355" s="408"/>
      <c r="D355" s="1"/>
      <c r="E355" s="56"/>
      <c r="G355" s="409" t="s">
        <v>20</v>
      </c>
      <c r="H355" s="292" t="s">
        <v>4448</v>
      </c>
      <c r="J355" s="228"/>
      <c r="K355" s="56"/>
      <c r="L355" s="525">
        <f>$AF$539</f>
        <v>7</v>
      </c>
      <c r="M355" s="422">
        <f>$E$539</f>
        <v>1348.7</v>
      </c>
      <c r="O355" s="408"/>
      <c r="S355" s="408"/>
      <c r="W355" s="408"/>
      <c r="AA355" s="408"/>
      <c r="AE355" s="408"/>
      <c r="AI355" s="408"/>
      <c r="AM355" s="408"/>
      <c r="AQ355" s="408"/>
      <c r="AU355" s="408"/>
      <c r="AY355" s="408"/>
      <c r="BC355" s="408"/>
      <c r="BG355" s="408"/>
      <c r="BK355" s="408"/>
      <c r="BO355" s="408"/>
      <c r="BS355" s="408"/>
      <c r="BW355" s="408"/>
      <c r="BZ355" s="410"/>
      <c r="CA355" s="408"/>
      <c r="CD355" s="1"/>
      <c r="CE355" s="56"/>
      <c r="CG355" s="408"/>
      <c r="CJ355" s="1"/>
      <c r="CK355" s="56"/>
      <c r="CM355" s="408"/>
      <c r="CP355" s="1"/>
      <c r="CQ355" s="56"/>
      <c r="CS355" s="408"/>
      <c r="CV355" s="1"/>
      <c r="CW355" s="56"/>
      <c r="DB355" s="410"/>
      <c r="DE355" s="28"/>
      <c r="DF355" s="56"/>
      <c r="DH355" s="410"/>
      <c r="DK355" s="28"/>
      <c r="DL355" s="56"/>
      <c r="DN355" s="410"/>
      <c r="DQ355" s="28"/>
      <c r="DR355" s="56"/>
      <c r="DT355" s="410"/>
      <c r="DW355" s="28"/>
      <c r="DX355" s="56"/>
      <c r="DZ355" s="410"/>
      <c r="EC355" s="28"/>
      <c r="ED355" s="56"/>
      <c r="EF355" s="410"/>
      <c r="EI355" s="28"/>
      <c r="EJ355" s="56"/>
      <c r="EL355" s="410"/>
      <c r="EO355" s="28"/>
      <c r="EP355" s="56"/>
      <c r="ER355" s="410"/>
      <c r="EU355" s="28"/>
      <c r="EV355" s="56"/>
      <c r="EX355" s="410"/>
      <c r="FA355" s="28"/>
      <c r="FB355" s="56"/>
      <c r="FD355" s="410"/>
      <c r="FG355" s="28"/>
      <c r="FH355" s="56"/>
      <c r="FJ355" s="410"/>
      <c r="FM355" s="28"/>
      <c r="FN355" s="56"/>
      <c r="FP355" s="410"/>
      <c r="FS355" s="28"/>
      <c r="FT355" s="56"/>
      <c r="FV355" s="410"/>
      <c r="FY355" s="28"/>
      <c r="FZ355" s="56"/>
      <c r="GB355" s="410"/>
      <c r="GE355" s="28"/>
      <c r="GF355" s="56"/>
      <c r="GH355" s="410"/>
      <c r="GK355" s="28"/>
      <c r="GL355" s="56"/>
      <c r="GN355" s="410"/>
      <c r="GQ355" s="28"/>
      <c r="GR355" s="56"/>
      <c r="GT355" s="410"/>
      <c r="GW355" s="28"/>
      <c r="GX355" s="56"/>
      <c r="GZ355" s="410"/>
      <c r="HC355" s="28"/>
      <c r="HD355" s="56"/>
      <c r="HF355" s="383"/>
      <c r="HI355" s="28"/>
      <c r="HJ355" s="56"/>
    </row>
    <row r="356" spans="1:218" ht="16.5" customHeight="1">
      <c r="A356" s="408" t="s">
        <v>3258</v>
      </c>
      <c r="D356" s="1">
        <f>'Punten per wedstrijd'!F301</f>
        <v>627.20000000000005</v>
      </c>
      <c r="E356" s="56">
        <v>3</v>
      </c>
      <c r="G356" s="409" t="s">
        <v>22</v>
      </c>
      <c r="H356" s="292" t="s">
        <v>3248</v>
      </c>
      <c r="L356" s="525">
        <f>$AF$544</f>
        <v>6</v>
      </c>
      <c r="M356" s="422">
        <f>$E$544</f>
        <v>1400.4</v>
      </c>
      <c r="O356" s="408" t="s">
        <v>4493</v>
      </c>
      <c r="S356" s="408" t="s">
        <v>4439</v>
      </c>
      <c r="W356" s="408" t="s">
        <v>4402</v>
      </c>
      <c r="AA356" s="408" t="s">
        <v>4496</v>
      </c>
      <c r="AE356" s="408" t="s">
        <v>4450</v>
      </c>
      <c r="AI356" s="408" t="s">
        <v>4492</v>
      </c>
      <c r="AM356" s="408" t="s">
        <v>4489</v>
      </c>
      <c r="AQ356" s="408" t="s">
        <v>4439</v>
      </c>
      <c r="AU356" s="408" t="s">
        <v>4412</v>
      </c>
      <c r="AY356" s="408" t="s">
        <v>4494</v>
      </c>
      <c r="BC356" s="408" t="s">
        <v>1701</v>
      </c>
      <c r="BG356" s="408" t="s">
        <v>3258</v>
      </c>
      <c r="BK356" s="408" t="s">
        <v>4493</v>
      </c>
      <c r="BO356" s="408" t="s">
        <v>4496</v>
      </c>
      <c r="BS356" s="408" t="s">
        <v>3255</v>
      </c>
      <c r="BW356" s="408" t="s">
        <v>3255</v>
      </c>
      <c r="BZ356" s="410"/>
      <c r="CA356" s="408" t="s">
        <v>4450</v>
      </c>
      <c r="CD356" s="1">
        <v>236.5</v>
      </c>
      <c r="CE356" s="56">
        <v>3</v>
      </c>
      <c r="CG356" s="408" t="s">
        <v>3258</v>
      </c>
      <c r="CJ356" s="1">
        <v>252.4</v>
      </c>
      <c r="CK356" s="56">
        <v>0</v>
      </c>
      <c r="CM356" s="408" t="s">
        <v>4492</v>
      </c>
      <c r="CP356" s="1">
        <v>125.80000000000001</v>
      </c>
      <c r="CQ356" s="56">
        <v>2</v>
      </c>
      <c r="CS356" s="408" t="s">
        <v>4495</v>
      </c>
      <c r="CV356" s="1">
        <v>52</v>
      </c>
      <c r="CW356" s="56">
        <v>1</v>
      </c>
      <c r="DB356" s="410"/>
      <c r="DE356" s="28"/>
      <c r="DF356" s="56"/>
      <c r="DH356" s="410"/>
      <c r="DK356" s="28"/>
      <c r="DL356" s="56"/>
      <c r="DN356" s="410"/>
      <c r="DQ356" s="28"/>
      <c r="DR356" s="56"/>
      <c r="DT356" s="410"/>
      <c r="DW356" s="28"/>
      <c r="DX356" s="56"/>
      <c r="DZ356" s="410"/>
      <c r="EC356" s="28"/>
      <c r="ED356" s="56"/>
      <c r="EF356" s="410"/>
      <c r="EI356" s="28"/>
      <c r="EJ356" s="56"/>
      <c r="EL356" s="410"/>
      <c r="EO356" s="28"/>
      <c r="EP356" s="56"/>
      <c r="ER356" s="410"/>
      <c r="EU356" s="28"/>
      <c r="EV356" s="56"/>
      <c r="EX356" s="410"/>
      <c r="FA356" s="28"/>
      <c r="FB356" s="56"/>
      <c r="FD356" s="410"/>
      <c r="FG356" s="28"/>
      <c r="FH356" s="56"/>
      <c r="FJ356" s="410"/>
      <c r="FM356" s="28"/>
      <c r="FN356" s="56"/>
      <c r="FP356" s="410"/>
      <c r="FS356" s="28"/>
      <c r="FT356" s="56"/>
      <c r="FV356" s="410"/>
      <c r="FY356" s="28"/>
      <c r="FZ356" s="56"/>
      <c r="GB356" s="410"/>
      <c r="GE356" s="28"/>
      <c r="GF356" s="56"/>
      <c r="GH356" s="410"/>
      <c r="GK356" s="28"/>
      <c r="GL356" s="56"/>
      <c r="GN356" s="410"/>
      <c r="GQ356" s="28"/>
      <c r="GR356" s="56"/>
      <c r="GT356" s="410"/>
      <c r="GW356" s="28"/>
      <c r="GX356" s="56"/>
      <c r="GZ356" s="410"/>
      <c r="HC356" s="28"/>
      <c r="HD356" s="56"/>
      <c r="HF356" s="383"/>
      <c r="HI356" s="28"/>
      <c r="HJ356" s="56"/>
    </row>
    <row r="357" spans="1:218" ht="16.5" customHeight="1">
      <c r="A357" s="408" t="s">
        <v>4491</v>
      </c>
      <c r="D357" s="1">
        <f>'Punten per wedstrijd'!F293</f>
        <v>333.2</v>
      </c>
      <c r="E357" s="56">
        <v>0</v>
      </c>
      <c r="G357" s="409" t="s">
        <v>24</v>
      </c>
      <c r="H357" s="292" t="s">
        <v>3255</v>
      </c>
      <c r="L357" s="525">
        <f>$AF$550</f>
        <v>6</v>
      </c>
      <c r="M357" s="422">
        <f>$E$550</f>
        <v>1133.0999999999999</v>
      </c>
      <c r="O357" s="408" t="s">
        <v>3255</v>
      </c>
      <c r="S357" s="408" t="s">
        <v>4495</v>
      </c>
      <c r="W357" s="408" t="s">
        <v>4492</v>
      </c>
      <c r="AA357" s="408" t="s">
        <v>4402</v>
      </c>
      <c r="AE357" s="408" t="s">
        <v>4488</v>
      </c>
      <c r="AI357" s="408" t="s">
        <v>4450</v>
      </c>
      <c r="AM357" s="408" t="s">
        <v>4491</v>
      </c>
      <c r="AQ357" s="408" t="s">
        <v>3255</v>
      </c>
      <c r="AU357" s="408" t="s">
        <v>4496</v>
      </c>
      <c r="AY357" s="408" t="s">
        <v>4402</v>
      </c>
      <c r="BC357" s="408" t="s">
        <v>4448</v>
      </c>
      <c r="BG357" s="408" t="s">
        <v>1701</v>
      </c>
      <c r="BK357" s="408" t="s">
        <v>3258</v>
      </c>
      <c r="BO357" s="408" t="s">
        <v>4492</v>
      </c>
      <c r="BS357" s="408" t="s">
        <v>4402</v>
      </c>
      <c r="BW357" s="408" t="s">
        <v>4490</v>
      </c>
      <c r="BZ357" s="410"/>
      <c r="CA357" s="408" t="s">
        <v>4402</v>
      </c>
      <c r="CD357" s="1">
        <v>76</v>
      </c>
      <c r="CE357" s="56">
        <v>0</v>
      </c>
      <c r="CG357" s="408" t="s">
        <v>4448</v>
      </c>
      <c r="CJ357" s="1">
        <v>348.09999999999997</v>
      </c>
      <c r="CK357" s="56">
        <v>3</v>
      </c>
      <c r="CM357" s="408" t="s">
        <v>4495</v>
      </c>
      <c r="CP357" s="1">
        <v>107.29999999999998</v>
      </c>
      <c r="CQ357" s="56">
        <v>1</v>
      </c>
      <c r="CS357" s="408" t="s">
        <v>4496</v>
      </c>
      <c r="CV357" s="1">
        <v>54.5</v>
      </c>
      <c r="CW357" s="56">
        <v>2</v>
      </c>
      <c r="DB357" s="410"/>
      <c r="DE357" s="28"/>
      <c r="DF357" s="56"/>
      <c r="DH357" s="410"/>
      <c r="DK357" s="28"/>
      <c r="DL357" s="56"/>
      <c r="DN357" s="410"/>
      <c r="DQ357" s="28"/>
      <c r="DR357" s="56"/>
      <c r="DT357" s="410"/>
      <c r="DW357" s="28"/>
      <c r="DX357" s="56"/>
      <c r="DZ357" s="410"/>
      <c r="EC357" s="28"/>
      <c r="ED357" s="56"/>
      <c r="EF357" s="410"/>
      <c r="EI357" s="28"/>
      <c r="EJ357" s="56"/>
      <c r="EL357" s="410"/>
      <c r="EO357" s="28"/>
      <c r="EP357" s="56"/>
      <c r="ER357" s="410"/>
      <c r="EU357" s="28"/>
      <c r="EV357" s="56"/>
      <c r="EX357" s="410"/>
      <c r="FA357" s="28"/>
      <c r="FB357" s="56"/>
      <c r="FD357" s="410"/>
      <c r="FG357" s="28"/>
      <c r="FH357" s="56"/>
      <c r="FJ357" s="410"/>
      <c r="FM357" s="28"/>
      <c r="FN357" s="56"/>
      <c r="FP357" s="410"/>
      <c r="FS357" s="28"/>
      <c r="FT357" s="56"/>
      <c r="FV357" s="410"/>
      <c r="FY357" s="28"/>
      <c r="FZ357" s="56"/>
      <c r="GB357" s="410"/>
      <c r="GE357" s="28"/>
      <c r="GF357" s="56"/>
      <c r="GH357" s="410"/>
      <c r="GK357" s="28"/>
      <c r="GL357" s="56"/>
      <c r="GN357" s="410"/>
      <c r="GQ357" s="28"/>
      <c r="GR357" s="56"/>
      <c r="GT357" s="410"/>
      <c r="GW357" s="28"/>
      <c r="GX357" s="56"/>
      <c r="GZ357" s="410"/>
      <c r="HC357" s="28"/>
      <c r="HD357" s="56"/>
      <c r="HF357" s="383"/>
      <c r="HI357" s="28"/>
      <c r="HJ357" s="56"/>
    </row>
    <row r="358" spans="1:218" ht="16.5" customHeight="1">
      <c r="A358" s="408"/>
      <c r="D358" s="1"/>
      <c r="E358" s="56"/>
      <c r="G358" s="409" t="s">
        <v>26</v>
      </c>
      <c r="H358" s="292" t="s">
        <v>4439</v>
      </c>
      <c r="J358" s="228"/>
      <c r="K358" s="56"/>
      <c r="L358" s="525">
        <f>$AF$540</f>
        <v>6</v>
      </c>
      <c r="M358" s="422">
        <f>$E$540</f>
        <v>1079.0999999999999</v>
      </c>
      <c r="O358" s="408"/>
      <c r="S358" s="408"/>
      <c r="W358" s="408"/>
      <c r="AA358" s="408"/>
      <c r="AE358" s="408"/>
      <c r="AI358" s="408"/>
      <c r="AM358" s="408"/>
      <c r="AQ358" s="408"/>
      <c r="AU358" s="408"/>
      <c r="AY358" s="408"/>
      <c r="BC358" s="408"/>
      <c r="BG358" s="408"/>
      <c r="BK358" s="408"/>
      <c r="BO358" s="408"/>
      <c r="BS358" s="408"/>
      <c r="BW358" s="408"/>
      <c r="BZ358" s="410"/>
      <c r="CA358" s="408"/>
      <c r="CD358" s="1"/>
      <c r="CE358" s="56"/>
      <c r="CG358" s="408"/>
      <c r="CJ358" s="1"/>
      <c r="CK358" s="56"/>
      <c r="CM358" s="408"/>
      <c r="CP358" s="1"/>
      <c r="CQ358" s="56"/>
      <c r="CS358" s="408"/>
      <c r="CV358" s="1"/>
      <c r="CW358" s="56"/>
      <c r="DB358" s="410"/>
      <c r="DE358" s="28"/>
      <c r="DF358" s="56"/>
      <c r="DH358" s="410"/>
      <c r="DK358" s="28"/>
      <c r="DL358" s="56"/>
      <c r="DN358" s="410"/>
      <c r="DQ358" s="28"/>
      <c r="DR358" s="56"/>
      <c r="DT358" s="410"/>
      <c r="DW358" s="28"/>
      <c r="DX358" s="56"/>
      <c r="DZ358" s="410"/>
      <c r="EC358" s="28"/>
      <c r="ED358" s="56"/>
      <c r="EF358" s="410"/>
      <c r="EI358" s="28"/>
      <c r="EJ358" s="56"/>
      <c r="EL358" s="410"/>
      <c r="EO358" s="28"/>
      <c r="EP358" s="56"/>
      <c r="ER358" s="410"/>
      <c r="EU358" s="28"/>
      <c r="EV358" s="56"/>
      <c r="EX358" s="410"/>
      <c r="FA358" s="28"/>
      <c r="FB358" s="56"/>
      <c r="FD358" s="410"/>
      <c r="FG358" s="28"/>
      <c r="FH358" s="56"/>
      <c r="FJ358" s="410"/>
      <c r="FM358" s="28"/>
      <c r="FN358" s="56"/>
      <c r="FP358" s="410"/>
      <c r="FS358" s="28"/>
      <c r="FT358" s="56"/>
      <c r="FV358" s="410"/>
      <c r="FY358" s="28"/>
      <c r="FZ358" s="56"/>
      <c r="GB358" s="410"/>
      <c r="GE358" s="28"/>
      <c r="GF358" s="56"/>
      <c r="GH358" s="410"/>
      <c r="GK358" s="28"/>
      <c r="GL358" s="56"/>
      <c r="GN358" s="410"/>
      <c r="GQ358" s="28"/>
      <c r="GR358" s="56"/>
      <c r="GT358" s="410"/>
      <c r="GW358" s="28"/>
      <c r="GX358" s="56"/>
      <c r="GZ358" s="410"/>
      <c r="HC358" s="28"/>
      <c r="HD358" s="56"/>
      <c r="HF358" s="383"/>
      <c r="HI358" s="28"/>
      <c r="HJ358" s="56"/>
    </row>
    <row r="359" spans="1:218" ht="16.5" customHeight="1">
      <c r="A359" s="408" t="s">
        <v>4450</v>
      </c>
      <c r="D359" s="1">
        <f>'Punten per wedstrijd'!F252</f>
        <v>361.8</v>
      </c>
      <c r="E359" s="56">
        <v>1</v>
      </c>
      <c r="G359" s="409" t="s">
        <v>28</v>
      </c>
      <c r="H359" s="292" t="s">
        <v>4491</v>
      </c>
      <c r="L359" s="525">
        <f>$AF$549</f>
        <v>6</v>
      </c>
      <c r="M359" s="422">
        <f>$E$549</f>
        <v>922.90000000000009</v>
      </c>
      <c r="O359" s="408" t="s">
        <v>4402</v>
      </c>
      <c r="S359" s="408" t="s">
        <v>4391</v>
      </c>
      <c r="W359" s="408" t="s">
        <v>4495</v>
      </c>
      <c r="AA359" s="408" t="s">
        <v>4492</v>
      </c>
      <c r="AE359" s="408" t="s">
        <v>3255</v>
      </c>
      <c r="AI359" s="408" t="s">
        <v>4488</v>
      </c>
      <c r="AM359" s="408" t="s">
        <v>3248</v>
      </c>
      <c r="AQ359" s="408" t="s">
        <v>4492</v>
      </c>
      <c r="AU359" s="408" t="s">
        <v>2118</v>
      </c>
      <c r="AY359" s="408" t="s">
        <v>4450</v>
      </c>
      <c r="BC359" s="408" t="s">
        <v>4391</v>
      </c>
      <c r="BG359" s="408" t="s">
        <v>4492</v>
      </c>
      <c r="BK359" s="408" t="s">
        <v>4412</v>
      </c>
      <c r="BO359" s="408" t="s">
        <v>3248</v>
      </c>
      <c r="BS359" s="408" t="s">
        <v>4492</v>
      </c>
      <c r="BW359" s="408" t="s">
        <v>4491</v>
      </c>
      <c r="BZ359" s="410"/>
      <c r="CA359" s="408" t="s">
        <v>4490</v>
      </c>
      <c r="CD359" s="1">
        <v>354.4</v>
      </c>
      <c r="CE359" s="56">
        <v>2</v>
      </c>
      <c r="CG359" s="408" t="s">
        <v>4495</v>
      </c>
      <c r="CJ359" s="1">
        <v>13.2</v>
      </c>
      <c r="CK359" s="56">
        <v>0</v>
      </c>
      <c r="CM359" s="408" t="s">
        <v>4496</v>
      </c>
      <c r="CP359" s="1">
        <v>59.800000000000004</v>
      </c>
      <c r="CQ359" s="56">
        <v>0</v>
      </c>
      <c r="CS359" s="408" t="s">
        <v>4493</v>
      </c>
      <c r="CV359" s="1">
        <v>40.5</v>
      </c>
      <c r="CW359" s="56">
        <v>3</v>
      </c>
      <c r="DB359" s="410"/>
      <c r="DE359" s="28"/>
      <c r="DF359" s="56"/>
      <c r="DH359" s="410"/>
      <c r="DK359" s="28"/>
      <c r="DL359" s="56"/>
      <c r="DN359" s="410"/>
      <c r="DQ359" s="28"/>
      <c r="DR359" s="56"/>
      <c r="DT359" s="410"/>
      <c r="DW359" s="28"/>
      <c r="DX359" s="56"/>
      <c r="DZ359" s="410"/>
      <c r="EC359" s="28"/>
      <c r="ED359" s="56"/>
      <c r="EF359" s="410"/>
      <c r="EI359" s="28"/>
      <c r="EJ359" s="56"/>
      <c r="EL359" s="410"/>
      <c r="EO359" s="28"/>
      <c r="EP359" s="56"/>
      <c r="ER359" s="410"/>
      <c r="EU359" s="28"/>
      <c r="EV359" s="56"/>
      <c r="EX359" s="410"/>
      <c r="FA359" s="28"/>
      <c r="FB359" s="56"/>
      <c r="FD359" s="410"/>
      <c r="FG359" s="28"/>
      <c r="FH359" s="56"/>
      <c r="FJ359" s="410"/>
      <c r="FM359" s="28"/>
      <c r="FN359" s="56"/>
      <c r="FP359" s="410"/>
      <c r="FS359" s="28"/>
      <c r="FT359" s="56"/>
      <c r="FV359" s="410"/>
      <c r="FY359" s="28"/>
      <c r="FZ359" s="56"/>
      <c r="GB359" s="410"/>
      <c r="GE359" s="28"/>
      <c r="GF359" s="56"/>
      <c r="GH359" s="410"/>
      <c r="GK359" s="28"/>
      <c r="GL359" s="56"/>
      <c r="GN359" s="410"/>
      <c r="GQ359" s="28"/>
      <c r="GR359" s="56"/>
      <c r="GT359" s="410"/>
      <c r="GW359" s="28"/>
      <c r="GX359" s="56"/>
      <c r="GZ359" s="410"/>
      <c r="HC359" s="28"/>
      <c r="HD359" s="56"/>
      <c r="HF359" s="383"/>
      <c r="HI359" s="28"/>
      <c r="HJ359" s="56"/>
    </row>
    <row r="360" spans="1:218" ht="16.5" customHeight="1">
      <c r="A360" s="408" t="s">
        <v>2119</v>
      </c>
      <c r="D360" s="1">
        <f>'Punten per wedstrijd'!F247</f>
        <v>421.50000000000006</v>
      </c>
      <c r="E360" s="56">
        <v>2</v>
      </c>
      <c r="G360" s="409" t="s">
        <v>30</v>
      </c>
      <c r="H360" s="292" t="s">
        <v>3258</v>
      </c>
      <c r="L360" s="525">
        <f>$AF$551</f>
        <v>4</v>
      </c>
      <c r="M360" s="422">
        <f>$E$551</f>
        <v>1232.7</v>
      </c>
      <c r="O360" s="408" t="s">
        <v>4391</v>
      </c>
      <c r="S360" s="408" t="s">
        <v>3255</v>
      </c>
      <c r="W360" s="408" t="s">
        <v>4491</v>
      </c>
      <c r="AA360" s="408" t="s">
        <v>3255</v>
      </c>
      <c r="AE360" s="408" t="s">
        <v>4496</v>
      </c>
      <c r="AI360" s="408" t="s">
        <v>2119</v>
      </c>
      <c r="AM360" s="408" t="s">
        <v>4494</v>
      </c>
      <c r="AQ360" s="408" t="s">
        <v>4412</v>
      </c>
      <c r="AU360" s="408" t="s">
        <v>4439</v>
      </c>
      <c r="AY360" s="408" t="s">
        <v>4439</v>
      </c>
      <c r="BC360" s="408" t="s">
        <v>4492</v>
      </c>
      <c r="BG360" s="408" t="s">
        <v>4488</v>
      </c>
      <c r="BK360" s="408" t="s">
        <v>4491</v>
      </c>
      <c r="BO360" s="408" t="s">
        <v>4450</v>
      </c>
      <c r="BS360" s="408" t="s">
        <v>4448</v>
      </c>
      <c r="BW360" s="408" t="s">
        <v>4391</v>
      </c>
      <c r="BZ360" s="410"/>
      <c r="CA360" s="408" t="s">
        <v>4448</v>
      </c>
      <c r="CD360" s="1">
        <v>296.89999999999998</v>
      </c>
      <c r="CE360" s="56">
        <v>1</v>
      </c>
      <c r="CG360" s="408" t="s">
        <v>4488</v>
      </c>
      <c r="CJ360" s="1">
        <v>203.4</v>
      </c>
      <c r="CK360" s="56">
        <v>3</v>
      </c>
      <c r="CM360" s="408" t="s">
        <v>4491</v>
      </c>
      <c r="CP360" s="1">
        <v>179.6</v>
      </c>
      <c r="CQ360" s="56">
        <v>3</v>
      </c>
      <c r="CS360" s="408" t="s">
        <v>4489</v>
      </c>
      <c r="CV360" s="1">
        <v>0</v>
      </c>
      <c r="CW360" s="56">
        <v>0</v>
      </c>
      <c r="DB360" s="410"/>
      <c r="DE360" s="28"/>
      <c r="DF360" s="56"/>
      <c r="DH360" s="410"/>
      <c r="DK360" s="28"/>
      <c r="DL360" s="56"/>
      <c r="DN360" s="410"/>
      <c r="DQ360" s="28"/>
      <c r="DR360" s="56"/>
      <c r="DT360" s="410"/>
      <c r="DW360" s="28"/>
      <c r="DX360" s="56"/>
      <c r="DZ360" s="410"/>
      <c r="EC360" s="28"/>
      <c r="ED360" s="56"/>
      <c r="EF360" s="410"/>
      <c r="EI360" s="28"/>
      <c r="EJ360" s="56"/>
      <c r="EL360" s="410"/>
      <c r="EO360" s="28"/>
      <c r="EP360" s="56"/>
      <c r="ER360" s="410"/>
      <c r="EU360" s="28"/>
      <c r="EV360" s="56"/>
      <c r="EX360" s="410"/>
      <c r="FA360" s="28"/>
      <c r="FB360" s="56"/>
      <c r="FD360" s="410"/>
      <c r="FG360" s="28"/>
      <c r="FH360" s="56"/>
      <c r="FJ360" s="410"/>
      <c r="FM360" s="28"/>
      <c r="FN360" s="56"/>
      <c r="FP360" s="410"/>
      <c r="FS360" s="28"/>
      <c r="FT360" s="56"/>
      <c r="FV360" s="410"/>
      <c r="FY360" s="28"/>
      <c r="FZ360" s="56"/>
      <c r="GB360" s="410"/>
      <c r="GE360" s="28"/>
      <c r="GF360" s="56"/>
      <c r="GH360" s="410"/>
      <c r="GK360" s="28"/>
      <c r="GL360" s="56"/>
      <c r="GN360" s="410"/>
      <c r="GQ360" s="28"/>
      <c r="GR360" s="56"/>
      <c r="GT360" s="410"/>
      <c r="GW360" s="28"/>
      <c r="GX360" s="56"/>
      <c r="GZ360" s="410"/>
      <c r="HC360" s="28"/>
      <c r="HD360" s="56"/>
      <c r="HF360" s="383"/>
      <c r="HI360" s="28"/>
      <c r="HJ360" s="56"/>
    </row>
    <row r="361" spans="1:218" ht="16.5" customHeight="1">
      <c r="A361" s="408"/>
      <c r="D361" s="1"/>
      <c r="E361" s="56"/>
      <c r="G361" s="409" t="s">
        <v>32</v>
      </c>
      <c r="H361" s="292" t="s">
        <v>2118</v>
      </c>
      <c r="J361" s="228"/>
      <c r="K361" s="56"/>
      <c r="L361" s="525">
        <f>$AF$538</f>
        <v>4</v>
      </c>
      <c r="M361" s="422">
        <f>$E$538</f>
        <v>1153.3</v>
      </c>
      <c r="O361" s="408"/>
      <c r="S361" s="408"/>
      <c r="W361" s="408"/>
      <c r="AA361" s="408"/>
      <c r="AE361" s="408"/>
      <c r="AI361" s="408"/>
      <c r="AM361" s="408"/>
      <c r="AQ361" s="408"/>
      <c r="AU361" s="408"/>
      <c r="AY361" s="408"/>
      <c r="BC361" s="408"/>
      <c r="BG361" s="408"/>
      <c r="BK361" s="408"/>
      <c r="BO361" s="408"/>
      <c r="BS361" s="408"/>
      <c r="BW361" s="408"/>
      <c r="BZ361" s="410"/>
      <c r="CA361" s="408"/>
      <c r="CD361" s="1"/>
      <c r="CE361" s="56"/>
      <c r="CG361" s="408"/>
      <c r="CJ361" s="1"/>
      <c r="CK361" s="56"/>
      <c r="CM361" s="408"/>
      <c r="CP361" s="1"/>
      <c r="CQ361" s="56"/>
      <c r="CS361" s="408"/>
      <c r="CV361" s="1"/>
      <c r="CW361" s="56"/>
      <c r="DB361" s="410"/>
      <c r="DE361" s="28"/>
      <c r="DF361" s="56"/>
      <c r="DH361" s="410"/>
      <c r="DK361" s="28"/>
      <c r="DL361" s="56"/>
      <c r="DN361" s="410"/>
      <c r="DQ361" s="28"/>
      <c r="DR361" s="56"/>
      <c r="DT361" s="410"/>
      <c r="DW361" s="28"/>
      <c r="DX361" s="56"/>
      <c r="DZ361" s="410"/>
      <c r="EC361" s="28"/>
      <c r="ED361" s="56"/>
      <c r="EF361" s="410"/>
      <c r="EI361" s="28"/>
      <c r="EJ361" s="56"/>
      <c r="EL361" s="410"/>
      <c r="EO361" s="28"/>
      <c r="EP361" s="56"/>
      <c r="ER361" s="410"/>
      <c r="EU361" s="28"/>
      <c r="EV361" s="56"/>
      <c r="EX361" s="410"/>
      <c r="FA361" s="28"/>
      <c r="FB361" s="56"/>
      <c r="FD361" s="410"/>
      <c r="FG361" s="28"/>
      <c r="FH361" s="56"/>
      <c r="FJ361" s="410"/>
      <c r="FM361" s="28"/>
      <c r="FN361" s="56"/>
      <c r="FP361" s="410"/>
      <c r="FS361" s="28"/>
      <c r="FT361" s="56"/>
      <c r="FV361" s="410"/>
      <c r="FY361" s="28"/>
      <c r="FZ361" s="56"/>
      <c r="GB361" s="410"/>
      <c r="GE361" s="28"/>
      <c r="GF361" s="56"/>
      <c r="GH361" s="410"/>
      <c r="GK361" s="28"/>
      <c r="GL361" s="56"/>
      <c r="GN361" s="410"/>
      <c r="GQ361" s="28"/>
      <c r="GR361" s="56"/>
      <c r="GT361" s="410"/>
      <c r="GW361" s="28"/>
      <c r="GX361" s="56"/>
      <c r="GZ361" s="410"/>
      <c r="HC361" s="28"/>
      <c r="HD361" s="56"/>
      <c r="HF361" s="383"/>
      <c r="HI361" s="28"/>
      <c r="HJ361" s="56"/>
    </row>
    <row r="362" spans="1:218" ht="16.5" customHeight="1">
      <c r="A362" s="408" t="s">
        <v>1701</v>
      </c>
      <c r="D362" s="1">
        <f>'Punten per wedstrijd'!F178</f>
        <v>932.8</v>
      </c>
      <c r="E362" s="56">
        <v>3</v>
      </c>
      <c r="G362" s="409" t="s">
        <v>34</v>
      </c>
      <c r="H362" s="292" t="s">
        <v>4402</v>
      </c>
      <c r="L362" s="525">
        <f>$AF$548</f>
        <v>3</v>
      </c>
      <c r="M362" s="422">
        <f>$E$548</f>
        <v>865.89999999999986</v>
      </c>
      <c r="O362" s="408" t="s">
        <v>2118</v>
      </c>
      <c r="S362" s="408" t="s">
        <v>4488</v>
      </c>
      <c r="W362" s="408" t="s">
        <v>4489</v>
      </c>
      <c r="AA362" s="408" t="s">
        <v>4448</v>
      </c>
      <c r="AE362" s="408" t="s">
        <v>2119</v>
      </c>
      <c r="AI362" s="408" t="s">
        <v>4391</v>
      </c>
      <c r="AM362" s="408" t="s">
        <v>2118</v>
      </c>
      <c r="AQ362" s="408" t="s">
        <v>4496</v>
      </c>
      <c r="AU362" s="408" t="s">
        <v>2119</v>
      </c>
      <c r="AY362" s="408" t="s">
        <v>4496</v>
      </c>
      <c r="BC362" s="408" t="s">
        <v>2118</v>
      </c>
      <c r="BG362" s="408" t="s">
        <v>4495</v>
      </c>
      <c r="BK362" s="408" t="s">
        <v>4490</v>
      </c>
      <c r="BO362" s="408" t="s">
        <v>3255</v>
      </c>
      <c r="BS362" s="408" t="s">
        <v>4488</v>
      </c>
      <c r="BW362" s="408" t="s">
        <v>4448</v>
      </c>
      <c r="BZ362" s="410"/>
      <c r="CA362" s="408" t="s">
        <v>4493</v>
      </c>
      <c r="CD362" s="1">
        <v>193.5</v>
      </c>
      <c r="CE362" s="56">
        <v>0</v>
      </c>
      <c r="CG362" s="408" t="s">
        <v>4450</v>
      </c>
      <c r="CJ362" s="1">
        <v>223.2</v>
      </c>
      <c r="CK362" s="56">
        <v>3</v>
      </c>
      <c r="CM362" s="408" t="s">
        <v>4448</v>
      </c>
      <c r="CP362" s="1">
        <v>112.8</v>
      </c>
      <c r="CQ362" s="56">
        <v>1</v>
      </c>
      <c r="CS362" s="408" t="s">
        <v>4488</v>
      </c>
      <c r="CV362" s="1">
        <v>64.8</v>
      </c>
      <c r="CW362" s="56">
        <v>1</v>
      </c>
      <c r="DB362" s="410"/>
      <c r="DE362" s="28"/>
      <c r="DF362" s="56"/>
      <c r="DH362" s="410"/>
      <c r="DK362" s="28"/>
      <c r="DL362" s="56"/>
      <c r="DN362" s="410"/>
      <c r="DQ362" s="28"/>
      <c r="DR362" s="56"/>
      <c r="DT362" s="410"/>
      <c r="DW362" s="28"/>
      <c r="DX362" s="56"/>
      <c r="DZ362" s="410"/>
      <c r="EC362" s="28"/>
      <c r="ED362" s="56"/>
      <c r="EF362" s="410"/>
      <c r="EI362" s="28"/>
      <c r="EJ362" s="56"/>
      <c r="EL362" s="410"/>
      <c r="EO362" s="28"/>
      <c r="EP362" s="56"/>
      <c r="ER362" s="410"/>
      <c r="EU362" s="28"/>
      <c r="EV362" s="56"/>
      <c r="EX362" s="410"/>
      <c r="FA362" s="28"/>
      <c r="FB362" s="56"/>
      <c r="FD362" s="410"/>
      <c r="FG362" s="28"/>
      <c r="FH362" s="56"/>
      <c r="FJ362" s="410"/>
      <c r="FM362" s="28"/>
      <c r="FN362" s="56"/>
      <c r="FP362" s="410"/>
      <c r="FS362" s="28"/>
      <c r="FT362" s="56"/>
      <c r="FV362" s="410"/>
      <c r="FY362" s="28"/>
      <c r="FZ362" s="56"/>
      <c r="GB362" s="410"/>
      <c r="GE362" s="28"/>
      <c r="GF362" s="56"/>
      <c r="GH362" s="410"/>
      <c r="GK362" s="28"/>
      <c r="GL362" s="56"/>
      <c r="GN362" s="410"/>
      <c r="GQ362" s="28"/>
      <c r="GR362" s="56"/>
      <c r="GT362" s="410"/>
      <c r="GW362" s="28"/>
      <c r="GX362" s="56"/>
      <c r="GZ362" s="410"/>
      <c r="HC362" s="28"/>
      <c r="HD362" s="56"/>
      <c r="HF362" s="383"/>
      <c r="HI362" s="28"/>
      <c r="HJ362" s="56"/>
    </row>
    <row r="363" spans="1:218" ht="16.5" customHeight="1">
      <c r="A363" s="408" t="s">
        <v>3255</v>
      </c>
      <c r="D363" s="1">
        <f>'Punten per wedstrijd'!F298</f>
        <v>510.2</v>
      </c>
      <c r="E363" s="56">
        <v>0</v>
      </c>
      <c r="G363" s="409" t="s">
        <v>36</v>
      </c>
      <c r="H363" s="292" t="s">
        <v>4495</v>
      </c>
      <c r="L363" s="525">
        <f>$AF$555</f>
        <v>3</v>
      </c>
      <c r="M363" s="422">
        <f>$E$555</f>
        <v>724.8</v>
      </c>
      <c r="O363" s="408" t="s">
        <v>1701</v>
      </c>
      <c r="S363" s="408" t="s">
        <v>4402</v>
      </c>
      <c r="W363" s="408" t="s">
        <v>4496</v>
      </c>
      <c r="AA363" s="408" t="s">
        <v>4489</v>
      </c>
      <c r="AE363" s="408" t="s">
        <v>4391</v>
      </c>
      <c r="AI363" s="408" t="s">
        <v>4412</v>
      </c>
      <c r="AM363" s="408" t="s">
        <v>4448</v>
      </c>
      <c r="AQ363" s="408" t="s">
        <v>2119</v>
      </c>
      <c r="AU363" s="408" t="s">
        <v>4448</v>
      </c>
      <c r="AY363" s="408" t="s">
        <v>1701</v>
      </c>
      <c r="BC363" s="408" t="s">
        <v>4495</v>
      </c>
      <c r="BG363" s="408" t="s">
        <v>4450</v>
      </c>
      <c r="BK363" s="408" t="s">
        <v>4492</v>
      </c>
      <c r="BO363" s="408" t="s">
        <v>4489</v>
      </c>
      <c r="BS363" s="408" t="s">
        <v>3258</v>
      </c>
      <c r="BW363" s="408" t="s">
        <v>4496</v>
      </c>
      <c r="BZ363" s="410"/>
      <c r="CA363" s="408" t="s">
        <v>4494</v>
      </c>
      <c r="CD363" s="1">
        <v>293.40000000000003</v>
      </c>
      <c r="CE363" s="56">
        <v>3</v>
      </c>
      <c r="CG363" s="408" t="s">
        <v>3255</v>
      </c>
      <c r="CJ363" s="1">
        <v>177</v>
      </c>
      <c r="CK363" s="56">
        <v>0</v>
      </c>
      <c r="CM363" s="408" t="s">
        <v>4439</v>
      </c>
      <c r="CP363" s="1">
        <v>131</v>
      </c>
      <c r="CQ363" s="56">
        <v>2</v>
      </c>
      <c r="CS363" s="408" t="s">
        <v>3248</v>
      </c>
      <c r="CV363" s="1">
        <v>79.099999999999994</v>
      </c>
      <c r="CW363" s="56">
        <v>2</v>
      </c>
      <c r="DB363" s="410"/>
      <c r="DE363" s="28"/>
      <c r="DF363" s="56"/>
      <c r="DH363" s="410"/>
      <c r="DK363" s="28"/>
      <c r="DL363" s="56"/>
      <c r="DN363" s="410"/>
      <c r="DQ363" s="28"/>
      <c r="DR363" s="56"/>
      <c r="DT363" s="410"/>
      <c r="DW363" s="28"/>
      <c r="DX363" s="56"/>
      <c r="DZ363" s="410"/>
      <c r="EC363" s="28"/>
      <c r="ED363" s="56"/>
      <c r="EF363" s="410"/>
      <c r="EI363" s="28"/>
      <c r="EJ363" s="56"/>
      <c r="EL363" s="410"/>
      <c r="EO363" s="28"/>
      <c r="EP363" s="56"/>
      <c r="ER363" s="410"/>
      <c r="EU363" s="28"/>
      <c r="EV363" s="56"/>
      <c r="EX363" s="410"/>
      <c r="FA363" s="28"/>
      <c r="FB363" s="56"/>
      <c r="FD363" s="410"/>
      <c r="FG363" s="28"/>
      <c r="FH363" s="56"/>
      <c r="FJ363" s="410"/>
      <c r="FM363" s="28"/>
      <c r="FN363" s="56"/>
      <c r="FP363" s="410"/>
      <c r="FS363" s="28"/>
      <c r="FT363" s="56"/>
      <c r="FV363" s="410"/>
      <c r="FY363" s="28"/>
      <c r="FZ363" s="56"/>
      <c r="GB363" s="410"/>
      <c r="GE363" s="28"/>
      <c r="GF363" s="56"/>
      <c r="GH363" s="410"/>
      <c r="GK363" s="28"/>
      <c r="GL363" s="56"/>
      <c r="GN363" s="410"/>
      <c r="GQ363" s="28"/>
      <c r="GR363" s="56"/>
      <c r="GT363" s="410"/>
      <c r="GW363" s="28"/>
      <c r="GX363" s="56"/>
      <c r="GZ363" s="410"/>
      <c r="HC363" s="28"/>
      <c r="HD363" s="56"/>
      <c r="HF363" s="383"/>
      <c r="HI363" s="28"/>
      <c r="HJ363" s="56"/>
    </row>
    <row r="364" spans="1:218" ht="16.5" customHeight="1">
      <c r="A364" s="408"/>
      <c r="D364" s="1"/>
      <c r="E364" s="56"/>
      <c r="G364" s="409" t="s">
        <v>38</v>
      </c>
      <c r="H364" s="292" t="s">
        <v>4489</v>
      </c>
      <c r="L364" s="525">
        <f>$AF$542</f>
        <v>1</v>
      </c>
      <c r="M364" s="422">
        <f>$E$542</f>
        <v>567.79999999999995</v>
      </c>
      <c r="O364" s="408"/>
      <c r="S364" s="408"/>
      <c r="W364" s="408"/>
      <c r="AA364" s="408"/>
      <c r="AE364" s="408"/>
      <c r="AI364" s="408"/>
      <c r="AM364" s="408"/>
      <c r="AQ364" s="408"/>
      <c r="AU364" s="408"/>
      <c r="AY364" s="408"/>
      <c r="BC364" s="408"/>
      <c r="BG364" s="408"/>
      <c r="BK364" s="408"/>
      <c r="BO364" s="408"/>
      <c r="BS364" s="408"/>
      <c r="BW364" s="408"/>
      <c r="BZ364" s="410"/>
      <c r="CA364" s="408"/>
      <c r="CD364" s="1"/>
      <c r="CE364" s="56"/>
      <c r="CG364" s="408"/>
      <c r="CJ364" s="1"/>
      <c r="CK364" s="56"/>
      <c r="CM364" s="408"/>
      <c r="CP364" s="1"/>
      <c r="CQ364" s="56"/>
      <c r="CS364" s="408"/>
      <c r="CV364" s="1"/>
      <c r="CW364" s="56"/>
      <c r="DB364" s="410"/>
      <c r="DE364" s="28"/>
      <c r="DF364" s="56"/>
      <c r="DH364" s="410"/>
      <c r="DK364" s="28"/>
      <c r="DL364" s="56"/>
      <c r="DN364" s="410"/>
      <c r="DQ364" s="28"/>
      <c r="DR364" s="56"/>
      <c r="DT364" s="410"/>
      <c r="DW364" s="28"/>
      <c r="DX364" s="56"/>
      <c r="DZ364" s="410"/>
      <c r="EC364" s="28"/>
      <c r="ED364" s="56"/>
      <c r="EF364" s="410"/>
      <c r="EI364" s="28"/>
      <c r="EJ364" s="56"/>
      <c r="EL364" s="410"/>
      <c r="EO364" s="28"/>
      <c r="EP364" s="56"/>
      <c r="ER364" s="410"/>
      <c r="EU364" s="28"/>
      <c r="EV364" s="56"/>
      <c r="EX364" s="410"/>
      <c r="FA364" s="28"/>
      <c r="FB364" s="56"/>
      <c r="FD364" s="410"/>
      <c r="FG364" s="28"/>
      <c r="FH364" s="56"/>
      <c r="FJ364" s="410"/>
      <c r="FM364" s="28"/>
      <c r="FN364" s="56"/>
      <c r="FP364" s="410"/>
      <c r="FS364" s="28"/>
      <c r="FT364" s="56"/>
      <c r="FV364" s="410"/>
      <c r="FY364" s="28"/>
      <c r="FZ364" s="56"/>
      <c r="GB364" s="410"/>
      <c r="GE364" s="28"/>
      <c r="GF364" s="56"/>
      <c r="GH364" s="410"/>
      <c r="GK364" s="28"/>
      <c r="GL364" s="56"/>
      <c r="GN364" s="410"/>
      <c r="GQ364" s="28"/>
      <c r="GR364" s="56"/>
      <c r="GT364" s="410"/>
      <c r="GW364" s="28"/>
      <c r="GX364" s="56"/>
      <c r="GZ364" s="410"/>
      <c r="HC364" s="28"/>
      <c r="HD364" s="56"/>
      <c r="HF364" s="383"/>
      <c r="HI364" s="28"/>
      <c r="HJ364" s="56"/>
    </row>
    <row r="365" spans="1:218" ht="16.5" customHeight="1">
      <c r="A365" s="408" t="s">
        <v>4492</v>
      </c>
      <c r="D365" s="1">
        <f>'Punten per wedstrijd'!F304</f>
        <v>699.1</v>
      </c>
      <c r="E365" s="56">
        <v>1</v>
      </c>
      <c r="L365" s="525"/>
      <c r="M365" s="422"/>
      <c r="O365" s="408" t="s">
        <v>2119</v>
      </c>
      <c r="S365" s="408" t="s">
        <v>4490</v>
      </c>
      <c r="W365" s="408" t="s">
        <v>3248</v>
      </c>
      <c r="AA365" s="408" t="s">
        <v>4439</v>
      </c>
      <c r="AE365" s="408" t="s">
        <v>1701</v>
      </c>
      <c r="AI365" s="408" t="s">
        <v>1701</v>
      </c>
      <c r="AM365" s="408" t="s">
        <v>3255</v>
      </c>
      <c r="AQ365" s="408" t="s">
        <v>4488</v>
      </c>
      <c r="AU365" s="408" t="s">
        <v>4391</v>
      </c>
      <c r="AY365" s="408" t="s">
        <v>4492</v>
      </c>
      <c r="BC365" s="408" t="s">
        <v>4488</v>
      </c>
      <c r="BG365" s="408" t="s">
        <v>4496</v>
      </c>
      <c r="BK365" s="408" t="s">
        <v>4488</v>
      </c>
      <c r="BO365" s="408" t="s">
        <v>3258</v>
      </c>
      <c r="BS365" s="408" t="s">
        <v>4391</v>
      </c>
      <c r="BW365" s="408" t="s">
        <v>4439</v>
      </c>
      <c r="BZ365" s="410"/>
      <c r="CA365" s="408" t="s">
        <v>4488</v>
      </c>
      <c r="CD365" s="1">
        <v>344.59999999999997</v>
      </c>
      <c r="CE365" s="56">
        <v>3</v>
      </c>
      <c r="CG365" s="408" t="s">
        <v>4439</v>
      </c>
      <c r="CJ365" s="1">
        <v>169.60000000000002</v>
      </c>
      <c r="CK365" s="56">
        <v>0</v>
      </c>
      <c r="CM365" s="408" t="s">
        <v>4402</v>
      </c>
      <c r="CP365" s="1">
        <v>64.399999999999991</v>
      </c>
      <c r="CQ365" s="56">
        <v>0</v>
      </c>
      <c r="CS365" s="408" t="s">
        <v>4412</v>
      </c>
      <c r="CV365" s="1">
        <v>113</v>
      </c>
      <c r="CW365" s="56">
        <v>3</v>
      </c>
      <c r="DB365" s="410"/>
      <c r="DE365" s="28"/>
      <c r="DF365" s="56"/>
      <c r="DH365" s="410"/>
      <c r="DK365" s="28"/>
      <c r="DL365" s="56"/>
      <c r="DN365" s="410"/>
      <c r="DQ365" s="28"/>
      <c r="DR365" s="56"/>
      <c r="DT365" s="410"/>
      <c r="DW365" s="28"/>
      <c r="DX365" s="56"/>
      <c r="DZ365" s="410"/>
      <c r="EC365" s="28"/>
      <c r="ED365" s="56"/>
      <c r="EF365" s="410"/>
      <c r="EI365" s="28"/>
      <c r="EJ365" s="56"/>
      <c r="EL365" s="410"/>
      <c r="EO365" s="28"/>
      <c r="EP365" s="56"/>
      <c r="ER365" s="410"/>
      <c r="EU365" s="28"/>
      <c r="EV365" s="56"/>
      <c r="EX365" s="410"/>
      <c r="FA365" s="28"/>
      <c r="FB365" s="56"/>
      <c r="FD365" s="410"/>
      <c r="FG365" s="28"/>
      <c r="FH365" s="56"/>
      <c r="FJ365" s="410"/>
      <c r="FM365" s="28"/>
      <c r="FN365" s="56"/>
      <c r="FP365" s="410"/>
      <c r="FS365" s="28"/>
      <c r="FT365" s="56"/>
      <c r="FV365" s="410"/>
      <c r="FY365" s="28"/>
      <c r="FZ365" s="56"/>
      <c r="GB365" s="410"/>
      <c r="GE365" s="28"/>
      <c r="GF365" s="56"/>
      <c r="GH365" s="410"/>
      <c r="GK365" s="28"/>
      <c r="GL365" s="56"/>
      <c r="GN365" s="410"/>
      <c r="GQ365" s="28"/>
      <c r="GR365" s="56"/>
      <c r="GT365" s="410"/>
      <c r="GW365" s="28"/>
      <c r="GX365" s="56"/>
      <c r="GZ365" s="410"/>
      <c r="HC365" s="28"/>
      <c r="HD365" s="56"/>
      <c r="HF365" s="383"/>
      <c r="HI365" s="28"/>
      <c r="HJ365" s="56"/>
    </row>
    <row r="366" spans="1:218" ht="16.5" customHeight="1">
      <c r="A366" s="408" t="s">
        <v>3248</v>
      </c>
      <c r="D366" s="1">
        <f>'Punten per wedstrijd'!F250</f>
        <v>779.3</v>
      </c>
      <c r="E366" s="56">
        <v>2</v>
      </c>
      <c r="H366" s="292"/>
      <c r="L366" s="524">
        <f>SUM(L344:L364)</f>
        <v>150</v>
      </c>
      <c r="M366" s="523">
        <f>SUM(M344:M364)</f>
        <v>25555.55</v>
      </c>
      <c r="O366" s="408" t="s">
        <v>4490</v>
      </c>
      <c r="S366" s="408" t="s">
        <v>4491</v>
      </c>
      <c r="W366" s="408" t="s">
        <v>3258</v>
      </c>
      <c r="AA366" s="408" t="s">
        <v>3248</v>
      </c>
      <c r="AE366" s="408" t="s">
        <v>4490</v>
      </c>
      <c r="AI366" s="408" t="s">
        <v>4493</v>
      </c>
      <c r="AM366" s="408" t="s">
        <v>3258</v>
      </c>
      <c r="AQ366" s="408" t="s">
        <v>1701</v>
      </c>
      <c r="AU366" s="408" t="s">
        <v>4490</v>
      </c>
      <c r="AY366" s="408" t="s">
        <v>4493</v>
      </c>
      <c r="BC366" s="408" t="s">
        <v>4490</v>
      </c>
      <c r="BG366" s="408" t="s">
        <v>4391</v>
      </c>
      <c r="BK366" s="408" t="s">
        <v>4496</v>
      </c>
      <c r="BO366" s="408" t="s">
        <v>4391</v>
      </c>
      <c r="BS366" s="408" t="s">
        <v>4439</v>
      </c>
      <c r="BW366" s="408" t="s">
        <v>4488</v>
      </c>
      <c r="BZ366" s="410"/>
      <c r="CA366" s="408" t="s">
        <v>4491</v>
      </c>
      <c r="CD366" s="1">
        <v>162.39999999999998</v>
      </c>
      <c r="CE366" s="56">
        <v>0</v>
      </c>
      <c r="CG366" s="408" t="s">
        <v>4496</v>
      </c>
      <c r="CJ366" s="1">
        <v>422.59999999999997</v>
      </c>
      <c r="CK366" s="56">
        <v>3</v>
      </c>
      <c r="CM366" s="408" t="s">
        <v>4675</v>
      </c>
      <c r="CP366" s="1">
        <v>104.69999999999999</v>
      </c>
      <c r="CQ366" s="56">
        <v>3</v>
      </c>
      <c r="CS366" s="408" t="s">
        <v>3255</v>
      </c>
      <c r="CV366" s="1">
        <v>0</v>
      </c>
      <c r="CW366" s="56">
        <v>0</v>
      </c>
      <c r="DB366" s="410"/>
      <c r="DE366" s="28"/>
      <c r="DF366" s="56"/>
      <c r="DH366" s="410"/>
      <c r="DK366" s="28"/>
      <c r="DL366" s="56"/>
      <c r="DN366" s="410"/>
      <c r="DQ366" s="28"/>
      <c r="DR366" s="56"/>
      <c r="DT366" s="410"/>
      <c r="DW366" s="28"/>
      <c r="DX366" s="56"/>
      <c r="DZ366" s="410"/>
      <c r="EC366" s="28"/>
      <c r="ED366" s="56"/>
      <c r="EF366" s="410"/>
      <c r="EI366" s="28"/>
      <c r="EJ366" s="56"/>
      <c r="EL366" s="410"/>
      <c r="EO366" s="28"/>
      <c r="EP366" s="56"/>
      <c r="ER366" s="410"/>
      <c r="EU366" s="28"/>
      <c r="EV366" s="56"/>
      <c r="EX366" s="410"/>
      <c r="FA366" s="28"/>
      <c r="FB366" s="56"/>
      <c r="FD366" s="410"/>
      <c r="FG366" s="28"/>
      <c r="FH366" s="56"/>
      <c r="FJ366" s="410"/>
      <c r="FM366" s="28"/>
      <c r="FN366" s="56"/>
      <c r="FP366" s="410"/>
      <c r="FS366" s="28"/>
      <c r="FT366" s="56"/>
      <c r="FV366" s="410"/>
      <c r="FY366" s="28"/>
      <c r="FZ366" s="56"/>
      <c r="GB366" s="410"/>
      <c r="GE366" s="28"/>
      <c r="GF366" s="56"/>
      <c r="GH366" s="410"/>
      <c r="GK366" s="28"/>
      <c r="GL366" s="56"/>
      <c r="GN366" s="410"/>
      <c r="GQ366" s="28"/>
      <c r="GR366" s="56"/>
      <c r="GT366" s="410"/>
      <c r="GW366" s="28"/>
      <c r="GX366" s="56"/>
      <c r="GZ366" s="410"/>
      <c r="HC366" s="28"/>
      <c r="HD366" s="56"/>
      <c r="HF366" s="383"/>
      <c r="HI366" s="28"/>
      <c r="HJ366" s="56"/>
    </row>
    <row r="367" spans="1:218" ht="16.5" customHeight="1">
      <c r="A367" s="408"/>
      <c r="D367" s="1"/>
      <c r="E367" s="56"/>
      <c r="H367" s="292"/>
      <c r="L367" s="10"/>
      <c r="O367" s="408"/>
      <c r="S367" s="408"/>
      <c r="W367" s="408"/>
      <c r="AA367" s="408"/>
      <c r="AE367" s="408"/>
      <c r="AI367" s="408"/>
      <c r="AM367" s="408"/>
      <c r="AQ367" s="408"/>
      <c r="AU367" s="408"/>
      <c r="AY367" s="408"/>
      <c r="BC367" s="408"/>
      <c r="BG367" s="408"/>
      <c r="BK367" s="408"/>
      <c r="BO367" s="408"/>
      <c r="BS367" s="408"/>
      <c r="BW367" s="408"/>
      <c r="BZ367" s="410"/>
      <c r="CA367" s="408"/>
      <c r="CD367" s="1"/>
      <c r="CE367" s="56"/>
      <c r="CG367" s="408"/>
      <c r="CJ367" s="1"/>
      <c r="CK367" s="56"/>
      <c r="CM367" s="408"/>
      <c r="CP367" s="1"/>
      <c r="CQ367" s="56"/>
      <c r="CS367" s="408"/>
      <c r="CV367" s="1"/>
      <c r="CW367" s="56"/>
      <c r="DB367" s="410"/>
      <c r="DE367" s="28"/>
      <c r="DF367" s="56"/>
      <c r="DH367" s="410"/>
      <c r="DK367" s="28"/>
      <c r="DL367" s="56"/>
      <c r="DN367" s="410"/>
      <c r="DQ367" s="28"/>
      <c r="DR367" s="56"/>
      <c r="DT367" s="410"/>
      <c r="DW367" s="28"/>
      <c r="DX367" s="56"/>
      <c r="DZ367" s="410"/>
      <c r="EC367" s="28"/>
      <c r="ED367" s="56"/>
      <c r="EF367" s="410"/>
      <c r="EI367" s="28"/>
      <c r="EJ367" s="56"/>
      <c r="EL367" s="410"/>
      <c r="EO367" s="28"/>
      <c r="EP367" s="56"/>
      <c r="ER367" s="410"/>
      <c r="EU367" s="28"/>
      <c r="EV367" s="56"/>
      <c r="EX367" s="410"/>
      <c r="FA367" s="28"/>
      <c r="FB367" s="56"/>
      <c r="FD367" s="410"/>
      <c r="FG367" s="28"/>
      <c r="FH367" s="56"/>
      <c r="FJ367" s="410"/>
      <c r="FM367" s="28"/>
      <c r="FN367" s="56"/>
      <c r="FP367" s="410"/>
      <c r="FS367" s="28"/>
      <c r="FT367" s="56"/>
      <c r="FV367" s="410"/>
      <c r="FY367" s="28"/>
      <c r="FZ367" s="56"/>
      <c r="GB367" s="410"/>
      <c r="GE367" s="28"/>
      <c r="GF367" s="56"/>
      <c r="GH367" s="410"/>
      <c r="GK367" s="28"/>
      <c r="GL367" s="56"/>
      <c r="GN367" s="410"/>
      <c r="GQ367" s="28"/>
      <c r="GR367" s="56"/>
      <c r="GT367" s="410"/>
      <c r="GW367" s="28"/>
      <c r="GX367" s="56"/>
      <c r="GZ367" s="410"/>
      <c r="HC367" s="28"/>
      <c r="HD367" s="56"/>
      <c r="HF367" s="383"/>
      <c r="HI367" s="28"/>
      <c r="HJ367" s="56"/>
    </row>
    <row r="368" spans="1:218" ht="16.5" customHeight="1">
      <c r="A368" s="408" t="s">
        <v>4402</v>
      </c>
      <c r="D368" s="1">
        <f>'Punten per wedstrijd'!F288</f>
        <v>562.19999999999993</v>
      </c>
      <c r="E368" s="56">
        <v>0</v>
      </c>
      <c r="H368" s="292"/>
      <c r="O368" s="408" t="s">
        <v>4412</v>
      </c>
      <c r="S368" s="408" t="s">
        <v>2118</v>
      </c>
      <c r="W368" s="408" t="s">
        <v>2118</v>
      </c>
      <c r="AA368" s="408" t="s">
        <v>4391</v>
      </c>
      <c r="AE368" s="408" t="s">
        <v>4491</v>
      </c>
      <c r="AI368" s="408" t="s">
        <v>4496</v>
      </c>
      <c r="AM368" s="408" t="s">
        <v>4412</v>
      </c>
      <c r="AQ368" s="408" t="s">
        <v>4448</v>
      </c>
      <c r="AU368" s="408" t="s">
        <v>1701</v>
      </c>
      <c r="AY368" s="408" t="s">
        <v>4495</v>
      </c>
      <c r="BC368" s="408" t="s">
        <v>4439</v>
      </c>
      <c r="BG368" s="408" t="s">
        <v>4439</v>
      </c>
      <c r="BK368" s="408" t="s">
        <v>4450</v>
      </c>
      <c r="BO368" s="408" t="s">
        <v>4439</v>
      </c>
      <c r="BS368" s="408" t="s">
        <v>3248</v>
      </c>
      <c r="BW368" s="408" t="s">
        <v>4450</v>
      </c>
      <c r="BZ368" s="410"/>
      <c r="CA368" s="408" t="s">
        <v>4391</v>
      </c>
      <c r="CD368" s="1">
        <v>275.59999999999997</v>
      </c>
      <c r="CE368" s="56">
        <v>3</v>
      </c>
      <c r="CG368" s="408" t="s">
        <v>3248</v>
      </c>
      <c r="CJ368" s="1">
        <v>239.8</v>
      </c>
      <c r="CK368" s="56">
        <v>0</v>
      </c>
      <c r="CM368" s="408" t="s">
        <v>4494</v>
      </c>
      <c r="CP368" s="1">
        <v>96.399999999999991</v>
      </c>
      <c r="CQ368" s="56">
        <v>0</v>
      </c>
      <c r="CS368" s="408" t="s">
        <v>4439</v>
      </c>
      <c r="CV368" s="1">
        <v>106.4</v>
      </c>
      <c r="CW368" s="56">
        <v>3</v>
      </c>
      <c r="DB368" s="410"/>
      <c r="DE368" s="28"/>
      <c r="DF368" s="56"/>
      <c r="DH368" s="410"/>
      <c r="DK368" s="28"/>
      <c r="DL368" s="56"/>
      <c r="DN368" s="410"/>
      <c r="DQ368" s="28"/>
      <c r="DR368" s="56"/>
      <c r="DT368" s="410"/>
      <c r="DW368" s="28"/>
      <c r="DX368" s="56"/>
      <c r="DZ368" s="410"/>
      <c r="EC368" s="28"/>
      <c r="ED368" s="56"/>
      <c r="EF368" s="410"/>
      <c r="EI368" s="28"/>
      <c r="EJ368" s="56"/>
      <c r="EL368" s="410"/>
      <c r="EO368" s="28"/>
      <c r="EP368" s="56"/>
      <c r="ER368" s="410"/>
      <c r="EU368" s="28"/>
      <c r="EV368" s="56"/>
      <c r="EX368" s="410"/>
      <c r="FA368" s="28"/>
      <c r="FB368" s="56"/>
      <c r="FD368" s="410"/>
      <c r="FG368" s="28"/>
      <c r="FH368" s="56"/>
      <c r="FJ368" s="410"/>
      <c r="FM368" s="28"/>
      <c r="FN368" s="56"/>
      <c r="FP368" s="410"/>
      <c r="FS368" s="28"/>
      <c r="FT368" s="56"/>
      <c r="FV368" s="410"/>
      <c r="FY368" s="28"/>
      <c r="FZ368" s="56"/>
      <c r="GB368" s="410"/>
      <c r="GE368" s="28"/>
      <c r="GF368" s="56"/>
      <c r="GH368" s="410"/>
      <c r="GK368" s="28"/>
      <c r="GL368" s="56"/>
      <c r="GN368" s="410"/>
      <c r="GQ368" s="28"/>
      <c r="GR368" s="56"/>
      <c r="GT368" s="410"/>
      <c r="GW368" s="28"/>
      <c r="GX368" s="56"/>
      <c r="GZ368" s="410"/>
      <c r="HC368" s="28"/>
      <c r="HD368" s="56"/>
      <c r="HF368" s="383"/>
      <c r="HI368" s="28"/>
      <c r="HJ368" s="56"/>
    </row>
    <row r="369" spans="1:218" ht="16.5" customHeight="1">
      <c r="A369" s="408" t="s">
        <v>4493</v>
      </c>
      <c r="D369" s="1">
        <f>'Punten per wedstrijd'!F305</f>
        <v>856.8</v>
      </c>
      <c r="E369" s="56">
        <v>3</v>
      </c>
      <c r="H369" s="292"/>
      <c r="O369" s="408" t="s">
        <v>4450</v>
      </c>
      <c r="S369" s="408" t="s">
        <v>4493</v>
      </c>
      <c r="W369" s="408" t="s">
        <v>4391</v>
      </c>
      <c r="AA369" s="408" t="s">
        <v>4450</v>
      </c>
      <c r="AE369" s="408" t="s">
        <v>3248</v>
      </c>
      <c r="AI369" s="408" t="s">
        <v>2118</v>
      </c>
      <c r="AM369" s="408" t="s">
        <v>4488</v>
      </c>
      <c r="AQ369" s="408" t="s">
        <v>4450</v>
      </c>
      <c r="AU369" s="408" t="s">
        <v>4492</v>
      </c>
      <c r="AY369" s="408" t="s">
        <v>3255</v>
      </c>
      <c r="BC369" s="408" t="s">
        <v>2119</v>
      </c>
      <c r="BG369" s="408" t="s">
        <v>4412</v>
      </c>
      <c r="BK369" s="408" t="s">
        <v>4494</v>
      </c>
      <c r="BO369" s="408" t="s">
        <v>4493</v>
      </c>
      <c r="BS369" s="408" t="s">
        <v>2119</v>
      </c>
      <c r="BW369" s="408" t="s">
        <v>4489</v>
      </c>
      <c r="BZ369" s="410"/>
      <c r="CA369" s="408" t="s">
        <v>4495</v>
      </c>
      <c r="CD369" s="1">
        <v>70.800000000000011</v>
      </c>
      <c r="CE369" s="56">
        <v>0</v>
      </c>
      <c r="CG369" s="408" t="s">
        <v>4493</v>
      </c>
      <c r="CJ369" s="1">
        <v>304.7</v>
      </c>
      <c r="CK369" s="56">
        <v>3</v>
      </c>
      <c r="CM369" s="408" t="s">
        <v>4488</v>
      </c>
      <c r="CP369" s="1">
        <v>152.30000000000001</v>
      </c>
      <c r="CQ369" s="56">
        <v>3</v>
      </c>
      <c r="CS369" s="408" t="s">
        <v>3258</v>
      </c>
      <c r="CV369" s="1">
        <v>14.3</v>
      </c>
      <c r="CW369" s="56">
        <v>0</v>
      </c>
      <c r="DB369" s="410"/>
      <c r="DE369" s="28"/>
      <c r="DF369" s="56"/>
      <c r="DH369" s="410"/>
      <c r="DK369" s="28"/>
      <c r="DL369" s="56"/>
      <c r="DN369" s="410"/>
      <c r="DQ369" s="28"/>
      <c r="DR369" s="56"/>
      <c r="DT369" s="410"/>
      <c r="DW369" s="28"/>
      <c r="DX369" s="56"/>
      <c r="DZ369" s="410"/>
      <c r="EC369" s="28"/>
      <c r="ED369" s="56"/>
      <c r="EF369" s="410"/>
      <c r="EI369" s="28"/>
      <c r="EJ369" s="56"/>
      <c r="EL369" s="410"/>
      <c r="EO369" s="28"/>
      <c r="EP369" s="56"/>
      <c r="ER369" s="410"/>
      <c r="EU369" s="28"/>
      <c r="EV369" s="56"/>
      <c r="EX369" s="410"/>
      <c r="FA369" s="28"/>
      <c r="FB369" s="56"/>
      <c r="FD369" s="410"/>
      <c r="FG369" s="28"/>
      <c r="FH369" s="56"/>
      <c r="FJ369" s="410"/>
      <c r="FM369" s="28"/>
      <c r="FN369" s="56"/>
      <c r="FP369" s="410"/>
      <c r="FS369" s="28"/>
      <c r="FT369" s="56"/>
      <c r="FV369" s="410"/>
      <c r="FY369" s="28"/>
      <c r="FZ369" s="56"/>
      <c r="GB369" s="410"/>
      <c r="GE369" s="28"/>
      <c r="GF369" s="56"/>
      <c r="GH369" s="410"/>
      <c r="GK369" s="28"/>
      <c r="GL369" s="56"/>
      <c r="GN369" s="410"/>
      <c r="GQ369" s="28"/>
      <c r="GR369" s="56"/>
      <c r="GT369" s="410"/>
      <c r="GW369" s="28"/>
      <c r="GX369" s="56"/>
      <c r="GZ369" s="410"/>
      <c r="HC369" s="28"/>
      <c r="HD369" s="56"/>
      <c r="HF369" s="383"/>
      <c r="HI369" s="28"/>
      <c r="HJ369" s="56"/>
    </row>
    <row r="370" spans="1:218" ht="16.5" customHeight="1">
      <c r="A370" s="408"/>
      <c r="D370" s="1"/>
      <c r="E370" s="56"/>
      <c r="H370" s="292"/>
      <c r="O370" s="408"/>
      <c r="S370" s="408"/>
      <c r="W370" s="408"/>
      <c r="AA370" s="408"/>
      <c r="AE370" s="408"/>
      <c r="AI370" s="408"/>
      <c r="AM370" s="408"/>
      <c r="AQ370" s="408"/>
      <c r="AU370" s="408"/>
      <c r="AY370" s="408"/>
      <c r="BC370" s="408"/>
      <c r="BG370" s="408"/>
      <c r="BK370" s="408"/>
      <c r="BO370" s="408"/>
      <c r="BS370" s="408"/>
      <c r="BW370" s="408"/>
      <c r="BZ370" s="410"/>
      <c r="CA370" s="408"/>
      <c r="CD370" s="1"/>
      <c r="CE370" s="56"/>
      <c r="CG370" s="408"/>
      <c r="CJ370" s="1"/>
      <c r="CK370" s="56"/>
      <c r="CM370" s="408"/>
      <c r="CP370" s="1"/>
      <c r="CQ370" s="56"/>
      <c r="CS370" s="408"/>
      <c r="CV370" s="1"/>
      <c r="CW370" s="56"/>
      <c r="DB370" s="410"/>
      <c r="DE370" s="28"/>
      <c r="DF370" s="56"/>
      <c r="DH370" s="410"/>
      <c r="DK370" s="28"/>
      <c r="DL370" s="56"/>
      <c r="DN370" s="410"/>
      <c r="DQ370" s="28"/>
      <c r="DR370" s="56"/>
      <c r="DT370" s="410"/>
      <c r="DW370" s="28"/>
      <c r="DX370" s="56"/>
      <c r="DZ370" s="410"/>
      <c r="EC370" s="28"/>
      <c r="ED370" s="56"/>
      <c r="EF370" s="410"/>
      <c r="EI370" s="28"/>
      <c r="EJ370" s="56"/>
      <c r="EL370" s="410"/>
      <c r="EO370" s="28"/>
      <c r="EP370" s="56"/>
      <c r="ER370" s="410"/>
      <c r="EU370" s="28"/>
      <c r="EV370" s="56"/>
      <c r="EX370" s="410"/>
      <c r="FA370" s="28"/>
      <c r="FB370" s="56"/>
      <c r="FD370" s="410"/>
      <c r="FG370" s="28"/>
      <c r="FH370" s="56"/>
      <c r="FJ370" s="410"/>
      <c r="FM370" s="28"/>
      <c r="FN370" s="56"/>
      <c r="FP370" s="410"/>
      <c r="FS370" s="28"/>
      <c r="FT370" s="56"/>
      <c r="FV370" s="410"/>
      <c r="FY370" s="28"/>
      <c r="FZ370" s="56"/>
      <c r="GB370" s="410"/>
      <c r="GE370" s="28"/>
      <c r="GF370" s="56"/>
      <c r="GH370" s="410"/>
      <c r="GK370" s="28"/>
      <c r="GL370" s="56"/>
      <c r="GN370" s="410"/>
      <c r="GQ370" s="28"/>
      <c r="GR370" s="56"/>
      <c r="GT370" s="410"/>
      <c r="GW370" s="28"/>
      <c r="GX370" s="56"/>
      <c r="GZ370" s="410"/>
      <c r="HC370" s="28"/>
      <c r="HD370" s="56"/>
      <c r="HF370" s="383"/>
      <c r="HI370" s="28"/>
      <c r="HJ370" s="56"/>
    </row>
    <row r="371" spans="1:218" ht="16.5" customHeight="1">
      <c r="A371" s="408" t="s">
        <v>4412</v>
      </c>
      <c r="D371" s="1">
        <f>'Punten per wedstrijd'!F343</f>
        <v>591.1</v>
      </c>
      <c r="E371" s="56">
        <v>2</v>
      </c>
      <c r="H371" s="292"/>
      <c r="O371" s="408" t="s">
        <v>3248</v>
      </c>
      <c r="S371" s="408" t="s">
        <v>2119</v>
      </c>
      <c r="W371" s="408" t="s">
        <v>4412</v>
      </c>
      <c r="AA371" s="408" t="s">
        <v>4488</v>
      </c>
      <c r="AE371" s="408" t="s">
        <v>2118</v>
      </c>
      <c r="AI371" s="408" t="s">
        <v>4439</v>
      </c>
      <c r="AM371" s="408" t="s">
        <v>2119</v>
      </c>
      <c r="AQ371" s="408" t="s">
        <v>4490</v>
      </c>
      <c r="AU371" s="408" t="s">
        <v>4489</v>
      </c>
      <c r="AY371" s="408" t="s">
        <v>4448</v>
      </c>
      <c r="BC371" s="408" t="s">
        <v>4493</v>
      </c>
      <c r="BG371" s="408" t="s">
        <v>3248</v>
      </c>
      <c r="BK371" s="408" t="s">
        <v>1701</v>
      </c>
      <c r="BO371" s="408" t="s">
        <v>4491</v>
      </c>
      <c r="BS371" s="408" t="s">
        <v>4493</v>
      </c>
      <c r="BW371" s="408" t="s">
        <v>3258</v>
      </c>
      <c r="BZ371" s="410"/>
      <c r="CA371" s="408" t="s">
        <v>3255</v>
      </c>
      <c r="CD371" s="1">
        <v>306.5</v>
      </c>
      <c r="CE371" s="56">
        <v>3</v>
      </c>
      <c r="CG371" s="408" t="s">
        <v>4494</v>
      </c>
      <c r="CJ371" s="1">
        <v>405.8</v>
      </c>
      <c r="CK371" s="56">
        <v>2</v>
      </c>
      <c r="CM371" s="408" t="s">
        <v>3255</v>
      </c>
      <c r="CP371" s="1">
        <v>139.4</v>
      </c>
      <c r="CQ371" s="56">
        <v>3</v>
      </c>
      <c r="CS371" s="408" t="s">
        <v>2119</v>
      </c>
      <c r="CV371" s="1">
        <v>99.3</v>
      </c>
      <c r="CW371" s="56">
        <v>3</v>
      </c>
      <c r="DB371" s="410"/>
      <c r="DE371" s="28"/>
      <c r="DF371" s="56"/>
      <c r="DH371" s="410"/>
      <c r="DK371" s="28"/>
      <c r="DL371" s="56"/>
      <c r="DN371" s="410"/>
      <c r="DQ371" s="28"/>
      <c r="DR371" s="56"/>
      <c r="DT371" s="410"/>
      <c r="DW371" s="28"/>
      <c r="DX371" s="56"/>
      <c r="DZ371" s="410"/>
      <c r="EC371" s="28"/>
      <c r="ED371" s="56"/>
      <c r="EF371" s="410"/>
      <c r="EI371" s="28"/>
      <c r="EJ371" s="56"/>
      <c r="EL371" s="410"/>
      <c r="EO371" s="28"/>
      <c r="EP371" s="56"/>
      <c r="ER371" s="410"/>
      <c r="EU371" s="28"/>
      <c r="EV371" s="56"/>
      <c r="EX371" s="410"/>
      <c r="FA371" s="28"/>
      <c r="FB371" s="56"/>
      <c r="FD371" s="410"/>
      <c r="FG371" s="28"/>
      <c r="FH371" s="56"/>
      <c r="FJ371" s="410"/>
      <c r="FM371" s="28"/>
      <c r="FN371" s="56"/>
      <c r="FP371" s="410"/>
      <c r="FS371" s="28"/>
      <c r="FT371" s="56"/>
      <c r="FV371" s="410"/>
      <c r="FY371" s="28"/>
      <c r="FZ371" s="56"/>
      <c r="GB371" s="410"/>
      <c r="GE371" s="28"/>
      <c r="GF371" s="56"/>
      <c r="GH371" s="410"/>
      <c r="GK371" s="28"/>
      <c r="GL371" s="56"/>
      <c r="GN371" s="410"/>
      <c r="GQ371" s="28"/>
      <c r="GR371" s="56"/>
      <c r="GT371" s="410"/>
      <c r="GW371" s="28"/>
      <c r="GX371" s="56"/>
      <c r="GZ371" s="410"/>
      <c r="HC371" s="28"/>
      <c r="HD371" s="56"/>
      <c r="HF371" s="383"/>
      <c r="HI371" s="28"/>
      <c r="HJ371" s="56"/>
    </row>
    <row r="372" spans="1:218" ht="16.5" customHeight="1">
      <c r="A372" s="408" t="s">
        <v>2118</v>
      </c>
      <c r="D372" s="1">
        <f>'Punten per wedstrijd'!F194</f>
        <v>573.6</v>
      </c>
      <c r="E372" s="56">
        <v>1</v>
      </c>
      <c r="H372" s="292"/>
      <c r="L372" s="505"/>
      <c r="M372" s="505"/>
      <c r="N372" s="505"/>
      <c r="O372" s="408" t="s">
        <v>4496</v>
      </c>
      <c r="P372" s="505"/>
      <c r="Q372" s="505"/>
      <c r="R372" s="505"/>
      <c r="S372" s="408" t="s">
        <v>4412</v>
      </c>
      <c r="T372" s="505"/>
      <c r="U372" s="505"/>
      <c r="V372" s="505"/>
      <c r="W372" s="408" t="s">
        <v>4490</v>
      </c>
      <c r="X372" s="505"/>
      <c r="Y372" s="505"/>
      <c r="Z372" s="505"/>
      <c r="AA372" s="408" t="s">
        <v>2118</v>
      </c>
      <c r="AB372" s="505"/>
      <c r="AC372" s="505"/>
      <c r="AD372" s="505"/>
      <c r="AE372" s="408" t="s">
        <v>4492</v>
      </c>
      <c r="AF372" s="505"/>
      <c r="AG372" s="505"/>
      <c r="AH372" s="505"/>
      <c r="AI372" s="408" t="s">
        <v>4489</v>
      </c>
      <c r="AJ372" s="505"/>
      <c r="AK372" s="505"/>
      <c r="AL372" s="505"/>
      <c r="AM372" s="408" t="s">
        <v>4492</v>
      </c>
      <c r="AN372" s="505"/>
      <c r="AO372" s="505"/>
      <c r="AP372" s="505"/>
      <c r="AQ372" s="408" t="s">
        <v>3248</v>
      </c>
      <c r="AR372" s="505"/>
      <c r="AS372" s="505"/>
      <c r="AT372" s="505"/>
      <c r="AU372" s="408" t="s">
        <v>4494</v>
      </c>
      <c r="AV372" s="505"/>
      <c r="AW372" s="505"/>
      <c r="AX372" s="505"/>
      <c r="AY372" s="408" t="s">
        <v>4412</v>
      </c>
      <c r="AZ372" s="505"/>
      <c r="BA372" s="505"/>
      <c r="BB372" s="505"/>
      <c r="BC372" s="408" t="s">
        <v>4496</v>
      </c>
      <c r="BD372" s="505"/>
      <c r="BE372" s="505"/>
      <c r="BF372" s="505"/>
      <c r="BG372" s="408" t="s">
        <v>3255</v>
      </c>
      <c r="BH372" s="505"/>
      <c r="BI372" s="505"/>
      <c r="BJ372" s="505"/>
      <c r="BK372" s="408" t="s">
        <v>4439</v>
      </c>
      <c r="BL372" s="505"/>
      <c r="BM372" s="505"/>
      <c r="BN372" s="505"/>
      <c r="BO372" s="408" t="s">
        <v>1701</v>
      </c>
      <c r="BP372" s="505"/>
      <c r="BQ372" s="505"/>
      <c r="BR372" s="505"/>
      <c r="BS372" s="408" t="s">
        <v>4491</v>
      </c>
      <c r="BT372" s="505"/>
      <c r="BU372" s="505"/>
      <c r="BV372" s="505"/>
      <c r="BW372" s="408" t="s">
        <v>4492</v>
      </c>
      <c r="BX372" s="505"/>
      <c r="BZ372" s="410"/>
      <c r="CA372" s="408" t="s">
        <v>2118</v>
      </c>
      <c r="CD372" s="1">
        <v>184.39999999999998</v>
      </c>
      <c r="CE372" s="56">
        <v>0</v>
      </c>
      <c r="CG372" s="408" t="s">
        <v>4391</v>
      </c>
      <c r="CJ372" s="1">
        <v>362.6</v>
      </c>
      <c r="CK372" s="56">
        <v>1</v>
      </c>
      <c r="CM372" s="408" t="s">
        <v>2119</v>
      </c>
      <c r="CP372" s="1">
        <v>98.7</v>
      </c>
      <c r="CQ372" s="56">
        <v>0</v>
      </c>
      <c r="CS372" s="408" t="s">
        <v>2118</v>
      </c>
      <c r="CV372" s="1">
        <v>22.4</v>
      </c>
      <c r="CW372" s="56">
        <v>0</v>
      </c>
      <c r="DB372" s="410"/>
      <c r="DE372" s="28"/>
      <c r="DF372" s="56"/>
      <c r="DH372" s="410"/>
      <c r="DK372" s="28"/>
      <c r="DL372" s="56"/>
      <c r="DN372" s="410"/>
      <c r="DQ372" s="28"/>
      <c r="DR372" s="56"/>
      <c r="DT372" s="410"/>
      <c r="DW372" s="28"/>
      <c r="DX372" s="56"/>
      <c r="DZ372" s="410"/>
      <c r="EC372" s="28"/>
      <c r="ED372" s="56"/>
      <c r="EF372" s="410"/>
      <c r="EI372" s="28"/>
      <c r="EJ372" s="56"/>
      <c r="EL372" s="410"/>
      <c r="EO372" s="28"/>
      <c r="EP372" s="56"/>
      <c r="ER372" s="410"/>
      <c r="EU372" s="28"/>
      <c r="EV372" s="56"/>
      <c r="EX372" s="410"/>
      <c r="FA372" s="28"/>
      <c r="FB372" s="56"/>
      <c r="FD372" s="410"/>
      <c r="FG372" s="28"/>
      <c r="FH372" s="56"/>
      <c r="FJ372" s="410"/>
      <c r="FM372" s="28"/>
      <c r="FN372" s="56"/>
      <c r="FP372" s="410"/>
      <c r="FS372" s="28"/>
      <c r="FT372" s="56"/>
      <c r="FV372" s="410"/>
      <c r="FY372" s="28"/>
      <c r="FZ372" s="56"/>
      <c r="GB372" s="410"/>
      <c r="GE372" s="28"/>
      <c r="GF372" s="56"/>
      <c r="GH372" s="410"/>
      <c r="GK372" s="28"/>
      <c r="GL372" s="56"/>
      <c r="GN372" s="410"/>
      <c r="GQ372" s="28"/>
      <c r="GR372" s="56"/>
      <c r="GT372" s="410"/>
      <c r="GW372" s="28"/>
      <c r="GX372" s="56"/>
      <c r="GZ372" s="410"/>
      <c r="HC372" s="28"/>
      <c r="HD372" s="56"/>
      <c r="HF372" s="383"/>
      <c r="HI372" s="28"/>
      <c r="HJ372" s="56"/>
    </row>
    <row r="373" spans="1:218" ht="16.5" customHeight="1">
      <c r="A373" s="408"/>
      <c r="D373" s="1"/>
      <c r="E373" s="56"/>
      <c r="H373" s="292"/>
      <c r="N373" s="496"/>
      <c r="O373" s="408"/>
      <c r="S373" s="408"/>
      <c r="W373" s="408"/>
      <c r="AA373" s="408"/>
      <c r="AE373" s="408"/>
      <c r="AI373" s="408"/>
      <c r="AM373" s="408"/>
      <c r="AQ373" s="408"/>
      <c r="AU373" s="408"/>
      <c r="AY373" s="408"/>
      <c r="BC373" s="408"/>
      <c r="BG373" s="408"/>
      <c r="BK373" s="408"/>
      <c r="BO373" s="408"/>
      <c r="BS373" s="408"/>
      <c r="BW373" s="408"/>
      <c r="BZ373" s="410"/>
      <c r="CA373" s="408"/>
      <c r="CD373" s="1"/>
      <c r="CE373" s="56"/>
      <c r="CG373" s="408"/>
      <c r="CJ373" s="1"/>
      <c r="CK373" s="56"/>
      <c r="CM373" s="408"/>
      <c r="CP373" s="1"/>
      <c r="CQ373" s="56"/>
      <c r="CS373" s="408"/>
      <c r="CV373" s="1"/>
      <c r="CW373" s="56"/>
      <c r="DB373" s="410"/>
      <c r="DE373" s="28"/>
      <c r="DF373" s="56"/>
      <c r="DH373" s="410"/>
      <c r="DK373" s="28"/>
      <c r="DL373" s="56"/>
      <c r="DN373" s="410"/>
      <c r="DQ373" s="28"/>
      <c r="DR373" s="56"/>
      <c r="DT373" s="410"/>
      <c r="DW373" s="28"/>
      <c r="DX373" s="56"/>
      <c r="DZ373" s="410"/>
      <c r="EC373" s="28"/>
      <c r="ED373" s="56"/>
      <c r="EF373" s="410"/>
      <c r="EI373" s="28"/>
      <c r="EJ373" s="56"/>
      <c r="EL373" s="410"/>
      <c r="EO373" s="28"/>
      <c r="EP373" s="56"/>
      <c r="ER373" s="410"/>
      <c r="EU373" s="28"/>
      <c r="EV373" s="56"/>
      <c r="EX373" s="410"/>
      <c r="FA373" s="28"/>
      <c r="FB373" s="56"/>
      <c r="FD373" s="410"/>
      <c r="FG373" s="28"/>
      <c r="FH373" s="56"/>
      <c r="FJ373" s="410"/>
      <c r="FM373" s="28"/>
      <c r="FN373" s="56"/>
      <c r="FP373" s="410"/>
      <c r="FS373" s="28"/>
      <c r="FT373" s="56"/>
      <c r="FV373" s="410"/>
      <c r="FY373" s="28"/>
      <c r="FZ373" s="56"/>
      <c r="GB373" s="410"/>
      <c r="GE373" s="28"/>
      <c r="GF373" s="56"/>
      <c r="GH373" s="410"/>
      <c r="GK373" s="28"/>
      <c r="GL373" s="56"/>
      <c r="GN373" s="410"/>
      <c r="GQ373" s="28"/>
      <c r="GR373" s="56"/>
      <c r="GT373" s="410"/>
      <c r="GW373" s="28"/>
      <c r="GX373" s="56"/>
      <c r="GZ373" s="410"/>
      <c r="HC373" s="28"/>
      <c r="HD373" s="56"/>
      <c r="HF373" s="383"/>
      <c r="HI373" s="28"/>
      <c r="HJ373" s="56"/>
    </row>
    <row r="374" spans="1:218" ht="16.5" customHeight="1">
      <c r="A374" s="504" t="s">
        <v>4488</v>
      </c>
      <c r="D374" s="1">
        <f>'Punten per wedstrijd'!F232</f>
        <v>457.29999999999995</v>
      </c>
      <c r="E374" s="56"/>
      <c r="H374" s="292"/>
      <c r="N374" s="497"/>
      <c r="O374" s="504" t="s">
        <v>4492</v>
      </c>
      <c r="S374" s="504" t="s">
        <v>4496</v>
      </c>
      <c r="W374" s="504" t="s">
        <v>4448</v>
      </c>
      <c r="AA374" s="504" t="s">
        <v>3258</v>
      </c>
      <c r="AE374" s="504" t="s">
        <v>4439</v>
      </c>
      <c r="AI374" s="504" t="s">
        <v>4491</v>
      </c>
      <c r="AM374" s="504" t="s">
        <v>4495</v>
      </c>
      <c r="AQ374" s="504" t="s">
        <v>4494</v>
      </c>
      <c r="AU374" s="504" t="s">
        <v>3248</v>
      </c>
      <c r="AY374" s="504" t="s">
        <v>4490</v>
      </c>
      <c r="BC374" s="504" t="s">
        <v>4489</v>
      </c>
      <c r="BG374" s="504" t="s">
        <v>4402</v>
      </c>
      <c r="BK374" s="504" t="s">
        <v>3255</v>
      </c>
      <c r="BO374" s="504" t="s">
        <v>2118</v>
      </c>
      <c r="BS374" s="504" t="s">
        <v>4450</v>
      </c>
      <c r="BW374" s="504" t="s">
        <v>2119</v>
      </c>
      <c r="BZ374" s="410"/>
      <c r="CA374" s="504" t="s">
        <v>4675</v>
      </c>
      <c r="CD374" s="1">
        <v>172.9</v>
      </c>
      <c r="CE374" s="56"/>
      <c r="CG374" s="504" t="s">
        <v>1701</v>
      </c>
      <c r="CJ374" s="1">
        <v>165.8</v>
      </c>
      <c r="CK374" s="56"/>
      <c r="CM374" s="504" t="s">
        <v>4493</v>
      </c>
      <c r="CP374" s="1">
        <v>147.19999999999999</v>
      </c>
      <c r="CQ374" s="56"/>
      <c r="CS374" s="504" t="s">
        <v>4391</v>
      </c>
      <c r="CV374" s="1">
        <v>60</v>
      </c>
      <c r="CW374" s="56"/>
      <c r="DB374" s="410"/>
      <c r="DE374" s="28"/>
      <c r="DF374" s="56"/>
      <c r="DH374" s="410"/>
      <c r="DK374" s="28"/>
      <c r="DL374" s="56"/>
      <c r="DN374" s="410"/>
      <c r="DQ374" s="28"/>
      <c r="DR374" s="56"/>
      <c r="DT374" s="410"/>
      <c r="DW374" s="28"/>
      <c r="DX374" s="56"/>
      <c r="DZ374" s="410"/>
      <c r="EC374" s="28"/>
      <c r="ED374" s="56"/>
      <c r="EF374" s="410"/>
      <c r="EI374" s="28"/>
      <c r="EJ374" s="56"/>
      <c r="EL374" s="410"/>
      <c r="EO374" s="28"/>
      <c r="EP374" s="56"/>
      <c r="ER374" s="410"/>
      <c r="EU374" s="28"/>
      <c r="EV374" s="56"/>
      <c r="EX374" s="410"/>
      <c r="FA374" s="28"/>
      <c r="FB374" s="56"/>
      <c r="FD374" s="410"/>
      <c r="FG374" s="28"/>
      <c r="FH374" s="56"/>
      <c r="FJ374" s="410"/>
      <c r="FM374" s="28"/>
      <c r="FN374" s="56"/>
      <c r="FP374" s="410"/>
      <c r="FS374" s="28"/>
      <c r="FT374" s="56"/>
      <c r="FV374" s="410"/>
      <c r="FY374" s="28"/>
      <c r="FZ374" s="56"/>
      <c r="GB374" s="410"/>
      <c r="GE374" s="28"/>
      <c r="GF374" s="56"/>
      <c r="GH374" s="410"/>
      <c r="GK374" s="28"/>
      <c r="GL374" s="56"/>
      <c r="GN374" s="410"/>
      <c r="GQ374" s="28"/>
      <c r="GR374" s="56"/>
      <c r="GT374" s="410"/>
      <c r="GW374" s="28"/>
      <c r="GX374" s="56"/>
      <c r="GZ374" s="410"/>
      <c r="HC374" s="28"/>
      <c r="HD374" s="56"/>
      <c r="HF374" s="383"/>
      <c r="HI374" s="28"/>
      <c r="HJ374" s="56"/>
    </row>
    <row r="375" spans="1:218" ht="16.5" customHeight="1">
      <c r="A375" s="509"/>
      <c r="H375" s="292"/>
      <c r="AH375" s="410"/>
      <c r="AK375" s="28"/>
      <c r="AL375" s="56"/>
      <c r="AN375" s="410"/>
      <c r="AQ375" s="28"/>
      <c r="AR375" s="56"/>
      <c r="AT375" s="410"/>
      <c r="AW375" s="28"/>
      <c r="AX375" s="56"/>
      <c r="AZ375" s="410"/>
      <c r="BC375" s="28"/>
      <c r="BD375" s="56"/>
      <c r="BF375" s="410"/>
      <c r="BI375" s="28"/>
      <c r="BJ375" s="56"/>
      <c r="BL375" s="410"/>
      <c r="BO375" s="28"/>
      <c r="BP375" s="56"/>
      <c r="BR375" s="410"/>
      <c r="BU375" s="28"/>
      <c r="BV375" s="56"/>
      <c r="BX375" s="410"/>
      <c r="CA375" s="28"/>
      <c r="CB375" s="56"/>
      <c r="CD375" s="410"/>
      <c r="CG375" s="28"/>
      <c r="CH375" s="56"/>
      <c r="CJ375" s="410"/>
      <c r="CM375" s="28"/>
      <c r="CN375" s="56"/>
      <c r="CP375" s="410"/>
      <c r="CS375" s="28"/>
      <c r="CT375" s="56"/>
      <c r="CV375" s="410"/>
      <c r="CY375" s="28"/>
      <c r="CZ375" s="56"/>
      <c r="DB375" s="410"/>
      <c r="DE375" s="28"/>
      <c r="DF375" s="56"/>
      <c r="DH375" s="410"/>
      <c r="DK375" s="28"/>
      <c r="DL375" s="56"/>
      <c r="DN375" s="410"/>
      <c r="DQ375" s="28"/>
      <c r="DR375" s="56"/>
      <c r="DT375" s="410"/>
      <c r="DW375" s="28"/>
      <c r="DX375" s="56"/>
      <c r="DZ375" s="410"/>
      <c r="EC375" s="28"/>
      <c r="ED375" s="56"/>
      <c r="EF375" s="410"/>
      <c r="EI375" s="28"/>
      <c r="EJ375" s="56"/>
      <c r="EL375" s="410"/>
      <c r="EO375" s="28"/>
      <c r="EP375" s="56"/>
      <c r="ER375" s="410"/>
      <c r="EU375" s="28"/>
      <c r="EV375" s="56"/>
      <c r="EX375" s="410"/>
      <c r="FA375" s="28"/>
      <c r="FB375" s="56"/>
      <c r="FD375" s="410"/>
      <c r="FG375" s="28"/>
      <c r="FH375" s="56"/>
      <c r="FJ375" s="410"/>
      <c r="FM375" s="28"/>
      <c r="FN375" s="56"/>
      <c r="FP375" s="410"/>
      <c r="FS375" s="28"/>
      <c r="FT375" s="56"/>
      <c r="FV375" s="410"/>
      <c r="FY375" s="28"/>
      <c r="FZ375" s="56"/>
      <c r="GB375" s="410"/>
      <c r="GE375" s="28"/>
      <c r="GF375" s="56"/>
      <c r="GH375" s="410"/>
      <c r="GK375" s="28"/>
      <c r="GL375" s="56"/>
      <c r="GN375" s="410"/>
      <c r="GQ375" s="28"/>
      <c r="GR375" s="56"/>
      <c r="GT375" s="410"/>
      <c r="GW375" s="28"/>
      <c r="GX375" s="56"/>
      <c r="GZ375" s="410"/>
      <c r="HC375" s="28"/>
      <c r="HD375" s="56"/>
      <c r="HF375" s="383"/>
      <c r="HI375" s="28"/>
      <c r="HJ375" s="56"/>
    </row>
    <row r="376" spans="1:218" ht="16.5" customHeight="1">
      <c r="A376" s="509"/>
      <c r="M376" s="560">
        <f>SUM(M366,M330,M294,M258,M222,M186,M150,M114)</f>
        <v>198087.15000000002</v>
      </c>
      <c r="AH376" s="410"/>
      <c r="AK376" s="28"/>
      <c r="AL376" s="56"/>
      <c r="AN376" s="410"/>
      <c r="AQ376" s="28"/>
      <c r="AR376" s="56"/>
      <c r="AT376" s="410"/>
      <c r="AW376" s="28"/>
      <c r="AX376" s="56"/>
      <c r="AZ376" s="410"/>
      <c r="BC376" s="28"/>
      <c r="BD376" s="56"/>
      <c r="BF376" s="410"/>
      <c r="BI376" s="28"/>
      <c r="BJ376" s="56"/>
      <c r="BL376" s="410"/>
      <c r="BO376" s="28"/>
      <c r="BP376" s="56"/>
      <c r="BR376" s="410"/>
      <c r="BU376" s="28"/>
      <c r="BV376" s="56"/>
      <c r="BX376" s="410"/>
      <c r="CA376" s="28"/>
      <c r="CB376" s="56"/>
      <c r="CD376" s="410"/>
      <c r="CG376" s="28"/>
      <c r="CH376" s="56"/>
      <c r="CJ376" s="410"/>
      <c r="CM376" s="28"/>
      <c r="CN376" s="56"/>
      <c r="CP376" s="410"/>
      <c r="CS376" s="28"/>
      <c r="CT376" s="56"/>
      <c r="CV376" s="410"/>
      <c r="CY376" s="28"/>
      <c r="CZ376" s="56"/>
      <c r="DB376" s="410"/>
      <c r="DE376" s="28"/>
      <c r="DF376" s="56"/>
      <c r="DH376" s="410"/>
      <c r="DK376" s="28"/>
      <c r="DL376" s="56"/>
      <c r="DN376" s="410"/>
      <c r="DQ376" s="28"/>
      <c r="DR376" s="56"/>
      <c r="DT376" s="410"/>
      <c r="DW376" s="28"/>
      <c r="DX376" s="56"/>
      <c r="DZ376" s="410"/>
      <c r="EC376" s="28"/>
      <c r="ED376" s="56"/>
      <c r="EF376" s="410"/>
      <c r="EI376" s="28"/>
      <c r="EJ376" s="56"/>
      <c r="EL376" s="410"/>
      <c r="EO376" s="28"/>
      <c r="EP376" s="56"/>
      <c r="ER376" s="410"/>
      <c r="EU376" s="28"/>
      <c r="EV376" s="56"/>
      <c r="EX376" s="410"/>
      <c r="FA376" s="28"/>
      <c r="FB376" s="56"/>
      <c r="FD376" s="410"/>
      <c r="FG376" s="28"/>
      <c r="FH376" s="56"/>
      <c r="FJ376" s="410"/>
      <c r="FM376" s="28"/>
      <c r="FN376" s="56"/>
      <c r="FP376" s="410"/>
      <c r="FS376" s="28"/>
      <c r="FT376" s="56"/>
      <c r="FV376" s="410"/>
      <c r="FY376" s="28"/>
      <c r="FZ376" s="56"/>
      <c r="GB376" s="410"/>
      <c r="GE376" s="28"/>
      <c r="GF376" s="56"/>
      <c r="GH376" s="410"/>
      <c r="GK376" s="28"/>
      <c r="GL376" s="56"/>
      <c r="GN376" s="410"/>
      <c r="GQ376" s="28"/>
      <c r="GR376" s="56"/>
      <c r="GT376" s="410"/>
      <c r="GW376" s="28"/>
      <c r="GX376" s="56"/>
      <c r="GZ376" s="410"/>
      <c r="HC376" s="28"/>
      <c r="HD376" s="56"/>
      <c r="HF376" s="383"/>
      <c r="HI376" s="28"/>
      <c r="HJ376" s="56"/>
    </row>
    <row r="377" spans="1:218">
      <c r="A377"/>
      <c r="DQ377" s="10"/>
      <c r="DW377"/>
    </row>
    <row r="382" spans="1:218" ht="24">
      <c r="A382" s="30"/>
      <c r="D382" s="31"/>
      <c r="E382" s="300" t="s">
        <v>40</v>
      </c>
      <c r="F382" s="416" t="s">
        <v>2113</v>
      </c>
      <c r="G382" s="416" t="s">
        <v>2114</v>
      </c>
      <c r="H382" s="416" t="s">
        <v>3345</v>
      </c>
      <c r="I382" s="416" t="s">
        <v>4624</v>
      </c>
      <c r="J382" s="416" t="s">
        <v>695</v>
      </c>
      <c r="K382" s="416" t="s">
        <v>2854</v>
      </c>
      <c r="L382" s="416" t="s">
        <v>185</v>
      </c>
      <c r="M382" s="416" t="s">
        <v>174</v>
      </c>
      <c r="N382" s="416" t="s">
        <v>2762</v>
      </c>
      <c r="O382" s="416" t="s">
        <v>3384</v>
      </c>
      <c r="P382" s="416" t="s">
        <v>3416</v>
      </c>
      <c r="Q382" s="416" t="s">
        <v>4626</v>
      </c>
      <c r="R382" s="416" t="s">
        <v>3417</v>
      </c>
      <c r="S382" s="416" t="s">
        <v>3418</v>
      </c>
      <c r="T382" s="416" t="s">
        <v>3434</v>
      </c>
      <c r="U382" s="416" t="s">
        <v>192</v>
      </c>
      <c r="V382" s="416" t="s">
        <v>3456</v>
      </c>
      <c r="W382" s="416" t="s">
        <v>175</v>
      </c>
      <c r="X382" s="416" t="s">
        <v>3469</v>
      </c>
      <c r="Y382" s="416" t="s">
        <v>3470</v>
      </c>
      <c r="Z382" s="416" t="s">
        <v>197</v>
      </c>
      <c r="AA382" s="416"/>
      <c r="AF382" s="300" t="s">
        <v>40</v>
      </c>
      <c r="AG382" s="416" t="s">
        <v>2113</v>
      </c>
      <c r="AH382" s="416" t="s">
        <v>2114</v>
      </c>
      <c r="AI382" s="416" t="s">
        <v>3345</v>
      </c>
      <c r="AJ382" s="416" t="s">
        <v>4624</v>
      </c>
      <c r="AK382" s="416" t="s">
        <v>695</v>
      </c>
      <c r="AL382" s="416" t="s">
        <v>2854</v>
      </c>
      <c r="AM382" s="416" t="s">
        <v>185</v>
      </c>
      <c r="AN382" s="416" t="s">
        <v>174</v>
      </c>
      <c r="AO382" s="416" t="s">
        <v>2762</v>
      </c>
      <c r="AP382" s="416" t="s">
        <v>3384</v>
      </c>
      <c r="AQ382" s="416" t="s">
        <v>3416</v>
      </c>
      <c r="AR382" s="416" t="s">
        <v>4625</v>
      </c>
      <c r="AS382" s="416" t="s">
        <v>3417</v>
      </c>
      <c r="AT382" s="416" t="s">
        <v>3418</v>
      </c>
      <c r="AU382" s="416" t="s">
        <v>3434</v>
      </c>
      <c r="AV382" s="416" t="s">
        <v>192</v>
      </c>
      <c r="AW382" s="416" t="s">
        <v>3456</v>
      </c>
      <c r="AX382" s="416" t="s">
        <v>175</v>
      </c>
      <c r="AY382" s="416" t="s">
        <v>3469</v>
      </c>
      <c r="AZ382" s="416" t="s">
        <v>3470</v>
      </c>
      <c r="BA382" s="416" t="s">
        <v>197</v>
      </c>
      <c r="BB382" s="416"/>
      <c r="BC382" s="416"/>
      <c r="BD382" s="416"/>
      <c r="BE382" s="416"/>
      <c r="BF382" s="416"/>
      <c r="BG382" s="416"/>
      <c r="BH382" s="416"/>
      <c r="BI382" s="416"/>
      <c r="BJ382" s="416"/>
      <c r="BK382" s="416"/>
      <c r="BL382" s="416"/>
      <c r="BM382" s="416"/>
      <c r="DW382"/>
    </row>
    <row r="383" spans="1:218" ht="18">
      <c r="A383" s="512" t="s">
        <v>3236</v>
      </c>
      <c r="B383" s="3"/>
      <c r="C383" s="3"/>
      <c r="D383" s="32"/>
      <c r="E383" s="32">
        <f t="shared" ref="E383:E403" si="0">SUM(F383:AA383)</f>
        <v>567.80000000000007</v>
      </c>
      <c r="F383" s="1">
        <v>155.70000000000002</v>
      </c>
      <c r="G383" s="1">
        <v>168</v>
      </c>
      <c r="H383" s="1">
        <v>132</v>
      </c>
      <c r="I383" s="1">
        <v>15.399999999999999</v>
      </c>
      <c r="J383" s="1">
        <v>96.7</v>
      </c>
      <c r="K383" s="10"/>
      <c r="L383" s="10"/>
      <c r="M383" s="10"/>
      <c r="N383" s="10"/>
      <c r="O383" s="10"/>
      <c r="P383" s="10"/>
      <c r="Q383" s="10"/>
      <c r="R383" s="10"/>
      <c r="S383" s="10"/>
      <c r="T383" s="10"/>
      <c r="U383" s="10"/>
      <c r="V383" s="10"/>
      <c r="W383" s="10"/>
      <c r="X383" s="10"/>
      <c r="Y383" s="10"/>
      <c r="Z383" s="10"/>
      <c r="AA383" s="425"/>
      <c r="AB383" s="512" t="s">
        <v>3236</v>
      </c>
      <c r="AF383" s="32">
        <f>SUM(AG383:BM383)</f>
        <v>5</v>
      </c>
      <c r="AG383" s="407">
        <v>3</v>
      </c>
      <c r="AH383" s="407">
        <v>0</v>
      </c>
      <c r="AI383" s="407">
        <v>2</v>
      </c>
      <c r="AJ383" s="407">
        <v>0</v>
      </c>
      <c r="AK383" s="407">
        <v>0</v>
      </c>
      <c r="AL383" s="407"/>
      <c r="AM383" s="407"/>
      <c r="AN383" s="407"/>
      <c r="AO383" s="407"/>
      <c r="AP383" s="407"/>
      <c r="AQ383" s="407"/>
      <c r="AR383" s="56"/>
      <c r="AS383" s="407"/>
      <c r="AT383" s="56"/>
      <c r="AU383" s="56"/>
      <c r="AV383" s="407"/>
      <c r="AW383" s="56"/>
      <c r="AX383" s="56"/>
      <c r="AY383" s="56"/>
      <c r="AZ383" s="407"/>
      <c r="BA383" s="56"/>
      <c r="BB383" s="408"/>
      <c r="BE383" s="1"/>
      <c r="BF383" s="407"/>
      <c r="BG383" s="407"/>
      <c r="BH383" s="407"/>
      <c r="BI383" s="56"/>
      <c r="BJ383" s="407"/>
      <c r="BK383" s="407"/>
      <c r="BL383" s="407"/>
      <c r="BM383" s="407"/>
      <c r="BZ383" s="383"/>
      <c r="CA383" s="383"/>
      <c r="CB383" s="385"/>
      <c r="CC383" s="385"/>
      <c r="CD383" s="224"/>
      <c r="CE383" s="407"/>
      <c r="CF383" s="385"/>
      <c r="CL383" s="403"/>
      <c r="CM383" s="406"/>
      <c r="CN383" s="403"/>
      <c r="CO383" s="403"/>
      <c r="CP383" s="403"/>
      <c r="CQ383" s="403"/>
      <c r="CR383" s="403"/>
      <c r="CS383" s="403"/>
      <c r="CT383" s="403"/>
      <c r="CU383" s="403"/>
      <c r="CV383" s="403"/>
      <c r="CW383" s="403"/>
      <c r="DW383"/>
    </row>
    <row r="384" spans="1:218" ht="15.75">
      <c r="A384" s="512" t="s">
        <v>2116</v>
      </c>
      <c r="B384" s="3"/>
      <c r="C384" s="3"/>
      <c r="D384" s="32"/>
      <c r="E384" s="32">
        <f t="shared" si="0"/>
        <v>1440.6</v>
      </c>
      <c r="F384" s="1">
        <v>247.09999999999997</v>
      </c>
      <c r="G384" s="1">
        <v>218.10000000000002</v>
      </c>
      <c r="H384" s="1">
        <v>133.69999999999999</v>
      </c>
      <c r="I384" s="1">
        <v>82.5</v>
      </c>
      <c r="J384" s="1">
        <v>759.2</v>
      </c>
      <c r="K384" s="10"/>
      <c r="L384" s="10"/>
      <c r="M384" s="10"/>
      <c r="N384" s="10"/>
      <c r="O384" s="10"/>
      <c r="P384" s="10"/>
      <c r="Q384" s="10"/>
      <c r="R384" s="10"/>
      <c r="S384" s="10"/>
      <c r="T384" s="10"/>
      <c r="U384" s="10"/>
      <c r="V384" s="10"/>
      <c r="W384" s="10"/>
      <c r="X384" s="10"/>
      <c r="Y384" s="10"/>
      <c r="Z384" s="10"/>
      <c r="AA384" s="425"/>
      <c r="AB384" s="512" t="s">
        <v>2116</v>
      </c>
      <c r="AF384" s="32">
        <f t="shared" ref="AF384:AF450" si="1">SUM(AG384:BM384)</f>
        <v>9</v>
      </c>
      <c r="AG384" s="407">
        <v>0</v>
      </c>
      <c r="AH384" s="407">
        <v>2</v>
      </c>
      <c r="AI384" s="407">
        <v>1</v>
      </c>
      <c r="AJ384" s="407">
        <v>3</v>
      </c>
      <c r="AK384" s="407">
        <v>3</v>
      </c>
      <c r="AL384" s="56"/>
      <c r="AM384" s="56"/>
      <c r="AN384" s="56"/>
      <c r="AO384" s="56"/>
      <c r="AP384" s="56"/>
      <c r="AQ384" s="56"/>
      <c r="AR384" s="56"/>
      <c r="AS384" s="56"/>
      <c r="AT384" s="56"/>
      <c r="AU384" s="56"/>
      <c r="AV384" s="56"/>
      <c r="AW384" s="56"/>
      <c r="AX384" s="56"/>
      <c r="AY384" s="56"/>
      <c r="AZ384" s="56"/>
      <c r="BA384" s="56"/>
      <c r="BB384" s="408"/>
      <c r="BE384" s="1"/>
      <c r="BF384" s="407"/>
      <c r="BG384" s="407"/>
      <c r="BH384" s="56"/>
      <c r="BI384" s="56"/>
      <c r="BJ384" s="56"/>
      <c r="BK384" s="56"/>
      <c r="BL384" s="56"/>
      <c r="BM384" s="56"/>
      <c r="BZ384" s="383"/>
      <c r="CA384" s="383"/>
      <c r="CD384" s="28"/>
      <c r="CE384" s="56"/>
      <c r="CF384" s="385"/>
      <c r="CL384" s="385"/>
      <c r="CM384" s="383"/>
      <c r="CN384" s="385"/>
      <c r="CO384" s="385"/>
      <c r="CP384" s="228"/>
      <c r="CQ384" s="56"/>
      <c r="CR384" s="385"/>
      <c r="DW384"/>
    </row>
    <row r="385" spans="1:127" ht="15.75">
      <c r="A385" s="512" t="s">
        <v>1688</v>
      </c>
      <c r="B385" s="3"/>
      <c r="C385" s="3"/>
      <c r="D385" s="32"/>
      <c r="E385" s="32">
        <f t="shared" si="0"/>
        <v>558.69999999999993</v>
      </c>
      <c r="F385" s="1">
        <v>13.9</v>
      </c>
      <c r="G385" s="1">
        <v>5.2</v>
      </c>
      <c r="H385" s="1">
        <v>53.199999999999996</v>
      </c>
      <c r="I385" s="1">
        <v>129.5</v>
      </c>
      <c r="J385" s="1">
        <v>356.89999999999992</v>
      </c>
      <c r="K385" s="10"/>
      <c r="L385" s="10"/>
      <c r="M385" s="10"/>
      <c r="N385" s="10"/>
      <c r="O385" s="10"/>
      <c r="P385" s="10"/>
      <c r="Q385" s="10"/>
      <c r="R385" s="10"/>
      <c r="S385" s="10"/>
      <c r="T385" s="10"/>
      <c r="U385" s="10"/>
      <c r="V385" s="10"/>
      <c r="W385" s="10"/>
      <c r="X385" s="10"/>
      <c r="Y385" s="10"/>
      <c r="Z385" s="10"/>
      <c r="AA385" s="425"/>
      <c r="AB385" s="512" t="s">
        <v>1688</v>
      </c>
      <c r="AF385" s="32">
        <f t="shared" si="1"/>
        <v>3</v>
      </c>
      <c r="AG385" s="407">
        <v>0</v>
      </c>
      <c r="AH385" s="407">
        <v>0</v>
      </c>
      <c r="AI385" s="407">
        <v>0</v>
      </c>
      <c r="AJ385" s="407">
        <v>3</v>
      </c>
      <c r="AK385" s="407">
        <v>0</v>
      </c>
      <c r="AL385" s="56"/>
      <c r="AM385" s="56"/>
      <c r="AN385" s="56"/>
      <c r="AO385" s="56"/>
      <c r="AP385" s="56"/>
      <c r="AQ385" s="56"/>
      <c r="AR385" s="56"/>
      <c r="AS385" s="56"/>
      <c r="AT385" s="56"/>
      <c r="AU385" s="56"/>
      <c r="AV385" s="56"/>
      <c r="AW385" s="56"/>
      <c r="AX385" s="56"/>
      <c r="AY385" s="56"/>
      <c r="AZ385" s="56"/>
      <c r="BA385" s="56"/>
      <c r="BB385" s="408"/>
      <c r="BE385" s="1"/>
      <c r="BF385" s="407"/>
      <c r="BG385" s="407"/>
      <c r="BH385" s="56"/>
      <c r="BI385" s="56"/>
      <c r="BJ385" s="56"/>
      <c r="BK385" s="56"/>
      <c r="BL385" s="56"/>
      <c r="BM385" s="56"/>
      <c r="BZ385" s="383"/>
      <c r="CA385" s="383"/>
      <c r="CD385" s="28"/>
      <c r="CE385" s="56"/>
      <c r="CF385" s="385"/>
      <c r="CL385" s="385"/>
      <c r="CM385" s="383"/>
      <c r="CP385" s="228"/>
      <c r="CQ385" s="56"/>
      <c r="CR385" s="385"/>
      <c r="DW385"/>
    </row>
    <row r="386" spans="1:127" ht="15.75">
      <c r="A386" s="512" t="s">
        <v>4425</v>
      </c>
      <c r="B386" s="3"/>
      <c r="C386" s="3"/>
      <c r="D386" s="32"/>
      <c r="E386" s="32">
        <f t="shared" si="0"/>
        <v>1122.4000000000001</v>
      </c>
      <c r="F386" s="1">
        <v>219.59999999999997</v>
      </c>
      <c r="G386" s="1">
        <v>253</v>
      </c>
      <c r="H386" s="1">
        <v>117.39999999999999</v>
      </c>
      <c r="I386" s="1">
        <v>0</v>
      </c>
      <c r="J386" s="1">
        <v>532.4</v>
      </c>
      <c r="K386" s="10"/>
      <c r="L386" s="10"/>
      <c r="M386" s="10"/>
      <c r="N386" s="10"/>
      <c r="O386" s="10"/>
      <c r="P386" s="10"/>
      <c r="Q386" s="10"/>
      <c r="R386" s="10"/>
      <c r="S386" s="10"/>
      <c r="T386" s="10"/>
      <c r="U386" s="10"/>
      <c r="V386" s="10"/>
      <c r="W386" s="10"/>
      <c r="X386" s="10"/>
      <c r="Y386" s="10"/>
      <c r="Z386" s="10"/>
      <c r="AA386" s="425"/>
      <c r="AB386" s="512" t="s">
        <v>4425</v>
      </c>
      <c r="AF386" s="32">
        <f t="shared" si="1"/>
        <v>3</v>
      </c>
      <c r="AG386" s="407">
        <v>1</v>
      </c>
      <c r="AH386" s="407">
        <v>2</v>
      </c>
      <c r="AI386" s="407">
        <v>0</v>
      </c>
      <c r="AJ386" s="407">
        <v>0</v>
      </c>
      <c r="AK386" s="407">
        <v>0</v>
      </c>
      <c r="AL386" s="56"/>
      <c r="AM386" s="56"/>
      <c r="AN386" s="56"/>
      <c r="AO386" s="56"/>
      <c r="AP386" s="56"/>
      <c r="AQ386" s="56"/>
      <c r="AR386" s="56"/>
      <c r="AS386" s="56"/>
      <c r="AT386" s="56"/>
      <c r="AU386" s="56"/>
      <c r="AV386" s="56"/>
      <c r="AW386" s="56"/>
      <c r="AX386" s="56"/>
      <c r="AY386" s="56"/>
      <c r="AZ386" s="56"/>
      <c r="BA386" s="56"/>
      <c r="BB386" s="408"/>
      <c r="BE386" s="1"/>
      <c r="BF386" s="407"/>
      <c r="BG386" s="407"/>
      <c r="BH386" s="56"/>
      <c r="BI386" s="56"/>
      <c r="BJ386" s="56"/>
      <c r="BK386" s="56"/>
      <c r="BL386" s="56"/>
      <c r="BM386" s="56"/>
      <c r="BZ386" s="383"/>
      <c r="CA386" s="383"/>
      <c r="CD386" s="28"/>
      <c r="CE386" s="56"/>
      <c r="CF386" s="385"/>
      <c r="CL386" s="385"/>
      <c r="CM386" s="383"/>
      <c r="CP386" s="28"/>
      <c r="CQ386" s="56"/>
      <c r="CR386" s="385"/>
      <c r="DW386"/>
    </row>
    <row r="387" spans="1:127" ht="15.75">
      <c r="A387" s="512" t="s">
        <v>2758</v>
      </c>
      <c r="B387" s="3"/>
      <c r="C387" s="3"/>
      <c r="D387" s="32"/>
      <c r="E387" s="32">
        <f t="shared" si="0"/>
        <v>1158.8999999999999</v>
      </c>
      <c r="F387" s="1">
        <v>242.29999999999998</v>
      </c>
      <c r="G387" s="1">
        <v>231.8</v>
      </c>
      <c r="H387" s="1">
        <v>120.89999999999999</v>
      </c>
      <c r="I387" s="1">
        <v>171.8</v>
      </c>
      <c r="J387" s="1">
        <v>392.09999999999997</v>
      </c>
      <c r="K387" s="10"/>
      <c r="L387" s="10"/>
      <c r="M387" s="10"/>
      <c r="N387" s="10"/>
      <c r="O387" s="10"/>
      <c r="P387" s="10"/>
      <c r="Q387" s="10"/>
      <c r="R387" s="10"/>
      <c r="S387" s="10"/>
      <c r="T387" s="10"/>
      <c r="U387" s="10"/>
      <c r="V387" s="10"/>
      <c r="W387" s="10"/>
      <c r="X387" s="10"/>
      <c r="Y387" s="10"/>
      <c r="Z387" s="10"/>
      <c r="AA387" s="425"/>
      <c r="AB387" s="512" t="s">
        <v>2758</v>
      </c>
      <c r="AF387" s="32">
        <f t="shared" si="1"/>
        <v>10</v>
      </c>
      <c r="AG387" s="407">
        <v>3</v>
      </c>
      <c r="AH387" s="407">
        <v>1</v>
      </c>
      <c r="AI387" s="407">
        <v>1</v>
      </c>
      <c r="AJ387" s="407">
        <v>3</v>
      </c>
      <c r="AK387" s="407">
        <v>2</v>
      </c>
      <c r="AL387" s="56"/>
      <c r="AM387" s="56"/>
      <c r="AN387" s="56"/>
      <c r="AO387" s="56"/>
      <c r="AP387" s="56"/>
      <c r="AQ387" s="56"/>
      <c r="AR387" s="56"/>
      <c r="AS387" s="56"/>
      <c r="AT387" s="56"/>
      <c r="AU387" s="56"/>
      <c r="AV387" s="56"/>
      <c r="AW387" s="56"/>
      <c r="AX387" s="56"/>
      <c r="AY387" s="56"/>
      <c r="AZ387" s="56"/>
      <c r="BA387" s="56"/>
      <c r="BB387" s="408"/>
      <c r="BE387" s="1"/>
      <c r="BF387" s="407"/>
      <c r="BG387" s="407"/>
      <c r="BH387" s="56"/>
      <c r="BI387" s="56"/>
      <c r="BJ387" s="56"/>
      <c r="BK387" s="56"/>
      <c r="BL387" s="56"/>
      <c r="BM387" s="56"/>
      <c r="BZ387" s="383"/>
      <c r="CA387" s="383"/>
      <c r="CD387" s="28"/>
      <c r="CE387" s="56"/>
      <c r="CF387" s="385"/>
      <c r="CL387" s="385"/>
      <c r="CM387" s="383"/>
      <c r="CP387" s="228"/>
      <c r="CQ387" s="56"/>
      <c r="CR387" s="385"/>
      <c r="DW387"/>
    </row>
    <row r="388" spans="1:127" ht="15.75">
      <c r="A388" s="512" t="s">
        <v>4454</v>
      </c>
      <c r="B388" s="3"/>
      <c r="C388" s="3"/>
      <c r="D388" s="32"/>
      <c r="E388" s="32">
        <f t="shared" si="0"/>
        <v>1360.2</v>
      </c>
      <c r="F388" s="1">
        <v>366</v>
      </c>
      <c r="G388" s="1">
        <v>436.3</v>
      </c>
      <c r="H388" s="1">
        <v>46.199999999999996</v>
      </c>
      <c r="I388" s="1">
        <v>87.399999999999991</v>
      </c>
      <c r="J388" s="1">
        <v>424.3</v>
      </c>
      <c r="K388" s="10"/>
      <c r="L388" s="10"/>
      <c r="M388" s="10"/>
      <c r="N388" s="10"/>
      <c r="O388" s="10"/>
      <c r="P388" s="10"/>
      <c r="Q388" s="10"/>
      <c r="R388" s="10"/>
      <c r="S388" s="10"/>
      <c r="T388" s="10"/>
      <c r="U388" s="10"/>
      <c r="V388" s="10"/>
      <c r="W388" s="10"/>
      <c r="X388" s="10"/>
      <c r="Y388" s="10"/>
      <c r="Z388" s="10"/>
      <c r="AA388" s="425"/>
      <c r="AB388" s="512" t="s">
        <v>4454</v>
      </c>
      <c r="AF388" s="32">
        <f t="shared" si="1"/>
        <v>9</v>
      </c>
      <c r="AG388" s="407">
        <v>3</v>
      </c>
      <c r="AH388" s="407">
        <v>3</v>
      </c>
      <c r="AI388" s="407">
        <v>0</v>
      </c>
      <c r="AJ388" s="407">
        <v>3</v>
      </c>
      <c r="AK388" s="385"/>
      <c r="AL388" s="56"/>
      <c r="AM388" s="56"/>
      <c r="AN388" s="56"/>
      <c r="AO388" s="56"/>
      <c r="AP388" s="56"/>
      <c r="AQ388" s="56"/>
      <c r="AR388" s="56"/>
      <c r="AS388" s="56"/>
      <c r="AT388" s="56"/>
      <c r="AU388" s="56"/>
      <c r="AV388" s="56"/>
      <c r="AW388" s="56"/>
      <c r="AX388" s="56"/>
      <c r="AY388" s="56"/>
      <c r="AZ388" s="56"/>
      <c r="BA388" s="56"/>
      <c r="BB388" s="504"/>
      <c r="BC388" s="505"/>
      <c r="BD388" s="505"/>
      <c r="BE388" s="1"/>
      <c r="BF388" s="385"/>
      <c r="BG388" s="407"/>
      <c r="BH388" s="56"/>
      <c r="BI388" s="56"/>
      <c r="BJ388" s="56"/>
      <c r="BK388" s="56"/>
      <c r="BL388" s="56"/>
      <c r="BM388" s="56"/>
      <c r="BZ388" s="383"/>
      <c r="CA388" s="383"/>
      <c r="CD388" s="28"/>
      <c r="CE388" s="56"/>
      <c r="CF388" s="385"/>
      <c r="CL388" s="385"/>
      <c r="CM388" s="383"/>
      <c r="CP388" s="28"/>
      <c r="CQ388" s="56"/>
      <c r="CR388" s="385"/>
      <c r="DW388"/>
    </row>
    <row r="389" spans="1:127" ht="15.75">
      <c r="A389" s="512" t="s">
        <v>4431</v>
      </c>
      <c r="B389" s="3"/>
      <c r="C389" s="3"/>
      <c r="D389" s="32"/>
      <c r="E389" s="32">
        <f t="shared" si="0"/>
        <v>1456.6999999999998</v>
      </c>
      <c r="F389" s="1">
        <v>476.7</v>
      </c>
      <c r="G389" s="1">
        <v>211.5</v>
      </c>
      <c r="H389" s="1">
        <v>114.39999999999999</v>
      </c>
      <c r="I389" s="1">
        <v>49</v>
      </c>
      <c r="J389" s="1">
        <v>605.09999999999991</v>
      </c>
      <c r="K389" s="10"/>
      <c r="L389" s="10"/>
      <c r="M389" s="10"/>
      <c r="N389" s="10"/>
      <c r="O389" s="10"/>
      <c r="P389" s="10"/>
      <c r="Q389" s="10"/>
      <c r="R389" s="10"/>
      <c r="S389" s="10"/>
      <c r="T389" s="10"/>
      <c r="U389" s="10"/>
      <c r="V389" s="10"/>
      <c r="W389" s="10"/>
      <c r="X389" s="10"/>
      <c r="Y389" s="10"/>
      <c r="Z389" s="10"/>
      <c r="AA389" s="425"/>
      <c r="AB389" s="512" t="s">
        <v>4431</v>
      </c>
      <c r="AF389" s="32">
        <f t="shared" si="1"/>
        <v>6</v>
      </c>
      <c r="AG389" s="407">
        <v>3</v>
      </c>
      <c r="AH389" s="385"/>
      <c r="AI389" s="407">
        <v>0</v>
      </c>
      <c r="AJ389" s="407">
        <v>1</v>
      </c>
      <c r="AK389" s="407">
        <v>2</v>
      </c>
      <c r="AL389" s="56"/>
      <c r="AM389" s="56"/>
      <c r="AN389" s="56"/>
      <c r="AO389" s="56"/>
      <c r="AP389" s="56"/>
      <c r="AQ389" s="56"/>
      <c r="AR389" s="56"/>
      <c r="AS389" s="56"/>
      <c r="AT389" s="56"/>
      <c r="AU389" s="56"/>
      <c r="AV389" s="56"/>
      <c r="AW389" s="56"/>
      <c r="AX389" s="56"/>
      <c r="AY389" s="56"/>
      <c r="AZ389" s="56"/>
      <c r="BA389" s="56"/>
      <c r="BB389" s="408"/>
      <c r="BE389" s="1"/>
      <c r="BF389" s="407"/>
      <c r="BG389" s="407"/>
      <c r="BH389" s="56"/>
      <c r="BI389" s="56"/>
      <c r="BJ389" s="56"/>
      <c r="BK389" s="56"/>
      <c r="BL389" s="56"/>
      <c r="BM389" s="56"/>
      <c r="BZ389" s="383"/>
      <c r="CA389" s="383"/>
      <c r="CD389" s="28"/>
      <c r="CE389" s="56"/>
      <c r="CF389" s="385"/>
      <c r="CL389" s="385"/>
      <c r="CM389" s="383"/>
      <c r="CP389" s="28"/>
      <c r="CQ389" s="56"/>
      <c r="CR389" s="385"/>
      <c r="DW389"/>
    </row>
    <row r="390" spans="1:127" ht="15.75">
      <c r="A390" s="512" t="s">
        <v>3244</v>
      </c>
      <c r="B390" s="3"/>
      <c r="C390" s="3"/>
      <c r="D390" s="32"/>
      <c r="E390" s="32">
        <f t="shared" si="0"/>
        <v>897.39999999999986</v>
      </c>
      <c r="F390" s="1">
        <v>277.2</v>
      </c>
      <c r="G390" s="1">
        <v>25.900000000000002</v>
      </c>
      <c r="H390" s="1">
        <v>188.4</v>
      </c>
      <c r="I390" s="1">
        <v>0</v>
      </c>
      <c r="J390" s="1">
        <v>405.89999999999992</v>
      </c>
      <c r="K390" s="10"/>
      <c r="L390" s="10"/>
      <c r="M390" s="10"/>
      <c r="N390" s="10"/>
      <c r="O390" s="10"/>
      <c r="P390" s="10"/>
      <c r="Q390" s="10"/>
      <c r="R390" s="10"/>
      <c r="S390" s="10"/>
      <c r="T390" s="10"/>
      <c r="U390" s="10"/>
      <c r="V390" s="10"/>
      <c r="W390" s="10"/>
      <c r="X390" s="10"/>
      <c r="Y390" s="10"/>
      <c r="Z390" s="10"/>
      <c r="AA390" s="425"/>
      <c r="AB390" s="512" t="s">
        <v>3244</v>
      </c>
      <c r="AF390" s="32">
        <f t="shared" si="1"/>
        <v>7</v>
      </c>
      <c r="AG390" s="407">
        <v>3</v>
      </c>
      <c r="AH390" s="407">
        <v>0</v>
      </c>
      <c r="AI390" s="407">
        <v>3</v>
      </c>
      <c r="AJ390" s="407">
        <v>1</v>
      </c>
      <c r="AK390" s="407">
        <v>0</v>
      </c>
      <c r="AL390" s="56"/>
      <c r="AM390" s="56"/>
      <c r="AN390" s="56"/>
      <c r="AO390" s="56"/>
      <c r="AP390" s="56"/>
      <c r="AQ390" s="56"/>
      <c r="AR390" s="56"/>
      <c r="AS390" s="56"/>
      <c r="AT390" s="56"/>
      <c r="AU390" s="56"/>
      <c r="AV390" s="56"/>
      <c r="AW390" s="56"/>
      <c r="AX390" s="56"/>
      <c r="AY390" s="56"/>
      <c r="AZ390" s="56"/>
      <c r="BA390" s="56"/>
      <c r="BB390" s="408"/>
      <c r="BE390" s="1"/>
      <c r="BF390" s="407"/>
      <c r="BG390" s="407"/>
      <c r="BH390" s="56"/>
      <c r="BI390" s="56"/>
      <c r="BJ390" s="56"/>
      <c r="BK390" s="56"/>
      <c r="BL390" s="56"/>
      <c r="BM390" s="56"/>
      <c r="BZ390" s="383"/>
      <c r="CA390" s="383"/>
      <c r="CD390" s="28"/>
      <c r="CE390" s="56"/>
      <c r="CF390" s="385"/>
      <c r="CL390" s="385"/>
      <c r="CM390" s="383"/>
      <c r="CP390" s="28"/>
      <c r="CQ390" s="56"/>
      <c r="CR390" s="385"/>
      <c r="DW390"/>
    </row>
    <row r="391" spans="1:127" ht="15.75">
      <c r="A391" s="512" t="s">
        <v>1700</v>
      </c>
      <c r="B391" s="3"/>
      <c r="C391" s="3"/>
      <c r="D391" s="32"/>
      <c r="E391" s="32">
        <f t="shared" si="0"/>
        <v>1297.4000000000001</v>
      </c>
      <c r="F391" s="1">
        <v>263.3</v>
      </c>
      <c r="G391" s="1">
        <v>211.5</v>
      </c>
      <c r="H391" s="1">
        <v>148.30000000000001</v>
      </c>
      <c r="I391" s="1">
        <v>67.2</v>
      </c>
      <c r="J391" s="1">
        <v>607.09999999999991</v>
      </c>
      <c r="K391" s="10"/>
      <c r="L391" s="10"/>
      <c r="M391" s="10"/>
      <c r="N391" s="10"/>
      <c r="O391" s="10"/>
      <c r="P391" s="10"/>
      <c r="Q391" s="10"/>
      <c r="R391" s="10"/>
      <c r="S391" s="10"/>
      <c r="T391" s="10"/>
      <c r="U391" s="10"/>
      <c r="V391" s="10"/>
      <c r="W391" s="10"/>
      <c r="X391" s="10"/>
      <c r="Y391" s="10"/>
      <c r="Z391" s="10"/>
      <c r="AA391" s="425"/>
      <c r="AB391" s="512" t="s">
        <v>1700</v>
      </c>
      <c r="AF391" s="32">
        <f t="shared" si="1"/>
        <v>11</v>
      </c>
      <c r="AG391" s="407">
        <v>2</v>
      </c>
      <c r="AH391" s="407">
        <v>3</v>
      </c>
      <c r="AI391" s="407">
        <v>3</v>
      </c>
      <c r="AJ391" s="407">
        <v>3</v>
      </c>
      <c r="AK391" s="407">
        <v>0</v>
      </c>
      <c r="AL391" s="56"/>
      <c r="AM391" s="56"/>
      <c r="AN391" s="56"/>
      <c r="AO391" s="56"/>
      <c r="AP391" s="56"/>
      <c r="AQ391" s="56"/>
      <c r="AR391" s="56"/>
      <c r="AS391" s="56"/>
      <c r="AT391" s="56"/>
      <c r="AU391" s="56"/>
      <c r="AV391" s="56"/>
      <c r="AW391" s="56"/>
      <c r="AX391" s="56"/>
      <c r="AY391" s="56"/>
      <c r="AZ391" s="56"/>
      <c r="BA391" s="56"/>
      <c r="BB391" s="408"/>
      <c r="BE391" s="1"/>
      <c r="BF391" s="407"/>
      <c r="BG391" s="407"/>
      <c r="BH391" s="56"/>
      <c r="BI391" s="56"/>
      <c r="BJ391" s="56"/>
      <c r="BK391" s="56"/>
      <c r="BL391" s="56"/>
      <c r="BM391" s="56"/>
      <c r="BZ391" s="383"/>
      <c r="CA391" s="383"/>
      <c r="CD391" s="28"/>
      <c r="CE391" s="56"/>
      <c r="CF391" s="385"/>
      <c r="CL391" s="385"/>
      <c r="CM391" s="383"/>
      <c r="CP391" s="228"/>
      <c r="CQ391" s="56"/>
      <c r="CR391" s="385"/>
      <c r="DW391"/>
    </row>
    <row r="392" spans="1:127" ht="15.75">
      <c r="A392" s="512" t="s">
        <v>4432</v>
      </c>
      <c r="B392" s="3"/>
      <c r="C392" s="3"/>
      <c r="D392" s="32"/>
      <c r="E392" s="32">
        <f t="shared" si="0"/>
        <v>1348</v>
      </c>
      <c r="F392" s="1">
        <v>191.9</v>
      </c>
      <c r="G392" s="1">
        <v>196.1</v>
      </c>
      <c r="H392" s="1">
        <v>136.70000000000002</v>
      </c>
      <c r="I392" s="1">
        <v>0</v>
      </c>
      <c r="J392" s="1">
        <v>823.3</v>
      </c>
      <c r="K392" s="10"/>
      <c r="L392" s="10"/>
      <c r="M392" s="10"/>
      <c r="N392" s="10"/>
      <c r="O392" s="10"/>
      <c r="P392" s="10"/>
      <c r="Q392" s="10"/>
      <c r="R392" s="10"/>
      <c r="S392" s="10"/>
      <c r="T392" s="10"/>
      <c r="U392" s="10"/>
      <c r="V392" s="10"/>
      <c r="W392" s="10"/>
      <c r="X392" s="10"/>
      <c r="Y392" s="10"/>
      <c r="Z392" s="10"/>
      <c r="AA392" s="425"/>
      <c r="AB392" s="512" t="s">
        <v>4432</v>
      </c>
      <c r="AF392" s="32">
        <f t="shared" si="1"/>
        <v>7</v>
      </c>
      <c r="AG392" s="407">
        <v>0</v>
      </c>
      <c r="AH392" s="407">
        <v>1</v>
      </c>
      <c r="AI392" s="407">
        <v>2</v>
      </c>
      <c r="AJ392" s="407">
        <v>1</v>
      </c>
      <c r="AK392" s="407">
        <v>3</v>
      </c>
      <c r="AL392" s="407"/>
      <c r="AM392" s="407"/>
      <c r="AN392" s="407"/>
      <c r="AO392" s="407"/>
      <c r="AP392" s="407"/>
      <c r="AQ392" s="407"/>
      <c r="AR392" s="56"/>
      <c r="AS392" s="407"/>
      <c r="AT392" s="56"/>
      <c r="AU392" s="56"/>
      <c r="AV392" s="407"/>
      <c r="AW392" s="56"/>
      <c r="AX392" s="56"/>
      <c r="AY392" s="56"/>
      <c r="AZ392" s="407"/>
      <c r="BA392" s="56"/>
      <c r="BB392" s="408"/>
      <c r="BE392" s="1"/>
      <c r="BF392" s="407"/>
      <c r="BG392" s="407"/>
      <c r="BH392" s="407"/>
      <c r="BI392" s="56"/>
      <c r="BJ392" s="407"/>
      <c r="BK392" s="407"/>
      <c r="BL392" s="407"/>
      <c r="BM392" s="407"/>
      <c r="BZ392" s="383"/>
      <c r="CA392" s="383"/>
      <c r="CB392" s="385"/>
      <c r="CC392" s="385"/>
      <c r="CD392" s="224"/>
      <c r="CE392" s="407"/>
      <c r="CF392" s="385"/>
      <c r="CL392" s="385"/>
      <c r="CM392" s="383"/>
      <c r="CP392" s="28"/>
      <c r="CQ392" s="56"/>
      <c r="CR392" s="385"/>
      <c r="DW392"/>
    </row>
    <row r="393" spans="1:127" ht="15.75">
      <c r="A393" s="512" t="s">
        <v>2120</v>
      </c>
      <c r="B393" s="3"/>
      <c r="C393" s="3"/>
      <c r="D393" s="32"/>
      <c r="E393" s="32">
        <f t="shared" si="0"/>
        <v>1489</v>
      </c>
      <c r="F393" s="1">
        <v>226.59999999999997</v>
      </c>
      <c r="G393" s="1">
        <v>241.89999999999998</v>
      </c>
      <c r="H393" s="1">
        <v>136.4</v>
      </c>
      <c r="I393" s="1">
        <v>35</v>
      </c>
      <c r="J393" s="1">
        <v>849.09999999999991</v>
      </c>
      <c r="K393" s="10"/>
      <c r="L393" s="10"/>
      <c r="M393" s="10"/>
      <c r="N393" s="10"/>
      <c r="O393" s="10"/>
      <c r="P393" s="10"/>
      <c r="Q393" s="10"/>
      <c r="R393" s="10"/>
      <c r="S393" s="10"/>
      <c r="T393" s="10"/>
      <c r="U393" s="10"/>
      <c r="V393" s="10"/>
      <c r="W393" s="10"/>
      <c r="X393" s="10"/>
      <c r="Y393" s="10"/>
      <c r="Z393" s="10"/>
      <c r="AA393" s="425"/>
      <c r="AB393" s="512" t="s">
        <v>2120</v>
      </c>
      <c r="AF393" s="32">
        <f t="shared" si="1"/>
        <v>9</v>
      </c>
      <c r="AG393" s="407">
        <v>2</v>
      </c>
      <c r="AH393" s="407">
        <v>0</v>
      </c>
      <c r="AI393" s="407">
        <v>1</v>
      </c>
      <c r="AJ393" s="407">
        <v>3</v>
      </c>
      <c r="AK393" s="407">
        <v>3</v>
      </c>
      <c r="AL393" s="56"/>
      <c r="AM393" s="56"/>
      <c r="AN393" s="56"/>
      <c r="AO393" s="56"/>
      <c r="AP393" s="56"/>
      <c r="AQ393" s="56"/>
      <c r="AR393" s="56"/>
      <c r="AS393" s="56"/>
      <c r="AT393" s="56"/>
      <c r="AU393" s="56"/>
      <c r="AV393" s="56"/>
      <c r="AW393" s="56"/>
      <c r="AX393" s="56"/>
      <c r="AY393" s="56"/>
      <c r="AZ393" s="56"/>
      <c r="BA393" s="56"/>
      <c r="BB393" s="408"/>
      <c r="BE393" s="1"/>
      <c r="BF393" s="407"/>
      <c r="BG393" s="407"/>
      <c r="BH393" s="56"/>
      <c r="BI393" s="56"/>
      <c r="BJ393" s="56"/>
      <c r="BK393" s="56"/>
      <c r="BL393" s="56"/>
      <c r="BM393" s="56"/>
      <c r="BZ393" s="383"/>
      <c r="CA393" s="383"/>
      <c r="CD393" s="28"/>
      <c r="CE393" s="56"/>
      <c r="CF393" s="385"/>
      <c r="CL393" s="385"/>
      <c r="CM393" s="383"/>
      <c r="CN393" s="385"/>
      <c r="CO393" s="385"/>
      <c r="CP393" s="228"/>
      <c r="CQ393" s="56"/>
      <c r="CR393" s="385"/>
      <c r="DW393"/>
    </row>
    <row r="394" spans="1:127" ht="15.75">
      <c r="A394" s="512" t="s">
        <v>4455</v>
      </c>
      <c r="B394" s="3"/>
      <c r="C394" s="3"/>
      <c r="D394" s="32"/>
      <c r="E394" s="32">
        <f t="shared" si="0"/>
        <v>742.2</v>
      </c>
      <c r="F394" s="1">
        <v>92.4</v>
      </c>
      <c r="G394" s="1">
        <v>183.89999999999998</v>
      </c>
      <c r="H394" s="1">
        <v>176</v>
      </c>
      <c r="I394" s="1">
        <v>0</v>
      </c>
      <c r="J394" s="1">
        <v>289.90000000000003</v>
      </c>
      <c r="K394" s="10"/>
      <c r="L394" s="10"/>
      <c r="M394" s="10"/>
      <c r="N394" s="10"/>
      <c r="O394" s="10"/>
      <c r="P394" s="10"/>
      <c r="Q394" s="10"/>
      <c r="R394" s="10"/>
      <c r="S394" s="10"/>
      <c r="T394" s="10"/>
      <c r="U394" s="10"/>
      <c r="V394" s="10"/>
      <c r="W394" s="10"/>
      <c r="X394" s="10"/>
      <c r="Y394" s="10"/>
      <c r="Z394" s="10"/>
      <c r="AA394" s="425"/>
      <c r="AB394" s="512" t="s">
        <v>4455</v>
      </c>
      <c r="AF394" s="32">
        <f t="shared" si="1"/>
        <v>0</v>
      </c>
      <c r="AG394" s="407">
        <v>0</v>
      </c>
      <c r="AH394" s="407">
        <v>0</v>
      </c>
      <c r="AI394" s="385"/>
      <c r="AJ394" s="407">
        <v>0</v>
      </c>
      <c r="AK394" s="407">
        <v>0</v>
      </c>
      <c r="AL394" s="56"/>
      <c r="AM394" s="56"/>
      <c r="AN394" s="56"/>
      <c r="AO394" s="56"/>
      <c r="AP394" s="56"/>
      <c r="AQ394" s="56"/>
      <c r="AR394" s="56"/>
      <c r="AS394" s="56"/>
      <c r="AT394" s="56"/>
      <c r="AU394" s="56"/>
      <c r="AV394" s="56"/>
      <c r="AW394" s="56"/>
      <c r="AX394" s="56"/>
      <c r="AY394" s="56"/>
      <c r="AZ394" s="56"/>
      <c r="BA394" s="56"/>
      <c r="BB394" s="408"/>
      <c r="BE394" s="1"/>
      <c r="BF394" s="407"/>
      <c r="BG394" s="407"/>
      <c r="BH394" s="56"/>
      <c r="BI394" s="56"/>
      <c r="BJ394" s="56"/>
      <c r="BK394" s="56"/>
      <c r="BL394" s="56"/>
      <c r="BM394" s="56"/>
      <c r="BZ394" s="383"/>
      <c r="CA394" s="383"/>
      <c r="CD394" s="28"/>
      <c r="CE394" s="56"/>
      <c r="CF394" s="385"/>
      <c r="CL394" s="385"/>
      <c r="CM394" s="383"/>
      <c r="CP394" s="28"/>
      <c r="CQ394" s="56"/>
      <c r="CR394" s="385"/>
      <c r="DW394"/>
    </row>
    <row r="395" spans="1:127" ht="15.75">
      <c r="A395" s="512" t="s">
        <v>4386</v>
      </c>
      <c r="B395" s="3"/>
      <c r="C395" s="3"/>
      <c r="D395" s="32"/>
      <c r="E395" s="32">
        <f t="shared" si="0"/>
        <v>1412</v>
      </c>
      <c r="F395" s="1">
        <v>242.60000000000002</v>
      </c>
      <c r="G395" s="1">
        <v>194.6</v>
      </c>
      <c r="H395" s="1">
        <v>131.6</v>
      </c>
      <c r="I395" s="1">
        <v>0</v>
      </c>
      <c r="J395" s="1">
        <v>843.2</v>
      </c>
      <c r="K395" s="10"/>
      <c r="L395" s="10"/>
      <c r="M395" s="10"/>
      <c r="N395" s="10"/>
      <c r="O395" s="10"/>
      <c r="P395" s="10"/>
      <c r="Q395" s="10"/>
      <c r="R395" s="10"/>
      <c r="S395" s="10"/>
      <c r="T395" s="10"/>
      <c r="U395" s="10"/>
      <c r="V395" s="10"/>
      <c r="W395" s="10"/>
      <c r="X395" s="10"/>
      <c r="Y395" s="10"/>
      <c r="Z395" s="10"/>
      <c r="AA395" s="425"/>
      <c r="AB395" s="512" t="s">
        <v>4386</v>
      </c>
      <c r="AF395" s="32">
        <f t="shared" si="1"/>
        <v>8</v>
      </c>
      <c r="AG395" s="407">
        <v>3</v>
      </c>
      <c r="AH395" s="407">
        <v>1</v>
      </c>
      <c r="AI395" s="407">
        <v>1</v>
      </c>
      <c r="AJ395" s="407">
        <v>0</v>
      </c>
      <c r="AK395" s="407">
        <v>3</v>
      </c>
      <c r="AL395" s="56"/>
      <c r="AM395" s="56"/>
      <c r="AN395" s="56"/>
      <c r="AO395" s="56"/>
      <c r="AP395" s="56"/>
      <c r="AQ395" s="56"/>
      <c r="AR395" s="56"/>
      <c r="AS395" s="56"/>
      <c r="AT395" s="56"/>
      <c r="AU395" s="56"/>
      <c r="AV395" s="56"/>
      <c r="AW395" s="56"/>
      <c r="AX395" s="56"/>
      <c r="AY395" s="56"/>
      <c r="AZ395" s="56"/>
      <c r="BA395" s="56"/>
      <c r="BB395" s="408"/>
      <c r="BE395" s="1"/>
      <c r="BF395" s="407"/>
      <c r="BG395" s="407"/>
      <c r="BH395" s="56"/>
      <c r="BI395" s="56"/>
      <c r="BJ395" s="56"/>
      <c r="BK395" s="56"/>
      <c r="BL395" s="56"/>
      <c r="BM395" s="56"/>
      <c r="BZ395" s="383"/>
      <c r="CA395" s="383"/>
      <c r="CD395" s="28"/>
      <c r="CE395" s="56"/>
      <c r="CF395" s="385"/>
      <c r="CL395" s="385"/>
      <c r="CM395" s="383"/>
      <c r="CP395" s="28"/>
      <c r="CQ395" s="56"/>
      <c r="CR395" s="385"/>
      <c r="DW395"/>
    </row>
    <row r="396" spans="1:127" ht="15.75">
      <c r="A396" s="512" t="s">
        <v>3247</v>
      </c>
      <c r="B396" s="3"/>
      <c r="C396" s="3"/>
      <c r="D396" s="32"/>
      <c r="E396" s="32">
        <f t="shared" si="0"/>
        <v>946.4</v>
      </c>
      <c r="F396" s="1">
        <v>85.2</v>
      </c>
      <c r="G396" s="1">
        <v>239.8</v>
      </c>
      <c r="H396" s="1">
        <v>70.399999999999991</v>
      </c>
      <c r="I396" s="1">
        <v>21</v>
      </c>
      <c r="J396" s="1">
        <v>530</v>
      </c>
      <c r="K396" s="10"/>
      <c r="L396" s="10"/>
      <c r="M396" s="10"/>
      <c r="N396" s="10"/>
      <c r="O396" s="10"/>
      <c r="P396" s="10"/>
      <c r="Q396" s="10"/>
      <c r="R396" s="10"/>
      <c r="S396" s="10"/>
      <c r="T396" s="10"/>
      <c r="U396" s="10"/>
      <c r="V396" s="10"/>
      <c r="W396" s="10"/>
      <c r="X396" s="10"/>
      <c r="Y396" s="10"/>
      <c r="Z396" s="10"/>
      <c r="AA396" s="425"/>
      <c r="AB396" s="512" t="s">
        <v>3247</v>
      </c>
      <c r="AF396" s="32">
        <f t="shared" si="1"/>
        <v>3</v>
      </c>
      <c r="AG396" s="407">
        <v>0</v>
      </c>
      <c r="AH396" s="407">
        <v>3</v>
      </c>
      <c r="AI396" s="407">
        <v>0</v>
      </c>
      <c r="AJ396" s="407">
        <v>0</v>
      </c>
      <c r="AK396" s="407">
        <v>0</v>
      </c>
      <c r="AL396" s="56"/>
      <c r="AM396" s="56"/>
      <c r="AN396" s="56"/>
      <c r="AO396" s="56"/>
      <c r="AP396" s="56"/>
      <c r="AQ396" s="56"/>
      <c r="AR396" s="56"/>
      <c r="AS396" s="56"/>
      <c r="AT396" s="56"/>
      <c r="AU396" s="56"/>
      <c r="AV396" s="56"/>
      <c r="AW396" s="56"/>
      <c r="AX396" s="56"/>
      <c r="AY396" s="56"/>
      <c r="AZ396" s="56"/>
      <c r="BA396" s="56"/>
      <c r="BB396" s="408"/>
      <c r="BE396" s="1"/>
      <c r="BF396" s="407"/>
      <c r="BG396" s="407"/>
      <c r="BH396" s="56"/>
      <c r="BI396" s="56"/>
      <c r="BJ396" s="56"/>
      <c r="BK396" s="56"/>
      <c r="BL396" s="56"/>
      <c r="BM396" s="56"/>
      <c r="BZ396" s="383"/>
      <c r="CA396" s="383"/>
      <c r="CD396" s="28"/>
      <c r="CE396" s="56"/>
      <c r="CF396" s="385"/>
      <c r="CL396" s="385"/>
      <c r="CM396" s="383"/>
      <c r="CP396" s="28"/>
      <c r="CQ396" s="56"/>
      <c r="CR396" s="385"/>
      <c r="DW396"/>
    </row>
    <row r="397" spans="1:127" ht="15.75">
      <c r="A397" s="512" t="s">
        <v>4440</v>
      </c>
      <c r="B397" s="3"/>
      <c r="C397" s="3"/>
      <c r="D397" s="32"/>
      <c r="E397" s="32">
        <f t="shared" si="0"/>
        <v>1301.0999999999999</v>
      </c>
      <c r="F397" s="1">
        <v>308.10000000000002</v>
      </c>
      <c r="G397" s="1">
        <v>276.20000000000005</v>
      </c>
      <c r="H397" s="1">
        <v>186.9</v>
      </c>
      <c r="I397" s="1">
        <v>0</v>
      </c>
      <c r="J397" s="1">
        <v>529.9</v>
      </c>
      <c r="K397" s="10"/>
      <c r="L397" s="10"/>
      <c r="M397" s="10"/>
      <c r="N397" s="10"/>
      <c r="O397" s="10"/>
      <c r="P397" s="10"/>
      <c r="Q397" s="10"/>
      <c r="R397" s="10"/>
      <c r="S397" s="10"/>
      <c r="T397" s="10"/>
      <c r="U397" s="10"/>
      <c r="V397" s="10"/>
      <c r="W397" s="10"/>
      <c r="X397" s="10"/>
      <c r="Y397" s="10"/>
      <c r="Z397" s="10"/>
      <c r="AA397" s="425"/>
      <c r="AB397" s="512" t="s">
        <v>4440</v>
      </c>
      <c r="AF397" s="32">
        <f t="shared" si="1"/>
        <v>8</v>
      </c>
      <c r="AG397" s="407">
        <v>2</v>
      </c>
      <c r="AH397" s="407">
        <v>2</v>
      </c>
      <c r="AI397" s="407">
        <v>3</v>
      </c>
      <c r="AJ397" s="407">
        <v>0</v>
      </c>
      <c r="AK397" s="407">
        <v>1</v>
      </c>
      <c r="AL397" s="56"/>
      <c r="AM397" s="56"/>
      <c r="AN397" s="56"/>
      <c r="AO397" s="56"/>
      <c r="AP397" s="56"/>
      <c r="AQ397" s="56"/>
      <c r="AR397" s="56"/>
      <c r="AS397" s="56"/>
      <c r="AT397" s="56"/>
      <c r="AU397" s="56"/>
      <c r="AV397" s="56"/>
      <c r="AW397" s="56"/>
      <c r="AX397" s="56"/>
      <c r="AY397" s="56"/>
      <c r="AZ397" s="56"/>
      <c r="BA397" s="56"/>
      <c r="BB397" s="408"/>
      <c r="BE397" s="1"/>
      <c r="BF397" s="407"/>
      <c r="BG397" s="407"/>
      <c r="BH397" s="56"/>
      <c r="BI397" s="56"/>
      <c r="BJ397" s="56"/>
      <c r="BK397" s="56"/>
      <c r="BL397" s="56"/>
      <c r="BM397" s="56"/>
      <c r="BZ397" s="383"/>
      <c r="CA397" s="383"/>
      <c r="CD397" s="28"/>
      <c r="CE397" s="56"/>
      <c r="CF397" s="385"/>
      <c r="CL397" s="385"/>
      <c r="CM397" s="383"/>
      <c r="CP397" s="228"/>
      <c r="CQ397" s="56"/>
      <c r="CR397" s="385"/>
      <c r="DW397"/>
    </row>
    <row r="398" spans="1:127" ht="15.75">
      <c r="A398" s="512" t="s">
        <v>4434</v>
      </c>
      <c r="B398" s="3"/>
      <c r="C398" s="3"/>
      <c r="D398" s="32"/>
      <c r="E398" s="32">
        <f t="shared" si="0"/>
        <v>1344.6000000000001</v>
      </c>
      <c r="F398" s="1">
        <v>196.8</v>
      </c>
      <c r="G398" s="1">
        <v>324.10000000000002</v>
      </c>
      <c r="H398" s="1">
        <v>118.69999999999999</v>
      </c>
      <c r="I398" s="1">
        <v>98.699999999999989</v>
      </c>
      <c r="J398" s="1">
        <v>606.29999999999995</v>
      </c>
      <c r="K398" s="10"/>
      <c r="L398" s="10"/>
      <c r="M398" s="10"/>
      <c r="N398" s="10"/>
      <c r="O398" s="10"/>
      <c r="P398" s="10"/>
      <c r="Q398" s="10"/>
      <c r="R398" s="10"/>
      <c r="S398" s="10"/>
      <c r="T398" s="10"/>
      <c r="U398" s="10"/>
      <c r="V398" s="10"/>
      <c r="W398" s="10"/>
      <c r="X398" s="10"/>
      <c r="Y398" s="10"/>
      <c r="Z398" s="10"/>
      <c r="AA398" s="425"/>
      <c r="AB398" s="512" t="s">
        <v>4434</v>
      </c>
      <c r="AF398" s="32">
        <f t="shared" si="1"/>
        <v>10</v>
      </c>
      <c r="AG398" s="407">
        <v>1</v>
      </c>
      <c r="AH398" s="407">
        <v>3</v>
      </c>
      <c r="AI398" s="407">
        <v>3</v>
      </c>
      <c r="AJ398" s="385"/>
      <c r="AK398" s="407">
        <v>3</v>
      </c>
      <c r="AL398" s="56"/>
      <c r="AM398" s="56"/>
      <c r="AN398" s="56"/>
      <c r="AO398" s="56"/>
      <c r="AP398" s="56"/>
      <c r="AQ398" s="56"/>
      <c r="AR398" s="56"/>
      <c r="AS398" s="56"/>
      <c r="AT398" s="56"/>
      <c r="AU398" s="56"/>
      <c r="AV398" s="56"/>
      <c r="AW398" s="56"/>
      <c r="AX398" s="56"/>
      <c r="AY398" s="56"/>
      <c r="AZ398" s="56"/>
      <c r="BA398" s="56"/>
      <c r="BB398" s="408"/>
      <c r="BE398" s="1"/>
      <c r="BF398" s="407"/>
      <c r="BG398" s="407"/>
      <c r="BH398" s="56"/>
      <c r="BI398" s="56"/>
      <c r="BJ398" s="56"/>
      <c r="BK398" s="56"/>
      <c r="BL398" s="56"/>
      <c r="BM398" s="56"/>
      <c r="BZ398" s="383"/>
      <c r="CA398" s="383"/>
      <c r="CD398" s="28"/>
      <c r="CE398" s="56"/>
      <c r="CF398" s="385"/>
      <c r="CL398" s="385"/>
      <c r="CM398" s="383"/>
      <c r="CP398" s="28"/>
      <c r="CQ398" s="56"/>
      <c r="CR398" s="385"/>
      <c r="DW398"/>
    </row>
    <row r="399" spans="1:127" ht="15.75">
      <c r="A399" s="512" t="s">
        <v>3259</v>
      </c>
      <c r="B399" s="3"/>
      <c r="C399" s="3"/>
      <c r="D399" s="32"/>
      <c r="E399" s="32">
        <f t="shared" si="0"/>
        <v>1092.8</v>
      </c>
      <c r="F399" s="1">
        <v>294.7</v>
      </c>
      <c r="G399" s="1">
        <v>246.6</v>
      </c>
      <c r="H399" s="1">
        <v>160.70000000000002</v>
      </c>
      <c r="I399" s="1">
        <v>22.5</v>
      </c>
      <c r="J399" s="1">
        <v>368.3</v>
      </c>
      <c r="K399" s="10"/>
      <c r="L399" s="10"/>
      <c r="M399" s="10"/>
      <c r="N399" s="10"/>
      <c r="O399" s="10"/>
      <c r="P399" s="10"/>
      <c r="Q399" s="10"/>
      <c r="R399" s="10"/>
      <c r="S399" s="10"/>
      <c r="T399" s="10"/>
      <c r="U399" s="10"/>
      <c r="V399" s="10"/>
      <c r="W399" s="10"/>
      <c r="X399" s="10"/>
      <c r="Y399" s="10"/>
      <c r="Z399" s="10"/>
      <c r="AA399" s="425"/>
      <c r="AB399" s="512" t="s">
        <v>3259</v>
      </c>
      <c r="AF399" s="32">
        <f t="shared" si="1"/>
        <v>8</v>
      </c>
      <c r="AG399" s="385"/>
      <c r="AH399" s="407">
        <v>2</v>
      </c>
      <c r="AI399" s="407">
        <v>2</v>
      </c>
      <c r="AJ399" s="407">
        <v>3</v>
      </c>
      <c r="AK399" s="407">
        <v>1</v>
      </c>
      <c r="AL399" s="56"/>
      <c r="AM399" s="56"/>
      <c r="AN399" s="56"/>
      <c r="AO399" s="56"/>
      <c r="AP399" s="56"/>
      <c r="AQ399" s="56"/>
      <c r="AR399" s="56"/>
      <c r="AS399" s="56"/>
      <c r="AT399" s="56"/>
      <c r="AU399" s="56"/>
      <c r="AV399" s="56"/>
      <c r="AW399" s="56"/>
      <c r="AX399" s="56"/>
      <c r="AY399" s="56"/>
      <c r="AZ399" s="56"/>
      <c r="BA399" s="56"/>
      <c r="BB399" s="408"/>
      <c r="BE399" s="1"/>
      <c r="BF399" s="407"/>
      <c r="BG399" s="385"/>
      <c r="BH399" s="56"/>
      <c r="BI399" s="56"/>
      <c r="BJ399" s="56"/>
      <c r="BK399" s="56"/>
      <c r="BL399" s="56"/>
      <c r="BM399" s="56"/>
      <c r="BZ399" s="383"/>
      <c r="CA399" s="383"/>
      <c r="CD399" s="28"/>
      <c r="CE399" s="56"/>
      <c r="CF399" s="385"/>
      <c r="CL399" s="385"/>
      <c r="CM399" s="383"/>
      <c r="CP399" s="28"/>
      <c r="CQ399" s="56"/>
      <c r="CR399" s="385"/>
      <c r="DW399"/>
    </row>
    <row r="400" spans="1:127" ht="15.75">
      <c r="A400" s="512" t="s">
        <v>4456</v>
      </c>
      <c r="B400" s="3"/>
      <c r="C400" s="3"/>
      <c r="D400" s="32"/>
      <c r="E400" s="32">
        <f t="shared" si="0"/>
        <v>1031.5</v>
      </c>
      <c r="F400" s="1">
        <v>253.10000000000002</v>
      </c>
      <c r="G400" s="1">
        <v>225.20000000000002</v>
      </c>
      <c r="H400" s="1">
        <v>185.2</v>
      </c>
      <c r="I400" s="1">
        <v>53.1</v>
      </c>
      <c r="J400" s="1">
        <v>314.90000000000003</v>
      </c>
      <c r="K400" s="10"/>
      <c r="L400" s="10"/>
      <c r="M400" s="10"/>
      <c r="N400" s="10"/>
      <c r="O400" s="10"/>
      <c r="P400" s="10"/>
      <c r="Q400" s="10"/>
      <c r="R400" s="10"/>
      <c r="S400" s="10"/>
      <c r="T400" s="10"/>
      <c r="U400" s="10"/>
      <c r="V400" s="10"/>
      <c r="W400" s="10"/>
      <c r="X400" s="10"/>
      <c r="Y400" s="10"/>
      <c r="Z400" s="10"/>
      <c r="AA400" s="425"/>
      <c r="AB400" s="512" t="s">
        <v>4456</v>
      </c>
      <c r="AF400" s="32">
        <f t="shared" si="1"/>
        <v>9</v>
      </c>
      <c r="AG400" s="407">
        <v>2</v>
      </c>
      <c r="AH400" s="407">
        <v>1</v>
      </c>
      <c r="AI400" s="407">
        <v>3</v>
      </c>
      <c r="AJ400" s="407">
        <v>3</v>
      </c>
      <c r="AK400" s="407">
        <v>0</v>
      </c>
      <c r="AL400" s="407"/>
      <c r="AM400" s="407"/>
      <c r="AN400" s="407"/>
      <c r="AO400" s="407"/>
      <c r="AP400" s="407"/>
      <c r="AQ400" s="407"/>
      <c r="AR400" s="56"/>
      <c r="AS400" s="407"/>
      <c r="AT400" s="56"/>
      <c r="AU400" s="56"/>
      <c r="AV400" s="407"/>
      <c r="AW400" s="56"/>
      <c r="AX400" s="56"/>
      <c r="AY400" s="56"/>
      <c r="AZ400" s="407"/>
      <c r="BA400" s="56"/>
      <c r="BB400" s="408"/>
      <c r="BE400" s="1"/>
      <c r="BF400" s="407"/>
      <c r="BG400" s="407"/>
      <c r="BH400" s="407"/>
      <c r="BI400" s="56"/>
      <c r="BJ400" s="407"/>
      <c r="BK400" s="407"/>
      <c r="BL400" s="407"/>
      <c r="BM400" s="407"/>
      <c r="BZ400" s="383"/>
      <c r="CA400" s="383"/>
      <c r="CB400" s="385"/>
      <c r="CC400" s="385"/>
      <c r="CD400" s="224"/>
      <c r="CE400" s="407"/>
      <c r="CF400" s="385"/>
      <c r="CL400" s="385"/>
      <c r="CM400" s="383"/>
      <c r="CP400" s="28"/>
      <c r="CQ400" s="56"/>
      <c r="CR400" s="385"/>
      <c r="DW400"/>
    </row>
    <row r="401" spans="1:127" ht="15.75">
      <c r="A401" s="512" t="s">
        <v>4457</v>
      </c>
      <c r="B401" s="3"/>
      <c r="C401" s="3"/>
      <c r="D401" s="32"/>
      <c r="E401" s="32">
        <f t="shared" si="0"/>
        <v>1609.4</v>
      </c>
      <c r="F401" s="1">
        <v>230.7</v>
      </c>
      <c r="G401" s="1">
        <v>220.5</v>
      </c>
      <c r="H401" s="1">
        <v>161</v>
      </c>
      <c r="I401" s="1">
        <v>12.100000000000001</v>
      </c>
      <c r="J401" s="1">
        <v>985.1</v>
      </c>
      <c r="K401" s="10"/>
      <c r="L401" s="10"/>
      <c r="M401" s="10"/>
      <c r="N401" s="10"/>
      <c r="O401" s="10"/>
      <c r="P401" s="10"/>
      <c r="Q401" s="10"/>
      <c r="R401" s="10"/>
      <c r="S401" s="10"/>
      <c r="T401" s="10"/>
      <c r="U401" s="10"/>
      <c r="V401" s="10"/>
      <c r="W401" s="10"/>
      <c r="X401" s="10"/>
      <c r="Y401" s="10"/>
      <c r="Z401" s="10"/>
      <c r="AA401" s="425"/>
      <c r="AB401" s="512" t="s">
        <v>4457</v>
      </c>
      <c r="AF401" s="32">
        <f t="shared" si="1"/>
        <v>8</v>
      </c>
      <c r="AG401" s="407">
        <v>1</v>
      </c>
      <c r="AH401" s="407">
        <v>2</v>
      </c>
      <c r="AI401" s="407">
        <v>2</v>
      </c>
      <c r="AJ401" s="407">
        <v>0</v>
      </c>
      <c r="AK401" s="407">
        <v>3</v>
      </c>
      <c r="AL401" s="56"/>
      <c r="AM401" s="56"/>
      <c r="AN401" s="56"/>
      <c r="AO401" s="56"/>
      <c r="AP401" s="56"/>
      <c r="AQ401" s="56"/>
      <c r="AR401" s="56"/>
      <c r="AS401" s="56"/>
      <c r="AT401" s="56"/>
      <c r="AU401" s="56"/>
      <c r="AV401" s="56"/>
      <c r="AW401" s="56"/>
      <c r="AX401" s="56"/>
      <c r="AY401" s="56"/>
      <c r="AZ401" s="56"/>
      <c r="BA401" s="56"/>
      <c r="BB401" s="408"/>
      <c r="BE401" s="1"/>
      <c r="BF401" s="407"/>
      <c r="BG401" s="407"/>
      <c r="BH401" s="56"/>
      <c r="BI401" s="56"/>
      <c r="BJ401" s="56"/>
      <c r="BK401" s="56"/>
      <c r="BL401" s="56"/>
      <c r="BM401" s="56"/>
      <c r="BZ401" s="383"/>
      <c r="CA401" s="383"/>
      <c r="CD401" s="28"/>
      <c r="CE401" s="56"/>
      <c r="CF401" s="385"/>
      <c r="CL401" s="385"/>
      <c r="CM401" s="383"/>
      <c r="CN401" s="385"/>
      <c r="CO401" s="385"/>
      <c r="CP401" s="228"/>
      <c r="CQ401" s="56"/>
      <c r="CR401" s="385"/>
      <c r="DW401"/>
    </row>
    <row r="402" spans="1:127" ht="15.75">
      <c r="A402" s="512" t="s">
        <v>4413</v>
      </c>
      <c r="B402" s="3"/>
      <c r="C402" s="3"/>
      <c r="D402" s="32"/>
      <c r="E402" s="32">
        <f t="shared" si="0"/>
        <v>1425.5</v>
      </c>
      <c r="F402" s="1">
        <v>266.3</v>
      </c>
      <c r="G402" s="1">
        <v>263.5</v>
      </c>
      <c r="H402" s="1">
        <v>147.69999999999999</v>
      </c>
      <c r="I402" s="1">
        <v>9.1</v>
      </c>
      <c r="J402" s="1">
        <v>738.90000000000009</v>
      </c>
      <c r="K402" s="10"/>
      <c r="L402" s="10"/>
      <c r="M402" s="10"/>
      <c r="N402" s="10"/>
      <c r="O402" s="10"/>
      <c r="P402" s="10"/>
      <c r="Q402" s="10"/>
      <c r="R402" s="10"/>
      <c r="S402" s="10"/>
      <c r="T402" s="10"/>
      <c r="U402" s="10"/>
      <c r="V402" s="10"/>
      <c r="W402" s="10"/>
      <c r="X402" s="10"/>
      <c r="Y402" s="10"/>
      <c r="Z402" s="10"/>
      <c r="AA402" s="425"/>
      <c r="AB402" s="512" t="s">
        <v>4413</v>
      </c>
      <c r="AF402" s="32">
        <f t="shared" si="1"/>
        <v>9</v>
      </c>
      <c r="AG402" s="407">
        <v>1</v>
      </c>
      <c r="AH402" s="407">
        <v>3</v>
      </c>
      <c r="AI402" s="407">
        <v>2</v>
      </c>
      <c r="AJ402" s="407">
        <v>0</v>
      </c>
      <c r="AK402" s="407">
        <v>3</v>
      </c>
      <c r="AL402" s="407"/>
      <c r="AM402" s="407"/>
      <c r="AN402" s="407"/>
      <c r="AO402" s="407"/>
      <c r="AP402" s="407"/>
      <c r="AQ402" s="407"/>
      <c r="AR402" s="56"/>
      <c r="AS402" s="407"/>
      <c r="AT402" s="56"/>
      <c r="AU402" s="56"/>
      <c r="AV402" s="407"/>
      <c r="AW402" s="56"/>
      <c r="AX402" s="56"/>
      <c r="AY402" s="56"/>
      <c r="AZ402" s="407"/>
      <c r="BA402" s="56"/>
      <c r="BB402" s="408"/>
      <c r="BE402" s="1"/>
      <c r="BF402" s="407"/>
      <c r="BG402" s="407"/>
      <c r="BH402" s="407"/>
      <c r="BI402" s="56"/>
      <c r="BJ402" s="407"/>
      <c r="BK402" s="407"/>
      <c r="BL402" s="407"/>
      <c r="BM402" s="407"/>
      <c r="BZ402" s="383"/>
      <c r="CA402" s="383"/>
      <c r="CB402" s="385"/>
      <c r="CC402" s="385"/>
      <c r="CD402" s="224"/>
      <c r="CE402" s="407"/>
      <c r="CF402" s="385"/>
      <c r="CL402" s="385"/>
      <c r="CM402" s="383"/>
      <c r="CP402" s="28"/>
      <c r="CQ402" s="56"/>
      <c r="CR402" s="385"/>
      <c r="DW402"/>
    </row>
    <row r="403" spans="1:127" ht="15.75">
      <c r="A403" s="512" t="s">
        <v>4420</v>
      </c>
      <c r="B403" s="3"/>
      <c r="C403" s="3"/>
      <c r="D403" s="32"/>
      <c r="E403" s="32">
        <f t="shared" si="0"/>
        <v>1222.0999999999999</v>
      </c>
      <c r="F403" s="1">
        <v>147.60000000000002</v>
      </c>
      <c r="G403" s="1">
        <v>229</v>
      </c>
      <c r="H403" s="1">
        <v>139.89999999999998</v>
      </c>
      <c r="I403" s="1">
        <v>52</v>
      </c>
      <c r="J403" s="1">
        <v>653.6</v>
      </c>
      <c r="K403" s="10"/>
      <c r="L403" s="10"/>
      <c r="M403" s="10"/>
      <c r="N403" s="10"/>
      <c r="O403" s="10"/>
      <c r="P403" s="10"/>
      <c r="Q403" s="10"/>
      <c r="R403" s="10"/>
      <c r="S403" s="10"/>
      <c r="T403" s="10"/>
      <c r="U403" s="10"/>
      <c r="V403" s="10"/>
      <c r="W403" s="10"/>
      <c r="X403" s="10"/>
      <c r="Y403" s="10"/>
      <c r="Z403" s="10"/>
      <c r="AA403" s="425"/>
      <c r="AB403" s="512" t="s">
        <v>4420</v>
      </c>
      <c r="AF403" s="32">
        <f t="shared" si="1"/>
        <v>7</v>
      </c>
      <c r="AG403" s="407">
        <v>0</v>
      </c>
      <c r="AH403" s="407">
        <v>1</v>
      </c>
      <c r="AI403" s="407">
        <v>1</v>
      </c>
      <c r="AJ403" s="407">
        <v>2</v>
      </c>
      <c r="AK403" s="407">
        <v>3</v>
      </c>
      <c r="AL403" s="56"/>
      <c r="AM403" s="56"/>
      <c r="AN403" s="56"/>
      <c r="AO403" s="56"/>
      <c r="AP403" s="56"/>
      <c r="AQ403" s="56"/>
      <c r="AR403" s="56"/>
      <c r="AS403" s="56"/>
      <c r="AT403" s="56"/>
      <c r="AU403" s="56"/>
      <c r="AV403" s="56"/>
      <c r="AW403" s="56"/>
      <c r="AX403" s="56"/>
      <c r="AY403" s="56"/>
      <c r="AZ403" s="56"/>
      <c r="BA403" s="56"/>
      <c r="BB403" s="408"/>
      <c r="BE403" s="1"/>
      <c r="BF403" s="407"/>
      <c r="BG403" s="407"/>
      <c r="BH403" s="56"/>
      <c r="BI403" s="56"/>
      <c r="BJ403" s="56"/>
      <c r="BK403" s="56"/>
      <c r="BL403" s="56"/>
      <c r="BM403" s="56"/>
      <c r="BZ403" s="383"/>
      <c r="CA403" s="383"/>
      <c r="CD403" s="28"/>
      <c r="CE403" s="56"/>
      <c r="CF403" s="385"/>
      <c r="CL403" s="385"/>
      <c r="CM403" s="383"/>
      <c r="CN403" s="385"/>
      <c r="CO403" s="385"/>
      <c r="CP403" s="228"/>
      <c r="CQ403" s="56"/>
      <c r="CR403" s="385"/>
      <c r="DW403"/>
    </row>
    <row r="404" spans="1:127" ht="15.75">
      <c r="A404" s="512"/>
      <c r="B404" s="3"/>
      <c r="C404" s="3"/>
      <c r="D404" s="32"/>
      <c r="E404" s="32"/>
      <c r="F404" s="10"/>
      <c r="G404" s="10"/>
      <c r="H404" s="10"/>
      <c r="I404" s="10"/>
      <c r="J404" s="10"/>
      <c r="K404" s="10"/>
      <c r="L404" s="10"/>
      <c r="M404" s="10"/>
      <c r="N404" s="10"/>
      <c r="O404" s="10"/>
      <c r="P404" s="10"/>
      <c r="Q404" s="10"/>
      <c r="R404" s="10"/>
      <c r="S404" s="10"/>
      <c r="T404" s="10"/>
      <c r="U404" s="10"/>
      <c r="V404" s="10"/>
      <c r="W404" s="10"/>
      <c r="X404" s="10"/>
      <c r="Y404" s="10"/>
      <c r="Z404" s="10"/>
      <c r="AA404" s="425"/>
      <c r="AB404" s="512"/>
      <c r="AF404" s="32"/>
      <c r="AG404" s="56"/>
      <c r="AH404" s="56"/>
      <c r="AI404" s="56"/>
      <c r="AJ404" s="56"/>
      <c r="AK404" s="56"/>
      <c r="AL404" s="56"/>
      <c r="AM404" s="56"/>
      <c r="AN404" s="56"/>
      <c r="AO404" s="56"/>
      <c r="AP404" s="56"/>
      <c r="AQ404" s="56"/>
      <c r="AR404" s="56"/>
      <c r="AS404" s="56"/>
      <c r="AT404" s="56"/>
      <c r="AU404" s="56"/>
      <c r="AV404" s="56"/>
      <c r="AW404" s="56"/>
      <c r="AX404" s="56"/>
      <c r="AY404" s="56"/>
      <c r="AZ404" s="56"/>
      <c r="BA404" s="56"/>
      <c r="BB404" s="408"/>
      <c r="BE404" s="1"/>
      <c r="BF404" s="407"/>
      <c r="BG404" s="407"/>
      <c r="BH404" s="56"/>
      <c r="BI404" s="56"/>
      <c r="BJ404" s="56"/>
      <c r="BK404" s="56"/>
      <c r="BL404" s="56"/>
      <c r="BM404" s="56"/>
      <c r="BZ404" s="383"/>
      <c r="CA404" s="383"/>
      <c r="CD404" s="28"/>
      <c r="CE404" s="56"/>
      <c r="CF404" s="385"/>
      <c r="CL404" s="385"/>
      <c r="CM404" s="383"/>
      <c r="CN404" s="385"/>
      <c r="CO404" s="385"/>
      <c r="CP404" s="228"/>
      <c r="CQ404" s="56"/>
      <c r="CR404" s="385"/>
      <c r="DW404"/>
    </row>
    <row r="405" spans="1:127" ht="15.75">
      <c r="A405" s="512" t="s">
        <v>4443</v>
      </c>
      <c r="B405" s="3"/>
      <c r="C405" s="3"/>
      <c r="D405" s="32"/>
      <c r="E405" s="32">
        <f t="shared" ref="E405:E424" si="2">SUM(F405:AA405)</f>
        <v>1013.4</v>
      </c>
      <c r="F405" s="422">
        <v>162.69999999999999</v>
      </c>
      <c r="G405" s="1">
        <v>219.2</v>
      </c>
      <c r="H405" s="1">
        <v>46.199999999999996</v>
      </c>
      <c r="I405" s="1">
        <v>74.8</v>
      </c>
      <c r="J405" s="422">
        <v>510.5</v>
      </c>
      <c r="K405" s="10"/>
      <c r="L405" s="10"/>
      <c r="M405" s="10"/>
      <c r="N405" s="10"/>
      <c r="O405" s="10"/>
      <c r="P405" s="10"/>
      <c r="Q405" s="10"/>
      <c r="R405" s="10"/>
      <c r="S405" s="10"/>
      <c r="T405" s="10"/>
      <c r="U405" s="10"/>
      <c r="V405" s="10"/>
      <c r="W405" s="10"/>
      <c r="X405" s="10"/>
      <c r="Y405" s="10"/>
      <c r="Z405" s="10"/>
      <c r="AA405" s="425"/>
      <c r="AB405" s="512" t="s">
        <v>4443</v>
      </c>
      <c r="AF405" s="32">
        <f t="shared" si="1"/>
        <v>3</v>
      </c>
      <c r="AG405" s="407">
        <v>0</v>
      </c>
      <c r="AH405" s="56">
        <v>0</v>
      </c>
      <c r="AI405" s="56">
        <v>0</v>
      </c>
      <c r="AJ405" s="56">
        <v>0</v>
      </c>
      <c r="AK405" s="407">
        <v>3</v>
      </c>
      <c r="AL405" s="407"/>
      <c r="AM405" s="407"/>
      <c r="AN405" s="407"/>
      <c r="AO405" s="407"/>
      <c r="AP405" s="407"/>
      <c r="AQ405" s="407"/>
      <c r="AR405" s="56"/>
      <c r="AS405" s="407"/>
      <c r="AT405" s="56"/>
      <c r="AU405" s="56"/>
      <c r="AV405" s="407"/>
      <c r="AW405" s="56"/>
      <c r="AX405" s="56"/>
      <c r="AY405" s="56"/>
      <c r="AZ405" s="407"/>
      <c r="BA405" s="56"/>
      <c r="BB405" s="408"/>
      <c r="BC405" s="385"/>
      <c r="BD405" s="385"/>
      <c r="BE405" s="422"/>
      <c r="BF405" s="407"/>
      <c r="BG405" s="407"/>
      <c r="BH405" s="407"/>
      <c r="BI405" s="56"/>
      <c r="BJ405" s="407"/>
      <c r="BK405" s="407"/>
      <c r="BL405" s="407"/>
      <c r="BM405" s="407"/>
      <c r="BZ405" s="383"/>
      <c r="CA405" s="383"/>
      <c r="CB405" s="385"/>
      <c r="CC405" s="385"/>
      <c r="CD405" s="224"/>
      <c r="CE405" s="407"/>
      <c r="CF405" s="385"/>
      <c r="CL405" s="385"/>
      <c r="CM405" s="383"/>
      <c r="CP405" s="28"/>
      <c r="CQ405" s="56"/>
      <c r="CR405" s="385"/>
      <c r="DW405"/>
    </row>
    <row r="406" spans="1:127" ht="15.75">
      <c r="A406" s="512" t="s">
        <v>1693</v>
      </c>
      <c r="B406" s="3"/>
      <c r="C406" s="3"/>
      <c r="D406" s="32"/>
      <c r="E406" s="32">
        <f t="shared" si="2"/>
        <v>1239.5999999999999</v>
      </c>
      <c r="F406" s="422">
        <v>251.79999999999998</v>
      </c>
      <c r="G406" s="1">
        <v>285.7</v>
      </c>
      <c r="H406" s="1">
        <v>66</v>
      </c>
      <c r="I406" s="1">
        <v>30.8</v>
      </c>
      <c r="J406" s="1">
        <v>605.29999999999995</v>
      </c>
      <c r="K406" s="10"/>
      <c r="L406" s="10"/>
      <c r="M406" s="10"/>
      <c r="N406" s="10"/>
      <c r="O406" s="10"/>
      <c r="P406" s="10"/>
      <c r="Q406" s="10"/>
      <c r="R406" s="10"/>
      <c r="S406" s="10"/>
      <c r="T406" s="10"/>
      <c r="U406" s="10"/>
      <c r="V406" s="10"/>
      <c r="W406" s="10"/>
      <c r="X406" s="10"/>
      <c r="Y406" s="10"/>
      <c r="Z406" s="10"/>
      <c r="AA406" s="425"/>
      <c r="AB406" s="512" t="s">
        <v>1693</v>
      </c>
      <c r="AF406" s="32">
        <f t="shared" si="1"/>
        <v>9</v>
      </c>
      <c r="AG406" s="407">
        <v>2</v>
      </c>
      <c r="AH406" s="56">
        <v>3</v>
      </c>
      <c r="AI406" s="56">
        <v>0</v>
      </c>
      <c r="AJ406" s="56">
        <v>3</v>
      </c>
      <c r="AK406" s="56">
        <v>1</v>
      </c>
      <c r="AL406" s="407"/>
      <c r="AM406" s="407"/>
      <c r="AN406" s="407"/>
      <c r="AO406" s="407"/>
      <c r="AP406" s="407"/>
      <c r="AQ406" s="407"/>
      <c r="AR406" s="56"/>
      <c r="AS406" s="407"/>
      <c r="AT406" s="56"/>
      <c r="AU406" s="56"/>
      <c r="AV406" s="407"/>
      <c r="AW406" s="56"/>
      <c r="AX406" s="56"/>
      <c r="AY406" s="56"/>
      <c r="AZ406" s="407"/>
      <c r="BA406" s="56"/>
      <c r="BB406" s="408"/>
      <c r="BE406" s="1"/>
      <c r="BF406" s="56"/>
      <c r="BG406" s="407"/>
      <c r="BH406" s="407"/>
      <c r="BI406" s="56"/>
      <c r="BJ406" s="407"/>
      <c r="BK406" s="407"/>
      <c r="BL406" s="407"/>
      <c r="BM406" s="407"/>
      <c r="BZ406" s="383"/>
      <c r="CA406" s="383"/>
      <c r="CB406" s="385"/>
      <c r="CC406" s="385"/>
      <c r="CD406" s="224"/>
      <c r="CE406" s="407"/>
      <c r="CF406" s="385"/>
      <c r="CL406" s="385"/>
      <c r="CM406" s="383"/>
      <c r="CN406" s="385"/>
      <c r="CO406" s="385"/>
      <c r="CP406" s="228"/>
      <c r="CQ406" s="56"/>
      <c r="CR406" s="385"/>
      <c r="DW406"/>
    </row>
    <row r="407" spans="1:127" ht="15.75">
      <c r="A407" s="512" t="s">
        <v>3240</v>
      </c>
      <c r="B407" s="3"/>
      <c r="C407" s="3"/>
      <c r="D407" s="32"/>
      <c r="E407" s="32">
        <f t="shared" si="2"/>
        <v>1351.6999999999998</v>
      </c>
      <c r="F407" s="1">
        <v>304.60000000000002</v>
      </c>
      <c r="G407" s="422">
        <v>177.9</v>
      </c>
      <c r="H407" s="1">
        <v>145.99999999999997</v>
      </c>
      <c r="I407" s="422">
        <v>53.099999999999994</v>
      </c>
      <c r="J407" s="1">
        <v>670.09999999999991</v>
      </c>
      <c r="K407" s="10"/>
      <c r="L407" s="10"/>
      <c r="M407" s="10"/>
      <c r="N407" s="10"/>
      <c r="O407" s="10"/>
      <c r="P407" s="10"/>
      <c r="Q407" s="10"/>
      <c r="R407" s="10"/>
      <c r="S407" s="10"/>
      <c r="T407" s="10"/>
      <c r="U407" s="10"/>
      <c r="V407" s="10"/>
      <c r="W407" s="10"/>
      <c r="X407" s="10"/>
      <c r="Y407" s="10"/>
      <c r="Z407" s="10"/>
      <c r="AA407" s="425"/>
      <c r="AB407" s="512" t="s">
        <v>3240</v>
      </c>
      <c r="AF407" s="32">
        <f t="shared" si="1"/>
        <v>3</v>
      </c>
      <c r="AG407" s="56"/>
      <c r="AH407" s="407">
        <v>0</v>
      </c>
      <c r="AI407" s="56">
        <v>2</v>
      </c>
      <c r="AJ407" s="407">
        <v>0</v>
      </c>
      <c r="AK407" s="56">
        <v>1</v>
      </c>
      <c r="AL407" s="56"/>
      <c r="AM407" s="56"/>
      <c r="AN407" s="56"/>
      <c r="AO407" s="56"/>
      <c r="AP407" s="56"/>
      <c r="AQ407" s="56"/>
      <c r="AR407" s="56"/>
      <c r="AS407" s="56"/>
      <c r="AT407" s="56"/>
      <c r="AU407" s="56"/>
      <c r="AV407" s="56"/>
      <c r="AW407" s="56"/>
      <c r="AX407" s="56"/>
      <c r="AY407" s="56"/>
      <c r="AZ407" s="56"/>
      <c r="BA407" s="56"/>
      <c r="BB407" s="408"/>
      <c r="BE407" s="1"/>
      <c r="BF407" s="56"/>
      <c r="BG407" s="407"/>
      <c r="BH407" s="56"/>
      <c r="BI407" s="56"/>
      <c r="BJ407" s="56"/>
      <c r="BK407" s="56"/>
      <c r="BL407" s="56"/>
      <c r="BM407" s="56"/>
      <c r="BZ407" s="383"/>
      <c r="CA407" s="383"/>
      <c r="CD407" s="28"/>
      <c r="CE407" s="56"/>
      <c r="CF407" s="385"/>
      <c r="CG407" s="385"/>
      <c r="CH407" s="385"/>
      <c r="CI407" s="385"/>
      <c r="CJ407" s="385"/>
      <c r="CK407" s="385"/>
      <c r="CL407" s="385"/>
      <c r="CM407" s="383"/>
      <c r="CN407" s="385"/>
      <c r="CO407" s="385"/>
      <c r="CP407" s="228"/>
      <c r="CQ407" s="56"/>
      <c r="CR407" s="385"/>
      <c r="DW407"/>
    </row>
    <row r="408" spans="1:127" ht="15.75">
      <c r="A408" s="512" t="s">
        <v>3243</v>
      </c>
      <c r="B408" s="3"/>
      <c r="C408" s="3"/>
      <c r="D408" s="32"/>
      <c r="E408" s="32">
        <f t="shared" si="2"/>
        <v>1356</v>
      </c>
      <c r="F408" s="1">
        <v>205</v>
      </c>
      <c r="G408" s="422">
        <v>167.7</v>
      </c>
      <c r="H408" s="422">
        <v>157.49999999999997</v>
      </c>
      <c r="I408" s="1">
        <v>48</v>
      </c>
      <c r="J408" s="422">
        <v>777.80000000000007</v>
      </c>
      <c r="K408" s="10"/>
      <c r="L408" s="10"/>
      <c r="M408" s="10"/>
      <c r="N408" s="10"/>
      <c r="O408" s="10"/>
      <c r="P408" s="10"/>
      <c r="Q408" s="10"/>
      <c r="R408" s="10"/>
      <c r="S408" s="10"/>
      <c r="T408" s="10"/>
      <c r="U408" s="10"/>
      <c r="V408" s="10"/>
      <c r="W408" s="10"/>
      <c r="X408" s="10"/>
      <c r="Y408" s="10"/>
      <c r="Z408" s="10"/>
      <c r="AA408" s="425"/>
      <c r="AB408" s="512" t="s">
        <v>3243</v>
      </c>
      <c r="AF408" s="32">
        <f t="shared" si="1"/>
        <v>9</v>
      </c>
      <c r="AG408" s="56">
        <v>3</v>
      </c>
      <c r="AH408" s="407">
        <v>2</v>
      </c>
      <c r="AI408" s="407">
        <v>2</v>
      </c>
      <c r="AJ408" s="56"/>
      <c r="AK408" s="407">
        <v>2</v>
      </c>
      <c r="AL408" s="56"/>
      <c r="AM408" s="56"/>
      <c r="AN408" s="56"/>
      <c r="AO408" s="56"/>
      <c r="AP408" s="56"/>
      <c r="AQ408" s="56"/>
      <c r="AR408" s="56"/>
      <c r="AS408" s="56"/>
      <c r="AT408" s="56"/>
      <c r="AU408" s="56"/>
      <c r="AV408" s="56"/>
      <c r="AW408" s="56"/>
      <c r="AX408" s="56"/>
      <c r="AY408" s="56"/>
      <c r="AZ408" s="56"/>
      <c r="BA408" s="56"/>
      <c r="BB408" s="408"/>
      <c r="BC408" s="385"/>
      <c r="BD408" s="385"/>
      <c r="BE408" s="422"/>
      <c r="BF408" s="407"/>
      <c r="BG408" s="407"/>
      <c r="BH408" s="56"/>
      <c r="BI408" s="56"/>
      <c r="BJ408" s="56"/>
      <c r="BK408" s="56"/>
      <c r="BL408" s="56"/>
      <c r="BM408" s="56"/>
      <c r="BZ408" s="383"/>
      <c r="CA408" s="383"/>
      <c r="CD408" s="28"/>
      <c r="CE408" s="56"/>
      <c r="CF408" s="385"/>
      <c r="CG408" s="385"/>
      <c r="CH408" s="385"/>
      <c r="CI408" s="385"/>
      <c r="CJ408" s="385"/>
      <c r="CK408" s="385"/>
      <c r="CL408" s="385"/>
      <c r="CM408" s="383"/>
      <c r="CP408" s="28"/>
      <c r="CQ408" s="56"/>
      <c r="CR408" s="385"/>
      <c r="CS408" s="385"/>
      <c r="CT408" s="385"/>
      <c r="CU408" s="385"/>
      <c r="CV408" s="228"/>
      <c r="CW408" s="56"/>
      <c r="DW408"/>
    </row>
    <row r="409" spans="1:127" ht="15.75">
      <c r="A409" s="512" t="s">
        <v>3242</v>
      </c>
      <c r="B409" s="3"/>
      <c r="C409" s="3"/>
      <c r="D409" s="32"/>
      <c r="E409" s="32">
        <f t="shared" si="2"/>
        <v>934.8</v>
      </c>
      <c r="F409" s="1">
        <v>203.79999999999998</v>
      </c>
      <c r="G409" s="422">
        <v>140</v>
      </c>
      <c r="H409" s="422">
        <v>139.19999999999999</v>
      </c>
      <c r="I409" s="1">
        <v>0</v>
      </c>
      <c r="J409" s="1">
        <v>451.79999999999995</v>
      </c>
      <c r="K409" s="10"/>
      <c r="L409" s="10"/>
      <c r="M409" s="10"/>
      <c r="N409" s="10"/>
      <c r="O409" s="10"/>
      <c r="P409" s="10"/>
      <c r="Q409" s="10"/>
      <c r="R409" s="10"/>
      <c r="S409" s="10"/>
      <c r="T409" s="10"/>
      <c r="U409" s="10"/>
      <c r="V409" s="10"/>
      <c r="W409" s="10"/>
      <c r="X409" s="10"/>
      <c r="Y409" s="10"/>
      <c r="Z409" s="10"/>
      <c r="AA409" s="425"/>
      <c r="AB409" s="512" t="s">
        <v>3242</v>
      </c>
      <c r="AF409" s="32">
        <f t="shared" si="1"/>
        <v>5</v>
      </c>
      <c r="AG409" s="56">
        <v>1</v>
      </c>
      <c r="AH409" s="407">
        <v>1</v>
      </c>
      <c r="AI409" s="407">
        <v>3</v>
      </c>
      <c r="AJ409" s="56">
        <v>0</v>
      </c>
      <c r="AK409" s="56">
        <v>0</v>
      </c>
      <c r="AL409" s="56"/>
      <c r="AM409" s="56"/>
      <c r="AN409" s="56"/>
      <c r="AO409" s="56"/>
      <c r="AP409" s="56"/>
      <c r="AQ409" s="56"/>
      <c r="AR409" s="56"/>
      <c r="AS409" s="56"/>
      <c r="AT409" s="56"/>
      <c r="AU409" s="56"/>
      <c r="AV409" s="56"/>
      <c r="AW409" s="56"/>
      <c r="AX409" s="56"/>
      <c r="AY409" s="56"/>
      <c r="AZ409" s="56"/>
      <c r="BA409" s="56"/>
      <c r="BB409" s="408"/>
      <c r="BE409" s="1"/>
      <c r="BF409" s="56"/>
      <c r="BG409" s="407"/>
      <c r="BH409" s="56"/>
      <c r="BI409" s="56"/>
      <c r="BJ409" s="56"/>
      <c r="BK409" s="56"/>
      <c r="BL409" s="56"/>
      <c r="BM409" s="56"/>
      <c r="BZ409" s="383"/>
      <c r="CA409" s="383"/>
      <c r="CD409" s="28"/>
      <c r="CE409" s="56"/>
      <c r="CF409" s="385"/>
      <c r="CG409" s="385"/>
      <c r="CH409" s="385"/>
      <c r="CI409" s="385"/>
      <c r="CJ409" s="385"/>
      <c r="CK409" s="385"/>
      <c r="CL409" s="385"/>
      <c r="CM409" s="383"/>
      <c r="CP409" s="28"/>
      <c r="CQ409" s="56"/>
      <c r="CR409" s="385"/>
      <c r="CS409" s="385"/>
      <c r="CT409" s="385"/>
      <c r="CU409" s="385"/>
      <c r="CV409" s="228"/>
      <c r="CW409" s="56"/>
    </row>
    <row r="410" spans="1:127" ht="15.75">
      <c r="A410" s="512" t="s">
        <v>4458</v>
      </c>
      <c r="B410" s="3"/>
      <c r="C410" s="3"/>
      <c r="D410" s="32"/>
      <c r="E410" s="32">
        <f t="shared" si="2"/>
        <v>842.09999999999991</v>
      </c>
      <c r="F410" s="1">
        <v>298.8</v>
      </c>
      <c r="G410" s="422">
        <v>180</v>
      </c>
      <c r="H410" s="1">
        <v>118.10000000000001</v>
      </c>
      <c r="I410" s="422">
        <v>84.3</v>
      </c>
      <c r="J410" s="422">
        <v>160.89999999999998</v>
      </c>
      <c r="K410" s="10"/>
      <c r="L410" s="10"/>
      <c r="M410" s="10"/>
      <c r="N410" s="10"/>
      <c r="O410" s="10"/>
      <c r="P410" s="10"/>
      <c r="Q410" s="10"/>
      <c r="R410" s="10"/>
      <c r="S410" s="10"/>
      <c r="T410" s="10"/>
      <c r="U410" s="10"/>
      <c r="V410" s="10"/>
      <c r="W410" s="10"/>
      <c r="X410" s="10"/>
      <c r="Y410" s="10"/>
      <c r="Z410" s="10"/>
      <c r="AA410" s="425"/>
      <c r="AB410" s="512" t="s">
        <v>4458</v>
      </c>
      <c r="AF410" s="32">
        <f t="shared" si="1"/>
        <v>5</v>
      </c>
      <c r="AG410" s="56">
        <v>2</v>
      </c>
      <c r="AH410" s="407">
        <v>2</v>
      </c>
      <c r="AI410" s="56">
        <v>1</v>
      </c>
      <c r="AJ410" s="407">
        <v>0</v>
      </c>
      <c r="AK410" s="407">
        <v>0</v>
      </c>
      <c r="AL410" s="56"/>
      <c r="AM410" s="56"/>
      <c r="AN410" s="56"/>
      <c r="AO410" s="56"/>
      <c r="AP410" s="56"/>
      <c r="AQ410" s="56"/>
      <c r="AR410" s="56"/>
      <c r="AS410" s="56"/>
      <c r="AT410" s="56"/>
      <c r="AU410" s="56"/>
      <c r="AV410" s="56"/>
      <c r="AW410" s="56"/>
      <c r="AX410" s="56"/>
      <c r="AY410" s="56"/>
      <c r="AZ410" s="56"/>
      <c r="BA410" s="56"/>
      <c r="BB410" s="408"/>
      <c r="BC410" s="385"/>
      <c r="BD410" s="385"/>
      <c r="BE410" s="422"/>
      <c r="BF410" s="407"/>
      <c r="BG410" s="407"/>
      <c r="BH410" s="56"/>
      <c r="BI410" s="56"/>
      <c r="BJ410" s="56"/>
      <c r="BK410" s="56"/>
      <c r="BL410" s="56"/>
      <c r="BM410" s="56"/>
      <c r="BZ410" s="383"/>
      <c r="CA410" s="383"/>
      <c r="CD410" s="28"/>
      <c r="CE410" s="56"/>
      <c r="CF410" s="385"/>
      <c r="CG410" s="385"/>
      <c r="CH410" s="385"/>
      <c r="CI410" s="385"/>
      <c r="CJ410" s="385"/>
      <c r="CK410" s="385"/>
      <c r="CL410" s="385"/>
      <c r="CM410" s="383"/>
      <c r="CP410" s="228"/>
      <c r="CQ410" s="56"/>
      <c r="CR410" s="385"/>
      <c r="CS410" s="385"/>
      <c r="CT410" s="385"/>
      <c r="CU410" s="385"/>
      <c r="CV410" s="228"/>
      <c r="CW410" s="56"/>
    </row>
    <row r="411" spans="1:127" ht="15.75">
      <c r="A411" s="512" t="s">
        <v>3245</v>
      </c>
      <c r="B411" s="3"/>
      <c r="C411" s="3"/>
      <c r="D411" s="32"/>
      <c r="E411" s="32">
        <f t="shared" si="2"/>
        <v>1132.7</v>
      </c>
      <c r="F411" s="422">
        <v>183.6</v>
      </c>
      <c r="G411" s="1">
        <v>227.8</v>
      </c>
      <c r="H411" s="1">
        <v>116.10000000000001</v>
      </c>
      <c r="I411" s="422">
        <v>139</v>
      </c>
      <c r="J411" s="422">
        <v>466.2</v>
      </c>
      <c r="K411" s="10"/>
      <c r="L411" s="10"/>
      <c r="M411" s="10"/>
      <c r="N411" s="10"/>
      <c r="O411" s="10"/>
      <c r="P411" s="10"/>
      <c r="Q411" s="10"/>
      <c r="R411" s="10"/>
      <c r="S411" s="10"/>
      <c r="T411" s="10"/>
      <c r="U411" s="10"/>
      <c r="V411" s="10"/>
      <c r="W411" s="10"/>
      <c r="X411" s="10"/>
      <c r="Y411" s="10"/>
      <c r="Z411" s="10"/>
      <c r="AA411" s="425"/>
      <c r="AB411" s="512" t="s">
        <v>3245</v>
      </c>
      <c r="AF411" s="32">
        <f t="shared" si="1"/>
        <v>6</v>
      </c>
      <c r="AG411" s="528">
        <v>2</v>
      </c>
      <c r="AH411" s="56"/>
      <c r="AI411" s="56">
        <v>1</v>
      </c>
      <c r="AJ411" s="407">
        <v>3</v>
      </c>
      <c r="AK411" s="407">
        <v>0</v>
      </c>
      <c r="AL411" s="56"/>
      <c r="AM411" s="56"/>
      <c r="AN411" s="56"/>
      <c r="AO411" s="56"/>
      <c r="AP411" s="56"/>
      <c r="AQ411" s="56"/>
      <c r="AR411" s="56"/>
      <c r="AS411" s="56"/>
      <c r="AT411" s="56"/>
      <c r="AU411" s="56"/>
      <c r="AV411" s="56"/>
      <c r="AW411" s="56"/>
      <c r="AX411" s="56"/>
      <c r="AY411" s="56"/>
      <c r="AZ411" s="56"/>
      <c r="BA411" s="56"/>
      <c r="BB411" s="408"/>
      <c r="BC411" s="385"/>
      <c r="BD411" s="385"/>
      <c r="BE411" s="422"/>
      <c r="BF411" s="407"/>
      <c r="BG411" s="407"/>
      <c r="BH411" s="56"/>
      <c r="BI411" s="56"/>
      <c r="BJ411" s="56"/>
      <c r="BK411" s="56"/>
      <c r="BL411" s="56"/>
      <c r="BM411" s="56"/>
      <c r="BZ411" s="383"/>
      <c r="CA411" s="383"/>
      <c r="CD411" s="28"/>
      <c r="CE411" s="56"/>
      <c r="CF411" s="385"/>
      <c r="CG411" s="385"/>
      <c r="CH411" s="385"/>
      <c r="CI411" s="385"/>
      <c r="CJ411" s="385"/>
      <c r="CK411" s="385"/>
      <c r="CL411" s="385"/>
      <c r="CM411" s="383"/>
      <c r="CP411" s="228"/>
      <c r="CQ411" s="56"/>
      <c r="CR411" s="385"/>
      <c r="CS411" s="385"/>
      <c r="CT411" s="385"/>
      <c r="CU411" s="385"/>
      <c r="CV411" s="385"/>
      <c r="CW411" s="385"/>
    </row>
    <row r="412" spans="1:127" ht="15.75">
      <c r="A412" s="512" t="s">
        <v>4449</v>
      </c>
      <c r="B412" s="3"/>
      <c r="C412" s="3"/>
      <c r="D412" s="32"/>
      <c r="E412" s="32">
        <f t="shared" si="2"/>
        <v>1477.1</v>
      </c>
      <c r="F412" s="1">
        <v>263.60000000000002</v>
      </c>
      <c r="G412" s="422">
        <v>206.89999999999998</v>
      </c>
      <c r="H412" s="1">
        <v>134.5</v>
      </c>
      <c r="I412" s="422">
        <v>93.1</v>
      </c>
      <c r="J412" s="422">
        <v>779</v>
      </c>
      <c r="K412" s="10"/>
      <c r="L412" s="10"/>
      <c r="M412" s="10"/>
      <c r="N412" s="10"/>
      <c r="O412" s="10"/>
      <c r="P412" s="10"/>
      <c r="Q412" s="10"/>
      <c r="R412" s="10"/>
      <c r="S412" s="10"/>
      <c r="T412" s="10"/>
      <c r="U412" s="10"/>
      <c r="V412" s="10"/>
      <c r="W412" s="10"/>
      <c r="X412" s="10"/>
      <c r="Y412" s="10"/>
      <c r="Z412" s="10"/>
      <c r="AA412" s="425"/>
      <c r="AB412" s="512" t="s">
        <v>4449</v>
      </c>
      <c r="AF412" s="32">
        <f t="shared" si="1"/>
        <v>11</v>
      </c>
      <c r="AG412" s="56">
        <v>1</v>
      </c>
      <c r="AH412" s="407">
        <v>2</v>
      </c>
      <c r="AI412" s="56">
        <v>2</v>
      </c>
      <c r="AJ412" s="407">
        <v>3</v>
      </c>
      <c r="AK412" s="407">
        <v>3</v>
      </c>
      <c r="AL412" s="407"/>
      <c r="AM412" s="407"/>
      <c r="AN412" s="407"/>
      <c r="AO412" s="407"/>
      <c r="AP412" s="407"/>
      <c r="AQ412" s="407"/>
      <c r="AR412" s="56"/>
      <c r="AS412" s="407"/>
      <c r="AT412" s="56"/>
      <c r="AU412" s="56"/>
      <c r="AV412" s="407"/>
      <c r="AW412" s="56"/>
      <c r="AX412" s="56"/>
      <c r="AY412" s="56"/>
      <c r="AZ412" s="407"/>
      <c r="BA412" s="56"/>
      <c r="BB412" s="408"/>
      <c r="BC412" s="385"/>
      <c r="BD412" s="385"/>
      <c r="BE412" s="422"/>
      <c r="BF412" s="407"/>
      <c r="BG412" s="407"/>
      <c r="BH412" s="407"/>
      <c r="BI412" s="56"/>
      <c r="BJ412" s="407"/>
      <c r="BK412" s="407"/>
      <c r="BL412" s="407"/>
      <c r="BM412" s="407"/>
      <c r="BZ412" s="383"/>
      <c r="CA412" s="383"/>
      <c r="CB412" s="385"/>
      <c r="CC412" s="385"/>
      <c r="CD412" s="224"/>
      <c r="CE412" s="407"/>
      <c r="CF412" s="385"/>
      <c r="CG412" s="385"/>
      <c r="CH412" s="385"/>
      <c r="CI412" s="385"/>
      <c r="CJ412" s="385"/>
      <c r="CK412" s="385"/>
      <c r="CL412" s="385"/>
      <c r="CM412" s="383"/>
      <c r="CP412" s="28"/>
      <c r="CQ412" s="56"/>
      <c r="CR412" s="385"/>
      <c r="CS412" s="385"/>
      <c r="CT412" s="385"/>
      <c r="CU412" s="385"/>
      <c r="CV412" s="385"/>
      <c r="CW412" s="385"/>
    </row>
    <row r="413" spans="1:127" ht="15.75">
      <c r="A413" s="512" t="s">
        <v>4423</v>
      </c>
      <c r="B413" s="3"/>
      <c r="C413" s="3"/>
      <c r="D413" s="32"/>
      <c r="E413" s="32">
        <f t="shared" si="2"/>
        <v>1249.7</v>
      </c>
      <c r="F413" s="422">
        <v>236.2</v>
      </c>
      <c r="G413" s="422">
        <v>250.5</v>
      </c>
      <c r="H413" s="1">
        <v>122.3</v>
      </c>
      <c r="I413" s="1">
        <v>17.7</v>
      </c>
      <c r="J413" s="422">
        <v>623</v>
      </c>
      <c r="K413" s="10"/>
      <c r="L413" s="10"/>
      <c r="M413" s="10"/>
      <c r="N413" s="10"/>
      <c r="O413" s="10"/>
      <c r="P413" s="10"/>
      <c r="Q413" s="10"/>
      <c r="R413" s="10"/>
      <c r="S413" s="10"/>
      <c r="T413" s="10"/>
      <c r="U413" s="10"/>
      <c r="V413" s="10"/>
      <c r="W413" s="10"/>
      <c r="X413" s="10"/>
      <c r="Y413" s="10"/>
      <c r="Z413" s="10"/>
      <c r="AA413" s="425"/>
      <c r="AB413" s="512" t="s">
        <v>4423</v>
      </c>
      <c r="AF413" s="32">
        <f t="shared" si="1"/>
        <v>9</v>
      </c>
      <c r="AG413" s="407">
        <v>3</v>
      </c>
      <c r="AH413" s="407">
        <v>3</v>
      </c>
      <c r="AI413" s="56">
        <v>2</v>
      </c>
      <c r="AJ413" s="56">
        <v>0</v>
      </c>
      <c r="AK413" s="407">
        <v>1</v>
      </c>
      <c r="AL413" s="407"/>
      <c r="AM413" s="407"/>
      <c r="AN413" s="407"/>
      <c r="AO413" s="407"/>
      <c r="AP413" s="407"/>
      <c r="AQ413" s="407"/>
      <c r="AR413" s="56"/>
      <c r="AS413" s="407"/>
      <c r="AT413" s="56"/>
      <c r="AU413" s="56"/>
      <c r="AV413" s="407"/>
      <c r="AW413" s="56"/>
      <c r="AX413" s="56"/>
      <c r="AY413" s="56"/>
      <c r="AZ413" s="407"/>
      <c r="BA413" s="56"/>
      <c r="BB413" s="408"/>
      <c r="BC413" s="385"/>
      <c r="BD413" s="385"/>
      <c r="BE413" s="422"/>
      <c r="BF413" s="407"/>
      <c r="BG413" s="385"/>
      <c r="BH413" s="407"/>
      <c r="BI413" s="56"/>
      <c r="BJ413" s="407"/>
      <c r="BK413" s="407"/>
      <c r="BL413" s="407"/>
      <c r="BM413" s="407"/>
      <c r="BZ413" s="383"/>
      <c r="CA413" s="383"/>
      <c r="CB413" s="385"/>
      <c r="CC413" s="385"/>
      <c r="CD413" s="224"/>
      <c r="CE413" s="407"/>
      <c r="CF413" s="385"/>
      <c r="CG413" s="385"/>
      <c r="CH413" s="385"/>
      <c r="CI413" s="385"/>
      <c r="CJ413" s="385"/>
      <c r="CK413" s="385"/>
      <c r="CL413" s="385"/>
      <c r="CM413" s="383"/>
      <c r="CN413" s="385"/>
      <c r="CO413" s="385"/>
      <c r="CP413" s="228"/>
      <c r="CQ413" s="56"/>
      <c r="CR413" s="385"/>
      <c r="CS413" s="385"/>
      <c r="CT413" s="385"/>
      <c r="CU413" s="385"/>
      <c r="CV413" s="385"/>
      <c r="CW413" s="385"/>
    </row>
    <row r="414" spans="1:127" ht="15.75">
      <c r="A414" s="512" t="s">
        <v>3246</v>
      </c>
      <c r="B414" s="3"/>
      <c r="C414" s="3"/>
      <c r="D414" s="32"/>
      <c r="E414" s="32">
        <f t="shared" si="2"/>
        <v>473.10000000000008</v>
      </c>
      <c r="F414" s="1">
        <v>162.20000000000005</v>
      </c>
      <c r="G414" s="1">
        <v>115.60000000000001</v>
      </c>
      <c r="H414" s="422">
        <v>19.2</v>
      </c>
      <c r="I414" s="422">
        <v>66.5</v>
      </c>
      <c r="J414" s="422">
        <v>109.60000000000001</v>
      </c>
      <c r="K414" s="10"/>
      <c r="L414" s="10"/>
      <c r="M414" s="10"/>
      <c r="N414" s="10"/>
      <c r="O414" s="10"/>
      <c r="P414" s="10"/>
      <c r="Q414" s="10"/>
      <c r="R414" s="10"/>
      <c r="S414" s="10"/>
      <c r="T414" s="10"/>
      <c r="U414" s="10"/>
      <c r="V414" s="10"/>
      <c r="W414" s="10"/>
      <c r="X414" s="10"/>
      <c r="Y414" s="10"/>
      <c r="Z414" s="10"/>
      <c r="AA414" s="425"/>
      <c r="AB414" s="512" t="s">
        <v>3246</v>
      </c>
      <c r="AF414" s="32">
        <f t="shared" si="1"/>
        <v>3</v>
      </c>
      <c r="AG414" s="56">
        <v>0</v>
      </c>
      <c r="AH414" s="56">
        <v>0</v>
      </c>
      <c r="AI414" s="407">
        <v>0</v>
      </c>
      <c r="AJ414" s="407">
        <v>3</v>
      </c>
      <c r="AK414" s="528">
        <v>0</v>
      </c>
      <c r="AL414" s="407"/>
      <c r="AM414" s="407"/>
      <c r="AN414" s="407"/>
      <c r="AO414" s="407"/>
      <c r="AP414" s="407"/>
      <c r="AQ414" s="407"/>
      <c r="AR414" s="56"/>
      <c r="AS414" s="407"/>
      <c r="AT414" s="56"/>
      <c r="AU414" s="56"/>
      <c r="AV414" s="407"/>
      <c r="AW414" s="56"/>
      <c r="AX414" s="56"/>
      <c r="AY414" s="56"/>
      <c r="AZ414" s="407"/>
      <c r="BA414" s="56"/>
      <c r="BB414" s="408"/>
      <c r="BC414" s="385"/>
      <c r="BD414" s="385"/>
      <c r="BE414" s="422"/>
      <c r="BF414" s="528"/>
      <c r="BG414" s="56"/>
      <c r="BH414" s="407"/>
      <c r="BI414" s="56"/>
      <c r="BJ414" s="407"/>
      <c r="BK414" s="407"/>
      <c r="BL414" s="407"/>
      <c r="BM414" s="407"/>
      <c r="BZ414" s="383"/>
      <c r="CA414" s="383"/>
      <c r="CB414" s="385"/>
      <c r="CC414" s="385"/>
      <c r="CD414" s="224"/>
      <c r="CE414" s="407"/>
      <c r="CF414" s="385"/>
      <c r="CG414" s="385"/>
      <c r="CH414" s="385"/>
      <c r="CI414" s="385"/>
      <c r="CJ414" s="385"/>
      <c r="CK414" s="385"/>
      <c r="CL414" s="385"/>
      <c r="CM414" s="383"/>
      <c r="CN414" s="385"/>
      <c r="CO414" s="385"/>
      <c r="CP414" s="228"/>
      <c r="CQ414" s="56"/>
      <c r="CR414" s="385"/>
      <c r="CS414" s="385"/>
      <c r="CT414" s="385"/>
      <c r="CU414" s="385"/>
      <c r="CV414" s="385"/>
      <c r="CW414" s="385"/>
    </row>
    <row r="415" spans="1:127" ht="15.75">
      <c r="A415" s="512" t="s">
        <v>4416</v>
      </c>
      <c r="B415" s="3"/>
      <c r="C415" s="3"/>
      <c r="D415" s="32"/>
      <c r="E415" s="32">
        <f t="shared" si="2"/>
        <v>1118.3000000000002</v>
      </c>
      <c r="F415" s="422">
        <v>173.8</v>
      </c>
      <c r="G415" s="422">
        <v>145.19999999999999</v>
      </c>
      <c r="H415" s="422">
        <v>154.9</v>
      </c>
      <c r="I415" s="422">
        <v>0</v>
      </c>
      <c r="J415" s="1">
        <v>644.4000000000002</v>
      </c>
      <c r="K415" s="10"/>
      <c r="L415" s="10"/>
      <c r="M415" s="10"/>
      <c r="N415" s="10"/>
      <c r="O415" s="10"/>
      <c r="P415" s="10"/>
      <c r="Q415" s="10"/>
      <c r="R415" s="10"/>
      <c r="S415" s="10"/>
      <c r="T415" s="10"/>
      <c r="U415" s="10"/>
      <c r="V415" s="10"/>
      <c r="W415" s="10"/>
      <c r="X415" s="10"/>
      <c r="Y415" s="10"/>
      <c r="Z415" s="10"/>
      <c r="AA415" s="425"/>
      <c r="AB415" s="512" t="s">
        <v>4416</v>
      </c>
      <c r="AF415" s="32">
        <f t="shared" si="1"/>
        <v>3</v>
      </c>
      <c r="AG415" s="407">
        <v>1</v>
      </c>
      <c r="AH415" s="528">
        <v>0</v>
      </c>
      <c r="AI415" s="407">
        <v>1</v>
      </c>
      <c r="AJ415" s="407">
        <v>0</v>
      </c>
      <c r="AK415" s="56">
        <v>1</v>
      </c>
      <c r="AL415" s="56"/>
      <c r="AM415" s="56"/>
      <c r="AN415" s="56"/>
      <c r="AO415" s="56"/>
      <c r="AP415" s="56"/>
      <c r="AQ415" s="56"/>
      <c r="AR415" s="56"/>
      <c r="AS415" s="56"/>
      <c r="AT415" s="56"/>
      <c r="AU415" s="56"/>
      <c r="AV415" s="56"/>
      <c r="AW415" s="56"/>
      <c r="AX415" s="56"/>
      <c r="AY415" s="56"/>
      <c r="AZ415" s="56"/>
      <c r="BA415" s="56"/>
      <c r="BB415" s="408"/>
      <c r="BE415" s="1"/>
      <c r="BF415" s="56"/>
      <c r="BG415" s="56"/>
      <c r="BH415" s="56"/>
      <c r="BI415" s="56"/>
      <c r="BJ415" s="56"/>
      <c r="BK415" s="56"/>
      <c r="BL415" s="56"/>
      <c r="BM415" s="56"/>
      <c r="BZ415" s="383"/>
      <c r="CA415" s="383"/>
      <c r="CD415" s="28"/>
      <c r="CE415" s="56"/>
      <c r="CF415" s="385"/>
      <c r="CG415" s="385"/>
      <c r="CH415" s="385"/>
      <c r="CI415" s="385"/>
      <c r="CJ415" s="385"/>
      <c r="CK415" s="385"/>
      <c r="CL415" s="385"/>
      <c r="CM415" s="383"/>
      <c r="CN415" s="385"/>
      <c r="CO415" s="385"/>
      <c r="CP415" s="228"/>
      <c r="CQ415" s="56"/>
      <c r="CR415" s="385"/>
      <c r="CS415" s="385"/>
      <c r="CT415" s="385"/>
      <c r="CU415" s="385"/>
      <c r="CV415" s="385"/>
      <c r="CW415" s="385"/>
    </row>
    <row r="416" spans="1:127" ht="15.75">
      <c r="A416" s="512" t="s">
        <v>4451</v>
      </c>
      <c r="B416" s="3"/>
      <c r="C416" s="3"/>
      <c r="D416" s="32"/>
      <c r="E416" s="32">
        <f t="shared" si="2"/>
        <v>1187.1000000000001</v>
      </c>
      <c r="F416" s="1">
        <v>242.2</v>
      </c>
      <c r="G416" s="422">
        <v>265</v>
      </c>
      <c r="H416" s="1">
        <v>196.9</v>
      </c>
      <c r="I416" s="1">
        <v>26</v>
      </c>
      <c r="J416" s="422">
        <v>457.00000000000006</v>
      </c>
      <c r="K416" s="10"/>
      <c r="L416" s="10"/>
      <c r="M416" s="10"/>
      <c r="N416" s="10"/>
      <c r="O416" s="10"/>
      <c r="P416" s="10"/>
      <c r="Q416" s="10"/>
      <c r="R416" s="10"/>
      <c r="S416" s="10"/>
      <c r="T416" s="10"/>
      <c r="U416" s="10"/>
      <c r="V416" s="10"/>
      <c r="W416" s="10"/>
      <c r="X416" s="10"/>
      <c r="Y416" s="10"/>
      <c r="Z416" s="10"/>
      <c r="AA416" s="425"/>
      <c r="AB416" s="512" t="s">
        <v>4451</v>
      </c>
      <c r="AF416" s="32">
        <f t="shared" si="1"/>
        <v>11</v>
      </c>
      <c r="AG416" s="56">
        <v>2</v>
      </c>
      <c r="AH416" s="407">
        <v>3</v>
      </c>
      <c r="AI416" s="56"/>
      <c r="AJ416" s="56">
        <v>3</v>
      </c>
      <c r="AK416" s="407">
        <v>3</v>
      </c>
      <c r="AL416" s="56"/>
      <c r="AM416" s="56"/>
      <c r="AN416" s="56"/>
      <c r="AO416" s="56"/>
      <c r="AP416" s="56"/>
      <c r="AQ416" s="56"/>
      <c r="AR416" s="56"/>
      <c r="AS416" s="56"/>
      <c r="AT416" s="56"/>
      <c r="AU416" s="56"/>
      <c r="AV416" s="56"/>
      <c r="AW416" s="56"/>
      <c r="AX416" s="56"/>
      <c r="AY416" s="56"/>
      <c r="AZ416" s="56"/>
      <c r="BA416" s="56"/>
      <c r="BB416" s="408"/>
      <c r="BC416" s="385"/>
      <c r="BD416" s="385"/>
      <c r="BE416" s="422"/>
      <c r="BF416" s="407"/>
      <c r="BG416" s="56"/>
      <c r="BH416" s="56"/>
      <c r="BI416" s="56"/>
      <c r="BJ416" s="56"/>
      <c r="BK416" s="56"/>
      <c r="BL416" s="56"/>
      <c r="BM416" s="56"/>
      <c r="BZ416" s="383"/>
      <c r="CA416" s="383"/>
      <c r="CD416" s="28"/>
      <c r="CE416" s="56"/>
      <c r="CF416" s="385"/>
      <c r="CG416" s="385"/>
      <c r="CH416" s="385"/>
      <c r="CI416" s="385"/>
      <c r="CJ416" s="385"/>
      <c r="CK416" s="385"/>
      <c r="CL416" s="385"/>
      <c r="CM416" s="383"/>
      <c r="CP416" s="28"/>
      <c r="CQ416" s="56"/>
      <c r="CR416" s="385"/>
      <c r="CS416" s="385"/>
      <c r="CT416" s="385"/>
      <c r="CU416" s="385"/>
      <c r="CV416" s="385"/>
      <c r="CW416" s="385"/>
    </row>
    <row r="417" spans="1:101" ht="15.75">
      <c r="A417" s="512" t="s">
        <v>4424</v>
      </c>
      <c r="B417" s="3"/>
      <c r="C417" s="3"/>
      <c r="D417" s="32"/>
      <c r="E417" s="32">
        <f t="shared" si="2"/>
        <v>1141.7</v>
      </c>
      <c r="F417" s="422">
        <v>106.89999999999999</v>
      </c>
      <c r="G417" s="422">
        <v>163.1</v>
      </c>
      <c r="H417" s="1">
        <v>126.3</v>
      </c>
      <c r="I417" s="422">
        <v>42</v>
      </c>
      <c r="J417" s="1">
        <v>703.4</v>
      </c>
      <c r="K417" s="10"/>
      <c r="L417" s="10"/>
      <c r="M417" s="10"/>
      <c r="N417" s="10"/>
      <c r="O417" s="10"/>
      <c r="P417" s="10"/>
      <c r="Q417" s="10"/>
      <c r="R417" s="10"/>
      <c r="S417" s="10"/>
      <c r="T417" s="10"/>
      <c r="U417" s="10"/>
      <c r="V417" s="10"/>
      <c r="W417" s="10"/>
      <c r="X417" s="10"/>
      <c r="Y417" s="10"/>
      <c r="Z417" s="10"/>
      <c r="AA417" s="425"/>
      <c r="AB417" s="512" t="s">
        <v>4424</v>
      </c>
      <c r="AF417" s="32">
        <f t="shared" si="1"/>
        <v>5</v>
      </c>
      <c r="AG417" s="407">
        <v>0</v>
      </c>
      <c r="AH417" s="407">
        <v>1</v>
      </c>
      <c r="AI417" s="56">
        <v>1</v>
      </c>
      <c r="AJ417" s="407">
        <v>1</v>
      </c>
      <c r="AK417" s="56">
        <v>2</v>
      </c>
      <c r="AL417" s="56"/>
      <c r="AM417" s="56"/>
      <c r="AN417" s="56"/>
      <c r="AO417" s="56"/>
      <c r="AP417" s="56"/>
      <c r="AQ417" s="56"/>
      <c r="AR417" s="56"/>
      <c r="AS417" s="56"/>
      <c r="AT417" s="56"/>
      <c r="AU417" s="56"/>
      <c r="AV417" s="56"/>
      <c r="AW417" s="56"/>
      <c r="AX417" s="56"/>
      <c r="AY417" s="56"/>
      <c r="AZ417" s="56"/>
      <c r="BA417" s="56"/>
      <c r="BB417" s="408"/>
      <c r="BE417" s="1"/>
      <c r="BF417" s="56"/>
      <c r="BG417" s="56"/>
      <c r="BH417" s="56"/>
      <c r="BI417" s="56"/>
      <c r="BJ417" s="56"/>
      <c r="BK417" s="56"/>
      <c r="BL417" s="56"/>
      <c r="BM417" s="56"/>
      <c r="BZ417" s="383"/>
      <c r="CA417" s="383"/>
      <c r="CD417" s="28"/>
      <c r="CE417" s="56"/>
      <c r="CF417" s="385"/>
      <c r="CG417" s="385"/>
      <c r="CH417" s="385"/>
      <c r="CI417" s="385"/>
      <c r="CJ417" s="385"/>
      <c r="CK417" s="385"/>
      <c r="CL417" s="385"/>
      <c r="CM417" s="383"/>
      <c r="CP417" s="28"/>
      <c r="CQ417" s="56"/>
      <c r="CR417" s="385"/>
      <c r="CS417" s="385"/>
      <c r="CT417" s="385"/>
      <c r="CU417" s="385"/>
      <c r="CV417" s="385"/>
      <c r="CW417" s="385"/>
    </row>
    <row r="418" spans="1:101" ht="15.75">
      <c r="A418" s="512" t="s">
        <v>2123</v>
      </c>
      <c r="B418" s="3"/>
      <c r="C418" s="3"/>
      <c r="D418" s="32"/>
      <c r="E418" s="32">
        <f t="shared" si="2"/>
        <v>1108.7</v>
      </c>
      <c r="F418" s="1">
        <v>331.99999999999994</v>
      </c>
      <c r="G418" s="1">
        <v>353.5</v>
      </c>
      <c r="H418" s="422">
        <v>64.5</v>
      </c>
      <c r="I418" s="422">
        <v>194.1</v>
      </c>
      <c r="J418" s="1">
        <v>164.60000000000002</v>
      </c>
      <c r="K418" s="10"/>
      <c r="L418" s="10"/>
      <c r="M418" s="10"/>
      <c r="N418" s="10"/>
      <c r="O418" s="10"/>
      <c r="P418" s="10"/>
      <c r="Q418" s="10"/>
      <c r="R418" s="10"/>
      <c r="S418" s="10"/>
      <c r="T418" s="10"/>
      <c r="U418" s="10"/>
      <c r="V418" s="10"/>
      <c r="W418" s="10"/>
      <c r="X418" s="10"/>
      <c r="Y418" s="10"/>
      <c r="Z418" s="10"/>
      <c r="AA418" s="425"/>
      <c r="AB418" s="512" t="s">
        <v>2123</v>
      </c>
      <c r="AF418" s="32">
        <f t="shared" si="1"/>
        <v>8</v>
      </c>
      <c r="AG418" s="56">
        <v>2</v>
      </c>
      <c r="AH418" s="56">
        <v>3</v>
      </c>
      <c r="AI418" s="407">
        <v>0</v>
      </c>
      <c r="AJ418" s="407">
        <v>3</v>
      </c>
      <c r="AK418" s="56"/>
      <c r="AL418" s="56"/>
      <c r="AM418" s="56"/>
      <c r="AN418" s="56"/>
      <c r="AO418" s="56"/>
      <c r="AP418" s="56"/>
      <c r="AQ418" s="56"/>
      <c r="AR418" s="56"/>
      <c r="AS418" s="56"/>
      <c r="AT418" s="56"/>
      <c r="AU418" s="56"/>
      <c r="AV418" s="56"/>
      <c r="AW418" s="56"/>
      <c r="AX418" s="56"/>
      <c r="AY418" s="56"/>
      <c r="AZ418" s="56"/>
      <c r="BA418" s="56"/>
      <c r="BB418" s="504"/>
      <c r="BE418" s="1"/>
      <c r="BF418" s="56"/>
      <c r="BG418" s="56"/>
      <c r="BH418" s="56"/>
      <c r="BI418" s="56"/>
      <c r="BJ418" s="56"/>
      <c r="BK418" s="56"/>
      <c r="BL418" s="56"/>
      <c r="BM418" s="56"/>
      <c r="BZ418" s="383"/>
      <c r="CA418" s="383"/>
      <c r="CD418" s="28"/>
      <c r="CE418" s="56"/>
      <c r="CF418" s="385"/>
      <c r="CG418" s="385"/>
      <c r="CH418" s="385"/>
      <c r="CI418" s="385"/>
      <c r="CJ418" s="385"/>
      <c r="CK418" s="385"/>
      <c r="CL418" s="385"/>
      <c r="CM418" s="383"/>
      <c r="CP418" s="228"/>
      <c r="CQ418" s="56"/>
      <c r="CR418" s="385"/>
      <c r="CS418" s="385"/>
      <c r="CT418" s="385"/>
      <c r="CU418" s="385"/>
      <c r="CV418" s="385"/>
      <c r="CW418" s="385"/>
    </row>
    <row r="419" spans="1:101" ht="15.75">
      <c r="A419" s="512" t="s">
        <v>4459</v>
      </c>
      <c r="B419" s="3"/>
      <c r="C419" s="3"/>
      <c r="D419" s="32"/>
      <c r="E419" s="32">
        <f t="shared" si="2"/>
        <v>1170.0999999999999</v>
      </c>
      <c r="F419" s="422">
        <v>211.8</v>
      </c>
      <c r="G419" s="1">
        <v>266.8</v>
      </c>
      <c r="H419" s="422">
        <v>99.899999999999991</v>
      </c>
      <c r="I419" s="1">
        <v>0</v>
      </c>
      <c r="J419" s="1">
        <v>591.6</v>
      </c>
      <c r="K419" s="10"/>
      <c r="L419" s="10"/>
      <c r="M419" s="10"/>
      <c r="N419" s="10"/>
      <c r="O419" s="10"/>
      <c r="P419" s="10"/>
      <c r="Q419" s="10"/>
      <c r="R419" s="10"/>
      <c r="S419" s="10"/>
      <c r="T419" s="10"/>
      <c r="U419" s="10"/>
      <c r="V419" s="10"/>
      <c r="W419" s="10"/>
      <c r="X419" s="10"/>
      <c r="Y419" s="10"/>
      <c r="Z419" s="10"/>
      <c r="AA419" s="425"/>
      <c r="AB419" s="512" t="s">
        <v>4459</v>
      </c>
      <c r="AF419" s="32">
        <f t="shared" si="1"/>
        <v>10</v>
      </c>
      <c r="AG419" s="407">
        <v>3</v>
      </c>
      <c r="AH419" s="56">
        <v>2</v>
      </c>
      <c r="AI419" s="407">
        <v>3</v>
      </c>
      <c r="AJ419" s="56">
        <v>0</v>
      </c>
      <c r="AK419" s="56">
        <v>2</v>
      </c>
      <c r="AL419" s="56"/>
      <c r="AM419" s="56"/>
      <c r="AN419" s="56"/>
      <c r="AO419" s="56"/>
      <c r="AP419" s="56"/>
      <c r="AQ419" s="56"/>
      <c r="AR419" s="56"/>
      <c r="AS419" s="56"/>
      <c r="AT419" s="56"/>
      <c r="AU419" s="56"/>
      <c r="AV419" s="56"/>
      <c r="AW419" s="56"/>
      <c r="AX419" s="56"/>
      <c r="AY419" s="56"/>
      <c r="AZ419" s="56"/>
      <c r="BA419" s="56"/>
      <c r="BB419" s="408"/>
      <c r="BE419" s="1"/>
      <c r="BF419" s="56"/>
      <c r="BG419" s="56"/>
      <c r="BH419" s="56"/>
      <c r="BI419" s="56"/>
      <c r="BJ419" s="56"/>
      <c r="BK419" s="56"/>
      <c r="BL419" s="56"/>
      <c r="BM419" s="56"/>
      <c r="BZ419" s="383"/>
      <c r="CA419" s="383"/>
      <c r="CD419" s="28"/>
      <c r="CE419" s="56"/>
      <c r="CF419" s="385"/>
      <c r="CG419" s="385"/>
      <c r="CH419" s="385"/>
      <c r="CI419" s="385"/>
      <c r="CJ419" s="385"/>
      <c r="CK419" s="385"/>
      <c r="CL419" s="385"/>
      <c r="CM419" s="383"/>
      <c r="CP419" s="28"/>
      <c r="CQ419" s="56"/>
      <c r="CR419" s="385"/>
      <c r="CS419" s="385"/>
      <c r="CT419" s="385"/>
      <c r="CU419" s="385"/>
      <c r="CV419" s="385"/>
      <c r="CW419" s="385"/>
    </row>
    <row r="420" spans="1:101" ht="15.75">
      <c r="A420" s="512" t="s">
        <v>4452</v>
      </c>
      <c r="B420" s="3"/>
      <c r="C420" s="3"/>
      <c r="D420" s="32"/>
      <c r="E420" s="32">
        <f t="shared" si="2"/>
        <v>1342</v>
      </c>
      <c r="F420" s="422">
        <v>290</v>
      </c>
      <c r="G420" s="1">
        <v>223.3</v>
      </c>
      <c r="H420" s="1">
        <v>194.5</v>
      </c>
      <c r="I420" s="1">
        <v>59.4</v>
      </c>
      <c r="J420" s="422">
        <v>574.79999999999995</v>
      </c>
      <c r="K420" s="10"/>
      <c r="L420" s="10"/>
      <c r="M420" s="10"/>
      <c r="N420" s="10"/>
      <c r="O420" s="10"/>
      <c r="P420" s="10"/>
      <c r="Q420" s="10"/>
      <c r="R420" s="10"/>
      <c r="S420" s="10"/>
      <c r="T420" s="10"/>
      <c r="U420" s="10"/>
      <c r="V420" s="10"/>
      <c r="W420" s="10"/>
      <c r="X420" s="10"/>
      <c r="Y420" s="10"/>
      <c r="Z420" s="10"/>
      <c r="AA420" s="425"/>
      <c r="AB420" s="512" t="s">
        <v>4452</v>
      </c>
      <c r="AF420" s="32">
        <f t="shared" si="1"/>
        <v>6</v>
      </c>
      <c r="AG420" s="407">
        <v>1</v>
      </c>
      <c r="AH420" s="56">
        <v>1</v>
      </c>
      <c r="AI420" s="56">
        <v>3</v>
      </c>
      <c r="AJ420" s="56">
        <v>0</v>
      </c>
      <c r="AK420" s="407">
        <v>1</v>
      </c>
      <c r="AL420" s="407"/>
      <c r="AM420" s="407"/>
      <c r="AN420" s="407"/>
      <c r="AO420" s="407"/>
      <c r="AP420" s="407"/>
      <c r="AQ420" s="407"/>
      <c r="AR420" s="56"/>
      <c r="AS420" s="407"/>
      <c r="AT420" s="56"/>
      <c r="AU420" s="56"/>
      <c r="AV420" s="407"/>
      <c r="AW420" s="56"/>
      <c r="AX420" s="56"/>
      <c r="AY420" s="56"/>
      <c r="AZ420" s="407"/>
      <c r="BA420" s="56"/>
      <c r="BB420" s="408"/>
      <c r="BC420" s="385"/>
      <c r="BD420" s="385"/>
      <c r="BE420" s="422"/>
      <c r="BF420" s="407"/>
      <c r="BG420" s="56"/>
      <c r="BH420" s="407"/>
      <c r="BI420" s="56"/>
      <c r="BJ420" s="407"/>
      <c r="BK420" s="407"/>
      <c r="BL420" s="407"/>
      <c r="BM420" s="407"/>
      <c r="BZ420" s="383"/>
      <c r="CA420" s="383"/>
      <c r="CB420" s="385"/>
      <c r="CC420" s="385"/>
      <c r="CD420" s="224"/>
      <c r="CE420" s="407"/>
      <c r="CF420" s="385"/>
      <c r="CG420" s="385"/>
      <c r="CH420" s="385"/>
      <c r="CI420" s="385"/>
      <c r="CJ420" s="385"/>
      <c r="CK420" s="385"/>
      <c r="CL420" s="385"/>
      <c r="CM420" s="383"/>
      <c r="CP420" s="228"/>
      <c r="CQ420" s="56"/>
      <c r="CR420" s="385"/>
      <c r="CS420" s="385"/>
      <c r="CT420" s="385"/>
      <c r="CU420" s="385"/>
      <c r="CV420" s="385"/>
      <c r="CW420" s="385"/>
    </row>
    <row r="421" spans="1:101" ht="15.75">
      <c r="A421" s="512" t="s">
        <v>1687</v>
      </c>
      <c r="B421" s="3"/>
      <c r="C421" s="3"/>
      <c r="D421" s="32"/>
      <c r="E421" s="32">
        <f t="shared" si="2"/>
        <v>1315.3999999999999</v>
      </c>
      <c r="F421" s="1">
        <v>175</v>
      </c>
      <c r="G421" s="1">
        <v>172</v>
      </c>
      <c r="H421" s="422">
        <v>248.69999999999996</v>
      </c>
      <c r="I421" s="1">
        <v>56</v>
      </c>
      <c r="J421" s="1">
        <v>663.69999999999993</v>
      </c>
      <c r="K421" s="10"/>
      <c r="L421" s="10"/>
      <c r="M421" s="10"/>
      <c r="N421" s="10"/>
      <c r="O421" s="10"/>
      <c r="P421" s="10"/>
      <c r="Q421" s="10"/>
      <c r="R421" s="10"/>
      <c r="S421" s="10"/>
      <c r="T421" s="10"/>
      <c r="U421" s="10"/>
      <c r="V421" s="10"/>
      <c r="W421" s="10"/>
      <c r="X421" s="10"/>
      <c r="Y421" s="10"/>
      <c r="Z421" s="10"/>
      <c r="AA421" s="425"/>
      <c r="AB421" s="512" t="s">
        <v>1687</v>
      </c>
      <c r="AF421" s="32">
        <f t="shared" si="1"/>
        <v>10</v>
      </c>
      <c r="AG421" s="56">
        <v>2</v>
      </c>
      <c r="AH421" s="56">
        <v>0</v>
      </c>
      <c r="AI421" s="407">
        <v>3</v>
      </c>
      <c r="AJ421" s="56">
        <v>3</v>
      </c>
      <c r="AK421" s="56">
        <v>2</v>
      </c>
      <c r="AL421" s="56"/>
      <c r="AM421" s="56"/>
      <c r="AN421" s="56"/>
      <c r="AO421" s="56"/>
      <c r="AP421" s="56"/>
      <c r="AQ421" s="56"/>
      <c r="AR421" s="56"/>
      <c r="AS421" s="56"/>
      <c r="AT421" s="56"/>
      <c r="AU421" s="56"/>
      <c r="AV421" s="56"/>
      <c r="AW421" s="56"/>
      <c r="AX421" s="56"/>
      <c r="AY421" s="56"/>
      <c r="AZ421" s="56"/>
      <c r="BA421" s="56"/>
      <c r="BB421" s="408"/>
      <c r="BE421" s="1"/>
      <c r="BF421" s="56"/>
      <c r="BG421" s="56"/>
      <c r="BH421" s="56"/>
      <c r="BI421" s="56"/>
      <c r="BJ421" s="56"/>
      <c r="BK421" s="56"/>
      <c r="BL421" s="56"/>
      <c r="BM421" s="56"/>
      <c r="BZ421" s="383"/>
      <c r="CA421" s="383"/>
      <c r="CD421" s="28"/>
      <c r="CE421" s="56"/>
      <c r="CF421" s="385"/>
      <c r="CG421" s="385"/>
      <c r="CH421" s="385"/>
      <c r="CI421" s="385"/>
      <c r="CJ421" s="385"/>
      <c r="CK421" s="385"/>
      <c r="CL421" s="385"/>
      <c r="CM421" s="383"/>
      <c r="CN421" s="385"/>
      <c r="CO421" s="385"/>
      <c r="CP421" s="228"/>
      <c r="CQ421" s="56"/>
      <c r="CR421" s="385"/>
      <c r="CS421" s="385"/>
      <c r="CT421" s="385"/>
      <c r="CU421" s="385"/>
      <c r="CV421" s="385"/>
      <c r="CW421" s="385"/>
    </row>
    <row r="422" spans="1:101" ht="15.75">
      <c r="A422" s="512" t="s">
        <v>4460</v>
      </c>
      <c r="B422" s="3"/>
      <c r="C422" s="3"/>
      <c r="D422" s="32"/>
      <c r="E422" s="32">
        <f t="shared" si="2"/>
        <v>1137.8</v>
      </c>
      <c r="F422" s="1">
        <v>170</v>
      </c>
      <c r="G422" s="1">
        <v>156</v>
      </c>
      <c r="H422" s="1">
        <v>196.8</v>
      </c>
      <c r="I422" s="1">
        <v>100</v>
      </c>
      <c r="J422" s="1">
        <v>515</v>
      </c>
      <c r="K422" s="10"/>
      <c r="L422" s="10"/>
      <c r="M422" s="10"/>
      <c r="N422" s="10"/>
      <c r="O422" s="10"/>
      <c r="P422" s="10"/>
      <c r="Q422" s="10"/>
      <c r="R422" s="10"/>
      <c r="S422" s="10"/>
      <c r="T422" s="10"/>
      <c r="U422" s="10"/>
      <c r="V422" s="10"/>
      <c r="W422" s="10"/>
      <c r="X422" s="10"/>
      <c r="Y422" s="10"/>
      <c r="Z422" s="10"/>
      <c r="AA422" s="425"/>
      <c r="AB422" s="512" t="s">
        <v>4460</v>
      </c>
      <c r="AF422" s="32">
        <f t="shared" si="1"/>
        <v>10</v>
      </c>
      <c r="AG422" s="56">
        <v>1</v>
      </c>
      <c r="AH422" s="56">
        <v>2</v>
      </c>
      <c r="AI422" s="56">
        <v>3</v>
      </c>
      <c r="AJ422" s="56">
        <v>3</v>
      </c>
      <c r="AK422" s="56">
        <v>1</v>
      </c>
      <c r="AL422" s="56"/>
      <c r="AM422" s="56"/>
      <c r="AN422" s="56"/>
      <c r="AO422" s="56"/>
      <c r="AP422" s="56"/>
      <c r="AQ422" s="56"/>
      <c r="AR422" s="56"/>
      <c r="AS422" s="56"/>
      <c r="AT422" s="56"/>
      <c r="AU422" s="56"/>
      <c r="AV422" s="56"/>
      <c r="AW422" s="56"/>
      <c r="AX422" s="56"/>
      <c r="AY422" s="56"/>
      <c r="AZ422" s="56"/>
      <c r="BA422" s="56"/>
      <c r="BB422" s="408"/>
      <c r="BE422" s="1"/>
      <c r="BF422" s="56"/>
      <c r="BG422" s="56"/>
      <c r="BH422" s="56"/>
      <c r="BI422" s="56"/>
      <c r="BJ422" s="56"/>
      <c r="BK422" s="56"/>
      <c r="BL422" s="56"/>
      <c r="BM422" s="56"/>
      <c r="BZ422" s="383"/>
      <c r="CA422" s="383"/>
      <c r="CD422" s="28"/>
      <c r="CE422" s="56"/>
      <c r="CF422" s="385"/>
      <c r="CG422" s="385"/>
      <c r="CH422" s="385"/>
      <c r="CI422" s="385"/>
      <c r="CJ422" s="385"/>
      <c r="CK422" s="385"/>
      <c r="CL422" s="385"/>
      <c r="CM422" s="383"/>
      <c r="CP422" s="228"/>
      <c r="CQ422" s="56"/>
      <c r="CR422" s="385"/>
      <c r="CS422" s="385"/>
      <c r="CT422" s="385"/>
      <c r="CU422" s="385"/>
      <c r="CV422" s="385"/>
      <c r="CW422" s="385"/>
    </row>
    <row r="423" spans="1:101" ht="15.75">
      <c r="A423" s="512" t="s">
        <v>3260</v>
      </c>
      <c r="B423" s="3"/>
      <c r="C423" s="3"/>
      <c r="D423" s="32"/>
      <c r="E423" s="32">
        <f t="shared" si="2"/>
        <v>1360.8999999999999</v>
      </c>
      <c r="F423" s="1">
        <v>294.2</v>
      </c>
      <c r="G423" s="1">
        <v>216.5</v>
      </c>
      <c r="H423" s="422">
        <v>116.49999999999999</v>
      </c>
      <c r="I423" s="1">
        <v>95</v>
      </c>
      <c r="J423" s="422">
        <v>638.69999999999993</v>
      </c>
      <c r="K423" s="10"/>
      <c r="L423" s="10"/>
      <c r="M423" s="10"/>
      <c r="N423" s="10"/>
      <c r="O423" s="10"/>
      <c r="P423" s="10"/>
      <c r="Q423" s="10"/>
      <c r="R423" s="10"/>
      <c r="S423" s="10"/>
      <c r="T423" s="10"/>
      <c r="U423" s="10"/>
      <c r="V423" s="10"/>
      <c r="W423" s="10"/>
      <c r="X423" s="10"/>
      <c r="Y423" s="10"/>
      <c r="Z423" s="10"/>
      <c r="AA423" s="425"/>
      <c r="AB423" s="512" t="s">
        <v>3260</v>
      </c>
      <c r="AF423" s="32">
        <f t="shared" si="1"/>
        <v>9</v>
      </c>
      <c r="AG423" s="56">
        <v>1</v>
      </c>
      <c r="AH423" s="56">
        <v>3</v>
      </c>
      <c r="AI423" s="528">
        <v>0</v>
      </c>
      <c r="AJ423" s="56">
        <v>3</v>
      </c>
      <c r="AK423" s="407">
        <v>2</v>
      </c>
      <c r="AL423" s="56"/>
      <c r="AM423" s="56"/>
      <c r="AN423" s="56"/>
      <c r="AO423" s="56"/>
      <c r="AP423" s="56"/>
      <c r="AQ423" s="56"/>
      <c r="AR423" s="56"/>
      <c r="AS423" s="56"/>
      <c r="AT423" s="56"/>
      <c r="AU423" s="56"/>
      <c r="AV423" s="56"/>
      <c r="AW423" s="56"/>
      <c r="AX423" s="56"/>
      <c r="AY423" s="56"/>
      <c r="AZ423" s="56"/>
      <c r="BA423" s="56"/>
      <c r="BB423" s="408"/>
      <c r="BC423" s="385"/>
      <c r="BD423" s="385"/>
      <c r="BE423" s="422"/>
      <c r="BF423" s="407"/>
      <c r="BG423" s="56"/>
      <c r="BH423" s="56"/>
      <c r="BI423" s="56"/>
      <c r="BJ423" s="56"/>
      <c r="BK423" s="56"/>
      <c r="BL423" s="56"/>
      <c r="BM423" s="56"/>
      <c r="BZ423" s="383"/>
      <c r="CA423" s="383"/>
      <c r="CD423" s="28"/>
      <c r="CE423" s="56"/>
      <c r="CF423" s="385"/>
      <c r="CG423" s="385"/>
      <c r="CH423" s="385"/>
      <c r="CI423" s="385"/>
      <c r="CJ423" s="385"/>
      <c r="CK423" s="385"/>
      <c r="CL423" s="385"/>
      <c r="CM423" s="383"/>
      <c r="CP423" s="28"/>
      <c r="CQ423" s="56"/>
      <c r="CR423" s="385"/>
      <c r="CS423" s="385"/>
      <c r="CT423" s="385"/>
      <c r="CU423" s="385"/>
      <c r="CV423" s="385"/>
      <c r="CW423" s="385"/>
    </row>
    <row r="424" spans="1:101" ht="15.75">
      <c r="A424" s="512" t="s">
        <v>4441</v>
      </c>
      <c r="B424" s="3"/>
      <c r="C424" s="3"/>
      <c r="D424" s="32"/>
      <c r="E424" s="32">
        <f t="shared" si="2"/>
        <v>1417.6000000000001</v>
      </c>
      <c r="F424" s="422">
        <v>207.99999999999997</v>
      </c>
      <c r="G424" s="1">
        <v>140</v>
      </c>
      <c r="H424" s="422">
        <v>171</v>
      </c>
      <c r="I424" s="422">
        <v>0</v>
      </c>
      <c r="J424" s="1">
        <v>898.60000000000014</v>
      </c>
      <c r="K424" s="10"/>
      <c r="L424" s="10"/>
      <c r="M424" s="10"/>
      <c r="N424" s="10"/>
      <c r="O424" s="10"/>
      <c r="P424" s="10"/>
      <c r="Q424" s="10"/>
      <c r="R424" s="10"/>
      <c r="S424" s="10"/>
      <c r="T424" s="10"/>
      <c r="U424" s="10"/>
      <c r="V424" s="10"/>
      <c r="W424" s="10"/>
      <c r="X424" s="10"/>
      <c r="Y424" s="10"/>
      <c r="Z424" s="10"/>
      <c r="AA424" s="425"/>
      <c r="AB424" s="512" t="s">
        <v>4441</v>
      </c>
      <c r="AF424" s="32">
        <f t="shared" si="1"/>
        <v>8</v>
      </c>
      <c r="AG424" s="407">
        <v>1</v>
      </c>
      <c r="AH424" s="56">
        <v>1</v>
      </c>
      <c r="AI424" s="407">
        <v>3</v>
      </c>
      <c r="AJ424" s="407">
        <v>0</v>
      </c>
      <c r="AK424" s="56">
        <v>3</v>
      </c>
      <c r="AL424" s="56"/>
      <c r="AM424" s="56"/>
      <c r="AN424" s="56"/>
      <c r="AO424" s="56"/>
      <c r="AP424" s="56"/>
      <c r="AQ424" s="56"/>
      <c r="AR424" s="56"/>
      <c r="AS424" s="56"/>
      <c r="AT424" s="56"/>
      <c r="AU424" s="56"/>
      <c r="AV424" s="56"/>
      <c r="AW424" s="56"/>
      <c r="AX424" s="56"/>
      <c r="AY424" s="56"/>
      <c r="AZ424" s="56"/>
      <c r="BA424" s="56"/>
      <c r="BB424" s="408"/>
      <c r="BE424" s="1"/>
      <c r="BF424" s="56"/>
      <c r="BG424" s="56"/>
      <c r="BH424" s="56"/>
      <c r="BI424" s="56"/>
      <c r="BJ424" s="56"/>
      <c r="BK424" s="56"/>
      <c r="BL424" s="56"/>
      <c r="BM424" s="56"/>
      <c r="BZ424" s="383"/>
      <c r="CA424" s="383"/>
      <c r="CD424" s="28"/>
      <c r="CE424" s="56"/>
      <c r="CF424" s="385"/>
      <c r="CG424" s="385"/>
      <c r="CH424" s="385"/>
      <c r="CI424" s="385"/>
      <c r="CJ424" s="385"/>
      <c r="CK424" s="385"/>
      <c r="CL424" s="385"/>
      <c r="CM424" s="383"/>
      <c r="CP424" s="228"/>
      <c r="CQ424" s="56"/>
      <c r="CR424" s="385"/>
      <c r="CS424" s="385"/>
      <c r="CT424" s="385"/>
      <c r="CU424" s="385"/>
      <c r="CV424" s="385"/>
      <c r="CW424" s="385"/>
    </row>
    <row r="425" spans="1:101" ht="15.75">
      <c r="A425" s="512" t="s">
        <v>4435</v>
      </c>
      <c r="B425" s="3"/>
      <c r="C425" s="3"/>
      <c r="D425" s="32"/>
      <c r="E425" s="32">
        <f>SUM(F425:AA425)</f>
        <v>1248.8</v>
      </c>
      <c r="F425" s="422">
        <v>291.89999999999998</v>
      </c>
      <c r="G425" s="422">
        <v>170.5</v>
      </c>
      <c r="H425" s="422">
        <v>55.800000000000004</v>
      </c>
      <c r="I425" s="422">
        <v>50.099999999999994</v>
      </c>
      <c r="J425" s="1">
        <v>680.5</v>
      </c>
      <c r="K425" s="10"/>
      <c r="L425" s="10"/>
      <c r="M425" s="10"/>
      <c r="N425" s="10"/>
      <c r="O425" s="10"/>
      <c r="P425" s="10"/>
      <c r="Q425" s="10"/>
      <c r="R425" s="10"/>
      <c r="S425" s="10"/>
      <c r="T425" s="10"/>
      <c r="U425" s="10"/>
      <c r="V425" s="10"/>
      <c r="W425" s="10"/>
      <c r="X425" s="10"/>
      <c r="Y425" s="10"/>
      <c r="Z425" s="10"/>
      <c r="AA425" s="425"/>
      <c r="AB425" s="512" t="s">
        <v>4435</v>
      </c>
      <c r="AF425" s="32">
        <f t="shared" si="1"/>
        <v>7</v>
      </c>
      <c r="AG425" s="407">
        <v>2</v>
      </c>
      <c r="AH425" s="407">
        <v>1</v>
      </c>
      <c r="AI425" s="407">
        <v>0</v>
      </c>
      <c r="AJ425" s="528">
        <v>2</v>
      </c>
      <c r="AK425" s="56">
        <v>2</v>
      </c>
      <c r="AL425" s="56"/>
      <c r="AM425" s="56"/>
      <c r="AN425" s="56"/>
      <c r="AO425" s="56"/>
      <c r="AP425" s="56"/>
      <c r="AQ425" s="56"/>
      <c r="AR425" s="56"/>
      <c r="AS425" s="56"/>
      <c r="AT425" s="56"/>
      <c r="AU425" s="56"/>
      <c r="AV425" s="56"/>
      <c r="AW425" s="56"/>
      <c r="AX425" s="56"/>
      <c r="AY425" s="56"/>
      <c r="AZ425" s="56"/>
      <c r="BA425" s="56"/>
      <c r="BB425" s="408"/>
      <c r="BE425" s="1"/>
      <c r="BF425" s="56"/>
      <c r="BG425" s="56"/>
      <c r="BH425" s="56"/>
      <c r="BI425" s="56"/>
      <c r="BJ425" s="56"/>
      <c r="BK425" s="56"/>
      <c r="BL425" s="56"/>
      <c r="BM425" s="56"/>
      <c r="BZ425" s="383"/>
      <c r="CA425" s="383"/>
      <c r="CD425" s="28"/>
      <c r="CE425" s="56"/>
      <c r="CF425" s="385"/>
      <c r="CG425" s="385"/>
      <c r="CH425" s="385"/>
      <c r="CI425" s="385"/>
      <c r="CJ425" s="385"/>
      <c r="CK425" s="385"/>
      <c r="CL425" s="385"/>
      <c r="CM425" s="383"/>
      <c r="CP425" s="28"/>
      <c r="CQ425" s="56"/>
      <c r="CR425" s="385"/>
      <c r="CS425" s="385"/>
      <c r="CT425" s="385"/>
      <c r="CU425" s="385"/>
      <c r="CV425" s="385"/>
      <c r="CW425" s="385"/>
    </row>
    <row r="426" spans="1:101" ht="15.75">
      <c r="A426" s="512"/>
      <c r="B426" s="3"/>
      <c r="C426" s="3"/>
      <c r="D426" s="32"/>
      <c r="E426" s="32"/>
      <c r="F426" s="10"/>
      <c r="G426" s="10"/>
      <c r="H426" s="10"/>
      <c r="I426" s="10"/>
      <c r="J426" s="10"/>
      <c r="K426" s="10"/>
      <c r="L426" s="10"/>
      <c r="M426" s="10"/>
      <c r="N426" s="10"/>
      <c r="O426" s="10"/>
      <c r="P426" s="10"/>
      <c r="Q426" s="10"/>
      <c r="R426" s="10"/>
      <c r="S426" s="10"/>
      <c r="T426" s="10"/>
      <c r="U426" s="10"/>
      <c r="V426" s="10"/>
      <c r="W426" s="10"/>
      <c r="X426" s="10"/>
      <c r="Y426" s="10"/>
      <c r="Z426" s="10"/>
      <c r="AA426" s="425"/>
      <c r="AB426" s="512"/>
      <c r="AF426" s="32"/>
      <c r="AG426" s="56"/>
      <c r="AH426" s="56"/>
      <c r="AI426" s="56"/>
      <c r="AJ426" s="56"/>
      <c r="AK426" s="56"/>
      <c r="AL426" s="56"/>
      <c r="AM426" s="56"/>
      <c r="AN426" s="56"/>
      <c r="AO426" s="56"/>
      <c r="AP426" s="56"/>
      <c r="AQ426" s="56"/>
      <c r="AR426" s="56"/>
      <c r="AS426" s="56"/>
      <c r="AT426" s="56"/>
      <c r="AU426" s="56"/>
      <c r="AV426" s="56"/>
      <c r="AW426" s="56"/>
      <c r="AX426" s="56"/>
      <c r="AY426" s="56"/>
      <c r="AZ426" s="56"/>
      <c r="BA426" s="56"/>
      <c r="BB426" s="408"/>
      <c r="BC426" s="385"/>
      <c r="BD426" s="385"/>
      <c r="BE426" s="422"/>
      <c r="BF426" s="407"/>
      <c r="BG426" s="56"/>
      <c r="BH426" s="56"/>
      <c r="BI426" s="56"/>
      <c r="BJ426" s="56"/>
      <c r="BK426" s="56"/>
      <c r="BL426" s="56"/>
      <c r="BM426" s="56"/>
      <c r="BZ426" s="383"/>
      <c r="CA426" s="383"/>
      <c r="CD426" s="28"/>
      <c r="CE426" s="56"/>
      <c r="CF426" s="385"/>
      <c r="CG426" s="385"/>
      <c r="CH426" s="385"/>
      <c r="CI426" s="385"/>
      <c r="CJ426" s="385"/>
      <c r="CK426" s="385"/>
      <c r="CL426" s="385"/>
      <c r="CM426" s="383"/>
      <c r="CP426" s="28"/>
      <c r="CQ426" s="56"/>
      <c r="CR426" s="385"/>
      <c r="CS426" s="385"/>
      <c r="CT426" s="385"/>
      <c r="CU426" s="385"/>
      <c r="CV426" s="385"/>
      <c r="CW426" s="385"/>
    </row>
    <row r="427" spans="1:101" ht="15.75">
      <c r="A427" s="517" t="s">
        <v>4461</v>
      </c>
      <c r="B427" s="3"/>
      <c r="C427" s="3"/>
      <c r="D427" s="32"/>
      <c r="E427" s="32">
        <f t="shared" ref="E427:E447" si="3">SUM(F427:AA427)</f>
        <v>957.2</v>
      </c>
      <c r="F427" s="1">
        <v>79.499999999999986</v>
      </c>
      <c r="G427" s="1">
        <v>140</v>
      </c>
      <c r="H427" s="1">
        <v>97.3</v>
      </c>
      <c r="I427" s="1">
        <v>48.5</v>
      </c>
      <c r="J427" s="1">
        <v>591.9</v>
      </c>
      <c r="K427" s="10"/>
      <c r="L427" s="10"/>
      <c r="M427" s="10"/>
      <c r="N427" s="10"/>
      <c r="O427" s="10"/>
      <c r="P427" s="10"/>
      <c r="Q427" s="10"/>
      <c r="R427" s="10"/>
      <c r="S427" s="10"/>
      <c r="T427" s="10"/>
      <c r="U427" s="10"/>
      <c r="V427" s="10"/>
      <c r="W427" s="10"/>
      <c r="X427" s="10"/>
      <c r="Y427" s="10"/>
      <c r="Z427" s="10"/>
      <c r="AA427" s="425"/>
      <c r="AB427" s="517" t="s">
        <v>4461</v>
      </c>
      <c r="AF427" s="32">
        <f t="shared" si="1"/>
        <v>4</v>
      </c>
      <c r="AG427" s="56">
        <v>0</v>
      </c>
      <c r="AH427" s="56">
        <v>1</v>
      </c>
      <c r="AI427" s="94"/>
      <c r="AJ427" s="56">
        <v>3</v>
      </c>
      <c r="AK427" s="56">
        <v>0</v>
      </c>
      <c r="AL427" s="56"/>
      <c r="AM427" s="56"/>
      <c r="AN427" s="56"/>
      <c r="AO427" s="56"/>
      <c r="AP427" s="56"/>
      <c r="AQ427" s="56"/>
      <c r="AR427" s="56"/>
      <c r="AS427" s="56"/>
      <c r="AT427" s="56"/>
      <c r="AU427" s="56"/>
      <c r="AV427" s="56"/>
      <c r="AW427" s="56"/>
      <c r="AX427" s="56"/>
      <c r="AY427" s="56"/>
      <c r="AZ427" s="56"/>
      <c r="BA427" s="56"/>
      <c r="BB427" s="408"/>
      <c r="BE427" s="1"/>
      <c r="BF427" s="56"/>
      <c r="BG427" s="56"/>
      <c r="BH427" s="56"/>
      <c r="BI427" s="56"/>
      <c r="BJ427" s="56"/>
      <c r="BK427" s="56"/>
      <c r="BL427" s="56"/>
      <c r="BM427" s="56"/>
      <c r="BZ427" s="383"/>
      <c r="CA427" s="383"/>
      <c r="CD427" s="28"/>
      <c r="CE427" s="56"/>
      <c r="CF427" s="385"/>
      <c r="CG427" s="385"/>
      <c r="CH427" s="385"/>
      <c r="CI427" s="385"/>
      <c r="CJ427" s="385"/>
      <c r="CK427" s="385"/>
      <c r="CL427" s="385"/>
      <c r="CM427" s="383"/>
      <c r="CP427" s="28"/>
      <c r="CQ427" s="56"/>
      <c r="CR427" s="385"/>
      <c r="CS427" s="385"/>
      <c r="CT427" s="385"/>
      <c r="CU427" s="385"/>
      <c r="CV427" s="385"/>
      <c r="CW427" s="385"/>
    </row>
    <row r="428" spans="1:101" ht="15.75">
      <c r="A428" s="517" t="s">
        <v>4462</v>
      </c>
      <c r="B428" s="3"/>
      <c r="C428" s="3"/>
      <c r="D428" s="32"/>
      <c r="E428" s="32">
        <f t="shared" si="3"/>
        <v>1574</v>
      </c>
      <c r="F428" s="1">
        <v>257.7</v>
      </c>
      <c r="G428" s="1">
        <v>427.6</v>
      </c>
      <c r="H428" s="523">
        <v>214.6</v>
      </c>
      <c r="I428" s="523">
        <v>124.5</v>
      </c>
      <c r="J428" s="1">
        <v>549.59999999999991</v>
      </c>
      <c r="K428" s="10"/>
      <c r="L428" s="10"/>
      <c r="M428" s="10"/>
      <c r="N428" s="10"/>
      <c r="O428" s="10"/>
      <c r="P428" s="10"/>
      <c r="Q428" s="10"/>
      <c r="R428" s="10"/>
      <c r="S428" s="10"/>
      <c r="T428" s="10"/>
      <c r="U428" s="10"/>
      <c r="V428" s="10"/>
      <c r="W428" s="10"/>
      <c r="X428" s="10"/>
      <c r="Y428" s="10"/>
      <c r="Z428" s="10"/>
      <c r="AA428" s="425"/>
      <c r="AB428" s="517" t="s">
        <v>4462</v>
      </c>
      <c r="AF428" s="32">
        <f t="shared" si="1"/>
        <v>10</v>
      </c>
      <c r="AG428" s="94"/>
      <c r="AH428" s="56">
        <v>3</v>
      </c>
      <c r="AI428" s="56">
        <v>3</v>
      </c>
      <c r="AJ428" s="56">
        <v>3</v>
      </c>
      <c r="AK428" s="56">
        <v>1</v>
      </c>
      <c r="AL428" s="56"/>
      <c r="AM428" s="56"/>
      <c r="AN428" s="56"/>
      <c r="AO428" s="56"/>
      <c r="AP428" s="56"/>
      <c r="AQ428" s="56"/>
      <c r="AR428" s="56"/>
      <c r="AS428" s="56"/>
      <c r="AT428" s="56"/>
      <c r="AU428" s="56"/>
      <c r="AV428" s="56"/>
      <c r="AW428" s="56"/>
      <c r="AX428" s="56"/>
      <c r="AY428" s="56"/>
      <c r="AZ428" s="56"/>
      <c r="BA428" s="56"/>
      <c r="BB428" s="408"/>
      <c r="BE428" s="1"/>
      <c r="BF428" s="56"/>
      <c r="BG428" s="56"/>
      <c r="BH428" s="56"/>
      <c r="BI428" s="56"/>
      <c r="BJ428" s="56"/>
      <c r="BK428" s="56"/>
      <c r="BL428" s="56"/>
      <c r="BM428" s="56"/>
      <c r="BZ428" s="383"/>
      <c r="CA428" s="383"/>
      <c r="CD428" s="28"/>
      <c r="CE428" s="56"/>
      <c r="CF428" s="385"/>
      <c r="CG428" s="385"/>
      <c r="CH428" s="385"/>
      <c r="CI428" s="385"/>
      <c r="CJ428" s="385"/>
      <c r="CK428" s="385"/>
      <c r="CL428" s="385"/>
      <c r="CM428" s="383"/>
      <c r="CP428" s="28"/>
      <c r="CQ428" s="56"/>
      <c r="CR428" s="385"/>
      <c r="CS428" s="385"/>
      <c r="CT428" s="385"/>
      <c r="CU428" s="385"/>
      <c r="CV428" s="385"/>
      <c r="CW428" s="385"/>
    </row>
    <row r="429" spans="1:101" ht="15.75">
      <c r="A429" s="517" t="s">
        <v>3239</v>
      </c>
      <c r="B429" s="3"/>
      <c r="C429" s="3"/>
      <c r="D429" s="32"/>
      <c r="E429" s="32">
        <f t="shared" si="3"/>
        <v>1302.8</v>
      </c>
      <c r="F429" s="1">
        <v>165.20000000000002</v>
      </c>
      <c r="G429" s="1">
        <v>249</v>
      </c>
      <c r="H429" s="1">
        <v>192.1</v>
      </c>
      <c r="I429" s="1">
        <v>0</v>
      </c>
      <c r="J429" s="1">
        <v>696.49999999999989</v>
      </c>
      <c r="K429" s="10"/>
      <c r="L429" s="10"/>
      <c r="M429" s="10"/>
      <c r="N429" s="10"/>
      <c r="O429" s="10"/>
      <c r="P429" s="10"/>
      <c r="Q429" s="10"/>
      <c r="R429" s="10"/>
      <c r="S429" s="10"/>
      <c r="T429" s="10"/>
      <c r="U429" s="10"/>
      <c r="V429" s="10"/>
      <c r="W429" s="10"/>
      <c r="X429" s="10"/>
      <c r="Y429" s="10"/>
      <c r="Z429" s="10"/>
      <c r="AA429" s="425"/>
      <c r="AB429" s="517" t="s">
        <v>3239</v>
      </c>
      <c r="AF429" s="32">
        <f t="shared" si="1"/>
        <v>7</v>
      </c>
      <c r="AG429" s="56">
        <v>0</v>
      </c>
      <c r="AH429" s="56">
        <v>1</v>
      </c>
      <c r="AI429" s="56">
        <v>3</v>
      </c>
      <c r="AJ429" s="56">
        <v>0</v>
      </c>
      <c r="AK429" s="56">
        <v>3</v>
      </c>
      <c r="AL429" s="56"/>
      <c r="AM429" s="56"/>
      <c r="AN429" s="56"/>
      <c r="AO429" s="56"/>
      <c r="AP429" s="56"/>
      <c r="AQ429" s="56"/>
      <c r="AR429" s="56"/>
      <c r="AS429" s="56"/>
      <c r="AT429" s="56"/>
      <c r="AU429" s="56"/>
      <c r="AV429" s="56"/>
      <c r="AW429" s="56"/>
      <c r="AX429" s="56"/>
      <c r="AY429" s="56"/>
      <c r="AZ429" s="56"/>
      <c r="BA429" s="56"/>
      <c r="BB429" s="408"/>
      <c r="BE429" s="1"/>
      <c r="BF429" s="56"/>
      <c r="BG429" s="56"/>
      <c r="BH429" s="56"/>
      <c r="BI429" s="56"/>
      <c r="BJ429" s="56"/>
      <c r="BK429" s="56"/>
      <c r="BL429" s="56"/>
      <c r="BM429" s="56"/>
      <c r="BZ429" s="383"/>
      <c r="CA429" s="383"/>
      <c r="CD429" s="28"/>
      <c r="CE429" s="56"/>
      <c r="CF429" s="385"/>
      <c r="CG429" s="385"/>
      <c r="CH429" s="385"/>
      <c r="CI429" s="385"/>
      <c r="CJ429" s="385"/>
      <c r="CK429" s="385"/>
      <c r="CL429" s="385"/>
      <c r="CM429" s="383"/>
      <c r="CP429" s="28"/>
      <c r="CQ429" s="56"/>
      <c r="CR429" s="385"/>
      <c r="CS429" s="385"/>
      <c r="CT429" s="385"/>
      <c r="CU429" s="385"/>
      <c r="CV429" s="385"/>
      <c r="CW429" s="385"/>
    </row>
    <row r="430" spans="1:101" ht="15.75">
      <c r="A430" s="517" t="s">
        <v>4463</v>
      </c>
      <c r="B430" s="3"/>
      <c r="C430" s="3"/>
      <c r="D430" s="32"/>
      <c r="E430" s="32">
        <f t="shared" si="3"/>
        <v>1134.4000000000001</v>
      </c>
      <c r="F430" s="1">
        <v>164.4</v>
      </c>
      <c r="G430" s="1">
        <v>261.10000000000002</v>
      </c>
      <c r="H430" s="1">
        <v>246</v>
      </c>
      <c r="I430" s="1">
        <v>120.19999999999999</v>
      </c>
      <c r="J430" s="523">
        <v>342.7</v>
      </c>
      <c r="K430" s="10"/>
      <c r="L430" s="10"/>
      <c r="M430" s="10"/>
      <c r="N430" s="10"/>
      <c r="O430" s="10"/>
      <c r="P430" s="10"/>
      <c r="Q430" s="10"/>
      <c r="R430" s="10"/>
      <c r="S430" s="10"/>
      <c r="T430" s="10"/>
      <c r="U430" s="10"/>
      <c r="V430" s="10"/>
      <c r="W430" s="10"/>
      <c r="X430" s="10"/>
      <c r="Y430" s="10"/>
      <c r="Z430" s="10"/>
      <c r="AA430" s="425"/>
      <c r="AB430" s="517" t="s">
        <v>4463</v>
      </c>
      <c r="AF430" s="32">
        <f t="shared" si="1"/>
        <v>12</v>
      </c>
      <c r="AG430" s="56">
        <v>3</v>
      </c>
      <c r="AH430" s="56">
        <v>3</v>
      </c>
      <c r="AI430" s="56">
        <v>3</v>
      </c>
      <c r="AJ430" s="56">
        <v>3</v>
      </c>
      <c r="AK430" s="56">
        <v>0</v>
      </c>
      <c r="AL430" s="56"/>
      <c r="AM430" s="56"/>
      <c r="AN430" s="56"/>
      <c r="AO430" s="56"/>
      <c r="AP430" s="56"/>
      <c r="AQ430" s="56"/>
      <c r="AR430" s="56"/>
      <c r="AS430" s="56"/>
      <c r="AT430" s="56"/>
      <c r="AU430" s="56"/>
      <c r="AV430" s="56"/>
      <c r="AW430" s="56"/>
      <c r="AX430" s="56"/>
      <c r="AY430" s="56"/>
      <c r="AZ430" s="56"/>
      <c r="BA430" s="56"/>
      <c r="BB430" s="408"/>
      <c r="BE430" s="523"/>
      <c r="BF430" s="56"/>
      <c r="BG430" s="56"/>
      <c r="BH430" s="56"/>
      <c r="BI430" s="56"/>
      <c r="BJ430" s="56"/>
      <c r="BK430" s="56"/>
      <c r="BL430" s="56"/>
      <c r="BM430" s="56"/>
      <c r="BZ430" s="383"/>
      <c r="CA430" s="383"/>
      <c r="CD430" s="28"/>
      <c r="CE430" s="56"/>
      <c r="CF430" s="385"/>
      <c r="CG430" s="385"/>
      <c r="CH430" s="385"/>
      <c r="CI430" s="385"/>
      <c r="CJ430" s="385"/>
      <c r="CK430" s="385"/>
      <c r="CL430" s="385"/>
      <c r="CM430" s="383"/>
      <c r="CP430" s="28"/>
      <c r="CQ430" s="56"/>
      <c r="CR430" s="385"/>
      <c r="CS430" s="385"/>
      <c r="CT430" s="385"/>
      <c r="CU430" s="385"/>
      <c r="CV430" s="385"/>
      <c r="CW430" s="385"/>
    </row>
    <row r="431" spans="1:101" ht="15.75">
      <c r="A431" s="517" t="s">
        <v>2122</v>
      </c>
      <c r="B431" s="3"/>
      <c r="C431" s="3"/>
      <c r="D431" s="32"/>
      <c r="E431" s="32">
        <f t="shared" si="3"/>
        <v>574.79999999999995</v>
      </c>
      <c r="F431" s="1">
        <v>129.69999999999999</v>
      </c>
      <c r="G431" s="1">
        <v>56.300000000000004</v>
      </c>
      <c r="H431" s="1">
        <v>98.999999999999986</v>
      </c>
      <c r="I431" s="1">
        <v>0</v>
      </c>
      <c r="J431" s="1">
        <v>289.8</v>
      </c>
      <c r="K431" s="10"/>
      <c r="L431" s="10"/>
      <c r="M431" s="10"/>
      <c r="N431" s="10"/>
      <c r="O431" s="10"/>
      <c r="P431" s="10"/>
      <c r="Q431" s="10"/>
      <c r="R431" s="10"/>
      <c r="S431" s="10"/>
      <c r="T431" s="10"/>
      <c r="U431" s="10"/>
      <c r="V431" s="10"/>
      <c r="W431" s="10"/>
      <c r="X431" s="10"/>
      <c r="Y431" s="10"/>
      <c r="Z431" s="10"/>
      <c r="AA431" s="425"/>
      <c r="AB431" s="517" t="s">
        <v>2122</v>
      </c>
      <c r="AF431" s="32">
        <f t="shared" si="1"/>
        <v>2</v>
      </c>
      <c r="AG431" s="56">
        <v>0</v>
      </c>
      <c r="AH431" s="56">
        <v>0</v>
      </c>
      <c r="AI431" s="56">
        <v>2</v>
      </c>
      <c r="AJ431" s="56">
        <v>0</v>
      </c>
      <c r="AK431" s="56">
        <v>0</v>
      </c>
      <c r="AL431" s="56"/>
      <c r="AM431" s="56"/>
      <c r="AN431" s="56"/>
      <c r="AO431" s="56"/>
      <c r="AP431" s="56"/>
      <c r="AQ431" s="56"/>
      <c r="AR431" s="56"/>
      <c r="AS431" s="56"/>
      <c r="AT431" s="56"/>
      <c r="AU431" s="56"/>
      <c r="AV431" s="56"/>
      <c r="AW431" s="56"/>
      <c r="AX431" s="56"/>
      <c r="AY431" s="56"/>
      <c r="AZ431" s="56"/>
      <c r="BA431" s="56"/>
      <c r="BB431" s="408"/>
      <c r="BE431" s="1"/>
      <c r="BF431" s="56"/>
      <c r="BG431" s="56"/>
      <c r="BH431" s="56"/>
      <c r="BI431" s="56"/>
      <c r="BJ431" s="56"/>
      <c r="BK431" s="56"/>
      <c r="BL431" s="56"/>
      <c r="BM431" s="56"/>
      <c r="BZ431" s="383"/>
      <c r="CA431" s="383"/>
      <c r="CD431" s="28"/>
      <c r="CE431" s="56"/>
      <c r="CF431" s="385"/>
      <c r="CG431" s="385"/>
      <c r="CH431" s="385"/>
      <c r="CI431" s="385"/>
      <c r="CJ431" s="385"/>
      <c r="CK431" s="385"/>
      <c r="CL431" s="385"/>
      <c r="CM431" s="383"/>
      <c r="CP431" s="228"/>
      <c r="CQ431" s="56"/>
      <c r="CR431" s="385"/>
      <c r="CS431" s="385"/>
      <c r="CT431" s="385"/>
      <c r="CU431" s="385"/>
      <c r="CV431" s="385"/>
      <c r="CW431" s="385"/>
    </row>
    <row r="432" spans="1:101" ht="15.75">
      <c r="A432" s="517" t="s">
        <v>4395</v>
      </c>
      <c r="B432" s="3"/>
      <c r="C432" s="3"/>
      <c r="D432" s="32"/>
      <c r="E432" s="32">
        <f t="shared" si="3"/>
        <v>1132.5</v>
      </c>
      <c r="F432" s="523">
        <v>275.5</v>
      </c>
      <c r="G432" s="1">
        <v>202.10000000000002</v>
      </c>
      <c r="H432" s="1">
        <v>156.9</v>
      </c>
      <c r="I432" s="1">
        <v>52</v>
      </c>
      <c r="J432" s="1">
        <v>445.99999999999994</v>
      </c>
      <c r="K432" s="10"/>
      <c r="L432" s="10"/>
      <c r="M432" s="10"/>
      <c r="N432" s="10"/>
      <c r="O432" s="10"/>
      <c r="P432" s="10"/>
      <c r="Q432" s="10"/>
      <c r="R432" s="10"/>
      <c r="S432" s="10"/>
      <c r="T432" s="10"/>
      <c r="U432" s="10"/>
      <c r="V432" s="10"/>
      <c r="W432" s="10"/>
      <c r="X432" s="10"/>
      <c r="Y432" s="10"/>
      <c r="Z432" s="10"/>
      <c r="AA432" s="425"/>
      <c r="AB432" s="517" t="s">
        <v>4395</v>
      </c>
      <c r="AF432" s="32">
        <f t="shared" si="1"/>
        <v>3</v>
      </c>
      <c r="AG432" s="56">
        <v>0</v>
      </c>
      <c r="AH432" s="56">
        <v>0</v>
      </c>
      <c r="AI432" s="56">
        <v>0</v>
      </c>
      <c r="AJ432" s="56">
        <v>3</v>
      </c>
      <c r="AK432" s="56">
        <v>0</v>
      </c>
      <c r="AL432" s="56"/>
      <c r="AM432" s="56"/>
      <c r="AN432" s="56"/>
      <c r="AO432" s="56"/>
      <c r="AP432" s="56"/>
      <c r="AQ432" s="56"/>
      <c r="AR432" s="56"/>
      <c r="AS432" s="56"/>
      <c r="AT432" s="56"/>
      <c r="AU432" s="56"/>
      <c r="AV432" s="56"/>
      <c r="AW432" s="56"/>
      <c r="AX432" s="56"/>
      <c r="AY432" s="56"/>
      <c r="AZ432" s="56"/>
      <c r="BA432" s="56"/>
      <c r="BB432" s="408"/>
      <c r="BE432" s="1"/>
      <c r="BF432" s="56"/>
      <c r="BG432" s="56"/>
      <c r="BH432" s="56"/>
      <c r="BI432" s="56"/>
      <c r="BJ432" s="56"/>
      <c r="BK432" s="56"/>
      <c r="BL432" s="56"/>
      <c r="BM432" s="56"/>
      <c r="BZ432" s="383"/>
      <c r="CA432" s="383"/>
      <c r="CD432" s="28"/>
      <c r="CE432" s="56"/>
      <c r="CF432" s="385"/>
      <c r="CG432" s="385"/>
      <c r="CH432" s="385"/>
      <c r="CI432" s="385"/>
      <c r="CJ432" s="385"/>
      <c r="CK432" s="385"/>
      <c r="CL432" s="385"/>
      <c r="CM432" s="383"/>
      <c r="CP432" s="28"/>
      <c r="CQ432" s="56"/>
      <c r="CR432" s="385"/>
      <c r="CS432" s="385"/>
      <c r="CT432" s="385"/>
      <c r="CU432" s="385"/>
      <c r="CV432" s="385"/>
      <c r="CW432" s="385"/>
    </row>
    <row r="433" spans="1:101" ht="15.75">
      <c r="A433" s="517" t="s">
        <v>4433</v>
      </c>
      <c r="B433" s="3"/>
      <c r="C433" s="3"/>
      <c r="D433" s="32"/>
      <c r="E433" s="32">
        <f t="shared" si="3"/>
        <v>1140.4000000000001</v>
      </c>
      <c r="F433" s="523">
        <v>225.59999999999997</v>
      </c>
      <c r="G433" s="1">
        <v>313.10000000000002</v>
      </c>
      <c r="H433" s="1">
        <v>39.6</v>
      </c>
      <c r="I433" s="1">
        <v>40.6</v>
      </c>
      <c r="J433" s="1">
        <v>521.49999999999989</v>
      </c>
      <c r="K433" s="10"/>
      <c r="L433" s="10"/>
      <c r="M433" s="10"/>
      <c r="N433" s="10"/>
      <c r="O433" s="10"/>
      <c r="P433" s="10"/>
      <c r="Q433" s="10"/>
      <c r="R433" s="10"/>
      <c r="S433" s="10"/>
      <c r="T433" s="10"/>
      <c r="U433" s="10"/>
      <c r="V433" s="10"/>
      <c r="W433" s="10"/>
      <c r="X433" s="10"/>
      <c r="Y433" s="10"/>
      <c r="Z433" s="10"/>
      <c r="AA433" s="425"/>
      <c r="AB433" s="517" t="s">
        <v>4433</v>
      </c>
      <c r="AF433" s="32">
        <f t="shared" si="1"/>
        <v>7</v>
      </c>
      <c r="AG433" s="56">
        <v>1</v>
      </c>
      <c r="AH433" s="56">
        <v>3</v>
      </c>
      <c r="AI433" s="56">
        <v>0</v>
      </c>
      <c r="AJ433" s="56">
        <v>3</v>
      </c>
      <c r="AK433" s="56">
        <v>0</v>
      </c>
      <c r="AL433" s="56"/>
      <c r="AM433" s="56"/>
      <c r="AN433" s="56"/>
      <c r="AO433" s="56"/>
      <c r="AP433" s="56"/>
      <c r="AQ433" s="56"/>
      <c r="AR433" s="56"/>
      <c r="AS433" s="56"/>
      <c r="AT433" s="56"/>
      <c r="AU433" s="56"/>
      <c r="AV433" s="56"/>
      <c r="AW433" s="56"/>
      <c r="AX433" s="56"/>
      <c r="AY433" s="56"/>
      <c r="AZ433" s="56"/>
      <c r="BA433" s="56"/>
      <c r="BB433" s="408"/>
      <c r="BE433" s="1"/>
      <c r="BF433" s="56"/>
      <c r="BG433" s="56"/>
      <c r="BH433" s="56"/>
      <c r="BI433" s="56"/>
      <c r="BJ433" s="56"/>
      <c r="BK433" s="56"/>
      <c r="BL433" s="56"/>
      <c r="BM433" s="56"/>
      <c r="BZ433" s="383"/>
      <c r="CA433" s="383"/>
      <c r="CD433" s="28"/>
      <c r="CE433" s="56"/>
      <c r="CF433" s="385"/>
      <c r="CG433" s="385"/>
      <c r="CH433" s="385"/>
      <c r="CI433" s="385"/>
      <c r="CJ433" s="385"/>
      <c r="CK433" s="385"/>
      <c r="CL433" s="385"/>
      <c r="CM433" s="383"/>
      <c r="CP433" s="28"/>
      <c r="CQ433" s="56"/>
      <c r="CR433" s="385"/>
      <c r="CS433" s="385"/>
      <c r="CT433" s="385"/>
      <c r="CU433" s="385"/>
      <c r="CV433" s="385"/>
      <c r="CW433" s="385"/>
    </row>
    <row r="434" spans="1:101" ht="15.75">
      <c r="A434" s="517" t="s">
        <v>2759</v>
      </c>
      <c r="B434" s="3"/>
      <c r="C434" s="3"/>
      <c r="D434" s="32"/>
      <c r="E434" s="32">
        <f t="shared" si="3"/>
        <v>1077.2</v>
      </c>
      <c r="F434" s="1">
        <v>245.6</v>
      </c>
      <c r="G434" s="523">
        <v>239.5</v>
      </c>
      <c r="H434" s="1">
        <v>227.5</v>
      </c>
      <c r="I434" s="1">
        <v>105.9</v>
      </c>
      <c r="J434" s="523">
        <v>258.7</v>
      </c>
      <c r="K434" s="10"/>
      <c r="L434" s="10"/>
      <c r="M434" s="10"/>
      <c r="N434" s="10"/>
      <c r="O434" s="10"/>
      <c r="P434" s="10"/>
      <c r="Q434" s="10"/>
      <c r="R434" s="10"/>
      <c r="S434" s="10"/>
      <c r="T434" s="10"/>
      <c r="U434" s="10"/>
      <c r="V434" s="10"/>
      <c r="W434" s="10"/>
      <c r="X434" s="10"/>
      <c r="Y434" s="10"/>
      <c r="Z434" s="10"/>
      <c r="AA434" s="425"/>
      <c r="AB434" s="517" t="s">
        <v>2759</v>
      </c>
      <c r="AF434" s="32">
        <f t="shared" si="1"/>
        <v>6</v>
      </c>
      <c r="AG434" s="56">
        <v>0</v>
      </c>
      <c r="AH434" s="56">
        <v>0</v>
      </c>
      <c r="AI434" s="56">
        <v>3</v>
      </c>
      <c r="AJ434" s="56">
        <v>3</v>
      </c>
      <c r="AK434" s="56">
        <v>0</v>
      </c>
      <c r="AL434" s="56"/>
      <c r="AM434" s="56"/>
      <c r="AN434" s="56"/>
      <c r="AO434" s="56"/>
      <c r="AP434" s="56"/>
      <c r="AQ434" s="56"/>
      <c r="AR434" s="56"/>
      <c r="AS434" s="56"/>
      <c r="AT434" s="56"/>
      <c r="AU434" s="56"/>
      <c r="AV434" s="56"/>
      <c r="AW434" s="56"/>
      <c r="AX434" s="56"/>
      <c r="AY434" s="56"/>
      <c r="AZ434" s="56"/>
      <c r="BA434" s="56"/>
      <c r="BB434" s="408"/>
      <c r="BE434" s="523"/>
      <c r="BF434" s="56"/>
      <c r="BG434" s="56"/>
      <c r="BH434" s="56"/>
      <c r="BI434" s="56"/>
      <c r="BJ434" s="56"/>
      <c r="BK434" s="56"/>
      <c r="BL434" s="56"/>
      <c r="BM434" s="56"/>
      <c r="BZ434" s="383"/>
      <c r="CA434" s="383"/>
      <c r="CD434" s="28"/>
      <c r="CE434" s="56"/>
      <c r="CF434" s="385"/>
      <c r="CG434" s="385"/>
      <c r="CH434" s="385"/>
      <c r="CI434" s="385"/>
      <c r="CJ434" s="385"/>
      <c r="CK434" s="385"/>
      <c r="CL434" s="385"/>
      <c r="CM434" s="383"/>
      <c r="CP434" s="228"/>
      <c r="CQ434" s="56"/>
      <c r="CR434" s="385"/>
      <c r="CS434" s="385"/>
      <c r="CT434" s="385"/>
      <c r="CU434" s="385"/>
      <c r="CV434" s="385"/>
      <c r="CW434" s="385"/>
    </row>
    <row r="435" spans="1:101" ht="15.75">
      <c r="A435" s="517" t="s">
        <v>4464</v>
      </c>
      <c r="B435" s="3"/>
      <c r="C435" s="3"/>
      <c r="D435" s="32"/>
      <c r="E435" s="32">
        <f t="shared" si="3"/>
        <v>1556.4</v>
      </c>
      <c r="F435" s="523">
        <v>400.59999999999997</v>
      </c>
      <c r="G435" s="1">
        <v>262.2</v>
      </c>
      <c r="H435" s="1">
        <v>95.5</v>
      </c>
      <c r="I435" s="1">
        <v>5.5</v>
      </c>
      <c r="J435" s="1">
        <v>792.6</v>
      </c>
      <c r="K435" s="10"/>
      <c r="L435" s="10"/>
      <c r="M435" s="10"/>
      <c r="N435" s="10"/>
      <c r="O435" s="10"/>
      <c r="P435" s="10"/>
      <c r="Q435" s="10"/>
      <c r="R435" s="10"/>
      <c r="S435" s="10"/>
      <c r="T435" s="10"/>
      <c r="U435" s="10"/>
      <c r="V435" s="10"/>
      <c r="W435" s="10"/>
      <c r="X435" s="10"/>
      <c r="Y435" s="10"/>
      <c r="Z435" s="10"/>
      <c r="AA435" s="425"/>
      <c r="AB435" s="517" t="s">
        <v>4464</v>
      </c>
      <c r="AF435" s="32">
        <f t="shared" si="1"/>
        <v>7</v>
      </c>
      <c r="AG435" s="56">
        <v>3</v>
      </c>
      <c r="AH435" s="56">
        <v>2</v>
      </c>
      <c r="AI435" s="56">
        <v>0</v>
      </c>
      <c r="AJ435" s="56">
        <v>0</v>
      </c>
      <c r="AK435" s="56">
        <v>2</v>
      </c>
      <c r="AL435" s="56"/>
      <c r="AM435" s="56"/>
      <c r="AN435" s="56"/>
      <c r="AO435" s="56"/>
      <c r="AP435" s="56"/>
      <c r="AQ435" s="56"/>
      <c r="AR435" s="56"/>
      <c r="AS435" s="56"/>
      <c r="AT435" s="56"/>
      <c r="AU435" s="56"/>
      <c r="AV435" s="56"/>
      <c r="AW435" s="56"/>
      <c r="AX435" s="56"/>
      <c r="AY435" s="56"/>
      <c r="AZ435" s="56"/>
      <c r="BA435" s="56"/>
      <c r="BB435" s="408"/>
      <c r="BE435" s="1"/>
      <c r="BF435" s="56"/>
      <c r="BG435" s="56"/>
      <c r="BH435" s="56"/>
      <c r="BI435" s="56"/>
      <c r="BJ435" s="56"/>
      <c r="BK435" s="56"/>
      <c r="BL435" s="56"/>
      <c r="BM435" s="56"/>
      <c r="BZ435" s="383"/>
      <c r="CA435" s="383"/>
      <c r="CD435" s="28"/>
      <c r="CE435" s="56"/>
      <c r="CF435" s="385"/>
      <c r="CG435" s="385"/>
      <c r="CH435" s="385"/>
      <c r="CI435" s="385"/>
      <c r="CJ435" s="385"/>
      <c r="CK435" s="385"/>
      <c r="CL435" s="385"/>
      <c r="CM435" s="383"/>
      <c r="CP435" s="28"/>
      <c r="CQ435" s="56"/>
      <c r="CR435" s="385"/>
      <c r="CS435" s="385"/>
      <c r="CT435" s="385"/>
      <c r="CU435" s="385"/>
      <c r="CV435" s="385"/>
      <c r="CW435" s="385"/>
    </row>
    <row r="436" spans="1:101" ht="15.75">
      <c r="A436" s="517" t="s">
        <v>1694</v>
      </c>
      <c r="B436" s="3"/>
      <c r="C436" s="3"/>
      <c r="D436" s="32"/>
      <c r="E436" s="32">
        <f t="shared" si="3"/>
        <v>1486.5</v>
      </c>
      <c r="F436" s="1">
        <v>156.79999999999998</v>
      </c>
      <c r="G436" s="523">
        <v>175.1</v>
      </c>
      <c r="H436" s="1">
        <v>179.2</v>
      </c>
      <c r="I436" s="1">
        <v>0</v>
      </c>
      <c r="J436" s="523">
        <v>975.4</v>
      </c>
      <c r="K436" s="10"/>
      <c r="L436" s="10"/>
      <c r="M436" s="10"/>
      <c r="N436" s="10"/>
      <c r="O436" s="10"/>
      <c r="P436" s="10"/>
      <c r="Q436" s="10"/>
      <c r="R436" s="10"/>
      <c r="S436" s="10"/>
      <c r="T436" s="10"/>
      <c r="U436" s="10"/>
      <c r="V436" s="10"/>
      <c r="W436" s="10"/>
      <c r="X436" s="10"/>
      <c r="Y436" s="10"/>
      <c r="Z436" s="10"/>
      <c r="AA436" s="425"/>
      <c r="AB436" s="517" t="s">
        <v>1694</v>
      </c>
      <c r="AF436" s="32">
        <f t="shared" si="1"/>
        <v>7</v>
      </c>
      <c r="AG436" s="56">
        <v>1</v>
      </c>
      <c r="AH436" s="56">
        <v>0</v>
      </c>
      <c r="AI436" s="56">
        <v>3</v>
      </c>
      <c r="AJ436" s="56">
        <v>0</v>
      </c>
      <c r="AK436" s="56">
        <v>3</v>
      </c>
      <c r="AL436" s="407"/>
      <c r="AM436" s="407"/>
      <c r="AN436" s="407"/>
      <c r="AO436" s="407"/>
      <c r="AP436" s="407"/>
      <c r="AQ436" s="407"/>
      <c r="AR436" s="56"/>
      <c r="AS436" s="407"/>
      <c r="AT436" s="56"/>
      <c r="AU436" s="56"/>
      <c r="AV436" s="407"/>
      <c r="AW436" s="56"/>
      <c r="AX436" s="56"/>
      <c r="AY436" s="56"/>
      <c r="AZ436" s="407"/>
      <c r="BA436" s="56"/>
      <c r="BB436" s="408"/>
      <c r="BE436" s="523"/>
      <c r="BF436" s="56"/>
      <c r="BG436" s="56"/>
      <c r="BH436" s="407"/>
      <c r="BI436" s="56"/>
      <c r="BJ436" s="407"/>
      <c r="BK436" s="407"/>
      <c r="BL436" s="407"/>
      <c r="BM436" s="407"/>
      <c r="BZ436" s="383"/>
      <c r="CA436" s="383"/>
      <c r="CB436" s="385"/>
      <c r="CC436" s="385"/>
      <c r="CD436" s="224"/>
      <c r="CE436" s="407"/>
      <c r="CF436" s="38"/>
      <c r="CG436" s="38"/>
      <c r="CH436" s="38"/>
      <c r="CI436" s="38"/>
      <c r="CJ436" s="38"/>
      <c r="CK436" s="38"/>
      <c r="CL436" s="385"/>
      <c r="CM436" s="383"/>
      <c r="CP436" s="28"/>
      <c r="CQ436" s="56"/>
      <c r="CR436" s="385"/>
      <c r="CS436" s="385"/>
      <c r="CT436" s="385"/>
      <c r="CU436" s="385"/>
      <c r="CV436" s="385"/>
      <c r="CW436" s="385"/>
    </row>
    <row r="437" spans="1:101" ht="15.75">
      <c r="A437" s="512" t="s">
        <v>4398</v>
      </c>
      <c r="B437" s="3"/>
      <c r="C437" s="3"/>
      <c r="D437" s="32"/>
      <c r="E437" s="32">
        <f t="shared" si="3"/>
        <v>1363</v>
      </c>
      <c r="F437" s="1">
        <v>497.29999999999995</v>
      </c>
      <c r="G437" s="1">
        <v>242.5</v>
      </c>
      <c r="H437" s="1">
        <v>98.699999999999989</v>
      </c>
      <c r="I437" s="523">
        <v>46.7</v>
      </c>
      <c r="J437" s="1">
        <v>477.79999999999995</v>
      </c>
      <c r="K437" s="10"/>
      <c r="L437" s="10"/>
      <c r="M437" s="10"/>
      <c r="N437" s="10"/>
      <c r="O437" s="10"/>
      <c r="P437" s="10"/>
      <c r="Q437" s="10"/>
      <c r="R437" s="10"/>
      <c r="S437" s="10"/>
      <c r="T437" s="10"/>
      <c r="U437" s="10"/>
      <c r="V437" s="10"/>
      <c r="W437" s="10"/>
      <c r="X437" s="10"/>
      <c r="Y437" s="10"/>
      <c r="Z437" s="10"/>
      <c r="AA437" s="425"/>
      <c r="AB437" s="512" t="s">
        <v>4398</v>
      </c>
      <c r="AF437" s="32">
        <f t="shared" si="1"/>
        <v>4</v>
      </c>
      <c r="AG437" s="56">
        <v>3</v>
      </c>
      <c r="AH437" s="94"/>
      <c r="AI437" s="56">
        <v>1</v>
      </c>
      <c r="AJ437" s="56">
        <v>0</v>
      </c>
      <c r="AK437" s="56">
        <v>0</v>
      </c>
      <c r="AL437" s="56"/>
      <c r="AM437" s="56"/>
      <c r="AN437" s="56"/>
      <c r="AO437" s="56"/>
      <c r="AP437" s="56"/>
      <c r="AQ437" s="56"/>
      <c r="AR437" s="56"/>
      <c r="AS437" s="56"/>
      <c r="AT437" s="56"/>
      <c r="AU437" s="56"/>
      <c r="AV437" s="56"/>
      <c r="AW437" s="56"/>
      <c r="AX437" s="56"/>
      <c r="AY437" s="56"/>
      <c r="AZ437" s="56"/>
      <c r="BA437" s="56"/>
      <c r="BB437" s="408"/>
      <c r="BE437" s="1"/>
      <c r="BF437" s="56"/>
      <c r="BG437" s="56"/>
      <c r="BH437" s="56"/>
      <c r="BI437" s="56"/>
      <c r="BJ437" s="56"/>
      <c r="BK437" s="56"/>
      <c r="BL437" s="56"/>
      <c r="BM437" s="56"/>
      <c r="BZ437" s="383"/>
      <c r="CA437" s="383"/>
      <c r="CD437" s="28"/>
      <c r="CE437" s="56"/>
      <c r="CL437" s="385"/>
      <c r="CM437" s="383"/>
      <c r="CN437" s="385"/>
      <c r="CO437" s="385"/>
      <c r="CP437" s="228"/>
      <c r="CQ437" s="56"/>
      <c r="CR437" s="38"/>
      <c r="CS437" s="38"/>
      <c r="CT437" s="38"/>
      <c r="CU437" s="38"/>
      <c r="CV437" s="38"/>
      <c r="CW437" s="38"/>
    </row>
    <row r="438" spans="1:101" ht="15.75">
      <c r="A438" s="517" t="s">
        <v>4410</v>
      </c>
      <c r="B438" s="3"/>
      <c r="C438" s="3"/>
      <c r="D438" s="32"/>
      <c r="E438" s="32">
        <f t="shared" si="3"/>
        <v>1253.3000000000002</v>
      </c>
      <c r="F438" s="523">
        <v>273.10000000000002</v>
      </c>
      <c r="G438" s="1">
        <v>178.10000000000002</v>
      </c>
      <c r="H438" s="1">
        <v>155.89999999999998</v>
      </c>
      <c r="I438" s="1">
        <v>109.9</v>
      </c>
      <c r="J438" s="1">
        <v>536.30000000000007</v>
      </c>
      <c r="K438" s="10"/>
      <c r="L438" s="10"/>
      <c r="M438" s="10"/>
      <c r="N438" s="10"/>
      <c r="O438" s="10"/>
      <c r="P438" s="10"/>
      <c r="Q438" s="10"/>
      <c r="R438" s="10"/>
      <c r="S438" s="10"/>
      <c r="T438" s="10"/>
      <c r="U438" s="10"/>
      <c r="V438" s="10"/>
      <c r="W438" s="10"/>
      <c r="X438" s="10"/>
      <c r="Y438" s="10"/>
      <c r="Z438" s="10"/>
      <c r="AA438" s="425"/>
      <c r="AB438" s="517" t="s">
        <v>4410</v>
      </c>
      <c r="AF438" s="32">
        <f t="shared" si="1"/>
        <v>8</v>
      </c>
      <c r="AG438" s="56">
        <v>2</v>
      </c>
      <c r="AH438" s="56">
        <v>0</v>
      </c>
      <c r="AI438" s="56">
        <v>3</v>
      </c>
      <c r="AJ438" s="94"/>
      <c r="AK438" s="56">
        <v>3</v>
      </c>
      <c r="AL438" s="56"/>
      <c r="AM438" s="56"/>
      <c r="AN438" s="56"/>
      <c r="AO438" s="56"/>
      <c r="AP438" s="56"/>
      <c r="AQ438" s="56"/>
      <c r="AR438" s="56"/>
      <c r="AS438" s="56"/>
      <c r="AT438" s="56"/>
      <c r="AU438" s="56"/>
      <c r="AV438" s="56"/>
      <c r="AW438" s="56"/>
      <c r="AX438" s="56"/>
      <c r="AY438" s="56"/>
      <c r="AZ438" s="56"/>
      <c r="BA438" s="56"/>
      <c r="BB438" s="408"/>
      <c r="BE438" s="1"/>
      <c r="BF438" s="56"/>
      <c r="BG438" s="56"/>
      <c r="BH438" s="56"/>
      <c r="BI438" s="56"/>
      <c r="BJ438" s="56"/>
      <c r="BK438" s="56"/>
      <c r="BL438" s="56"/>
      <c r="BM438" s="56"/>
      <c r="BZ438" s="383"/>
      <c r="CA438" s="383"/>
      <c r="CD438" s="28"/>
      <c r="CE438" s="56"/>
      <c r="CJ438" s="398"/>
      <c r="CL438" s="289"/>
      <c r="CM438" s="383"/>
      <c r="CP438" s="28"/>
      <c r="CQ438" s="56"/>
    </row>
    <row r="439" spans="1:101" ht="15.75">
      <c r="A439" s="517" t="s">
        <v>4387</v>
      </c>
      <c r="B439" s="3"/>
      <c r="C439" s="3"/>
      <c r="D439" s="32"/>
      <c r="E439" s="32">
        <f t="shared" si="3"/>
        <v>1316.2999999999997</v>
      </c>
      <c r="F439" s="1">
        <v>249.3</v>
      </c>
      <c r="G439" s="1">
        <v>208.8</v>
      </c>
      <c r="H439" s="1">
        <v>166.2</v>
      </c>
      <c r="I439" s="1">
        <v>36.900000000000006</v>
      </c>
      <c r="J439" s="1">
        <v>655.09999999999991</v>
      </c>
      <c r="K439" s="10"/>
      <c r="L439" s="10"/>
      <c r="M439" s="10"/>
      <c r="N439" s="10"/>
      <c r="O439" s="10"/>
      <c r="P439" s="10"/>
      <c r="Q439" s="10"/>
      <c r="R439" s="10"/>
      <c r="S439" s="10"/>
      <c r="T439" s="10"/>
      <c r="U439" s="10"/>
      <c r="V439" s="10"/>
      <c r="W439" s="10"/>
      <c r="X439" s="10"/>
      <c r="Y439" s="10"/>
      <c r="Z439" s="10"/>
      <c r="AA439" s="425"/>
      <c r="AB439" s="517" t="s">
        <v>4387</v>
      </c>
      <c r="AF439" s="32">
        <f t="shared" si="1"/>
        <v>7</v>
      </c>
      <c r="AG439" s="56">
        <v>3</v>
      </c>
      <c r="AH439" s="56">
        <v>2</v>
      </c>
      <c r="AI439" s="56">
        <v>1</v>
      </c>
      <c r="AJ439" s="56">
        <v>0</v>
      </c>
      <c r="AK439" s="56">
        <v>1</v>
      </c>
      <c r="AL439" s="56"/>
      <c r="AM439" s="56"/>
      <c r="AN439" s="56"/>
      <c r="AO439" s="56"/>
      <c r="AP439" s="56"/>
      <c r="AQ439" s="56"/>
      <c r="AR439" s="56"/>
      <c r="AS439" s="56"/>
      <c r="AT439" s="56"/>
      <c r="AU439" s="56"/>
      <c r="AV439" s="56"/>
      <c r="AW439" s="56"/>
      <c r="AX439" s="56"/>
      <c r="AY439" s="56"/>
      <c r="AZ439" s="56"/>
      <c r="BA439" s="56"/>
      <c r="BB439" s="408"/>
      <c r="BE439" s="1"/>
      <c r="BF439" s="56"/>
      <c r="BG439" s="56"/>
      <c r="BH439" s="56"/>
      <c r="BI439" s="56"/>
      <c r="BJ439" s="56"/>
      <c r="BK439" s="56"/>
      <c r="BL439" s="56"/>
      <c r="BM439" s="56"/>
      <c r="BZ439" s="383"/>
      <c r="CA439" s="383"/>
      <c r="CD439" s="28"/>
      <c r="CE439" s="56"/>
      <c r="CF439" s="372"/>
      <c r="CG439" s="372"/>
      <c r="CH439" s="372"/>
      <c r="CI439" s="372"/>
      <c r="CJ439" s="372"/>
      <c r="CK439" s="372"/>
      <c r="CL439" s="236"/>
      <c r="CM439" s="383"/>
      <c r="CP439" s="228"/>
      <c r="CQ439" s="56"/>
    </row>
    <row r="440" spans="1:101" ht="15.75">
      <c r="A440" s="517" t="s">
        <v>2757</v>
      </c>
      <c r="B440" s="3"/>
      <c r="C440" s="3"/>
      <c r="D440" s="32"/>
      <c r="E440" s="32">
        <f t="shared" si="3"/>
        <v>1129.6000000000001</v>
      </c>
      <c r="F440" s="1">
        <v>188.60000000000002</v>
      </c>
      <c r="G440" s="1">
        <v>113.6</v>
      </c>
      <c r="H440" s="1">
        <v>181.3</v>
      </c>
      <c r="I440" s="523">
        <v>40.299999999999997</v>
      </c>
      <c r="J440" s="1">
        <v>605.80000000000007</v>
      </c>
      <c r="K440" s="10"/>
      <c r="L440" s="10"/>
      <c r="M440" s="10"/>
      <c r="N440" s="10"/>
      <c r="O440" s="10"/>
      <c r="P440" s="10"/>
      <c r="Q440" s="10"/>
      <c r="R440" s="10"/>
      <c r="S440" s="10"/>
      <c r="T440" s="10"/>
      <c r="U440" s="10"/>
      <c r="V440" s="10"/>
      <c r="W440" s="10"/>
      <c r="X440" s="10"/>
      <c r="Y440" s="10"/>
      <c r="Z440" s="10"/>
      <c r="AA440" s="425"/>
      <c r="AB440" s="517" t="s">
        <v>2757</v>
      </c>
      <c r="AF440" s="32">
        <f t="shared" si="1"/>
        <v>7</v>
      </c>
      <c r="AG440" s="56">
        <v>2</v>
      </c>
      <c r="AH440" s="56">
        <v>0</v>
      </c>
      <c r="AI440" s="56">
        <v>2</v>
      </c>
      <c r="AJ440" s="56">
        <v>0</v>
      </c>
      <c r="AK440" s="56">
        <v>3</v>
      </c>
      <c r="AL440" s="407"/>
      <c r="AM440" s="407"/>
      <c r="AN440" s="407"/>
      <c r="AO440" s="407"/>
      <c r="AP440" s="407"/>
      <c r="AQ440" s="407"/>
      <c r="AR440" s="56"/>
      <c r="AS440" s="407"/>
      <c r="AT440" s="56"/>
      <c r="AU440" s="56"/>
      <c r="AV440" s="407"/>
      <c r="AW440" s="56"/>
      <c r="AX440" s="56"/>
      <c r="AY440" s="56"/>
      <c r="AZ440" s="407"/>
      <c r="BA440" s="56"/>
      <c r="BB440" s="408"/>
      <c r="BE440" s="1"/>
      <c r="BF440" s="56"/>
      <c r="BG440" s="56"/>
      <c r="BH440" s="407"/>
      <c r="BI440" s="56"/>
      <c r="BJ440" s="407"/>
      <c r="BK440" s="407"/>
      <c r="BL440" s="407"/>
      <c r="BM440" s="407"/>
      <c r="BZ440" s="383"/>
      <c r="CA440" s="383"/>
      <c r="CB440" s="385"/>
      <c r="CC440" s="385"/>
      <c r="CD440" s="224"/>
      <c r="CE440" s="407"/>
      <c r="CL440" s="372"/>
      <c r="CM440" s="383"/>
      <c r="CP440" s="228"/>
      <c r="CQ440" s="56"/>
      <c r="CR440" s="372"/>
      <c r="CS440" s="372"/>
      <c r="CT440" s="372"/>
      <c r="CU440" s="372"/>
      <c r="CV440" s="372"/>
      <c r="CW440" s="372"/>
    </row>
    <row r="441" spans="1:101" ht="15.75">
      <c r="A441" s="517" t="s">
        <v>4419</v>
      </c>
      <c r="B441" s="3"/>
      <c r="C441" s="3"/>
      <c r="D441" s="32"/>
      <c r="E441" s="32">
        <f t="shared" si="3"/>
        <v>1321.8</v>
      </c>
      <c r="F441" s="1">
        <v>229.4</v>
      </c>
      <c r="G441" s="523">
        <v>343.1</v>
      </c>
      <c r="H441" s="1">
        <v>117.89999999999998</v>
      </c>
      <c r="I441" s="1">
        <v>69.400000000000006</v>
      </c>
      <c r="J441" s="1">
        <v>562</v>
      </c>
      <c r="K441" s="10"/>
      <c r="L441" s="10"/>
      <c r="M441" s="10"/>
      <c r="N441" s="10"/>
      <c r="O441" s="10"/>
      <c r="P441" s="10"/>
      <c r="Q441" s="10"/>
      <c r="R441" s="10"/>
      <c r="S441" s="10"/>
      <c r="T441" s="10"/>
      <c r="U441" s="10"/>
      <c r="V441" s="10"/>
      <c r="W441" s="10"/>
      <c r="X441" s="10"/>
      <c r="Y441" s="10"/>
      <c r="Z441" s="10"/>
      <c r="AA441" s="425"/>
      <c r="AB441" s="517" t="s">
        <v>4419</v>
      </c>
      <c r="AF441" s="32">
        <f t="shared" si="1"/>
        <v>11</v>
      </c>
      <c r="AG441" s="56">
        <v>3</v>
      </c>
      <c r="AH441" s="56">
        <v>3</v>
      </c>
      <c r="AI441" s="56">
        <v>0</v>
      </c>
      <c r="AJ441" s="56">
        <v>3</v>
      </c>
      <c r="AK441" s="56">
        <v>2</v>
      </c>
      <c r="AL441" s="56"/>
      <c r="AM441" s="56"/>
      <c r="AN441" s="56"/>
      <c r="AO441" s="56"/>
      <c r="AP441" s="56"/>
      <c r="AQ441" s="56"/>
      <c r="AR441" s="56"/>
      <c r="AS441" s="56"/>
      <c r="AT441" s="56"/>
      <c r="AU441" s="56"/>
      <c r="AV441" s="56"/>
      <c r="AW441" s="56"/>
      <c r="AX441" s="56"/>
      <c r="AY441" s="56"/>
      <c r="AZ441" s="56"/>
      <c r="BA441" s="56"/>
      <c r="BB441" s="408"/>
      <c r="BE441" s="1"/>
      <c r="BF441" s="56"/>
      <c r="BG441" s="56"/>
      <c r="BH441" s="56"/>
      <c r="BI441" s="56"/>
      <c r="BJ441" s="56"/>
      <c r="BK441" s="56"/>
      <c r="BL441" s="56"/>
      <c r="BM441" s="56"/>
      <c r="BZ441" s="383"/>
      <c r="CA441" s="383"/>
      <c r="CD441" s="28"/>
      <c r="CE441" s="56"/>
      <c r="CM441" s="383"/>
      <c r="CN441" s="385"/>
      <c r="CO441" s="385"/>
      <c r="CP441" s="228"/>
      <c r="CQ441" s="56"/>
    </row>
    <row r="442" spans="1:101" ht="15.75">
      <c r="A442" s="517" t="s">
        <v>4403</v>
      </c>
      <c r="B442" s="3"/>
      <c r="C442" s="3"/>
      <c r="D442" s="32"/>
      <c r="E442" s="32">
        <f t="shared" si="3"/>
        <v>1697.4</v>
      </c>
      <c r="F442" s="1">
        <v>116</v>
      </c>
      <c r="G442" s="1">
        <v>195.8</v>
      </c>
      <c r="H442" s="523">
        <v>147.1</v>
      </c>
      <c r="I442" s="523">
        <v>72</v>
      </c>
      <c r="J442" s="1">
        <v>1166.5</v>
      </c>
      <c r="K442" s="10"/>
      <c r="L442" s="10"/>
      <c r="M442" s="10"/>
      <c r="N442" s="10"/>
      <c r="O442" s="10"/>
      <c r="P442" s="10"/>
      <c r="Q442" s="10"/>
      <c r="R442" s="10"/>
      <c r="S442" s="10"/>
      <c r="T442" s="10"/>
      <c r="U442" s="10"/>
      <c r="V442" s="10"/>
      <c r="W442" s="10"/>
      <c r="X442" s="10"/>
      <c r="Y442" s="10"/>
      <c r="Z442" s="10"/>
      <c r="AA442" s="425"/>
      <c r="AB442" s="517" t="s">
        <v>4403</v>
      </c>
      <c r="AF442" s="32">
        <f t="shared" si="1"/>
        <v>7</v>
      </c>
      <c r="AG442" s="56">
        <v>0</v>
      </c>
      <c r="AH442" s="56">
        <v>1</v>
      </c>
      <c r="AI442" s="56">
        <v>0</v>
      </c>
      <c r="AJ442" s="56">
        <v>3</v>
      </c>
      <c r="AK442" s="56">
        <v>3</v>
      </c>
      <c r="AL442" s="56"/>
      <c r="AM442" s="56"/>
      <c r="AN442" s="56"/>
      <c r="AO442" s="56"/>
      <c r="AP442" s="56"/>
      <c r="AQ442" s="56"/>
      <c r="AR442" s="56"/>
      <c r="AS442" s="56"/>
      <c r="AT442" s="56"/>
      <c r="AU442" s="56"/>
      <c r="AV442" s="56"/>
      <c r="AW442" s="56"/>
      <c r="AX442" s="56"/>
      <c r="AY442" s="56"/>
      <c r="AZ442" s="56"/>
      <c r="BA442" s="56"/>
      <c r="BB442" s="408"/>
      <c r="BE442" s="1"/>
      <c r="BF442" s="56"/>
      <c r="BG442" s="56"/>
      <c r="BH442" s="56"/>
      <c r="BI442" s="56"/>
      <c r="BJ442" s="56"/>
      <c r="BK442" s="56"/>
      <c r="BL442" s="56"/>
      <c r="BM442" s="56"/>
      <c r="BZ442" s="383"/>
      <c r="CA442" s="383"/>
      <c r="CD442" s="28"/>
      <c r="CE442" s="56"/>
      <c r="CM442" s="383"/>
      <c r="CP442" s="228"/>
      <c r="CQ442" s="56"/>
    </row>
    <row r="443" spans="1:101" ht="15.75">
      <c r="A443" s="517" t="s">
        <v>3263</v>
      </c>
      <c r="B443" s="3"/>
      <c r="C443" s="3"/>
      <c r="D443" s="32"/>
      <c r="E443" s="32">
        <f t="shared" si="3"/>
        <v>968.7</v>
      </c>
      <c r="F443" s="1">
        <v>365.5</v>
      </c>
      <c r="G443" s="1">
        <v>245.60000000000002</v>
      </c>
      <c r="H443" s="523">
        <v>86.9</v>
      </c>
      <c r="I443" s="1">
        <v>10.5</v>
      </c>
      <c r="J443" s="1">
        <v>260.2</v>
      </c>
      <c r="K443" s="10"/>
      <c r="L443" s="10"/>
      <c r="M443" s="10"/>
      <c r="N443" s="10"/>
      <c r="O443" s="10"/>
      <c r="P443" s="10"/>
      <c r="Q443" s="10"/>
      <c r="R443" s="10"/>
      <c r="S443" s="10"/>
      <c r="T443" s="10"/>
      <c r="U443" s="10"/>
      <c r="V443" s="10"/>
      <c r="W443" s="10"/>
      <c r="X443" s="10"/>
      <c r="Y443" s="10"/>
      <c r="Z443" s="10"/>
      <c r="AA443" s="425"/>
      <c r="AB443" s="517" t="s">
        <v>3263</v>
      </c>
      <c r="AF443" s="32">
        <f t="shared" si="1"/>
        <v>3</v>
      </c>
      <c r="AG443" s="56">
        <v>3</v>
      </c>
      <c r="AH443" s="56">
        <v>0</v>
      </c>
      <c r="AI443" s="56">
        <v>0</v>
      </c>
      <c r="AJ443" s="56">
        <v>0</v>
      </c>
      <c r="AK443" s="56">
        <v>0</v>
      </c>
      <c r="AL443" s="407"/>
      <c r="AM443" s="407"/>
      <c r="AN443" s="407"/>
      <c r="AO443" s="407"/>
      <c r="AP443" s="407"/>
      <c r="AQ443" s="407"/>
      <c r="AR443" s="56"/>
      <c r="AS443" s="407"/>
      <c r="AT443" s="56"/>
      <c r="AU443" s="56"/>
      <c r="AV443" s="407"/>
      <c r="AW443" s="56"/>
      <c r="AX443" s="56"/>
      <c r="AY443" s="56"/>
      <c r="AZ443" s="407"/>
      <c r="BA443" s="56"/>
      <c r="BB443" s="408"/>
      <c r="BE443" s="1"/>
      <c r="BF443" s="56"/>
      <c r="BG443" s="56"/>
      <c r="BH443" s="407"/>
      <c r="BI443" s="56"/>
      <c r="BJ443" s="407"/>
      <c r="BK443" s="407"/>
      <c r="BL443" s="407"/>
      <c r="BM443" s="407"/>
      <c r="BZ443" s="383"/>
      <c r="CA443" s="383"/>
      <c r="CB443" s="385"/>
      <c r="CC443" s="385"/>
      <c r="CD443" s="224"/>
      <c r="CE443" s="407"/>
      <c r="CM443" s="383"/>
      <c r="CP443" s="28"/>
      <c r="CQ443" s="56"/>
    </row>
    <row r="444" spans="1:101" ht="15.75">
      <c r="A444" s="517" t="s">
        <v>4436</v>
      </c>
      <c r="B444" s="3"/>
      <c r="C444" s="3"/>
      <c r="D444" s="32"/>
      <c r="E444" s="32">
        <f t="shared" si="3"/>
        <v>1523.3</v>
      </c>
      <c r="F444" s="1">
        <v>328.6</v>
      </c>
      <c r="G444" s="1">
        <v>345</v>
      </c>
      <c r="H444" s="1">
        <v>96.8</v>
      </c>
      <c r="I444" s="1">
        <v>30</v>
      </c>
      <c r="J444" s="1">
        <v>722.9</v>
      </c>
      <c r="K444" s="10"/>
      <c r="L444" s="10"/>
      <c r="M444" s="10"/>
      <c r="N444" s="10"/>
      <c r="O444" s="10"/>
      <c r="P444" s="10"/>
      <c r="Q444" s="10"/>
      <c r="R444" s="10"/>
      <c r="S444" s="10"/>
      <c r="T444" s="10"/>
      <c r="U444" s="10"/>
      <c r="V444" s="10"/>
      <c r="W444" s="10"/>
      <c r="X444" s="10"/>
      <c r="Y444" s="10"/>
      <c r="Z444" s="10"/>
      <c r="AA444" s="425"/>
      <c r="AB444" s="517" t="s">
        <v>4436</v>
      </c>
      <c r="AF444" s="32">
        <f t="shared" si="1"/>
        <v>9</v>
      </c>
      <c r="AG444" s="56">
        <v>3</v>
      </c>
      <c r="AH444" s="56">
        <v>3</v>
      </c>
      <c r="AI444" s="56">
        <v>3</v>
      </c>
      <c r="AJ444" s="56">
        <v>0</v>
      </c>
      <c r="AK444" s="94"/>
      <c r="AL444" s="56"/>
      <c r="AM444" s="56"/>
      <c r="AN444" s="56"/>
      <c r="AO444" s="56"/>
      <c r="AP444" s="56"/>
      <c r="AQ444" s="56"/>
      <c r="AR444" s="56"/>
      <c r="AS444" s="56"/>
      <c r="AT444" s="56"/>
      <c r="AU444" s="56"/>
      <c r="AV444" s="56"/>
      <c r="AW444" s="56"/>
      <c r="AX444" s="56"/>
      <c r="AY444" s="56"/>
      <c r="AZ444" s="56"/>
      <c r="BA444" s="56"/>
      <c r="BB444" s="504"/>
      <c r="BE444" s="1"/>
      <c r="BF444" s="94"/>
      <c r="BG444" s="56"/>
      <c r="BH444" s="56"/>
      <c r="BI444" s="56"/>
      <c r="BJ444" s="56"/>
      <c r="BK444" s="56"/>
      <c r="BL444" s="56"/>
      <c r="BM444" s="56"/>
      <c r="BZ444" s="383"/>
      <c r="CA444" s="383"/>
      <c r="CD444" s="28"/>
      <c r="CE444" s="56"/>
      <c r="CM444" s="383"/>
      <c r="CN444" s="385"/>
      <c r="CO444" s="385"/>
      <c r="CP444" s="228"/>
      <c r="CQ444" s="56"/>
    </row>
    <row r="445" spans="1:101" ht="15.75">
      <c r="A445" s="517" t="s">
        <v>4421</v>
      </c>
      <c r="B445" s="3"/>
      <c r="C445" s="3"/>
      <c r="D445" s="32"/>
      <c r="E445" s="32">
        <f t="shared" si="3"/>
        <v>1738.9</v>
      </c>
      <c r="F445" s="1">
        <v>317.89999999999998</v>
      </c>
      <c r="G445" s="523">
        <v>477.3</v>
      </c>
      <c r="H445" s="523">
        <v>165</v>
      </c>
      <c r="I445" s="1">
        <v>0</v>
      </c>
      <c r="J445" s="1">
        <v>778.69999999999993</v>
      </c>
      <c r="K445" s="10"/>
      <c r="L445" s="10"/>
      <c r="M445" s="10"/>
      <c r="N445" s="10"/>
      <c r="O445" s="10"/>
      <c r="P445" s="10"/>
      <c r="Q445" s="10"/>
      <c r="R445" s="10"/>
      <c r="S445" s="10"/>
      <c r="T445" s="10"/>
      <c r="U445" s="10"/>
      <c r="V445" s="10"/>
      <c r="W445" s="10"/>
      <c r="X445" s="10"/>
      <c r="Y445" s="10"/>
      <c r="Z445" s="10"/>
      <c r="AA445" s="425"/>
      <c r="AB445" s="517" t="s">
        <v>4421</v>
      </c>
      <c r="AF445" s="32">
        <f t="shared" si="1"/>
        <v>12</v>
      </c>
      <c r="AG445" s="56">
        <v>3</v>
      </c>
      <c r="AH445" s="56">
        <v>3</v>
      </c>
      <c r="AI445" s="56">
        <v>3</v>
      </c>
      <c r="AJ445" s="56">
        <v>0</v>
      </c>
      <c r="AK445" s="56">
        <v>3</v>
      </c>
      <c r="AL445" s="407"/>
      <c r="AM445" s="407"/>
      <c r="AN445" s="407"/>
      <c r="AO445" s="407"/>
      <c r="AP445" s="407"/>
      <c r="AQ445" s="407"/>
      <c r="AR445" s="56"/>
      <c r="AS445" s="407"/>
      <c r="AT445" s="56"/>
      <c r="AU445" s="56"/>
      <c r="AV445" s="407"/>
      <c r="AW445" s="56"/>
      <c r="AX445" s="56"/>
      <c r="AY445" s="56"/>
      <c r="AZ445" s="407"/>
      <c r="BA445" s="56"/>
      <c r="BB445" s="408"/>
      <c r="BE445" s="1"/>
      <c r="BF445" s="56"/>
      <c r="BG445" s="56"/>
      <c r="BH445" s="407"/>
      <c r="BI445" s="56"/>
      <c r="BJ445" s="407"/>
      <c r="BK445" s="407"/>
      <c r="BL445" s="407"/>
      <c r="BM445" s="407"/>
      <c r="BZ445" s="383"/>
      <c r="CA445" s="383"/>
      <c r="CB445" s="385"/>
      <c r="CC445" s="385"/>
      <c r="CD445" s="224"/>
      <c r="CE445" s="407"/>
      <c r="CM445" s="383"/>
      <c r="CP445" s="228"/>
      <c r="CQ445" s="56"/>
    </row>
    <row r="446" spans="1:101" ht="15.75">
      <c r="A446" s="517" t="s">
        <v>4429</v>
      </c>
      <c r="B446" s="3"/>
      <c r="C446" s="3"/>
      <c r="D446" s="32"/>
      <c r="E446" s="32">
        <f t="shared" si="3"/>
        <v>1433.7000000000003</v>
      </c>
      <c r="F446" s="1">
        <v>191.8</v>
      </c>
      <c r="G446" s="1">
        <v>310.10000000000002</v>
      </c>
      <c r="H446" s="1">
        <v>171.5</v>
      </c>
      <c r="I446" s="1">
        <v>31.9</v>
      </c>
      <c r="J446" s="523">
        <v>728.40000000000009</v>
      </c>
      <c r="K446" s="10"/>
      <c r="L446" s="10"/>
      <c r="M446" s="10"/>
      <c r="N446" s="10"/>
      <c r="O446" s="10"/>
      <c r="P446" s="10"/>
      <c r="Q446" s="10"/>
      <c r="R446" s="10"/>
      <c r="S446" s="10"/>
      <c r="T446" s="10"/>
      <c r="U446" s="10"/>
      <c r="V446" s="10"/>
      <c r="W446" s="10"/>
      <c r="X446" s="10"/>
      <c r="Y446" s="10"/>
      <c r="Z446" s="10"/>
      <c r="AA446" s="425"/>
      <c r="AB446" s="517" t="s">
        <v>4429</v>
      </c>
      <c r="AF446" s="32">
        <f t="shared" si="1"/>
        <v>9</v>
      </c>
      <c r="AG446" s="56">
        <v>0</v>
      </c>
      <c r="AH446" s="56">
        <v>3</v>
      </c>
      <c r="AI446" s="56">
        <v>0</v>
      </c>
      <c r="AJ446" s="56">
        <v>3</v>
      </c>
      <c r="AK446" s="56">
        <v>3</v>
      </c>
      <c r="AL446" s="56"/>
      <c r="AM446" s="56"/>
      <c r="AN446" s="56"/>
      <c r="AO446" s="56"/>
      <c r="AP446" s="56"/>
      <c r="AQ446" s="56"/>
      <c r="AR446" s="56"/>
      <c r="AS446" s="56"/>
      <c r="AT446" s="56"/>
      <c r="AU446" s="56"/>
      <c r="AV446" s="56"/>
      <c r="AW446" s="56"/>
      <c r="AX446" s="56"/>
      <c r="AY446" s="56"/>
      <c r="AZ446" s="56"/>
      <c r="BA446" s="56"/>
      <c r="BB446" s="408"/>
      <c r="BE446" s="523"/>
      <c r="BF446" s="56"/>
      <c r="BG446" s="56"/>
      <c r="BH446" s="56"/>
      <c r="BI446" s="56"/>
      <c r="BJ446" s="56"/>
      <c r="BK446" s="56"/>
      <c r="BL446" s="56"/>
      <c r="BM446" s="56"/>
      <c r="BZ446" s="383"/>
      <c r="CA446" s="383"/>
      <c r="CD446" s="28"/>
      <c r="CE446" s="56"/>
      <c r="CM446" s="383"/>
      <c r="CN446" s="385"/>
      <c r="CO446" s="385"/>
      <c r="CP446" s="228"/>
      <c r="CQ446" s="56"/>
    </row>
    <row r="447" spans="1:101" ht="15.75">
      <c r="A447" s="517" t="s">
        <v>1697</v>
      </c>
      <c r="B447" s="3"/>
      <c r="C447" s="3"/>
      <c r="D447" s="32"/>
      <c r="E447" s="32">
        <f t="shared" si="3"/>
        <v>1137.5</v>
      </c>
      <c r="F447" s="1">
        <v>147.30000000000001</v>
      </c>
      <c r="G447" s="1">
        <v>152.19999999999999</v>
      </c>
      <c r="H447" s="1">
        <v>81.999999999999986</v>
      </c>
      <c r="I447" s="1">
        <v>45.5</v>
      </c>
      <c r="J447" s="1">
        <v>710.5</v>
      </c>
      <c r="K447" s="10"/>
      <c r="L447" s="10"/>
      <c r="M447" s="10"/>
      <c r="N447" s="10"/>
      <c r="O447" s="10"/>
      <c r="P447" s="10"/>
      <c r="Q447" s="10"/>
      <c r="R447" s="10"/>
      <c r="S447" s="10"/>
      <c r="T447" s="10"/>
      <c r="U447" s="10"/>
      <c r="V447" s="10"/>
      <c r="W447" s="10"/>
      <c r="X447" s="10"/>
      <c r="Y447" s="10"/>
      <c r="Z447" s="10"/>
      <c r="AA447" s="425"/>
      <c r="AB447" s="517" t="s">
        <v>1697</v>
      </c>
      <c r="AF447" s="32">
        <f t="shared" si="1"/>
        <v>8</v>
      </c>
      <c r="AG447" s="56">
        <v>0</v>
      </c>
      <c r="AH447" s="56">
        <v>2</v>
      </c>
      <c r="AI447" s="56">
        <v>0</v>
      </c>
      <c r="AJ447" s="56">
        <v>3</v>
      </c>
      <c r="AK447" s="56">
        <v>3</v>
      </c>
      <c r="AL447" s="56"/>
      <c r="AM447" s="56"/>
      <c r="AN447" s="56"/>
      <c r="AO447" s="56"/>
      <c r="AP447" s="56"/>
      <c r="AQ447" s="56"/>
      <c r="AR447" s="56"/>
      <c r="AS447" s="56"/>
      <c r="AT447" s="56"/>
      <c r="AU447" s="56"/>
      <c r="AV447" s="56"/>
      <c r="AW447" s="56"/>
      <c r="AX447" s="56"/>
      <c r="AY447" s="56"/>
      <c r="AZ447" s="56"/>
      <c r="BA447" s="56"/>
      <c r="BB447" s="408"/>
      <c r="BE447" s="1"/>
      <c r="BF447" s="56"/>
      <c r="BG447" s="56"/>
      <c r="BH447" s="56"/>
      <c r="BI447" s="56"/>
      <c r="BJ447" s="56"/>
      <c r="BK447" s="56"/>
      <c r="BL447" s="56"/>
      <c r="BM447" s="56"/>
      <c r="BZ447" s="383"/>
      <c r="CA447" s="383"/>
      <c r="CD447" s="28"/>
      <c r="CE447" s="56"/>
      <c r="CM447" s="383"/>
      <c r="CP447" s="28"/>
      <c r="CQ447" s="56"/>
    </row>
    <row r="448" spans="1:101" ht="15.75">
      <c r="A448" s="517"/>
      <c r="B448" s="3"/>
      <c r="C448" s="3"/>
      <c r="D448" s="32"/>
      <c r="E448" s="32"/>
      <c r="F448" s="10"/>
      <c r="G448" s="10"/>
      <c r="H448" s="10"/>
      <c r="I448" s="10"/>
      <c r="J448" s="10"/>
      <c r="K448" s="10"/>
      <c r="L448" s="10"/>
      <c r="M448" s="10"/>
      <c r="N448" s="10"/>
      <c r="O448" s="10"/>
      <c r="P448" s="10"/>
      <c r="Q448" s="10"/>
      <c r="R448" s="10"/>
      <c r="S448" s="10"/>
      <c r="T448" s="10"/>
      <c r="U448" s="10"/>
      <c r="V448" s="10"/>
      <c r="W448" s="10"/>
      <c r="X448" s="10"/>
      <c r="Y448" s="10"/>
      <c r="Z448" s="10"/>
      <c r="AA448" s="425"/>
      <c r="AB448" s="517"/>
      <c r="AF448" s="32"/>
      <c r="AG448" s="56"/>
      <c r="AH448" s="56"/>
      <c r="AI448" s="56"/>
      <c r="AJ448" s="56"/>
      <c r="AK448" s="56"/>
      <c r="AL448" s="56"/>
      <c r="AM448" s="56"/>
      <c r="AN448" s="56"/>
      <c r="AO448" s="56"/>
      <c r="AP448" s="56"/>
      <c r="AQ448" s="56"/>
      <c r="AR448" s="56"/>
      <c r="AS448" s="56"/>
      <c r="AT448" s="56"/>
      <c r="AU448" s="56"/>
      <c r="AV448" s="56"/>
      <c r="AW448" s="56"/>
      <c r="AX448" s="56"/>
      <c r="AY448" s="56"/>
      <c r="AZ448" s="56"/>
      <c r="BA448" s="56"/>
      <c r="BB448" s="408"/>
      <c r="BE448" s="1"/>
      <c r="BF448" s="56"/>
      <c r="BG448" s="56"/>
      <c r="BH448" s="56"/>
      <c r="BI448" s="56"/>
      <c r="BJ448" s="56"/>
      <c r="BK448" s="56"/>
      <c r="BL448" s="56"/>
      <c r="BM448" s="56"/>
      <c r="BZ448" s="383"/>
      <c r="CA448" s="383"/>
      <c r="CD448" s="28"/>
      <c r="CE448" s="56"/>
      <c r="CM448" s="383"/>
      <c r="CP448" s="28"/>
      <c r="CQ448" s="56"/>
    </row>
    <row r="449" spans="1:95" ht="15.75">
      <c r="A449" s="512" t="s">
        <v>4430</v>
      </c>
      <c r="B449" s="3"/>
      <c r="C449" s="3"/>
      <c r="D449" s="32"/>
      <c r="E449" s="32">
        <f t="shared" ref="E449:E469" si="4">SUM(F449:AA449)</f>
        <v>1045.8000000000002</v>
      </c>
      <c r="F449" s="1">
        <v>215.20000000000005</v>
      </c>
      <c r="G449" s="1">
        <v>106.7</v>
      </c>
      <c r="H449" s="1">
        <v>181.5</v>
      </c>
      <c r="I449" s="1">
        <v>97.5</v>
      </c>
      <c r="J449" s="1">
        <v>444.9</v>
      </c>
      <c r="K449" s="10"/>
      <c r="L449" s="10"/>
      <c r="M449" s="10"/>
      <c r="N449" s="10"/>
      <c r="O449" s="10"/>
      <c r="P449" s="10"/>
      <c r="Q449" s="10"/>
      <c r="R449" s="10"/>
      <c r="S449" s="10"/>
      <c r="T449" s="10"/>
      <c r="U449" s="10"/>
      <c r="V449" s="10"/>
      <c r="W449" s="10"/>
      <c r="X449" s="10"/>
      <c r="Y449" s="10"/>
      <c r="Z449" s="10"/>
      <c r="AA449" s="425"/>
      <c r="AB449" s="512" t="s">
        <v>4430</v>
      </c>
      <c r="AF449" s="32">
        <f t="shared" si="1"/>
        <v>5</v>
      </c>
      <c r="AG449" s="56">
        <v>0</v>
      </c>
      <c r="AH449" s="56">
        <v>0</v>
      </c>
      <c r="AI449" s="56">
        <v>2</v>
      </c>
      <c r="AJ449" s="56">
        <v>3</v>
      </c>
      <c r="AK449" s="56">
        <v>0</v>
      </c>
      <c r="AL449" s="407"/>
      <c r="AM449" s="407"/>
      <c r="AN449" s="407"/>
      <c r="AO449" s="407"/>
      <c r="AP449" s="407"/>
      <c r="AQ449" s="407"/>
      <c r="AR449" s="56"/>
      <c r="AS449" s="407"/>
      <c r="AT449" s="56"/>
      <c r="AU449" s="56"/>
      <c r="AV449" s="407"/>
      <c r="AW449" s="56"/>
      <c r="AX449" s="56"/>
      <c r="AY449" s="56"/>
      <c r="AZ449" s="407"/>
      <c r="BA449" s="56"/>
      <c r="BB449" s="408"/>
      <c r="BE449" s="1"/>
      <c r="BF449" s="56"/>
      <c r="BG449" s="56"/>
      <c r="BH449" s="407"/>
      <c r="BI449" s="56"/>
      <c r="BJ449" s="407"/>
      <c r="BK449" s="407"/>
      <c r="BL449" s="407"/>
      <c r="BM449" s="407"/>
      <c r="BZ449" s="383"/>
      <c r="CA449" s="383"/>
      <c r="CB449" s="385"/>
      <c r="CC449" s="385"/>
      <c r="CD449" s="224"/>
      <c r="CE449" s="407"/>
      <c r="CM449" s="383"/>
      <c r="CP449" s="228"/>
      <c r="CQ449" s="56"/>
    </row>
    <row r="450" spans="1:95" ht="15.75">
      <c r="A450" s="512" t="s">
        <v>4414</v>
      </c>
      <c r="B450" s="3"/>
      <c r="C450" s="3"/>
      <c r="D450" s="32"/>
      <c r="E450" s="32">
        <f t="shared" si="4"/>
        <v>832.4</v>
      </c>
      <c r="F450" s="1">
        <v>127.00000000000001</v>
      </c>
      <c r="G450" s="1">
        <v>157</v>
      </c>
      <c r="H450" s="1">
        <v>138.19999999999999</v>
      </c>
      <c r="I450" s="1">
        <v>46.9</v>
      </c>
      <c r="J450" s="1">
        <v>363.3</v>
      </c>
      <c r="K450" s="10"/>
      <c r="L450" s="10"/>
      <c r="M450" s="10"/>
      <c r="N450" s="10"/>
      <c r="O450" s="10"/>
      <c r="P450" s="10"/>
      <c r="Q450" s="10"/>
      <c r="R450" s="10"/>
      <c r="S450" s="10"/>
      <c r="T450" s="10"/>
      <c r="U450" s="10"/>
      <c r="V450" s="10"/>
      <c r="W450" s="10"/>
      <c r="X450" s="10"/>
      <c r="Y450" s="10"/>
      <c r="Z450" s="10"/>
      <c r="AA450" s="425"/>
      <c r="AB450" s="512" t="s">
        <v>4414</v>
      </c>
      <c r="AF450" s="32">
        <f t="shared" si="1"/>
        <v>1</v>
      </c>
      <c r="AG450" s="302"/>
      <c r="AH450" s="56">
        <v>0</v>
      </c>
      <c r="AI450" s="56">
        <v>1</v>
      </c>
      <c r="AJ450" s="56">
        <v>0</v>
      </c>
      <c r="AK450" s="56">
        <v>0</v>
      </c>
      <c r="AL450" s="56"/>
      <c r="AM450" s="56"/>
      <c r="AN450" s="56"/>
      <c r="AO450" s="56"/>
      <c r="AP450" s="56"/>
      <c r="AQ450" s="56"/>
      <c r="AR450" s="56"/>
      <c r="AS450" s="56"/>
      <c r="AT450" s="56"/>
      <c r="AU450" s="56"/>
      <c r="AV450" s="56"/>
      <c r="AW450" s="56"/>
      <c r="AX450" s="56"/>
      <c r="AY450" s="56"/>
      <c r="AZ450" s="56"/>
      <c r="BA450" s="56"/>
      <c r="BB450" s="408"/>
      <c r="BE450" s="1"/>
      <c r="BF450" s="56"/>
      <c r="BG450" s="56"/>
      <c r="BH450" s="56"/>
      <c r="BI450" s="56"/>
      <c r="BJ450" s="56"/>
      <c r="BK450" s="56"/>
      <c r="BL450" s="56"/>
      <c r="BM450" s="56"/>
      <c r="BZ450" s="383"/>
      <c r="CA450" s="383"/>
      <c r="CD450" s="28"/>
      <c r="CE450" s="56"/>
      <c r="CM450" s="383"/>
      <c r="CN450" s="385"/>
      <c r="CO450" s="385"/>
      <c r="CP450" s="228"/>
      <c r="CQ450" s="56"/>
    </row>
    <row r="451" spans="1:95" ht="15.75">
      <c r="A451" s="512" t="s">
        <v>4422</v>
      </c>
      <c r="B451" s="3"/>
      <c r="C451" s="3"/>
      <c r="D451" s="32"/>
      <c r="E451" s="32">
        <f t="shared" si="4"/>
        <v>1574.8999999999999</v>
      </c>
      <c r="F451" s="1">
        <v>181.2</v>
      </c>
      <c r="G451" s="1">
        <v>315</v>
      </c>
      <c r="H451" s="1">
        <v>207.6</v>
      </c>
      <c r="I451" s="1">
        <v>56</v>
      </c>
      <c r="J451" s="1">
        <v>815.09999999999991</v>
      </c>
      <c r="K451" s="10"/>
      <c r="L451" s="10"/>
      <c r="M451" s="10"/>
      <c r="N451" s="10"/>
      <c r="O451" s="10"/>
      <c r="P451" s="10"/>
      <c r="Q451" s="10"/>
      <c r="R451" s="10"/>
      <c r="S451" s="10"/>
      <c r="T451" s="10"/>
      <c r="U451" s="10"/>
      <c r="V451" s="10"/>
      <c r="W451" s="10"/>
      <c r="X451" s="10"/>
      <c r="Y451" s="10"/>
      <c r="Z451" s="10"/>
      <c r="AA451" s="425"/>
      <c r="AB451" s="512" t="s">
        <v>4422</v>
      </c>
      <c r="AF451" s="32">
        <f t="shared" ref="AF451:AF517" si="5">SUM(AG451:BM451)</f>
        <v>12</v>
      </c>
      <c r="AG451" s="56">
        <v>0</v>
      </c>
      <c r="AH451" s="56">
        <v>3</v>
      </c>
      <c r="AI451" s="56">
        <v>3</v>
      </c>
      <c r="AJ451" s="56">
        <v>3</v>
      </c>
      <c r="AK451" s="56">
        <v>3</v>
      </c>
      <c r="AL451" s="56"/>
      <c r="AM451" s="56"/>
      <c r="AN451" s="56"/>
      <c r="AO451" s="56"/>
      <c r="AP451" s="56"/>
      <c r="AQ451" s="56"/>
      <c r="AR451" s="56"/>
      <c r="AS451" s="56"/>
      <c r="AT451" s="56"/>
      <c r="AU451" s="56"/>
      <c r="AV451" s="56"/>
      <c r="AW451" s="56"/>
      <c r="AX451" s="56"/>
      <c r="AY451" s="56"/>
      <c r="AZ451" s="56"/>
      <c r="BA451" s="56"/>
      <c r="BB451" s="408"/>
      <c r="BE451" s="1"/>
      <c r="BF451" s="56"/>
      <c r="BG451" s="56"/>
      <c r="BH451" s="56"/>
      <c r="BI451" s="56"/>
      <c r="BJ451" s="56"/>
      <c r="BK451" s="56"/>
      <c r="BL451" s="56"/>
      <c r="BM451" s="56"/>
      <c r="BZ451" s="383"/>
      <c r="CA451" s="383"/>
      <c r="CD451" s="28"/>
      <c r="CE451" s="56"/>
      <c r="CM451" s="383"/>
      <c r="CP451" s="28"/>
      <c r="CQ451" s="56"/>
    </row>
    <row r="452" spans="1:95" ht="15.75">
      <c r="A452" s="512" t="s">
        <v>4437</v>
      </c>
      <c r="B452" s="3"/>
      <c r="C452" s="3"/>
      <c r="D452" s="32"/>
      <c r="E452" s="32">
        <f t="shared" si="4"/>
        <v>1693.3</v>
      </c>
      <c r="F452" s="1">
        <v>329</v>
      </c>
      <c r="G452" s="1">
        <v>512.4</v>
      </c>
      <c r="H452" s="1">
        <v>96.7</v>
      </c>
      <c r="I452" s="1">
        <v>56.4</v>
      </c>
      <c r="J452" s="1">
        <v>698.8</v>
      </c>
      <c r="K452" s="10"/>
      <c r="L452" s="10"/>
      <c r="M452" s="10"/>
      <c r="N452" s="10"/>
      <c r="O452" s="10"/>
      <c r="P452" s="10"/>
      <c r="Q452" s="10"/>
      <c r="R452" s="10"/>
      <c r="S452" s="10"/>
      <c r="T452" s="10"/>
      <c r="U452" s="10"/>
      <c r="V452" s="10"/>
      <c r="W452" s="10"/>
      <c r="X452" s="10"/>
      <c r="Y452" s="10"/>
      <c r="Z452" s="10"/>
      <c r="AA452" s="425"/>
      <c r="AB452" s="512" t="s">
        <v>4437</v>
      </c>
      <c r="AF452" s="32">
        <f t="shared" si="5"/>
        <v>13</v>
      </c>
      <c r="AG452" s="56">
        <v>3</v>
      </c>
      <c r="AH452" s="56">
        <v>3</v>
      </c>
      <c r="AI452" s="56">
        <v>1</v>
      </c>
      <c r="AJ452" s="56">
        <v>3</v>
      </c>
      <c r="AK452" s="56">
        <v>3</v>
      </c>
      <c r="AL452" s="56"/>
      <c r="AM452" s="56"/>
      <c r="AN452" s="56"/>
      <c r="AO452" s="56"/>
      <c r="AP452" s="56"/>
      <c r="AQ452" s="56"/>
      <c r="AR452" s="56"/>
      <c r="AS452" s="56"/>
      <c r="AT452" s="56"/>
      <c r="AU452" s="56"/>
      <c r="AV452" s="56"/>
      <c r="AW452" s="56"/>
      <c r="AX452" s="56"/>
      <c r="AY452" s="56"/>
      <c r="AZ452" s="56"/>
      <c r="BA452" s="56"/>
      <c r="BB452" s="408"/>
      <c r="BE452" s="1"/>
      <c r="BF452" s="56"/>
      <c r="BG452" s="56"/>
      <c r="BH452" s="56"/>
      <c r="BI452" s="56"/>
      <c r="BJ452" s="56"/>
      <c r="BK452" s="56"/>
      <c r="BL452" s="56"/>
      <c r="BM452" s="56"/>
      <c r="BZ452" s="383"/>
      <c r="CA452" s="383"/>
      <c r="CD452" s="28"/>
      <c r="CE452" s="56"/>
      <c r="CM452" s="383"/>
      <c r="CP452" s="28"/>
      <c r="CQ452" s="56"/>
    </row>
    <row r="453" spans="1:95" ht="15.75">
      <c r="A453" s="512" t="s">
        <v>4405</v>
      </c>
      <c r="B453" s="3"/>
      <c r="C453" s="3"/>
      <c r="D453" s="32"/>
      <c r="E453" s="32">
        <f t="shared" si="4"/>
        <v>1278.6999999999998</v>
      </c>
      <c r="F453" s="1">
        <v>247.7</v>
      </c>
      <c r="G453" s="1">
        <v>165.20000000000002</v>
      </c>
      <c r="H453" s="1">
        <v>106.29999999999998</v>
      </c>
      <c r="I453" s="1">
        <v>55.3</v>
      </c>
      <c r="J453" s="1">
        <v>704.2</v>
      </c>
      <c r="K453" s="10"/>
      <c r="L453" s="10"/>
      <c r="M453" s="10"/>
      <c r="N453" s="10"/>
      <c r="O453" s="10"/>
      <c r="P453" s="10"/>
      <c r="Q453" s="10"/>
      <c r="R453" s="10"/>
      <c r="S453" s="10"/>
      <c r="T453" s="10"/>
      <c r="U453" s="10"/>
      <c r="V453" s="10"/>
      <c r="W453" s="10"/>
      <c r="X453" s="10"/>
      <c r="Y453" s="10"/>
      <c r="Z453" s="10"/>
      <c r="AA453" s="425"/>
      <c r="AB453" s="512" t="s">
        <v>4405</v>
      </c>
      <c r="AF453" s="32">
        <f t="shared" si="5"/>
        <v>5</v>
      </c>
      <c r="AG453" s="56">
        <v>2</v>
      </c>
      <c r="AH453" s="56">
        <v>0</v>
      </c>
      <c r="AI453" s="56">
        <v>0</v>
      </c>
      <c r="AJ453" s="56">
        <v>0</v>
      </c>
      <c r="AK453" s="56">
        <v>3</v>
      </c>
      <c r="AL453" s="56"/>
      <c r="AM453" s="56"/>
      <c r="AN453" s="56"/>
      <c r="AO453" s="56"/>
      <c r="AP453" s="56"/>
      <c r="AQ453" s="56"/>
      <c r="AR453" s="56"/>
      <c r="AS453" s="56"/>
      <c r="AT453" s="56"/>
      <c r="AU453" s="56"/>
      <c r="AV453" s="56"/>
      <c r="AW453" s="56"/>
      <c r="AX453" s="56"/>
      <c r="AY453" s="56"/>
      <c r="AZ453" s="56"/>
      <c r="BA453" s="56"/>
      <c r="BB453" s="408"/>
      <c r="BE453" s="1"/>
      <c r="BF453" s="56"/>
      <c r="BG453" s="56"/>
      <c r="BH453" s="56"/>
      <c r="BI453" s="56"/>
      <c r="BJ453" s="56"/>
      <c r="BK453" s="56"/>
      <c r="BL453" s="56"/>
      <c r="BM453" s="56"/>
      <c r="BZ453" s="383"/>
      <c r="CA453" s="383"/>
      <c r="CD453" s="28"/>
      <c r="CE453" s="56"/>
      <c r="CM453" s="383"/>
      <c r="CP453" s="28"/>
      <c r="CQ453" s="56"/>
    </row>
    <row r="454" spans="1:95" ht="15.75">
      <c r="A454" s="512" t="s">
        <v>1702</v>
      </c>
      <c r="B454" s="3"/>
      <c r="C454" s="3"/>
      <c r="D454" s="32"/>
      <c r="E454" s="32">
        <f t="shared" si="4"/>
        <v>1305.4000000000001</v>
      </c>
      <c r="F454" s="1">
        <v>277.7</v>
      </c>
      <c r="G454" s="1">
        <v>265.3</v>
      </c>
      <c r="H454" s="1">
        <v>140.5</v>
      </c>
      <c r="I454" s="1">
        <v>16.5</v>
      </c>
      <c r="J454" s="1">
        <v>605.4</v>
      </c>
      <c r="K454" s="10"/>
      <c r="L454" s="10"/>
      <c r="M454" s="10"/>
      <c r="N454" s="10"/>
      <c r="O454" s="10"/>
      <c r="P454" s="10"/>
      <c r="Q454" s="10"/>
      <c r="R454" s="10"/>
      <c r="S454" s="10"/>
      <c r="T454" s="10"/>
      <c r="U454" s="10"/>
      <c r="V454" s="10"/>
      <c r="W454" s="10"/>
      <c r="X454" s="10"/>
      <c r="Y454" s="10"/>
      <c r="Z454" s="10"/>
      <c r="AA454" s="425"/>
      <c r="AB454" s="512" t="s">
        <v>1702</v>
      </c>
      <c r="AF454" s="32">
        <f t="shared" si="5"/>
        <v>6</v>
      </c>
      <c r="AG454" s="56">
        <v>3</v>
      </c>
      <c r="AH454" s="302"/>
      <c r="AI454" s="56">
        <v>0</v>
      </c>
      <c r="AJ454" s="56">
        <v>0</v>
      </c>
      <c r="AK454" s="56">
        <v>3</v>
      </c>
      <c r="AL454" s="56"/>
      <c r="AM454" s="56"/>
      <c r="AN454" s="56"/>
      <c r="AO454" s="56"/>
      <c r="AP454" s="56"/>
      <c r="AQ454" s="56"/>
      <c r="AR454" s="56"/>
      <c r="AS454" s="56"/>
      <c r="AT454" s="56"/>
      <c r="AU454" s="56"/>
      <c r="AV454" s="56"/>
      <c r="AW454" s="56"/>
      <c r="AX454" s="56"/>
      <c r="AY454" s="56"/>
      <c r="AZ454" s="56"/>
      <c r="BA454" s="56"/>
      <c r="BB454" s="408"/>
      <c r="BE454" s="1"/>
      <c r="BF454" s="56"/>
      <c r="BG454" s="56"/>
      <c r="BH454" s="56"/>
      <c r="BI454" s="56"/>
      <c r="BJ454" s="56"/>
      <c r="BK454" s="56"/>
      <c r="BL454" s="56"/>
      <c r="BM454" s="56"/>
      <c r="BZ454" s="383"/>
      <c r="CA454" s="383"/>
      <c r="CD454" s="28"/>
      <c r="CE454" s="56"/>
      <c r="CM454" s="383"/>
      <c r="CP454" s="228"/>
      <c r="CQ454" s="56"/>
    </row>
    <row r="455" spans="1:95" ht="15.75">
      <c r="A455" s="512" t="s">
        <v>4406</v>
      </c>
      <c r="B455" s="3"/>
      <c r="C455" s="3"/>
      <c r="D455" s="32"/>
      <c r="E455" s="32">
        <f t="shared" si="4"/>
        <v>1176.5</v>
      </c>
      <c r="F455" s="1">
        <v>210.3</v>
      </c>
      <c r="G455" s="1">
        <v>183.7</v>
      </c>
      <c r="H455" s="1">
        <v>118.2</v>
      </c>
      <c r="I455" s="1">
        <v>16.5</v>
      </c>
      <c r="J455" s="1">
        <v>647.80000000000007</v>
      </c>
      <c r="K455" s="10"/>
      <c r="L455" s="10"/>
      <c r="M455" s="10"/>
      <c r="N455" s="10"/>
      <c r="O455" s="10"/>
      <c r="P455" s="10"/>
      <c r="Q455" s="10"/>
      <c r="R455" s="10"/>
      <c r="S455" s="10"/>
      <c r="T455" s="10"/>
      <c r="U455" s="10"/>
      <c r="V455" s="10"/>
      <c r="W455" s="10"/>
      <c r="X455" s="10"/>
      <c r="Y455" s="10"/>
      <c r="Z455" s="10"/>
      <c r="AA455" s="425"/>
      <c r="AB455" s="512" t="s">
        <v>4406</v>
      </c>
      <c r="AF455" s="32">
        <f t="shared" si="5"/>
        <v>7</v>
      </c>
      <c r="AG455" s="56">
        <v>1</v>
      </c>
      <c r="AH455" s="56">
        <v>1</v>
      </c>
      <c r="AI455" s="56">
        <v>2</v>
      </c>
      <c r="AJ455" s="56">
        <v>0</v>
      </c>
      <c r="AK455" s="56">
        <v>3</v>
      </c>
      <c r="AL455" s="407"/>
      <c r="AM455" s="407"/>
      <c r="AN455" s="407"/>
      <c r="AO455" s="407"/>
      <c r="AP455" s="407"/>
      <c r="AQ455" s="407"/>
      <c r="AR455" s="56"/>
      <c r="AS455" s="407"/>
      <c r="AT455" s="56"/>
      <c r="AU455" s="56"/>
      <c r="AV455" s="407"/>
      <c r="AW455" s="56"/>
      <c r="AX455" s="56"/>
      <c r="AY455" s="56"/>
      <c r="AZ455" s="407"/>
      <c r="BA455" s="56"/>
      <c r="BB455" s="408"/>
      <c r="BE455" s="1"/>
      <c r="BF455" s="56"/>
      <c r="BG455" s="56"/>
      <c r="BH455" s="407"/>
      <c r="BI455" s="56"/>
      <c r="BJ455" s="407"/>
      <c r="BK455" s="407"/>
      <c r="BL455" s="407"/>
      <c r="BM455" s="407"/>
      <c r="BZ455" s="383"/>
      <c r="CA455" s="383"/>
      <c r="CB455" s="385"/>
      <c r="CC455" s="385"/>
      <c r="CD455" s="224"/>
      <c r="CE455" s="407"/>
      <c r="CM455" s="383"/>
      <c r="CP455" s="28"/>
      <c r="CQ455" s="56"/>
    </row>
    <row r="456" spans="1:95" ht="15.75">
      <c r="A456" s="512" t="s">
        <v>4444</v>
      </c>
      <c r="B456" s="3"/>
      <c r="C456" s="3"/>
      <c r="D456" s="32"/>
      <c r="E456" s="32">
        <f t="shared" si="4"/>
        <v>1276.1999999999998</v>
      </c>
      <c r="F456" s="1">
        <v>150.69999999999996</v>
      </c>
      <c r="G456" s="1">
        <v>215.8</v>
      </c>
      <c r="H456" s="1">
        <v>163.30000000000001</v>
      </c>
      <c r="I456" s="1">
        <v>1.1000000000000001</v>
      </c>
      <c r="J456" s="1">
        <v>745.3</v>
      </c>
      <c r="K456" s="10"/>
      <c r="L456" s="10"/>
      <c r="M456" s="10"/>
      <c r="N456" s="10"/>
      <c r="O456" s="10"/>
      <c r="P456" s="10"/>
      <c r="Q456" s="10"/>
      <c r="R456" s="10"/>
      <c r="S456" s="10"/>
      <c r="T456" s="10"/>
      <c r="U456" s="10"/>
      <c r="V456" s="10"/>
      <c r="W456" s="10"/>
      <c r="X456" s="10"/>
      <c r="Y456" s="10"/>
      <c r="Z456" s="10"/>
      <c r="AA456" s="425"/>
      <c r="AB456" s="512" t="s">
        <v>4444</v>
      </c>
      <c r="AF456" s="32">
        <f t="shared" si="5"/>
        <v>7</v>
      </c>
      <c r="AG456" s="56">
        <v>0</v>
      </c>
      <c r="AH456" s="56">
        <v>3</v>
      </c>
      <c r="AI456" s="56">
        <v>2</v>
      </c>
      <c r="AJ456" s="56">
        <v>0</v>
      </c>
      <c r="AK456" s="56">
        <v>2</v>
      </c>
      <c r="AL456" s="407"/>
      <c r="AM456" s="407"/>
      <c r="AN456" s="407"/>
      <c r="AO456" s="407"/>
      <c r="AP456" s="407"/>
      <c r="AQ456" s="407"/>
      <c r="AR456" s="56"/>
      <c r="AS456" s="407"/>
      <c r="AT456" s="56"/>
      <c r="AU456" s="56"/>
      <c r="AV456" s="407"/>
      <c r="AW456" s="56"/>
      <c r="AX456" s="56"/>
      <c r="AY456" s="56"/>
      <c r="AZ456" s="407"/>
      <c r="BA456" s="56"/>
      <c r="BB456" s="408"/>
      <c r="BE456" s="1"/>
      <c r="BF456" s="56"/>
      <c r="BG456" s="56"/>
      <c r="BH456" s="407"/>
      <c r="BI456" s="56"/>
      <c r="BJ456" s="407"/>
      <c r="BK456" s="407"/>
      <c r="BL456" s="407"/>
      <c r="BM456" s="407"/>
      <c r="BZ456" s="383"/>
      <c r="CA456" s="383"/>
      <c r="CB456" s="385"/>
      <c r="CC456" s="385"/>
      <c r="CD456" s="224"/>
      <c r="CE456" s="407"/>
      <c r="CM456" s="383"/>
      <c r="CN456" s="385"/>
      <c r="CO456" s="385"/>
      <c r="CP456" s="228"/>
      <c r="CQ456" s="56"/>
    </row>
    <row r="457" spans="1:95" ht="15.75">
      <c r="A457" s="512" t="s">
        <v>4396</v>
      </c>
      <c r="B457" s="3"/>
      <c r="C457" s="3"/>
      <c r="D457" s="32"/>
      <c r="E457" s="32">
        <f t="shared" si="4"/>
        <v>1274.0999999999999</v>
      </c>
      <c r="F457" s="1">
        <v>317.7</v>
      </c>
      <c r="G457" s="1">
        <v>354.4</v>
      </c>
      <c r="H457" s="1">
        <v>149.30000000000001</v>
      </c>
      <c r="I457" s="1">
        <v>69.3</v>
      </c>
      <c r="J457" s="1">
        <v>383.4</v>
      </c>
      <c r="K457" s="10"/>
      <c r="L457" s="10"/>
      <c r="M457" s="10"/>
      <c r="N457" s="10"/>
      <c r="O457" s="10"/>
      <c r="P457" s="10"/>
      <c r="Q457" s="10"/>
      <c r="R457" s="10"/>
      <c r="S457" s="10"/>
      <c r="T457" s="10"/>
      <c r="U457" s="10"/>
      <c r="V457" s="10"/>
      <c r="W457" s="10"/>
      <c r="X457" s="10"/>
      <c r="Y457" s="10"/>
      <c r="Z457" s="10"/>
      <c r="AA457" s="425"/>
      <c r="AB457" s="512" t="s">
        <v>4396</v>
      </c>
      <c r="AF457" s="32">
        <f t="shared" si="5"/>
        <v>10</v>
      </c>
      <c r="AG457" s="56">
        <v>2</v>
      </c>
      <c r="AH457" s="56">
        <v>3</v>
      </c>
      <c r="AI457" s="56">
        <v>2</v>
      </c>
      <c r="AJ457" s="56">
        <v>3</v>
      </c>
      <c r="AK457" s="56">
        <v>0</v>
      </c>
      <c r="AL457" s="56"/>
      <c r="AM457" s="56"/>
      <c r="AN457" s="56"/>
      <c r="AO457" s="56"/>
      <c r="AP457" s="56"/>
      <c r="AQ457" s="56"/>
      <c r="AR457" s="56"/>
      <c r="AS457" s="56"/>
      <c r="AT457" s="56"/>
      <c r="AU457" s="56"/>
      <c r="AV457" s="56"/>
      <c r="AW457" s="56"/>
      <c r="AX457" s="56"/>
      <c r="AY457" s="56"/>
      <c r="AZ457" s="56"/>
      <c r="BA457" s="56"/>
      <c r="BB457" s="408"/>
      <c r="BE457" s="1"/>
      <c r="BF457" s="56"/>
      <c r="BG457" s="56"/>
      <c r="BH457" s="56"/>
      <c r="BI457" s="56"/>
      <c r="BJ457" s="56"/>
      <c r="BK457" s="56"/>
      <c r="BL457" s="56"/>
      <c r="BM457" s="56"/>
      <c r="BZ457" s="383"/>
      <c r="CA457" s="383"/>
      <c r="CD457" s="28"/>
      <c r="CE457" s="56"/>
      <c r="CM457" s="383"/>
      <c r="CN457" s="385"/>
      <c r="CO457" s="385"/>
      <c r="CP457" s="228"/>
      <c r="CQ457" s="56"/>
    </row>
    <row r="458" spans="1:95" ht="15.75">
      <c r="A458" s="512" t="s">
        <v>2121</v>
      </c>
      <c r="B458" s="3"/>
      <c r="C458" s="3"/>
      <c r="D458" s="32"/>
      <c r="E458" s="32">
        <f t="shared" si="4"/>
        <v>1407.1</v>
      </c>
      <c r="F458" s="1">
        <v>158.79999999999995</v>
      </c>
      <c r="G458" s="1">
        <v>182.4</v>
      </c>
      <c r="H458" s="1">
        <v>148.79999999999998</v>
      </c>
      <c r="I458" s="1">
        <v>52.4</v>
      </c>
      <c r="J458" s="1">
        <v>864.7</v>
      </c>
      <c r="K458" s="10"/>
      <c r="L458" s="10"/>
      <c r="M458" s="10"/>
      <c r="N458" s="10"/>
      <c r="O458" s="10"/>
      <c r="P458" s="10"/>
      <c r="Q458" s="10"/>
      <c r="R458" s="10"/>
      <c r="S458" s="10"/>
      <c r="T458" s="10"/>
      <c r="U458" s="10"/>
      <c r="V458" s="10"/>
      <c r="W458" s="10"/>
      <c r="X458" s="10"/>
      <c r="Y458" s="10"/>
      <c r="Z458" s="10"/>
      <c r="AA458" s="425"/>
      <c r="AB458" s="512" t="s">
        <v>2121</v>
      </c>
      <c r="AF458" s="32">
        <f t="shared" si="5"/>
        <v>6</v>
      </c>
      <c r="AG458" s="56">
        <v>0</v>
      </c>
      <c r="AH458" s="56">
        <v>0</v>
      </c>
      <c r="AI458" s="56">
        <v>1</v>
      </c>
      <c r="AJ458" s="56">
        <v>2</v>
      </c>
      <c r="AK458" s="56">
        <v>3</v>
      </c>
      <c r="AL458" s="56"/>
      <c r="AM458" s="56"/>
      <c r="AN458" s="56"/>
      <c r="AO458" s="56"/>
      <c r="AP458" s="56"/>
      <c r="AQ458" s="56"/>
      <c r="AR458" s="56"/>
      <c r="AS458" s="56"/>
      <c r="AT458" s="56"/>
      <c r="AU458" s="56"/>
      <c r="AV458" s="56"/>
      <c r="AW458" s="56"/>
      <c r="AX458" s="56"/>
      <c r="AY458" s="56"/>
      <c r="AZ458" s="56"/>
      <c r="BA458" s="56"/>
      <c r="BB458" s="408"/>
      <c r="BE458" s="1"/>
      <c r="BF458" s="56"/>
      <c r="BG458" s="56"/>
      <c r="BH458" s="56"/>
      <c r="BI458" s="56"/>
      <c r="BJ458" s="56"/>
      <c r="BK458" s="56"/>
      <c r="BL458" s="56"/>
      <c r="BM458" s="56"/>
      <c r="BZ458" s="383"/>
      <c r="CA458" s="383"/>
      <c r="CD458" s="28"/>
      <c r="CE458" s="56"/>
      <c r="CM458" s="383"/>
      <c r="CP458" s="228"/>
      <c r="CQ458" s="56"/>
    </row>
    <row r="459" spans="1:95" ht="15.75">
      <c r="A459" s="512" t="s">
        <v>4465</v>
      </c>
      <c r="B459" s="3"/>
      <c r="C459" s="3"/>
      <c r="D459" s="32"/>
      <c r="E459" s="32">
        <f t="shared" si="4"/>
        <v>532.70000000000005</v>
      </c>
      <c r="F459" s="1">
        <v>125.9</v>
      </c>
      <c r="G459" s="1">
        <v>61.4</v>
      </c>
      <c r="H459" s="1">
        <v>156.39999999999998</v>
      </c>
      <c r="I459" s="1">
        <v>85.5</v>
      </c>
      <c r="J459" s="1">
        <v>103.5</v>
      </c>
      <c r="K459" s="10"/>
      <c r="L459" s="10"/>
      <c r="M459" s="10"/>
      <c r="N459" s="10"/>
      <c r="O459" s="10"/>
      <c r="P459" s="10"/>
      <c r="Q459" s="10"/>
      <c r="R459" s="10"/>
      <c r="S459" s="10"/>
      <c r="T459" s="10"/>
      <c r="U459" s="10"/>
      <c r="V459" s="10"/>
      <c r="W459" s="10"/>
      <c r="X459" s="10"/>
      <c r="Y459" s="10"/>
      <c r="Z459" s="10"/>
      <c r="AA459" s="425"/>
      <c r="AB459" s="512" t="s">
        <v>4465</v>
      </c>
      <c r="AF459" s="32">
        <f t="shared" si="5"/>
        <v>6</v>
      </c>
      <c r="AG459" s="56">
        <v>0</v>
      </c>
      <c r="AH459" s="56">
        <v>3</v>
      </c>
      <c r="AI459" s="56">
        <v>3</v>
      </c>
      <c r="AJ459" s="56">
        <v>0</v>
      </c>
      <c r="AK459" s="56">
        <v>0</v>
      </c>
      <c r="AL459" s="407"/>
      <c r="AM459" s="407"/>
      <c r="AN459" s="407"/>
      <c r="AO459" s="407"/>
      <c r="AP459" s="407"/>
      <c r="AQ459" s="407"/>
      <c r="AR459" s="56"/>
      <c r="AS459" s="407"/>
      <c r="AT459" s="56"/>
      <c r="AU459" s="56"/>
      <c r="AV459" s="407"/>
      <c r="AW459" s="56"/>
      <c r="AX459" s="56"/>
      <c r="AY459" s="56"/>
      <c r="AZ459" s="407"/>
      <c r="BA459" s="56"/>
      <c r="BB459" s="408"/>
      <c r="BE459" s="1"/>
      <c r="BF459" s="56"/>
      <c r="BG459" s="56"/>
      <c r="BH459" s="407"/>
      <c r="BI459" s="56"/>
      <c r="BJ459" s="407"/>
      <c r="BK459" s="407"/>
      <c r="BL459" s="407"/>
      <c r="BM459" s="407"/>
      <c r="BZ459" s="383"/>
      <c r="CA459" s="383"/>
      <c r="CB459" s="385"/>
      <c r="CC459" s="385"/>
      <c r="CD459" s="224"/>
      <c r="CE459" s="407"/>
      <c r="CM459" s="383"/>
      <c r="CP459" s="228"/>
      <c r="CQ459" s="56"/>
    </row>
    <row r="460" spans="1:95" ht="15.75">
      <c r="A460" s="512" t="s">
        <v>1686</v>
      </c>
      <c r="B460" s="3"/>
      <c r="C460" s="3"/>
      <c r="D460" s="32"/>
      <c r="E460" s="32">
        <f t="shared" si="4"/>
        <v>1698</v>
      </c>
      <c r="F460" s="1">
        <v>211.29999999999998</v>
      </c>
      <c r="G460" s="1">
        <v>311</v>
      </c>
      <c r="H460" s="1">
        <v>189.7</v>
      </c>
      <c r="I460" s="1">
        <v>57.1</v>
      </c>
      <c r="J460" s="1">
        <v>928.9</v>
      </c>
      <c r="K460" s="10"/>
      <c r="L460" s="10"/>
      <c r="M460" s="10"/>
      <c r="N460" s="10"/>
      <c r="O460" s="10"/>
      <c r="P460" s="10"/>
      <c r="Q460" s="10"/>
      <c r="R460" s="10"/>
      <c r="S460" s="10"/>
      <c r="T460" s="10"/>
      <c r="U460" s="10"/>
      <c r="V460" s="10"/>
      <c r="W460" s="10"/>
      <c r="X460" s="10"/>
      <c r="Y460" s="10"/>
      <c r="Z460" s="10"/>
      <c r="AA460" s="425"/>
      <c r="AB460" s="512" t="s">
        <v>1686</v>
      </c>
      <c r="AF460" s="32">
        <f t="shared" si="5"/>
        <v>9</v>
      </c>
      <c r="AG460" s="56">
        <v>0</v>
      </c>
      <c r="AH460" s="56">
        <v>3</v>
      </c>
      <c r="AI460" s="56">
        <v>3</v>
      </c>
      <c r="AJ460" s="56">
        <v>0</v>
      </c>
      <c r="AK460" s="56">
        <v>3</v>
      </c>
      <c r="AL460" s="56"/>
      <c r="AM460" s="56"/>
      <c r="AN460" s="56"/>
      <c r="AO460" s="56"/>
      <c r="AP460" s="56"/>
      <c r="AQ460" s="56"/>
      <c r="AR460" s="56"/>
      <c r="AS460" s="56"/>
      <c r="AT460" s="56"/>
      <c r="AU460" s="56"/>
      <c r="AV460" s="56"/>
      <c r="AW460" s="56"/>
      <c r="AX460" s="56"/>
      <c r="AY460" s="56"/>
      <c r="AZ460" s="56"/>
      <c r="BA460" s="56"/>
      <c r="BB460" s="408"/>
      <c r="BE460" s="1"/>
      <c r="BF460" s="56"/>
      <c r="BG460" s="56"/>
      <c r="BH460" s="56"/>
      <c r="BI460" s="56"/>
      <c r="BJ460" s="56"/>
      <c r="BK460" s="56"/>
      <c r="BL460" s="56"/>
      <c r="BM460" s="56"/>
      <c r="BZ460" s="383"/>
      <c r="CA460" s="383"/>
      <c r="CD460" s="28"/>
      <c r="CE460" s="56"/>
      <c r="CM460" s="383"/>
      <c r="CN460" s="385"/>
      <c r="CO460" s="385"/>
      <c r="CP460" s="228"/>
      <c r="CQ460" s="56"/>
    </row>
    <row r="461" spans="1:95" ht="15.75">
      <c r="A461" s="512" t="s">
        <v>4401</v>
      </c>
      <c r="B461" s="3"/>
      <c r="C461" s="3"/>
      <c r="D461" s="32"/>
      <c r="E461" s="32">
        <f t="shared" si="4"/>
        <v>1250.9000000000001</v>
      </c>
      <c r="F461" s="1">
        <v>253</v>
      </c>
      <c r="G461" s="1">
        <v>142.6</v>
      </c>
      <c r="H461" s="1">
        <v>155.39999999999998</v>
      </c>
      <c r="I461" s="1">
        <v>49</v>
      </c>
      <c r="J461" s="1">
        <v>650.90000000000009</v>
      </c>
      <c r="K461" s="10"/>
      <c r="L461" s="10"/>
      <c r="M461" s="10"/>
      <c r="N461" s="10"/>
      <c r="O461" s="10"/>
      <c r="P461" s="10"/>
      <c r="Q461" s="10"/>
      <c r="R461" s="10"/>
      <c r="S461" s="10"/>
      <c r="T461" s="10"/>
      <c r="U461" s="10"/>
      <c r="V461" s="10"/>
      <c r="W461" s="10"/>
      <c r="X461" s="10"/>
      <c r="Y461" s="10"/>
      <c r="Z461" s="10"/>
      <c r="AA461" s="425"/>
      <c r="AB461" s="512" t="s">
        <v>4401</v>
      </c>
      <c r="AF461" s="32">
        <f t="shared" si="5"/>
        <v>7</v>
      </c>
      <c r="AG461" s="56">
        <v>3</v>
      </c>
      <c r="AH461" s="56">
        <v>3</v>
      </c>
      <c r="AI461" s="56">
        <v>1</v>
      </c>
      <c r="AJ461" s="302"/>
      <c r="AK461" s="56">
        <v>0</v>
      </c>
      <c r="AL461" s="56"/>
      <c r="AM461" s="56"/>
      <c r="AN461" s="56"/>
      <c r="AO461" s="56"/>
      <c r="AP461" s="56"/>
      <c r="AQ461" s="56"/>
      <c r="AR461" s="56"/>
      <c r="AS461" s="56"/>
      <c r="AT461" s="56"/>
      <c r="AU461" s="56"/>
      <c r="AV461" s="56"/>
      <c r="AW461" s="56"/>
      <c r="AX461" s="56"/>
      <c r="AY461" s="56"/>
      <c r="AZ461" s="56"/>
      <c r="BA461" s="56"/>
      <c r="BB461" s="408"/>
      <c r="BE461" s="1"/>
      <c r="BF461" s="56"/>
      <c r="BG461" s="56"/>
      <c r="BH461" s="56"/>
      <c r="BI461" s="56"/>
      <c r="BJ461" s="56"/>
      <c r="BK461" s="56"/>
      <c r="BL461" s="56"/>
      <c r="BM461" s="56"/>
      <c r="BZ461" s="383"/>
      <c r="CA461" s="383"/>
      <c r="CD461" s="28"/>
      <c r="CE461" s="56"/>
      <c r="CM461" s="383"/>
      <c r="CP461" s="28"/>
      <c r="CQ461" s="56"/>
    </row>
    <row r="462" spans="1:95" ht="15.75">
      <c r="A462" s="512" t="s">
        <v>4417</v>
      </c>
      <c r="B462" s="3"/>
      <c r="C462" s="3"/>
      <c r="D462" s="32"/>
      <c r="E462" s="32">
        <f t="shared" si="4"/>
        <v>1376.3000000000002</v>
      </c>
      <c r="F462" s="1">
        <v>235.3</v>
      </c>
      <c r="G462" s="1">
        <v>368.09999999999997</v>
      </c>
      <c r="H462" s="1">
        <v>86.7</v>
      </c>
      <c r="I462" s="1">
        <v>0</v>
      </c>
      <c r="J462" s="1">
        <v>686.2</v>
      </c>
      <c r="K462" s="10"/>
      <c r="L462" s="10"/>
      <c r="M462" s="10"/>
      <c r="N462" s="10"/>
      <c r="O462" s="10"/>
      <c r="P462" s="10"/>
      <c r="Q462" s="10"/>
      <c r="R462" s="10"/>
      <c r="S462" s="10"/>
      <c r="T462" s="10"/>
      <c r="U462" s="10"/>
      <c r="V462" s="10"/>
      <c r="W462" s="10"/>
      <c r="X462" s="10"/>
      <c r="Y462" s="10"/>
      <c r="Z462" s="10"/>
      <c r="AA462" s="425"/>
      <c r="AB462" s="512" t="s">
        <v>4417</v>
      </c>
      <c r="AF462" s="32">
        <f t="shared" si="5"/>
        <v>9</v>
      </c>
      <c r="AG462" s="56">
        <v>3</v>
      </c>
      <c r="AH462" s="56">
        <v>3</v>
      </c>
      <c r="AI462" s="56">
        <v>0</v>
      </c>
      <c r="AJ462" s="56">
        <v>0</v>
      </c>
      <c r="AK462" s="56">
        <v>3</v>
      </c>
      <c r="AL462" s="56"/>
      <c r="AM462" s="56"/>
      <c r="AN462" s="56"/>
      <c r="AO462" s="56"/>
      <c r="AP462" s="56"/>
      <c r="AQ462" s="56"/>
      <c r="AR462" s="56"/>
      <c r="AS462" s="56"/>
      <c r="AT462" s="56"/>
      <c r="AU462" s="56"/>
      <c r="AV462" s="56"/>
      <c r="AW462" s="56"/>
      <c r="AX462" s="56"/>
      <c r="AY462" s="56"/>
      <c r="AZ462" s="56"/>
      <c r="BA462" s="56"/>
      <c r="BB462" s="408"/>
      <c r="BE462" s="1"/>
      <c r="BF462" s="56"/>
      <c r="BG462" s="56"/>
      <c r="BH462" s="56"/>
      <c r="BI462" s="56"/>
      <c r="BJ462" s="56"/>
      <c r="BK462" s="56"/>
      <c r="BL462" s="56"/>
      <c r="BM462" s="56"/>
      <c r="BZ462" s="383"/>
      <c r="CA462" s="383"/>
      <c r="CD462" s="28"/>
      <c r="CE462" s="56"/>
      <c r="CM462" s="383"/>
      <c r="CP462" s="28"/>
      <c r="CQ462" s="56"/>
    </row>
    <row r="463" spans="1:95" ht="15.75">
      <c r="A463" s="512" t="s">
        <v>3251</v>
      </c>
      <c r="B463" s="3"/>
      <c r="C463" s="3"/>
      <c r="D463" s="32"/>
      <c r="E463" s="32">
        <f t="shared" si="4"/>
        <v>1381.4</v>
      </c>
      <c r="F463" s="1">
        <v>320.70000000000005</v>
      </c>
      <c r="G463" s="1">
        <v>237.70000000000002</v>
      </c>
      <c r="H463" s="1">
        <v>78.7</v>
      </c>
      <c r="I463" s="1">
        <v>85.4</v>
      </c>
      <c r="J463" s="1">
        <v>658.90000000000009</v>
      </c>
      <c r="K463" s="10"/>
      <c r="L463" s="10"/>
      <c r="M463" s="10"/>
      <c r="N463" s="10"/>
      <c r="O463" s="10"/>
      <c r="P463" s="10"/>
      <c r="Q463" s="10"/>
      <c r="R463" s="10"/>
      <c r="S463" s="10"/>
      <c r="T463" s="10"/>
      <c r="U463" s="10"/>
      <c r="V463" s="10"/>
      <c r="W463" s="10"/>
      <c r="X463" s="10"/>
      <c r="Y463" s="10"/>
      <c r="Z463" s="10"/>
      <c r="AA463" s="425"/>
      <c r="AB463" s="512" t="s">
        <v>3251</v>
      </c>
      <c r="AF463" s="32">
        <f t="shared" si="5"/>
        <v>6</v>
      </c>
      <c r="AG463" s="56">
        <v>3</v>
      </c>
      <c r="AH463" s="56">
        <v>0</v>
      </c>
      <c r="AI463" s="56">
        <v>0</v>
      </c>
      <c r="AJ463" s="56">
        <v>3</v>
      </c>
      <c r="AK463" s="56">
        <v>0</v>
      </c>
      <c r="AL463" s="56"/>
      <c r="AM463" s="56"/>
      <c r="AN463" s="56"/>
      <c r="AO463" s="56"/>
      <c r="AP463" s="56"/>
      <c r="AQ463" s="56"/>
      <c r="AR463" s="56"/>
      <c r="AS463" s="56"/>
      <c r="AT463" s="56"/>
      <c r="AU463" s="56"/>
      <c r="AV463" s="56"/>
      <c r="AW463" s="56"/>
      <c r="AX463" s="56"/>
      <c r="AY463" s="56"/>
      <c r="AZ463" s="56"/>
      <c r="BA463" s="56"/>
      <c r="BB463" s="408"/>
      <c r="BE463" s="1"/>
      <c r="BF463" s="56"/>
      <c r="BG463" s="56"/>
      <c r="BH463" s="56"/>
      <c r="BI463" s="56"/>
      <c r="BJ463" s="56"/>
      <c r="BK463" s="56"/>
      <c r="BL463" s="56"/>
      <c r="BM463" s="56"/>
      <c r="BZ463" s="383"/>
      <c r="CA463" s="383"/>
      <c r="CD463" s="28"/>
      <c r="CE463" s="56"/>
      <c r="CM463" s="383"/>
      <c r="CP463" s="28"/>
      <c r="CQ463" s="56"/>
    </row>
    <row r="464" spans="1:95" ht="15.75">
      <c r="A464" s="512" t="s">
        <v>3254</v>
      </c>
      <c r="B464" s="3"/>
      <c r="C464" s="3"/>
      <c r="D464" s="32"/>
      <c r="E464" s="32">
        <f t="shared" si="4"/>
        <v>1018.8</v>
      </c>
      <c r="F464" s="1">
        <v>237.1</v>
      </c>
      <c r="G464" s="1">
        <v>228.4</v>
      </c>
      <c r="H464" s="1">
        <v>198.1</v>
      </c>
      <c r="I464" s="1">
        <v>120.8</v>
      </c>
      <c r="J464" s="1">
        <v>234.39999999999998</v>
      </c>
      <c r="K464" s="10"/>
      <c r="L464" s="10"/>
      <c r="M464" s="10"/>
      <c r="N464" s="10"/>
      <c r="O464" s="10"/>
      <c r="P464" s="10"/>
      <c r="Q464" s="10"/>
      <c r="R464" s="10"/>
      <c r="S464" s="10"/>
      <c r="T464" s="10"/>
      <c r="U464" s="10"/>
      <c r="V464" s="10"/>
      <c r="W464" s="10"/>
      <c r="X464" s="10"/>
      <c r="Y464" s="10"/>
      <c r="Z464" s="10"/>
      <c r="AA464" s="425"/>
      <c r="AB464" s="512" t="s">
        <v>3254</v>
      </c>
      <c r="AF464" s="32">
        <f t="shared" si="5"/>
        <v>11</v>
      </c>
      <c r="AG464" s="56">
        <v>3</v>
      </c>
      <c r="AH464" s="56">
        <v>2</v>
      </c>
      <c r="AI464" s="56">
        <v>3</v>
      </c>
      <c r="AJ464" s="56">
        <v>3</v>
      </c>
      <c r="AK464" s="56">
        <v>0</v>
      </c>
      <c r="AL464" s="407"/>
      <c r="AM464" s="407"/>
      <c r="AN464" s="407"/>
      <c r="AO464" s="407"/>
      <c r="AP464" s="407"/>
      <c r="AQ464" s="407"/>
      <c r="AR464" s="56"/>
      <c r="AS464" s="407"/>
      <c r="AT464" s="56"/>
      <c r="AU464" s="56"/>
      <c r="AV464" s="407"/>
      <c r="AW464" s="56"/>
      <c r="AX464" s="56"/>
      <c r="AY464" s="56"/>
      <c r="AZ464" s="407"/>
      <c r="BA464" s="56"/>
      <c r="BB464" s="408"/>
      <c r="BE464" s="1"/>
      <c r="BF464" s="56"/>
      <c r="BG464" s="56"/>
      <c r="BH464" s="407"/>
      <c r="BI464" s="56"/>
      <c r="BJ464" s="407"/>
      <c r="BK464" s="407"/>
      <c r="BL464" s="407"/>
      <c r="BM464" s="407"/>
      <c r="BZ464" s="383"/>
      <c r="CA464" s="383"/>
      <c r="CB464" s="385"/>
      <c r="CC464" s="385"/>
      <c r="CD464" s="224"/>
      <c r="CE464" s="407"/>
      <c r="CM464" s="383"/>
      <c r="CP464" s="228"/>
      <c r="CQ464" s="56"/>
    </row>
    <row r="465" spans="1:101" ht="15.75">
      <c r="A465" s="512" t="s">
        <v>4466</v>
      </c>
      <c r="B465" s="3"/>
      <c r="C465" s="3"/>
      <c r="D465" s="32"/>
      <c r="E465" s="32">
        <f t="shared" si="4"/>
        <v>1436.8</v>
      </c>
      <c r="F465" s="1">
        <v>316.29999999999995</v>
      </c>
      <c r="G465" s="1">
        <v>358</v>
      </c>
      <c r="H465" s="1">
        <v>216.79999999999998</v>
      </c>
      <c r="I465" s="1">
        <v>82.1</v>
      </c>
      <c r="J465" s="1">
        <v>463.6</v>
      </c>
      <c r="K465" s="10"/>
      <c r="L465" s="10"/>
      <c r="M465" s="10"/>
      <c r="N465" s="10"/>
      <c r="O465" s="10"/>
      <c r="P465" s="10"/>
      <c r="Q465" s="10"/>
      <c r="R465" s="10"/>
      <c r="S465" s="10"/>
      <c r="T465" s="10"/>
      <c r="U465" s="10"/>
      <c r="V465" s="10"/>
      <c r="W465" s="10"/>
      <c r="X465" s="10"/>
      <c r="Y465" s="10"/>
      <c r="Z465" s="10"/>
      <c r="AA465" s="425"/>
      <c r="AB465" s="512" t="s">
        <v>4466</v>
      </c>
      <c r="AF465" s="32">
        <f t="shared" si="5"/>
        <v>12</v>
      </c>
      <c r="AG465" s="56">
        <v>3</v>
      </c>
      <c r="AH465" s="56">
        <v>3</v>
      </c>
      <c r="AI465" s="56">
        <v>3</v>
      </c>
      <c r="AJ465" s="56">
        <v>3</v>
      </c>
      <c r="AK465" s="56">
        <v>0</v>
      </c>
      <c r="AL465" s="56"/>
      <c r="AM465" s="56"/>
      <c r="AN465" s="56"/>
      <c r="AO465" s="56"/>
      <c r="AP465" s="56"/>
      <c r="AQ465" s="56"/>
      <c r="AR465" s="56"/>
      <c r="AS465" s="56"/>
      <c r="AT465" s="56"/>
      <c r="AU465" s="56"/>
      <c r="AV465" s="56"/>
      <c r="AW465" s="56"/>
      <c r="AX465" s="56"/>
      <c r="AY465" s="56"/>
      <c r="AZ465" s="56"/>
      <c r="BA465" s="56"/>
      <c r="BB465" s="408"/>
      <c r="BE465" s="1"/>
      <c r="BF465" s="56"/>
      <c r="BG465" s="56"/>
      <c r="BH465" s="56"/>
      <c r="BI465" s="56"/>
      <c r="BJ465" s="56"/>
      <c r="BK465" s="56"/>
      <c r="BL465" s="56"/>
      <c r="BM465" s="56"/>
      <c r="BZ465" s="383"/>
      <c r="CA465" s="383"/>
      <c r="CD465" s="28"/>
      <c r="CE465" s="56"/>
      <c r="CM465" s="383"/>
      <c r="CN465" s="385"/>
      <c r="CO465" s="385"/>
      <c r="CP465" s="228"/>
      <c r="CQ465" s="56"/>
      <c r="CV465" s="228"/>
      <c r="CW465" s="56"/>
    </row>
    <row r="466" spans="1:101" ht="15.75">
      <c r="A466" s="512" t="s">
        <v>3257</v>
      </c>
      <c r="B466" s="3"/>
      <c r="C466" s="3"/>
      <c r="D466" s="32"/>
      <c r="E466" s="32">
        <f t="shared" si="4"/>
        <v>948.8</v>
      </c>
      <c r="F466" s="1">
        <v>201.29999999999998</v>
      </c>
      <c r="G466" s="1">
        <v>108.3</v>
      </c>
      <c r="H466" s="1">
        <v>178.6</v>
      </c>
      <c r="I466" s="1">
        <v>115.5</v>
      </c>
      <c r="J466" s="1">
        <v>345.09999999999997</v>
      </c>
      <c r="K466" s="10"/>
      <c r="L466" s="10"/>
      <c r="M466" s="10"/>
      <c r="N466" s="10"/>
      <c r="O466" s="10"/>
      <c r="P466" s="10"/>
      <c r="Q466" s="10"/>
      <c r="R466" s="10"/>
      <c r="S466" s="10"/>
      <c r="T466" s="10"/>
      <c r="U466" s="10"/>
      <c r="V466" s="10"/>
      <c r="W466" s="10"/>
      <c r="X466" s="10"/>
      <c r="Y466" s="10"/>
      <c r="Z466" s="10"/>
      <c r="AA466" s="425"/>
      <c r="AB466" s="512" t="s">
        <v>3257</v>
      </c>
      <c r="AF466" s="32">
        <f t="shared" si="5"/>
        <v>7</v>
      </c>
      <c r="AG466" s="56">
        <v>2</v>
      </c>
      <c r="AH466" s="56">
        <v>0</v>
      </c>
      <c r="AI466" s="56">
        <v>2</v>
      </c>
      <c r="AJ466" s="56">
        <v>3</v>
      </c>
      <c r="AK466" s="302"/>
      <c r="AL466" s="56"/>
      <c r="AM466" s="56"/>
      <c r="AN466" s="56"/>
      <c r="AO466" s="56"/>
      <c r="AP466" s="56"/>
      <c r="AQ466" s="56"/>
      <c r="AR466" s="56"/>
      <c r="AS466" s="56"/>
      <c r="AT466" s="56"/>
      <c r="AU466" s="56"/>
      <c r="AV466" s="56"/>
      <c r="AW466" s="56"/>
      <c r="AX466" s="56"/>
      <c r="AY466" s="56"/>
      <c r="AZ466" s="56"/>
      <c r="BA466" s="56"/>
      <c r="BB466" s="504"/>
      <c r="BC466" s="505"/>
      <c r="BE466" s="1"/>
      <c r="BF466" s="302"/>
      <c r="BG466" s="56"/>
      <c r="BH466" s="56"/>
      <c r="BI466" s="56"/>
      <c r="BJ466" s="56"/>
      <c r="BK466" s="56"/>
      <c r="BL466" s="56"/>
      <c r="BM466" s="56"/>
      <c r="BZ466" s="383"/>
      <c r="CA466" s="383"/>
      <c r="CD466" s="28"/>
      <c r="CE466" s="56"/>
      <c r="CM466" s="383"/>
      <c r="CP466" s="28"/>
      <c r="CQ466" s="56"/>
      <c r="CV466" s="228"/>
      <c r="CW466" s="56"/>
    </row>
    <row r="467" spans="1:101" ht="15.75">
      <c r="A467" s="512" t="s">
        <v>4467</v>
      </c>
      <c r="B467" s="3"/>
      <c r="C467" s="3"/>
      <c r="D467" s="32"/>
      <c r="E467" s="32">
        <f t="shared" si="4"/>
        <v>1104.8999999999999</v>
      </c>
      <c r="F467" s="1">
        <v>185.59999999999997</v>
      </c>
      <c r="G467" s="1">
        <v>42.800000000000004</v>
      </c>
      <c r="H467" s="1">
        <v>146.80000000000001</v>
      </c>
      <c r="I467" s="1">
        <v>102.5</v>
      </c>
      <c r="J467" s="1">
        <v>627.19999999999993</v>
      </c>
      <c r="K467" s="10"/>
      <c r="L467" s="10"/>
      <c r="M467" s="10"/>
      <c r="N467" s="10"/>
      <c r="O467" s="10"/>
      <c r="P467" s="10"/>
      <c r="Q467" s="10"/>
      <c r="R467" s="10"/>
      <c r="S467" s="10"/>
      <c r="T467" s="10"/>
      <c r="U467" s="10"/>
      <c r="V467" s="10"/>
      <c r="W467" s="10"/>
      <c r="X467" s="10"/>
      <c r="Y467" s="10"/>
      <c r="Z467" s="10"/>
      <c r="AA467" s="425"/>
      <c r="AB467" s="512" t="s">
        <v>4467</v>
      </c>
      <c r="AF467" s="32">
        <f t="shared" si="5"/>
        <v>5</v>
      </c>
      <c r="AG467" s="56">
        <v>0</v>
      </c>
      <c r="AH467" s="56">
        <v>0</v>
      </c>
      <c r="AI467" s="56">
        <v>1</v>
      </c>
      <c r="AJ467" s="56">
        <v>3</v>
      </c>
      <c r="AK467" s="56">
        <v>1</v>
      </c>
      <c r="AL467" s="56"/>
      <c r="AM467" s="56"/>
      <c r="AN467" s="56"/>
      <c r="AO467" s="56"/>
      <c r="AP467" s="56"/>
      <c r="AQ467" s="56"/>
      <c r="AR467" s="56"/>
      <c r="AS467" s="56"/>
      <c r="AT467" s="56"/>
      <c r="AU467" s="56"/>
      <c r="AV467" s="56"/>
      <c r="AW467" s="56"/>
      <c r="AX467" s="56"/>
      <c r="AY467" s="56"/>
      <c r="AZ467" s="56"/>
      <c r="BA467" s="56"/>
      <c r="BB467" s="408"/>
      <c r="BE467" s="1"/>
      <c r="BF467" s="56"/>
      <c r="BG467" s="56"/>
      <c r="BH467" s="56"/>
      <c r="BI467" s="56"/>
      <c r="BJ467" s="56"/>
      <c r="BK467" s="56"/>
      <c r="BL467" s="56"/>
      <c r="BM467" s="56"/>
      <c r="BZ467" s="383"/>
      <c r="CA467" s="383"/>
      <c r="CD467" s="28"/>
      <c r="CE467" s="56"/>
      <c r="CM467" s="383"/>
      <c r="CP467" s="28"/>
      <c r="CQ467" s="56"/>
      <c r="CV467" s="228"/>
      <c r="CW467" s="56"/>
    </row>
    <row r="468" spans="1:101" ht="15.75">
      <c r="A468" s="512" t="s">
        <v>4411</v>
      </c>
      <c r="B468" s="3"/>
      <c r="C468" s="3"/>
      <c r="D468" s="32"/>
      <c r="E468" s="32">
        <f t="shared" si="4"/>
        <v>997.89999999999986</v>
      </c>
      <c r="F468" s="1">
        <v>165.8</v>
      </c>
      <c r="G468" s="1">
        <v>159.29999999999998</v>
      </c>
      <c r="H468" s="1">
        <v>127.29999999999998</v>
      </c>
      <c r="I468" s="1">
        <v>13.2</v>
      </c>
      <c r="J468" s="1">
        <v>532.29999999999995</v>
      </c>
      <c r="K468" s="10"/>
      <c r="L468" s="10"/>
      <c r="M468" s="10"/>
      <c r="N468" s="10"/>
      <c r="O468" s="10"/>
      <c r="P468" s="10"/>
      <c r="Q468" s="10"/>
      <c r="R468" s="10"/>
      <c r="S468" s="10"/>
      <c r="T468" s="10"/>
      <c r="U468" s="10"/>
      <c r="V468" s="10"/>
      <c r="W468" s="10"/>
      <c r="X468" s="10"/>
      <c r="Y468" s="10"/>
      <c r="Z468" s="10"/>
      <c r="AA468" s="425"/>
      <c r="AB468" s="512" t="s">
        <v>4411</v>
      </c>
      <c r="AF468" s="32">
        <f t="shared" si="5"/>
        <v>4</v>
      </c>
      <c r="AG468" s="56">
        <v>1</v>
      </c>
      <c r="AH468" s="56">
        <v>0</v>
      </c>
      <c r="AI468" s="302"/>
      <c r="AJ468" s="56">
        <v>0</v>
      </c>
      <c r="AK468" s="56">
        <v>3</v>
      </c>
      <c r="AL468" s="56"/>
      <c r="AM468" s="56"/>
      <c r="AN468" s="56"/>
      <c r="AO468" s="56"/>
      <c r="AP468" s="56"/>
      <c r="AQ468" s="56"/>
      <c r="AR468" s="56"/>
      <c r="AS468" s="56"/>
      <c r="AT468" s="56"/>
      <c r="AU468" s="56"/>
      <c r="AV468" s="56"/>
      <c r="AW468" s="56"/>
      <c r="AX468" s="56"/>
      <c r="AY468" s="56"/>
      <c r="AZ468" s="56"/>
      <c r="BA468" s="56"/>
      <c r="BB468" s="408"/>
      <c r="BE468" s="1"/>
      <c r="BF468" s="56"/>
      <c r="BG468" s="56"/>
      <c r="BH468" s="56"/>
      <c r="BI468" s="56"/>
      <c r="BJ468" s="56"/>
      <c r="BK468" s="56"/>
      <c r="BL468" s="56"/>
      <c r="BM468" s="56"/>
      <c r="BZ468" s="383"/>
      <c r="CA468" s="383"/>
      <c r="CD468" s="28"/>
      <c r="CE468" s="56"/>
      <c r="CM468" s="383"/>
      <c r="CP468" s="28"/>
      <c r="CQ468" s="56"/>
    </row>
    <row r="469" spans="1:101" ht="15.75">
      <c r="A469" s="512" t="s">
        <v>4468</v>
      </c>
      <c r="B469" s="3"/>
      <c r="C469" s="3"/>
      <c r="D469" s="32"/>
      <c r="E469" s="32">
        <f t="shared" si="4"/>
        <v>1087.4000000000001</v>
      </c>
      <c r="F469" s="1">
        <v>256.8</v>
      </c>
      <c r="G469" s="1">
        <v>215</v>
      </c>
      <c r="H469" s="1">
        <v>92.1</v>
      </c>
      <c r="I469" s="1">
        <v>44</v>
      </c>
      <c r="J469" s="1">
        <v>479.5</v>
      </c>
      <c r="K469" s="10"/>
      <c r="L469" s="10"/>
      <c r="M469" s="10"/>
      <c r="N469" s="10"/>
      <c r="O469" s="10"/>
      <c r="P469" s="10"/>
      <c r="Q469" s="10"/>
      <c r="R469" s="10"/>
      <c r="S469" s="10"/>
      <c r="T469" s="10"/>
      <c r="U469" s="10"/>
      <c r="V469" s="10"/>
      <c r="W469" s="10"/>
      <c r="X469" s="10"/>
      <c r="Y469" s="10"/>
      <c r="Z469" s="10"/>
      <c r="AA469" s="425"/>
      <c r="AB469" s="512" t="s">
        <v>4468</v>
      </c>
      <c r="AF469" s="32">
        <f t="shared" si="5"/>
        <v>2</v>
      </c>
      <c r="AG469" s="56">
        <v>1</v>
      </c>
      <c r="AH469" s="56">
        <v>0</v>
      </c>
      <c r="AI469" s="56">
        <v>0</v>
      </c>
      <c r="AJ469" s="56">
        <v>1</v>
      </c>
      <c r="AK469" s="56">
        <v>0</v>
      </c>
      <c r="AL469" s="407"/>
      <c r="AM469" s="407"/>
      <c r="AN469" s="407"/>
      <c r="AO469" s="407"/>
      <c r="AP469" s="407"/>
      <c r="AQ469" s="407"/>
      <c r="AR469" s="56"/>
      <c r="AS469" s="407"/>
      <c r="AT469" s="56"/>
      <c r="AU469" s="56"/>
      <c r="AV469" s="407"/>
      <c r="AW469" s="56"/>
      <c r="AX469" s="56"/>
      <c r="AY469" s="56"/>
      <c r="AZ469" s="407"/>
      <c r="BA469" s="56"/>
      <c r="BB469" s="408"/>
      <c r="BE469" s="1"/>
      <c r="BF469" s="56"/>
      <c r="BG469" s="56"/>
      <c r="BH469" s="407"/>
      <c r="BI469" s="56"/>
      <c r="BJ469" s="407"/>
      <c r="BK469" s="407"/>
      <c r="BL469" s="407"/>
      <c r="BM469" s="407"/>
      <c r="BZ469" s="383"/>
      <c r="CA469" s="383"/>
      <c r="CB469" s="385"/>
      <c r="CC469" s="385"/>
      <c r="CD469" s="224"/>
      <c r="CE469" s="407"/>
      <c r="CM469" s="383"/>
      <c r="CP469" s="228"/>
      <c r="CQ469" s="56"/>
    </row>
    <row r="470" spans="1:101" ht="15.75">
      <c r="A470" s="512"/>
      <c r="B470" s="3"/>
      <c r="C470" s="3"/>
      <c r="D470" s="32"/>
      <c r="E470" s="32"/>
      <c r="F470" s="10"/>
      <c r="G470" s="10"/>
      <c r="H470" s="10"/>
      <c r="I470" s="10"/>
      <c r="J470" s="10"/>
      <c r="K470" s="10"/>
      <c r="L470" s="10"/>
      <c r="M470" s="10"/>
      <c r="N470" s="10"/>
      <c r="O470" s="10"/>
      <c r="P470" s="10"/>
      <c r="Q470" s="10"/>
      <c r="R470" s="10"/>
      <c r="S470" s="10"/>
      <c r="T470" s="10"/>
      <c r="U470" s="10"/>
      <c r="V470" s="10"/>
      <c r="W470" s="10"/>
      <c r="X470" s="10"/>
      <c r="Y470" s="10"/>
      <c r="Z470" s="10"/>
      <c r="AA470" s="425"/>
      <c r="AB470" s="512"/>
      <c r="AF470" s="32"/>
      <c r="AG470" s="407"/>
      <c r="AH470" s="407"/>
      <c r="AI470" s="407"/>
      <c r="AJ470" s="407"/>
      <c r="AK470" s="407"/>
      <c r="AL470" s="407"/>
      <c r="AM470" s="407"/>
      <c r="AN470" s="407"/>
      <c r="AO470" s="407"/>
      <c r="AP470" s="407"/>
      <c r="AQ470" s="407"/>
      <c r="AR470" s="56"/>
      <c r="AS470" s="407"/>
      <c r="AT470" s="56"/>
      <c r="AU470" s="56"/>
      <c r="AV470" s="407"/>
      <c r="AW470" s="56"/>
      <c r="AX470" s="56"/>
      <c r="AY470" s="56"/>
      <c r="AZ470" s="407"/>
      <c r="BA470" s="56"/>
      <c r="BB470" s="408"/>
      <c r="BE470" s="1"/>
      <c r="BF470" s="56"/>
      <c r="BG470" s="56"/>
      <c r="BH470" s="407"/>
      <c r="BI470" s="56"/>
      <c r="BJ470" s="407"/>
      <c r="BK470" s="407"/>
      <c r="BL470" s="407"/>
      <c r="BM470" s="407"/>
      <c r="BZ470" s="383"/>
      <c r="CA470" s="383"/>
      <c r="CB470" s="385"/>
      <c r="CC470" s="385"/>
      <c r="CD470" s="224"/>
      <c r="CE470" s="407"/>
      <c r="CM470" s="383"/>
      <c r="CP470" s="228"/>
      <c r="CQ470" s="56"/>
    </row>
    <row r="471" spans="1:101" ht="15.75">
      <c r="A471" s="512" t="s">
        <v>3237</v>
      </c>
      <c r="B471" s="3"/>
      <c r="C471" s="3"/>
      <c r="D471" s="32"/>
      <c r="E471" s="32">
        <f t="shared" ref="E471:E491" si="6">SUM(F471:AA471)</f>
        <v>928.9</v>
      </c>
      <c r="F471" s="1">
        <v>221.6</v>
      </c>
      <c r="G471" s="1">
        <v>162</v>
      </c>
      <c r="H471" s="1">
        <v>169.89999999999998</v>
      </c>
      <c r="I471" s="1">
        <v>98.9</v>
      </c>
      <c r="J471" s="1">
        <v>276.5</v>
      </c>
      <c r="K471" s="10"/>
      <c r="L471" s="10"/>
      <c r="M471" s="10"/>
      <c r="N471" s="10"/>
      <c r="O471" s="10"/>
      <c r="P471" s="10"/>
      <c r="Q471" s="10"/>
      <c r="R471" s="10"/>
      <c r="S471" s="10"/>
      <c r="T471" s="10"/>
      <c r="U471" s="10"/>
      <c r="V471" s="10"/>
      <c r="W471" s="10"/>
      <c r="X471" s="10"/>
      <c r="Y471" s="10"/>
      <c r="Z471" s="10"/>
      <c r="AA471" s="425"/>
      <c r="AB471" s="512" t="s">
        <v>3237</v>
      </c>
      <c r="AF471" s="32">
        <f t="shared" si="5"/>
        <v>10</v>
      </c>
      <c r="AG471" s="56">
        <v>3</v>
      </c>
      <c r="AH471" s="56">
        <v>0</v>
      </c>
      <c r="AI471" s="56">
        <v>3</v>
      </c>
      <c r="AJ471" s="56">
        <v>3</v>
      </c>
      <c r="AK471" s="56">
        <v>1</v>
      </c>
      <c r="AL471" s="407"/>
      <c r="AM471" s="407"/>
      <c r="AN471" s="407"/>
      <c r="AO471" s="407"/>
      <c r="AP471" s="407"/>
      <c r="AQ471" s="407"/>
      <c r="AR471" s="56"/>
      <c r="AS471" s="407"/>
      <c r="AT471" s="56"/>
      <c r="AU471" s="56"/>
      <c r="AV471" s="407"/>
      <c r="AW471" s="56"/>
      <c r="AX471" s="56"/>
      <c r="AY471" s="56"/>
      <c r="AZ471" s="407"/>
      <c r="BA471" s="56"/>
      <c r="BB471" s="408"/>
      <c r="BE471" s="1"/>
      <c r="BF471" s="56"/>
      <c r="BG471" s="56"/>
      <c r="BH471" s="407"/>
      <c r="BI471" s="56"/>
      <c r="BJ471" s="407"/>
      <c r="BK471" s="407"/>
      <c r="BL471" s="407"/>
      <c r="BM471" s="407"/>
      <c r="BZ471" s="383"/>
      <c r="CA471" s="383"/>
      <c r="CB471" s="385"/>
      <c r="CC471" s="385"/>
      <c r="CD471" s="224"/>
      <c r="CE471" s="407"/>
      <c r="CM471" s="383"/>
      <c r="CN471" s="385"/>
      <c r="CO471" s="385"/>
      <c r="CP471" s="228"/>
      <c r="CQ471" s="56"/>
    </row>
    <row r="472" spans="1:101" ht="15.75">
      <c r="A472" s="512" t="s">
        <v>4399</v>
      </c>
      <c r="B472" s="3"/>
      <c r="C472" s="3"/>
      <c r="D472" s="32"/>
      <c r="E472" s="32">
        <f t="shared" si="6"/>
        <v>1429.4</v>
      </c>
      <c r="F472" s="1">
        <v>170.3</v>
      </c>
      <c r="G472" s="1">
        <v>220.6</v>
      </c>
      <c r="H472" s="1">
        <v>107.5</v>
      </c>
      <c r="I472" s="1">
        <v>14.3</v>
      </c>
      <c r="J472" s="1">
        <v>916.7</v>
      </c>
      <c r="K472" s="10"/>
      <c r="L472" s="10"/>
      <c r="M472" s="10"/>
      <c r="N472" s="10"/>
      <c r="O472" s="10"/>
      <c r="P472" s="10"/>
      <c r="Q472" s="10"/>
      <c r="R472" s="10"/>
      <c r="S472" s="10"/>
      <c r="T472" s="10"/>
      <c r="U472" s="10"/>
      <c r="V472" s="10"/>
      <c r="W472" s="10"/>
      <c r="X472" s="10"/>
      <c r="Y472" s="10"/>
      <c r="Z472" s="10"/>
      <c r="AA472" s="425"/>
      <c r="AB472" s="512" t="s">
        <v>4399</v>
      </c>
      <c r="AF472" s="32">
        <f t="shared" si="5"/>
        <v>3</v>
      </c>
      <c r="AG472" s="56">
        <v>0</v>
      </c>
      <c r="AH472" s="56"/>
      <c r="AI472" s="56">
        <v>0</v>
      </c>
      <c r="AJ472" s="56">
        <v>0</v>
      </c>
      <c r="AK472" s="56">
        <v>3</v>
      </c>
      <c r="AL472" s="407"/>
      <c r="AM472" s="407"/>
      <c r="AN472" s="407"/>
      <c r="AO472" s="407"/>
      <c r="AP472" s="407"/>
      <c r="AQ472" s="407"/>
      <c r="AR472" s="56"/>
      <c r="AS472" s="407"/>
      <c r="AT472" s="56"/>
      <c r="AU472" s="56"/>
      <c r="AV472" s="407"/>
      <c r="AW472" s="56"/>
      <c r="AX472" s="56"/>
      <c r="AY472" s="56"/>
      <c r="AZ472" s="407"/>
      <c r="BA472" s="56"/>
      <c r="BB472" s="408"/>
      <c r="BE472" s="1"/>
      <c r="BF472" s="56"/>
      <c r="BG472" s="56"/>
      <c r="BH472" s="407"/>
      <c r="BI472" s="56"/>
      <c r="BJ472" s="407"/>
      <c r="BK472" s="407"/>
      <c r="BL472" s="407"/>
      <c r="BM472" s="407"/>
      <c r="BZ472" s="383"/>
      <c r="CA472" s="383"/>
      <c r="CB472" s="385"/>
      <c r="CC472" s="385"/>
      <c r="CD472" s="224"/>
      <c r="CE472" s="407"/>
      <c r="CM472" s="383"/>
      <c r="CN472" s="385"/>
      <c r="CO472" s="385"/>
      <c r="CP472" s="228"/>
      <c r="CQ472" s="56"/>
    </row>
    <row r="473" spans="1:101" ht="15.75">
      <c r="A473" s="512" t="s">
        <v>4394</v>
      </c>
      <c r="B473" s="3"/>
      <c r="C473" s="3"/>
      <c r="D473" s="32"/>
      <c r="E473" s="32">
        <f t="shared" si="6"/>
        <v>1321.1999999999998</v>
      </c>
      <c r="F473" s="1">
        <v>340.39999999999992</v>
      </c>
      <c r="G473" s="1">
        <v>412.3</v>
      </c>
      <c r="H473" s="1">
        <v>162.89999999999998</v>
      </c>
      <c r="I473" s="1">
        <v>162</v>
      </c>
      <c r="J473" s="1">
        <v>243.6</v>
      </c>
      <c r="K473" s="10"/>
      <c r="L473" s="10"/>
      <c r="M473" s="10"/>
      <c r="N473" s="10"/>
      <c r="O473" s="10"/>
      <c r="P473" s="10"/>
      <c r="Q473" s="10"/>
      <c r="R473" s="10"/>
      <c r="S473" s="10"/>
      <c r="T473" s="10"/>
      <c r="U473" s="10"/>
      <c r="V473" s="10"/>
      <c r="W473" s="10"/>
      <c r="X473" s="10"/>
      <c r="Y473" s="10"/>
      <c r="Z473" s="10"/>
      <c r="AA473" s="425"/>
      <c r="AB473" s="512" t="s">
        <v>4394</v>
      </c>
      <c r="AF473" s="32">
        <f t="shared" si="5"/>
        <v>11</v>
      </c>
      <c r="AG473" s="56">
        <v>3</v>
      </c>
      <c r="AH473" s="56">
        <v>3</v>
      </c>
      <c r="AI473" s="56">
        <v>1</v>
      </c>
      <c r="AJ473" s="56">
        <v>3</v>
      </c>
      <c r="AK473" s="56">
        <v>1</v>
      </c>
      <c r="AL473" s="407"/>
      <c r="AM473" s="407"/>
      <c r="AN473" s="407"/>
      <c r="AO473" s="407"/>
      <c r="AP473" s="407"/>
      <c r="AQ473" s="407"/>
      <c r="AR473" s="56"/>
      <c r="AS473" s="407"/>
      <c r="AT473" s="56"/>
      <c r="AU473" s="56"/>
      <c r="AV473" s="407"/>
      <c r="AW473" s="56"/>
      <c r="AX473" s="56"/>
      <c r="AY473" s="56"/>
      <c r="AZ473" s="407"/>
      <c r="BA473" s="56"/>
      <c r="BB473" s="408"/>
      <c r="BE473" s="1"/>
      <c r="BF473" s="56"/>
      <c r="BG473" s="56"/>
      <c r="BH473" s="407"/>
      <c r="BI473" s="56"/>
      <c r="BJ473" s="407"/>
      <c r="BK473" s="407"/>
      <c r="BL473" s="407"/>
      <c r="BM473" s="407"/>
      <c r="BZ473" s="383"/>
      <c r="CA473" s="383"/>
      <c r="CB473" s="385"/>
      <c r="CC473" s="385"/>
      <c r="CD473" s="224"/>
      <c r="CE473" s="407"/>
      <c r="CM473" s="383"/>
      <c r="CN473" s="385"/>
      <c r="CO473" s="385"/>
      <c r="CP473" s="228"/>
      <c r="CQ473" s="56"/>
    </row>
    <row r="474" spans="1:101" ht="15.75">
      <c r="A474" s="512" t="s">
        <v>3241</v>
      </c>
      <c r="B474" s="3"/>
      <c r="C474" s="3"/>
      <c r="D474" s="32"/>
      <c r="E474" s="32">
        <f t="shared" si="6"/>
        <v>728.90000000000009</v>
      </c>
      <c r="F474" s="1">
        <v>220.8</v>
      </c>
      <c r="G474" s="1">
        <v>102.3</v>
      </c>
      <c r="H474" s="1">
        <v>163.59999999999997</v>
      </c>
      <c r="I474" s="1">
        <v>48</v>
      </c>
      <c r="J474" s="1">
        <v>194.20000000000002</v>
      </c>
      <c r="K474" s="10"/>
      <c r="L474" s="10"/>
      <c r="M474" s="10"/>
      <c r="N474" s="10"/>
      <c r="O474" s="10"/>
      <c r="P474" s="10"/>
      <c r="Q474" s="10"/>
      <c r="R474" s="10"/>
      <c r="S474" s="10"/>
      <c r="T474" s="10"/>
      <c r="U474" s="10"/>
      <c r="V474" s="10"/>
      <c r="W474" s="10"/>
      <c r="X474" s="10"/>
      <c r="Y474" s="10"/>
      <c r="Z474" s="10"/>
      <c r="AA474" s="425"/>
      <c r="AB474" s="512" t="s">
        <v>3241</v>
      </c>
      <c r="AF474" s="32">
        <f t="shared" si="5"/>
        <v>2</v>
      </c>
      <c r="AG474" s="56">
        <v>0</v>
      </c>
      <c r="AH474" s="56">
        <v>0</v>
      </c>
      <c r="AI474" s="56">
        <v>2</v>
      </c>
      <c r="AJ474" s="56">
        <v>0</v>
      </c>
      <c r="AK474" s="56">
        <v>0</v>
      </c>
      <c r="AL474" s="56"/>
      <c r="AM474" s="56"/>
      <c r="AN474" s="56"/>
      <c r="AO474" s="56"/>
      <c r="AP474" s="56"/>
      <c r="AQ474" s="56"/>
      <c r="AR474" s="56"/>
      <c r="AS474" s="56"/>
      <c r="AT474" s="56"/>
      <c r="AU474" s="56"/>
      <c r="AV474" s="56"/>
      <c r="AW474" s="56"/>
      <c r="AX474" s="56"/>
      <c r="AY474" s="56"/>
      <c r="AZ474" s="56"/>
      <c r="BA474" s="56"/>
      <c r="BB474" s="408"/>
      <c r="BE474" s="1"/>
      <c r="BF474" s="56"/>
      <c r="BG474" s="56"/>
      <c r="BH474" s="56"/>
      <c r="BI474" s="56"/>
      <c r="BJ474" s="56"/>
      <c r="BK474" s="56"/>
      <c r="BL474" s="56"/>
      <c r="BM474" s="56"/>
      <c r="BZ474" s="383"/>
      <c r="CA474" s="383"/>
      <c r="CD474" s="28"/>
      <c r="CE474" s="56"/>
      <c r="CM474" s="383"/>
      <c r="CN474" s="385"/>
      <c r="CO474" s="385"/>
      <c r="CP474" s="228"/>
      <c r="CQ474" s="56"/>
    </row>
    <row r="475" spans="1:101" ht="15.75">
      <c r="A475" s="512" t="s">
        <v>4469</v>
      </c>
      <c r="B475" s="3"/>
      <c r="C475" s="3"/>
      <c r="D475" s="32"/>
      <c r="E475" s="32">
        <f t="shared" si="6"/>
        <v>753.9</v>
      </c>
      <c r="F475" s="1">
        <v>176.59999999999997</v>
      </c>
      <c r="G475" s="1">
        <v>175.2</v>
      </c>
      <c r="H475" s="1">
        <v>138.30000000000001</v>
      </c>
      <c r="I475" s="1">
        <v>19.799999999999997</v>
      </c>
      <c r="J475" s="1">
        <v>244</v>
      </c>
      <c r="K475" s="10"/>
      <c r="L475" s="10"/>
      <c r="M475" s="10"/>
      <c r="N475" s="10"/>
      <c r="O475" s="10"/>
      <c r="P475" s="10"/>
      <c r="Q475" s="10"/>
      <c r="R475" s="10"/>
      <c r="S475" s="10"/>
      <c r="T475" s="10"/>
      <c r="U475" s="10"/>
      <c r="V475" s="10"/>
      <c r="W475" s="10"/>
      <c r="X475" s="10"/>
      <c r="Y475" s="10"/>
      <c r="Z475" s="10"/>
      <c r="AA475" s="425"/>
      <c r="AB475" s="512" t="s">
        <v>4469</v>
      </c>
      <c r="AF475" s="32">
        <f t="shared" si="5"/>
        <v>7</v>
      </c>
      <c r="AG475" s="56">
        <v>0</v>
      </c>
      <c r="AH475" s="56">
        <v>3</v>
      </c>
      <c r="AI475" s="56">
        <v>2</v>
      </c>
      <c r="AJ475" s="56">
        <v>0</v>
      </c>
      <c r="AK475" s="56">
        <v>2</v>
      </c>
      <c r="AL475" s="407"/>
      <c r="AM475" s="407"/>
      <c r="AN475" s="407"/>
      <c r="AO475" s="407"/>
      <c r="AP475" s="407"/>
      <c r="AQ475" s="407"/>
      <c r="AR475" s="56"/>
      <c r="AS475" s="407"/>
      <c r="AT475" s="56"/>
      <c r="AU475" s="56"/>
      <c r="AV475" s="407"/>
      <c r="AW475" s="56"/>
      <c r="AX475" s="56"/>
      <c r="AY475" s="56"/>
      <c r="AZ475" s="407"/>
      <c r="BA475" s="56"/>
      <c r="BB475" s="408"/>
      <c r="BE475" s="1"/>
      <c r="BF475" s="56"/>
      <c r="BG475" s="56"/>
      <c r="BH475" s="407"/>
      <c r="BI475" s="56"/>
      <c r="BJ475" s="407"/>
      <c r="BK475" s="407"/>
      <c r="BL475" s="407"/>
      <c r="BM475" s="407"/>
      <c r="BZ475" s="383"/>
      <c r="CA475" s="383"/>
      <c r="CB475" s="385"/>
      <c r="CC475" s="385"/>
      <c r="CD475" s="224"/>
      <c r="CE475" s="407"/>
      <c r="CM475" s="383"/>
      <c r="CP475" s="28"/>
      <c r="CQ475" s="56"/>
    </row>
    <row r="476" spans="1:101" ht="15.75">
      <c r="A476" s="512" t="s">
        <v>4407</v>
      </c>
      <c r="B476" s="3"/>
      <c r="C476" s="3"/>
      <c r="D476" s="32"/>
      <c r="E476" s="32">
        <f t="shared" si="6"/>
        <v>1276.7000000000003</v>
      </c>
      <c r="F476" s="1">
        <v>160.00000000000003</v>
      </c>
      <c r="G476" s="1">
        <v>257.2</v>
      </c>
      <c r="H476" s="1">
        <v>118.7</v>
      </c>
      <c r="I476" s="1">
        <v>106.6</v>
      </c>
      <c r="J476" s="1">
        <v>634.20000000000005</v>
      </c>
      <c r="K476" s="10"/>
      <c r="L476" s="10"/>
      <c r="M476" s="10"/>
      <c r="N476" s="10"/>
      <c r="O476" s="10"/>
      <c r="P476" s="10"/>
      <c r="Q476" s="10"/>
      <c r="R476" s="10"/>
      <c r="S476" s="10"/>
      <c r="T476" s="10"/>
      <c r="U476" s="10"/>
      <c r="V476" s="10"/>
      <c r="W476" s="10"/>
      <c r="X476" s="10"/>
      <c r="Y476" s="10"/>
      <c r="Z476" s="10"/>
      <c r="AA476" s="425"/>
      <c r="AB476" s="512" t="s">
        <v>4407</v>
      </c>
      <c r="AF476" s="32">
        <f t="shared" si="5"/>
        <v>6</v>
      </c>
      <c r="AG476" s="56">
        <v>0</v>
      </c>
      <c r="AH476" s="56">
        <v>3</v>
      </c>
      <c r="AI476" s="56">
        <v>0</v>
      </c>
      <c r="AJ476" s="56">
        <v>3</v>
      </c>
      <c r="AK476" s="56">
        <v>0</v>
      </c>
      <c r="AL476" s="56"/>
      <c r="AM476" s="56"/>
      <c r="AN476" s="56"/>
      <c r="AO476" s="56"/>
      <c r="AP476" s="56"/>
      <c r="AQ476" s="56"/>
      <c r="AR476" s="56"/>
      <c r="AS476" s="56"/>
      <c r="AT476" s="56"/>
      <c r="AU476" s="56"/>
      <c r="AV476" s="56"/>
      <c r="AW476" s="56"/>
      <c r="AX476" s="56"/>
      <c r="AY476" s="56"/>
      <c r="AZ476" s="56"/>
      <c r="BA476" s="56"/>
      <c r="BB476" s="408"/>
      <c r="BE476" s="1"/>
      <c r="BF476" s="56"/>
      <c r="BG476" s="56"/>
      <c r="BH476" s="56"/>
      <c r="BI476" s="56"/>
      <c r="BJ476" s="56"/>
      <c r="BK476" s="56"/>
      <c r="BL476" s="56"/>
      <c r="BM476" s="56"/>
      <c r="BZ476" s="383"/>
      <c r="CA476" s="383"/>
      <c r="CD476" s="28"/>
      <c r="CE476" s="56"/>
      <c r="CM476" s="383"/>
      <c r="CN476" s="385"/>
      <c r="CO476" s="385"/>
      <c r="CP476" s="228"/>
      <c r="CQ476" s="56"/>
    </row>
    <row r="477" spans="1:101" ht="15.75">
      <c r="A477" s="512" t="s">
        <v>4408</v>
      </c>
      <c r="B477" s="3"/>
      <c r="C477" s="3"/>
      <c r="D477" s="32"/>
      <c r="E477" s="32">
        <f t="shared" si="6"/>
        <v>1360.1</v>
      </c>
      <c r="F477" s="1">
        <v>169.2</v>
      </c>
      <c r="G477" s="1">
        <v>140</v>
      </c>
      <c r="H477" s="1">
        <v>165.20000000000002</v>
      </c>
      <c r="I477" s="1">
        <v>0</v>
      </c>
      <c r="J477" s="1">
        <v>885.7</v>
      </c>
      <c r="K477" s="10"/>
      <c r="L477" s="10"/>
      <c r="M477" s="10"/>
      <c r="N477" s="10"/>
      <c r="O477" s="10"/>
      <c r="P477" s="10"/>
      <c r="Q477" s="10"/>
      <c r="R477" s="10"/>
      <c r="S477" s="10"/>
      <c r="T477" s="10"/>
      <c r="U477" s="10"/>
      <c r="V477" s="10"/>
      <c r="W477" s="10"/>
      <c r="X477" s="10"/>
      <c r="Y477" s="10"/>
      <c r="Z477" s="10"/>
      <c r="AA477" s="425"/>
      <c r="AB477" s="512" t="s">
        <v>4408</v>
      </c>
      <c r="AF477" s="32">
        <f t="shared" si="5"/>
        <v>5</v>
      </c>
      <c r="AG477" s="56">
        <v>0</v>
      </c>
      <c r="AH477" s="56">
        <v>0</v>
      </c>
      <c r="AI477" s="56">
        <v>2</v>
      </c>
      <c r="AJ477" s="56">
        <v>0</v>
      </c>
      <c r="AK477" s="56">
        <v>3</v>
      </c>
      <c r="AL477" s="56"/>
      <c r="AM477" s="56"/>
      <c r="AN477" s="56"/>
      <c r="AO477" s="56"/>
      <c r="AP477" s="56"/>
      <c r="AQ477" s="56"/>
      <c r="AR477" s="56"/>
      <c r="AS477" s="56"/>
      <c r="AT477" s="56"/>
      <c r="AU477" s="56"/>
      <c r="AV477" s="56"/>
      <c r="AW477" s="56"/>
      <c r="AX477" s="56"/>
      <c r="AY477" s="56"/>
      <c r="AZ477" s="56"/>
      <c r="BA477" s="56"/>
      <c r="BB477" s="408"/>
      <c r="BE477" s="1"/>
      <c r="BF477" s="56"/>
      <c r="BG477" s="56"/>
      <c r="BH477" s="56"/>
      <c r="BI477" s="56"/>
      <c r="BJ477" s="56"/>
      <c r="BK477" s="56"/>
      <c r="BL477" s="56"/>
      <c r="BM477" s="56"/>
      <c r="BZ477" s="383"/>
      <c r="CA477" s="383"/>
      <c r="CD477" s="28"/>
      <c r="CE477" s="56"/>
      <c r="CM477" s="383"/>
      <c r="CP477" s="228"/>
      <c r="CQ477" s="56"/>
    </row>
    <row r="478" spans="1:101" ht="15.75">
      <c r="A478" s="512" t="s">
        <v>4470</v>
      </c>
      <c r="B478" s="3"/>
      <c r="C478" s="3"/>
      <c r="D478" s="32"/>
      <c r="E478" s="32">
        <f t="shared" si="6"/>
        <v>1431.1999999999998</v>
      </c>
      <c r="F478" s="1">
        <v>161</v>
      </c>
      <c r="G478" s="1">
        <v>234.8</v>
      </c>
      <c r="H478" s="1">
        <v>132.6</v>
      </c>
      <c r="I478" s="1">
        <v>16.5</v>
      </c>
      <c r="J478" s="1">
        <v>886.3</v>
      </c>
      <c r="K478" s="10"/>
      <c r="L478" s="10"/>
      <c r="M478" s="10"/>
      <c r="N478" s="10"/>
      <c r="O478" s="10"/>
      <c r="P478" s="10"/>
      <c r="Q478" s="10"/>
      <c r="R478" s="10"/>
      <c r="S478" s="10"/>
      <c r="T478" s="10"/>
      <c r="U478" s="10"/>
      <c r="V478" s="10"/>
      <c r="W478" s="10"/>
      <c r="X478" s="10"/>
      <c r="Y478" s="10"/>
      <c r="Z478" s="10"/>
      <c r="AA478" s="425"/>
      <c r="AB478" s="512" t="s">
        <v>4470</v>
      </c>
      <c r="AF478" s="32">
        <f t="shared" si="5"/>
        <v>6</v>
      </c>
      <c r="AG478" s="56">
        <v>0</v>
      </c>
      <c r="AH478" s="56">
        <v>0</v>
      </c>
      <c r="AI478" s="56"/>
      <c r="AJ478" s="56">
        <v>3</v>
      </c>
      <c r="AK478" s="56">
        <v>3</v>
      </c>
      <c r="AL478" s="56"/>
      <c r="AM478" s="56"/>
      <c r="AN478" s="56"/>
      <c r="AO478" s="56"/>
      <c r="AP478" s="56"/>
      <c r="AQ478" s="56"/>
      <c r="AR478" s="56"/>
      <c r="AS478" s="56"/>
      <c r="AT478" s="56"/>
      <c r="AU478" s="56"/>
      <c r="AV478" s="56"/>
      <c r="AW478" s="56"/>
      <c r="AX478" s="56"/>
      <c r="AY478" s="56"/>
      <c r="AZ478" s="56"/>
      <c r="BA478" s="56"/>
      <c r="BB478" s="408"/>
      <c r="BE478" s="1"/>
      <c r="BF478" s="56"/>
      <c r="BG478" s="56"/>
      <c r="BH478" s="56"/>
      <c r="BI478" s="56"/>
      <c r="BJ478" s="56"/>
      <c r="BK478" s="56"/>
      <c r="BL478" s="56"/>
      <c r="BM478" s="56"/>
      <c r="BZ478" s="383"/>
      <c r="CA478" s="383"/>
      <c r="CD478" s="28"/>
      <c r="CE478" s="56"/>
      <c r="CM478" s="383"/>
      <c r="CP478" s="28"/>
      <c r="CQ478" s="56"/>
    </row>
    <row r="479" spans="1:101" ht="15.75">
      <c r="A479" s="512" t="s">
        <v>1690</v>
      </c>
      <c r="B479" s="3"/>
      <c r="C479" s="3"/>
      <c r="D479" s="32"/>
      <c r="E479" s="32">
        <f t="shared" si="6"/>
        <v>1477.6999999999998</v>
      </c>
      <c r="F479" s="1">
        <v>230.60000000000002</v>
      </c>
      <c r="G479" s="1">
        <v>267.29999999999995</v>
      </c>
      <c r="H479" s="1">
        <v>201.8</v>
      </c>
      <c r="I479" s="1">
        <v>0</v>
      </c>
      <c r="J479" s="1">
        <v>777.99999999999989</v>
      </c>
      <c r="K479" s="10"/>
      <c r="L479" s="10"/>
      <c r="M479" s="10"/>
      <c r="N479" s="10"/>
      <c r="O479" s="10"/>
      <c r="P479" s="10"/>
      <c r="Q479" s="10"/>
      <c r="R479" s="10"/>
      <c r="S479" s="10"/>
      <c r="T479" s="10"/>
      <c r="U479" s="10"/>
      <c r="V479" s="10"/>
      <c r="W479" s="10"/>
      <c r="X479" s="10"/>
      <c r="Y479" s="10"/>
      <c r="Z479" s="10"/>
      <c r="AA479" s="425"/>
      <c r="AB479" s="512" t="s">
        <v>1690</v>
      </c>
      <c r="AF479" s="32">
        <f t="shared" si="5"/>
        <v>7</v>
      </c>
      <c r="AG479" s="56">
        <v>1</v>
      </c>
      <c r="AH479" s="56">
        <v>3</v>
      </c>
      <c r="AI479" s="56">
        <v>3</v>
      </c>
      <c r="AJ479" s="56">
        <v>0</v>
      </c>
      <c r="AK479" s="56">
        <v>0</v>
      </c>
      <c r="AL479" s="56"/>
      <c r="AM479" s="56"/>
      <c r="AN479" s="56"/>
      <c r="AO479" s="56"/>
      <c r="AP479" s="56"/>
      <c r="AQ479" s="56"/>
      <c r="AR479" s="56"/>
      <c r="AS479" s="56"/>
      <c r="AT479" s="56"/>
      <c r="AU479" s="56"/>
      <c r="AV479" s="56"/>
      <c r="AW479" s="56"/>
      <c r="AX479" s="56"/>
      <c r="AY479" s="56"/>
      <c r="AZ479" s="56"/>
      <c r="BA479" s="56"/>
      <c r="BB479" s="408"/>
      <c r="BE479" s="1"/>
      <c r="BF479" s="56"/>
      <c r="BG479" s="56"/>
      <c r="BH479" s="56"/>
      <c r="BI479" s="56"/>
      <c r="BJ479" s="56"/>
      <c r="BK479" s="56"/>
      <c r="BL479" s="56"/>
      <c r="BM479" s="56"/>
      <c r="BZ479" s="383"/>
      <c r="CA479" s="383"/>
      <c r="CD479" s="28"/>
      <c r="CE479" s="56"/>
      <c r="CM479" s="383"/>
      <c r="CP479" s="28"/>
      <c r="CQ479" s="56"/>
    </row>
    <row r="480" spans="1:101" ht="15.75">
      <c r="A480" s="512" t="s">
        <v>4400</v>
      </c>
      <c r="B480" s="3"/>
      <c r="C480" s="3"/>
      <c r="D480" s="32"/>
      <c r="E480" s="32">
        <f t="shared" si="6"/>
        <v>893.8</v>
      </c>
      <c r="F480" s="1">
        <v>156.79999999999998</v>
      </c>
      <c r="G480" s="1">
        <v>111</v>
      </c>
      <c r="H480" s="1">
        <v>52.8</v>
      </c>
      <c r="I480" s="1">
        <v>74.5</v>
      </c>
      <c r="J480" s="1">
        <v>498.70000000000005</v>
      </c>
      <c r="K480" s="10"/>
      <c r="L480" s="10"/>
      <c r="M480" s="10"/>
      <c r="N480" s="10"/>
      <c r="O480" s="10"/>
      <c r="P480" s="10"/>
      <c r="Q480" s="10"/>
      <c r="R480" s="10"/>
      <c r="S480" s="10"/>
      <c r="T480" s="10"/>
      <c r="U480" s="10"/>
      <c r="V480" s="10"/>
      <c r="W480" s="10"/>
      <c r="X480" s="10"/>
      <c r="Y480" s="10"/>
      <c r="Z480" s="10"/>
      <c r="AA480" s="425"/>
      <c r="AB480" s="512" t="s">
        <v>4400</v>
      </c>
      <c r="AF480" s="32">
        <f t="shared" si="5"/>
        <v>3</v>
      </c>
      <c r="AG480" s="56"/>
      <c r="AH480" s="56">
        <v>0</v>
      </c>
      <c r="AI480" s="56">
        <v>0</v>
      </c>
      <c r="AJ480" s="56">
        <v>3</v>
      </c>
      <c r="AK480" s="56">
        <v>0</v>
      </c>
      <c r="AL480" s="56"/>
      <c r="AM480" s="56"/>
      <c r="AN480" s="56"/>
      <c r="AO480" s="56"/>
      <c r="AP480" s="56"/>
      <c r="AQ480" s="56"/>
      <c r="AR480" s="56"/>
      <c r="AS480" s="56"/>
      <c r="AT480" s="56"/>
      <c r="AU480" s="56"/>
      <c r="AV480" s="56"/>
      <c r="AW480" s="56"/>
      <c r="AX480" s="56"/>
      <c r="AY480" s="56"/>
      <c r="AZ480" s="56"/>
      <c r="BA480" s="56"/>
      <c r="BB480" s="408"/>
      <c r="BE480" s="1"/>
      <c r="BF480" s="56"/>
      <c r="BG480" s="56"/>
      <c r="BH480" s="56"/>
      <c r="BI480" s="56"/>
      <c r="BJ480" s="56"/>
      <c r="BK480" s="56"/>
      <c r="BL480" s="56"/>
      <c r="BM480" s="56"/>
      <c r="BZ480" s="383"/>
      <c r="CA480" s="383"/>
      <c r="CD480" s="28"/>
      <c r="CE480" s="56"/>
      <c r="CM480" s="383"/>
      <c r="CP480" s="28"/>
      <c r="CQ480" s="56"/>
    </row>
    <row r="481" spans="1:95" ht="15.75">
      <c r="A481" s="512" t="s">
        <v>4471</v>
      </c>
      <c r="B481" s="3"/>
      <c r="C481" s="3"/>
      <c r="D481" s="32"/>
      <c r="E481" s="32">
        <f t="shared" si="6"/>
        <v>437</v>
      </c>
      <c r="F481" s="1">
        <v>13.5</v>
      </c>
      <c r="G481" s="1">
        <v>0</v>
      </c>
      <c r="H481" s="1">
        <v>122.19999999999999</v>
      </c>
      <c r="I481" s="1">
        <v>160</v>
      </c>
      <c r="J481" s="1">
        <v>141.30000000000001</v>
      </c>
      <c r="K481" s="10"/>
      <c r="L481" s="10"/>
      <c r="M481" s="10"/>
      <c r="N481" s="10"/>
      <c r="O481" s="10"/>
      <c r="P481" s="10"/>
      <c r="Q481" s="10"/>
      <c r="R481" s="10"/>
      <c r="S481" s="10"/>
      <c r="T481" s="10"/>
      <c r="U481" s="10"/>
      <c r="V481" s="10"/>
      <c r="W481" s="10"/>
      <c r="X481" s="10"/>
      <c r="Y481" s="10"/>
      <c r="Z481" s="10"/>
      <c r="AA481" s="425"/>
      <c r="AB481" s="512" t="s">
        <v>4471</v>
      </c>
      <c r="AF481" s="32">
        <f t="shared" si="5"/>
        <v>4</v>
      </c>
      <c r="AG481" s="56">
        <v>0</v>
      </c>
      <c r="AH481" s="56">
        <v>0</v>
      </c>
      <c r="AI481" s="56">
        <v>1</v>
      </c>
      <c r="AJ481" s="56">
        <v>3</v>
      </c>
      <c r="AK481" s="56">
        <v>0</v>
      </c>
      <c r="AL481" s="407"/>
      <c r="AM481" s="407"/>
      <c r="AN481" s="407"/>
      <c r="AO481" s="407"/>
      <c r="AP481" s="407"/>
      <c r="AQ481" s="407"/>
      <c r="AR481" s="56"/>
      <c r="AS481" s="407"/>
      <c r="AT481" s="56"/>
      <c r="AU481" s="56"/>
      <c r="AV481" s="407"/>
      <c r="AW481" s="56"/>
      <c r="AX481" s="56"/>
      <c r="AY481" s="56"/>
      <c r="AZ481" s="407"/>
      <c r="BA481" s="56"/>
      <c r="BB481" s="408"/>
      <c r="BE481" s="1"/>
      <c r="BF481" s="56"/>
      <c r="BG481" s="56"/>
      <c r="BH481" s="407"/>
      <c r="BI481" s="56"/>
      <c r="BJ481" s="407"/>
      <c r="BK481" s="407"/>
      <c r="BL481" s="407"/>
      <c r="BM481" s="407"/>
      <c r="BZ481" s="383"/>
      <c r="CA481" s="383"/>
      <c r="CB481" s="385"/>
      <c r="CC481" s="385"/>
      <c r="CD481" s="224"/>
      <c r="CE481" s="407"/>
      <c r="CM481" s="383"/>
      <c r="CP481" s="28"/>
      <c r="CQ481" s="56"/>
    </row>
    <row r="482" spans="1:95" ht="15.75">
      <c r="A482" s="512" t="s">
        <v>4427</v>
      </c>
      <c r="B482" s="3"/>
      <c r="C482" s="3"/>
      <c r="D482" s="32"/>
      <c r="E482" s="32">
        <f t="shared" si="6"/>
        <v>1305</v>
      </c>
      <c r="F482" s="1">
        <v>427.1</v>
      </c>
      <c r="G482" s="1">
        <v>350.70000000000005</v>
      </c>
      <c r="H482" s="1">
        <v>137.80000000000001</v>
      </c>
      <c r="I482" s="1">
        <v>58.5</v>
      </c>
      <c r="J482" s="1">
        <v>330.9</v>
      </c>
      <c r="K482" s="10"/>
      <c r="L482" s="10"/>
      <c r="M482" s="10"/>
      <c r="N482" s="10"/>
      <c r="O482" s="10"/>
      <c r="P482" s="10"/>
      <c r="Q482" s="10"/>
      <c r="R482" s="10"/>
      <c r="S482" s="10"/>
      <c r="T482" s="10"/>
      <c r="U482" s="10"/>
      <c r="V482" s="10"/>
      <c r="W482" s="10"/>
      <c r="X482" s="10"/>
      <c r="Y482" s="10"/>
      <c r="Z482" s="10"/>
      <c r="AA482" s="425"/>
      <c r="AB482" s="512" t="s">
        <v>4427</v>
      </c>
      <c r="AF482" s="32">
        <f t="shared" si="5"/>
        <v>12</v>
      </c>
      <c r="AG482" s="56">
        <v>3</v>
      </c>
      <c r="AH482" s="56">
        <v>3</v>
      </c>
      <c r="AI482" s="56">
        <v>1</v>
      </c>
      <c r="AJ482" s="56">
        <v>3</v>
      </c>
      <c r="AK482" s="56">
        <v>2</v>
      </c>
      <c r="AL482" s="407"/>
      <c r="AM482" s="407"/>
      <c r="AN482" s="407"/>
      <c r="AO482" s="407"/>
      <c r="AP482" s="407"/>
      <c r="AQ482" s="407"/>
      <c r="AR482" s="56"/>
      <c r="AS482" s="407"/>
      <c r="AT482" s="56"/>
      <c r="AU482" s="56"/>
      <c r="AV482" s="407"/>
      <c r="AW482" s="56"/>
      <c r="AX482" s="56"/>
      <c r="AY482" s="56"/>
      <c r="AZ482" s="407"/>
      <c r="BA482" s="56"/>
      <c r="BB482" s="408"/>
      <c r="BC482" s="372"/>
      <c r="BD482" s="372"/>
      <c r="BE482" s="1"/>
      <c r="BF482" s="56"/>
      <c r="BG482" s="56"/>
      <c r="BH482" s="407"/>
      <c r="BI482" s="56"/>
      <c r="BJ482" s="407"/>
      <c r="BK482" s="407"/>
      <c r="BL482" s="407"/>
      <c r="BM482" s="407"/>
      <c r="BZ482" s="383"/>
      <c r="CA482" s="383"/>
      <c r="CB482" s="385"/>
      <c r="CC482" s="385"/>
      <c r="CD482" s="224"/>
      <c r="CE482" s="407"/>
      <c r="CM482" s="383"/>
      <c r="CN482" s="385"/>
      <c r="CO482" s="385"/>
      <c r="CP482" s="228"/>
      <c r="CQ482" s="56"/>
    </row>
    <row r="483" spans="1:95" ht="15.75">
      <c r="A483" s="512" t="s">
        <v>2760</v>
      </c>
      <c r="B483" s="3"/>
      <c r="C483" s="3"/>
      <c r="D483" s="32"/>
      <c r="E483" s="32">
        <f t="shared" si="6"/>
        <v>1025.0999999999999</v>
      </c>
      <c r="F483" s="1">
        <v>196.5</v>
      </c>
      <c r="G483" s="1">
        <v>161.4</v>
      </c>
      <c r="H483" s="1">
        <v>128</v>
      </c>
      <c r="I483" s="1">
        <v>36.4</v>
      </c>
      <c r="J483" s="1">
        <v>502.79999999999995</v>
      </c>
      <c r="K483" s="10"/>
      <c r="L483" s="10"/>
      <c r="M483" s="10"/>
      <c r="N483" s="10"/>
      <c r="O483" s="10"/>
      <c r="P483" s="10"/>
      <c r="Q483" s="10"/>
      <c r="R483" s="10"/>
      <c r="S483" s="10"/>
      <c r="T483" s="10"/>
      <c r="U483" s="10"/>
      <c r="V483" s="10"/>
      <c r="W483" s="10"/>
      <c r="X483" s="10"/>
      <c r="Y483" s="10"/>
      <c r="Z483" s="10"/>
      <c r="AA483" s="425"/>
      <c r="AB483" s="512" t="s">
        <v>2760</v>
      </c>
      <c r="AF483" s="32">
        <f t="shared" si="5"/>
        <v>5</v>
      </c>
      <c r="AG483" s="56">
        <v>2</v>
      </c>
      <c r="AH483" s="56">
        <v>0</v>
      </c>
      <c r="AI483" s="56">
        <v>2</v>
      </c>
      <c r="AJ483" s="56">
        <v>0</v>
      </c>
      <c r="AK483" s="56">
        <v>1</v>
      </c>
      <c r="AL483" s="56"/>
      <c r="AM483" s="56"/>
      <c r="AN483" s="56"/>
      <c r="AO483" s="56"/>
      <c r="AP483" s="56"/>
      <c r="AQ483" s="56"/>
      <c r="AR483" s="56"/>
      <c r="AS483" s="56"/>
      <c r="AT483" s="56"/>
      <c r="AU483" s="56"/>
      <c r="AV483" s="56"/>
      <c r="AW483" s="56"/>
      <c r="AX483" s="56"/>
      <c r="AY483" s="56"/>
      <c r="AZ483" s="56"/>
      <c r="BA483" s="56"/>
      <c r="BB483" s="408"/>
      <c r="BE483" s="1"/>
      <c r="BF483" s="56"/>
      <c r="BG483" s="56"/>
      <c r="BH483" s="56"/>
      <c r="BI483" s="56"/>
      <c r="BJ483" s="56"/>
      <c r="BK483" s="56"/>
      <c r="BL483" s="56"/>
      <c r="BM483" s="56"/>
      <c r="BZ483" s="383"/>
      <c r="CA483" s="383"/>
      <c r="CD483" s="28"/>
      <c r="CE483" s="56"/>
      <c r="CM483" s="383"/>
      <c r="CN483" s="385"/>
      <c r="CO483" s="385"/>
      <c r="CP483" s="228"/>
      <c r="CQ483" s="56"/>
    </row>
    <row r="484" spans="1:95" ht="15.75">
      <c r="A484" s="512" t="s">
        <v>4472</v>
      </c>
      <c r="B484" s="3"/>
      <c r="C484" s="3"/>
      <c r="D484" s="32"/>
      <c r="E484" s="32">
        <f t="shared" si="6"/>
        <v>940.90000000000009</v>
      </c>
      <c r="F484" s="1">
        <v>347</v>
      </c>
      <c r="G484" s="1">
        <v>12.100000000000001</v>
      </c>
      <c r="H484" s="1">
        <v>127.5</v>
      </c>
      <c r="I484" s="1">
        <v>0</v>
      </c>
      <c r="J484" s="1">
        <v>454.3</v>
      </c>
      <c r="K484" s="10"/>
      <c r="L484" s="10"/>
      <c r="M484" s="10"/>
      <c r="N484" s="10"/>
      <c r="O484" s="10"/>
      <c r="P484" s="10"/>
      <c r="Q484" s="10"/>
      <c r="R484" s="10"/>
      <c r="S484" s="10"/>
      <c r="T484" s="10"/>
      <c r="U484" s="10"/>
      <c r="V484" s="10"/>
      <c r="W484" s="10"/>
      <c r="X484" s="10"/>
      <c r="Y484" s="10"/>
      <c r="Z484" s="10"/>
      <c r="AA484" s="425"/>
      <c r="AB484" s="512" t="s">
        <v>4472</v>
      </c>
      <c r="AF484" s="32">
        <f t="shared" si="5"/>
        <v>7</v>
      </c>
      <c r="AG484" s="56">
        <v>3</v>
      </c>
      <c r="AH484" s="56">
        <v>0</v>
      </c>
      <c r="AI484" s="56">
        <v>1</v>
      </c>
      <c r="AJ484" s="56">
        <v>0</v>
      </c>
      <c r="AK484" s="56">
        <v>3</v>
      </c>
      <c r="AL484" s="56"/>
      <c r="AM484" s="56"/>
      <c r="AN484" s="56"/>
      <c r="AO484" s="56"/>
      <c r="AP484" s="56"/>
      <c r="AQ484" s="56"/>
      <c r="AR484" s="56"/>
      <c r="AS484" s="56"/>
      <c r="AT484" s="56"/>
      <c r="AU484" s="56"/>
      <c r="AV484" s="56"/>
      <c r="AW484" s="56"/>
      <c r="AX484" s="56"/>
      <c r="AY484" s="56"/>
      <c r="AZ484" s="56"/>
      <c r="BA484" s="56"/>
      <c r="BB484" s="408"/>
      <c r="BE484" s="1"/>
      <c r="BF484" s="56"/>
      <c r="BG484" s="56"/>
      <c r="BH484" s="56"/>
      <c r="BI484" s="56"/>
      <c r="BJ484" s="56"/>
      <c r="BK484" s="56"/>
      <c r="BL484" s="56"/>
      <c r="BM484" s="56"/>
      <c r="BZ484" s="383"/>
      <c r="CA484" s="383"/>
      <c r="CD484" s="28"/>
      <c r="CE484" s="56"/>
      <c r="CM484" s="383"/>
      <c r="CP484" s="28"/>
      <c r="CQ484" s="56"/>
    </row>
    <row r="485" spans="1:95" ht="15.75">
      <c r="A485" s="512" t="s">
        <v>4473</v>
      </c>
      <c r="B485" s="3"/>
      <c r="C485" s="3"/>
      <c r="D485" s="32"/>
      <c r="E485" s="32">
        <f t="shared" si="6"/>
        <v>835.2</v>
      </c>
      <c r="F485" s="1">
        <v>159.19999999999999</v>
      </c>
      <c r="G485" s="1">
        <v>211.5</v>
      </c>
      <c r="H485" s="1">
        <v>155.20000000000002</v>
      </c>
      <c r="I485" s="1">
        <v>82.4</v>
      </c>
      <c r="J485" s="1">
        <v>226.90000000000003</v>
      </c>
      <c r="K485" s="10"/>
      <c r="L485" s="10"/>
      <c r="M485" s="10"/>
      <c r="N485" s="10"/>
      <c r="O485" s="10"/>
      <c r="P485" s="10"/>
      <c r="Q485" s="10"/>
      <c r="R485" s="10"/>
      <c r="S485" s="10"/>
      <c r="T485" s="10"/>
      <c r="U485" s="10"/>
      <c r="V485" s="10"/>
      <c r="W485" s="10"/>
      <c r="X485" s="10"/>
      <c r="Y485" s="10"/>
      <c r="Z485" s="10"/>
      <c r="AA485" s="425"/>
      <c r="AB485" s="512" t="s">
        <v>4473</v>
      </c>
      <c r="AF485" s="32">
        <f t="shared" si="5"/>
        <v>2</v>
      </c>
      <c r="AG485" s="56">
        <v>1</v>
      </c>
      <c r="AH485" s="56">
        <v>0</v>
      </c>
      <c r="AI485" s="56">
        <v>1</v>
      </c>
      <c r="AJ485" s="56">
        <v>0</v>
      </c>
      <c r="AK485" s="56">
        <v>0</v>
      </c>
      <c r="AL485" s="56"/>
      <c r="AM485" s="56"/>
      <c r="AN485" s="56"/>
      <c r="AO485" s="56"/>
      <c r="AP485" s="56"/>
      <c r="AQ485" s="56"/>
      <c r="AR485" s="56"/>
      <c r="AS485" s="56"/>
      <c r="AT485" s="56"/>
      <c r="AU485" s="56"/>
      <c r="AV485" s="56"/>
      <c r="AW485" s="56"/>
      <c r="AX485" s="56"/>
      <c r="AY485" s="56"/>
      <c r="AZ485" s="56"/>
      <c r="BA485" s="56"/>
      <c r="BB485" s="408"/>
      <c r="BE485" s="1"/>
      <c r="BF485" s="56"/>
      <c r="BG485" s="56"/>
      <c r="BH485" s="56"/>
      <c r="BI485" s="56"/>
      <c r="BJ485" s="56"/>
      <c r="BK485" s="56"/>
      <c r="BL485" s="56"/>
      <c r="BM485" s="56"/>
      <c r="BZ485" s="383"/>
      <c r="CA485" s="383"/>
      <c r="CD485" s="28"/>
      <c r="CE485" s="56"/>
      <c r="CM485" s="383"/>
      <c r="CP485" s="228"/>
      <c r="CQ485" s="56"/>
    </row>
    <row r="486" spans="1:95" ht="15.75">
      <c r="A486" s="512" t="s">
        <v>1695</v>
      </c>
      <c r="B486" s="3"/>
      <c r="C486" s="3"/>
      <c r="D486" s="32"/>
      <c r="E486" s="32">
        <f t="shared" si="6"/>
        <v>1724.5</v>
      </c>
      <c r="F486" s="1">
        <v>339.20000000000005</v>
      </c>
      <c r="G486" s="1">
        <v>316.5</v>
      </c>
      <c r="H486" s="1">
        <v>224.29999999999998</v>
      </c>
      <c r="I486" s="1">
        <v>53</v>
      </c>
      <c r="J486" s="1">
        <v>791.50000000000011</v>
      </c>
      <c r="K486" s="10"/>
      <c r="L486" s="10"/>
      <c r="M486" s="10"/>
      <c r="N486" s="10"/>
      <c r="O486" s="10"/>
      <c r="P486" s="10"/>
      <c r="Q486" s="10"/>
      <c r="R486" s="10"/>
      <c r="S486" s="10"/>
      <c r="T486" s="10"/>
      <c r="U486" s="10"/>
      <c r="V486" s="10"/>
      <c r="W486" s="10"/>
      <c r="X486" s="10"/>
      <c r="Y486" s="10"/>
      <c r="Z486" s="10"/>
      <c r="AA486" s="425"/>
      <c r="AB486" s="512" t="s">
        <v>1695</v>
      </c>
      <c r="AF486" s="32">
        <f t="shared" si="5"/>
        <v>9</v>
      </c>
      <c r="AG486" s="56">
        <v>3</v>
      </c>
      <c r="AH486" s="56">
        <v>3</v>
      </c>
      <c r="AI486" s="56">
        <v>3</v>
      </c>
      <c r="AJ486" s="56">
        <v>0</v>
      </c>
      <c r="AK486" s="56"/>
      <c r="AL486" s="56"/>
      <c r="AM486" s="56"/>
      <c r="AN486" s="56"/>
      <c r="AO486" s="56"/>
      <c r="AP486" s="56"/>
      <c r="AQ486" s="56"/>
      <c r="AR486" s="56"/>
      <c r="AS486" s="56"/>
      <c r="AT486" s="56"/>
      <c r="AU486" s="56"/>
      <c r="AV486" s="56"/>
      <c r="AW486" s="56"/>
      <c r="AX486" s="56"/>
      <c r="AY486" s="56"/>
      <c r="AZ486" s="56"/>
      <c r="BA486" s="56"/>
      <c r="BB486" s="504"/>
      <c r="BE486" s="1"/>
      <c r="BF486" s="56"/>
      <c r="BG486" s="56"/>
      <c r="BH486" s="56"/>
      <c r="BI486" s="56"/>
      <c r="BJ486" s="56"/>
      <c r="BK486" s="56"/>
      <c r="BL486" s="56"/>
      <c r="BM486" s="56"/>
      <c r="BZ486" s="383"/>
      <c r="CA486" s="383"/>
      <c r="CD486" s="28"/>
      <c r="CE486" s="56"/>
      <c r="CM486" s="383"/>
      <c r="CP486" s="228"/>
      <c r="CQ486" s="56"/>
    </row>
    <row r="487" spans="1:95" ht="15.75">
      <c r="A487" s="512" t="s">
        <v>4428</v>
      </c>
      <c r="B487" s="3"/>
      <c r="C487" s="3"/>
      <c r="D487" s="32"/>
      <c r="E487" s="32">
        <f t="shared" si="6"/>
        <v>1225.8000000000002</v>
      </c>
      <c r="F487" s="1">
        <v>245.3</v>
      </c>
      <c r="G487" s="1">
        <v>247.4</v>
      </c>
      <c r="H487" s="1">
        <v>70.5</v>
      </c>
      <c r="I487" s="1">
        <v>53.9</v>
      </c>
      <c r="J487" s="1">
        <v>608.70000000000005</v>
      </c>
      <c r="K487" s="10"/>
      <c r="L487" s="10"/>
      <c r="M487" s="10"/>
      <c r="N487" s="10"/>
      <c r="O487" s="10"/>
      <c r="P487" s="10"/>
      <c r="Q487" s="10"/>
      <c r="R487" s="10"/>
      <c r="S487" s="10"/>
      <c r="T487" s="10"/>
      <c r="U487" s="10"/>
      <c r="V487" s="10"/>
      <c r="W487" s="10"/>
      <c r="X487" s="10"/>
      <c r="Y487" s="10"/>
      <c r="Z487" s="10"/>
      <c r="AA487" s="425"/>
      <c r="AB487" s="512" t="s">
        <v>4428</v>
      </c>
      <c r="AF487" s="32">
        <f t="shared" si="5"/>
        <v>12</v>
      </c>
      <c r="AG487" s="56">
        <v>3</v>
      </c>
      <c r="AH487" s="56">
        <v>3</v>
      </c>
      <c r="AI487" s="56">
        <v>0</v>
      </c>
      <c r="AJ487" s="56">
        <v>3</v>
      </c>
      <c r="AK487" s="56">
        <v>3</v>
      </c>
      <c r="AL487" s="56"/>
      <c r="AM487" s="56"/>
      <c r="AN487" s="56"/>
      <c r="AO487" s="56"/>
      <c r="AP487" s="56"/>
      <c r="AQ487" s="56"/>
      <c r="AR487" s="56"/>
      <c r="AS487" s="56"/>
      <c r="AT487" s="56"/>
      <c r="AU487" s="56"/>
      <c r="AV487" s="56"/>
      <c r="AW487" s="56"/>
      <c r="AX487" s="56"/>
      <c r="AY487" s="56"/>
      <c r="AZ487" s="56"/>
      <c r="BA487" s="56"/>
      <c r="BB487" s="408"/>
      <c r="BE487" s="1"/>
      <c r="BF487" s="56"/>
      <c r="BG487" s="56"/>
      <c r="BH487" s="56"/>
      <c r="BI487" s="56"/>
      <c r="BJ487" s="56"/>
      <c r="BK487" s="56"/>
      <c r="BL487" s="56"/>
      <c r="BM487" s="56"/>
      <c r="BZ487" s="383"/>
      <c r="CA487" s="383"/>
      <c r="CD487" s="28"/>
      <c r="CE487" s="56"/>
      <c r="CM487" s="383"/>
      <c r="CP487" s="228"/>
      <c r="CQ487" s="56"/>
    </row>
    <row r="488" spans="1:95" ht="15.75">
      <c r="A488" s="512" t="s">
        <v>1691</v>
      </c>
      <c r="B488" s="3"/>
      <c r="C488" s="3"/>
      <c r="D488" s="32"/>
      <c r="E488" s="32">
        <f t="shared" si="6"/>
        <v>1743.1</v>
      </c>
      <c r="F488" s="1">
        <v>361.1</v>
      </c>
      <c r="G488" s="1">
        <v>185.9</v>
      </c>
      <c r="H488" s="1">
        <v>173.59999999999997</v>
      </c>
      <c r="I488" s="1">
        <v>0</v>
      </c>
      <c r="J488" s="1">
        <v>1022.5</v>
      </c>
      <c r="K488" s="10"/>
      <c r="L488" s="10"/>
      <c r="M488" s="10"/>
      <c r="N488" s="10"/>
      <c r="O488" s="10"/>
      <c r="P488" s="10"/>
      <c r="Q488" s="10"/>
      <c r="R488" s="10"/>
      <c r="S488" s="10"/>
      <c r="T488" s="10"/>
      <c r="U488" s="10"/>
      <c r="V488" s="10"/>
      <c r="W488" s="10"/>
      <c r="X488" s="10"/>
      <c r="Y488" s="10"/>
      <c r="Z488" s="10"/>
      <c r="AA488" s="425"/>
      <c r="AB488" s="512" t="s">
        <v>1691</v>
      </c>
      <c r="AF488" s="32">
        <f t="shared" si="5"/>
        <v>8</v>
      </c>
      <c r="AG488" s="56">
        <v>3</v>
      </c>
      <c r="AH488" s="56">
        <v>0</v>
      </c>
      <c r="AI488" s="56">
        <v>2</v>
      </c>
      <c r="AJ488" s="56"/>
      <c r="AK488" s="56">
        <v>3</v>
      </c>
      <c r="AL488" s="56"/>
      <c r="AM488" s="56"/>
      <c r="AN488" s="56"/>
      <c r="AO488" s="56"/>
      <c r="AP488" s="56"/>
      <c r="AQ488" s="56"/>
      <c r="AR488" s="56"/>
      <c r="AS488" s="56"/>
      <c r="AT488" s="56"/>
      <c r="AU488" s="56"/>
      <c r="AV488" s="56"/>
      <c r="AW488" s="56"/>
      <c r="AX488" s="56"/>
      <c r="AY488" s="56"/>
      <c r="AZ488" s="56"/>
      <c r="BA488" s="56"/>
      <c r="BB488" s="408"/>
      <c r="BE488" s="1"/>
      <c r="BF488" s="56"/>
      <c r="BG488" s="56"/>
      <c r="BH488" s="56"/>
      <c r="BI488" s="56"/>
      <c r="BJ488" s="56"/>
      <c r="BK488" s="56"/>
      <c r="BL488" s="56"/>
      <c r="BM488" s="56"/>
      <c r="BZ488" s="383"/>
      <c r="CA488" s="383"/>
      <c r="CD488" s="28"/>
      <c r="CE488" s="56"/>
      <c r="CM488" s="383"/>
      <c r="CP488" s="28"/>
      <c r="CQ488" s="56"/>
    </row>
    <row r="489" spans="1:95" ht="15.75">
      <c r="A489" s="512" t="s">
        <v>3261</v>
      </c>
      <c r="B489" s="3"/>
      <c r="C489" s="3"/>
      <c r="D489" s="32"/>
      <c r="E489" s="32">
        <f t="shared" si="6"/>
        <v>1863.6999999999998</v>
      </c>
      <c r="F489" s="1">
        <v>495.7</v>
      </c>
      <c r="G489" s="1">
        <v>433.2</v>
      </c>
      <c r="H489" s="1">
        <v>168.49999999999997</v>
      </c>
      <c r="I489" s="1">
        <v>130.5</v>
      </c>
      <c r="J489" s="1">
        <v>635.80000000000007</v>
      </c>
      <c r="K489" s="10"/>
      <c r="L489" s="10"/>
      <c r="M489" s="10"/>
      <c r="N489" s="10"/>
      <c r="O489" s="10"/>
      <c r="P489" s="10"/>
      <c r="Q489" s="10"/>
      <c r="R489" s="10"/>
      <c r="S489" s="10"/>
      <c r="T489" s="10"/>
      <c r="U489" s="10"/>
      <c r="V489" s="10"/>
      <c r="W489" s="10"/>
      <c r="X489" s="10"/>
      <c r="Y489" s="10"/>
      <c r="Z489" s="10"/>
      <c r="AA489" s="425"/>
      <c r="AB489" s="512" t="s">
        <v>3261</v>
      </c>
      <c r="AF489" s="32">
        <f t="shared" si="5"/>
        <v>14</v>
      </c>
      <c r="AG489" s="56">
        <v>3</v>
      </c>
      <c r="AH489" s="56">
        <v>3</v>
      </c>
      <c r="AI489" s="56">
        <v>2</v>
      </c>
      <c r="AJ489" s="56">
        <v>3</v>
      </c>
      <c r="AK489" s="56">
        <v>3</v>
      </c>
      <c r="AL489" s="56"/>
      <c r="AM489" s="56"/>
      <c r="AN489" s="56"/>
      <c r="AO489" s="56"/>
      <c r="AP489" s="56"/>
      <c r="AQ489" s="56"/>
      <c r="AR489" s="56"/>
      <c r="AS489" s="56"/>
      <c r="AT489" s="56"/>
      <c r="AU489" s="56"/>
      <c r="AV489" s="56"/>
      <c r="AW489" s="56"/>
      <c r="AX489" s="56"/>
      <c r="AY489" s="56"/>
      <c r="AZ489" s="56"/>
      <c r="BA489" s="56"/>
      <c r="BB489" s="408"/>
      <c r="BE489" s="1"/>
      <c r="BF489" s="56"/>
      <c r="BG489" s="56"/>
      <c r="BH489" s="56"/>
      <c r="BI489" s="56"/>
      <c r="BJ489" s="56"/>
      <c r="BK489" s="56"/>
      <c r="BL489" s="56"/>
      <c r="BM489" s="56"/>
      <c r="BZ489" s="383"/>
      <c r="CA489" s="383"/>
      <c r="CD489" s="28"/>
      <c r="CE489" s="56"/>
      <c r="CM489" s="383"/>
      <c r="CP489" s="28"/>
      <c r="CQ489" s="56"/>
    </row>
    <row r="490" spans="1:95" ht="15.75">
      <c r="A490" s="512" t="s">
        <v>4442</v>
      </c>
      <c r="B490" s="3"/>
      <c r="C490" s="3"/>
      <c r="D490" s="32"/>
      <c r="E490" s="32">
        <f t="shared" si="6"/>
        <v>1256</v>
      </c>
      <c r="F490" s="1">
        <v>273.3</v>
      </c>
      <c r="G490" s="1">
        <v>267.3</v>
      </c>
      <c r="H490" s="1">
        <v>198.00000000000003</v>
      </c>
      <c r="I490" s="1">
        <v>84.3</v>
      </c>
      <c r="J490" s="1">
        <v>433.10000000000008</v>
      </c>
      <c r="K490" s="10"/>
      <c r="L490" s="10"/>
      <c r="M490" s="10"/>
      <c r="N490" s="10"/>
      <c r="O490" s="10"/>
      <c r="P490" s="10"/>
      <c r="Q490" s="10"/>
      <c r="R490" s="10"/>
      <c r="S490" s="10"/>
      <c r="T490" s="10"/>
      <c r="U490" s="10"/>
      <c r="V490" s="10"/>
      <c r="W490" s="10"/>
      <c r="X490" s="10"/>
      <c r="Y490" s="10"/>
      <c r="Z490" s="10"/>
      <c r="AA490" s="425"/>
      <c r="AB490" s="512" t="s">
        <v>4442</v>
      </c>
      <c r="AF490" s="32">
        <f t="shared" si="5"/>
        <v>11</v>
      </c>
      <c r="AG490" s="56">
        <v>2</v>
      </c>
      <c r="AH490" s="56">
        <v>3</v>
      </c>
      <c r="AI490" s="56">
        <v>3</v>
      </c>
      <c r="AJ490" s="56">
        <v>3</v>
      </c>
      <c r="AK490" s="56">
        <v>0</v>
      </c>
      <c r="AL490" s="56"/>
      <c r="AM490" s="56"/>
      <c r="AN490" s="56"/>
      <c r="AO490" s="56"/>
      <c r="AP490" s="56"/>
      <c r="AQ490" s="56"/>
      <c r="AR490" s="56"/>
      <c r="AS490" s="56"/>
      <c r="AT490" s="56"/>
      <c r="AU490" s="56"/>
      <c r="AV490" s="56"/>
      <c r="AW490" s="56"/>
      <c r="AX490" s="56"/>
      <c r="AY490" s="56"/>
      <c r="AZ490" s="56"/>
      <c r="BA490" s="56"/>
      <c r="BB490" s="408"/>
      <c r="BE490" s="1"/>
      <c r="BF490" s="56"/>
      <c r="BG490" s="56"/>
      <c r="BH490" s="56"/>
      <c r="BI490" s="56"/>
      <c r="BJ490" s="56"/>
      <c r="BK490" s="56"/>
      <c r="BL490" s="56"/>
      <c r="BM490" s="56"/>
      <c r="BZ490" s="383"/>
      <c r="CA490" s="383"/>
      <c r="CD490" s="28"/>
      <c r="CE490" s="56"/>
      <c r="CM490" s="383"/>
      <c r="CP490" s="28"/>
      <c r="CQ490" s="56"/>
    </row>
    <row r="491" spans="1:95" ht="15.75">
      <c r="A491" s="512" t="s">
        <v>4388</v>
      </c>
      <c r="B491" s="3"/>
      <c r="C491" s="3"/>
      <c r="D491" s="32"/>
      <c r="E491" s="32">
        <f t="shared" si="6"/>
        <v>1103.7999999999997</v>
      </c>
      <c r="F491" s="1">
        <v>150.79999999999998</v>
      </c>
      <c r="G491" s="1">
        <v>216</v>
      </c>
      <c r="H491" s="1">
        <v>142.19999999999999</v>
      </c>
      <c r="I491" s="1">
        <v>45.1</v>
      </c>
      <c r="J491" s="1">
        <v>549.69999999999993</v>
      </c>
      <c r="K491" s="10"/>
      <c r="L491" s="10"/>
      <c r="M491" s="10"/>
      <c r="N491" s="10"/>
      <c r="O491" s="10"/>
      <c r="P491" s="10"/>
      <c r="Q491" s="10"/>
      <c r="R491" s="10"/>
      <c r="S491" s="10"/>
      <c r="T491" s="10"/>
      <c r="U491" s="10"/>
      <c r="V491" s="10"/>
      <c r="W491" s="10"/>
      <c r="X491" s="10"/>
      <c r="Y491" s="10"/>
      <c r="Z491" s="10"/>
      <c r="AA491" s="425"/>
      <c r="AB491" s="512" t="s">
        <v>4388</v>
      </c>
      <c r="AF491" s="32">
        <f t="shared" si="5"/>
        <v>6</v>
      </c>
      <c r="AG491" s="56">
        <v>0</v>
      </c>
      <c r="AH491" s="56">
        <v>3</v>
      </c>
      <c r="AI491" s="56">
        <v>1</v>
      </c>
      <c r="AJ491" s="56">
        <v>0</v>
      </c>
      <c r="AK491" s="56">
        <v>2</v>
      </c>
      <c r="AL491" s="56"/>
      <c r="AM491" s="56"/>
      <c r="AN491" s="56"/>
      <c r="AO491" s="56"/>
      <c r="AP491" s="56"/>
      <c r="AQ491" s="56"/>
      <c r="AR491" s="56"/>
      <c r="AS491" s="56"/>
      <c r="AT491" s="56"/>
      <c r="AU491" s="56"/>
      <c r="AV491" s="56"/>
      <c r="AW491" s="56"/>
      <c r="AX491" s="56"/>
      <c r="AY491" s="56"/>
      <c r="AZ491" s="56"/>
      <c r="BA491" s="56"/>
      <c r="BB491" s="408"/>
      <c r="BE491" s="1"/>
      <c r="BF491" s="56"/>
      <c r="BG491" s="56"/>
      <c r="BH491" s="56"/>
      <c r="BI491" s="56"/>
      <c r="BJ491" s="56"/>
      <c r="BK491" s="56"/>
      <c r="BL491" s="56"/>
      <c r="BM491" s="56"/>
      <c r="BZ491" s="383"/>
      <c r="CA491" s="383"/>
      <c r="CD491" s="28"/>
      <c r="CE491" s="56"/>
      <c r="CM491" s="383"/>
      <c r="CP491" s="28"/>
      <c r="CQ491" s="56"/>
    </row>
    <row r="492" spans="1:95" ht="15.75">
      <c r="A492" s="512"/>
      <c r="B492" s="3"/>
      <c r="C492" s="3"/>
      <c r="D492" s="32"/>
      <c r="E492" s="32"/>
      <c r="F492" s="10"/>
      <c r="G492" s="10"/>
      <c r="H492" s="10"/>
      <c r="I492" s="10"/>
      <c r="J492" s="10"/>
      <c r="K492" s="10"/>
      <c r="L492" s="10"/>
      <c r="M492" s="10"/>
      <c r="N492" s="10"/>
      <c r="O492" s="10"/>
      <c r="P492" s="10"/>
      <c r="Q492" s="10"/>
      <c r="R492" s="10"/>
      <c r="S492" s="10"/>
      <c r="T492" s="10"/>
      <c r="U492" s="10"/>
      <c r="V492" s="10"/>
      <c r="W492" s="10"/>
      <c r="X492" s="10"/>
      <c r="Y492" s="10"/>
      <c r="Z492" s="10"/>
      <c r="AA492" s="425"/>
      <c r="AB492" s="512"/>
      <c r="AF492" s="32"/>
      <c r="AG492" s="56"/>
      <c r="AH492" s="56"/>
      <c r="AI492" s="56"/>
      <c r="AJ492" s="56"/>
      <c r="AK492" s="56"/>
      <c r="AL492" s="56"/>
      <c r="AM492" s="56"/>
      <c r="AN492" s="56"/>
      <c r="AO492" s="56"/>
      <c r="AP492" s="56"/>
      <c r="AQ492" s="56"/>
      <c r="AR492" s="56"/>
      <c r="AS492" s="56"/>
      <c r="AT492" s="56"/>
      <c r="AU492" s="56"/>
      <c r="AV492" s="56"/>
      <c r="AW492" s="56"/>
      <c r="AX492" s="56"/>
      <c r="AY492" s="56"/>
      <c r="AZ492" s="56"/>
      <c r="BA492" s="56"/>
      <c r="BB492" s="408"/>
      <c r="BE492" s="1"/>
      <c r="BF492" s="56"/>
      <c r="BG492" s="56"/>
      <c r="BH492" s="56"/>
      <c r="BI492" s="56"/>
      <c r="BJ492" s="56"/>
      <c r="BK492" s="56"/>
      <c r="BL492" s="56"/>
      <c r="BM492" s="56"/>
      <c r="BZ492" s="383"/>
      <c r="CA492" s="383"/>
      <c r="CD492" s="28"/>
      <c r="CE492" s="56"/>
      <c r="CM492" s="383"/>
      <c r="CP492" s="28"/>
      <c r="CQ492" s="56"/>
    </row>
    <row r="493" spans="1:95" ht="15.75">
      <c r="A493" s="512" t="s">
        <v>4445</v>
      </c>
      <c r="B493" s="3"/>
      <c r="C493" s="3"/>
      <c r="D493" s="32"/>
      <c r="E493" s="32">
        <f t="shared" ref="E493:E513" si="7">SUM(F493:AA493)</f>
        <v>1350.2</v>
      </c>
      <c r="F493" s="1">
        <v>298.3</v>
      </c>
      <c r="G493" s="1">
        <v>229.4</v>
      </c>
      <c r="H493" s="1">
        <v>117.3</v>
      </c>
      <c r="I493" s="1">
        <v>0</v>
      </c>
      <c r="J493" s="1">
        <v>705.2</v>
      </c>
      <c r="K493" s="10"/>
      <c r="L493" s="10"/>
      <c r="M493" s="10"/>
      <c r="N493" s="10"/>
      <c r="O493" s="10"/>
      <c r="P493" s="10"/>
      <c r="Q493" s="10"/>
      <c r="R493" s="10"/>
      <c r="S493" s="10"/>
      <c r="T493" s="10"/>
      <c r="U493" s="10"/>
      <c r="V493" s="10"/>
      <c r="W493" s="10"/>
      <c r="X493" s="10"/>
      <c r="Y493" s="10"/>
      <c r="Z493" s="10"/>
      <c r="AA493" s="425"/>
      <c r="AB493" s="512" t="s">
        <v>4445</v>
      </c>
      <c r="AF493" s="32">
        <f t="shared" si="5"/>
        <v>12</v>
      </c>
      <c r="AG493" s="56">
        <v>3</v>
      </c>
      <c r="AH493" s="56">
        <v>3</v>
      </c>
      <c r="AI493" s="56">
        <v>3</v>
      </c>
      <c r="AJ493" s="56">
        <v>0</v>
      </c>
      <c r="AK493" s="56">
        <v>3</v>
      </c>
      <c r="AL493" s="56"/>
      <c r="AM493" s="56"/>
      <c r="AN493" s="56"/>
      <c r="AO493" s="56"/>
      <c r="AP493" s="56"/>
      <c r="AQ493" s="56"/>
      <c r="AR493" s="56"/>
      <c r="AS493" s="56"/>
      <c r="AT493" s="56"/>
      <c r="AU493" s="56"/>
      <c r="AV493" s="56"/>
      <c r="AW493" s="56"/>
      <c r="AX493" s="56"/>
      <c r="AY493" s="56"/>
      <c r="AZ493" s="56"/>
      <c r="BA493" s="56"/>
      <c r="BB493" s="408"/>
      <c r="BE493" s="1"/>
      <c r="BG493" s="56"/>
      <c r="BH493" s="56"/>
      <c r="BI493" s="56"/>
      <c r="BJ493" s="56"/>
      <c r="BK493" s="56"/>
      <c r="BL493" s="56"/>
      <c r="BM493" s="56"/>
      <c r="BZ493" s="383"/>
      <c r="CA493" s="383"/>
      <c r="CD493" s="28"/>
      <c r="CE493" s="56"/>
      <c r="CM493" s="383"/>
      <c r="CP493" s="28"/>
      <c r="CQ493" s="56"/>
    </row>
    <row r="494" spans="1:95" ht="15.75">
      <c r="A494" s="512" t="s">
        <v>4474</v>
      </c>
      <c r="B494" s="3"/>
      <c r="C494" s="3"/>
      <c r="D494" s="32"/>
      <c r="E494" s="32">
        <f t="shared" si="7"/>
        <v>1428.3000000000002</v>
      </c>
      <c r="F494" s="1">
        <v>496.7</v>
      </c>
      <c r="G494" s="1">
        <v>238.5</v>
      </c>
      <c r="H494" s="1">
        <v>82.7</v>
      </c>
      <c r="I494" s="1">
        <v>40.5</v>
      </c>
      <c r="J494" s="1">
        <v>569.9</v>
      </c>
      <c r="K494" s="10"/>
      <c r="L494" s="10"/>
      <c r="M494" s="10"/>
      <c r="N494" s="10"/>
      <c r="O494" s="10"/>
      <c r="P494" s="10"/>
      <c r="Q494" s="10"/>
      <c r="R494" s="10"/>
      <c r="S494" s="10"/>
      <c r="T494" s="10"/>
      <c r="U494" s="10"/>
      <c r="V494" s="10"/>
      <c r="W494" s="10"/>
      <c r="X494" s="10"/>
      <c r="Y494" s="10"/>
      <c r="Z494" s="10"/>
      <c r="AA494" s="425"/>
      <c r="AB494" s="512" t="s">
        <v>4474</v>
      </c>
      <c r="AF494" s="32">
        <f t="shared" si="5"/>
        <v>10</v>
      </c>
      <c r="AG494" s="56">
        <v>3</v>
      </c>
      <c r="AH494" s="56">
        <v>1</v>
      </c>
      <c r="AI494" s="56">
        <v>0</v>
      </c>
      <c r="AJ494" s="56">
        <v>3</v>
      </c>
      <c r="AK494" s="56">
        <v>3</v>
      </c>
      <c r="AL494" s="56"/>
      <c r="AM494" s="56"/>
      <c r="AN494" s="56"/>
      <c r="AO494" s="56"/>
      <c r="AP494" s="56"/>
      <c r="AQ494" s="56"/>
      <c r="AR494" s="56"/>
      <c r="AS494" s="56"/>
      <c r="AT494" s="56"/>
      <c r="AU494" s="56"/>
      <c r="AV494" s="56"/>
      <c r="AW494" s="56"/>
      <c r="AX494" s="56"/>
      <c r="AY494" s="56"/>
      <c r="AZ494" s="56"/>
      <c r="BA494" s="56"/>
      <c r="BB494" s="408"/>
      <c r="BE494" s="1"/>
      <c r="BG494" s="56"/>
      <c r="BH494" s="56"/>
      <c r="BI494" s="56"/>
      <c r="BJ494" s="56"/>
      <c r="BK494" s="56"/>
      <c r="BL494" s="56"/>
      <c r="BM494" s="56"/>
      <c r="BZ494" s="383"/>
      <c r="CA494" s="383"/>
      <c r="CD494" s="28"/>
      <c r="CE494" s="56"/>
      <c r="CM494" s="383"/>
      <c r="CP494" s="28"/>
      <c r="CQ494" s="56"/>
    </row>
    <row r="495" spans="1:95" ht="15.75">
      <c r="A495" s="512" t="s">
        <v>2754</v>
      </c>
      <c r="B495" s="3"/>
      <c r="C495" s="3"/>
      <c r="D495" s="32"/>
      <c r="E495" s="32">
        <f t="shared" si="7"/>
        <v>752.8</v>
      </c>
      <c r="F495" s="1">
        <v>238.7</v>
      </c>
      <c r="G495" s="1">
        <v>11.700000000000001</v>
      </c>
      <c r="H495" s="1">
        <v>107.49999999999999</v>
      </c>
      <c r="I495" s="1">
        <v>0</v>
      </c>
      <c r="J495" s="1">
        <v>394.89999999999992</v>
      </c>
      <c r="K495" s="10"/>
      <c r="L495" s="10"/>
      <c r="M495" s="10"/>
      <c r="N495" s="10"/>
      <c r="O495" s="10"/>
      <c r="P495" s="10"/>
      <c r="Q495" s="10"/>
      <c r="R495" s="10"/>
      <c r="S495" s="10"/>
      <c r="T495" s="10"/>
      <c r="U495" s="10"/>
      <c r="V495" s="10"/>
      <c r="W495" s="10"/>
      <c r="X495" s="10"/>
      <c r="Y495" s="10"/>
      <c r="Z495" s="10"/>
      <c r="AA495" s="425"/>
      <c r="AB495" s="512" t="s">
        <v>2754</v>
      </c>
      <c r="AF495" s="32">
        <f t="shared" si="5"/>
        <v>4</v>
      </c>
      <c r="AG495" s="56">
        <v>3</v>
      </c>
      <c r="AH495" s="56">
        <v>0</v>
      </c>
      <c r="AI495" s="56">
        <v>0</v>
      </c>
      <c r="AJ495" s="56">
        <v>0</v>
      </c>
      <c r="AK495" s="56">
        <v>1</v>
      </c>
      <c r="AL495" s="407"/>
      <c r="AM495" s="407"/>
      <c r="AN495" s="407"/>
      <c r="AO495" s="407"/>
      <c r="AP495" s="407"/>
      <c r="AQ495" s="407"/>
      <c r="AR495" s="56"/>
      <c r="AS495" s="407"/>
      <c r="AT495" s="56"/>
      <c r="AU495" s="56"/>
      <c r="AV495" s="407"/>
      <c r="AW495" s="56"/>
      <c r="AX495" s="56"/>
      <c r="AY495" s="56"/>
      <c r="AZ495" s="407"/>
      <c r="BA495" s="56"/>
      <c r="BB495" s="408"/>
      <c r="BE495" s="1"/>
      <c r="BG495" s="56"/>
      <c r="BH495" s="407"/>
      <c r="BI495" s="56"/>
      <c r="BJ495" s="407"/>
      <c r="BK495" s="407"/>
      <c r="BL495" s="407"/>
      <c r="BM495" s="407"/>
      <c r="BZ495" s="383"/>
      <c r="CA495" s="383"/>
      <c r="CB495" s="385"/>
      <c r="CC495" s="385"/>
      <c r="CD495" s="224"/>
      <c r="CE495" s="407"/>
      <c r="CM495" s="383"/>
      <c r="CP495" s="28"/>
      <c r="CQ495" s="56"/>
    </row>
    <row r="496" spans="1:95" ht="15.75">
      <c r="A496" s="512" t="s">
        <v>4475</v>
      </c>
      <c r="B496" s="3"/>
      <c r="C496" s="3"/>
      <c r="D496" s="32"/>
      <c r="E496" s="32">
        <f t="shared" si="7"/>
        <v>887.49999999999989</v>
      </c>
      <c r="F496" s="1">
        <v>105.00000000000001</v>
      </c>
      <c r="G496" s="1">
        <v>12.100000000000001</v>
      </c>
      <c r="H496" s="1">
        <v>104.79999999999998</v>
      </c>
      <c r="I496" s="1">
        <v>83.5</v>
      </c>
      <c r="J496" s="1">
        <v>582.09999999999991</v>
      </c>
      <c r="K496" s="10"/>
      <c r="L496" s="10"/>
      <c r="M496" s="10"/>
      <c r="N496" s="10"/>
      <c r="O496" s="10"/>
      <c r="P496" s="10"/>
      <c r="Q496" s="10"/>
      <c r="R496" s="10"/>
      <c r="S496" s="10"/>
      <c r="T496" s="10"/>
      <c r="U496" s="10"/>
      <c r="V496" s="10"/>
      <c r="W496" s="10"/>
      <c r="X496" s="10"/>
      <c r="Y496" s="10"/>
      <c r="Z496" s="10"/>
      <c r="AA496" s="425"/>
      <c r="AB496" s="512" t="s">
        <v>4475</v>
      </c>
      <c r="AF496" s="32">
        <f t="shared" si="5"/>
        <v>4</v>
      </c>
      <c r="AG496" s="56">
        <v>0</v>
      </c>
      <c r="AH496" s="56">
        <v>0</v>
      </c>
      <c r="AI496" s="56">
        <v>1</v>
      </c>
      <c r="AJ496" s="56">
        <v>0</v>
      </c>
      <c r="AK496" s="56">
        <v>3</v>
      </c>
      <c r="AL496" s="407"/>
      <c r="AM496" s="407"/>
      <c r="AN496" s="407"/>
      <c r="AO496" s="407"/>
      <c r="AP496" s="407"/>
      <c r="AQ496" s="407"/>
      <c r="AR496" s="56"/>
      <c r="AS496" s="407"/>
      <c r="AT496" s="56"/>
      <c r="AU496" s="56"/>
      <c r="AV496" s="407"/>
      <c r="AW496" s="56"/>
      <c r="AX496" s="56"/>
      <c r="AY496" s="56"/>
      <c r="AZ496" s="407"/>
      <c r="BA496" s="56"/>
      <c r="BB496" s="408"/>
      <c r="BE496" s="1"/>
      <c r="BG496" s="56"/>
      <c r="BH496" s="407"/>
      <c r="BI496" s="56"/>
      <c r="BJ496" s="407"/>
      <c r="BK496" s="407"/>
      <c r="BL496" s="407"/>
      <c r="BM496" s="407"/>
      <c r="BZ496" s="383"/>
      <c r="CA496" s="383"/>
      <c r="CB496" s="385"/>
      <c r="CC496" s="385"/>
      <c r="CD496" s="224"/>
      <c r="CE496" s="407"/>
      <c r="CJ496" s="398"/>
      <c r="CL496" s="289"/>
      <c r="CM496" s="383"/>
      <c r="CN496" s="385"/>
      <c r="CO496" s="385"/>
      <c r="CP496" s="228"/>
      <c r="CQ496" s="56"/>
    </row>
    <row r="497" spans="1:101" ht="15.75">
      <c r="A497" s="512" t="s">
        <v>4397</v>
      </c>
      <c r="B497" s="3"/>
      <c r="C497" s="3"/>
      <c r="D497" s="32"/>
      <c r="E497" s="32">
        <f t="shared" si="7"/>
        <v>725.7</v>
      </c>
      <c r="F497" s="1">
        <v>128.5</v>
      </c>
      <c r="G497" s="1">
        <v>140</v>
      </c>
      <c r="H497" s="1">
        <v>93.6</v>
      </c>
      <c r="I497" s="1">
        <v>0</v>
      </c>
      <c r="J497" s="1">
        <v>363.59999999999997</v>
      </c>
      <c r="K497" s="10"/>
      <c r="L497" s="10"/>
      <c r="M497" s="10"/>
      <c r="N497" s="10"/>
      <c r="O497" s="10"/>
      <c r="P497" s="10"/>
      <c r="Q497" s="10"/>
      <c r="R497" s="10"/>
      <c r="S497" s="10"/>
      <c r="T497" s="10"/>
      <c r="U497" s="10"/>
      <c r="V497" s="10"/>
      <c r="W497" s="10"/>
      <c r="X497" s="10"/>
      <c r="Y497" s="10"/>
      <c r="Z497" s="10"/>
      <c r="AA497" s="425"/>
      <c r="AB497" s="512" t="s">
        <v>4397</v>
      </c>
      <c r="AF497" s="32">
        <f t="shared" si="5"/>
        <v>4</v>
      </c>
      <c r="AG497" s="56">
        <v>0</v>
      </c>
      <c r="AH497" s="56">
        <v>3</v>
      </c>
      <c r="AI497" s="56">
        <v>1</v>
      </c>
      <c r="AJ497" s="56">
        <v>0</v>
      </c>
      <c r="AK497" s="56">
        <v>0</v>
      </c>
      <c r="AL497" s="407"/>
      <c r="AM497" s="407"/>
      <c r="AN497" s="407"/>
      <c r="AO497" s="407"/>
      <c r="AP497" s="407"/>
      <c r="AQ497" s="407"/>
      <c r="AR497" s="56"/>
      <c r="AS497" s="407"/>
      <c r="AT497" s="56"/>
      <c r="AU497" s="56"/>
      <c r="AV497" s="407"/>
      <c r="AW497" s="56"/>
      <c r="AX497" s="56"/>
      <c r="AY497" s="56"/>
      <c r="AZ497" s="407"/>
      <c r="BA497" s="56"/>
      <c r="BB497" s="408"/>
      <c r="BE497" s="1"/>
      <c r="BG497" s="56"/>
      <c r="BH497" s="407"/>
      <c r="BI497" s="56"/>
      <c r="BJ497" s="407"/>
      <c r="BK497" s="407"/>
      <c r="BL497" s="407"/>
      <c r="BM497" s="407"/>
      <c r="BZ497" s="383"/>
      <c r="CA497" s="383"/>
      <c r="CB497" s="385"/>
      <c r="CC497" s="385"/>
      <c r="CD497" s="224"/>
      <c r="CE497" s="407"/>
      <c r="CF497" s="372"/>
      <c r="CG497" s="372"/>
      <c r="CH497" s="372"/>
      <c r="CI497" s="372"/>
      <c r="CJ497" s="372"/>
      <c r="CK497" s="372"/>
      <c r="CL497" s="236"/>
      <c r="CM497" s="383"/>
      <c r="CN497" s="385"/>
      <c r="CO497" s="385"/>
      <c r="CP497" s="228"/>
      <c r="CQ497" s="56"/>
    </row>
    <row r="498" spans="1:101" ht="15.75">
      <c r="A498" s="512" t="s">
        <v>3250</v>
      </c>
      <c r="B498" s="3"/>
      <c r="C498" s="3"/>
      <c r="D498" s="32"/>
      <c r="E498" s="32">
        <f t="shared" si="7"/>
        <v>905.5</v>
      </c>
      <c r="F498" s="1">
        <v>147.80000000000001</v>
      </c>
      <c r="G498" s="1">
        <v>171.7</v>
      </c>
      <c r="H498" s="1">
        <v>86</v>
      </c>
      <c r="I498" s="1">
        <v>25.6</v>
      </c>
      <c r="J498" s="1">
        <v>474.40000000000003</v>
      </c>
      <c r="K498" s="10"/>
      <c r="L498" s="10"/>
      <c r="M498" s="10"/>
      <c r="N498" s="10"/>
      <c r="O498" s="10"/>
      <c r="P498" s="10"/>
      <c r="Q498" s="10"/>
      <c r="R498" s="10"/>
      <c r="S498" s="10"/>
      <c r="T498" s="10"/>
      <c r="U498" s="10"/>
      <c r="V498" s="10"/>
      <c r="W498" s="10"/>
      <c r="X498" s="10"/>
      <c r="Y498" s="10"/>
      <c r="Z498" s="10"/>
      <c r="AA498" s="425"/>
      <c r="AB498" s="512" t="s">
        <v>3250</v>
      </c>
      <c r="AF498" s="32">
        <f t="shared" si="5"/>
        <v>1</v>
      </c>
      <c r="AG498" s="56">
        <v>0</v>
      </c>
      <c r="AH498" s="56">
        <v>1</v>
      </c>
      <c r="AI498" s="56">
        <v>0</v>
      </c>
      <c r="AJ498" s="56"/>
      <c r="AK498" s="56">
        <v>0</v>
      </c>
      <c r="AL498" s="56"/>
      <c r="AM498" s="56"/>
      <c r="AN498" s="56"/>
      <c r="AO498" s="56"/>
      <c r="AP498" s="56"/>
      <c r="AQ498" s="56"/>
      <c r="AR498" s="56"/>
      <c r="AS498" s="56"/>
      <c r="AT498" s="56"/>
      <c r="AU498" s="56"/>
      <c r="AV498" s="56"/>
      <c r="AW498" s="56"/>
      <c r="AX498" s="56"/>
      <c r="AY498" s="56"/>
      <c r="AZ498" s="56"/>
      <c r="BA498" s="56"/>
      <c r="BB498" s="408"/>
      <c r="BE498" s="1"/>
      <c r="BG498" s="56"/>
      <c r="BH498" s="56"/>
      <c r="BI498" s="56"/>
      <c r="BJ498" s="56"/>
      <c r="BK498" s="56"/>
      <c r="BL498" s="56"/>
      <c r="BM498" s="56"/>
      <c r="BZ498" s="383"/>
      <c r="CA498" s="383"/>
      <c r="CD498" s="28"/>
      <c r="CE498" s="56"/>
      <c r="CL498" s="372"/>
      <c r="CM498" s="383"/>
      <c r="CN498" s="385"/>
      <c r="CO498" s="385"/>
      <c r="CP498" s="228"/>
      <c r="CQ498" s="56"/>
      <c r="CR498" s="372"/>
      <c r="CS498" s="372"/>
      <c r="CT498" s="372"/>
      <c r="CU498" s="372"/>
      <c r="CV498" s="372"/>
      <c r="CW498" s="372"/>
    </row>
    <row r="499" spans="1:101" ht="15.75">
      <c r="A499" s="512" t="s">
        <v>4426</v>
      </c>
      <c r="B499" s="3"/>
      <c r="C499" s="3"/>
      <c r="D499" s="32"/>
      <c r="E499" s="32">
        <f t="shared" si="7"/>
        <v>1180.2999999999997</v>
      </c>
      <c r="F499" s="1">
        <v>136.5</v>
      </c>
      <c r="G499" s="1">
        <v>150</v>
      </c>
      <c r="H499" s="1">
        <v>178.1</v>
      </c>
      <c r="I499" s="1">
        <v>145.29999999999998</v>
      </c>
      <c r="J499" s="1">
        <v>570.39999999999986</v>
      </c>
      <c r="K499" s="10"/>
      <c r="L499" s="10"/>
      <c r="M499" s="10"/>
      <c r="N499" s="10"/>
      <c r="O499" s="10"/>
      <c r="P499" s="10"/>
      <c r="Q499" s="10"/>
      <c r="R499" s="10"/>
      <c r="S499" s="10"/>
      <c r="T499" s="10"/>
      <c r="U499" s="10"/>
      <c r="V499" s="10"/>
      <c r="W499" s="10"/>
      <c r="X499" s="10"/>
      <c r="Y499" s="10"/>
      <c r="Z499" s="10"/>
      <c r="AA499" s="425"/>
      <c r="AB499" s="512" t="s">
        <v>4426</v>
      </c>
      <c r="AF499" s="32">
        <f t="shared" si="5"/>
        <v>8</v>
      </c>
      <c r="AG499" s="56">
        <v>0</v>
      </c>
      <c r="AH499" s="56"/>
      <c r="AI499" s="56">
        <v>2</v>
      </c>
      <c r="AJ499" s="56">
        <v>3</v>
      </c>
      <c r="AK499" s="56">
        <v>3</v>
      </c>
      <c r="AL499" s="56"/>
      <c r="AM499" s="56"/>
      <c r="AN499" s="56"/>
      <c r="AO499" s="56"/>
      <c r="AP499" s="56"/>
      <c r="AQ499" s="56"/>
      <c r="AR499" s="56"/>
      <c r="AS499" s="56"/>
      <c r="AT499" s="56"/>
      <c r="AU499" s="56"/>
      <c r="AV499" s="56"/>
      <c r="AW499" s="56"/>
      <c r="AX499" s="56"/>
      <c r="AY499" s="56"/>
      <c r="AZ499" s="56"/>
      <c r="BA499" s="56"/>
      <c r="BB499" s="408"/>
      <c r="BE499" s="1"/>
      <c r="BG499" s="56"/>
      <c r="BH499" s="56"/>
      <c r="BI499" s="56"/>
      <c r="BJ499" s="56"/>
      <c r="BK499" s="56"/>
      <c r="BL499" s="56"/>
      <c r="BM499" s="56"/>
      <c r="BZ499" s="383"/>
      <c r="CA499" s="383"/>
      <c r="CD499" s="28"/>
      <c r="CE499" s="56"/>
      <c r="CM499" s="383"/>
      <c r="CP499" s="28"/>
      <c r="CQ499" s="56"/>
    </row>
    <row r="500" spans="1:101" ht="15.75">
      <c r="A500" s="512" t="s">
        <v>4476</v>
      </c>
      <c r="B500" s="3"/>
      <c r="C500" s="3"/>
      <c r="D500" s="32"/>
      <c r="E500" s="32">
        <f t="shared" si="7"/>
        <v>1624.7</v>
      </c>
      <c r="F500" s="1">
        <v>281.2</v>
      </c>
      <c r="G500" s="1">
        <v>272.7</v>
      </c>
      <c r="H500" s="1">
        <v>149.10000000000002</v>
      </c>
      <c r="I500" s="1">
        <v>39.6</v>
      </c>
      <c r="J500" s="1">
        <v>882.1</v>
      </c>
      <c r="K500" s="10"/>
      <c r="L500" s="10"/>
      <c r="M500" s="10"/>
      <c r="N500" s="10"/>
      <c r="O500" s="10"/>
      <c r="P500" s="10"/>
      <c r="Q500" s="10"/>
      <c r="R500" s="10"/>
      <c r="S500" s="10"/>
      <c r="T500" s="10"/>
      <c r="U500" s="10"/>
      <c r="V500" s="10"/>
      <c r="W500" s="10"/>
      <c r="X500" s="10"/>
      <c r="Y500" s="10"/>
      <c r="Z500" s="10"/>
      <c r="AA500" s="425"/>
      <c r="AB500" s="512" t="s">
        <v>4476</v>
      </c>
      <c r="AF500" s="32">
        <f t="shared" si="5"/>
        <v>11</v>
      </c>
      <c r="AG500" s="56">
        <v>1</v>
      </c>
      <c r="AH500" s="56">
        <v>1</v>
      </c>
      <c r="AI500" s="56">
        <v>3</v>
      </c>
      <c r="AJ500" s="56">
        <v>3</v>
      </c>
      <c r="AK500" s="56">
        <v>3</v>
      </c>
      <c r="AL500" s="56"/>
      <c r="AM500" s="56"/>
      <c r="AN500" s="56"/>
      <c r="AO500" s="56"/>
      <c r="AP500" s="56"/>
      <c r="AQ500" s="56"/>
      <c r="AR500" s="56"/>
      <c r="AS500" s="56"/>
      <c r="AT500" s="56"/>
      <c r="AU500" s="56"/>
      <c r="AV500" s="56"/>
      <c r="AW500" s="56"/>
      <c r="AX500" s="56"/>
      <c r="AY500" s="56"/>
      <c r="AZ500" s="56"/>
      <c r="BA500" s="56"/>
      <c r="BB500" s="408"/>
      <c r="BE500" s="1"/>
      <c r="BG500" s="56"/>
      <c r="BH500" s="56"/>
      <c r="BI500" s="56"/>
      <c r="BJ500" s="56"/>
      <c r="BK500" s="56"/>
      <c r="BL500" s="56"/>
      <c r="BM500" s="56"/>
      <c r="BZ500" s="383"/>
      <c r="CA500" s="383"/>
      <c r="CD500" s="28"/>
      <c r="CE500" s="56"/>
      <c r="CM500" s="383"/>
      <c r="CP500" s="28"/>
      <c r="CQ500" s="56"/>
    </row>
    <row r="501" spans="1:101" ht="15.75">
      <c r="A501" s="512" t="s">
        <v>4477</v>
      </c>
      <c r="B501" s="3"/>
      <c r="C501" s="3"/>
      <c r="D501" s="32"/>
      <c r="E501" s="32">
        <f t="shared" si="7"/>
        <v>1192.6999999999998</v>
      </c>
      <c r="F501" s="1">
        <v>84</v>
      </c>
      <c r="G501" s="1">
        <v>202.5</v>
      </c>
      <c r="H501" s="1">
        <v>151.29999999999998</v>
      </c>
      <c r="I501" s="1">
        <v>133</v>
      </c>
      <c r="J501" s="1">
        <v>621.9</v>
      </c>
      <c r="K501" s="10"/>
      <c r="L501" s="10"/>
      <c r="M501" s="10"/>
      <c r="N501" s="10"/>
      <c r="O501" s="10"/>
      <c r="P501" s="10"/>
      <c r="Q501" s="10"/>
      <c r="R501" s="10"/>
      <c r="S501" s="10"/>
      <c r="T501" s="10"/>
      <c r="U501" s="10"/>
      <c r="V501" s="10"/>
      <c r="W501" s="10"/>
      <c r="X501" s="10"/>
      <c r="Y501" s="10"/>
      <c r="Z501" s="10"/>
      <c r="AA501" s="425"/>
      <c r="AB501" s="512" t="s">
        <v>4477</v>
      </c>
      <c r="AF501" s="32">
        <f t="shared" si="5"/>
        <v>9</v>
      </c>
      <c r="AG501" s="56">
        <v>0</v>
      </c>
      <c r="AH501" s="56">
        <v>3</v>
      </c>
      <c r="AI501" s="56">
        <v>0</v>
      </c>
      <c r="AJ501" s="56">
        <v>3</v>
      </c>
      <c r="AK501" s="56">
        <v>3</v>
      </c>
      <c r="AL501" s="56"/>
      <c r="AM501" s="56"/>
      <c r="AN501" s="56"/>
      <c r="AO501" s="56"/>
      <c r="AP501" s="56"/>
      <c r="AQ501" s="56"/>
      <c r="AR501" s="56"/>
      <c r="AS501" s="56"/>
      <c r="AT501" s="56"/>
      <c r="AU501" s="56"/>
      <c r="AV501" s="56"/>
      <c r="AW501" s="56"/>
      <c r="AX501" s="56"/>
      <c r="AY501" s="56"/>
      <c r="AZ501" s="56"/>
      <c r="BA501" s="56"/>
      <c r="BB501" s="408"/>
      <c r="BE501" s="1"/>
      <c r="BG501" s="56"/>
      <c r="BH501" s="56"/>
      <c r="BI501" s="56"/>
      <c r="BJ501" s="56"/>
      <c r="BK501" s="56"/>
      <c r="BL501" s="56"/>
      <c r="BM501" s="56"/>
      <c r="BZ501" s="383"/>
      <c r="CA501" s="383"/>
      <c r="CD501" s="28"/>
      <c r="CE501" s="56"/>
      <c r="CM501" s="383"/>
      <c r="CP501" s="228"/>
      <c r="CQ501" s="56"/>
    </row>
    <row r="502" spans="1:101" ht="15.75">
      <c r="A502" s="512" t="s">
        <v>4418</v>
      </c>
      <c r="B502" s="3"/>
      <c r="C502" s="3"/>
      <c r="D502" s="32"/>
      <c r="E502" s="32">
        <f t="shared" si="7"/>
        <v>1051.0999999999999</v>
      </c>
      <c r="F502" s="1">
        <v>214.70000000000002</v>
      </c>
      <c r="G502" s="1">
        <v>279.39999999999998</v>
      </c>
      <c r="H502" s="1">
        <v>118.7</v>
      </c>
      <c r="I502" s="1">
        <v>0</v>
      </c>
      <c r="J502" s="1">
        <v>438.29999999999995</v>
      </c>
      <c r="K502" s="10"/>
      <c r="L502" s="10"/>
      <c r="M502" s="10"/>
      <c r="N502" s="10"/>
      <c r="O502" s="10"/>
      <c r="P502" s="10"/>
      <c r="Q502" s="10"/>
      <c r="R502" s="10"/>
      <c r="S502" s="10"/>
      <c r="T502" s="10"/>
      <c r="U502" s="10"/>
      <c r="V502" s="10"/>
      <c r="W502" s="10"/>
      <c r="X502" s="10"/>
      <c r="Y502" s="10"/>
      <c r="Z502" s="10"/>
      <c r="AA502" s="425"/>
      <c r="AB502" s="512" t="s">
        <v>4418</v>
      </c>
      <c r="AF502" s="32">
        <f t="shared" si="5"/>
        <v>7</v>
      </c>
      <c r="AG502" s="56">
        <v>1</v>
      </c>
      <c r="AH502" s="56">
        <v>2</v>
      </c>
      <c r="AI502" s="56">
        <v>3</v>
      </c>
      <c r="AJ502" s="56">
        <v>0</v>
      </c>
      <c r="AK502" s="56">
        <v>1</v>
      </c>
      <c r="AL502" s="56"/>
      <c r="AM502" s="56"/>
      <c r="AN502" s="56"/>
      <c r="AO502" s="56"/>
      <c r="AP502" s="56"/>
      <c r="AQ502" s="56"/>
      <c r="AR502" s="56"/>
      <c r="AS502" s="56"/>
      <c r="AT502" s="56"/>
      <c r="AU502" s="56"/>
      <c r="AV502" s="56"/>
      <c r="AW502" s="56"/>
      <c r="AX502" s="56"/>
      <c r="AY502" s="56"/>
      <c r="AZ502" s="56"/>
      <c r="BA502" s="56"/>
      <c r="BB502" s="408"/>
      <c r="BE502" s="1"/>
      <c r="BG502" s="56"/>
      <c r="BH502" s="56"/>
      <c r="BI502" s="56"/>
      <c r="BJ502" s="56"/>
      <c r="BK502" s="56"/>
      <c r="BL502" s="56"/>
      <c r="BM502" s="56"/>
      <c r="BZ502" s="383"/>
      <c r="CA502" s="383"/>
      <c r="CD502" s="28"/>
      <c r="CE502" s="56"/>
      <c r="CM502" s="383"/>
      <c r="CP502" s="28"/>
      <c r="CQ502" s="56"/>
    </row>
    <row r="503" spans="1:101" ht="15.75">
      <c r="A503" s="512" t="s">
        <v>4478</v>
      </c>
      <c r="B503" s="3"/>
      <c r="C503" s="3"/>
      <c r="D503" s="32"/>
      <c r="E503" s="32">
        <f t="shared" si="7"/>
        <v>559.70000000000005</v>
      </c>
      <c r="F503" s="1">
        <v>218.5</v>
      </c>
      <c r="G503" s="1">
        <v>22.9</v>
      </c>
      <c r="H503" s="1">
        <v>126.2</v>
      </c>
      <c r="I503" s="1">
        <v>76</v>
      </c>
      <c r="J503" s="1">
        <v>116.10000000000001</v>
      </c>
      <c r="K503" s="10"/>
      <c r="L503" s="10"/>
      <c r="M503" s="10"/>
      <c r="N503" s="10"/>
      <c r="O503" s="10"/>
      <c r="P503" s="10"/>
      <c r="Q503" s="10"/>
      <c r="R503" s="10"/>
      <c r="S503" s="10"/>
      <c r="T503" s="10"/>
      <c r="U503" s="10"/>
      <c r="V503" s="10"/>
      <c r="W503" s="10"/>
      <c r="X503" s="10"/>
      <c r="Y503" s="10"/>
      <c r="Z503" s="10"/>
      <c r="AA503" s="425"/>
      <c r="AB503" s="512" t="s">
        <v>4478</v>
      </c>
      <c r="AF503" s="32">
        <f t="shared" si="5"/>
        <v>5</v>
      </c>
      <c r="AG503" s="56"/>
      <c r="AH503" s="56">
        <v>0</v>
      </c>
      <c r="AI503" s="56">
        <v>2</v>
      </c>
      <c r="AJ503" s="56">
        <v>3</v>
      </c>
      <c r="AK503" s="56">
        <v>0</v>
      </c>
      <c r="AL503" s="56"/>
      <c r="AM503" s="56"/>
      <c r="AN503" s="56"/>
      <c r="AO503" s="56"/>
      <c r="AP503" s="56"/>
      <c r="AQ503" s="56"/>
      <c r="AR503" s="56"/>
      <c r="AS503" s="56"/>
      <c r="AT503" s="56"/>
      <c r="AU503" s="56"/>
      <c r="AV503" s="56"/>
      <c r="AW503" s="56"/>
      <c r="AX503" s="56"/>
      <c r="AY503" s="56"/>
      <c r="AZ503" s="56"/>
      <c r="BA503" s="56"/>
      <c r="BB503" s="408"/>
      <c r="BE503" s="1"/>
      <c r="BG503" s="56"/>
      <c r="BH503" s="56"/>
      <c r="BI503" s="56"/>
      <c r="BJ503" s="56"/>
      <c r="BK503" s="56"/>
      <c r="BL503" s="56"/>
      <c r="BM503" s="56"/>
      <c r="BZ503" s="383"/>
      <c r="CA503" s="383"/>
      <c r="CD503" s="28"/>
      <c r="CE503" s="56"/>
      <c r="CM503" s="383"/>
      <c r="CP503" s="28"/>
      <c r="CQ503" s="56"/>
    </row>
    <row r="504" spans="1:101" ht="15.75">
      <c r="A504" s="512" t="s">
        <v>4447</v>
      </c>
      <c r="B504" s="3"/>
      <c r="C504" s="3"/>
      <c r="D504" s="32"/>
      <c r="E504" s="32">
        <f t="shared" si="7"/>
        <v>1451.8</v>
      </c>
      <c r="F504" s="1">
        <v>257.3</v>
      </c>
      <c r="G504" s="1">
        <v>278.89999999999998</v>
      </c>
      <c r="H504" s="1">
        <v>146.29999999999998</v>
      </c>
      <c r="I504" s="1">
        <v>70</v>
      </c>
      <c r="J504" s="1">
        <v>699.3</v>
      </c>
      <c r="K504" s="10"/>
      <c r="L504" s="10"/>
      <c r="M504" s="10"/>
      <c r="N504" s="10"/>
      <c r="O504" s="10"/>
      <c r="P504" s="10"/>
      <c r="Q504" s="10"/>
      <c r="R504" s="10"/>
      <c r="S504" s="10"/>
      <c r="T504" s="10"/>
      <c r="U504" s="10"/>
      <c r="V504" s="10"/>
      <c r="W504" s="10"/>
      <c r="X504" s="10"/>
      <c r="Y504" s="10"/>
      <c r="Z504" s="10"/>
      <c r="AA504" s="425"/>
      <c r="AB504" s="512" t="s">
        <v>4447</v>
      </c>
      <c r="AF504" s="32">
        <f t="shared" si="5"/>
        <v>11</v>
      </c>
      <c r="AG504" s="56">
        <v>3</v>
      </c>
      <c r="AH504" s="56">
        <v>3</v>
      </c>
      <c r="AI504" s="56">
        <v>1</v>
      </c>
      <c r="AJ504" s="56">
        <v>1</v>
      </c>
      <c r="AK504" s="56">
        <v>3</v>
      </c>
      <c r="AL504" s="56"/>
      <c r="AM504" s="56"/>
      <c r="AN504" s="56"/>
      <c r="AO504" s="56"/>
      <c r="AP504" s="56"/>
      <c r="AQ504" s="56"/>
      <c r="AR504" s="56"/>
      <c r="AS504" s="56"/>
      <c r="AT504" s="56"/>
      <c r="AU504" s="56"/>
      <c r="AV504" s="56"/>
      <c r="AW504" s="56"/>
      <c r="AX504" s="56"/>
      <c r="AY504" s="56"/>
      <c r="AZ504" s="56"/>
      <c r="BA504" s="56"/>
      <c r="BB504" s="408"/>
      <c r="BE504" s="1"/>
      <c r="BG504" s="56"/>
      <c r="BH504" s="56"/>
      <c r="BI504" s="56"/>
      <c r="BJ504" s="56"/>
      <c r="BK504" s="56"/>
      <c r="BL504" s="56"/>
      <c r="BM504" s="56"/>
      <c r="BZ504" s="383"/>
      <c r="CA504" s="383"/>
      <c r="CD504" s="28"/>
      <c r="CE504" s="56"/>
      <c r="CM504" s="383"/>
      <c r="CP504" s="228"/>
      <c r="CQ504" s="56"/>
    </row>
    <row r="505" spans="1:101" ht="15.75">
      <c r="A505" s="512" t="s">
        <v>1696</v>
      </c>
      <c r="B505" s="3"/>
      <c r="C505" s="3"/>
      <c r="D505" s="32"/>
      <c r="E505" s="32">
        <f t="shared" si="7"/>
        <v>441.9</v>
      </c>
      <c r="F505" s="1">
        <v>1.3</v>
      </c>
      <c r="G505" s="1">
        <v>0</v>
      </c>
      <c r="H505" s="1">
        <v>132.5</v>
      </c>
      <c r="I505" s="1">
        <v>80.599999999999994</v>
      </c>
      <c r="J505" s="1">
        <v>227.5</v>
      </c>
      <c r="K505" s="10"/>
      <c r="L505" s="10"/>
      <c r="M505" s="10"/>
      <c r="N505" s="10"/>
      <c r="O505" s="10"/>
      <c r="P505" s="10"/>
      <c r="Q505" s="10"/>
      <c r="R505" s="10"/>
      <c r="S505" s="10"/>
      <c r="T505" s="10"/>
      <c r="U505" s="10"/>
      <c r="V505" s="10"/>
      <c r="W505" s="10"/>
      <c r="X505" s="10"/>
      <c r="Y505" s="10"/>
      <c r="Z505" s="10"/>
      <c r="AA505" s="425"/>
      <c r="AB505" s="512" t="s">
        <v>1696</v>
      </c>
      <c r="AF505" s="32">
        <f t="shared" si="5"/>
        <v>2</v>
      </c>
      <c r="AG505" s="56">
        <v>0</v>
      </c>
      <c r="AH505" s="56">
        <v>0</v>
      </c>
      <c r="AI505" s="56"/>
      <c r="AJ505" s="56">
        <v>2</v>
      </c>
      <c r="AK505" s="56">
        <v>0</v>
      </c>
      <c r="AL505" s="56"/>
      <c r="AM505" s="56"/>
      <c r="AN505" s="56"/>
      <c r="AO505" s="56"/>
      <c r="AP505" s="56"/>
      <c r="AQ505" s="56"/>
      <c r="AR505" s="56"/>
      <c r="AS505" s="56"/>
      <c r="AT505" s="56"/>
      <c r="AU505" s="56"/>
      <c r="AV505" s="56"/>
      <c r="AW505" s="56"/>
      <c r="AX505" s="56"/>
      <c r="AY505" s="56"/>
      <c r="AZ505" s="56"/>
      <c r="BA505" s="56"/>
      <c r="BB505" s="408"/>
      <c r="BE505" s="1"/>
      <c r="BG505" s="56"/>
      <c r="BH505" s="56"/>
      <c r="BI505" s="56"/>
      <c r="BJ505" s="56"/>
      <c r="BK505" s="56"/>
      <c r="BL505" s="56"/>
      <c r="BM505" s="56"/>
      <c r="BZ505" s="383"/>
      <c r="CA505" s="383"/>
      <c r="CD505" s="28"/>
      <c r="CE505" s="56"/>
      <c r="CM505" s="383"/>
      <c r="CP505" s="28"/>
      <c r="CQ505" s="56"/>
    </row>
    <row r="506" spans="1:101" ht="15.75">
      <c r="A506" s="512" t="s">
        <v>4479</v>
      </c>
      <c r="B506" s="3"/>
      <c r="C506" s="3"/>
      <c r="D506" s="32"/>
      <c r="E506" s="32">
        <f t="shared" si="7"/>
        <v>1005.4999999999999</v>
      </c>
      <c r="F506" s="1">
        <v>129.69999999999999</v>
      </c>
      <c r="G506" s="1">
        <v>232.5</v>
      </c>
      <c r="H506" s="1">
        <v>93.6</v>
      </c>
      <c r="I506" s="1">
        <v>82.5</v>
      </c>
      <c r="J506" s="1">
        <v>467.19999999999993</v>
      </c>
      <c r="K506" s="10"/>
      <c r="L506" s="10"/>
      <c r="M506" s="10"/>
      <c r="N506" s="10"/>
      <c r="O506" s="10"/>
      <c r="P506" s="10"/>
      <c r="Q506" s="10"/>
      <c r="R506" s="10"/>
      <c r="S506" s="10"/>
      <c r="T506" s="10"/>
      <c r="U506" s="10"/>
      <c r="V506" s="10"/>
      <c r="W506" s="10"/>
      <c r="X506" s="10"/>
      <c r="Y506" s="10"/>
      <c r="Z506" s="10"/>
      <c r="AA506" s="425"/>
      <c r="AB506" s="512" t="s">
        <v>4479</v>
      </c>
      <c r="AF506" s="32">
        <f t="shared" si="5"/>
        <v>2</v>
      </c>
      <c r="AG506" s="56">
        <v>0</v>
      </c>
      <c r="AH506" s="56">
        <v>1</v>
      </c>
      <c r="AI506" s="56">
        <v>1</v>
      </c>
      <c r="AJ506" s="56">
        <v>0</v>
      </c>
      <c r="AK506" s="56">
        <v>0</v>
      </c>
      <c r="AL506" s="407"/>
      <c r="AM506" s="407"/>
      <c r="AN506" s="407"/>
      <c r="AO506" s="407"/>
      <c r="AP506" s="407"/>
      <c r="AQ506" s="407"/>
      <c r="AR506" s="56"/>
      <c r="AS506" s="407"/>
      <c r="AT506" s="56"/>
      <c r="AU506" s="56"/>
      <c r="AV506" s="407"/>
      <c r="AW506" s="56"/>
      <c r="AX506" s="56"/>
      <c r="AY506" s="56"/>
      <c r="AZ506" s="407"/>
      <c r="BA506" s="56"/>
      <c r="BB506" s="408"/>
      <c r="BE506" s="1"/>
      <c r="BG506" s="56"/>
      <c r="BH506" s="407"/>
      <c r="BI506" s="56"/>
      <c r="BJ506" s="407"/>
      <c r="BK506" s="407"/>
      <c r="BL506" s="407"/>
      <c r="BM506" s="407"/>
      <c r="BZ506" s="383"/>
      <c r="CA506" s="383"/>
      <c r="CB506" s="385"/>
      <c r="CC506" s="385"/>
      <c r="CD506" s="224"/>
      <c r="CE506" s="407"/>
      <c r="CM506" s="383"/>
      <c r="CP506" s="28"/>
      <c r="CQ506" s="56"/>
    </row>
    <row r="507" spans="1:101" ht="15.75">
      <c r="A507" s="512" t="s">
        <v>3256</v>
      </c>
      <c r="B507" s="3"/>
      <c r="C507" s="3"/>
      <c r="D507" s="32"/>
      <c r="E507" s="32">
        <f t="shared" si="7"/>
        <v>1090.4000000000001</v>
      </c>
      <c r="F507" s="1">
        <v>154.90000000000003</v>
      </c>
      <c r="G507" s="1">
        <v>192.3</v>
      </c>
      <c r="H507" s="1">
        <v>77.300000000000011</v>
      </c>
      <c r="I507" s="1">
        <v>142.89999999999998</v>
      </c>
      <c r="J507" s="1">
        <v>523</v>
      </c>
      <c r="K507" s="10"/>
      <c r="L507" s="10"/>
      <c r="M507" s="10"/>
      <c r="N507" s="10"/>
      <c r="O507" s="10"/>
      <c r="P507" s="10"/>
      <c r="Q507" s="10"/>
      <c r="R507" s="10"/>
      <c r="S507" s="10"/>
      <c r="T507" s="10"/>
      <c r="U507" s="10"/>
      <c r="V507" s="10"/>
      <c r="W507" s="10"/>
      <c r="X507" s="10"/>
      <c r="Y507" s="10"/>
      <c r="Z507" s="10"/>
      <c r="AA507" s="425"/>
      <c r="AB507" s="512" t="s">
        <v>3256</v>
      </c>
      <c r="AF507" s="32">
        <f t="shared" si="5"/>
        <v>10</v>
      </c>
      <c r="AG507" s="56">
        <v>3</v>
      </c>
      <c r="AH507" s="56">
        <v>2</v>
      </c>
      <c r="AI507" s="56">
        <v>1</v>
      </c>
      <c r="AJ507" s="56">
        <v>2</v>
      </c>
      <c r="AK507" s="56">
        <v>2</v>
      </c>
      <c r="AL507" s="56"/>
      <c r="AM507" s="56"/>
      <c r="AN507" s="56"/>
      <c r="AO507" s="56"/>
      <c r="AP507" s="56"/>
      <c r="AQ507" s="56"/>
      <c r="AR507" s="56"/>
      <c r="AS507" s="56"/>
      <c r="AT507" s="56"/>
      <c r="AU507" s="56"/>
      <c r="AV507" s="56"/>
      <c r="AW507" s="56"/>
      <c r="AX507" s="56"/>
      <c r="AY507" s="56"/>
      <c r="AZ507" s="56"/>
      <c r="BA507" s="56"/>
      <c r="BB507" s="408"/>
      <c r="BE507" s="1"/>
      <c r="BG507" s="56"/>
      <c r="BH507" s="56"/>
      <c r="BI507" s="56"/>
      <c r="BJ507" s="56"/>
      <c r="BK507" s="56"/>
      <c r="BL507" s="56"/>
      <c r="BM507" s="56"/>
      <c r="BZ507" s="383"/>
      <c r="CA507" s="383"/>
      <c r="CD507" s="28"/>
      <c r="CE507" s="56"/>
      <c r="CM507" s="383"/>
      <c r="CN507" s="385"/>
      <c r="CO507" s="385"/>
      <c r="CP507" s="228"/>
      <c r="CQ507" s="56"/>
    </row>
    <row r="508" spans="1:101" ht="15.75">
      <c r="A508" s="512" t="s">
        <v>4480</v>
      </c>
      <c r="B508" s="3"/>
      <c r="C508" s="3"/>
      <c r="D508" s="32"/>
      <c r="E508" s="32">
        <f t="shared" si="7"/>
        <v>1020.1</v>
      </c>
      <c r="F508" s="1">
        <v>221.2</v>
      </c>
      <c r="G508" s="1">
        <v>262.10000000000002</v>
      </c>
      <c r="H508" s="1">
        <v>86.399999999999991</v>
      </c>
      <c r="I508" s="1">
        <v>71.400000000000006</v>
      </c>
      <c r="J508" s="1">
        <v>379</v>
      </c>
      <c r="K508" s="10"/>
      <c r="L508" s="10"/>
      <c r="M508" s="10"/>
      <c r="N508" s="10"/>
      <c r="O508" s="10"/>
      <c r="P508" s="10"/>
      <c r="Q508" s="10"/>
      <c r="R508" s="10"/>
      <c r="S508" s="10"/>
      <c r="T508" s="10"/>
      <c r="U508" s="10"/>
      <c r="V508" s="10"/>
      <c r="W508" s="10"/>
      <c r="X508" s="10"/>
      <c r="Y508" s="10"/>
      <c r="Z508" s="10"/>
      <c r="AA508" s="425"/>
      <c r="AB508" s="512" t="s">
        <v>4480</v>
      </c>
      <c r="AF508" s="32">
        <f t="shared" si="5"/>
        <v>8</v>
      </c>
      <c r="AG508" s="56">
        <v>1</v>
      </c>
      <c r="AH508" s="56">
        <v>2</v>
      </c>
      <c r="AI508" s="56">
        <v>2</v>
      </c>
      <c r="AJ508" s="56">
        <v>3</v>
      </c>
      <c r="AK508" s="56"/>
      <c r="AL508" s="56"/>
      <c r="AM508" s="56"/>
      <c r="AN508" s="56"/>
      <c r="AO508" s="56"/>
      <c r="AP508" s="56"/>
      <c r="AQ508" s="56"/>
      <c r="AR508" s="56"/>
      <c r="AS508" s="56"/>
      <c r="AT508" s="56"/>
      <c r="AU508" s="56"/>
      <c r="AV508" s="56"/>
      <c r="AW508" s="56"/>
      <c r="AX508" s="56"/>
      <c r="AY508" s="56"/>
      <c r="AZ508" s="56"/>
      <c r="BA508" s="56"/>
      <c r="BB508" s="504"/>
      <c r="BE508" s="1"/>
      <c r="BG508" s="56"/>
      <c r="BH508" s="56"/>
      <c r="BI508" s="56"/>
      <c r="BJ508" s="56"/>
      <c r="BK508" s="56"/>
      <c r="BL508" s="56"/>
      <c r="BM508" s="56"/>
      <c r="BZ508" s="383"/>
      <c r="CA508" s="383"/>
      <c r="CD508" s="28"/>
      <c r="CE508" s="56"/>
      <c r="CM508" s="383"/>
      <c r="CP508" s="28"/>
      <c r="CQ508" s="56"/>
    </row>
    <row r="509" spans="1:101" ht="15.75">
      <c r="A509" s="512" t="s">
        <v>4453</v>
      </c>
      <c r="B509" s="3"/>
      <c r="C509" s="3"/>
      <c r="D509" s="32"/>
      <c r="E509" s="32">
        <f t="shared" si="7"/>
        <v>1171</v>
      </c>
      <c r="F509" s="1">
        <v>179.60000000000002</v>
      </c>
      <c r="G509" s="1">
        <v>257</v>
      </c>
      <c r="H509" s="1">
        <v>215.89999999999998</v>
      </c>
      <c r="I509" s="1">
        <v>16.900000000000002</v>
      </c>
      <c r="J509" s="1">
        <v>501.59999999999997</v>
      </c>
      <c r="K509" s="10"/>
      <c r="L509" s="10"/>
      <c r="M509" s="10"/>
      <c r="N509" s="10"/>
      <c r="O509" s="10"/>
      <c r="P509" s="10"/>
      <c r="Q509" s="10"/>
      <c r="R509" s="10"/>
      <c r="S509" s="10"/>
      <c r="T509" s="10"/>
      <c r="U509" s="10"/>
      <c r="V509" s="10"/>
      <c r="W509" s="10"/>
      <c r="X509" s="10"/>
      <c r="Y509" s="10"/>
      <c r="Z509" s="10"/>
      <c r="AA509" s="425"/>
      <c r="AB509" s="512" t="s">
        <v>4453</v>
      </c>
      <c r="AF509" s="32">
        <f t="shared" si="5"/>
        <v>10</v>
      </c>
      <c r="AG509" s="56">
        <v>3</v>
      </c>
      <c r="AH509" s="56">
        <v>2</v>
      </c>
      <c r="AI509" s="56">
        <v>3</v>
      </c>
      <c r="AJ509" s="56">
        <v>2</v>
      </c>
      <c r="AK509" s="56">
        <v>0</v>
      </c>
      <c r="AL509" s="56"/>
      <c r="AM509" s="56"/>
      <c r="AN509" s="56"/>
      <c r="AO509" s="56"/>
      <c r="AP509" s="56"/>
      <c r="AQ509" s="56"/>
      <c r="AR509" s="56"/>
      <c r="AS509" s="56"/>
      <c r="AT509" s="56"/>
      <c r="AU509" s="56"/>
      <c r="AV509" s="56"/>
      <c r="AW509" s="56"/>
      <c r="AX509" s="56"/>
      <c r="AY509" s="56"/>
      <c r="AZ509" s="56"/>
      <c r="BA509" s="56"/>
      <c r="BB509" s="408"/>
      <c r="BE509" s="1"/>
      <c r="BG509" s="56"/>
      <c r="BH509" s="56"/>
      <c r="BI509" s="56"/>
      <c r="BJ509" s="56"/>
      <c r="BK509" s="56"/>
      <c r="BL509" s="56"/>
      <c r="BM509" s="56"/>
      <c r="BZ509" s="383"/>
      <c r="CA509" s="383"/>
      <c r="CD509" s="28"/>
      <c r="CE509" s="56"/>
      <c r="CM509" s="383"/>
      <c r="CP509" s="228"/>
      <c r="CQ509" s="56"/>
    </row>
    <row r="510" spans="1:101" ht="15.75">
      <c r="A510" s="512" t="s">
        <v>3842</v>
      </c>
      <c r="B510" s="3"/>
      <c r="C510" s="3"/>
      <c r="D510" s="32"/>
      <c r="E510" s="32">
        <f t="shared" si="7"/>
        <v>933</v>
      </c>
      <c r="F510" s="1">
        <v>182.79999999999998</v>
      </c>
      <c r="G510" s="1">
        <v>175.2</v>
      </c>
      <c r="H510" s="1">
        <v>104.5</v>
      </c>
      <c r="I510" s="1">
        <v>42</v>
      </c>
      <c r="J510" s="1">
        <v>428.49999999999994</v>
      </c>
      <c r="K510" s="10"/>
      <c r="L510" s="10"/>
      <c r="M510" s="10"/>
      <c r="N510" s="10"/>
      <c r="O510" s="10"/>
      <c r="P510" s="10"/>
      <c r="Q510" s="10"/>
      <c r="R510" s="10"/>
      <c r="S510" s="10"/>
      <c r="T510" s="10"/>
      <c r="U510" s="10"/>
      <c r="V510" s="10"/>
      <c r="W510" s="10"/>
      <c r="X510" s="10"/>
      <c r="Y510" s="10"/>
      <c r="Z510" s="10"/>
      <c r="AA510" s="425"/>
      <c r="AB510" s="512" t="s">
        <v>3842</v>
      </c>
      <c r="AF510" s="32">
        <f t="shared" si="5"/>
        <v>6</v>
      </c>
      <c r="AG510" s="56">
        <v>3</v>
      </c>
      <c r="AH510" s="56">
        <v>0</v>
      </c>
      <c r="AI510" s="56">
        <v>0</v>
      </c>
      <c r="AJ510" s="56">
        <v>3</v>
      </c>
      <c r="AK510" s="56">
        <v>0</v>
      </c>
      <c r="AL510" s="407"/>
      <c r="AM510" s="407"/>
      <c r="AN510" s="407"/>
      <c r="AO510" s="407"/>
      <c r="AP510" s="407"/>
      <c r="AQ510" s="407"/>
      <c r="AR510" s="56"/>
      <c r="AS510" s="407"/>
      <c r="AT510" s="56"/>
      <c r="AU510" s="56"/>
      <c r="AV510" s="407"/>
      <c r="AW510" s="56"/>
      <c r="AX510" s="56"/>
      <c r="AY510" s="56"/>
      <c r="AZ510" s="407"/>
      <c r="BA510" s="56"/>
      <c r="BB510" s="408"/>
      <c r="BE510" s="1"/>
      <c r="BG510" s="56"/>
      <c r="BH510" s="407"/>
      <c r="BI510" s="56"/>
      <c r="BJ510" s="407"/>
      <c r="BK510" s="407"/>
      <c r="BL510" s="407"/>
      <c r="BM510" s="407"/>
      <c r="BZ510" s="383"/>
      <c r="CA510" s="383"/>
      <c r="CB510" s="385"/>
      <c r="CC510" s="385"/>
      <c r="CD510" s="224"/>
      <c r="CE510" s="407"/>
      <c r="CM510" s="383"/>
      <c r="CP510" s="28"/>
      <c r="CQ510" s="56"/>
    </row>
    <row r="511" spans="1:101" ht="15.75">
      <c r="A511" s="512" t="s">
        <v>4498</v>
      </c>
      <c r="B511" s="3"/>
      <c r="C511" s="3"/>
      <c r="D511" s="32"/>
      <c r="E511" s="32">
        <f t="shared" si="7"/>
        <v>1256.2</v>
      </c>
      <c r="F511" s="1">
        <v>233.39999999999998</v>
      </c>
      <c r="G511" s="1">
        <v>248.4</v>
      </c>
      <c r="H511" s="1">
        <v>150.9</v>
      </c>
      <c r="I511" s="1">
        <v>16.5</v>
      </c>
      <c r="J511" s="1">
        <v>607.00000000000011</v>
      </c>
      <c r="K511" s="10"/>
      <c r="L511" s="10"/>
      <c r="M511" s="10"/>
      <c r="N511" s="10"/>
      <c r="O511" s="10"/>
      <c r="P511" s="10"/>
      <c r="Q511" s="10"/>
      <c r="R511" s="10"/>
      <c r="S511" s="10"/>
      <c r="T511" s="10"/>
      <c r="U511" s="10"/>
      <c r="V511" s="10"/>
      <c r="W511" s="10"/>
      <c r="X511" s="10"/>
      <c r="Y511" s="10"/>
      <c r="Z511" s="10"/>
      <c r="AA511" s="425"/>
      <c r="AB511" s="512" t="s">
        <v>4498</v>
      </c>
      <c r="AF511" s="32">
        <f t="shared" si="5"/>
        <v>12</v>
      </c>
      <c r="AG511" s="56">
        <v>2</v>
      </c>
      <c r="AH511" s="56">
        <v>3</v>
      </c>
      <c r="AI511" s="56">
        <v>3</v>
      </c>
      <c r="AJ511" s="56">
        <v>1</v>
      </c>
      <c r="AK511" s="56">
        <v>3</v>
      </c>
      <c r="AL511" s="407"/>
      <c r="AM511" s="407"/>
      <c r="AN511" s="407"/>
      <c r="AO511" s="407"/>
      <c r="AP511" s="407"/>
      <c r="AQ511" s="407"/>
      <c r="AR511" s="56"/>
      <c r="AS511" s="407"/>
      <c r="AT511" s="56"/>
      <c r="AU511" s="56"/>
      <c r="AV511" s="407"/>
      <c r="AW511" s="56"/>
      <c r="AX511" s="56"/>
      <c r="AY511" s="56"/>
      <c r="AZ511" s="407"/>
      <c r="BA511" s="56"/>
      <c r="BB511" s="408"/>
      <c r="BE511" s="1"/>
      <c r="BG511" s="56"/>
      <c r="BH511" s="407"/>
      <c r="BI511" s="56"/>
      <c r="BJ511" s="407"/>
      <c r="BK511" s="407"/>
      <c r="BL511" s="407"/>
      <c r="BM511" s="407"/>
      <c r="BZ511" s="383"/>
      <c r="CA511" s="383"/>
      <c r="CB511" s="385"/>
      <c r="CC511" s="385"/>
      <c r="CD511" s="224"/>
      <c r="CE511" s="407"/>
      <c r="CM511" s="383"/>
      <c r="CN511" s="385"/>
      <c r="CO511" s="385"/>
      <c r="CP511" s="228"/>
      <c r="CQ511" s="56"/>
    </row>
    <row r="512" spans="1:101" ht="15.75">
      <c r="A512" s="512" t="s">
        <v>2756</v>
      </c>
      <c r="B512" s="3"/>
      <c r="C512" s="3"/>
      <c r="D512" s="32"/>
      <c r="E512" s="32">
        <f t="shared" si="7"/>
        <v>861.3</v>
      </c>
      <c r="F512" s="1">
        <v>262.39999999999998</v>
      </c>
      <c r="G512" s="1">
        <v>125.5</v>
      </c>
      <c r="H512" s="1">
        <v>49.5</v>
      </c>
      <c r="I512" s="1">
        <v>2.2000000000000002</v>
      </c>
      <c r="J512" s="1">
        <v>421.7</v>
      </c>
      <c r="K512" s="10"/>
      <c r="L512" s="10"/>
      <c r="M512" s="10"/>
      <c r="N512" s="10"/>
      <c r="O512" s="10"/>
      <c r="P512" s="10"/>
      <c r="Q512" s="10"/>
      <c r="R512" s="10"/>
      <c r="S512" s="10"/>
      <c r="T512" s="10"/>
      <c r="U512" s="10"/>
      <c r="V512" s="10"/>
      <c r="W512" s="10"/>
      <c r="X512" s="10"/>
      <c r="Y512" s="10"/>
      <c r="Z512" s="10"/>
      <c r="AA512" s="425"/>
      <c r="AB512" s="512" t="s">
        <v>2756</v>
      </c>
      <c r="AF512" s="32">
        <f t="shared" si="5"/>
        <v>4</v>
      </c>
      <c r="AG512" s="56">
        <v>2</v>
      </c>
      <c r="AH512" s="56">
        <v>0</v>
      </c>
      <c r="AI512" s="56">
        <v>0</v>
      </c>
      <c r="AJ512" s="56">
        <v>0</v>
      </c>
      <c r="AK512" s="56">
        <v>2</v>
      </c>
      <c r="AL512" s="56"/>
      <c r="AM512" s="56"/>
      <c r="AN512" s="56"/>
      <c r="AO512" s="56"/>
      <c r="AP512" s="56"/>
      <c r="AQ512" s="56"/>
      <c r="AR512" s="56"/>
      <c r="AS512" s="56"/>
      <c r="AT512" s="56"/>
      <c r="AU512" s="56"/>
      <c r="AV512" s="56"/>
      <c r="AW512" s="56"/>
      <c r="AX512" s="56"/>
      <c r="AY512" s="56"/>
      <c r="AZ512" s="56"/>
      <c r="BA512" s="56"/>
      <c r="BB512" s="408"/>
      <c r="BE512" s="1"/>
      <c r="BG512" s="56"/>
      <c r="BH512" s="56"/>
      <c r="BI512" s="56"/>
      <c r="BJ512" s="56"/>
      <c r="BK512" s="56"/>
      <c r="BL512" s="56"/>
      <c r="BM512" s="56"/>
      <c r="BZ512" s="383"/>
      <c r="CA512" s="383"/>
      <c r="CD512" s="28"/>
      <c r="CE512" s="56"/>
      <c r="CM512" s="383"/>
      <c r="CN512" s="385"/>
      <c r="CO512" s="385"/>
      <c r="CP512" s="228"/>
      <c r="CQ512" s="56"/>
    </row>
    <row r="513" spans="1:95" ht="15.75">
      <c r="A513" s="512" t="s">
        <v>3262</v>
      </c>
      <c r="B513" s="3"/>
      <c r="C513" s="3"/>
      <c r="D513" s="32"/>
      <c r="E513" s="32">
        <f t="shared" si="7"/>
        <v>1606.4999999999998</v>
      </c>
      <c r="F513" s="1">
        <v>314.10000000000002</v>
      </c>
      <c r="G513" s="1">
        <v>391.7</v>
      </c>
      <c r="H513" s="1">
        <v>198</v>
      </c>
      <c r="I513" s="1">
        <v>139.80000000000001</v>
      </c>
      <c r="J513" s="1">
        <v>562.89999999999986</v>
      </c>
      <c r="K513" s="10"/>
      <c r="L513" s="10"/>
      <c r="M513" s="10"/>
      <c r="N513" s="10"/>
      <c r="O513" s="10"/>
      <c r="P513" s="10"/>
      <c r="Q513" s="10"/>
      <c r="R513" s="10"/>
      <c r="S513" s="10"/>
      <c r="T513" s="10"/>
      <c r="U513" s="10"/>
      <c r="V513" s="10"/>
      <c r="W513" s="10"/>
      <c r="X513" s="10"/>
      <c r="Y513" s="10"/>
      <c r="Z513" s="10"/>
      <c r="AA513" s="425"/>
      <c r="AB513" s="512" t="s">
        <v>3262</v>
      </c>
      <c r="AF513" s="32">
        <f t="shared" si="5"/>
        <v>9</v>
      </c>
      <c r="AG513" s="56">
        <v>2</v>
      </c>
      <c r="AH513" s="56">
        <v>3</v>
      </c>
      <c r="AI513" s="56">
        <v>3</v>
      </c>
      <c r="AJ513" s="56">
        <v>1</v>
      </c>
      <c r="AK513" s="56">
        <v>0</v>
      </c>
      <c r="AL513" s="56"/>
      <c r="AM513" s="56"/>
      <c r="AN513" s="56"/>
      <c r="AO513" s="56"/>
      <c r="AP513" s="56"/>
      <c r="AQ513" s="56"/>
      <c r="AR513" s="56"/>
      <c r="AS513" s="56"/>
      <c r="AT513" s="56"/>
      <c r="AU513" s="56"/>
      <c r="AV513" s="56"/>
      <c r="AW513" s="56"/>
      <c r="AX513" s="56"/>
      <c r="AY513" s="56"/>
      <c r="AZ513" s="56"/>
      <c r="BA513" s="56"/>
      <c r="BB513" s="408"/>
      <c r="BE513" s="1"/>
      <c r="BG513" s="56"/>
      <c r="BH513" s="56"/>
      <c r="BI513" s="56"/>
      <c r="BJ513" s="56"/>
      <c r="BK513" s="56"/>
      <c r="BL513" s="56"/>
      <c r="BM513" s="56"/>
      <c r="BZ513" s="383"/>
      <c r="CA513" s="383"/>
      <c r="CD513" s="28"/>
      <c r="CE513" s="56"/>
      <c r="CM513" s="383"/>
      <c r="CP513" s="228"/>
      <c r="CQ513" s="56"/>
    </row>
    <row r="514" spans="1:95" ht="15.75">
      <c r="A514" s="512"/>
      <c r="B514" s="3"/>
      <c r="C514" s="3"/>
      <c r="D514" s="32"/>
      <c r="E514" s="32"/>
      <c r="F514" s="10"/>
      <c r="G514" s="10"/>
      <c r="H514" s="10"/>
      <c r="I514" s="10"/>
      <c r="J514" s="10"/>
      <c r="K514" s="10"/>
      <c r="L514" s="10"/>
      <c r="M514" s="10"/>
      <c r="N514" s="10"/>
      <c r="O514" s="10"/>
      <c r="P514" s="10"/>
      <c r="Q514" s="10"/>
      <c r="R514" s="10"/>
      <c r="S514" s="10"/>
      <c r="T514" s="10"/>
      <c r="U514" s="10"/>
      <c r="V514" s="10"/>
      <c r="W514" s="10"/>
      <c r="X514" s="10"/>
      <c r="Y514" s="10"/>
      <c r="Z514" s="10"/>
      <c r="AA514" s="425"/>
      <c r="AB514" s="512"/>
      <c r="AF514" s="32"/>
      <c r="AG514" s="56"/>
      <c r="AH514" s="56"/>
      <c r="AI514" s="56"/>
      <c r="AJ514" s="56"/>
      <c r="AK514" s="56"/>
      <c r="AL514" s="56"/>
      <c r="AM514" s="56"/>
      <c r="AN514" s="56"/>
      <c r="AO514" s="56"/>
      <c r="AP514" s="56"/>
      <c r="AQ514" s="56"/>
      <c r="AR514" s="56"/>
      <c r="AS514" s="56"/>
      <c r="AT514" s="56"/>
      <c r="AU514" s="56"/>
      <c r="AV514" s="56"/>
      <c r="AW514" s="56"/>
      <c r="AX514" s="56"/>
      <c r="AY514" s="56"/>
      <c r="AZ514" s="56"/>
      <c r="BA514" s="56"/>
      <c r="BB514" s="408"/>
      <c r="BE514" s="1"/>
      <c r="BF514" s="56"/>
      <c r="BG514" s="56"/>
      <c r="BH514" s="56"/>
      <c r="BI514" s="56"/>
      <c r="BJ514" s="56"/>
      <c r="BK514" s="56"/>
      <c r="BL514" s="56"/>
      <c r="BM514" s="56"/>
      <c r="BZ514" s="383"/>
      <c r="CA514" s="383"/>
      <c r="CD514" s="28"/>
      <c r="CE514" s="56"/>
      <c r="CM514" s="383"/>
      <c r="CP514" s="228"/>
      <c r="CQ514" s="56"/>
    </row>
    <row r="515" spans="1:95" ht="15.75">
      <c r="A515" s="517" t="s">
        <v>3238</v>
      </c>
      <c r="B515" s="3"/>
      <c r="C515" s="3"/>
      <c r="D515" s="32"/>
      <c r="E515" s="32">
        <f t="shared" ref="E515:E535" si="8">SUM(F515:AA515)</f>
        <v>1074.6000000000001</v>
      </c>
      <c r="F515" s="1">
        <v>163.4</v>
      </c>
      <c r="G515" s="1">
        <v>234.8</v>
      </c>
      <c r="H515" s="1">
        <v>155.30000000000001</v>
      </c>
      <c r="I515" s="1">
        <v>5.2</v>
      </c>
      <c r="J515" s="1">
        <v>515.90000000000009</v>
      </c>
      <c r="K515" s="10"/>
      <c r="L515" s="10"/>
      <c r="M515" s="10"/>
      <c r="N515" s="10"/>
      <c r="O515" s="10"/>
      <c r="P515" s="10"/>
      <c r="Q515" s="10"/>
      <c r="R515" s="10"/>
      <c r="S515" s="10"/>
      <c r="T515" s="10"/>
      <c r="U515" s="10"/>
      <c r="V515" s="10"/>
      <c r="W515" s="10"/>
      <c r="X515" s="10"/>
      <c r="Y515" s="10"/>
      <c r="Z515" s="10"/>
      <c r="AA515" s="425"/>
      <c r="AB515" s="517" t="s">
        <v>3238</v>
      </c>
      <c r="AF515" s="32">
        <f t="shared" si="5"/>
        <v>12</v>
      </c>
      <c r="AG515" s="56">
        <v>3</v>
      </c>
      <c r="AH515" s="56">
        <v>1</v>
      </c>
      <c r="AI515" s="56">
        <v>3</v>
      </c>
      <c r="AJ515" s="56">
        <v>3</v>
      </c>
      <c r="AK515" s="56">
        <v>2</v>
      </c>
      <c r="AL515" s="407"/>
      <c r="AM515" s="407"/>
      <c r="AN515" s="407"/>
      <c r="AO515" s="407"/>
      <c r="AP515" s="407"/>
      <c r="AQ515" s="407"/>
      <c r="AR515" s="56"/>
      <c r="AS515" s="407"/>
      <c r="AT515" s="56"/>
      <c r="AU515" s="56"/>
      <c r="AV515" s="407"/>
      <c r="AW515" s="56"/>
      <c r="AX515" s="56"/>
      <c r="AY515" s="56"/>
      <c r="AZ515" s="407"/>
      <c r="BA515" s="56"/>
      <c r="BB515" s="408"/>
      <c r="BE515" s="1"/>
      <c r="BF515" s="56"/>
      <c r="BG515" s="56"/>
      <c r="BH515" s="407"/>
      <c r="BI515" s="56"/>
      <c r="BJ515" s="407"/>
      <c r="BK515" s="407"/>
      <c r="BL515" s="407"/>
      <c r="BM515" s="407"/>
      <c r="BZ515" s="383"/>
      <c r="CA515" s="383"/>
      <c r="CB515" s="385"/>
      <c r="CC515" s="385"/>
      <c r="CD515" s="224"/>
      <c r="CE515" s="407"/>
      <c r="CM515" s="383"/>
      <c r="CP515" s="228"/>
      <c r="CQ515" s="56"/>
    </row>
    <row r="516" spans="1:95" ht="15.75">
      <c r="A516" s="517" t="s">
        <v>4481</v>
      </c>
      <c r="B516" s="3"/>
      <c r="C516" s="3"/>
      <c r="D516" s="32"/>
      <c r="E516" s="32">
        <f t="shared" si="8"/>
        <v>1687.1</v>
      </c>
      <c r="F516" s="1">
        <v>406.90000000000003</v>
      </c>
      <c r="G516" s="1">
        <v>370.8</v>
      </c>
      <c r="H516" s="1">
        <v>137.30000000000001</v>
      </c>
      <c r="I516" s="1">
        <v>45.5</v>
      </c>
      <c r="J516" s="1">
        <v>726.6</v>
      </c>
      <c r="K516" s="10"/>
      <c r="L516" s="10"/>
      <c r="M516" s="10"/>
      <c r="N516" s="10"/>
      <c r="O516" s="10"/>
      <c r="P516" s="10"/>
      <c r="Q516" s="10"/>
      <c r="R516" s="10"/>
      <c r="S516" s="10"/>
      <c r="T516" s="10"/>
      <c r="U516" s="10"/>
      <c r="V516" s="10"/>
      <c r="W516" s="10"/>
      <c r="X516" s="10"/>
      <c r="Y516" s="10"/>
      <c r="Z516" s="10"/>
      <c r="AA516" s="425"/>
      <c r="AB516" s="517" t="s">
        <v>4481</v>
      </c>
      <c r="AF516" s="32">
        <f t="shared" si="5"/>
        <v>11</v>
      </c>
      <c r="AG516" s="56">
        <v>3</v>
      </c>
      <c r="AH516" s="56">
        <v>3</v>
      </c>
      <c r="AI516" s="56">
        <v>0</v>
      </c>
      <c r="AJ516" s="56">
        <v>2</v>
      </c>
      <c r="AK516" s="56">
        <v>3</v>
      </c>
      <c r="AL516" s="56"/>
      <c r="AM516" s="56"/>
      <c r="AN516" s="56"/>
      <c r="AO516" s="56"/>
      <c r="AP516" s="56"/>
      <c r="AQ516" s="56"/>
      <c r="AR516" s="56"/>
      <c r="AS516" s="56"/>
      <c r="AT516" s="56"/>
      <c r="AU516" s="56"/>
      <c r="AV516" s="56"/>
      <c r="AW516" s="56"/>
      <c r="AX516" s="56"/>
      <c r="AY516" s="56"/>
      <c r="AZ516" s="56"/>
      <c r="BA516" s="56"/>
      <c r="BB516" s="408"/>
      <c r="BE516" s="1"/>
      <c r="BF516" s="56"/>
      <c r="BG516" s="56"/>
      <c r="BH516" s="56"/>
      <c r="BI516" s="56"/>
      <c r="BJ516" s="56"/>
      <c r="BK516" s="56"/>
      <c r="BL516" s="56"/>
      <c r="BM516" s="56"/>
      <c r="BZ516" s="383"/>
      <c r="CA516" s="383"/>
      <c r="CD516" s="28"/>
      <c r="CE516" s="56"/>
      <c r="CM516" s="383"/>
      <c r="CN516" s="385"/>
      <c r="CO516" s="385"/>
      <c r="CP516" s="228"/>
      <c r="CQ516" s="56"/>
    </row>
    <row r="517" spans="1:95" ht="15.75">
      <c r="A517" s="517" t="s">
        <v>1692</v>
      </c>
      <c r="B517" s="3"/>
      <c r="C517" s="3"/>
      <c r="D517" s="32"/>
      <c r="E517" s="32">
        <f t="shared" si="8"/>
        <v>1420.2</v>
      </c>
      <c r="F517" s="1">
        <v>421.20000000000005</v>
      </c>
      <c r="G517" s="1">
        <v>388.79999999999995</v>
      </c>
      <c r="H517" s="1">
        <v>90.700000000000017</v>
      </c>
      <c r="I517" s="1">
        <v>42</v>
      </c>
      <c r="J517" s="1">
        <v>477.50000000000006</v>
      </c>
      <c r="K517" s="10"/>
      <c r="L517" s="10"/>
      <c r="M517" s="10"/>
      <c r="N517" s="10"/>
      <c r="O517" s="10"/>
      <c r="P517" s="10"/>
      <c r="Q517" s="10"/>
      <c r="R517" s="10"/>
      <c r="S517" s="10"/>
      <c r="T517" s="10"/>
      <c r="U517" s="10"/>
      <c r="V517" s="10"/>
      <c r="W517" s="10"/>
      <c r="X517" s="10"/>
      <c r="Y517" s="10"/>
      <c r="Z517" s="10"/>
      <c r="AA517" s="425"/>
      <c r="AB517" s="517" t="s">
        <v>1692</v>
      </c>
      <c r="AF517" s="32">
        <f t="shared" si="5"/>
        <v>8</v>
      </c>
      <c r="AG517" s="56">
        <v>3</v>
      </c>
      <c r="AH517" s="56">
        <v>3</v>
      </c>
      <c r="AI517" s="56">
        <v>0</v>
      </c>
      <c r="AJ517" s="56">
        <v>1</v>
      </c>
      <c r="AK517" s="56">
        <v>1</v>
      </c>
      <c r="AL517" s="56"/>
      <c r="AM517" s="56"/>
      <c r="AN517" s="56"/>
      <c r="AO517" s="56"/>
      <c r="AP517" s="56"/>
      <c r="AQ517" s="56"/>
      <c r="AR517" s="56"/>
      <c r="AS517" s="56"/>
      <c r="AT517" s="56"/>
      <c r="AU517" s="56"/>
      <c r="AV517" s="56"/>
      <c r="AW517" s="56"/>
      <c r="AX517" s="56"/>
      <c r="AY517" s="56"/>
      <c r="AZ517" s="56"/>
      <c r="BA517" s="56"/>
      <c r="BB517" s="408"/>
      <c r="BE517" s="1"/>
      <c r="BF517" s="56"/>
      <c r="BG517" s="56"/>
      <c r="BH517" s="56"/>
      <c r="BI517" s="56"/>
      <c r="BJ517" s="56"/>
      <c r="BK517" s="56"/>
      <c r="BL517" s="56"/>
      <c r="BM517" s="56"/>
      <c r="BZ517" s="383"/>
      <c r="CA517" s="383"/>
      <c r="CD517" s="28"/>
      <c r="CE517" s="56"/>
      <c r="CM517" s="383"/>
      <c r="CP517" s="228"/>
      <c r="CQ517" s="56"/>
    </row>
    <row r="518" spans="1:95" ht="15.75">
      <c r="A518" s="517" t="s">
        <v>4482</v>
      </c>
      <c r="B518" s="3"/>
      <c r="C518" s="3"/>
      <c r="D518" s="32"/>
      <c r="E518" s="32">
        <f t="shared" si="8"/>
        <v>1073.7</v>
      </c>
      <c r="F518" s="1">
        <v>177.5</v>
      </c>
      <c r="G518" s="1">
        <v>210</v>
      </c>
      <c r="H518" s="1">
        <v>105.4</v>
      </c>
      <c r="I518" s="1">
        <v>0</v>
      </c>
      <c r="J518" s="1">
        <v>580.80000000000007</v>
      </c>
      <c r="K518" s="10"/>
      <c r="L518" s="10"/>
      <c r="M518" s="10"/>
      <c r="N518" s="10"/>
      <c r="O518" s="10"/>
      <c r="P518" s="10"/>
      <c r="Q518" s="10"/>
      <c r="R518" s="10"/>
      <c r="S518" s="10"/>
      <c r="T518" s="10"/>
      <c r="U518" s="10"/>
      <c r="V518" s="10"/>
      <c r="W518" s="10"/>
      <c r="X518" s="10"/>
      <c r="Y518" s="10"/>
      <c r="Z518" s="10"/>
      <c r="AA518" s="425"/>
      <c r="AB518" s="517" t="s">
        <v>4482</v>
      </c>
      <c r="AF518" s="32">
        <f t="shared" ref="AF518:AF524" si="9">SUM(AG518:BM518)</f>
        <v>3</v>
      </c>
      <c r="AG518" s="56">
        <v>0</v>
      </c>
      <c r="AH518" s="56">
        <v>3</v>
      </c>
      <c r="AI518" s="56">
        <v>0</v>
      </c>
      <c r="AJ518" s="56">
        <v>0</v>
      </c>
      <c r="AK518" s="56">
        <v>0</v>
      </c>
      <c r="AL518" s="407"/>
      <c r="AM518" s="407"/>
      <c r="AN518" s="407"/>
      <c r="AO518" s="407"/>
      <c r="AP518" s="407"/>
      <c r="AQ518" s="407"/>
      <c r="AR518" s="56"/>
      <c r="AS518" s="407"/>
      <c r="AT518" s="56"/>
      <c r="AU518" s="56"/>
      <c r="AV518" s="407"/>
      <c r="AW518" s="56"/>
      <c r="AX518" s="56"/>
      <c r="AY518" s="56"/>
      <c r="AZ518" s="407"/>
      <c r="BA518" s="56"/>
      <c r="BB518" s="408"/>
      <c r="BE518" s="1"/>
      <c r="BF518" s="56"/>
      <c r="BG518" s="56"/>
      <c r="BH518" s="407"/>
      <c r="BI518" s="56"/>
      <c r="BJ518" s="407"/>
      <c r="BK518" s="407"/>
      <c r="BL518" s="407"/>
      <c r="BM518" s="407"/>
      <c r="BZ518" s="383"/>
      <c r="CA518" s="383"/>
      <c r="CB518" s="385"/>
      <c r="CC518" s="385"/>
      <c r="CD518" s="224"/>
      <c r="CE518" s="407"/>
      <c r="CM518" s="383"/>
      <c r="CP518" s="28"/>
      <c r="CQ518" s="56"/>
    </row>
    <row r="519" spans="1:95" ht="15.75">
      <c r="A519" s="517" t="s">
        <v>4483</v>
      </c>
      <c r="B519" s="3"/>
      <c r="C519" s="3"/>
      <c r="D519" s="32"/>
      <c r="E519" s="32">
        <f t="shared" si="8"/>
        <v>1181.2999999999997</v>
      </c>
      <c r="F519" s="1">
        <v>151.59999999999997</v>
      </c>
      <c r="G519" s="1">
        <v>154.30000000000001</v>
      </c>
      <c r="H519" s="1">
        <v>162.9</v>
      </c>
      <c r="I519" s="1">
        <v>50.3</v>
      </c>
      <c r="J519" s="1">
        <v>662.19999999999993</v>
      </c>
      <c r="K519" s="10"/>
      <c r="L519" s="10"/>
      <c r="M519" s="10"/>
      <c r="N519" s="10"/>
      <c r="O519" s="10"/>
      <c r="P519" s="10"/>
      <c r="Q519" s="10"/>
      <c r="R519" s="10"/>
      <c r="S519" s="10"/>
      <c r="T519" s="10"/>
      <c r="U519" s="10"/>
      <c r="V519" s="10"/>
      <c r="W519" s="10"/>
      <c r="X519" s="10"/>
      <c r="Y519" s="10"/>
      <c r="Z519" s="10"/>
      <c r="AA519" s="425"/>
      <c r="AB519" s="517" t="s">
        <v>4483</v>
      </c>
      <c r="AF519" s="32">
        <f t="shared" si="9"/>
        <v>6</v>
      </c>
      <c r="AG519" s="56">
        <v>2</v>
      </c>
      <c r="AH519" s="56">
        <v>1</v>
      </c>
      <c r="AI519" s="56">
        <v>1</v>
      </c>
      <c r="AJ519" s="56">
        <v>2</v>
      </c>
      <c r="AK519" s="56"/>
      <c r="AL519" s="56"/>
      <c r="AM519" s="56"/>
      <c r="AN519" s="56"/>
      <c r="AO519" s="56"/>
      <c r="AP519" s="56"/>
      <c r="AQ519" s="56"/>
      <c r="AR519" s="56"/>
      <c r="AS519" s="56"/>
      <c r="AT519" s="56"/>
      <c r="AU519" s="56"/>
      <c r="AV519" s="56"/>
      <c r="AW519" s="56"/>
      <c r="AX519" s="56"/>
      <c r="AY519" s="56"/>
      <c r="AZ519" s="56"/>
      <c r="BA519" s="56"/>
      <c r="BB519" s="504"/>
      <c r="BE519" s="1"/>
      <c r="BF519" s="56"/>
      <c r="BG519" s="56"/>
      <c r="BH519" s="56"/>
      <c r="BI519" s="56"/>
      <c r="BJ519" s="56"/>
      <c r="BK519" s="56"/>
      <c r="BL519" s="56"/>
      <c r="BM519" s="56"/>
      <c r="BZ519" s="383"/>
      <c r="CA519" s="383"/>
      <c r="CD519" s="28"/>
      <c r="CE519" s="56"/>
      <c r="CM519" s="383"/>
      <c r="CN519" s="385"/>
      <c r="CO519" s="385"/>
      <c r="CP519" s="228"/>
      <c r="CQ519" s="56"/>
    </row>
    <row r="520" spans="1:95" ht="15.75">
      <c r="A520" s="517" t="s">
        <v>4484</v>
      </c>
      <c r="B520" s="3"/>
      <c r="C520" s="3"/>
      <c r="D520" s="32"/>
      <c r="E520" s="32">
        <f t="shared" si="8"/>
        <v>671.4</v>
      </c>
      <c r="F520" s="1">
        <v>60.3</v>
      </c>
      <c r="G520" s="1">
        <v>0</v>
      </c>
      <c r="H520" s="1">
        <v>51.7</v>
      </c>
      <c r="I520" s="1">
        <v>42</v>
      </c>
      <c r="J520" s="1">
        <v>517.4</v>
      </c>
      <c r="K520" s="10"/>
      <c r="L520" s="10"/>
      <c r="M520" s="10"/>
      <c r="N520" s="10"/>
      <c r="O520" s="10"/>
      <c r="P520" s="10"/>
      <c r="Q520" s="10"/>
      <c r="R520" s="10"/>
      <c r="S520" s="10"/>
      <c r="T520" s="10"/>
      <c r="U520" s="10"/>
      <c r="V520" s="10"/>
      <c r="W520" s="10"/>
      <c r="X520" s="10"/>
      <c r="Y520" s="10"/>
      <c r="Z520" s="10"/>
      <c r="AA520" s="425"/>
      <c r="AB520" s="517" t="s">
        <v>4484</v>
      </c>
      <c r="AF520" s="32">
        <f t="shared" si="9"/>
        <v>4</v>
      </c>
      <c r="AG520" s="56">
        <v>0</v>
      </c>
      <c r="AH520" s="56">
        <v>0</v>
      </c>
      <c r="AI520" s="56"/>
      <c r="AJ520" s="56">
        <v>1</v>
      </c>
      <c r="AK520" s="56">
        <v>3</v>
      </c>
      <c r="AL520" s="56"/>
      <c r="AM520" s="56"/>
      <c r="AN520" s="56"/>
      <c r="AO520" s="56"/>
      <c r="AP520" s="56"/>
      <c r="AQ520" s="56"/>
      <c r="AR520" s="56"/>
      <c r="AS520" s="56"/>
      <c r="AT520" s="56"/>
      <c r="AU520" s="56"/>
      <c r="AV520" s="56"/>
      <c r="AW520" s="56"/>
      <c r="AX520" s="56"/>
      <c r="AY520" s="56"/>
      <c r="AZ520" s="56"/>
      <c r="BA520" s="56"/>
      <c r="BB520" s="408"/>
      <c r="BE520" s="1"/>
      <c r="BF520" s="56"/>
      <c r="BG520" s="56"/>
      <c r="BH520" s="56"/>
      <c r="BI520" s="56"/>
      <c r="BJ520" s="56"/>
      <c r="BK520" s="56"/>
      <c r="BL520" s="56"/>
      <c r="BM520" s="56"/>
      <c r="BZ520" s="383"/>
      <c r="CA520" s="383"/>
      <c r="CD520" s="28"/>
      <c r="CE520" s="56"/>
      <c r="CM520" s="383"/>
      <c r="CP520" s="28"/>
      <c r="CQ520" s="56"/>
    </row>
    <row r="521" spans="1:95" ht="15.75">
      <c r="A521" s="512" t="s">
        <v>4485</v>
      </c>
      <c r="B521" s="3"/>
      <c r="C521" s="3"/>
      <c r="D521" s="32"/>
      <c r="E521" s="32">
        <f t="shared" si="8"/>
        <v>1538.9</v>
      </c>
      <c r="F521" s="1">
        <v>180</v>
      </c>
      <c r="G521" s="1">
        <v>291.2</v>
      </c>
      <c r="H521" s="1">
        <v>169</v>
      </c>
      <c r="I521" s="1">
        <v>30.8</v>
      </c>
      <c r="J521" s="1">
        <v>867.9</v>
      </c>
      <c r="K521" s="10"/>
      <c r="L521" s="10"/>
      <c r="M521" s="10"/>
      <c r="N521" s="10"/>
      <c r="O521" s="10"/>
      <c r="P521" s="10"/>
      <c r="Q521" s="10"/>
      <c r="R521" s="10"/>
      <c r="S521" s="10"/>
      <c r="T521" s="10"/>
      <c r="U521" s="10"/>
      <c r="V521" s="10"/>
      <c r="W521" s="10"/>
      <c r="X521" s="10"/>
      <c r="Y521" s="10"/>
      <c r="Z521" s="10"/>
      <c r="AA521" s="425"/>
      <c r="AB521" s="512" t="s">
        <v>4485</v>
      </c>
      <c r="AF521" s="32">
        <f t="shared" si="9"/>
        <v>8</v>
      </c>
      <c r="AG521" s="56">
        <v>3</v>
      </c>
      <c r="AH521" s="56"/>
      <c r="AI521" s="56">
        <v>2</v>
      </c>
      <c r="AJ521" s="56">
        <v>0</v>
      </c>
      <c r="AK521" s="56">
        <v>3</v>
      </c>
      <c r="AL521" s="56"/>
      <c r="AM521" s="56"/>
      <c r="AN521" s="56"/>
      <c r="AO521" s="56"/>
      <c r="AP521" s="56"/>
      <c r="AQ521" s="56"/>
      <c r="AR521" s="56"/>
      <c r="AS521" s="56"/>
      <c r="AT521" s="56"/>
      <c r="AU521" s="56"/>
      <c r="AV521" s="56"/>
      <c r="AW521" s="56"/>
      <c r="AX521" s="56"/>
      <c r="AY521" s="56"/>
      <c r="AZ521" s="56"/>
      <c r="BA521" s="56"/>
      <c r="BB521" s="408"/>
      <c r="BE521" s="1"/>
      <c r="BF521" s="56"/>
      <c r="BG521" s="56"/>
      <c r="BH521" s="56"/>
      <c r="BI521" s="56"/>
      <c r="BJ521" s="56"/>
      <c r="BK521" s="56"/>
      <c r="BL521" s="56"/>
      <c r="BM521" s="56"/>
      <c r="BZ521" s="383"/>
      <c r="CA521" s="383"/>
      <c r="CD521" s="28"/>
      <c r="CE521" s="56"/>
      <c r="CM521" s="383"/>
      <c r="CP521" s="28"/>
      <c r="CQ521" s="56"/>
    </row>
    <row r="522" spans="1:95" ht="15.75">
      <c r="A522" s="517" t="s">
        <v>4415</v>
      </c>
      <c r="B522" s="3"/>
      <c r="C522" s="3"/>
      <c r="D522" s="32"/>
      <c r="E522" s="32">
        <f t="shared" si="8"/>
        <v>1518.1</v>
      </c>
      <c r="F522" s="1">
        <v>216.4</v>
      </c>
      <c r="G522" s="1">
        <v>288.5</v>
      </c>
      <c r="H522" s="1">
        <v>187.89999999999998</v>
      </c>
      <c r="I522" s="1">
        <v>20.9</v>
      </c>
      <c r="J522" s="1">
        <v>804.40000000000009</v>
      </c>
      <c r="K522" s="10"/>
      <c r="L522" s="10"/>
      <c r="M522" s="10"/>
      <c r="N522" s="10"/>
      <c r="O522" s="10"/>
      <c r="P522" s="10"/>
      <c r="Q522" s="10"/>
      <c r="R522" s="10"/>
      <c r="S522" s="10"/>
      <c r="T522" s="10"/>
      <c r="U522" s="10"/>
      <c r="V522" s="10"/>
      <c r="W522" s="10"/>
      <c r="X522" s="10"/>
      <c r="Y522" s="10"/>
      <c r="Z522" s="10"/>
      <c r="AA522" s="425"/>
      <c r="AB522" s="517" t="s">
        <v>4415</v>
      </c>
      <c r="AF522" s="32">
        <f t="shared" si="9"/>
        <v>9</v>
      </c>
      <c r="AG522" s="56">
        <v>1</v>
      </c>
      <c r="AH522" s="56">
        <v>2</v>
      </c>
      <c r="AI522" s="56">
        <v>3</v>
      </c>
      <c r="AJ522" s="56">
        <v>0</v>
      </c>
      <c r="AK522" s="56">
        <v>3</v>
      </c>
      <c r="AL522" s="56"/>
      <c r="AM522" s="56"/>
      <c r="AN522" s="56"/>
      <c r="AO522" s="56"/>
      <c r="AP522" s="56"/>
      <c r="AQ522" s="56"/>
      <c r="AR522" s="56"/>
      <c r="AS522" s="56"/>
      <c r="AT522" s="56"/>
      <c r="AU522" s="56"/>
      <c r="AV522" s="56"/>
      <c r="AW522" s="56"/>
      <c r="AX522" s="56"/>
      <c r="AY522" s="56"/>
      <c r="AZ522" s="56"/>
      <c r="BA522" s="56"/>
      <c r="BB522" s="408"/>
      <c r="BE522" s="1"/>
      <c r="BF522" s="56"/>
      <c r="BG522" s="56"/>
      <c r="BH522" s="56"/>
      <c r="BI522" s="56"/>
      <c r="BJ522" s="56"/>
      <c r="BK522" s="56"/>
      <c r="BL522" s="56"/>
      <c r="BM522" s="56"/>
      <c r="BZ522" s="383"/>
      <c r="CA522" s="383"/>
      <c r="CD522" s="28"/>
      <c r="CE522" s="56"/>
      <c r="CM522" s="383"/>
      <c r="CP522" s="228"/>
      <c r="CQ522" s="56"/>
    </row>
    <row r="523" spans="1:95" ht="15.75">
      <c r="A523" s="517" t="s">
        <v>2753</v>
      </c>
      <c r="B523" s="3"/>
      <c r="C523" s="3"/>
      <c r="D523" s="32"/>
      <c r="E523" s="32">
        <f t="shared" si="8"/>
        <v>1048.0999999999999</v>
      </c>
      <c r="F523" s="1">
        <v>157</v>
      </c>
      <c r="G523" s="1">
        <v>156</v>
      </c>
      <c r="H523" s="1">
        <v>130.1</v>
      </c>
      <c r="I523" s="1">
        <v>42</v>
      </c>
      <c r="J523" s="1">
        <v>563</v>
      </c>
      <c r="K523" s="10"/>
      <c r="L523" s="10"/>
      <c r="M523" s="10"/>
      <c r="N523" s="10"/>
      <c r="O523" s="10"/>
      <c r="P523" s="10"/>
      <c r="Q523" s="10"/>
      <c r="R523" s="10"/>
      <c r="S523" s="10"/>
      <c r="T523" s="10"/>
      <c r="U523" s="10"/>
      <c r="V523" s="10"/>
      <c r="W523" s="10"/>
      <c r="X523" s="10"/>
      <c r="Y523" s="10"/>
      <c r="Z523" s="10"/>
      <c r="AA523" s="425"/>
      <c r="AB523" s="517" t="s">
        <v>2753</v>
      </c>
      <c r="AF523" s="32">
        <f t="shared" si="9"/>
        <v>8</v>
      </c>
      <c r="AG523" s="56">
        <v>0</v>
      </c>
      <c r="AH523" s="56">
        <v>2</v>
      </c>
      <c r="AI523" s="56">
        <v>1</v>
      </c>
      <c r="AJ523" s="56">
        <v>3</v>
      </c>
      <c r="AK523" s="56">
        <v>2</v>
      </c>
      <c r="AL523" s="56"/>
      <c r="AM523" s="56"/>
      <c r="AN523" s="56"/>
      <c r="AO523" s="56"/>
      <c r="AP523" s="56"/>
      <c r="AQ523" s="56"/>
      <c r="AR523" s="56"/>
      <c r="AS523" s="56"/>
      <c r="AT523" s="56"/>
      <c r="AU523" s="56"/>
      <c r="AV523" s="56"/>
      <c r="AW523" s="56"/>
      <c r="AX523" s="56"/>
      <c r="AY523" s="56"/>
      <c r="AZ523" s="56"/>
      <c r="BA523" s="56"/>
      <c r="BB523" s="408"/>
      <c r="BE523" s="1"/>
      <c r="BF523" s="56"/>
      <c r="BG523" s="56"/>
      <c r="BH523" s="56"/>
      <c r="BI523" s="56"/>
      <c r="BJ523" s="56"/>
      <c r="BK523" s="56"/>
      <c r="BL523" s="56"/>
      <c r="BM523" s="56"/>
      <c r="BZ523" s="383"/>
      <c r="CA523" s="383"/>
      <c r="CD523" s="28"/>
      <c r="CE523" s="56"/>
      <c r="CM523" s="383"/>
      <c r="CP523" s="228"/>
      <c r="CQ523" s="56"/>
    </row>
    <row r="524" spans="1:95" ht="15.75">
      <c r="A524" s="517" t="s">
        <v>4438</v>
      </c>
      <c r="B524" s="3"/>
      <c r="C524" s="3"/>
      <c r="D524" s="32"/>
      <c r="E524" s="32">
        <f t="shared" si="8"/>
        <v>997.59999999999991</v>
      </c>
      <c r="F524" s="1">
        <v>143.1</v>
      </c>
      <c r="G524" s="1">
        <v>251.8</v>
      </c>
      <c r="H524" s="1">
        <v>86.9</v>
      </c>
      <c r="I524" s="1">
        <v>46.4</v>
      </c>
      <c r="J524" s="1">
        <v>469.39999999999992</v>
      </c>
      <c r="K524" s="10"/>
      <c r="L524" s="10"/>
      <c r="M524" s="10"/>
      <c r="N524" s="10"/>
      <c r="O524" s="10"/>
      <c r="P524" s="10"/>
      <c r="Q524" s="10"/>
      <c r="R524" s="10"/>
      <c r="S524" s="10"/>
      <c r="T524" s="10"/>
      <c r="U524" s="10"/>
      <c r="V524" s="10"/>
      <c r="W524" s="10"/>
      <c r="X524" s="10"/>
      <c r="Y524" s="10"/>
      <c r="Z524" s="10"/>
      <c r="AA524" s="425"/>
      <c r="AB524" s="517" t="s">
        <v>4438</v>
      </c>
      <c r="AF524" s="32">
        <f t="shared" si="9"/>
        <v>6</v>
      </c>
      <c r="AG524" s="56">
        <v>1</v>
      </c>
      <c r="AH524" s="56">
        <v>3</v>
      </c>
      <c r="AI524" s="56">
        <v>0</v>
      </c>
      <c r="AJ524" s="56">
        <v>2</v>
      </c>
      <c r="AK524" s="56">
        <v>0</v>
      </c>
      <c r="AL524" s="56"/>
      <c r="AM524" s="56"/>
      <c r="AN524" s="56"/>
      <c r="AO524" s="56"/>
      <c r="AP524" s="56"/>
      <c r="AQ524" s="56"/>
      <c r="AR524" s="56"/>
      <c r="AS524" s="56"/>
      <c r="AT524" s="56"/>
      <c r="AU524" s="56"/>
      <c r="AV524" s="56"/>
      <c r="AW524" s="56"/>
      <c r="AX524" s="56"/>
      <c r="AY524" s="56"/>
      <c r="AZ524" s="56"/>
      <c r="BA524" s="56"/>
      <c r="BB524" s="408"/>
      <c r="BE524" s="1"/>
      <c r="BF524" s="56"/>
      <c r="BG524" s="56"/>
      <c r="BH524" s="56"/>
      <c r="BI524" s="56"/>
      <c r="BJ524" s="56"/>
      <c r="BK524" s="56"/>
      <c r="BL524" s="56"/>
      <c r="BM524" s="56"/>
      <c r="BZ524" s="383"/>
      <c r="CA524" s="383"/>
      <c r="CD524" s="28"/>
      <c r="CE524" s="56"/>
      <c r="CM524" s="383"/>
      <c r="CP524" s="28"/>
      <c r="CQ524" s="56"/>
    </row>
    <row r="525" spans="1:95" ht="15.75">
      <c r="A525" s="517" t="s">
        <v>4409</v>
      </c>
      <c r="B525" s="3"/>
      <c r="C525" s="3"/>
      <c r="D525" s="32"/>
      <c r="E525" s="32">
        <f t="shared" si="8"/>
        <v>1288.3</v>
      </c>
      <c r="F525" s="1">
        <v>261.10000000000002</v>
      </c>
      <c r="G525" s="1">
        <v>239.4</v>
      </c>
      <c r="H525" s="1">
        <v>154.29999999999998</v>
      </c>
      <c r="I525" s="1">
        <v>0</v>
      </c>
      <c r="J525" s="1">
        <v>633.5</v>
      </c>
      <c r="K525" s="10"/>
      <c r="L525" s="10"/>
      <c r="M525" s="10"/>
      <c r="N525" s="10"/>
      <c r="O525" s="10"/>
      <c r="P525" s="10"/>
      <c r="Q525" s="10"/>
      <c r="R525" s="10"/>
      <c r="S525" s="10"/>
      <c r="T525" s="10"/>
      <c r="U525" s="10"/>
      <c r="V525" s="10"/>
      <c r="W525" s="10"/>
      <c r="X525" s="10"/>
      <c r="Y525" s="10"/>
      <c r="Z525" s="10"/>
      <c r="AA525" s="425"/>
      <c r="AB525" s="517" t="s">
        <v>4409</v>
      </c>
      <c r="AF525" s="32">
        <f t="shared" ref="AF525:AF557" si="10">SUM(AG525:BM525)</f>
        <v>8</v>
      </c>
      <c r="AG525" s="56">
        <v>2</v>
      </c>
      <c r="AH525" s="56">
        <v>0</v>
      </c>
      <c r="AI525" s="56">
        <v>3</v>
      </c>
      <c r="AJ525" s="56">
        <v>0</v>
      </c>
      <c r="AK525" s="56">
        <v>3</v>
      </c>
      <c r="AL525" s="56"/>
      <c r="AM525" s="56"/>
      <c r="AN525" s="56"/>
      <c r="AO525" s="56"/>
      <c r="AP525" s="56"/>
      <c r="AQ525" s="56"/>
      <c r="AR525" s="56"/>
      <c r="AS525" s="56"/>
      <c r="AT525" s="56"/>
      <c r="AU525" s="56"/>
      <c r="AV525" s="56"/>
      <c r="AW525" s="56"/>
      <c r="AX525" s="56"/>
      <c r="AY525" s="56"/>
      <c r="AZ525" s="56"/>
      <c r="BA525" s="56"/>
      <c r="BB525" s="408"/>
      <c r="BE525" s="1"/>
      <c r="BF525" s="56"/>
      <c r="BG525" s="56"/>
      <c r="BH525" s="56"/>
      <c r="BI525" s="56"/>
      <c r="BJ525" s="56"/>
      <c r="BK525" s="56"/>
      <c r="BL525" s="56"/>
      <c r="BM525" s="56"/>
      <c r="BZ525" s="383"/>
      <c r="CA525" s="383"/>
      <c r="CD525" s="28"/>
      <c r="CE525" s="56"/>
      <c r="CM525" s="383"/>
      <c r="CP525" s="28"/>
      <c r="CQ525" s="56"/>
    </row>
    <row r="526" spans="1:95" ht="15.75">
      <c r="A526" s="517" t="s">
        <v>3249</v>
      </c>
      <c r="B526" s="3"/>
      <c r="C526" s="3"/>
      <c r="D526" s="32"/>
      <c r="E526" s="32">
        <f t="shared" si="8"/>
        <v>397.1</v>
      </c>
      <c r="F526" s="1">
        <v>43.900000000000006</v>
      </c>
      <c r="G526" s="1">
        <v>14.3</v>
      </c>
      <c r="H526" s="1">
        <v>138.80000000000001</v>
      </c>
      <c r="I526" s="1">
        <v>25.6</v>
      </c>
      <c r="J526" s="1">
        <v>174.5</v>
      </c>
      <c r="K526" s="10"/>
      <c r="L526" s="10"/>
      <c r="M526" s="10"/>
      <c r="N526" s="10"/>
      <c r="O526" s="10"/>
      <c r="P526" s="10"/>
      <c r="Q526" s="10"/>
      <c r="R526" s="10"/>
      <c r="S526" s="10"/>
      <c r="T526" s="10"/>
      <c r="U526" s="10"/>
      <c r="V526" s="10"/>
      <c r="W526" s="10"/>
      <c r="X526" s="10"/>
      <c r="Y526" s="10"/>
      <c r="Z526" s="10"/>
      <c r="AA526" s="425"/>
      <c r="AB526" s="517" t="s">
        <v>3249</v>
      </c>
      <c r="AF526" s="32">
        <f t="shared" si="10"/>
        <v>5</v>
      </c>
      <c r="AG526" s="56">
        <v>0</v>
      </c>
      <c r="AH526" s="56">
        <v>0</v>
      </c>
      <c r="AI526" s="56">
        <v>2</v>
      </c>
      <c r="AJ526" s="56">
        <v>3</v>
      </c>
      <c r="AK526" s="56">
        <v>0</v>
      </c>
      <c r="AL526" s="56"/>
      <c r="AM526" s="56"/>
      <c r="AN526" s="56"/>
      <c r="AO526" s="56"/>
      <c r="AP526" s="56"/>
      <c r="AQ526" s="56"/>
      <c r="AR526" s="56"/>
      <c r="AS526" s="56"/>
      <c r="AT526" s="56"/>
      <c r="AU526" s="56"/>
      <c r="AV526" s="56"/>
      <c r="AW526" s="56"/>
      <c r="AX526" s="56"/>
      <c r="AY526" s="56"/>
      <c r="AZ526" s="56"/>
      <c r="BA526" s="56"/>
      <c r="BB526" s="408"/>
      <c r="BE526" s="1"/>
      <c r="BF526" s="56"/>
      <c r="BG526" s="56"/>
      <c r="BH526" s="56"/>
      <c r="BI526" s="56"/>
      <c r="BJ526" s="56"/>
      <c r="BK526" s="56"/>
      <c r="BL526" s="56"/>
      <c r="BM526" s="56"/>
      <c r="BZ526" s="383"/>
      <c r="CA526" s="383"/>
      <c r="CD526" s="28"/>
      <c r="CE526" s="56"/>
      <c r="CM526" s="383"/>
      <c r="CP526" s="28"/>
      <c r="CQ526" s="56"/>
    </row>
    <row r="527" spans="1:95" ht="15.75">
      <c r="A527" s="517" t="s">
        <v>4446</v>
      </c>
      <c r="E527" s="32">
        <f t="shared" si="8"/>
        <v>1031.5999999999999</v>
      </c>
      <c r="F527" s="1">
        <v>136.89999999999998</v>
      </c>
      <c r="G527" s="1">
        <v>210.5</v>
      </c>
      <c r="H527" s="1">
        <v>82.600000000000009</v>
      </c>
      <c r="I527" s="1">
        <v>97.600000000000009</v>
      </c>
      <c r="J527" s="1">
        <v>504</v>
      </c>
      <c r="K527" s="10"/>
      <c r="L527" s="10"/>
      <c r="M527" s="10"/>
      <c r="N527" s="10"/>
      <c r="O527" s="10"/>
      <c r="P527" s="10"/>
      <c r="Q527" s="10"/>
      <c r="R527" s="10"/>
      <c r="S527" s="10"/>
      <c r="T527" s="10"/>
      <c r="U527" s="10"/>
      <c r="V527" s="10"/>
      <c r="W527" s="10"/>
      <c r="X527" s="10"/>
      <c r="Y527" s="10"/>
      <c r="Z527" s="10"/>
      <c r="AA527" s="425"/>
      <c r="AB527" s="517" t="s">
        <v>4446</v>
      </c>
      <c r="AF527" s="32">
        <f t="shared" si="10"/>
        <v>12</v>
      </c>
      <c r="AG527" s="56">
        <v>3</v>
      </c>
      <c r="AH527" s="56">
        <v>2</v>
      </c>
      <c r="AI527" s="56">
        <v>3</v>
      </c>
      <c r="AJ527" s="56">
        <v>3</v>
      </c>
      <c r="AK527" s="56">
        <v>1</v>
      </c>
      <c r="AL527" s="56"/>
      <c r="AM527" s="56"/>
      <c r="AN527" s="56"/>
      <c r="AO527" s="56"/>
      <c r="AP527" s="56"/>
      <c r="AQ527" s="56"/>
      <c r="AR527" s="56"/>
      <c r="AS527" s="56"/>
      <c r="AT527" s="56"/>
      <c r="AU527" s="56"/>
      <c r="AV527" s="56"/>
      <c r="AW527" s="56"/>
      <c r="AX527" s="56"/>
      <c r="AY527" s="56"/>
      <c r="AZ527" s="56"/>
      <c r="BA527" s="56"/>
      <c r="BB527" s="408"/>
      <c r="BE527" s="1"/>
      <c r="BF527" s="56"/>
      <c r="BG527" s="56"/>
      <c r="BH527" s="56"/>
      <c r="BI527" s="56"/>
      <c r="BJ527" s="56"/>
      <c r="BK527" s="56"/>
      <c r="BL527" s="56"/>
      <c r="BM527" s="56"/>
      <c r="BZ527" s="383"/>
      <c r="CA527" s="383"/>
      <c r="CB527" s="385"/>
      <c r="CC527" s="385"/>
      <c r="CD527" s="224"/>
      <c r="CE527" s="407"/>
      <c r="CM527" s="383"/>
      <c r="CP527" s="28"/>
      <c r="CQ527" s="56"/>
    </row>
    <row r="528" spans="1:95" ht="15.75">
      <c r="A528" s="517" t="s">
        <v>1689</v>
      </c>
      <c r="E528" s="32">
        <f t="shared" si="8"/>
        <v>1228.4000000000001</v>
      </c>
      <c r="F528" s="1">
        <v>222.2</v>
      </c>
      <c r="G528" s="1">
        <v>210.3</v>
      </c>
      <c r="H528" s="1">
        <v>117.89999999999999</v>
      </c>
      <c r="I528" s="1">
        <v>37.5</v>
      </c>
      <c r="J528" s="1">
        <v>640.50000000000011</v>
      </c>
      <c r="K528" s="10"/>
      <c r="L528" s="10"/>
      <c r="M528" s="10"/>
      <c r="N528" s="10"/>
      <c r="O528" s="10"/>
      <c r="P528" s="10"/>
      <c r="Q528" s="10"/>
      <c r="R528" s="10"/>
      <c r="S528" s="10"/>
      <c r="T528" s="10"/>
      <c r="U528" s="10"/>
      <c r="V528" s="10"/>
      <c r="W528" s="10"/>
      <c r="X528" s="10"/>
      <c r="Y528" s="10"/>
      <c r="Z528" s="10"/>
      <c r="AA528" s="425"/>
      <c r="AB528" s="517" t="s">
        <v>1689</v>
      </c>
      <c r="AF528" s="32">
        <f t="shared" si="10"/>
        <v>9</v>
      </c>
      <c r="AG528" s="56">
        <v>3</v>
      </c>
      <c r="AH528" s="56">
        <v>1</v>
      </c>
      <c r="AI528" s="56">
        <v>3</v>
      </c>
      <c r="AJ528" s="56">
        <v>2</v>
      </c>
      <c r="AK528" s="56">
        <v>0</v>
      </c>
      <c r="AL528" s="56"/>
      <c r="AM528" s="56"/>
      <c r="AN528" s="56"/>
      <c r="AO528" s="56"/>
      <c r="AP528" s="56"/>
      <c r="AQ528" s="56"/>
      <c r="AR528" s="56"/>
      <c r="AS528" s="56"/>
      <c r="AT528" s="56"/>
      <c r="AU528" s="56"/>
      <c r="AV528" s="56"/>
      <c r="AW528" s="56"/>
      <c r="AX528" s="56"/>
      <c r="AY528" s="56"/>
      <c r="AZ528" s="56"/>
      <c r="BA528" s="56"/>
      <c r="BB528" s="408"/>
      <c r="BE528" s="1"/>
      <c r="BF528" s="56"/>
      <c r="BG528" s="56"/>
      <c r="BH528" s="56"/>
      <c r="BI528" s="56"/>
      <c r="BJ528" s="56"/>
      <c r="BK528" s="56"/>
      <c r="BL528" s="56"/>
      <c r="BM528" s="56"/>
      <c r="BZ528" s="383"/>
      <c r="CA528" s="383"/>
      <c r="CB528" s="385"/>
      <c r="CC528" s="385"/>
      <c r="CD528" s="224"/>
      <c r="CE528" s="407"/>
      <c r="CM528" s="383"/>
      <c r="CN528" s="385"/>
      <c r="CO528" s="385"/>
      <c r="CP528" s="228"/>
      <c r="CQ528" s="56"/>
    </row>
    <row r="529" spans="1:127" ht="15.75">
      <c r="A529" s="517" t="s">
        <v>4486</v>
      </c>
      <c r="C529" s="107"/>
      <c r="E529" s="32">
        <f t="shared" si="8"/>
        <v>953.3</v>
      </c>
      <c r="F529" s="1">
        <v>326.39999999999998</v>
      </c>
      <c r="G529" s="1">
        <v>156.5</v>
      </c>
      <c r="H529" s="1">
        <v>126.29999999999998</v>
      </c>
      <c r="I529" s="1">
        <v>32.5</v>
      </c>
      <c r="J529" s="1">
        <v>311.60000000000002</v>
      </c>
      <c r="K529" s="10"/>
      <c r="L529" s="10"/>
      <c r="M529" s="10"/>
      <c r="N529" s="10"/>
      <c r="O529" s="10"/>
      <c r="P529" s="10"/>
      <c r="Q529" s="10"/>
      <c r="R529" s="10"/>
      <c r="S529" s="10"/>
      <c r="T529" s="10"/>
      <c r="U529" s="10"/>
      <c r="V529" s="10"/>
      <c r="W529" s="10"/>
      <c r="X529" s="10"/>
      <c r="Y529" s="10"/>
      <c r="Z529" s="10"/>
      <c r="AA529" s="425"/>
      <c r="AB529" s="517" t="s">
        <v>4486</v>
      </c>
      <c r="AF529" s="32">
        <f t="shared" si="10"/>
        <v>5</v>
      </c>
      <c r="AG529" s="56"/>
      <c r="AH529" s="56">
        <v>2</v>
      </c>
      <c r="AI529" s="56">
        <v>2</v>
      </c>
      <c r="AJ529" s="56">
        <v>1</v>
      </c>
      <c r="AK529" s="56">
        <v>0</v>
      </c>
      <c r="AL529" s="56"/>
      <c r="AM529" s="56"/>
      <c r="AN529" s="56"/>
      <c r="AO529" s="56"/>
      <c r="AP529" s="56"/>
      <c r="AQ529" s="56"/>
      <c r="AR529" s="56"/>
      <c r="AS529" s="56"/>
      <c r="AT529" s="56"/>
      <c r="AU529" s="56"/>
      <c r="AV529" s="56"/>
      <c r="AW529" s="56"/>
      <c r="AX529" s="56"/>
      <c r="AY529" s="56"/>
      <c r="AZ529" s="56"/>
      <c r="BA529" s="56"/>
      <c r="BB529" s="408"/>
      <c r="BE529" s="1"/>
      <c r="BF529" s="56"/>
      <c r="BG529" s="56"/>
      <c r="BH529" s="56"/>
      <c r="BI529" s="56"/>
      <c r="BJ529" s="56"/>
      <c r="BK529" s="56"/>
      <c r="BL529" s="56"/>
      <c r="BM529" s="56"/>
      <c r="BZ529" s="383"/>
      <c r="CA529" s="383"/>
      <c r="CB529" s="385"/>
      <c r="CC529" s="385"/>
      <c r="CD529" s="224"/>
      <c r="CE529" s="407"/>
      <c r="CM529" s="383"/>
      <c r="CN529" s="385"/>
      <c r="CO529" s="385"/>
      <c r="CP529" s="228"/>
      <c r="CQ529" s="56"/>
    </row>
    <row r="530" spans="1:127" ht="15.75">
      <c r="A530" s="517" t="s">
        <v>3253</v>
      </c>
      <c r="E530" s="32">
        <f t="shared" si="8"/>
        <v>629.4</v>
      </c>
      <c r="F530" s="1">
        <v>70.7</v>
      </c>
      <c r="G530" s="1">
        <v>65</v>
      </c>
      <c r="H530" s="1">
        <v>119.1</v>
      </c>
      <c r="I530" s="1">
        <v>56</v>
      </c>
      <c r="J530" s="1">
        <v>318.60000000000002</v>
      </c>
      <c r="K530" s="10"/>
      <c r="L530" s="10"/>
      <c r="M530" s="10"/>
      <c r="N530" s="10"/>
      <c r="O530" s="10"/>
      <c r="P530" s="10"/>
      <c r="Q530" s="10"/>
      <c r="R530" s="10"/>
      <c r="S530" s="10"/>
      <c r="T530" s="10"/>
      <c r="U530" s="10"/>
      <c r="V530" s="10"/>
      <c r="W530" s="10"/>
      <c r="X530" s="10"/>
      <c r="Y530" s="10"/>
      <c r="Z530" s="10"/>
      <c r="AA530" s="425"/>
      <c r="AB530" s="517" t="s">
        <v>3253</v>
      </c>
      <c r="AF530" s="32">
        <f t="shared" si="10"/>
        <v>4</v>
      </c>
      <c r="AG530" s="56">
        <v>0</v>
      </c>
      <c r="AH530" s="56">
        <v>0</v>
      </c>
      <c r="AI530" s="56">
        <v>1</v>
      </c>
      <c r="AJ530" s="56">
        <v>3</v>
      </c>
      <c r="AK530" s="56">
        <v>0</v>
      </c>
      <c r="AL530" s="56"/>
      <c r="AM530" s="56"/>
      <c r="AN530" s="56"/>
      <c r="AO530" s="56"/>
      <c r="AP530" s="56"/>
      <c r="AQ530" s="56"/>
      <c r="AR530" s="56"/>
      <c r="AS530" s="56"/>
      <c r="AT530" s="56"/>
      <c r="AU530" s="56"/>
      <c r="AV530" s="56"/>
      <c r="AW530" s="56"/>
      <c r="AX530" s="56"/>
      <c r="AY530" s="56"/>
      <c r="AZ530" s="56"/>
      <c r="BA530" s="56"/>
      <c r="BB530" s="408"/>
      <c r="BE530" s="1"/>
      <c r="BF530" s="56"/>
      <c r="BG530" s="56"/>
      <c r="BH530" s="56"/>
      <c r="BI530" s="56"/>
      <c r="BJ530" s="56"/>
      <c r="BK530" s="56"/>
      <c r="BL530" s="56"/>
      <c r="BM530" s="56"/>
    </row>
    <row r="531" spans="1:127" ht="15.75">
      <c r="A531" s="517" t="s">
        <v>3252</v>
      </c>
      <c r="E531" s="32">
        <f t="shared" si="8"/>
        <v>1588</v>
      </c>
      <c r="F531" s="1">
        <v>307.3</v>
      </c>
      <c r="G531" s="1">
        <v>491</v>
      </c>
      <c r="H531" s="1">
        <v>98.799999999999983</v>
      </c>
      <c r="I531" s="1">
        <v>46.4</v>
      </c>
      <c r="J531" s="1">
        <v>644.5</v>
      </c>
      <c r="K531" s="10"/>
      <c r="L531" s="10"/>
      <c r="M531" s="10"/>
      <c r="N531" s="10"/>
      <c r="O531" s="10"/>
      <c r="P531" s="10"/>
      <c r="Q531" s="10"/>
      <c r="R531" s="10"/>
      <c r="S531" s="10"/>
      <c r="T531" s="10"/>
      <c r="U531" s="10"/>
      <c r="V531" s="10"/>
      <c r="W531" s="10"/>
      <c r="X531" s="10"/>
      <c r="Y531" s="10"/>
      <c r="Z531" s="10"/>
      <c r="AA531" s="425"/>
      <c r="AB531" s="517" t="s">
        <v>3252</v>
      </c>
      <c r="AF531" s="32">
        <f t="shared" si="10"/>
        <v>9</v>
      </c>
      <c r="AG531" s="56">
        <v>3</v>
      </c>
      <c r="AH531" s="56">
        <v>3</v>
      </c>
      <c r="AI531" s="56">
        <v>0</v>
      </c>
      <c r="AJ531" s="56"/>
      <c r="AK531" s="56">
        <v>3</v>
      </c>
      <c r="AL531" s="56"/>
      <c r="AM531" s="56"/>
      <c r="AN531" s="56"/>
      <c r="AO531" s="56"/>
      <c r="AP531" s="56"/>
      <c r="AQ531" s="56"/>
      <c r="AR531" s="56"/>
      <c r="AS531" s="56"/>
      <c r="AT531" s="56"/>
      <c r="AU531" s="56"/>
      <c r="AV531" s="56"/>
      <c r="AW531" s="56"/>
      <c r="AX531" s="56"/>
      <c r="AY531" s="56"/>
      <c r="AZ531" s="56"/>
      <c r="BA531" s="56"/>
      <c r="BB531" s="408"/>
      <c r="BE531" s="1"/>
      <c r="BF531" s="56"/>
      <c r="BG531" s="56"/>
      <c r="BH531" s="56"/>
      <c r="BI531" s="56"/>
      <c r="BJ531" s="56"/>
      <c r="BK531" s="56"/>
      <c r="BL531" s="56"/>
      <c r="BM531" s="56"/>
    </row>
    <row r="532" spans="1:127" ht="15.75">
      <c r="A532" s="517" t="s">
        <v>4404</v>
      </c>
      <c r="E532" s="32">
        <f t="shared" si="8"/>
        <v>659.8</v>
      </c>
      <c r="F532" s="1">
        <v>31.6</v>
      </c>
      <c r="G532" s="1">
        <v>88.700000000000017</v>
      </c>
      <c r="H532" s="1">
        <v>59.800000000000004</v>
      </c>
      <c r="I532" s="1">
        <v>45.5</v>
      </c>
      <c r="J532" s="1">
        <v>434.19999999999993</v>
      </c>
      <c r="K532" s="10"/>
      <c r="L532" s="10"/>
      <c r="M532" s="10"/>
      <c r="N532" s="10"/>
      <c r="O532" s="10"/>
      <c r="P532" s="10"/>
      <c r="Q532" s="10"/>
      <c r="R532" s="10"/>
      <c r="S532" s="10"/>
      <c r="T532" s="10"/>
      <c r="U532" s="10"/>
      <c r="V532" s="10"/>
      <c r="W532" s="10"/>
      <c r="X532" s="10"/>
      <c r="Y532" s="10"/>
      <c r="Z532" s="10"/>
      <c r="AA532" s="425"/>
      <c r="AB532" s="517" t="s">
        <v>4404</v>
      </c>
      <c r="AF532" s="32">
        <f t="shared" si="10"/>
        <v>4</v>
      </c>
      <c r="AG532" s="56">
        <v>0</v>
      </c>
      <c r="AH532" s="56">
        <v>0</v>
      </c>
      <c r="AI532" s="56">
        <v>0</v>
      </c>
      <c r="AJ532" s="56">
        <v>1</v>
      </c>
      <c r="AK532" s="56">
        <v>3</v>
      </c>
      <c r="AL532" s="56"/>
      <c r="AM532" s="56"/>
      <c r="AN532" s="56"/>
      <c r="AO532" s="56"/>
      <c r="AP532" s="56"/>
      <c r="AQ532" s="56"/>
      <c r="AR532" s="56"/>
      <c r="AS532" s="56"/>
      <c r="AT532" s="56"/>
      <c r="AU532" s="56"/>
      <c r="AV532" s="56"/>
      <c r="AW532" s="56"/>
      <c r="AX532" s="56"/>
      <c r="AY532" s="56"/>
      <c r="AZ532" s="56"/>
      <c r="BA532" s="56"/>
      <c r="BB532" s="408"/>
      <c r="BE532" s="1"/>
      <c r="BF532" s="56"/>
      <c r="BG532" s="56"/>
      <c r="BH532" s="56"/>
      <c r="BI532" s="56"/>
      <c r="BJ532" s="56"/>
      <c r="BK532" s="56"/>
      <c r="BL532" s="56"/>
      <c r="BM532" s="56"/>
    </row>
    <row r="533" spans="1:127" ht="15.75">
      <c r="A533" s="517" t="s">
        <v>2755</v>
      </c>
      <c r="E533" s="32">
        <f t="shared" si="8"/>
        <v>1351.4</v>
      </c>
      <c r="F533" s="1">
        <v>241.2</v>
      </c>
      <c r="G533" s="1">
        <v>144.19999999999999</v>
      </c>
      <c r="H533" s="1">
        <v>174.39999999999998</v>
      </c>
      <c r="I533" s="1">
        <v>0</v>
      </c>
      <c r="J533" s="1">
        <v>791.6</v>
      </c>
      <c r="K533" s="10"/>
      <c r="L533" s="10"/>
      <c r="M533" s="10"/>
      <c r="N533" s="10"/>
      <c r="O533" s="10"/>
      <c r="P533" s="10"/>
      <c r="Q533" s="10"/>
      <c r="R533" s="10"/>
      <c r="S533" s="10"/>
      <c r="T533" s="10"/>
      <c r="U533" s="10"/>
      <c r="V533" s="10"/>
      <c r="W533" s="10"/>
      <c r="X533" s="10"/>
      <c r="Y533" s="10"/>
      <c r="Z533" s="10"/>
      <c r="AA533" s="425"/>
      <c r="AB533" s="517" t="s">
        <v>2755</v>
      </c>
      <c r="AF533" s="32">
        <f t="shared" si="10"/>
        <v>10</v>
      </c>
      <c r="AG533" s="56">
        <v>3</v>
      </c>
      <c r="AH533" s="56">
        <v>1</v>
      </c>
      <c r="AI533" s="56">
        <v>3</v>
      </c>
      <c r="AJ533" s="56">
        <v>0</v>
      </c>
      <c r="AK533" s="56">
        <v>3</v>
      </c>
      <c r="AL533" s="56"/>
      <c r="AM533" s="56"/>
      <c r="AN533" s="56"/>
      <c r="AO533" s="56"/>
      <c r="AP533" s="56"/>
      <c r="AQ533" s="56"/>
      <c r="AR533" s="56"/>
      <c r="AS533" s="56"/>
      <c r="AT533" s="56"/>
      <c r="AU533" s="56"/>
      <c r="AV533" s="56"/>
      <c r="AW533" s="56"/>
      <c r="AX533" s="56"/>
      <c r="AY533" s="56"/>
      <c r="AZ533" s="56"/>
      <c r="BA533" s="56"/>
      <c r="BB533" s="408"/>
      <c r="BE533" s="1"/>
      <c r="BF533" s="56"/>
      <c r="BG533" s="56"/>
      <c r="BH533" s="56"/>
      <c r="BI533" s="56"/>
      <c r="BJ533" s="56"/>
      <c r="BK533" s="56"/>
      <c r="BL533" s="56"/>
      <c r="BM533" s="56"/>
    </row>
    <row r="534" spans="1:127" ht="15.75">
      <c r="A534" s="517" t="s">
        <v>4390</v>
      </c>
      <c r="E534" s="32">
        <f t="shared" si="8"/>
        <v>813.3</v>
      </c>
      <c r="F534" s="1">
        <v>121.69999999999999</v>
      </c>
      <c r="G534" s="1">
        <v>169.7</v>
      </c>
      <c r="H534" s="1">
        <v>155.60000000000002</v>
      </c>
      <c r="I534" s="1">
        <v>0</v>
      </c>
      <c r="J534" s="1">
        <v>366.3</v>
      </c>
      <c r="K534" s="10"/>
      <c r="L534" s="10"/>
      <c r="M534" s="10"/>
      <c r="N534" s="10"/>
      <c r="O534" s="10"/>
      <c r="P534" s="10"/>
      <c r="Q534" s="10"/>
      <c r="R534" s="10"/>
      <c r="S534" s="10"/>
      <c r="T534" s="10"/>
      <c r="U534" s="10"/>
      <c r="V534" s="10"/>
      <c r="W534" s="10"/>
      <c r="X534" s="10"/>
      <c r="Y534" s="10"/>
      <c r="Z534" s="10"/>
      <c r="AA534" s="425"/>
      <c r="AB534" s="517" t="s">
        <v>4390</v>
      </c>
      <c r="AF534" s="32">
        <f t="shared" si="10"/>
        <v>2</v>
      </c>
      <c r="AG534" s="56">
        <v>0</v>
      </c>
      <c r="AH534" s="56">
        <v>2</v>
      </c>
      <c r="AI534" s="56">
        <v>0</v>
      </c>
      <c r="AJ534" s="56">
        <v>0</v>
      </c>
      <c r="AK534" s="56">
        <v>0</v>
      </c>
      <c r="AL534" s="56"/>
      <c r="AM534" s="56"/>
      <c r="AN534" s="56"/>
      <c r="AO534" s="56"/>
      <c r="AP534" s="56"/>
      <c r="AQ534" s="56"/>
      <c r="AR534" s="56"/>
      <c r="AS534" s="56"/>
      <c r="AT534" s="56"/>
      <c r="AU534" s="56"/>
      <c r="AV534" s="56"/>
      <c r="AW534" s="56"/>
      <c r="AX534" s="56"/>
      <c r="AY534" s="56"/>
      <c r="AZ534" s="56"/>
      <c r="BA534" s="56"/>
      <c r="BB534" s="408"/>
      <c r="BE534" s="1"/>
      <c r="BF534" s="56"/>
      <c r="BG534" s="56"/>
      <c r="BH534" s="56"/>
      <c r="BI534" s="56"/>
      <c r="BJ534" s="56"/>
      <c r="BK534" s="56"/>
      <c r="BL534" s="56"/>
      <c r="BM534" s="56"/>
    </row>
    <row r="535" spans="1:127" ht="15.75">
      <c r="A535" s="517" t="s">
        <v>4487</v>
      </c>
      <c r="E535" s="32">
        <f t="shared" si="8"/>
        <v>860.59999999999991</v>
      </c>
      <c r="F535" s="1">
        <v>215.1</v>
      </c>
      <c r="G535" s="1">
        <v>150.30000000000001</v>
      </c>
      <c r="H535" s="1">
        <v>204.7</v>
      </c>
      <c r="I535" s="1">
        <v>109.9</v>
      </c>
      <c r="J535" s="1">
        <v>180.6</v>
      </c>
      <c r="K535" s="10"/>
      <c r="L535" s="10"/>
      <c r="M535" s="10"/>
      <c r="N535" s="10"/>
      <c r="O535" s="10"/>
      <c r="P535" s="10"/>
      <c r="Q535" s="10"/>
      <c r="R535" s="10"/>
      <c r="S535" s="10"/>
      <c r="T535" s="10"/>
      <c r="U535" s="10"/>
      <c r="V535" s="10"/>
      <c r="W535" s="10"/>
      <c r="X535" s="10"/>
      <c r="Y535" s="10"/>
      <c r="Z535" s="10"/>
      <c r="AA535" s="425"/>
      <c r="AB535" s="517" t="s">
        <v>4487</v>
      </c>
      <c r="AF535" s="32">
        <f t="shared" si="10"/>
        <v>7</v>
      </c>
      <c r="AG535" s="56">
        <v>0</v>
      </c>
      <c r="AH535" s="56">
        <v>1</v>
      </c>
      <c r="AI535" s="56">
        <v>3</v>
      </c>
      <c r="AJ535" s="56">
        <v>3</v>
      </c>
      <c r="AK535" s="56">
        <v>0</v>
      </c>
      <c r="AL535" s="56"/>
      <c r="AM535" s="56"/>
      <c r="AN535" s="56"/>
      <c r="AO535" s="56"/>
      <c r="AP535" s="56"/>
      <c r="AQ535" s="56"/>
      <c r="AR535" s="56"/>
      <c r="AS535" s="56"/>
      <c r="AT535" s="56"/>
      <c r="AU535" s="56"/>
      <c r="AV535" s="56"/>
      <c r="AW535" s="56"/>
      <c r="AX535" s="56"/>
      <c r="AY535" s="56"/>
      <c r="AZ535" s="56"/>
      <c r="BA535" s="56"/>
      <c r="BB535" s="408"/>
      <c r="BE535" s="1"/>
      <c r="BF535" s="56"/>
      <c r="BG535" s="56"/>
      <c r="BH535" s="56"/>
      <c r="BI535" s="56"/>
      <c r="BJ535" s="56"/>
      <c r="BK535" s="56"/>
      <c r="BL535" s="56"/>
      <c r="BM535" s="56"/>
    </row>
    <row r="536" spans="1:127" ht="15.75">
      <c r="A536" s="517"/>
      <c r="E536" s="32"/>
      <c r="F536" s="10"/>
      <c r="G536" s="10"/>
      <c r="H536" s="10"/>
      <c r="I536" s="10"/>
      <c r="J536" s="10"/>
      <c r="K536" s="10"/>
      <c r="L536" s="10"/>
      <c r="M536" s="10"/>
      <c r="N536" s="10"/>
      <c r="O536" s="10"/>
      <c r="P536" s="10"/>
      <c r="Q536" s="10"/>
      <c r="R536" s="10"/>
      <c r="S536" s="10"/>
      <c r="T536" s="10"/>
      <c r="U536" s="10"/>
      <c r="V536" s="10"/>
      <c r="W536" s="10"/>
      <c r="X536" s="10"/>
      <c r="Y536" s="10"/>
      <c r="Z536" s="10"/>
      <c r="AA536" s="425"/>
      <c r="AB536" s="517"/>
      <c r="AF536" s="32"/>
      <c r="AG536" s="56"/>
      <c r="AH536" s="56"/>
      <c r="AI536" s="56"/>
      <c r="AJ536" s="56"/>
      <c r="AK536" s="56"/>
      <c r="AL536" s="56"/>
      <c r="AM536" s="56"/>
      <c r="AN536" s="56"/>
      <c r="AO536" s="56"/>
      <c r="AP536" s="56"/>
      <c r="AQ536" s="56"/>
      <c r="AR536" s="56"/>
      <c r="AS536" s="56"/>
      <c r="AT536" s="56"/>
      <c r="AU536" s="56"/>
      <c r="AV536" s="56"/>
      <c r="AW536" s="56"/>
      <c r="AX536" s="56"/>
      <c r="AY536" s="56"/>
      <c r="AZ536" s="56"/>
      <c r="BA536" s="56"/>
      <c r="BB536" s="408"/>
      <c r="BE536" s="1"/>
      <c r="BF536" s="56"/>
      <c r="BG536" s="56"/>
      <c r="BH536" s="56"/>
      <c r="BI536" s="56"/>
      <c r="BJ536" s="56"/>
      <c r="BK536" s="56"/>
      <c r="BL536" s="56"/>
      <c r="BM536" s="56"/>
    </row>
    <row r="537" spans="1:127" ht="15.75">
      <c r="A537" s="512" t="s">
        <v>1701</v>
      </c>
      <c r="E537" s="32">
        <f t="shared" ref="E537:E557" si="11">SUM(F537:AA537)</f>
        <v>1545.55</v>
      </c>
      <c r="F537" s="1">
        <v>182.19999999999996</v>
      </c>
      <c r="G537" s="1">
        <v>165.8</v>
      </c>
      <c r="H537" s="1">
        <v>227.65</v>
      </c>
      <c r="I537" s="1">
        <v>37.1</v>
      </c>
      <c r="J537" s="1">
        <v>932.8</v>
      </c>
      <c r="K537" s="10"/>
      <c r="L537" s="10"/>
      <c r="M537" s="10"/>
      <c r="N537" s="10"/>
      <c r="O537" s="10"/>
      <c r="P537" s="10"/>
      <c r="Q537" s="10"/>
      <c r="R537" s="10"/>
      <c r="S537" s="10"/>
      <c r="T537" s="10"/>
      <c r="U537" s="10"/>
      <c r="V537" s="10"/>
      <c r="W537" s="10"/>
      <c r="X537" s="10"/>
      <c r="Y537" s="10"/>
      <c r="Z537" s="10"/>
      <c r="AA537" s="425"/>
      <c r="AB537" s="512" t="s">
        <v>1701</v>
      </c>
      <c r="AF537" s="32">
        <f t="shared" si="10"/>
        <v>7</v>
      </c>
      <c r="AG537" s="56">
        <v>1</v>
      </c>
      <c r="AH537" s="56"/>
      <c r="AI537" s="56">
        <v>3</v>
      </c>
      <c r="AJ537" s="56">
        <v>0</v>
      </c>
      <c r="AK537" s="56">
        <v>3</v>
      </c>
      <c r="AL537" s="56"/>
      <c r="AM537" s="56"/>
      <c r="AN537" s="56"/>
      <c r="AO537" s="56"/>
      <c r="AP537" s="56"/>
      <c r="AQ537" s="56"/>
      <c r="AR537" s="56"/>
      <c r="AS537" s="56"/>
      <c r="AT537" s="56"/>
      <c r="AU537" s="56"/>
      <c r="AV537" s="56"/>
      <c r="AW537" s="56"/>
      <c r="AX537" s="56"/>
      <c r="AY537" s="56"/>
      <c r="AZ537" s="56"/>
      <c r="BA537" s="56"/>
      <c r="BB537" s="408"/>
      <c r="BE537" s="1"/>
      <c r="BF537" s="56"/>
      <c r="BG537" s="56"/>
      <c r="BH537" s="56"/>
      <c r="BI537" s="56"/>
      <c r="BJ537" s="56"/>
      <c r="BK537" s="56"/>
      <c r="BL537" s="56"/>
      <c r="BM537" s="56"/>
    </row>
    <row r="538" spans="1:127" ht="15.75">
      <c r="A538" s="512" t="s">
        <v>2118</v>
      </c>
      <c r="E538" s="32">
        <f t="shared" si="11"/>
        <v>1153.3</v>
      </c>
      <c r="F538" s="1">
        <v>184.39999999999998</v>
      </c>
      <c r="G538" s="1">
        <v>276</v>
      </c>
      <c r="H538" s="1">
        <v>96.899999999999991</v>
      </c>
      <c r="I538" s="1">
        <v>22.4</v>
      </c>
      <c r="J538" s="1">
        <v>573.6</v>
      </c>
      <c r="K538" s="10"/>
      <c r="L538" s="10"/>
      <c r="M538" s="10"/>
      <c r="N538" s="10"/>
      <c r="O538" s="10"/>
      <c r="P538" s="10"/>
      <c r="Q538" s="10"/>
      <c r="R538" s="10"/>
      <c r="S538" s="10"/>
      <c r="T538" s="10"/>
      <c r="U538" s="10"/>
      <c r="V538" s="10"/>
      <c r="W538" s="10"/>
      <c r="X538" s="10"/>
      <c r="Y538" s="10"/>
      <c r="Z538" s="10"/>
      <c r="AA538" s="425"/>
      <c r="AB538" s="512" t="s">
        <v>2118</v>
      </c>
      <c r="AF538" s="32">
        <f t="shared" si="10"/>
        <v>4</v>
      </c>
      <c r="AG538" s="56">
        <v>0</v>
      </c>
      <c r="AH538" s="56">
        <v>3</v>
      </c>
      <c r="AI538" s="56">
        <v>0</v>
      </c>
      <c r="AJ538" s="56">
        <v>0</v>
      </c>
      <c r="AK538" s="56">
        <v>1</v>
      </c>
      <c r="AL538" s="56"/>
      <c r="AM538" s="56"/>
      <c r="AN538" s="56"/>
      <c r="AO538" s="56"/>
      <c r="AP538" s="56"/>
      <c r="AQ538" s="56"/>
      <c r="AR538" s="56"/>
      <c r="AS538" s="56"/>
      <c r="AT538" s="56"/>
      <c r="AU538" s="56"/>
      <c r="AV538" s="56"/>
      <c r="AW538" s="56"/>
      <c r="AX538" s="56"/>
      <c r="AY538" s="56"/>
      <c r="AZ538" s="56"/>
      <c r="BA538" s="56"/>
      <c r="BB538" s="408"/>
      <c r="BE538" s="1"/>
      <c r="BF538" s="56"/>
      <c r="BG538" s="56"/>
      <c r="BH538" s="56"/>
      <c r="BI538" s="56"/>
      <c r="BJ538" s="56"/>
      <c r="BK538" s="56"/>
      <c r="BL538" s="56"/>
      <c r="BM538" s="56"/>
    </row>
    <row r="539" spans="1:127" ht="15.75">
      <c r="A539" s="512" t="s">
        <v>4448</v>
      </c>
      <c r="E539" s="32">
        <f t="shared" si="11"/>
        <v>1348.7</v>
      </c>
      <c r="F539" s="1">
        <v>296.89999999999998</v>
      </c>
      <c r="G539" s="1">
        <v>348.09999999999997</v>
      </c>
      <c r="H539" s="1">
        <v>112.8</v>
      </c>
      <c r="I539" s="1">
        <v>31.3</v>
      </c>
      <c r="J539" s="1">
        <v>559.60000000000014</v>
      </c>
      <c r="K539" s="10"/>
      <c r="L539" s="10"/>
      <c r="M539" s="10"/>
      <c r="N539" s="10"/>
      <c r="O539" s="10"/>
      <c r="P539" s="10"/>
      <c r="Q539" s="10"/>
      <c r="R539" s="10"/>
      <c r="S539" s="10"/>
      <c r="T539" s="10"/>
      <c r="U539" s="10"/>
      <c r="V539" s="10"/>
      <c r="W539" s="10"/>
      <c r="X539" s="10"/>
      <c r="Y539" s="10"/>
      <c r="Z539" s="10"/>
      <c r="AA539" s="425"/>
      <c r="AB539" s="512" t="s">
        <v>4448</v>
      </c>
      <c r="AF539" s="32">
        <f t="shared" si="10"/>
        <v>7</v>
      </c>
      <c r="AG539" s="56">
        <v>1</v>
      </c>
      <c r="AH539" s="56">
        <v>3</v>
      </c>
      <c r="AI539" s="56">
        <v>1</v>
      </c>
      <c r="AJ539" s="56">
        <v>0</v>
      </c>
      <c r="AK539" s="56">
        <v>2</v>
      </c>
      <c r="AL539" s="56"/>
      <c r="AM539" s="56"/>
      <c r="AN539" s="56"/>
      <c r="AO539" s="56"/>
      <c r="AP539" s="56"/>
      <c r="AQ539" s="56"/>
      <c r="AR539" s="56"/>
      <c r="AS539" s="56"/>
      <c r="AT539" s="56"/>
      <c r="AU539" s="56"/>
      <c r="AV539" s="56"/>
      <c r="AW539" s="56"/>
      <c r="AX539" s="56"/>
      <c r="AY539" s="56"/>
      <c r="AZ539" s="56"/>
      <c r="BA539" s="56"/>
      <c r="BB539" s="408"/>
      <c r="BE539" s="1"/>
      <c r="BF539" s="56"/>
      <c r="BG539" s="56"/>
      <c r="BH539" s="56"/>
      <c r="BI539" s="56"/>
      <c r="BJ539" s="56"/>
      <c r="BK539" s="56"/>
      <c r="BL539" s="56"/>
      <c r="BM539" s="56"/>
    </row>
    <row r="540" spans="1:127" ht="15.75">
      <c r="A540" s="512" t="s">
        <v>4439</v>
      </c>
      <c r="E540" s="32">
        <f t="shared" si="11"/>
        <v>1079.0999999999999</v>
      </c>
      <c r="F540" s="1">
        <v>226.7</v>
      </c>
      <c r="G540" s="1">
        <v>169.60000000000002</v>
      </c>
      <c r="H540" s="1">
        <v>131</v>
      </c>
      <c r="I540" s="1">
        <v>106.4</v>
      </c>
      <c r="J540" s="1">
        <v>445.40000000000003</v>
      </c>
      <c r="K540" s="10"/>
      <c r="L540" s="10"/>
      <c r="M540" s="10"/>
      <c r="N540" s="10"/>
      <c r="O540" s="10"/>
      <c r="P540" s="10"/>
      <c r="Q540" s="10"/>
      <c r="R540" s="10"/>
      <c r="S540" s="10"/>
      <c r="T540" s="10"/>
      <c r="U540" s="10"/>
      <c r="V540" s="10"/>
      <c r="W540" s="10"/>
      <c r="X540" s="10"/>
      <c r="Y540" s="10"/>
      <c r="Z540" s="10"/>
      <c r="AA540" s="425"/>
      <c r="AB540" s="512" t="s">
        <v>4439</v>
      </c>
      <c r="AF540" s="32">
        <f t="shared" si="10"/>
        <v>6</v>
      </c>
      <c r="AG540" s="56">
        <v>1</v>
      </c>
      <c r="AH540" s="56">
        <v>0</v>
      </c>
      <c r="AI540" s="56">
        <v>2</v>
      </c>
      <c r="AJ540" s="56">
        <v>3</v>
      </c>
      <c r="AK540" s="56">
        <v>0</v>
      </c>
      <c r="AL540" s="56"/>
      <c r="AM540" s="56"/>
      <c r="AN540" s="56"/>
      <c r="AO540" s="56"/>
      <c r="AP540" s="56"/>
      <c r="AQ540" s="56"/>
      <c r="AR540" s="56"/>
      <c r="AS540" s="56"/>
      <c r="AT540" s="56"/>
      <c r="AU540" s="56"/>
      <c r="AV540" s="56"/>
      <c r="AW540" s="56"/>
      <c r="AX540" s="56"/>
      <c r="AY540" s="56"/>
      <c r="AZ540" s="56"/>
      <c r="BA540" s="56"/>
      <c r="BB540" s="408"/>
      <c r="BE540" s="1"/>
      <c r="BF540" s="56"/>
      <c r="BG540" s="56"/>
      <c r="BH540" s="56"/>
      <c r="BI540" s="56"/>
      <c r="BJ540" s="56"/>
      <c r="BK540" s="56"/>
      <c r="BL540" s="56"/>
      <c r="BM540" s="56"/>
    </row>
    <row r="541" spans="1:127" ht="15.75">
      <c r="A541" s="512" t="s">
        <v>4488</v>
      </c>
      <c r="E541" s="32">
        <f t="shared" si="11"/>
        <v>1222.3999999999999</v>
      </c>
      <c r="F541" s="1">
        <v>344.59999999999997</v>
      </c>
      <c r="G541" s="1">
        <v>203.4</v>
      </c>
      <c r="H541" s="1">
        <v>152.30000000000001</v>
      </c>
      <c r="I541" s="1">
        <v>64.8</v>
      </c>
      <c r="J541" s="1">
        <v>457.29999999999995</v>
      </c>
      <c r="K541" s="10"/>
      <c r="L541" s="10"/>
      <c r="M541" s="10"/>
      <c r="N541" s="10"/>
      <c r="O541" s="10"/>
      <c r="P541" s="10"/>
      <c r="Q541" s="10"/>
      <c r="R541" s="10"/>
      <c r="S541" s="10"/>
      <c r="T541" s="10"/>
      <c r="U541" s="10"/>
      <c r="V541" s="10"/>
      <c r="W541" s="10"/>
      <c r="X541" s="10"/>
      <c r="Y541" s="10"/>
      <c r="Z541" s="10"/>
      <c r="AA541" s="425"/>
      <c r="AB541" s="512" t="s">
        <v>4488</v>
      </c>
      <c r="AF541" s="32">
        <f t="shared" si="10"/>
        <v>10</v>
      </c>
      <c r="AG541" s="56">
        <v>3</v>
      </c>
      <c r="AH541" s="56">
        <v>3</v>
      </c>
      <c r="AI541" s="56">
        <v>3</v>
      </c>
      <c r="AJ541" s="56">
        <v>1</v>
      </c>
      <c r="AK541" s="56"/>
      <c r="AL541" s="56"/>
      <c r="AM541" s="56"/>
      <c r="AN541" s="56"/>
      <c r="AO541" s="56"/>
      <c r="AP541" s="56"/>
      <c r="AQ541" s="56"/>
      <c r="AR541" s="56"/>
      <c r="AS541" s="56"/>
      <c r="AT541" s="56"/>
      <c r="AU541" s="56"/>
      <c r="AV541" s="56"/>
      <c r="AW541" s="56"/>
      <c r="AX541" s="56"/>
      <c r="AY541" s="56"/>
      <c r="AZ541" s="56"/>
      <c r="BA541" s="56"/>
      <c r="BB541" s="504"/>
      <c r="BE541" s="1"/>
      <c r="BF541" s="56"/>
      <c r="BG541" s="56"/>
      <c r="BH541" s="56"/>
      <c r="BI541" s="56"/>
      <c r="BJ541" s="56"/>
      <c r="BK541" s="56"/>
      <c r="BL541" s="56"/>
      <c r="BM541" s="56"/>
    </row>
    <row r="542" spans="1:127" ht="15.75">
      <c r="A542" s="512" t="s">
        <v>4489</v>
      </c>
      <c r="E542" s="32">
        <f t="shared" si="11"/>
        <v>567.79999999999995</v>
      </c>
      <c r="F542" s="1">
        <v>81.199999999999989</v>
      </c>
      <c r="G542" s="1">
        <v>0</v>
      </c>
      <c r="H542" s="1">
        <v>67.8</v>
      </c>
      <c r="I542" s="1">
        <v>0</v>
      </c>
      <c r="J542" s="1">
        <v>418.7999999999999</v>
      </c>
      <c r="K542" s="10"/>
      <c r="L542" s="10"/>
      <c r="M542" s="10"/>
      <c r="N542" s="10"/>
      <c r="O542" s="10"/>
      <c r="P542" s="10"/>
      <c r="Q542" s="10"/>
      <c r="R542" s="10"/>
      <c r="S542" s="10"/>
      <c r="T542" s="10"/>
      <c r="U542" s="10"/>
      <c r="V542" s="10"/>
      <c r="W542" s="10"/>
      <c r="X542" s="10"/>
      <c r="Y542" s="10"/>
      <c r="Z542" s="10"/>
      <c r="AA542" s="425"/>
      <c r="AB542" s="512" t="s">
        <v>4489</v>
      </c>
      <c r="AF542" s="32">
        <f t="shared" si="10"/>
        <v>1</v>
      </c>
      <c r="AG542" s="56">
        <v>1</v>
      </c>
      <c r="AH542" s="56">
        <v>0</v>
      </c>
      <c r="AI542" s="56">
        <v>0</v>
      </c>
      <c r="AJ542" s="56">
        <v>0</v>
      </c>
      <c r="AK542" s="56">
        <v>0</v>
      </c>
      <c r="AL542" s="56"/>
      <c r="AM542" s="56"/>
      <c r="AN542" s="56"/>
      <c r="AO542" s="56"/>
      <c r="AP542" s="56"/>
      <c r="AQ542" s="56"/>
      <c r="AR542" s="56"/>
      <c r="AS542" s="56"/>
      <c r="AT542" s="56"/>
      <c r="AU542" s="56"/>
      <c r="AV542" s="56"/>
      <c r="AW542" s="56"/>
      <c r="AX542" s="56"/>
      <c r="AY542" s="56"/>
      <c r="AZ542" s="56"/>
      <c r="BA542" s="56"/>
      <c r="BB542" s="408"/>
      <c r="BE542" s="1"/>
      <c r="BF542" s="56"/>
      <c r="BG542" s="56"/>
      <c r="BH542" s="56"/>
      <c r="BI542" s="56"/>
      <c r="BJ542" s="56"/>
      <c r="BK542" s="56"/>
      <c r="BL542" s="56"/>
      <c r="BM542" s="56"/>
    </row>
    <row r="543" spans="1:127" s="505" customFormat="1" ht="15.75">
      <c r="A543" s="512" t="s">
        <v>2119</v>
      </c>
      <c r="E543" s="32">
        <f t="shared" si="11"/>
        <v>860.10000000000014</v>
      </c>
      <c r="F543" s="1">
        <v>90.6</v>
      </c>
      <c r="G543" s="1">
        <v>150</v>
      </c>
      <c r="H543" s="1">
        <v>98.7</v>
      </c>
      <c r="I543" s="1">
        <v>99.3</v>
      </c>
      <c r="J543" s="1">
        <v>421.50000000000006</v>
      </c>
      <c r="K543" s="10"/>
      <c r="L543" s="10"/>
      <c r="M543" s="10"/>
      <c r="N543" s="10"/>
      <c r="O543" s="10"/>
      <c r="P543" s="10"/>
      <c r="Q543" s="10"/>
      <c r="R543" s="10"/>
      <c r="S543" s="10"/>
      <c r="T543" s="10"/>
      <c r="U543" s="10"/>
      <c r="V543" s="10"/>
      <c r="W543" s="10"/>
      <c r="X543" s="10"/>
      <c r="Y543" s="10"/>
      <c r="Z543" s="10"/>
      <c r="AA543" s="425"/>
      <c r="AB543" s="512" t="s">
        <v>2119</v>
      </c>
      <c r="AF543" s="32">
        <f t="shared" si="10"/>
        <v>10</v>
      </c>
      <c r="AG543" s="56">
        <v>2</v>
      </c>
      <c r="AH543" s="56">
        <v>3</v>
      </c>
      <c r="AI543" s="56">
        <v>0</v>
      </c>
      <c r="AJ543" s="56">
        <v>3</v>
      </c>
      <c r="AK543" s="56">
        <v>2</v>
      </c>
      <c r="AL543" s="56"/>
      <c r="AM543" s="56"/>
      <c r="AN543" s="56"/>
      <c r="AO543" s="56"/>
      <c r="AP543" s="56"/>
      <c r="AQ543" s="56"/>
      <c r="AR543" s="56"/>
      <c r="AS543" s="56"/>
      <c r="AT543" s="56"/>
      <c r="AU543" s="56"/>
      <c r="AV543" s="56"/>
      <c r="AW543" s="56"/>
      <c r="AX543" s="56"/>
      <c r="AY543" s="56"/>
      <c r="AZ543" s="56"/>
      <c r="BA543" s="56"/>
      <c r="BB543" s="408"/>
      <c r="BC543"/>
      <c r="BD543"/>
      <c r="BE543" s="1"/>
      <c r="BF543" s="56"/>
      <c r="BG543" s="56"/>
      <c r="BH543" s="56"/>
      <c r="BI543" s="56"/>
      <c r="BJ543" s="56"/>
      <c r="BK543" s="56"/>
      <c r="BL543" s="56"/>
      <c r="BM543" s="56"/>
      <c r="DW543" s="506"/>
    </row>
    <row r="544" spans="1:127" s="505" customFormat="1" ht="15.75">
      <c r="A544" s="512" t="s">
        <v>3248</v>
      </c>
      <c r="E544" s="32">
        <f t="shared" si="11"/>
        <v>1400.4</v>
      </c>
      <c r="F544" s="1">
        <v>221.89999999999998</v>
      </c>
      <c r="G544" s="1">
        <v>239.8</v>
      </c>
      <c r="H544" s="1">
        <v>80.3</v>
      </c>
      <c r="I544" s="1">
        <v>79.099999999999994</v>
      </c>
      <c r="J544" s="1">
        <v>779.3</v>
      </c>
      <c r="K544" s="10"/>
      <c r="L544" s="10"/>
      <c r="M544" s="10"/>
      <c r="N544" s="10"/>
      <c r="O544" s="10"/>
      <c r="P544" s="10"/>
      <c r="Q544" s="10"/>
      <c r="R544" s="10"/>
      <c r="S544" s="10"/>
      <c r="T544" s="10"/>
      <c r="U544" s="10"/>
      <c r="V544" s="10"/>
      <c r="W544" s="10"/>
      <c r="X544" s="10"/>
      <c r="Y544" s="10"/>
      <c r="Z544" s="10"/>
      <c r="AA544" s="425"/>
      <c r="AB544" s="512" t="s">
        <v>3248</v>
      </c>
      <c r="AC544" s="504"/>
      <c r="AF544" s="32">
        <f t="shared" si="10"/>
        <v>6</v>
      </c>
      <c r="AG544" s="56">
        <v>2</v>
      </c>
      <c r="AH544" s="56">
        <v>0</v>
      </c>
      <c r="AI544" s="56">
        <v>0</v>
      </c>
      <c r="AJ544" s="56">
        <v>2</v>
      </c>
      <c r="AK544" s="56">
        <v>2</v>
      </c>
      <c r="AL544" s="56"/>
      <c r="AM544" s="56"/>
      <c r="AN544" s="56"/>
      <c r="AO544" s="56"/>
      <c r="AP544" s="56"/>
      <c r="AQ544" s="56"/>
      <c r="AR544" s="56"/>
      <c r="AS544" s="56"/>
      <c r="AT544" s="56"/>
      <c r="AU544" s="56"/>
      <c r="AV544" s="56"/>
      <c r="AW544" s="56"/>
      <c r="AX544" s="56"/>
      <c r="AY544" s="56"/>
      <c r="AZ544" s="56"/>
      <c r="BA544" s="56"/>
      <c r="BB544" s="408"/>
      <c r="BC544"/>
      <c r="BD544"/>
      <c r="BE544" s="1"/>
      <c r="BF544" s="56"/>
      <c r="BG544" s="56"/>
      <c r="BH544" s="56"/>
      <c r="BI544" s="56"/>
      <c r="BJ544" s="56"/>
      <c r="BK544" s="56"/>
      <c r="BL544" s="56"/>
      <c r="BM544" s="56"/>
      <c r="CC544" s="504"/>
      <c r="DW544" s="506"/>
    </row>
    <row r="545" spans="1:65" ht="15.75">
      <c r="A545" s="512" t="s">
        <v>4450</v>
      </c>
      <c r="D545" s="496"/>
      <c r="E545" s="32">
        <f t="shared" si="11"/>
        <v>1064.8</v>
      </c>
      <c r="F545" s="1">
        <v>236.5</v>
      </c>
      <c r="G545" s="1">
        <v>223.2</v>
      </c>
      <c r="H545" s="1">
        <v>149.30000000000001</v>
      </c>
      <c r="I545" s="1">
        <v>94</v>
      </c>
      <c r="J545" s="1">
        <v>361.8</v>
      </c>
      <c r="K545" s="10"/>
      <c r="L545" s="10"/>
      <c r="M545" s="10"/>
      <c r="N545" s="10"/>
      <c r="O545" s="10"/>
      <c r="P545" s="10"/>
      <c r="Q545" s="10"/>
      <c r="R545" s="10"/>
      <c r="S545" s="10"/>
      <c r="T545" s="10"/>
      <c r="U545" s="10"/>
      <c r="V545" s="10"/>
      <c r="W545" s="10"/>
      <c r="X545" s="10"/>
      <c r="Y545" s="10"/>
      <c r="Z545" s="10"/>
      <c r="AA545" s="425"/>
      <c r="AB545" s="512" t="s">
        <v>4450</v>
      </c>
      <c r="AF545" s="32">
        <f t="shared" si="10"/>
        <v>13</v>
      </c>
      <c r="AG545" s="56">
        <v>3</v>
      </c>
      <c r="AH545" s="56">
        <v>3</v>
      </c>
      <c r="AI545" s="56">
        <v>3</v>
      </c>
      <c r="AJ545" s="56">
        <v>3</v>
      </c>
      <c r="AK545" s="56">
        <v>1</v>
      </c>
      <c r="AL545" s="56"/>
      <c r="AM545" s="56"/>
      <c r="AN545" s="56"/>
      <c r="AO545" s="56"/>
      <c r="AP545" s="56"/>
      <c r="AQ545" s="56"/>
      <c r="AR545" s="56"/>
      <c r="AS545" s="56"/>
      <c r="AT545" s="56"/>
      <c r="AU545" s="56"/>
      <c r="AV545" s="56"/>
      <c r="AW545" s="56"/>
      <c r="AX545" s="56"/>
      <c r="AY545" s="56"/>
      <c r="AZ545" s="56"/>
      <c r="BA545" s="56"/>
      <c r="BB545" s="408"/>
      <c r="BE545" s="1"/>
      <c r="BF545" s="56"/>
      <c r="BG545" s="56"/>
      <c r="BH545" s="56"/>
      <c r="BI545" s="56"/>
      <c r="BJ545" s="56"/>
      <c r="BK545" s="56"/>
      <c r="BL545" s="56"/>
      <c r="BM545" s="56"/>
    </row>
    <row r="546" spans="1:65" ht="15.75">
      <c r="A546" s="512" t="s">
        <v>4391</v>
      </c>
      <c r="D546" s="497"/>
      <c r="E546" s="32">
        <f t="shared" si="11"/>
        <v>1862</v>
      </c>
      <c r="F546" s="1">
        <v>275.59999999999997</v>
      </c>
      <c r="G546" s="1">
        <v>362.6</v>
      </c>
      <c r="H546" s="1">
        <v>212.10000000000002</v>
      </c>
      <c r="I546" s="1">
        <v>60</v>
      </c>
      <c r="J546" s="1">
        <v>951.69999999999993</v>
      </c>
      <c r="K546" s="10"/>
      <c r="L546" s="10"/>
      <c r="M546" s="10"/>
      <c r="N546" s="10"/>
      <c r="O546" s="10"/>
      <c r="P546" s="10"/>
      <c r="Q546" s="10"/>
      <c r="R546" s="10"/>
      <c r="S546" s="10"/>
      <c r="T546" s="10"/>
      <c r="U546" s="10"/>
      <c r="V546" s="10"/>
      <c r="W546" s="10"/>
      <c r="X546" s="10"/>
      <c r="Y546" s="10"/>
      <c r="Z546" s="10"/>
      <c r="AA546" s="425"/>
      <c r="AB546" s="512" t="s">
        <v>4391</v>
      </c>
      <c r="AF546" s="32">
        <f t="shared" si="10"/>
        <v>10</v>
      </c>
      <c r="AG546" s="56">
        <v>3</v>
      </c>
      <c r="AH546" s="56">
        <v>1</v>
      </c>
      <c r="AI546" s="56">
        <v>3</v>
      </c>
      <c r="AJ546" s="56"/>
      <c r="AK546" s="56">
        <v>3</v>
      </c>
      <c r="AL546" s="56"/>
      <c r="AM546" s="56"/>
      <c r="AN546" s="56"/>
      <c r="AO546" s="56"/>
      <c r="AP546" s="56"/>
      <c r="AQ546" s="56"/>
      <c r="AR546" s="56"/>
      <c r="AS546" s="56"/>
      <c r="AT546" s="56"/>
      <c r="AU546" s="56"/>
      <c r="AV546" s="56"/>
      <c r="AW546" s="56"/>
      <c r="AX546" s="56"/>
      <c r="AY546" s="56"/>
      <c r="AZ546" s="56"/>
      <c r="BA546" s="56"/>
      <c r="BB546" s="408"/>
      <c r="BE546" s="1"/>
      <c r="BF546" s="56"/>
      <c r="BG546" s="56"/>
      <c r="BH546" s="56"/>
      <c r="BI546" s="56"/>
      <c r="BJ546" s="56"/>
      <c r="BK546" s="56"/>
      <c r="BL546" s="56"/>
      <c r="BM546" s="56"/>
    </row>
    <row r="547" spans="1:65" ht="15.75">
      <c r="A547" s="512" t="s">
        <v>4490</v>
      </c>
      <c r="E547" s="32">
        <f t="shared" si="11"/>
        <v>1827.9</v>
      </c>
      <c r="F547" s="1">
        <v>354.4</v>
      </c>
      <c r="G547" s="1">
        <v>177</v>
      </c>
      <c r="H547" s="1">
        <v>175.2</v>
      </c>
      <c r="I547" s="1">
        <v>0</v>
      </c>
      <c r="J547" s="1">
        <v>1121.3000000000002</v>
      </c>
      <c r="K547" s="10"/>
      <c r="L547" s="10"/>
      <c r="M547" s="10"/>
      <c r="N547" s="10"/>
      <c r="O547" s="10"/>
      <c r="P547" s="10"/>
      <c r="Q547" s="10"/>
      <c r="R547" s="10"/>
      <c r="S547" s="10"/>
      <c r="T547" s="10"/>
      <c r="U547" s="10"/>
      <c r="V547" s="10"/>
      <c r="W547" s="10"/>
      <c r="X547" s="10"/>
      <c r="Y547" s="10"/>
      <c r="Z547" s="10"/>
      <c r="AA547" s="425"/>
      <c r="AB547" s="512" t="s">
        <v>4490</v>
      </c>
      <c r="AF547" s="32">
        <f t="shared" si="10"/>
        <v>7</v>
      </c>
      <c r="AG547" s="56">
        <v>2</v>
      </c>
      <c r="AH547" s="56">
        <v>0</v>
      </c>
      <c r="AI547" s="56">
        <v>2</v>
      </c>
      <c r="AJ547" s="56">
        <v>0</v>
      </c>
      <c r="AK547" s="56">
        <v>3</v>
      </c>
      <c r="AL547" s="56"/>
      <c r="AM547" s="56"/>
      <c r="AN547" s="56"/>
      <c r="AO547" s="56"/>
      <c r="AP547" s="56"/>
      <c r="AQ547" s="56"/>
      <c r="AR547" s="56"/>
      <c r="AS547" s="56"/>
      <c r="AT547" s="56"/>
      <c r="AU547" s="56"/>
      <c r="AV547" s="56"/>
      <c r="AW547" s="56"/>
      <c r="AX547" s="56"/>
      <c r="AY547" s="56"/>
      <c r="AZ547" s="56"/>
      <c r="BA547" s="56"/>
      <c r="BB547" s="408"/>
      <c r="BE547" s="1"/>
      <c r="BF547" s="56"/>
      <c r="BG547" s="56"/>
      <c r="BH547" s="56"/>
      <c r="BI547" s="56"/>
      <c r="BJ547" s="56"/>
      <c r="BK547" s="56"/>
      <c r="BL547" s="56"/>
      <c r="BM547" s="56"/>
    </row>
    <row r="548" spans="1:65" ht="15.75">
      <c r="A548" s="512" t="s">
        <v>4402</v>
      </c>
      <c r="E548" s="32">
        <f t="shared" si="11"/>
        <v>865.89999999999986</v>
      </c>
      <c r="F548" s="1">
        <v>76</v>
      </c>
      <c r="G548" s="1">
        <v>102.8</v>
      </c>
      <c r="H548" s="1">
        <v>64.399999999999991</v>
      </c>
      <c r="I548" s="1">
        <v>60.5</v>
      </c>
      <c r="J548" s="1">
        <v>562.19999999999993</v>
      </c>
      <c r="K548" s="10"/>
      <c r="L548" s="10"/>
      <c r="M548" s="10"/>
      <c r="N548" s="10"/>
      <c r="O548" s="10"/>
      <c r="P548" s="10"/>
      <c r="Q548" s="10"/>
      <c r="R548" s="10"/>
      <c r="S548" s="10"/>
      <c r="T548" s="10"/>
      <c r="U548" s="10"/>
      <c r="V548" s="10"/>
      <c r="W548" s="10"/>
      <c r="X548" s="10"/>
      <c r="Y548" s="10"/>
      <c r="Z548" s="10"/>
      <c r="AA548" s="425"/>
      <c r="AB548" s="512" t="s">
        <v>4402</v>
      </c>
      <c r="AF548" s="32">
        <f t="shared" si="10"/>
        <v>3</v>
      </c>
      <c r="AG548" s="56">
        <v>0</v>
      </c>
      <c r="AH548" s="56">
        <v>0</v>
      </c>
      <c r="AI548" s="56">
        <v>0</v>
      </c>
      <c r="AJ548" s="56">
        <v>3</v>
      </c>
      <c r="AK548" s="56">
        <v>0</v>
      </c>
      <c r="AL548" s="56"/>
      <c r="AM548" s="56"/>
      <c r="AN548" s="56"/>
      <c r="AO548" s="56"/>
      <c r="AP548" s="56"/>
      <c r="AQ548" s="56"/>
      <c r="AR548" s="56"/>
      <c r="AS548" s="56"/>
      <c r="AT548" s="56"/>
      <c r="AU548" s="56"/>
      <c r="AV548" s="56"/>
      <c r="AW548" s="56"/>
      <c r="AX548" s="56"/>
      <c r="AY548" s="56"/>
      <c r="AZ548" s="56"/>
      <c r="BA548" s="56"/>
      <c r="BB548" s="408"/>
      <c r="BE548" s="1"/>
      <c r="BF548" s="56"/>
      <c r="BG548" s="56"/>
      <c r="BH548" s="56"/>
      <c r="BI548" s="56"/>
      <c r="BJ548" s="56"/>
      <c r="BK548" s="56"/>
      <c r="BL548" s="56"/>
      <c r="BM548" s="56"/>
    </row>
    <row r="549" spans="1:65" ht="15.75">
      <c r="A549" s="512" t="s">
        <v>4491</v>
      </c>
      <c r="E549" s="32">
        <f t="shared" si="11"/>
        <v>922.90000000000009</v>
      </c>
      <c r="F549" s="1">
        <v>162.39999999999998</v>
      </c>
      <c r="G549" s="1">
        <v>178.70000000000002</v>
      </c>
      <c r="H549" s="1">
        <v>179.6</v>
      </c>
      <c r="I549" s="1">
        <v>69</v>
      </c>
      <c r="J549" s="1">
        <v>333.2</v>
      </c>
      <c r="K549" s="10"/>
      <c r="L549" s="10"/>
      <c r="M549" s="10"/>
      <c r="N549" s="10"/>
      <c r="O549" s="10"/>
      <c r="P549" s="10"/>
      <c r="Q549" s="10"/>
      <c r="R549" s="10"/>
      <c r="S549" s="10"/>
      <c r="T549" s="10"/>
      <c r="U549" s="10"/>
      <c r="V549" s="10"/>
      <c r="W549" s="10"/>
      <c r="X549" s="10"/>
      <c r="Y549" s="10"/>
      <c r="Z549" s="10"/>
      <c r="AA549" s="425"/>
      <c r="AB549" s="512" t="s">
        <v>4491</v>
      </c>
      <c r="AF549" s="32">
        <f t="shared" si="10"/>
        <v>6</v>
      </c>
      <c r="AG549" s="56">
        <v>0</v>
      </c>
      <c r="AH549" s="56">
        <v>0</v>
      </c>
      <c r="AI549" s="56">
        <v>3</v>
      </c>
      <c r="AJ549" s="56">
        <v>3</v>
      </c>
      <c r="AK549" s="56">
        <v>0</v>
      </c>
      <c r="AL549" s="56"/>
      <c r="AM549" s="56"/>
      <c r="AN549" s="56"/>
      <c r="AO549" s="56"/>
      <c r="AP549" s="56"/>
      <c r="AQ549" s="56"/>
      <c r="AR549" s="56"/>
      <c r="AS549" s="56"/>
      <c r="AT549" s="56"/>
      <c r="AU549" s="56"/>
      <c r="AV549" s="56"/>
      <c r="AW549" s="56"/>
      <c r="AX549" s="56"/>
      <c r="AY549" s="56"/>
      <c r="AZ549" s="56"/>
      <c r="BA549" s="56"/>
      <c r="BB549" s="408"/>
      <c r="BE549" s="1"/>
      <c r="BF549" s="56"/>
      <c r="BG549" s="56"/>
      <c r="BH549" s="56"/>
      <c r="BI549" s="56"/>
      <c r="BJ549" s="56"/>
      <c r="BK549" s="56"/>
      <c r="BL549" s="56"/>
      <c r="BM549" s="56"/>
    </row>
    <row r="550" spans="1:65" ht="15.75">
      <c r="A550" s="512" t="s">
        <v>3255</v>
      </c>
      <c r="E550" s="32">
        <f t="shared" si="11"/>
        <v>1133.0999999999999</v>
      </c>
      <c r="F550" s="1">
        <v>306.5</v>
      </c>
      <c r="G550" s="1">
        <v>177</v>
      </c>
      <c r="H550" s="1">
        <v>139.4</v>
      </c>
      <c r="I550" s="1">
        <v>0</v>
      </c>
      <c r="J550" s="1">
        <v>510.2</v>
      </c>
      <c r="K550" s="10"/>
      <c r="L550" s="10"/>
      <c r="M550" s="10"/>
      <c r="N550" s="10"/>
      <c r="O550" s="10"/>
      <c r="P550" s="10"/>
      <c r="Q550" s="10"/>
      <c r="R550" s="10"/>
      <c r="S550" s="10"/>
      <c r="T550" s="10"/>
      <c r="U550" s="10"/>
      <c r="V550" s="10"/>
      <c r="W550" s="10"/>
      <c r="X550" s="10"/>
      <c r="Y550" s="10"/>
      <c r="Z550" s="10"/>
      <c r="AA550" s="425"/>
      <c r="AB550" s="512" t="s">
        <v>3255</v>
      </c>
      <c r="AF550" s="32">
        <f t="shared" si="10"/>
        <v>6</v>
      </c>
      <c r="AG550" s="56">
        <v>3</v>
      </c>
      <c r="AH550" s="56">
        <v>0</v>
      </c>
      <c r="AI550" s="56">
        <v>3</v>
      </c>
      <c r="AJ550" s="56">
        <v>0</v>
      </c>
      <c r="AK550" s="56">
        <v>0</v>
      </c>
      <c r="AL550" s="56"/>
      <c r="AM550" s="56"/>
      <c r="AN550" s="56"/>
      <c r="AO550" s="56"/>
      <c r="AP550" s="56"/>
      <c r="AQ550" s="56"/>
      <c r="AR550" s="56"/>
      <c r="AS550" s="56"/>
      <c r="AT550" s="56"/>
      <c r="AU550" s="56"/>
      <c r="AV550" s="56"/>
      <c r="AW550" s="56"/>
      <c r="AX550" s="56"/>
      <c r="AY550" s="56"/>
      <c r="AZ550" s="56"/>
      <c r="BA550" s="56"/>
      <c r="BB550" s="408"/>
      <c r="BE550" s="1"/>
      <c r="BF550" s="56"/>
      <c r="BG550" s="56"/>
      <c r="BH550" s="56"/>
      <c r="BI550" s="56"/>
      <c r="BJ550" s="56"/>
      <c r="BK550" s="56"/>
      <c r="BL550" s="56"/>
      <c r="BM550" s="56"/>
    </row>
    <row r="551" spans="1:65" ht="15.75">
      <c r="A551" s="512" t="s">
        <v>3258</v>
      </c>
      <c r="E551" s="32">
        <f t="shared" si="11"/>
        <v>1232.7</v>
      </c>
      <c r="F551" s="1">
        <v>185.1</v>
      </c>
      <c r="G551" s="1">
        <v>252.4</v>
      </c>
      <c r="H551" s="1">
        <v>153.69999999999999</v>
      </c>
      <c r="I551" s="1">
        <v>14.3</v>
      </c>
      <c r="J551" s="1">
        <v>627.20000000000005</v>
      </c>
      <c r="K551" s="10"/>
      <c r="L551" s="10"/>
      <c r="M551" s="10"/>
      <c r="N551" s="10"/>
      <c r="O551" s="10"/>
      <c r="P551" s="10"/>
      <c r="Q551" s="10"/>
      <c r="R551" s="10"/>
      <c r="S551" s="10"/>
      <c r="T551" s="10"/>
      <c r="U551" s="10"/>
      <c r="V551" s="10"/>
      <c r="W551" s="10"/>
      <c r="X551" s="10"/>
      <c r="Y551" s="10"/>
      <c r="Z551" s="10"/>
      <c r="AA551" s="425"/>
      <c r="AB551" s="512" t="s">
        <v>3258</v>
      </c>
      <c r="AF551" s="32">
        <f t="shared" si="10"/>
        <v>4</v>
      </c>
      <c r="AG551" s="56">
        <v>0</v>
      </c>
      <c r="AH551" s="56">
        <v>0</v>
      </c>
      <c r="AI551" s="56">
        <v>1</v>
      </c>
      <c r="AJ551" s="56">
        <v>0</v>
      </c>
      <c r="AK551" s="56">
        <v>3</v>
      </c>
      <c r="AL551" s="56"/>
      <c r="AM551" s="56"/>
      <c r="AN551" s="56"/>
      <c r="AO551" s="56"/>
      <c r="AP551" s="56"/>
      <c r="AQ551" s="56"/>
      <c r="AR551" s="56"/>
      <c r="AS551" s="56"/>
      <c r="AT551" s="56"/>
      <c r="AU551" s="56"/>
      <c r="AV551" s="56"/>
      <c r="AW551" s="56"/>
      <c r="AX551" s="56"/>
      <c r="AY551" s="56"/>
      <c r="AZ551" s="56"/>
      <c r="BA551" s="56"/>
      <c r="BB551" s="408"/>
      <c r="BE551" s="1"/>
      <c r="BF551" s="56"/>
      <c r="BG551" s="56"/>
      <c r="BH551" s="56"/>
      <c r="BI551" s="56"/>
      <c r="BJ551" s="56"/>
      <c r="BK551" s="56"/>
      <c r="BL551" s="56"/>
      <c r="BM551" s="56"/>
    </row>
    <row r="552" spans="1:65" ht="15.75">
      <c r="A552" s="512" t="s">
        <v>4492</v>
      </c>
      <c r="E552" s="32">
        <f t="shared" si="11"/>
        <v>1365</v>
      </c>
      <c r="F552" s="1">
        <v>228.6</v>
      </c>
      <c r="G552" s="1">
        <v>232.9</v>
      </c>
      <c r="H552" s="1">
        <v>125.80000000000001</v>
      </c>
      <c r="I552" s="1">
        <v>78.599999999999994</v>
      </c>
      <c r="J552" s="1">
        <v>699.1</v>
      </c>
      <c r="K552" s="10"/>
      <c r="L552" s="10"/>
      <c r="M552" s="10"/>
      <c r="N552" s="10"/>
      <c r="O552" s="10"/>
      <c r="P552" s="10"/>
      <c r="Q552" s="10"/>
      <c r="R552" s="10"/>
      <c r="S552" s="10"/>
      <c r="T552" s="10"/>
      <c r="U552" s="10"/>
      <c r="V552" s="10"/>
      <c r="W552" s="10"/>
      <c r="X552" s="10"/>
      <c r="Y552" s="10"/>
      <c r="Z552" s="10"/>
      <c r="AA552" s="425"/>
      <c r="AB552" s="512" t="s">
        <v>4492</v>
      </c>
      <c r="AF552" s="32">
        <f t="shared" si="10"/>
        <v>10</v>
      </c>
      <c r="AG552" s="56">
        <v>2</v>
      </c>
      <c r="AH552" s="56">
        <v>3</v>
      </c>
      <c r="AI552" s="56">
        <v>2</v>
      </c>
      <c r="AJ552" s="56">
        <v>2</v>
      </c>
      <c r="AK552" s="56">
        <v>1</v>
      </c>
      <c r="AL552" s="56"/>
      <c r="AM552" s="56"/>
      <c r="AN552" s="56"/>
      <c r="AO552" s="56"/>
      <c r="AP552" s="56"/>
      <c r="AQ552" s="56"/>
      <c r="AR552" s="56"/>
      <c r="AS552" s="56"/>
      <c r="AT552" s="56"/>
      <c r="AU552" s="56"/>
      <c r="AV552" s="56"/>
      <c r="AW552" s="56"/>
      <c r="AX552" s="56"/>
      <c r="AY552" s="56"/>
      <c r="AZ552" s="56"/>
      <c r="BA552" s="56"/>
      <c r="BB552" s="408"/>
      <c r="BE552" s="1"/>
      <c r="BF552" s="56"/>
      <c r="BG552" s="56"/>
      <c r="BH552" s="56"/>
      <c r="BI552" s="56"/>
      <c r="BJ552" s="56"/>
      <c r="BK552" s="56"/>
      <c r="BL552" s="56"/>
      <c r="BM552" s="56"/>
    </row>
    <row r="553" spans="1:65" ht="15.75">
      <c r="A553" s="512" t="s">
        <v>4493</v>
      </c>
      <c r="E553" s="32">
        <f t="shared" si="11"/>
        <v>1542.6999999999998</v>
      </c>
      <c r="F553" s="1">
        <v>193.5</v>
      </c>
      <c r="G553" s="1">
        <v>304.7</v>
      </c>
      <c r="H553" s="1">
        <v>147.19999999999999</v>
      </c>
      <c r="I553" s="1">
        <v>40.5</v>
      </c>
      <c r="J553" s="1">
        <v>856.8</v>
      </c>
      <c r="K553" s="10"/>
      <c r="L553" s="10"/>
      <c r="M553" s="10"/>
      <c r="N553" s="10"/>
      <c r="O553" s="10"/>
      <c r="P553" s="10"/>
      <c r="Q553" s="10"/>
      <c r="R553" s="10"/>
      <c r="S553" s="10"/>
      <c r="T553" s="10"/>
      <c r="U553" s="10"/>
      <c r="V553" s="10"/>
      <c r="W553" s="10"/>
      <c r="X553" s="10"/>
      <c r="Y553" s="10"/>
      <c r="Z553" s="10"/>
      <c r="AA553" s="425"/>
      <c r="AB553" s="512" t="s">
        <v>4493</v>
      </c>
      <c r="AF553" s="32">
        <f t="shared" si="10"/>
        <v>9</v>
      </c>
      <c r="AG553" s="56">
        <v>0</v>
      </c>
      <c r="AH553" s="56">
        <v>3</v>
      </c>
      <c r="AI553" s="56"/>
      <c r="AJ553" s="56">
        <v>3</v>
      </c>
      <c r="AK553" s="56">
        <v>3</v>
      </c>
      <c r="AL553" s="56"/>
      <c r="AM553" s="56"/>
      <c r="AN553" s="56"/>
      <c r="AO553" s="56"/>
      <c r="AP553" s="56"/>
      <c r="AQ553" s="56"/>
      <c r="AR553" s="56"/>
      <c r="AS553" s="56"/>
      <c r="AT553" s="56"/>
      <c r="AU553" s="56"/>
      <c r="AV553" s="56"/>
      <c r="AW553" s="56"/>
      <c r="AX553" s="56"/>
      <c r="AY553" s="56"/>
      <c r="AZ553" s="56"/>
      <c r="BA553" s="56"/>
      <c r="BB553" s="408"/>
      <c r="BE553" s="1"/>
      <c r="BF553" s="56"/>
      <c r="BG553" s="56"/>
      <c r="BH553" s="56"/>
      <c r="BI553" s="56"/>
      <c r="BJ553" s="56"/>
      <c r="BK553" s="56"/>
      <c r="BL553" s="56"/>
      <c r="BM553" s="56"/>
    </row>
    <row r="554" spans="1:65" ht="15.75">
      <c r="A554" s="512" t="s">
        <v>4494</v>
      </c>
      <c r="E554" s="32">
        <f t="shared" si="11"/>
        <v>1347.6000000000001</v>
      </c>
      <c r="F554" s="1">
        <v>293.40000000000003</v>
      </c>
      <c r="G554" s="1">
        <v>405.8</v>
      </c>
      <c r="H554" s="1">
        <v>96.399999999999991</v>
      </c>
      <c r="I554" s="1">
        <v>66.7</v>
      </c>
      <c r="J554" s="1">
        <v>485.3</v>
      </c>
      <c r="K554" s="10"/>
      <c r="L554" s="10"/>
      <c r="M554" s="10"/>
      <c r="N554" s="10"/>
      <c r="O554" s="10"/>
      <c r="P554" s="10"/>
      <c r="Q554" s="10"/>
      <c r="R554" s="10"/>
      <c r="S554" s="10"/>
      <c r="T554" s="10"/>
      <c r="U554" s="10"/>
      <c r="V554" s="10"/>
      <c r="W554" s="10"/>
      <c r="X554" s="10"/>
      <c r="Y554" s="10"/>
      <c r="Z554" s="10"/>
      <c r="AA554" s="425"/>
      <c r="AB554" s="512" t="s">
        <v>4494</v>
      </c>
      <c r="AF554" s="32">
        <f t="shared" si="10"/>
        <v>8</v>
      </c>
      <c r="AG554" s="56">
        <v>3</v>
      </c>
      <c r="AH554" s="56">
        <v>2</v>
      </c>
      <c r="AI554" s="56">
        <v>0</v>
      </c>
      <c r="AJ554" s="56">
        <v>1</v>
      </c>
      <c r="AK554" s="56">
        <v>2</v>
      </c>
      <c r="AL554" s="56"/>
      <c r="AM554" s="56"/>
      <c r="AN554" s="56"/>
      <c r="AO554" s="56"/>
      <c r="AP554" s="56"/>
      <c r="AQ554" s="56"/>
      <c r="AR554" s="56"/>
      <c r="AS554" s="56"/>
      <c r="AT554" s="56"/>
      <c r="AU554" s="56"/>
      <c r="AV554" s="56"/>
      <c r="AW554" s="56"/>
      <c r="AX554" s="56"/>
      <c r="AY554" s="56"/>
      <c r="AZ554" s="56"/>
      <c r="BA554" s="56"/>
      <c r="BB554" s="408"/>
      <c r="BE554" s="1"/>
      <c r="BF554" s="56"/>
      <c r="BG554" s="56"/>
      <c r="BH554" s="56"/>
      <c r="BI554" s="56"/>
      <c r="BJ554" s="56"/>
      <c r="BK554" s="56"/>
      <c r="BL554" s="56"/>
      <c r="BM554" s="56"/>
    </row>
    <row r="555" spans="1:65" ht="15.75">
      <c r="A555" s="512" t="s">
        <v>4495</v>
      </c>
      <c r="E555" s="32">
        <f t="shared" si="11"/>
        <v>724.8</v>
      </c>
      <c r="F555" s="1">
        <v>70.800000000000011</v>
      </c>
      <c r="G555" s="1">
        <v>13.2</v>
      </c>
      <c r="H555" s="1">
        <v>107.29999999999998</v>
      </c>
      <c r="I555" s="1">
        <v>52</v>
      </c>
      <c r="J555" s="1">
        <v>481.5</v>
      </c>
      <c r="K555" s="10"/>
      <c r="L555" s="10"/>
      <c r="M555" s="10"/>
      <c r="N555" s="10"/>
      <c r="O555" s="10"/>
      <c r="P555" s="10"/>
      <c r="Q555" s="10"/>
      <c r="R555" s="10"/>
      <c r="S555" s="10"/>
      <c r="T555" s="10"/>
      <c r="U555" s="10"/>
      <c r="V555" s="10"/>
      <c r="W555" s="10"/>
      <c r="X555" s="10"/>
      <c r="Y555" s="10"/>
      <c r="Z555" s="10"/>
      <c r="AA555" s="425"/>
      <c r="AB555" s="512" t="s">
        <v>4495</v>
      </c>
      <c r="AF555" s="32">
        <f t="shared" si="10"/>
        <v>3</v>
      </c>
      <c r="AG555" s="56">
        <v>0</v>
      </c>
      <c r="AH555" s="56">
        <v>0</v>
      </c>
      <c r="AI555" s="56">
        <v>1</v>
      </c>
      <c r="AJ555" s="56">
        <v>1</v>
      </c>
      <c r="AK555" s="56">
        <v>1</v>
      </c>
      <c r="AL555" s="56"/>
      <c r="AM555" s="56"/>
      <c r="AN555" s="56"/>
      <c r="AO555" s="56"/>
      <c r="AP555" s="56"/>
      <c r="AQ555" s="56"/>
      <c r="AR555" s="56"/>
      <c r="AS555" s="56"/>
      <c r="AT555" s="56"/>
      <c r="AU555" s="56"/>
      <c r="AV555" s="56"/>
      <c r="AW555" s="56"/>
      <c r="AX555" s="56"/>
      <c r="AY555" s="56"/>
      <c r="AZ555" s="56"/>
      <c r="BA555" s="56"/>
      <c r="BB555" s="408"/>
      <c r="BE555" s="1"/>
      <c r="BF555" s="56"/>
      <c r="BG555" s="56"/>
      <c r="BH555" s="56"/>
      <c r="BI555" s="56"/>
      <c r="BJ555" s="56"/>
      <c r="BK555" s="56"/>
      <c r="BL555" s="56"/>
      <c r="BM555" s="56"/>
    </row>
    <row r="556" spans="1:65" ht="15.75">
      <c r="A556" s="512" t="s">
        <v>4496</v>
      </c>
      <c r="E556" s="32">
        <f t="shared" si="11"/>
        <v>1357.1</v>
      </c>
      <c r="F556" s="1">
        <v>368.5</v>
      </c>
      <c r="G556" s="1">
        <v>422.59999999999997</v>
      </c>
      <c r="H556" s="1">
        <v>59.800000000000004</v>
      </c>
      <c r="I556" s="1">
        <v>54.5</v>
      </c>
      <c r="J556" s="1">
        <v>451.7</v>
      </c>
      <c r="K556" s="10"/>
      <c r="L556" s="10"/>
      <c r="M556" s="10"/>
      <c r="N556" s="10"/>
      <c r="O556" s="10"/>
      <c r="P556" s="10"/>
      <c r="Q556" s="10"/>
      <c r="R556" s="10"/>
      <c r="S556" s="10"/>
      <c r="T556" s="10"/>
      <c r="U556" s="10"/>
      <c r="V556" s="10"/>
      <c r="W556" s="10"/>
      <c r="X556" s="10"/>
      <c r="Y556" s="10"/>
      <c r="Z556" s="10"/>
      <c r="AA556" s="425"/>
      <c r="AB556" s="512" t="s">
        <v>4496</v>
      </c>
      <c r="AF556" s="32">
        <f t="shared" si="10"/>
        <v>9</v>
      </c>
      <c r="AG556" s="56">
        <v>3</v>
      </c>
      <c r="AH556" s="56">
        <v>3</v>
      </c>
      <c r="AI556" s="56">
        <v>0</v>
      </c>
      <c r="AJ556" s="56">
        <v>2</v>
      </c>
      <c r="AK556" s="56">
        <v>1</v>
      </c>
      <c r="AL556" s="56"/>
      <c r="AM556" s="56"/>
      <c r="AN556" s="56"/>
      <c r="AO556" s="56"/>
      <c r="AP556" s="56"/>
      <c r="AQ556" s="56"/>
      <c r="AR556" s="56"/>
      <c r="AS556" s="56"/>
      <c r="AT556" s="56"/>
      <c r="AU556" s="56"/>
      <c r="AV556" s="56"/>
      <c r="AW556" s="56"/>
      <c r="AX556" s="56"/>
      <c r="AY556" s="56"/>
      <c r="AZ556" s="56"/>
      <c r="BA556" s="56"/>
      <c r="BB556" s="408"/>
      <c r="BE556" s="1"/>
      <c r="BF556" s="56"/>
      <c r="BG556" s="56"/>
      <c r="BH556" s="56"/>
      <c r="BI556" s="56"/>
      <c r="BJ556" s="56"/>
      <c r="BK556" s="56"/>
      <c r="BL556" s="56"/>
      <c r="BM556" s="56"/>
    </row>
    <row r="557" spans="1:65" ht="15.75">
      <c r="A557" s="512" t="s">
        <v>4412</v>
      </c>
      <c r="E557" s="32">
        <f t="shared" si="11"/>
        <v>1131.6999999999998</v>
      </c>
      <c r="F557" s="1">
        <v>172.9</v>
      </c>
      <c r="G557" s="1">
        <v>150</v>
      </c>
      <c r="H557" s="1">
        <v>104.69999999999999</v>
      </c>
      <c r="I557" s="1">
        <v>113</v>
      </c>
      <c r="J557" s="1">
        <v>591.1</v>
      </c>
      <c r="K557" s="10"/>
      <c r="L557" s="10"/>
      <c r="M557" s="10"/>
      <c r="N557" s="10"/>
      <c r="O557" s="10"/>
      <c r="P557" s="10"/>
      <c r="Q557" s="10"/>
      <c r="R557" s="10"/>
      <c r="S557" s="10"/>
      <c r="T557" s="10"/>
      <c r="U557" s="10"/>
      <c r="V557" s="10"/>
      <c r="W557" s="10"/>
      <c r="X557" s="10"/>
      <c r="Y557" s="10"/>
      <c r="Z557" s="10"/>
      <c r="AA557" s="425"/>
      <c r="AB557" s="512" t="s">
        <v>4412</v>
      </c>
      <c r="AF557" s="32">
        <f t="shared" si="10"/>
        <v>11</v>
      </c>
      <c r="AG557" s="56"/>
      <c r="AH557" s="56">
        <v>3</v>
      </c>
      <c r="AI557" s="56">
        <v>3</v>
      </c>
      <c r="AJ557" s="56">
        <v>3</v>
      </c>
      <c r="AK557" s="56">
        <v>2</v>
      </c>
      <c r="AL557" s="56"/>
      <c r="AM557" s="56"/>
      <c r="AN557" s="56"/>
      <c r="AO557" s="56"/>
      <c r="AP557" s="56"/>
      <c r="AQ557" s="56"/>
      <c r="AR557" s="56"/>
      <c r="AS557" s="56"/>
      <c r="AT557" s="56"/>
      <c r="AU557" s="56"/>
      <c r="AV557" s="56"/>
      <c r="AW557" s="56"/>
      <c r="AX557" s="56"/>
      <c r="AY557" s="56"/>
      <c r="AZ557" s="56"/>
      <c r="BA557" s="56"/>
      <c r="BB557" s="408"/>
      <c r="BE557" s="1"/>
      <c r="BF557" s="56"/>
      <c r="BG557" s="56"/>
      <c r="BH557" s="56"/>
      <c r="BI557" s="56"/>
      <c r="BJ557" s="56"/>
      <c r="BK557" s="56"/>
      <c r="BL557" s="56"/>
      <c r="BM557" s="56"/>
    </row>
    <row r="558" spans="1:65" ht="15.75">
      <c r="BB558" s="408"/>
      <c r="BE558" s="1"/>
      <c r="BF558" s="56"/>
    </row>
    <row r="559" spans="1:65" ht="15.75">
      <c r="BB559" s="408"/>
      <c r="BE559" s="1"/>
      <c r="BF559" s="56"/>
    </row>
    <row r="560" spans="1:65" ht="15.75">
      <c r="BB560" s="408"/>
      <c r="BE560" s="1"/>
      <c r="BF560" s="56"/>
    </row>
    <row r="561" spans="54:58" ht="15.75">
      <c r="BB561" s="408"/>
      <c r="BE561" s="1"/>
      <c r="BF561" s="56"/>
    </row>
    <row r="562" spans="54:58" ht="15.75">
      <c r="BB562" s="408"/>
      <c r="BE562" s="1"/>
      <c r="BF562" s="56"/>
    </row>
    <row r="563" spans="54:58" ht="15.75">
      <c r="BB563" s="408"/>
      <c r="BE563" s="1"/>
      <c r="BF563" s="56"/>
    </row>
    <row r="564" spans="54:58" ht="15.75">
      <c r="BB564" s="408"/>
      <c r="BE564" s="1"/>
      <c r="BF564" s="56"/>
    </row>
    <row r="565" spans="54:58" ht="15.75">
      <c r="BB565" s="408"/>
      <c r="BE565" s="1"/>
      <c r="BF565" s="56"/>
    </row>
    <row r="566" spans="54:58" ht="15.75">
      <c r="BB566" s="408"/>
      <c r="BE566" s="1"/>
      <c r="BF566" s="56"/>
    </row>
    <row r="567" spans="54:58" ht="15.75">
      <c r="BB567" s="408"/>
      <c r="BE567" s="1"/>
      <c r="BF567" s="56"/>
    </row>
    <row r="578" spans="1:127" s="505" customFormat="1">
      <c r="DW578" s="506"/>
    </row>
    <row r="579" spans="1:127" ht="15.75">
      <c r="A579" s="495"/>
      <c r="D579" s="495"/>
      <c r="G579" s="495"/>
      <c r="J579" s="495"/>
      <c r="M579" s="495"/>
      <c r="P579" s="495"/>
      <c r="S579" s="495"/>
      <c r="V579" s="495"/>
      <c r="AG579" s="496"/>
      <c r="AU579" s="496"/>
      <c r="AW579" s="496"/>
      <c r="BE579" s="496"/>
      <c r="BI579" s="496"/>
      <c r="BM579" s="496"/>
      <c r="BY579" s="496"/>
    </row>
    <row r="580" spans="1:127" ht="15.75">
      <c r="A580" s="495"/>
      <c r="D580" s="495"/>
      <c r="G580" s="495"/>
      <c r="J580" s="495"/>
      <c r="M580" s="495"/>
      <c r="P580" s="495"/>
      <c r="S580" s="495"/>
      <c r="V580" s="495"/>
      <c r="AG580" s="496"/>
      <c r="AU580" s="496"/>
      <c r="AW580" s="496"/>
      <c r="BE580" s="496"/>
      <c r="BI580" s="496"/>
      <c r="BM580" s="496"/>
      <c r="BY580" s="496"/>
    </row>
    <row r="581" spans="1:127" ht="23.25">
      <c r="A581" s="508"/>
      <c r="D581" s="497"/>
      <c r="G581" s="497"/>
      <c r="J581" s="497"/>
      <c r="M581" s="497"/>
      <c r="P581" s="497"/>
      <c r="S581" s="497"/>
      <c r="V581" s="497"/>
      <c r="AG581" s="497"/>
      <c r="AU581" s="497"/>
      <c r="AW581" s="497"/>
      <c r="BE581" s="497"/>
      <c r="BI581" s="497"/>
      <c r="BM581" s="497"/>
      <c r="BY581" s="497"/>
    </row>
    <row r="582" spans="1:127" ht="18.75">
      <c r="A582" s="507"/>
      <c r="E582" s="507"/>
      <c r="I582" s="507"/>
      <c r="M582" s="507"/>
      <c r="Q582" s="507"/>
      <c r="U582" s="507"/>
      <c r="Y582" s="507"/>
      <c r="AC582" s="507"/>
      <c r="AG582" s="507"/>
      <c r="AK582" s="507"/>
      <c r="AO582" s="507"/>
      <c r="AS582" s="507"/>
      <c r="AW582" s="507"/>
      <c r="BA582" s="507"/>
      <c r="BE582" s="507"/>
      <c r="BI582" s="507"/>
      <c r="BM582" s="507"/>
      <c r="BQ582" s="507"/>
      <c r="BU582" s="507"/>
      <c r="BY582" s="507"/>
      <c r="CC582" s="507"/>
    </row>
    <row r="613" spans="1:127" s="505" customFormat="1">
      <c r="DW613" s="506"/>
    </row>
    <row r="614" spans="1:127" ht="14.25">
      <c r="A614"/>
      <c r="D614" s="496"/>
      <c r="G614" s="496"/>
      <c r="J614" s="496"/>
      <c r="M614" s="496"/>
      <c r="P614" s="496"/>
      <c r="S614" s="496"/>
      <c r="V614" s="496"/>
      <c r="AG614" s="496"/>
      <c r="AW614" s="496"/>
      <c r="BE614" s="496"/>
      <c r="BI614" s="496"/>
      <c r="BM614" s="496"/>
      <c r="BY614" s="496"/>
    </row>
    <row r="615" spans="1:127" ht="14.25">
      <c r="A615"/>
      <c r="D615" s="496"/>
      <c r="G615" s="496"/>
      <c r="J615" s="496"/>
      <c r="M615" s="496"/>
      <c r="P615" s="496"/>
      <c r="S615" s="496"/>
      <c r="V615" s="496"/>
      <c r="AG615" s="496"/>
      <c r="AW615" s="496"/>
      <c r="BE615" s="496"/>
      <c r="BI615" s="496"/>
      <c r="BM615" s="496"/>
      <c r="BY615" s="496"/>
    </row>
    <row r="616" spans="1:127" ht="23.25">
      <c r="A616" s="508"/>
      <c r="D616" s="497"/>
      <c r="G616" s="497"/>
      <c r="J616" s="497"/>
      <c r="M616" s="497"/>
      <c r="P616" s="497"/>
      <c r="S616" s="497"/>
      <c r="V616" s="497"/>
      <c r="AG616" s="497"/>
      <c r="AW616" s="497"/>
      <c r="BE616" s="497"/>
      <c r="BI616" s="497"/>
      <c r="BM616" s="497"/>
      <c r="BY616" s="497"/>
    </row>
    <row r="617" spans="1:127" ht="18.75">
      <c r="A617" s="507"/>
      <c r="E617" s="507"/>
      <c r="I617" s="507"/>
      <c r="M617" s="507"/>
      <c r="Q617" s="507"/>
      <c r="U617" s="507"/>
      <c r="Y617" s="507"/>
      <c r="AC617" s="507"/>
      <c r="AG617" s="507"/>
      <c r="AK617" s="507"/>
      <c r="AO617" s="507"/>
      <c r="AS617" s="507"/>
      <c r="AW617" s="507"/>
      <c r="BA617" s="507"/>
      <c r="BE617" s="507"/>
      <c r="BI617" s="507"/>
      <c r="BM617" s="507"/>
      <c r="BQ617" s="507"/>
      <c r="BU617" s="507"/>
      <c r="BY617" s="507"/>
      <c r="CC617" s="507"/>
    </row>
    <row r="648" spans="1:127" s="505" customFormat="1">
      <c r="DW648" s="506"/>
    </row>
    <row r="649" spans="1:127" ht="14.25">
      <c r="A649"/>
      <c r="D649" s="496"/>
      <c r="G649" s="496"/>
      <c r="J649" s="496"/>
      <c r="M649" s="496"/>
      <c r="P649" s="496"/>
      <c r="S649" s="496"/>
      <c r="V649" s="496"/>
      <c r="AC649" s="496"/>
      <c r="AG649" s="496"/>
      <c r="AS649" s="496"/>
      <c r="BI649" s="496"/>
      <c r="BM649" s="496"/>
    </row>
    <row r="650" spans="1:127" ht="14.25">
      <c r="A650"/>
      <c r="D650" s="496"/>
      <c r="G650" s="496"/>
      <c r="J650" s="496"/>
      <c r="M650" s="496"/>
      <c r="P650" s="496"/>
      <c r="S650" s="496"/>
      <c r="V650" s="496"/>
      <c r="AC650" s="496"/>
      <c r="AG650" s="496"/>
      <c r="AS650" s="496"/>
      <c r="BI650" s="496"/>
      <c r="BM650" s="496"/>
    </row>
    <row r="651" spans="1:127" ht="23.25">
      <c r="A651" s="508"/>
      <c r="D651" s="497"/>
      <c r="G651" s="497"/>
      <c r="J651" s="497"/>
      <c r="M651" s="497"/>
      <c r="P651" s="497"/>
      <c r="S651" s="497"/>
      <c r="V651" s="497"/>
      <c r="AC651" s="497"/>
      <c r="AG651" s="497"/>
      <c r="AS651" s="497"/>
      <c r="BI651" s="497"/>
      <c r="BM651" s="497"/>
    </row>
    <row r="652" spans="1:127" ht="18.75">
      <c r="A652" s="507"/>
      <c r="E652" s="507"/>
      <c r="I652" s="507"/>
      <c r="M652" s="507"/>
      <c r="Q652" s="507"/>
      <c r="U652" s="507"/>
      <c r="Y652" s="507"/>
      <c r="AC652" s="507"/>
      <c r="AG652" s="507"/>
      <c r="AK652" s="507"/>
      <c r="AO652" s="507"/>
      <c r="AS652" s="507"/>
      <c r="AW652" s="507"/>
      <c r="BA652" s="507"/>
      <c r="BE652" s="507"/>
      <c r="BI652" s="507"/>
      <c r="BM652" s="507"/>
      <c r="BQ652" s="507"/>
      <c r="BU652" s="507"/>
      <c r="BY652" s="507"/>
      <c r="CC652" s="507"/>
    </row>
    <row r="683" spans="1:127" s="505" customFormat="1">
      <c r="DW683" s="506"/>
    </row>
    <row r="684" spans="1:127" ht="14.25">
      <c r="A684"/>
      <c r="D684" s="496"/>
      <c r="G684" s="496"/>
      <c r="J684" s="496"/>
      <c r="M684" s="496"/>
      <c r="P684" s="496"/>
      <c r="S684" s="496"/>
      <c r="V684" s="496"/>
      <c r="AG684" s="496"/>
      <c r="BE684" s="496"/>
      <c r="BI684" s="496"/>
      <c r="BM684" s="496"/>
      <c r="BQ684" s="496"/>
      <c r="BU684" s="496"/>
      <c r="BY684" s="496"/>
    </row>
    <row r="685" spans="1:127" ht="14.25">
      <c r="A685"/>
      <c r="D685" s="496"/>
      <c r="G685" s="496"/>
      <c r="J685" s="496"/>
      <c r="M685" s="496"/>
      <c r="P685" s="496"/>
      <c r="S685" s="496"/>
      <c r="V685" s="496"/>
      <c r="AG685" s="496"/>
      <c r="BE685" s="496"/>
      <c r="BI685" s="496"/>
      <c r="BM685" s="496"/>
      <c r="BQ685" s="496"/>
      <c r="BU685" s="496"/>
      <c r="BY685" s="496"/>
    </row>
    <row r="686" spans="1:127" ht="23.25">
      <c r="A686" s="508"/>
      <c r="D686" s="497"/>
      <c r="G686" s="497"/>
      <c r="J686" s="497"/>
      <c r="M686" s="497"/>
      <c r="P686" s="497"/>
      <c r="S686" s="497"/>
      <c r="V686" s="497"/>
      <c r="AG686" s="497"/>
      <c r="BE686" s="497"/>
      <c r="BI686" s="497"/>
      <c r="BM686" s="497"/>
      <c r="BQ686" s="497"/>
      <c r="BU686" s="497"/>
      <c r="BY686" s="497"/>
    </row>
    <row r="687" spans="1:127" ht="18.75">
      <c r="A687" s="507"/>
      <c r="E687" s="507"/>
      <c r="I687" s="507"/>
      <c r="M687" s="507"/>
      <c r="Q687" s="507"/>
      <c r="U687" s="507"/>
      <c r="Y687" s="507"/>
      <c r="AC687" s="507"/>
      <c r="AG687" s="507"/>
      <c r="AK687" s="507"/>
      <c r="AO687" s="507"/>
      <c r="AS687" s="507"/>
      <c r="AW687" s="507"/>
      <c r="BA687" s="507"/>
      <c r="BE687" s="507"/>
      <c r="BI687" s="507"/>
      <c r="BM687" s="507"/>
      <c r="BQ687" s="507"/>
      <c r="BU687" s="507"/>
      <c r="BY687" s="507"/>
      <c r="CC687" s="507"/>
    </row>
    <row r="718" spans="1:127" s="505" customFormat="1">
      <c r="DW718" s="506"/>
    </row>
    <row r="719" spans="1:127" ht="14.25">
      <c r="A719"/>
      <c r="D719" s="496"/>
      <c r="G719" s="496"/>
      <c r="J719" s="496"/>
      <c r="M719" s="496"/>
      <c r="P719" s="496"/>
      <c r="S719" s="496"/>
      <c r="V719" s="496"/>
      <c r="AG719" s="496"/>
      <c r="BE719" s="496"/>
      <c r="BI719" s="496"/>
      <c r="BM719" s="496"/>
      <c r="BQ719" s="496"/>
      <c r="BU719" s="496"/>
      <c r="BY719" s="496"/>
    </row>
    <row r="720" spans="1:127" ht="15">
      <c r="A720"/>
      <c r="D720" s="497"/>
      <c r="G720" s="497"/>
      <c r="J720" s="497"/>
      <c r="M720" s="497"/>
      <c r="P720" s="497"/>
      <c r="S720" s="497"/>
      <c r="V720" s="497"/>
      <c r="AG720" s="497"/>
      <c r="BE720" s="497"/>
      <c r="BI720" s="497"/>
      <c r="BM720" s="497"/>
      <c r="BQ720" s="497"/>
      <c r="BU720" s="497"/>
      <c r="BY720" s="497"/>
    </row>
    <row r="721" spans="1:81" ht="23.25">
      <c r="A721" s="508"/>
    </row>
    <row r="722" spans="1:81" ht="18.75">
      <c r="A722" s="507"/>
      <c r="E722" s="507"/>
      <c r="I722" s="507"/>
      <c r="M722" s="507"/>
      <c r="Q722" s="507"/>
      <c r="U722" s="507"/>
      <c r="Y722" s="507"/>
      <c r="AC722" s="507"/>
      <c r="AG722" s="507"/>
      <c r="AK722" s="507"/>
      <c r="AO722" s="507"/>
      <c r="AS722" s="507"/>
      <c r="AW722" s="507"/>
      <c r="BA722" s="507"/>
      <c r="BE722" s="507"/>
      <c r="BI722" s="507"/>
      <c r="BM722" s="507"/>
      <c r="BQ722" s="507"/>
      <c r="BU722" s="507"/>
      <c r="BY722" s="507"/>
      <c r="CC722" s="507"/>
    </row>
    <row r="752" spans="127:127" s="505" customFormat="1">
      <c r="DW752" s="506"/>
    </row>
    <row r="754" spans="1:81" ht="15">
      <c r="A754"/>
      <c r="D754" s="497"/>
      <c r="G754" s="497"/>
      <c r="J754" s="497"/>
      <c r="P754" s="497"/>
      <c r="S754" s="497"/>
      <c r="AG754" s="496"/>
      <c r="BA754" s="496"/>
      <c r="BI754" s="496"/>
      <c r="BU754" s="496"/>
    </row>
    <row r="755" spans="1:81" ht="15">
      <c r="A755"/>
      <c r="AG755" s="497"/>
      <c r="BA755" s="497"/>
      <c r="BI755" s="497"/>
      <c r="BU755" s="497"/>
    </row>
    <row r="756" spans="1:81" ht="23.25">
      <c r="A756" s="508"/>
    </row>
    <row r="757" spans="1:81" ht="18.75">
      <c r="A757" s="507"/>
      <c r="E757" s="507"/>
      <c r="I757" s="507"/>
      <c r="M757" s="507"/>
      <c r="Q757" s="507"/>
      <c r="U757" s="507"/>
      <c r="Y757" s="507"/>
      <c r="AC757" s="507"/>
      <c r="AG757" s="507"/>
      <c r="AK757" s="507"/>
      <c r="AO757" s="507"/>
      <c r="AS757" s="507"/>
      <c r="AW757" s="507"/>
      <c r="BA757" s="507"/>
      <c r="BE757" s="507"/>
      <c r="BI757" s="507"/>
      <c r="BM757" s="507"/>
      <c r="BQ757" s="507"/>
      <c r="BU757" s="507"/>
      <c r="BY757" s="507"/>
      <c r="CC757" s="507"/>
    </row>
    <row r="786" spans="1:127" s="505" customFormat="1">
      <c r="DW786" s="506"/>
    </row>
    <row r="789" spans="1:127" ht="14.25">
      <c r="A789"/>
      <c r="Y789" s="496"/>
      <c r="AG789" s="496"/>
      <c r="AO789" s="496"/>
      <c r="AW789" s="496"/>
      <c r="BI789" s="496"/>
      <c r="BM789" s="496"/>
      <c r="BQ789" s="496"/>
      <c r="BU789" s="496"/>
      <c r="BY789" s="496"/>
    </row>
    <row r="790" spans="1:127" ht="15">
      <c r="A790"/>
      <c r="Y790" s="497"/>
      <c r="AG790" s="497"/>
      <c r="AO790" s="497"/>
      <c r="AW790" s="497"/>
      <c r="BI790" s="497"/>
      <c r="BM790" s="497"/>
      <c r="BQ790" s="497"/>
      <c r="BU790" s="497"/>
      <c r="BY790" s="497"/>
    </row>
    <row r="820" spans="1:127" s="505" customFormat="1">
      <c r="DW820" s="506"/>
    </row>
    <row r="823" spans="1:127" ht="14.25">
      <c r="A823"/>
      <c r="Y823" s="496"/>
      <c r="AG823" s="496"/>
      <c r="AO823" s="496"/>
      <c r="AW823" s="496"/>
    </row>
    <row r="824" spans="1:127" ht="15">
      <c r="A824"/>
      <c r="Y824" s="497"/>
      <c r="AG824" s="497"/>
      <c r="AO824" s="497"/>
      <c r="AW824" s="497"/>
    </row>
    <row r="854" spans="127:127" s="505" customFormat="1">
      <c r="DW854" s="506"/>
    </row>
    <row r="888" spans="127:127" s="505" customFormat="1">
      <c r="DW888" s="506"/>
    </row>
    <row r="922" spans="41:127" s="505" customFormat="1">
      <c r="DW922" s="506"/>
    </row>
    <row r="925" spans="41:127" ht="14.25">
      <c r="AO925" s="496"/>
    </row>
    <row r="926" spans="41:127" ht="15">
      <c r="AO926" s="497"/>
    </row>
    <row r="956" spans="1:127" s="505" customFormat="1">
      <c r="DW956" s="506"/>
    </row>
    <row r="959" spans="1:127">
      <c r="A959"/>
    </row>
    <row r="960" spans="1:127">
      <c r="A960"/>
    </row>
    <row r="990" spans="127:127" s="505" customFormat="1">
      <c r="DW990" s="506"/>
    </row>
    <row r="1024" spans="127:127" s="505" customFormat="1">
      <c r="DW1024" s="506"/>
    </row>
    <row r="1058" spans="127:127" s="505" customFormat="1">
      <c r="DW1058" s="506"/>
    </row>
    <row r="1092" spans="127:127" s="505" customFormat="1">
      <c r="DW1092" s="506"/>
    </row>
    <row r="1126" spans="127:127" s="505" customFormat="1">
      <c r="DW1126" s="506"/>
    </row>
    <row r="1160" spans="127:127" s="505" customFormat="1">
      <c r="DW1160" s="506"/>
    </row>
    <row r="1194" spans="127:127" s="505" customFormat="1">
      <c r="DW1194" s="506"/>
    </row>
    <row r="1228" spans="4:127" s="505" customFormat="1">
      <c r="DW1228" s="506"/>
    </row>
    <row r="1229" spans="4:127" ht="14.25">
      <c r="D1229" s="496"/>
      <c r="G1229" s="496"/>
      <c r="J1229" s="496"/>
      <c r="P1229" s="496"/>
      <c r="S1229" s="496"/>
      <c r="V1229" s="496"/>
    </row>
    <row r="1230" spans="4:127" ht="18.75">
      <c r="AB1230" s="507"/>
    </row>
    <row r="1231" spans="4:127" ht="15">
      <c r="AB1231" s="408"/>
    </row>
    <row r="1232" spans="4:127" ht="15">
      <c r="AB1232" s="408"/>
    </row>
    <row r="1233" spans="28:28" ht="15">
      <c r="AB1233" s="408"/>
    </row>
    <row r="1234" spans="28:28" ht="15">
      <c r="AB1234" s="408"/>
    </row>
    <row r="1235" spans="28:28" ht="15">
      <c r="AB1235" s="408"/>
    </row>
    <row r="1236" spans="28:28" ht="15">
      <c r="AB1236" s="408"/>
    </row>
    <row r="1237" spans="28:28" ht="15">
      <c r="AB1237" s="408"/>
    </row>
    <row r="1238" spans="28:28" ht="15">
      <c r="AB1238" s="408"/>
    </row>
    <row r="1239" spans="28:28" ht="15">
      <c r="AB1239" s="408"/>
    </row>
    <row r="1240" spans="28:28" ht="15">
      <c r="AB1240" s="408"/>
    </row>
    <row r="1241" spans="28:28" ht="15">
      <c r="AB1241" s="408"/>
    </row>
    <row r="1242" spans="28:28" ht="15">
      <c r="AB1242" s="408"/>
    </row>
    <row r="1243" spans="28:28" ht="15">
      <c r="AB1243" s="408"/>
    </row>
    <row r="1244" spans="28:28" ht="15">
      <c r="AB1244" s="408"/>
    </row>
    <row r="1245" spans="28:28" ht="15">
      <c r="AB1245" s="408"/>
    </row>
    <row r="1246" spans="28:28" ht="15">
      <c r="AB1246" s="408"/>
    </row>
    <row r="1247" spans="28:28" ht="15">
      <c r="AB1247" s="408"/>
    </row>
    <row r="1248" spans="28:28" ht="15">
      <c r="AB1248" s="408"/>
    </row>
    <row r="1249" spans="28:44" ht="15">
      <c r="AB1249" s="408"/>
    </row>
    <row r="1250" spans="28:44" ht="15">
      <c r="AB1250" s="408"/>
    </row>
    <row r="1251" spans="28:44" ht="15">
      <c r="AB1251" s="408"/>
    </row>
    <row r="1252" spans="28:44" ht="15">
      <c r="AB1252" s="408"/>
    </row>
    <row r="1253" spans="28:44" ht="15">
      <c r="AB1253" s="408"/>
    </row>
    <row r="1254" spans="28:44" ht="15">
      <c r="AB1254" s="408"/>
    </row>
    <row r="1255" spans="28:44" ht="15">
      <c r="AB1255" s="408"/>
    </row>
    <row r="1256" spans="28:44" ht="15">
      <c r="AB1256" s="408"/>
    </row>
    <row r="1257" spans="28:44" ht="15">
      <c r="AB1257" s="408"/>
    </row>
    <row r="1258" spans="28:44" ht="15">
      <c r="AB1258" s="408"/>
    </row>
    <row r="1259" spans="28:44" ht="15">
      <c r="AB1259" s="408"/>
    </row>
    <row r="1260" spans="28:44" ht="15">
      <c r="AB1260" s="408"/>
    </row>
    <row r="1261" spans="28:44" ht="15.75">
      <c r="AB1261" s="504"/>
      <c r="AC1261" s="505"/>
      <c r="AD1261" s="505"/>
      <c r="AF1261" s="505"/>
      <c r="AG1261" s="505"/>
      <c r="AI1261" s="505"/>
      <c r="AJ1261" s="505"/>
      <c r="AL1261" s="505"/>
      <c r="AM1261" s="505"/>
      <c r="AO1261" s="505"/>
      <c r="AP1261" s="505"/>
      <c r="AR1261" s="505"/>
    </row>
    <row r="1264" spans="28:44" ht="18.75">
      <c r="AB1264" s="507"/>
    </row>
    <row r="1265" spans="25:28" ht="15">
      <c r="Y1265" s="173"/>
      <c r="AB1265" s="408"/>
    </row>
    <row r="1266" spans="25:28" ht="15">
      <c r="Y1266" s="173"/>
      <c r="AB1266" s="408"/>
    </row>
    <row r="1267" spans="25:28" ht="15">
      <c r="Y1267" s="173"/>
      <c r="AB1267" s="408"/>
    </row>
    <row r="1268" spans="25:28" ht="15">
      <c r="Y1268" s="173"/>
      <c r="AB1268" s="408"/>
    </row>
    <row r="1269" spans="25:28" ht="15">
      <c r="Y1269" s="173"/>
      <c r="AB1269" s="408"/>
    </row>
    <row r="1270" spans="25:28" ht="15">
      <c r="Y1270" s="173"/>
      <c r="AB1270" s="408"/>
    </row>
    <row r="1271" spans="25:28" ht="15">
      <c r="Y1271" s="173"/>
      <c r="AB1271" s="408"/>
    </row>
    <row r="1272" spans="25:28" ht="15">
      <c r="Y1272" s="173"/>
      <c r="AB1272" s="408"/>
    </row>
    <row r="1273" spans="25:28" ht="15">
      <c r="Y1273" s="173"/>
      <c r="AB1273" s="408"/>
    </row>
    <row r="1274" spans="25:28" ht="15">
      <c r="Y1274" s="173"/>
      <c r="AB1274" s="408"/>
    </row>
    <row r="1275" spans="25:28" ht="15">
      <c r="Y1275" s="173"/>
      <c r="AB1275" s="408"/>
    </row>
    <row r="1276" spans="25:28" ht="15">
      <c r="Y1276" s="173"/>
      <c r="AB1276" s="408"/>
    </row>
    <row r="1277" spans="25:28" ht="15">
      <c r="Y1277" s="173"/>
      <c r="AB1277" s="408"/>
    </row>
    <row r="1278" spans="25:28" ht="15">
      <c r="Y1278" s="173"/>
      <c r="AB1278" s="408"/>
    </row>
    <row r="1279" spans="25:28" ht="15">
      <c r="Y1279" s="173"/>
      <c r="AB1279" s="408"/>
    </row>
    <row r="1280" spans="25:28" ht="15">
      <c r="Y1280" s="173"/>
      <c r="AB1280" s="408"/>
    </row>
    <row r="1281" spans="25:44" ht="15">
      <c r="Y1281" s="173"/>
      <c r="AB1281" s="408"/>
    </row>
    <row r="1282" spans="25:44" ht="15">
      <c r="Y1282" s="173"/>
      <c r="AB1282" s="408"/>
    </row>
    <row r="1283" spans="25:44" ht="15">
      <c r="Y1283" s="173"/>
      <c r="AB1283" s="408"/>
    </row>
    <row r="1284" spans="25:44" ht="15">
      <c r="Y1284" s="173"/>
      <c r="AB1284" s="408"/>
    </row>
    <row r="1285" spans="25:44" ht="15">
      <c r="Y1285" s="173"/>
      <c r="AB1285" s="408"/>
    </row>
    <row r="1286" spans="25:44" ht="15">
      <c r="Y1286" s="173"/>
      <c r="AB1286" s="408"/>
    </row>
    <row r="1287" spans="25:44" ht="15">
      <c r="Y1287" s="173"/>
      <c r="AB1287" s="408"/>
    </row>
    <row r="1288" spans="25:44" ht="15">
      <c r="Y1288" s="173"/>
      <c r="AB1288" s="408"/>
    </row>
    <row r="1289" spans="25:44" ht="15">
      <c r="Y1289" s="173"/>
      <c r="AB1289" s="408"/>
    </row>
    <row r="1290" spans="25:44" ht="15">
      <c r="Y1290" s="173"/>
      <c r="AB1290" s="408"/>
    </row>
    <row r="1291" spans="25:44" ht="15">
      <c r="Y1291" s="173"/>
      <c r="AB1291" s="408"/>
    </row>
    <row r="1292" spans="25:44" ht="15">
      <c r="Y1292" s="173"/>
      <c r="AB1292" s="408"/>
    </row>
    <row r="1293" spans="25:44" ht="15">
      <c r="Y1293" s="173"/>
      <c r="AB1293" s="408"/>
    </row>
    <row r="1294" spans="25:44" ht="15">
      <c r="Y1294" s="173"/>
      <c r="AB1294" s="408"/>
    </row>
    <row r="1295" spans="25:44" ht="15.75">
      <c r="Y1295" s="173"/>
      <c r="AB1295" s="504"/>
      <c r="AC1295" s="505"/>
      <c r="AD1295" s="505"/>
      <c r="AF1295" s="505"/>
      <c r="AG1295" s="505"/>
      <c r="AI1295" s="505"/>
      <c r="AJ1295" s="505"/>
      <c r="AL1295" s="505"/>
      <c r="AM1295" s="505"/>
      <c r="AO1295" s="505"/>
      <c r="AP1295" s="505"/>
      <c r="AR1295" s="505"/>
    </row>
    <row r="1296" spans="25:44">
      <c r="Y1296" s="173"/>
    </row>
    <row r="1297" spans="25:25">
      <c r="Y1297" s="173"/>
    </row>
    <row r="1298" spans="25:25">
      <c r="Y1298" s="173"/>
    </row>
    <row r="1299" spans="25:25">
      <c r="Y1299" s="173"/>
    </row>
    <row r="1300" spans="25:25">
      <c r="Y1300" s="173"/>
    </row>
    <row r="1301" spans="25:25">
      <c r="Y1301" s="173"/>
    </row>
    <row r="1302" spans="25:25">
      <c r="Y1302" s="173"/>
    </row>
    <row r="1303" spans="25:25">
      <c r="Y1303" s="173"/>
    </row>
    <row r="1304" spans="25:25">
      <c r="Y1304" s="173"/>
    </row>
    <row r="1305" spans="25:25">
      <c r="Y1305" s="173"/>
    </row>
    <row r="1306" spans="25:25">
      <c r="Y1306" s="173"/>
    </row>
    <row r="1307" spans="25:25">
      <c r="Y1307" s="173"/>
    </row>
    <row r="1308" spans="25:25">
      <c r="Y1308" s="173"/>
    </row>
    <row r="1309" spans="25:25">
      <c r="Y1309" s="173"/>
    </row>
    <row r="1310" spans="25:25">
      <c r="Y1310" s="173"/>
    </row>
    <row r="1311" spans="25:25">
      <c r="Y1311" s="173"/>
    </row>
    <row r="1312" spans="25:25">
      <c r="Y1312" s="173"/>
    </row>
    <row r="1313" spans="25:25">
      <c r="Y1313" s="173"/>
    </row>
    <row r="1314" spans="25:25">
      <c r="Y1314" s="173"/>
    </row>
    <row r="1315" spans="25:25">
      <c r="Y1315" s="173"/>
    </row>
    <row r="1316" spans="25:25">
      <c r="Y1316" s="173"/>
    </row>
    <row r="1317" spans="25:25">
      <c r="Y1317" s="173"/>
    </row>
    <row r="1318" spans="25:25">
      <c r="Y1318" s="173"/>
    </row>
    <row r="1319" spans="25:25">
      <c r="Y1319" s="173"/>
    </row>
    <row r="1320" spans="25:25">
      <c r="Y1320" s="173"/>
    </row>
    <row r="1321" spans="25:25">
      <c r="Y1321" s="173"/>
    </row>
    <row r="1322" spans="25:25">
      <c r="Y1322" s="173"/>
    </row>
    <row r="1323" spans="25:25">
      <c r="Y1323" s="173"/>
    </row>
    <row r="1324" spans="25:25">
      <c r="Y1324" s="173"/>
    </row>
    <row r="1325" spans="25:25">
      <c r="Y1325" s="173"/>
    </row>
    <row r="1326" spans="25:25">
      <c r="Y1326" s="173"/>
    </row>
    <row r="1327" spans="25:25">
      <c r="Y1327" s="173"/>
    </row>
    <row r="1328" spans="25:25">
      <c r="Y1328" s="173"/>
    </row>
    <row r="1329" spans="25:44">
      <c r="Y1329" s="173"/>
      <c r="AF1329" s="505"/>
      <c r="AG1329" s="505"/>
      <c r="AI1329" s="505"/>
      <c r="AJ1329" s="505"/>
      <c r="AL1329" s="505"/>
      <c r="AM1329" s="505"/>
      <c r="AO1329" s="505"/>
      <c r="AP1329" s="505"/>
      <c r="AR1329" s="505"/>
    </row>
    <row r="1330" spans="25:44">
      <c r="Y1330" s="173"/>
    </row>
    <row r="1331" spans="25:44">
      <c r="Y1331" s="173"/>
    </row>
    <row r="1332" spans="25:44">
      <c r="Y1332" s="173"/>
    </row>
    <row r="1333" spans="25:44">
      <c r="Y1333" s="173"/>
    </row>
    <row r="1334" spans="25:44">
      <c r="Y1334" s="173"/>
    </row>
    <row r="1335" spans="25:44">
      <c r="Y1335" s="173"/>
    </row>
    <row r="1336" spans="25:44">
      <c r="Y1336" s="173"/>
    </row>
    <row r="1337" spans="25:44">
      <c r="Y1337" s="173"/>
    </row>
    <row r="1338" spans="25:44">
      <c r="Y1338" s="173"/>
    </row>
    <row r="1339" spans="25:44">
      <c r="Y1339" s="173"/>
    </row>
    <row r="1340" spans="25:44">
      <c r="Y1340" s="173"/>
    </row>
    <row r="1341" spans="25:44">
      <c r="Y1341" s="173"/>
    </row>
    <row r="1342" spans="25:44">
      <c r="Y1342" s="173"/>
    </row>
    <row r="1343" spans="25:44">
      <c r="Y1343" s="173"/>
    </row>
    <row r="1344" spans="25:44">
      <c r="Y1344" s="173"/>
    </row>
    <row r="1345" spans="25:25">
      <c r="Y1345" s="173"/>
    </row>
    <row r="1346" spans="25:25">
      <c r="Y1346" s="173"/>
    </row>
    <row r="1347" spans="25:25">
      <c r="Y1347" s="173"/>
    </row>
    <row r="1348" spans="25:25">
      <c r="Y1348" s="173"/>
    </row>
    <row r="1349" spans="25:25">
      <c r="Y1349" s="173"/>
    </row>
    <row r="1350" spans="25:25">
      <c r="Y1350" s="173"/>
    </row>
    <row r="1351" spans="25:25">
      <c r="Y1351" s="173"/>
    </row>
    <row r="1352" spans="25:25">
      <c r="Y1352" s="173"/>
    </row>
    <row r="1353" spans="25:25">
      <c r="Y1353" s="173"/>
    </row>
    <row r="1354" spans="25:25">
      <c r="Y1354" s="173"/>
    </row>
    <row r="1355" spans="25:25">
      <c r="Y1355" s="173"/>
    </row>
    <row r="1356" spans="25:25">
      <c r="Y1356" s="173"/>
    </row>
    <row r="1357" spans="25:25">
      <c r="Y1357" s="173"/>
    </row>
    <row r="1358" spans="25:25">
      <c r="Y1358" s="173"/>
    </row>
    <row r="1359" spans="25:25">
      <c r="Y1359" s="173"/>
    </row>
    <row r="1360" spans="25:25">
      <c r="Y1360" s="173"/>
    </row>
    <row r="1361" spans="25:44">
      <c r="Y1361" s="173"/>
    </row>
    <row r="1362" spans="25:44">
      <c r="Y1362" s="173"/>
    </row>
    <row r="1363" spans="25:44">
      <c r="Y1363" s="173"/>
      <c r="AI1363" s="505"/>
      <c r="AJ1363" s="505"/>
      <c r="AL1363" s="505"/>
      <c r="AM1363" s="505"/>
      <c r="AO1363" s="505"/>
      <c r="AP1363" s="505"/>
      <c r="AR1363" s="505"/>
    </row>
    <row r="1364" spans="25:44">
      <c r="Y1364" s="173"/>
    </row>
    <row r="1365" spans="25:44">
      <c r="Y1365" s="173"/>
    </row>
    <row r="1366" spans="25:44">
      <c r="Y1366" s="173"/>
    </row>
    <row r="1367" spans="25:44">
      <c r="Y1367" s="173"/>
    </row>
    <row r="1368" spans="25:44">
      <c r="Y1368" s="173"/>
    </row>
    <row r="1369" spans="25:44">
      <c r="Y1369" s="173"/>
    </row>
    <row r="1370" spans="25:44">
      <c r="Y1370" s="173"/>
    </row>
    <row r="1371" spans="25:44">
      <c r="Y1371" s="173"/>
    </row>
    <row r="1372" spans="25:44">
      <c r="Y1372" s="173"/>
    </row>
    <row r="1373" spans="25:44">
      <c r="Y1373" s="173"/>
    </row>
    <row r="1374" spans="25:44">
      <c r="Y1374" s="173"/>
    </row>
    <row r="1375" spans="25:44">
      <c r="Y1375" s="173"/>
    </row>
    <row r="1376" spans="25:44">
      <c r="Y1376" s="173"/>
    </row>
    <row r="1377" spans="25:25">
      <c r="Y1377" s="173"/>
    </row>
    <row r="1378" spans="25:25">
      <c r="Y1378" s="173"/>
    </row>
    <row r="1379" spans="25:25">
      <c r="Y1379" s="173"/>
    </row>
    <row r="1380" spans="25:25">
      <c r="Y1380" s="173"/>
    </row>
    <row r="1381" spans="25:25">
      <c r="Y1381" s="173"/>
    </row>
    <row r="1382" spans="25:25">
      <c r="Y1382" s="173"/>
    </row>
    <row r="1383" spans="25:25">
      <c r="Y1383" s="173"/>
    </row>
    <row r="1384" spans="25:25">
      <c r="Y1384" s="173"/>
    </row>
    <row r="1385" spans="25:25">
      <c r="Y1385" s="173"/>
    </row>
    <row r="1386" spans="25:25">
      <c r="Y1386" s="173"/>
    </row>
    <row r="1387" spans="25:25">
      <c r="Y1387" s="173"/>
    </row>
    <row r="1388" spans="25:25">
      <c r="Y1388" s="173"/>
    </row>
    <row r="1389" spans="25:25">
      <c r="Y1389" s="173"/>
    </row>
    <row r="1390" spans="25:25">
      <c r="Y1390" s="173"/>
    </row>
    <row r="1391" spans="25:25">
      <c r="Y1391" s="173"/>
    </row>
    <row r="1392" spans="25:25">
      <c r="Y1392" s="173"/>
    </row>
    <row r="1393" spans="25:44">
      <c r="Y1393" s="173"/>
    </row>
    <row r="1394" spans="25:44">
      <c r="Y1394" s="173"/>
    </row>
    <row r="1395" spans="25:44">
      <c r="Y1395" s="173"/>
    </row>
    <row r="1396" spans="25:44">
      <c r="Y1396" s="173"/>
    </row>
    <row r="1397" spans="25:44">
      <c r="Y1397" s="173"/>
      <c r="AL1397" s="505"/>
      <c r="AM1397" s="505"/>
      <c r="AO1397" s="505"/>
      <c r="AP1397" s="505"/>
      <c r="AR1397" s="505"/>
    </row>
    <row r="1398" spans="25:44">
      <c r="Y1398" s="173"/>
    </row>
    <row r="1399" spans="25:44">
      <c r="Y1399" s="173"/>
    </row>
    <row r="1400" spans="25:44">
      <c r="Y1400" s="173"/>
    </row>
    <row r="1401" spans="25:44">
      <c r="Y1401" s="173"/>
    </row>
    <row r="1402" spans="25:44">
      <c r="Y1402" s="173"/>
    </row>
    <row r="1403" spans="25:44">
      <c r="Y1403" s="173"/>
    </row>
    <row r="1404" spans="25:44">
      <c r="Y1404" s="173"/>
    </row>
    <row r="1405" spans="25:44">
      <c r="Y1405" s="173"/>
    </row>
    <row r="1406" spans="25:44">
      <c r="Y1406" s="173"/>
    </row>
    <row r="1407" spans="25:44">
      <c r="Y1407" s="173"/>
    </row>
    <row r="1408" spans="25:44">
      <c r="Y1408" s="173"/>
    </row>
    <row r="1409" spans="25:25">
      <c r="Y1409" s="173"/>
    </row>
    <row r="1410" spans="25:25">
      <c r="Y1410" s="173"/>
    </row>
    <row r="1411" spans="25:25">
      <c r="Y1411" s="173"/>
    </row>
    <row r="1412" spans="25:25">
      <c r="Y1412" s="173"/>
    </row>
    <row r="1413" spans="25:25">
      <c r="Y1413" s="173"/>
    </row>
    <row r="1414" spans="25:25">
      <c r="Y1414" s="173"/>
    </row>
    <row r="1415" spans="25:25">
      <c r="Y1415" s="173"/>
    </row>
    <row r="1416" spans="25:25">
      <c r="Y1416" s="173"/>
    </row>
    <row r="1417" spans="25:25">
      <c r="Y1417" s="173"/>
    </row>
    <row r="1418" spans="25:25">
      <c r="Y1418" s="173"/>
    </row>
    <row r="1419" spans="25:25">
      <c r="Y1419" s="173"/>
    </row>
    <row r="1420" spans="25:25">
      <c r="Y1420" s="173"/>
    </row>
    <row r="1421" spans="25:25">
      <c r="Y1421" s="173"/>
    </row>
    <row r="1422" spans="25:25">
      <c r="Y1422" s="173"/>
    </row>
    <row r="1423" spans="25:25">
      <c r="Y1423" s="173"/>
    </row>
    <row r="1424" spans="25:25">
      <c r="Y1424" s="173"/>
    </row>
    <row r="1425" spans="25:42">
      <c r="Y1425" s="173"/>
    </row>
    <row r="1426" spans="25:42">
      <c r="Y1426" s="173"/>
    </row>
    <row r="1427" spans="25:42">
      <c r="Y1427" s="173"/>
    </row>
    <row r="1428" spans="25:42">
      <c r="Y1428" s="173"/>
    </row>
    <row r="1429" spans="25:42">
      <c r="Y1429" s="173"/>
    </row>
    <row r="1430" spans="25:42">
      <c r="Y1430" s="173"/>
    </row>
    <row r="1431" spans="25:42">
      <c r="Y1431" s="173"/>
      <c r="AO1431" s="505"/>
      <c r="AP1431" s="505"/>
    </row>
    <row r="1432" spans="25:42">
      <c r="Y1432" s="173"/>
    </row>
    <row r="1433" spans="25:42">
      <c r="Y1433" s="173"/>
    </row>
    <row r="1434" spans="25:42">
      <c r="Y1434" s="173"/>
    </row>
    <row r="1435" spans="25:42">
      <c r="Y1435" s="173"/>
    </row>
    <row r="1436" spans="25:42">
      <c r="Y1436" s="173"/>
    </row>
    <row r="1437" spans="25:42">
      <c r="Y1437" s="173"/>
    </row>
    <row r="1438" spans="25:42">
      <c r="Y1438" s="173"/>
    </row>
    <row r="1439" spans="25:42">
      <c r="Y1439" s="173"/>
    </row>
    <row r="1440" spans="25:42">
      <c r="Y1440" s="173"/>
    </row>
    <row r="1441" spans="25:25">
      <c r="Y1441" s="173"/>
    </row>
    <row r="1442" spans="25:25">
      <c r="Y1442" s="173"/>
    </row>
    <row r="1443" spans="25:25">
      <c r="Y1443" s="173"/>
    </row>
    <row r="1444" spans="25:25">
      <c r="Y1444" s="173"/>
    </row>
    <row r="1445" spans="25:25">
      <c r="Y1445" s="173"/>
    </row>
    <row r="1446" spans="25:25">
      <c r="Y1446" s="173"/>
    </row>
    <row r="1447" spans="25:25">
      <c r="Y1447" s="173"/>
    </row>
    <row r="1448" spans="25:25">
      <c r="Y1448" s="173"/>
    </row>
    <row r="1449" spans="25:25">
      <c r="Y1449" s="173"/>
    </row>
    <row r="1450" spans="25:25">
      <c r="Y1450" s="173"/>
    </row>
    <row r="1451" spans="25:25">
      <c r="Y1451" s="173"/>
    </row>
    <row r="1452" spans="25:25">
      <c r="Y1452" s="173"/>
    </row>
    <row r="1453" spans="25:25">
      <c r="Y1453" s="173"/>
    </row>
    <row r="1454" spans="25:25">
      <c r="Y1454" s="173"/>
    </row>
    <row r="1455" spans="25:25">
      <c r="Y1455" s="173"/>
    </row>
    <row r="1456" spans="25:25">
      <c r="Y1456" s="173"/>
    </row>
    <row r="1457" spans="25:25">
      <c r="Y1457" s="173"/>
    </row>
    <row r="1458" spans="25:25">
      <c r="Y1458" s="173"/>
    </row>
    <row r="1459" spans="25:25">
      <c r="Y1459" s="173"/>
    </row>
    <row r="1460" spans="25:25">
      <c r="Y1460" s="173"/>
    </row>
    <row r="1461" spans="25:25">
      <c r="Y1461" s="173"/>
    </row>
    <row r="1462" spans="25:25">
      <c r="Y1462" s="173"/>
    </row>
    <row r="1463" spans="25:25">
      <c r="Y1463" s="173"/>
    </row>
    <row r="1464" spans="25:25">
      <c r="Y1464" s="173"/>
    </row>
    <row r="1465" spans="25:25">
      <c r="Y1465" s="173"/>
    </row>
    <row r="1466" spans="25:25">
      <c r="Y1466" s="173"/>
    </row>
    <row r="1467" spans="25:25">
      <c r="Y1467" s="173"/>
    </row>
    <row r="1468" spans="25:25">
      <c r="Y1468" s="173"/>
    </row>
    <row r="1469" spans="25:25">
      <c r="Y1469" s="173"/>
    </row>
    <row r="1470" spans="25:25">
      <c r="Y1470" s="173"/>
    </row>
    <row r="1471" spans="25:25">
      <c r="Y1471" s="173"/>
    </row>
    <row r="1472" spans="25:25">
      <c r="Y1472" s="173"/>
    </row>
  </sheetData>
  <sortState xmlns:xlrd2="http://schemas.microsoft.com/office/spreadsheetml/2017/richdata2" ref="H344:M364">
    <sortCondition descending="1" ref="L344:L364"/>
    <sortCondition descending="1" ref="M344:M364"/>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1728"/>
  <sheetViews>
    <sheetView zoomScaleNormal="100" workbookViewId="0">
      <pane xSplit="4" topLeftCell="E1" activePane="topRight" state="frozen"/>
      <selection pane="topRight" activeCell="B2" sqref="B2"/>
    </sheetView>
  </sheetViews>
  <sheetFormatPr defaultColWidth="8.85546875" defaultRowHeight="12.75"/>
  <cols>
    <col min="1" max="1" width="14" customWidth="1"/>
    <col min="2" max="2" width="8.85546875" customWidth="1"/>
    <col min="3" max="3" width="12.140625" customWidth="1"/>
    <col min="4" max="4" width="14.7109375" customWidth="1"/>
    <col min="5" max="5" width="12" style="1" customWidth="1"/>
    <col min="6" max="6" width="11.85546875" customWidth="1"/>
    <col min="7" max="7" width="12" customWidth="1"/>
    <col min="8" max="9" width="11.7109375" customWidth="1"/>
    <col min="10" max="11" width="12.140625" customWidth="1"/>
    <col min="12" max="13" width="11.85546875" customWidth="1"/>
    <col min="14" max="14" width="12.140625" customWidth="1"/>
    <col min="15" max="24" width="11.7109375" customWidth="1"/>
    <col min="25" max="25" width="11.85546875" customWidth="1"/>
    <col min="26" max="28" width="11.7109375" customWidth="1"/>
    <col min="29" max="29" width="11.85546875" customWidth="1"/>
    <col min="30" max="33" width="11.7109375" customWidth="1"/>
    <col min="34" max="34" width="12.28515625" customWidth="1"/>
    <col min="35" max="35" width="11.7109375" customWidth="1"/>
    <col min="36" max="37" width="11.85546875" customWidth="1"/>
    <col min="38" max="42" width="11.7109375" customWidth="1"/>
    <col min="43" max="43" width="12.140625" customWidth="1"/>
    <col min="44" max="45" width="11.7109375" customWidth="1"/>
    <col min="46" max="46" width="12.140625" customWidth="1"/>
    <col min="47" max="47" width="12" customWidth="1"/>
    <col min="48" max="51" width="11.7109375" customWidth="1"/>
    <col min="52" max="52" width="11.85546875" customWidth="1"/>
    <col min="53" max="54" width="11.7109375" customWidth="1"/>
    <col min="55" max="55" width="12" customWidth="1"/>
    <col min="56" max="58" width="11.7109375" customWidth="1"/>
    <col min="59" max="59" width="12.7109375" customWidth="1"/>
    <col min="60" max="61" width="11.7109375" customWidth="1"/>
    <col min="62" max="62" width="12.7109375" customWidth="1"/>
    <col min="63" max="78" width="11.7109375" customWidth="1"/>
  </cols>
  <sheetData>
    <row r="1" spans="1:30" s="29" customFormat="1" ht="30">
      <c r="A1" s="29" t="s">
        <v>173</v>
      </c>
      <c r="E1" s="98"/>
    </row>
    <row r="2" spans="1:30">
      <c r="A2">
        <f>SUM(E5:E172)+SUM(E177:E344)+SUM(F521:F688)+SUM(G349:G516)+SUM(F177:F344)</f>
        <v>198087.15000000002</v>
      </c>
    </row>
    <row r="4" spans="1:30" ht="20.25">
      <c r="A4" s="30" t="s">
        <v>170</v>
      </c>
      <c r="D4" s="31" t="s">
        <v>40</v>
      </c>
      <c r="E4" s="100" t="s">
        <v>2114</v>
      </c>
      <c r="F4" s="100"/>
      <c r="G4" s="100"/>
      <c r="H4" s="100"/>
      <c r="I4" s="100"/>
      <c r="J4" s="100"/>
      <c r="K4" s="100"/>
      <c r="L4" s="100"/>
      <c r="M4" s="100"/>
      <c r="N4" s="100"/>
      <c r="O4" s="100"/>
      <c r="P4" s="100"/>
      <c r="Q4" s="100"/>
      <c r="R4" s="100"/>
      <c r="S4" s="100"/>
      <c r="T4" s="100"/>
      <c r="U4" s="100"/>
      <c r="V4" s="100"/>
      <c r="W4" s="100"/>
      <c r="X4" s="100"/>
      <c r="Y4" s="100"/>
    </row>
    <row r="5" spans="1:30" ht="15.75">
      <c r="A5" s="261" t="s">
        <v>1583</v>
      </c>
      <c r="B5" s="3"/>
      <c r="C5" s="3"/>
      <c r="D5" s="32">
        <f>SUM(E5:DZ5)</f>
        <v>168</v>
      </c>
      <c r="E5" s="9">
        <v>168</v>
      </c>
      <c r="F5" s="261"/>
      <c r="G5" s="61"/>
      <c r="I5" s="249"/>
      <c r="J5" s="61"/>
      <c r="K5" s="9"/>
      <c r="L5" s="9"/>
      <c r="M5" s="9"/>
      <c r="N5" s="9"/>
      <c r="O5" s="9"/>
      <c r="P5" s="9"/>
      <c r="Q5" s="9"/>
      <c r="R5" s="9"/>
      <c r="S5" s="9"/>
      <c r="T5" s="9"/>
      <c r="U5" s="9"/>
      <c r="V5" s="9"/>
      <c r="W5" s="9"/>
      <c r="X5" s="9"/>
      <c r="Y5" s="9"/>
      <c r="Z5" s="261"/>
      <c r="AA5" s="61"/>
      <c r="AC5" s="249"/>
      <c r="AD5" s="61"/>
    </row>
    <row r="6" spans="1:30" ht="15.75">
      <c r="A6" s="104" t="s">
        <v>1281</v>
      </c>
      <c r="B6" s="3"/>
      <c r="C6" s="3"/>
      <c r="D6" s="32">
        <f t="shared" ref="D6:D69" si="0">SUM(E6:DZ6)</f>
        <v>165.8</v>
      </c>
      <c r="E6" s="9">
        <v>165.8</v>
      </c>
      <c r="F6" s="401"/>
      <c r="G6" s="61"/>
      <c r="I6" s="249"/>
      <c r="J6" s="61"/>
      <c r="K6" s="9"/>
      <c r="L6" s="9"/>
      <c r="M6" s="9"/>
      <c r="N6" s="9"/>
      <c r="O6" s="9"/>
      <c r="P6" s="9"/>
      <c r="Q6" s="9"/>
      <c r="R6" s="9"/>
      <c r="S6" s="9"/>
      <c r="T6" s="9"/>
      <c r="U6" s="9"/>
      <c r="V6" s="9"/>
      <c r="W6" s="9"/>
      <c r="X6" s="9"/>
      <c r="Y6" s="9"/>
      <c r="Z6" s="401"/>
      <c r="AA6" s="61"/>
      <c r="AC6" s="249"/>
      <c r="AD6" s="61"/>
    </row>
    <row r="7" spans="1:30" ht="15.75">
      <c r="A7" s="261" t="s">
        <v>3830</v>
      </c>
      <c r="B7" s="3"/>
      <c r="C7" s="3"/>
      <c r="D7" s="32">
        <f t="shared" si="0"/>
        <v>140</v>
      </c>
      <c r="E7" s="9">
        <v>140</v>
      </c>
      <c r="F7" s="261"/>
      <c r="G7" s="61"/>
      <c r="I7" s="249"/>
      <c r="J7" s="61"/>
      <c r="K7" s="9"/>
      <c r="L7" s="9"/>
      <c r="M7" s="9"/>
      <c r="N7" s="9"/>
      <c r="O7" s="9"/>
      <c r="P7" s="9"/>
      <c r="Q7" s="9"/>
      <c r="R7" s="9"/>
      <c r="S7" s="9"/>
      <c r="T7" s="9"/>
      <c r="U7" s="9"/>
      <c r="V7" s="9"/>
      <c r="W7" s="9"/>
      <c r="X7" s="9"/>
      <c r="Y7" s="9"/>
      <c r="Z7" s="260"/>
      <c r="AA7" s="61"/>
      <c r="AC7" s="249"/>
      <c r="AD7" s="61"/>
    </row>
    <row r="8" spans="1:30" ht="15.75">
      <c r="A8" s="260" t="s">
        <v>3147</v>
      </c>
      <c r="B8" s="3"/>
      <c r="C8" s="3"/>
      <c r="D8" s="32">
        <f t="shared" si="0"/>
        <v>106.7</v>
      </c>
      <c r="E8" s="9">
        <v>106.7</v>
      </c>
      <c r="F8" s="260"/>
      <c r="G8" s="61"/>
      <c r="I8" s="249"/>
      <c r="J8" s="61"/>
      <c r="K8" s="9"/>
      <c r="L8" s="9"/>
      <c r="M8" s="9"/>
      <c r="N8" s="9"/>
      <c r="O8" s="9"/>
      <c r="P8" s="9"/>
      <c r="Q8" s="9"/>
      <c r="R8" s="9"/>
      <c r="S8" s="9"/>
      <c r="T8" s="9"/>
      <c r="U8" s="9"/>
      <c r="V8" s="9"/>
      <c r="W8" s="9"/>
      <c r="X8" s="9"/>
      <c r="Y8" s="9"/>
      <c r="Z8" s="401"/>
      <c r="AA8" s="348"/>
      <c r="AC8" s="249"/>
      <c r="AD8" s="61"/>
    </row>
    <row r="9" spans="1:30" ht="15.75">
      <c r="A9" s="261" t="s">
        <v>3838</v>
      </c>
      <c r="B9" s="3"/>
      <c r="C9" s="3"/>
      <c r="D9" s="32">
        <f t="shared" si="0"/>
        <v>427.6</v>
      </c>
      <c r="E9" s="9">
        <v>427.6</v>
      </c>
      <c r="F9" s="261"/>
      <c r="G9" s="61"/>
      <c r="I9" s="249"/>
      <c r="J9" s="61"/>
      <c r="K9" s="9"/>
      <c r="L9" s="9"/>
      <c r="M9" s="9"/>
      <c r="N9" s="9"/>
      <c r="O9" s="9"/>
      <c r="P9" s="9"/>
      <c r="Q9" s="9"/>
      <c r="R9" s="9"/>
      <c r="S9" s="9"/>
      <c r="T9" s="9"/>
      <c r="U9" s="9"/>
      <c r="V9" s="9"/>
      <c r="W9" s="9"/>
      <c r="X9" s="9"/>
      <c r="Y9" s="9"/>
      <c r="Z9" s="105"/>
      <c r="AA9" s="61"/>
      <c r="AC9" s="249"/>
      <c r="AD9" s="61"/>
    </row>
    <row r="10" spans="1:30" ht="15.75">
      <c r="A10" s="104" t="s">
        <v>1272</v>
      </c>
      <c r="B10" s="3"/>
      <c r="C10" s="3"/>
      <c r="D10" s="32">
        <f t="shared" si="0"/>
        <v>218.10000000000002</v>
      </c>
      <c r="E10" s="9">
        <v>218.10000000000002</v>
      </c>
      <c r="F10" s="401"/>
      <c r="G10" s="61"/>
      <c r="I10" s="249"/>
      <c r="J10" s="61"/>
      <c r="K10" s="9"/>
      <c r="L10" s="9"/>
      <c r="M10" s="9"/>
      <c r="N10" s="9"/>
      <c r="O10" s="9"/>
      <c r="P10" s="9"/>
      <c r="Q10" s="9"/>
      <c r="R10" s="9"/>
      <c r="S10" s="9"/>
      <c r="T10" s="9"/>
      <c r="U10" s="9"/>
      <c r="V10" s="9"/>
      <c r="W10" s="9"/>
      <c r="X10" s="9"/>
      <c r="Y10" s="9"/>
      <c r="Z10" s="261"/>
      <c r="AA10" s="61"/>
      <c r="AC10" s="249"/>
      <c r="AD10" s="61"/>
    </row>
    <row r="11" spans="1:30" ht="15.75">
      <c r="A11" s="105" t="s">
        <v>2075</v>
      </c>
      <c r="B11" s="3"/>
      <c r="C11" s="3"/>
      <c r="D11" s="32">
        <f t="shared" si="0"/>
        <v>157</v>
      </c>
      <c r="E11" s="9">
        <v>157</v>
      </c>
      <c r="F11" s="105"/>
      <c r="G11" s="61"/>
      <c r="I11" s="249"/>
      <c r="J11" s="61"/>
      <c r="K11" s="9"/>
      <c r="L11" s="9"/>
      <c r="M11" s="9"/>
      <c r="N11" s="9"/>
      <c r="O11" s="9"/>
      <c r="P11" s="9"/>
      <c r="Q11" s="9"/>
      <c r="R11" s="9"/>
      <c r="S11" s="9"/>
      <c r="T11" s="9"/>
      <c r="U11" s="9"/>
      <c r="V11" s="9"/>
      <c r="W11" s="9"/>
      <c r="X11" s="9"/>
      <c r="Y11" s="9"/>
      <c r="Z11" s="261"/>
      <c r="AA11" s="61"/>
      <c r="AC11" s="249"/>
      <c r="AD11" s="61"/>
    </row>
    <row r="12" spans="1:30" ht="15.75">
      <c r="A12" s="261" t="s">
        <v>1</v>
      </c>
      <c r="B12" s="3"/>
      <c r="C12" s="3"/>
      <c r="D12" s="32">
        <f t="shared" si="0"/>
        <v>234.8</v>
      </c>
      <c r="E12" s="9">
        <v>234.8</v>
      </c>
      <c r="F12" s="261"/>
      <c r="G12" s="61"/>
      <c r="I12" s="249"/>
      <c r="J12" s="61"/>
      <c r="K12" s="9"/>
      <c r="L12" s="9"/>
      <c r="M12" s="9"/>
      <c r="N12" s="9"/>
      <c r="O12" s="9"/>
      <c r="P12" s="9"/>
      <c r="Q12" s="9"/>
      <c r="R12" s="9"/>
      <c r="S12" s="9"/>
      <c r="T12" s="9"/>
      <c r="U12" s="9"/>
      <c r="V12" s="9"/>
      <c r="W12" s="9"/>
      <c r="X12" s="9"/>
      <c r="Y12" s="9"/>
      <c r="Z12" s="261"/>
      <c r="AA12" s="61"/>
      <c r="AC12" s="249"/>
      <c r="AD12" s="61"/>
    </row>
    <row r="13" spans="1:30" ht="15.75">
      <c r="A13" s="261" t="s">
        <v>1589</v>
      </c>
      <c r="B13" s="3"/>
      <c r="C13" s="3"/>
      <c r="D13" s="32">
        <f t="shared" si="0"/>
        <v>315</v>
      </c>
      <c r="E13" s="9">
        <v>315</v>
      </c>
      <c r="F13" s="261"/>
      <c r="G13" s="61"/>
      <c r="I13" s="249"/>
      <c r="J13" s="61"/>
      <c r="K13" s="9"/>
      <c r="L13" s="9"/>
      <c r="M13" s="9"/>
      <c r="N13" s="9"/>
      <c r="O13" s="9"/>
      <c r="P13" s="9"/>
      <c r="Q13" s="9"/>
      <c r="R13" s="9"/>
      <c r="S13" s="9"/>
      <c r="T13" s="9"/>
      <c r="U13" s="9"/>
      <c r="V13" s="9"/>
      <c r="W13" s="9"/>
      <c r="X13" s="9"/>
      <c r="Y13" s="9"/>
      <c r="Z13" s="260"/>
      <c r="AA13" s="61"/>
      <c r="AC13" s="249"/>
      <c r="AD13" s="61"/>
    </row>
    <row r="14" spans="1:30" ht="15.75">
      <c r="A14" s="261" t="s">
        <v>3823</v>
      </c>
      <c r="B14" s="3"/>
      <c r="C14" s="3"/>
      <c r="D14" s="32">
        <f t="shared" si="0"/>
        <v>370.8</v>
      </c>
      <c r="E14" s="9">
        <v>370.8</v>
      </c>
      <c r="F14" s="261"/>
      <c r="G14" s="61"/>
      <c r="I14" s="249"/>
      <c r="J14" s="61"/>
      <c r="K14" s="9"/>
      <c r="L14" s="9"/>
      <c r="M14" s="9"/>
      <c r="N14" s="9"/>
      <c r="O14" s="9"/>
      <c r="P14" s="9"/>
      <c r="Q14" s="9"/>
      <c r="R14" s="9"/>
      <c r="S14" s="9"/>
      <c r="T14" s="9"/>
      <c r="U14" s="9"/>
      <c r="V14" s="9"/>
      <c r="W14" s="9"/>
      <c r="X14" s="9"/>
      <c r="Y14" s="9"/>
      <c r="Z14" s="105"/>
      <c r="AA14" s="61"/>
      <c r="AC14" s="249"/>
      <c r="AD14" s="61"/>
    </row>
    <row r="15" spans="1:30" ht="15.75">
      <c r="A15" s="260" t="s">
        <v>3148</v>
      </c>
      <c r="B15" s="3"/>
      <c r="C15" s="3"/>
      <c r="D15" s="32">
        <f t="shared" si="0"/>
        <v>219.2</v>
      </c>
      <c r="E15" s="9">
        <v>219.2</v>
      </c>
      <c r="F15" s="260"/>
      <c r="G15" s="61"/>
      <c r="I15" s="249"/>
      <c r="J15" s="61"/>
      <c r="K15" s="9"/>
      <c r="L15" s="9"/>
      <c r="M15" s="9"/>
      <c r="N15" s="9"/>
      <c r="O15" s="9"/>
      <c r="P15" s="9"/>
      <c r="Q15" s="9"/>
      <c r="R15" s="9"/>
      <c r="S15" s="9"/>
      <c r="T15" s="9"/>
      <c r="U15" s="9"/>
      <c r="V15" s="9"/>
      <c r="W15" s="9"/>
      <c r="X15" s="9"/>
      <c r="Y15" s="9"/>
      <c r="Z15" s="105"/>
      <c r="AA15" s="61"/>
      <c r="AC15" s="249"/>
      <c r="AD15" s="61"/>
    </row>
    <row r="16" spans="1:30" ht="15.75">
      <c r="A16" s="105" t="s">
        <v>2513</v>
      </c>
      <c r="B16" s="3"/>
      <c r="C16" s="3"/>
      <c r="D16" s="32">
        <f t="shared" si="0"/>
        <v>162</v>
      </c>
      <c r="E16" s="9">
        <v>162</v>
      </c>
      <c r="F16" s="105"/>
      <c r="G16" s="61"/>
      <c r="I16" s="249"/>
      <c r="J16" s="61"/>
      <c r="K16" s="9"/>
      <c r="L16" s="9"/>
      <c r="M16" s="9"/>
      <c r="N16" s="9"/>
      <c r="O16" s="9"/>
      <c r="P16" s="9"/>
      <c r="Q16" s="9"/>
      <c r="R16" s="9"/>
      <c r="S16" s="9"/>
      <c r="T16" s="9"/>
      <c r="U16" s="9"/>
      <c r="V16" s="9"/>
      <c r="W16" s="9"/>
      <c r="X16" s="9"/>
      <c r="Y16" s="9"/>
      <c r="Z16" s="401"/>
      <c r="AA16" s="61"/>
      <c r="AC16" s="249"/>
      <c r="AD16" s="61"/>
    </row>
    <row r="17" spans="1:30" ht="15.75">
      <c r="A17" s="105" t="s">
        <v>3149</v>
      </c>
      <c r="B17" s="3"/>
      <c r="C17" s="3"/>
      <c r="D17" s="32">
        <f t="shared" si="0"/>
        <v>512.4</v>
      </c>
      <c r="E17" s="9">
        <v>512.4</v>
      </c>
      <c r="F17" s="105"/>
      <c r="G17" s="61"/>
      <c r="I17" s="249"/>
      <c r="J17" s="61"/>
      <c r="K17" s="9"/>
      <c r="L17" s="9"/>
      <c r="M17" s="9"/>
      <c r="N17" s="9"/>
      <c r="O17" s="9"/>
      <c r="P17" s="9"/>
      <c r="Q17" s="9"/>
      <c r="R17" s="9"/>
      <c r="S17" s="9"/>
      <c r="T17" s="9"/>
      <c r="U17" s="9"/>
      <c r="V17" s="9"/>
      <c r="W17" s="9"/>
      <c r="X17" s="9"/>
      <c r="Y17" s="9"/>
      <c r="Z17" s="105"/>
      <c r="AA17" s="61"/>
      <c r="AC17" s="249"/>
      <c r="AD17" s="61"/>
    </row>
    <row r="18" spans="1:30" ht="15.75">
      <c r="A18" s="104" t="s">
        <v>1277</v>
      </c>
      <c r="B18" s="3"/>
      <c r="C18" s="3"/>
      <c r="D18" s="32">
        <f t="shared" si="0"/>
        <v>285.7</v>
      </c>
      <c r="E18" s="9">
        <v>285.7</v>
      </c>
      <c r="F18" s="401"/>
      <c r="G18" s="61"/>
      <c r="I18" s="249"/>
      <c r="J18" s="61"/>
      <c r="K18" s="9"/>
      <c r="L18" s="9"/>
      <c r="M18" s="9"/>
      <c r="N18" s="9"/>
      <c r="O18" s="9"/>
      <c r="P18" s="9"/>
      <c r="Q18" s="9"/>
      <c r="R18" s="9"/>
      <c r="S18" s="9"/>
      <c r="T18" s="9"/>
      <c r="U18" s="9"/>
      <c r="V18" s="9"/>
      <c r="W18" s="9"/>
      <c r="X18" s="9"/>
      <c r="Y18" s="9"/>
      <c r="Z18" s="105"/>
      <c r="AA18" s="61"/>
      <c r="AC18" s="249"/>
      <c r="AD18" s="61"/>
    </row>
    <row r="19" spans="1:30" ht="15.75">
      <c r="A19" s="105" t="s">
        <v>2625</v>
      </c>
      <c r="B19" s="3"/>
      <c r="C19" s="3"/>
      <c r="D19" s="32">
        <f t="shared" si="0"/>
        <v>249</v>
      </c>
      <c r="E19" s="9">
        <v>249</v>
      </c>
      <c r="F19" s="105"/>
      <c r="G19" s="61"/>
      <c r="I19" s="249"/>
      <c r="J19" s="61"/>
      <c r="K19" s="9"/>
      <c r="L19" s="9"/>
      <c r="M19" s="9"/>
      <c r="N19" s="9"/>
      <c r="O19" s="9"/>
      <c r="P19" s="9"/>
      <c r="Q19" s="9"/>
      <c r="R19" s="9"/>
      <c r="S19" s="9"/>
      <c r="T19" s="9"/>
      <c r="U19" s="9"/>
      <c r="V19" s="9"/>
      <c r="W19" s="9"/>
      <c r="X19" s="9"/>
      <c r="Y19" s="9"/>
      <c r="Z19" s="105"/>
      <c r="AA19" s="61"/>
      <c r="AC19" s="249"/>
      <c r="AD19" s="61"/>
    </row>
    <row r="20" spans="1:30" ht="15.75">
      <c r="A20" s="105" t="s">
        <v>637</v>
      </c>
      <c r="B20" s="3"/>
      <c r="C20" s="3"/>
      <c r="D20" s="32">
        <f t="shared" si="0"/>
        <v>5.2</v>
      </c>
      <c r="E20" s="9">
        <v>5.2</v>
      </c>
      <c r="F20" s="105"/>
      <c r="G20" s="61"/>
      <c r="I20" s="249"/>
      <c r="J20" s="61"/>
      <c r="K20" s="9"/>
      <c r="L20" s="9"/>
      <c r="M20" s="9"/>
      <c r="N20" s="9"/>
      <c r="O20" s="9"/>
      <c r="P20" s="9"/>
      <c r="Q20" s="9"/>
      <c r="R20" s="9"/>
      <c r="S20" s="9"/>
      <c r="T20" s="9"/>
      <c r="U20" s="9"/>
      <c r="V20" s="9"/>
      <c r="W20" s="9"/>
      <c r="X20" s="9"/>
      <c r="Y20" s="9"/>
      <c r="Z20" s="260"/>
      <c r="AA20" s="61"/>
      <c r="AC20" s="249"/>
      <c r="AD20" s="61"/>
    </row>
    <row r="21" spans="1:30" ht="15.75">
      <c r="A21" s="105" t="s">
        <v>2503</v>
      </c>
      <c r="B21" s="3"/>
      <c r="C21" s="3"/>
      <c r="D21" s="32">
        <f t="shared" si="0"/>
        <v>253</v>
      </c>
      <c r="E21" s="9">
        <v>253</v>
      </c>
      <c r="F21" s="105"/>
      <c r="G21" s="61"/>
      <c r="I21" s="249"/>
      <c r="J21" s="61"/>
      <c r="K21" s="9"/>
      <c r="L21" s="9"/>
      <c r="M21" s="9"/>
      <c r="N21" s="9"/>
      <c r="O21" s="9"/>
      <c r="P21" s="9"/>
      <c r="Q21" s="9"/>
      <c r="R21" s="9"/>
      <c r="S21" s="9"/>
      <c r="T21" s="9"/>
      <c r="U21" s="9"/>
      <c r="V21" s="9"/>
      <c r="W21" s="9"/>
      <c r="X21" s="9"/>
      <c r="Y21" s="9"/>
      <c r="Z21" s="261"/>
      <c r="AA21" s="61"/>
      <c r="AC21" s="249"/>
      <c r="AD21" s="61"/>
    </row>
    <row r="22" spans="1:30" ht="15.75">
      <c r="A22" s="261" t="s">
        <v>1579</v>
      </c>
      <c r="B22" s="3"/>
      <c r="C22" s="3"/>
      <c r="D22" s="32">
        <f t="shared" si="0"/>
        <v>276</v>
      </c>
      <c r="E22" s="9">
        <v>276</v>
      </c>
      <c r="F22" s="261"/>
      <c r="G22" s="61"/>
      <c r="I22" s="249"/>
      <c r="J22" s="61"/>
      <c r="K22" s="9"/>
      <c r="L22" s="9"/>
      <c r="M22" s="9"/>
      <c r="N22" s="9"/>
      <c r="O22" s="9"/>
      <c r="P22" s="9"/>
      <c r="Q22" s="9"/>
      <c r="R22" s="9"/>
      <c r="S22" s="9"/>
      <c r="T22" s="9"/>
      <c r="U22" s="9"/>
      <c r="V22" s="9"/>
      <c r="W22" s="9"/>
      <c r="X22" s="9"/>
      <c r="Y22" s="9"/>
      <c r="Z22" s="105"/>
      <c r="AA22" s="61"/>
      <c r="AC22" s="249"/>
      <c r="AD22" s="61"/>
    </row>
    <row r="23" spans="1:30" ht="15.75">
      <c r="A23" s="105" t="s">
        <v>2076</v>
      </c>
      <c r="B23" s="3"/>
      <c r="C23" s="3"/>
      <c r="D23" s="32">
        <f t="shared" si="0"/>
        <v>220.6</v>
      </c>
      <c r="E23" s="9">
        <v>220.6</v>
      </c>
      <c r="F23" s="105"/>
      <c r="G23" s="61"/>
      <c r="I23" s="249"/>
      <c r="J23" s="61"/>
      <c r="K23" s="9"/>
      <c r="L23" s="9"/>
      <c r="M23" s="9"/>
      <c r="N23" s="9"/>
      <c r="O23" s="9"/>
      <c r="P23" s="9"/>
      <c r="Q23" s="9"/>
      <c r="R23" s="9"/>
      <c r="S23" s="9"/>
      <c r="T23" s="9"/>
      <c r="U23" s="9"/>
      <c r="V23" s="9"/>
      <c r="W23" s="9"/>
      <c r="X23" s="9"/>
      <c r="Y23" s="9"/>
      <c r="Z23" s="105"/>
      <c r="AA23" s="61"/>
      <c r="AC23" s="249"/>
      <c r="AD23" s="61"/>
    </row>
    <row r="24" spans="1:30" ht="15.75">
      <c r="A24" s="105" t="s">
        <v>152</v>
      </c>
      <c r="B24" s="3"/>
      <c r="C24" s="3"/>
      <c r="D24" s="32">
        <f t="shared" si="0"/>
        <v>412.3</v>
      </c>
      <c r="E24" s="9">
        <v>412.3</v>
      </c>
      <c r="F24" s="105"/>
      <c r="G24" s="61"/>
      <c r="I24" s="249"/>
      <c r="J24" s="61"/>
      <c r="K24" s="9"/>
      <c r="L24" s="9"/>
      <c r="M24" s="9"/>
      <c r="N24" s="9"/>
      <c r="O24" s="9"/>
      <c r="P24" s="9"/>
      <c r="Q24" s="9"/>
      <c r="R24" s="9"/>
      <c r="S24" s="9"/>
      <c r="T24" s="9"/>
      <c r="U24" s="9"/>
      <c r="V24" s="9"/>
      <c r="W24" s="9"/>
      <c r="X24" s="9"/>
      <c r="Y24" s="9"/>
      <c r="Z24" s="261"/>
      <c r="AA24" s="61"/>
      <c r="AC24" s="249"/>
      <c r="AD24" s="61"/>
    </row>
    <row r="25" spans="1:30" ht="15.75">
      <c r="A25" s="261" t="s">
        <v>1590</v>
      </c>
      <c r="B25" s="3"/>
      <c r="C25" s="3"/>
      <c r="D25" s="32">
        <f t="shared" si="0"/>
        <v>177.9</v>
      </c>
      <c r="E25" s="9">
        <v>177.9</v>
      </c>
      <c r="F25" s="261"/>
      <c r="G25" s="61"/>
      <c r="I25" s="249"/>
      <c r="J25" s="61"/>
      <c r="K25" s="9"/>
      <c r="L25" s="9"/>
      <c r="M25" s="9"/>
      <c r="N25" s="9"/>
      <c r="O25" s="9"/>
      <c r="P25" s="9"/>
      <c r="Q25" s="9"/>
      <c r="R25" s="9"/>
      <c r="S25" s="9"/>
      <c r="T25" s="9"/>
      <c r="U25" s="9"/>
      <c r="V25" s="9"/>
      <c r="W25" s="9"/>
      <c r="X25" s="9"/>
      <c r="Y25" s="9"/>
      <c r="Z25" s="260"/>
      <c r="AA25" s="61"/>
      <c r="AC25" s="249"/>
      <c r="AD25" s="61"/>
    </row>
    <row r="26" spans="1:30" ht="15.75">
      <c r="A26" s="260" t="s">
        <v>3151</v>
      </c>
      <c r="B26" s="3"/>
      <c r="C26" s="3"/>
      <c r="D26" s="32">
        <f t="shared" si="0"/>
        <v>348.09999999999997</v>
      </c>
      <c r="E26" s="9">
        <v>348.09999999999997</v>
      </c>
      <c r="F26" s="260"/>
      <c r="G26" s="61"/>
      <c r="I26" s="249"/>
      <c r="J26" s="61"/>
      <c r="K26" s="9"/>
      <c r="L26" s="9"/>
      <c r="M26" s="9"/>
      <c r="N26" s="9"/>
      <c r="O26" s="9"/>
      <c r="P26" s="9"/>
      <c r="Q26" s="9"/>
      <c r="R26" s="9"/>
      <c r="S26" s="9"/>
      <c r="T26" s="9"/>
      <c r="U26" s="9"/>
      <c r="V26" s="9"/>
      <c r="W26" s="9"/>
      <c r="X26" s="9"/>
      <c r="Y26" s="9"/>
      <c r="Z26" s="105"/>
      <c r="AA26" s="61"/>
      <c r="AC26" s="249"/>
      <c r="AD26" s="61"/>
    </row>
    <row r="27" spans="1:30" ht="15.75">
      <c r="A27" s="105" t="s">
        <v>2092</v>
      </c>
      <c r="B27" s="3"/>
      <c r="C27" s="3"/>
      <c r="D27" s="32">
        <f t="shared" si="0"/>
        <v>231.8</v>
      </c>
      <c r="E27" s="9">
        <v>231.8</v>
      </c>
      <c r="F27" s="105"/>
      <c r="G27" s="61"/>
      <c r="I27" s="249"/>
      <c r="J27" s="61"/>
      <c r="K27" s="9"/>
      <c r="L27" s="9"/>
      <c r="M27" s="9"/>
      <c r="N27" s="9"/>
      <c r="O27" s="9"/>
      <c r="P27" s="9"/>
      <c r="Q27" s="9"/>
      <c r="R27" s="9"/>
      <c r="S27" s="9"/>
      <c r="T27" s="9"/>
      <c r="U27" s="9"/>
      <c r="V27" s="9"/>
      <c r="W27" s="9"/>
      <c r="X27" s="9"/>
      <c r="Y27" s="9"/>
      <c r="Z27" s="260"/>
      <c r="AA27" s="61"/>
      <c r="AC27" s="249"/>
      <c r="AD27" s="61"/>
    </row>
    <row r="28" spans="1:30" ht="15.75">
      <c r="A28" s="261" t="s">
        <v>3819</v>
      </c>
      <c r="B28" s="3"/>
      <c r="C28" s="3"/>
      <c r="D28" s="32">
        <f t="shared" si="0"/>
        <v>436.3</v>
      </c>
      <c r="E28" s="9">
        <v>436.3</v>
      </c>
      <c r="F28" s="261"/>
      <c r="G28" s="61"/>
      <c r="I28" s="249"/>
      <c r="J28" s="61"/>
      <c r="K28" s="9"/>
      <c r="L28" s="9"/>
      <c r="M28" s="9"/>
      <c r="N28" s="9"/>
      <c r="O28" s="9"/>
      <c r="P28" s="9"/>
      <c r="Q28" s="9"/>
      <c r="R28" s="9"/>
      <c r="S28" s="9"/>
      <c r="T28" s="9"/>
      <c r="U28" s="9"/>
      <c r="V28" s="9"/>
      <c r="W28" s="9"/>
      <c r="X28" s="9"/>
      <c r="Y28" s="9"/>
      <c r="Z28" s="105"/>
      <c r="AA28" s="61"/>
      <c r="AC28" s="249"/>
      <c r="AD28" s="61"/>
    </row>
    <row r="29" spans="1:30" ht="15.75">
      <c r="A29" s="105" t="s">
        <v>2516</v>
      </c>
      <c r="B29" s="3"/>
      <c r="C29" s="3"/>
      <c r="D29" s="32">
        <f t="shared" si="0"/>
        <v>165.20000000000002</v>
      </c>
      <c r="E29" s="9">
        <v>165.20000000000002</v>
      </c>
      <c r="F29" s="105"/>
      <c r="G29" s="61"/>
      <c r="I29" s="249"/>
      <c r="J29" s="61"/>
      <c r="K29" s="9"/>
      <c r="L29" s="9"/>
      <c r="M29" s="9"/>
      <c r="N29" s="9"/>
      <c r="O29" s="9"/>
      <c r="P29" s="9"/>
      <c r="Q29" s="9"/>
      <c r="R29" s="9"/>
      <c r="S29" s="9"/>
      <c r="T29" s="9"/>
      <c r="U29" s="9"/>
      <c r="V29" s="9"/>
      <c r="W29" s="9"/>
      <c r="X29" s="9"/>
      <c r="Y29" s="9"/>
      <c r="Z29" s="261"/>
      <c r="AA29" s="61"/>
      <c r="AC29" s="249"/>
      <c r="AD29" s="61"/>
    </row>
    <row r="30" spans="1:30" ht="15.75">
      <c r="A30" s="261" t="s">
        <v>3843</v>
      </c>
      <c r="B30" s="3"/>
      <c r="C30" s="3"/>
      <c r="D30" s="32">
        <f t="shared" si="0"/>
        <v>261.10000000000002</v>
      </c>
      <c r="E30" s="9">
        <v>261.10000000000002</v>
      </c>
      <c r="F30" s="261"/>
      <c r="G30" s="61"/>
      <c r="I30" s="249"/>
      <c r="J30" s="61"/>
      <c r="K30" s="9"/>
      <c r="L30" s="9"/>
      <c r="M30" s="9"/>
      <c r="N30" s="9"/>
      <c r="O30" s="9"/>
      <c r="P30" s="9"/>
      <c r="Q30" s="9"/>
      <c r="R30" s="9"/>
      <c r="S30" s="9"/>
      <c r="T30" s="9"/>
      <c r="U30" s="9"/>
      <c r="V30" s="9"/>
      <c r="W30" s="9"/>
      <c r="X30" s="9"/>
      <c r="Y30" s="9"/>
      <c r="Z30" s="261"/>
      <c r="AA30" s="61"/>
      <c r="AC30" s="249"/>
      <c r="AD30" s="61"/>
    </row>
    <row r="31" spans="1:30" ht="15.75">
      <c r="A31" s="261" t="s">
        <v>1587</v>
      </c>
      <c r="B31" s="3"/>
      <c r="C31" s="3"/>
      <c r="D31" s="32">
        <f t="shared" si="0"/>
        <v>167.7</v>
      </c>
      <c r="E31" s="9">
        <v>167.7</v>
      </c>
      <c r="F31" s="261"/>
      <c r="G31" s="61"/>
      <c r="I31" s="249"/>
      <c r="J31" s="61"/>
      <c r="K31" s="9"/>
      <c r="L31" s="9"/>
      <c r="M31" s="9"/>
      <c r="N31" s="9"/>
      <c r="O31" s="9"/>
      <c r="P31" s="9"/>
      <c r="Q31" s="9"/>
      <c r="R31" s="9"/>
      <c r="S31" s="9"/>
      <c r="T31" s="9"/>
      <c r="U31" s="9"/>
      <c r="V31" s="9"/>
      <c r="W31" s="9"/>
      <c r="X31" s="9"/>
      <c r="Y31" s="9"/>
      <c r="Z31" s="105"/>
      <c r="AA31" s="61"/>
      <c r="AC31" s="249"/>
      <c r="AD31" s="61"/>
    </row>
    <row r="32" spans="1:30" ht="15.75">
      <c r="A32" s="261" t="s">
        <v>11</v>
      </c>
      <c r="B32" s="3"/>
      <c r="C32" s="3"/>
      <c r="D32" s="32">
        <f t="shared" si="0"/>
        <v>265.3</v>
      </c>
      <c r="E32" s="9">
        <v>265.3</v>
      </c>
      <c r="F32" s="261"/>
      <c r="G32" s="61"/>
      <c r="I32" s="249"/>
      <c r="J32" s="61"/>
      <c r="K32" s="9"/>
      <c r="L32" s="9"/>
      <c r="M32" s="9"/>
      <c r="N32" s="9"/>
      <c r="O32" s="9"/>
      <c r="P32" s="9"/>
      <c r="Q32" s="9"/>
      <c r="R32" s="9"/>
      <c r="S32" s="9"/>
      <c r="T32" s="9"/>
      <c r="U32" s="9"/>
      <c r="V32" s="9"/>
      <c r="W32" s="9"/>
      <c r="X32" s="9"/>
      <c r="Y32" s="9"/>
      <c r="Z32" s="261"/>
      <c r="AA32" s="61"/>
      <c r="AC32" s="249"/>
      <c r="AD32" s="61"/>
    </row>
    <row r="33" spans="1:30" ht="15.75">
      <c r="A33" s="105" t="s">
        <v>2077</v>
      </c>
      <c r="B33" s="3"/>
      <c r="C33" s="3"/>
      <c r="D33" s="32">
        <f t="shared" si="0"/>
        <v>102.3</v>
      </c>
      <c r="E33" s="9">
        <v>102.3</v>
      </c>
      <c r="F33" s="105"/>
      <c r="G33" s="61"/>
      <c r="I33" s="249"/>
      <c r="J33" s="61"/>
      <c r="K33" s="9"/>
      <c r="L33" s="9"/>
      <c r="M33" s="9"/>
      <c r="N33" s="9"/>
      <c r="O33" s="9"/>
      <c r="P33" s="9"/>
      <c r="Q33" s="9"/>
      <c r="R33" s="9"/>
      <c r="S33" s="9"/>
      <c r="T33" s="9"/>
      <c r="U33" s="9"/>
      <c r="V33" s="9"/>
      <c r="W33" s="9"/>
      <c r="X33" s="9"/>
      <c r="Y33" s="9"/>
      <c r="Z33" s="401"/>
      <c r="AA33" s="61"/>
      <c r="AC33" s="249"/>
      <c r="AD33" s="61"/>
    </row>
    <row r="34" spans="1:30" ht="15.75">
      <c r="A34" s="261" t="s">
        <v>1591</v>
      </c>
      <c r="B34" s="3"/>
      <c r="C34" s="3"/>
      <c r="D34" s="32">
        <f t="shared" si="0"/>
        <v>183.7</v>
      </c>
      <c r="E34" s="9">
        <v>183.7</v>
      </c>
      <c r="F34" s="261"/>
      <c r="G34" s="61"/>
      <c r="I34" s="249"/>
      <c r="J34" s="61"/>
      <c r="K34" s="9"/>
      <c r="L34" s="9"/>
      <c r="M34" s="9"/>
      <c r="N34" s="9"/>
      <c r="O34" s="9"/>
      <c r="P34" s="9"/>
      <c r="Q34" s="9"/>
      <c r="R34" s="9"/>
      <c r="S34" s="9"/>
      <c r="T34" s="9"/>
      <c r="U34" s="9"/>
      <c r="V34" s="9"/>
      <c r="W34" s="9"/>
      <c r="X34" s="9"/>
      <c r="Y34" s="9"/>
      <c r="Z34" s="105"/>
      <c r="AA34" s="61"/>
      <c r="AC34" s="249"/>
      <c r="AD34" s="61"/>
    </row>
    <row r="35" spans="1:30" ht="15.75">
      <c r="A35" s="104" t="s">
        <v>1279</v>
      </c>
      <c r="B35" s="3"/>
      <c r="C35" s="3"/>
      <c r="D35" s="32">
        <f t="shared" si="0"/>
        <v>140</v>
      </c>
      <c r="E35" s="9">
        <v>140</v>
      </c>
      <c r="F35" s="401"/>
      <c r="G35" s="61"/>
      <c r="I35" s="249"/>
      <c r="J35" s="61"/>
      <c r="K35" s="9"/>
      <c r="L35" s="9"/>
      <c r="M35" s="9"/>
      <c r="N35" s="9"/>
      <c r="O35" s="9"/>
      <c r="P35" s="9"/>
      <c r="Q35" s="9"/>
      <c r="R35" s="9"/>
      <c r="S35" s="9"/>
      <c r="T35" s="9"/>
      <c r="U35" s="9"/>
      <c r="V35" s="9"/>
      <c r="W35" s="9"/>
      <c r="X35" s="9"/>
      <c r="Y35" s="9"/>
      <c r="Z35" s="261"/>
      <c r="AA35" s="61"/>
      <c r="AC35" s="249"/>
      <c r="AD35" s="61"/>
    </row>
    <row r="36" spans="1:30" ht="15.75">
      <c r="A36" s="105" t="s">
        <v>596</v>
      </c>
      <c r="B36" s="3"/>
      <c r="C36" s="3"/>
      <c r="D36" s="32">
        <f t="shared" si="0"/>
        <v>56.300000000000004</v>
      </c>
      <c r="E36" s="9">
        <v>56.300000000000004</v>
      </c>
      <c r="F36" s="105"/>
      <c r="G36" s="61"/>
      <c r="I36" s="249"/>
      <c r="J36" s="61"/>
      <c r="K36" s="9"/>
      <c r="L36" s="9"/>
      <c r="M36" s="9"/>
      <c r="N36" s="9"/>
      <c r="O36" s="9"/>
      <c r="P36" s="9"/>
      <c r="Q36" s="9"/>
      <c r="R36" s="9"/>
      <c r="S36" s="9"/>
      <c r="T36" s="9"/>
      <c r="U36" s="9"/>
      <c r="V36" s="9"/>
      <c r="W36" s="9"/>
      <c r="X36" s="9"/>
      <c r="Y36" s="9"/>
      <c r="Z36" s="105"/>
      <c r="AA36" s="61"/>
      <c r="AC36" s="249"/>
      <c r="AD36" s="61"/>
    </row>
    <row r="37" spans="1:30" ht="15.75">
      <c r="A37" s="261" t="s">
        <v>1584</v>
      </c>
      <c r="B37" s="3"/>
      <c r="C37" s="3"/>
      <c r="D37" s="32">
        <f t="shared" si="0"/>
        <v>388.79999999999995</v>
      </c>
      <c r="E37" s="9">
        <v>388.79999999999995</v>
      </c>
      <c r="F37" s="261"/>
      <c r="G37" s="61"/>
      <c r="I37" s="249"/>
      <c r="J37" s="61"/>
      <c r="K37" s="9"/>
      <c r="L37" s="9"/>
      <c r="M37" s="9"/>
      <c r="N37" s="9"/>
      <c r="O37" s="9"/>
      <c r="P37" s="9"/>
      <c r="Q37" s="9"/>
      <c r="R37" s="9"/>
      <c r="S37" s="9"/>
      <c r="T37" s="9"/>
      <c r="U37" s="9"/>
      <c r="V37" s="9"/>
      <c r="W37" s="9"/>
      <c r="X37" s="9"/>
      <c r="Y37" s="9"/>
      <c r="Z37" s="260"/>
      <c r="AA37" s="61"/>
      <c r="AC37" s="249"/>
      <c r="AD37" s="61"/>
    </row>
    <row r="38" spans="1:30" ht="15.75">
      <c r="A38" s="105" t="s">
        <v>2512</v>
      </c>
      <c r="B38" s="3"/>
      <c r="C38" s="3"/>
      <c r="D38" s="32">
        <f t="shared" si="0"/>
        <v>211.5</v>
      </c>
      <c r="E38" s="9">
        <v>211.5</v>
      </c>
      <c r="F38" s="105"/>
      <c r="G38" s="61"/>
      <c r="I38" s="249"/>
      <c r="J38" s="61"/>
      <c r="K38" s="9"/>
      <c r="L38" s="9"/>
      <c r="M38" s="9"/>
      <c r="N38" s="9"/>
      <c r="O38" s="9"/>
      <c r="P38" s="9"/>
      <c r="Q38" s="9"/>
      <c r="R38" s="9"/>
      <c r="S38" s="9"/>
      <c r="T38" s="9"/>
      <c r="U38" s="9"/>
      <c r="V38" s="9"/>
      <c r="W38" s="9"/>
      <c r="X38" s="9"/>
      <c r="Y38" s="9"/>
      <c r="Z38" s="105"/>
      <c r="AA38" s="61"/>
      <c r="AC38" s="249"/>
      <c r="AD38" s="61"/>
    </row>
    <row r="39" spans="1:30" ht="15.75">
      <c r="A39" s="261" t="s">
        <v>3857</v>
      </c>
      <c r="B39" s="3"/>
      <c r="C39" s="3"/>
      <c r="D39" s="32">
        <f t="shared" si="0"/>
        <v>180</v>
      </c>
      <c r="E39" s="9">
        <v>180</v>
      </c>
      <c r="F39" s="261"/>
      <c r="G39" s="61"/>
      <c r="I39" s="249"/>
      <c r="J39" s="61"/>
      <c r="K39" s="9"/>
      <c r="L39" s="9"/>
      <c r="M39" s="9"/>
      <c r="N39" s="9"/>
      <c r="O39" s="9"/>
      <c r="P39" s="9"/>
      <c r="Q39" s="9"/>
      <c r="R39" s="9"/>
      <c r="S39" s="9"/>
      <c r="T39" s="9"/>
      <c r="U39" s="9"/>
      <c r="V39" s="9"/>
      <c r="W39" s="9"/>
      <c r="X39" s="9"/>
      <c r="Y39" s="9"/>
      <c r="Z39" s="105"/>
      <c r="AA39" s="61"/>
      <c r="AC39" s="249"/>
      <c r="AD39" s="61"/>
    </row>
    <row r="40" spans="1:30" ht="15.75">
      <c r="A40" s="105" t="s">
        <v>649</v>
      </c>
      <c r="B40" s="3"/>
      <c r="C40" s="3"/>
      <c r="D40" s="32">
        <f t="shared" si="0"/>
        <v>202.10000000000002</v>
      </c>
      <c r="E40" s="9">
        <v>202.10000000000002</v>
      </c>
      <c r="F40" s="105"/>
      <c r="G40" s="348"/>
      <c r="I40" s="249"/>
      <c r="J40" s="61"/>
      <c r="K40" s="9"/>
      <c r="L40" s="9"/>
      <c r="M40" s="9"/>
      <c r="N40" s="9"/>
      <c r="O40" s="9"/>
      <c r="P40" s="9"/>
      <c r="Q40" s="9"/>
      <c r="R40" s="9"/>
      <c r="S40" s="9"/>
      <c r="T40" s="9"/>
      <c r="U40" s="9"/>
      <c r="V40" s="9"/>
      <c r="W40" s="9"/>
      <c r="X40" s="9"/>
      <c r="Y40" s="9"/>
      <c r="Z40" s="260"/>
      <c r="AA40" s="61"/>
      <c r="AC40" s="249"/>
      <c r="AD40" s="61"/>
    </row>
    <row r="41" spans="1:30" ht="15.75">
      <c r="A41" s="261" t="s">
        <v>3851</v>
      </c>
      <c r="B41" s="3"/>
      <c r="C41" s="3"/>
      <c r="D41" s="32">
        <f t="shared" si="0"/>
        <v>175.2</v>
      </c>
      <c r="E41" s="9">
        <v>175.2</v>
      </c>
      <c r="F41" s="261"/>
      <c r="G41" s="61"/>
      <c r="I41" s="249"/>
      <c r="J41" s="61"/>
      <c r="K41" s="9"/>
      <c r="L41" s="9"/>
      <c r="M41" s="9"/>
      <c r="N41" s="9"/>
      <c r="O41" s="9"/>
      <c r="P41" s="9"/>
      <c r="Q41" s="9"/>
      <c r="R41" s="9"/>
      <c r="S41" s="9"/>
      <c r="T41" s="9"/>
      <c r="U41" s="9"/>
      <c r="V41" s="9"/>
      <c r="W41" s="9"/>
      <c r="X41" s="9"/>
      <c r="Y41" s="9"/>
      <c r="Z41" s="261"/>
      <c r="AA41" s="61"/>
      <c r="AC41" s="249"/>
      <c r="AD41" s="61"/>
    </row>
    <row r="42" spans="1:30" ht="15.75">
      <c r="A42" s="105" t="s">
        <v>601</v>
      </c>
      <c r="B42" s="3"/>
      <c r="C42" s="3"/>
      <c r="D42" s="32">
        <f t="shared" si="0"/>
        <v>25.900000000000002</v>
      </c>
      <c r="E42" s="9">
        <v>25.900000000000002</v>
      </c>
      <c r="F42" s="105"/>
      <c r="G42" s="61"/>
      <c r="I42" s="249"/>
      <c r="J42" s="61"/>
      <c r="K42" s="9"/>
      <c r="L42" s="9"/>
      <c r="M42" s="9"/>
      <c r="N42" s="9"/>
      <c r="O42" s="9"/>
      <c r="P42" s="9"/>
      <c r="Q42" s="9"/>
      <c r="R42" s="9"/>
      <c r="S42" s="9"/>
      <c r="T42" s="9"/>
      <c r="U42" s="9"/>
      <c r="V42" s="9"/>
      <c r="W42" s="9"/>
      <c r="X42" s="9"/>
      <c r="Y42" s="9"/>
      <c r="Z42" s="105"/>
      <c r="AA42" s="61"/>
      <c r="AC42" s="249"/>
      <c r="AD42" s="61"/>
    </row>
    <row r="43" spans="1:30" ht="15.75">
      <c r="A43" s="261" t="s">
        <v>3837</v>
      </c>
      <c r="B43" s="3"/>
      <c r="C43" s="3"/>
      <c r="D43" s="32">
        <f t="shared" si="0"/>
        <v>210</v>
      </c>
      <c r="E43" s="9">
        <v>210</v>
      </c>
      <c r="F43" s="261"/>
      <c r="G43" s="61"/>
      <c r="I43" s="249"/>
      <c r="J43" s="61"/>
      <c r="K43" s="9"/>
      <c r="L43" s="9"/>
      <c r="M43" s="9"/>
      <c r="N43" s="9"/>
      <c r="O43" s="9"/>
      <c r="P43" s="9"/>
      <c r="Q43" s="9"/>
      <c r="R43" s="9"/>
      <c r="S43" s="9"/>
      <c r="T43" s="9"/>
      <c r="U43" s="9"/>
      <c r="V43" s="9"/>
      <c r="W43" s="9"/>
      <c r="X43" s="9"/>
      <c r="Y43" s="9"/>
      <c r="Z43" s="260"/>
      <c r="AA43" s="61"/>
      <c r="AC43" s="249"/>
      <c r="AD43" s="61"/>
    </row>
    <row r="44" spans="1:30" ht="15.75">
      <c r="A44" s="260" t="s">
        <v>3181</v>
      </c>
      <c r="B44" s="3"/>
      <c r="C44" s="3"/>
      <c r="D44" s="32">
        <f t="shared" si="0"/>
        <v>215.8</v>
      </c>
      <c r="E44" s="9">
        <v>215.8</v>
      </c>
      <c r="F44" s="260"/>
      <c r="G44" s="61"/>
      <c r="I44" s="249"/>
      <c r="J44" s="61"/>
      <c r="K44" s="9"/>
      <c r="L44" s="9"/>
      <c r="M44" s="9"/>
      <c r="N44" s="9"/>
      <c r="O44" s="9"/>
      <c r="P44" s="9"/>
      <c r="Q44" s="9"/>
      <c r="R44" s="9"/>
      <c r="S44" s="9"/>
      <c r="T44" s="9"/>
      <c r="U44" s="9"/>
      <c r="V44" s="9"/>
      <c r="W44" s="9"/>
      <c r="X44" s="9"/>
      <c r="Y44" s="9"/>
      <c r="Z44" s="105"/>
      <c r="AA44" s="61"/>
      <c r="AC44" s="249"/>
      <c r="AD44" s="61"/>
    </row>
    <row r="45" spans="1:30" ht="15.75">
      <c r="A45" s="261" t="s">
        <v>15</v>
      </c>
      <c r="B45" s="3"/>
      <c r="C45" s="3"/>
      <c r="D45" s="32">
        <f t="shared" si="0"/>
        <v>211.5</v>
      </c>
      <c r="E45" s="9">
        <v>211.5</v>
      </c>
      <c r="F45" s="261"/>
      <c r="G45" s="61"/>
      <c r="I45" s="249"/>
      <c r="J45" s="61"/>
      <c r="K45" s="9"/>
      <c r="L45" s="9"/>
      <c r="M45" s="9"/>
      <c r="N45" s="9"/>
      <c r="O45" s="9"/>
      <c r="P45" s="9"/>
      <c r="Q45" s="9"/>
      <c r="R45" s="9"/>
      <c r="S45" s="9"/>
      <c r="T45" s="9"/>
      <c r="U45" s="9"/>
      <c r="V45" s="9"/>
      <c r="W45" s="9"/>
      <c r="X45" s="9"/>
      <c r="Y45" s="9"/>
      <c r="Z45" s="260"/>
      <c r="AA45" s="61"/>
      <c r="AC45" s="249"/>
      <c r="AD45" s="61"/>
    </row>
    <row r="46" spans="1:30" ht="15.75">
      <c r="A46" s="105" t="s">
        <v>2521</v>
      </c>
      <c r="B46" s="3"/>
      <c r="C46" s="3"/>
      <c r="D46" s="32">
        <f t="shared" si="0"/>
        <v>257.2</v>
      </c>
      <c r="E46" s="9">
        <v>257.2</v>
      </c>
      <c r="F46" s="105"/>
      <c r="G46" s="61"/>
      <c r="I46" s="249"/>
      <c r="J46" s="61"/>
      <c r="K46" s="9"/>
      <c r="L46" s="9"/>
      <c r="M46" s="9"/>
      <c r="N46" s="9"/>
      <c r="O46" s="9"/>
      <c r="P46" s="9"/>
      <c r="Q46" s="9"/>
      <c r="R46" s="9"/>
      <c r="S46" s="9"/>
      <c r="T46" s="9"/>
      <c r="U46" s="9"/>
      <c r="V46" s="9"/>
      <c r="W46" s="9"/>
      <c r="X46" s="9"/>
      <c r="Y46" s="9"/>
      <c r="Z46" s="261"/>
      <c r="AA46" s="61"/>
      <c r="AC46" s="249"/>
      <c r="AD46" s="61"/>
    </row>
    <row r="47" spans="1:30" ht="15.75">
      <c r="A47" s="260" t="s">
        <v>3154</v>
      </c>
      <c r="B47" s="3"/>
      <c r="C47" s="3"/>
      <c r="D47" s="32">
        <f t="shared" si="0"/>
        <v>196.1</v>
      </c>
      <c r="E47" s="9">
        <v>196.1</v>
      </c>
      <c r="F47" s="260"/>
      <c r="G47" s="61"/>
      <c r="I47" s="249"/>
      <c r="J47" s="61"/>
      <c r="K47" s="9"/>
      <c r="L47" s="9"/>
      <c r="M47" s="9"/>
      <c r="N47" s="9"/>
      <c r="O47" s="9"/>
      <c r="P47" s="9"/>
      <c r="Q47" s="9"/>
      <c r="R47" s="9"/>
      <c r="S47" s="9"/>
      <c r="T47" s="9"/>
      <c r="U47" s="9"/>
      <c r="V47" s="9"/>
      <c r="W47" s="9"/>
      <c r="X47" s="9"/>
      <c r="Y47" s="9"/>
      <c r="Z47" s="261"/>
      <c r="AA47" s="61"/>
      <c r="AC47" s="249"/>
      <c r="AD47" s="61"/>
    </row>
    <row r="48" spans="1:30" ht="15.75">
      <c r="A48" s="105" t="s">
        <v>2094</v>
      </c>
      <c r="B48" s="3"/>
      <c r="C48" s="3"/>
      <c r="D48" s="32">
        <f t="shared" si="0"/>
        <v>354.4</v>
      </c>
      <c r="E48" s="9">
        <v>354.4</v>
      </c>
      <c r="F48" s="105"/>
      <c r="G48" s="61"/>
      <c r="I48" s="249"/>
      <c r="J48" s="61"/>
      <c r="K48" s="9"/>
      <c r="L48" s="9"/>
      <c r="M48" s="9"/>
      <c r="N48" s="9"/>
      <c r="O48" s="9"/>
      <c r="P48" s="9"/>
      <c r="Q48" s="9"/>
      <c r="R48" s="9"/>
      <c r="S48" s="9"/>
      <c r="T48" s="9"/>
      <c r="U48" s="9"/>
      <c r="V48" s="9"/>
      <c r="W48" s="9"/>
      <c r="X48" s="9"/>
      <c r="Y48" s="9"/>
      <c r="Z48" s="260"/>
      <c r="AA48" s="61"/>
      <c r="AC48" s="249"/>
      <c r="AD48" s="61"/>
    </row>
    <row r="49" spans="1:30" ht="15.75">
      <c r="A49" s="261" t="s">
        <v>3854</v>
      </c>
      <c r="B49" s="3"/>
      <c r="C49" s="3"/>
      <c r="D49" s="32">
        <f t="shared" si="0"/>
        <v>154.30000000000001</v>
      </c>
      <c r="E49" s="9">
        <v>154.30000000000001</v>
      </c>
      <c r="F49" s="261"/>
      <c r="G49" s="61"/>
      <c r="I49" s="249"/>
      <c r="J49" s="61"/>
      <c r="K49" s="9"/>
      <c r="L49" s="9"/>
      <c r="M49" s="9"/>
      <c r="N49" s="9"/>
      <c r="O49" s="9"/>
      <c r="P49" s="9"/>
      <c r="Q49" s="9"/>
      <c r="R49" s="9"/>
      <c r="S49" s="9"/>
      <c r="T49" s="9"/>
      <c r="U49" s="9"/>
      <c r="V49" s="9"/>
      <c r="W49" s="9"/>
      <c r="X49" s="9"/>
      <c r="Y49" s="9"/>
      <c r="Z49" s="105"/>
      <c r="AA49" s="61"/>
      <c r="AC49" s="249"/>
      <c r="AD49" s="61"/>
    </row>
    <row r="50" spans="1:30" ht="15.75">
      <c r="A50" s="261" t="s">
        <v>1580</v>
      </c>
      <c r="B50" s="3"/>
      <c r="C50" s="3"/>
      <c r="D50" s="32">
        <f t="shared" si="0"/>
        <v>169.60000000000002</v>
      </c>
      <c r="E50" s="9">
        <v>169.60000000000002</v>
      </c>
      <c r="F50" s="261"/>
      <c r="G50" s="61"/>
      <c r="I50" s="249"/>
      <c r="J50" s="61"/>
      <c r="K50" s="9"/>
      <c r="L50" s="9"/>
      <c r="M50" s="9"/>
      <c r="N50" s="9"/>
      <c r="O50" s="9"/>
      <c r="P50" s="9"/>
      <c r="Q50" s="9"/>
      <c r="R50" s="9"/>
      <c r="S50" s="9"/>
      <c r="T50" s="9"/>
      <c r="U50" s="9"/>
      <c r="V50" s="9"/>
      <c r="W50" s="9"/>
      <c r="X50" s="9"/>
      <c r="Y50" s="9"/>
      <c r="Z50" s="105"/>
      <c r="AA50" s="61"/>
      <c r="AC50" s="249"/>
      <c r="AD50" s="61"/>
    </row>
    <row r="51" spans="1:30" ht="15.75">
      <c r="A51" s="261" t="s">
        <v>17</v>
      </c>
      <c r="B51" s="3"/>
      <c r="C51" s="3"/>
      <c r="D51" s="32">
        <f t="shared" si="0"/>
        <v>182.4</v>
      </c>
      <c r="E51" s="9">
        <v>182.4</v>
      </c>
      <c r="F51" s="261"/>
      <c r="G51" s="61"/>
      <c r="I51" s="249"/>
      <c r="J51" s="61"/>
      <c r="K51" s="9"/>
      <c r="L51" s="9"/>
      <c r="M51" s="9"/>
      <c r="N51" s="9"/>
      <c r="O51" s="9"/>
      <c r="P51" s="9"/>
      <c r="Q51" s="9"/>
      <c r="R51" s="9"/>
      <c r="S51" s="9"/>
      <c r="T51" s="9"/>
      <c r="U51" s="9"/>
      <c r="V51" s="9"/>
      <c r="W51" s="9"/>
      <c r="X51" s="9"/>
      <c r="Y51" s="9"/>
      <c r="Z51" s="260"/>
      <c r="AA51" s="61"/>
      <c r="AC51" s="249"/>
      <c r="AD51" s="61"/>
    </row>
    <row r="52" spans="1:30" ht="15.75">
      <c r="A52" s="105" t="s">
        <v>3156</v>
      </c>
      <c r="B52" s="3"/>
      <c r="C52" s="3"/>
      <c r="D52" s="32">
        <f t="shared" si="0"/>
        <v>313.10000000000002</v>
      </c>
      <c r="E52" s="9">
        <v>313.10000000000002</v>
      </c>
      <c r="F52" s="105"/>
      <c r="G52" s="61"/>
      <c r="I52" s="249"/>
      <c r="J52" s="61"/>
      <c r="K52" s="9"/>
      <c r="L52" s="9"/>
      <c r="M52" s="9"/>
      <c r="N52" s="9"/>
      <c r="O52" s="9"/>
      <c r="P52" s="9"/>
      <c r="Q52" s="9"/>
      <c r="R52" s="9"/>
      <c r="S52" s="9"/>
      <c r="T52" s="9"/>
      <c r="U52" s="9"/>
      <c r="V52" s="9"/>
      <c r="W52" s="9"/>
      <c r="X52" s="9"/>
      <c r="Y52" s="9"/>
      <c r="Z52" s="105"/>
      <c r="AA52" s="61"/>
      <c r="AC52" s="249"/>
      <c r="AD52" s="61"/>
    </row>
    <row r="53" spans="1:30" ht="15.75">
      <c r="A53" s="105" t="s">
        <v>161</v>
      </c>
      <c r="B53" s="3"/>
      <c r="C53" s="3"/>
      <c r="D53" s="32">
        <f t="shared" si="0"/>
        <v>241.89999999999998</v>
      </c>
      <c r="E53" s="9">
        <v>241.89999999999998</v>
      </c>
      <c r="F53" s="105"/>
      <c r="G53" s="61"/>
      <c r="I53" s="249"/>
      <c r="J53" s="61"/>
      <c r="K53" s="9"/>
      <c r="L53" s="9"/>
      <c r="M53" s="9"/>
      <c r="N53" s="9"/>
      <c r="O53" s="9"/>
      <c r="P53" s="9"/>
      <c r="Q53" s="9"/>
      <c r="R53" s="9"/>
      <c r="S53" s="9"/>
      <c r="T53" s="9"/>
      <c r="U53" s="9"/>
      <c r="V53" s="9"/>
      <c r="W53" s="9"/>
      <c r="X53" s="9"/>
      <c r="Y53" s="9"/>
      <c r="Z53" s="105"/>
      <c r="AA53" s="61"/>
      <c r="AC53" s="249"/>
      <c r="AD53" s="61"/>
    </row>
    <row r="54" spans="1:30" ht="15.75">
      <c r="A54" s="261" t="s">
        <v>3818</v>
      </c>
      <c r="B54" s="3"/>
      <c r="C54" s="3"/>
      <c r="D54" s="32">
        <f t="shared" si="0"/>
        <v>0</v>
      </c>
      <c r="E54" s="9">
        <v>0</v>
      </c>
      <c r="F54" s="261"/>
      <c r="G54" s="61"/>
      <c r="I54" s="249"/>
      <c r="J54" s="61"/>
      <c r="K54" s="9"/>
      <c r="L54" s="9"/>
      <c r="M54" s="9"/>
      <c r="N54" s="9"/>
      <c r="O54" s="9"/>
      <c r="P54" s="9"/>
      <c r="Q54" s="9"/>
      <c r="R54" s="9"/>
      <c r="S54" s="9"/>
      <c r="T54" s="9"/>
      <c r="U54" s="9"/>
      <c r="V54" s="9"/>
      <c r="W54" s="9"/>
      <c r="X54" s="9"/>
      <c r="Y54" s="9"/>
      <c r="Z54" s="105"/>
      <c r="AA54" s="61"/>
      <c r="AC54" s="249"/>
      <c r="AD54" s="61"/>
    </row>
    <row r="55" spans="1:30" ht="15.75">
      <c r="A55" s="261" t="s">
        <v>3849</v>
      </c>
      <c r="B55" s="3"/>
      <c r="C55" s="3"/>
      <c r="D55" s="32">
        <f t="shared" si="0"/>
        <v>291.2</v>
      </c>
      <c r="E55" s="9">
        <v>291.2</v>
      </c>
      <c r="F55" s="261"/>
      <c r="G55" s="61"/>
      <c r="I55" s="249"/>
      <c r="J55" s="61"/>
      <c r="K55" s="9"/>
      <c r="L55" s="9"/>
      <c r="M55" s="9"/>
      <c r="N55" s="9"/>
      <c r="O55" s="9"/>
      <c r="P55" s="9"/>
      <c r="Q55" s="9"/>
      <c r="R55" s="9"/>
      <c r="S55" s="9"/>
      <c r="T55" s="9"/>
      <c r="U55" s="9"/>
      <c r="V55" s="9"/>
      <c r="W55" s="9"/>
      <c r="X55" s="9"/>
      <c r="Y55" s="9"/>
      <c r="Z55" s="260"/>
      <c r="AA55" s="61"/>
      <c r="AC55" s="249"/>
      <c r="AD55" s="61"/>
    </row>
    <row r="56" spans="1:30" ht="15.75">
      <c r="A56" s="260" t="s">
        <v>3157</v>
      </c>
      <c r="B56" s="3"/>
      <c r="C56" s="3"/>
      <c r="D56" s="32">
        <f t="shared" si="0"/>
        <v>229.4</v>
      </c>
      <c r="E56" s="9">
        <v>229.4</v>
      </c>
      <c r="F56" s="260"/>
      <c r="G56" s="61"/>
      <c r="I56" s="249"/>
      <c r="J56" s="61"/>
      <c r="K56" s="9"/>
      <c r="L56" s="9"/>
      <c r="M56" s="9"/>
      <c r="N56" s="9"/>
      <c r="O56" s="9"/>
      <c r="P56" s="9"/>
      <c r="Q56" s="9"/>
      <c r="R56" s="9"/>
      <c r="S56" s="9"/>
      <c r="T56" s="9"/>
      <c r="U56" s="9"/>
      <c r="V56" s="9"/>
      <c r="W56" s="9"/>
      <c r="X56" s="9"/>
      <c r="Y56" s="9"/>
      <c r="Z56" s="105"/>
      <c r="AA56" s="61"/>
      <c r="AC56" s="249"/>
      <c r="AD56" s="61"/>
    </row>
    <row r="57" spans="1:30" ht="15.75">
      <c r="A57" s="105" t="s">
        <v>2515</v>
      </c>
      <c r="B57" s="3"/>
      <c r="C57" s="3"/>
      <c r="D57" s="32">
        <f t="shared" si="0"/>
        <v>140</v>
      </c>
      <c r="E57" s="9">
        <v>140</v>
      </c>
      <c r="F57" s="105"/>
      <c r="G57" s="61"/>
      <c r="I57" s="249"/>
      <c r="J57" s="61"/>
      <c r="K57" s="9"/>
      <c r="L57" s="9"/>
      <c r="M57" s="9"/>
      <c r="N57" s="9"/>
      <c r="O57" s="9"/>
      <c r="P57" s="9"/>
      <c r="Q57" s="9"/>
      <c r="R57" s="9"/>
      <c r="S57" s="9"/>
      <c r="T57" s="9"/>
      <c r="U57" s="9"/>
      <c r="V57" s="9"/>
      <c r="W57" s="9"/>
      <c r="X57" s="9"/>
      <c r="Y57" s="9"/>
      <c r="Z57" s="260"/>
      <c r="AA57" s="61"/>
      <c r="AC57" s="249"/>
      <c r="AD57" s="61"/>
    </row>
    <row r="58" spans="1:30" ht="15.75">
      <c r="A58" s="261" t="s">
        <v>3821</v>
      </c>
      <c r="B58" s="3"/>
      <c r="C58" s="3"/>
      <c r="D58" s="32">
        <f t="shared" si="0"/>
        <v>61.4</v>
      </c>
      <c r="E58" s="9">
        <v>61.4</v>
      </c>
      <c r="F58" s="261"/>
      <c r="G58" s="61"/>
      <c r="I58" s="249"/>
      <c r="J58" s="61"/>
      <c r="K58" s="9"/>
      <c r="L58" s="9"/>
      <c r="M58" s="9"/>
      <c r="N58" s="9"/>
      <c r="O58" s="9"/>
      <c r="P58" s="9"/>
      <c r="Q58" s="9"/>
      <c r="R58" s="9"/>
      <c r="S58" s="9"/>
      <c r="T58" s="9"/>
      <c r="U58" s="9"/>
      <c r="V58" s="9"/>
      <c r="W58" s="9"/>
      <c r="X58" s="9"/>
      <c r="Y58" s="9"/>
      <c r="Z58" s="105"/>
      <c r="AA58" s="61"/>
      <c r="AC58" s="249"/>
      <c r="AD58" s="61"/>
    </row>
    <row r="59" spans="1:30" ht="15.75">
      <c r="A59" s="105" t="s">
        <v>2097</v>
      </c>
      <c r="B59" s="3"/>
      <c r="C59" s="3"/>
      <c r="D59" s="32">
        <f t="shared" si="0"/>
        <v>227.8</v>
      </c>
      <c r="E59" s="9">
        <v>227.8</v>
      </c>
      <c r="F59" s="105"/>
      <c r="G59" s="61"/>
      <c r="I59" s="249"/>
      <c r="J59" s="61"/>
      <c r="K59" s="9"/>
      <c r="L59" s="9"/>
      <c r="M59" s="9"/>
      <c r="N59" s="9"/>
      <c r="O59" s="9"/>
      <c r="P59" s="9"/>
      <c r="Q59" s="9"/>
      <c r="R59" s="9"/>
      <c r="S59" s="9"/>
      <c r="T59" s="9"/>
      <c r="U59" s="9"/>
      <c r="V59" s="9"/>
      <c r="W59" s="9"/>
      <c r="X59" s="9"/>
      <c r="Y59" s="9"/>
      <c r="Z59" s="105"/>
      <c r="AA59" s="61"/>
      <c r="AC59" s="249"/>
      <c r="AD59" s="61"/>
    </row>
    <row r="60" spans="1:30" ht="15.75">
      <c r="A60" s="261" t="s">
        <v>3824</v>
      </c>
      <c r="B60" s="3"/>
      <c r="C60" s="3"/>
      <c r="D60" s="32">
        <f t="shared" si="0"/>
        <v>203.4</v>
      </c>
      <c r="E60" s="9">
        <v>203.4</v>
      </c>
      <c r="F60" s="261"/>
      <c r="G60" s="61"/>
      <c r="I60" s="249"/>
      <c r="J60" s="61"/>
      <c r="K60" s="9"/>
      <c r="L60" s="9"/>
      <c r="M60" s="9"/>
      <c r="N60" s="9"/>
      <c r="O60" s="9"/>
      <c r="P60" s="9"/>
      <c r="Q60" s="9"/>
      <c r="R60" s="9"/>
      <c r="S60" s="9"/>
      <c r="T60" s="9"/>
      <c r="U60" s="9"/>
      <c r="V60" s="9"/>
      <c r="W60" s="9"/>
      <c r="X60" s="9"/>
      <c r="Y60" s="9"/>
      <c r="Z60" s="105"/>
      <c r="AA60" s="61"/>
      <c r="AC60" s="249"/>
      <c r="AD60" s="61"/>
    </row>
    <row r="61" spans="1:30" ht="15.75">
      <c r="A61" s="105" t="s">
        <v>2507</v>
      </c>
      <c r="B61" s="3"/>
      <c r="C61" s="3"/>
      <c r="D61" s="32">
        <f t="shared" si="0"/>
        <v>288.5</v>
      </c>
      <c r="E61" s="9">
        <v>288.5</v>
      </c>
      <c r="F61" s="105"/>
      <c r="G61" s="61"/>
      <c r="I61" s="249"/>
      <c r="J61" s="61"/>
      <c r="K61" s="9"/>
      <c r="L61" s="9"/>
      <c r="M61" s="9"/>
      <c r="N61" s="9"/>
      <c r="O61" s="9"/>
      <c r="P61" s="9"/>
      <c r="Q61" s="9"/>
      <c r="R61" s="9"/>
      <c r="S61" s="9"/>
      <c r="T61" s="9"/>
      <c r="U61" s="9"/>
      <c r="V61" s="9"/>
      <c r="W61" s="9"/>
      <c r="X61" s="9"/>
      <c r="Y61" s="9"/>
      <c r="Z61" s="261"/>
      <c r="AA61" s="61"/>
      <c r="AC61" s="249"/>
      <c r="AD61" s="61"/>
    </row>
    <row r="62" spans="1:30" ht="15.75">
      <c r="A62" s="260" t="s">
        <v>3158</v>
      </c>
      <c r="B62" s="3"/>
      <c r="C62" s="3"/>
      <c r="D62" s="32">
        <f t="shared" si="0"/>
        <v>206.89999999999998</v>
      </c>
      <c r="E62" s="9">
        <v>206.89999999999998</v>
      </c>
      <c r="F62" s="260"/>
      <c r="G62" s="61"/>
      <c r="I62" s="249"/>
      <c r="J62" s="61"/>
      <c r="K62" s="9"/>
      <c r="L62" s="9"/>
      <c r="M62" s="9"/>
      <c r="N62" s="9"/>
      <c r="O62" s="9"/>
      <c r="P62" s="9"/>
      <c r="Q62" s="9"/>
      <c r="R62" s="9"/>
      <c r="S62" s="9"/>
      <c r="T62" s="9"/>
      <c r="U62" s="9"/>
      <c r="V62" s="9"/>
      <c r="W62" s="9"/>
      <c r="X62" s="9"/>
      <c r="Y62" s="9"/>
      <c r="Z62" s="105"/>
      <c r="AA62" s="61"/>
      <c r="AC62" s="249"/>
      <c r="AD62" s="61"/>
    </row>
    <row r="63" spans="1:30" ht="15.75">
      <c r="A63" s="261" t="s">
        <v>3832</v>
      </c>
      <c r="B63" s="3"/>
      <c r="C63" s="3"/>
      <c r="D63" s="32">
        <f t="shared" si="0"/>
        <v>183.89999999999998</v>
      </c>
      <c r="E63" s="9">
        <v>183.89999999999998</v>
      </c>
      <c r="F63" s="261"/>
      <c r="G63" s="61"/>
      <c r="I63" s="249"/>
      <c r="J63" s="61"/>
      <c r="K63" s="9"/>
      <c r="L63" s="9"/>
      <c r="M63" s="9"/>
      <c r="N63" s="9"/>
      <c r="O63" s="9"/>
      <c r="P63" s="9"/>
      <c r="Q63" s="9"/>
      <c r="R63" s="9"/>
      <c r="S63" s="9"/>
      <c r="T63" s="9"/>
      <c r="U63" s="9"/>
      <c r="V63" s="9"/>
      <c r="W63" s="9"/>
      <c r="X63" s="9"/>
      <c r="Y63" s="9"/>
      <c r="Z63" s="105"/>
      <c r="AA63" s="61"/>
      <c r="AC63" s="249"/>
      <c r="AD63" s="61"/>
    </row>
    <row r="64" spans="1:30" ht="15.75">
      <c r="A64" s="105" t="s">
        <v>2080</v>
      </c>
      <c r="B64" s="3"/>
      <c r="C64" s="3"/>
      <c r="D64" s="32">
        <f t="shared" si="0"/>
        <v>156</v>
      </c>
      <c r="E64" s="9">
        <v>156</v>
      </c>
      <c r="F64" s="105"/>
      <c r="G64" s="61"/>
      <c r="I64" s="249"/>
      <c r="J64" s="61"/>
      <c r="K64" s="9"/>
      <c r="L64" s="9"/>
      <c r="M64" s="9"/>
      <c r="N64" s="9"/>
      <c r="O64" s="9"/>
      <c r="P64" s="9"/>
      <c r="Q64" s="9"/>
      <c r="R64" s="9"/>
      <c r="S64" s="9"/>
      <c r="T64" s="9"/>
      <c r="U64" s="9"/>
      <c r="V64" s="9"/>
      <c r="W64" s="9"/>
      <c r="X64" s="9"/>
      <c r="Y64" s="9"/>
      <c r="Z64" s="105"/>
      <c r="AA64" s="61"/>
      <c r="AC64" s="249"/>
      <c r="AD64" s="61"/>
    </row>
    <row r="65" spans="1:30" ht="15.75">
      <c r="A65" s="104" t="s">
        <v>3826</v>
      </c>
      <c r="B65" s="3"/>
      <c r="C65" s="3"/>
      <c r="D65" s="32">
        <f t="shared" si="0"/>
        <v>238.5</v>
      </c>
      <c r="E65" s="9">
        <v>238.5</v>
      </c>
      <c r="F65" s="401"/>
      <c r="G65" s="61"/>
      <c r="I65" s="249"/>
      <c r="J65" s="61"/>
      <c r="K65" s="9"/>
      <c r="L65" s="9"/>
      <c r="M65" s="9"/>
      <c r="N65" s="9"/>
      <c r="O65" s="9"/>
      <c r="P65" s="9"/>
      <c r="Q65" s="9"/>
      <c r="R65" s="9"/>
      <c r="S65" s="9"/>
      <c r="T65" s="9"/>
      <c r="U65" s="9"/>
      <c r="V65" s="9"/>
      <c r="W65" s="9"/>
      <c r="X65" s="9"/>
      <c r="Y65" s="9"/>
      <c r="Z65" s="260"/>
      <c r="AA65" s="61"/>
      <c r="AC65" s="249"/>
      <c r="AD65" s="61"/>
    </row>
    <row r="66" spans="1:30" ht="15.75">
      <c r="A66" s="260" t="s">
        <v>3159</v>
      </c>
      <c r="B66" s="3"/>
      <c r="C66" s="3"/>
      <c r="D66" s="32">
        <f t="shared" si="0"/>
        <v>251.8</v>
      </c>
      <c r="E66" s="9">
        <v>251.8</v>
      </c>
      <c r="F66" s="260"/>
      <c r="G66" s="61"/>
      <c r="I66" s="249"/>
      <c r="J66" s="61"/>
      <c r="K66" s="9"/>
      <c r="L66" s="9"/>
      <c r="M66" s="9"/>
      <c r="N66" s="9"/>
      <c r="O66" s="9"/>
      <c r="P66" s="9"/>
      <c r="Q66" s="9"/>
      <c r="R66" s="9"/>
      <c r="S66" s="9"/>
      <c r="T66" s="9"/>
      <c r="U66" s="9"/>
      <c r="V66" s="9"/>
      <c r="W66" s="9"/>
      <c r="X66" s="9"/>
      <c r="Y66" s="9"/>
      <c r="Z66" s="105"/>
      <c r="AA66" s="61"/>
      <c r="AC66" s="249"/>
      <c r="AD66" s="61"/>
    </row>
    <row r="67" spans="1:30" ht="15.75">
      <c r="A67" s="105" t="s">
        <v>2529</v>
      </c>
      <c r="B67" s="3"/>
      <c r="C67" s="3"/>
      <c r="D67" s="32">
        <f t="shared" si="0"/>
        <v>250.5</v>
      </c>
      <c r="E67" s="9">
        <v>250.5</v>
      </c>
      <c r="F67" s="105"/>
      <c r="G67" s="61"/>
      <c r="I67" s="249"/>
      <c r="J67" s="61"/>
      <c r="K67" s="9"/>
      <c r="L67" s="9"/>
      <c r="M67" s="9"/>
      <c r="N67" s="9"/>
      <c r="O67" s="9"/>
      <c r="P67" s="9"/>
      <c r="Q67" s="9"/>
      <c r="R67" s="9"/>
      <c r="S67" s="9"/>
      <c r="T67" s="9"/>
      <c r="U67" s="9"/>
      <c r="V67" s="9"/>
      <c r="W67" s="9"/>
      <c r="X67" s="9"/>
      <c r="Y67" s="9"/>
      <c r="Z67" s="105"/>
      <c r="AA67" s="61"/>
      <c r="AC67" s="249"/>
      <c r="AD67" s="61"/>
    </row>
    <row r="68" spans="1:30" ht="15.75">
      <c r="A68" s="261" t="s">
        <v>3853</v>
      </c>
      <c r="B68" s="3"/>
      <c r="C68" s="3"/>
      <c r="D68" s="32">
        <f t="shared" si="0"/>
        <v>234.8</v>
      </c>
      <c r="E68" s="9">
        <v>234.8</v>
      </c>
      <c r="F68" s="261"/>
      <c r="G68" s="61"/>
      <c r="I68" s="249"/>
      <c r="J68" s="61"/>
      <c r="K68" s="9"/>
      <c r="L68" s="9"/>
      <c r="M68" s="9"/>
      <c r="N68" s="9"/>
      <c r="O68" s="9"/>
      <c r="P68" s="9"/>
      <c r="Q68" s="9"/>
      <c r="R68" s="9"/>
      <c r="S68" s="9"/>
      <c r="T68" s="9"/>
      <c r="U68" s="9"/>
      <c r="V68" s="9"/>
      <c r="W68" s="9"/>
      <c r="X68" s="9"/>
      <c r="Y68" s="9"/>
      <c r="Z68" s="261"/>
      <c r="AA68" s="61"/>
      <c r="AC68" s="249"/>
      <c r="AD68" s="61"/>
    </row>
    <row r="69" spans="1:30" ht="15.75">
      <c r="A69" s="261" t="s">
        <v>3835</v>
      </c>
      <c r="B69" s="3"/>
      <c r="C69" s="3"/>
      <c r="D69" s="32">
        <f t="shared" si="0"/>
        <v>0</v>
      </c>
      <c r="E69" s="9">
        <v>0</v>
      </c>
      <c r="F69" s="261"/>
      <c r="G69" s="61"/>
      <c r="I69" s="249"/>
      <c r="J69" s="61"/>
      <c r="K69" s="9"/>
      <c r="L69" s="9"/>
      <c r="M69" s="9"/>
      <c r="N69" s="9"/>
      <c r="O69" s="9"/>
      <c r="P69" s="9"/>
      <c r="Q69" s="9"/>
      <c r="R69" s="9"/>
      <c r="S69" s="9"/>
      <c r="T69" s="9"/>
      <c r="U69" s="9"/>
      <c r="V69" s="9"/>
      <c r="W69" s="9"/>
      <c r="X69" s="9"/>
      <c r="Y69" s="9"/>
      <c r="Z69" s="260"/>
      <c r="AA69" s="61"/>
      <c r="AC69" s="249"/>
      <c r="AD69" s="61"/>
    </row>
    <row r="70" spans="1:30" ht="15.75">
      <c r="A70" s="105" t="s">
        <v>665</v>
      </c>
      <c r="B70" s="3"/>
      <c r="C70" s="3"/>
      <c r="D70" s="32">
        <f t="shared" ref="D70:D133" si="1">SUM(E70:DZ70)</f>
        <v>194.6</v>
      </c>
      <c r="E70" s="9">
        <v>194.6</v>
      </c>
      <c r="F70" s="105"/>
      <c r="G70" s="61"/>
      <c r="I70" s="249"/>
      <c r="J70" s="61"/>
      <c r="K70" s="9"/>
      <c r="L70" s="9"/>
      <c r="M70" s="9"/>
      <c r="N70" s="9"/>
      <c r="O70" s="9"/>
      <c r="P70" s="9"/>
      <c r="Q70" s="9"/>
      <c r="R70" s="9"/>
      <c r="S70" s="9"/>
      <c r="T70" s="9"/>
      <c r="U70" s="9"/>
      <c r="V70" s="9"/>
      <c r="W70" s="9"/>
      <c r="X70" s="9"/>
      <c r="Y70" s="9"/>
      <c r="Z70" s="105"/>
      <c r="AA70" s="61"/>
      <c r="AC70" s="249"/>
      <c r="AD70" s="61"/>
    </row>
    <row r="71" spans="1:30" ht="15.75">
      <c r="A71" s="105" t="s">
        <v>2528</v>
      </c>
      <c r="B71" s="3"/>
      <c r="C71" s="3"/>
      <c r="D71" s="32">
        <f t="shared" si="1"/>
        <v>11.700000000000001</v>
      </c>
      <c r="E71" s="9">
        <v>11.700000000000001</v>
      </c>
      <c r="F71" s="105"/>
      <c r="G71" s="61"/>
      <c r="I71" s="249"/>
      <c r="J71" s="61"/>
      <c r="K71" s="9"/>
      <c r="L71" s="9"/>
      <c r="M71" s="9"/>
      <c r="N71" s="9"/>
      <c r="O71" s="9"/>
      <c r="P71" s="9"/>
      <c r="Q71" s="9"/>
      <c r="R71" s="9"/>
      <c r="S71" s="9"/>
      <c r="T71" s="9"/>
      <c r="U71" s="9"/>
      <c r="V71" s="9"/>
      <c r="W71" s="9"/>
      <c r="X71" s="9"/>
      <c r="Y71" s="9"/>
      <c r="Z71" s="105"/>
      <c r="AA71" s="61"/>
      <c r="AC71" s="249"/>
      <c r="AD71" s="61"/>
    </row>
    <row r="72" spans="1:30" ht="15.75">
      <c r="A72" s="261" t="s">
        <v>2171</v>
      </c>
      <c r="B72" s="3"/>
      <c r="C72" s="3"/>
      <c r="D72" s="32">
        <f t="shared" si="1"/>
        <v>239.8</v>
      </c>
      <c r="E72" s="9">
        <v>239.8</v>
      </c>
      <c r="F72" s="261"/>
      <c r="G72" s="61"/>
      <c r="I72" s="249"/>
      <c r="J72" s="61"/>
      <c r="K72" s="9"/>
      <c r="L72" s="9"/>
      <c r="M72" s="9"/>
      <c r="N72" s="9"/>
      <c r="O72" s="9"/>
      <c r="P72" s="9"/>
      <c r="Q72" s="9"/>
      <c r="R72" s="9"/>
      <c r="S72" s="9"/>
      <c r="T72" s="9"/>
      <c r="U72" s="9"/>
      <c r="V72" s="9"/>
      <c r="W72" s="9"/>
      <c r="X72" s="9"/>
      <c r="Y72" s="9"/>
      <c r="Z72" s="261"/>
      <c r="AA72" s="61"/>
      <c r="AC72" s="249"/>
      <c r="AD72" s="61"/>
    </row>
    <row r="73" spans="1:30" ht="15.75">
      <c r="A73" s="105" t="s">
        <v>3160</v>
      </c>
      <c r="B73" s="3"/>
      <c r="C73" s="3"/>
      <c r="D73" s="32">
        <f t="shared" si="1"/>
        <v>276.20000000000005</v>
      </c>
      <c r="E73" s="9">
        <v>276.20000000000005</v>
      </c>
      <c r="F73" s="105"/>
      <c r="G73" s="61"/>
      <c r="I73" s="249"/>
      <c r="J73" s="61"/>
      <c r="K73" s="9"/>
      <c r="L73" s="9"/>
      <c r="M73" s="9"/>
      <c r="N73" s="9"/>
      <c r="O73" s="9"/>
      <c r="P73" s="9"/>
      <c r="Q73" s="9"/>
      <c r="R73" s="9"/>
      <c r="S73" s="9"/>
      <c r="T73" s="9"/>
      <c r="U73" s="9"/>
      <c r="V73" s="9"/>
      <c r="W73" s="9"/>
      <c r="X73" s="9"/>
      <c r="Y73" s="9"/>
      <c r="Z73" s="260"/>
      <c r="AA73" s="61"/>
      <c r="AC73" s="249"/>
      <c r="AD73" s="61"/>
    </row>
    <row r="74" spans="1:30" ht="15.75">
      <c r="A74" s="105" t="s">
        <v>2511</v>
      </c>
      <c r="B74" s="3"/>
      <c r="C74" s="3"/>
      <c r="D74" s="32">
        <f t="shared" si="1"/>
        <v>239.4</v>
      </c>
      <c r="E74" s="9">
        <v>239.4</v>
      </c>
      <c r="F74" s="105"/>
      <c r="G74" s="61"/>
      <c r="I74" s="249"/>
      <c r="J74" s="61"/>
      <c r="K74" s="9"/>
      <c r="L74" s="9"/>
      <c r="M74" s="9"/>
      <c r="N74" s="9"/>
      <c r="O74" s="9"/>
      <c r="P74" s="9"/>
      <c r="Q74" s="9"/>
      <c r="R74" s="9"/>
      <c r="S74" s="9"/>
      <c r="T74" s="9"/>
      <c r="U74" s="9"/>
      <c r="V74" s="9"/>
      <c r="W74" s="9"/>
      <c r="X74" s="9"/>
      <c r="Y74" s="9"/>
      <c r="Z74" s="260"/>
      <c r="AA74" s="61"/>
      <c r="AC74" s="249"/>
      <c r="AD74" s="61"/>
    </row>
    <row r="75" spans="1:30" ht="15.75">
      <c r="A75" s="105" t="s">
        <v>661</v>
      </c>
      <c r="B75" s="3"/>
      <c r="C75" s="3"/>
      <c r="D75" s="32">
        <f t="shared" si="1"/>
        <v>150</v>
      </c>
      <c r="E75" s="9">
        <v>150</v>
      </c>
      <c r="F75" s="105"/>
      <c r="G75" s="61"/>
      <c r="I75" s="249"/>
      <c r="J75" s="61"/>
      <c r="K75" s="9"/>
      <c r="L75" s="9"/>
      <c r="M75" s="9"/>
      <c r="N75" s="9"/>
      <c r="O75" s="9"/>
      <c r="P75" s="9"/>
      <c r="Q75" s="9"/>
      <c r="R75" s="9"/>
      <c r="S75" s="9"/>
      <c r="T75" s="9"/>
      <c r="U75" s="9"/>
      <c r="V75" s="9"/>
      <c r="W75" s="9"/>
      <c r="X75" s="9"/>
      <c r="Y75" s="9"/>
      <c r="Z75" s="105"/>
      <c r="AA75" s="61"/>
      <c r="AC75" s="249"/>
      <c r="AD75" s="61"/>
    </row>
    <row r="76" spans="1:30" ht="15.75">
      <c r="A76" s="260" t="s">
        <v>21</v>
      </c>
      <c r="B76" s="3"/>
      <c r="C76" s="3"/>
      <c r="D76" s="32">
        <f t="shared" si="1"/>
        <v>311</v>
      </c>
      <c r="E76" s="9">
        <v>311</v>
      </c>
      <c r="F76" s="260"/>
      <c r="G76" s="61"/>
      <c r="I76" s="249"/>
      <c r="J76" s="61"/>
      <c r="K76" s="9"/>
      <c r="L76" s="9"/>
      <c r="M76" s="9"/>
      <c r="N76" s="9"/>
      <c r="O76" s="9"/>
      <c r="P76" s="9"/>
      <c r="Q76" s="9"/>
      <c r="R76" s="9"/>
      <c r="S76" s="9"/>
      <c r="T76" s="9"/>
      <c r="U76" s="9"/>
      <c r="V76" s="9"/>
      <c r="W76" s="9"/>
      <c r="X76" s="9"/>
      <c r="Y76" s="9"/>
      <c r="Z76" s="105"/>
      <c r="AA76" s="61"/>
      <c r="AC76" s="249"/>
      <c r="AD76" s="61"/>
    </row>
    <row r="77" spans="1:30" ht="15.75">
      <c r="A77" s="105" t="s">
        <v>141</v>
      </c>
      <c r="B77" s="3"/>
      <c r="C77" s="3"/>
      <c r="D77" s="32">
        <f t="shared" si="1"/>
        <v>267.29999999999995</v>
      </c>
      <c r="E77" s="9">
        <v>267.29999999999995</v>
      </c>
      <c r="F77" s="105"/>
      <c r="G77" s="61"/>
      <c r="I77" s="249"/>
      <c r="J77" s="61"/>
      <c r="K77" s="9"/>
      <c r="L77" s="9"/>
      <c r="M77" s="9"/>
      <c r="N77" s="9"/>
      <c r="O77" s="9"/>
      <c r="P77" s="9"/>
      <c r="Q77" s="9"/>
      <c r="R77" s="9"/>
      <c r="S77" s="9"/>
      <c r="T77" s="9"/>
      <c r="U77" s="9"/>
      <c r="V77" s="9"/>
      <c r="W77" s="9"/>
      <c r="X77" s="9"/>
      <c r="Y77" s="9"/>
      <c r="Z77" s="105"/>
      <c r="AA77" s="61"/>
      <c r="AC77" s="249"/>
      <c r="AD77" s="61"/>
    </row>
    <row r="78" spans="1:30" ht="15.75">
      <c r="A78" s="105" t="s">
        <v>2073</v>
      </c>
      <c r="B78" s="3"/>
      <c r="C78" s="3"/>
      <c r="D78" s="32">
        <f t="shared" si="1"/>
        <v>239.8</v>
      </c>
      <c r="E78" s="9">
        <v>239.8</v>
      </c>
      <c r="F78" s="105"/>
      <c r="G78" s="61"/>
      <c r="I78" s="249"/>
      <c r="J78" s="61"/>
      <c r="K78" s="9"/>
      <c r="L78" s="9"/>
      <c r="M78" s="9"/>
      <c r="N78" s="9"/>
      <c r="O78" s="9"/>
      <c r="P78" s="9"/>
      <c r="Q78" s="9"/>
      <c r="R78" s="9"/>
      <c r="S78" s="9"/>
      <c r="T78" s="9"/>
      <c r="U78" s="9"/>
      <c r="V78" s="9"/>
      <c r="W78" s="9"/>
      <c r="X78" s="9"/>
      <c r="Y78" s="9"/>
      <c r="Z78" s="105"/>
      <c r="AA78" s="61"/>
      <c r="AC78" s="249"/>
      <c r="AD78" s="61"/>
    </row>
    <row r="79" spans="1:30" ht="15.75">
      <c r="A79" s="261" t="s">
        <v>1592</v>
      </c>
      <c r="B79" s="3"/>
      <c r="C79" s="3"/>
      <c r="D79" s="32">
        <f t="shared" si="1"/>
        <v>115.60000000000001</v>
      </c>
      <c r="E79" s="9">
        <v>115.60000000000001</v>
      </c>
      <c r="F79" s="261"/>
      <c r="G79" s="61"/>
      <c r="I79" s="249"/>
      <c r="J79" s="61"/>
      <c r="K79" s="9"/>
      <c r="L79" s="9"/>
      <c r="M79" s="9"/>
      <c r="N79" s="9"/>
      <c r="O79" s="9"/>
      <c r="P79" s="9"/>
      <c r="Q79" s="9"/>
      <c r="R79" s="9"/>
      <c r="S79" s="9"/>
      <c r="T79" s="9"/>
      <c r="U79" s="9"/>
      <c r="V79" s="9"/>
      <c r="W79" s="9"/>
      <c r="X79" s="9"/>
      <c r="Y79" s="9"/>
      <c r="Z79" s="105"/>
      <c r="AA79" s="61"/>
      <c r="AC79" s="249"/>
      <c r="AD79" s="61"/>
    </row>
    <row r="80" spans="1:30" ht="15.75">
      <c r="A80" s="105" t="s">
        <v>3161</v>
      </c>
      <c r="B80" s="3"/>
      <c r="C80" s="3"/>
      <c r="D80" s="32">
        <f t="shared" si="1"/>
        <v>223.2</v>
      </c>
      <c r="E80" s="9">
        <v>223.2</v>
      </c>
      <c r="F80" s="105"/>
      <c r="G80" s="61"/>
      <c r="I80" s="249"/>
      <c r="J80" s="61"/>
      <c r="K80" s="9"/>
      <c r="L80" s="9"/>
      <c r="M80" s="9"/>
      <c r="N80" s="9"/>
      <c r="O80" s="9"/>
      <c r="P80" s="9"/>
      <c r="Q80" s="9"/>
      <c r="R80" s="9"/>
      <c r="S80" s="9"/>
      <c r="T80" s="9"/>
      <c r="U80" s="9"/>
      <c r="V80" s="9"/>
      <c r="W80" s="9"/>
      <c r="X80" s="9"/>
      <c r="Y80" s="9"/>
      <c r="Z80" s="261"/>
      <c r="AA80" s="61"/>
      <c r="AC80" s="249"/>
      <c r="AD80" s="61"/>
    </row>
    <row r="81" spans="1:30" ht="15.75">
      <c r="A81" s="105" t="s">
        <v>2522</v>
      </c>
      <c r="B81" s="3"/>
      <c r="C81" s="3"/>
      <c r="D81" s="32">
        <f t="shared" si="1"/>
        <v>145.19999999999999</v>
      </c>
      <c r="E81" s="9">
        <v>145.19999999999999</v>
      </c>
      <c r="F81" s="105"/>
      <c r="G81" s="61"/>
      <c r="I81" s="249"/>
      <c r="J81" s="61"/>
      <c r="K81" s="9"/>
      <c r="L81" s="9"/>
      <c r="M81" s="9"/>
      <c r="N81" s="9"/>
      <c r="O81" s="9"/>
      <c r="P81" s="9"/>
      <c r="Q81" s="9"/>
      <c r="R81" s="9"/>
      <c r="S81" s="9"/>
      <c r="T81" s="9"/>
      <c r="U81" s="9"/>
      <c r="V81" s="9"/>
      <c r="W81" s="9"/>
      <c r="X81" s="9"/>
      <c r="Y81" s="9"/>
      <c r="Z81" s="261"/>
      <c r="AA81" s="61"/>
      <c r="AC81" s="249"/>
      <c r="AD81" s="61"/>
    </row>
    <row r="82" spans="1:30" ht="15.75">
      <c r="A82" s="261" t="s">
        <v>3833</v>
      </c>
      <c r="B82" s="3"/>
      <c r="C82" s="3"/>
      <c r="D82" s="32">
        <f t="shared" si="1"/>
        <v>12.100000000000001</v>
      </c>
      <c r="E82" s="9">
        <v>12.100000000000001</v>
      </c>
      <c r="F82" s="261"/>
      <c r="G82" s="61"/>
      <c r="I82" s="249"/>
      <c r="J82" s="61"/>
      <c r="K82" s="9"/>
      <c r="L82" s="9"/>
      <c r="M82" s="9"/>
      <c r="N82" s="9"/>
      <c r="O82" s="9"/>
      <c r="P82" s="9"/>
      <c r="Q82" s="9"/>
      <c r="R82" s="9"/>
      <c r="S82" s="9"/>
      <c r="T82" s="9"/>
      <c r="U82" s="9"/>
      <c r="V82" s="9"/>
      <c r="W82" s="9"/>
      <c r="X82" s="9"/>
      <c r="Y82" s="9"/>
      <c r="Z82" s="105"/>
      <c r="AA82" s="61"/>
      <c r="AC82" s="249"/>
      <c r="AD82" s="61"/>
    </row>
    <row r="83" spans="1:30" ht="15.75">
      <c r="A83" s="105" t="s">
        <v>2083</v>
      </c>
      <c r="B83" s="3"/>
      <c r="C83" s="3"/>
      <c r="D83" s="32">
        <f t="shared" si="1"/>
        <v>140</v>
      </c>
      <c r="E83" s="9">
        <v>140</v>
      </c>
      <c r="F83" s="105"/>
      <c r="G83" s="61"/>
      <c r="I83" s="249"/>
      <c r="J83" s="61"/>
      <c r="K83" s="9"/>
      <c r="L83" s="9"/>
      <c r="M83" s="9"/>
      <c r="N83" s="9"/>
      <c r="O83" s="9"/>
      <c r="P83" s="9"/>
      <c r="Q83" s="9"/>
      <c r="R83" s="9"/>
      <c r="S83" s="9"/>
      <c r="T83" s="9"/>
      <c r="U83" s="9"/>
      <c r="V83" s="9"/>
      <c r="W83" s="9"/>
      <c r="X83" s="9"/>
      <c r="Y83" s="9"/>
      <c r="Z83" s="401"/>
      <c r="AA83" s="61"/>
      <c r="AC83" s="249"/>
      <c r="AD83" s="61"/>
    </row>
    <row r="84" spans="1:30" ht="15.75">
      <c r="A84" s="261" t="s">
        <v>1593</v>
      </c>
      <c r="B84" s="3"/>
      <c r="C84" s="3"/>
      <c r="D84" s="32">
        <f t="shared" si="1"/>
        <v>14.3</v>
      </c>
      <c r="E84" s="9">
        <v>14.3</v>
      </c>
      <c r="F84" s="261"/>
      <c r="G84" s="61"/>
      <c r="I84" s="249"/>
      <c r="J84" s="61"/>
      <c r="K84" s="9"/>
      <c r="L84" s="9"/>
      <c r="M84" s="9"/>
      <c r="N84" s="9"/>
      <c r="O84" s="9"/>
      <c r="P84" s="9"/>
      <c r="Q84" s="9"/>
      <c r="R84" s="9"/>
      <c r="S84" s="9"/>
      <c r="T84" s="9"/>
      <c r="U84" s="9"/>
      <c r="V84" s="9"/>
      <c r="W84" s="9"/>
      <c r="X84" s="9"/>
      <c r="Y84" s="9"/>
      <c r="Z84" s="401"/>
      <c r="AA84" s="61"/>
      <c r="AC84" s="249"/>
      <c r="AD84" s="61"/>
    </row>
    <row r="85" spans="1:30" ht="15.75">
      <c r="A85" s="260" t="s">
        <v>3163</v>
      </c>
      <c r="B85" s="3"/>
      <c r="C85" s="3"/>
      <c r="D85" s="32">
        <f t="shared" si="1"/>
        <v>265</v>
      </c>
      <c r="E85" s="9">
        <v>265</v>
      </c>
      <c r="F85" s="260"/>
      <c r="G85" s="61"/>
      <c r="I85" s="249"/>
      <c r="J85" s="61"/>
      <c r="K85" s="9"/>
      <c r="L85" s="9"/>
      <c r="M85" s="9"/>
      <c r="N85" s="9"/>
      <c r="O85" s="9"/>
      <c r="P85" s="9"/>
      <c r="Q85" s="9"/>
      <c r="R85" s="9"/>
      <c r="S85" s="9"/>
      <c r="T85" s="9"/>
      <c r="U85" s="9"/>
      <c r="V85" s="9"/>
      <c r="W85" s="9"/>
      <c r="X85" s="9"/>
      <c r="Y85" s="9"/>
      <c r="Z85" s="105"/>
      <c r="AA85" s="61"/>
      <c r="AC85" s="249"/>
      <c r="AD85" s="61"/>
    </row>
    <row r="86" spans="1:30" ht="15.75">
      <c r="A86" s="105" t="s">
        <v>629</v>
      </c>
      <c r="B86" s="3"/>
      <c r="C86" s="3"/>
      <c r="D86" s="32">
        <f t="shared" si="1"/>
        <v>362.6</v>
      </c>
      <c r="E86" s="9">
        <v>362.6</v>
      </c>
      <c r="F86" s="105"/>
      <c r="G86" s="61"/>
      <c r="I86" s="249"/>
      <c r="J86" s="61"/>
      <c r="K86" s="9"/>
      <c r="L86" s="9"/>
      <c r="M86" s="9"/>
      <c r="N86" s="9"/>
      <c r="O86" s="9"/>
      <c r="P86" s="9"/>
      <c r="Q86" s="9"/>
      <c r="R86" s="9"/>
      <c r="S86" s="9"/>
      <c r="T86" s="9"/>
      <c r="U86" s="9"/>
      <c r="V86" s="9"/>
      <c r="W86" s="9"/>
      <c r="X86" s="9"/>
      <c r="Y86" s="9"/>
      <c r="Z86" s="260"/>
      <c r="AA86" s="61"/>
      <c r="AC86" s="249"/>
      <c r="AD86" s="61"/>
    </row>
    <row r="87" spans="1:30" ht="15.75">
      <c r="A87" s="105" t="s">
        <v>2082</v>
      </c>
      <c r="B87" s="3"/>
      <c r="C87" s="3"/>
      <c r="D87" s="32">
        <f t="shared" si="1"/>
        <v>163.1</v>
      </c>
      <c r="E87" s="9">
        <v>163.1</v>
      </c>
      <c r="F87" s="105"/>
      <c r="G87" s="61"/>
      <c r="I87" s="249"/>
      <c r="J87" s="61"/>
      <c r="K87" s="9"/>
      <c r="L87" s="9"/>
      <c r="M87" s="9"/>
      <c r="N87" s="9"/>
      <c r="O87" s="9"/>
      <c r="P87" s="9"/>
      <c r="Q87" s="9"/>
      <c r="R87" s="9"/>
      <c r="S87" s="9"/>
      <c r="T87" s="9"/>
      <c r="U87" s="9"/>
      <c r="V87" s="9"/>
      <c r="W87" s="9"/>
      <c r="X87" s="9"/>
      <c r="Y87" s="9"/>
      <c r="Z87" s="260"/>
      <c r="AA87" s="61"/>
      <c r="AC87" s="249"/>
      <c r="AD87" s="61"/>
    </row>
    <row r="88" spans="1:30" ht="15.75">
      <c r="A88" s="105" t="s">
        <v>630</v>
      </c>
      <c r="B88" s="3"/>
      <c r="C88" s="3"/>
      <c r="D88" s="32">
        <f t="shared" si="1"/>
        <v>353.5</v>
      </c>
      <c r="E88" s="9">
        <v>353.5</v>
      </c>
      <c r="F88" s="105"/>
      <c r="G88" s="61"/>
      <c r="I88" s="249"/>
      <c r="J88" s="61"/>
      <c r="K88" s="9"/>
      <c r="L88" s="9"/>
      <c r="M88" s="9"/>
      <c r="N88" s="9"/>
      <c r="O88" s="9"/>
      <c r="P88" s="9"/>
      <c r="Q88" s="9"/>
      <c r="R88" s="9"/>
      <c r="S88" s="9"/>
      <c r="T88" s="9"/>
      <c r="U88" s="9"/>
      <c r="V88" s="9"/>
      <c r="W88" s="9"/>
      <c r="X88" s="9"/>
      <c r="Y88" s="9"/>
      <c r="Z88" s="105"/>
      <c r="AA88" s="61"/>
      <c r="AC88" s="249"/>
      <c r="AD88" s="61"/>
    </row>
    <row r="89" spans="1:30" ht="15.75">
      <c r="A89" s="105" t="s">
        <v>3164</v>
      </c>
      <c r="B89" s="3"/>
      <c r="C89" s="3"/>
      <c r="D89" s="32">
        <f t="shared" si="1"/>
        <v>210.5</v>
      </c>
      <c r="E89" s="9">
        <v>210.5</v>
      </c>
      <c r="F89" s="105"/>
      <c r="G89" s="61"/>
      <c r="I89" s="249"/>
      <c r="J89" s="61"/>
      <c r="K89" s="9"/>
      <c r="L89" s="9"/>
      <c r="M89" s="9"/>
      <c r="N89" s="9"/>
      <c r="O89" s="9"/>
      <c r="P89" s="9"/>
      <c r="Q89" s="9"/>
      <c r="R89" s="9"/>
      <c r="S89" s="9"/>
      <c r="T89" s="9"/>
      <c r="U89" s="9"/>
      <c r="V89" s="9"/>
      <c r="W89" s="9"/>
      <c r="X89" s="9"/>
      <c r="Y89" s="9"/>
      <c r="Z89" s="105"/>
      <c r="AA89" s="61"/>
      <c r="AC89" s="249"/>
      <c r="AD89" s="61"/>
    </row>
    <row r="90" spans="1:30" ht="15.75">
      <c r="A90" s="261" t="s">
        <v>23</v>
      </c>
      <c r="B90" s="3"/>
      <c r="C90" s="3"/>
      <c r="D90" s="32">
        <f t="shared" si="1"/>
        <v>171.7</v>
      </c>
      <c r="E90" s="9">
        <v>171.7</v>
      </c>
      <c r="F90" s="261"/>
      <c r="G90" s="61"/>
      <c r="I90" s="249"/>
      <c r="J90" s="61"/>
      <c r="K90" s="9"/>
      <c r="L90" s="9"/>
      <c r="M90" s="9"/>
      <c r="N90" s="9"/>
      <c r="O90" s="9"/>
      <c r="P90" s="9"/>
      <c r="Q90" s="9"/>
      <c r="R90" s="9"/>
      <c r="S90" s="9"/>
      <c r="T90" s="9"/>
      <c r="U90" s="9"/>
      <c r="V90" s="9"/>
      <c r="W90" s="9"/>
      <c r="X90" s="9"/>
      <c r="Y90" s="9"/>
      <c r="Z90" s="105"/>
      <c r="AA90" s="61"/>
      <c r="AC90" s="249"/>
      <c r="AD90" s="61"/>
    </row>
    <row r="91" spans="1:30" ht="15.75">
      <c r="A91" s="261" t="s">
        <v>25</v>
      </c>
      <c r="B91" s="3"/>
      <c r="C91" s="3"/>
      <c r="D91" s="32">
        <f t="shared" si="1"/>
        <v>210.3</v>
      </c>
      <c r="E91" s="9">
        <v>210.3</v>
      </c>
      <c r="F91" s="261"/>
      <c r="G91" s="61"/>
      <c r="I91" s="249"/>
      <c r="J91" s="61"/>
      <c r="K91" s="9"/>
      <c r="L91" s="9"/>
      <c r="M91" s="9"/>
      <c r="N91" s="9"/>
      <c r="O91" s="9"/>
      <c r="P91" s="9"/>
      <c r="Q91" s="9"/>
      <c r="R91" s="9"/>
      <c r="S91" s="9"/>
      <c r="T91" s="9"/>
      <c r="U91" s="9"/>
      <c r="V91" s="9"/>
      <c r="W91" s="9"/>
      <c r="X91" s="9"/>
      <c r="Y91" s="9"/>
      <c r="Z91" s="105"/>
      <c r="AA91" s="61"/>
      <c r="AC91" s="249"/>
      <c r="AD91" s="61"/>
    </row>
    <row r="92" spans="1:30" ht="15.75">
      <c r="A92" s="105" t="s">
        <v>2508</v>
      </c>
      <c r="B92" s="3"/>
      <c r="C92" s="3"/>
      <c r="D92" s="32">
        <f t="shared" si="1"/>
        <v>150</v>
      </c>
      <c r="E92" s="9">
        <v>150</v>
      </c>
      <c r="F92" s="105"/>
      <c r="G92" s="61"/>
      <c r="I92" s="249"/>
      <c r="J92" s="61"/>
      <c r="K92" s="9"/>
      <c r="L92" s="9"/>
      <c r="M92" s="9"/>
      <c r="N92" s="9"/>
      <c r="O92" s="9"/>
      <c r="P92" s="9"/>
      <c r="Q92" s="9"/>
      <c r="R92" s="9"/>
      <c r="S92" s="9"/>
      <c r="T92" s="9"/>
      <c r="U92" s="9"/>
      <c r="V92" s="9"/>
      <c r="W92" s="9"/>
      <c r="X92" s="9"/>
      <c r="Y92" s="9"/>
      <c r="Z92" s="105"/>
      <c r="AA92" s="61"/>
      <c r="AC92" s="249"/>
      <c r="AD92" s="61"/>
    </row>
    <row r="93" spans="1:30" ht="15.75">
      <c r="A93" s="261" t="s">
        <v>3831</v>
      </c>
      <c r="B93" s="3"/>
      <c r="C93" s="3"/>
      <c r="D93" s="32">
        <f t="shared" si="1"/>
        <v>272.7</v>
      </c>
      <c r="E93" s="9">
        <v>272.7</v>
      </c>
      <c r="F93" s="261"/>
      <c r="G93" s="61"/>
      <c r="I93" s="249"/>
      <c r="J93" s="61"/>
      <c r="K93" s="9"/>
      <c r="L93" s="9"/>
      <c r="M93" s="9"/>
      <c r="N93" s="9"/>
      <c r="O93" s="9"/>
      <c r="P93" s="9"/>
      <c r="Q93" s="9"/>
      <c r="R93" s="9"/>
      <c r="S93" s="9"/>
      <c r="T93" s="9"/>
      <c r="U93" s="9"/>
      <c r="V93" s="9"/>
      <c r="W93" s="9"/>
      <c r="X93" s="9"/>
      <c r="Y93" s="9"/>
      <c r="Z93" s="260"/>
      <c r="AA93" s="61"/>
      <c r="AC93" s="249"/>
      <c r="AD93" s="61"/>
    </row>
    <row r="94" spans="1:30" ht="15.75">
      <c r="A94" s="104" t="s">
        <v>1278</v>
      </c>
      <c r="B94" s="3"/>
      <c r="C94" s="3"/>
      <c r="D94" s="32">
        <f t="shared" si="1"/>
        <v>111</v>
      </c>
      <c r="E94" s="9">
        <v>111</v>
      </c>
      <c r="F94" s="401"/>
      <c r="G94" s="61"/>
      <c r="I94" s="249"/>
      <c r="J94" s="61"/>
      <c r="K94" s="9"/>
      <c r="L94" s="9"/>
      <c r="M94" s="9"/>
      <c r="N94" s="9"/>
      <c r="O94" s="9"/>
      <c r="P94" s="9"/>
      <c r="Q94" s="9"/>
      <c r="R94" s="9"/>
      <c r="S94" s="9"/>
      <c r="T94" s="9"/>
      <c r="U94" s="9"/>
      <c r="V94" s="9"/>
      <c r="W94" s="9"/>
      <c r="X94" s="9"/>
      <c r="Y94" s="9"/>
      <c r="Z94" s="260"/>
      <c r="AA94" s="61"/>
      <c r="AC94" s="249"/>
      <c r="AD94" s="61"/>
    </row>
    <row r="95" spans="1:30" ht="15.75">
      <c r="A95" s="261" t="s">
        <v>4071</v>
      </c>
      <c r="B95" s="3"/>
      <c r="C95" s="3"/>
      <c r="D95" s="32">
        <f t="shared" si="1"/>
        <v>266.8</v>
      </c>
      <c r="E95" s="9">
        <v>266.8</v>
      </c>
      <c r="F95" s="261"/>
      <c r="G95" s="61"/>
      <c r="I95" s="249"/>
      <c r="J95" s="61"/>
      <c r="K95" s="9"/>
      <c r="L95" s="9"/>
      <c r="M95" s="9"/>
      <c r="N95" s="9"/>
      <c r="O95" s="9"/>
      <c r="P95" s="9"/>
      <c r="Q95" s="9"/>
      <c r="R95" s="9"/>
      <c r="S95" s="9"/>
      <c r="T95" s="9"/>
      <c r="U95" s="9"/>
      <c r="V95" s="9"/>
      <c r="W95" s="9"/>
      <c r="X95" s="9"/>
      <c r="Y95" s="9"/>
      <c r="Z95" s="105"/>
      <c r="AA95" s="61"/>
      <c r="AC95" s="249"/>
      <c r="AD95" s="61"/>
    </row>
    <row r="96" spans="1:30" ht="15.75">
      <c r="A96" s="261" t="s">
        <v>3840</v>
      </c>
      <c r="B96" s="3"/>
      <c r="C96" s="3"/>
      <c r="D96" s="32">
        <f t="shared" si="1"/>
        <v>202.5</v>
      </c>
      <c r="E96" s="9">
        <v>202.5</v>
      </c>
      <c r="F96" s="261"/>
      <c r="G96" s="61"/>
      <c r="I96" s="249"/>
      <c r="J96" s="61"/>
      <c r="K96" s="9"/>
      <c r="L96" s="9"/>
      <c r="M96" s="9"/>
      <c r="N96" s="9"/>
      <c r="O96" s="9"/>
      <c r="P96" s="9"/>
      <c r="Q96" s="9"/>
      <c r="R96" s="9"/>
      <c r="S96" s="9"/>
      <c r="T96" s="9"/>
      <c r="U96" s="9"/>
      <c r="V96" s="9"/>
      <c r="W96" s="9"/>
      <c r="X96" s="9"/>
      <c r="Y96" s="9"/>
      <c r="Z96" s="105"/>
      <c r="AA96" s="61"/>
      <c r="AC96" s="249"/>
      <c r="AD96" s="61"/>
    </row>
    <row r="97" spans="1:30" ht="15.75">
      <c r="A97" s="104" t="s">
        <v>1280</v>
      </c>
      <c r="B97" s="3"/>
      <c r="C97" s="3"/>
      <c r="D97" s="32">
        <f t="shared" si="1"/>
        <v>279.39999999999998</v>
      </c>
      <c r="E97" s="9">
        <v>279.39999999999998</v>
      </c>
      <c r="F97" s="401"/>
      <c r="G97" s="61"/>
      <c r="I97" s="249"/>
      <c r="J97" s="61"/>
      <c r="K97" s="9"/>
      <c r="L97" s="9"/>
      <c r="M97" s="9"/>
      <c r="N97" s="9"/>
      <c r="O97" s="9"/>
      <c r="P97" s="9"/>
      <c r="Q97" s="9"/>
      <c r="R97" s="9"/>
      <c r="S97" s="9"/>
      <c r="T97" s="9"/>
      <c r="U97" s="9"/>
      <c r="V97" s="9"/>
      <c r="W97" s="9"/>
      <c r="X97" s="9"/>
      <c r="Y97" s="9"/>
      <c r="Z97" s="105"/>
      <c r="AA97" s="61"/>
      <c r="AC97" s="249"/>
      <c r="AD97" s="61"/>
    </row>
    <row r="98" spans="1:30" ht="15.75">
      <c r="A98" s="261" t="s">
        <v>1594</v>
      </c>
      <c r="B98" s="3"/>
      <c r="C98" s="3"/>
      <c r="D98" s="32">
        <f t="shared" si="1"/>
        <v>0</v>
      </c>
      <c r="E98" s="9">
        <v>0</v>
      </c>
      <c r="F98" s="261"/>
      <c r="G98" s="61"/>
      <c r="I98" s="249"/>
      <c r="J98" s="61"/>
      <c r="K98" s="9"/>
      <c r="L98" s="9"/>
      <c r="M98" s="9"/>
      <c r="N98" s="9"/>
      <c r="O98" s="9"/>
      <c r="P98" s="9"/>
      <c r="Q98" s="9"/>
      <c r="R98" s="9"/>
      <c r="S98" s="9"/>
      <c r="T98" s="9"/>
      <c r="U98" s="9"/>
      <c r="V98" s="9"/>
      <c r="W98" s="9"/>
      <c r="X98" s="9"/>
      <c r="Y98" s="9"/>
      <c r="Z98" s="105"/>
      <c r="AA98" s="61"/>
      <c r="AC98" s="249"/>
      <c r="AD98" s="61"/>
    </row>
    <row r="99" spans="1:30" ht="15.75">
      <c r="A99" s="105" t="s">
        <v>2509</v>
      </c>
      <c r="B99" s="3"/>
      <c r="C99" s="3"/>
      <c r="D99" s="32">
        <f t="shared" si="1"/>
        <v>350.70000000000005</v>
      </c>
      <c r="E99" s="9">
        <v>350.70000000000005</v>
      </c>
      <c r="F99" s="105"/>
      <c r="G99" s="61"/>
      <c r="I99" s="249"/>
      <c r="J99" s="61"/>
      <c r="K99" s="9"/>
      <c r="L99" s="9"/>
      <c r="M99" s="9"/>
      <c r="N99" s="9"/>
      <c r="O99" s="9"/>
      <c r="P99" s="9"/>
      <c r="Q99" s="9"/>
      <c r="R99" s="9"/>
      <c r="S99" s="9"/>
      <c r="T99" s="9"/>
      <c r="U99" s="9"/>
      <c r="V99" s="9"/>
      <c r="W99" s="9"/>
      <c r="X99" s="9"/>
      <c r="Y99" s="9"/>
      <c r="Z99" s="260"/>
      <c r="AA99" s="61"/>
      <c r="AC99" s="249"/>
      <c r="AD99" s="61"/>
    </row>
    <row r="100" spans="1:30" ht="15.75">
      <c r="A100" s="261" t="s">
        <v>3855</v>
      </c>
      <c r="B100" s="3"/>
      <c r="C100" s="3"/>
      <c r="D100" s="32">
        <f t="shared" si="1"/>
        <v>177</v>
      </c>
      <c r="E100" s="9">
        <v>177</v>
      </c>
      <c r="F100" s="261"/>
      <c r="G100" s="61"/>
      <c r="I100" s="249"/>
      <c r="J100" s="61"/>
      <c r="K100" s="9"/>
      <c r="L100" s="9"/>
      <c r="M100" s="9"/>
      <c r="N100" s="9"/>
      <c r="O100" s="9"/>
      <c r="P100" s="9"/>
      <c r="Q100" s="9"/>
      <c r="R100" s="9"/>
      <c r="S100" s="9"/>
      <c r="T100" s="9"/>
      <c r="U100" s="9"/>
      <c r="V100" s="9"/>
      <c r="W100" s="9"/>
      <c r="X100" s="9"/>
      <c r="Y100" s="9"/>
      <c r="Z100" s="401"/>
      <c r="AA100" s="61"/>
      <c r="AC100" s="249"/>
      <c r="AD100" s="61"/>
    </row>
    <row r="101" spans="1:30" ht="15.75">
      <c r="A101" s="260" t="s">
        <v>3165</v>
      </c>
      <c r="B101" s="3"/>
      <c r="C101" s="3"/>
      <c r="D101" s="32">
        <f t="shared" si="1"/>
        <v>324.10000000000002</v>
      </c>
      <c r="E101" s="9">
        <v>324.10000000000002</v>
      </c>
      <c r="F101" s="260"/>
      <c r="G101" s="61"/>
      <c r="I101" s="249"/>
      <c r="J101" s="61"/>
      <c r="K101" s="9"/>
      <c r="L101" s="9"/>
      <c r="M101" s="9"/>
      <c r="N101" s="9"/>
      <c r="O101" s="9"/>
      <c r="P101" s="9"/>
      <c r="Q101" s="9"/>
      <c r="R101" s="9"/>
      <c r="S101" s="9"/>
      <c r="T101" s="9"/>
      <c r="U101" s="9"/>
      <c r="V101" s="9"/>
      <c r="W101" s="9"/>
      <c r="X101" s="9"/>
      <c r="Y101" s="9"/>
      <c r="Z101" s="105"/>
      <c r="AA101" s="61"/>
      <c r="AC101" s="249"/>
      <c r="AD101" s="61"/>
    </row>
    <row r="102" spans="1:30" ht="15.75">
      <c r="A102" s="260" t="s">
        <v>3166</v>
      </c>
      <c r="B102" s="3"/>
      <c r="C102" s="3"/>
      <c r="D102" s="32">
        <f t="shared" si="1"/>
        <v>223.3</v>
      </c>
      <c r="E102" s="9">
        <v>223.3</v>
      </c>
      <c r="F102" s="260"/>
      <c r="G102" s="61"/>
      <c r="I102" s="249"/>
      <c r="J102" s="61"/>
      <c r="K102" s="9"/>
      <c r="L102" s="9"/>
      <c r="M102" s="9"/>
      <c r="N102" s="9"/>
      <c r="O102" s="9"/>
      <c r="P102" s="9"/>
      <c r="Q102" s="9"/>
      <c r="R102" s="9"/>
      <c r="S102" s="9"/>
      <c r="T102" s="9"/>
      <c r="U102" s="9"/>
      <c r="V102" s="9"/>
      <c r="W102" s="9"/>
      <c r="X102" s="9"/>
      <c r="Y102" s="9"/>
      <c r="Z102" s="105"/>
      <c r="AA102" s="61"/>
      <c r="AC102" s="249"/>
      <c r="AD102" s="61"/>
    </row>
    <row r="103" spans="1:30" ht="15.75">
      <c r="A103" s="105" t="s">
        <v>2078</v>
      </c>
      <c r="B103" s="3"/>
      <c r="C103" s="3"/>
      <c r="D103" s="32">
        <f t="shared" si="1"/>
        <v>161.4</v>
      </c>
      <c r="E103" s="9">
        <v>161.4</v>
      </c>
      <c r="F103" s="105"/>
      <c r="G103" s="61"/>
      <c r="I103" s="249"/>
      <c r="J103" s="61"/>
      <c r="K103" s="9"/>
      <c r="L103" s="9"/>
      <c r="M103" s="9"/>
      <c r="N103" s="9"/>
      <c r="O103" s="9"/>
      <c r="P103" s="9"/>
      <c r="Q103" s="9"/>
      <c r="R103" s="9"/>
      <c r="S103" s="9"/>
      <c r="T103" s="9"/>
      <c r="U103" s="9"/>
      <c r="V103" s="9"/>
      <c r="W103" s="9"/>
      <c r="X103" s="9"/>
      <c r="Y103" s="9"/>
      <c r="Z103" s="260"/>
      <c r="AA103" s="61"/>
      <c r="AC103" s="249"/>
      <c r="AD103" s="61"/>
    </row>
    <row r="104" spans="1:30" ht="15.75">
      <c r="A104" s="105" t="s">
        <v>613</v>
      </c>
      <c r="B104" s="3"/>
      <c r="C104" s="3"/>
      <c r="D104" s="32">
        <f t="shared" si="1"/>
        <v>239.5</v>
      </c>
      <c r="E104" s="9">
        <v>239.5</v>
      </c>
      <c r="F104" s="105"/>
      <c r="G104" s="61"/>
      <c r="I104" s="249"/>
      <c r="J104" s="61"/>
      <c r="K104" s="9"/>
      <c r="L104" s="9"/>
      <c r="M104" s="9"/>
      <c r="N104" s="9"/>
      <c r="O104" s="9"/>
      <c r="P104" s="9"/>
      <c r="Q104" s="9"/>
      <c r="R104" s="9"/>
      <c r="S104" s="9"/>
      <c r="T104" s="9"/>
      <c r="U104" s="9"/>
      <c r="V104" s="9"/>
      <c r="W104" s="9"/>
      <c r="X104" s="9"/>
      <c r="Y104" s="9"/>
      <c r="Z104" s="261"/>
      <c r="AA104" s="61"/>
      <c r="AC104" s="249"/>
      <c r="AD104" s="61"/>
    </row>
    <row r="105" spans="1:30" ht="15.75">
      <c r="A105" s="372" t="s">
        <v>27</v>
      </c>
      <c r="B105" s="3"/>
      <c r="C105" s="3"/>
      <c r="D105" s="32">
        <f t="shared" si="1"/>
        <v>12.100000000000001</v>
      </c>
      <c r="E105" s="9">
        <v>12.100000000000001</v>
      </c>
      <c r="F105" s="372"/>
      <c r="G105" s="61"/>
      <c r="I105" s="249"/>
      <c r="J105" s="61"/>
      <c r="K105" s="9"/>
      <c r="L105" s="9"/>
      <c r="M105" s="9"/>
      <c r="N105" s="9"/>
      <c r="O105" s="9"/>
      <c r="P105" s="9"/>
      <c r="Q105" s="9"/>
      <c r="R105" s="9"/>
      <c r="S105" s="9"/>
      <c r="T105" s="9"/>
      <c r="U105" s="9"/>
      <c r="V105" s="9"/>
      <c r="W105" s="9"/>
      <c r="X105" s="9"/>
      <c r="Y105" s="9"/>
      <c r="Z105" s="105"/>
      <c r="AA105" s="61"/>
      <c r="AC105" s="249"/>
      <c r="AD105" s="61"/>
    </row>
    <row r="106" spans="1:30" ht="15.75">
      <c r="A106" s="261" t="s">
        <v>3844</v>
      </c>
      <c r="B106" s="3"/>
      <c r="C106" s="3"/>
      <c r="D106" s="32">
        <f t="shared" si="1"/>
        <v>211.5</v>
      </c>
      <c r="E106" s="9">
        <v>211.5</v>
      </c>
      <c r="F106" s="261"/>
      <c r="G106" s="61"/>
      <c r="I106" s="249"/>
      <c r="J106" s="61"/>
      <c r="K106" s="9"/>
      <c r="L106" s="9"/>
      <c r="M106" s="9"/>
      <c r="N106" s="9"/>
      <c r="O106" s="9"/>
      <c r="P106" s="9"/>
      <c r="Q106" s="9"/>
      <c r="R106" s="9"/>
      <c r="S106" s="9"/>
      <c r="T106" s="9"/>
      <c r="U106" s="9"/>
      <c r="V106" s="9"/>
      <c r="W106" s="9"/>
      <c r="X106" s="9"/>
      <c r="Y106" s="9"/>
      <c r="Z106" s="105"/>
      <c r="AA106" s="61"/>
      <c r="AC106" s="249"/>
      <c r="AD106" s="61"/>
    </row>
    <row r="107" spans="1:30" ht="15.75">
      <c r="A107" s="105" t="s">
        <v>644</v>
      </c>
      <c r="B107" s="3"/>
      <c r="C107" s="3"/>
      <c r="D107" s="32">
        <f t="shared" si="1"/>
        <v>142.6</v>
      </c>
      <c r="E107" s="9">
        <v>142.6</v>
      </c>
      <c r="F107" s="105"/>
      <c r="G107" s="61"/>
      <c r="I107" s="249"/>
      <c r="J107" s="61"/>
      <c r="K107" s="9"/>
      <c r="L107" s="9"/>
      <c r="M107" s="9"/>
      <c r="N107" s="9"/>
      <c r="O107" s="9"/>
      <c r="P107" s="9"/>
      <c r="Q107" s="9"/>
      <c r="R107" s="9"/>
      <c r="S107" s="9"/>
      <c r="T107" s="9"/>
      <c r="U107" s="9"/>
      <c r="V107" s="9"/>
      <c r="W107" s="9"/>
      <c r="X107" s="9"/>
      <c r="Y107" s="9"/>
      <c r="Z107" s="261"/>
      <c r="AA107" s="61"/>
      <c r="AC107" s="249"/>
      <c r="AD107" s="61"/>
    </row>
    <row r="108" spans="1:30" ht="15.75">
      <c r="A108" s="261" t="s">
        <v>3825</v>
      </c>
      <c r="B108" s="3"/>
      <c r="C108" s="3"/>
      <c r="D108" s="32">
        <f t="shared" si="1"/>
        <v>156.5</v>
      </c>
      <c r="E108" s="9">
        <v>156.5</v>
      </c>
      <c r="F108" s="261"/>
      <c r="G108" s="61"/>
      <c r="I108" s="249"/>
      <c r="J108" s="61"/>
      <c r="K108" s="9"/>
      <c r="L108" s="9"/>
      <c r="M108" s="9"/>
      <c r="N108" s="9"/>
      <c r="O108" s="9"/>
      <c r="P108" s="9"/>
      <c r="Q108" s="9"/>
      <c r="R108" s="9"/>
      <c r="S108" s="9"/>
      <c r="T108" s="9"/>
      <c r="U108" s="9"/>
      <c r="V108" s="9"/>
      <c r="W108" s="9"/>
      <c r="X108" s="9"/>
      <c r="Y108" s="9"/>
      <c r="Z108" s="105"/>
      <c r="AA108" s="61"/>
      <c r="AC108" s="249"/>
      <c r="AD108" s="61"/>
    </row>
    <row r="109" spans="1:30" ht="15.75">
      <c r="A109" s="105" t="s">
        <v>2504</v>
      </c>
      <c r="B109" s="3"/>
      <c r="C109" s="3"/>
      <c r="D109" s="32">
        <f t="shared" si="1"/>
        <v>368.09999999999997</v>
      </c>
      <c r="E109" s="9">
        <v>368.09999999999997</v>
      </c>
      <c r="F109" s="105"/>
      <c r="G109" s="61"/>
      <c r="I109" s="249"/>
      <c r="J109" s="61"/>
      <c r="K109" s="9"/>
      <c r="L109" s="9"/>
      <c r="M109" s="9"/>
      <c r="N109" s="9"/>
      <c r="O109" s="9"/>
      <c r="P109" s="9"/>
      <c r="Q109" s="9"/>
      <c r="R109" s="9"/>
      <c r="S109" s="9"/>
      <c r="T109" s="9"/>
      <c r="U109" s="9"/>
      <c r="V109" s="9"/>
      <c r="W109" s="9"/>
      <c r="X109" s="9"/>
      <c r="Y109" s="9"/>
      <c r="Z109" s="261"/>
      <c r="AA109" s="61"/>
      <c r="AC109" s="249"/>
      <c r="AD109" s="61"/>
    </row>
    <row r="110" spans="1:30" ht="15.75">
      <c r="A110" s="261" t="s">
        <v>3829</v>
      </c>
      <c r="B110" s="3"/>
      <c r="C110" s="3"/>
      <c r="D110" s="32">
        <f t="shared" si="1"/>
        <v>262.2</v>
      </c>
      <c r="E110" s="9">
        <v>262.2</v>
      </c>
      <c r="F110" s="261"/>
      <c r="G110" s="61"/>
      <c r="I110" s="249"/>
      <c r="J110" s="61"/>
      <c r="K110" s="9"/>
      <c r="L110" s="9"/>
      <c r="M110" s="9"/>
      <c r="N110" s="9"/>
      <c r="O110" s="9"/>
      <c r="P110" s="9"/>
      <c r="Q110" s="9"/>
      <c r="R110" s="9"/>
      <c r="S110" s="9"/>
      <c r="T110" s="9"/>
      <c r="U110" s="9"/>
      <c r="V110" s="9"/>
      <c r="W110" s="9"/>
      <c r="X110" s="9"/>
      <c r="Y110" s="9"/>
      <c r="Z110" s="105"/>
      <c r="AA110" s="61"/>
      <c r="AC110" s="249"/>
      <c r="AD110" s="61"/>
    </row>
    <row r="111" spans="1:30" ht="15.75">
      <c r="A111" s="105" t="s">
        <v>2530</v>
      </c>
      <c r="B111" s="3"/>
      <c r="C111" s="3"/>
      <c r="D111" s="32">
        <f t="shared" si="1"/>
        <v>237.70000000000002</v>
      </c>
      <c r="E111" s="9">
        <v>237.70000000000002</v>
      </c>
      <c r="F111" s="105"/>
      <c r="G111" s="61"/>
      <c r="I111" s="249"/>
      <c r="J111" s="61"/>
      <c r="K111" s="9"/>
      <c r="L111" s="9"/>
      <c r="M111" s="9"/>
      <c r="N111" s="9"/>
      <c r="O111" s="9"/>
      <c r="P111" s="9"/>
      <c r="Q111" s="9"/>
      <c r="R111" s="9"/>
      <c r="S111" s="9"/>
      <c r="T111" s="9"/>
      <c r="U111" s="9"/>
      <c r="V111" s="9"/>
      <c r="W111" s="9"/>
      <c r="X111" s="9"/>
      <c r="Y111" s="9"/>
      <c r="Z111" s="105"/>
      <c r="AA111" s="61"/>
      <c r="AC111" s="249"/>
      <c r="AD111" s="61"/>
    </row>
    <row r="112" spans="1:30" ht="15.75">
      <c r="A112" s="372" t="s">
        <v>3167</v>
      </c>
      <c r="B112" s="3"/>
      <c r="C112" s="3"/>
      <c r="D112" s="32">
        <f t="shared" si="1"/>
        <v>65</v>
      </c>
      <c r="E112" s="9">
        <v>65</v>
      </c>
      <c r="F112" s="372"/>
      <c r="G112" s="61"/>
      <c r="I112" s="249"/>
      <c r="J112" s="61"/>
      <c r="K112" s="9"/>
      <c r="L112" s="9"/>
      <c r="M112" s="9"/>
      <c r="N112" s="9"/>
      <c r="O112" s="9"/>
      <c r="P112" s="9"/>
      <c r="Q112" s="9"/>
      <c r="R112" s="9"/>
      <c r="S112" s="9"/>
      <c r="T112" s="9"/>
      <c r="U112" s="9"/>
      <c r="V112" s="9"/>
      <c r="W112" s="9"/>
      <c r="X112" s="9"/>
      <c r="Y112" s="9"/>
      <c r="Z112" s="260"/>
      <c r="AA112" s="61"/>
      <c r="AC112" s="249"/>
      <c r="AD112" s="61"/>
    </row>
    <row r="113" spans="1:30" ht="15.75">
      <c r="A113" s="372" t="s">
        <v>3168</v>
      </c>
      <c r="B113" s="3"/>
      <c r="C113" s="3"/>
      <c r="D113" s="32">
        <f t="shared" si="1"/>
        <v>491</v>
      </c>
      <c r="E113" s="9">
        <v>491</v>
      </c>
      <c r="F113" s="372"/>
      <c r="G113" s="61"/>
      <c r="I113" s="249"/>
      <c r="J113" s="61"/>
      <c r="K113" s="9"/>
      <c r="L113" s="9"/>
      <c r="M113" s="9"/>
      <c r="N113" s="9"/>
      <c r="O113" s="9"/>
      <c r="P113" s="9"/>
      <c r="Q113" s="9"/>
      <c r="R113" s="9"/>
      <c r="S113" s="9"/>
      <c r="T113" s="9"/>
      <c r="U113" s="9"/>
      <c r="V113" s="9"/>
      <c r="W113" s="9"/>
      <c r="X113" s="9"/>
      <c r="Y113" s="9"/>
      <c r="Z113" s="260"/>
      <c r="AA113" s="61"/>
      <c r="AC113" s="249"/>
      <c r="AD113" s="61"/>
    </row>
    <row r="114" spans="1:30" ht="15.75">
      <c r="A114" s="105" t="s">
        <v>153</v>
      </c>
      <c r="B114" s="3"/>
      <c r="C114" s="3"/>
      <c r="D114" s="32">
        <f t="shared" si="1"/>
        <v>175.1</v>
      </c>
      <c r="E114" s="9">
        <v>175.1</v>
      </c>
      <c r="F114" s="105"/>
      <c r="G114" s="61"/>
      <c r="I114" s="249"/>
      <c r="J114" s="61"/>
      <c r="K114" s="9"/>
      <c r="L114" s="9"/>
      <c r="M114" s="9"/>
      <c r="N114" s="9"/>
      <c r="O114" s="9"/>
      <c r="P114" s="9"/>
      <c r="Q114" s="9"/>
      <c r="R114" s="9"/>
      <c r="S114" s="9"/>
      <c r="T114" s="9"/>
      <c r="U114" s="9"/>
      <c r="V114" s="9"/>
      <c r="W114" s="9"/>
      <c r="X114" s="9"/>
      <c r="Y114" s="9"/>
      <c r="Z114" s="261"/>
      <c r="AA114" s="61"/>
      <c r="AC114" s="249"/>
      <c r="AD114" s="61"/>
    </row>
    <row r="115" spans="1:30" ht="15.75">
      <c r="A115" s="105" t="s">
        <v>2090</v>
      </c>
      <c r="B115" s="3"/>
      <c r="C115" s="3"/>
      <c r="D115" s="32">
        <f t="shared" si="1"/>
        <v>242.5</v>
      </c>
      <c r="E115" s="9">
        <v>242.5</v>
      </c>
      <c r="F115" s="105"/>
      <c r="G115" s="61"/>
      <c r="I115" s="249"/>
      <c r="J115" s="61"/>
      <c r="K115" s="9"/>
      <c r="L115" s="9"/>
      <c r="M115" s="9"/>
      <c r="N115" s="9"/>
      <c r="O115" s="9"/>
      <c r="P115" s="9"/>
      <c r="Q115" s="9"/>
      <c r="R115" s="9"/>
      <c r="S115" s="9"/>
      <c r="T115" s="9"/>
      <c r="U115" s="9"/>
      <c r="V115" s="9"/>
      <c r="W115" s="9"/>
      <c r="X115" s="9"/>
      <c r="Y115" s="9"/>
      <c r="Z115" s="105"/>
      <c r="AA115" s="61"/>
      <c r="AC115" s="249"/>
      <c r="AD115" s="61"/>
    </row>
    <row r="116" spans="1:30" ht="15.75">
      <c r="A116" s="105" t="s">
        <v>631</v>
      </c>
      <c r="B116" s="3"/>
      <c r="C116" s="3"/>
      <c r="D116" s="32">
        <f t="shared" si="1"/>
        <v>102.8</v>
      </c>
      <c r="E116" s="9">
        <v>102.8</v>
      </c>
      <c r="F116" s="105"/>
      <c r="G116" s="61"/>
      <c r="I116" s="249"/>
      <c r="J116" s="61"/>
      <c r="K116" s="9"/>
      <c r="L116" s="9"/>
      <c r="M116" s="9"/>
      <c r="N116" s="9"/>
      <c r="O116" s="9"/>
      <c r="P116" s="9"/>
      <c r="Q116" s="9"/>
      <c r="R116" s="9"/>
      <c r="S116" s="9"/>
      <c r="T116" s="9"/>
      <c r="U116" s="9"/>
      <c r="V116" s="9"/>
      <c r="W116" s="9"/>
      <c r="X116" s="9"/>
      <c r="Y116" s="9"/>
      <c r="Z116" s="105"/>
      <c r="AA116" s="61"/>
      <c r="AC116" s="249"/>
      <c r="AD116" s="61"/>
    </row>
    <row r="117" spans="1:30" ht="15.75">
      <c r="A117" s="105" t="s">
        <v>2519</v>
      </c>
      <c r="B117" s="3"/>
      <c r="C117" s="3"/>
      <c r="D117" s="32">
        <f t="shared" si="1"/>
        <v>178.10000000000002</v>
      </c>
      <c r="E117" s="9">
        <v>178.10000000000002</v>
      </c>
      <c r="F117" s="105"/>
      <c r="G117" s="61"/>
      <c r="I117" s="249"/>
      <c r="J117" s="61"/>
      <c r="K117" s="9"/>
      <c r="L117" s="9"/>
      <c r="M117" s="9"/>
      <c r="N117" s="9"/>
      <c r="O117" s="9"/>
      <c r="P117" s="9"/>
      <c r="Q117" s="9"/>
      <c r="R117" s="9"/>
      <c r="S117" s="9"/>
      <c r="T117" s="9"/>
      <c r="U117" s="9"/>
      <c r="V117" s="9"/>
      <c r="W117" s="9"/>
      <c r="X117" s="9"/>
      <c r="Y117" s="9"/>
      <c r="Z117" s="260"/>
      <c r="AA117" s="61"/>
      <c r="AC117" s="249"/>
      <c r="AD117" s="61"/>
    </row>
    <row r="118" spans="1:30" ht="15.75">
      <c r="A118" s="260" t="s">
        <v>142</v>
      </c>
      <c r="B118" s="3"/>
      <c r="C118" s="3"/>
      <c r="D118" s="32">
        <f t="shared" si="1"/>
        <v>316.5</v>
      </c>
      <c r="E118" s="9">
        <v>316.5</v>
      </c>
      <c r="F118" s="260"/>
      <c r="G118" s="61"/>
      <c r="I118" s="249"/>
      <c r="J118" s="61"/>
      <c r="K118" s="9"/>
      <c r="L118" s="9"/>
      <c r="M118" s="9"/>
      <c r="N118" s="9"/>
      <c r="O118" s="9"/>
      <c r="P118" s="9"/>
      <c r="Q118" s="9"/>
      <c r="R118" s="9"/>
      <c r="S118" s="9"/>
      <c r="T118" s="9"/>
      <c r="U118" s="9"/>
      <c r="V118" s="9"/>
      <c r="W118" s="9"/>
      <c r="X118" s="9"/>
      <c r="Y118" s="9"/>
      <c r="Z118" s="105"/>
      <c r="AA118" s="61"/>
      <c r="AC118" s="249"/>
      <c r="AD118" s="61"/>
    </row>
    <row r="119" spans="1:30" ht="15.75">
      <c r="A119" s="104" t="s">
        <v>1284</v>
      </c>
      <c r="B119" s="3"/>
      <c r="C119" s="3"/>
      <c r="D119" s="32">
        <f t="shared" si="1"/>
        <v>88.700000000000017</v>
      </c>
      <c r="E119" s="9">
        <v>88.700000000000017</v>
      </c>
      <c r="F119" s="401"/>
      <c r="G119" s="61"/>
      <c r="I119" s="249"/>
      <c r="J119" s="61"/>
      <c r="K119" s="9"/>
      <c r="L119" s="9"/>
      <c r="M119" s="9"/>
      <c r="N119" s="9"/>
      <c r="O119" s="9"/>
      <c r="P119" s="9"/>
      <c r="Q119" s="9"/>
      <c r="R119" s="9"/>
      <c r="S119" s="9"/>
      <c r="T119" s="9"/>
      <c r="U119" s="9"/>
      <c r="V119" s="9"/>
      <c r="W119" s="9"/>
      <c r="X119" s="9"/>
      <c r="Y119" s="9"/>
      <c r="Z119" s="105"/>
      <c r="AA119" s="61"/>
      <c r="AC119" s="249"/>
      <c r="AD119" s="61"/>
    </row>
    <row r="120" spans="1:30" ht="15.75">
      <c r="A120" s="261" t="s">
        <v>3852</v>
      </c>
      <c r="B120" s="3"/>
      <c r="C120" s="3"/>
      <c r="D120" s="32">
        <f t="shared" si="1"/>
        <v>22.9</v>
      </c>
      <c r="E120" s="9">
        <v>22.9</v>
      </c>
      <c r="F120" s="261"/>
      <c r="G120" s="61"/>
      <c r="I120" s="249"/>
      <c r="J120" s="61"/>
      <c r="K120" s="9"/>
      <c r="L120" s="9"/>
      <c r="M120" s="9"/>
      <c r="N120" s="9"/>
      <c r="O120" s="9"/>
      <c r="P120" s="9"/>
      <c r="Q120" s="9"/>
      <c r="R120" s="9"/>
      <c r="S120" s="9"/>
      <c r="T120" s="9"/>
      <c r="U120" s="9"/>
      <c r="V120" s="9"/>
      <c r="W120" s="9"/>
      <c r="X120" s="9"/>
      <c r="Y120" s="9"/>
      <c r="Z120" s="261"/>
      <c r="AA120" s="61"/>
      <c r="AC120" s="249"/>
      <c r="AD120" s="61"/>
    </row>
    <row r="121" spans="1:30" ht="15.75">
      <c r="A121" s="261" t="s">
        <v>3850</v>
      </c>
      <c r="B121" s="3"/>
      <c r="C121" s="3"/>
      <c r="D121" s="32">
        <f t="shared" si="1"/>
        <v>178.70000000000002</v>
      </c>
      <c r="E121" s="9">
        <v>178.70000000000002</v>
      </c>
      <c r="F121" s="261"/>
      <c r="G121" s="61"/>
      <c r="I121" s="249"/>
      <c r="J121" s="61"/>
      <c r="K121" s="9"/>
      <c r="L121" s="9"/>
      <c r="M121" s="9"/>
      <c r="N121" s="9"/>
      <c r="O121" s="9"/>
      <c r="P121" s="9"/>
      <c r="Q121" s="9"/>
      <c r="R121" s="9"/>
      <c r="S121" s="9"/>
      <c r="T121" s="9"/>
      <c r="U121" s="9"/>
      <c r="V121" s="9"/>
      <c r="W121" s="9"/>
      <c r="X121" s="9"/>
      <c r="Y121" s="9"/>
      <c r="Z121" s="261"/>
      <c r="AA121" s="61"/>
      <c r="AC121" s="249"/>
      <c r="AD121" s="61"/>
    </row>
    <row r="122" spans="1:30" ht="15.75">
      <c r="A122" s="105" t="s">
        <v>645</v>
      </c>
      <c r="B122" s="3"/>
      <c r="C122" s="3"/>
      <c r="D122" s="32">
        <f t="shared" si="1"/>
        <v>172</v>
      </c>
      <c r="E122" s="9">
        <v>172</v>
      </c>
      <c r="F122" s="105"/>
      <c r="G122" s="61"/>
      <c r="I122" s="249"/>
      <c r="J122" s="61"/>
      <c r="K122" s="9"/>
      <c r="L122" s="9"/>
      <c r="M122" s="9"/>
      <c r="N122" s="9"/>
      <c r="O122" s="9"/>
      <c r="P122" s="9"/>
      <c r="Q122" s="9"/>
      <c r="R122" s="9"/>
      <c r="S122" s="9"/>
      <c r="T122" s="9"/>
      <c r="U122" s="9"/>
      <c r="V122" s="9"/>
      <c r="W122" s="9"/>
      <c r="X122" s="9"/>
      <c r="Y122" s="9"/>
      <c r="Z122" s="260"/>
      <c r="AA122" s="61"/>
      <c r="AC122" s="249"/>
      <c r="AD122" s="61"/>
    </row>
    <row r="123" spans="1:30" ht="15.75">
      <c r="A123" s="105" t="s">
        <v>2520</v>
      </c>
      <c r="B123" s="3"/>
      <c r="C123" s="3"/>
      <c r="D123" s="32">
        <f t="shared" si="1"/>
        <v>247.4</v>
      </c>
      <c r="E123" s="9">
        <v>247.4</v>
      </c>
      <c r="F123" s="105"/>
      <c r="G123" s="61"/>
      <c r="I123" s="249"/>
      <c r="J123" s="61"/>
      <c r="K123" s="9"/>
      <c r="L123" s="9"/>
      <c r="M123" s="9"/>
      <c r="N123" s="9"/>
      <c r="O123" s="9"/>
      <c r="P123" s="9"/>
      <c r="Q123" s="9"/>
      <c r="R123" s="9"/>
      <c r="S123" s="9"/>
      <c r="T123" s="9"/>
      <c r="U123" s="9"/>
      <c r="V123" s="9"/>
      <c r="W123" s="9"/>
      <c r="X123" s="9"/>
      <c r="Y123" s="9"/>
      <c r="Z123" s="260"/>
      <c r="AA123" s="61"/>
      <c r="AC123" s="249"/>
      <c r="AD123" s="61"/>
    </row>
    <row r="124" spans="1:30" ht="15.75">
      <c r="A124" s="260" t="s">
        <v>3169</v>
      </c>
      <c r="B124" s="3"/>
      <c r="C124" s="3"/>
      <c r="D124" s="32">
        <f t="shared" si="1"/>
        <v>278.89999999999998</v>
      </c>
      <c r="E124" s="9">
        <v>278.89999999999998</v>
      </c>
      <c r="F124" s="260"/>
      <c r="G124" s="61"/>
      <c r="I124" s="249"/>
      <c r="J124" s="61"/>
      <c r="K124" s="9"/>
      <c r="L124" s="9"/>
      <c r="M124" s="9"/>
      <c r="N124" s="9"/>
      <c r="O124" s="9"/>
      <c r="P124" s="9"/>
      <c r="Q124" s="9"/>
      <c r="R124" s="9"/>
      <c r="S124" s="9"/>
      <c r="T124" s="9"/>
      <c r="U124" s="9"/>
      <c r="V124" s="9"/>
      <c r="W124" s="9"/>
      <c r="X124" s="9"/>
      <c r="Y124" s="9"/>
      <c r="Z124" s="105"/>
      <c r="AA124" s="61"/>
      <c r="AC124" s="249"/>
      <c r="AD124" s="61"/>
    </row>
    <row r="125" spans="1:30" ht="15.75">
      <c r="A125" s="261" t="s">
        <v>1614</v>
      </c>
      <c r="B125" s="3"/>
      <c r="C125" s="3"/>
      <c r="D125" s="32">
        <f t="shared" si="1"/>
        <v>0</v>
      </c>
      <c r="E125" s="9">
        <v>0</v>
      </c>
      <c r="F125" s="261"/>
      <c r="G125" s="61"/>
      <c r="I125" s="249"/>
      <c r="J125" s="61"/>
      <c r="K125" s="9"/>
      <c r="L125" s="9"/>
      <c r="M125" s="9"/>
      <c r="N125" s="9"/>
      <c r="O125" s="9"/>
      <c r="P125" s="9"/>
      <c r="Q125" s="9"/>
      <c r="R125" s="9"/>
      <c r="S125" s="9"/>
      <c r="T125" s="9"/>
      <c r="U125" s="9"/>
      <c r="V125" s="9"/>
      <c r="W125" s="9"/>
      <c r="X125" s="9"/>
      <c r="Y125" s="9"/>
      <c r="Z125" s="401"/>
      <c r="AA125" s="61"/>
      <c r="AC125" s="249"/>
      <c r="AD125" s="61"/>
    </row>
    <row r="126" spans="1:30" ht="15.75">
      <c r="A126" s="105" t="s">
        <v>616</v>
      </c>
      <c r="B126" s="3"/>
      <c r="C126" s="3"/>
      <c r="D126" s="32">
        <f t="shared" si="1"/>
        <v>177</v>
      </c>
      <c r="E126" s="9">
        <v>177</v>
      </c>
      <c r="F126" s="105"/>
      <c r="G126" s="61"/>
      <c r="I126" s="249"/>
      <c r="J126" s="61"/>
      <c r="K126" s="9"/>
      <c r="L126" s="9"/>
      <c r="M126" s="9"/>
      <c r="N126" s="9"/>
      <c r="O126" s="9"/>
      <c r="P126" s="9"/>
      <c r="Q126" s="9"/>
      <c r="R126" s="9"/>
      <c r="S126" s="9"/>
      <c r="T126" s="9"/>
      <c r="U126" s="9"/>
      <c r="V126" s="9"/>
      <c r="W126" s="9"/>
      <c r="X126" s="9"/>
      <c r="Y126" s="9"/>
      <c r="Z126" s="105"/>
      <c r="AA126" s="61"/>
      <c r="AC126" s="249"/>
      <c r="AD126" s="61"/>
    </row>
    <row r="127" spans="1:30" ht="15.75">
      <c r="A127" s="261" t="s">
        <v>3834</v>
      </c>
      <c r="B127" s="3"/>
      <c r="C127" s="3"/>
      <c r="D127" s="32">
        <f t="shared" si="1"/>
        <v>156</v>
      </c>
      <c r="E127" s="9">
        <v>156</v>
      </c>
      <c r="F127" s="261"/>
      <c r="G127" s="61"/>
      <c r="I127" s="249"/>
      <c r="J127" s="61"/>
      <c r="K127" s="9"/>
      <c r="L127" s="9"/>
      <c r="M127" s="9"/>
      <c r="N127" s="9"/>
      <c r="O127" s="9"/>
      <c r="P127" s="9"/>
      <c r="Q127" s="9"/>
      <c r="R127" s="9"/>
      <c r="S127" s="9"/>
      <c r="T127" s="9"/>
      <c r="U127" s="9"/>
      <c r="V127" s="9"/>
      <c r="W127" s="9"/>
      <c r="X127" s="9"/>
      <c r="Y127" s="9"/>
      <c r="Z127" s="260"/>
      <c r="AA127" s="61"/>
      <c r="AC127" s="249"/>
      <c r="AD127" s="61"/>
    </row>
    <row r="128" spans="1:30" ht="15.75">
      <c r="A128" s="105" t="s">
        <v>615</v>
      </c>
      <c r="B128" s="3"/>
      <c r="C128" s="3"/>
      <c r="D128" s="32">
        <f t="shared" si="1"/>
        <v>208.8</v>
      </c>
      <c r="E128" s="9">
        <v>208.8</v>
      </c>
      <c r="F128" s="105"/>
      <c r="G128" s="61"/>
      <c r="I128" s="249"/>
      <c r="J128" s="61"/>
      <c r="K128" s="9"/>
      <c r="L128" s="9"/>
      <c r="M128" s="9"/>
      <c r="N128" s="9"/>
      <c r="O128" s="9"/>
      <c r="P128" s="9"/>
      <c r="Q128" s="9"/>
      <c r="R128" s="9"/>
      <c r="S128" s="9"/>
      <c r="T128" s="9"/>
      <c r="U128" s="9"/>
      <c r="V128" s="9"/>
      <c r="W128" s="9"/>
      <c r="X128" s="9"/>
      <c r="Y128" s="9"/>
      <c r="Z128" s="105"/>
      <c r="AA128" s="61"/>
      <c r="AC128" s="249"/>
      <c r="AD128" s="61"/>
    </row>
    <row r="129" spans="1:30" ht="15.75">
      <c r="A129" s="261" t="s">
        <v>1666</v>
      </c>
      <c r="B129" s="3"/>
      <c r="C129" s="3"/>
      <c r="D129" s="32">
        <f t="shared" si="1"/>
        <v>252.4</v>
      </c>
      <c r="E129" s="9">
        <v>252.4</v>
      </c>
      <c r="F129" s="261"/>
      <c r="G129" s="61"/>
      <c r="I129" s="249"/>
      <c r="J129" s="61"/>
      <c r="K129" s="9"/>
      <c r="L129" s="9"/>
      <c r="M129" s="9"/>
      <c r="N129" s="9"/>
      <c r="O129" s="9"/>
      <c r="P129" s="9"/>
      <c r="Q129" s="9"/>
      <c r="R129" s="9"/>
      <c r="S129" s="9"/>
      <c r="T129" s="9"/>
      <c r="U129" s="9"/>
      <c r="V129" s="9"/>
      <c r="W129" s="9"/>
      <c r="X129" s="9"/>
      <c r="Y129" s="9"/>
      <c r="Z129" s="261"/>
      <c r="AA129" s="61"/>
      <c r="AC129" s="249"/>
      <c r="AD129" s="61"/>
    </row>
    <row r="130" spans="1:30" ht="15.75">
      <c r="A130" s="261" t="s">
        <v>3820</v>
      </c>
      <c r="B130" s="3"/>
      <c r="C130" s="3"/>
      <c r="D130" s="32">
        <f t="shared" si="1"/>
        <v>232.5</v>
      </c>
      <c r="E130" s="9">
        <v>232.5</v>
      </c>
      <c r="F130" s="261"/>
      <c r="G130" s="61"/>
      <c r="I130" s="249"/>
      <c r="J130" s="61"/>
      <c r="K130" s="9"/>
      <c r="L130" s="9"/>
      <c r="M130" s="9"/>
      <c r="N130" s="9"/>
      <c r="O130" s="9"/>
      <c r="P130" s="9"/>
      <c r="Q130" s="9"/>
      <c r="R130" s="9"/>
      <c r="S130" s="9"/>
      <c r="T130" s="9"/>
      <c r="U130" s="9"/>
      <c r="V130" s="9"/>
      <c r="W130" s="9"/>
      <c r="X130" s="9"/>
      <c r="Y130" s="9"/>
      <c r="Z130" s="105"/>
      <c r="AA130" s="61"/>
      <c r="AC130" s="249"/>
      <c r="AD130" s="61"/>
    </row>
    <row r="131" spans="1:30" ht="15.75">
      <c r="A131" s="105" t="s">
        <v>600</v>
      </c>
      <c r="B131" s="3"/>
      <c r="C131" s="3"/>
      <c r="D131" s="32">
        <f t="shared" si="1"/>
        <v>144.19999999999999</v>
      </c>
      <c r="E131" s="9">
        <v>144.19999999999999</v>
      </c>
      <c r="F131" s="105"/>
      <c r="G131" s="61"/>
      <c r="I131" s="249"/>
      <c r="J131" s="61"/>
      <c r="K131" s="9"/>
      <c r="L131" s="9"/>
      <c r="M131" s="9"/>
      <c r="N131" s="9"/>
      <c r="O131" s="9"/>
      <c r="P131" s="9"/>
      <c r="Q131" s="9"/>
      <c r="R131" s="9"/>
      <c r="S131" s="9"/>
      <c r="T131" s="9"/>
      <c r="U131" s="9"/>
      <c r="V131" s="9"/>
      <c r="W131" s="9"/>
      <c r="X131" s="9"/>
      <c r="Y131" s="9"/>
      <c r="Z131" s="105"/>
      <c r="AA131" s="61"/>
      <c r="AC131" s="249"/>
      <c r="AD131" s="61"/>
    </row>
    <row r="132" spans="1:30" ht="15.75">
      <c r="A132" s="261" t="s">
        <v>3856</v>
      </c>
      <c r="B132" s="3"/>
      <c r="C132" s="3"/>
      <c r="D132" s="32">
        <f t="shared" si="1"/>
        <v>232.9</v>
      </c>
      <c r="E132" s="9">
        <v>232.9</v>
      </c>
      <c r="F132" s="261"/>
      <c r="G132" s="61"/>
      <c r="I132" s="249"/>
      <c r="J132" s="61"/>
      <c r="K132" s="9"/>
      <c r="L132" s="9"/>
      <c r="M132" s="9"/>
      <c r="N132" s="9"/>
      <c r="O132" s="9"/>
      <c r="P132" s="9"/>
      <c r="Q132" s="9"/>
      <c r="R132" s="9"/>
      <c r="S132" s="9"/>
      <c r="T132" s="9"/>
      <c r="U132" s="9"/>
      <c r="V132" s="9"/>
      <c r="W132" s="9"/>
      <c r="X132" s="9"/>
      <c r="Y132" s="9"/>
      <c r="Z132" s="105"/>
      <c r="AA132" s="61"/>
      <c r="AC132" s="249"/>
      <c r="AD132" s="61"/>
    </row>
    <row r="133" spans="1:30" ht="15.75">
      <c r="A133" s="261" t="s">
        <v>3839</v>
      </c>
      <c r="B133" s="3"/>
      <c r="C133" s="3"/>
      <c r="D133" s="32">
        <f t="shared" si="1"/>
        <v>304.7</v>
      </c>
      <c r="E133" s="9">
        <v>304.7</v>
      </c>
      <c r="F133" s="261"/>
      <c r="G133" s="61"/>
      <c r="I133" s="249"/>
      <c r="J133" s="61"/>
      <c r="K133" s="9"/>
      <c r="L133" s="9"/>
      <c r="M133" s="9"/>
      <c r="N133" s="9"/>
      <c r="O133" s="9"/>
      <c r="P133" s="9"/>
      <c r="Q133" s="9"/>
      <c r="R133" s="9"/>
      <c r="S133" s="9"/>
      <c r="T133" s="9"/>
      <c r="U133" s="9"/>
      <c r="V133" s="9"/>
      <c r="W133" s="9"/>
      <c r="X133" s="9"/>
      <c r="Y133" s="9"/>
      <c r="Z133" s="105"/>
      <c r="AA133" s="61"/>
      <c r="AC133" s="249"/>
      <c r="AD133" s="61"/>
    </row>
    <row r="134" spans="1:30" ht="15.75">
      <c r="A134" s="261" t="s">
        <v>1575</v>
      </c>
      <c r="B134" s="3"/>
      <c r="C134" s="3"/>
      <c r="D134" s="32">
        <f t="shared" ref="D134:D172" si="2">SUM(E134:DZ134)</f>
        <v>113.6</v>
      </c>
      <c r="E134" s="9">
        <v>113.6</v>
      </c>
      <c r="F134" s="261"/>
      <c r="G134" s="61"/>
      <c r="I134" s="249"/>
      <c r="J134" s="61"/>
      <c r="K134" s="9"/>
      <c r="L134" s="9"/>
      <c r="M134" s="9"/>
      <c r="N134" s="9"/>
      <c r="O134" s="9"/>
      <c r="P134" s="9"/>
      <c r="Q134" s="9"/>
      <c r="R134" s="9"/>
      <c r="S134" s="9"/>
      <c r="T134" s="9"/>
      <c r="U134" s="9"/>
      <c r="V134" s="9"/>
      <c r="W134" s="9"/>
      <c r="X134" s="9"/>
      <c r="Y134" s="9"/>
      <c r="Z134" s="105"/>
      <c r="AA134" s="61"/>
      <c r="AC134" s="249"/>
      <c r="AD134" s="61"/>
    </row>
    <row r="135" spans="1:30" ht="15.75">
      <c r="A135" s="105" t="s">
        <v>2510</v>
      </c>
      <c r="B135" s="3"/>
      <c r="C135" s="3"/>
      <c r="D135" s="32">
        <f t="shared" si="2"/>
        <v>216.5</v>
      </c>
      <c r="E135" s="9">
        <v>216.5</v>
      </c>
      <c r="F135" s="105"/>
      <c r="G135" s="61"/>
      <c r="I135" s="249"/>
      <c r="J135" s="61"/>
      <c r="K135" s="9"/>
      <c r="L135" s="9"/>
      <c r="M135" s="9"/>
      <c r="N135" s="9"/>
      <c r="O135" s="9"/>
      <c r="P135" s="9"/>
      <c r="Q135" s="9"/>
      <c r="R135" s="9"/>
      <c r="S135" s="9"/>
      <c r="T135" s="9"/>
      <c r="U135" s="9"/>
      <c r="V135" s="9"/>
      <c r="W135" s="9"/>
      <c r="X135" s="9"/>
      <c r="Y135" s="9"/>
      <c r="Z135" s="260"/>
      <c r="AA135" s="61"/>
      <c r="AC135" s="249"/>
      <c r="AD135" s="61"/>
    </row>
    <row r="136" spans="1:30" ht="15.75">
      <c r="A136" s="105" t="s">
        <v>2612</v>
      </c>
      <c r="B136" s="3"/>
      <c r="C136" s="3"/>
      <c r="D136" s="32">
        <f t="shared" si="2"/>
        <v>228.4</v>
      </c>
      <c r="E136" s="9">
        <v>228.4</v>
      </c>
      <c r="F136" s="105"/>
      <c r="G136" s="61"/>
      <c r="I136" s="249"/>
      <c r="J136" s="61"/>
      <c r="K136" s="9"/>
      <c r="L136" s="9"/>
      <c r="M136" s="9"/>
      <c r="N136" s="9"/>
      <c r="O136" s="9"/>
      <c r="P136" s="9"/>
      <c r="Q136" s="9"/>
      <c r="R136" s="9"/>
      <c r="S136" s="9"/>
      <c r="T136" s="9"/>
      <c r="U136" s="9"/>
      <c r="V136" s="9"/>
      <c r="W136" s="9"/>
      <c r="X136" s="9"/>
      <c r="Y136" s="9"/>
      <c r="Z136" s="105"/>
      <c r="AA136" s="61"/>
      <c r="AC136" s="249"/>
      <c r="AD136" s="61"/>
    </row>
    <row r="137" spans="1:30" ht="15.75">
      <c r="A137" s="260" t="s">
        <v>3171</v>
      </c>
      <c r="B137" s="3"/>
      <c r="C137" s="3"/>
      <c r="D137" s="32">
        <f t="shared" si="2"/>
        <v>140</v>
      </c>
      <c r="E137" s="9">
        <v>140</v>
      </c>
      <c r="F137" s="260"/>
      <c r="G137" s="61"/>
      <c r="I137" s="249"/>
      <c r="J137" s="61"/>
      <c r="K137" s="9"/>
      <c r="L137" s="9"/>
      <c r="M137" s="9"/>
      <c r="N137" s="9"/>
      <c r="O137" s="9"/>
      <c r="P137" s="9"/>
      <c r="Q137" s="9"/>
      <c r="R137" s="9"/>
      <c r="S137" s="9"/>
      <c r="T137" s="9"/>
      <c r="U137" s="9"/>
      <c r="V137" s="9"/>
      <c r="W137" s="9"/>
      <c r="X137" s="9"/>
      <c r="Y137" s="9"/>
      <c r="Z137" s="105"/>
      <c r="AA137" s="61"/>
      <c r="AC137" s="249"/>
      <c r="AD137" s="61"/>
    </row>
    <row r="138" spans="1:30" ht="15.75">
      <c r="A138" s="261" t="s">
        <v>31</v>
      </c>
      <c r="B138" s="3"/>
      <c r="C138" s="3"/>
      <c r="D138" s="32">
        <f t="shared" si="2"/>
        <v>185.9</v>
      </c>
      <c r="E138" s="9">
        <v>185.9</v>
      </c>
      <c r="F138" s="261"/>
      <c r="G138" s="61"/>
      <c r="I138" s="249"/>
      <c r="J138" s="61"/>
      <c r="K138" s="9"/>
      <c r="L138" s="9"/>
      <c r="M138" s="9"/>
      <c r="N138" s="9"/>
      <c r="O138" s="9"/>
      <c r="P138" s="9"/>
      <c r="Q138" s="9"/>
      <c r="R138" s="9"/>
      <c r="S138" s="9"/>
      <c r="T138" s="9"/>
      <c r="U138" s="9"/>
      <c r="V138" s="9"/>
      <c r="W138" s="9"/>
      <c r="X138" s="9"/>
      <c r="Y138" s="9"/>
      <c r="Z138" s="105"/>
      <c r="AA138" s="61"/>
      <c r="AC138" s="249"/>
      <c r="AD138" s="61"/>
    </row>
    <row r="139" spans="1:30" ht="15.75">
      <c r="A139" s="105" t="s">
        <v>2514</v>
      </c>
      <c r="B139" s="3"/>
      <c r="C139" s="3"/>
      <c r="D139" s="32">
        <f t="shared" si="2"/>
        <v>343.1</v>
      </c>
      <c r="E139" s="9">
        <v>343.1</v>
      </c>
      <c r="F139" s="105"/>
      <c r="G139" s="61"/>
      <c r="I139" s="249"/>
      <c r="J139" s="61"/>
      <c r="K139" s="9"/>
      <c r="L139" s="9"/>
      <c r="M139" s="9"/>
      <c r="N139" s="9"/>
      <c r="O139" s="9"/>
      <c r="P139" s="9"/>
      <c r="Q139" s="9"/>
      <c r="R139" s="9"/>
      <c r="S139" s="9"/>
      <c r="T139" s="9"/>
      <c r="U139" s="9"/>
      <c r="V139" s="9"/>
      <c r="W139" s="9"/>
      <c r="X139" s="9"/>
      <c r="Y139" s="9"/>
      <c r="Z139" s="105"/>
      <c r="AA139" s="61"/>
      <c r="AC139" s="249"/>
      <c r="AD139" s="61"/>
    </row>
    <row r="140" spans="1:30" ht="15.75">
      <c r="A140" s="105" t="s">
        <v>655</v>
      </c>
      <c r="B140" s="3"/>
      <c r="C140" s="3"/>
      <c r="D140" s="32">
        <f t="shared" si="2"/>
        <v>192.3</v>
      </c>
      <c r="E140" s="9">
        <v>192.3</v>
      </c>
      <c r="F140" s="105"/>
      <c r="G140" s="61"/>
      <c r="I140" s="249"/>
      <c r="J140" s="61"/>
      <c r="K140" s="9"/>
      <c r="L140" s="9"/>
      <c r="M140" s="9"/>
      <c r="N140" s="9"/>
      <c r="O140" s="9"/>
      <c r="P140" s="9"/>
      <c r="Q140" s="9"/>
      <c r="R140" s="9"/>
      <c r="S140" s="9"/>
      <c r="T140" s="9"/>
      <c r="U140" s="9"/>
      <c r="V140" s="9"/>
      <c r="W140" s="9"/>
      <c r="X140" s="9"/>
      <c r="Y140" s="9"/>
      <c r="Z140" s="261"/>
      <c r="AA140" s="61"/>
      <c r="AC140" s="249"/>
      <c r="AD140" s="61"/>
    </row>
    <row r="141" spans="1:30" ht="15.75">
      <c r="A141" s="260" t="s">
        <v>3172</v>
      </c>
      <c r="B141" s="3"/>
      <c r="C141" s="3"/>
      <c r="D141" s="32">
        <f t="shared" si="2"/>
        <v>170.5</v>
      </c>
      <c r="E141" s="9">
        <v>170.5</v>
      </c>
      <c r="F141" s="260"/>
      <c r="G141" s="61"/>
      <c r="I141" s="249"/>
      <c r="J141" s="61"/>
      <c r="K141" s="9"/>
      <c r="L141" s="9"/>
      <c r="M141" s="9"/>
      <c r="N141" s="9"/>
      <c r="O141" s="9"/>
      <c r="P141" s="9"/>
      <c r="Q141" s="9"/>
      <c r="R141" s="9"/>
      <c r="S141" s="9"/>
      <c r="T141" s="9"/>
      <c r="U141" s="9"/>
      <c r="V141" s="9"/>
      <c r="W141" s="9"/>
      <c r="X141" s="9"/>
      <c r="Y141" s="9"/>
      <c r="Z141" s="261"/>
      <c r="AA141" s="61"/>
      <c r="AC141" s="249"/>
      <c r="AD141" s="61"/>
    </row>
    <row r="142" spans="1:30" ht="15.75">
      <c r="A142" s="261" t="s">
        <v>3822</v>
      </c>
      <c r="B142" s="3"/>
      <c r="C142" s="3"/>
      <c r="D142" s="32">
        <f t="shared" si="2"/>
        <v>262.10000000000002</v>
      </c>
      <c r="E142" s="9">
        <v>262.10000000000002</v>
      </c>
      <c r="F142" s="261"/>
      <c r="G142" s="61"/>
      <c r="I142" s="249"/>
      <c r="J142" s="61"/>
      <c r="K142" s="9"/>
      <c r="L142" s="9"/>
      <c r="M142" s="9"/>
      <c r="N142" s="9"/>
      <c r="O142" s="9"/>
      <c r="P142" s="9"/>
      <c r="Q142" s="9"/>
      <c r="R142" s="9"/>
      <c r="S142" s="9"/>
      <c r="T142" s="9"/>
      <c r="U142" s="9"/>
      <c r="V142" s="9"/>
      <c r="W142" s="9"/>
      <c r="X142" s="9"/>
      <c r="Y142" s="9"/>
      <c r="Z142" s="261"/>
      <c r="AA142" s="61"/>
      <c r="AC142" s="249"/>
      <c r="AD142" s="61"/>
    </row>
    <row r="143" spans="1:30" ht="15.75">
      <c r="A143" s="261" t="s">
        <v>3845</v>
      </c>
      <c r="B143" s="3"/>
      <c r="C143" s="3"/>
      <c r="D143" s="32">
        <f t="shared" si="2"/>
        <v>358</v>
      </c>
      <c r="E143" s="9">
        <v>358</v>
      </c>
      <c r="F143" s="261"/>
      <c r="G143" s="61"/>
      <c r="I143" s="249"/>
      <c r="J143" s="61"/>
      <c r="K143" s="9"/>
      <c r="L143" s="9"/>
      <c r="M143" s="9"/>
      <c r="N143" s="9"/>
      <c r="O143" s="9"/>
      <c r="P143" s="9"/>
      <c r="Q143" s="9"/>
      <c r="R143" s="9"/>
      <c r="S143" s="9"/>
      <c r="T143" s="9"/>
      <c r="U143" s="9"/>
      <c r="V143" s="9"/>
      <c r="W143" s="9"/>
      <c r="X143" s="9"/>
      <c r="Y143" s="9"/>
      <c r="Z143" s="261"/>
      <c r="AA143" s="61"/>
      <c r="AC143" s="249"/>
      <c r="AD143" s="61"/>
    </row>
    <row r="144" spans="1:30" ht="15.75">
      <c r="A144" s="105" t="s">
        <v>648</v>
      </c>
      <c r="B144" s="3"/>
      <c r="C144" s="3"/>
      <c r="D144" s="32">
        <f t="shared" si="2"/>
        <v>108.3</v>
      </c>
      <c r="E144" s="9">
        <v>108.3</v>
      </c>
      <c r="F144" s="105"/>
      <c r="G144" s="61"/>
      <c r="I144" s="249"/>
      <c r="J144" s="61"/>
      <c r="K144" s="9"/>
      <c r="L144" s="9"/>
      <c r="M144" s="9"/>
      <c r="N144" s="9"/>
      <c r="O144" s="9"/>
      <c r="P144" s="9"/>
      <c r="Q144" s="9"/>
      <c r="R144" s="9"/>
      <c r="S144" s="9"/>
      <c r="T144" s="9"/>
      <c r="U144" s="9"/>
      <c r="V144" s="9"/>
      <c r="W144" s="9"/>
      <c r="X144" s="9"/>
      <c r="Y144" s="9"/>
      <c r="Z144" s="261"/>
      <c r="AA144" s="61"/>
      <c r="AC144" s="249"/>
      <c r="AD144" s="61"/>
    </row>
    <row r="145" spans="1:30" ht="15.75">
      <c r="A145" s="261" t="s">
        <v>33</v>
      </c>
      <c r="B145" s="3"/>
      <c r="C145" s="3"/>
      <c r="D145" s="32">
        <f t="shared" si="2"/>
        <v>169.7</v>
      </c>
      <c r="E145" s="9">
        <v>169.7</v>
      </c>
      <c r="F145" s="261"/>
      <c r="G145" s="61"/>
      <c r="I145" s="249"/>
      <c r="J145" s="61"/>
      <c r="K145" s="9"/>
      <c r="L145" s="9"/>
      <c r="M145" s="9"/>
      <c r="N145" s="9"/>
      <c r="O145" s="9"/>
      <c r="P145" s="9"/>
      <c r="Q145" s="9"/>
      <c r="R145" s="9"/>
      <c r="S145" s="9"/>
      <c r="T145" s="9"/>
      <c r="U145" s="9"/>
      <c r="V145" s="9"/>
      <c r="W145" s="9"/>
      <c r="X145" s="9"/>
      <c r="Y145" s="9"/>
      <c r="Z145" s="261"/>
      <c r="AA145" s="61"/>
      <c r="AC145" s="249"/>
      <c r="AD145" s="61"/>
    </row>
    <row r="146" spans="1:30" ht="15.75">
      <c r="A146" s="261" t="s">
        <v>37</v>
      </c>
      <c r="B146" s="3"/>
      <c r="C146" s="3"/>
      <c r="D146" s="32">
        <f t="shared" si="2"/>
        <v>246.6</v>
      </c>
      <c r="E146" s="9">
        <v>246.6</v>
      </c>
      <c r="F146" s="261"/>
      <c r="G146" s="61"/>
      <c r="I146" s="249"/>
      <c r="J146" s="61"/>
      <c r="K146" s="9"/>
      <c r="L146" s="9"/>
      <c r="M146" s="9"/>
      <c r="N146" s="9"/>
      <c r="O146" s="9"/>
      <c r="P146" s="9"/>
      <c r="Q146" s="9"/>
      <c r="R146" s="9"/>
      <c r="S146" s="9"/>
      <c r="T146" s="9"/>
      <c r="U146" s="9"/>
      <c r="V146" s="9"/>
      <c r="W146" s="9"/>
      <c r="X146" s="9"/>
      <c r="Y146" s="9"/>
      <c r="Z146" s="261"/>
      <c r="AA146" s="61"/>
      <c r="AC146" s="249"/>
      <c r="AD146" s="61"/>
    </row>
    <row r="147" spans="1:30" ht="15.75">
      <c r="A147" s="260" t="s">
        <v>143</v>
      </c>
      <c r="B147" s="3"/>
      <c r="C147" s="3"/>
      <c r="D147" s="32">
        <f t="shared" si="2"/>
        <v>195.8</v>
      </c>
      <c r="E147" s="9">
        <v>195.8</v>
      </c>
      <c r="F147" s="260"/>
      <c r="G147" s="61"/>
      <c r="I147" s="249"/>
      <c r="J147" s="61"/>
      <c r="K147" s="9"/>
      <c r="L147" s="9"/>
      <c r="M147" s="9"/>
      <c r="N147" s="9"/>
      <c r="O147" s="9"/>
      <c r="P147" s="9"/>
      <c r="Q147" s="9"/>
      <c r="R147" s="9"/>
      <c r="S147" s="9"/>
      <c r="T147" s="9"/>
      <c r="U147" s="9"/>
      <c r="V147" s="9"/>
      <c r="W147" s="9"/>
      <c r="X147" s="9"/>
      <c r="Y147" s="9"/>
      <c r="Z147" s="261"/>
      <c r="AA147" s="61"/>
      <c r="AC147" s="249"/>
      <c r="AD147" s="61"/>
    </row>
    <row r="148" spans="1:30" ht="15.75">
      <c r="A148" s="260" t="s">
        <v>3173</v>
      </c>
      <c r="B148" s="3"/>
      <c r="C148" s="3"/>
      <c r="D148" s="32">
        <f t="shared" si="2"/>
        <v>257</v>
      </c>
      <c r="E148" s="9">
        <v>257</v>
      </c>
      <c r="F148" s="260"/>
      <c r="G148" s="61"/>
      <c r="I148" s="249"/>
      <c r="J148" s="61"/>
      <c r="K148" s="9"/>
      <c r="L148" s="9"/>
      <c r="M148" s="9"/>
      <c r="N148" s="9"/>
      <c r="O148" s="9"/>
      <c r="P148" s="9"/>
      <c r="Q148" s="9"/>
      <c r="R148" s="9"/>
      <c r="S148" s="9"/>
      <c r="T148" s="9"/>
      <c r="U148" s="9"/>
      <c r="V148" s="9"/>
      <c r="W148" s="9"/>
      <c r="X148" s="9"/>
      <c r="Y148" s="9"/>
      <c r="Z148" s="261"/>
      <c r="AA148" s="61"/>
      <c r="AC148" s="249"/>
      <c r="AD148" s="61"/>
    </row>
    <row r="149" spans="1:30" ht="15.75">
      <c r="A149" s="261" t="s">
        <v>3836</v>
      </c>
      <c r="B149" s="3"/>
      <c r="C149" s="3"/>
      <c r="D149" s="32">
        <f t="shared" si="2"/>
        <v>225.20000000000002</v>
      </c>
      <c r="E149" s="9">
        <v>225.20000000000002</v>
      </c>
      <c r="F149" s="261"/>
      <c r="G149" s="61"/>
      <c r="I149" s="249"/>
      <c r="J149" s="61"/>
      <c r="K149" s="9"/>
      <c r="L149" s="9"/>
      <c r="M149" s="9"/>
      <c r="N149" s="9"/>
      <c r="O149" s="9"/>
      <c r="P149" s="9"/>
      <c r="Q149" s="9"/>
      <c r="R149" s="9"/>
      <c r="S149" s="9"/>
      <c r="T149" s="9"/>
      <c r="U149" s="9"/>
      <c r="V149" s="9"/>
      <c r="W149" s="9"/>
      <c r="X149" s="9"/>
      <c r="Y149" s="9"/>
      <c r="Z149" s="261"/>
      <c r="AA149" s="61"/>
      <c r="AC149" s="249"/>
      <c r="AD149" s="61"/>
    </row>
    <row r="150" spans="1:30" ht="15.75">
      <c r="A150" s="261" t="s">
        <v>3846</v>
      </c>
      <c r="B150" s="3"/>
      <c r="C150" s="3"/>
      <c r="D150" s="32">
        <f t="shared" si="2"/>
        <v>405.8</v>
      </c>
      <c r="E150" s="9">
        <v>405.8</v>
      </c>
      <c r="F150" s="261"/>
      <c r="G150" s="61"/>
      <c r="I150" s="249"/>
      <c r="J150" s="61"/>
      <c r="K150" s="9"/>
      <c r="L150" s="9"/>
      <c r="M150" s="9"/>
      <c r="N150" s="9"/>
      <c r="O150" s="9"/>
      <c r="P150" s="9"/>
      <c r="Q150" s="9"/>
      <c r="R150" s="9"/>
      <c r="S150" s="9"/>
      <c r="T150" s="9"/>
      <c r="U150" s="9"/>
      <c r="V150" s="9"/>
      <c r="W150" s="9"/>
      <c r="X150" s="9"/>
      <c r="Y150" s="9"/>
      <c r="Z150" s="261"/>
      <c r="AA150" s="61"/>
      <c r="AC150" s="249"/>
      <c r="AD150" s="61"/>
    </row>
    <row r="151" spans="1:30" ht="15.75">
      <c r="A151" s="261" t="s">
        <v>3841</v>
      </c>
      <c r="B151" s="3"/>
      <c r="C151" s="3"/>
      <c r="D151" s="32">
        <f t="shared" si="2"/>
        <v>13.2</v>
      </c>
      <c r="E151" s="9">
        <v>13.2</v>
      </c>
      <c r="F151" s="261"/>
      <c r="G151" s="61"/>
      <c r="I151" s="249"/>
      <c r="J151" s="61"/>
      <c r="K151" s="9"/>
      <c r="L151" s="9"/>
      <c r="M151" s="9"/>
      <c r="N151" s="9"/>
      <c r="O151" s="9"/>
      <c r="P151" s="9"/>
      <c r="Q151" s="9"/>
      <c r="R151" s="9"/>
      <c r="S151" s="9"/>
      <c r="T151" s="9"/>
      <c r="U151" s="9"/>
      <c r="V151" s="9"/>
      <c r="W151" s="9"/>
      <c r="X151" s="9"/>
      <c r="Y151" s="9"/>
      <c r="Z151" s="261"/>
      <c r="AA151" s="61"/>
      <c r="AC151" s="249"/>
      <c r="AD151" s="61"/>
    </row>
    <row r="152" spans="1:30" ht="15.75">
      <c r="A152" s="261" t="s">
        <v>3842</v>
      </c>
      <c r="B152" s="3"/>
      <c r="C152" s="3"/>
      <c r="D152" s="32">
        <f t="shared" si="2"/>
        <v>175.2</v>
      </c>
      <c r="E152" s="9">
        <v>175.2</v>
      </c>
      <c r="F152" s="261"/>
      <c r="G152" s="61"/>
      <c r="I152" s="249"/>
      <c r="J152" s="61"/>
      <c r="K152" s="9"/>
      <c r="L152" s="9"/>
      <c r="M152" s="9"/>
      <c r="N152" s="9"/>
      <c r="O152" s="9"/>
      <c r="P152" s="9"/>
      <c r="Q152" s="9"/>
      <c r="R152" s="9"/>
      <c r="S152" s="9"/>
      <c r="T152" s="9"/>
      <c r="U152" s="9"/>
      <c r="V152" s="9"/>
      <c r="W152" s="9"/>
      <c r="X152" s="9"/>
      <c r="Y152" s="9"/>
      <c r="Z152" s="261"/>
      <c r="AA152" s="61"/>
      <c r="AC152" s="249"/>
      <c r="AD152" s="61"/>
    </row>
    <row r="153" spans="1:30" ht="15.75">
      <c r="A153" s="105" t="s">
        <v>2517</v>
      </c>
      <c r="B153" s="3"/>
      <c r="C153" s="3"/>
      <c r="D153" s="32">
        <f t="shared" si="2"/>
        <v>245.60000000000002</v>
      </c>
      <c r="E153" s="9">
        <v>245.60000000000002</v>
      </c>
      <c r="F153" s="105"/>
      <c r="G153" s="61"/>
      <c r="I153" s="249"/>
      <c r="J153" s="61"/>
      <c r="K153" s="9"/>
      <c r="L153" s="9"/>
      <c r="M153" s="9"/>
      <c r="N153" s="9"/>
      <c r="O153" s="9"/>
      <c r="P153" s="9"/>
      <c r="Q153" s="9"/>
      <c r="R153" s="9"/>
      <c r="S153" s="9"/>
      <c r="T153" s="9"/>
      <c r="U153" s="9"/>
      <c r="V153" s="9"/>
      <c r="W153" s="9"/>
      <c r="X153" s="9"/>
      <c r="Y153" s="9"/>
      <c r="Z153" s="261"/>
      <c r="AA153" s="61"/>
      <c r="AC153" s="249"/>
      <c r="AD153" s="61"/>
    </row>
    <row r="154" spans="1:30" ht="15.75">
      <c r="A154" s="104" t="s">
        <v>1286</v>
      </c>
      <c r="B154" s="3"/>
      <c r="C154" s="3"/>
      <c r="D154" s="32">
        <f t="shared" si="2"/>
        <v>248.4</v>
      </c>
      <c r="E154" s="9">
        <v>248.4</v>
      </c>
      <c r="F154" s="401"/>
      <c r="G154" s="61"/>
      <c r="I154" s="249"/>
      <c r="J154" s="61"/>
      <c r="K154" s="9"/>
      <c r="L154" s="9"/>
      <c r="M154" s="9"/>
      <c r="N154" s="9"/>
      <c r="O154" s="9"/>
      <c r="P154" s="9"/>
      <c r="Q154" s="9"/>
      <c r="R154" s="9"/>
      <c r="S154" s="9"/>
      <c r="T154" s="9"/>
      <c r="U154" s="9"/>
      <c r="V154" s="9"/>
      <c r="W154" s="9"/>
      <c r="X154" s="9"/>
      <c r="Y154" s="9"/>
      <c r="Z154" s="261"/>
      <c r="AA154" s="61"/>
      <c r="AC154" s="249"/>
      <c r="AD154" s="61"/>
    </row>
    <row r="155" spans="1:30" ht="15.75">
      <c r="A155" s="105" t="s">
        <v>2518</v>
      </c>
      <c r="B155" s="3"/>
      <c r="C155" s="3"/>
      <c r="D155" s="32">
        <f t="shared" si="2"/>
        <v>150.30000000000001</v>
      </c>
      <c r="E155" s="9">
        <v>150.30000000000001</v>
      </c>
      <c r="F155" s="105"/>
      <c r="G155" s="61"/>
      <c r="I155" s="249"/>
      <c r="J155" s="61"/>
      <c r="K155" s="9"/>
      <c r="L155" s="9"/>
      <c r="M155" s="9"/>
      <c r="N155" s="9"/>
      <c r="O155" s="9"/>
      <c r="P155" s="9"/>
      <c r="Q155" s="9"/>
      <c r="R155" s="9"/>
      <c r="S155" s="9"/>
      <c r="T155" s="9"/>
      <c r="U155" s="9"/>
      <c r="V155" s="9"/>
      <c r="W155" s="9"/>
      <c r="X155" s="9"/>
      <c r="Y155" s="9"/>
      <c r="Z155" s="261"/>
      <c r="AA155" s="61"/>
      <c r="AC155" s="249"/>
      <c r="AD155" s="61"/>
    </row>
    <row r="156" spans="1:30" ht="15.75">
      <c r="A156" s="261" t="s">
        <v>3828</v>
      </c>
      <c r="B156" s="3"/>
      <c r="C156" s="3"/>
      <c r="D156" s="32">
        <f t="shared" si="2"/>
        <v>42.800000000000004</v>
      </c>
      <c r="E156" s="9">
        <v>42.800000000000004</v>
      </c>
      <c r="F156" s="261"/>
      <c r="G156" s="61"/>
      <c r="I156" s="249"/>
      <c r="J156" s="61"/>
      <c r="K156" s="9"/>
      <c r="L156" s="9"/>
      <c r="M156" s="9"/>
      <c r="N156" s="9"/>
      <c r="O156" s="9"/>
      <c r="P156" s="9"/>
      <c r="Q156" s="9"/>
      <c r="R156" s="9"/>
      <c r="S156" s="9"/>
      <c r="T156" s="9"/>
      <c r="U156" s="9"/>
      <c r="V156" s="9"/>
      <c r="W156" s="9"/>
      <c r="X156" s="9"/>
      <c r="Y156" s="9"/>
      <c r="Z156" s="261"/>
      <c r="AA156" s="61"/>
      <c r="AC156" s="249"/>
      <c r="AD156" s="61"/>
    </row>
    <row r="157" spans="1:30" ht="15.75">
      <c r="A157" s="105" t="s">
        <v>2523</v>
      </c>
      <c r="B157" s="3"/>
      <c r="C157" s="3"/>
      <c r="D157" s="32">
        <f t="shared" si="2"/>
        <v>345</v>
      </c>
      <c r="E157" s="9">
        <v>345</v>
      </c>
      <c r="F157" s="105"/>
      <c r="G157" s="61"/>
      <c r="I157" s="249"/>
      <c r="J157" s="61"/>
      <c r="K157" s="9"/>
      <c r="L157" s="9"/>
      <c r="M157" s="9"/>
      <c r="N157" s="9"/>
      <c r="O157" s="9"/>
      <c r="P157" s="9"/>
      <c r="Q157" s="9"/>
      <c r="R157" s="9"/>
      <c r="S157" s="9"/>
      <c r="T157" s="9"/>
      <c r="U157" s="9"/>
      <c r="V157" s="9"/>
      <c r="W157" s="9"/>
      <c r="X157" s="9"/>
      <c r="Y157" s="9"/>
      <c r="Z157" s="261"/>
      <c r="AA157" s="61"/>
      <c r="AC157" s="249"/>
      <c r="AD157" s="61"/>
    </row>
    <row r="158" spans="1:30" ht="15.75">
      <c r="A158" s="261" t="s">
        <v>1596</v>
      </c>
      <c r="B158" s="3"/>
      <c r="C158" s="3"/>
      <c r="D158" s="32">
        <f t="shared" si="2"/>
        <v>477.3</v>
      </c>
      <c r="E158" s="9">
        <v>477.3</v>
      </c>
      <c r="F158" s="261"/>
      <c r="G158" s="61"/>
      <c r="I158" s="249"/>
      <c r="J158" s="61"/>
      <c r="K158" s="9"/>
      <c r="L158" s="9"/>
      <c r="M158" s="9"/>
      <c r="N158" s="9"/>
      <c r="O158" s="9"/>
      <c r="P158" s="9"/>
      <c r="Q158" s="9"/>
      <c r="R158" s="9"/>
      <c r="S158" s="9"/>
      <c r="T158" s="9"/>
      <c r="U158" s="9"/>
      <c r="V158" s="9"/>
      <c r="W158" s="9"/>
      <c r="X158" s="9"/>
      <c r="Y158" s="9"/>
      <c r="Z158" s="261"/>
      <c r="AA158" s="61"/>
      <c r="AC158" s="249"/>
      <c r="AD158" s="61"/>
    </row>
    <row r="159" spans="1:30" ht="15.75">
      <c r="A159" s="105" t="s">
        <v>179</v>
      </c>
      <c r="B159" s="3"/>
      <c r="C159" s="3"/>
      <c r="D159" s="32">
        <f t="shared" si="2"/>
        <v>159.29999999999998</v>
      </c>
      <c r="E159" s="9">
        <v>159.29999999999998</v>
      </c>
      <c r="F159" s="105"/>
      <c r="G159" s="61"/>
      <c r="I159" s="249"/>
      <c r="J159" s="61"/>
      <c r="K159" s="9"/>
      <c r="L159" s="9"/>
      <c r="M159" s="9"/>
      <c r="N159" s="9"/>
      <c r="O159" s="9"/>
      <c r="P159" s="9"/>
      <c r="Q159" s="9"/>
      <c r="R159" s="9"/>
      <c r="S159" s="9"/>
      <c r="T159" s="9"/>
      <c r="U159" s="9"/>
      <c r="V159" s="9"/>
      <c r="W159" s="9"/>
      <c r="X159" s="9"/>
      <c r="Y159" s="9"/>
      <c r="Z159" s="261"/>
      <c r="AA159" s="61"/>
      <c r="AC159" s="249"/>
      <c r="AD159" s="61"/>
    </row>
    <row r="160" spans="1:30" ht="15.75">
      <c r="A160" s="105" t="s">
        <v>2506</v>
      </c>
      <c r="B160" s="3"/>
      <c r="C160" s="3"/>
      <c r="D160" s="32">
        <f t="shared" si="2"/>
        <v>310.10000000000002</v>
      </c>
      <c r="E160" s="9">
        <v>310.10000000000002</v>
      </c>
      <c r="F160" s="105"/>
      <c r="G160" s="61"/>
      <c r="I160" s="249"/>
      <c r="J160" s="61"/>
      <c r="K160" s="9"/>
      <c r="L160" s="9"/>
      <c r="M160" s="9"/>
      <c r="N160" s="9"/>
      <c r="O160" s="9"/>
      <c r="P160" s="9"/>
      <c r="Q160" s="9"/>
      <c r="R160" s="9"/>
      <c r="S160" s="9"/>
      <c r="T160" s="9"/>
      <c r="U160" s="9"/>
      <c r="V160" s="9"/>
      <c r="W160" s="9"/>
      <c r="X160" s="9"/>
      <c r="Y160" s="9"/>
      <c r="Z160" s="261"/>
      <c r="AA160" s="61"/>
      <c r="AC160" s="249"/>
      <c r="AD160" s="61"/>
    </row>
    <row r="161" spans="1:30" ht="15.75">
      <c r="A161" s="261" t="s">
        <v>3847</v>
      </c>
      <c r="B161" s="3"/>
      <c r="C161" s="3"/>
      <c r="D161" s="32">
        <f t="shared" si="2"/>
        <v>220.5</v>
      </c>
      <c r="E161" s="9">
        <v>220.5</v>
      </c>
      <c r="F161" s="261"/>
      <c r="G161" s="61"/>
      <c r="I161" s="249"/>
      <c r="J161" s="61"/>
      <c r="K161" s="9"/>
      <c r="L161" s="9"/>
      <c r="M161" s="9"/>
      <c r="N161" s="9"/>
      <c r="O161" s="9"/>
      <c r="P161" s="9"/>
      <c r="Q161" s="9"/>
      <c r="R161" s="9"/>
      <c r="S161" s="9"/>
      <c r="T161" s="9"/>
      <c r="U161" s="9"/>
      <c r="V161" s="9"/>
      <c r="W161" s="9"/>
      <c r="X161" s="9"/>
      <c r="Y161" s="9"/>
      <c r="Z161" s="261"/>
      <c r="AA161" s="61"/>
      <c r="AC161" s="249"/>
      <c r="AD161" s="61"/>
    </row>
    <row r="162" spans="1:30" ht="15.75">
      <c r="A162" s="105" t="s">
        <v>2095</v>
      </c>
      <c r="B162" s="3"/>
      <c r="C162" s="3"/>
      <c r="D162" s="32">
        <f t="shared" si="2"/>
        <v>125.5</v>
      </c>
      <c r="E162" s="9">
        <v>125.5</v>
      </c>
      <c r="F162" s="105"/>
      <c r="G162" s="61"/>
      <c r="I162" s="249"/>
      <c r="J162" s="61"/>
      <c r="K162" s="9"/>
      <c r="L162" s="9"/>
      <c r="M162" s="9"/>
      <c r="N162" s="9"/>
      <c r="O162" s="9"/>
      <c r="P162" s="9"/>
      <c r="Q162" s="9"/>
      <c r="R162" s="9"/>
      <c r="S162" s="9"/>
      <c r="T162" s="9"/>
      <c r="U162" s="9"/>
      <c r="V162" s="9"/>
      <c r="W162" s="9"/>
      <c r="X162" s="9"/>
      <c r="Y162" s="9"/>
      <c r="Z162" s="261"/>
      <c r="AA162" s="61"/>
      <c r="AC162" s="249"/>
      <c r="AD162" s="61"/>
    </row>
    <row r="163" spans="1:30" ht="15.75">
      <c r="A163" s="261" t="s">
        <v>3827</v>
      </c>
      <c r="B163" s="3"/>
      <c r="C163" s="3"/>
      <c r="D163" s="32">
        <f t="shared" si="2"/>
        <v>215</v>
      </c>
      <c r="E163" s="9">
        <v>215</v>
      </c>
      <c r="F163" s="261"/>
      <c r="G163" s="61"/>
      <c r="I163" s="249"/>
      <c r="J163" s="61"/>
      <c r="K163" s="9"/>
      <c r="L163" s="9"/>
      <c r="M163" s="9"/>
      <c r="N163" s="9"/>
      <c r="O163" s="9"/>
      <c r="P163" s="9"/>
      <c r="Q163" s="9"/>
      <c r="R163" s="9"/>
      <c r="S163" s="9"/>
      <c r="T163" s="9"/>
      <c r="U163" s="9"/>
      <c r="V163" s="9"/>
      <c r="W163" s="9"/>
      <c r="X163" s="9"/>
      <c r="Y163" s="9"/>
      <c r="Z163" s="261"/>
      <c r="AA163" s="61"/>
      <c r="AC163" s="249"/>
      <c r="AD163" s="61"/>
    </row>
    <row r="164" spans="1:30" ht="15.75">
      <c r="A164" s="105" t="s">
        <v>2525</v>
      </c>
      <c r="B164" s="3"/>
      <c r="C164" s="3"/>
      <c r="D164" s="32">
        <f t="shared" si="2"/>
        <v>433.2</v>
      </c>
      <c r="E164" s="9">
        <v>433.2</v>
      </c>
      <c r="F164" s="105"/>
      <c r="G164" s="61"/>
      <c r="I164" s="249"/>
      <c r="J164" s="61"/>
      <c r="K164" s="9"/>
      <c r="L164" s="9"/>
      <c r="M164" s="9"/>
      <c r="N164" s="9"/>
      <c r="O164" s="9"/>
      <c r="P164" s="9"/>
      <c r="Q164" s="9"/>
      <c r="R164" s="9"/>
      <c r="S164" s="9"/>
      <c r="T164" s="9"/>
      <c r="U164" s="9"/>
      <c r="V164" s="9"/>
      <c r="W164" s="9"/>
      <c r="X164" s="9"/>
      <c r="Y164" s="9"/>
      <c r="Z164" s="261"/>
      <c r="AA164" s="61"/>
      <c r="AC164" s="249"/>
      <c r="AD164" s="61"/>
    </row>
    <row r="165" spans="1:30" ht="15.75">
      <c r="A165" s="105" t="s">
        <v>154</v>
      </c>
      <c r="B165" s="3"/>
      <c r="C165" s="3"/>
      <c r="D165" s="32">
        <f t="shared" si="2"/>
        <v>152.19999999999999</v>
      </c>
      <c r="E165" s="9">
        <v>152.19999999999999</v>
      </c>
      <c r="F165" s="105"/>
      <c r="G165" s="61"/>
      <c r="I165" s="249"/>
      <c r="J165" s="61"/>
      <c r="K165" s="9"/>
      <c r="L165" s="9"/>
      <c r="M165" s="9"/>
      <c r="N165" s="9"/>
      <c r="O165" s="9"/>
      <c r="P165" s="9"/>
      <c r="Q165" s="9"/>
      <c r="R165" s="9"/>
      <c r="S165" s="9"/>
      <c r="T165" s="9"/>
      <c r="U165" s="9"/>
      <c r="V165" s="9"/>
      <c r="W165" s="9"/>
      <c r="X165" s="9"/>
      <c r="Y165" s="9"/>
      <c r="Z165" s="261"/>
      <c r="AA165" s="61"/>
      <c r="AC165" s="249"/>
      <c r="AD165" s="61"/>
    </row>
    <row r="166" spans="1:30" ht="15.75">
      <c r="A166" s="260" t="s">
        <v>3175</v>
      </c>
      <c r="B166" s="3"/>
      <c r="C166" s="3"/>
      <c r="D166" s="32">
        <f t="shared" si="2"/>
        <v>267.3</v>
      </c>
      <c r="E166" s="9">
        <v>267.3</v>
      </c>
      <c r="F166" s="260"/>
      <c r="G166" s="61"/>
      <c r="I166" s="249"/>
      <c r="J166" s="61"/>
      <c r="K166" s="9"/>
      <c r="L166" s="9"/>
      <c r="M166" s="9"/>
      <c r="N166" s="9"/>
      <c r="O166" s="9"/>
      <c r="P166" s="9"/>
      <c r="Q166" s="9"/>
      <c r="R166" s="9"/>
      <c r="S166" s="9"/>
      <c r="T166" s="9"/>
      <c r="U166" s="9"/>
      <c r="V166" s="9"/>
      <c r="W166" s="9"/>
      <c r="X166" s="9"/>
      <c r="Y166" s="9"/>
      <c r="Z166" s="261"/>
      <c r="AA166" s="61"/>
      <c r="AC166" s="249"/>
      <c r="AD166" s="61"/>
    </row>
    <row r="167" spans="1:30" ht="15.75">
      <c r="A167" s="261" t="s">
        <v>3848</v>
      </c>
      <c r="B167" s="3"/>
      <c r="C167" s="3"/>
      <c r="D167" s="32">
        <f t="shared" si="2"/>
        <v>422.59999999999997</v>
      </c>
      <c r="E167" s="9">
        <v>422.59999999999997</v>
      </c>
      <c r="F167" s="261"/>
      <c r="G167" s="61"/>
      <c r="I167" s="249"/>
      <c r="J167" s="61"/>
      <c r="K167" s="9"/>
      <c r="L167" s="9"/>
      <c r="M167" s="9"/>
      <c r="N167" s="9"/>
      <c r="O167" s="9"/>
      <c r="P167" s="9"/>
      <c r="Q167" s="9"/>
      <c r="R167" s="9"/>
      <c r="S167" s="9"/>
      <c r="T167" s="9"/>
      <c r="U167" s="9"/>
      <c r="V167" s="9"/>
      <c r="W167" s="9"/>
      <c r="X167" s="9"/>
      <c r="Y167" s="9"/>
      <c r="Z167" s="261"/>
      <c r="AA167" s="61"/>
      <c r="AC167" s="249"/>
      <c r="AD167" s="61"/>
    </row>
    <row r="168" spans="1:30" ht="15.75">
      <c r="A168" s="105" t="s">
        <v>2526</v>
      </c>
      <c r="B168" s="3"/>
      <c r="C168" s="3"/>
      <c r="D168" s="32">
        <f t="shared" si="2"/>
        <v>391.7</v>
      </c>
      <c r="E168" s="9">
        <v>391.7</v>
      </c>
      <c r="F168" s="105"/>
      <c r="G168" s="61"/>
      <c r="I168" s="249"/>
      <c r="J168" s="61"/>
      <c r="K168" s="9"/>
      <c r="L168" s="9"/>
      <c r="M168" s="9"/>
      <c r="N168" s="9"/>
      <c r="O168" s="9"/>
      <c r="P168" s="9"/>
      <c r="Q168" s="9"/>
      <c r="R168" s="9"/>
      <c r="S168" s="9"/>
      <c r="T168" s="9"/>
      <c r="U168" s="9"/>
      <c r="V168" s="9"/>
      <c r="W168" s="9"/>
      <c r="X168" s="9"/>
      <c r="Y168" s="9"/>
      <c r="Z168" s="261"/>
      <c r="AA168" s="61"/>
      <c r="AC168" s="249"/>
      <c r="AD168" s="61"/>
    </row>
    <row r="169" spans="1:30" ht="15.75">
      <c r="A169" s="105" t="s">
        <v>2524</v>
      </c>
      <c r="B169" s="3"/>
      <c r="C169" s="3"/>
      <c r="D169" s="32">
        <f t="shared" si="2"/>
        <v>263.5</v>
      </c>
      <c r="E169" s="9">
        <v>263.5</v>
      </c>
      <c r="F169" s="105"/>
      <c r="G169" s="61"/>
      <c r="I169" s="249"/>
      <c r="J169" s="61"/>
      <c r="K169" s="9"/>
      <c r="L169" s="9"/>
      <c r="M169" s="9"/>
      <c r="N169" s="9"/>
      <c r="O169" s="9"/>
      <c r="P169" s="9"/>
      <c r="Q169" s="9"/>
      <c r="R169" s="9"/>
      <c r="S169" s="9"/>
      <c r="T169" s="9"/>
      <c r="U169" s="9"/>
      <c r="V169" s="9"/>
      <c r="W169" s="9"/>
      <c r="X169" s="9"/>
      <c r="Y169" s="9"/>
      <c r="Z169" s="261"/>
      <c r="AA169" s="61"/>
      <c r="AC169" s="249"/>
      <c r="AD169" s="61"/>
    </row>
    <row r="170" spans="1:30" ht="15.75">
      <c r="A170" s="105" t="s">
        <v>2505</v>
      </c>
      <c r="B170" s="3"/>
      <c r="C170" s="3"/>
      <c r="D170" s="32">
        <f t="shared" si="2"/>
        <v>229</v>
      </c>
      <c r="E170" s="9">
        <v>229</v>
      </c>
      <c r="F170" s="105"/>
      <c r="G170" s="61"/>
      <c r="I170" s="249"/>
      <c r="J170" s="61"/>
      <c r="K170" s="9"/>
      <c r="L170" s="9"/>
      <c r="M170" s="9"/>
      <c r="N170" s="9"/>
      <c r="O170" s="9"/>
      <c r="P170" s="9"/>
      <c r="Q170" s="9"/>
      <c r="R170" s="9"/>
      <c r="S170" s="9"/>
      <c r="T170" s="9"/>
      <c r="U170" s="9"/>
      <c r="V170" s="9"/>
      <c r="W170" s="9"/>
      <c r="X170" s="9"/>
      <c r="Y170" s="9"/>
      <c r="Z170" s="261"/>
      <c r="AA170" s="61"/>
      <c r="AC170" s="249"/>
      <c r="AD170" s="61"/>
    </row>
    <row r="171" spans="1:30" ht="15.75">
      <c r="A171" s="105" t="s">
        <v>620</v>
      </c>
      <c r="B171" s="3"/>
      <c r="C171" s="3"/>
      <c r="D171" s="32">
        <f t="shared" si="2"/>
        <v>150</v>
      </c>
      <c r="E171" s="9">
        <v>150</v>
      </c>
      <c r="F171" s="105"/>
      <c r="G171" s="61"/>
      <c r="I171" s="249"/>
      <c r="J171" s="61"/>
      <c r="K171" s="9"/>
      <c r="L171" s="9"/>
      <c r="M171" s="9"/>
      <c r="N171" s="9"/>
      <c r="O171" s="9"/>
      <c r="P171" s="9"/>
      <c r="Q171" s="9"/>
      <c r="R171" s="9"/>
      <c r="S171" s="9"/>
      <c r="T171" s="9"/>
      <c r="U171" s="9"/>
      <c r="V171" s="9"/>
      <c r="W171" s="9"/>
      <c r="X171" s="9"/>
      <c r="Y171" s="9"/>
      <c r="Z171" s="261"/>
      <c r="AA171" s="61"/>
      <c r="AC171" s="249"/>
      <c r="AD171" s="61"/>
    </row>
    <row r="172" spans="1:30" ht="15.75">
      <c r="A172" s="261" t="s">
        <v>1581</v>
      </c>
      <c r="B172" s="3"/>
      <c r="C172" s="3"/>
      <c r="D172" s="32">
        <f t="shared" si="2"/>
        <v>216</v>
      </c>
      <c r="E172" s="9">
        <v>216</v>
      </c>
      <c r="F172" s="261"/>
      <c r="G172" s="61"/>
      <c r="I172" s="249"/>
      <c r="J172" s="61"/>
      <c r="K172" s="9"/>
      <c r="L172" s="9"/>
      <c r="M172" s="9"/>
      <c r="N172" s="9"/>
      <c r="O172" s="9"/>
      <c r="P172" s="9"/>
      <c r="Q172" s="9"/>
      <c r="R172" s="9"/>
      <c r="S172" s="9"/>
      <c r="T172" s="9"/>
      <c r="U172" s="9"/>
      <c r="V172" s="9"/>
      <c r="W172" s="9"/>
      <c r="X172" s="9"/>
      <c r="Y172" s="9"/>
      <c r="Z172" s="261"/>
      <c r="AA172" s="61"/>
      <c r="AC172" s="249"/>
      <c r="AD172" s="61"/>
    </row>
    <row r="173" spans="1:30" ht="15.75">
      <c r="A173" s="58"/>
      <c r="B173" s="3"/>
      <c r="C173" s="3"/>
      <c r="D173" s="32"/>
      <c r="E173" s="155"/>
      <c r="F173" s="155"/>
    </row>
    <row r="174" spans="1:30" ht="15.75">
      <c r="D174" s="32"/>
    </row>
    <row r="175" spans="1:30" ht="15.75">
      <c r="D175" s="32"/>
    </row>
    <row r="176" spans="1:30" s="30" customFormat="1" ht="20.25">
      <c r="A176" s="30" t="s">
        <v>171</v>
      </c>
      <c r="B176"/>
      <c r="C176"/>
      <c r="D176" s="31" t="s">
        <v>40</v>
      </c>
      <c r="E176" s="100" t="s">
        <v>2113</v>
      </c>
      <c r="F176" s="100" t="s">
        <v>695</v>
      </c>
      <c r="G176" s="100"/>
      <c r="H176" s="100"/>
      <c r="I176" s="100"/>
      <c r="J176" s="100"/>
      <c r="K176" s="100"/>
      <c r="L176" s="100"/>
      <c r="M176" s="100"/>
      <c r="N176" s="100"/>
      <c r="O176" s="100"/>
      <c r="P176" s="100"/>
    </row>
    <row r="177" spans="1:21" ht="15.75">
      <c r="A177" s="261" t="s">
        <v>1583</v>
      </c>
      <c r="B177" s="3"/>
      <c r="C177" s="3"/>
      <c r="D177" s="32">
        <f t="shared" ref="D177:D208" si="3">SUM(E177:DZ177)</f>
        <v>252.40000000000003</v>
      </c>
      <c r="E177" s="9">
        <v>155.70000000000002</v>
      </c>
      <c r="F177" s="565">
        <v>96.7</v>
      </c>
      <c r="G177" s="561"/>
      <c r="H177" s="562"/>
      <c r="I177" s="563"/>
      <c r="J177" s="564"/>
      <c r="K177" s="562"/>
      <c r="M177" s="9"/>
      <c r="N177" s="9"/>
      <c r="O177" s="9"/>
      <c r="P177" s="9"/>
      <c r="Q177" s="261"/>
      <c r="R177" s="61"/>
      <c r="T177" s="249"/>
      <c r="U177" s="61"/>
    </row>
    <row r="178" spans="1:21" ht="15.75">
      <c r="A178" s="104" t="s">
        <v>1281</v>
      </c>
      <c r="B178" s="3"/>
      <c r="C178" s="3"/>
      <c r="D178" s="32">
        <f t="shared" si="3"/>
        <v>1115</v>
      </c>
      <c r="E178" s="9">
        <v>182.19999999999996</v>
      </c>
      <c r="F178" s="565">
        <v>932.8</v>
      </c>
      <c r="G178" s="401"/>
      <c r="H178" s="562"/>
      <c r="I178" s="563"/>
      <c r="J178" s="564"/>
      <c r="K178" s="562"/>
      <c r="M178" s="9"/>
      <c r="N178" s="9"/>
      <c r="O178" s="9"/>
      <c r="P178" s="9"/>
      <c r="Q178" s="401"/>
      <c r="R178" s="61"/>
      <c r="T178" s="249"/>
      <c r="U178" s="61"/>
    </row>
    <row r="179" spans="1:21" ht="15.75">
      <c r="A179" s="261" t="s">
        <v>3830</v>
      </c>
      <c r="B179" s="3"/>
      <c r="C179" s="3"/>
      <c r="D179" s="32">
        <f t="shared" si="3"/>
        <v>671.4</v>
      </c>
      <c r="E179" s="9">
        <v>79.499999999999986</v>
      </c>
      <c r="F179" s="565">
        <v>591.9</v>
      </c>
      <c r="G179" s="561"/>
      <c r="H179" s="562"/>
      <c r="I179" s="563"/>
      <c r="J179" s="564"/>
      <c r="K179" s="562"/>
      <c r="M179" s="9"/>
      <c r="N179" s="9"/>
      <c r="O179" s="9"/>
      <c r="P179" s="9"/>
      <c r="Q179" s="260"/>
      <c r="R179" s="61"/>
      <c r="T179" s="249"/>
      <c r="U179" s="61"/>
    </row>
    <row r="180" spans="1:21" ht="15.75">
      <c r="A180" s="260" t="s">
        <v>3147</v>
      </c>
      <c r="B180" s="3"/>
      <c r="C180" s="3"/>
      <c r="D180" s="32">
        <f t="shared" si="3"/>
        <v>660.1</v>
      </c>
      <c r="E180" s="9">
        <v>215.20000000000005</v>
      </c>
      <c r="F180" s="565">
        <v>444.9</v>
      </c>
      <c r="G180" s="566"/>
      <c r="H180" s="562"/>
      <c r="I180" s="563"/>
      <c r="J180" s="564"/>
      <c r="K180" s="562"/>
      <c r="M180" s="9"/>
      <c r="N180" s="9"/>
      <c r="O180" s="9"/>
      <c r="P180" s="9"/>
      <c r="Q180" s="401"/>
      <c r="R180" s="348"/>
      <c r="T180" s="249"/>
      <c r="U180" s="61"/>
    </row>
    <row r="181" spans="1:21" ht="15.75">
      <c r="A181" s="261" t="s">
        <v>3838</v>
      </c>
      <c r="B181" s="3"/>
      <c r="C181" s="3"/>
      <c r="D181" s="32">
        <f t="shared" si="3"/>
        <v>807.3</v>
      </c>
      <c r="E181" s="9">
        <v>257.7</v>
      </c>
      <c r="F181" s="565">
        <v>549.59999999999991</v>
      </c>
      <c r="G181" s="561"/>
      <c r="H181" s="562"/>
      <c r="I181" s="563"/>
      <c r="J181" s="564"/>
      <c r="K181" s="562"/>
      <c r="M181" s="9"/>
      <c r="N181" s="9"/>
      <c r="O181" s="9"/>
      <c r="P181" s="9"/>
      <c r="Q181" s="105"/>
      <c r="R181" s="61"/>
      <c r="T181" s="249"/>
      <c r="U181" s="61"/>
    </row>
    <row r="182" spans="1:21" ht="15.75">
      <c r="A182" s="104" t="s">
        <v>1272</v>
      </c>
      <c r="B182" s="3"/>
      <c r="C182" s="3"/>
      <c r="D182" s="32">
        <f t="shared" si="3"/>
        <v>1006.3</v>
      </c>
      <c r="E182" s="9">
        <v>247.09999999999997</v>
      </c>
      <c r="F182" s="565">
        <v>759.2</v>
      </c>
      <c r="G182" s="401"/>
      <c r="H182" s="562"/>
      <c r="I182" s="563"/>
      <c r="J182" s="564"/>
      <c r="K182" s="562"/>
      <c r="M182" s="9"/>
      <c r="N182" s="9"/>
      <c r="O182" s="9"/>
      <c r="P182" s="9"/>
      <c r="Q182" s="261"/>
      <c r="R182" s="61"/>
      <c r="T182" s="249"/>
      <c r="U182" s="61"/>
    </row>
    <row r="183" spans="1:21" ht="15.75">
      <c r="A183" s="105" t="s">
        <v>2075</v>
      </c>
      <c r="B183" s="3"/>
      <c r="C183" s="3"/>
      <c r="D183" s="32">
        <f t="shared" si="3"/>
        <v>490.3</v>
      </c>
      <c r="E183" s="9">
        <v>127.00000000000001</v>
      </c>
      <c r="F183" s="565">
        <v>363.3</v>
      </c>
      <c r="G183" s="567"/>
      <c r="H183" s="562"/>
      <c r="I183" s="563"/>
      <c r="J183" s="564"/>
      <c r="K183" s="562"/>
      <c r="M183" s="9"/>
      <c r="N183" s="9"/>
      <c r="O183" s="9"/>
      <c r="P183" s="9"/>
      <c r="Q183" s="261"/>
      <c r="R183" s="61"/>
      <c r="T183" s="249"/>
      <c r="U183" s="61"/>
    </row>
    <row r="184" spans="1:21" ht="15.75">
      <c r="A184" s="261" t="s">
        <v>1</v>
      </c>
      <c r="B184" s="3"/>
      <c r="C184" s="3"/>
      <c r="D184" s="32">
        <f t="shared" si="3"/>
        <v>679.30000000000007</v>
      </c>
      <c r="E184" s="9">
        <v>163.4</v>
      </c>
      <c r="F184" s="565">
        <v>515.90000000000009</v>
      </c>
      <c r="G184" s="561"/>
      <c r="H184" s="562"/>
      <c r="I184" s="563"/>
      <c r="J184" s="564"/>
      <c r="K184" s="562"/>
      <c r="M184" s="9"/>
      <c r="N184" s="9"/>
      <c r="O184" s="9"/>
      <c r="P184" s="9"/>
      <c r="Q184" s="261"/>
      <c r="R184" s="61"/>
      <c r="T184" s="249"/>
      <c r="U184" s="61"/>
    </row>
    <row r="185" spans="1:21" ht="15.75">
      <c r="A185" s="261" t="s">
        <v>1589</v>
      </c>
      <c r="B185" s="3"/>
      <c r="C185" s="3"/>
      <c r="D185" s="32">
        <f t="shared" si="3"/>
        <v>996.3</v>
      </c>
      <c r="E185" s="9">
        <v>181.2</v>
      </c>
      <c r="F185" s="565">
        <v>815.09999999999991</v>
      </c>
      <c r="G185" s="561"/>
      <c r="H185" s="562"/>
      <c r="I185" s="563"/>
      <c r="J185" s="564"/>
      <c r="K185" s="562"/>
      <c r="M185" s="9"/>
      <c r="N185" s="9"/>
      <c r="O185" s="9"/>
      <c r="P185" s="9"/>
      <c r="Q185" s="260"/>
      <c r="R185" s="61"/>
      <c r="T185" s="249"/>
      <c r="U185" s="61"/>
    </row>
    <row r="186" spans="1:21" ht="15.75">
      <c r="A186" s="261" t="s">
        <v>3823</v>
      </c>
      <c r="B186" s="3"/>
      <c r="C186" s="3"/>
      <c r="D186" s="32">
        <f t="shared" si="3"/>
        <v>1133.5</v>
      </c>
      <c r="E186" s="9">
        <v>406.90000000000003</v>
      </c>
      <c r="F186" s="565">
        <v>726.6</v>
      </c>
      <c r="G186" s="561"/>
      <c r="H186" s="562"/>
      <c r="I186" s="563"/>
      <c r="J186" s="564"/>
      <c r="K186" s="562"/>
      <c r="M186" s="9"/>
      <c r="N186" s="9"/>
      <c r="O186" s="9"/>
      <c r="P186" s="9"/>
      <c r="Q186" s="105"/>
      <c r="R186" s="61"/>
      <c r="T186" s="249"/>
      <c r="U186" s="61"/>
    </row>
    <row r="187" spans="1:21" ht="15.75">
      <c r="A187" s="260" t="s">
        <v>3148</v>
      </c>
      <c r="B187" s="3"/>
      <c r="C187" s="3"/>
      <c r="D187" s="32">
        <f t="shared" si="3"/>
        <v>673.2</v>
      </c>
      <c r="E187" s="9">
        <v>162.69999999999999</v>
      </c>
      <c r="F187" s="565">
        <v>510.5</v>
      </c>
      <c r="G187" s="566"/>
      <c r="H187" s="562"/>
      <c r="I187" s="563"/>
      <c r="J187" s="564"/>
      <c r="K187" s="562"/>
      <c r="M187" s="9"/>
      <c r="N187" s="9"/>
      <c r="O187" s="9"/>
      <c r="P187" s="9"/>
      <c r="Q187" s="105"/>
      <c r="R187" s="61"/>
      <c r="T187" s="249"/>
      <c r="U187" s="61"/>
    </row>
    <row r="188" spans="1:21" ht="15.75">
      <c r="A188" s="105" t="s">
        <v>2513</v>
      </c>
      <c r="B188" s="3"/>
      <c r="C188" s="3"/>
      <c r="D188" s="32">
        <f t="shared" si="3"/>
        <v>498.1</v>
      </c>
      <c r="E188" s="9">
        <v>221.6</v>
      </c>
      <c r="F188" s="565">
        <v>276.5</v>
      </c>
      <c r="G188" s="567"/>
      <c r="H188" s="562"/>
      <c r="I188" s="563"/>
      <c r="J188" s="564"/>
      <c r="K188" s="562"/>
      <c r="M188" s="9"/>
      <c r="N188" s="9"/>
      <c r="O188" s="9"/>
      <c r="P188" s="9"/>
      <c r="Q188" s="401"/>
      <c r="R188" s="61"/>
      <c r="T188" s="249"/>
      <c r="U188" s="61"/>
    </row>
    <row r="189" spans="1:21" ht="15.75">
      <c r="A189" s="105" t="s">
        <v>3149</v>
      </c>
      <c r="B189" s="3"/>
      <c r="C189" s="3"/>
      <c r="D189" s="32">
        <f t="shared" si="3"/>
        <v>1027.8</v>
      </c>
      <c r="E189" s="9">
        <v>329</v>
      </c>
      <c r="F189" s="565">
        <v>698.8</v>
      </c>
      <c r="G189" s="567"/>
      <c r="H189" s="562"/>
      <c r="I189" s="563"/>
      <c r="J189" s="564"/>
      <c r="K189" s="562"/>
      <c r="M189" s="9"/>
      <c r="N189" s="9"/>
      <c r="O189" s="9"/>
      <c r="P189" s="9"/>
      <c r="Q189" s="105"/>
      <c r="R189" s="61"/>
      <c r="T189" s="249"/>
      <c r="U189" s="61"/>
    </row>
    <row r="190" spans="1:21" ht="15.75">
      <c r="A190" s="104" t="s">
        <v>1277</v>
      </c>
      <c r="B190" s="3"/>
      <c r="C190" s="3"/>
      <c r="D190" s="32">
        <f t="shared" si="3"/>
        <v>857.09999999999991</v>
      </c>
      <c r="E190" s="9">
        <v>251.79999999999998</v>
      </c>
      <c r="F190" s="565">
        <v>605.29999999999995</v>
      </c>
      <c r="G190" s="401"/>
      <c r="H190" s="562"/>
      <c r="I190" s="563"/>
      <c r="J190" s="564"/>
      <c r="K190" s="562"/>
      <c r="M190" s="9"/>
      <c r="N190" s="9"/>
      <c r="O190" s="9"/>
      <c r="P190" s="9"/>
      <c r="Q190" s="105"/>
      <c r="R190" s="61"/>
      <c r="T190" s="249"/>
      <c r="U190" s="61"/>
    </row>
    <row r="191" spans="1:21" ht="15.75">
      <c r="A191" s="105" t="s">
        <v>2625</v>
      </c>
      <c r="B191" s="3"/>
      <c r="C191" s="3"/>
      <c r="D191" s="32">
        <f t="shared" si="3"/>
        <v>861.69999999999993</v>
      </c>
      <c r="E191" s="9">
        <v>165.20000000000002</v>
      </c>
      <c r="F191" s="565">
        <v>696.49999999999989</v>
      </c>
      <c r="G191" s="567"/>
      <c r="H191" s="562"/>
      <c r="I191" s="563"/>
      <c r="J191" s="564"/>
      <c r="K191" s="562"/>
      <c r="M191" s="9"/>
      <c r="N191" s="9"/>
      <c r="O191" s="9"/>
      <c r="P191" s="9"/>
      <c r="Q191" s="105"/>
      <c r="R191" s="61"/>
      <c r="T191" s="249"/>
      <c r="U191" s="61"/>
    </row>
    <row r="192" spans="1:21" ht="15.75">
      <c r="A192" s="105" t="s">
        <v>637</v>
      </c>
      <c r="B192" s="3"/>
      <c r="C192" s="3"/>
      <c r="D192" s="32">
        <f t="shared" si="3"/>
        <v>370.7999999999999</v>
      </c>
      <c r="E192" s="9">
        <v>13.9</v>
      </c>
      <c r="F192" s="565">
        <v>356.89999999999992</v>
      </c>
      <c r="G192" s="567"/>
      <c r="H192" s="562"/>
      <c r="I192" s="563"/>
      <c r="J192" s="564"/>
      <c r="K192" s="562"/>
      <c r="M192" s="9"/>
      <c r="N192" s="9"/>
      <c r="O192" s="9"/>
      <c r="P192" s="9"/>
      <c r="Q192" s="260"/>
      <c r="R192" s="61"/>
      <c r="T192" s="249"/>
      <c r="U192" s="61"/>
    </row>
    <row r="193" spans="1:21" ht="15.75">
      <c r="A193" s="105" t="s">
        <v>2503</v>
      </c>
      <c r="B193" s="3"/>
      <c r="C193" s="3"/>
      <c r="D193" s="32">
        <f t="shared" si="3"/>
        <v>752</v>
      </c>
      <c r="E193" s="9">
        <v>219.59999999999997</v>
      </c>
      <c r="F193" s="565">
        <v>532.4</v>
      </c>
      <c r="G193" s="567"/>
      <c r="H193" s="562"/>
      <c r="I193" s="563"/>
      <c r="J193" s="564"/>
      <c r="K193" s="562"/>
      <c r="M193" s="9"/>
      <c r="N193" s="9"/>
      <c r="O193" s="9"/>
      <c r="P193" s="9"/>
      <c r="Q193" s="261"/>
      <c r="R193" s="61"/>
      <c r="T193" s="249"/>
      <c r="U193" s="61"/>
    </row>
    <row r="194" spans="1:21" ht="15.75">
      <c r="A194" s="261" t="s">
        <v>1579</v>
      </c>
      <c r="B194" s="3"/>
      <c r="C194" s="3"/>
      <c r="D194" s="32">
        <f t="shared" si="3"/>
        <v>758</v>
      </c>
      <c r="E194" s="9">
        <v>184.39999999999998</v>
      </c>
      <c r="F194" s="565">
        <v>573.6</v>
      </c>
      <c r="G194" s="561"/>
      <c r="H194" s="562"/>
      <c r="I194" s="563"/>
      <c r="J194" s="564"/>
      <c r="K194" s="562"/>
      <c r="M194" s="9"/>
      <c r="N194" s="9"/>
      <c r="O194" s="9"/>
      <c r="P194" s="9"/>
      <c r="Q194" s="105"/>
      <c r="R194" s="61"/>
      <c r="T194" s="249"/>
      <c r="U194" s="61"/>
    </row>
    <row r="195" spans="1:21" ht="15.75">
      <c r="A195" s="105" t="s">
        <v>2076</v>
      </c>
      <c r="B195" s="3"/>
      <c r="C195" s="3"/>
      <c r="D195" s="32">
        <f t="shared" si="3"/>
        <v>1087</v>
      </c>
      <c r="E195" s="9">
        <v>170.3</v>
      </c>
      <c r="F195" s="565">
        <v>916.7</v>
      </c>
      <c r="G195" s="567"/>
      <c r="H195" s="562"/>
      <c r="I195" s="563"/>
      <c r="J195" s="564"/>
      <c r="K195" s="562"/>
      <c r="M195" s="9"/>
      <c r="N195" s="9"/>
      <c r="O195" s="9"/>
      <c r="P195" s="9"/>
      <c r="Q195" s="105"/>
      <c r="R195" s="61"/>
      <c r="T195" s="249"/>
      <c r="U195" s="61"/>
    </row>
    <row r="196" spans="1:21" ht="15.75">
      <c r="A196" s="105" t="s">
        <v>152</v>
      </c>
      <c r="B196" s="3"/>
      <c r="C196" s="3"/>
      <c r="D196" s="32">
        <f t="shared" si="3"/>
        <v>583.99999999999989</v>
      </c>
      <c r="E196" s="9">
        <v>340.39999999999992</v>
      </c>
      <c r="F196" s="565">
        <v>243.6</v>
      </c>
      <c r="G196" s="567"/>
      <c r="H196" s="562"/>
      <c r="I196" s="563"/>
      <c r="J196" s="564"/>
      <c r="K196" s="562"/>
      <c r="M196" s="9"/>
      <c r="N196" s="9"/>
      <c r="O196" s="9"/>
      <c r="P196" s="9"/>
      <c r="Q196" s="261"/>
      <c r="R196" s="61"/>
      <c r="T196" s="249"/>
      <c r="U196" s="61"/>
    </row>
    <row r="197" spans="1:21" ht="15.75">
      <c r="A197" s="261" t="s">
        <v>1590</v>
      </c>
      <c r="B197" s="3"/>
      <c r="C197" s="3"/>
      <c r="D197" s="32">
        <f t="shared" si="3"/>
        <v>974.69999999999982</v>
      </c>
      <c r="E197" s="9">
        <v>304.59999999999997</v>
      </c>
      <c r="F197" s="565">
        <v>670.09999999999991</v>
      </c>
      <c r="G197" s="561"/>
      <c r="H197" s="562"/>
      <c r="I197" s="563"/>
      <c r="J197" s="564"/>
      <c r="K197" s="562"/>
      <c r="M197" s="9"/>
      <c r="N197" s="9"/>
      <c r="O197" s="9"/>
      <c r="P197" s="9"/>
      <c r="Q197" s="260"/>
      <c r="R197" s="61"/>
      <c r="T197" s="249"/>
      <c r="U197" s="61"/>
    </row>
    <row r="198" spans="1:21" ht="15.75">
      <c r="A198" s="260" t="s">
        <v>3151</v>
      </c>
      <c r="B198" s="3"/>
      <c r="C198" s="3"/>
      <c r="D198" s="32">
        <f t="shared" si="3"/>
        <v>856.50000000000011</v>
      </c>
      <c r="E198" s="9">
        <v>296.89999999999998</v>
      </c>
      <c r="F198" s="565">
        <v>559.60000000000014</v>
      </c>
      <c r="G198" s="566"/>
      <c r="H198" s="562"/>
      <c r="I198" s="563"/>
      <c r="J198" s="564"/>
      <c r="K198" s="562"/>
      <c r="M198" s="9"/>
      <c r="N198" s="9"/>
      <c r="O198" s="9"/>
      <c r="P198" s="9"/>
      <c r="Q198" s="105"/>
      <c r="R198" s="61"/>
      <c r="T198" s="249"/>
      <c r="U198" s="61"/>
    </row>
    <row r="199" spans="1:21" ht="15.75">
      <c r="A199" s="105" t="s">
        <v>2092</v>
      </c>
      <c r="B199" s="3"/>
      <c r="C199" s="3"/>
      <c r="D199" s="32">
        <f t="shared" si="3"/>
        <v>634.4</v>
      </c>
      <c r="E199" s="9">
        <v>242.29999999999998</v>
      </c>
      <c r="F199" s="565">
        <v>392.09999999999997</v>
      </c>
      <c r="G199" s="567"/>
      <c r="H199" s="562"/>
      <c r="I199" s="563"/>
      <c r="J199" s="564"/>
      <c r="K199" s="562"/>
      <c r="M199" s="9"/>
      <c r="N199" s="9"/>
      <c r="O199" s="9"/>
      <c r="P199" s="9"/>
      <c r="Q199" s="260"/>
      <c r="R199" s="61"/>
      <c r="T199" s="249"/>
      <c r="U199" s="61"/>
    </row>
    <row r="200" spans="1:21" ht="15.75">
      <c r="A200" s="261" t="s">
        <v>3819</v>
      </c>
      <c r="B200" s="3"/>
      <c r="C200" s="3"/>
      <c r="D200" s="32">
        <f t="shared" si="3"/>
        <v>790.3</v>
      </c>
      <c r="E200" s="9">
        <v>366</v>
      </c>
      <c r="F200" s="565">
        <v>424.3</v>
      </c>
      <c r="G200" s="561"/>
      <c r="H200" s="562"/>
      <c r="I200" s="563"/>
      <c r="J200" s="564"/>
      <c r="K200" s="562"/>
      <c r="M200" s="9"/>
      <c r="N200" s="9"/>
      <c r="O200" s="9"/>
      <c r="P200" s="9"/>
      <c r="Q200" s="105"/>
      <c r="R200" s="61"/>
      <c r="T200" s="249"/>
      <c r="U200" s="61"/>
    </row>
    <row r="201" spans="1:21" ht="15.75">
      <c r="A201" s="105" t="s">
        <v>2516</v>
      </c>
      <c r="B201" s="3"/>
      <c r="C201" s="3"/>
      <c r="D201" s="32">
        <f t="shared" si="3"/>
        <v>951.90000000000009</v>
      </c>
      <c r="E201" s="9">
        <v>247.7</v>
      </c>
      <c r="F201" s="565">
        <v>704.2</v>
      </c>
      <c r="G201" s="567"/>
      <c r="H201" s="562"/>
      <c r="I201" s="563"/>
      <c r="J201" s="564"/>
      <c r="K201" s="562"/>
      <c r="M201" s="9"/>
      <c r="N201" s="9"/>
      <c r="O201" s="9"/>
      <c r="P201" s="9"/>
      <c r="Q201" s="261"/>
      <c r="R201" s="61"/>
      <c r="T201" s="249"/>
      <c r="U201" s="61"/>
    </row>
    <row r="202" spans="1:21" ht="15.75">
      <c r="A202" s="261" t="s">
        <v>3843</v>
      </c>
      <c r="B202" s="3"/>
      <c r="C202" s="3"/>
      <c r="D202" s="32">
        <f t="shared" si="3"/>
        <v>507.1</v>
      </c>
      <c r="E202" s="9">
        <v>164.4</v>
      </c>
      <c r="F202" s="565">
        <v>342.7</v>
      </c>
      <c r="G202" s="561"/>
      <c r="H202" s="562"/>
      <c r="I202" s="563"/>
      <c r="J202" s="564"/>
      <c r="K202" s="562"/>
      <c r="M202" s="9"/>
      <c r="N202" s="9"/>
      <c r="O202" s="9"/>
      <c r="P202" s="9"/>
      <c r="Q202" s="261"/>
      <c r="R202" s="61"/>
      <c r="T202" s="249"/>
      <c r="U202" s="61"/>
    </row>
    <row r="203" spans="1:21" ht="15.75">
      <c r="A203" s="261" t="s">
        <v>1587</v>
      </c>
      <c r="B203" s="3"/>
      <c r="C203" s="3"/>
      <c r="D203" s="32">
        <f t="shared" si="3"/>
        <v>982.80000000000007</v>
      </c>
      <c r="E203" s="9">
        <v>205</v>
      </c>
      <c r="F203" s="565">
        <v>777.80000000000007</v>
      </c>
      <c r="G203" s="561"/>
      <c r="H203" s="562"/>
      <c r="I203" s="563"/>
      <c r="J203" s="564"/>
      <c r="K203" s="562"/>
      <c r="M203" s="9"/>
      <c r="N203" s="9"/>
      <c r="O203" s="9"/>
      <c r="P203" s="9"/>
      <c r="Q203" s="105"/>
      <c r="R203" s="61"/>
      <c r="T203" s="249"/>
      <c r="U203" s="61"/>
    </row>
    <row r="204" spans="1:21" ht="15.75">
      <c r="A204" s="261" t="s">
        <v>11</v>
      </c>
      <c r="B204" s="3"/>
      <c r="C204" s="3"/>
      <c r="D204" s="32">
        <f t="shared" si="3"/>
        <v>883.09999999999991</v>
      </c>
      <c r="E204" s="9">
        <v>277.7</v>
      </c>
      <c r="F204" s="565">
        <v>605.4</v>
      </c>
      <c r="G204" s="561"/>
      <c r="H204" s="562"/>
      <c r="I204" s="563"/>
      <c r="J204" s="564"/>
      <c r="K204" s="562"/>
      <c r="M204" s="9"/>
      <c r="N204" s="9"/>
      <c r="O204" s="9"/>
      <c r="P204" s="9"/>
      <c r="Q204" s="261"/>
      <c r="R204" s="61"/>
      <c r="T204" s="249"/>
      <c r="U204" s="61"/>
    </row>
    <row r="205" spans="1:21" ht="15.75">
      <c r="A205" s="105" t="s">
        <v>2077</v>
      </c>
      <c r="B205" s="3"/>
      <c r="C205" s="3"/>
      <c r="D205" s="32">
        <f t="shared" si="3"/>
        <v>415</v>
      </c>
      <c r="E205" s="9">
        <v>220.8</v>
      </c>
      <c r="F205" s="565">
        <v>194.20000000000002</v>
      </c>
      <c r="G205" s="567"/>
      <c r="H205" s="562"/>
      <c r="I205" s="563"/>
      <c r="J205" s="564"/>
      <c r="K205" s="562"/>
      <c r="M205" s="9"/>
      <c r="N205" s="9"/>
      <c r="O205" s="9"/>
      <c r="P205" s="9"/>
      <c r="Q205" s="401"/>
      <c r="R205" s="61"/>
      <c r="T205" s="249"/>
      <c r="U205" s="61"/>
    </row>
    <row r="206" spans="1:21" ht="15.75">
      <c r="A206" s="261" t="s">
        <v>1591</v>
      </c>
      <c r="B206" s="3"/>
      <c r="C206" s="3"/>
      <c r="D206" s="32">
        <f t="shared" si="3"/>
        <v>858.10000000000014</v>
      </c>
      <c r="E206" s="9">
        <v>210.3</v>
      </c>
      <c r="F206" s="565">
        <v>647.80000000000007</v>
      </c>
      <c r="G206" s="561"/>
      <c r="H206" s="562"/>
      <c r="I206" s="563"/>
      <c r="J206" s="564"/>
      <c r="K206" s="562"/>
      <c r="M206" s="9"/>
      <c r="N206" s="9"/>
      <c r="O206" s="9"/>
      <c r="P206" s="9"/>
      <c r="Q206" s="105"/>
      <c r="R206" s="61"/>
      <c r="T206" s="249"/>
      <c r="U206" s="61"/>
    </row>
    <row r="207" spans="1:21" ht="15.75">
      <c r="A207" s="104" t="s">
        <v>1279</v>
      </c>
      <c r="B207" s="3"/>
      <c r="C207" s="3"/>
      <c r="D207" s="32">
        <f t="shared" si="3"/>
        <v>655.59999999999991</v>
      </c>
      <c r="E207" s="9">
        <v>203.79999999999998</v>
      </c>
      <c r="F207" s="565">
        <v>451.79999999999995</v>
      </c>
      <c r="G207" s="401"/>
      <c r="H207" s="562"/>
      <c r="I207" s="563"/>
      <c r="J207" s="564"/>
      <c r="K207" s="562"/>
      <c r="M207" s="9"/>
      <c r="N207" s="9"/>
      <c r="O207" s="9"/>
      <c r="P207" s="9"/>
      <c r="Q207" s="261"/>
      <c r="R207" s="61"/>
      <c r="T207" s="249"/>
      <c r="U207" s="61"/>
    </row>
    <row r="208" spans="1:21" ht="15.75">
      <c r="A208" s="105" t="s">
        <v>596</v>
      </c>
      <c r="B208" s="3"/>
      <c r="C208" s="3"/>
      <c r="D208" s="32">
        <f t="shared" si="3"/>
        <v>419.5</v>
      </c>
      <c r="E208" s="9">
        <v>129.69999999999999</v>
      </c>
      <c r="F208" s="565">
        <v>289.8</v>
      </c>
      <c r="G208" s="567"/>
      <c r="H208" s="562"/>
      <c r="I208" s="563"/>
      <c r="J208" s="564"/>
      <c r="K208" s="562"/>
      <c r="M208" s="9"/>
      <c r="N208" s="9"/>
      <c r="O208" s="9"/>
      <c r="P208" s="9"/>
      <c r="Q208" s="105"/>
      <c r="R208" s="61"/>
      <c r="T208" s="249"/>
      <c r="U208" s="61"/>
    </row>
    <row r="209" spans="1:21" ht="15.75">
      <c r="A209" s="261" t="s">
        <v>1584</v>
      </c>
      <c r="B209" s="3"/>
      <c r="C209" s="3"/>
      <c r="D209" s="32">
        <f t="shared" ref="D209:D240" si="4">SUM(E209:DZ209)</f>
        <v>898.7</v>
      </c>
      <c r="E209" s="9">
        <v>421.20000000000005</v>
      </c>
      <c r="F209" s="565">
        <v>477.50000000000006</v>
      </c>
      <c r="G209" s="561"/>
      <c r="H209" s="562"/>
      <c r="I209" s="563"/>
      <c r="J209" s="564"/>
      <c r="K209" s="562"/>
      <c r="M209" s="9"/>
      <c r="N209" s="9"/>
      <c r="O209" s="9"/>
      <c r="P209" s="9"/>
      <c r="Q209" s="260"/>
      <c r="R209" s="61"/>
      <c r="T209" s="249"/>
      <c r="U209" s="61"/>
    </row>
    <row r="210" spans="1:21" ht="15.75">
      <c r="A210" s="105" t="s">
        <v>2512</v>
      </c>
      <c r="B210" s="3"/>
      <c r="C210" s="3"/>
      <c r="D210" s="32">
        <f t="shared" si="4"/>
        <v>1081.8</v>
      </c>
      <c r="E210" s="9">
        <v>476.7</v>
      </c>
      <c r="F210" s="565">
        <v>605.09999999999991</v>
      </c>
      <c r="G210" s="567"/>
      <c r="H210" s="562"/>
      <c r="I210" s="563"/>
      <c r="J210" s="564"/>
      <c r="K210" s="562"/>
      <c r="M210" s="9"/>
      <c r="N210" s="9"/>
      <c r="O210" s="9"/>
      <c r="P210" s="9"/>
      <c r="Q210" s="105"/>
      <c r="R210" s="61"/>
      <c r="T210" s="249"/>
      <c r="U210" s="61"/>
    </row>
    <row r="211" spans="1:21" ht="15.75">
      <c r="A211" s="261" t="s">
        <v>3857</v>
      </c>
      <c r="B211" s="3"/>
      <c r="C211" s="3"/>
      <c r="D211" s="32">
        <f t="shared" si="4"/>
        <v>459.7</v>
      </c>
      <c r="E211" s="9">
        <v>298.8</v>
      </c>
      <c r="F211" s="565">
        <v>160.89999999999998</v>
      </c>
      <c r="G211" s="561"/>
      <c r="H211" s="562"/>
      <c r="I211" s="563"/>
      <c r="J211" s="564"/>
      <c r="K211" s="562"/>
      <c r="M211" s="9"/>
      <c r="N211" s="9"/>
      <c r="O211" s="9"/>
      <c r="P211" s="9"/>
      <c r="Q211" s="105"/>
      <c r="R211" s="61"/>
      <c r="T211" s="249"/>
      <c r="U211" s="61"/>
    </row>
    <row r="212" spans="1:21" ht="15.75">
      <c r="A212" s="105" t="s">
        <v>649</v>
      </c>
      <c r="B212" s="3"/>
      <c r="C212" s="3"/>
      <c r="D212" s="32">
        <f t="shared" si="4"/>
        <v>721.5</v>
      </c>
      <c r="E212" s="9">
        <v>275.5</v>
      </c>
      <c r="F212" s="565">
        <v>445.99999999999994</v>
      </c>
      <c r="G212" s="567"/>
      <c r="H212" s="348"/>
      <c r="I212" s="563"/>
      <c r="J212" s="564"/>
      <c r="K212" s="562"/>
      <c r="M212" s="9"/>
      <c r="N212" s="9"/>
      <c r="O212" s="9"/>
      <c r="P212" s="9"/>
      <c r="Q212" s="260"/>
      <c r="R212" s="61"/>
      <c r="T212" s="249"/>
      <c r="U212" s="61"/>
    </row>
    <row r="213" spans="1:21" ht="15.75">
      <c r="A213" s="261" t="s">
        <v>3851</v>
      </c>
      <c r="B213" s="3"/>
      <c r="C213" s="3"/>
      <c r="D213" s="32">
        <f t="shared" si="4"/>
        <v>420.59999999999997</v>
      </c>
      <c r="E213" s="9">
        <v>176.59999999999997</v>
      </c>
      <c r="F213" s="565">
        <v>244</v>
      </c>
      <c r="G213" s="561"/>
      <c r="H213" s="562"/>
      <c r="I213" s="563"/>
      <c r="J213" s="564"/>
      <c r="K213" s="562"/>
      <c r="M213" s="9"/>
      <c r="N213" s="9"/>
      <c r="O213" s="9"/>
      <c r="P213" s="9"/>
      <c r="Q213" s="261"/>
      <c r="R213" s="61"/>
      <c r="T213" s="249"/>
      <c r="U213" s="61"/>
    </row>
    <row r="214" spans="1:21" ht="15.75">
      <c r="A214" s="105" t="s">
        <v>601</v>
      </c>
      <c r="B214" s="3"/>
      <c r="C214" s="3"/>
      <c r="D214" s="32">
        <f t="shared" si="4"/>
        <v>683.09999999999991</v>
      </c>
      <c r="E214" s="9">
        <v>277.2</v>
      </c>
      <c r="F214" s="565">
        <v>405.89999999999992</v>
      </c>
      <c r="G214" s="567"/>
      <c r="H214" s="562"/>
      <c r="I214" s="563"/>
      <c r="J214" s="564"/>
      <c r="K214" s="562"/>
      <c r="M214" s="9"/>
      <c r="N214" s="9"/>
      <c r="O214" s="9"/>
      <c r="P214" s="9"/>
      <c r="Q214" s="105"/>
      <c r="R214" s="61"/>
      <c r="T214" s="249"/>
      <c r="U214" s="61"/>
    </row>
    <row r="215" spans="1:21" ht="15.75">
      <c r="A215" s="261" t="s">
        <v>3837</v>
      </c>
      <c r="B215" s="3"/>
      <c r="C215" s="3"/>
      <c r="D215" s="32">
        <f t="shared" si="4"/>
        <v>758.30000000000007</v>
      </c>
      <c r="E215" s="9">
        <v>177.5</v>
      </c>
      <c r="F215" s="565">
        <v>580.80000000000007</v>
      </c>
      <c r="G215" s="561"/>
      <c r="H215" s="562"/>
      <c r="I215" s="563"/>
      <c r="J215" s="564"/>
      <c r="K215" s="562"/>
      <c r="M215" s="9"/>
      <c r="N215" s="9"/>
      <c r="O215" s="9"/>
      <c r="P215" s="9"/>
      <c r="Q215" s="260"/>
      <c r="R215" s="61"/>
      <c r="T215" s="249"/>
      <c r="U215" s="61"/>
    </row>
    <row r="216" spans="1:21" ht="15.75">
      <c r="A216" s="260" t="s">
        <v>3181</v>
      </c>
      <c r="B216" s="3"/>
      <c r="C216" s="3"/>
      <c r="D216" s="32">
        <f t="shared" si="4"/>
        <v>895.99999999999989</v>
      </c>
      <c r="E216" s="9">
        <v>150.69999999999996</v>
      </c>
      <c r="F216" s="565">
        <v>745.3</v>
      </c>
      <c r="G216" s="566"/>
      <c r="H216" s="562"/>
      <c r="I216" s="563"/>
      <c r="J216" s="564"/>
      <c r="K216" s="562"/>
      <c r="M216" s="9"/>
      <c r="N216" s="9"/>
      <c r="O216" s="9"/>
      <c r="P216" s="9"/>
      <c r="Q216" s="105"/>
      <c r="R216" s="61"/>
      <c r="T216" s="249"/>
      <c r="U216" s="61"/>
    </row>
    <row r="217" spans="1:21" ht="15.75">
      <c r="A217" s="261" t="s">
        <v>15</v>
      </c>
      <c r="B217" s="3"/>
      <c r="C217" s="3"/>
      <c r="D217" s="32">
        <f t="shared" si="4"/>
        <v>870.39999999999986</v>
      </c>
      <c r="E217" s="9">
        <v>263.3</v>
      </c>
      <c r="F217" s="565">
        <v>607.09999999999991</v>
      </c>
      <c r="G217" s="561"/>
      <c r="H217" s="562"/>
      <c r="I217" s="563"/>
      <c r="J217" s="564"/>
      <c r="K217" s="562"/>
      <c r="M217" s="9"/>
      <c r="N217" s="9"/>
      <c r="O217" s="9"/>
      <c r="P217" s="9"/>
      <c r="Q217" s="260"/>
      <c r="R217" s="61"/>
      <c r="T217" s="249"/>
      <c r="U217" s="61"/>
    </row>
    <row r="218" spans="1:21" ht="15.75">
      <c r="A218" s="105" t="s">
        <v>2521</v>
      </c>
      <c r="B218" s="3"/>
      <c r="C218" s="3"/>
      <c r="D218" s="32">
        <f t="shared" si="4"/>
        <v>794.2</v>
      </c>
      <c r="E218" s="9">
        <v>160.00000000000003</v>
      </c>
      <c r="F218" s="565">
        <v>634.20000000000005</v>
      </c>
      <c r="G218" s="567"/>
      <c r="H218" s="562"/>
      <c r="I218" s="563"/>
      <c r="J218" s="564"/>
      <c r="K218" s="562"/>
      <c r="M218" s="9"/>
      <c r="N218" s="9"/>
      <c r="O218" s="9"/>
      <c r="P218" s="9"/>
      <c r="Q218" s="261"/>
      <c r="R218" s="61"/>
      <c r="T218" s="249"/>
      <c r="U218" s="61"/>
    </row>
    <row r="219" spans="1:21" ht="15.75">
      <c r="A219" s="260" t="s">
        <v>3154</v>
      </c>
      <c r="B219" s="3"/>
      <c r="C219" s="3"/>
      <c r="D219" s="32">
        <f t="shared" si="4"/>
        <v>1015.1999999999999</v>
      </c>
      <c r="E219" s="9">
        <v>191.9</v>
      </c>
      <c r="F219" s="565">
        <v>823.3</v>
      </c>
      <c r="G219" s="566"/>
      <c r="H219" s="562"/>
      <c r="I219" s="563"/>
      <c r="J219" s="564"/>
      <c r="K219" s="562"/>
      <c r="M219" s="9"/>
      <c r="N219" s="9"/>
      <c r="O219" s="9"/>
      <c r="P219" s="9"/>
      <c r="Q219" s="261"/>
      <c r="R219" s="61"/>
      <c r="T219" s="249"/>
      <c r="U219" s="61"/>
    </row>
    <row r="220" spans="1:21" ht="15.75">
      <c r="A220" s="105" t="s">
        <v>2094</v>
      </c>
      <c r="B220" s="3"/>
      <c r="C220" s="3"/>
      <c r="D220" s="32">
        <f t="shared" si="4"/>
        <v>701.09999999999991</v>
      </c>
      <c r="E220" s="9">
        <v>317.7</v>
      </c>
      <c r="F220" s="565">
        <v>383.4</v>
      </c>
      <c r="G220" s="567"/>
      <c r="H220" s="562"/>
      <c r="I220" s="563"/>
      <c r="J220" s="564"/>
      <c r="K220" s="562"/>
      <c r="M220" s="9"/>
      <c r="N220" s="9"/>
      <c r="O220" s="9"/>
      <c r="P220" s="9"/>
      <c r="Q220" s="260"/>
      <c r="R220" s="61"/>
      <c r="T220" s="249"/>
      <c r="U220" s="61"/>
    </row>
    <row r="221" spans="1:21" ht="15.75">
      <c r="A221" s="261" t="s">
        <v>3854</v>
      </c>
      <c r="B221" s="3"/>
      <c r="C221" s="3"/>
      <c r="D221" s="32">
        <f t="shared" si="4"/>
        <v>813.8</v>
      </c>
      <c r="E221" s="9">
        <v>151.59999999999997</v>
      </c>
      <c r="F221" s="565">
        <v>662.19999999999993</v>
      </c>
      <c r="G221" s="561"/>
      <c r="H221" s="562"/>
      <c r="I221" s="563"/>
      <c r="J221" s="564"/>
      <c r="K221" s="562"/>
      <c r="M221" s="9"/>
      <c r="N221" s="9"/>
      <c r="O221" s="9"/>
      <c r="P221" s="9"/>
      <c r="Q221" s="105"/>
      <c r="R221" s="61"/>
      <c r="T221" s="249"/>
      <c r="U221" s="61"/>
    </row>
    <row r="222" spans="1:21" ht="15.75">
      <c r="A222" s="261" t="s">
        <v>1580</v>
      </c>
      <c r="B222" s="3"/>
      <c r="C222" s="3"/>
      <c r="D222" s="32">
        <f t="shared" si="4"/>
        <v>672.1</v>
      </c>
      <c r="E222" s="9">
        <v>226.7</v>
      </c>
      <c r="F222" s="565">
        <v>445.40000000000003</v>
      </c>
      <c r="G222" s="561"/>
      <c r="H222" s="562"/>
      <c r="I222" s="563"/>
      <c r="J222" s="564"/>
      <c r="K222" s="562"/>
      <c r="M222" s="9"/>
      <c r="N222" s="9"/>
      <c r="O222" s="9"/>
      <c r="P222" s="9"/>
      <c r="Q222" s="105"/>
      <c r="R222" s="61"/>
      <c r="T222" s="249"/>
      <c r="U222" s="61"/>
    </row>
    <row r="223" spans="1:21" ht="15.75">
      <c r="A223" s="261" t="s">
        <v>17</v>
      </c>
      <c r="B223" s="3"/>
      <c r="C223" s="3"/>
      <c r="D223" s="32">
        <f t="shared" si="4"/>
        <v>1023.5</v>
      </c>
      <c r="E223" s="9">
        <v>158.79999999999995</v>
      </c>
      <c r="F223" s="565">
        <v>864.7</v>
      </c>
      <c r="G223" s="561"/>
      <c r="H223" s="562"/>
      <c r="I223" s="563"/>
      <c r="J223" s="564"/>
      <c r="K223" s="562"/>
      <c r="M223" s="9"/>
      <c r="N223" s="9"/>
      <c r="O223" s="9"/>
      <c r="P223" s="9"/>
      <c r="Q223" s="260"/>
      <c r="R223" s="61"/>
      <c r="T223" s="249"/>
      <c r="U223" s="61"/>
    </row>
    <row r="224" spans="1:21" ht="15.75">
      <c r="A224" s="105" t="s">
        <v>3156</v>
      </c>
      <c r="B224" s="3"/>
      <c r="C224" s="3"/>
      <c r="D224" s="32">
        <f t="shared" si="4"/>
        <v>747.09999999999991</v>
      </c>
      <c r="E224" s="9">
        <v>225.59999999999997</v>
      </c>
      <c r="F224" s="565">
        <v>521.49999999999989</v>
      </c>
      <c r="G224" s="567"/>
      <c r="H224" s="562"/>
      <c r="I224" s="563"/>
      <c r="J224" s="564"/>
      <c r="K224" s="562"/>
      <c r="M224" s="9"/>
      <c r="N224" s="9"/>
      <c r="O224" s="9"/>
      <c r="P224" s="9"/>
      <c r="Q224" s="105"/>
      <c r="R224" s="61"/>
      <c r="T224" s="249"/>
      <c r="U224" s="61"/>
    </row>
    <row r="225" spans="1:21" ht="15.75">
      <c r="A225" s="105" t="s">
        <v>161</v>
      </c>
      <c r="B225" s="3"/>
      <c r="C225" s="3"/>
      <c r="D225" s="32">
        <f t="shared" si="4"/>
        <v>1075.6999999999998</v>
      </c>
      <c r="E225" s="9">
        <v>226.59999999999997</v>
      </c>
      <c r="F225" s="565">
        <v>849.09999999999991</v>
      </c>
      <c r="G225" s="567"/>
      <c r="H225" s="562"/>
      <c r="I225" s="563"/>
      <c r="J225" s="564"/>
      <c r="K225" s="562"/>
      <c r="M225" s="9"/>
      <c r="N225" s="9"/>
      <c r="O225" s="9"/>
      <c r="P225" s="9"/>
      <c r="Q225" s="105"/>
      <c r="R225" s="61"/>
      <c r="T225" s="249"/>
      <c r="U225" s="61"/>
    </row>
    <row r="226" spans="1:21" ht="15.75">
      <c r="A226" s="261" t="s">
        <v>3818</v>
      </c>
      <c r="B226" s="3"/>
      <c r="C226" s="3"/>
      <c r="D226" s="32">
        <f t="shared" si="4"/>
        <v>577.69999999999993</v>
      </c>
      <c r="E226" s="9">
        <v>60.3</v>
      </c>
      <c r="F226" s="565">
        <v>517.4</v>
      </c>
      <c r="G226" s="561"/>
      <c r="H226" s="562"/>
      <c r="I226" s="563"/>
      <c r="J226" s="564"/>
      <c r="K226" s="562"/>
      <c r="M226" s="9"/>
      <c r="N226" s="9"/>
      <c r="O226" s="9"/>
      <c r="P226" s="9"/>
      <c r="Q226" s="105"/>
      <c r="R226" s="61"/>
      <c r="T226" s="249"/>
      <c r="U226" s="61"/>
    </row>
    <row r="227" spans="1:21" ht="15.75">
      <c r="A227" s="261" t="s">
        <v>3849</v>
      </c>
      <c r="B227" s="3"/>
      <c r="C227" s="3"/>
      <c r="D227" s="32">
        <f t="shared" si="4"/>
        <v>1047.9000000000001</v>
      </c>
      <c r="E227" s="9">
        <v>180</v>
      </c>
      <c r="F227" s="565">
        <v>867.9</v>
      </c>
      <c r="G227" s="561"/>
      <c r="H227" s="562"/>
      <c r="I227" s="563"/>
      <c r="J227" s="564"/>
      <c r="K227" s="562"/>
      <c r="M227" s="9"/>
      <c r="N227" s="9"/>
      <c r="O227" s="9"/>
      <c r="P227" s="9"/>
      <c r="Q227" s="260"/>
      <c r="R227" s="61"/>
      <c r="T227" s="249"/>
      <c r="U227" s="61"/>
    </row>
    <row r="228" spans="1:21" ht="15.75">
      <c r="A228" s="260" t="s">
        <v>3157</v>
      </c>
      <c r="B228" s="3"/>
      <c r="C228" s="3"/>
      <c r="D228" s="32">
        <f t="shared" si="4"/>
        <v>1003.5</v>
      </c>
      <c r="E228" s="9">
        <v>298.3</v>
      </c>
      <c r="F228" s="565">
        <v>705.2</v>
      </c>
      <c r="G228" s="566"/>
      <c r="H228" s="562"/>
      <c r="I228" s="563"/>
      <c r="J228" s="564"/>
      <c r="K228" s="562"/>
      <c r="M228" s="9"/>
      <c r="N228" s="9"/>
      <c r="O228" s="9"/>
      <c r="P228" s="9"/>
      <c r="Q228" s="105"/>
      <c r="R228" s="61"/>
      <c r="T228" s="249"/>
      <c r="U228" s="61"/>
    </row>
    <row r="229" spans="1:21" ht="15.75">
      <c r="A229" s="105" t="s">
        <v>2515</v>
      </c>
      <c r="B229" s="3"/>
      <c r="C229" s="3"/>
      <c r="D229" s="32">
        <f t="shared" si="4"/>
        <v>1054.9000000000001</v>
      </c>
      <c r="E229" s="9">
        <v>169.2</v>
      </c>
      <c r="F229" s="565">
        <v>885.7</v>
      </c>
      <c r="G229" s="567"/>
      <c r="H229" s="562"/>
      <c r="I229" s="563"/>
      <c r="J229" s="564"/>
      <c r="K229" s="562"/>
      <c r="M229" s="9"/>
      <c r="N229" s="9"/>
      <c r="O229" s="9"/>
      <c r="P229" s="9"/>
      <c r="Q229" s="260"/>
      <c r="R229" s="61"/>
      <c r="T229" s="249"/>
      <c r="U229" s="61"/>
    </row>
    <row r="230" spans="1:21" ht="15.75">
      <c r="A230" s="261" t="s">
        <v>3821</v>
      </c>
      <c r="B230" s="3"/>
      <c r="C230" s="3"/>
      <c r="D230" s="32">
        <f t="shared" si="4"/>
        <v>229.4</v>
      </c>
      <c r="E230" s="9">
        <v>125.9</v>
      </c>
      <c r="F230" s="565">
        <v>103.5</v>
      </c>
      <c r="G230" s="561"/>
      <c r="H230" s="562"/>
      <c r="I230" s="563"/>
      <c r="J230" s="564"/>
      <c r="K230" s="562"/>
      <c r="M230" s="9"/>
      <c r="N230" s="9"/>
      <c r="O230" s="9"/>
      <c r="P230" s="9"/>
      <c r="Q230" s="105"/>
      <c r="R230" s="61"/>
      <c r="T230" s="249"/>
      <c r="U230" s="61"/>
    </row>
    <row r="231" spans="1:21" ht="15.75">
      <c r="A231" s="105" t="s">
        <v>2097</v>
      </c>
      <c r="B231" s="3"/>
      <c r="C231" s="3"/>
      <c r="D231" s="32">
        <f t="shared" si="4"/>
        <v>649.79999999999995</v>
      </c>
      <c r="E231" s="9">
        <v>183.6</v>
      </c>
      <c r="F231" s="565">
        <v>466.2</v>
      </c>
      <c r="G231" s="567"/>
      <c r="H231" s="562"/>
      <c r="I231" s="563"/>
      <c r="J231" s="564"/>
      <c r="K231" s="562"/>
      <c r="M231" s="9"/>
      <c r="N231" s="9"/>
      <c r="O231" s="9"/>
      <c r="P231" s="9"/>
      <c r="Q231" s="105"/>
      <c r="R231" s="61"/>
      <c r="T231" s="249"/>
      <c r="U231" s="61"/>
    </row>
    <row r="232" spans="1:21" ht="15.75">
      <c r="A232" s="261" t="s">
        <v>3824</v>
      </c>
      <c r="B232" s="3"/>
      <c r="C232" s="3"/>
      <c r="D232" s="32">
        <f t="shared" si="4"/>
        <v>801.89999999999986</v>
      </c>
      <c r="E232" s="9">
        <v>344.59999999999997</v>
      </c>
      <c r="F232" s="565">
        <v>457.29999999999995</v>
      </c>
      <c r="G232" s="561"/>
      <c r="H232" s="562"/>
      <c r="I232" s="563"/>
      <c r="J232" s="564"/>
      <c r="K232" s="562"/>
      <c r="M232" s="9"/>
      <c r="N232" s="9"/>
      <c r="O232" s="9"/>
      <c r="P232" s="9"/>
      <c r="Q232" s="105"/>
      <c r="R232" s="61"/>
      <c r="T232" s="249"/>
      <c r="U232" s="61"/>
    </row>
    <row r="233" spans="1:21" ht="15.75">
      <c r="A233" s="105" t="s">
        <v>2507</v>
      </c>
      <c r="B233" s="3"/>
      <c r="C233" s="3"/>
      <c r="D233" s="32">
        <f t="shared" si="4"/>
        <v>1020.8000000000001</v>
      </c>
      <c r="E233" s="9">
        <v>216.4</v>
      </c>
      <c r="F233" s="565">
        <v>804.40000000000009</v>
      </c>
      <c r="G233" s="567"/>
      <c r="H233" s="562"/>
      <c r="I233" s="563"/>
      <c r="J233" s="564"/>
      <c r="K233" s="562"/>
      <c r="M233" s="9"/>
      <c r="N233" s="9"/>
      <c r="O233" s="9"/>
      <c r="P233" s="9"/>
      <c r="Q233" s="261"/>
      <c r="R233" s="61"/>
      <c r="T233" s="249"/>
      <c r="U233" s="61"/>
    </row>
    <row r="234" spans="1:21" ht="15.75">
      <c r="A234" s="260" t="s">
        <v>3158</v>
      </c>
      <c r="B234" s="3"/>
      <c r="C234" s="3"/>
      <c r="D234" s="32">
        <f t="shared" si="4"/>
        <v>1042.5999999999999</v>
      </c>
      <c r="E234" s="9">
        <v>263.60000000000002</v>
      </c>
      <c r="F234" s="565">
        <v>779</v>
      </c>
      <c r="G234" s="566"/>
      <c r="H234" s="562"/>
      <c r="I234" s="563"/>
      <c r="J234" s="564"/>
      <c r="K234" s="562"/>
      <c r="M234" s="9"/>
      <c r="N234" s="9"/>
      <c r="O234" s="9"/>
      <c r="P234" s="9"/>
      <c r="Q234" s="105"/>
      <c r="R234" s="61"/>
      <c r="T234" s="249"/>
      <c r="U234" s="61"/>
    </row>
    <row r="235" spans="1:21" ht="15.75">
      <c r="A235" s="261" t="s">
        <v>3832</v>
      </c>
      <c r="B235" s="3"/>
      <c r="C235" s="3"/>
      <c r="D235" s="32">
        <f t="shared" si="4"/>
        <v>382.30000000000007</v>
      </c>
      <c r="E235" s="9">
        <v>92.4</v>
      </c>
      <c r="F235" s="565">
        <v>289.90000000000003</v>
      </c>
      <c r="G235" s="561"/>
      <c r="H235" s="562"/>
      <c r="I235" s="563"/>
      <c r="J235" s="564"/>
      <c r="K235" s="562"/>
      <c r="M235" s="9"/>
      <c r="N235" s="9"/>
      <c r="O235" s="9"/>
      <c r="P235" s="9"/>
      <c r="Q235" s="105"/>
      <c r="R235" s="61"/>
      <c r="T235" s="249"/>
      <c r="U235" s="61"/>
    </row>
    <row r="236" spans="1:21" ht="15.75">
      <c r="A236" s="105" t="s">
        <v>2080</v>
      </c>
      <c r="B236" s="3"/>
      <c r="C236" s="3"/>
      <c r="D236" s="32">
        <f t="shared" si="4"/>
        <v>720</v>
      </c>
      <c r="E236" s="9">
        <v>157</v>
      </c>
      <c r="F236" s="565">
        <v>563</v>
      </c>
      <c r="G236" s="567"/>
      <c r="H236" s="562"/>
      <c r="I236" s="563"/>
      <c r="J236" s="564"/>
      <c r="K236" s="562"/>
      <c r="M236" s="9"/>
      <c r="N236" s="9"/>
      <c r="O236" s="9"/>
      <c r="P236" s="9"/>
      <c r="Q236" s="105"/>
      <c r="R236" s="61"/>
      <c r="T236" s="249"/>
      <c r="U236" s="61"/>
    </row>
    <row r="237" spans="1:21" ht="15.75">
      <c r="A237" s="104" t="s">
        <v>3826</v>
      </c>
      <c r="B237" s="3"/>
      <c r="C237" s="3"/>
      <c r="D237" s="32">
        <f t="shared" si="4"/>
        <v>1066.5999999999999</v>
      </c>
      <c r="E237" s="9">
        <v>496.7</v>
      </c>
      <c r="F237" s="565">
        <v>569.9</v>
      </c>
      <c r="G237" s="401"/>
      <c r="H237" s="562"/>
      <c r="I237" s="563"/>
      <c r="J237" s="564"/>
      <c r="K237" s="562"/>
      <c r="M237" s="9"/>
      <c r="N237" s="9"/>
      <c r="O237" s="9"/>
      <c r="P237" s="9"/>
      <c r="Q237" s="260"/>
      <c r="R237" s="61"/>
      <c r="T237" s="249"/>
      <c r="U237" s="61"/>
    </row>
    <row r="238" spans="1:21" ht="15.75">
      <c r="A238" s="260" t="s">
        <v>3159</v>
      </c>
      <c r="B238" s="3"/>
      <c r="C238" s="3"/>
      <c r="D238" s="32">
        <f t="shared" si="4"/>
        <v>612.49999999999989</v>
      </c>
      <c r="E238" s="9">
        <v>143.1</v>
      </c>
      <c r="F238" s="565">
        <v>469.39999999999992</v>
      </c>
      <c r="G238" s="566"/>
      <c r="H238" s="562"/>
      <c r="I238" s="563"/>
      <c r="J238" s="564"/>
      <c r="K238" s="562"/>
      <c r="M238" s="9"/>
      <c r="N238" s="9"/>
      <c r="O238" s="9"/>
      <c r="P238" s="9"/>
      <c r="Q238" s="105"/>
      <c r="R238" s="61"/>
      <c r="T238" s="249"/>
      <c r="U238" s="61"/>
    </row>
    <row r="239" spans="1:21" ht="15.75">
      <c r="A239" s="105" t="s">
        <v>2529</v>
      </c>
      <c r="B239" s="3"/>
      <c r="C239" s="3"/>
      <c r="D239" s="32">
        <f t="shared" si="4"/>
        <v>859.2</v>
      </c>
      <c r="E239" s="9">
        <v>236.2</v>
      </c>
      <c r="F239" s="565">
        <v>623</v>
      </c>
      <c r="G239" s="567"/>
      <c r="H239" s="562"/>
      <c r="I239" s="563"/>
      <c r="J239" s="564"/>
      <c r="K239" s="562"/>
      <c r="M239" s="9"/>
      <c r="N239" s="9"/>
      <c r="O239" s="9"/>
      <c r="P239" s="9"/>
      <c r="Q239" s="105"/>
      <c r="R239" s="61"/>
      <c r="T239" s="249"/>
      <c r="U239" s="61"/>
    </row>
    <row r="240" spans="1:21" ht="15.75">
      <c r="A240" s="261" t="s">
        <v>3853</v>
      </c>
      <c r="B240" s="3"/>
      <c r="C240" s="3"/>
      <c r="D240" s="32">
        <f t="shared" si="4"/>
        <v>1047.3</v>
      </c>
      <c r="E240" s="9">
        <v>161</v>
      </c>
      <c r="F240" s="565">
        <v>886.3</v>
      </c>
      <c r="G240" s="561"/>
      <c r="H240" s="562"/>
      <c r="I240" s="563"/>
      <c r="J240" s="564"/>
      <c r="K240" s="562"/>
      <c r="M240" s="9"/>
      <c r="N240" s="9"/>
      <c r="O240" s="9"/>
      <c r="P240" s="9"/>
      <c r="Q240" s="261"/>
      <c r="R240" s="61"/>
      <c r="T240" s="249"/>
      <c r="U240" s="61"/>
    </row>
    <row r="241" spans="1:21" ht="15.75">
      <c r="A241" s="261" t="s">
        <v>3835</v>
      </c>
      <c r="B241" s="3"/>
      <c r="C241" s="3"/>
      <c r="D241" s="32">
        <f t="shared" ref="D241:D272" si="5">SUM(E241:DZ241)</f>
        <v>499.99999999999989</v>
      </c>
      <c r="E241" s="9">
        <v>81.199999999999989</v>
      </c>
      <c r="F241" s="565">
        <v>418.7999999999999</v>
      </c>
      <c r="G241" s="561"/>
      <c r="H241" s="562"/>
      <c r="I241" s="563"/>
      <c r="J241" s="564"/>
      <c r="K241" s="562"/>
      <c r="M241" s="9"/>
      <c r="N241" s="9"/>
      <c r="O241" s="9"/>
      <c r="P241" s="9"/>
      <c r="Q241" s="260"/>
      <c r="R241" s="61"/>
      <c r="T241" s="249"/>
      <c r="U241" s="61"/>
    </row>
    <row r="242" spans="1:21" ht="15.75">
      <c r="A242" s="105" t="s">
        <v>665</v>
      </c>
      <c r="B242" s="3"/>
      <c r="C242" s="3"/>
      <c r="D242" s="32">
        <f t="shared" si="5"/>
        <v>1085.8000000000002</v>
      </c>
      <c r="E242" s="9">
        <v>242.60000000000002</v>
      </c>
      <c r="F242" s="565">
        <v>843.2</v>
      </c>
      <c r="G242" s="567"/>
      <c r="H242" s="562"/>
      <c r="I242" s="563"/>
      <c r="J242" s="564"/>
      <c r="K242" s="562"/>
      <c r="M242" s="9"/>
      <c r="N242" s="9"/>
      <c r="O242" s="9"/>
      <c r="P242" s="9"/>
      <c r="Q242" s="105"/>
      <c r="R242" s="61"/>
      <c r="T242" s="249"/>
      <c r="U242" s="61"/>
    </row>
    <row r="243" spans="1:21" ht="15.75">
      <c r="A243" s="105" t="s">
        <v>2528</v>
      </c>
      <c r="B243" s="3"/>
      <c r="C243" s="3"/>
      <c r="D243" s="32">
        <f t="shared" si="5"/>
        <v>633.59999999999991</v>
      </c>
      <c r="E243" s="9">
        <v>238.7</v>
      </c>
      <c r="F243" s="565">
        <v>394.89999999999992</v>
      </c>
      <c r="G243" s="567"/>
      <c r="H243" s="562"/>
      <c r="I243" s="563"/>
      <c r="J243" s="564"/>
      <c r="K243" s="562"/>
      <c r="M243" s="9"/>
      <c r="N243" s="9"/>
      <c r="O243" s="9"/>
      <c r="P243" s="9"/>
      <c r="Q243" s="105"/>
      <c r="R243" s="61"/>
      <c r="T243" s="249"/>
      <c r="U243" s="61"/>
    </row>
    <row r="244" spans="1:21" ht="15.75">
      <c r="A244" s="261" t="s">
        <v>2171</v>
      </c>
      <c r="B244" s="3"/>
      <c r="C244" s="3"/>
      <c r="D244" s="32">
        <f t="shared" si="5"/>
        <v>615.20000000000005</v>
      </c>
      <c r="E244" s="9">
        <v>85.2</v>
      </c>
      <c r="F244" s="565">
        <v>530</v>
      </c>
      <c r="G244" s="561"/>
      <c r="H244" s="562"/>
      <c r="I244" s="563"/>
      <c r="J244" s="564"/>
      <c r="K244" s="562"/>
      <c r="M244" s="9"/>
      <c r="N244" s="9"/>
      <c r="O244" s="9"/>
      <c r="P244" s="9"/>
      <c r="Q244" s="261"/>
      <c r="R244" s="61"/>
      <c r="T244" s="249"/>
      <c r="U244" s="61"/>
    </row>
    <row r="245" spans="1:21" ht="15.75">
      <c r="A245" s="105" t="s">
        <v>3160</v>
      </c>
      <c r="B245" s="3"/>
      <c r="C245" s="3"/>
      <c r="D245" s="32">
        <f t="shared" si="5"/>
        <v>838</v>
      </c>
      <c r="E245" s="9">
        <v>308.10000000000002</v>
      </c>
      <c r="F245" s="565">
        <v>529.9</v>
      </c>
      <c r="G245" s="567"/>
      <c r="H245" s="562"/>
      <c r="I245" s="563"/>
      <c r="J245" s="564"/>
      <c r="K245" s="562"/>
      <c r="M245" s="9"/>
      <c r="N245" s="9"/>
      <c r="O245" s="9"/>
      <c r="P245" s="9"/>
      <c r="Q245" s="260"/>
      <c r="R245" s="61"/>
      <c r="T245" s="249"/>
      <c r="U245" s="61"/>
    </row>
    <row r="246" spans="1:21" ht="15.75">
      <c r="A246" s="105" t="s">
        <v>2511</v>
      </c>
      <c r="B246" s="3"/>
      <c r="C246" s="3"/>
      <c r="D246" s="32">
        <f t="shared" si="5"/>
        <v>894.6</v>
      </c>
      <c r="E246" s="9">
        <v>261.10000000000002</v>
      </c>
      <c r="F246" s="565">
        <v>633.5</v>
      </c>
      <c r="G246" s="567"/>
      <c r="H246" s="562"/>
      <c r="I246" s="563"/>
      <c r="J246" s="564"/>
      <c r="K246" s="562"/>
      <c r="M246" s="9"/>
      <c r="N246" s="9"/>
      <c r="O246" s="9"/>
      <c r="P246" s="9"/>
      <c r="Q246" s="260"/>
      <c r="R246" s="61"/>
      <c r="T246" s="249"/>
      <c r="U246" s="61"/>
    </row>
    <row r="247" spans="1:21" ht="15.75">
      <c r="A247" s="105" t="s">
        <v>661</v>
      </c>
      <c r="B247" s="3"/>
      <c r="C247" s="3"/>
      <c r="D247" s="32">
        <f t="shared" si="5"/>
        <v>512.1</v>
      </c>
      <c r="E247" s="9">
        <v>90.6</v>
      </c>
      <c r="F247" s="565">
        <v>421.50000000000006</v>
      </c>
      <c r="G247" s="567"/>
      <c r="H247" s="562"/>
      <c r="I247" s="563"/>
      <c r="J247" s="564"/>
      <c r="K247" s="562"/>
      <c r="M247" s="9"/>
      <c r="N247" s="9"/>
      <c r="O247" s="9"/>
      <c r="P247" s="9"/>
      <c r="Q247" s="105"/>
      <c r="R247" s="61"/>
      <c r="T247" s="249"/>
      <c r="U247" s="61"/>
    </row>
    <row r="248" spans="1:21" ht="15.75">
      <c r="A248" s="260" t="s">
        <v>21</v>
      </c>
      <c r="B248" s="3"/>
      <c r="C248" s="3"/>
      <c r="D248" s="32">
        <f t="shared" si="5"/>
        <v>1140.2</v>
      </c>
      <c r="E248" s="9">
        <v>211.29999999999998</v>
      </c>
      <c r="F248" s="565">
        <v>928.9</v>
      </c>
      <c r="G248" s="566"/>
      <c r="H248" s="562"/>
      <c r="I248" s="563"/>
      <c r="J248" s="564"/>
      <c r="K248" s="562"/>
      <c r="M248" s="9"/>
      <c r="N248" s="9"/>
      <c r="O248" s="9"/>
      <c r="P248" s="9"/>
      <c r="Q248" s="105"/>
      <c r="R248" s="61"/>
      <c r="T248" s="249"/>
      <c r="U248" s="61"/>
    </row>
    <row r="249" spans="1:21" ht="15.75">
      <c r="A249" s="105" t="s">
        <v>141</v>
      </c>
      <c r="B249" s="3"/>
      <c r="C249" s="3"/>
      <c r="D249" s="32">
        <f t="shared" si="5"/>
        <v>1008.5999999999999</v>
      </c>
      <c r="E249" s="9">
        <v>230.60000000000002</v>
      </c>
      <c r="F249" s="565">
        <v>777.99999999999989</v>
      </c>
      <c r="G249" s="567"/>
      <c r="H249" s="562"/>
      <c r="I249" s="563"/>
      <c r="J249" s="564"/>
      <c r="K249" s="562"/>
      <c r="M249" s="9"/>
      <c r="N249" s="9"/>
      <c r="O249" s="9"/>
      <c r="P249" s="9"/>
      <c r="Q249" s="105"/>
      <c r="R249" s="61"/>
      <c r="T249" s="249"/>
      <c r="U249" s="61"/>
    </row>
    <row r="250" spans="1:21" ht="15.75">
      <c r="A250" s="105" t="s">
        <v>2073</v>
      </c>
      <c r="B250" s="3"/>
      <c r="C250" s="3"/>
      <c r="D250" s="32">
        <f t="shared" si="5"/>
        <v>1001.1999999999999</v>
      </c>
      <c r="E250" s="9">
        <v>221.89999999999998</v>
      </c>
      <c r="F250" s="565">
        <v>779.3</v>
      </c>
      <c r="G250" s="567"/>
      <c r="H250" s="562"/>
      <c r="I250" s="563"/>
      <c r="J250" s="564"/>
      <c r="K250" s="562"/>
      <c r="M250" s="9"/>
      <c r="N250" s="9"/>
      <c r="O250" s="9"/>
      <c r="P250" s="9"/>
      <c r="Q250" s="105"/>
      <c r="R250" s="61"/>
      <c r="T250" s="249"/>
      <c r="U250" s="61"/>
    </row>
    <row r="251" spans="1:21" ht="15.75">
      <c r="A251" s="261" t="s">
        <v>1592</v>
      </c>
      <c r="B251" s="3"/>
      <c r="C251" s="3"/>
      <c r="D251" s="32">
        <f t="shared" si="5"/>
        <v>271.80000000000007</v>
      </c>
      <c r="E251" s="9">
        <v>162.20000000000005</v>
      </c>
      <c r="F251" s="565">
        <v>109.60000000000001</v>
      </c>
      <c r="G251" s="561"/>
      <c r="H251" s="562"/>
      <c r="I251" s="563"/>
      <c r="J251" s="564"/>
      <c r="K251" s="562"/>
      <c r="M251" s="9"/>
      <c r="N251" s="9"/>
      <c r="O251" s="9"/>
      <c r="P251" s="9"/>
      <c r="Q251" s="105"/>
      <c r="R251" s="61"/>
      <c r="T251" s="249"/>
      <c r="U251" s="61"/>
    </row>
    <row r="252" spans="1:21" ht="15.75">
      <c r="A252" s="105" t="s">
        <v>3161</v>
      </c>
      <c r="B252" s="3"/>
      <c r="C252" s="3"/>
      <c r="D252" s="32">
        <f t="shared" si="5"/>
        <v>598.29999999999995</v>
      </c>
      <c r="E252" s="9">
        <v>236.5</v>
      </c>
      <c r="F252" s="565">
        <v>361.8</v>
      </c>
      <c r="G252" s="567"/>
      <c r="H252" s="562"/>
      <c r="I252" s="563"/>
      <c r="J252" s="564"/>
      <c r="K252" s="562"/>
      <c r="M252" s="9"/>
      <c r="N252" s="9"/>
      <c r="O252" s="9"/>
      <c r="P252" s="9"/>
      <c r="Q252" s="261"/>
      <c r="R252" s="61"/>
      <c r="T252" s="249"/>
      <c r="U252" s="61"/>
    </row>
    <row r="253" spans="1:21" ht="15.75">
      <c r="A253" s="105" t="s">
        <v>2522</v>
      </c>
      <c r="B253" s="3"/>
      <c r="C253" s="3"/>
      <c r="D253" s="32">
        <f t="shared" si="5"/>
        <v>818.20000000000027</v>
      </c>
      <c r="E253" s="9">
        <v>173.8</v>
      </c>
      <c r="F253" s="565">
        <v>644.4000000000002</v>
      </c>
      <c r="G253" s="567"/>
      <c r="H253" s="562"/>
      <c r="I253" s="563"/>
      <c r="J253" s="564"/>
      <c r="K253" s="562"/>
      <c r="M253" s="9"/>
      <c r="N253" s="9"/>
      <c r="O253" s="9"/>
      <c r="P253" s="9"/>
      <c r="Q253" s="261"/>
      <c r="R253" s="61"/>
      <c r="T253" s="249"/>
      <c r="U253" s="61"/>
    </row>
    <row r="254" spans="1:21" ht="15.75">
      <c r="A254" s="261" t="s">
        <v>3833</v>
      </c>
      <c r="B254" s="3"/>
      <c r="C254" s="3"/>
      <c r="D254" s="32">
        <f t="shared" si="5"/>
        <v>687.09999999999991</v>
      </c>
      <c r="E254" s="9">
        <v>105.00000000000001</v>
      </c>
      <c r="F254" s="565">
        <v>582.09999999999991</v>
      </c>
      <c r="G254" s="561"/>
      <c r="H254" s="562"/>
      <c r="I254" s="563"/>
      <c r="J254" s="564"/>
      <c r="K254" s="562"/>
      <c r="M254" s="9"/>
      <c r="N254" s="9"/>
      <c r="O254" s="9"/>
      <c r="P254" s="9"/>
      <c r="Q254" s="105"/>
      <c r="R254" s="61"/>
      <c r="T254" s="249"/>
      <c r="U254" s="61"/>
    </row>
    <row r="255" spans="1:21" ht="15.75">
      <c r="A255" s="105" t="s">
        <v>2083</v>
      </c>
      <c r="B255" s="3"/>
      <c r="C255" s="3"/>
      <c r="D255" s="32">
        <f t="shared" si="5"/>
        <v>492.09999999999997</v>
      </c>
      <c r="E255" s="9">
        <v>128.5</v>
      </c>
      <c r="F255" s="565">
        <v>363.59999999999997</v>
      </c>
      <c r="G255" s="567"/>
      <c r="H255" s="562"/>
      <c r="I255" s="563"/>
      <c r="J255" s="564"/>
      <c r="K255" s="562"/>
      <c r="M255" s="9"/>
      <c r="N255" s="9"/>
      <c r="O255" s="9"/>
      <c r="P255" s="9"/>
      <c r="Q255" s="401"/>
      <c r="R255" s="61"/>
      <c r="T255" s="249"/>
      <c r="U255" s="61"/>
    </row>
    <row r="256" spans="1:21" ht="15.75">
      <c r="A256" s="261" t="s">
        <v>1593</v>
      </c>
      <c r="B256" s="3"/>
      <c r="C256" s="3"/>
      <c r="D256" s="32">
        <f t="shared" si="5"/>
        <v>218.4</v>
      </c>
      <c r="E256" s="9">
        <v>43.900000000000006</v>
      </c>
      <c r="F256" s="565">
        <v>174.5</v>
      </c>
      <c r="G256" s="561"/>
      <c r="H256" s="562"/>
      <c r="I256" s="563"/>
      <c r="J256" s="564"/>
      <c r="K256" s="562"/>
      <c r="M256" s="9"/>
      <c r="N256" s="9"/>
      <c r="O256" s="9"/>
      <c r="P256" s="9"/>
      <c r="Q256" s="401"/>
      <c r="R256" s="61"/>
      <c r="T256" s="249"/>
      <c r="U256" s="61"/>
    </row>
    <row r="257" spans="1:21" ht="15.75">
      <c r="A257" s="260" t="s">
        <v>3163</v>
      </c>
      <c r="B257" s="3"/>
      <c r="C257" s="3"/>
      <c r="D257" s="32">
        <f t="shared" si="5"/>
        <v>699.2</v>
      </c>
      <c r="E257" s="9">
        <v>242.2</v>
      </c>
      <c r="F257" s="565">
        <v>457.00000000000006</v>
      </c>
      <c r="G257" s="566"/>
      <c r="H257" s="562"/>
      <c r="I257" s="563"/>
      <c r="J257" s="564"/>
      <c r="K257" s="562"/>
      <c r="M257" s="9"/>
      <c r="N257" s="9"/>
      <c r="O257" s="9"/>
      <c r="P257" s="9"/>
      <c r="Q257" s="105"/>
      <c r="R257" s="61"/>
      <c r="T257" s="249"/>
      <c r="U257" s="61"/>
    </row>
    <row r="258" spans="1:21" ht="15.75">
      <c r="A258" s="105" t="s">
        <v>629</v>
      </c>
      <c r="B258" s="3"/>
      <c r="C258" s="3"/>
      <c r="D258" s="32">
        <f t="shared" si="5"/>
        <v>1227.3</v>
      </c>
      <c r="E258" s="9">
        <v>275.59999999999997</v>
      </c>
      <c r="F258" s="565">
        <v>951.69999999999993</v>
      </c>
      <c r="G258" s="567"/>
      <c r="H258" s="562"/>
      <c r="I258" s="563"/>
      <c r="J258" s="564"/>
      <c r="K258" s="562"/>
      <c r="M258" s="9"/>
      <c r="N258" s="9"/>
      <c r="O258" s="9"/>
      <c r="P258" s="9"/>
      <c r="Q258" s="260"/>
      <c r="R258" s="61"/>
      <c r="T258" s="249"/>
      <c r="U258" s="61"/>
    </row>
    <row r="259" spans="1:21" ht="15.75">
      <c r="A259" s="105" t="s">
        <v>2082</v>
      </c>
      <c r="B259" s="3"/>
      <c r="C259" s="3"/>
      <c r="D259" s="32">
        <f t="shared" si="5"/>
        <v>810.3</v>
      </c>
      <c r="E259" s="9">
        <v>106.89999999999999</v>
      </c>
      <c r="F259" s="565">
        <v>703.4</v>
      </c>
      <c r="G259" s="567"/>
      <c r="H259" s="562"/>
      <c r="I259" s="563"/>
      <c r="J259" s="564"/>
      <c r="K259" s="562"/>
      <c r="M259" s="9"/>
      <c r="N259" s="9"/>
      <c r="O259" s="9"/>
      <c r="P259" s="9"/>
      <c r="Q259" s="260"/>
      <c r="R259" s="61"/>
      <c r="T259" s="249"/>
      <c r="U259" s="61"/>
    </row>
    <row r="260" spans="1:21" ht="15.75">
      <c r="A260" s="105" t="s">
        <v>630</v>
      </c>
      <c r="B260" s="3"/>
      <c r="C260" s="3"/>
      <c r="D260" s="32">
        <f t="shared" si="5"/>
        <v>496.59999999999997</v>
      </c>
      <c r="E260" s="9">
        <v>331.99999999999994</v>
      </c>
      <c r="F260" s="565">
        <v>164.60000000000002</v>
      </c>
      <c r="G260" s="567"/>
      <c r="H260" s="562"/>
      <c r="I260" s="563"/>
      <c r="J260" s="564"/>
      <c r="K260" s="562"/>
      <c r="M260" s="9"/>
      <c r="N260" s="9"/>
      <c r="O260" s="9"/>
      <c r="P260" s="9"/>
      <c r="Q260" s="105"/>
      <c r="R260" s="61"/>
      <c r="T260" s="249"/>
      <c r="U260" s="61"/>
    </row>
    <row r="261" spans="1:21" ht="15.75">
      <c r="A261" s="105" t="s">
        <v>3164</v>
      </c>
      <c r="B261" s="3"/>
      <c r="C261" s="3"/>
      <c r="D261" s="32">
        <f t="shared" si="5"/>
        <v>640.9</v>
      </c>
      <c r="E261" s="9">
        <v>136.89999999999998</v>
      </c>
      <c r="F261" s="565">
        <v>504</v>
      </c>
      <c r="G261" s="567"/>
      <c r="H261" s="562"/>
      <c r="I261" s="563"/>
      <c r="J261" s="564"/>
      <c r="K261" s="562"/>
      <c r="M261" s="9"/>
      <c r="N261" s="9"/>
      <c r="O261" s="9"/>
      <c r="P261" s="9"/>
      <c r="Q261" s="105"/>
      <c r="R261" s="61"/>
      <c r="T261" s="249"/>
      <c r="U261" s="61"/>
    </row>
    <row r="262" spans="1:21" ht="15.75">
      <c r="A262" s="261" t="s">
        <v>23</v>
      </c>
      <c r="B262" s="3"/>
      <c r="C262" s="3"/>
      <c r="D262" s="32">
        <f t="shared" si="5"/>
        <v>622.20000000000005</v>
      </c>
      <c r="E262" s="9">
        <v>147.80000000000001</v>
      </c>
      <c r="F262" s="565">
        <v>474.40000000000003</v>
      </c>
      <c r="G262" s="561"/>
      <c r="H262" s="562"/>
      <c r="I262" s="563"/>
      <c r="J262" s="564"/>
      <c r="K262" s="562"/>
      <c r="M262" s="9"/>
      <c r="N262" s="9"/>
      <c r="O262" s="9"/>
      <c r="P262" s="9"/>
      <c r="Q262" s="105"/>
      <c r="R262" s="61"/>
      <c r="T262" s="249"/>
      <c r="U262" s="61"/>
    </row>
    <row r="263" spans="1:21" ht="15.75">
      <c r="A263" s="261" t="s">
        <v>25</v>
      </c>
      <c r="B263" s="3"/>
      <c r="C263" s="3"/>
      <c r="D263" s="32">
        <f t="shared" si="5"/>
        <v>862.7</v>
      </c>
      <c r="E263" s="9">
        <v>222.2</v>
      </c>
      <c r="F263" s="565">
        <v>640.50000000000011</v>
      </c>
      <c r="G263" s="561"/>
      <c r="H263" s="562"/>
      <c r="I263" s="563"/>
      <c r="J263" s="564"/>
      <c r="K263" s="562"/>
      <c r="M263" s="9"/>
      <c r="N263" s="9"/>
      <c r="O263" s="9"/>
      <c r="P263" s="9"/>
      <c r="Q263" s="105"/>
      <c r="R263" s="61"/>
      <c r="T263" s="249"/>
      <c r="U263" s="61"/>
    </row>
    <row r="264" spans="1:21" ht="15.75">
      <c r="A264" s="105" t="s">
        <v>2508</v>
      </c>
      <c r="B264" s="3"/>
      <c r="C264" s="3"/>
      <c r="D264" s="32">
        <f t="shared" si="5"/>
        <v>706.89999999999986</v>
      </c>
      <c r="E264" s="9">
        <v>136.5</v>
      </c>
      <c r="F264" s="565">
        <v>570.39999999999986</v>
      </c>
      <c r="G264" s="567"/>
      <c r="H264" s="562"/>
      <c r="I264" s="563"/>
      <c r="J264" s="564"/>
      <c r="K264" s="562"/>
      <c r="M264" s="9"/>
      <c r="N264" s="9"/>
      <c r="O264" s="9"/>
      <c r="P264" s="9"/>
      <c r="Q264" s="105"/>
      <c r="R264" s="61"/>
      <c r="T264" s="249"/>
      <c r="U264" s="61"/>
    </row>
    <row r="265" spans="1:21" ht="15.75">
      <c r="A265" s="261" t="s">
        <v>3831</v>
      </c>
      <c r="B265" s="3"/>
      <c r="C265" s="3"/>
      <c r="D265" s="32">
        <f t="shared" si="5"/>
        <v>1163.3</v>
      </c>
      <c r="E265" s="9">
        <v>281.2</v>
      </c>
      <c r="F265" s="565">
        <v>882.1</v>
      </c>
      <c r="G265" s="561"/>
      <c r="H265" s="562"/>
      <c r="I265" s="563"/>
      <c r="J265" s="564"/>
      <c r="K265" s="562"/>
      <c r="M265" s="9"/>
      <c r="N265" s="9"/>
      <c r="O265" s="9"/>
      <c r="P265" s="9"/>
      <c r="Q265" s="260"/>
      <c r="R265" s="61"/>
      <c r="T265" s="249"/>
      <c r="U265" s="61"/>
    </row>
    <row r="266" spans="1:21" ht="15.75">
      <c r="A266" s="104" t="s">
        <v>1278</v>
      </c>
      <c r="B266" s="3"/>
      <c r="C266" s="3"/>
      <c r="D266" s="32">
        <f t="shared" si="5"/>
        <v>655.5</v>
      </c>
      <c r="E266" s="9">
        <v>156.79999999999998</v>
      </c>
      <c r="F266" s="565">
        <v>498.70000000000005</v>
      </c>
      <c r="G266" s="401"/>
      <c r="H266" s="562"/>
      <c r="I266" s="563"/>
      <c r="J266" s="564"/>
      <c r="K266" s="562"/>
      <c r="M266" s="9"/>
      <c r="N266" s="9"/>
      <c r="O266" s="9"/>
      <c r="P266" s="9"/>
      <c r="Q266" s="260"/>
      <c r="R266" s="61"/>
      <c r="T266" s="249"/>
      <c r="U266" s="61"/>
    </row>
    <row r="267" spans="1:21" ht="15.75">
      <c r="A267" s="261" t="s">
        <v>4071</v>
      </c>
      <c r="B267" s="3"/>
      <c r="C267" s="3"/>
      <c r="D267" s="32">
        <f t="shared" si="5"/>
        <v>803.40000000000009</v>
      </c>
      <c r="E267" s="9">
        <v>211.8</v>
      </c>
      <c r="F267" s="565">
        <v>591.6</v>
      </c>
      <c r="G267" s="561"/>
      <c r="H267" s="562"/>
      <c r="I267" s="563"/>
      <c r="J267" s="564"/>
      <c r="K267" s="562"/>
      <c r="M267" s="9"/>
      <c r="N267" s="9"/>
      <c r="O267" s="9"/>
      <c r="P267" s="9"/>
      <c r="Q267" s="105"/>
      <c r="R267" s="61"/>
      <c r="T267" s="249"/>
      <c r="U267" s="61"/>
    </row>
    <row r="268" spans="1:21" ht="15.75">
      <c r="A268" s="261" t="s">
        <v>3840</v>
      </c>
      <c r="B268" s="3"/>
      <c r="C268" s="3"/>
      <c r="D268" s="32">
        <f t="shared" si="5"/>
        <v>705.9</v>
      </c>
      <c r="E268" s="9">
        <v>84</v>
      </c>
      <c r="F268" s="565">
        <v>621.9</v>
      </c>
      <c r="G268" s="561"/>
      <c r="H268" s="562"/>
      <c r="I268" s="563"/>
      <c r="J268" s="564"/>
      <c r="K268" s="562"/>
      <c r="M268" s="9"/>
      <c r="N268" s="9"/>
      <c r="O268" s="9"/>
      <c r="P268" s="9"/>
      <c r="Q268" s="105"/>
      <c r="R268" s="61"/>
      <c r="T268" s="249"/>
      <c r="U268" s="61"/>
    </row>
    <row r="269" spans="1:21" ht="15.75">
      <c r="A269" s="104" t="s">
        <v>1280</v>
      </c>
      <c r="B269" s="3"/>
      <c r="C269" s="3"/>
      <c r="D269" s="32">
        <f t="shared" si="5"/>
        <v>653</v>
      </c>
      <c r="E269" s="9">
        <v>214.70000000000002</v>
      </c>
      <c r="F269" s="565">
        <v>438.29999999999995</v>
      </c>
      <c r="G269" s="401"/>
      <c r="H269" s="562"/>
      <c r="I269" s="563"/>
      <c r="J269" s="564"/>
      <c r="K269" s="562"/>
      <c r="M269" s="9"/>
      <c r="N269" s="9"/>
      <c r="O269" s="9"/>
      <c r="P269" s="9"/>
      <c r="Q269" s="105"/>
      <c r="R269" s="61"/>
      <c r="T269" s="249"/>
      <c r="U269" s="61"/>
    </row>
    <row r="270" spans="1:21" ht="15.75">
      <c r="A270" s="261" t="s">
        <v>1594</v>
      </c>
      <c r="B270" s="3"/>
      <c r="C270" s="3"/>
      <c r="D270" s="32">
        <f t="shared" si="5"/>
        <v>154.80000000000001</v>
      </c>
      <c r="E270" s="9">
        <v>13.5</v>
      </c>
      <c r="F270" s="565">
        <v>141.30000000000001</v>
      </c>
      <c r="G270" s="561"/>
      <c r="H270" s="562"/>
      <c r="I270" s="563"/>
      <c r="J270" s="564"/>
      <c r="K270" s="562"/>
      <c r="M270" s="9"/>
      <c r="N270" s="9"/>
      <c r="O270" s="9"/>
      <c r="P270" s="9"/>
      <c r="Q270" s="105"/>
      <c r="R270" s="61"/>
      <c r="T270" s="249"/>
      <c r="U270" s="61"/>
    </row>
    <row r="271" spans="1:21" ht="15.75">
      <c r="A271" s="105" t="s">
        <v>2509</v>
      </c>
      <c r="B271" s="3"/>
      <c r="C271" s="3"/>
      <c r="D271" s="32">
        <f t="shared" si="5"/>
        <v>758</v>
      </c>
      <c r="E271" s="9">
        <v>427.1</v>
      </c>
      <c r="F271" s="565">
        <v>330.9</v>
      </c>
      <c r="G271" s="567"/>
      <c r="H271" s="562"/>
      <c r="I271" s="563"/>
      <c r="J271" s="564"/>
      <c r="K271" s="562"/>
      <c r="M271" s="9"/>
      <c r="N271" s="9"/>
      <c r="O271" s="9"/>
      <c r="P271" s="9"/>
      <c r="Q271" s="260"/>
      <c r="R271" s="61"/>
      <c r="T271" s="249"/>
      <c r="U271" s="61"/>
    </row>
    <row r="272" spans="1:21" ht="15.75">
      <c r="A272" s="261" t="s">
        <v>3855</v>
      </c>
      <c r="B272" s="3"/>
      <c r="C272" s="3"/>
      <c r="D272" s="32">
        <f t="shared" si="5"/>
        <v>1475.7000000000003</v>
      </c>
      <c r="E272" s="9">
        <v>354.4</v>
      </c>
      <c r="F272" s="565">
        <v>1121.3000000000002</v>
      </c>
      <c r="G272" s="561"/>
      <c r="H272" s="562"/>
      <c r="I272" s="563"/>
      <c r="J272" s="564"/>
      <c r="K272" s="562"/>
      <c r="M272" s="9"/>
      <c r="N272" s="9"/>
      <c r="O272" s="9"/>
      <c r="P272" s="9"/>
      <c r="Q272" s="401"/>
      <c r="R272" s="61"/>
      <c r="T272" s="249"/>
      <c r="U272" s="61"/>
    </row>
    <row r="273" spans="1:21" ht="15.75">
      <c r="A273" s="260" t="s">
        <v>3165</v>
      </c>
      <c r="B273" s="3"/>
      <c r="C273" s="3"/>
      <c r="D273" s="32">
        <f t="shared" ref="D273:D304" si="6">SUM(E273:DZ273)</f>
        <v>803.09999999999991</v>
      </c>
      <c r="E273" s="9">
        <v>196.8</v>
      </c>
      <c r="F273" s="565">
        <v>606.29999999999995</v>
      </c>
      <c r="G273" s="566"/>
      <c r="H273" s="562"/>
      <c r="I273" s="563"/>
      <c r="J273" s="564"/>
      <c r="K273" s="562"/>
      <c r="M273" s="9"/>
      <c r="N273" s="9"/>
      <c r="O273" s="9"/>
      <c r="P273" s="9"/>
      <c r="Q273" s="105"/>
      <c r="R273" s="61"/>
      <c r="T273" s="249"/>
      <c r="U273" s="61"/>
    </row>
    <row r="274" spans="1:21" ht="15.75">
      <c r="A274" s="260" t="s">
        <v>3166</v>
      </c>
      <c r="B274" s="3"/>
      <c r="C274" s="3"/>
      <c r="D274" s="32">
        <f t="shared" si="6"/>
        <v>864.8</v>
      </c>
      <c r="E274" s="9">
        <v>290</v>
      </c>
      <c r="F274" s="565">
        <v>574.79999999999995</v>
      </c>
      <c r="G274" s="566"/>
      <c r="H274" s="562"/>
      <c r="I274" s="563"/>
      <c r="J274" s="564"/>
      <c r="K274" s="562"/>
      <c r="M274" s="9"/>
      <c r="N274" s="9"/>
      <c r="O274" s="9"/>
      <c r="P274" s="9"/>
      <c r="Q274" s="105"/>
      <c r="R274" s="61"/>
      <c r="T274" s="249"/>
      <c r="U274" s="61"/>
    </row>
    <row r="275" spans="1:21" ht="15.75">
      <c r="A275" s="105" t="s">
        <v>2078</v>
      </c>
      <c r="B275" s="3"/>
      <c r="C275" s="3"/>
      <c r="D275" s="32">
        <f t="shared" si="6"/>
        <v>699.3</v>
      </c>
      <c r="E275" s="9">
        <v>196.5</v>
      </c>
      <c r="F275" s="565">
        <v>502.79999999999995</v>
      </c>
      <c r="G275" s="567"/>
      <c r="H275" s="562"/>
      <c r="I275" s="563"/>
      <c r="J275" s="564"/>
      <c r="K275" s="562"/>
      <c r="M275" s="9"/>
      <c r="N275" s="9"/>
      <c r="O275" s="9"/>
      <c r="P275" s="9"/>
      <c r="Q275" s="260"/>
      <c r="R275" s="61"/>
      <c r="T275" s="249"/>
      <c r="U275" s="61"/>
    </row>
    <row r="276" spans="1:21" ht="15.75">
      <c r="A276" s="105" t="s">
        <v>613</v>
      </c>
      <c r="B276" s="3"/>
      <c r="C276" s="3"/>
      <c r="D276" s="32">
        <f t="shared" si="6"/>
        <v>504.29999999999995</v>
      </c>
      <c r="E276" s="9">
        <v>245.6</v>
      </c>
      <c r="F276" s="565">
        <v>258.7</v>
      </c>
      <c r="G276" s="567"/>
      <c r="H276" s="562"/>
      <c r="I276" s="563"/>
      <c r="J276" s="564"/>
      <c r="K276" s="562"/>
      <c r="M276" s="9"/>
      <c r="N276" s="9"/>
      <c r="O276" s="9"/>
      <c r="P276" s="9"/>
      <c r="Q276" s="261"/>
      <c r="R276" s="61"/>
      <c r="T276" s="249"/>
      <c r="U276" s="61"/>
    </row>
    <row r="277" spans="1:21" ht="15.75">
      <c r="A277" s="372" t="s">
        <v>27</v>
      </c>
      <c r="B277" s="3"/>
      <c r="C277" s="3"/>
      <c r="D277" s="32">
        <f t="shared" si="6"/>
        <v>801.3</v>
      </c>
      <c r="E277" s="9">
        <v>347</v>
      </c>
      <c r="F277" s="565">
        <v>454.3</v>
      </c>
      <c r="G277" s="568"/>
      <c r="H277" s="562"/>
      <c r="I277" s="563"/>
      <c r="J277" s="564"/>
      <c r="K277" s="562"/>
      <c r="M277" s="9"/>
      <c r="N277" s="9"/>
      <c r="O277" s="9"/>
      <c r="P277" s="9"/>
      <c r="Q277" s="105"/>
      <c r="R277" s="61"/>
      <c r="T277" s="249"/>
      <c r="U277" s="61"/>
    </row>
    <row r="278" spans="1:21" ht="15.75">
      <c r="A278" s="261" t="s">
        <v>3844</v>
      </c>
      <c r="B278" s="3"/>
      <c r="C278" s="3"/>
      <c r="D278" s="32">
        <f t="shared" si="6"/>
        <v>386.1</v>
      </c>
      <c r="E278" s="9">
        <v>159.19999999999999</v>
      </c>
      <c r="F278" s="565">
        <v>226.90000000000003</v>
      </c>
      <c r="G278" s="561"/>
      <c r="H278" s="562"/>
      <c r="I278" s="563"/>
      <c r="J278" s="564"/>
      <c r="K278" s="562"/>
      <c r="M278" s="9"/>
      <c r="N278" s="9"/>
      <c r="O278" s="9"/>
      <c r="P278" s="9"/>
      <c r="Q278" s="105"/>
      <c r="R278" s="61"/>
      <c r="T278" s="249"/>
      <c r="U278" s="61"/>
    </row>
    <row r="279" spans="1:21" ht="15.75">
      <c r="A279" s="105" t="s">
        <v>644</v>
      </c>
      <c r="B279" s="3"/>
      <c r="C279" s="3"/>
      <c r="D279" s="32">
        <f t="shared" si="6"/>
        <v>903.90000000000009</v>
      </c>
      <c r="E279" s="9">
        <v>253</v>
      </c>
      <c r="F279" s="565">
        <v>650.90000000000009</v>
      </c>
      <c r="G279" s="567"/>
      <c r="H279" s="562"/>
      <c r="I279" s="563"/>
      <c r="J279" s="564"/>
      <c r="K279" s="562"/>
      <c r="M279" s="9"/>
      <c r="N279" s="9"/>
      <c r="O279" s="9"/>
      <c r="P279" s="9"/>
      <c r="Q279" s="261"/>
      <c r="R279" s="61"/>
      <c r="T279" s="249"/>
      <c r="U279" s="61"/>
    </row>
    <row r="280" spans="1:21" ht="15.75">
      <c r="A280" s="261" t="s">
        <v>3825</v>
      </c>
      <c r="B280" s="3"/>
      <c r="C280" s="3"/>
      <c r="D280" s="32">
        <f t="shared" si="6"/>
        <v>638</v>
      </c>
      <c r="E280" s="9">
        <v>326.39999999999998</v>
      </c>
      <c r="F280" s="565">
        <v>311.60000000000002</v>
      </c>
      <c r="G280" s="561"/>
      <c r="H280" s="562"/>
      <c r="I280" s="563"/>
      <c r="J280" s="564"/>
      <c r="K280" s="562"/>
      <c r="M280" s="9"/>
      <c r="N280" s="9"/>
      <c r="O280" s="9"/>
      <c r="P280" s="9"/>
      <c r="Q280" s="105"/>
      <c r="R280" s="61"/>
      <c r="T280" s="249"/>
      <c r="U280" s="61"/>
    </row>
    <row r="281" spans="1:21" ht="15.75">
      <c r="A281" s="105" t="s">
        <v>2504</v>
      </c>
      <c r="B281" s="3"/>
      <c r="C281" s="3"/>
      <c r="D281" s="32">
        <f t="shared" si="6"/>
        <v>921.5</v>
      </c>
      <c r="E281" s="9">
        <v>235.3</v>
      </c>
      <c r="F281" s="565">
        <v>686.2</v>
      </c>
      <c r="G281" s="567"/>
      <c r="H281" s="562"/>
      <c r="I281" s="563"/>
      <c r="J281" s="564"/>
      <c r="K281" s="562"/>
      <c r="M281" s="9"/>
      <c r="N281" s="9"/>
      <c r="O281" s="9"/>
      <c r="P281" s="9"/>
      <c r="Q281" s="261"/>
      <c r="R281" s="61"/>
      <c r="T281" s="249"/>
      <c r="U281" s="61"/>
    </row>
    <row r="282" spans="1:21" ht="15.75">
      <c r="A282" s="261" t="s">
        <v>3829</v>
      </c>
      <c r="B282" s="3"/>
      <c r="C282" s="3"/>
      <c r="D282" s="32">
        <f t="shared" si="6"/>
        <v>1193.2</v>
      </c>
      <c r="E282" s="9">
        <v>400.59999999999997</v>
      </c>
      <c r="F282" s="565">
        <v>792.6</v>
      </c>
      <c r="G282" s="561"/>
      <c r="H282" s="562"/>
      <c r="I282" s="563"/>
      <c r="J282" s="564"/>
      <c r="K282" s="562"/>
      <c r="M282" s="9"/>
      <c r="N282" s="9"/>
      <c r="O282" s="9"/>
      <c r="P282" s="9"/>
      <c r="Q282" s="105"/>
      <c r="R282" s="61"/>
      <c r="T282" s="249"/>
      <c r="U282" s="61"/>
    </row>
    <row r="283" spans="1:21" ht="15.75">
      <c r="A283" s="105" t="s">
        <v>2530</v>
      </c>
      <c r="B283" s="3"/>
      <c r="C283" s="3"/>
      <c r="D283" s="32">
        <f t="shared" si="6"/>
        <v>979.60000000000014</v>
      </c>
      <c r="E283" s="9">
        <v>320.70000000000005</v>
      </c>
      <c r="F283" s="565">
        <v>658.90000000000009</v>
      </c>
      <c r="G283" s="567"/>
      <c r="H283" s="562"/>
      <c r="I283" s="563"/>
      <c r="J283" s="564"/>
      <c r="K283" s="562"/>
      <c r="M283" s="9"/>
      <c r="N283" s="9"/>
      <c r="O283" s="9"/>
      <c r="P283" s="9"/>
      <c r="Q283" s="105"/>
      <c r="R283" s="61"/>
      <c r="T283" s="249"/>
      <c r="U283" s="61"/>
    </row>
    <row r="284" spans="1:21" ht="15.75">
      <c r="A284" s="372" t="s">
        <v>3167</v>
      </c>
      <c r="B284" s="3"/>
      <c r="C284" s="3"/>
      <c r="D284" s="32">
        <f t="shared" si="6"/>
        <v>389.3</v>
      </c>
      <c r="E284" s="9">
        <v>70.7</v>
      </c>
      <c r="F284" s="565">
        <v>318.60000000000002</v>
      </c>
      <c r="G284" s="568"/>
      <c r="H284" s="562"/>
      <c r="I284" s="563"/>
      <c r="J284" s="564"/>
      <c r="K284" s="562"/>
      <c r="M284" s="9"/>
      <c r="N284" s="9"/>
      <c r="O284" s="9"/>
      <c r="P284" s="9"/>
      <c r="Q284" s="260"/>
      <c r="R284" s="61"/>
      <c r="T284" s="249"/>
      <c r="U284" s="61"/>
    </row>
    <row r="285" spans="1:21" ht="15.75">
      <c r="A285" s="372" t="s">
        <v>3168</v>
      </c>
      <c r="B285" s="3"/>
      <c r="C285" s="3"/>
      <c r="D285" s="32">
        <f t="shared" si="6"/>
        <v>951.8</v>
      </c>
      <c r="E285" s="9">
        <v>307.3</v>
      </c>
      <c r="F285" s="565">
        <v>644.5</v>
      </c>
      <c r="G285" s="568"/>
      <c r="H285" s="562"/>
      <c r="I285" s="563"/>
      <c r="J285" s="564"/>
      <c r="K285" s="562"/>
      <c r="M285" s="9"/>
      <c r="N285" s="9"/>
      <c r="O285" s="9"/>
      <c r="P285" s="9"/>
      <c r="Q285" s="260"/>
      <c r="R285" s="61"/>
      <c r="T285" s="249"/>
      <c r="U285" s="61"/>
    </row>
    <row r="286" spans="1:21" ht="15.75">
      <c r="A286" s="105" t="s">
        <v>153</v>
      </c>
      <c r="B286" s="3"/>
      <c r="C286" s="3"/>
      <c r="D286" s="32">
        <f t="shared" si="6"/>
        <v>1132.2</v>
      </c>
      <c r="E286" s="9">
        <v>156.79999999999998</v>
      </c>
      <c r="F286" s="565">
        <v>975.4</v>
      </c>
      <c r="G286" s="567"/>
      <c r="H286" s="562"/>
      <c r="I286" s="563"/>
      <c r="J286" s="564"/>
      <c r="K286" s="562"/>
      <c r="M286" s="9"/>
      <c r="N286" s="9"/>
      <c r="O286" s="9"/>
      <c r="P286" s="9"/>
      <c r="Q286" s="261"/>
      <c r="R286" s="61"/>
      <c r="T286" s="249"/>
      <c r="U286" s="61"/>
    </row>
    <row r="287" spans="1:21" ht="15.75">
      <c r="A287" s="105" t="s">
        <v>2090</v>
      </c>
      <c r="B287" s="3"/>
      <c r="C287" s="3"/>
      <c r="D287" s="32">
        <f t="shared" si="6"/>
        <v>975.09999999999991</v>
      </c>
      <c r="E287" s="9">
        <v>497.29999999999995</v>
      </c>
      <c r="F287" s="565">
        <v>477.79999999999995</v>
      </c>
      <c r="G287" s="567"/>
      <c r="H287" s="562"/>
      <c r="I287" s="563"/>
      <c r="J287" s="564"/>
      <c r="K287" s="562"/>
      <c r="M287" s="9"/>
      <c r="N287" s="9"/>
      <c r="O287" s="9"/>
      <c r="P287" s="9"/>
      <c r="Q287" s="105"/>
      <c r="R287" s="61"/>
      <c r="T287" s="249"/>
      <c r="U287" s="61"/>
    </row>
    <row r="288" spans="1:21" ht="15.75">
      <c r="A288" s="105" t="s">
        <v>631</v>
      </c>
      <c r="B288" s="3"/>
      <c r="C288" s="3"/>
      <c r="D288" s="32">
        <f t="shared" si="6"/>
        <v>638.19999999999993</v>
      </c>
      <c r="E288" s="9">
        <v>76</v>
      </c>
      <c r="F288" s="565">
        <v>562.19999999999993</v>
      </c>
      <c r="G288" s="567"/>
      <c r="H288" s="562"/>
      <c r="I288" s="563"/>
      <c r="J288" s="564"/>
      <c r="K288" s="562"/>
      <c r="M288" s="9"/>
      <c r="N288" s="9"/>
      <c r="O288" s="9"/>
      <c r="P288" s="9"/>
      <c r="Q288" s="105"/>
      <c r="R288" s="61"/>
      <c r="T288" s="249"/>
      <c r="U288" s="61"/>
    </row>
    <row r="289" spans="1:21" ht="15.75">
      <c r="A289" s="105" t="s">
        <v>2519</v>
      </c>
      <c r="B289" s="3"/>
      <c r="C289" s="3"/>
      <c r="D289" s="32">
        <f t="shared" si="6"/>
        <v>809.40000000000009</v>
      </c>
      <c r="E289" s="9">
        <v>273.10000000000002</v>
      </c>
      <c r="F289" s="565">
        <v>536.30000000000007</v>
      </c>
      <c r="G289" s="567"/>
      <c r="H289" s="562"/>
      <c r="I289" s="563"/>
      <c r="J289" s="564"/>
      <c r="K289" s="562"/>
      <c r="M289" s="9"/>
      <c r="N289" s="9"/>
      <c r="O289" s="9"/>
      <c r="P289" s="9"/>
      <c r="Q289" s="260"/>
      <c r="R289" s="61"/>
      <c r="T289" s="249"/>
      <c r="U289" s="61"/>
    </row>
    <row r="290" spans="1:21" ht="15.75">
      <c r="A290" s="260" t="s">
        <v>142</v>
      </c>
      <c r="B290" s="3"/>
      <c r="C290" s="3"/>
      <c r="D290" s="32">
        <f t="shared" si="6"/>
        <v>1130.7000000000003</v>
      </c>
      <c r="E290" s="9">
        <v>339.20000000000005</v>
      </c>
      <c r="F290" s="565">
        <v>791.50000000000011</v>
      </c>
      <c r="G290" s="566"/>
      <c r="H290" s="562"/>
      <c r="I290" s="563"/>
      <c r="J290" s="564"/>
      <c r="K290" s="562"/>
      <c r="M290" s="9"/>
      <c r="N290" s="9"/>
      <c r="O290" s="9"/>
      <c r="P290" s="9"/>
      <c r="Q290" s="105"/>
      <c r="R290" s="61"/>
      <c r="T290" s="249"/>
      <c r="U290" s="61"/>
    </row>
    <row r="291" spans="1:21" ht="15.75">
      <c r="A291" s="104" t="s">
        <v>1284</v>
      </c>
      <c r="B291" s="3"/>
      <c r="C291" s="3"/>
      <c r="D291" s="32">
        <f t="shared" si="6"/>
        <v>465.79999999999995</v>
      </c>
      <c r="E291" s="9">
        <v>31.6</v>
      </c>
      <c r="F291" s="565">
        <v>434.19999999999993</v>
      </c>
      <c r="G291" s="401"/>
      <c r="H291" s="562"/>
      <c r="I291" s="563"/>
      <c r="J291" s="564"/>
      <c r="K291" s="562"/>
      <c r="M291" s="9"/>
      <c r="N291" s="9"/>
      <c r="O291" s="9"/>
      <c r="P291" s="9"/>
      <c r="Q291" s="105"/>
      <c r="R291" s="61"/>
      <c r="T291" s="249"/>
      <c r="U291" s="61"/>
    </row>
    <row r="292" spans="1:21" ht="15.75">
      <c r="A292" s="261" t="s">
        <v>3852</v>
      </c>
      <c r="B292" s="3"/>
      <c r="C292" s="3"/>
      <c r="D292" s="32">
        <f t="shared" si="6"/>
        <v>334.6</v>
      </c>
      <c r="E292" s="9">
        <v>218.5</v>
      </c>
      <c r="F292" s="565">
        <v>116.10000000000001</v>
      </c>
      <c r="G292" s="561"/>
      <c r="H292" s="562"/>
      <c r="I292" s="563"/>
      <c r="J292" s="564"/>
      <c r="K292" s="562"/>
      <c r="M292" s="9"/>
      <c r="N292" s="9"/>
      <c r="O292" s="9"/>
      <c r="P292" s="9"/>
      <c r="Q292" s="261"/>
      <c r="R292" s="61"/>
      <c r="T292" s="249"/>
      <c r="U292" s="61"/>
    </row>
    <row r="293" spans="1:21" ht="15.75">
      <c r="A293" s="261" t="s">
        <v>3850</v>
      </c>
      <c r="B293" s="3"/>
      <c r="C293" s="3"/>
      <c r="D293" s="32">
        <f t="shared" si="6"/>
        <v>495.59999999999997</v>
      </c>
      <c r="E293" s="9">
        <v>162.39999999999998</v>
      </c>
      <c r="F293" s="565">
        <v>333.2</v>
      </c>
      <c r="G293" s="561"/>
      <c r="H293" s="562"/>
      <c r="I293" s="563"/>
      <c r="J293" s="564"/>
      <c r="K293" s="562"/>
      <c r="M293" s="9"/>
      <c r="N293" s="9"/>
      <c r="O293" s="9"/>
      <c r="P293" s="9"/>
      <c r="Q293" s="261"/>
      <c r="R293" s="61"/>
      <c r="T293" s="249"/>
      <c r="U293" s="61"/>
    </row>
    <row r="294" spans="1:21" ht="15.75">
      <c r="A294" s="105" t="s">
        <v>645</v>
      </c>
      <c r="B294" s="3"/>
      <c r="C294" s="3"/>
      <c r="D294" s="32">
        <f t="shared" si="6"/>
        <v>838.69999999999993</v>
      </c>
      <c r="E294" s="9">
        <v>175</v>
      </c>
      <c r="F294" s="565">
        <v>663.69999999999993</v>
      </c>
      <c r="G294" s="567"/>
      <c r="H294" s="562"/>
      <c r="I294" s="563"/>
      <c r="J294" s="564"/>
      <c r="K294" s="562"/>
      <c r="M294" s="9"/>
      <c r="N294" s="9"/>
      <c r="O294" s="9"/>
      <c r="P294" s="9"/>
      <c r="Q294" s="260"/>
      <c r="R294" s="61"/>
      <c r="T294" s="249"/>
      <c r="U294" s="61"/>
    </row>
    <row r="295" spans="1:21" ht="15.75">
      <c r="A295" s="105" t="s">
        <v>2520</v>
      </c>
      <c r="B295" s="3"/>
      <c r="C295" s="3"/>
      <c r="D295" s="32">
        <f t="shared" si="6"/>
        <v>854</v>
      </c>
      <c r="E295" s="9">
        <v>245.3</v>
      </c>
      <c r="F295" s="565">
        <v>608.70000000000005</v>
      </c>
      <c r="G295" s="567"/>
      <c r="H295" s="562"/>
      <c r="I295" s="563"/>
      <c r="J295" s="564"/>
      <c r="K295" s="562"/>
      <c r="M295" s="9"/>
      <c r="N295" s="9"/>
      <c r="O295" s="9"/>
      <c r="P295" s="9"/>
      <c r="Q295" s="260"/>
      <c r="R295" s="61"/>
      <c r="T295" s="249"/>
      <c r="U295" s="61"/>
    </row>
    <row r="296" spans="1:21" ht="15.75">
      <c r="A296" s="260" t="s">
        <v>3169</v>
      </c>
      <c r="B296" s="3"/>
      <c r="C296" s="3"/>
      <c r="D296" s="32">
        <f t="shared" si="6"/>
        <v>956.59999999999991</v>
      </c>
      <c r="E296" s="9">
        <v>257.3</v>
      </c>
      <c r="F296" s="565">
        <v>699.3</v>
      </c>
      <c r="G296" s="566"/>
      <c r="H296" s="562"/>
      <c r="I296" s="563"/>
      <c r="J296" s="564"/>
      <c r="K296" s="562"/>
      <c r="M296" s="9"/>
      <c r="N296" s="9"/>
      <c r="O296" s="9"/>
      <c r="P296" s="9"/>
      <c r="Q296" s="105"/>
      <c r="R296" s="61"/>
      <c r="T296" s="249"/>
      <c r="U296" s="61"/>
    </row>
    <row r="297" spans="1:21" ht="15.75">
      <c r="A297" s="261" t="s">
        <v>1614</v>
      </c>
      <c r="B297" s="3"/>
      <c r="C297" s="3"/>
      <c r="D297" s="32">
        <f t="shared" si="6"/>
        <v>228.8</v>
      </c>
      <c r="E297" s="9">
        <v>1.3</v>
      </c>
      <c r="F297" s="565">
        <v>227.5</v>
      </c>
      <c r="G297" s="561"/>
      <c r="H297" s="562"/>
      <c r="I297" s="563"/>
      <c r="J297" s="564"/>
      <c r="K297" s="562"/>
      <c r="M297" s="9"/>
      <c r="N297" s="9"/>
      <c r="O297" s="9"/>
      <c r="P297" s="9"/>
      <c r="Q297" s="401"/>
      <c r="R297" s="61"/>
      <c r="T297" s="249"/>
      <c r="U297" s="61"/>
    </row>
    <row r="298" spans="1:21" ht="15.75">
      <c r="A298" s="105" t="s">
        <v>616</v>
      </c>
      <c r="B298" s="3"/>
      <c r="C298" s="3"/>
      <c r="D298" s="32">
        <f t="shared" si="6"/>
        <v>816.7</v>
      </c>
      <c r="E298" s="9">
        <v>306.5</v>
      </c>
      <c r="F298" s="565">
        <v>510.2</v>
      </c>
      <c r="G298" s="567"/>
      <c r="H298" s="562"/>
      <c r="I298" s="563"/>
      <c r="J298" s="564"/>
      <c r="K298" s="562"/>
      <c r="M298" s="9"/>
      <c r="N298" s="9"/>
      <c r="O298" s="9"/>
      <c r="P298" s="9"/>
      <c r="Q298" s="105"/>
      <c r="R298" s="61"/>
      <c r="T298" s="249"/>
      <c r="U298" s="61"/>
    </row>
    <row r="299" spans="1:21" ht="15.75">
      <c r="A299" s="261" t="s">
        <v>3834</v>
      </c>
      <c r="B299" s="3"/>
      <c r="C299" s="3"/>
      <c r="D299" s="32">
        <f t="shared" si="6"/>
        <v>685</v>
      </c>
      <c r="E299" s="9">
        <v>170</v>
      </c>
      <c r="F299" s="565">
        <v>515</v>
      </c>
      <c r="G299" s="561"/>
      <c r="H299" s="562"/>
      <c r="I299" s="563"/>
      <c r="J299" s="564"/>
      <c r="K299" s="562"/>
      <c r="M299" s="9"/>
      <c r="N299" s="9"/>
      <c r="O299" s="9"/>
      <c r="P299" s="9"/>
      <c r="Q299" s="260"/>
      <c r="R299" s="61"/>
      <c r="T299" s="249"/>
      <c r="U299" s="61"/>
    </row>
    <row r="300" spans="1:21" ht="15.75">
      <c r="A300" s="105" t="s">
        <v>615</v>
      </c>
      <c r="B300" s="3"/>
      <c r="C300" s="3"/>
      <c r="D300" s="32">
        <f t="shared" si="6"/>
        <v>904.39999999999986</v>
      </c>
      <c r="E300" s="9">
        <v>249.3</v>
      </c>
      <c r="F300" s="565">
        <v>655.09999999999991</v>
      </c>
      <c r="G300" s="567"/>
      <c r="H300" s="562"/>
      <c r="I300" s="563"/>
      <c r="J300" s="564"/>
      <c r="K300" s="562"/>
      <c r="M300" s="9"/>
      <c r="N300" s="9"/>
      <c r="O300" s="9"/>
      <c r="P300" s="9"/>
      <c r="Q300" s="105"/>
      <c r="R300" s="61"/>
      <c r="T300" s="249"/>
      <c r="U300" s="61"/>
    </row>
    <row r="301" spans="1:21" ht="15.75">
      <c r="A301" s="261" t="s">
        <v>1666</v>
      </c>
      <c r="B301" s="3"/>
      <c r="C301" s="3"/>
      <c r="D301" s="32">
        <f t="shared" si="6"/>
        <v>812.30000000000007</v>
      </c>
      <c r="E301" s="9">
        <v>185.1</v>
      </c>
      <c r="F301" s="565">
        <v>627.20000000000005</v>
      </c>
      <c r="G301" s="561"/>
      <c r="H301" s="562"/>
      <c r="I301" s="563"/>
      <c r="J301" s="564"/>
      <c r="K301" s="562"/>
      <c r="M301" s="9"/>
      <c r="N301" s="9"/>
      <c r="O301" s="9"/>
      <c r="P301" s="9"/>
      <c r="Q301" s="261"/>
      <c r="R301" s="61"/>
      <c r="T301" s="249"/>
      <c r="U301" s="61"/>
    </row>
    <row r="302" spans="1:21" ht="15.75">
      <c r="A302" s="261" t="s">
        <v>3820</v>
      </c>
      <c r="B302" s="3"/>
      <c r="C302" s="3"/>
      <c r="D302" s="32">
        <f t="shared" si="6"/>
        <v>596.89999999999986</v>
      </c>
      <c r="E302" s="9">
        <v>129.69999999999999</v>
      </c>
      <c r="F302" s="565">
        <v>467.19999999999993</v>
      </c>
      <c r="G302" s="561"/>
      <c r="H302" s="562"/>
      <c r="I302" s="563"/>
      <c r="J302" s="564"/>
      <c r="K302" s="562"/>
      <c r="M302" s="9"/>
      <c r="N302" s="9"/>
      <c r="O302" s="9"/>
      <c r="P302" s="9"/>
      <c r="Q302" s="105"/>
      <c r="R302" s="61"/>
      <c r="T302" s="249"/>
      <c r="U302" s="61"/>
    </row>
    <row r="303" spans="1:21" ht="15.75">
      <c r="A303" s="105" t="s">
        <v>600</v>
      </c>
      <c r="B303" s="3"/>
      <c r="C303" s="3"/>
      <c r="D303" s="32">
        <f t="shared" si="6"/>
        <v>1032.8</v>
      </c>
      <c r="E303" s="9">
        <v>241.2</v>
      </c>
      <c r="F303" s="565">
        <v>791.6</v>
      </c>
      <c r="G303" s="567"/>
      <c r="H303" s="562"/>
      <c r="I303" s="563"/>
      <c r="J303" s="564"/>
      <c r="K303" s="562"/>
      <c r="M303" s="9"/>
      <c r="N303" s="9"/>
      <c r="O303" s="9"/>
      <c r="P303" s="9"/>
      <c r="Q303" s="105"/>
      <c r="R303" s="61"/>
      <c r="T303" s="249"/>
      <c r="U303" s="61"/>
    </row>
    <row r="304" spans="1:21" ht="15.75">
      <c r="A304" s="261" t="s">
        <v>3856</v>
      </c>
      <c r="B304" s="3"/>
      <c r="C304" s="3"/>
      <c r="D304" s="32">
        <f t="shared" si="6"/>
        <v>927.7</v>
      </c>
      <c r="E304" s="9">
        <v>228.6</v>
      </c>
      <c r="F304" s="565">
        <v>699.1</v>
      </c>
      <c r="G304" s="561"/>
      <c r="H304" s="562"/>
      <c r="I304" s="563"/>
      <c r="J304" s="564"/>
      <c r="K304" s="562"/>
      <c r="M304" s="9"/>
      <c r="N304" s="9"/>
      <c r="O304" s="9"/>
      <c r="P304" s="9"/>
      <c r="Q304" s="105"/>
      <c r="R304" s="61"/>
      <c r="T304" s="249"/>
      <c r="U304" s="61"/>
    </row>
    <row r="305" spans="1:21" ht="15.75">
      <c r="A305" s="261" t="s">
        <v>3839</v>
      </c>
      <c r="B305" s="3"/>
      <c r="C305" s="3"/>
      <c r="D305" s="32">
        <f t="shared" ref="D305:D336" si="7">SUM(E305:DZ305)</f>
        <v>1050.3</v>
      </c>
      <c r="E305" s="9">
        <v>193.5</v>
      </c>
      <c r="F305" s="565">
        <v>856.8</v>
      </c>
      <c r="G305" s="561"/>
      <c r="H305" s="562"/>
      <c r="I305" s="563"/>
      <c r="J305" s="564"/>
      <c r="K305" s="562"/>
      <c r="M305" s="9"/>
      <c r="N305" s="9"/>
      <c r="O305" s="9"/>
      <c r="P305" s="9"/>
      <c r="Q305" s="105"/>
      <c r="R305" s="61"/>
      <c r="T305" s="249"/>
      <c r="U305" s="61"/>
    </row>
    <row r="306" spans="1:21" ht="15.75">
      <c r="A306" s="261" t="s">
        <v>1575</v>
      </c>
      <c r="B306" s="3"/>
      <c r="C306" s="3"/>
      <c r="D306" s="32">
        <f t="shared" si="7"/>
        <v>794.40000000000009</v>
      </c>
      <c r="E306" s="9">
        <v>188.60000000000002</v>
      </c>
      <c r="F306" s="565">
        <v>605.80000000000007</v>
      </c>
      <c r="G306" s="561"/>
      <c r="H306" s="562"/>
      <c r="I306" s="563"/>
      <c r="J306" s="564"/>
      <c r="K306" s="562"/>
      <c r="M306" s="9"/>
      <c r="N306" s="9"/>
      <c r="O306" s="9"/>
      <c r="P306" s="9"/>
      <c r="Q306" s="105"/>
      <c r="R306" s="61"/>
      <c r="T306" s="249"/>
      <c r="U306" s="61"/>
    </row>
    <row r="307" spans="1:21" ht="15.75">
      <c r="A307" s="105" t="s">
        <v>2510</v>
      </c>
      <c r="B307" s="3"/>
      <c r="C307" s="3"/>
      <c r="D307" s="32">
        <f t="shared" si="7"/>
        <v>932.89999999999986</v>
      </c>
      <c r="E307" s="9">
        <v>294.2</v>
      </c>
      <c r="F307" s="565">
        <v>638.69999999999993</v>
      </c>
      <c r="G307" s="567"/>
      <c r="H307" s="562"/>
      <c r="I307" s="563"/>
      <c r="J307" s="564"/>
      <c r="K307" s="562"/>
      <c r="M307" s="9"/>
      <c r="N307" s="9"/>
      <c r="O307" s="9"/>
      <c r="P307" s="9"/>
      <c r="Q307" s="260"/>
      <c r="R307" s="61"/>
      <c r="T307" s="249"/>
      <c r="U307" s="61"/>
    </row>
    <row r="308" spans="1:21" ht="15.75">
      <c r="A308" s="105" t="s">
        <v>2612</v>
      </c>
      <c r="B308" s="3"/>
      <c r="C308" s="3"/>
      <c r="D308" s="32">
        <f t="shared" si="7"/>
        <v>471.5</v>
      </c>
      <c r="E308" s="9">
        <v>237.1</v>
      </c>
      <c r="F308" s="565">
        <v>234.39999999999998</v>
      </c>
      <c r="G308" s="567"/>
      <c r="H308" s="562"/>
      <c r="I308" s="563"/>
      <c r="J308" s="564"/>
      <c r="K308" s="562"/>
      <c r="M308" s="9"/>
      <c r="N308" s="9"/>
      <c r="O308" s="9"/>
      <c r="P308" s="9"/>
      <c r="Q308" s="105"/>
      <c r="R308" s="61"/>
      <c r="T308" s="249"/>
      <c r="U308" s="61"/>
    </row>
    <row r="309" spans="1:21" ht="15.75">
      <c r="A309" s="260" t="s">
        <v>3171</v>
      </c>
      <c r="B309" s="3"/>
      <c r="C309" s="3"/>
      <c r="D309" s="32">
        <f t="shared" si="7"/>
        <v>1106.6000000000001</v>
      </c>
      <c r="E309" s="9">
        <v>207.99999999999997</v>
      </c>
      <c r="F309" s="565">
        <v>898.60000000000014</v>
      </c>
      <c r="G309" s="566"/>
      <c r="H309" s="562"/>
      <c r="I309" s="563"/>
      <c r="J309" s="564"/>
      <c r="K309" s="562"/>
      <c r="M309" s="9"/>
      <c r="N309" s="9"/>
      <c r="O309" s="9"/>
      <c r="P309" s="9"/>
      <c r="Q309" s="105"/>
      <c r="R309" s="61"/>
      <c r="T309" s="249"/>
      <c r="U309" s="61"/>
    </row>
    <row r="310" spans="1:21" ht="15.75">
      <c r="A310" s="261" t="s">
        <v>31</v>
      </c>
      <c r="B310" s="3"/>
      <c r="C310" s="3"/>
      <c r="D310" s="32">
        <f t="shared" si="7"/>
        <v>1383.6</v>
      </c>
      <c r="E310" s="9">
        <v>361.1</v>
      </c>
      <c r="F310" s="565">
        <v>1022.5</v>
      </c>
      <c r="G310" s="561"/>
      <c r="H310" s="562"/>
      <c r="I310" s="563"/>
      <c r="J310" s="564"/>
      <c r="K310" s="562"/>
      <c r="M310" s="9"/>
      <c r="N310" s="9"/>
      <c r="O310" s="9"/>
      <c r="P310" s="9"/>
      <c r="Q310" s="105"/>
      <c r="R310" s="61"/>
      <c r="T310" s="249"/>
      <c r="U310" s="61"/>
    </row>
    <row r="311" spans="1:21" ht="15.75">
      <c r="A311" s="105" t="s">
        <v>2514</v>
      </c>
      <c r="B311" s="3"/>
      <c r="C311" s="3"/>
      <c r="D311" s="32">
        <f t="shared" si="7"/>
        <v>791.4</v>
      </c>
      <c r="E311" s="9">
        <v>229.4</v>
      </c>
      <c r="F311" s="565">
        <v>562</v>
      </c>
      <c r="G311" s="567"/>
      <c r="H311" s="562"/>
      <c r="I311" s="563"/>
      <c r="J311" s="564"/>
      <c r="K311" s="562"/>
      <c r="M311" s="9"/>
      <c r="N311" s="9"/>
      <c r="O311" s="9"/>
      <c r="P311" s="9"/>
      <c r="Q311" s="105"/>
      <c r="R311" s="61"/>
      <c r="T311" s="249"/>
      <c r="U311" s="61"/>
    </row>
    <row r="312" spans="1:21" ht="15.75">
      <c r="A312" s="105" t="s">
        <v>655</v>
      </c>
      <c r="B312" s="3"/>
      <c r="C312" s="3"/>
      <c r="D312" s="32">
        <f t="shared" si="7"/>
        <v>677.90000000000009</v>
      </c>
      <c r="E312" s="9">
        <v>154.90000000000003</v>
      </c>
      <c r="F312" s="565">
        <v>523</v>
      </c>
      <c r="G312" s="567"/>
      <c r="H312" s="562"/>
      <c r="I312" s="563"/>
      <c r="J312" s="564"/>
      <c r="K312" s="562"/>
      <c r="M312" s="9"/>
      <c r="N312" s="9"/>
      <c r="O312" s="9"/>
      <c r="P312" s="9"/>
      <c r="Q312" s="261"/>
      <c r="R312" s="61"/>
      <c r="T312" s="249"/>
      <c r="U312" s="61"/>
    </row>
    <row r="313" spans="1:21" ht="15.75">
      <c r="A313" s="260" t="s">
        <v>3172</v>
      </c>
      <c r="B313" s="3"/>
      <c r="C313" s="3"/>
      <c r="D313" s="32">
        <f t="shared" si="7"/>
        <v>972.4</v>
      </c>
      <c r="E313" s="9">
        <v>291.89999999999998</v>
      </c>
      <c r="F313" s="565">
        <v>680.5</v>
      </c>
      <c r="G313" s="566"/>
      <c r="H313" s="562"/>
      <c r="I313" s="563"/>
      <c r="J313" s="564"/>
      <c r="K313" s="562"/>
      <c r="M313" s="9"/>
      <c r="N313" s="9"/>
      <c r="O313" s="9"/>
      <c r="P313" s="9"/>
      <c r="Q313" s="261"/>
      <c r="R313" s="61"/>
      <c r="T313" s="249"/>
      <c r="U313" s="61"/>
    </row>
    <row r="314" spans="1:21" ht="15.75">
      <c r="A314" s="261" t="s">
        <v>3822</v>
      </c>
      <c r="B314" s="3"/>
      <c r="C314" s="3"/>
      <c r="D314" s="32">
        <f t="shared" si="7"/>
        <v>600.20000000000005</v>
      </c>
      <c r="E314" s="9">
        <v>221.2</v>
      </c>
      <c r="F314" s="565">
        <v>379</v>
      </c>
      <c r="G314" s="561"/>
      <c r="H314" s="562"/>
      <c r="I314" s="563"/>
      <c r="J314" s="564"/>
      <c r="K314" s="562"/>
      <c r="M314" s="9"/>
      <c r="N314" s="9"/>
      <c r="O314" s="9"/>
      <c r="P314" s="9"/>
      <c r="Q314" s="261"/>
      <c r="R314" s="61"/>
      <c r="T314" s="249"/>
      <c r="U314" s="61"/>
    </row>
    <row r="315" spans="1:21" ht="15.75">
      <c r="A315" s="261" t="s">
        <v>3845</v>
      </c>
      <c r="B315" s="3"/>
      <c r="C315" s="3"/>
      <c r="D315" s="32">
        <f t="shared" si="7"/>
        <v>779.9</v>
      </c>
      <c r="E315" s="9">
        <v>316.29999999999995</v>
      </c>
      <c r="F315" s="565">
        <v>463.6</v>
      </c>
      <c r="G315" s="561"/>
      <c r="H315" s="562"/>
      <c r="I315" s="563"/>
      <c r="J315" s="564"/>
      <c r="K315" s="562"/>
      <c r="M315" s="9"/>
      <c r="N315" s="9"/>
      <c r="O315" s="9"/>
      <c r="P315" s="9"/>
      <c r="Q315" s="261"/>
      <c r="R315" s="61"/>
      <c r="T315" s="249"/>
      <c r="U315" s="61"/>
    </row>
    <row r="316" spans="1:21" ht="15.75">
      <c r="A316" s="105" t="s">
        <v>648</v>
      </c>
      <c r="B316" s="3"/>
      <c r="C316" s="3"/>
      <c r="D316" s="32">
        <f t="shared" si="7"/>
        <v>546.4</v>
      </c>
      <c r="E316" s="9">
        <v>201.29999999999998</v>
      </c>
      <c r="F316" s="565">
        <v>345.09999999999997</v>
      </c>
      <c r="G316" s="567"/>
      <c r="H316" s="562"/>
      <c r="I316" s="563"/>
      <c r="J316" s="564"/>
      <c r="K316" s="562"/>
      <c r="M316" s="9"/>
      <c r="N316" s="9"/>
      <c r="O316" s="9"/>
      <c r="P316" s="9"/>
      <c r="Q316" s="261"/>
      <c r="R316" s="61"/>
      <c r="T316" s="249"/>
      <c r="U316" s="61"/>
    </row>
    <row r="317" spans="1:21" ht="15.75">
      <c r="A317" s="261" t="s">
        <v>33</v>
      </c>
      <c r="B317" s="3"/>
      <c r="C317" s="3"/>
      <c r="D317" s="32">
        <f t="shared" si="7"/>
        <v>488</v>
      </c>
      <c r="E317" s="9">
        <v>121.69999999999999</v>
      </c>
      <c r="F317" s="565">
        <v>366.3</v>
      </c>
      <c r="G317" s="561"/>
      <c r="H317" s="562"/>
      <c r="I317" s="563"/>
      <c r="J317" s="564"/>
      <c r="K317" s="562"/>
      <c r="M317" s="9"/>
      <c r="N317" s="9"/>
      <c r="O317" s="9"/>
      <c r="P317" s="9"/>
      <c r="Q317" s="261"/>
      <c r="R317" s="61"/>
      <c r="T317" s="249"/>
      <c r="U317" s="61"/>
    </row>
    <row r="318" spans="1:21" ht="15.75">
      <c r="A318" s="261" t="s">
        <v>37</v>
      </c>
      <c r="B318" s="3"/>
      <c r="C318" s="3"/>
      <c r="D318" s="32">
        <f t="shared" si="7"/>
        <v>663</v>
      </c>
      <c r="E318" s="9">
        <v>294.70000000000005</v>
      </c>
      <c r="F318" s="565">
        <v>368.3</v>
      </c>
      <c r="G318" s="561"/>
      <c r="H318" s="562"/>
      <c r="I318" s="563"/>
      <c r="J318" s="564"/>
      <c r="K318" s="562"/>
      <c r="M318" s="9"/>
      <c r="N318" s="9"/>
      <c r="O318" s="9"/>
      <c r="P318" s="9"/>
      <c r="Q318" s="261"/>
      <c r="R318" s="61"/>
      <c r="T318" s="249"/>
      <c r="U318" s="61"/>
    </row>
    <row r="319" spans="1:21" ht="15.75">
      <c r="A319" s="260" t="s">
        <v>143</v>
      </c>
      <c r="B319" s="3"/>
      <c r="C319" s="3"/>
      <c r="D319" s="32">
        <f t="shared" si="7"/>
        <v>1282.5</v>
      </c>
      <c r="E319" s="9">
        <v>116</v>
      </c>
      <c r="F319" s="565">
        <v>1166.5</v>
      </c>
      <c r="G319" s="566"/>
      <c r="H319" s="562"/>
      <c r="I319" s="563"/>
      <c r="J319" s="564"/>
      <c r="K319" s="562"/>
      <c r="M319" s="9"/>
      <c r="N319" s="9"/>
      <c r="O319" s="9"/>
      <c r="P319" s="9"/>
      <c r="Q319" s="261"/>
      <c r="R319" s="61"/>
      <c r="T319" s="249"/>
      <c r="U319" s="61"/>
    </row>
    <row r="320" spans="1:21" ht="15.75">
      <c r="A320" s="260" t="s">
        <v>3173</v>
      </c>
      <c r="B320" s="3"/>
      <c r="C320" s="3"/>
      <c r="D320" s="32">
        <f t="shared" si="7"/>
        <v>681.2</v>
      </c>
      <c r="E320" s="9">
        <v>179.60000000000002</v>
      </c>
      <c r="F320" s="565">
        <v>501.59999999999997</v>
      </c>
      <c r="G320" s="566"/>
      <c r="H320" s="562"/>
      <c r="I320" s="563"/>
      <c r="J320" s="564"/>
      <c r="K320" s="562"/>
      <c r="M320" s="9"/>
      <c r="N320" s="9"/>
      <c r="O320" s="9"/>
      <c r="P320" s="9"/>
      <c r="Q320" s="261"/>
      <c r="R320" s="61"/>
      <c r="T320" s="249"/>
      <c r="U320" s="61"/>
    </row>
    <row r="321" spans="1:21" ht="15.75">
      <c r="A321" s="261" t="s">
        <v>3836</v>
      </c>
      <c r="B321" s="3"/>
      <c r="C321" s="3"/>
      <c r="D321" s="32">
        <f t="shared" si="7"/>
        <v>568</v>
      </c>
      <c r="E321" s="9">
        <v>253.10000000000002</v>
      </c>
      <c r="F321" s="565">
        <v>314.90000000000003</v>
      </c>
      <c r="G321" s="561"/>
      <c r="H321" s="562"/>
      <c r="I321" s="563"/>
      <c r="J321" s="564"/>
      <c r="K321" s="562"/>
      <c r="M321" s="9"/>
      <c r="N321" s="9"/>
      <c r="O321" s="9"/>
      <c r="P321" s="9"/>
      <c r="Q321" s="261"/>
      <c r="R321" s="61"/>
      <c r="T321" s="249"/>
      <c r="U321" s="61"/>
    </row>
    <row r="322" spans="1:21" ht="15.75">
      <c r="A322" s="261" t="s">
        <v>3846</v>
      </c>
      <c r="B322" s="3"/>
      <c r="C322" s="3"/>
      <c r="D322" s="32">
        <f t="shared" si="7"/>
        <v>778.7</v>
      </c>
      <c r="E322" s="9">
        <v>293.40000000000003</v>
      </c>
      <c r="F322" s="565">
        <v>485.3</v>
      </c>
      <c r="G322" s="561"/>
      <c r="H322" s="562"/>
      <c r="I322" s="563"/>
      <c r="J322" s="564"/>
      <c r="K322" s="562"/>
      <c r="M322" s="9"/>
      <c r="N322" s="9"/>
      <c r="O322" s="9"/>
      <c r="P322" s="9"/>
      <c r="Q322" s="261"/>
      <c r="R322" s="61"/>
      <c r="T322" s="249"/>
      <c r="U322" s="61"/>
    </row>
    <row r="323" spans="1:21" ht="15.75">
      <c r="A323" s="261" t="s">
        <v>3841</v>
      </c>
      <c r="B323" s="3"/>
      <c r="C323" s="3"/>
      <c r="D323" s="32">
        <f t="shared" si="7"/>
        <v>552.29999999999995</v>
      </c>
      <c r="E323" s="9">
        <v>70.800000000000011</v>
      </c>
      <c r="F323" s="565">
        <v>481.5</v>
      </c>
      <c r="G323" s="561"/>
      <c r="H323" s="562"/>
      <c r="I323" s="563"/>
      <c r="J323" s="564"/>
      <c r="K323" s="562"/>
      <c r="M323" s="9"/>
      <c r="N323" s="9"/>
      <c r="O323" s="9"/>
      <c r="P323" s="9"/>
      <c r="Q323" s="261"/>
      <c r="R323" s="61"/>
      <c r="T323" s="249"/>
      <c r="U323" s="61"/>
    </row>
    <row r="324" spans="1:21" ht="15.75">
      <c r="A324" s="261" t="s">
        <v>3842</v>
      </c>
      <c r="B324" s="3"/>
      <c r="C324" s="3"/>
      <c r="D324" s="32">
        <f t="shared" si="7"/>
        <v>611.29999999999995</v>
      </c>
      <c r="E324" s="9">
        <v>182.79999999999998</v>
      </c>
      <c r="F324" s="565">
        <v>428.49999999999994</v>
      </c>
      <c r="G324" s="561"/>
      <c r="H324" s="562"/>
      <c r="I324" s="563"/>
      <c r="J324" s="564"/>
      <c r="K324" s="562"/>
      <c r="M324" s="9"/>
      <c r="N324" s="9"/>
      <c r="O324" s="9"/>
      <c r="P324" s="9"/>
      <c r="Q324" s="261"/>
      <c r="R324" s="61"/>
      <c r="T324" s="249"/>
      <c r="U324" s="61"/>
    </row>
    <row r="325" spans="1:21" ht="15.75">
      <c r="A325" s="105" t="s">
        <v>2517</v>
      </c>
      <c r="B325" s="3"/>
      <c r="C325" s="3"/>
      <c r="D325" s="32">
        <f t="shared" si="7"/>
        <v>625.70000000000005</v>
      </c>
      <c r="E325" s="9">
        <v>365.5</v>
      </c>
      <c r="F325" s="565">
        <v>260.2</v>
      </c>
      <c r="G325" s="567"/>
      <c r="H325" s="562"/>
      <c r="I325" s="563"/>
      <c r="J325" s="564"/>
      <c r="K325" s="562"/>
      <c r="M325" s="9"/>
      <c r="N325" s="9"/>
      <c r="O325" s="9"/>
      <c r="P325" s="9"/>
      <c r="Q325" s="261"/>
      <c r="R325" s="61"/>
      <c r="T325" s="249"/>
      <c r="U325" s="61"/>
    </row>
    <row r="326" spans="1:21" ht="15.75">
      <c r="A326" s="104" t="s">
        <v>1286</v>
      </c>
      <c r="B326" s="3"/>
      <c r="C326" s="3"/>
      <c r="D326" s="32">
        <f t="shared" si="7"/>
        <v>840.40000000000009</v>
      </c>
      <c r="E326" s="9">
        <v>233.39999999999998</v>
      </c>
      <c r="F326" s="565">
        <v>607.00000000000011</v>
      </c>
      <c r="G326" s="401"/>
      <c r="H326" s="562"/>
      <c r="I326" s="563"/>
      <c r="J326" s="564"/>
      <c r="K326" s="562"/>
      <c r="M326" s="9"/>
      <c r="N326" s="9"/>
      <c r="O326" s="9"/>
      <c r="P326" s="9"/>
      <c r="Q326" s="261"/>
      <c r="R326" s="61"/>
      <c r="T326" s="249"/>
      <c r="U326" s="61"/>
    </row>
    <row r="327" spans="1:21" ht="15.75">
      <c r="A327" s="105" t="s">
        <v>2518</v>
      </c>
      <c r="B327" s="3"/>
      <c r="C327" s="3"/>
      <c r="D327" s="32">
        <f t="shared" si="7"/>
        <v>395.7</v>
      </c>
      <c r="E327" s="9">
        <v>215.1</v>
      </c>
      <c r="F327" s="565">
        <v>180.6</v>
      </c>
      <c r="G327" s="567"/>
      <c r="H327" s="562"/>
      <c r="I327" s="563"/>
      <c r="J327" s="564"/>
      <c r="K327" s="562"/>
      <c r="M327" s="9"/>
      <c r="N327" s="9"/>
      <c r="O327" s="9"/>
      <c r="P327" s="9"/>
      <c r="Q327" s="261"/>
      <c r="R327" s="61"/>
      <c r="T327" s="249"/>
      <c r="U327" s="61"/>
    </row>
    <row r="328" spans="1:21" ht="15.75">
      <c r="A328" s="261" t="s">
        <v>3828</v>
      </c>
      <c r="B328" s="3"/>
      <c r="C328" s="3"/>
      <c r="D328" s="32">
        <f t="shared" si="7"/>
        <v>812.8</v>
      </c>
      <c r="E328" s="9">
        <v>185.59999999999997</v>
      </c>
      <c r="F328" s="565">
        <v>627.19999999999993</v>
      </c>
      <c r="G328" s="561"/>
      <c r="H328" s="562"/>
      <c r="I328" s="563"/>
      <c r="J328" s="564"/>
      <c r="K328" s="562"/>
      <c r="M328" s="9"/>
      <c r="N328" s="9"/>
      <c r="O328" s="9"/>
      <c r="P328" s="9"/>
      <c r="Q328" s="261"/>
      <c r="R328" s="61"/>
      <c r="T328" s="249"/>
      <c r="U328" s="61"/>
    </row>
    <row r="329" spans="1:21" ht="15.75">
      <c r="A329" s="105" t="s">
        <v>2523</v>
      </c>
      <c r="B329" s="3"/>
      <c r="C329" s="3"/>
      <c r="D329" s="32">
        <f t="shared" si="7"/>
        <v>1051.5</v>
      </c>
      <c r="E329" s="9">
        <v>328.6</v>
      </c>
      <c r="F329" s="565">
        <v>722.9</v>
      </c>
      <c r="G329" s="567"/>
      <c r="H329" s="562"/>
      <c r="I329" s="563"/>
      <c r="J329" s="564"/>
      <c r="K329" s="562"/>
      <c r="M329" s="9"/>
      <c r="N329" s="9"/>
      <c r="O329" s="9"/>
      <c r="P329" s="9"/>
      <c r="Q329" s="261"/>
      <c r="R329" s="61"/>
      <c r="T329" s="249"/>
      <c r="U329" s="61"/>
    </row>
    <row r="330" spans="1:21" ht="15.75">
      <c r="A330" s="261" t="s">
        <v>1596</v>
      </c>
      <c r="B330" s="3"/>
      <c r="C330" s="3"/>
      <c r="D330" s="32">
        <f t="shared" si="7"/>
        <v>1096.5999999999999</v>
      </c>
      <c r="E330" s="9">
        <v>317.89999999999998</v>
      </c>
      <c r="F330" s="565">
        <v>778.69999999999993</v>
      </c>
      <c r="G330" s="561"/>
      <c r="H330" s="562"/>
      <c r="I330" s="563"/>
      <c r="J330" s="564"/>
      <c r="K330" s="562"/>
      <c r="M330" s="9"/>
      <c r="N330" s="9"/>
      <c r="O330" s="9"/>
      <c r="P330" s="9"/>
      <c r="Q330" s="261"/>
      <c r="R330" s="61"/>
      <c r="T330" s="249"/>
      <c r="U330" s="61"/>
    </row>
    <row r="331" spans="1:21" ht="15.75">
      <c r="A331" s="105" t="s">
        <v>179</v>
      </c>
      <c r="B331" s="3"/>
      <c r="C331" s="3"/>
      <c r="D331" s="32">
        <f t="shared" si="7"/>
        <v>698.09999999999991</v>
      </c>
      <c r="E331" s="9">
        <v>165.8</v>
      </c>
      <c r="F331" s="565">
        <v>532.29999999999995</v>
      </c>
      <c r="G331" s="567"/>
      <c r="H331" s="562"/>
      <c r="I331" s="563"/>
      <c r="J331" s="564"/>
      <c r="K331" s="562"/>
      <c r="M331" s="9"/>
      <c r="N331" s="9"/>
      <c r="O331" s="9"/>
      <c r="P331" s="9"/>
      <c r="Q331" s="261"/>
      <c r="R331" s="61"/>
      <c r="T331" s="249"/>
      <c r="U331" s="61"/>
    </row>
    <row r="332" spans="1:21" ht="15.75">
      <c r="A332" s="105" t="s">
        <v>2506</v>
      </c>
      <c r="B332" s="3"/>
      <c r="C332" s="3"/>
      <c r="D332" s="32">
        <f t="shared" si="7"/>
        <v>920.2</v>
      </c>
      <c r="E332" s="9">
        <v>191.8</v>
      </c>
      <c r="F332" s="565">
        <v>728.40000000000009</v>
      </c>
      <c r="G332" s="567"/>
      <c r="H332" s="562"/>
      <c r="I332" s="563"/>
      <c r="J332" s="564"/>
      <c r="K332" s="562"/>
      <c r="M332" s="9"/>
      <c r="N332" s="9"/>
      <c r="O332" s="9"/>
      <c r="P332" s="9"/>
      <c r="Q332" s="261"/>
      <c r="R332" s="61"/>
      <c r="T332" s="249"/>
      <c r="U332" s="61"/>
    </row>
    <row r="333" spans="1:21" ht="15.75">
      <c r="A333" s="261" t="s">
        <v>3847</v>
      </c>
      <c r="B333" s="3"/>
      <c r="C333" s="3"/>
      <c r="D333" s="32">
        <f t="shared" si="7"/>
        <v>1215.8</v>
      </c>
      <c r="E333" s="9">
        <v>230.7</v>
      </c>
      <c r="F333" s="565">
        <v>985.1</v>
      </c>
      <c r="G333" s="561"/>
      <c r="H333" s="562"/>
      <c r="I333" s="563"/>
      <c r="J333" s="564"/>
      <c r="K333" s="562"/>
      <c r="M333" s="9"/>
      <c r="N333" s="9"/>
      <c r="O333" s="9"/>
      <c r="P333" s="9"/>
      <c r="Q333" s="261"/>
      <c r="R333" s="61"/>
      <c r="T333" s="249"/>
      <c r="U333" s="61"/>
    </row>
    <row r="334" spans="1:21" ht="15.75">
      <c r="A334" s="105" t="s">
        <v>2095</v>
      </c>
      <c r="B334" s="3"/>
      <c r="C334" s="3"/>
      <c r="D334" s="32">
        <f t="shared" si="7"/>
        <v>684.09999999999991</v>
      </c>
      <c r="E334" s="9">
        <v>262.39999999999998</v>
      </c>
      <c r="F334" s="565">
        <v>421.7</v>
      </c>
      <c r="G334" s="567"/>
      <c r="H334" s="562"/>
      <c r="I334" s="563"/>
      <c r="J334" s="564"/>
      <c r="K334" s="562"/>
      <c r="M334" s="9"/>
      <c r="N334" s="9"/>
      <c r="O334" s="9"/>
      <c r="P334" s="9"/>
      <c r="Q334" s="261"/>
      <c r="R334" s="61"/>
      <c r="T334" s="249"/>
      <c r="U334" s="61"/>
    </row>
    <row r="335" spans="1:21" ht="15.75">
      <c r="A335" s="261" t="s">
        <v>3827</v>
      </c>
      <c r="B335" s="3"/>
      <c r="C335" s="3"/>
      <c r="D335" s="32">
        <f t="shared" si="7"/>
        <v>736.3</v>
      </c>
      <c r="E335" s="9">
        <v>256.8</v>
      </c>
      <c r="F335" s="565">
        <v>479.5</v>
      </c>
      <c r="G335" s="561"/>
      <c r="H335" s="562"/>
      <c r="I335" s="563"/>
      <c r="J335" s="564"/>
      <c r="K335" s="562"/>
      <c r="M335" s="9"/>
      <c r="N335" s="9"/>
      <c r="O335" s="9"/>
      <c r="P335" s="9"/>
      <c r="Q335" s="261"/>
      <c r="R335" s="61"/>
      <c r="T335" s="249"/>
      <c r="U335" s="61"/>
    </row>
    <row r="336" spans="1:21" ht="15.75">
      <c r="A336" s="105" t="s">
        <v>2525</v>
      </c>
      <c r="B336" s="3"/>
      <c r="C336" s="3"/>
      <c r="D336" s="32">
        <f t="shared" si="7"/>
        <v>1131.5</v>
      </c>
      <c r="E336" s="9">
        <v>495.7</v>
      </c>
      <c r="F336" s="565">
        <v>635.80000000000007</v>
      </c>
      <c r="G336" s="567"/>
      <c r="H336" s="562"/>
      <c r="I336" s="563"/>
      <c r="J336" s="564"/>
      <c r="K336" s="562"/>
      <c r="M336" s="9"/>
      <c r="N336" s="9"/>
      <c r="O336" s="9"/>
      <c r="P336" s="9"/>
      <c r="Q336" s="261"/>
      <c r="R336" s="61"/>
      <c r="T336" s="249"/>
      <c r="U336" s="61"/>
    </row>
    <row r="337" spans="1:45" ht="15.75">
      <c r="A337" s="105" t="s">
        <v>154</v>
      </c>
      <c r="B337" s="3"/>
      <c r="C337" s="3"/>
      <c r="D337" s="32">
        <f t="shared" ref="D337:D344" si="8">SUM(E337:DZ337)</f>
        <v>857.8</v>
      </c>
      <c r="E337" s="9">
        <v>147.30000000000001</v>
      </c>
      <c r="F337" s="565">
        <v>710.5</v>
      </c>
      <c r="G337" s="567"/>
      <c r="H337" s="562"/>
      <c r="I337" s="563"/>
      <c r="J337" s="564"/>
      <c r="K337" s="562"/>
      <c r="M337" s="9"/>
      <c r="N337" s="9"/>
      <c r="O337" s="9"/>
      <c r="P337" s="9"/>
      <c r="Q337" s="261"/>
      <c r="R337" s="61"/>
      <c r="T337" s="249"/>
      <c r="U337" s="61"/>
    </row>
    <row r="338" spans="1:45" ht="15.75">
      <c r="A338" s="260" t="s">
        <v>3175</v>
      </c>
      <c r="B338" s="3"/>
      <c r="C338" s="3"/>
      <c r="D338" s="32">
        <f t="shared" si="8"/>
        <v>706.40000000000009</v>
      </c>
      <c r="E338" s="9">
        <v>273.3</v>
      </c>
      <c r="F338" s="565">
        <v>433.10000000000008</v>
      </c>
      <c r="G338" s="566"/>
      <c r="H338" s="562"/>
      <c r="I338" s="563"/>
      <c r="J338" s="564"/>
      <c r="K338" s="562"/>
      <c r="M338" s="9"/>
      <c r="N338" s="9"/>
      <c r="O338" s="9"/>
      <c r="P338" s="9"/>
      <c r="Q338" s="261"/>
      <c r="R338" s="61"/>
      <c r="T338" s="249"/>
      <c r="U338" s="61"/>
    </row>
    <row r="339" spans="1:45" ht="15.75">
      <c r="A339" s="261" t="s">
        <v>3848</v>
      </c>
      <c r="B339" s="3"/>
      <c r="C339" s="3"/>
      <c r="D339" s="32">
        <f t="shared" si="8"/>
        <v>820.2</v>
      </c>
      <c r="E339" s="9">
        <v>368.5</v>
      </c>
      <c r="F339" s="565">
        <v>451.7</v>
      </c>
      <c r="G339" s="561"/>
      <c r="H339" s="562"/>
      <c r="I339" s="563"/>
      <c r="J339" s="564"/>
      <c r="K339" s="562"/>
      <c r="M339" s="9"/>
      <c r="N339" s="9"/>
      <c r="O339" s="9"/>
      <c r="P339" s="9"/>
      <c r="Q339" s="261"/>
      <c r="R339" s="61"/>
      <c r="T339" s="249"/>
      <c r="U339" s="61"/>
    </row>
    <row r="340" spans="1:45" ht="15.75">
      <c r="A340" s="105" t="s">
        <v>2526</v>
      </c>
      <c r="B340" s="3"/>
      <c r="C340" s="3"/>
      <c r="D340" s="32">
        <f t="shared" si="8"/>
        <v>876.99999999999989</v>
      </c>
      <c r="E340" s="9">
        <v>314.10000000000002</v>
      </c>
      <c r="F340" s="565">
        <v>562.89999999999986</v>
      </c>
      <c r="G340" s="567"/>
      <c r="H340" s="562"/>
      <c r="I340" s="563"/>
      <c r="J340" s="564"/>
      <c r="K340" s="562"/>
      <c r="M340" s="9"/>
      <c r="N340" s="9"/>
      <c r="O340" s="9"/>
      <c r="P340" s="9"/>
      <c r="Q340" s="261"/>
      <c r="R340" s="61"/>
      <c r="T340" s="249"/>
      <c r="U340" s="61"/>
    </row>
    <row r="341" spans="1:45" ht="15.75">
      <c r="A341" s="105" t="s">
        <v>2524</v>
      </c>
      <c r="B341" s="3"/>
      <c r="C341" s="3"/>
      <c r="D341" s="32">
        <f t="shared" si="8"/>
        <v>1005.2</v>
      </c>
      <c r="E341" s="9">
        <v>266.3</v>
      </c>
      <c r="F341" s="565">
        <v>738.90000000000009</v>
      </c>
      <c r="G341" s="567"/>
      <c r="H341" s="562"/>
      <c r="I341" s="563"/>
      <c r="J341" s="564"/>
      <c r="K341" s="562"/>
      <c r="M341" s="9"/>
      <c r="N341" s="9"/>
      <c r="O341" s="9"/>
      <c r="P341" s="9"/>
      <c r="Q341" s="261"/>
      <c r="R341" s="61"/>
      <c r="T341" s="249"/>
      <c r="U341" s="61"/>
    </row>
    <row r="342" spans="1:45" ht="15.75">
      <c r="A342" s="105" t="s">
        <v>2505</v>
      </c>
      <c r="B342" s="3"/>
      <c r="C342" s="3"/>
      <c r="D342" s="32">
        <f t="shared" si="8"/>
        <v>801.2</v>
      </c>
      <c r="E342" s="9">
        <v>147.60000000000002</v>
      </c>
      <c r="F342" s="565">
        <v>653.6</v>
      </c>
      <c r="G342" s="567"/>
      <c r="H342" s="562"/>
      <c r="I342" s="563"/>
      <c r="J342" s="564"/>
      <c r="K342" s="562"/>
      <c r="M342" s="9"/>
      <c r="N342" s="9"/>
      <c r="O342" s="9"/>
      <c r="P342" s="9"/>
      <c r="Q342" s="261"/>
      <c r="R342" s="61"/>
      <c r="T342" s="249"/>
      <c r="U342" s="61"/>
    </row>
    <row r="343" spans="1:45" ht="15.75">
      <c r="A343" s="105" t="s">
        <v>620</v>
      </c>
      <c r="B343" s="3"/>
      <c r="C343" s="3"/>
      <c r="D343" s="32">
        <f t="shared" si="8"/>
        <v>764</v>
      </c>
      <c r="E343" s="9">
        <v>172.9</v>
      </c>
      <c r="F343" s="565">
        <v>591.1</v>
      </c>
      <c r="G343" s="567"/>
      <c r="H343" s="562"/>
      <c r="I343" s="563"/>
      <c r="J343" s="564"/>
      <c r="K343" s="562"/>
      <c r="M343" s="9"/>
      <c r="N343" s="9"/>
      <c r="O343" s="9"/>
      <c r="P343" s="9"/>
      <c r="Q343" s="261"/>
      <c r="R343" s="61"/>
      <c r="T343" s="249"/>
      <c r="U343" s="61"/>
    </row>
    <row r="344" spans="1:45" ht="15.75">
      <c r="A344" s="261" t="s">
        <v>1581</v>
      </c>
      <c r="B344" s="3"/>
      <c r="C344" s="3"/>
      <c r="D344" s="32">
        <f t="shared" si="8"/>
        <v>700.49999999999989</v>
      </c>
      <c r="E344" s="9">
        <v>150.79999999999998</v>
      </c>
      <c r="F344" s="565">
        <v>549.69999999999993</v>
      </c>
      <c r="G344" s="561"/>
      <c r="H344" s="562"/>
      <c r="I344" s="563"/>
      <c r="J344" s="564"/>
      <c r="K344" s="562"/>
      <c r="M344" s="9"/>
      <c r="N344" s="9"/>
      <c r="O344" s="9"/>
      <c r="P344" s="9"/>
      <c r="Q344" s="261"/>
      <c r="R344" s="61"/>
      <c r="T344" s="249"/>
      <c r="U344" s="61"/>
    </row>
    <row r="345" spans="1:45" ht="15.75">
      <c r="D345" s="32"/>
    </row>
    <row r="346" spans="1:45" ht="15.75">
      <c r="A346" s="1"/>
      <c r="D346" s="32"/>
    </row>
    <row r="347" spans="1:45" ht="15.75">
      <c r="D347" s="32"/>
    </row>
    <row r="348" spans="1:45" s="30" customFormat="1" ht="20.25">
      <c r="A348" s="30" t="s">
        <v>1179</v>
      </c>
      <c r="B348"/>
      <c r="C348"/>
      <c r="D348" s="31" t="s">
        <v>40</v>
      </c>
      <c r="E348" s="100" t="s">
        <v>4808</v>
      </c>
      <c r="F348" s="100" t="s">
        <v>4809</v>
      </c>
      <c r="G348" s="100" t="s">
        <v>4811</v>
      </c>
      <c r="H348" s="100"/>
      <c r="I348" s="100"/>
      <c r="J348" s="100"/>
      <c r="K348" s="100"/>
      <c r="L348" s="100"/>
      <c r="M348" s="100"/>
      <c r="N348" s="100"/>
      <c r="O348" s="100"/>
      <c r="P348" s="100"/>
      <c r="Q348" s="100"/>
      <c r="R348" s="100"/>
      <c r="S348" s="100"/>
      <c r="T348" s="100"/>
      <c r="U348" s="100"/>
      <c r="V348" s="100"/>
      <c r="W348" s="100"/>
      <c r="X348" s="100"/>
      <c r="Y348" s="100"/>
      <c r="Z348" s="100"/>
      <c r="AA348" s="100"/>
      <c r="AB348" s="100"/>
      <c r="AC348" s="100"/>
      <c r="AD348" s="100"/>
      <c r="AE348" s="100"/>
      <c r="AF348" s="100"/>
      <c r="AG348" s="100"/>
      <c r="AH348" s="100"/>
      <c r="AI348" s="100"/>
      <c r="AJ348" s="100"/>
      <c r="AK348" s="100"/>
      <c r="AL348" s="100"/>
    </row>
    <row r="349" spans="1:45" ht="15.75">
      <c r="A349" s="261" t="s">
        <v>1583</v>
      </c>
      <c r="B349" s="3"/>
      <c r="C349" s="3"/>
      <c r="D349" s="32">
        <f t="shared" ref="D349:D380" si="9">SUM(E349:DZ349)</f>
        <v>36.299999999999997</v>
      </c>
      <c r="E349" s="9">
        <v>0</v>
      </c>
      <c r="F349" s="565">
        <v>20.9</v>
      </c>
      <c r="G349" s="565">
        <v>15.399999999999999</v>
      </c>
      <c r="H349" s="561"/>
      <c r="I349" s="562"/>
      <c r="J349" s="563"/>
      <c r="K349" s="564"/>
      <c r="L349" s="562"/>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261"/>
      <c r="AN349" s="61"/>
      <c r="AP349" s="249"/>
      <c r="AQ349" s="61"/>
      <c r="AS349" s="49"/>
    </row>
    <row r="350" spans="1:45" ht="15.75">
      <c r="A350" s="104" t="s">
        <v>1281</v>
      </c>
      <c r="B350" s="3"/>
      <c r="C350" s="3"/>
      <c r="D350" s="32">
        <f t="shared" si="9"/>
        <v>128.30000000000001</v>
      </c>
      <c r="E350" s="9">
        <v>79.5</v>
      </c>
      <c r="F350" s="565">
        <v>11.700000000000001</v>
      </c>
      <c r="G350" s="565">
        <v>37.1</v>
      </c>
      <c r="H350" s="401"/>
      <c r="I350" s="562"/>
      <c r="J350" s="563"/>
      <c r="K350" s="564"/>
      <c r="L350" s="562"/>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401"/>
      <c r="AN350" s="61"/>
      <c r="AP350" s="249"/>
      <c r="AQ350" s="61"/>
      <c r="AS350" s="49"/>
    </row>
    <row r="351" spans="1:45" ht="15.75">
      <c r="A351" s="261" t="s">
        <v>3830</v>
      </c>
      <c r="B351" s="3"/>
      <c r="C351" s="3"/>
      <c r="D351" s="32">
        <f t="shared" si="9"/>
        <v>132.1</v>
      </c>
      <c r="E351" s="9">
        <v>5.5</v>
      </c>
      <c r="F351" s="565">
        <v>78.099999999999994</v>
      </c>
      <c r="G351" s="565">
        <v>48.5</v>
      </c>
      <c r="H351" s="561"/>
      <c r="I351" s="562"/>
      <c r="J351" s="563"/>
      <c r="K351" s="564"/>
      <c r="L351" s="562"/>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260"/>
      <c r="AN351" s="61"/>
      <c r="AP351" s="249"/>
      <c r="AQ351" s="61"/>
      <c r="AS351" s="49"/>
    </row>
    <row r="352" spans="1:45" ht="15.75">
      <c r="A352" s="260" t="s">
        <v>3147</v>
      </c>
      <c r="B352" s="3"/>
      <c r="C352" s="3"/>
      <c r="D352" s="32">
        <f t="shared" si="9"/>
        <v>213.5</v>
      </c>
      <c r="E352" s="9">
        <v>99.5</v>
      </c>
      <c r="F352" s="565">
        <v>16.5</v>
      </c>
      <c r="G352" s="565">
        <v>97.5</v>
      </c>
      <c r="H352" s="566"/>
      <c r="I352" s="562"/>
      <c r="J352" s="563"/>
      <c r="K352" s="564"/>
      <c r="L352" s="562"/>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401"/>
      <c r="AN352" s="348"/>
      <c r="AP352" s="249"/>
      <c r="AQ352" s="61"/>
      <c r="AS352" s="49"/>
    </row>
    <row r="353" spans="1:45" ht="15.75">
      <c r="A353" s="261" t="s">
        <v>3838</v>
      </c>
      <c r="B353" s="3"/>
      <c r="C353" s="3"/>
      <c r="D353" s="32">
        <f t="shared" si="9"/>
        <v>168.3</v>
      </c>
      <c r="E353" s="9">
        <v>2.8</v>
      </c>
      <c r="F353" s="565">
        <v>41</v>
      </c>
      <c r="G353" s="565">
        <v>124.5</v>
      </c>
      <c r="H353" s="561"/>
      <c r="I353" s="562"/>
      <c r="J353" s="563"/>
      <c r="K353" s="564"/>
      <c r="L353" s="562"/>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105"/>
      <c r="AN353" s="61"/>
      <c r="AP353" s="249"/>
      <c r="AQ353" s="61"/>
      <c r="AS353" s="49"/>
    </row>
    <row r="354" spans="1:45" ht="15.75">
      <c r="A354" s="104" t="s">
        <v>1272</v>
      </c>
      <c r="B354" s="3"/>
      <c r="C354" s="3"/>
      <c r="D354" s="32">
        <f t="shared" si="9"/>
        <v>163.15</v>
      </c>
      <c r="E354" s="9">
        <v>0</v>
      </c>
      <c r="F354" s="565">
        <v>80.650000000000006</v>
      </c>
      <c r="G354" s="565">
        <v>82.5</v>
      </c>
      <c r="H354" s="401"/>
      <c r="I354" s="562"/>
      <c r="J354" s="563"/>
      <c r="K354" s="564"/>
      <c r="L354" s="562"/>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261"/>
      <c r="AN354" s="61"/>
      <c r="AP354" s="249"/>
      <c r="AQ354" s="61"/>
      <c r="AS354" s="49"/>
    </row>
    <row r="355" spans="1:45" ht="15.75">
      <c r="A355" s="105" t="s">
        <v>2075</v>
      </c>
      <c r="B355" s="3"/>
      <c r="C355" s="3"/>
      <c r="D355" s="32">
        <f t="shared" si="9"/>
        <v>139.30000000000001</v>
      </c>
      <c r="E355" s="9">
        <v>16.900000000000002</v>
      </c>
      <c r="F355" s="565">
        <v>75.5</v>
      </c>
      <c r="G355" s="565">
        <v>46.9</v>
      </c>
      <c r="H355" s="567"/>
      <c r="I355" s="562"/>
      <c r="J355" s="563"/>
      <c r="K355" s="564"/>
      <c r="L355" s="562"/>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261"/>
      <c r="AN355" s="61"/>
      <c r="AP355" s="249"/>
      <c r="AQ355" s="61"/>
      <c r="AS355" s="49"/>
    </row>
    <row r="356" spans="1:45" ht="15.75">
      <c r="A356" s="261" t="s">
        <v>1</v>
      </c>
      <c r="B356" s="3"/>
      <c r="C356" s="3"/>
      <c r="D356" s="32">
        <f t="shared" si="9"/>
        <v>155.39999999999998</v>
      </c>
      <c r="E356" s="9">
        <v>94.5</v>
      </c>
      <c r="F356" s="565">
        <v>55.7</v>
      </c>
      <c r="G356" s="565">
        <v>5.2</v>
      </c>
      <c r="H356" s="561"/>
      <c r="I356" s="562"/>
      <c r="J356" s="563"/>
      <c r="K356" s="564"/>
      <c r="L356" s="562"/>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261"/>
      <c r="AN356" s="61"/>
      <c r="AP356" s="249"/>
      <c r="AQ356" s="61"/>
      <c r="AS356" s="49"/>
    </row>
    <row r="357" spans="1:45" ht="15.75">
      <c r="A357" s="261" t="s">
        <v>1589</v>
      </c>
      <c r="B357" s="3"/>
      <c r="C357" s="3"/>
      <c r="D357" s="32">
        <f t="shared" si="9"/>
        <v>148.30000000000001</v>
      </c>
      <c r="E357" s="9">
        <v>7</v>
      </c>
      <c r="F357" s="565">
        <v>85.3</v>
      </c>
      <c r="G357" s="565">
        <v>56</v>
      </c>
      <c r="H357" s="561"/>
      <c r="I357" s="562"/>
      <c r="J357" s="563"/>
      <c r="K357" s="564"/>
      <c r="L357" s="562"/>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260"/>
      <c r="AN357" s="61"/>
      <c r="AP357" s="249"/>
      <c r="AQ357" s="61"/>
      <c r="AS357" s="49"/>
    </row>
    <row r="358" spans="1:45" ht="15.75">
      <c r="A358" s="261" t="s">
        <v>3823</v>
      </c>
      <c r="B358" s="3"/>
      <c r="C358" s="3"/>
      <c r="D358" s="32">
        <f t="shared" si="9"/>
        <v>156</v>
      </c>
      <c r="E358" s="9">
        <v>8.4</v>
      </c>
      <c r="F358" s="565">
        <v>102.1</v>
      </c>
      <c r="G358" s="565">
        <v>45.5</v>
      </c>
      <c r="H358" s="561"/>
      <c r="I358" s="562"/>
      <c r="J358" s="563"/>
      <c r="K358" s="564"/>
      <c r="L358" s="562"/>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105"/>
      <c r="AN358" s="61"/>
      <c r="AP358" s="249"/>
      <c r="AQ358" s="61"/>
      <c r="AS358" s="49"/>
    </row>
    <row r="359" spans="1:45" ht="15.75">
      <c r="A359" s="260" t="s">
        <v>3148</v>
      </c>
      <c r="B359" s="3"/>
      <c r="C359" s="3"/>
      <c r="D359" s="32">
        <f t="shared" si="9"/>
        <v>173.2</v>
      </c>
      <c r="E359" s="9">
        <v>58.300000000000004</v>
      </c>
      <c r="F359" s="565">
        <v>40.1</v>
      </c>
      <c r="G359" s="565">
        <v>74.8</v>
      </c>
      <c r="H359" s="566"/>
      <c r="I359" s="562"/>
      <c r="J359" s="563"/>
      <c r="K359" s="564"/>
      <c r="L359" s="562"/>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105"/>
      <c r="AN359" s="61"/>
      <c r="AP359" s="249"/>
      <c r="AQ359" s="61"/>
      <c r="AS359" s="49"/>
    </row>
    <row r="360" spans="1:45" ht="15.75">
      <c r="A360" s="105" t="s">
        <v>2513</v>
      </c>
      <c r="B360" s="3"/>
      <c r="C360" s="3"/>
      <c r="D360" s="32">
        <f t="shared" si="9"/>
        <v>272.89999999999998</v>
      </c>
      <c r="E360" s="9">
        <v>56.3</v>
      </c>
      <c r="F360" s="565">
        <v>117.7</v>
      </c>
      <c r="G360" s="565">
        <v>98.9</v>
      </c>
      <c r="H360" s="567"/>
      <c r="I360" s="562"/>
      <c r="J360" s="563"/>
      <c r="K360" s="564"/>
      <c r="L360" s="562"/>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401"/>
      <c r="AN360" s="61"/>
      <c r="AP360" s="249"/>
      <c r="AQ360" s="61"/>
      <c r="AS360" s="49"/>
    </row>
    <row r="361" spans="1:45" ht="15.75">
      <c r="A361" s="105" t="s">
        <v>3149</v>
      </c>
      <c r="B361" s="3"/>
      <c r="C361" s="3"/>
      <c r="D361" s="32">
        <f t="shared" si="9"/>
        <v>193.5</v>
      </c>
      <c r="E361" s="9">
        <v>42.1</v>
      </c>
      <c r="F361" s="565">
        <v>95</v>
      </c>
      <c r="G361" s="565">
        <v>56.4</v>
      </c>
      <c r="H361" s="567"/>
      <c r="I361" s="562"/>
      <c r="J361" s="563"/>
      <c r="K361" s="564"/>
      <c r="L361" s="562"/>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105"/>
      <c r="AN361" s="61"/>
      <c r="AP361" s="249"/>
      <c r="AQ361" s="61"/>
      <c r="AS361" s="49"/>
    </row>
    <row r="362" spans="1:45" ht="15.75">
      <c r="A362" s="104" t="s">
        <v>1277</v>
      </c>
      <c r="B362" s="3"/>
      <c r="C362" s="3"/>
      <c r="D362" s="32">
        <f t="shared" si="9"/>
        <v>86.8</v>
      </c>
      <c r="E362" s="9">
        <v>0</v>
      </c>
      <c r="F362" s="565">
        <v>56</v>
      </c>
      <c r="G362" s="565">
        <v>30.8</v>
      </c>
      <c r="H362" s="401"/>
      <c r="I362" s="562"/>
      <c r="J362" s="563"/>
      <c r="K362" s="564"/>
      <c r="L362" s="562"/>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105"/>
      <c r="AN362" s="61"/>
      <c r="AP362" s="249"/>
      <c r="AQ362" s="61"/>
      <c r="AS362" s="49"/>
    </row>
    <row r="363" spans="1:45" ht="15.75">
      <c r="A363" s="105" t="s">
        <v>2625</v>
      </c>
      <c r="B363" s="3"/>
      <c r="C363" s="3"/>
      <c r="D363" s="32">
        <f t="shared" si="9"/>
        <v>30.8</v>
      </c>
      <c r="E363" s="9">
        <v>16.5</v>
      </c>
      <c r="F363" s="565">
        <v>14.3</v>
      </c>
      <c r="G363" s="565">
        <v>0</v>
      </c>
      <c r="H363" s="567"/>
      <c r="I363" s="562"/>
      <c r="J363" s="563"/>
      <c r="K363" s="564"/>
      <c r="L363" s="562"/>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105"/>
      <c r="AN363" s="61"/>
      <c r="AP363" s="249"/>
      <c r="AQ363" s="61"/>
      <c r="AS363" s="49"/>
    </row>
    <row r="364" spans="1:45" ht="15.75">
      <c r="A364" s="105" t="s">
        <v>637</v>
      </c>
      <c r="B364" s="3"/>
      <c r="C364" s="3"/>
      <c r="D364" s="32">
        <f t="shared" si="9"/>
        <v>164.9</v>
      </c>
      <c r="E364" s="9">
        <v>9.9</v>
      </c>
      <c r="F364" s="565">
        <v>25.5</v>
      </c>
      <c r="G364" s="565">
        <v>129.5</v>
      </c>
      <c r="H364" s="567"/>
      <c r="I364" s="562"/>
      <c r="J364" s="563"/>
      <c r="K364" s="564"/>
      <c r="L364" s="562"/>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260"/>
      <c r="AN364" s="61"/>
      <c r="AP364" s="249"/>
      <c r="AQ364" s="61"/>
      <c r="AS364" s="49"/>
    </row>
    <row r="365" spans="1:45" ht="15.75">
      <c r="A365" s="105" t="s">
        <v>2503</v>
      </c>
      <c r="B365" s="3"/>
      <c r="C365" s="3"/>
      <c r="D365" s="32">
        <f t="shared" si="9"/>
        <v>195</v>
      </c>
      <c r="E365" s="9">
        <v>98</v>
      </c>
      <c r="F365" s="565">
        <v>97</v>
      </c>
      <c r="G365" s="565">
        <v>0</v>
      </c>
      <c r="H365" s="567"/>
      <c r="I365" s="562"/>
      <c r="J365" s="563"/>
      <c r="K365" s="564"/>
      <c r="L365" s="562"/>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261"/>
      <c r="AN365" s="61"/>
      <c r="AP365" s="249"/>
      <c r="AQ365" s="61"/>
      <c r="AS365" s="49"/>
    </row>
    <row r="366" spans="1:45" ht="15.75">
      <c r="A366" s="261" t="s">
        <v>1579</v>
      </c>
      <c r="B366" s="3"/>
      <c r="C366" s="3"/>
      <c r="D366" s="32">
        <f t="shared" si="9"/>
        <v>138.80000000000001</v>
      </c>
      <c r="E366" s="9">
        <v>46</v>
      </c>
      <c r="F366" s="565">
        <v>70.400000000000006</v>
      </c>
      <c r="G366" s="565">
        <v>22.4</v>
      </c>
      <c r="H366" s="561"/>
      <c r="I366" s="562"/>
      <c r="J366" s="563"/>
      <c r="K366" s="564"/>
      <c r="L366" s="562"/>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105"/>
      <c r="AN366" s="61"/>
      <c r="AP366" s="249"/>
      <c r="AQ366" s="61"/>
      <c r="AS366" s="49"/>
    </row>
    <row r="367" spans="1:45" ht="15.75">
      <c r="A367" s="105" t="s">
        <v>2076</v>
      </c>
      <c r="B367" s="3"/>
      <c r="C367" s="3"/>
      <c r="D367" s="32">
        <f t="shared" si="9"/>
        <v>156.70000000000002</v>
      </c>
      <c r="E367" s="9">
        <v>39</v>
      </c>
      <c r="F367" s="565">
        <v>103.4</v>
      </c>
      <c r="G367" s="565">
        <v>14.3</v>
      </c>
      <c r="H367" s="567"/>
      <c r="I367" s="562"/>
      <c r="J367" s="563"/>
      <c r="K367" s="564"/>
      <c r="L367" s="562"/>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105"/>
      <c r="AN367" s="61"/>
      <c r="AP367" s="249"/>
      <c r="AQ367" s="61"/>
      <c r="AS367" s="49"/>
    </row>
    <row r="368" spans="1:45" ht="15.75">
      <c r="A368" s="105" t="s">
        <v>152</v>
      </c>
      <c r="B368" s="3"/>
      <c r="C368" s="3"/>
      <c r="D368" s="32">
        <f t="shared" si="9"/>
        <v>174.1</v>
      </c>
      <c r="E368" s="9">
        <v>12.100000000000001</v>
      </c>
      <c r="F368" s="565">
        <v>0</v>
      </c>
      <c r="G368" s="565">
        <v>162</v>
      </c>
      <c r="H368" s="567"/>
      <c r="I368" s="562"/>
      <c r="J368" s="563"/>
      <c r="K368" s="564"/>
      <c r="L368" s="562"/>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261"/>
      <c r="AN368" s="61"/>
      <c r="AP368" s="249"/>
      <c r="AQ368" s="61"/>
      <c r="AS368" s="49"/>
    </row>
    <row r="369" spans="1:45" ht="15.75">
      <c r="A369" s="261" t="s">
        <v>1590</v>
      </c>
      <c r="B369" s="3"/>
      <c r="C369" s="3"/>
      <c r="D369" s="32">
        <f t="shared" si="9"/>
        <v>140.1</v>
      </c>
      <c r="E369" s="9">
        <v>41.5</v>
      </c>
      <c r="F369" s="565">
        <v>45.5</v>
      </c>
      <c r="G369" s="565">
        <v>53.099999999999994</v>
      </c>
      <c r="H369" s="561"/>
      <c r="I369" s="562"/>
      <c r="J369" s="563"/>
      <c r="K369" s="564"/>
      <c r="L369" s="562"/>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260"/>
      <c r="AN369" s="61"/>
      <c r="AP369" s="249"/>
      <c r="AQ369" s="61"/>
      <c r="AS369" s="49"/>
    </row>
    <row r="370" spans="1:45" ht="15.75">
      <c r="A370" s="260" t="s">
        <v>3151</v>
      </c>
      <c r="B370" s="3"/>
      <c r="C370" s="3"/>
      <c r="D370" s="32">
        <f t="shared" si="9"/>
        <v>90.8</v>
      </c>
      <c r="E370" s="9">
        <v>38.5</v>
      </c>
      <c r="F370" s="565">
        <v>21</v>
      </c>
      <c r="G370" s="565">
        <v>31.3</v>
      </c>
      <c r="H370" s="566"/>
      <c r="I370" s="562"/>
      <c r="J370" s="563"/>
      <c r="K370" s="564"/>
      <c r="L370" s="562"/>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105"/>
      <c r="AN370" s="61"/>
      <c r="AP370" s="249"/>
      <c r="AQ370" s="61"/>
      <c r="AS370" s="49"/>
    </row>
    <row r="371" spans="1:45" ht="15.75">
      <c r="A371" s="105" t="s">
        <v>2092</v>
      </c>
      <c r="B371" s="3"/>
      <c r="C371" s="3"/>
      <c r="D371" s="32">
        <f t="shared" si="9"/>
        <v>253.70000000000002</v>
      </c>
      <c r="E371" s="9">
        <v>54.400000000000006</v>
      </c>
      <c r="F371" s="565">
        <v>27.500000000000004</v>
      </c>
      <c r="G371" s="565">
        <v>171.8</v>
      </c>
      <c r="H371" s="567"/>
      <c r="I371" s="562"/>
      <c r="J371" s="563"/>
      <c r="K371" s="564"/>
      <c r="L371" s="562"/>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260"/>
      <c r="AN371" s="61"/>
      <c r="AP371" s="249"/>
      <c r="AQ371" s="61"/>
      <c r="AS371" s="49"/>
    </row>
    <row r="372" spans="1:45" ht="15.75">
      <c r="A372" s="261" t="s">
        <v>3819</v>
      </c>
      <c r="B372" s="3"/>
      <c r="C372" s="3"/>
      <c r="D372" s="32">
        <f t="shared" si="9"/>
        <v>235.59999999999997</v>
      </c>
      <c r="E372" s="9">
        <v>39.200000000000003</v>
      </c>
      <c r="F372" s="565">
        <v>109</v>
      </c>
      <c r="G372" s="565">
        <v>87.399999999999991</v>
      </c>
      <c r="H372" s="561"/>
      <c r="I372" s="562"/>
      <c r="J372" s="563"/>
      <c r="K372" s="564"/>
      <c r="L372" s="562"/>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105"/>
      <c r="AN372" s="61"/>
      <c r="AP372" s="249"/>
      <c r="AQ372" s="61"/>
      <c r="AS372" s="49"/>
    </row>
    <row r="373" spans="1:45" ht="15.75">
      <c r="A373" s="105" t="s">
        <v>2516</v>
      </c>
      <c r="B373" s="3"/>
      <c r="C373" s="3"/>
      <c r="D373" s="32">
        <f t="shared" si="9"/>
        <v>124.8</v>
      </c>
      <c r="E373" s="9">
        <v>42</v>
      </c>
      <c r="F373" s="565">
        <v>27.500000000000004</v>
      </c>
      <c r="G373" s="565">
        <v>55.3</v>
      </c>
      <c r="H373" s="567"/>
      <c r="I373" s="562"/>
      <c r="J373" s="563"/>
      <c r="K373" s="564"/>
      <c r="L373" s="562"/>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261"/>
      <c r="AN373" s="61"/>
      <c r="AP373" s="249"/>
      <c r="AQ373" s="61"/>
      <c r="AS373" s="49"/>
    </row>
    <row r="374" spans="1:45" ht="15.75">
      <c r="A374" s="261" t="s">
        <v>3843</v>
      </c>
      <c r="B374" s="3"/>
      <c r="C374" s="3"/>
      <c r="D374" s="32">
        <f t="shared" si="9"/>
        <v>244.39999999999998</v>
      </c>
      <c r="E374" s="9">
        <v>73.5</v>
      </c>
      <c r="F374" s="565">
        <v>50.7</v>
      </c>
      <c r="G374" s="565">
        <v>120.19999999999999</v>
      </c>
      <c r="H374" s="561"/>
      <c r="I374" s="562"/>
      <c r="J374" s="563"/>
      <c r="K374" s="564"/>
      <c r="L374" s="562"/>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261"/>
      <c r="AN374" s="61"/>
      <c r="AP374" s="249"/>
      <c r="AQ374" s="61"/>
      <c r="AS374" s="49"/>
    </row>
    <row r="375" spans="1:45" ht="15.75">
      <c r="A375" s="261" t="s">
        <v>1587</v>
      </c>
      <c r="B375" s="3"/>
      <c r="C375" s="3"/>
      <c r="D375" s="32">
        <f t="shared" si="9"/>
        <v>181.25</v>
      </c>
      <c r="E375" s="9">
        <v>1.1000000000000001</v>
      </c>
      <c r="F375" s="565">
        <v>132.15</v>
      </c>
      <c r="G375" s="565">
        <v>48</v>
      </c>
      <c r="H375" s="561"/>
      <c r="I375" s="562"/>
      <c r="J375" s="563"/>
      <c r="K375" s="564"/>
      <c r="L375" s="562"/>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105"/>
      <c r="AN375" s="61"/>
      <c r="AP375" s="249"/>
      <c r="AQ375" s="61"/>
      <c r="AS375" s="49"/>
    </row>
    <row r="376" spans="1:45" ht="15.75">
      <c r="A376" s="261" t="s">
        <v>11</v>
      </c>
      <c r="B376" s="3"/>
      <c r="C376" s="3"/>
      <c r="D376" s="32">
        <f t="shared" si="9"/>
        <v>124.4</v>
      </c>
      <c r="E376" s="9">
        <v>11.700000000000001</v>
      </c>
      <c r="F376" s="565">
        <v>96.2</v>
      </c>
      <c r="G376" s="565">
        <v>16.5</v>
      </c>
      <c r="H376" s="561"/>
      <c r="I376" s="562"/>
      <c r="J376" s="563"/>
      <c r="K376" s="564"/>
      <c r="L376" s="562"/>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261"/>
      <c r="AN376" s="61"/>
      <c r="AP376" s="249"/>
      <c r="AQ376" s="61"/>
      <c r="AS376" s="49"/>
    </row>
    <row r="377" spans="1:45" ht="15.75">
      <c r="A377" s="105" t="s">
        <v>2077</v>
      </c>
      <c r="B377" s="3"/>
      <c r="C377" s="3"/>
      <c r="D377" s="32">
        <f t="shared" si="9"/>
        <v>134.19999999999999</v>
      </c>
      <c r="E377" s="9">
        <v>62.2</v>
      </c>
      <c r="F377" s="565">
        <v>24</v>
      </c>
      <c r="G377" s="565">
        <v>48</v>
      </c>
      <c r="H377" s="567"/>
      <c r="I377" s="562"/>
      <c r="J377" s="563"/>
      <c r="K377" s="564"/>
      <c r="L377" s="562"/>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401"/>
      <c r="AN377" s="61"/>
      <c r="AP377" s="249"/>
      <c r="AQ377" s="61"/>
      <c r="AS377" s="49"/>
    </row>
    <row r="378" spans="1:45" ht="15.75">
      <c r="A378" s="261" t="s">
        <v>1591</v>
      </c>
      <c r="B378" s="3"/>
      <c r="C378" s="3"/>
      <c r="D378" s="32">
        <f t="shared" si="9"/>
        <v>77.5</v>
      </c>
      <c r="E378" s="9">
        <v>0</v>
      </c>
      <c r="F378" s="565">
        <v>61</v>
      </c>
      <c r="G378" s="565">
        <v>16.5</v>
      </c>
      <c r="H378" s="561"/>
      <c r="I378" s="562"/>
      <c r="J378" s="563"/>
      <c r="K378" s="564"/>
      <c r="L378" s="562"/>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105"/>
      <c r="AN378" s="61"/>
      <c r="AP378" s="249"/>
      <c r="AQ378" s="61"/>
      <c r="AS378" s="49"/>
    </row>
    <row r="379" spans="1:45" ht="15.75">
      <c r="A379" s="104" t="s">
        <v>1279</v>
      </c>
      <c r="B379" s="3"/>
      <c r="C379" s="3"/>
      <c r="D379" s="32">
        <f t="shared" si="9"/>
        <v>40.5</v>
      </c>
      <c r="E379" s="9">
        <v>5.5</v>
      </c>
      <c r="F379" s="565">
        <v>35</v>
      </c>
      <c r="G379" s="565">
        <v>0</v>
      </c>
      <c r="H379" s="401"/>
      <c r="I379" s="562"/>
      <c r="J379" s="563"/>
      <c r="K379" s="564"/>
      <c r="L379" s="562"/>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261"/>
      <c r="AN379" s="61"/>
      <c r="AP379" s="249"/>
      <c r="AQ379" s="61"/>
      <c r="AS379" s="49"/>
    </row>
    <row r="380" spans="1:45" ht="15.75">
      <c r="A380" s="105" t="s">
        <v>596</v>
      </c>
      <c r="B380" s="3"/>
      <c r="C380" s="3"/>
      <c r="D380" s="32">
        <f t="shared" si="9"/>
        <v>14.3</v>
      </c>
      <c r="E380" s="9">
        <v>0</v>
      </c>
      <c r="F380" s="565">
        <v>14.3</v>
      </c>
      <c r="G380" s="565">
        <v>0</v>
      </c>
      <c r="H380" s="567"/>
      <c r="I380" s="562"/>
      <c r="J380" s="563"/>
      <c r="K380" s="564"/>
      <c r="L380" s="562"/>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105"/>
      <c r="AN380" s="61"/>
      <c r="AP380" s="249"/>
      <c r="AQ380" s="61"/>
      <c r="AS380" s="49"/>
    </row>
    <row r="381" spans="1:45" ht="15.75">
      <c r="A381" s="261" t="s">
        <v>1584</v>
      </c>
      <c r="B381" s="3"/>
      <c r="C381" s="3"/>
      <c r="D381" s="32">
        <f t="shared" ref="D381:D412" si="10">SUM(E381:DZ381)</f>
        <v>150.19999999999999</v>
      </c>
      <c r="E381" s="9">
        <v>48.2</v>
      </c>
      <c r="F381" s="565">
        <v>60</v>
      </c>
      <c r="G381" s="565">
        <v>42</v>
      </c>
      <c r="H381" s="561"/>
      <c r="I381" s="562"/>
      <c r="J381" s="563"/>
      <c r="K381" s="564"/>
      <c r="L381" s="562"/>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260"/>
      <c r="AN381" s="61"/>
      <c r="AP381" s="249"/>
      <c r="AQ381" s="61"/>
      <c r="AS381" s="49"/>
    </row>
    <row r="382" spans="1:45" ht="15.75">
      <c r="A382" s="105" t="s">
        <v>2512</v>
      </c>
      <c r="B382" s="3"/>
      <c r="C382" s="3"/>
      <c r="D382" s="32">
        <f t="shared" si="10"/>
        <v>182.5</v>
      </c>
      <c r="E382" s="9">
        <v>59.5</v>
      </c>
      <c r="F382" s="565">
        <v>74</v>
      </c>
      <c r="G382" s="565">
        <v>49</v>
      </c>
      <c r="H382" s="567"/>
      <c r="I382" s="562"/>
      <c r="J382" s="563"/>
      <c r="K382" s="564"/>
      <c r="L382" s="562"/>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105"/>
      <c r="AN382" s="61"/>
      <c r="AP382" s="249"/>
      <c r="AQ382" s="61"/>
      <c r="AS382" s="49"/>
    </row>
    <row r="383" spans="1:45" ht="15.75">
      <c r="A383" s="261" t="s">
        <v>3857</v>
      </c>
      <c r="B383" s="3"/>
      <c r="C383" s="3"/>
      <c r="D383" s="32">
        <f t="shared" si="10"/>
        <v>158.19999999999999</v>
      </c>
      <c r="E383" s="9">
        <v>9.5</v>
      </c>
      <c r="F383" s="565">
        <v>64.400000000000006</v>
      </c>
      <c r="G383" s="565">
        <v>84.3</v>
      </c>
      <c r="H383" s="561"/>
      <c r="I383" s="562"/>
      <c r="J383" s="563"/>
      <c r="K383" s="564"/>
      <c r="L383" s="562"/>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105"/>
      <c r="AN383" s="61"/>
      <c r="AP383" s="249"/>
      <c r="AQ383" s="61"/>
      <c r="AS383" s="49"/>
    </row>
    <row r="384" spans="1:45" ht="15.75">
      <c r="A384" s="105" t="s">
        <v>649</v>
      </c>
      <c r="B384" s="3"/>
      <c r="C384" s="3"/>
      <c r="D384" s="32">
        <f t="shared" si="10"/>
        <v>127</v>
      </c>
      <c r="E384" s="9">
        <v>37.5</v>
      </c>
      <c r="F384" s="565">
        <v>37.5</v>
      </c>
      <c r="G384" s="565">
        <v>52</v>
      </c>
      <c r="H384" s="567"/>
      <c r="I384" s="348"/>
      <c r="J384" s="563"/>
      <c r="K384" s="564"/>
      <c r="L384" s="562"/>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260"/>
      <c r="AN384" s="61"/>
      <c r="AP384" s="249"/>
      <c r="AQ384" s="61"/>
      <c r="AS384" s="49"/>
    </row>
    <row r="385" spans="1:45" ht="15.75">
      <c r="A385" s="261" t="s">
        <v>3851</v>
      </c>
      <c r="B385" s="3"/>
      <c r="C385" s="3"/>
      <c r="D385" s="32">
        <f t="shared" si="10"/>
        <v>163.5</v>
      </c>
      <c r="E385" s="9">
        <v>14.5</v>
      </c>
      <c r="F385" s="565">
        <v>129.19999999999999</v>
      </c>
      <c r="G385" s="565">
        <v>19.799999999999997</v>
      </c>
      <c r="H385" s="561"/>
      <c r="I385" s="562"/>
      <c r="J385" s="563"/>
      <c r="K385" s="564"/>
      <c r="L385" s="562"/>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261"/>
      <c r="AN385" s="61"/>
      <c r="AP385" s="249"/>
      <c r="AQ385" s="61"/>
      <c r="AS385" s="49"/>
    </row>
    <row r="386" spans="1:45" ht="15.75">
      <c r="A386" s="105" t="s">
        <v>601</v>
      </c>
      <c r="B386" s="3"/>
      <c r="C386" s="3"/>
      <c r="D386" s="32">
        <f t="shared" si="10"/>
        <v>172.7</v>
      </c>
      <c r="E386" s="9">
        <v>73.7</v>
      </c>
      <c r="F386" s="565">
        <v>99</v>
      </c>
      <c r="G386" s="565">
        <v>0</v>
      </c>
      <c r="H386" s="567"/>
      <c r="I386" s="562"/>
      <c r="J386" s="563"/>
      <c r="K386" s="564"/>
      <c r="L386" s="562"/>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105"/>
      <c r="AN386" s="61"/>
      <c r="AP386" s="249"/>
      <c r="AQ386" s="61"/>
      <c r="AS386" s="49"/>
    </row>
    <row r="387" spans="1:45" ht="15.75">
      <c r="A387" s="261" t="s">
        <v>3837</v>
      </c>
      <c r="B387" s="3"/>
      <c r="C387" s="3"/>
      <c r="D387" s="32">
        <f t="shared" si="10"/>
        <v>4.8</v>
      </c>
      <c r="E387" s="9">
        <v>0</v>
      </c>
      <c r="F387" s="565">
        <v>4.8</v>
      </c>
      <c r="G387" s="565">
        <v>0</v>
      </c>
      <c r="H387" s="561"/>
      <c r="I387" s="562"/>
      <c r="J387" s="563"/>
      <c r="K387" s="564"/>
      <c r="L387" s="562"/>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260"/>
      <c r="AN387" s="61"/>
      <c r="AP387" s="249"/>
      <c r="AQ387" s="61"/>
      <c r="AS387" s="49"/>
    </row>
    <row r="388" spans="1:45" ht="15.75">
      <c r="A388" s="260" t="s">
        <v>3181</v>
      </c>
      <c r="B388" s="3"/>
      <c r="C388" s="3"/>
      <c r="D388" s="32">
        <f t="shared" si="10"/>
        <v>92.5</v>
      </c>
      <c r="E388" s="9">
        <v>42</v>
      </c>
      <c r="F388" s="565">
        <v>49.400000000000006</v>
      </c>
      <c r="G388" s="565">
        <v>1.1000000000000001</v>
      </c>
      <c r="H388" s="566"/>
      <c r="I388" s="562"/>
      <c r="J388" s="563"/>
      <c r="K388" s="564"/>
      <c r="L388" s="562"/>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105"/>
      <c r="AN388" s="61"/>
      <c r="AP388" s="249"/>
      <c r="AQ388" s="61"/>
      <c r="AS388" s="49"/>
    </row>
    <row r="389" spans="1:45" ht="15.75">
      <c r="A389" s="261" t="s">
        <v>15</v>
      </c>
      <c r="B389" s="3"/>
      <c r="C389" s="3"/>
      <c r="D389" s="32">
        <f t="shared" si="10"/>
        <v>97.600000000000009</v>
      </c>
      <c r="E389" s="9">
        <v>0</v>
      </c>
      <c r="F389" s="565">
        <v>30.400000000000002</v>
      </c>
      <c r="G389" s="565">
        <v>67.2</v>
      </c>
      <c r="H389" s="561"/>
      <c r="I389" s="562"/>
      <c r="J389" s="563"/>
      <c r="K389" s="564"/>
      <c r="L389" s="562"/>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260"/>
      <c r="AN389" s="61"/>
      <c r="AP389" s="249"/>
      <c r="AQ389" s="61"/>
      <c r="AS389" s="49"/>
    </row>
    <row r="390" spans="1:45" ht="15.75">
      <c r="A390" s="105" t="s">
        <v>2521</v>
      </c>
      <c r="B390" s="3"/>
      <c r="C390" s="3"/>
      <c r="D390" s="32">
        <f t="shared" si="10"/>
        <v>231.85</v>
      </c>
      <c r="E390" s="9">
        <v>0</v>
      </c>
      <c r="F390" s="565">
        <v>125.25</v>
      </c>
      <c r="G390" s="565">
        <v>106.6</v>
      </c>
      <c r="H390" s="567"/>
      <c r="I390" s="562"/>
      <c r="J390" s="563"/>
      <c r="K390" s="564"/>
      <c r="L390" s="562"/>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261"/>
      <c r="AN390" s="61"/>
      <c r="AP390" s="249"/>
      <c r="AQ390" s="61"/>
      <c r="AS390" s="49"/>
    </row>
    <row r="391" spans="1:45" ht="15.75">
      <c r="A391" s="260" t="s">
        <v>3154</v>
      </c>
      <c r="B391" s="3"/>
      <c r="C391" s="3"/>
      <c r="D391" s="32">
        <f t="shared" si="10"/>
        <v>101.6</v>
      </c>
      <c r="E391" s="9">
        <v>43.5</v>
      </c>
      <c r="F391" s="565">
        <v>58.1</v>
      </c>
      <c r="G391" s="565">
        <v>0</v>
      </c>
      <c r="H391" s="566"/>
      <c r="I391" s="562"/>
      <c r="J391" s="563"/>
      <c r="K391" s="564"/>
      <c r="L391" s="562"/>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261"/>
      <c r="AN391" s="61"/>
      <c r="AP391" s="249"/>
      <c r="AQ391" s="61"/>
      <c r="AS391" s="49"/>
    </row>
    <row r="392" spans="1:45" ht="15.75">
      <c r="A392" s="105" t="s">
        <v>2094</v>
      </c>
      <c r="B392" s="3"/>
      <c r="C392" s="3"/>
      <c r="D392" s="32">
        <f t="shared" si="10"/>
        <v>133.80000000000001</v>
      </c>
      <c r="E392" s="9">
        <v>0</v>
      </c>
      <c r="F392" s="565">
        <v>64.5</v>
      </c>
      <c r="G392" s="565">
        <v>69.3</v>
      </c>
      <c r="H392" s="567"/>
      <c r="I392" s="562"/>
      <c r="J392" s="563"/>
      <c r="K392" s="564"/>
      <c r="L392" s="562"/>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260"/>
      <c r="AN392" s="61"/>
      <c r="AP392" s="249"/>
      <c r="AQ392" s="61"/>
      <c r="AS392" s="49"/>
    </row>
    <row r="393" spans="1:45" ht="15.75">
      <c r="A393" s="261" t="s">
        <v>3854</v>
      </c>
      <c r="B393" s="3"/>
      <c r="C393" s="3"/>
      <c r="D393" s="32">
        <f t="shared" si="10"/>
        <v>115.8</v>
      </c>
      <c r="E393" s="9">
        <v>5.5</v>
      </c>
      <c r="F393" s="565">
        <v>60</v>
      </c>
      <c r="G393" s="565">
        <v>50.3</v>
      </c>
      <c r="H393" s="561"/>
      <c r="I393" s="562"/>
      <c r="J393" s="563"/>
      <c r="K393" s="564"/>
      <c r="L393" s="562"/>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105"/>
      <c r="AN393" s="61"/>
      <c r="AP393" s="249"/>
      <c r="AQ393" s="61"/>
      <c r="AS393" s="49"/>
    </row>
    <row r="394" spans="1:45" ht="15.75">
      <c r="A394" s="261" t="s">
        <v>1580</v>
      </c>
      <c r="B394" s="3"/>
      <c r="C394" s="3"/>
      <c r="D394" s="32">
        <f t="shared" si="10"/>
        <v>238.4</v>
      </c>
      <c r="E394" s="9">
        <v>94.5</v>
      </c>
      <c r="F394" s="565">
        <v>37.5</v>
      </c>
      <c r="G394" s="565">
        <v>106.4</v>
      </c>
      <c r="H394" s="561"/>
      <c r="I394" s="562"/>
      <c r="J394" s="563"/>
      <c r="K394" s="564"/>
      <c r="L394" s="562"/>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105"/>
      <c r="AN394" s="61"/>
      <c r="AP394" s="249"/>
      <c r="AQ394" s="61"/>
      <c r="AS394" s="49"/>
    </row>
    <row r="395" spans="1:45" ht="15.75">
      <c r="A395" s="261" t="s">
        <v>17</v>
      </c>
      <c r="B395" s="3"/>
      <c r="C395" s="3"/>
      <c r="D395" s="32">
        <f t="shared" si="10"/>
        <v>169.1</v>
      </c>
      <c r="E395" s="9">
        <v>2.6</v>
      </c>
      <c r="F395" s="565">
        <v>114.1</v>
      </c>
      <c r="G395" s="565">
        <v>52.4</v>
      </c>
      <c r="H395" s="561"/>
      <c r="I395" s="562"/>
      <c r="J395" s="563"/>
      <c r="K395" s="564"/>
      <c r="L395" s="562"/>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260"/>
      <c r="AN395" s="61"/>
      <c r="AP395" s="249"/>
      <c r="AQ395" s="61"/>
      <c r="AS395" s="49"/>
    </row>
    <row r="396" spans="1:45" ht="15.75">
      <c r="A396" s="105" t="s">
        <v>3156</v>
      </c>
      <c r="B396" s="3"/>
      <c r="C396" s="3"/>
      <c r="D396" s="32">
        <f t="shared" si="10"/>
        <v>139.69999999999999</v>
      </c>
      <c r="E396" s="9">
        <v>14.6</v>
      </c>
      <c r="F396" s="565">
        <v>84.5</v>
      </c>
      <c r="G396" s="565">
        <v>40.6</v>
      </c>
      <c r="H396" s="567"/>
      <c r="I396" s="562"/>
      <c r="J396" s="563"/>
      <c r="K396" s="564"/>
      <c r="L396" s="562"/>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105"/>
      <c r="AN396" s="61"/>
      <c r="AP396" s="249"/>
      <c r="AQ396" s="61"/>
      <c r="AS396" s="49"/>
    </row>
    <row r="397" spans="1:45" ht="15.75">
      <c r="A397" s="105" t="s">
        <v>161</v>
      </c>
      <c r="B397" s="3"/>
      <c r="C397" s="3"/>
      <c r="D397" s="32">
        <f t="shared" si="10"/>
        <v>104.10000000000001</v>
      </c>
      <c r="E397" s="9">
        <v>0</v>
      </c>
      <c r="F397" s="565">
        <v>69.100000000000009</v>
      </c>
      <c r="G397" s="565">
        <v>35</v>
      </c>
      <c r="H397" s="567"/>
      <c r="I397" s="562"/>
      <c r="J397" s="563"/>
      <c r="K397" s="564"/>
      <c r="L397" s="562"/>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105"/>
      <c r="AN397" s="61"/>
      <c r="AP397" s="249"/>
      <c r="AQ397" s="61"/>
      <c r="AS397" s="49"/>
    </row>
    <row r="398" spans="1:45" ht="15.75">
      <c r="A398" s="261" t="s">
        <v>3818</v>
      </c>
      <c r="B398" s="3"/>
      <c r="C398" s="3"/>
      <c r="D398" s="32">
        <f t="shared" si="10"/>
        <v>93.9</v>
      </c>
      <c r="E398" s="9">
        <v>16.900000000000002</v>
      </c>
      <c r="F398" s="565">
        <v>35</v>
      </c>
      <c r="G398" s="565">
        <v>42</v>
      </c>
      <c r="H398" s="561"/>
      <c r="I398" s="562"/>
      <c r="J398" s="563"/>
      <c r="K398" s="564"/>
      <c r="L398" s="562"/>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105"/>
      <c r="AN398" s="61"/>
      <c r="AP398" s="249"/>
      <c r="AQ398" s="61"/>
      <c r="AS398" s="49"/>
    </row>
    <row r="399" spans="1:45" ht="15.75">
      <c r="A399" s="261" t="s">
        <v>3849</v>
      </c>
      <c r="B399" s="3"/>
      <c r="C399" s="3"/>
      <c r="D399" s="32">
        <f t="shared" si="10"/>
        <v>72.5</v>
      </c>
      <c r="E399" s="9">
        <v>0</v>
      </c>
      <c r="F399" s="565">
        <v>41.7</v>
      </c>
      <c r="G399" s="565">
        <v>30.8</v>
      </c>
      <c r="H399" s="561"/>
      <c r="I399" s="562"/>
      <c r="J399" s="563"/>
      <c r="K399" s="564"/>
      <c r="L399" s="562"/>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260"/>
      <c r="AN399" s="61"/>
      <c r="AP399" s="249"/>
      <c r="AQ399" s="61"/>
      <c r="AS399" s="49"/>
    </row>
    <row r="400" spans="1:45" ht="15.75">
      <c r="A400" s="260" t="s">
        <v>3157</v>
      </c>
      <c r="B400" s="3"/>
      <c r="C400" s="3"/>
      <c r="D400" s="32">
        <f t="shared" si="10"/>
        <v>147.44999999999999</v>
      </c>
      <c r="E400" s="9">
        <v>0</v>
      </c>
      <c r="F400" s="565">
        <v>147.44999999999999</v>
      </c>
      <c r="G400" s="565">
        <v>0</v>
      </c>
      <c r="H400" s="566"/>
      <c r="I400" s="562"/>
      <c r="J400" s="563"/>
      <c r="K400" s="564"/>
      <c r="L400" s="562"/>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105"/>
      <c r="AN400" s="61"/>
      <c r="AP400" s="249"/>
      <c r="AQ400" s="61"/>
      <c r="AS400" s="49"/>
    </row>
    <row r="401" spans="1:45" ht="15.75">
      <c r="A401" s="105" t="s">
        <v>2515</v>
      </c>
      <c r="B401" s="3"/>
      <c r="C401" s="3"/>
      <c r="D401" s="32">
        <f t="shared" si="10"/>
        <v>61.6</v>
      </c>
      <c r="E401" s="9">
        <v>0</v>
      </c>
      <c r="F401" s="565">
        <v>61.6</v>
      </c>
      <c r="G401" s="565">
        <v>0</v>
      </c>
      <c r="H401" s="567"/>
      <c r="I401" s="562"/>
      <c r="J401" s="563"/>
      <c r="K401" s="564"/>
      <c r="L401" s="562"/>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260"/>
      <c r="AN401" s="61"/>
      <c r="AP401" s="249"/>
      <c r="AQ401" s="61"/>
      <c r="AS401" s="49"/>
    </row>
    <row r="402" spans="1:45" ht="15.75">
      <c r="A402" s="261" t="s">
        <v>3821</v>
      </c>
      <c r="B402" s="3"/>
      <c r="C402" s="3"/>
      <c r="D402" s="32">
        <f t="shared" si="10"/>
        <v>147.9</v>
      </c>
      <c r="E402" s="9">
        <v>52.5</v>
      </c>
      <c r="F402" s="565">
        <v>9.9</v>
      </c>
      <c r="G402" s="565">
        <v>85.5</v>
      </c>
      <c r="H402" s="561"/>
      <c r="I402" s="562"/>
      <c r="J402" s="563"/>
      <c r="K402" s="564"/>
      <c r="L402" s="562"/>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105"/>
      <c r="AN402" s="61"/>
      <c r="AP402" s="249"/>
      <c r="AQ402" s="61"/>
      <c r="AS402" s="49"/>
    </row>
    <row r="403" spans="1:45" ht="15.75">
      <c r="A403" s="105" t="s">
        <v>2097</v>
      </c>
      <c r="B403" s="3"/>
      <c r="C403" s="3"/>
      <c r="D403" s="32">
        <f t="shared" si="10"/>
        <v>181</v>
      </c>
      <c r="E403" s="9">
        <v>42</v>
      </c>
      <c r="F403" s="565">
        <v>0</v>
      </c>
      <c r="G403" s="565">
        <v>139</v>
      </c>
      <c r="H403" s="567"/>
      <c r="I403" s="562"/>
      <c r="J403" s="563"/>
      <c r="K403" s="564"/>
      <c r="L403" s="562"/>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105"/>
      <c r="AN403" s="61"/>
      <c r="AP403" s="249"/>
      <c r="AQ403" s="61"/>
      <c r="AS403" s="49"/>
    </row>
    <row r="404" spans="1:45" ht="15.75">
      <c r="A404" s="261" t="s">
        <v>3824</v>
      </c>
      <c r="B404" s="3"/>
      <c r="C404" s="3"/>
      <c r="D404" s="32">
        <f t="shared" si="10"/>
        <v>143.30000000000001</v>
      </c>
      <c r="E404" s="9">
        <v>32.5</v>
      </c>
      <c r="F404" s="565">
        <v>46</v>
      </c>
      <c r="G404" s="565">
        <v>64.8</v>
      </c>
      <c r="H404" s="561"/>
      <c r="I404" s="562"/>
      <c r="J404" s="563"/>
      <c r="K404" s="564"/>
      <c r="L404" s="562"/>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105"/>
      <c r="AN404" s="61"/>
      <c r="AP404" s="249"/>
      <c r="AQ404" s="61"/>
      <c r="AS404" s="49"/>
    </row>
    <row r="405" spans="1:45" ht="15.75">
      <c r="A405" s="105" t="s">
        <v>2507</v>
      </c>
      <c r="B405" s="3"/>
      <c r="C405" s="3"/>
      <c r="D405" s="32">
        <f t="shared" si="10"/>
        <v>144.1</v>
      </c>
      <c r="E405" s="9">
        <v>12.6</v>
      </c>
      <c r="F405" s="565">
        <v>110.6</v>
      </c>
      <c r="G405" s="565">
        <v>20.9</v>
      </c>
      <c r="H405" s="567"/>
      <c r="I405" s="562"/>
      <c r="J405" s="563"/>
      <c r="K405" s="564"/>
      <c r="L405" s="562"/>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261"/>
      <c r="AN405" s="61"/>
      <c r="AP405" s="249"/>
      <c r="AQ405" s="61"/>
      <c r="AS405" s="49"/>
    </row>
    <row r="406" spans="1:45" ht="15.75">
      <c r="A406" s="260" t="s">
        <v>3158</v>
      </c>
      <c r="B406" s="3"/>
      <c r="C406" s="3"/>
      <c r="D406" s="32">
        <f t="shared" si="10"/>
        <v>154</v>
      </c>
      <c r="E406" s="9">
        <v>33</v>
      </c>
      <c r="F406" s="565">
        <v>27.9</v>
      </c>
      <c r="G406" s="565">
        <v>93.1</v>
      </c>
      <c r="H406" s="566"/>
      <c r="I406" s="562"/>
      <c r="J406" s="563"/>
      <c r="K406" s="564"/>
      <c r="L406" s="562"/>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105"/>
      <c r="AN406" s="61"/>
      <c r="AP406" s="249"/>
      <c r="AQ406" s="61"/>
      <c r="AS406" s="49"/>
    </row>
    <row r="407" spans="1:45" ht="15.75">
      <c r="A407" s="261" t="s">
        <v>3832</v>
      </c>
      <c r="B407" s="3"/>
      <c r="C407" s="3"/>
      <c r="D407" s="32">
        <f t="shared" si="10"/>
        <v>117</v>
      </c>
      <c r="E407" s="9">
        <v>3</v>
      </c>
      <c r="F407" s="565">
        <v>114</v>
      </c>
      <c r="G407" s="565">
        <v>0</v>
      </c>
      <c r="H407" s="561"/>
      <c r="I407" s="562"/>
      <c r="J407" s="563"/>
      <c r="K407" s="564"/>
      <c r="L407" s="562"/>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105"/>
      <c r="AN407" s="61"/>
      <c r="AP407" s="249"/>
      <c r="AQ407" s="61"/>
      <c r="AS407" s="49"/>
    </row>
    <row r="408" spans="1:45" ht="15.75">
      <c r="A408" s="105" t="s">
        <v>2080</v>
      </c>
      <c r="B408" s="3"/>
      <c r="C408" s="3"/>
      <c r="D408" s="32">
        <f t="shared" si="10"/>
        <v>187.3</v>
      </c>
      <c r="E408" s="9">
        <v>7.5</v>
      </c>
      <c r="F408" s="565">
        <v>137.80000000000001</v>
      </c>
      <c r="G408" s="565">
        <v>42</v>
      </c>
      <c r="H408" s="567"/>
      <c r="I408" s="562"/>
      <c r="J408" s="563"/>
      <c r="K408" s="564"/>
      <c r="L408" s="562"/>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105"/>
      <c r="AN408" s="61"/>
      <c r="AP408" s="249"/>
      <c r="AQ408" s="61"/>
      <c r="AS408" s="49"/>
    </row>
    <row r="409" spans="1:45" ht="15.75">
      <c r="A409" s="104" t="s">
        <v>3826</v>
      </c>
      <c r="B409" s="3"/>
      <c r="C409" s="3"/>
      <c r="D409" s="32">
        <f t="shared" si="10"/>
        <v>110.2</v>
      </c>
      <c r="E409" s="9">
        <v>51.5</v>
      </c>
      <c r="F409" s="565">
        <v>18.2</v>
      </c>
      <c r="G409" s="565">
        <v>40.5</v>
      </c>
      <c r="H409" s="401"/>
      <c r="I409" s="562"/>
      <c r="J409" s="563"/>
      <c r="K409" s="564"/>
      <c r="L409" s="562"/>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260"/>
      <c r="AN409" s="61"/>
      <c r="AP409" s="249"/>
      <c r="AQ409" s="61"/>
      <c r="AS409" s="49"/>
    </row>
    <row r="410" spans="1:45" ht="15.75">
      <c r="A410" s="260" t="s">
        <v>3159</v>
      </c>
      <c r="B410" s="3"/>
      <c r="C410" s="3"/>
      <c r="D410" s="32">
        <f t="shared" si="10"/>
        <v>175.1</v>
      </c>
      <c r="E410" s="9">
        <v>53.2</v>
      </c>
      <c r="F410" s="565">
        <v>75.5</v>
      </c>
      <c r="G410" s="565">
        <v>46.4</v>
      </c>
      <c r="H410" s="566"/>
      <c r="I410" s="562"/>
      <c r="J410" s="563"/>
      <c r="K410" s="564"/>
      <c r="L410" s="562"/>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105"/>
      <c r="AN410" s="61"/>
      <c r="AP410" s="249"/>
      <c r="AQ410" s="61"/>
      <c r="AS410" s="49"/>
    </row>
    <row r="411" spans="1:45" ht="15.75">
      <c r="A411" s="105" t="s">
        <v>2529</v>
      </c>
      <c r="B411" s="3"/>
      <c r="C411" s="3"/>
      <c r="D411" s="32">
        <f t="shared" si="10"/>
        <v>142.79999999999998</v>
      </c>
      <c r="E411" s="9">
        <v>41.8</v>
      </c>
      <c r="F411" s="565">
        <v>83.3</v>
      </c>
      <c r="G411" s="565">
        <v>17.7</v>
      </c>
      <c r="H411" s="567"/>
      <c r="I411" s="562"/>
      <c r="J411" s="563"/>
      <c r="K411" s="564"/>
      <c r="L411" s="562"/>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105"/>
      <c r="AN411" s="61"/>
      <c r="AP411" s="249"/>
      <c r="AQ411" s="61"/>
      <c r="AS411" s="49"/>
    </row>
    <row r="412" spans="1:45" ht="15.75">
      <c r="A412" s="261" t="s">
        <v>3853</v>
      </c>
      <c r="B412" s="3"/>
      <c r="C412" s="3"/>
      <c r="D412" s="32">
        <f t="shared" si="10"/>
        <v>27.299999999999997</v>
      </c>
      <c r="E412" s="9">
        <v>0</v>
      </c>
      <c r="F412" s="565">
        <v>10.799999999999999</v>
      </c>
      <c r="G412" s="565">
        <v>16.5</v>
      </c>
      <c r="H412" s="561"/>
      <c r="I412" s="562"/>
      <c r="J412" s="563"/>
      <c r="K412" s="564"/>
      <c r="L412" s="562"/>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261"/>
      <c r="AN412" s="61"/>
      <c r="AP412" s="249"/>
      <c r="AQ412" s="61"/>
      <c r="AS412" s="49"/>
    </row>
    <row r="413" spans="1:45" ht="15.75">
      <c r="A413" s="261" t="s">
        <v>3835</v>
      </c>
      <c r="B413" s="3"/>
      <c r="C413" s="3"/>
      <c r="D413" s="32">
        <f t="shared" ref="D413:D444" si="11">SUM(E413:DZ413)</f>
        <v>0</v>
      </c>
      <c r="E413" s="9">
        <v>0</v>
      </c>
      <c r="F413" s="565">
        <v>0</v>
      </c>
      <c r="G413" s="565">
        <v>0</v>
      </c>
      <c r="H413" s="561"/>
      <c r="I413" s="562"/>
      <c r="J413" s="563"/>
      <c r="K413" s="564"/>
      <c r="L413" s="562"/>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260"/>
      <c r="AN413" s="61"/>
      <c r="AP413" s="249"/>
      <c r="AQ413" s="61"/>
      <c r="AS413" s="49"/>
    </row>
    <row r="414" spans="1:45" ht="15.75">
      <c r="A414" s="105" t="s">
        <v>665</v>
      </c>
      <c r="B414" s="3"/>
      <c r="C414" s="3"/>
      <c r="D414" s="32">
        <f t="shared" si="11"/>
        <v>84.1</v>
      </c>
      <c r="E414" s="9">
        <v>39</v>
      </c>
      <c r="F414" s="565">
        <v>45.1</v>
      </c>
      <c r="G414" s="565">
        <v>0</v>
      </c>
      <c r="H414" s="567"/>
      <c r="I414" s="562"/>
      <c r="J414" s="563"/>
      <c r="K414" s="564"/>
      <c r="L414" s="562"/>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105"/>
      <c r="AN414" s="61"/>
      <c r="AP414" s="249"/>
      <c r="AQ414" s="61"/>
      <c r="AS414" s="49"/>
    </row>
    <row r="415" spans="1:45" ht="15.75">
      <c r="A415" s="105" t="s">
        <v>2528</v>
      </c>
      <c r="B415" s="3"/>
      <c r="C415" s="3"/>
      <c r="D415" s="32">
        <f t="shared" si="11"/>
        <v>66.2</v>
      </c>
      <c r="E415" s="9">
        <v>56.3</v>
      </c>
      <c r="F415" s="565">
        <v>9.9</v>
      </c>
      <c r="G415" s="565">
        <v>0</v>
      </c>
      <c r="H415" s="567"/>
      <c r="I415" s="562"/>
      <c r="J415" s="563"/>
      <c r="K415" s="564"/>
      <c r="L415" s="562"/>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105"/>
      <c r="AN415" s="61"/>
      <c r="AP415" s="249"/>
      <c r="AQ415" s="61"/>
      <c r="AS415" s="49"/>
    </row>
    <row r="416" spans="1:45" ht="15.75">
      <c r="A416" s="261" t="s">
        <v>2171</v>
      </c>
      <c r="B416" s="3"/>
      <c r="C416" s="3"/>
      <c r="D416" s="32">
        <f t="shared" si="11"/>
        <v>29.4</v>
      </c>
      <c r="E416" s="9">
        <v>0</v>
      </c>
      <c r="F416" s="565">
        <v>8.4</v>
      </c>
      <c r="G416" s="565">
        <v>21</v>
      </c>
      <c r="H416" s="561"/>
      <c r="I416" s="562"/>
      <c r="J416" s="563"/>
      <c r="K416" s="564"/>
      <c r="L416" s="562"/>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261"/>
      <c r="AN416" s="61"/>
      <c r="AP416" s="249"/>
      <c r="AQ416" s="61"/>
      <c r="AS416" s="49"/>
    </row>
    <row r="417" spans="1:45" ht="15.75">
      <c r="A417" s="105" t="s">
        <v>3160</v>
      </c>
      <c r="B417" s="3"/>
      <c r="C417" s="3"/>
      <c r="D417" s="32">
        <f t="shared" si="11"/>
        <v>108.4</v>
      </c>
      <c r="E417" s="9">
        <v>4.4000000000000004</v>
      </c>
      <c r="F417" s="565">
        <v>104</v>
      </c>
      <c r="G417" s="565">
        <v>0</v>
      </c>
      <c r="H417" s="567"/>
      <c r="I417" s="562"/>
      <c r="J417" s="563"/>
      <c r="K417" s="564"/>
      <c r="L417" s="562"/>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260"/>
      <c r="AN417" s="61"/>
      <c r="AP417" s="249"/>
      <c r="AQ417" s="61"/>
      <c r="AS417" s="49"/>
    </row>
    <row r="418" spans="1:45" ht="15.75">
      <c r="A418" s="105" t="s">
        <v>2511</v>
      </c>
      <c r="B418" s="3"/>
      <c r="C418" s="3"/>
      <c r="D418" s="32">
        <f t="shared" si="11"/>
        <v>134.80000000000001</v>
      </c>
      <c r="E418" s="9">
        <v>0</v>
      </c>
      <c r="F418" s="565">
        <v>134.80000000000001</v>
      </c>
      <c r="G418" s="565">
        <v>0</v>
      </c>
      <c r="H418" s="567"/>
      <c r="I418" s="562"/>
      <c r="J418" s="563"/>
      <c r="K418" s="564"/>
      <c r="L418" s="562"/>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260"/>
      <c r="AN418" s="61"/>
      <c r="AP418" s="249"/>
      <c r="AQ418" s="61"/>
      <c r="AS418" s="49"/>
    </row>
    <row r="419" spans="1:45" ht="15.75">
      <c r="A419" s="105" t="s">
        <v>661</v>
      </c>
      <c r="B419" s="3"/>
      <c r="C419" s="3"/>
      <c r="D419" s="32">
        <f t="shared" si="11"/>
        <v>104.89999999999999</v>
      </c>
      <c r="E419" s="9">
        <v>0</v>
      </c>
      <c r="F419" s="565">
        <v>5.6</v>
      </c>
      <c r="G419" s="565">
        <v>99.3</v>
      </c>
      <c r="H419" s="567"/>
      <c r="I419" s="562"/>
      <c r="J419" s="563"/>
      <c r="K419" s="564"/>
      <c r="L419" s="562"/>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105"/>
      <c r="AN419" s="61"/>
      <c r="AP419" s="249"/>
      <c r="AQ419" s="61"/>
      <c r="AS419" s="49"/>
    </row>
    <row r="420" spans="1:45" ht="15.75">
      <c r="A420" s="260" t="s">
        <v>21</v>
      </c>
      <c r="B420" s="3"/>
      <c r="C420" s="3"/>
      <c r="D420" s="32">
        <f t="shared" si="11"/>
        <v>160.9</v>
      </c>
      <c r="E420" s="9">
        <v>0</v>
      </c>
      <c r="F420" s="565">
        <v>103.8</v>
      </c>
      <c r="G420" s="565">
        <v>57.1</v>
      </c>
      <c r="H420" s="566"/>
      <c r="I420" s="562"/>
      <c r="J420" s="563"/>
      <c r="K420" s="564"/>
      <c r="L420" s="562"/>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105"/>
      <c r="AN420" s="61"/>
      <c r="AP420" s="249"/>
      <c r="AQ420" s="61"/>
      <c r="AS420" s="49"/>
    </row>
    <row r="421" spans="1:45" ht="15.75">
      <c r="A421" s="105" t="s">
        <v>141</v>
      </c>
      <c r="B421" s="3"/>
      <c r="C421" s="3"/>
      <c r="D421" s="32">
        <f t="shared" si="11"/>
        <v>122.4</v>
      </c>
      <c r="E421" s="9">
        <v>13.5</v>
      </c>
      <c r="F421" s="565">
        <v>108.9</v>
      </c>
      <c r="G421" s="565">
        <v>0</v>
      </c>
      <c r="H421" s="567"/>
      <c r="I421" s="562"/>
      <c r="J421" s="563"/>
      <c r="K421" s="564"/>
      <c r="L421" s="562"/>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105"/>
      <c r="AN421" s="61"/>
      <c r="AP421" s="249"/>
      <c r="AQ421" s="61"/>
      <c r="AS421" s="49"/>
    </row>
    <row r="422" spans="1:45" ht="15.75">
      <c r="A422" s="105" t="s">
        <v>2073</v>
      </c>
      <c r="B422" s="3"/>
      <c r="C422" s="3"/>
      <c r="D422" s="32">
        <f t="shared" si="11"/>
        <v>190.7</v>
      </c>
      <c r="E422" s="9">
        <v>111.6</v>
      </c>
      <c r="F422" s="565">
        <v>0</v>
      </c>
      <c r="G422" s="565">
        <v>79.099999999999994</v>
      </c>
      <c r="H422" s="567"/>
      <c r="I422" s="562"/>
      <c r="J422" s="563"/>
      <c r="K422" s="564"/>
      <c r="L422" s="562"/>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105"/>
      <c r="AN422" s="61"/>
      <c r="AP422" s="249"/>
      <c r="AQ422" s="61"/>
      <c r="AS422" s="49"/>
    </row>
    <row r="423" spans="1:45" ht="15.75">
      <c r="A423" s="261" t="s">
        <v>1592</v>
      </c>
      <c r="B423" s="3"/>
      <c r="C423" s="3"/>
      <c r="D423" s="32">
        <f t="shared" si="11"/>
        <v>224.65</v>
      </c>
      <c r="E423" s="9">
        <v>49.900000000000006</v>
      </c>
      <c r="F423" s="565">
        <v>108.25</v>
      </c>
      <c r="G423" s="565">
        <v>66.5</v>
      </c>
      <c r="H423" s="561"/>
      <c r="I423" s="562"/>
      <c r="J423" s="563"/>
      <c r="K423" s="564"/>
      <c r="L423" s="562"/>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105"/>
      <c r="AN423" s="61"/>
      <c r="AP423" s="249"/>
      <c r="AQ423" s="61"/>
      <c r="AS423" s="49"/>
    </row>
    <row r="424" spans="1:45" ht="15.75">
      <c r="A424" s="105" t="s">
        <v>3161</v>
      </c>
      <c r="B424" s="3"/>
      <c r="C424" s="3"/>
      <c r="D424" s="32">
        <f t="shared" si="11"/>
        <v>212.2</v>
      </c>
      <c r="E424" s="9">
        <v>0</v>
      </c>
      <c r="F424" s="565">
        <v>118.19999999999999</v>
      </c>
      <c r="G424" s="565">
        <v>94</v>
      </c>
      <c r="H424" s="567"/>
      <c r="I424" s="562"/>
      <c r="J424" s="563"/>
      <c r="K424" s="564"/>
      <c r="L424" s="562"/>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261"/>
      <c r="AN424" s="61"/>
      <c r="AP424" s="249"/>
      <c r="AQ424" s="61"/>
      <c r="AS424" s="49"/>
    </row>
    <row r="425" spans="1:45" ht="15.75">
      <c r="A425" s="105" t="s">
        <v>2522</v>
      </c>
      <c r="B425" s="3"/>
      <c r="C425" s="3"/>
      <c r="D425" s="32">
        <f t="shared" si="11"/>
        <v>142.80000000000001</v>
      </c>
      <c r="E425" s="9">
        <v>17.100000000000001</v>
      </c>
      <c r="F425" s="565">
        <v>125.7</v>
      </c>
      <c r="G425" s="565">
        <v>0</v>
      </c>
      <c r="H425" s="567"/>
      <c r="I425" s="562"/>
      <c r="J425" s="563"/>
      <c r="K425" s="564"/>
      <c r="L425" s="562"/>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261"/>
      <c r="AN425" s="61"/>
      <c r="AP425" s="249"/>
      <c r="AQ425" s="61"/>
      <c r="AS425" s="49"/>
    </row>
    <row r="426" spans="1:45" ht="15.75">
      <c r="A426" s="261" t="s">
        <v>3833</v>
      </c>
      <c r="B426" s="3"/>
      <c r="C426" s="3"/>
      <c r="D426" s="32">
        <f t="shared" si="11"/>
        <v>147.19999999999999</v>
      </c>
      <c r="E426" s="9">
        <v>13.2</v>
      </c>
      <c r="F426" s="565">
        <v>50.5</v>
      </c>
      <c r="G426" s="565">
        <v>83.5</v>
      </c>
      <c r="H426" s="561"/>
      <c r="I426" s="562"/>
      <c r="J426" s="563"/>
      <c r="K426" s="564"/>
      <c r="L426" s="562"/>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105"/>
      <c r="AN426" s="61"/>
      <c r="AP426" s="249"/>
      <c r="AQ426" s="61"/>
      <c r="AS426" s="49"/>
    </row>
    <row r="427" spans="1:45" ht="15.75">
      <c r="A427" s="105" t="s">
        <v>2083</v>
      </c>
      <c r="B427" s="3"/>
      <c r="C427" s="3"/>
      <c r="D427" s="32">
        <f t="shared" si="11"/>
        <v>95.3</v>
      </c>
      <c r="E427" s="9">
        <v>10.799999999999999</v>
      </c>
      <c r="F427" s="565">
        <v>84.5</v>
      </c>
      <c r="G427" s="565">
        <v>0</v>
      </c>
      <c r="H427" s="567"/>
      <c r="I427" s="562"/>
      <c r="J427" s="563"/>
      <c r="K427" s="564"/>
      <c r="L427" s="562"/>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401"/>
      <c r="AN427" s="61"/>
      <c r="AP427" s="249"/>
      <c r="AQ427" s="61"/>
      <c r="AS427" s="49"/>
    </row>
    <row r="428" spans="1:45" ht="15.75">
      <c r="A428" s="261" t="s">
        <v>1593</v>
      </c>
      <c r="B428" s="3"/>
      <c r="C428" s="3"/>
      <c r="D428" s="32">
        <f t="shared" si="11"/>
        <v>52</v>
      </c>
      <c r="E428" s="9">
        <v>9.9</v>
      </c>
      <c r="F428" s="565">
        <v>16.5</v>
      </c>
      <c r="G428" s="565">
        <v>25.6</v>
      </c>
      <c r="H428" s="561"/>
      <c r="I428" s="562"/>
      <c r="J428" s="563"/>
      <c r="K428" s="564"/>
      <c r="L428" s="562"/>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401"/>
      <c r="AN428" s="61"/>
      <c r="AP428" s="249"/>
      <c r="AQ428" s="61"/>
      <c r="AS428" s="49"/>
    </row>
    <row r="429" spans="1:45" ht="15.75">
      <c r="A429" s="260" t="s">
        <v>3163</v>
      </c>
      <c r="B429" s="3"/>
      <c r="C429" s="3"/>
      <c r="D429" s="32">
        <f t="shared" si="11"/>
        <v>82.7</v>
      </c>
      <c r="E429" s="9">
        <v>0</v>
      </c>
      <c r="F429" s="565">
        <v>56.7</v>
      </c>
      <c r="G429" s="565">
        <v>26</v>
      </c>
      <c r="H429" s="566"/>
      <c r="I429" s="562"/>
      <c r="J429" s="563"/>
      <c r="K429" s="564"/>
      <c r="L429" s="562"/>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105"/>
      <c r="AN429" s="61"/>
      <c r="AP429" s="249"/>
      <c r="AQ429" s="61"/>
      <c r="AS429" s="49"/>
    </row>
    <row r="430" spans="1:45" ht="15.75">
      <c r="A430" s="105" t="s">
        <v>629</v>
      </c>
      <c r="B430" s="3"/>
      <c r="C430" s="3"/>
      <c r="D430" s="32">
        <f t="shared" si="11"/>
        <v>213.8</v>
      </c>
      <c r="E430" s="9">
        <v>43.3</v>
      </c>
      <c r="F430" s="565">
        <v>110.5</v>
      </c>
      <c r="G430" s="565">
        <v>60</v>
      </c>
      <c r="H430" s="567"/>
      <c r="I430" s="562"/>
      <c r="J430" s="563"/>
      <c r="K430" s="564"/>
      <c r="L430" s="562"/>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260"/>
      <c r="AN430" s="61"/>
      <c r="AP430" s="249"/>
      <c r="AQ430" s="61"/>
      <c r="AS430" s="49"/>
    </row>
    <row r="431" spans="1:45" ht="15.75">
      <c r="A431" s="105" t="s">
        <v>2082</v>
      </c>
      <c r="B431" s="3"/>
      <c r="C431" s="3"/>
      <c r="D431" s="32">
        <f t="shared" si="11"/>
        <v>126.7</v>
      </c>
      <c r="E431" s="9">
        <v>6.5</v>
      </c>
      <c r="F431" s="565">
        <v>78.2</v>
      </c>
      <c r="G431" s="565">
        <v>42</v>
      </c>
      <c r="H431" s="567"/>
      <c r="I431" s="562"/>
      <c r="J431" s="563"/>
      <c r="K431" s="564"/>
      <c r="L431" s="562"/>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260"/>
      <c r="AN431" s="61"/>
      <c r="AP431" s="249"/>
      <c r="AQ431" s="61"/>
      <c r="AS431" s="49"/>
    </row>
    <row r="432" spans="1:45" s="30" customFormat="1" ht="15.75" customHeight="1">
      <c r="A432" s="105" t="s">
        <v>630</v>
      </c>
      <c r="B432" s="3"/>
      <c r="C432" s="3"/>
      <c r="D432" s="32">
        <f t="shared" si="11"/>
        <v>194.1</v>
      </c>
      <c r="E432" s="9">
        <v>0</v>
      </c>
      <c r="F432" s="565">
        <v>0</v>
      </c>
      <c r="G432" s="565">
        <v>194.1</v>
      </c>
      <c r="H432" s="567"/>
      <c r="I432" s="562"/>
      <c r="J432" s="563"/>
      <c r="K432" s="564"/>
      <c r="L432" s="562"/>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105"/>
      <c r="AN432" s="61"/>
      <c r="AO432"/>
      <c r="AP432" s="249"/>
      <c r="AQ432" s="61"/>
      <c r="AS432" s="49"/>
    </row>
    <row r="433" spans="1:45" ht="15.75">
      <c r="A433" s="105" t="s">
        <v>3164</v>
      </c>
      <c r="B433" s="3"/>
      <c r="C433" s="3"/>
      <c r="D433" s="32">
        <f t="shared" si="11"/>
        <v>225.5</v>
      </c>
      <c r="E433" s="9">
        <v>12.9</v>
      </c>
      <c r="F433" s="565">
        <v>115</v>
      </c>
      <c r="G433" s="565">
        <v>97.600000000000009</v>
      </c>
      <c r="H433" s="567"/>
      <c r="I433" s="562"/>
      <c r="J433" s="563"/>
      <c r="K433" s="564"/>
      <c r="L433" s="562"/>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105"/>
      <c r="AN433" s="61"/>
      <c r="AP433" s="249"/>
      <c r="AQ433" s="61"/>
      <c r="AS433" s="49"/>
    </row>
    <row r="434" spans="1:45" ht="15.75">
      <c r="A434" s="261" t="s">
        <v>23</v>
      </c>
      <c r="B434" s="3"/>
      <c r="C434" s="3"/>
      <c r="D434" s="32">
        <f t="shared" si="11"/>
        <v>49</v>
      </c>
      <c r="E434" s="9">
        <v>2.4</v>
      </c>
      <c r="F434" s="565">
        <v>21</v>
      </c>
      <c r="G434" s="565">
        <v>25.6</v>
      </c>
      <c r="H434" s="561"/>
      <c r="I434" s="562"/>
      <c r="J434" s="563"/>
      <c r="K434" s="564"/>
      <c r="L434" s="562"/>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105"/>
      <c r="AN434" s="61"/>
      <c r="AP434" s="249"/>
      <c r="AQ434" s="61"/>
      <c r="AS434" s="49"/>
    </row>
    <row r="435" spans="1:45" ht="15.75">
      <c r="A435" s="261" t="s">
        <v>25</v>
      </c>
      <c r="B435" s="3"/>
      <c r="C435" s="3"/>
      <c r="D435" s="32">
        <f t="shared" si="11"/>
        <v>126</v>
      </c>
      <c r="E435" s="9">
        <v>0</v>
      </c>
      <c r="F435" s="565">
        <v>88.5</v>
      </c>
      <c r="G435" s="565">
        <v>37.5</v>
      </c>
      <c r="H435" s="561"/>
      <c r="I435" s="562"/>
      <c r="J435" s="563"/>
      <c r="K435" s="564"/>
      <c r="L435" s="562"/>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105"/>
      <c r="AN435" s="61"/>
      <c r="AP435" s="249"/>
      <c r="AQ435" s="61"/>
      <c r="AS435" s="49"/>
    </row>
    <row r="436" spans="1:45" ht="15.75">
      <c r="A436" s="105" t="s">
        <v>2508</v>
      </c>
      <c r="B436" s="3"/>
      <c r="C436" s="3"/>
      <c r="D436" s="32">
        <f t="shared" si="11"/>
        <v>198.1</v>
      </c>
      <c r="E436" s="9">
        <v>0</v>
      </c>
      <c r="F436" s="565">
        <v>52.800000000000004</v>
      </c>
      <c r="G436" s="565">
        <v>145.29999999999998</v>
      </c>
      <c r="H436" s="567"/>
      <c r="I436" s="562"/>
      <c r="J436" s="563"/>
      <c r="K436" s="564"/>
      <c r="L436" s="562"/>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105"/>
      <c r="AN436" s="61"/>
      <c r="AP436" s="249"/>
      <c r="AQ436" s="61"/>
      <c r="AS436" s="49"/>
    </row>
    <row r="437" spans="1:45" ht="15.75">
      <c r="A437" s="261" t="s">
        <v>3831</v>
      </c>
      <c r="B437" s="3"/>
      <c r="C437" s="3"/>
      <c r="D437" s="32">
        <f t="shared" si="11"/>
        <v>95.7</v>
      </c>
      <c r="E437" s="9">
        <v>12.6</v>
      </c>
      <c r="F437" s="565">
        <v>43.5</v>
      </c>
      <c r="G437" s="565">
        <v>39.6</v>
      </c>
      <c r="H437" s="561"/>
      <c r="I437" s="562"/>
      <c r="J437" s="563"/>
      <c r="K437" s="564"/>
      <c r="L437" s="562"/>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260"/>
      <c r="AN437" s="61"/>
      <c r="AP437" s="249"/>
      <c r="AQ437" s="61"/>
      <c r="AS437" s="49"/>
    </row>
    <row r="438" spans="1:45" ht="15.75">
      <c r="A438" s="104" t="s">
        <v>1278</v>
      </c>
      <c r="B438" s="3"/>
      <c r="C438" s="3"/>
      <c r="D438" s="32">
        <f t="shared" si="11"/>
        <v>107.35</v>
      </c>
      <c r="E438" s="9">
        <v>28.05</v>
      </c>
      <c r="F438" s="565">
        <v>4.8</v>
      </c>
      <c r="G438" s="565">
        <v>74.5</v>
      </c>
      <c r="H438" s="401"/>
      <c r="I438" s="562"/>
      <c r="J438" s="563"/>
      <c r="K438" s="564"/>
      <c r="L438" s="562"/>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260"/>
      <c r="AN438" s="61"/>
      <c r="AP438" s="249"/>
      <c r="AQ438" s="61"/>
      <c r="AS438" s="49"/>
    </row>
    <row r="439" spans="1:45" ht="15.75">
      <c r="A439" s="261" t="s">
        <v>4071</v>
      </c>
      <c r="B439" s="3"/>
      <c r="C439" s="3"/>
      <c r="D439" s="32">
        <f t="shared" si="11"/>
        <v>31.1</v>
      </c>
      <c r="E439" s="9">
        <v>31.1</v>
      </c>
      <c r="F439" s="565">
        <v>0</v>
      </c>
      <c r="G439" s="565">
        <v>0</v>
      </c>
      <c r="H439" s="561"/>
      <c r="I439" s="562"/>
      <c r="J439" s="563"/>
      <c r="K439" s="564"/>
      <c r="L439" s="562"/>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105"/>
      <c r="AN439" s="61"/>
      <c r="AP439" s="249"/>
      <c r="AQ439" s="61"/>
      <c r="AS439" s="49"/>
    </row>
    <row r="440" spans="1:45" ht="15.75">
      <c r="A440" s="261" t="s">
        <v>3840</v>
      </c>
      <c r="B440" s="3"/>
      <c r="C440" s="3"/>
      <c r="D440" s="32">
        <f t="shared" si="11"/>
        <v>268.3</v>
      </c>
      <c r="E440" s="9">
        <v>31.4</v>
      </c>
      <c r="F440" s="565">
        <v>103.9</v>
      </c>
      <c r="G440" s="565">
        <v>133</v>
      </c>
      <c r="H440" s="561"/>
      <c r="I440" s="562"/>
      <c r="J440" s="563"/>
      <c r="K440" s="564"/>
      <c r="L440" s="562"/>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105"/>
      <c r="AN440" s="61"/>
      <c r="AP440" s="249"/>
      <c r="AQ440" s="61"/>
      <c r="AS440" s="49"/>
    </row>
    <row r="441" spans="1:45" ht="15.75">
      <c r="A441" s="104" t="s">
        <v>1280</v>
      </c>
      <c r="B441" s="3"/>
      <c r="C441" s="3"/>
      <c r="D441" s="32">
        <f t="shared" si="11"/>
        <v>75.900000000000006</v>
      </c>
      <c r="E441" s="9">
        <v>0</v>
      </c>
      <c r="F441" s="565">
        <v>75.900000000000006</v>
      </c>
      <c r="G441" s="565">
        <v>0</v>
      </c>
      <c r="H441" s="401"/>
      <c r="I441" s="562"/>
      <c r="J441" s="563"/>
      <c r="K441" s="564"/>
      <c r="L441" s="562"/>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105"/>
      <c r="AN441" s="61"/>
      <c r="AP441" s="249"/>
      <c r="AQ441" s="61"/>
      <c r="AS441" s="49"/>
    </row>
    <row r="442" spans="1:45" ht="15.75">
      <c r="A442" s="261" t="s">
        <v>1594</v>
      </c>
      <c r="B442" s="3"/>
      <c r="C442" s="3"/>
      <c r="D442" s="32">
        <f t="shared" si="11"/>
        <v>239.2</v>
      </c>
      <c r="E442" s="9">
        <v>39.700000000000003</v>
      </c>
      <c r="F442" s="565">
        <v>39.5</v>
      </c>
      <c r="G442" s="565">
        <v>160</v>
      </c>
      <c r="H442" s="561"/>
      <c r="I442" s="562"/>
      <c r="J442" s="563"/>
      <c r="K442" s="564"/>
      <c r="L442" s="562"/>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105"/>
      <c r="AN442" s="61"/>
      <c r="AP442" s="249"/>
      <c r="AQ442" s="61"/>
      <c r="AS442" s="49"/>
    </row>
    <row r="443" spans="1:45" ht="15.75">
      <c r="A443" s="105" t="s">
        <v>2509</v>
      </c>
      <c r="B443" s="3"/>
      <c r="C443" s="3"/>
      <c r="D443" s="32">
        <f t="shared" si="11"/>
        <v>116.25</v>
      </c>
      <c r="E443" s="9">
        <v>6</v>
      </c>
      <c r="F443" s="565">
        <v>51.75</v>
      </c>
      <c r="G443" s="565">
        <v>58.5</v>
      </c>
      <c r="H443" s="567"/>
      <c r="I443" s="562"/>
      <c r="J443" s="563"/>
      <c r="K443" s="564"/>
      <c r="L443" s="562"/>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260"/>
      <c r="AN443" s="61"/>
      <c r="AP443" s="249"/>
      <c r="AQ443" s="61"/>
      <c r="AS443" s="49"/>
    </row>
    <row r="444" spans="1:45" ht="15.75">
      <c r="A444" s="261" t="s">
        <v>3855</v>
      </c>
      <c r="B444" s="3"/>
      <c r="C444" s="3"/>
      <c r="D444" s="32">
        <f t="shared" si="11"/>
        <v>68.7</v>
      </c>
      <c r="E444" s="9">
        <v>0</v>
      </c>
      <c r="F444" s="565">
        <v>68.7</v>
      </c>
      <c r="G444" s="565">
        <v>0</v>
      </c>
      <c r="H444" s="561"/>
      <c r="I444" s="562"/>
      <c r="J444" s="563"/>
      <c r="K444" s="564"/>
      <c r="L444" s="562"/>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401"/>
      <c r="AN444" s="61"/>
      <c r="AP444" s="249"/>
      <c r="AQ444" s="61"/>
      <c r="AS444" s="49"/>
    </row>
    <row r="445" spans="1:45" ht="15.75">
      <c r="A445" s="260" t="s">
        <v>3165</v>
      </c>
      <c r="B445" s="3"/>
      <c r="C445" s="3"/>
      <c r="D445" s="32">
        <f t="shared" ref="D445:D476" si="12">SUM(E445:DZ445)</f>
        <v>148.30000000000001</v>
      </c>
      <c r="E445" s="9">
        <v>4.1999999999999993</v>
      </c>
      <c r="F445" s="565">
        <v>45.400000000000006</v>
      </c>
      <c r="G445" s="565">
        <v>98.699999999999989</v>
      </c>
      <c r="H445" s="566"/>
      <c r="I445" s="562"/>
      <c r="J445" s="563"/>
      <c r="K445" s="564"/>
      <c r="L445" s="562"/>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105"/>
      <c r="AN445" s="61"/>
      <c r="AP445" s="249"/>
      <c r="AQ445" s="61"/>
      <c r="AS445" s="49"/>
    </row>
    <row r="446" spans="1:45" ht="15.75">
      <c r="A446" s="260" t="s">
        <v>3166</v>
      </c>
      <c r="B446" s="3"/>
      <c r="C446" s="3"/>
      <c r="D446" s="32">
        <f t="shared" si="12"/>
        <v>242.9</v>
      </c>
      <c r="E446" s="9">
        <v>81.400000000000006</v>
      </c>
      <c r="F446" s="565">
        <v>102.10000000000001</v>
      </c>
      <c r="G446" s="565">
        <v>59.4</v>
      </c>
      <c r="H446" s="566"/>
      <c r="I446" s="562"/>
      <c r="J446" s="563"/>
      <c r="K446" s="564"/>
      <c r="L446" s="562"/>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105"/>
      <c r="AN446" s="61"/>
      <c r="AP446" s="249"/>
      <c r="AQ446" s="61"/>
      <c r="AS446" s="49"/>
    </row>
    <row r="447" spans="1:45" ht="15.75">
      <c r="A447" s="105" t="s">
        <v>2078</v>
      </c>
      <c r="B447" s="3"/>
      <c r="C447" s="3"/>
      <c r="D447" s="32">
        <f t="shared" si="12"/>
        <v>81.900000000000006</v>
      </c>
      <c r="E447" s="9">
        <v>45.5</v>
      </c>
      <c r="F447" s="565">
        <v>0</v>
      </c>
      <c r="G447" s="565">
        <v>36.4</v>
      </c>
      <c r="H447" s="567"/>
      <c r="I447" s="562"/>
      <c r="J447" s="563"/>
      <c r="K447" s="564"/>
      <c r="L447" s="562"/>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260"/>
      <c r="AN447" s="61"/>
      <c r="AP447" s="249"/>
      <c r="AQ447" s="61"/>
      <c r="AS447" s="49"/>
    </row>
    <row r="448" spans="1:45" ht="15.75">
      <c r="A448" s="105" t="s">
        <v>613</v>
      </c>
      <c r="B448" s="3"/>
      <c r="C448" s="3"/>
      <c r="D448" s="32">
        <f t="shared" si="12"/>
        <v>304</v>
      </c>
      <c r="E448" s="9">
        <v>63.3</v>
      </c>
      <c r="F448" s="565">
        <v>134.80000000000001</v>
      </c>
      <c r="G448" s="565">
        <v>105.9</v>
      </c>
      <c r="H448" s="567"/>
      <c r="I448" s="562"/>
      <c r="J448" s="563"/>
      <c r="K448" s="564"/>
      <c r="L448" s="562"/>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261"/>
      <c r="AN448" s="61"/>
      <c r="AP448" s="249"/>
      <c r="AQ448" s="61"/>
      <c r="AS448" s="49"/>
    </row>
    <row r="449" spans="1:45" ht="15.75">
      <c r="A449" s="372" t="s">
        <v>27</v>
      </c>
      <c r="B449" s="3"/>
      <c r="C449" s="3"/>
      <c r="D449" s="32">
        <f t="shared" si="12"/>
        <v>99.7</v>
      </c>
      <c r="E449" s="9">
        <v>3</v>
      </c>
      <c r="F449" s="565">
        <v>96.7</v>
      </c>
      <c r="G449" s="565">
        <v>0</v>
      </c>
      <c r="H449" s="568"/>
      <c r="I449" s="562"/>
      <c r="J449" s="563"/>
      <c r="K449" s="564"/>
      <c r="L449" s="562"/>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105"/>
      <c r="AN449" s="61"/>
      <c r="AP449" s="249"/>
      <c r="AQ449" s="61"/>
      <c r="AS449" s="49"/>
    </row>
    <row r="450" spans="1:45" ht="15.75">
      <c r="A450" s="261" t="s">
        <v>3844</v>
      </c>
      <c r="B450" s="3"/>
      <c r="C450" s="3"/>
      <c r="D450" s="32">
        <f t="shared" si="12"/>
        <v>128.30000000000001</v>
      </c>
      <c r="E450" s="9">
        <v>14.3</v>
      </c>
      <c r="F450" s="565">
        <v>31.6</v>
      </c>
      <c r="G450" s="565">
        <v>82.4</v>
      </c>
      <c r="H450" s="561"/>
      <c r="I450" s="562"/>
      <c r="J450" s="563"/>
      <c r="K450" s="564"/>
      <c r="L450" s="562"/>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105"/>
      <c r="AN450" s="61"/>
      <c r="AP450" s="249"/>
      <c r="AQ450" s="61"/>
      <c r="AS450" s="49"/>
    </row>
    <row r="451" spans="1:45" ht="15.75">
      <c r="A451" s="105" t="s">
        <v>644</v>
      </c>
      <c r="B451" s="3"/>
      <c r="C451" s="3"/>
      <c r="D451" s="32">
        <f t="shared" si="12"/>
        <v>178.4</v>
      </c>
      <c r="E451" s="9">
        <v>10.799999999999999</v>
      </c>
      <c r="F451" s="565">
        <v>118.6</v>
      </c>
      <c r="G451" s="565">
        <v>49</v>
      </c>
      <c r="H451" s="567"/>
      <c r="I451" s="562"/>
      <c r="J451" s="563"/>
      <c r="K451" s="564"/>
      <c r="L451" s="562"/>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261"/>
      <c r="AN451" s="61"/>
      <c r="AP451" s="249"/>
      <c r="AQ451" s="61"/>
      <c r="AS451" s="49"/>
    </row>
    <row r="452" spans="1:45" ht="15.75">
      <c r="A452" s="261" t="s">
        <v>3825</v>
      </c>
      <c r="B452" s="3"/>
      <c r="C452" s="3"/>
      <c r="D452" s="32">
        <f t="shared" si="12"/>
        <v>73.5</v>
      </c>
      <c r="E452" s="9">
        <v>13.5</v>
      </c>
      <c r="F452" s="565">
        <v>27.500000000000004</v>
      </c>
      <c r="G452" s="565">
        <v>32.5</v>
      </c>
      <c r="H452" s="561"/>
      <c r="I452" s="562"/>
      <c r="J452" s="563"/>
      <c r="K452" s="564"/>
      <c r="L452" s="562"/>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105"/>
      <c r="AN452" s="61"/>
      <c r="AP452" s="249"/>
      <c r="AQ452" s="61"/>
      <c r="AS452" s="49"/>
    </row>
    <row r="453" spans="1:45" ht="15.75">
      <c r="A453" s="105" t="s">
        <v>2504</v>
      </c>
      <c r="B453" s="3"/>
      <c r="C453" s="3"/>
      <c r="D453" s="32">
        <f t="shared" si="12"/>
        <v>184.4</v>
      </c>
      <c r="E453" s="9">
        <v>45.5</v>
      </c>
      <c r="F453" s="565">
        <v>138.9</v>
      </c>
      <c r="G453" s="565">
        <v>0</v>
      </c>
      <c r="H453" s="567"/>
      <c r="I453" s="562"/>
      <c r="J453" s="563"/>
      <c r="K453" s="564"/>
      <c r="L453" s="562"/>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261"/>
      <c r="AN453" s="61"/>
      <c r="AP453" s="249"/>
      <c r="AQ453" s="61"/>
      <c r="AS453" s="49"/>
    </row>
    <row r="454" spans="1:45" ht="15.75">
      <c r="A454" s="261" t="s">
        <v>3829</v>
      </c>
      <c r="B454" s="3"/>
      <c r="C454" s="3"/>
      <c r="D454" s="32">
        <f t="shared" si="12"/>
        <v>76.900000000000006</v>
      </c>
      <c r="E454" s="9">
        <v>0</v>
      </c>
      <c r="F454" s="565">
        <v>71.400000000000006</v>
      </c>
      <c r="G454" s="565">
        <v>5.5</v>
      </c>
      <c r="H454" s="561"/>
      <c r="I454" s="562"/>
      <c r="J454" s="563"/>
      <c r="K454" s="564"/>
      <c r="L454" s="562"/>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105"/>
      <c r="AN454" s="61"/>
      <c r="AP454" s="249"/>
      <c r="AQ454" s="61"/>
      <c r="AS454" s="49"/>
    </row>
    <row r="455" spans="1:45" ht="15.75">
      <c r="A455" s="105" t="s">
        <v>2530</v>
      </c>
      <c r="B455" s="3"/>
      <c r="C455" s="3"/>
      <c r="D455" s="32">
        <f t="shared" si="12"/>
        <v>146.30000000000001</v>
      </c>
      <c r="E455" s="9">
        <v>0</v>
      </c>
      <c r="F455" s="565">
        <v>60.9</v>
      </c>
      <c r="G455" s="565">
        <v>85.4</v>
      </c>
      <c r="H455" s="567"/>
      <c r="I455" s="562"/>
      <c r="J455" s="563"/>
      <c r="K455" s="564"/>
      <c r="L455" s="562"/>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105"/>
      <c r="AN455" s="61"/>
      <c r="AP455" s="249"/>
      <c r="AQ455" s="61"/>
      <c r="AS455" s="49"/>
    </row>
    <row r="456" spans="1:45" ht="15.75">
      <c r="A456" s="372" t="s">
        <v>3167</v>
      </c>
      <c r="B456" s="3"/>
      <c r="C456" s="3"/>
      <c r="D456" s="32">
        <f t="shared" si="12"/>
        <v>92.4</v>
      </c>
      <c r="E456" s="9">
        <v>0</v>
      </c>
      <c r="F456" s="565">
        <v>36.4</v>
      </c>
      <c r="G456" s="565">
        <v>56</v>
      </c>
      <c r="H456" s="568"/>
      <c r="I456" s="562"/>
      <c r="J456" s="563"/>
      <c r="K456" s="564"/>
      <c r="L456" s="562"/>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260"/>
      <c r="AN456" s="61"/>
      <c r="AP456" s="249"/>
      <c r="AQ456" s="61"/>
      <c r="AS456" s="49"/>
    </row>
    <row r="457" spans="1:45" ht="15.75">
      <c r="A457" s="372" t="s">
        <v>3168</v>
      </c>
      <c r="B457" s="3"/>
      <c r="C457" s="3"/>
      <c r="D457" s="32">
        <f t="shared" si="12"/>
        <v>157.1</v>
      </c>
      <c r="E457" s="9">
        <v>36.1</v>
      </c>
      <c r="F457" s="565">
        <v>74.599999999999994</v>
      </c>
      <c r="G457" s="565">
        <v>46.4</v>
      </c>
      <c r="H457" s="568"/>
      <c r="I457" s="562"/>
      <c r="J457" s="563"/>
      <c r="K457" s="564"/>
      <c r="L457" s="562"/>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260"/>
      <c r="AN457" s="61"/>
      <c r="AP457" s="249"/>
      <c r="AQ457" s="61"/>
      <c r="AS457" s="49"/>
    </row>
    <row r="458" spans="1:45" ht="15.75">
      <c r="A458" s="105" t="s">
        <v>153</v>
      </c>
      <c r="B458" s="3"/>
      <c r="C458" s="3"/>
      <c r="D458" s="32">
        <f t="shared" si="12"/>
        <v>69.7</v>
      </c>
      <c r="E458" s="9">
        <v>0</v>
      </c>
      <c r="F458" s="565">
        <v>69.7</v>
      </c>
      <c r="G458" s="565">
        <v>0</v>
      </c>
      <c r="H458" s="567"/>
      <c r="I458" s="562"/>
      <c r="J458" s="563"/>
      <c r="K458" s="564"/>
      <c r="L458" s="562"/>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261"/>
      <c r="AN458" s="61"/>
      <c r="AP458" s="249"/>
      <c r="AQ458" s="61"/>
      <c r="AS458" s="49"/>
    </row>
    <row r="459" spans="1:45" ht="15.75">
      <c r="A459" s="105" t="s">
        <v>2090</v>
      </c>
      <c r="B459" s="3"/>
      <c r="C459" s="3"/>
      <c r="D459" s="32">
        <f t="shared" si="12"/>
        <v>187.89999999999998</v>
      </c>
      <c r="E459" s="9">
        <v>5.5</v>
      </c>
      <c r="F459" s="565">
        <v>135.69999999999999</v>
      </c>
      <c r="G459" s="565">
        <v>46.7</v>
      </c>
      <c r="H459" s="567"/>
      <c r="I459" s="562"/>
      <c r="J459" s="563"/>
      <c r="K459" s="564"/>
      <c r="L459" s="562"/>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105"/>
      <c r="AN459" s="61"/>
      <c r="AP459" s="249"/>
      <c r="AQ459" s="61"/>
      <c r="AS459" s="49"/>
    </row>
    <row r="460" spans="1:45" ht="15.75">
      <c r="A460" s="105" t="s">
        <v>631</v>
      </c>
      <c r="B460" s="3"/>
      <c r="C460" s="3"/>
      <c r="D460" s="32">
        <f t="shared" si="12"/>
        <v>224</v>
      </c>
      <c r="E460" s="9">
        <v>82</v>
      </c>
      <c r="F460" s="565">
        <v>81.5</v>
      </c>
      <c r="G460" s="565">
        <v>60.5</v>
      </c>
      <c r="H460" s="567"/>
      <c r="I460" s="562"/>
      <c r="J460" s="563"/>
      <c r="K460" s="564"/>
      <c r="L460" s="562"/>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105"/>
      <c r="AN460" s="61"/>
      <c r="AP460" s="249"/>
      <c r="AQ460" s="61"/>
      <c r="AS460" s="49"/>
    </row>
    <row r="461" spans="1:45" ht="15.75">
      <c r="A461" s="105" t="s">
        <v>2519</v>
      </c>
      <c r="B461" s="3"/>
      <c r="C461" s="3"/>
      <c r="D461" s="32">
        <f t="shared" si="12"/>
        <v>290.89999999999998</v>
      </c>
      <c r="E461" s="9">
        <v>63.3</v>
      </c>
      <c r="F461" s="565">
        <v>117.7</v>
      </c>
      <c r="G461" s="565">
        <v>109.9</v>
      </c>
      <c r="H461" s="567"/>
      <c r="I461" s="562"/>
      <c r="J461" s="563"/>
      <c r="K461" s="564"/>
      <c r="L461" s="562"/>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260"/>
      <c r="AN461" s="61"/>
      <c r="AP461" s="249"/>
      <c r="AQ461" s="61"/>
      <c r="AS461" s="49"/>
    </row>
    <row r="462" spans="1:45" ht="15.75">
      <c r="A462" s="260" t="s">
        <v>142</v>
      </c>
      <c r="B462" s="3"/>
      <c r="C462" s="3"/>
      <c r="D462" s="32">
        <f t="shared" si="12"/>
        <v>117.1</v>
      </c>
      <c r="E462" s="9">
        <v>0</v>
      </c>
      <c r="F462" s="565">
        <v>64.099999999999994</v>
      </c>
      <c r="G462" s="565">
        <v>53</v>
      </c>
      <c r="H462" s="566"/>
      <c r="I462" s="562"/>
      <c r="J462" s="563"/>
      <c r="K462" s="564"/>
      <c r="L462" s="562"/>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105"/>
      <c r="AN462" s="61"/>
      <c r="AP462" s="249"/>
      <c r="AQ462" s="61"/>
      <c r="AS462" s="49"/>
    </row>
    <row r="463" spans="1:45" ht="15.75">
      <c r="A463" s="104" t="s">
        <v>1284</v>
      </c>
      <c r="B463" s="3"/>
      <c r="C463" s="3"/>
      <c r="D463" s="32">
        <f t="shared" si="12"/>
        <v>149</v>
      </c>
      <c r="E463" s="9">
        <v>45.5</v>
      </c>
      <c r="F463" s="565">
        <v>58</v>
      </c>
      <c r="G463" s="565">
        <v>45.5</v>
      </c>
      <c r="H463" s="401"/>
      <c r="I463" s="562"/>
      <c r="J463" s="563"/>
      <c r="K463" s="564"/>
      <c r="L463" s="562"/>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105"/>
      <c r="AN463" s="61"/>
      <c r="AP463" s="249"/>
      <c r="AQ463" s="61"/>
      <c r="AS463" s="49"/>
    </row>
    <row r="464" spans="1:45" ht="15.75">
      <c r="A464" s="261" t="s">
        <v>3852</v>
      </c>
      <c r="B464" s="3"/>
      <c r="C464" s="3"/>
      <c r="D464" s="32">
        <f t="shared" si="12"/>
        <v>133.4</v>
      </c>
      <c r="E464" s="9">
        <v>42</v>
      </c>
      <c r="F464" s="565">
        <v>15.399999999999999</v>
      </c>
      <c r="G464" s="565">
        <v>76</v>
      </c>
      <c r="H464" s="561"/>
      <c r="I464" s="562"/>
      <c r="J464" s="563"/>
      <c r="K464" s="564"/>
      <c r="L464" s="562"/>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261"/>
      <c r="AN464" s="61"/>
      <c r="AP464" s="249"/>
      <c r="AQ464" s="61"/>
      <c r="AS464" s="49"/>
    </row>
    <row r="465" spans="1:45" ht="15.75">
      <c r="A465" s="261" t="s">
        <v>3850</v>
      </c>
      <c r="B465" s="3"/>
      <c r="C465" s="3"/>
      <c r="D465" s="32">
        <f t="shared" si="12"/>
        <v>171.9</v>
      </c>
      <c r="E465" s="9">
        <v>35.4</v>
      </c>
      <c r="F465" s="565">
        <v>67.5</v>
      </c>
      <c r="G465" s="565">
        <v>69</v>
      </c>
      <c r="H465" s="561"/>
      <c r="I465" s="562"/>
      <c r="J465" s="563"/>
      <c r="K465" s="564"/>
      <c r="L465" s="562"/>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261"/>
      <c r="AN465" s="61"/>
      <c r="AP465" s="249"/>
      <c r="AQ465" s="61"/>
      <c r="AS465" s="49"/>
    </row>
    <row r="466" spans="1:45" ht="15.75">
      <c r="A466" s="105" t="s">
        <v>645</v>
      </c>
      <c r="B466" s="3"/>
      <c r="C466" s="3"/>
      <c r="D466" s="32">
        <f t="shared" si="12"/>
        <v>173.5</v>
      </c>
      <c r="E466" s="9">
        <v>62.4</v>
      </c>
      <c r="F466" s="565">
        <v>55.099999999999994</v>
      </c>
      <c r="G466" s="565">
        <v>56</v>
      </c>
      <c r="H466" s="567"/>
      <c r="I466" s="562"/>
      <c r="J466" s="563"/>
      <c r="K466" s="564"/>
      <c r="L466" s="562"/>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260"/>
      <c r="AN466" s="61"/>
      <c r="AP466" s="249"/>
      <c r="AQ466" s="61"/>
      <c r="AS466" s="49"/>
    </row>
    <row r="467" spans="1:45" ht="15.75">
      <c r="A467" s="105" t="s">
        <v>2520</v>
      </c>
      <c r="B467" s="3"/>
      <c r="C467" s="3"/>
      <c r="D467" s="32">
        <f t="shared" si="12"/>
        <v>184.9</v>
      </c>
      <c r="E467" s="9">
        <v>10.799999999999999</v>
      </c>
      <c r="F467" s="565">
        <v>120.2</v>
      </c>
      <c r="G467" s="565">
        <v>53.9</v>
      </c>
      <c r="H467" s="567"/>
      <c r="I467" s="562"/>
      <c r="J467" s="563"/>
      <c r="K467" s="564"/>
      <c r="L467" s="562"/>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260"/>
      <c r="AN467" s="61"/>
      <c r="AP467" s="249"/>
      <c r="AQ467" s="61"/>
      <c r="AS467" s="49"/>
    </row>
    <row r="468" spans="1:45" ht="15.75">
      <c r="A468" s="260" t="s">
        <v>3169</v>
      </c>
      <c r="B468" s="3"/>
      <c r="C468" s="3"/>
      <c r="D468" s="32">
        <f t="shared" si="12"/>
        <v>102.7</v>
      </c>
      <c r="E468" s="9">
        <v>0</v>
      </c>
      <c r="F468" s="565">
        <v>32.700000000000003</v>
      </c>
      <c r="G468" s="565">
        <v>70</v>
      </c>
      <c r="H468" s="566"/>
      <c r="I468" s="562"/>
      <c r="J468" s="563"/>
      <c r="K468" s="564"/>
      <c r="L468" s="562"/>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105"/>
      <c r="AN468" s="61"/>
      <c r="AP468" s="249"/>
      <c r="AQ468" s="61"/>
      <c r="AS468" s="49"/>
    </row>
    <row r="469" spans="1:45" ht="15.75">
      <c r="A469" s="261" t="s">
        <v>1614</v>
      </c>
      <c r="B469" s="3"/>
      <c r="C469" s="3"/>
      <c r="D469" s="32">
        <f t="shared" si="12"/>
        <v>118.8</v>
      </c>
      <c r="E469" s="9">
        <v>5.5</v>
      </c>
      <c r="F469" s="565">
        <v>32.700000000000003</v>
      </c>
      <c r="G469" s="565">
        <v>80.599999999999994</v>
      </c>
      <c r="H469" s="561"/>
      <c r="I469" s="562"/>
      <c r="J469" s="563"/>
      <c r="K469" s="564"/>
      <c r="L469" s="562"/>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401"/>
      <c r="AN469" s="61"/>
      <c r="AP469" s="249"/>
      <c r="AQ469" s="61"/>
      <c r="AS469" s="49"/>
    </row>
    <row r="470" spans="1:45" ht="15.75">
      <c r="A470" s="105" t="s">
        <v>616</v>
      </c>
      <c r="B470" s="3"/>
      <c r="C470" s="3"/>
      <c r="D470" s="32">
        <f t="shared" si="12"/>
        <v>171.95</v>
      </c>
      <c r="E470" s="9">
        <v>0</v>
      </c>
      <c r="F470" s="565">
        <v>171.95</v>
      </c>
      <c r="G470" s="565">
        <v>0</v>
      </c>
      <c r="H470" s="567"/>
      <c r="I470" s="562"/>
      <c r="J470" s="563"/>
      <c r="K470" s="564"/>
      <c r="L470" s="562"/>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105"/>
      <c r="AN470" s="61"/>
      <c r="AP470" s="249"/>
      <c r="AQ470" s="61"/>
      <c r="AS470" s="49"/>
    </row>
    <row r="471" spans="1:45" ht="15.75">
      <c r="A471" s="261" t="s">
        <v>3834</v>
      </c>
      <c r="B471" s="3"/>
      <c r="C471" s="3"/>
      <c r="D471" s="32">
        <f t="shared" si="12"/>
        <v>136.1</v>
      </c>
      <c r="E471" s="9">
        <v>32.5</v>
      </c>
      <c r="F471" s="565">
        <v>3.5999999999999996</v>
      </c>
      <c r="G471" s="565">
        <v>100</v>
      </c>
      <c r="H471" s="561"/>
      <c r="I471" s="562"/>
      <c r="J471" s="563"/>
      <c r="K471" s="564"/>
      <c r="L471" s="562"/>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260"/>
      <c r="AN471" s="61"/>
      <c r="AP471" s="249"/>
      <c r="AQ471" s="61"/>
      <c r="AS471" s="49"/>
    </row>
    <row r="472" spans="1:45" ht="15.75">
      <c r="A472" s="105" t="s">
        <v>615</v>
      </c>
      <c r="B472" s="3"/>
      <c r="C472" s="3"/>
      <c r="D472" s="32">
        <f t="shared" si="12"/>
        <v>57.400000000000006</v>
      </c>
      <c r="E472" s="9">
        <v>7</v>
      </c>
      <c r="F472" s="565">
        <v>13.5</v>
      </c>
      <c r="G472" s="565">
        <v>36.900000000000006</v>
      </c>
      <c r="H472" s="567"/>
      <c r="I472" s="562"/>
      <c r="J472" s="563"/>
      <c r="K472" s="564"/>
      <c r="L472" s="562"/>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105"/>
      <c r="AN472" s="61"/>
      <c r="AP472" s="249"/>
      <c r="AQ472" s="61"/>
      <c r="AS472" s="49"/>
    </row>
    <row r="473" spans="1:45" ht="15.75">
      <c r="A473" s="261" t="s">
        <v>1666</v>
      </c>
      <c r="B473" s="3"/>
      <c r="C473" s="3"/>
      <c r="D473" s="32">
        <f t="shared" si="12"/>
        <v>202.3</v>
      </c>
      <c r="E473" s="9">
        <v>81</v>
      </c>
      <c r="F473" s="565">
        <v>107</v>
      </c>
      <c r="G473" s="565">
        <v>14.3</v>
      </c>
      <c r="H473" s="561"/>
      <c r="I473" s="562"/>
      <c r="J473" s="563"/>
      <c r="K473" s="564"/>
      <c r="L473" s="562"/>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261"/>
      <c r="AN473" s="61"/>
      <c r="AP473" s="249"/>
      <c r="AQ473" s="61"/>
      <c r="AS473" s="49"/>
    </row>
    <row r="474" spans="1:45" ht="15.75">
      <c r="A474" s="261" t="s">
        <v>3820</v>
      </c>
      <c r="B474" s="3"/>
      <c r="C474" s="3"/>
      <c r="D474" s="32">
        <f t="shared" si="12"/>
        <v>120.4</v>
      </c>
      <c r="E474" s="9">
        <v>33.5</v>
      </c>
      <c r="F474" s="565">
        <v>4.4000000000000004</v>
      </c>
      <c r="G474" s="565">
        <v>82.5</v>
      </c>
      <c r="H474" s="561"/>
      <c r="I474" s="562"/>
      <c r="J474" s="563"/>
      <c r="K474" s="564"/>
      <c r="L474" s="562"/>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105"/>
      <c r="AN474" s="61"/>
      <c r="AP474" s="249"/>
      <c r="AQ474" s="61"/>
      <c r="AS474" s="49"/>
    </row>
    <row r="475" spans="1:45" ht="15.75">
      <c r="A475" s="105" t="s">
        <v>600</v>
      </c>
      <c r="B475" s="3"/>
      <c r="C475" s="3"/>
      <c r="D475" s="32">
        <f t="shared" si="12"/>
        <v>42.400000000000006</v>
      </c>
      <c r="E475" s="9">
        <v>28.900000000000002</v>
      </c>
      <c r="F475" s="565">
        <v>13.5</v>
      </c>
      <c r="G475" s="565">
        <v>0</v>
      </c>
      <c r="H475" s="567"/>
      <c r="I475" s="562"/>
      <c r="J475" s="563"/>
      <c r="K475" s="564"/>
      <c r="L475" s="562"/>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105"/>
      <c r="AN475" s="61"/>
      <c r="AP475" s="249"/>
      <c r="AQ475" s="61"/>
      <c r="AS475" s="49"/>
    </row>
    <row r="476" spans="1:45" ht="15.75">
      <c r="A476" s="261" t="s">
        <v>3856</v>
      </c>
      <c r="B476" s="3"/>
      <c r="C476" s="3"/>
      <c r="D476" s="32">
        <f t="shared" si="12"/>
        <v>201.39999999999998</v>
      </c>
      <c r="E476" s="9">
        <v>48.5</v>
      </c>
      <c r="F476" s="565">
        <v>74.3</v>
      </c>
      <c r="G476" s="565">
        <v>78.599999999999994</v>
      </c>
      <c r="H476" s="561"/>
      <c r="I476" s="562"/>
      <c r="J476" s="563"/>
      <c r="K476" s="564"/>
      <c r="L476" s="562"/>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105"/>
      <c r="AN476" s="61"/>
      <c r="AP476" s="249"/>
      <c r="AQ476" s="61"/>
      <c r="AS476" s="49"/>
    </row>
    <row r="477" spans="1:45" ht="15.75">
      <c r="A477" s="261" t="s">
        <v>3839</v>
      </c>
      <c r="B477" s="3"/>
      <c r="C477" s="3"/>
      <c r="D477" s="32">
        <f t="shared" ref="D477:D516" si="13">SUM(E477:DZ477)</f>
        <v>101.7</v>
      </c>
      <c r="E477" s="9">
        <v>61.2</v>
      </c>
      <c r="F477" s="565">
        <v>0</v>
      </c>
      <c r="G477" s="565">
        <v>40.5</v>
      </c>
      <c r="H477" s="561"/>
      <c r="I477" s="562"/>
      <c r="J477" s="563"/>
      <c r="K477" s="564"/>
      <c r="L477" s="562"/>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105"/>
      <c r="AN477" s="61"/>
      <c r="AP477" s="249"/>
      <c r="AQ477" s="61"/>
      <c r="AS477" s="49"/>
    </row>
    <row r="478" spans="1:45" ht="15.75">
      <c r="A478" s="261" t="s">
        <v>1575</v>
      </c>
      <c r="B478" s="3"/>
      <c r="C478" s="3"/>
      <c r="D478" s="32">
        <f t="shared" si="13"/>
        <v>162.30000000000001</v>
      </c>
      <c r="E478" s="9">
        <v>52.5</v>
      </c>
      <c r="F478" s="565">
        <v>69.5</v>
      </c>
      <c r="G478" s="565">
        <v>40.299999999999997</v>
      </c>
      <c r="H478" s="561"/>
      <c r="I478" s="562"/>
      <c r="J478" s="563"/>
      <c r="K478" s="564"/>
      <c r="L478" s="562"/>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105"/>
      <c r="AN478" s="61"/>
      <c r="AP478" s="249"/>
      <c r="AQ478" s="61"/>
      <c r="AS478" s="49"/>
    </row>
    <row r="479" spans="1:45" ht="15.75">
      <c r="A479" s="105" t="s">
        <v>2510</v>
      </c>
      <c r="B479" s="3"/>
      <c r="C479" s="3"/>
      <c r="D479" s="32">
        <f t="shared" si="13"/>
        <v>143.1</v>
      </c>
      <c r="E479" s="9">
        <v>39</v>
      </c>
      <c r="F479" s="565">
        <v>9.1</v>
      </c>
      <c r="G479" s="565">
        <v>95</v>
      </c>
      <c r="H479" s="567"/>
      <c r="I479" s="562"/>
      <c r="J479" s="563"/>
      <c r="K479" s="564"/>
      <c r="L479" s="562"/>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260"/>
      <c r="AN479" s="61"/>
      <c r="AP479" s="249"/>
      <c r="AQ479" s="61"/>
      <c r="AS479" s="49"/>
    </row>
    <row r="480" spans="1:45" ht="15.75">
      <c r="A480" s="105" t="s">
        <v>2612</v>
      </c>
      <c r="B480" s="3"/>
      <c r="C480" s="3"/>
      <c r="D480" s="32">
        <f t="shared" si="13"/>
        <v>243.6</v>
      </c>
      <c r="E480" s="9">
        <v>69.8</v>
      </c>
      <c r="F480" s="565">
        <v>53</v>
      </c>
      <c r="G480" s="565">
        <v>120.8</v>
      </c>
      <c r="H480" s="567"/>
      <c r="I480" s="562"/>
      <c r="J480" s="563"/>
      <c r="K480" s="564"/>
      <c r="L480" s="562"/>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105"/>
      <c r="AN480" s="61"/>
      <c r="AP480" s="249"/>
      <c r="AQ480" s="61"/>
      <c r="AS480" s="49"/>
    </row>
    <row r="481" spans="1:45" ht="15.75">
      <c r="A481" s="260" t="s">
        <v>3171</v>
      </c>
      <c r="B481" s="3"/>
      <c r="C481" s="3"/>
      <c r="D481" s="32">
        <f t="shared" si="13"/>
        <v>13.5</v>
      </c>
      <c r="E481" s="9">
        <v>0</v>
      </c>
      <c r="F481" s="565">
        <v>13.5</v>
      </c>
      <c r="G481" s="565">
        <v>0</v>
      </c>
      <c r="H481" s="566"/>
      <c r="I481" s="562"/>
      <c r="J481" s="563"/>
      <c r="K481" s="564"/>
      <c r="L481" s="562"/>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105"/>
      <c r="AN481" s="61"/>
      <c r="AP481" s="249"/>
      <c r="AQ481" s="61"/>
      <c r="AS481" s="49"/>
    </row>
    <row r="482" spans="1:45" ht="15.75">
      <c r="A482" s="261" t="s">
        <v>31</v>
      </c>
      <c r="B482" s="3"/>
      <c r="C482" s="3"/>
      <c r="D482" s="32">
        <f t="shared" si="13"/>
        <v>119.2</v>
      </c>
      <c r="E482" s="9">
        <v>13.5</v>
      </c>
      <c r="F482" s="565">
        <v>105.7</v>
      </c>
      <c r="G482" s="565">
        <v>0</v>
      </c>
      <c r="H482" s="561"/>
      <c r="I482" s="562"/>
      <c r="J482" s="563"/>
      <c r="K482" s="564"/>
      <c r="L482" s="562"/>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105"/>
      <c r="AN482" s="61"/>
      <c r="AP482" s="249"/>
      <c r="AQ482" s="61"/>
      <c r="AS482" s="49"/>
    </row>
    <row r="483" spans="1:45" ht="15.75">
      <c r="A483" s="105" t="s">
        <v>2514</v>
      </c>
      <c r="B483" s="3"/>
      <c r="C483" s="3"/>
      <c r="D483" s="32">
        <f t="shared" si="13"/>
        <v>223</v>
      </c>
      <c r="E483" s="9">
        <v>43.1</v>
      </c>
      <c r="F483" s="565">
        <v>110.5</v>
      </c>
      <c r="G483" s="565">
        <v>69.400000000000006</v>
      </c>
      <c r="H483" s="567"/>
      <c r="I483" s="562"/>
      <c r="J483" s="563"/>
      <c r="K483" s="564"/>
      <c r="L483" s="562"/>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105"/>
      <c r="AN483" s="61"/>
      <c r="AP483" s="249"/>
      <c r="AQ483" s="61"/>
      <c r="AS483" s="49"/>
    </row>
    <row r="484" spans="1:45" ht="15.75">
      <c r="A484" s="105" t="s">
        <v>655</v>
      </c>
      <c r="B484" s="3"/>
      <c r="C484" s="3"/>
      <c r="D484" s="32">
        <f t="shared" si="13"/>
        <v>285.79999999999995</v>
      </c>
      <c r="E484" s="9">
        <v>27.500000000000004</v>
      </c>
      <c r="F484" s="565">
        <v>115.4</v>
      </c>
      <c r="G484" s="565">
        <v>142.89999999999998</v>
      </c>
      <c r="H484" s="567"/>
      <c r="I484" s="562"/>
      <c r="J484" s="563"/>
      <c r="K484" s="564"/>
      <c r="L484" s="562"/>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261"/>
      <c r="AN484" s="61"/>
      <c r="AP484" s="249"/>
      <c r="AQ484" s="61"/>
      <c r="AS484" s="49"/>
    </row>
    <row r="485" spans="1:45" ht="15.75">
      <c r="A485" s="260" t="s">
        <v>3172</v>
      </c>
      <c r="B485" s="3"/>
      <c r="C485" s="3"/>
      <c r="D485" s="32">
        <f t="shared" si="13"/>
        <v>161.5</v>
      </c>
      <c r="E485" s="9">
        <v>37.200000000000003</v>
      </c>
      <c r="F485" s="565">
        <v>74.2</v>
      </c>
      <c r="G485" s="565">
        <v>50.099999999999994</v>
      </c>
      <c r="H485" s="566"/>
      <c r="I485" s="562"/>
      <c r="J485" s="563"/>
      <c r="K485" s="564"/>
      <c r="L485" s="562"/>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261"/>
      <c r="AN485" s="61"/>
      <c r="AP485" s="249"/>
      <c r="AQ485" s="61"/>
      <c r="AS485" s="49"/>
    </row>
    <row r="486" spans="1:45" ht="15.75">
      <c r="A486" s="261" t="s">
        <v>3822</v>
      </c>
      <c r="B486" s="3"/>
      <c r="C486" s="3"/>
      <c r="D486" s="32">
        <f t="shared" si="13"/>
        <v>113.10000000000001</v>
      </c>
      <c r="E486" s="9">
        <v>0</v>
      </c>
      <c r="F486" s="565">
        <v>41.7</v>
      </c>
      <c r="G486" s="565">
        <v>71.400000000000006</v>
      </c>
      <c r="H486" s="561"/>
      <c r="I486" s="562"/>
      <c r="J486" s="563"/>
      <c r="K486" s="564"/>
      <c r="L486" s="562"/>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261"/>
      <c r="AN486" s="61"/>
      <c r="AP486" s="249"/>
      <c r="AQ486" s="61"/>
      <c r="AS486" s="49"/>
    </row>
    <row r="487" spans="1:45" ht="15.75">
      <c r="A487" s="261" t="s">
        <v>3845</v>
      </c>
      <c r="B487" s="3"/>
      <c r="C487" s="3"/>
      <c r="D487" s="32">
        <f t="shared" si="13"/>
        <v>144.89999999999998</v>
      </c>
      <c r="E487" s="9">
        <v>0</v>
      </c>
      <c r="F487" s="565">
        <v>62.8</v>
      </c>
      <c r="G487" s="565">
        <v>82.1</v>
      </c>
      <c r="H487" s="561"/>
      <c r="I487" s="562"/>
      <c r="J487" s="563"/>
      <c r="K487" s="564"/>
      <c r="L487" s="562"/>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261"/>
      <c r="AN487" s="61"/>
      <c r="AP487" s="249"/>
      <c r="AQ487" s="61"/>
      <c r="AS487" s="49"/>
    </row>
    <row r="488" spans="1:45" ht="15.75">
      <c r="A488" s="105" t="s">
        <v>648</v>
      </c>
      <c r="B488" s="3"/>
      <c r="C488" s="3"/>
      <c r="D488" s="32">
        <f t="shared" si="13"/>
        <v>240</v>
      </c>
      <c r="E488" s="9">
        <v>38.5</v>
      </c>
      <c r="F488" s="565">
        <v>86</v>
      </c>
      <c r="G488" s="565">
        <v>115.5</v>
      </c>
      <c r="H488" s="567"/>
      <c r="I488" s="562"/>
      <c r="J488" s="563"/>
      <c r="K488" s="564"/>
      <c r="L488" s="562"/>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261"/>
      <c r="AN488" s="61"/>
      <c r="AP488" s="249"/>
      <c r="AQ488" s="61"/>
      <c r="AS488" s="49"/>
    </row>
    <row r="489" spans="1:45" ht="15.75">
      <c r="A489" s="261" t="s">
        <v>33</v>
      </c>
      <c r="B489" s="3"/>
      <c r="C489" s="3"/>
      <c r="D489" s="32">
        <f t="shared" si="13"/>
        <v>47.900000000000006</v>
      </c>
      <c r="E489" s="9">
        <v>1.2</v>
      </c>
      <c r="F489" s="565">
        <v>46.7</v>
      </c>
      <c r="G489" s="565">
        <v>0</v>
      </c>
      <c r="H489" s="561"/>
      <c r="I489" s="562"/>
      <c r="J489" s="563"/>
      <c r="K489" s="564"/>
      <c r="L489" s="562"/>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261"/>
      <c r="AN489" s="61"/>
      <c r="AP489" s="249"/>
      <c r="AQ489" s="61"/>
      <c r="AS489" s="49"/>
    </row>
    <row r="490" spans="1:45" ht="15.75">
      <c r="A490" s="261" t="s">
        <v>37</v>
      </c>
      <c r="B490" s="3"/>
      <c r="C490" s="3"/>
      <c r="D490" s="32">
        <f t="shared" si="13"/>
        <v>119.69999999999999</v>
      </c>
      <c r="E490" s="9">
        <v>12.6</v>
      </c>
      <c r="F490" s="565">
        <v>84.6</v>
      </c>
      <c r="G490" s="565">
        <v>22.5</v>
      </c>
      <c r="H490" s="561"/>
      <c r="I490" s="562"/>
      <c r="J490" s="563"/>
      <c r="K490" s="564"/>
      <c r="L490" s="562"/>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261"/>
      <c r="AN490" s="61"/>
      <c r="AP490" s="249"/>
      <c r="AQ490" s="61"/>
      <c r="AS490" s="49"/>
    </row>
    <row r="491" spans="1:45" ht="15.75">
      <c r="A491" s="260" t="s">
        <v>143</v>
      </c>
      <c r="B491" s="3"/>
      <c r="C491" s="3"/>
      <c r="D491" s="32">
        <f t="shared" si="13"/>
        <v>139.69999999999999</v>
      </c>
      <c r="E491" s="9">
        <v>42</v>
      </c>
      <c r="F491" s="565">
        <v>25.700000000000003</v>
      </c>
      <c r="G491" s="565">
        <v>72</v>
      </c>
      <c r="H491" s="566"/>
      <c r="I491" s="562"/>
      <c r="J491" s="563"/>
      <c r="K491" s="564"/>
      <c r="L491" s="562"/>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261"/>
      <c r="AN491" s="61"/>
      <c r="AP491" s="249"/>
      <c r="AQ491" s="61"/>
      <c r="AS491" s="49"/>
    </row>
    <row r="492" spans="1:45" ht="15.75">
      <c r="A492" s="260" t="s">
        <v>3173</v>
      </c>
      <c r="B492" s="3"/>
      <c r="C492" s="3"/>
      <c r="D492" s="32">
        <f t="shared" si="13"/>
        <v>30.400000000000002</v>
      </c>
      <c r="E492" s="9">
        <v>0</v>
      </c>
      <c r="F492" s="565">
        <v>13.5</v>
      </c>
      <c r="G492" s="565">
        <v>16.900000000000002</v>
      </c>
      <c r="H492" s="566"/>
      <c r="I492" s="562"/>
      <c r="J492" s="563"/>
      <c r="K492" s="564"/>
      <c r="L492" s="562"/>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261"/>
      <c r="AN492" s="61"/>
      <c r="AP492" s="249"/>
      <c r="AQ492" s="61"/>
      <c r="AS492" s="49"/>
    </row>
    <row r="493" spans="1:45" ht="15.75">
      <c r="A493" s="261" t="s">
        <v>3836</v>
      </c>
      <c r="B493" s="3"/>
      <c r="C493" s="3"/>
      <c r="D493" s="32">
        <f t="shared" si="13"/>
        <v>74.099999999999994</v>
      </c>
      <c r="E493" s="9">
        <v>0</v>
      </c>
      <c r="F493" s="565">
        <v>21</v>
      </c>
      <c r="G493" s="565">
        <v>53.1</v>
      </c>
      <c r="H493" s="561"/>
      <c r="I493" s="562"/>
      <c r="J493" s="563"/>
      <c r="K493" s="564"/>
      <c r="L493" s="562"/>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261"/>
      <c r="AN493" s="61"/>
      <c r="AP493" s="249"/>
      <c r="AQ493" s="61"/>
      <c r="AS493" s="49"/>
    </row>
    <row r="494" spans="1:45" ht="15.75">
      <c r="A494" s="261" t="s">
        <v>3846</v>
      </c>
      <c r="B494" s="3"/>
      <c r="C494" s="3"/>
      <c r="D494" s="32">
        <f t="shared" si="13"/>
        <v>146.60000000000002</v>
      </c>
      <c r="E494" s="9">
        <v>18</v>
      </c>
      <c r="F494" s="565">
        <v>61.9</v>
      </c>
      <c r="G494" s="565">
        <v>66.7</v>
      </c>
      <c r="H494" s="561"/>
      <c r="I494" s="562"/>
      <c r="J494" s="563"/>
      <c r="K494" s="564"/>
      <c r="L494" s="562"/>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261"/>
      <c r="AN494" s="61"/>
      <c r="AP494" s="249"/>
      <c r="AQ494" s="61"/>
      <c r="AS494" s="49"/>
    </row>
    <row r="495" spans="1:45" ht="15.75">
      <c r="A495" s="261" t="s">
        <v>3841</v>
      </c>
      <c r="B495" s="3"/>
      <c r="C495" s="3"/>
      <c r="D495" s="32">
        <f t="shared" si="13"/>
        <v>113.4</v>
      </c>
      <c r="E495" s="9">
        <v>7</v>
      </c>
      <c r="F495" s="565">
        <v>54.400000000000006</v>
      </c>
      <c r="G495" s="565">
        <v>52</v>
      </c>
      <c r="H495" s="561"/>
      <c r="I495" s="562"/>
      <c r="J495" s="563"/>
      <c r="K495" s="564"/>
      <c r="L495" s="562"/>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261"/>
      <c r="AN495" s="61"/>
      <c r="AP495" s="249"/>
      <c r="AQ495" s="61"/>
      <c r="AS495" s="49"/>
    </row>
    <row r="496" spans="1:45" ht="15.75">
      <c r="A496" s="261" t="s">
        <v>3842</v>
      </c>
      <c r="B496" s="3"/>
      <c r="C496" s="3"/>
      <c r="D496" s="32">
        <f t="shared" si="13"/>
        <v>189.5</v>
      </c>
      <c r="E496" s="9">
        <v>51.5</v>
      </c>
      <c r="F496" s="565">
        <v>96</v>
      </c>
      <c r="G496" s="565">
        <v>42</v>
      </c>
      <c r="H496" s="561"/>
      <c r="I496" s="562"/>
      <c r="J496" s="563"/>
      <c r="K496" s="564"/>
      <c r="L496" s="562"/>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261"/>
      <c r="AN496" s="61"/>
      <c r="AP496" s="249"/>
      <c r="AQ496" s="61"/>
      <c r="AS496" s="49"/>
    </row>
    <row r="497" spans="1:45" ht="15.75">
      <c r="A497" s="105" t="s">
        <v>2517</v>
      </c>
      <c r="B497" s="3"/>
      <c r="C497" s="3"/>
      <c r="D497" s="32">
        <f t="shared" si="13"/>
        <v>87.5</v>
      </c>
      <c r="E497" s="9">
        <v>30</v>
      </c>
      <c r="F497" s="565">
        <v>47</v>
      </c>
      <c r="G497" s="565">
        <v>10.5</v>
      </c>
      <c r="H497" s="567"/>
      <c r="I497" s="562"/>
      <c r="J497" s="563"/>
      <c r="K497" s="564"/>
      <c r="L497" s="562"/>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261"/>
      <c r="AN497" s="61"/>
      <c r="AP497" s="249"/>
      <c r="AQ497" s="61"/>
      <c r="AS497" s="49"/>
    </row>
    <row r="498" spans="1:45" ht="15.75">
      <c r="A498" s="104" t="s">
        <v>1286</v>
      </c>
      <c r="B498" s="3"/>
      <c r="C498" s="3"/>
      <c r="D498" s="32">
        <f t="shared" si="13"/>
        <v>166.10000000000002</v>
      </c>
      <c r="E498" s="9">
        <v>42</v>
      </c>
      <c r="F498" s="565">
        <v>107.60000000000001</v>
      </c>
      <c r="G498" s="565">
        <v>16.5</v>
      </c>
      <c r="H498" s="401"/>
      <c r="I498" s="562"/>
      <c r="J498" s="563"/>
      <c r="K498" s="564"/>
      <c r="L498" s="562"/>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261"/>
      <c r="AN498" s="61"/>
      <c r="AP498" s="249"/>
      <c r="AQ498" s="61"/>
      <c r="AS498" s="49"/>
    </row>
    <row r="499" spans="1:45" ht="15.75">
      <c r="A499" s="105" t="s">
        <v>2518</v>
      </c>
      <c r="B499" s="3"/>
      <c r="C499" s="3"/>
      <c r="D499" s="32">
        <f t="shared" si="13"/>
        <v>238.4</v>
      </c>
      <c r="E499" s="9">
        <v>10.799999999999999</v>
      </c>
      <c r="F499" s="565">
        <v>117.7</v>
      </c>
      <c r="G499" s="565">
        <v>109.9</v>
      </c>
      <c r="H499" s="567"/>
      <c r="I499" s="562"/>
      <c r="J499" s="563"/>
      <c r="K499" s="564"/>
      <c r="L499" s="562"/>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261"/>
      <c r="AN499" s="61"/>
      <c r="AP499" s="249"/>
      <c r="AQ499" s="61"/>
      <c r="AS499" s="49"/>
    </row>
    <row r="500" spans="1:45" ht="15.75">
      <c r="A500" s="261" t="s">
        <v>3828</v>
      </c>
      <c r="B500" s="3"/>
      <c r="C500" s="3"/>
      <c r="D500" s="32">
        <f t="shared" si="13"/>
        <v>212.9</v>
      </c>
      <c r="E500" s="9">
        <v>106</v>
      </c>
      <c r="F500" s="565">
        <v>4.4000000000000004</v>
      </c>
      <c r="G500" s="565">
        <v>102.5</v>
      </c>
      <c r="H500" s="561"/>
      <c r="I500" s="562"/>
      <c r="J500" s="563"/>
      <c r="K500" s="564"/>
      <c r="L500" s="562"/>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261"/>
      <c r="AN500" s="61"/>
      <c r="AP500" s="249"/>
      <c r="AQ500" s="61"/>
      <c r="AS500" s="49"/>
    </row>
    <row r="501" spans="1:45" ht="15.75">
      <c r="A501" s="105" t="s">
        <v>2523</v>
      </c>
      <c r="B501" s="3"/>
      <c r="C501" s="3"/>
      <c r="D501" s="32">
        <f t="shared" si="13"/>
        <v>150.19999999999999</v>
      </c>
      <c r="E501" s="9">
        <v>64.5</v>
      </c>
      <c r="F501" s="565">
        <v>55.7</v>
      </c>
      <c r="G501" s="565">
        <v>30</v>
      </c>
      <c r="H501" s="567"/>
      <c r="I501" s="562"/>
      <c r="J501" s="563"/>
      <c r="K501" s="564"/>
      <c r="L501" s="562"/>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261"/>
      <c r="AN501" s="61"/>
      <c r="AP501" s="249"/>
      <c r="AQ501" s="61"/>
      <c r="AS501" s="49"/>
    </row>
    <row r="502" spans="1:45" ht="15.75">
      <c r="A502" s="261" t="s">
        <v>1596</v>
      </c>
      <c r="B502" s="3"/>
      <c r="C502" s="3"/>
      <c r="D502" s="32">
        <f t="shared" si="13"/>
        <v>120.7</v>
      </c>
      <c r="E502" s="9">
        <v>93.5</v>
      </c>
      <c r="F502" s="565">
        <v>27.200000000000003</v>
      </c>
      <c r="G502" s="565">
        <v>0</v>
      </c>
      <c r="H502" s="561"/>
      <c r="I502" s="562"/>
      <c r="J502" s="563"/>
      <c r="K502" s="564"/>
      <c r="L502" s="562"/>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261"/>
      <c r="AN502" s="61"/>
      <c r="AP502" s="249"/>
      <c r="AQ502" s="61"/>
      <c r="AS502" s="49"/>
    </row>
    <row r="503" spans="1:45" ht="15.75">
      <c r="A503" s="105" t="s">
        <v>179</v>
      </c>
      <c r="B503" s="3"/>
      <c r="C503" s="3"/>
      <c r="D503" s="32">
        <f t="shared" si="13"/>
        <v>111.7</v>
      </c>
      <c r="E503" s="9">
        <v>40</v>
      </c>
      <c r="F503" s="565">
        <v>58.5</v>
      </c>
      <c r="G503" s="565">
        <v>13.2</v>
      </c>
      <c r="H503" s="567"/>
      <c r="I503" s="562"/>
      <c r="J503" s="563"/>
      <c r="K503" s="564"/>
      <c r="L503" s="562"/>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261"/>
      <c r="AN503" s="61"/>
      <c r="AP503" s="249"/>
      <c r="AQ503" s="61"/>
      <c r="AS503" s="49"/>
    </row>
    <row r="504" spans="1:45" ht="15.75">
      <c r="A504" s="105" t="s">
        <v>2506</v>
      </c>
      <c r="B504" s="3"/>
      <c r="C504" s="3"/>
      <c r="D504" s="32">
        <f t="shared" si="13"/>
        <v>77.900000000000006</v>
      </c>
      <c r="E504" s="9">
        <v>0</v>
      </c>
      <c r="F504" s="565">
        <v>46</v>
      </c>
      <c r="G504" s="565">
        <v>31.9</v>
      </c>
      <c r="H504" s="567"/>
      <c r="I504" s="562"/>
      <c r="J504" s="563"/>
      <c r="K504" s="564"/>
      <c r="L504" s="562"/>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261"/>
      <c r="AN504" s="61"/>
      <c r="AP504" s="249"/>
      <c r="AQ504" s="61"/>
      <c r="AS504" s="49"/>
    </row>
    <row r="505" spans="1:45" ht="15.75">
      <c r="A505" s="261" t="s">
        <v>3847</v>
      </c>
      <c r="B505" s="3"/>
      <c r="C505" s="3"/>
      <c r="D505" s="32">
        <f t="shared" si="13"/>
        <v>61.6</v>
      </c>
      <c r="E505" s="9">
        <v>0</v>
      </c>
      <c r="F505" s="565">
        <v>49.5</v>
      </c>
      <c r="G505" s="565">
        <v>12.100000000000001</v>
      </c>
      <c r="H505" s="561"/>
      <c r="I505" s="562"/>
      <c r="J505" s="563"/>
      <c r="K505" s="564"/>
      <c r="L505" s="562"/>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261"/>
      <c r="AN505" s="61"/>
      <c r="AP505" s="249"/>
      <c r="AQ505" s="61"/>
      <c r="AS505" s="49"/>
    </row>
    <row r="506" spans="1:45" ht="15.75">
      <c r="A506" s="105" t="s">
        <v>2095</v>
      </c>
      <c r="B506" s="3"/>
      <c r="C506" s="3"/>
      <c r="D506" s="32">
        <f t="shared" si="13"/>
        <v>120.2</v>
      </c>
      <c r="E506" s="9">
        <v>98.5</v>
      </c>
      <c r="F506" s="565">
        <v>19.5</v>
      </c>
      <c r="G506" s="565">
        <v>2.2000000000000002</v>
      </c>
      <c r="H506" s="567"/>
      <c r="I506" s="562"/>
      <c r="J506" s="563"/>
      <c r="K506" s="564"/>
      <c r="L506" s="562"/>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261"/>
      <c r="AN506" s="61"/>
      <c r="AP506" s="249"/>
      <c r="AQ506" s="61"/>
      <c r="AS506" s="49"/>
    </row>
    <row r="507" spans="1:45" ht="15.75">
      <c r="A507" s="261" t="s">
        <v>3827</v>
      </c>
      <c r="B507" s="3"/>
      <c r="C507" s="3"/>
      <c r="D507" s="32">
        <f t="shared" si="13"/>
        <v>91</v>
      </c>
      <c r="E507" s="9">
        <v>9.5</v>
      </c>
      <c r="F507" s="565">
        <v>37.5</v>
      </c>
      <c r="G507" s="565">
        <v>44</v>
      </c>
      <c r="H507" s="561"/>
      <c r="I507" s="562"/>
      <c r="J507" s="563"/>
      <c r="K507" s="564"/>
      <c r="L507" s="562"/>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261"/>
      <c r="AN507" s="61"/>
      <c r="AP507" s="249"/>
      <c r="AQ507" s="61"/>
      <c r="AS507" s="49"/>
    </row>
    <row r="508" spans="1:45" ht="15.75">
      <c r="A508" s="105" t="s">
        <v>2525</v>
      </c>
      <c r="B508" s="3"/>
      <c r="C508" s="3"/>
      <c r="D508" s="32">
        <f t="shared" si="13"/>
        <v>145.80000000000001</v>
      </c>
      <c r="E508" s="9">
        <v>6.9</v>
      </c>
      <c r="F508" s="565">
        <v>8.4</v>
      </c>
      <c r="G508" s="565">
        <v>130.5</v>
      </c>
      <c r="H508" s="567"/>
      <c r="I508" s="562"/>
      <c r="J508" s="563"/>
      <c r="K508" s="564"/>
      <c r="L508" s="562"/>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261"/>
      <c r="AN508" s="61"/>
      <c r="AP508" s="249"/>
      <c r="AQ508" s="61"/>
      <c r="AS508" s="49"/>
    </row>
    <row r="509" spans="1:45" ht="15.75">
      <c r="A509" s="105" t="s">
        <v>154</v>
      </c>
      <c r="B509" s="3"/>
      <c r="C509" s="3"/>
      <c r="D509" s="32">
        <f t="shared" si="13"/>
        <v>140.5</v>
      </c>
      <c r="E509" s="9">
        <v>0</v>
      </c>
      <c r="F509" s="565">
        <v>95</v>
      </c>
      <c r="G509" s="565">
        <v>45.5</v>
      </c>
      <c r="H509" s="567"/>
      <c r="I509" s="562"/>
      <c r="J509" s="563"/>
      <c r="K509" s="564"/>
      <c r="L509" s="562"/>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261"/>
      <c r="AN509" s="61"/>
      <c r="AP509" s="249"/>
      <c r="AQ509" s="61"/>
      <c r="AS509" s="49"/>
    </row>
    <row r="510" spans="1:45" ht="15.75">
      <c r="A510" s="260" t="s">
        <v>3175</v>
      </c>
      <c r="B510" s="3"/>
      <c r="C510" s="3"/>
      <c r="D510" s="32">
        <f t="shared" si="13"/>
        <v>190.8</v>
      </c>
      <c r="E510" s="9">
        <v>42</v>
      </c>
      <c r="F510" s="565">
        <v>64.5</v>
      </c>
      <c r="G510" s="565">
        <v>84.3</v>
      </c>
      <c r="H510" s="566"/>
      <c r="I510" s="562"/>
      <c r="J510" s="563"/>
      <c r="K510" s="564"/>
      <c r="L510" s="562"/>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261"/>
      <c r="AN510" s="61"/>
      <c r="AP510" s="249"/>
      <c r="AQ510" s="61"/>
      <c r="AS510" s="49"/>
    </row>
    <row r="511" spans="1:45" ht="15.75">
      <c r="A511" s="261" t="s">
        <v>3848</v>
      </c>
      <c r="B511" s="3"/>
      <c r="C511" s="3"/>
      <c r="D511" s="32">
        <f t="shared" si="13"/>
        <v>105.6</v>
      </c>
      <c r="E511" s="9">
        <v>19</v>
      </c>
      <c r="F511" s="565">
        <v>32.1</v>
      </c>
      <c r="G511" s="565">
        <v>54.5</v>
      </c>
      <c r="H511" s="561"/>
      <c r="I511" s="562"/>
      <c r="J511" s="563"/>
      <c r="K511" s="564"/>
      <c r="L511" s="562"/>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261"/>
      <c r="AN511" s="61"/>
      <c r="AP511" s="249"/>
      <c r="AQ511" s="61"/>
      <c r="AS511" s="49"/>
    </row>
    <row r="512" spans="1:45" ht="15.75">
      <c r="A512" s="105" t="s">
        <v>2526</v>
      </c>
      <c r="B512" s="3"/>
      <c r="C512" s="3"/>
      <c r="D512" s="32">
        <f t="shared" si="13"/>
        <v>175.40000000000003</v>
      </c>
      <c r="E512" s="9">
        <v>2.2000000000000002</v>
      </c>
      <c r="F512" s="565">
        <v>33.400000000000006</v>
      </c>
      <c r="G512" s="565">
        <v>139.80000000000001</v>
      </c>
      <c r="H512" s="567"/>
      <c r="I512" s="562"/>
      <c r="J512" s="563"/>
      <c r="K512" s="564"/>
      <c r="L512" s="562"/>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261"/>
      <c r="AN512" s="61"/>
      <c r="AP512" s="249"/>
      <c r="AQ512" s="61"/>
      <c r="AS512" s="49"/>
    </row>
    <row r="513" spans="1:45" ht="15.75">
      <c r="A513" s="105" t="s">
        <v>2524</v>
      </c>
      <c r="B513" s="3"/>
      <c r="C513" s="3"/>
      <c r="D513" s="32">
        <f t="shared" si="13"/>
        <v>72.5</v>
      </c>
      <c r="E513" s="9">
        <v>9.9</v>
      </c>
      <c r="F513" s="565">
        <v>53.5</v>
      </c>
      <c r="G513" s="565">
        <v>9.1</v>
      </c>
      <c r="H513" s="567"/>
      <c r="I513" s="562"/>
      <c r="J513" s="563"/>
      <c r="K513" s="564"/>
      <c r="L513" s="562"/>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261"/>
      <c r="AN513" s="61"/>
      <c r="AP513" s="249"/>
      <c r="AQ513" s="61"/>
      <c r="AS513" s="49"/>
    </row>
    <row r="514" spans="1:45" ht="15.75">
      <c r="A514" s="105" t="s">
        <v>2505</v>
      </c>
      <c r="B514" s="3"/>
      <c r="C514" s="3"/>
      <c r="D514" s="32">
        <f t="shared" si="13"/>
        <v>106.6</v>
      </c>
      <c r="E514" s="9">
        <v>39</v>
      </c>
      <c r="F514" s="565">
        <v>15.6</v>
      </c>
      <c r="G514" s="565">
        <v>52</v>
      </c>
      <c r="H514" s="567"/>
      <c r="I514" s="562"/>
      <c r="J514" s="563"/>
      <c r="K514" s="564"/>
      <c r="L514" s="562"/>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261"/>
      <c r="AN514" s="61"/>
      <c r="AP514" s="249"/>
      <c r="AQ514" s="61"/>
      <c r="AS514" s="49"/>
    </row>
    <row r="515" spans="1:45" ht="15.75">
      <c r="A515" s="105" t="s">
        <v>620</v>
      </c>
      <c r="B515" s="3"/>
      <c r="C515" s="3"/>
      <c r="D515" s="32">
        <f t="shared" si="13"/>
        <v>160.5</v>
      </c>
      <c r="E515" s="9">
        <v>0</v>
      </c>
      <c r="F515" s="565">
        <v>47.5</v>
      </c>
      <c r="G515" s="565">
        <v>113</v>
      </c>
      <c r="H515" s="567"/>
      <c r="I515" s="562"/>
      <c r="J515" s="563"/>
      <c r="K515" s="564"/>
      <c r="L515" s="562"/>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261"/>
      <c r="AN515" s="61"/>
      <c r="AP515" s="249"/>
      <c r="AQ515" s="61"/>
      <c r="AS515" s="49"/>
    </row>
    <row r="516" spans="1:45" ht="15.75">
      <c r="A516" s="261" t="s">
        <v>1581</v>
      </c>
      <c r="B516" s="3"/>
      <c r="C516" s="3"/>
      <c r="D516" s="32">
        <f t="shared" si="13"/>
        <v>123.9</v>
      </c>
      <c r="E516" s="9">
        <v>13.5</v>
      </c>
      <c r="F516" s="565">
        <v>65.3</v>
      </c>
      <c r="G516" s="565">
        <v>45.1</v>
      </c>
      <c r="H516" s="561"/>
      <c r="I516" s="562"/>
      <c r="J516" s="563"/>
      <c r="K516" s="564"/>
      <c r="L516" s="562"/>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261"/>
      <c r="AN516" s="61"/>
      <c r="AP516" s="249"/>
      <c r="AQ516" s="61"/>
      <c r="AS516" s="49"/>
    </row>
    <row r="517" spans="1:45" ht="15.75">
      <c r="A517" s="58"/>
      <c r="B517" s="3"/>
      <c r="C517" s="3"/>
      <c r="D517" s="32"/>
      <c r="E517" s="155"/>
      <c r="F517" s="9"/>
      <c r="G517" s="9"/>
      <c r="H517" s="9"/>
      <c r="I517" s="9"/>
    </row>
    <row r="518" spans="1:45" ht="15.75">
      <c r="D518" s="32"/>
      <c r="F518" s="9"/>
      <c r="G518" s="9"/>
      <c r="H518" s="9"/>
      <c r="I518" s="9"/>
    </row>
    <row r="519" spans="1:45" ht="15.75">
      <c r="D519" s="32"/>
      <c r="F519" s="9"/>
      <c r="G519" s="9"/>
      <c r="H519" s="9"/>
      <c r="I519" s="9"/>
    </row>
    <row r="520" spans="1:45" ht="20.25">
      <c r="A520" s="30" t="s">
        <v>1180</v>
      </c>
      <c r="D520" s="31" t="s">
        <v>40</v>
      </c>
      <c r="E520" s="100" t="s">
        <v>3312</v>
      </c>
      <c r="F520" s="100" t="s">
        <v>3345</v>
      </c>
      <c r="G520" s="100" t="s">
        <v>4805</v>
      </c>
      <c r="H520" s="100" t="s">
        <v>4921</v>
      </c>
      <c r="I520" s="100" t="s">
        <v>4920</v>
      </c>
      <c r="J520" s="100"/>
      <c r="K520" s="100"/>
      <c r="L520" s="100"/>
      <c r="M520" s="100"/>
      <c r="N520" s="100"/>
      <c r="O520" s="100"/>
      <c r="P520" s="100"/>
      <c r="Q520" s="100"/>
      <c r="R520" s="100"/>
      <c r="S520" s="100"/>
      <c r="T520" s="100"/>
      <c r="U520" s="100"/>
      <c r="V520" s="100"/>
      <c r="W520" s="100"/>
      <c r="X520" s="100"/>
      <c r="Y520" s="100"/>
      <c r="Z520" s="100"/>
      <c r="AA520" s="100"/>
      <c r="AB520" s="100"/>
      <c r="AC520" s="100"/>
      <c r="AD520" s="100"/>
    </row>
    <row r="521" spans="1:45" ht="15.75">
      <c r="A521" s="261" t="s">
        <v>1583</v>
      </c>
      <c r="B521" s="3"/>
      <c r="C521" s="3"/>
      <c r="D521" s="32">
        <f t="shared" ref="D521:D552" si="14">SUM(E521:DZ521)</f>
        <v>518</v>
      </c>
      <c r="E521" s="9">
        <v>36.1</v>
      </c>
      <c r="F521" s="9">
        <v>132</v>
      </c>
      <c r="G521" s="565">
        <v>1.2</v>
      </c>
      <c r="H521" s="565">
        <v>135</v>
      </c>
      <c r="I521" s="565">
        <v>213.7</v>
      </c>
      <c r="J521" s="561"/>
      <c r="K521" s="562"/>
      <c r="L521" s="563"/>
      <c r="M521" s="564"/>
      <c r="N521" s="562"/>
      <c r="P521" s="9"/>
      <c r="Q521" s="9"/>
      <c r="R521" s="9"/>
      <c r="S521" s="9"/>
      <c r="T521" s="9"/>
      <c r="U521" s="9"/>
      <c r="V521" s="9"/>
      <c r="W521" s="9"/>
      <c r="X521" s="9"/>
      <c r="Y521" s="9"/>
      <c r="Z521" s="9"/>
      <c r="AA521" s="9"/>
      <c r="AB521" s="9"/>
      <c r="AC521" s="9"/>
      <c r="AD521" s="9"/>
      <c r="AE521" s="261"/>
      <c r="AF521" s="61"/>
      <c r="AH521" s="249"/>
      <c r="AI521" s="61"/>
    </row>
    <row r="522" spans="1:45" ht="15.75">
      <c r="A522" s="104" t="s">
        <v>1281</v>
      </c>
      <c r="B522" s="3"/>
      <c r="C522" s="3"/>
      <c r="D522" s="32">
        <f t="shared" si="14"/>
        <v>520.95000000000005</v>
      </c>
      <c r="E522" s="9">
        <v>9.1</v>
      </c>
      <c r="F522" s="9">
        <v>227.65</v>
      </c>
      <c r="G522" s="565">
        <v>115.3</v>
      </c>
      <c r="H522" s="565">
        <v>95.8</v>
      </c>
      <c r="I522" s="565">
        <v>73.100000000000009</v>
      </c>
      <c r="J522" s="401"/>
      <c r="K522" s="562"/>
      <c r="L522" s="563"/>
      <c r="M522" s="564"/>
      <c r="N522" s="562"/>
      <c r="P522" s="9"/>
      <c r="Q522" s="9"/>
      <c r="R522" s="9"/>
      <c r="S522" s="9"/>
      <c r="T522" s="9"/>
      <c r="U522" s="9"/>
      <c r="V522" s="9"/>
      <c r="W522" s="9"/>
      <c r="X522" s="9"/>
      <c r="Y522" s="9"/>
      <c r="Z522" s="9"/>
      <c r="AA522" s="9"/>
      <c r="AB522" s="9"/>
      <c r="AC522" s="9"/>
      <c r="AD522" s="9"/>
      <c r="AE522" s="401"/>
      <c r="AF522" s="61"/>
      <c r="AH522" s="249"/>
      <c r="AI522" s="61"/>
    </row>
    <row r="523" spans="1:45" ht="15.75">
      <c r="A523" s="261" t="s">
        <v>3830</v>
      </c>
      <c r="B523" s="3"/>
      <c r="C523" s="3"/>
      <c r="D523" s="32">
        <f t="shared" si="14"/>
        <v>374.9</v>
      </c>
      <c r="E523" s="9">
        <v>10.799999999999999</v>
      </c>
      <c r="F523" s="9">
        <v>97.3</v>
      </c>
      <c r="G523" s="565">
        <v>0</v>
      </c>
      <c r="H523" s="565">
        <v>56.6</v>
      </c>
      <c r="I523" s="565">
        <v>210.2</v>
      </c>
      <c r="J523" s="561"/>
      <c r="K523" s="562"/>
      <c r="L523" s="563"/>
      <c r="M523" s="564"/>
      <c r="N523" s="562"/>
      <c r="P523" s="9"/>
      <c r="Q523" s="9"/>
      <c r="R523" s="9"/>
      <c r="S523" s="9"/>
      <c r="T523" s="9"/>
      <c r="U523" s="9"/>
      <c r="V523" s="9"/>
      <c r="W523" s="9"/>
      <c r="X523" s="9"/>
      <c r="Y523" s="9"/>
      <c r="Z523" s="9"/>
      <c r="AA523" s="9"/>
      <c r="AB523" s="9"/>
      <c r="AC523" s="9"/>
      <c r="AD523" s="9"/>
      <c r="AE523" s="260"/>
      <c r="AF523" s="61"/>
      <c r="AH523" s="249"/>
      <c r="AI523" s="61"/>
    </row>
    <row r="524" spans="1:45" ht="15.75">
      <c r="A524" s="260" t="s">
        <v>3147</v>
      </c>
      <c r="B524" s="3"/>
      <c r="C524" s="3"/>
      <c r="D524" s="32">
        <f t="shared" si="14"/>
        <v>436.8</v>
      </c>
      <c r="E524" s="9">
        <v>91</v>
      </c>
      <c r="F524" s="9">
        <v>181.5</v>
      </c>
      <c r="G524" s="565">
        <v>59.1</v>
      </c>
      <c r="H524" s="565">
        <v>45</v>
      </c>
      <c r="I524" s="565">
        <v>60.2</v>
      </c>
      <c r="J524" s="566"/>
      <c r="K524" s="562"/>
      <c r="L524" s="563"/>
      <c r="M524" s="564"/>
      <c r="N524" s="562"/>
      <c r="P524" s="9"/>
      <c r="Q524" s="9"/>
      <c r="R524" s="9"/>
      <c r="S524" s="9"/>
      <c r="T524" s="9"/>
      <c r="U524" s="9"/>
      <c r="V524" s="9"/>
      <c r="W524" s="9"/>
      <c r="X524" s="9"/>
      <c r="Y524" s="9"/>
      <c r="Z524" s="9"/>
      <c r="AA524" s="9"/>
      <c r="AB524" s="9"/>
      <c r="AC524" s="9"/>
      <c r="AD524" s="9"/>
      <c r="AE524" s="401"/>
      <c r="AF524" s="348"/>
      <c r="AH524" s="249"/>
      <c r="AI524" s="61"/>
    </row>
    <row r="525" spans="1:45" ht="15.75">
      <c r="A525" s="261" t="s">
        <v>3838</v>
      </c>
      <c r="B525" s="3"/>
      <c r="C525" s="3"/>
      <c r="D525" s="32">
        <f t="shared" si="14"/>
        <v>442.3</v>
      </c>
      <c r="E525" s="9">
        <v>63.100000000000009</v>
      </c>
      <c r="F525" s="9">
        <v>214.6</v>
      </c>
      <c r="G525" s="565">
        <v>5.4999999999999991</v>
      </c>
      <c r="H525" s="565">
        <v>60.2</v>
      </c>
      <c r="I525" s="565">
        <v>98.90000000000002</v>
      </c>
      <c r="J525" s="561"/>
      <c r="K525" s="562"/>
      <c r="L525" s="563"/>
      <c r="M525" s="564"/>
      <c r="N525" s="562"/>
      <c r="P525" s="9"/>
      <c r="Q525" s="9"/>
      <c r="R525" s="9"/>
      <c r="S525" s="9"/>
      <c r="T525" s="9"/>
      <c r="U525" s="9"/>
      <c r="V525" s="9"/>
      <c r="W525" s="9"/>
      <c r="X525" s="9"/>
      <c r="Y525" s="9"/>
      <c r="Z525" s="9"/>
      <c r="AA525" s="9"/>
      <c r="AB525" s="9"/>
      <c r="AC525" s="9"/>
      <c r="AD525" s="9"/>
      <c r="AE525" s="105"/>
      <c r="AF525" s="61"/>
      <c r="AH525" s="249"/>
      <c r="AI525" s="61"/>
    </row>
    <row r="526" spans="1:45" ht="15.75">
      <c r="A526" s="104" t="s">
        <v>1272</v>
      </c>
      <c r="B526" s="3"/>
      <c r="C526" s="3"/>
      <c r="D526" s="32">
        <f t="shared" si="14"/>
        <v>568.15</v>
      </c>
      <c r="E526" s="9">
        <v>118.10000000000001</v>
      </c>
      <c r="F526" s="9">
        <v>133.69999999999999</v>
      </c>
      <c r="G526" s="565">
        <v>3.5999999999999996</v>
      </c>
      <c r="H526" s="565">
        <v>105.9</v>
      </c>
      <c r="I526" s="565">
        <v>206.85</v>
      </c>
      <c r="J526" s="401"/>
      <c r="K526" s="562"/>
      <c r="L526" s="563"/>
      <c r="M526" s="564"/>
      <c r="N526" s="562"/>
      <c r="P526" s="9"/>
      <c r="Q526" s="9"/>
      <c r="R526" s="9"/>
      <c r="S526" s="9"/>
      <c r="T526" s="9"/>
      <c r="U526" s="9"/>
      <c r="V526" s="9"/>
      <c r="W526" s="9"/>
      <c r="X526" s="9"/>
      <c r="Y526" s="9"/>
      <c r="Z526" s="9"/>
      <c r="AA526" s="9"/>
      <c r="AB526" s="9"/>
      <c r="AC526" s="9"/>
      <c r="AD526" s="9"/>
      <c r="AE526" s="261"/>
      <c r="AF526" s="61"/>
      <c r="AH526" s="249"/>
      <c r="AI526" s="61"/>
    </row>
    <row r="527" spans="1:45" ht="15.75">
      <c r="A527" s="105" t="s">
        <v>2075</v>
      </c>
      <c r="B527" s="3"/>
      <c r="C527" s="3"/>
      <c r="D527" s="32">
        <f t="shared" si="14"/>
        <v>512.4</v>
      </c>
      <c r="E527" s="9">
        <v>83</v>
      </c>
      <c r="F527" s="9">
        <v>138.19999999999999</v>
      </c>
      <c r="G527" s="565">
        <v>0</v>
      </c>
      <c r="H527" s="565">
        <v>82.7</v>
      </c>
      <c r="I527" s="565">
        <v>208.50000000000003</v>
      </c>
      <c r="J527" s="567"/>
      <c r="K527" s="562"/>
      <c r="L527" s="563"/>
      <c r="M527" s="564"/>
      <c r="N527" s="562"/>
      <c r="P527" s="9"/>
      <c r="Q527" s="9"/>
      <c r="R527" s="9"/>
      <c r="S527" s="9"/>
      <c r="T527" s="9"/>
      <c r="U527" s="9"/>
      <c r="V527" s="9"/>
      <c r="W527" s="9"/>
      <c r="X527" s="9"/>
      <c r="Y527" s="9"/>
      <c r="Z527" s="9"/>
      <c r="AA527" s="9"/>
      <c r="AB527" s="9"/>
      <c r="AC527" s="9"/>
      <c r="AD527" s="9"/>
      <c r="AE527" s="261"/>
      <c r="AF527" s="61"/>
      <c r="AH527" s="249"/>
      <c r="AI527" s="61"/>
    </row>
    <row r="528" spans="1:45" ht="15.75">
      <c r="A528" s="261" t="s">
        <v>1</v>
      </c>
      <c r="B528" s="3"/>
      <c r="C528" s="3"/>
      <c r="D528" s="32">
        <f t="shared" si="14"/>
        <v>438.20000000000005</v>
      </c>
      <c r="E528" s="9">
        <v>21.8</v>
      </c>
      <c r="F528" s="9">
        <v>155.30000000000001</v>
      </c>
      <c r="G528" s="565">
        <v>79</v>
      </c>
      <c r="H528" s="565">
        <v>82</v>
      </c>
      <c r="I528" s="565">
        <v>100.10000000000001</v>
      </c>
      <c r="J528" s="561"/>
      <c r="K528" s="562"/>
      <c r="L528" s="563"/>
      <c r="M528" s="564"/>
      <c r="N528" s="562"/>
      <c r="P528" s="9"/>
      <c r="Q528" s="9"/>
      <c r="R528" s="9"/>
      <c r="S528" s="9"/>
      <c r="T528" s="9"/>
      <c r="U528" s="9"/>
      <c r="V528" s="9"/>
      <c r="W528" s="9"/>
      <c r="X528" s="9"/>
      <c r="Y528" s="9"/>
      <c r="Z528" s="9"/>
      <c r="AA528" s="9"/>
      <c r="AB528" s="9"/>
      <c r="AC528" s="9"/>
      <c r="AD528" s="9"/>
      <c r="AE528" s="261"/>
      <c r="AF528" s="61"/>
      <c r="AH528" s="249"/>
      <c r="AI528" s="61"/>
    </row>
    <row r="529" spans="1:35" ht="15.75">
      <c r="A529" s="261" t="s">
        <v>1589</v>
      </c>
      <c r="B529" s="3"/>
      <c r="C529" s="3"/>
      <c r="D529" s="32">
        <f t="shared" si="14"/>
        <v>618.09999999999991</v>
      </c>
      <c r="E529" s="9">
        <v>99.6</v>
      </c>
      <c r="F529" s="9">
        <v>207.6</v>
      </c>
      <c r="G529" s="565">
        <v>0</v>
      </c>
      <c r="H529" s="565">
        <v>50.4</v>
      </c>
      <c r="I529" s="565">
        <v>260.5</v>
      </c>
      <c r="J529" s="561"/>
      <c r="K529" s="562"/>
      <c r="L529" s="563"/>
      <c r="M529" s="564"/>
      <c r="N529" s="562"/>
      <c r="P529" s="9"/>
      <c r="Q529" s="9"/>
      <c r="R529" s="9"/>
      <c r="S529" s="9"/>
      <c r="T529" s="9"/>
      <c r="U529" s="9"/>
      <c r="V529" s="9"/>
      <c r="W529" s="9"/>
      <c r="X529" s="9"/>
      <c r="Y529" s="9"/>
      <c r="Z529" s="9"/>
      <c r="AA529" s="9"/>
      <c r="AB529" s="9"/>
      <c r="AC529" s="9"/>
      <c r="AD529" s="9"/>
      <c r="AE529" s="260"/>
      <c r="AF529" s="61"/>
      <c r="AH529" s="249"/>
      <c r="AI529" s="61"/>
    </row>
    <row r="530" spans="1:35" ht="15.75">
      <c r="A530" s="261" t="s">
        <v>3823</v>
      </c>
      <c r="B530" s="3"/>
      <c r="C530" s="3"/>
      <c r="D530" s="32">
        <f t="shared" si="14"/>
        <v>390.50000000000006</v>
      </c>
      <c r="E530" s="9">
        <v>49.4</v>
      </c>
      <c r="F530" s="9">
        <v>137.30000000000001</v>
      </c>
      <c r="G530" s="565">
        <v>0</v>
      </c>
      <c r="H530" s="565">
        <v>151</v>
      </c>
      <c r="I530" s="565">
        <v>52.8</v>
      </c>
      <c r="J530" s="561"/>
      <c r="K530" s="562"/>
      <c r="L530" s="563"/>
      <c r="M530" s="564"/>
      <c r="N530" s="562"/>
      <c r="P530" s="9"/>
      <c r="Q530" s="9"/>
      <c r="R530" s="9"/>
      <c r="S530" s="9"/>
      <c r="T530" s="9"/>
      <c r="U530" s="9"/>
      <c r="V530" s="9"/>
      <c r="W530" s="9"/>
      <c r="X530" s="9"/>
      <c r="Y530" s="9"/>
      <c r="Z530" s="9"/>
      <c r="AA530" s="9"/>
      <c r="AB530" s="9"/>
      <c r="AC530" s="9"/>
      <c r="AD530" s="9"/>
      <c r="AE530" s="105"/>
      <c r="AF530" s="61"/>
      <c r="AH530" s="249"/>
      <c r="AI530" s="61"/>
    </row>
    <row r="531" spans="1:35" ht="15.75">
      <c r="A531" s="260" t="s">
        <v>3148</v>
      </c>
      <c r="B531" s="3"/>
      <c r="C531" s="3"/>
      <c r="D531" s="32">
        <f t="shared" si="14"/>
        <v>463.8</v>
      </c>
      <c r="E531" s="9">
        <v>88.8</v>
      </c>
      <c r="F531" s="9">
        <v>46.199999999999996</v>
      </c>
      <c r="G531" s="565">
        <v>76.100000000000009</v>
      </c>
      <c r="H531" s="565">
        <v>62.5</v>
      </c>
      <c r="I531" s="565">
        <v>190.2</v>
      </c>
      <c r="J531" s="566"/>
      <c r="K531" s="562"/>
      <c r="L531" s="563"/>
      <c r="M531" s="564"/>
      <c r="N531" s="562"/>
      <c r="P531" s="9"/>
      <c r="Q531" s="9"/>
      <c r="R531" s="9"/>
      <c r="S531" s="9"/>
      <c r="T531" s="9"/>
      <c r="U531" s="9"/>
      <c r="V531" s="9"/>
      <c r="W531" s="9"/>
      <c r="X531" s="9"/>
      <c r="Y531" s="9"/>
      <c r="Z531" s="9"/>
      <c r="AA531" s="9"/>
      <c r="AB531" s="9"/>
      <c r="AC531" s="9"/>
      <c r="AD531" s="9"/>
      <c r="AE531" s="105"/>
      <c r="AF531" s="61"/>
      <c r="AH531" s="249"/>
      <c r="AI531" s="61"/>
    </row>
    <row r="532" spans="1:35" ht="15.75">
      <c r="A532" s="105" t="s">
        <v>2513</v>
      </c>
      <c r="B532" s="3"/>
      <c r="C532" s="3"/>
      <c r="D532" s="32">
        <f t="shared" si="14"/>
        <v>471.59999999999997</v>
      </c>
      <c r="E532" s="9">
        <v>68</v>
      </c>
      <c r="F532" s="9">
        <v>169.89999999999998</v>
      </c>
      <c r="G532" s="565">
        <v>33.800000000000004</v>
      </c>
      <c r="H532" s="565">
        <v>48.2</v>
      </c>
      <c r="I532" s="565">
        <v>151.69999999999999</v>
      </c>
      <c r="J532" s="567"/>
      <c r="K532" s="562"/>
      <c r="L532" s="563"/>
      <c r="M532" s="564"/>
      <c r="N532" s="562"/>
      <c r="P532" s="9"/>
      <c r="Q532" s="9"/>
      <c r="R532" s="9"/>
      <c r="S532" s="9"/>
      <c r="T532" s="9"/>
      <c r="U532" s="9"/>
      <c r="V532" s="9"/>
      <c r="W532" s="9"/>
      <c r="X532" s="9"/>
      <c r="Y532" s="9"/>
      <c r="Z532" s="9"/>
      <c r="AA532" s="9"/>
      <c r="AB532" s="9"/>
      <c r="AC532" s="9"/>
      <c r="AD532" s="9"/>
      <c r="AE532" s="401"/>
      <c r="AF532" s="61"/>
      <c r="AH532" s="249"/>
      <c r="AI532" s="61"/>
    </row>
    <row r="533" spans="1:35" ht="15.75">
      <c r="A533" s="105" t="s">
        <v>3149</v>
      </c>
      <c r="B533" s="3"/>
      <c r="C533" s="3"/>
      <c r="D533" s="32">
        <f t="shared" si="14"/>
        <v>496.4</v>
      </c>
      <c r="E533" s="9">
        <v>135.39999999999998</v>
      </c>
      <c r="F533" s="9">
        <v>96.7</v>
      </c>
      <c r="G533" s="565">
        <v>84.499999999999986</v>
      </c>
      <c r="H533" s="565">
        <v>80.400000000000006</v>
      </c>
      <c r="I533" s="565">
        <v>99.399999999999991</v>
      </c>
      <c r="J533" s="567"/>
      <c r="K533" s="562"/>
      <c r="L533" s="563"/>
      <c r="M533" s="564"/>
      <c r="N533" s="562"/>
      <c r="P533" s="9"/>
      <c r="Q533" s="9"/>
      <c r="R533" s="9"/>
      <c r="S533" s="9"/>
      <c r="T533" s="9"/>
      <c r="U533" s="9"/>
      <c r="V533" s="9"/>
      <c r="W533" s="9"/>
      <c r="X533" s="9"/>
      <c r="Y533" s="9"/>
      <c r="Z533" s="9"/>
      <c r="AA533" s="9"/>
      <c r="AB533" s="9"/>
      <c r="AC533" s="9"/>
      <c r="AD533" s="9"/>
      <c r="AE533" s="105"/>
      <c r="AF533" s="61"/>
      <c r="AH533" s="249"/>
      <c r="AI533" s="61"/>
    </row>
    <row r="534" spans="1:35" ht="15.75">
      <c r="A534" s="104" t="s">
        <v>1277</v>
      </c>
      <c r="B534" s="3"/>
      <c r="C534" s="3"/>
      <c r="D534" s="32">
        <f t="shared" si="14"/>
        <v>406.70000000000005</v>
      </c>
      <c r="E534" s="9">
        <v>112.4</v>
      </c>
      <c r="F534" s="9">
        <v>66</v>
      </c>
      <c r="G534" s="565">
        <v>4.5</v>
      </c>
      <c r="H534" s="565">
        <v>90.7</v>
      </c>
      <c r="I534" s="565">
        <v>133.10000000000002</v>
      </c>
      <c r="J534" s="401"/>
      <c r="K534" s="562"/>
      <c r="L534" s="563"/>
      <c r="M534" s="564"/>
      <c r="N534" s="562"/>
      <c r="P534" s="9"/>
      <c r="Q534" s="9"/>
      <c r="R534" s="9"/>
      <c r="S534" s="9"/>
      <c r="T534" s="9"/>
      <c r="U534" s="9"/>
      <c r="V534" s="9"/>
      <c r="W534" s="9"/>
      <c r="X534" s="9"/>
      <c r="Y534" s="9"/>
      <c r="Z534" s="9"/>
      <c r="AA534" s="9"/>
      <c r="AB534" s="9"/>
      <c r="AC534" s="9"/>
      <c r="AD534" s="9"/>
      <c r="AE534" s="105"/>
      <c r="AF534" s="61"/>
      <c r="AH534" s="249"/>
      <c r="AI534" s="61"/>
    </row>
    <row r="535" spans="1:35" ht="15.75">
      <c r="A535" s="105" t="s">
        <v>2625</v>
      </c>
      <c r="B535" s="3"/>
      <c r="C535" s="3"/>
      <c r="D535" s="32">
        <f t="shared" si="14"/>
        <v>611.70000000000005</v>
      </c>
      <c r="E535" s="9">
        <v>111.8</v>
      </c>
      <c r="F535" s="9">
        <v>192.1</v>
      </c>
      <c r="G535" s="565">
        <v>4.5</v>
      </c>
      <c r="H535" s="565">
        <v>95.8</v>
      </c>
      <c r="I535" s="565">
        <v>207.5</v>
      </c>
      <c r="J535" s="567"/>
      <c r="K535" s="562"/>
      <c r="L535" s="563"/>
      <c r="M535" s="564"/>
      <c r="N535" s="562"/>
      <c r="P535" s="9"/>
      <c r="Q535" s="9"/>
      <c r="R535" s="9"/>
      <c r="S535" s="9"/>
      <c r="T535" s="9"/>
      <c r="U535" s="9"/>
      <c r="V535" s="9"/>
      <c r="W535" s="9"/>
      <c r="X535" s="9"/>
      <c r="Y535" s="9"/>
      <c r="Z535" s="9"/>
      <c r="AA535" s="9"/>
      <c r="AB535" s="9"/>
      <c r="AC535" s="9"/>
      <c r="AD535" s="9"/>
      <c r="AE535" s="105"/>
      <c r="AF535" s="61"/>
      <c r="AH535" s="249"/>
      <c r="AI535" s="61"/>
    </row>
    <row r="536" spans="1:35" ht="15.75">
      <c r="A536" s="105" t="s">
        <v>637</v>
      </c>
      <c r="B536" s="3"/>
      <c r="C536" s="3"/>
      <c r="D536" s="32">
        <f t="shared" si="14"/>
        <v>240.7</v>
      </c>
      <c r="E536" s="9">
        <v>30</v>
      </c>
      <c r="F536" s="9">
        <v>53.199999999999996</v>
      </c>
      <c r="G536" s="565">
        <v>4.1999999999999993</v>
      </c>
      <c r="H536" s="565">
        <v>58.8</v>
      </c>
      <c r="I536" s="565">
        <v>94.500000000000014</v>
      </c>
      <c r="J536" s="567"/>
      <c r="K536" s="562"/>
      <c r="L536" s="563"/>
      <c r="M536" s="564"/>
      <c r="N536" s="562"/>
      <c r="P536" s="9"/>
      <c r="Q536" s="9"/>
      <c r="R536" s="9"/>
      <c r="S536" s="9"/>
      <c r="T536" s="9"/>
      <c r="U536" s="9"/>
      <c r="V536" s="9"/>
      <c r="W536" s="9"/>
      <c r="X536" s="9"/>
      <c r="Y536" s="9"/>
      <c r="Z536" s="9"/>
      <c r="AA536" s="9"/>
      <c r="AB536" s="9"/>
      <c r="AC536" s="9"/>
      <c r="AD536" s="9"/>
      <c r="AE536" s="260"/>
      <c r="AF536" s="61"/>
      <c r="AH536" s="249"/>
      <c r="AI536" s="61"/>
    </row>
    <row r="537" spans="1:35" ht="15.75">
      <c r="A537" s="105" t="s">
        <v>2503</v>
      </c>
      <c r="B537" s="3"/>
      <c r="C537" s="3"/>
      <c r="D537" s="32">
        <f t="shared" si="14"/>
        <v>356.09999999999997</v>
      </c>
      <c r="E537" s="9">
        <v>49.4</v>
      </c>
      <c r="F537" s="9">
        <v>117.39999999999999</v>
      </c>
      <c r="G537" s="565">
        <v>47.4</v>
      </c>
      <c r="H537" s="565">
        <v>5.6</v>
      </c>
      <c r="I537" s="565">
        <v>136.29999999999998</v>
      </c>
      <c r="J537" s="567"/>
      <c r="K537" s="562"/>
      <c r="L537" s="563"/>
      <c r="M537" s="564"/>
      <c r="N537" s="562"/>
      <c r="P537" s="9"/>
      <c r="Q537" s="9"/>
      <c r="R537" s="9"/>
      <c r="S537" s="9"/>
      <c r="T537" s="9"/>
      <c r="U537" s="9"/>
      <c r="V537" s="9"/>
      <c r="W537" s="9"/>
      <c r="X537" s="9"/>
      <c r="Y537" s="9"/>
      <c r="Z537" s="9"/>
      <c r="AA537" s="9"/>
      <c r="AB537" s="9"/>
      <c r="AC537" s="9"/>
      <c r="AD537" s="9"/>
      <c r="AE537" s="261"/>
      <c r="AF537" s="61"/>
      <c r="AH537" s="249"/>
      <c r="AI537" s="61"/>
    </row>
    <row r="538" spans="1:35" ht="15.75">
      <c r="A538" s="261" t="s">
        <v>1579</v>
      </c>
      <c r="B538" s="3"/>
      <c r="C538" s="3"/>
      <c r="D538" s="32">
        <f t="shared" si="14"/>
        <v>436.99999999999989</v>
      </c>
      <c r="E538" s="9">
        <v>21.3</v>
      </c>
      <c r="F538" s="9">
        <v>96.899999999999991</v>
      </c>
      <c r="G538" s="565">
        <v>74.7</v>
      </c>
      <c r="H538" s="565">
        <v>66.400000000000006</v>
      </c>
      <c r="I538" s="565">
        <v>177.69999999999996</v>
      </c>
      <c r="J538" s="561"/>
      <c r="K538" s="562"/>
      <c r="L538" s="563"/>
      <c r="M538" s="564"/>
      <c r="N538" s="562"/>
      <c r="P538" s="9"/>
      <c r="Q538" s="9"/>
      <c r="R538" s="9"/>
      <c r="S538" s="9"/>
      <c r="T538" s="9"/>
      <c r="U538" s="9"/>
      <c r="V538" s="9"/>
      <c r="W538" s="9"/>
      <c r="X538" s="9"/>
      <c r="Y538" s="9"/>
      <c r="Z538" s="9"/>
      <c r="AA538" s="9"/>
      <c r="AB538" s="9"/>
      <c r="AC538" s="9"/>
      <c r="AD538" s="9"/>
      <c r="AE538" s="105"/>
      <c r="AF538" s="61"/>
      <c r="AH538" s="249"/>
      <c r="AI538" s="61"/>
    </row>
    <row r="539" spans="1:35" ht="15.75">
      <c r="A539" s="105" t="s">
        <v>2076</v>
      </c>
      <c r="B539" s="3"/>
      <c r="C539" s="3"/>
      <c r="D539" s="32">
        <f t="shared" si="14"/>
        <v>459.70000000000005</v>
      </c>
      <c r="E539" s="9">
        <v>49.5</v>
      </c>
      <c r="F539" s="9">
        <v>107.5</v>
      </c>
      <c r="G539" s="565">
        <v>8.4</v>
      </c>
      <c r="H539" s="565">
        <v>31.6</v>
      </c>
      <c r="I539" s="565">
        <v>262.70000000000005</v>
      </c>
      <c r="J539" s="567"/>
      <c r="K539" s="562"/>
      <c r="L539" s="563"/>
      <c r="M539" s="564"/>
      <c r="N539" s="562"/>
      <c r="P539" s="9"/>
      <c r="Q539" s="9"/>
      <c r="R539" s="9"/>
      <c r="S539" s="9"/>
      <c r="T539" s="9"/>
      <c r="U539" s="9"/>
      <c r="V539" s="9"/>
      <c r="W539" s="9"/>
      <c r="X539" s="9"/>
      <c r="Y539" s="9"/>
      <c r="Z539" s="9"/>
      <c r="AA539" s="9"/>
      <c r="AB539" s="9"/>
      <c r="AC539" s="9"/>
      <c r="AD539" s="9"/>
      <c r="AE539" s="105"/>
      <c r="AF539" s="61"/>
      <c r="AH539" s="249"/>
      <c r="AI539" s="61"/>
    </row>
    <row r="540" spans="1:35" ht="15.75">
      <c r="A540" s="105" t="s">
        <v>152</v>
      </c>
      <c r="B540" s="3"/>
      <c r="C540" s="3"/>
      <c r="D540" s="32">
        <f t="shared" si="14"/>
        <v>368.19999999999993</v>
      </c>
      <c r="E540" s="9">
        <v>99.499999999999986</v>
      </c>
      <c r="F540" s="9">
        <v>162.89999999999998</v>
      </c>
      <c r="G540" s="565">
        <v>12</v>
      </c>
      <c r="H540" s="565">
        <v>13.899999999999999</v>
      </c>
      <c r="I540" s="565">
        <v>79.900000000000006</v>
      </c>
      <c r="J540" s="567"/>
      <c r="K540" s="562"/>
      <c r="L540" s="563"/>
      <c r="M540" s="564"/>
      <c r="N540" s="562"/>
      <c r="P540" s="9"/>
      <c r="Q540" s="9"/>
      <c r="R540" s="9"/>
      <c r="S540" s="9"/>
      <c r="T540" s="9"/>
      <c r="U540" s="9"/>
      <c r="V540" s="9"/>
      <c r="W540" s="9"/>
      <c r="X540" s="9"/>
      <c r="Y540" s="9"/>
      <c r="Z540" s="9"/>
      <c r="AA540" s="9"/>
      <c r="AB540" s="9"/>
      <c r="AC540" s="9"/>
      <c r="AD540" s="9"/>
      <c r="AE540" s="261"/>
      <c r="AF540" s="61"/>
      <c r="AH540" s="249"/>
      <c r="AI540" s="61"/>
    </row>
    <row r="541" spans="1:35" ht="15.75">
      <c r="A541" s="261" t="s">
        <v>1590</v>
      </c>
      <c r="B541" s="3"/>
      <c r="C541" s="3"/>
      <c r="D541" s="32">
        <f t="shared" si="14"/>
        <v>486</v>
      </c>
      <c r="E541" s="9">
        <v>52.099999999999994</v>
      </c>
      <c r="F541" s="9">
        <v>145.99999999999997</v>
      </c>
      <c r="G541" s="565">
        <v>49.2</v>
      </c>
      <c r="H541" s="565">
        <v>83.40000000000002</v>
      </c>
      <c r="I541" s="565">
        <v>155.29999999999998</v>
      </c>
      <c r="J541" s="561"/>
      <c r="K541" s="562"/>
      <c r="L541" s="563"/>
      <c r="M541" s="564"/>
      <c r="N541" s="562"/>
      <c r="P541" s="9"/>
      <c r="Q541" s="9"/>
      <c r="R541" s="9"/>
      <c r="S541" s="9"/>
      <c r="T541" s="9"/>
      <c r="U541" s="9"/>
      <c r="V541" s="9"/>
      <c r="W541" s="9"/>
      <c r="X541" s="9"/>
      <c r="Y541" s="9"/>
      <c r="Z541" s="9"/>
      <c r="AA541" s="9"/>
      <c r="AB541" s="9"/>
      <c r="AC541" s="9"/>
      <c r="AD541" s="9"/>
      <c r="AE541" s="260"/>
      <c r="AF541" s="61"/>
      <c r="AH541" s="249"/>
      <c r="AI541" s="61"/>
    </row>
    <row r="542" spans="1:35" ht="15.75">
      <c r="A542" s="260" t="s">
        <v>3151</v>
      </c>
      <c r="B542" s="3"/>
      <c r="C542" s="3"/>
      <c r="D542" s="32">
        <f t="shared" si="14"/>
        <v>495.4</v>
      </c>
      <c r="E542" s="9">
        <v>66.899999999999991</v>
      </c>
      <c r="F542" s="9">
        <v>112.8</v>
      </c>
      <c r="G542" s="565">
        <v>37.5</v>
      </c>
      <c r="H542" s="565">
        <v>133.69999999999999</v>
      </c>
      <c r="I542" s="565">
        <v>144.5</v>
      </c>
      <c r="J542" s="566"/>
      <c r="K542" s="562"/>
      <c r="L542" s="563"/>
      <c r="M542" s="564"/>
      <c r="N542" s="562"/>
      <c r="P542" s="9"/>
      <c r="Q542" s="9"/>
      <c r="R542" s="9"/>
      <c r="S542" s="9"/>
      <c r="T542" s="9"/>
      <c r="U542" s="9"/>
      <c r="V542" s="9"/>
      <c r="W542" s="9"/>
      <c r="X542" s="9"/>
      <c r="Y542" s="9"/>
      <c r="Z542" s="9"/>
      <c r="AA542" s="9"/>
      <c r="AB542" s="9"/>
      <c r="AC542" s="9"/>
      <c r="AD542" s="9"/>
      <c r="AE542" s="105"/>
      <c r="AF542" s="61"/>
      <c r="AH542" s="249"/>
      <c r="AI542" s="61"/>
    </row>
    <row r="543" spans="1:35" ht="15.75">
      <c r="A543" s="105" t="s">
        <v>2092</v>
      </c>
      <c r="B543" s="3"/>
      <c r="C543" s="3"/>
      <c r="D543" s="32">
        <f t="shared" si="14"/>
        <v>448.6</v>
      </c>
      <c r="E543" s="9">
        <v>39.900000000000006</v>
      </c>
      <c r="F543" s="9">
        <v>120.89999999999999</v>
      </c>
      <c r="G543" s="565">
        <v>95.300000000000011</v>
      </c>
      <c r="H543" s="565">
        <v>36</v>
      </c>
      <c r="I543" s="565">
        <v>156.50000000000003</v>
      </c>
      <c r="J543" s="567"/>
      <c r="K543" s="562"/>
      <c r="L543" s="563"/>
      <c r="M543" s="564"/>
      <c r="N543" s="562"/>
      <c r="P543" s="9"/>
      <c r="Q543" s="9"/>
      <c r="R543" s="9"/>
      <c r="S543" s="9"/>
      <c r="T543" s="9"/>
      <c r="U543" s="9"/>
      <c r="V543" s="9"/>
      <c r="W543" s="9"/>
      <c r="X543" s="9"/>
      <c r="Y543" s="9"/>
      <c r="Z543" s="9"/>
      <c r="AA543" s="9"/>
      <c r="AB543" s="9"/>
      <c r="AC543" s="9"/>
      <c r="AD543" s="9"/>
      <c r="AE543" s="260"/>
      <c r="AF543" s="61"/>
      <c r="AH543" s="249"/>
      <c r="AI543" s="61"/>
    </row>
    <row r="544" spans="1:35" ht="15.75">
      <c r="A544" s="261" t="s">
        <v>3819</v>
      </c>
      <c r="B544" s="3"/>
      <c r="C544" s="3"/>
      <c r="D544" s="32">
        <f t="shared" si="14"/>
        <v>401.6</v>
      </c>
      <c r="E544" s="9">
        <v>21</v>
      </c>
      <c r="F544" s="9">
        <v>46.199999999999996</v>
      </c>
      <c r="G544" s="565">
        <v>87.199999999999989</v>
      </c>
      <c r="H544" s="565">
        <v>53.099999999999994</v>
      </c>
      <c r="I544" s="565">
        <v>194.10000000000002</v>
      </c>
      <c r="J544" s="561"/>
      <c r="K544" s="562"/>
      <c r="L544" s="563"/>
      <c r="M544" s="564"/>
      <c r="N544" s="562"/>
      <c r="P544" s="9"/>
      <c r="Q544" s="9"/>
      <c r="R544" s="9"/>
      <c r="S544" s="9"/>
      <c r="T544" s="9"/>
      <c r="U544" s="9"/>
      <c r="V544" s="9"/>
      <c r="W544" s="9"/>
      <c r="X544" s="9"/>
      <c r="Y544" s="9"/>
      <c r="Z544" s="9"/>
      <c r="AA544" s="9"/>
      <c r="AB544" s="9"/>
      <c r="AC544" s="9"/>
      <c r="AD544" s="9"/>
      <c r="AE544" s="105"/>
      <c r="AF544" s="61"/>
      <c r="AH544" s="249"/>
      <c r="AI544" s="61"/>
    </row>
    <row r="545" spans="1:35" ht="15.75">
      <c r="A545" s="105" t="s">
        <v>2516</v>
      </c>
      <c r="B545" s="3"/>
      <c r="C545" s="3"/>
      <c r="D545" s="32">
        <f t="shared" si="14"/>
        <v>450.69999999999993</v>
      </c>
      <c r="E545" s="9">
        <v>73.999999999999986</v>
      </c>
      <c r="F545" s="9">
        <v>106.29999999999998</v>
      </c>
      <c r="G545" s="565">
        <v>44.599999999999994</v>
      </c>
      <c r="H545" s="565">
        <v>78.900000000000006</v>
      </c>
      <c r="I545" s="565">
        <v>146.9</v>
      </c>
      <c r="J545" s="567"/>
      <c r="K545" s="562"/>
      <c r="L545" s="563"/>
      <c r="M545" s="564"/>
      <c r="N545" s="562"/>
      <c r="P545" s="9"/>
      <c r="Q545" s="9"/>
      <c r="R545" s="9"/>
      <c r="S545" s="9"/>
      <c r="T545" s="9"/>
      <c r="U545" s="9"/>
      <c r="V545" s="9"/>
      <c r="W545" s="9"/>
      <c r="X545" s="9"/>
      <c r="Y545" s="9"/>
      <c r="Z545" s="9"/>
      <c r="AA545" s="9"/>
      <c r="AB545" s="9"/>
      <c r="AC545" s="9"/>
      <c r="AD545" s="9"/>
      <c r="AE545" s="261"/>
      <c r="AF545" s="61"/>
      <c r="AH545" s="249"/>
      <c r="AI545" s="61"/>
    </row>
    <row r="546" spans="1:35" ht="15.75">
      <c r="A546" s="261" t="s">
        <v>3843</v>
      </c>
      <c r="B546" s="3"/>
      <c r="C546" s="3"/>
      <c r="D546" s="32">
        <f t="shared" si="14"/>
        <v>588.29999999999995</v>
      </c>
      <c r="E546" s="9">
        <v>18.2</v>
      </c>
      <c r="F546" s="9">
        <v>246</v>
      </c>
      <c r="G546" s="565">
        <v>82.899999999999977</v>
      </c>
      <c r="H546" s="565">
        <v>61.5</v>
      </c>
      <c r="I546" s="565">
        <v>179.70000000000002</v>
      </c>
      <c r="J546" s="561"/>
      <c r="K546" s="562"/>
      <c r="L546" s="563"/>
      <c r="M546" s="564"/>
      <c r="N546" s="562"/>
      <c r="P546" s="9"/>
      <c r="Q546" s="9"/>
      <c r="R546" s="9"/>
      <c r="S546" s="9"/>
      <c r="T546" s="9"/>
      <c r="U546" s="9"/>
      <c r="V546" s="9"/>
      <c r="W546" s="9"/>
      <c r="X546" s="9"/>
      <c r="Y546" s="9"/>
      <c r="Z546" s="9"/>
      <c r="AA546" s="9"/>
      <c r="AB546" s="9"/>
      <c r="AC546" s="9"/>
      <c r="AD546" s="9"/>
      <c r="AE546" s="261"/>
      <c r="AF546" s="61"/>
      <c r="AH546" s="249"/>
      <c r="AI546" s="61"/>
    </row>
    <row r="547" spans="1:35" ht="15.75">
      <c r="A547" s="261" t="s">
        <v>1587</v>
      </c>
      <c r="B547" s="3"/>
      <c r="C547" s="3"/>
      <c r="D547" s="32">
        <f t="shared" si="14"/>
        <v>521.04999999999995</v>
      </c>
      <c r="E547" s="9">
        <v>71.8</v>
      </c>
      <c r="F547" s="9">
        <v>157.49999999999997</v>
      </c>
      <c r="G547" s="565">
        <v>6.6000000000000005</v>
      </c>
      <c r="H547" s="565">
        <v>0</v>
      </c>
      <c r="I547" s="565">
        <v>285.14999999999998</v>
      </c>
      <c r="J547" s="561"/>
      <c r="K547" s="562"/>
      <c r="L547" s="563"/>
      <c r="M547" s="564"/>
      <c r="N547" s="562"/>
      <c r="P547" s="9"/>
      <c r="Q547" s="9"/>
      <c r="R547" s="9"/>
      <c r="S547" s="9"/>
      <c r="T547" s="9"/>
      <c r="U547" s="9"/>
      <c r="V547" s="9"/>
      <c r="W547" s="9"/>
      <c r="X547" s="9"/>
      <c r="Y547" s="9"/>
      <c r="Z547" s="9"/>
      <c r="AA547" s="9"/>
      <c r="AB547" s="9"/>
      <c r="AC547" s="9"/>
      <c r="AD547" s="9"/>
      <c r="AE547" s="105"/>
      <c r="AF547" s="61"/>
      <c r="AH547" s="249"/>
      <c r="AI547" s="61"/>
    </row>
    <row r="548" spans="1:35" ht="15.75">
      <c r="A548" s="261" t="s">
        <v>11</v>
      </c>
      <c r="B548" s="3"/>
      <c r="C548" s="3"/>
      <c r="D548" s="32">
        <f t="shared" si="14"/>
        <v>512.20000000000005</v>
      </c>
      <c r="E548" s="9">
        <v>65.7</v>
      </c>
      <c r="F548" s="9">
        <v>140.5</v>
      </c>
      <c r="G548" s="565">
        <v>4.5</v>
      </c>
      <c r="H548" s="565">
        <v>45.400000000000006</v>
      </c>
      <c r="I548" s="565">
        <v>256.09999999999997</v>
      </c>
      <c r="J548" s="561"/>
      <c r="K548" s="562"/>
      <c r="L548" s="563"/>
      <c r="M548" s="564"/>
      <c r="N548" s="562"/>
      <c r="P548" s="9"/>
      <c r="Q548" s="9"/>
      <c r="R548" s="9"/>
      <c r="S548" s="9"/>
      <c r="T548" s="9"/>
      <c r="U548" s="9"/>
      <c r="V548" s="9"/>
      <c r="W548" s="9"/>
      <c r="X548" s="9"/>
      <c r="Y548" s="9"/>
      <c r="Z548" s="9"/>
      <c r="AA548" s="9"/>
      <c r="AB548" s="9"/>
      <c r="AC548" s="9"/>
      <c r="AD548" s="9"/>
      <c r="AE548" s="261"/>
      <c r="AF548" s="61"/>
      <c r="AH548" s="249"/>
      <c r="AI548" s="61"/>
    </row>
    <row r="549" spans="1:35" ht="15.75">
      <c r="A549" s="105" t="s">
        <v>2077</v>
      </c>
      <c r="B549" s="3"/>
      <c r="C549" s="3"/>
      <c r="D549" s="32">
        <f t="shared" si="14"/>
        <v>430.2</v>
      </c>
      <c r="E549" s="9">
        <v>43.300000000000004</v>
      </c>
      <c r="F549" s="9">
        <v>163.59999999999997</v>
      </c>
      <c r="G549" s="565">
        <v>39.300000000000004</v>
      </c>
      <c r="H549" s="565">
        <v>78</v>
      </c>
      <c r="I549" s="565">
        <v>105.99999999999999</v>
      </c>
      <c r="J549" s="567"/>
      <c r="K549" s="562"/>
      <c r="L549" s="563"/>
      <c r="M549" s="564"/>
      <c r="N549" s="562"/>
      <c r="P549" s="9"/>
      <c r="Q549" s="9"/>
      <c r="R549" s="9"/>
      <c r="S549" s="9"/>
      <c r="T549" s="9"/>
      <c r="U549" s="9"/>
      <c r="V549" s="9"/>
      <c r="W549" s="9"/>
      <c r="X549" s="9"/>
      <c r="Y549" s="9"/>
      <c r="Z549" s="9"/>
      <c r="AA549" s="9"/>
      <c r="AB549" s="9"/>
      <c r="AC549" s="9"/>
      <c r="AD549" s="9"/>
      <c r="AE549" s="401"/>
      <c r="AF549" s="61"/>
      <c r="AH549" s="249"/>
      <c r="AI549" s="61"/>
    </row>
    <row r="550" spans="1:35" ht="15.75">
      <c r="A550" s="261" t="s">
        <v>1591</v>
      </c>
      <c r="B550" s="3"/>
      <c r="C550" s="3"/>
      <c r="D550" s="32">
        <f t="shared" si="14"/>
        <v>549.9</v>
      </c>
      <c r="E550" s="9">
        <v>100.30000000000001</v>
      </c>
      <c r="F550" s="9">
        <v>118.2</v>
      </c>
      <c r="G550" s="565">
        <v>3.9000000000000004</v>
      </c>
      <c r="H550" s="565">
        <v>107.4</v>
      </c>
      <c r="I550" s="565">
        <v>220.1</v>
      </c>
      <c r="J550" s="561"/>
      <c r="K550" s="562"/>
      <c r="L550" s="563"/>
      <c r="M550" s="564"/>
      <c r="N550" s="562"/>
      <c r="P550" s="9"/>
      <c r="Q550" s="9"/>
      <c r="R550" s="9"/>
      <c r="S550" s="9"/>
      <c r="T550" s="9"/>
      <c r="U550" s="9"/>
      <c r="V550" s="9"/>
      <c r="W550" s="9"/>
      <c r="X550" s="9"/>
      <c r="Y550" s="9"/>
      <c r="Z550" s="9"/>
      <c r="AA550" s="9"/>
      <c r="AB550" s="9"/>
      <c r="AC550" s="9"/>
      <c r="AD550" s="9"/>
      <c r="AE550" s="105"/>
      <c r="AF550" s="61"/>
      <c r="AH550" s="249"/>
      <c r="AI550" s="61"/>
    </row>
    <row r="551" spans="1:35" ht="15.75">
      <c r="A551" s="104" t="s">
        <v>1279</v>
      </c>
      <c r="B551" s="3"/>
      <c r="C551" s="3"/>
      <c r="D551" s="32">
        <f t="shared" si="14"/>
        <v>459.5</v>
      </c>
      <c r="E551" s="9">
        <v>41.800000000000004</v>
      </c>
      <c r="F551" s="9">
        <v>139.19999999999999</v>
      </c>
      <c r="G551" s="565">
        <v>0</v>
      </c>
      <c r="H551" s="565">
        <v>30</v>
      </c>
      <c r="I551" s="565">
        <v>248.49999999999997</v>
      </c>
      <c r="J551" s="401"/>
      <c r="K551" s="562"/>
      <c r="L551" s="563"/>
      <c r="M551" s="564"/>
      <c r="N551" s="562"/>
      <c r="P551" s="9"/>
      <c r="Q551" s="9"/>
      <c r="R551" s="9"/>
      <c r="S551" s="9"/>
      <c r="T551" s="9"/>
      <c r="U551" s="9"/>
      <c r="V551" s="9"/>
      <c r="W551" s="9"/>
      <c r="X551" s="9"/>
      <c r="Y551" s="9"/>
      <c r="Z551" s="9"/>
      <c r="AA551" s="9"/>
      <c r="AB551" s="9"/>
      <c r="AC551" s="9"/>
      <c r="AD551" s="9"/>
      <c r="AE551" s="261"/>
      <c r="AF551" s="61"/>
      <c r="AH551" s="249"/>
      <c r="AI551" s="61"/>
    </row>
    <row r="552" spans="1:35" ht="15.75">
      <c r="A552" s="105" t="s">
        <v>596</v>
      </c>
      <c r="B552" s="3"/>
      <c r="C552" s="3"/>
      <c r="D552" s="32">
        <f t="shared" si="14"/>
        <v>453.2</v>
      </c>
      <c r="E552" s="9">
        <v>5.2</v>
      </c>
      <c r="F552" s="9">
        <v>98.999999999999986</v>
      </c>
      <c r="G552" s="565">
        <v>37.5</v>
      </c>
      <c r="H552" s="565">
        <v>44.5</v>
      </c>
      <c r="I552" s="565">
        <v>267</v>
      </c>
      <c r="J552" s="567"/>
      <c r="K552" s="562"/>
      <c r="L552" s="563"/>
      <c r="M552" s="564"/>
      <c r="N552" s="562"/>
      <c r="P552" s="9"/>
      <c r="Q552" s="9"/>
      <c r="R552" s="9"/>
      <c r="S552" s="9"/>
      <c r="T552" s="9"/>
      <c r="U552" s="9"/>
      <c r="V552" s="9"/>
      <c r="W552" s="9"/>
      <c r="X552" s="9"/>
      <c r="Y552" s="9"/>
      <c r="Z552" s="9"/>
      <c r="AA552" s="9"/>
      <c r="AB552" s="9"/>
      <c r="AC552" s="9"/>
      <c r="AD552" s="9"/>
      <c r="AE552" s="105"/>
      <c r="AF552" s="61"/>
      <c r="AH552" s="249"/>
      <c r="AI552" s="61"/>
    </row>
    <row r="553" spans="1:35" ht="15.75">
      <c r="A553" s="261" t="s">
        <v>1584</v>
      </c>
      <c r="B553" s="3"/>
      <c r="C553" s="3"/>
      <c r="D553" s="32">
        <f t="shared" ref="D553:D584" si="15">SUM(E553:DZ553)</f>
        <v>513.70000000000005</v>
      </c>
      <c r="E553" s="9">
        <v>97.2</v>
      </c>
      <c r="F553" s="9">
        <v>90.700000000000017</v>
      </c>
      <c r="G553" s="565">
        <v>107.99999999999999</v>
      </c>
      <c r="H553" s="565">
        <v>63.7</v>
      </c>
      <c r="I553" s="565">
        <v>154.10000000000002</v>
      </c>
      <c r="J553" s="561"/>
      <c r="K553" s="562"/>
      <c r="L553" s="563"/>
      <c r="M553" s="564"/>
      <c r="N553" s="562"/>
      <c r="P553" s="9"/>
      <c r="Q553" s="9"/>
      <c r="R553" s="9"/>
      <c r="S553" s="9"/>
      <c r="T553" s="9"/>
      <c r="U553" s="9"/>
      <c r="V553" s="9"/>
      <c r="W553" s="9"/>
      <c r="X553" s="9"/>
      <c r="Y553" s="9"/>
      <c r="Z553" s="9"/>
      <c r="AA553" s="9"/>
      <c r="AB553" s="9"/>
      <c r="AC553" s="9"/>
      <c r="AD553" s="9"/>
      <c r="AE553" s="260"/>
      <c r="AF553" s="61"/>
      <c r="AH553" s="249"/>
      <c r="AI553" s="61"/>
    </row>
    <row r="554" spans="1:35" ht="15.75">
      <c r="A554" s="105" t="s">
        <v>2512</v>
      </c>
      <c r="B554" s="3"/>
      <c r="C554" s="3"/>
      <c r="D554" s="32">
        <f t="shared" si="15"/>
        <v>659.9</v>
      </c>
      <c r="E554" s="9">
        <v>144.1</v>
      </c>
      <c r="F554" s="9">
        <v>114.39999999999999</v>
      </c>
      <c r="G554" s="565">
        <v>88.5</v>
      </c>
      <c r="H554" s="565">
        <v>91.6</v>
      </c>
      <c r="I554" s="565">
        <v>221.29999999999998</v>
      </c>
      <c r="J554" s="567"/>
      <c r="K554" s="562"/>
      <c r="L554" s="563"/>
      <c r="M554" s="564"/>
      <c r="N554" s="562"/>
      <c r="P554" s="9"/>
      <c r="Q554" s="9"/>
      <c r="R554" s="9"/>
      <c r="S554" s="9"/>
      <c r="T554" s="9"/>
      <c r="U554" s="9"/>
      <c r="V554" s="9"/>
      <c r="W554" s="9"/>
      <c r="X554" s="9"/>
      <c r="Y554" s="9"/>
      <c r="Z554" s="9"/>
      <c r="AA554" s="9"/>
      <c r="AB554" s="9"/>
      <c r="AC554" s="9"/>
      <c r="AD554" s="9"/>
      <c r="AE554" s="105"/>
      <c r="AF554" s="61"/>
      <c r="AH554" s="249"/>
      <c r="AI554" s="61"/>
    </row>
    <row r="555" spans="1:35" ht="15.75">
      <c r="A555" s="261" t="s">
        <v>3857</v>
      </c>
      <c r="B555" s="3"/>
      <c r="C555" s="3"/>
      <c r="D555" s="32">
        <f t="shared" si="15"/>
        <v>594.40000000000009</v>
      </c>
      <c r="E555" s="9">
        <v>121.5</v>
      </c>
      <c r="F555" s="9">
        <v>118.10000000000001</v>
      </c>
      <c r="G555" s="565">
        <v>24.5</v>
      </c>
      <c r="H555" s="565">
        <v>92.1</v>
      </c>
      <c r="I555" s="565">
        <v>238.2</v>
      </c>
      <c r="J555" s="561"/>
      <c r="K555" s="562"/>
      <c r="L555" s="563"/>
      <c r="M555" s="564"/>
      <c r="N555" s="562"/>
      <c r="P555" s="9"/>
      <c r="Q555" s="9"/>
      <c r="R555" s="9"/>
      <c r="S555" s="9"/>
      <c r="T555" s="9"/>
      <c r="U555" s="9"/>
      <c r="V555" s="9"/>
      <c r="W555" s="9"/>
      <c r="X555" s="9"/>
      <c r="Y555" s="9"/>
      <c r="Z555" s="9"/>
      <c r="AA555" s="9"/>
      <c r="AB555" s="9"/>
      <c r="AC555" s="9"/>
      <c r="AD555" s="9"/>
      <c r="AE555" s="105"/>
      <c r="AF555" s="61"/>
      <c r="AH555" s="249"/>
      <c r="AI555" s="61"/>
    </row>
    <row r="556" spans="1:35" ht="15.75">
      <c r="A556" s="105" t="s">
        <v>649</v>
      </c>
      <c r="B556" s="3"/>
      <c r="C556" s="3"/>
      <c r="D556" s="32">
        <f t="shared" si="15"/>
        <v>521.1</v>
      </c>
      <c r="E556" s="9">
        <v>43</v>
      </c>
      <c r="F556" s="9">
        <v>156.9</v>
      </c>
      <c r="G556" s="565">
        <v>104.2</v>
      </c>
      <c r="H556" s="565">
        <v>22</v>
      </c>
      <c r="I556" s="565">
        <v>194.99999999999997</v>
      </c>
      <c r="J556" s="567"/>
      <c r="K556" s="348"/>
      <c r="L556" s="563"/>
      <c r="M556" s="564"/>
      <c r="N556" s="562"/>
      <c r="P556" s="9"/>
      <c r="Q556" s="9"/>
      <c r="R556" s="9"/>
      <c r="S556" s="9"/>
      <c r="T556" s="9"/>
      <c r="U556" s="9"/>
      <c r="V556" s="9"/>
      <c r="W556" s="9"/>
      <c r="X556" s="9"/>
      <c r="Y556" s="9"/>
      <c r="Z556" s="9"/>
      <c r="AA556" s="9"/>
      <c r="AB556" s="9"/>
      <c r="AC556" s="9"/>
      <c r="AD556" s="9"/>
      <c r="AE556" s="260"/>
      <c r="AF556" s="61"/>
      <c r="AH556" s="249"/>
      <c r="AI556" s="61"/>
    </row>
    <row r="557" spans="1:35" ht="15.75">
      <c r="A557" s="261" t="s">
        <v>3851</v>
      </c>
      <c r="B557" s="3"/>
      <c r="C557" s="3"/>
      <c r="D557" s="32">
        <f t="shared" si="15"/>
        <v>481.8</v>
      </c>
      <c r="E557" s="9">
        <v>81.800000000000011</v>
      </c>
      <c r="F557" s="9">
        <v>138.30000000000001</v>
      </c>
      <c r="G557" s="565">
        <v>10.5</v>
      </c>
      <c r="H557" s="565">
        <v>47</v>
      </c>
      <c r="I557" s="565">
        <v>204.2</v>
      </c>
      <c r="J557" s="561"/>
      <c r="K557" s="562"/>
      <c r="L557" s="563"/>
      <c r="M557" s="564"/>
      <c r="N557" s="562"/>
      <c r="P557" s="9"/>
      <c r="Q557" s="9"/>
      <c r="R557" s="9"/>
      <c r="S557" s="9"/>
      <c r="T557" s="9"/>
      <c r="U557" s="9"/>
      <c r="V557" s="9"/>
      <c r="W557" s="9"/>
      <c r="X557" s="9"/>
      <c r="Y557" s="9"/>
      <c r="Z557" s="9"/>
      <c r="AA557" s="9"/>
      <c r="AB557" s="9"/>
      <c r="AC557" s="9"/>
      <c r="AD557" s="9"/>
      <c r="AE557" s="261"/>
      <c r="AF557" s="61"/>
      <c r="AH557" s="249"/>
      <c r="AI557" s="61"/>
    </row>
    <row r="558" spans="1:35" ht="15.75">
      <c r="A558" s="105" t="s">
        <v>601</v>
      </c>
      <c r="B558" s="3"/>
      <c r="C558" s="3"/>
      <c r="D558" s="32">
        <f t="shared" si="15"/>
        <v>580.20000000000005</v>
      </c>
      <c r="E558" s="9">
        <v>119.2</v>
      </c>
      <c r="F558" s="9">
        <v>188.4</v>
      </c>
      <c r="G558" s="565">
        <v>62.4</v>
      </c>
      <c r="H558" s="565">
        <v>74.7</v>
      </c>
      <c r="I558" s="565">
        <v>135.5</v>
      </c>
      <c r="J558" s="567"/>
      <c r="K558" s="562"/>
      <c r="L558" s="563"/>
      <c r="M558" s="564"/>
      <c r="N558" s="562"/>
      <c r="P558" s="9"/>
      <c r="Q558" s="9"/>
      <c r="R558" s="9"/>
      <c r="S558" s="9"/>
      <c r="T558" s="9"/>
      <c r="U558" s="9"/>
      <c r="V558" s="9"/>
      <c r="W558" s="9"/>
      <c r="X558" s="9"/>
      <c r="Y558" s="9"/>
      <c r="Z558" s="9"/>
      <c r="AA558" s="9"/>
      <c r="AB558" s="9"/>
      <c r="AC558" s="9"/>
      <c r="AD558" s="9"/>
      <c r="AE558" s="105"/>
      <c r="AF558" s="61"/>
      <c r="AH558" s="249"/>
      <c r="AI558" s="61"/>
    </row>
    <row r="559" spans="1:35" ht="15.75">
      <c r="A559" s="261" t="s">
        <v>3837</v>
      </c>
      <c r="B559" s="3"/>
      <c r="C559" s="3"/>
      <c r="D559" s="32">
        <f t="shared" si="15"/>
        <v>337</v>
      </c>
      <c r="E559" s="9">
        <v>0</v>
      </c>
      <c r="F559" s="9">
        <v>105.4</v>
      </c>
      <c r="G559" s="565">
        <v>0</v>
      </c>
      <c r="H559" s="565">
        <v>46.1</v>
      </c>
      <c r="I559" s="565">
        <v>185.5</v>
      </c>
      <c r="J559" s="561"/>
      <c r="K559" s="562"/>
      <c r="L559" s="563"/>
      <c r="M559" s="564"/>
      <c r="N559" s="562"/>
      <c r="P559" s="9"/>
      <c r="Q559" s="9"/>
      <c r="R559" s="9"/>
      <c r="S559" s="9"/>
      <c r="T559" s="9"/>
      <c r="U559" s="9"/>
      <c r="V559" s="9"/>
      <c r="W559" s="9"/>
      <c r="X559" s="9"/>
      <c r="Y559" s="9"/>
      <c r="Z559" s="9"/>
      <c r="AA559" s="9"/>
      <c r="AB559" s="9"/>
      <c r="AC559" s="9"/>
      <c r="AD559" s="9"/>
      <c r="AE559" s="260"/>
      <c r="AF559" s="61"/>
      <c r="AH559" s="249"/>
      <c r="AI559" s="61"/>
    </row>
    <row r="560" spans="1:35" ht="15.75">
      <c r="A560" s="260" t="s">
        <v>3181</v>
      </c>
      <c r="B560" s="3"/>
      <c r="C560" s="3"/>
      <c r="D560" s="32">
        <f t="shared" si="15"/>
        <v>492.90000000000009</v>
      </c>
      <c r="E560" s="9">
        <v>58.5</v>
      </c>
      <c r="F560" s="9">
        <v>163.30000000000001</v>
      </c>
      <c r="G560" s="565">
        <v>12</v>
      </c>
      <c r="H560" s="565">
        <v>118.60000000000001</v>
      </c>
      <c r="I560" s="565">
        <v>140.50000000000003</v>
      </c>
      <c r="J560" s="566"/>
      <c r="K560" s="562"/>
      <c r="L560" s="563"/>
      <c r="M560" s="564"/>
      <c r="N560" s="562"/>
      <c r="P560" s="9"/>
      <c r="Q560" s="9"/>
      <c r="R560" s="9"/>
      <c r="S560" s="9"/>
      <c r="T560" s="9"/>
      <c r="U560" s="9"/>
      <c r="V560" s="9"/>
      <c r="W560" s="9"/>
      <c r="X560" s="9"/>
      <c r="Y560" s="9"/>
      <c r="Z560" s="9"/>
      <c r="AA560" s="9"/>
      <c r="AB560" s="9"/>
      <c r="AC560" s="9"/>
      <c r="AD560" s="9"/>
      <c r="AE560" s="105"/>
      <c r="AF560" s="61"/>
      <c r="AH560" s="249"/>
      <c r="AI560" s="61"/>
    </row>
    <row r="561" spans="1:35" ht="15.75">
      <c r="A561" s="261" t="s">
        <v>15</v>
      </c>
      <c r="B561" s="3"/>
      <c r="C561" s="3"/>
      <c r="D561" s="32">
        <f t="shared" si="15"/>
        <v>537.6</v>
      </c>
      <c r="E561" s="9">
        <v>19.599999999999998</v>
      </c>
      <c r="F561" s="9">
        <v>148.30000000000001</v>
      </c>
      <c r="G561" s="565">
        <v>37.5</v>
      </c>
      <c r="H561" s="565">
        <v>175.4</v>
      </c>
      <c r="I561" s="565">
        <v>156.80000000000001</v>
      </c>
      <c r="J561" s="561"/>
      <c r="K561" s="562"/>
      <c r="L561" s="563"/>
      <c r="M561" s="564"/>
      <c r="N561" s="562"/>
      <c r="P561" s="9"/>
      <c r="Q561" s="9"/>
      <c r="R561" s="9"/>
      <c r="S561" s="9"/>
      <c r="T561" s="9"/>
      <c r="U561" s="9"/>
      <c r="V561" s="9"/>
      <c r="W561" s="9"/>
      <c r="X561" s="9"/>
      <c r="Y561" s="9"/>
      <c r="Z561" s="9"/>
      <c r="AA561" s="9"/>
      <c r="AB561" s="9"/>
      <c r="AC561" s="9"/>
      <c r="AD561" s="9"/>
      <c r="AE561" s="260"/>
      <c r="AF561" s="61"/>
      <c r="AH561" s="249"/>
      <c r="AI561" s="61"/>
    </row>
    <row r="562" spans="1:35" ht="15.75">
      <c r="A562" s="105" t="s">
        <v>2521</v>
      </c>
      <c r="B562" s="3"/>
      <c r="C562" s="3"/>
      <c r="D562" s="32">
        <f t="shared" si="15"/>
        <v>455.35</v>
      </c>
      <c r="E562" s="9">
        <v>74.199999999999989</v>
      </c>
      <c r="F562" s="9">
        <v>118.7</v>
      </c>
      <c r="G562" s="565">
        <v>27.3</v>
      </c>
      <c r="H562" s="565">
        <v>35.6</v>
      </c>
      <c r="I562" s="565">
        <v>199.55</v>
      </c>
      <c r="J562" s="567"/>
      <c r="K562" s="562"/>
      <c r="L562" s="563"/>
      <c r="M562" s="564"/>
      <c r="N562" s="562"/>
      <c r="P562" s="9"/>
      <c r="Q562" s="9"/>
      <c r="R562" s="9"/>
      <c r="S562" s="9"/>
      <c r="T562" s="9"/>
      <c r="U562" s="9"/>
      <c r="V562" s="9"/>
      <c r="W562" s="9"/>
      <c r="X562" s="9"/>
      <c r="Y562" s="9"/>
      <c r="Z562" s="9"/>
      <c r="AA562" s="9"/>
      <c r="AB562" s="9"/>
      <c r="AC562" s="9"/>
      <c r="AD562" s="9"/>
      <c r="AE562" s="261"/>
      <c r="AF562" s="61"/>
      <c r="AH562" s="249"/>
      <c r="AI562" s="61"/>
    </row>
    <row r="563" spans="1:35" ht="15.75">
      <c r="A563" s="260" t="s">
        <v>3154</v>
      </c>
      <c r="B563" s="3"/>
      <c r="C563" s="3"/>
      <c r="D563" s="32">
        <f t="shared" si="15"/>
        <v>448.40000000000003</v>
      </c>
      <c r="E563" s="9">
        <v>52.8</v>
      </c>
      <c r="F563" s="9">
        <v>136.70000000000002</v>
      </c>
      <c r="G563" s="565">
        <v>34.1</v>
      </c>
      <c r="H563" s="565">
        <v>0</v>
      </c>
      <c r="I563" s="565">
        <v>224.80000000000004</v>
      </c>
      <c r="J563" s="566"/>
      <c r="K563" s="562"/>
      <c r="L563" s="563"/>
      <c r="M563" s="564"/>
      <c r="N563" s="562"/>
      <c r="P563" s="9"/>
      <c r="Q563" s="9"/>
      <c r="R563" s="9"/>
      <c r="S563" s="9"/>
      <c r="T563" s="9"/>
      <c r="U563" s="9"/>
      <c r="V563" s="9"/>
      <c r="W563" s="9"/>
      <c r="X563" s="9"/>
      <c r="Y563" s="9"/>
      <c r="Z563" s="9"/>
      <c r="AA563" s="9"/>
      <c r="AB563" s="9"/>
      <c r="AC563" s="9"/>
      <c r="AD563" s="9"/>
      <c r="AE563" s="261"/>
      <c r="AF563" s="61"/>
      <c r="AH563" s="249"/>
      <c r="AI563" s="61"/>
    </row>
    <row r="564" spans="1:35" ht="15.75">
      <c r="A564" s="105" t="s">
        <v>2094</v>
      </c>
      <c r="B564" s="3"/>
      <c r="C564" s="3"/>
      <c r="D564" s="32">
        <f t="shared" si="15"/>
        <v>411</v>
      </c>
      <c r="E564" s="9">
        <v>4.5</v>
      </c>
      <c r="F564" s="9">
        <v>149.30000000000001</v>
      </c>
      <c r="G564" s="565">
        <v>11.3</v>
      </c>
      <c r="H564" s="565">
        <v>45.400000000000006</v>
      </c>
      <c r="I564" s="565">
        <v>200.49999999999997</v>
      </c>
      <c r="J564" s="567"/>
      <c r="K564" s="562"/>
      <c r="L564" s="563"/>
      <c r="M564" s="564"/>
      <c r="N564" s="562"/>
      <c r="P564" s="9"/>
      <c r="Q564" s="9"/>
      <c r="R564" s="9"/>
      <c r="S564" s="9"/>
      <c r="T564" s="9"/>
      <c r="U564" s="9"/>
      <c r="V564" s="9"/>
      <c r="W564" s="9"/>
      <c r="X564" s="9"/>
      <c r="Y564" s="9"/>
      <c r="Z564" s="9"/>
      <c r="AA564" s="9"/>
      <c r="AB564" s="9"/>
      <c r="AC564" s="9"/>
      <c r="AD564" s="9"/>
      <c r="AE564" s="260"/>
      <c r="AF564" s="61"/>
      <c r="AH564" s="249"/>
      <c r="AI564" s="61"/>
    </row>
    <row r="565" spans="1:35" ht="15.75">
      <c r="A565" s="261" t="s">
        <v>3854</v>
      </c>
      <c r="B565" s="3"/>
      <c r="C565" s="3"/>
      <c r="D565" s="32">
        <f t="shared" si="15"/>
        <v>497.4</v>
      </c>
      <c r="E565" s="9">
        <v>76.599999999999994</v>
      </c>
      <c r="F565" s="9">
        <v>162.9</v>
      </c>
      <c r="G565" s="565">
        <v>0</v>
      </c>
      <c r="H565" s="565">
        <v>33</v>
      </c>
      <c r="I565" s="565">
        <v>224.9</v>
      </c>
      <c r="J565" s="561"/>
      <c r="K565" s="562"/>
      <c r="L565" s="563"/>
      <c r="M565" s="564"/>
      <c r="N565" s="562"/>
      <c r="P565" s="9"/>
      <c r="Q565" s="9"/>
      <c r="R565" s="9"/>
      <c r="S565" s="9"/>
      <c r="T565" s="9"/>
      <c r="U565" s="9"/>
      <c r="V565" s="9"/>
      <c r="W565" s="9"/>
      <c r="X565" s="9"/>
      <c r="Y565" s="9"/>
      <c r="Z565" s="9"/>
      <c r="AA565" s="9"/>
      <c r="AB565" s="9"/>
      <c r="AC565" s="9"/>
      <c r="AD565" s="9"/>
      <c r="AE565" s="105"/>
      <c r="AF565" s="61"/>
      <c r="AH565" s="249"/>
      <c r="AI565" s="61"/>
    </row>
    <row r="566" spans="1:35" ht="15.75">
      <c r="A566" s="261" t="s">
        <v>1580</v>
      </c>
      <c r="B566" s="3"/>
      <c r="C566" s="3"/>
      <c r="D566" s="32">
        <f t="shared" si="15"/>
        <v>368.8</v>
      </c>
      <c r="E566" s="9">
        <v>53.4</v>
      </c>
      <c r="F566" s="9">
        <v>131</v>
      </c>
      <c r="G566" s="565">
        <v>47.1</v>
      </c>
      <c r="H566" s="565">
        <v>35.6</v>
      </c>
      <c r="I566" s="565">
        <v>101.7</v>
      </c>
      <c r="J566" s="561"/>
      <c r="K566" s="562"/>
      <c r="L566" s="563"/>
      <c r="M566" s="564"/>
      <c r="N566" s="562"/>
      <c r="P566" s="9"/>
      <c r="Q566" s="9"/>
      <c r="R566" s="9"/>
      <c r="S566" s="9"/>
      <c r="T566" s="9"/>
      <c r="U566" s="9"/>
      <c r="V566" s="9"/>
      <c r="W566" s="9"/>
      <c r="X566" s="9"/>
      <c r="Y566" s="9"/>
      <c r="Z566" s="9"/>
      <c r="AA566" s="9"/>
      <c r="AB566" s="9"/>
      <c r="AC566" s="9"/>
      <c r="AD566" s="9"/>
      <c r="AE566" s="105"/>
      <c r="AF566" s="61"/>
      <c r="AH566" s="249"/>
      <c r="AI566" s="61"/>
    </row>
    <row r="567" spans="1:35" ht="15.75">
      <c r="A567" s="261" t="s">
        <v>17</v>
      </c>
      <c r="B567" s="3"/>
      <c r="C567" s="3"/>
      <c r="D567" s="32">
        <f t="shared" si="15"/>
        <v>599.5</v>
      </c>
      <c r="E567" s="9">
        <v>59.8</v>
      </c>
      <c r="F567" s="9">
        <v>148.79999999999998</v>
      </c>
      <c r="G567" s="565">
        <v>8.4</v>
      </c>
      <c r="H567" s="565">
        <v>111.6</v>
      </c>
      <c r="I567" s="565">
        <v>270.89999999999998</v>
      </c>
      <c r="J567" s="561"/>
      <c r="K567" s="562"/>
      <c r="L567" s="563"/>
      <c r="M567" s="564"/>
      <c r="N567" s="562"/>
      <c r="P567" s="9"/>
      <c r="Q567" s="9"/>
      <c r="R567" s="9"/>
      <c r="S567" s="9"/>
      <c r="T567" s="9"/>
      <c r="U567" s="9"/>
      <c r="V567" s="9"/>
      <c r="W567" s="9"/>
      <c r="X567" s="9"/>
      <c r="Y567" s="9"/>
      <c r="Z567" s="9"/>
      <c r="AA567" s="9"/>
      <c r="AB567" s="9"/>
      <c r="AC567" s="9"/>
      <c r="AD567" s="9"/>
      <c r="AE567" s="260"/>
      <c r="AF567" s="61"/>
      <c r="AH567" s="249"/>
      <c r="AI567" s="61"/>
    </row>
    <row r="568" spans="1:35" ht="15.75">
      <c r="A568" s="105" t="s">
        <v>3156</v>
      </c>
      <c r="B568" s="3"/>
      <c r="C568" s="3"/>
      <c r="D568" s="32">
        <f t="shared" si="15"/>
        <v>381.6</v>
      </c>
      <c r="E568" s="9">
        <v>67.100000000000009</v>
      </c>
      <c r="F568" s="9">
        <v>39.6</v>
      </c>
      <c r="G568" s="565">
        <v>19.799999999999997</v>
      </c>
      <c r="H568" s="565">
        <v>49.8</v>
      </c>
      <c r="I568" s="565">
        <v>205.29999999999998</v>
      </c>
      <c r="J568" s="567"/>
      <c r="K568" s="562"/>
      <c r="L568" s="563"/>
      <c r="M568" s="564"/>
      <c r="N568" s="562"/>
      <c r="P568" s="9"/>
      <c r="Q568" s="9"/>
      <c r="R568" s="9"/>
      <c r="S568" s="9"/>
      <c r="T568" s="9"/>
      <c r="U568" s="9"/>
      <c r="V568" s="9"/>
      <c r="W568" s="9"/>
      <c r="X568" s="9"/>
      <c r="Y568" s="9"/>
      <c r="Z568" s="9"/>
      <c r="AA568" s="9"/>
      <c r="AB568" s="9"/>
      <c r="AC568" s="9"/>
      <c r="AD568" s="9"/>
      <c r="AE568" s="105"/>
      <c r="AF568" s="61"/>
      <c r="AH568" s="249"/>
      <c r="AI568" s="61"/>
    </row>
    <row r="569" spans="1:35" ht="15.75">
      <c r="A569" s="105" t="s">
        <v>161</v>
      </c>
      <c r="B569" s="3"/>
      <c r="C569" s="3"/>
      <c r="D569" s="32">
        <f t="shared" si="15"/>
        <v>468.4</v>
      </c>
      <c r="E569" s="9">
        <v>54</v>
      </c>
      <c r="F569" s="9">
        <v>136.4</v>
      </c>
      <c r="G569" s="565">
        <v>3.5999999999999996</v>
      </c>
      <c r="H569" s="565">
        <v>80.400000000000006</v>
      </c>
      <c r="I569" s="565">
        <v>194.00000000000003</v>
      </c>
      <c r="J569" s="567"/>
      <c r="K569" s="562"/>
      <c r="L569" s="563"/>
      <c r="M569" s="564"/>
      <c r="N569" s="562"/>
      <c r="P569" s="9"/>
      <c r="Q569" s="9"/>
      <c r="R569" s="9"/>
      <c r="S569" s="9"/>
      <c r="T569" s="9"/>
      <c r="U569" s="9"/>
      <c r="V569" s="9"/>
      <c r="W569" s="9"/>
      <c r="X569" s="9"/>
      <c r="Y569" s="9"/>
      <c r="Z569" s="9"/>
      <c r="AA569" s="9"/>
      <c r="AB569" s="9"/>
      <c r="AC569" s="9"/>
      <c r="AD569" s="9"/>
      <c r="AE569" s="105"/>
      <c r="AF569" s="61"/>
      <c r="AH569" s="249"/>
      <c r="AI569" s="61"/>
    </row>
    <row r="570" spans="1:35" ht="15.75">
      <c r="A570" s="261" t="s">
        <v>3818</v>
      </c>
      <c r="B570" s="3"/>
      <c r="C570" s="3"/>
      <c r="D570" s="32">
        <f t="shared" si="15"/>
        <v>212.7</v>
      </c>
      <c r="E570" s="9">
        <v>16.8</v>
      </c>
      <c r="F570" s="9">
        <v>51.7</v>
      </c>
      <c r="G570" s="565">
        <v>7.6</v>
      </c>
      <c r="H570" s="565">
        <v>57.3</v>
      </c>
      <c r="I570" s="565">
        <v>79.3</v>
      </c>
      <c r="J570" s="561"/>
      <c r="K570" s="562"/>
      <c r="L570" s="563"/>
      <c r="M570" s="564"/>
      <c r="N570" s="562"/>
      <c r="P570" s="9"/>
      <c r="Q570" s="9"/>
      <c r="R570" s="9"/>
      <c r="S570" s="9"/>
      <c r="T570" s="9"/>
      <c r="U570" s="9"/>
      <c r="V570" s="9"/>
      <c r="W570" s="9"/>
      <c r="X570" s="9"/>
      <c r="Y570" s="9"/>
      <c r="Z570" s="9"/>
      <c r="AA570" s="9"/>
      <c r="AB570" s="9"/>
      <c r="AC570" s="9"/>
      <c r="AD570" s="9"/>
      <c r="AE570" s="105"/>
      <c r="AF570" s="61"/>
      <c r="AH570" s="249"/>
      <c r="AI570" s="61"/>
    </row>
    <row r="571" spans="1:35" ht="15.75">
      <c r="A571" s="261" t="s">
        <v>3849</v>
      </c>
      <c r="B571" s="3"/>
      <c r="C571" s="3"/>
      <c r="D571" s="32">
        <f t="shared" si="15"/>
        <v>578.4</v>
      </c>
      <c r="E571" s="9">
        <v>103.4</v>
      </c>
      <c r="F571" s="9">
        <v>169</v>
      </c>
      <c r="G571" s="565">
        <v>0</v>
      </c>
      <c r="H571" s="565">
        <v>76.2</v>
      </c>
      <c r="I571" s="565">
        <v>229.8</v>
      </c>
      <c r="J571" s="561"/>
      <c r="K571" s="562"/>
      <c r="L571" s="563"/>
      <c r="M571" s="564"/>
      <c r="N571" s="562"/>
      <c r="P571" s="9"/>
      <c r="Q571" s="9"/>
      <c r="R571" s="9"/>
      <c r="S571" s="9"/>
      <c r="T571" s="9"/>
      <c r="U571" s="9"/>
      <c r="V571" s="9"/>
      <c r="W571" s="9"/>
      <c r="X571" s="9"/>
      <c r="Y571" s="9"/>
      <c r="Z571" s="9"/>
      <c r="AA571" s="9"/>
      <c r="AB571" s="9"/>
      <c r="AC571" s="9"/>
      <c r="AD571" s="9"/>
      <c r="AE571" s="260"/>
      <c r="AF571" s="61"/>
      <c r="AH571" s="249"/>
      <c r="AI571" s="61"/>
    </row>
    <row r="572" spans="1:35" ht="15.75">
      <c r="A572" s="260" t="s">
        <v>3157</v>
      </c>
      <c r="B572" s="3"/>
      <c r="C572" s="3"/>
      <c r="D572" s="32">
        <f t="shared" si="15"/>
        <v>395.95</v>
      </c>
      <c r="E572" s="9">
        <v>41.800000000000004</v>
      </c>
      <c r="F572" s="9">
        <v>117.3</v>
      </c>
      <c r="G572" s="565">
        <v>0</v>
      </c>
      <c r="H572" s="565">
        <v>30.4</v>
      </c>
      <c r="I572" s="565">
        <v>206.45</v>
      </c>
      <c r="J572" s="566"/>
      <c r="K572" s="562"/>
      <c r="L572" s="563"/>
      <c r="M572" s="564"/>
      <c r="N572" s="562"/>
      <c r="P572" s="9"/>
      <c r="Q572" s="9"/>
      <c r="R572" s="9"/>
      <c r="S572" s="9"/>
      <c r="T572" s="9"/>
      <c r="U572" s="9"/>
      <c r="V572" s="9"/>
      <c r="W572" s="9"/>
      <c r="X572" s="9"/>
      <c r="Y572" s="9"/>
      <c r="Z572" s="9"/>
      <c r="AA572" s="9"/>
      <c r="AB572" s="9"/>
      <c r="AC572" s="9"/>
      <c r="AD572" s="9"/>
      <c r="AE572" s="105"/>
      <c r="AF572" s="61"/>
      <c r="AH572" s="249"/>
      <c r="AI572" s="61"/>
    </row>
    <row r="573" spans="1:35" ht="15.75">
      <c r="A573" s="105" t="s">
        <v>2515</v>
      </c>
      <c r="B573" s="3"/>
      <c r="C573" s="3"/>
      <c r="D573" s="32">
        <f t="shared" si="15"/>
        <v>481.70000000000005</v>
      </c>
      <c r="E573" s="9">
        <v>0</v>
      </c>
      <c r="F573" s="9">
        <v>165.20000000000002</v>
      </c>
      <c r="G573" s="565">
        <v>0</v>
      </c>
      <c r="H573" s="565">
        <v>89.2</v>
      </c>
      <c r="I573" s="565">
        <v>227.3</v>
      </c>
      <c r="J573" s="567"/>
      <c r="K573" s="562"/>
      <c r="L573" s="563"/>
      <c r="M573" s="564"/>
      <c r="N573" s="562"/>
      <c r="P573" s="9"/>
      <c r="Q573" s="9"/>
      <c r="R573" s="9"/>
      <c r="S573" s="9"/>
      <c r="T573" s="9"/>
      <c r="U573" s="9"/>
      <c r="V573" s="9"/>
      <c r="W573" s="9"/>
      <c r="X573" s="9"/>
      <c r="Y573" s="9"/>
      <c r="Z573" s="9"/>
      <c r="AA573" s="9"/>
      <c r="AB573" s="9"/>
      <c r="AC573" s="9"/>
      <c r="AD573" s="9"/>
      <c r="AE573" s="260"/>
      <c r="AF573" s="61"/>
      <c r="AH573" s="249"/>
      <c r="AI573" s="61"/>
    </row>
    <row r="574" spans="1:35" ht="15.75">
      <c r="A574" s="261" t="s">
        <v>3821</v>
      </c>
      <c r="B574" s="3"/>
      <c r="C574" s="3"/>
      <c r="D574" s="32">
        <f t="shared" si="15"/>
        <v>460.59999999999997</v>
      </c>
      <c r="E574" s="9">
        <v>54</v>
      </c>
      <c r="F574" s="9">
        <v>156.39999999999998</v>
      </c>
      <c r="G574" s="565">
        <v>47</v>
      </c>
      <c r="H574" s="565">
        <v>132.4</v>
      </c>
      <c r="I574" s="565">
        <v>70.8</v>
      </c>
      <c r="J574" s="561"/>
      <c r="K574" s="562"/>
      <c r="L574" s="563"/>
      <c r="M574" s="564"/>
      <c r="N574" s="562"/>
      <c r="P574" s="9"/>
      <c r="Q574" s="9"/>
      <c r="R574" s="9"/>
      <c r="S574" s="9"/>
      <c r="T574" s="9"/>
      <c r="U574" s="9"/>
      <c r="V574" s="9"/>
      <c r="W574" s="9"/>
      <c r="X574" s="9"/>
      <c r="Y574" s="9"/>
      <c r="Z574" s="9"/>
      <c r="AA574" s="9"/>
      <c r="AB574" s="9"/>
      <c r="AC574" s="9"/>
      <c r="AD574" s="9"/>
      <c r="AE574" s="105"/>
      <c r="AF574" s="61"/>
      <c r="AH574" s="249"/>
      <c r="AI574" s="61"/>
    </row>
    <row r="575" spans="1:35" ht="15.75">
      <c r="A575" s="105" t="s">
        <v>2097</v>
      </c>
      <c r="B575" s="3"/>
      <c r="C575" s="3"/>
      <c r="D575" s="32">
        <f t="shared" si="15"/>
        <v>341.5</v>
      </c>
      <c r="E575" s="9">
        <v>19.2</v>
      </c>
      <c r="F575" s="9">
        <v>116.10000000000001</v>
      </c>
      <c r="G575" s="565">
        <v>46.8</v>
      </c>
      <c r="H575" s="565">
        <v>39.6</v>
      </c>
      <c r="I575" s="565">
        <v>119.8</v>
      </c>
      <c r="J575" s="567"/>
      <c r="K575" s="562"/>
      <c r="L575" s="563"/>
      <c r="M575" s="564"/>
      <c r="N575" s="562"/>
      <c r="P575" s="9"/>
      <c r="Q575" s="9"/>
      <c r="R575" s="9"/>
      <c r="S575" s="9"/>
      <c r="T575" s="9"/>
      <c r="U575" s="9"/>
      <c r="V575" s="9"/>
      <c r="W575" s="9"/>
      <c r="X575" s="9"/>
      <c r="Y575" s="9"/>
      <c r="Z575" s="9"/>
      <c r="AA575" s="9"/>
      <c r="AB575" s="9"/>
      <c r="AC575" s="9"/>
      <c r="AD575" s="9"/>
      <c r="AE575" s="105"/>
      <c r="AF575" s="61"/>
      <c r="AH575" s="249"/>
      <c r="AI575" s="61"/>
    </row>
    <row r="576" spans="1:35" ht="15.75">
      <c r="A576" s="261" t="s">
        <v>3824</v>
      </c>
      <c r="B576" s="3"/>
      <c r="C576" s="3"/>
      <c r="D576" s="32">
        <f t="shared" si="15"/>
        <v>648.20000000000005</v>
      </c>
      <c r="E576" s="9">
        <v>64.099999999999994</v>
      </c>
      <c r="F576" s="9">
        <v>152.30000000000001</v>
      </c>
      <c r="G576" s="565">
        <v>73.100000000000009</v>
      </c>
      <c r="H576" s="565">
        <v>105.6</v>
      </c>
      <c r="I576" s="565">
        <v>253.09999999999997</v>
      </c>
      <c r="J576" s="561"/>
      <c r="K576" s="562"/>
      <c r="L576" s="563"/>
      <c r="M576" s="564"/>
      <c r="N576" s="562"/>
      <c r="P576" s="9"/>
      <c r="Q576" s="9"/>
      <c r="R576" s="9"/>
      <c r="S576" s="9"/>
      <c r="T576" s="9"/>
      <c r="U576" s="9"/>
      <c r="V576" s="9"/>
      <c r="W576" s="9"/>
      <c r="X576" s="9"/>
      <c r="Y576" s="9"/>
      <c r="Z576" s="9"/>
      <c r="AA576" s="9"/>
      <c r="AB576" s="9"/>
      <c r="AC576" s="9"/>
      <c r="AD576" s="9"/>
      <c r="AE576" s="105"/>
      <c r="AF576" s="61"/>
      <c r="AH576" s="249"/>
      <c r="AI576" s="61"/>
    </row>
    <row r="577" spans="1:35" ht="15.75">
      <c r="A577" s="105" t="s">
        <v>2507</v>
      </c>
      <c r="B577" s="3"/>
      <c r="C577" s="3"/>
      <c r="D577" s="32">
        <f t="shared" si="15"/>
        <v>479.1</v>
      </c>
      <c r="E577" s="9">
        <v>16.799999999999997</v>
      </c>
      <c r="F577" s="9">
        <v>187.89999999999998</v>
      </c>
      <c r="G577" s="565">
        <v>4.5</v>
      </c>
      <c r="H577" s="565">
        <v>51</v>
      </c>
      <c r="I577" s="565">
        <v>218.9</v>
      </c>
      <c r="J577" s="567"/>
      <c r="K577" s="562"/>
      <c r="L577" s="563"/>
      <c r="M577" s="564"/>
      <c r="N577" s="562"/>
      <c r="P577" s="9"/>
      <c r="Q577" s="9"/>
      <c r="R577" s="9"/>
      <c r="S577" s="9"/>
      <c r="T577" s="9"/>
      <c r="U577" s="9"/>
      <c r="V577" s="9"/>
      <c r="W577" s="9"/>
      <c r="X577" s="9"/>
      <c r="Y577" s="9"/>
      <c r="Z577" s="9"/>
      <c r="AA577" s="9"/>
      <c r="AB577" s="9"/>
      <c r="AC577" s="9"/>
      <c r="AD577" s="9"/>
      <c r="AE577" s="261"/>
      <c r="AF577" s="61"/>
      <c r="AH577" s="249"/>
      <c r="AI577" s="61"/>
    </row>
    <row r="578" spans="1:35" ht="15.75">
      <c r="A578" s="260" t="s">
        <v>3158</v>
      </c>
      <c r="B578" s="3"/>
      <c r="C578" s="3"/>
      <c r="D578" s="32">
        <f t="shared" si="15"/>
        <v>460.1</v>
      </c>
      <c r="E578" s="9">
        <v>76.599999999999994</v>
      </c>
      <c r="F578" s="9">
        <v>134.5</v>
      </c>
      <c r="G578" s="565">
        <v>26.1</v>
      </c>
      <c r="H578" s="565">
        <v>30</v>
      </c>
      <c r="I578" s="565">
        <v>192.9</v>
      </c>
      <c r="J578" s="566"/>
      <c r="K578" s="562"/>
      <c r="L578" s="563"/>
      <c r="M578" s="564"/>
      <c r="N578" s="562"/>
      <c r="P578" s="9"/>
      <c r="Q578" s="9"/>
      <c r="R578" s="9"/>
      <c r="S578" s="9"/>
      <c r="T578" s="9"/>
      <c r="U578" s="9"/>
      <c r="V578" s="9"/>
      <c r="W578" s="9"/>
      <c r="X578" s="9"/>
      <c r="Y578" s="9"/>
      <c r="Z578" s="9"/>
      <c r="AA578" s="9"/>
      <c r="AB578" s="9"/>
      <c r="AC578" s="9"/>
      <c r="AD578" s="9"/>
      <c r="AE578" s="105"/>
      <c r="AF578" s="61"/>
      <c r="AH578" s="249"/>
      <c r="AI578" s="61"/>
    </row>
    <row r="579" spans="1:35" ht="15.75">
      <c r="A579" s="261" t="s">
        <v>3832</v>
      </c>
      <c r="B579" s="3"/>
      <c r="C579" s="3"/>
      <c r="D579" s="32">
        <f t="shared" si="15"/>
        <v>562.90000000000009</v>
      </c>
      <c r="E579" s="9">
        <v>62.999999999999993</v>
      </c>
      <c r="F579" s="9">
        <v>176</v>
      </c>
      <c r="G579" s="565">
        <v>37</v>
      </c>
      <c r="H579" s="565">
        <v>107.6</v>
      </c>
      <c r="I579" s="565">
        <v>179.3</v>
      </c>
      <c r="J579" s="561"/>
      <c r="K579" s="562"/>
      <c r="L579" s="563"/>
      <c r="M579" s="564"/>
      <c r="N579" s="562"/>
      <c r="P579" s="9"/>
      <c r="Q579" s="9"/>
      <c r="R579" s="9"/>
      <c r="S579" s="9"/>
      <c r="T579" s="9"/>
      <c r="U579" s="9"/>
      <c r="V579" s="9"/>
      <c r="W579" s="9"/>
      <c r="X579" s="9"/>
      <c r="Y579" s="9"/>
      <c r="Z579" s="9"/>
      <c r="AA579" s="9"/>
      <c r="AB579" s="9"/>
      <c r="AC579" s="9"/>
      <c r="AD579" s="9"/>
      <c r="AE579" s="105"/>
      <c r="AF579" s="61"/>
      <c r="AH579" s="249"/>
      <c r="AI579" s="61"/>
    </row>
    <row r="580" spans="1:35" ht="15.75">
      <c r="A580" s="105" t="s">
        <v>2080</v>
      </c>
      <c r="B580" s="3"/>
      <c r="C580" s="3"/>
      <c r="D580" s="32">
        <f t="shared" si="15"/>
        <v>565.9</v>
      </c>
      <c r="E580" s="9">
        <v>123.3</v>
      </c>
      <c r="F580" s="9">
        <v>130.1</v>
      </c>
      <c r="G580" s="565">
        <v>0</v>
      </c>
      <c r="H580" s="565">
        <v>71.8</v>
      </c>
      <c r="I580" s="565">
        <v>240.7</v>
      </c>
      <c r="J580" s="567"/>
      <c r="K580" s="562"/>
      <c r="L580" s="563"/>
      <c r="M580" s="564"/>
      <c r="N580" s="562"/>
      <c r="P580" s="9"/>
      <c r="Q580" s="9"/>
      <c r="R580" s="9"/>
      <c r="S580" s="9"/>
      <c r="T580" s="9"/>
      <c r="U580" s="9"/>
      <c r="V580" s="9"/>
      <c r="W580" s="9"/>
      <c r="X580" s="9"/>
      <c r="Y580" s="9"/>
      <c r="Z580" s="9"/>
      <c r="AA580" s="9"/>
      <c r="AB580" s="9"/>
      <c r="AC580" s="9"/>
      <c r="AD580" s="9"/>
      <c r="AE580" s="105"/>
      <c r="AF580" s="61"/>
      <c r="AH580" s="249"/>
      <c r="AI580" s="61"/>
    </row>
    <row r="581" spans="1:35" ht="15.75" customHeight="1">
      <c r="A581" s="104" t="s">
        <v>3826</v>
      </c>
      <c r="B581" s="3"/>
      <c r="C581" s="3"/>
      <c r="D581" s="32">
        <f t="shared" si="15"/>
        <v>447.7</v>
      </c>
      <c r="E581" s="9">
        <v>4.5</v>
      </c>
      <c r="F581" s="9">
        <v>82.7</v>
      </c>
      <c r="G581" s="565">
        <v>63.800000000000011</v>
      </c>
      <c r="H581" s="565">
        <v>90.4</v>
      </c>
      <c r="I581" s="565">
        <v>206.29999999999998</v>
      </c>
      <c r="J581" s="401"/>
      <c r="K581" s="562"/>
      <c r="L581" s="563"/>
      <c r="M581" s="564"/>
      <c r="N581" s="562"/>
      <c r="P581" s="9"/>
      <c r="Q581" s="9"/>
      <c r="R581" s="9"/>
      <c r="S581" s="9"/>
      <c r="T581" s="9"/>
      <c r="U581" s="9"/>
      <c r="V581" s="9"/>
      <c r="W581" s="9"/>
      <c r="X581" s="9"/>
      <c r="Y581" s="9"/>
      <c r="Z581" s="9"/>
      <c r="AA581" s="9"/>
      <c r="AB581" s="9"/>
      <c r="AC581" s="9"/>
      <c r="AD581" s="9"/>
      <c r="AE581" s="260"/>
      <c r="AF581" s="61"/>
      <c r="AH581" s="249"/>
      <c r="AI581" s="61"/>
    </row>
    <row r="582" spans="1:35" ht="15.75" customHeight="1">
      <c r="A582" s="260" t="s">
        <v>3159</v>
      </c>
      <c r="B582" s="3"/>
      <c r="C582" s="3"/>
      <c r="D582" s="32">
        <f t="shared" si="15"/>
        <v>437</v>
      </c>
      <c r="E582" s="9">
        <v>46.8</v>
      </c>
      <c r="F582" s="9">
        <v>86.9</v>
      </c>
      <c r="G582" s="565">
        <v>77.900000000000006</v>
      </c>
      <c r="H582" s="565">
        <v>18.400000000000002</v>
      </c>
      <c r="I582" s="565">
        <v>207</v>
      </c>
      <c r="J582" s="566"/>
      <c r="K582" s="562"/>
      <c r="L582" s="563"/>
      <c r="M582" s="564"/>
      <c r="N582" s="562"/>
      <c r="P582" s="9"/>
      <c r="Q582" s="9"/>
      <c r="R582" s="9"/>
      <c r="S582" s="9"/>
      <c r="T582" s="9"/>
      <c r="U582" s="9"/>
      <c r="V582" s="9"/>
      <c r="W582" s="9"/>
      <c r="X582" s="9"/>
      <c r="Y582" s="9"/>
      <c r="Z582" s="9"/>
      <c r="AA582" s="9"/>
      <c r="AB582" s="9"/>
      <c r="AC582" s="9"/>
      <c r="AD582" s="9"/>
      <c r="AE582" s="105"/>
      <c r="AF582" s="61"/>
      <c r="AH582" s="249"/>
      <c r="AI582" s="61"/>
    </row>
    <row r="583" spans="1:35" ht="15.75" customHeight="1">
      <c r="A583" s="105" t="s">
        <v>2529</v>
      </c>
      <c r="B583" s="3"/>
      <c r="C583" s="3"/>
      <c r="D583" s="32">
        <f t="shared" si="15"/>
        <v>555.29999999999995</v>
      </c>
      <c r="E583" s="9">
        <v>118.89999999999999</v>
      </c>
      <c r="F583" s="9">
        <v>122.3</v>
      </c>
      <c r="G583" s="565">
        <v>8.3999999999999986</v>
      </c>
      <c r="H583" s="565">
        <v>78.400000000000006</v>
      </c>
      <c r="I583" s="565">
        <v>227.3</v>
      </c>
      <c r="J583" s="567"/>
      <c r="K583" s="562"/>
      <c r="L583" s="563"/>
      <c r="M583" s="564"/>
      <c r="N583" s="562"/>
      <c r="P583" s="9"/>
      <c r="Q583" s="9"/>
      <c r="R583" s="9"/>
      <c r="S583" s="9"/>
      <c r="T583" s="9"/>
      <c r="U583" s="9"/>
      <c r="V583" s="9"/>
      <c r="W583" s="9"/>
      <c r="X583" s="9"/>
      <c r="Y583" s="9"/>
      <c r="Z583" s="9"/>
      <c r="AA583" s="9"/>
      <c r="AB583" s="9"/>
      <c r="AC583" s="9"/>
      <c r="AD583" s="9"/>
      <c r="AE583" s="105"/>
      <c r="AF583" s="61"/>
      <c r="AH583" s="249"/>
      <c r="AI583" s="61"/>
    </row>
    <row r="584" spans="1:35" s="30" customFormat="1" ht="15.75" customHeight="1">
      <c r="A584" s="261" t="s">
        <v>3853</v>
      </c>
      <c r="B584" s="3"/>
      <c r="C584" s="3"/>
      <c r="D584" s="32">
        <f t="shared" si="15"/>
        <v>540.5</v>
      </c>
      <c r="E584" s="9">
        <v>107.9</v>
      </c>
      <c r="F584" s="9">
        <v>132.6</v>
      </c>
      <c r="G584" s="565">
        <v>0</v>
      </c>
      <c r="H584" s="565">
        <v>84.8</v>
      </c>
      <c r="I584" s="565">
        <v>215.2</v>
      </c>
      <c r="J584" s="561"/>
      <c r="K584" s="562"/>
      <c r="L584" s="563"/>
      <c r="M584" s="564"/>
      <c r="N584" s="562"/>
      <c r="P584" s="9"/>
      <c r="Q584" s="9"/>
      <c r="R584" s="9"/>
      <c r="S584" s="9"/>
      <c r="T584" s="9"/>
      <c r="U584" s="9"/>
      <c r="V584" s="9"/>
      <c r="W584" s="9"/>
      <c r="X584" s="9"/>
      <c r="Y584" s="9"/>
      <c r="Z584" s="9"/>
      <c r="AA584" s="9"/>
      <c r="AB584" s="9"/>
      <c r="AC584" s="9"/>
      <c r="AD584" s="9"/>
      <c r="AE584" s="261"/>
      <c r="AF584" s="61"/>
      <c r="AG584"/>
      <c r="AH584" s="249"/>
      <c r="AI584" s="61"/>
    </row>
    <row r="585" spans="1:35" ht="15.75">
      <c r="A585" s="261" t="s">
        <v>3835</v>
      </c>
      <c r="B585" s="3"/>
      <c r="C585" s="3"/>
      <c r="D585" s="32">
        <f t="shared" ref="D585:D616" si="16">SUM(E585:DZ585)</f>
        <v>410.70000000000005</v>
      </c>
      <c r="E585" s="9">
        <v>69.3</v>
      </c>
      <c r="F585" s="9">
        <v>67.8</v>
      </c>
      <c r="G585" s="565">
        <v>3.5999999999999996</v>
      </c>
      <c r="H585" s="565">
        <v>30</v>
      </c>
      <c r="I585" s="565">
        <v>240.00000000000003</v>
      </c>
      <c r="J585" s="561"/>
      <c r="K585" s="562"/>
      <c r="L585" s="563"/>
      <c r="M585" s="564"/>
      <c r="N585" s="562"/>
      <c r="P585" s="9"/>
      <c r="Q585" s="9"/>
      <c r="R585" s="9"/>
      <c r="S585" s="9"/>
      <c r="T585" s="9"/>
      <c r="U585" s="9"/>
      <c r="V585" s="9"/>
      <c r="W585" s="9"/>
      <c r="X585" s="9"/>
      <c r="Y585" s="9"/>
      <c r="Z585" s="9"/>
      <c r="AA585" s="9"/>
      <c r="AB585" s="9"/>
      <c r="AC585" s="9"/>
      <c r="AD585" s="9"/>
      <c r="AE585" s="260"/>
      <c r="AF585" s="61"/>
      <c r="AH585" s="249"/>
      <c r="AI585" s="61"/>
    </row>
    <row r="586" spans="1:35" ht="15.75">
      <c r="A586" s="105" t="s">
        <v>665</v>
      </c>
      <c r="B586" s="3"/>
      <c r="C586" s="3"/>
      <c r="D586" s="32">
        <f t="shared" si="16"/>
        <v>381.29999999999995</v>
      </c>
      <c r="E586" s="9">
        <v>48.800000000000004</v>
      </c>
      <c r="F586" s="9">
        <v>131.6</v>
      </c>
      <c r="G586" s="565">
        <v>7.5</v>
      </c>
      <c r="H586" s="565">
        <v>56.6</v>
      </c>
      <c r="I586" s="565">
        <v>136.79999999999998</v>
      </c>
      <c r="J586" s="567"/>
      <c r="K586" s="562"/>
      <c r="L586" s="563"/>
      <c r="M586" s="564"/>
      <c r="N586" s="562"/>
      <c r="P586" s="9"/>
      <c r="Q586" s="9"/>
      <c r="R586" s="9"/>
      <c r="S586" s="9"/>
      <c r="T586" s="9"/>
      <c r="U586" s="9"/>
      <c r="V586" s="9"/>
      <c r="W586" s="9"/>
      <c r="X586" s="9"/>
      <c r="Y586" s="9"/>
      <c r="Z586" s="9"/>
      <c r="AA586" s="9"/>
      <c r="AB586" s="9"/>
      <c r="AC586" s="9"/>
      <c r="AD586" s="9"/>
      <c r="AE586" s="105"/>
      <c r="AF586" s="61"/>
      <c r="AH586" s="249"/>
      <c r="AI586" s="61"/>
    </row>
    <row r="587" spans="1:35" ht="15.75">
      <c r="A587" s="105" t="s">
        <v>2528</v>
      </c>
      <c r="B587" s="3"/>
      <c r="C587" s="3"/>
      <c r="D587" s="32">
        <f t="shared" si="16"/>
        <v>400.3</v>
      </c>
      <c r="E587" s="9">
        <v>72.900000000000006</v>
      </c>
      <c r="F587" s="9">
        <v>107.49999999999999</v>
      </c>
      <c r="G587" s="565">
        <v>80.300000000000011</v>
      </c>
      <c r="H587" s="565">
        <v>41.400000000000006</v>
      </c>
      <c r="I587" s="565">
        <v>98.199999999999989</v>
      </c>
      <c r="J587" s="567"/>
      <c r="K587" s="562"/>
      <c r="L587" s="563"/>
      <c r="M587" s="564"/>
      <c r="N587" s="562"/>
      <c r="P587" s="9"/>
      <c r="Q587" s="9"/>
      <c r="R587" s="9"/>
      <c r="S587" s="9"/>
      <c r="T587" s="9"/>
      <c r="U587" s="9"/>
      <c r="V587" s="9"/>
      <c r="W587" s="9"/>
      <c r="X587" s="9"/>
      <c r="Y587" s="9"/>
      <c r="Z587" s="9"/>
      <c r="AA587" s="9"/>
      <c r="AB587" s="9"/>
      <c r="AC587" s="9"/>
      <c r="AD587" s="9"/>
      <c r="AE587" s="105"/>
      <c r="AF587" s="61"/>
      <c r="AH587" s="249"/>
      <c r="AI587" s="61"/>
    </row>
    <row r="588" spans="1:35" ht="15.75">
      <c r="A588" s="261" t="s">
        <v>2171</v>
      </c>
      <c r="B588" s="3"/>
      <c r="C588" s="3"/>
      <c r="D588" s="32">
        <f t="shared" si="16"/>
        <v>648.79999999999995</v>
      </c>
      <c r="E588" s="9">
        <v>204</v>
      </c>
      <c r="F588" s="9">
        <v>70.399999999999991</v>
      </c>
      <c r="G588" s="565">
        <v>13.200000000000001</v>
      </c>
      <c r="H588" s="565">
        <v>138.70000000000002</v>
      </c>
      <c r="I588" s="565">
        <v>222.5</v>
      </c>
      <c r="J588" s="561"/>
      <c r="K588" s="562"/>
      <c r="L588" s="563"/>
      <c r="M588" s="564"/>
      <c r="N588" s="562"/>
      <c r="P588" s="9"/>
      <c r="Q588" s="9"/>
      <c r="R588" s="9"/>
      <c r="S588" s="9"/>
      <c r="T588" s="9"/>
      <c r="U588" s="9"/>
      <c r="V588" s="9"/>
      <c r="W588" s="9"/>
      <c r="X588" s="9"/>
      <c r="Y588" s="9"/>
      <c r="Z588" s="9"/>
      <c r="AA588" s="9"/>
      <c r="AB588" s="9"/>
      <c r="AC588" s="9"/>
      <c r="AD588" s="9"/>
      <c r="AE588" s="261"/>
      <c r="AF588" s="61"/>
      <c r="AH588" s="249"/>
      <c r="AI588" s="61"/>
    </row>
    <row r="589" spans="1:35" ht="15.75">
      <c r="A589" s="105" t="s">
        <v>3160</v>
      </c>
      <c r="B589" s="3"/>
      <c r="C589" s="3"/>
      <c r="D589" s="32">
        <f t="shared" si="16"/>
        <v>724</v>
      </c>
      <c r="E589" s="9">
        <v>141.4</v>
      </c>
      <c r="F589" s="9">
        <v>186.9</v>
      </c>
      <c r="G589" s="565">
        <v>23.4</v>
      </c>
      <c r="H589" s="565">
        <v>88.199999999999989</v>
      </c>
      <c r="I589" s="565">
        <v>284.10000000000002</v>
      </c>
      <c r="J589" s="567"/>
      <c r="K589" s="562"/>
      <c r="L589" s="563"/>
      <c r="M589" s="564"/>
      <c r="N589" s="562"/>
      <c r="P589" s="9"/>
      <c r="Q589" s="9"/>
      <c r="R589" s="9"/>
      <c r="S589" s="9"/>
      <c r="T589" s="9"/>
      <c r="U589" s="9"/>
      <c r="V589" s="9"/>
      <c r="W589" s="9"/>
      <c r="X589" s="9"/>
      <c r="Y589" s="9"/>
      <c r="Z589" s="9"/>
      <c r="AA589" s="9"/>
      <c r="AB589" s="9"/>
      <c r="AC589" s="9"/>
      <c r="AD589" s="9"/>
      <c r="AE589" s="260"/>
      <c r="AF589" s="61"/>
      <c r="AH589" s="249"/>
      <c r="AI589" s="61"/>
    </row>
    <row r="590" spans="1:35" ht="15.75">
      <c r="A590" s="105" t="s">
        <v>2511</v>
      </c>
      <c r="B590" s="3"/>
      <c r="C590" s="3"/>
      <c r="D590" s="32">
        <f t="shared" si="16"/>
        <v>476.9</v>
      </c>
      <c r="E590" s="9">
        <v>0</v>
      </c>
      <c r="F590" s="9">
        <v>154.29999999999998</v>
      </c>
      <c r="G590" s="565">
        <v>0</v>
      </c>
      <c r="H590" s="565">
        <v>32.4</v>
      </c>
      <c r="I590" s="565">
        <v>290.2</v>
      </c>
      <c r="J590" s="567"/>
      <c r="K590" s="562"/>
      <c r="L590" s="563"/>
      <c r="M590" s="564"/>
      <c r="N590" s="562"/>
      <c r="P590" s="9"/>
      <c r="Q590" s="9"/>
      <c r="R590" s="9"/>
      <c r="S590" s="9"/>
      <c r="T590" s="9"/>
      <c r="U590" s="9"/>
      <c r="V590" s="9"/>
      <c r="W590" s="9"/>
      <c r="X590" s="9"/>
      <c r="Y590" s="9"/>
      <c r="Z590" s="9"/>
      <c r="AA590" s="9"/>
      <c r="AB590" s="9"/>
      <c r="AC590" s="9"/>
      <c r="AD590" s="9"/>
      <c r="AE590" s="260"/>
      <c r="AF590" s="61"/>
      <c r="AH590" s="249"/>
      <c r="AI590" s="61"/>
    </row>
    <row r="591" spans="1:35" ht="15.75">
      <c r="A591" s="105" t="s">
        <v>661</v>
      </c>
      <c r="B591" s="3"/>
      <c r="C591" s="3"/>
      <c r="D591" s="32">
        <f t="shared" si="16"/>
        <v>254.7</v>
      </c>
      <c r="E591" s="9">
        <v>49.4</v>
      </c>
      <c r="F591" s="9">
        <v>98.7</v>
      </c>
      <c r="G591" s="565">
        <v>25.4</v>
      </c>
      <c r="H591" s="565">
        <v>58.2</v>
      </c>
      <c r="I591" s="565">
        <v>23</v>
      </c>
      <c r="J591" s="567"/>
      <c r="K591" s="562"/>
      <c r="L591" s="563"/>
      <c r="M591" s="564"/>
      <c r="N591" s="562"/>
      <c r="P591" s="9"/>
      <c r="Q591" s="9"/>
      <c r="R591" s="9"/>
      <c r="S591" s="9"/>
      <c r="T591" s="9"/>
      <c r="U591" s="9"/>
      <c r="V591" s="9"/>
      <c r="W591" s="9"/>
      <c r="X591" s="9"/>
      <c r="Y591" s="9"/>
      <c r="Z591" s="9"/>
      <c r="AA591" s="9"/>
      <c r="AB591" s="9"/>
      <c r="AC591" s="9"/>
      <c r="AD591" s="9"/>
      <c r="AE591" s="105"/>
      <c r="AF591" s="61"/>
      <c r="AH591" s="249"/>
      <c r="AI591" s="61"/>
    </row>
    <row r="592" spans="1:35" ht="15.75">
      <c r="A592" s="260" t="s">
        <v>21</v>
      </c>
      <c r="B592" s="3"/>
      <c r="C592" s="3"/>
      <c r="D592" s="32">
        <f t="shared" si="16"/>
        <v>548.5</v>
      </c>
      <c r="E592" s="9">
        <v>53.199999999999996</v>
      </c>
      <c r="F592" s="9">
        <v>189.7</v>
      </c>
      <c r="G592" s="565">
        <v>12.7</v>
      </c>
      <c r="H592" s="565">
        <v>65.699999999999989</v>
      </c>
      <c r="I592" s="565">
        <v>227.2</v>
      </c>
      <c r="J592" s="566"/>
      <c r="K592" s="562"/>
      <c r="L592" s="563"/>
      <c r="M592" s="564"/>
      <c r="N592" s="562"/>
      <c r="P592" s="9"/>
      <c r="Q592" s="9"/>
      <c r="R592" s="9"/>
      <c r="S592" s="9"/>
      <c r="T592" s="9"/>
      <c r="U592" s="9"/>
      <c r="V592" s="9"/>
      <c r="W592" s="9"/>
      <c r="X592" s="9"/>
      <c r="Y592" s="9"/>
      <c r="Z592" s="9"/>
      <c r="AA592" s="9"/>
      <c r="AB592" s="9"/>
      <c r="AC592" s="9"/>
      <c r="AD592" s="9"/>
      <c r="AE592" s="105"/>
      <c r="AF592" s="61"/>
      <c r="AH592" s="249"/>
      <c r="AI592" s="61"/>
    </row>
    <row r="593" spans="1:35" ht="15.75">
      <c r="A593" s="105" t="s">
        <v>141</v>
      </c>
      <c r="B593" s="3"/>
      <c r="C593" s="3"/>
      <c r="D593" s="32">
        <f t="shared" si="16"/>
        <v>531.69999999999993</v>
      </c>
      <c r="E593" s="9">
        <v>18</v>
      </c>
      <c r="F593" s="9">
        <v>201.8</v>
      </c>
      <c r="G593" s="565">
        <v>22.8</v>
      </c>
      <c r="H593" s="565">
        <v>43.400000000000006</v>
      </c>
      <c r="I593" s="565">
        <v>245.69999999999996</v>
      </c>
      <c r="J593" s="567"/>
      <c r="K593" s="562"/>
      <c r="L593" s="563"/>
      <c r="M593" s="564"/>
      <c r="N593" s="562"/>
      <c r="P593" s="9"/>
      <c r="Q593" s="9"/>
      <c r="R593" s="9"/>
      <c r="S593" s="9"/>
      <c r="T593" s="9"/>
      <c r="U593" s="9"/>
      <c r="V593" s="9"/>
      <c r="W593" s="9"/>
      <c r="X593" s="9"/>
      <c r="Y593" s="9"/>
      <c r="Z593" s="9"/>
      <c r="AA593" s="9"/>
      <c r="AB593" s="9"/>
      <c r="AC593" s="9"/>
      <c r="AD593" s="9"/>
      <c r="AE593" s="105"/>
      <c r="AF593" s="61"/>
      <c r="AH593" s="249"/>
      <c r="AI593" s="61"/>
    </row>
    <row r="594" spans="1:35" ht="15.75">
      <c r="A594" s="105" t="s">
        <v>2073</v>
      </c>
      <c r="B594" s="3"/>
      <c r="C594" s="3"/>
      <c r="D594" s="32">
        <f t="shared" si="16"/>
        <v>283.5</v>
      </c>
      <c r="E594" s="9">
        <v>5.5</v>
      </c>
      <c r="F594" s="9">
        <v>80.3</v>
      </c>
      <c r="G594" s="565">
        <v>73.199999999999989</v>
      </c>
      <c r="H594" s="565">
        <v>30.3</v>
      </c>
      <c r="I594" s="565">
        <v>94.2</v>
      </c>
      <c r="J594" s="567"/>
      <c r="K594" s="562"/>
      <c r="L594" s="563"/>
      <c r="M594" s="564"/>
      <c r="N594" s="562"/>
      <c r="P594" s="9"/>
      <c r="Q594" s="9"/>
      <c r="R594" s="9"/>
      <c r="S594" s="9"/>
      <c r="T594" s="9"/>
      <c r="U594" s="9"/>
      <c r="V594" s="9"/>
      <c r="W594" s="9"/>
      <c r="X594" s="9"/>
      <c r="Y594" s="9"/>
      <c r="Z594" s="9"/>
      <c r="AA594" s="9"/>
      <c r="AB594" s="9"/>
      <c r="AC594" s="9"/>
      <c r="AD594" s="9"/>
      <c r="AE594" s="105"/>
      <c r="AF594" s="61"/>
      <c r="AH594" s="249"/>
      <c r="AI594" s="61"/>
    </row>
    <row r="595" spans="1:35" ht="15.75">
      <c r="A595" s="261" t="s">
        <v>1592</v>
      </c>
      <c r="B595" s="3"/>
      <c r="C595" s="3"/>
      <c r="D595" s="32">
        <f t="shared" si="16"/>
        <v>454.19999999999993</v>
      </c>
      <c r="E595" s="9">
        <v>18.2</v>
      </c>
      <c r="F595" s="9">
        <v>19.2</v>
      </c>
      <c r="G595" s="565">
        <v>71.5</v>
      </c>
      <c r="H595" s="565">
        <v>150.39999999999998</v>
      </c>
      <c r="I595" s="565">
        <v>194.89999999999998</v>
      </c>
      <c r="J595" s="561"/>
      <c r="K595" s="562"/>
      <c r="L595" s="563"/>
      <c r="M595" s="564"/>
      <c r="N595" s="562"/>
      <c r="P595" s="9"/>
      <c r="Q595" s="9"/>
      <c r="R595" s="9"/>
      <c r="S595" s="9"/>
      <c r="T595" s="9"/>
      <c r="U595" s="9"/>
      <c r="V595" s="9"/>
      <c r="W595" s="9"/>
      <c r="X595" s="9"/>
      <c r="Y595" s="9"/>
      <c r="Z595" s="9"/>
      <c r="AA595" s="9"/>
      <c r="AB595" s="9"/>
      <c r="AC595" s="9"/>
      <c r="AD595" s="9"/>
      <c r="AE595" s="105"/>
      <c r="AF595" s="61"/>
      <c r="AH595" s="249"/>
      <c r="AI595" s="61"/>
    </row>
    <row r="596" spans="1:35" ht="15.75">
      <c r="A596" s="105" t="s">
        <v>3161</v>
      </c>
      <c r="B596" s="3"/>
      <c r="C596" s="3"/>
      <c r="D596" s="32">
        <f t="shared" si="16"/>
        <v>484.5</v>
      </c>
      <c r="E596" s="9">
        <v>62.400000000000006</v>
      </c>
      <c r="F596" s="9">
        <v>149.30000000000001</v>
      </c>
      <c r="G596" s="565">
        <v>4.5</v>
      </c>
      <c r="H596" s="565">
        <v>41.2</v>
      </c>
      <c r="I596" s="565">
        <v>227.09999999999994</v>
      </c>
      <c r="J596" s="567"/>
      <c r="K596" s="562"/>
      <c r="L596" s="563"/>
      <c r="M596" s="564"/>
      <c r="N596" s="562"/>
      <c r="P596" s="9"/>
      <c r="Q596" s="9"/>
      <c r="R596" s="9"/>
      <c r="S596" s="9"/>
      <c r="T596" s="9"/>
      <c r="U596" s="9"/>
      <c r="V596" s="9"/>
      <c r="W596" s="9"/>
      <c r="X596" s="9"/>
      <c r="Y596" s="9"/>
      <c r="Z596" s="9"/>
      <c r="AA596" s="9"/>
      <c r="AB596" s="9"/>
      <c r="AC596" s="9"/>
      <c r="AD596" s="9"/>
      <c r="AE596" s="261"/>
      <c r="AF596" s="61"/>
      <c r="AH596" s="249"/>
      <c r="AI596" s="61"/>
    </row>
    <row r="597" spans="1:35" ht="15.75">
      <c r="A597" s="105" t="s">
        <v>2522</v>
      </c>
      <c r="B597" s="3"/>
      <c r="C597" s="3"/>
      <c r="D597" s="32">
        <f t="shared" si="16"/>
        <v>428.1</v>
      </c>
      <c r="E597" s="9">
        <v>49.4</v>
      </c>
      <c r="F597" s="9">
        <v>154.9</v>
      </c>
      <c r="G597" s="565">
        <v>9</v>
      </c>
      <c r="H597" s="565">
        <v>24</v>
      </c>
      <c r="I597" s="565">
        <v>190.79999999999998</v>
      </c>
      <c r="J597" s="567"/>
      <c r="K597" s="562"/>
      <c r="L597" s="563"/>
      <c r="M597" s="564"/>
      <c r="N597" s="562"/>
      <c r="P597" s="9"/>
      <c r="Q597" s="9"/>
      <c r="R597" s="9"/>
      <c r="S597" s="9"/>
      <c r="T597" s="9"/>
      <c r="U597" s="9"/>
      <c r="V597" s="9"/>
      <c r="W597" s="9"/>
      <c r="X597" s="9"/>
      <c r="Y597" s="9"/>
      <c r="Z597" s="9"/>
      <c r="AA597" s="9"/>
      <c r="AB597" s="9"/>
      <c r="AC597" s="9"/>
      <c r="AD597" s="9"/>
      <c r="AE597" s="261"/>
      <c r="AF597" s="61"/>
      <c r="AH597" s="249"/>
      <c r="AI597" s="61"/>
    </row>
    <row r="598" spans="1:35" ht="15.75">
      <c r="A598" s="261" t="s">
        <v>3833</v>
      </c>
      <c r="B598" s="3"/>
      <c r="C598" s="3"/>
      <c r="D598" s="32">
        <f t="shared" si="16"/>
        <v>290.39999999999998</v>
      </c>
      <c r="E598" s="9">
        <v>84.5</v>
      </c>
      <c r="F598" s="9">
        <v>104.79999999999998</v>
      </c>
      <c r="G598" s="565">
        <v>7.1999999999999993</v>
      </c>
      <c r="H598" s="565">
        <v>19.600000000000001</v>
      </c>
      <c r="I598" s="565">
        <v>74.3</v>
      </c>
      <c r="J598" s="561"/>
      <c r="K598" s="562"/>
      <c r="L598" s="563"/>
      <c r="M598" s="564"/>
      <c r="N598" s="562"/>
      <c r="P598" s="9"/>
      <c r="Q598" s="9"/>
      <c r="R598" s="9"/>
      <c r="S598" s="9"/>
      <c r="T598" s="9"/>
      <c r="U598" s="9"/>
      <c r="V598" s="9"/>
      <c r="W598" s="9"/>
      <c r="X598" s="9"/>
      <c r="Y598" s="9"/>
      <c r="Z598" s="9"/>
      <c r="AA598" s="9"/>
      <c r="AB598" s="9"/>
      <c r="AC598" s="9"/>
      <c r="AD598" s="9"/>
      <c r="AE598" s="105"/>
      <c r="AF598" s="61"/>
      <c r="AH598" s="249"/>
      <c r="AI598" s="61"/>
    </row>
    <row r="599" spans="1:35" ht="15.75">
      <c r="A599" s="105" t="s">
        <v>2083</v>
      </c>
      <c r="B599" s="3"/>
      <c r="C599" s="3"/>
      <c r="D599" s="32">
        <f t="shared" si="16"/>
        <v>439.79999999999995</v>
      </c>
      <c r="E599" s="9">
        <v>63.4</v>
      </c>
      <c r="F599" s="9">
        <v>93.6</v>
      </c>
      <c r="G599" s="565">
        <v>0</v>
      </c>
      <c r="H599" s="565">
        <v>30</v>
      </c>
      <c r="I599" s="565">
        <v>252.79999999999998</v>
      </c>
      <c r="J599" s="567"/>
      <c r="K599" s="562"/>
      <c r="L599" s="563"/>
      <c r="M599" s="564"/>
      <c r="N599" s="562"/>
      <c r="P599" s="9"/>
      <c r="Q599" s="9"/>
      <c r="R599" s="9"/>
      <c r="S599" s="9"/>
      <c r="T599" s="9"/>
      <c r="U599" s="9"/>
      <c r="V599" s="9"/>
      <c r="W599" s="9"/>
      <c r="X599" s="9"/>
      <c r="Y599" s="9"/>
      <c r="Z599" s="9"/>
      <c r="AA599" s="9"/>
      <c r="AB599" s="9"/>
      <c r="AC599" s="9"/>
      <c r="AD599" s="9"/>
      <c r="AE599" s="401"/>
      <c r="AF599" s="61"/>
      <c r="AH599" s="249"/>
      <c r="AI599" s="61"/>
    </row>
    <row r="600" spans="1:35" ht="15.75">
      <c r="A600" s="261" t="s">
        <v>1593</v>
      </c>
      <c r="B600" s="3"/>
      <c r="C600" s="3"/>
      <c r="D600" s="32">
        <f t="shared" si="16"/>
        <v>383.5</v>
      </c>
      <c r="E600" s="9">
        <v>17.700000000000003</v>
      </c>
      <c r="F600" s="9">
        <v>138.80000000000001</v>
      </c>
      <c r="G600" s="565">
        <v>19.700000000000003</v>
      </c>
      <c r="H600" s="565">
        <v>157</v>
      </c>
      <c r="I600" s="565">
        <v>50.300000000000004</v>
      </c>
      <c r="J600" s="561"/>
      <c r="K600" s="562"/>
      <c r="L600" s="563"/>
      <c r="M600" s="564"/>
      <c r="N600" s="562"/>
      <c r="P600" s="9"/>
      <c r="Q600" s="9"/>
      <c r="R600" s="9"/>
      <c r="S600" s="9"/>
      <c r="T600" s="9"/>
      <c r="U600" s="9"/>
      <c r="V600" s="9"/>
      <c r="W600" s="9"/>
      <c r="X600" s="9"/>
      <c r="Y600" s="9"/>
      <c r="Z600" s="9"/>
      <c r="AA600" s="9"/>
      <c r="AB600" s="9"/>
      <c r="AC600" s="9"/>
      <c r="AD600" s="9"/>
      <c r="AE600" s="401"/>
      <c r="AF600" s="61"/>
      <c r="AH600" s="249"/>
      <c r="AI600" s="61"/>
    </row>
    <row r="601" spans="1:35" ht="15.75">
      <c r="A601" s="260" t="s">
        <v>3163</v>
      </c>
      <c r="B601" s="3"/>
      <c r="C601" s="3"/>
      <c r="D601" s="32">
        <f t="shared" si="16"/>
        <v>546.29999999999995</v>
      </c>
      <c r="E601" s="9">
        <v>62.999999999999993</v>
      </c>
      <c r="F601" s="9">
        <v>196.9</v>
      </c>
      <c r="G601" s="565">
        <v>6.7</v>
      </c>
      <c r="H601" s="565">
        <v>104.2</v>
      </c>
      <c r="I601" s="565">
        <v>175.5</v>
      </c>
      <c r="J601" s="566"/>
      <c r="K601" s="562"/>
      <c r="L601" s="563"/>
      <c r="M601" s="564"/>
      <c r="N601" s="562"/>
      <c r="P601" s="9"/>
      <c r="Q601" s="9"/>
      <c r="R601" s="9"/>
      <c r="S601" s="9"/>
      <c r="T601" s="9"/>
      <c r="U601" s="9"/>
      <c r="V601" s="9"/>
      <c r="W601" s="9"/>
      <c r="X601" s="9"/>
      <c r="Y601" s="9"/>
      <c r="Z601" s="9"/>
      <c r="AA601" s="9"/>
      <c r="AB601" s="9"/>
      <c r="AC601" s="9"/>
      <c r="AD601" s="9"/>
      <c r="AE601" s="105"/>
      <c r="AF601" s="61"/>
      <c r="AH601" s="249"/>
      <c r="AI601" s="61"/>
    </row>
    <row r="602" spans="1:35" ht="15.75">
      <c r="A602" s="105" t="s">
        <v>629</v>
      </c>
      <c r="B602" s="3"/>
      <c r="C602" s="3"/>
      <c r="D602" s="32">
        <f t="shared" si="16"/>
        <v>571.4</v>
      </c>
      <c r="E602" s="9">
        <v>50.5</v>
      </c>
      <c r="F602" s="9">
        <v>212.10000000000002</v>
      </c>
      <c r="G602" s="565">
        <v>16.5</v>
      </c>
      <c r="H602" s="565">
        <v>78</v>
      </c>
      <c r="I602" s="565">
        <v>214.29999999999998</v>
      </c>
      <c r="J602" s="567"/>
      <c r="K602" s="562"/>
      <c r="L602" s="563"/>
      <c r="M602" s="564"/>
      <c r="N602" s="562"/>
      <c r="P602" s="9"/>
      <c r="Q602" s="9"/>
      <c r="R602" s="9"/>
      <c r="S602" s="9"/>
      <c r="T602" s="9"/>
      <c r="U602" s="9"/>
      <c r="V602" s="9"/>
      <c r="W602" s="9"/>
      <c r="X602" s="9"/>
      <c r="Y602" s="9"/>
      <c r="Z602" s="9"/>
      <c r="AA602" s="9"/>
      <c r="AB602" s="9"/>
      <c r="AC602" s="9"/>
      <c r="AD602" s="9"/>
      <c r="AE602" s="260"/>
      <c r="AF602" s="61"/>
      <c r="AH602" s="249"/>
      <c r="AI602" s="61"/>
    </row>
    <row r="603" spans="1:35" ht="15.75">
      <c r="A603" s="105" t="s">
        <v>2082</v>
      </c>
      <c r="B603" s="3"/>
      <c r="C603" s="3"/>
      <c r="D603" s="32">
        <f t="shared" si="16"/>
        <v>461.3</v>
      </c>
      <c r="E603" s="9">
        <v>119.1</v>
      </c>
      <c r="F603" s="9">
        <v>126.3</v>
      </c>
      <c r="G603" s="565">
        <v>0</v>
      </c>
      <c r="H603" s="565">
        <v>34</v>
      </c>
      <c r="I603" s="565">
        <v>181.90000000000003</v>
      </c>
      <c r="J603" s="567"/>
      <c r="K603" s="562"/>
      <c r="L603" s="563"/>
      <c r="M603" s="564"/>
      <c r="N603" s="562"/>
      <c r="P603" s="9"/>
      <c r="Q603" s="9"/>
      <c r="R603" s="9"/>
      <c r="S603" s="9"/>
      <c r="T603" s="9"/>
      <c r="U603" s="9"/>
      <c r="V603" s="9"/>
      <c r="W603" s="9"/>
      <c r="X603" s="9"/>
      <c r="Y603" s="9"/>
      <c r="Z603" s="9"/>
      <c r="AA603" s="9"/>
      <c r="AB603" s="9"/>
      <c r="AC603" s="9"/>
      <c r="AD603" s="9"/>
      <c r="AE603" s="260"/>
      <c r="AF603" s="61"/>
      <c r="AH603" s="249"/>
      <c r="AI603" s="61"/>
    </row>
    <row r="604" spans="1:35" ht="15.75">
      <c r="A604" s="105" t="s">
        <v>630</v>
      </c>
      <c r="B604" s="3"/>
      <c r="C604" s="3"/>
      <c r="D604" s="32">
        <f t="shared" si="16"/>
        <v>357.5</v>
      </c>
      <c r="E604" s="9">
        <v>72.299999999999983</v>
      </c>
      <c r="F604" s="9">
        <v>64.5</v>
      </c>
      <c r="G604" s="565">
        <v>20</v>
      </c>
      <c r="H604" s="565">
        <v>56.800000000000004</v>
      </c>
      <c r="I604" s="565">
        <v>143.9</v>
      </c>
      <c r="J604" s="567"/>
      <c r="K604" s="562"/>
      <c r="L604" s="563"/>
      <c r="M604" s="564"/>
      <c r="N604" s="562"/>
      <c r="P604" s="9"/>
      <c r="Q604" s="9"/>
      <c r="R604" s="9"/>
      <c r="S604" s="9"/>
      <c r="T604" s="9"/>
      <c r="U604" s="9"/>
      <c r="V604" s="9"/>
      <c r="W604" s="9"/>
      <c r="X604" s="9"/>
      <c r="Y604" s="9"/>
      <c r="Z604" s="9"/>
      <c r="AA604" s="9"/>
      <c r="AB604" s="9"/>
      <c r="AC604" s="9"/>
      <c r="AD604" s="9"/>
      <c r="AE604" s="105"/>
      <c r="AF604" s="61"/>
      <c r="AH604" s="249"/>
      <c r="AI604" s="61"/>
    </row>
    <row r="605" spans="1:35" ht="15.75">
      <c r="A605" s="105" t="s">
        <v>3164</v>
      </c>
      <c r="B605" s="3"/>
      <c r="C605" s="3"/>
      <c r="D605" s="32">
        <f t="shared" si="16"/>
        <v>414.3</v>
      </c>
      <c r="E605" s="9">
        <v>93.399999999999977</v>
      </c>
      <c r="F605" s="9">
        <v>82.600000000000009</v>
      </c>
      <c r="G605" s="565">
        <v>13</v>
      </c>
      <c r="H605" s="565">
        <v>53.7</v>
      </c>
      <c r="I605" s="565">
        <v>171.60000000000002</v>
      </c>
      <c r="J605" s="567"/>
      <c r="K605" s="562"/>
      <c r="L605" s="563"/>
      <c r="M605" s="564"/>
      <c r="N605" s="562"/>
      <c r="P605" s="9"/>
      <c r="Q605" s="9"/>
      <c r="R605" s="9"/>
      <c r="S605" s="9"/>
      <c r="T605" s="9"/>
      <c r="U605" s="9"/>
      <c r="V605" s="9"/>
      <c r="W605" s="9"/>
      <c r="X605" s="9"/>
      <c r="Y605" s="9"/>
      <c r="Z605" s="9"/>
      <c r="AA605" s="9"/>
      <c r="AB605" s="9"/>
      <c r="AC605" s="9"/>
      <c r="AD605" s="9"/>
      <c r="AE605" s="105"/>
      <c r="AF605" s="61"/>
      <c r="AH605" s="249"/>
      <c r="AI605" s="61"/>
    </row>
    <row r="606" spans="1:35" ht="15.75">
      <c r="A606" s="261" t="s">
        <v>23</v>
      </c>
      <c r="B606" s="3"/>
      <c r="C606" s="3"/>
      <c r="D606" s="32">
        <f t="shared" si="16"/>
        <v>339.79999999999995</v>
      </c>
      <c r="E606" s="9">
        <v>23.7</v>
      </c>
      <c r="F606" s="9">
        <v>86</v>
      </c>
      <c r="G606" s="565">
        <v>9.1</v>
      </c>
      <c r="H606" s="565">
        <v>12.799999999999999</v>
      </c>
      <c r="I606" s="565">
        <v>208.2</v>
      </c>
      <c r="J606" s="561"/>
      <c r="K606" s="562"/>
      <c r="L606" s="563"/>
      <c r="M606" s="564"/>
      <c r="N606" s="562"/>
      <c r="P606" s="9"/>
      <c r="Q606" s="9"/>
      <c r="R606" s="9"/>
      <c r="S606" s="9"/>
      <c r="T606" s="9"/>
      <c r="U606" s="9"/>
      <c r="V606" s="9"/>
      <c r="W606" s="9"/>
      <c r="X606" s="9"/>
      <c r="Y606" s="9"/>
      <c r="Z606" s="9"/>
      <c r="AA606" s="9"/>
      <c r="AB606" s="9"/>
      <c r="AC606" s="9"/>
      <c r="AD606" s="9"/>
      <c r="AE606" s="105"/>
      <c r="AF606" s="61"/>
      <c r="AH606" s="249"/>
      <c r="AI606" s="61"/>
    </row>
    <row r="607" spans="1:35" ht="15.75">
      <c r="A607" s="261" t="s">
        <v>25</v>
      </c>
      <c r="B607" s="3"/>
      <c r="C607" s="3"/>
      <c r="D607" s="32">
        <f t="shared" si="16"/>
        <v>590.70000000000005</v>
      </c>
      <c r="E607" s="9">
        <v>149.6</v>
      </c>
      <c r="F607" s="9">
        <v>117.89999999999999</v>
      </c>
      <c r="G607" s="565">
        <v>4.5</v>
      </c>
      <c r="H607" s="565">
        <v>102.2</v>
      </c>
      <c r="I607" s="565">
        <v>216.5</v>
      </c>
      <c r="J607" s="561"/>
      <c r="K607" s="562"/>
      <c r="L607" s="563"/>
      <c r="M607" s="564"/>
      <c r="N607" s="562"/>
      <c r="P607" s="9"/>
      <c r="Q607" s="9"/>
      <c r="R607" s="9"/>
      <c r="S607" s="9"/>
      <c r="T607" s="9"/>
      <c r="U607" s="9"/>
      <c r="V607" s="9"/>
      <c r="W607" s="9"/>
      <c r="X607" s="9"/>
      <c r="Y607" s="9"/>
      <c r="Z607" s="9"/>
      <c r="AA607" s="9"/>
      <c r="AB607" s="9"/>
      <c r="AC607" s="9"/>
      <c r="AD607" s="9"/>
      <c r="AE607" s="105"/>
      <c r="AF607" s="61"/>
      <c r="AH607" s="249"/>
      <c r="AI607" s="61"/>
    </row>
    <row r="608" spans="1:35" ht="15.75">
      <c r="A608" s="105" t="s">
        <v>2508</v>
      </c>
      <c r="B608" s="3"/>
      <c r="C608" s="3"/>
      <c r="D608" s="32">
        <f t="shared" si="16"/>
        <v>498</v>
      </c>
      <c r="E608" s="9">
        <v>39.5</v>
      </c>
      <c r="F608" s="9">
        <v>178.1</v>
      </c>
      <c r="G608" s="565">
        <v>9.1</v>
      </c>
      <c r="H608" s="565">
        <v>53.3</v>
      </c>
      <c r="I608" s="565">
        <v>218</v>
      </c>
      <c r="J608" s="567"/>
      <c r="K608" s="562"/>
      <c r="L608" s="563"/>
      <c r="M608" s="564"/>
      <c r="N608" s="562"/>
      <c r="P608" s="9"/>
      <c r="Q608" s="9"/>
      <c r="R608" s="9"/>
      <c r="S608" s="9"/>
      <c r="T608" s="9"/>
      <c r="U608" s="9"/>
      <c r="V608" s="9"/>
      <c r="W608" s="9"/>
      <c r="X608" s="9"/>
      <c r="Y608" s="9"/>
      <c r="Z608" s="9"/>
      <c r="AA608" s="9"/>
      <c r="AB608" s="9"/>
      <c r="AC608" s="9"/>
      <c r="AD608" s="9"/>
      <c r="AE608" s="105"/>
      <c r="AF608" s="61"/>
      <c r="AH608" s="249"/>
      <c r="AI608" s="61"/>
    </row>
    <row r="609" spans="1:35" ht="15.75">
      <c r="A609" s="261" t="s">
        <v>3831</v>
      </c>
      <c r="B609" s="3"/>
      <c r="C609" s="3"/>
      <c r="D609" s="32">
        <f t="shared" si="16"/>
        <v>427</v>
      </c>
      <c r="E609" s="9">
        <v>20.999999999999996</v>
      </c>
      <c r="F609" s="9">
        <v>149.10000000000002</v>
      </c>
      <c r="G609" s="565">
        <v>37.700000000000003</v>
      </c>
      <c r="H609" s="565">
        <v>30</v>
      </c>
      <c r="I609" s="565">
        <v>189.2</v>
      </c>
      <c r="J609" s="561"/>
      <c r="K609" s="562"/>
      <c r="L609" s="563"/>
      <c r="M609" s="564"/>
      <c r="N609" s="562"/>
      <c r="P609" s="9"/>
      <c r="Q609" s="9"/>
      <c r="R609" s="9"/>
      <c r="S609" s="9"/>
      <c r="T609" s="9"/>
      <c r="U609" s="9"/>
      <c r="V609" s="9"/>
      <c r="W609" s="9"/>
      <c r="X609" s="9"/>
      <c r="Y609" s="9"/>
      <c r="Z609" s="9"/>
      <c r="AA609" s="9"/>
      <c r="AB609" s="9"/>
      <c r="AC609" s="9"/>
      <c r="AD609" s="9"/>
      <c r="AE609" s="260"/>
      <c r="AF609" s="61"/>
      <c r="AH609" s="249"/>
      <c r="AI609" s="61"/>
    </row>
    <row r="610" spans="1:35" ht="15.75">
      <c r="A610" s="104" t="s">
        <v>1278</v>
      </c>
      <c r="B610" s="3"/>
      <c r="C610" s="3"/>
      <c r="D610" s="32">
        <f t="shared" si="16"/>
        <v>407.70000000000005</v>
      </c>
      <c r="E610" s="9">
        <v>94.7</v>
      </c>
      <c r="F610" s="9">
        <v>52.8</v>
      </c>
      <c r="G610" s="565">
        <v>18.899999999999999</v>
      </c>
      <c r="H610" s="565">
        <v>6</v>
      </c>
      <c r="I610" s="565">
        <v>235.3</v>
      </c>
      <c r="J610" s="401"/>
      <c r="K610" s="562"/>
      <c r="L610" s="563"/>
      <c r="M610" s="564"/>
      <c r="N610" s="562"/>
      <c r="P610" s="9"/>
      <c r="Q610" s="9"/>
      <c r="R610" s="9"/>
      <c r="S610" s="9"/>
      <c r="T610" s="9"/>
      <c r="U610" s="9"/>
      <c r="V610" s="9"/>
      <c r="W610" s="9"/>
      <c r="X610" s="9"/>
      <c r="Y610" s="9"/>
      <c r="Z610" s="9"/>
      <c r="AA610" s="9"/>
      <c r="AB610" s="9"/>
      <c r="AC610" s="9"/>
      <c r="AD610" s="9"/>
      <c r="AE610" s="260"/>
      <c r="AF610" s="61"/>
      <c r="AH610" s="249"/>
      <c r="AI610" s="61"/>
    </row>
    <row r="611" spans="1:35" ht="15.75">
      <c r="A611" s="261" t="s">
        <v>4071</v>
      </c>
      <c r="B611" s="3"/>
      <c r="C611" s="3"/>
      <c r="D611" s="32">
        <f t="shared" si="16"/>
        <v>576.29999999999995</v>
      </c>
      <c r="E611" s="9">
        <v>58.5</v>
      </c>
      <c r="F611" s="9">
        <v>99.899999999999991</v>
      </c>
      <c r="G611" s="565">
        <v>75.699999999999989</v>
      </c>
      <c r="H611" s="565">
        <v>82.6</v>
      </c>
      <c r="I611" s="565">
        <v>259.59999999999997</v>
      </c>
      <c r="J611" s="561"/>
      <c r="K611" s="562"/>
      <c r="L611" s="563"/>
      <c r="M611" s="564"/>
      <c r="N611" s="562"/>
      <c r="P611" s="9"/>
      <c r="Q611" s="9"/>
      <c r="R611" s="9"/>
      <c r="S611" s="9"/>
      <c r="T611" s="9"/>
      <c r="U611" s="9"/>
      <c r="V611" s="9"/>
      <c r="W611" s="9"/>
      <c r="X611" s="9"/>
      <c r="Y611" s="9"/>
      <c r="Z611" s="9"/>
      <c r="AA611" s="9"/>
      <c r="AB611" s="9"/>
      <c r="AC611" s="9"/>
      <c r="AD611" s="9"/>
      <c r="AE611" s="105"/>
      <c r="AF611" s="61"/>
      <c r="AH611" s="249"/>
      <c r="AI611" s="61"/>
    </row>
    <row r="612" spans="1:35" ht="15.75">
      <c r="A612" s="261" t="s">
        <v>3840</v>
      </c>
      <c r="B612" s="3"/>
      <c r="C612" s="3"/>
      <c r="D612" s="32">
        <f t="shared" si="16"/>
        <v>670.6</v>
      </c>
      <c r="E612" s="9">
        <v>122.1</v>
      </c>
      <c r="F612" s="9">
        <v>151.29999999999998</v>
      </c>
      <c r="G612" s="565">
        <v>72</v>
      </c>
      <c r="H612" s="565">
        <v>112.80000000000001</v>
      </c>
      <c r="I612" s="565">
        <v>212.40000000000003</v>
      </c>
      <c r="J612" s="561"/>
      <c r="K612" s="562"/>
      <c r="L612" s="563"/>
      <c r="M612" s="564"/>
      <c r="N612" s="562"/>
      <c r="P612" s="9"/>
      <c r="Q612" s="9"/>
      <c r="R612" s="9"/>
      <c r="S612" s="9"/>
      <c r="T612" s="9"/>
      <c r="U612" s="9"/>
      <c r="V612" s="9"/>
      <c r="W612" s="9"/>
      <c r="X612" s="9"/>
      <c r="Y612" s="9"/>
      <c r="Z612" s="9"/>
      <c r="AA612" s="9"/>
      <c r="AB612" s="9"/>
      <c r="AC612" s="9"/>
      <c r="AD612" s="9"/>
      <c r="AE612" s="105"/>
      <c r="AF612" s="61"/>
      <c r="AH612" s="249"/>
      <c r="AI612" s="61"/>
    </row>
    <row r="613" spans="1:35" ht="15.75">
      <c r="A613" s="104" t="s">
        <v>1280</v>
      </c>
      <c r="B613" s="3"/>
      <c r="C613" s="3"/>
      <c r="D613" s="32">
        <f t="shared" si="16"/>
        <v>472.9</v>
      </c>
      <c r="E613" s="9">
        <v>54</v>
      </c>
      <c r="F613" s="9">
        <v>118.7</v>
      </c>
      <c r="G613" s="565">
        <v>4.5</v>
      </c>
      <c r="H613" s="565">
        <v>87</v>
      </c>
      <c r="I613" s="565">
        <v>208.70000000000002</v>
      </c>
      <c r="J613" s="401"/>
      <c r="K613" s="562"/>
      <c r="L613" s="563"/>
      <c r="M613" s="564"/>
      <c r="N613" s="562"/>
      <c r="P613" s="9"/>
      <c r="Q613" s="9"/>
      <c r="R613" s="9"/>
      <c r="S613" s="9"/>
      <c r="T613" s="9"/>
      <c r="U613" s="9"/>
      <c r="V613" s="9"/>
      <c r="W613" s="9"/>
      <c r="X613" s="9"/>
      <c r="Y613" s="9"/>
      <c r="Z613" s="9"/>
      <c r="AA613" s="9"/>
      <c r="AB613" s="9"/>
      <c r="AC613" s="9"/>
      <c r="AD613" s="9"/>
      <c r="AE613" s="105"/>
      <c r="AF613" s="61"/>
      <c r="AH613" s="249"/>
      <c r="AI613" s="61"/>
    </row>
    <row r="614" spans="1:35" ht="15.75">
      <c r="A614" s="261" t="s">
        <v>1594</v>
      </c>
      <c r="B614" s="3"/>
      <c r="C614" s="3"/>
      <c r="D614" s="32">
        <f t="shared" si="16"/>
        <v>264.8</v>
      </c>
      <c r="E614" s="9">
        <v>41.5</v>
      </c>
      <c r="F614" s="9">
        <v>122.19999999999999</v>
      </c>
      <c r="G614" s="565">
        <v>0</v>
      </c>
      <c r="H614" s="565">
        <v>38.900000000000006</v>
      </c>
      <c r="I614" s="565">
        <v>62.199999999999996</v>
      </c>
      <c r="J614" s="561"/>
      <c r="K614" s="562"/>
      <c r="L614" s="563"/>
      <c r="M614" s="564"/>
      <c r="N614" s="562"/>
      <c r="P614" s="9"/>
      <c r="Q614" s="9"/>
      <c r="R614" s="9"/>
      <c r="S614" s="9"/>
      <c r="T614" s="9"/>
      <c r="U614" s="9"/>
      <c r="V614" s="9"/>
      <c r="W614" s="9"/>
      <c r="X614" s="9"/>
      <c r="Y614" s="9"/>
      <c r="Z614" s="9"/>
      <c r="AA614" s="9"/>
      <c r="AB614" s="9"/>
      <c r="AC614" s="9"/>
      <c r="AD614" s="9"/>
      <c r="AE614" s="105"/>
      <c r="AF614" s="61"/>
      <c r="AH614" s="249"/>
      <c r="AI614" s="61"/>
    </row>
    <row r="615" spans="1:35" ht="15.75">
      <c r="A615" s="105" t="s">
        <v>2509</v>
      </c>
      <c r="B615" s="3"/>
      <c r="C615" s="3"/>
      <c r="D615" s="32">
        <f t="shared" si="16"/>
        <v>415.6</v>
      </c>
      <c r="E615" s="9">
        <v>66.2</v>
      </c>
      <c r="F615" s="9">
        <v>137.80000000000001</v>
      </c>
      <c r="G615" s="565">
        <v>0</v>
      </c>
      <c r="H615" s="565">
        <v>67</v>
      </c>
      <c r="I615" s="565">
        <v>144.6</v>
      </c>
      <c r="J615" s="567"/>
      <c r="K615" s="562"/>
      <c r="L615" s="563"/>
      <c r="M615" s="564"/>
      <c r="N615" s="562"/>
      <c r="P615" s="9"/>
      <c r="Q615" s="9"/>
      <c r="R615" s="9"/>
      <c r="S615" s="9"/>
      <c r="T615" s="9"/>
      <c r="U615" s="9"/>
      <c r="V615" s="9"/>
      <c r="W615" s="9"/>
      <c r="X615" s="9"/>
      <c r="Y615" s="9"/>
      <c r="Z615" s="9"/>
      <c r="AA615" s="9"/>
      <c r="AB615" s="9"/>
      <c r="AC615" s="9"/>
      <c r="AD615" s="9"/>
      <c r="AE615" s="260"/>
      <c r="AF615" s="61"/>
      <c r="AH615" s="249"/>
      <c r="AI615" s="61"/>
    </row>
    <row r="616" spans="1:35" ht="15.75">
      <c r="A616" s="261" t="s">
        <v>3855</v>
      </c>
      <c r="B616" s="3"/>
      <c r="C616" s="3"/>
      <c r="D616" s="32">
        <f t="shared" si="16"/>
        <v>568.09999999999991</v>
      </c>
      <c r="E616" s="9">
        <v>109.5</v>
      </c>
      <c r="F616" s="9">
        <v>175.2</v>
      </c>
      <c r="G616" s="565">
        <v>0</v>
      </c>
      <c r="H616" s="565">
        <v>69.099999999999994</v>
      </c>
      <c r="I616" s="565">
        <v>214.3</v>
      </c>
      <c r="J616" s="561"/>
      <c r="K616" s="562"/>
      <c r="L616" s="563"/>
      <c r="M616" s="564"/>
      <c r="N616" s="562"/>
      <c r="P616" s="9"/>
      <c r="Q616" s="9"/>
      <c r="R616" s="9"/>
      <c r="S616" s="9"/>
      <c r="T616" s="9"/>
      <c r="U616" s="9"/>
      <c r="V616" s="9"/>
      <c r="W616" s="9"/>
      <c r="X616" s="9"/>
      <c r="Y616" s="9"/>
      <c r="Z616" s="9"/>
      <c r="AA616" s="9"/>
      <c r="AB616" s="9"/>
      <c r="AC616" s="9"/>
      <c r="AD616" s="9"/>
      <c r="AE616" s="401"/>
      <c r="AF616" s="61"/>
      <c r="AH616" s="249"/>
      <c r="AI616" s="61"/>
    </row>
    <row r="617" spans="1:35" ht="15.75">
      <c r="A617" s="260" t="s">
        <v>3165</v>
      </c>
      <c r="B617" s="3"/>
      <c r="C617" s="3"/>
      <c r="D617" s="32">
        <f t="shared" ref="D617:D648" si="17">SUM(E617:DZ617)</f>
        <v>396.79999999999995</v>
      </c>
      <c r="E617" s="9">
        <v>83.399999999999991</v>
      </c>
      <c r="F617" s="9">
        <v>118.69999999999999</v>
      </c>
      <c r="G617" s="565">
        <v>21.099999999999998</v>
      </c>
      <c r="H617" s="565">
        <v>37.5</v>
      </c>
      <c r="I617" s="565">
        <v>136.1</v>
      </c>
      <c r="J617" s="566"/>
      <c r="K617" s="562"/>
      <c r="L617" s="563"/>
      <c r="M617" s="564"/>
      <c r="N617" s="562"/>
      <c r="P617" s="9"/>
      <c r="Q617" s="9"/>
      <c r="R617" s="9"/>
      <c r="S617" s="9"/>
      <c r="T617" s="9"/>
      <c r="U617" s="9"/>
      <c r="V617" s="9"/>
      <c r="W617" s="9"/>
      <c r="X617" s="9"/>
      <c r="Y617" s="9"/>
      <c r="Z617" s="9"/>
      <c r="AA617" s="9"/>
      <c r="AB617" s="9"/>
      <c r="AC617" s="9"/>
      <c r="AD617" s="9"/>
      <c r="AE617" s="105"/>
      <c r="AF617" s="61"/>
      <c r="AH617" s="249"/>
      <c r="AI617" s="61"/>
    </row>
    <row r="618" spans="1:35" ht="15.75">
      <c r="A618" s="260" t="s">
        <v>3166</v>
      </c>
      <c r="B618" s="3"/>
      <c r="C618" s="3"/>
      <c r="D618" s="32">
        <f t="shared" si="17"/>
        <v>568.29999999999995</v>
      </c>
      <c r="E618" s="9">
        <v>58.2</v>
      </c>
      <c r="F618" s="9">
        <v>194.5</v>
      </c>
      <c r="G618" s="565">
        <v>37</v>
      </c>
      <c r="H618" s="565">
        <v>65.8</v>
      </c>
      <c r="I618" s="565">
        <v>212.79999999999995</v>
      </c>
      <c r="J618" s="566"/>
      <c r="K618" s="562"/>
      <c r="L618" s="563"/>
      <c r="M618" s="564"/>
      <c r="N618" s="562"/>
      <c r="P618" s="9"/>
      <c r="Q618" s="9"/>
      <c r="R618" s="9"/>
      <c r="S618" s="9"/>
      <c r="T618" s="9"/>
      <c r="U618" s="9"/>
      <c r="V618" s="9"/>
      <c r="W618" s="9"/>
      <c r="X618" s="9"/>
      <c r="Y618" s="9"/>
      <c r="Z618" s="9"/>
      <c r="AA618" s="9"/>
      <c r="AB618" s="9"/>
      <c r="AC618" s="9"/>
      <c r="AD618" s="9"/>
      <c r="AE618" s="105"/>
      <c r="AF618" s="61"/>
      <c r="AH618" s="249"/>
      <c r="AI618" s="61"/>
    </row>
    <row r="619" spans="1:35" ht="15.75">
      <c r="A619" s="105" t="s">
        <v>2078</v>
      </c>
      <c r="B619" s="3"/>
      <c r="C619" s="3"/>
      <c r="D619" s="32">
        <f t="shared" si="17"/>
        <v>512.70000000000005</v>
      </c>
      <c r="E619" s="9">
        <v>49.8</v>
      </c>
      <c r="F619" s="9">
        <v>128</v>
      </c>
      <c r="G619" s="565">
        <v>28.6</v>
      </c>
      <c r="H619" s="565">
        <v>97.2</v>
      </c>
      <c r="I619" s="565">
        <v>209.1</v>
      </c>
      <c r="J619" s="567"/>
      <c r="K619" s="562"/>
      <c r="L619" s="563"/>
      <c r="M619" s="564"/>
      <c r="N619" s="562"/>
      <c r="P619" s="9"/>
      <c r="Q619" s="9"/>
      <c r="R619" s="9"/>
      <c r="S619" s="9"/>
      <c r="T619" s="9"/>
      <c r="U619" s="9"/>
      <c r="V619" s="9"/>
      <c r="W619" s="9"/>
      <c r="X619" s="9"/>
      <c r="Y619" s="9"/>
      <c r="Z619" s="9"/>
      <c r="AA619" s="9"/>
      <c r="AB619" s="9"/>
      <c r="AC619" s="9"/>
      <c r="AD619" s="9"/>
      <c r="AE619" s="260"/>
      <c r="AF619" s="61"/>
      <c r="AH619" s="249"/>
      <c r="AI619" s="61"/>
    </row>
    <row r="620" spans="1:35" ht="15.75">
      <c r="A620" s="105" t="s">
        <v>613</v>
      </c>
      <c r="B620" s="3"/>
      <c r="C620" s="3"/>
      <c r="D620" s="32">
        <f t="shared" si="17"/>
        <v>487.4</v>
      </c>
      <c r="E620" s="9">
        <v>34</v>
      </c>
      <c r="F620" s="9">
        <v>227.5</v>
      </c>
      <c r="G620" s="565">
        <v>39</v>
      </c>
      <c r="H620" s="565">
        <v>80.7</v>
      </c>
      <c r="I620" s="565">
        <v>106.19999999999999</v>
      </c>
      <c r="J620" s="567"/>
      <c r="K620" s="562"/>
      <c r="L620" s="563"/>
      <c r="M620" s="564"/>
      <c r="N620" s="562"/>
      <c r="P620" s="9"/>
      <c r="Q620" s="9"/>
      <c r="R620" s="9"/>
      <c r="S620" s="9"/>
      <c r="T620" s="9"/>
      <c r="U620" s="9"/>
      <c r="V620" s="9"/>
      <c r="W620" s="9"/>
      <c r="X620" s="9"/>
      <c r="Y620" s="9"/>
      <c r="Z620" s="9"/>
      <c r="AA620" s="9"/>
      <c r="AB620" s="9"/>
      <c r="AC620" s="9"/>
      <c r="AD620" s="9"/>
      <c r="AE620" s="261"/>
      <c r="AF620" s="61"/>
      <c r="AH620" s="249"/>
      <c r="AI620" s="61"/>
    </row>
    <row r="621" spans="1:35" ht="15.75">
      <c r="A621" s="372" t="s">
        <v>27</v>
      </c>
      <c r="B621" s="3"/>
      <c r="C621" s="3"/>
      <c r="D621" s="32">
        <f t="shared" si="17"/>
        <v>567.70000000000005</v>
      </c>
      <c r="E621" s="9">
        <v>154</v>
      </c>
      <c r="F621" s="9">
        <v>127.5</v>
      </c>
      <c r="G621" s="565">
        <v>37.6</v>
      </c>
      <c r="H621" s="565">
        <v>132.80000000000001</v>
      </c>
      <c r="I621" s="565">
        <v>115.8</v>
      </c>
      <c r="J621" s="568"/>
      <c r="K621" s="562"/>
      <c r="L621" s="563"/>
      <c r="M621" s="564"/>
      <c r="N621" s="562"/>
      <c r="P621" s="9"/>
      <c r="Q621" s="9"/>
      <c r="R621" s="9"/>
      <c r="S621" s="9"/>
      <c r="T621" s="9"/>
      <c r="U621" s="9"/>
      <c r="V621" s="9"/>
      <c r="W621" s="9"/>
      <c r="X621" s="9"/>
      <c r="Y621" s="9"/>
      <c r="Z621" s="9"/>
      <c r="AA621" s="9"/>
      <c r="AB621" s="9"/>
      <c r="AC621" s="9"/>
      <c r="AD621" s="9"/>
      <c r="AE621" s="105"/>
      <c r="AF621" s="61"/>
      <c r="AH621" s="249"/>
      <c r="AI621" s="61"/>
    </row>
    <row r="622" spans="1:35" ht="15.75">
      <c r="A622" s="261" t="s">
        <v>3844</v>
      </c>
      <c r="B622" s="3"/>
      <c r="C622" s="3"/>
      <c r="D622" s="32">
        <f t="shared" si="17"/>
        <v>467.80000000000007</v>
      </c>
      <c r="E622" s="9">
        <v>67.800000000000011</v>
      </c>
      <c r="F622" s="9">
        <v>155.20000000000002</v>
      </c>
      <c r="G622" s="565">
        <v>4.1999999999999993</v>
      </c>
      <c r="H622" s="565">
        <v>54.5</v>
      </c>
      <c r="I622" s="565">
        <v>186.10000000000002</v>
      </c>
      <c r="J622" s="561"/>
      <c r="K622" s="562"/>
      <c r="L622" s="563"/>
      <c r="M622" s="564"/>
      <c r="N622" s="562"/>
      <c r="P622" s="9"/>
      <c r="Q622" s="9"/>
      <c r="R622" s="9"/>
      <c r="S622" s="9"/>
      <c r="T622" s="9"/>
      <c r="U622" s="9"/>
      <c r="V622" s="9"/>
      <c r="W622" s="9"/>
      <c r="X622" s="9"/>
      <c r="Y622" s="9"/>
      <c r="Z622" s="9"/>
      <c r="AA622" s="9"/>
      <c r="AB622" s="9"/>
      <c r="AC622" s="9"/>
      <c r="AD622" s="9"/>
      <c r="AE622" s="105"/>
      <c r="AF622" s="61"/>
      <c r="AH622" s="249"/>
      <c r="AI622" s="61"/>
    </row>
    <row r="623" spans="1:35" ht="15.75">
      <c r="A623" s="105" t="s">
        <v>644</v>
      </c>
      <c r="B623" s="3"/>
      <c r="C623" s="3"/>
      <c r="D623" s="32">
        <f t="shared" si="17"/>
        <v>578.4</v>
      </c>
      <c r="E623" s="9">
        <v>110.1</v>
      </c>
      <c r="F623" s="9">
        <v>155.39999999999998</v>
      </c>
      <c r="G623" s="565">
        <v>0</v>
      </c>
      <c r="H623" s="565">
        <v>79.8</v>
      </c>
      <c r="I623" s="565">
        <v>233.09999999999997</v>
      </c>
      <c r="J623" s="567"/>
      <c r="K623" s="562"/>
      <c r="L623" s="563"/>
      <c r="M623" s="564"/>
      <c r="N623" s="562"/>
      <c r="P623" s="9"/>
      <c r="Q623" s="9"/>
      <c r="R623" s="9"/>
      <c r="S623" s="9"/>
      <c r="T623" s="9"/>
      <c r="U623" s="9"/>
      <c r="V623" s="9"/>
      <c r="W623" s="9"/>
      <c r="X623" s="9"/>
      <c r="Y623" s="9"/>
      <c r="Z623" s="9"/>
      <c r="AA623" s="9"/>
      <c r="AB623" s="9"/>
      <c r="AC623" s="9"/>
      <c r="AD623" s="9"/>
      <c r="AE623" s="261"/>
      <c r="AF623" s="61"/>
      <c r="AH623" s="249"/>
      <c r="AI623" s="61"/>
    </row>
    <row r="624" spans="1:35" ht="15.75">
      <c r="A624" s="261" t="s">
        <v>3825</v>
      </c>
      <c r="B624" s="3"/>
      <c r="C624" s="3"/>
      <c r="D624" s="32">
        <f t="shared" si="17"/>
        <v>457.69999999999993</v>
      </c>
      <c r="E624" s="9">
        <v>73.8</v>
      </c>
      <c r="F624" s="9">
        <v>126.29999999999998</v>
      </c>
      <c r="G624" s="565">
        <v>4.5</v>
      </c>
      <c r="H624" s="565">
        <v>41.7</v>
      </c>
      <c r="I624" s="565">
        <v>211.4</v>
      </c>
      <c r="J624" s="561"/>
      <c r="K624" s="562"/>
      <c r="L624" s="563"/>
      <c r="M624" s="564"/>
      <c r="N624" s="562"/>
      <c r="P624" s="9"/>
      <c r="Q624" s="9"/>
      <c r="R624" s="9"/>
      <c r="S624" s="9"/>
      <c r="T624" s="9"/>
      <c r="U624" s="9"/>
      <c r="V624" s="9"/>
      <c r="W624" s="9"/>
      <c r="X624" s="9"/>
      <c r="Y624" s="9"/>
      <c r="Z624" s="9"/>
      <c r="AA624" s="9"/>
      <c r="AB624" s="9"/>
      <c r="AC624" s="9"/>
      <c r="AD624" s="9"/>
      <c r="AE624" s="105"/>
      <c r="AF624" s="61"/>
      <c r="AH624" s="249"/>
      <c r="AI624" s="61"/>
    </row>
    <row r="625" spans="1:35" ht="15.75">
      <c r="A625" s="105" t="s">
        <v>2504</v>
      </c>
      <c r="B625" s="3"/>
      <c r="C625" s="3"/>
      <c r="D625" s="32">
        <f t="shared" si="17"/>
        <v>399.3</v>
      </c>
      <c r="E625" s="9">
        <v>41.800000000000004</v>
      </c>
      <c r="F625" s="9">
        <v>86.7</v>
      </c>
      <c r="G625" s="565">
        <v>33.800000000000004</v>
      </c>
      <c r="H625" s="565">
        <v>18.2</v>
      </c>
      <c r="I625" s="565">
        <v>218.8</v>
      </c>
      <c r="J625" s="567"/>
      <c r="K625" s="562"/>
      <c r="L625" s="563"/>
      <c r="M625" s="564"/>
      <c r="N625" s="562"/>
      <c r="P625" s="9"/>
      <c r="Q625" s="9"/>
      <c r="R625" s="9"/>
      <c r="S625" s="9"/>
      <c r="T625" s="9"/>
      <c r="U625" s="9"/>
      <c r="V625" s="9"/>
      <c r="W625" s="9"/>
      <c r="X625" s="9"/>
      <c r="Y625" s="9"/>
      <c r="Z625" s="9"/>
      <c r="AA625" s="9"/>
      <c r="AB625" s="9"/>
      <c r="AC625" s="9"/>
      <c r="AD625" s="9"/>
      <c r="AE625" s="261"/>
      <c r="AF625" s="61"/>
      <c r="AH625" s="249"/>
      <c r="AI625" s="61"/>
    </row>
    <row r="626" spans="1:35" ht="15.75">
      <c r="A626" s="261" t="s">
        <v>3829</v>
      </c>
      <c r="B626" s="3"/>
      <c r="C626" s="3"/>
      <c r="D626" s="32">
        <f t="shared" si="17"/>
        <v>361.1</v>
      </c>
      <c r="E626" s="9">
        <v>49.4</v>
      </c>
      <c r="F626" s="9">
        <v>95.5</v>
      </c>
      <c r="G626" s="565">
        <v>0</v>
      </c>
      <c r="H626" s="565">
        <v>33.6</v>
      </c>
      <c r="I626" s="565">
        <v>182.6</v>
      </c>
      <c r="J626" s="561"/>
      <c r="K626" s="562"/>
      <c r="L626" s="563"/>
      <c r="M626" s="564"/>
      <c r="N626" s="562"/>
      <c r="P626" s="9"/>
      <c r="Q626" s="9"/>
      <c r="R626" s="9"/>
      <c r="S626" s="9"/>
      <c r="T626" s="9"/>
      <c r="U626" s="9"/>
      <c r="V626" s="9"/>
      <c r="W626" s="9"/>
      <c r="X626" s="9"/>
      <c r="Y626" s="9"/>
      <c r="Z626" s="9"/>
      <c r="AA626" s="9"/>
      <c r="AB626" s="9"/>
      <c r="AC626" s="9"/>
      <c r="AD626" s="9"/>
      <c r="AE626" s="105"/>
      <c r="AF626" s="61"/>
      <c r="AH626" s="249"/>
      <c r="AI626" s="61"/>
    </row>
    <row r="627" spans="1:35" ht="15.75">
      <c r="A627" s="105" t="s">
        <v>2530</v>
      </c>
      <c r="B627" s="3"/>
      <c r="C627" s="3"/>
      <c r="D627" s="32">
        <f t="shared" si="17"/>
        <v>574</v>
      </c>
      <c r="E627" s="9">
        <v>164.49999999999997</v>
      </c>
      <c r="F627" s="9">
        <v>78.7</v>
      </c>
      <c r="G627" s="565">
        <v>0</v>
      </c>
      <c r="H627" s="565">
        <v>110</v>
      </c>
      <c r="I627" s="565">
        <v>220.8</v>
      </c>
      <c r="J627" s="567"/>
      <c r="K627" s="562"/>
      <c r="L627" s="563"/>
      <c r="M627" s="564"/>
      <c r="N627" s="562"/>
      <c r="P627" s="9"/>
      <c r="Q627" s="9"/>
      <c r="R627" s="9"/>
      <c r="S627" s="9"/>
      <c r="T627" s="9"/>
      <c r="U627" s="9"/>
      <c r="V627" s="9"/>
      <c r="W627" s="9"/>
      <c r="X627" s="9"/>
      <c r="Y627" s="9"/>
      <c r="Z627" s="9"/>
      <c r="AA627" s="9"/>
      <c r="AB627" s="9"/>
      <c r="AC627" s="9"/>
      <c r="AD627" s="9"/>
      <c r="AE627" s="105"/>
      <c r="AF627" s="61"/>
      <c r="AH627" s="249"/>
      <c r="AI627" s="61"/>
    </row>
    <row r="628" spans="1:35" ht="15.75">
      <c r="A628" s="372" t="s">
        <v>3167</v>
      </c>
      <c r="B628" s="3"/>
      <c r="C628" s="3"/>
      <c r="D628" s="32">
        <f t="shared" si="17"/>
        <v>311.40000000000003</v>
      </c>
      <c r="E628" s="9">
        <v>41.800000000000004</v>
      </c>
      <c r="F628" s="9">
        <v>119.1</v>
      </c>
      <c r="G628" s="565">
        <v>0</v>
      </c>
      <c r="H628" s="565">
        <v>106.9</v>
      </c>
      <c r="I628" s="565">
        <v>43.6</v>
      </c>
      <c r="J628" s="568"/>
      <c r="K628" s="562"/>
      <c r="L628" s="563"/>
      <c r="M628" s="564"/>
      <c r="N628" s="562"/>
      <c r="P628" s="9"/>
      <c r="Q628" s="9"/>
      <c r="R628" s="9"/>
      <c r="S628" s="9"/>
      <c r="T628" s="9"/>
      <c r="U628" s="9"/>
      <c r="V628" s="9"/>
      <c r="W628" s="9"/>
      <c r="X628" s="9"/>
      <c r="Y628" s="9"/>
      <c r="Z628" s="9"/>
      <c r="AA628" s="9"/>
      <c r="AB628" s="9"/>
      <c r="AC628" s="9"/>
      <c r="AD628" s="9"/>
      <c r="AE628" s="260"/>
      <c r="AF628" s="61"/>
      <c r="AH628" s="249"/>
      <c r="AI628" s="61"/>
    </row>
    <row r="629" spans="1:35" ht="15.75">
      <c r="A629" s="372" t="s">
        <v>3168</v>
      </c>
      <c r="B629" s="3"/>
      <c r="C629" s="3"/>
      <c r="D629" s="32">
        <f t="shared" si="17"/>
        <v>445.2999999999999</v>
      </c>
      <c r="E629" s="9">
        <v>90.999999999999986</v>
      </c>
      <c r="F629" s="9">
        <v>98.799999999999983</v>
      </c>
      <c r="G629" s="565">
        <v>68.900000000000006</v>
      </c>
      <c r="H629" s="565">
        <v>12</v>
      </c>
      <c r="I629" s="565">
        <v>174.59999999999997</v>
      </c>
      <c r="J629" s="568"/>
      <c r="K629" s="562"/>
      <c r="L629" s="563"/>
      <c r="M629" s="564"/>
      <c r="N629" s="562"/>
      <c r="P629" s="9"/>
      <c r="Q629" s="9"/>
      <c r="R629" s="9"/>
      <c r="S629" s="9"/>
      <c r="T629" s="9"/>
      <c r="U629" s="9"/>
      <c r="V629" s="9"/>
      <c r="W629" s="9"/>
      <c r="X629" s="9"/>
      <c r="Y629" s="9"/>
      <c r="Z629" s="9"/>
      <c r="AA629" s="9"/>
      <c r="AB629" s="9"/>
      <c r="AC629" s="9"/>
      <c r="AD629" s="9"/>
      <c r="AE629" s="260"/>
      <c r="AF629" s="61"/>
      <c r="AH629" s="249"/>
      <c r="AI629" s="61"/>
    </row>
    <row r="630" spans="1:35" ht="15.75">
      <c r="A630" s="105" t="s">
        <v>153</v>
      </c>
      <c r="B630" s="3"/>
      <c r="C630" s="3"/>
      <c r="D630" s="32">
        <f t="shared" si="17"/>
        <v>500.6</v>
      </c>
      <c r="E630" s="9">
        <v>41.800000000000004</v>
      </c>
      <c r="F630" s="9">
        <v>179.2</v>
      </c>
      <c r="G630" s="565">
        <v>0</v>
      </c>
      <c r="H630" s="565">
        <v>30</v>
      </c>
      <c r="I630" s="565">
        <v>249.6</v>
      </c>
      <c r="J630" s="567"/>
      <c r="K630" s="562"/>
      <c r="L630" s="563"/>
      <c r="M630" s="564"/>
      <c r="N630" s="562"/>
      <c r="P630" s="9"/>
      <c r="Q630" s="9"/>
      <c r="R630" s="9"/>
      <c r="S630" s="9"/>
      <c r="T630" s="9"/>
      <c r="U630" s="9"/>
      <c r="V630" s="9"/>
      <c r="W630" s="9"/>
      <c r="X630" s="9"/>
      <c r="Y630" s="9"/>
      <c r="Z630" s="9"/>
      <c r="AA630" s="9"/>
      <c r="AB630" s="9"/>
      <c r="AC630" s="9"/>
      <c r="AD630" s="9"/>
      <c r="AE630" s="261"/>
      <c r="AF630" s="61"/>
      <c r="AH630" s="249"/>
      <c r="AI630" s="61"/>
    </row>
    <row r="631" spans="1:35" ht="15.75">
      <c r="A631" s="105" t="s">
        <v>2090</v>
      </c>
      <c r="B631" s="3"/>
      <c r="C631" s="3"/>
      <c r="D631" s="32">
        <f t="shared" si="17"/>
        <v>545.09999999999991</v>
      </c>
      <c r="E631" s="9">
        <v>132.29999999999998</v>
      </c>
      <c r="F631" s="9">
        <v>98.699999999999989</v>
      </c>
      <c r="G631" s="565">
        <v>1.1000000000000001</v>
      </c>
      <c r="H631" s="565">
        <v>97.1</v>
      </c>
      <c r="I631" s="565">
        <v>215.9</v>
      </c>
      <c r="J631" s="567"/>
      <c r="K631" s="562"/>
      <c r="L631" s="563"/>
      <c r="M631" s="564"/>
      <c r="N631" s="562"/>
      <c r="P631" s="9"/>
      <c r="Q631" s="9"/>
      <c r="R631" s="9"/>
      <c r="S631" s="9"/>
      <c r="T631" s="9"/>
      <c r="U631" s="9"/>
      <c r="V631" s="9"/>
      <c r="W631" s="9"/>
      <c r="X631" s="9"/>
      <c r="Y631" s="9"/>
      <c r="Z631" s="9"/>
      <c r="AA631" s="9"/>
      <c r="AB631" s="9"/>
      <c r="AC631" s="9"/>
      <c r="AD631" s="9"/>
      <c r="AE631" s="105"/>
      <c r="AF631" s="61"/>
      <c r="AH631" s="249"/>
      <c r="AI631" s="61"/>
    </row>
    <row r="632" spans="1:35" ht="15.75">
      <c r="A632" s="105" t="s">
        <v>631</v>
      </c>
      <c r="B632" s="3"/>
      <c r="C632" s="3"/>
      <c r="D632" s="32">
        <f t="shared" si="17"/>
        <v>323.69999999999993</v>
      </c>
      <c r="E632" s="9">
        <v>1.1000000000000001</v>
      </c>
      <c r="F632" s="9">
        <v>64.399999999999991</v>
      </c>
      <c r="G632" s="565">
        <v>42.999999999999993</v>
      </c>
      <c r="H632" s="565">
        <v>138.89999999999998</v>
      </c>
      <c r="I632" s="565">
        <v>76.3</v>
      </c>
      <c r="J632" s="567"/>
      <c r="K632" s="562"/>
      <c r="L632" s="563"/>
      <c r="M632" s="564"/>
      <c r="N632" s="562"/>
      <c r="P632" s="9"/>
      <c r="Q632" s="9"/>
      <c r="R632" s="9"/>
      <c r="S632" s="9"/>
      <c r="T632" s="9"/>
      <c r="U632" s="9"/>
      <c r="V632" s="9"/>
      <c r="W632" s="9"/>
      <c r="X632" s="9"/>
      <c r="Y632" s="9"/>
      <c r="Z632" s="9"/>
      <c r="AA632" s="9"/>
      <c r="AB632" s="9"/>
      <c r="AC632" s="9"/>
      <c r="AD632" s="9"/>
      <c r="AE632" s="105"/>
      <c r="AF632" s="61"/>
      <c r="AH632" s="249"/>
      <c r="AI632" s="61"/>
    </row>
    <row r="633" spans="1:35" ht="15.75">
      <c r="A633" s="105" t="s">
        <v>2519</v>
      </c>
      <c r="B633" s="3"/>
      <c r="C633" s="3"/>
      <c r="D633" s="32">
        <f t="shared" si="17"/>
        <v>344.09999999999997</v>
      </c>
      <c r="E633" s="9">
        <v>34</v>
      </c>
      <c r="F633" s="9">
        <v>155.89999999999998</v>
      </c>
      <c r="G633" s="565">
        <v>39</v>
      </c>
      <c r="H633" s="565">
        <v>53.7</v>
      </c>
      <c r="I633" s="565">
        <v>61.5</v>
      </c>
      <c r="J633" s="567"/>
      <c r="K633" s="562"/>
      <c r="L633" s="563"/>
      <c r="M633" s="564"/>
      <c r="N633" s="562"/>
      <c r="P633" s="9"/>
      <c r="Q633" s="9"/>
      <c r="R633" s="9"/>
      <c r="S633" s="9"/>
      <c r="T633" s="9"/>
      <c r="U633" s="9"/>
      <c r="V633" s="9"/>
      <c r="W633" s="9"/>
      <c r="X633" s="9"/>
      <c r="Y633" s="9"/>
      <c r="Z633" s="9"/>
      <c r="AA633" s="9"/>
      <c r="AB633" s="9"/>
      <c r="AC633" s="9"/>
      <c r="AD633" s="9"/>
      <c r="AE633" s="260"/>
      <c r="AF633" s="61"/>
      <c r="AH633" s="249"/>
      <c r="AI633" s="61"/>
    </row>
    <row r="634" spans="1:35" ht="15.75">
      <c r="A634" s="260" t="s">
        <v>142</v>
      </c>
      <c r="B634" s="3"/>
      <c r="C634" s="3"/>
      <c r="D634" s="32">
        <f t="shared" si="17"/>
        <v>472</v>
      </c>
      <c r="E634" s="9">
        <v>0</v>
      </c>
      <c r="F634" s="9">
        <v>224.29999999999998</v>
      </c>
      <c r="G634" s="565">
        <v>3.3000000000000003</v>
      </c>
      <c r="H634" s="565">
        <v>50.2</v>
      </c>
      <c r="I634" s="565">
        <v>194.2</v>
      </c>
      <c r="J634" s="566"/>
      <c r="K634" s="562"/>
      <c r="L634" s="563"/>
      <c r="M634" s="564"/>
      <c r="N634" s="562"/>
      <c r="P634" s="9"/>
      <c r="Q634" s="9"/>
      <c r="R634" s="9"/>
      <c r="S634" s="9"/>
      <c r="T634" s="9"/>
      <c r="U634" s="9"/>
      <c r="V634" s="9"/>
      <c r="W634" s="9"/>
      <c r="X634" s="9"/>
      <c r="Y634" s="9"/>
      <c r="Z634" s="9"/>
      <c r="AA634" s="9"/>
      <c r="AB634" s="9"/>
      <c r="AC634" s="9"/>
      <c r="AD634" s="9"/>
      <c r="AE634" s="105"/>
      <c r="AF634" s="61"/>
      <c r="AH634" s="249"/>
      <c r="AI634" s="61"/>
    </row>
    <row r="635" spans="1:35" ht="15.75">
      <c r="A635" s="104" t="s">
        <v>1284</v>
      </c>
      <c r="B635" s="3"/>
      <c r="C635" s="3"/>
      <c r="D635" s="32">
        <f t="shared" si="17"/>
        <v>263.7</v>
      </c>
      <c r="E635" s="9">
        <v>37.4</v>
      </c>
      <c r="F635" s="9">
        <v>59.800000000000004</v>
      </c>
      <c r="G635" s="565">
        <v>42.2</v>
      </c>
      <c r="H635" s="565">
        <v>81.400000000000006</v>
      </c>
      <c r="I635" s="565">
        <v>42.9</v>
      </c>
      <c r="J635" s="401"/>
      <c r="K635" s="562"/>
      <c r="L635" s="563"/>
      <c r="M635" s="564"/>
      <c r="N635" s="562"/>
      <c r="P635" s="9"/>
      <c r="Q635" s="9"/>
      <c r="R635" s="9"/>
      <c r="S635" s="9"/>
      <c r="T635" s="9"/>
      <c r="U635" s="9"/>
      <c r="V635" s="9"/>
      <c r="W635" s="9"/>
      <c r="X635" s="9"/>
      <c r="Y635" s="9"/>
      <c r="Z635" s="9"/>
      <c r="AA635" s="9"/>
      <c r="AB635" s="9"/>
      <c r="AC635" s="9"/>
      <c r="AD635" s="9"/>
      <c r="AE635" s="105"/>
      <c r="AF635" s="61"/>
      <c r="AH635" s="249"/>
      <c r="AI635" s="61"/>
    </row>
    <row r="636" spans="1:35" ht="15.75">
      <c r="A636" s="261" t="s">
        <v>3852</v>
      </c>
      <c r="B636" s="3"/>
      <c r="C636" s="3"/>
      <c r="D636" s="32">
        <f t="shared" si="17"/>
        <v>324.10000000000002</v>
      </c>
      <c r="E636" s="9">
        <v>41.6</v>
      </c>
      <c r="F636" s="9">
        <v>126.2</v>
      </c>
      <c r="G636" s="565">
        <v>56.2</v>
      </c>
      <c r="H636" s="565">
        <v>77</v>
      </c>
      <c r="I636" s="565">
        <v>23.1</v>
      </c>
      <c r="J636" s="561"/>
      <c r="K636" s="562"/>
      <c r="L636" s="563"/>
      <c r="M636" s="564"/>
      <c r="N636" s="562"/>
      <c r="P636" s="9"/>
      <c r="Q636" s="9"/>
      <c r="R636" s="9"/>
      <c r="S636" s="9"/>
      <c r="T636" s="9"/>
      <c r="U636" s="9"/>
      <c r="V636" s="9"/>
      <c r="W636" s="9"/>
      <c r="X636" s="9"/>
      <c r="Y636" s="9"/>
      <c r="Z636" s="9"/>
      <c r="AA636" s="9"/>
      <c r="AB636" s="9"/>
      <c r="AC636" s="9"/>
      <c r="AD636" s="9"/>
      <c r="AE636" s="261"/>
      <c r="AF636" s="61"/>
      <c r="AH636" s="249"/>
      <c r="AI636" s="61"/>
    </row>
    <row r="637" spans="1:35" ht="15.75">
      <c r="A637" s="261" t="s">
        <v>3850</v>
      </c>
      <c r="B637" s="3"/>
      <c r="C637" s="3"/>
      <c r="D637" s="32">
        <f t="shared" si="17"/>
        <v>447</v>
      </c>
      <c r="E637" s="9">
        <v>14.500000000000002</v>
      </c>
      <c r="F637" s="9">
        <v>179.6</v>
      </c>
      <c r="G637" s="565">
        <v>0</v>
      </c>
      <c r="H637" s="565">
        <v>52.900000000000006</v>
      </c>
      <c r="I637" s="565">
        <v>200</v>
      </c>
      <c r="J637" s="561"/>
      <c r="K637" s="562"/>
      <c r="L637" s="563"/>
      <c r="M637" s="564"/>
      <c r="N637" s="562"/>
      <c r="P637" s="9"/>
      <c r="Q637" s="9"/>
      <c r="R637" s="9"/>
      <c r="S637" s="9"/>
      <c r="T637" s="9"/>
      <c r="U637" s="9"/>
      <c r="V637" s="9"/>
      <c r="W637" s="9"/>
      <c r="X637" s="9"/>
      <c r="Y637" s="9"/>
      <c r="Z637" s="9"/>
      <c r="AA637" s="9"/>
      <c r="AB637" s="9"/>
      <c r="AC637" s="9"/>
      <c r="AD637" s="9"/>
      <c r="AE637" s="261"/>
      <c r="AF637" s="61"/>
      <c r="AH637" s="249"/>
      <c r="AI637" s="61"/>
    </row>
    <row r="638" spans="1:35" ht="15.75">
      <c r="A638" s="105" t="s">
        <v>645</v>
      </c>
      <c r="B638" s="3"/>
      <c r="C638" s="3"/>
      <c r="D638" s="32">
        <f t="shared" si="17"/>
        <v>646.19999999999993</v>
      </c>
      <c r="E638" s="9">
        <v>58.800000000000004</v>
      </c>
      <c r="F638" s="9">
        <v>248.69999999999996</v>
      </c>
      <c r="G638" s="565">
        <v>43.800000000000004</v>
      </c>
      <c r="H638" s="565">
        <v>60.7</v>
      </c>
      <c r="I638" s="565">
        <v>234.2</v>
      </c>
      <c r="J638" s="567"/>
      <c r="K638" s="562"/>
      <c r="L638" s="563"/>
      <c r="M638" s="564"/>
      <c r="N638" s="562"/>
      <c r="P638" s="9"/>
      <c r="Q638" s="9"/>
      <c r="R638" s="9"/>
      <c r="S638" s="9"/>
      <c r="T638" s="9"/>
      <c r="U638" s="9"/>
      <c r="V638" s="9"/>
      <c r="W638" s="9"/>
      <c r="X638" s="9"/>
      <c r="Y638" s="9"/>
      <c r="Z638" s="9"/>
      <c r="AA638" s="9"/>
      <c r="AB638" s="9"/>
      <c r="AC638" s="9"/>
      <c r="AD638" s="9"/>
      <c r="AE638" s="260"/>
      <c r="AF638" s="61"/>
      <c r="AH638" s="249"/>
      <c r="AI638" s="61"/>
    </row>
    <row r="639" spans="1:35" ht="15.75">
      <c r="A639" s="105" t="s">
        <v>2520</v>
      </c>
      <c r="B639" s="3"/>
      <c r="C639" s="3"/>
      <c r="D639" s="32">
        <f t="shared" si="17"/>
        <v>605.09999999999991</v>
      </c>
      <c r="E639" s="9">
        <v>129.80000000000001</v>
      </c>
      <c r="F639" s="9">
        <v>70.5</v>
      </c>
      <c r="G639" s="565">
        <v>5.9</v>
      </c>
      <c r="H639" s="565">
        <v>112.3</v>
      </c>
      <c r="I639" s="565">
        <v>286.59999999999997</v>
      </c>
      <c r="J639" s="567"/>
      <c r="K639" s="562"/>
      <c r="L639" s="563"/>
      <c r="M639" s="564"/>
      <c r="N639" s="562"/>
      <c r="P639" s="9"/>
      <c r="Q639" s="9"/>
      <c r="R639" s="9"/>
      <c r="S639" s="9"/>
      <c r="T639" s="9"/>
      <c r="U639" s="9"/>
      <c r="V639" s="9"/>
      <c r="W639" s="9"/>
      <c r="X639" s="9"/>
      <c r="Y639" s="9"/>
      <c r="Z639" s="9"/>
      <c r="AA639" s="9"/>
      <c r="AB639" s="9"/>
      <c r="AC639" s="9"/>
      <c r="AD639" s="9"/>
      <c r="AE639" s="260"/>
      <c r="AF639" s="61"/>
      <c r="AH639" s="249"/>
      <c r="AI639" s="61"/>
    </row>
    <row r="640" spans="1:35" ht="15.75">
      <c r="A640" s="260" t="s">
        <v>3169</v>
      </c>
      <c r="B640" s="3"/>
      <c r="C640" s="3"/>
      <c r="D640" s="32">
        <f t="shared" si="17"/>
        <v>477.5</v>
      </c>
      <c r="E640" s="9">
        <v>50.5</v>
      </c>
      <c r="F640" s="9">
        <v>146.29999999999998</v>
      </c>
      <c r="G640" s="565">
        <v>0</v>
      </c>
      <c r="H640" s="565">
        <v>37</v>
      </c>
      <c r="I640" s="565">
        <v>243.70000000000005</v>
      </c>
      <c r="J640" s="566"/>
      <c r="K640" s="562"/>
      <c r="L640" s="563"/>
      <c r="M640" s="564"/>
      <c r="N640" s="562"/>
      <c r="P640" s="9"/>
      <c r="Q640" s="9"/>
      <c r="R640" s="9"/>
      <c r="S640" s="9"/>
      <c r="T640" s="9"/>
      <c r="U640" s="9"/>
      <c r="V640" s="9"/>
      <c r="W640" s="9"/>
      <c r="X640" s="9"/>
      <c r="Y640" s="9"/>
      <c r="Z640" s="9"/>
      <c r="AA640" s="9"/>
      <c r="AB640" s="9"/>
      <c r="AC640" s="9"/>
      <c r="AD640" s="9"/>
      <c r="AE640" s="105"/>
      <c r="AF640" s="61"/>
      <c r="AH640" s="249"/>
      <c r="AI640" s="61"/>
    </row>
    <row r="641" spans="1:35" ht="15.75">
      <c r="A641" s="261" t="s">
        <v>1614</v>
      </c>
      <c r="B641" s="3"/>
      <c r="C641" s="3"/>
      <c r="D641" s="32">
        <f t="shared" si="17"/>
        <v>302.89999999999998</v>
      </c>
      <c r="E641" s="9">
        <v>4.4000000000000004</v>
      </c>
      <c r="F641" s="9">
        <v>132.5</v>
      </c>
      <c r="G641" s="565">
        <v>28</v>
      </c>
      <c r="H641" s="565">
        <v>0</v>
      </c>
      <c r="I641" s="565">
        <v>138</v>
      </c>
      <c r="J641" s="561"/>
      <c r="K641" s="562"/>
      <c r="L641" s="563"/>
      <c r="M641" s="564"/>
      <c r="N641" s="562"/>
      <c r="P641" s="9"/>
      <c r="Q641" s="9"/>
      <c r="R641" s="9"/>
      <c r="S641" s="9"/>
      <c r="T641" s="9"/>
      <c r="U641" s="9"/>
      <c r="V641" s="9"/>
      <c r="W641" s="9"/>
      <c r="X641" s="9"/>
      <c r="Y641" s="9"/>
      <c r="Z641" s="9"/>
      <c r="AA641" s="9"/>
      <c r="AB641" s="9"/>
      <c r="AC641" s="9"/>
      <c r="AD641" s="9"/>
      <c r="AE641" s="401"/>
      <c r="AF641" s="61"/>
      <c r="AH641" s="249"/>
      <c r="AI641" s="61"/>
    </row>
    <row r="642" spans="1:35" ht="15.75">
      <c r="A642" s="105" t="s">
        <v>616</v>
      </c>
      <c r="B642" s="3"/>
      <c r="C642" s="3"/>
      <c r="D642" s="32">
        <f t="shared" si="17"/>
        <v>641.54999999999995</v>
      </c>
      <c r="E642" s="9">
        <v>168</v>
      </c>
      <c r="F642" s="9">
        <v>139.4</v>
      </c>
      <c r="G642" s="565">
        <v>0</v>
      </c>
      <c r="H642" s="565">
        <v>102.2</v>
      </c>
      <c r="I642" s="565">
        <v>231.95000000000002</v>
      </c>
      <c r="J642" s="567"/>
      <c r="K642" s="562"/>
      <c r="L642" s="563"/>
      <c r="M642" s="564"/>
      <c r="N642" s="562"/>
      <c r="P642" s="9"/>
      <c r="Q642" s="9"/>
      <c r="R642" s="9"/>
      <c r="S642" s="9"/>
      <c r="T642" s="9"/>
      <c r="U642" s="9"/>
      <c r="V642" s="9"/>
      <c r="W642" s="9"/>
      <c r="X642" s="9"/>
      <c r="Y642" s="9"/>
      <c r="Z642" s="9"/>
      <c r="AA642" s="9"/>
      <c r="AB642" s="9"/>
      <c r="AC642" s="9"/>
      <c r="AD642" s="9"/>
      <c r="AE642" s="105"/>
      <c r="AF642" s="61"/>
      <c r="AH642" s="249"/>
      <c r="AI642" s="61"/>
    </row>
    <row r="643" spans="1:35" ht="15.75">
      <c r="A643" s="261" t="s">
        <v>3834</v>
      </c>
      <c r="B643" s="3"/>
      <c r="C643" s="3"/>
      <c r="D643" s="32">
        <f t="shared" si="17"/>
        <v>391.69999999999993</v>
      </c>
      <c r="E643" s="9">
        <v>58.199999999999996</v>
      </c>
      <c r="F643" s="9">
        <v>196.8</v>
      </c>
      <c r="G643" s="565">
        <v>68.900000000000006</v>
      </c>
      <c r="H643" s="565">
        <v>25.4</v>
      </c>
      <c r="I643" s="565">
        <v>42.4</v>
      </c>
      <c r="J643" s="561"/>
      <c r="K643" s="562"/>
      <c r="L643" s="563"/>
      <c r="M643" s="564"/>
      <c r="N643" s="562"/>
      <c r="P643" s="9"/>
      <c r="Q643" s="9"/>
      <c r="R643" s="9"/>
      <c r="S643" s="9"/>
      <c r="T643" s="9"/>
      <c r="U643" s="9"/>
      <c r="V643" s="9"/>
      <c r="W643" s="9"/>
      <c r="X643" s="9"/>
      <c r="Y643" s="9"/>
      <c r="Z643" s="9"/>
      <c r="AA643" s="9"/>
      <c r="AB643" s="9"/>
      <c r="AC643" s="9"/>
      <c r="AD643" s="9"/>
      <c r="AE643" s="260"/>
      <c r="AF643" s="61"/>
      <c r="AH643" s="249"/>
      <c r="AI643" s="61"/>
    </row>
    <row r="644" spans="1:35" ht="15.75">
      <c r="A644" s="105" t="s">
        <v>615</v>
      </c>
      <c r="B644" s="3"/>
      <c r="C644" s="3"/>
      <c r="D644" s="32">
        <f t="shared" si="17"/>
        <v>425</v>
      </c>
      <c r="E644" s="9">
        <v>3.3000000000000003</v>
      </c>
      <c r="F644" s="9">
        <v>166.2</v>
      </c>
      <c r="G644" s="565">
        <v>10.5</v>
      </c>
      <c r="H644" s="565">
        <v>49</v>
      </c>
      <c r="I644" s="565">
        <v>196</v>
      </c>
      <c r="J644" s="567"/>
      <c r="K644" s="562"/>
      <c r="L644" s="563"/>
      <c r="M644" s="564"/>
      <c r="N644" s="562"/>
      <c r="P644" s="9"/>
      <c r="Q644" s="9"/>
      <c r="R644" s="9"/>
      <c r="S644" s="9"/>
      <c r="T644" s="9"/>
      <c r="U644" s="9"/>
      <c r="V644" s="9"/>
      <c r="W644" s="9"/>
      <c r="X644" s="9"/>
      <c r="Y644" s="9"/>
      <c r="Z644" s="9"/>
      <c r="AA644" s="9"/>
      <c r="AB644" s="9"/>
      <c r="AC644" s="9"/>
      <c r="AD644" s="9"/>
      <c r="AE644" s="105"/>
      <c r="AF644" s="61"/>
      <c r="AH644" s="249"/>
      <c r="AI644" s="61"/>
    </row>
    <row r="645" spans="1:35" ht="15.75">
      <c r="A645" s="261" t="s">
        <v>1666</v>
      </c>
      <c r="B645" s="3"/>
      <c r="C645" s="3"/>
      <c r="D645" s="32">
        <f t="shared" si="17"/>
        <v>475.29999999999995</v>
      </c>
      <c r="E645" s="9">
        <v>49.5</v>
      </c>
      <c r="F645" s="9">
        <v>153.69999999999999</v>
      </c>
      <c r="G645" s="565">
        <v>39.6</v>
      </c>
      <c r="H645" s="565">
        <v>31.6</v>
      </c>
      <c r="I645" s="565">
        <v>200.9</v>
      </c>
      <c r="J645" s="561"/>
      <c r="K645" s="562"/>
      <c r="L645" s="563"/>
      <c r="M645" s="564"/>
      <c r="N645" s="562"/>
      <c r="P645" s="9"/>
      <c r="Q645" s="9"/>
      <c r="R645" s="9"/>
      <c r="S645" s="9"/>
      <c r="T645" s="9"/>
      <c r="U645" s="9"/>
      <c r="V645" s="9"/>
      <c r="W645" s="9"/>
      <c r="X645" s="9"/>
      <c r="Y645" s="9"/>
      <c r="Z645" s="9"/>
      <c r="AA645" s="9"/>
      <c r="AB645" s="9"/>
      <c r="AC645" s="9"/>
      <c r="AD645" s="9"/>
      <c r="AE645" s="261"/>
      <c r="AF645" s="61"/>
      <c r="AH645" s="249"/>
      <c r="AI645" s="61"/>
    </row>
    <row r="646" spans="1:35" ht="15.75">
      <c r="A646" s="261" t="s">
        <v>3820</v>
      </c>
      <c r="B646" s="3"/>
      <c r="C646" s="3"/>
      <c r="D646" s="32">
        <f t="shared" si="17"/>
        <v>397.70000000000005</v>
      </c>
      <c r="E646" s="9">
        <v>65.2</v>
      </c>
      <c r="F646" s="9">
        <v>93.6</v>
      </c>
      <c r="G646" s="565">
        <v>1.1000000000000001</v>
      </c>
      <c r="H646" s="565">
        <v>134.30000000000001</v>
      </c>
      <c r="I646" s="565">
        <v>103.5</v>
      </c>
      <c r="J646" s="561"/>
      <c r="K646" s="562"/>
      <c r="L646" s="563"/>
      <c r="M646" s="564"/>
      <c r="N646" s="562"/>
      <c r="P646" s="9"/>
      <c r="Q646" s="9"/>
      <c r="R646" s="9"/>
      <c r="S646" s="9"/>
      <c r="T646" s="9"/>
      <c r="U646" s="9"/>
      <c r="V646" s="9"/>
      <c r="W646" s="9"/>
      <c r="X646" s="9"/>
      <c r="Y646" s="9"/>
      <c r="Z646" s="9"/>
      <c r="AA646" s="9"/>
      <c r="AB646" s="9"/>
      <c r="AC646" s="9"/>
      <c r="AD646" s="9"/>
      <c r="AE646" s="105"/>
      <c r="AF646" s="61"/>
      <c r="AH646" s="249"/>
      <c r="AI646" s="61"/>
    </row>
    <row r="647" spans="1:35" ht="15.75">
      <c r="A647" s="105" t="s">
        <v>600</v>
      </c>
      <c r="B647" s="3"/>
      <c r="C647" s="3"/>
      <c r="D647" s="32">
        <f t="shared" si="17"/>
        <v>415.6</v>
      </c>
      <c r="E647" s="9">
        <v>11</v>
      </c>
      <c r="F647" s="9">
        <v>174.39999999999998</v>
      </c>
      <c r="G647" s="565">
        <v>70.3</v>
      </c>
      <c r="H647" s="565">
        <v>0</v>
      </c>
      <c r="I647" s="565">
        <v>159.9</v>
      </c>
      <c r="J647" s="567"/>
      <c r="K647" s="562"/>
      <c r="L647" s="563"/>
      <c r="M647" s="564"/>
      <c r="N647" s="562"/>
      <c r="P647" s="9"/>
      <c r="Q647" s="9"/>
      <c r="R647" s="9"/>
      <c r="S647" s="9"/>
      <c r="T647" s="9"/>
      <c r="U647" s="9"/>
      <c r="V647" s="9"/>
      <c r="W647" s="9"/>
      <c r="X647" s="9"/>
      <c r="Y647" s="9"/>
      <c r="Z647" s="9"/>
      <c r="AA647" s="9"/>
      <c r="AB647" s="9"/>
      <c r="AC647" s="9"/>
      <c r="AD647" s="9"/>
      <c r="AE647" s="105"/>
      <c r="AF647" s="61"/>
      <c r="AH647" s="249"/>
      <c r="AI647" s="61"/>
    </row>
    <row r="648" spans="1:35" ht="15.75">
      <c r="A648" s="261" t="s">
        <v>3856</v>
      </c>
      <c r="B648" s="3"/>
      <c r="C648" s="3"/>
      <c r="D648" s="32">
        <f t="shared" si="17"/>
        <v>377.29999999999995</v>
      </c>
      <c r="E648" s="9">
        <v>18.700000000000003</v>
      </c>
      <c r="F648" s="9">
        <v>125.80000000000001</v>
      </c>
      <c r="G648" s="565">
        <v>31.2</v>
      </c>
      <c r="H648" s="565">
        <v>41.5</v>
      </c>
      <c r="I648" s="565">
        <v>160.1</v>
      </c>
      <c r="J648" s="561"/>
      <c r="K648" s="562"/>
      <c r="L648" s="563"/>
      <c r="M648" s="564"/>
      <c r="N648" s="562"/>
      <c r="P648" s="9"/>
      <c r="Q648" s="9"/>
      <c r="R648" s="9"/>
      <c r="S648" s="9"/>
      <c r="T648" s="9"/>
      <c r="U648" s="9"/>
      <c r="V648" s="9"/>
      <c r="W648" s="9"/>
      <c r="X648" s="9"/>
      <c r="Y648" s="9"/>
      <c r="Z648" s="9"/>
      <c r="AA648" s="9"/>
      <c r="AB648" s="9"/>
      <c r="AC648" s="9"/>
      <c r="AD648" s="9"/>
      <c r="AE648" s="105"/>
      <c r="AF648" s="61"/>
      <c r="AH648" s="249"/>
      <c r="AI648" s="61"/>
    </row>
    <row r="649" spans="1:35" ht="15.75">
      <c r="A649" s="261" t="s">
        <v>3839</v>
      </c>
      <c r="B649" s="3"/>
      <c r="C649" s="3"/>
      <c r="D649" s="32">
        <f t="shared" ref="D649:D680" si="18">SUM(E649:DZ649)</f>
        <v>366.29999999999995</v>
      </c>
      <c r="E649" s="9">
        <v>46.5</v>
      </c>
      <c r="F649" s="9">
        <v>147.19999999999999</v>
      </c>
      <c r="G649" s="565">
        <v>7.7999999999999989</v>
      </c>
      <c r="H649" s="565">
        <v>90.4</v>
      </c>
      <c r="I649" s="565">
        <v>74.400000000000006</v>
      </c>
      <c r="J649" s="561"/>
      <c r="K649" s="562"/>
      <c r="L649" s="563"/>
      <c r="M649" s="564"/>
      <c r="N649" s="562"/>
      <c r="P649" s="9"/>
      <c r="Q649" s="9"/>
      <c r="R649" s="9"/>
      <c r="S649" s="9"/>
      <c r="T649" s="9"/>
      <c r="U649" s="9"/>
      <c r="V649" s="9"/>
      <c r="W649" s="9"/>
      <c r="X649" s="9"/>
      <c r="Y649" s="9"/>
      <c r="Z649" s="9"/>
      <c r="AA649" s="9"/>
      <c r="AB649" s="9"/>
      <c r="AC649" s="9"/>
      <c r="AD649" s="9"/>
      <c r="AE649" s="105"/>
      <c r="AF649" s="61"/>
      <c r="AH649" s="249"/>
      <c r="AI649" s="61"/>
    </row>
    <row r="650" spans="1:35" ht="15.75">
      <c r="A650" s="261" t="s">
        <v>1575</v>
      </c>
      <c r="B650" s="3"/>
      <c r="C650" s="3"/>
      <c r="D650" s="32">
        <f t="shared" si="18"/>
        <v>467.9</v>
      </c>
      <c r="E650" s="9">
        <v>53.599999999999994</v>
      </c>
      <c r="F650" s="9">
        <v>181.3</v>
      </c>
      <c r="G650" s="565">
        <v>47.4</v>
      </c>
      <c r="H650" s="565">
        <v>49.599999999999994</v>
      </c>
      <c r="I650" s="565">
        <v>136</v>
      </c>
      <c r="J650" s="561"/>
      <c r="K650" s="562"/>
      <c r="L650" s="563"/>
      <c r="M650" s="564"/>
      <c r="N650" s="562"/>
      <c r="P650" s="9"/>
      <c r="Q650" s="9"/>
      <c r="R650" s="9"/>
      <c r="S650" s="9"/>
      <c r="T650" s="9"/>
      <c r="U650" s="9"/>
      <c r="V650" s="9"/>
      <c r="W650" s="9"/>
      <c r="X650" s="9"/>
      <c r="Y650" s="9"/>
      <c r="Z650" s="9"/>
      <c r="AA650" s="9"/>
      <c r="AB650" s="9"/>
      <c r="AC650" s="9"/>
      <c r="AD650" s="9"/>
      <c r="AE650" s="105"/>
      <c r="AF650" s="61"/>
      <c r="AH650" s="249"/>
      <c r="AI650" s="61"/>
    </row>
    <row r="651" spans="1:35" ht="15.75">
      <c r="A651" s="105" t="s">
        <v>2510</v>
      </c>
      <c r="B651" s="3"/>
      <c r="C651" s="3"/>
      <c r="D651" s="32">
        <f t="shared" si="18"/>
        <v>258.79999999999995</v>
      </c>
      <c r="E651" s="9">
        <v>6.6</v>
      </c>
      <c r="F651" s="9">
        <v>116.49999999999999</v>
      </c>
      <c r="G651" s="565">
        <v>14.4</v>
      </c>
      <c r="H651" s="565">
        <v>37.599999999999994</v>
      </c>
      <c r="I651" s="565">
        <v>83.7</v>
      </c>
      <c r="J651" s="567"/>
      <c r="K651" s="562"/>
      <c r="L651" s="563"/>
      <c r="M651" s="564"/>
      <c r="N651" s="562"/>
      <c r="P651" s="9"/>
      <c r="Q651" s="9"/>
      <c r="R651" s="9"/>
      <c r="S651" s="9"/>
      <c r="T651" s="9"/>
      <c r="U651" s="9"/>
      <c r="V651" s="9"/>
      <c r="W651" s="9"/>
      <c r="X651" s="9"/>
      <c r="Y651" s="9"/>
      <c r="Z651" s="9"/>
      <c r="AA651" s="9"/>
      <c r="AB651" s="9"/>
      <c r="AC651" s="9"/>
      <c r="AD651" s="9"/>
      <c r="AE651" s="260"/>
      <c r="AF651" s="61"/>
      <c r="AH651" s="249"/>
      <c r="AI651" s="61"/>
    </row>
    <row r="652" spans="1:35" ht="15.75">
      <c r="A652" s="105" t="s">
        <v>2612</v>
      </c>
      <c r="B652" s="3"/>
      <c r="C652" s="3"/>
      <c r="D652" s="32">
        <f t="shared" si="18"/>
        <v>466.29999999999995</v>
      </c>
      <c r="E652" s="9">
        <v>63.9</v>
      </c>
      <c r="F652" s="9">
        <v>198.1</v>
      </c>
      <c r="G652" s="565">
        <v>39</v>
      </c>
      <c r="H652" s="565">
        <v>75.2</v>
      </c>
      <c r="I652" s="565">
        <v>90.1</v>
      </c>
      <c r="J652" s="567"/>
      <c r="K652" s="562"/>
      <c r="L652" s="563"/>
      <c r="M652" s="564"/>
      <c r="N652" s="562"/>
      <c r="P652" s="9"/>
      <c r="Q652" s="9"/>
      <c r="R652" s="9"/>
      <c r="S652" s="9"/>
      <c r="T652" s="9"/>
      <c r="U652" s="9"/>
      <c r="V652" s="9"/>
      <c r="W652" s="9"/>
      <c r="X652" s="9"/>
      <c r="Y652" s="9"/>
      <c r="Z652" s="9"/>
      <c r="AA652" s="9"/>
      <c r="AB652" s="9"/>
      <c r="AC652" s="9"/>
      <c r="AD652" s="9"/>
      <c r="AE652" s="105"/>
      <c r="AF652" s="61"/>
      <c r="AH652" s="249"/>
      <c r="AI652" s="61"/>
    </row>
    <row r="653" spans="1:35" ht="15.75">
      <c r="A653" s="260" t="s">
        <v>3171</v>
      </c>
      <c r="B653" s="3"/>
      <c r="C653" s="3"/>
      <c r="D653" s="32">
        <f t="shared" si="18"/>
        <v>386.3</v>
      </c>
      <c r="E653" s="9">
        <v>98</v>
      </c>
      <c r="F653" s="9">
        <v>171</v>
      </c>
      <c r="G653" s="565">
        <v>27</v>
      </c>
      <c r="H653" s="565">
        <v>52.8</v>
      </c>
      <c r="I653" s="565">
        <v>37.5</v>
      </c>
      <c r="J653" s="566"/>
      <c r="K653" s="562"/>
      <c r="L653" s="563"/>
      <c r="M653" s="564"/>
      <c r="N653" s="562"/>
      <c r="P653" s="9"/>
      <c r="Q653" s="9"/>
      <c r="R653" s="9"/>
      <c r="S653" s="9"/>
      <c r="T653" s="9"/>
      <c r="U653" s="9"/>
      <c r="V653" s="9"/>
      <c r="W653" s="9"/>
      <c r="X653" s="9"/>
      <c r="Y653" s="9"/>
      <c r="Z653" s="9"/>
      <c r="AA653" s="9"/>
      <c r="AB653" s="9"/>
      <c r="AC653" s="9"/>
      <c r="AD653" s="9"/>
      <c r="AE653" s="105"/>
      <c r="AF653" s="61"/>
      <c r="AH653" s="249"/>
      <c r="AI653" s="61"/>
    </row>
    <row r="654" spans="1:35" ht="15.75">
      <c r="A654" s="261" t="s">
        <v>31</v>
      </c>
      <c r="B654" s="3"/>
      <c r="C654" s="3"/>
      <c r="D654" s="32">
        <f t="shared" si="18"/>
        <v>521.5</v>
      </c>
      <c r="E654" s="9">
        <v>81.400000000000006</v>
      </c>
      <c r="F654" s="9">
        <v>173.59999999999997</v>
      </c>
      <c r="G654" s="565">
        <v>43.2</v>
      </c>
      <c r="H654" s="565">
        <v>45.400000000000006</v>
      </c>
      <c r="I654" s="565">
        <v>177.89999999999998</v>
      </c>
      <c r="J654" s="561"/>
      <c r="K654" s="562"/>
      <c r="L654" s="563"/>
      <c r="M654" s="564"/>
      <c r="N654" s="562"/>
      <c r="P654" s="9"/>
      <c r="Q654" s="9"/>
      <c r="R654" s="9"/>
      <c r="S654" s="9"/>
      <c r="T654" s="9"/>
      <c r="U654" s="9"/>
      <c r="V654" s="9"/>
      <c r="W654" s="9"/>
      <c r="X654" s="9"/>
      <c r="Y654" s="9"/>
      <c r="Z654" s="9"/>
      <c r="AA654" s="9"/>
      <c r="AB654" s="9"/>
      <c r="AC654" s="9"/>
      <c r="AD654" s="9"/>
      <c r="AE654" s="105"/>
      <c r="AF654" s="61"/>
      <c r="AH654" s="249"/>
      <c r="AI654" s="61"/>
    </row>
    <row r="655" spans="1:35" ht="15.75">
      <c r="A655" s="105" t="s">
        <v>2514</v>
      </c>
      <c r="B655" s="3"/>
      <c r="C655" s="3"/>
      <c r="D655" s="32">
        <f t="shared" si="18"/>
        <v>484.79999999999995</v>
      </c>
      <c r="E655" s="9">
        <v>78.2</v>
      </c>
      <c r="F655" s="9">
        <v>117.89999999999998</v>
      </c>
      <c r="G655" s="565">
        <v>76.900000000000006</v>
      </c>
      <c r="H655" s="565">
        <v>67.400000000000006</v>
      </c>
      <c r="I655" s="565">
        <v>144.39999999999998</v>
      </c>
      <c r="J655" s="567"/>
      <c r="K655" s="562"/>
      <c r="L655" s="563"/>
      <c r="M655" s="564"/>
      <c r="N655" s="562"/>
      <c r="P655" s="9"/>
      <c r="Q655" s="9"/>
      <c r="R655" s="9"/>
      <c r="S655" s="9"/>
      <c r="T655" s="9"/>
      <c r="U655" s="9"/>
      <c r="V655" s="9"/>
      <c r="W655" s="9"/>
      <c r="X655" s="9"/>
      <c r="Y655" s="9"/>
      <c r="Z655" s="9"/>
      <c r="AA655" s="9"/>
      <c r="AB655" s="9"/>
      <c r="AC655" s="9"/>
      <c r="AD655" s="9"/>
      <c r="AE655" s="105"/>
      <c r="AF655" s="61"/>
      <c r="AH655" s="249"/>
      <c r="AI655" s="61"/>
    </row>
    <row r="656" spans="1:35" ht="15.75">
      <c r="A656" s="105" t="s">
        <v>655</v>
      </c>
      <c r="B656" s="3"/>
      <c r="C656" s="3"/>
      <c r="D656" s="32">
        <f t="shared" si="18"/>
        <v>454.40000000000009</v>
      </c>
      <c r="E656" s="9">
        <v>84.4</v>
      </c>
      <c r="F656" s="9">
        <v>77.300000000000011</v>
      </c>
      <c r="G656" s="565">
        <v>72.500000000000014</v>
      </c>
      <c r="H656" s="565">
        <v>133.30000000000001</v>
      </c>
      <c r="I656" s="565">
        <v>86.9</v>
      </c>
      <c r="J656" s="567"/>
      <c r="K656" s="562"/>
      <c r="L656" s="563"/>
      <c r="M656" s="564"/>
      <c r="N656" s="562"/>
      <c r="P656" s="9"/>
      <c r="Q656" s="9"/>
      <c r="R656" s="9"/>
      <c r="S656" s="9"/>
      <c r="T656" s="9"/>
      <c r="U656" s="9"/>
      <c r="V656" s="9"/>
      <c r="W656" s="9"/>
      <c r="X656" s="9"/>
      <c r="Y656" s="9"/>
      <c r="Z656" s="9"/>
      <c r="AA656" s="9"/>
      <c r="AB656" s="9"/>
      <c r="AC656" s="9"/>
      <c r="AD656" s="9"/>
      <c r="AE656" s="261"/>
      <c r="AF656" s="61"/>
      <c r="AH656" s="249"/>
      <c r="AI656" s="61"/>
    </row>
    <row r="657" spans="1:35" ht="15.75">
      <c r="A657" s="260" t="s">
        <v>3172</v>
      </c>
      <c r="B657" s="3"/>
      <c r="C657" s="3"/>
      <c r="D657" s="32">
        <f t="shared" si="18"/>
        <v>399.20000000000005</v>
      </c>
      <c r="E657" s="9">
        <v>75.599999999999994</v>
      </c>
      <c r="F657" s="9">
        <v>55.800000000000004</v>
      </c>
      <c r="G657" s="565">
        <v>49.199999999999996</v>
      </c>
      <c r="H657" s="565">
        <v>54.400000000000006</v>
      </c>
      <c r="I657" s="565">
        <v>164.20000000000002</v>
      </c>
      <c r="J657" s="566"/>
      <c r="K657" s="562"/>
      <c r="L657" s="563"/>
      <c r="M657" s="564"/>
      <c r="N657" s="562"/>
      <c r="P657" s="9"/>
      <c r="Q657" s="9"/>
      <c r="R657" s="9"/>
      <c r="S657" s="9"/>
      <c r="T657" s="9"/>
      <c r="U657" s="9"/>
      <c r="V657" s="9"/>
      <c r="W657" s="9"/>
      <c r="X657" s="9"/>
      <c r="Y657" s="9"/>
      <c r="Z657" s="9"/>
      <c r="AA657" s="9"/>
      <c r="AB657" s="9"/>
      <c r="AC657" s="9"/>
      <c r="AD657" s="9"/>
      <c r="AE657" s="261"/>
      <c r="AF657" s="61"/>
      <c r="AH657" s="249"/>
      <c r="AI657" s="61"/>
    </row>
    <row r="658" spans="1:35" ht="15.75">
      <c r="A658" s="261" t="s">
        <v>3822</v>
      </c>
      <c r="B658" s="3"/>
      <c r="C658" s="3"/>
      <c r="D658" s="32">
        <f t="shared" si="18"/>
        <v>498.59999999999991</v>
      </c>
      <c r="E658" s="9">
        <v>134.09999999999997</v>
      </c>
      <c r="F658" s="9">
        <v>86.399999999999991</v>
      </c>
      <c r="G658" s="565">
        <v>15</v>
      </c>
      <c r="H658" s="565">
        <v>123</v>
      </c>
      <c r="I658" s="565">
        <v>140.1</v>
      </c>
      <c r="J658" s="561"/>
      <c r="K658" s="562"/>
      <c r="L658" s="563"/>
      <c r="M658" s="564"/>
      <c r="N658" s="562"/>
      <c r="P658" s="9"/>
      <c r="Q658" s="9"/>
      <c r="R658" s="9"/>
      <c r="S658" s="9"/>
      <c r="T658" s="9"/>
      <c r="U658" s="9"/>
      <c r="V658" s="9"/>
      <c r="W658" s="9"/>
      <c r="X658" s="9"/>
      <c r="Y658" s="9"/>
      <c r="Z658" s="9"/>
      <c r="AA658" s="9"/>
      <c r="AB658" s="9"/>
      <c r="AC658" s="9"/>
      <c r="AD658" s="9"/>
      <c r="AE658" s="261"/>
      <c r="AF658" s="61"/>
      <c r="AH658" s="249"/>
      <c r="AI658" s="61"/>
    </row>
    <row r="659" spans="1:35" ht="15.75">
      <c r="A659" s="261" t="s">
        <v>3845</v>
      </c>
      <c r="B659" s="3"/>
      <c r="C659" s="3"/>
      <c r="D659" s="32">
        <f t="shared" si="18"/>
        <v>489.4</v>
      </c>
      <c r="E659" s="9">
        <v>3.3000000000000003</v>
      </c>
      <c r="F659" s="9">
        <v>216.79999999999998</v>
      </c>
      <c r="G659" s="565">
        <v>4.1999999999999993</v>
      </c>
      <c r="H659" s="565">
        <v>45.400000000000006</v>
      </c>
      <c r="I659" s="565">
        <v>219.7</v>
      </c>
      <c r="J659" s="561"/>
      <c r="K659" s="562"/>
      <c r="L659" s="563"/>
      <c r="M659" s="564"/>
      <c r="N659" s="562"/>
      <c r="P659" s="9"/>
      <c r="Q659" s="9"/>
      <c r="R659" s="9"/>
      <c r="S659" s="9"/>
      <c r="T659" s="9"/>
      <c r="U659" s="9"/>
      <c r="V659" s="9"/>
      <c r="W659" s="9"/>
      <c r="X659" s="9"/>
      <c r="Y659" s="9"/>
      <c r="Z659" s="9"/>
      <c r="AA659" s="9"/>
      <c r="AB659" s="9"/>
      <c r="AC659" s="9"/>
      <c r="AD659" s="9"/>
      <c r="AE659" s="261"/>
      <c r="AF659" s="61"/>
      <c r="AH659" s="249"/>
      <c r="AI659" s="61"/>
    </row>
    <row r="660" spans="1:35" ht="15.75">
      <c r="A660" s="105" t="s">
        <v>648</v>
      </c>
      <c r="B660" s="3"/>
      <c r="C660" s="3"/>
      <c r="D660" s="32">
        <f t="shared" si="18"/>
        <v>435.1</v>
      </c>
      <c r="E660" s="9">
        <v>49.4</v>
      </c>
      <c r="F660" s="9">
        <v>178.6</v>
      </c>
      <c r="G660" s="565">
        <v>30.8</v>
      </c>
      <c r="H660" s="565">
        <v>69.099999999999994</v>
      </c>
      <c r="I660" s="565">
        <v>107.20000000000002</v>
      </c>
      <c r="J660" s="567"/>
      <c r="K660" s="562"/>
      <c r="L660" s="563"/>
      <c r="M660" s="564"/>
      <c r="N660" s="562"/>
      <c r="P660" s="9"/>
      <c r="Q660" s="9"/>
      <c r="R660" s="9"/>
      <c r="S660" s="9"/>
      <c r="T660" s="9"/>
      <c r="U660" s="9"/>
      <c r="V660" s="9"/>
      <c r="W660" s="9"/>
      <c r="X660" s="9"/>
      <c r="Y660" s="9"/>
      <c r="Z660" s="9"/>
      <c r="AA660" s="9"/>
      <c r="AB660" s="9"/>
      <c r="AC660" s="9"/>
      <c r="AD660" s="9"/>
      <c r="AE660" s="261"/>
      <c r="AF660" s="61"/>
      <c r="AH660" s="249"/>
      <c r="AI660" s="61"/>
    </row>
    <row r="661" spans="1:35" ht="15.75">
      <c r="A661" s="261" t="s">
        <v>33</v>
      </c>
      <c r="B661" s="3"/>
      <c r="C661" s="3"/>
      <c r="D661" s="32">
        <f t="shared" si="18"/>
        <v>664</v>
      </c>
      <c r="E661" s="9">
        <v>111.69999999999999</v>
      </c>
      <c r="F661" s="9">
        <v>155.60000000000002</v>
      </c>
      <c r="G661" s="565">
        <v>7.1999999999999993</v>
      </c>
      <c r="H661" s="565">
        <v>114</v>
      </c>
      <c r="I661" s="565">
        <v>275.49999999999994</v>
      </c>
      <c r="J661" s="561"/>
      <c r="K661" s="562"/>
      <c r="L661" s="563"/>
      <c r="M661" s="564"/>
      <c r="N661" s="562"/>
      <c r="P661" s="9"/>
      <c r="Q661" s="9"/>
      <c r="R661" s="9"/>
      <c r="S661" s="9"/>
      <c r="T661" s="9"/>
      <c r="U661" s="9"/>
      <c r="V661" s="9"/>
      <c r="W661" s="9"/>
      <c r="X661" s="9"/>
      <c r="Y661" s="9"/>
      <c r="Z661" s="9"/>
      <c r="AA661" s="9"/>
      <c r="AB661" s="9"/>
      <c r="AC661" s="9"/>
      <c r="AD661" s="9"/>
      <c r="AE661" s="261"/>
      <c r="AF661" s="61"/>
      <c r="AH661" s="249"/>
      <c r="AI661" s="61"/>
    </row>
    <row r="662" spans="1:35" ht="15.75">
      <c r="A662" s="261" t="s">
        <v>37</v>
      </c>
      <c r="B662" s="3"/>
      <c r="C662" s="3"/>
      <c r="D662" s="32">
        <f t="shared" si="18"/>
        <v>623.69999999999993</v>
      </c>
      <c r="E662" s="9">
        <v>75.3</v>
      </c>
      <c r="F662" s="9">
        <v>160.70000000000002</v>
      </c>
      <c r="G662" s="565">
        <v>4.1999999999999993</v>
      </c>
      <c r="H662" s="565">
        <v>105.2</v>
      </c>
      <c r="I662" s="565">
        <v>278.29999999999995</v>
      </c>
      <c r="J662" s="561"/>
      <c r="K662" s="562"/>
      <c r="L662" s="563"/>
      <c r="M662" s="564"/>
      <c r="N662" s="562"/>
      <c r="P662" s="9"/>
      <c r="Q662" s="9"/>
      <c r="R662" s="9"/>
      <c r="S662" s="9"/>
      <c r="T662" s="9"/>
      <c r="U662" s="9"/>
      <c r="V662" s="9"/>
      <c r="W662" s="9"/>
      <c r="X662" s="9"/>
      <c r="Y662" s="9"/>
      <c r="Z662" s="9"/>
      <c r="AA662" s="9"/>
      <c r="AB662" s="9"/>
      <c r="AC662" s="9"/>
      <c r="AD662" s="9"/>
      <c r="AE662" s="261"/>
      <c r="AF662" s="61"/>
      <c r="AH662" s="249"/>
      <c r="AI662" s="61"/>
    </row>
    <row r="663" spans="1:35" ht="15.75">
      <c r="A663" s="260" t="s">
        <v>143</v>
      </c>
      <c r="B663" s="3"/>
      <c r="C663" s="3"/>
      <c r="D663" s="32">
        <f t="shared" si="18"/>
        <v>565.4</v>
      </c>
      <c r="E663" s="9">
        <v>181.8</v>
      </c>
      <c r="F663" s="9">
        <v>147.1</v>
      </c>
      <c r="G663" s="565">
        <v>23.4</v>
      </c>
      <c r="H663" s="565">
        <v>94.5</v>
      </c>
      <c r="I663" s="565">
        <v>118.6</v>
      </c>
      <c r="J663" s="566"/>
      <c r="K663" s="562"/>
      <c r="L663" s="563"/>
      <c r="M663" s="564"/>
      <c r="N663" s="562"/>
      <c r="P663" s="9"/>
      <c r="Q663" s="9"/>
      <c r="R663" s="9"/>
      <c r="S663" s="9"/>
      <c r="T663" s="9"/>
      <c r="U663" s="9"/>
      <c r="V663" s="9"/>
      <c r="W663" s="9"/>
      <c r="X663" s="9"/>
      <c r="Y663" s="9"/>
      <c r="Z663" s="9"/>
      <c r="AA663" s="9"/>
      <c r="AB663" s="9"/>
      <c r="AC663" s="9"/>
      <c r="AD663" s="9"/>
      <c r="AE663" s="261"/>
      <c r="AF663" s="61"/>
      <c r="AH663" s="249"/>
      <c r="AI663" s="61"/>
    </row>
    <row r="664" spans="1:35" ht="15.75">
      <c r="A664" s="260" t="s">
        <v>3173</v>
      </c>
      <c r="B664" s="3"/>
      <c r="C664" s="3"/>
      <c r="D664" s="32">
        <f t="shared" si="18"/>
        <v>702.3</v>
      </c>
      <c r="E664" s="9">
        <v>39</v>
      </c>
      <c r="F664" s="9">
        <v>215.89999999999998</v>
      </c>
      <c r="G664" s="565">
        <v>3.3000000000000003</v>
      </c>
      <c r="H664" s="565">
        <v>100.6</v>
      </c>
      <c r="I664" s="565">
        <v>343.5</v>
      </c>
      <c r="J664" s="566"/>
      <c r="K664" s="562"/>
      <c r="L664" s="563"/>
      <c r="M664" s="564"/>
      <c r="N664" s="562"/>
      <c r="P664" s="9"/>
      <c r="Q664" s="9"/>
      <c r="R664" s="9"/>
      <c r="S664" s="9"/>
      <c r="T664" s="9"/>
      <c r="U664" s="9"/>
      <c r="V664" s="9"/>
      <c r="W664" s="9"/>
      <c r="X664" s="9"/>
      <c r="Y664" s="9"/>
      <c r="Z664" s="9"/>
      <c r="AA664" s="9"/>
      <c r="AB664" s="9"/>
      <c r="AC664" s="9"/>
      <c r="AD664" s="9"/>
      <c r="AE664" s="261"/>
      <c r="AF664" s="61"/>
      <c r="AH664" s="249"/>
      <c r="AI664" s="61"/>
    </row>
    <row r="665" spans="1:35" ht="15.75">
      <c r="A665" s="261" t="s">
        <v>3836</v>
      </c>
      <c r="B665" s="3"/>
      <c r="C665" s="3"/>
      <c r="D665" s="32">
        <f t="shared" si="18"/>
        <v>396.8</v>
      </c>
      <c r="E665" s="9">
        <v>4.1999999999999993</v>
      </c>
      <c r="F665" s="9">
        <v>185.2</v>
      </c>
      <c r="G665" s="565">
        <v>11.9</v>
      </c>
      <c r="H665" s="565">
        <v>48.2</v>
      </c>
      <c r="I665" s="565">
        <v>147.30000000000001</v>
      </c>
      <c r="J665" s="561"/>
      <c r="K665" s="562"/>
      <c r="L665" s="563"/>
      <c r="M665" s="564"/>
      <c r="N665" s="562"/>
      <c r="P665" s="9"/>
      <c r="Q665" s="9"/>
      <c r="R665" s="9"/>
      <c r="S665" s="9"/>
      <c r="T665" s="9"/>
      <c r="U665" s="9"/>
      <c r="V665" s="9"/>
      <c r="W665" s="9"/>
      <c r="X665" s="9"/>
      <c r="Y665" s="9"/>
      <c r="Z665" s="9"/>
      <c r="AA665" s="9"/>
      <c r="AB665" s="9"/>
      <c r="AC665" s="9"/>
      <c r="AD665" s="9"/>
      <c r="AE665" s="261"/>
      <c r="AF665" s="61"/>
      <c r="AH665" s="249"/>
      <c r="AI665" s="61"/>
    </row>
    <row r="666" spans="1:35" ht="15.75">
      <c r="A666" s="261" t="s">
        <v>3846</v>
      </c>
      <c r="B666" s="3"/>
      <c r="C666" s="3"/>
      <c r="D666" s="32">
        <f t="shared" si="18"/>
        <v>478.79999999999995</v>
      </c>
      <c r="E666" s="9">
        <v>124.4</v>
      </c>
      <c r="F666" s="9">
        <v>96.399999999999991</v>
      </c>
      <c r="G666" s="565">
        <v>0</v>
      </c>
      <c r="H666" s="565">
        <v>85.6</v>
      </c>
      <c r="I666" s="565">
        <v>172.4</v>
      </c>
      <c r="J666" s="561"/>
      <c r="K666" s="562"/>
      <c r="L666" s="563"/>
      <c r="M666" s="564"/>
      <c r="N666" s="562"/>
      <c r="P666" s="9"/>
      <c r="Q666" s="9"/>
      <c r="R666" s="9"/>
      <c r="S666" s="9"/>
      <c r="T666" s="9"/>
      <c r="U666" s="9"/>
      <c r="V666" s="9"/>
      <c r="W666" s="9"/>
      <c r="X666" s="9"/>
      <c r="Y666" s="9"/>
      <c r="Z666" s="9"/>
      <c r="AA666" s="9"/>
      <c r="AB666" s="9"/>
      <c r="AC666" s="9"/>
      <c r="AD666" s="9"/>
      <c r="AE666" s="261"/>
      <c r="AF666" s="61"/>
      <c r="AH666" s="249"/>
      <c r="AI666" s="61"/>
    </row>
    <row r="667" spans="1:35" ht="15.75">
      <c r="A667" s="261" t="s">
        <v>3841</v>
      </c>
      <c r="B667" s="3"/>
      <c r="C667" s="3"/>
      <c r="D667" s="32">
        <f t="shared" si="18"/>
        <v>214.79999999999998</v>
      </c>
      <c r="E667" s="9">
        <v>0</v>
      </c>
      <c r="F667" s="9">
        <v>107.29999999999998</v>
      </c>
      <c r="G667" s="565">
        <v>2.2000000000000002</v>
      </c>
      <c r="H667" s="565">
        <v>19.200000000000003</v>
      </c>
      <c r="I667" s="565">
        <v>86.1</v>
      </c>
      <c r="J667" s="561"/>
      <c r="K667" s="562"/>
      <c r="L667" s="563"/>
      <c r="M667" s="564"/>
      <c r="N667" s="562"/>
      <c r="P667" s="9"/>
      <c r="Q667" s="9"/>
      <c r="R667" s="9"/>
      <c r="S667" s="9"/>
      <c r="T667" s="9"/>
      <c r="U667" s="9"/>
      <c r="V667" s="9"/>
      <c r="W667" s="9"/>
      <c r="X667" s="9"/>
      <c r="Y667" s="9"/>
      <c r="Z667" s="9"/>
      <c r="AA667" s="9"/>
      <c r="AB667" s="9"/>
      <c r="AC667" s="9"/>
      <c r="AD667" s="9"/>
      <c r="AE667" s="261"/>
      <c r="AF667" s="61"/>
      <c r="AH667" s="249"/>
      <c r="AI667" s="61"/>
    </row>
    <row r="668" spans="1:35" ht="15.75">
      <c r="A668" s="261" t="s">
        <v>3842</v>
      </c>
      <c r="B668" s="3"/>
      <c r="C668" s="3"/>
      <c r="D668" s="32">
        <f t="shared" si="18"/>
        <v>524.70000000000005</v>
      </c>
      <c r="E668" s="9">
        <v>132.70000000000002</v>
      </c>
      <c r="F668" s="9">
        <v>104.5</v>
      </c>
      <c r="G668" s="565">
        <v>63.599999999999994</v>
      </c>
      <c r="H668" s="565">
        <v>93.2</v>
      </c>
      <c r="I668" s="565">
        <v>130.69999999999999</v>
      </c>
      <c r="J668" s="561"/>
      <c r="K668" s="562"/>
      <c r="L668" s="563"/>
      <c r="M668" s="564"/>
      <c r="N668" s="562"/>
      <c r="P668" s="9"/>
      <c r="Q668" s="9"/>
      <c r="R668" s="9"/>
      <c r="S668" s="9"/>
      <c r="T668" s="9"/>
      <c r="U668" s="9"/>
      <c r="V668" s="9"/>
      <c r="W668" s="9"/>
      <c r="X668" s="9"/>
      <c r="Y668" s="9"/>
      <c r="Z668" s="9"/>
      <c r="AA668" s="9"/>
      <c r="AB668" s="9"/>
      <c r="AC668" s="9"/>
      <c r="AD668" s="9"/>
      <c r="AE668" s="261"/>
      <c r="AF668" s="61"/>
      <c r="AH668" s="249"/>
      <c r="AI668" s="61"/>
    </row>
    <row r="669" spans="1:35" ht="15.75">
      <c r="A669" s="105" t="s">
        <v>2517</v>
      </c>
      <c r="B669" s="3"/>
      <c r="C669" s="3"/>
      <c r="D669" s="32">
        <f t="shared" si="18"/>
        <v>510.79999999999995</v>
      </c>
      <c r="E669" s="9">
        <v>53.199999999999996</v>
      </c>
      <c r="F669" s="9">
        <v>86.9</v>
      </c>
      <c r="G669" s="565">
        <v>77.699999999999989</v>
      </c>
      <c r="H669" s="565">
        <v>83.8</v>
      </c>
      <c r="I669" s="565">
        <v>209.20000000000002</v>
      </c>
      <c r="J669" s="567"/>
      <c r="K669" s="562"/>
      <c r="L669" s="563"/>
      <c r="M669" s="564"/>
      <c r="N669" s="562"/>
      <c r="P669" s="9"/>
      <c r="Q669" s="9"/>
      <c r="R669" s="9"/>
      <c r="S669" s="9"/>
      <c r="T669" s="9"/>
      <c r="U669" s="9"/>
      <c r="V669" s="9"/>
      <c r="W669" s="9"/>
      <c r="X669" s="9"/>
      <c r="Y669" s="9"/>
      <c r="Z669" s="9"/>
      <c r="AA669" s="9"/>
      <c r="AB669" s="9"/>
      <c r="AC669" s="9"/>
      <c r="AD669" s="9"/>
      <c r="AE669" s="261"/>
      <c r="AF669" s="61"/>
      <c r="AH669" s="249"/>
      <c r="AI669" s="61"/>
    </row>
    <row r="670" spans="1:35" ht="15.75">
      <c r="A670" s="104" t="s">
        <v>1286</v>
      </c>
      <c r="B670" s="3"/>
      <c r="C670" s="3"/>
      <c r="D670" s="32">
        <f t="shared" si="18"/>
        <v>449.4</v>
      </c>
      <c r="E670" s="9">
        <v>4.5</v>
      </c>
      <c r="F670" s="9">
        <v>150.9</v>
      </c>
      <c r="G670" s="565">
        <v>35.1</v>
      </c>
      <c r="H670" s="565">
        <v>30</v>
      </c>
      <c r="I670" s="565">
        <v>228.89999999999995</v>
      </c>
      <c r="J670" s="401"/>
      <c r="K670" s="562"/>
      <c r="L670" s="563"/>
      <c r="M670" s="564"/>
      <c r="N670" s="562"/>
      <c r="P670" s="9"/>
      <c r="Q670" s="9"/>
      <c r="R670" s="9"/>
      <c r="S670" s="9"/>
      <c r="T670" s="9"/>
      <c r="U670" s="9"/>
      <c r="V670" s="9"/>
      <c r="W670" s="9"/>
      <c r="X670" s="9"/>
      <c r="Y670" s="9"/>
      <c r="Z670" s="9"/>
      <c r="AA670" s="9"/>
      <c r="AB670" s="9"/>
      <c r="AC670" s="9"/>
      <c r="AD670" s="9"/>
      <c r="AE670" s="261"/>
      <c r="AF670" s="61"/>
      <c r="AH670" s="249"/>
      <c r="AI670" s="61"/>
    </row>
    <row r="671" spans="1:35" ht="15.75">
      <c r="A671" s="105" t="s">
        <v>2518</v>
      </c>
      <c r="B671" s="3"/>
      <c r="C671" s="3"/>
      <c r="D671" s="32">
        <f t="shared" si="18"/>
        <v>620.5</v>
      </c>
      <c r="E671" s="9">
        <v>83.5</v>
      </c>
      <c r="F671" s="9">
        <v>204.7</v>
      </c>
      <c r="G671" s="565">
        <v>0</v>
      </c>
      <c r="H671" s="565">
        <v>126.9</v>
      </c>
      <c r="I671" s="565">
        <v>205.4</v>
      </c>
      <c r="J671" s="567"/>
      <c r="K671" s="562"/>
      <c r="L671" s="563"/>
      <c r="M671" s="564"/>
      <c r="N671" s="562"/>
      <c r="P671" s="9"/>
      <c r="Q671" s="9"/>
      <c r="R671" s="9"/>
      <c r="S671" s="9"/>
      <c r="T671" s="9"/>
      <c r="U671" s="9"/>
      <c r="V671" s="9"/>
      <c r="W671" s="9"/>
      <c r="X671" s="9"/>
      <c r="Y671" s="9"/>
      <c r="Z671" s="9"/>
      <c r="AA671" s="9"/>
      <c r="AB671" s="9"/>
      <c r="AC671" s="9"/>
      <c r="AD671" s="9"/>
      <c r="AE671" s="261"/>
      <c r="AF671" s="61"/>
      <c r="AH671" s="249"/>
      <c r="AI671" s="61"/>
    </row>
    <row r="672" spans="1:35" ht="15.75">
      <c r="A672" s="261" t="s">
        <v>3828</v>
      </c>
      <c r="B672" s="3"/>
      <c r="C672" s="3"/>
      <c r="D672" s="32">
        <f t="shared" si="18"/>
        <v>452.70000000000005</v>
      </c>
      <c r="E672" s="9">
        <v>90.4</v>
      </c>
      <c r="F672" s="9">
        <v>146.80000000000001</v>
      </c>
      <c r="G672" s="565">
        <v>99.600000000000009</v>
      </c>
      <c r="H672" s="565">
        <v>29</v>
      </c>
      <c r="I672" s="565">
        <v>86.9</v>
      </c>
      <c r="J672" s="561"/>
      <c r="K672" s="562"/>
      <c r="L672" s="563"/>
      <c r="M672" s="564"/>
      <c r="N672" s="562"/>
      <c r="P672" s="9"/>
      <c r="Q672" s="9"/>
      <c r="R672" s="9"/>
      <c r="S672" s="9"/>
      <c r="T672" s="9"/>
      <c r="U672" s="9"/>
      <c r="V672" s="9"/>
      <c r="W672" s="9"/>
      <c r="X672" s="9"/>
      <c r="Y672" s="9"/>
      <c r="Z672" s="9"/>
      <c r="AA672" s="9"/>
      <c r="AB672" s="9"/>
      <c r="AC672" s="9"/>
      <c r="AD672" s="9"/>
      <c r="AE672" s="261"/>
      <c r="AF672" s="61"/>
      <c r="AH672" s="249"/>
      <c r="AI672" s="61"/>
    </row>
    <row r="673" spans="1:35" ht="15.75">
      <c r="A673" s="105" t="s">
        <v>2523</v>
      </c>
      <c r="B673" s="3"/>
      <c r="C673" s="3"/>
      <c r="D673" s="32">
        <f t="shared" si="18"/>
        <v>403.50000000000006</v>
      </c>
      <c r="E673" s="9">
        <v>72</v>
      </c>
      <c r="F673" s="9">
        <v>96.8</v>
      </c>
      <c r="G673" s="565">
        <v>45.300000000000004</v>
      </c>
      <c r="H673" s="565">
        <v>74.599999999999994</v>
      </c>
      <c r="I673" s="565">
        <v>114.80000000000001</v>
      </c>
      <c r="J673" s="567"/>
      <c r="K673" s="562"/>
      <c r="L673" s="563"/>
      <c r="M673" s="564"/>
      <c r="N673" s="562"/>
      <c r="P673" s="9"/>
      <c r="Q673" s="9"/>
      <c r="R673" s="9"/>
      <c r="S673" s="9"/>
      <c r="T673" s="9"/>
      <c r="U673" s="9"/>
      <c r="V673" s="9"/>
      <c r="W673" s="9"/>
      <c r="X673" s="9"/>
      <c r="Y673" s="9"/>
      <c r="Z673" s="9"/>
      <c r="AA673" s="9"/>
      <c r="AB673" s="9"/>
      <c r="AC673" s="9"/>
      <c r="AD673" s="9"/>
      <c r="AE673" s="261"/>
      <c r="AF673" s="61"/>
      <c r="AH673" s="249"/>
      <c r="AI673" s="61"/>
    </row>
    <row r="674" spans="1:35" ht="15.75">
      <c r="A674" s="261" t="s">
        <v>1596</v>
      </c>
      <c r="B674" s="3"/>
      <c r="C674" s="3"/>
      <c r="D674" s="32">
        <f t="shared" si="18"/>
        <v>502.8</v>
      </c>
      <c r="E674" s="9">
        <v>4.5</v>
      </c>
      <c r="F674" s="9">
        <v>165</v>
      </c>
      <c r="G674" s="565">
        <v>40.5</v>
      </c>
      <c r="H674" s="565">
        <v>69.599999999999994</v>
      </c>
      <c r="I674" s="565">
        <v>223.2</v>
      </c>
      <c r="J674" s="561"/>
      <c r="K674" s="562"/>
      <c r="L674" s="563"/>
      <c r="M674" s="564"/>
      <c r="N674" s="562"/>
      <c r="P674" s="9"/>
      <c r="Q674" s="9"/>
      <c r="R674" s="9"/>
      <c r="S674" s="9"/>
      <c r="T674" s="9"/>
      <c r="U674" s="9"/>
      <c r="V674" s="9"/>
      <c r="W674" s="9"/>
      <c r="X674" s="9"/>
      <c r="Y674" s="9"/>
      <c r="Z674" s="9"/>
      <c r="AA674" s="9"/>
      <c r="AB674" s="9"/>
      <c r="AC674" s="9"/>
      <c r="AD674" s="9"/>
      <c r="AE674" s="261"/>
      <c r="AF674" s="61"/>
      <c r="AH674" s="249"/>
      <c r="AI674" s="61"/>
    </row>
    <row r="675" spans="1:35" ht="15.75">
      <c r="A675" s="105" t="s">
        <v>179</v>
      </c>
      <c r="B675" s="3"/>
      <c r="C675" s="3"/>
      <c r="D675" s="32">
        <f t="shared" si="18"/>
        <v>516.40000000000009</v>
      </c>
      <c r="E675" s="9">
        <v>108.6</v>
      </c>
      <c r="F675" s="9">
        <v>127.29999999999998</v>
      </c>
      <c r="G675" s="565">
        <v>3.3000000000000003</v>
      </c>
      <c r="H675" s="565">
        <v>85.9</v>
      </c>
      <c r="I675" s="565">
        <v>191.3</v>
      </c>
      <c r="J675" s="567"/>
      <c r="K675" s="562"/>
      <c r="L675" s="563"/>
      <c r="M675" s="564"/>
      <c r="N675" s="562"/>
      <c r="P675" s="9"/>
      <c r="Q675" s="9"/>
      <c r="R675" s="9"/>
      <c r="S675" s="9"/>
      <c r="T675" s="9"/>
      <c r="U675" s="9"/>
      <c r="V675" s="9"/>
      <c r="W675" s="9"/>
      <c r="X675" s="9"/>
      <c r="Y675" s="9"/>
      <c r="Z675" s="9"/>
      <c r="AA675" s="9"/>
      <c r="AB675" s="9"/>
      <c r="AC675" s="9"/>
      <c r="AD675" s="9"/>
      <c r="AE675" s="261"/>
      <c r="AF675" s="61"/>
      <c r="AH675" s="249"/>
      <c r="AI675" s="61"/>
    </row>
    <row r="676" spans="1:35" ht="15.75">
      <c r="A676" s="105" t="s">
        <v>2506</v>
      </c>
      <c r="B676" s="3"/>
      <c r="C676" s="3"/>
      <c r="D676" s="32">
        <f t="shared" si="18"/>
        <v>454.29999999999995</v>
      </c>
      <c r="E676" s="9">
        <v>4.1999999999999993</v>
      </c>
      <c r="F676" s="9">
        <v>171.5</v>
      </c>
      <c r="G676" s="565">
        <v>0</v>
      </c>
      <c r="H676" s="565">
        <v>45.400000000000006</v>
      </c>
      <c r="I676" s="565">
        <v>233.2</v>
      </c>
      <c r="J676" s="567"/>
      <c r="K676" s="562"/>
      <c r="L676" s="563"/>
      <c r="M676" s="564"/>
      <c r="N676" s="562"/>
      <c r="P676" s="9"/>
      <c r="Q676" s="9"/>
      <c r="R676" s="9"/>
      <c r="S676" s="9"/>
      <c r="T676" s="9"/>
      <c r="U676" s="9"/>
      <c r="V676" s="9"/>
      <c r="W676" s="9"/>
      <c r="X676" s="9"/>
      <c r="Y676" s="9"/>
      <c r="Z676" s="9"/>
      <c r="AA676" s="9"/>
      <c r="AB676" s="9"/>
      <c r="AC676" s="9"/>
      <c r="AD676" s="9"/>
      <c r="AE676" s="261"/>
      <c r="AF676" s="61"/>
      <c r="AH676" s="249"/>
      <c r="AI676" s="61"/>
    </row>
    <row r="677" spans="1:35" ht="15.75">
      <c r="A677" s="261" t="s">
        <v>3847</v>
      </c>
      <c r="B677" s="3"/>
      <c r="C677" s="3"/>
      <c r="D677" s="32">
        <f t="shared" si="18"/>
        <v>617</v>
      </c>
      <c r="E677" s="9">
        <v>99.100000000000009</v>
      </c>
      <c r="F677" s="9">
        <v>161</v>
      </c>
      <c r="G677" s="565">
        <v>0</v>
      </c>
      <c r="H677" s="565">
        <v>151.4</v>
      </c>
      <c r="I677" s="565">
        <v>205.49999999999997</v>
      </c>
      <c r="J677" s="561"/>
      <c r="K677" s="562"/>
      <c r="L677" s="563"/>
      <c r="M677" s="564"/>
      <c r="N677" s="562"/>
      <c r="P677" s="9"/>
      <c r="Q677" s="9"/>
      <c r="R677" s="9"/>
      <c r="S677" s="9"/>
      <c r="T677" s="9"/>
      <c r="U677" s="9"/>
      <c r="V677" s="9"/>
      <c r="W677" s="9"/>
      <c r="X677" s="9"/>
      <c r="Y677" s="9"/>
      <c r="Z677" s="9"/>
      <c r="AA677" s="9"/>
      <c r="AB677" s="9"/>
      <c r="AC677" s="9"/>
      <c r="AD677" s="9"/>
      <c r="AE677" s="261"/>
      <c r="AF677" s="61"/>
      <c r="AH677" s="249"/>
      <c r="AI677" s="61"/>
    </row>
    <row r="678" spans="1:35" ht="15.75">
      <c r="A678" s="105" t="s">
        <v>2095</v>
      </c>
      <c r="B678" s="3"/>
      <c r="C678" s="3"/>
      <c r="D678" s="32">
        <f t="shared" si="18"/>
        <v>269.3</v>
      </c>
      <c r="E678" s="9">
        <v>52.4</v>
      </c>
      <c r="F678" s="9">
        <v>49.5</v>
      </c>
      <c r="G678" s="565">
        <v>57.199999999999996</v>
      </c>
      <c r="H678" s="565">
        <v>45.599999999999994</v>
      </c>
      <c r="I678" s="565">
        <v>64.600000000000009</v>
      </c>
      <c r="J678" s="567"/>
      <c r="K678" s="562"/>
      <c r="L678" s="563"/>
      <c r="M678" s="564"/>
      <c r="N678" s="562"/>
      <c r="P678" s="9"/>
      <c r="Q678" s="9"/>
      <c r="R678" s="9"/>
      <c r="S678" s="9"/>
      <c r="T678" s="9"/>
      <c r="U678" s="9"/>
      <c r="V678" s="9"/>
      <c r="W678" s="9"/>
      <c r="X678" s="9"/>
      <c r="Y678" s="9"/>
      <c r="Z678" s="9"/>
      <c r="AA678" s="9"/>
      <c r="AB678" s="9"/>
      <c r="AC678" s="9"/>
      <c r="AD678" s="9"/>
      <c r="AE678" s="261"/>
      <c r="AF678" s="61"/>
      <c r="AH678" s="249"/>
      <c r="AI678" s="61"/>
    </row>
    <row r="679" spans="1:35" ht="15.75">
      <c r="A679" s="261" t="s">
        <v>3827</v>
      </c>
      <c r="B679" s="3"/>
      <c r="C679" s="3"/>
      <c r="D679" s="32">
        <f t="shared" si="18"/>
        <v>344.5</v>
      </c>
      <c r="E679" s="9">
        <v>3.3000000000000003</v>
      </c>
      <c r="F679" s="9">
        <v>92.1</v>
      </c>
      <c r="G679" s="565">
        <v>0</v>
      </c>
      <c r="H679" s="565">
        <v>42.2</v>
      </c>
      <c r="I679" s="565">
        <v>206.9</v>
      </c>
      <c r="J679" s="561"/>
      <c r="K679" s="562"/>
      <c r="L679" s="563"/>
      <c r="M679" s="564"/>
      <c r="N679" s="562"/>
      <c r="P679" s="9"/>
      <c r="Q679" s="9"/>
      <c r="R679" s="9"/>
      <c r="S679" s="9"/>
      <c r="T679" s="9"/>
      <c r="U679" s="9"/>
      <c r="V679" s="9"/>
      <c r="W679" s="9"/>
      <c r="X679" s="9"/>
      <c r="Y679" s="9"/>
      <c r="Z679" s="9"/>
      <c r="AA679" s="9"/>
      <c r="AB679" s="9"/>
      <c r="AC679" s="9"/>
      <c r="AD679" s="9"/>
      <c r="AE679" s="261"/>
      <c r="AF679" s="61"/>
      <c r="AH679" s="249"/>
      <c r="AI679" s="61"/>
    </row>
    <row r="680" spans="1:35" ht="15.75">
      <c r="A680" s="105" t="s">
        <v>2525</v>
      </c>
      <c r="B680" s="3"/>
      <c r="C680" s="3"/>
      <c r="D680" s="32">
        <f t="shared" si="18"/>
        <v>435.79999999999995</v>
      </c>
      <c r="E680" s="9">
        <v>70.400000000000006</v>
      </c>
      <c r="F680" s="9">
        <v>168.49999999999997</v>
      </c>
      <c r="G680" s="565">
        <v>8.3999999999999986</v>
      </c>
      <c r="H680" s="565">
        <v>60.5</v>
      </c>
      <c r="I680" s="565">
        <v>127.99999999999999</v>
      </c>
      <c r="J680" s="567"/>
      <c r="K680" s="562"/>
      <c r="L680" s="563"/>
      <c r="M680" s="564"/>
      <c r="N680" s="562"/>
      <c r="P680" s="9"/>
      <c r="Q680" s="9"/>
      <c r="R680" s="9"/>
      <c r="S680" s="9"/>
      <c r="T680" s="9"/>
      <c r="U680" s="9"/>
      <c r="V680" s="9"/>
      <c r="W680" s="9"/>
      <c r="X680" s="9"/>
      <c r="Y680" s="9"/>
      <c r="Z680" s="9"/>
      <c r="AA680" s="9"/>
      <c r="AB680" s="9"/>
      <c r="AC680" s="9"/>
      <c r="AD680" s="9"/>
      <c r="AE680" s="261"/>
      <c r="AF680" s="61"/>
      <c r="AH680" s="249"/>
      <c r="AI680" s="61"/>
    </row>
    <row r="681" spans="1:35" ht="15.75">
      <c r="A681" s="105" t="s">
        <v>154</v>
      </c>
      <c r="B681" s="3"/>
      <c r="C681" s="3"/>
      <c r="D681" s="32">
        <f t="shared" ref="D681:D688" si="19">SUM(E681:DZ681)</f>
        <v>551.69999999999993</v>
      </c>
      <c r="E681" s="9">
        <v>156.19999999999999</v>
      </c>
      <c r="F681" s="9">
        <v>81.999999999999986</v>
      </c>
      <c r="G681" s="565">
        <v>0</v>
      </c>
      <c r="H681" s="565">
        <v>127.1</v>
      </c>
      <c r="I681" s="565">
        <v>186.39999999999998</v>
      </c>
      <c r="J681" s="567"/>
      <c r="K681" s="562"/>
      <c r="L681" s="563"/>
      <c r="M681" s="564"/>
      <c r="N681" s="562"/>
      <c r="P681" s="9"/>
      <c r="Q681" s="9"/>
      <c r="R681" s="9"/>
      <c r="S681" s="9"/>
      <c r="T681" s="9"/>
      <c r="U681" s="9"/>
      <c r="V681" s="9"/>
      <c r="W681" s="9"/>
      <c r="X681" s="9"/>
      <c r="Y681" s="9"/>
      <c r="Z681" s="9"/>
      <c r="AA681" s="9"/>
      <c r="AB681" s="9"/>
      <c r="AC681" s="9"/>
      <c r="AD681" s="9"/>
      <c r="AE681" s="261"/>
      <c r="AF681" s="61"/>
      <c r="AH681" s="249"/>
      <c r="AI681" s="61"/>
    </row>
    <row r="682" spans="1:35" ht="15.75">
      <c r="A682" s="260" t="s">
        <v>3175</v>
      </c>
      <c r="B682" s="3"/>
      <c r="C682" s="3"/>
      <c r="D682" s="32">
        <f t="shared" si="19"/>
        <v>576.29999999999995</v>
      </c>
      <c r="E682" s="9">
        <v>43.1</v>
      </c>
      <c r="F682" s="9">
        <v>198.00000000000003</v>
      </c>
      <c r="G682" s="565">
        <v>35.700000000000003</v>
      </c>
      <c r="H682" s="565">
        <v>115.6</v>
      </c>
      <c r="I682" s="565">
        <v>183.9</v>
      </c>
      <c r="J682" s="566"/>
      <c r="K682" s="562"/>
      <c r="L682" s="563"/>
      <c r="M682" s="564"/>
      <c r="N682" s="562"/>
      <c r="P682" s="9"/>
      <c r="Q682" s="9"/>
      <c r="R682" s="9"/>
      <c r="S682" s="9"/>
      <c r="T682" s="9"/>
      <c r="U682" s="9"/>
      <c r="V682" s="9"/>
      <c r="W682" s="9"/>
      <c r="X682" s="9"/>
      <c r="Y682" s="9"/>
      <c r="Z682" s="9"/>
      <c r="AA682" s="9"/>
      <c r="AB682" s="9"/>
      <c r="AC682" s="9"/>
      <c r="AD682" s="9"/>
      <c r="AE682" s="261"/>
      <c r="AF682" s="61"/>
      <c r="AH682" s="249"/>
      <c r="AI682" s="61"/>
    </row>
    <row r="683" spans="1:35" ht="15.75">
      <c r="A683" s="261" t="s">
        <v>3848</v>
      </c>
      <c r="B683" s="3"/>
      <c r="C683" s="3"/>
      <c r="D683" s="32">
        <f t="shared" si="19"/>
        <v>473.90000000000003</v>
      </c>
      <c r="E683" s="9">
        <v>109.30000000000001</v>
      </c>
      <c r="F683" s="9">
        <v>59.800000000000004</v>
      </c>
      <c r="G683" s="565">
        <v>4.6000000000000005</v>
      </c>
      <c r="H683" s="565">
        <v>112.2</v>
      </c>
      <c r="I683" s="565">
        <v>188</v>
      </c>
      <c r="J683" s="561"/>
      <c r="K683" s="562"/>
      <c r="L683" s="563"/>
      <c r="M683" s="564"/>
      <c r="N683" s="562"/>
      <c r="P683" s="9"/>
      <c r="Q683" s="9"/>
      <c r="R683" s="9"/>
      <c r="S683" s="9"/>
      <c r="T683" s="9"/>
      <c r="U683" s="9"/>
      <c r="V683" s="9"/>
      <c r="W683" s="9"/>
      <c r="X683" s="9"/>
      <c r="Y683" s="9"/>
      <c r="Z683" s="9"/>
      <c r="AA683" s="9"/>
      <c r="AB683" s="9"/>
      <c r="AC683" s="9"/>
      <c r="AD683" s="9"/>
      <c r="AE683" s="261"/>
      <c r="AF683" s="61"/>
      <c r="AH683" s="249"/>
      <c r="AI683" s="61"/>
    </row>
    <row r="684" spans="1:35" ht="15.75">
      <c r="A684" s="105" t="s">
        <v>2526</v>
      </c>
      <c r="B684" s="3"/>
      <c r="C684" s="3"/>
      <c r="D684" s="32">
        <f t="shared" si="19"/>
        <v>458.6</v>
      </c>
      <c r="E684" s="9">
        <v>21.3</v>
      </c>
      <c r="F684" s="9">
        <v>198</v>
      </c>
      <c r="G684" s="565">
        <v>15.599999999999998</v>
      </c>
      <c r="H684" s="565">
        <v>60.8</v>
      </c>
      <c r="I684" s="565">
        <v>162.9</v>
      </c>
      <c r="J684" s="567"/>
      <c r="K684" s="562"/>
      <c r="L684" s="563"/>
      <c r="M684" s="564"/>
      <c r="N684" s="562"/>
      <c r="P684" s="9"/>
      <c r="Q684" s="9"/>
      <c r="R684" s="9"/>
      <c r="S684" s="9"/>
      <c r="T684" s="9"/>
      <c r="U684" s="9"/>
      <c r="V684" s="9"/>
      <c r="W684" s="9"/>
      <c r="X684" s="9"/>
      <c r="Y684" s="9"/>
      <c r="Z684" s="9"/>
      <c r="AA684" s="9"/>
      <c r="AB684" s="9"/>
      <c r="AC684" s="9"/>
      <c r="AD684" s="9"/>
      <c r="AE684" s="261"/>
      <c r="AF684" s="61"/>
      <c r="AH684" s="249"/>
      <c r="AI684" s="61"/>
    </row>
    <row r="685" spans="1:35" ht="15.75">
      <c r="A685" s="105" t="s">
        <v>2524</v>
      </c>
      <c r="B685" s="3"/>
      <c r="C685" s="3"/>
      <c r="D685" s="32">
        <f t="shared" si="19"/>
        <v>463.40000000000003</v>
      </c>
      <c r="E685" s="9">
        <v>61.000000000000007</v>
      </c>
      <c r="F685" s="9">
        <v>147.69999999999999</v>
      </c>
      <c r="G685" s="565">
        <v>13</v>
      </c>
      <c r="H685" s="565">
        <v>72.400000000000006</v>
      </c>
      <c r="I685" s="565">
        <v>169.3</v>
      </c>
      <c r="J685" s="567"/>
      <c r="K685" s="562"/>
      <c r="L685" s="563"/>
      <c r="M685" s="564"/>
      <c r="N685" s="562"/>
      <c r="P685" s="9"/>
      <c r="Q685" s="9"/>
      <c r="R685" s="9"/>
      <c r="S685" s="9"/>
      <c r="T685" s="9"/>
      <c r="U685" s="9"/>
      <c r="V685" s="9"/>
      <c r="W685" s="9"/>
      <c r="X685" s="9"/>
      <c r="Y685" s="9"/>
      <c r="Z685" s="9"/>
      <c r="AA685" s="9"/>
      <c r="AB685" s="9"/>
      <c r="AC685" s="9"/>
      <c r="AD685" s="9"/>
      <c r="AE685" s="261"/>
      <c r="AF685" s="61"/>
      <c r="AH685" s="249"/>
      <c r="AI685" s="61"/>
    </row>
    <row r="686" spans="1:35" ht="15.75">
      <c r="A686" s="105" t="s">
        <v>2505</v>
      </c>
      <c r="B686" s="3"/>
      <c r="C686" s="3"/>
      <c r="D686" s="32">
        <f t="shared" si="19"/>
        <v>508.69999999999993</v>
      </c>
      <c r="E686" s="9">
        <v>69.400000000000006</v>
      </c>
      <c r="F686" s="9">
        <v>139.89999999999998</v>
      </c>
      <c r="G686" s="565">
        <v>8.1</v>
      </c>
      <c r="H686" s="565">
        <v>124.2</v>
      </c>
      <c r="I686" s="565">
        <v>167.1</v>
      </c>
      <c r="J686" s="567"/>
      <c r="K686" s="562"/>
      <c r="L686" s="563"/>
      <c r="M686" s="564"/>
      <c r="N686" s="562"/>
      <c r="P686" s="9"/>
      <c r="Q686" s="9"/>
      <c r="R686" s="9"/>
      <c r="S686" s="9"/>
      <c r="T686" s="9"/>
      <c r="U686" s="9"/>
      <c r="V686" s="9"/>
      <c r="W686" s="9"/>
      <c r="X686" s="9"/>
      <c r="Y686" s="9"/>
      <c r="Z686" s="9"/>
      <c r="AA686" s="9"/>
      <c r="AB686" s="9"/>
      <c r="AC686" s="9"/>
      <c r="AD686" s="9"/>
      <c r="AE686" s="261"/>
      <c r="AF686" s="61"/>
      <c r="AH686" s="249"/>
      <c r="AI686" s="61"/>
    </row>
    <row r="687" spans="1:35" ht="15.75">
      <c r="A687" s="105" t="s">
        <v>620</v>
      </c>
      <c r="B687" s="3"/>
      <c r="C687" s="3"/>
      <c r="D687" s="32">
        <f t="shared" si="19"/>
        <v>201</v>
      </c>
      <c r="E687" s="9">
        <v>0</v>
      </c>
      <c r="F687" s="9">
        <v>104.69999999999999</v>
      </c>
      <c r="G687" s="565">
        <v>6</v>
      </c>
      <c r="H687" s="565">
        <v>35.5</v>
      </c>
      <c r="I687" s="565">
        <v>54.800000000000004</v>
      </c>
      <c r="J687" s="567"/>
      <c r="K687" s="562"/>
      <c r="L687" s="563"/>
      <c r="M687" s="564"/>
      <c r="N687" s="562"/>
      <c r="P687" s="9"/>
      <c r="Q687" s="9"/>
      <c r="R687" s="9"/>
      <c r="S687" s="9"/>
      <c r="T687" s="9"/>
      <c r="U687" s="9"/>
      <c r="V687" s="9"/>
      <c r="W687" s="9"/>
      <c r="X687" s="9"/>
      <c r="Y687" s="9"/>
      <c r="Z687" s="9"/>
      <c r="AA687" s="9"/>
      <c r="AB687" s="9"/>
      <c r="AC687" s="9"/>
      <c r="AD687" s="9"/>
      <c r="AE687" s="261"/>
      <c r="AF687" s="61"/>
      <c r="AH687" s="249"/>
      <c r="AI687" s="61"/>
    </row>
    <row r="688" spans="1:35" ht="15.75">
      <c r="A688" s="261" t="s">
        <v>1581</v>
      </c>
      <c r="B688" s="3"/>
      <c r="C688" s="3"/>
      <c r="D688" s="32">
        <f t="shared" si="19"/>
        <v>426.9</v>
      </c>
      <c r="E688" s="9">
        <v>18</v>
      </c>
      <c r="F688" s="9">
        <v>142.19999999999999</v>
      </c>
      <c r="G688" s="565">
        <v>4.5</v>
      </c>
      <c r="H688" s="565">
        <v>75.2</v>
      </c>
      <c r="I688" s="565">
        <v>186.99999999999997</v>
      </c>
      <c r="J688" s="561"/>
      <c r="K688" s="562"/>
      <c r="L688" s="563"/>
      <c r="M688" s="564"/>
      <c r="N688" s="562"/>
      <c r="P688" s="9"/>
      <c r="Q688" s="9"/>
      <c r="R688" s="9"/>
      <c r="S688" s="9"/>
      <c r="T688" s="9"/>
      <c r="U688" s="9"/>
      <c r="V688" s="9"/>
      <c r="W688" s="9"/>
      <c r="X688" s="9"/>
      <c r="Y688" s="9"/>
      <c r="Z688" s="9"/>
      <c r="AA688" s="9"/>
      <c r="AB688" s="9"/>
      <c r="AC688" s="9"/>
      <c r="AD688" s="9"/>
      <c r="AE688" s="261"/>
      <c r="AF688" s="61"/>
      <c r="AH688" s="249"/>
      <c r="AI688" s="61"/>
    </row>
    <row r="692" spans="1:67" ht="20.25">
      <c r="A692" s="30" t="s">
        <v>168</v>
      </c>
      <c r="D692" s="31" t="s">
        <v>40</v>
      </c>
      <c r="E692" s="100" t="s">
        <v>4650</v>
      </c>
      <c r="F692" s="100" t="s">
        <v>3286</v>
      </c>
      <c r="G692" s="100" t="s">
        <v>4651</v>
      </c>
      <c r="H692" s="100" t="s">
        <v>4680</v>
      </c>
      <c r="I692" s="100" t="s">
        <v>4681</v>
      </c>
      <c r="J692" s="100" t="s">
        <v>4682</v>
      </c>
      <c r="K692" s="100" t="s">
        <v>4684</v>
      </c>
      <c r="L692" s="100" t="s">
        <v>4683</v>
      </c>
      <c r="M692" s="100" t="s">
        <v>4918</v>
      </c>
      <c r="N692" s="100" t="s">
        <v>4919</v>
      </c>
      <c r="O692" s="100" t="s">
        <v>4917</v>
      </c>
      <c r="P692" s="100"/>
      <c r="Q692" s="100"/>
      <c r="R692" s="100"/>
      <c r="S692" s="100"/>
      <c r="T692" s="100"/>
      <c r="U692" s="100"/>
      <c r="V692" s="100"/>
      <c r="W692" s="100"/>
      <c r="X692" s="100"/>
      <c r="Y692" s="100"/>
      <c r="Z692" s="100"/>
      <c r="AA692" s="100"/>
      <c r="AB692" s="100"/>
      <c r="AC692" s="100"/>
      <c r="AD692" s="100"/>
      <c r="AE692" s="100"/>
      <c r="AF692" s="100"/>
      <c r="AG692" s="100"/>
      <c r="AH692" s="100"/>
      <c r="AI692" s="100"/>
      <c r="AJ692" s="100"/>
      <c r="AK692" s="100"/>
      <c r="AL692" s="100"/>
      <c r="AM692" s="100"/>
      <c r="AN692" s="100"/>
      <c r="AO692" s="100"/>
      <c r="AP692" s="100"/>
      <c r="AQ692" s="100"/>
      <c r="AR692" s="100"/>
      <c r="AS692" s="100"/>
      <c r="AT692" s="100"/>
      <c r="AU692" s="100"/>
      <c r="AV692" s="100"/>
      <c r="AW692" s="100"/>
      <c r="AX692" s="100"/>
      <c r="AY692" s="100"/>
      <c r="AZ692" s="100"/>
      <c r="BA692" s="100"/>
      <c r="BB692" s="100"/>
      <c r="BC692" s="100"/>
      <c r="BD692" s="100"/>
      <c r="BE692" s="100"/>
      <c r="BF692" s="100"/>
      <c r="BG692" s="100"/>
      <c r="BH692" s="100"/>
      <c r="BI692" s="100"/>
      <c r="BJ692" s="100"/>
    </row>
    <row r="693" spans="1:67" ht="15.75">
      <c r="A693" s="261" t="s">
        <v>1583</v>
      </c>
      <c r="B693" s="3"/>
      <c r="C693" s="3"/>
      <c r="D693" s="32">
        <f t="shared" ref="D693:D724" si="20">SUM(E693:DZ693)</f>
        <v>107</v>
      </c>
      <c r="E693" s="9">
        <v>9.6</v>
      </c>
      <c r="F693" s="9">
        <v>31.2</v>
      </c>
      <c r="G693" s="9">
        <v>0</v>
      </c>
      <c r="H693" s="9">
        <v>0</v>
      </c>
      <c r="I693" s="9">
        <v>0</v>
      </c>
      <c r="J693" s="9">
        <v>3.5999999999999996</v>
      </c>
      <c r="K693" s="9">
        <v>22.5</v>
      </c>
      <c r="L693" s="9">
        <v>0</v>
      </c>
      <c r="M693" s="565">
        <v>9.6</v>
      </c>
      <c r="N693" s="565">
        <v>0</v>
      </c>
      <c r="O693" s="565">
        <v>30.5</v>
      </c>
      <c r="P693" s="561"/>
      <c r="Q693" s="562"/>
      <c r="R693" s="563"/>
      <c r="S693" s="564"/>
      <c r="T693" s="562"/>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261"/>
      <c r="BL693" s="61"/>
      <c r="BN693" s="249"/>
      <c r="BO693" s="61"/>
    </row>
    <row r="694" spans="1:67" ht="15.75">
      <c r="A694" s="104" t="s">
        <v>1281</v>
      </c>
      <c r="B694" s="3"/>
      <c r="C694" s="3"/>
      <c r="D694" s="32">
        <f t="shared" si="20"/>
        <v>163.55000000000001</v>
      </c>
      <c r="E694" s="9">
        <v>52.45</v>
      </c>
      <c r="F694" s="9">
        <v>0</v>
      </c>
      <c r="G694" s="9">
        <v>12.100000000000001</v>
      </c>
      <c r="H694" s="9">
        <v>0</v>
      </c>
      <c r="I694" s="9">
        <v>40.300000000000004</v>
      </c>
      <c r="J694" s="9">
        <v>33.200000000000003</v>
      </c>
      <c r="K694" s="9">
        <v>0</v>
      </c>
      <c r="L694" s="9">
        <v>7.5</v>
      </c>
      <c r="M694" s="565">
        <v>0</v>
      </c>
      <c r="N694" s="565">
        <v>0</v>
      </c>
      <c r="O694" s="565">
        <v>18</v>
      </c>
      <c r="P694" s="401"/>
      <c r="Q694" s="562"/>
      <c r="R694" s="563"/>
      <c r="S694" s="564"/>
      <c r="T694" s="562"/>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401"/>
      <c r="BL694" s="61"/>
      <c r="BN694" s="249"/>
      <c r="BO694" s="61"/>
    </row>
    <row r="695" spans="1:67" ht="15.75">
      <c r="A695" s="261" t="s">
        <v>3830</v>
      </c>
      <c r="B695" s="3"/>
      <c r="C695" s="3"/>
      <c r="D695" s="32">
        <f t="shared" si="20"/>
        <v>125.9</v>
      </c>
      <c r="E695" s="9">
        <v>0</v>
      </c>
      <c r="F695" s="9">
        <v>9.6</v>
      </c>
      <c r="G695" s="9">
        <v>22</v>
      </c>
      <c r="H695" s="9">
        <v>0</v>
      </c>
      <c r="I695" s="9">
        <v>22</v>
      </c>
      <c r="J695" s="9">
        <v>38.5</v>
      </c>
      <c r="K695" s="9">
        <v>16.5</v>
      </c>
      <c r="L695" s="9">
        <v>4.4000000000000004</v>
      </c>
      <c r="M695" s="565">
        <v>12.899999999999999</v>
      </c>
      <c r="N695" s="565">
        <v>0</v>
      </c>
      <c r="O695" s="565">
        <v>0</v>
      </c>
      <c r="P695" s="561"/>
      <c r="Q695" s="562"/>
      <c r="R695" s="563"/>
      <c r="S695" s="564"/>
      <c r="T695" s="562"/>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260"/>
      <c r="BL695" s="61"/>
      <c r="BN695" s="249"/>
      <c r="BO695" s="61"/>
    </row>
    <row r="696" spans="1:67" ht="15.75">
      <c r="A696" s="260" t="s">
        <v>3147</v>
      </c>
      <c r="B696" s="3"/>
      <c r="C696" s="3"/>
      <c r="D696" s="32">
        <f t="shared" si="20"/>
        <v>149.20000000000002</v>
      </c>
      <c r="E696" s="9">
        <v>7.5</v>
      </c>
      <c r="F696" s="9">
        <v>28</v>
      </c>
      <c r="G696" s="9">
        <v>28</v>
      </c>
      <c r="H696" s="9">
        <v>9.4</v>
      </c>
      <c r="I696" s="9">
        <v>26</v>
      </c>
      <c r="J696" s="9">
        <v>41.4</v>
      </c>
      <c r="K696" s="9">
        <v>0</v>
      </c>
      <c r="L696" s="9">
        <v>5.6</v>
      </c>
      <c r="M696" s="565">
        <v>3.3000000000000003</v>
      </c>
      <c r="N696" s="565">
        <v>0</v>
      </c>
      <c r="O696" s="565">
        <v>0</v>
      </c>
      <c r="P696" s="566"/>
      <c r="Q696" s="562"/>
      <c r="R696" s="563"/>
      <c r="S696" s="564"/>
      <c r="T696" s="562"/>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401"/>
      <c r="BL696" s="348"/>
      <c r="BN696" s="249"/>
      <c r="BO696" s="61"/>
    </row>
    <row r="697" spans="1:67" ht="15.75">
      <c r="A697" s="261" t="s">
        <v>3838</v>
      </c>
      <c r="B697" s="3"/>
      <c r="C697" s="3"/>
      <c r="D697" s="32">
        <f t="shared" si="20"/>
        <v>104.3</v>
      </c>
      <c r="E697" s="9">
        <v>0</v>
      </c>
      <c r="F697" s="9">
        <v>16.5</v>
      </c>
      <c r="G697" s="9">
        <v>6.5</v>
      </c>
      <c r="H697" s="9">
        <v>0</v>
      </c>
      <c r="I697" s="9">
        <v>24</v>
      </c>
      <c r="J697" s="9">
        <v>40.5</v>
      </c>
      <c r="K697" s="9">
        <v>0</v>
      </c>
      <c r="L697" s="9">
        <v>0</v>
      </c>
      <c r="M697" s="565">
        <v>16.799999999999997</v>
      </c>
      <c r="N697" s="565">
        <v>0</v>
      </c>
      <c r="O697" s="565">
        <v>0</v>
      </c>
      <c r="P697" s="561"/>
      <c r="Q697" s="562"/>
      <c r="R697" s="563"/>
      <c r="S697" s="564"/>
      <c r="T697" s="562"/>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105"/>
      <c r="BL697" s="61"/>
      <c r="BN697" s="249"/>
      <c r="BO697" s="61"/>
    </row>
    <row r="698" spans="1:67" ht="15.75">
      <c r="A698" s="104" t="s">
        <v>1272</v>
      </c>
      <c r="B698" s="3"/>
      <c r="C698" s="3"/>
      <c r="D698" s="32">
        <f t="shared" si="20"/>
        <v>94.6</v>
      </c>
      <c r="E698" s="9">
        <v>0</v>
      </c>
      <c r="F698" s="9">
        <v>0</v>
      </c>
      <c r="G698" s="9">
        <v>0</v>
      </c>
      <c r="H698" s="9">
        <v>0</v>
      </c>
      <c r="I698" s="9">
        <v>28</v>
      </c>
      <c r="J698" s="9">
        <v>42.3</v>
      </c>
      <c r="K698" s="9">
        <v>0</v>
      </c>
      <c r="L698" s="9">
        <v>0</v>
      </c>
      <c r="M698" s="565">
        <v>16.5</v>
      </c>
      <c r="N698" s="565">
        <v>0</v>
      </c>
      <c r="O698" s="565">
        <v>7.8000000000000007</v>
      </c>
      <c r="P698" s="401"/>
      <c r="Q698" s="562"/>
      <c r="R698" s="563"/>
      <c r="S698" s="564"/>
      <c r="T698" s="562"/>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261"/>
      <c r="BL698" s="61"/>
      <c r="BN698" s="249"/>
      <c r="BO698" s="61"/>
    </row>
    <row r="699" spans="1:67" ht="15.75">
      <c r="A699" s="105" t="s">
        <v>2075</v>
      </c>
      <c r="B699" s="3"/>
      <c r="C699" s="3"/>
      <c r="D699" s="32">
        <f t="shared" si="20"/>
        <v>198.4</v>
      </c>
      <c r="E699" s="9">
        <v>3.5999999999999996</v>
      </c>
      <c r="F699" s="9">
        <v>40.700000000000003</v>
      </c>
      <c r="G699" s="9">
        <v>22.5</v>
      </c>
      <c r="H699" s="9">
        <v>40.5</v>
      </c>
      <c r="I699" s="9">
        <v>40</v>
      </c>
      <c r="J699" s="9">
        <v>47</v>
      </c>
      <c r="K699" s="9">
        <v>0</v>
      </c>
      <c r="L699" s="9">
        <v>0</v>
      </c>
      <c r="M699" s="565">
        <v>4.0999999999999996</v>
      </c>
      <c r="N699" s="565">
        <v>0</v>
      </c>
      <c r="O699" s="565">
        <v>0</v>
      </c>
      <c r="P699" s="567"/>
      <c r="Q699" s="562"/>
      <c r="R699" s="563"/>
      <c r="S699" s="564"/>
      <c r="T699" s="562"/>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261"/>
      <c r="BL699" s="61"/>
      <c r="BN699" s="249"/>
      <c r="BO699" s="61"/>
    </row>
    <row r="700" spans="1:67" ht="15.75">
      <c r="A700" s="261" t="s">
        <v>1</v>
      </c>
      <c r="B700" s="3"/>
      <c r="C700" s="3"/>
      <c r="D700" s="32">
        <f t="shared" si="20"/>
        <v>240.6</v>
      </c>
      <c r="E700" s="9">
        <v>21.900000000000002</v>
      </c>
      <c r="F700" s="9">
        <v>19.8</v>
      </c>
      <c r="G700" s="9">
        <v>14.3</v>
      </c>
      <c r="H700" s="9">
        <v>28</v>
      </c>
      <c r="I700" s="9">
        <v>40.5</v>
      </c>
      <c r="J700" s="9">
        <v>47.099999999999994</v>
      </c>
      <c r="K700" s="9">
        <v>19.5</v>
      </c>
      <c r="L700" s="9">
        <v>0</v>
      </c>
      <c r="M700" s="565">
        <v>19.5</v>
      </c>
      <c r="N700" s="565">
        <v>0</v>
      </c>
      <c r="O700" s="565">
        <v>30</v>
      </c>
      <c r="P700" s="561"/>
      <c r="Q700" s="562"/>
      <c r="R700" s="563"/>
      <c r="S700" s="564"/>
      <c r="T700" s="562"/>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261"/>
      <c r="BL700" s="61"/>
      <c r="BN700" s="249"/>
      <c r="BO700" s="61"/>
    </row>
    <row r="701" spans="1:67" ht="15.75">
      <c r="A701" s="261" t="s">
        <v>1589</v>
      </c>
      <c r="B701" s="3"/>
      <c r="C701" s="3"/>
      <c r="D701" s="32">
        <f t="shared" si="20"/>
        <v>140</v>
      </c>
      <c r="E701" s="9">
        <v>14.3</v>
      </c>
      <c r="F701" s="9">
        <v>0</v>
      </c>
      <c r="G701" s="9">
        <v>0</v>
      </c>
      <c r="H701" s="9">
        <v>8.3999999999999986</v>
      </c>
      <c r="I701" s="9">
        <v>36.299999999999997</v>
      </c>
      <c r="J701" s="9">
        <v>50.1</v>
      </c>
      <c r="K701" s="9">
        <v>0</v>
      </c>
      <c r="L701" s="9">
        <v>0</v>
      </c>
      <c r="M701" s="565">
        <v>5.0999999999999996</v>
      </c>
      <c r="N701" s="565">
        <v>0</v>
      </c>
      <c r="O701" s="565">
        <v>25.799999999999997</v>
      </c>
      <c r="P701" s="561"/>
      <c r="Q701" s="562"/>
      <c r="R701" s="563"/>
      <c r="S701" s="564"/>
      <c r="T701" s="562"/>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260"/>
      <c r="BL701" s="61"/>
      <c r="BN701" s="249"/>
      <c r="BO701" s="61"/>
    </row>
    <row r="702" spans="1:67" ht="15.75">
      <c r="A702" s="261" t="s">
        <v>3823</v>
      </c>
      <c r="B702" s="3"/>
      <c r="C702" s="3"/>
      <c r="D702" s="32">
        <f t="shared" si="20"/>
        <v>232.3</v>
      </c>
      <c r="E702" s="9">
        <v>22.700000000000003</v>
      </c>
      <c r="F702" s="9">
        <v>22.900000000000002</v>
      </c>
      <c r="G702" s="9">
        <v>0</v>
      </c>
      <c r="H702" s="9">
        <v>32.200000000000003</v>
      </c>
      <c r="I702" s="9">
        <v>53.5</v>
      </c>
      <c r="J702" s="9">
        <v>55</v>
      </c>
      <c r="K702" s="9">
        <v>0</v>
      </c>
      <c r="L702" s="9">
        <v>0</v>
      </c>
      <c r="M702" s="565">
        <v>46</v>
      </c>
      <c r="N702" s="565">
        <v>0</v>
      </c>
      <c r="O702" s="565">
        <v>0</v>
      </c>
      <c r="P702" s="561"/>
      <c r="Q702" s="562"/>
      <c r="R702" s="563"/>
      <c r="S702" s="564"/>
      <c r="T702" s="562"/>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105"/>
      <c r="BL702" s="61"/>
      <c r="BN702" s="249"/>
      <c r="BO702" s="61"/>
    </row>
    <row r="703" spans="1:67" ht="15.75">
      <c r="A703" s="260" t="s">
        <v>3148</v>
      </c>
      <c r="B703" s="3"/>
      <c r="C703" s="3"/>
      <c r="D703" s="32">
        <f t="shared" si="20"/>
        <v>178.79999999999998</v>
      </c>
      <c r="E703" s="9">
        <v>26</v>
      </c>
      <c r="F703" s="9">
        <v>30.8</v>
      </c>
      <c r="G703" s="9">
        <v>28</v>
      </c>
      <c r="H703" s="9">
        <v>0</v>
      </c>
      <c r="I703" s="9">
        <v>14.3</v>
      </c>
      <c r="J703" s="9">
        <v>23.2</v>
      </c>
      <c r="K703" s="9">
        <v>0</v>
      </c>
      <c r="L703" s="9">
        <v>5.6</v>
      </c>
      <c r="M703" s="565">
        <v>19.3</v>
      </c>
      <c r="N703" s="565">
        <v>0</v>
      </c>
      <c r="O703" s="565">
        <v>31.6</v>
      </c>
      <c r="P703" s="566"/>
      <c r="Q703" s="562"/>
      <c r="R703" s="563"/>
      <c r="S703" s="564"/>
      <c r="T703" s="562"/>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105"/>
      <c r="BL703" s="61"/>
      <c r="BN703" s="249"/>
      <c r="BO703" s="61"/>
    </row>
    <row r="704" spans="1:67" ht="15.75">
      <c r="A704" s="105" t="s">
        <v>2513</v>
      </c>
      <c r="B704" s="3"/>
      <c r="C704" s="3"/>
      <c r="D704" s="32">
        <f t="shared" si="20"/>
        <v>253.7</v>
      </c>
      <c r="E704" s="9">
        <v>4.5</v>
      </c>
      <c r="F704" s="9">
        <v>4.5</v>
      </c>
      <c r="G704" s="9">
        <v>38.5</v>
      </c>
      <c r="H704" s="9">
        <v>41.099999999999994</v>
      </c>
      <c r="I704" s="9">
        <v>53.1</v>
      </c>
      <c r="J704" s="9">
        <v>59.5</v>
      </c>
      <c r="K704" s="9">
        <v>0</v>
      </c>
      <c r="L704" s="9">
        <v>4.4000000000000004</v>
      </c>
      <c r="M704" s="565">
        <v>20.100000000000001</v>
      </c>
      <c r="N704" s="565">
        <v>0</v>
      </c>
      <c r="O704" s="565">
        <v>28</v>
      </c>
      <c r="P704" s="567"/>
      <c r="Q704" s="562"/>
      <c r="R704" s="563"/>
      <c r="S704" s="564"/>
      <c r="T704" s="562"/>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401"/>
      <c r="BL704" s="61"/>
      <c r="BN704" s="249"/>
      <c r="BO704" s="61"/>
    </row>
    <row r="705" spans="1:67" ht="15.75">
      <c r="A705" s="105" t="s">
        <v>3149</v>
      </c>
      <c r="B705" s="3"/>
      <c r="C705" s="3"/>
      <c r="D705" s="32">
        <f t="shared" si="20"/>
        <v>243.5</v>
      </c>
      <c r="E705" s="9">
        <v>28.5</v>
      </c>
      <c r="F705" s="9">
        <v>19.899999999999999</v>
      </c>
      <c r="G705" s="9">
        <v>19.5</v>
      </c>
      <c r="H705" s="9">
        <v>30</v>
      </c>
      <c r="I705" s="9">
        <v>59.7</v>
      </c>
      <c r="J705" s="9">
        <v>43.2</v>
      </c>
      <c r="K705" s="9">
        <v>0</v>
      </c>
      <c r="L705" s="9">
        <v>6.5</v>
      </c>
      <c r="M705" s="565">
        <v>18.2</v>
      </c>
      <c r="N705" s="565">
        <v>0</v>
      </c>
      <c r="O705" s="565">
        <v>18</v>
      </c>
      <c r="P705" s="567"/>
      <c r="Q705" s="562"/>
      <c r="R705" s="563"/>
      <c r="S705" s="564"/>
      <c r="T705" s="562"/>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105"/>
      <c r="BL705" s="61"/>
      <c r="BN705" s="249"/>
      <c r="BO705" s="61"/>
    </row>
    <row r="706" spans="1:67" ht="15.75">
      <c r="A706" s="104" t="s">
        <v>1277</v>
      </c>
      <c r="B706" s="3"/>
      <c r="C706" s="3"/>
      <c r="D706" s="32">
        <f t="shared" si="20"/>
        <v>203.9</v>
      </c>
      <c r="E706" s="9">
        <v>4.1999999999999993</v>
      </c>
      <c r="F706" s="9">
        <v>23.7</v>
      </c>
      <c r="G706" s="9">
        <v>16.5</v>
      </c>
      <c r="H706" s="9">
        <v>35.200000000000003</v>
      </c>
      <c r="I706" s="9">
        <v>47.4</v>
      </c>
      <c r="J706" s="9">
        <v>40</v>
      </c>
      <c r="K706" s="9">
        <v>0</v>
      </c>
      <c r="L706" s="9">
        <v>5.5</v>
      </c>
      <c r="M706" s="565">
        <v>1.4</v>
      </c>
      <c r="N706" s="565">
        <v>0</v>
      </c>
      <c r="O706" s="565">
        <v>30</v>
      </c>
      <c r="P706" s="401"/>
      <c r="Q706" s="562"/>
      <c r="R706" s="563"/>
      <c r="S706" s="564"/>
      <c r="T706" s="562"/>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105"/>
      <c r="BL706" s="61"/>
      <c r="BN706" s="249"/>
      <c r="BO706" s="61"/>
    </row>
    <row r="707" spans="1:67" ht="15.75">
      <c r="A707" s="105" t="s">
        <v>2625</v>
      </c>
      <c r="B707" s="3"/>
      <c r="C707" s="3"/>
      <c r="D707" s="32">
        <f t="shared" si="20"/>
        <v>190.2</v>
      </c>
      <c r="E707" s="9">
        <v>15.399999999999999</v>
      </c>
      <c r="F707" s="9">
        <v>32.299999999999997</v>
      </c>
      <c r="G707" s="9">
        <v>16.5</v>
      </c>
      <c r="H707" s="9">
        <v>13.2</v>
      </c>
      <c r="I707" s="9">
        <v>24</v>
      </c>
      <c r="J707" s="9">
        <v>38.299999999999997</v>
      </c>
      <c r="K707" s="9">
        <v>0</v>
      </c>
      <c r="L707" s="9">
        <v>0</v>
      </c>
      <c r="M707" s="565">
        <v>21.3</v>
      </c>
      <c r="N707" s="565">
        <v>0</v>
      </c>
      <c r="O707" s="565">
        <v>29.2</v>
      </c>
      <c r="P707" s="567"/>
      <c r="Q707" s="562"/>
      <c r="R707" s="563"/>
      <c r="S707" s="564"/>
      <c r="T707" s="562"/>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105"/>
      <c r="BL707" s="61"/>
      <c r="BN707" s="249"/>
      <c r="BO707" s="61"/>
    </row>
    <row r="708" spans="1:67" ht="15.75">
      <c r="A708" s="105" t="s">
        <v>637</v>
      </c>
      <c r="B708" s="3"/>
      <c r="C708" s="3"/>
      <c r="D708" s="32">
        <f t="shared" si="20"/>
        <v>133.4</v>
      </c>
      <c r="E708" s="9">
        <v>0</v>
      </c>
      <c r="F708" s="9">
        <v>0</v>
      </c>
      <c r="G708" s="9">
        <v>49.5</v>
      </c>
      <c r="H708" s="9">
        <v>4.1999999999999993</v>
      </c>
      <c r="I708" s="9">
        <v>0</v>
      </c>
      <c r="J708" s="9">
        <v>14.3</v>
      </c>
      <c r="K708" s="9">
        <v>0</v>
      </c>
      <c r="L708" s="9">
        <v>6</v>
      </c>
      <c r="M708" s="565">
        <v>18</v>
      </c>
      <c r="N708" s="565">
        <v>15.399999999999999</v>
      </c>
      <c r="O708" s="565">
        <v>26</v>
      </c>
      <c r="P708" s="567"/>
      <c r="Q708" s="562"/>
      <c r="R708" s="563"/>
      <c r="S708" s="564"/>
      <c r="T708" s="562"/>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260"/>
      <c r="BL708" s="61"/>
      <c r="BN708" s="249"/>
      <c r="BO708" s="61"/>
    </row>
    <row r="709" spans="1:67" ht="15.75">
      <c r="A709" s="105" t="s">
        <v>2503</v>
      </c>
      <c r="B709" s="3"/>
      <c r="C709" s="3"/>
      <c r="D709" s="32">
        <f t="shared" si="20"/>
        <v>180.7</v>
      </c>
      <c r="E709" s="9">
        <v>4.1999999999999993</v>
      </c>
      <c r="F709" s="9">
        <v>22.2</v>
      </c>
      <c r="G709" s="9">
        <v>4.1999999999999993</v>
      </c>
      <c r="H709" s="9">
        <v>38.799999999999997</v>
      </c>
      <c r="I709" s="9">
        <v>51.2</v>
      </c>
      <c r="J709" s="9">
        <v>43.6</v>
      </c>
      <c r="K709" s="9">
        <v>0</v>
      </c>
      <c r="L709" s="9">
        <v>0</v>
      </c>
      <c r="M709" s="565">
        <v>16.5</v>
      </c>
      <c r="N709" s="565">
        <v>0</v>
      </c>
      <c r="O709" s="565">
        <v>0</v>
      </c>
      <c r="P709" s="567"/>
      <c r="Q709" s="562"/>
      <c r="R709" s="563"/>
      <c r="S709" s="564"/>
      <c r="T709" s="562"/>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261"/>
      <c r="BL709" s="61"/>
      <c r="BN709" s="249"/>
      <c r="BO709" s="61"/>
    </row>
    <row r="710" spans="1:67" ht="15.75">
      <c r="A710" s="261" t="s">
        <v>1579</v>
      </c>
      <c r="B710" s="3"/>
      <c r="C710" s="3"/>
      <c r="D710" s="32">
        <f t="shared" si="20"/>
        <v>225.10000000000002</v>
      </c>
      <c r="E710" s="9">
        <v>26</v>
      </c>
      <c r="F710" s="9">
        <v>0</v>
      </c>
      <c r="G710" s="9">
        <v>35.1</v>
      </c>
      <c r="H710" s="9">
        <v>11.700000000000001</v>
      </c>
      <c r="I710" s="9">
        <v>50.1</v>
      </c>
      <c r="J710" s="9">
        <v>60.7</v>
      </c>
      <c r="K710" s="9">
        <v>0</v>
      </c>
      <c r="L710" s="9">
        <v>0</v>
      </c>
      <c r="M710" s="565">
        <v>17.600000000000001</v>
      </c>
      <c r="N710" s="565">
        <v>4.4000000000000004</v>
      </c>
      <c r="O710" s="565">
        <v>19.5</v>
      </c>
      <c r="P710" s="561"/>
      <c r="Q710" s="562"/>
      <c r="R710" s="563"/>
      <c r="S710" s="564"/>
      <c r="T710" s="562"/>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105"/>
      <c r="BL710" s="61"/>
      <c r="BN710" s="249"/>
      <c r="BO710" s="61"/>
    </row>
    <row r="711" spans="1:67" ht="15.75">
      <c r="A711" s="105" t="s">
        <v>2076</v>
      </c>
      <c r="B711" s="3"/>
      <c r="C711" s="3"/>
      <c r="D711" s="32">
        <f t="shared" si="20"/>
        <v>222.70000000000002</v>
      </c>
      <c r="E711" s="9">
        <v>18.5</v>
      </c>
      <c r="F711" s="9">
        <v>4.1999999999999993</v>
      </c>
      <c r="G711" s="9">
        <v>21</v>
      </c>
      <c r="H711" s="9">
        <v>31.3</v>
      </c>
      <c r="I711" s="9">
        <v>45</v>
      </c>
      <c r="J711" s="9">
        <v>49.5</v>
      </c>
      <c r="K711" s="9">
        <v>0</v>
      </c>
      <c r="L711" s="9">
        <v>24</v>
      </c>
      <c r="M711" s="565">
        <v>21.400000000000002</v>
      </c>
      <c r="N711" s="565">
        <v>0</v>
      </c>
      <c r="O711" s="565">
        <v>7.8000000000000007</v>
      </c>
      <c r="P711" s="567"/>
      <c r="Q711" s="562"/>
      <c r="R711" s="563"/>
      <c r="S711" s="564"/>
      <c r="T711" s="562"/>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105"/>
      <c r="BL711" s="61"/>
      <c r="BN711" s="249"/>
      <c r="BO711" s="61"/>
    </row>
    <row r="712" spans="1:67" ht="15.75">
      <c r="A712" s="105" t="s">
        <v>152</v>
      </c>
      <c r="B712" s="3"/>
      <c r="C712" s="3"/>
      <c r="D712" s="32">
        <f t="shared" si="20"/>
        <v>249.4</v>
      </c>
      <c r="E712" s="9">
        <v>0</v>
      </c>
      <c r="F712" s="9">
        <v>45.3</v>
      </c>
      <c r="G712" s="9">
        <v>56.6</v>
      </c>
      <c r="H712" s="9">
        <v>0</v>
      </c>
      <c r="I712" s="9">
        <v>24</v>
      </c>
      <c r="J712" s="9">
        <v>24</v>
      </c>
      <c r="K712" s="9">
        <v>49.5</v>
      </c>
      <c r="L712" s="9">
        <v>47</v>
      </c>
      <c r="M712" s="565">
        <v>3</v>
      </c>
      <c r="N712" s="565">
        <v>0</v>
      </c>
      <c r="O712" s="565">
        <v>0</v>
      </c>
      <c r="P712" s="567"/>
      <c r="Q712" s="562"/>
      <c r="R712" s="563"/>
      <c r="S712" s="564"/>
      <c r="T712" s="562"/>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261"/>
      <c r="BL712" s="61"/>
      <c r="BN712" s="249"/>
      <c r="BO712" s="61"/>
    </row>
    <row r="713" spans="1:67" ht="15.75">
      <c r="A713" s="261" t="s">
        <v>1590</v>
      </c>
      <c r="B713" s="3"/>
      <c r="C713" s="3"/>
      <c r="D713" s="32">
        <f t="shared" si="20"/>
        <v>106.1</v>
      </c>
      <c r="E713" s="9">
        <v>12.100000000000001</v>
      </c>
      <c r="F713" s="9">
        <v>9.6</v>
      </c>
      <c r="G713" s="9">
        <v>0</v>
      </c>
      <c r="H713" s="9">
        <v>0</v>
      </c>
      <c r="I713" s="9">
        <v>25.3</v>
      </c>
      <c r="J713" s="9">
        <v>24</v>
      </c>
      <c r="K713" s="9">
        <v>24</v>
      </c>
      <c r="L713" s="9">
        <v>5.5</v>
      </c>
      <c r="M713" s="565">
        <v>5.6</v>
      </c>
      <c r="N713" s="565">
        <v>0</v>
      </c>
      <c r="O713" s="565">
        <v>0</v>
      </c>
      <c r="P713" s="561"/>
      <c r="Q713" s="562"/>
      <c r="R713" s="563"/>
      <c r="S713" s="564"/>
      <c r="T713" s="562"/>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260"/>
      <c r="BL713" s="61"/>
      <c r="BN713" s="249"/>
      <c r="BO713" s="61"/>
    </row>
    <row r="714" spans="1:67" ht="15.75">
      <c r="A714" s="260" t="s">
        <v>3151</v>
      </c>
      <c r="B714" s="3"/>
      <c r="C714" s="3"/>
      <c r="D714" s="32">
        <f t="shared" si="20"/>
        <v>77.599999999999994</v>
      </c>
      <c r="E714" s="9">
        <v>0</v>
      </c>
      <c r="F714" s="9">
        <v>21</v>
      </c>
      <c r="G714" s="9">
        <v>0</v>
      </c>
      <c r="H714" s="9">
        <v>0</v>
      </c>
      <c r="I714" s="9">
        <v>22</v>
      </c>
      <c r="J714" s="9">
        <v>22</v>
      </c>
      <c r="K714" s="9">
        <v>0</v>
      </c>
      <c r="L714" s="9">
        <v>6</v>
      </c>
      <c r="M714" s="565">
        <v>0</v>
      </c>
      <c r="N714" s="565">
        <v>0</v>
      </c>
      <c r="O714" s="565">
        <v>6.6000000000000005</v>
      </c>
      <c r="P714" s="566"/>
      <c r="Q714" s="562"/>
      <c r="R714" s="563"/>
      <c r="S714" s="564"/>
      <c r="T714" s="562"/>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105"/>
      <c r="BL714" s="61"/>
      <c r="BN714" s="249"/>
      <c r="BO714" s="61"/>
    </row>
    <row r="715" spans="1:67" ht="15.75">
      <c r="A715" s="105" t="s">
        <v>2092</v>
      </c>
      <c r="B715" s="3"/>
      <c r="C715" s="3"/>
      <c r="D715" s="32">
        <f t="shared" si="20"/>
        <v>205.54999999999998</v>
      </c>
      <c r="E715" s="9">
        <v>22</v>
      </c>
      <c r="F715" s="9">
        <v>24.75</v>
      </c>
      <c r="G715" s="9">
        <v>33.299999999999997</v>
      </c>
      <c r="H715" s="9">
        <v>0</v>
      </c>
      <c r="I715" s="9">
        <v>40.1</v>
      </c>
      <c r="J715" s="9">
        <v>47.8</v>
      </c>
      <c r="K715" s="9">
        <v>0</v>
      </c>
      <c r="L715" s="9">
        <v>6</v>
      </c>
      <c r="M715" s="565">
        <v>4.5</v>
      </c>
      <c r="N715" s="565">
        <v>0</v>
      </c>
      <c r="O715" s="565">
        <v>27.1</v>
      </c>
      <c r="P715" s="567"/>
      <c r="Q715" s="562"/>
      <c r="R715" s="563"/>
      <c r="S715" s="564"/>
      <c r="T715" s="562"/>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260"/>
      <c r="BL715" s="61"/>
      <c r="BN715" s="249"/>
      <c r="BO715" s="61"/>
    </row>
    <row r="716" spans="1:67" ht="15.75">
      <c r="A716" s="261" t="s">
        <v>3819</v>
      </c>
      <c r="B716" s="3"/>
      <c r="C716" s="3"/>
      <c r="D716" s="32">
        <f t="shared" si="20"/>
        <v>219.10000000000002</v>
      </c>
      <c r="E716" s="9">
        <v>31.9</v>
      </c>
      <c r="F716" s="9">
        <v>18.200000000000003</v>
      </c>
      <c r="G716" s="9">
        <v>32.700000000000003</v>
      </c>
      <c r="H716" s="9">
        <v>26</v>
      </c>
      <c r="I716" s="9">
        <v>40.5</v>
      </c>
      <c r="J716" s="9">
        <v>42.3</v>
      </c>
      <c r="K716" s="9">
        <v>0</v>
      </c>
      <c r="L716" s="9">
        <v>0</v>
      </c>
      <c r="M716" s="565">
        <v>3.7</v>
      </c>
      <c r="N716" s="565">
        <v>0</v>
      </c>
      <c r="O716" s="565">
        <v>23.8</v>
      </c>
      <c r="P716" s="561"/>
      <c r="Q716" s="562"/>
      <c r="R716" s="563"/>
      <c r="S716" s="564"/>
      <c r="T716" s="562"/>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105"/>
      <c r="BL716" s="61"/>
      <c r="BN716" s="249"/>
      <c r="BO716" s="61"/>
    </row>
    <row r="717" spans="1:67" ht="15.75">
      <c r="A717" s="105" t="s">
        <v>2516</v>
      </c>
      <c r="B717" s="3"/>
      <c r="C717" s="3"/>
      <c r="D717" s="32">
        <f t="shared" si="20"/>
        <v>98.5</v>
      </c>
      <c r="E717" s="9">
        <v>0</v>
      </c>
      <c r="F717" s="9">
        <v>0</v>
      </c>
      <c r="G717" s="9">
        <v>0</v>
      </c>
      <c r="H717" s="9">
        <v>0</v>
      </c>
      <c r="I717" s="9">
        <v>28</v>
      </c>
      <c r="J717" s="9">
        <v>28</v>
      </c>
      <c r="K717" s="9">
        <v>0</v>
      </c>
      <c r="L717" s="9">
        <v>0</v>
      </c>
      <c r="M717" s="565">
        <v>18.5</v>
      </c>
      <c r="N717" s="565">
        <v>0</v>
      </c>
      <c r="O717" s="565">
        <v>24</v>
      </c>
      <c r="P717" s="567"/>
      <c r="Q717" s="562"/>
      <c r="R717" s="563"/>
      <c r="S717" s="564"/>
      <c r="T717" s="562"/>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261"/>
      <c r="BL717" s="61"/>
      <c r="BN717" s="249"/>
      <c r="BO717" s="61"/>
    </row>
    <row r="718" spans="1:67" ht="15.75">
      <c r="A718" s="261" t="s">
        <v>3843</v>
      </c>
      <c r="B718" s="3"/>
      <c r="C718" s="3"/>
      <c r="D718" s="32">
        <f t="shared" si="20"/>
        <v>146.4</v>
      </c>
      <c r="E718" s="9">
        <v>0</v>
      </c>
      <c r="F718" s="9">
        <v>22.5</v>
      </c>
      <c r="G718" s="9">
        <v>18</v>
      </c>
      <c r="H718" s="9">
        <v>4.1999999999999993</v>
      </c>
      <c r="I718" s="9">
        <v>24</v>
      </c>
      <c r="J718" s="9">
        <v>40.5</v>
      </c>
      <c r="K718" s="9">
        <v>0</v>
      </c>
      <c r="L718" s="9">
        <v>0</v>
      </c>
      <c r="M718" s="565">
        <v>37.200000000000003</v>
      </c>
      <c r="N718" s="565">
        <v>0</v>
      </c>
      <c r="O718" s="565">
        <v>0</v>
      </c>
      <c r="P718" s="561"/>
      <c r="Q718" s="562"/>
      <c r="R718" s="563"/>
      <c r="S718" s="564"/>
      <c r="T718" s="562"/>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261"/>
      <c r="BL718" s="61"/>
      <c r="BN718" s="249"/>
      <c r="BO718" s="61"/>
    </row>
    <row r="719" spans="1:67" ht="15.75">
      <c r="A719" s="261" t="s">
        <v>1587</v>
      </c>
      <c r="B719" s="3"/>
      <c r="C719" s="3"/>
      <c r="D719" s="32">
        <f t="shared" si="20"/>
        <v>170.60000000000002</v>
      </c>
      <c r="E719" s="9">
        <v>18.8</v>
      </c>
      <c r="F719" s="9">
        <v>4.5</v>
      </c>
      <c r="G719" s="9">
        <v>18</v>
      </c>
      <c r="H719" s="9">
        <v>30</v>
      </c>
      <c r="I719" s="9">
        <v>50.5</v>
      </c>
      <c r="J719" s="9">
        <v>40</v>
      </c>
      <c r="K719" s="9">
        <v>0</v>
      </c>
      <c r="L719" s="9">
        <v>0</v>
      </c>
      <c r="M719" s="565">
        <v>0</v>
      </c>
      <c r="N719" s="565">
        <v>0</v>
      </c>
      <c r="O719" s="565">
        <v>8.8000000000000007</v>
      </c>
      <c r="P719" s="561"/>
      <c r="Q719" s="562"/>
      <c r="R719" s="563"/>
      <c r="S719" s="564"/>
      <c r="T719" s="562"/>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105"/>
      <c r="BL719" s="61"/>
      <c r="BN719" s="249"/>
      <c r="BO719" s="61"/>
    </row>
    <row r="720" spans="1:67" ht="15.75">
      <c r="A720" s="261" t="s">
        <v>11</v>
      </c>
      <c r="B720" s="3"/>
      <c r="C720" s="3"/>
      <c r="D720" s="32">
        <f t="shared" si="20"/>
        <v>201.29999999999998</v>
      </c>
      <c r="E720" s="9">
        <v>15.700000000000001</v>
      </c>
      <c r="F720" s="9">
        <v>3.5999999999999996</v>
      </c>
      <c r="G720" s="9">
        <v>16.5</v>
      </c>
      <c r="H720" s="9">
        <v>32.4</v>
      </c>
      <c r="I720" s="9">
        <v>53.199999999999996</v>
      </c>
      <c r="J720" s="9">
        <v>64.099999999999994</v>
      </c>
      <c r="K720" s="9">
        <v>0</v>
      </c>
      <c r="L720" s="9">
        <v>0</v>
      </c>
      <c r="M720" s="565">
        <v>15.8</v>
      </c>
      <c r="N720" s="565">
        <v>0</v>
      </c>
      <c r="O720" s="565">
        <v>0</v>
      </c>
      <c r="P720" s="561"/>
      <c r="Q720" s="562"/>
      <c r="R720" s="563"/>
      <c r="S720" s="564"/>
      <c r="T720" s="562"/>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261"/>
      <c r="BL720" s="61"/>
      <c r="BN720" s="249"/>
      <c r="BO720" s="61"/>
    </row>
    <row r="721" spans="1:67" ht="15.75">
      <c r="A721" s="105" t="s">
        <v>2077</v>
      </c>
      <c r="B721" s="3"/>
      <c r="C721" s="3"/>
      <c r="D721" s="32">
        <f t="shared" si="20"/>
        <v>209.29999999999998</v>
      </c>
      <c r="E721" s="9">
        <v>9.6</v>
      </c>
      <c r="F721" s="9">
        <v>44</v>
      </c>
      <c r="G721" s="9">
        <v>18</v>
      </c>
      <c r="H721" s="9">
        <v>0</v>
      </c>
      <c r="I721" s="9">
        <v>33.6</v>
      </c>
      <c r="J721" s="9">
        <v>45.6</v>
      </c>
      <c r="K721" s="9">
        <v>30</v>
      </c>
      <c r="L721" s="9">
        <v>8.8000000000000007</v>
      </c>
      <c r="M721" s="565">
        <v>16.100000000000001</v>
      </c>
      <c r="N721" s="565">
        <v>0</v>
      </c>
      <c r="O721" s="565">
        <v>3.5999999999999996</v>
      </c>
      <c r="P721" s="567"/>
      <c r="Q721" s="562"/>
      <c r="R721" s="563"/>
      <c r="S721" s="564"/>
      <c r="T721" s="562"/>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401"/>
      <c r="BL721" s="61"/>
      <c r="BN721" s="249"/>
      <c r="BO721" s="61"/>
    </row>
    <row r="722" spans="1:67" ht="15.75">
      <c r="A722" s="261" t="s">
        <v>1591</v>
      </c>
      <c r="B722" s="3"/>
      <c r="C722" s="3"/>
      <c r="D722" s="32">
        <f t="shared" si="20"/>
        <v>112.30000000000001</v>
      </c>
      <c r="E722" s="9">
        <v>0</v>
      </c>
      <c r="F722" s="9">
        <v>0</v>
      </c>
      <c r="G722" s="9">
        <v>19.5</v>
      </c>
      <c r="H722" s="9">
        <v>3.5999999999999996</v>
      </c>
      <c r="I722" s="9">
        <v>28</v>
      </c>
      <c r="J722" s="9">
        <v>42.3</v>
      </c>
      <c r="K722" s="9">
        <v>0</v>
      </c>
      <c r="L722" s="9">
        <v>0</v>
      </c>
      <c r="M722" s="565">
        <v>18.900000000000002</v>
      </c>
      <c r="N722" s="565">
        <v>0</v>
      </c>
      <c r="O722" s="565">
        <v>0</v>
      </c>
      <c r="P722" s="561"/>
      <c r="Q722" s="562"/>
      <c r="R722" s="563"/>
      <c r="S722" s="564"/>
      <c r="T722" s="562"/>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105"/>
      <c r="BL722" s="61"/>
      <c r="BN722" s="249"/>
      <c r="BO722" s="61"/>
    </row>
    <row r="723" spans="1:67" ht="15.75">
      <c r="A723" s="104" t="s">
        <v>1279</v>
      </c>
      <c r="B723" s="3"/>
      <c r="C723" s="3"/>
      <c r="D723" s="32">
        <f t="shared" si="20"/>
        <v>112.7</v>
      </c>
      <c r="E723" s="9">
        <v>13.2</v>
      </c>
      <c r="F723" s="9">
        <v>16.5</v>
      </c>
      <c r="G723" s="9">
        <v>0</v>
      </c>
      <c r="H723" s="9">
        <v>0</v>
      </c>
      <c r="I723" s="9">
        <v>26</v>
      </c>
      <c r="J723" s="9">
        <v>40.299999999999997</v>
      </c>
      <c r="K723" s="9">
        <v>0</v>
      </c>
      <c r="L723" s="9">
        <v>0</v>
      </c>
      <c r="M723" s="565">
        <v>16.7</v>
      </c>
      <c r="N723" s="565">
        <v>0</v>
      </c>
      <c r="O723" s="565">
        <v>0</v>
      </c>
      <c r="P723" s="401"/>
      <c r="Q723" s="562"/>
      <c r="R723" s="563"/>
      <c r="S723" s="564"/>
      <c r="T723" s="562"/>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261"/>
      <c r="BL723" s="61"/>
      <c r="BN723" s="249"/>
      <c r="BO723" s="61"/>
    </row>
    <row r="724" spans="1:67" ht="15.75">
      <c r="A724" s="105" t="s">
        <v>596</v>
      </c>
      <c r="B724" s="3"/>
      <c r="C724" s="3"/>
      <c r="D724" s="32">
        <f t="shared" si="20"/>
        <v>128.5</v>
      </c>
      <c r="E724" s="9">
        <v>0</v>
      </c>
      <c r="F724" s="9">
        <v>24</v>
      </c>
      <c r="G724" s="9">
        <v>0</v>
      </c>
      <c r="H724" s="9">
        <v>0</v>
      </c>
      <c r="I724" s="9">
        <v>24</v>
      </c>
      <c r="J724" s="9">
        <v>24</v>
      </c>
      <c r="K724" s="9">
        <v>0</v>
      </c>
      <c r="L724" s="9">
        <v>0</v>
      </c>
      <c r="M724" s="565">
        <v>48.1</v>
      </c>
      <c r="N724" s="565">
        <v>0</v>
      </c>
      <c r="O724" s="565">
        <v>8.3999999999999986</v>
      </c>
      <c r="P724" s="567"/>
      <c r="Q724" s="562"/>
      <c r="R724" s="563"/>
      <c r="S724" s="564"/>
      <c r="T724" s="562"/>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105"/>
      <c r="BL724" s="61"/>
      <c r="BN724" s="249"/>
      <c r="BO724" s="61"/>
    </row>
    <row r="725" spans="1:67" ht="15.75">
      <c r="A725" s="261" t="s">
        <v>1584</v>
      </c>
      <c r="B725" s="3"/>
      <c r="C725" s="3"/>
      <c r="D725" s="32">
        <f t="shared" ref="D725:D756" si="21">SUM(E725:DZ725)</f>
        <v>151.20000000000002</v>
      </c>
      <c r="E725" s="9">
        <v>28</v>
      </c>
      <c r="F725" s="9">
        <v>0</v>
      </c>
      <c r="G725" s="9">
        <v>22.5</v>
      </c>
      <c r="H725" s="9">
        <v>0</v>
      </c>
      <c r="I725" s="9">
        <v>41.4</v>
      </c>
      <c r="J725" s="9">
        <v>34.4</v>
      </c>
      <c r="K725" s="9">
        <v>0</v>
      </c>
      <c r="L725" s="9">
        <v>0</v>
      </c>
      <c r="M725" s="565">
        <v>3.9000000000000004</v>
      </c>
      <c r="N725" s="565">
        <v>0</v>
      </c>
      <c r="O725" s="565">
        <v>21</v>
      </c>
      <c r="P725" s="561"/>
      <c r="Q725" s="562"/>
      <c r="R725" s="563"/>
      <c r="S725" s="564"/>
      <c r="T725" s="562"/>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260"/>
      <c r="BL725" s="61"/>
      <c r="BN725" s="249"/>
      <c r="BO725" s="61"/>
    </row>
    <row r="726" spans="1:67" ht="15.75">
      <c r="A726" s="105" t="s">
        <v>2512</v>
      </c>
      <c r="B726" s="3"/>
      <c r="C726" s="3"/>
      <c r="D726" s="32">
        <f t="shared" si="21"/>
        <v>279.29999999999995</v>
      </c>
      <c r="E726" s="9">
        <v>33.299999999999997</v>
      </c>
      <c r="F726" s="9">
        <v>3.3000000000000003</v>
      </c>
      <c r="G726" s="9">
        <v>21</v>
      </c>
      <c r="H726" s="9">
        <v>25.9</v>
      </c>
      <c r="I726" s="9">
        <v>57</v>
      </c>
      <c r="J726" s="9">
        <v>56.099999999999994</v>
      </c>
      <c r="K726" s="9">
        <v>16.5</v>
      </c>
      <c r="L726" s="9">
        <v>26</v>
      </c>
      <c r="M726" s="565">
        <v>14.7</v>
      </c>
      <c r="N726" s="565">
        <v>0</v>
      </c>
      <c r="O726" s="565">
        <v>25.5</v>
      </c>
      <c r="P726" s="567"/>
      <c r="Q726" s="562"/>
      <c r="R726" s="563"/>
      <c r="S726" s="564"/>
      <c r="T726" s="562"/>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105"/>
      <c r="BL726" s="61"/>
      <c r="BN726" s="249"/>
      <c r="BO726" s="61"/>
    </row>
    <row r="727" spans="1:67" ht="15.75">
      <c r="A727" s="261" t="s">
        <v>3857</v>
      </c>
      <c r="B727" s="3"/>
      <c r="C727" s="3"/>
      <c r="D727" s="32">
        <f t="shared" si="21"/>
        <v>193.9</v>
      </c>
      <c r="E727" s="9">
        <v>4.1999999999999993</v>
      </c>
      <c r="F727" s="9">
        <v>4.1999999999999993</v>
      </c>
      <c r="G727" s="9">
        <v>33.1</v>
      </c>
      <c r="H727" s="9">
        <v>28</v>
      </c>
      <c r="I727" s="9">
        <v>47</v>
      </c>
      <c r="J727" s="9">
        <v>37.200000000000003</v>
      </c>
      <c r="K727" s="9">
        <v>0</v>
      </c>
      <c r="L727" s="9">
        <v>6.5</v>
      </c>
      <c r="M727" s="565">
        <v>15.399999999999999</v>
      </c>
      <c r="N727" s="565">
        <v>0</v>
      </c>
      <c r="O727" s="565">
        <v>18.3</v>
      </c>
      <c r="P727" s="561"/>
      <c r="Q727" s="562"/>
      <c r="R727" s="563"/>
      <c r="S727" s="564"/>
      <c r="T727" s="562"/>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105"/>
      <c r="BL727" s="61"/>
      <c r="BN727" s="249"/>
      <c r="BO727" s="61"/>
    </row>
    <row r="728" spans="1:67" ht="15.75">
      <c r="A728" s="105" t="s">
        <v>649</v>
      </c>
      <c r="B728" s="3"/>
      <c r="C728" s="3"/>
      <c r="D728" s="32">
        <f t="shared" si="21"/>
        <v>224.95</v>
      </c>
      <c r="E728" s="9">
        <v>30</v>
      </c>
      <c r="F728" s="9">
        <v>0</v>
      </c>
      <c r="G728" s="9">
        <v>19.5</v>
      </c>
      <c r="H728" s="9">
        <v>0</v>
      </c>
      <c r="I728" s="9">
        <v>40.5</v>
      </c>
      <c r="J728" s="9">
        <v>45.1</v>
      </c>
      <c r="K728" s="9">
        <v>0</v>
      </c>
      <c r="L728" s="9">
        <v>0</v>
      </c>
      <c r="M728" s="565">
        <v>31.349999999999998</v>
      </c>
      <c r="N728" s="565">
        <v>6</v>
      </c>
      <c r="O728" s="565">
        <v>52.5</v>
      </c>
      <c r="P728" s="567"/>
      <c r="Q728" s="348"/>
      <c r="R728" s="563"/>
      <c r="S728" s="564"/>
      <c r="T728" s="562"/>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260"/>
      <c r="BL728" s="61"/>
      <c r="BN728" s="249"/>
      <c r="BO728" s="61"/>
    </row>
    <row r="729" spans="1:67" ht="15.75">
      <c r="A729" s="261" t="s">
        <v>3851</v>
      </c>
      <c r="B729" s="3"/>
      <c r="C729" s="3"/>
      <c r="D729" s="32">
        <f t="shared" si="21"/>
        <v>231.60000000000002</v>
      </c>
      <c r="E729" s="9">
        <v>4.5</v>
      </c>
      <c r="F729" s="9">
        <v>21</v>
      </c>
      <c r="G729" s="9">
        <v>28.6</v>
      </c>
      <c r="H729" s="9">
        <v>30</v>
      </c>
      <c r="I729" s="9">
        <v>50.5</v>
      </c>
      <c r="J729" s="9">
        <v>54.7</v>
      </c>
      <c r="K729" s="9">
        <v>22.5</v>
      </c>
      <c r="L729" s="9">
        <v>0</v>
      </c>
      <c r="M729" s="565">
        <v>19.8</v>
      </c>
      <c r="N729" s="565">
        <v>0</v>
      </c>
      <c r="O729" s="565">
        <v>0</v>
      </c>
      <c r="P729" s="561"/>
      <c r="Q729" s="562"/>
      <c r="R729" s="563"/>
      <c r="S729" s="564"/>
      <c r="T729" s="562"/>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261"/>
      <c r="BL729" s="61"/>
      <c r="BN729" s="249"/>
      <c r="BO729" s="61"/>
    </row>
    <row r="730" spans="1:67" ht="15.75">
      <c r="A730" s="105" t="s">
        <v>601</v>
      </c>
      <c r="B730" s="3"/>
      <c r="C730" s="3"/>
      <c r="D730" s="32">
        <f t="shared" si="21"/>
        <v>191.99999999999997</v>
      </c>
      <c r="E730" s="9">
        <v>7.3</v>
      </c>
      <c r="F730" s="9">
        <v>4.5</v>
      </c>
      <c r="G730" s="9">
        <v>0</v>
      </c>
      <c r="H730" s="9">
        <v>39.9</v>
      </c>
      <c r="I730" s="9">
        <v>52</v>
      </c>
      <c r="J730" s="9">
        <v>34</v>
      </c>
      <c r="K730" s="9">
        <v>0</v>
      </c>
      <c r="L730" s="9">
        <v>0</v>
      </c>
      <c r="M730" s="565">
        <v>47.7</v>
      </c>
      <c r="N730" s="565">
        <v>0</v>
      </c>
      <c r="O730" s="565">
        <v>6.6000000000000005</v>
      </c>
      <c r="P730" s="567"/>
      <c r="Q730" s="562"/>
      <c r="R730" s="563"/>
      <c r="S730" s="564"/>
      <c r="T730" s="562"/>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105"/>
      <c r="BL730" s="61"/>
      <c r="BN730" s="249"/>
      <c r="BO730" s="61"/>
    </row>
    <row r="731" spans="1:67" ht="15.75">
      <c r="A731" s="261" t="s">
        <v>3837</v>
      </c>
      <c r="B731" s="3"/>
      <c r="C731" s="3"/>
      <c r="D731" s="32">
        <f t="shared" si="21"/>
        <v>136.69999999999999</v>
      </c>
      <c r="E731" s="9">
        <v>12.100000000000001</v>
      </c>
      <c r="F731" s="9">
        <v>13.2</v>
      </c>
      <c r="G731" s="9">
        <v>21</v>
      </c>
      <c r="H731" s="9">
        <v>11.700000000000001</v>
      </c>
      <c r="I731" s="9">
        <v>28.6</v>
      </c>
      <c r="J731" s="9">
        <v>31.2</v>
      </c>
      <c r="K731" s="9">
        <v>0</v>
      </c>
      <c r="L731" s="9">
        <v>0</v>
      </c>
      <c r="M731" s="565">
        <v>18.899999999999999</v>
      </c>
      <c r="N731" s="565">
        <v>0</v>
      </c>
      <c r="O731" s="565">
        <v>0</v>
      </c>
      <c r="P731" s="561"/>
      <c r="Q731" s="562"/>
      <c r="R731" s="563"/>
      <c r="S731" s="564"/>
      <c r="T731" s="562"/>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260"/>
      <c r="BL731" s="61"/>
      <c r="BN731" s="249"/>
      <c r="BO731" s="61"/>
    </row>
    <row r="732" spans="1:67" ht="15.75">
      <c r="A732" s="260" t="s">
        <v>3181</v>
      </c>
      <c r="B732" s="3"/>
      <c r="C732" s="3"/>
      <c r="D732" s="32">
        <f t="shared" si="21"/>
        <v>162.5</v>
      </c>
      <c r="E732" s="9">
        <v>21.9</v>
      </c>
      <c r="F732" s="9">
        <v>46.5</v>
      </c>
      <c r="G732" s="9">
        <v>0</v>
      </c>
      <c r="H732" s="9">
        <v>8.3999999999999986</v>
      </c>
      <c r="I732" s="9">
        <v>28.8</v>
      </c>
      <c r="J732" s="9">
        <v>43.7</v>
      </c>
      <c r="K732" s="9">
        <v>0</v>
      </c>
      <c r="L732" s="9">
        <v>0</v>
      </c>
      <c r="M732" s="565">
        <v>13.2</v>
      </c>
      <c r="N732" s="565">
        <v>0</v>
      </c>
      <c r="O732" s="565">
        <v>0</v>
      </c>
      <c r="P732" s="566"/>
      <c r="Q732" s="562"/>
      <c r="R732" s="563"/>
      <c r="S732" s="564"/>
      <c r="T732" s="562"/>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105"/>
      <c r="BL732" s="61"/>
      <c r="BN732" s="249"/>
      <c r="BO732" s="61"/>
    </row>
    <row r="733" spans="1:67" ht="15.75">
      <c r="A733" s="261" t="s">
        <v>15</v>
      </c>
      <c r="B733" s="3"/>
      <c r="C733" s="3"/>
      <c r="D733" s="32">
        <f t="shared" si="21"/>
        <v>148.80000000000001</v>
      </c>
      <c r="E733" s="9">
        <v>9.6</v>
      </c>
      <c r="F733" s="9">
        <v>0</v>
      </c>
      <c r="G733" s="9">
        <v>0</v>
      </c>
      <c r="H733" s="9">
        <v>0</v>
      </c>
      <c r="I733" s="9">
        <v>24</v>
      </c>
      <c r="J733" s="9">
        <v>41.900000000000006</v>
      </c>
      <c r="K733" s="9">
        <v>0</v>
      </c>
      <c r="L733" s="9">
        <v>18.2</v>
      </c>
      <c r="M733" s="565">
        <v>55.1</v>
      </c>
      <c r="N733" s="565">
        <v>0</v>
      </c>
      <c r="O733" s="565">
        <v>0</v>
      </c>
      <c r="P733" s="561"/>
      <c r="Q733" s="562"/>
      <c r="R733" s="563"/>
      <c r="S733" s="564"/>
      <c r="T733" s="562"/>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260"/>
      <c r="BL733" s="61"/>
      <c r="BN733" s="249"/>
      <c r="BO733" s="61"/>
    </row>
    <row r="734" spans="1:67" ht="15.75">
      <c r="A734" s="105" t="s">
        <v>2521</v>
      </c>
      <c r="B734" s="3"/>
      <c r="C734" s="3"/>
      <c r="D734" s="32">
        <f t="shared" si="21"/>
        <v>95.3</v>
      </c>
      <c r="E734" s="9">
        <v>0</v>
      </c>
      <c r="F734" s="9">
        <v>14.3</v>
      </c>
      <c r="G734" s="9">
        <v>34.6</v>
      </c>
      <c r="H734" s="9">
        <v>0</v>
      </c>
      <c r="I734" s="9">
        <v>0</v>
      </c>
      <c r="J734" s="9">
        <v>0</v>
      </c>
      <c r="K734" s="9">
        <v>3.5999999999999996</v>
      </c>
      <c r="L734" s="9">
        <v>38</v>
      </c>
      <c r="M734" s="565">
        <v>2.6</v>
      </c>
      <c r="N734" s="565">
        <v>0</v>
      </c>
      <c r="O734" s="565">
        <v>2.2000000000000002</v>
      </c>
      <c r="P734" s="567"/>
      <c r="Q734" s="562"/>
      <c r="R734" s="563"/>
      <c r="S734" s="564"/>
      <c r="T734" s="562"/>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261"/>
      <c r="BL734" s="61"/>
      <c r="BN734" s="249"/>
      <c r="BO734" s="61"/>
    </row>
    <row r="735" spans="1:67" ht="15.75">
      <c r="A735" s="260" t="s">
        <v>3154</v>
      </c>
      <c r="B735" s="3"/>
      <c r="C735" s="3"/>
      <c r="D735" s="32">
        <f t="shared" si="21"/>
        <v>122.3</v>
      </c>
      <c r="E735" s="9">
        <v>1.5</v>
      </c>
      <c r="F735" s="9">
        <v>2.2000000000000002</v>
      </c>
      <c r="G735" s="9">
        <v>22.5</v>
      </c>
      <c r="H735" s="9">
        <v>23.7</v>
      </c>
      <c r="I735" s="9">
        <v>28.4</v>
      </c>
      <c r="J735" s="9">
        <v>44</v>
      </c>
      <c r="K735" s="9">
        <v>0</v>
      </c>
      <c r="L735" s="9">
        <v>0</v>
      </c>
      <c r="M735" s="565">
        <v>0</v>
      </c>
      <c r="N735" s="565">
        <v>0</v>
      </c>
      <c r="O735" s="565">
        <v>0</v>
      </c>
      <c r="P735" s="566"/>
      <c r="Q735" s="562"/>
      <c r="R735" s="563"/>
      <c r="S735" s="564"/>
      <c r="T735" s="562"/>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261"/>
      <c r="BL735" s="61"/>
      <c r="BN735" s="249"/>
      <c r="BO735" s="61"/>
    </row>
    <row r="736" spans="1:67" s="30" customFormat="1" ht="20.25">
      <c r="A736" s="105" t="s">
        <v>2094</v>
      </c>
      <c r="B736" s="3"/>
      <c r="C736" s="3"/>
      <c r="D736" s="32">
        <f t="shared" si="21"/>
        <v>104</v>
      </c>
      <c r="E736" s="9">
        <v>0</v>
      </c>
      <c r="F736" s="9">
        <v>0</v>
      </c>
      <c r="G736" s="9">
        <v>0</v>
      </c>
      <c r="H736" s="9">
        <v>3.9000000000000004</v>
      </c>
      <c r="I736" s="9">
        <v>32.4</v>
      </c>
      <c r="J736" s="9">
        <v>47.8</v>
      </c>
      <c r="K736" s="9">
        <v>0</v>
      </c>
      <c r="L736" s="9">
        <v>0</v>
      </c>
      <c r="M736" s="565">
        <v>19.899999999999999</v>
      </c>
      <c r="N736" s="565">
        <v>0</v>
      </c>
      <c r="O736" s="565">
        <v>0</v>
      </c>
      <c r="P736" s="567"/>
      <c r="Q736" s="562"/>
      <c r="R736" s="563"/>
      <c r="S736" s="564"/>
      <c r="T736" s="562"/>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260"/>
      <c r="BL736" s="61"/>
      <c r="BM736"/>
      <c r="BN736" s="249"/>
      <c r="BO736" s="61"/>
    </row>
    <row r="737" spans="1:67" ht="15.75">
      <c r="A737" s="261" t="s">
        <v>3854</v>
      </c>
      <c r="B737" s="3"/>
      <c r="C737" s="3"/>
      <c r="D737" s="32">
        <f t="shared" si="21"/>
        <v>118.4</v>
      </c>
      <c r="E737" s="9">
        <v>0</v>
      </c>
      <c r="F737" s="9">
        <v>0</v>
      </c>
      <c r="G737" s="9">
        <v>21</v>
      </c>
      <c r="H737" s="9">
        <v>0</v>
      </c>
      <c r="I737" s="9">
        <v>26</v>
      </c>
      <c r="J737" s="9">
        <v>26</v>
      </c>
      <c r="K737" s="9">
        <v>0</v>
      </c>
      <c r="L737" s="9">
        <v>30</v>
      </c>
      <c r="M737" s="565">
        <v>15.399999999999999</v>
      </c>
      <c r="N737" s="565">
        <v>0</v>
      </c>
      <c r="O737" s="565">
        <v>0</v>
      </c>
      <c r="P737" s="561"/>
      <c r="Q737" s="562"/>
      <c r="R737" s="563"/>
      <c r="S737" s="564"/>
      <c r="T737" s="562"/>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105"/>
      <c r="BL737" s="61"/>
      <c r="BN737" s="249"/>
      <c r="BO737" s="61"/>
    </row>
    <row r="738" spans="1:67" ht="15.75">
      <c r="A738" s="261" t="s">
        <v>1580</v>
      </c>
      <c r="B738" s="3"/>
      <c r="C738" s="3"/>
      <c r="D738" s="32">
        <f t="shared" si="21"/>
        <v>115</v>
      </c>
      <c r="E738" s="9">
        <v>0</v>
      </c>
      <c r="F738" s="9">
        <v>0</v>
      </c>
      <c r="G738" s="9">
        <v>28</v>
      </c>
      <c r="H738" s="9">
        <v>3.5999999999999996</v>
      </c>
      <c r="I738" s="9">
        <v>26</v>
      </c>
      <c r="J738" s="9">
        <v>40.299999999999997</v>
      </c>
      <c r="K738" s="9">
        <v>0</v>
      </c>
      <c r="L738" s="9">
        <v>5.6</v>
      </c>
      <c r="M738" s="565">
        <v>11.5</v>
      </c>
      <c r="N738" s="565">
        <v>0</v>
      </c>
      <c r="O738" s="565">
        <v>0</v>
      </c>
      <c r="P738" s="561"/>
      <c r="Q738" s="562"/>
      <c r="R738" s="563"/>
      <c r="S738" s="564"/>
      <c r="T738" s="562"/>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105"/>
      <c r="BL738" s="61"/>
      <c r="BN738" s="249"/>
      <c r="BO738" s="61"/>
    </row>
    <row r="739" spans="1:67" ht="15.75">
      <c r="A739" s="261" t="s">
        <v>17</v>
      </c>
      <c r="B739" s="3"/>
      <c r="C739" s="3"/>
      <c r="D739" s="32">
        <f t="shared" si="21"/>
        <v>155.4</v>
      </c>
      <c r="E739" s="9">
        <v>17.600000000000001</v>
      </c>
      <c r="F739" s="9">
        <v>3.3000000000000003</v>
      </c>
      <c r="G739" s="9">
        <v>18</v>
      </c>
      <c r="H739" s="9">
        <v>22</v>
      </c>
      <c r="I739" s="9">
        <v>44.5</v>
      </c>
      <c r="J739" s="9">
        <v>50</v>
      </c>
      <c r="K739" s="9">
        <v>0</v>
      </c>
      <c r="L739" s="9">
        <v>0</v>
      </c>
      <c r="M739" s="565">
        <v>0</v>
      </c>
      <c r="N739" s="565">
        <v>0</v>
      </c>
      <c r="O739" s="565">
        <v>0</v>
      </c>
      <c r="P739" s="561"/>
      <c r="Q739" s="562"/>
      <c r="R739" s="563"/>
      <c r="S739" s="564"/>
      <c r="T739" s="562"/>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260"/>
      <c r="BL739" s="61"/>
      <c r="BN739" s="249"/>
      <c r="BO739" s="61"/>
    </row>
    <row r="740" spans="1:67" ht="15.75">
      <c r="A740" s="105" t="s">
        <v>3156</v>
      </c>
      <c r="B740" s="3"/>
      <c r="C740" s="3"/>
      <c r="D740" s="32">
        <f t="shared" si="21"/>
        <v>192.10000000000002</v>
      </c>
      <c r="E740" s="9">
        <v>3.9000000000000004</v>
      </c>
      <c r="F740" s="9">
        <v>16</v>
      </c>
      <c r="G740" s="9">
        <v>70.400000000000006</v>
      </c>
      <c r="H740" s="9">
        <v>26</v>
      </c>
      <c r="I740" s="9">
        <v>19.5</v>
      </c>
      <c r="J740" s="9">
        <v>10.4</v>
      </c>
      <c r="K740" s="9">
        <v>0</v>
      </c>
      <c r="L740" s="9">
        <v>5.6</v>
      </c>
      <c r="M740" s="565">
        <v>14.3</v>
      </c>
      <c r="N740" s="565">
        <v>26</v>
      </c>
      <c r="O740" s="565">
        <v>0</v>
      </c>
      <c r="P740" s="567"/>
      <c r="Q740" s="562"/>
      <c r="R740" s="563"/>
      <c r="S740" s="564"/>
      <c r="T740" s="562"/>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105"/>
      <c r="BL740" s="61"/>
      <c r="BN740" s="249"/>
      <c r="BO740" s="61"/>
    </row>
    <row r="741" spans="1:67" ht="15.75">
      <c r="A741" s="105" t="s">
        <v>161</v>
      </c>
      <c r="B741" s="3"/>
      <c r="C741" s="3"/>
      <c r="D741" s="32">
        <f t="shared" si="21"/>
        <v>162.4</v>
      </c>
      <c r="E741" s="9">
        <v>15.399999999999999</v>
      </c>
      <c r="F741" s="9">
        <v>0</v>
      </c>
      <c r="G741" s="9">
        <v>28</v>
      </c>
      <c r="H741" s="9">
        <v>7.1999999999999993</v>
      </c>
      <c r="I741" s="9">
        <v>26.4</v>
      </c>
      <c r="J741" s="9">
        <v>42</v>
      </c>
      <c r="K741" s="9">
        <v>10.4</v>
      </c>
      <c r="L741" s="9">
        <v>5.6</v>
      </c>
      <c r="M741" s="565">
        <v>1.4</v>
      </c>
      <c r="N741" s="565">
        <v>0</v>
      </c>
      <c r="O741" s="565">
        <v>26</v>
      </c>
      <c r="P741" s="567"/>
      <c r="Q741" s="562"/>
      <c r="R741" s="563"/>
      <c r="S741" s="564"/>
      <c r="T741" s="562"/>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105"/>
      <c r="BL741" s="61"/>
      <c r="BN741" s="249"/>
      <c r="BO741" s="61"/>
    </row>
    <row r="742" spans="1:67" ht="15.75">
      <c r="A742" s="261" t="s">
        <v>3818</v>
      </c>
      <c r="B742" s="3"/>
      <c r="C742" s="3"/>
      <c r="D742" s="32">
        <f t="shared" si="21"/>
        <v>53.3</v>
      </c>
      <c r="E742" s="9">
        <v>0</v>
      </c>
      <c r="F742" s="9">
        <v>0</v>
      </c>
      <c r="G742" s="9">
        <v>0</v>
      </c>
      <c r="H742" s="9">
        <v>0</v>
      </c>
      <c r="I742" s="9">
        <v>0</v>
      </c>
      <c r="J742" s="9">
        <v>0</v>
      </c>
      <c r="K742" s="9">
        <v>24</v>
      </c>
      <c r="L742" s="9">
        <v>0</v>
      </c>
      <c r="M742" s="565">
        <v>29.3</v>
      </c>
      <c r="N742" s="565">
        <v>0</v>
      </c>
      <c r="O742" s="565">
        <v>0</v>
      </c>
      <c r="P742" s="561"/>
      <c r="Q742" s="562"/>
      <c r="R742" s="563"/>
      <c r="S742" s="564"/>
      <c r="T742" s="562"/>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105"/>
      <c r="BL742" s="61"/>
      <c r="BN742" s="249"/>
      <c r="BO742" s="61"/>
    </row>
    <row r="743" spans="1:67" ht="15.75">
      <c r="A743" s="261" t="s">
        <v>3849</v>
      </c>
      <c r="B743" s="3"/>
      <c r="C743" s="3"/>
      <c r="D743" s="32">
        <f t="shared" si="21"/>
        <v>130.6</v>
      </c>
      <c r="E743" s="9">
        <v>14.3</v>
      </c>
      <c r="F743" s="9">
        <v>0</v>
      </c>
      <c r="G743" s="9">
        <v>21</v>
      </c>
      <c r="H743" s="9">
        <v>7.1999999999999993</v>
      </c>
      <c r="I743" s="9">
        <v>24.4</v>
      </c>
      <c r="J743" s="9">
        <v>41.099999999999994</v>
      </c>
      <c r="K743" s="9">
        <v>0</v>
      </c>
      <c r="L743" s="9">
        <v>5.5</v>
      </c>
      <c r="M743" s="565">
        <v>17.100000000000001</v>
      </c>
      <c r="N743" s="565">
        <v>0</v>
      </c>
      <c r="O743" s="565">
        <v>0</v>
      </c>
      <c r="P743" s="561"/>
      <c r="Q743" s="562"/>
      <c r="R743" s="563"/>
      <c r="S743" s="564"/>
      <c r="T743" s="562"/>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260"/>
      <c r="BL743" s="61"/>
      <c r="BN743" s="249"/>
      <c r="BO743" s="61"/>
    </row>
    <row r="744" spans="1:67" ht="15.75">
      <c r="A744" s="260" t="s">
        <v>3157</v>
      </c>
      <c r="B744" s="3"/>
      <c r="C744" s="3"/>
      <c r="D744" s="32">
        <f t="shared" si="21"/>
        <v>183.1</v>
      </c>
      <c r="E744" s="9">
        <v>3.9000000000000004</v>
      </c>
      <c r="F744" s="9">
        <v>3.9000000000000004</v>
      </c>
      <c r="G744" s="9">
        <v>21</v>
      </c>
      <c r="H744" s="9">
        <v>33.799999999999997</v>
      </c>
      <c r="I744" s="9">
        <v>48.1</v>
      </c>
      <c r="J744" s="9">
        <v>57</v>
      </c>
      <c r="K744" s="9">
        <v>0</v>
      </c>
      <c r="L744" s="9">
        <v>0</v>
      </c>
      <c r="M744" s="565">
        <v>15.399999999999999</v>
      </c>
      <c r="N744" s="565">
        <v>0</v>
      </c>
      <c r="O744" s="565">
        <v>0</v>
      </c>
      <c r="P744" s="566"/>
      <c r="Q744" s="562"/>
      <c r="R744" s="563"/>
      <c r="S744" s="564"/>
      <c r="T744" s="562"/>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105"/>
      <c r="BL744" s="61"/>
      <c r="BN744" s="249"/>
      <c r="BO744" s="61"/>
    </row>
    <row r="745" spans="1:67" ht="15.75">
      <c r="A745" s="105" t="s">
        <v>2515</v>
      </c>
      <c r="B745" s="3"/>
      <c r="C745" s="3"/>
      <c r="D745" s="32">
        <f t="shared" si="21"/>
        <v>129.70000000000002</v>
      </c>
      <c r="E745" s="9">
        <v>14.5</v>
      </c>
      <c r="F745" s="9">
        <v>0</v>
      </c>
      <c r="G745" s="9">
        <v>16.5</v>
      </c>
      <c r="H745" s="9">
        <v>3.5999999999999996</v>
      </c>
      <c r="I745" s="9">
        <v>30.8</v>
      </c>
      <c r="J745" s="9">
        <v>47.4</v>
      </c>
      <c r="K745" s="9">
        <v>0</v>
      </c>
      <c r="L745" s="9">
        <v>0</v>
      </c>
      <c r="M745" s="565">
        <v>16.899999999999999</v>
      </c>
      <c r="N745" s="565">
        <v>0</v>
      </c>
      <c r="O745" s="565">
        <v>0</v>
      </c>
      <c r="P745" s="567"/>
      <c r="Q745" s="562"/>
      <c r="R745" s="563"/>
      <c r="S745" s="564"/>
      <c r="T745" s="562"/>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260"/>
      <c r="BL745" s="61"/>
      <c r="BN745" s="249"/>
      <c r="BO745" s="61"/>
    </row>
    <row r="746" spans="1:67" ht="15.75">
      <c r="A746" s="261" t="s">
        <v>3821</v>
      </c>
      <c r="B746" s="3"/>
      <c r="C746" s="3"/>
      <c r="D746" s="32">
        <f t="shared" si="21"/>
        <v>126.5</v>
      </c>
      <c r="E746" s="9">
        <v>0</v>
      </c>
      <c r="F746" s="9">
        <v>0</v>
      </c>
      <c r="G746" s="9">
        <v>30</v>
      </c>
      <c r="H746" s="9">
        <v>0</v>
      </c>
      <c r="I746" s="9">
        <v>24</v>
      </c>
      <c r="J746" s="9">
        <v>24</v>
      </c>
      <c r="K746" s="9">
        <v>0</v>
      </c>
      <c r="L746" s="9">
        <v>6</v>
      </c>
      <c r="M746" s="565">
        <v>42.5</v>
      </c>
      <c r="N746" s="565">
        <v>0</v>
      </c>
      <c r="O746" s="565">
        <v>0</v>
      </c>
      <c r="P746" s="561"/>
      <c r="Q746" s="562"/>
      <c r="R746" s="563"/>
      <c r="S746" s="564"/>
      <c r="T746" s="562"/>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105"/>
      <c r="BL746" s="61"/>
      <c r="BN746" s="249"/>
      <c r="BO746" s="61"/>
    </row>
    <row r="747" spans="1:67" ht="15.75">
      <c r="A747" s="105" t="s">
        <v>2097</v>
      </c>
      <c r="B747" s="3"/>
      <c r="C747" s="3"/>
      <c r="D747" s="32">
        <f t="shared" si="21"/>
        <v>186.2</v>
      </c>
      <c r="E747" s="9">
        <v>0</v>
      </c>
      <c r="F747" s="9">
        <v>0</v>
      </c>
      <c r="G747" s="9">
        <v>47.5</v>
      </c>
      <c r="H747" s="9">
        <v>0</v>
      </c>
      <c r="I747" s="9">
        <v>26</v>
      </c>
      <c r="J747" s="9">
        <v>38.1</v>
      </c>
      <c r="K747" s="9">
        <v>0</v>
      </c>
      <c r="L747" s="9">
        <v>31.6</v>
      </c>
      <c r="M747" s="565">
        <v>21</v>
      </c>
      <c r="N747" s="565">
        <v>0</v>
      </c>
      <c r="O747" s="565">
        <v>22</v>
      </c>
      <c r="P747" s="567"/>
      <c r="Q747" s="562"/>
      <c r="R747" s="563"/>
      <c r="S747" s="564"/>
      <c r="T747" s="562"/>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105"/>
      <c r="BL747" s="61"/>
      <c r="BN747" s="249"/>
      <c r="BO747" s="61"/>
    </row>
    <row r="748" spans="1:67" ht="15.75">
      <c r="A748" s="261" t="s">
        <v>3824</v>
      </c>
      <c r="B748" s="3"/>
      <c r="C748" s="3"/>
      <c r="D748" s="32">
        <f t="shared" si="21"/>
        <v>239.89999999999998</v>
      </c>
      <c r="E748" s="9">
        <v>26</v>
      </c>
      <c r="F748" s="9">
        <v>0</v>
      </c>
      <c r="G748" s="9">
        <v>35.700000000000003</v>
      </c>
      <c r="H748" s="9">
        <v>0</v>
      </c>
      <c r="I748" s="9">
        <v>41.099999999999994</v>
      </c>
      <c r="J748" s="9">
        <v>47.9</v>
      </c>
      <c r="K748" s="9">
        <v>0</v>
      </c>
      <c r="L748" s="9">
        <v>0</v>
      </c>
      <c r="M748" s="565">
        <v>16.899999999999999</v>
      </c>
      <c r="N748" s="565">
        <v>22</v>
      </c>
      <c r="O748" s="565">
        <v>50.3</v>
      </c>
      <c r="P748" s="561"/>
      <c r="Q748" s="562"/>
      <c r="R748" s="563"/>
      <c r="S748" s="564"/>
      <c r="T748" s="562"/>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105"/>
      <c r="BL748" s="61"/>
      <c r="BN748" s="249"/>
      <c r="BO748" s="61"/>
    </row>
    <row r="749" spans="1:67" ht="15.75">
      <c r="A749" s="105" t="s">
        <v>2507</v>
      </c>
      <c r="B749" s="3"/>
      <c r="C749" s="3"/>
      <c r="D749" s="32">
        <f t="shared" si="21"/>
        <v>179.8</v>
      </c>
      <c r="E749" s="9">
        <v>15.700000000000001</v>
      </c>
      <c r="F749" s="9">
        <v>3.5999999999999996</v>
      </c>
      <c r="G749" s="9">
        <v>30.1</v>
      </c>
      <c r="H749" s="9">
        <v>24</v>
      </c>
      <c r="I749" s="9">
        <v>42</v>
      </c>
      <c r="J749" s="9">
        <v>49</v>
      </c>
      <c r="K749" s="9">
        <v>0</v>
      </c>
      <c r="L749" s="9">
        <v>0</v>
      </c>
      <c r="M749" s="565">
        <v>15.4</v>
      </c>
      <c r="N749" s="565">
        <v>0</v>
      </c>
      <c r="O749" s="565">
        <v>0</v>
      </c>
      <c r="P749" s="567"/>
      <c r="Q749" s="562"/>
      <c r="R749" s="563"/>
      <c r="S749" s="564"/>
      <c r="T749" s="562"/>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261"/>
      <c r="BL749" s="61"/>
      <c r="BN749" s="249"/>
      <c r="BO749" s="61"/>
    </row>
    <row r="750" spans="1:67" ht="15.75">
      <c r="A750" s="260" t="s">
        <v>3158</v>
      </c>
      <c r="B750" s="3"/>
      <c r="C750" s="3"/>
      <c r="D750" s="32">
        <f t="shared" si="21"/>
        <v>154.19999999999999</v>
      </c>
      <c r="E750" s="9">
        <v>0</v>
      </c>
      <c r="F750" s="9">
        <v>0</v>
      </c>
      <c r="G750" s="9">
        <v>21</v>
      </c>
      <c r="H750" s="9">
        <v>0</v>
      </c>
      <c r="I750" s="9">
        <v>24</v>
      </c>
      <c r="J750" s="9">
        <v>24</v>
      </c>
      <c r="K750" s="9">
        <v>0</v>
      </c>
      <c r="L750" s="9">
        <v>18.2</v>
      </c>
      <c r="M750" s="565">
        <v>10.5</v>
      </c>
      <c r="N750" s="565">
        <v>21</v>
      </c>
      <c r="O750" s="565">
        <v>35.5</v>
      </c>
      <c r="P750" s="566"/>
      <c r="Q750" s="562"/>
      <c r="R750" s="563"/>
      <c r="S750" s="564"/>
      <c r="T750" s="562"/>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105"/>
      <c r="BL750" s="61"/>
      <c r="BN750" s="249"/>
      <c r="BO750" s="61"/>
    </row>
    <row r="751" spans="1:67" ht="15.75">
      <c r="A751" s="261" t="s">
        <v>3832</v>
      </c>
      <c r="B751" s="3"/>
      <c r="C751" s="3"/>
      <c r="D751" s="32">
        <f t="shared" si="21"/>
        <v>231.20000000000002</v>
      </c>
      <c r="E751" s="9">
        <v>7.2</v>
      </c>
      <c r="F751" s="9">
        <v>7.2</v>
      </c>
      <c r="G751" s="9">
        <v>0</v>
      </c>
      <c r="H751" s="9">
        <v>55.8</v>
      </c>
      <c r="I751" s="9">
        <v>60.6</v>
      </c>
      <c r="J751" s="9">
        <v>46.400000000000006</v>
      </c>
      <c r="K751" s="9">
        <v>0</v>
      </c>
      <c r="L751" s="9">
        <v>26</v>
      </c>
      <c r="M751" s="565">
        <v>0</v>
      </c>
      <c r="N751" s="565">
        <v>0</v>
      </c>
      <c r="O751" s="565">
        <v>28</v>
      </c>
      <c r="P751" s="561"/>
      <c r="Q751" s="562"/>
      <c r="R751" s="563"/>
      <c r="S751" s="564"/>
      <c r="T751" s="562"/>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105"/>
      <c r="BL751" s="61"/>
      <c r="BN751" s="249"/>
      <c r="BO751" s="61"/>
    </row>
    <row r="752" spans="1:67" ht="15.75">
      <c r="A752" s="105" t="s">
        <v>2080</v>
      </c>
      <c r="B752" s="3"/>
      <c r="C752" s="3"/>
      <c r="D752" s="32">
        <f t="shared" si="21"/>
        <v>166</v>
      </c>
      <c r="E752" s="9">
        <v>3.9000000000000004</v>
      </c>
      <c r="F752" s="9">
        <v>3.9000000000000004</v>
      </c>
      <c r="G752" s="9">
        <v>21</v>
      </c>
      <c r="H752" s="9">
        <v>26</v>
      </c>
      <c r="I752" s="9">
        <v>48</v>
      </c>
      <c r="J752" s="9">
        <v>47.8</v>
      </c>
      <c r="K752" s="9">
        <v>0</v>
      </c>
      <c r="L752" s="9">
        <v>0</v>
      </c>
      <c r="M752" s="565">
        <v>15.399999999999999</v>
      </c>
      <c r="N752" s="565">
        <v>0</v>
      </c>
      <c r="O752" s="565">
        <v>0</v>
      </c>
      <c r="P752" s="567"/>
      <c r="Q752" s="562"/>
      <c r="R752" s="563"/>
      <c r="S752" s="564"/>
      <c r="T752" s="562"/>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105"/>
      <c r="BL752" s="61"/>
      <c r="BN752" s="249"/>
      <c r="BO752" s="61"/>
    </row>
    <row r="753" spans="1:67" ht="15.75">
      <c r="A753" s="104" t="s">
        <v>3826</v>
      </c>
      <c r="B753" s="3"/>
      <c r="C753" s="3"/>
      <c r="D753" s="32">
        <f t="shared" si="21"/>
        <v>75.599999999999994</v>
      </c>
      <c r="E753" s="9">
        <v>0</v>
      </c>
      <c r="F753" s="9">
        <v>0</v>
      </c>
      <c r="G753" s="9">
        <v>0</v>
      </c>
      <c r="H753" s="9">
        <v>0</v>
      </c>
      <c r="I753" s="9">
        <v>24</v>
      </c>
      <c r="J753" s="9">
        <v>24</v>
      </c>
      <c r="K753" s="9">
        <v>0</v>
      </c>
      <c r="L753" s="9">
        <v>0</v>
      </c>
      <c r="M753" s="565">
        <v>27.6</v>
      </c>
      <c r="N753" s="565">
        <v>0</v>
      </c>
      <c r="O753" s="565">
        <v>0</v>
      </c>
      <c r="P753" s="401"/>
      <c r="Q753" s="562"/>
      <c r="R753" s="563"/>
      <c r="S753" s="564"/>
      <c r="T753" s="562"/>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260"/>
      <c r="BL753" s="61"/>
      <c r="BN753" s="249"/>
      <c r="BO753" s="61"/>
    </row>
    <row r="754" spans="1:67" ht="15.75">
      <c r="A754" s="260" t="s">
        <v>3159</v>
      </c>
      <c r="B754" s="3"/>
      <c r="C754" s="3"/>
      <c r="D754" s="32">
        <f t="shared" si="21"/>
        <v>177.10000000000002</v>
      </c>
      <c r="E754" s="9">
        <v>31</v>
      </c>
      <c r="F754" s="9">
        <v>3.5999999999999996</v>
      </c>
      <c r="G754" s="9">
        <v>33.1</v>
      </c>
      <c r="H754" s="9">
        <v>24</v>
      </c>
      <c r="I754" s="9">
        <v>36.699999999999996</v>
      </c>
      <c r="J754" s="9">
        <v>22.9</v>
      </c>
      <c r="K754" s="9">
        <v>0</v>
      </c>
      <c r="L754" s="9">
        <v>0</v>
      </c>
      <c r="M754" s="565">
        <v>0</v>
      </c>
      <c r="N754" s="565">
        <v>0</v>
      </c>
      <c r="O754" s="565">
        <v>25.8</v>
      </c>
      <c r="P754" s="566"/>
      <c r="Q754" s="562"/>
      <c r="R754" s="563"/>
      <c r="S754" s="564"/>
      <c r="T754" s="562"/>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105"/>
      <c r="BL754" s="61"/>
      <c r="BN754" s="249"/>
      <c r="BO754" s="61"/>
    </row>
    <row r="755" spans="1:67" ht="15.75">
      <c r="A755" s="105" t="s">
        <v>2529</v>
      </c>
      <c r="B755" s="3"/>
      <c r="C755" s="3"/>
      <c r="D755" s="32">
        <f t="shared" si="21"/>
        <v>175.79999999999998</v>
      </c>
      <c r="E755" s="9">
        <v>0</v>
      </c>
      <c r="F755" s="9">
        <v>15.399999999999999</v>
      </c>
      <c r="G755" s="9">
        <v>18</v>
      </c>
      <c r="H755" s="9">
        <v>0</v>
      </c>
      <c r="I755" s="9">
        <v>22</v>
      </c>
      <c r="J755" s="9">
        <v>36.299999999999997</v>
      </c>
      <c r="K755" s="9">
        <v>0</v>
      </c>
      <c r="L755" s="9">
        <v>0</v>
      </c>
      <c r="M755" s="565">
        <v>6.1</v>
      </c>
      <c r="N755" s="565">
        <v>66</v>
      </c>
      <c r="O755" s="565">
        <v>12</v>
      </c>
      <c r="P755" s="567"/>
      <c r="Q755" s="562"/>
      <c r="R755" s="563"/>
      <c r="S755" s="564"/>
      <c r="T755" s="562"/>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105"/>
      <c r="BL755" s="61"/>
      <c r="BN755" s="249"/>
      <c r="BO755" s="61"/>
    </row>
    <row r="756" spans="1:67" ht="15.75">
      <c r="A756" s="261" t="s">
        <v>3853</v>
      </c>
      <c r="B756" s="3"/>
      <c r="C756" s="3"/>
      <c r="D756" s="32">
        <f t="shared" si="21"/>
        <v>130.5</v>
      </c>
      <c r="E756" s="9">
        <v>14.5</v>
      </c>
      <c r="F756" s="9">
        <v>0</v>
      </c>
      <c r="G756" s="9">
        <v>22.5</v>
      </c>
      <c r="H756" s="9">
        <v>7.8000000000000007</v>
      </c>
      <c r="I756" s="9">
        <v>24.6</v>
      </c>
      <c r="J756" s="9">
        <v>42.6</v>
      </c>
      <c r="K756" s="9">
        <v>0</v>
      </c>
      <c r="L756" s="9">
        <v>0</v>
      </c>
      <c r="M756" s="565">
        <v>18.5</v>
      </c>
      <c r="N756" s="565">
        <v>0</v>
      </c>
      <c r="O756" s="565">
        <v>0</v>
      </c>
      <c r="P756" s="561"/>
      <c r="Q756" s="562"/>
      <c r="R756" s="563"/>
      <c r="S756" s="564"/>
      <c r="T756" s="562"/>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261"/>
      <c r="BL756" s="61"/>
      <c r="BN756" s="249"/>
      <c r="BO756" s="61"/>
    </row>
    <row r="757" spans="1:67" ht="15.75">
      <c r="A757" s="261" t="s">
        <v>3835</v>
      </c>
      <c r="B757" s="3"/>
      <c r="C757" s="3"/>
      <c r="D757" s="32">
        <f t="shared" ref="D757:D788" si="22">SUM(E757:DZ757)</f>
        <v>108.45</v>
      </c>
      <c r="E757" s="9">
        <v>0</v>
      </c>
      <c r="F757" s="9">
        <v>24.75</v>
      </c>
      <c r="G757" s="9">
        <v>21</v>
      </c>
      <c r="H757" s="9">
        <v>0</v>
      </c>
      <c r="I757" s="9">
        <v>24</v>
      </c>
      <c r="J757" s="9">
        <v>24</v>
      </c>
      <c r="K757" s="9">
        <v>0</v>
      </c>
      <c r="L757" s="9">
        <v>0</v>
      </c>
      <c r="M757" s="565">
        <v>8.6999999999999993</v>
      </c>
      <c r="N757" s="565">
        <v>6</v>
      </c>
      <c r="O757" s="565">
        <v>0</v>
      </c>
      <c r="P757" s="561"/>
      <c r="Q757" s="562"/>
      <c r="R757" s="563"/>
      <c r="S757" s="564"/>
      <c r="T757" s="562"/>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260"/>
      <c r="BL757" s="61"/>
      <c r="BN757" s="249"/>
      <c r="BO757" s="61"/>
    </row>
    <row r="758" spans="1:67" ht="15.75">
      <c r="A758" s="105" t="s">
        <v>665</v>
      </c>
      <c r="B758" s="3"/>
      <c r="C758" s="3"/>
      <c r="D758" s="32">
        <f t="shared" si="22"/>
        <v>81.400000000000006</v>
      </c>
      <c r="E758" s="9">
        <v>0</v>
      </c>
      <c r="F758" s="9">
        <v>0</v>
      </c>
      <c r="G758" s="9">
        <v>0</v>
      </c>
      <c r="H758" s="9">
        <v>0</v>
      </c>
      <c r="I758" s="9">
        <v>24</v>
      </c>
      <c r="J758" s="9">
        <v>40.5</v>
      </c>
      <c r="K758" s="9">
        <v>0</v>
      </c>
      <c r="L758" s="9">
        <v>0</v>
      </c>
      <c r="M758" s="565">
        <v>16.900000000000002</v>
      </c>
      <c r="N758" s="565">
        <v>0</v>
      </c>
      <c r="O758" s="565">
        <v>0</v>
      </c>
      <c r="P758" s="567"/>
      <c r="Q758" s="562"/>
      <c r="R758" s="563"/>
      <c r="S758" s="564"/>
      <c r="T758" s="562"/>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105"/>
      <c r="BL758" s="61"/>
      <c r="BN758" s="249"/>
      <c r="BO758" s="61"/>
    </row>
    <row r="759" spans="1:67" ht="15.75">
      <c r="A759" s="105" t="s">
        <v>2528</v>
      </c>
      <c r="B759" s="3"/>
      <c r="C759" s="3"/>
      <c r="D759" s="32">
        <f t="shared" si="22"/>
        <v>82.7</v>
      </c>
      <c r="E759" s="9">
        <v>0</v>
      </c>
      <c r="F759" s="9">
        <v>16.5</v>
      </c>
      <c r="G759" s="9">
        <v>0</v>
      </c>
      <c r="H759" s="9">
        <v>0</v>
      </c>
      <c r="I759" s="9">
        <v>26.4</v>
      </c>
      <c r="J759" s="9">
        <v>27.5</v>
      </c>
      <c r="K759" s="9">
        <v>0</v>
      </c>
      <c r="L759" s="9">
        <v>0</v>
      </c>
      <c r="M759" s="565">
        <v>12.299999999999999</v>
      </c>
      <c r="N759" s="565">
        <v>0</v>
      </c>
      <c r="O759" s="565">
        <v>0</v>
      </c>
      <c r="P759" s="567"/>
      <c r="Q759" s="562"/>
      <c r="R759" s="563"/>
      <c r="S759" s="564"/>
      <c r="T759" s="562"/>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105"/>
      <c r="BL759" s="61"/>
      <c r="BN759" s="249"/>
      <c r="BO759" s="61"/>
    </row>
    <row r="760" spans="1:67" ht="15.75">
      <c r="A760" s="261" t="s">
        <v>2171</v>
      </c>
      <c r="B760" s="3"/>
      <c r="C760" s="3"/>
      <c r="D760" s="32">
        <f t="shared" si="22"/>
        <v>178.90000000000003</v>
      </c>
      <c r="E760" s="9">
        <v>0</v>
      </c>
      <c r="F760" s="9">
        <v>13.2</v>
      </c>
      <c r="G760" s="9">
        <v>22.5</v>
      </c>
      <c r="H760" s="9">
        <v>7.1999999999999993</v>
      </c>
      <c r="I760" s="9">
        <v>30.4</v>
      </c>
      <c r="J760" s="9">
        <v>44.9</v>
      </c>
      <c r="K760" s="9">
        <v>0</v>
      </c>
      <c r="L760" s="9">
        <v>0</v>
      </c>
      <c r="M760" s="565">
        <v>24.9</v>
      </c>
      <c r="N760" s="565">
        <v>0</v>
      </c>
      <c r="O760" s="565">
        <v>35.799999999999997</v>
      </c>
      <c r="P760" s="561"/>
      <c r="Q760" s="562"/>
      <c r="R760" s="563"/>
      <c r="S760" s="564"/>
      <c r="T760" s="562"/>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261"/>
      <c r="BL760" s="61"/>
      <c r="BN760" s="249"/>
      <c r="BO760" s="61"/>
    </row>
    <row r="761" spans="1:67" ht="15.75">
      <c r="A761" s="105" t="s">
        <v>3160</v>
      </c>
      <c r="B761" s="3"/>
      <c r="C761" s="3"/>
      <c r="D761" s="32">
        <f t="shared" si="22"/>
        <v>228.90000000000003</v>
      </c>
      <c r="E761" s="9">
        <v>20.7</v>
      </c>
      <c r="F761" s="9">
        <v>4.1999999999999993</v>
      </c>
      <c r="G761" s="9">
        <v>22.5</v>
      </c>
      <c r="H761" s="9">
        <v>28</v>
      </c>
      <c r="I761" s="9">
        <v>51</v>
      </c>
      <c r="J761" s="9">
        <v>41.2</v>
      </c>
      <c r="K761" s="9">
        <v>0</v>
      </c>
      <c r="L761" s="9">
        <v>0</v>
      </c>
      <c r="M761" s="565">
        <v>16.799999999999997</v>
      </c>
      <c r="N761" s="565">
        <v>22.5</v>
      </c>
      <c r="O761" s="565">
        <v>22</v>
      </c>
      <c r="P761" s="567"/>
      <c r="Q761" s="562"/>
      <c r="R761" s="563"/>
      <c r="S761" s="564"/>
      <c r="T761" s="562"/>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260"/>
      <c r="BL761" s="61"/>
      <c r="BN761" s="249"/>
      <c r="BO761" s="61"/>
    </row>
    <row r="762" spans="1:67" ht="15.75">
      <c r="A762" s="105" t="s">
        <v>2511</v>
      </c>
      <c r="B762" s="3"/>
      <c r="C762" s="3"/>
      <c r="D762" s="32">
        <f t="shared" si="22"/>
        <v>208.85</v>
      </c>
      <c r="E762" s="9">
        <v>4.1999999999999993</v>
      </c>
      <c r="F762" s="9">
        <v>4.1999999999999993</v>
      </c>
      <c r="G762" s="9">
        <v>22.5</v>
      </c>
      <c r="H762" s="9">
        <v>37</v>
      </c>
      <c r="I762" s="9">
        <v>48</v>
      </c>
      <c r="J762" s="9">
        <v>69.25</v>
      </c>
      <c r="K762" s="9">
        <v>0</v>
      </c>
      <c r="L762" s="9">
        <v>0</v>
      </c>
      <c r="M762" s="565">
        <v>16.5</v>
      </c>
      <c r="N762" s="565">
        <v>0</v>
      </c>
      <c r="O762" s="565">
        <v>7.1999999999999993</v>
      </c>
      <c r="P762" s="567"/>
      <c r="Q762" s="562"/>
      <c r="R762" s="563"/>
      <c r="S762" s="564"/>
      <c r="T762" s="562"/>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260"/>
      <c r="BL762" s="61"/>
      <c r="BN762" s="249"/>
      <c r="BO762" s="61"/>
    </row>
    <row r="763" spans="1:67" ht="15.75">
      <c r="A763" s="105" t="s">
        <v>661</v>
      </c>
      <c r="B763" s="3"/>
      <c r="C763" s="3"/>
      <c r="D763" s="32">
        <f t="shared" si="22"/>
        <v>157.6</v>
      </c>
      <c r="E763" s="9">
        <v>0</v>
      </c>
      <c r="F763" s="9">
        <v>24</v>
      </c>
      <c r="G763" s="9">
        <v>30</v>
      </c>
      <c r="H763" s="9">
        <v>0</v>
      </c>
      <c r="I763" s="9">
        <v>22</v>
      </c>
      <c r="J763" s="9">
        <v>34.1</v>
      </c>
      <c r="K763" s="9">
        <v>0</v>
      </c>
      <c r="L763" s="9">
        <v>6</v>
      </c>
      <c r="M763" s="565">
        <v>41.5</v>
      </c>
      <c r="N763" s="565">
        <v>0</v>
      </c>
      <c r="O763" s="565">
        <v>0</v>
      </c>
      <c r="P763" s="567"/>
      <c r="Q763" s="562"/>
      <c r="R763" s="563"/>
      <c r="S763" s="564"/>
      <c r="T763" s="562"/>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105"/>
      <c r="BL763" s="61"/>
      <c r="BN763" s="249"/>
      <c r="BO763" s="61"/>
    </row>
    <row r="764" spans="1:67" ht="15.75">
      <c r="A764" s="260" t="s">
        <v>21</v>
      </c>
      <c r="B764" s="3"/>
      <c r="C764" s="3"/>
      <c r="D764" s="32">
        <f t="shared" si="22"/>
        <v>206.25</v>
      </c>
      <c r="E764" s="9">
        <v>19</v>
      </c>
      <c r="F764" s="9">
        <v>3.5999999999999996</v>
      </c>
      <c r="G764" s="9">
        <v>18</v>
      </c>
      <c r="H764" s="9">
        <v>24</v>
      </c>
      <c r="I764" s="9">
        <v>56.2</v>
      </c>
      <c r="J764" s="9">
        <v>62.45</v>
      </c>
      <c r="K764" s="9">
        <v>0</v>
      </c>
      <c r="L764" s="9">
        <v>0</v>
      </c>
      <c r="M764" s="565">
        <v>19.100000000000001</v>
      </c>
      <c r="N764" s="565">
        <v>0</v>
      </c>
      <c r="O764" s="565">
        <v>3.9000000000000004</v>
      </c>
      <c r="P764" s="566"/>
      <c r="Q764" s="562"/>
      <c r="R764" s="563"/>
      <c r="S764" s="564"/>
      <c r="T764" s="562"/>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105"/>
      <c r="BL764" s="61"/>
      <c r="BN764" s="249"/>
      <c r="BO764" s="61"/>
    </row>
    <row r="765" spans="1:67" ht="15.75">
      <c r="A765" s="105" t="s">
        <v>141</v>
      </c>
      <c r="B765" s="3"/>
      <c r="C765" s="3"/>
      <c r="D765" s="32">
        <f t="shared" si="22"/>
        <v>165.4</v>
      </c>
      <c r="E765" s="9">
        <v>20.399999999999999</v>
      </c>
      <c r="F765" s="9">
        <v>3.9000000000000004</v>
      </c>
      <c r="G765" s="9">
        <v>0</v>
      </c>
      <c r="H765" s="9">
        <v>29.3</v>
      </c>
      <c r="I765" s="9">
        <v>45.5</v>
      </c>
      <c r="J765" s="9">
        <v>48.5</v>
      </c>
      <c r="K765" s="9">
        <v>0</v>
      </c>
      <c r="L765" s="9">
        <v>0</v>
      </c>
      <c r="M765" s="565">
        <v>17.8</v>
      </c>
      <c r="N765" s="565">
        <v>0</v>
      </c>
      <c r="O765" s="565">
        <v>0</v>
      </c>
      <c r="P765" s="567"/>
      <c r="Q765" s="562"/>
      <c r="R765" s="563"/>
      <c r="S765" s="564"/>
      <c r="T765" s="562"/>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105"/>
      <c r="BL765" s="61"/>
      <c r="BN765" s="249"/>
      <c r="BO765" s="61"/>
    </row>
    <row r="766" spans="1:67" ht="15.75">
      <c r="A766" s="105" t="s">
        <v>2073</v>
      </c>
      <c r="B766" s="3"/>
      <c r="C766" s="3"/>
      <c r="D766" s="32">
        <f t="shared" si="22"/>
        <v>122.8</v>
      </c>
      <c r="E766" s="9">
        <v>12.100000000000001</v>
      </c>
      <c r="F766" s="9">
        <v>0</v>
      </c>
      <c r="G766" s="9">
        <v>0</v>
      </c>
      <c r="H766" s="9">
        <v>0</v>
      </c>
      <c r="I766" s="9">
        <v>5.2</v>
      </c>
      <c r="J766" s="9">
        <v>6.5</v>
      </c>
      <c r="K766" s="9">
        <v>51</v>
      </c>
      <c r="L766" s="9">
        <v>0</v>
      </c>
      <c r="M766" s="565">
        <v>22</v>
      </c>
      <c r="N766" s="565">
        <v>0</v>
      </c>
      <c r="O766" s="565">
        <v>26</v>
      </c>
      <c r="P766" s="567"/>
      <c r="Q766" s="562"/>
      <c r="R766" s="563"/>
      <c r="S766" s="564"/>
      <c r="T766" s="562"/>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105"/>
      <c r="BL766" s="61"/>
      <c r="BN766" s="249"/>
      <c r="BO766" s="61"/>
    </row>
    <row r="767" spans="1:67" ht="15.75">
      <c r="A767" s="261" t="s">
        <v>1592</v>
      </c>
      <c r="B767" s="3"/>
      <c r="C767" s="3"/>
      <c r="D767" s="32">
        <f t="shared" si="22"/>
        <v>111.60000000000001</v>
      </c>
      <c r="E767" s="9">
        <v>31.6</v>
      </c>
      <c r="F767" s="9">
        <v>0</v>
      </c>
      <c r="G767" s="9">
        <v>22</v>
      </c>
      <c r="H767" s="9">
        <v>1.3</v>
      </c>
      <c r="I767" s="9">
        <v>12.100000000000001</v>
      </c>
      <c r="J767" s="9">
        <v>10.199999999999999</v>
      </c>
      <c r="K767" s="9">
        <v>0</v>
      </c>
      <c r="L767" s="9">
        <v>4.4000000000000004</v>
      </c>
      <c r="M767" s="565">
        <v>13.5</v>
      </c>
      <c r="N767" s="565">
        <v>0</v>
      </c>
      <c r="O767" s="565">
        <v>16.5</v>
      </c>
      <c r="P767" s="561"/>
      <c r="Q767" s="562"/>
      <c r="R767" s="563"/>
      <c r="S767" s="564"/>
      <c r="T767" s="562"/>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105"/>
      <c r="BL767" s="61"/>
      <c r="BN767" s="249"/>
      <c r="BO767" s="61"/>
    </row>
    <row r="768" spans="1:67" ht="15.75">
      <c r="A768" s="105" t="s">
        <v>3161</v>
      </c>
      <c r="B768" s="3"/>
      <c r="C768" s="3"/>
      <c r="D768" s="32">
        <f t="shared" si="22"/>
        <v>205.8</v>
      </c>
      <c r="E768" s="9">
        <v>4.5</v>
      </c>
      <c r="F768" s="9">
        <v>4.5</v>
      </c>
      <c r="G768" s="9">
        <v>22.5</v>
      </c>
      <c r="H768" s="9">
        <v>30</v>
      </c>
      <c r="I768" s="9">
        <v>48.5</v>
      </c>
      <c r="J768" s="9">
        <v>53.4</v>
      </c>
      <c r="K768" s="9">
        <v>0</v>
      </c>
      <c r="L768" s="9">
        <v>0</v>
      </c>
      <c r="M768" s="565">
        <v>20.399999999999999</v>
      </c>
      <c r="N768" s="565">
        <v>0</v>
      </c>
      <c r="O768" s="565">
        <v>22</v>
      </c>
      <c r="P768" s="567"/>
      <c r="Q768" s="562"/>
      <c r="R768" s="563"/>
      <c r="S768" s="564"/>
      <c r="T768" s="562"/>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261"/>
      <c r="BL768" s="61"/>
      <c r="BN768" s="249"/>
      <c r="BO768" s="61"/>
    </row>
    <row r="769" spans="1:67" ht="15.75">
      <c r="A769" s="105" t="s">
        <v>2522</v>
      </c>
      <c r="B769" s="3"/>
      <c r="C769" s="3"/>
      <c r="D769" s="32">
        <f t="shared" si="22"/>
        <v>181.6</v>
      </c>
      <c r="E769" s="9">
        <v>4.1999999999999993</v>
      </c>
      <c r="F769" s="9">
        <v>4.1999999999999993</v>
      </c>
      <c r="G769" s="9">
        <v>24.3</v>
      </c>
      <c r="H769" s="9">
        <v>28</v>
      </c>
      <c r="I769" s="9">
        <v>43</v>
      </c>
      <c r="J769" s="9">
        <v>33.200000000000003</v>
      </c>
      <c r="K769" s="9">
        <v>19.5</v>
      </c>
      <c r="L769" s="9">
        <v>0</v>
      </c>
      <c r="M769" s="565">
        <v>1.2</v>
      </c>
      <c r="N769" s="565">
        <v>0</v>
      </c>
      <c r="O769" s="565">
        <v>24</v>
      </c>
      <c r="P769" s="567"/>
      <c r="Q769" s="562"/>
      <c r="R769" s="563"/>
      <c r="S769" s="564"/>
      <c r="T769" s="562"/>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261"/>
      <c r="BL769" s="61"/>
      <c r="BN769" s="249"/>
      <c r="BO769" s="61"/>
    </row>
    <row r="770" spans="1:67" ht="15.75">
      <c r="A770" s="261" t="s">
        <v>3833</v>
      </c>
      <c r="B770" s="3"/>
      <c r="C770" s="3"/>
      <c r="D770" s="32">
        <f t="shared" si="22"/>
        <v>208.65</v>
      </c>
      <c r="E770" s="9">
        <v>3.3000000000000003</v>
      </c>
      <c r="F770" s="9">
        <v>36.400000000000006</v>
      </c>
      <c r="G770" s="9">
        <v>0</v>
      </c>
      <c r="H770" s="9">
        <v>22</v>
      </c>
      <c r="I770" s="9">
        <v>40.5</v>
      </c>
      <c r="J770" s="9">
        <v>60.849999999999994</v>
      </c>
      <c r="K770" s="9">
        <v>0</v>
      </c>
      <c r="L770" s="9">
        <v>0</v>
      </c>
      <c r="M770" s="565">
        <v>30.2</v>
      </c>
      <c r="N770" s="565">
        <v>15.399999999999999</v>
      </c>
      <c r="O770" s="565">
        <v>0</v>
      </c>
      <c r="P770" s="561"/>
      <c r="Q770" s="562"/>
      <c r="R770" s="563"/>
      <c r="S770" s="564"/>
      <c r="T770" s="562"/>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105"/>
      <c r="BL770" s="61"/>
      <c r="BN770" s="249"/>
      <c r="BO770" s="61"/>
    </row>
    <row r="771" spans="1:67" ht="15.75">
      <c r="A771" s="105" t="s">
        <v>2083</v>
      </c>
      <c r="B771" s="3"/>
      <c r="C771" s="3"/>
      <c r="D771" s="32">
        <f t="shared" si="22"/>
        <v>146.30000000000001</v>
      </c>
      <c r="E771" s="9">
        <v>3.9000000000000004</v>
      </c>
      <c r="F771" s="9">
        <v>18.600000000000001</v>
      </c>
      <c r="G771" s="9">
        <v>16.5</v>
      </c>
      <c r="H771" s="9">
        <v>45.5</v>
      </c>
      <c r="I771" s="9">
        <v>19.5</v>
      </c>
      <c r="J771" s="9">
        <v>25.799999999999997</v>
      </c>
      <c r="K771" s="9">
        <v>0</v>
      </c>
      <c r="L771" s="9">
        <v>0</v>
      </c>
      <c r="M771" s="565">
        <v>16.5</v>
      </c>
      <c r="N771" s="565">
        <v>0</v>
      </c>
      <c r="O771" s="565">
        <v>0</v>
      </c>
      <c r="P771" s="567"/>
      <c r="Q771" s="562"/>
      <c r="R771" s="563"/>
      <c r="S771" s="564"/>
      <c r="T771" s="562"/>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401"/>
      <c r="BL771" s="61"/>
      <c r="BN771" s="249"/>
      <c r="BO771" s="61"/>
    </row>
    <row r="772" spans="1:67" ht="15.75">
      <c r="A772" s="261" t="s">
        <v>1593</v>
      </c>
      <c r="B772" s="3"/>
      <c r="C772" s="3"/>
      <c r="D772" s="32">
        <f t="shared" si="22"/>
        <v>183.4</v>
      </c>
      <c r="E772" s="9">
        <v>16.100000000000001</v>
      </c>
      <c r="F772" s="9">
        <v>0</v>
      </c>
      <c r="G772" s="9">
        <v>19.5</v>
      </c>
      <c r="H772" s="9">
        <v>0</v>
      </c>
      <c r="I772" s="9">
        <v>26</v>
      </c>
      <c r="J772" s="9">
        <v>42.8</v>
      </c>
      <c r="K772" s="9">
        <v>28</v>
      </c>
      <c r="L772" s="9">
        <v>0</v>
      </c>
      <c r="M772" s="565">
        <v>51</v>
      </c>
      <c r="N772" s="565">
        <v>0</v>
      </c>
      <c r="O772" s="565">
        <v>0</v>
      </c>
      <c r="P772" s="561"/>
      <c r="Q772" s="562"/>
      <c r="R772" s="563"/>
      <c r="S772" s="564"/>
      <c r="T772" s="562"/>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401"/>
      <c r="BL772" s="61"/>
      <c r="BN772" s="249"/>
      <c r="BO772" s="61"/>
    </row>
    <row r="773" spans="1:67" ht="15.75">
      <c r="A773" s="260" t="s">
        <v>3163</v>
      </c>
      <c r="B773" s="3"/>
      <c r="C773" s="3"/>
      <c r="D773" s="32">
        <f t="shared" si="22"/>
        <v>149.5</v>
      </c>
      <c r="E773" s="9">
        <v>13.2</v>
      </c>
      <c r="F773" s="9">
        <v>13.2</v>
      </c>
      <c r="G773" s="9">
        <v>0</v>
      </c>
      <c r="H773" s="9">
        <v>0</v>
      </c>
      <c r="I773" s="9">
        <v>26</v>
      </c>
      <c r="J773" s="9">
        <v>26</v>
      </c>
      <c r="K773" s="9">
        <v>28</v>
      </c>
      <c r="L773" s="9">
        <v>35.6</v>
      </c>
      <c r="M773" s="565">
        <v>7.5</v>
      </c>
      <c r="N773" s="565">
        <v>0</v>
      </c>
      <c r="O773" s="565">
        <v>0</v>
      </c>
      <c r="P773" s="566"/>
      <c r="Q773" s="562"/>
      <c r="R773" s="563"/>
      <c r="S773" s="564"/>
      <c r="T773" s="562"/>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105"/>
      <c r="BL773" s="61"/>
      <c r="BN773" s="249"/>
      <c r="BO773" s="61"/>
    </row>
    <row r="774" spans="1:67" ht="15.75">
      <c r="A774" s="105" t="s">
        <v>629</v>
      </c>
      <c r="B774" s="3"/>
      <c r="C774" s="3"/>
      <c r="D774" s="32">
        <f t="shared" si="22"/>
        <v>226.6</v>
      </c>
      <c r="E774" s="9">
        <v>30</v>
      </c>
      <c r="F774" s="9">
        <v>3.9000000000000004</v>
      </c>
      <c r="G774" s="9">
        <v>21</v>
      </c>
      <c r="H774" s="9">
        <v>26</v>
      </c>
      <c r="I774" s="9">
        <v>52.3</v>
      </c>
      <c r="J774" s="9">
        <v>54.8</v>
      </c>
      <c r="K774" s="9">
        <v>21</v>
      </c>
      <c r="L774" s="9">
        <v>0</v>
      </c>
      <c r="M774" s="565">
        <v>10.4</v>
      </c>
      <c r="N774" s="565">
        <v>0</v>
      </c>
      <c r="O774" s="565">
        <v>7.1999999999999993</v>
      </c>
      <c r="P774" s="567"/>
      <c r="Q774" s="562"/>
      <c r="R774" s="563"/>
      <c r="S774" s="564"/>
      <c r="T774" s="562"/>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260"/>
      <c r="BL774" s="61"/>
      <c r="BN774" s="249"/>
      <c r="BO774" s="61"/>
    </row>
    <row r="775" spans="1:67" ht="15.75">
      <c r="A775" s="105" t="s">
        <v>2082</v>
      </c>
      <c r="B775" s="3"/>
      <c r="C775" s="3"/>
      <c r="D775" s="32">
        <f t="shared" si="22"/>
        <v>172.50000000000003</v>
      </c>
      <c r="E775" s="9">
        <v>17.7</v>
      </c>
      <c r="F775" s="9">
        <v>7.3</v>
      </c>
      <c r="G775" s="9">
        <v>16.5</v>
      </c>
      <c r="H775" s="9">
        <v>54.6</v>
      </c>
      <c r="I775" s="9">
        <v>22.5</v>
      </c>
      <c r="J775" s="9">
        <v>27.4</v>
      </c>
      <c r="K775" s="9">
        <v>0</v>
      </c>
      <c r="L775" s="9">
        <v>0</v>
      </c>
      <c r="M775" s="565">
        <v>14.3</v>
      </c>
      <c r="N775" s="565">
        <v>4.4000000000000004</v>
      </c>
      <c r="O775" s="565">
        <v>7.8000000000000007</v>
      </c>
      <c r="P775" s="567"/>
      <c r="Q775" s="562"/>
      <c r="R775" s="563"/>
      <c r="S775" s="564"/>
      <c r="T775" s="562"/>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260"/>
      <c r="BL775" s="61"/>
      <c r="BN775" s="249"/>
      <c r="BO775" s="61"/>
    </row>
    <row r="776" spans="1:67" ht="15.75">
      <c r="A776" s="105" t="s">
        <v>630</v>
      </c>
      <c r="B776" s="3"/>
      <c r="C776" s="3"/>
      <c r="D776" s="32">
        <f t="shared" si="22"/>
        <v>210.70000000000002</v>
      </c>
      <c r="E776" s="9">
        <v>0</v>
      </c>
      <c r="F776" s="9">
        <v>15.399999999999999</v>
      </c>
      <c r="G776" s="9">
        <v>53.2</v>
      </c>
      <c r="H776" s="9">
        <v>0</v>
      </c>
      <c r="I776" s="9">
        <v>0</v>
      </c>
      <c r="J776" s="9">
        <v>0</v>
      </c>
      <c r="K776" s="9">
        <v>45</v>
      </c>
      <c r="L776" s="9">
        <v>62.7</v>
      </c>
      <c r="M776" s="565">
        <v>22.3</v>
      </c>
      <c r="N776" s="565">
        <v>12.100000000000001</v>
      </c>
      <c r="O776" s="565">
        <v>0</v>
      </c>
      <c r="P776" s="567"/>
      <c r="Q776" s="562"/>
      <c r="R776" s="563"/>
      <c r="S776" s="564"/>
      <c r="T776" s="562"/>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105"/>
      <c r="BL776" s="61"/>
      <c r="BN776" s="249"/>
      <c r="BO776" s="61"/>
    </row>
    <row r="777" spans="1:67" ht="15.75">
      <c r="A777" s="105" t="s">
        <v>3164</v>
      </c>
      <c r="B777" s="3"/>
      <c r="C777" s="3"/>
      <c r="D777" s="32">
        <f t="shared" si="22"/>
        <v>250.95</v>
      </c>
      <c r="E777" s="9">
        <v>3.5999999999999996</v>
      </c>
      <c r="F777" s="9">
        <v>3.5999999999999996</v>
      </c>
      <c r="G777" s="9">
        <v>58.6</v>
      </c>
      <c r="H777" s="9">
        <v>24</v>
      </c>
      <c r="I777" s="9">
        <v>49.2</v>
      </c>
      <c r="J777" s="9">
        <v>58.6</v>
      </c>
      <c r="K777" s="9">
        <v>16.5</v>
      </c>
      <c r="L777" s="9">
        <v>4.4000000000000004</v>
      </c>
      <c r="M777" s="565">
        <v>32.449999999999996</v>
      </c>
      <c r="N777" s="565">
        <v>0</v>
      </c>
      <c r="O777" s="565">
        <v>0</v>
      </c>
      <c r="P777" s="567"/>
      <c r="Q777" s="562"/>
      <c r="R777" s="563"/>
      <c r="S777" s="564"/>
      <c r="T777" s="562"/>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105"/>
      <c r="BL777" s="61"/>
      <c r="BN777" s="249"/>
      <c r="BO777" s="61"/>
    </row>
    <row r="778" spans="1:67" ht="15.75">
      <c r="A778" s="261" t="s">
        <v>23</v>
      </c>
      <c r="B778" s="3"/>
      <c r="C778" s="3"/>
      <c r="D778" s="32">
        <f t="shared" si="22"/>
        <v>55.3</v>
      </c>
      <c r="E778" s="9">
        <v>0</v>
      </c>
      <c r="F778" s="9">
        <v>11.2</v>
      </c>
      <c r="G778" s="9">
        <v>16.5</v>
      </c>
      <c r="H778" s="9">
        <v>0</v>
      </c>
      <c r="I778" s="9">
        <v>9.6</v>
      </c>
      <c r="J778" s="9">
        <v>18</v>
      </c>
      <c r="K778" s="9">
        <v>0</v>
      </c>
      <c r="L778" s="9">
        <v>0</v>
      </c>
      <c r="M778" s="565">
        <v>0</v>
      </c>
      <c r="N778" s="565">
        <v>0</v>
      </c>
      <c r="O778" s="565">
        <v>0</v>
      </c>
      <c r="P778" s="561"/>
      <c r="Q778" s="562"/>
      <c r="R778" s="563"/>
      <c r="S778" s="564"/>
      <c r="T778" s="562"/>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105"/>
      <c r="BL778" s="61"/>
      <c r="BN778" s="249"/>
      <c r="BO778" s="61"/>
    </row>
    <row r="779" spans="1:67" ht="15.75">
      <c r="A779" s="261" t="s">
        <v>25</v>
      </c>
      <c r="B779" s="3"/>
      <c r="C779" s="3"/>
      <c r="D779" s="32">
        <f t="shared" si="22"/>
        <v>255.4</v>
      </c>
      <c r="E779" s="9">
        <v>4.1999999999999993</v>
      </c>
      <c r="F779" s="9">
        <v>22.2</v>
      </c>
      <c r="G779" s="9">
        <v>46.5</v>
      </c>
      <c r="H779" s="9">
        <v>35.799999999999997</v>
      </c>
      <c r="I779" s="9">
        <v>52</v>
      </c>
      <c r="J779" s="9">
        <v>61.300000000000004</v>
      </c>
      <c r="K779" s="9">
        <v>0</v>
      </c>
      <c r="L779" s="9">
        <v>32</v>
      </c>
      <c r="M779" s="565">
        <v>1.4</v>
      </c>
      <c r="N779" s="565">
        <v>0</v>
      </c>
      <c r="O779" s="565">
        <v>0</v>
      </c>
      <c r="P779" s="561"/>
      <c r="Q779" s="562"/>
      <c r="R779" s="563"/>
      <c r="S779" s="564"/>
      <c r="T779" s="562"/>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105"/>
      <c r="BL779" s="61"/>
      <c r="BN779" s="249"/>
      <c r="BO779" s="61"/>
    </row>
    <row r="780" spans="1:67" ht="15.75">
      <c r="A780" s="105" t="s">
        <v>2508</v>
      </c>
      <c r="B780" s="3"/>
      <c r="C780" s="3"/>
      <c r="D780" s="32">
        <f t="shared" si="22"/>
        <v>229.6</v>
      </c>
      <c r="E780" s="9">
        <v>0</v>
      </c>
      <c r="F780" s="9">
        <v>52.6</v>
      </c>
      <c r="G780" s="9">
        <v>55</v>
      </c>
      <c r="H780" s="9">
        <v>3.3000000000000003</v>
      </c>
      <c r="I780" s="9">
        <v>30.1</v>
      </c>
      <c r="J780" s="9">
        <v>46.5</v>
      </c>
      <c r="K780" s="9">
        <v>0</v>
      </c>
      <c r="L780" s="9">
        <v>36.6</v>
      </c>
      <c r="M780" s="565">
        <v>2.2000000000000002</v>
      </c>
      <c r="N780" s="565">
        <v>0</v>
      </c>
      <c r="O780" s="565">
        <v>3.3000000000000003</v>
      </c>
      <c r="P780" s="567"/>
      <c r="Q780" s="562"/>
      <c r="R780" s="563"/>
      <c r="S780" s="564"/>
      <c r="T780" s="562"/>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105"/>
      <c r="BL780" s="61"/>
      <c r="BN780" s="249"/>
      <c r="BO780" s="61"/>
    </row>
    <row r="781" spans="1:67" ht="15.75">
      <c r="A781" s="261" t="s">
        <v>3831</v>
      </c>
      <c r="B781" s="3"/>
      <c r="C781" s="3"/>
      <c r="D781" s="32">
        <f t="shared" si="22"/>
        <v>135.69999999999999</v>
      </c>
      <c r="E781" s="9">
        <v>14.3</v>
      </c>
      <c r="F781" s="9">
        <v>30</v>
      </c>
      <c r="G781" s="9">
        <v>0</v>
      </c>
      <c r="H781" s="9">
        <v>0</v>
      </c>
      <c r="I781" s="9">
        <v>28</v>
      </c>
      <c r="J781" s="9">
        <v>43.4</v>
      </c>
      <c r="K781" s="9">
        <v>0</v>
      </c>
      <c r="L781" s="9">
        <v>0</v>
      </c>
      <c r="M781" s="565">
        <v>20</v>
      </c>
      <c r="N781" s="565">
        <v>0</v>
      </c>
      <c r="O781" s="565">
        <v>0</v>
      </c>
      <c r="P781" s="561"/>
      <c r="Q781" s="562"/>
      <c r="R781" s="563"/>
      <c r="S781" s="564"/>
      <c r="T781" s="562"/>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260"/>
      <c r="BL781" s="61"/>
      <c r="BN781" s="249"/>
      <c r="BO781" s="61"/>
    </row>
    <row r="782" spans="1:67" ht="15.75">
      <c r="A782" s="104" t="s">
        <v>1278</v>
      </c>
      <c r="B782" s="3"/>
      <c r="C782" s="3"/>
      <c r="D782" s="32">
        <f t="shared" si="22"/>
        <v>74.100000000000009</v>
      </c>
      <c r="E782" s="9">
        <v>0</v>
      </c>
      <c r="F782" s="9">
        <v>12.100000000000001</v>
      </c>
      <c r="G782" s="9">
        <v>26</v>
      </c>
      <c r="H782" s="9">
        <v>0</v>
      </c>
      <c r="I782" s="9">
        <v>0</v>
      </c>
      <c r="J782" s="9">
        <v>12.100000000000001</v>
      </c>
      <c r="K782" s="9">
        <v>0</v>
      </c>
      <c r="L782" s="9">
        <v>5.2</v>
      </c>
      <c r="M782" s="565">
        <v>18.7</v>
      </c>
      <c r="N782" s="565">
        <v>0</v>
      </c>
      <c r="O782" s="565">
        <v>0</v>
      </c>
      <c r="P782" s="401"/>
      <c r="Q782" s="562"/>
      <c r="R782" s="563"/>
      <c r="S782" s="564"/>
      <c r="T782" s="562"/>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260"/>
      <c r="BL782" s="61"/>
      <c r="BN782" s="249"/>
      <c r="BO782" s="61"/>
    </row>
    <row r="783" spans="1:67" ht="15.75">
      <c r="A783" s="261" t="s">
        <v>4071</v>
      </c>
      <c r="B783" s="3"/>
      <c r="C783" s="3"/>
      <c r="D783" s="32">
        <f t="shared" si="22"/>
        <v>185.4</v>
      </c>
      <c r="E783" s="9">
        <v>24</v>
      </c>
      <c r="F783" s="9">
        <v>0</v>
      </c>
      <c r="G783" s="9">
        <v>22.5</v>
      </c>
      <c r="H783" s="9">
        <v>0</v>
      </c>
      <c r="I783" s="9">
        <v>41.2</v>
      </c>
      <c r="J783" s="9">
        <v>35.200000000000003</v>
      </c>
      <c r="K783" s="9">
        <v>0</v>
      </c>
      <c r="L783" s="9">
        <v>0</v>
      </c>
      <c r="M783" s="565">
        <v>16.5</v>
      </c>
      <c r="N783" s="565">
        <v>0</v>
      </c>
      <c r="O783" s="565">
        <v>46</v>
      </c>
      <c r="P783" s="561"/>
      <c r="Q783" s="562"/>
      <c r="R783" s="563"/>
      <c r="S783" s="564"/>
      <c r="T783" s="562"/>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105"/>
      <c r="BL783" s="61"/>
      <c r="BN783" s="249"/>
      <c r="BO783" s="61"/>
    </row>
    <row r="784" spans="1:67" ht="15.75">
      <c r="A784" s="261" t="s">
        <v>3840</v>
      </c>
      <c r="B784" s="3"/>
      <c r="C784" s="3"/>
      <c r="D784" s="32">
        <f t="shared" si="22"/>
        <v>329.09999999999997</v>
      </c>
      <c r="E784" s="9">
        <v>29.8</v>
      </c>
      <c r="F784" s="9">
        <v>19.899999999999999</v>
      </c>
      <c r="G784" s="9">
        <v>50.5</v>
      </c>
      <c r="H784" s="9">
        <v>30</v>
      </c>
      <c r="I784" s="9">
        <v>63.7</v>
      </c>
      <c r="J784" s="9">
        <v>63.7</v>
      </c>
      <c r="K784" s="9">
        <v>0</v>
      </c>
      <c r="L784" s="9">
        <v>5.6</v>
      </c>
      <c r="M784" s="565">
        <v>23.900000000000002</v>
      </c>
      <c r="N784" s="565">
        <v>24</v>
      </c>
      <c r="O784" s="565">
        <v>18</v>
      </c>
      <c r="P784" s="561"/>
      <c r="Q784" s="562"/>
      <c r="R784" s="563"/>
      <c r="S784" s="564"/>
      <c r="T784" s="562"/>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105"/>
      <c r="BL784" s="61"/>
      <c r="BN784" s="249"/>
      <c r="BO784" s="61"/>
    </row>
    <row r="785" spans="1:67" ht="15.75">
      <c r="A785" s="104" t="s">
        <v>1280</v>
      </c>
      <c r="B785" s="3"/>
      <c r="C785" s="3"/>
      <c r="D785" s="32">
        <f t="shared" si="22"/>
        <v>173.8</v>
      </c>
      <c r="E785" s="9">
        <v>3.5999999999999996</v>
      </c>
      <c r="F785" s="9">
        <v>19</v>
      </c>
      <c r="G785" s="9">
        <v>18</v>
      </c>
      <c r="H785" s="9">
        <v>24</v>
      </c>
      <c r="I785" s="9">
        <v>42</v>
      </c>
      <c r="J785" s="9">
        <v>47.900000000000006</v>
      </c>
      <c r="K785" s="9">
        <v>16.5</v>
      </c>
      <c r="L785" s="9">
        <v>0</v>
      </c>
      <c r="M785" s="565">
        <v>2.8</v>
      </c>
      <c r="N785" s="565">
        <v>0</v>
      </c>
      <c r="O785" s="565">
        <v>0</v>
      </c>
      <c r="P785" s="401"/>
      <c r="Q785" s="562"/>
      <c r="R785" s="563"/>
      <c r="S785" s="564"/>
      <c r="T785" s="562"/>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105"/>
      <c r="BL785" s="61"/>
      <c r="BN785" s="249"/>
      <c r="BO785" s="61"/>
    </row>
    <row r="786" spans="1:67" ht="15.75">
      <c r="A786" s="261" t="s">
        <v>1594</v>
      </c>
      <c r="B786" s="3"/>
      <c r="C786" s="3"/>
      <c r="D786" s="32">
        <f t="shared" si="22"/>
        <v>179.2</v>
      </c>
      <c r="E786" s="9">
        <v>0</v>
      </c>
      <c r="F786" s="9">
        <v>40.299999999999997</v>
      </c>
      <c r="G786" s="9">
        <v>26</v>
      </c>
      <c r="H786" s="9">
        <v>0</v>
      </c>
      <c r="I786" s="9">
        <v>30</v>
      </c>
      <c r="J786" s="9">
        <v>42.1</v>
      </c>
      <c r="K786" s="9">
        <v>12.100000000000001</v>
      </c>
      <c r="L786" s="9">
        <v>5.2</v>
      </c>
      <c r="M786" s="565">
        <v>19.100000000000001</v>
      </c>
      <c r="N786" s="565">
        <v>4.4000000000000004</v>
      </c>
      <c r="O786" s="565">
        <v>0</v>
      </c>
      <c r="P786" s="561"/>
      <c r="Q786" s="562"/>
      <c r="R786" s="563"/>
      <c r="S786" s="564"/>
      <c r="T786" s="562"/>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105"/>
      <c r="BL786" s="61"/>
      <c r="BN786" s="249"/>
      <c r="BO786" s="61"/>
    </row>
    <row r="787" spans="1:67" ht="15.75">
      <c r="A787" s="105" t="s">
        <v>2509</v>
      </c>
      <c r="B787" s="3"/>
      <c r="C787" s="3"/>
      <c r="D787" s="32">
        <f t="shared" si="22"/>
        <v>133.5</v>
      </c>
      <c r="E787" s="9">
        <v>0</v>
      </c>
      <c r="F787" s="9">
        <v>24</v>
      </c>
      <c r="G787" s="9">
        <v>0</v>
      </c>
      <c r="H787" s="9">
        <v>6.6000000000000005</v>
      </c>
      <c r="I787" s="9">
        <v>28.2</v>
      </c>
      <c r="J787" s="9">
        <v>45.8</v>
      </c>
      <c r="K787" s="9">
        <v>0</v>
      </c>
      <c r="L787" s="9">
        <v>0</v>
      </c>
      <c r="M787" s="565">
        <v>14.6</v>
      </c>
      <c r="N787" s="565">
        <v>0</v>
      </c>
      <c r="O787" s="565">
        <v>14.3</v>
      </c>
      <c r="P787" s="567"/>
      <c r="Q787" s="562"/>
      <c r="R787" s="563"/>
      <c r="S787" s="564"/>
      <c r="T787" s="562"/>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260"/>
      <c r="BL787" s="61"/>
      <c r="BN787" s="249"/>
      <c r="BO787" s="61"/>
    </row>
    <row r="788" spans="1:67" ht="15.75">
      <c r="A788" s="261" t="s">
        <v>3855</v>
      </c>
      <c r="B788" s="3"/>
      <c r="C788" s="3"/>
      <c r="D788" s="32">
        <f t="shared" si="22"/>
        <v>189.2</v>
      </c>
      <c r="E788" s="9">
        <v>16.5</v>
      </c>
      <c r="F788" s="9">
        <v>0</v>
      </c>
      <c r="G788" s="9">
        <v>19.5</v>
      </c>
      <c r="H788" s="9">
        <v>6.6000000000000005</v>
      </c>
      <c r="I788" s="9">
        <v>39</v>
      </c>
      <c r="J788" s="9">
        <v>64.3</v>
      </c>
      <c r="K788" s="9">
        <v>0</v>
      </c>
      <c r="L788" s="9">
        <v>0</v>
      </c>
      <c r="M788" s="565">
        <v>19.299999999999997</v>
      </c>
      <c r="N788" s="565">
        <v>0</v>
      </c>
      <c r="O788" s="565">
        <v>24</v>
      </c>
      <c r="P788" s="561"/>
      <c r="Q788" s="562"/>
      <c r="R788" s="563"/>
      <c r="S788" s="564"/>
      <c r="T788" s="562"/>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401"/>
      <c r="BL788" s="61"/>
      <c r="BN788" s="249"/>
      <c r="BO788" s="61"/>
    </row>
    <row r="789" spans="1:67" ht="15.75">
      <c r="A789" s="260" t="s">
        <v>3165</v>
      </c>
      <c r="B789" s="3"/>
      <c r="C789" s="3"/>
      <c r="D789" s="32">
        <f t="shared" ref="D789:D852" si="23">SUM(E789:DZ789)</f>
        <v>67.5</v>
      </c>
      <c r="E789" s="9">
        <v>0</v>
      </c>
      <c r="F789" s="9">
        <v>0</v>
      </c>
      <c r="G789" s="9">
        <v>0</v>
      </c>
      <c r="H789" s="9">
        <v>0</v>
      </c>
      <c r="I789" s="9">
        <v>26</v>
      </c>
      <c r="J789" s="9">
        <v>26</v>
      </c>
      <c r="K789" s="9">
        <v>0</v>
      </c>
      <c r="L789" s="9">
        <v>0</v>
      </c>
      <c r="M789" s="565">
        <v>15.5</v>
      </c>
      <c r="N789" s="565">
        <v>0</v>
      </c>
      <c r="O789" s="565">
        <v>0</v>
      </c>
      <c r="P789" s="566"/>
      <c r="Q789" s="562"/>
      <c r="R789" s="563"/>
      <c r="S789" s="564"/>
      <c r="T789" s="562"/>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105"/>
      <c r="BL789" s="61"/>
      <c r="BN789" s="249"/>
      <c r="BO789" s="61"/>
    </row>
    <row r="790" spans="1:67" ht="15.75">
      <c r="A790" s="260" t="s">
        <v>3166</v>
      </c>
      <c r="B790" s="3"/>
      <c r="C790" s="3"/>
      <c r="D790" s="32">
        <f t="shared" si="23"/>
        <v>188.8</v>
      </c>
      <c r="E790" s="9">
        <v>3.3000000000000003</v>
      </c>
      <c r="F790" s="9">
        <v>3.3000000000000003</v>
      </c>
      <c r="G790" s="9">
        <v>18</v>
      </c>
      <c r="H790" s="9">
        <v>22</v>
      </c>
      <c r="I790" s="9">
        <v>44.5</v>
      </c>
      <c r="J790" s="9">
        <v>52.199999999999996</v>
      </c>
      <c r="K790" s="9">
        <v>0</v>
      </c>
      <c r="L790" s="9">
        <v>0</v>
      </c>
      <c r="M790" s="565">
        <v>22.4</v>
      </c>
      <c r="N790" s="565">
        <v>14.3</v>
      </c>
      <c r="O790" s="565">
        <v>8.8000000000000007</v>
      </c>
      <c r="P790" s="566"/>
      <c r="Q790" s="562"/>
      <c r="R790" s="563"/>
      <c r="S790" s="564"/>
      <c r="T790" s="562"/>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105"/>
      <c r="BL790" s="61"/>
      <c r="BN790" s="249"/>
      <c r="BO790" s="61"/>
    </row>
    <row r="791" spans="1:67" ht="15.75">
      <c r="A791" s="105" t="s">
        <v>2078</v>
      </c>
      <c r="B791" s="3"/>
      <c r="C791" s="3"/>
      <c r="D791" s="32">
        <f t="shared" si="23"/>
        <v>94.8</v>
      </c>
      <c r="E791" s="9">
        <v>10.4</v>
      </c>
      <c r="F791" s="9">
        <v>0</v>
      </c>
      <c r="G791" s="9">
        <v>22.5</v>
      </c>
      <c r="H791" s="9">
        <v>0</v>
      </c>
      <c r="I791" s="9">
        <v>22</v>
      </c>
      <c r="J791" s="9">
        <v>25.9</v>
      </c>
      <c r="K791" s="9">
        <v>0</v>
      </c>
      <c r="L791" s="9">
        <v>0</v>
      </c>
      <c r="M791" s="565">
        <v>14</v>
      </c>
      <c r="N791" s="565">
        <v>0</v>
      </c>
      <c r="O791" s="565">
        <v>0</v>
      </c>
      <c r="P791" s="567"/>
      <c r="Q791" s="562"/>
      <c r="R791" s="563"/>
      <c r="S791" s="564"/>
      <c r="T791" s="562"/>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260"/>
      <c r="BL791" s="61"/>
      <c r="BN791" s="249"/>
      <c r="BO791" s="61"/>
    </row>
    <row r="792" spans="1:67" ht="15.75">
      <c r="A792" s="105" t="s">
        <v>613</v>
      </c>
      <c r="B792" s="3"/>
      <c r="C792" s="3"/>
      <c r="D792" s="32">
        <f t="shared" si="23"/>
        <v>228.79999999999998</v>
      </c>
      <c r="E792" s="9">
        <v>4.5</v>
      </c>
      <c r="F792" s="9">
        <v>4.5</v>
      </c>
      <c r="G792" s="9">
        <v>18</v>
      </c>
      <c r="H792" s="9">
        <v>41.099999999999994</v>
      </c>
      <c r="I792" s="9">
        <v>53.1</v>
      </c>
      <c r="J792" s="9">
        <v>59.5</v>
      </c>
      <c r="K792" s="9">
        <v>0</v>
      </c>
      <c r="L792" s="9">
        <v>0</v>
      </c>
      <c r="M792" s="565">
        <v>20.100000000000001</v>
      </c>
      <c r="N792" s="565">
        <v>0</v>
      </c>
      <c r="O792" s="565">
        <v>28</v>
      </c>
      <c r="P792" s="567"/>
      <c r="Q792" s="562"/>
      <c r="R792" s="563"/>
      <c r="S792" s="564"/>
      <c r="T792" s="562"/>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261"/>
      <c r="BL792" s="61"/>
      <c r="BN792" s="249"/>
      <c r="BO792" s="61"/>
    </row>
    <row r="793" spans="1:67" ht="15.75">
      <c r="A793" s="372" t="s">
        <v>27</v>
      </c>
      <c r="B793" s="3"/>
      <c r="C793" s="3"/>
      <c r="D793" s="32">
        <f t="shared" si="23"/>
        <v>73.800000000000011</v>
      </c>
      <c r="E793" s="9">
        <v>11</v>
      </c>
      <c r="F793" s="9">
        <v>26.2</v>
      </c>
      <c r="G793" s="9">
        <v>0</v>
      </c>
      <c r="H793" s="9">
        <v>0</v>
      </c>
      <c r="I793" s="9">
        <v>1.4</v>
      </c>
      <c r="J793" s="9">
        <v>3.5999999999999996</v>
      </c>
      <c r="K793" s="9">
        <v>9</v>
      </c>
      <c r="L793" s="9">
        <v>0</v>
      </c>
      <c r="M793" s="565">
        <v>22.6</v>
      </c>
      <c r="N793" s="565">
        <v>0</v>
      </c>
      <c r="O793" s="565">
        <v>0</v>
      </c>
      <c r="P793" s="568"/>
      <c r="Q793" s="562"/>
      <c r="R793" s="563"/>
      <c r="S793" s="564"/>
      <c r="T793" s="562"/>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105"/>
      <c r="BL793" s="61"/>
      <c r="BN793" s="249"/>
      <c r="BO793" s="61"/>
    </row>
    <row r="794" spans="1:67" ht="15.75">
      <c r="A794" s="261" t="s">
        <v>3844</v>
      </c>
      <c r="B794" s="3"/>
      <c r="C794" s="3"/>
      <c r="D794" s="32">
        <f t="shared" si="23"/>
        <v>152.79999999999998</v>
      </c>
      <c r="E794" s="9">
        <v>0</v>
      </c>
      <c r="F794" s="9">
        <v>15.399999999999999</v>
      </c>
      <c r="G794" s="9">
        <v>0</v>
      </c>
      <c r="H794" s="9">
        <v>0</v>
      </c>
      <c r="I794" s="9">
        <v>26</v>
      </c>
      <c r="J794" s="9">
        <v>41.4</v>
      </c>
      <c r="K794" s="9">
        <v>0</v>
      </c>
      <c r="L794" s="9">
        <v>0</v>
      </c>
      <c r="M794" s="565">
        <v>32.799999999999997</v>
      </c>
      <c r="N794" s="565">
        <v>13.2</v>
      </c>
      <c r="O794" s="565">
        <v>24</v>
      </c>
      <c r="P794" s="561"/>
      <c r="Q794" s="562"/>
      <c r="R794" s="563"/>
      <c r="S794" s="564"/>
      <c r="T794" s="562"/>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105"/>
      <c r="BL794" s="61"/>
      <c r="BN794" s="249"/>
      <c r="BO794" s="61"/>
    </row>
    <row r="795" spans="1:67" ht="15.75">
      <c r="A795" s="105" t="s">
        <v>644</v>
      </c>
      <c r="B795" s="3"/>
      <c r="C795" s="3"/>
      <c r="D795" s="32">
        <f t="shared" si="23"/>
        <v>173.6</v>
      </c>
      <c r="E795" s="9">
        <v>3.9000000000000004</v>
      </c>
      <c r="F795" s="9">
        <v>3.9000000000000004</v>
      </c>
      <c r="G795" s="9">
        <v>18</v>
      </c>
      <c r="H795" s="9">
        <v>26</v>
      </c>
      <c r="I795" s="9">
        <v>47.5</v>
      </c>
      <c r="J795" s="9">
        <v>52.7</v>
      </c>
      <c r="K795" s="9">
        <v>0</v>
      </c>
      <c r="L795" s="9">
        <v>0</v>
      </c>
      <c r="M795" s="565">
        <v>13.2</v>
      </c>
      <c r="N795" s="565">
        <v>0</v>
      </c>
      <c r="O795" s="565">
        <v>8.3999999999999986</v>
      </c>
      <c r="P795" s="567"/>
      <c r="Q795" s="562"/>
      <c r="R795" s="563"/>
      <c r="S795" s="564"/>
      <c r="T795" s="562"/>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261"/>
      <c r="BL795" s="61"/>
      <c r="BN795" s="249"/>
      <c r="BO795" s="61"/>
    </row>
    <row r="796" spans="1:67" ht="15.75">
      <c r="A796" s="261" t="s">
        <v>3825</v>
      </c>
      <c r="B796" s="3"/>
      <c r="C796" s="3"/>
      <c r="D796" s="32">
        <f t="shared" si="23"/>
        <v>211.10000000000002</v>
      </c>
      <c r="E796" s="9">
        <v>7.1999999999999993</v>
      </c>
      <c r="F796" s="9">
        <v>6</v>
      </c>
      <c r="G796" s="9">
        <v>26</v>
      </c>
      <c r="H796" s="9">
        <v>4.8</v>
      </c>
      <c r="I796" s="9">
        <v>35.200000000000003</v>
      </c>
      <c r="J796" s="9">
        <v>28</v>
      </c>
      <c r="K796" s="9">
        <v>0</v>
      </c>
      <c r="L796" s="9">
        <v>31.2</v>
      </c>
      <c r="M796" s="565">
        <v>44.7</v>
      </c>
      <c r="N796" s="565">
        <v>0</v>
      </c>
      <c r="O796" s="565">
        <v>28</v>
      </c>
      <c r="P796" s="561"/>
      <c r="Q796" s="562"/>
      <c r="R796" s="563"/>
      <c r="S796" s="564"/>
      <c r="T796" s="562"/>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105"/>
      <c r="BL796" s="61"/>
      <c r="BN796" s="249"/>
      <c r="BO796" s="61"/>
    </row>
    <row r="797" spans="1:67" ht="15.75">
      <c r="A797" s="105" t="s">
        <v>2504</v>
      </c>
      <c r="B797" s="3"/>
      <c r="C797" s="3"/>
      <c r="D797" s="32">
        <f t="shared" si="23"/>
        <v>192.2</v>
      </c>
      <c r="E797" s="9">
        <v>4.1999999999999993</v>
      </c>
      <c r="F797" s="9">
        <v>19.599999999999998</v>
      </c>
      <c r="G797" s="9">
        <v>21</v>
      </c>
      <c r="H797" s="9">
        <v>34.6</v>
      </c>
      <c r="I797" s="9">
        <v>58.600000000000009</v>
      </c>
      <c r="J797" s="9">
        <v>48.1</v>
      </c>
      <c r="K797" s="9">
        <v>0</v>
      </c>
      <c r="L797" s="9">
        <v>0</v>
      </c>
      <c r="M797" s="565">
        <v>6.1</v>
      </c>
      <c r="N797" s="565">
        <v>0</v>
      </c>
      <c r="O797" s="565">
        <v>0</v>
      </c>
      <c r="P797" s="567"/>
      <c r="Q797" s="562"/>
      <c r="R797" s="563"/>
      <c r="S797" s="564"/>
      <c r="T797" s="562"/>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261"/>
      <c r="BL797" s="61"/>
      <c r="BN797" s="249"/>
      <c r="BO797" s="61"/>
    </row>
    <row r="798" spans="1:67" ht="15.75">
      <c r="A798" s="261" t="s">
        <v>3829</v>
      </c>
      <c r="B798" s="3"/>
      <c r="C798" s="3"/>
      <c r="D798" s="32">
        <f t="shared" si="23"/>
        <v>197.5</v>
      </c>
      <c r="E798" s="9">
        <v>22.7</v>
      </c>
      <c r="F798" s="9">
        <v>7</v>
      </c>
      <c r="G798" s="9">
        <v>33.1</v>
      </c>
      <c r="H798" s="9">
        <v>13.4</v>
      </c>
      <c r="I798" s="9">
        <v>35</v>
      </c>
      <c r="J798" s="9">
        <v>41.300000000000004</v>
      </c>
      <c r="K798" s="9">
        <v>0</v>
      </c>
      <c r="L798" s="9">
        <v>0</v>
      </c>
      <c r="M798" s="565">
        <v>0</v>
      </c>
      <c r="N798" s="565">
        <v>21</v>
      </c>
      <c r="O798" s="565">
        <v>24</v>
      </c>
      <c r="P798" s="561"/>
      <c r="Q798" s="562"/>
      <c r="R798" s="563"/>
      <c r="S798" s="564"/>
      <c r="T798" s="562"/>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105"/>
      <c r="BL798" s="61"/>
      <c r="BN798" s="249"/>
      <c r="BO798" s="61"/>
    </row>
    <row r="799" spans="1:67" ht="15.75">
      <c r="A799" s="105" t="s">
        <v>2530</v>
      </c>
      <c r="B799" s="3"/>
      <c r="C799" s="3"/>
      <c r="D799" s="32">
        <f t="shared" si="23"/>
        <v>92.2</v>
      </c>
      <c r="E799" s="9">
        <v>13.2</v>
      </c>
      <c r="F799" s="9">
        <v>18</v>
      </c>
      <c r="G799" s="9">
        <v>19.5</v>
      </c>
      <c r="H799" s="9">
        <v>4.1999999999999993</v>
      </c>
      <c r="I799" s="9">
        <v>4.4000000000000004</v>
      </c>
      <c r="J799" s="9">
        <v>19.8</v>
      </c>
      <c r="K799" s="9">
        <v>0</v>
      </c>
      <c r="L799" s="9">
        <v>0</v>
      </c>
      <c r="M799" s="565">
        <v>1.1000000000000001</v>
      </c>
      <c r="N799" s="565">
        <v>0</v>
      </c>
      <c r="O799" s="565">
        <v>12</v>
      </c>
      <c r="P799" s="567"/>
      <c r="Q799" s="562"/>
      <c r="R799" s="563"/>
      <c r="S799" s="564"/>
      <c r="T799" s="562"/>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105"/>
      <c r="BL799" s="61"/>
      <c r="BN799" s="249"/>
      <c r="BO799" s="61"/>
    </row>
    <row r="800" spans="1:67" ht="15.75">
      <c r="A800" s="372" t="s">
        <v>3167</v>
      </c>
      <c r="B800" s="3"/>
      <c r="C800" s="3"/>
      <c r="D800" s="32">
        <f t="shared" si="23"/>
        <v>107.5</v>
      </c>
      <c r="E800" s="9">
        <v>0</v>
      </c>
      <c r="F800" s="9">
        <v>0</v>
      </c>
      <c r="G800" s="9">
        <v>0</v>
      </c>
      <c r="H800" s="9">
        <v>0</v>
      </c>
      <c r="I800" s="9">
        <v>33.5</v>
      </c>
      <c r="J800" s="9">
        <v>26</v>
      </c>
      <c r="K800" s="9">
        <v>0</v>
      </c>
      <c r="L800" s="9">
        <v>0</v>
      </c>
      <c r="M800" s="565">
        <v>48</v>
      </c>
      <c r="N800" s="565">
        <v>0</v>
      </c>
      <c r="O800" s="565">
        <v>0</v>
      </c>
      <c r="P800" s="568"/>
      <c r="Q800" s="562"/>
      <c r="R800" s="563"/>
      <c r="S800" s="564"/>
      <c r="T800" s="562"/>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260"/>
      <c r="BL800" s="61"/>
      <c r="BN800" s="249"/>
      <c r="BO800" s="61"/>
    </row>
    <row r="801" spans="1:67" ht="15.75">
      <c r="A801" s="372" t="s">
        <v>3168</v>
      </c>
      <c r="B801" s="3"/>
      <c r="C801" s="3"/>
      <c r="D801" s="32">
        <f t="shared" si="23"/>
        <v>225.5</v>
      </c>
      <c r="E801" s="9">
        <v>26</v>
      </c>
      <c r="F801" s="9">
        <v>15.399999999999999</v>
      </c>
      <c r="G801" s="9">
        <v>30.1</v>
      </c>
      <c r="H801" s="9">
        <v>0</v>
      </c>
      <c r="I801" s="9">
        <v>38.299999999999997</v>
      </c>
      <c r="J801" s="9">
        <v>31.8</v>
      </c>
      <c r="K801" s="9">
        <v>19.5</v>
      </c>
      <c r="L801" s="9">
        <v>30</v>
      </c>
      <c r="M801" s="565">
        <v>14.900000000000002</v>
      </c>
      <c r="N801" s="565">
        <v>0</v>
      </c>
      <c r="O801" s="565">
        <v>19.5</v>
      </c>
      <c r="P801" s="568"/>
      <c r="Q801" s="562"/>
      <c r="R801" s="563"/>
      <c r="S801" s="564"/>
      <c r="T801" s="562"/>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260"/>
      <c r="BL801" s="61"/>
      <c r="BN801" s="249"/>
      <c r="BO801" s="61"/>
    </row>
    <row r="802" spans="1:67" ht="15.75">
      <c r="A802" s="105" t="s">
        <v>153</v>
      </c>
      <c r="B802" s="3"/>
      <c r="C802" s="3"/>
      <c r="D802" s="32">
        <f t="shared" si="23"/>
        <v>185.09999999999997</v>
      </c>
      <c r="E802" s="9">
        <v>16.5</v>
      </c>
      <c r="F802" s="9">
        <v>0</v>
      </c>
      <c r="G802" s="9">
        <v>18</v>
      </c>
      <c r="H802" s="9">
        <v>6.6000000000000005</v>
      </c>
      <c r="I802" s="9">
        <v>39</v>
      </c>
      <c r="J802" s="9">
        <v>64.3</v>
      </c>
      <c r="K802" s="9">
        <v>0</v>
      </c>
      <c r="L802" s="9">
        <v>0</v>
      </c>
      <c r="M802" s="565">
        <v>16.7</v>
      </c>
      <c r="N802" s="565">
        <v>0</v>
      </c>
      <c r="O802" s="565">
        <v>24</v>
      </c>
      <c r="P802" s="567"/>
      <c r="Q802" s="562"/>
      <c r="R802" s="563"/>
      <c r="S802" s="564"/>
      <c r="T802" s="562"/>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261"/>
      <c r="BL802" s="61"/>
      <c r="BN802" s="249"/>
      <c r="BO802" s="61"/>
    </row>
    <row r="803" spans="1:67" ht="15.75">
      <c r="A803" s="105" t="s">
        <v>2090</v>
      </c>
      <c r="B803" s="3"/>
      <c r="C803" s="3"/>
      <c r="D803" s="32">
        <f t="shared" si="23"/>
        <v>212.7</v>
      </c>
      <c r="E803" s="9">
        <v>4.5</v>
      </c>
      <c r="F803" s="9">
        <v>17.7</v>
      </c>
      <c r="G803" s="9">
        <v>22.5</v>
      </c>
      <c r="H803" s="9">
        <v>30</v>
      </c>
      <c r="I803" s="9">
        <v>46.5</v>
      </c>
      <c r="J803" s="9">
        <v>50.3</v>
      </c>
      <c r="K803" s="9">
        <v>0</v>
      </c>
      <c r="L803" s="9">
        <v>24</v>
      </c>
      <c r="M803" s="565">
        <v>6</v>
      </c>
      <c r="N803" s="565">
        <v>0</v>
      </c>
      <c r="O803" s="565">
        <v>11.2</v>
      </c>
      <c r="P803" s="567"/>
      <c r="Q803" s="562"/>
      <c r="R803" s="563"/>
      <c r="S803" s="564"/>
      <c r="T803" s="562"/>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105"/>
      <c r="BL803" s="61"/>
      <c r="BN803" s="249"/>
      <c r="BO803" s="61"/>
    </row>
    <row r="804" spans="1:67" ht="15.75">
      <c r="A804" s="105" t="s">
        <v>631</v>
      </c>
      <c r="B804" s="3"/>
      <c r="C804" s="3"/>
      <c r="D804" s="32">
        <f t="shared" si="23"/>
        <v>112.30000000000001</v>
      </c>
      <c r="E804" s="9">
        <v>0</v>
      </c>
      <c r="F804" s="9">
        <v>0</v>
      </c>
      <c r="G804" s="9">
        <v>26</v>
      </c>
      <c r="H804" s="9">
        <v>0</v>
      </c>
      <c r="I804" s="9">
        <v>35.5</v>
      </c>
      <c r="J804" s="9">
        <v>28</v>
      </c>
      <c r="K804" s="9">
        <v>0</v>
      </c>
      <c r="L804" s="9">
        <v>5.2</v>
      </c>
      <c r="M804" s="565">
        <v>17.600000000000001</v>
      </c>
      <c r="N804" s="565">
        <v>0</v>
      </c>
      <c r="O804" s="565">
        <v>0</v>
      </c>
      <c r="P804" s="567"/>
      <c r="Q804" s="562"/>
      <c r="R804" s="563"/>
      <c r="S804" s="564"/>
      <c r="T804" s="562"/>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105"/>
      <c r="BL804" s="61"/>
      <c r="BN804" s="249"/>
      <c r="BO804" s="61"/>
    </row>
    <row r="805" spans="1:67" ht="15.75">
      <c r="A805" s="105" t="s">
        <v>2519</v>
      </c>
      <c r="B805" s="3"/>
      <c r="C805" s="3"/>
      <c r="D805" s="32">
        <f t="shared" si="23"/>
        <v>191.29999999999998</v>
      </c>
      <c r="E805" s="9">
        <v>4.5</v>
      </c>
      <c r="F805" s="9">
        <v>4.5</v>
      </c>
      <c r="G805" s="9">
        <v>16.5</v>
      </c>
      <c r="H805" s="9">
        <v>41.099999999999994</v>
      </c>
      <c r="I805" s="9">
        <v>49.1</v>
      </c>
      <c r="J805" s="9">
        <v>55.5</v>
      </c>
      <c r="K805" s="9">
        <v>0</v>
      </c>
      <c r="L805" s="9">
        <v>0</v>
      </c>
      <c r="M805" s="565">
        <v>20.100000000000001</v>
      </c>
      <c r="N805" s="565">
        <v>0</v>
      </c>
      <c r="O805" s="565">
        <v>0</v>
      </c>
      <c r="P805" s="567"/>
      <c r="Q805" s="562"/>
      <c r="R805" s="563"/>
      <c r="S805" s="564"/>
      <c r="T805" s="562"/>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260"/>
      <c r="BL805" s="61"/>
      <c r="BN805" s="249"/>
      <c r="BO805" s="61"/>
    </row>
    <row r="806" spans="1:67" ht="15.75">
      <c r="A806" s="260" t="s">
        <v>142</v>
      </c>
      <c r="B806" s="3"/>
      <c r="C806" s="3"/>
      <c r="D806" s="32">
        <f t="shared" si="23"/>
        <v>139.19999999999999</v>
      </c>
      <c r="E806" s="9">
        <v>12.100000000000001</v>
      </c>
      <c r="F806" s="9">
        <v>0</v>
      </c>
      <c r="G806" s="9">
        <v>28</v>
      </c>
      <c r="H806" s="9">
        <v>0</v>
      </c>
      <c r="I806" s="9">
        <v>28</v>
      </c>
      <c r="J806" s="9">
        <v>40.1</v>
      </c>
      <c r="K806" s="9">
        <v>0</v>
      </c>
      <c r="L806" s="9">
        <v>29.6</v>
      </c>
      <c r="M806" s="565">
        <v>1.4</v>
      </c>
      <c r="N806" s="565">
        <v>0</v>
      </c>
      <c r="O806" s="565">
        <v>0</v>
      </c>
      <c r="P806" s="566"/>
      <c r="Q806" s="562"/>
      <c r="R806" s="563"/>
      <c r="S806" s="564"/>
      <c r="T806" s="562"/>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105"/>
      <c r="BL806" s="61"/>
      <c r="BN806" s="249"/>
      <c r="BO806" s="61"/>
    </row>
    <row r="807" spans="1:67" ht="15.75">
      <c r="A807" s="104" t="s">
        <v>1284</v>
      </c>
      <c r="B807" s="3"/>
      <c r="C807" s="3"/>
      <c r="D807" s="32">
        <f t="shared" si="23"/>
        <v>137.80000000000001</v>
      </c>
      <c r="E807" s="9">
        <v>6</v>
      </c>
      <c r="F807" s="9">
        <v>22</v>
      </c>
      <c r="G807" s="9">
        <v>22.5</v>
      </c>
      <c r="H807" s="9">
        <v>4.1999999999999993</v>
      </c>
      <c r="I807" s="9">
        <v>26</v>
      </c>
      <c r="J807" s="9">
        <v>26</v>
      </c>
      <c r="K807" s="9">
        <v>0</v>
      </c>
      <c r="L807" s="9">
        <v>0</v>
      </c>
      <c r="M807" s="565">
        <v>28.299999999999997</v>
      </c>
      <c r="N807" s="565">
        <v>0</v>
      </c>
      <c r="O807" s="565">
        <v>2.8</v>
      </c>
      <c r="P807" s="401"/>
      <c r="Q807" s="562"/>
      <c r="R807" s="563"/>
      <c r="S807" s="564"/>
      <c r="T807" s="562"/>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105"/>
      <c r="BL807" s="61"/>
      <c r="BN807" s="249"/>
      <c r="BO807" s="61"/>
    </row>
    <row r="808" spans="1:67" ht="15.75">
      <c r="A808" s="261" t="s">
        <v>3852</v>
      </c>
      <c r="B808" s="3"/>
      <c r="C808" s="3"/>
      <c r="D808" s="32">
        <f t="shared" si="23"/>
        <v>162.19999999999999</v>
      </c>
      <c r="E808" s="9">
        <v>0</v>
      </c>
      <c r="F808" s="9">
        <v>22</v>
      </c>
      <c r="G808" s="9">
        <v>0</v>
      </c>
      <c r="H808" s="9">
        <v>0</v>
      </c>
      <c r="I808" s="9">
        <v>33</v>
      </c>
      <c r="J808" s="9">
        <v>26</v>
      </c>
      <c r="K808" s="9">
        <v>30</v>
      </c>
      <c r="L808" s="9">
        <v>0</v>
      </c>
      <c r="M808" s="565">
        <v>51.2</v>
      </c>
      <c r="N808" s="565">
        <v>0</v>
      </c>
      <c r="O808" s="565">
        <v>0</v>
      </c>
      <c r="P808" s="561"/>
      <c r="Q808" s="562"/>
      <c r="R808" s="563"/>
      <c r="S808" s="564"/>
      <c r="T808" s="562"/>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261"/>
      <c r="BL808" s="61"/>
      <c r="BN808" s="249"/>
      <c r="BO808" s="61"/>
    </row>
    <row r="809" spans="1:67" ht="15.75">
      <c r="A809" s="261" t="s">
        <v>3850</v>
      </c>
      <c r="B809" s="3"/>
      <c r="C809" s="3"/>
      <c r="D809" s="32">
        <f t="shared" si="23"/>
        <v>211.1</v>
      </c>
      <c r="E809" s="9">
        <v>3.5999999999999996</v>
      </c>
      <c r="F809" s="9">
        <v>17.899999999999999</v>
      </c>
      <c r="G809" s="9">
        <v>19.5</v>
      </c>
      <c r="H809" s="9">
        <v>28.2</v>
      </c>
      <c r="I809" s="9">
        <v>44</v>
      </c>
      <c r="J809" s="9">
        <v>51</v>
      </c>
      <c r="K809" s="9">
        <v>0</v>
      </c>
      <c r="L809" s="9">
        <v>0</v>
      </c>
      <c r="M809" s="565">
        <v>46.900000000000006</v>
      </c>
      <c r="N809" s="565">
        <v>0</v>
      </c>
      <c r="O809" s="565">
        <v>0</v>
      </c>
      <c r="P809" s="561"/>
      <c r="Q809" s="562"/>
      <c r="R809" s="563"/>
      <c r="S809" s="564"/>
      <c r="T809" s="562"/>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261"/>
      <c r="BL809" s="61"/>
      <c r="BN809" s="249"/>
      <c r="BO809" s="61"/>
    </row>
    <row r="810" spans="1:67" ht="15.75">
      <c r="A810" s="105" t="s">
        <v>645</v>
      </c>
      <c r="B810" s="3"/>
      <c r="C810" s="3"/>
      <c r="D810" s="32">
        <f t="shared" si="23"/>
        <v>172.8</v>
      </c>
      <c r="E810" s="9">
        <v>12.100000000000001</v>
      </c>
      <c r="F810" s="9">
        <v>0</v>
      </c>
      <c r="G810" s="9">
        <v>0</v>
      </c>
      <c r="H810" s="9">
        <v>0</v>
      </c>
      <c r="I810" s="9">
        <v>28</v>
      </c>
      <c r="J810" s="9">
        <v>42.3</v>
      </c>
      <c r="K810" s="9">
        <v>0</v>
      </c>
      <c r="L810" s="9">
        <v>0</v>
      </c>
      <c r="M810" s="565">
        <v>47.900000000000006</v>
      </c>
      <c r="N810" s="565">
        <v>0</v>
      </c>
      <c r="O810" s="565">
        <v>42.5</v>
      </c>
      <c r="P810" s="567"/>
      <c r="Q810" s="562"/>
      <c r="R810" s="563"/>
      <c r="S810" s="564"/>
      <c r="T810" s="562"/>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260"/>
      <c r="BL810" s="61"/>
      <c r="BN810" s="249"/>
      <c r="BO810" s="61"/>
    </row>
    <row r="811" spans="1:67" ht="15.75">
      <c r="A811" s="105" t="s">
        <v>2520</v>
      </c>
      <c r="B811" s="3"/>
      <c r="C811" s="3"/>
      <c r="D811" s="32">
        <f t="shared" si="23"/>
        <v>141</v>
      </c>
      <c r="E811" s="9">
        <v>4.1999999999999993</v>
      </c>
      <c r="F811" s="9">
        <v>18.5</v>
      </c>
      <c r="G811" s="9">
        <v>26.5</v>
      </c>
      <c r="H811" s="9">
        <v>28</v>
      </c>
      <c r="I811" s="9">
        <v>21</v>
      </c>
      <c r="J811" s="9">
        <v>23.3</v>
      </c>
      <c r="K811" s="9">
        <v>0</v>
      </c>
      <c r="L811" s="9">
        <v>0</v>
      </c>
      <c r="M811" s="565">
        <v>19.5</v>
      </c>
      <c r="N811" s="565">
        <v>0</v>
      </c>
      <c r="O811" s="565">
        <v>0</v>
      </c>
      <c r="P811" s="567"/>
      <c r="Q811" s="562"/>
      <c r="R811" s="563"/>
      <c r="S811" s="564"/>
      <c r="T811" s="562"/>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260"/>
      <c r="BL811" s="61"/>
      <c r="BN811" s="249"/>
      <c r="BO811" s="61"/>
    </row>
    <row r="812" spans="1:67" ht="15.75">
      <c r="A812" s="260" t="s">
        <v>3169</v>
      </c>
      <c r="B812" s="3"/>
      <c r="C812" s="3"/>
      <c r="D812" s="32">
        <f t="shared" si="23"/>
        <v>70.3</v>
      </c>
      <c r="E812" s="9">
        <v>0</v>
      </c>
      <c r="F812" s="9">
        <v>0</v>
      </c>
      <c r="G812" s="9">
        <v>16.5</v>
      </c>
      <c r="H812" s="9">
        <v>0</v>
      </c>
      <c r="I812" s="9">
        <v>24</v>
      </c>
      <c r="J812" s="9">
        <v>24</v>
      </c>
      <c r="K812" s="9">
        <v>0</v>
      </c>
      <c r="L812" s="9">
        <v>0</v>
      </c>
      <c r="M812" s="565">
        <v>5.8</v>
      </c>
      <c r="N812" s="565">
        <v>0</v>
      </c>
      <c r="O812" s="565">
        <v>0</v>
      </c>
      <c r="P812" s="566"/>
      <c r="Q812" s="562"/>
      <c r="R812" s="563"/>
      <c r="S812" s="564"/>
      <c r="T812" s="562"/>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105"/>
      <c r="BL812" s="61"/>
      <c r="BN812" s="249"/>
      <c r="BO812" s="61"/>
    </row>
    <row r="813" spans="1:67" ht="15.75">
      <c r="A813" s="261" t="s">
        <v>1614</v>
      </c>
      <c r="B813" s="3"/>
      <c r="C813" s="3"/>
      <c r="D813" s="32">
        <f t="shared" si="23"/>
        <v>99.7</v>
      </c>
      <c r="E813" s="9">
        <v>0</v>
      </c>
      <c r="F813" s="9">
        <v>13.2</v>
      </c>
      <c r="G813" s="9">
        <v>16.5</v>
      </c>
      <c r="H813" s="9">
        <v>0</v>
      </c>
      <c r="I813" s="9">
        <v>32</v>
      </c>
      <c r="J813" s="9">
        <v>26</v>
      </c>
      <c r="K813" s="9">
        <v>0</v>
      </c>
      <c r="L813" s="9">
        <v>6</v>
      </c>
      <c r="M813" s="565">
        <v>6</v>
      </c>
      <c r="N813" s="565">
        <v>0</v>
      </c>
      <c r="O813" s="565">
        <v>0</v>
      </c>
      <c r="P813" s="561"/>
      <c r="Q813" s="562"/>
      <c r="R813" s="563"/>
      <c r="S813" s="564"/>
      <c r="T813" s="562"/>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401"/>
      <c r="BL813" s="61"/>
      <c r="BN813" s="249"/>
      <c r="BO813" s="61"/>
    </row>
    <row r="814" spans="1:67" ht="15.75">
      <c r="A814" s="105" t="s">
        <v>616</v>
      </c>
      <c r="B814" s="3"/>
      <c r="C814" s="3"/>
      <c r="D814" s="32">
        <f t="shared" si="23"/>
        <v>200.10000000000002</v>
      </c>
      <c r="E814" s="9">
        <v>3.5999999999999996</v>
      </c>
      <c r="F814" s="9">
        <v>25.6</v>
      </c>
      <c r="G814" s="9">
        <v>21</v>
      </c>
      <c r="H814" s="9">
        <v>30.6</v>
      </c>
      <c r="I814" s="9">
        <v>53.800000000000004</v>
      </c>
      <c r="J814" s="9">
        <v>63.300000000000004</v>
      </c>
      <c r="K814" s="9">
        <v>0</v>
      </c>
      <c r="L814" s="9">
        <v>0</v>
      </c>
      <c r="M814" s="565">
        <v>0</v>
      </c>
      <c r="N814" s="565">
        <v>0</v>
      </c>
      <c r="O814" s="565">
        <v>2.2000000000000002</v>
      </c>
      <c r="P814" s="567"/>
      <c r="Q814" s="562"/>
      <c r="R814" s="563"/>
      <c r="S814" s="564"/>
      <c r="T814" s="562"/>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105"/>
      <c r="BL814" s="61"/>
      <c r="BN814" s="249"/>
      <c r="BO814" s="61"/>
    </row>
    <row r="815" spans="1:67" ht="15.75">
      <c r="A815" s="261" t="s">
        <v>3834</v>
      </c>
      <c r="B815" s="3"/>
      <c r="C815" s="3"/>
      <c r="D815" s="32">
        <f t="shared" si="23"/>
        <v>198.70000000000002</v>
      </c>
      <c r="E815" s="9">
        <v>26</v>
      </c>
      <c r="F815" s="9">
        <v>7.8000000000000007</v>
      </c>
      <c r="G815" s="9">
        <v>24</v>
      </c>
      <c r="H815" s="9">
        <v>0</v>
      </c>
      <c r="I815" s="9">
        <v>40.299999999999997</v>
      </c>
      <c r="J815" s="9">
        <v>49.199999999999996</v>
      </c>
      <c r="K815" s="9">
        <v>7.8000000000000007</v>
      </c>
      <c r="L815" s="9">
        <v>4.8</v>
      </c>
      <c r="M815" s="565">
        <v>19.3</v>
      </c>
      <c r="N815" s="565">
        <v>0</v>
      </c>
      <c r="O815" s="565">
        <v>19.5</v>
      </c>
      <c r="P815" s="561"/>
      <c r="Q815" s="562"/>
      <c r="R815" s="563"/>
      <c r="S815" s="564"/>
      <c r="T815" s="562"/>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260"/>
      <c r="BL815" s="61"/>
      <c r="BN815" s="249"/>
      <c r="BO815" s="61"/>
    </row>
    <row r="816" spans="1:67" ht="15.75">
      <c r="A816" s="105" t="s">
        <v>615</v>
      </c>
      <c r="B816" s="3"/>
      <c r="C816" s="3"/>
      <c r="D816" s="32">
        <f t="shared" si="23"/>
        <v>96.200000000000017</v>
      </c>
      <c r="E816" s="9">
        <v>13.2</v>
      </c>
      <c r="F816" s="9">
        <v>0</v>
      </c>
      <c r="G816" s="9">
        <v>0</v>
      </c>
      <c r="H816" s="9">
        <v>0</v>
      </c>
      <c r="I816" s="9">
        <v>24</v>
      </c>
      <c r="J816" s="9">
        <v>36.1</v>
      </c>
      <c r="K816" s="9">
        <v>0</v>
      </c>
      <c r="L816" s="9">
        <v>5.5</v>
      </c>
      <c r="M816" s="565">
        <v>17.399999999999999</v>
      </c>
      <c r="N816" s="565">
        <v>0</v>
      </c>
      <c r="O816" s="565">
        <v>0</v>
      </c>
      <c r="P816" s="567"/>
      <c r="Q816" s="562"/>
      <c r="R816" s="563"/>
      <c r="S816" s="564"/>
      <c r="T816" s="562"/>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105"/>
      <c r="BL816" s="61"/>
      <c r="BN816" s="249"/>
      <c r="BO816" s="61"/>
    </row>
    <row r="817" spans="1:67" ht="15.75">
      <c r="A817" s="261" t="s">
        <v>1666</v>
      </c>
      <c r="B817" s="3"/>
      <c r="C817" s="3"/>
      <c r="D817" s="32">
        <f t="shared" si="23"/>
        <v>201.70000000000002</v>
      </c>
      <c r="E817" s="9">
        <v>18.5</v>
      </c>
      <c r="F817" s="9">
        <v>4.1999999999999993</v>
      </c>
      <c r="G817" s="9">
        <v>0</v>
      </c>
      <c r="H817" s="9">
        <v>31.3</v>
      </c>
      <c r="I817" s="9">
        <v>45</v>
      </c>
      <c r="J817" s="9">
        <v>49.5</v>
      </c>
      <c r="K817" s="9">
        <v>0</v>
      </c>
      <c r="L817" s="9">
        <v>24</v>
      </c>
      <c r="M817" s="565">
        <v>21.400000000000002</v>
      </c>
      <c r="N817" s="565">
        <v>0</v>
      </c>
      <c r="O817" s="565">
        <v>7.8000000000000007</v>
      </c>
      <c r="P817" s="561"/>
      <c r="Q817" s="562"/>
      <c r="R817" s="563"/>
      <c r="S817" s="564"/>
      <c r="T817" s="562"/>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261"/>
      <c r="BL817" s="61"/>
      <c r="BN817" s="249"/>
      <c r="BO817" s="61"/>
    </row>
    <row r="818" spans="1:67" ht="15.75">
      <c r="A818" s="261" t="s">
        <v>3820</v>
      </c>
      <c r="B818" s="3"/>
      <c r="C818" s="3"/>
      <c r="D818" s="32">
        <f t="shared" si="23"/>
        <v>94.3</v>
      </c>
      <c r="E818" s="9">
        <v>11.2</v>
      </c>
      <c r="F818" s="9">
        <v>14.3</v>
      </c>
      <c r="G818" s="9">
        <v>19.5</v>
      </c>
      <c r="H818" s="9">
        <v>0</v>
      </c>
      <c r="I818" s="9">
        <v>0</v>
      </c>
      <c r="J818" s="9">
        <v>18.5</v>
      </c>
      <c r="K818" s="9">
        <v>0</v>
      </c>
      <c r="L818" s="9">
        <v>0</v>
      </c>
      <c r="M818" s="565">
        <v>25.2</v>
      </c>
      <c r="N818" s="565">
        <v>5.6</v>
      </c>
      <c r="O818" s="565">
        <v>0</v>
      </c>
      <c r="P818" s="561"/>
      <c r="Q818" s="562"/>
      <c r="R818" s="563"/>
      <c r="S818" s="564"/>
      <c r="T818" s="562"/>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105"/>
      <c r="BL818" s="61"/>
      <c r="BN818" s="249"/>
      <c r="BO818" s="61"/>
    </row>
    <row r="819" spans="1:67" ht="15.75">
      <c r="A819" s="105" t="s">
        <v>600</v>
      </c>
      <c r="B819" s="3"/>
      <c r="C819" s="3"/>
      <c r="D819" s="32">
        <f t="shared" si="23"/>
        <v>157.19999999999999</v>
      </c>
      <c r="E819" s="9">
        <v>37.4</v>
      </c>
      <c r="F819" s="9">
        <v>0</v>
      </c>
      <c r="G819" s="9">
        <v>0</v>
      </c>
      <c r="H819" s="9">
        <v>0</v>
      </c>
      <c r="I819" s="9">
        <v>40.1</v>
      </c>
      <c r="J819" s="9">
        <v>47.8</v>
      </c>
      <c r="K819" s="9">
        <v>0</v>
      </c>
      <c r="L819" s="9">
        <v>0</v>
      </c>
      <c r="M819" s="565">
        <v>15.399999999999999</v>
      </c>
      <c r="N819" s="565">
        <v>0</v>
      </c>
      <c r="O819" s="565">
        <v>16.5</v>
      </c>
      <c r="P819" s="567"/>
      <c r="Q819" s="562"/>
      <c r="R819" s="563"/>
      <c r="S819" s="564"/>
      <c r="T819" s="562"/>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105"/>
      <c r="BL819" s="61"/>
      <c r="BN819" s="249"/>
      <c r="BO819" s="61"/>
    </row>
    <row r="820" spans="1:67" ht="15.75">
      <c r="A820" s="261" t="s">
        <v>3856</v>
      </c>
      <c r="B820" s="3"/>
      <c r="C820" s="3"/>
      <c r="D820" s="32">
        <f t="shared" si="23"/>
        <v>196</v>
      </c>
      <c r="E820" s="9">
        <v>17.8</v>
      </c>
      <c r="F820" s="9">
        <v>22.5</v>
      </c>
      <c r="G820" s="9">
        <v>18</v>
      </c>
      <c r="H820" s="9">
        <v>30</v>
      </c>
      <c r="I820" s="9">
        <v>48.1</v>
      </c>
      <c r="J820" s="9">
        <v>46.1</v>
      </c>
      <c r="K820" s="9">
        <v>0</v>
      </c>
      <c r="L820" s="9">
        <v>0</v>
      </c>
      <c r="M820" s="565">
        <v>13.500000000000002</v>
      </c>
      <c r="N820" s="565">
        <v>0</v>
      </c>
      <c r="O820" s="565">
        <v>0</v>
      </c>
      <c r="P820" s="561"/>
      <c r="Q820" s="562"/>
      <c r="R820" s="563"/>
      <c r="S820" s="564"/>
      <c r="T820" s="562"/>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105"/>
      <c r="BL820" s="61"/>
      <c r="BN820" s="249"/>
      <c r="BO820" s="61"/>
    </row>
    <row r="821" spans="1:67" ht="15.75">
      <c r="A821" s="261" t="s">
        <v>3839</v>
      </c>
      <c r="B821" s="3"/>
      <c r="C821" s="3"/>
      <c r="D821" s="32">
        <f t="shared" si="23"/>
        <v>85.7</v>
      </c>
      <c r="E821" s="9">
        <v>13.2</v>
      </c>
      <c r="F821" s="9">
        <v>0</v>
      </c>
      <c r="G821" s="9">
        <v>0</v>
      </c>
      <c r="H821" s="9">
        <v>0</v>
      </c>
      <c r="I821" s="9">
        <v>28</v>
      </c>
      <c r="J821" s="9">
        <v>28</v>
      </c>
      <c r="K821" s="9">
        <v>0</v>
      </c>
      <c r="L821" s="9">
        <v>0</v>
      </c>
      <c r="M821" s="565">
        <v>16.5</v>
      </c>
      <c r="N821" s="565">
        <v>0</v>
      </c>
      <c r="O821" s="565">
        <v>0</v>
      </c>
      <c r="P821" s="561"/>
      <c r="Q821" s="562"/>
      <c r="R821" s="563"/>
      <c r="S821" s="564"/>
      <c r="T821" s="562"/>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105"/>
      <c r="BL821" s="61"/>
      <c r="BN821" s="249"/>
      <c r="BO821" s="61"/>
    </row>
    <row r="822" spans="1:67" ht="15.75">
      <c r="A822" s="261" t="s">
        <v>1575</v>
      </c>
      <c r="B822" s="3"/>
      <c r="C822" s="3"/>
      <c r="D822" s="32">
        <f t="shared" si="23"/>
        <v>178.29999999999998</v>
      </c>
      <c r="E822" s="9">
        <v>12.100000000000001</v>
      </c>
      <c r="F822" s="9">
        <v>38.1</v>
      </c>
      <c r="G822" s="9">
        <v>18</v>
      </c>
      <c r="H822" s="9">
        <v>10.8</v>
      </c>
      <c r="I822" s="9">
        <v>28.2</v>
      </c>
      <c r="J822" s="9">
        <v>30.4</v>
      </c>
      <c r="K822" s="9">
        <v>0</v>
      </c>
      <c r="L822" s="9">
        <v>0</v>
      </c>
      <c r="M822" s="565">
        <v>29.099999999999998</v>
      </c>
      <c r="N822" s="565">
        <v>0</v>
      </c>
      <c r="O822" s="565">
        <v>11.600000000000001</v>
      </c>
      <c r="P822" s="561"/>
      <c r="Q822" s="562"/>
      <c r="R822" s="563"/>
      <c r="S822" s="564"/>
      <c r="T822" s="562"/>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105"/>
      <c r="BL822" s="61"/>
      <c r="BN822" s="249"/>
      <c r="BO822" s="61"/>
    </row>
    <row r="823" spans="1:67" ht="15.75">
      <c r="A823" s="105" t="s">
        <v>2510</v>
      </c>
      <c r="B823" s="3"/>
      <c r="C823" s="3"/>
      <c r="D823" s="32">
        <f t="shared" si="23"/>
        <v>220.7</v>
      </c>
      <c r="E823" s="9">
        <v>6.6000000000000005</v>
      </c>
      <c r="F823" s="9">
        <v>5.5</v>
      </c>
      <c r="G823" s="9">
        <v>44.5</v>
      </c>
      <c r="H823" s="9">
        <v>4.4000000000000004</v>
      </c>
      <c r="I823" s="9">
        <v>34.6</v>
      </c>
      <c r="J823" s="9">
        <v>28</v>
      </c>
      <c r="K823" s="9">
        <v>30</v>
      </c>
      <c r="L823" s="9">
        <v>28.1</v>
      </c>
      <c r="M823" s="565">
        <v>33.4</v>
      </c>
      <c r="N823" s="565">
        <v>5.6</v>
      </c>
      <c r="O823" s="565">
        <v>0</v>
      </c>
      <c r="P823" s="567"/>
      <c r="Q823" s="562"/>
      <c r="R823" s="563"/>
      <c r="S823" s="564"/>
      <c r="T823" s="562"/>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260"/>
      <c r="BL823" s="61"/>
      <c r="BN823" s="249"/>
      <c r="BO823" s="61"/>
    </row>
    <row r="824" spans="1:67" ht="15.75">
      <c r="A824" s="105" t="s">
        <v>2612</v>
      </c>
      <c r="B824" s="3"/>
      <c r="C824" s="3"/>
      <c r="D824" s="32">
        <f t="shared" si="23"/>
        <v>142.69999999999999</v>
      </c>
      <c r="E824" s="9">
        <v>0</v>
      </c>
      <c r="F824" s="9">
        <v>0</v>
      </c>
      <c r="G824" s="9">
        <v>28</v>
      </c>
      <c r="H824" s="9">
        <v>11.7</v>
      </c>
      <c r="I824" s="9">
        <v>30.8</v>
      </c>
      <c r="J824" s="9">
        <v>49</v>
      </c>
      <c r="K824" s="9">
        <v>0</v>
      </c>
      <c r="L824" s="9">
        <v>5.6</v>
      </c>
      <c r="M824" s="565">
        <v>17.600000000000001</v>
      </c>
      <c r="N824" s="565">
        <v>0</v>
      </c>
      <c r="O824" s="565">
        <v>0</v>
      </c>
      <c r="P824" s="567"/>
      <c r="Q824" s="562"/>
      <c r="R824" s="563"/>
      <c r="S824" s="564"/>
      <c r="T824" s="562"/>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105"/>
      <c r="BL824" s="61"/>
      <c r="BN824" s="249"/>
      <c r="BO824" s="61"/>
    </row>
    <row r="825" spans="1:67" ht="15.75">
      <c r="A825" s="260" t="s">
        <v>3171</v>
      </c>
      <c r="B825" s="3"/>
      <c r="C825" s="3"/>
      <c r="D825" s="32">
        <f t="shared" si="23"/>
        <v>112.30000000000001</v>
      </c>
      <c r="E825" s="9">
        <v>13.2</v>
      </c>
      <c r="F825" s="9">
        <v>0</v>
      </c>
      <c r="G825" s="9">
        <v>0</v>
      </c>
      <c r="H825" s="9">
        <v>6.6000000000000005</v>
      </c>
      <c r="I825" s="9">
        <v>28.2</v>
      </c>
      <c r="J825" s="9">
        <v>30.4</v>
      </c>
      <c r="K825" s="9">
        <v>30</v>
      </c>
      <c r="L825" s="9">
        <v>0</v>
      </c>
      <c r="M825" s="565">
        <v>3.9000000000000004</v>
      </c>
      <c r="N825" s="565">
        <v>0</v>
      </c>
      <c r="O825" s="565">
        <v>0</v>
      </c>
      <c r="P825" s="566"/>
      <c r="Q825" s="562"/>
      <c r="R825" s="563"/>
      <c r="S825" s="564"/>
      <c r="T825" s="562"/>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105"/>
      <c r="BL825" s="61"/>
      <c r="BN825" s="249"/>
      <c r="BO825" s="61"/>
    </row>
    <row r="826" spans="1:67" ht="15.75">
      <c r="A826" s="261" t="s">
        <v>31</v>
      </c>
      <c r="B826" s="3"/>
      <c r="C826" s="3"/>
      <c r="D826" s="32">
        <f t="shared" si="23"/>
        <v>214.10000000000002</v>
      </c>
      <c r="E826" s="9">
        <v>34.5</v>
      </c>
      <c r="F826" s="9">
        <v>16.5</v>
      </c>
      <c r="G826" s="9">
        <v>0</v>
      </c>
      <c r="H826" s="9">
        <v>22</v>
      </c>
      <c r="I826" s="9">
        <v>53.3</v>
      </c>
      <c r="J826" s="9">
        <v>70</v>
      </c>
      <c r="K826" s="9">
        <v>0</v>
      </c>
      <c r="L826" s="9">
        <v>0</v>
      </c>
      <c r="M826" s="565">
        <v>17.8</v>
      </c>
      <c r="N826" s="565">
        <v>0</v>
      </c>
      <c r="O826" s="565">
        <v>0</v>
      </c>
      <c r="P826" s="561"/>
      <c r="Q826" s="562"/>
      <c r="R826" s="563"/>
      <c r="S826" s="564"/>
      <c r="T826" s="562"/>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105"/>
      <c r="BL826" s="61"/>
      <c r="BN826" s="249"/>
      <c r="BO826" s="61"/>
    </row>
    <row r="827" spans="1:67" ht="15.75">
      <c r="A827" s="105" t="s">
        <v>2514</v>
      </c>
      <c r="B827" s="3"/>
      <c r="C827" s="3"/>
      <c r="D827" s="32">
        <f t="shared" si="23"/>
        <v>263.70000000000005</v>
      </c>
      <c r="E827" s="9">
        <v>35.5</v>
      </c>
      <c r="F827" s="9">
        <v>30.2</v>
      </c>
      <c r="G827" s="9">
        <v>25.8</v>
      </c>
      <c r="H827" s="9">
        <v>33.200000000000003</v>
      </c>
      <c r="I827" s="9">
        <v>40.900000000000006</v>
      </c>
      <c r="J827" s="9">
        <v>34.299999999999997</v>
      </c>
      <c r="K827" s="9">
        <v>0</v>
      </c>
      <c r="L827" s="9">
        <v>14.3</v>
      </c>
      <c r="M827" s="565">
        <v>33</v>
      </c>
      <c r="N827" s="565">
        <v>0</v>
      </c>
      <c r="O827" s="565">
        <v>16.5</v>
      </c>
      <c r="P827" s="567"/>
      <c r="Q827" s="562"/>
      <c r="R827" s="563"/>
      <c r="S827" s="564"/>
      <c r="T827" s="562"/>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105"/>
      <c r="BL827" s="61"/>
      <c r="BN827" s="249"/>
      <c r="BO827" s="61"/>
    </row>
    <row r="828" spans="1:67" ht="15.75">
      <c r="A828" s="105" t="s">
        <v>655</v>
      </c>
      <c r="B828" s="3"/>
      <c r="C828" s="3"/>
      <c r="D828" s="32">
        <f t="shared" si="23"/>
        <v>325</v>
      </c>
      <c r="E828" s="9">
        <v>26.5</v>
      </c>
      <c r="F828" s="9">
        <v>19.899999999999999</v>
      </c>
      <c r="G828" s="9">
        <v>60.8</v>
      </c>
      <c r="H828" s="9">
        <v>30</v>
      </c>
      <c r="I828" s="9">
        <v>60.6</v>
      </c>
      <c r="J828" s="9">
        <v>44.6</v>
      </c>
      <c r="K828" s="9">
        <v>0</v>
      </c>
      <c r="L828" s="9">
        <v>46.8</v>
      </c>
      <c r="M828" s="565">
        <v>19.3</v>
      </c>
      <c r="N828" s="565">
        <v>0</v>
      </c>
      <c r="O828" s="565">
        <v>16.5</v>
      </c>
      <c r="P828" s="567"/>
      <c r="Q828" s="562"/>
      <c r="R828" s="563"/>
      <c r="S828" s="564"/>
      <c r="T828" s="562"/>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261"/>
      <c r="BL828" s="61"/>
      <c r="BN828" s="249"/>
      <c r="BO828" s="61"/>
    </row>
    <row r="829" spans="1:67" ht="15.75">
      <c r="A829" s="260" t="s">
        <v>3172</v>
      </c>
      <c r="B829" s="3"/>
      <c r="C829" s="3"/>
      <c r="D829" s="32">
        <f t="shared" si="23"/>
        <v>228.25</v>
      </c>
      <c r="E829" s="9">
        <v>4.1999999999999993</v>
      </c>
      <c r="F829" s="9">
        <v>4.1999999999999993</v>
      </c>
      <c r="G829" s="9">
        <v>19.5</v>
      </c>
      <c r="H829" s="9">
        <v>31.3</v>
      </c>
      <c r="I829" s="9">
        <v>43</v>
      </c>
      <c r="J829" s="9">
        <v>61.25</v>
      </c>
      <c r="K829" s="9">
        <v>0</v>
      </c>
      <c r="L829" s="9">
        <v>7.7</v>
      </c>
      <c r="M829" s="565">
        <v>42.8</v>
      </c>
      <c r="N829" s="565">
        <v>0</v>
      </c>
      <c r="O829" s="565">
        <v>14.3</v>
      </c>
      <c r="P829" s="566"/>
      <c r="Q829" s="562"/>
      <c r="R829" s="563"/>
      <c r="S829" s="564"/>
      <c r="T829" s="562"/>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261"/>
      <c r="BL829" s="61"/>
      <c r="BN829" s="249"/>
      <c r="BO829" s="61"/>
    </row>
    <row r="830" spans="1:67" ht="15.75">
      <c r="A830" s="261" t="s">
        <v>3822</v>
      </c>
      <c r="B830" s="3"/>
      <c r="C830" s="3"/>
      <c r="D830" s="32">
        <f t="shared" si="23"/>
        <v>114.29999999999998</v>
      </c>
      <c r="E830" s="9">
        <v>0</v>
      </c>
      <c r="F830" s="9">
        <v>0</v>
      </c>
      <c r="G830" s="9">
        <v>0</v>
      </c>
      <c r="H830" s="9">
        <v>10.5</v>
      </c>
      <c r="I830" s="9">
        <v>26.4</v>
      </c>
      <c r="J830" s="9">
        <v>45.3</v>
      </c>
      <c r="K830" s="9">
        <v>0</v>
      </c>
      <c r="L830" s="9">
        <v>0</v>
      </c>
      <c r="M830" s="565">
        <v>32.1</v>
      </c>
      <c r="N830" s="565">
        <v>0</v>
      </c>
      <c r="O830" s="565">
        <v>0</v>
      </c>
      <c r="P830" s="561"/>
      <c r="Q830" s="562"/>
      <c r="R830" s="563"/>
      <c r="S830" s="564"/>
      <c r="T830" s="562"/>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261"/>
      <c r="BL830" s="61"/>
      <c r="BN830" s="249"/>
      <c r="BO830" s="61"/>
    </row>
    <row r="831" spans="1:67" ht="15.75">
      <c r="A831" s="261" t="s">
        <v>3845</v>
      </c>
      <c r="B831" s="3"/>
      <c r="C831" s="3"/>
      <c r="D831" s="32">
        <f t="shared" si="23"/>
        <v>128</v>
      </c>
      <c r="E831" s="9">
        <v>13.2</v>
      </c>
      <c r="F831" s="9">
        <v>0</v>
      </c>
      <c r="G831" s="9">
        <v>22.5</v>
      </c>
      <c r="H831" s="9">
        <v>0</v>
      </c>
      <c r="I831" s="9">
        <v>28</v>
      </c>
      <c r="J831" s="9">
        <v>43.4</v>
      </c>
      <c r="K831" s="9">
        <v>0</v>
      </c>
      <c r="L831" s="9">
        <v>0</v>
      </c>
      <c r="M831" s="565">
        <v>20.9</v>
      </c>
      <c r="N831" s="565">
        <v>0</v>
      </c>
      <c r="O831" s="565">
        <v>0</v>
      </c>
      <c r="P831" s="561"/>
      <c r="Q831" s="562"/>
      <c r="R831" s="563"/>
      <c r="S831" s="564"/>
      <c r="T831" s="562"/>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261"/>
      <c r="BL831" s="61"/>
      <c r="BN831" s="249"/>
      <c r="BO831" s="61"/>
    </row>
    <row r="832" spans="1:67" ht="15.75">
      <c r="A832" s="105" t="s">
        <v>648</v>
      </c>
      <c r="B832" s="3"/>
      <c r="C832" s="3"/>
      <c r="D832" s="32">
        <f t="shared" si="23"/>
        <v>209.60000000000002</v>
      </c>
      <c r="E832" s="9">
        <v>0</v>
      </c>
      <c r="F832" s="9">
        <v>26</v>
      </c>
      <c r="G832" s="9">
        <v>30</v>
      </c>
      <c r="H832" s="9">
        <v>0</v>
      </c>
      <c r="I832" s="9">
        <v>28</v>
      </c>
      <c r="J832" s="9">
        <v>43.4</v>
      </c>
      <c r="K832" s="9">
        <v>22</v>
      </c>
      <c r="L832" s="9">
        <v>6</v>
      </c>
      <c r="M832" s="565">
        <v>54.2</v>
      </c>
      <c r="N832" s="565">
        <v>0</v>
      </c>
      <c r="O832" s="565">
        <v>0</v>
      </c>
      <c r="P832" s="567"/>
      <c r="Q832" s="562"/>
      <c r="R832" s="563"/>
      <c r="S832" s="564"/>
      <c r="T832" s="562"/>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261"/>
      <c r="BL832" s="61"/>
      <c r="BN832" s="249"/>
      <c r="BO832" s="61"/>
    </row>
    <row r="833" spans="1:67" ht="15.75">
      <c r="A833" s="261" t="s">
        <v>33</v>
      </c>
      <c r="B833" s="3"/>
      <c r="C833" s="3"/>
      <c r="D833" s="32">
        <f t="shared" si="23"/>
        <v>55.6</v>
      </c>
      <c r="E833" s="9">
        <v>0</v>
      </c>
      <c r="F833" s="9">
        <v>0</v>
      </c>
      <c r="G833" s="9">
        <v>0</v>
      </c>
      <c r="H833" s="9">
        <v>0</v>
      </c>
      <c r="I833" s="9">
        <v>26</v>
      </c>
      <c r="J833" s="9">
        <v>26</v>
      </c>
      <c r="K833" s="9">
        <v>0</v>
      </c>
      <c r="L833" s="9">
        <v>0</v>
      </c>
      <c r="M833" s="565">
        <v>0</v>
      </c>
      <c r="N833" s="565">
        <v>0</v>
      </c>
      <c r="O833" s="565">
        <v>3.5999999999999996</v>
      </c>
      <c r="P833" s="561"/>
      <c r="Q833" s="562"/>
      <c r="R833" s="563"/>
      <c r="S833" s="564"/>
      <c r="T833" s="562"/>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261"/>
      <c r="BL833" s="61"/>
      <c r="BN833" s="249"/>
      <c r="BO833" s="61"/>
    </row>
    <row r="834" spans="1:67" ht="15.75">
      <c r="A834" s="261" t="s">
        <v>37</v>
      </c>
      <c r="B834" s="3"/>
      <c r="C834" s="3"/>
      <c r="D834" s="32">
        <f t="shared" si="23"/>
        <v>142.69999999999999</v>
      </c>
      <c r="E834" s="9">
        <v>0</v>
      </c>
      <c r="F834" s="9">
        <v>17.3</v>
      </c>
      <c r="G834" s="9">
        <v>18</v>
      </c>
      <c r="H834" s="9">
        <v>0</v>
      </c>
      <c r="I834" s="9">
        <v>26</v>
      </c>
      <c r="J834" s="9">
        <v>41.4</v>
      </c>
      <c r="K834" s="9">
        <v>0</v>
      </c>
      <c r="L834" s="9">
        <v>22</v>
      </c>
      <c r="M834" s="565">
        <v>3.7</v>
      </c>
      <c r="N834" s="565">
        <v>14.3</v>
      </c>
      <c r="O834" s="565">
        <v>0</v>
      </c>
      <c r="P834" s="561"/>
      <c r="Q834" s="562"/>
      <c r="R834" s="563"/>
      <c r="S834" s="564"/>
      <c r="T834" s="562"/>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261"/>
      <c r="BL834" s="61"/>
      <c r="BN834" s="249"/>
      <c r="BO834" s="61"/>
    </row>
    <row r="835" spans="1:67" ht="15.75">
      <c r="A835" s="260" t="s">
        <v>143</v>
      </c>
      <c r="B835" s="3"/>
      <c r="C835" s="3"/>
      <c r="D835" s="32">
        <f t="shared" si="23"/>
        <v>103.1</v>
      </c>
      <c r="E835" s="9">
        <v>15.399999999999999</v>
      </c>
      <c r="F835" s="9">
        <v>5.2</v>
      </c>
      <c r="G835" s="9">
        <v>0</v>
      </c>
      <c r="H835" s="9">
        <v>0</v>
      </c>
      <c r="I835" s="9">
        <v>28</v>
      </c>
      <c r="J835" s="9">
        <v>28</v>
      </c>
      <c r="K835" s="9">
        <v>0</v>
      </c>
      <c r="L835" s="9">
        <v>7.5</v>
      </c>
      <c r="M835" s="565">
        <v>3.5999999999999996</v>
      </c>
      <c r="N835" s="565">
        <v>0</v>
      </c>
      <c r="O835" s="565">
        <v>15.399999999999999</v>
      </c>
      <c r="P835" s="566"/>
      <c r="Q835" s="562"/>
      <c r="R835" s="563"/>
      <c r="S835" s="564"/>
      <c r="T835" s="562"/>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261"/>
      <c r="BL835" s="61"/>
      <c r="BN835" s="249"/>
      <c r="BO835" s="61"/>
    </row>
    <row r="836" spans="1:67" ht="15.75">
      <c r="A836" s="260" t="s">
        <v>3173</v>
      </c>
      <c r="B836" s="3"/>
      <c r="C836" s="3"/>
      <c r="D836" s="32">
        <f t="shared" si="23"/>
        <v>191.29999999999998</v>
      </c>
      <c r="E836" s="9">
        <v>23.9</v>
      </c>
      <c r="F836" s="9">
        <v>0</v>
      </c>
      <c r="G836" s="9">
        <v>22.5</v>
      </c>
      <c r="H836" s="9">
        <v>0</v>
      </c>
      <c r="I836" s="9">
        <v>29.6</v>
      </c>
      <c r="J836" s="9">
        <v>46.7</v>
      </c>
      <c r="K836" s="9">
        <v>22.5</v>
      </c>
      <c r="L836" s="9">
        <v>6.5</v>
      </c>
      <c r="M836" s="565">
        <v>9.6</v>
      </c>
      <c r="N836" s="565">
        <v>0</v>
      </c>
      <c r="O836" s="565">
        <v>30</v>
      </c>
      <c r="P836" s="566"/>
      <c r="Q836" s="562"/>
      <c r="R836" s="563"/>
      <c r="S836" s="564"/>
      <c r="T836" s="562"/>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261"/>
      <c r="BL836" s="61"/>
      <c r="BN836" s="249"/>
      <c r="BO836" s="61"/>
    </row>
    <row r="837" spans="1:67" ht="15.75">
      <c r="A837" s="261" t="s">
        <v>3836</v>
      </c>
      <c r="B837" s="3"/>
      <c r="C837" s="3"/>
      <c r="D837" s="32">
        <f t="shared" si="23"/>
        <v>150.70000000000002</v>
      </c>
      <c r="E837" s="9">
        <v>0</v>
      </c>
      <c r="F837" s="9">
        <v>23.9</v>
      </c>
      <c r="G837" s="9">
        <v>24</v>
      </c>
      <c r="H837" s="9">
        <v>0</v>
      </c>
      <c r="I837" s="9">
        <v>26</v>
      </c>
      <c r="J837" s="9">
        <v>42.5</v>
      </c>
      <c r="K837" s="9">
        <v>9.6</v>
      </c>
      <c r="L837" s="9">
        <v>4.8</v>
      </c>
      <c r="M837" s="565">
        <v>12.100000000000001</v>
      </c>
      <c r="N837" s="565">
        <v>0</v>
      </c>
      <c r="O837" s="565">
        <v>7.8000000000000007</v>
      </c>
      <c r="P837" s="561"/>
      <c r="Q837" s="562"/>
      <c r="R837" s="563"/>
      <c r="S837" s="564"/>
      <c r="T837" s="562"/>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261"/>
      <c r="BL837" s="61"/>
      <c r="BN837" s="249"/>
      <c r="BO837" s="61"/>
    </row>
    <row r="838" spans="1:67" ht="15.75">
      <c r="A838" s="261" t="s">
        <v>3846</v>
      </c>
      <c r="B838" s="3"/>
      <c r="C838" s="3"/>
      <c r="D838" s="32">
        <f t="shared" si="23"/>
        <v>186.5</v>
      </c>
      <c r="E838" s="9">
        <v>3.9000000000000004</v>
      </c>
      <c r="F838" s="9">
        <v>3.9000000000000004</v>
      </c>
      <c r="G838" s="9">
        <v>19.5</v>
      </c>
      <c r="H838" s="9">
        <v>26</v>
      </c>
      <c r="I838" s="9">
        <v>47.5</v>
      </c>
      <c r="J838" s="9">
        <v>54.9</v>
      </c>
      <c r="K838" s="9">
        <v>16.5</v>
      </c>
      <c r="L838" s="9">
        <v>0</v>
      </c>
      <c r="M838" s="565">
        <v>14.3</v>
      </c>
      <c r="N838" s="565">
        <v>0</v>
      </c>
      <c r="O838" s="565">
        <v>0</v>
      </c>
      <c r="P838" s="561"/>
      <c r="Q838" s="562"/>
      <c r="R838" s="563"/>
      <c r="S838" s="564"/>
      <c r="T838" s="562"/>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261"/>
      <c r="BL838" s="61"/>
      <c r="BN838" s="249"/>
      <c r="BO838" s="61"/>
    </row>
    <row r="839" spans="1:67" ht="15.75">
      <c r="A839" s="261" t="s">
        <v>3841</v>
      </c>
      <c r="B839" s="3"/>
      <c r="C839" s="3"/>
      <c r="D839" s="32">
        <f t="shared" si="23"/>
        <v>155.4</v>
      </c>
      <c r="E839" s="9">
        <v>0</v>
      </c>
      <c r="F839" s="9">
        <v>0</v>
      </c>
      <c r="G839" s="9">
        <v>19.5</v>
      </c>
      <c r="H839" s="9">
        <v>0</v>
      </c>
      <c r="I839" s="9">
        <v>28</v>
      </c>
      <c r="J839" s="9">
        <v>28</v>
      </c>
      <c r="K839" s="9">
        <v>22</v>
      </c>
      <c r="L839" s="9">
        <v>0</v>
      </c>
      <c r="M839" s="565">
        <v>46.7</v>
      </c>
      <c r="N839" s="565">
        <v>1.3</v>
      </c>
      <c r="O839" s="565">
        <v>9.9</v>
      </c>
      <c r="P839" s="561"/>
      <c r="Q839" s="562"/>
      <c r="R839" s="563"/>
      <c r="S839" s="564"/>
      <c r="T839" s="562"/>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261"/>
      <c r="BL839" s="61"/>
      <c r="BN839" s="249"/>
      <c r="BO839" s="61"/>
    </row>
    <row r="840" spans="1:67" ht="15.75">
      <c r="A840" s="261" t="s">
        <v>3842</v>
      </c>
      <c r="B840" s="3"/>
      <c r="C840" s="3"/>
      <c r="D840" s="32">
        <f t="shared" si="23"/>
        <v>237.59999999999997</v>
      </c>
      <c r="E840" s="9">
        <v>27.9</v>
      </c>
      <c r="F840" s="9">
        <v>19.299999999999997</v>
      </c>
      <c r="G840" s="9">
        <v>0</v>
      </c>
      <c r="H840" s="9">
        <v>30.2</v>
      </c>
      <c r="I840" s="9">
        <v>54.7</v>
      </c>
      <c r="J840" s="9">
        <v>52.8</v>
      </c>
      <c r="K840" s="9">
        <v>16.5</v>
      </c>
      <c r="L840" s="9">
        <v>0</v>
      </c>
      <c r="M840" s="565">
        <v>18.2</v>
      </c>
      <c r="N840" s="565">
        <v>0</v>
      </c>
      <c r="O840" s="565">
        <v>18</v>
      </c>
      <c r="P840" s="561"/>
      <c r="Q840" s="562"/>
      <c r="R840" s="563"/>
      <c r="S840" s="564"/>
      <c r="T840" s="562"/>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261"/>
      <c r="BL840" s="61"/>
      <c r="BN840" s="249"/>
      <c r="BO840" s="61"/>
    </row>
    <row r="841" spans="1:67" ht="15.75">
      <c r="A841" s="105" t="s">
        <v>2517</v>
      </c>
      <c r="B841" s="3"/>
      <c r="C841" s="3"/>
      <c r="D841" s="32">
        <f t="shared" si="23"/>
        <v>126.60000000000001</v>
      </c>
      <c r="E841" s="9">
        <v>24</v>
      </c>
      <c r="F841" s="9">
        <v>0</v>
      </c>
      <c r="G841" s="9">
        <v>19.5</v>
      </c>
      <c r="H841" s="9">
        <v>0</v>
      </c>
      <c r="I841" s="9">
        <v>19.2</v>
      </c>
      <c r="J841" s="9">
        <v>14.7</v>
      </c>
      <c r="K841" s="9">
        <v>0</v>
      </c>
      <c r="L841" s="9">
        <v>0</v>
      </c>
      <c r="M841" s="565">
        <v>31.2</v>
      </c>
      <c r="N841" s="565">
        <v>0</v>
      </c>
      <c r="O841" s="565">
        <v>18</v>
      </c>
      <c r="P841" s="567"/>
      <c r="Q841" s="562"/>
      <c r="R841" s="563"/>
      <c r="S841" s="564"/>
      <c r="T841" s="562"/>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261"/>
      <c r="BL841" s="61"/>
      <c r="BN841" s="249"/>
      <c r="BO841" s="61"/>
    </row>
    <row r="842" spans="1:67" ht="15.75">
      <c r="A842" s="104" t="s">
        <v>1286</v>
      </c>
      <c r="B842" s="3"/>
      <c r="C842" s="3"/>
      <c r="D842" s="32">
        <f t="shared" si="23"/>
        <v>176.1</v>
      </c>
      <c r="E842" s="9">
        <v>15.400000000000002</v>
      </c>
      <c r="F842" s="9">
        <v>3.3000000000000003</v>
      </c>
      <c r="G842" s="9">
        <v>19.5</v>
      </c>
      <c r="H842" s="9">
        <v>25.6</v>
      </c>
      <c r="I842" s="9">
        <v>44.5</v>
      </c>
      <c r="J842" s="9">
        <v>51.099999999999994</v>
      </c>
      <c r="K842" s="9">
        <v>0</v>
      </c>
      <c r="L842" s="9">
        <v>0</v>
      </c>
      <c r="M842" s="565">
        <v>16.7</v>
      </c>
      <c r="N842" s="565">
        <v>0</v>
      </c>
      <c r="O842" s="565">
        <v>0</v>
      </c>
      <c r="P842" s="401"/>
      <c r="Q842" s="562"/>
      <c r="R842" s="563"/>
      <c r="S842" s="564"/>
      <c r="T842" s="562"/>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261"/>
      <c r="BL842" s="61"/>
      <c r="BN842" s="249"/>
      <c r="BO842" s="61"/>
    </row>
    <row r="843" spans="1:67" ht="15.75">
      <c r="A843" s="105" t="s">
        <v>2518</v>
      </c>
      <c r="B843" s="3"/>
      <c r="C843" s="3"/>
      <c r="D843" s="32">
        <f t="shared" si="23"/>
        <v>225.29999999999998</v>
      </c>
      <c r="E843" s="9">
        <v>4.5</v>
      </c>
      <c r="F843" s="9">
        <v>30.5</v>
      </c>
      <c r="G843" s="9">
        <v>16.5</v>
      </c>
      <c r="H843" s="9">
        <v>41.099999999999994</v>
      </c>
      <c r="I843" s="9">
        <v>53.1</v>
      </c>
      <c r="J843" s="9">
        <v>59.5</v>
      </c>
      <c r="K843" s="9">
        <v>0</v>
      </c>
      <c r="L843" s="9">
        <v>0</v>
      </c>
      <c r="M843" s="565">
        <v>20.100000000000001</v>
      </c>
      <c r="N843" s="565">
        <v>0</v>
      </c>
      <c r="O843" s="565">
        <v>0</v>
      </c>
      <c r="P843" s="567"/>
      <c r="Q843" s="562"/>
      <c r="R843" s="563"/>
      <c r="S843" s="564"/>
      <c r="T843" s="562"/>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261"/>
      <c r="BL843" s="61"/>
      <c r="BN843" s="249"/>
      <c r="BO843" s="61"/>
    </row>
    <row r="844" spans="1:67" ht="15.75">
      <c r="A844" s="261" t="s">
        <v>3828</v>
      </c>
      <c r="B844" s="3"/>
      <c r="C844" s="3"/>
      <c r="D844" s="32">
        <f t="shared" si="23"/>
        <v>86</v>
      </c>
      <c r="E844" s="9">
        <v>22</v>
      </c>
      <c r="F844" s="9">
        <v>0</v>
      </c>
      <c r="G844" s="9">
        <v>24</v>
      </c>
      <c r="H844" s="9">
        <v>0</v>
      </c>
      <c r="I844" s="9">
        <v>12.100000000000001</v>
      </c>
      <c r="J844" s="9">
        <v>6.6000000000000005</v>
      </c>
      <c r="K844" s="9">
        <v>0</v>
      </c>
      <c r="L844" s="9">
        <v>4.8</v>
      </c>
      <c r="M844" s="565">
        <v>0</v>
      </c>
      <c r="N844" s="565">
        <v>0</v>
      </c>
      <c r="O844" s="565">
        <v>16.5</v>
      </c>
      <c r="P844" s="561"/>
      <c r="Q844" s="562"/>
      <c r="R844" s="563"/>
      <c r="S844" s="564"/>
      <c r="T844" s="562"/>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261"/>
      <c r="BL844" s="61"/>
      <c r="BN844" s="249"/>
      <c r="BO844" s="61"/>
    </row>
    <row r="845" spans="1:67" ht="15.75">
      <c r="A845" s="105" t="s">
        <v>2523</v>
      </c>
      <c r="B845" s="3"/>
      <c r="C845" s="3"/>
      <c r="D845" s="32">
        <f t="shared" si="23"/>
        <v>186.65</v>
      </c>
      <c r="E845" s="9">
        <v>16.799999999999997</v>
      </c>
      <c r="F845" s="9">
        <v>28.35</v>
      </c>
      <c r="G845" s="9">
        <v>19.5</v>
      </c>
      <c r="H845" s="9">
        <v>24</v>
      </c>
      <c r="I845" s="9">
        <v>42</v>
      </c>
      <c r="J845" s="9">
        <v>33.6</v>
      </c>
      <c r="K845" s="9">
        <v>0</v>
      </c>
      <c r="L845" s="9">
        <v>0</v>
      </c>
      <c r="M845" s="565">
        <v>22.4</v>
      </c>
      <c r="N845" s="565">
        <v>0</v>
      </c>
      <c r="O845" s="565">
        <v>0</v>
      </c>
      <c r="P845" s="567"/>
      <c r="Q845" s="562"/>
      <c r="R845" s="563"/>
      <c r="S845" s="564"/>
      <c r="T845" s="562"/>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261"/>
      <c r="BL845" s="61"/>
      <c r="BN845" s="249"/>
      <c r="BO845" s="61"/>
    </row>
    <row r="846" spans="1:67" ht="15.75">
      <c r="A846" s="261" t="s">
        <v>1596</v>
      </c>
      <c r="B846" s="3"/>
      <c r="C846" s="3"/>
      <c r="D846" s="32">
        <f t="shared" si="23"/>
        <v>134.6</v>
      </c>
      <c r="E846" s="9">
        <v>12.100000000000001</v>
      </c>
      <c r="F846" s="9">
        <v>0</v>
      </c>
      <c r="G846" s="9">
        <v>0</v>
      </c>
      <c r="H846" s="9">
        <v>7.1999999999999993</v>
      </c>
      <c r="I846" s="9">
        <v>30.4</v>
      </c>
      <c r="J846" s="9">
        <v>47.099999999999994</v>
      </c>
      <c r="K846" s="9">
        <v>0</v>
      </c>
      <c r="L846" s="9">
        <v>0</v>
      </c>
      <c r="M846" s="565">
        <v>33.4</v>
      </c>
      <c r="N846" s="565">
        <v>4.4000000000000004</v>
      </c>
      <c r="O846" s="565">
        <v>0</v>
      </c>
      <c r="P846" s="561"/>
      <c r="Q846" s="562"/>
      <c r="R846" s="563"/>
      <c r="S846" s="564"/>
      <c r="T846" s="562"/>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261"/>
      <c r="BL846" s="61"/>
      <c r="BN846" s="249"/>
      <c r="BO846" s="61"/>
    </row>
    <row r="847" spans="1:67" ht="15.75">
      <c r="A847" s="105" t="s">
        <v>179</v>
      </c>
      <c r="B847" s="3"/>
      <c r="C847" s="3"/>
      <c r="D847" s="32">
        <f t="shared" si="23"/>
        <v>124.1</v>
      </c>
      <c r="E847" s="9">
        <v>0</v>
      </c>
      <c r="F847" s="9">
        <v>0</v>
      </c>
      <c r="G847" s="9">
        <v>16.5</v>
      </c>
      <c r="H847" s="9">
        <v>0</v>
      </c>
      <c r="I847" s="9">
        <v>28</v>
      </c>
      <c r="J847" s="9">
        <v>28</v>
      </c>
      <c r="K847" s="9">
        <v>0</v>
      </c>
      <c r="L847" s="9">
        <v>0</v>
      </c>
      <c r="M847" s="565">
        <v>23.6</v>
      </c>
      <c r="N847" s="565">
        <v>0</v>
      </c>
      <c r="O847" s="565">
        <v>28</v>
      </c>
      <c r="P847" s="567"/>
      <c r="Q847" s="562"/>
      <c r="R847" s="563"/>
      <c r="S847" s="564"/>
      <c r="T847" s="562"/>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261"/>
      <c r="BL847" s="61"/>
      <c r="BN847" s="249"/>
      <c r="BO847" s="61"/>
    </row>
    <row r="848" spans="1:67" ht="15.75">
      <c r="A848" s="105" t="s">
        <v>2506</v>
      </c>
      <c r="B848" s="3"/>
      <c r="C848" s="3"/>
      <c r="D848" s="32">
        <f t="shared" si="23"/>
        <v>133.29999999999998</v>
      </c>
      <c r="E848" s="9">
        <v>14.3</v>
      </c>
      <c r="F848" s="9">
        <v>0</v>
      </c>
      <c r="G848" s="9">
        <v>21</v>
      </c>
      <c r="H848" s="9">
        <v>0</v>
      </c>
      <c r="I848" s="9">
        <v>32.4</v>
      </c>
      <c r="J848" s="9">
        <v>50</v>
      </c>
      <c r="K848" s="9">
        <v>0</v>
      </c>
      <c r="L848" s="9">
        <v>0</v>
      </c>
      <c r="M848" s="565">
        <v>15.600000000000001</v>
      </c>
      <c r="N848" s="565">
        <v>0</v>
      </c>
      <c r="O848" s="565">
        <v>0</v>
      </c>
      <c r="P848" s="567"/>
      <c r="Q848" s="562"/>
      <c r="R848" s="563"/>
      <c r="S848" s="564"/>
      <c r="T848" s="562"/>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261"/>
      <c r="BL848" s="61"/>
      <c r="BN848" s="249"/>
      <c r="BO848" s="61"/>
    </row>
    <row r="849" spans="1:67" ht="15.75">
      <c r="A849" s="261" t="s">
        <v>3847</v>
      </c>
      <c r="B849" s="3"/>
      <c r="C849" s="3"/>
      <c r="D849" s="32">
        <f t="shared" si="23"/>
        <v>124.70000000000002</v>
      </c>
      <c r="E849" s="9">
        <v>15.399999999999999</v>
      </c>
      <c r="F849" s="9">
        <v>0</v>
      </c>
      <c r="G849" s="9">
        <v>22.5</v>
      </c>
      <c r="H849" s="9">
        <v>0</v>
      </c>
      <c r="I849" s="9">
        <v>28</v>
      </c>
      <c r="J849" s="9">
        <v>43.4</v>
      </c>
      <c r="K849" s="9">
        <v>0</v>
      </c>
      <c r="L849" s="9">
        <v>0</v>
      </c>
      <c r="M849" s="565">
        <v>15.399999999999999</v>
      </c>
      <c r="N849" s="565">
        <v>0</v>
      </c>
      <c r="O849" s="565">
        <v>0</v>
      </c>
      <c r="P849" s="561"/>
      <c r="Q849" s="562"/>
      <c r="R849" s="563"/>
      <c r="S849" s="564"/>
      <c r="T849" s="562"/>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261"/>
      <c r="BL849" s="61"/>
      <c r="BN849" s="249"/>
      <c r="BO849" s="61"/>
    </row>
    <row r="850" spans="1:67" ht="15.75">
      <c r="A850" s="105" t="s">
        <v>2095</v>
      </c>
      <c r="B850" s="3"/>
      <c r="C850" s="3"/>
      <c r="D850" s="32">
        <f t="shared" si="23"/>
        <v>48.5</v>
      </c>
      <c r="E850" s="9">
        <v>0</v>
      </c>
      <c r="F850" s="9">
        <v>0</v>
      </c>
      <c r="G850" s="9">
        <v>0</v>
      </c>
      <c r="H850" s="9">
        <v>0</v>
      </c>
      <c r="I850" s="9">
        <v>0</v>
      </c>
      <c r="J850" s="9">
        <v>0</v>
      </c>
      <c r="K850" s="9">
        <v>0</v>
      </c>
      <c r="L850" s="9">
        <v>0</v>
      </c>
      <c r="M850" s="565">
        <v>48.5</v>
      </c>
      <c r="N850" s="565">
        <v>0</v>
      </c>
      <c r="O850" s="565">
        <v>0</v>
      </c>
      <c r="P850" s="567"/>
      <c r="Q850" s="562"/>
      <c r="R850" s="563"/>
      <c r="S850" s="564"/>
      <c r="T850" s="562"/>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261"/>
      <c r="BL850" s="61"/>
      <c r="BN850" s="249"/>
      <c r="BO850" s="61"/>
    </row>
    <row r="851" spans="1:67" ht="15.75">
      <c r="A851" s="261" t="s">
        <v>3827</v>
      </c>
      <c r="B851" s="3"/>
      <c r="C851" s="3"/>
      <c r="D851" s="32">
        <f t="shared" si="23"/>
        <v>108</v>
      </c>
      <c r="E851" s="9">
        <v>0</v>
      </c>
      <c r="F851" s="9">
        <v>0</v>
      </c>
      <c r="G851" s="9">
        <v>22</v>
      </c>
      <c r="H851" s="9">
        <v>0</v>
      </c>
      <c r="I851" s="9">
        <v>24</v>
      </c>
      <c r="J851" s="9">
        <v>24</v>
      </c>
      <c r="K851" s="9">
        <v>0</v>
      </c>
      <c r="L851" s="9">
        <v>4.4000000000000004</v>
      </c>
      <c r="M851" s="565">
        <v>3.5999999999999996</v>
      </c>
      <c r="N851" s="565">
        <v>0</v>
      </c>
      <c r="O851" s="565">
        <v>30</v>
      </c>
      <c r="P851" s="561"/>
      <c r="Q851" s="562"/>
      <c r="R851" s="563"/>
      <c r="S851" s="564"/>
      <c r="T851" s="562"/>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261"/>
      <c r="BL851" s="61"/>
      <c r="BN851" s="249"/>
      <c r="BO851" s="61"/>
    </row>
    <row r="852" spans="1:67" ht="15.75">
      <c r="A852" s="105" t="s">
        <v>2525</v>
      </c>
      <c r="B852" s="3"/>
      <c r="C852" s="3"/>
      <c r="D852" s="32">
        <f t="shared" si="23"/>
        <v>179.29999999999998</v>
      </c>
      <c r="E852" s="9">
        <v>14.3</v>
      </c>
      <c r="F852" s="9">
        <v>0</v>
      </c>
      <c r="G852" s="9">
        <v>24</v>
      </c>
      <c r="H852" s="9">
        <v>0</v>
      </c>
      <c r="I852" s="9">
        <v>33.200000000000003</v>
      </c>
      <c r="J852" s="9">
        <v>51</v>
      </c>
      <c r="K852" s="9">
        <v>0</v>
      </c>
      <c r="L852" s="9">
        <v>4.8</v>
      </c>
      <c r="M852" s="565">
        <v>33.4</v>
      </c>
      <c r="N852" s="565">
        <v>0</v>
      </c>
      <c r="O852" s="565">
        <v>18.600000000000001</v>
      </c>
      <c r="P852" s="567"/>
      <c r="Q852" s="562"/>
      <c r="R852" s="563"/>
      <c r="S852" s="564"/>
      <c r="T852" s="562"/>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261"/>
      <c r="BL852" s="61"/>
      <c r="BN852" s="249"/>
      <c r="BO852" s="61"/>
    </row>
    <row r="853" spans="1:67" ht="15.75">
      <c r="A853" s="105" t="s">
        <v>154</v>
      </c>
      <c r="B853" s="3"/>
      <c r="C853" s="3"/>
      <c r="D853" s="32">
        <f t="shared" ref="D853:D860" si="24">SUM(E853:DZ853)</f>
        <v>205.89999999999998</v>
      </c>
      <c r="E853" s="9">
        <v>13.3</v>
      </c>
      <c r="F853" s="9">
        <v>4.5</v>
      </c>
      <c r="G853" s="9">
        <v>19.5</v>
      </c>
      <c r="H853" s="9">
        <v>30</v>
      </c>
      <c r="I853" s="9">
        <v>50.5</v>
      </c>
      <c r="J853" s="9">
        <v>57.599999999999994</v>
      </c>
      <c r="K853" s="9">
        <v>16.5</v>
      </c>
      <c r="L853" s="9">
        <v>0</v>
      </c>
      <c r="M853" s="565">
        <v>8.8000000000000007</v>
      </c>
      <c r="N853" s="565">
        <v>5.2</v>
      </c>
      <c r="O853" s="565">
        <v>0</v>
      </c>
      <c r="P853" s="567"/>
      <c r="Q853" s="562"/>
      <c r="R853" s="563"/>
      <c r="S853" s="564"/>
      <c r="T853" s="562"/>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261"/>
      <c r="BL853" s="61"/>
      <c r="BN853" s="249"/>
      <c r="BO853" s="61"/>
    </row>
    <row r="854" spans="1:67" ht="15.75">
      <c r="A854" s="260" t="s">
        <v>3175</v>
      </c>
      <c r="B854" s="3"/>
      <c r="C854" s="3"/>
      <c r="D854" s="32">
        <f t="shared" si="24"/>
        <v>145.4</v>
      </c>
      <c r="E854" s="9">
        <v>8.8000000000000007</v>
      </c>
      <c r="F854" s="9">
        <v>0</v>
      </c>
      <c r="G854" s="9">
        <v>0</v>
      </c>
      <c r="H854" s="9">
        <v>0</v>
      </c>
      <c r="I854" s="9">
        <v>31.6</v>
      </c>
      <c r="J854" s="9">
        <v>36.299999999999997</v>
      </c>
      <c r="K854" s="9">
        <v>0</v>
      </c>
      <c r="L854" s="9">
        <v>18.5</v>
      </c>
      <c r="M854" s="565">
        <v>24.2</v>
      </c>
      <c r="N854" s="565">
        <v>26</v>
      </c>
      <c r="O854" s="565">
        <v>0</v>
      </c>
      <c r="P854" s="566"/>
      <c r="Q854" s="562"/>
      <c r="R854" s="563"/>
      <c r="S854" s="564"/>
      <c r="T854" s="562"/>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261"/>
      <c r="BL854" s="61"/>
      <c r="BN854" s="249"/>
      <c r="BO854" s="61"/>
    </row>
    <row r="855" spans="1:67" ht="15.75">
      <c r="A855" s="261" t="s">
        <v>3848</v>
      </c>
      <c r="B855" s="3"/>
      <c r="C855" s="3"/>
      <c r="D855" s="32">
        <f t="shared" si="24"/>
        <v>153.5</v>
      </c>
      <c r="E855" s="9">
        <v>0</v>
      </c>
      <c r="F855" s="9">
        <v>14.3</v>
      </c>
      <c r="G855" s="9">
        <v>47</v>
      </c>
      <c r="H855" s="9">
        <v>0</v>
      </c>
      <c r="I855" s="9">
        <v>26</v>
      </c>
      <c r="J855" s="9">
        <v>26</v>
      </c>
      <c r="K855" s="9">
        <v>0</v>
      </c>
      <c r="L855" s="9">
        <v>5.2</v>
      </c>
      <c r="M855" s="565">
        <v>23.800000000000004</v>
      </c>
      <c r="N855" s="565">
        <v>0</v>
      </c>
      <c r="O855" s="565">
        <v>11.2</v>
      </c>
      <c r="P855" s="561"/>
      <c r="Q855" s="562"/>
      <c r="R855" s="563"/>
      <c r="S855" s="564"/>
      <c r="T855" s="562"/>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261"/>
      <c r="BL855" s="61"/>
      <c r="BN855" s="249"/>
      <c r="BO855" s="61"/>
    </row>
    <row r="856" spans="1:67" ht="15.75">
      <c r="A856" s="105" t="s">
        <v>2526</v>
      </c>
      <c r="B856" s="3"/>
      <c r="C856" s="3"/>
      <c r="D856" s="32">
        <f t="shared" si="24"/>
        <v>103.30000000000001</v>
      </c>
      <c r="E856" s="9">
        <v>0</v>
      </c>
      <c r="F856" s="9">
        <v>0</v>
      </c>
      <c r="G856" s="9">
        <v>6.5</v>
      </c>
      <c r="H856" s="9">
        <v>0</v>
      </c>
      <c r="I856" s="9">
        <v>24</v>
      </c>
      <c r="J856" s="9">
        <v>39.4</v>
      </c>
      <c r="K856" s="9">
        <v>0</v>
      </c>
      <c r="L856" s="9">
        <v>0</v>
      </c>
      <c r="M856" s="565">
        <v>15.399999999999999</v>
      </c>
      <c r="N856" s="565">
        <v>18</v>
      </c>
      <c r="O856" s="565">
        <v>0</v>
      </c>
      <c r="P856" s="567"/>
      <c r="Q856" s="562"/>
      <c r="R856" s="563"/>
      <c r="S856" s="564"/>
      <c r="T856" s="562"/>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261"/>
      <c r="BL856" s="61"/>
      <c r="BN856" s="249"/>
      <c r="BO856" s="61"/>
    </row>
    <row r="857" spans="1:67" ht="15.75">
      <c r="A857" s="105" t="s">
        <v>2524</v>
      </c>
      <c r="B857" s="3"/>
      <c r="C857" s="3"/>
      <c r="D857" s="32">
        <f t="shared" si="24"/>
        <v>93</v>
      </c>
      <c r="E857" s="9">
        <v>0</v>
      </c>
      <c r="F857" s="9">
        <v>0</v>
      </c>
      <c r="G857" s="9">
        <v>18</v>
      </c>
      <c r="H857" s="9">
        <v>0</v>
      </c>
      <c r="I857" s="9">
        <v>31.6</v>
      </c>
      <c r="J857" s="9">
        <v>43.4</v>
      </c>
      <c r="K857" s="9">
        <v>0</v>
      </c>
      <c r="L857" s="9">
        <v>0</v>
      </c>
      <c r="M857" s="565">
        <v>0</v>
      </c>
      <c r="N857" s="565">
        <v>0</v>
      </c>
      <c r="O857" s="565">
        <v>0</v>
      </c>
      <c r="P857" s="567"/>
      <c r="Q857" s="562"/>
      <c r="R857" s="563"/>
      <c r="S857" s="564"/>
      <c r="T857" s="562"/>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261"/>
      <c r="BL857" s="61"/>
      <c r="BN857" s="249"/>
      <c r="BO857" s="61"/>
    </row>
    <row r="858" spans="1:67" ht="15.75">
      <c r="A858" s="105" t="s">
        <v>2505</v>
      </c>
      <c r="B858" s="3"/>
      <c r="C858" s="3"/>
      <c r="D858" s="32">
        <f t="shared" si="24"/>
        <v>144.10000000000002</v>
      </c>
      <c r="E858" s="9">
        <v>0</v>
      </c>
      <c r="F858" s="9">
        <v>12.100000000000001</v>
      </c>
      <c r="G858" s="9">
        <v>23.1</v>
      </c>
      <c r="H858" s="9">
        <v>0</v>
      </c>
      <c r="I858" s="9">
        <v>30.8</v>
      </c>
      <c r="J858" s="9">
        <v>47.4</v>
      </c>
      <c r="K858" s="9">
        <v>0</v>
      </c>
      <c r="L858" s="9">
        <v>0</v>
      </c>
      <c r="M858" s="565">
        <v>6.7</v>
      </c>
      <c r="N858" s="565">
        <v>0</v>
      </c>
      <c r="O858" s="565">
        <v>24</v>
      </c>
      <c r="P858" s="567"/>
      <c r="Q858" s="562"/>
      <c r="R858" s="563"/>
      <c r="S858" s="564"/>
      <c r="T858" s="562"/>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261"/>
      <c r="BL858" s="61"/>
      <c r="BN858" s="249"/>
      <c r="BO858" s="61"/>
    </row>
    <row r="859" spans="1:67" ht="15.75">
      <c r="A859" s="105" t="s">
        <v>620</v>
      </c>
      <c r="B859" s="3"/>
      <c r="C859" s="3"/>
      <c r="D859" s="32">
        <f t="shared" si="24"/>
        <v>135.29999999999998</v>
      </c>
      <c r="E859" s="9">
        <v>0</v>
      </c>
      <c r="F859" s="9">
        <v>24</v>
      </c>
      <c r="G859" s="9">
        <v>28</v>
      </c>
      <c r="H859" s="9">
        <v>0</v>
      </c>
      <c r="I859" s="9">
        <v>24</v>
      </c>
      <c r="J859" s="9">
        <v>38.299999999999997</v>
      </c>
      <c r="K859" s="9">
        <v>0</v>
      </c>
      <c r="L859" s="9">
        <v>5.6</v>
      </c>
      <c r="M859" s="565">
        <v>0</v>
      </c>
      <c r="N859" s="565">
        <v>15.399999999999999</v>
      </c>
      <c r="O859" s="565">
        <v>0</v>
      </c>
      <c r="P859" s="567"/>
      <c r="Q859" s="562"/>
      <c r="R859" s="563"/>
      <c r="S859" s="564"/>
      <c r="T859" s="562"/>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261"/>
      <c r="BL859" s="61"/>
      <c r="BN859" s="249"/>
      <c r="BO859" s="61"/>
    </row>
    <row r="860" spans="1:67" ht="15.75">
      <c r="A860" s="261" t="s">
        <v>1581</v>
      </c>
      <c r="B860" s="3"/>
      <c r="C860" s="3"/>
      <c r="D860" s="32">
        <f t="shared" si="24"/>
        <v>115.4</v>
      </c>
      <c r="E860" s="9">
        <v>0</v>
      </c>
      <c r="F860" s="9">
        <v>0</v>
      </c>
      <c r="G860" s="9">
        <v>21</v>
      </c>
      <c r="H860" s="9">
        <v>3.9000000000000004</v>
      </c>
      <c r="I860" s="9">
        <v>29.2</v>
      </c>
      <c r="J860" s="9">
        <v>43.7</v>
      </c>
      <c r="K860" s="9">
        <v>0</v>
      </c>
      <c r="L860" s="9">
        <v>0</v>
      </c>
      <c r="M860" s="565">
        <v>17.600000000000001</v>
      </c>
      <c r="N860" s="565">
        <v>0</v>
      </c>
      <c r="O860" s="565">
        <v>0</v>
      </c>
      <c r="P860" s="561"/>
      <c r="Q860" s="562"/>
      <c r="R860" s="563"/>
      <c r="S860" s="564"/>
      <c r="T860" s="562"/>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261"/>
      <c r="BL860" s="61"/>
      <c r="BN860" s="249"/>
      <c r="BO860" s="61"/>
    </row>
    <row r="861" spans="1:67" ht="15.75">
      <c r="A861" s="58"/>
      <c r="B861" s="3"/>
      <c r="C861" s="3"/>
      <c r="D861" s="32"/>
      <c r="E861" s="155"/>
      <c r="F861" s="9"/>
      <c r="G861" s="9"/>
      <c r="H861" s="9"/>
      <c r="I861" s="9"/>
      <c r="J861" s="9"/>
      <c r="K861" s="9"/>
      <c r="L861" s="9"/>
      <c r="M861" s="9"/>
      <c r="N861" s="61"/>
      <c r="O861" s="61"/>
      <c r="P861" s="61"/>
      <c r="Q861" s="251"/>
    </row>
    <row r="862" spans="1:67" ht="15.75">
      <c r="D862" s="32"/>
      <c r="F862" s="9"/>
      <c r="G862" s="9"/>
      <c r="H862" s="9"/>
      <c r="I862" s="9"/>
      <c r="J862" s="9"/>
      <c r="K862" s="9"/>
      <c r="L862" s="9"/>
      <c r="M862" s="9"/>
      <c r="N862" s="61"/>
      <c r="O862" s="226"/>
      <c r="P862" s="61"/>
      <c r="Q862" s="252"/>
    </row>
    <row r="863" spans="1:67" ht="15.75">
      <c r="D863" s="32"/>
      <c r="F863" s="9"/>
      <c r="G863" s="9"/>
      <c r="H863" s="9"/>
      <c r="I863" s="9"/>
      <c r="J863" s="9"/>
      <c r="K863" s="9"/>
      <c r="L863" s="9"/>
      <c r="M863" s="9"/>
      <c r="N863" s="61"/>
      <c r="O863" s="61"/>
      <c r="P863" s="61"/>
      <c r="Q863" s="251"/>
    </row>
    <row r="864" spans="1:67" ht="20.25">
      <c r="A864" s="30" t="s">
        <v>169</v>
      </c>
      <c r="D864" s="31" t="s">
        <v>40</v>
      </c>
      <c r="E864" s="100" t="s">
        <v>4787</v>
      </c>
      <c r="F864" s="100" t="s">
        <v>4806</v>
      </c>
      <c r="G864" s="100" t="s">
        <v>4807</v>
      </c>
      <c r="H864" s="100"/>
      <c r="I864" s="100"/>
      <c r="J864" s="100"/>
      <c r="K864" s="100"/>
      <c r="L864" s="100"/>
      <c r="M864" s="100"/>
      <c r="N864" s="100"/>
      <c r="O864" s="100"/>
      <c r="P864" s="100"/>
      <c r="Q864" s="100"/>
      <c r="R864" s="100"/>
      <c r="S864" s="100"/>
      <c r="T864" s="100"/>
      <c r="U864" s="100"/>
      <c r="V864" s="100"/>
      <c r="W864" s="100"/>
      <c r="X864" s="100"/>
      <c r="Y864" s="100"/>
      <c r="Z864" s="100"/>
      <c r="AA864" s="100"/>
      <c r="AB864" s="100"/>
      <c r="AC864" s="100"/>
      <c r="AD864" s="100"/>
      <c r="AE864" s="100"/>
      <c r="AF864" s="100"/>
      <c r="AG864" s="100"/>
      <c r="AH864" s="100"/>
      <c r="AI864" s="100"/>
    </row>
    <row r="865" spans="1:41" ht="15.75">
      <c r="A865" s="261" t="s">
        <v>1583</v>
      </c>
      <c r="B865" s="3"/>
      <c r="C865" s="3"/>
      <c r="D865" s="32">
        <f t="shared" ref="D865:D896" si="25">SUM(E865:DZ865)</f>
        <v>76.5</v>
      </c>
      <c r="E865" s="9">
        <v>47.7</v>
      </c>
      <c r="F865" s="565">
        <v>28.8</v>
      </c>
      <c r="G865" s="565">
        <v>0</v>
      </c>
      <c r="H865" s="561"/>
      <c r="I865" s="562"/>
      <c r="J865" s="563"/>
      <c r="K865" s="564"/>
      <c r="L865" s="562"/>
      <c r="N865" s="9"/>
      <c r="O865" s="9"/>
      <c r="P865" s="9"/>
      <c r="Q865" s="9"/>
      <c r="R865" s="9"/>
      <c r="S865" s="9"/>
      <c r="T865" s="9"/>
      <c r="U865" s="9"/>
      <c r="V865" s="9"/>
      <c r="W865" s="9"/>
      <c r="X865" s="9"/>
      <c r="Y865" s="9"/>
      <c r="Z865" s="9"/>
      <c r="AA865" s="9"/>
      <c r="AB865" s="9"/>
      <c r="AC865" s="9"/>
      <c r="AD865" s="9"/>
      <c r="AE865" s="9"/>
      <c r="AF865" s="9"/>
      <c r="AG865" s="9"/>
      <c r="AH865" s="9"/>
      <c r="AI865" s="9"/>
      <c r="AK865" s="261"/>
      <c r="AL865" s="61"/>
      <c r="AN865" s="249"/>
      <c r="AO865" s="61"/>
    </row>
    <row r="866" spans="1:41" ht="15.75">
      <c r="A866" s="104" t="s">
        <v>1281</v>
      </c>
      <c r="B866" s="3"/>
      <c r="C866" s="3"/>
      <c r="D866" s="32">
        <f t="shared" si="25"/>
        <v>40.5</v>
      </c>
      <c r="E866" s="9">
        <v>0</v>
      </c>
      <c r="F866" s="565">
        <v>40.5</v>
      </c>
      <c r="G866" s="565">
        <v>0</v>
      </c>
      <c r="H866" s="401"/>
      <c r="I866" s="562"/>
      <c r="J866" s="563"/>
      <c r="K866" s="564"/>
      <c r="L866" s="562"/>
      <c r="N866" s="9"/>
      <c r="O866" s="9"/>
      <c r="P866" s="9"/>
      <c r="Q866" s="9"/>
      <c r="R866" s="9"/>
      <c r="S866" s="9"/>
      <c r="T866" s="9"/>
      <c r="U866" s="9"/>
      <c r="V866" s="9"/>
      <c r="W866" s="9"/>
      <c r="X866" s="9"/>
      <c r="Y866" s="9"/>
      <c r="Z866" s="9"/>
      <c r="AA866" s="9"/>
      <c r="AB866" s="9"/>
      <c r="AC866" s="9"/>
      <c r="AD866" s="9"/>
      <c r="AE866" s="9"/>
      <c r="AF866" s="9"/>
      <c r="AG866" s="9"/>
      <c r="AH866" s="9"/>
      <c r="AI866" s="9"/>
      <c r="AK866" s="401"/>
      <c r="AL866" s="61"/>
      <c r="AN866" s="249"/>
      <c r="AO866" s="61"/>
    </row>
    <row r="867" spans="1:41" ht="15.75">
      <c r="A867" s="261" t="s">
        <v>3830</v>
      </c>
      <c r="B867" s="3"/>
      <c r="C867" s="3"/>
      <c r="D867" s="32">
        <f t="shared" si="25"/>
        <v>38.5</v>
      </c>
      <c r="E867" s="9">
        <v>9.6999999999999993</v>
      </c>
      <c r="F867" s="565">
        <v>28.799999999999997</v>
      </c>
      <c r="G867" s="565">
        <v>0</v>
      </c>
      <c r="H867" s="561"/>
      <c r="I867" s="562"/>
      <c r="J867" s="563"/>
      <c r="K867" s="564"/>
      <c r="L867" s="562"/>
      <c r="N867" s="9"/>
      <c r="O867" s="9"/>
      <c r="P867" s="9"/>
      <c r="Q867" s="9"/>
      <c r="R867" s="9"/>
      <c r="S867" s="9"/>
      <c r="T867" s="9"/>
      <c r="U867" s="9"/>
      <c r="V867" s="9"/>
      <c r="W867" s="9"/>
      <c r="X867" s="9"/>
      <c r="Y867" s="9"/>
      <c r="Z867" s="9"/>
      <c r="AA867" s="9"/>
      <c r="AB867" s="9"/>
      <c r="AC867" s="9"/>
      <c r="AD867" s="9"/>
      <c r="AE867" s="9"/>
      <c r="AF867" s="9"/>
      <c r="AG867" s="9"/>
      <c r="AH867" s="9"/>
      <c r="AI867" s="9"/>
      <c r="AK867" s="260"/>
      <c r="AL867" s="61"/>
      <c r="AN867" s="249"/>
      <c r="AO867" s="61"/>
    </row>
    <row r="868" spans="1:41" ht="15.75">
      <c r="A868" s="260" t="s">
        <v>3147</v>
      </c>
      <c r="B868" s="3"/>
      <c r="C868" s="3"/>
      <c r="D868" s="32">
        <f t="shared" si="25"/>
        <v>2.8</v>
      </c>
      <c r="E868" s="9">
        <v>2.8</v>
      </c>
      <c r="F868" s="565">
        <v>0</v>
      </c>
      <c r="G868" s="565">
        <v>0</v>
      </c>
      <c r="H868" s="566"/>
      <c r="I868" s="562"/>
      <c r="J868" s="563"/>
      <c r="K868" s="564"/>
      <c r="L868" s="562"/>
      <c r="N868" s="9"/>
      <c r="O868" s="9"/>
      <c r="P868" s="9"/>
      <c r="Q868" s="9"/>
      <c r="R868" s="9"/>
      <c r="S868" s="9"/>
      <c r="T868" s="9"/>
      <c r="U868" s="9"/>
      <c r="V868" s="9"/>
      <c r="W868" s="9"/>
      <c r="X868" s="9"/>
      <c r="Y868" s="9"/>
      <c r="Z868" s="9"/>
      <c r="AA868" s="9"/>
      <c r="AB868" s="9"/>
      <c r="AC868" s="9"/>
      <c r="AD868" s="9"/>
      <c r="AE868" s="9"/>
      <c r="AF868" s="9"/>
      <c r="AG868" s="9"/>
      <c r="AH868" s="9"/>
      <c r="AI868" s="9"/>
      <c r="AK868" s="401"/>
      <c r="AL868" s="348"/>
      <c r="AN868" s="249"/>
      <c r="AO868" s="61"/>
    </row>
    <row r="869" spans="1:41" ht="15.75">
      <c r="A869" s="261" t="s">
        <v>3838</v>
      </c>
      <c r="B869" s="3"/>
      <c r="C869" s="3"/>
      <c r="D869" s="32">
        <f t="shared" si="25"/>
        <v>29.9</v>
      </c>
      <c r="E869" s="9">
        <v>7.5</v>
      </c>
      <c r="F869" s="565">
        <v>22.4</v>
      </c>
      <c r="G869" s="565">
        <v>0</v>
      </c>
      <c r="H869" s="561"/>
      <c r="I869" s="562"/>
      <c r="J869" s="563"/>
      <c r="K869" s="564"/>
      <c r="L869" s="562"/>
      <c r="N869" s="9"/>
      <c r="O869" s="9"/>
      <c r="P869" s="9"/>
      <c r="Q869" s="9"/>
      <c r="R869" s="9"/>
      <c r="S869" s="9"/>
      <c r="T869" s="9"/>
      <c r="U869" s="9"/>
      <c r="V869" s="9"/>
      <c r="W869" s="9"/>
      <c r="X869" s="9"/>
      <c r="Y869" s="9"/>
      <c r="Z869" s="9"/>
      <c r="AA869" s="9"/>
      <c r="AB869" s="9"/>
      <c r="AC869" s="9"/>
      <c r="AD869" s="9"/>
      <c r="AE869" s="9"/>
      <c r="AF869" s="9"/>
      <c r="AG869" s="9"/>
      <c r="AH869" s="9"/>
      <c r="AI869" s="9"/>
      <c r="AK869" s="105"/>
      <c r="AL869" s="61"/>
      <c r="AN869" s="249"/>
      <c r="AO869" s="61"/>
    </row>
    <row r="870" spans="1:41" ht="15.75">
      <c r="A870" s="104" t="s">
        <v>1272</v>
      </c>
      <c r="B870" s="3"/>
      <c r="C870" s="3"/>
      <c r="D870" s="32">
        <f t="shared" si="25"/>
        <v>60.599999999999994</v>
      </c>
      <c r="E870" s="9">
        <v>27</v>
      </c>
      <c r="F870" s="565">
        <v>33.599999999999994</v>
      </c>
      <c r="G870" s="565">
        <v>0</v>
      </c>
      <c r="H870" s="401"/>
      <c r="I870" s="562"/>
      <c r="J870" s="563"/>
      <c r="K870" s="564"/>
      <c r="L870" s="562"/>
      <c r="N870" s="9"/>
      <c r="O870" s="9"/>
      <c r="P870" s="9"/>
      <c r="Q870" s="9"/>
      <c r="R870" s="9"/>
      <c r="S870" s="9"/>
      <c r="T870" s="9"/>
      <c r="U870" s="9"/>
      <c r="V870" s="9"/>
      <c r="W870" s="9"/>
      <c r="X870" s="9"/>
      <c r="Y870" s="9"/>
      <c r="Z870" s="9"/>
      <c r="AA870" s="9"/>
      <c r="AB870" s="9"/>
      <c r="AC870" s="9"/>
      <c r="AD870" s="9"/>
      <c r="AE870" s="9"/>
      <c r="AF870" s="9"/>
      <c r="AG870" s="9"/>
      <c r="AH870" s="9"/>
      <c r="AI870" s="9"/>
      <c r="AK870" s="261"/>
      <c r="AL870" s="61"/>
      <c r="AN870" s="249"/>
      <c r="AO870" s="61"/>
    </row>
    <row r="871" spans="1:41" ht="15.75">
      <c r="A871" s="105" t="s">
        <v>2075</v>
      </c>
      <c r="B871" s="3"/>
      <c r="C871" s="3"/>
      <c r="D871" s="32">
        <f t="shared" si="25"/>
        <v>66.099999999999994</v>
      </c>
      <c r="E871" s="9">
        <v>40.599999999999994</v>
      </c>
      <c r="F871" s="565">
        <v>24.4</v>
      </c>
      <c r="G871" s="565">
        <v>1.1000000000000001</v>
      </c>
      <c r="H871" s="567"/>
      <c r="I871" s="562"/>
      <c r="J871" s="563"/>
      <c r="K871" s="564"/>
      <c r="L871" s="562"/>
      <c r="N871" s="9"/>
      <c r="O871" s="9"/>
      <c r="P871" s="9"/>
      <c r="Q871" s="9"/>
      <c r="R871" s="9"/>
      <c r="S871" s="9"/>
      <c r="T871" s="9"/>
      <c r="U871" s="9"/>
      <c r="V871" s="9"/>
      <c r="W871" s="9"/>
      <c r="X871" s="9"/>
      <c r="Y871" s="9"/>
      <c r="Z871" s="9"/>
      <c r="AA871" s="9"/>
      <c r="AB871" s="9"/>
      <c r="AC871" s="9"/>
      <c r="AD871" s="9"/>
      <c r="AE871" s="9"/>
      <c r="AF871" s="9"/>
      <c r="AG871" s="9"/>
      <c r="AH871" s="9"/>
      <c r="AI871" s="9"/>
      <c r="AK871" s="261"/>
      <c r="AL871" s="61"/>
      <c r="AN871" s="249"/>
      <c r="AO871" s="61"/>
    </row>
    <row r="872" spans="1:41" ht="15.75">
      <c r="A872" s="261" t="s">
        <v>1</v>
      </c>
      <c r="B872" s="3"/>
      <c r="C872" s="3"/>
      <c r="D872" s="32">
        <f t="shared" si="25"/>
        <v>106.1</v>
      </c>
      <c r="E872" s="9">
        <v>81</v>
      </c>
      <c r="F872" s="565">
        <v>24</v>
      </c>
      <c r="G872" s="565">
        <v>1.1000000000000001</v>
      </c>
      <c r="H872" s="561"/>
      <c r="I872" s="562"/>
      <c r="J872" s="563"/>
      <c r="K872" s="564"/>
      <c r="L872" s="562"/>
      <c r="N872" s="9"/>
      <c r="O872" s="9"/>
      <c r="P872" s="9"/>
      <c r="Q872" s="9"/>
      <c r="R872" s="9"/>
      <c r="S872" s="9"/>
      <c r="T872" s="9"/>
      <c r="U872" s="9"/>
      <c r="V872" s="9"/>
      <c r="W872" s="9"/>
      <c r="X872" s="9"/>
      <c r="Y872" s="9"/>
      <c r="Z872" s="9"/>
      <c r="AA872" s="9"/>
      <c r="AB872" s="9"/>
      <c r="AC872" s="9"/>
      <c r="AD872" s="9"/>
      <c r="AE872" s="9"/>
      <c r="AF872" s="9"/>
      <c r="AG872" s="9"/>
      <c r="AH872" s="9"/>
      <c r="AI872" s="9"/>
      <c r="AK872" s="261"/>
      <c r="AL872" s="61"/>
      <c r="AN872" s="249"/>
      <c r="AO872" s="61"/>
    </row>
    <row r="873" spans="1:41" ht="15.75">
      <c r="A873" s="261" t="s">
        <v>1589</v>
      </c>
      <c r="B873" s="3"/>
      <c r="C873" s="3"/>
      <c r="D873" s="32">
        <f t="shared" si="25"/>
        <v>49.8</v>
      </c>
      <c r="E873" s="9">
        <v>16.100000000000001</v>
      </c>
      <c r="F873" s="565">
        <v>33.699999999999996</v>
      </c>
      <c r="G873" s="565">
        <v>0</v>
      </c>
      <c r="H873" s="561"/>
      <c r="I873" s="562"/>
      <c r="J873" s="563"/>
      <c r="K873" s="564"/>
      <c r="L873" s="562"/>
      <c r="N873" s="9"/>
      <c r="O873" s="9"/>
      <c r="P873" s="9"/>
      <c r="Q873" s="9"/>
      <c r="R873" s="9"/>
      <c r="S873" s="9"/>
      <c r="T873" s="9"/>
      <c r="U873" s="9"/>
      <c r="V873" s="9"/>
      <c r="W873" s="9"/>
      <c r="X873" s="9"/>
      <c r="Y873" s="9"/>
      <c r="Z873" s="9"/>
      <c r="AA873" s="9"/>
      <c r="AB873" s="9"/>
      <c r="AC873" s="9"/>
      <c r="AD873" s="9"/>
      <c r="AE873" s="9"/>
      <c r="AF873" s="9"/>
      <c r="AG873" s="9"/>
      <c r="AH873" s="9"/>
      <c r="AI873" s="9"/>
      <c r="AK873" s="260"/>
      <c r="AL873" s="61"/>
      <c r="AN873" s="249"/>
      <c r="AO873" s="61"/>
    </row>
    <row r="874" spans="1:41" ht="15.75">
      <c r="A874" s="261" t="s">
        <v>3823</v>
      </c>
      <c r="B874" s="3"/>
      <c r="C874" s="3"/>
      <c r="D874" s="32">
        <f t="shared" si="25"/>
        <v>64.5</v>
      </c>
      <c r="E874" s="9">
        <v>39.400000000000006</v>
      </c>
      <c r="F874" s="565">
        <v>24</v>
      </c>
      <c r="G874" s="565">
        <v>1.1000000000000001</v>
      </c>
      <c r="H874" s="561"/>
      <c r="I874" s="562"/>
      <c r="J874" s="563"/>
      <c r="K874" s="564"/>
      <c r="L874" s="562"/>
      <c r="N874" s="9"/>
      <c r="O874" s="9"/>
      <c r="P874" s="9"/>
      <c r="Q874" s="9"/>
      <c r="R874" s="9"/>
      <c r="S874" s="9"/>
      <c r="T874" s="9"/>
      <c r="U874" s="9"/>
      <c r="V874" s="9"/>
      <c r="W874" s="9"/>
      <c r="X874" s="9"/>
      <c r="Y874" s="9"/>
      <c r="Z874" s="9"/>
      <c r="AA874" s="9"/>
      <c r="AB874" s="9"/>
      <c r="AC874" s="9"/>
      <c r="AD874" s="9"/>
      <c r="AE874" s="9"/>
      <c r="AF874" s="9"/>
      <c r="AG874" s="9"/>
      <c r="AH874" s="9"/>
      <c r="AI874" s="9"/>
      <c r="AK874" s="105"/>
      <c r="AL874" s="61"/>
      <c r="AN874" s="249"/>
      <c r="AO874" s="61"/>
    </row>
    <row r="875" spans="1:41" ht="15.75">
      <c r="A875" s="260" t="s">
        <v>3148</v>
      </c>
      <c r="B875" s="3"/>
      <c r="C875" s="3"/>
      <c r="D875" s="32">
        <f t="shared" si="25"/>
        <v>48.9</v>
      </c>
      <c r="E875" s="9">
        <v>47.5</v>
      </c>
      <c r="F875" s="565">
        <v>1.4</v>
      </c>
      <c r="G875" s="565">
        <v>0</v>
      </c>
      <c r="H875" s="566"/>
      <c r="I875" s="562"/>
      <c r="J875" s="563"/>
      <c r="K875" s="564"/>
      <c r="L875" s="562"/>
      <c r="N875" s="9"/>
      <c r="O875" s="9"/>
      <c r="P875" s="9"/>
      <c r="Q875" s="9"/>
      <c r="R875" s="9"/>
      <c r="S875" s="9"/>
      <c r="T875" s="9"/>
      <c r="U875" s="9"/>
      <c r="V875" s="9"/>
      <c r="W875" s="9"/>
      <c r="X875" s="9"/>
      <c r="Y875" s="9"/>
      <c r="Z875" s="9"/>
      <c r="AA875" s="9"/>
      <c r="AB875" s="9"/>
      <c r="AC875" s="9"/>
      <c r="AD875" s="9"/>
      <c r="AE875" s="9"/>
      <c r="AF875" s="9"/>
      <c r="AG875" s="9"/>
      <c r="AH875" s="9"/>
      <c r="AI875" s="9"/>
      <c r="AK875" s="105"/>
      <c r="AL875" s="61"/>
      <c r="AN875" s="249"/>
      <c r="AO875" s="61"/>
    </row>
    <row r="876" spans="1:41" ht="15.75">
      <c r="A876" s="105" t="s">
        <v>2513</v>
      </c>
      <c r="B876" s="3"/>
      <c r="C876" s="3"/>
      <c r="D876" s="32">
        <f t="shared" si="25"/>
        <v>56.5</v>
      </c>
      <c r="E876" s="9">
        <v>32.5</v>
      </c>
      <c r="F876" s="565">
        <v>24</v>
      </c>
      <c r="G876" s="565">
        <v>0</v>
      </c>
      <c r="H876" s="567"/>
      <c r="I876" s="562"/>
      <c r="J876" s="563"/>
      <c r="K876" s="564"/>
      <c r="L876" s="562"/>
      <c r="N876" s="9"/>
      <c r="O876" s="9"/>
      <c r="P876" s="9"/>
      <c r="Q876" s="9"/>
      <c r="R876" s="9"/>
      <c r="S876" s="9"/>
      <c r="T876" s="9"/>
      <c r="U876" s="9"/>
      <c r="V876" s="9"/>
      <c r="W876" s="9"/>
      <c r="X876" s="9"/>
      <c r="Y876" s="9"/>
      <c r="Z876" s="9"/>
      <c r="AA876" s="9"/>
      <c r="AB876" s="9"/>
      <c r="AC876" s="9"/>
      <c r="AD876" s="9"/>
      <c r="AE876" s="9"/>
      <c r="AF876" s="9"/>
      <c r="AG876" s="9"/>
      <c r="AH876" s="9"/>
      <c r="AI876" s="9"/>
      <c r="AK876" s="401"/>
      <c r="AL876" s="61"/>
      <c r="AN876" s="249"/>
      <c r="AO876" s="61"/>
    </row>
    <row r="877" spans="1:41" ht="15.75">
      <c r="A877" s="105" t="s">
        <v>3149</v>
      </c>
      <c r="B877" s="3"/>
      <c r="C877" s="3"/>
      <c r="D877" s="32">
        <f t="shared" si="25"/>
        <v>68.599999999999994</v>
      </c>
      <c r="E877" s="9">
        <v>46.599999999999994</v>
      </c>
      <c r="F877" s="565">
        <v>22</v>
      </c>
      <c r="G877" s="565">
        <v>0</v>
      </c>
      <c r="H877" s="567"/>
      <c r="I877" s="562"/>
      <c r="J877" s="563"/>
      <c r="K877" s="564"/>
      <c r="L877" s="562"/>
      <c r="N877" s="9"/>
      <c r="O877" s="9"/>
      <c r="P877" s="9"/>
      <c r="Q877" s="9"/>
      <c r="R877" s="9"/>
      <c r="S877" s="9"/>
      <c r="T877" s="9"/>
      <c r="U877" s="9"/>
      <c r="V877" s="9"/>
      <c r="W877" s="9"/>
      <c r="X877" s="9"/>
      <c r="Y877" s="9"/>
      <c r="Z877" s="9"/>
      <c r="AA877" s="9"/>
      <c r="AB877" s="9"/>
      <c r="AC877" s="9"/>
      <c r="AD877" s="9"/>
      <c r="AE877" s="9"/>
      <c r="AF877" s="9"/>
      <c r="AG877" s="9"/>
      <c r="AH877" s="9"/>
      <c r="AI877" s="9"/>
      <c r="AK877" s="105"/>
      <c r="AL877" s="61"/>
      <c r="AN877" s="249"/>
      <c r="AO877" s="61"/>
    </row>
    <row r="878" spans="1:41" ht="15.75">
      <c r="A878" s="104" t="s">
        <v>1277</v>
      </c>
      <c r="B878" s="3"/>
      <c r="C878" s="3"/>
      <c r="D878" s="32">
        <f t="shared" si="25"/>
        <v>61.2</v>
      </c>
      <c r="E878" s="9">
        <v>35.9</v>
      </c>
      <c r="F878" s="565">
        <v>25.3</v>
      </c>
      <c r="G878" s="565">
        <v>0</v>
      </c>
      <c r="H878" s="401"/>
      <c r="I878" s="562"/>
      <c r="J878" s="563"/>
      <c r="K878" s="564"/>
      <c r="L878" s="562"/>
      <c r="N878" s="9"/>
      <c r="O878" s="9"/>
      <c r="P878" s="9"/>
      <c r="Q878" s="9"/>
      <c r="R878" s="9"/>
      <c r="S878" s="9"/>
      <c r="T878" s="9"/>
      <c r="U878" s="9"/>
      <c r="V878" s="9"/>
      <c r="W878" s="9"/>
      <c r="X878" s="9"/>
      <c r="Y878" s="9"/>
      <c r="Z878" s="9"/>
      <c r="AA878" s="9"/>
      <c r="AB878" s="9"/>
      <c r="AC878" s="9"/>
      <c r="AD878" s="9"/>
      <c r="AE878" s="9"/>
      <c r="AF878" s="9"/>
      <c r="AG878" s="9"/>
      <c r="AH878" s="9"/>
      <c r="AI878" s="9"/>
      <c r="AK878" s="105"/>
      <c r="AL878" s="61"/>
      <c r="AN878" s="249"/>
      <c r="AO878" s="61"/>
    </row>
    <row r="879" spans="1:41" ht="15.75">
      <c r="A879" s="105" t="s">
        <v>2625</v>
      </c>
      <c r="B879" s="3"/>
      <c r="C879" s="3"/>
      <c r="D879" s="32">
        <f t="shared" si="25"/>
        <v>80.400000000000006</v>
      </c>
      <c r="E879" s="9">
        <v>56.400000000000006</v>
      </c>
      <c r="F879" s="565">
        <v>24</v>
      </c>
      <c r="G879" s="565">
        <v>0</v>
      </c>
      <c r="H879" s="567"/>
      <c r="I879" s="562"/>
      <c r="J879" s="563"/>
      <c r="K879" s="564"/>
      <c r="L879" s="562"/>
      <c r="N879" s="9"/>
      <c r="O879" s="9"/>
      <c r="P879" s="9"/>
      <c r="Q879" s="9"/>
      <c r="R879" s="9"/>
      <c r="S879" s="9"/>
      <c r="T879" s="9"/>
      <c r="U879" s="9"/>
      <c r="V879" s="9"/>
      <c r="W879" s="9"/>
      <c r="X879" s="9"/>
      <c r="Y879" s="9"/>
      <c r="Z879" s="9"/>
      <c r="AA879" s="9"/>
      <c r="AB879" s="9"/>
      <c r="AC879" s="9"/>
      <c r="AD879" s="9"/>
      <c r="AE879" s="9"/>
      <c r="AF879" s="9"/>
      <c r="AG879" s="9"/>
      <c r="AH879" s="9"/>
      <c r="AI879" s="9"/>
      <c r="AK879" s="105"/>
      <c r="AL879" s="61"/>
      <c r="AN879" s="249"/>
      <c r="AO879" s="61"/>
    </row>
    <row r="880" spans="1:41" ht="15.75">
      <c r="A880" s="105" t="s">
        <v>637</v>
      </c>
      <c r="B880" s="3"/>
      <c r="C880" s="3"/>
      <c r="D880" s="32">
        <f t="shared" si="25"/>
        <v>27.5</v>
      </c>
      <c r="E880" s="9">
        <v>26.3</v>
      </c>
      <c r="F880" s="565">
        <v>0</v>
      </c>
      <c r="G880" s="565">
        <v>1.2</v>
      </c>
      <c r="H880" s="567"/>
      <c r="I880" s="562"/>
      <c r="J880" s="563"/>
      <c r="K880" s="564"/>
      <c r="L880" s="562"/>
      <c r="N880" s="9"/>
      <c r="O880" s="9"/>
      <c r="P880" s="9"/>
      <c r="Q880" s="9"/>
      <c r="R880" s="9"/>
      <c r="S880" s="9"/>
      <c r="T880" s="9"/>
      <c r="U880" s="9"/>
      <c r="V880" s="9"/>
      <c r="W880" s="9"/>
      <c r="X880" s="9"/>
      <c r="Y880" s="9"/>
      <c r="Z880" s="9"/>
      <c r="AA880" s="9"/>
      <c r="AB880" s="9"/>
      <c r="AC880" s="9"/>
      <c r="AD880" s="9"/>
      <c r="AE880" s="9"/>
      <c r="AF880" s="9"/>
      <c r="AG880" s="9"/>
      <c r="AH880" s="9"/>
      <c r="AI880" s="9"/>
      <c r="AK880" s="260"/>
      <c r="AL880" s="61"/>
      <c r="AN880" s="249"/>
      <c r="AO880" s="61"/>
    </row>
    <row r="881" spans="1:41" ht="15.75">
      <c r="A881" s="105" t="s">
        <v>2503</v>
      </c>
      <c r="B881" s="3"/>
      <c r="C881" s="3"/>
      <c r="D881" s="32">
        <f t="shared" si="25"/>
        <v>0</v>
      </c>
      <c r="E881" s="9">
        <v>0</v>
      </c>
      <c r="F881" s="565">
        <v>0</v>
      </c>
      <c r="G881" s="565">
        <v>0</v>
      </c>
      <c r="H881" s="567"/>
      <c r="I881" s="562"/>
      <c r="J881" s="563"/>
      <c r="K881" s="564"/>
      <c r="L881" s="562"/>
      <c r="N881" s="9"/>
      <c r="O881" s="9"/>
      <c r="P881" s="9"/>
      <c r="Q881" s="9"/>
      <c r="R881" s="9"/>
      <c r="S881" s="9"/>
      <c r="T881" s="9"/>
      <c r="U881" s="9"/>
      <c r="V881" s="9"/>
      <c r="W881" s="9"/>
      <c r="X881" s="9"/>
      <c r="Y881" s="9"/>
      <c r="Z881" s="9"/>
      <c r="AA881" s="9"/>
      <c r="AB881" s="9"/>
      <c r="AC881" s="9"/>
      <c r="AD881" s="9"/>
      <c r="AE881" s="9"/>
      <c r="AF881" s="9"/>
      <c r="AG881" s="9"/>
      <c r="AH881" s="9"/>
      <c r="AI881" s="9"/>
      <c r="AK881" s="261"/>
      <c r="AL881" s="61"/>
      <c r="AN881" s="249"/>
      <c r="AO881" s="61"/>
    </row>
    <row r="882" spans="1:41" ht="15.75">
      <c r="A882" s="261" t="s">
        <v>1579</v>
      </c>
      <c r="B882" s="3"/>
      <c r="C882" s="3"/>
      <c r="D882" s="32">
        <f t="shared" si="25"/>
        <v>51</v>
      </c>
      <c r="E882" s="9">
        <v>27</v>
      </c>
      <c r="F882" s="565">
        <v>24</v>
      </c>
      <c r="G882" s="565">
        <v>0</v>
      </c>
      <c r="H882" s="561"/>
      <c r="I882" s="562"/>
      <c r="J882" s="563"/>
      <c r="K882" s="564"/>
      <c r="L882" s="562"/>
      <c r="N882" s="9"/>
      <c r="O882" s="9"/>
      <c r="P882" s="9"/>
      <c r="Q882" s="9"/>
      <c r="R882" s="9"/>
      <c r="S882" s="9"/>
      <c r="T882" s="9"/>
      <c r="U882" s="9"/>
      <c r="V882" s="9"/>
      <c r="W882" s="9"/>
      <c r="X882" s="9"/>
      <c r="Y882" s="9"/>
      <c r="Z882" s="9"/>
      <c r="AA882" s="9"/>
      <c r="AB882" s="9"/>
      <c r="AC882" s="9"/>
      <c r="AD882" s="9"/>
      <c r="AE882" s="9"/>
      <c r="AF882" s="9"/>
      <c r="AG882" s="9"/>
      <c r="AH882" s="9"/>
      <c r="AI882" s="9"/>
      <c r="AK882" s="105"/>
      <c r="AL882" s="61"/>
      <c r="AN882" s="249"/>
      <c r="AO882" s="61"/>
    </row>
    <row r="883" spans="1:41" ht="15.75">
      <c r="A883" s="105" t="s">
        <v>2076</v>
      </c>
      <c r="B883" s="3"/>
      <c r="C883" s="3"/>
      <c r="D883" s="32">
        <f t="shared" si="25"/>
        <v>6</v>
      </c>
      <c r="E883" s="9">
        <v>6</v>
      </c>
      <c r="F883" s="565">
        <v>0</v>
      </c>
      <c r="G883" s="565">
        <v>0</v>
      </c>
      <c r="H883" s="567"/>
      <c r="I883" s="562"/>
      <c r="J883" s="563"/>
      <c r="K883" s="564"/>
      <c r="L883" s="562"/>
      <c r="N883" s="9"/>
      <c r="O883" s="9"/>
      <c r="P883" s="9"/>
      <c r="Q883" s="9"/>
      <c r="R883" s="9"/>
      <c r="S883" s="9"/>
      <c r="T883" s="9"/>
      <c r="U883" s="9"/>
      <c r="V883" s="9"/>
      <c r="W883" s="9"/>
      <c r="X883" s="9"/>
      <c r="Y883" s="9"/>
      <c r="Z883" s="9"/>
      <c r="AA883" s="9"/>
      <c r="AB883" s="9"/>
      <c r="AC883" s="9"/>
      <c r="AD883" s="9"/>
      <c r="AE883" s="9"/>
      <c r="AF883" s="9"/>
      <c r="AG883" s="9"/>
      <c r="AH883" s="9"/>
      <c r="AI883" s="9"/>
      <c r="AK883" s="105"/>
      <c r="AL883" s="61"/>
      <c r="AN883" s="249"/>
      <c r="AO883" s="61"/>
    </row>
    <row r="884" spans="1:41" ht="15.75">
      <c r="A884" s="105" t="s">
        <v>152</v>
      </c>
      <c r="B884" s="3"/>
      <c r="C884" s="3"/>
      <c r="D884" s="32">
        <f t="shared" si="25"/>
        <v>47.599999999999994</v>
      </c>
      <c r="E884" s="9">
        <v>46.3</v>
      </c>
      <c r="F884" s="565">
        <v>1.3</v>
      </c>
      <c r="G884" s="565">
        <v>0</v>
      </c>
      <c r="H884" s="567"/>
      <c r="I884" s="562"/>
      <c r="J884" s="563"/>
      <c r="K884" s="564"/>
      <c r="L884" s="562"/>
      <c r="N884" s="9"/>
      <c r="O884" s="9"/>
      <c r="P884" s="9"/>
      <c r="Q884" s="9"/>
      <c r="R884" s="9"/>
      <c r="S884" s="9"/>
      <c r="T884" s="9"/>
      <c r="U884" s="9"/>
      <c r="V884" s="9"/>
      <c r="W884" s="9"/>
      <c r="X884" s="9"/>
      <c r="Y884" s="9"/>
      <c r="Z884" s="9"/>
      <c r="AA884" s="9"/>
      <c r="AB884" s="9"/>
      <c r="AC884" s="9"/>
      <c r="AD884" s="9"/>
      <c r="AE884" s="9"/>
      <c r="AF884" s="9"/>
      <c r="AG884" s="9"/>
      <c r="AH884" s="9"/>
      <c r="AI884" s="9"/>
      <c r="AK884" s="261"/>
      <c r="AL884" s="61"/>
      <c r="AN884" s="249"/>
      <c r="AO884" s="61"/>
    </row>
    <row r="885" spans="1:41" ht="15.75">
      <c r="A885" s="261" t="s">
        <v>1590</v>
      </c>
      <c r="B885" s="3"/>
      <c r="C885" s="3"/>
      <c r="D885" s="32">
        <f t="shared" si="25"/>
        <v>9.6</v>
      </c>
      <c r="E885" s="9">
        <v>0</v>
      </c>
      <c r="F885" s="565">
        <v>9.6</v>
      </c>
      <c r="G885" s="565">
        <v>0</v>
      </c>
      <c r="H885" s="561"/>
      <c r="I885" s="562"/>
      <c r="J885" s="563"/>
      <c r="K885" s="564"/>
      <c r="L885" s="562"/>
      <c r="N885" s="9"/>
      <c r="O885" s="9"/>
      <c r="P885" s="9"/>
      <c r="Q885" s="9"/>
      <c r="R885" s="9"/>
      <c r="S885" s="9"/>
      <c r="T885" s="9"/>
      <c r="U885" s="9"/>
      <c r="V885" s="9"/>
      <c r="W885" s="9"/>
      <c r="X885" s="9"/>
      <c r="Y885" s="9"/>
      <c r="Z885" s="9"/>
      <c r="AA885" s="9"/>
      <c r="AB885" s="9"/>
      <c r="AC885" s="9"/>
      <c r="AD885" s="9"/>
      <c r="AE885" s="9"/>
      <c r="AF885" s="9"/>
      <c r="AG885" s="9"/>
      <c r="AH885" s="9"/>
      <c r="AI885" s="9"/>
      <c r="AK885" s="260"/>
      <c r="AL885" s="61"/>
      <c r="AN885" s="249"/>
      <c r="AO885" s="61"/>
    </row>
    <row r="886" spans="1:41" ht="15.75">
      <c r="A886" s="260" t="s">
        <v>3151</v>
      </c>
      <c r="B886" s="3"/>
      <c r="C886" s="3"/>
      <c r="D886" s="32">
        <f t="shared" si="25"/>
        <v>30.800000000000004</v>
      </c>
      <c r="E886" s="9">
        <v>0</v>
      </c>
      <c r="F886" s="565">
        <v>30.800000000000004</v>
      </c>
      <c r="G886" s="565">
        <v>0</v>
      </c>
      <c r="H886" s="566"/>
      <c r="I886" s="562"/>
      <c r="J886" s="563"/>
      <c r="K886" s="564"/>
      <c r="L886" s="562"/>
      <c r="N886" s="9"/>
      <c r="O886" s="9"/>
      <c r="P886" s="9"/>
      <c r="Q886" s="9"/>
      <c r="R886" s="9"/>
      <c r="S886" s="9"/>
      <c r="T886" s="9"/>
      <c r="U886" s="9"/>
      <c r="V886" s="9"/>
      <c r="W886" s="9"/>
      <c r="X886" s="9"/>
      <c r="Y886" s="9"/>
      <c r="Z886" s="9"/>
      <c r="AA886" s="9"/>
      <c r="AB886" s="9"/>
      <c r="AC886" s="9"/>
      <c r="AD886" s="9"/>
      <c r="AE886" s="9"/>
      <c r="AF886" s="9"/>
      <c r="AG886" s="9"/>
      <c r="AH886" s="9"/>
      <c r="AI886" s="9"/>
      <c r="AK886" s="105"/>
      <c r="AL886" s="61"/>
      <c r="AN886" s="249"/>
      <c r="AO886" s="61"/>
    </row>
    <row r="887" spans="1:41" ht="15.75">
      <c r="A887" s="105" t="s">
        <v>2092</v>
      </c>
      <c r="B887" s="3"/>
      <c r="C887" s="3"/>
      <c r="D887" s="32">
        <f t="shared" si="25"/>
        <v>131.25</v>
      </c>
      <c r="E887" s="9">
        <v>68.25</v>
      </c>
      <c r="F887" s="565">
        <v>63</v>
      </c>
      <c r="G887" s="565">
        <v>0</v>
      </c>
      <c r="H887" s="567"/>
      <c r="I887" s="562"/>
      <c r="J887" s="563"/>
      <c r="K887" s="564"/>
      <c r="L887" s="562"/>
      <c r="N887" s="9"/>
      <c r="O887" s="9"/>
      <c r="P887" s="9"/>
      <c r="Q887" s="9"/>
      <c r="R887" s="9"/>
      <c r="S887" s="9"/>
      <c r="T887" s="9"/>
      <c r="U887" s="9"/>
      <c r="V887" s="9"/>
      <c r="W887" s="9"/>
      <c r="X887" s="9"/>
      <c r="Y887" s="9"/>
      <c r="Z887" s="9"/>
      <c r="AA887" s="9"/>
      <c r="AB887" s="9"/>
      <c r="AC887" s="9"/>
      <c r="AD887" s="9"/>
      <c r="AE887" s="9"/>
      <c r="AF887" s="9"/>
      <c r="AG887" s="9"/>
      <c r="AH887" s="9"/>
      <c r="AI887" s="9"/>
      <c r="AK887" s="260"/>
      <c r="AL887" s="61"/>
      <c r="AN887" s="249"/>
      <c r="AO887" s="61"/>
    </row>
    <row r="888" spans="1:41" s="30" customFormat="1" ht="15.75" customHeight="1">
      <c r="A888" s="261" t="s">
        <v>3819</v>
      </c>
      <c r="B888" s="3"/>
      <c r="C888" s="3"/>
      <c r="D888" s="32">
        <f t="shared" si="25"/>
        <v>54.5</v>
      </c>
      <c r="E888" s="9">
        <v>44.7</v>
      </c>
      <c r="F888" s="565">
        <v>9.7999999999999989</v>
      </c>
      <c r="G888" s="565">
        <v>0</v>
      </c>
      <c r="H888" s="561"/>
      <c r="I888" s="562"/>
      <c r="J888" s="563"/>
      <c r="K888" s="564"/>
      <c r="L888" s="562"/>
      <c r="N888" s="9"/>
      <c r="O888" s="9"/>
      <c r="P888" s="9"/>
      <c r="Q888" s="9"/>
      <c r="R888" s="9"/>
      <c r="S888" s="9"/>
      <c r="T888" s="9"/>
      <c r="U888" s="9"/>
      <c r="V888" s="9"/>
      <c r="W888" s="9"/>
      <c r="X888" s="9"/>
      <c r="Y888" s="9"/>
      <c r="Z888" s="9"/>
      <c r="AA888" s="9"/>
      <c r="AB888" s="9"/>
      <c r="AC888" s="9"/>
      <c r="AD888" s="9"/>
      <c r="AE888" s="9"/>
      <c r="AF888" s="9"/>
      <c r="AG888" s="9"/>
      <c r="AH888" s="9"/>
      <c r="AI888" s="9"/>
      <c r="AK888" s="105"/>
      <c r="AL888" s="61"/>
      <c r="AM888"/>
      <c r="AN888" s="249"/>
      <c r="AO888" s="61"/>
    </row>
    <row r="889" spans="1:41" ht="15.75">
      <c r="A889" s="105" t="s">
        <v>2516</v>
      </c>
      <c r="B889" s="3"/>
      <c r="C889" s="3"/>
      <c r="D889" s="32">
        <f t="shared" si="25"/>
        <v>88.300000000000011</v>
      </c>
      <c r="E889" s="9">
        <v>20.399999999999999</v>
      </c>
      <c r="F889" s="565">
        <v>67.900000000000006</v>
      </c>
      <c r="G889" s="565">
        <v>0</v>
      </c>
      <c r="H889" s="567"/>
      <c r="I889" s="562"/>
      <c r="J889" s="563"/>
      <c r="K889" s="564"/>
      <c r="L889" s="562"/>
      <c r="N889" s="9"/>
      <c r="O889" s="9"/>
      <c r="P889" s="9"/>
      <c r="Q889" s="9"/>
      <c r="R889" s="9"/>
      <c r="S889" s="9"/>
      <c r="T889" s="9"/>
      <c r="U889" s="9"/>
      <c r="V889" s="9"/>
      <c r="W889" s="9"/>
      <c r="X889" s="9"/>
      <c r="Y889" s="9"/>
      <c r="Z889" s="9"/>
      <c r="AA889" s="9"/>
      <c r="AB889" s="9"/>
      <c r="AC889" s="9"/>
      <c r="AD889" s="9"/>
      <c r="AE889" s="9"/>
      <c r="AF889" s="9"/>
      <c r="AG889" s="9"/>
      <c r="AH889" s="9"/>
      <c r="AI889" s="9"/>
      <c r="AK889" s="261"/>
      <c r="AL889" s="61"/>
      <c r="AN889" s="249"/>
      <c r="AO889" s="61"/>
    </row>
    <row r="890" spans="1:41" ht="15.75">
      <c r="A890" s="261" t="s">
        <v>3843</v>
      </c>
      <c r="B890" s="3"/>
      <c r="C890" s="3"/>
      <c r="D890" s="32">
        <f t="shared" si="25"/>
        <v>60.7</v>
      </c>
      <c r="E890" s="9">
        <v>7.5</v>
      </c>
      <c r="F890" s="565">
        <v>53.2</v>
      </c>
      <c r="G890" s="565">
        <v>0</v>
      </c>
      <c r="H890" s="561"/>
      <c r="I890" s="562"/>
      <c r="J890" s="563"/>
      <c r="K890" s="564"/>
      <c r="L890" s="562"/>
      <c r="N890" s="9"/>
      <c r="O890" s="9"/>
      <c r="P890" s="9"/>
      <c r="Q890" s="9"/>
      <c r="R890" s="9"/>
      <c r="S890" s="9"/>
      <c r="T890" s="9"/>
      <c r="U890" s="9"/>
      <c r="V890" s="9"/>
      <c r="W890" s="9"/>
      <c r="X890" s="9"/>
      <c r="Y890" s="9"/>
      <c r="Z890" s="9"/>
      <c r="AA890" s="9"/>
      <c r="AB890" s="9"/>
      <c r="AC890" s="9"/>
      <c r="AD890" s="9"/>
      <c r="AE890" s="9"/>
      <c r="AF890" s="9"/>
      <c r="AG890" s="9"/>
      <c r="AH890" s="9"/>
      <c r="AI890" s="9"/>
      <c r="AK890" s="261"/>
      <c r="AL890" s="61"/>
      <c r="AN890" s="249"/>
      <c r="AO890" s="61"/>
    </row>
    <row r="891" spans="1:41" ht="15.75">
      <c r="A891" s="261" t="s">
        <v>1587</v>
      </c>
      <c r="B891" s="3"/>
      <c r="C891" s="3"/>
      <c r="D891" s="32">
        <f t="shared" si="25"/>
        <v>53.599999999999994</v>
      </c>
      <c r="E891" s="9">
        <v>21.599999999999998</v>
      </c>
      <c r="F891" s="565">
        <v>32</v>
      </c>
      <c r="G891" s="565">
        <v>0</v>
      </c>
      <c r="H891" s="561"/>
      <c r="I891" s="562"/>
      <c r="J891" s="563"/>
      <c r="K891" s="564"/>
      <c r="L891" s="562"/>
      <c r="N891" s="9"/>
      <c r="O891" s="9"/>
      <c r="P891" s="9"/>
      <c r="Q891" s="9"/>
      <c r="R891" s="9"/>
      <c r="S891" s="9"/>
      <c r="T891" s="9"/>
      <c r="U891" s="9"/>
      <c r="V891" s="9"/>
      <c r="W891" s="9"/>
      <c r="X891" s="9"/>
      <c r="Y891" s="9"/>
      <c r="Z891" s="9"/>
      <c r="AA891" s="9"/>
      <c r="AB891" s="9"/>
      <c r="AC891" s="9"/>
      <c r="AD891" s="9"/>
      <c r="AE891" s="9"/>
      <c r="AF891" s="9"/>
      <c r="AG891" s="9"/>
      <c r="AH891" s="9"/>
      <c r="AI891" s="9"/>
      <c r="AK891" s="105"/>
      <c r="AL891" s="61"/>
      <c r="AN891" s="249"/>
      <c r="AO891" s="61"/>
    </row>
    <row r="892" spans="1:41" ht="15.75">
      <c r="A892" s="261" t="s">
        <v>11</v>
      </c>
      <c r="B892" s="3"/>
      <c r="C892" s="3"/>
      <c r="D892" s="32">
        <f t="shared" si="25"/>
        <v>61.899999999999991</v>
      </c>
      <c r="E892" s="9">
        <v>19.8</v>
      </c>
      <c r="F892" s="565">
        <v>42.099999999999994</v>
      </c>
      <c r="G892" s="565">
        <v>0</v>
      </c>
      <c r="H892" s="561"/>
      <c r="I892" s="562"/>
      <c r="J892" s="563"/>
      <c r="K892" s="564"/>
      <c r="L892" s="562"/>
      <c r="N892" s="9"/>
      <c r="O892" s="9"/>
      <c r="P892" s="9"/>
      <c r="Q892" s="9"/>
      <c r="R892" s="9"/>
      <c r="S892" s="9"/>
      <c r="T892" s="9"/>
      <c r="U892" s="9"/>
      <c r="V892" s="9"/>
      <c r="W892" s="9"/>
      <c r="X892" s="9"/>
      <c r="Y892" s="9"/>
      <c r="Z892" s="9"/>
      <c r="AA892" s="9"/>
      <c r="AB892" s="9"/>
      <c r="AC892" s="9"/>
      <c r="AD892" s="9"/>
      <c r="AE892" s="9"/>
      <c r="AF892" s="9"/>
      <c r="AG892" s="9"/>
      <c r="AH892" s="9"/>
      <c r="AI892" s="9"/>
      <c r="AK892" s="261"/>
      <c r="AL892" s="61"/>
      <c r="AN892" s="249"/>
      <c r="AO892" s="61"/>
    </row>
    <row r="893" spans="1:41" ht="15.75">
      <c r="A893" s="105" t="s">
        <v>2077</v>
      </c>
      <c r="B893" s="3"/>
      <c r="C893" s="3"/>
      <c r="D893" s="32">
        <f t="shared" si="25"/>
        <v>13.599999999999998</v>
      </c>
      <c r="E893" s="9">
        <v>1.3</v>
      </c>
      <c r="F893" s="565">
        <v>5.0999999999999996</v>
      </c>
      <c r="G893" s="565">
        <v>7.1999999999999993</v>
      </c>
      <c r="H893" s="567"/>
      <c r="I893" s="562"/>
      <c r="J893" s="563"/>
      <c r="K893" s="564"/>
      <c r="L893" s="562"/>
      <c r="N893" s="9"/>
      <c r="O893" s="9"/>
      <c r="P893" s="9"/>
      <c r="Q893" s="9"/>
      <c r="R893" s="9"/>
      <c r="S893" s="9"/>
      <c r="T893" s="9"/>
      <c r="U893" s="9"/>
      <c r="V893" s="9"/>
      <c r="W893" s="9"/>
      <c r="X893" s="9"/>
      <c r="Y893" s="9"/>
      <c r="Z893" s="9"/>
      <c r="AA893" s="9"/>
      <c r="AB893" s="9"/>
      <c r="AC893" s="9"/>
      <c r="AD893" s="9"/>
      <c r="AE893" s="9"/>
      <c r="AF893" s="9"/>
      <c r="AG893" s="9"/>
      <c r="AH893" s="9"/>
      <c r="AI893" s="9"/>
      <c r="AK893" s="401"/>
      <c r="AL893" s="61"/>
      <c r="AN893" s="249"/>
      <c r="AO893" s="61"/>
    </row>
    <row r="894" spans="1:41" ht="15.75">
      <c r="A894" s="261" t="s">
        <v>1591</v>
      </c>
      <c r="B894" s="3"/>
      <c r="C894" s="3"/>
      <c r="D894" s="32">
        <f t="shared" si="25"/>
        <v>63.099999999999994</v>
      </c>
      <c r="E894" s="9">
        <v>27.099999999999998</v>
      </c>
      <c r="F894" s="565">
        <v>36</v>
      </c>
      <c r="G894" s="565">
        <v>0</v>
      </c>
      <c r="H894" s="561"/>
      <c r="I894" s="562"/>
      <c r="J894" s="563"/>
      <c r="K894" s="564"/>
      <c r="L894" s="562"/>
      <c r="N894" s="9"/>
      <c r="O894" s="9"/>
      <c r="P894" s="9"/>
      <c r="Q894" s="9"/>
      <c r="R894" s="9"/>
      <c r="S894" s="9"/>
      <c r="T894" s="9"/>
      <c r="U894" s="9"/>
      <c r="V894" s="9"/>
      <c r="W894" s="9"/>
      <c r="X894" s="9"/>
      <c r="Y894" s="9"/>
      <c r="Z894" s="9"/>
      <c r="AA894" s="9"/>
      <c r="AB894" s="9"/>
      <c r="AC894" s="9"/>
      <c r="AD894" s="9"/>
      <c r="AE894" s="9"/>
      <c r="AF894" s="9"/>
      <c r="AG894" s="9"/>
      <c r="AH894" s="9"/>
      <c r="AI894" s="9"/>
      <c r="AK894" s="105"/>
      <c r="AL894" s="61"/>
      <c r="AN894" s="249"/>
      <c r="AO894" s="61"/>
    </row>
    <row r="895" spans="1:41" ht="15.75">
      <c r="A895" s="104" t="s">
        <v>1279</v>
      </c>
      <c r="B895" s="3"/>
      <c r="C895" s="3"/>
      <c r="D895" s="32">
        <f t="shared" si="25"/>
        <v>43.8</v>
      </c>
      <c r="E895" s="9">
        <v>19.8</v>
      </c>
      <c r="F895" s="565">
        <v>24</v>
      </c>
      <c r="G895" s="565">
        <v>0</v>
      </c>
      <c r="H895" s="401"/>
      <c r="I895" s="562"/>
      <c r="J895" s="563"/>
      <c r="K895" s="564"/>
      <c r="L895" s="562"/>
      <c r="N895" s="9"/>
      <c r="O895" s="9"/>
      <c r="P895" s="9"/>
      <c r="Q895" s="9"/>
      <c r="R895" s="9"/>
      <c r="S895" s="9"/>
      <c r="T895" s="9"/>
      <c r="U895" s="9"/>
      <c r="V895" s="9"/>
      <c r="W895" s="9"/>
      <c r="X895" s="9"/>
      <c r="Y895" s="9"/>
      <c r="Z895" s="9"/>
      <c r="AA895" s="9"/>
      <c r="AB895" s="9"/>
      <c r="AC895" s="9"/>
      <c r="AD895" s="9"/>
      <c r="AE895" s="9"/>
      <c r="AF895" s="9"/>
      <c r="AG895" s="9"/>
      <c r="AH895" s="9"/>
      <c r="AI895" s="9"/>
      <c r="AK895" s="261"/>
      <c r="AL895" s="61"/>
      <c r="AN895" s="249"/>
      <c r="AO895" s="61"/>
    </row>
    <row r="896" spans="1:41" ht="15.75">
      <c r="A896" s="105" t="s">
        <v>596</v>
      </c>
      <c r="B896" s="3"/>
      <c r="C896" s="3"/>
      <c r="D896" s="32">
        <f t="shared" si="25"/>
        <v>51.7</v>
      </c>
      <c r="E896" s="9">
        <v>28.200000000000003</v>
      </c>
      <c r="F896" s="565">
        <v>22.4</v>
      </c>
      <c r="G896" s="565">
        <v>1.1000000000000001</v>
      </c>
      <c r="H896" s="567"/>
      <c r="I896" s="562"/>
      <c r="J896" s="563"/>
      <c r="K896" s="564"/>
      <c r="L896" s="562"/>
      <c r="N896" s="9"/>
      <c r="O896" s="9"/>
      <c r="P896" s="9"/>
      <c r="Q896" s="9"/>
      <c r="R896" s="9"/>
      <c r="S896" s="9"/>
      <c r="T896" s="9"/>
      <c r="U896" s="9"/>
      <c r="V896" s="9"/>
      <c r="W896" s="9"/>
      <c r="X896" s="9"/>
      <c r="Y896" s="9"/>
      <c r="Z896" s="9"/>
      <c r="AA896" s="9"/>
      <c r="AB896" s="9"/>
      <c r="AC896" s="9"/>
      <c r="AD896" s="9"/>
      <c r="AE896" s="9"/>
      <c r="AF896" s="9"/>
      <c r="AG896" s="9"/>
      <c r="AH896" s="9"/>
      <c r="AI896" s="9"/>
      <c r="AK896" s="105"/>
      <c r="AL896" s="61"/>
      <c r="AN896" s="249"/>
      <c r="AO896" s="61"/>
    </row>
    <row r="897" spans="1:41" ht="15.75">
      <c r="A897" s="261" t="s">
        <v>1584</v>
      </c>
      <c r="B897" s="3"/>
      <c r="C897" s="3"/>
      <c r="D897" s="32">
        <f t="shared" ref="D897:D928" si="26">SUM(E897:DZ897)</f>
        <v>1.4</v>
      </c>
      <c r="E897" s="9">
        <v>1.4</v>
      </c>
      <c r="F897" s="565">
        <v>0</v>
      </c>
      <c r="G897" s="565">
        <v>0</v>
      </c>
      <c r="H897" s="561"/>
      <c r="I897" s="562"/>
      <c r="J897" s="563"/>
      <c r="K897" s="564"/>
      <c r="L897" s="562"/>
      <c r="N897" s="9"/>
      <c r="O897" s="9"/>
      <c r="P897" s="9"/>
      <c r="Q897" s="9"/>
      <c r="R897" s="9"/>
      <c r="S897" s="9"/>
      <c r="T897" s="9"/>
      <c r="U897" s="9"/>
      <c r="V897" s="9"/>
      <c r="W897" s="9"/>
      <c r="X897" s="9"/>
      <c r="Y897" s="9"/>
      <c r="Z897" s="9"/>
      <c r="AA897" s="9"/>
      <c r="AB897" s="9"/>
      <c r="AC897" s="9"/>
      <c r="AD897" s="9"/>
      <c r="AE897" s="9"/>
      <c r="AF897" s="9"/>
      <c r="AG897" s="9"/>
      <c r="AH897" s="9"/>
      <c r="AI897" s="9"/>
      <c r="AK897" s="260"/>
      <c r="AL897" s="61"/>
      <c r="AN897" s="249"/>
      <c r="AO897" s="61"/>
    </row>
    <row r="898" spans="1:41" ht="15.75">
      <c r="A898" s="105" t="s">
        <v>2512</v>
      </c>
      <c r="B898" s="3"/>
      <c r="C898" s="3"/>
      <c r="D898" s="32">
        <f t="shared" si="26"/>
        <v>32.9</v>
      </c>
      <c r="E898" s="9">
        <v>0</v>
      </c>
      <c r="F898" s="565">
        <v>32.9</v>
      </c>
      <c r="G898" s="565">
        <v>0</v>
      </c>
      <c r="H898" s="567"/>
      <c r="I898" s="562"/>
      <c r="J898" s="563"/>
      <c r="K898" s="564"/>
      <c r="L898" s="562"/>
      <c r="N898" s="9"/>
      <c r="O898" s="9"/>
      <c r="P898" s="9"/>
      <c r="Q898" s="9"/>
      <c r="R898" s="9"/>
      <c r="S898" s="9"/>
      <c r="T898" s="9"/>
      <c r="U898" s="9"/>
      <c r="V898" s="9"/>
      <c r="W898" s="9"/>
      <c r="X898" s="9"/>
      <c r="Y898" s="9"/>
      <c r="Z898" s="9"/>
      <c r="AA898" s="9"/>
      <c r="AB898" s="9"/>
      <c r="AC898" s="9"/>
      <c r="AD898" s="9"/>
      <c r="AE898" s="9"/>
      <c r="AF898" s="9"/>
      <c r="AG898" s="9"/>
      <c r="AH898" s="9"/>
      <c r="AI898" s="9"/>
      <c r="AK898" s="105"/>
      <c r="AL898" s="61"/>
      <c r="AN898" s="249"/>
      <c r="AO898" s="61"/>
    </row>
    <row r="899" spans="1:41" ht="15.75">
      <c r="A899" s="261" t="s">
        <v>3857</v>
      </c>
      <c r="B899" s="3"/>
      <c r="C899" s="3"/>
      <c r="D899" s="32">
        <f t="shared" si="26"/>
        <v>103.80000000000001</v>
      </c>
      <c r="E899" s="9">
        <v>23.1</v>
      </c>
      <c r="F899" s="565">
        <v>80.7</v>
      </c>
      <c r="G899" s="565">
        <v>0</v>
      </c>
      <c r="H899" s="561"/>
      <c r="I899" s="562"/>
      <c r="J899" s="563"/>
      <c r="K899" s="564"/>
      <c r="L899" s="562"/>
      <c r="N899" s="9"/>
      <c r="O899" s="9"/>
      <c r="P899" s="9"/>
      <c r="Q899" s="9"/>
      <c r="R899" s="9"/>
      <c r="S899" s="9"/>
      <c r="T899" s="9"/>
      <c r="U899" s="9"/>
      <c r="V899" s="9"/>
      <c r="W899" s="9"/>
      <c r="X899" s="9"/>
      <c r="Y899" s="9"/>
      <c r="Z899" s="9"/>
      <c r="AA899" s="9"/>
      <c r="AB899" s="9"/>
      <c r="AC899" s="9"/>
      <c r="AD899" s="9"/>
      <c r="AE899" s="9"/>
      <c r="AF899" s="9"/>
      <c r="AG899" s="9"/>
      <c r="AH899" s="9"/>
      <c r="AI899" s="9"/>
      <c r="AK899" s="105"/>
      <c r="AL899" s="61"/>
      <c r="AN899" s="249"/>
      <c r="AO899" s="61"/>
    </row>
    <row r="900" spans="1:41" ht="15.75">
      <c r="A900" s="105" t="s">
        <v>649</v>
      </c>
      <c r="B900" s="3"/>
      <c r="C900" s="3"/>
      <c r="D900" s="32">
        <f t="shared" si="26"/>
        <v>62.900000000000006</v>
      </c>
      <c r="E900" s="9">
        <v>48.900000000000006</v>
      </c>
      <c r="F900" s="565">
        <v>14</v>
      </c>
      <c r="G900" s="565">
        <v>0</v>
      </c>
      <c r="H900" s="567"/>
      <c r="I900" s="348"/>
      <c r="J900" s="563"/>
      <c r="K900" s="564"/>
      <c r="L900" s="562"/>
      <c r="N900" s="9"/>
      <c r="O900" s="9"/>
      <c r="P900" s="9"/>
      <c r="Q900" s="9"/>
      <c r="R900" s="9"/>
      <c r="S900" s="9"/>
      <c r="T900" s="9"/>
      <c r="U900" s="9"/>
      <c r="V900" s="9"/>
      <c r="W900" s="9"/>
      <c r="X900" s="9"/>
      <c r="Y900" s="9"/>
      <c r="Z900" s="9"/>
      <c r="AA900" s="9"/>
      <c r="AB900" s="9"/>
      <c r="AC900" s="9"/>
      <c r="AD900" s="9"/>
      <c r="AE900" s="9"/>
      <c r="AF900" s="9"/>
      <c r="AG900" s="9"/>
      <c r="AH900" s="9"/>
      <c r="AI900" s="9"/>
      <c r="AK900" s="260"/>
      <c r="AL900" s="61"/>
      <c r="AN900" s="249"/>
      <c r="AO900" s="61"/>
    </row>
    <row r="901" spans="1:41" ht="15.75">
      <c r="A901" s="261" t="s">
        <v>3851</v>
      </c>
      <c r="B901" s="3"/>
      <c r="C901" s="3"/>
      <c r="D901" s="32">
        <f t="shared" si="26"/>
        <v>64.3</v>
      </c>
      <c r="E901" s="9">
        <v>43.5</v>
      </c>
      <c r="F901" s="565">
        <v>20.8</v>
      </c>
      <c r="G901" s="565">
        <v>0</v>
      </c>
      <c r="H901" s="561"/>
      <c r="I901" s="562"/>
      <c r="J901" s="563"/>
      <c r="K901" s="564"/>
      <c r="L901" s="562"/>
      <c r="N901" s="9"/>
      <c r="O901" s="9"/>
      <c r="P901" s="9"/>
      <c r="Q901" s="9"/>
      <c r="R901" s="9"/>
      <c r="S901" s="9"/>
      <c r="T901" s="9"/>
      <c r="U901" s="9"/>
      <c r="V901" s="9"/>
      <c r="W901" s="9"/>
      <c r="X901" s="9"/>
      <c r="Y901" s="9"/>
      <c r="Z901" s="9"/>
      <c r="AA901" s="9"/>
      <c r="AB901" s="9"/>
      <c r="AC901" s="9"/>
      <c r="AD901" s="9"/>
      <c r="AE901" s="9"/>
      <c r="AF901" s="9"/>
      <c r="AG901" s="9"/>
      <c r="AH901" s="9"/>
      <c r="AI901" s="9"/>
      <c r="AK901" s="261"/>
      <c r="AL901" s="61"/>
      <c r="AN901" s="249"/>
      <c r="AO901" s="61"/>
    </row>
    <row r="902" spans="1:41" ht="15.75">
      <c r="A902" s="105" t="s">
        <v>601</v>
      </c>
      <c r="B902" s="3"/>
      <c r="C902" s="3"/>
      <c r="D902" s="32">
        <f t="shared" si="26"/>
        <v>31.4</v>
      </c>
      <c r="E902" s="9">
        <v>0</v>
      </c>
      <c r="F902" s="565">
        <v>18.8</v>
      </c>
      <c r="G902" s="565">
        <v>12.599999999999998</v>
      </c>
      <c r="H902" s="567"/>
      <c r="I902" s="562"/>
      <c r="J902" s="563"/>
      <c r="K902" s="564"/>
      <c r="L902" s="562"/>
      <c r="N902" s="9"/>
      <c r="O902" s="9"/>
      <c r="P902" s="9"/>
      <c r="Q902" s="9"/>
      <c r="R902" s="9"/>
      <c r="S902" s="9"/>
      <c r="T902" s="9"/>
      <c r="U902" s="9"/>
      <c r="V902" s="9"/>
      <c r="W902" s="9"/>
      <c r="X902" s="9"/>
      <c r="Y902" s="9"/>
      <c r="Z902" s="9"/>
      <c r="AA902" s="9"/>
      <c r="AB902" s="9"/>
      <c r="AC902" s="9"/>
      <c r="AD902" s="9"/>
      <c r="AE902" s="9"/>
      <c r="AF902" s="9"/>
      <c r="AG902" s="9"/>
      <c r="AH902" s="9"/>
      <c r="AI902" s="9"/>
      <c r="AK902" s="105"/>
      <c r="AL902" s="61"/>
      <c r="AN902" s="249"/>
      <c r="AO902" s="61"/>
    </row>
    <row r="903" spans="1:41" ht="15.75">
      <c r="A903" s="261" t="s">
        <v>3837</v>
      </c>
      <c r="B903" s="3"/>
      <c r="C903" s="3"/>
      <c r="D903" s="32">
        <f t="shared" si="26"/>
        <v>45.3</v>
      </c>
      <c r="E903" s="9">
        <v>45.3</v>
      </c>
      <c r="F903" s="565">
        <v>0</v>
      </c>
      <c r="G903" s="565">
        <v>0</v>
      </c>
      <c r="H903" s="561"/>
      <c r="I903" s="562"/>
      <c r="J903" s="563"/>
      <c r="K903" s="564"/>
      <c r="L903" s="562"/>
      <c r="N903" s="9"/>
      <c r="O903" s="9"/>
      <c r="P903" s="9"/>
      <c r="Q903" s="9"/>
      <c r="R903" s="9"/>
      <c r="S903" s="9"/>
      <c r="T903" s="9"/>
      <c r="U903" s="9"/>
      <c r="V903" s="9"/>
      <c r="W903" s="9"/>
      <c r="X903" s="9"/>
      <c r="Y903" s="9"/>
      <c r="Z903" s="9"/>
      <c r="AA903" s="9"/>
      <c r="AB903" s="9"/>
      <c r="AC903" s="9"/>
      <c r="AD903" s="9"/>
      <c r="AE903" s="9"/>
      <c r="AF903" s="9"/>
      <c r="AG903" s="9"/>
      <c r="AH903" s="9"/>
      <c r="AI903" s="9"/>
      <c r="AK903" s="260"/>
      <c r="AL903" s="61"/>
      <c r="AN903" s="249"/>
      <c r="AO903" s="61"/>
    </row>
    <row r="904" spans="1:41" ht="15.75">
      <c r="A904" s="260" t="s">
        <v>3181</v>
      </c>
      <c r="B904" s="3"/>
      <c r="C904" s="3"/>
      <c r="D904" s="32">
        <f t="shared" si="26"/>
        <v>55.9</v>
      </c>
      <c r="E904" s="9">
        <v>43.3</v>
      </c>
      <c r="F904" s="565">
        <v>12.6</v>
      </c>
      <c r="G904" s="565">
        <v>0</v>
      </c>
      <c r="H904" s="566"/>
      <c r="I904" s="562"/>
      <c r="J904" s="563"/>
      <c r="K904" s="564"/>
      <c r="L904" s="562"/>
      <c r="N904" s="9"/>
      <c r="O904" s="9"/>
      <c r="P904" s="9"/>
      <c r="Q904" s="9"/>
      <c r="R904" s="9"/>
      <c r="S904" s="9"/>
      <c r="T904" s="9"/>
      <c r="U904" s="9"/>
      <c r="V904" s="9"/>
      <c r="W904" s="9"/>
      <c r="X904" s="9"/>
      <c r="Y904" s="9"/>
      <c r="Z904" s="9"/>
      <c r="AA904" s="9"/>
      <c r="AB904" s="9"/>
      <c r="AC904" s="9"/>
      <c r="AD904" s="9"/>
      <c r="AE904" s="9"/>
      <c r="AF904" s="9"/>
      <c r="AG904" s="9"/>
      <c r="AH904" s="9"/>
      <c r="AI904" s="9"/>
      <c r="AK904" s="105"/>
      <c r="AL904" s="61"/>
      <c r="AN904" s="249"/>
      <c r="AO904" s="61"/>
    </row>
    <row r="905" spans="1:41" ht="15.75">
      <c r="A905" s="261" t="s">
        <v>15</v>
      </c>
      <c r="B905" s="3"/>
      <c r="C905" s="3"/>
      <c r="D905" s="32">
        <f t="shared" si="26"/>
        <v>55</v>
      </c>
      <c r="E905" s="9">
        <v>0</v>
      </c>
      <c r="F905" s="565">
        <v>53.7</v>
      </c>
      <c r="G905" s="565">
        <v>1.3</v>
      </c>
      <c r="H905" s="561"/>
      <c r="I905" s="562"/>
      <c r="J905" s="563"/>
      <c r="K905" s="564"/>
      <c r="L905" s="562"/>
      <c r="N905" s="9"/>
      <c r="O905" s="9"/>
      <c r="P905" s="9"/>
      <c r="Q905" s="9"/>
      <c r="R905" s="9"/>
      <c r="S905" s="9"/>
      <c r="T905" s="9"/>
      <c r="U905" s="9"/>
      <c r="V905" s="9"/>
      <c r="W905" s="9"/>
      <c r="X905" s="9"/>
      <c r="Y905" s="9"/>
      <c r="Z905" s="9"/>
      <c r="AA905" s="9"/>
      <c r="AB905" s="9"/>
      <c r="AC905" s="9"/>
      <c r="AD905" s="9"/>
      <c r="AE905" s="9"/>
      <c r="AF905" s="9"/>
      <c r="AG905" s="9"/>
      <c r="AH905" s="9"/>
      <c r="AI905" s="9"/>
      <c r="AK905" s="260"/>
      <c r="AL905" s="61"/>
      <c r="AN905" s="249"/>
      <c r="AO905" s="61"/>
    </row>
    <row r="906" spans="1:41" ht="15.75">
      <c r="A906" s="105" t="s">
        <v>2521</v>
      </c>
      <c r="B906" s="3"/>
      <c r="C906" s="3"/>
      <c r="D906" s="32">
        <f t="shared" si="26"/>
        <v>68.5</v>
      </c>
      <c r="E906" s="9">
        <v>37.700000000000003</v>
      </c>
      <c r="F906" s="565">
        <v>30.8</v>
      </c>
      <c r="G906" s="565">
        <v>0</v>
      </c>
      <c r="H906" s="567"/>
      <c r="I906" s="562"/>
      <c r="J906" s="563"/>
      <c r="K906" s="564"/>
      <c r="L906" s="562"/>
      <c r="N906" s="9"/>
      <c r="O906" s="9"/>
      <c r="P906" s="9"/>
      <c r="Q906" s="9"/>
      <c r="R906" s="9"/>
      <c r="S906" s="9"/>
      <c r="T906" s="9"/>
      <c r="U906" s="9"/>
      <c r="V906" s="9"/>
      <c r="W906" s="9"/>
      <c r="X906" s="9"/>
      <c r="Y906" s="9"/>
      <c r="Z906" s="9"/>
      <c r="AA906" s="9"/>
      <c r="AB906" s="9"/>
      <c r="AC906" s="9"/>
      <c r="AD906" s="9"/>
      <c r="AE906" s="9"/>
      <c r="AF906" s="9"/>
      <c r="AG906" s="9"/>
      <c r="AH906" s="9"/>
      <c r="AI906" s="9"/>
      <c r="AK906" s="261"/>
      <c r="AL906" s="61"/>
      <c r="AN906" s="249"/>
      <c r="AO906" s="61"/>
    </row>
    <row r="907" spans="1:41" ht="15.75">
      <c r="A907" s="260" t="s">
        <v>3154</v>
      </c>
      <c r="B907" s="3"/>
      <c r="C907" s="3"/>
      <c r="D907" s="32">
        <f t="shared" si="26"/>
        <v>109.2</v>
      </c>
      <c r="E907" s="9">
        <v>31.7</v>
      </c>
      <c r="F907" s="565">
        <v>76.400000000000006</v>
      </c>
      <c r="G907" s="565">
        <v>1.1000000000000001</v>
      </c>
      <c r="H907" s="566"/>
      <c r="I907" s="562"/>
      <c r="J907" s="563"/>
      <c r="K907" s="564"/>
      <c r="L907" s="562"/>
      <c r="N907" s="9"/>
      <c r="O907" s="9"/>
      <c r="P907" s="9"/>
      <c r="Q907" s="9"/>
      <c r="R907" s="9"/>
      <c r="S907" s="9"/>
      <c r="T907" s="9"/>
      <c r="U907" s="9"/>
      <c r="V907" s="9"/>
      <c r="W907" s="9"/>
      <c r="X907" s="9"/>
      <c r="Y907" s="9"/>
      <c r="Z907" s="9"/>
      <c r="AA907" s="9"/>
      <c r="AB907" s="9"/>
      <c r="AC907" s="9"/>
      <c r="AD907" s="9"/>
      <c r="AE907" s="9"/>
      <c r="AF907" s="9"/>
      <c r="AG907" s="9"/>
      <c r="AH907" s="9"/>
      <c r="AI907" s="9"/>
      <c r="AK907" s="261"/>
      <c r="AL907" s="61"/>
      <c r="AN907" s="249"/>
      <c r="AO907" s="61"/>
    </row>
    <row r="908" spans="1:41" ht="15.75">
      <c r="A908" s="105" t="s">
        <v>2094</v>
      </c>
      <c r="B908" s="3"/>
      <c r="C908" s="3"/>
      <c r="D908" s="32">
        <f t="shared" si="26"/>
        <v>63.099999999999994</v>
      </c>
      <c r="E908" s="9">
        <v>27.099999999999998</v>
      </c>
      <c r="F908" s="565">
        <v>36</v>
      </c>
      <c r="G908" s="565">
        <v>0</v>
      </c>
      <c r="H908" s="567"/>
      <c r="I908" s="562"/>
      <c r="J908" s="563"/>
      <c r="K908" s="564"/>
      <c r="L908" s="562"/>
      <c r="N908" s="9"/>
      <c r="O908" s="9"/>
      <c r="P908" s="9"/>
      <c r="Q908" s="9"/>
      <c r="R908" s="9"/>
      <c r="S908" s="9"/>
      <c r="T908" s="9"/>
      <c r="U908" s="9"/>
      <c r="V908" s="9"/>
      <c r="W908" s="9"/>
      <c r="X908" s="9"/>
      <c r="Y908" s="9"/>
      <c r="Z908" s="9"/>
      <c r="AA908" s="9"/>
      <c r="AB908" s="9"/>
      <c r="AC908" s="9"/>
      <c r="AD908" s="9"/>
      <c r="AE908" s="9"/>
      <c r="AF908" s="9"/>
      <c r="AG908" s="9"/>
      <c r="AH908" s="9"/>
      <c r="AI908" s="9"/>
      <c r="AK908" s="260"/>
      <c r="AL908" s="61"/>
      <c r="AN908" s="249"/>
      <c r="AO908" s="61"/>
    </row>
    <row r="909" spans="1:41" ht="15.75">
      <c r="A909" s="261" t="s">
        <v>3854</v>
      </c>
      <c r="B909" s="3"/>
      <c r="C909" s="3"/>
      <c r="D909" s="32">
        <f t="shared" si="26"/>
        <v>20.8</v>
      </c>
      <c r="E909" s="9">
        <v>8.8000000000000007</v>
      </c>
      <c r="F909" s="565">
        <v>12</v>
      </c>
      <c r="G909" s="565">
        <v>0</v>
      </c>
      <c r="H909" s="561"/>
      <c r="I909" s="562"/>
      <c r="J909" s="563"/>
      <c r="K909" s="564"/>
      <c r="L909" s="562"/>
      <c r="N909" s="9"/>
      <c r="O909" s="9"/>
      <c r="P909" s="9"/>
      <c r="Q909" s="9"/>
      <c r="R909" s="9"/>
      <c r="S909" s="9"/>
      <c r="T909" s="9"/>
      <c r="U909" s="9"/>
      <c r="V909" s="9"/>
      <c r="W909" s="9"/>
      <c r="X909" s="9"/>
      <c r="Y909" s="9"/>
      <c r="Z909" s="9"/>
      <c r="AA909" s="9"/>
      <c r="AB909" s="9"/>
      <c r="AC909" s="9"/>
      <c r="AD909" s="9"/>
      <c r="AE909" s="9"/>
      <c r="AF909" s="9"/>
      <c r="AG909" s="9"/>
      <c r="AH909" s="9"/>
      <c r="AI909" s="9"/>
      <c r="AK909" s="105"/>
      <c r="AL909" s="61"/>
      <c r="AN909" s="249"/>
      <c r="AO909" s="61"/>
    </row>
    <row r="910" spans="1:41" ht="15.75">
      <c r="A910" s="261" t="s">
        <v>1580</v>
      </c>
      <c r="B910" s="3"/>
      <c r="C910" s="3"/>
      <c r="D910" s="32">
        <f t="shared" si="26"/>
        <v>9.8000000000000007</v>
      </c>
      <c r="E910" s="9">
        <v>9.8000000000000007</v>
      </c>
      <c r="F910" s="565">
        <v>0</v>
      </c>
      <c r="G910" s="565">
        <v>0</v>
      </c>
      <c r="H910" s="561"/>
      <c r="I910" s="562"/>
      <c r="J910" s="563"/>
      <c r="K910" s="564"/>
      <c r="L910" s="562"/>
      <c r="N910" s="9"/>
      <c r="O910" s="9"/>
      <c r="P910" s="9"/>
      <c r="Q910" s="9"/>
      <c r="R910" s="9"/>
      <c r="S910" s="9"/>
      <c r="T910" s="9"/>
      <c r="U910" s="9"/>
      <c r="V910" s="9"/>
      <c r="W910" s="9"/>
      <c r="X910" s="9"/>
      <c r="Y910" s="9"/>
      <c r="Z910" s="9"/>
      <c r="AA910" s="9"/>
      <c r="AB910" s="9"/>
      <c r="AC910" s="9"/>
      <c r="AD910" s="9"/>
      <c r="AE910" s="9"/>
      <c r="AF910" s="9"/>
      <c r="AG910" s="9"/>
      <c r="AH910" s="9"/>
      <c r="AI910" s="9"/>
      <c r="AK910" s="105"/>
      <c r="AL910" s="61"/>
      <c r="AN910" s="249"/>
      <c r="AO910" s="61"/>
    </row>
    <row r="911" spans="1:41" ht="15.75">
      <c r="A911" s="261" t="s">
        <v>17</v>
      </c>
      <c r="B911" s="3"/>
      <c r="C911" s="3"/>
      <c r="D911" s="32">
        <f t="shared" si="26"/>
        <v>35.099999999999994</v>
      </c>
      <c r="E911" s="9">
        <v>7</v>
      </c>
      <c r="F911" s="565">
        <v>28.099999999999998</v>
      </c>
      <c r="G911" s="565">
        <v>0</v>
      </c>
      <c r="H911" s="561"/>
      <c r="I911" s="562"/>
      <c r="J911" s="563"/>
      <c r="K911" s="564"/>
      <c r="L911" s="562"/>
      <c r="N911" s="9"/>
      <c r="O911" s="9"/>
      <c r="P911" s="9"/>
      <c r="Q911" s="9"/>
      <c r="R911" s="9"/>
      <c r="S911" s="9"/>
      <c r="T911" s="9"/>
      <c r="U911" s="9"/>
      <c r="V911" s="9"/>
      <c r="W911" s="9"/>
      <c r="X911" s="9"/>
      <c r="Y911" s="9"/>
      <c r="Z911" s="9"/>
      <c r="AA911" s="9"/>
      <c r="AB911" s="9"/>
      <c r="AC911" s="9"/>
      <c r="AD911" s="9"/>
      <c r="AE911" s="9"/>
      <c r="AF911" s="9"/>
      <c r="AG911" s="9"/>
      <c r="AH911" s="9"/>
      <c r="AI911" s="9"/>
      <c r="AK911" s="260"/>
      <c r="AL911" s="61"/>
      <c r="AN911" s="249"/>
      <c r="AO911" s="61"/>
    </row>
    <row r="912" spans="1:41" ht="15.75">
      <c r="A912" s="105" t="s">
        <v>3156</v>
      </c>
      <c r="B912" s="3"/>
      <c r="C912" s="3"/>
      <c r="D912" s="32">
        <f t="shared" si="26"/>
        <v>68</v>
      </c>
      <c r="E912" s="9">
        <v>66.5</v>
      </c>
      <c r="F912" s="565">
        <v>1.5</v>
      </c>
      <c r="G912" s="565">
        <v>0</v>
      </c>
      <c r="H912" s="567"/>
      <c r="I912" s="562"/>
      <c r="J912" s="563"/>
      <c r="K912" s="564"/>
      <c r="L912" s="562"/>
      <c r="N912" s="9"/>
      <c r="O912" s="9"/>
      <c r="P912" s="9"/>
      <c r="Q912" s="9"/>
      <c r="R912" s="9"/>
      <c r="S912" s="9"/>
      <c r="T912" s="9"/>
      <c r="U912" s="9"/>
      <c r="V912" s="9"/>
      <c r="W912" s="9"/>
      <c r="X912" s="9"/>
      <c r="Y912" s="9"/>
      <c r="Z912" s="9"/>
      <c r="AA912" s="9"/>
      <c r="AB912" s="9"/>
      <c r="AC912" s="9"/>
      <c r="AD912" s="9"/>
      <c r="AE912" s="9"/>
      <c r="AF912" s="9"/>
      <c r="AG912" s="9"/>
      <c r="AH912" s="9"/>
      <c r="AI912" s="9"/>
      <c r="AK912" s="105"/>
      <c r="AL912" s="61"/>
      <c r="AN912" s="249"/>
      <c r="AO912" s="61"/>
    </row>
    <row r="913" spans="1:41" ht="15.75">
      <c r="A913" s="105" t="s">
        <v>161</v>
      </c>
      <c r="B913" s="3"/>
      <c r="C913" s="3"/>
      <c r="D913" s="32">
        <f t="shared" si="26"/>
        <v>78.3</v>
      </c>
      <c r="E913" s="9">
        <v>24.900000000000002</v>
      </c>
      <c r="F913" s="565">
        <v>53.4</v>
      </c>
      <c r="G913" s="565">
        <v>0</v>
      </c>
      <c r="H913" s="567"/>
      <c r="I913" s="562"/>
      <c r="J913" s="563"/>
      <c r="K913" s="564"/>
      <c r="L913" s="562"/>
      <c r="N913" s="9"/>
      <c r="O913" s="9"/>
      <c r="P913" s="9"/>
      <c r="Q913" s="9"/>
      <c r="R913" s="9"/>
      <c r="S913" s="9"/>
      <c r="T913" s="9"/>
      <c r="U913" s="9"/>
      <c r="V913" s="9"/>
      <c r="W913" s="9"/>
      <c r="X913" s="9"/>
      <c r="Y913" s="9"/>
      <c r="Z913" s="9"/>
      <c r="AA913" s="9"/>
      <c r="AB913" s="9"/>
      <c r="AC913" s="9"/>
      <c r="AD913" s="9"/>
      <c r="AE913" s="9"/>
      <c r="AF913" s="9"/>
      <c r="AG913" s="9"/>
      <c r="AH913" s="9"/>
      <c r="AI913" s="9"/>
      <c r="AK913" s="105"/>
      <c r="AL913" s="61"/>
      <c r="AN913" s="249"/>
      <c r="AO913" s="61"/>
    </row>
    <row r="914" spans="1:41" ht="15.75">
      <c r="A914" s="261" t="s">
        <v>3818</v>
      </c>
      <c r="B914" s="3"/>
      <c r="C914" s="3"/>
      <c r="D914" s="32">
        <f t="shared" si="26"/>
        <v>3.3000000000000003</v>
      </c>
      <c r="E914" s="9">
        <v>0</v>
      </c>
      <c r="F914" s="565">
        <v>3.3000000000000003</v>
      </c>
      <c r="G914" s="565">
        <v>0</v>
      </c>
      <c r="H914" s="561"/>
      <c r="I914" s="562"/>
      <c r="J914" s="563"/>
      <c r="K914" s="564"/>
      <c r="L914" s="562"/>
      <c r="N914" s="9"/>
      <c r="O914" s="9"/>
      <c r="P914" s="9"/>
      <c r="Q914" s="9"/>
      <c r="R914" s="9"/>
      <c r="S914" s="9"/>
      <c r="T914" s="9"/>
      <c r="U914" s="9"/>
      <c r="V914" s="9"/>
      <c r="W914" s="9"/>
      <c r="X914" s="9"/>
      <c r="Y914" s="9"/>
      <c r="Z914" s="9"/>
      <c r="AA914" s="9"/>
      <c r="AB914" s="9"/>
      <c r="AC914" s="9"/>
      <c r="AD914" s="9"/>
      <c r="AE914" s="9"/>
      <c r="AF914" s="9"/>
      <c r="AG914" s="9"/>
      <c r="AH914" s="9"/>
      <c r="AI914" s="9"/>
      <c r="AK914" s="105"/>
      <c r="AL914" s="61"/>
      <c r="AN914" s="249"/>
      <c r="AO914" s="61"/>
    </row>
    <row r="915" spans="1:41" ht="15.75">
      <c r="A915" s="261" t="s">
        <v>3849</v>
      </c>
      <c r="B915" s="3"/>
      <c r="C915" s="3"/>
      <c r="D915" s="32">
        <f t="shared" si="26"/>
        <v>32.200000000000003</v>
      </c>
      <c r="E915" s="9">
        <v>6.5</v>
      </c>
      <c r="F915" s="565">
        <v>25.7</v>
      </c>
      <c r="G915" s="565">
        <v>0</v>
      </c>
      <c r="H915" s="561"/>
      <c r="I915" s="562"/>
      <c r="J915" s="563"/>
      <c r="K915" s="564"/>
      <c r="L915" s="562"/>
      <c r="N915" s="9"/>
      <c r="O915" s="9"/>
      <c r="P915" s="9"/>
      <c r="Q915" s="9"/>
      <c r="R915" s="9"/>
      <c r="S915" s="9"/>
      <c r="T915" s="9"/>
      <c r="U915" s="9"/>
      <c r="V915" s="9"/>
      <c r="W915" s="9"/>
      <c r="X915" s="9"/>
      <c r="Y915" s="9"/>
      <c r="Z915" s="9"/>
      <c r="AA915" s="9"/>
      <c r="AB915" s="9"/>
      <c r="AC915" s="9"/>
      <c r="AD915" s="9"/>
      <c r="AE915" s="9"/>
      <c r="AF915" s="9"/>
      <c r="AG915" s="9"/>
      <c r="AH915" s="9"/>
      <c r="AI915" s="9"/>
      <c r="AK915" s="260"/>
      <c r="AL915" s="61"/>
      <c r="AN915" s="249"/>
      <c r="AO915" s="61"/>
    </row>
    <row r="916" spans="1:41" ht="15.75">
      <c r="A916" s="260" t="s">
        <v>3157</v>
      </c>
      <c r="B916" s="3"/>
      <c r="C916" s="3"/>
      <c r="D916" s="32">
        <f t="shared" si="26"/>
        <v>47.9</v>
      </c>
      <c r="E916" s="9">
        <v>27.099999999999998</v>
      </c>
      <c r="F916" s="565">
        <v>20.8</v>
      </c>
      <c r="G916" s="565">
        <v>0</v>
      </c>
      <c r="H916" s="566"/>
      <c r="I916" s="562"/>
      <c r="J916" s="563"/>
      <c r="K916" s="564"/>
      <c r="L916" s="562"/>
      <c r="N916" s="9"/>
      <c r="O916" s="9"/>
      <c r="P916" s="9"/>
      <c r="Q916" s="9"/>
      <c r="R916" s="9"/>
      <c r="S916" s="9"/>
      <c r="T916" s="9"/>
      <c r="U916" s="9"/>
      <c r="V916" s="9"/>
      <c r="W916" s="9"/>
      <c r="X916" s="9"/>
      <c r="Y916" s="9"/>
      <c r="Z916" s="9"/>
      <c r="AA916" s="9"/>
      <c r="AB916" s="9"/>
      <c r="AC916" s="9"/>
      <c r="AD916" s="9"/>
      <c r="AE916" s="9"/>
      <c r="AF916" s="9"/>
      <c r="AG916" s="9"/>
      <c r="AH916" s="9"/>
      <c r="AI916" s="9"/>
      <c r="AK916" s="105"/>
      <c r="AL916" s="61"/>
      <c r="AN916" s="249"/>
      <c r="AO916" s="61"/>
    </row>
    <row r="917" spans="1:41" ht="15.75">
      <c r="A917" s="105" t="s">
        <v>2515</v>
      </c>
      <c r="B917" s="3"/>
      <c r="C917" s="3"/>
      <c r="D917" s="32">
        <f t="shared" si="26"/>
        <v>49.2</v>
      </c>
      <c r="E917" s="9">
        <v>25.2</v>
      </c>
      <c r="F917" s="565">
        <v>24</v>
      </c>
      <c r="G917" s="565">
        <v>0</v>
      </c>
      <c r="H917" s="567"/>
      <c r="I917" s="562"/>
      <c r="J917" s="563"/>
      <c r="K917" s="564"/>
      <c r="L917" s="562"/>
      <c r="N917" s="9"/>
      <c r="O917" s="9"/>
      <c r="P917" s="9"/>
      <c r="Q917" s="9"/>
      <c r="R917" s="9"/>
      <c r="S917" s="9"/>
      <c r="T917" s="9"/>
      <c r="U917" s="9"/>
      <c r="V917" s="9"/>
      <c r="W917" s="9"/>
      <c r="X917" s="9"/>
      <c r="Y917" s="9"/>
      <c r="Z917" s="9"/>
      <c r="AA917" s="9"/>
      <c r="AB917" s="9"/>
      <c r="AC917" s="9"/>
      <c r="AD917" s="9"/>
      <c r="AE917" s="9"/>
      <c r="AF917" s="9"/>
      <c r="AG917" s="9"/>
      <c r="AH917" s="9"/>
      <c r="AI917" s="9"/>
      <c r="AK917" s="260"/>
      <c r="AL917" s="61"/>
      <c r="AN917" s="249"/>
      <c r="AO917" s="61"/>
    </row>
    <row r="918" spans="1:41" ht="15.75">
      <c r="A918" s="261" t="s">
        <v>3821</v>
      </c>
      <c r="B918" s="3"/>
      <c r="C918" s="3"/>
      <c r="D918" s="32">
        <f t="shared" si="26"/>
        <v>37.9</v>
      </c>
      <c r="E918" s="9">
        <v>12.799999999999999</v>
      </c>
      <c r="F918" s="565">
        <v>24</v>
      </c>
      <c r="G918" s="565">
        <v>1.1000000000000001</v>
      </c>
      <c r="H918" s="561"/>
      <c r="I918" s="562"/>
      <c r="J918" s="563"/>
      <c r="K918" s="564"/>
      <c r="L918" s="562"/>
      <c r="N918" s="9"/>
      <c r="O918" s="9"/>
      <c r="P918" s="9"/>
      <c r="Q918" s="9"/>
      <c r="R918" s="9"/>
      <c r="S918" s="9"/>
      <c r="T918" s="9"/>
      <c r="U918" s="9"/>
      <c r="V918" s="9"/>
      <c r="W918" s="9"/>
      <c r="X918" s="9"/>
      <c r="Y918" s="9"/>
      <c r="Z918" s="9"/>
      <c r="AA918" s="9"/>
      <c r="AB918" s="9"/>
      <c r="AC918" s="9"/>
      <c r="AD918" s="9"/>
      <c r="AE918" s="9"/>
      <c r="AF918" s="9"/>
      <c r="AG918" s="9"/>
      <c r="AH918" s="9"/>
      <c r="AI918" s="9"/>
      <c r="AK918" s="105"/>
      <c r="AL918" s="61"/>
      <c r="AN918" s="249"/>
      <c r="AO918" s="61"/>
    </row>
    <row r="919" spans="1:41" ht="15.75">
      <c r="A919" s="105" t="s">
        <v>2097</v>
      </c>
      <c r="B919" s="3"/>
      <c r="C919" s="3"/>
      <c r="D919" s="32">
        <f t="shared" si="26"/>
        <v>28.000000000000004</v>
      </c>
      <c r="E919" s="9">
        <v>28.000000000000004</v>
      </c>
      <c r="F919" s="565">
        <v>0</v>
      </c>
      <c r="G919" s="565">
        <v>0</v>
      </c>
      <c r="H919" s="567"/>
      <c r="I919" s="562"/>
      <c r="J919" s="563"/>
      <c r="K919" s="564"/>
      <c r="L919" s="562"/>
      <c r="N919" s="9"/>
      <c r="O919" s="9"/>
      <c r="P919" s="9"/>
      <c r="Q919" s="9"/>
      <c r="R919" s="9"/>
      <c r="S919" s="9"/>
      <c r="T919" s="9"/>
      <c r="U919" s="9"/>
      <c r="V919" s="9"/>
      <c r="W919" s="9"/>
      <c r="X919" s="9"/>
      <c r="Y919" s="9"/>
      <c r="Z919" s="9"/>
      <c r="AA919" s="9"/>
      <c r="AB919" s="9"/>
      <c r="AC919" s="9"/>
      <c r="AD919" s="9"/>
      <c r="AE919" s="9"/>
      <c r="AF919" s="9"/>
      <c r="AG919" s="9"/>
      <c r="AH919" s="9"/>
      <c r="AI919" s="9"/>
      <c r="AK919" s="105"/>
      <c r="AL919" s="61"/>
      <c r="AN919" s="249"/>
      <c r="AO919" s="61"/>
    </row>
    <row r="920" spans="1:41" ht="15.75">
      <c r="A920" s="261" t="s">
        <v>3824</v>
      </c>
      <c r="B920" s="3"/>
      <c r="C920" s="3"/>
      <c r="D920" s="32">
        <f t="shared" si="26"/>
        <v>49.600000000000009</v>
      </c>
      <c r="E920" s="9">
        <v>18.700000000000003</v>
      </c>
      <c r="F920" s="565">
        <v>30.900000000000002</v>
      </c>
      <c r="G920" s="565">
        <v>0</v>
      </c>
      <c r="H920" s="561"/>
      <c r="I920" s="562"/>
      <c r="J920" s="563"/>
      <c r="K920" s="564"/>
      <c r="L920" s="562"/>
      <c r="N920" s="9"/>
      <c r="O920" s="9"/>
      <c r="P920" s="9"/>
      <c r="Q920" s="9"/>
      <c r="R920" s="9"/>
      <c r="S920" s="9"/>
      <c r="T920" s="9"/>
      <c r="U920" s="9"/>
      <c r="V920" s="9"/>
      <c r="W920" s="9"/>
      <c r="X920" s="9"/>
      <c r="Y920" s="9"/>
      <c r="Z920" s="9"/>
      <c r="AA920" s="9"/>
      <c r="AB920" s="9"/>
      <c r="AC920" s="9"/>
      <c r="AD920" s="9"/>
      <c r="AE920" s="9"/>
      <c r="AF920" s="9"/>
      <c r="AG920" s="9"/>
      <c r="AH920" s="9"/>
      <c r="AI920" s="9"/>
      <c r="AK920" s="105"/>
      <c r="AL920" s="61"/>
      <c r="AN920" s="249"/>
      <c r="AO920" s="61"/>
    </row>
    <row r="921" spans="1:41" ht="15.75">
      <c r="A921" s="105" t="s">
        <v>2507</v>
      </c>
      <c r="B921" s="3"/>
      <c r="C921" s="3"/>
      <c r="D921" s="32">
        <f t="shared" si="26"/>
        <v>31</v>
      </c>
      <c r="E921" s="9">
        <v>7</v>
      </c>
      <c r="F921" s="565">
        <v>24</v>
      </c>
      <c r="G921" s="565">
        <v>0</v>
      </c>
      <c r="H921" s="567"/>
      <c r="I921" s="562"/>
      <c r="J921" s="563"/>
      <c r="K921" s="564"/>
      <c r="L921" s="562"/>
      <c r="N921" s="9"/>
      <c r="O921" s="9"/>
      <c r="P921" s="9"/>
      <c r="Q921" s="9"/>
      <c r="R921" s="9"/>
      <c r="S921" s="9"/>
      <c r="T921" s="9"/>
      <c r="U921" s="9"/>
      <c r="V921" s="9"/>
      <c r="W921" s="9"/>
      <c r="X921" s="9"/>
      <c r="Y921" s="9"/>
      <c r="Z921" s="9"/>
      <c r="AA921" s="9"/>
      <c r="AB921" s="9"/>
      <c r="AC921" s="9"/>
      <c r="AD921" s="9"/>
      <c r="AE921" s="9"/>
      <c r="AF921" s="9"/>
      <c r="AG921" s="9"/>
      <c r="AH921" s="9"/>
      <c r="AI921" s="9"/>
      <c r="AK921" s="261"/>
      <c r="AL921" s="61"/>
      <c r="AN921" s="249"/>
      <c r="AO921" s="61"/>
    </row>
    <row r="922" spans="1:41" ht="15.75">
      <c r="A922" s="260" t="s">
        <v>3158</v>
      </c>
      <c r="B922" s="3"/>
      <c r="C922" s="3"/>
      <c r="D922" s="32">
        <f t="shared" si="26"/>
        <v>86.1</v>
      </c>
      <c r="E922" s="9">
        <v>51</v>
      </c>
      <c r="F922" s="565">
        <v>35.1</v>
      </c>
      <c r="G922" s="565">
        <v>0</v>
      </c>
      <c r="H922" s="566"/>
      <c r="I922" s="562"/>
      <c r="J922" s="563"/>
      <c r="K922" s="564"/>
      <c r="L922" s="562"/>
      <c r="N922" s="9"/>
      <c r="O922" s="9"/>
      <c r="P922" s="9"/>
      <c r="Q922" s="9"/>
      <c r="R922" s="9"/>
      <c r="S922" s="9"/>
      <c r="T922" s="9"/>
      <c r="U922" s="9"/>
      <c r="V922" s="9"/>
      <c r="W922" s="9"/>
      <c r="X922" s="9"/>
      <c r="Y922" s="9"/>
      <c r="Z922" s="9"/>
      <c r="AA922" s="9"/>
      <c r="AB922" s="9"/>
      <c r="AC922" s="9"/>
      <c r="AD922" s="9"/>
      <c r="AE922" s="9"/>
      <c r="AF922" s="9"/>
      <c r="AG922" s="9"/>
      <c r="AH922" s="9"/>
      <c r="AI922" s="9"/>
      <c r="AK922" s="105"/>
      <c r="AL922" s="61"/>
      <c r="AN922" s="249"/>
      <c r="AO922" s="61"/>
    </row>
    <row r="923" spans="1:41" ht="15.75">
      <c r="A923" s="261" t="s">
        <v>3832</v>
      </c>
      <c r="B923" s="3"/>
      <c r="C923" s="3"/>
      <c r="D923" s="32">
        <f t="shared" si="26"/>
        <v>54.6</v>
      </c>
      <c r="E923" s="9">
        <v>23.799999999999997</v>
      </c>
      <c r="F923" s="565">
        <v>30.800000000000004</v>
      </c>
      <c r="G923" s="565">
        <v>0</v>
      </c>
      <c r="H923" s="561"/>
      <c r="I923" s="562"/>
      <c r="J923" s="563"/>
      <c r="K923" s="564"/>
      <c r="L923" s="562"/>
      <c r="N923" s="9"/>
      <c r="O923" s="9"/>
      <c r="P923" s="9"/>
      <c r="Q923" s="9"/>
      <c r="R923" s="9"/>
      <c r="S923" s="9"/>
      <c r="T923" s="9"/>
      <c r="U923" s="9"/>
      <c r="V923" s="9"/>
      <c r="W923" s="9"/>
      <c r="X923" s="9"/>
      <c r="Y923" s="9"/>
      <c r="Z923" s="9"/>
      <c r="AA923" s="9"/>
      <c r="AB923" s="9"/>
      <c r="AC923" s="9"/>
      <c r="AD923" s="9"/>
      <c r="AE923" s="9"/>
      <c r="AF923" s="9"/>
      <c r="AG923" s="9"/>
      <c r="AH923" s="9"/>
      <c r="AI923" s="9"/>
      <c r="AK923" s="105"/>
      <c r="AL923" s="61"/>
      <c r="AN923" s="249"/>
      <c r="AO923" s="61"/>
    </row>
    <row r="924" spans="1:41" ht="15.75">
      <c r="A924" s="105" t="s">
        <v>2080</v>
      </c>
      <c r="B924" s="3"/>
      <c r="C924" s="3"/>
      <c r="D924" s="32">
        <f t="shared" si="26"/>
        <v>0</v>
      </c>
      <c r="E924" s="9">
        <v>0</v>
      </c>
      <c r="F924" s="565">
        <v>0</v>
      </c>
      <c r="G924" s="565">
        <v>0</v>
      </c>
      <c r="H924" s="567"/>
      <c r="I924" s="562"/>
      <c r="J924" s="563"/>
      <c r="K924" s="564"/>
      <c r="L924" s="562"/>
      <c r="N924" s="9"/>
      <c r="O924" s="9"/>
      <c r="P924" s="9"/>
      <c r="Q924" s="9"/>
      <c r="R924" s="9"/>
      <c r="S924" s="9"/>
      <c r="T924" s="9"/>
      <c r="U924" s="9"/>
      <c r="V924" s="9"/>
      <c r="W924" s="9"/>
      <c r="X924" s="9"/>
      <c r="Y924" s="9"/>
      <c r="Z924" s="9"/>
      <c r="AA924" s="9"/>
      <c r="AB924" s="9"/>
      <c r="AC924" s="9"/>
      <c r="AD924" s="9"/>
      <c r="AE924" s="9"/>
      <c r="AF924" s="9"/>
      <c r="AG924" s="9"/>
      <c r="AH924" s="9"/>
      <c r="AI924" s="9"/>
      <c r="AK924" s="105"/>
      <c r="AL924" s="61"/>
      <c r="AN924" s="249"/>
      <c r="AO924" s="61"/>
    </row>
    <row r="925" spans="1:41" ht="15.75">
      <c r="A925" s="104" t="s">
        <v>3826</v>
      </c>
      <c r="B925" s="3"/>
      <c r="C925" s="3"/>
      <c r="D925" s="32">
        <f t="shared" si="26"/>
        <v>54.3</v>
      </c>
      <c r="E925" s="9">
        <v>0</v>
      </c>
      <c r="F925" s="565">
        <v>47.699999999999996</v>
      </c>
      <c r="G925" s="565">
        <v>6.6000000000000005</v>
      </c>
      <c r="H925" s="401"/>
      <c r="I925" s="562"/>
      <c r="J925" s="563"/>
      <c r="K925" s="564"/>
      <c r="L925" s="562"/>
      <c r="N925" s="9"/>
      <c r="O925" s="9"/>
      <c r="P925" s="9"/>
      <c r="Q925" s="9"/>
      <c r="R925" s="9"/>
      <c r="S925" s="9"/>
      <c r="T925" s="9"/>
      <c r="U925" s="9"/>
      <c r="V925" s="9"/>
      <c r="W925" s="9"/>
      <c r="X925" s="9"/>
      <c r="Y925" s="9"/>
      <c r="Z925" s="9"/>
      <c r="AA925" s="9"/>
      <c r="AB925" s="9"/>
      <c r="AC925" s="9"/>
      <c r="AD925" s="9"/>
      <c r="AE925" s="9"/>
      <c r="AF925" s="9"/>
      <c r="AG925" s="9"/>
      <c r="AH925" s="9"/>
      <c r="AI925" s="9"/>
      <c r="AK925" s="260"/>
      <c r="AL925" s="61"/>
      <c r="AN925" s="249"/>
      <c r="AO925" s="61"/>
    </row>
    <row r="926" spans="1:41" ht="15.75">
      <c r="A926" s="260" t="s">
        <v>3159</v>
      </c>
      <c r="B926" s="3"/>
      <c r="C926" s="3"/>
      <c r="D926" s="32">
        <f t="shared" si="26"/>
        <v>21.700000000000003</v>
      </c>
      <c r="E926" s="9">
        <v>7.9</v>
      </c>
      <c r="F926" s="565">
        <v>13.8</v>
      </c>
      <c r="G926" s="565">
        <v>0</v>
      </c>
      <c r="H926" s="566"/>
      <c r="I926" s="562"/>
      <c r="J926" s="563"/>
      <c r="K926" s="564"/>
      <c r="L926" s="562"/>
      <c r="N926" s="9"/>
      <c r="O926" s="9"/>
      <c r="P926" s="9"/>
      <c r="Q926" s="9"/>
      <c r="R926" s="9"/>
      <c r="S926" s="9"/>
      <c r="T926" s="9"/>
      <c r="U926" s="9"/>
      <c r="V926" s="9"/>
      <c r="W926" s="9"/>
      <c r="X926" s="9"/>
      <c r="Y926" s="9"/>
      <c r="Z926" s="9"/>
      <c r="AA926" s="9"/>
      <c r="AB926" s="9"/>
      <c r="AC926" s="9"/>
      <c r="AD926" s="9"/>
      <c r="AE926" s="9"/>
      <c r="AF926" s="9"/>
      <c r="AG926" s="9"/>
      <c r="AH926" s="9"/>
      <c r="AI926" s="9"/>
      <c r="AK926" s="105"/>
      <c r="AL926" s="61"/>
      <c r="AN926" s="249"/>
      <c r="AO926" s="61"/>
    </row>
    <row r="927" spans="1:41" ht="15.75">
      <c r="A927" s="105" t="s">
        <v>2529</v>
      </c>
      <c r="B927" s="3"/>
      <c r="C927" s="3"/>
      <c r="D927" s="32">
        <f t="shared" si="26"/>
        <v>49.499999999999993</v>
      </c>
      <c r="E927" s="9">
        <v>49.499999999999993</v>
      </c>
      <c r="F927" s="565">
        <v>0</v>
      </c>
      <c r="G927" s="565">
        <v>0</v>
      </c>
      <c r="H927" s="567"/>
      <c r="I927" s="562"/>
      <c r="J927" s="563"/>
      <c r="K927" s="564"/>
      <c r="L927" s="562"/>
      <c r="N927" s="9"/>
      <c r="O927" s="9"/>
      <c r="P927" s="9"/>
      <c r="Q927" s="9"/>
      <c r="R927" s="9"/>
      <c r="S927" s="9"/>
      <c r="T927" s="9"/>
      <c r="U927" s="9"/>
      <c r="V927" s="9"/>
      <c r="W927" s="9"/>
      <c r="X927" s="9"/>
      <c r="Y927" s="9"/>
      <c r="Z927" s="9"/>
      <c r="AA927" s="9"/>
      <c r="AB927" s="9"/>
      <c r="AC927" s="9"/>
      <c r="AD927" s="9"/>
      <c r="AE927" s="9"/>
      <c r="AF927" s="9"/>
      <c r="AG927" s="9"/>
      <c r="AH927" s="9"/>
      <c r="AI927" s="9"/>
      <c r="AK927" s="105"/>
      <c r="AL927" s="61"/>
      <c r="AN927" s="249"/>
      <c r="AO927" s="61"/>
    </row>
    <row r="928" spans="1:41" ht="15.75">
      <c r="A928" s="261" t="s">
        <v>3853</v>
      </c>
      <c r="B928" s="3"/>
      <c r="C928" s="3"/>
      <c r="D928" s="32">
        <f t="shared" si="26"/>
        <v>27.6</v>
      </c>
      <c r="E928" s="9">
        <v>0</v>
      </c>
      <c r="F928" s="565">
        <v>27.6</v>
      </c>
      <c r="G928" s="565">
        <v>0</v>
      </c>
      <c r="H928" s="561"/>
      <c r="I928" s="562"/>
      <c r="J928" s="563"/>
      <c r="K928" s="564"/>
      <c r="L928" s="562"/>
      <c r="N928" s="9"/>
      <c r="O928" s="9"/>
      <c r="P928" s="9"/>
      <c r="Q928" s="9"/>
      <c r="R928" s="9"/>
      <c r="S928" s="9"/>
      <c r="T928" s="9"/>
      <c r="U928" s="9"/>
      <c r="V928" s="9"/>
      <c r="W928" s="9"/>
      <c r="X928" s="9"/>
      <c r="Y928" s="9"/>
      <c r="Z928" s="9"/>
      <c r="AA928" s="9"/>
      <c r="AB928" s="9"/>
      <c r="AC928" s="9"/>
      <c r="AD928" s="9"/>
      <c r="AE928" s="9"/>
      <c r="AF928" s="9"/>
      <c r="AG928" s="9"/>
      <c r="AH928" s="9"/>
      <c r="AI928" s="9"/>
      <c r="AK928" s="261"/>
      <c r="AL928" s="61"/>
      <c r="AN928" s="249"/>
      <c r="AO928" s="61"/>
    </row>
    <row r="929" spans="1:41" ht="15.75">
      <c r="A929" s="261" t="s">
        <v>3835</v>
      </c>
      <c r="B929" s="3"/>
      <c r="C929" s="3"/>
      <c r="D929" s="32">
        <f t="shared" ref="D929:D960" si="27">SUM(E929:DZ929)</f>
        <v>68.55</v>
      </c>
      <c r="E929" s="9">
        <v>65.25</v>
      </c>
      <c r="F929" s="565">
        <v>3.3000000000000003</v>
      </c>
      <c r="G929" s="565">
        <v>0</v>
      </c>
      <c r="H929" s="561"/>
      <c r="I929" s="562"/>
      <c r="J929" s="563"/>
      <c r="K929" s="564"/>
      <c r="L929" s="562"/>
      <c r="N929" s="9"/>
      <c r="O929" s="9"/>
      <c r="P929" s="9"/>
      <c r="Q929" s="9"/>
      <c r="R929" s="9"/>
      <c r="S929" s="9"/>
      <c r="T929" s="9"/>
      <c r="U929" s="9"/>
      <c r="V929" s="9"/>
      <c r="W929" s="9"/>
      <c r="X929" s="9"/>
      <c r="Y929" s="9"/>
      <c r="Z929" s="9"/>
      <c r="AA929" s="9"/>
      <c r="AB929" s="9"/>
      <c r="AC929" s="9"/>
      <c r="AD929" s="9"/>
      <c r="AE929" s="9"/>
      <c r="AF929" s="9"/>
      <c r="AG929" s="9"/>
      <c r="AH929" s="9"/>
      <c r="AI929" s="9"/>
      <c r="AK929" s="260"/>
      <c r="AL929" s="61"/>
      <c r="AN929" s="249"/>
      <c r="AO929" s="61"/>
    </row>
    <row r="930" spans="1:41" ht="15.75">
      <c r="A930" s="105" t="s">
        <v>665</v>
      </c>
      <c r="B930" s="3"/>
      <c r="C930" s="3"/>
      <c r="D930" s="32">
        <f t="shared" si="27"/>
        <v>36.1</v>
      </c>
      <c r="E930" s="9">
        <v>32.5</v>
      </c>
      <c r="F930" s="565">
        <v>3.5999999999999996</v>
      </c>
      <c r="G930" s="565">
        <v>0</v>
      </c>
      <c r="H930" s="567"/>
      <c r="I930" s="562"/>
      <c r="J930" s="563"/>
      <c r="K930" s="564"/>
      <c r="L930" s="562"/>
      <c r="N930" s="9"/>
      <c r="O930" s="9"/>
      <c r="P930" s="9"/>
      <c r="Q930" s="9"/>
      <c r="R930" s="9"/>
      <c r="S930" s="9"/>
      <c r="T930" s="9"/>
      <c r="U930" s="9"/>
      <c r="V930" s="9"/>
      <c r="W930" s="9"/>
      <c r="X930" s="9"/>
      <c r="Y930" s="9"/>
      <c r="Z930" s="9"/>
      <c r="AA930" s="9"/>
      <c r="AB930" s="9"/>
      <c r="AC930" s="9"/>
      <c r="AD930" s="9"/>
      <c r="AE930" s="9"/>
      <c r="AF930" s="9"/>
      <c r="AG930" s="9"/>
      <c r="AH930" s="9"/>
      <c r="AI930" s="9"/>
      <c r="AK930" s="105"/>
      <c r="AL930" s="61"/>
      <c r="AN930" s="249"/>
      <c r="AO930" s="61"/>
    </row>
    <row r="931" spans="1:41" ht="15.75">
      <c r="A931" s="105" t="s">
        <v>2528</v>
      </c>
      <c r="B931" s="3"/>
      <c r="C931" s="3"/>
      <c r="D931" s="32">
        <f t="shared" si="27"/>
        <v>8.3999999999999986</v>
      </c>
      <c r="E931" s="9">
        <v>0</v>
      </c>
      <c r="F931" s="565">
        <v>0</v>
      </c>
      <c r="G931" s="565">
        <v>8.3999999999999986</v>
      </c>
      <c r="H931" s="567"/>
      <c r="I931" s="562"/>
      <c r="J931" s="563"/>
      <c r="K931" s="564"/>
      <c r="L931" s="562"/>
      <c r="N931" s="9"/>
      <c r="O931" s="9"/>
      <c r="P931" s="9"/>
      <c r="Q931" s="9"/>
      <c r="R931" s="9"/>
      <c r="S931" s="9"/>
      <c r="T931" s="9"/>
      <c r="U931" s="9"/>
      <c r="V931" s="9"/>
      <c r="W931" s="9"/>
      <c r="X931" s="9"/>
      <c r="Y931" s="9"/>
      <c r="Z931" s="9"/>
      <c r="AA931" s="9"/>
      <c r="AB931" s="9"/>
      <c r="AC931" s="9"/>
      <c r="AD931" s="9"/>
      <c r="AE931" s="9"/>
      <c r="AF931" s="9"/>
      <c r="AG931" s="9"/>
      <c r="AH931" s="9"/>
      <c r="AI931" s="9"/>
      <c r="AK931" s="105"/>
      <c r="AL931" s="61"/>
      <c r="AN931" s="249"/>
      <c r="AO931" s="61"/>
    </row>
    <row r="932" spans="1:41" ht="15.75">
      <c r="A932" s="261" t="s">
        <v>2171</v>
      </c>
      <c r="B932" s="3"/>
      <c r="C932" s="3"/>
      <c r="D932" s="32">
        <f t="shared" si="27"/>
        <v>121.19999999999999</v>
      </c>
      <c r="E932" s="9">
        <v>94.699999999999989</v>
      </c>
      <c r="F932" s="565">
        <v>25.4</v>
      </c>
      <c r="G932" s="565">
        <v>1.1000000000000001</v>
      </c>
      <c r="H932" s="561"/>
      <c r="I932" s="562"/>
      <c r="J932" s="563"/>
      <c r="K932" s="564"/>
      <c r="L932" s="562"/>
      <c r="N932" s="9"/>
      <c r="O932" s="9"/>
      <c r="P932" s="9"/>
      <c r="Q932" s="9"/>
      <c r="R932" s="9"/>
      <c r="S932" s="9"/>
      <c r="T932" s="9"/>
      <c r="U932" s="9"/>
      <c r="V932" s="9"/>
      <c r="W932" s="9"/>
      <c r="X932" s="9"/>
      <c r="Y932" s="9"/>
      <c r="Z932" s="9"/>
      <c r="AA932" s="9"/>
      <c r="AB932" s="9"/>
      <c r="AC932" s="9"/>
      <c r="AD932" s="9"/>
      <c r="AE932" s="9"/>
      <c r="AF932" s="9"/>
      <c r="AG932" s="9"/>
      <c r="AH932" s="9"/>
      <c r="AI932" s="9"/>
      <c r="AK932" s="261"/>
      <c r="AL932" s="61"/>
      <c r="AN932" s="249"/>
      <c r="AO932" s="61"/>
    </row>
    <row r="933" spans="1:41" ht="15.75">
      <c r="A933" s="105" t="s">
        <v>3160</v>
      </c>
      <c r="B933" s="3"/>
      <c r="C933" s="3"/>
      <c r="D933" s="32">
        <f t="shared" si="27"/>
        <v>30.700000000000003</v>
      </c>
      <c r="E933" s="9">
        <v>18.700000000000003</v>
      </c>
      <c r="F933" s="565">
        <v>12</v>
      </c>
      <c r="G933" s="565">
        <v>0</v>
      </c>
      <c r="H933" s="567"/>
      <c r="I933" s="562"/>
      <c r="J933" s="563"/>
      <c r="K933" s="564"/>
      <c r="L933" s="562"/>
      <c r="N933" s="9"/>
      <c r="O933" s="9"/>
      <c r="P933" s="9"/>
      <c r="Q933" s="9"/>
      <c r="R933" s="9"/>
      <c r="S933" s="9"/>
      <c r="T933" s="9"/>
      <c r="U933" s="9"/>
      <c r="V933" s="9"/>
      <c r="W933" s="9"/>
      <c r="X933" s="9"/>
      <c r="Y933" s="9"/>
      <c r="Z933" s="9"/>
      <c r="AA933" s="9"/>
      <c r="AB933" s="9"/>
      <c r="AC933" s="9"/>
      <c r="AD933" s="9"/>
      <c r="AE933" s="9"/>
      <c r="AF933" s="9"/>
      <c r="AG933" s="9"/>
      <c r="AH933" s="9"/>
      <c r="AI933" s="9"/>
      <c r="AK933" s="260"/>
      <c r="AL933" s="61"/>
      <c r="AN933" s="249"/>
      <c r="AO933" s="61"/>
    </row>
    <row r="934" spans="1:41" ht="15.75">
      <c r="A934" s="105" t="s">
        <v>2511</v>
      </c>
      <c r="B934" s="3"/>
      <c r="C934" s="3"/>
      <c r="D934" s="32">
        <f t="shared" si="27"/>
        <v>44.2</v>
      </c>
      <c r="E934" s="9">
        <v>19.8</v>
      </c>
      <c r="F934" s="565">
        <v>24.4</v>
      </c>
      <c r="G934" s="565">
        <v>0</v>
      </c>
      <c r="H934" s="567"/>
      <c r="I934" s="562"/>
      <c r="J934" s="563"/>
      <c r="K934" s="564"/>
      <c r="L934" s="562"/>
      <c r="N934" s="9"/>
      <c r="O934" s="9"/>
      <c r="P934" s="9"/>
      <c r="Q934" s="9"/>
      <c r="R934" s="9"/>
      <c r="S934" s="9"/>
      <c r="T934" s="9"/>
      <c r="U934" s="9"/>
      <c r="V934" s="9"/>
      <c r="W934" s="9"/>
      <c r="X934" s="9"/>
      <c r="Y934" s="9"/>
      <c r="Z934" s="9"/>
      <c r="AA934" s="9"/>
      <c r="AB934" s="9"/>
      <c r="AC934" s="9"/>
      <c r="AD934" s="9"/>
      <c r="AE934" s="9"/>
      <c r="AF934" s="9"/>
      <c r="AG934" s="9"/>
      <c r="AH934" s="9"/>
      <c r="AI934" s="9"/>
      <c r="AK934" s="260"/>
      <c r="AL934" s="61"/>
      <c r="AN934" s="249"/>
      <c r="AO934" s="61"/>
    </row>
    <row r="935" spans="1:41" ht="15.75">
      <c r="A935" s="105" t="s">
        <v>661</v>
      </c>
      <c r="B935" s="3"/>
      <c r="C935" s="3"/>
      <c r="D935" s="32">
        <f t="shared" si="27"/>
        <v>11.3</v>
      </c>
      <c r="E935" s="9">
        <v>10</v>
      </c>
      <c r="F935" s="565">
        <v>0</v>
      </c>
      <c r="G935" s="565">
        <v>1.3</v>
      </c>
      <c r="H935" s="567"/>
      <c r="I935" s="562"/>
      <c r="J935" s="563"/>
      <c r="K935" s="564"/>
      <c r="L935" s="562"/>
      <c r="N935" s="9"/>
      <c r="O935" s="9"/>
      <c r="P935" s="9"/>
      <c r="Q935" s="9"/>
      <c r="R935" s="9"/>
      <c r="S935" s="9"/>
      <c r="T935" s="9"/>
      <c r="U935" s="9"/>
      <c r="V935" s="9"/>
      <c r="W935" s="9"/>
      <c r="X935" s="9"/>
      <c r="Y935" s="9"/>
      <c r="Z935" s="9"/>
      <c r="AA935" s="9"/>
      <c r="AB935" s="9"/>
      <c r="AC935" s="9"/>
      <c r="AD935" s="9"/>
      <c r="AE935" s="9"/>
      <c r="AF935" s="9"/>
      <c r="AG935" s="9"/>
      <c r="AH935" s="9"/>
      <c r="AI935" s="9"/>
      <c r="AK935" s="105"/>
      <c r="AL935" s="61"/>
      <c r="AN935" s="249"/>
      <c r="AO935" s="61"/>
    </row>
    <row r="936" spans="1:41" ht="15.75">
      <c r="A936" s="260" t="s">
        <v>21</v>
      </c>
      <c r="B936" s="3"/>
      <c r="C936" s="3"/>
      <c r="D936" s="32">
        <f t="shared" si="27"/>
        <v>51.099999999999994</v>
      </c>
      <c r="E936" s="9">
        <v>23.400000000000002</v>
      </c>
      <c r="F936" s="565">
        <v>27.699999999999996</v>
      </c>
      <c r="G936" s="565">
        <v>0</v>
      </c>
      <c r="H936" s="566"/>
      <c r="I936" s="562"/>
      <c r="J936" s="563"/>
      <c r="K936" s="564"/>
      <c r="L936" s="562"/>
      <c r="N936" s="9"/>
      <c r="O936" s="9"/>
      <c r="P936" s="9"/>
      <c r="Q936" s="9"/>
      <c r="R936" s="9"/>
      <c r="S936" s="9"/>
      <c r="T936" s="9"/>
      <c r="U936" s="9"/>
      <c r="V936" s="9"/>
      <c r="W936" s="9"/>
      <c r="X936" s="9"/>
      <c r="Y936" s="9"/>
      <c r="Z936" s="9"/>
      <c r="AA936" s="9"/>
      <c r="AB936" s="9"/>
      <c r="AC936" s="9"/>
      <c r="AD936" s="9"/>
      <c r="AE936" s="9"/>
      <c r="AF936" s="9"/>
      <c r="AG936" s="9"/>
      <c r="AH936" s="9"/>
      <c r="AI936" s="9"/>
      <c r="AK936" s="105"/>
      <c r="AL936" s="61"/>
      <c r="AN936" s="249"/>
      <c r="AO936" s="61"/>
    </row>
    <row r="937" spans="1:41" ht="15.75">
      <c r="A937" s="105" t="s">
        <v>141</v>
      </c>
      <c r="B937" s="3"/>
      <c r="C937" s="3"/>
      <c r="D937" s="32">
        <f t="shared" si="27"/>
        <v>96.6</v>
      </c>
      <c r="E937" s="9">
        <v>23.400000000000002</v>
      </c>
      <c r="F937" s="565">
        <v>73.199999999999989</v>
      </c>
      <c r="G937" s="565">
        <v>0</v>
      </c>
      <c r="H937" s="567"/>
      <c r="I937" s="562"/>
      <c r="J937" s="563"/>
      <c r="K937" s="564"/>
      <c r="L937" s="562"/>
      <c r="N937" s="9"/>
      <c r="O937" s="9"/>
      <c r="P937" s="9"/>
      <c r="Q937" s="9"/>
      <c r="R937" s="9"/>
      <c r="S937" s="9"/>
      <c r="T937" s="9"/>
      <c r="U937" s="9"/>
      <c r="V937" s="9"/>
      <c r="W937" s="9"/>
      <c r="X937" s="9"/>
      <c r="Y937" s="9"/>
      <c r="Z937" s="9"/>
      <c r="AA937" s="9"/>
      <c r="AB937" s="9"/>
      <c r="AC937" s="9"/>
      <c r="AD937" s="9"/>
      <c r="AE937" s="9"/>
      <c r="AF937" s="9"/>
      <c r="AG937" s="9"/>
      <c r="AH937" s="9"/>
      <c r="AI937" s="9"/>
      <c r="AK937" s="105"/>
      <c r="AL937" s="61"/>
      <c r="AN937" s="249"/>
      <c r="AO937" s="61"/>
    </row>
    <row r="938" spans="1:41" ht="15.75">
      <c r="A938" s="105" t="s">
        <v>2073</v>
      </c>
      <c r="B938" s="3"/>
      <c r="C938" s="3"/>
      <c r="D938" s="32">
        <f t="shared" si="27"/>
        <v>9.7999999999999989</v>
      </c>
      <c r="E938" s="9">
        <v>0</v>
      </c>
      <c r="F938" s="565">
        <v>9.7999999999999989</v>
      </c>
      <c r="G938" s="565">
        <v>0</v>
      </c>
      <c r="H938" s="567"/>
      <c r="I938" s="562"/>
      <c r="J938" s="563"/>
      <c r="K938" s="564"/>
      <c r="L938" s="562"/>
      <c r="N938" s="9"/>
      <c r="O938" s="9"/>
      <c r="P938" s="9"/>
      <c r="Q938" s="9"/>
      <c r="R938" s="9"/>
      <c r="S938" s="9"/>
      <c r="T938" s="9"/>
      <c r="U938" s="9"/>
      <c r="V938" s="9"/>
      <c r="W938" s="9"/>
      <c r="X938" s="9"/>
      <c r="Y938" s="9"/>
      <c r="Z938" s="9"/>
      <c r="AA938" s="9"/>
      <c r="AB938" s="9"/>
      <c r="AC938" s="9"/>
      <c r="AD938" s="9"/>
      <c r="AE938" s="9"/>
      <c r="AF938" s="9"/>
      <c r="AG938" s="9"/>
      <c r="AH938" s="9"/>
      <c r="AI938" s="9"/>
      <c r="AK938" s="105"/>
      <c r="AL938" s="61"/>
      <c r="AN938" s="249"/>
      <c r="AO938" s="61"/>
    </row>
    <row r="939" spans="1:41" ht="15.75">
      <c r="A939" s="261" t="s">
        <v>1592</v>
      </c>
      <c r="B939" s="3"/>
      <c r="C939" s="3"/>
      <c r="D939" s="32">
        <f t="shared" si="27"/>
        <v>36.700000000000003</v>
      </c>
      <c r="E939" s="9">
        <v>9.5</v>
      </c>
      <c r="F939" s="565">
        <v>27.200000000000003</v>
      </c>
      <c r="G939" s="565">
        <v>0</v>
      </c>
      <c r="H939" s="561"/>
      <c r="I939" s="562"/>
      <c r="J939" s="563"/>
      <c r="K939" s="564"/>
      <c r="L939" s="562"/>
      <c r="N939" s="9"/>
      <c r="O939" s="9"/>
      <c r="P939" s="9"/>
      <c r="Q939" s="9"/>
      <c r="R939" s="9"/>
      <c r="S939" s="9"/>
      <c r="T939" s="9"/>
      <c r="U939" s="9"/>
      <c r="V939" s="9"/>
      <c r="W939" s="9"/>
      <c r="X939" s="9"/>
      <c r="Y939" s="9"/>
      <c r="Z939" s="9"/>
      <c r="AA939" s="9"/>
      <c r="AB939" s="9"/>
      <c r="AC939" s="9"/>
      <c r="AD939" s="9"/>
      <c r="AE939" s="9"/>
      <c r="AF939" s="9"/>
      <c r="AG939" s="9"/>
      <c r="AH939" s="9"/>
      <c r="AI939" s="9"/>
      <c r="AK939" s="105"/>
      <c r="AL939" s="61"/>
      <c r="AN939" s="249"/>
      <c r="AO939" s="61"/>
    </row>
    <row r="940" spans="1:41" ht="15.75">
      <c r="A940" s="105" t="s">
        <v>3161</v>
      </c>
      <c r="B940" s="3"/>
      <c r="C940" s="3"/>
      <c r="D940" s="32">
        <f t="shared" si="27"/>
        <v>42.7</v>
      </c>
      <c r="E940" s="9">
        <v>18.700000000000003</v>
      </c>
      <c r="F940" s="565">
        <v>24</v>
      </c>
      <c r="G940" s="565">
        <v>0</v>
      </c>
      <c r="H940" s="567"/>
      <c r="I940" s="562"/>
      <c r="J940" s="563"/>
      <c r="K940" s="564"/>
      <c r="L940" s="562"/>
      <c r="N940" s="9"/>
      <c r="O940" s="9"/>
      <c r="P940" s="9"/>
      <c r="Q940" s="9"/>
      <c r="R940" s="9"/>
      <c r="S940" s="9"/>
      <c r="T940" s="9"/>
      <c r="U940" s="9"/>
      <c r="V940" s="9"/>
      <c r="W940" s="9"/>
      <c r="X940" s="9"/>
      <c r="Y940" s="9"/>
      <c r="Z940" s="9"/>
      <c r="AA940" s="9"/>
      <c r="AB940" s="9"/>
      <c r="AC940" s="9"/>
      <c r="AD940" s="9"/>
      <c r="AE940" s="9"/>
      <c r="AF940" s="9"/>
      <c r="AG940" s="9"/>
      <c r="AH940" s="9"/>
      <c r="AI940" s="9"/>
      <c r="AK940" s="261"/>
      <c r="AL940" s="61"/>
      <c r="AN940" s="249"/>
      <c r="AO940" s="61"/>
    </row>
    <row r="941" spans="1:41" ht="15.75">
      <c r="A941" s="105" t="s">
        <v>2522</v>
      </c>
      <c r="B941" s="3"/>
      <c r="C941" s="3"/>
      <c r="D941" s="32">
        <f t="shared" si="27"/>
        <v>20.399999999999999</v>
      </c>
      <c r="E941" s="9">
        <v>20.399999999999999</v>
      </c>
      <c r="F941" s="565">
        <v>0</v>
      </c>
      <c r="G941" s="565">
        <v>0</v>
      </c>
      <c r="H941" s="567"/>
      <c r="I941" s="562"/>
      <c r="J941" s="563"/>
      <c r="K941" s="564"/>
      <c r="L941" s="562"/>
      <c r="N941" s="9"/>
      <c r="O941" s="9"/>
      <c r="P941" s="9"/>
      <c r="Q941" s="9"/>
      <c r="R941" s="9"/>
      <c r="S941" s="9"/>
      <c r="T941" s="9"/>
      <c r="U941" s="9"/>
      <c r="V941" s="9"/>
      <c r="W941" s="9"/>
      <c r="X941" s="9"/>
      <c r="Y941" s="9"/>
      <c r="Z941" s="9"/>
      <c r="AA941" s="9"/>
      <c r="AB941" s="9"/>
      <c r="AC941" s="9"/>
      <c r="AD941" s="9"/>
      <c r="AE941" s="9"/>
      <c r="AF941" s="9"/>
      <c r="AG941" s="9"/>
      <c r="AH941" s="9"/>
      <c r="AI941" s="9"/>
      <c r="AK941" s="261"/>
      <c r="AL941" s="61"/>
      <c r="AN941" s="249"/>
      <c r="AO941" s="61"/>
    </row>
    <row r="942" spans="1:41" ht="15.75">
      <c r="A942" s="261" t="s">
        <v>3833</v>
      </c>
      <c r="B942" s="3"/>
      <c r="C942" s="3"/>
      <c r="D942" s="32">
        <f t="shared" si="27"/>
        <v>51.500000000000007</v>
      </c>
      <c r="E942" s="9">
        <v>38.900000000000006</v>
      </c>
      <c r="F942" s="565">
        <v>12.6</v>
      </c>
      <c r="G942" s="565">
        <v>0</v>
      </c>
      <c r="H942" s="561"/>
      <c r="I942" s="562"/>
      <c r="J942" s="563"/>
      <c r="K942" s="564"/>
      <c r="L942" s="562"/>
      <c r="N942" s="9"/>
      <c r="O942" s="9"/>
      <c r="P942" s="9"/>
      <c r="Q942" s="9"/>
      <c r="R942" s="9"/>
      <c r="S942" s="9"/>
      <c r="T942" s="9"/>
      <c r="U942" s="9"/>
      <c r="V942" s="9"/>
      <c r="W942" s="9"/>
      <c r="X942" s="9"/>
      <c r="Y942" s="9"/>
      <c r="Z942" s="9"/>
      <c r="AA942" s="9"/>
      <c r="AB942" s="9"/>
      <c r="AC942" s="9"/>
      <c r="AD942" s="9"/>
      <c r="AE942" s="9"/>
      <c r="AF942" s="9"/>
      <c r="AG942" s="9"/>
      <c r="AH942" s="9"/>
      <c r="AI942" s="9"/>
      <c r="AK942" s="105"/>
      <c r="AL942" s="61"/>
      <c r="AN942" s="249"/>
      <c r="AO942" s="61"/>
    </row>
    <row r="943" spans="1:41" ht="15.75">
      <c r="A943" s="105" t="s">
        <v>2083</v>
      </c>
      <c r="B943" s="3"/>
      <c r="C943" s="3"/>
      <c r="D943" s="32">
        <f t="shared" si="27"/>
        <v>113.9</v>
      </c>
      <c r="E943" s="9">
        <v>58.900000000000006</v>
      </c>
      <c r="F943" s="565">
        <v>53.7</v>
      </c>
      <c r="G943" s="565">
        <v>1.3</v>
      </c>
      <c r="H943" s="567"/>
      <c r="I943" s="562"/>
      <c r="J943" s="563"/>
      <c r="K943" s="564"/>
      <c r="L943" s="562"/>
      <c r="N943" s="9"/>
      <c r="O943" s="9"/>
      <c r="P943" s="9"/>
      <c r="Q943" s="9"/>
      <c r="R943" s="9"/>
      <c r="S943" s="9"/>
      <c r="T943" s="9"/>
      <c r="U943" s="9"/>
      <c r="V943" s="9"/>
      <c r="W943" s="9"/>
      <c r="X943" s="9"/>
      <c r="Y943" s="9"/>
      <c r="Z943" s="9"/>
      <c r="AA943" s="9"/>
      <c r="AB943" s="9"/>
      <c r="AC943" s="9"/>
      <c r="AD943" s="9"/>
      <c r="AE943" s="9"/>
      <c r="AF943" s="9"/>
      <c r="AG943" s="9"/>
      <c r="AH943" s="9"/>
      <c r="AI943" s="9"/>
      <c r="AK943" s="401"/>
      <c r="AL943" s="61"/>
      <c r="AN943" s="249"/>
      <c r="AO943" s="61"/>
    </row>
    <row r="944" spans="1:41" ht="15.75">
      <c r="A944" s="261" t="s">
        <v>1593</v>
      </c>
      <c r="B944" s="3"/>
      <c r="C944" s="3"/>
      <c r="D944" s="32">
        <f t="shared" si="27"/>
        <v>8.6</v>
      </c>
      <c r="E944" s="9">
        <v>0</v>
      </c>
      <c r="F944" s="565">
        <v>0</v>
      </c>
      <c r="G944" s="565">
        <v>8.6</v>
      </c>
      <c r="H944" s="561"/>
      <c r="I944" s="562"/>
      <c r="J944" s="563"/>
      <c r="K944" s="564"/>
      <c r="L944" s="562"/>
      <c r="N944" s="9"/>
      <c r="O944" s="9"/>
      <c r="P944" s="9"/>
      <c r="Q944" s="9"/>
      <c r="R944" s="9"/>
      <c r="S944" s="9"/>
      <c r="T944" s="9"/>
      <c r="U944" s="9"/>
      <c r="V944" s="9"/>
      <c r="W944" s="9"/>
      <c r="X944" s="9"/>
      <c r="Y944" s="9"/>
      <c r="Z944" s="9"/>
      <c r="AA944" s="9"/>
      <c r="AB944" s="9"/>
      <c r="AC944" s="9"/>
      <c r="AD944" s="9"/>
      <c r="AE944" s="9"/>
      <c r="AF944" s="9"/>
      <c r="AG944" s="9"/>
      <c r="AH944" s="9"/>
      <c r="AI944" s="9"/>
      <c r="AK944" s="401"/>
      <c r="AL944" s="61"/>
      <c r="AN944" s="249"/>
      <c r="AO944" s="61"/>
    </row>
    <row r="945" spans="1:41" ht="15.75">
      <c r="A945" s="260" t="s">
        <v>3163</v>
      </c>
      <c r="B945" s="3"/>
      <c r="C945" s="3"/>
      <c r="D945" s="32">
        <f t="shared" si="27"/>
        <v>69</v>
      </c>
      <c r="E945" s="9">
        <v>34.799999999999997</v>
      </c>
      <c r="F945" s="565">
        <v>34.200000000000003</v>
      </c>
      <c r="G945" s="565">
        <v>0</v>
      </c>
      <c r="H945" s="566"/>
      <c r="I945" s="562"/>
      <c r="J945" s="563"/>
      <c r="K945" s="564"/>
      <c r="L945" s="562"/>
      <c r="N945" s="9"/>
      <c r="O945" s="9"/>
      <c r="P945" s="9"/>
      <c r="Q945" s="9"/>
      <c r="R945" s="9"/>
      <c r="S945" s="9"/>
      <c r="T945" s="9"/>
      <c r="U945" s="9"/>
      <c r="V945" s="9"/>
      <c r="W945" s="9"/>
      <c r="X945" s="9"/>
      <c r="Y945" s="9"/>
      <c r="Z945" s="9"/>
      <c r="AA945" s="9"/>
      <c r="AB945" s="9"/>
      <c r="AC945" s="9"/>
      <c r="AD945" s="9"/>
      <c r="AE945" s="9"/>
      <c r="AF945" s="9"/>
      <c r="AG945" s="9"/>
      <c r="AH945" s="9"/>
      <c r="AI945" s="9"/>
      <c r="AK945" s="105"/>
      <c r="AL945" s="61"/>
      <c r="AN945" s="249"/>
      <c r="AO945" s="61"/>
    </row>
    <row r="946" spans="1:41" ht="15.75">
      <c r="A946" s="105" t="s">
        <v>629</v>
      </c>
      <c r="B946" s="3"/>
      <c r="C946" s="3"/>
      <c r="D946" s="32">
        <f t="shared" si="27"/>
        <v>3.9000000000000004</v>
      </c>
      <c r="E946" s="9">
        <v>0</v>
      </c>
      <c r="F946" s="565">
        <v>3.9000000000000004</v>
      </c>
      <c r="G946" s="565">
        <v>0</v>
      </c>
      <c r="H946" s="567"/>
      <c r="I946" s="562"/>
      <c r="J946" s="563"/>
      <c r="K946" s="564"/>
      <c r="L946" s="562"/>
      <c r="N946" s="9"/>
      <c r="O946" s="9"/>
      <c r="P946" s="9"/>
      <c r="Q946" s="9"/>
      <c r="R946" s="9"/>
      <c r="S946" s="9"/>
      <c r="T946" s="9"/>
      <c r="U946" s="9"/>
      <c r="V946" s="9"/>
      <c r="W946" s="9"/>
      <c r="X946" s="9"/>
      <c r="Y946" s="9"/>
      <c r="Z946" s="9"/>
      <c r="AA946" s="9"/>
      <c r="AB946" s="9"/>
      <c r="AC946" s="9"/>
      <c r="AD946" s="9"/>
      <c r="AE946" s="9"/>
      <c r="AF946" s="9"/>
      <c r="AG946" s="9"/>
      <c r="AH946" s="9"/>
      <c r="AI946" s="9"/>
      <c r="AK946" s="260"/>
      <c r="AL946" s="61"/>
      <c r="AN946" s="249"/>
      <c r="AO946" s="61"/>
    </row>
    <row r="947" spans="1:41" ht="15.75">
      <c r="A947" s="105" t="s">
        <v>2082</v>
      </c>
      <c r="B947" s="3"/>
      <c r="C947" s="3"/>
      <c r="D947" s="32">
        <f t="shared" si="27"/>
        <v>48.800000000000004</v>
      </c>
      <c r="E947" s="9">
        <v>23.400000000000002</v>
      </c>
      <c r="F947" s="565">
        <v>24</v>
      </c>
      <c r="G947" s="565">
        <v>1.4</v>
      </c>
      <c r="H947" s="567"/>
      <c r="I947" s="562"/>
      <c r="J947" s="563"/>
      <c r="K947" s="564"/>
      <c r="L947" s="562"/>
      <c r="N947" s="9"/>
      <c r="O947" s="9"/>
      <c r="P947" s="9"/>
      <c r="Q947" s="9"/>
      <c r="R947" s="9"/>
      <c r="S947" s="9"/>
      <c r="T947" s="9"/>
      <c r="U947" s="9"/>
      <c r="V947" s="9"/>
      <c r="W947" s="9"/>
      <c r="X947" s="9"/>
      <c r="Y947" s="9"/>
      <c r="Z947" s="9"/>
      <c r="AA947" s="9"/>
      <c r="AB947" s="9"/>
      <c r="AC947" s="9"/>
      <c r="AD947" s="9"/>
      <c r="AE947" s="9"/>
      <c r="AF947" s="9"/>
      <c r="AG947" s="9"/>
      <c r="AH947" s="9"/>
      <c r="AI947" s="9"/>
      <c r="AK947" s="260"/>
      <c r="AL947" s="61"/>
      <c r="AN947" s="249"/>
      <c r="AO947" s="61"/>
    </row>
    <row r="948" spans="1:41" ht="15.75">
      <c r="A948" s="105" t="s">
        <v>630</v>
      </c>
      <c r="B948" s="3"/>
      <c r="C948" s="3"/>
      <c r="D948" s="32">
        <f t="shared" si="27"/>
        <v>45.599999999999994</v>
      </c>
      <c r="E948" s="9">
        <v>42.8</v>
      </c>
      <c r="F948" s="565">
        <v>1.5</v>
      </c>
      <c r="G948" s="565">
        <v>1.3</v>
      </c>
      <c r="H948" s="567"/>
      <c r="I948" s="562"/>
      <c r="J948" s="563"/>
      <c r="K948" s="564"/>
      <c r="L948" s="562"/>
      <c r="N948" s="9"/>
      <c r="O948" s="9"/>
      <c r="P948" s="9"/>
      <c r="Q948" s="9"/>
      <c r="R948" s="9"/>
      <c r="S948" s="9"/>
      <c r="T948" s="9"/>
      <c r="U948" s="9"/>
      <c r="V948" s="9"/>
      <c r="W948" s="9"/>
      <c r="X948" s="9"/>
      <c r="Y948" s="9"/>
      <c r="Z948" s="9"/>
      <c r="AA948" s="9"/>
      <c r="AB948" s="9"/>
      <c r="AC948" s="9"/>
      <c r="AD948" s="9"/>
      <c r="AE948" s="9"/>
      <c r="AF948" s="9"/>
      <c r="AG948" s="9"/>
      <c r="AH948" s="9"/>
      <c r="AI948" s="9"/>
      <c r="AK948" s="105"/>
      <c r="AL948" s="61"/>
      <c r="AN948" s="249"/>
      <c r="AO948" s="61"/>
    </row>
    <row r="949" spans="1:41" ht="15.75">
      <c r="A949" s="105" t="s">
        <v>3164</v>
      </c>
      <c r="B949" s="3"/>
      <c r="C949" s="3"/>
      <c r="D949" s="32">
        <f t="shared" si="27"/>
        <v>31.599999999999998</v>
      </c>
      <c r="E949" s="9">
        <v>9.1999999999999993</v>
      </c>
      <c r="F949" s="565">
        <v>22.4</v>
      </c>
      <c r="G949" s="565">
        <v>0</v>
      </c>
      <c r="H949" s="567"/>
      <c r="I949" s="562"/>
      <c r="J949" s="563"/>
      <c r="K949" s="564"/>
      <c r="L949" s="562"/>
      <c r="N949" s="9"/>
      <c r="O949" s="9"/>
      <c r="P949" s="9"/>
      <c r="Q949" s="9"/>
      <c r="R949" s="9"/>
      <c r="S949" s="9"/>
      <c r="T949" s="9"/>
      <c r="U949" s="9"/>
      <c r="V949" s="9"/>
      <c r="W949" s="9"/>
      <c r="X949" s="9"/>
      <c r="Y949" s="9"/>
      <c r="Z949" s="9"/>
      <c r="AA949" s="9"/>
      <c r="AB949" s="9"/>
      <c r="AC949" s="9"/>
      <c r="AD949" s="9"/>
      <c r="AE949" s="9"/>
      <c r="AF949" s="9"/>
      <c r="AG949" s="9"/>
      <c r="AH949" s="9"/>
      <c r="AI949" s="9"/>
      <c r="AK949" s="105"/>
      <c r="AL949" s="61"/>
      <c r="AN949" s="249"/>
      <c r="AO949" s="61"/>
    </row>
    <row r="950" spans="1:41" ht="15.75">
      <c r="A950" s="261" t="s">
        <v>23</v>
      </c>
      <c r="B950" s="3"/>
      <c r="C950" s="3"/>
      <c r="D950" s="32">
        <f t="shared" si="27"/>
        <v>6</v>
      </c>
      <c r="E950" s="9">
        <v>6</v>
      </c>
      <c r="F950" s="565">
        <v>0</v>
      </c>
      <c r="G950" s="565">
        <v>0</v>
      </c>
      <c r="H950" s="561"/>
      <c r="I950" s="562"/>
      <c r="J950" s="563"/>
      <c r="K950" s="564"/>
      <c r="L950" s="562"/>
      <c r="N950" s="9"/>
      <c r="O950" s="9"/>
      <c r="P950" s="9"/>
      <c r="Q950" s="9"/>
      <c r="R950" s="9"/>
      <c r="S950" s="9"/>
      <c r="T950" s="9"/>
      <c r="U950" s="9"/>
      <c r="V950" s="9"/>
      <c r="W950" s="9"/>
      <c r="X950" s="9"/>
      <c r="Y950" s="9"/>
      <c r="Z950" s="9"/>
      <c r="AA950" s="9"/>
      <c r="AB950" s="9"/>
      <c r="AC950" s="9"/>
      <c r="AD950" s="9"/>
      <c r="AE950" s="9"/>
      <c r="AF950" s="9"/>
      <c r="AG950" s="9"/>
      <c r="AH950" s="9"/>
      <c r="AI950" s="9"/>
      <c r="AK950" s="105"/>
      <c r="AL950" s="61"/>
      <c r="AN950" s="249"/>
      <c r="AO950" s="61"/>
    </row>
    <row r="951" spans="1:41" ht="15.75">
      <c r="A951" s="261" t="s">
        <v>25</v>
      </c>
      <c r="B951" s="3"/>
      <c r="C951" s="3"/>
      <c r="D951" s="32">
        <f t="shared" si="27"/>
        <v>64.099999999999994</v>
      </c>
      <c r="E951" s="9">
        <v>28.2</v>
      </c>
      <c r="F951" s="565">
        <v>35.9</v>
      </c>
      <c r="G951" s="565">
        <v>0</v>
      </c>
      <c r="H951" s="561"/>
      <c r="I951" s="562"/>
      <c r="J951" s="563"/>
      <c r="K951" s="564"/>
      <c r="L951" s="562"/>
      <c r="N951" s="9"/>
      <c r="O951" s="9"/>
      <c r="P951" s="9"/>
      <c r="Q951" s="9"/>
      <c r="R951" s="9"/>
      <c r="S951" s="9"/>
      <c r="T951" s="9"/>
      <c r="U951" s="9"/>
      <c r="V951" s="9"/>
      <c r="W951" s="9"/>
      <c r="X951" s="9"/>
      <c r="Y951" s="9"/>
      <c r="Z951" s="9"/>
      <c r="AA951" s="9"/>
      <c r="AB951" s="9"/>
      <c r="AC951" s="9"/>
      <c r="AD951" s="9"/>
      <c r="AE951" s="9"/>
      <c r="AF951" s="9"/>
      <c r="AG951" s="9"/>
      <c r="AH951" s="9"/>
      <c r="AI951" s="9"/>
      <c r="AK951" s="105"/>
      <c r="AL951" s="61"/>
      <c r="AN951" s="249"/>
      <c r="AO951" s="61"/>
    </row>
    <row r="952" spans="1:41" ht="15.75">
      <c r="A952" s="105" t="s">
        <v>2508</v>
      </c>
      <c r="B952" s="3"/>
      <c r="C952" s="3"/>
      <c r="D952" s="32">
        <f t="shared" si="27"/>
        <v>69.5</v>
      </c>
      <c r="E952" s="9">
        <v>43.800000000000004</v>
      </c>
      <c r="F952" s="565">
        <v>25.7</v>
      </c>
      <c r="G952" s="565">
        <v>0</v>
      </c>
      <c r="H952" s="567"/>
      <c r="I952" s="562"/>
      <c r="J952" s="563"/>
      <c r="K952" s="564"/>
      <c r="L952" s="562"/>
      <c r="N952" s="9"/>
      <c r="O952" s="9"/>
      <c r="P952" s="9"/>
      <c r="Q952" s="9"/>
      <c r="R952" s="9"/>
      <c r="S952" s="9"/>
      <c r="T952" s="9"/>
      <c r="U952" s="9"/>
      <c r="V952" s="9"/>
      <c r="W952" s="9"/>
      <c r="X952" s="9"/>
      <c r="Y952" s="9"/>
      <c r="Z952" s="9"/>
      <c r="AA952" s="9"/>
      <c r="AB952" s="9"/>
      <c r="AC952" s="9"/>
      <c r="AD952" s="9"/>
      <c r="AE952" s="9"/>
      <c r="AF952" s="9"/>
      <c r="AG952" s="9"/>
      <c r="AH952" s="9"/>
      <c r="AI952" s="9"/>
      <c r="AK952" s="105"/>
      <c r="AL952" s="61"/>
      <c r="AN952" s="249"/>
      <c r="AO952" s="61"/>
    </row>
    <row r="953" spans="1:41" ht="15.75">
      <c r="A953" s="261" t="s">
        <v>3831</v>
      </c>
      <c r="B953" s="3"/>
      <c r="C953" s="3"/>
      <c r="D953" s="32">
        <f t="shared" si="27"/>
        <v>48.7</v>
      </c>
      <c r="E953" s="9">
        <v>23.400000000000002</v>
      </c>
      <c r="F953" s="565">
        <v>25.3</v>
      </c>
      <c r="G953" s="565">
        <v>0</v>
      </c>
      <c r="H953" s="561"/>
      <c r="I953" s="562"/>
      <c r="J953" s="563"/>
      <c r="K953" s="564"/>
      <c r="L953" s="562"/>
      <c r="N953" s="9"/>
      <c r="O953" s="9"/>
      <c r="P953" s="9"/>
      <c r="Q953" s="9"/>
      <c r="R953" s="9"/>
      <c r="S953" s="9"/>
      <c r="T953" s="9"/>
      <c r="U953" s="9"/>
      <c r="V953" s="9"/>
      <c r="W953" s="9"/>
      <c r="X953" s="9"/>
      <c r="Y953" s="9"/>
      <c r="Z953" s="9"/>
      <c r="AA953" s="9"/>
      <c r="AB953" s="9"/>
      <c r="AC953" s="9"/>
      <c r="AD953" s="9"/>
      <c r="AE953" s="9"/>
      <c r="AF953" s="9"/>
      <c r="AG953" s="9"/>
      <c r="AH953" s="9"/>
      <c r="AI953" s="9"/>
      <c r="AK953" s="260"/>
      <c r="AL953" s="61"/>
      <c r="AN953" s="249"/>
      <c r="AO953" s="61"/>
    </row>
    <row r="954" spans="1:41" ht="15.75">
      <c r="A954" s="104" t="s">
        <v>1278</v>
      </c>
      <c r="B954" s="3"/>
      <c r="C954" s="3"/>
      <c r="D954" s="32">
        <f t="shared" si="27"/>
        <v>87.9</v>
      </c>
      <c r="E954" s="9">
        <v>34.5</v>
      </c>
      <c r="F954" s="565">
        <v>53.4</v>
      </c>
      <c r="G954" s="565">
        <v>0</v>
      </c>
      <c r="H954" s="401"/>
      <c r="I954" s="562"/>
      <c r="J954" s="563"/>
      <c r="K954" s="564"/>
      <c r="L954" s="562"/>
      <c r="N954" s="9"/>
      <c r="O954" s="9"/>
      <c r="P954" s="9"/>
      <c r="Q954" s="9"/>
      <c r="R954" s="9"/>
      <c r="S954" s="9"/>
      <c r="T954" s="9"/>
      <c r="U954" s="9"/>
      <c r="V954" s="9"/>
      <c r="W954" s="9"/>
      <c r="X954" s="9"/>
      <c r="Y954" s="9"/>
      <c r="Z954" s="9"/>
      <c r="AA954" s="9"/>
      <c r="AB954" s="9"/>
      <c r="AC954" s="9"/>
      <c r="AD954" s="9"/>
      <c r="AE954" s="9"/>
      <c r="AF954" s="9"/>
      <c r="AG954" s="9"/>
      <c r="AH954" s="9"/>
      <c r="AI954" s="9"/>
      <c r="AK954" s="260"/>
      <c r="AL954" s="61"/>
      <c r="AN954" s="249"/>
      <c r="AO954" s="61"/>
    </row>
    <row r="955" spans="1:41" ht="15.75">
      <c r="A955" s="261" t="s">
        <v>4071</v>
      </c>
      <c r="B955" s="3"/>
      <c r="C955" s="3"/>
      <c r="D955" s="32">
        <f t="shared" si="27"/>
        <v>85.3</v>
      </c>
      <c r="E955" s="9">
        <v>59.9</v>
      </c>
      <c r="F955" s="565">
        <v>25.4</v>
      </c>
      <c r="G955" s="565">
        <v>0</v>
      </c>
      <c r="H955" s="561"/>
      <c r="I955" s="562"/>
      <c r="J955" s="563"/>
      <c r="K955" s="564"/>
      <c r="L955" s="562"/>
      <c r="N955" s="9"/>
      <c r="O955" s="9"/>
      <c r="P955" s="9"/>
      <c r="Q955" s="9"/>
      <c r="R955" s="9"/>
      <c r="S955" s="9"/>
      <c r="T955" s="9"/>
      <c r="U955" s="9"/>
      <c r="V955" s="9"/>
      <c r="W955" s="9"/>
      <c r="X955" s="9"/>
      <c r="Y955" s="9"/>
      <c r="Z955" s="9"/>
      <c r="AA955" s="9"/>
      <c r="AB955" s="9"/>
      <c r="AC955" s="9"/>
      <c r="AD955" s="9"/>
      <c r="AE955" s="9"/>
      <c r="AF955" s="9"/>
      <c r="AG955" s="9"/>
      <c r="AH955" s="9"/>
      <c r="AI955" s="9"/>
      <c r="AK955" s="105"/>
      <c r="AL955" s="61"/>
      <c r="AN955" s="249"/>
      <c r="AO955" s="61"/>
    </row>
    <row r="956" spans="1:41" ht="15.75">
      <c r="A956" s="261" t="s">
        <v>3840</v>
      </c>
      <c r="B956" s="3"/>
      <c r="C956" s="3"/>
      <c r="D956" s="32">
        <f t="shared" si="27"/>
        <v>67.699999999999989</v>
      </c>
      <c r="E956" s="9">
        <v>49.399999999999991</v>
      </c>
      <c r="F956" s="565">
        <v>18.3</v>
      </c>
      <c r="G956" s="565">
        <v>0</v>
      </c>
      <c r="H956" s="561"/>
      <c r="I956" s="562"/>
      <c r="J956" s="563"/>
      <c r="K956" s="564"/>
      <c r="L956" s="562"/>
      <c r="N956" s="9"/>
      <c r="O956" s="9"/>
      <c r="P956" s="9"/>
      <c r="Q956" s="9"/>
      <c r="R956" s="9"/>
      <c r="S956" s="9"/>
      <c r="T956" s="9"/>
      <c r="U956" s="9"/>
      <c r="V956" s="9"/>
      <c r="W956" s="9"/>
      <c r="X956" s="9"/>
      <c r="Y956" s="9"/>
      <c r="Z956" s="9"/>
      <c r="AA956" s="9"/>
      <c r="AB956" s="9"/>
      <c r="AC956" s="9"/>
      <c r="AD956" s="9"/>
      <c r="AE956" s="9"/>
      <c r="AF956" s="9"/>
      <c r="AG956" s="9"/>
      <c r="AH956" s="9"/>
      <c r="AI956" s="9"/>
      <c r="AK956" s="105"/>
      <c r="AL956" s="61"/>
      <c r="AN956" s="249"/>
      <c r="AO956" s="61"/>
    </row>
    <row r="957" spans="1:41" ht="15.75">
      <c r="A957" s="104" t="s">
        <v>1280</v>
      </c>
      <c r="B957" s="3"/>
      <c r="C957" s="3"/>
      <c r="D957" s="32">
        <f t="shared" si="27"/>
        <v>46.099999999999994</v>
      </c>
      <c r="E957" s="9">
        <v>46.099999999999994</v>
      </c>
      <c r="F957" s="565">
        <v>0</v>
      </c>
      <c r="G957" s="565">
        <v>0</v>
      </c>
      <c r="H957" s="401"/>
      <c r="I957" s="562"/>
      <c r="J957" s="563"/>
      <c r="K957" s="564"/>
      <c r="L957" s="562"/>
      <c r="N957" s="9"/>
      <c r="O957" s="9"/>
      <c r="P957" s="9"/>
      <c r="Q957" s="9"/>
      <c r="R957" s="9"/>
      <c r="S957" s="9"/>
      <c r="T957" s="9"/>
      <c r="U957" s="9"/>
      <c r="V957" s="9"/>
      <c r="W957" s="9"/>
      <c r="X957" s="9"/>
      <c r="Y957" s="9"/>
      <c r="Z957" s="9"/>
      <c r="AA957" s="9"/>
      <c r="AB957" s="9"/>
      <c r="AC957" s="9"/>
      <c r="AD957" s="9"/>
      <c r="AE957" s="9"/>
      <c r="AF957" s="9"/>
      <c r="AG957" s="9"/>
      <c r="AH957" s="9"/>
      <c r="AI957" s="9"/>
      <c r="AK957" s="105"/>
      <c r="AL957" s="61"/>
      <c r="AN957" s="249"/>
      <c r="AO957" s="61"/>
    </row>
    <row r="958" spans="1:41" ht="15.75">
      <c r="A958" s="261" t="s">
        <v>1594</v>
      </c>
      <c r="B958" s="3"/>
      <c r="C958" s="3"/>
      <c r="D958" s="32">
        <f t="shared" si="27"/>
        <v>41.400000000000006</v>
      </c>
      <c r="E958" s="9">
        <v>40.300000000000004</v>
      </c>
      <c r="F958" s="565">
        <v>0</v>
      </c>
      <c r="G958" s="565">
        <v>1.1000000000000001</v>
      </c>
      <c r="H958" s="561"/>
      <c r="I958" s="562"/>
      <c r="J958" s="563"/>
      <c r="K958" s="564"/>
      <c r="L958" s="562"/>
      <c r="N958" s="9"/>
      <c r="O958" s="9"/>
      <c r="P958" s="9"/>
      <c r="Q958" s="9"/>
      <c r="R958" s="9"/>
      <c r="S958" s="9"/>
      <c r="T958" s="9"/>
      <c r="U958" s="9"/>
      <c r="V958" s="9"/>
      <c r="W958" s="9"/>
      <c r="X958" s="9"/>
      <c r="Y958" s="9"/>
      <c r="Z958" s="9"/>
      <c r="AA958" s="9"/>
      <c r="AB958" s="9"/>
      <c r="AC958" s="9"/>
      <c r="AD958" s="9"/>
      <c r="AE958" s="9"/>
      <c r="AF958" s="9"/>
      <c r="AG958" s="9"/>
      <c r="AH958" s="9"/>
      <c r="AI958" s="9"/>
      <c r="AK958" s="105"/>
      <c r="AL958" s="61"/>
      <c r="AN958" s="249"/>
      <c r="AO958" s="61"/>
    </row>
    <row r="959" spans="1:41" ht="15.75">
      <c r="A959" s="105" t="s">
        <v>2509</v>
      </c>
      <c r="B959" s="3"/>
      <c r="C959" s="3"/>
      <c r="D959" s="32">
        <f t="shared" si="27"/>
        <v>60.800000000000004</v>
      </c>
      <c r="E959" s="9">
        <v>38.700000000000003</v>
      </c>
      <c r="F959" s="565">
        <v>22.1</v>
      </c>
      <c r="G959" s="565">
        <v>0</v>
      </c>
      <c r="H959" s="567"/>
      <c r="I959" s="562"/>
      <c r="J959" s="563"/>
      <c r="K959" s="564"/>
      <c r="L959" s="562"/>
      <c r="N959" s="9"/>
      <c r="O959" s="9"/>
      <c r="P959" s="9"/>
      <c r="Q959" s="9"/>
      <c r="R959" s="9"/>
      <c r="S959" s="9"/>
      <c r="T959" s="9"/>
      <c r="U959" s="9"/>
      <c r="V959" s="9"/>
      <c r="W959" s="9"/>
      <c r="X959" s="9"/>
      <c r="Y959" s="9"/>
      <c r="Z959" s="9"/>
      <c r="AA959" s="9"/>
      <c r="AB959" s="9"/>
      <c r="AC959" s="9"/>
      <c r="AD959" s="9"/>
      <c r="AE959" s="9"/>
      <c r="AF959" s="9"/>
      <c r="AG959" s="9"/>
      <c r="AH959" s="9"/>
      <c r="AI959" s="9"/>
      <c r="AK959" s="260"/>
      <c r="AL959" s="61"/>
      <c r="AN959" s="249"/>
      <c r="AO959" s="61"/>
    </row>
    <row r="960" spans="1:41" ht="15.75">
      <c r="A960" s="261" t="s">
        <v>3855</v>
      </c>
      <c r="B960" s="3"/>
      <c r="C960" s="3"/>
      <c r="D960" s="32">
        <f t="shared" si="27"/>
        <v>68.2</v>
      </c>
      <c r="E960" s="9">
        <v>47.4</v>
      </c>
      <c r="F960" s="565">
        <v>20.8</v>
      </c>
      <c r="G960" s="565">
        <v>0</v>
      </c>
      <c r="H960" s="561"/>
      <c r="I960" s="562"/>
      <c r="J960" s="563"/>
      <c r="K960" s="564"/>
      <c r="L960" s="562"/>
      <c r="N960" s="9"/>
      <c r="O960" s="9"/>
      <c r="P960" s="9"/>
      <c r="Q960" s="9"/>
      <c r="R960" s="9"/>
      <c r="S960" s="9"/>
      <c r="T960" s="9"/>
      <c r="U960" s="9"/>
      <c r="V960" s="9"/>
      <c r="W960" s="9"/>
      <c r="X960" s="9"/>
      <c r="Y960" s="9"/>
      <c r="Z960" s="9"/>
      <c r="AA960" s="9"/>
      <c r="AB960" s="9"/>
      <c r="AC960" s="9"/>
      <c r="AD960" s="9"/>
      <c r="AE960" s="9"/>
      <c r="AF960" s="9"/>
      <c r="AG960" s="9"/>
      <c r="AH960" s="9"/>
      <c r="AI960" s="9"/>
      <c r="AK960" s="401"/>
      <c r="AL960" s="61"/>
      <c r="AN960" s="249"/>
      <c r="AO960" s="61"/>
    </row>
    <row r="961" spans="1:41" ht="15.75">
      <c r="A961" s="260" t="s">
        <v>3165</v>
      </c>
      <c r="B961" s="3"/>
      <c r="C961" s="3"/>
      <c r="D961" s="32">
        <f t="shared" ref="D961:D992" si="28">SUM(E961:DZ961)</f>
        <v>36.400000000000006</v>
      </c>
      <c r="E961" s="9">
        <v>1.2</v>
      </c>
      <c r="F961" s="565">
        <v>35.200000000000003</v>
      </c>
      <c r="G961" s="565">
        <v>0</v>
      </c>
      <c r="H961" s="566"/>
      <c r="I961" s="562"/>
      <c r="J961" s="563"/>
      <c r="K961" s="564"/>
      <c r="L961" s="562"/>
      <c r="N961" s="9"/>
      <c r="O961" s="9"/>
      <c r="P961" s="9"/>
      <c r="Q961" s="9"/>
      <c r="R961" s="9"/>
      <c r="S961" s="9"/>
      <c r="T961" s="9"/>
      <c r="U961" s="9"/>
      <c r="V961" s="9"/>
      <c r="W961" s="9"/>
      <c r="X961" s="9"/>
      <c r="Y961" s="9"/>
      <c r="Z961" s="9"/>
      <c r="AA961" s="9"/>
      <c r="AB961" s="9"/>
      <c r="AC961" s="9"/>
      <c r="AD961" s="9"/>
      <c r="AE961" s="9"/>
      <c r="AF961" s="9"/>
      <c r="AG961" s="9"/>
      <c r="AH961" s="9"/>
      <c r="AI961" s="9"/>
      <c r="AK961" s="105"/>
      <c r="AL961" s="61"/>
      <c r="AN961" s="249"/>
      <c r="AO961" s="61"/>
    </row>
    <row r="962" spans="1:41" ht="15.75">
      <c r="A962" s="260" t="s">
        <v>3166</v>
      </c>
      <c r="B962" s="3"/>
      <c r="C962" s="3"/>
      <c r="D962" s="32">
        <f t="shared" si="28"/>
        <v>25.4</v>
      </c>
      <c r="E962" s="9">
        <v>0</v>
      </c>
      <c r="F962" s="565">
        <v>25.4</v>
      </c>
      <c r="G962" s="565">
        <v>0</v>
      </c>
      <c r="H962" s="566"/>
      <c r="I962" s="562"/>
      <c r="J962" s="563"/>
      <c r="K962" s="564"/>
      <c r="L962" s="562"/>
      <c r="N962" s="9"/>
      <c r="O962" s="9"/>
      <c r="P962" s="9"/>
      <c r="Q962" s="9"/>
      <c r="R962" s="9"/>
      <c r="S962" s="9"/>
      <c r="T962" s="9"/>
      <c r="U962" s="9"/>
      <c r="V962" s="9"/>
      <c r="W962" s="9"/>
      <c r="X962" s="9"/>
      <c r="Y962" s="9"/>
      <c r="Z962" s="9"/>
      <c r="AA962" s="9"/>
      <c r="AB962" s="9"/>
      <c r="AC962" s="9"/>
      <c r="AD962" s="9"/>
      <c r="AE962" s="9"/>
      <c r="AF962" s="9"/>
      <c r="AG962" s="9"/>
      <c r="AH962" s="9"/>
      <c r="AI962" s="9"/>
      <c r="AK962" s="105"/>
      <c r="AL962" s="61"/>
      <c r="AN962" s="249"/>
      <c r="AO962" s="61"/>
    </row>
    <row r="963" spans="1:41" ht="15.75">
      <c r="A963" s="105" t="s">
        <v>2078</v>
      </c>
      <c r="B963" s="3"/>
      <c r="C963" s="3"/>
      <c r="D963" s="32">
        <f t="shared" si="28"/>
        <v>39.599999999999994</v>
      </c>
      <c r="E963" s="9">
        <v>0</v>
      </c>
      <c r="F963" s="565">
        <v>32.4</v>
      </c>
      <c r="G963" s="565">
        <v>7.1999999999999993</v>
      </c>
      <c r="H963" s="567"/>
      <c r="I963" s="562"/>
      <c r="J963" s="563"/>
      <c r="K963" s="564"/>
      <c r="L963" s="562"/>
      <c r="N963" s="9"/>
      <c r="O963" s="9"/>
      <c r="P963" s="9"/>
      <c r="Q963" s="9"/>
      <c r="R963" s="9"/>
      <c r="S963" s="9"/>
      <c r="T963" s="9"/>
      <c r="U963" s="9"/>
      <c r="V963" s="9"/>
      <c r="W963" s="9"/>
      <c r="X963" s="9"/>
      <c r="Y963" s="9"/>
      <c r="Z963" s="9"/>
      <c r="AA963" s="9"/>
      <c r="AB963" s="9"/>
      <c r="AC963" s="9"/>
      <c r="AD963" s="9"/>
      <c r="AE963" s="9"/>
      <c r="AF963" s="9"/>
      <c r="AG963" s="9"/>
      <c r="AH963" s="9"/>
      <c r="AI963" s="9"/>
      <c r="AK963" s="260"/>
      <c r="AL963" s="61"/>
      <c r="AN963" s="249"/>
      <c r="AO963" s="61"/>
    </row>
    <row r="964" spans="1:41" ht="15.75">
      <c r="A964" s="105" t="s">
        <v>613</v>
      </c>
      <c r="B964" s="3"/>
      <c r="C964" s="3"/>
      <c r="D964" s="32">
        <f t="shared" si="28"/>
        <v>53.8</v>
      </c>
      <c r="E964" s="9">
        <v>29.799999999999997</v>
      </c>
      <c r="F964" s="565">
        <v>24</v>
      </c>
      <c r="G964" s="565">
        <v>0</v>
      </c>
      <c r="H964" s="567"/>
      <c r="I964" s="562"/>
      <c r="J964" s="563"/>
      <c r="K964" s="564"/>
      <c r="L964" s="562"/>
      <c r="N964" s="9"/>
      <c r="O964" s="9"/>
      <c r="P964" s="9"/>
      <c r="Q964" s="9"/>
      <c r="R964" s="9"/>
      <c r="S964" s="9"/>
      <c r="T964" s="9"/>
      <c r="U964" s="9"/>
      <c r="V964" s="9"/>
      <c r="W964" s="9"/>
      <c r="X964" s="9"/>
      <c r="Y964" s="9"/>
      <c r="Z964" s="9"/>
      <c r="AA964" s="9"/>
      <c r="AB964" s="9"/>
      <c r="AC964" s="9"/>
      <c r="AD964" s="9"/>
      <c r="AE964" s="9"/>
      <c r="AF964" s="9"/>
      <c r="AG964" s="9"/>
      <c r="AH964" s="9"/>
      <c r="AI964" s="9"/>
      <c r="AK964" s="261"/>
      <c r="AL964" s="61"/>
      <c r="AN964" s="249"/>
      <c r="AO964" s="61"/>
    </row>
    <row r="965" spans="1:41" ht="15.75">
      <c r="A965" s="372" t="s">
        <v>27</v>
      </c>
      <c r="B965" s="3"/>
      <c r="C965" s="3"/>
      <c r="D965" s="32">
        <f t="shared" si="28"/>
        <v>22.4</v>
      </c>
      <c r="E965" s="9">
        <v>0</v>
      </c>
      <c r="F965" s="565">
        <v>22.4</v>
      </c>
      <c r="G965" s="565">
        <v>0</v>
      </c>
      <c r="H965" s="568"/>
      <c r="I965" s="562"/>
      <c r="J965" s="563"/>
      <c r="K965" s="564"/>
      <c r="L965" s="562"/>
      <c r="N965" s="9"/>
      <c r="O965" s="9"/>
      <c r="P965" s="9"/>
      <c r="Q965" s="9"/>
      <c r="R965" s="9"/>
      <c r="S965" s="9"/>
      <c r="T965" s="9"/>
      <c r="U965" s="9"/>
      <c r="V965" s="9"/>
      <c r="W965" s="9"/>
      <c r="X965" s="9"/>
      <c r="Y965" s="9"/>
      <c r="Z965" s="9"/>
      <c r="AA965" s="9"/>
      <c r="AB965" s="9"/>
      <c r="AC965" s="9"/>
      <c r="AD965" s="9"/>
      <c r="AE965" s="9"/>
      <c r="AF965" s="9"/>
      <c r="AG965" s="9"/>
      <c r="AH965" s="9"/>
      <c r="AI965" s="9"/>
      <c r="AK965" s="105"/>
      <c r="AL965" s="61"/>
      <c r="AN965" s="249"/>
      <c r="AO965" s="61"/>
    </row>
    <row r="966" spans="1:41" ht="15.75">
      <c r="A966" s="261" t="s">
        <v>3844</v>
      </c>
      <c r="B966" s="3"/>
      <c r="C966" s="3"/>
      <c r="D966" s="32">
        <f t="shared" si="28"/>
        <v>72.099999999999994</v>
      </c>
      <c r="E966" s="9">
        <v>68.5</v>
      </c>
      <c r="F966" s="565">
        <v>3.5999999999999996</v>
      </c>
      <c r="G966" s="565">
        <v>0</v>
      </c>
      <c r="H966" s="561"/>
      <c r="I966" s="562"/>
      <c r="J966" s="563"/>
      <c r="K966" s="564"/>
      <c r="L966" s="562"/>
      <c r="N966" s="9"/>
      <c r="O966" s="9"/>
      <c r="P966" s="9"/>
      <c r="Q966" s="9"/>
      <c r="R966" s="9"/>
      <c r="S966" s="9"/>
      <c r="T966" s="9"/>
      <c r="U966" s="9"/>
      <c r="V966" s="9"/>
      <c r="W966" s="9"/>
      <c r="X966" s="9"/>
      <c r="Y966" s="9"/>
      <c r="Z966" s="9"/>
      <c r="AA966" s="9"/>
      <c r="AB966" s="9"/>
      <c r="AC966" s="9"/>
      <c r="AD966" s="9"/>
      <c r="AE966" s="9"/>
      <c r="AF966" s="9"/>
      <c r="AG966" s="9"/>
      <c r="AH966" s="9"/>
      <c r="AI966" s="9"/>
      <c r="AK966" s="105"/>
      <c r="AL966" s="61"/>
      <c r="AN966" s="249"/>
      <c r="AO966" s="61"/>
    </row>
    <row r="967" spans="1:41" ht="15.75">
      <c r="A967" s="105" t="s">
        <v>644</v>
      </c>
      <c r="B967" s="3"/>
      <c r="C967" s="3"/>
      <c r="D967" s="32">
        <f t="shared" si="28"/>
        <v>49.4</v>
      </c>
      <c r="E967" s="9">
        <v>27</v>
      </c>
      <c r="F967" s="565">
        <v>22.4</v>
      </c>
      <c r="G967" s="565">
        <v>0</v>
      </c>
      <c r="H967" s="567"/>
      <c r="I967" s="562"/>
      <c r="J967" s="563"/>
      <c r="K967" s="564"/>
      <c r="L967" s="562"/>
      <c r="N967" s="9"/>
      <c r="O967" s="9"/>
      <c r="P967" s="9"/>
      <c r="Q967" s="9"/>
      <c r="R967" s="9"/>
      <c r="S967" s="9"/>
      <c r="T967" s="9"/>
      <c r="U967" s="9"/>
      <c r="V967" s="9"/>
      <c r="W967" s="9"/>
      <c r="X967" s="9"/>
      <c r="Y967" s="9"/>
      <c r="Z967" s="9"/>
      <c r="AA967" s="9"/>
      <c r="AB967" s="9"/>
      <c r="AC967" s="9"/>
      <c r="AD967" s="9"/>
      <c r="AE967" s="9"/>
      <c r="AF967" s="9"/>
      <c r="AG967" s="9"/>
      <c r="AH967" s="9"/>
      <c r="AI967" s="9"/>
      <c r="AK967" s="261"/>
      <c r="AL967" s="61"/>
      <c r="AN967" s="249"/>
      <c r="AO967" s="61"/>
    </row>
    <row r="968" spans="1:41" ht="15.75">
      <c r="A968" s="261" t="s">
        <v>3825</v>
      </c>
      <c r="B968" s="3"/>
      <c r="C968" s="3"/>
      <c r="D968" s="32">
        <f t="shared" si="28"/>
        <v>52.4</v>
      </c>
      <c r="E968" s="9">
        <v>26.4</v>
      </c>
      <c r="F968" s="565">
        <v>26</v>
      </c>
      <c r="G968" s="565">
        <v>0</v>
      </c>
      <c r="H968" s="561"/>
      <c r="I968" s="562"/>
      <c r="J968" s="563"/>
      <c r="K968" s="564"/>
      <c r="L968" s="562"/>
      <c r="N968" s="9"/>
      <c r="O968" s="9"/>
      <c r="P968" s="9"/>
      <c r="Q968" s="9"/>
      <c r="R968" s="9"/>
      <c r="S968" s="9"/>
      <c r="T968" s="9"/>
      <c r="U968" s="9"/>
      <c r="V968" s="9"/>
      <c r="W968" s="9"/>
      <c r="X968" s="9"/>
      <c r="Y968" s="9"/>
      <c r="Z968" s="9"/>
      <c r="AA968" s="9"/>
      <c r="AB968" s="9"/>
      <c r="AC968" s="9"/>
      <c r="AD968" s="9"/>
      <c r="AE968" s="9"/>
      <c r="AF968" s="9"/>
      <c r="AG968" s="9"/>
      <c r="AH968" s="9"/>
      <c r="AI968" s="9"/>
      <c r="AK968" s="105"/>
      <c r="AL968" s="61"/>
      <c r="AN968" s="249"/>
      <c r="AO968" s="61"/>
    </row>
    <row r="969" spans="1:41" ht="15.75">
      <c r="A969" s="105" t="s">
        <v>2504</v>
      </c>
      <c r="B969" s="3"/>
      <c r="C969" s="3"/>
      <c r="D969" s="32">
        <f t="shared" si="28"/>
        <v>127.19999999999999</v>
      </c>
      <c r="E969" s="9">
        <v>65.8</v>
      </c>
      <c r="F969" s="565">
        <v>61.4</v>
      </c>
      <c r="G969" s="565">
        <v>0</v>
      </c>
      <c r="H969" s="567"/>
      <c r="I969" s="562"/>
      <c r="J969" s="563"/>
      <c r="K969" s="564"/>
      <c r="L969" s="562"/>
      <c r="N969" s="9"/>
      <c r="O969" s="9"/>
      <c r="P969" s="9"/>
      <c r="Q969" s="9"/>
      <c r="R969" s="9"/>
      <c r="S969" s="9"/>
      <c r="T969" s="9"/>
      <c r="U969" s="9"/>
      <c r="V969" s="9"/>
      <c r="W969" s="9"/>
      <c r="X969" s="9"/>
      <c r="Y969" s="9"/>
      <c r="Z969" s="9"/>
      <c r="AA969" s="9"/>
      <c r="AB969" s="9"/>
      <c r="AC969" s="9"/>
      <c r="AD969" s="9"/>
      <c r="AE969" s="9"/>
      <c r="AF969" s="9"/>
      <c r="AG969" s="9"/>
      <c r="AH969" s="9"/>
      <c r="AI969" s="9"/>
      <c r="AK969" s="261"/>
      <c r="AL969" s="61"/>
      <c r="AN969" s="249"/>
      <c r="AO969" s="61"/>
    </row>
    <row r="970" spans="1:41" ht="15.75">
      <c r="A970" s="261" t="s">
        <v>3829</v>
      </c>
      <c r="B970" s="3"/>
      <c r="C970" s="3"/>
      <c r="D970" s="32">
        <f t="shared" si="28"/>
        <v>83.5</v>
      </c>
      <c r="E970" s="9">
        <v>20.399999999999999</v>
      </c>
      <c r="F970" s="565">
        <v>63.099999999999994</v>
      </c>
      <c r="G970" s="565">
        <v>0</v>
      </c>
      <c r="H970" s="561"/>
      <c r="I970" s="562"/>
      <c r="J970" s="563"/>
      <c r="K970" s="564"/>
      <c r="L970" s="562"/>
      <c r="N970" s="9"/>
      <c r="O970" s="9"/>
      <c r="P970" s="9"/>
      <c r="Q970" s="9"/>
      <c r="R970" s="9"/>
      <c r="S970" s="9"/>
      <c r="T970" s="9"/>
      <c r="U970" s="9"/>
      <c r="V970" s="9"/>
      <c r="W970" s="9"/>
      <c r="X970" s="9"/>
      <c r="Y970" s="9"/>
      <c r="Z970" s="9"/>
      <c r="AA970" s="9"/>
      <c r="AB970" s="9"/>
      <c r="AC970" s="9"/>
      <c r="AD970" s="9"/>
      <c r="AE970" s="9"/>
      <c r="AF970" s="9"/>
      <c r="AG970" s="9"/>
      <c r="AH970" s="9"/>
      <c r="AI970" s="9"/>
      <c r="AK970" s="105"/>
      <c r="AL970" s="61"/>
      <c r="AN970" s="249"/>
      <c r="AO970" s="61"/>
    </row>
    <row r="971" spans="1:41" ht="15.75">
      <c r="A971" s="105" t="s">
        <v>2530</v>
      </c>
      <c r="B971" s="3"/>
      <c r="C971" s="3"/>
      <c r="D971" s="32">
        <f t="shared" si="28"/>
        <v>1.1000000000000001</v>
      </c>
      <c r="E971" s="9">
        <v>0</v>
      </c>
      <c r="F971" s="565">
        <v>1.1000000000000001</v>
      </c>
      <c r="G971" s="565">
        <v>0</v>
      </c>
      <c r="H971" s="567"/>
      <c r="I971" s="562"/>
      <c r="J971" s="563"/>
      <c r="K971" s="564"/>
      <c r="L971" s="562"/>
      <c r="N971" s="9"/>
      <c r="O971" s="9"/>
      <c r="P971" s="9"/>
      <c r="Q971" s="9"/>
      <c r="R971" s="9"/>
      <c r="S971" s="9"/>
      <c r="T971" s="9"/>
      <c r="U971" s="9"/>
      <c r="V971" s="9"/>
      <c r="W971" s="9"/>
      <c r="X971" s="9"/>
      <c r="Y971" s="9"/>
      <c r="Z971" s="9"/>
      <c r="AA971" s="9"/>
      <c r="AB971" s="9"/>
      <c r="AC971" s="9"/>
      <c r="AD971" s="9"/>
      <c r="AE971" s="9"/>
      <c r="AF971" s="9"/>
      <c r="AG971" s="9"/>
      <c r="AH971" s="9"/>
      <c r="AI971" s="9"/>
      <c r="AK971" s="105"/>
      <c r="AL971" s="61"/>
      <c r="AN971" s="249"/>
      <c r="AO971" s="61"/>
    </row>
    <row r="972" spans="1:41" ht="15.75">
      <c r="A972" s="372" t="s">
        <v>3167</v>
      </c>
      <c r="B972" s="3"/>
      <c r="C972" s="3"/>
      <c r="D972" s="32">
        <f t="shared" si="28"/>
        <v>7.7</v>
      </c>
      <c r="E972" s="9">
        <v>6.5</v>
      </c>
      <c r="F972" s="565">
        <v>0</v>
      </c>
      <c r="G972" s="565">
        <v>1.2</v>
      </c>
      <c r="H972" s="568"/>
      <c r="I972" s="562"/>
      <c r="J972" s="563"/>
      <c r="K972" s="564"/>
      <c r="L972" s="562"/>
      <c r="N972" s="9"/>
      <c r="O972" s="9"/>
      <c r="P972" s="9"/>
      <c r="Q972" s="9"/>
      <c r="R972" s="9"/>
      <c r="S972" s="9"/>
      <c r="T972" s="9"/>
      <c r="U972" s="9"/>
      <c r="V972" s="9"/>
      <c r="W972" s="9"/>
      <c r="X972" s="9"/>
      <c r="Y972" s="9"/>
      <c r="Z972" s="9"/>
      <c r="AA972" s="9"/>
      <c r="AB972" s="9"/>
      <c r="AC972" s="9"/>
      <c r="AD972" s="9"/>
      <c r="AE972" s="9"/>
      <c r="AF972" s="9"/>
      <c r="AG972" s="9"/>
      <c r="AH972" s="9"/>
      <c r="AI972" s="9"/>
      <c r="AK972" s="260"/>
      <c r="AL972" s="61"/>
      <c r="AN972" s="249"/>
      <c r="AO972" s="61"/>
    </row>
    <row r="973" spans="1:41" ht="15.75">
      <c r="A973" s="372" t="s">
        <v>3168</v>
      </c>
      <c r="B973" s="3"/>
      <c r="C973" s="3"/>
      <c r="D973" s="32">
        <f t="shared" si="28"/>
        <v>67.599999999999994</v>
      </c>
      <c r="E973" s="9">
        <v>67.599999999999994</v>
      </c>
      <c r="F973" s="565">
        <v>0</v>
      </c>
      <c r="G973" s="565">
        <v>0</v>
      </c>
      <c r="H973" s="568"/>
      <c r="I973" s="562"/>
      <c r="J973" s="563"/>
      <c r="K973" s="564"/>
      <c r="L973" s="562"/>
      <c r="N973" s="9"/>
      <c r="O973" s="9"/>
      <c r="P973" s="9"/>
      <c r="Q973" s="9"/>
      <c r="R973" s="9"/>
      <c r="S973" s="9"/>
      <c r="T973" s="9"/>
      <c r="U973" s="9"/>
      <c r="V973" s="9"/>
      <c r="W973" s="9"/>
      <c r="X973" s="9"/>
      <c r="Y973" s="9"/>
      <c r="Z973" s="9"/>
      <c r="AA973" s="9"/>
      <c r="AB973" s="9"/>
      <c r="AC973" s="9"/>
      <c r="AD973" s="9"/>
      <c r="AE973" s="9"/>
      <c r="AF973" s="9"/>
      <c r="AG973" s="9"/>
      <c r="AH973" s="9"/>
      <c r="AI973" s="9"/>
      <c r="AK973" s="260"/>
      <c r="AL973" s="61"/>
      <c r="AN973" s="249"/>
      <c r="AO973" s="61"/>
    </row>
    <row r="974" spans="1:41" ht="15.75">
      <c r="A974" s="105" t="s">
        <v>153</v>
      </c>
      <c r="B974" s="3"/>
      <c r="C974" s="3"/>
      <c r="D974" s="32">
        <f t="shared" si="28"/>
        <v>112.80000000000001</v>
      </c>
      <c r="E974" s="9">
        <v>47.4</v>
      </c>
      <c r="F974" s="565">
        <v>65.400000000000006</v>
      </c>
      <c r="G974" s="565">
        <v>0</v>
      </c>
      <c r="H974" s="567"/>
      <c r="I974" s="562"/>
      <c r="J974" s="563"/>
      <c r="K974" s="564"/>
      <c r="L974" s="562"/>
      <c r="N974" s="9"/>
      <c r="O974" s="9"/>
      <c r="P974" s="9"/>
      <c r="Q974" s="9"/>
      <c r="R974" s="9"/>
      <c r="S974" s="9"/>
      <c r="T974" s="9"/>
      <c r="U974" s="9"/>
      <c r="V974" s="9"/>
      <c r="W974" s="9"/>
      <c r="X974" s="9"/>
      <c r="Y974" s="9"/>
      <c r="Z974" s="9"/>
      <c r="AA974" s="9"/>
      <c r="AB974" s="9"/>
      <c r="AC974" s="9"/>
      <c r="AD974" s="9"/>
      <c r="AE974" s="9"/>
      <c r="AF974" s="9"/>
      <c r="AG974" s="9"/>
      <c r="AH974" s="9"/>
      <c r="AI974" s="9"/>
      <c r="AK974" s="261"/>
      <c r="AL974" s="61"/>
      <c r="AN974" s="249"/>
      <c r="AO974" s="61"/>
    </row>
    <row r="975" spans="1:41" ht="15.75">
      <c r="A975" s="105" t="s">
        <v>2090</v>
      </c>
      <c r="B975" s="3"/>
      <c r="C975" s="3"/>
      <c r="D975" s="32">
        <f t="shared" si="28"/>
        <v>34.799999999999997</v>
      </c>
      <c r="E975" s="9">
        <v>34.799999999999997</v>
      </c>
      <c r="F975" s="565">
        <v>0</v>
      </c>
      <c r="G975" s="565">
        <v>0</v>
      </c>
      <c r="H975" s="567"/>
      <c r="I975" s="562"/>
      <c r="J975" s="563"/>
      <c r="K975" s="564"/>
      <c r="L975" s="562"/>
      <c r="N975" s="9"/>
      <c r="O975" s="9"/>
      <c r="P975" s="9"/>
      <c r="Q975" s="9"/>
      <c r="R975" s="9"/>
      <c r="S975" s="9"/>
      <c r="T975" s="9"/>
      <c r="U975" s="9"/>
      <c r="V975" s="9"/>
      <c r="W975" s="9"/>
      <c r="X975" s="9"/>
      <c r="Y975" s="9"/>
      <c r="Z975" s="9"/>
      <c r="AA975" s="9"/>
      <c r="AB975" s="9"/>
      <c r="AC975" s="9"/>
      <c r="AD975" s="9"/>
      <c r="AE975" s="9"/>
      <c r="AF975" s="9"/>
      <c r="AG975" s="9"/>
      <c r="AH975" s="9"/>
      <c r="AI975" s="9"/>
      <c r="AK975" s="105"/>
      <c r="AL975" s="61"/>
      <c r="AN975" s="249"/>
      <c r="AO975" s="61"/>
    </row>
    <row r="976" spans="1:41" ht="15.75">
      <c r="A976" s="105" t="s">
        <v>631</v>
      </c>
      <c r="B976" s="3"/>
      <c r="C976" s="3"/>
      <c r="D976" s="32">
        <f t="shared" si="28"/>
        <v>23.800000000000004</v>
      </c>
      <c r="E976" s="9">
        <v>2.6</v>
      </c>
      <c r="F976" s="565">
        <v>21.200000000000003</v>
      </c>
      <c r="G976" s="565">
        <v>0</v>
      </c>
      <c r="H976" s="567"/>
      <c r="I976" s="562"/>
      <c r="J976" s="563"/>
      <c r="K976" s="564"/>
      <c r="L976" s="562"/>
      <c r="N976" s="9"/>
      <c r="O976" s="9"/>
      <c r="P976" s="9"/>
      <c r="Q976" s="9"/>
      <c r="R976" s="9"/>
      <c r="S976" s="9"/>
      <c r="T976" s="9"/>
      <c r="U976" s="9"/>
      <c r="V976" s="9"/>
      <c r="W976" s="9"/>
      <c r="X976" s="9"/>
      <c r="Y976" s="9"/>
      <c r="Z976" s="9"/>
      <c r="AA976" s="9"/>
      <c r="AB976" s="9"/>
      <c r="AC976" s="9"/>
      <c r="AD976" s="9"/>
      <c r="AE976" s="9"/>
      <c r="AF976" s="9"/>
      <c r="AG976" s="9"/>
      <c r="AH976" s="9"/>
      <c r="AI976" s="9"/>
      <c r="AK976" s="105"/>
      <c r="AL976" s="61"/>
      <c r="AN976" s="249"/>
      <c r="AO976" s="61"/>
    </row>
    <row r="977" spans="1:41" ht="15.75">
      <c r="A977" s="105" t="s">
        <v>2519</v>
      </c>
      <c r="B977" s="3"/>
      <c r="C977" s="3"/>
      <c r="D977" s="32">
        <f t="shared" si="28"/>
        <v>47.3</v>
      </c>
      <c r="E977" s="9">
        <v>6.5</v>
      </c>
      <c r="F977" s="565">
        <v>40.799999999999997</v>
      </c>
      <c r="G977" s="565">
        <v>0</v>
      </c>
      <c r="H977" s="567"/>
      <c r="I977" s="562"/>
      <c r="J977" s="563"/>
      <c r="K977" s="564"/>
      <c r="L977" s="562"/>
      <c r="N977" s="9"/>
      <c r="O977" s="9"/>
      <c r="P977" s="9"/>
      <c r="Q977" s="9"/>
      <c r="R977" s="9"/>
      <c r="S977" s="9"/>
      <c r="T977" s="9"/>
      <c r="U977" s="9"/>
      <c r="V977" s="9"/>
      <c r="W977" s="9"/>
      <c r="X977" s="9"/>
      <c r="Y977" s="9"/>
      <c r="Z977" s="9"/>
      <c r="AA977" s="9"/>
      <c r="AB977" s="9"/>
      <c r="AC977" s="9"/>
      <c r="AD977" s="9"/>
      <c r="AE977" s="9"/>
      <c r="AF977" s="9"/>
      <c r="AG977" s="9"/>
      <c r="AH977" s="9"/>
      <c r="AI977" s="9"/>
      <c r="AK977" s="260"/>
      <c r="AL977" s="61"/>
      <c r="AN977" s="249"/>
      <c r="AO977" s="61"/>
    </row>
    <row r="978" spans="1:41" ht="15.75">
      <c r="A978" s="260" t="s">
        <v>142</v>
      </c>
      <c r="B978" s="3"/>
      <c r="C978" s="3"/>
      <c r="D978" s="32">
        <f t="shared" si="28"/>
        <v>51.099999999999994</v>
      </c>
      <c r="E978" s="9">
        <v>10.3</v>
      </c>
      <c r="F978" s="565">
        <v>40.799999999999997</v>
      </c>
      <c r="G978" s="565">
        <v>0</v>
      </c>
      <c r="H978" s="566"/>
      <c r="I978" s="562"/>
      <c r="J978" s="563"/>
      <c r="K978" s="564"/>
      <c r="L978" s="562"/>
      <c r="N978" s="9"/>
      <c r="O978" s="9"/>
      <c r="P978" s="9"/>
      <c r="Q978" s="9"/>
      <c r="R978" s="9"/>
      <c r="S978" s="9"/>
      <c r="T978" s="9"/>
      <c r="U978" s="9"/>
      <c r="V978" s="9"/>
      <c r="W978" s="9"/>
      <c r="X978" s="9"/>
      <c r="Y978" s="9"/>
      <c r="Z978" s="9"/>
      <c r="AA978" s="9"/>
      <c r="AB978" s="9"/>
      <c r="AC978" s="9"/>
      <c r="AD978" s="9"/>
      <c r="AE978" s="9"/>
      <c r="AF978" s="9"/>
      <c r="AG978" s="9"/>
      <c r="AH978" s="9"/>
      <c r="AI978" s="9"/>
      <c r="AK978" s="105"/>
      <c r="AL978" s="61"/>
      <c r="AN978" s="249"/>
      <c r="AO978" s="61"/>
    </row>
    <row r="979" spans="1:41" ht="15.75">
      <c r="A979" s="104" t="s">
        <v>1284</v>
      </c>
      <c r="B979" s="3"/>
      <c r="C979" s="3"/>
      <c r="D979" s="32">
        <f t="shared" si="28"/>
        <v>44.599999999999994</v>
      </c>
      <c r="E979" s="9">
        <v>0</v>
      </c>
      <c r="F979" s="565">
        <v>44.599999999999994</v>
      </c>
      <c r="G979" s="565">
        <v>0</v>
      </c>
      <c r="H979" s="401"/>
      <c r="I979" s="562"/>
      <c r="J979" s="563"/>
      <c r="K979" s="564"/>
      <c r="L979" s="562"/>
      <c r="N979" s="9"/>
      <c r="O979" s="9"/>
      <c r="P979" s="9"/>
      <c r="Q979" s="9"/>
      <c r="R979" s="9"/>
      <c r="S979" s="9"/>
      <c r="T979" s="9"/>
      <c r="U979" s="9"/>
      <c r="V979" s="9"/>
      <c r="W979" s="9"/>
      <c r="X979" s="9"/>
      <c r="Y979" s="9"/>
      <c r="Z979" s="9"/>
      <c r="AA979" s="9"/>
      <c r="AB979" s="9"/>
      <c r="AC979" s="9"/>
      <c r="AD979" s="9"/>
      <c r="AE979" s="9"/>
      <c r="AF979" s="9"/>
      <c r="AG979" s="9"/>
      <c r="AH979" s="9"/>
      <c r="AI979" s="9"/>
      <c r="AK979" s="105"/>
      <c r="AL979" s="61"/>
      <c r="AN979" s="249"/>
      <c r="AO979" s="61"/>
    </row>
    <row r="980" spans="1:41" ht="15.75">
      <c r="A980" s="261" t="s">
        <v>3852</v>
      </c>
      <c r="B980" s="3"/>
      <c r="C980" s="3"/>
      <c r="D980" s="32">
        <f t="shared" si="28"/>
        <v>14.399999999999999</v>
      </c>
      <c r="E980" s="9">
        <v>6</v>
      </c>
      <c r="F980" s="565">
        <v>0</v>
      </c>
      <c r="G980" s="565">
        <v>8.3999999999999986</v>
      </c>
      <c r="H980" s="561"/>
      <c r="I980" s="562"/>
      <c r="J980" s="563"/>
      <c r="K980" s="564"/>
      <c r="L980" s="562"/>
      <c r="N980" s="9"/>
      <c r="O980" s="9"/>
      <c r="P980" s="9"/>
      <c r="Q980" s="9"/>
      <c r="R980" s="9"/>
      <c r="S980" s="9"/>
      <c r="T980" s="9"/>
      <c r="U980" s="9"/>
      <c r="V980" s="9"/>
      <c r="W980" s="9"/>
      <c r="X980" s="9"/>
      <c r="Y980" s="9"/>
      <c r="Z980" s="9"/>
      <c r="AA980" s="9"/>
      <c r="AB980" s="9"/>
      <c r="AC980" s="9"/>
      <c r="AD980" s="9"/>
      <c r="AE980" s="9"/>
      <c r="AF980" s="9"/>
      <c r="AG980" s="9"/>
      <c r="AH980" s="9"/>
      <c r="AI980" s="9"/>
      <c r="AK980" s="261"/>
      <c r="AL980" s="61"/>
      <c r="AN980" s="249"/>
      <c r="AO980" s="61"/>
    </row>
    <row r="981" spans="1:41" ht="15.75">
      <c r="A981" s="261" t="s">
        <v>3850</v>
      </c>
      <c r="B981" s="3"/>
      <c r="C981" s="3"/>
      <c r="D981" s="32">
        <f t="shared" si="28"/>
        <v>53.300000000000004</v>
      </c>
      <c r="E981" s="9">
        <v>50.000000000000007</v>
      </c>
      <c r="F981" s="565">
        <v>3.3000000000000003</v>
      </c>
      <c r="G981" s="565">
        <v>0</v>
      </c>
      <c r="H981" s="561"/>
      <c r="I981" s="562"/>
      <c r="J981" s="563"/>
      <c r="K981" s="564"/>
      <c r="L981" s="562"/>
      <c r="N981" s="9"/>
      <c r="O981" s="9"/>
      <c r="P981" s="9"/>
      <c r="Q981" s="9"/>
      <c r="R981" s="9"/>
      <c r="S981" s="9"/>
      <c r="T981" s="9"/>
      <c r="U981" s="9"/>
      <c r="V981" s="9"/>
      <c r="W981" s="9"/>
      <c r="X981" s="9"/>
      <c r="Y981" s="9"/>
      <c r="Z981" s="9"/>
      <c r="AA981" s="9"/>
      <c r="AB981" s="9"/>
      <c r="AC981" s="9"/>
      <c r="AD981" s="9"/>
      <c r="AE981" s="9"/>
      <c r="AF981" s="9"/>
      <c r="AG981" s="9"/>
      <c r="AH981" s="9"/>
      <c r="AI981" s="9"/>
      <c r="AK981" s="261"/>
      <c r="AL981" s="61"/>
      <c r="AN981" s="249"/>
      <c r="AO981" s="61"/>
    </row>
    <row r="982" spans="1:41" ht="15.75">
      <c r="A982" s="105" t="s">
        <v>645</v>
      </c>
      <c r="B982" s="3"/>
      <c r="C982" s="3"/>
      <c r="D982" s="32">
        <f t="shared" si="28"/>
        <v>69.900000000000006</v>
      </c>
      <c r="E982" s="9">
        <v>29.1</v>
      </c>
      <c r="F982" s="565">
        <v>40.799999999999997</v>
      </c>
      <c r="G982" s="565">
        <v>0</v>
      </c>
      <c r="H982" s="567"/>
      <c r="I982" s="562"/>
      <c r="J982" s="563"/>
      <c r="K982" s="564"/>
      <c r="L982" s="562"/>
      <c r="N982" s="9"/>
      <c r="O982" s="9"/>
      <c r="P982" s="9"/>
      <c r="Q982" s="9"/>
      <c r="R982" s="9"/>
      <c r="S982" s="9"/>
      <c r="T982" s="9"/>
      <c r="U982" s="9"/>
      <c r="V982" s="9"/>
      <c r="W982" s="9"/>
      <c r="X982" s="9"/>
      <c r="Y982" s="9"/>
      <c r="Z982" s="9"/>
      <c r="AA982" s="9"/>
      <c r="AB982" s="9"/>
      <c r="AC982" s="9"/>
      <c r="AD982" s="9"/>
      <c r="AE982" s="9"/>
      <c r="AF982" s="9"/>
      <c r="AG982" s="9"/>
      <c r="AH982" s="9"/>
      <c r="AI982" s="9"/>
      <c r="AK982" s="260"/>
      <c r="AL982" s="61"/>
      <c r="AN982" s="249"/>
      <c r="AO982" s="61"/>
    </row>
    <row r="983" spans="1:41" ht="15.75">
      <c r="A983" s="105" t="s">
        <v>2520</v>
      </c>
      <c r="B983" s="3"/>
      <c r="C983" s="3"/>
      <c r="D983" s="32">
        <f t="shared" si="28"/>
        <v>62.900000000000006</v>
      </c>
      <c r="E983" s="9">
        <v>37.700000000000003</v>
      </c>
      <c r="F983" s="565">
        <v>25.2</v>
      </c>
      <c r="G983" s="565">
        <v>0</v>
      </c>
      <c r="H983" s="567"/>
      <c r="I983" s="562"/>
      <c r="J983" s="563"/>
      <c r="K983" s="564"/>
      <c r="L983" s="562"/>
      <c r="N983" s="9"/>
      <c r="O983" s="9"/>
      <c r="P983" s="9"/>
      <c r="Q983" s="9"/>
      <c r="R983" s="9"/>
      <c r="S983" s="9"/>
      <c r="T983" s="9"/>
      <c r="U983" s="9"/>
      <c r="V983" s="9"/>
      <c r="W983" s="9"/>
      <c r="X983" s="9"/>
      <c r="Y983" s="9"/>
      <c r="Z983" s="9"/>
      <c r="AA983" s="9"/>
      <c r="AB983" s="9"/>
      <c r="AC983" s="9"/>
      <c r="AD983" s="9"/>
      <c r="AE983" s="9"/>
      <c r="AF983" s="9"/>
      <c r="AG983" s="9"/>
      <c r="AH983" s="9"/>
      <c r="AI983" s="9"/>
      <c r="AK983" s="260"/>
      <c r="AL983" s="61"/>
      <c r="AN983" s="249"/>
      <c r="AO983" s="61"/>
    </row>
    <row r="984" spans="1:41" ht="15.75">
      <c r="A984" s="260" t="s">
        <v>3169</v>
      </c>
      <c r="B984" s="3"/>
      <c r="C984" s="3"/>
      <c r="D984" s="32">
        <f t="shared" si="28"/>
        <v>30</v>
      </c>
      <c r="E984" s="9">
        <v>6</v>
      </c>
      <c r="F984" s="565">
        <v>24</v>
      </c>
      <c r="G984" s="565">
        <v>0</v>
      </c>
      <c r="H984" s="566"/>
      <c r="I984" s="562"/>
      <c r="J984" s="563"/>
      <c r="K984" s="564"/>
      <c r="L984" s="562"/>
      <c r="N984" s="9"/>
      <c r="O984" s="9"/>
      <c r="P984" s="9"/>
      <c r="Q984" s="9"/>
      <c r="R984" s="9"/>
      <c r="S984" s="9"/>
      <c r="T984" s="9"/>
      <c r="U984" s="9"/>
      <c r="V984" s="9"/>
      <c r="W984" s="9"/>
      <c r="X984" s="9"/>
      <c r="Y984" s="9"/>
      <c r="Z984" s="9"/>
      <c r="AA984" s="9"/>
      <c r="AB984" s="9"/>
      <c r="AC984" s="9"/>
      <c r="AD984" s="9"/>
      <c r="AE984" s="9"/>
      <c r="AF984" s="9"/>
      <c r="AG984" s="9"/>
      <c r="AH984" s="9"/>
      <c r="AI984" s="9"/>
      <c r="AK984" s="105"/>
      <c r="AL984" s="61"/>
      <c r="AN984" s="249"/>
      <c r="AO984" s="61"/>
    </row>
    <row r="985" spans="1:41" ht="15.75">
      <c r="A985" s="261" t="s">
        <v>1614</v>
      </c>
      <c r="B985" s="3"/>
      <c r="C985" s="3"/>
      <c r="D985" s="32">
        <f t="shared" si="28"/>
        <v>34.799999999999997</v>
      </c>
      <c r="E985" s="9">
        <v>34.799999999999997</v>
      </c>
      <c r="F985" s="565">
        <v>0</v>
      </c>
      <c r="G985" s="565">
        <v>0</v>
      </c>
      <c r="H985" s="561"/>
      <c r="I985" s="562"/>
      <c r="J985" s="563"/>
      <c r="K985" s="564"/>
      <c r="L985" s="562"/>
      <c r="N985" s="9"/>
      <c r="O985" s="9"/>
      <c r="P985" s="9"/>
      <c r="Q985" s="9"/>
      <c r="R985" s="9"/>
      <c r="S985" s="9"/>
      <c r="T985" s="9"/>
      <c r="U985" s="9"/>
      <c r="V985" s="9"/>
      <c r="W985" s="9"/>
      <c r="X985" s="9"/>
      <c r="Y985" s="9"/>
      <c r="Z985" s="9"/>
      <c r="AA985" s="9"/>
      <c r="AB985" s="9"/>
      <c r="AC985" s="9"/>
      <c r="AD985" s="9"/>
      <c r="AE985" s="9"/>
      <c r="AF985" s="9"/>
      <c r="AG985" s="9"/>
      <c r="AH985" s="9"/>
      <c r="AI985" s="9"/>
      <c r="AK985" s="401"/>
      <c r="AL985" s="61"/>
      <c r="AN985" s="249"/>
      <c r="AO985" s="61"/>
    </row>
    <row r="986" spans="1:41" ht="15.75">
      <c r="A986" s="105" t="s">
        <v>616</v>
      </c>
      <c r="B986" s="3"/>
      <c r="C986" s="3"/>
      <c r="D986" s="32">
        <f t="shared" si="28"/>
        <v>44.099999999999994</v>
      </c>
      <c r="E986" s="9">
        <v>25.2</v>
      </c>
      <c r="F986" s="565">
        <v>18.899999999999999</v>
      </c>
      <c r="G986" s="565">
        <v>0</v>
      </c>
      <c r="H986" s="567"/>
      <c r="I986" s="562"/>
      <c r="J986" s="563"/>
      <c r="K986" s="564"/>
      <c r="L986" s="562"/>
      <c r="N986" s="9"/>
      <c r="O986" s="9"/>
      <c r="P986" s="9"/>
      <c r="Q986" s="9"/>
      <c r="R986" s="9"/>
      <c r="S986" s="9"/>
      <c r="T986" s="9"/>
      <c r="U986" s="9"/>
      <c r="V986" s="9"/>
      <c r="W986" s="9"/>
      <c r="X986" s="9"/>
      <c r="Y986" s="9"/>
      <c r="Z986" s="9"/>
      <c r="AA986" s="9"/>
      <c r="AB986" s="9"/>
      <c r="AC986" s="9"/>
      <c r="AD986" s="9"/>
      <c r="AE986" s="9"/>
      <c r="AF986" s="9"/>
      <c r="AG986" s="9"/>
      <c r="AH986" s="9"/>
      <c r="AI986" s="9"/>
      <c r="AK986" s="105"/>
      <c r="AL986" s="61"/>
      <c r="AN986" s="249"/>
      <c r="AO986" s="61"/>
    </row>
    <row r="987" spans="1:41" ht="15.75">
      <c r="A987" s="261" t="s">
        <v>3834</v>
      </c>
      <c r="B987" s="3"/>
      <c r="C987" s="3"/>
      <c r="D987" s="32">
        <f t="shared" si="28"/>
        <v>40.400000000000006</v>
      </c>
      <c r="E987" s="9">
        <v>10.8</v>
      </c>
      <c r="F987" s="565">
        <v>29.6</v>
      </c>
      <c r="G987" s="565">
        <v>0</v>
      </c>
      <c r="H987" s="561"/>
      <c r="I987" s="562"/>
      <c r="J987" s="563"/>
      <c r="K987" s="564"/>
      <c r="L987" s="562"/>
      <c r="N987" s="9"/>
      <c r="O987" s="9"/>
      <c r="P987" s="9"/>
      <c r="Q987" s="9"/>
      <c r="R987" s="9"/>
      <c r="S987" s="9"/>
      <c r="T987" s="9"/>
      <c r="U987" s="9"/>
      <c r="V987" s="9"/>
      <c r="W987" s="9"/>
      <c r="X987" s="9"/>
      <c r="Y987" s="9"/>
      <c r="Z987" s="9"/>
      <c r="AA987" s="9"/>
      <c r="AB987" s="9"/>
      <c r="AC987" s="9"/>
      <c r="AD987" s="9"/>
      <c r="AE987" s="9"/>
      <c r="AF987" s="9"/>
      <c r="AG987" s="9"/>
      <c r="AH987" s="9"/>
      <c r="AI987" s="9"/>
      <c r="AK987" s="260"/>
      <c r="AL987" s="61"/>
      <c r="AN987" s="249"/>
      <c r="AO987" s="61"/>
    </row>
    <row r="988" spans="1:41" ht="15.75">
      <c r="A988" s="105" t="s">
        <v>615</v>
      </c>
      <c r="B988" s="3"/>
      <c r="C988" s="3"/>
      <c r="D988" s="32">
        <f t="shared" si="28"/>
        <v>41.9</v>
      </c>
      <c r="E988" s="9">
        <v>0</v>
      </c>
      <c r="F988" s="565">
        <v>41.9</v>
      </c>
      <c r="G988" s="565">
        <v>0</v>
      </c>
      <c r="H988" s="567"/>
      <c r="I988" s="562"/>
      <c r="J988" s="563"/>
      <c r="K988" s="564"/>
      <c r="L988" s="562"/>
      <c r="N988" s="9"/>
      <c r="O988" s="9"/>
      <c r="P988" s="9"/>
      <c r="Q988" s="9"/>
      <c r="R988" s="9"/>
      <c r="S988" s="9"/>
      <c r="T988" s="9"/>
      <c r="U988" s="9"/>
      <c r="V988" s="9"/>
      <c r="W988" s="9"/>
      <c r="X988" s="9"/>
      <c r="Y988" s="9"/>
      <c r="Z988" s="9"/>
      <c r="AA988" s="9"/>
      <c r="AB988" s="9"/>
      <c r="AC988" s="9"/>
      <c r="AD988" s="9"/>
      <c r="AE988" s="9"/>
      <c r="AF988" s="9"/>
      <c r="AG988" s="9"/>
      <c r="AH988" s="9"/>
      <c r="AI988" s="9"/>
      <c r="AK988" s="105"/>
      <c r="AL988" s="61"/>
      <c r="AN988" s="249"/>
      <c r="AO988" s="61"/>
    </row>
    <row r="989" spans="1:41" ht="15.75">
      <c r="A989" s="261" t="s">
        <v>1666</v>
      </c>
      <c r="B989" s="3"/>
      <c r="C989" s="3"/>
      <c r="D989" s="32">
        <f t="shared" si="28"/>
        <v>6</v>
      </c>
      <c r="E989" s="9">
        <v>6</v>
      </c>
      <c r="F989" s="565">
        <v>0</v>
      </c>
      <c r="G989" s="565">
        <v>0</v>
      </c>
      <c r="H989" s="561"/>
      <c r="I989" s="562"/>
      <c r="J989" s="563"/>
      <c r="K989" s="564"/>
      <c r="L989" s="562"/>
      <c r="N989" s="9"/>
      <c r="O989" s="9"/>
      <c r="P989" s="9"/>
      <c r="Q989" s="9"/>
      <c r="R989" s="9"/>
      <c r="S989" s="9"/>
      <c r="T989" s="9"/>
      <c r="U989" s="9"/>
      <c r="V989" s="9"/>
      <c r="W989" s="9"/>
      <c r="X989" s="9"/>
      <c r="Y989" s="9"/>
      <c r="Z989" s="9"/>
      <c r="AA989" s="9"/>
      <c r="AB989" s="9"/>
      <c r="AC989" s="9"/>
      <c r="AD989" s="9"/>
      <c r="AE989" s="9"/>
      <c r="AF989" s="9"/>
      <c r="AG989" s="9"/>
      <c r="AH989" s="9"/>
      <c r="AI989" s="9"/>
      <c r="AK989" s="261"/>
      <c r="AL989" s="61"/>
      <c r="AN989" s="249"/>
      <c r="AO989" s="61"/>
    </row>
    <row r="990" spans="1:41" ht="15.75">
      <c r="A990" s="261" t="s">
        <v>3820</v>
      </c>
      <c r="B990" s="3"/>
      <c r="C990" s="3"/>
      <c r="D990" s="32">
        <f t="shared" si="28"/>
        <v>43.7</v>
      </c>
      <c r="E990" s="9">
        <v>43.7</v>
      </c>
      <c r="F990" s="565">
        <v>0</v>
      </c>
      <c r="G990" s="565">
        <v>0</v>
      </c>
      <c r="H990" s="561"/>
      <c r="I990" s="562"/>
      <c r="J990" s="563"/>
      <c r="K990" s="564"/>
      <c r="L990" s="562"/>
      <c r="N990" s="9"/>
      <c r="O990" s="9"/>
      <c r="P990" s="9"/>
      <c r="Q990" s="9"/>
      <c r="R990" s="9"/>
      <c r="S990" s="9"/>
      <c r="T990" s="9"/>
      <c r="U990" s="9"/>
      <c r="V990" s="9"/>
      <c r="W990" s="9"/>
      <c r="X990" s="9"/>
      <c r="Y990" s="9"/>
      <c r="Z990" s="9"/>
      <c r="AA990" s="9"/>
      <c r="AB990" s="9"/>
      <c r="AC990" s="9"/>
      <c r="AD990" s="9"/>
      <c r="AE990" s="9"/>
      <c r="AF990" s="9"/>
      <c r="AG990" s="9"/>
      <c r="AH990" s="9"/>
      <c r="AI990" s="9"/>
      <c r="AK990" s="105"/>
      <c r="AL990" s="61"/>
      <c r="AN990" s="249"/>
      <c r="AO990" s="61"/>
    </row>
    <row r="991" spans="1:41" ht="15.75">
      <c r="A991" s="105" t="s">
        <v>600</v>
      </c>
      <c r="B991" s="3"/>
      <c r="C991" s="3"/>
      <c r="D991" s="32">
        <f t="shared" si="28"/>
        <v>36</v>
      </c>
      <c r="E991" s="9">
        <v>0</v>
      </c>
      <c r="F991" s="565">
        <v>36</v>
      </c>
      <c r="G991" s="565">
        <v>0</v>
      </c>
      <c r="H991" s="567"/>
      <c r="I991" s="562"/>
      <c r="J991" s="563"/>
      <c r="K991" s="564"/>
      <c r="L991" s="562"/>
      <c r="N991" s="9"/>
      <c r="O991" s="9"/>
      <c r="P991" s="9"/>
      <c r="Q991" s="9"/>
      <c r="R991" s="9"/>
      <c r="S991" s="9"/>
      <c r="T991" s="9"/>
      <c r="U991" s="9"/>
      <c r="V991" s="9"/>
      <c r="W991" s="9"/>
      <c r="X991" s="9"/>
      <c r="Y991" s="9"/>
      <c r="Z991" s="9"/>
      <c r="AA991" s="9"/>
      <c r="AB991" s="9"/>
      <c r="AC991" s="9"/>
      <c r="AD991" s="9"/>
      <c r="AE991" s="9"/>
      <c r="AF991" s="9"/>
      <c r="AG991" s="9"/>
      <c r="AH991" s="9"/>
      <c r="AI991" s="9"/>
      <c r="AK991" s="105"/>
      <c r="AL991" s="61"/>
      <c r="AN991" s="249"/>
      <c r="AO991" s="61"/>
    </row>
    <row r="992" spans="1:41" ht="15.75">
      <c r="A992" s="261" t="s">
        <v>3856</v>
      </c>
      <c r="B992" s="3"/>
      <c r="C992" s="3"/>
      <c r="D992" s="32">
        <f t="shared" si="28"/>
        <v>24</v>
      </c>
      <c r="E992" s="9">
        <v>0</v>
      </c>
      <c r="F992" s="565">
        <v>24</v>
      </c>
      <c r="G992" s="565">
        <v>0</v>
      </c>
      <c r="H992" s="561"/>
      <c r="I992" s="562"/>
      <c r="J992" s="563"/>
      <c r="K992" s="564"/>
      <c r="L992" s="562"/>
      <c r="N992" s="9"/>
      <c r="O992" s="9"/>
      <c r="P992" s="9"/>
      <c r="Q992" s="9"/>
      <c r="R992" s="9"/>
      <c r="S992" s="9"/>
      <c r="T992" s="9"/>
      <c r="U992" s="9"/>
      <c r="V992" s="9"/>
      <c r="W992" s="9"/>
      <c r="X992" s="9"/>
      <c r="Y992" s="9"/>
      <c r="Z992" s="9"/>
      <c r="AA992" s="9"/>
      <c r="AB992" s="9"/>
      <c r="AC992" s="9"/>
      <c r="AD992" s="9"/>
      <c r="AE992" s="9"/>
      <c r="AF992" s="9"/>
      <c r="AG992" s="9"/>
      <c r="AH992" s="9"/>
      <c r="AI992" s="9"/>
      <c r="AK992" s="105"/>
      <c r="AL992" s="61"/>
      <c r="AN992" s="249"/>
      <c r="AO992" s="61"/>
    </row>
    <row r="993" spans="1:41" ht="15.75">
      <c r="A993" s="261" t="s">
        <v>3839</v>
      </c>
      <c r="B993" s="3"/>
      <c r="C993" s="3"/>
      <c r="D993" s="32">
        <f t="shared" ref="D993:D1032" si="29">SUM(E993:DZ993)</f>
        <v>14.3</v>
      </c>
      <c r="E993" s="9">
        <v>6.5</v>
      </c>
      <c r="F993" s="565">
        <v>0</v>
      </c>
      <c r="G993" s="565">
        <v>7.8000000000000007</v>
      </c>
      <c r="H993" s="561"/>
      <c r="I993" s="562"/>
      <c r="J993" s="563"/>
      <c r="K993" s="564"/>
      <c r="L993" s="562"/>
      <c r="N993" s="9"/>
      <c r="O993" s="9"/>
      <c r="P993" s="9"/>
      <c r="Q993" s="9"/>
      <c r="R993" s="9"/>
      <c r="S993" s="9"/>
      <c r="T993" s="9"/>
      <c r="U993" s="9"/>
      <c r="V993" s="9"/>
      <c r="W993" s="9"/>
      <c r="X993" s="9"/>
      <c r="Y993" s="9"/>
      <c r="Z993" s="9"/>
      <c r="AA993" s="9"/>
      <c r="AB993" s="9"/>
      <c r="AC993" s="9"/>
      <c r="AD993" s="9"/>
      <c r="AE993" s="9"/>
      <c r="AF993" s="9"/>
      <c r="AG993" s="9"/>
      <c r="AH993" s="9"/>
      <c r="AI993" s="9"/>
      <c r="AK993" s="105"/>
      <c r="AL993" s="61"/>
      <c r="AN993" s="249"/>
      <c r="AO993" s="61"/>
    </row>
    <row r="994" spans="1:41" ht="15.75">
      <c r="A994" s="261" t="s">
        <v>1575</v>
      </c>
      <c r="B994" s="3"/>
      <c r="C994" s="3"/>
      <c r="D994" s="32">
        <f t="shared" si="29"/>
        <v>50.5</v>
      </c>
      <c r="E994" s="9">
        <v>40.700000000000003</v>
      </c>
      <c r="F994" s="565">
        <v>9.7999999999999989</v>
      </c>
      <c r="G994" s="565">
        <v>0</v>
      </c>
      <c r="H994" s="561"/>
      <c r="I994" s="562"/>
      <c r="J994" s="563"/>
      <c r="K994" s="564"/>
      <c r="L994" s="562"/>
      <c r="N994" s="9"/>
      <c r="O994" s="9"/>
      <c r="P994" s="9"/>
      <c r="Q994" s="9"/>
      <c r="R994" s="9"/>
      <c r="S994" s="9"/>
      <c r="T994" s="9"/>
      <c r="U994" s="9"/>
      <c r="V994" s="9"/>
      <c r="W994" s="9"/>
      <c r="X994" s="9"/>
      <c r="Y994" s="9"/>
      <c r="Z994" s="9"/>
      <c r="AA994" s="9"/>
      <c r="AB994" s="9"/>
      <c r="AC994" s="9"/>
      <c r="AD994" s="9"/>
      <c r="AE994" s="9"/>
      <c r="AF994" s="9"/>
      <c r="AG994" s="9"/>
      <c r="AH994" s="9"/>
      <c r="AI994" s="9"/>
      <c r="AK994" s="105"/>
      <c r="AL994" s="61"/>
      <c r="AN994" s="249"/>
      <c r="AO994" s="61"/>
    </row>
    <row r="995" spans="1:41" ht="15.75">
      <c r="A995" s="105" t="s">
        <v>2510</v>
      </c>
      <c r="B995" s="3"/>
      <c r="C995" s="3"/>
      <c r="D995" s="32">
        <f t="shared" si="29"/>
        <v>8.5</v>
      </c>
      <c r="E995" s="9">
        <v>2.8</v>
      </c>
      <c r="F995" s="565">
        <v>4.5</v>
      </c>
      <c r="G995" s="565">
        <v>1.2</v>
      </c>
      <c r="H995" s="567"/>
      <c r="I995" s="562"/>
      <c r="J995" s="563"/>
      <c r="K995" s="564"/>
      <c r="L995" s="562"/>
      <c r="N995" s="9"/>
      <c r="O995" s="9"/>
      <c r="P995" s="9"/>
      <c r="Q995" s="9"/>
      <c r="R995" s="9"/>
      <c r="S995" s="9"/>
      <c r="T995" s="9"/>
      <c r="U995" s="9"/>
      <c r="V995" s="9"/>
      <c r="W995" s="9"/>
      <c r="X995" s="9"/>
      <c r="Y995" s="9"/>
      <c r="Z995" s="9"/>
      <c r="AA995" s="9"/>
      <c r="AB995" s="9"/>
      <c r="AC995" s="9"/>
      <c r="AD995" s="9"/>
      <c r="AE995" s="9"/>
      <c r="AF995" s="9"/>
      <c r="AG995" s="9"/>
      <c r="AH995" s="9"/>
      <c r="AI995" s="9"/>
      <c r="AK995" s="260"/>
      <c r="AL995" s="61"/>
      <c r="AN995" s="249"/>
      <c r="AO995" s="61"/>
    </row>
    <row r="996" spans="1:41" ht="15.75">
      <c r="A996" s="105" t="s">
        <v>2612</v>
      </c>
      <c r="B996" s="3"/>
      <c r="C996" s="3"/>
      <c r="D996" s="32">
        <f t="shared" si="29"/>
        <v>32.799999999999997</v>
      </c>
      <c r="E996" s="9">
        <v>8.8000000000000007</v>
      </c>
      <c r="F996" s="565">
        <v>24</v>
      </c>
      <c r="G996" s="565">
        <v>0</v>
      </c>
      <c r="H996" s="567"/>
      <c r="I996" s="562"/>
      <c r="J996" s="563"/>
      <c r="K996" s="564"/>
      <c r="L996" s="562"/>
      <c r="N996" s="9"/>
      <c r="O996" s="9"/>
      <c r="P996" s="9"/>
      <c r="Q996" s="9"/>
      <c r="R996" s="9"/>
      <c r="S996" s="9"/>
      <c r="T996" s="9"/>
      <c r="U996" s="9"/>
      <c r="V996" s="9"/>
      <c r="W996" s="9"/>
      <c r="X996" s="9"/>
      <c r="Y996" s="9"/>
      <c r="Z996" s="9"/>
      <c r="AA996" s="9"/>
      <c r="AB996" s="9"/>
      <c r="AC996" s="9"/>
      <c r="AD996" s="9"/>
      <c r="AE996" s="9"/>
      <c r="AF996" s="9"/>
      <c r="AG996" s="9"/>
      <c r="AH996" s="9"/>
      <c r="AI996" s="9"/>
      <c r="AK996" s="105"/>
      <c r="AL996" s="61"/>
      <c r="AN996" s="249"/>
      <c r="AO996" s="61"/>
    </row>
    <row r="997" spans="1:41" ht="15.75">
      <c r="A997" s="260" t="s">
        <v>3171</v>
      </c>
      <c r="B997" s="3"/>
      <c r="C997" s="3"/>
      <c r="D997" s="32">
        <f t="shared" si="29"/>
        <v>7</v>
      </c>
      <c r="E997" s="9">
        <v>7</v>
      </c>
      <c r="F997" s="565">
        <v>0</v>
      </c>
      <c r="G997" s="565">
        <v>0</v>
      </c>
      <c r="H997" s="566"/>
      <c r="I997" s="562"/>
      <c r="J997" s="563"/>
      <c r="K997" s="564"/>
      <c r="L997" s="562"/>
      <c r="N997" s="9"/>
      <c r="O997" s="9"/>
      <c r="P997" s="9"/>
      <c r="Q997" s="9"/>
      <c r="R997" s="9"/>
      <c r="S997" s="9"/>
      <c r="T997" s="9"/>
      <c r="U997" s="9"/>
      <c r="V997" s="9"/>
      <c r="W997" s="9"/>
      <c r="X997" s="9"/>
      <c r="Y997" s="9"/>
      <c r="Z997" s="9"/>
      <c r="AA997" s="9"/>
      <c r="AB997" s="9"/>
      <c r="AC997" s="9"/>
      <c r="AD997" s="9"/>
      <c r="AE997" s="9"/>
      <c r="AF997" s="9"/>
      <c r="AG997" s="9"/>
      <c r="AH997" s="9"/>
      <c r="AI997" s="9"/>
      <c r="AK997" s="105"/>
      <c r="AL997" s="61"/>
      <c r="AN997" s="249"/>
      <c r="AO997" s="61"/>
    </row>
    <row r="998" spans="1:41" ht="15.75">
      <c r="A998" s="261" t="s">
        <v>31</v>
      </c>
      <c r="B998" s="3"/>
      <c r="C998" s="3"/>
      <c r="D998" s="32">
        <f t="shared" si="29"/>
        <v>100.8</v>
      </c>
      <c r="E998" s="9">
        <v>60</v>
      </c>
      <c r="F998" s="565">
        <v>40.799999999999997</v>
      </c>
      <c r="G998" s="565">
        <v>0</v>
      </c>
      <c r="H998" s="561"/>
      <c r="I998" s="562"/>
      <c r="J998" s="563"/>
      <c r="K998" s="564"/>
      <c r="L998" s="562"/>
      <c r="N998" s="9"/>
      <c r="O998" s="9"/>
      <c r="P998" s="9"/>
      <c r="Q998" s="9"/>
      <c r="R998" s="9"/>
      <c r="S998" s="9"/>
      <c r="T998" s="9"/>
      <c r="U998" s="9"/>
      <c r="V998" s="9"/>
      <c r="W998" s="9"/>
      <c r="X998" s="9"/>
      <c r="Y998" s="9"/>
      <c r="Z998" s="9"/>
      <c r="AA998" s="9"/>
      <c r="AB998" s="9"/>
      <c r="AC998" s="9"/>
      <c r="AD998" s="9"/>
      <c r="AE998" s="9"/>
      <c r="AF998" s="9"/>
      <c r="AG998" s="9"/>
      <c r="AH998" s="9"/>
      <c r="AI998" s="9"/>
      <c r="AK998" s="105"/>
      <c r="AL998" s="61"/>
      <c r="AN998" s="249"/>
      <c r="AO998" s="61"/>
    </row>
    <row r="999" spans="1:41" ht="15.75">
      <c r="A999" s="105" t="s">
        <v>2514</v>
      </c>
      <c r="B999" s="3"/>
      <c r="C999" s="3"/>
      <c r="D999" s="32">
        <f t="shared" si="29"/>
        <v>38.9</v>
      </c>
      <c r="E999" s="9">
        <v>0</v>
      </c>
      <c r="F999" s="565">
        <v>37.799999999999997</v>
      </c>
      <c r="G999" s="565">
        <v>1.1000000000000001</v>
      </c>
      <c r="H999" s="567"/>
      <c r="I999" s="562"/>
      <c r="J999" s="563"/>
      <c r="K999" s="564"/>
      <c r="L999" s="562"/>
      <c r="N999" s="9"/>
      <c r="O999" s="9"/>
      <c r="P999" s="9"/>
      <c r="Q999" s="9"/>
      <c r="R999" s="9"/>
      <c r="S999" s="9"/>
      <c r="T999" s="9"/>
      <c r="U999" s="9"/>
      <c r="V999" s="9"/>
      <c r="W999" s="9"/>
      <c r="X999" s="9"/>
      <c r="Y999" s="9"/>
      <c r="Z999" s="9"/>
      <c r="AA999" s="9"/>
      <c r="AB999" s="9"/>
      <c r="AC999" s="9"/>
      <c r="AD999" s="9"/>
      <c r="AE999" s="9"/>
      <c r="AF999" s="9"/>
      <c r="AG999" s="9"/>
      <c r="AH999" s="9"/>
      <c r="AI999" s="9"/>
      <c r="AK999" s="105"/>
      <c r="AL999" s="61"/>
      <c r="AN999" s="249"/>
      <c r="AO999" s="61"/>
    </row>
    <row r="1000" spans="1:41" ht="15.75">
      <c r="A1000" s="105" t="s">
        <v>655</v>
      </c>
      <c r="B1000" s="3"/>
      <c r="C1000" s="3"/>
      <c r="D1000" s="32">
        <f t="shared" si="29"/>
        <v>56.3</v>
      </c>
      <c r="E1000" s="9">
        <v>49.599999999999994</v>
      </c>
      <c r="F1000" s="565">
        <v>5.6</v>
      </c>
      <c r="G1000" s="565">
        <v>1.1000000000000001</v>
      </c>
      <c r="H1000" s="567"/>
      <c r="I1000" s="562"/>
      <c r="J1000" s="563"/>
      <c r="K1000" s="564"/>
      <c r="L1000" s="562"/>
      <c r="N1000" s="9"/>
      <c r="O1000" s="9"/>
      <c r="P1000" s="9"/>
      <c r="Q1000" s="9"/>
      <c r="R1000" s="9"/>
      <c r="S1000" s="9"/>
      <c r="T1000" s="9"/>
      <c r="U1000" s="9"/>
      <c r="V1000" s="9"/>
      <c r="W1000" s="9"/>
      <c r="X1000" s="9"/>
      <c r="Y1000" s="9"/>
      <c r="Z1000" s="9"/>
      <c r="AA1000" s="9"/>
      <c r="AB1000" s="9"/>
      <c r="AC1000" s="9"/>
      <c r="AD1000" s="9"/>
      <c r="AE1000" s="9"/>
      <c r="AF1000" s="9"/>
      <c r="AG1000" s="9"/>
      <c r="AH1000" s="9"/>
      <c r="AI1000" s="9"/>
      <c r="AK1000" s="261"/>
      <c r="AL1000" s="61"/>
      <c r="AN1000" s="249"/>
      <c r="AO1000" s="61"/>
    </row>
    <row r="1001" spans="1:41" ht="15.75">
      <c r="A1001" s="260" t="s">
        <v>3172</v>
      </c>
      <c r="B1001" s="3"/>
      <c r="C1001" s="3"/>
      <c r="D1001" s="32">
        <f t="shared" si="29"/>
        <v>9.9</v>
      </c>
      <c r="E1001" s="9">
        <v>0</v>
      </c>
      <c r="F1001" s="565">
        <v>3.3000000000000003</v>
      </c>
      <c r="G1001" s="565">
        <v>6.6000000000000005</v>
      </c>
      <c r="H1001" s="566"/>
      <c r="I1001" s="562"/>
      <c r="J1001" s="563"/>
      <c r="K1001" s="564"/>
      <c r="L1001" s="562"/>
      <c r="N1001" s="9"/>
      <c r="O1001" s="9"/>
      <c r="P1001" s="9"/>
      <c r="Q1001" s="9"/>
      <c r="R1001" s="9"/>
      <c r="S1001" s="9"/>
      <c r="T1001" s="9"/>
      <c r="U1001" s="9"/>
      <c r="V1001" s="9"/>
      <c r="W1001" s="9"/>
      <c r="X1001" s="9"/>
      <c r="Y1001" s="9"/>
      <c r="Z1001" s="9"/>
      <c r="AA1001" s="9"/>
      <c r="AB1001" s="9"/>
      <c r="AC1001" s="9"/>
      <c r="AD1001" s="9"/>
      <c r="AE1001" s="9"/>
      <c r="AF1001" s="9"/>
      <c r="AG1001" s="9"/>
      <c r="AH1001" s="9"/>
      <c r="AI1001" s="9"/>
      <c r="AK1001" s="261"/>
      <c r="AL1001" s="61"/>
      <c r="AN1001" s="249"/>
      <c r="AO1001" s="61"/>
    </row>
    <row r="1002" spans="1:41" ht="15.75">
      <c r="A1002" s="261" t="s">
        <v>3822</v>
      </c>
      <c r="B1002" s="3"/>
      <c r="C1002" s="3"/>
      <c r="D1002" s="32">
        <f t="shared" si="29"/>
        <v>29.700000000000003</v>
      </c>
      <c r="E1002" s="9">
        <v>6.5</v>
      </c>
      <c r="F1002" s="565">
        <v>22.1</v>
      </c>
      <c r="G1002" s="565">
        <v>1.1000000000000001</v>
      </c>
      <c r="H1002" s="561"/>
      <c r="I1002" s="562"/>
      <c r="J1002" s="563"/>
      <c r="K1002" s="564"/>
      <c r="L1002" s="562"/>
      <c r="N1002" s="9"/>
      <c r="O1002" s="9"/>
      <c r="P1002" s="9"/>
      <c r="Q1002" s="9"/>
      <c r="R1002" s="9"/>
      <c r="S1002" s="9"/>
      <c r="T1002" s="9"/>
      <c r="U1002" s="9"/>
      <c r="V1002" s="9"/>
      <c r="W1002" s="9"/>
      <c r="X1002" s="9"/>
      <c r="Y1002" s="9"/>
      <c r="Z1002" s="9"/>
      <c r="AA1002" s="9"/>
      <c r="AB1002" s="9"/>
      <c r="AC1002" s="9"/>
      <c r="AD1002" s="9"/>
      <c r="AE1002" s="9"/>
      <c r="AF1002" s="9"/>
      <c r="AG1002" s="9"/>
      <c r="AH1002" s="9"/>
      <c r="AI1002" s="9"/>
      <c r="AK1002" s="261"/>
      <c r="AL1002" s="61"/>
      <c r="AN1002" s="249"/>
      <c r="AO1002" s="61"/>
    </row>
    <row r="1003" spans="1:41" ht="15.75">
      <c r="A1003" s="261" t="s">
        <v>3845</v>
      </c>
      <c r="B1003" s="3"/>
      <c r="C1003" s="3"/>
      <c r="D1003" s="32">
        <f t="shared" si="29"/>
        <v>53.400000000000006</v>
      </c>
      <c r="E1003" s="9">
        <v>29.400000000000002</v>
      </c>
      <c r="F1003" s="565">
        <v>24</v>
      </c>
      <c r="G1003" s="565">
        <v>0</v>
      </c>
      <c r="H1003" s="561"/>
      <c r="I1003" s="562"/>
      <c r="J1003" s="563"/>
      <c r="K1003" s="564"/>
      <c r="L1003" s="562"/>
      <c r="N1003" s="9"/>
      <c r="O1003" s="9"/>
      <c r="P1003" s="9"/>
      <c r="Q1003" s="9"/>
      <c r="R1003" s="9"/>
      <c r="S1003" s="9"/>
      <c r="T1003" s="9"/>
      <c r="U1003" s="9"/>
      <c r="V1003" s="9"/>
      <c r="W1003" s="9"/>
      <c r="X1003" s="9"/>
      <c r="Y1003" s="9"/>
      <c r="Z1003" s="9"/>
      <c r="AA1003" s="9"/>
      <c r="AB1003" s="9"/>
      <c r="AC1003" s="9"/>
      <c r="AD1003" s="9"/>
      <c r="AE1003" s="9"/>
      <c r="AF1003" s="9"/>
      <c r="AG1003" s="9"/>
      <c r="AH1003" s="9"/>
      <c r="AI1003" s="9"/>
      <c r="AK1003" s="261"/>
      <c r="AL1003" s="61"/>
      <c r="AN1003" s="249"/>
      <c r="AO1003" s="61"/>
    </row>
    <row r="1004" spans="1:41" ht="15.75">
      <c r="A1004" s="105" t="s">
        <v>648</v>
      </c>
      <c r="B1004" s="3"/>
      <c r="C1004" s="3"/>
      <c r="D1004" s="32">
        <f t="shared" si="29"/>
        <v>34.5</v>
      </c>
      <c r="E1004" s="9">
        <v>10.5</v>
      </c>
      <c r="F1004" s="565">
        <v>24</v>
      </c>
      <c r="G1004" s="565">
        <v>0</v>
      </c>
      <c r="H1004" s="567"/>
      <c r="I1004" s="562"/>
      <c r="J1004" s="563"/>
      <c r="K1004" s="564"/>
      <c r="L1004" s="562"/>
      <c r="N1004" s="9"/>
      <c r="O1004" s="9"/>
      <c r="P1004" s="9"/>
      <c r="Q1004" s="9"/>
      <c r="R1004" s="9"/>
      <c r="S1004" s="9"/>
      <c r="T1004" s="9"/>
      <c r="U1004" s="9"/>
      <c r="V1004" s="9"/>
      <c r="W1004" s="9"/>
      <c r="X1004" s="9"/>
      <c r="Y1004" s="9"/>
      <c r="Z1004" s="9"/>
      <c r="AA1004" s="9"/>
      <c r="AB1004" s="9"/>
      <c r="AC1004" s="9"/>
      <c r="AD1004" s="9"/>
      <c r="AE1004" s="9"/>
      <c r="AF1004" s="9"/>
      <c r="AG1004" s="9"/>
      <c r="AH1004" s="9"/>
      <c r="AI1004" s="9"/>
      <c r="AK1004" s="261"/>
      <c r="AL1004" s="61"/>
      <c r="AN1004" s="249"/>
      <c r="AO1004" s="61"/>
    </row>
    <row r="1005" spans="1:41" ht="15.75">
      <c r="A1005" s="261" t="s">
        <v>33</v>
      </c>
      <c r="B1005" s="3"/>
      <c r="C1005" s="3"/>
      <c r="D1005" s="32">
        <f t="shared" si="29"/>
        <v>98.699999999999989</v>
      </c>
      <c r="E1005" s="9">
        <v>27.099999999999998</v>
      </c>
      <c r="F1005" s="565">
        <v>71.599999999999994</v>
      </c>
      <c r="G1005" s="565">
        <v>0</v>
      </c>
      <c r="H1005" s="561"/>
      <c r="I1005" s="562"/>
      <c r="J1005" s="563"/>
      <c r="K1005" s="564"/>
      <c r="L1005" s="562"/>
      <c r="N1005" s="9"/>
      <c r="O1005" s="9"/>
      <c r="P1005" s="9"/>
      <c r="Q1005" s="9"/>
      <c r="R1005" s="9"/>
      <c r="S1005" s="9"/>
      <c r="T1005" s="9"/>
      <c r="U1005" s="9"/>
      <c r="V1005" s="9"/>
      <c r="W1005" s="9"/>
      <c r="X1005" s="9"/>
      <c r="Y1005" s="9"/>
      <c r="Z1005" s="9"/>
      <c r="AA1005" s="9"/>
      <c r="AB1005" s="9"/>
      <c r="AC1005" s="9"/>
      <c r="AD1005" s="9"/>
      <c r="AE1005" s="9"/>
      <c r="AF1005" s="9"/>
      <c r="AG1005" s="9"/>
      <c r="AH1005" s="9"/>
      <c r="AI1005" s="9"/>
      <c r="AK1005" s="261"/>
      <c r="AL1005" s="61"/>
      <c r="AN1005" s="249"/>
      <c r="AO1005" s="61"/>
    </row>
    <row r="1006" spans="1:41" ht="15.75">
      <c r="A1006" s="261" t="s">
        <v>37</v>
      </c>
      <c r="B1006" s="3"/>
      <c r="C1006" s="3"/>
      <c r="D1006" s="32">
        <f t="shared" si="29"/>
        <v>31.900000000000002</v>
      </c>
      <c r="E1006" s="9">
        <v>31.900000000000002</v>
      </c>
      <c r="F1006" s="565">
        <v>0</v>
      </c>
      <c r="G1006" s="565">
        <v>0</v>
      </c>
      <c r="H1006" s="561"/>
      <c r="I1006" s="562"/>
      <c r="J1006" s="563"/>
      <c r="K1006" s="564"/>
      <c r="L1006" s="562"/>
      <c r="N1006" s="9"/>
      <c r="O1006" s="9"/>
      <c r="P1006" s="9"/>
      <c r="Q1006" s="9"/>
      <c r="R1006" s="9"/>
      <c r="S1006" s="9"/>
      <c r="T1006" s="9"/>
      <c r="U1006" s="9"/>
      <c r="V1006" s="9"/>
      <c r="W1006" s="9"/>
      <c r="X1006" s="9"/>
      <c r="Y1006" s="9"/>
      <c r="Z1006" s="9"/>
      <c r="AA1006" s="9"/>
      <c r="AB1006" s="9"/>
      <c r="AC1006" s="9"/>
      <c r="AD1006" s="9"/>
      <c r="AE1006" s="9"/>
      <c r="AF1006" s="9"/>
      <c r="AG1006" s="9"/>
      <c r="AH1006" s="9"/>
      <c r="AI1006" s="9"/>
      <c r="AK1006" s="261"/>
      <c r="AL1006" s="61"/>
      <c r="AN1006" s="249"/>
      <c r="AO1006" s="61"/>
    </row>
    <row r="1007" spans="1:41" ht="15.75">
      <c r="A1007" s="260" t="s">
        <v>143</v>
      </c>
      <c r="B1007" s="3"/>
      <c r="C1007" s="3"/>
      <c r="D1007" s="32">
        <f t="shared" si="29"/>
        <v>51.5</v>
      </c>
      <c r="E1007" s="9">
        <v>29.4</v>
      </c>
      <c r="F1007" s="565">
        <v>22.1</v>
      </c>
      <c r="G1007" s="565">
        <v>0</v>
      </c>
      <c r="H1007" s="566"/>
      <c r="I1007" s="562"/>
      <c r="J1007" s="563"/>
      <c r="K1007" s="564"/>
      <c r="L1007" s="562"/>
      <c r="N1007" s="9"/>
      <c r="O1007" s="9"/>
      <c r="P1007" s="9"/>
      <c r="Q1007" s="9"/>
      <c r="R1007" s="9"/>
      <c r="S1007" s="9"/>
      <c r="T1007" s="9"/>
      <c r="U1007" s="9"/>
      <c r="V1007" s="9"/>
      <c r="W1007" s="9"/>
      <c r="X1007" s="9"/>
      <c r="Y1007" s="9"/>
      <c r="Z1007" s="9"/>
      <c r="AA1007" s="9"/>
      <c r="AB1007" s="9"/>
      <c r="AC1007" s="9"/>
      <c r="AD1007" s="9"/>
      <c r="AE1007" s="9"/>
      <c r="AF1007" s="9"/>
      <c r="AG1007" s="9"/>
      <c r="AH1007" s="9"/>
      <c r="AI1007" s="9"/>
      <c r="AK1007" s="261"/>
      <c r="AL1007" s="61"/>
      <c r="AN1007" s="249"/>
      <c r="AO1007" s="61"/>
    </row>
    <row r="1008" spans="1:41" ht="15.75">
      <c r="A1008" s="260" t="s">
        <v>3173</v>
      </c>
      <c r="B1008" s="3"/>
      <c r="C1008" s="3"/>
      <c r="D1008" s="32">
        <f t="shared" si="29"/>
        <v>78</v>
      </c>
      <c r="E1008" s="9">
        <v>25.5</v>
      </c>
      <c r="F1008" s="565">
        <v>52.499999999999993</v>
      </c>
      <c r="G1008" s="565">
        <v>0</v>
      </c>
      <c r="H1008" s="566"/>
      <c r="I1008" s="562"/>
      <c r="J1008" s="563"/>
      <c r="K1008" s="564"/>
      <c r="L1008" s="562"/>
      <c r="N1008" s="9"/>
      <c r="O1008" s="9"/>
      <c r="P1008" s="9"/>
      <c r="Q1008" s="9"/>
      <c r="R1008" s="9"/>
      <c r="S1008" s="9"/>
      <c r="T1008" s="9"/>
      <c r="U1008" s="9"/>
      <c r="V1008" s="9"/>
      <c r="W1008" s="9"/>
      <c r="X1008" s="9"/>
      <c r="Y1008" s="9"/>
      <c r="Z1008" s="9"/>
      <c r="AA1008" s="9"/>
      <c r="AB1008" s="9"/>
      <c r="AC1008" s="9"/>
      <c r="AD1008" s="9"/>
      <c r="AE1008" s="9"/>
      <c r="AF1008" s="9"/>
      <c r="AG1008" s="9"/>
      <c r="AH1008" s="9"/>
      <c r="AI1008" s="9"/>
      <c r="AK1008" s="261"/>
      <c r="AL1008" s="61"/>
      <c r="AN1008" s="249"/>
      <c r="AO1008" s="61"/>
    </row>
    <row r="1009" spans="1:41" ht="15.75">
      <c r="A1009" s="261" t="s">
        <v>3836</v>
      </c>
      <c r="B1009" s="3"/>
      <c r="C1009" s="3"/>
      <c r="D1009" s="32">
        <f t="shared" si="29"/>
        <v>68.8</v>
      </c>
      <c r="E1009" s="9">
        <v>9.9</v>
      </c>
      <c r="F1009" s="565">
        <v>50.5</v>
      </c>
      <c r="G1009" s="565">
        <v>8.3999999999999986</v>
      </c>
      <c r="H1009" s="561"/>
      <c r="I1009" s="562"/>
      <c r="J1009" s="563"/>
      <c r="K1009" s="564"/>
      <c r="L1009" s="562"/>
      <c r="N1009" s="9"/>
      <c r="O1009" s="9"/>
      <c r="P1009" s="9"/>
      <c r="Q1009" s="9"/>
      <c r="R1009" s="9"/>
      <c r="S1009" s="9"/>
      <c r="T1009" s="9"/>
      <c r="U1009" s="9"/>
      <c r="V1009" s="9"/>
      <c r="W1009" s="9"/>
      <c r="X1009" s="9"/>
      <c r="Y1009" s="9"/>
      <c r="Z1009" s="9"/>
      <c r="AA1009" s="9"/>
      <c r="AB1009" s="9"/>
      <c r="AC1009" s="9"/>
      <c r="AD1009" s="9"/>
      <c r="AE1009" s="9"/>
      <c r="AF1009" s="9"/>
      <c r="AG1009" s="9"/>
      <c r="AH1009" s="9"/>
      <c r="AI1009" s="9"/>
      <c r="AK1009" s="261"/>
      <c r="AL1009" s="61"/>
      <c r="AN1009" s="249"/>
      <c r="AO1009" s="61"/>
    </row>
    <row r="1010" spans="1:41" ht="15.75">
      <c r="A1010" s="261" t="s">
        <v>3846</v>
      </c>
      <c r="B1010" s="3"/>
      <c r="C1010" s="3"/>
      <c r="D1010" s="32">
        <f t="shared" si="29"/>
        <v>23.6</v>
      </c>
      <c r="E1010" s="9">
        <v>6</v>
      </c>
      <c r="F1010" s="565">
        <v>17.600000000000001</v>
      </c>
      <c r="G1010" s="565">
        <v>0</v>
      </c>
      <c r="H1010" s="561"/>
      <c r="I1010" s="562"/>
      <c r="J1010" s="563"/>
      <c r="K1010" s="564"/>
      <c r="L1010" s="562"/>
      <c r="N1010" s="9"/>
      <c r="O1010" s="9"/>
      <c r="P1010" s="9"/>
      <c r="Q1010" s="9"/>
      <c r="R1010" s="9"/>
      <c r="S1010" s="9"/>
      <c r="T1010" s="9"/>
      <c r="U1010" s="9"/>
      <c r="V1010" s="9"/>
      <c r="W1010" s="9"/>
      <c r="X1010" s="9"/>
      <c r="Y1010" s="9"/>
      <c r="Z1010" s="9"/>
      <c r="AA1010" s="9"/>
      <c r="AB1010" s="9"/>
      <c r="AC1010" s="9"/>
      <c r="AD1010" s="9"/>
      <c r="AE1010" s="9"/>
      <c r="AF1010" s="9"/>
      <c r="AG1010" s="9"/>
      <c r="AH1010" s="9"/>
      <c r="AI1010" s="9"/>
      <c r="AK1010" s="261"/>
      <c r="AL1010" s="61"/>
      <c r="AN1010" s="249"/>
      <c r="AO1010" s="61"/>
    </row>
    <row r="1011" spans="1:41" ht="15.75">
      <c r="A1011" s="261" t="s">
        <v>3841</v>
      </c>
      <c r="B1011" s="3"/>
      <c r="C1011" s="3"/>
      <c r="D1011" s="32">
        <f t="shared" si="29"/>
        <v>17.600000000000001</v>
      </c>
      <c r="E1011" s="9">
        <v>6.5</v>
      </c>
      <c r="F1011" s="565">
        <v>3.3000000000000003</v>
      </c>
      <c r="G1011" s="565">
        <v>7.8000000000000007</v>
      </c>
      <c r="H1011" s="561"/>
      <c r="I1011" s="562"/>
      <c r="J1011" s="563"/>
      <c r="K1011" s="564"/>
      <c r="L1011" s="562"/>
      <c r="N1011" s="9"/>
      <c r="O1011" s="9"/>
      <c r="P1011" s="9"/>
      <c r="Q1011" s="9"/>
      <c r="R1011" s="9"/>
      <c r="S1011" s="9"/>
      <c r="T1011" s="9"/>
      <c r="U1011" s="9"/>
      <c r="V1011" s="9"/>
      <c r="W1011" s="9"/>
      <c r="X1011" s="9"/>
      <c r="Y1011" s="9"/>
      <c r="Z1011" s="9"/>
      <c r="AA1011" s="9"/>
      <c r="AB1011" s="9"/>
      <c r="AC1011" s="9"/>
      <c r="AD1011" s="9"/>
      <c r="AE1011" s="9"/>
      <c r="AF1011" s="9"/>
      <c r="AG1011" s="9"/>
      <c r="AH1011" s="9"/>
      <c r="AI1011" s="9"/>
      <c r="AK1011" s="261"/>
      <c r="AL1011" s="61"/>
      <c r="AN1011" s="249"/>
      <c r="AO1011" s="61"/>
    </row>
    <row r="1012" spans="1:41" ht="15.75">
      <c r="A1012" s="261" t="s">
        <v>3842</v>
      </c>
      <c r="B1012" s="3"/>
      <c r="C1012" s="3"/>
      <c r="D1012" s="32">
        <f t="shared" si="29"/>
        <v>40.599999999999994</v>
      </c>
      <c r="E1012" s="9">
        <v>40.599999999999994</v>
      </c>
      <c r="F1012" s="565">
        <v>0</v>
      </c>
      <c r="G1012" s="565">
        <v>0</v>
      </c>
      <c r="H1012" s="561"/>
      <c r="I1012" s="562"/>
      <c r="J1012" s="563"/>
      <c r="K1012" s="564"/>
      <c r="L1012" s="562"/>
      <c r="N1012" s="9"/>
      <c r="O1012" s="9"/>
      <c r="P1012" s="9"/>
      <c r="Q1012" s="9"/>
      <c r="R1012" s="9"/>
      <c r="S1012" s="9"/>
      <c r="T1012" s="9"/>
      <c r="U1012" s="9"/>
      <c r="V1012" s="9"/>
      <c r="W1012" s="9"/>
      <c r="X1012" s="9"/>
      <c r="Y1012" s="9"/>
      <c r="Z1012" s="9"/>
      <c r="AA1012" s="9"/>
      <c r="AB1012" s="9"/>
      <c r="AC1012" s="9"/>
      <c r="AD1012" s="9"/>
      <c r="AE1012" s="9"/>
      <c r="AF1012" s="9"/>
      <c r="AG1012" s="9"/>
      <c r="AH1012" s="9"/>
      <c r="AI1012" s="9"/>
      <c r="AK1012" s="261"/>
      <c r="AL1012" s="61"/>
      <c r="AN1012" s="249"/>
      <c r="AO1012" s="61"/>
    </row>
    <row r="1013" spans="1:41" ht="15.75">
      <c r="A1013" s="105" t="s">
        <v>2517</v>
      </c>
      <c r="B1013" s="3"/>
      <c r="C1013" s="3"/>
      <c r="D1013" s="32">
        <f t="shared" si="29"/>
        <v>39.200000000000003</v>
      </c>
      <c r="E1013" s="9">
        <v>0</v>
      </c>
      <c r="F1013" s="565">
        <v>38</v>
      </c>
      <c r="G1013" s="565">
        <v>1.2</v>
      </c>
      <c r="H1013" s="567"/>
      <c r="I1013" s="562"/>
      <c r="J1013" s="563"/>
      <c r="K1013" s="564"/>
      <c r="L1013" s="562"/>
      <c r="N1013" s="9"/>
      <c r="O1013" s="9"/>
      <c r="P1013" s="9"/>
      <c r="Q1013" s="9"/>
      <c r="R1013" s="9"/>
      <c r="S1013" s="9"/>
      <c r="T1013" s="9"/>
      <c r="U1013" s="9"/>
      <c r="V1013" s="9"/>
      <c r="W1013" s="9"/>
      <c r="X1013" s="9"/>
      <c r="Y1013" s="9"/>
      <c r="Z1013" s="9"/>
      <c r="AA1013" s="9"/>
      <c r="AB1013" s="9"/>
      <c r="AC1013" s="9"/>
      <c r="AD1013" s="9"/>
      <c r="AE1013" s="9"/>
      <c r="AF1013" s="9"/>
      <c r="AG1013" s="9"/>
      <c r="AH1013" s="9"/>
      <c r="AI1013" s="9"/>
      <c r="AK1013" s="261"/>
      <c r="AL1013" s="61"/>
      <c r="AN1013" s="249"/>
      <c r="AO1013" s="61"/>
    </row>
    <row r="1014" spans="1:41" ht="15.75">
      <c r="A1014" s="104" t="s">
        <v>1286</v>
      </c>
      <c r="B1014" s="3"/>
      <c r="C1014" s="3"/>
      <c r="D1014" s="32">
        <f t="shared" si="29"/>
        <v>79.099999999999994</v>
      </c>
      <c r="E1014" s="9">
        <v>27.099999999999998</v>
      </c>
      <c r="F1014" s="565">
        <v>52</v>
      </c>
      <c r="G1014" s="565">
        <v>0</v>
      </c>
      <c r="H1014" s="401"/>
      <c r="I1014" s="562"/>
      <c r="J1014" s="563"/>
      <c r="K1014" s="564"/>
      <c r="L1014" s="562"/>
      <c r="N1014" s="9"/>
      <c r="O1014" s="9"/>
      <c r="P1014" s="9"/>
      <c r="Q1014" s="9"/>
      <c r="R1014" s="9"/>
      <c r="S1014" s="9"/>
      <c r="T1014" s="9"/>
      <c r="U1014" s="9"/>
      <c r="V1014" s="9"/>
      <c r="W1014" s="9"/>
      <c r="X1014" s="9"/>
      <c r="Y1014" s="9"/>
      <c r="Z1014" s="9"/>
      <c r="AA1014" s="9"/>
      <c r="AB1014" s="9"/>
      <c r="AC1014" s="9"/>
      <c r="AD1014" s="9"/>
      <c r="AE1014" s="9"/>
      <c r="AF1014" s="9"/>
      <c r="AG1014" s="9"/>
      <c r="AH1014" s="9"/>
      <c r="AI1014" s="9"/>
      <c r="AK1014" s="261"/>
      <c r="AL1014" s="61"/>
      <c r="AN1014" s="249"/>
      <c r="AO1014" s="61"/>
    </row>
    <row r="1015" spans="1:41" ht="15.75">
      <c r="A1015" s="105" t="s">
        <v>2518</v>
      </c>
      <c r="B1015" s="3"/>
      <c r="C1015" s="3"/>
      <c r="D1015" s="32">
        <f t="shared" si="29"/>
        <v>30.5</v>
      </c>
      <c r="E1015" s="9">
        <v>6.5</v>
      </c>
      <c r="F1015" s="565">
        <v>24</v>
      </c>
      <c r="G1015" s="565">
        <v>0</v>
      </c>
      <c r="H1015" s="567"/>
      <c r="I1015" s="562"/>
      <c r="J1015" s="563"/>
      <c r="K1015" s="564"/>
      <c r="L1015" s="562"/>
      <c r="N1015" s="9"/>
      <c r="O1015" s="9"/>
      <c r="P1015" s="9"/>
      <c r="Q1015" s="9"/>
      <c r="R1015" s="9"/>
      <c r="S1015" s="9"/>
      <c r="T1015" s="9"/>
      <c r="U1015" s="9"/>
      <c r="V1015" s="9"/>
      <c r="W1015" s="9"/>
      <c r="X1015" s="9"/>
      <c r="Y1015" s="9"/>
      <c r="Z1015" s="9"/>
      <c r="AA1015" s="9"/>
      <c r="AB1015" s="9"/>
      <c r="AC1015" s="9"/>
      <c r="AD1015" s="9"/>
      <c r="AE1015" s="9"/>
      <c r="AF1015" s="9"/>
      <c r="AG1015" s="9"/>
      <c r="AH1015" s="9"/>
      <c r="AI1015" s="9"/>
      <c r="AK1015" s="261"/>
      <c r="AL1015" s="61"/>
      <c r="AN1015" s="249"/>
      <c r="AO1015" s="61"/>
    </row>
    <row r="1016" spans="1:41" ht="15.75">
      <c r="A1016" s="261" t="s">
        <v>3828</v>
      </c>
      <c r="B1016" s="3"/>
      <c r="C1016" s="3"/>
      <c r="D1016" s="32">
        <f t="shared" si="29"/>
        <v>26.4</v>
      </c>
      <c r="E1016" s="9">
        <v>9.9</v>
      </c>
      <c r="F1016" s="565">
        <v>16.5</v>
      </c>
      <c r="G1016" s="565">
        <v>0</v>
      </c>
      <c r="H1016" s="561"/>
      <c r="I1016" s="562"/>
      <c r="J1016" s="563"/>
      <c r="K1016" s="564"/>
      <c r="L1016" s="562"/>
      <c r="N1016" s="9"/>
      <c r="O1016" s="9"/>
      <c r="P1016" s="9"/>
      <c r="Q1016" s="9"/>
      <c r="R1016" s="9"/>
      <c r="S1016" s="9"/>
      <c r="T1016" s="9"/>
      <c r="U1016" s="9"/>
      <c r="V1016" s="9"/>
      <c r="W1016" s="9"/>
      <c r="X1016" s="9"/>
      <c r="Y1016" s="9"/>
      <c r="Z1016" s="9"/>
      <c r="AA1016" s="9"/>
      <c r="AB1016" s="9"/>
      <c r="AC1016" s="9"/>
      <c r="AD1016" s="9"/>
      <c r="AE1016" s="9"/>
      <c r="AF1016" s="9"/>
      <c r="AG1016" s="9"/>
      <c r="AH1016" s="9"/>
      <c r="AI1016" s="9"/>
      <c r="AK1016" s="261"/>
      <c r="AL1016" s="61"/>
      <c r="AN1016" s="249"/>
      <c r="AO1016" s="61"/>
    </row>
    <row r="1017" spans="1:41" ht="15.75">
      <c r="A1017" s="105" t="s">
        <v>2523</v>
      </c>
      <c r="B1017" s="3"/>
      <c r="C1017" s="3"/>
      <c r="D1017" s="32">
        <f t="shared" si="29"/>
        <v>69.45</v>
      </c>
      <c r="E1017" s="9">
        <v>65.25</v>
      </c>
      <c r="F1017" s="565">
        <v>4.1999999999999993</v>
      </c>
      <c r="G1017" s="565">
        <v>0</v>
      </c>
      <c r="H1017" s="567"/>
      <c r="I1017" s="562"/>
      <c r="J1017" s="563"/>
      <c r="K1017" s="564"/>
      <c r="L1017" s="562"/>
      <c r="N1017" s="9"/>
      <c r="O1017" s="9"/>
      <c r="P1017" s="9"/>
      <c r="Q1017" s="9"/>
      <c r="R1017" s="9"/>
      <c r="S1017" s="9"/>
      <c r="T1017" s="9"/>
      <c r="U1017" s="9"/>
      <c r="V1017" s="9"/>
      <c r="W1017" s="9"/>
      <c r="X1017" s="9"/>
      <c r="Y1017" s="9"/>
      <c r="Z1017" s="9"/>
      <c r="AA1017" s="9"/>
      <c r="AB1017" s="9"/>
      <c r="AC1017" s="9"/>
      <c r="AD1017" s="9"/>
      <c r="AE1017" s="9"/>
      <c r="AF1017" s="9"/>
      <c r="AG1017" s="9"/>
      <c r="AH1017" s="9"/>
      <c r="AI1017" s="9"/>
      <c r="AK1017" s="261"/>
      <c r="AL1017" s="61"/>
      <c r="AN1017" s="249"/>
      <c r="AO1017" s="61"/>
    </row>
    <row r="1018" spans="1:41" ht="15.75">
      <c r="A1018" s="261" t="s">
        <v>1596</v>
      </c>
      <c r="B1018" s="3"/>
      <c r="C1018" s="3"/>
      <c r="D1018" s="32">
        <f t="shared" si="29"/>
        <v>24.099999999999998</v>
      </c>
      <c r="E1018" s="9">
        <v>8.8000000000000007</v>
      </c>
      <c r="F1018" s="565">
        <v>14.1</v>
      </c>
      <c r="G1018" s="565">
        <v>1.2</v>
      </c>
      <c r="H1018" s="561"/>
      <c r="I1018" s="562"/>
      <c r="J1018" s="563"/>
      <c r="K1018" s="564"/>
      <c r="L1018" s="562"/>
      <c r="N1018" s="9"/>
      <c r="O1018" s="9"/>
      <c r="P1018" s="9"/>
      <c r="Q1018" s="9"/>
      <c r="R1018" s="9"/>
      <c r="S1018" s="9"/>
      <c r="T1018" s="9"/>
      <c r="U1018" s="9"/>
      <c r="V1018" s="9"/>
      <c r="W1018" s="9"/>
      <c r="X1018" s="9"/>
      <c r="Y1018" s="9"/>
      <c r="Z1018" s="9"/>
      <c r="AA1018" s="9"/>
      <c r="AB1018" s="9"/>
      <c r="AC1018" s="9"/>
      <c r="AD1018" s="9"/>
      <c r="AE1018" s="9"/>
      <c r="AF1018" s="9"/>
      <c r="AG1018" s="9"/>
      <c r="AH1018" s="9"/>
      <c r="AI1018" s="9"/>
      <c r="AK1018" s="261"/>
      <c r="AL1018" s="61"/>
      <c r="AN1018" s="249"/>
      <c r="AO1018" s="61"/>
    </row>
    <row r="1019" spans="1:41" ht="15.75">
      <c r="A1019" s="105" t="s">
        <v>179</v>
      </c>
      <c r="B1019" s="3"/>
      <c r="C1019" s="3"/>
      <c r="D1019" s="32">
        <f t="shared" si="29"/>
        <v>44.599999999999994</v>
      </c>
      <c r="E1019" s="9">
        <v>23.799999999999997</v>
      </c>
      <c r="F1019" s="565">
        <v>20.8</v>
      </c>
      <c r="G1019" s="565">
        <v>0</v>
      </c>
      <c r="H1019" s="567"/>
      <c r="I1019" s="562"/>
      <c r="J1019" s="563"/>
      <c r="K1019" s="564"/>
      <c r="L1019" s="562"/>
      <c r="N1019" s="9"/>
      <c r="O1019" s="9"/>
      <c r="P1019" s="9"/>
      <c r="Q1019" s="9"/>
      <c r="R1019" s="9"/>
      <c r="S1019" s="9"/>
      <c r="T1019" s="9"/>
      <c r="U1019" s="9"/>
      <c r="V1019" s="9"/>
      <c r="W1019" s="9"/>
      <c r="X1019" s="9"/>
      <c r="Y1019" s="9"/>
      <c r="Z1019" s="9"/>
      <c r="AA1019" s="9"/>
      <c r="AB1019" s="9"/>
      <c r="AC1019" s="9"/>
      <c r="AD1019" s="9"/>
      <c r="AE1019" s="9"/>
      <c r="AF1019" s="9"/>
      <c r="AG1019" s="9"/>
      <c r="AH1019" s="9"/>
      <c r="AI1019" s="9"/>
      <c r="AK1019" s="261"/>
      <c r="AL1019" s="61"/>
      <c r="AN1019" s="249"/>
      <c r="AO1019" s="61"/>
    </row>
    <row r="1020" spans="1:41" ht="15.75">
      <c r="A1020" s="105" t="s">
        <v>2506</v>
      </c>
      <c r="B1020" s="3"/>
      <c r="C1020" s="3"/>
      <c r="D1020" s="32">
        <f t="shared" si="29"/>
        <v>33.599999999999994</v>
      </c>
      <c r="E1020" s="9">
        <v>0</v>
      </c>
      <c r="F1020" s="565">
        <v>33.599999999999994</v>
      </c>
      <c r="G1020" s="565">
        <v>0</v>
      </c>
      <c r="H1020" s="567"/>
      <c r="I1020" s="562"/>
      <c r="J1020" s="563"/>
      <c r="K1020" s="564"/>
      <c r="L1020" s="562"/>
      <c r="N1020" s="9"/>
      <c r="O1020" s="9"/>
      <c r="P1020" s="9"/>
      <c r="Q1020" s="9"/>
      <c r="R1020" s="9"/>
      <c r="S1020" s="9"/>
      <c r="T1020" s="9"/>
      <c r="U1020" s="9"/>
      <c r="V1020" s="9"/>
      <c r="W1020" s="9"/>
      <c r="X1020" s="9"/>
      <c r="Y1020" s="9"/>
      <c r="Z1020" s="9"/>
      <c r="AA1020" s="9"/>
      <c r="AB1020" s="9"/>
      <c r="AC1020" s="9"/>
      <c r="AD1020" s="9"/>
      <c r="AE1020" s="9"/>
      <c r="AF1020" s="9"/>
      <c r="AG1020" s="9"/>
      <c r="AH1020" s="9"/>
      <c r="AI1020" s="9"/>
      <c r="AK1020" s="261"/>
      <c r="AL1020" s="61"/>
      <c r="AN1020" s="249"/>
      <c r="AO1020" s="61"/>
    </row>
    <row r="1021" spans="1:41" ht="15.75">
      <c r="A1021" s="261" t="s">
        <v>3847</v>
      </c>
      <c r="B1021" s="3"/>
      <c r="C1021" s="3"/>
      <c r="D1021" s="32">
        <f t="shared" si="29"/>
        <v>74.099999999999994</v>
      </c>
      <c r="E1021" s="9">
        <v>35.599999999999994</v>
      </c>
      <c r="F1021" s="565">
        <v>38.5</v>
      </c>
      <c r="G1021" s="565">
        <v>0</v>
      </c>
      <c r="H1021" s="561"/>
      <c r="I1021" s="562"/>
      <c r="J1021" s="563"/>
      <c r="K1021" s="564"/>
      <c r="L1021" s="562"/>
      <c r="N1021" s="9"/>
      <c r="O1021" s="9"/>
      <c r="P1021" s="9"/>
      <c r="Q1021" s="9"/>
      <c r="R1021" s="9"/>
      <c r="S1021" s="9"/>
      <c r="T1021" s="9"/>
      <c r="U1021" s="9"/>
      <c r="V1021" s="9"/>
      <c r="W1021" s="9"/>
      <c r="X1021" s="9"/>
      <c r="Y1021" s="9"/>
      <c r="Z1021" s="9"/>
      <c r="AA1021" s="9"/>
      <c r="AB1021" s="9"/>
      <c r="AC1021" s="9"/>
      <c r="AD1021" s="9"/>
      <c r="AE1021" s="9"/>
      <c r="AF1021" s="9"/>
      <c r="AG1021" s="9"/>
      <c r="AH1021" s="9"/>
      <c r="AI1021" s="9"/>
      <c r="AK1021" s="261"/>
      <c r="AL1021" s="61"/>
      <c r="AN1021" s="249"/>
      <c r="AO1021" s="61"/>
    </row>
    <row r="1022" spans="1:41" ht="15.75">
      <c r="A1022" s="105" t="s">
        <v>2095</v>
      </c>
      <c r="B1022" s="3"/>
      <c r="C1022" s="3"/>
      <c r="D1022" s="32">
        <f t="shared" si="29"/>
        <v>24.999999999999996</v>
      </c>
      <c r="E1022" s="9">
        <v>0</v>
      </c>
      <c r="F1022" s="565">
        <v>23.799999999999997</v>
      </c>
      <c r="G1022" s="565">
        <v>1.2</v>
      </c>
      <c r="H1022" s="567"/>
      <c r="I1022" s="562"/>
      <c r="J1022" s="563"/>
      <c r="K1022" s="564"/>
      <c r="L1022" s="562"/>
      <c r="N1022" s="9"/>
      <c r="O1022" s="9"/>
      <c r="P1022" s="9"/>
      <c r="Q1022" s="9"/>
      <c r="R1022" s="9"/>
      <c r="S1022" s="9"/>
      <c r="T1022" s="9"/>
      <c r="U1022" s="9"/>
      <c r="V1022" s="9"/>
      <c r="W1022" s="9"/>
      <c r="X1022" s="9"/>
      <c r="Y1022" s="9"/>
      <c r="Z1022" s="9"/>
      <c r="AA1022" s="9"/>
      <c r="AB1022" s="9"/>
      <c r="AC1022" s="9"/>
      <c r="AD1022" s="9"/>
      <c r="AE1022" s="9"/>
      <c r="AF1022" s="9"/>
      <c r="AG1022" s="9"/>
      <c r="AH1022" s="9"/>
      <c r="AI1022" s="9"/>
      <c r="AK1022" s="261"/>
      <c r="AL1022" s="61"/>
      <c r="AN1022" s="249"/>
      <c r="AO1022" s="61"/>
    </row>
    <row r="1023" spans="1:41" ht="15.75">
      <c r="A1023" s="261" t="s">
        <v>3827</v>
      </c>
      <c r="B1023" s="3"/>
      <c r="C1023" s="3"/>
      <c r="D1023" s="32">
        <f t="shared" si="29"/>
        <v>89</v>
      </c>
      <c r="E1023" s="9">
        <v>34.200000000000003</v>
      </c>
      <c r="F1023" s="565">
        <v>54.8</v>
      </c>
      <c r="G1023" s="565">
        <v>0</v>
      </c>
      <c r="H1023" s="561"/>
      <c r="I1023" s="562"/>
      <c r="J1023" s="563"/>
      <c r="K1023" s="564"/>
      <c r="L1023" s="562"/>
      <c r="N1023" s="9"/>
      <c r="O1023" s="9"/>
      <c r="P1023" s="9"/>
      <c r="Q1023" s="9"/>
      <c r="R1023" s="9"/>
      <c r="S1023" s="9"/>
      <c r="T1023" s="9"/>
      <c r="U1023" s="9"/>
      <c r="V1023" s="9"/>
      <c r="W1023" s="9"/>
      <c r="X1023" s="9"/>
      <c r="Y1023" s="9"/>
      <c r="Z1023" s="9"/>
      <c r="AA1023" s="9"/>
      <c r="AB1023" s="9"/>
      <c r="AC1023" s="9"/>
      <c r="AD1023" s="9"/>
      <c r="AE1023" s="9"/>
      <c r="AF1023" s="9"/>
      <c r="AG1023" s="9"/>
      <c r="AH1023" s="9"/>
      <c r="AI1023" s="9"/>
      <c r="AK1023" s="261"/>
      <c r="AL1023" s="61"/>
      <c r="AN1023" s="249"/>
      <c r="AO1023" s="61"/>
    </row>
    <row r="1024" spans="1:41" ht="15.75">
      <c r="A1024" s="105" t="s">
        <v>2525</v>
      </c>
      <c r="B1024" s="3"/>
      <c r="C1024" s="3"/>
      <c r="D1024" s="32">
        <f t="shared" si="29"/>
        <v>19.2</v>
      </c>
      <c r="E1024" s="9">
        <v>2.4</v>
      </c>
      <c r="F1024" s="565">
        <v>15.600000000000001</v>
      </c>
      <c r="G1024" s="565">
        <v>1.2</v>
      </c>
      <c r="H1024" s="567"/>
      <c r="I1024" s="562"/>
      <c r="J1024" s="563"/>
      <c r="K1024" s="564"/>
      <c r="L1024" s="562"/>
      <c r="N1024" s="9"/>
      <c r="O1024" s="9"/>
      <c r="P1024" s="9"/>
      <c r="Q1024" s="9"/>
      <c r="R1024" s="9"/>
      <c r="S1024" s="9"/>
      <c r="T1024" s="9"/>
      <c r="U1024" s="9"/>
      <c r="V1024" s="9"/>
      <c r="W1024" s="9"/>
      <c r="X1024" s="9"/>
      <c r="Y1024" s="9"/>
      <c r="Z1024" s="9"/>
      <c r="AA1024" s="9"/>
      <c r="AB1024" s="9"/>
      <c r="AC1024" s="9"/>
      <c r="AD1024" s="9"/>
      <c r="AE1024" s="9"/>
      <c r="AF1024" s="9"/>
      <c r="AG1024" s="9"/>
      <c r="AH1024" s="9"/>
      <c r="AI1024" s="9"/>
      <c r="AK1024" s="261"/>
      <c r="AL1024" s="61"/>
      <c r="AN1024" s="249"/>
      <c r="AO1024" s="61"/>
    </row>
    <row r="1025" spans="1:41" ht="15.75">
      <c r="A1025" s="105" t="s">
        <v>154</v>
      </c>
      <c r="B1025" s="3"/>
      <c r="C1025" s="3"/>
      <c r="D1025" s="32">
        <f t="shared" si="29"/>
        <v>93.9</v>
      </c>
      <c r="E1025" s="9">
        <v>23.400000000000002</v>
      </c>
      <c r="F1025" s="565">
        <v>70.5</v>
      </c>
      <c r="G1025" s="565">
        <v>0</v>
      </c>
      <c r="H1025" s="567"/>
      <c r="I1025" s="562"/>
      <c r="J1025" s="563"/>
      <c r="K1025" s="564"/>
      <c r="L1025" s="562"/>
      <c r="N1025" s="9"/>
      <c r="O1025" s="9"/>
      <c r="P1025" s="9"/>
      <c r="Q1025" s="9"/>
      <c r="R1025" s="9"/>
      <c r="S1025" s="9"/>
      <c r="T1025" s="9"/>
      <c r="U1025" s="9"/>
      <c r="V1025" s="9"/>
      <c r="W1025" s="9"/>
      <c r="X1025" s="9"/>
      <c r="Y1025" s="9"/>
      <c r="Z1025" s="9"/>
      <c r="AA1025" s="9"/>
      <c r="AB1025" s="9"/>
      <c r="AC1025" s="9"/>
      <c r="AD1025" s="9"/>
      <c r="AE1025" s="9"/>
      <c r="AF1025" s="9"/>
      <c r="AG1025" s="9"/>
      <c r="AH1025" s="9"/>
      <c r="AI1025" s="9"/>
      <c r="AK1025" s="261"/>
      <c r="AL1025" s="61"/>
      <c r="AN1025" s="249"/>
      <c r="AO1025" s="61"/>
    </row>
    <row r="1026" spans="1:41" ht="15.75">
      <c r="A1026" s="260" t="s">
        <v>3175</v>
      </c>
      <c r="B1026" s="3"/>
      <c r="C1026" s="3"/>
      <c r="D1026" s="32">
        <f t="shared" si="29"/>
        <v>24</v>
      </c>
      <c r="E1026" s="9">
        <v>0</v>
      </c>
      <c r="F1026" s="565">
        <v>24</v>
      </c>
      <c r="G1026" s="565">
        <v>0</v>
      </c>
      <c r="H1026" s="566"/>
      <c r="I1026" s="562"/>
      <c r="J1026" s="563"/>
      <c r="K1026" s="564"/>
      <c r="L1026" s="562"/>
      <c r="N1026" s="9"/>
      <c r="O1026" s="9"/>
      <c r="P1026" s="9"/>
      <c r="Q1026" s="9"/>
      <c r="R1026" s="9"/>
      <c r="S1026" s="9"/>
      <c r="T1026" s="9"/>
      <c r="U1026" s="9"/>
      <c r="V1026" s="9"/>
      <c r="W1026" s="9"/>
      <c r="X1026" s="9"/>
      <c r="Y1026" s="9"/>
      <c r="Z1026" s="9"/>
      <c r="AA1026" s="9"/>
      <c r="AB1026" s="9"/>
      <c r="AC1026" s="9"/>
      <c r="AD1026" s="9"/>
      <c r="AE1026" s="9"/>
      <c r="AF1026" s="9"/>
      <c r="AG1026" s="9"/>
      <c r="AH1026" s="9"/>
      <c r="AI1026" s="9"/>
      <c r="AK1026" s="261"/>
      <c r="AL1026" s="61"/>
      <c r="AN1026" s="249"/>
      <c r="AO1026" s="61"/>
    </row>
    <row r="1027" spans="1:41" ht="15.75">
      <c r="A1027" s="261" t="s">
        <v>3848</v>
      </c>
      <c r="B1027" s="3"/>
      <c r="C1027" s="3"/>
      <c r="D1027" s="32">
        <f t="shared" si="29"/>
        <v>47.400000000000006</v>
      </c>
      <c r="E1027" s="9">
        <v>46.300000000000004</v>
      </c>
      <c r="F1027" s="565">
        <v>0</v>
      </c>
      <c r="G1027" s="565">
        <v>1.1000000000000001</v>
      </c>
      <c r="H1027" s="561"/>
      <c r="I1027" s="562"/>
      <c r="J1027" s="563"/>
      <c r="K1027" s="564"/>
      <c r="L1027" s="562"/>
      <c r="N1027" s="9"/>
      <c r="O1027" s="9"/>
      <c r="P1027" s="9"/>
      <c r="Q1027" s="9"/>
      <c r="R1027" s="9"/>
      <c r="S1027" s="9"/>
      <c r="T1027" s="9"/>
      <c r="U1027" s="9"/>
      <c r="V1027" s="9"/>
      <c r="W1027" s="9"/>
      <c r="X1027" s="9"/>
      <c r="Y1027" s="9"/>
      <c r="Z1027" s="9"/>
      <c r="AA1027" s="9"/>
      <c r="AB1027" s="9"/>
      <c r="AC1027" s="9"/>
      <c r="AD1027" s="9"/>
      <c r="AE1027" s="9"/>
      <c r="AF1027" s="9"/>
      <c r="AG1027" s="9"/>
      <c r="AH1027" s="9"/>
      <c r="AI1027" s="9"/>
      <c r="AK1027" s="261"/>
      <c r="AL1027" s="61"/>
      <c r="AN1027" s="249"/>
      <c r="AO1027" s="61"/>
    </row>
    <row r="1028" spans="1:41" ht="15.75">
      <c r="A1028" s="105" t="s">
        <v>2526</v>
      </c>
      <c r="B1028" s="3"/>
      <c r="C1028" s="3"/>
      <c r="D1028" s="32">
        <f t="shared" si="29"/>
        <v>31</v>
      </c>
      <c r="E1028" s="9">
        <v>7</v>
      </c>
      <c r="F1028" s="565">
        <v>24</v>
      </c>
      <c r="G1028" s="565">
        <v>0</v>
      </c>
      <c r="H1028" s="567"/>
      <c r="I1028" s="562"/>
      <c r="J1028" s="563"/>
      <c r="K1028" s="564"/>
      <c r="L1028" s="562"/>
      <c r="N1028" s="9"/>
      <c r="O1028" s="9"/>
      <c r="P1028" s="9"/>
      <c r="Q1028" s="9"/>
      <c r="R1028" s="9"/>
      <c r="S1028" s="9"/>
      <c r="T1028" s="9"/>
      <c r="U1028" s="9"/>
      <c r="V1028" s="9"/>
      <c r="W1028" s="9"/>
      <c r="X1028" s="9"/>
      <c r="Y1028" s="9"/>
      <c r="Z1028" s="9"/>
      <c r="AA1028" s="9"/>
      <c r="AB1028" s="9"/>
      <c r="AC1028" s="9"/>
      <c r="AD1028" s="9"/>
      <c r="AE1028" s="9"/>
      <c r="AF1028" s="9"/>
      <c r="AG1028" s="9"/>
      <c r="AH1028" s="9"/>
      <c r="AI1028" s="9"/>
      <c r="AK1028" s="261"/>
      <c r="AL1028" s="61"/>
      <c r="AN1028" s="249"/>
      <c r="AO1028" s="61"/>
    </row>
    <row r="1029" spans="1:41" ht="15.75">
      <c r="A1029" s="105" t="s">
        <v>2524</v>
      </c>
      <c r="B1029" s="3"/>
      <c r="C1029" s="3"/>
      <c r="D1029" s="32">
        <f t="shared" si="29"/>
        <v>56.599999999999994</v>
      </c>
      <c r="E1029" s="9">
        <v>27.599999999999998</v>
      </c>
      <c r="F1029" s="565">
        <v>29</v>
      </c>
      <c r="G1029" s="565">
        <v>0</v>
      </c>
      <c r="H1029" s="567"/>
      <c r="I1029" s="562"/>
      <c r="J1029" s="563"/>
      <c r="K1029" s="564"/>
      <c r="L1029" s="562"/>
      <c r="N1029" s="9"/>
      <c r="O1029" s="9"/>
      <c r="P1029" s="9"/>
      <c r="Q1029" s="9"/>
      <c r="R1029" s="9"/>
      <c r="S1029" s="9"/>
      <c r="T1029" s="9"/>
      <c r="U1029" s="9"/>
      <c r="V1029" s="9"/>
      <c r="W1029" s="9"/>
      <c r="X1029" s="9"/>
      <c r="Y1029" s="9"/>
      <c r="Z1029" s="9"/>
      <c r="AA1029" s="9"/>
      <c r="AB1029" s="9"/>
      <c r="AC1029" s="9"/>
      <c r="AD1029" s="9"/>
      <c r="AE1029" s="9"/>
      <c r="AF1029" s="9"/>
      <c r="AG1029" s="9"/>
      <c r="AH1029" s="9"/>
      <c r="AI1029" s="9"/>
      <c r="AK1029" s="261"/>
      <c r="AL1029" s="61"/>
      <c r="AN1029" s="249"/>
      <c r="AO1029" s="61"/>
    </row>
    <row r="1030" spans="1:41" ht="15.75">
      <c r="A1030" s="105" t="s">
        <v>2505</v>
      </c>
      <c r="B1030" s="3"/>
      <c r="C1030" s="3"/>
      <c r="D1030" s="32">
        <f t="shared" si="29"/>
        <v>144.1</v>
      </c>
      <c r="E1030" s="9">
        <v>77.5</v>
      </c>
      <c r="F1030" s="565">
        <v>66.599999999999994</v>
      </c>
      <c r="G1030" s="565">
        <v>0</v>
      </c>
      <c r="H1030" s="567"/>
      <c r="I1030" s="562"/>
      <c r="J1030" s="563"/>
      <c r="K1030" s="564"/>
      <c r="L1030" s="562"/>
      <c r="N1030" s="9"/>
      <c r="O1030" s="9"/>
      <c r="P1030" s="9"/>
      <c r="Q1030" s="9"/>
      <c r="R1030" s="9"/>
      <c r="S1030" s="9"/>
      <c r="T1030" s="9"/>
      <c r="U1030" s="9"/>
      <c r="V1030" s="9"/>
      <c r="W1030" s="9"/>
      <c r="X1030" s="9"/>
      <c r="Y1030" s="9"/>
      <c r="Z1030" s="9"/>
      <c r="AA1030" s="9"/>
      <c r="AB1030" s="9"/>
      <c r="AC1030" s="9"/>
      <c r="AD1030" s="9"/>
      <c r="AE1030" s="9"/>
      <c r="AF1030" s="9"/>
      <c r="AG1030" s="9"/>
      <c r="AH1030" s="9"/>
      <c r="AI1030" s="9"/>
      <c r="AK1030" s="261"/>
      <c r="AL1030" s="61"/>
      <c r="AN1030" s="249"/>
      <c r="AO1030" s="61"/>
    </row>
    <row r="1031" spans="1:41" ht="15.75">
      <c r="A1031" s="105" t="s">
        <v>620</v>
      </c>
      <c r="B1031" s="3"/>
      <c r="C1031" s="3"/>
      <c r="D1031" s="32">
        <f t="shared" si="29"/>
        <v>20.400000000000002</v>
      </c>
      <c r="E1031" s="9">
        <v>2.8</v>
      </c>
      <c r="F1031" s="565">
        <v>17.600000000000001</v>
      </c>
      <c r="G1031" s="565">
        <v>0</v>
      </c>
      <c r="H1031" s="567"/>
      <c r="I1031" s="562"/>
      <c r="J1031" s="563"/>
      <c r="K1031" s="564"/>
      <c r="L1031" s="562"/>
      <c r="N1031" s="9"/>
      <c r="O1031" s="9"/>
      <c r="P1031" s="9"/>
      <c r="Q1031" s="9"/>
      <c r="R1031" s="9"/>
      <c r="S1031" s="9"/>
      <c r="T1031" s="9"/>
      <c r="U1031" s="9"/>
      <c r="V1031" s="9"/>
      <c r="W1031" s="9"/>
      <c r="X1031" s="9"/>
      <c r="Y1031" s="9"/>
      <c r="Z1031" s="9"/>
      <c r="AA1031" s="9"/>
      <c r="AB1031" s="9"/>
      <c r="AC1031" s="9"/>
      <c r="AD1031" s="9"/>
      <c r="AE1031" s="9"/>
      <c r="AF1031" s="9"/>
      <c r="AG1031" s="9"/>
      <c r="AH1031" s="9"/>
      <c r="AI1031" s="9"/>
      <c r="AK1031" s="261"/>
      <c r="AL1031" s="61"/>
      <c r="AN1031" s="249"/>
      <c r="AO1031" s="61"/>
    </row>
    <row r="1032" spans="1:41" ht="15.75">
      <c r="A1032" s="261" t="s">
        <v>1581</v>
      </c>
      <c r="B1032" s="3"/>
      <c r="C1032" s="3"/>
      <c r="D1032" s="32">
        <f t="shared" si="29"/>
        <v>51</v>
      </c>
      <c r="E1032" s="9">
        <v>27</v>
      </c>
      <c r="F1032" s="565">
        <v>24</v>
      </c>
      <c r="G1032" s="565">
        <v>0</v>
      </c>
      <c r="H1032" s="561"/>
      <c r="I1032" s="562"/>
      <c r="J1032" s="563"/>
      <c r="K1032" s="564"/>
      <c r="L1032" s="562"/>
      <c r="N1032" s="9"/>
      <c r="O1032" s="9"/>
      <c r="P1032" s="9"/>
      <c r="Q1032" s="9"/>
      <c r="R1032" s="9"/>
      <c r="S1032" s="9"/>
      <c r="T1032" s="9"/>
      <c r="U1032" s="9"/>
      <c r="V1032" s="9"/>
      <c r="W1032" s="9"/>
      <c r="X1032" s="9"/>
      <c r="Y1032" s="9"/>
      <c r="Z1032" s="9"/>
      <c r="AA1032" s="9"/>
      <c r="AB1032" s="9"/>
      <c r="AC1032" s="9"/>
      <c r="AD1032" s="9"/>
      <c r="AE1032" s="9"/>
      <c r="AF1032" s="9"/>
      <c r="AG1032" s="9"/>
      <c r="AH1032" s="9"/>
      <c r="AI1032" s="9"/>
      <c r="AK1032" s="261"/>
      <c r="AL1032" s="61"/>
      <c r="AN1032" s="249"/>
      <c r="AO1032" s="61"/>
    </row>
    <row r="1033" spans="1:41" ht="15.75">
      <c r="D1033" s="32"/>
      <c r="F1033" s="155"/>
      <c r="G1033" s="155"/>
      <c r="H1033" s="155"/>
      <c r="I1033" s="155"/>
      <c r="J1033" s="155"/>
    </row>
    <row r="1034" spans="1:41" ht="15.75">
      <c r="D1034" s="32"/>
      <c r="F1034" s="155"/>
      <c r="G1034" s="155"/>
      <c r="H1034" s="155"/>
      <c r="I1034" s="155"/>
      <c r="J1034" s="155"/>
    </row>
    <row r="1035" spans="1:41" ht="15.75">
      <c r="D1035" s="32"/>
      <c r="F1035" s="155"/>
      <c r="G1035" s="155"/>
      <c r="H1035" s="155"/>
      <c r="I1035" s="155"/>
      <c r="J1035" s="155"/>
    </row>
    <row r="1036" spans="1:41" s="30" customFormat="1" ht="20.25">
      <c r="A1036" s="30" t="s">
        <v>172</v>
      </c>
      <c r="B1036"/>
      <c r="C1036"/>
      <c r="D1036" s="31" t="s">
        <v>40</v>
      </c>
      <c r="E1036" s="100" t="s">
        <v>3348</v>
      </c>
      <c r="F1036" s="100" t="s">
        <v>4810</v>
      </c>
      <c r="G1036" s="100"/>
      <c r="H1036" s="100"/>
      <c r="I1036" s="100"/>
      <c r="J1036" s="100"/>
      <c r="K1036" s="100"/>
      <c r="L1036" s="100"/>
      <c r="M1036" s="100"/>
      <c r="N1036" s="100"/>
    </row>
    <row r="1037" spans="1:41" ht="15.75">
      <c r="A1037" s="261" t="s">
        <v>1583</v>
      </c>
      <c r="B1037" s="3"/>
      <c r="C1037" s="3"/>
      <c r="D1037" s="32">
        <f t="shared" ref="D1037:D1068" si="30">SUM(E1037:DZ1037)</f>
        <v>0</v>
      </c>
      <c r="E1037" s="9">
        <v>0</v>
      </c>
      <c r="F1037" s="565">
        <v>0</v>
      </c>
      <c r="G1037" s="561"/>
      <c r="H1037" s="562"/>
      <c r="I1037" s="563"/>
      <c r="J1037" s="564"/>
      <c r="K1037" s="562"/>
      <c r="M1037" s="9"/>
      <c r="N1037" s="9"/>
      <c r="O1037" s="261"/>
      <c r="P1037" s="261"/>
      <c r="Q1037" s="61"/>
      <c r="S1037" s="249"/>
      <c r="T1037" s="61"/>
    </row>
    <row r="1038" spans="1:41" ht="15.75">
      <c r="A1038" s="104" t="s">
        <v>1281</v>
      </c>
      <c r="B1038" s="3"/>
      <c r="C1038" s="3"/>
      <c r="D1038" s="32">
        <f t="shared" si="30"/>
        <v>0</v>
      </c>
      <c r="E1038" s="9">
        <v>0</v>
      </c>
      <c r="F1038" s="565">
        <v>0</v>
      </c>
      <c r="G1038" s="401"/>
      <c r="H1038" s="562"/>
      <c r="I1038" s="563"/>
      <c r="J1038" s="564"/>
      <c r="K1038" s="562"/>
      <c r="M1038" s="9"/>
      <c r="N1038" s="9"/>
      <c r="O1038" s="401"/>
      <c r="P1038" s="401"/>
      <c r="Q1038" s="61"/>
      <c r="S1038" s="249"/>
      <c r="T1038" s="61"/>
    </row>
    <row r="1039" spans="1:41" ht="15.75">
      <c r="A1039" s="261" t="s">
        <v>3830</v>
      </c>
      <c r="B1039" s="3"/>
      <c r="C1039" s="3"/>
      <c r="D1039" s="32">
        <f t="shared" si="30"/>
        <v>0</v>
      </c>
      <c r="E1039" s="9">
        <v>0</v>
      </c>
      <c r="F1039" s="565">
        <v>0</v>
      </c>
      <c r="G1039" s="561"/>
      <c r="H1039" s="562"/>
      <c r="I1039" s="563"/>
      <c r="J1039" s="564"/>
      <c r="K1039" s="562"/>
      <c r="M1039" s="9"/>
      <c r="N1039" s="9"/>
      <c r="O1039" s="260"/>
      <c r="P1039" s="260"/>
      <c r="Q1039" s="61"/>
      <c r="S1039" s="249"/>
      <c r="T1039" s="61"/>
    </row>
    <row r="1040" spans="1:41" ht="15.75">
      <c r="A1040" s="260" t="s">
        <v>3147</v>
      </c>
      <c r="B1040" s="3"/>
      <c r="C1040" s="3"/>
      <c r="D1040" s="32">
        <f t="shared" si="30"/>
        <v>0</v>
      </c>
      <c r="E1040" s="9">
        <v>0</v>
      </c>
      <c r="F1040" s="565">
        <v>0</v>
      </c>
      <c r="G1040" s="566"/>
      <c r="H1040" s="562"/>
      <c r="I1040" s="563"/>
      <c r="J1040" s="564"/>
      <c r="K1040" s="562"/>
      <c r="M1040" s="9"/>
      <c r="N1040" s="9"/>
      <c r="O1040" s="401"/>
      <c r="P1040" s="401"/>
      <c r="Q1040" s="348"/>
      <c r="S1040" s="249"/>
      <c r="T1040" s="61"/>
    </row>
    <row r="1041" spans="1:20" ht="15.75">
      <c r="A1041" s="261" t="s">
        <v>3838</v>
      </c>
      <c r="B1041" s="3"/>
      <c r="C1041" s="3"/>
      <c r="D1041" s="32">
        <f t="shared" si="30"/>
        <v>0</v>
      </c>
      <c r="E1041" s="9">
        <v>0</v>
      </c>
      <c r="F1041" s="565">
        <v>0</v>
      </c>
      <c r="G1041" s="561"/>
      <c r="H1041" s="562"/>
      <c r="I1041" s="563"/>
      <c r="J1041" s="564"/>
      <c r="K1041" s="562"/>
      <c r="M1041" s="9"/>
      <c r="N1041" s="9"/>
      <c r="O1041" s="105"/>
      <c r="P1041" s="105"/>
      <c r="Q1041" s="61"/>
      <c r="S1041" s="249"/>
      <c r="T1041" s="61"/>
    </row>
    <row r="1042" spans="1:20" ht="15.75">
      <c r="A1042" s="104" t="s">
        <v>1272</v>
      </c>
      <c r="B1042" s="3"/>
      <c r="C1042" s="3"/>
      <c r="D1042" s="32">
        <f t="shared" si="30"/>
        <v>0</v>
      </c>
      <c r="E1042" s="9">
        <v>0</v>
      </c>
      <c r="F1042" s="565">
        <v>0</v>
      </c>
      <c r="G1042" s="401"/>
      <c r="H1042" s="562"/>
      <c r="I1042" s="563"/>
      <c r="J1042" s="564"/>
      <c r="K1042" s="562"/>
      <c r="M1042" s="9"/>
      <c r="N1042" s="9"/>
      <c r="O1042" s="261"/>
      <c r="P1042" s="261"/>
      <c r="Q1042" s="61"/>
      <c r="S1042" s="249"/>
      <c r="T1042" s="61"/>
    </row>
    <row r="1043" spans="1:20" ht="15.75">
      <c r="A1043" s="105" t="s">
        <v>2075</v>
      </c>
      <c r="B1043" s="3"/>
      <c r="C1043" s="3"/>
      <c r="D1043" s="32">
        <f t="shared" si="30"/>
        <v>0</v>
      </c>
      <c r="E1043" s="9">
        <v>0</v>
      </c>
      <c r="F1043" s="565">
        <v>0</v>
      </c>
      <c r="G1043" s="567"/>
      <c r="H1043" s="562"/>
      <c r="I1043" s="563"/>
      <c r="J1043" s="564"/>
      <c r="K1043" s="562"/>
      <c r="M1043" s="9"/>
      <c r="N1043" s="9"/>
      <c r="O1043" s="261"/>
      <c r="P1043" s="261"/>
      <c r="Q1043" s="61"/>
      <c r="S1043" s="249"/>
      <c r="T1043" s="61"/>
    </row>
    <row r="1044" spans="1:20" ht="15.75">
      <c r="A1044" s="261" t="s">
        <v>1</v>
      </c>
      <c r="B1044" s="3"/>
      <c r="C1044" s="3"/>
      <c r="D1044" s="32">
        <f t="shared" si="30"/>
        <v>14.3</v>
      </c>
      <c r="E1044" s="9">
        <v>11</v>
      </c>
      <c r="F1044" s="565">
        <v>3.3000000000000003</v>
      </c>
      <c r="G1044" s="561"/>
      <c r="H1044" s="562"/>
      <c r="I1044" s="563"/>
      <c r="J1044" s="564"/>
      <c r="K1044" s="562"/>
      <c r="M1044" s="9"/>
      <c r="N1044" s="9"/>
      <c r="O1044" s="261"/>
      <c r="P1044" s="261"/>
      <c r="Q1044" s="61"/>
      <c r="S1044" s="249"/>
      <c r="T1044" s="61"/>
    </row>
    <row r="1045" spans="1:20" ht="15.75">
      <c r="A1045" s="261" t="s">
        <v>1589</v>
      </c>
      <c r="B1045" s="3"/>
      <c r="C1045" s="3"/>
      <c r="D1045" s="32">
        <f t="shared" si="30"/>
        <v>0</v>
      </c>
      <c r="E1045" s="9">
        <v>0</v>
      </c>
      <c r="F1045" s="565">
        <v>0</v>
      </c>
      <c r="G1045" s="561"/>
      <c r="H1045" s="562"/>
      <c r="I1045" s="563"/>
      <c r="J1045" s="564"/>
      <c r="K1045" s="562"/>
      <c r="M1045" s="9"/>
      <c r="N1045" s="9"/>
      <c r="O1045" s="260"/>
      <c r="P1045" s="260"/>
      <c r="Q1045" s="61"/>
      <c r="S1045" s="249"/>
      <c r="T1045" s="61"/>
    </row>
    <row r="1046" spans="1:20" ht="15.75">
      <c r="A1046" s="261" t="s">
        <v>3823</v>
      </c>
      <c r="B1046" s="3"/>
      <c r="C1046" s="3"/>
      <c r="D1046" s="32">
        <f t="shared" si="30"/>
        <v>0</v>
      </c>
      <c r="E1046" s="9">
        <v>0</v>
      </c>
      <c r="F1046" s="565">
        <v>0</v>
      </c>
      <c r="G1046" s="561"/>
      <c r="H1046" s="562"/>
      <c r="I1046" s="563"/>
      <c r="J1046" s="564"/>
      <c r="K1046" s="562"/>
      <c r="M1046" s="9"/>
      <c r="N1046" s="9"/>
      <c r="O1046" s="105"/>
      <c r="P1046" s="105"/>
      <c r="Q1046" s="61"/>
      <c r="S1046" s="249"/>
      <c r="T1046" s="61"/>
    </row>
    <row r="1047" spans="1:20" ht="15.75">
      <c r="A1047" s="260" t="s">
        <v>3148</v>
      </c>
      <c r="B1047" s="3"/>
      <c r="C1047" s="3"/>
      <c r="D1047" s="32">
        <f t="shared" si="30"/>
        <v>0</v>
      </c>
      <c r="E1047" s="9">
        <v>0</v>
      </c>
      <c r="F1047" s="565">
        <v>0</v>
      </c>
      <c r="G1047" s="566"/>
      <c r="H1047" s="562"/>
      <c r="I1047" s="563"/>
      <c r="J1047" s="564"/>
      <c r="K1047" s="562"/>
      <c r="M1047" s="9"/>
      <c r="N1047" s="9"/>
      <c r="O1047" s="105"/>
      <c r="P1047" s="105"/>
      <c r="Q1047" s="61"/>
      <c r="S1047" s="249"/>
      <c r="T1047" s="61"/>
    </row>
    <row r="1048" spans="1:20" ht="15.75">
      <c r="A1048" s="105" t="s">
        <v>2513</v>
      </c>
      <c r="B1048" s="3"/>
      <c r="C1048" s="3"/>
      <c r="D1048" s="32">
        <f t="shared" si="30"/>
        <v>0</v>
      </c>
      <c r="E1048" s="9">
        <v>0</v>
      </c>
      <c r="F1048" s="565">
        <v>0</v>
      </c>
      <c r="G1048" s="567"/>
      <c r="H1048" s="562"/>
      <c r="I1048" s="563"/>
      <c r="J1048" s="564"/>
      <c r="K1048" s="562"/>
      <c r="M1048" s="9"/>
      <c r="N1048" s="9"/>
      <c r="O1048" s="401"/>
      <c r="P1048" s="401"/>
      <c r="Q1048" s="61"/>
      <c r="S1048" s="249"/>
      <c r="T1048" s="61"/>
    </row>
    <row r="1049" spans="1:20" ht="15.75">
      <c r="A1049" s="105" t="s">
        <v>3149</v>
      </c>
      <c r="B1049" s="3"/>
      <c r="C1049" s="3"/>
      <c r="D1049" s="32">
        <f t="shared" si="30"/>
        <v>0</v>
      </c>
      <c r="E1049" s="9">
        <v>0</v>
      </c>
      <c r="F1049" s="565">
        <v>0</v>
      </c>
      <c r="G1049" s="567"/>
      <c r="H1049" s="562"/>
      <c r="I1049" s="563"/>
      <c r="J1049" s="564"/>
      <c r="K1049" s="562"/>
      <c r="M1049" s="9"/>
      <c r="N1049" s="9"/>
      <c r="O1049" s="105"/>
      <c r="P1049" s="105"/>
      <c r="Q1049" s="61"/>
      <c r="S1049" s="249"/>
      <c r="T1049" s="61"/>
    </row>
    <row r="1050" spans="1:20" ht="15.75">
      <c r="A1050" s="104" t="s">
        <v>1277</v>
      </c>
      <c r="B1050" s="3"/>
      <c r="C1050" s="3"/>
      <c r="D1050" s="32">
        <f t="shared" si="30"/>
        <v>0</v>
      </c>
      <c r="E1050" s="9">
        <v>0</v>
      </c>
      <c r="F1050" s="565">
        <v>0</v>
      </c>
      <c r="G1050" s="401"/>
      <c r="H1050" s="562"/>
      <c r="I1050" s="563"/>
      <c r="J1050" s="564"/>
      <c r="K1050" s="562"/>
      <c r="M1050" s="9"/>
      <c r="N1050" s="9"/>
      <c r="O1050" s="105"/>
      <c r="P1050" s="105"/>
      <c r="Q1050" s="61"/>
      <c r="S1050" s="249"/>
      <c r="T1050" s="61"/>
    </row>
    <row r="1051" spans="1:20" ht="15.75">
      <c r="A1051" s="105" t="s">
        <v>2625</v>
      </c>
      <c r="B1051" s="3"/>
      <c r="C1051" s="3"/>
      <c r="D1051" s="32">
        <f t="shared" si="30"/>
        <v>0</v>
      </c>
      <c r="E1051" s="9">
        <v>0</v>
      </c>
      <c r="F1051" s="565">
        <v>0</v>
      </c>
      <c r="G1051" s="567"/>
      <c r="H1051" s="562"/>
      <c r="I1051" s="563"/>
      <c r="J1051" s="564"/>
      <c r="K1051" s="562"/>
      <c r="M1051" s="9"/>
      <c r="N1051" s="9"/>
      <c r="O1051" s="105"/>
      <c r="P1051" s="105"/>
      <c r="Q1051" s="61"/>
      <c r="S1051" s="249"/>
      <c r="T1051" s="61"/>
    </row>
    <row r="1052" spans="1:20" ht="15.75">
      <c r="A1052" s="105" t="s">
        <v>637</v>
      </c>
      <c r="B1052" s="3"/>
      <c r="C1052" s="3"/>
      <c r="D1052" s="32">
        <f t="shared" si="30"/>
        <v>0</v>
      </c>
      <c r="E1052" s="9">
        <v>0</v>
      </c>
      <c r="F1052" s="565">
        <v>0</v>
      </c>
      <c r="G1052" s="567"/>
      <c r="H1052" s="562"/>
      <c r="I1052" s="563"/>
      <c r="J1052" s="564"/>
      <c r="K1052" s="562"/>
      <c r="M1052" s="9"/>
      <c r="N1052" s="9"/>
      <c r="O1052" s="260"/>
      <c r="P1052" s="260"/>
      <c r="Q1052" s="61"/>
      <c r="S1052" s="249"/>
      <c r="T1052" s="61"/>
    </row>
    <row r="1053" spans="1:20" ht="15.75">
      <c r="A1053" s="105" t="s">
        <v>2503</v>
      </c>
      <c r="B1053" s="3"/>
      <c r="C1053" s="3"/>
      <c r="D1053" s="32">
        <f t="shared" si="30"/>
        <v>0</v>
      </c>
      <c r="E1053" s="9">
        <v>0</v>
      </c>
      <c r="F1053" s="565">
        <v>0</v>
      </c>
      <c r="G1053" s="567"/>
      <c r="H1053" s="562"/>
      <c r="I1053" s="563"/>
      <c r="J1053" s="564"/>
      <c r="K1053" s="562"/>
      <c r="M1053" s="9"/>
      <c r="N1053" s="9"/>
      <c r="O1053" s="261"/>
      <c r="P1053" s="261"/>
      <c r="Q1053" s="61"/>
      <c r="S1053" s="249"/>
      <c r="T1053" s="61"/>
    </row>
    <row r="1054" spans="1:20" ht="15.75">
      <c r="A1054" s="261" t="s">
        <v>1579</v>
      </c>
      <c r="B1054" s="3"/>
      <c r="C1054" s="3"/>
      <c r="D1054" s="32">
        <f t="shared" si="30"/>
        <v>0</v>
      </c>
      <c r="E1054" s="9">
        <v>0</v>
      </c>
      <c r="F1054" s="565">
        <v>0</v>
      </c>
      <c r="G1054" s="561"/>
      <c r="H1054" s="562"/>
      <c r="I1054" s="563"/>
      <c r="J1054" s="564"/>
      <c r="K1054" s="562"/>
      <c r="M1054" s="9"/>
      <c r="N1054" s="9"/>
      <c r="O1054" s="105"/>
      <c r="P1054" s="105"/>
      <c r="Q1054" s="61"/>
      <c r="S1054" s="249"/>
      <c r="T1054" s="61"/>
    </row>
    <row r="1055" spans="1:20" ht="15.75">
      <c r="A1055" s="105" t="s">
        <v>2076</v>
      </c>
      <c r="B1055" s="3"/>
      <c r="C1055" s="3"/>
      <c r="D1055" s="32">
        <f t="shared" si="30"/>
        <v>0</v>
      </c>
      <c r="E1055" s="9">
        <v>0</v>
      </c>
      <c r="F1055" s="565">
        <v>0</v>
      </c>
      <c r="G1055" s="567"/>
      <c r="H1055" s="562"/>
      <c r="I1055" s="563"/>
      <c r="J1055" s="564"/>
      <c r="K1055" s="562"/>
      <c r="M1055" s="9"/>
      <c r="N1055" s="9"/>
      <c r="O1055" s="105"/>
      <c r="P1055" s="105"/>
      <c r="Q1055" s="61"/>
      <c r="S1055" s="249"/>
      <c r="T1055" s="61"/>
    </row>
    <row r="1056" spans="1:20" ht="15.75">
      <c r="A1056" s="105" t="s">
        <v>152</v>
      </c>
      <c r="B1056" s="3"/>
      <c r="C1056" s="3"/>
      <c r="D1056" s="32">
        <f t="shared" si="30"/>
        <v>0</v>
      </c>
      <c r="E1056" s="9">
        <v>0</v>
      </c>
      <c r="F1056" s="565">
        <v>0</v>
      </c>
      <c r="G1056" s="567"/>
      <c r="H1056" s="562"/>
      <c r="I1056" s="563"/>
      <c r="J1056" s="564"/>
      <c r="K1056" s="562"/>
      <c r="M1056" s="9"/>
      <c r="N1056" s="9"/>
      <c r="O1056" s="261"/>
      <c r="P1056" s="261"/>
      <c r="Q1056" s="61"/>
      <c r="S1056" s="249"/>
      <c r="T1056" s="61"/>
    </row>
    <row r="1057" spans="1:20" ht="15.75">
      <c r="A1057" s="261" t="s">
        <v>1590</v>
      </c>
      <c r="B1057" s="3"/>
      <c r="C1057" s="3"/>
      <c r="D1057" s="32">
        <f t="shared" si="30"/>
        <v>0</v>
      </c>
      <c r="E1057" s="9">
        <v>0</v>
      </c>
      <c r="F1057" s="565">
        <v>0</v>
      </c>
      <c r="G1057" s="561"/>
      <c r="H1057" s="562"/>
      <c r="I1057" s="563"/>
      <c r="J1057" s="564"/>
      <c r="K1057" s="562"/>
      <c r="M1057" s="9"/>
      <c r="N1057" s="9"/>
      <c r="O1057" s="260"/>
      <c r="P1057" s="260"/>
      <c r="Q1057" s="61"/>
      <c r="S1057" s="249"/>
      <c r="T1057" s="61"/>
    </row>
    <row r="1058" spans="1:20" ht="15.75">
      <c r="A1058" s="260" t="s">
        <v>3151</v>
      </c>
      <c r="B1058" s="3"/>
      <c r="C1058" s="3"/>
      <c r="D1058" s="32">
        <f t="shared" si="30"/>
        <v>0</v>
      </c>
      <c r="E1058" s="9">
        <v>0</v>
      </c>
      <c r="F1058" s="565">
        <v>0</v>
      </c>
      <c r="G1058" s="566"/>
      <c r="H1058" s="562"/>
      <c r="I1058" s="563"/>
      <c r="J1058" s="564"/>
      <c r="K1058" s="562"/>
      <c r="M1058" s="9"/>
      <c r="N1058" s="9"/>
      <c r="O1058" s="105"/>
      <c r="P1058" s="105"/>
      <c r="Q1058" s="61"/>
      <c r="S1058" s="249"/>
      <c r="T1058" s="61"/>
    </row>
    <row r="1059" spans="1:20" ht="15.75">
      <c r="A1059" s="105" t="s">
        <v>2092</v>
      </c>
      <c r="B1059" s="3"/>
      <c r="C1059" s="3"/>
      <c r="D1059" s="32">
        <f t="shared" si="30"/>
        <v>15.6</v>
      </c>
      <c r="E1059" s="9">
        <v>12</v>
      </c>
      <c r="F1059" s="565">
        <v>3.5999999999999996</v>
      </c>
      <c r="G1059" s="567"/>
      <c r="H1059" s="562"/>
      <c r="I1059" s="563"/>
      <c r="J1059" s="564"/>
      <c r="K1059" s="562"/>
      <c r="M1059" s="9"/>
      <c r="N1059" s="9"/>
      <c r="O1059" s="260"/>
      <c r="P1059" s="260"/>
      <c r="Q1059" s="61"/>
      <c r="S1059" s="249"/>
      <c r="T1059" s="61"/>
    </row>
    <row r="1060" spans="1:20" ht="15.75">
      <c r="A1060" s="261" t="s">
        <v>3819</v>
      </c>
      <c r="B1060" s="3"/>
      <c r="C1060" s="3"/>
      <c r="D1060" s="32">
        <f t="shared" si="30"/>
        <v>0</v>
      </c>
      <c r="E1060" s="9">
        <v>0</v>
      </c>
      <c r="F1060" s="565">
        <v>0</v>
      </c>
      <c r="G1060" s="561"/>
      <c r="H1060" s="562"/>
      <c r="I1060" s="563"/>
      <c r="J1060" s="564"/>
      <c r="K1060" s="562"/>
      <c r="M1060" s="9"/>
      <c r="N1060" s="9"/>
      <c r="O1060" s="105"/>
      <c r="P1060" s="105"/>
      <c r="Q1060" s="61"/>
      <c r="S1060" s="249"/>
      <c r="T1060" s="61"/>
    </row>
    <row r="1061" spans="1:20" ht="15.75">
      <c r="A1061" s="105" t="s">
        <v>2516</v>
      </c>
      <c r="B1061" s="3"/>
      <c r="C1061" s="3"/>
      <c r="D1061" s="32">
        <f t="shared" si="30"/>
        <v>0</v>
      </c>
      <c r="E1061" s="9">
        <v>0</v>
      </c>
      <c r="F1061" s="565">
        <v>0</v>
      </c>
      <c r="G1061" s="567"/>
      <c r="H1061" s="562"/>
      <c r="I1061" s="563"/>
      <c r="J1061" s="564"/>
      <c r="K1061" s="562"/>
      <c r="M1061" s="9"/>
      <c r="N1061" s="9"/>
      <c r="O1061" s="261"/>
      <c r="P1061" s="261"/>
      <c r="Q1061" s="61"/>
      <c r="S1061" s="249"/>
      <c r="T1061" s="61"/>
    </row>
    <row r="1062" spans="1:20" ht="15.75">
      <c r="A1062" s="261" t="s">
        <v>3843</v>
      </c>
      <c r="B1062" s="3"/>
      <c r="C1062" s="3"/>
      <c r="D1062" s="32">
        <f t="shared" si="30"/>
        <v>0</v>
      </c>
      <c r="E1062" s="9">
        <v>0</v>
      </c>
      <c r="F1062" s="565">
        <v>0</v>
      </c>
      <c r="G1062" s="561"/>
      <c r="H1062" s="562"/>
      <c r="I1062" s="563"/>
      <c r="J1062" s="564"/>
      <c r="K1062" s="562"/>
      <c r="M1062" s="9"/>
      <c r="N1062" s="9"/>
      <c r="O1062" s="261"/>
      <c r="P1062" s="261"/>
      <c r="Q1062" s="61"/>
      <c r="S1062" s="249"/>
      <c r="T1062" s="61"/>
    </row>
    <row r="1063" spans="1:20" ht="15.75">
      <c r="A1063" s="261" t="s">
        <v>1587</v>
      </c>
      <c r="B1063" s="3"/>
      <c r="C1063" s="3"/>
      <c r="D1063" s="32">
        <f t="shared" si="30"/>
        <v>18.2</v>
      </c>
      <c r="E1063" s="9">
        <v>14</v>
      </c>
      <c r="F1063" s="565">
        <v>4.1999999999999993</v>
      </c>
      <c r="G1063" s="561"/>
      <c r="H1063" s="562"/>
      <c r="I1063" s="563"/>
      <c r="J1063" s="564"/>
      <c r="K1063" s="562"/>
      <c r="M1063" s="9"/>
      <c r="N1063" s="9"/>
      <c r="O1063" s="105"/>
      <c r="P1063" s="105"/>
      <c r="Q1063" s="61"/>
      <c r="S1063" s="249"/>
      <c r="T1063" s="61"/>
    </row>
    <row r="1064" spans="1:20" ht="15.75">
      <c r="A1064" s="261" t="s">
        <v>11</v>
      </c>
      <c r="B1064" s="3"/>
      <c r="C1064" s="3"/>
      <c r="D1064" s="32">
        <f t="shared" si="30"/>
        <v>0</v>
      </c>
      <c r="E1064" s="9">
        <v>0</v>
      </c>
      <c r="F1064" s="565">
        <v>0</v>
      </c>
      <c r="G1064" s="561"/>
      <c r="H1064" s="562"/>
      <c r="I1064" s="563"/>
      <c r="J1064" s="564"/>
      <c r="K1064" s="562"/>
      <c r="M1064" s="9"/>
      <c r="N1064" s="9"/>
      <c r="O1064" s="261"/>
      <c r="P1064" s="261"/>
      <c r="Q1064" s="61"/>
      <c r="S1064" s="249"/>
      <c r="T1064" s="61"/>
    </row>
    <row r="1065" spans="1:20" ht="15.75">
      <c r="A1065" s="105" t="s">
        <v>2077</v>
      </c>
      <c r="B1065" s="3"/>
      <c r="C1065" s="3"/>
      <c r="D1065" s="32">
        <f t="shared" si="30"/>
        <v>0</v>
      </c>
      <c r="E1065" s="9">
        <v>0</v>
      </c>
      <c r="F1065" s="565">
        <v>0</v>
      </c>
      <c r="G1065" s="567"/>
      <c r="H1065" s="562"/>
      <c r="I1065" s="563"/>
      <c r="J1065" s="564"/>
      <c r="K1065" s="562"/>
      <c r="M1065" s="9"/>
      <c r="N1065" s="9"/>
      <c r="O1065" s="401"/>
      <c r="P1065" s="401"/>
      <c r="Q1065" s="61"/>
      <c r="S1065" s="249"/>
      <c r="T1065" s="61"/>
    </row>
    <row r="1066" spans="1:20" ht="15.75">
      <c r="A1066" s="261" t="s">
        <v>1591</v>
      </c>
      <c r="B1066" s="3"/>
      <c r="C1066" s="3"/>
      <c r="D1066" s="32">
        <f t="shared" si="30"/>
        <v>0</v>
      </c>
      <c r="E1066" s="9">
        <v>0</v>
      </c>
      <c r="F1066" s="565">
        <v>0</v>
      </c>
      <c r="G1066" s="561"/>
      <c r="H1066" s="562"/>
      <c r="I1066" s="563"/>
      <c r="J1066" s="564"/>
      <c r="K1066" s="562"/>
      <c r="M1066" s="9"/>
      <c r="N1066" s="9"/>
      <c r="O1066" s="105"/>
      <c r="P1066" s="105"/>
      <c r="Q1066" s="61"/>
      <c r="S1066" s="249"/>
      <c r="T1066" s="61"/>
    </row>
    <row r="1067" spans="1:20" ht="15.75">
      <c r="A1067" s="104" t="s">
        <v>1279</v>
      </c>
      <c r="B1067" s="3"/>
      <c r="C1067" s="3"/>
      <c r="D1067" s="32">
        <f t="shared" si="30"/>
        <v>0</v>
      </c>
      <c r="E1067" s="9">
        <v>0</v>
      </c>
      <c r="F1067" s="565">
        <v>0</v>
      </c>
      <c r="G1067" s="401"/>
      <c r="H1067" s="562"/>
      <c r="I1067" s="563"/>
      <c r="J1067" s="564"/>
      <c r="K1067" s="562"/>
      <c r="M1067" s="9"/>
      <c r="N1067" s="9"/>
      <c r="O1067" s="261"/>
      <c r="P1067" s="261"/>
      <c r="Q1067" s="61"/>
      <c r="S1067" s="249"/>
      <c r="T1067" s="61"/>
    </row>
    <row r="1068" spans="1:20" ht="15.75">
      <c r="A1068" s="105" t="s">
        <v>596</v>
      </c>
      <c r="B1068" s="3"/>
      <c r="C1068" s="3"/>
      <c r="D1068" s="32">
        <f t="shared" si="30"/>
        <v>0</v>
      </c>
      <c r="E1068" s="9">
        <v>0</v>
      </c>
      <c r="F1068" s="565">
        <v>0</v>
      </c>
      <c r="G1068" s="567"/>
      <c r="H1068" s="562"/>
      <c r="I1068" s="563"/>
      <c r="J1068" s="564"/>
      <c r="K1068" s="562"/>
      <c r="M1068" s="9"/>
      <c r="N1068" s="9"/>
      <c r="O1068" s="105"/>
      <c r="P1068" s="105"/>
      <c r="Q1068" s="61"/>
      <c r="S1068" s="249"/>
      <c r="T1068" s="61"/>
    </row>
    <row r="1069" spans="1:20" ht="15.75">
      <c r="A1069" s="261" t="s">
        <v>1584</v>
      </c>
      <c r="B1069" s="3"/>
      <c r="C1069" s="3"/>
      <c r="D1069" s="32">
        <f t="shared" ref="D1069:D1100" si="31">SUM(E1069:DZ1069)</f>
        <v>0</v>
      </c>
      <c r="E1069" s="9">
        <v>0</v>
      </c>
      <c r="F1069" s="565">
        <v>0</v>
      </c>
      <c r="G1069" s="561"/>
      <c r="H1069" s="562"/>
      <c r="I1069" s="563"/>
      <c r="J1069" s="564"/>
      <c r="K1069" s="562"/>
      <c r="M1069" s="9"/>
      <c r="N1069" s="9"/>
      <c r="O1069" s="260"/>
      <c r="P1069" s="260"/>
      <c r="Q1069" s="61"/>
      <c r="S1069" s="249"/>
      <c r="T1069" s="61"/>
    </row>
    <row r="1070" spans="1:20" ht="15.75">
      <c r="A1070" s="105" t="s">
        <v>2512</v>
      </c>
      <c r="B1070" s="3"/>
      <c r="C1070" s="3"/>
      <c r="D1070" s="32">
        <f t="shared" si="31"/>
        <v>0</v>
      </c>
      <c r="E1070" s="9">
        <v>0</v>
      </c>
      <c r="F1070" s="565">
        <v>0</v>
      </c>
      <c r="G1070" s="567"/>
      <c r="H1070" s="562"/>
      <c r="I1070" s="563"/>
      <c r="J1070" s="564"/>
      <c r="K1070" s="562"/>
      <c r="M1070" s="9"/>
      <c r="N1070" s="9"/>
      <c r="O1070" s="105"/>
      <c r="P1070" s="105"/>
      <c r="Q1070" s="61"/>
      <c r="S1070" s="249"/>
      <c r="T1070" s="61"/>
    </row>
    <row r="1071" spans="1:20" ht="15.75">
      <c r="A1071" s="261" t="s">
        <v>3857</v>
      </c>
      <c r="B1071" s="3"/>
      <c r="C1071" s="3"/>
      <c r="D1071" s="32">
        <f t="shared" si="31"/>
        <v>0</v>
      </c>
      <c r="E1071" s="9">
        <v>0</v>
      </c>
      <c r="F1071" s="565">
        <v>0</v>
      </c>
      <c r="G1071" s="561"/>
      <c r="H1071" s="562"/>
      <c r="I1071" s="563"/>
      <c r="J1071" s="564"/>
      <c r="K1071" s="562"/>
      <c r="M1071" s="9"/>
      <c r="N1071" s="9"/>
      <c r="O1071" s="105"/>
      <c r="P1071" s="105"/>
      <c r="Q1071" s="61"/>
      <c r="S1071" s="249"/>
      <c r="T1071" s="61"/>
    </row>
    <row r="1072" spans="1:20" ht="15.75">
      <c r="A1072" s="105" t="s">
        <v>649</v>
      </c>
      <c r="B1072" s="3"/>
      <c r="C1072" s="3"/>
      <c r="D1072" s="32">
        <f t="shared" si="31"/>
        <v>0</v>
      </c>
      <c r="E1072" s="9">
        <v>0</v>
      </c>
      <c r="F1072" s="565">
        <v>0</v>
      </c>
      <c r="G1072" s="567"/>
      <c r="H1072" s="348"/>
      <c r="I1072" s="563"/>
      <c r="J1072" s="564"/>
      <c r="K1072" s="562"/>
      <c r="M1072" s="9"/>
      <c r="N1072" s="9"/>
      <c r="O1072" s="260"/>
      <c r="P1072" s="260"/>
      <c r="Q1072" s="61"/>
      <c r="S1072" s="249"/>
      <c r="T1072" s="61"/>
    </row>
    <row r="1073" spans="1:20" ht="15.75">
      <c r="A1073" s="261" t="s">
        <v>3851</v>
      </c>
      <c r="B1073" s="3"/>
      <c r="C1073" s="3"/>
      <c r="D1073" s="32">
        <f t="shared" si="31"/>
        <v>14.3</v>
      </c>
      <c r="E1073" s="9">
        <v>11</v>
      </c>
      <c r="F1073" s="565">
        <v>3.3000000000000003</v>
      </c>
      <c r="G1073" s="561"/>
      <c r="H1073" s="562"/>
      <c r="I1073" s="563"/>
      <c r="J1073" s="564"/>
      <c r="K1073" s="562"/>
      <c r="M1073" s="9"/>
      <c r="N1073" s="9"/>
      <c r="O1073" s="261"/>
      <c r="P1073" s="261"/>
      <c r="Q1073" s="61"/>
      <c r="S1073" s="249"/>
      <c r="T1073" s="61"/>
    </row>
    <row r="1074" spans="1:20" ht="15.75">
      <c r="A1074" s="105" t="s">
        <v>601</v>
      </c>
      <c r="B1074" s="3"/>
      <c r="C1074" s="3"/>
      <c r="D1074" s="32">
        <f t="shared" si="31"/>
        <v>0</v>
      </c>
      <c r="E1074" s="9">
        <v>0</v>
      </c>
      <c r="F1074" s="565">
        <v>0</v>
      </c>
      <c r="G1074" s="567"/>
      <c r="H1074" s="562"/>
      <c r="I1074" s="563"/>
      <c r="J1074" s="564"/>
      <c r="K1074" s="562"/>
      <c r="M1074" s="9"/>
      <c r="N1074" s="9"/>
      <c r="O1074" s="105"/>
      <c r="P1074" s="105"/>
      <c r="Q1074" s="61"/>
      <c r="S1074" s="249"/>
      <c r="T1074" s="61"/>
    </row>
    <row r="1075" spans="1:20" ht="15.75">
      <c r="A1075" s="261" t="s">
        <v>3837</v>
      </c>
      <c r="B1075" s="3"/>
      <c r="C1075" s="3"/>
      <c r="D1075" s="32">
        <f t="shared" si="31"/>
        <v>0</v>
      </c>
      <c r="E1075" s="9">
        <v>0</v>
      </c>
      <c r="F1075" s="565">
        <v>0</v>
      </c>
      <c r="G1075" s="561"/>
      <c r="H1075" s="562"/>
      <c r="I1075" s="563"/>
      <c r="J1075" s="564"/>
      <c r="K1075" s="562"/>
      <c r="M1075" s="9"/>
      <c r="N1075" s="9"/>
      <c r="O1075" s="260"/>
      <c r="P1075" s="260"/>
      <c r="Q1075" s="61"/>
      <c r="S1075" s="249"/>
      <c r="T1075" s="61"/>
    </row>
    <row r="1076" spans="1:20" ht="15.75">
      <c r="A1076" s="260" t="s">
        <v>3181</v>
      </c>
      <c r="B1076" s="3"/>
      <c r="C1076" s="3"/>
      <c r="D1076" s="32">
        <f t="shared" si="31"/>
        <v>0</v>
      </c>
      <c r="E1076" s="9">
        <v>0</v>
      </c>
      <c r="F1076" s="565">
        <v>0</v>
      </c>
      <c r="G1076" s="566"/>
      <c r="H1076" s="562"/>
      <c r="I1076" s="563"/>
      <c r="J1076" s="564"/>
      <c r="K1076" s="562"/>
      <c r="M1076" s="9"/>
      <c r="N1076" s="9"/>
      <c r="O1076" s="105"/>
      <c r="P1076" s="105"/>
      <c r="Q1076" s="61"/>
      <c r="S1076" s="249"/>
      <c r="T1076" s="61"/>
    </row>
    <row r="1077" spans="1:20" ht="15.75">
      <c r="A1077" s="261" t="s">
        <v>15</v>
      </c>
      <c r="B1077" s="3"/>
      <c r="C1077" s="3"/>
      <c r="D1077" s="32">
        <f t="shared" si="31"/>
        <v>0</v>
      </c>
      <c r="E1077" s="9">
        <v>0</v>
      </c>
      <c r="F1077" s="565">
        <v>0</v>
      </c>
      <c r="G1077" s="561"/>
      <c r="H1077" s="562"/>
      <c r="I1077" s="563"/>
      <c r="J1077" s="564"/>
      <c r="K1077" s="562"/>
      <c r="M1077" s="9"/>
      <c r="N1077" s="9"/>
      <c r="O1077" s="260"/>
      <c r="P1077" s="260"/>
      <c r="Q1077" s="61"/>
      <c r="S1077" s="249"/>
      <c r="T1077" s="61"/>
    </row>
    <row r="1078" spans="1:20" ht="15.75">
      <c r="A1078" s="105" t="s">
        <v>2521</v>
      </c>
      <c r="B1078" s="3"/>
      <c r="C1078" s="3"/>
      <c r="D1078" s="32">
        <f t="shared" si="31"/>
        <v>0</v>
      </c>
      <c r="E1078" s="9">
        <v>0</v>
      </c>
      <c r="F1078" s="565">
        <v>0</v>
      </c>
      <c r="G1078" s="567"/>
      <c r="H1078" s="562"/>
      <c r="I1078" s="563"/>
      <c r="J1078" s="564"/>
      <c r="K1078" s="562"/>
      <c r="M1078" s="9"/>
      <c r="N1078" s="9"/>
      <c r="O1078" s="261"/>
      <c r="P1078" s="261"/>
      <c r="Q1078" s="61"/>
      <c r="S1078" s="249"/>
      <c r="T1078" s="61"/>
    </row>
    <row r="1079" spans="1:20" ht="15.75">
      <c r="A1079" s="260" t="s">
        <v>3154</v>
      </c>
      <c r="B1079" s="3"/>
      <c r="C1079" s="3"/>
      <c r="D1079" s="32">
        <f t="shared" si="31"/>
        <v>0</v>
      </c>
      <c r="E1079" s="9">
        <v>0</v>
      </c>
      <c r="F1079" s="565">
        <v>0</v>
      </c>
      <c r="G1079" s="566"/>
      <c r="H1079" s="562"/>
      <c r="I1079" s="563"/>
      <c r="J1079" s="564"/>
      <c r="K1079" s="562"/>
      <c r="M1079" s="9"/>
      <c r="N1079" s="9"/>
      <c r="O1079" s="261"/>
      <c r="P1079" s="261"/>
      <c r="Q1079" s="61"/>
      <c r="S1079" s="249"/>
      <c r="T1079" s="61"/>
    </row>
    <row r="1080" spans="1:20" ht="15.75">
      <c r="A1080" s="105" t="s">
        <v>2094</v>
      </c>
      <c r="B1080" s="3"/>
      <c r="C1080" s="3"/>
      <c r="D1080" s="32">
        <f t="shared" si="31"/>
        <v>0</v>
      </c>
      <c r="E1080" s="9">
        <v>0</v>
      </c>
      <c r="F1080" s="565">
        <v>0</v>
      </c>
      <c r="G1080" s="567"/>
      <c r="H1080" s="562"/>
      <c r="I1080" s="563"/>
      <c r="J1080" s="564"/>
      <c r="K1080" s="562"/>
      <c r="M1080" s="9"/>
      <c r="N1080" s="9"/>
      <c r="O1080" s="260"/>
      <c r="P1080" s="260"/>
      <c r="Q1080" s="61"/>
      <c r="S1080" s="249"/>
      <c r="T1080" s="61"/>
    </row>
    <row r="1081" spans="1:20" ht="15.75">
      <c r="A1081" s="261" t="s">
        <v>3854</v>
      </c>
      <c r="B1081" s="3"/>
      <c r="C1081" s="3"/>
      <c r="D1081" s="32">
        <f t="shared" si="31"/>
        <v>0</v>
      </c>
      <c r="E1081" s="9">
        <v>0</v>
      </c>
      <c r="F1081" s="565">
        <v>0</v>
      </c>
      <c r="G1081" s="561"/>
      <c r="H1081" s="562"/>
      <c r="I1081" s="563"/>
      <c r="J1081" s="564"/>
      <c r="K1081" s="562"/>
      <c r="M1081" s="9"/>
      <c r="N1081" s="9"/>
      <c r="O1081" s="105"/>
      <c r="P1081" s="105"/>
      <c r="Q1081" s="61"/>
      <c r="S1081" s="249"/>
      <c r="T1081" s="61"/>
    </row>
    <row r="1082" spans="1:20" ht="15.75">
      <c r="A1082" s="261" t="s">
        <v>1580</v>
      </c>
      <c r="B1082" s="3"/>
      <c r="C1082" s="3"/>
      <c r="D1082" s="32">
        <f t="shared" si="31"/>
        <v>0</v>
      </c>
      <c r="E1082" s="9">
        <v>0</v>
      </c>
      <c r="F1082" s="565">
        <v>0</v>
      </c>
      <c r="G1082" s="561"/>
      <c r="H1082" s="562"/>
      <c r="I1082" s="563"/>
      <c r="J1082" s="564"/>
      <c r="K1082" s="562"/>
      <c r="M1082" s="9"/>
      <c r="N1082" s="9"/>
      <c r="O1082" s="105"/>
      <c r="P1082" s="105"/>
      <c r="Q1082" s="61"/>
      <c r="S1082" s="249"/>
      <c r="T1082" s="61"/>
    </row>
    <row r="1083" spans="1:20" ht="15.75">
      <c r="A1083" s="261" t="s">
        <v>17</v>
      </c>
      <c r="B1083" s="3"/>
      <c r="C1083" s="3"/>
      <c r="D1083" s="32">
        <f t="shared" si="31"/>
        <v>0</v>
      </c>
      <c r="E1083" s="9">
        <v>0</v>
      </c>
      <c r="F1083" s="565">
        <v>0</v>
      </c>
      <c r="G1083" s="561"/>
      <c r="H1083" s="562"/>
      <c r="I1083" s="563"/>
      <c r="J1083" s="564"/>
      <c r="K1083" s="562"/>
      <c r="M1083" s="9"/>
      <c r="N1083" s="9"/>
      <c r="O1083" s="260"/>
      <c r="P1083" s="260"/>
      <c r="Q1083" s="61"/>
      <c r="S1083" s="249"/>
      <c r="T1083" s="61"/>
    </row>
    <row r="1084" spans="1:20" ht="15.75">
      <c r="A1084" s="105" t="s">
        <v>3156</v>
      </c>
      <c r="B1084" s="3"/>
      <c r="C1084" s="3"/>
      <c r="D1084" s="32">
        <f t="shared" si="31"/>
        <v>0</v>
      </c>
      <c r="E1084" s="9">
        <v>0</v>
      </c>
      <c r="F1084" s="565">
        <v>0</v>
      </c>
      <c r="G1084" s="567"/>
      <c r="H1084" s="562"/>
      <c r="I1084" s="563"/>
      <c r="J1084" s="564"/>
      <c r="K1084" s="562"/>
      <c r="M1084" s="9"/>
      <c r="N1084" s="9"/>
      <c r="O1084" s="105"/>
      <c r="P1084" s="105"/>
      <c r="Q1084" s="61"/>
      <c r="S1084" s="249"/>
      <c r="T1084" s="61"/>
    </row>
    <row r="1085" spans="1:20" ht="15.75">
      <c r="A1085" s="105" t="s">
        <v>161</v>
      </c>
      <c r="B1085" s="3"/>
      <c r="C1085" s="3"/>
      <c r="D1085" s="32">
        <f t="shared" si="31"/>
        <v>0</v>
      </c>
      <c r="E1085" s="9">
        <v>0</v>
      </c>
      <c r="F1085" s="565">
        <v>0</v>
      </c>
      <c r="G1085" s="567"/>
      <c r="H1085" s="562"/>
      <c r="I1085" s="563"/>
      <c r="J1085" s="564"/>
      <c r="K1085" s="562"/>
      <c r="M1085" s="9"/>
      <c r="N1085" s="9"/>
      <c r="O1085" s="105"/>
      <c r="P1085" s="105"/>
      <c r="Q1085" s="61"/>
      <c r="S1085" s="249"/>
      <c r="T1085" s="61"/>
    </row>
    <row r="1086" spans="1:20" ht="15.75">
      <c r="A1086" s="261" t="s">
        <v>3818</v>
      </c>
      <c r="B1086" s="3"/>
      <c r="C1086" s="3"/>
      <c r="D1086" s="32">
        <f t="shared" si="31"/>
        <v>0</v>
      </c>
      <c r="E1086" s="9">
        <v>0</v>
      </c>
      <c r="F1086" s="565">
        <v>0</v>
      </c>
      <c r="G1086" s="561"/>
      <c r="H1086" s="562"/>
      <c r="I1086" s="563"/>
      <c r="J1086" s="564"/>
      <c r="K1086" s="562"/>
      <c r="M1086" s="9"/>
      <c r="N1086" s="9"/>
      <c r="O1086" s="105"/>
      <c r="P1086" s="105"/>
      <c r="Q1086" s="61"/>
      <c r="S1086" s="249"/>
      <c r="T1086" s="61"/>
    </row>
    <row r="1087" spans="1:20" ht="15.75">
      <c r="A1087" s="261" t="s">
        <v>3849</v>
      </c>
      <c r="B1087" s="3"/>
      <c r="C1087" s="3"/>
      <c r="D1087" s="32">
        <f t="shared" si="31"/>
        <v>0</v>
      </c>
      <c r="E1087" s="9">
        <v>0</v>
      </c>
      <c r="F1087" s="565">
        <v>0</v>
      </c>
      <c r="G1087" s="561"/>
      <c r="H1087" s="562"/>
      <c r="I1087" s="563"/>
      <c r="J1087" s="564"/>
      <c r="K1087" s="562"/>
      <c r="M1087" s="9"/>
      <c r="N1087" s="9"/>
      <c r="O1087" s="260"/>
      <c r="P1087" s="260"/>
      <c r="Q1087" s="61"/>
      <c r="S1087" s="249"/>
      <c r="T1087" s="61"/>
    </row>
    <row r="1088" spans="1:20" ht="15.75">
      <c r="A1088" s="260" t="s">
        <v>3157</v>
      </c>
      <c r="B1088" s="3"/>
      <c r="C1088" s="3"/>
      <c r="D1088" s="32">
        <f t="shared" si="31"/>
        <v>0</v>
      </c>
      <c r="E1088" s="9">
        <v>0</v>
      </c>
      <c r="F1088" s="565">
        <v>0</v>
      </c>
      <c r="G1088" s="566"/>
      <c r="H1088" s="562"/>
      <c r="I1088" s="563"/>
      <c r="J1088" s="564"/>
      <c r="K1088" s="562"/>
      <c r="M1088" s="9"/>
      <c r="N1088" s="9"/>
      <c r="O1088" s="105"/>
      <c r="P1088" s="105"/>
      <c r="Q1088" s="61"/>
      <c r="S1088" s="249"/>
      <c r="T1088" s="61"/>
    </row>
    <row r="1089" spans="1:20" ht="15.75">
      <c r="A1089" s="105" t="s">
        <v>2515</v>
      </c>
      <c r="B1089" s="3"/>
      <c r="C1089" s="3"/>
      <c r="D1089" s="32">
        <f t="shared" si="31"/>
        <v>0</v>
      </c>
      <c r="E1089" s="9">
        <v>0</v>
      </c>
      <c r="F1089" s="565">
        <v>0</v>
      </c>
      <c r="G1089" s="567"/>
      <c r="H1089" s="562"/>
      <c r="I1089" s="563"/>
      <c r="J1089" s="564"/>
      <c r="K1089" s="562"/>
      <c r="M1089" s="9"/>
      <c r="N1089" s="9"/>
      <c r="O1089" s="260"/>
      <c r="P1089" s="260"/>
      <c r="Q1089" s="61"/>
      <c r="S1089" s="249"/>
      <c r="T1089" s="61"/>
    </row>
    <row r="1090" spans="1:20" ht="15.75">
      <c r="A1090" s="261" t="s">
        <v>3821</v>
      </c>
      <c r="B1090" s="3"/>
      <c r="C1090" s="3"/>
      <c r="D1090" s="32">
        <f t="shared" si="31"/>
        <v>0</v>
      </c>
      <c r="E1090" s="9">
        <v>0</v>
      </c>
      <c r="F1090" s="565">
        <v>0</v>
      </c>
      <c r="G1090" s="561"/>
      <c r="H1090" s="562"/>
      <c r="I1090" s="563"/>
      <c r="J1090" s="564"/>
      <c r="K1090" s="562"/>
      <c r="M1090" s="9"/>
      <c r="N1090" s="9"/>
      <c r="O1090" s="105"/>
      <c r="P1090" s="105"/>
      <c r="Q1090" s="61"/>
      <c r="S1090" s="249"/>
      <c r="T1090" s="61"/>
    </row>
    <row r="1091" spans="1:20" ht="15.75">
      <c r="A1091" s="105" t="s">
        <v>2097</v>
      </c>
      <c r="B1091" s="3"/>
      <c r="C1091" s="3"/>
      <c r="D1091" s="32">
        <f t="shared" si="31"/>
        <v>0</v>
      </c>
      <c r="E1091" s="9">
        <v>0</v>
      </c>
      <c r="F1091" s="565">
        <v>0</v>
      </c>
      <c r="G1091" s="567"/>
      <c r="H1091" s="562"/>
      <c r="I1091" s="563"/>
      <c r="J1091" s="564"/>
      <c r="K1091" s="562"/>
      <c r="M1091" s="9"/>
      <c r="N1091" s="9"/>
      <c r="O1091" s="105"/>
      <c r="P1091" s="105"/>
      <c r="Q1091" s="61"/>
      <c r="S1091" s="249"/>
      <c r="T1091" s="61"/>
    </row>
    <row r="1092" spans="1:20" ht="15.75">
      <c r="A1092" s="261" t="s">
        <v>3824</v>
      </c>
      <c r="B1092" s="3"/>
      <c r="C1092" s="3"/>
      <c r="D1092" s="32">
        <f t="shared" si="31"/>
        <v>0</v>
      </c>
      <c r="E1092" s="9">
        <v>0</v>
      </c>
      <c r="F1092" s="565">
        <v>0</v>
      </c>
      <c r="G1092" s="561"/>
      <c r="H1092" s="562"/>
      <c r="I1092" s="563"/>
      <c r="J1092" s="564"/>
      <c r="K1092" s="562"/>
      <c r="M1092" s="9"/>
      <c r="N1092" s="9"/>
      <c r="O1092" s="105"/>
      <c r="P1092" s="105"/>
      <c r="Q1092" s="61"/>
      <c r="S1092" s="249"/>
      <c r="T1092" s="61"/>
    </row>
    <row r="1093" spans="1:20" ht="15.75">
      <c r="A1093" s="105" t="s">
        <v>2507</v>
      </c>
      <c r="B1093" s="3"/>
      <c r="C1093" s="3"/>
      <c r="D1093" s="32">
        <f t="shared" si="31"/>
        <v>0</v>
      </c>
      <c r="E1093" s="9">
        <v>0</v>
      </c>
      <c r="F1093" s="565">
        <v>0</v>
      </c>
      <c r="G1093" s="567"/>
      <c r="H1093" s="562"/>
      <c r="I1093" s="563"/>
      <c r="J1093" s="564"/>
      <c r="K1093" s="562"/>
      <c r="M1093" s="9"/>
      <c r="N1093" s="9"/>
      <c r="O1093" s="261"/>
      <c r="P1093" s="261"/>
      <c r="Q1093" s="61"/>
      <c r="S1093" s="249"/>
      <c r="T1093" s="61"/>
    </row>
    <row r="1094" spans="1:20" ht="15.75">
      <c r="A1094" s="260" t="s">
        <v>3158</v>
      </c>
      <c r="B1094" s="3"/>
      <c r="C1094" s="3"/>
      <c r="D1094" s="32">
        <f t="shared" si="31"/>
        <v>0</v>
      </c>
      <c r="E1094" s="9">
        <v>0</v>
      </c>
      <c r="F1094" s="565">
        <v>0</v>
      </c>
      <c r="G1094" s="566"/>
      <c r="H1094" s="562"/>
      <c r="I1094" s="563"/>
      <c r="J1094" s="564"/>
      <c r="K1094" s="562"/>
      <c r="M1094" s="9"/>
      <c r="N1094" s="9"/>
      <c r="O1094" s="105"/>
      <c r="P1094" s="105"/>
      <c r="Q1094" s="61"/>
      <c r="S1094" s="249"/>
      <c r="T1094" s="61"/>
    </row>
    <row r="1095" spans="1:20" ht="15.75">
      <c r="A1095" s="261" t="s">
        <v>3832</v>
      </c>
      <c r="B1095" s="3"/>
      <c r="C1095" s="3"/>
      <c r="D1095" s="32">
        <f t="shared" si="31"/>
        <v>0</v>
      </c>
      <c r="E1095" s="9">
        <v>0</v>
      </c>
      <c r="F1095" s="565">
        <v>0</v>
      </c>
      <c r="G1095" s="561"/>
      <c r="H1095" s="562"/>
      <c r="I1095" s="563"/>
      <c r="J1095" s="564"/>
      <c r="K1095" s="562"/>
      <c r="M1095" s="9"/>
      <c r="N1095" s="9"/>
      <c r="O1095" s="105"/>
      <c r="P1095" s="105"/>
      <c r="Q1095" s="61"/>
      <c r="S1095" s="249"/>
      <c r="T1095" s="61"/>
    </row>
    <row r="1096" spans="1:20" ht="15.75">
      <c r="A1096" s="105" t="s">
        <v>2080</v>
      </c>
      <c r="B1096" s="3"/>
      <c r="C1096" s="3"/>
      <c r="D1096" s="32">
        <f t="shared" si="31"/>
        <v>0</v>
      </c>
      <c r="E1096" s="9">
        <v>0</v>
      </c>
      <c r="F1096" s="565">
        <v>0</v>
      </c>
      <c r="G1096" s="567"/>
      <c r="H1096" s="562"/>
      <c r="I1096" s="563"/>
      <c r="J1096" s="564"/>
      <c r="K1096" s="562"/>
      <c r="M1096" s="9"/>
      <c r="N1096" s="9"/>
      <c r="O1096" s="105"/>
      <c r="P1096" s="105"/>
      <c r="Q1096" s="61"/>
      <c r="S1096" s="249"/>
      <c r="T1096" s="61"/>
    </row>
    <row r="1097" spans="1:20" ht="15.75">
      <c r="A1097" s="104" t="s">
        <v>3826</v>
      </c>
      <c r="B1097" s="3"/>
      <c r="C1097" s="3"/>
      <c r="D1097" s="32">
        <f t="shared" si="31"/>
        <v>0</v>
      </c>
      <c r="E1097" s="9">
        <v>0</v>
      </c>
      <c r="F1097" s="565">
        <v>0</v>
      </c>
      <c r="G1097" s="401"/>
      <c r="H1097" s="562"/>
      <c r="I1097" s="563"/>
      <c r="J1097" s="564"/>
      <c r="K1097" s="562"/>
      <c r="M1097" s="9"/>
      <c r="N1097" s="9"/>
      <c r="O1097" s="260"/>
      <c r="P1097" s="260"/>
      <c r="Q1097" s="61"/>
      <c r="S1097" s="249"/>
      <c r="T1097" s="61"/>
    </row>
    <row r="1098" spans="1:20" ht="15.75">
      <c r="A1098" s="260" t="s">
        <v>3159</v>
      </c>
      <c r="B1098" s="3"/>
      <c r="C1098" s="3"/>
      <c r="D1098" s="32">
        <f t="shared" si="31"/>
        <v>0</v>
      </c>
      <c r="E1098" s="9">
        <v>0</v>
      </c>
      <c r="F1098" s="565">
        <v>0</v>
      </c>
      <c r="G1098" s="566"/>
      <c r="H1098" s="562"/>
      <c r="I1098" s="563"/>
      <c r="J1098" s="564"/>
      <c r="K1098" s="562"/>
      <c r="M1098" s="9"/>
      <c r="N1098" s="9"/>
      <c r="O1098" s="105"/>
      <c r="P1098" s="105"/>
      <c r="Q1098" s="61"/>
      <c r="S1098" s="249"/>
      <c r="T1098" s="61"/>
    </row>
    <row r="1099" spans="1:20" ht="15.75">
      <c r="A1099" s="105" t="s">
        <v>2529</v>
      </c>
      <c r="B1099" s="3"/>
      <c r="C1099" s="3"/>
      <c r="D1099" s="32">
        <f t="shared" si="31"/>
        <v>0</v>
      </c>
      <c r="E1099" s="9">
        <v>0</v>
      </c>
      <c r="F1099" s="565">
        <v>0</v>
      </c>
      <c r="G1099" s="567"/>
      <c r="H1099" s="562"/>
      <c r="I1099" s="563"/>
      <c r="J1099" s="564"/>
      <c r="K1099" s="562"/>
      <c r="M1099" s="9"/>
      <c r="N1099" s="9"/>
      <c r="O1099" s="105"/>
      <c r="P1099" s="105"/>
      <c r="Q1099" s="61"/>
      <c r="S1099" s="249"/>
      <c r="T1099" s="61"/>
    </row>
    <row r="1100" spans="1:20" ht="15.75">
      <c r="A1100" s="261" t="s">
        <v>3853</v>
      </c>
      <c r="B1100" s="3"/>
      <c r="C1100" s="3"/>
      <c r="D1100" s="32">
        <f t="shared" si="31"/>
        <v>0</v>
      </c>
      <c r="E1100" s="9">
        <v>0</v>
      </c>
      <c r="F1100" s="565">
        <v>0</v>
      </c>
      <c r="G1100" s="561"/>
      <c r="H1100" s="562"/>
      <c r="I1100" s="563"/>
      <c r="J1100" s="564"/>
      <c r="K1100" s="562"/>
      <c r="M1100" s="9"/>
      <c r="N1100" s="9"/>
      <c r="O1100" s="261"/>
      <c r="P1100" s="261"/>
      <c r="Q1100" s="61"/>
      <c r="S1100" s="249"/>
      <c r="T1100" s="61"/>
    </row>
    <row r="1101" spans="1:20" ht="15.75">
      <c r="A1101" s="261" t="s">
        <v>3835</v>
      </c>
      <c r="B1101" s="3"/>
      <c r="C1101" s="3"/>
      <c r="D1101" s="32">
        <f t="shared" ref="D1101:D1132" si="32">SUM(E1101:DZ1101)</f>
        <v>15.6</v>
      </c>
      <c r="E1101" s="9">
        <v>12</v>
      </c>
      <c r="F1101" s="565">
        <v>3.5999999999999996</v>
      </c>
      <c r="G1101" s="561"/>
      <c r="H1101" s="562"/>
      <c r="I1101" s="563"/>
      <c r="J1101" s="564"/>
      <c r="K1101" s="562"/>
      <c r="M1101" s="9"/>
      <c r="N1101" s="9"/>
      <c r="O1101" s="260"/>
      <c r="P1101" s="260"/>
      <c r="Q1101" s="61"/>
      <c r="S1101" s="249"/>
      <c r="T1101" s="61"/>
    </row>
    <row r="1102" spans="1:20" ht="15.75">
      <c r="A1102" s="105" t="s">
        <v>665</v>
      </c>
      <c r="B1102" s="3"/>
      <c r="C1102" s="3"/>
      <c r="D1102" s="32">
        <f t="shared" si="32"/>
        <v>0</v>
      </c>
      <c r="E1102" s="9">
        <v>0</v>
      </c>
      <c r="F1102" s="565">
        <v>0</v>
      </c>
      <c r="G1102" s="567"/>
      <c r="H1102" s="562"/>
      <c r="I1102" s="563"/>
      <c r="J1102" s="564"/>
      <c r="K1102" s="562"/>
      <c r="M1102" s="9"/>
      <c r="N1102" s="9"/>
      <c r="O1102" s="105"/>
      <c r="P1102" s="105"/>
      <c r="Q1102" s="61"/>
      <c r="S1102" s="249"/>
      <c r="T1102" s="61"/>
    </row>
    <row r="1103" spans="1:20" ht="15.75">
      <c r="A1103" s="105" t="s">
        <v>2528</v>
      </c>
      <c r="B1103" s="3"/>
      <c r="C1103" s="3"/>
      <c r="D1103" s="32">
        <f t="shared" si="32"/>
        <v>0</v>
      </c>
      <c r="E1103" s="9">
        <v>0</v>
      </c>
      <c r="F1103" s="565">
        <v>0</v>
      </c>
      <c r="G1103" s="567"/>
      <c r="H1103" s="562"/>
      <c r="I1103" s="563"/>
      <c r="J1103" s="564"/>
      <c r="K1103" s="562"/>
      <c r="M1103" s="9"/>
      <c r="N1103" s="9"/>
      <c r="O1103" s="105"/>
      <c r="P1103" s="105"/>
      <c r="Q1103" s="61"/>
      <c r="S1103" s="249"/>
      <c r="T1103" s="61"/>
    </row>
    <row r="1104" spans="1:20" ht="15.75">
      <c r="A1104" s="261" t="s">
        <v>2171</v>
      </c>
      <c r="B1104" s="3"/>
      <c r="C1104" s="3"/>
      <c r="D1104" s="32">
        <f t="shared" si="32"/>
        <v>0</v>
      </c>
      <c r="E1104" s="9">
        <v>0</v>
      </c>
      <c r="F1104" s="565">
        <v>0</v>
      </c>
      <c r="G1104" s="561"/>
      <c r="H1104" s="562"/>
      <c r="I1104" s="563"/>
      <c r="J1104" s="564"/>
      <c r="K1104" s="562"/>
      <c r="M1104" s="9"/>
      <c r="N1104" s="9"/>
      <c r="O1104" s="261"/>
      <c r="P1104" s="261"/>
      <c r="Q1104" s="61"/>
      <c r="S1104" s="249"/>
      <c r="T1104" s="61"/>
    </row>
    <row r="1105" spans="1:20" ht="15.75">
      <c r="A1105" s="105" t="s">
        <v>3160</v>
      </c>
      <c r="B1105" s="3"/>
      <c r="C1105" s="3"/>
      <c r="D1105" s="32">
        <f t="shared" si="32"/>
        <v>0</v>
      </c>
      <c r="E1105" s="9">
        <v>0</v>
      </c>
      <c r="F1105" s="565">
        <v>0</v>
      </c>
      <c r="G1105" s="567"/>
      <c r="H1105" s="562"/>
      <c r="I1105" s="563"/>
      <c r="J1105" s="564"/>
      <c r="K1105" s="562"/>
      <c r="M1105" s="9"/>
      <c r="N1105" s="9"/>
      <c r="O1105" s="260"/>
      <c r="P1105" s="260"/>
      <c r="Q1105" s="61"/>
      <c r="S1105" s="249"/>
      <c r="T1105" s="61"/>
    </row>
    <row r="1106" spans="1:20" ht="15.75">
      <c r="A1106" s="105" t="s">
        <v>2511</v>
      </c>
      <c r="B1106" s="3"/>
      <c r="C1106" s="3"/>
      <c r="D1106" s="32">
        <f t="shared" si="32"/>
        <v>0</v>
      </c>
      <c r="E1106" s="9">
        <v>0</v>
      </c>
      <c r="F1106" s="565">
        <v>0</v>
      </c>
      <c r="G1106" s="567"/>
      <c r="H1106" s="562"/>
      <c r="I1106" s="563"/>
      <c r="J1106" s="564"/>
      <c r="K1106" s="562"/>
      <c r="M1106" s="9"/>
      <c r="N1106" s="9"/>
      <c r="O1106" s="260"/>
      <c r="P1106" s="260"/>
      <c r="Q1106" s="61"/>
      <c r="S1106" s="249"/>
      <c r="T1106" s="61"/>
    </row>
    <row r="1107" spans="1:20" ht="15.75">
      <c r="A1107" s="105" t="s">
        <v>661</v>
      </c>
      <c r="B1107" s="3"/>
      <c r="C1107" s="3"/>
      <c r="D1107" s="32">
        <f t="shared" si="32"/>
        <v>0</v>
      </c>
      <c r="E1107" s="9">
        <v>0</v>
      </c>
      <c r="F1107" s="565">
        <v>0</v>
      </c>
      <c r="G1107" s="567"/>
      <c r="H1107" s="562"/>
      <c r="I1107" s="563"/>
      <c r="J1107" s="564"/>
      <c r="K1107" s="562"/>
      <c r="M1107" s="9"/>
      <c r="N1107" s="9"/>
      <c r="O1107" s="105"/>
      <c r="P1107" s="105"/>
      <c r="Q1107" s="61"/>
      <c r="S1107" s="249"/>
      <c r="T1107" s="61"/>
    </row>
    <row r="1108" spans="1:20" ht="15.75">
      <c r="A1108" s="260" t="s">
        <v>21</v>
      </c>
      <c r="B1108" s="3"/>
      <c r="C1108" s="3"/>
      <c r="D1108" s="32">
        <f t="shared" si="32"/>
        <v>0</v>
      </c>
      <c r="E1108" s="9">
        <v>0</v>
      </c>
      <c r="F1108" s="565">
        <v>0</v>
      </c>
      <c r="G1108" s="566"/>
      <c r="H1108" s="562"/>
      <c r="I1108" s="563"/>
      <c r="J1108" s="564"/>
      <c r="K1108" s="562"/>
      <c r="M1108" s="9"/>
      <c r="N1108" s="9"/>
      <c r="O1108" s="105"/>
      <c r="P1108" s="105"/>
      <c r="Q1108" s="61"/>
      <c r="S1108" s="249"/>
      <c r="T1108" s="61"/>
    </row>
    <row r="1109" spans="1:20" ht="15.75">
      <c r="A1109" s="105" t="s">
        <v>141</v>
      </c>
      <c r="B1109" s="3"/>
      <c r="C1109" s="3"/>
      <c r="D1109" s="32">
        <f t="shared" si="32"/>
        <v>0</v>
      </c>
      <c r="E1109" s="9">
        <v>0</v>
      </c>
      <c r="F1109" s="565">
        <v>0</v>
      </c>
      <c r="G1109" s="567"/>
      <c r="H1109" s="562"/>
      <c r="I1109" s="563"/>
      <c r="J1109" s="564"/>
      <c r="K1109" s="562"/>
      <c r="M1109" s="9"/>
      <c r="N1109" s="9"/>
      <c r="O1109" s="105"/>
      <c r="P1109" s="105"/>
      <c r="Q1109" s="61"/>
      <c r="S1109" s="249"/>
      <c r="T1109" s="61"/>
    </row>
    <row r="1110" spans="1:20" ht="15.75">
      <c r="A1110" s="105" t="s">
        <v>2073</v>
      </c>
      <c r="B1110" s="3"/>
      <c r="C1110" s="3"/>
      <c r="D1110" s="32">
        <f t="shared" si="32"/>
        <v>0</v>
      </c>
      <c r="E1110" s="9">
        <v>0</v>
      </c>
      <c r="F1110" s="565">
        <v>0</v>
      </c>
      <c r="G1110" s="567"/>
      <c r="H1110" s="562"/>
      <c r="I1110" s="563"/>
      <c r="J1110" s="564"/>
      <c r="K1110" s="562"/>
      <c r="M1110" s="9"/>
      <c r="N1110" s="9"/>
      <c r="O1110" s="105"/>
      <c r="P1110" s="105"/>
      <c r="Q1110" s="61"/>
      <c r="S1110" s="249"/>
      <c r="T1110" s="61"/>
    </row>
    <row r="1111" spans="1:20" ht="15.75">
      <c r="A1111" s="261" t="s">
        <v>1592</v>
      </c>
      <c r="B1111" s="3"/>
      <c r="C1111" s="3"/>
      <c r="D1111" s="32">
        <f t="shared" si="32"/>
        <v>0</v>
      </c>
      <c r="E1111" s="9">
        <v>0</v>
      </c>
      <c r="F1111" s="565">
        <v>0</v>
      </c>
      <c r="G1111" s="561"/>
      <c r="H1111" s="562"/>
      <c r="I1111" s="563"/>
      <c r="J1111" s="564"/>
      <c r="K1111" s="562"/>
      <c r="M1111" s="9"/>
      <c r="N1111" s="9"/>
      <c r="O1111" s="105"/>
      <c r="P1111" s="105"/>
      <c r="Q1111" s="61"/>
      <c r="S1111" s="249"/>
      <c r="T1111" s="61"/>
    </row>
    <row r="1112" spans="1:20" ht="15.75">
      <c r="A1112" s="105" t="s">
        <v>3161</v>
      </c>
      <c r="B1112" s="3"/>
      <c r="C1112" s="3"/>
      <c r="D1112" s="32">
        <f t="shared" si="32"/>
        <v>0</v>
      </c>
      <c r="E1112" s="9">
        <v>0</v>
      </c>
      <c r="F1112" s="565">
        <v>0</v>
      </c>
      <c r="G1112" s="567"/>
      <c r="H1112" s="562"/>
      <c r="I1112" s="563"/>
      <c r="J1112" s="564"/>
      <c r="K1112" s="562"/>
      <c r="M1112" s="9"/>
      <c r="N1112" s="9"/>
      <c r="O1112" s="261"/>
      <c r="P1112" s="261"/>
      <c r="Q1112" s="61"/>
      <c r="S1112" s="249"/>
      <c r="T1112" s="61"/>
    </row>
    <row r="1113" spans="1:20" ht="15.75">
      <c r="A1113" s="105" t="s">
        <v>2522</v>
      </c>
      <c r="B1113" s="3"/>
      <c r="C1113" s="3"/>
      <c r="D1113" s="32">
        <f t="shared" si="32"/>
        <v>0</v>
      </c>
      <c r="E1113" s="9">
        <v>0</v>
      </c>
      <c r="F1113" s="565">
        <v>0</v>
      </c>
      <c r="G1113" s="567"/>
      <c r="H1113" s="562"/>
      <c r="I1113" s="563"/>
      <c r="J1113" s="564"/>
      <c r="K1113" s="562"/>
      <c r="M1113" s="9"/>
      <c r="N1113" s="9"/>
      <c r="O1113" s="261"/>
      <c r="P1113" s="261"/>
      <c r="Q1113" s="61"/>
      <c r="S1113" s="249"/>
      <c r="T1113" s="61"/>
    </row>
    <row r="1114" spans="1:20" ht="15.75">
      <c r="A1114" s="261" t="s">
        <v>3833</v>
      </c>
      <c r="B1114" s="3"/>
      <c r="C1114" s="3"/>
      <c r="D1114" s="32">
        <f t="shared" si="32"/>
        <v>0</v>
      </c>
      <c r="E1114" s="9">
        <v>0</v>
      </c>
      <c r="F1114" s="565">
        <v>0</v>
      </c>
      <c r="G1114" s="561"/>
      <c r="H1114" s="562"/>
      <c r="I1114" s="563"/>
      <c r="J1114" s="564"/>
      <c r="K1114" s="562"/>
      <c r="M1114" s="9"/>
      <c r="N1114" s="9"/>
      <c r="O1114" s="105"/>
      <c r="P1114" s="105"/>
      <c r="Q1114" s="61"/>
      <c r="S1114" s="249"/>
      <c r="T1114" s="61"/>
    </row>
    <row r="1115" spans="1:20" ht="15.75">
      <c r="A1115" s="105" t="s">
        <v>2083</v>
      </c>
      <c r="B1115" s="3"/>
      <c r="C1115" s="3"/>
      <c r="D1115" s="32">
        <f t="shared" si="32"/>
        <v>0</v>
      </c>
      <c r="E1115" s="9">
        <v>0</v>
      </c>
      <c r="F1115" s="565">
        <v>0</v>
      </c>
      <c r="G1115" s="567"/>
      <c r="H1115" s="562"/>
      <c r="I1115" s="563"/>
      <c r="J1115" s="564"/>
      <c r="K1115" s="562"/>
      <c r="M1115" s="9"/>
      <c r="N1115" s="9"/>
      <c r="O1115" s="401"/>
      <c r="P1115" s="401"/>
      <c r="Q1115" s="61"/>
      <c r="S1115" s="249"/>
      <c r="T1115" s="61"/>
    </row>
    <row r="1116" spans="1:20" ht="15.75">
      <c r="A1116" s="261" t="s">
        <v>1593</v>
      </c>
      <c r="B1116" s="3"/>
      <c r="C1116" s="3"/>
      <c r="D1116" s="32">
        <f t="shared" si="32"/>
        <v>0</v>
      </c>
      <c r="E1116" s="9">
        <v>0</v>
      </c>
      <c r="F1116" s="565">
        <v>0</v>
      </c>
      <c r="G1116" s="561"/>
      <c r="H1116" s="562"/>
      <c r="I1116" s="563"/>
      <c r="J1116" s="564"/>
      <c r="K1116" s="562"/>
      <c r="M1116" s="9"/>
      <c r="N1116" s="9"/>
      <c r="O1116" s="401"/>
      <c r="P1116" s="401"/>
      <c r="Q1116" s="61"/>
      <c r="S1116" s="249"/>
      <c r="T1116" s="61"/>
    </row>
    <row r="1117" spans="1:20" ht="15.75">
      <c r="A1117" s="260" t="s">
        <v>3163</v>
      </c>
      <c r="B1117" s="3"/>
      <c r="C1117" s="3"/>
      <c r="D1117" s="32">
        <f t="shared" si="32"/>
        <v>0</v>
      </c>
      <c r="E1117" s="9">
        <v>0</v>
      </c>
      <c r="F1117" s="565">
        <v>0</v>
      </c>
      <c r="G1117" s="566"/>
      <c r="H1117" s="562"/>
      <c r="I1117" s="563"/>
      <c r="J1117" s="564"/>
      <c r="K1117" s="562"/>
      <c r="M1117" s="9"/>
      <c r="N1117" s="9"/>
      <c r="O1117" s="105"/>
      <c r="P1117" s="105"/>
      <c r="Q1117" s="61"/>
      <c r="S1117" s="249"/>
      <c r="T1117" s="61"/>
    </row>
    <row r="1118" spans="1:20" ht="15.75">
      <c r="A1118" s="105" t="s">
        <v>629</v>
      </c>
      <c r="B1118" s="3"/>
      <c r="C1118" s="3"/>
      <c r="D1118" s="32">
        <f t="shared" si="32"/>
        <v>1.1000000000000001</v>
      </c>
      <c r="E1118" s="9">
        <v>0</v>
      </c>
      <c r="F1118" s="565">
        <v>1.1000000000000001</v>
      </c>
      <c r="G1118" s="567"/>
      <c r="H1118" s="562"/>
      <c r="I1118" s="563"/>
      <c r="J1118" s="564"/>
      <c r="K1118" s="562"/>
      <c r="M1118" s="9"/>
      <c r="N1118" s="9"/>
      <c r="O1118" s="260"/>
      <c r="P1118" s="260"/>
      <c r="Q1118" s="61"/>
      <c r="S1118" s="249"/>
      <c r="T1118" s="61"/>
    </row>
    <row r="1119" spans="1:20" ht="15.75">
      <c r="A1119" s="105" t="s">
        <v>2082</v>
      </c>
      <c r="B1119" s="3"/>
      <c r="C1119" s="3"/>
      <c r="D1119" s="32">
        <f t="shared" si="32"/>
        <v>0</v>
      </c>
      <c r="E1119" s="9">
        <v>0</v>
      </c>
      <c r="F1119" s="565">
        <v>0</v>
      </c>
      <c r="G1119" s="567"/>
      <c r="H1119" s="562"/>
      <c r="I1119" s="563"/>
      <c r="J1119" s="564"/>
      <c r="K1119" s="562"/>
      <c r="M1119" s="9"/>
      <c r="N1119" s="9"/>
      <c r="O1119" s="260"/>
      <c r="P1119" s="260"/>
      <c r="Q1119" s="61"/>
      <c r="S1119" s="249"/>
      <c r="T1119" s="61"/>
    </row>
    <row r="1120" spans="1:20" ht="15.75">
      <c r="A1120" s="105" t="s">
        <v>630</v>
      </c>
      <c r="B1120" s="3"/>
      <c r="C1120" s="3"/>
      <c r="D1120" s="32">
        <f t="shared" si="32"/>
        <v>0</v>
      </c>
      <c r="E1120" s="9">
        <v>0</v>
      </c>
      <c r="F1120" s="565">
        <v>0</v>
      </c>
      <c r="G1120" s="567"/>
      <c r="H1120" s="562"/>
      <c r="I1120" s="563"/>
      <c r="J1120" s="564"/>
      <c r="K1120" s="562"/>
      <c r="M1120" s="9"/>
      <c r="N1120" s="9"/>
      <c r="O1120" s="105"/>
      <c r="P1120" s="105"/>
      <c r="Q1120" s="61"/>
      <c r="S1120" s="249"/>
      <c r="T1120" s="61"/>
    </row>
    <row r="1121" spans="1:20" ht="15.75">
      <c r="A1121" s="105" t="s">
        <v>3164</v>
      </c>
      <c r="B1121" s="3"/>
      <c r="C1121" s="3"/>
      <c r="D1121" s="32">
        <f t="shared" si="32"/>
        <v>0</v>
      </c>
      <c r="E1121" s="9">
        <v>0</v>
      </c>
      <c r="F1121" s="565">
        <v>0</v>
      </c>
      <c r="G1121" s="567"/>
      <c r="H1121" s="562"/>
      <c r="I1121" s="563"/>
      <c r="J1121" s="564"/>
      <c r="K1121" s="562"/>
      <c r="M1121" s="9"/>
      <c r="N1121" s="9"/>
      <c r="O1121" s="105"/>
      <c r="P1121" s="105"/>
      <c r="Q1121" s="61"/>
      <c r="S1121" s="249"/>
      <c r="T1121" s="61"/>
    </row>
    <row r="1122" spans="1:20" ht="15.75">
      <c r="A1122" s="261" t="s">
        <v>23</v>
      </c>
      <c r="B1122" s="3"/>
      <c r="C1122" s="3"/>
      <c r="D1122" s="32">
        <f t="shared" si="32"/>
        <v>15.6</v>
      </c>
      <c r="E1122" s="9">
        <v>12</v>
      </c>
      <c r="F1122" s="565">
        <v>3.5999999999999996</v>
      </c>
      <c r="G1122" s="561"/>
      <c r="H1122" s="562"/>
      <c r="I1122" s="563"/>
      <c r="J1122" s="564"/>
      <c r="K1122" s="562"/>
      <c r="M1122" s="9"/>
      <c r="N1122" s="9"/>
      <c r="O1122" s="105"/>
      <c r="P1122" s="105"/>
      <c r="Q1122" s="61"/>
      <c r="S1122" s="249"/>
      <c r="T1122" s="61"/>
    </row>
    <row r="1123" spans="1:20" ht="15.75">
      <c r="A1123" s="261" t="s">
        <v>25</v>
      </c>
      <c r="B1123" s="3"/>
      <c r="C1123" s="3"/>
      <c r="D1123" s="32">
        <f t="shared" si="32"/>
        <v>0</v>
      </c>
      <c r="E1123" s="9">
        <v>0</v>
      </c>
      <c r="F1123" s="565">
        <v>0</v>
      </c>
      <c r="G1123" s="561"/>
      <c r="H1123" s="562"/>
      <c r="I1123" s="563"/>
      <c r="J1123" s="564"/>
      <c r="K1123" s="562"/>
      <c r="M1123" s="9"/>
      <c r="N1123" s="9"/>
      <c r="O1123" s="105"/>
      <c r="P1123" s="105"/>
      <c r="Q1123" s="61"/>
      <c r="S1123" s="249"/>
      <c r="T1123" s="61"/>
    </row>
    <row r="1124" spans="1:20" ht="15.75">
      <c r="A1124" s="105" t="s">
        <v>2508</v>
      </c>
      <c r="B1124" s="3"/>
      <c r="C1124" s="3"/>
      <c r="D1124" s="32">
        <f t="shared" si="32"/>
        <v>0</v>
      </c>
      <c r="E1124" s="9">
        <v>0</v>
      </c>
      <c r="F1124" s="565">
        <v>0</v>
      </c>
      <c r="G1124" s="567"/>
      <c r="H1124" s="562"/>
      <c r="I1124" s="563"/>
      <c r="J1124" s="564"/>
      <c r="K1124" s="562"/>
      <c r="M1124" s="9"/>
      <c r="N1124" s="9"/>
      <c r="O1124" s="105"/>
      <c r="P1124" s="105"/>
      <c r="Q1124" s="61"/>
      <c r="S1124" s="249"/>
      <c r="T1124" s="61"/>
    </row>
    <row r="1125" spans="1:20" ht="15.75">
      <c r="A1125" s="261" t="s">
        <v>3831</v>
      </c>
      <c r="B1125" s="3"/>
      <c r="C1125" s="3"/>
      <c r="D1125" s="32">
        <f t="shared" si="32"/>
        <v>0</v>
      </c>
      <c r="E1125" s="9">
        <v>0</v>
      </c>
      <c r="F1125" s="565">
        <v>0</v>
      </c>
      <c r="G1125" s="561"/>
      <c r="H1125" s="562"/>
      <c r="I1125" s="563"/>
      <c r="J1125" s="564"/>
      <c r="K1125" s="562"/>
      <c r="M1125" s="9"/>
      <c r="N1125" s="9"/>
      <c r="O1125" s="260"/>
      <c r="P1125" s="260"/>
      <c r="Q1125" s="61"/>
      <c r="S1125" s="249"/>
      <c r="T1125" s="61"/>
    </row>
    <row r="1126" spans="1:20" ht="15.75">
      <c r="A1126" s="104" t="s">
        <v>1278</v>
      </c>
      <c r="B1126" s="3"/>
      <c r="C1126" s="3"/>
      <c r="D1126" s="32">
        <f t="shared" si="32"/>
        <v>16.899999999999999</v>
      </c>
      <c r="E1126" s="9">
        <v>13</v>
      </c>
      <c r="F1126" s="565">
        <v>3.9000000000000004</v>
      </c>
      <c r="G1126" s="401"/>
      <c r="H1126" s="562"/>
      <c r="I1126" s="563"/>
      <c r="J1126" s="564"/>
      <c r="K1126" s="562"/>
      <c r="M1126" s="9"/>
      <c r="N1126" s="9"/>
      <c r="O1126" s="260"/>
      <c r="P1126" s="260"/>
      <c r="Q1126" s="61"/>
      <c r="S1126" s="249"/>
      <c r="T1126" s="61"/>
    </row>
    <row r="1127" spans="1:20" ht="15.75">
      <c r="A1127" s="261" t="s">
        <v>4071</v>
      </c>
      <c r="B1127" s="3"/>
      <c r="C1127" s="3"/>
      <c r="D1127" s="32">
        <f t="shared" si="32"/>
        <v>0</v>
      </c>
      <c r="E1127" s="9">
        <v>0</v>
      </c>
      <c r="F1127" s="565">
        <v>0</v>
      </c>
      <c r="G1127" s="561"/>
      <c r="H1127" s="562"/>
      <c r="I1127" s="563"/>
      <c r="J1127" s="564"/>
      <c r="K1127" s="562"/>
      <c r="M1127" s="9"/>
      <c r="N1127" s="9"/>
      <c r="O1127" s="105"/>
      <c r="P1127" s="105"/>
      <c r="Q1127" s="61"/>
      <c r="S1127" s="249"/>
      <c r="T1127" s="61"/>
    </row>
    <row r="1128" spans="1:20" ht="15.75">
      <c r="A1128" s="261" t="s">
        <v>3840</v>
      </c>
      <c r="B1128" s="3"/>
      <c r="C1128" s="3"/>
      <c r="D1128" s="32">
        <f t="shared" si="32"/>
        <v>0</v>
      </c>
      <c r="E1128" s="9">
        <v>0</v>
      </c>
      <c r="F1128" s="565">
        <v>0</v>
      </c>
      <c r="G1128" s="561"/>
      <c r="H1128" s="562"/>
      <c r="I1128" s="563"/>
      <c r="J1128" s="564"/>
      <c r="K1128" s="562"/>
      <c r="M1128" s="9"/>
      <c r="N1128" s="9"/>
      <c r="O1128" s="105"/>
      <c r="P1128" s="105"/>
      <c r="Q1128" s="61"/>
      <c r="S1128" s="249"/>
      <c r="T1128" s="61"/>
    </row>
    <row r="1129" spans="1:20" ht="15.75">
      <c r="A1129" s="104" t="s">
        <v>1280</v>
      </c>
      <c r="B1129" s="3"/>
      <c r="C1129" s="3"/>
      <c r="D1129" s="32">
        <f t="shared" si="32"/>
        <v>0</v>
      </c>
      <c r="E1129" s="9">
        <v>0</v>
      </c>
      <c r="F1129" s="565">
        <v>0</v>
      </c>
      <c r="G1129" s="401"/>
      <c r="H1129" s="562"/>
      <c r="I1129" s="563"/>
      <c r="J1129" s="564"/>
      <c r="K1129" s="562"/>
      <c r="M1129" s="9"/>
      <c r="N1129" s="9"/>
      <c r="O1129" s="105"/>
      <c r="P1129" s="105"/>
      <c r="Q1129" s="61"/>
      <c r="S1129" s="249"/>
      <c r="T1129" s="61"/>
    </row>
    <row r="1130" spans="1:20" ht="15.75">
      <c r="A1130" s="261" t="s">
        <v>1594</v>
      </c>
      <c r="B1130" s="3"/>
      <c r="C1130" s="3"/>
      <c r="D1130" s="32">
        <f t="shared" si="32"/>
        <v>0</v>
      </c>
      <c r="E1130" s="9">
        <v>0</v>
      </c>
      <c r="F1130" s="565">
        <v>0</v>
      </c>
      <c r="G1130" s="561"/>
      <c r="H1130" s="562"/>
      <c r="I1130" s="563"/>
      <c r="J1130" s="564"/>
      <c r="K1130" s="562"/>
      <c r="M1130" s="9"/>
      <c r="N1130" s="9"/>
      <c r="O1130" s="105"/>
      <c r="P1130" s="105"/>
      <c r="Q1130" s="61"/>
      <c r="S1130" s="249"/>
      <c r="T1130" s="61"/>
    </row>
    <row r="1131" spans="1:20" ht="15.75">
      <c r="A1131" s="105" t="s">
        <v>2509</v>
      </c>
      <c r="B1131" s="3"/>
      <c r="C1131" s="3"/>
      <c r="D1131" s="32">
        <f t="shared" si="32"/>
        <v>0</v>
      </c>
      <c r="E1131" s="9">
        <v>0</v>
      </c>
      <c r="F1131" s="565">
        <v>0</v>
      </c>
      <c r="G1131" s="567"/>
      <c r="H1131" s="562"/>
      <c r="I1131" s="563"/>
      <c r="J1131" s="564"/>
      <c r="K1131" s="562"/>
      <c r="M1131" s="9"/>
      <c r="N1131" s="9"/>
      <c r="O1131" s="260"/>
      <c r="P1131" s="260"/>
      <c r="Q1131" s="61"/>
      <c r="S1131" s="249"/>
      <c r="T1131" s="61"/>
    </row>
    <row r="1132" spans="1:20" ht="15.75">
      <c r="A1132" s="261" t="s">
        <v>3855</v>
      </c>
      <c r="B1132" s="3"/>
      <c r="C1132" s="3"/>
      <c r="D1132" s="32">
        <f t="shared" si="32"/>
        <v>0</v>
      </c>
      <c r="E1132" s="9">
        <v>0</v>
      </c>
      <c r="F1132" s="565">
        <v>0</v>
      </c>
      <c r="G1132" s="561"/>
      <c r="H1132" s="562"/>
      <c r="I1132" s="563"/>
      <c r="J1132" s="564"/>
      <c r="K1132" s="562"/>
      <c r="M1132" s="9"/>
      <c r="N1132" s="9"/>
      <c r="O1132" s="401"/>
      <c r="P1132" s="401"/>
      <c r="Q1132" s="61"/>
      <c r="S1132" s="249"/>
      <c r="T1132" s="61"/>
    </row>
    <row r="1133" spans="1:20" ht="15.75">
      <c r="A1133" s="260" t="s">
        <v>3165</v>
      </c>
      <c r="B1133" s="3"/>
      <c r="C1133" s="3"/>
      <c r="D1133" s="32">
        <f t="shared" ref="D1133:D1164" si="33">SUM(E1133:DZ1133)</f>
        <v>0</v>
      </c>
      <c r="E1133" s="9">
        <v>0</v>
      </c>
      <c r="F1133" s="565">
        <v>0</v>
      </c>
      <c r="G1133" s="566"/>
      <c r="H1133" s="562"/>
      <c r="I1133" s="563"/>
      <c r="J1133" s="564"/>
      <c r="K1133" s="562"/>
      <c r="M1133" s="9"/>
      <c r="N1133" s="9"/>
      <c r="O1133" s="105"/>
      <c r="P1133" s="105"/>
      <c r="Q1133" s="61"/>
      <c r="S1133" s="249"/>
      <c r="T1133" s="61"/>
    </row>
    <row r="1134" spans="1:20" ht="15.75">
      <c r="A1134" s="260" t="s">
        <v>3166</v>
      </c>
      <c r="B1134" s="3"/>
      <c r="C1134" s="3"/>
      <c r="D1134" s="32">
        <f t="shared" si="33"/>
        <v>0</v>
      </c>
      <c r="E1134" s="9">
        <v>0</v>
      </c>
      <c r="F1134" s="565">
        <v>0</v>
      </c>
      <c r="G1134" s="566"/>
      <c r="H1134" s="562"/>
      <c r="I1134" s="563"/>
      <c r="J1134" s="564"/>
      <c r="K1134" s="562"/>
      <c r="M1134" s="9"/>
      <c r="N1134" s="9"/>
      <c r="O1134" s="105"/>
      <c r="P1134" s="105"/>
      <c r="Q1134" s="61"/>
      <c r="S1134" s="249"/>
      <c r="T1134" s="61"/>
    </row>
    <row r="1135" spans="1:20" ht="15.75">
      <c r="A1135" s="105" t="s">
        <v>2078</v>
      </c>
      <c r="B1135" s="3"/>
      <c r="C1135" s="3"/>
      <c r="D1135" s="32">
        <f t="shared" si="33"/>
        <v>0</v>
      </c>
      <c r="E1135" s="9">
        <v>0</v>
      </c>
      <c r="F1135" s="565">
        <v>0</v>
      </c>
      <c r="G1135" s="567"/>
      <c r="H1135" s="562"/>
      <c r="I1135" s="563"/>
      <c r="J1135" s="564"/>
      <c r="K1135" s="562"/>
      <c r="M1135" s="9"/>
      <c r="N1135" s="9"/>
      <c r="O1135" s="260"/>
      <c r="P1135" s="260"/>
      <c r="Q1135" s="61"/>
      <c r="S1135" s="249"/>
      <c r="T1135" s="61"/>
    </row>
    <row r="1136" spans="1:20" ht="15.75">
      <c r="A1136" s="105" t="s">
        <v>613</v>
      </c>
      <c r="B1136" s="3"/>
      <c r="C1136" s="3"/>
      <c r="D1136" s="32">
        <f t="shared" si="33"/>
        <v>0</v>
      </c>
      <c r="E1136" s="9">
        <v>0</v>
      </c>
      <c r="F1136" s="565">
        <v>0</v>
      </c>
      <c r="G1136" s="567"/>
      <c r="H1136" s="562"/>
      <c r="I1136" s="563"/>
      <c r="J1136" s="564"/>
      <c r="K1136" s="562"/>
      <c r="M1136" s="9"/>
      <c r="N1136" s="9"/>
      <c r="O1136" s="261"/>
      <c r="P1136" s="261"/>
      <c r="Q1136" s="61"/>
      <c r="S1136" s="249"/>
      <c r="T1136" s="61"/>
    </row>
    <row r="1137" spans="1:20" ht="15.75">
      <c r="A1137" s="372" t="s">
        <v>27</v>
      </c>
      <c r="B1137" s="3"/>
      <c r="C1137" s="3"/>
      <c r="D1137" s="32">
        <f t="shared" si="33"/>
        <v>0</v>
      </c>
      <c r="E1137" s="9">
        <v>0</v>
      </c>
      <c r="F1137" s="565">
        <v>0</v>
      </c>
      <c r="G1137" s="568"/>
      <c r="H1137" s="562"/>
      <c r="I1137" s="563"/>
      <c r="J1137" s="564"/>
      <c r="K1137" s="562"/>
      <c r="M1137" s="9"/>
      <c r="N1137" s="9"/>
      <c r="O1137" s="105"/>
      <c r="P1137" s="105"/>
      <c r="Q1137" s="61"/>
      <c r="S1137" s="249"/>
      <c r="T1137" s="61"/>
    </row>
    <row r="1138" spans="1:20" ht="15.75">
      <c r="A1138" s="261" t="s">
        <v>3844</v>
      </c>
      <c r="B1138" s="3"/>
      <c r="C1138" s="3"/>
      <c r="D1138" s="32">
        <f t="shared" si="33"/>
        <v>0</v>
      </c>
      <c r="E1138" s="9">
        <v>0</v>
      </c>
      <c r="F1138" s="565">
        <v>0</v>
      </c>
      <c r="G1138" s="561"/>
      <c r="H1138" s="562"/>
      <c r="I1138" s="563"/>
      <c r="J1138" s="564"/>
      <c r="K1138" s="562"/>
      <c r="M1138" s="9"/>
      <c r="N1138" s="9"/>
      <c r="O1138" s="105"/>
      <c r="P1138" s="105"/>
      <c r="Q1138" s="61"/>
      <c r="S1138" s="249"/>
      <c r="T1138" s="61"/>
    </row>
    <row r="1139" spans="1:20" ht="15.75">
      <c r="A1139" s="105" t="s">
        <v>644</v>
      </c>
      <c r="B1139" s="3"/>
      <c r="C1139" s="3"/>
      <c r="D1139" s="32">
        <f t="shared" si="33"/>
        <v>14.3</v>
      </c>
      <c r="E1139" s="9">
        <v>11</v>
      </c>
      <c r="F1139" s="565">
        <v>3.3000000000000003</v>
      </c>
      <c r="G1139" s="567"/>
      <c r="H1139" s="562"/>
      <c r="I1139" s="563"/>
      <c r="J1139" s="564"/>
      <c r="K1139" s="562"/>
      <c r="M1139" s="9"/>
      <c r="N1139" s="9"/>
      <c r="O1139" s="261"/>
      <c r="P1139" s="261"/>
      <c r="Q1139" s="61"/>
      <c r="S1139" s="249"/>
      <c r="T1139" s="61"/>
    </row>
    <row r="1140" spans="1:20" ht="15.75">
      <c r="A1140" s="261" t="s">
        <v>3825</v>
      </c>
      <c r="B1140" s="3"/>
      <c r="C1140" s="3"/>
      <c r="D1140" s="32">
        <f t="shared" si="33"/>
        <v>0</v>
      </c>
      <c r="E1140" s="9">
        <v>0</v>
      </c>
      <c r="F1140" s="565">
        <v>0</v>
      </c>
      <c r="G1140" s="561"/>
      <c r="H1140" s="562"/>
      <c r="I1140" s="563"/>
      <c r="J1140" s="564"/>
      <c r="K1140" s="562"/>
      <c r="M1140" s="9"/>
      <c r="N1140" s="9"/>
      <c r="O1140" s="105"/>
      <c r="P1140" s="105"/>
      <c r="Q1140" s="61"/>
      <c r="S1140" s="249"/>
      <c r="T1140" s="61"/>
    </row>
    <row r="1141" spans="1:20" ht="15.75">
      <c r="A1141" s="105" t="s">
        <v>2504</v>
      </c>
      <c r="B1141" s="3"/>
      <c r="C1141" s="3"/>
      <c r="D1141" s="32">
        <f t="shared" si="33"/>
        <v>0</v>
      </c>
      <c r="E1141" s="9">
        <v>0</v>
      </c>
      <c r="F1141" s="565">
        <v>0</v>
      </c>
      <c r="G1141" s="567"/>
      <c r="H1141" s="562"/>
      <c r="I1141" s="563"/>
      <c r="J1141" s="564"/>
      <c r="K1141" s="562"/>
      <c r="M1141" s="9"/>
      <c r="N1141" s="9"/>
      <c r="O1141" s="261"/>
      <c r="P1141" s="261"/>
      <c r="Q1141" s="61"/>
      <c r="S1141" s="249"/>
      <c r="T1141" s="61"/>
    </row>
    <row r="1142" spans="1:20" ht="15.75">
      <c r="A1142" s="261" t="s">
        <v>3829</v>
      </c>
      <c r="B1142" s="3"/>
      <c r="C1142" s="3"/>
      <c r="D1142" s="32">
        <f t="shared" si="33"/>
        <v>0</v>
      </c>
      <c r="E1142" s="9">
        <v>0</v>
      </c>
      <c r="F1142" s="565">
        <v>0</v>
      </c>
      <c r="G1142" s="561"/>
      <c r="H1142" s="562"/>
      <c r="I1142" s="563"/>
      <c r="J1142" s="564"/>
      <c r="K1142" s="562"/>
      <c r="M1142" s="9"/>
      <c r="N1142" s="9"/>
      <c r="O1142" s="105"/>
      <c r="P1142" s="105"/>
      <c r="Q1142" s="61"/>
      <c r="S1142" s="249"/>
      <c r="T1142" s="61"/>
    </row>
    <row r="1143" spans="1:20" ht="15.75">
      <c r="A1143" s="105" t="s">
        <v>2530</v>
      </c>
      <c r="B1143" s="3"/>
      <c r="C1143" s="3"/>
      <c r="D1143" s="32">
        <f t="shared" si="33"/>
        <v>15.6</v>
      </c>
      <c r="E1143" s="9">
        <v>12</v>
      </c>
      <c r="F1143" s="565">
        <v>3.5999999999999996</v>
      </c>
      <c r="G1143" s="567"/>
      <c r="H1143" s="562"/>
      <c r="I1143" s="563"/>
      <c r="J1143" s="564"/>
      <c r="K1143" s="562"/>
      <c r="M1143" s="9"/>
      <c r="N1143" s="9"/>
      <c r="O1143" s="105"/>
      <c r="P1143" s="105"/>
      <c r="Q1143" s="61"/>
      <c r="S1143" s="249"/>
      <c r="T1143" s="61"/>
    </row>
    <row r="1144" spans="1:20" ht="15.75">
      <c r="A1144" s="372" t="s">
        <v>3167</v>
      </c>
      <c r="B1144" s="3"/>
      <c r="C1144" s="3"/>
      <c r="D1144" s="32">
        <f t="shared" si="33"/>
        <v>0</v>
      </c>
      <c r="E1144" s="9">
        <v>0</v>
      </c>
      <c r="F1144" s="565">
        <v>0</v>
      </c>
      <c r="G1144" s="568"/>
      <c r="H1144" s="562"/>
      <c r="I1144" s="563"/>
      <c r="J1144" s="564"/>
      <c r="K1144" s="562"/>
      <c r="M1144" s="9"/>
      <c r="N1144" s="9"/>
      <c r="O1144" s="260"/>
      <c r="P1144" s="260"/>
      <c r="Q1144" s="61"/>
      <c r="S1144" s="249"/>
      <c r="T1144" s="61"/>
    </row>
    <row r="1145" spans="1:20" ht="15.75">
      <c r="A1145" s="372" t="s">
        <v>3168</v>
      </c>
      <c r="B1145" s="3"/>
      <c r="C1145" s="3"/>
      <c r="D1145" s="32">
        <f t="shared" si="33"/>
        <v>0</v>
      </c>
      <c r="E1145" s="9">
        <v>0</v>
      </c>
      <c r="F1145" s="565">
        <v>0</v>
      </c>
      <c r="G1145" s="568"/>
      <c r="H1145" s="562"/>
      <c r="I1145" s="563"/>
      <c r="J1145" s="564"/>
      <c r="K1145" s="562"/>
      <c r="M1145" s="9"/>
      <c r="N1145" s="9"/>
      <c r="O1145" s="260"/>
      <c r="P1145" s="260"/>
      <c r="Q1145" s="61"/>
      <c r="S1145" s="249"/>
      <c r="T1145" s="61"/>
    </row>
    <row r="1146" spans="1:20" ht="15.75">
      <c r="A1146" s="105" t="s">
        <v>153</v>
      </c>
      <c r="B1146" s="3"/>
      <c r="C1146" s="3"/>
      <c r="D1146" s="32">
        <f t="shared" si="33"/>
        <v>0</v>
      </c>
      <c r="E1146" s="9">
        <v>0</v>
      </c>
      <c r="F1146" s="565">
        <v>0</v>
      </c>
      <c r="G1146" s="567"/>
      <c r="H1146" s="562"/>
      <c r="I1146" s="563"/>
      <c r="J1146" s="564"/>
      <c r="K1146" s="562"/>
      <c r="M1146" s="9"/>
      <c r="N1146" s="9"/>
      <c r="O1146" s="261"/>
      <c r="P1146" s="261"/>
      <c r="Q1146" s="61"/>
      <c r="S1146" s="249"/>
      <c r="T1146" s="61"/>
    </row>
    <row r="1147" spans="1:20" ht="15.75">
      <c r="A1147" s="105" t="s">
        <v>2090</v>
      </c>
      <c r="B1147" s="3"/>
      <c r="C1147" s="3"/>
      <c r="D1147" s="32">
        <f t="shared" si="33"/>
        <v>0</v>
      </c>
      <c r="E1147" s="9">
        <v>0</v>
      </c>
      <c r="F1147" s="565">
        <v>0</v>
      </c>
      <c r="G1147" s="567"/>
      <c r="H1147" s="562"/>
      <c r="I1147" s="563"/>
      <c r="J1147" s="564"/>
      <c r="K1147" s="562"/>
      <c r="M1147" s="9"/>
      <c r="N1147" s="9"/>
      <c r="O1147" s="105"/>
      <c r="P1147" s="105"/>
      <c r="Q1147" s="61"/>
      <c r="S1147" s="249"/>
      <c r="T1147" s="61"/>
    </row>
    <row r="1148" spans="1:20" ht="15.75">
      <c r="A1148" s="105" t="s">
        <v>631</v>
      </c>
      <c r="B1148" s="3"/>
      <c r="C1148" s="3"/>
      <c r="D1148" s="32">
        <f t="shared" si="33"/>
        <v>1.1000000000000001</v>
      </c>
      <c r="E1148" s="9">
        <v>0</v>
      </c>
      <c r="F1148" s="565">
        <v>1.1000000000000001</v>
      </c>
      <c r="G1148" s="567"/>
      <c r="H1148" s="562"/>
      <c r="I1148" s="563"/>
      <c r="J1148" s="564"/>
      <c r="K1148" s="562"/>
      <c r="M1148" s="9"/>
      <c r="N1148" s="9"/>
      <c r="O1148" s="105"/>
      <c r="P1148" s="105"/>
      <c r="Q1148" s="61"/>
      <c r="S1148" s="249"/>
      <c r="T1148" s="61"/>
    </row>
    <row r="1149" spans="1:20" ht="15.75">
      <c r="A1149" s="105" t="s">
        <v>2519</v>
      </c>
      <c r="B1149" s="3"/>
      <c r="C1149" s="3"/>
      <c r="D1149" s="32">
        <f t="shared" si="33"/>
        <v>0</v>
      </c>
      <c r="E1149" s="9">
        <v>0</v>
      </c>
      <c r="F1149" s="565">
        <v>0</v>
      </c>
      <c r="G1149" s="567"/>
      <c r="H1149" s="562"/>
      <c r="I1149" s="563"/>
      <c r="J1149" s="564"/>
      <c r="K1149" s="562"/>
      <c r="M1149" s="9"/>
      <c r="N1149" s="9"/>
      <c r="O1149" s="260"/>
      <c r="P1149" s="260"/>
      <c r="Q1149" s="61"/>
      <c r="S1149" s="249"/>
      <c r="T1149" s="61"/>
    </row>
    <row r="1150" spans="1:20" ht="15.75">
      <c r="A1150" s="260" t="s">
        <v>142</v>
      </c>
      <c r="B1150" s="3"/>
      <c r="C1150" s="3"/>
      <c r="D1150" s="32">
        <f t="shared" si="33"/>
        <v>0</v>
      </c>
      <c r="E1150" s="9">
        <v>0</v>
      </c>
      <c r="F1150" s="565">
        <v>0</v>
      </c>
      <c r="G1150" s="566"/>
      <c r="H1150" s="562"/>
      <c r="I1150" s="563"/>
      <c r="J1150" s="564"/>
      <c r="K1150" s="562"/>
      <c r="M1150" s="9"/>
      <c r="N1150" s="9"/>
      <c r="O1150" s="105"/>
      <c r="P1150" s="105"/>
      <c r="Q1150" s="61"/>
      <c r="S1150" s="249"/>
      <c r="T1150" s="61"/>
    </row>
    <row r="1151" spans="1:20" ht="15.75">
      <c r="A1151" s="104" t="s">
        <v>1284</v>
      </c>
      <c r="B1151" s="3"/>
      <c r="C1151" s="3"/>
      <c r="D1151" s="32">
        <f t="shared" si="33"/>
        <v>15.6</v>
      </c>
      <c r="E1151" s="9">
        <v>12</v>
      </c>
      <c r="F1151" s="565">
        <v>3.5999999999999996</v>
      </c>
      <c r="G1151" s="401"/>
      <c r="H1151" s="562"/>
      <c r="I1151" s="563"/>
      <c r="J1151" s="564"/>
      <c r="K1151" s="562"/>
      <c r="M1151" s="9"/>
      <c r="N1151" s="9"/>
      <c r="O1151" s="105"/>
      <c r="P1151" s="105"/>
      <c r="Q1151" s="61"/>
      <c r="S1151" s="249"/>
      <c r="T1151" s="61"/>
    </row>
    <row r="1152" spans="1:20" ht="15.75">
      <c r="A1152" s="261" t="s">
        <v>3852</v>
      </c>
      <c r="B1152" s="3"/>
      <c r="C1152" s="3"/>
      <c r="D1152" s="32">
        <f t="shared" si="33"/>
        <v>0</v>
      </c>
      <c r="E1152" s="9">
        <v>0</v>
      </c>
      <c r="F1152" s="565">
        <v>0</v>
      </c>
      <c r="G1152" s="561"/>
      <c r="H1152" s="562"/>
      <c r="I1152" s="563"/>
      <c r="J1152" s="564"/>
      <c r="K1152" s="562"/>
      <c r="M1152" s="9"/>
      <c r="N1152" s="9"/>
      <c r="O1152" s="261"/>
      <c r="P1152" s="261"/>
      <c r="Q1152" s="61"/>
      <c r="S1152" s="249"/>
      <c r="T1152" s="61"/>
    </row>
    <row r="1153" spans="1:20" ht="15.75">
      <c r="A1153" s="261" t="s">
        <v>3850</v>
      </c>
      <c r="B1153" s="3"/>
      <c r="C1153" s="3"/>
      <c r="D1153" s="32">
        <f t="shared" si="33"/>
        <v>0</v>
      </c>
      <c r="E1153" s="9">
        <v>0</v>
      </c>
      <c r="F1153" s="565">
        <v>0</v>
      </c>
      <c r="G1153" s="561"/>
      <c r="H1153" s="562"/>
      <c r="I1153" s="563"/>
      <c r="J1153" s="564"/>
      <c r="K1153" s="562"/>
      <c r="M1153" s="9"/>
      <c r="N1153" s="9"/>
      <c r="O1153" s="261"/>
      <c r="P1153" s="261"/>
      <c r="Q1153" s="61"/>
      <c r="S1153" s="249"/>
      <c r="T1153" s="61"/>
    </row>
    <row r="1154" spans="1:20" ht="15.75">
      <c r="A1154" s="105" t="s">
        <v>645</v>
      </c>
      <c r="B1154" s="3"/>
      <c r="C1154" s="3"/>
      <c r="D1154" s="32">
        <f t="shared" si="33"/>
        <v>0</v>
      </c>
      <c r="E1154" s="9">
        <v>0</v>
      </c>
      <c r="F1154" s="565">
        <v>0</v>
      </c>
      <c r="G1154" s="567"/>
      <c r="H1154" s="562"/>
      <c r="I1154" s="563"/>
      <c r="J1154" s="564"/>
      <c r="K1154" s="562"/>
      <c r="M1154" s="9"/>
      <c r="N1154" s="9"/>
      <c r="O1154" s="260"/>
      <c r="P1154" s="260"/>
      <c r="Q1154" s="61"/>
      <c r="S1154" s="249"/>
      <c r="T1154" s="61"/>
    </row>
    <row r="1155" spans="1:20" ht="15.75">
      <c r="A1155" s="105" t="s">
        <v>2520</v>
      </c>
      <c r="B1155" s="3"/>
      <c r="C1155" s="3"/>
      <c r="D1155" s="32">
        <f t="shared" si="33"/>
        <v>0</v>
      </c>
      <c r="E1155" s="9">
        <v>0</v>
      </c>
      <c r="F1155" s="565">
        <v>0</v>
      </c>
      <c r="G1155" s="567"/>
      <c r="H1155" s="562"/>
      <c r="I1155" s="563"/>
      <c r="J1155" s="564"/>
      <c r="K1155" s="562"/>
      <c r="M1155" s="9"/>
      <c r="N1155" s="9"/>
      <c r="O1155" s="260"/>
      <c r="P1155" s="260"/>
      <c r="Q1155" s="61"/>
      <c r="S1155" s="249"/>
      <c r="T1155" s="61"/>
    </row>
    <row r="1156" spans="1:20" ht="15.75">
      <c r="A1156" s="260" t="s">
        <v>3169</v>
      </c>
      <c r="B1156" s="3"/>
      <c r="C1156" s="3"/>
      <c r="D1156" s="32">
        <f t="shared" si="33"/>
        <v>0</v>
      </c>
      <c r="E1156" s="9">
        <v>0</v>
      </c>
      <c r="F1156" s="565">
        <v>0</v>
      </c>
      <c r="G1156" s="566"/>
      <c r="H1156" s="562"/>
      <c r="I1156" s="563"/>
      <c r="J1156" s="564"/>
      <c r="K1156" s="562"/>
      <c r="M1156" s="9"/>
      <c r="N1156" s="9"/>
      <c r="O1156" s="105"/>
      <c r="P1156" s="105"/>
      <c r="Q1156" s="61"/>
      <c r="S1156" s="249"/>
      <c r="T1156" s="61"/>
    </row>
    <row r="1157" spans="1:20" ht="15.75">
      <c r="A1157" s="261" t="s">
        <v>1614</v>
      </c>
      <c r="B1157" s="3"/>
      <c r="C1157" s="3"/>
      <c r="D1157" s="32">
        <f t="shared" si="33"/>
        <v>39</v>
      </c>
      <c r="E1157" s="9">
        <v>19.5</v>
      </c>
      <c r="F1157" s="565">
        <v>19.5</v>
      </c>
      <c r="G1157" s="561"/>
      <c r="H1157" s="562"/>
      <c r="I1157" s="563"/>
      <c r="J1157" s="564"/>
      <c r="K1157" s="562"/>
      <c r="M1157" s="9"/>
      <c r="N1157" s="9"/>
      <c r="O1157" s="401"/>
      <c r="P1157" s="401"/>
      <c r="Q1157" s="61"/>
      <c r="S1157" s="249"/>
      <c r="T1157" s="61"/>
    </row>
    <row r="1158" spans="1:20" ht="15.75">
      <c r="A1158" s="105" t="s">
        <v>616</v>
      </c>
      <c r="B1158" s="3"/>
      <c r="C1158" s="3"/>
      <c r="D1158" s="32">
        <f t="shared" si="33"/>
        <v>0</v>
      </c>
      <c r="E1158" s="9">
        <v>0</v>
      </c>
      <c r="F1158" s="565">
        <v>0</v>
      </c>
      <c r="G1158" s="567"/>
      <c r="H1158" s="562"/>
      <c r="I1158" s="563"/>
      <c r="J1158" s="564"/>
      <c r="K1158" s="562"/>
      <c r="M1158" s="9"/>
      <c r="N1158" s="9"/>
      <c r="O1158" s="105"/>
      <c r="P1158" s="105"/>
      <c r="Q1158" s="61"/>
      <c r="S1158" s="249"/>
      <c r="T1158" s="61"/>
    </row>
    <row r="1159" spans="1:20" ht="15.75">
      <c r="A1159" s="261" t="s">
        <v>3834</v>
      </c>
      <c r="B1159" s="3"/>
      <c r="C1159" s="3"/>
      <c r="D1159" s="32">
        <f t="shared" si="33"/>
        <v>0</v>
      </c>
      <c r="E1159" s="9">
        <v>0</v>
      </c>
      <c r="F1159" s="565">
        <v>0</v>
      </c>
      <c r="G1159" s="561"/>
      <c r="H1159" s="562"/>
      <c r="I1159" s="563"/>
      <c r="J1159" s="564"/>
      <c r="K1159" s="562"/>
      <c r="M1159" s="9"/>
      <c r="N1159" s="9"/>
      <c r="O1159" s="260"/>
      <c r="P1159" s="260"/>
      <c r="Q1159" s="61"/>
      <c r="S1159" s="249"/>
      <c r="T1159" s="61"/>
    </row>
    <row r="1160" spans="1:20" ht="15.75">
      <c r="A1160" s="105" t="s">
        <v>615</v>
      </c>
      <c r="B1160" s="3"/>
      <c r="C1160" s="3"/>
      <c r="D1160" s="32">
        <f t="shared" si="33"/>
        <v>0</v>
      </c>
      <c r="E1160" s="9">
        <v>0</v>
      </c>
      <c r="F1160" s="565">
        <v>0</v>
      </c>
      <c r="G1160" s="567"/>
      <c r="H1160" s="562"/>
      <c r="I1160" s="563"/>
      <c r="J1160" s="564"/>
      <c r="K1160" s="562"/>
      <c r="M1160" s="9"/>
      <c r="N1160" s="9"/>
      <c r="O1160" s="105"/>
      <c r="P1160" s="105"/>
      <c r="Q1160" s="61"/>
      <c r="S1160" s="249"/>
      <c r="T1160" s="61"/>
    </row>
    <row r="1161" spans="1:20" ht="15.75">
      <c r="A1161" s="261" t="s">
        <v>1666</v>
      </c>
      <c r="B1161" s="3"/>
      <c r="C1161" s="3"/>
      <c r="D1161" s="32">
        <f t="shared" si="33"/>
        <v>0</v>
      </c>
      <c r="E1161" s="9">
        <v>0</v>
      </c>
      <c r="F1161" s="565">
        <v>0</v>
      </c>
      <c r="G1161" s="561"/>
      <c r="H1161" s="562"/>
      <c r="I1161" s="563"/>
      <c r="J1161" s="564"/>
      <c r="K1161" s="562"/>
      <c r="M1161" s="9"/>
      <c r="N1161" s="9"/>
      <c r="O1161" s="261"/>
      <c r="P1161" s="261"/>
      <c r="Q1161" s="61"/>
      <c r="S1161" s="249"/>
      <c r="T1161" s="61"/>
    </row>
    <row r="1162" spans="1:20" ht="15.75">
      <c r="A1162" s="261" t="s">
        <v>3820</v>
      </c>
      <c r="B1162" s="3"/>
      <c r="C1162" s="3"/>
      <c r="D1162" s="32">
        <f t="shared" si="33"/>
        <v>0</v>
      </c>
      <c r="E1162" s="9">
        <v>0</v>
      </c>
      <c r="F1162" s="565">
        <v>0</v>
      </c>
      <c r="G1162" s="561"/>
      <c r="H1162" s="562"/>
      <c r="I1162" s="563"/>
      <c r="J1162" s="564"/>
      <c r="K1162" s="562"/>
      <c r="M1162" s="9"/>
      <c r="N1162" s="9"/>
      <c r="O1162" s="105"/>
      <c r="P1162" s="105"/>
      <c r="Q1162" s="61"/>
      <c r="S1162" s="249"/>
      <c r="T1162" s="61"/>
    </row>
    <row r="1163" spans="1:20" ht="15.75">
      <c r="A1163" s="105" t="s">
        <v>600</v>
      </c>
      <c r="B1163" s="3"/>
      <c r="C1163" s="3"/>
      <c r="D1163" s="32">
        <f t="shared" si="33"/>
        <v>0</v>
      </c>
      <c r="E1163" s="9">
        <v>0</v>
      </c>
      <c r="F1163" s="565">
        <v>0</v>
      </c>
      <c r="G1163" s="567"/>
      <c r="H1163" s="562"/>
      <c r="I1163" s="563"/>
      <c r="J1163" s="564"/>
      <c r="K1163" s="562"/>
      <c r="M1163" s="9"/>
      <c r="N1163" s="9"/>
      <c r="O1163" s="105"/>
      <c r="P1163" s="105"/>
      <c r="Q1163" s="61"/>
      <c r="S1163" s="249"/>
      <c r="T1163" s="61"/>
    </row>
    <row r="1164" spans="1:20" ht="15.75">
      <c r="A1164" s="261" t="s">
        <v>3856</v>
      </c>
      <c r="B1164" s="3"/>
      <c r="C1164" s="3"/>
      <c r="D1164" s="32">
        <f t="shared" si="33"/>
        <v>0</v>
      </c>
      <c r="E1164" s="9">
        <v>0</v>
      </c>
      <c r="F1164" s="565">
        <v>0</v>
      </c>
      <c r="G1164" s="561"/>
      <c r="H1164" s="562"/>
      <c r="I1164" s="563"/>
      <c r="J1164" s="564"/>
      <c r="K1164" s="562"/>
      <c r="M1164" s="9"/>
      <c r="N1164" s="9"/>
      <c r="O1164" s="105"/>
      <c r="P1164" s="105"/>
      <c r="Q1164" s="61"/>
      <c r="S1164" s="249"/>
      <c r="T1164" s="61"/>
    </row>
    <row r="1165" spans="1:20" ht="15.75">
      <c r="A1165" s="261" t="s">
        <v>3839</v>
      </c>
      <c r="B1165" s="3"/>
      <c r="C1165" s="3"/>
      <c r="D1165" s="32">
        <f t="shared" ref="D1165:D1204" si="34">SUM(E1165:DZ1165)</f>
        <v>0</v>
      </c>
      <c r="E1165" s="9">
        <v>0</v>
      </c>
      <c r="F1165" s="565">
        <v>0</v>
      </c>
      <c r="G1165" s="561"/>
      <c r="H1165" s="562"/>
      <c r="I1165" s="563"/>
      <c r="J1165" s="564"/>
      <c r="K1165" s="562"/>
      <c r="M1165" s="9"/>
      <c r="N1165" s="9"/>
      <c r="O1165" s="105"/>
      <c r="P1165" s="105"/>
      <c r="Q1165" s="61"/>
      <c r="S1165" s="249"/>
      <c r="T1165" s="61"/>
    </row>
    <row r="1166" spans="1:20" ht="15.75">
      <c r="A1166" s="261" t="s">
        <v>1575</v>
      </c>
      <c r="B1166" s="3"/>
      <c r="C1166" s="3"/>
      <c r="D1166" s="32">
        <f t="shared" si="34"/>
        <v>0</v>
      </c>
      <c r="E1166" s="9">
        <v>0</v>
      </c>
      <c r="F1166" s="565">
        <v>0</v>
      </c>
      <c r="G1166" s="561"/>
      <c r="H1166" s="562"/>
      <c r="I1166" s="563"/>
      <c r="J1166" s="564"/>
      <c r="K1166" s="562"/>
      <c r="M1166" s="9"/>
      <c r="N1166" s="9"/>
      <c r="O1166" s="105"/>
      <c r="P1166" s="105"/>
      <c r="Q1166" s="61"/>
      <c r="S1166" s="249"/>
      <c r="T1166" s="61"/>
    </row>
    <row r="1167" spans="1:20" ht="15.75">
      <c r="A1167" s="105" t="s">
        <v>2510</v>
      </c>
      <c r="B1167" s="3"/>
      <c r="C1167" s="3"/>
      <c r="D1167" s="32">
        <f t="shared" si="34"/>
        <v>0</v>
      </c>
      <c r="E1167" s="9">
        <v>0</v>
      </c>
      <c r="F1167" s="565">
        <v>0</v>
      </c>
      <c r="G1167" s="567"/>
      <c r="H1167" s="562"/>
      <c r="I1167" s="563"/>
      <c r="J1167" s="564"/>
      <c r="K1167" s="562"/>
      <c r="M1167" s="9"/>
      <c r="N1167" s="9"/>
      <c r="O1167" s="260"/>
      <c r="P1167" s="260"/>
      <c r="Q1167" s="61"/>
      <c r="S1167" s="249"/>
      <c r="T1167" s="61"/>
    </row>
    <row r="1168" spans="1:20" ht="15.75">
      <c r="A1168" s="105" t="s">
        <v>2612</v>
      </c>
      <c r="B1168" s="3"/>
      <c r="C1168" s="3"/>
      <c r="D1168" s="32">
        <f t="shared" si="34"/>
        <v>0</v>
      </c>
      <c r="E1168" s="9">
        <v>0</v>
      </c>
      <c r="F1168" s="565">
        <v>0</v>
      </c>
      <c r="G1168" s="567"/>
      <c r="H1168" s="562"/>
      <c r="I1168" s="563"/>
      <c r="J1168" s="564"/>
      <c r="K1168" s="562"/>
      <c r="M1168" s="9"/>
      <c r="N1168" s="9"/>
      <c r="O1168" s="105"/>
      <c r="P1168" s="105"/>
      <c r="Q1168" s="61"/>
      <c r="S1168" s="249"/>
      <c r="T1168" s="61"/>
    </row>
    <row r="1169" spans="1:20" ht="15.75">
      <c r="A1169" s="260" t="s">
        <v>3171</v>
      </c>
      <c r="B1169" s="3"/>
      <c r="C1169" s="3"/>
      <c r="D1169" s="32">
        <f t="shared" si="34"/>
        <v>0</v>
      </c>
      <c r="E1169" s="9">
        <v>0</v>
      </c>
      <c r="F1169" s="565">
        <v>0</v>
      </c>
      <c r="G1169" s="566"/>
      <c r="H1169" s="562"/>
      <c r="I1169" s="563"/>
      <c r="J1169" s="564"/>
      <c r="K1169" s="562"/>
      <c r="M1169" s="9"/>
      <c r="N1169" s="9"/>
      <c r="O1169" s="105"/>
      <c r="P1169" s="105"/>
      <c r="Q1169" s="61"/>
      <c r="S1169" s="249"/>
      <c r="T1169" s="61"/>
    </row>
    <row r="1170" spans="1:20" ht="15.75">
      <c r="A1170" s="261" t="s">
        <v>31</v>
      </c>
      <c r="B1170" s="3"/>
      <c r="C1170" s="3"/>
      <c r="D1170" s="32">
        <f t="shared" si="34"/>
        <v>0</v>
      </c>
      <c r="E1170" s="9">
        <v>0</v>
      </c>
      <c r="F1170" s="565">
        <v>0</v>
      </c>
      <c r="G1170" s="561"/>
      <c r="H1170" s="562"/>
      <c r="I1170" s="563"/>
      <c r="J1170" s="564"/>
      <c r="K1170" s="562"/>
      <c r="M1170" s="9"/>
      <c r="N1170" s="9"/>
      <c r="O1170" s="105"/>
      <c r="P1170" s="105"/>
      <c r="Q1170" s="61"/>
      <c r="S1170" s="249"/>
      <c r="T1170" s="61"/>
    </row>
    <row r="1171" spans="1:20" ht="15.75">
      <c r="A1171" s="105" t="s">
        <v>2514</v>
      </c>
      <c r="B1171" s="3"/>
      <c r="C1171" s="3"/>
      <c r="D1171" s="32">
        <f t="shared" si="34"/>
        <v>0</v>
      </c>
      <c r="E1171" s="9">
        <v>0</v>
      </c>
      <c r="F1171" s="565">
        <v>0</v>
      </c>
      <c r="G1171" s="567"/>
      <c r="H1171" s="562"/>
      <c r="I1171" s="563"/>
      <c r="J1171" s="564"/>
      <c r="K1171" s="562"/>
      <c r="M1171" s="9"/>
      <c r="N1171" s="9"/>
      <c r="O1171" s="105"/>
      <c r="P1171" s="105"/>
      <c r="Q1171" s="61"/>
      <c r="S1171" s="249"/>
      <c r="T1171" s="61"/>
    </row>
    <row r="1172" spans="1:20" ht="15.75">
      <c r="A1172" s="105" t="s">
        <v>655</v>
      </c>
      <c r="B1172" s="3"/>
      <c r="C1172" s="3"/>
      <c r="D1172" s="32">
        <f t="shared" si="34"/>
        <v>0</v>
      </c>
      <c r="E1172" s="9">
        <v>0</v>
      </c>
      <c r="F1172" s="565">
        <v>0</v>
      </c>
      <c r="G1172" s="567"/>
      <c r="H1172" s="562"/>
      <c r="I1172" s="563"/>
      <c r="J1172" s="564"/>
      <c r="K1172" s="562"/>
      <c r="M1172" s="9"/>
      <c r="N1172" s="9"/>
      <c r="O1172" s="261"/>
      <c r="P1172" s="261"/>
      <c r="Q1172" s="61"/>
      <c r="S1172" s="249"/>
      <c r="T1172" s="61"/>
    </row>
    <row r="1173" spans="1:20" ht="15.75">
      <c r="A1173" s="260" t="s">
        <v>3172</v>
      </c>
      <c r="B1173" s="3"/>
      <c r="C1173" s="3"/>
      <c r="D1173" s="32">
        <f t="shared" si="34"/>
        <v>0</v>
      </c>
      <c r="E1173" s="9">
        <v>0</v>
      </c>
      <c r="F1173" s="565">
        <v>0</v>
      </c>
      <c r="G1173" s="566"/>
      <c r="H1173" s="562"/>
      <c r="I1173" s="563"/>
      <c r="J1173" s="564"/>
      <c r="K1173" s="562"/>
      <c r="M1173" s="9"/>
      <c r="N1173" s="9"/>
      <c r="O1173" s="261"/>
      <c r="P1173" s="261"/>
      <c r="Q1173" s="61"/>
      <c r="S1173" s="249"/>
      <c r="T1173" s="61"/>
    </row>
    <row r="1174" spans="1:20" ht="15.75">
      <c r="A1174" s="261" t="s">
        <v>3822</v>
      </c>
      <c r="B1174" s="3"/>
      <c r="C1174" s="3"/>
      <c r="D1174" s="32">
        <f t="shared" si="34"/>
        <v>0</v>
      </c>
      <c r="E1174" s="9">
        <v>0</v>
      </c>
      <c r="F1174" s="565">
        <v>0</v>
      </c>
      <c r="G1174" s="561"/>
      <c r="H1174" s="562"/>
      <c r="I1174" s="563"/>
      <c r="J1174" s="564"/>
      <c r="K1174" s="562"/>
      <c r="M1174" s="9"/>
      <c r="N1174" s="9"/>
      <c r="O1174" s="261"/>
      <c r="P1174" s="261"/>
      <c r="Q1174" s="61"/>
      <c r="S1174" s="249"/>
      <c r="T1174" s="61"/>
    </row>
    <row r="1175" spans="1:20" ht="15.75">
      <c r="A1175" s="261" t="s">
        <v>3845</v>
      </c>
      <c r="B1175" s="3"/>
      <c r="C1175" s="3"/>
      <c r="D1175" s="32">
        <f t="shared" si="34"/>
        <v>0</v>
      </c>
      <c r="E1175" s="9">
        <v>0</v>
      </c>
      <c r="F1175" s="565">
        <v>0</v>
      </c>
      <c r="G1175" s="561"/>
      <c r="H1175" s="562"/>
      <c r="I1175" s="563"/>
      <c r="J1175" s="564"/>
      <c r="K1175" s="562"/>
      <c r="M1175" s="9"/>
      <c r="N1175" s="9"/>
      <c r="O1175" s="261"/>
      <c r="P1175" s="261"/>
      <c r="Q1175" s="61"/>
      <c r="S1175" s="249"/>
      <c r="T1175" s="61"/>
    </row>
    <row r="1176" spans="1:20" ht="15.75">
      <c r="A1176" s="105" t="s">
        <v>648</v>
      </c>
      <c r="B1176" s="3"/>
      <c r="C1176" s="3"/>
      <c r="D1176" s="32">
        <f t="shared" si="34"/>
        <v>0</v>
      </c>
      <c r="E1176" s="9">
        <v>0</v>
      </c>
      <c r="F1176" s="565">
        <v>0</v>
      </c>
      <c r="G1176" s="567"/>
      <c r="H1176" s="562"/>
      <c r="I1176" s="563"/>
      <c r="J1176" s="564"/>
      <c r="K1176" s="562"/>
      <c r="M1176" s="9"/>
      <c r="N1176" s="9"/>
      <c r="O1176" s="261"/>
      <c r="P1176" s="261"/>
      <c r="Q1176" s="61"/>
      <c r="S1176" s="249"/>
      <c r="T1176" s="61"/>
    </row>
    <row r="1177" spans="1:20" ht="15.75">
      <c r="A1177" s="261" t="s">
        <v>33</v>
      </c>
      <c r="B1177" s="3"/>
      <c r="C1177" s="3"/>
      <c r="D1177" s="32">
        <f t="shared" si="34"/>
        <v>0</v>
      </c>
      <c r="E1177" s="9">
        <v>0</v>
      </c>
      <c r="F1177" s="565">
        <v>0</v>
      </c>
      <c r="G1177" s="561"/>
      <c r="H1177" s="562"/>
      <c r="I1177" s="563"/>
      <c r="J1177" s="564"/>
      <c r="K1177" s="562"/>
      <c r="M1177" s="9"/>
      <c r="N1177" s="9"/>
      <c r="O1177" s="261"/>
      <c r="P1177" s="261"/>
      <c r="Q1177" s="61"/>
      <c r="S1177" s="249"/>
      <c r="T1177" s="61"/>
    </row>
    <row r="1178" spans="1:20" ht="15.75">
      <c r="A1178" s="261" t="s">
        <v>37</v>
      </c>
      <c r="B1178" s="3"/>
      <c r="C1178" s="3"/>
      <c r="D1178" s="32">
        <f t="shared" si="34"/>
        <v>0</v>
      </c>
      <c r="E1178" s="9">
        <v>0</v>
      </c>
      <c r="F1178" s="565">
        <v>0</v>
      </c>
      <c r="G1178" s="561"/>
      <c r="H1178" s="562"/>
      <c r="I1178" s="563"/>
      <c r="J1178" s="564"/>
      <c r="K1178" s="562"/>
      <c r="M1178" s="9"/>
      <c r="N1178" s="9"/>
      <c r="O1178" s="261"/>
      <c r="P1178" s="261"/>
      <c r="Q1178" s="61"/>
      <c r="S1178" s="249"/>
      <c r="T1178" s="61"/>
    </row>
    <row r="1179" spans="1:20" ht="15.75">
      <c r="A1179" s="260" t="s">
        <v>143</v>
      </c>
      <c r="B1179" s="3"/>
      <c r="C1179" s="3"/>
      <c r="D1179" s="32">
        <f t="shared" si="34"/>
        <v>0</v>
      </c>
      <c r="E1179" s="9">
        <v>0</v>
      </c>
      <c r="F1179" s="565">
        <v>0</v>
      </c>
      <c r="G1179" s="566"/>
      <c r="H1179" s="562"/>
      <c r="I1179" s="563"/>
      <c r="J1179" s="564"/>
      <c r="K1179" s="562"/>
      <c r="M1179" s="9"/>
      <c r="N1179" s="9"/>
      <c r="O1179" s="261"/>
      <c r="P1179" s="261"/>
      <c r="Q1179" s="61"/>
      <c r="S1179" s="249"/>
      <c r="T1179" s="61"/>
    </row>
    <row r="1180" spans="1:20" ht="15.75">
      <c r="A1180" s="260" t="s">
        <v>3173</v>
      </c>
      <c r="B1180" s="3"/>
      <c r="C1180" s="3"/>
      <c r="D1180" s="32">
        <f t="shared" si="34"/>
        <v>16.899999999999999</v>
      </c>
      <c r="E1180" s="9">
        <v>13</v>
      </c>
      <c r="F1180" s="565">
        <v>3.9000000000000004</v>
      </c>
      <c r="G1180" s="566"/>
      <c r="H1180" s="562"/>
      <c r="I1180" s="563"/>
      <c r="J1180" s="564"/>
      <c r="K1180" s="562"/>
      <c r="M1180" s="9"/>
      <c r="N1180" s="9"/>
      <c r="O1180" s="261"/>
      <c r="P1180" s="261"/>
      <c r="Q1180" s="61"/>
      <c r="S1180" s="249"/>
      <c r="T1180" s="61"/>
    </row>
    <row r="1181" spans="1:20" ht="15.75">
      <c r="A1181" s="261" t="s">
        <v>3836</v>
      </c>
      <c r="B1181" s="3"/>
      <c r="C1181" s="3"/>
      <c r="D1181" s="32">
        <f t="shared" si="34"/>
        <v>0</v>
      </c>
      <c r="E1181" s="9">
        <v>0</v>
      </c>
      <c r="F1181" s="565">
        <v>0</v>
      </c>
      <c r="G1181" s="561"/>
      <c r="H1181" s="562"/>
      <c r="I1181" s="563"/>
      <c r="J1181" s="564"/>
      <c r="K1181" s="562"/>
      <c r="M1181" s="9"/>
      <c r="N1181" s="9"/>
      <c r="O1181" s="261"/>
      <c r="P1181" s="261"/>
      <c r="Q1181" s="61"/>
      <c r="S1181" s="249"/>
      <c r="T1181" s="61"/>
    </row>
    <row r="1182" spans="1:20" ht="15.75">
      <c r="A1182" s="261" t="s">
        <v>3846</v>
      </c>
      <c r="B1182" s="3"/>
      <c r="C1182" s="3"/>
      <c r="D1182" s="32">
        <f t="shared" si="34"/>
        <v>0</v>
      </c>
      <c r="E1182" s="9">
        <v>0</v>
      </c>
      <c r="F1182" s="565">
        <v>0</v>
      </c>
      <c r="G1182" s="561"/>
      <c r="H1182" s="562"/>
      <c r="I1182" s="563"/>
      <c r="J1182" s="564"/>
      <c r="K1182" s="562"/>
      <c r="M1182" s="9"/>
      <c r="N1182" s="9"/>
      <c r="O1182" s="261"/>
      <c r="P1182" s="261"/>
      <c r="Q1182" s="61"/>
      <c r="S1182" s="249"/>
      <c r="T1182" s="61"/>
    </row>
    <row r="1183" spans="1:20" ht="15.75">
      <c r="A1183" s="261" t="s">
        <v>3841</v>
      </c>
      <c r="B1183" s="3"/>
      <c r="C1183" s="3"/>
      <c r="D1183" s="32">
        <f t="shared" si="34"/>
        <v>0</v>
      </c>
      <c r="E1183" s="9">
        <v>0</v>
      </c>
      <c r="F1183" s="565">
        <v>0</v>
      </c>
      <c r="G1183" s="561"/>
      <c r="H1183" s="562"/>
      <c r="I1183" s="563"/>
      <c r="J1183" s="564"/>
      <c r="K1183" s="562"/>
      <c r="M1183" s="9"/>
      <c r="N1183" s="9"/>
      <c r="O1183" s="261"/>
      <c r="P1183" s="261"/>
      <c r="Q1183" s="61"/>
      <c r="S1183" s="249"/>
      <c r="T1183" s="61"/>
    </row>
    <row r="1184" spans="1:20" ht="15.75">
      <c r="A1184" s="261" t="s">
        <v>3842</v>
      </c>
      <c r="B1184" s="3"/>
      <c r="C1184" s="3"/>
      <c r="D1184" s="32">
        <f t="shared" si="34"/>
        <v>0</v>
      </c>
      <c r="E1184" s="9">
        <v>0</v>
      </c>
      <c r="F1184" s="565">
        <v>0</v>
      </c>
      <c r="G1184" s="561"/>
      <c r="H1184" s="562"/>
      <c r="I1184" s="563"/>
      <c r="J1184" s="564"/>
      <c r="K1184" s="562"/>
      <c r="M1184" s="9"/>
      <c r="N1184" s="9"/>
      <c r="O1184" s="261"/>
      <c r="P1184" s="261"/>
      <c r="Q1184" s="61"/>
      <c r="S1184" s="249"/>
      <c r="T1184" s="61"/>
    </row>
    <row r="1185" spans="1:20" ht="15.75">
      <c r="A1185" s="105" t="s">
        <v>2517</v>
      </c>
      <c r="B1185" s="3"/>
      <c r="C1185" s="3"/>
      <c r="D1185" s="32">
        <f t="shared" si="34"/>
        <v>0</v>
      </c>
      <c r="E1185" s="9">
        <v>0</v>
      </c>
      <c r="F1185" s="565">
        <v>0</v>
      </c>
      <c r="G1185" s="567"/>
      <c r="H1185" s="562"/>
      <c r="I1185" s="563"/>
      <c r="J1185" s="564"/>
      <c r="K1185" s="562"/>
      <c r="M1185" s="9"/>
      <c r="N1185" s="9"/>
      <c r="O1185" s="261"/>
      <c r="P1185" s="261"/>
      <c r="Q1185" s="61"/>
      <c r="S1185" s="249"/>
      <c r="T1185" s="61"/>
    </row>
    <row r="1186" spans="1:20" ht="15.75">
      <c r="A1186" s="104" t="s">
        <v>1286</v>
      </c>
      <c r="B1186" s="3"/>
      <c r="C1186" s="3"/>
      <c r="D1186" s="32">
        <f t="shared" si="34"/>
        <v>0</v>
      </c>
      <c r="E1186" s="9">
        <v>0</v>
      </c>
      <c r="F1186" s="565">
        <v>0</v>
      </c>
      <c r="G1186" s="401"/>
      <c r="H1186" s="562"/>
      <c r="I1186" s="563"/>
      <c r="J1186" s="564"/>
      <c r="K1186" s="562"/>
      <c r="M1186" s="9"/>
      <c r="N1186" s="9"/>
      <c r="O1186" s="261"/>
      <c r="P1186" s="261"/>
      <c r="Q1186" s="61"/>
      <c r="S1186" s="249"/>
      <c r="T1186" s="61"/>
    </row>
    <row r="1187" spans="1:20" ht="15.75">
      <c r="A1187" s="105" t="s">
        <v>2518</v>
      </c>
      <c r="B1187" s="3"/>
      <c r="C1187" s="3"/>
      <c r="D1187" s="32">
        <f t="shared" si="34"/>
        <v>0</v>
      </c>
      <c r="E1187" s="9">
        <v>0</v>
      </c>
      <c r="F1187" s="565">
        <v>0</v>
      </c>
      <c r="G1187" s="567"/>
      <c r="H1187" s="562"/>
      <c r="I1187" s="563"/>
      <c r="J1187" s="564"/>
      <c r="K1187" s="562"/>
      <c r="M1187" s="9"/>
      <c r="N1187" s="9"/>
      <c r="O1187" s="261"/>
      <c r="P1187" s="261"/>
      <c r="Q1187" s="61"/>
      <c r="S1187" s="249"/>
      <c r="T1187" s="61"/>
    </row>
    <row r="1188" spans="1:20" ht="15.75">
      <c r="A1188" s="261" t="s">
        <v>3828</v>
      </c>
      <c r="B1188" s="3"/>
      <c r="C1188" s="3"/>
      <c r="D1188" s="32">
        <f t="shared" si="34"/>
        <v>0</v>
      </c>
      <c r="E1188" s="9">
        <v>0</v>
      </c>
      <c r="F1188" s="565">
        <v>0</v>
      </c>
      <c r="G1188" s="561"/>
      <c r="H1188" s="562"/>
      <c r="I1188" s="563"/>
      <c r="J1188" s="564"/>
      <c r="K1188" s="562"/>
      <c r="M1188" s="9"/>
      <c r="N1188" s="9"/>
      <c r="O1188" s="261"/>
      <c r="P1188" s="261"/>
      <c r="Q1188" s="61"/>
      <c r="S1188" s="249"/>
      <c r="T1188" s="61"/>
    </row>
    <row r="1189" spans="1:20" ht="15.75">
      <c r="A1189" s="105" t="s">
        <v>2523</v>
      </c>
      <c r="B1189" s="3"/>
      <c r="C1189" s="3"/>
      <c r="D1189" s="32">
        <f t="shared" si="34"/>
        <v>0</v>
      </c>
      <c r="E1189" s="9">
        <v>0</v>
      </c>
      <c r="F1189" s="565">
        <v>0</v>
      </c>
      <c r="G1189" s="567"/>
      <c r="H1189" s="562"/>
      <c r="I1189" s="563"/>
      <c r="J1189" s="564"/>
      <c r="K1189" s="562"/>
      <c r="M1189" s="9"/>
      <c r="N1189" s="9"/>
      <c r="O1189" s="261"/>
      <c r="P1189" s="261"/>
      <c r="Q1189" s="61"/>
      <c r="S1189" s="249"/>
      <c r="T1189" s="61"/>
    </row>
    <row r="1190" spans="1:20" ht="15.75">
      <c r="A1190" s="261" t="s">
        <v>1596</v>
      </c>
      <c r="B1190" s="3"/>
      <c r="C1190" s="3"/>
      <c r="D1190" s="32">
        <f t="shared" si="34"/>
        <v>0</v>
      </c>
      <c r="E1190" s="9">
        <v>0</v>
      </c>
      <c r="F1190" s="565">
        <v>0</v>
      </c>
      <c r="G1190" s="561"/>
      <c r="H1190" s="562"/>
      <c r="I1190" s="563"/>
      <c r="J1190" s="564"/>
      <c r="K1190" s="562"/>
      <c r="M1190" s="9"/>
      <c r="N1190" s="9"/>
      <c r="O1190" s="261"/>
      <c r="P1190" s="261"/>
      <c r="Q1190" s="61"/>
      <c r="S1190" s="249"/>
      <c r="T1190" s="61"/>
    </row>
    <row r="1191" spans="1:20" ht="15.75">
      <c r="A1191" s="105" t="s">
        <v>179</v>
      </c>
      <c r="B1191" s="3"/>
      <c r="C1191" s="3"/>
      <c r="D1191" s="32">
        <f t="shared" si="34"/>
        <v>0</v>
      </c>
      <c r="E1191" s="9">
        <v>0</v>
      </c>
      <c r="F1191" s="565">
        <v>0</v>
      </c>
      <c r="G1191" s="567"/>
      <c r="H1191" s="562"/>
      <c r="I1191" s="563"/>
      <c r="J1191" s="564"/>
      <c r="K1191" s="562"/>
      <c r="M1191" s="9"/>
      <c r="N1191" s="9"/>
      <c r="O1191" s="261"/>
      <c r="P1191" s="261"/>
      <c r="Q1191" s="61"/>
      <c r="S1191" s="249"/>
      <c r="T1191" s="61"/>
    </row>
    <row r="1192" spans="1:20" ht="15.75">
      <c r="A1192" s="105" t="s">
        <v>2506</v>
      </c>
      <c r="B1192" s="3"/>
      <c r="C1192" s="3"/>
      <c r="D1192" s="32">
        <f t="shared" si="34"/>
        <v>0</v>
      </c>
      <c r="E1192" s="9">
        <v>0</v>
      </c>
      <c r="F1192" s="565">
        <v>0</v>
      </c>
      <c r="G1192" s="567"/>
      <c r="H1192" s="562"/>
      <c r="I1192" s="563"/>
      <c r="J1192" s="564"/>
      <c r="K1192" s="562"/>
      <c r="M1192" s="9"/>
      <c r="N1192" s="9"/>
      <c r="O1192" s="261"/>
      <c r="P1192" s="261"/>
      <c r="Q1192" s="61"/>
      <c r="S1192" s="249"/>
      <c r="T1192" s="61"/>
    </row>
    <row r="1193" spans="1:20" ht="15.75">
      <c r="A1193" s="261" t="s">
        <v>3847</v>
      </c>
      <c r="B1193" s="3"/>
      <c r="C1193" s="3"/>
      <c r="D1193" s="32">
        <f t="shared" si="34"/>
        <v>0</v>
      </c>
      <c r="E1193" s="9">
        <v>0</v>
      </c>
      <c r="F1193" s="565">
        <v>0</v>
      </c>
      <c r="G1193" s="561"/>
      <c r="H1193" s="562"/>
      <c r="I1193" s="563"/>
      <c r="J1193" s="564"/>
      <c r="K1193" s="562"/>
      <c r="M1193" s="9"/>
      <c r="N1193" s="9"/>
      <c r="O1193" s="261"/>
      <c r="P1193" s="261"/>
      <c r="Q1193" s="61"/>
      <c r="S1193" s="249"/>
      <c r="T1193" s="61"/>
    </row>
    <row r="1194" spans="1:20" ht="15.75">
      <c r="A1194" s="105" t="s">
        <v>2095</v>
      </c>
      <c r="B1194" s="3"/>
      <c r="C1194" s="3"/>
      <c r="D1194" s="32">
        <f t="shared" si="34"/>
        <v>45</v>
      </c>
      <c r="E1194" s="9">
        <v>22.5</v>
      </c>
      <c r="F1194" s="565">
        <v>22.5</v>
      </c>
      <c r="G1194" s="567"/>
      <c r="H1194" s="562"/>
      <c r="I1194" s="563"/>
      <c r="J1194" s="564"/>
      <c r="K1194" s="562"/>
      <c r="M1194" s="9"/>
      <c r="N1194" s="9"/>
      <c r="O1194" s="261"/>
      <c r="P1194" s="261"/>
      <c r="Q1194" s="61"/>
      <c r="S1194" s="249"/>
      <c r="T1194" s="61"/>
    </row>
    <row r="1195" spans="1:20" ht="15.75">
      <c r="A1195" s="261" t="s">
        <v>3827</v>
      </c>
      <c r="B1195" s="3"/>
      <c r="C1195" s="3"/>
      <c r="D1195" s="32">
        <f t="shared" si="34"/>
        <v>0</v>
      </c>
      <c r="E1195" s="9">
        <v>0</v>
      </c>
      <c r="F1195" s="565">
        <v>0</v>
      </c>
      <c r="G1195" s="561"/>
      <c r="H1195" s="562"/>
      <c r="I1195" s="563"/>
      <c r="J1195" s="564"/>
      <c r="K1195" s="562"/>
      <c r="M1195" s="9"/>
      <c r="N1195" s="9"/>
      <c r="O1195" s="261"/>
      <c r="P1195" s="261"/>
      <c r="Q1195" s="61"/>
      <c r="S1195" s="249"/>
      <c r="T1195" s="61"/>
    </row>
    <row r="1196" spans="1:20" ht="15.75">
      <c r="A1196" s="105" t="s">
        <v>2525</v>
      </c>
      <c r="B1196" s="3"/>
      <c r="C1196" s="3"/>
      <c r="D1196" s="32">
        <f t="shared" si="34"/>
        <v>0</v>
      </c>
      <c r="E1196" s="9">
        <v>0</v>
      </c>
      <c r="F1196" s="565">
        <v>0</v>
      </c>
      <c r="G1196" s="567"/>
      <c r="H1196" s="562"/>
      <c r="I1196" s="563"/>
      <c r="J1196" s="564"/>
      <c r="K1196" s="562"/>
      <c r="M1196" s="9"/>
      <c r="N1196" s="9"/>
      <c r="O1196" s="261"/>
      <c r="P1196" s="261"/>
      <c r="Q1196" s="61"/>
      <c r="S1196" s="249"/>
      <c r="T1196" s="61"/>
    </row>
    <row r="1197" spans="1:20" ht="15.75">
      <c r="A1197" s="105" t="s">
        <v>154</v>
      </c>
      <c r="B1197" s="3"/>
      <c r="C1197" s="3"/>
      <c r="D1197" s="32">
        <f t="shared" si="34"/>
        <v>18.2</v>
      </c>
      <c r="E1197" s="9">
        <v>14</v>
      </c>
      <c r="F1197" s="565">
        <v>4.1999999999999993</v>
      </c>
      <c r="G1197" s="567"/>
      <c r="H1197" s="562"/>
      <c r="I1197" s="563"/>
      <c r="J1197" s="564"/>
      <c r="K1197" s="562"/>
      <c r="M1197" s="9"/>
      <c r="N1197" s="9"/>
      <c r="O1197" s="261"/>
      <c r="P1197" s="261"/>
      <c r="Q1197" s="61"/>
      <c r="S1197" s="249"/>
      <c r="T1197" s="61"/>
    </row>
    <row r="1198" spans="1:20" ht="15.75">
      <c r="A1198" s="260" t="s">
        <v>3175</v>
      </c>
      <c r="B1198" s="3"/>
      <c r="C1198" s="3"/>
      <c r="D1198" s="32">
        <f t="shared" si="34"/>
        <v>0</v>
      </c>
      <c r="E1198" s="9">
        <v>0</v>
      </c>
      <c r="F1198" s="565">
        <v>0</v>
      </c>
      <c r="G1198" s="566"/>
      <c r="H1198" s="562"/>
      <c r="I1198" s="563"/>
      <c r="J1198" s="564"/>
      <c r="K1198" s="562"/>
      <c r="M1198" s="9"/>
      <c r="N1198" s="9"/>
      <c r="O1198" s="261"/>
      <c r="P1198" s="261"/>
      <c r="Q1198" s="61"/>
      <c r="S1198" s="249"/>
      <c r="T1198" s="61"/>
    </row>
    <row r="1199" spans="1:20" ht="15.75">
      <c r="A1199" s="261" t="s">
        <v>3848</v>
      </c>
      <c r="B1199" s="3"/>
      <c r="C1199" s="3"/>
      <c r="D1199" s="32">
        <f t="shared" si="34"/>
        <v>0</v>
      </c>
      <c r="E1199" s="9">
        <v>0</v>
      </c>
      <c r="F1199" s="565">
        <v>0</v>
      </c>
      <c r="G1199" s="561"/>
      <c r="H1199" s="562"/>
      <c r="I1199" s="563"/>
      <c r="J1199" s="564"/>
      <c r="K1199" s="562"/>
      <c r="M1199" s="9"/>
      <c r="N1199" s="9"/>
      <c r="O1199" s="261"/>
      <c r="P1199" s="261"/>
      <c r="Q1199" s="61"/>
      <c r="S1199" s="249"/>
      <c r="T1199" s="61"/>
    </row>
    <row r="1200" spans="1:20" ht="15.75">
      <c r="A1200" s="105" t="s">
        <v>2526</v>
      </c>
      <c r="B1200" s="3"/>
      <c r="C1200" s="3"/>
      <c r="D1200" s="32">
        <f t="shared" si="34"/>
        <v>0</v>
      </c>
      <c r="E1200" s="9">
        <v>0</v>
      </c>
      <c r="F1200" s="565">
        <v>0</v>
      </c>
      <c r="G1200" s="567"/>
      <c r="H1200" s="562"/>
      <c r="I1200" s="563"/>
      <c r="J1200" s="564"/>
      <c r="K1200" s="562"/>
      <c r="M1200" s="9"/>
      <c r="N1200" s="9"/>
      <c r="O1200" s="261"/>
      <c r="P1200" s="261"/>
      <c r="Q1200" s="61"/>
      <c r="S1200" s="249"/>
      <c r="T1200" s="61"/>
    </row>
    <row r="1201" spans="1:36" ht="15.75">
      <c r="A1201" s="105" t="s">
        <v>2524</v>
      </c>
      <c r="B1201" s="3"/>
      <c r="C1201" s="3"/>
      <c r="D1201" s="32">
        <f t="shared" si="34"/>
        <v>0</v>
      </c>
      <c r="E1201" s="9">
        <v>0</v>
      </c>
      <c r="F1201" s="565">
        <v>0</v>
      </c>
      <c r="G1201" s="567"/>
      <c r="H1201" s="562"/>
      <c r="I1201" s="563"/>
      <c r="J1201" s="564"/>
      <c r="K1201" s="562"/>
      <c r="M1201" s="9"/>
      <c r="N1201" s="9"/>
      <c r="O1201" s="261"/>
      <c r="P1201" s="261"/>
      <c r="Q1201" s="61"/>
      <c r="S1201" s="249"/>
      <c r="T1201" s="61"/>
    </row>
    <row r="1202" spans="1:36" ht="15.75">
      <c r="A1202" s="105" t="s">
        <v>2505</v>
      </c>
      <c r="B1202" s="3"/>
      <c r="C1202" s="3"/>
      <c r="D1202" s="32">
        <f t="shared" si="34"/>
        <v>0</v>
      </c>
      <c r="E1202" s="9">
        <v>0</v>
      </c>
      <c r="F1202" s="565">
        <v>0</v>
      </c>
      <c r="G1202" s="567"/>
      <c r="H1202" s="562"/>
      <c r="I1202" s="563"/>
      <c r="J1202" s="564"/>
      <c r="K1202" s="562"/>
      <c r="M1202" s="9"/>
      <c r="N1202" s="9"/>
      <c r="O1202" s="261"/>
      <c r="P1202" s="261"/>
      <c r="Q1202" s="61"/>
      <c r="S1202" s="249"/>
      <c r="T1202" s="61"/>
    </row>
    <row r="1203" spans="1:36" ht="15.75">
      <c r="A1203" s="105" t="s">
        <v>620</v>
      </c>
      <c r="B1203" s="3"/>
      <c r="C1203" s="3"/>
      <c r="D1203" s="32">
        <f t="shared" si="34"/>
        <v>0</v>
      </c>
      <c r="E1203" s="9">
        <v>0</v>
      </c>
      <c r="F1203" s="565">
        <v>0</v>
      </c>
      <c r="G1203" s="567"/>
      <c r="H1203" s="562"/>
      <c r="I1203" s="563"/>
      <c r="J1203" s="564"/>
      <c r="K1203" s="562"/>
      <c r="M1203" s="9"/>
      <c r="N1203" s="9"/>
      <c r="O1203" s="261"/>
      <c r="P1203" s="261"/>
      <c r="Q1203" s="61"/>
      <c r="S1203" s="249"/>
      <c r="T1203" s="61"/>
    </row>
    <row r="1204" spans="1:36" ht="15.75">
      <c r="A1204" s="261" t="s">
        <v>1581</v>
      </c>
      <c r="B1204" s="3"/>
      <c r="C1204" s="3"/>
      <c r="D1204" s="32">
        <f t="shared" si="34"/>
        <v>0</v>
      </c>
      <c r="E1204" s="9">
        <v>0</v>
      </c>
      <c r="F1204" s="565">
        <v>0</v>
      </c>
      <c r="G1204" s="561"/>
      <c r="H1204" s="562"/>
      <c r="I1204" s="563"/>
      <c r="J1204" s="564"/>
      <c r="K1204" s="562"/>
      <c r="M1204" s="9"/>
      <c r="N1204" s="9"/>
      <c r="O1204" s="261"/>
      <c r="P1204" s="261"/>
      <c r="Q1204" s="61"/>
      <c r="S1204" s="249"/>
      <c r="T1204" s="61"/>
    </row>
    <row r="1205" spans="1:36" ht="15.75">
      <c r="A1205" s="58"/>
      <c r="B1205" s="3"/>
      <c r="C1205" s="3"/>
      <c r="D1205" s="32"/>
      <c r="E1205" s="155"/>
    </row>
    <row r="1206" spans="1:36" ht="15.75">
      <c r="D1206" s="32"/>
    </row>
    <row r="1207" spans="1:36" ht="15.75">
      <c r="D1207" s="32"/>
    </row>
    <row r="1208" spans="1:36" ht="20.25">
      <c r="A1208" s="30" t="s">
        <v>126</v>
      </c>
      <c r="D1208" s="31" t="s">
        <v>40</v>
      </c>
      <c r="E1208" s="100" t="s">
        <v>911</v>
      </c>
      <c r="F1208" s="100"/>
      <c r="G1208" s="100"/>
    </row>
    <row r="1209" spans="1:36" ht="15.75">
      <c r="A1209" s="261" t="s">
        <v>1583</v>
      </c>
      <c r="B1209" s="3"/>
      <c r="C1209" s="3"/>
      <c r="D1209" s="32">
        <f t="shared" ref="D1209:D1240" si="35">SUM(E1209:DZ1209)</f>
        <v>0</v>
      </c>
      <c r="E1209" s="414"/>
      <c r="F1209" s="414"/>
      <c r="G1209" s="414"/>
      <c r="H1209" s="261"/>
      <c r="K1209" s="370"/>
      <c r="L1209" s="105"/>
      <c r="N1209" s="426"/>
      <c r="O1209" s="426"/>
      <c r="P1209" s="426"/>
      <c r="Q1209" s="426"/>
      <c r="R1209" s="426"/>
      <c r="S1209" s="426"/>
      <c r="T1209" s="426"/>
      <c r="U1209" s="426"/>
      <c r="V1209" s="426"/>
      <c r="W1209" s="426"/>
      <c r="X1209" s="426"/>
      <c r="Y1209" s="426"/>
      <c r="Z1209" s="426"/>
      <c r="AA1209" s="426"/>
      <c r="AB1209" s="426"/>
      <c r="AC1209" s="426"/>
      <c r="AD1209" s="426"/>
      <c r="AE1209" s="426"/>
      <c r="AF1209" s="426"/>
      <c r="AG1209" s="426"/>
      <c r="AH1209" s="426"/>
      <c r="AI1209" s="426"/>
      <c r="AJ1209" s="49"/>
    </row>
    <row r="1210" spans="1:36" ht="15.75">
      <c r="A1210" s="104" t="s">
        <v>1281</v>
      </c>
      <c r="B1210" s="3"/>
      <c r="C1210" s="3"/>
      <c r="D1210" s="32">
        <f t="shared" si="35"/>
        <v>0</v>
      </c>
      <c r="E1210" s="414"/>
      <c r="F1210" s="414"/>
      <c r="G1210" s="414"/>
      <c r="H1210" s="401"/>
      <c r="K1210" s="370"/>
      <c r="L1210" s="105"/>
      <c r="N1210" s="426"/>
      <c r="O1210" s="426"/>
      <c r="P1210" s="426"/>
      <c r="Q1210" s="426"/>
      <c r="R1210" s="426"/>
      <c r="S1210" s="426"/>
      <c r="T1210" s="426"/>
      <c r="U1210" s="426"/>
      <c r="V1210" s="426"/>
      <c r="W1210" s="426"/>
      <c r="X1210" s="426"/>
      <c r="Y1210" s="426"/>
      <c r="Z1210" s="426"/>
      <c r="AA1210" s="426"/>
      <c r="AB1210" s="426"/>
      <c r="AC1210" s="426"/>
      <c r="AD1210" s="426"/>
      <c r="AE1210" s="426"/>
      <c r="AF1210" s="426"/>
      <c r="AG1210" s="426"/>
      <c r="AH1210" s="426"/>
      <c r="AI1210" s="426"/>
      <c r="AJ1210" s="49"/>
    </row>
    <row r="1211" spans="1:36" ht="15.75">
      <c r="A1211" s="261" t="s">
        <v>3830</v>
      </c>
      <c r="B1211" s="3"/>
      <c r="C1211" s="3"/>
      <c r="D1211" s="32">
        <f t="shared" si="35"/>
        <v>0</v>
      </c>
      <c r="E1211" s="414"/>
      <c r="F1211" s="414"/>
      <c r="G1211" s="414"/>
      <c r="H1211" s="260"/>
      <c r="K1211" s="370"/>
      <c r="L1211" s="105"/>
      <c r="N1211" s="426"/>
      <c r="O1211" s="426"/>
      <c r="P1211" s="426"/>
      <c r="Q1211" s="426"/>
      <c r="R1211" s="426"/>
      <c r="S1211" s="426"/>
      <c r="T1211" s="426"/>
      <c r="U1211" s="426"/>
      <c r="V1211" s="426"/>
      <c r="W1211" s="426"/>
      <c r="X1211" s="426"/>
      <c r="Y1211" s="426"/>
      <c r="Z1211" s="426"/>
      <c r="AA1211" s="426"/>
      <c r="AB1211" s="426"/>
      <c r="AC1211" s="426"/>
      <c r="AD1211" s="426"/>
      <c r="AE1211" s="426"/>
      <c r="AF1211" s="426"/>
      <c r="AG1211" s="426"/>
      <c r="AH1211" s="426"/>
      <c r="AI1211" s="426"/>
      <c r="AJ1211" s="49"/>
    </row>
    <row r="1212" spans="1:36" ht="15.75">
      <c r="A1212" s="260" t="s">
        <v>3147</v>
      </c>
      <c r="B1212" s="3"/>
      <c r="C1212" s="3"/>
      <c r="D1212" s="32">
        <f t="shared" si="35"/>
        <v>0</v>
      </c>
      <c r="E1212" s="414"/>
      <c r="F1212" s="414"/>
      <c r="G1212" s="414"/>
      <c r="H1212" s="401"/>
      <c r="K1212" s="370"/>
      <c r="L1212" s="105"/>
      <c r="N1212" s="426"/>
      <c r="O1212" s="426"/>
      <c r="P1212" s="426"/>
      <c r="Q1212" s="426"/>
      <c r="R1212" s="426"/>
      <c r="S1212" s="426"/>
      <c r="T1212" s="426"/>
      <c r="U1212" s="426"/>
      <c r="V1212" s="426"/>
      <c r="W1212" s="426"/>
      <c r="X1212" s="426"/>
      <c r="Y1212" s="426"/>
      <c r="Z1212" s="426"/>
      <c r="AA1212" s="426"/>
      <c r="AB1212" s="426"/>
      <c r="AC1212" s="426"/>
      <c r="AD1212" s="426"/>
      <c r="AE1212" s="426"/>
      <c r="AF1212" s="426"/>
      <c r="AG1212" s="426"/>
      <c r="AH1212" s="426"/>
      <c r="AI1212" s="426"/>
      <c r="AJ1212" s="49"/>
    </row>
    <row r="1213" spans="1:36" ht="15.75">
      <c r="A1213" s="261" t="s">
        <v>3838</v>
      </c>
      <c r="B1213" s="3"/>
      <c r="C1213" s="3"/>
      <c r="D1213" s="32">
        <f t="shared" si="35"/>
        <v>0</v>
      </c>
      <c r="E1213" s="414"/>
      <c r="F1213" s="414"/>
      <c r="G1213" s="414"/>
      <c r="H1213" s="105"/>
      <c r="K1213" s="370"/>
      <c r="L1213" s="105"/>
      <c r="N1213" s="426"/>
      <c r="O1213" s="426"/>
      <c r="P1213" s="426"/>
      <c r="Q1213" s="426"/>
      <c r="R1213" s="426"/>
      <c r="S1213" s="426"/>
      <c r="T1213" s="426"/>
      <c r="U1213" s="426"/>
      <c r="V1213" s="426"/>
      <c r="W1213" s="426"/>
      <c r="X1213" s="426"/>
      <c r="Y1213" s="426"/>
      <c r="Z1213" s="426"/>
      <c r="AA1213" s="426"/>
      <c r="AB1213" s="426"/>
      <c r="AC1213" s="426"/>
      <c r="AD1213" s="426"/>
      <c r="AE1213" s="426"/>
      <c r="AF1213" s="426"/>
      <c r="AG1213" s="426"/>
      <c r="AH1213" s="426"/>
      <c r="AI1213" s="426"/>
      <c r="AJ1213" s="49"/>
    </row>
    <row r="1214" spans="1:36" ht="15.75">
      <c r="A1214" s="104" t="s">
        <v>1272</v>
      </c>
      <c r="B1214" s="3"/>
      <c r="C1214" s="3"/>
      <c r="D1214" s="32">
        <f t="shared" si="35"/>
        <v>0</v>
      </c>
      <c r="E1214" s="414"/>
      <c r="F1214" s="414"/>
      <c r="G1214" s="414"/>
      <c r="H1214" s="261"/>
      <c r="K1214" s="370"/>
      <c r="L1214" s="105"/>
      <c r="N1214" s="426"/>
      <c r="O1214" s="426"/>
      <c r="P1214" s="426"/>
      <c r="Q1214" s="426"/>
      <c r="R1214" s="426"/>
      <c r="S1214" s="426"/>
      <c r="T1214" s="426"/>
      <c r="U1214" s="426"/>
      <c r="V1214" s="426"/>
      <c r="W1214" s="426"/>
      <c r="X1214" s="426"/>
      <c r="Y1214" s="426"/>
      <c r="Z1214" s="426"/>
      <c r="AA1214" s="426"/>
      <c r="AB1214" s="426"/>
      <c r="AC1214" s="426"/>
      <c r="AD1214" s="426"/>
      <c r="AE1214" s="426"/>
      <c r="AF1214" s="426"/>
      <c r="AG1214" s="426"/>
      <c r="AH1214" s="426"/>
      <c r="AI1214" s="426"/>
      <c r="AJ1214" s="49"/>
    </row>
    <row r="1215" spans="1:36" ht="15.75">
      <c r="A1215" s="105" t="s">
        <v>2075</v>
      </c>
      <c r="B1215" s="3"/>
      <c r="C1215" s="3"/>
      <c r="D1215" s="32">
        <f t="shared" si="35"/>
        <v>0</v>
      </c>
      <c r="E1215" s="414"/>
      <c r="F1215" s="414"/>
      <c r="G1215" s="414"/>
      <c r="H1215" s="261"/>
      <c r="K1215" s="370"/>
      <c r="L1215" s="105"/>
      <c r="N1215" s="426"/>
      <c r="O1215" s="426"/>
      <c r="P1215" s="426"/>
      <c r="Q1215" s="426"/>
      <c r="R1215" s="426"/>
      <c r="S1215" s="426"/>
      <c r="T1215" s="426"/>
      <c r="U1215" s="426"/>
      <c r="V1215" s="426"/>
      <c r="W1215" s="426"/>
      <c r="X1215" s="426"/>
      <c r="Y1215" s="426"/>
      <c r="Z1215" s="426"/>
      <c r="AA1215" s="426"/>
      <c r="AB1215" s="426"/>
      <c r="AC1215" s="426"/>
      <c r="AD1215" s="426"/>
      <c r="AE1215" s="426"/>
      <c r="AF1215" s="426"/>
      <c r="AG1215" s="426"/>
      <c r="AH1215" s="426"/>
      <c r="AI1215" s="426"/>
      <c r="AJ1215" s="49"/>
    </row>
    <row r="1216" spans="1:36" ht="15.75">
      <c r="A1216" s="261" t="s">
        <v>1</v>
      </c>
      <c r="B1216" s="3"/>
      <c r="C1216" s="3"/>
      <c r="D1216" s="32">
        <f t="shared" si="35"/>
        <v>0</v>
      </c>
      <c r="E1216" s="414"/>
      <c r="F1216" s="414"/>
      <c r="G1216" s="414"/>
      <c r="H1216" s="261"/>
      <c r="K1216" s="370"/>
      <c r="L1216" s="105"/>
      <c r="N1216" s="426"/>
      <c r="O1216" s="426"/>
      <c r="P1216" s="426"/>
      <c r="Q1216" s="426"/>
      <c r="R1216" s="426"/>
      <c r="S1216" s="426"/>
      <c r="T1216" s="426"/>
      <c r="U1216" s="426"/>
      <c r="V1216" s="426"/>
      <c r="W1216" s="426"/>
      <c r="X1216" s="426"/>
      <c r="Y1216" s="426"/>
      <c r="Z1216" s="426"/>
      <c r="AA1216" s="426"/>
      <c r="AB1216" s="426"/>
      <c r="AC1216" s="426"/>
      <c r="AD1216" s="426"/>
      <c r="AE1216" s="426"/>
      <c r="AF1216" s="426"/>
      <c r="AG1216" s="426"/>
      <c r="AH1216" s="426"/>
      <c r="AI1216" s="426"/>
      <c r="AJ1216" s="49"/>
    </row>
    <row r="1217" spans="1:36" ht="15.75">
      <c r="A1217" s="261" t="s">
        <v>1589</v>
      </c>
      <c r="B1217" s="3"/>
      <c r="C1217" s="3"/>
      <c r="D1217" s="32">
        <f t="shared" si="35"/>
        <v>0</v>
      </c>
      <c r="E1217" s="414"/>
      <c r="F1217" s="414"/>
      <c r="G1217" s="414"/>
      <c r="H1217" s="260"/>
      <c r="K1217" s="370"/>
      <c r="L1217" s="105"/>
      <c r="N1217" s="426"/>
      <c r="O1217" s="426"/>
      <c r="P1217" s="426"/>
      <c r="Q1217" s="426"/>
      <c r="R1217" s="426"/>
      <c r="S1217" s="426"/>
      <c r="T1217" s="426"/>
      <c r="U1217" s="426"/>
      <c r="V1217" s="426"/>
      <c r="W1217" s="426"/>
      <c r="X1217" s="426"/>
      <c r="Y1217" s="426"/>
      <c r="Z1217" s="426"/>
      <c r="AA1217" s="426"/>
      <c r="AB1217" s="426"/>
      <c r="AC1217" s="426"/>
      <c r="AD1217" s="426"/>
      <c r="AE1217" s="426"/>
      <c r="AF1217" s="426"/>
      <c r="AG1217" s="426"/>
      <c r="AH1217" s="426"/>
      <c r="AI1217" s="426"/>
      <c r="AJ1217" s="49"/>
    </row>
    <row r="1218" spans="1:36" ht="15.75">
      <c r="A1218" s="261" t="s">
        <v>3823</v>
      </c>
      <c r="B1218" s="3"/>
      <c r="C1218" s="3"/>
      <c r="D1218" s="32">
        <f t="shared" si="35"/>
        <v>0</v>
      </c>
      <c r="E1218" s="414"/>
      <c r="F1218" s="414"/>
      <c r="G1218" s="414"/>
      <c r="H1218" s="105"/>
      <c r="K1218" s="370"/>
      <c r="L1218" s="105"/>
      <c r="N1218" s="426"/>
      <c r="O1218" s="426"/>
      <c r="P1218" s="426"/>
      <c r="Q1218" s="426"/>
      <c r="R1218" s="426"/>
      <c r="S1218" s="426"/>
      <c r="T1218" s="426"/>
      <c r="U1218" s="426"/>
      <c r="V1218" s="426"/>
      <c r="W1218" s="426"/>
      <c r="X1218" s="426"/>
      <c r="Y1218" s="426"/>
      <c r="Z1218" s="426"/>
      <c r="AA1218" s="426"/>
      <c r="AB1218" s="426"/>
      <c r="AC1218" s="426"/>
      <c r="AD1218" s="426"/>
      <c r="AE1218" s="426"/>
      <c r="AF1218" s="426"/>
      <c r="AG1218" s="426"/>
      <c r="AH1218" s="426"/>
      <c r="AI1218" s="426"/>
      <c r="AJ1218" s="49"/>
    </row>
    <row r="1219" spans="1:36" ht="15.75">
      <c r="A1219" s="260" t="s">
        <v>3148</v>
      </c>
      <c r="B1219" s="3"/>
      <c r="C1219" s="3"/>
      <c r="D1219" s="32">
        <f t="shared" si="35"/>
        <v>0</v>
      </c>
      <c r="E1219" s="414"/>
      <c r="F1219" s="414"/>
      <c r="G1219" s="414"/>
      <c r="H1219" s="105"/>
      <c r="K1219" s="370"/>
      <c r="L1219" s="105"/>
      <c r="N1219" s="426"/>
      <c r="O1219" s="426"/>
      <c r="P1219" s="426"/>
      <c r="Q1219" s="426"/>
      <c r="R1219" s="426"/>
      <c r="S1219" s="426"/>
      <c r="T1219" s="426"/>
      <c r="U1219" s="426"/>
      <c r="V1219" s="426"/>
      <c r="W1219" s="426"/>
      <c r="X1219" s="426"/>
      <c r="Y1219" s="426"/>
      <c r="Z1219" s="426"/>
      <c r="AA1219" s="426"/>
      <c r="AB1219" s="426"/>
      <c r="AC1219" s="426"/>
      <c r="AD1219" s="426"/>
      <c r="AE1219" s="426"/>
      <c r="AF1219" s="426"/>
      <c r="AG1219" s="426"/>
      <c r="AH1219" s="426"/>
      <c r="AI1219" s="426"/>
      <c r="AJ1219" s="49"/>
    </row>
    <row r="1220" spans="1:36" ht="15.75">
      <c r="A1220" s="105" t="s">
        <v>2513</v>
      </c>
      <c r="B1220" s="3"/>
      <c r="C1220" s="3"/>
      <c r="D1220" s="32">
        <f t="shared" si="35"/>
        <v>0</v>
      </c>
      <c r="E1220" s="414"/>
      <c r="F1220" s="414"/>
      <c r="G1220" s="414"/>
      <c r="H1220" s="401"/>
      <c r="K1220" s="370"/>
      <c r="L1220" s="105"/>
      <c r="N1220" s="426"/>
      <c r="O1220" s="426"/>
      <c r="P1220" s="426"/>
      <c r="Q1220" s="426"/>
      <c r="R1220" s="426"/>
      <c r="S1220" s="426"/>
      <c r="T1220" s="426"/>
      <c r="U1220" s="426"/>
      <c r="V1220" s="426"/>
      <c r="W1220" s="426"/>
      <c r="X1220" s="426"/>
      <c r="Y1220" s="426"/>
      <c r="Z1220" s="426"/>
      <c r="AA1220" s="426"/>
      <c r="AB1220" s="426"/>
      <c r="AC1220" s="426"/>
      <c r="AD1220" s="426"/>
      <c r="AE1220" s="426"/>
      <c r="AF1220" s="426"/>
      <c r="AG1220" s="426"/>
      <c r="AH1220" s="426"/>
      <c r="AI1220" s="426"/>
      <c r="AJ1220" s="49"/>
    </row>
    <row r="1221" spans="1:36" ht="15.75">
      <c r="A1221" s="105" t="s">
        <v>3149</v>
      </c>
      <c r="B1221" s="3"/>
      <c r="C1221" s="3"/>
      <c r="D1221" s="32">
        <f t="shared" si="35"/>
        <v>0</v>
      </c>
      <c r="E1221" s="414"/>
      <c r="F1221" s="414"/>
      <c r="G1221" s="414"/>
      <c r="H1221" s="105"/>
      <c r="K1221" s="370"/>
      <c r="L1221" s="105"/>
      <c r="N1221" s="426"/>
      <c r="O1221" s="426"/>
      <c r="P1221" s="426"/>
      <c r="Q1221" s="426"/>
      <c r="R1221" s="426"/>
      <c r="S1221" s="426"/>
      <c r="T1221" s="426"/>
      <c r="U1221" s="426"/>
      <c r="V1221" s="426"/>
      <c r="W1221" s="426"/>
      <c r="X1221" s="426"/>
      <c r="Y1221" s="426"/>
      <c r="Z1221" s="426"/>
      <c r="AA1221" s="426"/>
      <c r="AB1221" s="426"/>
      <c r="AC1221" s="426"/>
      <c r="AD1221" s="426"/>
      <c r="AE1221" s="426"/>
      <c r="AF1221" s="426"/>
      <c r="AG1221" s="426"/>
      <c r="AH1221" s="426"/>
      <c r="AI1221" s="426"/>
      <c r="AJ1221" s="49"/>
    </row>
    <row r="1222" spans="1:36" ht="15.75">
      <c r="A1222" s="104" t="s">
        <v>1277</v>
      </c>
      <c r="B1222" s="3"/>
      <c r="C1222" s="3"/>
      <c r="D1222" s="32">
        <f t="shared" si="35"/>
        <v>0</v>
      </c>
      <c r="E1222" s="414"/>
      <c r="F1222" s="414"/>
      <c r="G1222" s="414"/>
      <c r="H1222" s="105"/>
      <c r="K1222" s="370"/>
      <c r="L1222" s="105"/>
      <c r="N1222" s="426"/>
      <c r="O1222" s="426"/>
      <c r="P1222" s="426"/>
      <c r="Q1222" s="426"/>
      <c r="R1222" s="426"/>
      <c r="S1222" s="426"/>
      <c r="T1222" s="426"/>
      <c r="U1222" s="426"/>
      <c r="V1222" s="426"/>
      <c r="W1222" s="426"/>
      <c r="X1222" s="426"/>
      <c r="Y1222" s="426"/>
      <c r="Z1222" s="426"/>
      <c r="AA1222" s="426"/>
      <c r="AB1222" s="426"/>
      <c r="AC1222" s="426"/>
      <c r="AD1222" s="426"/>
      <c r="AE1222" s="426"/>
      <c r="AF1222" s="426"/>
      <c r="AG1222" s="426"/>
      <c r="AH1222" s="426"/>
      <c r="AI1222" s="426"/>
      <c r="AJ1222" s="49"/>
    </row>
    <row r="1223" spans="1:36" ht="15.75">
      <c r="A1223" s="105" t="s">
        <v>2625</v>
      </c>
      <c r="B1223" s="3"/>
      <c r="C1223" s="3"/>
      <c r="D1223" s="32">
        <f t="shared" si="35"/>
        <v>0</v>
      </c>
      <c r="E1223" s="414"/>
      <c r="F1223" s="414"/>
      <c r="G1223" s="414"/>
      <c r="H1223" s="105"/>
      <c r="K1223" s="370"/>
      <c r="L1223" s="105"/>
      <c r="N1223" s="426"/>
      <c r="O1223" s="426"/>
      <c r="P1223" s="426"/>
      <c r="Q1223" s="426"/>
      <c r="R1223" s="426"/>
      <c r="S1223" s="426"/>
      <c r="T1223" s="426"/>
      <c r="U1223" s="426"/>
      <c r="V1223" s="426"/>
      <c r="W1223" s="426"/>
      <c r="X1223" s="426"/>
      <c r="Y1223" s="426"/>
      <c r="Z1223" s="426"/>
      <c r="AA1223" s="426"/>
      <c r="AB1223" s="426"/>
      <c r="AC1223" s="426"/>
      <c r="AD1223" s="426"/>
      <c r="AE1223" s="426"/>
      <c r="AF1223" s="426"/>
      <c r="AG1223" s="426"/>
      <c r="AH1223" s="426"/>
      <c r="AI1223" s="426"/>
      <c r="AJ1223" s="49"/>
    </row>
    <row r="1224" spans="1:36" ht="15.75">
      <c r="A1224" s="105" t="s">
        <v>637</v>
      </c>
      <c r="B1224" s="3"/>
      <c r="C1224" s="3"/>
      <c r="D1224" s="32">
        <f t="shared" si="35"/>
        <v>0</v>
      </c>
      <c r="E1224" s="414"/>
      <c r="F1224" s="414"/>
      <c r="G1224" s="414"/>
      <c r="H1224" s="260"/>
      <c r="K1224" s="370"/>
      <c r="L1224" s="105"/>
      <c r="N1224" s="426"/>
      <c r="O1224" s="426"/>
      <c r="P1224" s="426"/>
      <c r="Q1224" s="426"/>
      <c r="R1224" s="426"/>
      <c r="S1224" s="426"/>
      <c r="T1224" s="426"/>
      <c r="U1224" s="426"/>
      <c r="V1224" s="426"/>
      <c r="W1224" s="426"/>
      <c r="X1224" s="426"/>
      <c r="Y1224" s="426"/>
      <c r="Z1224" s="426"/>
      <c r="AA1224" s="426"/>
      <c r="AB1224" s="426"/>
      <c r="AC1224" s="426"/>
      <c r="AD1224" s="426"/>
      <c r="AE1224" s="426"/>
      <c r="AF1224" s="426"/>
      <c r="AG1224" s="426"/>
      <c r="AH1224" s="426"/>
      <c r="AI1224" s="426"/>
      <c r="AJ1224" s="49"/>
    </row>
    <row r="1225" spans="1:36" ht="15.75">
      <c r="A1225" s="105" t="s">
        <v>2503</v>
      </c>
      <c r="B1225" s="3"/>
      <c r="C1225" s="3"/>
      <c r="D1225" s="32">
        <f t="shared" si="35"/>
        <v>0</v>
      </c>
      <c r="E1225" s="414"/>
      <c r="F1225" s="414"/>
      <c r="G1225" s="414"/>
      <c r="H1225" s="261"/>
      <c r="K1225" s="370"/>
      <c r="L1225" s="105"/>
      <c r="N1225" s="426"/>
      <c r="O1225" s="426"/>
      <c r="P1225" s="426"/>
      <c r="Q1225" s="426"/>
      <c r="R1225" s="426"/>
      <c r="S1225" s="426"/>
      <c r="T1225" s="426"/>
      <c r="U1225" s="426"/>
      <c r="V1225" s="426"/>
      <c r="W1225" s="426"/>
      <c r="X1225" s="426"/>
      <c r="Y1225" s="426"/>
      <c r="Z1225" s="426"/>
      <c r="AA1225" s="426"/>
      <c r="AB1225" s="426"/>
      <c r="AC1225" s="426"/>
      <c r="AD1225" s="426"/>
      <c r="AE1225" s="426"/>
      <c r="AF1225" s="426"/>
      <c r="AG1225" s="426"/>
      <c r="AH1225" s="426"/>
      <c r="AI1225" s="426"/>
      <c r="AJ1225" s="49"/>
    </row>
    <row r="1226" spans="1:36" ht="15.75">
      <c r="A1226" s="261" t="s">
        <v>1579</v>
      </c>
      <c r="B1226" s="3"/>
      <c r="C1226" s="3"/>
      <c r="D1226" s="32">
        <f t="shared" si="35"/>
        <v>0</v>
      </c>
      <c r="E1226" s="414"/>
      <c r="F1226" s="414"/>
      <c r="G1226" s="414"/>
      <c r="H1226" s="105"/>
      <c r="K1226" s="370"/>
      <c r="L1226" s="105"/>
      <c r="N1226" s="426"/>
      <c r="O1226" s="426"/>
      <c r="P1226" s="426"/>
      <c r="Q1226" s="426"/>
      <c r="R1226" s="426"/>
      <c r="S1226" s="426"/>
      <c r="T1226" s="426"/>
      <c r="U1226" s="426"/>
      <c r="V1226" s="426"/>
      <c r="W1226" s="426"/>
      <c r="X1226" s="426"/>
      <c r="Y1226" s="426"/>
      <c r="Z1226" s="426"/>
      <c r="AA1226" s="426"/>
      <c r="AB1226" s="426"/>
      <c r="AC1226" s="426"/>
      <c r="AD1226" s="426"/>
      <c r="AE1226" s="426"/>
      <c r="AF1226" s="426"/>
      <c r="AG1226" s="426"/>
      <c r="AH1226" s="426"/>
      <c r="AI1226" s="426"/>
      <c r="AJ1226" s="49"/>
    </row>
    <row r="1227" spans="1:36" ht="15.75">
      <c r="A1227" s="105" t="s">
        <v>2076</v>
      </c>
      <c r="B1227" s="3"/>
      <c r="C1227" s="3"/>
      <c r="D1227" s="32">
        <f t="shared" si="35"/>
        <v>0</v>
      </c>
      <c r="E1227" s="414"/>
      <c r="F1227" s="414"/>
      <c r="G1227" s="414"/>
      <c r="H1227" s="105"/>
      <c r="K1227" s="370"/>
      <c r="L1227" s="105"/>
      <c r="N1227" s="426"/>
      <c r="O1227" s="426"/>
      <c r="P1227" s="426"/>
      <c r="Q1227" s="426"/>
      <c r="R1227" s="426"/>
      <c r="S1227" s="426"/>
      <c r="T1227" s="426"/>
      <c r="U1227" s="426"/>
      <c r="V1227" s="426"/>
      <c r="W1227" s="426"/>
      <c r="X1227" s="426"/>
      <c r="Y1227" s="426"/>
      <c r="Z1227" s="426"/>
      <c r="AA1227" s="426"/>
      <c r="AB1227" s="426"/>
      <c r="AC1227" s="426"/>
      <c r="AD1227" s="426"/>
      <c r="AE1227" s="426"/>
      <c r="AF1227" s="426"/>
      <c r="AG1227" s="426"/>
      <c r="AH1227" s="426"/>
      <c r="AI1227" s="426"/>
      <c r="AJ1227" s="49"/>
    </row>
    <row r="1228" spans="1:36" ht="15.75">
      <c r="A1228" s="105" t="s">
        <v>152</v>
      </c>
      <c r="B1228" s="3"/>
      <c r="C1228" s="3"/>
      <c r="D1228" s="32">
        <f t="shared" si="35"/>
        <v>0</v>
      </c>
      <c r="E1228" s="414"/>
      <c r="F1228" s="414"/>
      <c r="G1228" s="414"/>
      <c r="H1228" s="261"/>
      <c r="K1228" s="370"/>
      <c r="L1228" s="105"/>
      <c r="N1228" s="426"/>
      <c r="O1228" s="426"/>
      <c r="P1228" s="426"/>
      <c r="Q1228" s="426"/>
      <c r="R1228" s="426"/>
      <c r="S1228" s="426"/>
      <c r="T1228" s="426"/>
      <c r="U1228" s="426"/>
      <c r="V1228" s="426"/>
      <c r="W1228" s="426"/>
      <c r="X1228" s="426"/>
      <c r="Y1228" s="426"/>
      <c r="Z1228" s="426"/>
      <c r="AA1228" s="426"/>
      <c r="AB1228" s="426"/>
      <c r="AC1228" s="426"/>
      <c r="AD1228" s="426"/>
      <c r="AE1228" s="426"/>
      <c r="AF1228" s="426"/>
      <c r="AG1228" s="426"/>
      <c r="AH1228" s="426"/>
      <c r="AI1228" s="426"/>
      <c r="AJ1228" s="49"/>
    </row>
    <row r="1229" spans="1:36" ht="15.75">
      <c r="A1229" s="261" t="s">
        <v>1590</v>
      </c>
      <c r="B1229" s="3"/>
      <c r="C1229" s="3"/>
      <c r="D1229" s="32">
        <f t="shared" si="35"/>
        <v>0</v>
      </c>
      <c r="E1229" s="414"/>
      <c r="F1229" s="414"/>
      <c r="G1229" s="414"/>
      <c r="H1229" s="260"/>
      <c r="K1229" s="370"/>
      <c r="L1229" s="105"/>
      <c r="N1229" s="426"/>
      <c r="O1229" s="426"/>
      <c r="P1229" s="426"/>
      <c r="Q1229" s="426"/>
      <c r="R1229" s="426"/>
      <c r="S1229" s="426"/>
      <c r="T1229" s="426"/>
      <c r="U1229" s="426"/>
      <c r="V1229" s="426"/>
      <c r="W1229" s="426"/>
      <c r="X1229" s="426"/>
      <c r="Y1229" s="426"/>
      <c r="Z1229" s="426"/>
      <c r="AA1229" s="426"/>
      <c r="AB1229" s="426"/>
      <c r="AC1229" s="426"/>
      <c r="AD1229" s="426"/>
      <c r="AE1229" s="426"/>
      <c r="AF1229" s="426"/>
      <c r="AG1229" s="426"/>
      <c r="AH1229" s="426"/>
      <c r="AI1229" s="426"/>
      <c r="AJ1229" s="49"/>
    </row>
    <row r="1230" spans="1:36" ht="15.75">
      <c r="A1230" s="260" t="s">
        <v>3151</v>
      </c>
      <c r="B1230" s="3"/>
      <c r="C1230" s="3"/>
      <c r="D1230" s="32">
        <f t="shared" si="35"/>
        <v>0</v>
      </c>
      <c r="E1230" s="414"/>
      <c r="F1230" s="414"/>
      <c r="G1230" s="414"/>
      <c r="H1230" s="105"/>
      <c r="K1230" s="370"/>
      <c r="L1230" s="105"/>
      <c r="N1230" s="426"/>
      <c r="O1230" s="426"/>
      <c r="P1230" s="426"/>
      <c r="Q1230" s="426"/>
      <c r="R1230" s="426"/>
      <c r="S1230" s="426"/>
      <c r="T1230" s="426"/>
      <c r="U1230" s="426"/>
      <c r="V1230" s="426"/>
      <c r="W1230" s="426"/>
      <c r="X1230" s="426"/>
      <c r="Y1230" s="426"/>
      <c r="Z1230" s="426"/>
      <c r="AA1230" s="426"/>
      <c r="AB1230" s="426"/>
      <c r="AC1230" s="426"/>
      <c r="AD1230" s="426"/>
      <c r="AE1230" s="426"/>
      <c r="AF1230" s="426"/>
      <c r="AG1230" s="426"/>
      <c r="AH1230" s="426"/>
      <c r="AI1230" s="426"/>
      <c r="AJ1230" s="49"/>
    </row>
    <row r="1231" spans="1:36" ht="15.75">
      <c r="A1231" s="105" t="s">
        <v>2092</v>
      </c>
      <c r="B1231" s="3"/>
      <c r="C1231" s="3"/>
      <c r="D1231" s="32">
        <f t="shared" si="35"/>
        <v>0</v>
      </c>
      <c r="E1231" s="414"/>
      <c r="F1231" s="414"/>
      <c r="G1231" s="414"/>
      <c r="H1231" s="260"/>
      <c r="K1231" s="370"/>
      <c r="L1231" s="105"/>
      <c r="N1231" s="426"/>
      <c r="O1231" s="426"/>
      <c r="P1231" s="426"/>
      <c r="Q1231" s="426"/>
      <c r="R1231" s="426"/>
      <c r="S1231" s="426"/>
      <c r="T1231" s="426"/>
      <c r="U1231" s="426"/>
      <c r="V1231" s="426"/>
      <c r="W1231" s="426"/>
      <c r="X1231" s="426"/>
      <c r="Y1231" s="426"/>
      <c r="Z1231" s="426"/>
      <c r="AA1231" s="426"/>
      <c r="AB1231" s="426"/>
      <c r="AC1231" s="426"/>
      <c r="AD1231" s="426"/>
      <c r="AE1231" s="426"/>
      <c r="AF1231" s="426"/>
      <c r="AG1231" s="426"/>
      <c r="AH1231" s="426"/>
      <c r="AI1231" s="426"/>
      <c r="AJ1231" s="49"/>
    </row>
    <row r="1232" spans="1:36" ht="15.75">
      <c r="A1232" s="261" t="s">
        <v>3819</v>
      </c>
      <c r="B1232" s="3"/>
      <c r="C1232" s="3"/>
      <c r="D1232" s="32">
        <f t="shared" si="35"/>
        <v>0</v>
      </c>
      <c r="E1232" s="414"/>
      <c r="F1232" s="414"/>
      <c r="G1232" s="414"/>
      <c r="H1232" s="105"/>
      <c r="K1232" s="370"/>
      <c r="L1232" s="105"/>
      <c r="N1232" s="426"/>
      <c r="O1232" s="426"/>
      <c r="P1232" s="426"/>
      <c r="Q1232" s="426"/>
      <c r="R1232" s="426"/>
      <c r="S1232" s="426"/>
      <c r="T1232" s="426"/>
      <c r="U1232" s="426"/>
      <c r="V1232" s="426"/>
      <c r="W1232" s="426"/>
      <c r="X1232" s="426"/>
      <c r="Y1232" s="426"/>
      <c r="Z1232" s="426"/>
      <c r="AA1232" s="426"/>
      <c r="AB1232" s="426"/>
      <c r="AC1232" s="426"/>
      <c r="AD1232" s="426"/>
      <c r="AE1232" s="426"/>
      <c r="AF1232" s="426"/>
      <c r="AG1232" s="426"/>
      <c r="AH1232" s="426"/>
      <c r="AI1232" s="426"/>
      <c r="AJ1232" s="49"/>
    </row>
    <row r="1233" spans="1:36" ht="15.75">
      <c r="A1233" s="105" t="s">
        <v>2516</v>
      </c>
      <c r="B1233" s="3"/>
      <c r="C1233" s="3"/>
      <c r="D1233" s="32">
        <f t="shared" si="35"/>
        <v>0</v>
      </c>
      <c r="E1233" s="414"/>
      <c r="F1233" s="414"/>
      <c r="G1233" s="414"/>
      <c r="H1233" s="261"/>
      <c r="K1233" s="370"/>
      <c r="L1233" s="105"/>
      <c r="N1233" s="426"/>
      <c r="O1233" s="426"/>
      <c r="P1233" s="426"/>
      <c r="Q1233" s="426"/>
      <c r="R1233" s="426"/>
      <c r="S1233" s="426"/>
      <c r="T1233" s="426"/>
      <c r="U1233" s="426"/>
      <c r="V1233" s="426"/>
      <c r="W1233" s="426"/>
      <c r="X1233" s="426"/>
      <c r="Y1233" s="426"/>
      <c r="Z1233" s="426"/>
      <c r="AA1233" s="426"/>
      <c r="AB1233" s="426"/>
      <c r="AC1233" s="426"/>
      <c r="AD1233" s="426"/>
      <c r="AE1233" s="426"/>
      <c r="AF1233" s="426"/>
      <c r="AG1233" s="426"/>
      <c r="AH1233" s="426"/>
      <c r="AI1233" s="426"/>
      <c r="AJ1233" s="49"/>
    </row>
    <row r="1234" spans="1:36" ht="15.75">
      <c r="A1234" s="261" t="s">
        <v>3843</v>
      </c>
      <c r="B1234" s="3"/>
      <c r="C1234" s="3"/>
      <c r="D1234" s="32">
        <f t="shared" si="35"/>
        <v>0</v>
      </c>
      <c r="E1234" s="414"/>
      <c r="F1234" s="414"/>
      <c r="G1234" s="414"/>
      <c r="H1234" s="261"/>
      <c r="K1234" s="370"/>
      <c r="L1234" s="105"/>
      <c r="N1234" s="426"/>
      <c r="O1234" s="426"/>
      <c r="P1234" s="426"/>
      <c r="Q1234" s="426"/>
      <c r="R1234" s="426"/>
      <c r="S1234" s="426"/>
      <c r="T1234" s="426"/>
      <c r="U1234" s="426"/>
      <c r="V1234" s="426"/>
      <c r="W1234" s="426"/>
      <c r="X1234" s="426"/>
      <c r="Y1234" s="426"/>
      <c r="Z1234" s="426"/>
      <c r="AA1234" s="426"/>
      <c r="AB1234" s="426"/>
      <c r="AC1234" s="426"/>
      <c r="AD1234" s="426"/>
      <c r="AE1234" s="426"/>
      <c r="AF1234" s="426"/>
      <c r="AG1234" s="426"/>
      <c r="AH1234" s="426"/>
      <c r="AI1234" s="426"/>
      <c r="AJ1234" s="49"/>
    </row>
    <row r="1235" spans="1:36" ht="15.75">
      <c r="A1235" s="261" t="s">
        <v>1587</v>
      </c>
      <c r="B1235" s="3"/>
      <c r="C1235" s="3"/>
      <c r="D1235" s="32">
        <f t="shared" si="35"/>
        <v>0</v>
      </c>
      <c r="E1235" s="414"/>
      <c r="F1235" s="414"/>
      <c r="G1235" s="414"/>
      <c r="H1235" s="105"/>
      <c r="K1235" s="370"/>
      <c r="L1235" s="105"/>
      <c r="N1235" s="426"/>
      <c r="O1235" s="426"/>
      <c r="P1235" s="426"/>
      <c r="Q1235" s="426"/>
      <c r="R1235" s="426"/>
      <c r="S1235" s="426"/>
      <c r="T1235" s="426"/>
      <c r="U1235" s="426"/>
      <c r="V1235" s="426"/>
      <c r="W1235" s="426"/>
      <c r="X1235" s="426"/>
      <c r="Y1235" s="426"/>
      <c r="Z1235" s="426"/>
      <c r="AA1235" s="426"/>
      <c r="AB1235" s="426"/>
      <c r="AC1235" s="426"/>
      <c r="AD1235" s="426"/>
      <c r="AE1235" s="426"/>
      <c r="AF1235" s="426"/>
      <c r="AG1235" s="426"/>
      <c r="AH1235" s="426"/>
      <c r="AI1235" s="426"/>
      <c r="AJ1235" s="49"/>
    </row>
    <row r="1236" spans="1:36" ht="15.75">
      <c r="A1236" s="261" t="s">
        <v>11</v>
      </c>
      <c r="B1236" s="3"/>
      <c r="C1236" s="3"/>
      <c r="D1236" s="32">
        <f t="shared" si="35"/>
        <v>0</v>
      </c>
      <c r="E1236" s="414"/>
      <c r="F1236" s="414"/>
      <c r="G1236" s="414"/>
      <c r="H1236" s="261"/>
      <c r="K1236" s="370"/>
      <c r="L1236" s="105"/>
      <c r="N1236" s="426"/>
      <c r="O1236" s="426"/>
      <c r="P1236" s="426"/>
      <c r="Q1236" s="426"/>
      <c r="R1236" s="426"/>
      <c r="S1236" s="426"/>
      <c r="T1236" s="426"/>
      <c r="U1236" s="426"/>
      <c r="V1236" s="426"/>
      <c r="W1236" s="426"/>
      <c r="X1236" s="426"/>
      <c r="Y1236" s="426"/>
      <c r="Z1236" s="426"/>
      <c r="AA1236" s="426"/>
      <c r="AB1236" s="426"/>
      <c r="AC1236" s="426"/>
      <c r="AD1236" s="426"/>
      <c r="AE1236" s="426"/>
      <c r="AF1236" s="426"/>
      <c r="AG1236" s="426"/>
      <c r="AH1236" s="426"/>
      <c r="AI1236" s="426"/>
      <c r="AJ1236" s="49"/>
    </row>
    <row r="1237" spans="1:36" ht="15.75">
      <c r="A1237" s="105" t="s">
        <v>2077</v>
      </c>
      <c r="B1237" s="3"/>
      <c r="C1237" s="3"/>
      <c r="D1237" s="32">
        <f t="shared" si="35"/>
        <v>0</v>
      </c>
      <c r="E1237" s="414"/>
      <c r="F1237" s="414"/>
      <c r="G1237" s="414"/>
      <c r="H1237" s="401"/>
      <c r="K1237" s="370"/>
      <c r="L1237" s="105"/>
      <c r="N1237" s="426"/>
      <c r="O1237" s="426"/>
      <c r="P1237" s="426"/>
      <c r="Q1237" s="426"/>
      <c r="R1237" s="426"/>
      <c r="S1237" s="426"/>
      <c r="T1237" s="426"/>
      <c r="U1237" s="426"/>
      <c r="V1237" s="426"/>
      <c r="W1237" s="426"/>
      <c r="X1237" s="426"/>
      <c r="Y1237" s="426"/>
      <c r="Z1237" s="426"/>
      <c r="AA1237" s="426"/>
      <c r="AB1237" s="426"/>
      <c r="AC1237" s="426"/>
      <c r="AD1237" s="426"/>
      <c r="AE1237" s="426"/>
      <c r="AF1237" s="426"/>
      <c r="AG1237" s="426"/>
      <c r="AH1237" s="426"/>
      <c r="AI1237" s="426"/>
      <c r="AJ1237" s="49"/>
    </row>
    <row r="1238" spans="1:36" ht="15.75">
      <c r="A1238" s="261" t="s">
        <v>1591</v>
      </c>
      <c r="B1238" s="3"/>
      <c r="C1238" s="3"/>
      <c r="D1238" s="32">
        <f t="shared" si="35"/>
        <v>0</v>
      </c>
      <c r="E1238" s="414"/>
      <c r="F1238" s="414"/>
      <c r="G1238" s="414"/>
      <c r="H1238" s="105"/>
      <c r="K1238" s="370"/>
      <c r="L1238" s="105"/>
      <c r="N1238" s="426"/>
      <c r="O1238" s="426"/>
      <c r="P1238" s="426"/>
      <c r="Q1238" s="426"/>
      <c r="R1238" s="426"/>
      <c r="S1238" s="426"/>
      <c r="T1238" s="426"/>
      <c r="U1238" s="426"/>
      <c r="V1238" s="426"/>
      <c r="W1238" s="426"/>
      <c r="X1238" s="426"/>
      <c r="Y1238" s="426"/>
      <c r="Z1238" s="426"/>
      <c r="AA1238" s="426"/>
      <c r="AB1238" s="426"/>
      <c r="AC1238" s="426"/>
      <c r="AD1238" s="426"/>
      <c r="AE1238" s="426"/>
      <c r="AF1238" s="426"/>
      <c r="AG1238" s="426"/>
      <c r="AH1238" s="426"/>
      <c r="AI1238" s="426"/>
      <c r="AJ1238" s="49"/>
    </row>
    <row r="1239" spans="1:36" ht="15.75">
      <c r="A1239" s="104" t="s">
        <v>1279</v>
      </c>
      <c r="B1239" s="3"/>
      <c r="C1239" s="3"/>
      <c r="D1239" s="32">
        <f t="shared" si="35"/>
        <v>0</v>
      </c>
      <c r="E1239" s="414"/>
      <c r="F1239" s="414"/>
      <c r="G1239" s="414"/>
      <c r="H1239" s="261"/>
      <c r="K1239" s="370"/>
      <c r="L1239" s="105"/>
      <c r="N1239" s="426"/>
      <c r="O1239" s="426"/>
      <c r="P1239" s="426"/>
      <c r="Q1239" s="426"/>
      <c r="R1239" s="426"/>
      <c r="S1239" s="426"/>
      <c r="T1239" s="426"/>
      <c r="U1239" s="426"/>
      <c r="V1239" s="426"/>
      <c r="W1239" s="426"/>
      <c r="X1239" s="426"/>
      <c r="Y1239" s="426"/>
      <c r="Z1239" s="426"/>
      <c r="AA1239" s="426"/>
      <c r="AB1239" s="426"/>
      <c r="AC1239" s="426"/>
      <c r="AD1239" s="426"/>
      <c r="AE1239" s="426"/>
      <c r="AF1239" s="426"/>
      <c r="AG1239" s="426"/>
      <c r="AH1239" s="426"/>
      <c r="AI1239" s="426"/>
      <c r="AJ1239" s="49"/>
    </row>
    <row r="1240" spans="1:36" ht="15.75">
      <c r="A1240" s="105" t="s">
        <v>596</v>
      </c>
      <c r="B1240" s="3"/>
      <c r="C1240" s="3"/>
      <c r="D1240" s="32">
        <f t="shared" si="35"/>
        <v>0</v>
      </c>
      <c r="E1240" s="414"/>
      <c r="F1240" s="414"/>
      <c r="G1240" s="414"/>
      <c r="H1240" s="105"/>
      <c r="K1240" s="370"/>
      <c r="L1240" s="105"/>
      <c r="N1240" s="426"/>
      <c r="O1240" s="426"/>
      <c r="P1240" s="426"/>
      <c r="Q1240" s="426"/>
      <c r="R1240" s="426"/>
      <c r="S1240" s="426"/>
      <c r="T1240" s="426"/>
      <c r="U1240" s="426"/>
      <c r="V1240" s="426"/>
      <c r="W1240" s="426"/>
      <c r="X1240" s="426"/>
      <c r="Y1240" s="426"/>
      <c r="Z1240" s="426"/>
      <c r="AA1240" s="426"/>
      <c r="AB1240" s="426"/>
      <c r="AC1240" s="426"/>
      <c r="AD1240" s="426"/>
      <c r="AE1240" s="426"/>
      <c r="AF1240" s="426"/>
      <c r="AG1240" s="426"/>
      <c r="AH1240" s="426"/>
      <c r="AI1240" s="426"/>
      <c r="AJ1240" s="49"/>
    </row>
    <row r="1241" spans="1:36" ht="15.75">
      <c r="A1241" s="261" t="s">
        <v>1584</v>
      </c>
      <c r="B1241" s="3"/>
      <c r="C1241" s="3"/>
      <c r="D1241" s="32">
        <f t="shared" ref="D1241:D1272" si="36">SUM(E1241:DZ1241)</f>
        <v>0</v>
      </c>
      <c r="E1241" s="414"/>
      <c r="F1241" s="414"/>
      <c r="G1241" s="414"/>
      <c r="H1241" s="260"/>
      <c r="K1241" s="370"/>
      <c r="L1241" s="105"/>
      <c r="N1241" s="426"/>
      <c r="O1241" s="426"/>
      <c r="P1241" s="426"/>
      <c r="Q1241" s="426"/>
      <c r="R1241" s="426"/>
      <c r="S1241" s="426"/>
      <c r="T1241" s="426"/>
      <c r="U1241" s="426"/>
      <c r="V1241" s="426"/>
      <c r="W1241" s="426"/>
      <c r="X1241" s="426"/>
      <c r="Y1241" s="426"/>
      <c r="Z1241" s="426"/>
      <c r="AA1241" s="426"/>
      <c r="AB1241" s="426"/>
      <c r="AC1241" s="426"/>
      <c r="AD1241" s="426"/>
      <c r="AE1241" s="426"/>
      <c r="AF1241" s="426"/>
      <c r="AG1241" s="426"/>
      <c r="AH1241" s="426"/>
      <c r="AI1241" s="426"/>
      <c r="AJ1241" s="49"/>
    </row>
    <row r="1242" spans="1:36" ht="15.75">
      <c r="A1242" s="105" t="s">
        <v>2512</v>
      </c>
      <c r="B1242" s="3"/>
      <c r="C1242" s="3"/>
      <c r="D1242" s="32">
        <f t="shared" si="36"/>
        <v>0</v>
      </c>
      <c r="E1242" s="414"/>
      <c r="F1242" s="414"/>
      <c r="G1242" s="414"/>
      <c r="H1242" s="105"/>
      <c r="K1242" s="370"/>
      <c r="L1242" s="105"/>
      <c r="N1242" s="426"/>
      <c r="O1242" s="426"/>
      <c r="P1242" s="426"/>
      <c r="Q1242" s="426"/>
      <c r="R1242" s="426"/>
      <c r="S1242" s="426"/>
      <c r="T1242" s="426"/>
      <c r="U1242" s="426"/>
      <c r="V1242" s="426"/>
      <c r="W1242" s="426"/>
      <c r="X1242" s="426"/>
      <c r="Y1242" s="426"/>
      <c r="Z1242" s="426"/>
      <c r="AA1242" s="426"/>
      <c r="AB1242" s="426"/>
      <c r="AC1242" s="426"/>
      <c r="AD1242" s="426"/>
      <c r="AE1242" s="426"/>
      <c r="AF1242" s="426"/>
      <c r="AG1242" s="426"/>
      <c r="AH1242" s="426"/>
      <c r="AI1242" s="426"/>
      <c r="AJ1242" s="49"/>
    </row>
    <row r="1243" spans="1:36" ht="15.75">
      <c r="A1243" s="261" t="s">
        <v>3857</v>
      </c>
      <c r="B1243" s="3"/>
      <c r="C1243" s="3"/>
      <c r="D1243" s="32">
        <f t="shared" si="36"/>
        <v>0</v>
      </c>
      <c r="E1243" s="414"/>
      <c r="F1243" s="414"/>
      <c r="G1243" s="414"/>
      <c r="H1243" s="105"/>
      <c r="K1243" s="370"/>
      <c r="L1243" s="105"/>
      <c r="N1243" s="426"/>
      <c r="O1243" s="426"/>
      <c r="P1243" s="426"/>
      <c r="Q1243" s="426"/>
      <c r="R1243" s="426"/>
      <c r="S1243" s="426"/>
      <c r="T1243" s="426"/>
      <c r="U1243" s="426"/>
      <c r="V1243" s="426"/>
      <c r="W1243" s="426"/>
      <c r="X1243" s="426"/>
      <c r="Y1243" s="426"/>
      <c r="Z1243" s="426"/>
      <c r="AA1243" s="426"/>
      <c r="AB1243" s="426"/>
      <c r="AC1243" s="426"/>
      <c r="AD1243" s="426"/>
      <c r="AE1243" s="426"/>
      <c r="AF1243" s="426"/>
      <c r="AG1243" s="426"/>
      <c r="AH1243" s="426"/>
      <c r="AI1243" s="426"/>
      <c r="AJ1243" s="49"/>
    </row>
    <row r="1244" spans="1:36" ht="15.75">
      <c r="A1244" s="105" t="s">
        <v>649</v>
      </c>
      <c r="B1244" s="3"/>
      <c r="C1244" s="3"/>
      <c r="D1244" s="32">
        <f t="shared" si="36"/>
        <v>0</v>
      </c>
      <c r="E1244" s="414"/>
      <c r="F1244" s="414"/>
      <c r="G1244" s="414"/>
      <c r="H1244" s="260"/>
      <c r="K1244" s="370"/>
      <c r="L1244" s="105"/>
      <c r="N1244" s="426"/>
      <c r="O1244" s="426"/>
      <c r="P1244" s="426"/>
      <c r="Q1244" s="426"/>
      <c r="R1244" s="426"/>
      <c r="S1244" s="426"/>
      <c r="T1244" s="426"/>
      <c r="U1244" s="426"/>
      <c r="V1244" s="426"/>
      <c r="W1244" s="426"/>
      <c r="X1244" s="426"/>
      <c r="Y1244" s="426"/>
      <c r="Z1244" s="426"/>
      <c r="AA1244" s="426"/>
      <c r="AB1244" s="426"/>
      <c r="AC1244" s="426"/>
      <c r="AD1244" s="426"/>
      <c r="AE1244" s="426"/>
      <c r="AF1244" s="426"/>
      <c r="AG1244" s="426"/>
      <c r="AH1244" s="426"/>
      <c r="AI1244" s="426"/>
      <c r="AJ1244" s="49"/>
    </row>
    <row r="1245" spans="1:36" ht="15.75">
      <c r="A1245" s="261" t="s">
        <v>3851</v>
      </c>
      <c r="B1245" s="3"/>
      <c r="C1245" s="3"/>
      <c r="D1245" s="32">
        <f t="shared" si="36"/>
        <v>0</v>
      </c>
      <c r="E1245" s="414"/>
      <c r="F1245" s="414"/>
      <c r="G1245" s="414"/>
      <c r="H1245" s="261"/>
      <c r="K1245" s="370"/>
      <c r="L1245" s="105"/>
      <c r="N1245" s="426"/>
      <c r="O1245" s="426"/>
      <c r="P1245" s="426"/>
      <c r="Q1245" s="426"/>
      <c r="R1245" s="426"/>
      <c r="S1245" s="426"/>
      <c r="T1245" s="426"/>
      <c r="U1245" s="426"/>
      <c r="V1245" s="426"/>
      <c r="W1245" s="426"/>
      <c r="X1245" s="426"/>
      <c r="Y1245" s="426"/>
      <c r="Z1245" s="426"/>
      <c r="AA1245" s="426"/>
      <c r="AB1245" s="426"/>
      <c r="AC1245" s="426"/>
      <c r="AD1245" s="426"/>
      <c r="AE1245" s="426"/>
      <c r="AF1245" s="426"/>
      <c r="AG1245" s="426"/>
      <c r="AH1245" s="426"/>
      <c r="AI1245" s="426"/>
      <c r="AJ1245" s="49"/>
    </row>
    <row r="1246" spans="1:36" ht="15.75">
      <c r="A1246" s="105" t="s">
        <v>601</v>
      </c>
      <c r="B1246" s="3"/>
      <c r="C1246" s="3"/>
      <c r="D1246" s="32">
        <f t="shared" si="36"/>
        <v>0</v>
      </c>
      <c r="E1246" s="414"/>
      <c r="F1246" s="414"/>
      <c r="G1246" s="414"/>
      <c r="H1246" s="105"/>
      <c r="K1246" s="370"/>
      <c r="L1246" s="105"/>
      <c r="N1246" s="426"/>
      <c r="O1246" s="426"/>
      <c r="P1246" s="426"/>
      <c r="Q1246" s="426"/>
      <c r="R1246" s="426"/>
      <c r="S1246" s="426"/>
      <c r="T1246" s="426"/>
      <c r="U1246" s="426"/>
      <c r="V1246" s="426"/>
      <c r="W1246" s="426"/>
      <c r="X1246" s="426"/>
      <c r="Y1246" s="426"/>
      <c r="Z1246" s="426"/>
      <c r="AA1246" s="426"/>
      <c r="AB1246" s="426"/>
      <c r="AC1246" s="426"/>
      <c r="AD1246" s="426"/>
      <c r="AE1246" s="426"/>
      <c r="AF1246" s="426"/>
      <c r="AG1246" s="426"/>
      <c r="AH1246" s="426"/>
      <c r="AI1246" s="426"/>
      <c r="AJ1246" s="49"/>
    </row>
    <row r="1247" spans="1:36" ht="15.75">
      <c r="A1247" s="261" t="s">
        <v>3837</v>
      </c>
      <c r="B1247" s="3"/>
      <c r="C1247" s="3"/>
      <c r="D1247" s="32">
        <f t="shared" si="36"/>
        <v>0</v>
      </c>
      <c r="E1247" s="414"/>
      <c r="F1247" s="414"/>
      <c r="G1247" s="414"/>
      <c r="H1247" s="260"/>
      <c r="K1247" s="370"/>
      <c r="L1247" s="105"/>
      <c r="N1247" s="426"/>
      <c r="O1247" s="426"/>
      <c r="P1247" s="426"/>
      <c r="Q1247" s="426"/>
      <c r="R1247" s="426"/>
      <c r="S1247" s="426"/>
      <c r="T1247" s="426"/>
      <c r="U1247" s="426"/>
      <c r="V1247" s="426"/>
      <c r="W1247" s="426"/>
      <c r="X1247" s="426"/>
      <c r="Y1247" s="426"/>
      <c r="Z1247" s="426"/>
      <c r="AA1247" s="426"/>
      <c r="AB1247" s="426"/>
      <c r="AC1247" s="426"/>
      <c r="AD1247" s="426"/>
      <c r="AE1247" s="426"/>
      <c r="AF1247" s="426"/>
      <c r="AG1247" s="426"/>
      <c r="AH1247" s="426"/>
      <c r="AI1247" s="426"/>
      <c r="AJ1247" s="49"/>
    </row>
    <row r="1248" spans="1:36" ht="15.75">
      <c r="A1248" s="260" t="s">
        <v>3181</v>
      </c>
      <c r="B1248" s="3"/>
      <c r="C1248" s="3"/>
      <c r="D1248" s="32">
        <f t="shared" si="36"/>
        <v>0</v>
      </c>
      <c r="E1248" s="414"/>
      <c r="F1248" s="414"/>
      <c r="G1248" s="414"/>
      <c r="H1248" s="105"/>
      <c r="K1248" s="370"/>
      <c r="L1248" s="105"/>
      <c r="N1248" s="426"/>
      <c r="O1248" s="426"/>
      <c r="P1248" s="426"/>
      <c r="Q1248" s="426"/>
      <c r="R1248" s="426"/>
      <c r="S1248" s="426"/>
      <c r="T1248" s="426"/>
      <c r="U1248" s="426"/>
      <c r="V1248" s="426"/>
      <c r="W1248" s="426"/>
      <c r="X1248" s="426"/>
      <c r="Y1248" s="426"/>
      <c r="Z1248" s="426"/>
      <c r="AA1248" s="426"/>
      <c r="AB1248" s="426"/>
      <c r="AC1248" s="426"/>
      <c r="AD1248" s="426"/>
      <c r="AE1248" s="426"/>
      <c r="AF1248" s="426"/>
      <c r="AG1248" s="426"/>
      <c r="AH1248" s="426"/>
      <c r="AI1248" s="426"/>
      <c r="AJ1248" s="49"/>
    </row>
    <row r="1249" spans="1:36" ht="15.75">
      <c r="A1249" s="261" t="s">
        <v>15</v>
      </c>
      <c r="B1249" s="3"/>
      <c r="C1249" s="3"/>
      <c r="D1249" s="32">
        <f t="shared" si="36"/>
        <v>0</v>
      </c>
      <c r="E1249" s="414"/>
      <c r="F1249" s="414"/>
      <c r="G1249" s="414"/>
      <c r="H1249" s="260"/>
      <c r="K1249" s="370"/>
      <c r="L1249" s="105"/>
      <c r="N1249" s="426"/>
      <c r="O1249" s="426"/>
      <c r="P1249" s="426"/>
      <c r="Q1249" s="426"/>
      <c r="R1249" s="426"/>
      <c r="S1249" s="426"/>
      <c r="T1249" s="426"/>
      <c r="U1249" s="426"/>
      <c r="V1249" s="426"/>
      <c r="W1249" s="426"/>
      <c r="X1249" s="426"/>
      <c r="Y1249" s="426"/>
      <c r="Z1249" s="426"/>
      <c r="AA1249" s="426"/>
      <c r="AB1249" s="426"/>
      <c r="AC1249" s="426"/>
      <c r="AD1249" s="426"/>
      <c r="AE1249" s="426"/>
      <c r="AF1249" s="426"/>
      <c r="AG1249" s="426"/>
      <c r="AH1249" s="426"/>
      <c r="AI1249" s="426"/>
      <c r="AJ1249" s="49"/>
    </row>
    <row r="1250" spans="1:36" ht="15.75">
      <c r="A1250" s="105" t="s">
        <v>2521</v>
      </c>
      <c r="B1250" s="3"/>
      <c r="C1250" s="3"/>
      <c r="D1250" s="32">
        <f t="shared" si="36"/>
        <v>0</v>
      </c>
      <c r="E1250" s="414"/>
      <c r="F1250" s="414"/>
      <c r="G1250" s="414"/>
      <c r="H1250" s="261"/>
      <c r="K1250" s="370"/>
      <c r="L1250" s="105"/>
      <c r="N1250" s="426"/>
      <c r="O1250" s="426"/>
      <c r="P1250" s="426"/>
      <c r="Q1250" s="426"/>
      <c r="R1250" s="426"/>
      <c r="S1250" s="426"/>
      <c r="T1250" s="426"/>
      <c r="U1250" s="426"/>
      <c r="V1250" s="426"/>
      <c r="W1250" s="426"/>
      <c r="X1250" s="426"/>
      <c r="Y1250" s="426"/>
      <c r="Z1250" s="426"/>
      <c r="AA1250" s="426"/>
      <c r="AB1250" s="426"/>
      <c r="AC1250" s="426"/>
      <c r="AD1250" s="426"/>
      <c r="AE1250" s="426"/>
      <c r="AF1250" s="426"/>
      <c r="AG1250" s="426"/>
      <c r="AH1250" s="426"/>
      <c r="AI1250" s="426"/>
      <c r="AJ1250" s="49"/>
    </row>
    <row r="1251" spans="1:36" ht="15.75">
      <c r="A1251" s="260" t="s">
        <v>3154</v>
      </c>
      <c r="B1251" s="3"/>
      <c r="C1251" s="3"/>
      <c r="D1251" s="32">
        <f t="shared" si="36"/>
        <v>0</v>
      </c>
      <c r="E1251" s="414"/>
      <c r="F1251" s="414"/>
      <c r="G1251" s="414"/>
      <c r="H1251" s="261"/>
      <c r="K1251" s="370"/>
      <c r="L1251" s="105"/>
      <c r="N1251" s="426"/>
      <c r="O1251" s="426"/>
      <c r="P1251" s="426"/>
      <c r="Q1251" s="426"/>
      <c r="R1251" s="426"/>
      <c r="S1251" s="426"/>
      <c r="T1251" s="426"/>
      <c r="U1251" s="426"/>
      <c r="V1251" s="426"/>
      <c r="W1251" s="426"/>
      <c r="X1251" s="426"/>
      <c r="Y1251" s="426"/>
      <c r="Z1251" s="426"/>
      <c r="AA1251" s="426"/>
      <c r="AB1251" s="426"/>
      <c r="AC1251" s="426"/>
      <c r="AD1251" s="426"/>
      <c r="AE1251" s="426"/>
      <c r="AF1251" s="426"/>
      <c r="AG1251" s="426"/>
      <c r="AH1251" s="426"/>
      <c r="AI1251" s="426"/>
      <c r="AJ1251" s="49"/>
    </row>
    <row r="1252" spans="1:36" ht="15.75">
      <c r="A1252" s="105" t="s">
        <v>2094</v>
      </c>
      <c r="B1252" s="3"/>
      <c r="C1252" s="3"/>
      <c r="D1252" s="32">
        <f t="shared" si="36"/>
        <v>0</v>
      </c>
      <c r="E1252" s="414"/>
      <c r="F1252" s="414"/>
      <c r="G1252" s="414"/>
      <c r="H1252" s="260"/>
      <c r="K1252" s="370"/>
      <c r="L1252" s="105"/>
      <c r="N1252" s="426"/>
      <c r="O1252" s="426"/>
      <c r="P1252" s="426"/>
      <c r="Q1252" s="426"/>
      <c r="R1252" s="426"/>
      <c r="S1252" s="426"/>
      <c r="T1252" s="426"/>
      <c r="U1252" s="426"/>
      <c r="V1252" s="426"/>
      <c r="W1252" s="426"/>
      <c r="X1252" s="426"/>
      <c r="Y1252" s="426"/>
      <c r="Z1252" s="426"/>
      <c r="AA1252" s="426"/>
      <c r="AB1252" s="426"/>
      <c r="AC1252" s="426"/>
      <c r="AD1252" s="426"/>
      <c r="AE1252" s="426"/>
      <c r="AF1252" s="426"/>
      <c r="AG1252" s="426"/>
      <c r="AH1252" s="426"/>
      <c r="AI1252" s="426"/>
      <c r="AJ1252" s="49"/>
    </row>
    <row r="1253" spans="1:36" ht="15.75">
      <c r="A1253" s="261" t="s">
        <v>3854</v>
      </c>
      <c r="B1253" s="3"/>
      <c r="C1253" s="3"/>
      <c r="D1253" s="32">
        <f t="shared" si="36"/>
        <v>0</v>
      </c>
      <c r="E1253" s="414"/>
      <c r="F1253" s="414"/>
      <c r="G1253" s="414"/>
      <c r="H1253" s="105"/>
      <c r="K1253" s="370"/>
      <c r="L1253" s="105"/>
      <c r="N1253" s="426"/>
      <c r="O1253" s="426"/>
      <c r="P1253" s="426"/>
      <c r="Q1253" s="426"/>
      <c r="R1253" s="426"/>
      <c r="S1253" s="426"/>
      <c r="T1253" s="426"/>
      <c r="U1253" s="426"/>
      <c r="V1253" s="426"/>
      <c r="W1253" s="426"/>
      <c r="X1253" s="426"/>
      <c r="Y1253" s="426"/>
      <c r="Z1253" s="426"/>
      <c r="AA1253" s="426"/>
      <c r="AB1253" s="426"/>
      <c r="AC1253" s="426"/>
      <c r="AD1253" s="426"/>
      <c r="AE1253" s="426"/>
      <c r="AF1253" s="426"/>
      <c r="AG1253" s="426"/>
      <c r="AH1253" s="426"/>
      <c r="AI1253" s="426"/>
      <c r="AJ1253" s="49"/>
    </row>
    <row r="1254" spans="1:36" ht="15.75">
      <c r="A1254" s="261" t="s">
        <v>1580</v>
      </c>
      <c r="B1254" s="3"/>
      <c r="C1254" s="3"/>
      <c r="D1254" s="32">
        <f t="shared" si="36"/>
        <v>0</v>
      </c>
      <c r="E1254" s="414"/>
      <c r="F1254" s="414"/>
      <c r="G1254" s="414"/>
      <c r="H1254" s="105"/>
      <c r="K1254" s="370"/>
      <c r="L1254" s="105"/>
      <c r="N1254" s="426"/>
      <c r="O1254" s="426"/>
      <c r="P1254" s="426"/>
      <c r="Q1254" s="426"/>
      <c r="R1254" s="426"/>
      <c r="S1254" s="426"/>
      <c r="T1254" s="426"/>
      <c r="U1254" s="426"/>
      <c r="V1254" s="426"/>
      <c r="W1254" s="426"/>
      <c r="X1254" s="426"/>
      <c r="Y1254" s="426"/>
      <c r="Z1254" s="426"/>
      <c r="AA1254" s="426"/>
      <c r="AB1254" s="426"/>
      <c r="AC1254" s="426"/>
      <c r="AD1254" s="426"/>
      <c r="AE1254" s="426"/>
      <c r="AF1254" s="426"/>
      <c r="AG1254" s="426"/>
      <c r="AH1254" s="426"/>
      <c r="AI1254" s="426"/>
      <c r="AJ1254" s="49"/>
    </row>
    <row r="1255" spans="1:36" ht="15.75">
      <c r="A1255" s="261" t="s">
        <v>17</v>
      </c>
      <c r="B1255" s="3"/>
      <c r="C1255" s="3"/>
      <c r="D1255" s="32">
        <f t="shared" si="36"/>
        <v>0</v>
      </c>
      <c r="E1255" s="414"/>
      <c r="F1255" s="414"/>
      <c r="G1255" s="414"/>
      <c r="H1255" s="260"/>
      <c r="K1255" s="370"/>
      <c r="L1255" s="105"/>
      <c r="N1255" s="426"/>
      <c r="O1255" s="426"/>
      <c r="P1255" s="426"/>
      <c r="Q1255" s="426"/>
      <c r="R1255" s="426"/>
      <c r="S1255" s="426"/>
      <c r="T1255" s="426"/>
      <c r="U1255" s="426"/>
      <c r="V1255" s="426"/>
      <c r="W1255" s="426"/>
      <c r="X1255" s="426"/>
      <c r="Y1255" s="426"/>
      <c r="Z1255" s="426"/>
      <c r="AA1255" s="426"/>
      <c r="AB1255" s="426"/>
      <c r="AC1255" s="426"/>
      <c r="AD1255" s="426"/>
      <c r="AE1255" s="426"/>
      <c r="AF1255" s="426"/>
      <c r="AG1255" s="426"/>
      <c r="AH1255" s="426"/>
      <c r="AI1255" s="426"/>
      <c r="AJ1255" s="49"/>
    </row>
    <row r="1256" spans="1:36" ht="15.75">
      <c r="A1256" s="105" t="s">
        <v>3156</v>
      </c>
      <c r="B1256" s="3"/>
      <c r="C1256" s="3"/>
      <c r="D1256" s="32">
        <f t="shared" si="36"/>
        <v>0</v>
      </c>
      <c r="E1256" s="414"/>
      <c r="F1256" s="414"/>
      <c r="G1256" s="414"/>
      <c r="H1256" s="105"/>
      <c r="K1256" s="370"/>
      <c r="L1256" s="105"/>
      <c r="N1256" s="426"/>
      <c r="O1256" s="426"/>
      <c r="P1256" s="426"/>
      <c r="Q1256" s="426"/>
      <c r="R1256" s="426"/>
      <c r="S1256" s="426"/>
      <c r="T1256" s="426"/>
      <c r="U1256" s="426"/>
      <c r="V1256" s="426"/>
      <c r="W1256" s="426"/>
      <c r="X1256" s="426"/>
      <c r="Y1256" s="426"/>
      <c r="Z1256" s="426"/>
      <c r="AA1256" s="426"/>
      <c r="AB1256" s="426"/>
      <c r="AC1256" s="426"/>
      <c r="AD1256" s="426"/>
      <c r="AE1256" s="426"/>
      <c r="AF1256" s="426"/>
      <c r="AG1256" s="426"/>
      <c r="AH1256" s="426"/>
      <c r="AI1256" s="426"/>
      <c r="AJ1256" s="49"/>
    </row>
    <row r="1257" spans="1:36" ht="15.75">
      <c r="A1257" s="105" t="s">
        <v>161</v>
      </c>
      <c r="B1257" s="3"/>
      <c r="C1257" s="3"/>
      <c r="D1257" s="32">
        <f t="shared" si="36"/>
        <v>0</v>
      </c>
      <c r="E1257" s="414"/>
      <c r="F1257" s="414"/>
      <c r="G1257" s="414"/>
      <c r="H1257" s="105"/>
      <c r="K1257" s="370"/>
      <c r="L1257" s="105"/>
      <c r="N1257" s="426"/>
      <c r="O1257" s="426"/>
      <c r="P1257" s="426"/>
      <c r="Q1257" s="426"/>
      <c r="R1257" s="426"/>
      <c r="S1257" s="426"/>
      <c r="T1257" s="426"/>
      <c r="U1257" s="426"/>
      <c r="V1257" s="426"/>
      <c r="W1257" s="426"/>
      <c r="X1257" s="426"/>
      <c r="Y1257" s="426"/>
      <c r="Z1257" s="426"/>
      <c r="AA1257" s="426"/>
      <c r="AB1257" s="426"/>
      <c r="AC1257" s="426"/>
      <c r="AD1257" s="426"/>
      <c r="AE1257" s="426"/>
      <c r="AF1257" s="426"/>
      <c r="AG1257" s="426"/>
      <c r="AH1257" s="426"/>
      <c r="AI1257" s="426"/>
      <c r="AJ1257" s="49"/>
    </row>
    <row r="1258" spans="1:36" ht="15.75">
      <c r="A1258" s="261" t="s">
        <v>3818</v>
      </c>
      <c r="B1258" s="3"/>
      <c r="C1258" s="3"/>
      <c r="D1258" s="32">
        <f t="shared" si="36"/>
        <v>0</v>
      </c>
      <c r="E1258" s="414"/>
      <c r="F1258" s="414"/>
      <c r="G1258" s="414"/>
      <c r="H1258" s="105"/>
      <c r="I1258" s="9"/>
      <c r="K1258" s="370"/>
      <c r="L1258" s="105"/>
      <c r="N1258" s="426"/>
      <c r="O1258" s="426"/>
      <c r="P1258" s="426"/>
      <c r="Q1258" s="426"/>
      <c r="R1258" s="426"/>
      <c r="S1258" s="426"/>
      <c r="T1258" s="426"/>
      <c r="U1258" s="426"/>
      <c r="V1258" s="426"/>
      <c r="W1258" s="426"/>
      <c r="X1258" s="426"/>
      <c r="Y1258" s="426"/>
      <c r="Z1258" s="426"/>
      <c r="AA1258" s="426"/>
      <c r="AB1258" s="426"/>
      <c r="AC1258" s="426"/>
      <c r="AD1258" s="426"/>
      <c r="AE1258" s="426"/>
      <c r="AF1258" s="426"/>
      <c r="AG1258" s="426"/>
      <c r="AH1258" s="426"/>
      <c r="AI1258" s="426"/>
      <c r="AJ1258" s="49"/>
    </row>
    <row r="1259" spans="1:36" ht="15.75">
      <c r="A1259" s="261" t="s">
        <v>3849</v>
      </c>
      <c r="B1259" s="3"/>
      <c r="C1259" s="3"/>
      <c r="D1259" s="32">
        <f t="shared" si="36"/>
        <v>0</v>
      </c>
      <c r="E1259" s="414"/>
      <c r="F1259" s="414"/>
      <c r="G1259" s="414"/>
      <c r="H1259" s="260"/>
      <c r="K1259" s="370"/>
      <c r="L1259" s="105"/>
      <c r="N1259" s="426"/>
      <c r="O1259" s="426"/>
      <c r="P1259" s="426"/>
      <c r="Q1259" s="426"/>
      <c r="R1259" s="426"/>
      <c r="S1259" s="426"/>
      <c r="T1259" s="426"/>
      <c r="U1259" s="426"/>
      <c r="V1259" s="426"/>
      <c r="W1259" s="426"/>
      <c r="X1259" s="426"/>
      <c r="Y1259" s="426"/>
      <c r="Z1259" s="426"/>
      <c r="AA1259" s="426"/>
      <c r="AB1259" s="426"/>
      <c r="AC1259" s="426"/>
      <c r="AD1259" s="426"/>
      <c r="AE1259" s="426"/>
      <c r="AF1259" s="426"/>
      <c r="AG1259" s="426"/>
      <c r="AH1259" s="426"/>
      <c r="AI1259" s="426"/>
      <c r="AJ1259" s="49"/>
    </row>
    <row r="1260" spans="1:36" ht="15.75">
      <c r="A1260" s="260" t="s">
        <v>3157</v>
      </c>
      <c r="B1260" s="3"/>
      <c r="C1260" s="3"/>
      <c r="D1260" s="32">
        <f t="shared" si="36"/>
        <v>0</v>
      </c>
      <c r="E1260" s="414"/>
      <c r="F1260" s="414"/>
      <c r="G1260" s="414"/>
      <c r="H1260" s="105"/>
      <c r="K1260" s="370"/>
      <c r="L1260" s="105"/>
      <c r="N1260" s="426"/>
      <c r="O1260" s="426"/>
      <c r="P1260" s="426"/>
      <c r="Q1260" s="426"/>
      <c r="R1260" s="426"/>
      <c r="S1260" s="426"/>
      <c r="T1260" s="426"/>
      <c r="U1260" s="426"/>
      <c r="V1260" s="426"/>
      <c r="W1260" s="426"/>
      <c r="X1260" s="426"/>
      <c r="Y1260" s="426"/>
      <c r="Z1260" s="426"/>
      <c r="AA1260" s="426"/>
      <c r="AB1260" s="426"/>
      <c r="AC1260" s="426"/>
      <c r="AD1260" s="426"/>
      <c r="AE1260" s="426"/>
      <c r="AF1260" s="426"/>
      <c r="AG1260" s="426"/>
      <c r="AH1260" s="426"/>
      <c r="AI1260" s="426"/>
      <c r="AJ1260" s="49"/>
    </row>
    <row r="1261" spans="1:36" ht="15.75">
      <c r="A1261" s="105" t="s">
        <v>2515</v>
      </c>
      <c r="B1261" s="3"/>
      <c r="C1261" s="3"/>
      <c r="D1261" s="32">
        <f t="shared" si="36"/>
        <v>0</v>
      </c>
      <c r="E1261" s="414"/>
      <c r="F1261" s="414"/>
      <c r="G1261" s="414"/>
      <c r="H1261" s="260"/>
      <c r="K1261" s="370"/>
      <c r="L1261" s="105"/>
      <c r="N1261" s="426"/>
      <c r="O1261" s="426"/>
      <c r="P1261" s="426"/>
      <c r="Q1261" s="426"/>
      <c r="R1261" s="426"/>
      <c r="S1261" s="426"/>
      <c r="T1261" s="426"/>
      <c r="U1261" s="426"/>
      <c r="V1261" s="426"/>
      <c r="W1261" s="426"/>
      <c r="X1261" s="426"/>
      <c r="Y1261" s="426"/>
      <c r="Z1261" s="426"/>
      <c r="AA1261" s="426"/>
      <c r="AB1261" s="426"/>
      <c r="AC1261" s="426"/>
      <c r="AD1261" s="426"/>
      <c r="AE1261" s="426"/>
      <c r="AF1261" s="426"/>
      <c r="AG1261" s="426"/>
      <c r="AH1261" s="426"/>
      <c r="AI1261" s="426"/>
      <c r="AJ1261" s="49"/>
    </row>
    <row r="1262" spans="1:36" ht="15.75">
      <c r="A1262" s="261" t="s">
        <v>3821</v>
      </c>
      <c r="B1262" s="3"/>
      <c r="C1262" s="3"/>
      <c r="D1262" s="32">
        <f t="shared" si="36"/>
        <v>0</v>
      </c>
      <c r="E1262" s="414"/>
      <c r="F1262" s="414"/>
      <c r="G1262" s="414"/>
      <c r="H1262" s="105"/>
      <c r="K1262" s="370"/>
      <c r="L1262" s="105"/>
      <c r="N1262" s="426"/>
      <c r="O1262" s="426"/>
      <c r="P1262" s="426"/>
      <c r="Q1262" s="426"/>
      <c r="R1262" s="426"/>
      <c r="S1262" s="426"/>
      <c r="T1262" s="426"/>
      <c r="U1262" s="426"/>
      <c r="V1262" s="426"/>
      <c r="W1262" s="426"/>
      <c r="X1262" s="426"/>
      <c r="Y1262" s="426"/>
      <c r="Z1262" s="426"/>
      <c r="AA1262" s="426"/>
      <c r="AB1262" s="426"/>
      <c r="AC1262" s="426"/>
      <c r="AD1262" s="426"/>
      <c r="AE1262" s="426"/>
      <c r="AF1262" s="426"/>
      <c r="AG1262" s="426"/>
      <c r="AH1262" s="426"/>
      <c r="AI1262" s="426"/>
      <c r="AJ1262" s="49"/>
    </row>
    <row r="1263" spans="1:36" ht="15.75">
      <c r="A1263" s="105" t="s">
        <v>2097</v>
      </c>
      <c r="B1263" s="3"/>
      <c r="C1263" s="3"/>
      <c r="D1263" s="32">
        <f t="shared" si="36"/>
        <v>0</v>
      </c>
      <c r="E1263" s="414"/>
      <c r="F1263" s="414"/>
      <c r="G1263" s="414"/>
      <c r="H1263" s="105"/>
      <c r="K1263" s="370"/>
      <c r="L1263" s="105"/>
      <c r="N1263" s="426"/>
      <c r="O1263" s="426"/>
      <c r="P1263" s="426"/>
      <c r="Q1263" s="426"/>
      <c r="R1263" s="426"/>
      <c r="S1263" s="426"/>
      <c r="T1263" s="426"/>
      <c r="U1263" s="426"/>
      <c r="V1263" s="426"/>
      <c r="W1263" s="426"/>
      <c r="X1263" s="426"/>
      <c r="Y1263" s="426"/>
      <c r="Z1263" s="426"/>
      <c r="AA1263" s="426"/>
      <c r="AB1263" s="426"/>
      <c r="AC1263" s="426"/>
      <c r="AD1263" s="426"/>
      <c r="AE1263" s="426"/>
      <c r="AF1263" s="426"/>
      <c r="AG1263" s="426"/>
      <c r="AH1263" s="426"/>
      <c r="AI1263" s="426"/>
      <c r="AJ1263" s="49"/>
    </row>
    <row r="1264" spans="1:36" ht="15.75">
      <c r="A1264" s="261" t="s">
        <v>3824</v>
      </c>
      <c r="B1264" s="3"/>
      <c r="C1264" s="3"/>
      <c r="D1264" s="32">
        <f t="shared" si="36"/>
        <v>0</v>
      </c>
      <c r="E1264" s="414"/>
      <c r="F1264" s="414"/>
      <c r="G1264" s="414"/>
      <c r="H1264" s="105"/>
      <c r="K1264" s="370"/>
      <c r="L1264" s="105"/>
      <c r="N1264" s="426"/>
      <c r="O1264" s="426"/>
      <c r="P1264" s="426"/>
      <c r="Q1264" s="426"/>
      <c r="R1264" s="426"/>
      <c r="S1264" s="426"/>
      <c r="T1264" s="426"/>
      <c r="U1264" s="426"/>
      <c r="V1264" s="426"/>
      <c r="W1264" s="426"/>
      <c r="X1264" s="426"/>
      <c r="Y1264" s="426"/>
      <c r="Z1264" s="426"/>
      <c r="AA1264" s="426"/>
      <c r="AB1264" s="426"/>
      <c r="AC1264" s="426"/>
      <c r="AD1264" s="426"/>
      <c r="AE1264" s="426"/>
      <c r="AF1264" s="426"/>
      <c r="AG1264" s="426"/>
      <c r="AH1264" s="426"/>
      <c r="AI1264" s="426"/>
      <c r="AJ1264" s="49"/>
    </row>
    <row r="1265" spans="1:36" ht="15.75">
      <c r="A1265" s="105" t="s">
        <v>2507</v>
      </c>
      <c r="B1265" s="3"/>
      <c r="C1265" s="3"/>
      <c r="D1265" s="32">
        <f t="shared" si="36"/>
        <v>0</v>
      </c>
      <c r="E1265" s="414"/>
      <c r="F1265" s="414"/>
      <c r="G1265" s="414"/>
      <c r="H1265" s="261"/>
      <c r="K1265" s="370"/>
      <c r="L1265" s="105"/>
      <c r="N1265" s="426"/>
      <c r="O1265" s="426"/>
      <c r="P1265" s="426"/>
      <c r="Q1265" s="426"/>
      <c r="R1265" s="426"/>
      <c r="S1265" s="426"/>
      <c r="T1265" s="426"/>
      <c r="U1265" s="426"/>
      <c r="V1265" s="426"/>
      <c r="W1265" s="426"/>
      <c r="X1265" s="426"/>
      <c r="Y1265" s="426"/>
      <c r="Z1265" s="426"/>
      <c r="AA1265" s="426"/>
      <c r="AB1265" s="426"/>
      <c r="AC1265" s="426"/>
      <c r="AD1265" s="426"/>
      <c r="AE1265" s="426"/>
      <c r="AF1265" s="426"/>
      <c r="AG1265" s="426"/>
      <c r="AH1265" s="426"/>
      <c r="AI1265" s="426"/>
      <c r="AJ1265" s="49"/>
    </row>
    <row r="1266" spans="1:36" ht="15.75">
      <c r="A1266" s="260" t="s">
        <v>3158</v>
      </c>
      <c r="B1266" s="3"/>
      <c r="C1266" s="3"/>
      <c r="D1266" s="32">
        <f t="shared" si="36"/>
        <v>0</v>
      </c>
      <c r="E1266" s="414"/>
      <c r="F1266" s="414"/>
      <c r="G1266" s="414"/>
      <c r="H1266" s="105"/>
      <c r="K1266" s="370"/>
      <c r="L1266" s="105"/>
      <c r="N1266" s="426"/>
      <c r="O1266" s="426"/>
      <c r="P1266" s="426"/>
      <c r="Q1266" s="426"/>
      <c r="R1266" s="426"/>
      <c r="S1266" s="426"/>
      <c r="T1266" s="426"/>
      <c r="U1266" s="426"/>
      <c r="V1266" s="426"/>
      <c r="W1266" s="426"/>
      <c r="X1266" s="426"/>
      <c r="Y1266" s="426"/>
      <c r="Z1266" s="426"/>
      <c r="AA1266" s="426"/>
      <c r="AB1266" s="426"/>
      <c r="AC1266" s="426"/>
      <c r="AD1266" s="426"/>
      <c r="AE1266" s="426"/>
      <c r="AF1266" s="426"/>
      <c r="AG1266" s="426"/>
      <c r="AH1266" s="426"/>
      <c r="AI1266" s="426"/>
      <c r="AJ1266" s="49"/>
    </row>
    <row r="1267" spans="1:36" ht="15.75">
      <c r="A1267" s="261" t="s">
        <v>3832</v>
      </c>
      <c r="B1267" s="3"/>
      <c r="C1267" s="3"/>
      <c r="D1267" s="32">
        <f t="shared" si="36"/>
        <v>0</v>
      </c>
      <c r="E1267" s="414"/>
      <c r="F1267" s="414"/>
      <c r="G1267" s="414"/>
      <c r="H1267" s="105"/>
      <c r="K1267" s="370"/>
      <c r="L1267" s="105"/>
      <c r="N1267" s="426"/>
      <c r="O1267" s="426"/>
      <c r="P1267" s="426"/>
      <c r="Q1267" s="426"/>
      <c r="R1267" s="426"/>
      <c r="S1267" s="426"/>
      <c r="T1267" s="426"/>
      <c r="U1267" s="426"/>
      <c r="V1267" s="426"/>
      <c r="W1267" s="426"/>
      <c r="X1267" s="426"/>
      <c r="Y1267" s="426"/>
      <c r="Z1267" s="426"/>
      <c r="AA1267" s="426"/>
      <c r="AB1267" s="426"/>
      <c r="AC1267" s="426"/>
      <c r="AD1267" s="426"/>
      <c r="AE1267" s="426"/>
      <c r="AF1267" s="426"/>
      <c r="AG1267" s="426"/>
      <c r="AH1267" s="426"/>
      <c r="AI1267" s="426"/>
      <c r="AJ1267" s="49"/>
    </row>
    <row r="1268" spans="1:36" ht="15.75">
      <c r="A1268" s="105" t="s">
        <v>2080</v>
      </c>
      <c r="B1268" s="3"/>
      <c r="C1268" s="3"/>
      <c r="D1268" s="32">
        <f t="shared" si="36"/>
        <v>0</v>
      </c>
      <c r="E1268" s="414"/>
      <c r="F1268" s="414"/>
      <c r="G1268" s="414"/>
      <c r="H1268" s="105"/>
      <c r="K1268" s="370"/>
      <c r="L1268" s="105"/>
      <c r="N1268" s="426"/>
      <c r="O1268" s="426"/>
      <c r="P1268" s="426"/>
      <c r="Q1268" s="426"/>
      <c r="R1268" s="426"/>
      <c r="S1268" s="426"/>
      <c r="T1268" s="426"/>
      <c r="U1268" s="426"/>
      <c r="V1268" s="426"/>
      <c r="W1268" s="426"/>
      <c r="X1268" s="426"/>
      <c r="Y1268" s="426"/>
      <c r="Z1268" s="426"/>
      <c r="AA1268" s="426"/>
      <c r="AB1268" s="426"/>
      <c r="AC1268" s="426"/>
      <c r="AD1268" s="426"/>
      <c r="AE1268" s="426"/>
      <c r="AF1268" s="426"/>
      <c r="AG1268" s="426"/>
      <c r="AH1268" s="426"/>
      <c r="AI1268" s="426"/>
      <c r="AJ1268" s="49"/>
    </row>
    <row r="1269" spans="1:36" ht="15.75">
      <c r="A1269" s="104" t="s">
        <v>3826</v>
      </c>
      <c r="B1269" s="3"/>
      <c r="C1269" s="3"/>
      <c r="D1269" s="32">
        <f t="shared" si="36"/>
        <v>0</v>
      </c>
      <c r="E1269" s="414"/>
      <c r="F1269" s="414"/>
      <c r="G1269" s="414"/>
      <c r="H1269" s="260"/>
      <c r="K1269" s="370"/>
      <c r="L1269" s="105"/>
      <c r="N1269" s="426"/>
      <c r="O1269" s="426"/>
      <c r="P1269" s="426"/>
      <c r="Q1269" s="426"/>
      <c r="R1269" s="426"/>
      <c r="S1269" s="426"/>
      <c r="T1269" s="426"/>
      <c r="U1269" s="426"/>
      <c r="V1269" s="426"/>
      <c r="W1269" s="426"/>
      <c r="X1269" s="426"/>
      <c r="Y1269" s="426"/>
      <c r="Z1269" s="426"/>
      <c r="AA1269" s="426"/>
      <c r="AB1269" s="426"/>
      <c r="AC1269" s="426"/>
      <c r="AD1269" s="426"/>
      <c r="AE1269" s="426"/>
      <c r="AF1269" s="426"/>
      <c r="AG1269" s="426"/>
      <c r="AH1269" s="426"/>
      <c r="AI1269" s="426"/>
      <c r="AJ1269" s="49"/>
    </row>
    <row r="1270" spans="1:36" ht="15.75">
      <c r="A1270" s="260" t="s">
        <v>3159</v>
      </c>
      <c r="B1270" s="3"/>
      <c r="C1270" s="3"/>
      <c r="D1270" s="32">
        <f t="shared" si="36"/>
        <v>0</v>
      </c>
      <c r="E1270" s="414"/>
      <c r="F1270" s="414"/>
      <c r="G1270" s="414"/>
      <c r="H1270" s="105"/>
      <c r="K1270" s="370"/>
      <c r="L1270" s="105"/>
      <c r="N1270" s="426"/>
      <c r="O1270" s="426"/>
      <c r="P1270" s="426"/>
      <c r="Q1270" s="426"/>
      <c r="R1270" s="426"/>
      <c r="S1270" s="426"/>
      <c r="T1270" s="426"/>
      <c r="U1270" s="426"/>
      <c r="V1270" s="426"/>
      <c r="W1270" s="426"/>
      <c r="X1270" s="426"/>
      <c r="Y1270" s="426"/>
      <c r="Z1270" s="426"/>
      <c r="AA1270" s="426"/>
      <c r="AB1270" s="426"/>
      <c r="AC1270" s="426"/>
      <c r="AD1270" s="426"/>
      <c r="AE1270" s="426"/>
      <c r="AF1270" s="426"/>
      <c r="AG1270" s="426"/>
      <c r="AH1270" s="426"/>
      <c r="AI1270" s="426"/>
      <c r="AJ1270" s="49"/>
    </row>
    <row r="1271" spans="1:36" ht="15.75">
      <c r="A1271" s="105" t="s">
        <v>2529</v>
      </c>
      <c r="B1271" s="3"/>
      <c r="C1271" s="3"/>
      <c r="D1271" s="32">
        <f t="shared" si="36"/>
        <v>0</v>
      </c>
      <c r="E1271" s="414"/>
      <c r="F1271" s="414"/>
      <c r="G1271" s="414"/>
      <c r="H1271" s="105"/>
      <c r="K1271" s="370"/>
      <c r="L1271" s="105"/>
      <c r="N1271" s="426"/>
      <c r="O1271" s="426"/>
      <c r="P1271" s="426"/>
      <c r="Q1271" s="426"/>
      <c r="R1271" s="426"/>
      <c r="S1271" s="426"/>
      <c r="T1271" s="426"/>
      <c r="U1271" s="426"/>
      <c r="V1271" s="426"/>
      <c r="W1271" s="426"/>
      <c r="X1271" s="426"/>
      <c r="Y1271" s="426"/>
      <c r="Z1271" s="426"/>
      <c r="AA1271" s="426"/>
      <c r="AB1271" s="426"/>
      <c r="AC1271" s="426"/>
      <c r="AD1271" s="426"/>
      <c r="AE1271" s="426"/>
      <c r="AF1271" s="426"/>
      <c r="AG1271" s="426"/>
      <c r="AH1271" s="426"/>
      <c r="AI1271" s="426"/>
      <c r="AJ1271" s="49"/>
    </row>
    <row r="1272" spans="1:36" ht="15.75">
      <c r="A1272" s="261" t="s">
        <v>3853</v>
      </c>
      <c r="B1272" s="3"/>
      <c r="C1272" s="3"/>
      <c r="D1272" s="32">
        <f t="shared" si="36"/>
        <v>0</v>
      </c>
      <c r="E1272" s="414"/>
      <c r="F1272" s="414"/>
      <c r="G1272" s="414"/>
      <c r="H1272" s="261"/>
      <c r="K1272" s="370"/>
      <c r="L1272" s="105"/>
      <c r="N1272" s="426"/>
      <c r="O1272" s="426"/>
      <c r="P1272" s="426"/>
      <c r="Q1272" s="426"/>
      <c r="R1272" s="426"/>
      <c r="S1272" s="426"/>
      <c r="T1272" s="426"/>
      <c r="U1272" s="426"/>
      <c r="V1272" s="426"/>
      <c r="W1272" s="426"/>
      <c r="X1272" s="426"/>
      <c r="Y1272" s="426"/>
      <c r="Z1272" s="426"/>
      <c r="AA1272" s="426"/>
      <c r="AB1272" s="426"/>
      <c r="AC1272" s="426"/>
      <c r="AD1272" s="426"/>
      <c r="AE1272" s="426"/>
      <c r="AF1272" s="426"/>
      <c r="AG1272" s="426"/>
      <c r="AH1272" s="426"/>
      <c r="AI1272" s="426"/>
      <c r="AJ1272" s="49"/>
    </row>
    <row r="1273" spans="1:36" ht="15.75">
      <c r="A1273" s="261" t="s">
        <v>3835</v>
      </c>
      <c r="B1273" s="3"/>
      <c r="C1273" s="3"/>
      <c r="D1273" s="32">
        <f t="shared" ref="D1273:D1304" si="37">SUM(E1273:DZ1273)</f>
        <v>0</v>
      </c>
      <c r="E1273" s="414"/>
      <c r="F1273" s="414"/>
      <c r="G1273" s="414"/>
      <c r="H1273" s="260"/>
      <c r="K1273" s="370"/>
      <c r="L1273" s="105"/>
      <c r="N1273" s="426"/>
      <c r="O1273" s="426"/>
      <c r="P1273" s="426"/>
      <c r="Q1273" s="426"/>
      <c r="R1273" s="426"/>
      <c r="S1273" s="426"/>
      <c r="T1273" s="426"/>
      <c r="U1273" s="426"/>
      <c r="V1273" s="426"/>
      <c r="W1273" s="426"/>
      <c r="X1273" s="426"/>
      <c r="Y1273" s="426"/>
      <c r="Z1273" s="426"/>
      <c r="AA1273" s="426"/>
      <c r="AB1273" s="426"/>
      <c r="AC1273" s="426"/>
      <c r="AD1273" s="426"/>
      <c r="AE1273" s="426"/>
      <c r="AF1273" s="426"/>
      <c r="AG1273" s="426"/>
      <c r="AH1273" s="426"/>
      <c r="AI1273" s="426"/>
      <c r="AJ1273" s="49"/>
    </row>
    <row r="1274" spans="1:36" ht="15.75">
      <c r="A1274" s="105" t="s">
        <v>665</v>
      </c>
      <c r="B1274" s="3"/>
      <c r="C1274" s="3"/>
      <c r="D1274" s="32">
        <f t="shared" si="37"/>
        <v>0</v>
      </c>
      <c r="E1274" s="414"/>
      <c r="F1274" s="414"/>
      <c r="G1274" s="414"/>
      <c r="H1274" s="105"/>
      <c r="K1274" s="370"/>
      <c r="L1274" s="105"/>
      <c r="N1274" s="426"/>
      <c r="O1274" s="426"/>
      <c r="P1274" s="426"/>
      <c r="Q1274" s="426"/>
      <c r="R1274" s="426"/>
      <c r="S1274" s="426"/>
      <c r="T1274" s="426"/>
      <c r="U1274" s="426"/>
      <c r="V1274" s="426"/>
      <c r="W1274" s="426"/>
      <c r="X1274" s="426"/>
      <c r="Y1274" s="426"/>
      <c r="Z1274" s="426"/>
      <c r="AA1274" s="426"/>
      <c r="AB1274" s="426"/>
      <c r="AC1274" s="426"/>
      <c r="AD1274" s="426"/>
      <c r="AE1274" s="426"/>
      <c r="AF1274" s="426"/>
      <c r="AG1274" s="426"/>
      <c r="AH1274" s="426"/>
      <c r="AI1274" s="426"/>
      <c r="AJ1274" s="49"/>
    </row>
    <row r="1275" spans="1:36" ht="15.75">
      <c r="A1275" s="105" t="s">
        <v>2528</v>
      </c>
      <c r="B1275" s="3"/>
      <c r="C1275" s="3"/>
      <c r="D1275" s="32">
        <f t="shared" si="37"/>
        <v>0</v>
      </c>
      <c r="E1275" s="414"/>
      <c r="F1275" s="414"/>
      <c r="G1275" s="414"/>
      <c r="H1275" s="105"/>
      <c r="K1275" s="370"/>
      <c r="L1275" s="105"/>
      <c r="N1275" s="426"/>
      <c r="O1275" s="426"/>
      <c r="P1275" s="426"/>
      <c r="Q1275" s="426"/>
      <c r="R1275" s="426"/>
      <c r="S1275" s="426"/>
      <c r="T1275" s="426"/>
      <c r="U1275" s="426"/>
      <c r="V1275" s="426"/>
      <c r="W1275" s="426"/>
      <c r="X1275" s="426"/>
      <c r="Y1275" s="426"/>
      <c r="Z1275" s="426"/>
      <c r="AA1275" s="426"/>
      <c r="AB1275" s="426"/>
      <c r="AC1275" s="426"/>
      <c r="AD1275" s="426"/>
      <c r="AE1275" s="426"/>
      <c r="AF1275" s="426"/>
      <c r="AG1275" s="426"/>
      <c r="AH1275" s="426"/>
      <c r="AI1275" s="426"/>
      <c r="AJ1275" s="49"/>
    </row>
    <row r="1276" spans="1:36" ht="15.75">
      <c r="A1276" s="261" t="s">
        <v>2171</v>
      </c>
      <c r="B1276" s="3"/>
      <c r="C1276" s="3"/>
      <c r="D1276" s="32">
        <f t="shared" si="37"/>
        <v>0</v>
      </c>
      <c r="E1276" s="414"/>
      <c r="F1276" s="414"/>
      <c r="G1276" s="414"/>
      <c r="H1276" s="261"/>
      <c r="K1276" s="370"/>
      <c r="L1276" s="105"/>
      <c r="N1276" s="426"/>
      <c r="O1276" s="426"/>
      <c r="P1276" s="426"/>
      <c r="Q1276" s="426"/>
      <c r="R1276" s="426"/>
      <c r="S1276" s="426"/>
      <c r="T1276" s="426"/>
      <c r="U1276" s="426"/>
      <c r="V1276" s="426"/>
      <c r="W1276" s="426"/>
      <c r="X1276" s="426"/>
      <c r="Y1276" s="426"/>
      <c r="Z1276" s="426"/>
      <c r="AA1276" s="426"/>
      <c r="AB1276" s="426"/>
      <c r="AC1276" s="426"/>
      <c r="AD1276" s="426"/>
      <c r="AE1276" s="426"/>
      <c r="AF1276" s="426"/>
      <c r="AG1276" s="426"/>
      <c r="AH1276" s="426"/>
      <c r="AI1276" s="426"/>
      <c r="AJ1276" s="49"/>
    </row>
    <row r="1277" spans="1:36" ht="15.75">
      <c r="A1277" s="105" t="s">
        <v>3160</v>
      </c>
      <c r="B1277" s="3"/>
      <c r="C1277" s="3"/>
      <c r="D1277" s="32">
        <f t="shared" si="37"/>
        <v>0</v>
      </c>
      <c r="E1277" s="414"/>
      <c r="F1277" s="414"/>
      <c r="G1277" s="414"/>
      <c r="H1277" s="260"/>
      <c r="K1277" s="370"/>
      <c r="L1277" s="105"/>
      <c r="N1277" s="426"/>
      <c r="O1277" s="426"/>
      <c r="P1277" s="426"/>
      <c r="Q1277" s="426"/>
      <c r="R1277" s="426"/>
      <c r="S1277" s="426"/>
      <c r="T1277" s="426"/>
      <c r="U1277" s="426"/>
      <c r="V1277" s="426"/>
      <c r="W1277" s="426"/>
      <c r="X1277" s="426"/>
      <c r="Y1277" s="426"/>
      <c r="Z1277" s="426"/>
      <c r="AA1277" s="426"/>
      <c r="AB1277" s="426"/>
      <c r="AC1277" s="426"/>
      <c r="AD1277" s="426"/>
      <c r="AE1277" s="426"/>
      <c r="AF1277" s="426"/>
      <c r="AG1277" s="426"/>
      <c r="AH1277" s="426"/>
      <c r="AI1277" s="426"/>
      <c r="AJ1277" s="49"/>
    </row>
    <row r="1278" spans="1:36" ht="15.75">
      <c r="A1278" s="105" t="s">
        <v>2511</v>
      </c>
      <c r="B1278" s="3"/>
      <c r="C1278" s="3"/>
      <c r="D1278" s="32">
        <f t="shared" si="37"/>
        <v>0</v>
      </c>
      <c r="E1278" s="414"/>
      <c r="F1278" s="414"/>
      <c r="G1278" s="414"/>
      <c r="H1278" s="260"/>
      <c r="K1278" s="370"/>
      <c r="L1278" s="105"/>
      <c r="N1278" s="426"/>
      <c r="O1278" s="426"/>
      <c r="P1278" s="426"/>
      <c r="Q1278" s="426"/>
      <c r="R1278" s="426"/>
      <c r="S1278" s="426"/>
      <c r="T1278" s="426"/>
      <c r="U1278" s="426"/>
      <c r="V1278" s="426"/>
      <c r="W1278" s="426"/>
      <c r="X1278" s="426"/>
      <c r="Y1278" s="426"/>
      <c r="Z1278" s="426"/>
      <c r="AA1278" s="426"/>
      <c r="AB1278" s="426"/>
      <c r="AC1278" s="426"/>
      <c r="AD1278" s="426"/>
      <c r="AE1278" s="426"/>
      <c r="AF1278" s="426"/>
      <c r="AG1278" s="426"/>
      <c r="AH1278" s="426"/>
      <c r="AI1278" s="426"/>
      <c r="AJ1278" s="49"/>
    </row>
    <row r="1279" spans="1:36" ht="15.75">
      <c r="A1279" s="105" t="s">
        <v>661</v>
      </c>
      <c r="B1279" s="3"/>
      <c r="C1279" s="3"/>
      <c r="D1279" s="32">
        <f t="shared" si="37"/>
        <v>0</v>
      </c>
      <c r="E1279" s="414"/>
      <c r="F1279" s="414"/>
      <c r="G1279" s="414"/>
      <c r="H1279" s="105"/>
      <c r="K1279" s="370"/>
      <c r="L1279" s="105"/>
      <c r="N1279" s="426"/>
      <c r="O1279" s="426"/>
      <c r="P1279" s="426"/>
      <c r="Q1279" s="426"/>
      <c r="R1279" s="426"/>
      <c r="S1279" s="426"/>
      <c r="T1279" s="426"/>
      <c r="U1279" s="426"/>
      <c r="V1279" s="426"/>
      <c r="W1279" s="426"/>
      <c r="X1279" s="426"/>
      <c r="Y1279" s="426"/>
      <c r="Z1279" s="426"/>
      <c r="AA1279" s="426"/>
      <c r="AB1279" s="426"/>
      <c r="AC1279" s="426"/>
      <c r="AD1279" s="426"/>
      <c r="AE1279" s="426"/>
      <c r="AF1279" s="426"/>
      <c r="AG1279" s="426"/>
      <c r="AH1279" s="426"/>
      <c r="AI1279" s="426"/>
      <c r="AJ1279" s="49"/>
    </row>
    <row r="1280" spans="1:36" ht="15.75">
      <c r="A1280" s="260" t="s">
        <v>21</v>
      </c>
      <c r="B1280" s="3"/>
      <c r="C1280" s="3"/>
      <c r="D1280" s="32">
        <f t="shared" si="37"/>
        <v>0</v>
      </c>
      <c r="E1280" s="414"/>
      <c r="F1280" s="414"/>
      <c r="G1280" s="414"/>
      <c r="H1280" s="105"/>
      <c r="K1280" s="370"/>
      <c r="L1280" s="105"/>
      <c r="N1280" s="426"/>
      <c r="O1280" s="426"/>
      <c r="P1280" s="426"/>
      <c r="Q1280" s="426"/>
      <c r="R1280" s="426"/>
      <c r="S1280" s="426"/>
      <c r="T1280" s="426"/>
      <c r="U1280" s="426"/>
      <c r="V1280" s="426"/>
      <c r="W1280" s="426"/>
      <c r="X1280" s="426"/>
      <c r="Y1280" s="426"/>
      <c r="Z1280" s="426"/>
      <c r="AA1280" s="426"/>
      <c r="AB1280" s="426"/>
      <c r="AC1280" s="426"/>
      <c r="AD1280" s="426"/>
      <c r="AE1280" s="426"/>
      <c r="AF1280" s="426"/>
      <c r="AG1280" s="426"/>
      <c r="AH1280" s="426"/>
      <c r="AI1280" s="426"/>
      <c r="AJ1280" s="49"/>
    </row>
    <row r="1281" spans="1:36" ht="15.75">
      <c r="A1281" s="105" t="s">
        <v>141</v>
      </c>
      <c r="B1281" s="3"/>
      <c r="C1281" s="3"/>
      <c r="D1281" s="32">
        <f t="shared" si="37"/>
        <v>0</v>
      </c>
      <c r="E1281" s="414"/>
      <c r="F1281" s="414"/>
      <c r="G1281" s="414"/>
      <c r="H1281" s="105"/>
      <c r="K1281" s="370"/>
      <c r="L1281" s="105"/>
      <c r="N1281" s="426"/>
      <c r="O1281" s="426"/>
      <c r="P1281" s="426"/>
      <c r="Q1281" s="426"/>
      <c r="R1281" s="426"/>
      <c r="S1281" s="426"/>
      <c r="T1281" s="426"/>
      <c r="U1281" s="426"/>
      <c r="V1281" s="426"/>
      <c r="W1281" s="426"/>
      <c r="X1281" s="426"/>
      <c r="Y1281" s="426"/>
      <c r="Z1281" s="426"/>
      <c r="AA1281" s="426"/>
      <c r="AB1281" s="426"/>
      <c r="AC1281" s="426"/>
      <c r="AD1281" s="426"/>
      <c r="AE1281" s="426"/>
      <c r="AF1281" s="426"/>
      <c r="AG1281" s="426"/>
      <c r="AH1281" s="426"/>
      <c r="AI1281" s="426"/>
      <c r="AJ1281" s="49"/>
    </row>
    <row r="1282" spans="1:36" ht="15.75">
      <c r="A1282" s="105" t="s">
        <v>2073</v>
      </c>
      <c r="B1282" s="3"/>
      <c r="C1282" s="3"/>
      <c r="D1282" s="32">
        <f t="shared" si="37"/>
        <v>0</v>
      </c>
      <c r="E1282" s="414"/>
      <c r="F1282" s="414"/>
      <c r="G1282" s="414"/>
      <c r="H1282" s="105"/>
      <c r="K1282" s="370"/>
      <c r="L1282" s="105"/>
      <c r="N1282" s="426"/>
      <c r="O1282" s="426"/>
      <c r="P1282" s="426"/>
      <c r="Q1282" s="426"/>
      <c r="R1282" s="426"/>
      <c r="S1282" s="426"/>
      <c r="T1282" s="426"/>
      <c r="U1282" s="426"/>
      <c r="V1282" s="426"/>
      <c r="W1282" s="426"/>
      <c r="X1282" s="426"/>
      <c r="Y1282" s="426"/>
      <c r="Z1282" s="426"/>
      <c r="AA1282" s="426"/>
      <c r="AB1282" s="426"/>
      <c r="AC1282" s="426"/>
      <c r="AD1282" s="426"/>
      <c r="AE1282" s="426"/>
      <c r="AF1282" s="426"/>
      <c r="AG1282" s="426"/>
      <c r="AH1282" s="426"/>
      <c r="AI1282" s="426"/>
      <c r="AJ1282" s="49"/>
    </row>
    <row r="1283" spans="1:36" ht="15.75">
      <c r="A1283" s="261" t="s">
        <v>1592</v>
      </c>
      <c r="B1283" s="3"/>
      <c r="C1283" s="3"/>
      <c r="D1283" s="32">
        <f t="shared" si="37"/>
        <v>0</v>
      </c>
      <c r="E1283" s="414"/>
      <c r="F1283" s="414"/>
      <c r="G1283" s="414"/>
      <c r="H1283" s="105"/>
      <c r="K1283" s="370"/>
      <c r="L1283" s="105"/>
      <c r="N1283" s="426"/>
      <c r="O1283" s="426"/>
      <c r="P1283" s="426"/>
      <c r="Q1283" s="426"/>
      <c r="R1283" s="426"/>
      <c r="S1283" s="426"/>
      <c r="T1283" s="426"/>
      <c r="U1283" s="426"/>
      <c r="V1283" s="426"/>
      <c r="W1283" s="426"/>
      <c r="X1283" s="426"/>
      <c r="Y1283" s="426"/>
      <c r="Z1283" s="426"/>
      <c r="AA1283" s="426"/>
      <c r="AB1283" s="426"/>
      <c r="AC1283" s="426"/>
      <c r="AD1283" s="426"/>
      <c r="AE1283" s="426"/>
      <c r="AF1283" s="426"/>
      <c r="AG1283" s="426"/>
      <c r="AH1283" s="426"/>
      <c r="AI1283" s="426"/>
      <c r="AJ1283" s="49"/>
    </row>
    <row r="1284" spans="1:36" ht="15.75">
      <c r="A1284" s="105" t="s">
        <v>3161</v>
      </c>
      <c r="B1284" s="3"/>
      <c r="C1284" s="3"/>
      <c r="D1284" s="32">
        <f t="shared" si="37"/>
        <v>0</v>
      </c>
      <c r="E1284" s="414"/>
      <c r="F1284" s="414"/>
      <c r="G1284" s="414"/>
      <c r="H1284" s="261"/>
      <c r="K1284" s="370"/>
      <c r="L1284" s="105"/>
      <c r="N1284" s="426"/>
      <c r="O1284" s="426"/>
      <c r="P1284" s="426"/>
      <c r="Q1284" s="426"/>
      <c r="R1284" s="426"/>
      <c r="S1284" s="426"/>
      <c r="T1284" s="426"/>
      <c r="U1284" s="426"/>
      <c r="V1284" s="426"/>
      <c r="W1284" s="426"/>
      <c r="X1284" s="426"/>
      <c r="Y1284" s="426"/>
      <c r="Z1284" s="426"/>
      <c r="AA1284" s="426"/>
      <c r="AB1284" s="426"/>
      <c r="AC1284" s="426"/>
      <c r="AD1284" s="426"/>
      <c r="AE1284" s="426"/>
      <c r="AF1284" s="426"/>
      <c r="AG1284" s="426"/>
      <c r="AH1284" s="426"/>
      <c r="AI1284" s="426"/>
      <c r="AJ1284" s="49"/>
    </row>
    <row r="1285" spans="1:36" ht="15.75">
      <c r="A1285" s="105" t="s">
        <v>2522</v>
      </c>
      <c r="B1285" s="3"/>
      <c r="C1285" s="3"/>
      <c r="D1285" s="32">
        <f t="shared" si="37"/>
        <v>0</v>
      </c>
      <c r="E1285" s="414"/>
      <c r="F1285" s="414"/>
      <c r="G1285" s="414"/>
      <c r="H1285" s="261"/>
      <c r="K1285" s="370"/>
      <c r="L1285" s="105"/>
      <c r="N1285" s="426"/>
      <c r="O1285" s="426"/>
      <c r="P1285" s="426"/>
      <c r="Q1285" s="426"/>
      <c r="R1285" s="426"/>
      <c r="S1285" s="426"/>
      <c r="T1285" s="426"/>
      <c r="U1285" s="426"/>
      <c r="V1285" s="426"/>
      <c r="W1285" s="426"/>
      <c r="X1285" s="426"/>
      <c r="Y1285" s="426"/>
      <c r="Z1285" s="426"/>
      <c r="AA1285" s="426"/>
      <c r="AB1285" s="426"/>
      <c r="AC1285" s="426"/>
      <c r="AD1285" s="426"/>
      <c r="AE1285" s="426"/>
      <c r="AF1285" s="426"/>
      <c r="AG1285" s="426"/>
      <c r="AH1285" s="426"/>
      <c r="AI1285" s="426"/>
      <c r="AJ1285" s="49"/>
    </row>
    <row r="1286" spans="1:36" ht="15.75">
      <c r="A1286" s="261" t="s">
        <v>3833</v>
      </c>
      <c r="B1286" s="3"/>
      <c r="C1286" s="3"/>
      <c r="D1286" s="32">
        <f t="shared" si="37"/>
        <v>0</v>
      </c>
      <c r="E1286" s="414"/>
      <c r="F1286" s="414"/>
      <c r="G1286" s="414"/>
      <c r="H1286" s="105"/>
      <c r="K1286" s="370"/>
      <c r="L1286" s="105"/>
      <c r="N1286" s="426"/>
      <c r="O1286" s="426"/>
      <c r="P1286" s="426"/>
      <c r="Q1286" s="426"/>
      <c r="R1286" s="426"/>
      <c r="S1286" s="426"/>
      <c r="T1286" s="426"/>
      <c r="U1286" s="426"/>
      <c r="V1286" s="426"/>
      <c r="W1286" s="426"/>
      <c r="X1286" s="426"/>
      <c r="Y1286" s="426"/>
      <c r="Z1286" s="426"/>
      <c r="AA1286" s="426"/>
      <c r="AB1286" s="426"/>
      <c r="AC1286" s="426"/>
      <c r="AD1286" s="426"/>
      <c r="AE1286" s="426"/>
      <c r="AF1286" s="426"/>
      <c r="AG1286" s="426"/>
      <c r="AH1286" s="426"/>
      <c r="AI1286" s="426"/>
      <c r="AJ1286" s="49"/>
    </row>
    <row r="1287" spans="1:36" ht="15.75">
      <c r="A1287" s="105" t="s">
        <v>2083</v>
      </c>
      <c r="B1287" s="3"/>
      <c r="C1287" s="3"/>
      <c r="D1287" s="32">
        <f t="shared" si="37"/>
        <v>0</v>
      </c>
      <c r="E1287" s="414"/>
      <c r="F1287" s="414"/>
      <c r="G1287" s="414"/>
      <c r="H1287" s="401"/>
      <c r="K1287" s="370"/>
      <c r="L1287" s="105"/>
      <c r="N1287" s="426"/>
      <c r="O1287" s="426"/>
      <c r="P1287" s="426"/>
      <c r="Q1287" s="426"/>
      <c r="R1287" s="426"/>
      <c r="S1287" s="426"/>
      <c r="T1287" s="426"/>
      <c r="U1287" s="426"/>
      <c r="V1287" s="426"/>
      <c r="W1287" s="426"/>
      <c r="X1287" s="426"/>
      <c r="Y1287" s="426"/>
      <c r="Z1287" s="426"/>
      <c r="AA1287" s="426"/>
      <c r="AB1287" s="426"/>
      <c r="AC1287" s="426"/>
      <c r="AD1287" s="426"/>
      <c r="AE1287" s="426"/>
      <c r="AF1287" s="426"/>
      <c r="AG1287" s="426"/>
      <c r="AH1287" s="426"/>
      <c r="AI1287" s="426"/>
      <c r="AJ1287" s="49"/>
    </row>
    <row r="1288" spans="1:36" ht="15.75">
      <c r="A1288" s="261" t="s">
        <v>1593</v>
      </c>
      <c r="B1288" s="3"/>
      <c r="C1288" s="3"/>
      <c r="D1288" s="32">
        <f t="shared" si="37"/>
        <v>0</v>
      </c>
      <c r="E1288" s="414"/>
      <c r="F1288" s="414"/>
      <c r="G1288" s="414"/>
      <c r="H1288" s="401"/>
      <c r="K1288" s="370"/>
      <c r="L1288" s="105"/>
      <c r="N1288" s="426"/>
      <c r="O1288" s="426"/>
      <c r="P1288" s="426"/>
      <c r="Q1288" s="426"/>
      <c r="R1288" s="426"/>
      <c r="S1288" s="426"/>
      <c r="T1288" s="426"/>
      <c r="U1288" s="426"/>
      <c r="V1288" s="426"/>
      <c r="W1288" s="426"/>
      <c r="X1288" s="426"/>
      <c r="Y1288" s="426"/>
      <c r="Z1288" s="426"/>
      <c r="AA1288" s="426"/>
      <c r="AB1288" s="426"/>
      <c r="AC1288" s="426"/>
      <c r="AD1288" s="426"/>
      <c r="AE1288" s="426"/>
      <c r="AF1288" s="426"/>
      <c r="AG1288" s="426"/>
      <c r="AH1288" s="426"/>
      <c r="AI1288" s="426"/>
      <c r="AJ1288" s="49"/>
    </row>
    <row r="1289" spans="1:36" ht="15.75">
      <c r="A1289" s="260" t="s">
        <v>3163</v>
      </c>
      <c r="B1289" s="3"/>
      <c r="C1289" s="3"/>
      <c r="D1289" s="32">
        <f t="shared" si="37"/>
        <v>0</v>
      </c>
      <c r="E1289" s="414"/>
      <c r="F1289" s="414"/>
      <c r="G1289" s="414"/>
      <c r="H1289" s="105"/>
      <c r="K1289" s="370"/>
      <c r="L1289" s="105"/>
      <c r="N1289" s="426"/>
      <c r="O1289" s="426"/>
      <c r="P1289" s="426"/>
      <c r="Q1289" s="426"/>
      <c r="R1289" s="426"/>
      <c r="S1289" s="426"/>
      <c r="T1289" s="426"/>
      <c r="U1289" s="426"/>
      <c r="V1289" s="426"/>
      <c r="W1289" s="426"/>
      <c r="X1289" s="426"/>
      <c r="Y1289" s="426"/>
      <c r="Z1289" s="426"/>
      <c r="AA1289" s="426"/>
      <c r="AB1289" s="426"/>
      <c r="AC1289" s="426"/>
      <c r="AD1289" s="426"/>
      <c r="AE1289" s="426"/>
      <c r="AF1289" s="426"/>
      <c r="AG1289" s="426"/>
      <c r="AH1289" s="426"/>
      <c r="AI1289" s="426"/>
      <c r="AJ1289" s="49"/>
    </row>
    <row r="1290" spans="1:36" ht="15.75">
      <c r="A1290" s="105" t="s">
        <v>629</v>
      </c>
      <c r="B1290" s="3"/>
      <c r="C1290" s="3"/>
      <c r="D1290" s="32">
        <f t="shared" si="37"/>
        <v>0</v>
      </c>
      <c r="E1290" s="414"/>
      <c r="F1290" s="414"/>
      <c r="G1290" s="414"/>
      <c r="H1290" s="260"/>
      <c r="K1290" s="370"/>
      <c r="L1290" s="105"/>
      <c r="N1290" s="426"/>
      <c r="O1290" s="426"/>
      <c r="P1290" s="426"/>
      <c r="Q1290" s="426"/>
      <c r="R1290" s="426"/>
      <c r="S1290" s="426"/>
      <c r="T1290" s="426"/>
      <c r="U1290" s="426"/>
      <c r="V1290" s="426"/>
      <c r="W1290" s="426"/>
      <c r="X1290" s="426"/>
      <c r="Y1290" s="426"/>
      <c r="Z1290" s="426"/>
      <c r="AA1290" s="426"/>
      <c r="AB1290" s="426"/>
      <c r="AC1290" s="426"/>
      <c r="AD1290" s="426"/>
      <c r="AE1290" s="426"/>
      <c r="AF1290" s="426"/>
      <c r="AG1290" s="426"/>
      <c r="AH1290" s="426"/>
      <c r="AI1290" s="426"/>
      <c r="AJ1290" s="49"/>
    </row>
    <row r="1291" spans="1:36" ht="15.75">
      <c r="A1291" s="105" t="s">
        <v>2082</v>
      </c>
      <c r="B1291" s="3"/>
      <c r="C1291" s="3"/>
      <c r="D1291" s="32">
        <f t="shared" si="37"/>
        <v>0</v>
      </c>
      <c r="E1291" s="414"/>
      <c r="F1291" s="414"/>
      <c r="G1291" s="414"/>
      <c r="H1291" s="260"/>
      <c r="K1291" s="370"/>
      <c r="L1291" s="105"/>
      <c r="N1291" s="426"/>
      <c r="O1291" s="426"/>
      <c r="P1291" s="426"/>
      <c r="Q1291" s="426"/>
      <c r="R1291" s="426"/>
      <c r="S1291" s="426"/>
      <c r="T1291" s="426"/>
      <c r="U1291" s="426"/>
      <c r="V1291" s="426"/>
      <c r="W1291" s="426"/>
      <c r="X1291" s="426"/>
      <c r="Y1291" s="426"/>
      <c r="Z1291" s="426"/>
      <c r="AA1291" s="426"/>
      <c r="AB1291" s="426"/>
      <c r="AC1291" s="426"/>
      <c r="AD1291" s="426"/>
      <c r="AE1291" s="426"/>
      <c r="AF1291" s="426"/>
      <c r="AG1291" s="426"/>
      <c r="AH1291" s="426"/>
      <c r="AI1291" s="426"/>
      <c r="AJ1291" s="49"/>
    </row>
    <row r="1292" spans="1:36" ht="15.75">
      <c r="A1292" s="105" t="s">
        <v>630</v>
      </c>
      <c r="B1292" s="3"/>
      <c r="C1292" s="3"/>
      <c r="D1292" s="32">
        <f t="shared" si="37"/>
        <v>0</v>
      </c>
      <c r="E1292" s="414"/>
      <c r="F1292" s="414"/>
      <c r="G1292" s="414"/>
      <c r="H1292" s="105"/>
      <c r="K1292" s="370"/>
      <c r="L1292" s="105"/>
      <c r="N1292" s="426"/>
      <c r="O1292" s="426"/>
      <c r="P1292" s="426"/>
      <c r="Q1292" s="426"/>
      <c r="R1292" s="426"/>
      <c r="S1292" s="426"/>
      <c r="T1292" s="426"/>
      <c r="U1292" s="426"/>
      <c r="V1292" s="426"/>
      <c r="W1292" s="426"/>
      <c r="X1292" s="426"/>
      <c r="Y1292" s="426"/>
      <c r="Z1292" s="426"/>
      <c r="AA1292" s="426"/>
      <c r="AB1292" s="426"/>
      <c r="AC1292" s="426"/>
      <c r="AD1292" s="426"/>
      <c r="AE1292" s="426"/>
      <c r="AF1292" s="426"/>
      <c r="AG1292" s="426"/>
      <c r="AH1292" s="426"/>
      <c r="AI1292" s="426"/>
      <c r="AJ1292" s="49"/>
    </row>
    <row r="1293" spans="1:36" ht="15.75">
      <c r="A1293" s="105" t="s">
        <v>3164</v>
      </c>
      <c r="B1293" s="3"/>
      <c r="C1293" s="3"/>
      <c r="D1293" s="32">
        <f t="shared" si="37"/>
        <v>0</v>
      </c>
      <c r="E1293" s="414"/>
      <c r="F1293" s="414"/>
      <c r="G1293" s="414"/>
      <c r="H1293" s="105"/>
      <c r="K1293" s="370"/>
      <c r="L1293" s="105"/>
      <c r="N1293" s="426"/>
      <c r="O1293" s="426"/>
      <c r="P1293" s="426"/>
      <c r="Q1293" s="426"/>
      <c r="R1293" s="426"/>
      <c r="S1293" s="426"/>
      <c r="T1293" s="426"/>
      <c r="U1293" s="426"/>
      <c r="V1293" s="426"/>
      <c r="W1293" s="426"/>
      <c r="X1293" s="426"/>
      <c r="Y1293" s="426"/>
      <c r="Z1293" s="426"/>
      <c r="AA1293" s="426"/>
      <c r="AB1293" s="426"/>
      <c r="AC1293" s="426"/>
      <c r="AD1293" s="426"/>
      <c r="AE1293" s="426"/>
      <c r="AF1293" s="426"/>
      <c r="AG1293" s="426"/>
      <c r="AH1293" s="426"/>
      <c r="AI1293" s="426"/>
      <c r="AJ1293" s="49"/>
    </row>
    <row r="1294" spans="1:36" ht="15.75">
      <c r="A1294" s="261" t="s">
        <v>23</v>
      </c>
      <c r="B1294" s="3"/>
      <c r="C1294" s="3"/>
      <c r="D1294" s="32">
        <f t="shared" si="37"/>
        <v>0</v>
      </c>
      <c r="E1294" s="414"/>
      <c r="F1294" s="414"/>
      <c r="G1294" s="414"/>
      <c r="H1294" s="105"/>
      <c r="K1294" s="370"/>
      <c r="L1294" s="105"/>
      <c r="N1294" s="426"/>
      <c r="O1294" s="426"/>
      <c r="P1294" s="426"/>
      <c r="Q1294" s="426"/>
      <c r="R1294" s="426"/>
      <c r="S1294" s="426"/>
      <c r="T1294" s="426"/>
      <c r="U1294" s="426"/>
      <c r="V1294" s="426"/>
      <c r="W1294" s="426"/>
      <c r="X1294" s="426"/>
      <c r="Y1294" s="426"/>
      <c r="Z1294" s="426"/>
      <c r="AA1294" s="426"/>
      <c r="AB1294" s="426"/>
      <c r="AC1294" s="426"/>
      <c r="AD1294" s="426"/>
      <c r="AE1294" s="426"/>
      <c r="AF1294" s="426"/>
      <c r="AG1294" s="426"/>
      <c r="AH1294" s="426"/>
      <c r="AI1294" s="426"/>
      <c r="AJ1294" s="49"/>
    </row>
    <row r="1295" spans="1:36" ht="15.75">
      <c r="A1295" s="261" t="s">
        <v>25</v>
      </c>
      <c r="B1295" s="3"/>
      <c r="C1295" s="3"/>
      <c r="D1295" s="32">
        <f t="shared" si="37"/>
        <v>0</v>
      </c>
      <c r="E1295" s="414"/>
      <c r="F1295" s="414"/>
      <c r="G1295" s="414"/>
      <c r="H1295" s="105"/>
      <c r="K1295" s="370"/>
      <c r="L1295" s="105"/>
      <c r="N1295" s="426"/>
      <c r="O1295" s="426"/>
      <c r="P1295" s="426"/>
      <c r="Q1295" s="426"/>
      <c r="R1295" s="426"/>
      <c r="S1295" s="426"/>
      <c r="T1295" s="426"/>
      <c r="U1295" s="426"/>
      <c r="V1295" s="426"/>
      <c r="W1295" s="426"/>
      <c r="X1295" s="426"/>
      <c r="Y1295" s="426"/>
      <c r="Z1295" s="426"/>
      <c r="AA1295" s="426"/>
      <c r="AB1295" s="426"/>
      <c r="AC1295" s="426"/>
      <c r="AD1295" s="426"/>
      <c r="AE1295" s="426"/>
      <c r="AF1295" s="426"/>
      <c r="AG1295" s="426"/>
      <c r="AH1295" s="426"/>
      <c r="AI1295" s="426"/>
      <c r="AJ1295" s="49"/>
    </row>
    <row r="1296" spans="1:36" ht="15.75">
      <c r="A1296" s="105" t="s">
        <v>2508</v>
      </c>
      <c r="B1296" s="3"/>
      <c r="C1296" s="3"/>
      <c r="D1296" s="32">
        <f t="shared" si="37"/>
        <v>0</v>
      </c>
      <c r="E1296" s="414"/>
      <c r="F1296" s="414"/>
      <c r="G1296" s="414"/>
      <c r="H1296" s="105"/>
      <c r="K1296" s="370"/>
      <c r="L1296" s="105"/>
      <c r="N1296" s="426"/>
      <c r="O1296" s="426"/>
      <c r="P1296" s="426"/>
      <c r="Q1296" s="426"/>
      <c r="R1296" s="426"/>
      <c r="S1296" s="426"/>
      <c r="T1296" s="426"/>
      <c r="U1296" s="426"/>
      <c r="V1296" s="426"/>
      <c r="W1296" s="426"/>
      <c r="X1296" s="426"/>
      <c r="Y1296" s="426"/>
      <c r="Z1296" s="426"/>
      <c r="AA1296" s="426"/>
      <c r="AB1296" s="426"/>
      <c r="AC1296" s="426"/>
      <c r="AD1296" s="426"/>
      <c r="AE1296" s="426"/>
      <c r="AF1296" s="426"/>
      <c r="AG1296" s="426"/>
      <c r="AH1296" s="426"/>
      <c r="AI1296" s="426"/>
      <c r="AJ1296" s="49"/>
    </row>
    <row r="1297" spans="1:36" ht="15.75">
      <c r="A1297" s="261" t="s">
        <v>3831</v>
      </c>
      <c r="B1297" s="3"/>
      <c r="C1297" s="3"/>
      <c r="D1297" s="32">
        <f t="shared" si="37"/>
        <v>0</v>
      </c>
      <c r="E1297" s="414"/>
      <c r="F1297" s="414"/>
      <c r="G1297" s="414"/>
      <c r="H1297" s="260"/>
      <c r="K1297" s="370"/>
      <c r="L1297" s="105"/>
      <c r="N1297" s="426"/>
      <c r="O1297" s="426"/>
      <c r="P1297" s="426"/>
      <c r="Q1297" s="426"/>
      <c r="R1297" s="426"/>
      <c r="S1297" s="426"/>
      <c r="T1297" s="426"/>
      <c r="U1297" s="426"/>
      <c r="V1297" s="426"/>
      <c r="W1297" s="426"/>
      <c r="X1297" s="426"/>
      <c r="Y1297" s="426"/>
      <c r="Z1297" s="426"/>
      <c r="AA1297" s="426"/>
      <c r="AB1297" s="426"/>
      <c r="AC1297" s="426"/>
      <c r="AD1297" s="426"/>
      <c r="AE1297" s="426"/>
      <c r="AF1297" s="426"/>
      <c r="AG1297" s="426"/>
      <c r="AH1297" s="426"/>
      <c r="AI1297" s="426"/>
      <c r="AJ1297" s="49"/>
    </row>
    <row r="1298" spans="1:36" ht="15.75">
      <c r="A1298" s="104" t="s">
        <v>1278</v>
      </c>
      <c r="B1298" s="3"/>
      <c r="C1298" s="3"/>
      <c r="D1298" s="32">
        <f t="shared" si="37"/>
        <v>0</v>
      </c>
      <c r="E1298" s="414"/>
      <c r="F1298" s="414"/>
      <c r="G1298" s="414"/>
      <c r="H1298" s="260"/>
      <c r="K1298" s="370"/>
      <c r="L1298" s="105"/>
      <c r="N1298" s="426"/>
      <c r="O1298" s="426"/>
      <c r="P1298" s="426"/>
      <c r="Q1298" s="426"/>
      <c r="R1298" s="426"/>
      <c r="S1298" s="426"/>
      <c r="T1298" s="426"/>
      <c r="U1298" s="426"/>
      <c r="V1298" s="426"/>
      <c r="W1298" s="426"/>
      <c r="X1298" s="426"/>
      <c r="Y1298" s="426"/>
      <c r="Z1298" s="426"/>
      <c r="AA1298" s="426"/>
      <c r="AB1298" s="426"/>
      <c r="AC1298" s="426"/>
      <c r="AD1298" s="426"/>
      <c r="AE1298" s="426"/>
      <c r="AF1298" s="426"/>
      <c r="AG1298" s="426"/>
      <c r="AH1298" s="426"/>
      <c r="AI1298" s="426"/>
      <c r="AJ1298" s="49"/>
    </row>
    <row r="1299" spans="1:36" ht="15.75">
      <c r="A1299" s="261" t="s">
        <v>4071</v>
      </c>
      <c r="B1299" s="3"/>
      <c r="C1299" s="3"/>
      <c r="D1299" s="32">
        <f t="shared" si="37"/>
        <v>0</v>
      </c>
      <c r="E1299" s="414"/>
      <c r="F1299" s="414"/>
      <c r="G1299" s="414"/>
      <c r="H1299" s="105"/>
      <c r="K1299" s="370"/>
      <c r="L1299" s="105"/>
      <c r="N1299" s="426"/>
      <c r="O1299" s="426"/>
      <c r="P1299" s="426"/>
      <c r="Q1299" s="426"/>
      <c r="R1299" s="426"/>
      <c r="S1299" s="426"/>
      <c r="T1299" s="426"/>
      <c r="U1299" s="426"/>
      <c r="V1299" s="426"/>
      <c r="W1299" s="426"/>
      <c r="X1299" s="426"/>
      <c r="Y1299" s="426"/>
      <c r="Z1299" s="426"/>
      <c r="AA1299" s="426"/>
      <c r="AB1299" s="426"/>
      <c r="AC1299" s="426"/>
      <c r="AD1299" s="426"/>
      <c r="AE1299" s="426"/>
      <c r="AF1299" s="426"/>
      <c r="AG1299" s="426"/>
      <c r="AH1299" s="426"/>
      <c r="AI1299" s="426"/>
      <c r="AJ1299" s="49"/>
    </row>
    <row r="1300" spans="1:36" ht="15.75">
      <c r="A1300" s="261" t="s">
        <v>3840</v>
      </c>
      <c r="B1300" s="3"/>
      <c r="C1300" s="3"/>
      <c r="D1300" s="32">
        <f t="shared" si="37"/>
        <v>0</v>
      </c>
      <c r="E1300" s="414"/>
      <c r="F1300" s="414"/>
      <c r="G1300" s="414"/>
      <c r="H1300" s="105"/>
      <c r="K1300" s="370"/>
      <c r="L1300" s="105"/>
      <c r="N1300" s="426"/>
      <c r="O1300" s="426"/>
      <c r="P1300" s="426"/>
      <c r="Q1300" s="426"/>
      <c r="R1300" s="426"/>
      <c r="S1300" s="426"/>
      <c r="T1300" s="426"/>
      <c r="U1300" s="426"/>
      <c r="V1300" s="426"/>
      <c r="W1300" s="426"/>
      <c r="X1300" s="426"/>
      <c r="Y1300" s="426"/>
      <c r="Z1300" s="426"/>
      <c r="AA1300" s="426"/>
      <c r="AB1300" s="426"/>
      <c r="AC1300" s="426"/>
      <c r="AD1300" s="426"/>
      <c r="AE1300" s="426"/>
      <c r="AF1300" s="426"/>
      <c r="AG1300" s="426"/>
      <c r="AH1300" s="426"/>
      <c r="AI1300" s="426"/>
      <c r="AJ1300" s="49"/>
    </row>
    <row r="1301" spans="1:36" ht="15.75">
      <c r="A1301" s="104" t="s">
        <v>1280</v>
      </c>
      <c r="B1301" s="3"/>
      <c r="C1301" s="3"/>
      <c r="D1301" s="32">
        <f t="shared" si="37"/>
        <v>0</v>
      </c>
      <c r="E1301" s="414"/>
      <c r="F1301" s="414"/>
      <c r="G1301" s="414"/>
      <c r="H1301" s="105"/>
      <c r="K1301" s="370"/>
      <c r="L1301" s="105"/>
      <c r="N1301" s="426"/>
      <c r="O1301" s="426"/>
      <c r="P1301" s="426"/>
      <c r="Q1301" s="426"/>
      <c r="R1301" s="426"/>
      <c r="S1301" s="426"/>
      <c r="T1301" s="426"/>
      <c r="U1301" s="426"/>
      <c r="V1301" s="426"/>
      <c r="W1301" s="426"/>
      <c r="X1301" s="426"/>
      <c r="Y1301" s="426"/>
      <c r="Z1301" s="426"/>
      <c r="AA1301" s="426"/>
      <c r="AB1301" s="426"/>
      <c r="AC1301" s="426"/>
      <c r="AD1301" s="426"/>
      <c r="AE1301" s="426"/>
      <c r="AF1301" s="426"/>
      <c r="AG1301" s="426"/>
      <c r="AH1301" s="426"/>
      <c r="AI1301" s="426"/>
      <c r="AJ1301" s="49"/>
    </row>
    <row r="1302" spans="1:36" ht="15.75">
      <c r="A1302" s="261" t="s">
        <v>1594</v>
      </c>
      <c r="B1302" s="3"/>
      <c r="C1302" s="3"/>
      <c r="D1302" s="32">
        <f t="shared" si="37"/>
        <v>0</v>
      </c>
      <c r="E1302" s="414"/>
      <c r="F1302" s="414"/>
      <c r="G1302" s="414"/>
      <c r="H1302" s="105"/>
      <c r="K1302" s="370"/>
      <c r="L1302" s="105"/>
      <c r="N1302" s="426"/>
      <c r="O1302" s="426"/>
      <c r="P1302" s="426"/>
      <c r="Q1302" s="426"/>
      <c r="R1302" s="426"/>
      <c r="S1302" s="426"/>
      <c r="T1302" s="426"/>
      <c r="U1302" s="426"/>
      <c r="V1302" s="426"/>
      <c r="W1302" s="426"/>
      <c r="X1302" s="426"/>
      <c r="Y1302" s="426"/>
      <c r="Z1302" s="426"/>
      <c r="AA1302" s="426"/>
      <c r="AB1302" s="426"/>
      <c r="AC1302" s="426"/>
      <c r="AD1302" s="426"/>
      <c r="AE1302" s="426"/>
      <c r="AF1302" s="426"/>
      <c r="AG1302" s="426"/>
      <c r="AH1302" s="426"/>
      <c r="AI1302" s="426"/>
      <c r="AJ1302" s="49"/>
    </row>
    <row r="1303" spans="1:36" ht="15.75">
      <c r="A1303" s="105" t="s">
        <v>2509</v>
      </c>
      <c r="B1303" s="3"/>
      <c r="C1303" s="3"/>
      <c r="D1303" s="32">
        <f t="shared" si="37"/>
        <v>0</v>
      </c>
      <c r="E1303" s="414"/>
      <c r="F1303" s="414"/>
      <c r="G1303" s="414"/>
      <c r="H1303" s="260"/>
      <c r="K1303" s="370"/>
      <c r="L1303" s="105"/>
      <c r="N1303" s="426"/>
      <c r="O1303" s="426"/>
      <c r="P1303" s="426"/>
      <c r="Q1303" s="426"/>
      <c r="R1303" s="426"/>
      <c r="S1303" s="426"/>
      <c r="T1303" s="426"/>
      <c r="U1303" s="426"/>
      <c r="V1303" s="426"/>
      <c r="W1303" s="426"/>
      <c r="X1303" s="426"/>
      <c r="Y1303" s="426"/>
      <c r="Z1303" s="426"/>
      <c r="AA1303" s="426"/>
      <c r="AB1303" s="426"/>
      <c r="AC1303" s="426"/>
      <c r="AD1303" s="426"/>
      <c r="AE1303" s="426"/>
      <c r="AF1303" s="426"/>
      <c r="AG1303" s="426"/>
      <c r="AH1303" s="426"/>
      <c r="AI1303" s="426"/>
      <c r="AJ1303" s="49"/>
    </row>
    <row r="1304" spans="1:36" ht="15.75">
      <c r="A1304" s="261" t="s">
        <v>3855</v>
      </c>
      <c r="B1304" s="3"/>
      <c r="C1304" s="3"/>
      <c r="D1304" s="32">
        <f t="shared" si="37"/>
        <v>0</v>
      </c>
      <c r="E1304" s="414"/>
      <c r="F1304" s="414"/>
      <c r="G1304" s="414"/>
      <c r="H1304" s="401"/>
      <c r="K1304" s="370"/>
      <c r="L1304" s="105"/>
      <c r="N1304" s="426"/>
      <c r="O1304" s="426"/>
      <c r="P1304" s="426"/>
      <c r="Q1304" s="426"/>
      <c r="R1304" s="426"/>
      <c r="S1304" s="426"/>
      <c r="T1304" s="426"/>
      <c r="U1304" s="426"/>
      <c r="V1304" s="426"/>
      <c r="W1304" s="426"/>
      <c r="X1304" s="426"/>
      <c r="Y1304" s="426"/>
      <c r="Z1304" s="426"/>
      <c r="AA1304" s="426"/>
      <c r="AB1304" s="426"/>
      <c r="AC1304" s="426"/>
      <c r="AD1304" s="426"/>
      <c r="AE1304" s="426"/>
      <c r="AF1304" s="426"/>
      <c r="AG1304" s="426"/>
      <c r="AH1304" s="426"/>
      <c r="AI1304" s="426"/>
      <c r="AJ1304" s="49"/>
    </row>
    <row r="1305" spans="1:36" ht="15.75">
      <c r="A1305" s="260" t="s">
        <v>3165</v>
      </c>
      <c r="B1305" s="3"/>
      <c r="C1305" s="3"/>
      <c r="D1305" s="32">
        <f t="shared" ref="D1305:D1368" si="38">SUM(E1305:DZ1305)</f>
        <v>0</v>
      </c>
      <c r="E1305" s="414"/>
      <c r="F1305" s="414"/>
      <c r="G1305" s="414"/>
      <c r="H1305" s="105"/>
      <c r="K1305" s="370"/>
      <c r="L1305" s="105"/>
      <c r="N1305" s="426"/>
      <c r="O1305" s="426"/>
      <c r="P1305" s="426"/>
      <c r="Q1305" s="426"/>
      <c r="R1305" s="426"/>
      <c r="S1305" s="426"/>
      <c r="T1305" s="426"/>
      <c r="U1305" s="426"/>
      <c r="V1305" s="426"/>
      <c r="W1305" s="426"/>
      <c r="X1305" s="426"/>
      <c r="Y1305" s="426"/>
      <c r="Z1305" s="426"/>
      <c r="AA1305" s="426"/>
      <c r="AB1305" s="426"/>
      <c r="AC1305" s="426"/>
      <c r="AD1305" s="426"/>
      <c r="AE1305" s="426"/>
      <c r="AF1305" s="426"/>
      <c r="AG1305" s="426"/>
      <c r="AH1305" s="426"/>
      <c r="AI1305" s="426"/>
      <c r="AJ1305" s="49"/>
    </row>
    <row r="1306" spans="1:36" ht="15.75">
      <c r="A1306" s="260" t="s">
        <v>3166</v>
      </c>
      <c r="B1306" s="3"/>
      <c r="C1306" s="3"/>
      <c r="D1306" s="32">
        <f t="shared" si="38"/>
        <v>0</v>
      </c>
      <c r="E1306" s="414"/>
      <c r="F1306" s="414"/>
      <c r="G1306" s="414"/>
      <c r="H1306" s="105"/>
      <c r="K1306" s="370"/>
      <c r="L1306" s="105"/>
      <c r="N1306" s="426"/>
      <c r="O1306" s="426"/>
      <c r="P1306" s="426"/>
      <c r="Q1306" s="426"/>
      <c r="R1306" s="426"/>
      <c r="S1306" s="426"/>
      <c r="T1306" s="426"/>
      <c r="U1306" s="426"/>
      <c r="V1306" s="426"/>
      <c r="W1306" s="426"/>
      <c r="X1306" s="426"/>
      <c r="Y1306" s="426"/>
      <c r="Z1306" s="426"/>
      <c r="AA1306" s="426"/>
      <c r="AB1306" s="426"/>
      <c r="AC1306" s="426"/>
      <c r="AD1306" s="426"/>
      <c r="AE1306" s="426"/>
      <c r="AF1306" s="426"/>
      <c r="AG1306" s="426"/>
      <c r="AH1306" s="426"/>
      <c r="AI1306" s="426"/>
      <c r="AJ1306" s="49"/>
    </row>
    <row r="1307" spans="1:36" ht="15.75">
      <c r="A1307" s="105" t="s">
        <v>2078</v>
      </c>
      <c r="B1307" s="3"/>
      <c r="C1307" s="3"/>
      <c r="D1307" s="32">
        <f t="shared" si="38"/>
        <v>0</v>
      </c>
      <c r="E1307" s="414"/>
      <c r="F1307" s="414"/>
      <c r="G1307" s="414"/>
      <c r="H1307" s="260"/>
      <c r="K1307" s="370"/>
      <c r="L1307" s="105"/>
      <c r="N1307" s="426"/>
      <c r="O1307" s="426"/>
      <c r="P1307" s="426"/>
      <c r="Q1307" s="426"/>
      <c r="R1307" s="426"/>
      <c r="S1307" s="426"/>
      <c r="T1307" s="426"/>
      <c r="U1307" s="426"/>
      <c r="V1307" s="426"/>
      <c r="W1307" s="426"/>
      <c r="X1307" s="426"/>
      <c r="Y1307" s="426"/>
      <c r="Z1307" s="426"/>
      <c r="AA1307" s="426"/>
      <c r="AB1307" s="426"/>
      <c r="AC1307" s="426"/>
      <c r="AD1307" s="426"/>
      <c r="AE1307" s="426"/>
      <c r="AF1307" s="426"/>
      <c r="AG1307" s="426"/>
      <c r="AH1307" s="426"/>
      <c r="AI1307" s="426"/>
      <c r="AJ1307" s="49"/>
    </row>
    <row r="1308" spans="1:36" ht="15.75">
      <c r="A1308" s="105" t="s">
        <v>613</v>
      </c>
      <c r="B1308" s="3"/>
      <c r="C1308" s="3"/>
      <c r="D1308" s="32">
        <f t="shared" si="38"/>
        <v>0</v>
      </c>
      <c r="E1308" s="414"/>
      <c r="F1308" s="414"/>
      <c r="G1308" s="414"/>
      <c r="H1308" s="261"/>
      <c r="K1308" s="370"/>
      <c r="L1308" s="105"/>
      <c r="N1308" s="426"/>
      <c r="O1308" s="426"/>
      <c r="P1308" s="426"/>
      <c r="Q1308" s="426"/>
      <c r="R1308" s="426"/>
      <c r="S1308" s="426"/>
      <c r="T1308" s="426"/>
      <c r="U1308" s="426"/>
      <c r="V1308" s="426"/>
      <c r="W1308" s="426"/>
      <c r="X1308" s="426"/>
      <c r="Y1308" s="426"/>
      <c r="Z1308" s="426"/>
      <c r="AA1308" s="426"/>
      <c r="AB1308" s="426"/>
      <c r="AC1308" s="426"/>
      <c r="AD1308" s="426"/>
      <c r="AE1308" s="426"/>
      <c r="AF1308" s="426"/>
      <c r="AG1308" s="426"/>
      <c r="AH1308" s="426"/>
      <c r="AI1308" s="426"/>
      <c r="AJ1308" s="49"/>
    </row>
    <row r="1309" spans="1:36" ht="15.75">
      <c r="A1309" s="372" t="s">
        <v>27</v>
      </c>
      <c r="D1309" s="32">
        <f t="shared" si="38"/>
        <v>0</v>
      </c>
      <c r="E1309" s="414"/>
      <c r="F1309" s="414"/>
      <c r="G1309" s="414"/>
      <c r="H1309" s="105"/>
      <c r="K1309" s="370"/>
      <c r="L1309" s="105"/>
      <c r="N1309" s="426"/>
      <c r="O1309" s="426"/>
      <c r="P1309" s="426"/>
      <c r="Q1309" s="426"/>
      <c r="R1309" s="426"/>
      <c r="S1309" s="426"/>
      <c r="T1309" s="426"/>
      <c r="U1309" s="426"/>
      <c r="V1309" s="426"/>
      <c r="W1309" s="426"/>
      <c r="X1309" s="426"/>
      <c r="Y1309" s="426"/>
      <c r="Z1309" s="426"/>
      <c r="AA1309" s="426"/>
      <c r="AB1309" s="426"/>
      <c r="AC1309" s="426"/>
      <c r="AD1309" s="426"/>
      <c r="AE1309" s="426"/>
      <c r="AF1309" s="426"/>
      <c r="AG1309" s="426"/>
      <c r="AH1309" s="426"/>
      <c r="AI1309" s="426"/>
      <c r="AJ1309" s="49"/>
    </row>
    <row r="1310" spans="1:36" ht="15.75">
      <c r="A1310" s="261" t="s">
        <v>3844</v>
      </c>
      <c r="D1310" s="32">
        <f t="shared" si="38"/>
        <v>0</v>
      </c>
      <c r="E1310" s="414"/>
      <c r="F1310" s="414"/>
      <c r="G1310" s="414"/>
      <c r="H1310" s="105"/>
      <c r="K1310" s="370"/>
      <c r="L1310" s="105"/>
      <c r="N1310" s="426"/>
      <c r="O1310" s="426"/>
      <c r="P1310" s="426"/>
      <c r="Q1310" s="426"/>
      <c r="R1310" s="426"/>
      <c r="S1310" s="426"/>
      <c r="T1310" s="426"/>
      <c r="U1310" s="426"/>
      <c r="V1310" s="426"/>
      <c r="W1310" s="426"/>
      <c r="X1310" s="426"/>
      <c r="Y1310" s="426"/>
      <c r="Z1310" s="426"/>
      <c r="AA1310" s="426"/>
      <c r="AB1310" s="426"/>
      <c r="AC1310" s="426"/>
      <c r="AD1310" s="426"/>
      <c r="AE1310" s="426"/>
      <c r="AF1310" s="426"/>
      <c r="AG1310" s="426"/>
      <c r="AH1310" s="426"/>
      <c r="AI1310" s="426"/>
      <c r="AJ1310" s="49"/>
    </row>
    <row r="1311" spans="1:36" ht="15.75">
      <c r="A1311" s="105" t="s">
        <v>644</v>
      </c>
      <c r="D1311" s="32">
        <f t="shared" si="38"/>
        <v>0</v>
      </c>
      <c r="E1311" s="414"/>
      <c r="F1311" s="414"/>
      <c r="G1311" s="414"/>
      <c r="H1311" s="261"/>
      <c r="K1311" s="370"/>
      <c r="L1311" s="105"/>
      <c r="N1311" s="426"/>
      <c r="O1311" s="426"/>
      <c r="P1311" s="426"/>
      <c r="Q1311" s="426"/>
      <c r="R1311" s="426"/>
      <c r="S1311" s="426"/>
      <c r="T1311" s="426"/>
      <c r="U1311" s="426"/>
      <c r="V1311" s="426"/>
      <c r="W1311" s="426"/>
      <c r="X1311" s="426"/>
      <c r="Y1311" s="426"/>
      <c r="Z1311" s="426"/>
      <c r="AA1311" s="426"/>
      <c r="AB1311" s="426"/>
      <c r="AC1311" s="426"/>
      <c r="AD1311" s="426"/>
      <c r="AE1311" s="426"/>
      <c r="AF1311" s="426"/>
      <c r="AG1311" s="426"/>
      <c r="AH1311" s="426"/>
      <c r="AI1311" s="426"/>
      <c r="AJ1311" s="49"/>
    </row>
    <row r="1312" spans="1:36" ht="15.75">
      <c r="A1312" s="261" t="s">
        <v>3825</v>
      </c>
      <c r="D1312" s="32">
        <f t="shared" si="38"/>
        <v>0</v>
      </c>
      <c r="E1312" s="414"/>
      <c r="F1312" s="414"/>
      <c r="G1312" s="414"/>
      <c r="H1312" s="105"/>
      <c r="K1312" s="370"/>
      <c r="L1312" s="105"/>
      <c r="N1312" s="426"/>
      <c r="O1312" s="426"/>
      <c r="P1312" s="426"/>
      <c r="Q1312" s="426"/>
      <c r="R1312" s="426"/>
      <c r="S1312" s="426"/>
      <c r="T1312" s="426"/>
      <c r="U1312" s="426"/>
      <c r="V1312" s="426"/>
      <c r="W1312" s="426"/>
      <c r="X1312" s="426"/>
      <c r="Y1312" s="426"/>
      <c r="Z1312" s="426"/>
      <c r="AA1312" s="426"/>
      <c r="AB1312" s="426"/>
      <c r="AC1312" s="426"/>
      <c r="AD1312" s="426"/>
      <c r="AE1312" s="426"/>
      <c r="AF1312" s="426"/>
      <c r="AG1312" s="426"/>
      <c r="AH1312" s="426"/>
      <c r="AI1312" s="426"/>
      <c r="AJ1312" s="49"/>
    </row>
    <row r="1313" spans="1:36" ht="15.75">
      <c r="A1313" s="105" t="s">
        <v>2504</v>
      </c>
      <c r="D1313" s="32">
        <f t="shared" si="38"/>
        <v>0</v>
      </c>
      <c r="E1313" s="414"/>
      <c r="F1313" s="414"/>
      <c r="G1313" s="414"/>
      <c r="H1313" s="261"/>
      <c r="K1313" s="370"/>
      <c r="L1313" s="105"/>
      <c r="N1313" s="426"/>
      <c r="O1313" s="426"/>
      <c r="P1313" s="426"/>
      <c r="Q1313" s="426"/>
      <c r="R1313" s="426"/>
      <c r="S1313" s="426"/>
      <c r="T1313" s="426"/>
      <c r="U1313" s="426"/>
      <c r="V1313" s="426"/>
      <c r="W1313" s="426"/>
      <c r="X1313" s="426"/>
      <c r="Y1313" s="426"/>
      <c r="Z1313" s="426"/>
      <c r="AA1313" s="426"/>
      <c r="AB1313" s="426"/>
      <c r="AC1313" s="426"/>
      <c r="AD1313" s="426"/>
      <c r="AE1313" s="426"/>
      <c r="AF1313" s="426"/>
      <c r="AG1313" s="426"/>
      <c r="AH1313" s="426"/>
      <c r="AI1313" s="426"/>
      <c r="AJ1313" s="49"/>
    </row>
    <row r="1314" spans="1:36" ht="15.75">
      <c r="A1314" s="261" t="s">
        <v>3829</v>
      </c>
      <c r="D1314" s="32">
        <f t="shared" si="38"/>
        <v>0</v>
      </c>
      <c r="E1314" s="414"/>
      <c r="F1314" s="414"/>
      <c r="G1314" s="414"/>
      <c r="H1314" s="105"/>
      <c r="K1314" s="370"/>
      <c r="L1314" s="105"/>
      <c r="N1314" s="426"/>
      <c r="O1314" s="426"/>
      <c r="P1314" s="426"/>
      <c r="Q1314" s="426"/>
      <c r="R1314" s="426"/>
      <c r="S1314" s="426"/>
      <c r="T1314" s="426"/>
      <c r="U1314" s="426"/>
      <c r="V1314" s="426"/>
      <c r="W1314" s="426"/>
      <c r="X1314" s="426"/>
      <c r="Y1314" s="426"/>
      <c r="Z1314" s="426"/>
      <c r="AA1314" s="426"/>
      <c r="AB1314" s="426"/>
      <c r="AC1314" s="426"/>
      <c r="AD1314" s="426"/>
      <c r="AE1314" s="426"/>
      <c r="AF1314" s="426"/>
      <c r="AG1314" s="426"/>
      <c r="AH1314" s="426"/>
      <c r="AI1314" s="426"/>
      <c r="AJ1314" s="49"/>
    </row>
    <row r="1315" spans="1:36" ht="15.75">
      <c r="A1315" s="105" t="s">
        <v>2530</v>
      </c>
      <c r="D1315" s="32">
        <f t="shared" si="38"/>
        <v>0</v>
      </c>
      <c r="E1315" s="414"/>
      <c r="F1315" s="414"/>
      <c r="G1315" s="414"/>
      <c r="H1315" s="105"/>
      <c r="K1315" s="370"/>
      <c r="L1315" s="105"/>
      <c r="N1315" s="426"/>
      <c r="O1315" s="426"/>
      <c r="P1315" s="426"/>
      <c r="Q1315" s="426"/>
      <c r="R1315" s="426"/>
      <c r="S1315" s="426"/>
      <c r="T1315" s="426"/>
      <c r="U1315" s="426"/>
      <c r="V1315" s="426"/>
      <c r="W1315" s="426"/>
      <c r="X1315" s="426"/>
      <c r="Y1315" s="426"/>
      <c r="Z1315" s="426"/>
      <c r="AA1315" s="426"/>
      <c r="AB1315" s="426"/>
      <c r="AC1315" s="426"/>
      <c r="AD1315" s="426"/>
      <c r="AE1315" s="426"/>
      <c r="AF1315" s="426"/>
      <c r="AG1315" s="426"/>
      <c r="AH1315" s="426"/>
      <c r="AI1315" s="426"/>
      <c r="AJ1315" s="49"/>
    </row>
    <row r="1316" spans="1:36" ht="15.75">
      <c r="A1316" s="372" t="s">
        <v>3167</v>
      </c>
      <c r="D1316" s="32">
        <f t="shared" si="38"/>
        <v>0</v>
      </c>
      <c r="E1316" s="414"/>
      <c r="F1316" s="414"/>
      <c r="G1316" s="414"/>
      <c r="H1316" s="260"/>
      <c r="K1316" s="370"/>
      <c r="L1316" s="105"/>
      <c r="N1316" s="426"/>
      <c r="O1316" s="426"/>
      <c r="P1316" s="426"/>
      <c r="Q1316" s="426"/>
      <c r="R1316" s="426"/>
      <c r="S1316" s="426"/>
      <c r="T1316" s="426"/>
      <c r="U1316" s="426"/>
      <c r="V1316" s="426"/>
      <c r="W1316" s="426"/>
      <c r="X1316" s="426"/>
      <c r="Y1316" s="426"/>
      <c r="Z1316" s="426"/>
      <c r="AA1316" s="426"/>
      <c r="AB1316" s="426"/>
      <c r="AC1316" s="426"/>
      <c r="AD1316" s="426"/>
      <c r="AE1316" s="426"/>
      <c r="AF1316" s="426"/>
      <c r="AG1316" s="426"/>
      <c r="AH1316" s="426"/>
      <c r="AI1316" s="426"/>
      <c r="AJ1316" s="49"/>
    </row>
    <row r="1317" spans="1:36" ht="15.75">
      <c r="A1317" s="372" t="s">
        <v>3168</v>
      </c>
      <c r="D1317" s="32">
        <f t="shared" si="38"/>
        <v>0</v>
      </c>
      <c r="E1317" s="414"/>
      <c r="F1317" s="414"/>
      <c r="G1317" s="414"/>
      <c r="H1317" s="260"/>
      <c r="K1317" s="370"/>
      <c r="L1317" s="105"/>
      <c r="N1317" s="426"/>
      <c r="O1317" s="426"/>
      <c r="P1317" s="426"/>
      <c r="Q1317" s="426"/>
      <c r="R1317" s="426"/>
      <c r="S1317" s="426"/>
      <c r="T1317" s="426"/>
      <c r="U1317" s="426"/>
      <c r="V1317" s="426"/>
      <c r="W1317" s="426"/>
      <c r="X1317" s="426"/>
      <c r="Y1317" s="426"/>
      <c r="Z1317" s="426"/>
      <c r="AA1317" s="426"/>
      <c r="AB1317" s="426"/>
      <c r="AC1317" s="426"/>
      <c r="AD1317" s="426"/>
      <c r="AE1317" s="426"/>
      <c r="AF1317" s="426"/>
      <c r="AG1317" s="426"/>
      <c r="AH1317" s="426"/>
      <c r="AI1317" s="426"/>
      <c r="AJ1317" s="49"/>
    </row>
    <row r="1318" spans="1:36" ht="15.75">
      <c r="A1318" s="105" t="s">
        <v>153</v>
      </c>
      <c r="D1318" s="32">
        <f t="shared" si="38"/>
        <v>0</v>
      </c>
      <c r="E1318" s="414"/>
      <c r="F1318" s="414"/>
      <c r="G1318" s="414"/>
      <c r="H1318" s="261"/>
      <c r="K1318" s="370"/>
      <c r="L1318" s="105"/>
      <c r="N1318" s="426"/>
      <c r="O1318" s="426"/>
      <c r="P1318" s="426"/>
      <c r="Q1318" s="426"/>
      <c r="R1318" s="426"/>
      <c r="S1318" s="426"/>
      <c r="T1318" s="426"/>
      <c r="U1318" s="426"/>
      <c r="V1318" s="426"/>
      <c r="W1318" s="426"/>
      <c r="X1318" s="426"/>
      <c r="Y1318" s="426"/>
      <c r="Z1318" s="426"/>
      <c r="AA1318" s="426"/>
      <c r="AB1318" s="426"/>
      <c r="AC1318" s="426"/>
      <c r="AD1318" s="426"/>
      <c r="AE1318" s="426"/>
      <c r="AF1318" s="426"/>
      <c r="AG1318" s="426"/>
      <c r="AH1318" s="426"/>
      <c r="AI1318" s="426"/>
      <c r="AJ1318" s="49"/>
    </row>
    <row r="1319" spans="1:36" ht="15.75">
      <c r="A1319" s="105" t="s">
        <v>2090</v>
      </c>
      <c r="D1319" s="32">
        <f t="shared" si="38"/>
        <v>0</v>
      </c>
      <c r="E1319" s="414"/>
      <c r="F1319" s="414"/>
      <c r="G1319" s="414"/>
      <c r="H1319" s="105"/>
      <c r="K1319" s="370"/>
      <c r="L1319" s="105"/>
      <c r="N1319" s="426"/>
      <c r="O1319" s="426"/>
      <c r="P1319" s="426"/>
      <c r="Q1319" s="426"/>
      <c r="R1319" s="426"/>
      <c r="S1319" s="426"/>
      <c r="T1319" s="426"/>
      <c r="U1319" s="426"/>
      <c r="V1319" s="426"/>
      <c r="W1319" s="426"/>
      <c r="X1319" s="426"/>
      <c r="Y1319" s="426"/>
      <c r="Z1319" s="426"/>
      <c r="AA1319" s="426"/>
      <c r="AB1319" s="426"/>
      <c r="AC1319" s="426"/>
      <c r="AD1319" s="426"/>
      <c r="AE1319" s="426"/>
      <c r="AF1319" s="426"/>
      <c r="AG1319" s="426"/>
      <c r="AH1319" s="426"/>
      <c r="AI1319" s="426"/>
      <c r="AJ1319" s="49"/>
    </row>
    <row r="1320" spans="1:36" ht="15.75">
      <c r="A1320" s="105" t="s">
        <v>631</v>
      </c>
      <c r="D1320" s="32">
        <f t="shared" si="38"/>
        <v>0</v>
      </c>
      <c r="E1320" s="414"/>
      <c r="F1320" s="414"/>
      <c r="G1320" s="414"/>
      <c r="H1320" s="105"/>
      <c r="K1320" s="370"/>
      <c r="L1320" s="105"/>
      <c r="N1320" s="426"/>
      <c r="O1320" s="426"/>
      <c r="P1320" s="426"/>
      <c r="Q1320" s="426"/>
      <c r="R1320" s="426"/>
      <c r="S1320" s="426"/>
      <c r="T1320" s="426"/>
      <c r="U1320" s="426"/>
      <c r="V1320" s="426"/>
      <c r="W1320" s="426"/>
      <c r="X1320" s="426"/>
      <c r="Y1320" s="426"/>
      <c r="Z1320" s="426"/>
      <c r="AA1320" s="426"/>
      <c r="AB1320" s="426"/>
      <c r="AC1320" s="426"/>
      <c r="AD1320" s="426"/>
      <c r="AE1320" s="426"/>
      <c r="AF1320" s="426"/>
      <c r="AG1320" s="426"/>
      <c r="AH1320" s="426"/>
      <c r="AI1320" s="426"/>
      <c r="AJ1320" s="49"/>
    </row>
    <row r="1321" spans="1:36" ht="15.75">
      <c r="A1321" s="105" t="s">
        <v>2519</v>
      </c>
      <c r="D1321" s="32">
        <f t="shared" si="38"/>
        <v>0</v>
      </c>
      <c r="E1321" s="414"/>
      <c r="F1321" s="414"/>
      <c r="G1321" s="414"/>
      <c r="H1321" s="260"/>
      <c r="K1321" s="370"/>
      <c r="L1321" s="105"/>
      <c r="N1321" s="426"/>
      <c r="O1321" s="426"/>
      <c r="P1321" s="426"/>
      <c r="Q1321" s="426"/>
      <c r="R1321" s="426"/>
      <c r="S1321" s="426"/>
      <c r="T1321" s="426"/>
      <c r="U1321" s="426"/>
      <c r="V1321" s="426"/>
      <c r="W1321" s="426"/>
      <c r="X1321" s="426"/>
      <c r="Y1321" s="426"/>
      <c r="Z1321" s="426"/>
      <c r="AA1321" s="426"/>
      <c r="AB1321" s="426"/>
      <c r="AC1321" s="426"/>
      <c r="AD1321" s="426"/>
      <c r="AE1321" s="426"/>
      <c r="AF1321" s="426"/>
      <c r="AG1321" s="426"/>
      <c r="AH1321" s="426"/>
      <c r="AI1321" s="426"/>
      <c r="AJ1321" s="49"/>
    </row>
    <row r="1322" spans="1:36" ht="15.75">
      <c r="A1322" s="260" t="s">
        <v>142</v>
      </c>
      <c r="D1322" s="32">
        <f t="shared" si="38"/>
        <v>0</v>
      </c>
      <c r="E1322" s="414"/>
      <c r="F1322" s="414"/>
      <c r="G1322" s="414"/>
      <c r="H1322" s="105"/>
      <c r="K1322" s="370"/>
      <c r="L1322" s="105"/>
      <c r="N1322" s="426"/>
      <c r="O1322" s="426"/>
      <c r="P1322" s="426"/>
      <c r="Q1322" s="426"/>
      <c r="R1322" s="426"/>
      <c r="S1322" s="426"/>
      <c r="T1322" s="426"/>
      <c r="U1322" s="426"/>
      <c r="V1322" s="426"/>
      <c r="W1322" s="426"/>
      <c r="X1322" s="426"/>
      <c r="Y1322" s="426"/>
      <c r="Z1322" s="426"/>
      <c r="AA1322" s="426"/>
      <c r="AB1322" s="426"/>
      <c r="AC1322" s="426"/>
      <c r="AD1322" s="426"/>
      <c r="AE1322" s="426"/>
      <c r="AF1322" s="426"/>
      <c r="AG1322" s="426"/>
      <c r="AH1322" s="426"/>
      <c r="AI1322" s="426"/>
      <c r="AJ1322" s="49"/>
    </row>
    <row r="1323" spans="1:36" ht="15.75">
      <c r="A1323" s="104" t="s">
        <v>1284</v>
      </c>
      <c r="D1323" s="32">
        <f t="shared" si="38"/>
        <v>0</v>
      </c>
      <c r="E1323" s="414"/>
      <c r="F1323" s="414"/>
      <c r="G1323" s="414"/>
      <c r="H1323" s="105"/>
      <c r="K1323" s="370"/>
      <c r="L1323" s="105"/>
      <c r="N1323" s="426"/>
      <c r="O1323" s="426"/>
      <c r="P1323" s="426"/>
      <c r="Q1323" s="426"/>
      <c r="R1323" s="426"/>
      <c r="S1323" s="426"/>
      <c r="T1323" s="426"/>
      <c r="U1323" s="426"/>
      <c r="V1323" s="426"/>
      <c r="W1323" s="426"/>
      <c r="X1323" s="426"/>
      <c r="Y1323" s="426"/>
      <c r="Z1323" s="426"/>
      <c r="AA1323" s="426"/>
      <c r="AB1323" s="426"/>
      <c r="AC1323" s="426"/>
      <c r="AD1323" s="426"/>
      <c r="AE1323" s="426"/>
      <c r="AF1323" s="426"/>
      <c r="AG1323" s="426"/>
      <c r="AH1323" s="426"/>
      <c r="AI1323" s="426"/>
      <c r="AJ1323" s="49"/>
    </row>
    <row r="1324" spans="1:36" ht="15.75">
      <c r="A1324" s="261" t="s">
        <v>3852</v>
      </c>
      <c r="D1324" s="32">
        <f t="shared" si="38"/>
        <v>0</v>
      </c>
      <c r="E1324" s="414"/>
      <c r="F1324" s="414"/>
      <c r="G1324" s="414"/>
      <c r="H1324" s="261"/>
      <c r="K1324" s="370"/>
      <c r="L1324" s="105"/>
      <c r="N1324" s="426"/>
      <c r="O1324" s="426"/>
      <c r="P1324" s="426"/>
      <c r="Q1324" s="426"/>
      <c r="R1324" s="426"/>
      <c r="S1324" s="426"/>
      <c r="T1324" s="426"/>
      <c r="U1324" s="426"/>
      <c r="V1324" s="426"/>
      <c r="W1324" s="426"/>
      <c r="X1324" s="426"/>
      <c r="Y1324" s="426"/>
      <c r="Z1324" s="426"/>
      <c r="AA1324" s="426"/>
      <c r="AB1324" s="426"/>
      <c r="AC1324" s="426"/>
      <c r="AD1324" s="426"/>
      <c r="AE1324" s="426"/>
      <c r="AF1324" s="426"/>
      <c r="AG1324" s="426"/>
      <c r="AH1324" s="426"/>
      <c r="AI1324" s="426"/>
      <c r="AJ1324" s="49"/>
    </row>
    <row r="1325" spans="1:36" ht="15.75">
      <c r="A1325" s="261" t="s">
        <v>3850</v>
      </c>
      <c r="D1325" s="32">
        <f t="shared" si="38"/>
        <v>0</v>
      </c>
      <c r="E1325" s="414"/>
      <c r="F1325" s="414"/>
      <c r="G1325" s="414"/>
      <c r="H1325" s="261"/>
      <c r="K1325" s="370"/>
      <c r="L1325" s="105"/>
      <c r="N1325" s="426"/>
      <c r="O1325" s="426"/>
      <c r="P1325" s="426"/>
      <c r="Q1325" s="426"/>
      <c r="R1325" s="426"/>
      <c r="S1325" s="426"/>
      <c r="T1325" s="426"/>
      <c r="U1325" s="426"/>
      <c r="V1325" s="426"/>
      <c r="W1325" s="426"/>
      <c r="X1325" s="426"/>
      <c r="Y1325" s="426"/>
      <c r="Z1325" s="426"/>
      <c r="AA1325" s="426"/>
      <c r="AB1325" s="426"/>
      <c r="AC1325" s="426"/>
      <c r="AD1325" s="426"/>
      <c r="AE1325" s="426"/>
      <c r="AF1325" s="426"/>
      <c r="AG1325" s="426"/>
      <c r="AH1325" s="426"/>
      <c r="AI1325" s="426"/>
      <c r="AJ1325" s="49"/>
    </row>
    <row r="1326" spans="1:36" ht="15.75">
      <c r="A1326" s="105" t="s">
        <v>645</v>
      </c>
      <c r="D1326" s="32">
        <f t="shared" si="38"/>
        <v>0</v>
      </c>
      <c r="E1326" s="414"/>
      <c r="F1326" s="414"/>
      <c r="G1326" s="414"/>
      <c r="H1326" s="260"/>
      <c r="K1326" s="370"/>
      <c r="L1326" s="105"/>
      <c r="N1326" s="426"/>
      <c r="O1326" s="426"/>
      <c r="P1326" s="426"/>
      <c r="Q1326" s="426"/>
      <c r="R1326" s="426"/>
      <c r="S1326" s="426"/>
      <c r="T1326" s="426"/>
      <c r="U1326" s="426"/>
      <c r="V1326" s="426"/>
      <c r="W1326" s="426"/>
      <c r="X1326" s="426"/>
      <c r="Y1326" s="426"/>
      <c r="Z1326" s="426"/>
      <c r="AA1326" s="426"/>
      <c r="AB1326" s="426"/>
      <c r="AC1326" s="426"/>
      <c r="AD1326" s="426"/>
      <c r="AE1326" s="426"/>
      <c r="AF1326" s="426"/>
      <c r="AG1326" s="426"/>
      <c r="AH1326" s="426"/>
      <c r="AI1326" s="426"/>
      <c r="AJ1326" s="49"/>
    </row>
    <row r="1327" spans="1:36" ht="15.75">
      <c r="A1327" s="105" t="s">
        <v>2520</v>
      </c>
      <c r="D1327" s="32">
        <f t="shared" si="38"/>
        <v>0</v>
      </c>
      <c r="E1327" s="414"/>
      <c r="F1327" s="414"/>
      <c r="G1327" s="414"/>
      <c r="H1327" s="260"/>
      <c r="K1327" s="370"/>
      <c r="L1327" s="105"/>
      <c r="N1327" s="426"/>
      <c r="O1327" s="426"/>
      <c r="P1327" s="426"/>
      <c r="Q1327" s="426"/>
      <c r="R1327" s="426"/>
      <c r="S1327" s="426"/>
      <c r="T1327" s="426"/>
      <c r="U1327" s="426"/>
      <c r="V1327" s="426"/>
      <c r="W1327" s="426"/>
      <c r="X1327" s="426"/>
      <c r="Y1327" s="426"/>
      <c r="Z1327" s="426"/>
      <c r="AA1327" s="426"/>
      <c r="AB1327" s="426"/>
      <c r="AC1327" s="426"/>
      <c r="AD1327" s="426"/>
      <c r="AE1327" s="426"/>
      <c r="AF1327" s="426"/>
      <c r="AG1327" s="426"/>
      <c r="AH1327" s="426"/>
      <c r="AI1327" s="426"/>
      <c r="AJ1327" s="49"/>
    </row>
    <row r="1328" spans="1:36" ht="15.75">
      <c r="A1328" s="260" t="s">
        <v>3169</v>
      </c>
      <c r="D1328" s="32">
        <f t="shared" si="38"/>
        <v>0</v>
      </c>
      <c r="E1328" s="414"/>
      <c r="F1328" s="414"/>
      <c r="G1328" s="414"/>
      <c r="H1328" s="105"/>
      <c r="K1328" s="370"/>
      <c r="L1328" s="105"/>
      <c r="N1328" s="426"/>
      <c r="O1328" s="426"/>
      <c r="P1328" s="426"/>
      <c r="Q1328" s="426"/>
      <c r="R1328" s="426"/>
      <c r="S1328" s="426"/>
      <c r="T1328" s="426"/>
      <c r="U1328" s="426"/>
      <c r="V1328" s="426"/>
      <c r="W1328" s="426"/>
      <c r="X1328" s="426"/>
      <c r="Y1328" s="426"/>
      <c r="Z1328" s="426"/>
      <c r="AA1328" s="426"/>
      <c r="AB1328" s="426"/>
      <c r="AC1328" s="426"/>
      <c r="AD1328" s="426"/>
      <c r="AE1328" s="426"/>
      <c r="AF1328" s="426"/>
      <c r="AG1328" s="426"/>
      <c r="AH1328" s="426"/>
      <c r="AI1328" s="426"/>
      <c r="AJ1328" s="49"/>
    </row>
    <row r="1329" spans="1:36" ht="15.75">
      <c r="A1329" s="261" t="s">
        <v>1614</v>
      </c>
      <c r="D1329" s="32">
        <f t="shared" si="38"/>
        <v>0</v>
      </c>
      <c r="E1329" s="414"/>
      <c r="F1329" s="414"/>
      <c r="G1329" s="414"/>
      <c r="H1329" s="401"/>
      <c r="K1329" s="370"/>
      <c r="L1329" s="105"/>
      <c r="N1329" s="426"/>
      <c r="O1329" s="426"/>
      <c r="P1329" s="426"/>
      <c r="Q1329" s="426"/>
      <c r="R1329" s="426"/>
      <c r="S1329" s="426"/>
      <c r="T1329" s="426"/>
      <c r="U1329" s="426"/>
      <c r="V1329" s="426"/>
      <c r="W1329" s="426"/>
      <c r="X1329" s="426"/>
      <c r="Y1329" s="426"/>
      <c r="Z1329" s="426"/>
      <c r="AA1329" s="426"/>
      <c r="AB1329" s="426"/>
      <c r="AC1329" s="426"/>
      <c r="AD1329" s="426"/>
      <c r="AE1329" s="426"/>
      <c r="AF1329" s="426"/>
      <c r="AG1329" s="426"/>
      <c r="AH1329" s="426"/>
      <c r="AI1329" s="426"/>
      <c r="AJ1329" s="49"/>
    </row>
    <row r="1330" spans="1:36" ht="15.75">
      <c r="A1330" s="105" t="s">
        <v>616</v>
      </c>
      <c r="D1330" s="32">
        <f t="shared" si="38"/>
        <v>0</v>
      </c>
      <c r="E1330" s="414"/>
      <c r="F1330" s="414"/>
      <c r="G1330" s="414"/>
      <c r="H1330" s="105"/>
      <c r="K1330" s="370"/>
      <c r="L1330" s="105"/>
      <c r="N1330" s="426"/>
      <c r="O1330" s="426"/>
      <c r="P1330" s="426"/>
      <c r="Q1330" s="426"/>
      <c r="R1330" s="426"/>
      <c r="S1330" s="426"/>
      <c r="T1330" s="426"/>
      <c r="U1330" s="426"/>
      <c r="V1330" s="426"/>
      <c r="W1330" s="426"/>
      <c r="X1330" s="426"/>
      <c r="Y1330" s="426"/>
      <c r="Z1330" s="426"/>
      <c r="AA1330" s="426"/>
      <c r="AB1330" s="426"/>
      <c r="AC1330" s="426"/>
      <c r="AD1330" s="426"/>
      <c r="AE1330" s="426"/>
      <c r="AF1330" s="426"/>
      <c r="AG1330" s="426"/>
      <c r="AH1330" s="426"/>
      <c r="AI1330" s="426"/>
      <c r="AJ1330" s="49"/>
    </row>
    <row r="1331" spans="1:36" ht="15.75">
      <c r="A1331" s="261" t="s">
        <v>3834</v>
      </c>
      <c r="D1331" s="32">
        <f t="shared" si="38"/>
        <v>0</v>
      </c>
      <c r="E1331" s="414"/>
      <c r="F1331" s="414"/>
      <c r="G1331" s="414"/>
      <c r="H1331" s="260"/>
      <c r="K1331" s="370"/>
      <c r="L1331" s="105"/>
      <c r="N1331" s="426"/>
      <c r="O1331" s="426"/>
      <c r="P1331" s="426"/>
      <c r="Q1331" s="426"/>
      <c r="R1331" s="426"/>
      <c r="S1331" s="426"/>
      <c r="T1331" s="426"/>
      <c r="U1331" s="426"/>
      <c r="V1331" s="426"/>
      <c r="W1331" s="426"/>
      <c r="X1331" s="426"/>
      <c r="Y1331" s="426"/>
      <c r="Z1331" s="426"/>
      <c r="AA1331" s="426"/>
      <c r="AB1331" s="426"/>
      <c r="AC1331" s="426"/>
      <c r="AD1331" s="426"/>
      <c r="AE1331" s="426"/>
      <c r="AF1331" s="426"/>
      <c r="AG1331" s="426"/>
      <c r="AH1331" s="426"/>
      <c r="AI1331" s="426"/>
      <c r="AJ1331" s="49"/>
    </row>
    <row r="1332" spans="1:36" ht="15.75">
      <c r="A1332" s="105" t="s">
        <v>615</v>
      </c>
      <c r="D1332" s="32">
        <f t="shared" si="38"/>
        <v>0</v>
      </c>
      <c r="E1332" s="414"/>
      <c r="F1332" s="414"/>
      <c r="G1332" s="414"/>
      <c r="H1332" s="105"/>
      <c r="K1332" s="370"/>
      <c r="L1332" s="105"/>
      <c r="N1332" s="426"/>
      <c r="O1332" s="426"/>
      <c r="P1332" s="426"/>
      <c r="Q1332" s="426"/>
      <c r="R1332" s="426"/>
      <c r="S1332" s="426"/>
      <c r="T1332" s="426"/>
      <c r="U1332" s="426"/>
      <c r="V1332" s="426"/>
      <c r="W1332" s="426"/>
      <c r="X1332" s="426"/>
      <c r="Y1332" s="426"/>
      <c r="Z1332" s="426"/>
      <c r="AA1332" s="426"/>
      <c r="AB1332" s="426"/>
      <c r="AC1332" s="426"/>
      <c r="AD1332" s="426"/>
      <c r="AE1332" s="426"/>
      <c r="AF1332" s="426"/>
      <c r="AG1332" s="426"/>
      <c r="AH1332" s="426"/>
      <c r="AI1332" s="426"/>
      <c r="AJ1332" s="49"/>
    </row>
    <row r="1333" spans="1:36" ht="15.75">
      <c r="A1333" s="261" t="s">
        <v>1666</v>
      </c>
      <c r="D1333" s="32">
        <f t="shared" si="38"/>
        <v>0</v>
      </c>
      <c r="E1333" s="414"/>
      <c r="F1333" s="414"/>
      <c r="G1333" s="414"/>
      <c r="H1333" s="261"/>
      <c r="K1333" s="370"/>
      <c r="L1333" s="105"/>
      <c r="N1333" s="426"/>
      <c r="O1333" s="426"/>
      <c r="P1333" s="426"/>
      <c r="Q1333" s="426"/>
      <c r="R1333" s="426"/>
      <c r="S1333" s="426"/>
      <c r="T1333" s="426"/>
      <c r="U1333" s="426"/>
      <c r="V1333" s="426"/>
      <c r="W1333" s="426"/>
      <c r="X1333" s="426"/>
      <c r="Y1333" s="426"/>
      <c r="Z1333" s="426"/>
      <c r="AA1333" s="426"/>
      <c r="AB1333" s="426"/>
      <c r="AC1333" s="426"/>
      <c r="AD1333" s="426"/>
      <c r="AE1333" s="426"/>
      <c r="AF1333" s="426"/>
      <c r="AG1333" s="426"/>
      <c r="AH1333" s="426"/>
      <c r="AI1333" s="426"/>
      <c r="AJ1333" s="49"/>
    </row>
    <row r="1334" spans="1:36" ht="15.75">
      <c r="A1334" s="261" t="s">
        <v>3820</v>
      </c>
      <c r="D1334" s="32">
        <f t="shared" si="38"/>
        <v>0</v>
      </c>
      <c r="E1334" s="414"/>
      <c r="F1334" s="414"/>
      <c r="G1334" s="414"/>
      <c r="H1334" s="105"/>
      <c r="K1334" s="370"/>
      <c r="L1334" s="105"/>
      <c r="N1334" s="426"/>
      <c r="O1334" s="426"/>
      <c r="P1334" s="426"/>
      <c r="Q1334" s="426"/>
      <c r="R1334" s="426"/>
      <c r="S1334" s="426"/>
      <c r="T1334" s="426"/>
      <c r="U1334" s="426"/>
      <c r="V1334" s="426"/>
      <c r="W1334" s="426"/>
      <c r="X1334" s="426"/>
      <c r="Y1334" s="426"/>
      <c r="Z1334" s="426"/>
      <c r="AA1334" s="426"/>
      <c r="AB1334" s="426"/>
      <c r="AC1334" s="426"/>
      <c r="AD1334" s="426"/>
      <c r="AE1334" s="426"/>
      <c r="AF1334" s="426"/>
      <c r="AG1334" s="426"/>
      <c r="AH1334" s="426"/>
      <c r="AI1334" s="426"/>
      <c r="AJ1334" s="49"/>
    </row>
    <row r="1335" spans="1:36" ht="15.75">
      <c r="A1335" s="105" t="s">
        <v>600</v>
      </c>
      <c r="D1335" s="32">
        <f t="shared" si="38"/>
        <v>0</v>
      </c>
      <c r="E1335" s="414"/>
      <c r="F1335" s="414"/>
      <c r="G1335" s="414"/>
      <c r="H1335" s="105"/>
      <c r="K1335" s="370"/>
      <c r="L1335" s="105"/>
      <c r="N1335" s="426"/>
      <c r="O1335" s="426"/>
      <c r="P1335" s="426"/>
      <c r="Q1335" s="426"/>
      <c r="R1335" s="426"/>
      <c r="S1335" s="426"/>
      <c r="T1335" s="426"/>
      <c r="U1335" s="426"/>
      <c r="V1335" s="426"/>
      <c r="W1335" s="426"/>
      <c r="X1335" s="426"/>
      <c r="Y1335" s="426"/>
      <c r="Z1335" s="426"/>
      <c r="AA1335" s="426"/>
      <c r="AB1335" s="426"/>
      <c r="AC1335" s="426"/>
      <c r="AD1335" s="426"/>
      <c r="AE1335" s="426"/>
      <c r="AF1335" s="426"/>
      <c r="AG1335" s="426"/>
      <c r="AH1335" s="426"/>
      <c r="AI1335" s="426"/>
      <c r="AJ1335" s="49"/>
    </row>
    <row r="1336" spans="1:36" ht="15.75">
      <c r="A1336" s="261" t="s">
        <v>3856</v>
      </c>
      <c r="D1336" s="32">
        <f t="shared" si="38"/>
        <v>0</v>
      </c>
      <c r="E1336" s="414"/>
      <c r="F1336" s="414"/>
      <c r="G1336" s="414"/>
      <c r="H1336" s="105"/>
      <c r="K1336" s="370"/>
      <c r="L1336" s="105"/>
      <c r="N1336" s="426"/>
      <c r="O1336" s="426"/>
      <c r="P1336" s="426"/>
      <c r="Q1336" s="426"/>
      <c r="R1336" s="426"/>
      <c r="S1336" s="426"/>
      <c r="T1336" s="426"/>
      <c r="U1336" s="426"/>
      <c r="V1336" s="426"/>
      <c r="W1336" s="426"/>
      <c r="X1336" s="426"/>
      <c r="Y1336" s="426"/>
      <c r="Z1336" s="426"/>
      <c r="AA1336" s="426"/>
      <c r="AB1336" s="426"/>
      <c r="AC1336" s="426"/>
      <c r="AD1336" s="426"/>
      <c r="AE1336" s="426"/>
      <c r="AF1336" s="426"/>
      <c r="AG1336" s="426"/>
      <c r="AH1336" s="426"/>
      <c r="AI1336" s="426"/>
      <c r="AJ1336" s="49"/>
    </row>
    <row r="1337" spans="1:36" ht="15.75">
      <c r="A1337" s="261" t="s">
        <v>3839</v>
      </c>
      <c r="D1337" s="32">
        <f t="shared" si="38"/>
        <v>0</v>
      </c>
      <c r="E1337" s="414"/>
      <c r="F1337" s="414"/>
      <c r="G1337" s="414"/>
      <c r="H1337" s="105"/>
      <c r="K1337" s="370"/>
      <c r="L1337" s="105"/>
      <c r="N1337" s="426"/>
      <c r="O1337" s="426"/>
      <c r="P1337" s="426"/>
      <c r="Q1337" s="426"/>
      <c r="R1337" s="426"/>
      <c r="S1337" s="426"/>
      <c r="T1337" s="426"/>
      <c r="U1337" s="426"/>
      <c r="V1337" s="426"/>
      <c r="W1337" s="426"/>
      <c r="X1337" s="426"/>
      <c r="Y1337" s="426"/>
      <c r="Z1337" s="426"/>
      <c r="AA1337" s="426"/>
      <c r="AB1337" s="426"/>
      <c r="AC1337" s="426"/>
      <c r="AD1337" s="426"/>
      <c r="AE1337" s="426"/>
      <c r="AF1337" s="426"/>
      <c r="AG1337" s="426"/>
      <c r="AH1337" s="426"/>
      <c r="AI1337" s="426"/>
      <c r="AJ1337" s="49"/>
    </row>
    <row r="1338" spans="1:36" ht="15.75">
      <c r="A1338" s="261" t="s">
        <v>1575</v>
      </c>
      <c r="D1338" s="32">
        <f t="shared" si="38"/>
        <v>0</v>
      </c>
      <c r="E1338" s="414"/>
      <c r="F1338" s="414"/>
      <c r="G1338" s="414"/>
      <c r="H1338" s="105"/>
      <c r="K1338" s="370"/>
      <c r="L1338" s="105"/>
      <c r="N1338" s="426"/>
      <c r="O1338" s="426"/>
      <c r="P1338" s="426"/>
      <c r="Q1338" s="426"/>
      <c r="R1338" s="426"/>
      <c r="S1338" s="426"/>
      <c r="T1338" s="426"/>
      <c r="U1338" s="426"/>
      <c r="V1338" s="426"/>
      <c r="W1338" s="426"/>
      <c r="X1338" s="426"/>
      <c r="Y1338" s="426"/>
      <c r="Z1338" s="426"/>
      <c r="AA1338" s="426"/>
      <c r="AB1338" s="426"/>
      <c r="AC1338" s="426"/>
      <c r="AD1338" s="426"/>
      <c r="AE1338" s="426"/>
      <c r="AF1338" s="426"/>
      <c r="AG1338" s="426"/>
      <c r="AH1338" s="426"/>
      <c r="AI1338" s="426"/>
      <c r="AJ1338" s="49"/>
    </row>
    <row r="1339" spans="1:36" ht="15.75">
      <c r="A1339" s="105" t="s">
        <v>2510</v>
      </c>
      <c r="D1339" s="32">
        <f t="shared" si="38"/>
        <v>0</v>
      </c>
      <c r="E1339" s="414"/>
      <c r="F1339" s="414"/>
      <c r="G1339" s="414"/>
      <c r="H1339" s="260"/>
      <c r="K1339" s="370"/>
      <c r="L1339" s="105"/>
      <c r="N1339" s="426"/>
      <c r="O1339" s="426"/>
      <c r="P1339" s="426"/>
      <c r="Q1339" s="426"/>
      <c r="R1339" s="426"/>
      <c r="S1339" s="426"/>
      <c r="T1339" s="426"/>
      <c r="U1339" s="426"/>
      <c r="V1339" s="426"/>
      <c r="W1339" s="426"/>
      <c r="X1339" s="426"/>
      <c r="Y1339" s="426"/>
      <c r="Z1339" s="426"/>
      <c r="AA1339" s="426"/>
      <c r="AB1339" s="426"/>
      <c r="AC1339" s="426"/>
      <c r="AD1339" s="426"/>
      <c r="AE1339" s="426"/>
      <c r="AF1339" s="426"/>
      <c r="AG1339" s="426"/>
      <c r="AH1339" s="426"/>
      <c r="AI1339" s="426"/>
      <c r="AJ1339" s="49"/>
    </row>
    <row r="1340" spans="1:36" ht="15.75">
      <c r="A1340" s="105" t="s">
        <v>2612</v>
      </c>
      <c r="D1340" s="32">
        <f t="shared" si="38"/>
        <v>0</v>
      </c>
      <c r="E1340" s="414"/>
      <c r="F1340" s="414"/>
      <c r="G1340" s="414"/>
      <c r="H1340" s="105"/>
      <c r="K1340" s="370"/>
      <c r="L1340" s="105"/>
      <c r="N1340" s="426"/>
      <c r="O1340" s="426"/>
      <c r="P1340" s="426"/>
      <c r="Q1340" s="426"/>
      <c r="R1340" s="426"/>
      <c r="S1340" s="426"/>
      <c r="T1340" s="426"/>
      <c r="U1340" s="426"/>
      <c r="V1340" s="426"/>
      <c r="W1340" s="426"/>
      <c r="X1340" s="426"/>
      <c r="Y1340" s="426"/>
      <c r="Z1340" s="426"/>
      <c r="AA1340" s="426"/>
      <c r="AB1340" s="426"/>
      <c r="AC1340" s="426"/>
      <c r="AD1340" s="426"/>
      <c r="AE1340" s="426"/>
      <c r="AF1340" s="426"/>
      <c r="AG1340" s="426"/>
      <c r="AH1340" s="426"/>
      <c r="AI1340" s="426"/>
      <c r="AJ1340" s="49"/>
    </row>
    <row r="1341" spans="1:36" ht="15.75">
      <c r="A1341" s="260" t="s">
        <v>3171</v>
      </c>
      <c r="D1341" s="32">
        <f t="shared" si="38"/>
        <v>0</v>
      </c>
      <c r="E1341" s="414"/>
      <c r="F1341" s="414"/>
      <c r="G1341" s="414"/>
      <c r="H1341" s="105"/>
      <c r="K1341" s="370"/>
      <c r="L1341" s="105"/>
      <c r="N1341" s="426"/>
      <c r="O1341" s="426"/>
      <c r="P1341" s="426"/>
      <c r="Q1341" s="426"/>
      <c r="R1341" s="426"/>
      <c r="S1341" s="426"/>
      <c r="T1341" s="426"/>
      <c r="U1341" s="426"/>
      <c r="V1341" s="426"/>
      <c r="W1341" s="426"/>
      <c r="X1341" s="426"/>
      <c r="Y1341" s="426"/>
      <c r="Z1341" s="426"/>
      <c r="AA1341" s="426"/>
      <c r="AB1341" s="426"/>
      <c r="AC1341" s="426"/>
      <c r="AD1341" s="426"/>
      <c r="AE1341" s="426"/>
      <c r="AF1341" s="426"/>
      <c r="AG1341" s="426"/>
      <c r="AH1341" s="426"/>
      <c r="AI1341" s="426"/>
      <c r="AJ1341" s="49"/>
    </row>
    <row r="1342" spans="1:36" ht="15.75">
      <c r="A1342" s="261" t="s">
        <v>31</v>
      </c>
      <c r="D1342" s="32">
        <f t="shared" si="38"/>
        <v>0</v>
      </c>
      <c r="E1342" s="414"/>
      <c r="F1342" s="414"/>
      <c r="G1342" s="414"/>
      <c r="H1342" s="105"/>
      <c r="K1342" s="370"/>
      <c r="L1342" s="105"/>
      <c r="N1342" s="426"/>
      <c r="O1342" s="426"/>
      <c r="P1342" s="426"/>
      <c r="Q1342" s="426"/>
      <c r="R1342" s="426"/>
      <c r="S1342" s="426"/>
      <c r="T1342" s="426"/>
      <c r="U1342" s="426"/>
      <c r="V1342" s="426"/>
      <c r="W1342" s="426"/>
      <c r="X1342" s="426"/>
      <c r="Y1342" s="426"/>
      <c r="Z1342" s="426"/>
      <c r="AA1342" s="426"/>
      <c r="AB1342" s="426"/>
      <c r="AC1342" s="426"/>
      <c r="AD1342" s="426"/>
      <c r="AE1342" s="426"/>
      <c r="AF1342" s="426"/>
      <c r="AG1342" s="426"/>
      <c r="AH1342" s="426"/>
      <c r="AI1342" s="426"/>
      <c r="AJ1342" s="49"/>
    </row>
    <row r="1343" spans="1:36" ht="15.75">
      <c r="A1343" s="105" t="s">
        <v>2514</v>
      </c>
      <c r="D1343" s="32">
        <f t="shared" si="38"/>
        <v>0</v>
      </c>
      <c r="E1343" s="414"/>
      <c r="F1343" s="414"/>
      <c r="G1343" s="414"/>
      <c r="H1343" s="105"/>
      <c r="K1343" s="370"/>
      <c r="L1343" s="105"/>
      <c r="N1343" s="426"/>
      <c r="O1343" s="426"/>
      <c r="P1343" s="426"/>
      <c r="Q1343" s="426"/>
      <c r="R1343" s="426"/>
      <c r="S1343" s="426"/>
      <c r="T1343" s="426"/>
      <c r="U1343" s="426"/>
      <c r="V1343" s="426"/>
      <c r="W1343" s="426"/>
      <c r="X1343" s="426"/>
      <c r="Y1343" s="426"/>
      <c r="Z1343" s="426"/>
      <c r="AA1343" s="426"/>
      <c r="AB1343" s="426"/>
      <c r="AC1343" s="426"/>
      <c r="AD1343" s="426"/>
      <c r="AE1343" s="426"/>
      <c r="AF1343" s="426"/>
      <c r="AG1343" s="426"/>
      <c r="AH1343" s="426"/>
      <c r="AI1343" s="426"/>
      <c r="AJ1343" s="49"/>
    </row>
    <row r="1344" spans="1:36" ht="15.75">
      <c r="A1344" s="105" t="s">
        <v>655</v>
      </c>
      <c r="D1344" s="32">
        <f t="shared" si="38"/>
        <v>0</v>
      </c>
      <c r="E1344" s="414"/>
      <c r="F1344" s="414"/>
      <c r="G1344" s="414"/>
      <c r="H1344" s="261"/>
      <c r="K1344" s="370"/>
      <c r="L1344" s="105"/>
      <c r="N1344" s="426"/>
      <c r="O1344" s="426"/>
      <c r="P1344" s="426"/>
      <c r="Q1344" s="426"/>
      <c r="R1344" s="426"/>
      <c r="S1344" s="426"/>
      <c r="T1344" s="426"/>
      <c r="U1344" s="426"/>
      <c r="V1344" s="426"/>
      <c r="W1344" s="426"/>
      <c r="X1344" s="426"/>
      <c r="Y1344" s="426"/>
      <c r="Z1344" s="426"/>
      <c r="AA1344" s="426"/>
      <c r="AB1344" s="426"/>
      <c r="AC1344" s="426"/>
      <c r="AD1344" s="426"/>
      <c r="AE1344" s="426"/>
      <c r="AF1344" s="426"/>
      <c r="AG1344" s="426"/>
      <c r="AH1344" s="426"/>
      <c r="AI1344" s="426"/>
      <c r="AJ1344" s="49"/>
    </row>
    <row r="1345" spans="1:36" ht="15.75">
      <c r="A1345" s="260" t="s">
        <v>3172</v>
      </c>
      <c r="D1345" s="32">
        <f t="shared" si="38"/>
        <v>0</v>
      </c>
      <c r="E1345" s="414"/>
      <c r="F1345" s="414"/>
      <c r="G1345" s="414"/>
      <c r="H1345" s="261"/>
      <c r="K1345" s="370"/>
      <c r="L1345" s="105"/>
      <c r="N1345" s="426"/>
      <c r="O1345" s="426"/>
      <c r="P1345" s="426"/>
      <c r="Q1345" s="426"/>
      <c r="R1345" s="426"/>
      <c r="S1345" s="426"/>
      <c r="T1345" s="426"/>
      <c r="U1345" s="426"/>
      <c r="V1345" s="426"/>
      <c r="W1345" s="426"/>
      <c r="X1345" s="426"/>
      <c r="Y1345" s="426"/>
      <c r="Z1345" s="426"/>
      <c r="AA1345" s="426"/>
      <c r="AB1345" s="426"/>
      <c r="AC1345" s="426"/>
      <c r="AD1345" s="426"/>
      <c r="AE1345" s="426"/>
      <c r="AF1345" s="426"/>
      <c r="AG1345" s="426"/>
      <c r="AH1345" s="426"/>
      <c r="AI1345" s="426"/>
      <c r="AJ1345" s="49"/>
    </row>
    <row r="1346" spans="1:36" ht="15.75">
      <c r="A1346" s="261" t="s">
        <v>3822</v>
      </c>
      <c r="D1346" s="32">
        <f t="shared" si="38"/>
        <v>0</v>
      </c>
      <c r="E1346" s="414"/>
      <c r="F1346" s="414"/>
      <c r="G1346" s="414"/>
      <c r="H1346" s="261"/>
      <c r="K1346" s="370"/>
      <c r="L1346" s="105"/>
      <c r="N1346" s="426"/>
      <c r="O1346" s="426"/>
      <c r="P1346" s="426"/>
      <c r="Q1346" s="426"/>
      <c r="R1346" s="426"/>
      <c r="S1346" s="426"/>
      <c r="T1346" s="426"/>
      <c r="U1346" s="426"/>
      <c r="V1346" s="426"/>
      <c r="W1346" s="426"/>
      <c r="X1346" s="426"/>
      <c r="Y1346" s="426"/>
      <c r="Z1346" s="426"/>
      <c r="AA1346" s="426"/>
      <c r="AB1346" s="426"/>
      <c r="AC1346" s="426"/>
      <c r="AD1346" s="426"/>
      <c r="AE1346" s="426"/>
      <c r="AF1346" s="426"/>
      <c r="AG1346" s="426"/>
      <c r="AH1346" s="426"/>
      <c r="AI1346" s="426"/>
      <c r="AJ1346" s="49"/>
    </row>
    <row r="1347" spans="1:36" ht="15.75">
      <c r="A1347" s="261" t="s">
        <v>3845</v>
      </c>
      <c r="D1347" s="32">
        <f t="shared" si="38"/>
        <v>0</v>
      </c>
      <c r="E1347" s="414"/>
      <c r="F1347" s="414"/>
      <c r="G1347" s="414"/>
      <c r="H1347" s="261"/>
      <c r="K1347" s="370"/>
      <c r="L1347" s="105"/>
      <c r="N1347" s="426"/>
      <c r="O1347" s="426"/>
      <c r="P1347" s="426"/>
      <c r="Q1347" s="426"/>
      <c r="R1347" s="426"/>
      <c r="S1347" s="426"/>
      <c r="T1347" s="426"/>
      <c r="U1347" s="426"/>
      <c r="V1347" s="426"/>
      <c r="W1347" s="426"/>
      <c r="X1347" s="426"/>
      <c r="Y1347" s="426"/>
      <c r="Z1347" s="426"/>
      <c r="AA1347" s="426"/>
      <c r="AB1347" s="426"/>
      <c r="AC1347" s="426"/>
      <c r="AD1347" s="426"/>
      <c r="AE1347" s="426"/>
      <c r="AF1347" s="426"/>
      <c r="AG1347" s="426"/>
      <c r="AH1347" s="426"/>
      <c r="AI1347" s="426"/>
      <c r="AJ1347" s="49"/>
    </row>
    <row r="1348" spans="1:36" ht="15.75">
      <c r="A1348" s="105" t="s">
        <v>648</v>
      </c>
      <c r="D1348" s="32">
        <f t="shared" si="38"/>
        <v>0</v>
      </c>
      <c r="E1348" s="414"/>
      <c r="F1348" s="414"/>
      <c r="G1348" s="414"/>
      <c r="H1348" s="261"/>
      <c r="K1348" s="370"/>
      <c r="L1348" s="105"/>
      <c r="N1348" s="426"/>
      <c r="O1348" s="426"/>
      <c r="P1348" s="426"/>
      <c r="Q1348" s="426"/>
      <c r="R1348" s="426"/>
      <c r="S1348" s="426"/>
      <c r="T1348" s="426"/>
      <c r="U1348" s="426"/>
      <c r="V1348" s="426"/>
      <c r="W1348" s="426"/>
      <c r="X1348" s="426"/>
      <c r="Y1348" s="426"/>
      <c r="Z1348" s="426"/>
      <c r="AA1348" s="426"/>
      <c r="AB1348" s="426"/>
      <c r="AC1348" s="426"/>
      <c r="AD1348" s="426"/>
      <c r="AE1348" s="426"/>
      <c r="AF1348" s="426"/>
      <c r="AG1348" s="426"/>
      <c r="AH1348" s="426"/>
      <c r="AI1348" s="426"/>
      <c r="AJ1348" s="49"/>
    </row>
    <row r="1349" spans="1:36" ht="15.75">
      <c r="A1349" s="261" t="s">
        <v>33</v>
      </c>
      <c r="D1349" s="32">
        <f t="shared" si="38"/>
        <v>0</v>
      </c>
      <c r="E1349" s="414"/>
      <c r="F1349" s="414"/>
      <c r="G1349" s="414"/>
      <c r="H1349" s="261"/>
      <c r="K1349" s="370"/>
      <c r="L1349" s="105"/>
      <c r="N1349" s="426"/>
      <c r="O1349" s="426"/>
      <c r="P1349" s="426"/>
      <c r="Q1349" s="426"/>
      <c r="R1349" s="426"/>
      <c r="S1349" s="426"/>
      <c r="T1349" s="426"/>
      <c r="U1349" s="426"/>
      <c r="V1349" s="426"/>
      <c r="W1349" s="426"/>
      <c r="X1349" s="426"/>
      <c r="Y1349" s="426"/>
      <c r="Z1349" s="426"/>
      <c r="AA1349" s="426"/>
      <c r="AB1349" s="426"/>
      <c r="AC1349" s="426"/>
      <c r="AD1349" s="426"/>
      <c r="AE1349" s="426"/>
      <c r="AF1349" s="426"/>
      <c r="AG1349" s="426"/>
      <c r="AH1349" s="426"/>
      <c r="AI1349" s="426"/>
      <c r="AJ1349" s="49"/>
    </row>
    <row r="1350" spans="1:36" ht="15.75">
      <c r="A1350" s="261" t="s">
        <v>37</v>
      </c>
      <c r="D1350" s="32">
        <f t="shared" si="38"/>
        <v>0</v>
      </c>
      <c r="E1350" s="414"/>
      <c r="F1350" s="414"/>
      <c r="G1350" s="414"/>
      <c r="H1350" s="261"/>
      <c r="K1350" s="370"/>
      <c r="L1350" s="105"/>
      <c r="N1350" s="426"/>
      <c r="O1350" s="426"/>
      <c r="P1350" s="426"/>
      <c r="Q1350" s="426"/>
      <c r="R1350" s="426"/>
      <c r="S1350" s="426"/>
      <c r="T1350" s="426"/>
      <c r="U1350" s="426"/>
      <c r="V1350" s="426"/>
      <c r="W1350" s="426"/>
      <c r="X1350" s="426"/>
      <c r="Y1350" s="426"/>
      <c r="Z1350" s="426"/>
      <c r="AA1350" s="426"/>
      <c r="AB1350" s="426"/>
      <c r="AC1350" s="426"/>
      <c r="AD1350" s="426"/>
      <c r="AE1350" s="426"/>
      <c r="AF1350" s="426"/>
      <c r="AG1350" s="426"/>
      <c r="AH1350" s="426"/>
      <c r="AI1350" s="426"/>
      <c r="AJ1350" s="49"/>
    </row>
    <row r="1351" spans="1:36" ht="15.75">
      <c r="A1351" s="260" t="s">
        <v>143</v>
      </c>
      <c r="D1351" s="32">
        <f t="shared" si="38"/>
        <v>0</v>
      </c>
      <c r="E1351" s="414"/>
      <c r="F1351" s="414"/>
      <c r="G1351" s="414"/>
      <c r="H1351" s="261"/>
      <c r="K1351" s="370"/>
      <c r="L1351" s="105"/>
      <c r="N1351" s="426"/>
      <c r="O1351" s="426"/>
      <c r="P1351" s="426"/>
      <c r="Q1351" s="426"/>
      <c r="R1351" s="426"/>
      <c r="S1351" s="426"/>
      <c r="T1351" s="426"/>
      <c r="U1351" s="426"/>
      <c r="V1351" s="426"/>
      <c r="W1351" s="426"/>
      <c r="X1351" s="426"/>
      <c r="Y1351" s="426"/>
      <c r="Z1351" s="426"/>
      <c r="AA1351" s="426"/>
      <c r="AB1351" s="426"/>
      <c r="AC1351" s="426"/>
      <c r="AD1351" s="426"/>
      <c r="AE1351" s="426"/>
      <c r="AF1351" s="426"/>
      <c r="AG1351" s="426"/>
      <c r="AH1351" s="426"/>
      <c r="AI1351" s="426"/>
      <c r="AJ1351" s="49"/>
    </row>
    <row r="1352" spans="1:36" ht="15.75">
      <c r="A1352" s="260" t="s">
        <v>3173</v>
      </c>
      <c r="D1352" s="32">
        <f t="shared" si="38"/>
        <v>0</v>
      </c>
      <c r="E1352" s="414"/>
      <c r="F1352" s="414"/>
      <c r="G1352" s="414"/>
      <c r="H1352" s="261"/>
      <c r="K1352" s="370"/>
      <c r="L1352" s="105"/>
      <c r="N1352" s="426"/>
      <c r="O1352" s="426"/>
      <c r="P1352" s="426"/>
      <c r="Q1352" s="426"/>
      <c r="R1352" s="426"/>
      <c r="S1352" s="426"/>
      <c r="T1352" s="426"/>
      <c r="U1352" s="426"/>
      <c r="V1352" s="426"/>
      <c r="W1352" s="426"/>
      <c r="X1352" s="426"/>
      <c r="Y1352" s="426"/>
      <c r="Z1352" s="426"/>
      <c r="AA1352" s="426"/>
      <c r="AB1352" s="426"/>
      <c r="AC1352" s="426"/>
      <c r="AD1352" s="426"/>
      <c r="AE1352" s="426"/>
      <c r="AF1352" s="426"/>
      <c r="AG1352" s="426"/>
      <c r="AH1352" s="426"/>
      <c r="AI1352" s="426"/>
      <c r="AJ1352" s="49"/>
    </row>
    <row r="1353" spans="1:36" ht="15.75">
      <c r="A1353" s="261" t="s">
        <v>3836</v>
      </c>
      <c r="D1353" s="32">
        <f t="shared" si="38"/>
        <v>0</v>
      </c>
      <c r="E1353" s="414"/>
      <c r="F1353" s="414"/>
      <c r="G1353" s="414"/>
      <c r="H1353" s="261"/>
      <c r="K1353" s="370"/>
      <c r="L1353" s="105"/>
      <c r="N1353" s="426"/>
      <c r="O1353" s="426"/>
      <c r="P1353" s="426"/>
      <c r="Q1353" s="426"/>
      <c r="R1353" s="426"/>
      <c r="S1353" s="426"/>
      <c r="T1353" s="426"/>
      <c r="U1353" s="426"/>
      <c r="V1353" s="426"/>
      <c r="W1353" s="426"/>
      <c r="X1353" s="426"/>
      <c r="Y1353" s="426"/>
      <c r="Z1353" s="426"/>
      <c r="AA1353" s="426"/>
      <c r="AB1353" s="426"/>
      <c r="AC1353" s="426"/>
      <c r="AD1353" s="426"/>
      <c r="AE1353" s="426"/>
      <c r="AF1353" s="426"/>
      <c r="AG1353" s="426"/>
      <c r="AH1353" s="426"/>
      <c r="AI1353" s="426"/>
      <c r="AJ1353" s="49"/>
    </row>
    <row r="1354" spans="1:36" ht="15.75">
      <c r="A1354" s="261" t="s">
        <v>3846</v>
      </c>
      <c r="D1354" s="32">
        <f t="shared" si="38"/>
        <v>0</v>
      </c>
      <c r="E1354" s="414"/>
      <c r="F1354" s="414"/>
      <c r="G1354" s="414"/>
      <c r="H1354" s="261"/>
      <c r="K1354" s="370"/>
      <c r="L1354" s="105"/>
      <c r="N1354" s="426"/>
      <c r="O1354" s="426"/>
      <c r="P1354" s="426"/>
      <c r="Q1354" s="426"/>
      <c r="R1354" s="426"/>
      <c r="S1354" s="426"/>
      <c r="T1354" s="426"/>
      <c r="U1354" s="426"/>
      <c r="V1354" s="426"/>
      <c r="W1354" s="426"/>
      <c r="X1354" s="426"/>
      <c r="Y1354" s="426"/>
      <c r="Z1354" s="426"/>
      <c r="AA1354" s="426"/>
      <c r="AB1354" s="426"/>
      <c r="AC1354" s="426"/>
      <c r="AD1354" s="426"/>
      <c r="AE1354" s="426"/>
      <c r="AF1354" s="426"/>
      <c r="AG1354" s="426"/>
      <c r="AH1354" s="426"/>
      <c r="AI1354" s="426"/>
      <c r="AJ1354" s="49"/>
    </row>
    <row r="1355" spans="1:36" ht="15.75">
      <c r="A1355" s="261" t="s">
        <v>3841</v>
      </c>
      <c r="D1355" s="32">
        <f t="shared" si="38"/>
        <v>0</v>
      </c>
      <c r="E1355" s="414"/>
      <c r="F1355" s="414"/>
      <c r="G1355" s="414"/>
      <c r="H1355" s="261"/>
      <c r="K1355" s="370"/>
      <c r="L1355" s="105"/>
      <c r="N1355" s="426"/>
      <c r="O1355" s="426"/>
      <c r="P1355" s="426"/>
      <c r="Q1355" s="426"/>
      <c r="R1355" s="426"/>
      <c r="S1355" s="426"/>
      <c r="T1355" s="426"/>
      <c r="U1355" s="426"/>
      <c r="V1355" s="426"/>
      <c r="W1355" s="426"/>
      <c r="X1355" s="426"/>
      <c r="Y1355" s="426"/>
      <c r="Z1355" s="426"/>
      <c r="AA1355" s="426"/>
      <c r="AB1355" s="426"/>
      <c r="AC1355" s="426"/>
      <c r="AD1355" s="426"/>
      <c r="AE1355" s="426"/>
      <c r="AF1355" s="426"/>
      <c r="AG1355" s="426"/>
      <c r="AH1355" s="426"/>
      <c r="AI1355" s="426"/>
      <c r="AJ1355" s="49"/>
    </row>
    <row r="1356" spans="1:36" ht="15.75">
      <c r="A1356" s="261" t="s">
        <v>3842</v>
      </c>
      <c r="D1356" s="32">
        <f t="shared" si="38"/>
        <v>0</v>
      </c>
      <c r="E1356" s="414"/>
      <c r="F1356" s="414"/>
      <c r="G1356" s="414"/>
      <c r="H1356" s="261"/>
      <c r="K1356" s="370"/>
      <c r="L1356" s="105"/>
      <c r="N1356" s="426"/>
      <c r="O1356" s="426"/>
      <c r="P1356" s="426"/>
      <c r="Q1356" s="426"/>
      <c r="R1356" s="426"/>
      <c r="S1356" s="426"/>
      <c r="T1356" s="426"/>
      <c r="U1356" s="426"/>
      <c r="V1356" s="426"/>
      <c r="W1356" s="426"/>
      <c r="X1356" s="426"/>
      <c r="Y1356" s="426"/>
      <c r="Z1356" s="426"/>
      <c r="AA1356" s="426"/>
      <c r="AB1356" s="426"/>
      <c r="AC1356" s="426"/>
      <c r="AD1356" s="426"/>
      <c r="AE1356" s="426"/>
      <c r="AF1356" s="426"/>
      <c r="AG1356" s="426"/>
      <c r="AH1356" s="426"/>
      <c r="AI1356" s="426"/>
      <c r="AJ1356" s="49"/>
    </row>
    <row r="1357" spans="1:36" ht="15.75">
      <c r="A1357" s="105" t="s">
        <v>2517</v>
      </c>
      <c r="D1357" s="32">
        <f t="shared" si="38"/>
        <v>0</v>
      </c>
      <c r="E1357" s="414"/>
      <c r="F1357" s="414"/>
      <c r="G1357" s="414"/>
      <c r="H1357" s="261"/>
      <c r="K1357" s="370"/>
      <c r="L1357" s="105"/>
      <c r="N1357" s="426"/>
      <c r="O1357" s="426"/>
      <c r="P1357" s="426"/>
      <c r="Q1357" s="426"/>
      <c r="R1357" s="426"/>
      <c r="S1357" s="426"/>
      <c r="T1357" s="426"/>
      <c r="U1357" s="426"/>
      <c r="V1357" s="426"/>
      <c r="W1357" s="426"/>
      <c r="X1357" s="426"/>
      <c r="Y1357" s="426"/>
      <c r="Z1357" s="426"/>
      <c r="AA1357" s="426"/>
      <c r="AB1357" s="426"/>
      <c r="AC1357" s="426"/>
      <c r="AD1357" s="426"/>
      <c r="AE1357" s="426"/>
      <c r="AF1357" s="426"/>
      <c r="AG1357" s="426"/>
      <c r="AH1357" s="426"/>
      <c r="AI1357" s="426"/>
      <c r="AJ1357" s="49"/>
    </row>
    <row r="1358" spans="1:36" ht="15.75">
      <c r="A1358" s="104" t="s">
        <v>1286</v>
      </c>
      <c r="D1358" s="32">
        <f t="shared" si="38"/>
        <v>0</v>
      </c>
      <c r="E1358" s="414"/>
      <c r="F1358" s="414"/>
      <c r="G1358" s="414"/>
      <c r="H1358" s="261"/>
      <c r="K1358" s="370"/>
      <c r="L1358" s="105"/>
      <c r="N1358" s="426"/>
      <c r="O1358" s="426"/>
      <c r="P1358" s="426"/>
      <c r="Q1358" s="426"/>
      <c r="R1358" s="426"/>
      <c r="S1358" s="426"/>
      <c r="T1358" s="426"/>
      <c r="U1358" s="426"/>
      <c r="V1358" s="426"/>
      <c r="W1358" s="426"/>
      <c r="X1358" s="426"/>
      <c r="Y1358" s="426"/>
      <c r="Z1358" s="426"/>
      <c r="AA1358" s="426"/>
      <c r="AB1358" s="426"/>
      <c r="AC1358" s="426"/>
      <c r="AD1358" s="426"/>
      <c r="AE1358" s="426"/>
      <c r="AF1358" s="426"/>
      <c r="AG1358" s="426"/>
      <c r="AH1358" s="426"/>
      <c r="AI1358" s="426"/>
      <c r="AJ1358" s="49"/>
    </row>
    <row r="1359" spans="1:36" ht="15.75">
      <c r="A1359" s="105" t="s">
        <v>2518</v>
      </c>
      <c r="D1359" s="32">
        <f t="shared" si="38"/>
        <v>0</v>
      </c>
      <c r="E1359" s="414"/>
      <c r="F1359" s="414"/>
      <c r="G1359" s="414"/>
      <c r="H1359" s="261"/>
      <c r="K1359" s="370"/>
      <c r="L1359" s="105"/>
      <c r="N1359" s="426"/>
      <c r="O1359" s="426"/>
      <c r="P1359" s="426"/>
      <c r="Q1359" s="426"/>
      <c r="R1359" s="426"/>
      <c r="S1359" s="426"/>
      <c r="T1359" s="426"/>
      <c r="U1359" s="426"/>
      <c r="V1359" s="426"/>
      <c r="W1359" s="426"/>
      <c r="X1359" s="426"/>
      <c r="Y1359" s="426"/>
      <c r="Z1359" s="426"/>
      <c r="AA1359" s="426"/>
      <c r="AB1359" s="426"/>
      <c r="AC1359" s="426"/>
      <c r="AD1359" s="426"/>
      <c r="AE1359" s="426"/>
      <c r="AF1359" s="426"/>
      <c r="AG1359" s="426"/>
      <c r="AH1359" s="426"/>
      <c r="AI1359" s="426"/>
      <c r="AJ1359" s="49"/>
    </row>
    <row r="1360" spans="1:36" ht="15.75">
      <c r="A1360" s="261" t="s">
        <v>3828</v>
      </c>
      <c r="D1360" s="32">
        <f t="shared" si="38"/>
        <v>0</v>
      </c>
      <c r="E1360" s="414"/>
      <c r="F1360" s="414"/>
      <c r="G1360" s="414"/>
      <c r="H1360" s="261"/>
      <c r="K1360" s="370"/>
      <c r="L1360" s="105"/>
      <c r="N1360" s="426"/>
      <c r="O1360" s="426"/>
      <c r="P1360" s="426"/>
      <c r="Q1360" s="426"/>
      <c r="R1360" s="426"/>
      <c r="S1360" s="426"/>
      <c r="T1360" s="426"/>
      <c r="U1360" s="426"/>
      <c r="V1360" s="426"/>
      <c r="W1360" s="426"/>
      <c r="X1360" s="426"/>
      <c r="Y1360" s="426"/>
      <c r="Z1360" s="426"/>
      <c r="AA1360" s="426"/>
      <c r="AB1360" s="426"/>
      <c r="AC1360" s="426"/>
      <c r="AD1360" s="426"/>
      <c r="AE1360" s="426"/>
      <c r="AF1360" s="426"/>
      <c r="AG1360" s="426"/>
      <c r="AH1360" s="426"/>
      <c r="AI1360" s="426"/>
      <c r="AJ1360" s="49"/>
    </row>
    <row r="1361" spans="1:36" ht="15.75">
      <c r="A1361" s="105" t="s">
        <v>2523</v>
      </c>
      <c r="D1361" s="32">
        <f t="shared" si="38"/>
        <v>0</v>
      </c>
      <c r="E1361" s="414"/>
      <c r="F1361" s="414"/>
      <c r="G1361" s="414"/>
      <c r="H1361" s="261"/>
      <c r="K1361" s="370"/>
      <c r="L1361" s="105"/>
      <c r="N1361" s="426"/>
      <c r="O1361" s="426"/>
      <c r="P1361" s="426"/>
      <c r="Q1361" s="426"/>
      <c r="R1361" s="426"/>
      <c r="S1361" s="426"/>
      <c r="T1361" s="426"/>
      <c r="U1361" s="426"/>
      <c r="V1361" s="426"/>
      <c r="W1361" s="426"/>
      <c r="X1361" s="426"/>
      <c r="Y1361" s="426"/>
      <c r="Z1361" s="426"/>
      <c r="AA1361" s="426"/>
      <c r="AB1361" s="426"/>
      <c r="AC1361" s="426"/>
      <c r="AD1361" s="426"/>
      <c r="AE1361" s="426"/>
      <c r="AF1361" s="426"/>
      <c r="AG1361" s="426"/>
      <c r="AH1361" s="426"/>
      <c r="AI1361" s="426"/>
      <c r="AJ1361" s="49"/>
    </row>
    <row r="1362" spans="1:36" ht="15.75">
      <c r="A1362" s="261" t="s">
        <v>1596</v>
      </c>
      <c r="D1362" s="32">
        <f t="shared" si="38"/>
        <v>0</v>
      </c>
      <c r="E1362" s="414"/>
      <c r="F1362" s="414"/>
      <c r="G1362" s="414"/>
      <c r="H1362" s="261"/>
      <c r="K1362" s="370"/>
      <c r="L1362" s="105"/>
      <c r="N1362" s="426"/>
      <c r="O1362" s="426"/>
      <c r="P1362" s="426"/>
      <c r="Q1362" s="426"/>
      <c r="R1362" s="426"/>
      <c r="S1362" s="426"/>
      <c r="T1362" s="426"/>
      <c r="U1362" s="426"/>
      <c r="V1362" s="426"/>
      <c r="W1362" s="426"/>
      <c r="X1362" s="426"/>
      <c r="Y1362" s="426"/>
      <c r="Z1362" s="426"/>
      <c r="AA1362" s="426"/>
      <c r="AB1362" s="426"/>
      <c r="AC1362" s="426"/>
      <c r="AD1362" s="426"/>
      <c r="AE1362" s="426"/>
      <c r="AF1362" s="426"/>
      <c r="AG1362" s="426"/>
      <c r="AH1362" s="426"/>
      <c r="AI1362" s="426"/>
      <c r="AJ1362" s="49"/>
    </row>
    <row r="1363" spans="1:36" ht="15.75">
      <c r="A1363" s="105" t="s">
        <v>179</v>
      </c>
      <c r="D1363" s="32">
        <f t="shared" si="38"/>
        <v>0</v>
      </c>
      <c r="E1363" s="414"/>
      <c r="F1363" s="414"/>
      <c r="G1363" s="414"/>
      <c r="H1363" s="261"/>
      <c r="K1363" s="370"/>
      <c r="L1363" s="105"/>
      <c r="N1363" s="426"/>
      <c r="O1363" s="426"/>
      <c r="P1363" s="426"/>
      <c r="Q1363" s="426"/>
      <c r="R1363" s="426"/>
      <c r="S1363" s="426"/>
      <c r="T1363" s="426"/>
      <c r="U1363" s="426"/>
      <c r="V1363" s="426"/>
      <c r="W1363" s="426"/>
      <c r="X1363" s="426"/>
      <c r="Y1363" s="426"/>
      <c r="Z1363" s="426"/>
      <c r="AA1363" s="426"/>
      <c r="AB1363" s="426"/>
      <c r="AC1363" s="426"/>
      <c r="AD1363" s="426"/>
      <c r="AE1363" s="426"/>
      <c r="AF1363" s="426"/>
      <c r="AG1363" s="426"/>
      <c r="AH1363" s="426"/>
      <c r="AI1363" s="426"/>
      <c r="AJ1363" s="49"/>
    </row>
    <row r="1364" spans="1:36" ht="15.75">
      <c r="A1364" s="105" t="s">
        <v>2506</v>
      </c>
      <c r="D1364" s="32">
        <f t="shared" si="38"/>
        <v>0</v>
      </c>
      <c r="E1364" s="414"/>
      <c r="F1364" s="414"/>
      <c r="G1364" s="414"/>
      <c r="H1364" s="261"/>
      <c r="K1364" s="370"/>
      <c r="L1364" s="105"/>
      <c r="N1364" s="426"/>
      <c r="O1364" s="426"/>
      <c r="P1364" s="426"/>
      <c r="Q1364" s="426"/>
      <c r="R1364" s="426"/>
      <c r="S1364" s="426"/>
      <c r="T1364" s="426"/>
      <c r="U1364" s="426"/>
      <c r="V1364" s="426"/>
      <c r="W1364" s="426"/>
      <c r="X1364" s="426"/>
      <c r="Y1364" s="426"/>
      <c r="Z1364" s="426"/>
      <c r="AA1364" s="426"/>
      <c r="AB1364" s="426"/>
      <c r="AC1364" s="426"/>
      <c r="AD1364" s="426"/>
      <c r="AE1364" s="426"/>
      <c r="AF1364" s="426"/>
      <c r="AG1364" s="426"/>
      <c r="AH1364" s="426"/>
      <c r="AI1364" s="426"/>
      <c r="AJ1364" s="49"/>
    </row>
    <row r="1365" spans="1:36" ht="15.75">
      <c r="A1365" s="261" t="s">
        <v>3847</v>
      </c>
      <c r="D1365" s="32">
        <f t="shared" si="38"/>
        <v>0</v>
      </c>
      <c r="E1365" s="414"/>
      <c r="F1365" s="414"/>
      <c r="G1365" s="414"/>
      <c r="H1365" s="261"/>
      <c r="K1365" s="370"/>
      <c r="L1365" s="105"/>
      <c r="N1365" s="426"/>
      <c r="O1365" s="426"/>
      <c r="P1365" s="426"/>
      <c r="Q1365" s="426"/>
      <c r="R1365" s="426"/>
      <c r="S1365" s="426"/>
      <c r="T1365" s="426"/>
      <c r="U1365" s="426"/>
      <c r="V1365" s="426"/>
      <c r="W1365" s="426"/>
      <c r="X1365" s="426"/>
      <c r="Y1365" s="426"/>
      <c r="Z1365" s="426"/>
      <c r="AA1365" s="426"/>
      <c r="AB1365" s="426"/>
      <c r="AC1365" s="426"/>
      <c r="AD1365" s="426"/>
      <c r="AE1365" s="426"/>
      <c r="AF1365" s="426"/>
      <c r="AG1365" s="426"/>
      <c r="AH1365" s="426"/>
      <c r="AI1365" s="426"/>
      <c r="AJ1365" s="49"/>
    </row>
    <row r="1366" spans="1:36" ht="15.75">
      <c r="A1366" s="105" t="s">
        <v>2095</v>
      </c>
      <c r="D1366" s="32">
        <f t="shared" si="38"/>
        <v>0</v>
      </c>
      <c r="E1366" s="414"/>
      <c r="F1366" s="414"/>
      <c r="G1366" s="414"/>
      <c r="H1366" s="261"/>
      <c r="K1366" s="370"/>
      <c r="L1366" s="105"/>
      <c r="N1366" s="426"/>
      <c r="O1366" s="426"/>
      <c r="P1366" s="426"/>
      <c r="Q1366" s="426"/>
      <c r="R1366" s="426"/>
      <c r="S1366" s="426"/>
      <c r="T1366" s="426"/>
      <c r="U1366" s="426"/>
      <c r="V1366" s="426"/>
      <c r="W1366" s="426"/>
      <c r="X1366" s="426"/>
      <c r="Y1366" s="426"/>
      <c r="Z1366" s="426"/>
      <c r="AA1366" s="426"/>
      <c r="AB1366" s="426"/>
      <c r="AC1366" s="426"/>
      <c r="AD1366" s="426"/>
      <c r="AE1366" s="426"/>
      <c r="AF1366" s="426"/>
      <c r="AG1366" s="426"/>
      <c r="AH1366" s="426"/>
      <c r="AI1366" s="426"/>
      <c r="AJ1366" s="49"/>
    </row>
    <row r="1367" spans="1:36" ht="15.75">
      <c r="A1367" s="261" t="s">
        <v>3827</v>
      </c>
      <c r="D1367" s="32">
        <f t="shared" si="38"/>
        <v>0</v>
      </c>
      <c r="E1367" s="414"/>
      <c r="F1367" s="414"/>
      <c r="G1367" s="414"/>
      <c r="H1367" s="261"/>
      <c r="K1367" s="370"/>
      <c r="L1367" s="105"/>
      <c r="N1367" s="426"/>
      <c r="O1367" s="426"/>
      <c r="P1367" s="426"/>
      <c r="Q1367" s="426"/>
      <c r="R1367" s="426"/>
      <c r="S1367" s="426"/>
      <c r="T1367" s="426"/>
      <c r="U1367" s="426"/>
      <c r="V1367" s="426"/>
      <c r="W1367" s="426"/>
      <c r="X1367" s="426"/>
      <c r="Y1367" s="426"/>
      <c r="Z1367" s="426"/>
      <c r="AA1367" s="426"/>
      <c r="AB1367" s="426"/>
      <c r="AC1367" s="426"/>
      <c r="AD1367" s="426"/>
      <c r="AE1367" s="426"/>
      <c r="AF1367" s="426"/>
      <c r="AG1367" s="426"/>
      <c r="AH1367" s="426"/>
      <c r="AI1367" s="426"/>
      <c r="AJ1367" s="49"/>
    </row>
    <row r="1368" spans="1:36" ht="15.75">
      <c r="A1368" s="105" t="s">
        <v>2525</v>
      </c>
      <c r="D1368" s="32">
        <f t="shared" si="38"/>
        <v>0</v>
      </c>
      <c r="E1368" s="414"/>
      <c r="F1368" s="414"/>
      <c r="G1368" s="414"/>
      <c r="H1368" s="261"/>
      <c r="K1368" s="370"/>
      <c r="L1368" s="105"/>
      <c r="N1368" s="426"/>
      <c r="O1368" s="426"/>
      <c r="P1368" s="426"/>
      <c r="Q1368" s="426"/>
      <c r="R1368" s="426"/>
      <c r="S1368" s="426"/>
      <c r="T1368" s="426"/>
      <c r="U1368" s="426"/>
      <c r="V1368" s="426"/>
      <c r="W1368" s="426"/>
      <c r="X1368" s="426"/>
      <c r="Y1368" s="426"/>
      <c r="Z1368" s="426"/>
      <c r="AA1368" s="426"/>
      <c r="AB1368" s="426"/>
      <c r="AC1368" s="426"/>
      <c r="AD1368" s="426"/>
      <c r="AE1368" s="426"/>
      <c r="AF1368" s="426"/>
      <c r="AG1368" s="426"/>
      <c r="AH1368" s="426"/>
      <c r="AI1368" s="426"/>
      <c r="AJ1368" s="49"/>
    </row>
    <row r="1369" spans="1:36" ht="15.75">
      <c r="A1369" s="105" t="s">
        <v>154</v>
      </c>
      <c r="D1369" s="32">
        <f t="shared" ref="D1369:D1376" si="39">SUM(E1369:DZ1369)</f>
        <v>0</v>
      </c>
      <c r="E1369" s="414"/>
      <c r="F1369" s="414"/>
      <c r="G1369" s="414"/>
      <c r="H1369" s="261"/>
      <c r="K1369" s="370"/>
      <c r="L1369" s="105"/>
      <c r="N1369" s="426"/>
      <c r="O1369" s="426"/>
      <c r="P1369" s="426"/>
      <c r="Q1369" s="426"/>
      <c r="R1369" s="426"/>
      <c r="S1369" s="426"/>
      <c r="T1369" s="426"/>
      <c r="U1369" s="426"/>
      <c r="V1369" s="426"/>
      <c r="W1369" s="426"/>
      <c r="X1369" s="426"/>
      <c r="Y1369" s="426"/>
      <c r="Z1369" s="426"/>
      <c r="AA1369" s="426"/>
      <c r="AB1369" s="426"/>
      <c r="AC1369" s="426"/>
      <c r="AD1369" s="426"/>
      <c r="AE1369" s="426"/>
      <c r="AF1369" s="426"/>
      <c r="AG1369" s="426"/>
      <c r="AH1369" s="426"/>
      <c r="AI1369" s="426"/>
      <c r="AJ1369" s="49"/>
    </row>
    <row r="1370" spans="1:36" ht="15.75">
      <c r="A1370" s="260" t="s">
        <v>3175</v>
      </c>
      <c r="D1370" s="32">
        <f t="shared" si="39"/>
        <v>0</v>
      </c>
      <c r="E1370" s="414"/>
      <c r="F1370" s="414"/>
      <c r="G1370" s="414"/>
      <c r="H1370" s="261"/>
      <c r="K1370" s="370"/>
      <c r="L1370" s="105"/>
      <c r="N1370" s="426"/>
      <c r="O1370" s="426"/>
      <c r="P1370" s="426"/>
      <c r="Q1370" s="426"/>
      <c r="R1370" s="426"/>
      <c r="S1370" s="426"/>
      <c r="T1370" s="426"/>
      <c r="U1370" s="426"/>
      <c r="V1370" s="426"/>
      <c r="W1370" s="426"/>
      <c r="X1370" s="426"/>
      <c r="Y1370" s="426"/>
      <c r="Z1370" s="426"/>
      <c r="AA1370" s="426"/>
      <c r="AB1370" s="426"/>
      <c r="AC1370" s="426"/>
      <c r="AD1370" s="426"/>
      <c r="AE1370" s="426"/>
      <c r="AF1370" s="426"/>
      <c r="AG1370" s="426"/>
      <c r="AH1370" s="426"/>
      <c r="AI1370" s="426"/>
      <c r="AJ1370" s="49"/>
    </row>
    <row r="1371" spans="1:36" ht="15.75">
      <c r="A1371" s="261" t="s">
        <v>3848</v>
      </c>
      <c r="D1371" s="32">
        <f t="shared" si="39"/>
        <v>0</v>
      </c>
      <c r="E1371" s="414"/>
      <c r="F1371" s="414"/>
      <c r="G1371" s="414"/>
      <c r="H1371" s="261"/>
      <c r="K1371" s="370"/>
      <c r="L1371" s="105"/>
      <c r="N1371" s="426"/>
      <c r="O1371" s="426"/>
      <c r="P1371" s="426"/>
      <c r="Q1371" s="426"/>
      <c r="R1371" s="426"/>
      <c r="S1371" s="426"/>
      <c r="T1371" s="426"/>
      <c r="U1371" s="426"/>
      <c r="V1371" s="426"/>
      <c r="W1371" s="426"/>
      <c r="X1371" s="426"/>
      <c r="Y1371" s="426"/>
      <c r="Z1371" s="426"/>
      <c r="AA1371" s="426"/>
      <c r="AB1371" s="426"/>
      <c r="AC1371" s="426"/>
      <c r="AD1371" s="426"/>
      <c r="AE1371" s="426"/>
      <c r="AF1371" s="426"/>
      <c r="AG1371" s="426"/>
      <c r="AH1371" s="426"/>
      <c r="AI1371" s="426"/>
      <c r="AJ1371" s="49"/>
    </row>
    <row r="1372" spans="1:36" ht="15.75">
      <c r="A1372" s="105" t="s">
        <v>2526</v>
      </c>
      <c r="D1372" s="32">
        <f t="shared" si="39"/>
        <v>0</v>
      </c>
      <c r="E1372" s="414"/>
      <c r="F1372" s="414"/>
      <c r="G1372" s="414"/>
      <c r="H1372" s="261"/>
      <c r="K1372" s="370"/>
      <c r="L1372" s="105"/>
      <c r="N1372" s="426"/>
      <c r="O1372" s="426"/>
      <c r="P1372" s="426"/>
      <c r="Q1372" s="426"/>
      <c r="R1372" s="426"/>
      <c r="S1372" s="426"/>
      <c r="T1372" s="426"/>
      <c r="U1372" s="426"/>
      <c r="V1372" s="426"/>
      <c r="W1372" s="426"/>
      <c r="X1372" s="426"/>
      <c r="Y1372" s="426"/>
      <c r="Z1372" s="426"/>
      <c r="AA1372" s="426"/>
      <c r="AB1372" s="426"/>
      <c r="AC1372" s="426"/>
      <c r="AD1372" s="426"/>
      <c r="AE1372" s="426"/>
      <c r="AF1372" s="426"/>
      <c r="AG1372" s="426"/>
      <c r="AH1372" s="426"/>
      <c r="AI1372" s="426"/>
      <c r="AJ1372" s="49"/>
    </row>
    <row r="1373" spans="1:36" ht="15.75">
      <c r="A1373" s="105" t="s">
        <v>2524</v>
      </c>
      <c r="D1373" s="32">
        <f t="shared" si="39"/>
        <v>0</v>
      </c>
      <c r="E1373" s="414"/>
      <c r="F1373" s="414"/>
      <c r="G1373" s="414"/>
      <c r="H1373" s="261"/>
      <c r="K1373" s="370"/>
      <c r="L1373" s="105"/>
      <c r="N1373" s="426"/>
      <c r="O1373" s="426"/>
      <c r="P1373" s="426"/>
      <c r="Q1373" s="426"/>
      <c r="R1373" s="426"/>
      <c r="S1373" s="426"/>
      <c r="T1373" s="426"/>
      <c r="U1373" s="426"/>
      <c r="V1373" s="426"/>
      <c r="W1373" s="426"/>
      <c r="X1373" s="426"/>
      <c r="Y1373" s="426"/>
      <c r="Z1373" s="426"/>
      <c r="AA1373" s="426"/>
      <c r="AB1373" s="426"/>
      <c r="AC1373" s="426"/>
      <c r="AD1373" s="426"/>
      <c r="AE1373" s="426"/>
      <c r="AF1373" s="426"/>
      <c r="AG1373" s="426"/>
      <c r="AH1373" s="426"/>
      <c r="AI1373" s="426"/>
      <c r="AJ1373" s="49"/>
    </row>
    <row r="1374" spans="1:36" ht="15.75">
      <c r="A1374" s="105" t="s">
        <v>2505</v>
      </c>
      <c r="D1374" s="32">
        <f t="shared" si="39"/>
        <v>0</v>
      </c>
      <c r="E1374" s="414"/>
      <c r="F1374" s="414"/>
      <c r="G1374" s="414"/>
      <c r="H1374" s="261"/>
      <c r="K1374" s="370"/>
      <c r="L1374" s="105"/>
      <c r="N1374" s="426"/>
      <c r="O1374" s="426"/>
      <c r="P1374" s="426"/>
      <c r="Q1374" s="426"/>
      <c r="R1374" s="426"/>
      <c r="S1374" s="426"/>
      <c r="T1374" s="426"/>
      <c r="U1374" s="426"/>
      <c r="V1374" s="426"/>
      <c r="W1374" s="426"/>
      <c r="X1374" s="426"/>
      <c r="Y1374" s="426"/>
      <c r="Z1374" s="426"/>
      <c r="AA1374" s="426"/>
      <c r="AB1374" s="426"/>
      <c r="AC1374" s="426"/>
      <c r="AD1374" s="426"/>
      <c r="AE1374" s="426"/>
      <c r="AF1374" s="426"/>
      <c r="AG1374" s="426"/>
      <c r="AH1374" s="426"/>
      <c r="AI1374" s="426"/>
      <c r="AJ1374" s="49"/>
    </row>
    <row r="1375" spans="1:36" ht="15.75">
      <c r="A1375" s="105" t="s">
        <v>620</v>
      </c>
      <c r="D1375" s="32">
        <f t="shared" si="39"/>
        <v>0</v>
      </c>
      <c r="E1375" s="414"/>
      <c r="F1375" s="414"/>
      <c r="G1375" s="414"/>
      <c r="H1375" s="261"/>
      <c r="K1375" s="370"/>
      <c r="L1375" s="105"/>
      <c r="N1375" s="426"/>
      <c r="O1375" s="426"/>
      <c r="P1375" s="426"/>
      <c r="Q1375" s="426"/>
      <c r="R1375" s="426"/>
      <c r="S1375" s="426"/>
      <c r="T1375" s="426"/>
      <c r="U1375" s="426"/>
      <c r="V1375" s="426"/>
      <c r="W1375" s="426"/>
      <c r="X1375" s="426"/>
      <c r="Y1375" s="426"/>
      <c r="Z1375" s="426"/>
      <c r="AA1375" s="426"/>
      <c r="AB1375" s="426"/>
      <c r="AC1375" s="426"/>
      <c r="AD1375" s="426"/>
      <c r="AE1375" s="426"/>
      <c r="AF1375" s="426"/>
      <c r="AG1375" s="426"/>
      <c r="AH1375" s="426"/>
      <c r="AI1375" s="426"/>
      <c r="AJ1375" s="49"/>
    </row>
    <row r="1376" spans="1:36" ht="15.75">
      <c r="A1376" s="261" t="s">
        <v>1581</v>
      </c>
      <c r="D1376" s="32">
        <f t="shared" si="39"/>
        <v>0</v>
      </c>
      <c r="E1376" s="414"/>
      <c r="F1376" s="414"/>
      <c r="G1376" s="414"/>
      <c r="H1376" s="261"/>
      <c r="K1376" s="370"/>
      <c r="L1376" s="105"/>
      <c r="N1376" s="426"/>
      <c r="O1376" s="426"/>
      <c r="P1376" s="426"/>
      <c r="Q1376" s="426"/>
      <c r="R1376" s="426"/>
      <c r="S1376" s="426"/>
      <c r="T1376" s="426"/>
      <c r="U1376" s="426"/>
      <c r="V1376" s="426"/>
      <c r="W1376" s="426"/>
      <c r="X1376" s="426"/>
      <c r="Y1376" s="426"/>
      <c r="Z1376" s="426"/>
      <c r="AA1376" s="426"/>
      <c r="AB1376" s="426"/>
      <c r="AC1376" s="426"/>
      <c r="AD1376" s="426"/>
      <c r="AE1376" s="426"/>
      <c r="AF1376" s="426"/>
      <c r="AG1376" s="426"/>
      <c r="AH1376" s="426"/>
      <c r="AI1376" s="426"/>
      <c r="AJ1376" s="49"/>
    </row>
    <row r="1385" spans="1:25" ht="15.75">
      <c r="A1385" s="261" t="s">
        <v>1583</v>
      </c>
      <c r="D1385" s="32"/>
      <c r="E1385" s="32">
        <f t="shared" ref="E1385:E1416" si="40">D5</f>
        <v>168</v>
      </c>
      <c r="F1385" s="32">
        <f t="shared" ref="F1385:F1416" si="41">D177</f>
        <v>252.40000000000003</v>
      </c>
      <c r="G1385" s="32">
        <f t="shared" ref="G1385:G1416" si="42">D349</f>
        <v>36.299999999999997</v>
      </c>
      <c r="H1385" s="32">
        <f t="shared" ref="H1385:H1416" si="43">D521</f>
        <v>518</v>
      </c>
      <c r="I1385" s="32">
        <f t="shared" ref="I1385:I1416" si="44">D693</f>
        <v>107</v>
      </c>
      <c r="J1385" s="32">
        <f t="shared" ref="J1385:J1416" si="45">D865</f>
        <v>76.5</v>
      </c>
      <c r="K1385" s="32">
        <f t="shared" ref="K1385:K1416" si="46">D1037</f>
        <v>0</v>
      </c>
      <c r="L1385" s="32">
        <f t="shared" ref="L1385:L1416" si="47">D1209</f>
        <v>0</v>
      </c>
      <c r="N1385" s="400">
        <f t="shared" ref="N1385:N1416" si="48">SUM(E1385:L1385)</f>
        <v>1158.2</v>
      </c>
      <c r="O1385" s="65">
        <v>672.69999999999993</v>
      </c>
      <c r="P1385" s="72">
        <f t="shared" ref="P1385:P1416" si="49">N1385-O1385</f>
        <v>485.50000000000011</v>
      </c>
      <c r="Q1385" s="65">
        <v>1158.1999999999998</v>
      </c>
      <c r="R1385" s="72">
        <f>N1385-Q1385</f>
        <v>0</v>
      </c>
      <c r="S1385" s="261"/>
      <c r="T1385" s="61"/>
      <c r="V1385" s="249"/>
      <c r="W1385" s="61"/>
      <c r="X1385" s="65"/>
      <c r="Y1385" s="419"/>
    </row>
    <row r="1386" spans="1:25" ht="15.75">
      <c r="A1386" s="104" t="s">
        <v>1281</v>
      </c>
      <c r="D1386" s="32"/>
      <c r="E1386" s="32">
        <f t="shared" si="40"/>
        <v>165.8</v>
      </c>
      <c r="F1386" s="32">
        <f t="shared" si="41"/>
        <v>1115</v>
      </c>
      <c r="G1386" s="32">
        <f t="shared" si="42"/>
        <v>128.30000000000001</v>
      </c>
      <c r="H1386" s="32">
        <f t="shared" si="43"/>
        <v>520.95000000000005</v>
      </c>
      <c r="I1386" s="32">
        <f t="shared" si="44"/>
        <v>163.55000000000001</v>
      </c>
      <c r="J1386" s="32">
        <f t="shared" si="45"/>
        <v>40.5</v>
      </c>
      <c r="K1386" s="32">
        <f t="shared" si="46"/>
        <v>0</v>
      </c>
      <c r="L1386" s="32">
        <f t="shared" si="47"/>
        <v>0</v>
      </c>
      <c r="N1386" s="400">
        <f t="shared" si="48"/>
        <v>2134.1</v>
      </c>
      <c r="O1386" s="65">
        <v>1014.4</v>
      </c>
      <c r="P1386" s="72">
        <f t="shared" si="49"/>
        <v>1119.6999999999998</v>
      </c>
      <c r="Q1386" s="65">
        <v>2134.1000000000008</v>
      </c>
      <c r="R1386" s="72">
        <f t="shared" ref="R1386:R1449" si="50">N1386-Q1386</f>
        <v>0</v>
      </c>
      <c r="S1386" s="104"/>
      <c r="T1386" s="61"/>
      <c r="V1386" s="249"/>
      <c r="W1386" s="61"/>
      <c r="X1386" s="65"/>
      <c r="Y1386" s="419"/>
    </row>
    <row r="1387" spans="1:25" ht="15.75">
      <c r="A1387" s="261" t="s">
        <v>3830</v>
      </c>
      <c r="D1387" s="32"/>
      <c r="E1387" s="32">
        <f t="shared" si="40"/>
        <v>140</v>
      </c>
      <c r="F1387" s="32">
        <f t="shared" si="41"/>
        <v>671.4</v>
      </c>
      <c r="G1387" s="32">
        <f t="shared" si="42"/>
        <v>132.1</v>
      </c>
      <c r="H1387" s="32">
        <f t="shared" si="43"/>
        <v>374.9</v>
      </c>
      <c r="I1387" s="32">
        <f t="shared" si="44"/>
        <v>125.9</v>
      </c>
      <c r="J1387" s="32">
        <f t="shared" si="45"/>
        <v>38.5</v>
      </c>
      <c r="K1387" s="32">
        <f t="shared" si="46"/>
        <v>0</v>
      </c>
      <c r="L1387" s="32">
        <f t="shared" si="47"/>
        <v>0</v>
      </c>
      <c r="N1387" s="400">
        <f t="shared" si="48"/>
        <v>1482.8000000000002</v>
      </c>
      <c r="O1387" s="65">
        <v>611.19999999999993</v>
      </c>
      <c r="P1387" s="72">
        <f t="shared" si="49"/>
        <v>871.60000000000025</v>
      </c>
      <c r="Q1387" s="65">
        <v>1482.8</v>
      </c>
      <c r="R1387" s="72">
        <f t="shared" si="50"/>
        <v>0</v>
      </c>
      <c r="S1387" s="261"/>
      <c r="T1387" s="61"/>
      <c r="V1387" s="249"/>
      <c r="W1387" s="61"/>
      <c r="X1387" s="65"/>
      <c r="Y1387" s="419"/>
    </row>
    <row r="1388" spans="1:25" ht="15.75">
      <c r="A1388" s="260" t="s">
        <v>3147</v>
      </c>
      <c r="D1388" s="32"/>
      <c r="E1388" s="32">
        <f t="shared" si="40"/>
        <v>106.7</v>
      </c>
      <c r="F1388" s="32">
        <f t="shared" si="41"/>
        <v>660.1</v>
      </c>
      <c r="G1388" s="32">
        <f t="shared" si="42"/>
        <v>213.5</v>
      </c>
      <c r="H1388" s="32">
        <f t="shared" si="43"/>
        <v>436.8</v>
      </c>
      <c r="I1388" s="32">
        <f t="shared" si="44"/>
        <v>149.20000000000002</v>
      </c>
      <c r="J1388" s="32">
        <f t="shared" si="45"/>
        <v>2.8</v>
      </c>
      <c r="K1388" s="32">
        <f t="shared" si="46"/>
        <v>0</v>
      </c>
      <c r="L1388" s="32">
        <f t="shared" si="47"/>
        <v>0</v>
      </c>
      <c r="N1388" s="400">
        <f t="shared" si="48"/>
        <v>1569.1000000000001</v>
      </c>
      <c r="O1388" s="65">
        <v>1015.6999999999999</v>
      </c>
      <c r="P1388" s="72">
        <f t="shared" si="49"/>
        <v>553.4000000000002</v>
      </c>
      <c r="Q1388" s="65">
        <v>1569.1000000000004</v>
      </c>
      <c r="R1388" s="72">
        <f t="shared" si="50"/>
        <v>0</v>
      </c>
      <c r="S1388" s="260"/>
      <c r="T1388" s="61"/>
      <c r="V1388" s="249"/>
      <c r="W1388" s="61"/>
      <c r="X1388" s="65"/>
      <c r="Y1388" s="419"/>
    </row>
    <row r="1389" spans="1:25" ht="15.75">
      <c r="A1389" s="261" t="s">
        <v>3838</v>
      </c>
      <c r="D1389" s="32"/>
      <c r="E1389" s="32">
        <f t="shared" si="40"/>
        <v>427.6</v>
      </c>
      <c r="F1389" s="32">
        <f t="shared" si="41"/>
        <v>807.3</v>
      </c>
      <c r="G1389" s="32">
        <f t="shared" si="42"/>
        <v>168.3</v>
      </c>
      <c r="H1389" s="32">
        <f t="shared" si="43"/>
        <v>442.3</v>
      </c>
      <c r="I1389" s="32">
        <f t="shared" si="44"/>
        <v>104.3</v>
      </c>
      <c r="J1389" s="32">
        <f t="shared" si="45"/>
        <v>29.9</v>
      </c>
      <c r="K1389" s="32">
        <f t="shared" si="46"/>
        <v>0</v>
      </c>
      <c r="L1389" s="32">
        <f t="shared" si="47"/>
        <v>0</v>
      </c>
      <c r="N1389" s="400">
        <f t="shared" si="48"/>
        <v>1979.7</v>
      </c>
      <c r="O1389" s="65">
        <v>1254.2</v>
      </c>
      <c r="P1389" s="72">
        <f t="shared" si="49"/>
        <v>725.5</v>
      </c>
      <c r="Q1389" s="65">
        <v>1979.7000000000003</v>
      </c>
      <c r="R1389" s="72">
        <f t="shared" si="50"/>
        <v>0</v>
      </c>
      <c r="S1389" s="261"/>
      <c r="T1389" s="61"/>
      <c r="V1389" s="249"/>
      <c r="W1389" s="61"/>
      <c r="X1389" s="65"/>
      <c r="Y1389" s="419"/>
    </row>
    <row r="1390" spans="1:25" ht="15.75">
      <c r="A1390" s="104" t="s">
        <v>1272</v>
      </c>
      <c r="D1390" s="32"/>
      <c r="E1390" s="32">
        <f t="shared" si="40"/>
        <v>218.10000000000002</v>
      </c>
      <c r="F1390" s="32">
        <f t="shared" si="41"/>
        <v>1006.3</v>
      </c>
      <c r="G1390" s="32">
        <f t="shared" si="42"/>
        <v>163.15</v>
      </c>
      <c r="H1390" s="32">
        <f t="shared" si="43"/>
        <v>568.15</v>
      </c>
      <c r="I1390" s="32">
        <f t="shared" si="44"/>
        <v>94.6</v>
      </c>
      <c r="J1390" s="32">
        <f t="shared" si="45"/>
        <v>60.599999999999994</v>
      </c>
      <c r="K1390" s="32">
        <f t="shared" si="46"/>
        <v>0</v>
      </c>
      <c r="L1390" s="32">
        <f t="shared" si="47"/>
        <v>0</v>
      </c>
      <c r="N1390" s="400">
        <f t="shared" si="48"/>
        <v>2110.9</v>
      </c>
      <c r="O1390" s="65">
        <v>1014.65</v>
      </c>
      <c r="P1390" s="72">
        <f t="shared" si="49"/>
        <v>1096.25</v>
      </c>
      <c r="Q1390" s="65">
        <v>2110.8999999999996</v>
      </c>
      <c r="R1390" s="72">
        <f t="shared" si="50"/>
        <v>0</v>
      </c>
      <c r="S1390" s="104"/>
      <c r="T1390" s="61"/>
      <c r="V1390" s="249"/>
      <c r="W1390" s="61"/>
      <c r="X1390" s="65"/>
      <c r="Y1390" s="419"/>
    </row>
    <row r="1391" spans="1:25" ht="15.75">
      <c r="A1391" s="105" t="s">
        <v>2075</v>
      </c>
      <c r="D1391" s="32"/>
      <c r="E1391" s="32">
        <f t="shared" si="40"/>
        <v>157</v>
      </c>
      <c r="F1391" s="32">
        <f t="shared" si="41"/>
        <v>490.3</v>
      </c>
      <c r="G1391" s="32">
        <f t="shared" si="42"/>
        <v>139.30000000000001</v>
      </c>
      <c r="H1391" s="32">
        <f t="shared" si="43"/>
        <v>512.4</v>
      </c>
      <c r="I1391" s="32">
        <f t="shared" si="44"/>
        <v>198.4</v>
      </c>
      <c r="J1391" s="32">
        <f t="shared" si="45"/>
        <v>66.099999999999994</v>
      </c>
      <c r="K1391" s="32">
        <f t="shared" si="46"/>
        <v>0</v>
      </c>
      <c r="L1391" s="32">
        <f t="shared" si="47"/>
        <v>0</v>
      </c>
      <c r="N1391" s="400">
        <f t="shared" si="48"/>
        <v>1563.5</v>
      </c>
      <c r="O1391" s="65">
        <v>904.89999999999986</v>
      </c>
      <c r="P1391" s="72">
        <f t="shared" si="49"/>
        <v>658.60000000000014</v>
      </c>
      <c r="Q1391" s="65">
        <v>1563.5000000000002</v>
      </c>
      <c r="R1391" s="72">
        <f t="shared" si="50"/>
        <v>0</v>
      </c>
      <c r="S1391" s="105"/>
      <c r="T1391" s="61"/>
      <c r="V1391" s="249"/>
      <c r="W1391" s="61"/>
      <c r="X1391" s="65"/>
      <c r="Y1391" s="419"/>
    </row>
    <row r="1392" spans="1:25" ht="15.75">
      <c r="A1392" s="261" t="s">
        <v>1</v>
      </c>
      <c r="D1392" s="32"/>
      <c r="E1392" s="32">
        <f t="shared" si="40"/>
        <v>234.8</v>
      </c>
      <c r="F1392" s="32">
        <f t="shared" si="41"/>
        <v>679.30000000000007</v>
      </c>
      <c r="G1392" s="32">
        <f t="shared" si="42"/>
        <v>155.39999999999998</v>
      </c>
      <c r="H1392" s="32">
        <f t="shared" si="43"/>
        <v>438.20000000000005</v>
      </c>
      <c r="I1392" s="32">
        <f t="shared" si="44"/>
        <v>240.6</v>
      </c>
      <c r="J1392" s="32">
        <f t="shared" si="45"/>
        <v>106.1</v>
      </c>
      <c r="K1392" s="32">
        <f t="shared" si="46"/>
        <v>14.3</v>
      </c>
      <c r="L1392" s="32">
        <f t="shared" si="47"/>
        <v>0</v>
      </c>
      <c r="N1392" s="400">
        <f t="shared" si="48"/>
        <v>1868.6999999999998</v>
      </c>
      <c r="O1392" s="65">
        <v>1121.2</v>
      </c>
      <c r="P1392" s="72">
        <f t="shared" si="49"/>
        <v>747.49999999999977</v>
      </c>
      <c r="Q1392" s="65">
        <v>1868.6999999999996</v>
      </c>
      <c r="R1392" s="72">
        <f t="shared" si="50"/>
        <v>0</v>
      </c>
      <c r="S1392" s="261"/>
      <c r="T1392" s="61"/>
      <c r="V1392" s="249"/>
      <c r="W1392" s="61"/>
      <c r="X1392" s="65"/>
      <c r="Y1392" s="419"/>
    </row>
    <row r="1393" spans="1:25" ht="15.75">
      <c r="A1393" s="261" t="s">
        <v>1589</v>
      </c>
      <c r="D1393" s="32"/>
      <c r="E1393" s="32">
        <f t="shared" si="40"/>
        <v>315</v>
      </c>
      <c r="F1393" s="32">
        <f t="shared" si="41"/>
        <v>996.3</v>
      </c>
      <c r="G1393" s="32">
        <f t="shared" si="42"/>
        <v>148.30000000000001</v>
      </c>
      <c r="H1393" s="32">
        <f t="shared" si="43"/>
        <v>618.09999999999991</v>
      </c>
      <c r="I1393" s="32">
        <f t="shared" si="44"/>
        <v>140</v>
      </c>
      <c r="J1393" s="32">
        <f t="shared" si="45"/>
        <v>49.8</v>
      </c>
      <c r="K1393" s="32">
        <f t="shared" si="46"/>
        <v>0</v>
      </c>
      <c r="L1393" s="32">
        <f t="shared" si="47"/>
        <v>0</v>
      </c>
      <c r="N1393" s="400">
        <f t="shared" si="48"/>
        <v>2267.5</v>
      </c>
      <c r="O1393" s="65">
        <v>1110.5999999999999</v>
      </c>
      <c r="P1393" s="72">
        <f t="shared" si="49"/>
        <v>1156.9000000000001</v>
      </c>
      <c r="Q1393" s="65">
        <v>2267.5000000000005</v>
      </c>
      <c r="R1393" s="72">
        <f t="shared" si="50"/>
        <v>0</v>
      </c>
      <c r="S1393" s="261"/>
      <c r="T1393" s="61"/>
      <c r="V1393" s="249"/>
      <c r="W1393" s="61"/>
      <c r="X1393" s="65"/>
      <c r="Y1393" s="419"/>
    </row>
    <row r="1394" spans="1:25" ht="15.75">
      <c r="A1394" s="261" t="s">
        <v>3823</v>
      </c>
      <c r="D1394" s="32"/>
      <c r="E1394" s="32">
        <f t="shared" si="40"/>
        <v>370.8</v>
      </c>
      <c r="F1394" s="32">
        <f t="shared" si="41"/>
        <v>1133.5</v>
      </c>
      <c r="G1394" s="32">
        <f t="shared" si="42"/>
        <v>156</v>
      </c>
      <c r="H1394" s="32">
        <f t="shared" si="43"/>
        <v>390.50000000000006</v>
      </c>
      <c r="I1394" s="32">
        <f t="shared" si="44"/>
        <v>232.3</v>
      </c>
      <c r="J1394" s="32">
        <f t="shared" si="45"/>
        <v>64.5</v>
      </c>
      <c r="K1394" s="32">
        <f t="shared" si="46"/>
        <v>0</v>
      </c>
      <c r="L1394" s="32">
        <f t="shared" si="47"/>
        <v>0</v>
      </c>
      <c r="N1394" s="400">
        <f t="shared" si="48"/>
        <v>2347.6000000000004</v>
      </c>
      <c r="O1394" s="65">
        <v>1371.1999999999998</v>
      </c>
      <c r="P1394" s="72">
        <f t="shared" si="49"/>
        <v>976.40000000000055</v>
      </c>
      <c r="Q1394" s="65">
        <v>2347.6</v>
      </c>
      <c r="R1394" s="72">
        <f t="shared" si="50"/>
        <v>0</v>
      </c>
      <c r="S1394" s="261"/>
      <c r="T1394" s="61"/>
      <c r="V1394" s="249"/>
      <c r="W1394" s="61"/>
      <c r="X1394" s="65"/>
      <c r="Y1394" s="419"/>
    </row>
    <row r="1395" spans="1:25" ht="15.75">
      <c r="A1395" s="260" t="s">
        <v>3148</v>
      </c>
      <c r="D1395" s="32"/>
      <c r="E1395" s="32">
        <f t="shared" si="40"/>
        <v>219.2</v>
      </c>
      <c r="F1395" s="32">
        <f t="shared" si="41"/>
        <v>673.2</v>
      </c>
      <c r="G1395" s="32">
        <f t="shared" si="42"/>
        <v>173.2</v>
      </c>
      <c r="H1395" s="32">
        <f t="shared" si="43"/>
        <v>463.8</v>
      </c>
      <c r="I1395" s="32">
        <f t="shared" si="44"/>
        <v>178.79999999999998</v>
      </c>
      <c r="J1395" s="32">
        <f t="shared" si="45"/>
        <v>48.9</v>
      </c>
      <c r="K1395" s="32">
        <f t="shared" si="46"/>
        <v>0</v>
      </c>
      <c r="L1395" s="32">
        <f t="shared" si="47"/>
        <v>0</v>
      </c>
      <c r="N1395" s="400">
        <f t="shared" si="48"/>
        <v>1757.1000000000001</v>
      </c>
      <c r="O1395" s="65">
        <v>942.99999999999989</v>
      </c>
      <c r="P1395" s="72">
        <f t="shared" si="49"/>
        <v>814.10000000000025</v>
      </c>
      <c r="Q1395" s="65">
        <v>1757.1000000000001</v>
      </c>
      <c r="R1395" s="72">
        <f t="shared" si="50"/>
        <v>0</v>
      </c>
      <c r="S1395" s="260"/>
      <c r="T1395" s="61"/>
      <c r="V1395" s="249"/>
      <c r="W1395" s="61"/>
      <c r="X1395" s="65"/>
      <c r="Y1395" s="419"/>
    </row>
    <row r="1396" spans="1:25" ht="15.75">
      <c r="A1396" s="105" t="s">
        <v>2513</v>
      </c>
      <c r="D1396" s="32"/>
      <c r="E1396" s="32">
        <f t="shared" si="40"/>
        <v>162</v>
      </c>
      <c r="F1396" s="32">
        <f t="shared" si="41"/>
        <v>498.1</v>
      </c>
      <c r="G1396" s="32">
        <f t="shared" si="42"/>
        <v>272.89999999999998</v>
      </c>
      <c r="H1396" s="32">
        <f t="shared" si="43"/>
        <v>471.59999999999997</v>
      </c>
      <c r="I1396" s="32">
        <f t="shared" si="44"/>
        <v>253.7</v>
      </c>
      <c r="J1396" s="32">
        <f t="shared" si="45"/>
        <v>56.5</v>
      </c>
      <c r="K1396" s="32">
        <f t="shared" si="46"/>
        <v>0</v>
      </c>
      <c r="L1396" s="32">
        <f t="shared" si="47"/>
        <v>0</v>
      </c>
      <c r="N1396" s="400">
        <f t="shared" si="48"/>
        <v>1714.8</v>
      </c>
      <c r="O1396" s="65">
        <v>1190.3</v>
      </c>
      <c r="P1396" s="72">
        <f t="shared" si="49"/>
        <v>524.5</v>
      </c>
      <c r="Q1396" s="65">
        <v>1714.7999999999993</v>
      </c>
      <c r="R1396" s="72">
        <f t="shared" si="50"/>
        <v>0</v>
      </c>
      <c r="S1396" s="105"/>
      <c r="T1396" s="61"/>
      <c r="V1396" s="249"/>
      <c r="W1396" s="61"/>
      <c r="X1396" s="65"/>
      <c r="Y1396" s="419"/>
    </row>
    <row r="1397" spans="1:25" ht="15.75">
      <c r="A1397" s="105" t="s">
        <v>3149</v>
      </c>
      <c r="D1397" s="32"/>
      <c r="E1397" s="32">
        <f t="shared" si="40"/>
        <v>512.4</v>
      </c>
      <c r="F1397" s="32">
        <f t="shared" si="41"/>
        <v>1027.8</v>
      </c>
      <c r="G1397" s="32">
        <f t="shared" si="42"/>
        <v>193.5</v>
      </c>
      <c r="H1397" s="32">
        <f t="shared" si="43"/>
        <v>496.4</v>
      </c>
      <c r="I1397" s="32">
        <f t="shared" si="44"/>
        <v>243.5</v>
      </c>
      <c r="J1397" s="32">
        <f t="shared" si="45"/>
        <v>68.599999999999994</v>
      </c>
      <c r="K1397" s="32">
        <f t="shared" si="46"/>
        <v>0</v>
      </c>
      <c r="L1397" s="32">
        <f t="shared" si="47"/>
        <v>0</v>
      </c>
      <c r="N1397" s="400">
        <f t="shared" si="48"/>
        <v>2542.1999999999998</v>
      </c>
      <c r="O1397" s="65">
        <v>1627.3999999999996</v>
      </c>
      <c r="P1397" s="72">
        <f t="shared" si="49"/>
        <v>914.80000000000018</v>
      </c>
      <c r="Q1397" s="65">
        <v>2542.2000000000003</v>
      </c>
      <c r="R1397" s="72">
        <f t="shared" si="50"/>
        <v>0</v>
      </c>
      <c r="S1397" s="105"/>
      <c r="T1397" s="61"/>
      <c r="V1397" s="249"/>
      <c r="W1397" s="61"/>
      <c r="X1397" s="65"/>
      <c r="Y1397" s="419"/>
    </row>
    <row r="1398" spans="1:25" ht="15.75">
      <c r="A1398" s="104" t="s">
        <v>1277</v>
      </c>
      <c r="D1398" s="32"/>
      <c r="E1398" s="32">
        <f t="shared" si="40"/>
        <v>285.7</v>
      </c>
      <c r="F1398" s="32">
        <f t="shared" si="41"/>
        <v>857.09999999999991</v>
      </c>
      <c r="G1398" s="32">
        <f t="shared" si="42"/>
        <v>86.8</v>
      </c>
      <c r="H1398" s="32">
        <f t="shared" si="43"/>
        <v>406.70000000000005</v>
      </c>
      <c r="I1398" s="32">
        <f t="shared" si="44"/>
        <v>203.9</v>
      </c>
      <c r="J1398" s="32">
        <f t="shared" si="45"/>
        <v>61.2</v>
      </c>
      <c r="K1398" s="32">
        <f t="shared" si="46"/>
        <v>0</v>
      </c>
      <c r="L1398" s="32">
        <f t="shared" si="47"/>
        <v>0</v>
      </c>
      <c r="N1398" s="400">
        <f t="shared" si="48"/>
        <v>1901.4</v>
      </c>
      <c r="O1398" s="65">
        <v>1040.9000000000001</v>
      </c>
      <c r="P1398" s="72">
        <f t="shared" si="49"/>
        <v>860.5</v>
      </c>
      <c r="Q1398" s="65">
        <v>1901.3999999999999</v>
      </c>
      <c r="R1398" s="72">
        <f t="shared" si="50"/>
        <v>0</v>
      </c>
      <c r="S1398" s="104"/>
      <c r="T1398" s="61"/>
      <c r="V1398" s="249"/>
      <c r="W1398" s="61"/>
      <c r="X1398" s="65"/>
      <c r="Y1398" s="419"/>
    </row>
    <row r="1399" spans="1:25" ht="15.75">
      <c r="A1399" s="105" t="s">
        <v>2625</v>
      </c>
      <c r="D1399" s="32"/>
      <c r="E1399" s="32">
        <f t="shared" si="40"/>
        <v>249</v>
      </c>
      <c r="F1399" s="32">
        <f t="shared" si="41"/>
        <v>861.69999999999993</v>
      </c>
      <c r="G1399" s="32">
        <f t="shared" si="42"/>
        <v>30.8</v>
      </c>
      <c r="H1399" s="32">
        <f t="shared" si="43"/>
        <v>611.70000000000005</v>
      </c>
      <c r="I1399" s="32">
        <f t="shared" si="44"/>
        <v>190.2</v>
      </c>
      <c r="J1399" s="32">
        <f t="shared" si="45"/>
        <v>80.400000000000006</v>
      </c>
      <c r="K1399" s="32">
        <f t="shared" si="46"/>
        <v>0</v>
      </c>
      <c r="L1399" s="32">
        <f t="shared" si="47"/>
        <v>0</v>
      </c>
      <c r="N1399" s="400">
        <f t="shared" si="48"/>
        <v>2023.8</v>
      </c>
      <c r="O1399" s="65">
        <v>973.49999999999989</v>
      </c>
      <c r="P1399" s="72">
        <f t="shared" si="49"/>
        <v>1050.3000000000002</v>
      </c>
      <c r="Q1399" s="65">
        <v>2023.8</v>
      </c>
      <c r="R1399" s="72">
        <f t="shared" si="50"/>
        <v>0</v>
      </c>
      <c r="S1399" s="105"/>
      <c r="T1399" s="61"/>
      <c r="V1399" s="249"/>
      <c r="W1399" s="61"/>
      <c r="X1399" s="65"/>
      <c r="Y1399" s="419"/>
    </row>
    <row r="1400" spans="1:25" ht="15.75">
      <c r="A1400" s="105" t="s">
        <v>637</v>
      </c>
      <c r="D1400" s="32"/>
      <c r="E1400" s="32">
        <f t="shared" si="40"/>
        <v>5.2</v>
      </c>
      <c r="F1400" s="32">
        <f t="shared" si="41"/>
        <v>370.7999999999999</v>
      </c>
      <c r="G1400" s="32">
        <f t="shared" si="42"/>
        <v>164.9</v>
      </c>
      <c r="H1400" s="32">
        <f t="shared" si="43"/>
        <v>240.7</v>
      </c>
      <c r="I1400" s="32">
        <f t="shared" si="44"/>
        <v>133.4</v>
      </c>
      <c r="J1400" s="32">
        <f t="shared" si="45"/>
        <v>27.5</v>
      </c>
      <c r="K1400" s="32">
        <f t="shared" si="46"/>
        <v>0</v>
      </c>
      <c r="L1400" s="32">
        <f t="shared" si="47"/>
        <v>0</v>
      </c>
      <c r="N1400" s="400">
        <f t="shared" si="48"/>
        <v>942.49999999999989</v>
      </c>
      <c r="O1400" s="65">
        <v>372.90000000000003</v>
      </c>
      <c r="P1400" s="72">
        <f t="shared" si="49"/>
        <v>569.59999999999991</v>
      </c>
      <c r="Q1400" s="65">
        <v>942.5</v>
      </c>
      <c r="R1400" s="72">
        <f t="shared" si="50"/>
        <v>0</v>
      </c>
      <c r="S1400" s="105"/>
      <c r="T1400" s="61"/>
      <c r="V1400" s="249"/>
      <c r="W1400" s="61"/>
      <c r="X1400" s="65"/>
      <c r="Y1400" s="419"/>
    </row>
    <row r="1401" spans="1:25" ht="15.75">
      <c r="A1401" s="105" t="s">
        <v>2503</v>
      </c>
      <c r="D1401" s="32"/>
      <c r="E1401" s="32">
        <f t="shared" si="40"/>
        <v>253</v>
      </c>
      <c r="F1401" s="32">
        <f t="shared" si="41"/>
        <v>752</v>
      </c>
      <c r="G1401" s="32">
        <f t="shared" si="42"/>
        <v>195</v>
      </c>
      <c r="H1401" s="32">
        <f t="shared" si="43"/>
        <v>356.09999999999997</v>
      </c>
      <c r="I1401" s="32">
        <f t="shared" si="44"/>
        <v>180.7</v>
      </c>
      <c r="J1401" s="32">
        <f t="shared" si="45"/>
        <v>0</v>
      </c>
      <c r="K1401" s="32">
        <f t="shared" si="46"/>
        <v>0</v>
      </c>
      <c r="L1401" s="32">
        <f t="shared" si="47"/>
        <v>0</v>
      </c>
      <c r="N1401" s="400">
        <f t="shared" si="48"/>
        <v>1736.8</v>
      </c>
      <c r="O1401" s="65">
        <v>1046</v>
      </c>
      <c r="P1401" s="72">
        <f t="shared" si="49"/>
        <v>690.8</v>
      </c>
      <c r="Q1401" s="65">
        <v>1736.8000000000002</v>
      </c>
      <c r="R1401" s="72">
        <f t="shared" si="50"/>
        <v>0</v>
      </c>
      <c r="S1401" s="105"/>
      <c r="T1401" s="61"/>
      <c r="V1401" s="249"/>
      <c r="W1401" s="61"/>
      <c r="X1401" s="65"/>
      <c r="Y1401" s="419"/>
    </row>
    <row r="1402" spans="1:25" ht="15.75">
      <c r="A1402" s="261" t="s">
        <v>1579</v>
      </c>
      <c r="D1402" s="32"/>
      <c r="E1402" s="32">
        <f t="shared" si="40"/>
        <v>276</v>
      </c>
      <c r="F1402" s="32">
        <f t="shared" si="41"/>
        <v>758</v>
      </c>
      <c r="G1402" s="32">
        <f t="shared" si="42"/>
        <v>138.80000000000001</v>
      </c>
      <c r="H1402" s="32">
        <f t="shared" si="43"/>
        <v>436.99999999999989</v>
      </c>
      <c r="I1402" s="32">
        <f t="shared" si="44"/>
        <v>225.10000000000002</v>
      </c>
      <c r="J1402" s="32">
        <f t="shared" si="45"/>
        <v>51</v>
      </c>
      <c r="K1402" s="32">
        <f t="shared" si="46"/>
        <v>0</v>
      </c>
      <c r="L1402" s="32">
        <f t="shared" si="47"/>
        <v>0</v>
      </c>
      <c r="N1402" s="400">
        <f t="shared" si="48"/>
        <v>1885.8999999999996</v>
      </c>
      <c r="O1402" s="65">
        <v>1026.7</v>
      </c>
      <c r="P1402" s="72">
        <f t="shared" si="49"/>
        <v>859.19999999999959</v>
      </c>
      <c r="Q1402" s="65">
        <v>1885.9000000000003</v>
      </c>
      <c r="R1402" s="72">
        <f t="shared" si="50"/>
        <v>0</v>
      </c>
      <c r="S1402" s="261"/>
      <c r="T1402" s="61"/>
      <c r="V1402" s="249"/>
      <c r="W1402" s="61"/>
      <c r="X1402" s="65"/>
      <c r="Y1402" s="419"/>
    </row>
    <row r="1403" spans="1:25" ht="15.75">
      <c r="A1403" s="105" t="s">
        <v>2076</v>
      </c>
      <c r="D1403" s="32"/>
      <c r="E1403" s="32">
        <f t="shared" si="40"/>
        <v>220.6</v>
      </c>
      <c r="F1403" s="32">
        <f t="shared" si="41"/>
        <v>1087</v>
      </c>
      <c r="G1403" s="32">
        <f t="shared" si="42"/>
        <v>156.70000000000002</v>
      </c>
      <c r="H1403" s="32">
        <f t="shared" si="43"/>
        <v>459.70000000000005</v>
      </c>
      <c r="I1403" s="32">
        <f t="shared" si="44"/>
        <v>222.70000000000002</v>
      </c>
      <c r="J1403" s="32">
        <f t="shared" si="45"/>
        <v>6</v>
      </c>
      <c r="K1403" s="32">
        <f t="shared" si="46"/>
        <v>0</v>
      </c>
      <c r="L1403" s="32">
        <f t="shared" si="47"/>
        <v>0</v>
      </c>
      <c r="N1403" s="400">
        <f t="shared" si="48"/>
        <v>2152.6999999999998</v>
      </c>
      <c r="O1403" s="65">
        <v>912.49999999999977</v>
      </c>
      <c r="P1403" s="72">
        <f t="shared" si="49"/>
        <v>1240.2</v>
      </c>
      <c r="Q1403" s="65">
        <v>2152.6999999999998</v>
      </c>
      <c r="R1403" s="72">
        <f t="shared" si="50"/>
        <v>0</v>
      </c>
      <c r="S1403" s="105"/>
      <c r="T1403" s="61"/>
      <c r="V1403" s="249"/>
      <c r="W1403" s="61"/>
      <c r="X1403" s="65"/>
      <c r="Y1403" s="419"/>
    </row>
    <row r="1404" spans="1:25" ht="15.75">
      <c r="A1404" s="105" t="s">
        <v>152</v>
      </c>
      <c r="D1404" s="32"/>
      <c r="E1404" s="32">
        <f t="shared" si="40"/>
        <v>412.3</v>
      </c>
      <c r="F1404" s="32">
        <f t="shared" si="41"/>
        <v>583.99999999999989</v>
      </c>
      <c r="G1404" s="32">
        <f t="shared" si="42"/>
        <v>174.1</v>
      </c>
      <c r="H1404" s="32">
        <f t="shared" si="43"/>
        <v>368.19999999999993</v>
      </c>
      <c r="I1404" s="32">
        <f t="shared" si="44"/>
        <v>249.4</v>
      </c>
      <c r="J1404" s="32">
        <f t="shared" si="45"/>
        <v>47.599999999999994</v>
      </c>
      <c r="K1404" s="32">
        <f t="shared" si="46"/>
        <v>0</v>
      </c>
      <c r="L1404" s="32">
        <f t="shared" si="47"/>
        <v>0</v>
      </c>
      <c r="N1404" s="400">
        <f t="shared" si="48"/>
        <v>1835.6</v>
      </c>
      <c r="O1404" s="65">
        <v>1495.2000000000005</v>
      </c>
      <c r="P1404" s="72">
        <f t="shared" si="49"/>
        <v>340.39999999999941</v>
      </c>
      <c r="Q1404" s="65">
        <v>1835.6000000000006</v>
      </c>
      <c r="R1404" s="72">
        <f t="shared" si="50"/>
        <v>0</v>
      </c>
      <c r="S1404" s="105"/>
      <c r="T1404" s="61"/>
      <c r="V1404" s="249"/>
      <c r="W1404" s="61"/>
      <c r="X1404" s="65"/>
      <c r="Y1404" s="419"/>
    </row>
    <row r="1405" spans="1:25" ht="15.75">
      <c r="A1405" s="261" t="s">
        <v>1590</v>
      </c>
      <c r="D1405" s="32"/>
      <c r="E1405" s="32">
        <f t="shared" si="40"/>
        <v>177.9</v>
      </c>
      <c r="F1405" s="32">
        <f t="shared" si="41"/>
        <v>974.69999999999982</v>
      </c>
      <c r="G1405" s="32">
        <f t="shared" si="42"/>
        <v>140.1</v>
      </c>
      <c r="H1405" s="32">
        <f t="shared" si="43"/>
        <v>486</v>
      </c>
      <c r="I1405" s="32">
        <f t="shared" si="44"/>
        <v>106.1</v>
      </c>
      <c r="J1405" s="32">
        <f t="shared" si="45"/>
        <v>9.6</v>
      </c>
      <c r="K1405" s="32">
        <f t="shared" si="46"/>
        <v>0</v>
      </c>
      <c r="L1405" s="32">
        <f t="shared" si="47"/>
        <v>0</v>
      </c>
      <c r="N1405" s="400">
        <f t="shared" si="48"/>
        <v>1894.3999999999996</v>
      </c>
      <c r="O1405" s="65">
        <v>979.99999999999966</v>
      </c>
      <c r="P1405" s="72">
        <f t="shared" si="49"/>
        <v>914.4</v>
      </c>
      <c r="Q1405" s="65">
        <v>1894.4</v>
      </c>
      <c r="R1405" s="72">
        <f t="shared" si="50"/>
        <v>0</v>
      </c>
      <c r="S1405" s="261"/>
      <c r="T1405" s="61"/>
      <c r="V1405" s="249"/>
      <c r="W1405" s="61"/>
      <c r="X1405" s="65"/>
      <c r="Y1405" s="419"/>
    </row>
    <row r="1406" spans="1:25" ht="15.75">
      <c r="A1406" s="260" t="s">
        <v>3151</v>
      </c>
      <c r="D1406" s="32"/>
      <c r="E1406" s="32">
        <f t="shared" si="40"/>
        <v>348.09999999999997</v>
      </c>
      <c r="F1406" s="32">
        <f t="shared" si="41"/>
        <v>856.50000000000011</v>
      </c>
      <c r="G1406" s="32">
        <f t="shared" si="42"/>
        <v>90.8</v>
      </c>
      <c r="H1406" s="32">
        <f t="shared" si="43"/>
        <v>495.4</v>
      </c>
      <c r="I1406" s="32">
        <f t="shared" si="44"/>
        <v>77.599999999999994</v>
      </c>
      <c r="J1406" s="32">
        <f t="shared" si="45"/>
        <v>30.800000000000004</v>
      </c>
      <c r="K1406" s="32">
        <f t="shared" si="46"/>
        <v>0</v>
      </c>
      <c r="L1406" s="32">
        <f t="shared" si="47"/>
        <v>0</v>
      </c>
      <c r="N1406" s="400">
        <f t="shared" si="48"/>
        <v>1899.2</v>
      </c>
      <c r="O1406" s="65">
        <v>1054.7999999999995</v>
      </c>
      <c r="P1406" s="72">
        <f t="shared" si="49"/>
        <v>844.40000000000055</v>
      </c>
      <c r="Q1406" s="65">
        <v>1899.1999999999998</v>
      </c>
      <c r="R1406" s="72">
        <f t="shared" si="50"/>
        <v>0</v>
      </c>
      <c r="S1406" s="260"/>
      <c r="T1406" s="61"/>
      <c r="V1406" s="249"/>
      <c r="W1406" s="61"/>
      <c r="X1406" s="65"/>
      <c r="Y1406" s="419"/>
    </row>
    <row r="1407" spans="1:25" ht="15.75">
      <c r="A1407" s="105" t="s">
        <v>2092</v>
      </c>
      <c r="D1407" s="32"/>
      <c r="E1407" s="32">
        <f t="shared" si="40"/>
        <v>231.8</v>
      </c>
      <c r="F1407" s="32">
        <f t="shared" si="41"/>
        <v>634.4</v>
      </c>
      <c r="G1407" s="32">
        <f t="shared" si="42"/>
        <v>253.70000000000002</v>
      </c>
      <c r="H1407" s="32">
        <f t="shared" si="43"/>
        <v>448.6</v>
      </c>
      <c r="I1407" s="32">
        <f t="shared" si="44"/>
        <v>205.54999999999998</v>
      </c>
      <c r="J1407" s="32">
        <f t="shared" si="45"/>
        <v>131.25</v>
      </c>
      <c r="K1407" s="32">
        <f t="shared" si="46"/>
        <v>15.6</v>
      </c>
      <c r="L1407" s="32">
        <f t="shared" si="47"/>
        <v>0</v>
      </c>
      <c r="N1407" s="400">
        <f t="shared" si="48"/>
        <v>1920.8999999999999</v>
      </c>
      <c r="O1407" s="65">
        <v>1304.6999999999996</v>
      </c>
      <c r="P1407" s="72">
        <f t="shared" si="49"/>
        <v>616.20000000000027</v>
      </c>
      <c r="Q1407" s="65">
        <v>1920.8999999999996</v>
      </c>
      <c r="R1407" s="72">
        <f t="shared" si="50"/>
        <v>0</v>
      </c>
      <c r="S1407" s="105"/>
      <c r="T1407" s="61"/>
      <c r="V1407" s="249"/>
      <c r="W1407" s="61"/>
      <c r="X1407" s="65"/>
      <c r="Y1407" s="419"/>
    </row>
    <row r="1408" spans="1:25" ht="15.75">
      <c r="A1408" s="261" t="s">
        <v>3819</v>
      </c>
      <c r="D1408" s="32"/>
      <c r="E1408" s="32">
        <f t="shared" si="40"/>
        <v>436.3</v>
      </c>
      <c r="F1408" s="32">
        <f t="shared" si="41"/>
        <v>790.3</v>
      </c>
      <c r="G1408" s="32">
        <f t="shared" si="42"/>
        <v>235.59999999999997</v>
      </c>
      <c r="H1408" s="32">
        <f t="shared" si="43"/>
        <v>401.6</v>
      </c>
      <c r="I1408" s="32">
        <f t="shared" si="44"/>
        <v>219.10000000000002</v>
      </c>
      <c r="J1408" s="32">
        <f t="shared" si="45"/>
        <v>54.5</v>
      </c>
      <c r="K1408" s="32">
        <f t="shared" si="46"/>
        <v>0</v>
      </c>
      <c r="L1408" s="32">
        <f t="shared" si="47"/>
        <v>0</v>
      </c>
      <c r="N1408" s="400">
        <f t="shared" si="48"/>
        <v>2137.3999999999996</v>
      </c>
      <c r="O1408" s="65">
        <v>1438.4</v>
      </c>
      <c r="P1408" s="72">
        <f t="shared" si="49"/>
        <v>698.99999999999955</v>
      </c>
      <c r="Q1408" s="65">
        <v>2137.3999999999992</v>
      </c>
      <c r="R1408" s="72">
        <f t="shared" si="50"/>
        <v>0</v>
      </c>
      <c r="S1408" s="261"/>
      <c r="T1408" s="61"/>
      <c r="V1408" s="249"/>
      <c r="W1408" s="61"/>
      <c r="X1408" s="65"/>
      <c r="Y1408" s="419"/>
    </row>
    <row r="1409" spans="1:25" ht="15.75">
      <c r="A1409" s="105" t="s">
        <v>2516</v>
      </c>
      <c r="D1409" s="32"/>
      <c r="E1409" s="32">
        <f t="shared" si="40"/>
        <v>165.20000000000002</v>
      </c>
      <c r="F1409" s="32">
        <f t="shared" si="41"/>
        <v>951.90000000000009</v>
      </c>
      <c r="G1409" s="32">
        <f t="shared" si="42"/>
        <v>124.8</v>
      </c>
      <c r="H1409" s="32">
        <f t="shared" si="43"/>
        <v>450.69999999999993</v>
      </c>
      <c r="I1409" s="32">
        <f t="shared" si="44"/>
        <v>98.5</v>
      </c>
      <c r="J1409" s="32">
        <f t="shared" si="45"/>
        <v>88.300000000000011</v>
      </c>
      <c r="K1409" s="32">
        <f t="shared" si="46"/>
        <v>0</v>
      </c>
      <c r="L1409" s="32">
        <f t="shared" si="47"/>
        <v>0</v>
      </c>
      <c r="N1409" s="400">
        <f t="shared" si="48"/>
        <v>1879.3999999999999</v>
      </c>
      <c r="O1409" s="65">
        <v>906.9</v>
      </c>
      <c r="P1409" s="72">
        <f t="shared" si="49"/>
        <v>972.49999999999989</v>
      </c>
      <c r="Q1409" s="65">
        <v>1879.4</v>
      </c>
      <c r="R1409" s="72">
        <f t="shared" si="50"/>
        <v>0</v>
      </c>
      <c r="S1409" s="105"/>
      <c r="T1409" s="61"/>
      <c r="V1409" s="249"/>
      <c r="W1409" s="61"/>
      <c r="X1409" s="65"/>
      <c r="Y1409" s="419"/>
    </row>
    <row r="1410" spans="1:25" ht="15.75">
      <c r="A1410" s="261" t="s">
        <v>3843</v>
      </c>
      <c r="D1410" s="32"/>
      <c r="E1410" s="32">
        <f t="shared" si="40"/>
        <v>261.10000000000002</v>
      </c>
      <c r="F1410" s="32">
        <f t="shared" si="41"/>
        <v>507.1</v>
      </c>
      <c r="G1410" s="32">
        <f t="shared" si="42"/>
        <v>244.39999999999998</v>
      </c>
      <c r="H1410" s="32">
        <f t="shared" si="43"/>
        <v>588.29999999999995</v>
      </c>
      <c r="I1410" s="32">
        <f t="shared" si="44"/>
        <v>146.4</v>
      </c>
      <c r="J1410" s="32">
        <f t="shared" si="45"/>
        <v>60.7</v>
      </c>
      <c r="K1410" s="32">
        <f t="shared" si="46"/>
        <v>0</v>
      </c>
      <c r="L1410" s="32">
        <f t="shared" si="47"/>
        <v>0</v>
      </c>
      <c r="N1410" s="400">
        <f t="shared" si="48"/>
        <v>1808.0000000000002</v>
      </c>
      <c r="O1410" s="65">
        <v>1186.8999999999999</v>
      </c>
      <c r="P1410" s="72">
        <f t="shared" si="49"/>
        <v>621.10000000000036</v>
      </c>
      <c r="Q1410" s="65">
        <v>1807.9999999999998</v>
      </c>
      <c r="R1410" s="72">
        <f t="shared" si="50"/>
        <v>0</v>
      </c>
      <c r="S1410" s="261"/>
      <c r="T1410" s="61"/>
      <c r="V1410" s="249"/>
      <c r="W1410" s="61"/>
      <c r="X1410" s="65"/>
      <c r="Y1410" s="419"/>
    </row>
    <row r="1411" spans="1:25" ht="15.75">
      <c r="A1411" s="261" t="s">
        <v>1587</v>
      </c>
      <c r="D1411" s="32"/>
      <c r="E1411" s="32">
        <f t="shared" si="40"/>
        <v>167.7</v>
      </c>
      <c r="F1411" s="32">
        <f t="shared" si="41"/>
        <v>982.80000000000007</v>
      </c>
      <c r="G1411" s="32">
        <f t="shared" si="42"/>
        <v>181.25</v>
      </c>
      <c r="H1411" s="32">
        <f t="shared" si="43"/>
        <v>521.04999999999995</v>
      </c>
      <c r="I1411" s="32">
        <f t="shared" si="44"/>
        <v>170.60000000000002</v>
      </c>
      <c r="J1411" s="32">
        <f t="shared" si="45"/>
        <v>53.599999999999994</v>
      </c>
      <c r="K1411" s="32">
        <f t="shared" si="46"/>
        <v>18.2</v>
      </c>
      <c r="L1411" s="32">
        <f t="shared" si="47"/>
        <v>0</v>
      </c>
      <c r="N1411" s="400">
        <f t="shared" si="48"/>
        <v>2095.1999999999998</v>
      </c>
      <c r="O1411" s="65">
        <v>1023.45</v>
      </c>
      <c r="P1411" s="72">
        <f t="shared" si="49"/>
        <v>1071.7499999999998</v>
      </c>
      <c r="Q1411" s="65">
        <v>2095.1999999999998</v>
      </c>
      <c r="R1411" s="72">
        <f t="shared" si="50"/>
        <v>0</v>
      </c>
      <c r="S1411" s="261"/>
      <c r="T1411" s="61"/>
      <c r="V1411" s="249"/>
      <c r="W1411" s="61"/>
      <c r="X1411" s="65"/>
      <c r="Y1411" s="419"/>
    </row>
    <row r="1412" spans="1:25" ht="15.75">
      <c r="A1412" s="261" t="s">
        <v>11</v>
      </c>
      <c r="D1412" s="32"/>
      <c r="E1412" s="32">
        <f t="shared" si="40"/>
        <v>265.3</v>
      </c>
      <c r="F1412" s="32">
        <f t="shared" si="41"/>
        <v>883.09999999999991</v>
      </c>
      <c r="G1412" s="32">
        <f t="shared" si="42"/>
        <v>124.4</v>
      </c>
      <c r="H1412" s="32">
        <f t="shared" si="43"/>
        <v>512.20000000000005</v>
      </c>
      <c r="I1412" s="32">
        <f t="shared" si="44"/>
        <v>201.29999999999998</v>
      </c>
      <c r="J1412" s="32">
        <f t="shared" si="45"/>
        <v>61.899999999999991</v>
      </c>
      <c r="K1412" s="32">
        <f t="shared" si="46"/>
        <v>0</v>
      </c>
      <c r="L1412" s="32">
        <f t="shared" si="47"/>
        <v>0</v>
      </c>
      <c r="N1412" s="400">
        <f t="shared" si="48"/>
        <v>2048.1999999999998</v>
      </c>
      <c r="O1412" s="65">
        <v>1125.4999999999998</v>
      </c>
      <c r="P1412" s="72">
        <f t="shared" si="49"/>
        <v>922.7</v>
      </c>
      <c r="Q1412" s="65">
        <v>2048.2000000000003</v>
      </c>
      <c r="R1412" s="72">
        <f t="shared" si="50"/>
        <v>0</v>
      </c>
      <c r="S1412" s="261"/>
      <c r="T1412" s="61"/>
      <c r="V1412" s="249"/>
      <c r="W1412" s="61"/>
      <c r="X1412" s="65"/>
      <c r="Y1412" s="419"/>
    </row>
    <row r="1413" spans="1:25" ht="15.75">
      <c r="A1413" s="105" t="s">
        <v>2077</v>
      </c>
      <c r="D1413" s="32"/>
      <c r="E1413" s="32">
        <f t="shared" si="40"/>
        <v>102.3</v>
      </c>
      <c r="F1413" s="32">
        <f t="shared" si="41"/>
        <v>415</v>
      </c>
      <c r="G1413" s="32">
        <f t="shared" si="42"/>
        <v>134.19999999999999</v>
      </c>
      <c r="H1413" s="32">
        <f t="shared" si="43"/>
        <v>430.2</v>
      </c>
      <c r="I1413" s="32">
        <f t="shared" si="44"/>
        <v>209.29999999999998</v>
      </c>
      <c r="J1413" s="32">
        <f t="shared" si="45"/>
        <v>13.599999999999998</v>
      </c>
      <c r="K1413" s="32">
        <f t="shared" si="46"/>
        <v>0</v>
      </c>
      <c r="L1413" s="32">
        <f t="shared" si="47"/>
        <v>0</v>
      </c>
      <c r="N1413" s="400">
        <f t="shared" si="48"/>
        <v>1304.5999999999999</v>
      </c>
      <c r="O1413" s="65">
        <v>906.70000000000016</v>
      </c>
      <c r="P1413" s="72">
        <f t="shared" si="49"/>
        <v>397.89999999999975</v>
      </c>
      <c r="Q1413" s="65">
        <v>1304.6000000000001</v>
      </c>
      <c r="R1413" s="72">
        <f t="shared" si="50"/>
        <v>0</v>
      </c>
      <c r="S1413" s="105"/>
      <c r="T1413" s="61"/>
      <c r="V1413" s="249"/>
      <c r="W1413" s="61"/>
      <c r="X1413" s="65"/>
      <c r="Y1413" s="419"/>
    </row>
    <row r="1414" spans="1:25" ht="15.75">
      <c r="A1414" s="261" t="s">
        <v>1591</v>
      </c>
      <c r="D1414" s="32"/>
      <c r="E1414" s="32">
        <f t="shared" si="40"/>
        <v>183.7</v>
      </c>
      <c r="F1414" s="32">
        <f t="shared" si="41"/>
        <v>858.10000000000014</v>
      </c>
      <c r="G1414" s="32">
        <f t="shared" si="42"/>
        <v>77.5</v>
      </c>
      <c r="H1414" s="32">
        <f t="shared" si="43"/>
        <v>549.9</v>
      </c>
      <c r="I1414" s="32">
        <f t="shared" si="44"/>
        <v>112.30000000000001</v>
      </c>
      <c r="J1414" s="32">
        <f t="shared" si="45"/>
        <v>63.099999999999994</v>
      </c>
      <c r="K1414" s="32">
        <f t="shared" si="46"/>
        <v>0</v>
      </c>
      <c r="L1414" s="32">
        <f t="shared" si="47"/>
        <v>0</v>
      </c>
      <c r="N1414" s="400">
        <f t="shared" si="48"/>
        <v>1844.6000000000001</v>
      </c>
      <c r="O1414" s="65">
        <v>850.4</v>
      </c>
      <c r="P1414" s="72">
        <f t="shared" si="49"/>
        <v>994.20000000000016</v>
      </c>
      <c r="Q1414" s="65">
        <v>1844.5999999999995</v>
      </c>
      <c r="R1414" s="72">
        <f t="shared" si="50"/>
        <v>0</v>
      </c>
      <c r="S1414" s="261"/>
      <c r="T1414" s="61"/>
      <c r="V1414" s="249"/>
      <c r="W1414" s="61"/>
      <c r="X1414" s="65"/>
      <c r="Y1414" s="419"/>
    </row>
    <row r="1415" spans="1:25" ht="15.75">
      <c r="A1415" s="104" t="s">
        <v>1279</v>
      </c>
      <c r="D1415" s="32"/>
      <c r="E1415" s="32">
        <f t="shared" si="40"/>
        <v>140</v>
      </c>
      <c r="F1415" s="32">
        <f t="shared" si="41"/>
        <v>655.59999999999991</v>
      </c>
      <c r="G1415" s="32">
        <f t="shared" si="42"/>
        <v>40.5</v>
      </c>
      <c r="H1415" s="32">
        <f t="shared" si="43"/>
        <v>459.5</v>
      </c>
      <c r="I1415" s="32">
        <f t="shared" si="44"/>
        <v>112.7</v>
      </c>
      <c r="J1415" s="32">
        <f t="shared" si="45"/>
        <v>43.8</v>
      </c>
      <c r="K1415" s="32">
        <f t="shared" si="46"/>
        <v>0</v>
      </c>
      <c r="L1415" s="32">
        <f t="shared" si="47"/>
        <v>0</v>
      </c>
      <c r="N1415" s="400">
        <f t="shared" si="48"/>
        <v>1452.1</v>
      </c>
      <c r="O1415" s="65">
        <v>705.09999999999991</v>
      </c>
      <c r="P1415" s="72">
        <f t="shared" si="49"/>
        <v>747</v>
      </c>
      <c r="Q1415" s="65">
        <v>1452.1</v>
      </c>
      <c r="R1415" s="72">
        <f t="shared" si="50"/>
        <v>0</v>
      </c>
      <c r="S1415" s="104"/>
      <c r="T1415" s="61"/>
      <c r="V1415" s="249"/>
      <c r="W1415" s="61"/>
      <c r="X1415" s="65"/>
      <c r="Y1415" s="419"/>
    </row>
    <row r="1416" spans="1:25" ht="15.75">
      <c r="A1416" s="105" t="s">
        <v>596</v>
      </c>
      <c r="D1416" s="32"/>
      <c r="E1416" s="32">
        <f t="shared" si="40"/>
        <v>56.300000000000004</v>
      </c>
      <c r="F1416" s="32">
        <f t="shared" si="41"/>
        <v>419.5</v>
      </c>
      <c r="G1416" s="32">
        <f t="shared" si="42"/>
        <v>14.3</v>
      </c>
      <c r="H1416" s="32">
        <f t="shared" si="43"/>
        <v>453.2</v>
      </c>
      <c r="I1416" s="32">
        <f t="shared" si="44"/>
        <v>128.5</v>
      </c>
      <c r="J1416" s="32">
        <f t="shared" si="45"/>
        <v>51.7</v>
      </c>
      <c r="K1416" s="32">
        <f t="shared" si="46"/>
        <v>0</v>
      </c>
      <c r="L1416" s="32">
        <f t="shared" si="47"/>
        <v>0</v>
      </c>
      <c r="N1416" s="400">
        <f t="shared" si="48"/>
        <v>1123.5</v>
      </c>
      <c r="O1416" s="65">
        <v>465.70000000000005</v>
      </c>
      <c r="P1416" s="72">
        <f t="shared" si="49"/>
        <v>657.8</v>
      </c>
      <c r="Q1416" s="65">
        <v>1123.4999999999998</v>
      </c>
      <c r="R1416" s="72">
        <f t="shared" si="50"/>
        <v>0</v>
      </c>
      <c r="S1416" s="105"/>
      <c r="T1416" s="61"/>
      <c r="V1416" s="249"/>
      <c r="W1416" s="61"/>
      <c r="X1416" s="65"/>
      <c r="Y1416" s="419"/>
    </row>
    <row r="1417" spans="1:25" ht="15.75">
      <c r="A1417" s="261" t="s">
        <v>1584</v>
      </c>
      <c r="D1417" s="32"/>
      <c r="E1417" s="32">
        <f t="shared" ref="E1417:E1448" si="51">D37</f>
        <v>388.79999999999995</v>
      </c>
      <c r="F1417" s="32">
        <f t="shared" ref="F1417:F1448" si="52">D209</f>
        <v>898.7</v>
      </c>
      <c r="G1417" s="32">
        <f t="shared" ref="G1417:G1448" si="53">D381</f>
        <v>150.19999999999999</v>
      </c>
      <c r="H1417" s="32">
        <f t="shared" ref="H1417:H1448" si="54">D553</f>
        <v>513.70000000000005</v>
      </c>
      <c r="I1417" s="32">
        <f t="shared" ref="I1417:I1448" si="55">D725</f>
        <v>151.20000000000002</v>
      </c>
      <c r="J1417" s="32">
        <f t="shared" ref="J1417:J1448" si="56">D897</f>
        <v>1.4</v>
      </c>
      <c r="K1417" s="32">
        <f t="shared" ref="K1417:K1448" si="57">D1069</f>
        <v>0</v>
      </c>
      <c r="L1417" s="32">
        <f t="shared" ref="L1417:L1448" si="58">D1241</f>
        <v>0</v>
      </c>
      <c r="N1417" s="400">
        <f t="shared" ref="N1417:N1448" si="59">SUM(E1417:L1417)</f>
        <v>2104</v>
      </c>
      <c r="O1417" s="65">
        <v>1383.7999999999997</v>
      </c>
      <c r="P1417" s="72">
        <f t="shared" ref="P1417:P1448" si="60">N1417-O1417</f>
        <v>720.20000000000027</v>
      </c>
      <c r="Q1417" s="65">
        <v>2104.0000000000005</v>
      </c>
      <c r="R1417" s="72">
        <f t="shared" si="50"/>
        <v>0</v>
      </c>
      <c r="S1417" s="261"/>
      <c r="T1417" s="61"/>
      <c r="V1417" s="249"/>
      <c r="W1417" s="61"/>
      <c r="X1417" s="65"/>
      <c r="Y1417" s="419"/>
    </row>
    <row r="1418" spans="1:25" ht="15.75">
      <c r="A1418" s="105" t="s">
        <v>2512</v>
      </c>
      <c r="D1418" s="32"/>
      <c r="E1418" s="32">
        <f t="shared" si="51"/>
        <v>211.5</v>
      </c>
      <c r="F1418" s="32">
        <f t="shared" si="52"/>
        <v>1081.8</v>
      </c>
      <c r="G1418" s="32">
        <f t="shared" si="53"/>
        <v>182.5</v>
      </c>
      <c r="H1418" s="32">
        <f t="shared" si="54"/>
        <v>659.9</v>
      </c>
      <c r="I1418" s="32">
        <f t="shared" si="55"/>
        <v>279.29999999999995</v>
      </c>
      <c r="J1418" s="32">
        <f t="shared" si="56"/>
        <v>32.9</v>
      </c>
      <c r="K1418" s="32">
        <f t="shared" si="57"/>
        <v>0</v>
      </c>
      <c r="L1418" s="32">
        <f t="shared" si="58"/>
        <v>0</v>
      </c>
      <c r="N1418" s="400">
        <f t="shared" si="59"/>
        <v>2447.9</v>
      </c>
      <c r="O1418" s="65">
        <v>1489.7</v>
      </c>
      <c r="P1418" s="72">
        <f t="shared" si="60"/>
        <v>958.2</v>
      </c>
      <c r="Q1418" s="65">
        <v>2447.9</v>
      </c>
      <c r="R1418" s="72">
        <f t="shared" si="50"/>
        <v>0</v>
      </c>
      <c r="S1418" s="105"/>
      <c r="T1418" s="61"/>
      <c r="V1418" s="249"/>
      <c r="W1418" s="61"/>
      <c r="X1418" s="65"/>
      <c r="Y1418" s="419"/>
    </row>
    <row r="1419" spans="1:25" ht="15.75">
      <c r="A1419" s="261" t="s">
        <v>3857</v>
      </c>
      <c r="D1419" s="32"/>
      <c r="E1419" s="32">
        <f t="shared" si="51"/>
        <v>180</v>
      </c>
      <c r="F1419" s="32">
        <f t="shared" si="52"/>
        <v>459.7</v>
      </c>
      <c r="G1419" s="32">
        <f t="shared" si="53"/>
        <v>158.19999999999999</v>
      </c>
      <c r="H1419" s="32">
        <f t="shared" si="54"/>
        <v>594.40000000000009</v>
      </c>
      <c r="I1419" s="32">
        <f t="shared" si="55"/>
        <v>193.9</v>
      </c>
      <c r="J1419" s="32">
        <f t="shared" si="56"/>
        <v>103.80000000000001</v>
      </c>
      <c r="K1419" s="32">
        <f t="shared" si="57"/>
        <v>0</v>
      </c>
      <c r="L1419" s="32">
        <f t="shared" si="58"/>
        <v>0</v>
      </c>
      <c r="N1419" s="400">
        <f t="shared" si="59"/>
        <v>1690.0000000000002</v>
      </c>
      <c r="O1419" s="65">
        <v>1165.1000000000004</v>
      </c>
      <c r="P1419" s="72">
        <f t="shared" si="60"/>
        <v>524.89999999999986</v>
      </c>
      <c r="Q1419" s="65">
        <v>1690</v>
      </c>
      <c r="R1419" s="72">
        <f t="shared" si="50"/>
        <v>0</v>
      </c>
      <c r="S1419" s="261"/>
      <c r="T1419" s="61"/>
      <c r="V1419" s="249"/>
      <c r="W1419" s="61"/>
      <c r="X1419" s="65"/>
      <c r="Y1419" s="419"/>
    </row>
    <row r="1420" spans="1:25" ht="15.75">
      <c r="A1420" s="105" t="s">
        <v>649</v>
      </c>
      <c r="D1420" s="32"/>
      <c r="E1420" s="32">
        <f t="shared" si="51"/>
        <v>202.10000000000002</v>
      </c>
      <c r="F1420" s="32">
        <f t="shared" si="52"/>
        <v>721.5</v>
      </c>
      <c r="G1420" s="32">
        <f t="shared" si="53"/>
        <v>127</v>
      </c>
      <c r="H1420" s="32">
        <f t="shared" si="54"/>
        <v>521.1</v>
      </c>
      <c r="I1420" s="32">
        <f t="shared" si="55"/>
        <v>224.95</v>
      </c>
      <c r="J1420" s="32">
        <f t="shared" si="56"/>
        <v>62.900000000000006</v>
      </c>
      <c r="K1420" s="32">
        <f t="shared" si="57"/>
        <v>0</v>
      </c>
      <c r="L1420" s="32">
        <f t="shared" si="58"/>
        <v>0</v>
      </c>
      <c r="N1420" s="400">
        <f t="shared" si="59"/>
        <v>1859.55</v>
      </c>
      <c r="O1420" s="65">
        <v>1106.7</v>
      </c>
      <c r="P1420" s="72">
        <f t="shared" si="60"/>
        <v>752.84999999999991</v>
      </c>
      <c r="Q1420" s="65">
        <v>1859.5500000000002</v>
      </c>
      <c r="R1420" s="72">
        <f t="shared" si="50"/>
        <v>0</v>
      </c>
      <c r="S1420" s="105"/>
      <c r="T1420" s="84"/>
      <c r="V1420" s="249"/>
      <c r="W1420" s="61"/>
      <c r="X1420" s="65"/>
      <c r="Y1420" s="419"/>
    </row>
    <row r="1421" spans="1:25" ht="15.75">
      <c r="A1421" s="261" t="s">
        <v>3851</v>
      </c>
      <c r="D1421" s="32"/>
      <c r="E1421" s="32">
        <f t="shared" si="51"/>
        <v>175.2</v>
      </c>
      <c r="F1421" s="32">
        <f t="shared" si="52"/>
        <v>420.59999999999997</v>
      </c>
      <c r="G1421" s="32">
        <f t="shared" si="53"/>
        <v>163.5</v>
      </c>
      <c r="H1421" s="32">
        <f t="shared" si="54"/>
        <v>481.8</v>
      </c>
      <c r="I1421" s="32">
        <f t="shared" si="55"/>
        <v>231.60000000000002</v>
      </c>
      <c r="J1421" s="32">
        <f t="shared" si="56"/>
        <v>64.3</v>
      </c>
      <c r="K1421" s="32">
        <f t="shared" si="57"/>
        <v>14.3</v>
      </c>
      <c r="L1421" s="32">
        <f t="shared" si="58"/>
        <v>0</v>
      </c>
      <c r="N1421" s="400">
        <f t="shared" si="59"/>
        <v>1551.2999999999997</v>
      </c>
      <c r="O1421" s="65">
        <v>1036.3000000000002</v>
      </c>
      <c r="P1421" s="72">
        <f t="shared" si="60"/>
        <v>514.99999999999955</v>
      </c>
      <c r="Q1421" s="65">
        <v>1551.3</v>
      </c>
      <c r="R1421" s="72">
        <f t="shared" si="50"/>
        <v>0</v>
      </c>
      <c r="S1421" s="261"/>
      <c r="T1421" s="61"/>
      <c r="V1421" s="249"/>
      <c r="W1421" s="61"/>
      <c r="X1421" s="65"/>
      <c r="Y1421" s="419"/>
    </row>
    <row r="1422" spans="1:25" ht="15.75">
      <c r="A1422" s="105" t="s">
        <v>601</v>
      </c>
      <c r="D1422" s="32"/>
      <c r="E1422" s="32">
        <f t="shared" si="51"/>
        <v>25.900000000000002</v>
      </c>
      <c r="F1422" s="32">
        <f t="shared" si="52"/>
        <v>683.09999999999991</v>
      </c>
      <c r="G1422" s="32">
        <f t="shared" si="53"/>
        <v>172.7</v>
      </c>
      <c r="H1422" s="32">
        <f t="shared" si="54"/>
        <v>580.20000000000005</v>
      </c>
      <c r="I1422" s="32">
        <f t="shared" si="55"/>
        <v>191.99999999999997</v>
      </c>
      <c r="J1422" s="32">
        <f t="shared" si="56"/>
        <v>31.4</v>
      </c>
      <c r="K1422" s="32">
        <f t="shared" si="57"/>
        <v>0</v>
      </c>
      <c r="L1422" s="32">
        <f t="shared" si="58"/>
        <v>0</v>
      </c>
      <c r="N1422" s="400">
        <f t="shared" si="59"/>
        <v>1685.3</v>
      </c>
      <c r="O1422" s="65">
        <v>1014.9000000000001</v>
      </c>
      <c r="P1422" s="72">
        <f t="shared" si="60"/>
        <v>670.39999999999986</v>
      </c>
      <c r="Q1422" s="65">
        <v>1685.3000000000004</v>
      </c>
      <c r="R1422" s="72">
        <f t="shared" si="50"/>
        <v>0</v>
      </c>
      <c r="S1422" s="105"/>
      <c r="T1422" s="61"/>
      <c r="V1422" s="249"/>
      <c r="W1422" s="61"/>
      <c r="X1422" s="65"/>
      <c r="Y1422" s="419"/>
    </row>
    <row r="1423" spans="1:25" ht="15.75">
      <c r="A1423" s="261" t="s">
        <v>3837</v>
      </c>
      <c r="D1423" s="32"/>
      <c r="E1423" s="32">
        <f t="shared" si="51"/>
        <v>210</v>
      </c>
      <c r="F1423" s="32">
        <f t="shared" si="52"/>
        <v>758.30000000000007</v>
      </c>
      <c r="G1423" s="32">
        <f t="shared" si="53"/>
        <v>4.8</v>
      </c>
      <c r="H1423" s="32">
        <f t="shared" si="54"/>
        <v>337</v>
      </c>
      <c r="I1423" s="32">
        <f t="shared" si="55"/>
        <v>136.69999999999999</v>
      </c>
      <c r="J1423" s="32">
        <f t="shared" si="56"/>
        <v>45.3</v>
      </c>
      <c r="K1423" s="32">
        <f t="shared" si="57"/>
        <v>0</v>
      </c>
      <c r="L1423" s="32">
        <f t="shared" si="58"/>
        <v>0</v>
      </c>
      <c r="N1423" s="400">
        <f t="shared" si="59"/>
        <v>1492.1</v>
      </c>
      <c r="O1423" s="65">
        <v>660.80000000000007</v>
      </c>
      <c r="P1423" s="72">
        <f t="shared" si="60"/>
        <v>831.29999999999984</v>
      </c>
      <c r="Q1423" s="65">
        <v>1492.1000000000004</v>
      </c>
      <c r="R1423" s="72">
        <f t="shared" si="50"/>
        <v>0</v>
      </c>
      <c r="S1423" s="261"/>
      <c r="T1423" s="61"/>
      <c r="V1423" s="249"/>
      <c r="W1423" s="61"/>
      <c r="X1423" s="65"/>
      <c r="Y1423" s="419"/>
    </row>
    <row r="1424" spans="1:25" ht="15.75">
      <c r="A1424" s="260" t="s">
        <v>3181</v>
      </c>
      <c r="D1424" s="32"/>
      <c r="E1424" s="32">
        <f t="shared" si="51"/>
        <v>215.8</v>
      </c>
      <c r="F1424" s="32">
        <f t="shared" si="52"/>
        <v>895.99999999999989</v>
      </c>
      <c r="G1424" s="32">
        <f t="shared" si="53"/>
        <v>92.5</v>
      </c>
      <c r="H1424" s="32">
        <f t="shared" si="54"/>
        <v>492.90000000000009</v>
      </c>
      <c r="I1424" s="32">
        <f t="shared" si="55"/>
        <v>162.5</v>
      </c>
      <c r="J1424" s="32">
        <f t="shared" si="56"/>
        <v>55.9</v>
      </c>
      <c r="K1424" s="32">
        <f t="shared" si="57"/>
        <v>0</v>
      </c>
      <c r="L1424" s="32">
        <f t="shared" si="58"/>
        <v>0</v>
      </c>
      <c r="N1424" s="400">
        <f t="shared" si="59"/>
        <v>1915.6000000000001</v>
      </c>
      <c r="O1424" s="65">
        <v>897.99999999999989</v>
      </c>
      <c r="P1424" s="72">
        <f t="shared" si="60"/>
        <v>1017.6000000000003</v>
      </c>
      <c r="Q1424" s="65">
        <v>1915.5999999999995</v>
      </c>
      <c r="R1424" s="72">
        <f t="shared" si="50"/>
        <v>0</v>
      </c>
      <c r="S1424" s="260"/>
      <c r="T1424" s="61"/>
      <c r="V1424" s="249"/>
      <c r="W1424" s="61"/>
      <c r="X1424" s="65"/>
      <c r="Y1424" s="419"/>
    </row>
    <row r="1425" spans="1:25" ht="15.75">
      <c r="A1425" s="261" t="s">
        <v>15</v>
      </c>
      <c r="D1425" s="32"/>
      <c r="E1425" s="32">
        <f t="shared" si="51"/>
        <v>211.5</v>
      </c>
      <c r="F1425" s="32">
        <f t="shared" si="52"/>
        <v>870.39999999999986</v>
      </c>
      <c r="G1425" s="32">
        <f t="shared" si="53"/>
        <v>97.600000000000009</v>
      </c>
      <c r="H1425" s="32">
        <f t="shared" si="54"/>
        <v>537.6</v>
      </c>
      <c r="I1425" s="32">
        <f t="shared" si="55"/>
        <v>148.80000000000001</v>
      </c>
      <c r="J1425" s="32">
        <f t="shared" si="56"/>
        <v>55</v>
      </c>
      <c r="K1425" s="32">
        <f t="shared" si="57"/>
        <v>0</v>
      </c>
      <c r="L1425" s="32">
        <f t="shared" si="58"/>
        <v>0</v>
      </c>
      <c r="N1425" s="400">
        <f t="shared" si="59"/>
        <v>1920.8999999999999</v>
      </c>
      <c r="O1425" s="65">
        <v>926.5</v>
      </c>
      <c r="P1425" s="72">
        <f t="shared" si="60"/>
        <v>994.39999999999986</v>
      </c>
      <c r="Q1425" s="65">
        <v>1920.8999999999999</v>
      </c>
      <c r="R1425" s="72">
        <f t="shared" si="50"/>
        <v>0</v>
      </c>
      <c r="S1425" s="261"/>
      <c r="T1425" s="61"/>
      <c r="V1425" s="249"/>
      <c r="W1425" s="61"/>
      <c r="X1425" s="65"/>
      <c r="Y1425" s="419"/>
    </row>
    <row r="1426" spans="1:25" ht="15.75">
      <c r="A1426" s="105" t="s">
        <v>2521</v>
      </c>
      <c r="D1426" s="32"/>
      <c r="E1426" s="32">
        <f t="shared" si="51"/>
        <v>257.2</v>
      </c>
      <c r="F1426" s="32">
        <f t="shared" si="52"/>
        <v>794.2</v>
      </c>
      <c r="G1426" s="32">
        <f t="shared" si="53"/>
        <v>231.85</v>
      </c>
      <c r="H1426" s="32">
        <f t="shared" si="54"/>
        <v>455.35</v>
      </c>
      <c r="I1426" s="32">
        <f t="shared" si="55"/>
        <v>95.3</v>
      </c>
      <c r="J1426" s="32">
        <f t="shared" si="56"/>
        <v>68.5</v>
      </c>
      <c r="K1426" s="32">
        <f t="shared" si="57"/>
        <v>0</v>
      </c>
      <c r="L1426" s="32">
        <f t="shared" si="58"/>
        <v>0</v>
      </c>
      <c r="N1426" s="400">
        <f t="shared" si="59"/>
        <v>1902.3999999999999</v>
      </c>
      <c r="O1426" s="65">
        <v>1028.2499999999998</v>
      </c>
      <c r="P1426" s="72">
        <f t="shared" si="60"/>
        <v>874.15000000000009</v>
      </c>
      <c r="Q1426" s="65">
        <v>1902.3999999999999</v>
      </c>
      <c r="R1426" s="72">
        <f t="shared" si="50"/>
        <v>0</v>
      </c>
      <c r="S1426" s="105"/>
      <c r="T1426" s="61"/>
      <c r="V1426" s="249"/>
      <c r="W1426" s="61"/>
      <c r="X1426" s="65"/>
      <c r="Y1426" s="419"/>
    </row>
    <row r="1427" spans="1:25" ht="15.75">
      <c r="A1427" s="260" t="s">
        <v>3154</v>
      </c>
      <c r="D1427" s="32"/>
      <c r="E1427" s="32">
        <f t="shared" si="51"/>
        <v>196.1</v>
      </c>
      <c r="F1427" s="32">
        <f t="shared" si="52"/>
        <v>1015.1999999999999</v>
      </c>
      <c r="G1427" s="32">
        <f t="shared" si="53"/>
        <v>101.6</v>
      </c>
      <c r="H1427" s="32">
        <f t="shared" si="54"/>
        <v>448.40000000000003</v>
      </c>
      <c r="I1427" s="32">
        <f t="shared" si="55"/>
        <v>122.3</v>
      </c>
      <c r="J1427" s="32">
        <f t="shared" si="56"/>
        <v>109.2</v>
      </c>
      <c r="K1427" s="32">
        <f t="shared" si="57"/>
        <v>0</v>
      </c>
      <c r="L1427" s="32">
        <f t="shared" si="58"/>
        <v>0</v>
      </c>
      <c r="N1427" s="400">
        <f t="shared" si="59"/>
        <v>1992.8</v>
      </c>
      <c r="O1427" s="65">
        <v>944.7</v>
      </c>
      <c r="P1427" s="72">
        <f t="shared" si="60"/>
        <v>1048.0999999999999</v>
      </c>
      <c r="Q1427" s="65">
        <v>1992.8</v>
      </c>
      <c r="R1427" s="72">
        <f t="shared" si="50"/>
        <v>0</v>
      </c>
      <c r="S1427" s="260"/>
      <c r="T1427" s="61"/>
      <c r="V1427" s="249"/>
      <c r="W1427" s="61"/>
      <c r="X1427" s="65"/>
      <c r="Y1427" s="419"/>
    </row>
    <row r="1428" spans="1:25" ht="15.75">
      <c r="A1428" s="105" t="s">
        <v>2094</v>
      </c>
      <c r="D1428" s="32"/>
      <c r="E1428" s="32">
        <f t="shared" si="51"/>
        <v>354.4</v>
      </c>
      <c r="F1428" s="32">
        <f t="shared" si="52"/>
        <v>701.09999999999991</v>
      </c>
      <c r="G1428" s="32">
        <f t="shared" si="53"/>
        <v>133.80000000000001</v>
      </c>
      <c r="H1428" s="32">
        <f t="shared" si="54"/>
        <v>411</v>
      </c>
      <c r="I1428" s="32">
        <f t="shared" si="55"/>
        <v>104</v>
      </c>
      <c r="J1428" s="32">
        <f t="shared" si="56"/>
        <v>63.099999999999994</v>
      </c>
      <c r="K1428" s="32">
        <f t="shared" si="57"/>
        <v>0</v>
      </c>
      <c r="L1428" s="32">
        <f t="shared" si="58"/>
        <v>0</v>
      </c>
      <c r="N1428" s="400">
        <f t="shared" si="59"/>
        <v>1767.3999999999999</v>
      </c>
      <c r="O1428" s="65">
        <v>1118.2</v>
      </c>
      <c r="P1428" s="72">
        <f t="shared" si="60"/>
        <v>649.19999999999982</v>
      </c>
      <c r="Q1428" s="65">
        <v>1767.4</v>
      </c>
      <c r="R1428" s="72">
        <f t="shared" si="50"/>
        <v>0</v>
      </c>
      <c r="S1428" s="105"/>
      <c r="T1428" s="61"/>
      <c r="V1428" s="249"/>
      <c r="W1428" s="61"/>
      <c r="X1428" s="65"/>
      <c r="Y1428" s="419"/>
    </row>
    <row r="1429" spans="1:25" ht="15.75">
      <c r="A1429" s="261" t="s">
        <v>3854</v>
      </c>
      <c r="D1429" s="32"/>
      <c r="E1429" s="32">
        <f t="shared" si="51"/>
        <v>154.30000000000001</v>
      </c>
      <c r="F1429" s="32">
        <f t="shared" si="52"/>
        <v>813.8</v>
      </c>
      <c r="G1429" s="32">
        <f t="shared" si="53"/>
        <v>115.8</v>
      </c>
      <c r="H1429" s="32">
        <f t="shared" si="54"/>
        <v>497.4</v>
      </c>
      <c r="I1429" s="32">
        <f t="shared" si="55"/>
        <v>118.4</v>
      </c>
      <c r="J1429" s="32">
        <f t="shared" si="56"/>
        <v>20.8</v>
      </c>
      <c r="K1429" s="32">
        <f t="shared" si="57"/>
        <v>0</v>
      </c>
      <c r="L1429" s="32">
        <f t="shared" si="58"/>
        <v>0</v>
      </c>
      <c r="N1429" s="400">
        <f t="shared" si="59"/>
        <v>1720.4999999999998</v>
      </c>
      <c r="O1429" s="65">
        <v>784.99999999999989</v>
      </c>
      <c r="P1429" s="72">
        <f t="shared" si="60"/>
        <v>935.49999999999989</v>
      </c>
      <c r="Q1429" s="65">
        <v>1720.5</v>
      </c>
      <c r="R1429" s="72">
        <f t="shared" si="50"/>
        <v>0</v>
      </c>
      <c r="S1429" s="261"/>
      <c r="T1429" s="61"/>
      <c r="V1429" s="249"/>
      <c r="W1429" s="61"/>
      <c r="X1429" s="65"/>
      <c r="Y1429" s="419"/>
    </row>
    <row r="1430" spans="1:25" ht="15.75">
      <c r="A1430" s="261" t="s">
        <v>1580</v>
      </c>
      <c r="D1430" s="32"/>
      <c r="E1430" s="32">
        <f t="shared" si="51"/>
        <v>169.60000000000002</v>
      </c>
      <c r="F1430" s="32">
        <f t="shared" si="52"/>
        <v>672.1</v>
      </c>
      <c r="G1430" s="32">
        <f t="shared" si="53"/>
        <v>238.4</v>
      </c>
      <c r="H1430" s="32">
        <f t="shared" si="54"/>
        <v>368.8</v>
      </c>
      <c r="I1430" s="32">
        <f t="shared" si="55"/>
        <v>115</v>
      </c>
      <c r="J1430" s="32">
        <f t="shared" si="56"/>
        <v>9.8000000000000007</v>
      </c>
      <c r="K1430" s="32">
        <f t="shared" si="57"/>
        <v>0</v>
      </c>
      <c r="L1430" s="32">
        <f t="shared" si="58"/>
        <v>0</v>
      </c>
      <c r="N1430" s="400">
        <f t="shared" si="59"/>
        <v>1573.7</v>
      </c>
      <c r="O1430" s="65">
        <v>979.5</v>
      </c>
      <c r="P1430" s="72">
        <f t="shared" si="60"/>
        <v>594.20000000000005</v>
      </c>
      <c r="Q1430" s="65">
        <v>1573.6999999999998</v>
      </c>
      <c r="R1430" s="72">
        <f t="shared" si="50"/>
        <v>0</v>
      </c>
      <c r="S1430" s="261"/>
      <c r="T1430" s="61"/>
      <c r="V1430" s="249"/>
      <c r="W1430" s="61"/>
      <c r="X1430" s="65"/>
      <c r="Y1430" s="419"/>
    </row>
    <row r="1431" spans="1:25" ht="15.75">
      <c r="A1431" s="261" t="s">
        <v>17</v>
      </c>
      <c r="D1431" s="32"/>
      <c r="E1431" s="32">
        <f t="shared" si="51"/>
        <v>182.4</v>
      </c>
      <c r="F1431" s="32">
        <f t="shared" si="52"/>
        <v>1023.5</v>
      </c>
      <c r="G1431" s="32">
        <f t="shared" si="53"/>
        <v>169.1</v>
      </c>
      <c r="H1431" s="32">
        <f t="shared" si="54"/>
        <v>599.5</v>
      </c>
      <c r="I1431" s="32">
        <f t="shared" si="55"/>
        <v>155.4</v>
      </c>
      <c r="J1431" s="32">
        <f t="shared" si="56"/>
        <v>35.099999999999994</v>
      </c>
      <c r="K1431" s="32">
        <f t="shared" si="57"/>
        <v>0</v>
      </c>
      <c r="L1431" s="32">
        <f t="shared" si="58"/>
        <v>0</v>
      </c>
      <c r="N1431" s="400">
        <f t="shared" si="59"/>
        <v>2165</v>
      </c>
      <c r="O1431" s="65">
        <v>917.80000000000007</v>
      </c>
      <c r="P1431" s="72">
        <f t="shared" si="60"/>
        <v>1247.1999999999998</v>
      </c>
      <c r="Q1431" s="65">
        <v>2164.9999999999995</v>
      </c>
      <c r="R1431" s="72">
        <f t="shared" si="50"/>
        <v>0</v>
      </c>
      <c r="S1431" s="261"/>
      <c r="T1431" s="61"/>
      <c r="V1431" s="249"/>
      <c r="W1431" s="61"/>
      <c r="X1431" s="65"/>
      <c r="Y1431" s="419"/>
    </row>
    <row r="1432" spans="1:25" ht="15.75">
      <c r="A1432" s="105" t="s">
        <v>3156</v>
      </c>
      <c r="D1432" s="32"/>
      <c r="E1432" s="32">
        <f t="shared" si="51"/>
        <v>313.10000000000002</v>
      </c>
      <c r="F1432" s="32">
        <f t="shared" si="52"/>
        <v>747.09999999999991</v>
      </c>
      <c r="G1432" s="32">
        <f t="shared" si="53"/>
        <v>139.69999999999999</v>
      </c>
      <c r="H1432" s="32">
        <f t="shared" si="54"/>
        <v>381.6</v>
      </c>
      <c r="I1432" s="32">
        <f t="shared" si="55"/>
        <v>192.10000000000002</v>
      </c>
      <c r="J1432" s="32">
        <f t="shared" si="56"/>
        <v>68</v>
      </c>
      <c r="K1432" s="32">
        <f t="shared" si="57"/>
        <v>0</v>
      </c>
      <c r="L1432" s="32">
        <f t="shared" si="58"/>
        <v>0</v>
      </c>
      <c r="N1432" s="400">
        <f t="shared" si="59"/>
        <v>1841.6</v>
      </c>
      <c r="O1432" s="65">
        <v>1024.6999999999998</v>
      </c>
      <c r="P1432" s="72">
        <f t="shared" si="60"/>
        <v>816.90000000000009</v>
      </c>
      <c r="Q1432" s="65">
        <v>1841.5999999999997</v>
      </c>
      <c r="R1432" s="72">
        <f t="shared" si="50"/>
        <v>0</v>
      </c>
      <c r="S1432" s="105"/>
      <c r="T1432" s="61"/>
      <c r="V1432" s="249"/>
      <c r="W1432" s="61"/>
      <c r="X1432" s="65"/>
      <c r="Y1432" s="419"/>
    </row>
    <row r="1433" spans="1:25" ht="15.75">
      <c r="A1433" s="105" t="s">
        <v>161</v>
      </c>
      <c r="D1433" s="32"/>
      <c r="E1433" s="32">
        <f t="shared" si="51"/>
        <v>241.89999999999998</v>
      </c>
      <c r="F1433" s="32">
        <f t="shared" si="52"/>
        <v>1075.6999999999998</v>
      </c>
      <c r="G1433" s="32">
        <f t="shared" si="53"/>
        <v>104.10000000000001</v>
      </c>
      <c r="H1433" s="32">
        <f t="shared" si="54"/>
        <v>468.4</v>
      </c>
      <c r="I1433" s="32">
        <f t="shared" si="55"/>
        <v>162.4</v>
      </c>
      <c r="J1433" s="32">
        <f t="shared" si="56"/>
        <v>78.3</v>
      </c>
      <c r="K1433" s="32">
        <f t="shared" si="57"/>
        <v>0</v>
      </c>
      <c r="L1433" s="32">
        <f t="shared" si="58"/>
        <v>0</v>
      </c>
      <c r="N1433" s="400">
        <f t="shared" si="59"/>
        <v>2130.8000000000002</v>
      </c>
      <c r="O1433" s="65">
        <v>979.89999999999986</v>
      </c>
      <c r="P1433" s="72">
        <f t="shared" si="60"/>
        <v>1150.9000000000003</v>
      </c>
      <c r="Q1433" s="65">
        <v>2130.8000000000006</v>
      </c>
      <c r="R1433" s="72">
        <f t="shared" si="50"/>
        <v>0</v>
      </c>
      <c r="S1433" s="105"/>
      <c r="T1433" s="61"/>
      <c r="V1433" s="249"/>
      <c r="W1433" s="61"/>
      <c r="X1433" s="65"/>
      <c r="Y1433" s="419"/>
    </row>
    <row r="1434" spans="1:25" ht="15.75">
      <c r="A1434" s="261" t="s">
        <v>3818</v>
      </c>
      <c r="D1434" s="32"/>
      <c r="E1434" s="32">
        <f t="shared" si="51"/>
        <v>0</v>
      </c>
      <c r="F1434" s="32">
        <f t="shared" si="52"/>
        <v>577.69999999999993</v>
      </c>
      <c r="G1434" s="32">
        <f t="shared" si="53"/>
        <v>93.9</v>
      </c>
      <c r="H1434" s="32">
        <f t="shared" si="54"/>
        <v>212.7</v>
      </c>
      <c r="I1434" s="32">
        <f t="shared" si="55"/>
        <v>53.3</v>
      </c>
      <c r="J1434" s="32">
        <f t="shared" si="56"/>
        <v>3.3000000000000003</v>
      </c>
      <c r="K1434" s="32">
        <f t="shared" si="57"/>
        <v>0</v>
      </c>
      <c r="L1434" s="32">
        <f t="shared" si="58"/>
        <v>0</v>
      </c>
      <c r="N1434" s="400">
        <f t="shared" si="59"/>
        <v>940.89999999999986</v>
      </c>
      <c r="O1434" s="65">
        <v>257.60000000000002</v>
      </c>
      <c r="P1434" s="72">
        <f t="shared" si="60"/>
        <v>683.29999999999984</v>
      </c>
      <c r="Q1434" s="65">
        <v>940.9</v>
      </c>
      <c r="R1434" s="72">
        <f t="shared" si="50"/>
        <v>0</v>
      </c>
      <c r="S1434" s="261"/>
      <c r="T1434" s="61"/>
      <c r="V1434" s="249"/>
      <c r="W1434" s="61"/>
      <c r="X1434" s="65"/>
      <c r="Y1434" s="419"/>
    </row>
    <row r="1435" spans="1:25" ht="15.75">
      <c r="A1435" s="261" t="s">
        <v>3849</v>
      </c>
      <c r="D1435" s="32"/>
      <c r="E1435" s="32">
        <f t="shared" si="51"/>
        <v>291.2</v>
      </c>
      <c r="F1435" s="32">
        <f t="shared" si="52"/>
        <v>1047.9000000000001</v>
      </c>
      <c r="G1435" s="32">
        <f t="shared" si="53"/>
        <v>72.5</v>
      </c>
      <c r="H1435" s="32">
        <f t="shared" si="54"/>
        <v>578.4</v>
      </c>
      <c r="I1435" s="32">
        <f t="shared" si="55"/>
        <v>130.6</v>
      </c>
      <c r="J1435" s="32">
        <f t="shared" si="56"/>
        <v>32.200000000000003</v>
      </c>
      <c r="K1435" s="32">
        <f t="shared" si="57"/>
        <v>0</v>
      </c>
      <c r="L1435" s="32">
        <f t="shared" si="58"/>
        <v>0</v>
      </c>
      <c r="N1435" s="400">
        <f t="shared" si="59"/>
        <v>2152.7999999999997</v>
      </c>
      <c r="O1435" s="65">
        <v>961.79999999999984</v>
      </c>
      <c r="P1435" s="72">
        <f t="shared" si="60"/>
        <v>1191</v>
      </c>
      <c r="Q1435" s="65">
        <v>2152.8000000000002</v>
      </c>
      <c r="R1435" s="72">
        <f t="shared" si="50"/>
        <v>0</v>
      </c>
      <c r="S1435" s="261"/>
      <c r="T1435" s="61"/>
      <c r="V1435" s="249"/>
      <c r="W1435" s="61"/>
      <c r="X1435" s="65"/>
      <c r="Y1435" s="419"/>
    </row>
    <row r="1436" spans="1:25" ht="15.75">
      <c r="A1436" s="260" t="s">
        <v>3157</v>
      </c>
      <c r="D1436" s="32"/>
      <c r="E1436" s="32">
        <f t="shared" si="51"/>
        <v>229.4</v>
      </c>
      <c r="F1436" s="32">
        <f t="shared" si="52"/>
        <v>1003.5</v>
      </c>
      <c r="G1436" s="32">
        <f t="shared" si="53"/>
        <v>147.44999999999999</v>
      </c>
      <c r="H1436" s="32">
        <f t="shared" si="54"/>
        <v>395.95</v>
      </c>
      <c r="I1436" s="32">
        <f t="shared" si="55"/>
        <v>183.1</v>
      </c>
      <c r="J1436" s="32">
        <f t="shared" si="56"/>
        <v>47.9</v>
      </c>
      <c r="K1436" s="32">
        <f t="shared" si="57"/>
        <v>0</v>
      </c>
      <c r="L1436" s="32">
        <f t="shared" si="58"/>
        <v>0</v>
      </c>
      <c r="N1436" s="400">
        <f t="shared" si="59"/>
        <v>2007.3000000000002</v>
      </c>
      <c r="O1436" s="65">
        <v>1049.8500000000001</v>
      </c>
      <c r="P1436" s="72">
        <f t="shared" si="60"/>
        <v>957.45</v>
      </c>
      <c r="Q1436" s="65">
        <v>2007.3000000000004</v>
      </c>
      <c r="R1436" s="72">
        <f t="shared" si="50"/>
        <v>0</v>
      </c>
      <c r="S1436" s="260"/>
      <c r="T1436" s="61"/>
      <c r="V1436" s="249"/>
      <c r="W1436" s="61"/>
      <c r="X1436" s="65"/>
      <c r="Y1436" s="419"/>
    </row>
    <row r="1437" spans="1:25" ht="15.75">
      <c r="A1437" s="105" t="s">
        <v>2515</v>
      </c>
      <c r="D1437" s="32"/>
      <c r="E1437" s="32">
        <f t="shared" si="51"/>
        <v>140</v>
      </c>
      <c r="F1437" s="32">
        <f t="shared" si="52"/>
        <v>1054.9000000000001</v>
      </c>
      <c r="G1437" s="32">
        <f t="shared" si="53"/>
        <v>61.6</v>
      </c>
      <c r="H1437" s="32">
        <f t="shared" si="54"/>
        <v>481.70000000000005</v>
      </c>
      <c r="I1437" s="32">
        <f t="shared" si="55"/>
        <v>129.70000000000002</v>
      </c>
      <c r="J1437" s="32">
        <f t="shared" si="56"/>
        <v>49.2</v>
      </c>
      <c r="K1437" s="32">
        <f t="shared" si="57"/>
        <v>0</v>
      </c>
      <c r="L1437" s="32">
        <f t="shared" si="58"/>
        <v>0</v>
      </c>
      <c r="N1437" s="400">
        <f t="shared" si="59"/>
        <v>1917.1000000000001</v>
      </c>
      <c r="O1437" s="65">
        <v>698</v>
      </c>
      <c r="P1437" s="72">
        <f t="shared" si="60"/>
        <v>1219.1000000000001</v>
      </c>
      <c r="Q1437" s="65">
        <v>1917.1000000000004</v>
      </c>
      <c r="R1437" s="72">
        <f t="shared" si="50"/>
        <v>0</v>
      </c>
      <c r="S1437" s="105"/>
      <c r="T1437" s="61"/>
      <c r="V1437" s="249"/>
      <c r="W1437" s="61"/>
      <c r="X1437" s="65"/>
      <c r="Y1437" s="419"/>
    </row>
    <row r="1438" spans="1:25" ht="15.75">
      <c r="A1438" s="261" t="s">
        <v>3821</v>
      </c>
      <c r="D1438" s="32"/>
      <c r="E1438" s="32">
        <f t="shared" si="51"/>
        <v>61.4</v>
      </c>
      <c r="F1438" s="32">
        <f t="shared" si="52"/>
        <v>229.4</v>
      </c>
      <c r="G1438" s="32">
        <f t="shared" si="53"/>
        <v>147.9</v>
      </c>
      <c r="H1438" s="32">
        <f t="shared" si="54"/>
        <v>460.59999999999997</v>
      </c>
      <c r="I1438" s="32">
        <f t="shared" si="55"/>
        <v>126.5</v>
      </c>
      <c r="J1438" s="32">
        <f t="shared" si="56"/>
        <v>37.9</v>
      </c>
      <c r="K1438" s="32">
        <f t="shared" si="57"/>
        <v>0</v>
      </c>
      <c r="L1438" s="32">
        <f t="shared" si="58"/>
        <v>0</v>
      </c>
      <c r="N1438" s="400">
        <f t="shared" si="59"/>
        <v>1063.7</v>
      </c>
      <c r="O1438" s="65">
        <v>714.49999999999989</v>
      </c>
      <c r="P1438" s="72">
        <f t="shared" si="60"/>
        <v>349.20000000000016</v>
      </c>
      <c r="Q1438" s="65">
        <v>1063.7</v>
      </c>
      <c r="R1438" s="72">
        <f t="shared" si="50"/>
        <v>0</v>
      </c>
      <c r="S1438" s="261"/>
      <c r="T1438" s="61"/>
      <c r="V1438" s="249"/>
      <c r="W1438" s="61"/>
      <c r="X1438" s="65"/>
      <c r="Y1438" s="419"/>
    </row>
    <row r="1439" spans="1:25" ht="15.75">
      <c r="A1439" s="105" t="s">
        <v>2097</v>
      </c>
      <c r="D1439" s="32"/>
      <c r="E1439" s="32">
        <f t="shared" si="51"/>
        <v>227.8</v>
      </c>
      <c r="F1439" s="32">
        <f t="shared" si="52"/>
        <v>649.79999999999995</v>
      </c>
      <c r="G1439" s="32">
        <f t="shared" si="53"/>
        <v>181</v>
      </c>
      <c r="H1439" s="32">
        <f t="shared" si="54"/>
        <v>341.5</v>
      </c>
      <c r="I1439" s="32">
        <f t="shared" si="55"/>
        <v>186.2</v>
      </c>
      <c r="J1439" s="32">
        <f t="shared" si="56"/>
        <v>28.000000000000004</v>
      </c>
      <c r="K1439" s="32">
        <f t="shared" si="57"/>
        <v>0</v>
      </c>
      <c r="L1439" s="32">
        <f t="shared" si="58"/>
        <v>0</v>
      </c>
      <c r="N1439" s="400">
        <f t="shared" si="59"/>
        <v>1614.3</v>
      </c>
      <c r="O1439" s="65">
        <v>945.69999999999993</v>
      </c>
      <c r="P1439" s="72">
        <f t="shared" si="60"/>
        <v>668.6</v>
      </c>
      <c r="Q1439" s="65">
        <v>1614.2999999999997</v>
      </c>
      <c r="R1439" s="72">
        <f t="shared" si="50"/>
        <v>0</v>
      </c>
      <c r="S1439" s="105"/>
      <c r="T1439" s="61"/>
      <c r="V1439" s="249"/>
      <c r="W1439" s="61"/>
      <c r="X1439" s="65"/>
      <c r="Y1439" s="419"/>
    </row>
    <row r="1440" spans="1:25" ht="15.75">
      <c r="A1440" s="261" t="s">
        <v>3824</v>
      </c>
      <c r="D1440" s="32"/>
      <c r="E1440" s="32">
        <f t="shared" si="51"/>
        <v>203.4</v>
      </c>
      <c r="F1440" s="32">
        <f t="shared" si="52"/>
        <v>801.89999999999986</v>
      </c>
      <c r="G1440" s="32">
        <f t="shared" si="53"/>
        <v>143.30000000000001</v>
      </c>
      <c r="H1440" s="32">
        <f t="shared" si="54"/>
        <v>648.20000000000005</v>
      </c>
      <c r="I1440" s="32">
        <f t="shared" si="55"/>
        <v>239.89999999999998</v>
      </c>
      <c r="J1440" s="32">
        <f t="shared" si="56"/>
        <v>49.600000000000009</v>
      </c>
      <c r="K1440" s="32">
        <f t="shared" si="57"/>
        <v>0</v>
      </c>
      <c r="L1440" s="32">
        <f t="shared" si="58"/>
        <v>0</v>
      </c>
      <c r="N1440" s="400">
        <f t="shared" si="59"/>
        <v>2086.2999999999997</v>
      </c>
      <c r="O1440" s="65">
        <v>1181.1000000000001</v>
      </c>
      <c r="P1440" s="72">
        <f t="shared" si="60"/>
        <v>905.19999999999959</v>
      </c>
      <c r="Q1440" s="65">
        <v>2086.2999999999997</v>
      </c>
      <c r="R1440" s="72">
        <f t="shared" si="50"/>
        <v>0</v>
      </c>
      <c r="S1440" s="261"/>
      <c r="T1440" s="61"/>
      <c r="V1440" s="249"/>
      <c r="W1440" s="61"/>
      <c r="X1440" s="65"/>
      <c r="Y1440" s="419"/>
    </row>
    <row r="1441" spans="1:25" ht="15.75">
      <c r="A1441" s="105" t="s">
        <v>2507</v>
      </c>
      <c r="D1441" s="32"/>
      <c r="E1441" s="32">
        <f t="shared" si="51"/>
        <v>288.5</v>
      </c>
      <c r="F1441" s="32">
        <f t="shared" si="52"/>
        <v>1020.8000000000001</v>
      </c>
      <c r="G1441" s="32">
        <f t="shared" si="53"/>
        <v>144.1</v>
      </c>
      <c r="H1441" s="32">
        <f t="shared" si="54"/>
        <v>479.1</v>
      </c>
      <c r="I1441" s="32">
        <f t="shared" si="55"/>
        <v>179.8</v>
      </c>
      <c r="J1441" s="32">
        <f t="shared" si="56"/>
        <v>31</v>
      </c>
      <c r="K1441" s="32">
        <f t="shared" si="57"/>
        <v>0</v>
      </c>
      <c r="L1441" s="32">
        <f t="shared" si="58"/>
        <v>0</v>
      </c>
      <c r="N1441" s="400">
        <f t="shared" si="59"/>
        <v>2143.3000000000002</v>
      </c>
      <c r="O1441" s="65">
        <v>1053.5999999999999</v>
      </c>
      <c r="P1441" s="72">
        <f t="shared" si="60"/>
        <v>1089.7000000000003</v>
      </c>
      <c r="Q1441" s="65">
        <v>2143.2999999999997</v>
      </c>
      <c r="R1441" s="72">
        <f t="shared" si="50"/>
        <v>0</v>
      </c>
      <c r="S1441" s="105"/>
      <c r="T1441" s="61"/>
      <c r="V1441" s="249"/>
      <c r="W1441" s="61"/>
      <c r="X1441" s="65"/>
      <c r="Y1441" s="419"/>
    </row>
    <row r="1442" spans="1:25" ht="15.75">
      <c r="A1442" s="260" t="s">
        <v>3158</v>
      </c>
      <c r="D1442" s="32"/>
      <c r="E1442" s="32">
        <f t="shared" si="51"/>
        <v>206.89999999999998</v>
      </c>
      <c r="F1442" s="32">
        <f t="shared" si="52"/>
        <v>1042.5999999999999</v>
      </c>
      <c r="G1442" s="32">
        <f t="shared" si="53"/>
        <v>154</v>
      </c>
      <c r="H1442" s="32">
        <f t="shared" si="54"/>
        <v>460.1</v>
      </c>
      <c r="I1442" s="32">
        <f t="shared" si="55"/>
        <v>154.19999999999999</v>
      </c>
      <c r="J1442" s="32">
        <f t="shared" si="56"/>
        <v>86.1</v>
      </c>
      <c r="K1442" s="32">
        <f t="shared" si="57"/>
        <v>0</v>
      </c>
      <c r="L1442" s="32">
        <f t="shared" si="58"/>
        <v>0</v>
      </c>
      <c r="N1442" s="400">
        <f t="shared" si="59"/>
        <v>2103.9</v>
      </c>
      <c r="O1442" s="65">
        <v>1035</v>
      </c>
      <c r="P1442" s="72">
        <f t="shared" si="60"/>
        <v>1068.9000000000001</v>
      </c>
      <c r="Q1442" s="65">
        <v>2103.8999999999996</v>
      </c>
      <c r="R1442" s="72">
        <f t="shared" si="50"/>
        <v>0</v>
      </c>
      <c r="S1442" s="260"/>
      <c r="T1442" s="61"/>
      <c r="V1442" s="249"/>
      <c r="W1442" s="61"/>
      <c r="X1442" s="65"/>
      <c r="Y1442" s="419"/>
    </row>
    <row r="1443" spans="1:25" ht="15.75">
      <c r="A1443" s="261" t="s">
        <v>3832</v>
      </c>
      <c r="D1443" s="32"/>
      <c r="E1443" s="32">
        <f t="shared" si="51"/>
        <v>183.89999999999998</v>
      </c>
      <c r="F1443" s="32">
        <f t="shared" si="52"/>
        <v>382.30000000000007</v>
      </c>
      <c r="G1443" s="32">
        <f t="shared" si="53"/>
        <v>117</v>
      </c>
      <c r="H1443" s="32">
        <f t="shared" si="54"/>
        <v>562.90000000000009</v>
      </c>
      <c r="I1443" s="32">
        <f t="shared" si="55"/>
        <v>231.20000000000002</v>
      </c>
      <c r="J1443" s="32">
        <f t="shared" si="56"/>
        <v>54.6</v>
      </c>
      <c r="K1443" s="32">
        <f t="shared" si="57"/>
        <v>0</v>
      </c>
      <c r="L1443" s="32">
        <f t="shared" si="58"/>
        <v>0</v>
      </c>
      <c r="N1443" s="400">
        <f t="shared" si="59"/>
        <v>1531.9</v>
      </c>
      <c r="O1443" s="65">
        <v>927.1</v>
      </c>
      <c r="P1443" s="72">
        <f t="shared" si="60"/>
        <v>604.80000000000007</v>
      </c>
      <c r="Q1443" s="65">
        <v>1531.8999999999999</v>
      </c>
      <c r="R1443" s="72">
        <f t="shared" si="50"/>
        <v>0</v>
      </c>
      <c r="S1443" s="261"/>
      <c r="T1443" s="61"/>
      <c r="V1443" s="249"/>
      <c r="W1443" s="61"/>
      <c r="X1443" s="65"/>
      <c r="Y1443" s="419"/>
    </row>
    <row r="1444" spans="1:25" ht="15.75">
      <c r="A1444" s="105" t="s">
        <v>2080</v>
      </c>
      <c r="D1444" s="32"/>
      <c r="E1444" s="32">
        <f t="shared" si="51"/>
        <v>156</v>
      </c>
      <c r="F1444" s="32">
        <f t="shared" si="52"/>
        <v>720</v>
      </c>
      <c r="G1444" s="32">
        <f t="shared" si="53"/>
        <v>187.3</v>
      </c>
      <c r="H1444" s="32">
        <f t="shared" si="54"/>
        <v>565.9</v>
      </c>
      <c r="I1444" s="32">
        <f t="shared" si="55"/>
        <v>166</v>
      </c>
      <c r="J1444" s="32">
        <f t="shared" si="56"/>
        <v>0</v>
      </c>
      <c r="K1444" s="32">
        <f t="shared" si="57"/>
        <v>0</v>
      </c>
      <c r="L1444" s="32">
        <f t="shared" si="58"/>
        <v>0</v>
      </c>
      <c r="N1444" s="400">
        <f t="shared" si="59"/>
        <v>1795.1999999999998</v>
      </c>
      <c r="O1444" s="65">
        <v>904.29999999999984</v>
      </c>
      <c r="P1444" s="72">
        <f t="shared" si="60"/>
        <v>890.9</v>
      </c>
      <c r="Q1444" s="65">
        <v>1795.2</v>
      </c>
      <c r="R1444" s="72">
        <f t="shared" si="50"/>
        <v>0</v>
      </c>
      <c r="S1444" s="105"/>
      <c r="T1444" s="61"/>
      <c r="V1444" s="249"/>
      <c r="W1444" s="61"/>
      <c r="X1444" s="65"/>
      <c r="Y1444" s="419"/>
    </row>
    <row r="1445" spans="1:25" ht="15.75">
      <c r="A1445" s="104" t="s">
        <v>3826</v>
      </c>
      <c r="D1445" s="32"/>
      <c r="E1445" s="32">
        <f t="shared" si="51"/>
        <v>238.5</v>
      </c>
      <c r="F1445" s="32">
        <f t="shared" si="52"/>
        <v>1066.5999999999999</v>
      </c>
      <c r="G1445" s="32">
        <f t="shared" si="53"/>
        <v>110.2</v>
      </c>
      <c r="H1445" s="32">
        <f t="shared" si="54"/>
        <v>447.7</v>
      </c>
      <c r="I1445" s="32">
        <f t="shared" si="55"/>
        <v>75.599999999999994</v>
      </c>
      <c r="J1445" s="32">
        <f t="shared" si="56"/>
        <v>54.3</v>
      </c>
      <c r="K1445" s="32">
        <f t="shared" si="57"/>
        <v>0</v>
      </c>
      <c r="L1445" s="32">
        <f t="shared" si="58"/>
        <v>0</v>
      </c>
      <c r="N1445" s="400">
        <f t="shared" si="59"/>
        <v>1992.8999999999999</v>
      </c>
      <c r="O1445" s="65">
        <v>1098.7000000000003</v>
      </c>
      <c r="P1445" s="72">
        <f t="shared" si="60"/>
        <v>894.19999999999959</v>
      </c>
      <c r="Q1445" s="65">
        <v>1992.9</v>
      </c>
      <c r="R1445" s="72">
        <f t="shared" si="50"/>
        <v>0</v>
      </c>
      <c r="S1445" s="104"/>
      <c r="T1445" s="61"/>
      <c r="V1445" s="249"/>
      <c r="W1445" s="61"/>
      <c r="X1445" s="65"/>
      <c r="Y1445" s="419"/>
    </row>
    <row r="1446" spans="1:25" ht="15.75">
      <c r="A1446" s="260" t="s">
        <v>3159</v>
      </c>
      <c r="D1446" s="32"/>
      <c r="E1446" s="32">
        <f t="shared" si="51"/>
        <v>251.8</v>
      </c>
      <c r="F1446" s="32">
        <f t="shared" si="52"/>
        <v>612.49999999999989</v>
      </c>
      <c r="G1446" s="32">
        <f t="shared" si="53"/>
        <v>175.1</v>
      </c>
      <c r="H1446" s="32">
        <f t="shared" si="54"/>
        <v>437</v>
      </c>
      <c r="I1446" s="32">
        <f t="shared" si="55"/>
        <v>177.10000000000002</v>
      </c>
      <c r="J1446" s="32">
        <f t="shared" si="56"/>
        <v>21.700000000000003</v>
      </c>
      <c r="K1446" s="32">
        <f t="shared" si="57"/>
        <v>0</v>
      </c>
      <c r="L1446" s="32">
        <f t="shared" si="58"/>
        <v>0</v>
      </c>
      <c r="N1446" s="400">
        <f t="shared" si="59"/>
        <v>1675.2</v>
      </c>
      <c r="O1446" s="65">
        <v>954.59999999999991</v>
      </c>
      <c r="P1446" s="72">
        <f t="shared" si="60"/>
        <v>720.60000000000014</v>
      </c>
      <c r="Q1446" s="65">
        <v>1675.2000000000005</v>
      </c>
      <c r="R1446" s="72">
        <f t="shared" si="50"/>
        <v>0</v>
      </c>
      <c r="S1446" s="260"/>
      <c r="T1446" s="61"/>
      <c r="V1446" s="249"/>
      <c r="W1446" s="61"/>
      <c r="X1446" s="65"/>
      <c r="Y1446" s="419"/>
    </row>
    <row r="1447" spans="1:25" ht="15.75">
      <c r="A1447" s="105" t="s">
        <v>2529</v>
      </c>
      <c r="D1447" s="32"/>
      <c r="E1447" s="32">
        <f t="shared" si="51"/>
        <v>250.5</v>
      </c>
      <c r="F1447" s="32">
        <f t="shared" si="52"/>
        <v>859.2</v>
      </c>
      <c r="G1447" s="32">
        <f t="shared" si="53"/>
        <v>142.79999999999998</v>
      </c>
      <c r="H1447" s="32">
        <f t="shared" si="54"/>
        <v>555.29999999999995</v>
      </c>
      <c r="I1447" s="32">
        <f t="shared" si="55"/>
        <v>175.79999999999998</v>
      </c>
      <c r="J1447" s="32">
        <f t="shared" si="56"/>
        <v>49.499999999999993</v>
      </c>
      <c r="K1447" s="32">
        <f t="shared" si="57"/>
        <v>0</v>
      </c>
      <c r="L1447" s="32">
        <f t="shared" si="58"/>
        <v>0</v>
      </c>
      <c r="N1447" s="400">
        <f t="shared" si="59"/>
        <v>2033.1</v>
      </c>
      <c r="O1447" s="65">
        <v>1020.3</v>
      </c>
      <c r="P1447" s="72">
        <f t="shared" si="60"/>
        <v>1012.8</v>
      </c>
      <c r="Q1447" s="65">
        <v>2033.1000000000004</v>
      </c>
      <c r="R1447" s="72">
        <f t="shared" si="50"/>
        <v>0</v>
      </c>
      <c r="S1447" s="105"/>
      <c r="T1447" s="61"/>
      <c r="V1447" s="249"/>
      <c r="W1447" s="61"/>
      <c r="X1447" s="65"/>
      <c r="Y1447" s="419"/>
    </row>
    <row r="1448" spans="1:25" ht="15.75">
      <c r="A1448" s="261" t="s">
        <v>3853</v>
      </c>
      <c r="D1448" s="32"/>
      <c r="E1448" s="32">
        <f t="shared" si="51"/>
        <v>234.8</v>
      </c>
      <c r="F1448" s="32">
        <f t="shared" si="52"/>
        <v>1047.3</v>
      </c>
      <c r="G1448" s="32">
        <f t="shared" si="53"/>
        <v>27.299999999999997</v>
      </c>
      <c r="H1448" s="32">
        <f t="shared" si="54"/>
        <v>540.5</v>
      </c>
      <c r="I1448" s="32">
        <f t="shared" si="55"/>
        <v>130.5</v>
      </c>
      <c r="J1448" s="32">
        <f t="shared" si="56"/>
        <v>27.6</v>
      </c>
      <c r="K1448" s="32">
        <f t="shared" si="57"/>
        <v>0</v>
      </c>
      <c r="L1448" s="32">
        <f t="shared" si="58"/>
        <v>0</v>
      </c>
      <c r="N1448" s="400">
        <f t="shared" si="59"/>
        <v>2007.9999999999998</v>
      </c>
      <c r="O1448" s="65">
        <v>803.19999999999993</v>
      </c>
      <c r="P1448" s="72">
        <f t="shared" si="60"/>
        <v>1204.7999999999997</v>
      </c>
      <c r="Q1448" s="65">
        <v>2008.0000000000005</v>
      </c>
      <c r="R1448" s="72">
        <f t="shared" si="50"/>
        <v>0</v>
      </c>
      <c r="S1448" s="261"/>
      <c r="T1448" s="61"/>
      <c r="V1448" s="249"/>
      <c r="W1448" s="61"/>
      <c r="X1448" s="65"/>
      <c r="Y1448" s="419"/>
    </row>
    <row r="1449" spans="1:25" ht="15.75">
      <c r="A1449" s="261" t="s">
        <v>3835</v>
      </c>
      <c r="D1449" s="32"/>
      <c r="E1449" s="32">
        <f t="shared" ref="E1449:E1480" si="61">D69</f>
        <v>0</v>
      </c>
      <c r="F1449" s="32">
        <f t="shared" ref="F1449:F1480" si="62">D241</f>
        <v>499.99999999999989</v>
      </c>
      <c r="G1449" s="32">
        <f t="shared" ref="G1449:G1480" si="63">D413</f>
        <v>0</v>
      </c>
      <c r="H1449" s="32">
        <f t="shared" ref="H1449:H1480" si="64">D585</f>
        <v>410.70000000000005</v>
      </c>
      <c r="I1449" s="32">
        <f t="shared" ref="I1449:I1480" si="65">D757</f>
        <v>108.45</v>
      </c>
      <c r="J1449" s="32">
        <f t="shared" ref="J1449:J1480" si="66">D929</f>
        <v>68.55</v>
      </c>
      <c r="K1449" s="32">
        <f t="shared" ref="K1449:K1480" si="67">D1101</f>
        <v>15.6</v>
      </c>
      <c r="L1449" s="32">
        <f t="shared" ref="L1449:L1480" si="68">D1273</f>
        <v>0</v>
      </c>
      <c r="N1449" s="400">
        <f t="shared" ref="N1449:N1480" si="69">SUM(E1449:L1449)</f>
        <v>1103.3</v>
      </c>
      <c r="O1449" s="65">
        <v>399.80000000000007</v>
      </c>
      <c r="P1449" s="72">
        <f t="shared" ref="P1449:P1480" si="70">N1449-O1449</f>
        <v>703.49999999999989</v>
      </c>
      <c r="Q1449" s="65">
        <v>1103.3</v>
      </c>
      <c r="R1449" s="72">
        <f t="shared" si="50"/>
        <v>0</v>
      </c>
      <c r="S1449" s="261"/>
      <c r="T1449" s="61"/>
      <c r="V1449" s="249"/>
      <c r="W1449" s="61"/>
      <c r="X1449" s="65"/>
      <c r="Y1449" s="419"/>
    </row>
    <row r="1450" spans="1:25" ht="15.75">
      <c r="A1450" s="105" t="s">
        <v>665</v>
      </c>
      <c r="D1450" s="32"/>
      <c r="E1450" s="32">
        <f t="shared" si="61"/>
        <v>194.6</v>
      </c>
      <c r="F1450" s="32">
        <f t="shared" si="62"/>
        <v>1085.8000000000002</v>
      </c>
      <c r="G1450" s="32">
        <f t="shared" si="63"/>
        <v>84.1</v>
      </c>
      <c r="H1450" s="32">
        <f t="shared" si="64"/>
        <v>381.29999999999995</v>
      </c>
      <c r="I1450" s="32">
        <f t="shared" si="65"/>
        <v>81.400000000000006</v>
      </c>
      <c r="J1450" s="32">
        <f t="shared" si="66"/>
        <v>36.1</v>
      </c>
      <c r="K1450" s="32">
        <f t="shared" si="67"/>
        <v>0</v>
      </c>
      <c r="L1450" s="32">
        <f t="shared" si="68"/>
        <v>0</v>
      </c>
      <c r="N1450" s="400">
        <f t="shared" si="69"/>
        <v>1863.3</v>
      </c>
      <c r="O1450" s="65">
        <v>809.80000000000007</v>
      </c>
      <c r="P1450" s="72">
        <f t="shared" si="70"/>
        <v>1053.5</v>
      </c>
      <c r="Q1450" s="65">
        <v>1863.2999999999997</v>
      </c>
      <c r="R1450" s="72">
        <f t="shared" ref="R1450:R1513" si="71">N1450-Q1450</f>
        <v>0</v>
      </c>
      <c r="S1450" s="105"/>
      <c r="T1450" s="61"/>
      <c r="V1450" s="249"/>
      <c r="W1450" s="61"/>
      <c r="X1450" s="65"/>
      <c r="Y1450" s="419"/>
    </row>
    <row r="1451" spans="1:25" ht="15.75">
      <c r="A1451" s="105" t="s">
        <v>2528</v>
      </c>
      <c r="D1451" s="32"/>
      <c r="E1451" s="32">
        <f t="shared" si="61"/>
        <v>11.700000000000001</v>
      </c>
      <c r="F1451" s="32">
        <f t="shared" si="62"/>
        <v>633.59999999999991</v>
      </c>
      <c r="G1451" s="32">
        <f t="shared" si="63"/>
        <v>66.2</v>
      </c>
      <c r="H1451" s="32">
        <f t="shared" si="64"/>
        <v>400.3</v>
      </c>
      <c r="I1451" s="32">
        <f t="shared" si="65"/>
        <v>82.7</v>
      </c>
      <c r="J1451" s="32">
        <f t="shared" si="66"/>
        <v>8.3999999999999986</v>
      </c>
      <c r="K1451" s="32">
        <f t="shared" si="67"/>
        <v>0</v>
      </c>
      <c r="L1451" s="32">
        <f t="shared" si="68"/>
        <v>0</v>
      </c>
      <c r="N1451" s="400">
        <f t="shared" si="69"/>
        <v>1202.9000000000001</v>
      </c>
      <c r="O1451" s="65">
        <v>656.1</v>
      </c>
      <c r="P1451" s="72">
        <f t="shared" si="70"/>
        <v>546.80000000000007</v>
      </c>
      <c r="Q1451" s="65">
        <v>1202.9000000000001</v>
      </c>
      <c r="R1451" s="72">
        <f t="shared" si="71"/>
        <v>0</v>
      </c>
      <c r="S1451" s="105"/>
      <c r="T1451" s="61"/>
      <c r="V1451" s="249"/>
      <c r="W1451" s="61"/>
      <c r="X1451" s="65"/>
      <c r="Y1451" s="419"/>
    </row>
    <row r="1452" spans="1:25" ht="15.75">
      <c r="A1452" s="261" t="s">
        <v>2171</v>
      </c>
      <c r="D1452" s="32"/>
      <c r="E1452" s="32">
        <f t="shared" si="61"/>
        <v>239.8</v>
      </c>
      <c r="F1452" s="32">
        <f t="shared" si="62"/>
        <v>615.20000000000005</v>
      </c>
      <c r="G1452" s="32">
        <f t="shared" si="63"/>
        <v>29.4</v>
      </c>
      <c r="H1452" s="32">
        <f t="shared" si="64"/>
        <v>648.79999999999995</v>
      </c>
      <c r="I1452" s="32">
        <f t="shared" si="65"/>
        <v>178.90000000000003</v>
      </c>
      <c r="J1452" s="32">
        <f t="shared" si="66"/>
        <v>121.19999999999999</v>
      </c>
      <c r="K1452" s="32">
        <f t="shared" si="67"/>
        <v>0</v>
      </c>
      <c r="L1452" s="32">
        <f t="shared" si="68"/>
        <v>0</v>
      </c>
      <c r="N1452" s="400">
        <f t="shared" si="69"/>
        <v>1833.3</v>
      </c>
      <c r="O1452" s="65">
        <v>881.40000000000009</v>
      </c>
      <c r="P1452" s="72">
        <f t="shared" si="70"/>
        <v>951.89999999999986</v>
      </c>
      <c r="Q1452" s="65">
        <v>1833.3</v>
      </c>
      <c r="R1452" s="72">
        <f t="shared" si="71"/>
        <v>0</v>
      </c>
      <c r="S1452" s="261"/>
      <c r="T1452" s="61"/>
      <c r="V1452" s="249"/>
      <c r="W1452" s="61"/>
      <c r="X1452" s="65"/>
      <c r="Y1452" s="419"/>
    </row>
    <row r="1453" spans="1:25" ht="15.75">
      <c r="A1453" s="105" t="s">
        <v>3160</v>
      </c>
      <c r="D1453" s="32"/>
      <c r="E1453" s="32">
        <f t="shared" si="61"/>
        <v>276.20000000000005</v>
      </c>
      <c r="F1453" s="32">
        <f t="shared" si="62"/>
        <v>838</v>
      </c>
      <c r="G1453" s="32">
        <f t="shared" si="63"/>
        <v>108.4</v>
      </c>
      <c r="H1453" s="32">
        <f t="shared" si="64"/>
        <v>724</v>
      </c>
      <c r="I1453" s="32">
        <f t="shared" si="65"/>
        <v>228.90000000000003</v>
      </c>
      <c r="J1453" s="32">
        <f t="shared" si="66"/>
        <v>30.700000000000003</v>
      </c>
      <c r="K1453" s="32">
        <f t="shared" si="67"/>
        <v>0</v>
      </c>
      <c r="L1453" s="32">
        <f t="shared" si="68"/>
        <v>0</v>
      </c>
      <c r="N1453" s="400">
        <f t="shared" si="69"/>
        <v>2206.1999999999998</v>
      </c>
      <c r="O1453" s="65">
        <v>1242.7000000000003</v>
      </c>
      <c r="P1453" s="72">
        <f t="shared" si="70"/>
        <v>963.49999999999955</v>
      </c>
      <c r="Q1453" s="65">
        <v>2206.2000000000003</v>
      </c>
      <c r="R1453" s="72">
        <f t="shared" si="71"/>
        <v>0</v>
      </c>
      <c r="S1453" s="105"/>
      <c r="T1453" s="61"/>
      <c r="V1453" s="249"/>
      <c r="W1453" s="61"/>
      <c r="X1453" s="65"/>
      <c r="Y1453" s="419"/>
    </row>
    <row r="1454" spans="1:25" ht="15.75">
      <c r="A1454" s="105" t="s">
        <v>2511</v>
      </c>
      <c r="D1454" s="32"/>
      <c r="E1454" s="32">
        <f t="shared" si="61"/>
        <v>239.4</v>
      </c>
      <c r="F1454" s="32">
        <f t="shared" si="62"/>
        <v>894.6</v>
      </c>
      <c r="G1454" s="32">
        <f t="shared" si="63"/>
        <v>134.80000000000001</v>
      </c>
      <c r="H1454" s="32">
        <f t="shared" si="64"/>
        <v>476.9</v>
      </c>
      <c r="I1454" s="32">
        <f t="shared" si="65"/>
        <v>208.85</v>
      </c>
      <c r="J1454" s="32">
        <f t="shared" si="66"/>
        <v>44.2</v>
      </c>
      <c r="K1454" s="32">
        <f t="shared" si="67"/>
        <v>0</v>
      </c>
      <c r="L1454" s="32">
        <f t="shared" si="68"/>
        <v>0</v>
      </c>
      <c r="N1454" s="400">
        <f t="shared" si="69"/>
        <v>1998.7499999999998</v>
      </c>
      <c r="O1454" s="65">
        <v>1018.9499999999999</v>
      </c>
      <c r="P1454" s="72">
        <f t="shared" si="70"/>
        <v>979.79999999999984</v>
      </c>
      <c r="Q1454" s="65">
        <v>1998.7500000000002</v>
      </c>
      <c r="R1454" s="72">
        <f t="shared" si="71"/>
        <v>0</v>
      </c>
      <c r="S1454" s="105"/>
      <c r="T1454" s="61"/>
      <c r="V1454" s="249"/>
      <c r="W1454" s="61"/>
      <c r="X1454" s="65"/>
      <c r="Y1454" s="419"/>
    </row>
    <row r="1455" spans="1:25" ht="15.75">
      <c r="A1455" s="105" t="s">
        <v>661</v>
      </c>
      <c r="D1455" s="32"/>
      <c r="E1455" s="32">
        <f t="shared" si="61"/>
        <v>150</v>
      </c>
      <c r="F1455" s="32">
        <f t="shared" si="62"/>
        <v>512.1</v>
      </c>
      <c r="G1455" s="32">
        <f t="shared" si="63"/>
        <v>104.89999999999999</v>
      </c>
      <c r="H1455" s="32">
        <f t="shared" si="64"/>
        <v>254.7</v>
      </c>
      <c r="I1455" s="32">
        <f t="shared" si="65"/>
        <v>157.6</v>
      </c>
      <c r="J1455" s="32">
        <f t="shared" si="66"/>
        <v>11.3</v>
      </c>
      <c r="K1455" s="32">
        <f t="shared" si="67"/>
        <v>0</v>
      </c>
      <c r="L1455" s="32">
        <f t="shared" si="68"/>
        <v>0</v>
      </c>
      <c r="N1455" s="400">
        <f t="shared" si="69"/>
        <v>1190.5999999999999</v>
      </c>
      <c r="O1455" s="65">
        <v>646.4000000000002</v>
      </c>
      <c r="P1455" s="72">
        <f t="shared" si="70"/>
        <v>544.1999999999997</v>
      </c>
      <c r="Q1455" s="65">
        <v>1190.5999999999997</v>
      </c>
      <c r="R1455" s="72">
        <f t="shared" si="71"/>
        <v>0</v>
      </c>
      <c r="S1455" s="105"/>
      <c r="T1455" s="61"/>
      <c r="V1455" s="249"/>
      <c r="W1455" s="61"/>
      <c r="X1455" s="65"/>
      <c r="Y1455" s="419"/>
    </row>
    <row r="1456" spans="1:25" ht="15.75">
      <c r="A1456" s="260" t="s">
        <v>21</v>
      </c>
      <c r="D1456" s="32"/>
      <c r="E1456" s="32">
        <f t="shared" si="61"/>
        <v>311</v>
      </c>
      <c r="F1456" s="32">
        <f t="shared" si="62"/>
        <v>1140.2</v>
      </c>
      <c r="G1456" s="32">
        <f t="shared" si="63"/>
        <v>160.9</v>
      </c>
      <c r="H1456" s="32">
        <f t="shared" si="64"/>
        <v>548.5</v>
      </c>
      <c r="I1456" s="32">
        <f t="shared" si="65"/>
        <v>206.25</v>
      </c>
      <c r="J1456" s="32">
        <f t="shared" si="66"/>
        <v>51.099999999999994</v>
      </c>
      <c r="K1456" s="32">
        <f t="shared" si="67"/>
        <v>0</v>
      </c>
      <c r="L1456" s="32">
        <f t="shared" si="68"/>
        <v>0</v>
      </c>
      <c r="N1456" s="400">
        <f t="shared" si="69"/>
        <v>2417.9500000000003</v>
      </c>
      <c r="O1456" s="65">
        <v>1173.1500000000001</v>
      </c>
      <c r="P1456" s="72">
        <f t="shared" si="70"/>
        <v>1244.8000000000002</v>
      </c>
      <c r="Q1456" s="65">
        <v>2417.9500000000007</v>
      </c>
      <c r="R1456" s="72">
        <f t="shared" si="71"/>
        <v>0</v>
      </c>
      <c r="S1456" s="260"/>
      <c r="T1456" s="61"/>
      <c r="V1456" s="249"/>
      <c r="W1456" s="61"/>
      <c r="X1456" s="65"/>
      <c r="Y1456" s="419"/>
    </row>
    <row r="1457" spans="1:25" ht="15.75">
      <c r="A1457" s="105" t="s">
        <v>141</v>
      </c>
      <c r="D1457" s="32"/>
      <c r="E1457" s="32">
        <f t="shared" si="61"/>
        <v>267.29999999999995</v>
      </c>
      <c r="F1457" s="32">
        <f t="shared" si="62"/>
        <v>1008.5999999999999</v>
      </c>
      <c r="G1457" s="32">
        <f t="shared" si="63"/>
        <v>122.4</v>
      </c>
      <c r="H1457" s="32">
        <f t="shared" si="64"/>
        <v>531.69999999999993</v>
      </c>
      <c r="I1457" s="32">
        <f t="shared" si="65"/>
        <v>165.4</v>
      </c>
      <c r="J1457" s="32">
        <f t="shared" si="66"/>
        <v>96.6</v>
      </c>
      <c r="K1457" s="32">
        <f t="shared" si="67"/>
        <v>0</v>
      </c>
      <c r="L1457" s="32">
        <f t="shared" si="68"/>
        <v>0</v>
      </c>
      <c r="N1457" s="400">
        <f t="shared" si="69"/>
        <v>2192</v>
      </c>
      <c r="O1457" s="65">
        <v>1107.0999999999999</v>
      </c>
      <c r="P1457" s="72">
        <f t="shared" si="70"/>
        <v>1084.9000000000001</v>
      </c>
      <c r="Q1457" s="65">
        <v>2192.0000000000009</v>
      </c>
      <c r="R1457" s="72">
        <f t="shared" si="71"/>
        <v>0</v>
      </c>
      <c r="S1457" s="105"/>
      <c r="T1457" s="61"/>
      <c r="V1457" s="249"/>
      <c r="W1457" s="61"/>
      <c r="X1457" s="65"/>
      <c r="Y1457" s="419"/>
    </row>
    <row r="1458" spans="1:25" ht="15.75">
      <c r="A1458" s="105" t="s">
        <v>2073</v>
      </c>
      <c r="D1458" s="32"/>
      <c r="E1458" s="32">
        <f t="shared" si="61"/>
        <v>239.8</v>
      </c>
      <c r="F1458" s="32">
        <f t="shared" si="62"/>
        <v>1001.1999999999999</v>
      </c>
      <c r="G1458" s="32">
        <f t="shared" si="63"/>
        <v>190.7</v>
      </c>
      <c r="H1458" s="32">
        <f t="shared" si="64"/>
        <v>283.5</v>
      </c>
      <c r="I1458" s="32">
        <f t="shared" si="65"/>
        <v>122.8</v>
      </c>
      <c r="J1458" s="32">
        <f t="shared" si="66"/>
        <v>9.7999999999999989</v>
      </c>
      <c r="K1458" s="32">
        <f t="shared" si="67"/>
        <v>0</v>
      </c>
      <c r="L1458" s="32">
        <f t="shared" si="68"/>
        <v>0</v>
      </c>
      <c r="N1458" s="400">
        <f t="shared" si="69"/>
        <v>1847.8</v>
      </c>
      <c r="O1458" s="65">
        <v>895.99999999999989</v>
      </c>
      <c r="P1458" s="72">
        <f t="shared" si="70"/>
        <v>951.80000000000007</v>
      </c>
      <c r="Q1458" s="65">
        <v>1847.8000000000002</v>
      </c>
      <c r="R1458" s="72">
        <f t="shared" si="71"/>
        <v>0</v>
      </c>
      <c r="S1458" s="105"/>
      <c r="T1458" s="61"/>
      <c r="V1458" s="249"/>
      <c r="W1458" s="61"/>
      <c r="X1458" s="65"/>
      <c r="Y1458" s="419"/>
    </row>
    <row r="1459" spans="1:25" ht="15.75">
      <c r="A1459" s="261" t="s">
        <v>1592</v>
      </c>
      <c r="E1459" s="32">
        <f t="shared" si="61"/>
        <v>115.60000000000001</v>
      </c>
      <c r="F1459" s="32">
        <f t="shared" si="62"/>
        <v>271.80000000000007</v>
      </c>
      <c r="G1459" s="32">
        <f t="shared" si="63"/>
        <v>224.65</v>
      </c>
      <c r="H1459" s="32">
        <f t="shared" si="64"/>
        <v>454.19999999999993</v>
      </c>
      <c r="I1459" s="32">
        <f t="shared" si="65"/>
        <v>111.60000000000001</v>
      </c>
      <c r="J1459" s="32">
        <f t="shared" si="66"/>
        <v>36.700000000000003</v>
      </c>
      <c r="K1459" s="32">
        <f t="shared" si="67"/>
        <v>0</v>
      </c>
      <c r="L1459" s="32">
        <f t="shared" si="68"/>
        <v>0</v>
      </c>
      <c r="N1459" s="400">
        <f t="shared" si="69"/>
        <v>1214.55</v>
      </c>
      <c r="O1459" s="65">
        <v>729.6500000000002</v>
      </c>
      <c r="P1459" s="72">
        <f t="shared" si="70"/>
        <v>484.89999999999975</v>
      </c>
      <c r="Q1459" s="65">
        <v>1214.5500000000002</v>
      </c>
      <c r="R1459" s="72">
        <f t="shared" si="71"/>
        <v>0</v>
      </c>
      <c r="S1459" s="261"/>
      <c r="T1459" s="61"/>
      <c r="V1459" s="249"/>
      <c r="W1459" s="61"/>
      <c r="X1459" s="65"/>
      <c r="Y1459" s="419"/>
    </row>
    <row r="1460" spans="1:25" ht="15.75">
      <c r="A1460" s="105" t="s">
        <v>3161</v>
      </c>
      <c r="E1460" s="32">
        <f t="shared" si="61"/>
        <v>223.2</v>
      </c>
      <c r="F1460" s="32">
        <f t="shared" si="62"/>
        <v>598.29999999999995</v>
      </c>
      <c r="G1460" s="32">
        <f t="shared" si="63"/>
        <v>212.2</v>
      </c>
      <c r="H1460" s="32">
        <f t="shared" si="64"/>
        <v>484.5</v>
      </c>
      <c r="I1460" s="32">
        <f t="shared" si="65"/>
        <v>205.8</v>
      </c>
      <c r="J1460" s="32">
        <f t="shared" si="66"/>
        <v>42.7</v>
      </c>
      <c r="K1460" s="32">
        <f t="shared" si="67"/>
        <v>0</v>
      </c>
      <c r="L1460" s="32">
        <f t="shared" si="68"/>
        <v>0</v>
      </c>
      <c r="N1460" s="400">
        <f t="shared" si="69"/>
        <v>1766.7</v>
      </c>
      <c r="O1460" s="65">
        <v>1094.1999999999998</v>
      </c>
      <c r="P1460" s="72">
        <f t="shared" si="70"/>
        <v>672.50000000000023</v>
      </c>
      <c r="Q1460" s="65">
        <v>1766.6999999999998</v>
      </c>
      <c r="R1460" s="72">
        <f t="shared" si="71"/>
        <v>0</v>
      </c>
      <c r="S1460" s="105"/>
      <c r="T1460" s="61"/>
      <c r="V1460" s="249"/>
      <c r="W1460" s="61"/>
      <c r="X1460" s="65"/>
      <c r="Y1460" s="419"/>
    </row>
    <row r="1461" spans="1:25" ht="15.75">
      <c r="A1461" s="105" t="s">
        <v>2522</v>
      </c>
      <c r="E1461" s="32">
        <f t="shared" si="61"/>
        <v>145.19999999999999</v>
      </c>
      <c r="F1461" s="32">
        <f t="shared" si="62"/>
        <v>818.20000000000027</v>
      </c>
      <c r="G1461" s="32">
        <f t="shared" si="63"/>
        <v>142.80000000000001</v>
      </c>
      <c r="H1461" s="32">
        <f t="shared" si="64"/>
        <v>428.1</v>
      </c>
      <c r="I1461" s="32">
        <f t="shared" si="65"/>
        <v>181.6</v>
      </c>
      <c r="J1461" s="32">
        <f t="shared" si="66"/>
        <v>20.399999999999999</v>
      </c>
      <c r="K1461" s="32">
        <f t="shared" si="67"/>
        <v>0</v>
      </c>
      <c r="L1461" s="32">
        <f t="shared" si="68"/>
        <v>0</v>
      </c>
      <c r="N1461" s="400">
        <f t="shared" si="69"/>
        <v>1736.3000000000002</v>
      </c>
      <c r="O1461" s="65">
        <v>851.89999999999986</v>
      </c>
      <c r="P1461" s="72">
        <f t="shared" si="70"/>
        <v>884.40000000000032</v>
      </c>
      <c r="Q1461" s="65">
        <v>1736.3000000000002</v>
      </c>
      <c r="R1461" s="72">
        <f t="shared" si="71"/>
        <v>0</v>
      </c>
      <c r="S1461" s="105"/>
      <c r="T1461" s="61"/>
      <c r="V1461" s="249"/>
      <c r="W1461" s="61"/>
      <c r="X1461" s="65"/>
      <c r="Y1461" s="419"/>
    </row>
    <row r="1462" spans="1:25" ht="15.75">
      <c r="A1462" s="261" t="s">
        <v>3833</v>
      </c>
      <c r="E1462" s="32">
        <f t="shared" si="61"/>
        <v>12.100000000000001</v>
      </c>
      <c r="F1462" s="32">
        <f t="shared" si="62"/>
        <v>687.09999999999991</v>
      </c>
      <c r="G1462" s="32">
        <f t="shared" si="63"/>
        <v>147.19999999999999</v>
      </c>
      <c r="H1462" s="32">
        <f t="shared" si="64"/>
        <v>290.39999999999998</v>
      </c>
      <c r="I1462" s="32">
        <f t="shared" si="65"/>
        <v>208.65</v>
      </c>
      <c r="J1462" s="32">
        <f t="shared" si="66"/>
        <v>51.500000000000007</v>
      </c>
      <c r="K1462" s="32">
        <f t="shared" si="67"/>
        <v>0</v>
      </c>
      <c r="L1462" s="32">
        <f t="shared" si="68"/>
        <v>0</v>
      </c>
      <c r="N1462" s="400">
        <f t="shared" si="69"/>
        <v>1396.9499999999998</v>
      </c>
      <c r="O1462" s="65">
        <v>675.35</v>
      </c>
      <c r="P1462" s="72">
        <f t="shared" si="70"/>
        <v>721.5999999999998</v>
      </c>
      <c r="Q1462" s="65">
        <v>1396.9499999999998</v>
      </c>
      <c r="R1462" s="72">
        <f t="shared" si="71"/>
        <v>0</v>
      </c>
      <c r="S1462" s="261"/>
      <c r="T1462" s="61"/>
      <c r="V1462" s="249"/>
      <c r="W1462" s="61"/>
      <c r="X1462" s="65"/>
      <c r="Y1462" s="419"/>
    </row>
    <row r="1463" spans="1:25" ht="15.75">
      <c r="A1463" s="105" t="s">
        <v>2083</v>
      </c>
      <c r="E1463" s="32">
        <f t="shared" si="61"/>
        <v>140</v>
      </c>
      <c r="F1463" s="32">
        <f t="shared" si="62"/>
        <v>492.09999999999997</v>
      </c>
      <c r="G1463" s="32">
        <f t="shared" si="63"/>
        <v>95.3</v>
      </c>
      <c r="H1463" s="32">
        <f t="shared" si="64"/>
        <v>439.79999999999995</v>
      </c>
      <c r="I1463" s="32">
        <f t="shared" si="65"/>
        <v>146.30000000000001</v>
      </c>
      <c r="J1463" s="32">
        <f t="shared" si="66"/>
        <v>113.9</v>
      </c>
      <c r="K1463" s="32">
        <f t="shared" si="67"/>
        <v>0</v>
      </c>
      <c r="L1463" s="32">
        <f t="shared" si="68"/>
        <v>0</v>
      </c>
      <c r="N1463" s="400">
        <f t="shared" si="69"/>
        <v>1427.3999999999999</v>
      </c>
      <c r="O1463" s="65">
        <v>764.5</v>
      </c>
      <c r="P1463" s="72">
        <f t="shared" si="70"/>
        <v>662.89999999999986</v>
      </c>
      <c r="Q1463" s="65">
        <v>1427.4</v>
      </c>
      <c r="R1463" s="72">
        <f t="shared" si="71"/>
        <v>0</v>
      </c>
      <c r="S1463" s="105"/>
      <c r="T1463" s="61"/>
      <c r="V1463" s="249"/>
      <c r="W1463" s="61"/>
      <c r="X1463" s="65"/>
      <c r="Y1463" s="419"/>
    </row>
    <row r="1464" spans="1:25" ht="15.75">
      <c r="A1464" s="261" t="s">
        <v>1593</v>
      </c>
      <c r="E1464" s="32">
        <f t="shared" si="61"/>
        <v>14.3</v>
      </c>
      <c r="F1464" s="32">
        <f t="shared" si="62"/>
        <v>218.4</v>
      </c>
      <c r="G1464" s="32">
        <f t="shared" si="63"/>
        <v>52</v>
      </c>
      <c r="H1464" s="32">
        <f t="shared" si="64"/>
        <v>383.5</v>
      </c>
      <c r="I1464" s="32">
        <f t="shared" si="65"/>
        <v>183.4</v>
      </c>
      <c r="J1464" s="32">
        <f t="shared" si="66"/>
        <v>8.6</v>
      </c>
      <c r="K1464" s="32">
        <f t="shared" si="67"/>
        <v>0</v>
      </c>
      <c r="L1464" s="32">
        <f t="shared" si="68"/>
        <v>0</v>
      </c>
      <c r="N1464" s="400">
        <f t="shared" si="69"/>
        <v>860.2</v>
      </c>
      <c r="O1464" s="65">
        <v>427.4</v>
      </c>
      <c r="P1464" s="72">
        <f t="shared" si="70"/>
        <v>432.80000000000007</v>
      </c>
      <c r="Q1464" s="65">
        <v>860.19999999999993</v>
      </c>
      <c r="R1464" s="72">
        <f t="shared" si="71"/>
        <v>0</v>
      </c>
      <c r="S1464" s="261"/>
      <c r="T1464" s="61"/>
      <c r="V1464" s="249"/>
      <c r="W1464" s="61"/>
      <c r="X1464" s="65"/>
      <c r="Y1464" s="419"/>
    </row>
    <row r="1465" spans="1:25" ht="15.75">
      <c r="A1465" s="260" t="s">
        <v>3163</v>
      </c>
      <c r="E1465" s="32">
        <f t="shared" si="61"/>
        <v>265</v>
      </c>
      <c r="F1465" s="32">
        <f t="shared" si="62"/>
        <v>699.2</v>
      </c>
      <c r="G1465" s="32">
        <f t="shared" si="63"/>
        <v>82.7</v>
      </c>
      <c r="H1465" s="32">
        <f t="shared" si="64"/>
        <v>546.29999999999995</v>
      </c>
      <c r="I1465" s="32">
        <f t="shared" si="65"/>
        <v>149.5</v>
      </c>
      <c r="J1465" s="32">
        <f t="shared" si="66"/>
        <v>69</v>
      </c>
      <c r="K1465" s="32">
        <f t="shared" si="67"/>
        <v>0</v>
      </c>
      <c r="L1465" s="32">
        <f t="shared" si="68"/>
        <v>0</v>
      </c>
      <c r="N1465" s="400">
        <f t="shared" si="69"/>
        <v>1811.7</v>
      </c>
      <c r="O1465" s="65">
        <v>1067.4999999999995</v>
      </c>
      <c r="P1465" s="72">
        <f t="shared" si="70"/>
        <v>744.2000000000005</v>
      </c>
      <c r="Q1465" s="65">
        <v>1811.6999999999996</v>
      </c>
      <c r="R1465" s="72">
        <f t="shared" si="71"/>
        <v>0</v>
      </c>
      <c r="S1465" s="260"/>
      <c r="T1465" s="61"/>
      <c r="V1465" s="249"/>
      <c r="W1465" s="61"/>
      <c r="X1465" s="65"/>
      <c r="Y1465" s="419"/>
    </row>
    <row r="1466" spans="1:25" ht="15.75">
      <c r="A1466" s="105" t="s">
        <v>629</v>
      </c>
      <c r="E1466" s="32">
        <f t="shared" si="61"/>
        <v>362.6</v>
      </c>
      <c r="F1466" s="32">
        <f t="shared" si="62"/>
        <v>1227.3</v>
      </c>
      <c r="G1466" s="32">
        <f t="shared" si="63"/>
        <v>213.8</v>
      </c>
      <c r="H1466" s="32">
        <f t="shared" si="64"/>
        <v>571.4</v>
      </c>
      <c r="I1466" s="32">
        <f t="shared" si="65"/>
        <v>226.6</v>
      </c>
      <c r="J1466" s="32">
        <f t="shared" si="66"/>
        <v>3.9000000000000004</v>
      </c>
      <c r="K1466" s="32">
        <f t="shared" si="67"/>
        <v>1.1000000000000001</v>
      </c>
      <c r="L1466" s="32">
        <f t="shared" si="68"/>
        <v>0</v>
      </c>
      <c r="N1466" s="400">
        <f t="shared" si="69"/>
        <v>2606.6999999999998</v>
      </c>
      <c r="O1466" s="65">
        <v>1345.1000000000001</v>
      </c>
      <c r="P1466" s="72">
        <f t="shared" si="70"/>
        <v>1261.5999999999997</v>
      </c>
      <c r="Q1466" s="65">
        <v>2606.7000000000003</v>
      </c>
      <c r="R1466" s="72">
        <f t="shared" si="71"/>
        <v>0</v>
      </c>
      <c r="S1466" s="105"/>
      <c r="T1466" s="61"/>
      <c r="V1466" s="249"/>
      <c r="W1466" s="61"/>
      <c r="X1466" s="65"/>
      <c r="Y1466" s="419"/>
    </row>
    <row r="1467" spans="1:25" ht="15.75">
      <c r="A1467" s="105" t="s">
        <v>2082</v>
      </c>
      <c r="E1467" s="32">
        <f t="shared" si="61"/>
        <v>163.1</v>
      </c>
      <c r="F1467" s="32">
        <f t="shared" si="62"/>
        <v>810.3</v>
      </c>
      <c r="G1467" s="32">
        <f t="shared" si="63"/>
        <v>126.7</v>
      </c>
      <c r="H1467" s="32">
        <f t="shared" si="64"/>
        <v>461.3</v>
      </c>
      <c r="I1467" s="32">
        <f t="shared" si="65"/>
        <v>172.50000000000003</v>
      </c>
      <c r="J1467" s="32">
        <f t="shared" si="66"/>
        <v>48.800000000000004</v>
      </c>
      <c r="K1467" s="32">
        <f t="shared" si="67"/>
        <v>0</v>
      </c>
      <c r="L1467" s="32">
        <f t="shared" si="68"/>
        <v>0</v>
      </c>
      <c r="N1467" s="400">
        <f t="shared" si="69"/>
        <v>1782.6999999999998</v>
      </c>
      <c r="O1467" s="65">
        <v>836.9</v>
      </c>
      <c r="P1467" s="72">
        <f t="shared" si="70"/>
        <v>945.79999999999984</v>
      </c>
      <c r="Q1467" s="65">
        <v>1782.7</v>
      </c>
      <c r="R1467" s="72">
        <f t="shared" si="71"/>
        <v>0</v>
      </c>
      <c r="S1467" s="105"/>
      <c r="T1467" s="61"/>
      <c r="V1467" s="249"/>
      <c r="W1467" s="61"/>
      <c r="X1467" s="65"/>
      <c r="Y1467" s="419"/>
    </row>
    <row r="1468" spans="1:25" ht="15.75">
      <c r="A1468" s="105" t="s">
        <v>630</v>
      </c>
      <c r="E1468" s="32">
        <f t="shared" si="61"/>
        <v>353.5</v>
      </c>
      <c r="F1468" s="32">
        <f t="shared" si="62"/>
        <v>496.59999999999997</v>
      </c>
      <c r="G1468" s="32">
        <f t="shared" si="63"/>
        <v>194.1</v>
      </c>
      <c r="H1468" s="32">
        <f t="shared" si="64"/>
        <v>357.5</v>
      </c>
      <c r="I1468" s="32">
        <f t="shared" si="65"/>
        <v>210.70000000000002</v>
      </c>
      <c r="J1468" s="32">
        <f t="shared" si="66"/>
        <v>45.599999999999994</v>
      </c>
      <c r="K1468" s="32">
        <f t="shared" si="67"/>
        <v>0</v>
      </c>
      <c r="L1468" s="32">
        <f t="shared" si="68"/>
        <v>0</v>
      </c>
      <c r="N1468" s="400">
        <f t="shared" si="69"/>
        <v>1657.9999999999998</v>
      </c>
      <c r="O1468" s="65">
        <v>1258.3000000000002</v>
      </c>
      <c r="P1468" s="72">
        <f t="shared" si="70"/>
        <v>399.69999999999959</v>
      </c>
      <c r="Q1468" s="65">
        <v>1658.0000000000002</v>
      </c>
      <c r="R1468" s="72">
        <f t="shared" si="71"/>
        <v>0</v>
      </c>
      <c r="S1468" s="105"/>
      <c r="T1468" s="61"/>
      <c r="V1468" s="249"/>
      <c r="W1468" s="61"/>
      <c r="X1468" s="65"/>
      <c r="Y1468" s="419"/>
    </row>
    <row r="1469" spans="1:25" ht="15.75">
      <c r="A1469" s="105" t="s">
        <v>3164</v>
      </c>
      <c r="E1469" s="32">
        <f t="shared" si="61"/>
        <v>210.5</v>
      </c>
      <c r="F1469" s="32">
        <f t="shared" si="62"/>
        <v>640.9</v>
      </c>
      <c r="G1469" s="32">
        <f t="shared" si="63"/>
        <v>225.5</v>
      </c>
      <c r="H1469" s="32">
        <f t="shared" si="64"/>
        <v>414.3</v>
      </c>
      <c r="I1469" s="32">
        <f t="shared" si="65"/>
        <v>250.95</v>
      </c>
      <c r="J1469" s="32">
        <f t="shared" si="66"/>
        <v>31.599999999999998</v>
      </c>
      <c r="K1469" s="32">
        <f t="shared" si="67"/>
        <v>0</v>
      </c>
      <c r="L1469" s="32">
        <f t="shared" si="68"/>
        <v>0</v>
      </c>
      <c r="N1469" s="400">
        <f t="shared" si="69"/>
        <v>1773.75</v>
      </c>
      <c r="O1469" s="65">
        <v>1011.9999999999999</v>
      </c>
      <c r="P1469" s="72">
        <f t="shared" si="70"/>
        <v>761.75000000000011</v>
      </c>
      <c r="Q1469" s="65">
        <v>1773.7499999999998</v>
      </c>
      <c r="R1469" s="72">
        <f t="shared" si="71"/>
        <v>0</v>
      </c>
      <c r="S1469" s="105"/>
      <c r="T1469" s="61"/>
      <c r="V1469" s="249"/>
      <c r="W1469" s="61"/>
      <c r="X1469" s="65"/>
      <c r="Y1469" s="419"/>
    </row>
    <row r="1470" spans="1:25" ht="15.75">
      <c r="A1470" s="261" t="s">
        <v>23</v>
      </c>
      <c r="E1470" s="32">
        <f t="shared" si="61"/>
        <v>171.7</v>
      </c>
      <c r="F1470" s="32">
        <f t="shared" si="62"/>
        <v>622.20000000000005</v>
      </c>
      <c r="G1470" s="32">
        <f t="shared" si="63"/>
        <v>49</v>
      </c>
      <c r="H1470" s="32">
        <f t="shared" si="64"/>
        <v>339.79999999999995</v>
      </c>
      <c r="I1470" s="32">
        <f t="shared" si="65"/>
        <v>55.3</v>
      </c>
      <c r="J1470" s="32">
        <f t="shared" si="66"/>
        <v>6</v>
      </c>
      <c r="K1470" s="32">
        <f t="shared" si="67"/>
        <v>15.6</v>
      </c>
      <c r="L1470" s="32">
        <f t="shared" si="68"/>
        <v>0</v>
      </c>
      <c r="N1470" s="400">
        <f t="shared" si="69"/>
        <v>1259.5999999999999</v>
      </c>
      <c r="O1470" s="65">
        <v>564.20000000000005</v>
      </c>
      <c r="P1470" s="72">
        <f t="shared" si="70"/>
        <v>695.39999999999986</v>
      </c>
      <c r="Q1470" s="65">
        <v>1259.6000000000004</v>
      </c>
      <c r="R1470" s="72">
        <f t="shared" si="71"/>
        <v>0</v>
      </c>
      <c r="S1470" s="261"/>
      <c r="T1470" s="61"/>
      <c r="V1470" s="249"/>
      <c r="W1470" s="61"/>
      <c r="X1470" s="65"/>
      <c r="Y1470" s="419"/>
    </row>
    <row r="1471" spans="1:25" ht="15.75">
      <c r="A1471" s="261" t="s">
        <v>25</v>
      </c>
      <c r="E1471" s="32">
        <f t="shared" si="61"/>
        <v>210.3</v>
      </c>
      <c r="F1471" s="32">
        <f t="shared" si="62"/>
        <v>862.7</v>
      </c>
      <c r="G1471" s="32">
        <f t="shared" si="63"/>
        <v>126</v>
      </c>
      <c r="H1471" s="32">
        <f t="shared" si="64"/>
        <v>590.70000000000005</v>
      </c>
      <c r="I1471" s="32">
        <f t="shared" si="65"/>
        <v>255.4</v>
      </c>
      <c r="J1471" s="32">
        <f t="shared" si="66"/>
        <v>64.099999999999994</v>
      </c>
      <c r="K1471" s="32">
        <f t="shared" si="67"/>
        <v>0</v>
      </c>
      <c r="L1471" s="32">
        <f t="shared" si="68"/>
        <v>0</v>
      </c>
      <c r="N1471" s="400">
        <f t="shared" si="69"/>
        <v>2109.2000000000003</v>
      </c>
      <c r="O1471" s="65">
        <v>1148.6000000000001</v>
      </c>
      <c r="P1471" s="72">
        <f t="shared" si="70"/>
        <v>960.60000000000014</v>
      </c>
      <c r="Q1471" s="65">
        <v>2109.2000000000003</v>
      </c>
      <c r="R1471" s="72">
        <f t="shared" si="71"/>
        <v>0</v>
      </c>
      <c r="S1471" s="261"/>
      <c r="T1471" s="61"/>
      <c r="V1471" s="249"/>
      <c r="W1471" s="61"/>
      <c r="X1471" s="65"/>
      <c r="Y1471" s="419"/>
    </row>
    <row r="1472" spans="1:25" ht="15.75">
      <c r="A1472" s="105" t="s">
        <v>2508</v>
      </c>
      <c r="E1472" s="32">
        <f t="shared" si="61"/>
        <v>150</v>
      </c>
      <c r="F1472" s="32">
        <f t="shared" si="62"/>
        <v>706.89999999999986</v>
      </c>
      <c r="G1472" s="32">
        <f t="shared" si="63"/>
        <v>198.1</v>
      </c>
      <c r="H1472" s="32">
        <f t="shared" si="64"/>
        <v>498</v>
      </c>
      <c r="I1472" s="32">
        <f t="shared" si="65"/>
        <v>229.6</v>
      </c>
      <c r="J1472" s="32">
        <f t="shared" si="66"/>
        <v>69.5</v>
      </c>
      <c r="K1472" s="32">
        <f t="shared" si="67"/>
        <v>0</v>
      </c>
      <c r="L1472" s="32">
        <f t="shared" si="68"/>
        <v>0</v>
      </c>
      <c r="N1472" s="400">
        <f t="shared" si="69"/>
        <v>1852.0999999999997</v>
      </c>
      <c r="O1472" s="65">
        <v>1004.9</v>
      </c>
      <c r="P1472" s="72">
        <f t="shared" si="70"/>
        <v>847.1999999999997</v>
      </c>
      <c r="Q1472" s="65">
        <v>1852.0999999999997</v>
      </c>
      <c r="R1472" s="72">
        <f t="shared" si="71"/>
        <v>0</v>
      </c>
      <c r="S1472" s="105"/>
      <c r="T1472" s="61"/>
      <c r="V1472" s="249"/>
      <c r="W1472" s="61"/>
      <c r="X1472" s="65"/>
      <c r="Y1472" s="419"/>
    </row>
    <row r="1473" spans="1:25" ht="15.75">
      <c r="A1473" s="261" t="s">
        <v>3831</v>
      </c>
      <c r="E1473" s="32">
        <f t="shared" si="61"/>
        <v>272.7</v>
      </c>
      <c r="F1473" s="32">
        <f t="shared" si="62"/>
        <v>1163.3</v>
      </c>
      <c r="G1473" s="32">
        <f t="shared" si="63"/>
        <v>95.7</v>
      </c>
      <c r="H1473" s="32">
        <f t="shared" si="64"/>
        <v>427</v>
      </c>
      <c r="I1473" s="32">
        <f t="shared" si="65"/>
        <v>135.69999999999999</v>
      </c>
      <c r="J1473" s="32">
        <f t="shared" si="66"/>
        <v>48.7</v>
      </c>
      <c r="K1473" s="32">
        <f t="shared" si="67"/>
        <v>0</v>
      </c>
      <c r="L1473" s="32">
        <f t="shared" si="68"/>
        <v>0</v>
      </c>
      <c r="N1473" s="400">
        <f t="shared" si="69"/>
        <v>2143.1</v>
      </c>
      <c r="O1473" s="65">
        <v>1021.8</v>
      </c>
      <c r="P1473" s="72">
        <f t="shared" si="70"/>
        <v>1121.3</v>
      </c>
      <c r="Q1473" s="65">
        <v>2143.1</v>
      </c>
      <c r="R1473" s="72">
        <f t="shared" si="71"/>
        <v>0</v>
      </c>
      <c r="S1473" s="261"/>
      <c r="T1473" s="61"/>
      <c r="V1473" s="249"/>
      <c r="W1473" s="61"/>
      <c r="X1473" s="65"/>
      <c r="Y1473" s="419"/>
    </row>
    <row r="1474" spans="1:25" ht="15.75">
      <c r="A1474" s="104" t="s">
        <v>1278</v>
      </c>
      <c r="E1474" s="32">
        <f t="shared" si="61"/>
        <v>111</v>
      </c>
      <c r="F1474" s="32">
        <f t="shared" si="62"/>
        <v>655.5</v>
      </c>
      <c r="G1474" s="32">
        <f t="shared" si="63"/>
        <v>107.35</v>
      </c>
      <c r="H1474" s="32">
        <f t="shared" si="64"/>
        <v>407.70000000000005</v>
      </c>
      <c r="I1474" s="32">
        <f t="shared" si="65"/>
        <v>74.100000000000009</v>
      </c>
      <c r="J1474" s="32">
        <f t="shared" si="66"/>
        <v>87.9</v>
      </c>
      <c r="K1474" s="32">
        <f t="shared" si="67"/>
        <v>16.899999999999999</v>
      </c>
      <c r="L1474" s="32">
        <f t="shared" si="68"/>
        <v>0</v>
      </c>
      <c r="N1474" s="400">
        <f t="shared" si="69"/>
        <v>1460.4500000000003</v>
      </c>
      <c r="O1474" s="65">
        <v>701.75000000000011</v>
      </c>
      <c r="P1474" s="72">
        <f t="shared" si="70"/>
        <v>758.70000000000016</v>
      </c>
      <c r="Q1474" s="65">
        <v>1460.4499999999998</v>
      </c>
      <c r="R1474" s="72">
        <f t="shared" si="71"/>
        <v>0</v>
      </c>
      <c r="S1474" s="104"/>
      <c r="T1474" s="61"/>
      <c r="V1474" s="249"/>
      <c r="W1474" s="61"/>
      <c r="X1474" s="65"/>
      <c r="Y1474" s="419"/>
    </row>
    <row r="1475" spans="1:25" ht="15.75">
      <c r="A1475" s="261" t="s">
        <v>4071</v>
      </c>
      <c r="E1475" s="32">
        <f t="shared" si="61"/>
        <v>266.8</v>
      </c>
      <c r="F1475" s="32">
        <f t="shared" si="62"/>
        <v>803.40000000000009</v>
      </c>
      <c r="G1475" s="32">
        <f t="shared" si="63"/>
        <v>31.1</v>
      </c>
      <c r="H1475" s="32">
        <f t="shared" si="64"/>
        <v>576.29999999999995</v>
      </c>
      <c r="I1475" s="32">
        <f t="shared" si="65"/>
        <v>185.4</v>
      </c>
      <c r="J1475" s="32">
        <f t="shared" si="66"/>
        <v>85.3</v>
      </c>
      <c r="K1475" s="32">
        <f t="shared" si="67"/>
        <v>0</v>
      </c>
      <c r="L1475" s="32">
        <f t="shared" si="68"/>
        <v>0</v>
      </c>
      <c r="N1475" s="400">
        <f t="shared" si="69"/>
        <v>1948.3</v>
      </c>
      <c r="O1475" s="65">
        <v>952.00000000000011</v>
      </c>
      <c r="P1475" s="72">
        <f t="shared" si="70"/>
        <v>996.29999999999984</v>
      </c>
      <c r="Q1475" s="65">
        <v>1948.2999999999997</v>
      </c>
      <c r="R1475" s="72">
        <f t="shared" si="71"/>
        <v>0</v>
      </c>
      <c r="S1475" s="261"/>
      <c r="T1475" s="61"/>
      <c r="V1475" s="249"/>
      <c r="W1475" s="61"/>
      <c r="X1475" s="65"/>
      <c r="Y1475" s="419"/>
    </row>
    <row r="1476" spans="1:25" ht="15.75">
      <c r="A1476" s="261" t="s">
        <v>3840</v>
      </c>
      <c r="E1476" s="32">
        <f t="shared" si="61"/>
        <v>202.5</v>
      </c>
      <c r="F1476" s="32">
        <f t="shared" si="62"/>
        <v>705.9</v>
      </c>
      <c r="G1476" s="32">
        <f t="shared" si="63"/>
        <v>268.3</v>
      </c>
      <c r="H1476" s="32">
        <f t="shared" si="64"/>
        <v>670.6</v>
      </c>
      <c r="I1476" s="32">
        <f t="shared" si="65"/>
        <v>329.09999999999997</v>
      </c>
      <c r="J1476" s="32">
        <f t="shared" si="66"/>
        <v>67.699999999999989</v>
      </c>
      <c r="K1476" s="32">
        <f t="shared" si="67"/>
        <v>0</v>
      </c>
      <c r="L1476" s="32">
        <f t="shared" si="68"/>
        <v>0</v>
      </c>
      <c r="N1476" s="400">
        <f t="shared" si="69"/>
        <v>2244.1</v>
      </c>
      <c r="O1476" s="65">
        <v>1231.0999999999999</v>
      </c>
      <c r="P1476" s="72">
        <f t="shared" si="70"/>
        <v>1013</v>
      </c>
      <c r="Q1476" s="65">
        <v>2244.1</v>
      </c>
      <c r="R1476" s="72">
        <f t="shared" si="71"/>
        <v>0</v>
      </c>
      <c r="S1476" s="261"/>
      <c r="T1476" s="61"/>
      <c r="V1476" s="249"/>
      <c r="W1476" s="61"/>
      <c r="X1476" s="65"/>
      <c r="Y1476" s="419"/>
    </row>
    <row r="1477" spans="1:25" ht="15.75">
      <c r="A1477" s="104" t="s">
        <v>1280</v>
      </c>
      <c r="E1477" s="32">
        <f t="shared" si="61"/>
        <v>279.39999999999998</v>
      </c>
      <c r="F1477" s="32">
        <f t="shared" si="62"/>
        <v>653</v>
      </c>
      <c r="G1477" s="32">
        <f t="shared" si="63"/>
        <v>75.900000000000006</v>
      </c>
      <c r="H1477" s="32">
        <f t="shared" si="64"/>
        <v>472.9</v>
      </c>
      <c r="I1477" s="32">
        <f t="shared" si="65"/>
        <v>173.8</v>
      </c>
      <c r="J1477" s="32">
        <f t="shared" si="66"/>
        <v>46.099999999999994</v>
      </c>
      <c r="K1477" s="32">
        <f t="shared" si="67"/>
        <v>0</v>
      </c>
      <c r="L1477" s="32">
        <f t="shared" si="68"/>
        <v>0</v>
      </c>
      <c r="N1477" s="400">
        <f t="shared" si="69"/>
        <v>1701.0999999999997</v>
      </c>
      <c r="O1477" s="65">
        <v>964.29999999999973</v>
      </c>
      <c r="P1477" s="72">
        <f t="shared" si="70"/>
        <v>736.8</v>
      </c>
      <c r="Q1477" s="65">
        <v>1701.1000000000001</v>
      </c>
      <c r="R1477" s="72">
        <f t="shared" si="71"/>
        <v>0</v>
      </c>
      <c r="S1477" s="104"/>
      <c r="T1477" s="61"/>
      <c r="V1477" s="249"/>
      <c r="W1477" s="61"/>
      <c r="X1477" s="65"/>
      <c r="Y1477" s="419"/>
    </row>
    <row r="1478" spans="1:25" ht="15.75">
      <c r="A1478" s="261" t="s">
        <v>1594</v>
      </c>
      <c r="E1478" s="32">
        <f t="shared" si="61"/>
        <v>0</v>
      </c>
      <c r="F1478" s="32">
        <f t="shared" si="62"/>
        <v>154.80000000000001</v>
      </c>
      <c r="G1478" s="32">
        <f t="shared" si="63"/>
        <v>239.2</v>
      </c>
      <c r="H1478" s="32">
        <f t="shared" si="64"/>
        <v>264.8</v>
      </c>
      <c r="I1478" s="32">
        <f t="shared" si="65"/>
        <v>179.2</v>
      </c>
      <c r="J1478" s="32">
        <f t="shared" si="66"/>
        <v>41.400000000000006</v>
      </c>
      <c r="K1478" s="32">
        <f t="shared" si="67"/>
        <v>0</v>
      </c>
      <c r="L1478" s="32">
        <f t="shared" si="68"/>
        <v>0</v>
      </c>
      <c r="N1478" s="400">
        <f t="shared" si="69"/>
        <v>879.4</v>
      </c>
      <c r="O1478" s="65">
        <v>613.49999999999989</v>
      </c>
      <c r="P1478" s="72">
        <f t="shared" si="70"/>
        <v>265.90000000000009</v>
      </c>
      <c r="Q1478" s="65">
        <v>879.4</v>
      </c>
      <c r="R1478" s="72">
        <f t="shared" si="71"/>
        <v>0</v>
      </c>
      <c r="S1478" s="261"/>
      <c r="T1478" s="61"/>
      <c r="V1478" s="249"/>
      <c r="W1478" s="61"/>
      <c r="X1478" s="65"/>
      <c r="Y1478" s="419"/>
    </row>
    <row r="1479" spans="1:25" ht="15.75">
      <c r="A1479" s="105" t="s">
        <v>2509</v>
      </c>
      <c r="E1479" s="32">
        <f t="shared" si="61"/>
        <v>350.70000000000005</v>
      </c>
      <c r="F1479" s="32">
        <f t="shared" si="62"/>
        <v>758</v>
      </c>
      <c r="G1479" s="32">
        <f t="shared" si="63"/>
        <v>116.25</v>
      </c>
      <c r="H1479" s="32">
        <f t="shared" si="64"/>
        <v>415.6</v>
      </c>
      <c r="I1479" s="32">
        <f t="shared" si="65"/>
        <v>133.5</v>
      </c>
      <c r="J1479" s="32">
        <f t="shared" si="66"/>
        <v>60.800000000000004</v>
      </c>
      <c r="K1479" s="32">
        <f t="shared" si="67"/>
        <v>0</v>
      </c>
      <c r="L1479" s="32">
        <f t="shared" si="68"/>
        <v>0</v>
      </c>
      <c r="N1479" s="400">
        <f t="shared" si="69"/>
        <v>1834.8500000000001</v>
      </c>
      <c r="O1479" s="65">
        <v>1263.4499999999998</v>
      </c>
      <c r="P1479" s="72">
        <f t="shared" si="70"/>
        <v>571.40000000000032</v>
      </c>
      <c r="Q1479" s="65">
        <v>1834.85</v>
      </c>
      <c r="R1479" s="72">
        <f t="shared" si="71"/>
        <v>0</v>
      </c>
      <c r="S1479" s="105"/>
      <c r="T1479" s="61"/>
      <c r="V1479" s="249"/>
      <c r="W1479" s="61"/>
      <c r="X1479" s="65"/>
      <c r="Y1479" s="419"/>
    </row>
    <row r="1480" spans="1:25" ht="15.75">
      <c r="A1480" s="261" t="s">
        <v>3855</v>
      </c>
      <c r="E1480" s="32">
        <f t="shared" si="61"/>
        <v>177</v>
      </c>
      <c r="F1480" s="32">
        <f t="shared" si="62"/>
        <v>1475.7000000000003</v>
      </c>
      <c r="G1480" s="32">
        <f t="shared" si="63"/>
        <v>68.7</v>
      </c>
      <c r="H1480" s="32">
        <f t="shared" si="64"/>
        <v>568.09999999999991</v>
      </c>
      <c r="I1480" s="32">
        <f t="shared" si="65"/>
        <v>189.2</v>
      </c>
      <c r="J1480" s="32">
        <f t="shared" si="66"/>
        <v>68.2</v>
      </c>
      <c r="K1480" s="32">
        <f t="shared" si="67"/>
        <v>0</v>
      </c>
      <c r="L1480" s="32">
        <f t="shared" si="68"/>
        <v>0</v>
      </c>
      <c r="N1480" s="400">
        <f t="shared" si="69"/>
        <v>2546.8999999999996</v>
      </c>
      <c r="O1480" s="65">
        <v>1098.9000000000001</v>
      </c>
      <c r="P1480" s="72">
        <f t="shared" si="70"/>
        <v>1447.9999999999995</v>
      </c>
      <c r="Q1480" s="65">
        <v>2546.9</v>
      </c>
      <c r="R1480" s="72">
        <f t="shared" si="71"/>
        <v>0</v>
      </c>
      <c r="S1480" s="261"/>
      <c r="T1480" s="61"/>
      <c r="V1480" s="249"/>
      <c r="W1480" s="61"/>
      <c r="X1480" s="65"/>
      <c r="Y1480" s="419"/>
    </row>
    <row r="1481" spans="1:25" ht="15.75">
      <c r="A1481" s="260" t="s">
        <v>3165</v>
      </c>
      <c r="E1481" s="32">
        <f t="shared" ref="E1481:E1512" si="72">D101</f>
        <v>324.10000000000002</v>
      </c>
      <c r="F1481" s="32">
        <f t="shared" ref="F1481:F1512" si="73">D273</f>
        <v>803.09999999999991</v>
      </c>
      <c r="G1481" s="32">
        <f t="shared" ref="G1481:G1512" si="74">D445</f>
        <v>148.30000000000001</v>
      </c>
      <c r="H1481" s="32">
        <f t="shared" ref="H1481:H1512" si="75">D617</f>
        <v>396.79999999999995</v>
      </c>
      <c r="I1481" s="32">
        <f t="shared" ref="I1481:I1512" si="76">D789</f>
        <v>67.5</v>
      </c>
      <c r="J1481" s="32">
        <f t="shared" ref="J1481:J1512" si="77">D961</f>
        <v>36.400000000000006</v>
      </c>
      <c r="K1481" s="32">
        <f t="shared" ref="K1481:K1512" si="78">D1133</f>
        <v>0</v>
      </c>
      <c r="L1481" s="32">
        <f t="shared" ref="L1481:L1512" si="79">D1305</f>
        <v>0</v>
      </c>
      <c r="N1481" s="400">
        <f t="shared" ref="N1481:N1512" si="80">SUM(E1481:L1481)</f>
        <v>1776.1999999999998</v>
      </c>
      <c r="O1481" s="65">
        <v>980.80000000000007</v>
      </c>
      <c r="P1481" s="72">
        <f t="shared" ref="P1481:P1512" si="81">N1481-O1481</f>
        <v>795.39999999999975</v>
      </c>
      <c r="Q1481" s="65">
        <v>1776.1999999999994</v>
      </c>
      <c r="R1481" s="72">
        <f t="shared" si="71"/>
        <v>0</v>
      </c>
      <c r="S1481" s="260"/>
      <c r="T1481" s="61"/>
      <c r="V1481" s="249"/>
      <c r="W1481" s="61"/>
      <c r="X1481" s="65"/>
      <c r="Y1481" s="419"/>
    </row>
    <row r="1482" spans="1:25" ht="15.75">
      <c r="A1482" s="260" t="s">
        <v>3166</v>
      </c>
      <c r="E1482" s="32">
        <f t="shared" si="72"/>
        <v>223.3</v>
      </c>
      <c r="F1482" s="32">
        <f t="shared" si="73"/>
        <v>864.8</v>
      </c>
      <c r="G1482" s="32">
        <f t="shared" si="74"/>
        <v>242.9</v>
      </c>
      <c r="H1482" s="32">
        <f t="shared" si="75"/>
        <v>568.29999999999995</v>
      </c>
      <c r="I1482" s="32">
        <f t="shared" si="76"/>
        <v>188.8</v>
      </c>
      <c r="J1482" s="32">
        <f t="shared" si="77"/>
        <v>25.4</v>
      </c>
      <c r="K1482" s="32">
        <f t="shared" si="78"/>
        <v>0</v>
      </c>
      <c r="L1482" s="32">
        <f t="shared" si="79"/>
        <v>0</v>
      </c>
      <c r="N1482" s="400">
        <f t="shared" si="80"/>
        <v>2113.5</v>
      </c>
      <c r="O1482" s="65">
        <v>1214.6000000000001</v>
      </c>
      <c r="P1482" s="72">
        <f t="shared" si="81"/>
        <v>898.89999999999986</v>
      </c>
      <c r="Q1482" s="65">
        <v>2113.5</v>
      </c>
      <c r="R1482" s="72">
        <f t="shared" si="71"/>
        <v>0</v>
      </c>
      <c r="S1482" s="260"/>
      <c r="T1482" s="61"/>
      <c r="V1482" s="249"/>
      <c r="W1482" s="61"/>
      <c r="X1482" s="65"/>
      <c r="Y1482" s="419"/>
    </row>
    <row r="1483" spans="1:25" ht="15.75">
      <c r="A1483" s="105" t="s">
        <v>2078</v>
      </c>
      <c r="E1483" s="32">
        <f t="shared" si="72"/>
        <v>161.4</v>
      </c>
      <c r="F1483" s="32">
        <f t="shared" si="73"/>
        <v>699.3</v>
      </c>
      <c r="G1483" s="32">
        <f t="shared" si="74"/>
        <v>81.900000000000006</v>
      </c>
      <c r="H1483" s="32">
        <f t="shared" si="75"/>
        <v>512.70000000000005</v>
      </c>
      <c r="I1483" s="32">
        <f t="shared" si="76"/>
        <v>94.8</v>
      </c>
      <c r="J1483" s="32">
        <f t="shared" si="77"/>
        <v>39.599999999999994</v>
      </c>
      <c r="K1483" s="32">
        <f t="shared" si="78"/>
        <v>0</v>
      </c>
      <c r="L1483" s="32">
        <f t="shared" si="79"/>
        <v>0</v>
      </c>
      <c r="N1483" s="400">
        <f t="shared" si="80"/>
        <v>1589.6999999999998</v>
      </c>
      <c r="O1483" s="65">
        <v>766.6</v>
      </c>
      <c r="P1483" s="72">
        <f t="shared" si="81"/>
        <v>823.0999999999998</v>
      </c>
      <c r="Q1483" s="65">
        <v>1589.6999999999998</v>
      </c>
      <c r="R1483" s="72">
        <f t="shared" si="71"/>
        <v>0</v>
      </c>
      <c r="S1483" s="105"/>
      <c r="T1483" s="61"/>
      <c r="V1483" s="249"/>
      <c r="W1483" s="61"/>
      <c r="X1483" s="65"/>
      <c r="Y1483" s="419"/>
    </row>
    <row r="1484" spans="1:25" ht="15.75">
      <c r="A1484" s="105" t="s">
        <v>613</v>
      </c>
      <c r="E1484" s="32">
        <f t="shared" si="72"/>
        <v>239.5</v>
      </c>
      <c r="F1484" s="32">
        <f t="shared" si="73"/>
        <v>504.29999999999995</v>
      </c>
      <c r="G1484" s="32">
        <f t="shared" si="74"/>
        <v>304</v>
      </c>
      <c r="H1484" s="32">
        <f t="shared" si="75"/>
        <v>487.4</v>
      </c>
      <c r="I1484" s="32">
        <f t="shared" si="76"/>
        <v>228.79999999999998</v>
      </c>
      <c r="J1484" s="32">
        <f t="shared" si="77"/>
        <v>53.8</v>
      </c>
      <c r="K1484" s="32">
        <f t="shared" si="78"/>
        <v>0</v>
      </c>
      <c r="L1484" s="32">
        <f t="shared" si="79"/>
        <v>0</v>
      </c>
      <c r="N1484" s="400">
        <f t="shared" si="80"/>
        <v>1817.7999999999997</v>
      </c>
      <c r="O1484" s="65">
        <v>1324.1</v>
      </c>
      <c r="P1484" s="72">
        <f t="shared" si="81"/>
        <v>493.69999999999982</v>
      </c>
      <c r="Q1484" s="65">
        <v>1817.7999999999995</v>
      </c>
      <c r="R1484" s="72">
        <f t="shared" si="71"/>
        <v>0</v>
      </c>
      <c r="S1484" s="105"/>
      <c r="T1484" s="61"/>
      <c r="V1484" s="249"/>
      <c r="W1484" s="61"/>
      <c r="X1484" s="65"/>
      <c r="Y1484" s="419"/>
    </row>
    <row r="1485" spans="1:25" ht="15.75">
      <c r="A1485" s="372" t="s">
        <v>27</v>
      </c>
      <c r="E1485" s="32">
        <f t="shared" si="72"/>
        <v>12.100000000000001</v>
      </c>
      <c r="F1485" s="32">
        <f t="shared" si="73"/>
        <v>801.3</v>
      </c>
      <c r="G1485" s="32">
        <f t="shared" si="74"/>
        <v>99.7</v>
      </c>
      <c r="H1485" s="32">
        <f t="shared" si="75"/>
        <v>567.70000000000005</v>
      </c>
      <c r="I1485" s="32">
        <f t="shared" si="76"/>
        <v>73.800000000000011</v>
      </c>
      <c r="J1485" s="32">
        <f t="shared" si="77"/>
        <v>22.4</v>
      </c>
      <c r="K1485" s="32">
        <f t="shared" si="78"/>
        <v>0</v>
      </c>
      <c r="L1485" s="32">
        <f t="shared" si="79"/>
        <v>0</v>
      </c>
      <c r="N1485" s="400">
        <f t="shared" si="80"/>
        <v>1577.0000000000002</v>
      </c>
      <c r="O1485" s="65">
        <v>851.50000000000011</v>
      </c>
      <c r="P1485" s="72">
        <f t="shared" si="81"/>
        <v>725.50000000000011</v>
      </c>
      <c r="Q1485" s="65">
        <v>1577</v>
      </c>
      <c r="R1485" s="72">
        <f t="shared" si="71"/>
        <v>0</v>
      </c>
      <c r="S1485" s="372"/>
      <c r="T1485" s="61"/>
      <c r="V1485" s="249"/>
      <c r="W1485" s="61"/>
      <c r="X1485" s="65"/>
      <c r="Y1485" s="419"/>
    </row>
    <row r="1486" spans="1:25" ht="15.75">
      <c r="A1486" s="261" t="s">
        <v>3844</v>
      </c>
      <c r="E1486" s="32">
        <f t="shared" si="72"/>
        <v>211.5</v>
      </c>
      <c r="F1486" s="32">
        <f t="shared" si="73"/>
        <v>386.1</v>
      </c>
      <c r="G1486" s="32">
        <f t="shared" si="74"/>
        <v>128.30000000000001</v>
      </c>
      <c r="H1486" s="32">
        <f t="shared" si="75"/>
        <v>467.80000000000007</v>
      </c>
      <c r="I1486" s="32">
        <f t="shared" si="76"/>
        <v>152.79999999999998</v>
      </c>
      <c r="J1486" s="32">
        <f t="shared" si="77"/>
        <v>72.099999999999994</v>
      </c>
      <c r="K1486" s="32">
        <f t="shared" si="78"/>
        <v>0</v>
      </c>
      <c r="L1486" s="32">
        <f t="shared" si="79"/>
        <v>0</v>
      </c>
      <c r="N1486" s="400">
        <f t="shared" si="80"/>
        <v>1418.6000000000001</v>
      </c>
      <c r="O1486" s="65">
        <v>881.1</v>
      </c>
      <c r="P1486" s="72">
        <f t="shared" si="81"/>
        <v>537.50000000000011</v>
      </c>
      <c r="Q1486" s="65">
        <v>1418.6</v>
      </c>
      <c r="R1486" s="72">
        <f t="shared" si="71"/>
        <v>0</v>
      </c>
      <c r="S1486" s="261"/>
      <c r="T1486" s="61"/>
      <c r="V1486" s="249"/>
      <c r="W1486" s="61"/>
      <c r="X1486" s="65"/>
      <c r="Y1486" s="419"/>
    </row>
    <row r="1487" spans="1:25" ht="15.75">
      <c r="A1487" s="105" t="s">
        <v>644</v>
      </c>
      <c r="E1487" s="32">
        <f t="shared" si="72"/>
        <v>142.6</v>
      </c>
      <c r="F1487" s="32">
        <f t="shared" si="73"/>
        <v>903.90000000000009</v>
      </c>
      <c r="G1487" s="32">
        <f t="shared" si="74"/>
        <v>178.4</v>
      </c>
      <c r="H1487" s="32">
        <f t="shared" si="75"/>
        <v>578.4</v>
      </c>
      <c r="I1487" s="32">
        <f t="shared" si="76"/>
        <v>173.6</v>
      </c>
      <c r="J1487" s="32">
        <f t="shared" si="77"/>
        <v>49.4</v>
      </c>
      <c r="K1487" s="32">
        <f t="shared" si="78"/>
        <v>14.3</v>
      </c>
      <c r="L1487" s="32">
        <f t="shared" si="79"/>
        <v>0</v>
      </c>
      <c r="N1487" s="400">
        <f t="shared" si="80"/>
        <v>2040.6000000000001</v>
      </c>
      <c r="O1487" s="65">
        <v>1055.2</v>
      </c>
      <c r="P1487" s="72">
        <f t="shared" si="81"/>
        <v>985.40000000000009</v>
      </c>
      <c r="Q1487" s="65">
        <v>2040.6000000000001</v>
      </c>
      <c r="R1487" s="72">
        <f t="shared" si="71"/>
        <v>0</v>
      </c>
      <c r="S1487" s="105"/>
      <c r="T1487" s="61"/>
      <c r="V1487" s="249"/>
      <c r="W1487" s="61"/>
      <c r="X1487" s="65"/>
      <c r="Y1487" s="419"/>
    </row>
    <row r="1488" spans="1:25" ht="15.75">
      <c r="A1488" s="261" t="s">
        <v>3825</v>
      </c>
      <c r="E1488" s="32">
        <f t="shared" si="72"/>
        <v>156.5</v>
      </c>
      <c r="F1488" s="32">
        <f t="shared" si="73"/>
        <v>638</v>
      </c>
      <c r="G1488" s="32">
        <f t="shared" si="74"/>
        <v>73.5</v>
      </c>
      <c r="H1488" s="32">
        <f t="shared" si="75"/>
        <v>457.69999999999993</v>
      </c>
      <c r="I1488" s="32">
        <f t="shared" si="76"/>
        <v>211.10000000000002</v>
      </c>
      <c r="J1488" s="32">
        <f t="shared" si="77"/>
        <v>52.4</v>
      </c>
      <c r="K1488" s="32">
        <f t="shared" si="78"/>
        <v>0</v>
      </c>
      <c r="L1488" s="32">
        <f t="shared" si="79"/>
        <v>0</v>
      </c>
      <c r="N1488" s="400">
        <f t="shared" si="80"/>
        <v>1589.1999999999998</v>
      </c>
      <c r="O1488" s="65">
        <v>951.79999999999984</v>
      </c>
      <c r="P1488" s="72">
        <f t="shared" si="81"/>
        <v>637.4</v>
      </c>
      <c r="Q1488" s="65">
        <v>1589.1999999999998</v>
      </c>
      <c r="R1488" s="72">
        <f t="shared" si="71"/>
        <v>0</v>
      </c>
      <c r="S1488" s="261"/>
      <c r="T1488" s="61"/>
      <c r="V1488" s="249"/>
      <c r="W1488" s="61"/>
      <c r="X1488" s="65"/>
      <c r="Y1488" s="419"/>
    </row>
    <row r="1489" spans="1:25" ht="15.75">
      <c r="A1489" s="105" t="s">
        <v>2504</v>
      </c>
      <c r="E1489" s="32">
        <f t="shared" si="72"/>
        <v>368.09999999999997</v>
      </c>
      <c r="F1489" s="32">
        <f t="shared" si="73"/>
        <v>921.5</v>
      </c>
      <c r="G1489" s="32">
        <f t="shared" si="74"/>
        <v>184.4</v>
      </c>
      <c r="H1489" s="32">
        <f t="shared" si="75"/>
        <v>399.3</v>
      </c>
      <c r="I1489" s="32">
        <f t="shared" si="76"/>
        <v>192.2</v>
      </c>
      <c r="J1489" s="32">
        <f t="shared" si="77"/>
        <v>127.19999999999999</v>
      </c>
      <c r="K1489" s="32">
        <f t="shared" si="78"/>
        <v>0</v>
      </c>
      <c r="L1489" s="32">
        <f t="shared" si="79"/>
        <v>0</v>
      </c>
      <c r="N1489" s="400">
        <f t="shared" si="80"/>
        <v>2192.6999999999998</v>
      </c>
      <c r="O1489" s="65">
        <v>1263.4000000000001</v>
      </c>
      <c r="P1489" s="72">
        <f t="shared" si="81"/>
        <v>929.29999999999973</v>
      </c>
      <c r="Q1489" s="65">
        <v>2192.6999999999998</v>
      </c>
      <c r="R1489" s="72">
        <f t="shared" si="71"/>
        <v>0</v>
      </c>
      <c r="S1489" s="105"/>
      <c r="T1489" s="61"/>
      <c r="V1489" s="249"/>
      <c r="W1489" s="61"/>
      <c r="X1489" s="65"/>
      <c r="Y1489" s="419"/>
    </row>
    <row r="1490" spans="1:25" ht="15.75">
      <c r="A1490" s="261" t="s">
        <v>3829</v>
      </c>
      <c r="E1490" s="32">
        <f t="shared" si="72"/>
        <v>262.2</v>
      </c>
      <c r="F1490" s="32">
        <f t="shared" si="73"/>
        <v>1193.2</v>
      </c>
      <c r="G1490" s="32">
        <f t="shared" si="74"/>
        <v>76.900000000000006</v>
      </c>
      <c r="H1490" s="32">
        <f t="shared" si="75"/>
        <v>361.1</v>
      </c>
      <c r="I1490" s="32">
        <f t="shared" si="76"/>
        <v>197.5</v>
      </c>
      <c r="J1490" s="32">
        <f t="shared" si="77"/>
        <v>83.5</v>
      </c>
      <c r="K1490" s="32">
        <f t="shared" si="78"/>
        <v>0</v>
      </c>
      <c r="L1490" s="32">
        <f t="shared" si="79"/>
        <v>0</v>
      </c>
      <c r="N1490" s="400">
        <f t="shared" si="80"/>
        <v>2174.4</v>
      </c>
      <c r="O1490" s="65">
        <v>1120.5999999999999</v>
      </c>
      <c r="P1490" s="72">
        <f t="shared" si="81"/>
        <v>1053.8000000000002</v>
      </c>
      <c r="Q1490" s="65">
        <v>2174.3999999999996</v>
      </c>
      <c r="R1490" s="72">
        <f t="shared" si="71"/>
        <v>0</v>
      </c>
      <c r="S1490" s="261"/>
      <c r="T1490" s="61"/>
      <c r="V1490" s="249"/>
      <c r="W1490" s="61"/>
      <c r="X1490" s="65"/>
      <c r="Y1490" s="419"/>
    </row>
    <row r="1491" spans="1:25" ht="15.75">
      <c r="A1491" s="105" t="s">
        <v>2530</v>
      </c>
      <c r="E1491" s="32">
        <f t="shared" si="72"/>
        <v>237.70000000000002</v>
      </c>
      <c r="F1491" s="32">
        <f t="shared" si="73"/>
        <v>979.60000000000014</v>
      </c>
      <c r="G1491" s="32">
        <f t="shared" si="74"/>
        <v>146.30000000000001</v>
      </c>
      <c r="H1491" s="32">
        <f t="shared" si="75"/>
        <v>574</v>
      </c>
      <c r="I1491" s="32">
        <f t="shared" si="76"/>
        <v>92.2</v>
      </c>
      <c r="J1491" s="32">
        <f t="shared" si="77"/>
        <v>1.1000000000000001</v>
      </c>
      <c r="K1491" s="32">
        <f t="shared" si="78"/>
        <v>15.6</v>
      </c>
      <c r="L1491" s="32">
        <f t="shared" si="79"/>
        <v>0</v>
      </c>
      <c r="N1491" s="400">
        <f t="shared" si="80"/>
        <v>2046.5</v>
      </c>
      <c r="O1491" s="65">
        <v>1043.6999999999998</v>
      </c>
      <c r="P1491" s="72">
        <f t="shared" si="81"/>
        <v>1002.8000000000002</v>
      </c>
      <c r="Q1491" s="65">
        <v>2046.4999999999998</v>
      </c>
      <c r="R1491" s="72">
        <f t="shared" si="71"/>
        <v>0</v>
      </c>
      <c r="S1491" s="105"/>
      <c r="T1491" s="61"/>
      <c r="V1491" s="249"/>
      <c r="W1491" s="61"/>
      <c r="X1491" s="65"/>
      <c r="Y1491" s="419"/>
    </row>
    <row r="1492" spans="1:25" ht="15.75">
      <c r="A1492" s="372" t="s">
        <v>3167</v>
      </c>
      <c r="E1492" s="32">
        <f t="shared" si="72"/>
        <v>65</v>
      </c>
      <c r="F1492" s="32">
        <f t="shared" si="73"/>
        <v>389.3</v>
      </c>
      <c r="G1492" s="32">
        <f t="shared" si="74"/>
        <v>92.4</v>
      </c>
      <c r="H1492" s="32">
        <f t="shared" si="75"/>
        <v>311.40000000000003</v>
      </c>
      <c r="I1492" s="32">
        <f t="shared" si="76"/>
        <v>107.5</v>
      </c>
      <c r="J1492" s="32">
        <f t="shared" si="77"/>
        <v>7.7</v>
      </c>
      <c r="K1492" s="32">
        <f t="shared" si="78"/>
        <v>0</v>
      </c>
      <c r="L1492" s="32">
        <f t="shared" si="79"/>
        <v>0</v>
      </c>
      <c r="N1492" s="400">
        <f t="shared" si="80"/>
        <v>973.30000000000018</v>
      </c>
      <c r="O1492" s="65">
        <v>456.2000000000001</v>
      </c>
      <c r="P1492" s="72">
        <f t="shared" si="81"/>
        <v>517.10000000000014</v>
      </c>
      <c r="Q1492" s="65">
        <v>973.29999999999984</v>
      </c>
      <c r="R1492" s="72">
        <f t="shared" si="71"/>
        <v>0</v>
      </c>
      <c r="S1492" s="372"/>
      <c r="T1492" s="61"/>
      <c r="V1492" s="249"/>
      <c r="W1492" s="61"/>
      <c r="X1492" s="65"/>
      <c r="Y1492" s="419"/>
    </row>
    <row r="1493" spans="1:25" ht="15.75">
      <c r="A1493" s="372" t="s">
        <v>3168</v>
      </c>
      <c r="E1493" s="32">
        <f t="shared" si="72"/>
        <v>491</v>
      </c>
      <c r="F1493" s="32">
        <f t="shared" si="73"/>
        <v>951.8</v>
      </c>
      <c r="G1493" s="32">
        <f t="shared" si="74"/>
        <v>157.1</v>
      </c>
      <c r="H1493" s="32">
        <f t="shared" si="75"/>
        <v>445.2999999999999</v>
      </c>
      <c r="I1493" s="32">
        <f t="shared" si="76"/>
        <v>225.5</v>
      </c>
      <c r="J1493" s="32">
        <f t="shared" si="77"/>
        <v>67.599999999999994</v>
      </c>
      <c r="K1493" s="32">
        <f t="shared" si="78"/>
        <v>0</v>
      </c>
      <c r="L1493" s="32">
        <f t="shared" si="79"/>
        <v>0</v>
      </c>
      <c r="N1493" s="400">
        <f t="shared" si="80"/>
        <v>2338.2999999999997</v>
      </c>
      <c r="O1493" s="65">
        <v>1472.7999999999995</v>
      </c>
      <c r="P1493" s="72">
        <f t="shared" si="81"/>
        <v>865.50000000000023</v>
      </c>
      <c r="Q1493" s="65">
        <v>2338.2999999999993</v>
      </c>
      <c r="R1493" s="72">
        <f t="shared" si="71"/>
        <v>0</v>
      </c>
      <c r="S1493" s="372"/>
      <c r="T1493" s="61"/>
      <c r="V1493" s="249"/>
      <c r="W1493" s="61"/>
      <c r="X1493" s="65"/>
      <c r="Y1493" s="419"/>
    </row>
    <row r="1494" spans="1:25" ht="15.75">
      <c r="A1494" s="105" t="s">
        <v>153</v>
      </c>
      <c r="E1494" s="32">
        <f t="shared" si="72"/>
        <v>175.1</v>
      </c>
      <c r="F1494" s="32">
        <f t="shared" si="73"/>
        <v>1132.2</v>
      </c>
      <c r="G1494" s="32">
        <f t="shared" si="74"/>
        <v>69.7</v>
      </c>
      <c r="H1494" s="32">
        <f t="shared" si="75"/>
        <v>500.6</v>
      </c>
      <c r="I1494" s="32">
        <f t="shared" si="76"/>
        <v>185.09999999999997</v>
      </c>
      <c r="J1494" s="32">
        <f t="shared" si="77"/>
        <v>112.80000000000001</v>
      </c>
      <c r="K1494" s="32">
        <f t="shared" si="78"/>
        <v>0</v>
      </c>
      <c r="L1494" s="32">
        <f t="shared" si="79"/>
        <v>0</v>
      </c>
      <c r="N1494" s="400">
        <f t="shared" si="80"/>
        <v>2175.5</v>
      </c>
      <c r="O1494" s="65">
        <v>879.8</v>
      </c>
      <c r="P1494" s="72">
        <f t="shared" si="81"/>
        <v>1295.7</v>
      </c>
      <c r="Q1494" s="65">
        <v>2175.5000000000009</v>
      </c>
      <c r="R1494" s="72">
        <f t="shared" si="71"/>
        <v>0</v>
      </c>
      <c r="S1494" s="105"/>
      <c r="T1494" s="61"/>
      <c r="V1494" s="249"/>
      <c r="W1494" s="61"/>
      <c r="X1494" s="65"/>
      <c r="Y1494" s="419"/>
    </row>
    <row r="1495" spans="1:25" ht="15.75">
      <c r="A1495" s="105" t="s">
        <v>2090</v>
      </c>
      <c r="E1495" s="32">
        <f t="shared" si="72"/>
        <v>242.5</v>
      </c>
      <c r="F1495" s="32">
        <f t="shared" si="73"/>
        <v>975.09999999999991</v>
      </c>
      <c r="G1495" s="32">
        <f t="shared" si="74"/>
        <v>187.89999999999998</v>
      </c>
      <c r="H1495" s="32">
        <f t="shared" si="75"/>
        <v>545.09999999999991</v>
      </c>
      <c r="I1495" s="32">
        <f t="shared" si="76"/>
        <v>212.7</v>
      </c>
      <c r="J1495" s="32">
        <f t="shared" si="77"/>
        <v>34.799999999999997</v>
      </c>
      <c r="K1495" s="32">
        <f t="shared" si="78"/>
        <v>0</v>
      </c>
      <c r="L1495" s="32">
        <f t="shared" si="79"/>
        <v>0</v>
      </c>
      <c r="N1495" s="400">
        <f t="shared" si="80"/>
        <v>2198.1</v>
      </c>
      <c r="O1495" s="65">
        <v>1390.1</v>
      </c>
      <c r="P1495" s="72">
        <f t="shared" si="81"/>
        <v>808</v>
      </c>
      <c r="Q1495" s="65">
        <v>2198.1</v>
      </c>
      <c r="R1495" s="72">
        <f t="shared" si="71"/>
        <v>0</v>
      </c>
      <c r="S1495" s="105"/>
      <c r="T1495" s="61"/>
      <c r="V1495" s="249"/>
      <c r="W1495" s="61"/>
      <c r="X1495" s="65"/>
      <c r="Y1495" s="419"/>
    </row>
    <row r="1496" spans="1:25" ht="15.75">
      <c r="A1496" s="105" t="s">
        <v>631</v>
      </c>
      <c r="E1496" s="32">
        <f t="shared" si="72"/>
        <v>102.8</v>
      </c>
      <c r="F1496" s="32">
        <f t="shared" si="73"/>
        <v>638.19999999999993</v>
      </c>
      <c r="G1496" s="32">
        <f t="shared" si="74"/>
        <v>224</v>
      </c>
      <c r="H1496" s="32">
        <f t="shared" si="75"/>
        <v>323.69999999999993</v>
      </c>
      <c r="I1496" s="32">
        <f t="shared" si="76"/>
        <v>112.30000000000001</v>
      </c>
      <c r="J1496" s="32">
        <f t="shared" si="77"/>
        <v>23.800000000000004</v>
      </c>
      <c r="K1496" s="32">
        <f t="shared" si="78"/>
        <v>1.1000000000000001</v>
      </c>
      <c r="L1496" s="32">
        <f t="shared" si="79"/>
        <v>0</v>
      </c>
      <c r="N1496" s="400">
        <f t="shared" si="80"/>
        <v>1425.8999999999996</v>
      </c>
      <c r="O1496" s="65">
        <v>630.90000000000009</v>
      </c>
      <c r="P1496" s="72">
        <f t="shared" si="81"/>
        <v>794.99999999999955</v>
      </c>
      <c r="Q1496" s="65">
        <v>1425.8999999999996</v>
      </c>
      <c r="R1496" s="72">
        <f t="shared" si="71"/>
        <v>0</v>
      </c>
      <c r="S1496" s="105"/>
      <c r="T1496" s="61"/>
      <c r="V1496" s="249"/>
      <c r="W1496" s="61"/>
      <c r="X1496" s="65"/>
      <c r="Y1496" s="419"/>
    </row>
    <row r="1497" spans="1:25" ht="15.75">
      <c r="A1497" s="105" t="s">
        <v>2519</v>
      </c>
      <c r="E1497" s="32">
        <f t="shared" si="72"/>
        <v>178.10000000000002</v>
      </c>
      <c r="F1497" s="32">
        <f t="shared" si="73"/>
        <v>809.40000000000009</v>
      </c>
      <c r="G1497" s="32">
        <f t="shared" si="74"/>
        <v>290.89999999999998</v>
      </c>
      <c r="H1497" s="32">
        <f t="shared" si="75"/>
        <v>344.09999999999997</v>
      </c>
      <c r="I1497" s="32">
        <f t="shared" si="76"/>
        <v>191.29999999999998</v>
      </c>
      <c r="J1497" s="32">
        <f t="shared" si="77"/>
        <v>47.3</v>
      </c>
      <c r="K1497" s="32">
        <f t="shared" si="78"/>
        <v>0</v>
      </c>
      <c r="L1497" s="32">
        <f t="shared" si="79"/>
        <v>0</v>
      </c>
      <c r="N1497" s="400">
        <f t="shared" si="80"/>
        <v>1861.1</v>
      </c>
      <c r="O1497" s="65">
        <v>1189.5</v>
      </c>
      <c r="P1497" s="72">
        <f t="shared" si="81"/>
        <v>671.59999999999991</v>
      </c>
      <c r="Q1497" s="65">
        <v>1861.0999999999995</v>
      </c>
      <c r="R1497" s="72">
        <f t="shared" si="71"/>
        <v>0</v>
      </c>
      <c r="S1497" s="105"/>
      <c r="T1497" s="61"/>
      <c r="V1497" s="249"/>
      <c r="W1497" s="61"/>
      <c r="X1497" s="65"/>
      <c r="Y1497" s="419"/>
    </row>
    <row r="1498" spans="1:25" ht="15.75">
      <c r="A1498" s="260" t="s">
        <v>142</v>
      </c>
      <c r="E1498" s="32">
        <f t="shared" si="72"/>
        <v>316.5</v>
      </c>
      <c r="F1498" s="32">
        <f t="shared" si="73"/>
        <v>1130.7000000000003</v>
      </c>
      <c r="G1498" s="32">
        <f t="shared" si="74"/>
        <v>117.1</v>
      </c>
      <c r="H1498" s="32">
        <f t="shared" si="75"/>
        <v>472</v>
      </c>
      <c r="I1498" s="32">
        <f t="shared" si="76"/>
        <v>139.19999999999999</v>
      </c>
      <c r="J1498" s="32">
        <f t="shared" si="77"/>
        <v>51.099999999999994</v>
      </c>
      <c r="K1498" s="32">
        <f t="shared" si="78"/>
        <v>0</v>
      </c>
      <c r="L1498" s="32">
        <f t="shared" si="79"/>
        <v>0</v>
      </c>
      <c r="N1498" s="400">
        <f t="shared" si="80"/>
        <v>2226.6</v>
      </c>
      <c r="O1498" s="65">
        <v>1189.3</v>
      </c>
      <c r="P1498" s="72">
        <f t="shared" si="81"/>
        <v>1037.3</v>
      </c>
      <c r="Q1498" s="65">
        <v>2226.6</v>
      </c>
      <c r="R1498" s="72">
        <f t="shared" si="71"/>
        <v>0</v>
      </c>
      <c r="S1498" s="260"/>
      <c r="T1498" s="61"/>
      <c r="V1498" s="249"/>
      <c r="W1498" s="61"/>
      <c r="X1498" s="65"/>
      <c r="Y1498" s="419"/>
    </row>
    <row r="1499" spans="1:25" ht="15.75">
      <c r="A1499" s="104" t="s">
        <v>1284</v>
      </c>
      <c r="E1499" s="32">
        <f t="shared" si="72"/>
        <v>88.700000000000017</v>
      </c>
      <c r="F1499" s="32">
        <f t="shared" si="73"/>
        <v>465.79999999999995</v>
      </c>
      <c r="G1499" s="32">
        <f t="shared" si="74"/>
        <v>149</v>
      </c>
      <c r="H1499" s="32">
        <f t="shared" si="75"/>
        <v>263.7</v>
      </c>
      <c r="I1499" s="32">
        <f t="shared" si="76"/>
        <v>137.80000000000001</v>
      </c>
      <c r="J1499" s="32">
        <f t="shared" si="77"/>
        <v>44.599999999999994</v>
      </c>
      <c r="K1499" s="32">
        <f t="shared" si="78"/>
        <v>15.6</v>
      </c>
      <c r="L1499" s="32">
        <f t="shared" si="79"/>
        <v>0</v>
      </c>
      <c r="N1499" s="400">
        <f t="shared" si="80"/>
        <v>1165.1999999999998</v>
      </c>
      <c r="O1499" s="65">
        <v>575.6</v>
      </c>
      <c r="P1499" s="72">
        <f t="shared" si="81"/>
        <v>589.5999999999998</v>
      </c>
      <c r="Q1499" s="65">
        <v>1165.2000000000003</v>
      </c>
      <c r="R1499" s="72">
        <f t="shared" si="71"/>
        <v>0</v>
      </c>
      <c r="S1499" s="104"/>
      <c r="T1499" s="61"/>
      <c r="V1499" s="249"/>
      <c r="W1499" s="61"/>
      <c r="X1499" s="65"/>
      <c r="Y1499" s="419"/>
    </row>
    <row r="1500" spans="1:25" ht="15.75">
      <c r="A1500" s="261" t="s">
        <v>3852</v>
      </c>
      <c r="E1500" s="32">
        <f t="shared" si="72"/>
        <v>22.9</v>
      </c>
      <c r="F1500" s="32">
        <f t="shared" si="73"/>
        <v>334.6</v>
      </c>
      <c r="G1500" s="32">
        <f t="shared" si="74"/>
        <v>133.4</v>
      </c>
      <c r="H1500" s="32">
        <f t="shared" si="75"/>
        <v>324.10000000000002</v>
      </c>
      <c r="I1500" s="32">
        <f t="shared" si="76"/>
        <v>162.19999999999999</v>
      </c>
      <c r="J1500" s="32">
        <f t="shared" si="77"/>
        <v>14.399999999999999</v>
      </c>
      <c r="K1500" s="32">
        <f t="shared" si="78"/>
        <v>0</v>
      </c>
      <c r="L1500" s="32">
        <f t="shared" si="79"/>
        <v>0</v>
      </c>
      <c r="N1500" s="400">
        <f t="shared" si="80"/>
        <v>991.6</v>
      </c>
      <c r="O1500" s="65">
        <v>724.2</v>
      </c>
      <c r="P1500" s="72">
        <f t="shared" si="81"/>
        <v>267.39999999999998</v>
      </c>
      <c r="Q1500" s="65">
        <v>991.60000000000014</v>
      </c>
      <c r="R1500" s="72">
        <f t="shared" si="71"/>
        <v>0</v>
      </c>
      <c r="S1500" s="261"/>
      <c r="T1500" s="61"/>
      <c r="V1500" s="249"/>
      <c r="W1500" s="61"/>
      <c r="X1500" s="65"/>
      <c r="Y1500" s="419"/>
    </row>
    <row r="1501" spans="1:25" ht="15.75">
      <c r="A1501" s="261" t="s">
        <v>3850</v>
      </c>
      <c r="E1501" s="32">
        <f t="shared" si="72"/>
        <v>178.70000000000002</v>
      </c>
      <c r="F1501" s="32">
        <f t="shared" si="73"/>
        <v>495.59999999999997</v>
      </c>
      <c r="G1501" s="32">
        <f t="shared" si="74"/>
        <v>171.9</v>
      </c>
      <c r="H1501" s="32">
        <f t="shared" si="75"/>
        <v>447</v>
      </c>
      <c r="I1501" s="32">
        <f t="shared" si="76"/>
        <v>211.1</v>
      </c>
      <c r="J1501" s="32">
        <f t="shared" si="77"/>
        <v>53.300000000000004</v>
      </c>
      <c r="K1501" s="32">
        <f t="shared" si="78"/>
        <v>0</v>
      </c>
      <c r="L1501" s="32">
        <f t="shared" si="79"/>
        <v>0</v>
      </c>
      <c r="N1501" s="400">
        <f t="shared" si="80"/>
        <v>1557.5999999999997</v>
      </c>
      <c r="O1501" s="65">
        <v>924.6</v>
      </c>
      <c r="P1501" s="72">
        <f t="shared" si="81"/>
        <v>632.99999999999966</v>
      </c>
      <c r="Q1501" s="65">
        <v>1557.5999999999997</v>
      </c>
      <c r="R1501" s="72">
        <f t="shared" si="71"/>
        <v>0</v>
      </c>
      <c r="S1501" s="261"/>
      <c r="T1501" s="61"/>
      <c r="V1501" s="249"/>
      <c r="W1501" s="61"/>
      <c r="X1501" s="65"/>
      <c r="Y1501" s="419"/>
    </row>
    <row r="1502" spans="1:25" ht="15.75">
      <c r="A1502" s="105" t="s">
        <v>645</v>
      </c>
      <c r="E1502" s="32">
        <f t="shared" si="72"/>
        <v>172</v>
      </c>
      <c r="F1502" s="32">
        <f t="shared" si="73"/>
        <v>838.69999999999993</v>
      </c>
      <c r="G1502" s="32">
        <f t="shared" si="74"/>
        <v>173.5</v>
      </c>
      <c r="H1502" s="32">
        <f t="shared" si="75"/>
        <v>646.19999999999993</v>
      </c>
      <c r="I1502" s="32">
        <f t="shared" si="76"/>
        <v>172.8</v>
      </c>
      <c r="J1502" s="32">
        <f t="shared" si="77"/>
        <v>69.900000000000006</v>
      </c>
      <c r="K1502" s="32">
        <f t="shared" si="78"/>
        <v>0</v>
      </c>
      <c r="L1502" s="32">
        <f t="shared" si="79"/>
        <v>0</v>
      </c>
      <c r="N1502" s="400">
        <f t="shared" si="80"/>
        <v>2073.0999999999995</v>
      </c>
      <c r="O1502" s="65">
        <v>1024.0999999999999</v>
      </c>
      <c r="P1502" s="72">
        <f t="shared" si="81"/>
        <v>1048.9999999999995</v>
      </c>
      <c r="Q1502" s="65">
        <v>2073.1</v>
      </c>
      <c r="R1502" s="72">
        <f t="shared" si="71"/>
        <v>0</v>
      </c>
      <c r="S1502" s="105"/>
      <c r="T1502" s="61"/>
      <c r="V1502" s="249"/>
      <c r="W1502" s="61"/>
      <c r="X1502" s="65"/>
      <c r="Y1502" s="419"/>
    </row>
    <row r="1503" spans="1:25" ht="15.75">
      <c r="A1503" s="105" t="s">
        <v>2520</v>
      </c>
      <c r="E1503" s="32">
        <f t="shared" si="72"/>
        <v>247.4</v>
      </c>
      <c r="F1503" s="32">
        <f t="shared" si="73"/>
        <v>854</v>
      </c>
      <c r="G1503" s="32">
        <f t="shared" si="74"/>
        <v>184.9</v>
      </c>
      <c r="H1503" s="32">
        <f t="shared" si="75"/>
        <v>605.09999999999991</v>
      </c>
      <c r="I1503" s="32">
        <f t="shared" si="76"/>
        <v>141</v>
      </c>
      <c r="J1503" s="32">
        <f t="shared" si="77"/>
        <v>62.900000000000006</v>
      </c>
      <c r="K1503" s="32">
        <f t="shared" si="78"/>
        <v>0</v>
      </c>
      <c r="L1503" s="32">
        <f t="shared" si="79"/>
        <v>0</v>
      </c>
      <c r="N1503" s="400">
        <f t="shared" si="80"/>
        <v>2095.3000000000002</v>
      </c>
      <c r="O1503" s="65">
        <v>1068.2000000000003</v>
      </c>
      <c r="P1503" s="72">
        <f t="shared" si="81"/>
        <v>1027.0999999999999</v>
      </c>
      <c r="Q1503" s="65">
        <v>2095.3000000000002</v>
      </c>
      <c r="R1503" s="72">
        <f t="shared" si="71"/>
        <v>0</v>
      </c>
      <c r="S1503" s="105"/>
      <c r="T1503" s="61"/>
      <c r="V1503" s="249"/>
      <c r="W1503" s="61"/>
      <c r="X1503" s="65"/>
      <c r="Y1503" s="419"/>
    </row>
    <row r="1504" spans="1:25" ht="15.75">
      <c r="A1504" s="260" t="s">
        <v>3169</v>
      </c>
      <c r="E1504" s="32">
        <f t="shared" si="72"/>
        <v>278.89999999999998</v>
      </c>
      <c r="F1504" s="32">
        <f t="shared" si="73"/>
        <v>956.59999999999991</v>
      </c>
      <c r="G1504" s="32">
        <f t="shared" si="74"/>
        <v>102.7</v>
      </c>
      <c r="H1504" s="32">
        <f t="shared" si="75"/>
        <v>477.5</v>
      </c>
      <c r="I1504" s="32">
        <f t="shared" si="76"/>
        <v>70.3</v>
      </c>
      <c r="J1504" s="32">
        <f t="shared" si="77"/>
        <v>30</v>
      </c>
      <c r="K1504" s="32">
        <f t="shared" si="78"/>
        <v>0</v>
      </c>
      <c r="L1504" s="32">
        <f t="shared" si="79"/>
        <v>0</v>
      </c>
      <c r="N1504" s="400">
        <f t="shared" si="80"/>
        <v>1916</v>
      </c>
      <c r="O1504" s="65">
        <v>930.20000000000016</v>
      </c>
      <c r="P1504" s="72">
        <f t="shared" si="81"/>
        <v>985.79999999999984</v>
      </c>
      <c r="Q1504" s="65">
        <v>1915.9999999999998</v>
      </c>
      <c r="R1504" s="72">
        <f t="shared" si="71"/>
        <v>0</v>
      </c>
      <c r="S1504" s="260"/>
      <c r="T1504" s="61"/>
      <c r="V1504" s="249"/>
      <c r="W1504" s="61"/>
      <c r="X1504" s="65"/>
      <c r="Y1504" s="419"/>
    </row>
    <row r="1505" spans="1:25" ht="15.75">
      <c r="A1505" s="261" t="s">
        <v>1614</v>
      </c>
      <c r="E1505" s="32">
        <f t="shared" si="72"/>
        <v>0</v>
      </c>
      <c r="F1505" s="32">
        <f t="shared" si="73"/>
        <v>228.8</v>
      </c>
      <c r="G1505" s="32">
        <f t="shared" si="74"/>
        <v>118.8</v>
      </c>
      <c r="H1505" s="32">
        <f t="shared" si="75"/>
        <v>302.89999999999998</v>
      </c>
      <c r="I1505" s="32">
        <f t="shared" si="76"/>
        <v>99.7</v>
      </c>
      <c r="J1505" s="32">
        <f t="shared" si="77"/>
        <v>34.799999999999997</v>
      </c>
      <c r="K1505" s="32">
        <f t="shared" si="78"/>
        <v>39</v>
      </c>
      <c r="L1505" s="32">
        <f t="shared" si="79"/>
        <v>0</v>
      </c>
      <c r="N1505" s="400">
        <f t="shared" si="80"/>
        <v>824</v>
      </c>
      <c r="O1505" s="65">
        <v>452.5</v>
      </c>
      <c r="P1505" s="72">
        <f t="shared" si="81"/>
        <v>371.5</v>
      </c>
      <c r="Q1505" s="65">
        <v>824</v>
      </c>
      <c r="R1505" s="72">
        <f t="shared" si="71"/>
        <v>0</v>
      </c>
      <c r="S1505" s="261"/>
      <c r="T1505" s="61"/>
      <c r="V1505" s="249"/>
      <c r="W1505" s="61"/>
      <c r="X1505" s="65"/>
      <c r="Y1505" s="419"/>
    </row>
    <row r="1506" spans="1:25" ht="15.75">
      <c r="A1506" s="105" t="s">
        <v>616</v>
      </c>
      <c r="E1506" s="32">
        <f t="shared" si="72"/>
        <v>177</v>
      </c>
      <c r="F1506" s="32">
        <f t="shared" si="73"/>
        <v>816.7</v>
      </c>
      <c r="G1506" s="32">
        <f t="shared" si="74"/>
        <v>171.95</v>
      </c>
      <c r="H1506" s="32">
        <f t="shared" si="75"/>
        <v>641.54999999999995</v>
      </c>
      <c r="I1506" s="32">
        <f t="shared" si="76"/>
        <v>200.10000000000002</v>
      </c>
      <c r="J1506" s="32">
        <f t="shared" si="77"/>
        <v>44.099999999999994</v>
      </c>
      <c r="K1506" s="32">
        <f t="shared" si="78"/>
        <v>0</v>
      </c>
      <c r="L1506" s="32">
        <f t="shared" si="79"/>
        <v>0</v>
      </c>
      <c r="N1506" s="400">
        <f t="shared" si="80"/>
        <v>2051.4</v>
      </c>
      <c r="O1506" s="65">
        <v>1204.8499999999999</v>
      </c>
      <c r="P1506" s="72">
        <f t="shared" si="81"/>
        <v>846.55000000000018</v>
      </c>
      <c r="Q1506" s="65">
        <v>2051.3999999999996</v>
      </c>
      <c r="R1506" s="72">
        <f t="shared" si="71"/>
        <v>0</v>
      </c>
      <c r="S1506" s="105"/>
      <c r="T1506" s="61"/>
      <c r="V1506" s="249"/>
      <c r="W1506" s="61"/>
      <c r="X1506" s="65"/>
      <c r="Y1506" s="419"/>
    </row>
    <row r="1507" spans="1:25" ht="15.75">
      <c r="A1507" s="261" t="s">
        <v>3834</v>
      </c>
      <c r="E1507" s="32">
        <f t="shared" si="72"/>
        <v>156</v>
      </c>
      <c r="F1507" s="32">
        <f t="shared" si="73"/>
        <v>685</v>
      </c>
      <c r="G1507" s="32">
        <f t="shared" si="74"/>
        <v>136.1</v>
      </c>
      <c r="H1507" s="32">
        <f t="shared" si="75"/>
        <v>391.69999999999993</v>
      </c>
      <c r="I1507" s="32">
        <f t="shared" si="76"/>
        <v>198.70000000000002</v>
      </c>
      <c r="J1507" s="32">
        <f t="shared" si="77"/>
        <v>40.400000000000006</v>
      </c>
      <c r="K1507" s="32">
        <f t="shared" si="78"/>
        <v>0</v>
      </c>
      <c r="L1507" s="32">
        <f t="shared" si="79"/>
        <v>0</v>
      </c>
      <c r="N1507" s="400">
        <f t="shared" si="80"/>
        <v>1607.9</v>
      </c>
      <c r="O1507" s="65">
        <v>986.3</v>
      </c>
      <c r="P1507" s="72">
        <f t="shared" si="81"/>
        <v>621.60000000000014</v>
      </c>
      <c r="Q1507" s="65">
        <v>1607.8999999999999</v>
      </c>
      <c r="R1507" s="72">
        <f t="shared" si="71"/>
        <v>0</v>
      </c>
      <c r="S1507" s="261"/>
      <c r="T1507" s="61"/>
      <c r="V1507" s="249"/>
      <c r="W1507" s="61"/>
      <c r="X1507" s="65"/>
      <c r="Y1507" s="419"/>
    </row>
    <row r="1508" spans="1:25" ht="15.75">
      <c r="A1508" s="105" t="s">
        <v>615</v>
      </c>
      <c r="E1508" s="32">
        <f t="shared" si="72"/>
        <v>208.8</v>
      </c>
      <c r="F1508" s="32">
        <f t="shared" si="73"/>
        <v>904.39999999999986</v>
      </c>
      <c r="G1508" s="32">
        <f t="shared" si="74"/>
        <v>57.400000000000006</v>
      </c>
      <c r="H1508" s="32">
        <f t="shared" si="75"/>
        <v>425</v>
      </c>
      <c r="I1508" s="32">
        <f t="shared" si="76"/>
        <v>96.200000000000017</v>
      </c>
      <c r="J1508" s="32">
        <f t="shared" si="77"/>
        <v>41.9</v>
      </c>
      <c r="K1508" s="32">
        <f t="shared" si="78"/>
        <v>0</v>
      </c>
      <c r="L1508" s="32">
        <f t="shared" si="79"/>
        <v>0</v>
      </c>
      <c r="N1508" s="400">
        <f t="shared" si="80"/>
        <v>1733.7</v>
      </c>
      <c r="O1508" s="65">
        <v>816.19999999999993</v>
      </c>
      <c r="P1508" s="72">
        <f t="shared" si="81"/>
        <v>917.50000000000011</v>
      </c>
      <c r="Q1508" s="65">
        <v>1733.6999999999998</v>
      </c>
      <c r="R1508" s="72">
        <f t="shared" si="71"/>
        <v>0</v>
      </c>
      <c r="S1508" s="105"/>
      <c r="T1508" s="61"/>
      <c r="V1508" s="249"/>
      <c r="W1508" s="61"/>
      <c r="X1508" s="65"/>
      <c r="Y1508" s="419"/>
    </row>
    <row r="1509" spans="1:25" ht="15.75">
      <c r="A1509" s="261" t="s">
        <v>1666</v>
      </c>
      <c r="E1509" s="32">
        <f t="shared" si="72"/>
        <v>252.4</v>
      </c>
      <c r="F1509" s="32">
        <f t="shared" si="73"/>
        <v>812.30000000000007</v>
      </c>
      <c r="G1509" s="32">
        <f t="shared" si="74"/>
        <v>202.3</v>
      </c>
      <c r="H1509" s="32">
        <f t="shared" si="75"/>
        <v>475.29999999999995</v>
      </c>
      <c r="I1509" s="32">
        <f t="shared" si="76"/>
        <v>201.70000000000002</v>
      </c>
      <c r="J1509" s="32">
        <f t="shared" si="77"/>
        <v>6</v>
      </c>
      <c r="K1509" s="32">
        <f t="shared" si="78"/>
        <v>0</v>
      </c>
      <c r="L1509" s="32">
        <f t="shared" si="79"/>
        <v>0</v>
      </c>
      <c r="N1509" s="400">
        <f t="shared" si="80"/>
        <v>1950</v>
      </c>
      <c r="O1509" s="65">
        <v>1061.0999999999999</v>
      </c>
      <c r="P1509" s="72">
        <f t="shared" si="81"/>
        <v>888.90000000000009</v>
      </c>
      <c r="Q1509" s="65">
        <v>1949.9999999999995</v>
      </c>
      <c r="R1509" s="72">
        <f t="shared" si="71"/>
        <v>0</v>
      </c>
      <c r="S1509" s="261"/>
      <c r="T1509" s="61"/>
      <c r="V1509" s="249"/>
      <c r="W1509" s="61"/>
      <c r="X1509" s="65"/>
      <c r="Y1509" s="419"/>
    </row>
    <row r="1510" spans="1:25" ht="15.75">
      <c r="A1510" s="261" t="s">
        <v>3820</v>
      </c>
      <c r="E1510" s="32">
        <f t="shared" si="72"/>
        <v>232.5</v>
      </c>
      <c r="F1510" s="32">
        <f t="shared" si="73"/>
        <v>596.89999999999986</v>
      </c>
      <c r="G1510" s="32">
        <f t="shared" si="74"/>
        <v>120.4</v>
      </c>
      <c r="H1510" s="32">
        <f t="shared" si="75"/>
        <v>397.70000000000005</v>
      </c>
      <c r="I1510" s="32">
        <f t="shared" si="76"/>
        <v>94.3</v>
      </c>
      <c r="J1510" s="32">
        <f t="shared" si="77"/>
        <v>43.7</v>
      </c>
      <c r="K1510" s="32">
        <f t="shared" si="78"/>
        <v>0</v>
      </c>
      <c r="L1510" s="32">
        <f t="shared" si="79"/>
        <v>0</v>
      </c>
      <c r="N1510" s="400">
        <f t="shared" si="80"/>
        <v>1485.5</v>
      </c>
      <c r="O1510" s="65">
        <v>749.69999999999993</v>
      </c>
      <c r="P1510" s="72">
        <f t="shared" si="81"/>
        <v>735.80000000000007</v>
      </c>
      <c r="Q1510" s="65">
        <v>1485.5</v>
      </c>
      <c r="R1510" s="72">
        <f t="shared" si="71"/>
        <v>0</v>
      </c>
      <c r="S1510" s="261"/>
      <c r="T1510" s="61"/>
      <c r="V1510" s="249"/>
      <c r="W1510" s="61"/>
      <c r="X1510" s="65"/>
      <c r="Y1510" s="419"/>
    </row>
    <row r="1511" spans="1:25" ht="15.75">
      <c r="A1511" s="105" t="s">
        <v>600</v>
      </c>
      <c r="E1511" s="32">
        <f t="shared" si="72"/>
        <v>144.19999999999999</v>
      </c>
      <c r="F1511" s="32">
        <f t="shared" si="73"/>
        <v>1032.8</v>
      </c>
      <c r="G1511" s="32">
        <f t="shared" si="74"/>
        <v>42.400000000000006</v>
      </c>
      <c r="H1511" s="32">
        <f t="shared" si="75"/>
        <v>415.6</v>
      </c>
      <c r="I1511" s="32">
        <f t="shared" si="76"/>
        <v>157.19999999999999</v>
      </c>
      <c r="J1511" s="32">
        <f t="shared" si="77"/>
        <v>36</v>
      </c>
      <c r="K1511" s="32">
        <f t="shared" si="78"/>
        <v>0</v>
      </c>
      <c r="L1511" s="32">
        <f t="shared" si="79"/>
        <v>0</v>
      </c>
      <c r="N1511" s="400">
        <f t="shared" si="80"/>
        <v>1828.2</v>
      </c>
      <c r="O1511" s="65">
        <v>844.80000000000007</v>
      </c>
      <c r="P1511" s="72">
        <f t="shared" si="81"/>
        <v>983.4</v>
      </c>
      <c r="Q1511" s="65">
        <v>1828.1999999999998</v>
      </c>
      <c r="R1511" s="72">
        <f t="shared" si="71"/>
        <v>0</v>
      </c>
      <c r="S1511" s="105"/>
      <c r="T1511" s="61"/>
      <c r="V1511" s="249"/>
      <c r="W1511" s="61"/>
      <c r="X1511" s="65"/>
      <c r="Y1511" s="419"/>
    </row>
    <row r="1512" spans="1:25" ht="15.75">
      <c r="A1512" s="261" t="s">
        <v>3856</v>
      </c>
      <c r="E1512" s="32">
        <f t="shared" si="72"/>
        <v>232.9</v>
      </c>
      <c r="F1512" s="32">
        <f t="shared" si="73"/>
        <v>927.7</v>
      </c>
      <c r="G1512" s="32">
        <f t="shared" si="74"/>
        <v>201.39999999999998</v>
      </c>
      <c r="H1512" s="32">
        <f t="shared" si="75"/>
        <v>377.29999999999995</v>
      </c>
      <c r="I1512" s="32">
        <f t="shared" si="76"/>
        <v>196</v>
      </c>
      <c r="J1512" s="32">
        <f t="shared" si="77"/>
        <v>24</v>
      </c>
      <c r="K1512" s="32">
        <f t="shared" si="78"/>
        <v>0</v>
      </c>
      <c r="L1512" s="32">
        <f t="shared" si="79"/>
        <v>0</v>
      </c>
      <c r="N1512" s="400">
        <f t="shared" si="80"/>
        <v>1959.3</v>
      </c>
      <c r="O1512" s="65">
        <v>1045.1000000000001</v>
      </c>
      <c r="P1512" s="72">
        <f t="shared" si="81"/>
        <v>914.19999999999982</v>
      </c>
      <c r="Q1512" s="65">
        <v>1959.2999999999997</v>
      </c>
      <c r="R1512" s="72">
        <f t="shared" si="71"/>
        <v>0</v>
      </c>
      <c r="S1512" s="261"/>
      <c r="T1512" s="61"/>
      <c r="V1512" s="249"/>
      <c r="W1512" s="61"/>
      <c r="X1512" s="65"/>
      <c r="Y1512" s="419"/>
    </row>
    <row r="1513" spans="1:25" ht="15.75">
      <c r="A1513" s="261" t="s">
        <v>3839</v>
      </c>
      <c r="E1513" s="32">
        <f t="shared" ref="E1513:E1520" si="82">D133</f>
        <v>304.7</v>
      </c>
      <c r="F1513" s="32">
        <f t="shared" ref="F1513:F1520" si="83">D305</f>
        <v>1050.3</v>
      </c>
      <c r="G1513" s="32">
        <f t="shared" ref="G1513:G1520" si="84">D477</f>
        <v>101.7</v>
      </c>
      <c r="H1513" s="32">
        <f t="shared" ref="H1513:H1520" si="85">D649</f>
        <v>366.29999999999995</v>
      </c>
      <c r="I1513" s="32">
        <f t="shared" ref="I1513:I1520" si="86">D821</f>
        <v>85.7</v>
      </c>
      <c r="J1513" s="32">
        <f t="shared" ref="J1513:J1520" si="87">D993</f>
        <v>14.3</v>
      </c>
      <c r="K1513" s="32">
        <f t="shared" ref="K1513:K1520" si="88">D1165</f>
        <v>0</v>
      </c>
      <c r="L1513" s="32">
        <f t="shared" ref="L1513:L1520" si="89">D1337</f>
        <v>0</v>
      </c>
      <c r="N1513" s="400">
        <f t="shared" ref="N1513:N1552" si="90">SUM(E1513:L1513)</f>
        <v>1923</v>
      </c>
      <c r="O1513" s="65">
        <v>884.90000000000009</v>
      </c>
      <c r="P1513" s="72">
        <f t="shared" ref="P1513:P1552" si="91">N1513-O1513</f>
        <v>1038.0999999999999</v>
      </c>
      <c r="Q1513" s="65">
        <v>1923</v>
      </c>
      <c r="R1513" s="72">
        <f t="shared" si="71"/>
        <v>0</v>
      </c>
      <c r="S1513" s="261"/>
      <c r="T1513" s="61"/>
      <c r="V1513" s="249"/>
      <c r="W1513" s="61"/>
      <c r="X1513" s="65"/>
      <c r="Y1513" s="419"/>
    </row>
    <row r="1514" spans="1:25" ht="15.75">
      <c r="A1514" s="261" t="s">
        <v>1575</v>
      </c>
      <c r="E1514" s="32">
        <f t="shared" si="82"/>
        <v>113.6</v>
      </c>
      <c r="F1514" s="32">
        <f t="shared" si="83"/>
        <v>794.40000000000009</v>
      </c>
      <c r="G1514" s="32">
        <f t="shared" si="84"/>
        <v>162.30000000000001</v>
      </c>
      <c r="H1514" s="32">
        <f t="shared" si="85"/>
        <v>467.9</v>
      </c>
      <c r="I1514" s="32">
        <f t="shared" si="86"/>
        <v>178.29999999999998</v>
      </c>
      <c r="J1514" s="32">
        <f t="shared" si="87"/>
        <v>50.5</v>
      </c>
      <c r="K1514" s="32">
        <f t="shared" si="88"/>
        <v>0</v>
      </c>
      <c r="L1514" s="32">
        <f t="shared" si="89"/>
        <v>0</v>
      </c>
      <c r="N1514" s="400">
        <f t="shared" si="90"/>
        <v>1767.0000000000002</v>
      </c>
      <c r="O1514" s="65">
        <v>934.9</v>
      </c>
      <c r="P1514" s="72">
        <f t="shared" si="91"/>
        <v>832.10000000000025</v>
      </c>
      <c r="Q1514" s="65">
        <v>1766.9999999999995</v>
      </c>
      <c r="R1514" s="72">
        <f t="shared" ref="R1514:R1552" si="92">N1514-Q1514</f>
        <v>0</v>
      </c>
      <c r="S1514" s="261"/>
      <c r="T1514" s="61"/>
      <c r="V1514" s="249"/>
      <c r="W1514" s="61"/>
      <c r="X1514" s="65"/>
      <c r="Y1514" s="419"/>
    </row>
    <row r="1515" spans="1:25" ht="15.75">
      <c r="A1515" s="105" t="s">
        <v>2510</v>
      </c>
      <c r="E1515" s="32">
        <f t="shared" si="82"/>
        <v>216.5</v>
      </c>
      <c r="F1515" s="32">
        <f t="shared" si="83"/>
        <v>932.89999999999986</v>
      </c>
      <c r="G1515" s="32">
        <f t="shared" si="84"/>
        <v>143.1</v>
      </c>
      <c r="H1515" s="32">
        <f t="shared" si="85"/>
        <v>258.79999999999995</v>
      </c>
      <c r="I1515" s="32">
        <f t="shared" si="86"/>
        <v>220.7</v>
      </c>
      <c r="J1515" s="32">
        <f t="shared" si="87"/>
        <v>8.5</v>
      </c>
      <c r="K1515" s="32">
        <f t="shared" si="88"/>
        <v>0</v>
      </c>
      <c r="L1515" s="32">
        <f t="shared" si="89"/>
        <v>0</v>
      </c>
      <c r="N1515" s="400">
        <f t="shared" si="90"/>
        <v>1780.4999999999998</v>
      </c>
      <c r="O1515" s="65">
        <v>981.5</v>
      </c>
      <c r="P1515" s="72">
        <f t="shared" si="91"/>
        <v>798.99999999999977</v>
      </c>
      <c r="Q1515" s="65">
        <v>1780.5</v>
      </c>
      <c r="R1515" s="72">
        <f t="shared" si="92"/>
        <v>0</v>
      </c>
      <c r="S1515" s="105"/>
      <c r="T1515" s="61"/>
      <c r="V1515" s="249"/>
      <c r="W1515" s="61"/>
      <c r="X1515" s="65"/>
      <c r="Y1515" s="419"/>
    </row>
    <row r="1516" spans="1:25" ht="15.75">
      <c r="A1516" s="105" t="s">
        <v>2612</v>
      </c>
      <c r="E1516" s="32">
        <f t="shared" si="82"/>
        <v>228.4</v>
      </c>
      <c r="F1516" s="32">
        <f t="shared" si="83"/>
        <v>471.5</v>
      </c>
      <c r="G1516" s="32">
        <f t="shared" si="84"/>
        <v>243.6</v>
      </c>
      <c r="H1516" s="32">
        <f t="shared" si="85"/>
        <v>466.29999999999995</v>
      </c>
      <c r="I1516" s="32">
        <f t="shared" si="86"/>
        <v>142.69999999999999</v>
      </c>
      <c r="J1516" s="32">
        <f t="shared" si="87"/>
        <v>32.799999999999997</v>
      </c>
      <c r="K1516" s="32">
        <f t="shared" si="88"/>
        <v>0</v>
      </c>
      <c r="L1516" s="32">
        <f t="shared" si="89"/>
        <v>0</v>
      </c>
      <c r="N1516" s="400">
        <f t="shared" si="90"/>
        <v>1585.3</v>
      </c>
      <c r="O1516" s="65">
        <v>1168.0000000000002</v>
      </c>
      <c r="P1516" s="72">
        <f t="shared" si="91"/>
        <v>417.29999999999973</v>
      </c>
      <c r="Q1516" s="65">
        <v>1585.3000000000004</v>
      </c>
      <c r="R1516" s="72">
        <f t="shared" si="92"/>
        <v>0</v>
      </c>
      <c r="S1516" s="105"/>
      <c r="T1516" s="61"/>
      <c r="V1516" s="249"/>
      <c r="W1516" s="61"/>
      <c r="X1516" s="65"/>
      <c r="Y1516" s="419"/>
    </row>
    <row r="1517" spans="1:25" ht="15.75">
      <c r="A1517" s="260" t="s">
        <v>3171</v>
      </c>
      <c r="E1517" s="32">
        <f t="shared" si="82"/>
        <v>140</v>
      </c>
      <c r="F1517" s="32">
        <f t="shared" si="83"/>
        <v>1106.6000000000001</v>
      </c>
      <c r="G1517" s="32">
        <f t="shared" si="84"/>
        <v>13.5</v>
      </c>
      <c r="H1517" s="32">
        <f t="shared" si="85"/>
        <v>386.3</v>
      </c>
      <c r="I1517" s="32">
        <f t="shared" si="86"/>
        <v>112.30000000000001</v>
      </c>
      <c r="J1517" s="32">
        <f t="shared" si="87"/>
        <v>7</v>
      </c>
      <c r="K1517" s="32">
        <f t="shared" si="88"/>
        <v>0</v>
      </c>
      <c r="L1517" s="32">
        <f t="shared" si="89"/>
        <v>0</v>
      </c>
      <c r="N1517" s="400">
        <f t="shared" si="90"/>
        <v>1765.7</v>
      </c>
      <c r="O1517" s="65">
        <v>772.90000000000009</v>
      </c>
      <c r="P1517" s="72">
        <f t="shared" si="91"/>
        <v>992.8</v>
      </c>
      <c r="Q1517" s="65">
        <v>1765.6999999999996</v>
      </c>
      <c r="R1517" s="72">
        <f t="shared" si="92"/>
        <v>0</v>
      </c>
      <c r="S1517" s="260"/>
      <c r="T1517" s="61"/>
      <c r="V1517" s="249"/>
      <c r="W1517" s="61"/>
      <c r="X1517" s="65"/>
      <c r="Y1517" s="419"/>
    </row>
    <row r="1518" spans="1:25" ht="15.75">
      <c r="A1518" s="261" t="s">
        <v>31</v>
      </c>
      <c r="E1518" s="32">
        <f t="shared" si="82"/>
        <v>185.9</v>
      </c>
      <c r="F1518" s="32">
        <f t="shared" si="83"/>
        <v>1383.6</v>
      </c>
      <c r="G1518" s="32">
        <f t="shared" si="84"/>
        <v>119.2</v>
      </c>
      <c r="H1518" s="32">
        <f t="shared" si="85"/>
        <v>521.5</v>
      </c>
      <c r="I1518" s="32">
        <f t="shared" si="86"/>
        <v>214.10000000000002</v>
      </c>
      <c r="J1518" s="32">
        <f t="shared" si="87"/>
        <v>100.8</v>
      </c>
      <c r="K1518" s="32">
        <f t="shared" si="88"/>
        <v>0</v>
      </c>
      <c r="L1518" s="32">
        <f t="shared" si="89"/>
        <v>0</v>
      </c>
      <c r="N1518" s="400">
        <f t="shared" si="90"/>
        <v>2525.1</v>
      </c>
      <c r="O1518" s="65">
        <v>1261.4999999999998</v>
      </c>
      <c r="P1518" s="72">
        <f t="shared" si="91"/>
        <v>1263.6000000000001</v>
      </c>
      <c r="Q1518" s="65">
        <v>2525.1</v>
      </c>
      <c r="R1518" s="72">
        <f t="shared" si="92"/>
        <v>0</v>
      </c>
      <c r="S1518" s="261"/>
      <c r="T1518" s="61"/>
      <c r="V1518" s="249"/>
      <c r="W1518" s="61"/>
      <c r="X1518" s="65"/>
      <c r="Y1518" s="419"/>
    </row>
    <row r="1519" spans="1:25" ht="15.75">
      <c r="A1519" s="105" t="s">
        <v>2514</v>
      </c>
      <c r="E1519" s="32">
        <f t="shared" si="82"/>
        <v>343.1</v>
      </c>
      <c r="F1519" s="32">
        <f t="shared" si="83"/>
        <v>791.4</v>
      </c>
      <c r="G1519" s="32">
        <f t="shared" si="84"/>
        <v>223</v>
      </c>
      <c r="H1519" s="32">
        <f t="shared" si="85"/>
        <v>484.79999999999995</v>
      </c>
      <c r="I1519" s="32">
        <f t="shared" si="86"/>
        <v>263.70000000000005</v>
      </c>
      <c r="J1519" s="32">
        <f t="shared" si="87"/>
        <v>38.9</v>
      </c>
      <c r="K1519" s="32">
        <f t="shared" si="88"/>
        <v>0</v>
      </c>
      <c r="L1519" s="32">
        <f t="shared" si="89"/>
        <v>0</v>
      </c>
      <c r="N1519" s="400">
        <f t="shared" si="90"/>
        <v>2144.9</v>
      </c>
      <c r="O1519" s="65">
        <v>1321.6</v>
      </c>
      <c r="P1519" s="72">
        <f t="shared" si="91"/>
        <v>823.30000000000018</v>
      </c>
      <c r="Q1519" s="65">
        <v>2144.9</v>
      </c>
      <c r="R1519" s="72">
        <f t="shared" si="92"/>
        <v>0</v>
      </c>
      <c r="S1519" s="105"/>
      <c r="T1519" s="61"/>
      <c r="V1519" s="249"/>
      <c r="W1519" s="61"/>
      <c r="X1519" s="65"/>
      <c r="Y1519" s="419"/>
    </row>
    <row r="1520" spans="1:25" ht="15.75" customHeight="1">
      <c r="A1520" s="105" t="s">
        <v>655</v>
      </c>
      <c r="E1520" s="32">
        <f t="shared" si="82"/>
        <v>192.3</v>
      </c>
      <c r="F1520" s="32">
        <f t="shared" si="83"/>
        <v>677.90000000000009</v>
      </c>
      <c r="G1520" s="32">
        <f t="shared" si="84"/>
        <v>285.79999999999995</v>
      </c>
      <c r="H1520" s="32">
        <f t="shared" si="85"/>
        <v>454.40000000000009</v>
      </c>
      <c r="I1520" s="32">
        <f t="shared" si="86"/>
        <v>325</v>
      </c>
      <c r="J1520" s="32">
        <f t="shared" si="87"/>
        <v>56.3</v>
      </c>
      <c r="K1520" s="32">
        <f t="shared" si="88"/>
        <v>0</v>
      </c>
      <c r="L1520" s="32">
        <f t="shared" si="89"/>
        <v>0</v>
      </c>
      <c r="N1520" s="400">
        <f t="shared" si="90"/>
        <v>1991.7</v>
      </c>
      <c r="O1520" s="65">
        <v>1212.7000000000003</v>
      </c>
      <c r="P1520" s="72">
        <f t="shared" si="91"/>
        <v>778.99999999999977</v>
      </c>
      <c r="Q1520" s="65">
        <v>1991.7000000000003</v>
      </c>
      <c r="R1520" s="72">
        <f t="shared" si="92"/>
        <v>0</v>
      </c>
      <c r="S1520" s="105"/>
      <c r="T1520" s="61"/>
      <c r="V1520" s="249"/>
      <c r="W1520" s="61"/>
      <c r="X1520" s="65"/>
      <c r="Y1520" s="419"/>
    </row>
    <row r="1521" spans="1:25" ht="15.75" customHeight="1">
      <c r="A1521" s="260" t="s">
        <v>3172</v>
      </c>
      <c r="E1521" s="32">
        <f t="shared" ref="E1521:E1552" si="93">D141</f>
        <v>170.5</v>
      </c>
      <c r="F1521" s="32">
        <f t="shared" ref="F1521:F1552" si="94">D313</f>
        <v>972.4</v>
      </c>
      <c r="G1521" s="32">
        <f t="shared" ref="G1521:G1552" si="95">D485</f>
        <v>161.5</v>
      </c>
      <c r="H1521" s="32">
        <f t="shared" ref="H1521:H1552" si="96">D657</f>
        <v>399.20000000000005</v>
      </c>
      <c r="I1521" s="32">
        <f t="shared" ref="I1521:I1552" si="97">D829</f>
        <v>228.25</v>
      </c>
      <c r="J1521" s="32">
        <f t="shared" ref="J1521:J1552" si="98">D1001</f>
        <v>9.9</v>
      </c>
      <c r="K1521" s="32">
        <f t="shared" ref="K1521:K1552" si="99">D1173</f>
        <v>0</v>
      </c>
      <c r="L1521" s="32">
        <f t="shared" ref="L1521:L1552" si="100">D1345</f>
        <v>0</v>
      </c>
      <c r="N1521" s="400">
        <f t="shared" si="90"/>
        <v>1941.7500000000002</v>
      </c>
      <c r="O1521" s="65">
        <v>985.55000000000007</v>
      </c>
      <c r="P1521" s="72">
        <f t="shared" si="91"/>
        <v>956.20000000000016</v>
      </c>
      <c r="Q1521" s="65">
        <v>1941.75</v>
      </c>
      <c r="R1521" s="72">
        <f t="shared" si="92"/>
        <v>0</v>
      </c>
      <c r="S1521" s="260"/>
      <c r="T1521" s="61"/>
      <c r="V1521" s="249"/>
      <c r="W1521" s="61"/>
      <c r="X1521" s="65"/>
      <c r="Y1521" s="419"/>
    </row>
    <row r="1522" spans="1:25" ht="15.75" customHeight="1">
      <c r="A1522" s="261" t="s">
        <v>3822</v>
      </c>
      <c r="E1522" s="32">
        <f t="shared" si="93"/>
        <v>262.10000000000002</v>
      </c>
      <c r="F1522" s="32">
        <f t="shared" si="94"/>
        <v>600.20000000000005</v>
      </c>
      <c r="G1522" s="32">
        <f t="shared" si="95"/>
        <v>113.10000000000001</v>
      </c>
      <c r="H1522" s="32">
        <f t="shared" si="96"/>
        <v>498.59999999999991</v>
      </c>
      <c r="I1522" s="32">
        <f t="shared" si="97"/>
        <v>114.29999999999998</v>
      </c>
      <c r="J1522" s="32">
        <f t="shared" si="98"/>
        <v>29.700000000000003</v>
      </c>
      <c r="K1522" s="32">
        <f t="shared" si="99"/>
        <v>0</v>
      </c>
      <c r="L1522" s="32">
        <f t="shared" si="100"/>
        <v>0</v>
      </c>
      <c r="N1522" s="400">
        <f t="shared" si="90"/>
        <v>1618</v>
      </c>
      <c r="O1522" s="65">
        <v>943.80000000000007</v>
      </c>
      <c r="P1522" s="72">
        <f t="shared" si="91"/>
        <v>674.19999999999993</v>
      </c>
      <c r="Q1522" s="65">
        <v>1617.9999999999998</v>
      </c>
      <c r="R1522" s="72">
        <f t="shared" si="92"/>
        <v>0</v>
      </c>
      <c r="S1522" s="261"/>
      <c r="T1522" s="61"/>
      <c r="V1522" s="249"/>
      <c r="W1522" s="61"/>
      <c r="X1522" s="65"/>
      <c r="Y1522" s="419"/>
    </row>
    <row r="1523" spans="1:25" ht="15.75" customHeight="1">
      <c r="A1523" s="261" t="s">
        <v>3845</v>
      </c>
      <c r="E1523" s="32">
        <f t="shared" si="93"/>
        <v>358</v>
      </c>
      <c r="F1523" s="32">
        <f t="shared" si="94"/>
        <v>779.9</v>
      </c>
      <c r="G1523" s="32">
        <f t="shared" si="95"/>
        <v>144.89999999999998</v>
      </c>
      <c r="H1523" s="32">
        <f t="shared" si="96"/>
        <v>489.4</v>
      </c>
      <c r="I1523" s="32">
        <f t="shared" si="97"/>
        <v>128</v>
      </c>
      <c r="J1523" s="32">
        <f t="shared" si="98"/>
        <v>53.400000000000006</v>
      </c>
      <c r="K1523" s="32">
        <f t="shared" si="99"/>
        <v>0</v>
      </c>
      <c r="L1523" s="32">
        <f t="shared" si="100"/>
        <v>0</v>
      </c>
      <c r="N1523" s="400">
        <f t="shared" si="90"/>
        <v>1953.6000000000004</v>
      </c>
      <c r="O1523" s="65">
        <v>1204</v>
      </c>
      <c r="P1523" s="72">
        <f t="shared" si="91"/>
        <v>749.60000000000036</v>
      </c>
      <c r="Q1523" s="65">
        <v>1953.6000000000008</v>
      </c>
      <c r="R1523" s="72">
        <f t="shared" si="92"/>
        <v>0</v>
      </c>
      <c r="S1523" s="261"/>
      <c r="T1523" s="61"/>
      <c r="V1523" s="249"/>
      <c r="W1523" s="61"/>
      <c r="X1523" s="65"/>
      <c r="Y1523" s="419"/>
    </row>
    <row r="1524" spans="1:25" ht="15.75" customHeight="1">
      <c r="A1524" s="105" t="s">
        <v>648</v>
      </c>
      <c r="E1524" s="32">
        <f t="shared" si="93"/>
        <v>108.3</v>
      </c>
      <c r="F1524" s="32">
        <f t="shared" si="94"/>
        <v>546.4</v>
      </c>
      <c r="G1524" s="32">
        <f t="shared" si="95"/>
        <v>240</v>
      </c>
      <c r="H1524" s="32">
        <f t="shared" si="96"/>
        <v>435.1</v>
      </c>
      <c r="I1524" s="32">
        <f t="shared" si="97"/>
        <v>209.60000000000002</v>
      </c>
      <c r="J1524" s="32">
        <f t="shared" si="98"/>
        <v>34.5</v>
      </c>
      <c r="K1524" s="32">
        <f t="shared" si="99"/>
        <v>0</v>
      </c>
      <c r="L1524" s="32">
        <f t="shared" si="100"/>
        <v>0</v>
      </c>
      <c r="N1524" s="400">
        <f t="shared" si="90"/>
        <v>1573.9</v>
      </c>
      <c r="O1524" s="65">
        <v>998.3</v>
      </c>
      <c r="P1524" s="72">
        <f t="shared" si="91"/>
        <v>575.60000000000014</v>
      </c>
      <c r="Q1524" s="65">
        <v>1573.9000000000003</v>
      </c>
      <c r="R1524" s="72">
        <f t="shared" si="92"/>
        <v>0</v>
      </c>
      <c r="S1524" s="105"/>
      <c r="T1524" s="61"/>
      <c r="V1524" s="249"/>
      <c r="W1524" s="61"/>
      <c r="X1524" s="65"/>
      <c r="Y1524" s="419"/>
    </row>
    <row r="1525" spans="1:25" ht="15.75" customHeight="1">
      <c r="A1525" s="261" t="s">
        <v>33</v>
      </c>
      <c r="E1525" s="32">
        <f t="shared" si="93"/>
        <v>169.7</v>
      </c>
      <c r="F1525" s="32">
        <f t="shared" si="94"/>
        <v>488</v>
      </c>
      <c r="G1525" s="32">
        <f t="shared" si="95"/>
        <v>47.900000000000006</v>
      </c>
      <c r="H1525" s="32">
        <f t="shared" si="96"/>
        <v>664</v>
      </c>
      <c r="I1525" s="32">
        <f t="shared" si="97"/>
        <v>55.6</v>
      </c>
      <c r="J1525" s="32">
        <f t="shared" si="98"/>
        <v>98.699999999999989</v>
      </c>
      <c r="K1525" s="32">
        <f t="shared" si="99"/>
        <v>0</v>
      </c>
      <c r="L1525" s="32">
        <f t="shared" si="100"/>
        <v>0</v>
      </c>
      <c r="N1525" s="400">
        <f t="shared" si="90"/>
        <v>1523.8999999999999</v>
      </c>
      <c r="O1525" s="65">
        <v>764.5</v>
      </c>
      <c r="P1525" s="72">
        <f t="shared" si="91"/>
        <v>759.39999999999986</v>
      </c>
      <c r="Q1525" s="65">
        <v>1523.9</v>
      </c>
      <c r="R1525" s="72">
        <f t="shared" si="92"/>
        <v>0</v>
      </c>
      <c r="S1525" s="261"/>
      <c r="T1525" s="61"/>
      <c r="V1525" s="249"/>
      <c r="W1525" s="61"/>
      <c r="X1525" s="65"/>
      <c r="Y1525" s="419"/>
    </row>
    <row r="1526" spans="1:25" ht="15.75" customHeight="1">
      <c r="A1526" s="261" t="s">
        <v>37</v>
      </c>
      <c r="E1526" s="32">
        <f t="shared" si="93"/>
        <v>246.6</v>
      </c>
      <c r="F1526" s="32">
        <f t="shared" si="94"/>
        <v>663</v>
      </c>
      <c r="G1526" s="32">
        <f t="shared" si="95"/>
        <v>119.69999999999999</v>
      </c>
      <c r="H1526" s="32">
        <f t="shared" si="96"/>
        <v>623.69999999999993</v>
      </c>
      <c r="I1526" s="32">
        <f t="shared" si="97"/>
        <v>142.69999999999999</v>
      </c>
      <c r="J1526" s="32">
        <f t="shared" si="98"/>
        <v>31.900000000000002</v>
      </c>
      <c r="K1526" s="32">
        <f t="shared" si="99"/>
        <v>0</v>
      </c>
      <c r="L1526" s="32">
        <f t="shared" si="100"/>
        <v>0</v>
      </c>
      <c r="N1526" s="400">
        <f t="shared" si="90"/>
        <v>1827.6000000000001</v>
      </c>
      <c r="O1526" s="65">
        <v>1057.8</v>
      </c>
      <c r="P1526" s="72">
        <f t="shared" si="91"/>
        <v>769.80000000000018</v>
      </c>
      <c r="Q1526" s="65">
        <v>1827.6000000000004</v>
      </c>
      <c r="R1526" s="72">
        <f t="shared" si="92"/>
        <v>0</v>
      </c>
      <c r="S1526" s="261"/>
      <c r="T1526" s="61"/>
      <c r="V1526" s="249"/>
      <c r="W1526" s="61"/>
      <c r="X1526" s="65"/>
      <c r="Y1526" s="419"/>
    </row>
    <row r="1527" spans="1:25" ht="15.75" customHeight="1">
      <c r="A1527" s="260" t="s">
        <v>143</v>
      </c>
      <c r="E1527" s="32">
        <f t="shared" si="93"/>
        <v>195.8</v>
      </c>
      <c r="F1527" s="32">
        <f t="shared" si="94"/>
        <v>1282.5</v>
      </c>
      <c r="G1527" s="32">
        <f t="shared" si="95"/>
        <v>139.69999999999999</v>
      </c>
      <c r="H1527" s="32">
        <f t="shared" si="96"/>
        <v>565.4</v>
      </c>
      <c r="I1527" s="32">
        <f t="shared" si="97"/>
        <v>103.1</v>
      </c>
      <c r="J1527" s="32">
        <f t="shared" si="98"/>
        <v>51.5</v>
      </c>
      <c r="K1527" s="32">
        <f t="shared" si="99"/>
        <v>0</v>
      </c>
      <c r="L1527" s="32">
        <f t="shared" si="100"/>
        <v>0</v>
      </c>
      <c r="N1527" s="400">
        <f t="shared" si="90"/>
        <v>2338</v>
      </c>
      <c r="O1527" s="65">
        <v>939.40000000000009</v>
      </c>
      <c r="P1527" s="72">
        <f t="shared" si="91"/>
        <v>1398.6</v>
      </c>
      <c r="Q1527" s="65">
        <v>2337.9999999999995</v>
      </c>
      <c r="R1527" s="72">
        <f t="shared" si="92"/>
        <v>0</v>
      </c>
      <c r="S1527" s="260"/>
      <c r="T1527" s="61"/>
      <c r="V1527" s="249"/>
      <c r="W1527" s="61"/>
      <c r="X1527" s="65"/>
      <c r="Y1527" s="419"/>
    </row>
    <row r="1528" spans="1:25" ht="15.75" customHeight="1">
      <c r="A1528" s="260" t="s">
        <v>3173</v>
      </c>
      <c r="E1528" s="32">
        <f t="shared" si="93"/>
        <v>257</v>
      </c>
      <c r="F1528" s="32">
        <f t="shared" si="94"/>
        <v>681.2</v>
      </c>
      <c r="G1528" s="32">
        <f t="shared" si="95"/>
        <v>30.400000000000002</v>
      </c>
      <c r="H1528" s="32">
        <f t="shared" si="96"/>
        <v>702.3</v>
      </c>
      <c r="I1528" s="32">
        <f t="shared" si="97"/>
        <v>191.29999999999998</v>
      </c>
      <c r="J1528" s="32">
        <f t="shared" si="98"/>
        <v>78</v>
      </c>
      <c r="K1528" s="32">
        <f t="shared" si="99"/>
        <v>16.899999999999999</v>
      </c>
      <c r="L1528" s="32">
        <f t="shared" si="100"/>
        <v>0</v>
      </c>
      <c r="N1528" s="400">
        <f t="shared" si="90"/>
        <v>1957.1000000000001</v>
      </c>
      <c r="O1528" s="65">
        <v>971.80000000000007</v>
      </c>
      <c r="P1528" s="72">
        <f t="shared" si="91"/>
        <v>985.30000000000007</v>
      </c>
      <c r="Q1528" s="65">
        <v>1957.1000000000004</v>
      </c>
      <c r="R1528" s="72">
        <f t="shared" si="92"/>
        <v>0</v>
      </c>
      <c r="S1528" s="260"/>
      <c r="T1528" s="61"/>
      <c r="V1528" s="249"/>
      <c r="W1528" s="61"/>
      <c r="X1528" s="65"/>
      <c r="Y1528" s="419"/>
    </row>
    <row r="1529" spans="1:25" ht="15.75" customHeight="1">
      <c r="A1529" s="261" t="s">
        <v>3836</v>
      </c>
      <c r="E1529" s="32">
        <f t="shared" si="93"/>
        <v>225.20000000000002</v>
      </c>
      <c r="F1529" s="32">
        <f t="shared" si="94"/>
        <v>568</v>
      </c>
      <c r="G1529" s="32">
        <f t="shared" si="95"/>
        <v>74.099999999999994</v>
      </c>
      <c r="H1529" s="32">
        <f t="shared" si="96"/>
        <v>396.8</v>
      </c>
      <c r="I1529" s="32">
        <f t="shared" si="97"/>
        <v>150.70000000000002</v>
      </c>
      <c r="J1529" s="32">
        <f t="shared" si="98"/>
        <v>68.8</v>
      </c>
      <c r="K1529" s="32">
        <f t="shared" si="99"/>
        <v>0</v>
      </c>
      <c r="L1529" s="32">
        <f t="shared" si="100"/>
        <v>0</v>
      </c>
      <c r="N1529" s="400">
        <f t="shared" si="90"/>
        <v>1483.6000000000001</v>
      </c>
      <c r="O1529" s="65">
        <v>953.30000000000007</v>
      </c>
      <c r="P1529" s="72">
        <f t="shared" si="91"/>
        <v>530.30000000000007</v>
      </c>
      <c r="Q1529" s="65">
        <v>1483.6000000000001</v>
      </c>
      <c r="R1529" s="72">
        <f t="shared" si="92"/>
        <v>0</v>
      </c>
      <c r="S1529" s="261"/>
      <c r="T1529" s="61"/>
      <c r="V1529" s="249"/>
      <c r="W1529" s="61"/>
      <c r="X1529" s="65"/>
      <c r="Y1529" s="419"/>
    </row>
    <row r="1530" spans="1:25" ht="15.75" customHeight="1">
      <c r="A1530" s="261" t="s">
        <v>3846</v>
      </c>
      <c r="E1530" s="32">
        <f t="shared" si="93"/>
        <v>405.8</v>
      </c>
      <c r="F1530" s="32">
        <f t="shared" si="94"/>
        <v>778.7</v>
      </c>
      <c r="G1530" s="32">
        <f t="shared" si="95"/>
        <v>146.60000000000002</v>
      </c>
      <c r="H1530" s="32">
        <f t="shared" si="96"/>
        <v>478.79999999999995</v>
      </c>
      <c r="I1530" s="32">
        <f t="shared" si="97"/>
        <v>186.5</v>
      </c>
      <c r="J1530" s="32">
        <f t="shared" si="98"/>
        <v>23.6</v>
      </c>
      <c r="K1530" s="32">
        <f t="shared" si="99"/>
        <v>0</v>
      </c>
      <c r="L1530" s="32">
        <f t="shared" si="100"/>
        <v>0</v>
      </c>
      <c r="N1530" s="400">
        <f t="shared" si="90"/>
        <v>2019.9999999999998</v>
      </c>
      <c r="O1530" s="65">
        <v>1262.3999999999999</v>
      </c>
      <c r="P1530" s="72">
        <f t="shared" si="91"/>
        <v>757.59999999999991</v>
      </c>
      <c r="Q1530" s="65">
        <v>2019.9999999999998</v>
      </c>
      <c r="R1530" s="72">
        <f t="shared" si="92"/>
        <v>0</v>
      </c>
      <c r="S1530" s="261"/>
      <c r="T1530" s="61"/>
      <c r="V1530" s="249"/>
      <c r="W1530" s="61"/>
      <c r="X1530" s="65"/>
      <c r="Y1530" s="419"/>
    </row>
    <row r="1531" spans="1:25" ht="15.75" customHeight="1">
      <c r="A1531" s="261" t="s">
        <v>3841</v>
      </c>
      <c r="E1531" s="32">
        <f t="shared" si="93"/>
        <v>13.2</v>
      </c>
      <c r="F1531" s="32">
        <f t="shared" si="94"/>
        <v>552.29999999999995</v>
      </c>
      <c r="G1531" s="32">
        <f t="shared" si="95"/>
        <v>113.4</v>
      </c>
      <c r="H1531" s="32">
        <f t="shared" si="96"/>
        <v>214.79999999999998</v>
      </c>
      <c r="I1531" s="32">
        <f t="shared" si="97"/>
        <v>155.4</v>
      </c>
      <c r="J1531" s="32">
        <f t="shared" si="98"/>
        <v>17.600000000000001</v>
      </c>
      <c r="K1531" s="32">
        <f t="shared" si="99"/>
        <v>0</v>
      </c>
      <c r="L1531" s="32">
        <f t="shared" si="100"/>
        <v>0</v>
      </c>
      <c r="N1531" s="400">
        <f t="shared" si="90"/>
        <v>1066.6999999999998</v>
      </c>
      <c r="O1531" s="65">
        <v>422</v>
      </c>
      <c r="P1531" s="72">
        <f t="shared" si="91"/>
        <v>644.69999999999982</v>
      </c>
      <c r="Q1531" s="65">
        <v>1066.7</v>
      </c>
      <c r="R1531" s="72">
        <f t="shared" si="92"/>
        <v>0</v>
      </c>
      <c r="S1531" s="261"/>
      <c r="T1531" s="61"/>
      <c r="V1531" s="249"/>
      <c r="W1531" s="61"/>
      <c r="X1531" s="65"/>
      <c r="Y1531" s="419"/>
    </row>
    <row r="1532" spans="1:25" ht="15.75" customHeight="1">
      <c r="A1532" s="261" t="s">
        <v>3842</v>
      </c>
      <c r="E1532" s="32">
        <f t="shared" si="93"/>
        <v>175.2</v>
      </c>
      <c r="F1532" s="32">
        <f t="shared" si="94"/>
        <v>611.29999999999995</v>
      </c>
      <c r="G1532" s="32">
        <f t="shared" si="95"/>
        <v>189.5</v>
      </c>
      <c r="H1532" s="32">
        <f t="shared" si="96"/>
        <v>524.70000000000005</v>
      </c>
      <c r="I1532" s="32">
        <f t="shared" si="97"/>
        <v>237.59999999999997</v>
      </c>
      <c r="J1532" s="32">
        <f t="shared" si="98"/>
        <v>40.599999999999994</v>
      </c>
      <c r="K1532" s="32">
        <f t="shared" si="99"/>
        <v>0</v>
      </c>
      <c r="L1532" s="32">
        <f t="shared" si="100"/>
        <v>0</v>
      </c>
      <c r="N1532" s="400">
        <f t="shared" si="90"/>
        <v>1778.8999999999999</v>
      </c>
      <c r="O1532" s="65">
        <v>1090.3</v>
      </c>
      <c r="P1532" s="72">
        <f t="shared" si="91"/>
        <v>688.59999999999991</v>
      </c>
      <c r="Q1532" s="65">
        <v>1778.9</v>
      </c>
      <c r="R1532" s="72">
        <f t="shared" si="92"/>
        <v>0</v>
      </c>
      <c r="S1532" s="261"/>
      <c r="T1532" s="61"/>
      <c r="V1532" s="249"/>
      <c r="W1532" s="61"/>
      <c r="X1532" s="65"/>
      <c r="Y1532" s="419"/>
    </row>
    <row r="1533" spans="1:25" ht="15.75" customHeight="1">
      <c r="A1533" s="105" t="s">
        <v>2517</v>
      </c>
      <c r="E1533" s="32">
        <f t="shared" si="93"/>
        <v>245.60000000000002</v>
      </c>
      <c r="F1533" s="32">
        <f t="shared" si="94"/>
        <v>625.70000000000005</v>
      </c>
      <c r="G1533" s="32">
        <f t="shared" si="95"/>
        <v>87.5</v>
      </c>
      <c r="H1533" s="32">
        <f t="shared" si="96"/>
        <v>510.79999999999995</v>
      </c>
      <c r="I1533" s="32">
        <f t="shared" si="97"/>
        <v>126.60000000000001</v>
      </c>
      <c r="J1533" s="32">
        <f t="shared" si="98"/>
        <v>39.200000000000003</v>
      </c>
      <c r="K1533" s="32">
        <f t="shared" si="99"/>
        <v>0</v>
      </c>
      <c r="L1533" s="32">
        <f t="shared" si="100"/>
        <v>0</v>
      </c>
      <c r="N1533" s="400">
        <f t="shared" si="90"/>
        <v>1635.3999999999999</v>
      </c>
      <c r="O1533" s="65">
        <v>1033</v>
      </c>
      <c r="P1533" s="72">
        <f t="shared" si="91"/>
        <v>602.39999999999986</v>
      </c>
      <c r="Q1533" s="65">
        <v>1635.3999999999999</v>
      </c>
      <c r="R1533" s="72">
        <f t="shared" si="92"/>
        <v>0</v>
      </c>
      <c r="S1533" s="105"/>
      <c r="T1533" s="61"/>
      <c r="V1533" s="249"/>
      <c r="W1533" s="61"/>
      <c r="X1533" s="65"/>
      <c r="Y1533" s="419"/>
    </row>
    <row r="1534" spans="1:25" ht="15.75" customHeight="1">
      <c r="A1534" s="104" t="s">
        <v>1286</v>
      </c>
      <c r="E1534" s="32">
        <f t="shared" si="93"/>
        <v>248.4</v>
      </c>
      <c r="F1534" s="32">
        <f t="shared" si="94"/>
        <v>840.40000000000009</v>
      </c>
      <c r="G1534" s="32">
        <f t="shared" si="95"/>
        <v>166.10000000000002</v>
      </c>
      <c r="H1534" s="32">
        <f t="shared" si="96"/>
        <v>449.4</v>
      </c>
      <c r="I1534" s="32">
        <f t="shared" si="97"/>
        <v>176.1</v>
      </c>
      <c r="J1534" s="32">
        <f t="shared" si="98"/>
        <v>79.099999999999994</v>
      </c>
      <c r="K1534" s="32">
        <f t="shared" si="99"/>
        <v>0</v>
      </c>
      <c r="L1534" s="32">
        <f t="shared" si="100"/>
        <v>0</v>
      </c>
      <c r="N1534" s="400">
        <f t="shared" si="90"/>
        <v>1959.5</v>
      </c>
      <c r="O1534" s="65">
        <v>1076.8999999999999</v>
      </c>
      <c r="P1534" s="72">
        <f t="shared" si="91"/>
        <v>882.60000000000014</v>
      </c>
      <c r="Q1534" s="65">
        <v>1959.4999999999998</v>
      </c>
      <c r="R1534" s="72">
        <f t="shared" si="92"/>
        <v>0</v>
      </c>
      <c r="S1534" s="104"/>
      <c r="T1534" s="61"/>
      <c r="V1534" s="249"/>
      <c r="W1534" s="61"/>
      <c r="X1534" s="65"/>
      <c r="Y1534" s="419"/>
    </row>
    <row r="1535" spans="1:25" ht="15.75" customHeight="1">
      <c r="A1535" s="105" t="s">
        <v>2518</v>
      </c>
      <c r="E1535" s="32">
        <f t="shared" si="93"/>
        <v>150.30000000000001</v>
      </c>
      <c r="F1535" s="32">
        <f t="shared" si="94"/>
        <v>395.7</v>
      </c>
      <c r="G1535" s="32">
        <f t="shared" si="95"/>
        <v>238.4</v>
      </c>
      <c r="H1535" s="32">
        <f t="shared" si="96"/>
        <v>620.5</v>
      </c>
      <c r="I1535" s="32">
        <f t="shared" si="97"/>
        <v>225.29999999999998</v>
      </c>
      <c r="J1535" s="32">
        <f t="shared" si="98"/>
        <v>30.5</v>
      </c>
      <c r="K1535" s="32">
        <f t="shared" si="99"/>
        <v>0</v>
      </c>
      <c r="L1535" s="32">
        <f t="shared" si="100"/>
        <v>0</v>
      </c>
      <c r="N1535" s="400">
        <f t="shared" si="90"/>
        <v>1660.7</v>
      </c>
      <c r="O1535" s="65">
        <v>1127.7</v>
      </c>
      <c r="P1535" s="72">
        <f t="shared" si="91"/>
        <v>533</v>
      </c>
      <c r="Q1535" s="65">
        <v>1660.6999999999998</v>
      </c>
      <c r="R1535" s="72">
        <f t="shared" si="92"/>
        <v>0</v>
      </c>
      <c r="S1535" s="105"/>
      <c r="T1535" s="61"/>
      <c r="V1535" s="249"/>
      <c r="W1535" s="61"/>
      <c r="X1535" s="65"/>
      <c r="Y1535" s="419"/>
    </row>
    <row r="1536" spans="1:25" ht="15.75" customHeight="1">
      <c r="A1536" s="261" t="s">
        <v>3828</v>
      </c>
      <c r="E1536" s="32">
        <f t="shared" si="93"/>
        <v>42.800000000000004</v>
      </c>
      <c r="F1536" s="32">
        <f t="shared" si="94"/>
        <v>812.8</v>
      </c>
      <c r="G1536" s="32">
        <f t="shared" si="95"/>
        <v>212.9</v>
      </c>
      <c r="H1536" s="32">
        <f t="shared" si="96"/>
        <v>452.70000000000005</v>
      </c>
      <c r="I1536" s="32">
        <f t="shared" si="97"/>
        <v>86</v>
      </c>
      <c r="J1536" s="32">
        <f t="shared" si="98"/>
        <v>26.4</v>
      </c>
      <c r="K1536" s="32">
        <f t="shared" si="99"/>
        <v>0</v>
      </c>
      <c r="L1536" s="32">
        <f t="shared" si="100"/>
        <v>0</v>
      </c>
      <c r="N1536" s="400">
        <f t="shared" si="90"/>
        <v>1633.6000000000001</v>
      </c>
      <c r="O1536" s="65">
        <v>874.00000000000011</v>
      </c>
      <c r="P1536" s="72">
        <f t="shared" si="91"/>
        <v>759.6</v>
      </c>
      <c r="Q1536" s="65">
        <v>1633.6000000000001</v>
      </c>
      <c r="R1536" s="72">
        <f t="shared" si="92"/>
        <v>0</v>
      </c>
      <c r="S1536" s="261"/>
      <c r="T1536" s="61"/>
      <c r="V1536" s="249"/>
      <c r="W1536" s="61"/>
      <c r="X1536" s="65"/>
      <c r="Y1536" s="419"/>
    </row>
    <row r="1537" spans="1:25" ht="15.75" customHeight="1">
      <c r="A1537" s="105" t="s">
        <v>2523</v>
      </c>
      <c r="E1537" s="32">
        <f t="shared" si="93"/>
        <v>345</v>
      </c>
      <c r="F1537" s="32">
        <f t="shared" si="94"/>
        <v>1051.5</v>
      </c>
      <c r="G1537" s="32">
        <f t="shared" si="95"/>
        <v>150.19999999999999</v>
      </c>
      <c r="H1537" s="32">
        <f t="shared" si="96"/>
        <v>403.50000000000006</v>
      </c>
      <c r="I1537" s="32">
        <f t="shared" si="97"/>
        <v>186.65</v>
      </c>
      <c r="J1537" s="32">
        <f t="shared" si="98"/>
        <v>69.45</v>
      </c>
      <c r="K1537" s="32">
        <f t="shared" si="99"/>
        <v>0</v>
      </c>
      <c r="L1537" s="32">
        <f t="shared" si="100"/>
        <v>0</v>
      </c>
      <c r="N1537" s="400">
        <f t="shared" si="90"/>
        <v>2206.2999999999997</v>
      </c>
      <c r="O1537" s="65">
        <v>1271.6000000000001</v>
      </c>
      <c r="P1537" s="72">
        <f t="shared" si="91"/>
        <v>934.69999999999959</v>
      </c>
      <c r="Q1537" s="65">
        <v>2206.3000000000006</v>
      </c>
      <c r="R1537" s="72">
        <f t="shared" si="92"/>
        <v>0</v>
      </c>
      <c r="S1537" s="105"/>
      <c r="T1537" s="61"/>
      <c r="V1537" s="249"/>
      <c r="W1537" s="61"/>
      <c r="X1537" s="65"/>
      <c r="Y1537" s="419"/>
    </row>
    <row r="1538" spans="1:25" ht="15.75" customHeight="1">
      <c r="A1538" s="261" t="s">
        <v>1596</v>
      </c>
      <c r="E1538" s="32">
        <f t="shared" si="93"/>
        <v>477.3</v>
      </c>
      <c r="F1538" s="32">
        <f t="shared" si="94"/>
        <v>1096.5999999999999</v>
      </c>
      <c r="G1538" s="32">
        <f t="shared" si="95"/>
        <v>120.7</v>
      </c>
      <c r="H1538" s="32">
        <f t="shared" si="96"/>
        <v>502.8</v>
      </c>
      <c r="I1538" s="32">
        <f t="shared" si="97"/>
        <v>134.6</v>
      </c>
      <c r="J1538" s="32">
        <f t="shared" si="98"/>
        <v>24.099999999999998</v>
      </c>
      <c r="K1538" s="32">
        <f t="shared" si="99"/>
        <v>0</v>
      </c>
      <c r="L1538" s="32">
        <f t="shared" si="100"/>
        <v>0</v>
      </c>
      <c r="N1538" s="400">
        <f t="shared" si="90"/>
        <v>2356.1</v>
      </c>
      <c r="O1538" s="65">
        <v>1246.8</v>
      </c>
      <c r="P1538" s="72">
        <f t="shared" si="91"/>
        <v>1109.3</v>
      </c>
      <c r="Q1538" s="65">
        <v>2356.1</v>
      </c>
      <c r="R1538" s="72">
        <f t="shared" si="92"/>
        <v>0</v>
      </c>
      <c r="S1538" s="261"/>
      <c r="T1538" s="61"/>
      <c r="V1538" s="249"/>
      <c r="W1538" s="61"/>
      <c r="X1538" s="65"/>
      <c r="Y1538" s="419"/>
    </row>
    <row r="1539" spans="1:25" ht="15.75" customHeight="1">
      <c r="A1539" s="105" t="s">
        <v>179</v>
      </c>
      <c r="E1539" s="32">
        <f t="shared" si="93"/>
        <v>159.29999999999998</v>
      </c>
      <c r="F1539" s="32">
        <f t="shared" si="94"/>
        <v>698.09999999999991</v>
      </c>
      <c r="G1539" s="32">
        <f t="shared" si="95"/>
        <v>111.7</v>
      </c>
      <c r="H1539" s="32">
        <f t="shared" si="96"/>
        <v>516.40000000000009</v>
      </c>
      <c r="I1539" s="32">
        <f t="shared" si="97"/>
        <v>124.1</v>
      </c>
      <c r="J1539" s="32">
        <f t="shared" si="98"/>
        <v>44.599999999999994</v>
      </c>
      <c r="K1539" s="32">
        <f t="shared" si="99"/>
        <v>0</v>
      </c>
      <c r="L1539" s="32">
        <f t="shared" si="100"/>
        <v>0</v>
      </c>
      <c r="N1539" s="400">
        <f t="shared" si="90"/>
        <v>1654.1999999999998</v>
      </c>
      <c r="O1539" s="65">
        <v>793.0999999999998</v>
      </c>
      <c r="P1539" s="72">
        <f t="shared" si="91"/>
        <v>861.1</v>
      </c>
      <c r="Q1539" s="65">
        <v>1654.1999999999996</v>
      </c>
      <c r="R1539" s="72">
        <f t="shared" si="92"/>
        <v>0</v>
      </c>
      <c r="S1539" s="105"/>
      <c r="T1539" s="61"/>
      <c r="V1539" s="249"/>
      <c r="W1539" s="61"/>
      <c r="X1539" s="65"/>
      <c r="Y1539" s="419"/>
    </row>
    <row r="1540" spans="1:25" ht="15.75" customHeight="1">
      <c r="A1540" s="105" t="s">
        <v>2506</v>
      </c>
      <c r="E1540" s="32">
        <f t="shared" si="93"/>
        <v>310.10000000000002</v>
      </c>
      <c r="F1540" s="32">
        <f t="shared" si="94"/>
        <v>920.2</v>
      </c>
      <c r="G1540" s="32">
        <f t="shared" si="95"/>
        <v>77.900000000000006</v>
      </c>
      <c r="H1540" s="32">
        <f t="shared" si="96"/>
        <v>454.29999999999995</v>
      </c>
      <c r="I1540" s="32">
        <f t="shared" si="97"/>
        <v>133.29999999999998</v>
      </c>
      <c r="J1540" s="32">
        <f t="shared" si="98"/>
        <v>33.599999999999994</v>
      </c>
      <c r="K1540" s="32">
        <f t="shared" si="99"/>
        <v>0</v>
      </c>
      <c r="L1540" s="32">
        <f t="shared" si="100"/>
        <v>0</v>
      </c>
      <c r="N1540" s="400">
        <f t="shared" si="90"/>
        <v>1929.4</v>
      </c>
      <c r="O1540" s="65">
        <v>906.8</v>
      </c>
      <c r="P1540" s="72">
        <f t="shared" si="91"/>
        <v>1022.6000000000001</v>
      </c>
      <c r="Q1540" s="65">
        <v>1929.4</v>
      </c>
      <c r="R1540" s="72">
        <f t="shared" si="92"/>
        <v>0</v>
      </c>
      <c r="S1540" s="105"/>
      <c r="T1540" s="61"/>
      <c r="V1540" s="249"/>
      <c r="W1540" s="61"/>
      <c r="X1540" s="65"/>
      <c r="Y1540" s="419"/>
    </row>
    <row r="1541" spans="1:25" ht="15.75" customHeight="1">
      <c r="A1541" s="261" t="s">
        <v>3847</v>
      </c>
      <c r="E1541" s="32">
        <f t="shared" si="93"/>
        <v>220.5</v>
      </c>
      <c r="F1541" s="32">
        <f t="shared" si="94"/>
        <v>1215.8</v>
      </c>
      <c r="G1541" s="32">
        <f t="shared" si="95"/>
        <v>61.6</v>
      </c>
      <c r="H1541" s="32">
        <f t="shared" si="96"/>
        <v>617</v>
      </c>
      <c r="I1541" s="32">
        <f t="shared" si="97"/>
        <v>124.70000000000002</v>
      </c>
      <c r="J1541" s="32">
        <f t="shared" si="98"/>
        <v>74.099999999999994</v>
      </c>
      <c r="K1541" s="32">
        <f t="shared" si="99"/>
        <v>0</v>
      </c>
      <c r="L1541" s="32">
        <f t="shared" si="100"/>
        <v>0</v>
      </c>
      <c r="N1541" s="400">
        <f t="shared" si="90"/>
        <v>2313.6999999999994</v>
      </c>
      <c r="O1541" s="65">
        <v>956.30000000000007</v>
      </c>
      <c r="P1541" s="72">
        <f t="shared" si="91"/>
        <v>1357.3999999999992</v>
      </c>
      <c r="Q1541" s="65">
        <v>2313.7000000000003</v>
      </c>
      <c r="R1541" s="72">
        <f t="shared" si="92"/>
        <v>0</v>
      </c>
      <c r="S1541" s="261"/>
      <c r="T1541" s="61"/>
      <c r="V1541" s="249"/>
      <c r="W1541" s="61"/>
      <c r="X1541" s="65"/>
      <c r="Y1541" s="419"/>
    </row>
    <row r="1542" spans="1:25" ht="15.75" customHeight="1">
      <c r="A1542" s="105" t="s">
        <v>2095</v>
      </c>
      <c r="E1542" s="32">
        <f t="shared" si="93"/>
        <v>125.5</v>
      </c>
      <c r="F1542" s="32">
        <f t="shared" si="94"/>
        <v>684.09999999999991</v>
      </c>
      <c r="G1542" s="32">
        <f t="shared" si="95"/>
        <v>120.2</v>
      </c>
      <c r="H1542" s="32">
        <f t="shared" si="96"/>
        <v>269.3</v>
      </c>
      <c r="I1542" s="32">
        <f t="shared" si="97"/>
        <v>48.5</v>
      </c>
      <c r="J1542" s="32">
        <f t="shared" si="98"/>
        <v>24.999999999999996</v>
      </c>
      <c r="K1542" s="32">
        <f t="shared" si="99"/>
        <v>45</v>
      </c>
      <c r="L1542" s="32">
        <f t="shared" si="100"/>
        <v>0</v>
      </c>
      <c r="N1542" s="400">
        <f t="shared" si="90"/>
        <v>1317.6</v>
      </c>
      <c r="O1542" s="65">
        <v>737.19999999999993</v>
      </c>
      <c r="P1542" s="72">
        <f t="shared" si="91"/>
        <v>580.4</v>
      </c>
      <c r="Q1542" s="65">
        <v>1317.6000000000001</v>
      </c>
      <c r="R1542" s="72">
        <f t="shared" si="92"/>
        <v>0</v>
      </c>
      <c r="S1542" s="105"/>
      <c r="T1542" s="61"/>
      <c r="V1542" s="249"/>
      <c r="W1542" s="61"/>
      <c r="X1542" s="65"/>
      <c r="Y1542" s="419"/>
    </row>
    <row r="1543" spans="1:25" ht="15.75" customHeight="1">
      <c r="A1543" s="261" t="s">
        <v>3827</v>
      </c>
      <c r="E1543" s="32">
        <f t="shared" si="93"/>
        <v>215</v>
      </c>
      <c r="F1543" s="32">
        <f t="shared" si="94"/>
        <v>736.3</v>
      </c>
      <c r="G1543" s="32">
        <f t="shared" si="95"/>
        <v>91</v>
      </c>
      <c r="H1543" s="32">
        <f t="shared" si="96"/>
        <v>344.5</v>
      </c>
      <c r="I1543" s="32">
        <f t="shared" si="97"/>
        <v>108</v>
      </c>
      <c r="J1543" s="32">
        <f t="shared" si="98"/>
        <v>89</v>
      </c>
      <c r="K1543" s="32">
        <f t="shared" si="99"/>
        <v>0</v>
      </c>
      <c r="L1543" s="32">
        <f t="shared" si="100"/>
        <v>0</v>
      </c>
      <c r="N1543" s="400">
        <f t="shared" si="90"/>
        <v>1583.8</v>
      </c>
      <c r="O1543" s="65">
        <v>821.6</v>
      </c>
      <c r="P1543" s="72">
        <f t="shared" si="91"/>
        <v>762.19999999999993</v>
      </c>
      <c r="Q1543" s="65">
        <v>1583.8</v>
      </c>
      <c r="R1543" s="72">
        <f t="shared" si="92"/>
        <v>0</v>
      </c>
      <c r="S1543" s="261"/>
      <c r="T1543" s="61"/>
      <c r="V1543" s="249"/>
      <c r="W1543" s="61"/>
      <c r="X1543" s="65"/>
      <c r="Y1543" s="419"/>
    </row>
    <row r="1544" spans="1:25" ht="15.75" customHeight="1">
      <c r="A1544" s="105" t="s">
        <v>2525</v>
      </c>
      <c r="E1544" s="32">
        <f t="shared" si="93"/>
        <v>433.2</v>
      </c>
      <c r="F1544" s="32">
        <f t="shared" si="94"/>
        <v>1131.5</v>
      </c>
      <c r="G1544" s="32">
        <f t="shared" si="95"/>
        <v>145.80000000000001</v>
      </c>
      <c r="H1544" s="32">
        <f t="shared" si="96"/>
        <v>435.79999999999995</v>
      </c>
      <c r="I1544" s="32">
        <f t="shared" si="97"/>
        <v>179.29999999999998</v>
      </c>
      <c r="J1544" s="32">
        <f t="shared" si="98"/>
        <v>19.2</v>
      </c>
      <c r="K1544" s="32">
        <f t="shared" si="99"/>
        <v>0</v>
      </c>
      <c r="L1544" s="32">
        <f t="shared" si="100"/>
        <v>0</v>
      </c>
      <c r="N1544" s="400">
        <f t="shared" si="90"/>
        <v>2344.8000000000002</v>
      </c>
      <c r="O1544" s="65">
        <v>1468.5</v>
      </c>
      <c r="P1544" s="72">
        <f t="shared" si="91"/>
        <v>876.30000000000018</v>
      </c>
      <c r="Q1544" s="65">
        <v>2344.7999999999993</v>
      </c>
      <c r="R1544" s="72">
        <f t="shared" si="92"/>
        <v>0</v>
      </c>
      <c r="S1544" s="105"/>
      <c r="T1544" s="61"/>
      <c r="V1544" s="249"/>
      <c r="W1544" s="61"/>
      <c r="X1544" s="65"/>
      <c r="Y1544" s="419"/>
    </row>
    <row r="1545" spans="1:25" ht="15.75" customHeight="1">
      <c r="A1545" s="105" t="s">
        <v>154</v>
      </c>
      <c r="E1545" s="32">
        <f t="shared" si="93"/>
        <v>152.19999999999999</v>
      </c>
      <c r="F1545" s="32">
        <f t="shared" si="94"/>
        <v>857.8</v>
      </c>
      <c r="G1545" s="32">
        <f t="shared" si="95"/>
        <v>140.5</v>
      </c>
      <c r="H1545" s="32">
        <f t="shared" si="96"/>
        <v>551.69999999999993</v>
      </c>
      <c r="I1545" s="32">
        <f t="shared" si="97"/>
        <v>205.89999999999998</v>
      </c>
      <c r="J1545" s="32">
        <f t="shared" si="98"/>
        <v>93.9</v>
      </c>
      <c r="K1545" s="32">
        <f t="shared" si="99"/>
        <v>18.2</v>
      </c>
      <c r="L1545" s="32">
        <f t="shared" si="100"/>
        <v>0</v>
      </c>
      <c r="N1545" s="400">
        <f t="shared" si="90"/>
        <v>2020.2</v>
      </c>
      <c r="O1545" s="65">
        <v>982.19999999999982</v>
      </c>
      <c r="P1545" s="72">
        <f t="shared" si="91"/>
        <v>1038.0000000000002</v>
      </c>
      <c r="Q1545" s="65">
        <v>2020.1999999999996</v>
      </c>
      <c r="R1545" s="72">
        <f t="shared" si="92"/>
        <v>0</v>
      </c>
      <c r="S1545" s="105"/>
      <c r="T1545" s="61"/>
      <c r="V1545" s="249"/>
      <c r="W1545" s="61"/>
      <c r="X1545" s="65"/>
      <c r="Y1545" s="419"/>
    </row>
    <row r="1546" spans="1:25" ht="15.75" customHeight="1">
      <c r="A1546" s="260" t="s">
        <v>3175</v>
      </c>
      <c r="E1546" s="32">
        <f t="shared" si="93"/>
        <v>267.3</v>
      </c>
      <c r="F1546" s="32">
        <f t="shared" si="94"/>
        <v>706.40000000000009</v>
      </c>
      <c r="G1546" s="32">
        <f t="shared" si="95"/>
        <v>190.8</v>
      </c>
      <c r="H1546" s="32">
        <f t="shared" si="96"/>
        <v>576.29999999999995</v>
      </c>
      <c r="I1546" s="32">
        <f t="shared" si="97"/>
        <v>145.4</v>
      </c>
      <c r="J1546" s="32">
        <f t="shared" si="98"/>
        <v>24</v>
      </c>
      <c r="K1546" s="32">
        <f t="shared" si="99"/>
        <v>0</v>
      </c>
      <c r="L1546" s="32">
        <f t="shared" si="100"/>
        <v>0</v>
      </c>
      <c r="N1546" s="400">
        <f t="shared" si="90"/>
        <v>1910.2</v>
      </c>
      <c r="O1546" s="65">
        <v>1127.3999999999999</v>
      </c>
      <c r="P1546" s="72">
        <f t="shared" si="91"/>
        <v>782.80000000000018</v>
      </c>
      <c r="Q1546" s="65">
        <v>1910.1999999999998</v>
      </c>
      <c r="R1546" s="72">
        <f t="shared" si="92"/>
        <v>0</v>
      </c>
      <c r="S1546" s="260"/>
      <c r="T1546" s="61"/>
      <c r="V1546" s="249"/>
      <c r="W1546" s="61"/>
      <c r="X1546" s="65"/>
      <c r="Y1546" s="419"/>
    </row>
    <row r="1547" spans="1:25" ht="15.75" customHeight="1">
      <c r="A1547" s="261" t="s">
        <v>3848</v>
      </c>
      <c r="E1547" s="32">
        <f t="shared" si="93"/>
        <v>422.59999999999997</v>
      </c>
      <c r="F1547" s="32">
        <f t="shared" si="94"/>
        <v>820.2</v>
      </c>
      <c r="G1547" s="32">
        <f t="shared" si="95"/>
        <v>105.6</v>
      </c>
      <c r="H1547" s="32">
        <f t="shared" si="96"/>
        <v>473.90000000000003</v>
      </c>
      <c r="I1547" s="32">
        <f t="shared" si="97"/>
        <v>153.5</v>
      </c>
      <c r="J1547" s="32">
        <f t="shared" si="98"/>
        <v>47.400000000000006</v>
      </c>
      <c r="K1547" s="32">
        <f t="shared" si="99"/>
        <v>0</v>
      </c>
      <c r="L1547" s="32">
        <f t="shared" si="100"/>
        <v>0</v>
      </c>
      <c r="N1547" s="400">
        <f t="shared" si="90"/>
        <v>2023.2</v>
      </c>
      <c r="O1547" s="65">
        <v>1236.2999999999997</v>
      </c>
      <c r="P1547" s="72">
        <f t="shared" si="91"/>
        <v>786.90000000000032</v>
      </c>
      <c r="Q1547" s="65">
        <v>2023.1999999999996</v>
      </c>
      <c r="R1547" s="72">
        <f t="shared" si="92"/>
        <v>0</v>
      </c>
      <c r="S1547" s="261"/>
      <c r="T1547" s="61"/>
      <c r="V1547" s="249"/>
      <c r="W1547" s="61"/>
      <c r="X1547" s="65"/>
      <c r="Y1547" s="419"/>
    </row>
    <row r="1548" spans="1:25" ht="15.75" customHeight="1">
      <c r="A1548" s="105" t="s">
        <v>2526</v>
      </c>
      <c r="E1548" s="32">
        <f t="shared" si="93"/>
        <v>391.7</v>
      </c>
      <c r="F1548" s="32">
        <f t="shared" si="94"/>
        <v>876.99999999999989</v>
      </c>
      <c r="G1548" s="32">
        <f t="shared" si="95"/>
        <v>175.40000000000003</v>
      </c>
      <c r="H1548" s="32">
        <f t="shared" si="96"/>
        <v>458.6</v>
      </c>
      <c r="I1548" s="32">
        <f t="shared" si="97"/>
        <v>103.30000000000001</v>
      </c>
      <c r="J1548" s="32">
        <f t="shared" si="98"/>
        <v>31</v>
      </c>
      <c r="K1548" s="32">
        <f t="shared" si="99"/>
        <v>0</v>
      </c>
      <c r="L1548" s="32">
        <f t="shared" si="100"/>
        <v>0</v>
      </c>
      <c r="N1548" s="400">
        <f t="shared" si="90"/>
        <v>2036.9999999999998</v>
      </c>
      <c r="O1548" s="65">
        <v>1216.9999999999998</v>
      </c>
      <c r="P1548" s="72">
        <f t="shared" si="91"/>
        <v>820</v>
      </c>
      <c r="Q1548" s="65">
        <v>2036.9999999999998</v>
      </c>
      <c r="R1548" s="72">
        <f t="shared" si="92"/>
        <v>0</v>
      </c>
      <c r="S1548" s="105"/>
      <c r="T1548" s="61"/>
      <c r="V1548" s="249"/>
      <c r="W1548" s="61"/>
      <c r="X1548" s="65"/>
      <c r="Y1548" s="419"/>
    </row>
    <row r="1549" spans="1:25" ht="15.75" customHeight="1">
      <c r="A1549" s="105" t="s">
        <v>2524</v>
      </c>
      <c r="E1549" s="32">
        <f t="shared" si="93"/>
        <v>263.5</v>
      </c>
      <c r="F1549" s="32">
        <f t="shared" si="94"/>
        <v>1005.2</v>
      </c>
      <c r="G1549" s="32">
        <f t="shared" si="95"/>
        <v>72.5</v>
      </c>
      <c r="H1549" s="32">
        <f t="shared" si="96"/>
        <v>463.40000000000003</v>
      </c>
      <c r="I1549" s="32">
        <f t="shared" si="97"/>
        <v>93</v>
      </c>
      <c r="J1549" s="32">
        <f t="shared" si="98"/>
        <v>56.599999999999994</v>
      </c>
      <c r="K1549" s="32">
        <f t="shared" si="99"/>
        <v>0</v>
      </c>
      <c r="L1549" s="32">
        <f t="shared" si="100"/>
        <v>0</v>
      </c>
      <c r="N1549" s="400">
        <f t="shared" si="90"/>
        <v>1954.2</v>
      </c>
      <c r="O1549" s="65">
        <v>973.60000000000014</v>
      </c>
      <c r="P1549" s="72">
        <f t="shared" si="91"/>
        <v>980.59999999999991</v>
      </c>
      <c r="Q1549" s="65">
        <v>1954.1999999999998</v>
      </c>
      <c r="R1549" s="72">
        <f t="shared" si="92"/>
        <v>0</v>
      </c>
      <c r="S1549" s="105"/>
      <c r="T1549" s="61"/>
      <c r="V1549" s="249"/>
      <c r="W1549" s="61"/>
      <c r="X1549" s="65"/>
      <c r="Y1549" s="419"/>
    </row>
    <row r="1550" spans="1:25" ht="15.75" customHeight="1">
      <c r="A1550" s="105" t="s">
        <v>2505</v>
      </c>
      <c r="E1550" s="32">
        <f t="shared" si="93"/>
        <v>229</v>
      </c>
      <c r="F1550" s="32">
        <f t="shared" si="94"/>
        <v>801.2</v>
      </c>
      <c r="G1550" s="32">
        <f t="shared" si="95"/>
        <v>106.6</v>
      </c>
      <c r="H1550" s="32">
        <f t="shared" si="96"/>
        <v>508.69999999999993</v>
      </c>
      <c r="I1550" s="32">
        <f t="shared" si="97"/>
        <v>144.10000000000002</v>
      </c>
      <c r="J1550" s="32">
        <f t="shared" si="98"/>
        <v>144.1</v>
      </c>
      <c r="K1550" s="32">
        <f t="shared" si="99"/>
        <v>0</v>
      </c>
      <c r="L1550" s="32">
        <f t="shared" si="100"/>
        <v>0</v>
      </c>
      <c r="N1550" s="400">
        <f t="shared" si="90"/>
        <v>1933.6999999999998</v>
      </c>
      <c r="O1550" s="65">
        <v>958.1</v>
      </c>
      <c r="P1550" s="72">
        <f t="shared" si="91"/>
        <v>975.5999999999998</v>
      </c>
      <c r="Q1550" s="65">
        <v>1933.7</v>
      </c>
      <c r="R1550" s="72">
        <f t="shared" si="92"/>
        <v>0</v>
      </c>
      <c r="S1550" s="105"/>
      <c r="T1550" s="61"/>
      <c r="V1550" s="249"/>
      <c r="W1550" s="61"/>
      <c r="X1550" s="65"/>
      <c r="Y1550" s="419"/>
    </row>
    <row r="1551" spans="1:25" ht="15.75" customHeight="1">
      <c r="A1551" s="105" t="s">
        <v>620</v>
      </c>
      <c r="E1551" s="32">
        <f t="shared" si="93"/>
        <v>150</v>
      </c>
      <c r="F1551" s="32">
        <f t="shared" si="94"/>
        <v>764</v>
      </c>
      <c r="G1551" s="32">
        <f t="shared" si="95"/>
        <v>160.5</v>
      </c>
      <c r="H1551" s="32">
        <f t="shared" si="96"/>
        <v>201</v>
      </c>
      <c r="I1551" s="32">
        <f t="shared" si="97"/>
        <v>135.29999999999998</v>
      </c>
      <c r="J1551" s="32">
        <f t="shared" si="98"/>
        <v>20.400000000000002</v>
      </c>
      <c r="K1551" s="32">
        <f t="shared" si="99"/>
        <v>0</v>
      </c>
      <c r="L1551" s="32">
        <f t="shared" si="100"/>
        <v>0</v>
      </c>
      <c r="N1551" s="400">
        <f t="shared" si="90"/>
        <v>1431.2</v>
      </c>
      <c r="O1551" s="65">
        <v>734.39999999999986</v>
      </c>
      <c r="P1551" s="72">
        <f t="shared" si="91"/>
        <v>696.80000000000018</v>
      </c>
      <c r="Q1551" s="65">
        <v>1431.2</v>
      </c>
      <c r="R1551" s="72">
        <f t="shared" si="92"/>
        <v>0</v>
      </c>
      <c r="S1551" s="105"/>
      <c r="T1551" s="61"/>
      <c r="V1551" s="249"/>
      <c r="W1551" s="61"/>
      <c r="X1551" s="65"/>
      <c r="Y1551" s="419"/>
    </row>
    <row r="1552" spans="1:25" ht="15.75" customHeight="1">
      <c r="A1552" s="261" t="s">
        <v>1581</v>
      </c>
      <c r="E1552" s="32">
        <f t="shared" si="93"/>
        <v>216</v>
      </c>
      <c r="F1552" s="32">
        <f t="shared" si="94"/>
        <v>700.49999999999989</v>
      </c>
      <c r="G1552" s="32">
        <f t="shared" si="95"/>
        <v>123.9</v>
      </c>
      <c r="H1552" s="32">
        <f t="shared" si="96"/>
        <v>426.9</v>
      </c>
      <c r="I1552" s="32">
        <f t="shared" si="97"/>
        <v>115.4</v>
      </c>
      <c r="J1552" s="32">
        <f t="shared" si="98"/>
        <v>51</v>
      </c>
      <c r="K1552" s="32">
        <f t="shared" si="99"/>
        <v>0</v>
      </c>
      <c r="L1552" s="32">
        <f t="shared" si="100"/>
        <v>0</v>
      </c>
      <c r="N1552" s="400">
        <f t="shared" si="90"/>
        <v>1633.6999999999998</v>
      </c>
      <c r="O1552" s="65">
        <v>804.20000000000016</v>
      </c>
      <c r="P1552" s="72">
        <f t="shared" si="91"/>
        <v>829.49999999999966</v>
      </c>
      <c r="Q1552" s="65">
        <v>1633.7</v>
      </c>
      <c r="R1552" s="72">
        <f t="shared" si="92"/>
        <v>0</v>
      </c>
      <c r="S1552" s="261"/>
      <c r="T1552" s="61"/>
      <c r="V1552" s="249"/>
      <c r="W1552" s="61"/>
      <c r="X1552" s="65"/>
      <c r="Y1552" s="419"/>
    </row>
    <row r="1556" spans="1:12" ht="15.75" customHeight="1">
      <c r="C1556" s="374" t="s">
        <v>3232</v>
      </c>
      <c r="D1556" s="375" t="s">
        <v>3233</v>
      </c>
      <c r="E1556" s="376" t="s">
        <v>3234</v>
      </c>
    </row>
    <row r="1557" spans="1:12" ht="15.75" customHeight="1">
      <c r="C1557" s="69"/>
      <c r="D1557" s="71"/>
      <c r="E1557" s="70"/>
    </row>
    <row r="1558" spans="1:12" ht="15">
      <c r="A1558" s="367" t="s">
        <v>1583</v>
      </c>
      <c r="C1558" s="354">
        <v>1</v>
      </c>
      <c r="D1558" s="355">
        <v>0</v>
      </c>
      <c r="E1558" s="356">
        <v>0</v>
      </c>
      <c r="G1558" s="370" t="s">
        <v>4361</v>
      </c>
      <c r="H1558" s="61"/>
      <c r="I1558" s="349">
        <f>SUM(C1587,C1601,C1611,C1622,C1661,C1697,C1707,C1724)</f>
        <v>1</v>
      </c>
      <c r="J1558" s="350">
        <f>SUM(D1587,D1601,D1611,D1622,D1661,D1697,D1707,D1724)</f>
        <v>5</v>
      </c>
      <c r="K1558" s="351">
        <f>SUM(E1587,E1601,E1611,E1622,E1661,E1697,E1707,E1724)</f>
        <v>1</v>
      </c>
      <c r="L1558" s="28" t="s">
        <v>4505</v>
      </c>
    </row>
    <row r="1559" spans="1:12" ht="15">
      <c r="A1559" s="368" t="s">
        <v>1281</v>
      </c>
      <c r="C1559" s="354">
        <v>3</v>
      </c>
      <c r="D1559" s="355">
        <v>1</v>
      </c>
      <c r="E1559" s="356">
        <v>1</v>
      </c>
      <c r="G1559" s="370" t="s">
        <v>2622</v>
      </c>
      <c r="H1559" s="61"/>
      <c r="I1559" s="349">
        <f>SUM(C1607,C1612,C1617,C1676,C1701,C1703,C1704,C1716)</f>
        <v>3</v>
      </c>
      <c r="J1559" s="350">
        <f>SUM(D1607,D1612,D1617,D1676,D1701,D1703,D1704,D1716)</f>
        <v>1</v>
      </c>
      <c r="K1559" s="351">
        <f>SUM(E1607,E1612,E1617,E1676,E1701,E1703,E1704,E1716)</f>
        <v>5</v>
      </c>
      <c r="L1559" s="28" t="s">
        <v>4506</v>
      </c>
    </row>
    <row r="1560" spans="1:12" ht="15">
      <c r="A1560" s="367" t="s">
        <v>3830</v>
      </c>
      <c r="C1560" s="354">
        <v>1</v>
      </c>
      <c r="D1560" s="355">
        <v>0</v>
      </c>
      <c r="E1560" s="356">
        <v>0</v>
      </c>
      <c r="G1560" s="370" t="s">
        <v>2624</v>
      </c>
      <c r="H1560" s="61"/>
      <c r="I1560" s="349">
        <f>SUM(C1599,C1658,C1659,C1664,C1673,C1677,C1688,C1692)</f>
        <v>2</v>
      </c>
      <c r="J1560" s="350">
        <f>SUM(D1599,D1658,D1659,D1664,D1673,D1677,D1688,D1692)</f>
        <v>6</v>
      </c>
      <c r="K1560" s="351">
        <f>SUM(E1599,E1658,E1659,E1664,E1673,E1677,E1688,E1692)</f>
        <v>5</v>
      </c>
      <c r="L1560" s="28" t="s">
        <v>4507</v>
      </c>
    </row>
    <row r="1561" spans="1:12" ht="15">
      <c r="A1561" s="369" t="s">
        <v>3147</v>
      </c>
      <c r="C1561" s="354">
        <v>0</v>
      </c>
      <c r="D1561" s="355">
        <v>1</v>
      </c>
      <c r="E1561" s="356">
        <v>1</v>
      </c>
      <c r="G1561" s="370" t="s">
        <v>4360</v>
      </c>
      <c r="H1561" s="61"/>
      <c r="I1561" s="349">
        <f>SUM(C1574,C1592,C1602,C1604,C1609,C1613,C1627,C1649)</f>
        <v>3</v>
      </c>
      <c r="J1561" s="350">
        <f>SUM(D1574,D1592,D1602,D1604,D1609,D1613,D1627,D1649)</f>
        <v>6</v>
      </c>
      <c r="K1561" s="351">
        <f>SUM(E1574,E1592,E1602,E1604,E1609,E1613,E1627,E1649)</f>
        <v>2</v>
      </c>
      <c r="L1561" s="28" t="s">
        <v>4508</v>
      </c>
    </row>
    <row r="1562" spans="1:12" ht="15">
      <c r="A1562" s="367" t="s">
        <v>3838</v>
      </c>
      <c r="C1562" s="354">
        <v>0</v>
      </c>
      <c r="D1562" s="355">
        <v>0</v>
      </c>
      <c r="E1562" s="356">
        <v>0</v>
      </c>
      <c r="G1562" s="370" t="s">
        <v>3231</v>
      </c>
      <c r="H1562" s="61"/>
      <c r="I1562" s="349">
        <f>SUM(C1572,C1591,C1625,C1626,C1633,C1648,C1666,C1668)</f>
        <v>10</v>
      </c>
      <c r="J1562" s="350">
        <f>SUM(D1572,D1591,D1625,D1626,D1633,D1648,D1666,D1668)</f>
        <v>3</v>
      </c>
      <c r="K1562" s="351">
        <f>SUM(E1572,E1591,E1625,E1626,E1633,E1648,E1666,E1668)</f>
        <v>6</v>
      </c>
      <c r="L1562" s="28" t="s">
        <v>4509</v>
      </c>
    </row>
    <row r="1563" spans="1:12" ht="15">
      <c r="A1563" s="368" t="s">
        <v>1272</v>
      </c>
      <c r="C1563" s="354">
        <v>0</v>
      </c>
      <c r="D1563" s="355">
        <v>0</v>
      </c>
      <c r="E1563" s="356">
        <v>0</v>
      </c>
      <c r="G1563" s="370" t="s">
        <v>2623</v>
      </c>
      <c r="H1563" s="352"/>
      <c r="I1563" s="349">
        <f>SUM(C1563,C1564,C1576,C1579,C1623,C1654,C1682,C1710)</f>
        <v>3</v>
      </c>
      <c r="J1563" s="350">
        <f>SUM(D1563,D1564,D1576,D1579,D1623,D1654,D1682,D1710)</f>
        <v>2</v>
      </c>
      <c r="K1563" s="351">
        <f>SUM(E1563,E1564,E1576,E1579,E1623,E1654,E1682,E1710)</f>
        <v>0</v>
      </c>
      <c r="L1563" s="28" t="s">
        <v>4510</v>
      </c>
    </row>
    <row r="1564" spans="1:12" ht="15">
      <c r="A1564" s="370" t="s">
        <v>2075</v>
      </c>
      <c r="C1564" s="354">
        <v>1</v>
      </c>
      <c r="D1564" s="355">
        <v>0</v>
      </c>
      <c r="E1564" s="356">
        <v>0</v>
      </c>
      <c r="G1564" s="370" t="s">
        <v>4352</v>
      </c>
      <c r="H1564" s="61"/>
      <c r="I1564" s="349">
        <f>SUM(C1560,C1598,C1610,C1652,C1671,C1681,C1712,C1715)</f>
        <v>5</v>
      </c>
      <c r="J1564" s="350">
        <f>SUM(D1560,D1598,D1610,D1652,D1671,D1681,D1712,D1715)</f>
        <v>5</v>
      </c>
      <c r="K1564" s="351">
        <f>SUM(E1560,E1598,E1610,E1652,E1671,E1681,E1712,E1715)</f>
        <v>1</v>
      </c>
      <c r="L1564" s="28" t="s">
        <v>4511</v>
      </c>
    </row>
    <row r="1565" spans="1:12" ht="15">
      <c r="A1565" s="367" t="s">
        <v>1</v>
      </c>
      <c r="C1565" s="354">
        <v>2</v>
      </c>
      <c r="D1565" s="355">
        <v>1</v>
      </c>
      <c r="E1565" s="356">
        <v>0</v>
      </c>
      <c r="G1565" s="370" t="s">
        <v>4351</v>
      </c>
      <c r="H1565" s="61"/>
      <c r="I1565" s="349">
        <f>SUM(C1585,C1589,C1595,C1606,C1631,C1684,C1698,C1699)</f>
        <v>9</v>
      </c>
      <c r="J1565" s="350">
        <f>SUM(D1585,D1589,D1595,D1606,D1631,D1684,D1698,D1699)</f>
        <v>3</v>
      </c>
      <c r="K1565" s="351">
        <f>SUM(E1585,E1589,E1595,E1606,E1631,E1684,E1698,E1699)</f>
        <v>3</v>
      </c>
      <c r="L1565" s="28" t="s">
        <v>4512</v>
      </c>
    </row>
    <row r="1566" spans="1:12" ht="15">
      <c r="A1566" s="367" t="s">
        <v>1589</v>
      </c>
      <c r="C1566" s="354">
        <v>0</v>
      </c>
      <c r="D1566" s="355">
        <v>0</v>
      </c>
      <c r="E1566" s="356">
        <v>0</v>
      </c>
      <c r="G1566" s="370" t="s">
        <v>4355</v>
      </c>
      <c r="H1566" s="61"/>
      <c r="I1566" s="349">
        <f>SUM(C1562,C1586,C1588,C1620,C1635,C1636,C1720,C1721)</f>
        <v>2</v>
      </c>
      <c r="J1566" s="350">
        <f>SUM(D1562,D1586,D1588,D1620,D1635,D1636,D1720,D1721)</f>
        <v>2</v>
      </c>
      <c r="K1566" s="351">
        <f>SUM(E1562,E1586,E1588,E1620,E1635,E1636,E1720,E1721)</f>
        <v>2</v>
      </c>
      <c r="L1566" s="28" t="s">
        <v>4513</v>
      </c>
    </row>
    <row r="1567" spans="1:12" ht="15">
      <c r="A1567" s="367" t="s">
        <v>3823</v>
      </c>
      <c r="C1567" s="354">
        <v>0</v>
      </c>
      <c r="D1567" s="355">
        <v>0</v>
      </c>
      <c r="E1567" s="356">
        <v>0</v>
      </c>
      <c r="G1567" s="370" t="s">
        <v>4358</v>
      </c>
      <c r="H1567" s="61"/>
      <c r="I1567" s="349">
        <f>SUM(C1568,C1590,C1614,C1632,C1634,C1639,C1640,C1711)</f>
        <v>0</v>
      </c>
      <c r="J1567" s="350">
        <f>SUM(D1568,D1590,D1614,D1632,D1634,D1639,D1640,D1711)</f>
        <v>4</v>
      </c>
      <c r="K1567" s="351">
        <f>SUM(E1568,E1590,E1614,E1632,E1634,E1639,E1640,E1711)</f>
        <v>7</v>
      </c>
      <c r="L1567" s="28" t="s">
        <v>4514</v>
      </c>
    </row>
    <row r="1568" spans="1:12" ht="15">
      <c r="A1568" s="369" t="s">
        <v>3148</v>
      </c>
      <c r="C1568" s="354">
        <v>0</v>
      </c>
      <c r="D1568" s="355">
        <v>1</v>
      </c>
      <c r="E1568" s="356">
        <v>0</v>
      </c>
      <c r="G1568" s="370" t="s">
        <v>4354</v>
      </c>
      <c r="H1568" s="61"/>
      <c r="I1568" s="349">
        <f>SUM(C1653,C1662,C1663,C1674,C1695,C1705,C1717,C1719)</f>
        <v>2</v>
      </c>
      <c r="J1568" s="350">
        <f>SUM(D1653,D1662,D1663,D1674,D1695,D1705,D1717,D1719)</f>
        <v>6</v>
      </c>
      <c r="K1568" s="351">
        <f>SUM(E1653,E1662,E1663,E1674,E1695,E1705,E1717,E1719)</f>
        <v>4</v>
      </c>
      <c r="L1568" s="28" t="s">
        <v>4635</v>
      </c>
    </row>
    <row r="1569" spans="1:12" ht="15">
      <c r="A1569" s="370" t="s">
        <v>2513</v>
      </c>
      <c r="C1569" s="354">
        <v>0</v>
      </c>
      <c r="D1569" s="355">
        <v>0</v>
      </c>
      <c r="E1569" s="356">
        <v>0</v>
      </c>
      <c r="G1569" s="370" t="s">
        <v>4363</v>
      </c>
      <c r="H1569" s="61"/>
      <c r="I1569" s="349">
        <f>SUM(C1570,C1582,C1600,C1638,C1642,C1645,C1646,C1690)</f>
        <v>4</v>
      </c>
      <c r="J1569" s="350">
        <f>SUM(D1570,D1582,D1600,D1638,D1642,D1645,D1646,D1690)</f>
        <v>3</v>
      </c>
      <c r="K1569" s="351">
        <f>SUM(E1570,E1582,E1600,E1638,E1642,E1645,E1646,E1690)</f>
        <v>3</v>
      </c>
      <c r="L1569" s="28" t="s">
        <v>4516</v>
      </c>
    </row>
    <row r="1570" spans="1:12" ht="15">
      <c r="A1570" s="370" t="s">
        <v>3149</v>
      </c>
      <c r="C1570" s="354">
        <v>2</v>
      </c>
      <c r="D1570" s="355">
        <v>1</v>
      </c>
      <c r="E1570" s="356">
        <v>1</v>
      </c>
      <c r="G1570" s="370" t="s">
        <v>4353</v>
      </c>
      <c r="H1570" s="61"/>
      <c r="I1570" s="349">
        <f>SUM(C1575,C1596,C1619,C1621,C1678,C1685,C1694,C1725)</f>
        <v>1</v>
      </c>
      <c r="J1570" s="350">
        <f>SUM(D1575,D1596,D1619,D1621,D1678,D1685,D1694,D1725)</f>
        <v>4</v>
      </c>
      <c r="K1570" s="351">
        <f>SUM(E1575,E1596,E1619,E1621,E1678,E1685,E1694,E1725)</f>
        <v>0</v>
      </c>
      <c r="L1570" s="28" t="s">
        <v>4517</v>
      </c>
    </row>
    <row r="1571" spans="1:12" ht="15">
      <c r="A1571" s="368" t="s">
        <v>1277</v>
      </c>
      <c r="C1571" s="354">
        <v>1</v>
      </c>
      <c r="D1571" s="355">
        <v>0</v>
      </c>
      <c r="E1571" s="356">
        <v>0</v>
      </c>
      <c r="G1571" s="370" t="s">
        <v>1293</v>
      </c>
      <c r="H1571" s="61"/>
      <c r="I1571" s="349">
        <f>SUM(C1580,C1624,C1630,C1641,C1665,C1669,C1680,C1691)</f>
        <v>12</v>
      </c>
      <c r="J1571" s="350">
        <f>SUM(D1580,D1624,D1630,D1641,D1665,D1669,D1680,D1691)</f>
        <v>4</v>
      </c>
      <c r="K1571" s="351">
        <f>SUM(E1580,E1624,E1630,E1641,E1665,E1669,E1680,E1691)</f>
        <v>8</v>
      </c>
      <c r="L1571" s="28" t="s">
        <v>4518</v>
      </c>
    </row>
    <row r="1572" spans="1:12" ht="15">
      <c r="A1572" s="370" t="s">
        <v>2625</v>
      </c>
      <c r="C1572" s="354">
        <v>0</v>
      </c>
      <c r="D1572" s="355">
        <v>0</v>
      </c>
      <c r="E1572" s="356">
        <v>0</v>
      </c>
      <c r="G1572" s="370" t="s">
        <v>2621</v>
      </c>
      <c r="H1572" s="61"/>
      <c r="I1572" s="349">
        <f>SUM(C1584,C1628,C1637,C1660,C1672,C1687,C1679,C1718)</f>
        <v>2</v>
      </c>
      <c r="J1572" s="350">
        <f>SUM(D1584,D1628,D1637,D1660,D1672,D1687,D1679,D1718)</f>
        <v>5</v>
      </c>
      <c r="K1572" s="351">
        <f>SUM(E1584,E1628,E1637,E1660,E1672,E1687,E1679,E1718)</f>
        <v>6</v>
      </c>
      <c r="L1572" s="28" t="s">
        <v>4636</v>
      </c>
    </row>
    <row r="1573" spans="1:12" ht="15">
      <c r="A1573" s="370" t="s">
        <v>637</v>
      </c>
      <c r="C1573" s="354">
        <v>1</v>
      </c>
      <c r="D1573" s="355">
        <v>0</v>
      </c>
      <c r="E1573" s="356">
        <v>0</v>
      </c>
      <c r="G1573" s="370" t="s">
        <v>4566</v>
      </c>
      <c r="H1573" s="61"/>
      <c r="I1573" s="349">
        <f>SUM(C1559,C1573,C1593,C1603,C1618,C1647,C1650,C1693)</f>
        <v>7</v>
      </c>
      <c r="J1573" s="350">
        <f>SUM(D1559,D1573,D1593,D1603,D1618,D1647,D1650,D1693)</f>
        <v>7</v>
      </c>
      <c r="K1573" s="351">
        <f>SUM(E1559,E1573,E1593,E1603,E1618,E1647,E1650,E1693)</f>
        <v>7</v>
      </c>
      <c r="L1573" s="28" t="s">
        <v>4520</v>
      </c>
    </row>
    <row r="1574" spans="1:12" ht="15">
      <c r="A1574" s="370" t="s">
        <v>2503</v>
      </c>
      <c r="C1574" s="354">
        <v>0</v>
      </c>
      <c r="D1574" s="355">
        <v>0</v>
      </c>
      <c r="E1574" s="356">
        <v>0</v>
      </c>
      <c r="G1574" s="370" t="s">
        <v>4357</v>
      </c>
      <c r="H1574" s="61"/>
      <c r="I1574" s="349">
        <f>SUM(C1558,C1569,C1629,C1657,C1670,C1689,C1700,C1708)</f>
        <v>4</v>
      </c>
      <c r="J1574" s="350">
        <f>SUM(D1558,D1569,D1629,D1657,D1670,D1689,D1700,D1708)</f>
        <v>4</v>
      </c>
      <c r="K1574" s="351">
        <f>SUM(E1558,E1569,E1629,E1657,E1670,E1689,E1700,E1708)</f>
        <v>1</v>
      </c>
      <c r="L1574" s="28" t="s">
        <v>4521</v>
      </c>
    </row>
    <row r="1575" spans="1:12" ht="15">
      <c r="A1575" s="367" t="s">
        <v>1579</v>
      </c>
      <c r="C1575" s="354">
        <v>0</v>
      </c>
      <c r="D1575" s="355">
        <v>0</v>
      </c>
      <c r="E1575" s="356">
        <v>0</v>
      </c>
      <c r="G1575" s="370" t="s">
        <v>4362</v>
      </c>
      <c r="I1575" s="349">
        <f>SUM(C1566,C1571,C1578,C1581,C1583,C1594,C1675,C1713)</f>
        <v>2</v>
      </c>
      <c r="J1575" s="350">
        <f>SUM(D1566,D1571,D1578,D1581,D1583,D1594,D1675,D1713)</f>
        <v>2</v>
      </c>
      <c r="K1575" s="351">
        <f>SUM(E1566,E1571,E1578,E1581,E1583,E1594,E1675,E1713)</f>
        <v>0</v>
      </c>
      <c r="L1575" s="28" t="s">
        <v>4522</v>
      </c>
    </row>
    <row r="1576" spans="1:12" ht="15">
      <c r="A1576" s="370" t="s">
        <v>2076</v>
      </c>
      <c r="C1576" s="354">
        <v>0</v>
      </c>
      <c r="D1576" s="355">
        <v>0</v>
      </c>
      <c r="E1576" s="356">
        <v>0</v>
      </c>
      <c r="G1576" s="370" t="s">
        <v>4356</v>
      </c>
      <c r="I1576" s="349">
        <f>SUM(C1565,C1577,C1605,C1643,C1644,C1667,C1683,C1709)</f>
        <v>9</v>
      </c>
      <c r="J1576" s="350">
        <f>SUM(D1565,D1577,D1605,D1643,D1644,D1667,D1683,D1709)</f>
        <v>10</v>
      </c>
      <c r="K1576" s="351">
        <f>SUM(E1565,E1577,E1605,E1643,E1644,E1667,E1683,E1709)</f>
        <v>6</v>
      </c>
      <c r="L1576" s="28" t="s">
        <v>4523</v>
      </c>
    </row>
    <row r="1577" spans="1:12" ht="15">
      <c r="A1577" s="370" t="s">
        <v>152</v>
      </c>
      <c r="C1577" s="354">
        <v>2</v>
      </c>
      <c r="D1577" s="355">
        <v>4</v>
      </c>
      <c r="E1577" s="356">
        <v>4</v>
      </c>
      <c r="G1577" s="370" t="s">
        <v>4393</v>
      </c>
      <c r="I1577" s="349">
        <f>SUM(C1567,C1608,C1616,C1615,C1651,C1702,C1714,C1723)</f>
        <v>2</v>
      </c>
      <c r="J1577" s="350">
        <f>SUM(D1567,D1608,D1616,D1615,D1651,D1702,D1714,D1723)</f>
        <v>6</v>
      </c>
      <c r="K1577" s="351">
        <f>SUM(E1567,E1608,E1616,E1615,E1651,E1702,E1714,E1723)</f>
        <v>7</v>
      </c>
      <c r="L1577" s="28" t="s">
        <v>4637</v>
      </c>
    </row>
    <row r="1578" spans="1:12" ht="15">
      <c r="A1578" s="367" t="s">
        <v>1590</v>
      </c>
      <c r="C1578" s="354">
        <v>0</v>
      </c>
      <c r="D1578" s="355">
        <v>1</v>
      </c>
      <c r="E1578" s="356">
        <v>0</v>
      </c>
      <c r="G1578" s="370" t="s">
        <v>4359</v>
      </c>
      <c r="I1578" s="349">
        <f>SUM(C1561,C1597,C1655,C1656,C1686,C1696,C1706,C1722)</f>
        <v>1</v>
      </c>
      <c r="J1578" s="350">
        <f>SUM(D1561,D1597,D1655,D1656,D1686,D1696,D1706,D1722)</f>
        <v>4</v>
      </c>
      <c r="K1578" s="351">
        <f>SUM(E1561,E1597,E1655,E1656,E1686,E1696,E1706,E1722)</f>
        <v>3</v>
      </c>
      <c r="L1578" s="28" t="s">
        <v>4525</v>
      </c>
    </row>
    <row r="1579" spans="1:12" ht="15">
      <c r="A1579" s="369" t="s">
        <v>3151</v>
      </c>
      <c r="C1579" s="354">
        <v>1</v>
      </c>
      <c r="D1579" s="355">
        <v>0</v>
      </c>
      <c r="E1579" s="356">
        <v>0</v>
      </c>
    </row>
    <row r="1580" spans="1:12" ht="15">
      <c r="A1580" s="370" t="s">
        <v>2092</v>
      </c>
      <c r="C1580" s="354">
        <v>2</v>
      </c>
      <c r="D1580" s="355">
        <v>2</v>
      </c>
      <c r="E1580" s="356">
        <v>0</v>
      </c>
      <c r="I1580" s="345">
        <f>SUM(I1558:I1578)</f>
        <v>84</v>
      </c>
      <c r="J1580" s="345">
        <f>SUM(J1558:J1578)</f>
        <v>92</v>
      </c>
      <c r="K1580" s="345">
        <f>SUM(K1558:K1578)</f>
        <v>77</v>
      </c>
    </row>
    <row r="1581" spans="1:12" ht="15">
      <c r="A1581" s="367" t="s">
        <v>3819</v>
      </c>
      <c r="C1581" s="354">
        <v>0</v>
      </c>
      <c r="D1581" s="355">
        <v>0</v>
      </c>
      <c r="E1581" s="356">
        <v>0</v>
      </c>
    </row>
    <row r="1582" spans="1:12" ht="15">
      <c r="A1582" s="370" t="s">
        <v>2516</v>
      </c>
      <c r="C1582" s="354">
        <v>0</v>
      </c>
      <c r="D1582" s="355">
        <v>1</v>
      </c>
      <c r="E1582" s="356">
        <v>0</v>
      </c>
    </row>
    <row r="1583" spans="1:12" ht="15">
      <c r="A1583" s="367" t="s">
        <v>3843</v>
      </c>
      <c r="C1583" s="354">
        <v>0</v>
      </c>
      <c r="D1583" s="355">
        <v>1</v>
      </c>
      <c r="E1583" s="356">
        <v>0</v>
      </c>
    </row>
    <row r="1584" spans="1:12" ht="15">
      <c r="A1584" s="367" t="s">
        <v>1587</v>
      </c>
      <c r="C1584" s="354">
        <v>1</v>
      </c>
      <c r="D1584" s="355">
        <v>0</v>
      </c>
      <c r="E1584" s="356">
        <v>2</v>
      </c>
    </row>
    <row r="1585" spans="1:5" ht="15">
      <c r="A1585" s="367" t="s">
        <v>11</v>
      </c>
      <c r="C1585" s="354">
        <v>0</v>
      </c>
      <c r="D1585" s="355">
        <v>0</v>
      </c>
      <c r="E1585" s="356">
        <v>0</v>
      </c>
    </row>
    <row r="1586" spans="1:5" ht="15">
      <c r="A1586" s="370" t="s">
        <v>2077</v>
      </c>
      <c r="C1586" s="354">
        <v>0</v>
      </c>
      <c r="D1586" s="355">
        <v>0</v>
      </c>
      <c r="E1586" s="356">
        <v>0</v>
      </c>
    </row>
    <row r="1587" spans="1:5" ht="15">
      <c r="A1587" s="367" t="s">
        <v>1591</v>
      </c>
      <c r="C1587" s="354">
        <v>0</v>
      </c>
      <c r="D1587" s="355">
        <v>1</v>
      </c>
      <c r="E1587" s="356">
        <v>0</v>
      </c>
    </row>
    <row r="1588" spans="1:5" ht="15">
      <c r="A1588" s="368" t="s">
        <v>1279</v>
      </c>
      <c r="C1588" s="354">
        <v>0</v>
      </c>
      <c r="D1588" s="355">
        <v>0</v>
      </c>
      <c r="E1588" s="356">
        <v>0</v>
      </c>
    </row>
    <row r="1589" spans="1:5" ht="15">
      <c r="A1589" s="370" t="s">
        <v>596</v>
      </c>
      <c r="C1589" s="354">
        <v>1</v>
      </c>
      <c r="D1589" s="355">
        <v>0</v>
      </c>
      <c r="E1589" s="356">
        <v>1</v>
      </c>
    </row>
    <row r="1590" spans="1:5" ht="15">
      <c r="A1590" s="367" t="s">
        <v>1584</v>
      </c>
      <c r="C1590" s="354">
        <v>0</v>
      </c>
      <c r="D1590" s="355">
        <v>1</v>
      </c>
      <c r="E1590" s="356">
        <v>1</v>
      </c>
    </row>
    <row r="1591" spans="1:5" ht="15">
      <c r="A1591" s="370" t="s">
        <v>2512</v>
      </c>
      <c r="C1591" s="354">
        <v>0</v>
      </c>
      <c r="D1591" s="355">
        <v>0</v>
      </c>
      <c r="E1591" s="356">
        <v>1</v>
      </c>
    </row>
    <row r="1592" spans="1:5" ht="15">
      <c r="A1592" s="367" t="s">
        <v>3857</v>
      </c>
      <c r="C1592" s="354">
        <v>1</v>
      </c>
      <c r="D1592" s="355">
        <v>0</v>
      </c>
      <c r="E1592" s="356">
        <v>1</v>
      </c>
    </row>
    <row r="1593" spans="1:5" ht="15">
      <c r="A1593" s="370" t="s">
        <v>649</v>
      </c>
      <c r="C1593" s="354">
        <v>1</v>
      </c>
      <c r="D1593" s="355">
        <v>0</v>
      </c>
      <c r="E1593" s="356">
        <v>3</v>
      </c>
    </row>
    <row r="1594" spans="1:5" ht="15">
      <c r="A1594" s="367" t="s">
        <v>3851</v>
      </c>
      <c r="C1594" s="354">
        <v>0</v>
      </c>
      <c r="D1594" s="355">
        <v>0</v>
      </c>
      <c r="E1594" s="356">
        <v>0</v>
      </c>
    </row>
    <row r="1595" spans="1:5" ht="15">
      <c r="A1595" s="370" t="s">
        <v>601</v>
      </c>
      <c r="C1595" s="354">
        <v>4</v>
      </c>
      <c r="D1595" s="355">
        <v>0</v>
      </c>
      <c r="E1595" s="356">
        <v>0</v>
      </c>
    </row>
    <row r="1596" spans="1:5" ht="15">
      <c r="A1596" s="367" t="s">
        <v>3837</v>
      </c>
      <c r="C1596" s="354">
        <v>0</v>
      </c>
      <c r="D1596" s="355">
        <v>0</v>
      </c>
      <c r="E1596" s="356">
        <v>0</v>
      </c>
    </row>
    <row r="1597" spans="1:5" ht="15">
      <c r="A1597" s="369" t="s">
        <v>3181</v>
      </c>
      <c r="C1597" s="354">
        <v>0</v>
      </c>
      <c r="D1597" s="355">
        <v>1</v>
      </c>
      <c r="E1597" s="356">
        <v>1</v>
      </c>
    </row>
    <row r="1598" spans="1:5" ht="15">
      <c r="A1598" s="367" t="s">
        <v>15</v>
      </c>
      <c r="C1598" s="354">
        <v>2</v>
      </c>
      <c r="D1598" s="355">
        <v>0</v>
      </c>
      <c r="E1598" s="356">
        <v>0</v>
      </c>
    </row>
    <row r="1599" spans="1:5" ht="15">
      <c r="A1599" s="370" t="s">
        <v>2521</v>
      </c>
      <c r="C1599" s="354">
        <v>1</v>
      </c>
      <c r="D1599" s="355">
        <v>2</v>
      </c>
      <c r="E1599" s="356">
        <v>0</v>
      </c>
    </row>
    <row r="1600" spans="1:5" ht="15">
      <c r="A1600" s="369" t="s">
        <v>3154</v>
      </c>
      <c r="C1600" s="354">
        <v>0</v>
      </c>
      <c r="D1600" s="355">
        <v>1</v>
      </c>
      <c r="E1600" s="356">
        <v>1</v>
      </c>
    </row>
    <row r="1601" spans="1:5" ht="15">
      <c r="A1601" s="370" t="s">
        <v>2094</v>
      </c>
      <c r="C1601" s="354">
        <v>0</v>
      </c>
      <c r="D1601" s="355">
        <v>0</v>
      </c>
      <c r="E1601" s="356">
        <v>0</v>
      </c>
    </row>
    <row r="1602" spans="1:5" ht="15">
      <c r="A1602" s="367" t="s">
        <v>3854</v>
      </c>
      <c r="C1602" s="354">
        <v>0</v>
      </c>
      <c r="D1602" s="355">
        <v>0</v>
      </c>
      <c r="E1602" s="356">
        <v>0</v>
      </c>
    </row>
    <row r="1603" spans="1:5" ht="15">
      <c r="A1603" s="367" t="s">
        <v>1580</v>
      </c>
      <c r="C1603" s="354">
        <v>0</v>
      </c>
      <c r="D1603" s="355">
        <v>0</v>
      </c>
      <c r="E1603" s="356">
        <v>0</v>
      </c>
    </row>
    <row r="1604" spans="1:5" ht="15">
      <c r="A1604" s="367" t="s">
        <v>17</v>
      </c>
      <c r="C1604" s="354">
        <v>1</v>
      </c>
      <c r="D1604" s="355">
        <v>1</v>
      </c>
      <c r="E1604" s="356">
        <v>0</v>
      </c>
    </row>
    <row r="1605" spans="1:5" ht="15">
      <c r="A1605" s="370" t="s">
        <v>3156</v>
      </c>
      <c r="C1605" s="354">
        <v>3</v>
      </c>
      <c r="D1605" s="355">
        <v>3</v>
      </c>
      <c r="E1605" s="356">
        <v>0</v>
      </c>
    </row>
    <row r="1606" spans="1:5" ht="15">
      <c r="A1606" s="370" t="s">
        <v>161</v>
      </c>
      <c r="C1606" s="354">
        <v>0</v>
      </c>
      <c r="D1606" s="355">
        <v>0</v>
      </c>
      <c r="E1606" s="356">
        <v>0</v>
      </c>
    </row>
    <row r="1607" spans="1:5" ht="15">
      <c r="A1607" s="367" t="s">
        <v>3818</v>
      </c>
      <c r="C1607" s="354">
        <v>0</v>
      </c>
      <c r="D1607" s="355">
        <v>0</v>
      </c>
      <c r="E1607" s="356">
        <v>0</v>
      </c>
    </row>
    <row r="1608" spans="1:5" ht="15">
      <c r="A1608" s="367" t="s">
        <v>3849</v>
      </c>
      <c r="C1608" s="354">
        <v>0</v>
      </c>
      <c r="D1608" s="355">
        <v>0</v>
      </c>
      <c r="E1608" s="356">
        <v>0</v>
      </c>
    </row>
    <row r="1609" spans="1:5" ht="15">
      <c r="A1609" s="369" t="s">
        <v>3157</v>
      </c>
      <c r="C1609" s="354">
        <v>0</v>
      </c>
      <c r="D1609" s="355">
        <v>1</v>
      </c>
      <c r="E1609" s="356">
        <v>0</v>
      </c>
    </row>
    <row r="1610" spans="1:5" ht="15">
      <c r="A1610" s="370" t="s">
        <v>2515</v>
      </c>
      <c r="C1610" s="354">
        <v>0</v>
      </c>
      <c r="D1610" s="355">
        <v>2</v>
      </c>
      <c r="E1610" s="356">
        <v>0</v>
      </c>
    </row>
    <row r="1611" spans="1:5" ht="15">
      <c r="A1611" s="367" t="s">
        <v>3821</v>
      </c>
      <c r="C1611" s="354">
        <v>0</v>
      </c>
      <c r="D1611" s="355">
        <v>0</v>
      </c>
      <c r="E1611" s="356">
        <v>1</v>
      </c>
    </row>
    <row r="1612" spans="1:5" ht="15">
      <c r="A1612" s="370" t="s">
        <v>2097</v>
      </c>
      <c r="C1612" s="354">
        <v>0</v>
      </c>
      <c r="D1612" s="355">
        <v>0</v>
      </c>
      <c r="E1612" s="356">
        <v>3</v>
      </c>
    </row>
    <row r="1613" spans="1:5" ht="15">
      <c r="A1613" s="367" t="s">
        <v>3824</v>
      </c>
      <c r="C1613" s="354">
        <v>0</v>
      </c>
      <c r="D1613" s="355">
        <v>1</v>
      </c>
      <c r="E1613" s="356">
        <v>0</v>
      </c>
    </row>
    <row r="1614" spans="1:5" ht="15">
      <c r="A1614" s="370" t="s">
        <v>2507</v>
      </c>
      <c r="C1614" s="354">
        <v>0</v>
      </c>
      <c r="D1614" s="355">
        <v>0</v>
      </c>
      <c r="E1614" s="356">
        <v>1</v>
      </c>
    </row>
    <row r="1615" spans="1:5" ht="15">
      <c r="A1615" s="369" t="s">
        <v>3158</v>
      </c>
      <c r="C1615" s="354">
        <v>0</v>
      </c>
      <c r="D1615" s="355">
        <v>2</v>
      </c>
      <c r="E1615" s="356">
        <v>2</v>
      </c>
    </row>
    <row r="1616" spans="1:5" ht="15">
      <c r="A1616" s="367" t="s">
        <v>3832</v>
      </c>
      <c r="C1616" s="354">
        <v>1</v>
      </c>
      <c r="D1616" s="355">
        <v>1</v>
      </c>
      <c r="E1616" s="356">
        <v>0</v>
      </c>
    </row>
    <row r="1617" spans="1:5" ht="15">
      <c r="A1617" s="370" t="s">
        <v>2080</v>
      </c>
      <c r="C1617" s="354">
        <v>0</v>
      </c>
      <c r="D1617" s="355">
        <v>0</v>
      </c>
      <c r="E1617" s="356">
        <v>0</v>
      </c>
    </row>
    <row r="1618" spans="1:5" ht="15">
      <c r="A1618" s="368" t="s">
        <v>3826</v>
      </c>
      <c r="C1618" s="354">
        <v>1</v>
      </c>
      <c r="D1618" s="355">
        <v>1</v>
      </c>
      <c r="E1618" s="356">
        <v>0</v>
      </c>
    </row>
    <row r="1619" spans="1:5" ht="15">
      <c r="A1619" s="369" t="s">
        <v>3159</v>
      </c>
      <c r="C1619" s="354">
        <v>0</v>
      </c>
      <c r="D1619" s="355">
        <v>0</v>
      </c>
      <c r="E1619" s="356">
        <v>0</v>
      </c>
    </row>
    <row r="1620" spans="1:5" ht="15">
      <c r="A1620" s="370" t="s">
        <v>2529</v>
      </c>
      <c r="C1620" s="354">
        <v>1</v>
      </c>
      <c r="D1620" s="355">
        <v>0</v>
      </c>
      <c r="E1620" s="356">
        <v>0</v>
      </c>
    </row>
    <row r="1621" spans="1:5" ht="15">
      <c r="A1621" s="367" t="s">
        <v>3853</v>
      </c>
      <c r="C1621" s="354">
        <v>0</v>
      </c>
      <c r="D1621" s="355">
        <v>0</v>
      </c>
      <c r="E1621" s="356">
        <v>0</v>
      </c>
    </row>
    <row r="1622" spans="1:5" ht="15">
      <c r="A1622" s="367" t="s">
        <v>3835</v>
      </c>
      <c r="C1622" s="354">
        <v>1</v>
      </c>
      <c r="D1622" s="355">
        <v>2</v>
      </c>
      <c r="E1622" s="356">
        <v>0</v>
      </c>
    </row>
    <row r="1623" spans="1:5" ht="15">
      <c r="A1623" s="370" t="s">
        <v>665</v>
      </c>
      <c r="C1623" s="354">
        <v>0</v>
      </c>
      <c r="D1623" s="355">
        <v>0</v>
      </c>
      <c r="E1623" s="356">
        <v>0</v>
      </c>
    </row>
    <row r="1624" spans="1:5" ht="15">
      <c r="A1624" s="370" t="s">
        <v>2528</v>
      </c>
      <c r="C1624" s="354">
        <v>0</v>
      </c>
      <c r="D1624" s="355">
        <v>0</v>
      </c>
      <c r="E1624" s="356">
        <v>1</v>
      </c>
    </row>
    <row r="1625" spans="1:5" ht="15">
      <c r="A1625" s="367" t="s">
        <v>2171</v>
      </c>
      <c r="C1625" s="354">
        <v>4</v>
      </c>
      <c r="D1625" s="355">
        <v>1</v>
      </c>
      <c r="E1625" s="356">
        <v>1</v>
      </c>
    </row>
    <row r="1626" spans="1:5" ht="15">
      <c r="A1626" s="370" t="s">
        <v>3160</v>
      </c>
      <c r="C1626" s="354">
        <v>1</v>
      </c>
      <c r="D1626" s="355">
        <v>0</v>
      </c>
      <c r="E1626" s="356">
        <v>2</v>
      </c>
    </row>
    <row r="1627" spans="1:5" ht="15">
      <c r="A1627" s="370" t="s">
        <v>2511</v>
      </c>
      <c r="C1627" s="354">
        <v>0</v>
      </c>
      <c r="D1627" s="355">
        <v>2</v>
      </c>
      <c r="E1627" s="356">
        <v>1</v>
      </c>
    </row>
    <row r="1628" spans="1:5" ht="15">
      <c r="A1628" s="370" t="s">
        <v>661</v>
      </c>
      <c r="C1628" s="354">
        <v>0</v>
      </c>
      <c r="D1628" s="355">
        <v>0</v>
      </c>
      <c r="E1628" s="356">
        <v>0</v>
      </c>
    </row>
    <row r="1629" spans="1:5" ht="15">
      <c r="A1629" s="369" t="s">
        <v>21</v>
      </c>
      <c r="C1629" s="354">
        <v>0</v>
      </c>
      <c r="D1629" s="355">
        <v>0</v>
      </c>
      <c r="E1629" s="356">
        <v>0</v>
      </c>
    </row>
    <row r="1630" spans="1:5" ht="15">
      <c r="A1630" s="370" t="s">
        <v>141</v>
      </c>
      <c r="C1630" s="354">
        <v>1</v>
      </c>
      <c r="D1630" s="355">
        <v>0</v>
      </c>
      <c r="E1630" s="356">
        <v>1</v>
      </c>
    </row>
    <row r="1631" spans="1:5" ht="15">
      <c r="A1631" s="370" t="s">
        <v>2073</v>
      </c>
      <c r="C1631" s="354">
        <v>3</v>
      </c>
      <c r="D1631" s="355">
        <v>1</v>
      </c>
      <c r="E1631" s="356">
        <v>1</v>
      </c>
    </row>
    <row r="1632" spans="1:5" ht="15">
      <c r="A1632" s="367" t="s">
        <v>1592</v>
      </c>
      <c r="C1632" s="354">
        <v>0</v>
      </c>
      <c r="D1632" s="355">
        <v>0</v>
      </c>
      <c r="E1632" s="356">
        <v>2</v>
      </c>
    </row>
    <row r="1633" spans="1:5" ht="15">
      <c r="A1633" s="370" t="s">
        <v>3161</v>
      </c>
      <c r="C1633" s="354">
        <v>0</v>
      </c>
      <c r="D1633" s="355">
        <v>0</v>
      </c>
      <c r="E1633" s="356">
        <v>0</v>
      </c>
    </row>
    <row r="1634" spans="1:5" ht="15">
      <c r="A1634" s="370" t="s">
        <v>2522</v>
      </c>
      <c r="C1634" s="354">
        <v>0</v>
      </c>
      <c r="D1634" s="355">
        <v>0</v>
      </c>
      <c r="E1634" s="356">
        <v>0</v>
      </c>
    </row>
    <row r="1635" spans="1:5" ht="15">
      <c r="A1635" s="367" t="s">
        <v>3833</v>
      </c>
      <c r="C1635" s="354">
        <v>0</v>
      </c>
      <c r="D1635" s="355">
        <v>1</v>
      </c>
      <c r="E1635" s="356">
        <v>0</v>
      </c>
    </row>
    <row r="1636" spans="1:5" ht="15">
      <c r="A1636" s="370" t="s">
        <v>2083</v>
      </c>
      <c r="C1636" s="354">
        <v>1</v>
      </c>
      <c r="D1636" s="355">
        <v>0</v>
      </c>
      <c r="E1636" s="356">
        <v>1</v>
      </c>
    </row>
    <row r="1637" spans="1:5" ht="15">
      <c r="A1637" s="367" t="s">
        <v>1593</v>
      </c>
      <c r="C1637" s="354">
        <v>0</v>
      </c>
      <c r="D1637" s="355">
        <v>3</v>
      </c>
      <c r="E1637" s="356">
        <v>0</v>
      </c>
    </row>
    <row r="1638" spans="1:5" ht="15">
      <c r="A1638" s="369" t="s">
        <v>3163</v>
      </c>
      <c r="C1638" s="354">
        <v>1</v>
      </c>
      <c r="D1638" s="355">
        <v>0</v>
      </c>
      <c r="E1638" s="356">
        <v>0</v>
      </c>
    </row>
    <row r="1639" spans="1:5" ht="15">
      <c r="A1639" s="370" t="s">
        <v>629</v>
      </c>
      <c r="C1639" s="354">
        <v>0</v>
      </c>
      <c r="D1639" s="355">
        <v>0</v>
      </c>
      <c r="E1639" s="356">
        <v>1</v>
      </c>
    </row>
    <row r="1640" spans="1:5" ht="15">
      <c r="A1640" s="370" t="s">
        <v>2082</v>
      </c>
      <c r="C1640" s="354">
        <v>0</v>
      </c>
      <c r="D1640" s="355">
        <v>1</v>
      </c>
      <c r="E1640" s="356">
        <v>0</v>
      </c>
    </row>
    <row r="1641" spans="1:5" ht="15">
      <c r="A1641" s="370" t="s">
        <v>630</v>
      </c>
      <c r="C1641" s="354">
        <v>7</v>
      </c>
      <c r="D1641" s="355">
        <v>2</v>
      </c>
      <c r="E1641" s="356">
        <v>4</v>
      </c>
    </row>
    <row r="1642" spans="1:5" ht="15">
      <c r="A1642" s="370" t="s">
        <v>3164</v>
      </c>
      <c r="C1642" s="354">
        <v>0</v>
      </c>
      <c r="D1642" s="355">
        <v>0</v>
      </c>
      <c r="E1642" s="356">
        <v>1</v>
      </c>
    </row>
    <row r="1643" spans="1:5" ht="15">
      <c r="A1643" s="367" t="s">
        <v>23</v>
      </c>
      <c r="C1643" s="354">
        <v>0</v>
      </c>
      <c r="D1643" s="355">
        <v>0</v>
      </c>
      <c r="E1643" s="356">
        <v>0</v>
      </c>
    </row>
    <row r="1644" spans="1:5" ht="15">
      <c r="A1644" s="367" t="s">
        <v>25</v>
      </c>
      <c r="C1644" s="354">
        <v>0</v>
      </c>
      <c r="D1644" s="355">
        <v>1</v>
      </c>
      <c r="E1644" s="356">
        <v>0</v>
      </c>
    </row>
    <row r="1645" spans="1:5" ht="15">
      <c r="A1645" s="370" t="s">
        <v>2508</v>
      </c>
      <c r="C1645" s="354">
        <v>1</v>
      </c>
      <c r="D1645" s="355">
        <v>0</v>
      </c>
      <c r="E1645" s="356">
        <v>0</v>
      </c>
    </row>
    <row r="1646" spans="1:5" ht="15">
      <c r="A1646" s="367" t="s">
        <v>3831</v>
      </c>
      <c r="C1646" s="354">
        <v>0</v>
      </c>
      <c r="D1646" s="355">
        <v>0</v>
      </c>
      <c r="E1646" s="356">
        <v>0</v>
      </c>
    </row>
    <row r="1647" spans="1:5" ht="15">
      <c r="A1647" s="368" t="s">
        <v>1278</v>
      </c>
      <c r="C1647" s="354">
        <v>1</v>
      </c>
      <c r="D1647" s="355">
        <v>0</v>
      </c>
      <c r="E1647" s="356">
        <v>0</v>
      </c>
    </row>
    <row r="1648" spans="1:5" ht="15">
      <c r="A1648" s="367" t="s">
        <v>4071</v>
      </c>
      <c r="C1648" s="354">
        <v>0</v>
      </c>
      <c r="D1648" s="355">
        <v>0</v>
      </c>
      <c r="E1648" s="356">
        <v>2</v>
      </c>
    </row>
    <row r="1649" spans="1:5" ht="15">
      <c r="A1649" s="367" t="s">
        <v>3840</v>
      </c>
      <c r="C1649" s="354">
        <v>1</v>
      </c>
      <c r="D1649" s="355">
        <v>1</v>
      </c>
      <c r="E1649" s="356">
        <v>0</v>
      </c>
    </row>
    <row r="1650" spans="1:5" ht="15">
      <c r="A1650" s="368" t="s">
        <v>1280</v>
      </c>
      <c r="C1650" s="354">
        <v>0</v>
      </c>
      <c r="D1650" s="355">
        <v>0</v>
      </c>
      <c r="E1650" s="356">
        <v>0</v>
      </c>
    </row>
    <row r="1651" spans="1:5" ht="15">
      <c r="A1651" s="367" t="s">
        <v>1594</v>
      </c>
      <c r="C1651" s="354">
        <v>0</v>
      </c>
      <c r="D1651" s="355">
        <v>0</v>
      </c>
      <c r="E1651" s="356">
        <v>0</v>
      </c>
    </row>
    <row r="1652" spans="1:5" ht="15">
      <c r="A1652" s="370" t="s">
        <v>2509</v>
      </c>
      <c r="C1652" s="354">
        <v>0</v>
      </c>
      <c r="D1652" s="355">
        <v>1</v>
      </c>
      <c r="E1652" s="356">
        <v>0</v>
      </c>
    </row>
    <row r="1653" spans="1:5" ht="15">
      <c r="A1653" s="367" t="s">
        <v>3855</v>
      </c>
      <c r="C1653" s="354">
        <v>1</v>
      </c>
      <c r="D1653" s="355">
        <v>3</v>
      </c>
      <c r="E1653" s="356">
        <v>1</v>
      </c>
    </row>
    <row r="1654" spans="1:5" ht="15">
      <c r="A1654" s="369" t="s">
        <v>3165</v>
      </c>
      <c r="C1654" s="354">
        <v>0</v>
      </c>
      <c r="D1654" s="355">
        <v>1</v>
      </c>
      <c r="E1654" s="356">
        <v>0</v>
      </c>
    </row>
    <row r="1655" spans="1:5" ht="15">
      <c r="A1655" s="369" t="s">
        <v>3166</v>
      </c>
      <c r="C1655" s="354">
        <v>0</v>
      </c>
      <c r="D1655" s="355">
        <v>0</v>
      </c>
      <c r="E1655" s="356">
        <v>0</v>
      </c>
    </row>
    <row r="1656" spans="1:5" ht="15">
      <c r="A1656" s="370" t="s">
        <v>2078</v>
      </c>
      <c r="C1656" s="354">
        <v>0</v>
      </c>
      <c r="D1656" s="355">
        <v>0</v>
      </c>
      <c r="E1656" s="356">
        <v>0</v>
      </c>
    </row>
    <row r="1657" spans="1:5" ht="15">
      <c r="A1657" s="370" t="s">
        <v>613</v>
      </c>
      <c r="C1657" s="354">
        <v>0</v>
      </c>
      <c r="D1657" s="355">
        <v>1</v>
      </c>
      <c r="E1657" s="356">
        <v>0</v>
      </c>
    </row>
    <row r="1658" spans="1:5" ht="15">
      <c r="A1658" s="490" t="s">
        <v>27</v>
      </c>
      <c r="C1658" s="354">
        <v>0</v>
      </c>
      <c r="D1658" s="355">
        <v>3</v>
      </c>
      <c r="E1658" s="356">
        <v>0</v>
      </c>
    </row>
    <row r="1659" spans="1:5" ht="15">
      <c r="A1659" s="367" t="s">
        <v>3844</v>
      </c>
      <c r="C1659" s="354">
        <v>0</v>
      </c>
      <c r="D1659" s="355">
        <v>0</v>
      </c>
      <c r="E1659" s="356">
        <v>0</v>
      </c>
    </row>
    <row r="1660" spans="1:5" ht="15">
      <c r="A1660" s="370" t="s">
        <v>644</v>
      </c>
      <c r="C1660" s="354">
        <v>0</v>
      </c>
      <c r="D1660" s="355">
        <v>0</v>
      </c>
      <c r="E1660" s="356">
        <v>0</v>
      </c>
    </row>
    <row r="1661" spans="1:5" ht="15">
      <c r="A1661" s="367" t="s">
        <v>3825</v>
      </c>
      <c r="C1661" s="354">
        <v>0</v>
      </c>
      <c r="D1661" s="355">
        <v>0</v>
      </c>
      <c r="E1661" s="356">
        <v>0</v>
      </c>
    </row>
    <row r="1662" spans="1:5" ht="15">
      <c r="A1662" s="370" t="s">
        <v>2504</v>
      </c>
      <c r="C1662" s="354">
        <v>0</v>
      </c>
      <c r="D1662" s="355">
        <v>0</v>
      </c>
      <c r="E1662" s="356">
        <v>1</v>
      </c>
    </row>
    <row r="1663" spans="1:5" ht="15">
      <c r="A1663" s="367" t="s">
        <v>3829</v>
      </c>
      <c r="C1663" s="354">
        <v>1</v>
      </c>
      <c r="D1663" s="355">
        <v>0</v>
      </c>
      <c r="E1663" s="356">
        <v>1</v>
      </c>
    </row>
    <row r="1664" spans="1:5" ht="15">
      <c r="A1664" s="370" t="s">
        <v>2530</v>
      </c>
      <c r="C1664" s="354">
        <v>1</v>
      </c>
      <c r="D1664" s="355">
        <v>1</v>
      </c>
      <c r="E1664" s="356">
        <v>0</v>
      </c>
    </row>
    <row r="1665" spans="1:5" ht="15">
      <c r="A1665" s="490" t="s">
        <v>3167</v>
      </c>
      <c r="C1665" s="354">
        <v>0</v>
      </c>
      <c r="D1665" s="355">
        <v>0</v>
      </c>
      <c r="E1665" s="356">
        <v>0</v>
      </c>
    </row>
    <row r="1666" spans="1:5" ht="15">
      <c r="A1666" s="490" t="s">
        <v>3168</v>
      </c>
      <c r="C1666" s="354">
        <v>4</v>
      </c>
      <c r="D1666" s="355">
        <v>2</v>
      </c>
      <c r="E1666" s="356">
        <v>0</v>
      </c>
    </row>
    <row r="1667" spans="1:5" ht="15">
      <c r="A1667" s="370" t="s">
        <v>153</v>
      </c>
      <c r="C1667" s="354">
        <v>0</v>
      </c>
      <c r="D1667" s="355">
        <v>0</v>
      </c>
      <c r="E1667" s="356">
        <v>2</v>
      </c>
    </row>
    <row r="1668" spans="1:5" ht="15">
      <c r="A1668" s="370" t="s">
        <v>2090</v>
      </c>
      <c r="C1668" s="354">
        <v>1</v>
      </c>
      <c r="D1668" s="355">
        <v>0</v>
      </c>
      <c r="E1668" s="356">
        <v>0</v>
      </c>
    </row>
    <row r="1669" spans="1:5" ht="15">
      <c r="A1669" s="370" t="s">
        <v>631</v>
      </c>
      <c r="C1669" s="354">
        <v>1</v>
      </c>
      <c r="D1669" s="355">
        <v>0</v>
      </c>
      <c r="E1669" s="356">
        <v>1</v>
      </c>
    </row>
    <row r="1670" spans="1:5" ht="15">
      <c r="A1670" s="370" t="s">
        <v>2519</v>
      </c>
      <c r="C1670" s="354">
        <v>0</v>
      </c>
      <c r="D1670" s="355">
        <v>0</v>
      </c>
      <c r="E1670" s="356">
        <v>0</v>
      </c>
    </row>
    <row r="1671" spans="1:5" ht="15">
      <c r="A1671" s="369" t="s">
        <v>142</v>
      </c>
      <c r="C1671" s="354">
        <v>0</v>
      </c>
      <c r="D1671" s="355">
        <v>1</v>
      </c>
      <c r="E1671" s="356">
        <v>0</v>
      </c>
    </row>
    <row r="1672" spans="1:5" ht="15">
      <c r="A1672" s="368" t="s">
        <v>1284</v>
      </c>
      <c r="C1672" s="354">
        <v>0</v>
      </c>
      <c r="D1672" s="355">
        <v>0</v>
      </c>
      <c r="E1672" s="356">
        <v>0</v>
      </c>
    </row>
    <row r="1673" spans="1:5" ht="15">
      <c r="A1673" s="367" t="s">
        <v>3852</v>
      </c>
      <c r="C1673" s="354">
        <v>0</v>
      </c>
      <c r="D1673" s="355">
        <v>0</v>
      </c>
      <c r="E1673" s="356">
        <v>3</v>
      </c>
    </row>
    <row r="1674" spans="1:5" ht="15">
      <c r="A1674" s="367" t="s">
        <v>3850</v>
      </c>
      <c r="C1674" s="354">
        <v>0</v>
      </c>
      <c r="D1674" s="355">
        <v>1</v>
      </c>
      <c r="E1674" s="356">
        <v>0</v>
      </c>
    </row>
    <row r="1675" spans="1:5" ht="15">
      <c r="A1675" s="370" t="s">
        <v>645</v>
      </c>
      <c r="C1675" s="354">
        <v>1</v>
      </c>
      <c r="D1675" s="355">
        <v>0</v>
      </c>
      <c r="E1675" s="356">
        <v>0</v>
      </c>
    </row>
    <row r="1676" spans="1:5" ht="15">
      <c r="A1676" s="370" t="s">
        <v>2520</v>
      </c>
      <c r="C1676" s="354">
        <v>0</v>
      </c>
      <c r="D1676" s="355">
        <v>0</v>
      </c>
      <c r="E1676" s="356">
        <v>1</v>
      </c>
    </row>
    <row r="1677" spans="1:5" ht="15">
      <c r="A1677" s="369" t="s">
        <v>3169</v>
      </c>
      <c r="C1677" s="354">
        <v>0</v>
      </c>
      <c r="D1677" s="355">
        <v>0</v>
      </c>
      <c r="E1677" s="356">
        <v>0</v>
      </c>
    </row>
    <row r="1678" spans="1:5" ht="15">
      <c r="A1678" s="367" t="s">
        <v>1614</v>
      </c>
      <c r="C1678" s="354">
        <v>0</v>
      </c>
      <c r="D1678" s="355">
        <v>2</v>
      </c>
      <c r="E1678" s="356">
        <v>0</v>
      </c>
    </row>
    <row r="1679" spans="1:5" ht="15">
      <c r="A1679" s="370" t="s">
        <v>616</v>
      </c>
      <c r="C1679" s="354">
        <v>1</v>
      </c>
      <c r="D1679" s="355">
        <v>1</v>
      </c>
      <c r="E1679" s="356">
        <v>1</v>
      </c>
    </row>
    <row r="1680" spans="1:5" ht="15">
      <c r="A1680" s="367" t="s">
        <v>3834</v>
      </c>
      <c r="C1680" s="354">
        <v>0</v>
      </c>
      <c r="D1680" s="355">
        <v>0</v>
      </c>
      <c r="E1680" s="356">
        <v>0</v>
      </c>
    </row>
    <row r="1681" spans="1:5" ht="15">
      <c r="A1681" s="370" t="s">
        <v>615</v>
      </c>
      <c r="C1681" s="354">
        <v>0</v>
      </c>
      <c r="D1681" s="355">
        <v>0</v>
      </c>
      <c r="E1681" s="356">
        <v>0</v>
      </c>
    </row>
    <row r="1682" spans="1:5" ht="15">
      <c r="A1682" s="367" t="s">
        <v>1666</v>
      </c>
      <c r="C1682" s="354">
        <v>0</v>
      </c>
      <c r="D1682" s="355">
        <v>0</v>
      </c>
      <c r="E1682" s="356">
        <v>0</v>
      </c>
    </row>
    <row r="1683" spans="1:5" ht="15">
      <c r="A1683" s="367" t="s">
        <v>3820</v>
      </c>
      <c r="C1683" s="354">
        <v>0</v>
      </c>
      <c r="D1683" s="355">
        <v>0</v>
      </c>
      <c r="E1683" s="356">
        <v>0</v>
      </c>
    </row>
    <row r="1684" spans="1:5" ht="15">
      <c r="A1684" s="370" t="s">
        <v>600</v>
      </c>
      <c r="C1684" s="354">
        <v>0</v>
      </c>
      <c r="D1684" s="355">
        <v>1</v>
      </c>
      <c r="E1684" s="356">
        <v>0</v>
      </c>
    </row>
    <row r="1685" spans="1:5" ht="15">
      <c r="A1685" s="367" t="s">
        <v>3856</v>
      </c>
      <c r="C1685" s="354">
        <v>0</v>
      </c>
      <c r="D1685" s="355">
        <v>0</v>
      </c>
      <c r="E1685" s="356">
        <v>0</v>
      </c>
    </row>
    <row r="1686" spans="1:5" ht="15">
      <c r="A1686" s="367" t="s">
        <v>3839</v>
      </c>
      <c r="C1686" s="354">
        <v>1</v>
      </c>
      <c r="D1686" s="355">
        <v>0</v>
      </c>
      <c r="E1686" s="356">
        <v>1</v>
      </c>
    </row>
    <row r="1687" spans="1:5" ht="15">
      <c r="A1687" s="367" t="s">
        <v>1575</v>
      </c>
      <c r="C1687" s="354">
        <v>0</v>
      </c>
      <c r="D1687" s="355">
        <v>0</v>
      </c>
      <c r="E1687" s="356">
        <v>1</v>
      </c>
    </row>
    <row r="1688" spans="1:5" ht="15">
      <c r="A1688" s="370" t="s">
        <v>2510</v>
      </c>
      <c r="C1688" s="354">
        <v>0</v>
      </c>
      <c r="D1688" s="355">
        <v>0</v>
      </c>
      <c r="E1688" s="356">
        <v>0</v>
      </c>
    </row>
    <row r="1689" spans="1:5" ht="15">
      <c r="A1689" s="370" t="s">
        <v>2612</v>
      </c>
      <c r="C1689" s="354">
        <v>0</v>
      </c>
      <c r="D1689" s="355">
        <v>1</v>
      </c>
      <c r="E1689" s="356">
        <v>0</v>
      </c>
    </row>
    <row r="1690" spans="1:5" ht="15">
      <c r="A1690" s="369" t="s">
        <v>3171</v>
      </c>
      <c r="C1690" s="354">
        <v>0</v>
      </c>
      <c r="D1690" s="355">
        <v>0</v>
      </c>
      <c r="E1690" s="356">
        <v>0</v>
      </c>
    </row>
    <row r="1691" spans="1:5" ht="15">
      <c r="A1691" s="367" t="s">
        <v>31</v>
      </c>
      <c r="C1691" s="354">
        <v>1</v>
      </c>
      <c r="D1691" s="355">
        <v>0</v>
      </c>
      <c r="E1691" s="356">
        <v>1</v>
      </c>
    </row>
    <row r="1692" spans="1:5" ht="15">
      <c r="A1692" s="370" t="s">
        <v>2514</v>
      </c>
      <c r="C1692" s="354">
        <v>0</v>
      </c>
      <c r="D1692" s="355">
        <v>0</v>
      </c>
      <c r="E1692" s="356">
        <v>2</v>
      </c>
    </row>
    <row r="1693" spans="1:5" ht="15">
      <c r="A1693" s="370" t="s">
        <v>655</v>
      </c>
      <c r="C1693" s="354">
        <v>0</v>
      </c>
      <c r="D1693" s="355">
        <v>5</v>
      </c>
      <c r="E1693" s="356">
        <v>3</v>
      </c>
    </row>
    <row r="1694" spans="1:5" ht="15">
      <c r="A1694" s="369" t="s">
        <v>3172</v>
      </c>
      <c r="C1694" s="354">
        <v>1</v>
      </c>
      <c r="D1694" s="355">
        <v>1</v>
      </c>
      <c r="E1694" s="356">
        <v>0</v>
      </c>
    </row>
    <row r="1695" spans="1:5" ht="15">
      <c r="A1695" s="367" t="s">
        <v>3822</v>
      </c>
      <c r="C1695" s="354">
        <v>0</v>
      </c>
      <c r="D1695" s="355">
        <v>1</v>
      </c>
      <c r="E1695" s="356">
        <v>0</v>
      </c>
    </row>
    <row r="1696" spans="1:5" ht="15">
      <c r="A1696" s="367" t="s">
        <v>3845</v>
      </c>
      <c r="C1696" s="354">
        <v>0</v>
      </c>
      <c r="D1696" s="355">
        <v>0</v>
      </c>
      <c r="E1696" s="356">
        <v>0</v>
      </c>
    </row>
    <row r="1697" spans="1:5" ht="15">
      <c r="A1697" s="370" t="s">
        <v>648</v>
      </c>
      <c r="C1697" s="354">
        <v>0</v>
      </c>
      <c r="D1697" s="355">
        <v>2</v>
      </c>
      <c r="E1697" s="356">
        <v>0</v>
      </c>
    </row>
    <row r="1698" spans="1:5" ht="15">
      <c r="A1698" s="367" t="s">
        <v>33</v>
      </c>
      <c r="C1698" s="354">
        <v>1</v>
      </c>
      <c r="D1698" s="355">
        <v>1</v>
      </c>
      <c r="E1698" s="356">
        <v>1</v>
      </c>
    </row>
    <row r="1699" spans="1:5" ht="15">
      <c r="A1699" s="367" t="s">
        <v>37</v>
      </c>
      <c r="C1699" s="354">
        <v>0</v>
      </c>
      <c r="D1699" s="355">
        <v>0</v>
      </c>
      <c r="E1699" s="356">
        <v>0</v>
      </c>
    </row>
    <row r="1700" spans="1:5" ht="15">
      <c r="A1700" s="369" t="s">
        <v>143</v>
      </c>
      <c r="C1700" s="354">
        <v>3</v>
      </c>
      <c r="D1700" s="355">
        <v>1</v>
      </c>
      <c r="E1700" s="356">
        <v>1</v>
      </c>
    </row>
    <row r="1701" spans="1:5" ht="15">
      <c r="A1701" s="369" t="s">
        <v>3173</v>
      </c>
      <c r="C1701" s="354">
        <v>3</v>
      </c>
      <c r="D1701" s="355">
        <v>1</v>
      </c>
      <c r="E1701" s="356">
        <v>0</v>
      </c>
    </row>
    <row r="1702" spans="1:5" ht="15">
      <c r="A1702" s="367" t="s">
        <v>3836</v>
      </c>
      <c r="C1702" s="354">
        <v>1</v>
      </c>
      <c r="D1702" s="355">
        <v>0</v>
      </c>
      <c r="E1702" s="356">
        <v>1</v>
      </c>
    </row>
    <row r="1703" spans="1:5" ht="15">
      <c r="A1703" s="367" t="s">
        <v>3846</v>
      </c>
      <c r="C1703" s="354">
        <v>0</v>
      </c>
      <c r="D1703" s="355">
        <v>0</v>
      </c>
      <c r="E1703" s="356">
        <v>1</v>
      </c>
    </row>
    <row r="1704" spans="1:5" ht="15">
      <c r="A1704" s="367" t="s">
        <v>3841</v>
      </c>
      <c r="C1704" s="354">
        <v>0</v>
      </c>
      <c r="D1704" s="355">
        <v>0</v>
      </c>
      <c r="E1704" s="356">
        <v>0</v>
      </c>
    </row>
    <row r="1705" spans="1:5" ht="15">
      <c r="A1705" s="367" t="s">
        <v>3842</v>
      </c>
      <c r="C1705" s="354">
        <v>0</v>
      </c>
      <c r="D1705" s="355">
        <v>0</v>
      </c>
      <c r="E1705" s="356">
        <v>0</v>
      </c>
    </row>
    <row r="1706" spans="1:5" ht="15">
      <c r="A1706" s="370" t="s">
        <v>2517</v>
      </c>
      <c r="C1706" s="354">
        <v>0</v>
      </c>
      <c r="D1706" s="355">
        <v>0</v>
      </c>
      <c r="E1706" s="356">
        <v>0</v>
      </c>
    </row>
    <row r="1707" spans="1:5" ht="15">
      <c r="A1707" s="368" t="s">
        <v>1286</v>
      </c>
      <c r="C1707" s="354">
        <v>0</v>
      </c>
      <c r="D1707" s="355">
        <v>0</v>
      </c>
      <c r="E1707" s="356">
        <v>0</v>
      </c>
    </row>
    <row r="1708" spans="1:5" ht="15">
      <c r="A1708" s="370" t="s">
        <v>2518</v>
      </c>
      <c r="C1708" s="354">
        <v>0</v>
      </c>
      <c r="D1708" s="355">
        <v>1</v>
      </c>
      <c r="E1708" s="356">
        <v>0</v>
      </c>
    </row>
    <row r="1709" spans="1:5" ht="15">
      <c r="A1709" s="367" t="s">
        <v>3828</v>
      </c>
      <c r="C1709" s="354">
        <v>2</v>
      </c>
      <c r="D1709" s="355">
        <v>1</v>
      </c>
      <c r="E1709" s="356">
        <v>0</v>
      </c>
    </row>
    <row r="1710" spans="1:5" ht="15">
      <c r="A1710" s="370" t="s">
        <v>2523</v>
      </c>
      <c r="C1710" s="354">
        <v>1</v>
      </c>
      <c r="D1710" s="355">
        <v>1</v>
      </c>
      <c r="E1710" s="356">
        <v>0</v>
      </c>
    </row>
    <row r="1711" spans="1:5" ht="15">
      <c r="A1711" s="367" t="s">
        <v>1596</v>
      </c>
      <c r="C1711" s="354">
        <v>0</v>
      </c>
      <c r="D1711" s="355">
        <v>1</v>
      </c>
      <c r="E1711" s="356">
        <v>2</v>
      </c>
    </row>
    <row r="1712" spans="1:5" ht="15">
      <c r="A1712" s="370" t="s">
        <v>179</v>
      </c>
      <c r="C1712" s="354">
        <v>0</v>
      </c>
      <c r="D1712" s="355">
        <v>0</v>
      </c>
      <c r="E1712" s="356">
        <v>1</v>
      </c>
    </row>
    <row r="1713" spans="1:5" ht="15">
      <c r="A1713" s="370" t="s">
        <v>2506</v>
      </c>
      <c r="C1713" s="354">
        <v>0</v>
      </c>
      <c r="D1713" s="355">
        <v>0</v>
      </c>
      <c r="E1713" s="356">
        <v>0</v>
      </c>
    </row>
    <row r="1714" spans="1:5" ht="15">
      <c r="A1714" s="367" t="s">
        <v>3847</v>
      </c>
      <c r="C1714" s="354">
        <v>0</v>
      </c>
      <c r="D1714" s="355">
        <v>2</v>
      </c>
      <c r="E1714" s="356">
        <v>3</v>
      </c>
    </row>
    <row r="1715" spans="1:5" ht="15">
      <c r="A1715" s="370" t="s">
        <v>2095</v>
      </c>
      <c r="C1715" s="354">
        <v>2</v>
      </c>
      <c r="D1715" s="355">
        <v>1</v>
      </c>
      <c r="E1715" s="356">
        <v>0</v>
      </c>
    </row>
    <row r="1716" spans="1:5" ht="15">
      <c r="A1716" s="367" t="s">
        <v>3827</v>
      </c>
      <c r="C1716" s="354">
        <v>0</v>
      </c>
      <c r="D1716" s="355">
        <v>0</v>
      </c>
      <c r="E1716" s="356">
        <v>0</v>
      </c>
    </row>
    <row r="1717" spans="1:5" ht="15">
      <c r="A1717" s="370" t="s">
        <v>2525</v>
      </c>
      <c r="C1717" s="354">
        <v>0</v>
      </c>
      <c r="D1717" s="355">
        <v>0</v>
      </c>
      <c r="E1717" s="356">
        <v>1</v>
      </c>
    </row>
    <row r="1718" spans="1:5" ht="15">
      <c r="A1718" s="370" t="s">
        <v>154</v>
      </c>
      <c r="C1718" s="354">
        <v>0</v>
      </c>
      <c r="D1718" s="355">
        <v>1</v>
      </c>
      <c r="E1718" s="356">
        <v>2</v>
      </c>
    </row>
    <row r="1719" spans="1:5" ht="15">
      <c r="A1719" s="369" t="s">
        <v>3175</v>
      </c>
      <c r="C1719" s="354">
        <v>0</v>
      </c>
      <c r="D1719" s="355">
        <v>1</v>
      </c>
      <c r="E1719" s="356">
        <v>0</v>
      </c>
    </row>
    <row r="1720" spans="1:5" ht="15">
      <c r="A1720" s="367" t="s">
        <v>3848</v>
      </c>
      <c r="C1720" s="354">
        <v>0</v>
      </c>
      <c r="D1720" s="355">
        <v>0</v>
      </c>
      <c r="E1720" s="356">
        <v>0</v>
      </c>
    </row>
    <row r="1721" spans="1:5" ht="15">
      <c r="A1721" s="370" t="s">
        <v>2526</v>
      </c>
      <c r="C1721" s="354">
        <v>0</v>
      </c>
      <c r="D1721" s="355">
        <v>1</v>
      </c>
      <c r="E1721" s="356">
        <v>1</v>
      </c>
    </row>
    <row r="1722" spans="1:5" ht="15">
      <c r="A1722" s="370" t="s">
        <v>2524</v>
      </c>
      <c r="C1722" s="354">
        <v>0</v>
      </c>
      <c r="D1722" s="355">
        <v>2</v>
      </c>
      <c r="E1722" s="356">
        <v>0</v>
      </c>
    </row>
    <row r="1723" spans="1:5" ht="15">
      <c r="A1723" s="370" t="s">
        <v>2505</v>
      </c>
      <c r="C1723" s="354">
        <v>0</v>
      </c>
      <c r="D1723" s="355">
        <v>1</v>
      </c>
      <c r="E1723" s="356">
        <v>1</v>
      </c>
    </row>
    <row r="1724" spans="1:5" ht="15">
      <c r="A1724" s="370" t="s">
        <v>620</v>
      </c>
      <c r="C1724" s="354">
        <v>0</v>
      </c>
      <c r="D1724" s="355">
        <v>0</v>
      </c>
      <c r="E1724" s="356">
        <v>0</v>
      </c>
    </row>
    <row r="1725" spans="1:5" ht="15">
      <c r="A1725" s="367" t="s">
        <v>1581</v>
      </c>
      <c r="C1725" s="354">
        <v>0</v>
      </c>
      <c r="D1725" s="355">
        <v>1</v>
      </c>
      <c r="E1725" s="356">
        <v>0</v>
      </c>
    </row>
    <row r="1728" spans="1:5">
      <c r="C1728" s="1">
        <f>SUM(C1558:C1725)</f>
        <v>84</v>
      </c>
      <c r="D1728" s="1">
        <f>SUM(D1558:D1725)</f>
        <v>92</v>
      </c>
      <c r="E1728" s="1">
        <f>SUM(E1558:E1725)</f>
        <v>77</v>
      </c>
    </row>
  </sheetData>
  <sortState xmlns:xlrd2="http://schemas.microsoft.com/office/spreadsheetml/2017/richdata2" ref="S1385:X1552">
    <sortCondition ref="S1385:S155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P572"/>
  <sheetViews>
    <sheetView zoomScaleNormal="100" workbookViewId="0">
      <pane xSplit="2" topLeftCell="H1" activePane="topRight" state="frozen"/>
      <selection pane="topRight" activeCell="P219" sqref="P219"/>
    </sheetView>
  </sheetViews>
  <sheetFormatPr defaultColWidth="8.85546875" defaultRowHeight="12.75"/>
  <cols>
    <col min="1" max="1" width="27.42578125" customWidth="1"/>
    <col min="2" max="2" width="14.42578125" style="42" customWidth="1"/>
    <col min="3" max="3" width="10.42578125" customWidth="1"/>
    <col min="4" max="4" width="10.42578125" style="18" customWidth="1"/>
    <col min="5" max="5" width="10.42578125" style="1" customWidth="1"/>
    <col min="6" max="50" width="10.42578125" customWidth="1"/>
    <col min="51" max="51" width="10.42578125" style="18" customWidth="1"/>
    <col min="52" max="52" width="10.42578125" customWidth="1"/>
    <col min="53" max="53" width="10.42578125" style="18" customWidth="1"/>
    <col min="54" max="54" width="10.42578125" customWidth="1"/>
    <col min="55" max="55" width="10.42578125" style="18" customWidth="1"/>
    <col min="56" max="197" width="10.42578125" customWidth="1"/>
    <col min="203" max="203" width="9.140625"/>
    <col min="212" max="212" width="9.140625"/>
    <col min="221" max="221" width="9.140625"/>
    <col min="229" max="229" width="11.7109375" bestFit="1" customWidth="1"/>
    <col min="230" max="230" width="9.140625"/>
    <col min="239" max="239" width="9.140625"/>
    <col min="248" max="248" width="9.140625"/>
    <col min="257" max="257" width="9.140625"/>
    <col min="266" max="266" width="9.140625"/>
    <col min="275" max="275" width="9.140625"/>
    <col min="284" max="284" width="9.140625"/>
    <col min="293" max="293" width="9.140625"/>
    <col min="302" max="302" width="9.140625"/>
    <col min="311" max="311" width="9.140625"/>
    <col min="320" max="320" width="9.140625"/>
    <col min="329" max="329" width="9.140625"/>
    <col min="338" max="338" width="9.140625"/>
    <col min="347" max="347" width="9.140625"/>
  </cols>
  <sheetData>
    <row r="1" spans="1:198" ht="27.75">
      <c r="A1" s="46" t="s">
        <v>176</v>
      </c>
      <c r="C1" s="41"/>
      <c r="G1" s="3"/>
      <c r="H1" s="41"/>
      <c r="M1" s="41"/>
      <c r="R1" s="41"/>
      <c r="W1" s="41"/>
      <c r="AB1" s="41"/>
      <c r="AG1" s="41"/>
      <c r="AL1" s="41"/>
      <c r="AQ1" s="41"/>
      <c r="AV1" s="41"/>
      <c r="BA1" s="41"/>
      <c r="BF1" s="41"/>
      <c r="BK1" s="41"/>
      <c r="BP1" s="41"/>
      <c r="BU1" s="41"/>
      <c r="BZ1" s="41"/>
      <c r="CE1" s="41"/>
      <c r="CJ1" s="41"/>
      <c r="CO1" s="41"/>
      <c r="CT1" s="41"/>
      <c r="CY1" s="41"/>
      <c r="DD1" s="41"/>
      <c r="DI1" s="41"/>
      <c r="DN1" s="41"/>
      <c r="DS1" s="41"/>
      <c r="DX1" s="41"/>
      <c r="EC1" s="41"/>
      <c r="EH1" s="41"/>
      <c r="EM1" s="41"/>
      <c r="ER1" s="41"/>
      <c r="EW1" s="41"/>
      <c r="FB1" s="41"/>
      <c r="FG1" s="41"/>
      <c r="FL1" s="41"/>
      <c r="FQ1" s="41"/>
      <c r="FV1" s="41"/>
      <c r="GA1" s="41"/>
      <c r="GF1" s="41"/>
      <c r="GK1" s="41"/>
      <c r="GP1" s="41"/>
    </row>
    <row r="2" spans="1:198" ht="30" customHeight="1">
      <c r="A2" s="35"/>
      <c r="B2" s="43" t="s">
        <v>40</v>
      </c>
      <c r="C2" s="41"/>
      <c r="D2" s="22" t="s">
        <v>181</v>
      </c>
      <c r="H2" s="41"/>
      <c r="I2" s="300" t="s">
        <v>2303</v>
      </c>
      <c r="M2" s="41"/>
      <c r="N2" s="300" t="s">
        <v>695</v>
      </c>
      <c r="R2" s="41"/>
      <c r="S2" s="300" t="s">
        <v>1683</v>
      </c>
      <c r="W2" s="41"/>
      <c r="X2" s="300" t="s">
        <v>185</v>
      </c>
      <c r="AB2" s="41"/>
      <c r="AC2" s="300" t="s">
        <v>174</v>
      </c>
      <c r="AE2" s="300"/>
      <c r="AG2" s="41"/>
      <c r="AH2" s="300" t="s">
        <v>186</v>
      </c>
      <c r="AJ2" s="300"/>
      <c r="AL2" s="41"/>
      <c r="AM2" s="300" t="s">
        <v>187</v>
      </c>
      <c r="AO2" s="300"/>
      <c r="AQ2" s="41"/>
      <c r="AR2" s="300" t="s">
        <v>1685</v>
      </c>
      <c r="AT2" s="300"/>
      <c r="AV2" s="41"/>
      <c r="AW2" s="300" t="s">
        <v>1684</v>
      </c>
      <c r="AY2" s="300"/>
      <c r="BA2" s="41"/>
      <c r="BB2" s="300" t="s">
        <v>2117</v>
      </c>
      <c r="BC2"/>
      <c r="BD2" s="300"/>
      <c r="BF2" s="41"/>
      <c r="BG2" s="300" t="s">
        <v>189</v>
      </c>
      <c r="BI2" s="300"/>
      <c r="BK2" s="41"/>
      <c r="BL2" s="300" t="s">
        <v>190</v>
      </c>
      <c r="BN2" s="300"/>
      <c r="BP2" s="41"/>
      <c r="BQ2" s="300" t="s">
        <v>191</v>
      </c>
      <c r="BS2" s="300"/>
      <c r="BU2" s="41"/>
      <c r="BV2" s="300" t="s">
        <v>194</v>
      </c>
      <c r="BX2" s="300"/>
      <c r="BZ2" s="41"/>
      <c r="CA2" s="300" t="s">
        <v>192</v>
      </c>
      <c r="CC2" s="300"/>
      <c r="CE2" s="41"/>
      <c r="CF2" s="300" t="s">
        <v>193</v>
      </c>
      <c r="CH2" s="300"/>
      <c r="CJ2" s="41"/>
      <c r="CK2" s="300" t="s">
        <v>175</v>
      </c>
      <c r="CM2" s="300"/>
      <c r="CO2" s="41"/>
      <c r="CP2" s="300" t="s">
        <v>195</v>
      </c>
      <c r="CR2" s="300"/>
      <c r="CT2" s="41"/>
      <c r="CU2" s="300" t="s">
        <v>196</v>
      </c>
      <c r="CW2" s="300"/>
      <c r="CY2" s="41"/>
      <c r="CZ2" s="300" t="s">
        <v>197</v>
      </c>
      <c r="DB2" s="300"/>
      <c r="DD2" s="41"/>
      <c r="DE2" s="300" t="s">
        <v>198</v>
      </c>
      <c r="DG2" s="300"/>
      <c r="DI2" s="41"/>
      <c r="DJ2" s="300" t="s">
        <v>200</v>
      </c>
      <c r="DL2" s="300"/>
      <c r="DN2" s="41"/>
      <c r="DO2" s="300" t="s">
        <v>201</v>
      </c>
      <c r="DQ2" s="300"/>
      <c r="DS2" s="41"/>
      <c r="DT2" s="300" t="s">
        <v>3283</v>
      </c>
      <c r="DV2" s="300"/>
      <c r="DX2" s="41"/>
      <c r="DY2" s="300" t="s">
        <v>202</v>
      </c>
      <c r="EA2" s="300"/>
      <c r="EC2" s="41"/>
      <c r="ED2" s="300" t="s">
        <v>204</v>
      </c>
      <c r="EF2" s="300"/>
      <c r="EH2" s="41"/>
      <c r="EI2" s="300" t="s">
        <v>205</v>
      </c>
      <c r="EK2" s="300"/>
      <c r="EM2" s="41"/>
      <c r="EN2" s="300" t="s">
        <v>2442</v>
      </c>
      <c r="EP2" s="300"/>
      <c r="ER2" s="41"/>
      <c r="ES2" s="300" t="s">
        <v>206</v>
      </c>
      <c r="EU2" s="300"/>
      <c r="EW2" s="41"/>
      <c r="EX2" s="300" t="s">
        <v>345</v>
      </c>
      <c r="EZ2" s="300"/>
      <c r="FB2" s="41"/>
      <c r="FC2" s="300" t="s">
        <v>207</v>
      </c>
      <c r="FE2" s="300"/>
      <c r="FG2" s="41"/>
      <c r="FH2" s="300" t="s">
        <v>208</v>
      </c>
      <c r="FJ2" s="300"/>
      <c r="FL2" s="41"/>
      <c r="FM2" s="300" t="s">
        <v>209</v>
      </c>
      <c r="FO2" s="300"/>
      <c r="FQ2" s="41"/>
      <c r="FR2" s="300" t="s">
        <v>211</v>
      </c>
      <c r="FT2" s="300"/>
      <c r="FV2" s="41"/>
      <c r="FW2" s="300" t="s">
        <v>212</v>
      </c>
      <c r="FY2" s="300"/>
      <c r="GA2" s="41"/>
      <c r="GB2" s="300" t="s">
        <v>213</v>
      </c>
      <c r="GD2" s="300"/>
      <c r="GF2" s="41"/>
      <c r="GG2" s="300" t="s">
        <v>350</v>
      </c>
      <c r="GI2" s="300"/>
      <c r="GK2" s="41"/>
      <c r="GL2" s="300" t="s">
        <v>1715</v>
      </c>
      <c r="GN2" s="300"/>
      <c r="GP2" s="41"/>
    </row>
    <row r="3" spans="1:198" s="21" customFormat="1" ht="18" customHeight="1">
      <c r="A3" s="37"/>
      <c r="B3" s="44"/>
      <c r="C3" s="41"/>
      <c r="D3" s="304">
        <v>2023</v>
      </c>
      <c r="E3" s="304">
        <v>2024</v>
      </c>
      <c r="F3" s="304">
        <v>2025</v>
      </c>
      <c r="G3" s="304">
        <v>2026</v>
      </c>
      <c r="H3" s="41"/>
      <c r="I3" s="304">
        <v>2023</v>
      </c>
      <c r="J3" s="304">
        <v>2024</v>
      </c>
      <c r="K3" s="304">
        <v>2025</v>
      </c>
      <c r="L3" s="304">
        <v>2026</v>
      </c>
      <c r="M3" s="41"/>
      <c r="N3" s="304">
        <v>2023</v>
      </c>
      <c r="O3" s="304">
        <v>2024</v>
      </c>
      <c r="P3" s="304">
        <v>2025</v>
      </c>
      <c r="Q3" s="304">
        <v>2026</v>
      </c>
      <c r="R3" s="41"/>
      <c r="S3" s="304">
        <v>2022</v>
      </c>
      <c r="T3" s="304">
        <v>2023</v>
      </c>
      <c r="U3" s="304">
        <v>2024</v>
      </c>
      <c r="V3" s="304">
        <v>2025</v>
      </c>
      <c r="W3" s="41"/>
      <c r="X3" s="304">
        <v>2022</v>
      </c>
      <c r="Y3" s="304">
        <v>2023</v>
      </c>
      <c r="Z3" s="304">
        <v>2024</v>
      </c>
      <c r="AA3" s="304">
        <v>2025</v>
      </c>
      <c r="AB3" s="41"/>
      <c r="AC3" s="304">
        <v>2022</v>
      </c>
      <c r="AD3" s="304">
        <v>2023</v>
      </c>
      <c r="AE3" s="304">
        <v>2024</v>
      </c>
      <c r="AF3" s="304">
        <v>2025</v>
      </c>
      <c r="AG3" s="41"/>
      <c r="AH3" s="304">
        <v>2022</v>
      </c>
      <c r="AI3" s="304">
        <v>2023</v>
      </c>
      <c r="AJ3" s="304">
        <v>2024</v>
      </c>
      <c r="AK3" s="304">
        <v>2025</v>
      </c>
      <c r="AL3" s="41"/>
      <c r="AM3" s="304">
        <v>2022</v>
      </c>
      <c r="AN3" s="304">
        <v>2023</v>
      </c>
      <c r="AO3" s="304">
        <v>2024</v>
      </c>
      <c r="AP3" s="304">
        <v>2025</v>
      </c>
      <c r="AQ3" s="41"/>
      <c r="AR3" s="304">
        <v>2022</v>
      </c>
      <c r="AS3" s="304">
        <v>2023</v>
      </c>
      <c r="AT3" s="304">
        <v>2024</v>
      </c>
      <c r="AU3" s="304">
        <v>2025</v>
      </c>
      <c r="AV3" s="41"/>
      <c r="AW3" s="304">
        <v>2022</v>
      </c>
      <c r="AX3" s="304">
        <v>2023</v>
      </c>
      <c r="AY3" s="304">
        <v>2024</v>
      </c>
      <c r="AZ3" s="304">
        <v>2025</v>
      </c>
      <c r="BA3" s="41"/>
      <c r="BB3" s="304">
        <v>2022</v>
      </c>
      <c r="BC3" s="304">
        <v>2023</v>
      </c>
      <c r="BD3" s="304">
        <v>2024</v>
      </c>
      <c r="BE3" s="304">
        <v>2025</v>
      </c>
      <c r="BF3" s="41"/>
      <c r="BG3" s="304">
        <v>2022</v>
      </c>
      <c r="BH3" s="304">
        <v>2023</v>
      </c>
      <c r="BI3" s="304">
        <v>2024</v>
      </c>
      <c r="BJ3" s="304">
        <v>2025</v>
      </c>
      <c r="BK3" s="41"/>
      <c r="BL3" s="304">
        <v>2022</v>
      </c>
      <c r="BM3" s="304">
        <v>2023</v>
      </c>
      <c r="BN3" s="304">
        <v>2024</v>
      </c>
      <c r="BO3" s="304">
        <v>2025</v>
      </c>
      <c r="BP3" s="41"/>
      <c r="BQ3" s="304">
        <v>2022</v>
      </c>
      <c r="BR3" s="304">
        <v>2023</v>
      </c>
      <c r="BS3" s="304">
        <v>2024</v>
      </c>
      <c r="BT3" s="304">
        <v>2025</v>
      </c>
      <c r="BU3" s="41"/>
      <c r="BV3" s="304">
        <v>2022</v>
      </c>
      <c r="BW3" s="304">
        <v>2023</v>
      </c>
      <c r="BX3" s="304">
        <v>2024</v>
      </c>
      <c r="BY3" s="304">
        <v>2025</v>
      </c>
      <c r="BZ3" s="41"/>
      <c r="CA3" s="304">
        <v>2022</v>
      </c>
      <c r="CB3" s="304">
        <v>2023</v>
      </c>
      <c r="CC3" s="304">
        <v>2024</v>
      </c>
      <c r="CD3" s="304">
        <v>2025</v>
      </c>
      <c r="CE3" s="41"/>
      <c r="CF3" s="304">
        <v>2022</v>
      </c>
      <c r="CG3" s="304">
        <v>2023</v>
      </c>
      <c r="CH3" s="304">
        <v>2024</v>
      </c>
      <c r="CI3" s="304">
        <v>2025</v>
      </c>
      <c r="CJ3" s="41"/>
      <c r="CK3" s="304">
        <v>2022</v>
      </c>
      <c r="CL3" s="304">
        <v>2023</v>
      </c>
      <c r="CM3" s="304">
        <v>2024</v>
      </c>
      <c r="CN3" s="304">
        <v>2025</v>
      </c>
      <c r="CO3" s="41"/>
      <c r="CP3" s="304">
        <v>2022</v>
      </c>
      <c r="CQ3" s="304">
        <v>2023</v>
      </c>
      <c r="CR3" s="304">
        <v>2024</v>
      </c>
      <c r="CS3" s="304">
        <v>2025</v>
      </c>
      <c r="CT3" s="41"/>
      <c r="CU3" s="304">
        <v>2022</v>
      </c>
      <c r="CV3" s="304">
        <v>2023</v>
      </c>
      <c r="CW3" s="304">
        <v>2024</v>
      </c>
      <c r="CX3" s="304">
        <v>2025</v>
      </c>
      <c r="CY3" s="41"/>
      <c r="CZ3" s="304">
        <v>2022</v>
      </c>
      <c r="DA3" s="304">
        <v>2023</v>
      </c>
      <c r="DB3" s="304">
        <v>2024</v>
      </c>
      <c r="DC3" s="304">
        <v>2025</v>
      </c>
      <c r="DD3" s="41"/>
      <c r="DE3" s="304">
        <v>2022</v>
      </c>
      <c r="DF3" s="304">
        <v>2023</v>
      </c>
      <c r="DG3" s="304">
        <v>2024</v>
      </c>
      <c r="DH3" s="304">
        <v>2025</v>
      </c>
      <c r="DI3" s="41"/>
      <c r="DJ3" s="304">
        <v>2022</v>
      </c>
      <c r="DK3" s="304">
        <v>2023</v>
      </c>
      <c r="DL3" s="304">
        <v>2024</v>
      </c>
      <c r="DM3" s="304">
        <v>2025</v>
      </c>
      <c r="DN3" s="41"/>
      <c r="DO3" s="304">
        <v>2022</v>
      </c>
      <c r="DP3" s="304">
        <v>2023</v>
      </c>
      <c r="DQ3" s="304">
        <v>2024</v>
      </c>
      <c r="DR3" s="304">
        <v>2025</v>
      </c>
      <c r="DS3" s="41"/>
      <c r="DT3" s="304">
        <v>2022</v>
      </c>
      <c r="DU3" s="304">
        <v>2023</v>
      </c>
      <c r="DV3" s="304">
        <v>2024</v>
      </c>
      <c r="DW3" s="304">
        <v>2025</v>
      </c>
      <c r="DX3" s="41"/>
      <c r="DY3" s="304">
        <v>2022</v>
      </c>
      <c r="DZ3" s="304">
        <v>2023</v>
      </c>
      <c r="EA3" s="304">
        <v>2024</v>
      </c>
      <c r="EB3" s="304">
        <v>2025</v>
      </c>
      <c r="EC3" s="41"/>
      <c r="ED3" s="304">
        <v>2022</v>
      </c>
      <c r="EE3" s="304">
        <v>2023</v>
      </c>
      <c r="EF3" s="304">
        <v>2024</v>
      </c>
      <c r="EG3" s="304">
        <v>2025</v>
      </c>
      <c r="EH3" s="41"/>
      <c r="EI3" s="304">
        <v>2022</v>
      </c>
      <c r="EJ3" s="304">
        <v>2023</v>
      </c>
      <c r="EK3" s="304">
        <v>2024</v>
      </c>
      <c r="EL3" s="304">
        <v>2025</v>
      </c>
      <c r="EM3" s="41"/>
      <c r="EN3" s="304">
        <v>2022</v>
      </c>
      <c r="EO3" s="304">
        <v>2023</v>
      </c>
      <c r="EP3" s="304">
        <v>2024</v>
      </c>
      <c r="EQ3" s="304">
        <v>2025</v>
      </c>
      <c r="ER3" s="41"/>
      <c r="ES3" s="304">
        <v>2022</v>
      </c>
      <c r="ET3" s="304">
        <v>2023</v>
      </c>
      <c r="EU3" s="304">
        <v>2024</v>
      </c>
      <c r="EV3" s="304">
        <v>2025</v>
      </c>
      <c r="EW3" s="41"/>
      <c r="EX3" s="304">
        <v>2022</v>
      </c>
      <c r="EY3" s="304">
        <v>2023</v>
      </c>
      <c r="EZ3" s="304">
        <v>2024</v>
      </c>
      <c r="FA3" s="304">
        <v>2025</v>
      </c>
      <c r="FB3" s="41"/>
      <c r="FC3" s="304">
        <v>2022</v>
      </c>
      <c r="FD3" s="304">
        <v>2023</v>
      </c>
      <c r="FE3" s="304">
        <v>2024</v>
      </c>
      <c r="FF3" s="304">
        <v>2025</v>
      </c>
      <c r="FG3" s="41"/>
      <c r="FH3" s="304">
        <v>2022</v>
      </c>
      <c r="FI3" s="304">
        <v>2023</v>
      </c>
      <c r="FJ3" s="304">
        <v>2024</v>
      </c>
      <c r="FK3" s="304">
        <v>2025</v>
      </c>
      <c r="FL3" s="41"/>
      <c r="FM3" s="304">
        <v>2022</v>
      </c>
      <c r="FN3" s="304">
        <v>2023</v>
      </c>
      <c r="FO3" s="304">
        <v>2024</v>
      </c>
      <c r="FP3" s="304">
        <v>2025</v>
      </c>
      <c r="FQ3" s="41"/>
      <c r="FR3" s="304">
        <v>2022</v>
      </c>
      <c r="FS3" s="304">
        <v>2023</v>
      </c>
      <c r="FT3" s="304">
        <v>2024</v>
      </c>
      <c r="FU3" s="304">
        <v>2025</v>
      </c>
      <c r="FV3" s="41"/>
      <c r="FW3" s="304">
        <v>2022</v>
      </c>
      <c r="FX3" s="304">
        <v>2023</v>
      </c>
      <c r="FY3" s="304">
        <v>2024</v>
      </c>
      <c r="FZ3" s="304">
        <v>2025</v>
      </c>
      <c r="GA3" s="41"/>
      <c r="GB3" s="304">
        <v>2022</v>
      </c>
      <c r="GC3" s="304">
        <v>2023</v>
      </c>
      <c r="GD3" s="304">
        <v>2024</v>
      </c>
      <c r="GE3" s="304">
        <v>2025</v>
      </c>
      <c r="GF3" s="41"/>
      <c r="GG3" s="304">
        <v>2022</v>
      </c>
      <c r="GH3" s="304">
        <v>2023</v>
      </c>
      <c r="GI3" s="304">
        <v>2024</v>
      </c>
      <c r="GJ3" s="304">
        <v>2025</v>
      </c>
      <c r="GK3" s="41"/>
      <c r="GL3" s="304">
        <v>2022</v>
      </c>
      <c r="GM3" s="304">
        <v>2023</v>
      </c>
      <c r="GN3" s="304">
        <v>2024</v>
      </c>
      <c r="GO3" s="304">
        <v>2025</v>
      </c>
      <c r="GP3" s="41"/>
    </row>
    <row r="4" spans="1:198" s="21" customFormat="1" ht="18" customHeight="1">
      <c r="A4" s="37"/>
      <c r="B4" s="44"/>
      <c r="C4" s="41"/>
      <c r="D4" s="303">
        <v>0.25</v>
      </c>
      <c r="E4" s="303">
        <v>0.5</v>
      </c>
      <c r="F4" s="303">
        <v>0.75</v>
      </c>
      <c r="G4" s="303">
        <v>1</v>
      </c>
      <c r="H4" s="41"/>
      <c r="I4" s="303">
        <v>0.25</v>
      </c>
      <c r="J4" s="303">
        <v>0.5</v>
      </c>
      <c r="K4" s="303">
        <v>0.75</v>
      </c>
      <c r="L4" s="303">
        <v>1</v>
      </c>
      <c r="M4" s="41"/>
      <c r="N4" s="303">
        <v>0.25</v>
      </c>
      <c r="O4" s="303">
        <v>0.5</v>
      </c>
      <c r="P4" s="303">
        <v>0.75</v>
      </c>
      <c r="Q4" s="303">
        <v>1</v>
      </c>
      <c r="R4" s="41"/>
      <c r="S4" s="303">
        <v>0.25</v>
      </c>
      <c r="T4" s="303">
        <v>0.5</v>
      </c>
      <c r="U4" s="303">
        <v>0.75</v>
      </c>
      <c r="V4" s="303">
        <v>1</v>
      </c>
      <c r="W4" s="41"/>
      <c r="X4" s="303">
        <v>0.25</v>
      </c>
      <c r="Y4" s="303">
        <v>0.5</v>
      </c>
      <c r="Z4" s="303">
        <v>0.75</v>
      </c>
      <c r="AA4" s="303">
        <v>1</v>
      </c>
      <c r="AB4" s="41"/>
      <c r="AC4" s="303">
        <v>0.25</v>
      </c>
      <c r="AD4" s="303">
        <v>0.5</v>
      </c>
      <c r="AE4" s="303">
        <v>0.75</v>
      </c>
      <c r="AF4" s="303">
        <v>1</v>
      </c>
      <c r="AG4" s="41"/>
      <c r="AH4" s="303">
        <v>0.25</v>
      </c>
      <c r="AI4" s="303">
        <v>0.5</v>
      </c>
      <c r="AJ4" s="303">
        <v>0.75</v>
      </c>
      <c r="AK4" s="303">
        <v>1</v>
      </c>
      <c r="AL4" s="41"/>
      <c r="AM4" s="303">
        <v>0.25</v>
      </c>
      <c r="AN4" s="303">
        <v>0.5</v>
      </c>
      <c r="AO4" s="303">
        <v>0.75</v>
      </c>
      <c r="AP4" s="303">
        <v>1</v>
      </c>
      <c r="AQ4" s="41"/>
      <c r="AR4" s="303">
        <v>0.25</v>
      </c>
      <c r="AS4" s="303">
        <v>0.5</v>
      </c>
      <c r="AT4" s="303">
        <v>0.75</v>
      </c>
      <c r="AU4" s="303">
        <v>1</v>
      </c>
      <c r="AV4" s="41"/>
      <c r="AW4" s="303">
        <v>0.25</v>
      </c>
      <c r="AX4" s="303">
        <v>0.5</v>
      </c>
      <c r="AY4" s="303">
        <v>0.75</v>
      </c>
      <c r="AZ4" s="303">
        <v>1</v>
      </c>
      <c r="BA4" s="41"/>
      <c r="BB4" s="303">
        <v>0.25</v>
      </c>
      <c r="BC4" s="303">
        <v>0.5</v>
      </c>
      <c r="BD4" s="303">
        <v>0.75</v>
      </c>
      <c r="BE4" s="303">
        <v>1</v>
      </c>
      <c r="BF4" s="41"/>
      <c r="BG4" s="303">
        <v>0.25</v>
      </c>
      <c r="BH4" s="303">
        <v>0.5</v>
      </c>
      <c r="BI4" s="303">
        <v>0.75</v>
      </c>
      <c r="BJ4" s="303">
        <v>1</v>
      </c>
      <c r="BK4" s="41"/>
      <c r="BL4" s="303">
        <v>0.25</v>
      </c>
      <c r="BM4" s="303">
        <v>0.5</v>
      </c>
      <c r="BN4" s="303">
        <v>0.75</v>
      </c>
      <c r="BO4" s="303">
        <v>1</v>
      </c>
      <c r="BP4" s="41"/>
      <c r="BQ4" s="303">
        <v>0.25</v>
      </c>
      <c r="BR4" s="303">
        <v>0.5</v>
      </c>
      <c r="BS4" s="303">
        <v>0.75</v>
      </c>
      <c r="BT4" s="303">
        <v>1</v>
      </c>
      <c r="BU4" s="41"/>
      <c r="BV4" s="303">
        <v>0.25</v>
      </c>
      <c r="BW4" s="303">
        <v>0.5</v>
      </c>
      <c r="BX4" s="303">
        <v>0.75</v>
      </c>
      <c r="BY4" s="303">
        <v>1</v>
      </c>
      <c r="BZ4" s="41"/>
      <c r="CA4" s="303">
        <v>0.25</v>
      </c>
      <c r="CB4" s="303">
        <v>0.5</v>
      </c>
      <c r="CC4" s="303">
        <v>0.75</v>
      </c>
      <c r="CD4" s="303">
        <v>1</v>
      </c>
      <c r="CE4" s="41"/>
      <c r="CF4" s="303">
        <v>0.25</v>
      </c>
      <c r="CG4" s="303">
        <v>0.5</v>
      </c>
      <c r="CH4" s="303">
        <v>0.75</v>
      </c>
      <c r="CI4" s="303">
        <v>1</v>
      </c>
      <c r="CJ4" s="41"/>
      <c r="CK4" s="303">
        <v>0.25</v>
      </c>
      <c r="CL4" s="303">
        <v>0.5</v>
      </c>
      <c r="CM4" s="303">
        <v>0.75</v>
      </c>
      <c r="CN4" s="303">
        <v>1</v>
      </c>
      <c r="CO4" s="41"/>
      <c r="CP4" s="303">
        <v>0.25</v>
      </c>
      <c r="CQ4" s="303">
        <v>0.5</v>
      </c>
      <c r="CR4" s="303">
        <v>0.75</v>
      </c>
      <c r="CS4" s="303">
        <v>1</v>
      </c>
      <c r="CT4" s="41"/>
      <c r="CU4" s="303">
        <v>0.25</v>
      </c>
      <c r="CV4" s="303">
        <v>0.5</v>
      </c>
      <c r="CW4" s="303">
        <v>0.75</v>
      </c>
      <c r="CX4" s="303">
        <v>1</v>
      </c>
      <c r="CY4" s="41"/>
      <c r="CZ4" s="303">
        <v>0.25</v>
      </c>
      <c r="DA4" s="303">
        <v>0.5</v>
      </c>
      <c r="DB4" s="303">
        <v>0.75</v>
      </c>
      <c r="DC4" s="303">
        <v>1</v>
      </c>
      <c r="DD4" s="41"/>
      <c r="DE4" s="303">
        <v>0.25</v>
      </c>
      <c r="DF4" s="303">
        <v>0.5</v>
      </c>
      <c r="DG4" s="303">
        <v>0.75</v>
      </c>
      <c r="DH4" s="303">
        <v>1</v>
      </c>
      <c r="DI4" s="41"/>
      <c r="DJ4" s="303">
        <v>0.25</v>
      </c>
      <c r="DK4" s="303">
        <v>0.5</v>
      </c>
      <c r="DL4" s="303">
        <v>0.75</v>
      </c>
      <c r="DM4" s="303">
        <v>1</v>
      </c>
      <c r="DN4" s="41"/>
      <c r="DO4" s="303">
        <v>0.25</v>
      </c>
      <c r="DP4" s="303">
        <v>0.5</v>
      </c>
      <c r="DQ4" s="303">
        <v>0.75</v>
      </c>
      <c r="DR4" s="303">
        <v>1</v>
      </c>
      <c r="DS4" s="41"/>
      <c r="DT4" s="303">
        <v>0.25</v>
      </c>
      <c r="DU4" s="303">
        <v>0.5</v>
      </c>
      <c r="DV4" s="303">
        <v>0.75</v>
      </c>
      <c r="DW4" s="303">
        <v>1</v>
      </c>
      <c r="DX4" s="41"/>
      <c r="DY4" s="303">
        <v>0.25</v>
      </c>
      <c r="DZ4" s="303">
        <v>0.5</v>
      </c>
      <c r="EA4" s="303">
        <v>0.75</v>
      </c>
      <c r="EB4" s="303">
        <v>1</v>
      </c>
      <c r="EC4" s="41"/>
      <c r="ED4" s="303">
        <v>0.25</v>
      </c>
      <c r="EE4" s="303">
        <v>0.5</v>
      </c>
      <c r="EF4" s="303">
        <v>0.75</v>
      </c>
      <c r="EG4" s="303">
        <v>1</v>
      </c>
      <c r="EH4" s="41"/>
      <c r="EI4" s="303">
        <v>0.25</v>
      </c>
      <c r="EJ4" s="303">
        <v>0.5</v>
      </c>
      <c r="EK4" s="303">
        <v>0.75</v>
      </c>
      <c r="EL4" s="303">
        <v>1</v>
      </c>
      <c r="EM4" s="41"/>
      <c r="EN4" s="303">
        <v>0.25</v>
      </c>
      <c r="EO4" s="303">
        <v>0.5</v>
      </c>
      <c r="EP4" s="303">
        <v>0.75</v>
      </c>
      <c r="EQ4" s="303">
        <v>1</v>
      </c>
      <c r="ER4" s="41"/>
      <c r="ES4" s="303">
        <v>0.25</v>
      </c>
      <c r="ET4" s="303">
        <v>0.5</v>
      </c>
      <c r="EU4" s="303">
        <v>0.75</v>
      </c>
      <c r="EV4" s="303">
        <v>1</v>
      </c>
      <c r="EW4" s="41"/>
      <c r="EX4" s="303">
        <v>0.25</v>
      </c>
      <c r="EY4" s="303">
        <v>0.5</v>
      </c>
      <c r="EZ4" s="303">
        <v>0.75</v>
      </c>
      <c r="FA4" s="303">
        <v>1</v>
      </c>
      <c r="FB4" s="41"/>
      <c r="FC4" s="303">
        <v>0.25</v>
      </c>
      <c r="FD4" s="303">
        <v>0.5</v>
      </c>
      <c r="FE4" s="303">
        <v>0.75</v>
      </c>
      <c r="FF4" s="303">
        <v>1</v>
      </c>
      <c r="FG4" s="41"/>
      <c r="FH4" s="303">
        <v>0.25</v>
      </c>
      <c r="FI4" s="303">
        <v>0.5</v>
      </c>
      <c r="FJ4" s="303">
        <v>0.75</v>
      </c>
      <c r="FK4" s="303">
        <v>1</v>
      </c>
      <c r="FL4" s="41"/>
      <c r="FM4" s="303">
        <v>0.25</v>
      </c>
      <c r="FN4" s="303">
        <v>0.5</v>
      </c>
      <c r="FO4" s="303">
        <v>0.75</v>
      </c>
      <c r="FP4" s="303">
        <v>1</v>
      </c>
      <c r="FQ4" s="41"/>
      <c r="FR4" s="303">
        <v>0.25</v>
      </c>
      <c r="FS4" s="303">
        <v>0.5</v>
      </c>
      <c r="FT4" s="303">
        <v>0.75</v>
      </c>
      <c r="FU4" s="303">
        <v>1</v>
      </c>
      <c r="FV4" s="306"/>
      <c r="FW4" s="303">
        <v>0.25</v>
      </c>
      <c r="FX4" s="303">
        <v>0.5</v>
      </c>
      <c r="FY4" s="303">
        <v>0.75</v>
      </c>
      <c r="FZ4" s="303">
        <v>1</v>
      </c>
      <c r="GA4" s="306"/>
      <c r="GB4" s="303">
        <v>0.25</v>
      </c>
      <c r="GC4" s="303">
        <v>0.5</v>
      </c>
      <c r="GD4" s="303">
        <v>0.75</v>
      </c>
      <c r="GE4" s="303">
        <v>1</v>
      </c>
      <c r="GF4" s="306"/>
      <c r="GG4" s="303">
        <v>0.25</v>
      </c>
      <c r="GH4" s="303">
        <v>0.5</v>
      </c>
      <c r="GI4" s="303">
        <v>0.75</v>
      </c>
      <c r="GJ4" s="303">
        <v>1</v>
      </c>
      <c r="GK4" s="306"/>
      <c r="GL4" s="303">
        <v>0.25</v>
      </c>
      <c r="GM4" s="303">
        <v>0.5</v>
      </c>
      <c r="GN4" s="303">
        <v>0.75</v>
      </c>
      <c r="GO4" s="303">
        <v>1</v>
      </c>
      <c r="GP4" s="306"/>
    </row>
    <row r="5" spans="1:198" s="21" customFormat="1" ht="18" customHeight="1">
      <c r="B5" s="44"/>
      <c r="C5" s="41"/>
      <c r="D5" s="36"/>
      <c r="E5" s="36"/>
      <c r="F5" s="36"/>
      <c r="G5" s="36"/>
      <c r="H5" s="41"/>
      <c r="J5" s="36"/>
      <c r="K5" s="36"/>
      <c r="L5" s="36"/>
      <c r="M5" s="41"/>
      <c r="N5" s="36"/>
      <c r="O5" s="36"/>
      <c r="P5" s="36"/>
      <c r="Q5" s="36"/>
      <c r="R5" s="41"/>
      <c r="S5" s="36"/>
      <c r="T5" s="36"/>
      <c r="U5" s="36"/>
      <c r="V5" s="36"/>
      <c r="W5" s="41"/>
      <c r="X5" s="36"/>
      <c r="Y5" s="36"/>
      <c r="Z5" s="36"/>
      <c r="AA5" s="36"/>
      <c r="AB5" s="41"/>
      <c r="AC5" s="36"/>
      <c r="AD5" s="36"/>
      <c r="AE5" s="36"/>
      <c r="AF5" s="36"/>
      <c r="AG5" s="41"/>
      <c r="AH5" s="36"/>
      <c r="AI5" s="36"/>
      <c r="AJ5" s="36"/>
      <c r="AK5" s="36"/>
      <c r="AL5" s="41"/>
      <c r="AM5" s="36"/>
      <c r="AN5" s="301"/>
      <c r="AO5" s="36"/>
      <c r="AP5" s="301"/>
      <c r="AQ5" s="41"/>
      <c r="AR5" s="301"/>
      <c r="AS5" s="36"/>
      <c r="AT5" s="301"/>
      <c r="AU5" s="36"/>
      <c r="AV5" s="41"/>
      <c r="AW5" s="36"/>
      <c r="AX5" s="36"/>
      <c r="AY5" s="36"/>
      <c r="AZ5" s="36"/>
      <c r="BA5" s="41"/>
      <c r="BB5" s="36"/>
      <c r="BC5" s="36"/>
      <c r="BD5" s="36"/>
      <c r="BE5" s="36"/>
      <c r="BF5" s="41"/>
      <c r="BG5" s="36"/>
      <c r="BH5" s="36"/>
      <c r="BI5" s="36"/>
      <c r="BJ5" s="36"/>
      <c r="BK5" s="41"/>
      <c r="BL5" s="36"/>
      <c r="BM5" s="36"/>
      <c r="BN5" s="36"/>
      <c r="BO5" s="36"/>
      <c r="BP5" s="41"/>
      <c r="BQ5" s="36"/>
      <c r="BS5" s="36"/>
      <c r="BT5" s="36"/>
      <c r="BU5" s="41"/>
      <c r="BV5" s="36"/>
      <c r="BW5" s="36"/>
      <c r="BX5" s="36"/>
      <c r="BY5" s="36"/>
      <c r="BZ5" s="41"/>
      <c r="CA5" s="36"/>
      <c r="CB5" s="36"/>
      <c r="CC5" s="36"/>
      <c r="CD5" s="36"/>
      <c r="CE5" s="41"/>
      <c r="CJ5" s="41"/>
      <c r="CO5" s="41"/>
      <c r="CT5" s="41"/>
      <c r="CY5" s="41"/>
      <c r="DD5" s="41"/>
      <c r="DI5" s="41"/>
      <c r="DN5" s="41"/>
      <c r="DS5" s="41"/>
      <c r="DT5" s="49">
        <v>0</v>
      </c>
      <c r="DU5" s="49">
        <v>0</v>
      </c>
      <c r="DV5" s="49">
        <v>0</v>
      </c>
      <c r="DW5" s="49">
        <v>166.5</v>
      </c>
      <c r="DX5" s="41"/>
      <c r="EC5" s="41"/>
      <c r="ED5" s="36"/>
      <c r="EE5" s="36"/>
      <c r="EF5" s="36"/>
      <c r="EG5" s="36"/>
      <c r="EH5" s="41"/>
      <c r="EI5" s="36"/>
      <c r="EJ5" s="36"/>
      <c r="EK5" s="36"/>
      <c r="EL5" s="36"/>
      <c r="EM5" s="41"/>
      <c r="EN5" s="36"/>
      <c r="EO5" s="36"/>
      <c r="EP5" s="36"/>
      <c r="EQ5" s="36"/>
      <c r="ER5" s="41"/>
      <c r="ES5" s="36"/>
      <c r="ET5" s="36"/>
      <c r="EU5" s="36"/>
      <c r="EV5" s="36"/>
      <c r="EW5" s="41"/>
      <c r="EX5" s="36"/>
      <c r="EY5" s="36"/>
      <c r="EZ5" s="36"/>
      <c r="FA5" s="36"/>
      <c r="FB5" s="41"/>
      <c r="FC5" s="36"/>
      <c r="FD5" s="36"/>
      <c r="FE5" s="36"/>
      <c r="FF5" s="36"/>
      <c r="FG5" s="41"/>
      <c r="FH5" s="36"/>
      <c r="FI5" s="36"/>
      <c r="FJ5" s="36"/>
      <c r="FK5" s="36"/>
      <c r="FL5" s="41"/>
      <c r="FM5" s="36"/>
      <c r="FN5" s="36"/>
      <c r="FO5" s="36"/>
      <c r="FP5" s="36"/>
      <c r="FQ5" s="41"/>
      <c r="FR5" s="36"/>
      <c r="FS5" s="36"/>
      <c r="FT5" s="36"/>
      <c r="FU5" s="36"/>
      <c r="FV5" s="306"/>
      <c r="FW5" s="36"/>
      <c r="FX5" s="36"/>
      <c r="FY5" s="36"/>
      <c r="FZ5" s="36"/>
      <c r="GA5" s="306"/>
      <c r="GB5" s="36"/>
      <c r="GC5" s="36"/>
      <c r="GD5" s="36"/>
      <c r="GE5" s="36"/>
      <c r="GF5" s="306"/>
      <c r="GG5" s="36"/>
      <c r="GH5" s="36"/>
      <c r="GI5" s="36"/>
      <c r="GJ5" s="36"/>
      <c r="GK5" s="306"/>
      <c r="GL5" s="36"/>
      <c r="GM5" s="36"/>
      <c r="GN5" s="36"/>
      <c r="GO5" s="36"/>
      <c r="GP5" s="306"/>
    </row>
    <row r="6" spans="1:198" ht="18">
      <c r="A6" s="81" t="s">
        <v>1583</v>
      </c>
      <c r="B6" s="45">
        <f t="shared" ref="B6:B37" si="0">SUM(D6:ZZ6)</f>
        <v>43286.324999999997</v>
      </c>
      <c r="C6" s="41"/>
      <c r="D6" s="49">
        <v>101.29999999999998</v>
      </c>
      <c r="E6" s="49">
        <v>24</v>
      </c>
      <c r="F6" s="49">
        <v>108.67500000000001</v>
      </c>
      <c r="G6" s="49">
        <v>155.70000000000002</v>
      </c>
      <c r="H6" s="342"/>
      <c r="I6" s="49">
        <v>20.825000000000017</v>
      </c>
      <c r="J6" s="49">
        <v>0.65000000000000568</v>
      </c>
      <c r="K6" s="49">
        <v>30.900000000000002</v>
      </c>
      <c r="L6" s="49">
        <v>168</v>
      </c>
      <c r="M6" s="342"/>
      <c r="N6" s="49">
        <v>127.60000000000019</v>
      </c>
      <c r="O6" s="49">
        <v>54.999999999999986</v>
      </c>
      <c r="P6" s="49">
        <v>373.5</v>
      </c>
      <c r="Q6" s="573">
        <v>96.7</v>
      </c>
      <c r="R6" s="342"/>
      <c r="S6" s="298">
        <v>44.000000000000227</v>
      </c>
      <c r="T6" s="298">
        <v>26.000000000000341</v>
      </c>
      <c r="U6" s="298">
        <v>162.60000000000002</v>
      </c>
      <c r="V6" s="49">
        <v>52.5</v>
      </c>
      <c r="W6" s="342"/>
      <c r="X6" s="49">
        <v>86.875</v>
      </c>
      <c r="Y6" s="49">
        <v>58.550000000000182</v>
      </c>
      <c r="Z6" s="49">
        <v>257.10000000000002</v>
      </c>
      <c r="AA6" s="49">
        <v>516.29999999999995</v>
      </c>
      <c r="AB6" s="342"/>
      <c r="AC6" s="49">
        <v>142.54999999999995</v>
      </c>
      <c r="AD6" s="49">
        <v>333.49999999999977</v>
      </c>
      <c r="AE6" s="49">
        <v>331.57500000000005</v>
      </c>
      <c r="AF6" s="49">
        <v>99.399999999999991</v>
      </c>
      <c r="AG6" s="342"/>
      <c r="AH6" s="49">
        <v>126.49999999999989</v>
      </c>
      <c r="AI6" s="49">
        <v>294.89999999999964</v>
      </c>
      <c r="AJ6" s="49">
        <v>82.125</v>
      </c>
      <c r="AK6" s="49">
        <v>824.4</v>
      </c>
      <c r="AL6" s="342"/>
      <c r="AM6" s="49">
        <v>20.674999999999841</v>
      </c>
      <c r="AN6" s="49">
        <v>281.94999999999982</v>
      </c>
      <c r="AO6" s="49">
        <v>317.25</v>
      </c>
      <c r="AP6" s="49">
        <v>511.6</v>
      </c>
      <c r="AQ6" s="342"/>
      <c r="AR6" s="49">
        <v>36.274999999999864</v>
      </c>
      <c r="AS6" s="49">
        <v>76.900000000000006</v>
      </c>
      <c r="AT6" s="49">
        <v>56.324999999999996</v>
      </c>
      <c r="AU6" s="49">
        <v>321</v>
      </c>
      <c r="AV6" s="342"/>
      <c r="AW6" s="49">
        <v>261.5499999999995</v>
      </c>
      <c r="AX6" s="49">
        <v>418.04999999999927</v>
      </c>
      <c r="AY6" s="49">
        <v>464.02500000000003</v>
      </c>
      <c r="AZ6" s="49">
        <v>889.1</v>
      </c>
      <c r="BA6" s="342"/>
      <c r="BB6" s="49">
        <v>73.624999999999886</v>
      </c>
      <c r="BC6" s="49">
        <v>264.95000000000005</v>
      </c>
      <c r="BD6" s="49">
        <v>128.92500000000001</v>
      </c>
      <c r="BE6" s="49">
        <v>242.5</v>
      </c>
      <c r="BF6" s="342"/>
      <c r="BG6" s="49">
        <v>77.1749999999995</v>
      </c>
      <c r="BH6" s="49">
        <v>86</v>
      </c>
      <c r="BI6" s="49">
        <v>194.55</v>
      </c>
      <c r="BJ6" s="49">
        <v>199.79999999999998</v>
      </c>
      <c r="BK6" s="342"/>
      <c r="BL6" s="49">
        <v>0</v>
      </c>
      <c r="BM6" s="49">
        <v>0</v>
      </c>
      <c r="BN6" s="49">
        <v>24.974999999999998</v>
      </c>
      <c r="BO6" s="49">
        <v>9.6999999999999993</v>
      </c>
      <c r="BP6" s="342"/>
      <c r="BQ6" s="49">
        <v>15.499999999999545</v>
      </c>
      <c r="BR6" s="49">
        <v>213.74999999999955</v>
      </c>
      <c r="BS6" s="49">
        <v>70.425000000000011</v>
      </c>
      <c r="BT6" s="49">
        <v>332</v>
      </c>
      <c r="BU6" s="306"/>
      <c r="BV6" s="49">
        <v>237.59999999999945</v>
      </c>
      <c r="BW6" s="49">
        <v>290.44999999999936</v>
      </c>
      <c r="BX6" s="49">
        <v>176.17500000000001</v>
      </c>
      <c r="BY6" s="49">
        <v>260.10000000000002</v>
      </c>
      <c r="BZ6" s="342"/>
      <c r="CA6" s="49">
        <v>34.474999999999227</v>
      </c>
      <c r="CB6" s="49">
        <v>167.84999999999854</v>
      </c>
      <c r="CC6" s="49">
        <v>103.875</v>
      </c>
      <c r="CD6" s="49">
        <v>388.4</v>
      </c>
      <c r="CE6" s="306"/>
      <c r="CF6" s="315">
        <v>1.9249999999997272</v>
      </c>
      <c r="CG6" s="315">
        <v>166.94999999999845</v>
      </c>
      <c r="CH6" s="315">
        <v>167.17500000000001</v>
      </c>
      <c r="CI6" s="49">
        <v>471.9</v>
      </c>
      <c r="CJ6" s="306"/>
      <c r="CK6" s="49">
        <v>97.949999999999136</v>
      </c>
      <c r="CL6" s="49">
        <v>211.25</v>
      </c>
      <c r="CM6" s="49">
        <v>160.42500000000001</v>
      </c>
      <c r="CN6" s="49">
        <v>369.70000000000005</v>
      </c>
      <c r="CO6" s="342"/>
      <c r="CP6" s="49">
        <v>125.19999999999959</v>
      </c>
      <c r="CQ6" s="49">
        <v>168.74999999999818</v>
      </c>
      <c r="CR6" s="49">
        <v>253.04999999999998</v>
      </c>
      <c r="CS6" s="49">
        <v>289</v>
      </c>
      <c r="CT6" s="306"/>
      <c r="CU6" s="49">
        <v>102.47500000000036</v>
      </c>
      <c r="CV6" s="49">
        <v>256.99999999999909</v>
      </c>
      <c r="CW6" s="49">
        <v>77.775000000000006</v>
      </c>
      <c r="CX6" s="49">
        <v>368.6</v>
      </c>
      <c r="CY6" s="342"/>
      <c r="CZ6" s="49">
        <v>45.750000000000455</v>
      </c>
      <c r="DA6" s="49">
        <v>72</v>
      </c>
      <c r="DB6" s="49">
        <v>45.3</v>
      </c>
      <c r="DC6" s="49">
        <v>313.5</v>
      </c>
      <c r="DD6" s="306"/>
      <c r="DE6" s="49">
        <v>756.27499999999986</v>
      </c>
      <c r="DF6" s="49">
        <v>922.00000000000091</v>
      </c>
      <c r="DG6" s="49">
        <v>1066.2749999999999</v>
      </c>
      <c r="DH6" s="298">
        <v>2149.9</v>
      </c>
      <c r="DI6" s="306"/>
      <c r="DJ6" s="298">
        <v>75.600000000000819</v>
      </c>
      <c r="DK6" s="298">
        <v>313.00000000000091</v>
      </c>
      <c r="DL6" s="298">
        <v>170.1</v>
      </c>
      <c r="DM6" s="49">
        <v>578.5</v>
      </c>
      <c r="DN6" s="306"/>
      <c r="DO6" s="49">
        <v>87.549999999999727</v>
      </c>
      <c r="DP6" s="49">
        <v>409.49999999999818</v>
      </c>
      <c r="DQ6" s="49">
        <v>409.42500000000007</v>
      </c>
      <c r="DR6" s="49">
        <v>119.5</v>
      </c>
      <c r="DS6" s="306"/>
      <c r="DT6" s="49">
        <v>0</v>
      </c>
      <c r="DU6" s="49">
        <v>0</v>
      </c>
      <c r="DV6" s="49">
        <v>0</v>
      </c>
      <c r="DW6" s="49">
        <v>225.5</v>
      </c>
      <c r="DX6" s="306"/>
      <c r="DY6" s="49">
        <v>428.874999999995</v>
      </c>
      <c r="DZ6" s="49">
        <v>1897.100000000004</v>
      </c>
      <c r="EA6" s="49">
        <v>1887.8999999999996</v>
      </c>
      <c r="EB6" s="298">
        <v>2133</v>
      </c>
      <c r="EC6" s="306"/>
      <c r="ED6" s="49">
        <v>76.025000000000091</v>
      </c>
      <c r="EE6" s="49">
        <v>230.40000000000509</v>
      </c>
      <c r="EF6" s="49">
        <v>238.42499999999998</v>
      </c>
      <c r="EG6" s="49">
        <v>244.04999999999998</v>
      </c>
      <c r="EH6" s="306"/>
      <c r="EI6" s="49">
        <v>61.100000000000364</v>
      </c>
      <c r="EJ6" s="49">
        <v>25.400000000003274</v>
      </c>
      <c r="EK6" s="49">
        <v>85.35</v>
      </c>
      <c r="EL6" s="49">
        <v>525.9</v>
      </c>
      <c r="EM6" s="306"/>
      <c r="EN6" s="49">
        <v>0</v>
      </c>
      <c r="EO6" s="49">
        <v>144.25</v>
      </c>
      <c r="EP6" s="49">
        <v>163.57500000000002</v>
      </c>
      <c r="EQ6" s="49">
        <v>292.5</v>
      </c>
      <c r="ER6" s="306"/>
      <c r="ES6" s="49">
        <v>51.600000000000364</v>
      </c>
      <c r="ET6" s="49">
        <v>93.100000000004002</v>
      </c>
      <c r="EU6" s="49">
        <v>140.92500000000001</v>
      </c>
      <c r="EV6" s="49">
        <v>29.6</v>
      </c>
      <c r="EW6" s="306"/>
      <c r="EX6">
        <v>1093.6749999999997</v>
      </c>
      <c r="EY6">
        <v>1422.5999999999949</v>
      </c>
      <c r="EZ6">
        <v>1353.075</v>
      </c>
      <c r="FA6" s="414">
        <v>1224.9000000000001</v>
      </c>
      <c r="FB6" s="306"/>
      <c r="FC6" s="49">
        <v>35.474999999999909</v>
      </c>
      <c r="FD6" s="49">
        <v>94</v>
      </c>
      <c r="FE6" s="49">
        <v>127.80000000000001</v>
      </c>
      <c r="FF6" s="49">
        <v>21.599999999999998</v>
      </c>
      <c r="FG6" s="306"/>
      <c r="FH6" s="315">
        <v>59.000000000000455</v>
      </c>
      <c r="FI6" s="315">
        <v>52.45</v>
      </c>
      <c r="FJ6" s="315">
        <v>97.5</v>
      </c>
      <c r="FK6" s="49">
        <v>130.69999999999999</v>
      </c>
      <c r="FL6" s="306"/>
      <c r="FM6" s="315">
        <v>61.974999999999454</v>
      </c>
      <c r="FN6" s="315">
        <v>141.94999999999891</v>
      </c>
      <c r="FO6" s="315">
        <v>133.5</v>
      </c>
      <c r="FP6" s="49">
        <v>344</v>
      </c>
      <c r="FQ6" s="306"/>
      <c r="FR6" s="49">
        <v>141.99999999999909</v>
      </c>
      <c r="FS6" s="49">
        <v>322.94999999999993</v>
      </c>
      <c r="FT6" s="49">
        <v>250.5</v>
      </c>
      <c r="FU6" s="49">
        <v>528.9</v>
      </c>
      <c r="FV6" s="306"/>
      <c r="FW6" s="49">
        <v>0</v>
      </c>
      <c r="FX6" s="49">
        <v>41.899999999999636</v>
      </c>
      <c r="FY6" s="49">
        <v>56.925000000000004</v>
      </c>
      <c r="FZ6" s="49">
        <v>135</v>
      </c>
      <c r="GA6" s="306"/>
      <c r="GB6" s="49">
        <v>160.5</v>
      </c>
      <c r="GC6" s="49">
        <v>534.45000000000482</v>
      </c>
      <c r="GD6" s="49">
        <v>516.15000000000009</v>
      </c>
      <c r="GE6" s="49">
        <v>1288</v>
      </c>
      <c r="GF6" s="306"/>
      <c r="GG6" s="315">
        <v>86.749999999999545</v>
      </c>
      <c r="GH6" s="315">
        <v>184</v>
      </c>
      <c r="GI6" s="315">
        <v>226.875</v>
      </c>
      <c r="GJ6" s="49">
        <v>232.5</v>
      </c>
      <c r="GK6" s="306"/>
      <c r="GL6" s="49">
        <v>0</v>
      </c>
      <c r="GM6" s="49">
        <v>0</v>
      </c>
      <c r="GN6" s="49">
        <v>437.625</v>
      </c>
      <c r="GO6" s="49">
        <v>0</v>
      </c>
      <c r="GP6" s="306"/>
    </row>
    <row r="7" spans="1:198" ht="18">
      <c r="A7" s="81" t="s">
        <v>1281</v>
      </c>
      <c r="B7" s="45">
        <f t="shared" si="0"/>
        <v>52298.987499999996</v>
      </c>
      <c r="C7" s="41"/>
      <c r="D7" s="49">
        <v>91.750000000000014</v>
      </c>
      <c r="E7" s="49">
        <v>145.30000000000001</v>
      </c>
      <c r="F7" s="49">
        <v>117.89999999999999</v>
      </c>
      <c r="G7" s="49">
        <v>182.19999999999996</v>
      </c>
      <c r="H7" s="342"/>
      <c r="I7" s="49">
        <v>50.049999999999983</v>
      </c>
      <c r="J7" s="49">
        <v>129.99999999999991</v>
      </c>
      <c r="K7" s="49">
        <v>16.349999999999998</v>
      </c>
      <c r="L7" s="49">
        <v>165.8</v>
      </c>
      <c r="M7" s="342"/>
      <c r="N7" s="49">
        <v>199.15000000000023</v>
      </c>
      <c r="O7" s="49">
        <v>111.50000000000001</v>
      </c>
      <c r="P7" s="49">
        <v>466.19999999999993</v>
      </c>
      <c r="Q7" s="573">
        <v>932.8</v>
      </c>
      <c r="R7" s="342"/>
      <c r="S7" s="298">
        <v>70.075000000000045</v>
      </c>
      <c r="T7" s="298">
        <v>167.50000000000011</v>
      </c>
      <c r="U7" s="298">
        <v>108</v>
      </c>
      <c r="V7" s="49">
        <v>57.2</v>
      </c>
      <c r="W7" s="342"/>
      <c r="X7" s="49">
        <v>48.025000000000034</v>
      </c>
      <c r="Y7" s="49">
        <v>149.15000000000055</v>
      </c>
      <c r="Z7" s="49">
        <v>172.125</v>
      </c>
      <c r="AA7" s="49">
        <v>472.3</v>
      </c>
      <c r="AB7" s="342"/>
      <c r="AC7" s="49">
        <v>124.17499999999981</v>
      </c>
      <c r="AD7" s="49">
        <v>418.05000000000018</v>
      </c>
      <c r="AE7" s="49">
        <v>161.85000000000002</v>
      </c>
      <c r="AF7" s="49">
        <v>296.8</v>
      </c>
      <c r="AG7" s="342"/>
      <c r="AH7" s="49">
        <v>258.74999999999977</v>
      </c>
      <c r="AI7" s="49">
        <v>339.34999999999945</v>
      </c>
      <c r="AJ7" s="49">
        <v>780.22499999999991</v>
      </c>
      <c r="AK7" s="49">
        <v>985.4</v>
      </c>
      <c r="AL7" s="342"/>
      <c r="AM7" s="49">
        <v>59.774999999999864</v>
      </c>
      <c r="AN7" s="49">
        <v>248.099999999999</v>
      </c>
      <c r="AO7" s="49">
        <v>360.45000000000005</v>
      </c>
      <c r="AP7" s="49">
        <v>302</v>
      </c>
      <c r="AQ7" s="342"/>
      <c r="AR7" s="49">
        <v>89.2999999999995</v>
      </c>
      <c r="AS7" s="49">
        <v>186.55</v>
      </c>
      <c r="AT7" s="49">
        <v>282.29999999999995</v>
      </c>
      <c r="AU7" s="49">
        <v>235.9</v>
      </c>
      <c r="AV7" s="342"/>
      <c r="AW7" s="49">
        <v>118.625</v>
      </c>
      <c r="AX7" s="49">
        <v>349.05000000000018</v>
      </c>
      <c r="AY7" s="49">
        <v>679.65000000000009</v>
      </c>
      <c r="AZ7" s="49">
        <v>774.19999999999993</v>
      </c>
      <c r="BA7" s="342"/>
      <c r="BB7" s="49">
        <v>75.324999999999363</v>
      </c>
      <c r="BC7" s="49">
        <v>196</v>
      </c>
      <c r="BD7" s="49">
        <v>262.57500000000005</v>
      </c>
      <c r="BE7" s="49">
        <v>110.4</v>
      </c>
      <c r="BF7" s="342"/>
      <c r="BG7" s="49">
        <v>79.349999999999682</v>
      </c>
      <c r="BH7" s="49">
        <v>223.09999999999997</v>
      </c>
      <c r="BI7" s="49">
        <v>692.88750000000005</v>
      </c>
      <c r="BJ7" s="49">
        <v>305.3</v>
      </c>
      <c r="BK7" s="342"/>
      <c r="BL7" s="49">
        <v>88.574999999999591</v>
      </c>
      <c r="BM7" s="49">
        <v>190.59999999999997</v>
      </c>
      <c r="BN7" s="49">
        <v>176.10000000000002</v>
      </c>
      <c r="BO7" s="49">
        <v>131.4</v>
      </c>
      <c r="BP7" s="342"/>
      <c r="BQ7" s="49">
        <v>51.450000000000045</v>
      </c>
      <c r="BR7" s="49">
        <v>221.30000000000018</v>
      </c>
      <c r="BS7" s="49">
        <v>120.89999999999999</v>
      </c>
      <c r="BT7" s="49">
        <v>298.8</v>
      </c>
      <c r="BU7" s="306"/>
      <c r="BV7" s="49">
        <v>73.700000000000273</v>
      </c>
      <c r="BW7" s="49">
        <v>265.49999999999909</v>
      </c>
      <c r="BX7" s="49">
        <v>460.19999999999993</v>
      </c>
      <c r="BY7" s="49">
        <v>503.3</v>
      </c>
      <c r="BZ7" s="342"/>
      <c r="CA7" s="49">
        <v>32.500000000000455</v>
      </c>
      <c r="CB7" s="49">
        <v>247.89999999999964</v>
      </c>
      <c r="CC7" s="49">
        <v>358.3125</v>
      </c>
      <c r="CD7" s="49">
        <v>232.10000000000002</v>
      </c>
      <c r="CE7" s="306"/>
      <c r="CF7" s="315">
        <v>47.599999999999909</v>
      </c>
      <c r="CG7" s="315">
        <v>203.84999999999945</v>
      </c>
      <c r="CH7" s="315">
        <v>91.875</v>
      </c>
      <c r="CI7" s="49">
        <v>489</v>
      </c>
      <c r="CJ7" s="306"/>
      <c r="CK7" s="49">
        <v>67.450000000000273</v>
      </c>
      <c r="CL7" s="49">
        <v>86.25</v>
      </c>
      <c r="CM7" s="49">
        <v>0</v>
      </c>
      <c r="CN7" s="49">
        <v>414.2</v>
      </c>
      <c r="CO7" s="342"/>
      <c r="CP7" s="49">
        <v>58.450000000000273</v>
      </c>
      <c r="CQ7" s="49">
        <v>174</v>
      </c>
      <c r="CR7" s="49">
        <v>249</v>
      </c>
      <c r="CS7" s="49">
        <v>383.3</v>
      </c>
      <c r="CT7" s="306"/>
      <c r="CU7" s="49">
        <v>82.125000000000682</v>
      </c>
      <c r="CV7" s="49">
        <v>42.149999999999636</v>
      </c>
      <c r="CW7" s="49">
        <v>383.625</v>
      </c>
      <c r="CX7" s="49">
        <v>634.4</v>
      </c>
      <c r="CY7" s="342"/>
      <c r="CZ7" s="49">
        <v>8.2500000000006821</v>
      </c>
      <c r="DA7" s="49">
        <v>16.5</v>
      </c>
      <c r="DB7" s="49">
        <v>0</v>
      </c>
      <c r="DC7" s="49">
        <v>0</v>
      </c>
      <c r="DD7" s="306"/>
      <c r="DE7" s="49">
        <v>637.14999999999986</v>
      </c>
      <c r="DF7" s="49">
        <v>601.27500000000055</v>
      </c>
      <c r="DG7" s="49">
        <v>2379.7499999999995</v>
      </c>
      <c r="DH7" s="298">
        <v>2321.4999999999995</v>
      </c>
      <c r="DI7" s="306"/>
      <c r="DJ7" s="298">
        <v>100.72500000000082</v>
      </c>
      <c r="DK7" s="298">
        <v>264.89999999999964</v>
      </c>
      <c r="DL7" s="298">
        <v>192.75</v>
      </c>
      <c r="DM7" s="49">
        <v>669.69999999999993</v>
      </c>
      <c r="DN7" s="306"/>
      <c r="DO7" s="49">
        <v>71.149999999999636</v>
      </c>
      <c r="DP7" s="49">
        <v>323.55000000000109</v>
      </c>
      <c r="DQ7" s="49">
        <v>257.17499999999995</v>
      </c>
      <c r="DR7" s="49">
        <v>396.5</v>
      </c>
      <c r="DS7" s="306"/>
      <c r="DT7" s="49">
        <v>0</v>
      </c>
      <c r="DU7" s="49">
        <v>0</v>
      </c>
      <c r="DV7" s="49">
        <v>0</v>
      </c>
      <c r="DW7" s="49">
        <v>28.799999999999997</v>
      </c>
      <c r="DX7" s="306"/>
      <c r="DY7" s="49">
        <v>1175.0499999999952</v>
      </c>
      <c r="DZ7" s="49">
        <v>1671.8000000000011</v>
      </c>
      <c r="EA7" s="49">
        <v>2994.0749999999998</v>
      </c>
      <c r="EB7" s="298">
        <v>3349.3999999999996</v>
      </c>
      <c r="EC7" s="306"/>
      <c r="ED7" s="49">
        <v>47.624999999999091</v>
      </c>
      <c r="EE7" s="49">
        <v>184</v>
      </c>
      <c r="EF7" s="49">
        <v>3.5999999999999996</v>
      </c>
      <c r="EG7" s="49">
        <v>224.8</v>
      </c>
      <c r="EH7" s="306"/>
      <c r="EI7" s="49">
        <v>48.824999999998909</v>
      </c>
      <c r="EJ7" s="49">
        <v>98.600000000000364</v>
      </c>
      <c r="EK7" s="49">
        <v>346.98749999999995</v>
      </c>
      <c r="EL7" s="49">
        <v>241.50000000000003</v>
      </c>
      <c r="EM7" s="306"/>
      <c r="EN7" s="49">
        <v>0</v>
      </c>
      <c r="EO7" s="49">
        <v>187.25000000000182</v>
      </c>
      <c r="EP7" s="49">
        <v>179.92500000000001</v>
      </c>
      <c r="EQ7" s="49">
        <v>405.59999999999997</v>
      </c>
      <c r="ER7" s="306"/>
      <c r="ES7" s="49">
        <v>74.724999999998545</v>
      </c>
      <c r="ET7" s="49">
        <v>130.95000000000437</v>
      </c>
      <c r="EU7" s="49">
        <v>481.46250000000003</v>
      </c>
      <c r="EV7" s="49">
        <v>122.2</v>
      </c>
      <c r="EW7" s="306"/>
      <c r="EX7">
        <v>506.47500000000002</v>
      </c>
      <c r="EY7">
        <v>1133.4249999999975</v>
      </c>
      <c r="EZ7">
        <v>1122.45</v>
      </c>
      <c r="FA7" s="414">
        <v>3217.5</v>
      </c>
      <c r="FB7" s="306"/>
      <c r="FC7" s="49">
        <v>64.149999999998727</v>
      </c>
      <c r="FD7" s="49">
        <v>5.8500000000003638</v>
      </c>
      <c r="FE7" s="49">
        <v>67.5</v>
      </c>
      <c r="FF7" s="49">
        <v>282.8</v>
      </c>
      <c r="FG7" s="306"/>
      <c r="FH7" s="315">
        <v>60.249999999999091</v>
      </c>
      <c r="FI7" s="315">
        <v>131.25</v>
      </c>
      <c r="FJ7" s="315">
        <v>273.29999999999995</v>
      </c>
      <c r="FK7" s="49">
        <v>195.75</v>
      </c>
      <c r="FL7" s="306"/>
      <c r="FM7" s="315">
        <v>90.999999999998181</v>
      </c>
      <c r="FN7" s="315">
        <v>32.25</v>
      </c>
      <c r="FO7" s="315">
        <v>176.39999999999998</v>
      </c>
      <c r="FP7" s="49">
        <v>221.45</v>
      </c>
      <c r="FQ7" s="306"/>
      <c r="FR7" s="49">
        <v>73.574999999999818</v>
      </c>
      <c r="FS7" s="49">
        <v>252.54999999999998</v>
      </c>
      <c r="FT7" s="49">
        <v>170.17500000000001</v>
      </c>
      <c r="FU7" s="49">
        <v>409.8</v>
      </c>
      <c r="FV7" s="306"/>
      <c r="FW7" s="49">
        <v>0</v>
      </c>
      <c r="FX7" s="49">
        <v>48.100000000000364</v>
      </c>
      <c r="FY7" s="49">
        <v>173.62500000000003</v>
      </c>
      <c r="FZ7" s="49">
        <v>526.79999999999995</v>
      </c>
      <c r="GA7" s="306"/>
      <c r="GB7" s="49">
        <v>190.99999999999909</v>
      </c>
      <c r="GC7" s="49">
        <v>477.42499999999274</v>
      </c>
      <c r="GD7" s="49">
        <v>483.82500000000005</v>
      </c>
      <c r="GE7" s="49">
        <v>1133.5</v>
      </c>
      <c r="GF7" s="306"/>
      <c r="GG7" s="315">
        <v>86.749999999999091</v>
      </c>
      <c r="GH7" s="315">
        <v>157</v>
      </c>
      <c r="GI7" s="315">
        <v>230.0625</v>
      </c>
      <c r="GJ7" s="49">
        <v>183.5</v>
      </c>
      <c r="GK7" s="306"/>
      <c r="GL7" s="49">
        <v>0</v>
      </c>
      <c r="GM7" s="49">
        <v>0</v>
      </c>
      <c r="GN7" s="49">
        <v>172.72500000000002</v>
      </c>
      <c r="GO7" s="49">
        <v>0</v>
      </c>
      <c r="GP7" s="306"/>
    </row>
    <row r="8" spans="1:198" ht="18">
      <c r="A8" s="81" t="s">
        <v>3830</v>
      </c>
      <c r="B8" s="45">
        <f t="shared" si="0"/>
        <v>811.4</v>
      </c>
      <c r="C8" s="41"/>
      <c r="D8" s="49">
        <v>0</v>
      </c>
      <c r="E8" s="49">
        <v>0</v>
      </c>
      <c r="F8" s="49">
        <v>0</v>
      </c>
      <c r="G8" s="49">
        <v>79.499999999999986</v>
      </c>
      <c r="H8" s="342"/>
      <c r="I8" s="49">
        <v>0</v>
      </c>
      <c r="J8" s="49">
        <v>0</v>
      </c>
      <c r="K8" s="49">
        <v>0</v>
      </c>
      <c r="L8" s="49">
        <v>140</v>
      </c>
      <c r="M8" s="342"/>
      <c r="N8" s="49">
        <v>0</v>
      </c>
      <c r="O8" s="49">
        <v>0</v>
      </c>
      <c r="P8" s="49">
        <v>0</v>
      </c>
      <c r="Q8" s="573">
        <v>591.9</v>
      </c>
      <c r="R8" s="342"/>
      <c r="S8" s="49">
        <v>0</v>
      </c>
      <c r="T8" s="49">
        <v>0</v>
      </c>
      <c r="U8" s="49">
        <v>0</v>
      </c>
      <c r="V8" s="49">
        <v>0</v>
      </c>
      <c r="W8" s="342"/>
      <c r="X8" s="49">
        <v>0</v>
      </c>
      <c r="Y8" s="49">
        <v>0</v>
      </c>
      <c r="Z8" s="49">
        <v>0</v>
      </c>
      <c r="AA8" s="49">
        <v>0</v>
      </c>
      <c r="AB8" s="342"/>
      <c r="AC8" s="49">
        <v>0</v>
      </c>
      <c r="AD8" s="49">
        <v>0</v>
      </c>
      <c r="AE8" s="49">
        <v>0</v>
      </c>
      <c r="AF8" s="49">
        <v>0</v>
      </c>
      <c r="AG8" s="342"/>
      <c r="AH8" s="49">
        <v>0</v>
      </c>
      <c r="AI8" s="49">
        <v>0</v>
      </c>
      <c r="AJ8" s="49">
        <v>0</v>
      </c>
      <c r="AK8" s="49">
        <v>0</v>
      </c>
      <c r="AL8" s="342"/>
      <c r="AM8" s="49">
        <v>0</v>
      </c>
      <c r="AN8" s="49">
        <v>0</v>
      </c>
      <c r="AO8" s="49">
        <v>0</v>
      </c>
      <c r="AP8" s="49">
        <v>0</v>
      </c>
      <c r="AQ8" s="342"/>
      <c r="AR8" s="49">
        <v>0</v>
      </c>
      <c r="AS8" s="49">
        <v>0</v>
      </c>
      <c r="AT8" s="49">
        <v>0</v>
      </c>
      <c r="AU8" s="49">
        <v>0</v>
      </c>
      <c r="AV8" s="342"/>
      <c r="AW8" s="49">
        <v>0</v>
      </c>
      <c r="AX8" s="49">
        <v>0</v>
      </c>
      <c r="AY8" s="49">
        <v>0</v>
      </c>
      <c r="AZ8" s="49">
        <v>0</v>
      </c>
      <c r="BA8" s="342"/>
      <c r="BB8" s="49">
        <v>0</v>
      </c>
      <c r="BC8" s="49">
        <v>0</v>
      </c>
      <c r="BD8" s="49">
        <v>0</v>
      </c>
      <c r="BE8" s="49">
        <v>0</v>
      </c>
      <c r="BF8" s="342"/>
      <c r="BG8" s="49">
        <v>0</v>
      </c>
      <c r="BH8" s="49">
        <v>0</v>
      </c>
      <c r="BI8" s="49">
        <v>0</v>
      </c>
      <c r="BJ8" s="49">
        <v>0</v>
      </c>
      <c r="BK8" s="342"/>
      <c r="BL8" s="49">
        <v>0</v>
      </c>
      <c r="BM8" s="49">
        <v>0</v>
      </c>
      <c r="BN8" s="49">
        <v>0</v>
      </c>
      <c r="BO8" s="49">
        <v>0</v>
      </c>
      <c r="BP8" s="342"/>
      <c r="BQ8" s="49">
        <v>0</v>
      </c>
      <c r="BR8" s="49">
        <v>0</v>
      </c>
      <c r="BS8" s="49">
        <v>0</v>
      </c>
      <c r="BT8" s="49">
        <v>0</v>
      </c>
      <c r="BU8" s="306"/>
      <c r="BV8" s="49">
        <v>0</v>
      </c>
      <c r="BW8" s="49">
        <v>0</v>
      </c>
      <c r="BX8" s="49">
        <v>0</v>
      </c>
      <c r="BY8" s="49">
        <v>0</v>
      </c>
      <c r="BZ8" s="342"/>
      <c r="CA8" s="49">
        <v>0</v>
      </c>
      <c r="CB8" s="49">
        <v>0</v>
      </c>
      <c r="CC8" s="49">
        <v>0</v>
      </c>
      <c r="CD8" s="49">
        <v>0</v>
      </c>
      <c r="CE8" s="306"/>
      <c r="CF8" s="49">
        <v>0</v>
      </c>
      <c r="CG8" s="49">
        <v>0</v>
      </c>
      <c r="CH8" s="49">
        <v>0</v>
      </c>
      <c r="CI8" s="49">
        <v>0</v>
      </c>
      <c r="CJ8" s="306"/>
      <c r="CK8" s="49">
        <v>0</v>
      </c>
      <c r="CL8" s="49">
        <v>0</v>
      </c>
      <c r="CM8" s="49">
        <v>0</v>
      </c>
      <c r="CN8" s="49">
        <v>0</v>
      </c>
      <c r="CO8" s="342"/>
      <c r="CP8" s="49">
        <v>0</v>
      </c>
      <c r="CQ8" s="49">
        <v>0</v>
      </c>
      <c r="CR8" s="49">
        <v>0</v>
      </c>
      <c r="CS8" s="49">
        <v>0</v>
      </c>
      <c r="CT8" s="306"/>
      <c r="CU8" s="49">
        <v>0</v>
      </c>
      <c r="CV8" s="49">
        <v>0</v>
      </c>
      <c r="CW8" s="49">
        <v>0</v>
      </c>
      <c r="CX8" s="49">
        <v>0</v>
      </c>
      <c r="CY8" s="342"/>
      <c r="CZ8" s="49">
        <v>0</v>
      </c>
      <c r="DA8" s="49">
        <v>0</v>
      </c>
      <c r="DB8" s="49">
        <v>0</v>
      </c>
      <c r="DC8" s="49">
        <v>0</v>
      </c>
      <c r="DD8" s="306"/>
      <c r="DE8" s="49">
        <v>0</v>
      </c>
      <c r="DF8" s="49">
        <v>0</v>
      </c>
      <c r="DG8" s="49">
        <v>0</v>
      </c>
      <c r="DH8" s="49">
        <v>0</v>
      </c>
      <c r="DI8" s="306"/>
      <c r="DJ8" s="49">
        <v>0</v>
      </c>
      <c r="DK8" s="49">
        <v>0</v>
      </c>
      <c r="DL8" s="49">
        <v>0</v>
      </c>
      <c r="DM8" s="49">
        <v>0</v>
      </c>
      <c r="DN8" s="306"/>
      <c r="DO8" s="49">
        <v>0</v>
      </c>
      <c r="DP8" s="49">
        <v>0</v>
      </c>
      <c r="DQ8" s="49">
        <v>0</v>
      </c>
      <c r="DR8" s="49">
        <v>0</v>
      </c>
      <c r="DS8" s="306"/>
      <c r="DT8" s="49">
        <v>0</v>
      </c>
      <c r="DU8" s="49">
        <v>0</v>
      </c>
      <c r="DV8" s="49">
        <v>0</v>
      </c>
      <c r="DW8" s="49">
        <v>0</v>
      </c>
      <c r="DX8" s="306"/>
      <c r="DY8" s="49">
        <v>0</v>
      </c>
      <c r="DZ8" s="49">
        <v>0</v>
      </c>
      <c r="EA8" s="49">
        <v>0</v>
      </c>
      <c r="EB8" s="49">
        <v>0</v>
      </c>
      <c r="EC8" s="306"/>
      <c r="ED8" s="49">
        <v>0</v>
      </c>
      <c r="EE8" s="49">
        <v>0</v>
      </c>
      <c r="EF8" s="49">
        <v>0</v>
      </c>
      <c r="EG8" s="49">
        <v>0</v>
      </c>
      <c r="EH8" s="306"/>
      <c r="EI8" s="49">
        <v>0</v>
      </c>
      <c r="EJ8" s="49">
        <v>0</v>
      </c>
      <c r="EK8" s="49">
        <v>0</v>
      </c>
      <c r="EL8" s="49">
        <v>0</v>
      </c>
      <c r="EM8" s="306"/>
      <c r="EN8" s="49">
        <v>0</v>
      </c>
      <c r="EO8" s="49">
        <v>0</v>
      </c>
      <c r="EP8" s="49">
        <v>0</v>
      </c>
      <c r="EQ8" s="49">
        <v>0</v>
      </c>
      <c r="ER8" s="306"/>
      <c r="ES8" s="49">
        <v>0</v>
      </c>
      <c r="ET8" s="49">
        <v>0</v>
      </c>
      <c r="EU8" s="49">
        <v>0</v>
      </c>
      <c r="EV8" s="49">
        <v>0</v>
      </c>
      <c r="EW8" s="306"/>
      <c r="EX8" s="49">
        <v>0</v>
      </c>
      <c r="EY8" s="49">
        <v>0</v>
      </c>
      <c r="EZ8" s="49">
        <v>0</v>
      </c>
      <c r="FA8" s="49">
        <v>0</v>
      </c>
      <c r="FB8" s="306"/>
      <c r="FC8" s="49">
        <v>0</v>
      </c>
      <c r="FD8" s="49">
        <v>0</v>
      </c>
      <c r="FE8" s="49">
        <v>0</v>
      </c>
      <c r="FF8" s="49">
        <v>0</v>
      </c>
      <c r="FG8" s="306"/>
      <c r="FH8" s="49">
        <v>0</v>
      </c>
      <c r="FI8" s="49">
        <v>0</v>
      </c>
      <c r="FJ8" s="49">
        <v>0</v>
      </c>
      <c r="FK8" s="49">
        <v>0</v>
      </c>
      <c r="FL8" s="306"/>
      <c r="FM8" s="49">
        <v>0</v>
      </c>
      <c r="FN8" s="49">
        <v>0</v>
      </c>
      <c r="FO8" s="49">
        <v>0</v>
      </c>
      <c r="FP8" s="49">
        <v>0</v>
      </c>
      <c r="FQ8" s="306"/>
      <c r="FR8" s="49">
        <v>0</v>
      </c>
      <c r="FS8" s="49">
        <v>0</v>
      </c>
      <c r="FT8" s="49">
        <v>0</v>
      </c>
      <c r="FU8" s="49">
        <v>0</v>
      </c>
      <c r="FV8" s="306"/>
      <c r="FW8" s="49">
        <v>0</v>
      </c>
      <c r="FX8" s="49">
        <v>0</v>
      </c>
      <c r="FY8" s="49">
        <v>0</v>
      </c>
      <c r="FZ8" s="49">
        <v>0</v>
      </c>
      <c r="GA8" s="306"/>
      <c r="GB8" s="49">
        <v>0</v>
      </c>
      <c r="GC8" s="49">
        <v>0</v>
      </c>
      <c r="GD8" s="49">
        <v>0</v>
      </c>
      <c r="GE8" s="49">
        <v>0</v>
      </c>
      <c r="GF8" s="306"/>
      <c r="GG8" s="49">
        <v>0</v>
      </c>
      <c r="GH8" s="49">
        <v>0</v>
      </c>
      <c r="GI8" s="49">
        <v>0</v>
      </c>
      <c r="GJ8" s="49">
        <v>0</v>
      </c>
      <c r="GK8" s="306"/>
      <c r="GL8" s="49">
        <v>0</v>
      </c>
      <c r="GM8" s="49">
        <v>0</v>
      </c>
      <c r="GN8" s="49">
        <v>0</v>
      </c>
      <c r="GO8" s="49">
        <v>0</v>
      </c>
      <c r="GP8" s="306"/>
    </row>
    <row r="9" spans="1:198" s="38" customFormat="1" ht="18">
      <c r="A9" s="38" t="s">
        <v>3147</v>
      </c>
      <c r="B9" s="45">
        <f t="shared" si="0"/>
        <v>24981.362499999999</v>
      </c>
      <c r="C9" s="41"/>
      <c r="D9" s="49">
        <v>0</v>
      </c>
      <c r="E9" s="49">
        <v>0</v>
      </c>
      <c r="F9" s="49">
        <v>92.324999999999989</v>
      </c>
      <c r="G9" s="49">
        <v>215.20000000000005</v>
      </c>
      <c r="H9" s="342"/>
      <c r="I9" s="49">
        <v>0</v>
      </c>
      <c r="J9" s="49">
        <v>0</v>
      </c>
      <c r="K9" s="49">
        <v>76.5</v>
      </c>
      <c r="L9" s="49">
        <v>106.7</v>
      </c>
      <c r="M9" s="342"/>
      <c r="N9" s="49">
        <v>0</v>
      </c>
      <c r="O9" s="49">
        <v>0</v>
      </c>
      <c r="P9" s="49">
        <v>328.23750000000001</v>
      </c>
      <c r="Q9" s="573">
        <v>444.9</v>
      </c>
      <c r="R9" s="342"/>
      <c r="S9" s="298">
        <v>0</v>
      </c>
      <c r="T9" s="298">
        <v>0</v>
      </c>
      <c r="U9" s="298">
        <v>0</v>
      </c>
      <c r="V9" s="49">
        <v>196.5</v>
      </c>
      <c r="W9" s="342"/>
      <c r="X9" s="49">
        <v>0</v>
      </c>
      <c r="Y9" s="49">
        <v>0</v>
      </c>
      <c r="Z9" s="49">
        <v>0</v>
      </c>
      <c r="AA9" s="49">
        <v>546.5</v>
      </c>
      <c r="AB9" s="342"/>
      <c r="AC9" s="49">
        <v>0</v>
      </c>
      <c r="AD9" s="49">
        <v>0</v>
      </c>
      <c r="AE9" s="49">
        <v>0</v>
      </c>
      <c r="AF9" s="49">
        <v>447.40000000000003</v>
      </c>
      <c r="AG9" s="342"/>
      <c r="AH9" s="49">
        <v>0</v>
      </c>
      <c r="AI9" s="49">
        <v>0</v>
      </c>
      <c r="AJ9" s="49">
        <v>0</v>
      </c>
      <c r="AK9" s="49">
        <v>400.6</v>
      </c>
      <c r="AL9" s="342"/>
      <c r="AM9" s="49">
        <v>0</v>
      </c>
      <c r="AN9" s="49">
        <v>0</v>
      </c>
      <c r="AO9" s="49">
        <v>0</v>
      </c>
      <c r="AP9" s="49">
        <v>513.55000000000007</v>
      </c>
      <c r="AQ9" s="342"/>
      <c r="AR9" s="49">
        <v>0</v>
      </c>
      <c r="AS9" s="49">
        <v>0</v>
      </c>
      <c r="AT9" s="49">
        <v>0</v>
      </c>
      <c r="AU9" s="49">
        <v>148.5</v>
      </c>
      <c r="AV9" s="342"/>
      <c r="AW9" s="49">
        <v>0</v>
      </c>
      <c r="AX9" s="49">
        <v>0</v>
      </c>
      <c r="AY9" s="49">
        <v>0</v>
      </c>
      <c r="AZ9" s="49">
        <v>234.29999999999998</v>
      </c>
      <c r="BA9" s="342"/>
      <c r="BB9" s="49">
        <v>0</v>
      </c>
      <c r="BC9" s="49">
        <v>0</v>
      </c>
      <c r="BD9" s="49">
        <v>0</v>
      </c>
      <c r="BE9" s="49">
        <v>562.1</v>
      </c>
      <c r="BF9" s="342"/>
      <c r="BG9" s="49">
        <v>0</v>
      </c>
      <c r="BH9" s="49">
        <v>0</v>
      </c>
      <c r="BI9" s="49">
        <v>0</v>
      </c>
      <c r="BJ9" s="49">
        <v>338.3</v>
      </c>
      <c r="BK9" s="342"/>
      <c r="BL9" s="49">
        <v>0</v>
      </c>
      <c r="BM9" s="49">
        <v>0</v>
      </c>
      <c r="BN9" s="49">
        <v>0</v>
      </c>
      <c r="BO9" s="49">
        <v>549.5</v>
      </c>
      <c r="BP9" s="342"/>
      <c r="BQ9" s="49">
        <v>0</v>
      </c>
      <c r="BR9" s="49">
        <v>0</v>
      </c>
      <c r="BS9" s="49">
        <v>0</v>
      </c>
      <c r="BT9" s="49">
        <v>698.4</v>
      </c>
      <c r="BU9" s="306"/>
      <c r="BV9" s="49">
        <v>0</v>
      </c>
      <c r="BW9" s="49">
        <v>0</v>
      </c>
      <c r="BX9" s="49">
        <v>0</v>
      </c>
      <c r="BY9" s="49">
        <v>496.6</v>
      </c>
      <c r="BZ9" s="342"/>
      <c r="CA9" s="49">
        <v>0</v>
      </c>
      <c r="CB9" s="49">
        <v>0</v>
      </c>
      <c r="CC9" s="49">
        <v>0</v>
      </c>
      <c r="CD9" s="49">
        <v>594.79999999999995</v>
      </c>
      <c r="CE9" s="306"/>
      <c r="CF9" s="315">
        <v>0</v>
      </c>
      <c r="CG9" s="315">
        <v>0</v>
      </c>
      <c r="CH9" s="315">
        <v>0</v>
      </c>
      <c r="CI9" s="49">
        <v>611.6</v>
      </c>
      <c r="CJ9" s="306"/>
      <c r="CK9" s="49">
        <v>0</v>
      </c>
      <c r="CL9" s="49">
        <v>0</v>
      </c>
      <c r="CM9" s="49">
        <v>0</v>
      </c>
      <c r="CN9" s="49">
        <v>662.4</v>
      </c>
      <c r="CO9" s="342"/>
      <c r="CP9" s="49">
        <v>0</v>
      </c>
      <c r="CQ9" s="49">
        <v>0</v>
      </c>
      <c r="CR9" s="49">
        <v>0</v>
      </c>
      <c r="CS9" s="49">
        <v>578.5</v>
      </c>
      <c r="CT9" s="306"/>
      <c r="CU9" s="49">
        <v>0</v>
      </c>
      <c r="CV9" s="49">
        <v>0</v>
      </c>
      <c r="CW9" s="49">
        <v>0</v>
      </c>
      <c r="CX9" s="49">
        <v>520.09999999999991</v>
      </c>
      <c r="CY9" s="342"/>
      <c r="CZ9" s="49">
        <v>0</v>
      </c>
      <c r="DA9" s="49">
        <v>0</v>
      </c>
      <c r="DB9" s="49">
        <v>0</v>
      </c>
      <c r="DC9" s="49">
        <v>129</v>
      </c>
      <c r="DD9" s="306"/>
      <c r="DE9" s="49">
        <v>0</v>
      </c>
      <c r="DF9" s="49">
        <v>0</v>
      </c>
      <c r="DG9" s="49">
        <v>0</v>
      </c>
      <c r="DH9" s="298">
        <v>2011.6999999999998</v>
      </c>
      <c r="DI9" s="306"/>
      <c r="DJ9" s="298">
        <v>0</v>
      </c>
      <c r="DK9" s="298">
        <v>0</v>
      </c>
      <c r="DL9" s="298">
        <v>0</v>
      </c>
      <c r="DM9" s="49">
        <v>1132.1500000000001</v>
      </c>
      <c r="DN9" s="306"/>
      <c r="DO9" s="49">
        <v>0</v>
      </c>
      <c r="DP9" s="49">
        <v>0</v>
      </c>
      <c r="DQ9" s="49">
        <v>0</v>
      </c>
      <c r="DR9" s="49">
        <v>371.59999999999997</v>
      </c>
      <c r="DS9" s="306"/>
      <c r="DT9" s="49">
        <v>0</v>
      </c>
      <c r="DU9" s="49">
        <v>0</v>
      </c>
      <c r="DV9" s="49">
        <v>0</v>
      </c>
      <c r="DW9" s="49">
        <v>25.2</v>
      </c>
      <c r="DX9" s="306"/>
      <c r="DY9" s="49">
        <v>0</v>
      </c>
      <c r="DZ9" s="49">
        <v>0</v>
      </c>
      <c r="EA9" s="49">
        <v>0</v>
      </c>
      <c r="EB9" s="298">
        <v>4002.0000000000005</v>
      </c>
      <c r="EC9" s="306"/>
      <c r="ED9" s="49">
        <v>0</v>
      </c>
      <c r="EE9" s="49">
        <v>0</v>
      </c>
      <c r="EF9" s="49">
        <v>0</v>
      </c>
      <c r="EG9" s="49">
        <v>257.10000000000002</v>
      </c>
      <c r="EH9" s="306"/>
      <c r="EI9" s="49">
        <v>0</v>
      </c>
      <c r="EJ9" s="49">
        <v>0</v>
      </c>
      <c r="EK9" s="49">
        <v>0</v>
      </c>
      <c r="EL9" s="49">
        <v>57</v>
      </c>
      <c r="EM9" s="306"/>
      <c r="EN9" s="49">
        <v>0</v>
      </c>
      <c r="EO9" s="49">
        <v>0</v>
      </c>
      <c r="EP9" s="49">
        <v>0</v>
      </c>
      <c r="EQ9" s="49">
        <v>629.70000000000005</v>
      </c>
      <c r="ER9" s="306"/>
      <c r="ES9" s="49">
        <v>0</v>
      </c>
      <c r="ET9" s="49">
        <v>0</v>
      </c>
      <c r="EU9" s="49">
        <v>0</v>
      </c>
      <c r="EV9" s="49">
        <v>479.5</v>
      </c>
      <c r="EW9" s="306"/>
      <c r="EX9">
        <v>0</v>
      </c>
      <c r="EY9">
        <v>0</v>
      </c>
      <c r="EZ9">
        <v>0</v>
      </c>
      <c r="FA9" s="414">
        <v>3272.8999999999996</v>
      </c>
      <c r="FB9" s="306"/>
      <c r="FC9" s="49">
        <v>0</v>
      </c>
      <c r="FD9" s="49">
        <v>0</v>
      </c>
      <c r="FE9" s="49">
        <v>0</v>
      </c>
      <c r="FF9" s="49">
        <v>310.60000000000002</v>
      </c>
      <c r="FG9" s="306"/>
      <c r="FH9" s="315">
        <v>0</v>
      </c>
      <c r="FI9" s="315">
        <v>0</v>
      </c>
      <c r="FJ9" s="315">
        <v>0</v>
      </c>
      <c r="FK9" s="49">
        <v>184.3</v>
      </c>
      <c r="FL9" s="306"/>
      <c r="FM9" s="315">
        <v>0</v>
      </c>
      <c r="FN9" s="315">
        <v>0</v>
      </c>
      <c r="FO9" s="315">
        <v>0</v>
      </c>
      <c r="FP9" s="49">
        <v>262.5</v>
      </c>
      <c r="FQ9" s="306"/>
      <c r="FR9" s="49">
        <v>0</v>
      </c>
      <c r="FS9" s="49">
        <v>0</v>
      </c>
      <c r="FT9" s="49">
        <v>0</v>
      </c>
      <c r="FU9" s="49">
        <v>575.9</v>
      </c>
      <c r="FV9" s="306"/>
      <c r="FW9" s="49">
        <v>0</v>
      </c>
      <c r="FX9" s="49">
        <v>0</v>
      </c>
      <c r="FY9" s="49">
        <v>0</v>
      </c>
      <c r="FZ9" s="49">
        <v>244.10000000000002</v>
      </c>
      <c r="GA9" s="306"/>
      <c r="GB9" s="49">
        <v>0</v>
      </c>
      <c r="GC9" s="49">
        <v>0</v>
      </c>
      <c r="GD9" s="49">
        <v>0</v>
      </c>
      <c r="GE9" s="49">
        <v>1284.0999999999999</v>
      </c>
      <c r="GF9" s="306"/>
      <c r="GG9" s="315">
        <v>0</v>
      </c>
      <c r="GH9" s="315">
        <v>0</v>
      </c>
      <c r="GI9" s="315">
        <v>0</v>
      </c>
      <c r="GJ9" s="49">
        <v>388.5</v>
      </c>
      <c r="GK9" s="306"/>
      <c r="GL9" s="49">
        <v>0</v>
      </c>
      <c r="GM9" s="49">
        <v>0</v>
      </c>
      <c r="GN9" s="49">
        <v>0</v>
      </c>
      <c r="GO9" s="49">
        <v>0</v>
      </c>
      <c r="GP9" s="306"/>
    </row>
    <row r="10" spans="1:198" s="38" customFormat="1" ht="18">
      <c r="A10" s="38" t="s">
        <v>3838</v>
      </c>
      <c r="B10" s="45">
        <f t="shared" si="0"/>
        <v>1234.8999999999999</v>
      </c>
      <c r="C10" s="41"/>
      <c r="D10" s="49">
        <v>0</v>
      </c>
      <c r="E10" s="49">
        <v>0</v>
      </c>
      <c r="F10" s="49">
        <v>0</v>
      </c>
      <c r="G10" s="49">
        <v>257.7</v>
      </c>
      <c r="H10" s="342"/>
      <c r="I10" s="49">
        <v>0</v>
      </c>
      <c r="J10" s="49">
        <v>0</v>
      </c>
      <c r="K10" s="49">
        <v>0</v>
      </c>
      <c r="L10" s="49">
        <v>427.6</v>
      </c>
      <c r="M10" s="342"/>
      <c r="N10" s="49">
        <v>0</v>
      </c>
      <c r="O10" s="49">
        <v>0</v>
      </c>
      <c r="P10" s="49">
        <v>0</v>
      </c>
      <c r="Q10" s="573">
        <v>549.59999999999991</v>
      </c>
      <c r="R10" s="342"/>
      <c r="S10" s="49">
        <v>0</v>
      </c>
      <c r="T10" s="49">
        <v>0</v>
      </c>
      <c r="U10" s="49">
        <v>0</v>
      </c>
      <c r="V10" s="49">
        <v>0</v>
      </c>
      <c r="W10" s="342"/>
      <c r="X10" s="49">
        <v>0</v>
      </c>
      <c r="Y10" s="49">
        <v>0</v>
      </c>
      <c r="Z10" s="49">
        <v>0</v>
      </c>
      <c r="AA10" s="49">
        <v>0</v>
      </c>
      <c r="AB10" s="342"/>
      <c r="AC10" s="49">
        <v>0</v>
      </c>
      <c r="AD10" s="49">
        <v>0</v>
      </c>
      <c r="AE10" s="49">
        <v>0</v>
      </c>
      <c r="AF10" s="49">
        <v>0</v>
      </c>
      <c r="AG10" s="342"/>
      <c r="AH10" s="49">
        <v>0</v>
      </c>
      <c r="AI10" s="49">
        <v>0</v>
      </c>
      <c r="AJ10" s="49">
        <v>0</v>
      </c>
      <c r="AK10" s="49">
        <v>0</v>
      </c>
      <c r="AL10" s="342"/>
      <c r="AM10" s="49">
        <v>0</v>
      </c>
      <c r="AN10" s="49">
        <v>0</v>
      </c>
      <c r="AO10" s="49">
        <v>0</v>
      </c>
      <c r="AP10" s="49">
        <v>0</v>
      </c>
      <c r="AQ10" s="342"/>
      <c r="AR10" s="49">
        <v>0</v>
      </c>
      <c r="AS10" s="49">
        <v>0</v>
      </c>
      <c r="AT10" s="49">
        <v>0</v>
      </c>
      <c r="AU10" s="49">
        <v>0</v>
      </c>
      <c r="AV10" s="342"/>
      <c r="AW10" s="49">
        <v>0</v>
      </c>
      <c r="AX10" s="49">
        <v>0</v>
      </c>
      <c r="AY10" s="49">
        <v>0</v>
      </c>
      <c r="AZ10" s="49">
        <v>0</v>
      </c>
      <c r="BA10" s="342"/>
      <c r="BB10" s="49">
        <v>0</v>
      </c>
      <c r="BC10" s="49">
        <v>0</v>
      </c>
      <c r="BD10" s="49">
        <v>0</v>
      </c>
      <c r="BE10" s="49">
        <v>0</v>
      </c>
      <c r="BF10" s="342"/>
      <c r="BG10" s="49">
        <v>0</v>
      </c>
      <c r="BH10" s="49">
        <v>0</v>
      </c>
      <c r="BI10" s="49">
        <v>0</v>
      </c>
      <c r="BJ10" s="49">
        <v>0</v>
      </c>
      <c r="BK10" s="342"/>
      <c r="BL10" s="49">
        <v>0</v>
      </c>
      <c r="BM10" s="49">
        <v>0</v>
      </c>
      <c r="BN10" s="49">
        <v>0</v>
      </c>
      <c r="BO10" s="49">
        <v>0</v>
      </c>
      <c r="BP10" s="342"/>
      <c r="BQ10" s="49">
        <v>0</v>
      </c>
      <c r="BR10" s="49">
        <v>0</v>
      </c>
      <c r="BS10" s="49">
        <v>0</v>
      </c>
      <c r="BT10" s="49">
        <v>0</v>
      </c>
      <c r="BU10" s="306"/>
      <c r="BV10" s="49">
        <v>0</v>
      </c>
      <c r="BW10" s="49">
        <v>0</v>
      </c>
      <c r="BX10" s="49">
        <v>0</v>
      </c>
      <c r="BY10" s="49">
        <v>0</v>
      </c>
      <c r="BZ10" s="342"/>
      <c r="CA10" s="49">
        <v>0</v>
      </c>
      <c r="CB10" s="49">
        <v>0</v>
      </c>
      <c r="CC10" s="49">
        <v>0</v>
      </c>
      <c r="CD10" s="49">
        <v>0</v>
      </c>
      <c r="CE10" s="306"/>
      <c r="CF10" s="49">
        <v>0</v>
      </c>
      <c r="CG10" s="49">
        <v>0</v>
      </c>
      <c r="CH10" s="49">
        <v>0</v>
      </c>
      <c r="CI10" s="49">
        <v>0</v>
      </c>
      <c r="CJ10" s="306"/>
      <c r="CK10" s="49">
        <v>0</v>
      </c>
      <c r="CL10" s="49">
        <v>0</v>
      </c>
      <c r="CM10" s="49">
        <v>0</v>
      </c>
      <c r="CN10" s="49">
        <v>0</v>
      </c>
      <c r="CO10" s="342"/>
      <c r="CP10" s="49">
        <v>0</v>
      </c>
      <c r="CQ10" s="49">
        <v>0</v>
      </c>
      <c r="CR10" s="49">
        <v>0</v>
      </c>
      <c r="CS10" s="49">
        <v>0</v>
      </c>
      <c r="CT10" s="306"/>
      <c r="CU10" s="49">
        <v>0</v>
      </c>
      <c r="CV10" s="49">
        <v>0</v>
      </c>
      <c r="CW10" s="49">
        <v>0</v>
      </c>
      <c r="CX10" s="49">
        <v>0</v>
      </c>
      <c r="CY10" s="342"/>
      <c r="CZ10" s="49">
        <v>0</v>
      </c>
      <c r="DA10" s="49">
        <v>0</v>
      </c>
      <c r="DB10" s="49">
        <v>0</v>
      </c>
      <c r="DC10" s="49">
        <v>0</v>
      </c>
      <c r="DD10" s="306"/>
      <c r="DE10" s="49">
        <v>0</v>
      </c>
      <c r="DF10" s="49">
        <v>0</v>
      </c>
      <c r="DG10" s="49">
        <v>0</v>
      </c>
      <c r="DH10" s="49">
        <v>0</v>
      </c>
      <c r="DI10" s="306"/>
      <c r="DJ10" s="49">
        <v>0</v>
      </c>
      <c r="DK10" s="49">
        <v>0</v>
      </c>
      <c r="DL10" s="49">
        <v>0</v>
      </c>
      <c r="DM10" s="49">
        <v>0</v>
      </c>
      <c r="DN10" s="306"/>
      <c r="DO10" s="49">
        <v>0</v>
      </c>
      <c r="DP10" s="49">
        <v>0</v>
      </c>
      <c r="DQ10" s="49">
        <v>0</v>
      </c>
      <c r="DR10" s="49">
        <v>0</v>
      </c>
      <c r="DS10" s="306"/>
      <c r="DT10" s="49">
        <v>0</v>
      </c>
      <c r="DU10" s="49">
        <v>0</v>
      </c>
      <c r="DV10" s="49">
        <v>0</v>
      </c>
      <c r="DW10" s="49">
        <v>0</v>
      </c>
      <c r="DX10" s="306"/>
      <c r="DY10" s="49">
        <v>0</v>
      </c>
      <c r="DZ10" s="49">
        <v>0</v>
      </c>
      <c r="EA10" s="49">
        <v>0</v>
      </c>
      <c r="EB10" s="49">
        <v>0</v>
      </c>
      <c r="EC10" s="306"/>
      <c r="ED10" s="49">
        <v>0</v>
      </c>
      <c r="EE10" s="49">
        <v>0</v>
      </c>
      <c r="EF10" s="49">
        <v>0</v>
      </c>
      <c r="EG10" s="49">
        <v>0</v>
      </c>
      <c r="EH10" s="306"/>
      <c r="EI10" s="49">
        <v>0</v>
      </c>
      <c r="EJ10" s="49">
        <v>0</v>
      </c>
      <c r="EK10" s="49">
        <v>0</v>
      </c>
      <c r="EL10" s="49">
        <v>0</v>
      </c>
      <c r="EM10" s="306"/>
      <c r="EN10" s="49">
        <v>0</v>
      </c>
      <c r="EO10" s="49">
        <v>0</v>
      </c>
      <c r="EP10" s="49">
        <v>0</v>
      </c>
      <c r="EQ10" s="49">
        <v>0</v>
      </c>
      <c r="ER10" s="306"/>
      <c r="ES10" s="49">
        <v>0</v>
      </c>
      <c r="ET10" s="49">
        <v>0</v>
      </c>
      <c r="EU10" s="49">
        <v>0</v>
      </c>
      <c r="EV10" s="49">
        <v>0</v>
      </c>
      <c r="EW10" s="306"/>
      <c r="EX10" s="49">
        <v>0</v>
      </c>
      <c r="EY10" s="49">
        <v>0</v>
      </c>
      <c r="EZ10" s="49">
        <v>0</v>
      </c>
      <c r="FA10" s="49">
        <v>0</v>
      </c>
      <c r="FB10" s="306"/>
      <c r="FC10" s="49">
        <v>0</v>
      </c>
      <c r="FD10" s="49">
        <v>0</v>
      </c>
      <c r="FE10" s="49">
        <v>0</v>
      </c>
      <c r="FF10" s="49">
        <v>0</v>
      </c>
      <c r="FG10" s="306"/>
      <c r="FH10" s="49">
        <v>0</v>
      </c>
      <c r="FI10" s="49">
        <v>0</v>
      </c>
      <c r="FJ10" s="49">
        <v>0</v>
      </c>
      <c r="FK10" s="49">
        <v>0</v>
      </c>
      <c r="FL10" s="306"/>
      <c r="FM10" s="49">
        <v>0</v>
      </c>
      <c r="FN10" s="49">
        <v>0</v>
      </c>
      <c r="FO10" s="49">
        <v>0</v>
      </c>
      <c r="FP10" s="49">
        <v>0</v>
      </c>
      <c r="FQ10" s="306"/>
      <c r="FR10" s="49">
        <v>0</v>
      </c>
      <c r="FS10" s="49">
        <v>0</v>
      </c>
      <c r="FT10" s="49">
        <v>0</v>
      </c>
      <c r="FU10" s="49">
        <v>0</v>
      </c>
      <c r="FV10" s="306"/>
      <c r="FW10" s="49">
        <v>0</v>
      </c>
      <c r="FX10" s="49">
        <v>0</v>
      </c>
      <c r="FY10" s="49">
        <v>0</v>
      </c>
      <c r="FZ10" s="49">
        <v>0</v>
      </c>
      <c r="GA10" s="306"/>
      <c r="GB10" s="49">
        <v>0</v>
      </c>
      <c r="GC10" s="49">
        <v>0</v>
      </c>
      <c r="GD10" s="49">
        <v>0</v>
      </c>
      <c r="GE10" s="49">
        <v>0</v>
      </c>
      <c r="GF10" s="306"/>
      <c r="GG10" s="49">
        <v>0</v>
      </c>
      <c r="GH10" s="49">
        <v>0</v>
      </c>
      <c r="GI10" s="49">
        <v>0</v>
      </c>
      <c r="GJ10" s="49">
        <v>0</v>
      </c>
      <c r="GK10" s="306"/>
      <c r="GL10" s="49">
        <v>0</v>
      </c>
      <c r="GM10" s="49">
        <v>0</v>
      </c>
      <c r="GN10" s="49">
        <v>0</v>
      </c>
      <c r="GO10" s="49">
        <v>0</v>
      </c>
      <c r="GP10" s="306"/>
    </row>
    <row r="11" spans="1:198" ht="18">
      <c r="A11" s="81" t="s">
        <v>1272</v>
      </c>
      <c r="B11" s="45">
        <f t="shared" si="0"/>
        <v>66314.237500000032</v>
      </c>
      <c r="C11" s="41"/>
      <c r="D11" s="49">
        <v>136.27500000000001</v>
      </c>
      <c r="E11" s="49">
        <v>241.35000000000002</v>
      </c>
      <c r="F11" s="49">
        <v>302.54999999999995</v>
      </c>
      <c r="G11" s="49">
        <v>247.09999999999997</v>
      </c>
      <c r="H11" s="342"/>
      <c r="I11" s="49">
        <v>27.475000000000051</v>
      </c>
      <c r="J11" s="49">
        <v>57.699999999999989</v>
      </c>
      <c r="K11" s="49">
        <v>221.40000000000003</v>
      </c>
      <c r="L11" s="49">
        <v>218.10000000000002</v>
      </c>
      <c r="M11" s="342"/>
      <c r="N11" s="49">
        <v>78.874999999999886</v>
      </c>
      <c r="O11" s="49">
        <v>163.75</v>
      </c>
      <c r="P11" s="49">
        <v>330.67499999999995</v>
      </c>
      <c r="Q11" s="573">
        <v>759.2</v>
      </c>
      <c r="R11" s="342"/>
      <c r="S11" s="298">
        <v>61.25</v>
      </c>
      <c r="T11" s="298">
        <v>119.84999999999991</v>
      </c>
      <c r="U11" s="298">
        <v>123.75</v>
      </c>
      <c r="V11" s="49">
        <v>94</v>
      </c>
      <c r="W11" s="342"/>
      <c r="X11" s="49">
        <v>63.850000000000136</v>
      </c>
      <c r="Y11" s="49">
        <v>146.99999999999977</v>
      </c>
      <c r="Z11" s="49">
        <v>150.52499999999998</v>
      </c>
      <c r="AA11" s="49">
        <v>260.7</v>
      </c>
      <c r="AB11" s="342"/>
      <c r="AC11" s="49">
        <v>177.57499999999993</v>
      </c>
      <c r="AD11" s="49">
        <v>521.75000000000023</v>
      </c>
      <c r="AE11" s="49">
        <v>530.40000000000009</v>
      </c>
      <c r="AF11" s="49">
        <v>383.7</v>
      </c>
      <c r="AG11" s="342"/>
      <c r="AH11" s="49">
        <v>285.12500000000045</v>
      </c>
      <c r="AI11" s="49">
        <v>348.99999999999932</v>
      </c>
      <c r="AJ11" s="49">
        <v>930.90000000000009</v>
      </c>
      <c r="AK11" s="49">
        <v>913.54999999999984</v>
      </c>
      <c r="AL11" s="342"/>
      <c r="AM11" s="49">
        <v>88.300000000000182</v>
      </c>
      <c r="AN11" s="49">
        <v>330.49999999999909</v>
      </c>
      <c r="AO11" s="49">
        <v>280.20000000000005</v>
      </c>
      <c r="AP11" s="49">
        <v>496.9</v>
      </c>
      <c r="AQ11" s="342"/>
      <c r="AR11" s="49">
        <v>97.449999999999818</v>
      </c>
      <c r="AS11" s="49">
        <v>24.5</v>
      </c>
      <c r="AT11" s="49">
        <v>119.625</v>
      </c>
      <c r="AU11" s="49">
        <v>42</v>
      </c>
      <c r="AV11" s="342"/>
      <c r="AW11" s="49">
        <v>292.94999999999959</v>
      </c>
      <c r="AX11" s="49">
        <v>542.69999999999891</v>
      </c>
      <c r="AY11" s="49">
        <v>653.85</v>
      </c>
      <c r="AZ11" s="49">
        <v>883.10000000000014</v>
      </c>
      <c r="BA11" s="342"/>
      <c r="BB11" s="49">
        <v>39.699999999999818</v>
      </c>
      <c r="BC11" s="49">
        <v>251.8</v>
      </c>
      <c r="BD11" s="49">
        <v>206.54999999999998</v>
      </c>
      <c r="BE11" s="49">
        <v>329.45000000000005</v>
      </c>
      <c r="BF11" s="342"/>
      <c r="BG11" s="49">
        <v>76.574999999999733</v>
      </c>
      <c r="BH11" s="49">
        <v>70</v>
      </c>
      <c r="BI11" s="49">
        <v>257.47499999999997</v>
      </c>
      <c r="BJ11" s="49">
        <v>136.5</v>
      </c>
      <c r="BK11" s="342"/>
      <c r="BL11" s="49">
        <v>48.899999999999636</v>
      </c>
      <c r="BM11" s="49">
        <v>52.75</v>
      </c>
      <c r="BN11" s="49">
        <v>122.17499999999998</v>
      </c>
      <c r="BO11" s="49">
        <v>492.90000000000003</v>
      </c>
      <c r="BP11" s="342"/>
      <c r="BQ11" s="49">
        <v>51.75</v>
      </c>
      <c r="BR11" s="49">
        <v>252.49999999999955</v>
      </c>
      <c r="BS11" s="49">
        <v>177.75</v>
      </c>
      <c r="BT11" s="49">
        <v>496.25</v>
      </c>
      <c r="BU11" s="306"/>
      <c r="BV11" s="49">
        <v>183.70000000000005</v>
      </c>
      <c r="BW11" s="49">
        <v>310.49999999999909</v>
      </c>
      <c r="BX11" s="49">
        <v>597.29999999999995</v>
      </c>
      <c r="BY11" s="49">
        <v>762.69999999999993</v>
      </c>
      <c r="BZ11" s="342"/>
      <c r="CA11" s="49">
        <v>32.499999999999545</v>
      </c>
      <c r="CB11" s="49">
        <v>207.79999999999836</v>
      </c>
      <c r="CC11" s="49">
        <v>197.625</v>
      </c>
      <c r="CD11" s="49">
        <v>500</v>
      </c>
      <c r="CE11" s="306"/>
      <c r="CF11" s="315">
        <v>66.049999999999727</v>
      </c>
      <c r="CG11" s="315">
        <v>251.75</v>
      </c>
      <c r="CH11" s="315">
        <v>99.300000000000011</v>
      </c>
      <c r="CI11" s="49">
        <v>688.80000000000007</v>
      </c>
      <c r="CJ11" s="306"/>
      <c r="CK11" s="49">
        <v>51.474999999999909</v>
      </c>
      <c r="CL11" s="49">
        <v>192.9</v>
      </c>
      <c r="CM11" s="49">
        <v>171</v>
      </c>
      <c r="CN11" s="49">
        <v>543.6</v>
      </c>
      <c r="CO11" s="342"/>
      <c r="CP11" s="49">
        <v>128.80000000000109</v>
      </c>
      <c r="CQ11" s="49">
        <v>254.74999999999727</v>
      </c>
      <c r="CR11" s="49">
        <v>257.02499999999998</v>
      </c>
      <c r="CS11" s="49">
        <v>499</v>
      </c>
      <c r="CT11" s="306"/>
      <c r="CU11" s="49">
        <v>155.86250000000109</v>
      </c>
      <c r="CV11" s="49">
        <v>235.09999999999764</v>
      </c>
      <c r="CW11" s="49">
        <v>709.94999999999993</v>
      </c>
      <c r="CX11" s="49">
        <v>924.5</v>
      </c>
      <c r="CY11" s="342"/>
      <c r="CZ11" s="49">
        <v>61.075000000002092</v>
      </c>
      <c r="DA11" s="49">
        <v>65.25</v>
      </c>
      <c r="DB11" s="49">
        <v>25.199999999999996</v>
      </c>
      <c r="DC11" s="49">
        <v>106.5</v>
      </c>
      <c r="DD11" s="306"/>
      <c r="DE11" s="49">
        <v>624.14999999999986</v>
      </c>
      <c r="DF11" s="49">
        <v>1330.0499999999975</v>
      </c>
      <c r="DG11" s="49">
        <v>2694.9750000000004</v>
      </c>
      <c r="DH11" s="298">
        <v>2826.7000000000003</v>
      </c>
      <c r="DI11" s="306"/>
      <c r="DJ11" s="298">
        <v>240.07500000000073</v>
      </c>
      <c r="DK11" s="298">
        <v>433.24999999999727</v>
      </c>
      <c r="DL11" s="298">
        <v>491.84999999999997</v>
      </c>
      <c r="DM11" s="49">
        <v>1058.4999999999998</v>
      </c>
      <c r="DN11" s="306"/>
      <c r="DO11" s="49">
        <v>154.97500000000127</v>
      </c>
      <c r="DP11" s="49">
        <v>580.05000000000018</v>
      </c>
      <c r="DQ11" s="49">
        <v>394.27500000000003</v>
      </c>
      <c r="DR11" s="49">
        <v>680.9</v>
      </c>
      <c r="DS11" s="306"/>
      <c r="DT11" s="49">
        <v>0</v>
      </c>
      <c r="DU11" s="49">
        <v>0</v>
      </c>
      <c r="DV11" s="49">
        <v>0</v>
      </c>
      <c r="DW11" s="49">
        <v>459.6</v>
      </c>
      <c r="DX11" s="306"/>
      <c r="DY11" s="49">
        <v>997.72500000000036</v>
      </c>
      <c r="DZ11" s="49">
        <v>1837.9750000000022</v>
      </c>
      <c r="EA11" s="49">
        <v>3506.3999999999996</v>
      </c>
      <c r="EB11" s="298">
        <v>3236.4000000000005</v>
      </c>
      <c r="EC11" s="306"/>
      <c r="ED11" s="49">
        <v>45</v>
      </c>
      <c r="EE11" s="49">
        <v>135.60000000000218</v>
      </c>
      <c r="EF11" s="49">
        <v>107.25</v>
      </c>
      <c r="EG11" s="49">
        <v>515</v>
      </c>
      <c r="EH11" s="306"/>
      <c r="EI11" s="49">
        <v>125.074999999998</v>
      </c>
      <c r="EJ11" s="49">
        <v>222.75000000000182</v>
      </c>
      <c r="EK11" s="49">
        <v>380.4</v>
      </c>
      <c r="EL11" s="49">
        <v>252.1</v>
      </c>
      <c r="EM11" s="306"/>
      <c r="EN11" s="49">
        <v>0</v>
      </c>
      <c r="EO11" s="49">
        <v>162.40000000000146</v>
      </c>
      <c r="EP11" s="49">
        <v>264.45</v>
      </c>
      <c r="EQ11" s="49">
        <v>502.7999999999999</v>
      </c>
      <c r="ER11" s="306"/>
      <c r="ES11" s="49">
        <v>74.050000000001091</v>
      </c>
      <c r="ET11" s="49">
        <v>50.250000000001819</v>
      </c>
      <c r="EU11" s="49">
        <v>285.45000000000005</v>
      </c>
      <c r="EV11" s="49">
        <v>188.5</v>
      </c>
      <c r="EW11" s="306"/>
      <c r="EX11">
        <v>1468.375</v>
      </c>
      <c r="EY11">
        <v>1894.2999999999975</v>
      </c>
      <c r="EZ11">
        <v>2445.6000000000004</v>
      </c>
      <c r="FA11" s="414">
        <v>2579</v>
      </c>
      <c r="FB11" s="306"/>
      <c r="FC11" s="49">
        <v>64.375000000000909</v>
      </c>
      <c r="FD11" s="49">
        <v>36.500000000001819</v>
      </c>
      <c r="FE11" s="49">
        <v>208.79999999999998</v>
      </c>
      <c r="FF11" s="49">
        <v>275.5</v>
      </c>
      <c r="FG11" s="306"/>
      <c r="FH11" s="315">
        <v>90.075000000000728</v>
      </c>
      <c r="FI11" s="315">
        <v>163</v>
      </c>
      <c r="FJ11" s="315">
        <v>442.875</v>
      </c>
      <c r="FK11" s="49">
        <v>174.8</v>
      </c>
      <c r="FL11" s="306"/>
      <c r="FM11" s="315">
        <v>123.15000000000055</v>
      </c>
      <c r="FN11" s="315">
        <v>159.57499999999891</v>
      </c>
      <c r="FO11" s="315">
        <v>262.8</v>
      </c>
      <c r="FP11" s="49">
        <v>273.40000000000003</v>
      </c>
      <c r="FQ11" s="306"/>
      <c r="FR11" s="49">
        <v>125</v>
      </c>
      <c r="FS11" s="49">
        <v>281.64999999999998</v>
      </c>
      <c r="FT11" s="49">
        <v>372.90000000000003</v>
      </c>
      <c r="FU11" s="49">
        <v>534.59999999999991</v>
      </c>
      <c r="FV11" s="306"/>
      <c r="FW11" s="49">
        <v>0</v>
      </c>
      <c r="FX11" s="49">
        <v>154.30000000000291</v>
      </c>
      <c r="FY11" s="49">
        <v>121.42500000000001</v>
      </c>
      <c r="FZ11" s="49">
        <v>432.5</v>
      </c>
      <c r="GA11" s="306"/>
      <c r="GB11" s="49">
        <v>355.29999999999836</v>
      </c>
      <c r="GC11" s="49">
        <v>685.45000000002733</v>
      </c>
      <c r="GD11" s="49">
        <v>1069.6500000000001</v>
      </c>
      <c r="GE11" s="49">
        <v>1561</v>
      </c>
      <c r="GF11" s="306"/>
      <c r="GG11" s="315">
        <v>111.12500000000273</v>
      </c>
      <c r="GH11" s="315">
        <v>255</v>
      </c>
      <c r="GI11" s="315">
        <v>243.375</v>
      </c>
      <c r="GJ11" s="49">
        <v>533.5</v>
      </c>
      <c r="GK11" s="306"/>
      <c r="GL11" s="49">
        <v>0</v>
      </c>
      <c r="GM11" s="49">
        <v>0</v>
      </c>
      <c r="GN11" s="49">
        <v>863.92500000000007</v>
      </c>
      <c r="GO11" s="49">
        <v>0</v>
      </c>
      <c r="GP11" s="306"/>
    </row>
    <row r="12" spans="1:198" ht="18">
      <c r="A12" s="39" t="s">
        <v>2075</v>
      </c>
      <c r="B12" s="45">
        <f t="shared" si="0"/>
        <v>50832.187500000015</v>
      </c>
      <c r="C12" s="41"/>
      <c r="D12" s="49">
        <v>106.52500000000001</v>
      </c>
      <c r="E12" s="49">
        <v>120</v>
      </c>
      <c r="F12" s="49">
        <v>160.19999999999999</v>
      </c>
      <c r="G12" s="49">
        <v>127.00000000000001</v>
      </c>
      <c r="H12" s="342"/>
      <c r="I12" s="49">
        <v>60.175000000000011</v>
      </c>
      <c r="J12" s="49">
        <v>38.550000000000011</v>
      </c>
      <c r="K12" s="49">
        <v>245.32500000000002</v>
      </c>
      <c r="L12" s="49">
        <v>157</v>
      </c>
      <c r="M12" s="342"/>
      <c r="N12" s="49">
        <v>117.625</v>
      </c>
      <c r="O12" s="49">
        <v>194</v>
      </c>
      <c r="P12" s="49">
        <v>343.04999999999995</v>
      </c>
      <c r="Q12" s="573">
        <v>363.3</v>
      </c>
      <c r="R12" s="342"/>
      <c r="S12" s="298">
        <v>0</v>
      </c>
      <c r="T12" s="298">
        <v>80</v>
      </c>
      <c r="U12" s="298">
        <v>34.125</v>
      </c>
      <c r="V12" s="49">
        <v>212.2</v>
      </c>
      <c r="W12" s="342"/>
      <c r="X12" s="49">
        <v>0</v>
      </c>
      <c r="Y12" s="49">
        <v>105.75000000000023</v>
      </c>
      <c r="Z12" s="49">
        <v>174.90000000000003</v>
      </c>
      <c r="AA12" s="49">
        <v>280.5</v>
      </c>
      <c r="AB12" s="342"/>
      <c r="AC12" s="49">
        <v>0</v>
      </c>
      <c r="AD12" s="49">
        <v>396.25000000000023</v>
      </c>
      <c r="AE12" s="49">
        <v>277.5</v>
      </c>
      <c r="AF12" s="49">
        <v>205.20000000000002</v>
      </c>
      <c r="AG12" s="342"/>
      <c r="AH12" s="49">
        <v>0</v>
      </c>
      <c r="AI12" s="49">
        <v>390.05000000000041</v>
      </c>
      <c r="AJ12" s="49">
        <v>748.57500000000005</v>
      </c>
      <c r="AK12" s="49">
        <v>532.15</v>
      </c>
      <c r="AL12" s="342"/>
      <c r="AM12" s="49">
        <v>0</v>
      </c>
      <c r="AN12" s="49">
        <v>232.32500000000027</v>
      </c>
      <c r="AO12" s="49">
        <v>291.5625</v>
      </c>
      <c r="AP12" s="49">
        <v>483.04999999999995</v>
      </c>
      <c r="AQ12" s="342"/>
      <c r="AR12" s="49">
        <v>0</v>
      </c>
      <c r="AS12" s="49">
        <v>58.000000000000007</v>
      </c>
      <c r="AT12" s="49">
        <v>387.59999999999997</v>
      </c>
      <c r="AU12" s="49">
        <v>382</v>
      </c>
      <c r="AV12" s="342"/>
      <c r="AW12" s="49">
        <v>0</v>
      </c>
      <c r="AX12" s="49">
        <v>462.50000000000045</v>
      </c>
      <c r="AY12" s="49">
        <v>404.0625</v>
      </c>
      <c r="AZ12" s="49">
        <v>691.09999999999991</v>
      </c>
      <c r="BA12" s="342"/>
      <c r="BB12" s="49">
        <v>0</v>
      </c>
      <c r="BC12" s="49">
        <v>316.02499999999998</v>
      </c>
      <c r="BD12" s="49">
        <v>180.82499999999999</v>
      </c>
      <c r="BE12" s="49">
        <v>147.19999999999999</v>
      </c>
      <c r="BF12" s="342"/>
      <c r="BG12" s="49">
        <v>0</v>
      </c>
      <c r="BH12" s="49">
        <v>91.7</v>
      </c>
      <c r="BI12" s="49">
        <v>480.82500000000005</v>
      </c>
      <c r="BJ12" s="49">
        <v>266.8</v>
      </c>
      <c r="BK12" s="342"/>
      <c r="BL12" s="49">
        <v>0</v>
      </c>
      <c r="BM12" s="49">
        <v>43.25</v>
      </c>
      <c r="BN12" s="49">
        <v>80.775000000000006</v>
      </c>
      <c r="BO12" s="49">
        <v>253</v>
      </c>
      <c r="BP12" s="342"/>
      <c r="BQ12" s="49">
        <v>0</v>
      </c>
      <c r="BR12" s="49">
        <v>233.25000000000045</v>
      </c>
      <c r="BS12" s="49">
        <v>137.69999999999999</v>
      </c>
      <c r="BT12" s="49">
        <v>376.5</v>
      </c>
      <c r="BU12" s="306"/>
      <c r="BV12" s="49">
        <v>0</v>
      </c>
      <c r="BW12" s="49">
        <v>189.65000000000009</v>
      </c>
      <c r="BX12" s="49">
        <v>394.35</v>
      </c>
      <c r="BY12" s="49">
        <v>687</v>
      </c>
      <c r="BZ12" s="342"/>
      <c r="CA12" s="49">
        <v>0</v>
      </c>
      <c r="CB12" s="49">
        <v>132.25000000000091</v>
      </c>
      <c r="CC12" s="49">
        <v>311.25</v>
      </c>
      <c r="CD12" s="49">
        <v>367.50000000000006</v>
      </c>
      <c r="CE12" s="306"/>
      <c r="CF12" s="315">
        <v>0</v>
      </c>
      <c r="CG12" s="315">
        <v>190.74999999999909</v>
      </c>
      <c r="CH12" s="315">
        <v>35.325000000000003</v>
      </c>
      <c r="CI12" s="49">
        <v>433.79999999999995</v>
      </c>
      <c r="CJ12" s="306"/>
      <c r="CK12" s="49">
        <v>0</v>
      </c>
      <c r="CL12" s="49">
        <v>216.44999999999996</v>
      </c>
      <c r="CM12" s="49">
        <v>82.500000000000014</v>
      </c>
      <c r="CN12" s="49">
        <v>338.79999999999995</v>
      </c>
      <c r="CO12" s="342"/>
      <c r="CP12" s="49">
        <v>0</v>
      </c>
      <c r="CQ12" s="49">
        <v>182.04999999999836</v>
      </c>
      <c r="CR12" s="49">
        <v>288.375</v>
      </c>
      <c r="CS12" s="49">
        <v>447.2</v>
      </c>
      <c r="CT12" s="306"/>
      <c r="CU12" s="49">
        <v>0</v>
      </c>
      <c r="CV12" s="49">
        <v>284.39999999999782</v>
      </c>
      <c r="CW12" s="49">
        <v>357.00000000000006</v>
      </c>
      <c r="CX12" s="49">
        <v>485.79999999999995</v>
      </c>
      <c r="CY12" s="342"/>
      <c r="CZ12" s="49">
        <v>0</v>
      </c>
      <c r="DA12" s="49">
        <v>136.5</v>
      </c>
      <c r="DB12" s="49">
        <v>27.375</v>
      </c>
      <c r="DC12" s="49">
        <v>43.8</v>
      </c>
      <c r="DD12" s="306"/>
      <c r="DE12" s="49">
        <v>0</v>
      </c>
      <c r="DF12" s="49">
        <v>1256.8000000000011</v>
      </c>
      <c r="DG12" s="49">
        <v>2089.8749999999995</v>
      </c>
      <c r="DH12" s="298">
        <v>2106.6</v>
      </c>
      <c r="DI12" s="306"/>
      <c r="DJ12" s="298">
        <v>0</v>
      </c>
      <c r="DK12" s="298">
        <v>197.64999999999964</v>
      </c>
      <c r="DL12" s="298">
        <v>412.42500000000007</v>
      </c>
      <c r="DM12" s="49">
        <v>951.30000000000007</v>
      </c>
      <c r="DN12" s="306"/>
      <c r="DO12" s="49">
        <v>0</v>
      </c>
      <c r="DP12" s="49">
        <v>723.29999999999836</v>
      </c>
      <c r="DQ12" s="49">
        <v>152.17500000000001</v>
      </c>
      <c r="DR12" s="49">
        <v>477.7</v>
      </c>
      <c r="DS12" s="306"/>
      <c r="DT12" s="49">
        <v>0</v>
      </c>
      <c r="DU12" s="49">
        <v>0</v>
      </c>
      <c r="DV12" s="49">
        <v>0</v>
      </c>
      <c r="DW12" s="49">
        <v>165</v>
      </c>
      <c r="DX12" s="306"/>
      <c r="DY12" s="49">
        <v>0</v>
      </c>
      <c r="DZ12" s="49">
        <v>1432.4749999999985</v>
      </c>
      <c r="EA12" s="49">
        <v>3299.8125000000009</v>
      </c>
      <c r="EB12" s="298">
        <v>3346.7000000000007</v>
      </c>
      <c r="EC12" s="306"/>
      <c r="ED12" s="49">
        <v>0</v>
      </c>
      <c r="EE12" s="49">
        <v>209.10000000000036</v>
      </c>
      <c r="EF12" s="49">
        <v>92.324999999999989</v>
      </c>
      <c r="EG12" s="49">
        <v>160.30000000000001</v>
      </c>
      <c r="EH12" s="306"/>
      <c r="EI12" s="49">
        <v>0</v>
      </c>
      <c r="EJ12" s="49">
        <v>145.64999999999782</v>
      </c>
      <c r="EK12" s="49">
        <v>295.27500000000003</v>
      </c>
      <c r="EL12" s="49">
        <v>168.7</v>
      </c>
      <c r="EM12" s="306"/>
      <c r="EN12" s="49">
        <v>0</v>
      </c>
      <c r="EO12" s="49">
        <v>164.899999999996</v>
      </c>
      <c r="EP12" s="49">
        <v>215.625</v>
      </c>
      <c r="EQ12" s="49">
        <v>548.5</v>
      </c>
      <c r="ER12" s="306"/>
      <c r="ES12" s="49">
        <v>0</v>
      </c>
      <c r="ET12" s="49">
        <v>82.899999999997817</v>
      </c>
      <c r="EU12" s="49">
        <v>387.375</v>
      </c>
      <c r="EV12" s="49">
        <v>409.9</v>
      </c>
      <c r="EW12" s="306"/>
      <c r="EX12">
        <v>0</v>
      </c>
      <c r="EY12">
        <v>1882.8999999999996</v>
      </c>
      <c r="EZ12">
        <v>1918.7250000000001</v>
      </c>
      <c r="FA12" s="414">
        <v>2379.6999999999998</v>
      </c>
      <c r="FB12" s="306"/>
      <c r="FC12" s="49">
        <v>0</v>
      </c>
      <c r="FD12" s="49">
        <v>185.24999999999636</v>
      </c>
      <c r="FE12" s="49">
        <v>131.625</v>
      </c>
      <c r="FF12" s="49">
        <v>529.35</v>
      </c>
      <c r="FG12" s="306"/>
      <c r="FH12" s="315">
        <v>0</v>
      </c>
      <c r="FI12" s="315">
        <v>182.25</v>
      </c>
      <c r="FJ12" s="315">
        <v>225</v>
      </c>
      <c r="FK12" s="49">
        <v>159.10000000000002</v>
      </c>
      <c r="FL12" s="306"/>
      <c r="FM12" s="315">
        <v>0</v>
      </c>
      <c r="FN12" s="315">
        <v>201.29999999999563</v>
      </c>
      <c r="FO12" s="315">
        <v>208.27500000000003</v>
      </c>
      <c r="FP12" s="49">
        <v>261.5</v>
      </c>
      <c r="FQ12" s="306"/>
      <c r="FR12" s="49">
        <v>0</v>
      </c>
      <c r="FS12" s="49">
        <v>237.34999999999997</v>
      </c>
      <c r="FT12" s="49">
        <v>307.42499999999995</v>
      </c>
      <c r="FU12" s="49">
        <v>524.4</v>
      </c>
      <c r="FV12" s="306"/>
      <c r="FW12" s="49">
        <v>0</v>
      </c>
      <c r="FX12" s="49">
        <v>174.19999999999891</v>
      </c>
      <c r="FY12" s="49">
        <v>105.75</v>
      </c>
      <c r="FZ12" s="49">
        <v>498.9</v>
      </c>
      <c r="GA12" s="306"/>
      <c r="GB12" s="49">
        <v>0</v>
      </c>
      <c r="GC12" s="49">
        <v>678.77500000003488</v>
      </c>
      <c r="GD12" s="49">
        <v>1001.3249999999999</v>
      </c>
      <c r="GE12" s="49">
        <v>1009.5</v>
      </c>
      <c r="GF12" s="306"/>
      <c r="GG12" s="315">
        <v>0</v>
      </c>
      <c r="GH12" s="315">
        <v>276.25</v>
      </c>
      <c r="GI12" s="315">
        <v>261.375</v>
      </c>
      <c r="GJ12" s="49">
        <v>301</v>
      </c>
      <c r="GK12" s="306"/>
      <c r="GL12" s="49">
        <v>0</v>
      </c>
      <c r="GM12" s="49">
        <v>0</v>
      </c>
      <c r="GN12" s="49">
        <v>596.47499999999991</v>
      </c>
      <c r="GO12" s="49">
        <v>0</v>
      </c>
      <c r="GP12" s="306"/>
    </row>
    <row r="13" spans="1:198" s="38" customFormat="1" ht="18">
      <c r="A13" s="40" t="s">
        <v>1</v>
      </c>
      <c r="B13" s="45">
        <f t="shared" si="0"/>
        <v>45344.074999999939</v>
      </c>
      <c r="C13" s="41"/>
      <c r="D13" s="49">
        <v>48.225000000000001</v>
      </c>
      <c r="E13" s="49">
        <v>226.09999999999997</v>
      </c>
      <c r="F13" s="49">
        <v>176.25</v>
      </c>
      <c r="G13" s="49">
        <v>163.4</v>
      </c>
      <c r="H13" s="342"/>
      <c r="I13" s="49">
        <v>0.97500000000002274</v>
      </c>
      <c r="J13" s="49">
        <v>76.550000000000011</v>
      </c>
      <c r="K13" s="49">
        <v>99.600000000000009</v>
      </c>
      <c r="L13" s="49">
        <v>234.8</v>
      </c>
      <c r="M13" s="342"/>
      <c r="N13" s="49">
        <v>111.7999999999999</v>
      </c>
      <c r="O13" s="49">
        <v>21.199999999999996</v>
      </c>
      <c r="P13" s="49">
        <v>311.77500000000003</v>
      </c>
      <c r="Q13" s="573">
        <v>515.90000000000009</v>
      </c>
      <c r="R13" s="342"/>
      <c r="S13" s="298">
        <v>78.400000000000148</v>
      </c>
      <c r="T13" s="298">
        <v>63.749999999999886</v>
      </c>
      <c r="U13" s="298">
        <v>150.30000000000001</v>
      </c>
      <c r="V13" s="49">
        <v>57</v>
      </c>
      <c r="W13" s="342"/>
      <c r="X13" s="49">
        <v>50.850000000000193</v>
      </c>
      <c r="Y13" s="49">
        <v>30.749999999999659</v>
      </c>
      <c r="Z13" s="49">
        <v>229.27499999999998</v>
      </c>
      <c r="AA13" s="49">
        <v>280.7</v>
      </c>
      <c r="AB13" s="342"/>
      <c r="AC13" s="49">
        <v>79.925000000000011</v>
      </c>
      <c r="AD13" s="49">
        <v>198.15000000000009</v>
      </c>
      <c r="AE13" s="49">
        <v>398.625</v>
      </c>
      <c r="AF13" s="49">
        <v>248.90000000000003</v>
      </c>
      <c r="AG13" s="342"/>
      <c r="AH13" s="49">
        <v>164.62499999999989</v>
      </c>
      <c r="AI13" s="49">
        <v>165.64999999999986</v>
      </c>
      <c r="AJ13" s="49">
        <v>576.29999999999995</v>
      </c>
      <c r="AK13" s="49">
        <v>338.1</v>
      </c>
      <c r="AL13" s="342"/>
      <c r="AM13" s="49">
        <v>76.624999999999886</v>
      </c>
      <c r="AN13" s="49">
        <v>296.29999999999995</v>
      </c>
      <c r="AO13" s="49">
        <v>324.60000000000002</v>
      </c>
      <c r="AP13" s="49">
        <v>218.99999999999997</v>
      </c>
      <c r="AQ13" s="342"/>
      <c r="AR13" s="49">
        <v>13.124999999999886</v>
      </c>
      <c r="AS13" s="49">
        <v>102.64999999999999</v>
      </c>
      <c r="AT13" s="49">
        <v>126</v>
      </c>
      <c r="AU13" s="49">
        <v>142.69999999999999</v>
      </c>
      <c r="AV13" s="342"/>
      <c r="AW13" s="49">
        <v>63.874999999999886</v>
      </c>
      <c r="AX13" s="49">
        <v>223.75</v>
      </c>
      <c r="AY13" s="49">
        <v>394.35</v>
      </c>
      <c r="AZ13" s="49">
        <v>289.59999999999997</v>
      </c>
      <c r="BA13" s="342"/>
      <c r="BB13" s="49">
        <v>40.674999999999841</v>
      </c>
      <c r="BC13" s="49">
        <v>235</v>
      </c>
      <c r="BD13" s="49">
        <v>254.25</v>
      </c>
      <c r="BE13" s="49">
        <v>95</v>
      </c>
      <c r="BF13" s="342"/>
      <c r="BG13" s="49">
        <v>10.274999999999864</v>
      </c>
      <c r="BH13" s="49">
        <v>242.75</v>
      </c>
      <c r="BI13" s="49">
        <v>214.35000000000002</v>
      </c>
      <c r="BJ13" s="49">
        <v>161.1</v>
      </c>
      <c r="BK13" s="342"/>
      <c r="BL13" s="49">
        <v>127.37499999999977</v>
      </c>
      <c r="BM13" s="49">
        <v>190.9</v>
      </c>
      <c r="BN13" s="49">
        <v>117.89999999999999</v>
      </c>
      <c r="BO13" s="49">
        <v>178.99999999999997</v>
      </c>
      <c r="BP13" s="342"/>
      <c r="BQ13" s="49">
        <v>114.84999999999991</v>
      </c>
      <c r="BR13" s="49">
        <v>208</v>
      </c>
      <c r="BS13" s="49">
        <v>181.875</v>
      </c>
      <c r="BT13" s="49">
        <v>323</v>
      </c>
      <c r="BU13" s="306"/>
      <c r="BV13" s="49">
        <v>95.900000000000318</v>
      </c>
      <c r="BW13" s="49">
        <v>310.15000000000055</v>
      </c>
      <c r="BX13" s="49">
        <v>471.52499999999998</v>
      </c>
      <c r="BY13" s="49">
        <v>256.3</v>
      </c>
      <c r="BZ13" s="342"/>
      <c r="CA13" s="49">
        <v>40.9500000000005</v>
      </c>
      <c r="CB13" s="49">
        <v>318.75000000000091</v>
      </c>
      <c r="CC13" s="49">
        <v>231.22500000000002</v>
      </c>
      <c r="CD13" s="49">
        <v>191.20000000000002</v>
      </c>
      <c r="CE13" s="306"/>
      <c r="CF13" s="315">
        <v>86.549999999999955</v>
      </c>
      <c r="CG13" s="315">
        <v>32.350000000000364</v>
      </c>
      <c r="CH13" s="315">
        <v>209.54999999999998</v>
      </c>
      <c r="CI13" s="49">
        <v>338.5</v>
      </c>
      <c r="CJ13" s="306"/>
      <c r="CK13" s="49">
        <v>68.425000000000409</v>
      </c>
      <c r="CL13" s="49">
        <v>98.9</v>
      </c>
      <c r="CM13" s="49">
        <v>167.25</v>
      </c>
      <c r="CN13" s="49">
        <v>421</v>
      </c>
      <c r="CO13" s="342"/>
      <c r="CP13" s="49">
        <v>16.125000000000455</v>
      </c>
      <c r="CQ13" s="49">
        <v>98.050000000000637</v>
      </c>
      <c r="CR13" s="49">
        <v>245.02499999999998</v>
      </c>
      <c r="CS13" s="49">
        <v>302.29999999999995</v>
      </c>
      <c r="CT13" s="306"/>
      <c r="CU13" s="49">
        <v>104.62500000000045</v>
      </c>
      <c r="CV13" s="49">
        <v>180.45000000000118</v>
      </c>
      <c r="CW13" s="49">
        <v>186.67499999999998</v>
      </c>
      <c r="CX13" s="49">
        <v>417.9</v>
      </c>
      <c r="CY13" s="342"/>
      <c r="CZ13" s="49">
        <v>83.100000000000364</v>
      </c>
      <c r="DA13" s="49">
        <v>76.5</v>
      </c>
      <c r="DB13" s="49">
        <v>141.82499999999999</v>
      </c>
      <c r="DC13" s="49">
        <v>29.700000000000003</v>
      </c>
      <c r="DD13" s="306"/>
      <c r="DE13" s="49">
        <v>295.89999999999975</v>
      </c>
      <c r="DF13" s="49">
        <v>824.60000000000127</v>
      </c>
      <c r="DG13" s="49">
        <v>1279.2750000000001</v>
      </c>
      <c r="DH13" s="298">
        <v>2478.5999999999995</v>
      </c>
      <c r="DI13" s="306"/>
      <c r="DJ13" s="298">
        <v>100.72499999999945</v>
      </c>
      <c r="DK13" s="298">
        <v>322.20000000000164</v>
      </c>
      <c r="DL13" s="298">
        <v>488.70000000000005</v>
      </c>
      <c r="DM13" s="49">
        <v>786.3</v>
      </c>
      <c r="DN13" s="306"/>
      <c r="DO13" s="49">
        <v>78.224999999999454</v>
      </c>
      <c r="DP13" s="49">
        <v>308.95000000000255</v>
      </c>
      <c r="DQ13" s="49">
        <v>468.52500000000003</v>
      </c>
      <c r="DR13" s="49">
        <v>578.5</v>
      </c>
      <c r="DS13" s="306"/>
      <c r="DT13" s="49">
        <v>0</v>
      </c>
      <c r="DU13" s="49">
        <v>0</v>
      </c>
      <c r="DV13" s="49">
        <v>0</v>
      </c>
      <c r="DW13" s="49">
        <v>161.19999999999999</v>
      </c>
      <c r="DX13" s="306"/>
      <c r="DY13" s="49">
        <v>955.99999999999318</v>
      </c>
      <c r="DZ13" s="49">
        <v>1394.4000000000024</v>
      </c>
      <c r="EA13" s="49">
        <v>2473.1250000000005</v>
      </c>
      <c r="EB13" s="298">
        <v>3928.2999999999997</v>
      </c>
      <c r="EC13" s="306"/>
      <c r="ED13" s="49">
        <v>68.325000000000273</v>
      </c>
      <c r="EE13" s="49">
        <v>125.65000000000327</v>
      </c>
      <c r="EF13" s="49">
        <v>270.97500000000002</v>
      </c>
      <c r="EG13" s="49">
        <v>315.89999999999998</v>
      </c>
      <c r="EH13" s="306"/>
      <c r="EI13" s="49">
        <v>12.349999999999454</v>
      </c>
      <c r="EJ13" s="49">
        <v>74.750000000002728</v>
      </c>
      <c r="EK13" s="49">
        <v>431.47500000000002</v>
      </c>
      <c r="EL13" s="49">
        <v>235.1</v>
      </c>
      <c r="EM13" s="306"/>
      <c r="EN13" s="49">
        <v>0</v>
      </c>
      <c r="EO13" s="49">
        <v>59</v>
      </c>
      <c r="EP13" s="49">
        <v>345.07499999999999</v>
      </c>
      <c r="EQ13" s="49">
        <v>154.6</v>
      </c>
      <c r="ER13" s="306"/>
      <c r="ES13" s="49">
        <v>0</v>
      </c>
      <c r="ET13" s="49">
        <v>164.10000000000036</v>
      </c>
      <c r="EU13" s="49">
        <v>181.57499999999999</v>
      </c>
      <c r="EV13" s="49">
        <v>208</v>
      </c>
      <c r="EW13" s="306"/>
      <c r="EX13">
        <v>201.59999999999997</v>
      </c>
      <c r="EY13">
        <v>1298.5499999999956</v>
      </c>
      <c r="EZ13">
        <v>766.125</v>
      </c>
      <c r="FA13" s="414">
        <v>1702.1</v>
      </c>
      <c r="FB13" s="306"/>
      <c r="FC13" s="49">
        <v>9.749999999998181</v>
      </c>
      <c r="FD13" s="49">
        <v>19.25</v>
      </c>
      <c r="FE13" s="49">
        <v>124.72500000000001</v>
      </c>
      <c r="FF13" s="49">
        <v>228.1</v>
      </c>
      <c r="FG13" s="306"/>
      <c r="FH13" s="315">
        <v>43.849999999999</v>
      </c>
      <c r="FI13" s="315">
        <v>85.34999999999998</v>
      </c>
      <c r="FJ13" s="315">
        <v>57.075000000000003</v>
      </c>
      <c r="FK13" s="49">
        <v>46</v>
      </c>
      <c r="FL13" s="306"/>
      <c r="FM13" s="315">
        <v>98.97499999999809</v>
      </c>
      <c r="FN13" s="315">
        <v>144.64999999999782</v>
      </c>
      <c r="FO13" s="315">
        <v>190.57499999999999</v>
      </c>
      <c r="FP13" s="49">
        <v>493.9</v>
      </c>
      <c r="FQ13" s="306"/>
      <c r="FR13" s="49">
        <v>86.349999999999454</v>
      </c>
      <c r="FS13" s="49">
        <v>149.75</v>
      </c>
      <c r="FT13" s="49">
        <v>247.42500000000001</v>
      </c>
      <c r="FU13" s="49">
        <v>545.5</v>
      </c>
      <c r="FV13" s="306"/>
      <c r="FW13" s="49">
        <v>0</v>
      </c>
      <c r="FX13" s="49">
        <v>75.94999999999709</v>
      </c>
      <c r="FY13" s="49">
        <v>299.10000000000002</v>
      </c>
      <c r="FZ13" s="49">
        <v>54.900000000000006</v>
      </c>
      <c r="GA13" s="306"/>
      <c r="GB13" s="49">
        <v>150.69999999999982</v>
      </c>
      <c r="GC13" s="49">
        <v>557.24999999997294</v>
      </c>
      <c r="GD13" s="49">
        <v>584.32500000000005</v>
      </c>
      <c r="GE13" s="49">
        <v>1065</v>
      </c>
      <c r="GF13" s="306"/>
      <c r="GG13" s="315">
        <v>42.499999999999091</v>
      </c>
      <c r="GH13" s="315">
        <v>142.25</v>
      </c>
      <c r="GI13" s="315">
        <v>296.25</v>
      </c>
      <c r="GJ13" s="49">
        <v>265.5</v>
      </c>
      <c r="GK13" s="306"/>
      <c r="GL13" s="49">
        <v>0</v>
      </c>
      <c r="GM13" s="49">
        <v>0</v>
      </c>
      <c r="GN13" s="49">
        <v>412.79999999999995</v>
      </c>
      <c r="GO13" s="49">
        <v>0</v>
      </c>
      <c r="GP13" s="306"/>
    </row>
    <row r="14" spans="1:198" ht="18">
      <c r="A14" s="81" t="s">
        <v>1589</v>
      </c>
      <c r="B14" s="45">
        <f t="shared" si="0"/>
        <v>60710.225000000035</v>
      </c>
      <c r="C14" s="41"/>
      <c r="D14" s="49">
        <v>138.64999999999998</v>
      </c>
      <c r="E14" s="49">
        <v>194.64999999999998</v>
      </c>
      <c r="F14" s="49">
        <v>96.975000000000009</v>
      </c>
      <c r="G14" s="49">
        <v>181.2</v>
      </c>
      <c r="H14" s="342"/>
      <c r="I14" s="49">
        <v>60.174999999999983</v>
      </c>
      <c r="J14" s="49">
        <v>29.400000000000063</v>
      </c>
      <c r="K14" s="49">
        <v>60.225000000000009</v>
      </c>
      <c r="L14" s="49">
        <v>315</v>
      </c>
      <c r="M14" s="342"/>
      <c r="N14" s="49">
        <v>111.47500000000002</v>
      </c>
      <c r="O14" s="49">
        <v>62.1</v>
      </c>
      <c r="P14" s="49">
        <v>459.75</v>
      </c>
      <c r="Q14" s="573">
        <v>815.09999999999991</v>
      </c>
      <c r="R14" s="342"/>
      <c r="S14" s="298">
        <v>88.575000000000045</v>
      </c>
      <c r="T14" s="298">
        <v>50.200000000000273</v>
      </c>
      <c r="U14" s="298">
        <v>110.32499999999999</v>
      </c>
      <c r="V14" s="49">
        <v>177</v>
      </c>
      <c r="W14" s="342"/>
      <c r="X14" s="49">
        <v>88.5</v>
      </c>
      <c r="Y14" s="49">
        <v>144.10000000000014</v>
      </c>
      <c r="Z14" s="49">
        <v>181.875</v>
      </c>
      <c r="AA14" s="49">
        <v>453.3</v>
      </c>
      <c r="AB14" s="342"/>
      <c r="AC14" s="49">
        <v>188.29999999999973</v>
      </c>
      <c r="AD14" s="49">
        <v>418.79999999999995</v>
      </c>
      <c r="AE14" s="49">
        <v>478.42500000000007</v>
      </c>
      <c r="AF14" s="49">
        <v>325.3</v>
      </c>
      <c r="AG14" s="342"/>
      <c r="AH14" s="49">
        <v>197.89999999999986</v>
      </c>
      <c r="AI14" s="49">
        <v>469.90000000000009</v>
      </c>
      <c r="AJ14" s="49">
        <v>827.85000000000014</v>
      </c>
      <c r="AK14" s="49">
        <v>696.80000000000007</v>
      </c>
      <c r="AL14" s="342"/>
      <c r="AM14" s="49">
        <v>73.674999999999727</v>
      </c>
      <c r="AN14" s="49">
        <v>373.05000000000018</v>
      </c>
      <c r="AO14" s="49">
        <v>159.07500000000002</v>
      </c>
      <c r="AP14" s="49">
        <v>450.7</v>
      </c>
      <c r="AQ14" s="342"/>
      <c r="AR14" s="49">
        <v>60.5</v>
      </c>
      <c r="AS14" s="49">
        <v>45.5</v>
      </c>
      <c r="AT14" s="49">
        <v>54.900000000000006</v>
      </c>
      <c r="AU14" s="49">
        <v>145.5</v>
      </c>
      <c r="AV14" s="342"/>
      <c r="AW14" s="49">
        <v>59.925000000000409</v>
      </c>
      <c r="AX14" s="49">
        <v>421.70000000000073</v>
      </c>
      <c r="AY14" s="49">
        <v>582.82499999999993</v>
      </c>
      <c r="AZ14" s="49">
        <v>518.09999999999991</v>
      </c>
      <c r="BA14" s="342"/>
      <c r="BB14" s="49">
        <v>119.52500000000055</v>
      </c>
      <c r="BC14" s="49">
        <v>361.6</v>
      </c>
      <c r="BD14" s="49">
        <v>220.95000000000002</v>
      </c>
      <c r="BE14" s="49">
        <v>200.6</v>
      </c>
      <c r="BF14" s="342"/>
      <c r="BG14" s="49">
        <v>79.400000000000773</v>
      </c>
      <c r="BH14" s="49">
        <v>156.59999999999997</v>
      </c>
      <c r="BI14" s="49">
        <v>228.375</v>
      </c>
      <c r="BJ14" s="49">
        <v>122.29999999999998</v>
      </c>
      <c r="BK14" s="342"/>
      <c r="BL14" s="49">
        <v>37.125000000000455</v>
      </c>
      <c r="BM14" s="49">
        <v>72.75</v>
      </c>
      <c r="BN14" s="49">
        <v>72.375</v>
      </c>
      <c r="BO14" s="49">
        <v>232.5</v>
      </c>
      <c r="BP14" s="342"/>
      <c r="BQ14" s="49">
        <v>84.375000000000682</v>
      </c>
      <c r="BR14" s="49">
        <v>342.65000000000055</v>
      </c>
      <c r="BS14" s="49">
        <v>333.9</v>
      </c>
      <c r="BT14" s="49">
        <v>406.3</v>
      </c>
      <c r="BU14" s="306"/>
      <c r="BV14" s="49">
        <v>197.35000000000059</v>
      </c>
      <c r="BW14" s="49">
        <v>140.49999999999909</v>
      </c>
      <c r="BX14" s="49">
        <v>606.07500000000005</v>
      </c>
      <c r="BY14" s="49">
        <v>499.59999999999997</v>
      </c>
      <c r="BZ14" s="342"/>
      <c r="CA14" s="49">
        <v>67.125000000000455</v>
      </c>
      <c r="CB14" s="49">
        <v>268.949999999998</v>
      </c>
      <c r="CC14" s="49">
        <v>135</v>
      </c>
      <c r="CD14" s="49">
        <v>567</v>
      </c>
      <c r="CE14" s="306"/>
      <c r="CF14" s="315">
        <v>32.600000000000136</v>
      </c>
      <c r="CG14" s="315">
        <v>207.34999999999945</v>
      </c>
      <c r="CH14" s="315">
        <v>51.599999999999994</v>
      </c>
      <c r="CI14" s="49">
        <v>587.80000000000007</v>
      </c>
      <c r="CJ14" s="306"/>
      <c r="CK14" s="49">
        <v>66.100000000000364</v>
      </c>
      <c r="CL14" s="49">
        <v>121.34999999999998</v>
      </c>
      <c r="CM14" s="49">
        <v>119.69999999999999</v>
      </c>
      <c r="CN14" s="49">
        <v>638.5</v>
      </c>
      <c r="CO14" s="342"/>
      <c r="CP14" s="49">
        <v>105.82499999999936</v>
      </c>
      <c r="CQ14" s="49">
        <v>191.59999999999854</v>
      </c>
      <c r="CR14" s="49">
        <v>254.99999999999994</v>
      </c>
      <c r="CS14" s="49">
        <v>447.2</v>
      </c>
      <c r="CT14" s="306"/>
      <c r="CU14" s="49">
        <v>134.37499999999955</v>
      </c>
      <c r="CV14" s="49">
        <v>238.79999999999836</v>
      </c>
      <c r="CW14" s="49">
        <v>581.17499999999995</v>
      </c>
      <c r="CX14" s="49">
        <v>734.8</v>
      </c>
      <c r="CY14" s="342"/>
      <c r="CZ14" s="49">
        <v>28.874999999999545</v>
      </c>
      <c r="DA14" s="49">
        <v>6.5999999999999988</v>
      </c>
      <c r="DB14" s="49">
        <v>0</v>
      </c>
      <c r="DC14" s="49">
        <v>1.4</v>
      </c>
      <c r="DD14" s="306"/>
      <c r="DE14" s="49">
        <v>464.22500000000014</v>
      </c>
      <c r="DF14" s="49">
        <v>1550.5999999999995</v>
      </c>
      <c r="DG14" s="49">
        <v>2395.875</v>
      </c>
      <c r="DH14" s="298">
        <v>2572.5000000000005</v>
      </c>
      <c r="DI14" s="306"/>
      <c r="DJ14" s="298">
        <v>115.92500000000018</v>
      </c>
      <c r="DK14" s="298">
        <v>209.30000000000018</v>
      </c>
      <c r="DL14" s="298">
        <v>624.07500000000005</v>
      </c>
      <c r="DM14" s="49">
        <v>1120.9000000000001</v>
      </c>
      <c r="DN14" s="306"/>
      <c r="DO14" s="49">
        <v>115.69999999999982</v>
      </c>
      <c r="DP14" s="49">
        <v>285.64999999999964</v>
      </c>
      <c r="DQ14" s="49">
        <v>283.27499999999998</v>
      </c>
      <c r="DR14" s="49">
        <v>838</v>
      </c>
      <c r="DS14" s="306"/>
      <c r="DT14" s="49">
        <v>0</v>
      </c>
      <c r="DU14" s="49">
        <v>0</v>
      </c>
      <c r="DV14" s="49">
        <v>0</v>
      </c>
      <c r="DW14" s="49">
        <v>55.000000000000007</v>
      </c>
      <c r="DX14" s="306"/>
      <c r="DY14" s="49">
        <v>854.42499999999973</v>
      </c>
      <c r="DZ14" s="49">
        <v>1269.800000000002</v>
      </c>
      <c r="EA14" s="49">
        <v>3684.5999999999995</v>
      </c>
      <c r="EB14" s="298">
        <v>4593.6000000000013</v>
      </c>
      <c r="EC14" s="306"/>
      <c r="ED14" s="49">
        <v>80.000000000001819</v>
      </c>
      <c r="EE14" s="49">
        <v>105.90000000000146</v>
      </c>
      <c r="EF14" s="49">
        <v>1.7999999999999998</v>
      </c>
      <c r="EG14" s="49">
        <v>189.3</v>
      </c>
      <c r="EH14" s="306"/>
      <c r="EI14" s="49">
        <v>63.125000000000909</v>
      </c>
      <c r="EJ14" s="49">
        <v>308.90000000000146</v>
      </c>
      <c r="EK14" s="49">
        <v>301.05</v>
      </c>
      <c r="EL14" s="49">
        <v>224.9</v>
      </c>
      <c r="EM14" s="306"/>
      <c r="EN14" s="49">
        <v>0</v>
      </c>
      <c r="EO14" s="49">
        <v>55.249999999996362</v>
      </c>
      <c r="EP14" s="49">
        <v>147.22500000000002</v>
      </c>
      <c r="EQ14" s="49">
        <v>664.5</v>
      </c>
      <c r="ER14" s="306"/>
      <c r="ES14" s="49">
        <v>92.850000000001273</v>
      </c>
      <c r="ET14" s="49">
        <v>84.999999999996362</v>
      </c>
      <c r="EU14" s="49">
        <v>263.92499999999995</v>
      </c>
      <c r="EV14" s="49">
        <v>341.9</v>
      </c>
      <c r="EW14" s="306"/>
      <c r="EX14">
        <v>822.67499999999995</v>
      </c>
      <c r="EY14">
        <v>1684.5499999999993</v>
      </c>
      <c r="EZ14">
        <v>2435.1</v>
      </c>
      <c r="FA14" s="414">
        <v>2938.2</v>
      </c>
      <c r="FB14" s="306"/>
      <c r="FC14" s="49">
        <v>64.200000000000728</v>
      </c>
      <c r="FD14" s="49">
        <v>12.599999999996726</v>
      </c>
      <c r="FE14" s="49">
        <v>93.375</v>
      </c>
      <c r="FF14" s="49">
        <v>354.59999999999997</v>
      </c>
      <c r="FG14" s="306"/>
      <c r="FH14" s="315">
        <v>41.500000000000909</v>
      </c>
      <c r="FI14" s="315">
        <v>75.5</v>
      </c>
      <c r="FJ14" s="315">
        <v>215.70000000000002</v>
      </c>
      <c r="FK14" s="49">
        <v>143.80000000000001</v>
      </c>
      <c r="FL14" s="306"/>
      <c r="FM14" s="315">
        <v>97.424999999999272</v>
      </c>
      <c r="FN14" s="315">
        <v>61.849999999998545</v>
      </c>
      <c r="FO14" s="315">
        <v>135</v>
      </c>
      <c r="FP14" s="49">
        <v>296</v>
      </c>
      <c r="FQ14" s="306"/>
      <c r="FR14" s="49">
        <v>116.375</v>
      </c>
      <c r="FS14" s="49">
        <v>193.69999999999996</v>
      </c>
      <c r="FT14" s="49">
        <v>467.25</v>
      </c>
      <c r="FU14" s="49">
        <v>665.9</v>
      </c>
      <c r="FV14" s="306"/>
      <c r="FW14" s="49">
        <v>0</v>
      </c>
      <c r="FX14" s="49">
        <v>118.40000000000146</v>
      </c>
      <c r="FY14" s="49">
        <v>67.575000000000003</v>
      </c>
      <c r="FZ14" s="49">
        <v>294.79999999999995</v>
      </c>
      <c r="GA14" s="306"/>
      <c r="GB14" s="49">
        <v>232.27500000000327</v>
      </c>
      <c r="GC14" s="49">
        <v>666.80000000001451</v>
      </c>
      <c r="GD14" s="49">
        <v>985.94999999999993</v>
      </c>
      <c r="GE14" s="49">
        <v>1375.3</v>
      </c>
      <c r="GF14" s="306"/>
      <c r="GG14" s="315">
        <v>45.375</v>
      </c>
      <c r="GH14" s="315">
        <v>252.75</v>
      </c>
      <c r="GI14" s="315">
        <v>252</v>
      </c>
      <c r="GJ14" s="49">
        <v>357.5</v>
      </c>
      <c r="GK14" s="306"/>
      <c r="GL14" s="49">
        <v>0</v>
      </c>
      <c r="GM14" s="49">
        <v>0</v>
      </c>
      <c r="GN14" s="49">
        <v>716.24999999999989</v>
      </c>
      <c r="GO14" s="49">
        <v>0</v>
      </c>
      <c r="GP14" s="306"/>
    </row>
    <row r="15" spans="1:198" ht="18">
      <c r="A15" s="81" t="s">
        <v>3823</v>
      </c>
      <c r="B15" s="45">
        <f t="shared" si="0"/>
        <v>1504.3000000000002</v>
      </c>
      <c r="C15" s="41"/>
      <c r="D15" s="49">
        <v>0</v>
      </c>
      <c r="E15" s="49">
        <v>0</v>
      </c>
      <c r="F15" s="49">
        <v>0</v>
      </c>
      <c r="G15" s="49">
        <v>406.90000000000003</v>
      </c>
      <c r="H15" s="342"/>
      <c r="I15" s="49">
        <v>0</v>
      </c>
      <c r="J15" s="49">
        <v>0</v>
      </c>
      <c r="K15" s="49">
        <v>0</v>
      </c>
      <c r="L15" s="49">
        <v>370.8</v>
      </c>
      <c r="M15" s="342"/>
      <c r="N15" s="49">
        <v>0</v>
      </c>
      <c r="O15" s="49">
        <v>0</v>
      </c>
      <c r="P15" s="49">
        <v>0</v>
      </c>
      <c r="Q15" s="573">
        <v>726.6</v>
      </c>
      <c r="R15" s="342"/>
      <c r="S15" s="49">
        <v>0</v>
      </c>
      <c r="T15" s="49">
        <v>0</v>
      </c>
      <c r="U15" s="49">
        <v>0</v>
      </c>
      <c r="V15" s="49">
        <v>0</v>
      </c>
      <c r="W15" s="342"/>
      <c r="X15" s="49">
        <v>0</v>
      </c>
      <c r="Y15" s="49">
        <v>0</v>
      </c>
      <c r="Z15" s="49">
        <v>0</v>
      </c>
      <c r="AA15" s="49">
        <v>0</v>
      </c>
      <c r="AB15" s="342"/>
      <c r="AC15" s="49">
        <v>0</v>
      </c>
      <c r="AD15" s="49">
        <v>0</v>
      </c>
      <c r="AE15" s="49">
        <v>0</v>
      </c>
      <c r="AF15" s="49">
        <v>0</v>
      </c>
      <c r="AG15" s="342"/>
      <c r="AH15" s="49">
        <v>0</v>
      </c>
      <c r="AI15" s="49">
        <v>0</v>
      </c>
      <c r="AJ15" s="49">
        <v>0</v>
      </c>
      <c r="AK15" s="49">
        <v>0</v>
      </c>
      <c r="AL15" s="342"/>
      <c r="AM15" s="49">
        <v>0</v>
      </c>
      <c r="AN15" s="49">
        <v>0</v>
      </c>
      <c r="AO15" s="49">
        <v>0</v>
      </c>
      <c r="AP15" s="49">
        <v>0</v>
      </c>
      <c r="AQ15" s="342"/>
      <c r="AR15" s="49">
        <v>0</v>
      </c>
      <c r="AS15" s="49">
        <v>0</v>
      </c>
      <c r="AT15" s="49">
        <v>0</v>
      </c>
      <c r="AU15" s="49">
        <v>0</v>
      </c>
      <c r="AV15" s="342"/>
      <c r="AW15" s="49">
        <v>0</v>
      </c>
      <c r="AX15" s="49">
        <v>0</v>
      </c>
      <c r="AY15" s="49">
        <v>0</v>
      </c>
      <c r="AZ15" s="49">
        <v>0</v>
      </c>
      <c r="BA15" s="342"/>
      <c r="BB15" s="49">
        <v>0</v>
      </c>
      <c r="BC15" s="49">
        <v>0</v>
      </c>
      <c r="BD15" s="49">
        <v>0</v>
      </c>
      <c r="BE15" s="49">
        <v>0</v>
      </c>
      <c r="BF15" s="342"/>
      <c r="BG15" s="49">
        <v>0</v>
      </c>
      <c r="BH15" s="49">
        <v>0</v>
      </c>
      <c r="BI15" s="49">
        <v>0</v>
      </c>
      <c r="BJ15" s="49">
        <v>0</v>
      </c>
      <c r="BK15" s="342"/>
      <c r="BL15" s="49">
        <v>0</v>
      </c>
      <c r="BM15" s="49">
        <v>0</v>
      </c>
      <c r="BN15" s="49">
        <v>0</v>
      </c>
      <c r="BO15" s="49">
        <v>0</v>
      </c>
      <c r="BP15" s="342"/>
      <c r="BQ15" s="49">
        <v>0</v>
      </c>
      <c r="BR15" s="49">
        <v>0</v>
      </c>
      <c r="BS15" s="49">
        <v>0</v>
      </c>
      <c r="BT15" s="49">
        <v>0</v>
      </c>
      <c r="BU15" s="306"/>
      <c r="BV15" s="49">
        <v>0</v>
      </c>
      <c r="BW15" s="49">
        <v>0</v>
      </c>
      <c r="BX15" s="49">
        <v>0</v>
      </c>
      <c r="BY15" s="49">
        <v>0</v>
      </c>
      <c r="BZ15" s="342"/>
      <c r="CA15" s="49">
        <v>0</v>
      </c>
      <c r="CB15" s="49">
        <v>0</v>
      </c>
      <c r="CC15" s="49">
        <v>0</v>
      </c>
      <c r="CD15" s="49">
        <v>0</v>
      </c>
      <c r="CE15" s="306"/>
      <c r="CF15" s="49">
        <v>0</v>
      </c>
      <c r="CG15" s="49">
        <v>0</v>
      </c>
      <c r="CH15" s="49">
        <v>0</v>
      </c>
      <c r="CI15" s="49">
        <v>0</v>
      </c>
      <c r="CJ15" s="306"/>
      <c r="CK15" s="49">
        <v>0</v>
      </c>
      <c r="CL15" s="49">
        <v>0</v>
      </c>
      <c r="CM15" s="49">
        <v>0</v>
      </c>
      <c r="CN15" s="49">
        <v>0</v>
      </c>
      <c r="CO15" s="342"/>
      <c r="CP15" s="49">
        <v>0</v>
      </c>
      <c r="CQ15" s="49">
        <v>0</v>
      </c>
      <c r="CR15" s="49">
        <v>0</v>
      </c>
      <c r="CS15" s="49">
        <v>0</v>
      </c>
      <c r="CT15" s="306"/>
      <c r="CU15" s="49">
        <v>0</v>
      </c>
      <c r="CV15" s="49">
        <v>0</v>
      </c>
      <c r="CW15" s="49">
        <v>0</v>
      </c>
      <c r="CX15" s="49">
        <v>0</v>
      </c>
      <c r="CY15" s="342"/>
      <c r="CZ15" s="49">
        <v>0</v>
      </c>
      <c r="DA15" s="49">
        <v>0</v>
      </c>
      <c r="DB15" s="49">
        <v>0</v>
      </c>
      <c r="DC15" s="49">
        <v>0</v>
      </c>
      <c r="DD15" s="306"/>
      <c r="DE15" s="49">
        <v>0</v>
      </c>
      <c r="DF15" s="49">
        <v>0</v>
      </c>
      <c r="DG15" s="49">
        <v>0</v>
      </c>
      <c r="DH15" s="49">
        <v>0</v>
      </c>
      <c r="DI15" s="306"/>
      <c r="DJ15" s="49">
        <v>0</v>
      </c>
      <c r="DK15" s="49">
        <v>0</v>
      </c>
      <c r="DL15" s="49">
        <v>0</v>
      </c>
      <c r="DM15" s="49">
        <v>0</v>
      </c>
      <c r="DN15" s="306"/>
      <c r="DO15" s="49">
        <v>0</v>
      </c>
      <c r="DP15" s="49">
        <v>0</v>
      </c>
      <c r="DQ15" s="49">
        <v>0</v>
      </c>
      <c r="DR15" s="49">
        <v>0</v>
      </c>
      <c r="DS15" s="306"/>
      <c r="DT15" s="49">
        <v>0</v>
      </c>
      <c r="DU15" s="49">
        <v>0</v>
      </c>
      <c r="DV15" s="49">
        <v>0</v>
      </c>
      <c r="DW15" s="49">
        <v>0</v>
      </c>
      <c r="DX15" s="306"/>
      <c r="DY15" s="49">
        <v>0</v>
      </c>
      <c r="DZ15" s="49">
        <v>0</v>
      </c>
      <c r="EA15" s="49">
        <v>0</v>
      </c>
      <c r="EB15" s="49">
        <v>0</v>
      </c>
      <c r="EC15" s="306"/>
      <c r="ED15" s="49">
        <v>0</v>
      </c>
      <c r="EE15" s="49">
        <v>0</v>
      </c>
      <c r="EF15" s="49">
        <v>0</v>
      </c>
      <c r="EG15" s="49">
        <v>0</v>
      </c>
      <c r="EH15" s="306"/>
      <c r="EI15" s="49">
        <v>0</v>
      </c>
      <c r="EJ15" s="49">
        <v>0</v>
      </c>
      <c r="EK15" s="49">
        <v>0</v>
      </c>
      <c r="EL15" s="49">
        <v>0</v>
      </c>
      <c r="EM15" s="306"/>
      <c r="EN15" s="49">
        <v>0</v>
      </c>
      <c r="EO15" s="49">
        <v>0</v>
      </c>
      <c r="EP15" s="49">
        <v>0</v>
      </c>
      <c r="EQ15" s="49">
        <v>0</v>
      </c>
      <c r="ER15" s="306"/>
      <c r="ES15" s="49">
        <v>0</v>
      </c>
      <c r="ET15" s="49">
        <v>0</v>
      </c>
      <c r="EU15" s="49">
        <v>0</v>
      </c>
      <c r="EV15" s="49">
        <v>0</v>
      </c>
      <c r="EW15" s="306"/>
      <c r="EX15" s="49">
        <v>0</v>
      </c>
      <c r="EY15" s="49">
        <v>0</v>
      </c>
      <c r="EZ15" s="49">
        <v>0</v>
      </c>
      <c r="FA15" s="49">
        <v>0</v>
      </c>
      <c r="FB15" s="306"/>
      <c r="FC15" s="49">
        <v>0</v>
      </c>
      <c r="FD15" s="49">
        <v>0</v>
      </c>
      <c r="FE15" s="49">
        <v>0</v>
      </c>
      <c r="FF15" s="49">
        <v>0</v>
      </c>
      <c r="FG15" s="306"/>
      <c r="FH15" s="49">
        <v>0</v>
      </c>
      <c r="FI15" s="49">
        <v>0</v>
      </c>
      <c r="FJ15" s="49">
        <v>0</v>
      </c>
      <c r="FK15" s="49">
        <v>0</v>
      </c>
      <c r="FL15" s="306"/>
      <c r="FM15" s="49">
        <v>0</v>
      </c>
      <c r="FN15" s="49">
        <v>0</v>
      </c>
      <c r="FO15" s="49">
        <v>0</v>
      </c>
      <c r="FP15" s="49">
        <v>0</v>
      </c>
      <c r="FQ15" s="306"/>
      <c r="FR15" s="49">
        <v>0</v>
      </c>
      <c r="FS15" s="49">
        <v>0</v>
      </c>
      <c r="FT15" s="49">
        <v>0</v>
      </c>
      <c r="FU15" s="49">
        <v>0</v>
      </c>
      <c r="FV15" s="306"/>
      <c r="FW15" s="49">
        <v>0</v>
      </c>
      <c r="FX15" s="49">
        <v>0</v>
      </c>
      <c r="FY15" s="49">
        <v>0</v>
      </c>
      <c r="FZ15" s="49">
        <v>0</v>
      </c>
      <c r="GA15" s="306"/>
      <c r="GB15" s="49">
        <v>0</v>
      </c>
      <c r="GC15" s="49">
        <v>0</v>
      </c>
      <c r="GD15" s="49">
        <v>0</v>
      </c>
      <c r="GE15" s="49">
        <v>0</v>
      </c>
      <c r="GF15" s="306"/>
      <c r="GG15" s="49">
        <v>0</v>
      </c>
      <c r="GH15" s="49">
        <v>0</v>
      </c>
      <c r="GI15" s="49">
        <v>0</v>
      </c>
      <c r="GJ15" s="49">
        <v>0</v>
      </c>
      <c r="GK15" s="306"/>
      <c r="GL15" s="49">
        <v>0</v>
      </c>
      <c r="GM15" s="49">
        <v>0</v>
      </c>
      <c r="GN15" s="49">
        <v>0</v>
      </c>
      <c r="GO15" s="49">
        <v>0</v>
      </c>
      <c r="GP15" s="306"/>
    </row>
    <row r="16" spans="1:198" ht="18">
      <c r="A16" s="38" t="s">
        <v>3148</v>
      </c>
      <c r="B16" s="45">
        <f t="shared" si="0"/>
        <v>23948.575000000001</v>
      </c>
      <c r="C16" s="41"/>
      <c r="D16" s="49">
        <v>0</v>
      </c>
      <c r="E16" s="49">
        <v>0</v>
      </c>
      <c r="F16" s="49">
        <v>121.5</v>
      </c>
      <c r="G16" s="49">
        <v>162.69999999999999</v>
      </c>
      <c r="H16" s="342"/>
      <c r="I16" s="49">
        <v>0</v>
      </c>
      <c r="J16" s="49">
        <v>0</v>
      </c>
      <c r="K16" s="49">
        <v>197.25</v>
      </c>
      <c r="L16" s="49">
        <v>219.2</v>
      </c>
      <c r="M16" s="342"/>
      <c r="N16" s="49">
        <v>0</v>
      </c>
      <c r="O16" s="49">
        <v>0</v>
      </c>
      <c r="P16" s="49">
        <v>513.22500000000002</v>
      </c>
      <c r="Q16" s="573">
        <v>510.5</v>
      </c>
      <c r="R16" s="342"/>
      <c r="S16" s="298">
        <v>0</v>
      </c>
      <c r="T16" s="298">
        <v>0</v>
      </c>
      <c r="U16" s="298">
        <v>0</v>
      </c>
      <c r="V16" s="49">
        <v>342.9</v>
      </c>
      <c r="W16" s="342"/>
      <c r="X16" s="49">
        <v>0</v>
      </c>
      <c r="Y16" s="49">
        <v>0</v>
      </c>
      <c r="Z16" s="49">
        <v>0</v>
      </c>
      <c r="AA16" s="49">
        <v>451</v>
      </c>
      <c r="AB16" s="342"/>
      <c r="AC16" s="49">
        <v>0</v>
      </c>
      <c r="AD16" s="49">
        <v>0</v>
      </c>
      <c r="AE16" s="49">
        <v>0</v>
      </c>
      <c r="AF16" s="49">
        <v>397.90000000000003</v>
      </c>
      <c r="AG16" s="342"/>
      <c r="AH16" s="49">
        <v>0</v>
      </c>
      <c r="AI16" s="49">
        <v>0</v>
      </c>
      <c r="AJ16" s="49">
        <v>0</v>
      </c>
      <c r="AK16" s="49">
        <v>493.2</v>
      </c>
      <c r="AL16" s="342"/>
      <c r="AM16" s="49">
        <v>0</v>
      </c>
      <c r="AN16" s="49">
        <v>0</v>
      </c>
      <c r="AO16" s="49">
        <v>0</v>
      </c>
      <c r="AP16" s="49">
        <v>488.4</v>
      </c>
      <c r="AQ16" s="342"/>
      <c r="AR16" s="49">
        <v>0</v>
      </c>
      <c r="AS16" s="49">
        <v>0</v>
      </c>
      <c r="AT16" s="49">
        <v>0</v>
      </c>
      <c r="AU16" s="49">
        <v>276.8</v>
      </c>
      <c r="AV16" s="342"/>
      <c r="AW16" s="49">
        <v>0</v>
      </c>
      <c r="AX16" s="49">
        <v>0</v>
      </c>
      <c r="AY16" s="49">
        <v>0</v>
      </c>
      <c r="AZ16" s="49">
        <v>164.1</v>
      </c>
      <c r="BA16" s="342"/>
      <c r="BB16" s="49">
        <v>0</v>
      </c>
      <c r="BC16" s="49">
        <v>0</v>
      </c>
      <c r="BD16" s="49">
        <v>0</v>
      </c>
      <c r="BE16" s="49">
        <v>243.9</v>
      </c>
      <c r="BF16" s="342"/>
      <c r="BG16" s="49">
        <v>0</v>
      </c>
      <c r="BH16" s="49">
        <v>0</v>
      </c>
      <c r="BI16" s="49">
        <v>0</v>
      </c>
      <c r="BJ16" s="49">
        <v>203</v>
      </c>
      <c r="BK16" s="342"/>
      <c r="BL16" s="49">
        <v>0</v>
      </c>
      <c r="BM16" s="49">
        <v>0</v>
      </c>
      <c r="BN16" s="49">
        <v>0</v>
      </c>
      <c r="BO16" s="49">
        <v>235.6</v>
      </c>
      <c r="BP16" s="342"/>
      <c r="BQ16" s="49">
        <v>0</v>
      </c>
      <c r="BR16" s="49">
        <v>0</v>
      </c>
      <c r="BS16" s="49">
        <v>0</v>
      </c>
      <c r="BT16" s="49">
        <v>504.5</v>
      </c>
      <c r="BU16" s="306"/>
      <c r="BV16" s="49">
        <v>0</v>
      </c>
      <c r="BW16" s="49">
        <v>0</v>
      </c>
      <c r="BX16" s="49">
        <v>0</v>
      </c>
      <c r="BY16" s="49">
        <v>327.2</v>
      </c>
      <c r="BZ16" s="342"/>
      <c r="CA16" s="49">
        <v>0</v>
      </c>
      <c r="CB16" s="49">
        <v>0</v>
      </c>
      <c r="CC16" s="49">
        <v>0</v>
      </c>
      <c r="CD16" s="49">
        <v>459.8</v>
      </c>
      <c r="CE16" s="306"/>
      <c r="CF16" s="315">
        <v>0</v>
      </c>
      <c r="CG16" s="315">
        <v>0</v>
      </c>
      <c r="CH16" s="315">
        <v>0</v>
      </c>
      <c r="CI16" s="49">
        <v>550.20000000000005</v>
      </c>
      <c r="CJ16" s="306"/>
      <c r="CK16" s="49">
        <v>0</v>
      </c>
      <c r="CL16" s="49">
        <v>0</v>
      </c>
      <c r="CM16" s="49">
        <v>0</v>
      </c>
      <c r="CN16" s="49">
        <v>579.1</v>
      </c>
      <c r="CO16" s="342"/>
      <c r="CP16" s="49">
        <v>0</v>
      </c>
      <c r="CQ16" s="49">
        <v>0</v>
      </c>
      <c r="CR16" s="49">
        <v>0</v>
      </c>
      <c r="CS16" s="49">
        <v>476.70000000000005</v>
      </c>
      <c r="CT16" s="306"/>
      <c r="CU16" s="49">
        <v>0</v>
      </c>
      <c r="CV16" s="49">
        <v>0</v>
      </c>
      <c r="CW16" s="49">
        <v>0</v>
      </c>
      <c r="CX16" s="49">
        <v>665</v>
      </c>
      <c r="CY16" s="342"/>
      <c r="CZ16" s="49">
        <v>0</v>
      </c>
      <c r="DA16" s="49">
        <v>0</v>
      </c>
      <c r="DB16" s="49">
        <v>0</v>
      </c>
      <c r="DC16" s="49">
        <v>1.1000000000000001</v>
      </c>
      <c r="DD16" s="306"/>
      <c r="DE16" s="49">
        <v>0</v>
      </c>
      <c r="DF16" s="49">
        <v>0</v>
      </c>
      <c r="DG16" s="49">
        <v>0</v>
      </c>
      <c r="DH16" s="298">
        <v>1514.8000000000002</v>
      </c>
      <c r="DI16" s="306"/>
      <c r="DJ16" s="298">
        <v>0</v>
      </c>
      <c r="DK16" s="298">
        <v>0</v>
      </c>
      <c r="DL16" s="298">
        <v>0</v>
      </c>
      <c r="DM16" s="49">
        <v>1105.1999999999998</v>
      </c>
      <c r="DN16" s="306"/>
      <c r="DO16" s="49">
        <v>0</v>
      </c>
      <c r="DP16" s="49">
        <v>0</v>
      </c>
      <c r="DQ16" s="49">
        <v>0</v>
      </c>
      <c r="DR16" s="49">
        <v>542.9</v>
      </c>
      <c r="DS16" s="306"/>
      <c r="DT16" s="49">
        <v>0</v>
      </c>
      <c r="DU16" s="49">
        <v>0</v>
      </c>
      <c r="DV16" s="49">
        <v>0</v>
      </c>
      <c r="DW16" s="49">
        <v>414.7</v>
      </c>
      <c r="DX16" s="306"/>
      <c r="DY16" s="49">
        <v>0</v>
      </c>
      <c r="DZ16" s="49">
        <v>0</v>
      </c>
      <c r="EA16" s="49">
        <v>0</v>
      </c>
      <c r="EB16" s="298">
        <v>4020.5000000000005</v>
      </c>
      <c r="EC16" s="306"/>
      <c r="ED16" s="49">
        <v>0</v>
      </c>
      <c r="EE16" s="49">
        <v>0</v>
      </c>
      <c r="EF16" s="49">
        <v>0</v>
      </c>
      <c r="EG16" s="49">
        <v>301.5</v>
      </c>
      <c r="EH16" s="306"/>
      <c r="EI16" s="49">
        <v>0</v>
      </c>
      <c r="EJ16" s="49">
        <v>0</v>
      </c>
      <c r="EK16" s="49">
        <v>0</v>
      </c>
      <c r="EL16" s="49">
        <v>446.3</v>
      </c>
      <c r="EM16" s="306"/>
      <c r="EN16" s="49">
        <v>0</v>
      </c>
      <c r="EO16" s="49">
        <v>0</v>
      </c>
      <c r="EP16" s="49">
        <v>0</v>
      </c>
      <c r="EQ16" s="49">
        <v>381.3</v>
      </c>
      <c r="ER16" s="306"/>
      <c r="ES16" s="49">
        <v>0</v>
      </c>
      <c r="ET16" s="49">
        <v>0</v>
      </c>
      <c r="EU16" s="49">
        <v>0</v>
      </c>
      <c r="EV16" s="49">
        <v>372</v>
      </c>
      <c r="EW16" s="306"/>
      <c r="EX16">
        <v>0</v>
      </c>
      <c r="EY16">
        <v>0</v>
      </c>
      <c r="EZ16">
        <v>0</v>
      </c>
      <c r="FA16" s="414">
        <v>3187.4000000000005</v>
      </c>
      <c r="FB16" s="306"/>
      <c r="FC16" s="49">
        <v>0</v>
      </c>
      <c r="FD16" s="49">
        <v>0</v>
      </c>
      <c r="FE16" s="49">
        <v>0</v>
      </c>
      <c r="FF16" s="49">
        <v>208</v>
      </c>
      <c r="FG16" s="306"/>
      <c r="FH16" s="315">
        <v>0</v>
      </c>
      <c r="FI16" s="315">
        <v>0</v>
      </c>
      <c r="FJ16" s="315">
        <v>0</v>
      </c>
      <c r="FK16" s="49">
        <v>135</v>
      </c>
      <c r="FL16" s="306"/>
      <c r="FM16" s="315">
        <v>0</v>
      </c>
      <c r="FN16" s="315">
        <v>0</v>
      </c>
      <c r="FO16" s="315">
        <v>0</v>
      </c>
      <c r="FP16" s="49">
        <v>296.39999999999998</v>
      </c>
      <c r="FQ16" s="306"/>
      <c r="FR16" s="49">
        <v>0</v>
      </c>
      <c r="FS16" s="49">
        <v>0</v>
      </c>
      <c r="FT16" s="49">
        <v>0</v>
      </c>
      <c r="FU16" s="49">
        <v>491.3</v>
      </c>
      <c r="FV16" s="306"/>
      <c r="FW16" s="49">
        <v>0</v>
      </c>
      <c r="FX16" s="49">
        <v>0</v>
      </c>
      <c r="FY16" s="49">
        <v>0</v>
      </c>
      <c r="FZ16" s="49">
        <v>334</v>
      </c>
      <c r="GA16" s="306"/>
      <c r="GB16" s="49">
        <v>0</v>
      </c>
      <c r="GC16" s="49">
        <v>0</v>
      </c>
      <c r="GD16" s="49">
        <v>0</v>
      </c>
      <c r="GE16" s="49">
        <v>1212</v>
      </c>
      <c r="GF16" s="306"/>
      <c r="GG16" s="315">
        <v>0</v>
      </c>
      <c r="GH16" s="315">
        <v>0</v>
      </c>
      <c r="GI16" s="315">
        <v>0</v>
      </c>
      <c r="GJ16" s="49">
        <v>400.5</v>
      </c>
      <c r="GK16" s="306"/>
      <c r="GL16" s="49">
        <v>0</v>
      </c>
      <c r="GM16" s="49">
        <v>0</v>
      </c>
      <c r="GN16" s="49">
        <v>0</v>
      </c>
      <c r="GO16" s="49">
        <v>0</v>
      </c>
      <c r="GP16" s="306"/>
    </row>
    <row r="17" spans="1:198" ht="18">
      <c r="A17" s="39" t="s">
        <v>2513</v>
      </c>
      <c r="B17" s="45">
        <f t="shared" si="0"/>
        <v>38552.012500000004</v>
      </c>
      <c r="C17" s="41"/>
      <c r="D17" s="49">
        <v>0</v>
      </c>
      <c r="E17" s="49">
        <v>77.050000000000011</v>
      </c>
      <c r="F17" s="49">
        <v>150.6</v>
      </c>
      <c r="G17" s="49">
        <v>221.6</v>
      </c>
      <c r="H17" s="342"/>
      <c r="I17" s="49">
        <v>0</v>
      </c>
      <c r="J17" s="49">
        <v>18.899999999999977</v>
      </c>
      <c r="K17" s="49">
        <v>212.28750000000002</v>
      </c>
      <c r="L17" s="49">
        <v>162</v>
      </c>
      <c r="M17" s="342"/>
      <c r="N17" s="49">
        <v>0</v>
      </c>
      <c r="O17" s="49">
        <v>190.44999999999996</v>
      </c>
      <c r="P17" s="49">
        <v>336.15000000000003</v>
      </c>
      <c r="Q17" s="573">
        <v>276.5</v>
      </c>
      <c r="R17" s="342"/>
      <c r="S17" s="298">
        <v>0</v>
      </c>
      <c r="T17" s="298">
        <v>0</v>
      </c>
      <c r="U17" s="298">
        <v>130.125</v>
      </c>
      <c r="V17" s="49">
        <v>446</v>
      </c>
      <c r="W17" s="342"/>
      <c r="X17" s="49">
        <v>0</v>
      </c>
      <c r="Y17" s="49">
        <v>0</v>
      </c>
      <c r="Z17" s="49">
        <v>247.95000000000002</v>
      </c>
      <c r="AA17" s="49">
        <v>193.89999999999998</v>
      </c>
      <c r="AB17" s="342"/>
      <c r="AC17" s="49">
        <v>0</v>
      </c>
      <c r="AD17" s="49">
        <v>0</v>
      </c>
      <c r="AE17" s="49">
        <v>409.35</v>
      </c>
      <c r="AF17" s="49">
        <v>414.90000000000003</v>
      </c>
      <c r="AG17" s="342"/>
      <c r="AH17" s="49">
        <v>0</v>
      </c>
      <c r="AI17" s="49">
        <v>0</v>
      </c>
      <c r="AJ17" s="49">
        <v>359.09999999999997</v>
      </c>
      <c r="AK17" s="49">
        <v>379.29999999999995</v>
      </c>
      <c r="AL17" s="342"/>
      <c r="AM17" s="49">
        <v>0</v>
      </c>
      <c r="AN17" s="49">
        <v>0</v>
      </c>
      <c r="AO17" s="49">
        <v>377.17500000000001</v>
      </c>
      <c r="AP17" s="49">
        <v>665</v>
      </c>
      <c r="AQ17" s="342"/>
      <c r="AR17" s="49">
        <v>0</v>
      </c>
      <c r="AS17" s="49">
        <v>0</v>
      </c>
      <c r="AT17" s="49">
        <v>483.375</v>
      </c>
      <c r="AU17" s="49">
        <v>454.6</v>
      </c>
      <c r="AV17" s="342"/>
      <c r="AW17" s="49">
        <v>0</v>
      </c>
      <c r="AX17" s="49">
        <v>0</v>
      </c>
      <c r="AY17" s="49">
        <v>411.30000000000007</v>
      </c>
      <c r="AZ17" s="49">
        <v>164.1</v>
      </c>
      <c r="BA17" s="342"/>
      <c r="BB17" s="49">
        <v>0</v>
      </c>
      <c r="BC17" s="49">
        <v>0</v>
      </c>
      <c r="BD17" s="49">
        <v>176.47500000000002</v>
      </c>
      <c r="BE17" s="49">
        <v>308.40000000000003</v>
      </c>
      <c r="BF17" s="342"/>
      <c r="BG17" s="49">
        <v>0</v>
      </c>
      <c r="BH17" s="49">
        <v>0</v>
      </c>
      <c r="BI17" s="49">
        <v>543.6</v>
      </c>
      <c r="BJ17" s="49">
        <v>604.1</v>
      </c>
      <c r="BK17" s="342"/>
      <c r="BL17" s="49">
        <v>0</v>
      </c>
      <c r="BM17" s="49">
        <v>0</v>
      </c>
      <c r="BN17" s="49">
        <v>216.375</v>
      </c>
      <c r="BO17" s="49">
        <v>392.1</v>
      </c>
      <c r="BP17" s="342"/>
      <c r="BQ17" s="49">
        <v>0</v>
      </c>
      <c r="BR17" s="49">
        <v>0</v>
      </c>
      <c r="BS17" s="49">
        <v>135</v>
      </c>
      <c r="BT17" s="49">
        <v>582.1</v>
      </c>
      <c r="BU17" s="306"/>
      <c r="BV17" s="49">
        <v>0</v>
      </c>
      <c r="BW17" s="49">
        <v>0</v>
      </c>
      <c r="BX17" s="49">
        <v>70.724999999999994</v>
      </c>
      <c r="BY17" s="49">
        <v>443.09999999999997</v>
      </c>
      <c r="BZ17" s="342"/>
      <c r="CA17" s="49">
        <v>0</v>
      </c>
      <c r="CB17" s="49">
        <v>0</v>
      </c>
      <c r="CC17" s="49">
        <v>385.20000000000005</v>
      </c>
      <c r="CD17" s="49">
        <v>478.2</v>
      </c>
      <c r="CE17" s="306"/>
      <c r="CF17" s="315">
        <v>0</v>
      </c>
      <c r="CG17" s="315">
        <v>0</v>
      </c>
      <c r="CH17" s="315">
        <v>189.60000000000002</v>
      </c>
      <c r="CI17" s="49">
        <v>469.4</v>
      </c>
      <c r="CJ17" s="306"/>
      <c r="CK17" s="49">
        <v>0</v>
      </c>
      <c r="CL17" s="49">
        <v>0</v>
      </c>
      <c r="CM17" s="49">
        <v>134.32499999999999</v>
      </c>
      <c r="CN17" s="49">
        <v>286</v>
      </c>
      <c r="CO17" s="342"/>
      <c r="CP17" s="49">
        <v>0</v>
      </c>
      <c r="CQ17" s="49">
        <v>0</v>
      </c>
      <c r="CR17" s="49">
        <v>267.07499999999999</v>
      </c>
      <c r="CS17" s="49">
        <v>485.85</v>
      </c>
      <c r="CT17" s="306"/>
      <c r="CU17" s="49">
        <v>0</v>
      </c>
      <c r="CV17" s="49">
        <v>0</v>
      </c>
      <c r="CW17" s="49">
        <v>385.42499999999995</v>
      </c>
      <c r="CX17" s="49">
        <v>408.40000000000003</v>
      </c>
      <c r="CY17" s="342"/>
      <c r="CZ17" s="49">
        <v>0</v>
      </c>
      <c r="DA17" s="49">
        <v>0</v>
      </c>
      <c r="DB17" s="49">
        <v>62.400000000000006</v>
      </c>
      <c r="DC17" s="49">
        <v>194.7</v>
      </c>
      <c r="DD17" s="306"/>
      <c r="DE17" s="49">
        <v>0</v>
      </c>
      <c r="DF17" s="49">
        <v>0</v>
      </c>
      <c r="DG17" s="49">
        <v>2498.9999999999991</v>
      </c>
      <c r="DH17" s="298">
        <v>1458.5</v>
      </c>
      <c r="DI17" s="306"/>
      <c r="DJ17" s="298">
        <v>0</v>
      </c>
      <c r="DK17" s="298">
        <v>0</v>
      </c>
      <c r="DL17" s="298">
        <v>358.57500000000005</v>
      </c>
      <c r="DM17" s="49">
        <v>833.9</v>
      </c>
      <c r="DN17" s="306"/>
      <c r="DO17" s="49">
        <v>0</v>
      </c>
      <c r="DP17" s="49">
        <v>0</v>
      </c>
      <c r="DQ17" s="49">
        <v>75.074999999999989</v>
      </c>
      <c r="DR17" s="49">
        <v>517.20000000000005</v>
      </c>
      <c r="DS17" s="306"/>
      <c r="DT17" s="49">
        <v>0</v>
      </c>
      <c r="DU17" s="49">
        <v>0</v>
      </c>
      <c r="DV17" s="49">
        <v>0</v>
      </c>
      <c r="DW17" s="49">
        <v>223.5</v>
      </c>
      <c r="DX17" s="306"/>
      <c r="DY17" s="49">
        <v>0</v>
      </c>
      <c r="DZ17" s="49">
        <v>0</v>
      </c>
      <c r="EA17" s="49">
        <v>3272.8500000000004</v>
      </c>
      <c r="EB17" s="298">
        <v>3180.7000000000007</v>
      </c>
      <c r="EC17" s="306"/>
      <c r="ED17" s="49">
        <v>0</v>
      </c>
      <c r="EE17" s="49">
        <v>0</v>
      </c>
      <c r="EF17" s="49">
        <v>117</v>
      </c>
      <c r="EG17" s="49">
        <v>4.6999999999999993</v>
      </c>
      <c r="EH17" s="306"/>
      <c r="EI17" s="49">
        <v>0</v>
      </c>
      <c r="EJ17" s="49">
        <v>0</v>
      </c>
      <c r="EK17" s="49">
        <v>321.22499999999997</v>
      </c>
      <c r="EL17" s="49">
        <v>160.39999999999998</v>
      </c>
      <c r="EM17" s="306"/>
      <c r="EN17" s="49">
        <v>0</v>
      </c>
      <c r="EO17" s="49">
        <v>0</v>
      </c>
      <c r="EP17" s="49">
        <v>448.04999999999995</v>
      </c>
      <c r="EQ17" s="49">
        <v>517.70000000000005</v>
      </c>
      <c r="ER17" s="306"/>
      <c r="ES17" s="49">
        <v>0</v>
      </c>
      <c r="ET17" s="49">
        <v>0</v>
      </c>
      <c r="EU17" s="49">
        <v>565.125</v>
      </c>
      <c r="EV17" s="49">
        <v>328.8</v>
      </c>
      <c r="EW17" s="306"/>
      <c r="EX17">
        <v>0</v>
      </c>
      <c r="EY17">
        <v>0</v>
      </c>
      <c r="EZ17">
        <v>1557.5249999999999</v>
      </c>
      <c r="FA17" s="414">
        <v>2586.8499999999995</v>
      </c>
      <c r="FB17" s="306"/>
      <c r="FC17" s="49">
        <v>0</v>
      </c>
      <c r="FD17" s="49">
        <v>0</v>
      </c>
      <c r="FE17" s="49">
        <v>309.75</v>
      </c>
      <c r="FF17" s="49">
        <v>361.5</v>
      </c>
      <c r="FG17" s="306"/>
      <c r="FH17" s="315">
        <v>0</v>
      </c>
      <c r="FI17" s="315">
        <v>0</v>
      </c>
      <c r="FJ17" s="315">
        <v>390.82500000000005</v>
      </c>
      <c r="FK17" s="49">
        <v>128.1</v>
      </c>
      <c r="FL17" s="306"/>
      <c r="FM17" s="315">
        <v>0</v>
      </c>
      <c r="FN17" s="315">
        <v>0</v>
      </c>
      <c r="FO17" s="315">
        <v>166.95</v>
      </c>
      <c r="FP17" s="49">
        <v>260</v>
      </c>
      <c r="FQ17" s="306"/>
      <c r="FR17" s="49">
        <v>0</v>
      </c>
      <c r="FS17" s="49">
        <v>0</v>
      </c>
      <c r="FT17" s="49">
        <v>271.64999999999998</v>
      </c>
      <c r="FU17" s="49">
        <v>315.5</v>
      </c>
      <c r="FV17" s="306"/>
      <c r="FW17" s="49">
        <v>0</v>
      </c>
      <c r="FX17" s="49">
        <v>0</v>
      </c>
      <c r="FY17" s="49">
        <v>46.875</v>
      </c>
      <c r="FZ17" s="49">
        <v>319.8</v>
      </c>
      <c r="GA17" s="306"/>
      <c r="GB17" s="49">
        <v>0</v>
      </c>
      <c r="GC17" s="49">
        <v>0</v>
      </c>
      <c r="GD17" s="49">
        <v>803.32500000000005</v>
      </c>
      <c r="GE17" s="49">
        <v>822.45</v>
      </c>
      <c r="GF17" s="306"/>
      <c r="GG17" s="315">
        <v>0</v>
      </c>
      <c r="GH17" s="315">
        <v>0</v>
      </c>
      <c r="GI17" s="315">
        <v>238.125</v>
      </c>
      <c r="GJ17" s="49">
        <v>350.5</v>
      </c>
      <c r="GK17" s="306"/>
      <c r="GL17" s="49">
        <v>0</v>
      </c>
      <c r="GM17" s="49">
        <v>0</v>
      </c>
      <c r="GN17" s="49">
        <v>739.72499999999991</v>
      </c>
      <c r="GO17" s="49">
        <v>0</v>
      </c>
      <c r="GP17" s="306"/>
    </row>
    <row r="18" spans="1:198" ht="18">
      <c r="A18" s="39" t="s">
        <v>3149</v>
      </c>
      <c r="B18" s="45">
        <f t="shared" si="0"/>
        <v>24150.55</v>
      </c>
      <c r="C18" s="41"/>
      <c r="D18" s="49">
        <v>0</v>
      </c>
      <c r="E18" s="49">
        <v>0</v>
      </c>
      <c r="F18" s="49">
        <v>214.64999999999998</v>
      </c>
      <c r="G18" s="49">
        <v>329</v>
      </c>
      <c r="H18" s="342"/>
      <c r="I18" s="49">
        <v>0</v>
      </c>
      <c r="J18" s="49">
        <v>0</v>
      </c>
      <c r="K18" s="49">
        <v>150.82499999999999</v>
      </c>
      <c r="L18" s="49">
        <v>512.4</v>
      </c>
      <c r="M18" s="342"/>
      <c r="N18" s="49">
        <v>0</v>
      </c>
      <c r="O18" s="49">
        <v>0</v>
      </c>
      <c r="P18" s="49">
        <v>426.07500000000005</v>
      </c>
      <c r="Q18" s="573">
        <v>698.8</v>
      </c>
      <c r="R18" s="342"/>
      <c r="S18" s="298">
        <v>0</v>
      </c>
      <c r="T18" s="298">
        <v>0</v>
      </c>
      <c r="U18" s="298">
        <v>0</v>
      </c>
      <c r="V18" s="49">
        <v>147</v>
      </c>
      <c r="W18" s="342"/>
      <c r="X18" s="49">
        <v>0</v>
      </c>
      <c r="Y18" s="49">
        <v>0</v>
      </c>
      <c r="Z18" s="49">
        <v>0</v>
      </c>
      <c r="AA18" s="49">
        <v>240.5</v>
      </c>
      <c r="AB18" s="342"/>
      <c r="AC18" s="49">
        <v>0</v>
      </c>
      <c r="AD18" s="49">
        <v>0</v>
      </c>
      <c r="AE18" s="49">
        <v>0</v>
      </c>
      <c r="AF18" s="49">
        <v>394.7</v>
      </c>
      <c r="AG18" s="342"/>
      <c r="AH18" s="49">
        <v>0</v>
      </c>
      <c r="AI18" s="49">
        <v>0</v>
      </c>
      <c r="AJ18" s="49">
        <v>0</v>
      </c>
      <c r="AK18" s="49">
        <v>462.9</v>
      </c>
      <c r="AL18" s="342"/>
      <c r="AM18" s="49">
        <v>0</v>
      </c>
      <c r="AN18" s="49">
        <v>0</v>
      </c>
      <c r="AO18" s="49">
        <v>0</v>
      </c>
      <c r="AP18" s="49">
        <v>702.3</v>
      </c>
      <c r="AQ18" s="342"/>
      <c r="AR18" s="49">
        <v>0</v>
      </c>
      <c r="AS18" s="49">
        <v>0</v>
      </c>
      <c r="AT18" s="49">
        <v>0</v>
      </c>
      <c r="AU18" s="49">
        <v>317.3</v>
      </c>
      <c r="AV18" s="342"/>
      <c r="AW18" s="49">
        <v>0</v>
      </c>
      <c r="AX18" s="49">
        <v>0</v>
      </c>
      <c r="AY18" s="49">
        <v>0</v>
      </c>
      <c r="AZ18" s="49">
        <v>380.2</v>
      </c>
      <c r="BA18" s="342"/>
      <c r="BB18" s="49">
        <v>0</v>
      </c>
      <c r="BC18" s="49">
        <v>0</v>
      </c>
      <c r="BD18" s="49">
        <v>0</v>
      </c>
      <c r="BE18" s="49">
        <v>507</v>
      </c>
      <c r="BF18" s="342"/>
      <c r="BG18" s="49">
        <v>0</v>
      </c>
      <c r="BH18" s="49">
        <v>0</v>
      </c>
      <c r="BI18" s="49">
        <v>0</v>
      </c>
      <c r="BJ18" s="49">
        <v>329.5</v>
      </c>
      <c r="BK18" s="342"/>
      <c r="BL18" s="49">
        <v>0</v>
      </c>
      <c r="BM18" s="49">
        <v>0</v>
      </c>
      <c r="BN18" s="49">
        <v>0</v>
      </c>
      <c r="BO18" s="49">
        <v>260</v>
      </c>
      <c r="BP18" s="342"/>
      <c r="BQ18" s="49">
        <v>0</v>
      </c>
      <c r="BR18" s="49">
        <v>0</v>
      </c>
      <c r="BS18" s="49">
        <v>0</v>
      </c>
      <c r="BT18" s="49">
        <v>727.5</v>
      </c>
      <c r="BU18" s="306"/>
      <c r="BV18" s="49">
        <v>0</v>
      </c>
      <c r="BW18" s="49">
        <v>0</v>
      </c>
      <c r="BX18" s="49">
        <v>0</v>
      </c>
      <c r="BY18" s="49">
        <v>458</v>
      </c>
      <c r="BZ18" s="342"/>
      <c r="CA18" s="49">
        <v>0</v>
      </c>
      <c r="CB18" s="49">
        <v>0</v>
      </c>
      <c r="CC18" s="49">
        <v>0</v>
      </c>
      <c r="CD18" s="49">
        <v>619.80000000000007</v>
      </c>
      <c r="CE18" s="306"/>
      <c r="CF18" s="315">
        <v>0</v>
      </c>
      <c r="CG18" s="315">
        <v>0</v>
      </c>
      <c r="CH18" s="315">
        <v>0</v>
      </c>
      <c r="CI18" s="49">
        <v>513.09999999999991</v>
      </c>
      <c r="CJ18" s="306"/>
      <c r="CK18" s="49">
        <v>0</v>
      </c>
      <c r="CL18" s="49">
        <v>0</v>
      </c>
      <c r="CM18" s="49">
        <v>0</v>
      </c>
      <c r="CN18" s="49">
        <v>358.6</v>
      </c>
      <c r="CO18" s="342"/>
      <c r="CP18" s="49">
        <v>0</v>
      </c>
      <c r="CQ18" s="49">
        <v>0</v>
      </c>
      <c r="CR18" s="49">
        <v>0</v>
      </c>
      <c r="CS18" s="49">
        <v>503.09999999999997</v>
      </c>
      <c r="CT18" s="306"/>
      <c r="CU18" s="49">
        <v>0</v>
      </c>
      <c r="CV18" s="49">
        <v>0</v>
      </c>
      <c r="CW18" s="49">
        <v>0</v>
      </c>
      <c r="CX18" s="49">
        <v>248.1</v>
      </c>
      <c r="CY18" s="342"/>
      <c r="CZ18" s="49">
        <v>0</v>
      </c>
      <c r="DA18" s="49">
        <v>0</v>
      </c>
      <c r="DB18" s="49">
        <v>0</v>
      </c>
      <c r="DC18" s="49">
        <v>111.40000000000002</v>
      </c>
      <c r="DD18" s="306"/>
      <c r="DE18" s="49">
        <v>0</v>
      </c>
      <c r="DF18" s="49">
        <v>0</v>
      </c>
      <c r="DG18" s="49">
        <v>0</v>
      </c>
      <c r="DH18" s="298">
        <v>1837.8999999999999</v>
      </c>
      <c r="DI18" s="306"/>
      <c r="DJ18" s="298">
        <v>0</v>
      </c>
      <c r="DK18" s="298">
        <v>0</v>
      </c>
      <c r="DL18" s="298">
        <v>0</v>
      </c>
      <c r="DM18" s="49">
        <v>897.8</v>
      </c>
      <c r="DN18" s="306"/>
      <c r="DO18" s="49">
        <v>0</v>
      </c>
      <c r="DP18" s="49">
        <v>0</v>
      </c>
      <c r="DQ18" s="49">
        <v>0</v>
      </c>
      <c r="DR18" s="49">
        <v>758.3</v>
      </c>
      <c r="DS18" s="306"/>
      <c r="DT18" s="49">
        <v>0</v>
      </c>
      <c r="DU18" s="49">
        <v>0</v>
      </c>
      <c r="DV18" s="49">
        <v>0</v>
      </c>
      <c r="DW18" s="49">
        <v>140.1</v>
      </c>
      <c r="DX18" s="306"/>
      <c r="DY18" s="49">
        <v>0</v>
      </c>
      <c r="DZ18" s="49">
        <v>0</v>
      </c>
      <c r="EA18" s="49">
        <v>0</v>
      </c>
      <c r="EB18" s="298">
        <v>3906.7000000000012</v>
      </c>
      <c r="EC18" s="306"/>
      <c r="ED18" s="49">
        <v>0</v>
      </c>
      <c r="EE18" s="49">
        <v>0</v>
      </c>
      <c r="EF18" s="49">
        <v>0</v>
      </c>
      <c r="EG18" s="49">
        <v>295</v>
      </c>
      <c r="EH18" s="306"/>
      <c r="EI18" s="49">
        <v>0</v>
      </c>
      <c r="EJ18" s="49">
        <v>0</v>
      </c>
      <c r="EK18" s="49">
        <v>0</v>
      </c>
      <c r="EL18" s="49">
        <v>41.199999999999996</v>
      </c>
      <c r="EM18" s="306"/>
      <c r="EN18" s="49">
        <v>0</v>
      </c>
      <c r="EO18" s="49">
        <v>0</v>
      </c>
      <c r="EP18" s="49">
        <v>0</v>
      </c>
      <c r="EQ18" s="49">
        <v>539.50000000000011</v>
      </c>
      <c r="ER18" s="306"/>
      <c r="ES18" s="49">
        <v>0</v>
      </c>
      <c r="ET18" s="49">
        <v>0</v>
      </c>
      <c r="EU18" s="49">
        <v>0</v>
      </c>
      <c r="EV18" s="49">
        <v>300.8</v>
      </c>
      <c r="EW18" s="306"/>
      <c r="EX18">
        <v>0</v>
      </c>
      <c r="EY18">
        <v>0</v>
      </c>
      <c r="EZ18">
        <v>0</v>
      </c>
      <c r="FA18" s="414">
        <v>3517.5</v>
      </c>
      <c r="FB18" s="306"/>
      <c r="FC18" s="49">
        <v>0</v>
      </c>
      <c r="FD18" s="49">
        <v>0</v>
      </c>
      <c r="FE18" s="49">
        <v>0</v>
      </c>
      <c r="FF18" s="49">
        <v>293.7</v>
      </c>
      <c r="FG18" s="306"/>
      <c r="FH18" s="315">
        <v>0</v>
      </c>
      <c r="FI18" s="315">
        <v>0</v>
      </c>
      <c r="FJ18" s="315">
        <v>0</v>
      </c>
      <c r="FK18" s="49">
        <v>300</v>
      </c>
      <c r="FL18" s="306"/>
      <c r="FM18" s="315">
        <v>0</v>
      </c>
      <c r="FN18" s="315">
        <v>0</v>
      </c>
      <c r="FO18" s="315">
        <v>0</v>
      </c>
      <c r="FP18" s="49">
        <v>167.10000000000002</v>
      </c>
      <c r="FQ18" s="306"/>
      <c r="FR18" s="49">
        <v>0</v>
      </c>
      <c r="FS18" s="49">
        <v>0</v>
      </c>
      <c r="FT18" s="49">
        <v>0</v>
      </c>
      <c r="FU18" s="49">
        <v>265.7</v>
      </c>
      <c r="FV18" s="306"/>
      <c r="FW18" s="49">
        <v>0</v>
      </c>
      <c r="FX18" s="49">
        <v>0</v>
      </c>
      <c r="FY18" s="49">
        <v>0</v>
      </c>
      <c r="FZ18" s="49">
        <v>149.9</v>
      </c>
      <c r="GA18" s="306"/>
      <c r="GB18" s="49">
        <v>0</v>
      </c>
      <c r="GC18" s="49">
        <v>0</v>
      </c>
      <c r="GD18" s="49">
        <v>0</v>
      </c>
      <c r="GE18" s="49">
        <v>754.1</v>
      </c>
      <c r="GF18" s="306"/>
      <c r="GG18" s="315">
        <v>0</v>
      </c>
      <c r="GH18" s="315">
        <v>0</v>
      </c>
      <c r="GI18" s="315">
        <v>0</v>
      </c>
      <c r="GJ18" s="49">
        <v>372.5</v>
      </c>
      <c r="GK18" s="306"/>
      <c r="GL18" s="49">
        <v>0</v>
      </c>
      <c r="GM18" s="49">
        <v>0</v>
      </c>
      <c r="GN18" s="49">
        <v>0</v>
      </c>
      <c r="GO18" s="49">
        <v>0</v>
      </c>
      <c r="GP18" s="306"/>
    </row>
    <row r="19" spans="1:198" ht="18">
      <c r="A19" s="81" t="s">
        <v>1277</v>
      </c>
      <c r="B19" s="45">
        <f t="shared" si="0"/>
        <v>59575.424999999981</v>
      </c>
      <c r="C19" s="41"/>
      <c r="D19" s="49">
        <v>111.77500000000001</v>
      </c>
      <c r="E19" s="49">
        <v>110.42500000000001</v>
      </c>
      <c r="F19" s="49">
        <v>339.6</v>
      </c>
      <c r="G19" s="49">
        <v>251.79999999999998</v>
      </c>
      <c r="H19" s="342"/>
      <c r="I19" s="49">
        <v>20.624999999999972</v>
      </c>
      <c r="J19" s="49">
        <v>50.100000000000023</v>
      </c>
      <c r="K19" s="49">
        <v>231.97500000000002</v>
      </c>
      <c r="L19" s="49">
        <v>285.7</v>
      </c>
      <c r="M19" s="342"/>
      <c r="N19" s="49">
        <v>134.19999999999982</v>
      </c>
      <c r="O19" s="49">
        <v>115.75</v>
      </c>
      <c r="P19" s="49">
        <v>457.875</v>
      </c>
      <c r="Q19" s="573">
        <v>605.29999999999995</v>
      </c>
      <c r="R19" s="342"/>
      <c r="S19" s="298">
        <v>72.700000000000159</v>
      </c>
      <c r="T19" s="298">
        <v>213.1999999999997</v>
      </c>
      <c r="U19" s="298">
        <v>189</v>
      </c>
      <c r="V19" s="49">
        <v>313.2</v>
      </c>
      <c r="W19" s="342"/>
      <c r="X19" s="49">
        <v>95.125000000000284</v>
      </c>
      <c r="Y19" s="49">
        <v>103.5</v>
      </c>
      <c r="Z19" s="49">
        <v>227.85000000000002</v>
      </c>
      <c r="AA19" s="49">
        <v>279</v>
      </c>
      <c r="AB19" s="342"/>
      <c r="AC19" s="49">
        <v>137.50000000000034</v>
      </c>
      <c r="AD19" s="49">
        <v>433.60000000000014</v>
      </c>
      <c r="AE19" s="49">
        <v>371.32500000000005</v>
      </c>
      <c r="AF19" s="49">
        <v>376.20000000000005</v>
      </c>
      <c r="AG19" s="342"/>
      <c r="AH19" s="49">
        <v>261.50000000000045</v>
      </c>
      <c r="AI19" s="49">
        <v>308.19999999999982</v>
      </c>
      <c r="AJ19" s="49">
        <v>497.58750000000003</v>
      </c>
      <c r="AK19" s="49">
        <v>543.80000000000007</v>
      </c>
      <c r="AL19" s="342"/>
      <c r="AM19" s="49">
        <v>96.600000000000136</v>
      </c>
      <c r="AN19" s="49">
        <v>311.62500000000091</v>
      </c>
      <c r="AO19" s="49">
        <v>221.17500000000001</v>
      </c>
      <c r="AP19" s="49">
        <v>692.4</v>
      </c>
      <c r="AQ19" s="342"/>
      <c r="AR19" s="49">
        <v>143.17499999999995</v>
      </c>
      <c r="AS19" s="49">
        <v>169.59999999999997</v>
      </c>
      <c r="AT19" s="49">
        <v>244.2</v>
      </c>
      <c r="AU19" s="49">
        <v>172.5</v>
      </c>
      <c r="AV19" s="342"/>
      <c r="AW19" s="49">
        <v>13.625</v>
      </c>
      <c r="AX19" s="49">
        <v>428.10000000000082</v>
      </c>
      <c r="AY19" s="49">
        <v>360.52500000000003</v>
      </c>
      <c r="AZ19" s="49">
        <v>415.1</v>
      </c>
      <c r="BA19" s="342"/>
      <c r="BB19" s="49">
        <v>74.899999999999864</v>
      </c>
      <c r="BC19" s="49">
        <v>243.52500000000001</v>
      </c>
      <c r="BD19" s="49">
        <v>348.48749999999995</v>
      </c>
      <c r="BE19" s="49">
        <v>455.5</v>
      </c>
      <c r="BF19" s="342"/>
      <c r="BG19" s="49">
        <v>88.324999999999818</v>
      </c>
      <c r="BH19" s="49">
        <v>294.34999999999997</v>
      </c>
      <c r="BI19" s="49">
        <v>523.05000000000007</v>
      </c>
      <c r="BJ19" s="49">
        <v>372.5</v>
      </c>
      <c r="BK19" s="342"/>
      <c r="BL19" s="49">
        <v>78.299999999999727</v>
      </c>
      <c r="BM19" s="49">
        <v>215.34999999999997</v>
      </c>
      <c r="BN19" s="49">
        <v>438</v>
      </c>
      <c r="BO19" s="49">
        <v>237.1</v>
      </c>
      <c r="BP19" s="342"/>
      <c r="BQ19" s="49">
        <v>67.949999999999818</v>
      </c>
      <c r="BR19" s="49">
        <v>380.65000000000146</v>
      </c>
      <c r="BS19" s="49">
        <v>149.625</v>
      </c>
      <c r="BT19" s="49">
        <v>655</v>
      </c>
      <c r="BU19" s="306"/>
      <c r="BV19" s="49">
        <v>178.62499999999932</v>
      </c>
      <c r="BW19" s="49">
        <v>145.75000000000273</v>
      </c>
      <c r="BX19" s="49">
        <v>141.44999999999999</v>
      </c>
      <c r="BY19" s="49">
        <v>365.59999999999997</v>
      </c>
      <c r="BZ19" s="342"/>
      <c r="CA19" s="49">
        <v>79.874999999999318</v>
      </c>
      <c r="CB19" s="49">
        <v>233.50000000000273</v>
      </c>
      <c r="CC19" s="49">
        <v>301.79999999999995</v>
      </c>
      <c r="CD19" s="49">
        <v>736.7</v>
      </c>
      <c r="CE19" s="306"/>
      <c r="CF19" s="315">
        <v>44.649999999999409</v>
      </c>
      <c r="CG19" s="315">
        <v>162.75000000000273</v>
      </c>
      <c r="CH19" s="315">
        <v>31.5</v>
      </c>
      <c r="CI19" s="49">
        <v>432.3</v>
      </c>
      <c r="CJ19" s="306"/>
      <c r="CK19" s="49">
        <v>33.599999999999454</v>
      </c>
      <c r="CL19" s="49">
        <v>107.25000000000001</v>
      </c>
      <c r="CM19" s="49">
        <v>25.199999999999996</v>
      </c>
      <c r="CN19" s="49">
        <v>358.5</v>
      </c>
      <c r="CO19" s="342"/>
      <c r="CP19" s="49">
        <v>107.32499999999914</v>
      </c>
      <c r="CQ19" s="49">
        <v>153.550000000002</v>
      </c>
      <c r="CR19" s="49">
        <v>230.625</v>
      </c>
      <c r="CS19" s="49">
        <v>436</v>
      </c>
      <c r="CT19" s="306"/>
      <c r="CU19" s="49">
        <v>62.549999999999727</v>
      </c>
      <c r="CV19" s="49">
        <v>270.60000000000218</v>
      </c>
      <c r="CW19" s="49">
        <v>330.22499999999997</v>
      </c>
      <c r="CX19" s="49">
        <v>359.70000000000005</v>
      </c>
      <c r="CY19" s="342"/>
      <c r="CZ19" s="49">
        <v>51.749999999999545</v>
      </c>
      <c r="DA19" s="49">
        <v>21</v>
      </c>
      <c r="DB19" s="49">
        <v>33.825000000000003</v>
      </c>
      <c r="DC19" s="49">
        <v>25.2</v>
      </c>
      <c r="DD19" s="306"/>
      <c r="DE19" s="49">
        <v>392.4000000000002</v>
      </c>
      <c r="DF19" s="49">
        <v>1156.3000000000047</v>
      </c>
      <c r="DG19" s="49">
        <v>2692.4250000000002</v>
      </c>
      <c r="DH19" s="298">
        <v>2460.8999999999996</v>
      </c>
      <c r="DI19" s="306"/>
      <c r="DJ19" s="298">
        <v>216.33750000000055</v>
      </c>
      <c r="DK19" s="298">
        <v>316.10000000000491</v>
      </c>
      <c r="DL19" s="298">
        <v>408.82500000000005</v>
      </c>
      <c r="DM19" s="49">
        <v>963.59999999999991</v>
      </c>
      <c r="DN19" s="306"/>
      <c r="DO19" s="49">
        <v>137.25</v>
      </c>
      <c r="DP19" s="49">
        <v>352.550000000002</v>
      </c>
      <c r="DQ19" s="49">
        <v>124.42500000000001</v>
      </c>
      <c r="DR19" s="49">
        <v>401.7</v>
      </c>
      <c r="DS19" s="306"/>
      <c r="DT19" s="49">
        <v>0</v>
      </c>
      <c r="DU19" s="49">
        <v>0</v>
      </c>
      <c r="DV19" s="49">
        <v>0</v>
      </c>
      <c r="DW19" s="49">
        <v>119.1</v>
      </c>
      <c r="DX19" s="306"/>
      <c r="DY19" s="49">
        <v>1187.7249999999913</v>
      </c>
      <c r="DZ19" s="49">
        <v>1832.8750000000027</v>
      </c>
      <c r="EA19" s="49">
        <v>4046.9250000000002</v>
      </c>
      <c r="EB19" s="298">
        <v>3943.5000000000005</v>
      </c>
      <c r="EC19" s="306"/>
      <c r="ED19" s="49">
        <v>79.699999999997999</v>
      </c>
      <c r="EE19" s="49">
        <v>94.500000000003638</v>
      </c>
      <c r="EF19" s="49">
        <v>0</v>
      </c>
      <c r="EG19" s="49">
        <v>102.6</v>
      </c>
      <c r="EH19" s="306"/>
      <c r="EI19" s="49">
        <v>67.225000000000364</v>
      </c>
      <c r="EJ19" s="49">
        <v>136.80000000000473</v>
      </c>
      <c r="EK19" s="49">
        <v>307.64999999999998</v>
      </c>
      <c r="EL19" s="49">
        <v>177.2</v>
      </c>
      <c r="EM19" s="306"/>
      <c r="EN19" s="49">
        <v>0</v>
      </c>
      <c r="EO19" s="49">
        <v>202.45000000000618</v>
      </c>
      <c r="EP19" s="49">
        <v>609.67500000000007</v>
      </c>
      <c r="EQ19" s="49">
        <v>562.5</v>
      </c>
      <c r="ER19" s="306"/>
      <c r="ES19" s="49">
        <v>79.124999999999091</v>
      </c>
      <c r="ET19" s="49">
        <v>139.35000000000582</v>
      </c>
      <c r="EU19" s="49">
        <v>460.01250000000005</v>
      </c>
      <c r="EV19" s="49">
        <v>369.3</v>
      </c>
      <c r="EW19" s="306"/>
      <c r="EX19">
        <v>806.92499999999984</v>
      </c>
      <c r="EY19">
        <v>1542.2999999999993</v>
      </c>
      <c r="EZ19">
        <v>1674.8999999999999</v>
      </c>
      <c r="FA19" s="414">
        <v>2381.9</v>
      </c>
      <c r="FB19" s="306"/>
      <c r="FC19" s="49">
        <v>43.125</v>
      </c>
      <c r="FD19" s="49">
        <v>5.4000000000050932</v>
      </c>
      <c r="FE19" s="49">
        <v>215.39999999999998</v>
      </c>
      <c r="FF19" s="49">
        <v>225.4</v>
      </c>
      <c r="FG19" s="306"/>
      <c r="FH19" s="315">
        <v>31.675000000000182</v>
      </c>
      <c r="FI19" s="315">
        <v>147</v>
      </c>
      <c r="FJ19" s="315">
        <v>335.54999999999995</v>
      </c>
      <c r="FK19" s="49">
        <v>208</v>
      </c>
      <c r="FL19" s="306"/>
      <c r="FM19" s="315">
        <v>128.25</v>
      </c>
      <c r="FN19" s="315">
        <v>53.250000000005457</v>
      </c>
      <c r="FO19" s="315">
        <v>163.5</v>
      </c>
      <c r="FP19" s="49">
        <v>234</v>
      </c>
      <c r="FQ19" s="306"/>
      <c r="FR19" s="49">
        <v>90.350000000002183</v>
      </c>
      <c r="FS19" s="49">
        <v>223.5</v>
      </c>
      <c r="FT19" s="49">
        <v>302.85000000000002</v>
      </c>
      <c r="FU19" s="49">
        <v>347.3</v>
      </c>
      <c r="FV19" s="306"/>
      <c r="FW19" s="49">
        <v>0</v>
      </c>
      <c r="FX19" s="49">
        <v>197.05000000000109</v>
      </c>
      <c r="FY19" s="49">
        <v>44.474999999999994</v>
      </c>
      <c r="FZ19" s="49">
        <v>517.29999999999995</v>
      </c>
      <c r="GA19" s="306"/>
      <c r="GB19" s="49">
        <v>300.22500000000252</v>
      </c>
      <c r="GC19" s="49">
        <v>633.87499999989996</v>
      </c>
      <c r="GD19" s="49">
        <v>1161.5999999999999</v>
      </c>
      <c r="GE19" s="49">
        <v>961.1</v>
      </c>
      <c r="GF19" s="306"/>
      <c r="GG19" s="315">
        <v>73.625</v>
      </c>
      <c r="GH19" s="315">
        <v>195.75</v>
      </c>
      <c r="GI19" s="315">
        <v>344.25</v>
      </c>
      <c r="GJ19" s="49">
        <v>349.5</v>
      </c>
      <c r="GK19" s="306"/>
      <c r="GL19" s="49">
        <v>0</v>
      </c>
      <c r="GM19" s="49">
        <v>0</v>
      </c>
      <c r="GN19" s="49">
        <v>1004.0249999999999</v>
      </c>
      <c r="GO19" s="49">
        <v>0</v>
      </c>
      <c r="GP19" s="306"/>
    </row>
    <row r="20" spans="1:198" ht="18">
      <c r="A20" s="81" t="s">
        <v>2625</v>
      </c>
      <c r="B20" s="45">
        <f t="shared" si="0"/>
        <v>40667.274999999994</v>
      </c>
      <c r="C20" s="41"/>
      <c r="D20" s="49">
        <v>0</v>
      </c>
      <c r="E20" s="49">
        <v>87.299999999999983</v>
      </c>
      <c r="F20" s="49">
        <v>173.55</v>
      </c>
      <c r="G20" s="49">
        <v>165.20000000000002</v>
      </c>
      <c r="H20" s="342"/>
      <c r="I20" s="49">
        <v>0</v>
      </c>
      <c r="J20" s="49">
        <v>2.7999999999999972</v>
      </c>
      <c r="K20" s="49">
        <v>115.42500000000001</v>
      </c>
      <c r="L20" s="49">
        <v>249</v>
      </c>
      <c r="M20" s="342"/>
      <c r="N20" s="49">
        <v>0</v>
      </c>
      <c r="O20" s="49">
        <v>125.45</v>
      </c>
      <c r="P20" s="49">
        <v>425.625</v>
      </c>
      <c r="Q20" s="573">
        <v>696.49999999999989</v>
      </c>
      <c r="R20" s="342"/>
      <c r="S20" s="298">
        <v>0</v>
      </c>
      <c r="T20" s="298">
        <v>0</v>
      </c>
      <c r="U20" s="298">
        <v>256.5</v>
      </c>
      <c r="V20" s="49">
        <v>283.29999999999995</v>
      </c>
      <c r="W20" s="342"/>
      <c r="X20" s="49">
        <v>0</v>
      </c>
      <c r="Y20" s="49">
        <v>0</v>
      </c>
      <c r="Z20" s="49">
        <v>405.45000000000005</v>
      </c>
      <c r="AA20" s="49">
        <v>566.29999999999995</v>
      </c>
      <c r="AB20" s="342"/>
      <c r="AC20" s="49">
        <v>0</v>
      </c>
      <c r="AD20" s="49">
        <v>0</v>
      </c>
      <c r="AE20" s="49">
        <v>493.9500000000001</v>
      </c>
      <c r="AF20" s="49">
        <v>389.6</v>
      </c>
      <c r="AG20" s="342"/>
      <c r="AH20" s="49">
        <v>0</v>
      </c>
      <c r="AI20" s="49">
        <v>0</v>
      </c>
      <c r="AJ20" s="49">
        <v>519.07500000000005</v>
      </c>
      <c r="AK20" s="49">
        <v>410.59999999999997</v>
      </c>
      <c r="AL20" s="342"/>
      <c r="AM20" s="49">
        <v>0</v>
      </c>
      <c r="AN20" s="49">
        <v>0</v>
      </c>
      <c r="AO20" s="49">
        <v>415.5</v>
      </c>
      <c r="AP20" s="49">
        <v>245.8</v>
      </c>
      <c r="AQ20" s="342"/>
      <c r="AR20" s="49">
        <v>0</v>
      </c>
      <c r="AS20" s="49">
        <v>0</v>
      </c>
      <c r="AT20" s="49">
        <v>189</v>
      </c>
      <c r="AU20" s="49">
        <v>372.5</v>
      </c>
      <c r="AV20" s="342"/>
      <c r="AW20" s="49">
        <v>0</v>
      </c>
      <c r="AX20" s="49">
        <v>0</v>
      </c>
      <c r="AY20" s="49">
        <v>565.20000000000005</v>
      </c>
      <c r="AZ20" s="49">
        <v>513.05000000000007</v>
      </c>
      <c r="BA20" s="342"/>
      <c r="BB20" s="49">
        <v>0</v>
      </c>
      <c r="BC20" s="49">
        <v>0</v>
      </c>
      <c r="BD20" s="49">
        <v>240.60000000000002</v>
      </c>
      <c r="BE20" s="49">
        <v>185.6</v>
      </c>
      <c r="BF20" s="342"/>
      <c r="BG20" s="49">
        <v>0</v>
      </c>
      <c r="BH20" s="49">
        <v>0</v>
      </c>
      <c r="BI20" s="49">
        <v>368.02499999999998</v>
      </c>
      <c r="BJ20" s="49">
        <v>404.7</v>
      </c>
      <c r="BK20" s="342"/>
      <c r="BL20" s="49">
        <v>0</v>
      </c>
      <c r="BM20" s="49">
        <v>0</v>
      </c>
      <c r="BN20" s="49">
        <v>224.70000000000002</v>
      </c>
      <c r="BO20" s="49">
        <v>322</v>
      </c>
      <c r="BP20" s="342"/>
      <c r="BQ20" s="49">
        <v>0</v>
      </c>
      <c r="BR20" s="49">
        <v>0</v>
      </c>
      <c r="BS20" s="49">
        <v>314.625</v>
      </c>
      <c r="BT20" s="49">
        <v>451.5</v>
      </c>
      <c r="BU20" s="306"/>
      <c r="BV20" s="49">
        <v>0</v>
      </c>
      <c r="BW20" s="49">
        <v>0</v>
      </c>
      <c r="BX20" s="49">
        <v>270.75</v>
      </c>
      <c r="BY20" s="49">
        <v>402.3</v>
      </c>
      <c r="BZ20" s="342"/>
      <c r="CA20" s="49">
        <v>0</v>
      </c>
      <c r="CB20" s="49">
        <v>0</v>
      </c>
      <c r="CC20" s="49">
        <v>281.25</v>
      </c>
      <c r="CD20" s="49">
        <v>485.3</v>
      </c>
      <c r="CE20" s="306"/>
      <c r="CF20" s="315">
        <v>0</v>
      </c>
      <c r="CG20" s="315">
        <v>0</v>
      </c>
      <c r="CH20" s="315">
        <v>212.77499999999998</v>
      </c>
      <c r="CI20" s="49">
        <v>595.50000000000011</v>
      </c>
      <c r="CJ20" s="306"/>
      <c r="CK20" s="49">
        <v>0</v>
      </c>
      <c r="CL20" s="49">
        <v>0</v>
      </c>
      <c r="CM20" s="49">
        <v>142.20000000000002</v>
      </c>
      <c r="CN20" s="49">
        <v>591.20000000000005</v>
      </c>
      <c r="CO20" s="342"/>
      <c r="CP20" s="49">
        <v>0</v>
      </c>
      <c r="CQ20" s="49">
        <v>0</v>
      </c>
      <c r="CR20" s="49">
        <v>369.375</v>
      </c>
      <c r="CS20" s="49">
        <v>546.15</v>
      </c>
      <c r="CT20" s="306"/>
      <c r="CU20" s="49">
        <v>0</v>
      </c>
      <c r="CV20" s="49">
        <v>0</v>
      </c>
      <c r="CW20" s="49">
        <v>461.17499999999995</v>
      </c>
      <c r="CX20" s="49">
        <v>255.29999999999998</v>
      </c>
      <c r="CY20" s="342"/>
      <c r="CZ20" s="49">
        <v>0</v>
      </c>
      <c r="DA20" s="49">
        <v>0</v>
      </c>
      <c r="DB20" s="49">
        <v>23.400000000000002</v>
      </c>
      <c r="DC20" s="49">
        <v>0</v>
      </c>
      <c r="DD20" s="306"/>
      <c r="DE20" s="49">
        <v>0</v>
      </c>
      <c r="DF20" s="49">
        <v>0</v>
      </c>
      <c r="DG20" s="49">
        <v>2342.85</v>
      </c>
      <c r="DH20" s="298">
        <v>1201.6999999999998</v>
      </c>
      <c r="DI20" s="306"/>
      <c r="DJ20" s="298">
        <v>0</v>
      </c>
      <c r="DK20" s="298">
        <v>0</v>
      </c>
      <c r="DL20" s="298">
        <v>651.97500000000002</v>
      </c>
      <c r="DM20" s="49">
        <v>1109.2</v>
      </c>
      <c r="DN20" s="306"/>
      <c r="DO20" s="49">
        <v>0</v>
      </c>
      <c r="DP20" s="49">
        <v>0</v>
      </c>
      <c r="DQ20" s="49">
        <v>331.65</v>
      </c>
      <c r="DR20" s="49">
        <v>305.2</v>
      </c>
      <c r="DS20" s="306"/>
      <c r="DT20" s="49">
        <v>0</v>
      </c>
      <c r="DU20" s="49">
        <v>0</v>
      </c>
      <c r="DV20" s="49">
        <v>0</v>
      </c>
      <c r="DW20" s="49">
        <v>185.8</v>
      </c>
      <c r="DX20" s="306"/>
      <c r="DY20" s="49">
        <v>0</v>
      </c>
      <c r="DZ20" s="49">
        <v>0</v>
      </c>
      <c r="EA20" s="49">
        <v>3548.1749999999997</v>
      </c>
      <c r="EB20" s="298">
        <v>4506.7000000000007</v>
      </c>
      <c r="EC20" s="306"/>
      <c r="ED20" s="49">
        <v>0</v>
      </c>
      <c r="EE20" s="49">
        <v>0</v>
      </c>
      <c r="EF20" s="49">
        <v>90</v>
      </c>
      <c r="EG20" s="49">
        <v>126.2</v>
      </c>
      <c r="EH20" s="306"/>
      <c r="EI20" s="49">
        <v>0</v>
      </c>
      <c r="EJ20" s="49">
        <v>0</v>
      </c>
      <c r="EK20" s="49">
        <v>319.04999999999995</v>
      </c>
      <c r="EL20" s="49">
        <v>145.9</v>
      </c>
      <c r="EM20" s="306"/>
      <c r="EN20" s="49">
        <v>0</v>
      </c>
      <c r="EO20" s="49">
        <v>0</v>
      </c>
      <c r="EP20" s="49">
        <v>606.82500000000005</v>
      </c>
      <c r="EQ20" s="49">
        <v>257.60000000000002</v>
      </c>
      <c r="ER20" s="306"/>
      <c r="ES20" s="49">
        <v>0</v>
      </c>
      <c r="ET20" s="49">
        <v>0</v>
      </c>
      <c r="EU20" s="49">
        <v>254.17499999999998</v>
      </c>
      <c r="EV20" s="49">
        <v>247.1</v>
      </c>
      <c r="EW20" s="306"/>
      <c r="EX20">
        <v>0</v>
      </c>
      <c r="EY20">
        <v>0</v>
      </c>
      <c r="EZ20">
        <v>1523.6999999999998</v>
      </c>
      <c r="FA20" s="414">
        <v>2233.3999999999996</v>
      </c>
      <c r="FB20" s="306"/>
      <c r="FC20" s="49">
        <v>0</v>
      </c>
      <c r="FD20" s="49">
        <v>0</v>
      </c>
      <c r="FE20" s="49">
        <v>212.32500000000002</v>
      </c>
      <c r="FF20" s="49">
        <v>188.40000000000003</v>
      </c>
      <c r="FG20" s="306"/>
      <c r="FH20" s="315">
        <v>0</v>
      </c>
      <c r="FI20" s="315">
        <v>0</v>
      </c>
      <c r="FJ20" s="315">
        <v>190.95</v>
      </c>
      <c r="FK20" s="49">
        <v>82.5</v>
      </c>
      <c r="FL20" s="306"/>
      <c r="FM20" s="315">
        <v>0</v>
      </c>
      <c r="FN20" s="315">
        <v>0</v>
      </c>
      <c r="FO20" s="315">
        <v>249.14999999999998</v>
      </c>
      <c r="FP20" s="49">
        <v>190.5</v>
      </c>
      <c r="FQ20" s="306"/>
      <c r="FR20" s="49">
        <v>0</v>
      </c>
      <c r="FS20" s="49">
        <v>0</v>
      </c>
      <c r="FT20" s="49">
        <v>308.25</v>
      </c>
      <c r="FU20" s="49">
        <v>391.4</v>
      </c>
      <c r="FV20" s="306"/>
      <c r="FW20" s="49">
        <v>0</v>
      </c>
      <c r="FX20" s="49">
        <v>0</v>
      </c>
      <c r="FY20" s="49">
        <v>97.874999999999972</v>
      </c>
      <c r="FZ20" s="49">
        <v>227.10000000000002</v>
      </c>
      <c r="GA20" s="306"/>
      <c r="GB20" s="49">
        <v>0</v>
      </c>
      <c r="GC20" s="49">
        <v>0</v>
      </c>
      <c r="GD20" s="49">
        <v>1123.5749999999998</v>
      </c>
      <c r="GE20" s="49">
        <v>986.6</v>
      </c>
      <c r="GF20" s="306"/>
      <c r="GG20" s="315">
        <v>0</v>
      </c>
      <c r="GH20" s="315">
        <v>0</v>
      </c>
      <c r="GI20" s="315">
        <v>229.5</v>
      </c>
      <c r="GJ20" s="49">
        <v>304</v>
      </c>
      <c r="GK20" s="306"/>
      <c r="GL20" s="49">
        <v>0</v>
      </c>
      <c r="GM20" s="49">
        <v>0</v>
      </c>
      <c r="GN20" s="49">
        <v>1082.8500000000001</v>
      </c>
      <c r="GO20" s="49">
        <v>0</v>
      </c>
      <c r="GP20" s="306"/>
    </row>
    <row r="21" spans="1:198" ht="18">
      <c r="A21" s="39" t="s">
        <v>637</v>
      </c>
      <c r="B21" s="45">
        <f t="shared" si="0"/>
        <v>54339.737500000017</v>
      </c>
      <c r="C21" s="41"/>
      <c r="D21" s="49">
        <v>33.5</v>
      </c>
      <c r="E21" s="49">
        <v>306.39999999999992</v>
      </c>
      <c r="F21" s="49">
        <v>75.824999999999989</v>
      </c>
      <c r="G21" s="49">
        <v>13.9</v>
      </c>
      <c r="H21" s="342"/>
      <c r="I21" s="49">
        <v>52.625000000000014</v>
      </c>
      <c r="J21" s="49">
        <v>63.75</v>
      </c>
      <c r="K21" s="49">
        <v>13.5</v>
      </c>
      <c r="L21" s="49">
        <v>5.2</v>
      </c>
      <c r="M21" s="342"/>
      <c r="N21" s="49">
        <v>128.69999999999987</v>
      </c>
      <c r="O21" s="49">
        <v>126.95</v>
      </c>
      <c r="P21" s="49">
        <v>413.88750000000005</v>
      </c>
      <c r="Q21" s="573">
        <v>356.89999999999992</v>
      </c>
      <c r="R21" s="342"/>
      <c r="S21" s="298">
        <v>86.924999999999955</v>
      </c>
      <c r="T21" s="298">
        <v>172.79999999999984</v>
      </c>
      <c r="U21" s="298">
        <v>235.125</v>
      </c>
      <c r="V21" s="49">
        <v>250</v>
      </c>
      <c r="W21" s="342"/>
      <c r="X21" s="49">
        <v>88.575000000000045</v>
      </c>
      <c r="Y21" s="49">
        <v>165.29999999999973</v>
      </c>
      <c r="Z21" s="49">
        <v>309</v>
      </c>
      <c r="AA21" s="49">
        <v>260.39999999999998</v>
      </c>
      <c r="AB21" s="342"/>
      <c r="AC21" s="49">
        <v>159.74999999999989</v>
      </c>
      <c r="AD21" s="49">
        <v>168.79999999999973</v>
      </c>
      <c r="AE21" s="49">
        <v>535.65</v>
      </c>
      <c r="AF21" s="49">
        <v>553.70000000000005</v>
      </c>
      <c r="AG21" s="342"/>
      <c r="AH21" s="49">
        <v>204.14999999999986</v>
      </c>
      <c r="AI21" s="49">
        <v>326.20000000000027</v>
      </c>
      <c r="AJ21" s="49">
        <v>439.35</v>
      </c>
      <c r="AK21" s="49">
        <v>449.6</v>
      </c>
      <c r="AL21" s="342"/>
      <c r="AM21" s="49">
        <v>75.549999999999841</v>
      </c>
      <c r="AN21" s="49">
        <v>350.19999999999982</v>
      </c>
      <c r="AO21" s="49">
        <v>417.44999999999993</v>
      </c>
      <c r="AP21" s="49">
        <v>674</v>
      </c>
      <c r="AQ21" s="342"/>
      <c r="AR21" s="49">
        <v>97.724999999999682</v>
      </c>
      <c r="AS21" s="49">
        <v>122.45</v>
      </c>
      <c r="AT21" s="49">
        <v>332.70000000000005</v>
      </c>
      <c r="AU21" s="49">
        <v>202</v>
      </c>
      <c r="AV21" s="342"/>
      <c r="AW21" s="49">
        <v>10.524999999999864</v>
      </c>
      <c r="AX21" s="49">
        <v>474.400000000001</v>
      </c>
      <c r="AY21" s="49">
        <v>353.70000000000005</v>
      </c>
      <c r="AZ21" s="49">
        <v>345</v>
      </c>
      <c r="BA21" s="342"/>
      <c r="BB21" s="49">
        <v>100.47499999999991</v>
      </c>
      <c r="BC21" s="49">
        <v>213.69999999999996</v>
      </c>
      <c r="BD21" s="49">
        <v>309</v>
      </c>
      <c r="BE21" s="49">
        <v>580.5</v>
      </c>
      <c r="BF21" s="342"/>
      <c r="BG21" s="49">
        <v>60.749999999999773</v>
      </c>
      <c r="BH21" s="49">
        <v>254.65</v>
      </c>
      <c r="BI21" s="49">
        <v>409.42499999999995</v>
      </c>
      <c r="BJ21" s="49">
        <v>323.59999999999997</v>
      </c>
      <c r="BK21" s="342"/>
      <c r="BL21" s="49">
        <v>128.25000000000023</v>
      </c>
      <c r="BM21" s="49">
        <v>194.19999999999996</v>
      </c>
      <c r="BN21" s="49">
        <v>280.95000000000005</v>
      </c>
      <c r="BO21" s="49">
        <v>363.79999999999995</v>
      </c>
      <c r="BP21" s="342"/>
      <c r="BQ21" s="49">
        <v>92.575000000000273</v>
      </c>
      <c r="BR21" s="49">
        <v>226.70000000000027</v>
      </c>
      <c r="BS21" s="49">
        <v>169.35000000000002</v>
      </c>
      <c r="BT21" s="49">
        <v>756.9</v>
      </c>
      <c r="BU21" s="306"/>
      <c r="BV21" s="49">
        <v>56.975000000000136</v>
      </c>
      <c r="BW21" s="49">
        <v>178.39999999999964</v>
      </c>
      <c r="BX21" s="49">
        <v>298.04999999999995</v>
      </c>
      <c r="BY21" s="49">
        <v>418.8</v>
      </c>
      <c r="BZ21" s="342"/>
      <c r="CA21" s="49">
        <v>97.75</v>
      </c>
      <c r="CB21" s="49">
        <v>333.39999999999873</v>
      </c>
      <c r="CC21" s="49">
        <v>247.125</v>
      </c>
      <c r="CD21" s="49">
        <v>740.9</v>
      </c>
      <c r="CE21" s="306"/>
      <c r="CF21" s="315">
        <v>97.800000000000182</v>
      </c>
      <c r="CG21" s="315">
        <v>74.550000000000182</v>
      </c>
      <c r="CH21" s="315">
        <v>310.875</v>
      </c>
      <c r="CI21" s="49">
        <v>506.20000000000005</v>
      </c>
      <c r="CJ21" s="306"/>
      <c r="CK21" s="49">
        <v>43.650000000000091</v>
      </c>
      <c r="CL21" s="49">
        <v>134.05000000000001</v>
      </c>
      <c r="CM21" s="49">
        <v>86.175000000000011</v>
      </c>
      <c r="CN21" s="49">
        <v>291.7</v>
      </c>
      <c r="CO21" s="342"/>
      <c r="CP21" s="49">
        <v>37.549999999999955</v>
      </c>
      <c r="CQ21" s="49">
        <v>239.05000000000109</v>
      </c>
      <c r="CR21" s="49">
        <v>347.02499999999998</v>
      </c>
      <c r="CS21" s="49">
        <v>429.5</v>
      </c>
      <c r="CT21" s="306"/>
      <c r="CU21" s="49">
        <v>40.875000000000227</v>
      </c>
      <c r="CV21" s="49">
        <v>150.90000000000146</v>
      </c>
      <c r="CW21" s="49">
        <v>276.82499999999999</v>
      </c>
      <c r="CX21" s="49">
        <v>318.79999999999995</v>
      </c>
      <c r="CY21" s="342"/>
      <c r="CZ21" s="49">
        <v>9.0000000000002274</v>
      </c>
      <c r="DA21" s="49">
        <v>153.30000000000001</v>
      </c>
      <c r="DB21" s="49">
        <v>0</v>
      </c>
      <c r="DC21" s="49">
        <v>189.9</v>
      </c>
      <c r="DD21" s="306"/>
      <c r="DE21" s="49">
        <v>791.67500000000041</v>
      </c>
      <c r="DF21" s="49">
        <v>1063.3000000000011</v>
      </c>
      <c r="DG21" s="49">
        <v>1959.3000000000006</v>
      </c>
      <c r="DH21" s="298">
        <v>2148</v>
      </c>
      <c r="DI21" s="306"/>
      <c r="DJ21" s="298">
        <v>143.75000000000091</v>
      </c>
      <c r="DK21" s="298">
        <v>412.64999999999964</v>
      </c>
      <c r="DL21" s="298">
        <v>696.67500000000007</v>
      </c>
      <c r="DM21" s="49">
        <v>752.49999999999989</v>
      </c>
      <c r="DN21" s="306"/>
      <c r="DO21" s="49">
        <v>104.02500000000055</v>
      </c>
      <c r="DP21" s="49">
        <v>286.14999999999964</v>
      </c>
      <c r="DQ21" s="49">
        <v>291.07499999999999</v>
      </c>
      <c r="DR21" s="49">
        <v>439.09999999999997</v>
      </c>
      <c r="DS21" s="306"/>
      <c r="DT21" s="49">
        <v>0</v>
      </c>
      <c r="DU21" s="49">
        <v>0</v>
      </c>
      <c r="DV21" s="49">
        <v>0</v>
      </c>
      <c r="DW21" s="49">
        <v>514.5</v>
      </c>
      <c r="DX21" s="306"/>
      <c r="DY21" s="49">
        <v>820.92500000001382</v>
      </c>
      <c r="DZ21" s="49">
        <v>1377.1000000000031</v>
      </c>
      <c r="EA21" s="49">
        <v>3357.6750000000002</v>
      </c>
      <c r="EB21" s="298">
        <v>2888.7000000000003</v>
      </c>
      <c r="EC21" s="306"/>
      <c r="ED21" s="49">
        <v>57.875000000000909</v>
      </c>
      <c r="EE21" s="49">
        <v>113.40000000000146</v>
      </c>
      <c r="EF21" s="49">
        <v>113.625</v>
      </c>
      <c r="EG21" s="49">
        <v>186.9</v>
      </c>
      <c r="EH21" s="306"/>
      <c r="EI21" s="49">
        <v>111.07500000000164</v>
      </c>
      <c r="EJ21" s="49">
        <v>171.60000000000218</v>
      </c>
      <c r="EK21" s="49">
        <v>45.375</v>
      </c>
      <c r="EL21" s="49">
        <v>208.5</v>
      </c>
      <c r="EM21" s="306"/>
      <c r="EN21" s="49">
        <v>0</v>
      </c>
      <c r="EO21" s="49">
        <v>351.85000000000036</v>
      </c>
      <c r="EP21" s="49">
        <v>456.375</v>
      </c>
      <c r="EQ21" s="49">
        <v>305.69999999999993</v>
      </c>
      <c r="ER21" s="306"/>
      <c r="ES21" s="49">
        <v>74.750000000002728</v>
      </c>
      <c r="ET21" s="49">
        <v>201.80000000000109</v>
      </c>
      <c r="EU21" s="49">
        <v>314.84999999999997</v>
      </c>
      <c r="EV21" s="49">
        <v>193.2</v>
      </c>
      <c r="EW21" s="306"/>
      <c r="EX21">
        <v>351.70000000000005</v>
      </c>
      <c r="EY21">
        <v>1798.0499999999993</v>
      </c>
      <c r="EZ21">
        <v>1422.15</v>
      </c>
      <c r="FA21" s="414">
        <v>2006.5000000000002</v>
      </c>
      <c r="FB21" s="306"/>
      <c r="FC21" s="49">
        <v>45.825000000000728</v>
      </c>
      <c r="FD21" s="49">
        <v>118.5</v>
      </c>
      <c r="FE21" s="49">
        <v>106.875</v>
      </c>
      <c r="FF21" s="49">
        <v>79.599999999999994</v>
      </c>
      <c r="FG21" s="306"/>
      <c r="FH21" s="315">
        <v>28.775000000000546</v>
      </c>
      <c r="FI21" s="315">
        <v>160.94999999999999</v>
      </c>
      <c r="FJ21" s="315">
        <v>433.79999999999995</v>
      </c>
      <c r="FK21" s="49">
        <v>397.7</v>
      </c>
      <c r="FL21" s="306"/>
      <c r="FM21" s="315">
        <v>98.950000000000728</v>
      </c>
      <c r="FN21" s="315">
        <v>146.95000000000073</v>
      </c>
      <c r="FO21" s="315">
        <v>268.8</v>
      </c>
      <c r="FP21" s="49">
        <v>277</v>
      </c>
      <c r="FQ21" s="306"/>
      <c r="FR21" s="49">
        <v>100.27500000000236</v>
      </c>
      <c r="FS21" s="49">
        <v>196.4</v>
      </c>
      <c r="FT21" s="49">
        <v>381.22500000000002</v>
      </c>
      <c r="FU21" s="49">
        <v>419.29999999999995</v>
      </c>
      <c r="FV21" s="306"/>
      <c r="FW21" s="49">
        <v>0</v>
      </c>
      <c r="FX21" s="49">
        <v>116.54999999999927</v>
      </c>
      <c r="FY21" s="49">
        <v>27.900000000000002</v>
      </c>
      <c r="FZ21" s="49">
        <v>170.7</v>
      </c>
      <c r="GA21" s="306"/>
      <c r="GB21" s="49">
        <v>260.775000000006</v>
      </c>
      <c r="GC21" s="49">
        <v>626.94999999998868</v>
      </c>
      <c r="GD21" s="49">
        <v>666.22499999999991</v>
      </c>
      <c r="GE21" s="49">
        <v>1048.4000000000001</v>
      </c>
      <c r="GF21" s="306"/>
      <c r="GG21" s="315">
        <v>75.000000000000909</v>
      </c>
      <c r="GH21" s="315">
        <v>126.25</v>
      </c>
      <c r="GI21" s="315">
        <v>104.25</v>
      </c>
      <c r="GJ21" s="49">
        <v>402.5</v>
      </c>
      <c r="GK21" s="306"/>
      <c r="GL21" s="49">
        <v>0</v>
      </c>
      <c r="GM21" s="49">
        <v>0</v>
      </c>
      <c r="GN21" s="49">
        <v>894.82499999999993</v>
      </c>
      <c r="GO21" s="49">
        <v>0</v>
      </c>
      <c r="GP21" s="306"/>
    </row>
    <row r="22" spans="1:198" s="38" customFormat="1" ht="18">
      <c r="A22" s="39" t="s">
        <v>2503</v>
      </c>
      <c r="B22" s="45">
        <f t="shared" si="0"/>
        <v>41470.799999999996</v>
      </c>
      <c r="C22" s="41"/>
      <c r="D22" s="49">
        <v>0</v>
      </c>
      <c r="E22" s="49">
        <v>125.2</v>
      </c>
      <c r="F22" s="49">
        <v>426.97499999999991</v>
      </c>
      <c r="G22" s="49">
        <v>219.59999999999997</v>
      </c>
      <c r="H22" s="342"/>
      <c r="I22" s="49">
        <v>0</v>
      </c>
      <c r="J22" s="49">
        <v>15.199999999999989</v>
      </c>
      <c r="K22" s="49">
        <v>228.375</v>
      </c>
      <c r="L22" s="49">
        <v>253</v>
      </c>
      <c r="M22" s="342"/>
      <c r="N22" s="49">
        <v>0</v>
      </c>
      <c r="O22" s="49">
        <v>115.09999999999998</v>
      </c>
      <c r="P22" s="49">
        <v>403.20000000000005</v>
      </c>
      <c r="Q22" s="573">
        <v>532.4</v>
      </c>
      <c r="R22" s="342"/>
      <c r="S22" s="298">
        <v>0</v>
      </c>
      <c r="T22" s="298">
        <v>0</v>
      </c>
      <c r="U22" s="298">
        <v>348</v>
      </c>
      <c r="V22" s="49">
        <v>94.5</v>
      </c>
      <c r="W22" s="342"/>
      <c r="X22" s="49">
        <v>0</v>
      </c>
      <c r="Y22" s="49">
        <v>0</v>
      </c>
      <c r="Z22" s="49">
        <v>212.92499999999998</v>
      </c>
      <c r="AA22" s="49">
        <v>313.5</v>
      </c>
      <c r="AB22" s="342"/>
      <c r="AC22" s="49">
        <v>0</v>
      </c>
      <c r="AD22" s="49">
        <v>0</v>
      </c>
      <c r="AE22" s="49">
        <v>319.875</v>
      </c>
      <c r="AF22" s="49">
        <v>273</v>
      </c>
      <c r="AG22" s="342"/>
      <c r="AH22" s="49">
        <v>0</v>
      </c>
      <c r="AI22" s="49">
        <v>0</v>
      </c>
      <c r="AJ22" s="49">
        <v>605.69999999999993</v>
      </c>
      <c r="AK22" s="49">
        <v>672.85</v>
      </c>
      <c r="AL22" s="342"/>
      <c r="AM22" s="49">
        <v>0</v>
      </c>
      <c r="AN22" s="49">
        <v>0</v>
      </c>
      <c r="AO22" s="49">
        <v>262.875</v>
      </c>
      <c r="AP22" s="49">
        <v>261.3</v>
      </c>
      <c r="AQ22" s="342"/>
      <c r="AR22" s="49">
        <v>0</v>
      </c>
      <c r="AS22" s="49">
        <v>0</v>
      </c>
      <c r="AT22" s="49">
        <v>127.94999999999999</v>
      </c>
      <c r="AU22" s="49">
        <v>448.4</v>
      </c>
      <c r="AV22" s="342"/>
      <c r="AW22" s="49">
        <v>0</v>
      </c>
      <c r="AX22" s="49">
        <v>0</v>
      </c>
      <c r="AY22" s="49">
        <v>366.67500000000001</v>
      </c>
      <c r="AZ22" s="49">
        <v>953.40000000000009</v>
      </c>
      <c r="BA22" s="342"/>
      <c r="BB22" s="49">
        <v>0</v>
      </c>
      <c r="BC22" s="49">
        <v>0</v>
      </c>
      <c r="BD22" s="49">
        <v>296.25</v>
      </c>
      <c r="BE22" s="49">
        <v>25.2</v>
      </c>
      <c r="BF22" s="342"/>
      <c r="BG22" s="49">
        <v>0</v>
      </c>
      <c r="BH22" s="49">
        <v>0</v>
      </c>
      <c r="BI22" s="49">
        <v>413.625</v>
      </c>
      <c r="BJ22" s="49">
        <v>188.89999999999998</v>
      </c>
      <c r="BK22" s="342"/>
      <c r="BL22" s="49">
        <v>0</v>
      </c>
      <c r="BM22" s="49">
        <v>0</v>
      </c>
      <c r="BN22" s="49">
        <v>144.67500000000001</v>
      </c>
      <c r="BO22" s="49">
        <v>222.5</v>
      </c>
      <c r="BP22" s="342"/>
      <c r="BQ22" s="49">
        <v>0</v>
      </c>
      <c r="BR22" s="49">
        <v>0</v>
      </c>
      <c r="BS22" s="49">
        <v>275.17499999999995</v>
      </c>
      <c r="BT22" s="49">
        <v>327</v>
      </c>
      <c r="BU22" s="306"/>
      <c r="BV22" s="49">
        <v>0</v>
      </c>
      <c r="BW22" s="49">
        <v>0</v>
      </c>
      <c r="BX22" s="49">
        <v>408.30000000000007</v>
      </c>
      <c r="BY22" s="49">
        <v>121.49999999999999</v>
      </c>
      <c r="BZ22" s="342"/>
      <c r="CA22" s="49">
        <v>0</v>
      </c>
      <c r="CB22" s="49">
        <v>0</v>
      </c>
      <c r="CC22" s="49">
        <v>317.92500000000001</v>
      </c>
      <c r="CD22" s="49">
        <v>294.5</v>
      </c>
      <c r="CE22" s="306"/>
      <c r="CF22" s="315">
        <v>0</v>
      </c>
      <c r="CG22" s="315">
        <v>0</v>
      </c>
      <c r="CH22" s="315">
        <v>115.94999999999999</v>
      </c>
      <c r="CI22" s="49">
        <v>462.5</v>
      </c>
      <c r="CJ22" s="306"/>
      <c r="CK22" s="49">
        <v>0</v>
      </c>
      <c r="CL22" s="49">
        <v>0</v>
      </c>
      <c r="CM22" s="49">
        <v>193.875</v>
      </c>
      <c r="CN22" s="49">
        <v>503</v>
      </c>
      <c r="CO22" s="342"/>
      <c r="CP22" s="49">
        <v>0</v>
      </c>
      <c r="CQ22" s="49">
        <v>0</v>
      </c>
      <c r="CR22" s="49">
        <v>286.79999999999995</v>
      </c>
      <c r="CS22" s="49">
        <v>408.4</v>
      </c>
      <c r="CT22" s="306"/>
      <c r="CU22" s="49">
        <v>0</v>
      </c>
      <c r="CV22" s="49">
        <v>0</v>
      </c>
      <c r="CW22" s="49">
        <v>530.32500000000005</v>
      </c>
      <c r="CX22" s="49">
        <v>529.9</v>
      </c>
      <c r="CY22" s="342"/>
      <c r="CZ22" s="49">
        <v>0</v>
      </c>
      <c r="DA22" s="49">
        <v>0</v>
      </c>
      <c r="DB22" s="49">
        <v>0</v>
      </c>
      <c r="DC22" s="49">
        <v>1.3</v>
      </c>
      <c r="DD22" s="306"/>
      <c r="DE22" s="49">
        <v>0</v>
      </c>
      <c r="DF22" s="49">
        <v>0</v>
      </c>
      <c r="DG22" s="49">
        <v>2621.9250000000002</v>
      </c>
      <c r="DH22" s="298">
        <v>3570.1</v>
      </c>
      <c r="DI22" s="306"/>
      <c r="DJ22" s="298">
        <v>0</v>
      </c>
      <c r="DK22" s="298">
        <v>0</v>
      </c>
      <c r="DL22" s="298">
        <v>505.5</v>
      </c>
      <c r="DM22" s="49">
        <v>887.59999999999991</v>
      </c>
      <c r="DN22" s="306"/>
      <c r="DO22" s="49">
        <v>0</v>
      </c>
      <c r="DP22" s="49">
        <v>0</v>
      </c>
      <c r="DQ22" s="49">
        <v>130.42499999999998</v>
      </c>
      <c r="DR22" s="49">
        <v>121.8</v>
      </c>
      <c r="DS22" s="306"/>
      <c r="DT22" s="49">
        <v>0</v>
      </c>
      <c r="DU22" s="49">
        <v>0</v>
      </c>
      <c r="DV22" s="49">
        <v>0</v>
      </c>
      <c r="DW22" s="49">
        <v>97.5</v>
      </c>
      <c r="DX22" s="306"/>
      <c r="DY22" s="49">
        <v>0</v>
      </c>
      <c r="DZ22" s="49">
        <v>0</v>
      </c>
      <c r="EA22" s="49">
        <v>3217.3500000000004</v>
      </c>
      <c r="EB22" s="298">
        <v>3534.2999999999997</v>
      </c>
      <c r="EC22" s="306"/>
      <c r="ED22" s="49">
        <v>0</v>
      </c>
      <c r="EE22" s="49">
        <v>0</v>
      </c>
      <c r="EF22" s="49">
        <v>2.0999999999999996</v>
      </c>
      <c r="EG22" s="49">
        <v>221</v>
      </c>
      <c r="EH22" s="306"/>
      <c r="EI22" s="49">
        <v>0</v>
      </c>
      <c r="EJ22" s="49">
        <v>0</v>
      </c>
      <c r="EK22" s="49">
        <v>94.574999999999989</v>
      </c>
      <c r="EL22" s="49">
        <v>269.79999999999995</v>
      </c>
      <c r="EM22" s="306"/>
      <c r="EN22" s="49">
        <v>0</v>
      </c>
      <c r="EO22" s="49">
        <v>0</v>
      </c>
      <c r="EP22" s="49">
        <v>430.19999999999993</v>
      </c>
      <c r="EQ22" s="49">
        <v>475.4</v>
      </c>
      <c r="ER22" s="306"/>
      <c r="ES22" s="49">
        <v>0</v>
      </c>
      <c r="ET22" s="49">
        <v>0</v>
      </c>
      <c r="EU22" s="49">
        <v>363.67499999999995</v>
      </c>
      <c r="EV22" s="49">
        <v>244</v>
      </c>
      <c r="EW22" s="306"/>
      <c r="EX22">
        <v>0</v>
      </c>
      <c r="EY22">
        <v>0</v>
      </c>
      <c r="EZ22">
        <v>2202.4499999999998</v>
      </c>
      <c r="FA22" s="414">
        <v>2502.75</v>
      </c>
      <c r="FB22" s="306"/>
      <c r="FC22" s="49">
        <v>0</v>
      </c>
      <c r="FD22" s="49">
        <v>0</v>
      </c>
      <c r="FE22" s="49">
        <v>172.64999999999998</v>
      </c>
      <c r="FF22" s="49">
        <v>442.7</v>
      </c>
      <c r="FG22" s="306"/>
      <c r="FH22" s="315">
        <v>0</v>
      </c>
      <c r="FI22" s="315">
        <v>0</v>
      </c>
      <c r="FJ22" s="315">
        <v>270.97500000000002</v>
      </c>
      <c r="FK22" s="49">
        <v>132.4</v>
      </c>
      <c r="FL22" s="306"/>
      <c r="FM22" s="315">
        <v>0</v>
      </c>
      <c r="FN22" s="315">
        <v>0</v>
      </c>
      <c r="FO22" s="315">
        <v>246.29999999999998</v>
      </c>
      <c r="FP22" s="49">
        <v>239</v>
      </c>
      <c r="FQ22" s="306"/>
      <c r="FR22" s="49">
        <v>0</v>
      </c>
      <c r="FS22" s="49">
        <v>0</v>
      </c>
      <c r="FT22" s="49">
        <v>363.6</v>
      </c>
      <c r="FU22" s="49">
        <v>578.30000000000007</v>
      </c>
      <c r="FV22" s="306"/>
      <c r="FW22" s="49">
        <v>0</v>
      </c>
      <c r="FX22" s="49">
        <v>0</v>
      </c>
      <c r="FY22" s="49">
        <v>252.82499999999999</v>
      </c>
      <c r="FZ22" s="49">
        <v>236.60000000000002</v>
      </c>
      <c r="GA22" s="306"/>
      <c r="GB22" s="49">
        <v>0</v>
      </c>
      <c r="GC22" s="49">
        <v>0</v>
      </c>
      <c r="GD22" s="49">
        <v>883.72500000000014</v>
      </c>
      <c r="GE22" s="49">
        <v>1366.5</v>
      </c>
      <c r="GF22" s="306"/>
      <c r="GG22" s="315">
        <v>0</v>
      </c>
      <c r="GH22" s="315">
        <v>0</v>
      </c>
      <c r="GI22" s="315">
        <v>202.875</v>
      </c>
      <c r="GJ22" s="49">
        <v>321</v>
      </c>
      <c r="GK22" s="306"/>
      <c r="GL22" s="49">
        <v>0</v>
      </c>
      <c r="GM22" s="49">
        <v>0</v>
      </c>
      <c r="GN22" s="49">
        <v>621.30000000000007</v>
      </c>
      <c r="GO22" s="49">
        <v>0</v>
      </c>
      <c r="GP22" s="306"/>
    </row>
    <row r="23" spans="1:198" s="38" customFormat="1" ht="18">
      <c r="A23" s="81" t="s">
        <v>1579</v>
      </c>
      <c r="B23" s="45">
        <f t="shared" si="0"/>
        <v>62212.587499999951</v>
      </c>
      <c r="C23" s="41"/>
      <c r="D23" s="49">
        <v>91.500000000000014</v>
      </c>
      <c r="E23" s="49">
        <v>152.69999999999999</v>
      </c>
      <c r="F23" s="49">
        <v>95.774999999999991</v>
      </c>
      <c r="G23" s="49">
        <v>184.39999999999998</v>
      </c>
      <c r="H23" s="342"/>
      <c r="I23" s="49">
        <v>40.500000000000028</v>
      </c>
      <c r="J23" s="49">
        <v>11.25</v>
      </c>
      <c r="K23" s="49">
        <v>149.625</v>
      </c>
      <c r="L23" s="49">
        <v>276</v>
      </c>
      <c r="M23" s="342"/>
      <c r="N23" s="49">
        <v>132.57500000000005</v>
      </c>
      <c r="O23" s="49">
        <v>235.2</v>
      </c>
      <c r="P23" s="49">
        <v>498.1875</v>
      </c>
      <c r="Q23" s="573">
        <v>573.6</v>
      </c>
      <c r="R23" s="342"/>
      <c r="S23" s="298">
        <v>58.800000000000011</v>
      </c>
      <c r="T23" s="298">
        <v>129.75</v>
      </c>
      <c r="U23" s="298">
        <v>167.7</v>
      </c>
      <c r="V23" s="49">
        <v>45</v>
      </c>
      <c r="W23" s="342"/>
      <c r="X23" s="49">
        <v>59.499999999999886</v>
      </c>
      <c r="Y23" s="49">
        <v>136.80000000000018</v>
      </c>
      <c r="Z23" s="49">
        <v>273.14999999999998</v>
      </c>
      <c r="AA23" s="49">
        <v>343</v>
      </c>
      <c r="AB23" s="342"/>
      <c r="AC23" s="49">
        <v>240.82499999999982</v>
      </c>
      <c r="AD23" s="49">
        <v>605.54999999999927</v>
      </c>
      <c r="AE23" s="49">
        <v>663.59999999999991</v>
      </c>
      <c r="AF23" s="49">
        <v>482.5</v>
      </c>
      <c r="AG23" s="342"/>
      <c r="AH23" s="49">
        <v>185.82499999999993</v>
      </c>
      <c r="AI23" s="49">
        <v>310.19999999999959</v>
      </c>
      <c r="AJ23" s="49">
        <v>782.09999999999991</v>
      </c>
      <c r="AK23" s="49">
        <v>753.4</v>
      </c>
      <c r="AL23" s="342"/>
      <c r="AM23" s="49">
        <v>134.02500000000009</v>
      </c>
      <c r="AN23" s="49">
        <v>304.80000000000064</v>
      </c>
      <c r="AO23" s="49">
        <v>189.45</v>
      </c>
      <c r="AP23" s="49">
        <v>551.75</v>
      </c>
      <c r="AQ23" s="342"/>
      <c r="AR23" s="49">
        <v>87.350000000000591</v>
      </c>
      <c r="AS23" s="49">
        <v>235.54999999999998</v>
      </c>
      <c r="AT23" s="49">
        <v>171.375</v>
      </c>
      <c r="AU23" s="49">
        <v>237.2</v>
      </c>
      <c r="AV23" s="342"/>
      <c r="AW23" s="49">
        <v>182.30000000000064</v>
      </c>
      <c r="AX23" s="49">
        <v>494.35000000000127</v>
      </c>
      <c r="AY23" s="49">
        <v>576.6</v>
      </c>
      <c r="AZ23" s="49">
        <v>579.09999999999991</v>
      </c>
      <c r="BA23" s="342"/>
      <c r="BB23" s="49">
        <v>86.025000000000546</v>
      </c>
      <c r="BC23" s="49">
        <v>292.3</v>
      </c>
      <c r="BD23" s="49">
        <v>292.79999999999995</v>
      </c>
      <c r="BE23" s="49">
        <v>455.5</v>
      </c>
      <c r="BF23" s="342"/>
      <c r="BG23" s="49">
        <v>108.17500000000064</v>
      </c>
      <c r="BH23" s="49">
        <v>188.19999999999996</v>
      </c>
      <c r="BI23" s="49">
        <v>344.84999999999997</v>
      </c>
      <c r="BJ23" s="49">
        <v>284.2</v>
      </c>
      <c r="BK23" s="342"/>
      <c r="BL23" s="49">
        <v>86.125000000000455</v>
      </c>
      <c r="BM23" s="49">
        <v>95.75</v>
      </c>
      <c r="BN23" s="49">
        <v>218.10000000000002</v>
      </c>
      <c r="BO23" s="49">
        <v>359.4</v>
      </c>
      <c r="BP23" s="342"/>
      <c r="BQ23" s="49">
        <v>53.400000000000318</v>
      </c>
      <c r="BR23" s="49">
        <v>257.20000000000073</v>
      </c>
      <c r="BS23" s="49">
        <v>193.95</v>
      </c>
      <c r="BT23" s="49">
        <v>641.79999999999995</v>
      </c>
      <c r="BU23" s="306"/>
      <c r="BV23" s="49">
        <v>161.80000000000041</v>
      </c>
      <c r="BW23" s="49">
        <v>304.55000000000109</v>
      </c>
      <c r="BX23" s="49">
        <v>429.67499999999995</v>
      </c>
      <c r="BY23" s="49">
        <v>400.4</v>
      </c>
      <c r="BZ23" s="342"/>
      <c r="CA23" s="49">
        <v>65.775000000000091</v>
      </c>
      <c r="CB23" s="49">
        <v>230.34999999999945</v>
      </c>
      <c r="CC23" s="49">
        <v>171.97500000000002</v>
      </c>
      <c r="CD23" s="49">
        <v>696.6</v>
      </c>
      <c r="CE23" s="306"/>
      <c r="CF23" s="315">
        <v>22.949999999999818</v>
      </c>
      <c r="CG23" s="315">
        <v>147.05000000000018</v>
      </c>
      <c r="CH23" s="315">
        <v>257.17499999999995</v>
      </c>
      <c r="CI23" s="49">
        <v>533</v>
      </c>
      <c r="CJ23" s="306"/>
      <c r="CK23" s="49">
        <v>49.699999999999818</v>
      </c>
      <c r="CL23" s="49">
        <v>151.25</v>
      </c>
      <c r="CM23" s="49">
        <v>152.625</v>
      </c>
      <c r="CN23" s="49">
        <v>528.70000000000005</v>
      </c>
      <c r="CO23" s="342"/>
      <c r="CP23" s="49">
        <v>101.47499999999991</v>
      </c>
      <c r="CQ23" s="49">
        <v>191.40000000000146</v>
      </c>
      <c r="CR23" s="49">
        <v>368.92499999999995</v>
      </c>
      <c r="CS23" s="49">
        <v>630.30000000000007</v>
      </c>
      <c r="CT23" s="306"/>
      <c r="CU23" s="49">
        <v>78.749999999999091</v>
      </c>
      <c r="CV23" s="49">
        <v>291.90000000000055</v>
      </c>
      <c r="CW23" s="49">
        <v>490.04999999999995</v>
      </c>
      <c r="CX23" s="49">
        <v>711.09999999999991</v>
      </c>
      <c r="CY23" s="342"/>
      <c r="CZ23" s="49">
        <v>52.049999999999272</v>
      </c>
      <c r="DA23" s="49">
        <v>136.5</v>
      </c>
      <c r="DB23" s="49">
        <v>5.7750000000000004</v>
      </c>
      <c r="DC23" s="49">
        <v>56.20000000000001</v>
      </c>
      <c r="DD23" s="306"/>
      <c r="DE23" s="49">
        <v>608.0499999999995</v>
      </c>
      <c r="DF23" s="49">
        <v>1110.3999999999996</v>
      </c>
      <c r="DG23" s="49">
        <v>2679.7499999999995</v>
      </c>
      <c r="DH23" s="298">
        <v>2212.5000000000005</v>
      </c>
      <c r="DI23" s="306"/>
      <c r="DJ23" s="298">
        <v>165.22499999999854</v>
      </c>
      <c r="DK23" s="298">
        <v>300.30000000000018</v>
      </c>
      <c r="DL23" s="298">
        <v>740.55</v>
      </c>
      <c r="DM23" s="49">
        <v>1214.05</v>
      </c>
      <c r="DN23" s="306"/>
      <c r="DO23" s="49">
        <v>108.89999999999873</v>
      </c>
      <c r="DP23" s="49">
        <v>286.05000000000018</v>
      </c>
      <c r="DQ23" s="49">
        <v>366.82499999999999</v>
      </c>
      <c r="DR23" s="49">
        <v>568</v>
      </c>
      <c r="DS23" s="306"/>
      <c r="DT23" s="49">
        <v>0</v>
      </c>
      <c r="DU23" s="49">
        <v>0</v>
      </c>
      <c r="DV23" s="49">
        <v>0</v>
      </c>
      <c r="DW23" s="49">
        <v>102.8</v>
      </c>
      <c r="DX23" s="306"/>
      <c r="DY23" s="49">
        <v>938.19999999997617</v>
      </c>
      <c r="DZ23" s="49">
        <v>1881.7250000000004</v>
      </c>
      <c r="EA23" s="49">
        <v>3327.1500000000015</v>
      </c>
      <c r="EB23" s="298">
        <v>3676.8999999999996</v>
      </c>
      <c r="EC23" s="306"/>
      <c r="ED23" s="49">
        <v>64.249999999999091</v>
      </c>
      <c r="EE23" s="49">
        <v>121.79999999999927</v>
      </c>
      <c r="EF23" s="49">
        <v>27.974999999999998</v>
      </c>
      <c r="EG23" s="49">
        <v>470.7</v>
      </c>
      <c r="EH23" s="306"/>
      <c r="EI23" s="49">
        <v>91.200000000001637</v>
      </c>
      <c r="EJ23" s="49">
        <v>178.54999999999745</v>
      </c>
      <c r="EK23" s="49">
        <v>288.60000000000002</v>
      </c>
      <c r="EL23" s="49">
        <v>479.50000000000006</v>
      </c>
      <c r="EM23" s="306"/>
      <c r="EN23" s="49">
        <v>0</v>
      </c>
      <c r="EO23" s="49">
        <v>207.54999999999563</v>
      </c>
      <c r="EP23" s="49">
        <v>329.99999999999994</v>
      </c>
      <c r="EQ23" s="49">
        <v>350</v>
      </c>
      <c r="ER23" s="306"/>
      <c r="ES23" s="49">
        <v>74.274999999999636</v>
      </c>
      <c r="ET23" s="49">
        <v>105.14999999999782</v>
      </c>
      <c r="EU23" s="49">
        <v>292.27499999999998</v>
      </c>
      <c r="EV23" s="49">
        <v>83.7</v>
      </c>
      <c r="EW23" s="306"/>
      <c r="EX23">
        <v>965.90000000000009</v>
      </c>
      <c r="EY23">
        <v>1431.9999999999945</v>
      </c>
      <c r="EZ23">
        <v>2607.6750000000002</v>
      </c>
      <c r="FA23" s="414">
        <v>2839.2</v>
      </c>
      <c r="FB23" s="306"/>
      <c r="FC23" s="49">
        <v>62.600000000000364</v>
      </c>
      <c r="FD23" s="49">
        <v>66.499999999996362</v>
      </c>
      <c r="FE23" s="49">
        <v>82.35</v>
      </c>
      <c r="FF23" s="49">
        <v>247.2</v>
      </c>
      <c r="FG23" s="306"/>
      <c r="FH23" s="315">
        <v>67.099999999999454</v>
      </c>
      <c r="FI23" s="315">
        <v>88.049999999999983</v>
      </c>
      <c r="FJ23" s="315">
        <v>270.60000000000002</v>
      </c>
      <c r="FK23" s="49">
        <v>108.2</v>
      </c>
      <c r="FL23" s="306"/>
      <c r="FM23" s="315">
        <v>109.25</v>
      </c>
      <c r="FN23" s="315">
        <v>102.72499999999673</v>
      </c>
      <c r="FO23" s="315">
        <v>179.77500000000001</v>
      </c>
      <c r="FP23" s="49">
        <v>165</v>
      </c>
      <c r="FQ23" s="306"/>
      <c r="FR23" s="49">
        <v>48.299999999999272</v>
      </c>
      <c r="FS23" s="49">
        <v>287.84999999999997</v>
      </c>
      <c r="FT23" s="49">
        <v>451.125</v>
      </c>
      <c r="FU23" s="49">
        <v>455.4</v>
      </c>
      <c r="FV23" s="306"/>
      <c r="FW23" s="49">
        <v>0</v>
      </c>
      <c r="FX23" s="49">
        <v>307.89999999999782</v>
      </c>
      <c r="FY23" s="49">
        <v>31.949999999999996</v>
      </c>
      <c r="FZ23" s="49">
        <v>272.60000000000002</v>
      </c>
      <c r="GA23" s="306"/>
      <c r="GB23" s="49">
        <v>262.77499999999964</v>
      </c>
      <c r="GC23" s="49">
        <v>487.40000000002357</v>
      </c>
      <c r="GD23" s="49">
        <v>976.42500000000007</v>
      </c>
      <c r="GE23" s="49">
        <v>1229.0999999999999</v>
      </c>
      <c r="GF23" s="306"/>
      <c r="GG23" s="315">
        <v>96.374999999998181</v>
      </c>
      <c r="GH23" s="315">
        <v>188.25</v>
      </c>
      <c r="GI23" s="315">
        <v>227.625</v>
      </c>
      <c r="GJ23" s="49">
        <v>447.5</v>
      </c>
      <c r="GK23" s="306"/>
      <c r="GL23" s="49">
        <v>0</v>
      </c>
      <c r="GM23" s="49">
        <v>0</v>
      </c>
      <c r="GN23" s="49">
        <v>796.35000000000014</v>
      </c>
      <c r="GO23" s="49">
        <v>0</v>
      </c>
      <c r="GP23" s="306"/>
    </row>
    <row r="24" spans="1:198" ht="18">
      <c r="A24" s="39" t="s">
        <v>2076</v>
      </c>
      <c r="B24" s="45">
        <f t="shared" si="0"/>
        <v>53819.850000000006</v>
      </c>
      <c r="C24" s="41"/>
      <c r="D24" s="49">
        <v>123.6</v>
      </c>
      <c r="E24" s="49">
        <v>310.64999999999992</v>
      </c>
      <c r="F24" s="49">
        <v>224.47500000000005</v>
      </c>
      <c r="G24" s="49">
        <v>170.3</v>
      </c>
      <c r="H24" s="342"/>
      <c r="I24" s="49">
        <v>51.149999999999949</v>
      </c>
      <c r="J24" s="49">
        <v>24.049999999999898</v>
      </c>
      <c r="K24" s="49">
        <v>117.30000000000001</v>
      </c>
      <c r="L24" s="49">
        <v>220.6</v>
      </c>
      <c r="M24" s="342"/>
      <c r="N24" s="49">
        <v>101.15000000000003</v>
      </c>
      <c r="O24" s="49">
        <v>158.4</v>
      </c>
      <c r="P24" s="49">
        <v>362.47500000000002</v>
      </c>
      <c r="Q24" s="573">
        <v>916.7</v>
      </c>
      <c r="R24" s="342"/>
      <c r="S24" s="298">
        <v>0</v>
      </c>
      <c r="T24" s="298">
        <v>3.0000000000001137</v>
      </c>
      <c r="U24" s="298">
        <v>117.75</v>
      </c>
      <c r="V24" s="49">
        <v>302.10000000000002</v>
      </c>
      <c r="W24" s="342"/>
      <c r="X24" s="49">
        <v>0</v>
      </c>
      <c r="Y24" s="49">
        <v>45.600000000000023</v>
      </c>
      <c r="Z24" s="49">
        <v>241.95000000000002</v>
      </c>
      <c r="AA24" s="49">
        <v>484.8</v>
      </c>
      <c r="AB24" s="342"/>
      <c r="AC24" s="49">
        <v>0</v>
      </c>
      <c r="AD24" s="49">
        <v>338.15000000000043</v>
      </c>
      <c r="AE24" s="49">
        <v>407.55000000000007</v>
      </c>
      <c r="AF24" s="49">
        <v>212.9</v>
      </c>
      <c r="AG24" s="342"/>
      <c r="AH24" s="49">
        <v>0</v>
      </c>
      <c r="AI24" s="49">
        <v>176.85000000000059</v>
      </c>
      <c r="AJ24" s="49">
        <v>913.27500000000009</v>
      </c>
      <c r="AK24" s="49">
        <v>916.50000000000011</v>
      </c>
      <c r="AL24" s="342"/>
      <c r="AM24" s="49">
        <v>0</v>
      </c>
      <c r="AN24" s="49">
        <v>303.39999999999986</v>
      </c>
      <c r="AO24" s="49">
        <v>189.375</v>
      </c>
      <c r="AP24" s="49">
        <v>399.59999999999997</v>
      </c>
      <c r="AQ24" s="342"/>
      <c r="AR24" s="49">
        <v>0</v>
      </c>
      <c r="AS24" s="49">
        <v>169.25</v>
      </c>
      <c r="AT24" s="49">
        <v>186.97500000000002</v>
      </c>
      <c r="AU24" s="49">
        <v>257.10000000000002</v>
      </c>
      <c r="AV24" s="342"/>
      <c r="AW24" s="49">
        <v>0</v>
      </c>
      <c r="AX24" s="49">
        <v>281.34999999999991</v>
      </c>
      <c r="AY24" s="49">
        <v>560.77499999999998</v>
      </c>
      <c r="AZ24" s="49">
        <v>807.4</v>
      </c>
      <c r="BA24" s="342"/>
      <c r="BB24" s="49">
        <v>0</v>
      </c>
      <c r="BC24" s="49">
        <v>241.75</v>
      </c>
      <c r="BD24" s="49">
        <v>265.95</v>
      </c>
      <c r="BE24" s="49">
        <v>168</v>
      </c>
      <c r="BF24" s="342"/>
      <c r="BG24" s="49">
        <v>0</v>
      </c>
      <c r="BH24" s="49">
        <v>89.75</v>
      </c>
      <c r="BI24" s="49">
        <v>369.82500000000005</v>
      </c>
      <c r="BJ24" s="49">
        <v>0</v>
      </c>
      <c r="BK24" s="342"/>
      <c r="BL24" s="49">
        <v>0</v>
      </c>
      <c r="BM24" s="49">
        <v>52.699999999999996</v>
      </c>
      <c r="BN24" s="49">
        <v>129.97500000000002</v>
      </c>
      <c r="BO24" s="49">
        <v>7.7000000000000011</v>
      </c>
      <c r="BP24" s="342"/>
      <c r="BQ24" s="49">
        <v>0</v>
      </c>
      <c r="BR24" s="49">
        <v>216.99999999999955</v>
      </c>
      <c r="BS24" s="49">
        <v>162.375</v>
      </c>
      <c r="BT24" s="49">
        <v>344</v>
      </c>
      <c r="BU24" s="306"/>
      <c r="BV24" s="49">
        <v>0</v>
      </c>
      <c r="BW24" s="49">
        <v>212.90000000000009</v>
      </c>
      <c r="BX24" s="49">
        <v>676.19999999999993</v>
      </c>
      <c r="BY24" s="49">
        <v>213.7</v>
      </c>
      <c r="BZ24" s="342"/>
      <c r="CA24" s="49">
        <v>0</v>
      </c>
      <c r="CB24" s="49">
        <v>217</v>
      </c>
      <c r="CC24" s="49">
        <v>194.92499999999998</v>
      </c>
      <c r="CD24" s="49">
        <v>351</v>
      </c>
      <c r="CE24" s="306"/>
      <c r="CF24" s="315">
        <v>0</v>
      </c>
      <c r="CG24" s="315">
        <v>92.75</v>
      </c>
      <c r="CH24" s="315">
        <v>158.77499999999998</v>
      </c>
      <c r="CI24" s="49">
        <v>428.6</v>
      </c>
      <c r="CJ24" s="306"/>
      <c r="CK24" s="49">
        <v>0</v>
      </c>
      <c r="CL24" s="49">
        <v>107</v>
      </c>
      <c r="CM24" s="49">
        <v>85.199999999999989</v>
      </c>
      <c r="CN24" s="49">
        <v>568.85</v>
      </c>
      <c r="CO24" s="342"/>
      <c r="CP24" s="49">
        <v>0</v>
      </c>
      <c r="CQ24" s="49">
        <v>84.000000000000455</v>
      </c>
      <c r="CR24" s="49">
        <v>294.22500000000002</v>
      </c>
      <c r="CS24" s="49">
        <v>360</v>
      </c>
      <c r="CT24" s="306"/>
      <c r="CU24" s="49">
        <v>0</v>
      </c>
      <c r="CV24" s="49">
        <v>225.25000000000045</v>
      </c>
      <c r="CW24" s="49">
        <v>578.24999999999977</v>
      </c>
      <c r="CX24" s="49">
        <v>475.79999999999995</v>
      </c>
      <c r="CY24" s="342"/>
      <c r="CZ24" s="49">
        <v>0</v>
      </c>
      <c r="DA24" s="49">
        <v>14.699999999999998</v>
      </c>
      <c r="DB24" s="49">
        <v>0</v>
      </c>
      <c r="DC24" s="49">
        <v>0</v>
      </c>
      <c r="DD24" s="306"/>
      <c r="DE24" s="49">
        <v>0</v>
      </c>
      <c r="DF24" s="49">
        <v>787.40000000000236</v>
      </c>
      <c r="DG24" s="49">
        <v>3028.65</v>
      </c>
      <c r="DH24" s="298">
        <v>3446.85</v>
      </c>
      <c r="DI24" s="306"/>
      <c r="DJ24" s="298">
        <v>0</v>
      </c>
      <c r="DK24" s="298">
        <v>288.20000000000164</v>
      </c>
      <c r="DL24" s="298">
        <v>232.20000000000002</v>
      </c>
      <c r="DM24" s="49">
        <v>944.3</v>
      </c>
      <c r="DN24" s="306"/>
      <c r="DO24" s="49">
        <v>0</v>
      </c>
      <c r="DP24" s="49">
        <v>472.84999999999945</v>
      </c>
      <c r="DQ24" s="49">
        <v>456.52500000000003</v>
      </c>
      <c r="DR24" s="49">
        <v>202.60000000000002</v>
      </c>
      <c r="DS24" s="306"/>
      <c r="DT24" s="49">
        <v>0</v>
      </c>
      <c r="DU24" s="49">
        <v>0</v>
      </c>
      <c r="DV24" s="49">
        <v>0</v>
      </c>
      <c r="DW24" s="49">
        <v>497.4</v>
      </c>
      <c r="DX24" s="306"/>
      <c r="DY24" s="49">
        <v>0</v>
      </c>
      <c r="DZ24" s="49">
        <v>1612.2000000000007</v>
      </c>
      <c r="EA24" s="49">
        <v>3383.7750000000005</v>
      </c>
      <c r="EB24" s="298">
        <v>3637.2</v>
      </c>
      <c r="EC24" s="306"/>
      <c r="ED24" s="49">
        <v>0</v>
      </c>
      <c r="EE24" s="49">
        <v>120.90000000000055</v>
      </c>
      <c r="EF24" s="49">
        <v>90.824999999999989</v>
      </c>
      <c r="EG24" s="49">
        <v>260.90000000000003</v>
      </c>
      <c r="EH24" s="306"/>
      <c r="EI24" s="49">
        <v>0</v>
      </c>
      <c r="EJ24" s="49">
        <v>215.15000000000055</v>
      </c>
      <c r="EK24" s="49">
        <v>454.05000000000007</v>
      </c>
      <c r="EL24" s="49">
        <v>266.5</v>
      </c>
      <c r="EM24" s="306"/>
      <c r="EN24" s="49">
        <v>0</v>
      </c>
      <c r="EO24" s="49">
        <v>168.39999999999964</v>
      </c>
      <c r="EP24" s="49">
        <v>213.97499999999997</v>
      </c>
      <c r="EQ24" s="49">
        <v>397.49999999999989</v>
      </c>
      <c r="ER24" s="306"/>
      <c r="ES24" s="49">
        <v>0</v>
      </c>
      <c r="ET24" s="49">
        <v>66.5</v>
      </c>
      <c r="EU24" s="49">
        <v>307.5</v>
      </c>
      <c r="EV24" s="49">
        <v>184.5</v>
      </c>
      <c r="EW24" s="306"/>
      <c r="EX24">
        <v>0</v>
      </c>
      <c r="EY24">
        <v>1686.8999999999996</v>
      </c>
      <c r="EZ24">
        <v>1913.0249999999996</v>
      </c>
      <c r="FA24" s="414">
        <v>3174.1499999999996</v>
      </c>
      <c r="FB24" s="306"/>
      <c r="FC24" s="49">
        <v>0</v>
      </c>
      <c r="FD24" s="49">
        <v>44.899999999999636</v>
      </c>
      <c r="FE24" s="49">
        <v>84.15</v>
      </c>
      <c r="FF24" s="49">
        <v>209</v>
      </c>
      <c r="FG24" s="306"/>
      <c r="FH24" s="315">
        <v>0</v>
      </c>
      <c r="FI24" s="315">
        <v>146.5</v>
      </c>
      <c r="FJ24" s="315">
        <v>235.95000000000002</v>
      </c>
      <c r="FK24" s="49">
        <v>138.5</v>
      </c>
      <c r="FL24" s="306"/>
      <c r="FM24" s="315">
        <v>0</v>
      </c>
      <c r="FN24" s="315">
        <v>26.849999999996726</v>
      </c>
      <c r="FO24" s="315">
        <v>259.5</v>
      </c>
      <c r="FP24" s="49">
        <v>257.7</v>
      </c>
      <c r="FQ24" s="306"/>
      <c r="FR24" s="49">
        <v>0</v>
      </c>
      <c r="FS24" s="49">
        <v>170.25</v>
      </c>
      <c r="FT24" s="49">
        <v>359.70000000000005</v>
      </c>
      <c r="FU24" s="49">
        <v>665.05000000000007</v>
      </c>
      <c r="FV24" s="306"/>
      <c r="FW24" s="49">
        <v>0</v>
      </c>
      <c r="FX24" s="49">
        <v>151.14999999999782</v>
      </c>
      <c r="FY24" s="49">
        <v>258.22500000000002</v>
      </c>
      <c r="FZ24" s="49">
        <v>295.89999999999998</v>
      </c>
      <c r="GA24" s="306"/>
      <c r="GB24" s="49">
        <v>0</v>
      </c>
      <c r="GC24" s="49">
        <v>619.24999999999818</v>
      </c>
      <c r="GD24" s="49">
        <v>922.19999999999993</v>
      </c>
      <c r="GE24" s="49">
        <v>1484.75</v>
      </c>
      <c r="GF24" s="306"/>
      <c r="GG24" s="315">
        <v>0</v>
      </c>
      <c r="GH24" s="315">
        <v>217</v>
      </c>
      <c r="GI24" s="315">
        <v>229.125</v>
      </c>
      <c r="GJ24" s="49">
        <v>243.5</v>
      </c>
      <c r="GK24" s="306"/>
      <c r="GL24" s="49">
        <v>0</v>
      </c>
      <c r="GM24" s="49">
        <v>0</v>
      </c>
      <c r="GN24" s="49">
        <v>805.125</v>
      </c>
      <c r="GO24" s="49">
        <v>0</v>
      </c>
      <c r="GP24" s="306"/>
    </row>
    <row r="25" spans="1:198" ht="18">
      <c r="A25" s="39" t="s">
        <v>152</v>
      </c>
      <c r="B25" s="45">
        <f t="shared" si="0"/>
        <v>50475.612500000039</v>
      </c>
      <c r="C25" s="41"/>
      <c r="D25" s="49">
        <v>96.15</v>
      </c>
      <c r="E25" s="49">
        <v>117.09999999999997</v>
      </c>
      <c r="F25" s="49">
        <v>345</v>
      </c>
      <c r="G25" s="49">
        <v>340.39999999999992</v>
      </c>
      <c r="H25" s="342"/>
      <c r="I25" s="49">
        <v>51.775000000000006</v>
      </c>
      <c r="J25" s="49">
        <v>4.0499999999999545</v>
      </c>
      <c r="K25" s="49">
        <v>341.625</v>
      </c>
      <c r="L25" s="49">
        <v>412.3</v>
      </c>
      <c r="M25" s="342"/>
      <c r="N25" s="49">
        <v>118.0999999999998</v>
      </c>
      <c r="O25" s="49">
        <v>134.94999999999999</v>
      </c>
      <c r="P25" s="49">
        <v>445.4249999999999</v>
      </c>
      <c r="Q25" s="573">
        <v>243.6</v>
      </c>
      <c r="R25" s="342"/>
      <c r="S25" s="298">
        <v>52.03750000000008</v>
      </c>
      <c r="T25" s="298">
        <v>165.00000000000011</v>
      </c>
      <c r="U25" s="298">
        <v>143.39999999999998</v>
      </c>
      <c r="V25" s="49">
        <v>388.5</v>
      </c>
      <c r="W25" s="342"/>
      <c r="X25" s="49">
        <v>39.000000000000114</v>
      </c>
      <c r="Y25" s="49">
        <v>100.19999999999959</v>
      </c>
      <c r="Z25" s="49">
        <v>200.10000000000002</v>
      </c>
      <c r="AA25" s="49">
        <v>202</v>
      </c>
      <c r="AB25" s="342"/>
      <c r="AC25" s="49">
        <v>116.89999999999975</v>
      </c>
      <c r="AD25" s="49">
        <v>370.79999999999927</v>
      </c>
      <c r="AE25" s="49">
        <v>161.02500000000001</v>
      </c>
      <c r="AF25" s="49">
        <v>424.00000000000011</v>
      </c>
      <c r="AG25" s="342"/>
      <c r="AH25" s="49">
        <v>202</v>
      </c>
      <c r="AI25" s="49">
        <v>232.94999999999959</v>
      </c>
      <c r="AJ25" s="49">
        <v>153.15</v>
      </c>
      <c r="AK25" s="49">
        <v>312.40000000000003</v>
      </c>
      <c r="AL25" s="342"/>
      <c r="AM25" s="49">
        <v>125.07499999999982</v>
      </c>
      <c r="AN25" s="49">
        <v>304.15000000000009</v>
      </c>
      <c r="AO25" s="49">
        <v>478.27500000000003</v>
      </c>
      <c r="AP25" s="49">
        <v>745.4</v>
      </c>
      <c r="AQ25" s="342"/>
      <c r="AR25" s="49">
        <v>133.02499999999941</v>
      </c>
      <c r="AS25" s="49">
        <v>248.04999999999998</v>
      </c>
      <c r="AT25" s="49">
        <v>521.17500000000007</v>
      </c>
      <c r="AU25" s="49">
        <v>136.6</v>
      </c>
      <c r="AV25" s="342"/>
      <c r="AW25" s="49">
        <v>85.075000000000045</v>
      </c>
      <c r="AX25" s="49">
        <v>316.89999999999964</v>
      </c>
      <c r="AY25" s="49">
        <v>262.20000000000005</v>
      </c>
      <c r="AZ25" s="49">
        <v>363.8</v>
      </c>
      <c r="BA25" s="342"/>
      <c r="BB25" s="49">
        <v>59.25</v>
      </c>
      <c r="BC25" s="49">
        <v>294.94999999999993</v>
      </c>
      <c r="BD25" s="49">
        <v>274.65000000000003</v>
      </c>
      <c r="BE25" s="49">
        <v>464.9</v>
      </c>
      <c r="BF25" s="342"/>
      <c r="BG25" s="49">
        <v>88.324999999999818</v>
      </c>
      <c r="BH25" s="49">
        <v>182.15</v>
      </c>
      <c r="BI25" s="49">
        <v>661.125</v>
      </c>
      <c r="BJ25" s="49">
        <v>378.3</v>
      </c>
      <c r="BK25" s="342"/>
      <c r="BL25" s="49">
        <v>88</v>
      </c>
      <c r="BM25" s="49">
        <v>153.5</v>
      </c>
      <c r="BN25" s="49">
        <v>248.77499999999998</v>
      </c>
      <c r="BO25" s="49">
        <v>237.1</v>
      </c>
      <c r="BP25" s="342"/>
      <c r="BQ25" s="49">
        <v>102.57499999999982</v>
      </c>
      <c r="BR25" s="49">
        <v>307.74999999999955</v>
      </c>
      <c r="BS25" s="49">
        <v>300.15000000000003</v>
      </c>
      <c r="BT25" s="49">
        <v>682.6</v>
      </c>
      <c r="BU25" s="306"/>
      <c r="BV25" s="49">
        <v>94.724999999999682</v>
      </c>
      <c r="BW25" s="49">
        <v>157.599999999999</v>
      </c>
      <c r="BX25" s="49">
        <v>38.325000000000003</v>
      </c>
      <c r="BY25" s="49">
        <v>306.59999999999997</v>
      </c>
      <c r="BZ25" s="342"/>
      <c r="CA25" s="49">
        <v>70.299999999999727</v>
      </c>
      <c r="CB25" s="49">
        <v>318.94999999999982</v>
      </c>
      <c r="CC25" s="49">
        <v>454.875</v>
      </c>
      <c r="CD25" s="49">
        <v>686</v>
      </c>
      <c r="CE25" s="306"/>
      <c r="CF25" s="315">
        <v>55.499999999999773</v>
      </c>
      <c r="CG25" s="315">
        <v>137.50000000000091</v>
      </c>
      <c r="CH25" s="315">
        <v>201.22500000000002</v>
      </c>
      <c r="CI25" s="49">
        <v>478.1</v>
      </c>
      <c r="CJ25" s="306"/>
      <c r="CK25" s="49">
        <v>35.099999999999682</v>
      </c>
      <c r="CL25" s="49">
        <v>93.95</v>
      </c>
      <c r="CM25" s="49">
        <v>55.199999999999996</v>
      </c>
      <c r="CN25" s="49">
        <v>274</v>
      </c>
      <c r="CO25" s="342"/>
      <c r="CP25" s="49">
        <v>69.299999999999727</v>
      </c>
      <c r="CQ25" s="49">
        <v>142.00000000000091</v>
      </c>
      <c r="CR25" s="49">
        <v>255.82500000000002</v>
      </c>
      <c r="CS25" s="49">
        <v>259.2</v>
      </c>
      <c r="CT25" s="306"/>
      <c r="CU25" s="49">
        <v>101.27500000000009</v>
      </c>
      <c r="CV25" s="49">
        <v>81.950000000000728</v>
      </c>
      <c r="CW25" s="49">
        <v>17.100000000000001</v>
      </c>
      <c r="CX25" s="49">
        <v>409.40000000000003</v>
      </c>
      <c r="CY25" s="342"/>
      <c r="CZ25" s="49">
        <v>88.125</v>
      </c>
      <c r="DA25" s="49">
        <v>71.099999999999994</v>
      </c>
      <c r="DB25" s="49">
        <v>89.249999999999986</v>
      </c>
      <c r="DC25" s="49">
        <v>168</v>
      </c>
      <c r="DD25" s="306"/>
      <c r="DE25" s="49">
        <v>333.22500000000014</v>
      </c>
      <c r="DF25" s="49">
        <v>943.09999999999945</v>
      </c>
      <c r="DG25" s="49">
        <v>1445.6999999999998</v>
      </c>
      <c r="DH25" s="298">
        <v>2186.5</v>
      </c>
      <c r="DI25" s="306"/>
      <c r="DJ25" s="298">
        <v>179.27500000000055</v>
      </c>
      <c r="DK25" s="298">
        <v>178.44999999999982</v>
      </c>
      <c r="DL25" s="298">
        <v>197.32500000000002</v>
      </c>
      <c r="DM25" s="49">
        <v>1105.5</v>
      </c>
      <c r="DN25" s="306"/>
      <c r="DO25" s="49">
        <v>71.874999999999545</v>
      </c>
      <c r="DP25" s="49">
        <v>187.64999999999964</v>
      </c>
      <c r="DQ25" s="49">
        <v>48.449999999999996</v>
      </c>
      <c r="DR25" s="49">
        <v>283.3</v>
      </c>
      <c r="DS25" s="306"/>
      <c r="DT25" s="49">
        <v>0</v>
      </c>
      <c r="DU25" s="49">
        <v>0</v>
      </c>
      <c r="DV25" s="49">
        <v>0</v>
      </c>
      <c r="DW25" s="49">
        <v>70</v>
      </c>
      <c r="DX25" s="306"/>
      <c r="DY25" s="49">
        <v>993.87500000000819</v>
      </c>
      <c r="DZ25" s="49">
        <v>1470.699999999998</v>
      </c>
      <c r="EA25" s="49">
        <v>1843.0499999999997</v>
      </c>
      <c r="EB25" s="298">
        <v>4115.8</v>
      </c>
      <c r="EC25" s="306"/>
      <c r="ED25" s="49">
        <v>74.500000000001819</v>
      </c>
      <c r="EE25" s="49">
        <v>71.999999999998181</v>
      </c>
      <c r="EF25" s="49">
        <v>0</v>
      </c>
      <c r="EG25" s="49">
        <v>167.1</v>
      </c>
      <c r="EH25" s="306"/>
      <c r="EI25" s="49">
        <v>136.27500000000146</v>
      </c>
      <c r="EJ25" s="49">
        <v>84.899999999999636</v>
      </c>
      <c r="EK25" s="49">
        <v>181.42499999999998</v>
      </c>
      <c r="EL25" s="49">
        <v>99.2</v>
      </c>
      <c r="EM25" s="306"/>
      <c r="EN25" s="49">
        <v>0</v>
      </c>
      <c r="EO25" s="49">
        <v>219.149999999996</v>
      </c>
      <c r="EP25" s="49">
        <v>292.95</v>
      </c>
      <c r="EQ25" s="49">
        <v>573.29999999999995</v>
      </c>
      <c r="ER25" s="306"/>
      <c r="ES25" s="49">
        <v>91.275000000003274</v>
      </c>
      <c r="ET25" s="49">
        <v>224.99999999999818</v>
      </c>
      <c r="EU25" s="49">
        <v>491.77500000000003</v>
      </c>
      <c r="EV25" s="49">
        <v>241.5</v>
      </c>
      <c r="EW25" s="306"/>
      <c r="EX25">
        <v>576.25</v>
      </c>
      <c r="EY25">
        <v>1084.6500000000015</v>
      </c>
      <c r="EZ25">
        <v>1155.9749999999999</v>
      </c>
      <c r="FA25" s="414">
        <v>2083.9</v>
      </c>
      <c r="FB25" s="306"/>
      <c r="FC25" s="49">
        <v>45.000000000003638</v>
      </c>
      <c r="FD25" s="49">
        <v>42.249999999996362</v>
      </c>
      <c r="FE25" s="49">
        <v>140.92500000000001</v>
      </c>
      <c r="FF25" s="49">
        <v>560.9</v>
      </c>
      <c r="FG25" s="306"/>
      <c r="FH25" s="315">
        <v>85.450000000003456</v>
      </c>
      <c r="FI25" s="315">
        <v>181.5</v>
      </c>
      <c r="FJ25" s="315">
        <v>372.82500000000005</v>
      </c>
      <c r="FK25" s="49">
        <v>209.3</v>
      </c>
      <c r="FL25" s="306"/>
      <c r="FM25" s="315">
        <v>113.12500000000364</v>
      </c>
      <c r="FN25" s="315">
        <v>21.44999999999709</v>
      </c>
      <c r="FO25" s="315">
        <v>161.02500000000001</v>
      </c>
      <c r="FP25" s="49">
        <v>211.20000000000002</v>
      </c>
      <c r="FQ25" s="306"/>
      <c r="FR25" s="49">
        <v>60.075000000003456</v>
      </c>
      <c r="FS25" s="49">
        <v>154.80000000000001</v>
      </c>
      <c r="FT25" s="49">
        <v>108</v>
      </c>
      <c r="FU25" s="49">
        <v>482.90000000000003</v>
      </c>
      <c r="FV25" s="306"/>
      <c r="FW25" s="49">
        <v>0</v>
      </c>
      <c r="FX25" s="49">
        <v>163.94999999999891</v>
      </c>
      <c r="FY25" s="49">
        <v>138.22500000000002</v>
      </c>
      <c r="FZ25" s="49">
        <v>101.4</v>
      </c>
      <c r="GA25" s="306"/>
      <c r="GB25" s="49">
        <v>373.12500000000455</v>
      </c>
      <c r="GC25" s="49">
        <v>547.85000000002606</v>
      </c>
      <c r="GD25" s="49">
        <v>585.6</v>
      </c>
      <c r="GE25" s="49">
        <v>1255.5</v>
      </c>
      <c r="GF25" s="306"/>
      <c r="GG25" s="315">
        <v>85.624999999999091</v>
      </c>
      <c r="GH25" s="315">
        <v>147.75</v>
      </c>
      <c r="GI25" s="315">
        <v>234.75</v>
      </c>
      <c r="GJ25" s="49">
        <v>409.5</v>
      </c>
      <c r="GK25" s="306"/>
      <c r="GL25" s="49">
        <v>0</v>
      </c>
      <c r="GM25" s="49">
        <v>0</v>
      </c>
      <c r="GN25" s="49">
        <v>608.47499999999991</v>
      </c>
      <c r="GO25" s="49">
        <v>0</v>
      </c>
      <c r="GP25" s="306"/>
    </row>
    <row r="26" spans="1:198" ht="18">
      <c r="A26" s="39" t="s">
        <v>1590</v>
      </c>
      <c r="B26" s="45">
        <f t="shared" si="0"/>
        <v>43799.599999999984</v>
      </c>
      <c r="C26" s="41"/>
      <c r="D26" s="49">
        <v>128.125</v>
      </c>
      <c r="E26" s="49">
        <v>143.04999999999998</v>
      </c>
      <c r="F26" s="49">
        <v>87.974999999999994</v>
      </c>
      <c r="G26" s="49">
        <v>304.59999999999997</v>
      </c>
      <c r="H26" s="342"/>
      <c r="I26" s="49">
        <v>58</v>
      </c>
      <c r="J26" s="49">
        <v>46.75</v>
      </c>
      <c r="K26" s="49">
        <v>24.299999999999997</v>
      </c>
      <c r="L26" s="49">
        <v>177.9</v>
      </c>
      <c r="M26" s="342"/>
      <c r="N26" s="49">
        <v>98.39999999999975</v>
      </c>
      <c r="O26" s="49">
        <v>107.45</v>
      </c>
      <c r="P26" s="49">
        <v>372.9</v>
      </c>
      <c r="Q26" s="573">
        <v>670.09999999999991</v>
      </c>
      <c r="R26" s="342"/>
      <c r="S26" s="298">
        <v>50.949999999999989</v>
      </c>
      <c r="T26" s="298">
        <v>117.49999999999989</v>
      </c>
      <c r="U26" s="298">
        <v>80.550000000000011</v>
      </c>
      <c r="V26" s="49">
        <v>202.5</v>
      </c>
      <c r="W26" s="342"/>
      <c r="X26" s="49">
        <v>44.699999999999932</v>
      </c>
      <c r="Y26" s="49">
        <v>101.25</v>
      </c>
      <c r="Z26" s="49">
        <v>163.125</v>
      </c>
      <c r="AA26" s="49">
        <v>375</v>
      </c>
      <c r="AB26" s="342"/>
      <c r="AC26" s="49">
        <v>193.10000000000005</v>
      </c>
      <c r="AD26" s="49">
        <v>484.94999999999959</v>
      </c>
      <c r="AE26" s="49">
        <v>412.27500000000003</v>
      </c>
      <c r="AF26" s="49">
        <v>499.5</v>
      </c>
      <c r="AG26" s="342"/>
      <c r="AH26" s="49">
        <v>112.15000000000009</v>
      </c>
      <c r="AI26" s="49">
        <v>110.04999999999973</v>
      </c>
      <c r="AJ26" s="49">
        <v>208.35000000000002</v>
      </c>
      <c r="AK26" s="49">
        <v>387.8</v>
      </c>
      <c r="AL26" s="342"/>
      <c r="AM26" s="49">
        <v>96.325000000000045</v>
      </c>
      <c r="AN26" s="49">
        <v>291.44999999999936</v>
      </c>
      <c r="AO26" s="49">
        <v>369.75</v>
      </c>
      <c r="AP26" s="49">
        <v>284.90000000000003</v>
      </c>
      <c r="AQ26" s="342"/>
      <c r="AR26" s="49">
        <v>60.650000000000091</v>
      </c>
      <c r="AS26" s="49">
        <v>15.600000000000001</v>
      </c>
      <c r="AT26" s="49">
        <v>209.77499999999998</v>
      </c>
      <c r="AU26" s="49">
        <v>64.099999999999994</v>
      </c>
      <c r="AV26" s="342"/>
      <c r="AW26" s="49">
        <v>116.74999999999932</v>
      </c>
      <c r="AX26" s="49">
        <v>50.199999999998909</v>
      </c>
      <c r="AY26" s="49">
        <v>394.42500000000007</v>
      </c>
      <c r="AZ26" s="49">
        <v>419.1</v>
      </c>
      <c r="BA26" s="342"/>
      <c r="BB26" s="49">
        <v>37.075000000000045</v>
      </c>
      <c r="BC26" s="49">
        <v>294.44999999999993</v>
      </c>
      <c r="BD26" s="49">
        <v>135</v>
      </c>
      <c r="BE26" s="49">
        <v>309.8</v>
      </c>
      <c r="BF26" s="342"/>
      <c r="BG26" s="49">
        <v>57.274999999999864</v>
      </c>
      <c r="BH26" s="49">
        <v>136.09999999999997</v>
      </c>
      <c r="BI26" s="49">
        <v>312.75</v>
      </c>
      <c r="BJ26" s="49">
        <v>139.70000000000002</v>
      </c>
      <c r="BK26" s="342"/>
      <c r="BL26" s="49">
        <v>62.624999999999545</v>
      </c>
      <c r="BM26" s="49">
        <v>103</v>
      </c>
      <c r="BN26" s="49">
        <v>103.57499999999999</v>
      </c>
      <c r="BO26" s="49">
        <v>134.5</v>
      </c>
      <c r="BP26" s="342"/>
      <c r="BQ26" s="49">
        <v>103.67499999999905</v>
      </c>
      <c r="BR26" s="49">
        <v>306.89999999999918</v>
      </c>
      <c r="BS26" s="49">
        <v>183.60000000000002</v>
      </c>
      <c r="BT26" s="49">
        <v>340.5</v>
      </c>
      <c r="BU26" s="306"/>
      <c r="BV26" s="49">
        <v>138.92499999999905</v>
      </c>
      <c r="BW26" s="49">
        <v>268.49999999999909</v>
      </c>
      <c r="BX26" s="49">
        <v>415.05000000000007</v>
      </c>
      <c r="BY26" s="49">
        <v>119.1</v>
      </c>
      <c r="BZ26" s="342"/>
      <c r="CA26" s="49">
        <v>86.374999999998863</v>
      </c>
      <c r="CB26" s="49">
        <v>251.64999999999873</v>
      </c>
      <c r="CC26" s="49">
        <v>326.77499999999998</v>
      </c>
      <c r="CD26" s="49">
        <v>329</v>
      </c>
      <c r="CE26" s="306"/>
      <c r="CF26" s="315">
        <v>33.549999999999045</v>
      </c>
      <c r="CG26" s="315">
        <v>198.29999999999927</v>
      </c>
      <c r="CH26" s="315">
        <v>153</v>
      </c>
      <c r="CI26" s="49">
        <v>260.2</v>
      </c>
      <c r="CJ26" s="306"/>
      <c r="CK26" s="49">
        <v>37.499999999998636</v>
      </c>
      <c r="CL26" s="49">
        <v>146.30000000000001</v>
      </c>
      <c r="CM26" s="49">
        <v>33</v>
      </c>
      <c r="CN26" s="49">
        <v>441.99999999999994</v>
      </c>
      <c r="CO26" s="342"/>
      <c r="CP26" s="49">
        <v>65.849999999998772</v>
      </c>
      <c r="CQ26" s="49">
        <v>64.25</v>
      </c>
      <c r="CR26" s="49">
        <v>386.40000000000003</v>
      </c>
      <c r="CS26" s="49">
        <v>257</v>
      </c>
      <c r="CT26" s="306"/>
      <c r="CU26" s="49">
        <v>74.374999999999091</v>
      </c>
      <c r="CV26" s="49">
        <v>159.20000000000073</v>
      </c>
      <c r="CW26" s="49">
        <v>281.25</v>
      </c>
      <c r="CX26" s="49">
        <v>94.9</v>
      </c>
      <c r="CY26" s="342"/>
      <c r="CZ26" s="49">
        <v>79.249999999999091</v>
      </c>
      <c r="DA26" s="49">
        <v>53.79999999999999</v>
      </c>
      <c r="DB26" s="49">
        <v>33.299999999999997</v>
      </c>
      <c r="DC26" s="49">
        <v>285.2</v>
      </c>
      <c r="DD26" s="306"/>
      <c r="DE26" s="49">
        <v>363.97499999999968</v>
      </c>
      <c r="DF26" s="49">
        <v>514.05000000000018</v>
      </c>
      <c r="DG26" s="49">
        <v>988.65000000000009</v>
      </c>
      <c r="DH26" s="298">
        <v>1672</v>
      </c>
      <c r="DI26" s="306"/>
      <c r="DJ26" s="298">
        <v>187.42500000000018</v>
      </c>
      <c r="DK26" s="298">
        <v>347.10000000000036</v>
      </c>
      <c r="DL26" s="298">
        <v>349.72500000000002</v>
      </c>
      <c r="DM26" s="49">
        <v>554.5</v>
      </c>
      <c r="DN26" s="306"/>
      <c r="DO26" s="49">
        <v>72.325000000000728</v>
      </c>
      <c r="DP26" s="49">
        <v>257.50000000000091</v>
      </c>
      <c r="DQ26" s="49">
        <v>566.02500000000009</v>
      </c>
      <c r="DR26" s="49">
        <v>185.3</v>
      </c>
      <c r="DS26" s="306"/>
      <c r="DT26" s="49">
        <v>0</v>
      </c>
      <c r="DU26" s="49">
        <v>0</v>
      </c>
      <c r="DV26" s="49">
        <v>0</v>
      </c>
      <c r="DW26" s="49">
        <v>222.2</v>
      </c>
      <c r="DX26" s="306"/>
      <c r="DY26" s="49">
        <v>401.97500000000628</v>
      </c>
      <c r="DZ26" s="49">
        <v>2351.3500000000004</v>
      </c>
      <c r="EA26" s="49">
        <v>2780.3249999999998</v>
      </c>
      <c r="EB26" s="298">
        <v>2209.2999999999997</v>
      </c>
      <c r="EC26" s="306"/>
      <c r="ED26" s="49">
        <v>72.400000000000546</v>
      </c>
      <c r="EE26" s="49">
        <v>12.600000000000364</v>
      </c>
      <c r="EF26" s="49">
        <v>90.375</v>
      </c>
      <c r="EG26" s="49">
        <v>322.2</v>
      </c>
      <c r="EH26" s="306"/>
      <c r="EI26" s="49">
        <v>95.375000000000909</v>
      </c>
      <c r="EJ26" s="49">
        <v>44.25</v>
      </c>
      <c r="EK26" s="49">
        <v>57.300000000000004</v>
      </c>
      <c r="EL26" s="49">
        <v>201.69999999999996</v>
      </c>
      <c r="EM26" s="306"/>
      <c r="EN26" s="49">
        <v>0</v>
      </c>
      <c r="EO26" s="49">
        <v>109.95000000000073</v>
      </c>
      <c r="EP26" s="49">
        <v>215.25</v>
      </c>
      <c r="EQ26" s="49">
        <v>256.2</v>
      </c>
      <c r="ER26" s="306"/>
      <c r="ES26" s="49">
        <v>25.174999999999272</v>
      </c>
      <c r="ET26" s="49">
        <v>194.95000000000073</v>
      </c>
      <c r="EU26" s="49">
        <v>211.125</v>
      </c>
      <c r="EV26" s="49">
        <v>119.5</v>
      </c>
      <c r="EW26" s="306"/>
      <c r="EX26">
        <v>887.07500000000005</v>
      </c>
      <c r="EY26">
        <v>816.60000000000582</v>
      </c>
      <c r="EZ26">
        <v>1327.05</v>
      </c>
      <c r="FA26" s="414">
        <v>1759.9</v>
      </c>
      <c r="FB26" s="306"/>
      <c r="FC26" s="49">
        <v>8.25</v>
      </c>
      <c r="FD26" s="49">
        <v>145.35000000000036</v>
      </c>
      <c r="FE26" s="49">
        <v>75.75</v>
      </c>
      <c r="FF26" s="49">
        <v>26.400000000000002</v>
      </c>
      <c r="FG26" s="306"/>
      <c r="FH26" s="315">
        <v>8.4000000000000909</v>
      </c>
      <c r="FI26" s="315">
        <v>184.25</v>
      </c>
      <c r="FJ26" s="315">
        <v>339.97500000000002</v>
      </c>
      <c r="FK26" s="49">
        <v>280.60000000000002</v>
      </c>
      <c r="FL26" s="306"/>
      <c r="FM26" s="315">
        <v>29.699999999999363</v>
      </c>
      <c r="FN26" s="315">
        <v>221.90000000000327</v>
      </c>
      <c r="FO26" s="315">
        <v>307.72500000000002</v>
      </c>
      <c r="FP26" s="49">
        <v>338.6</v>
      </c>
      <c r="FQ26" s="306"/>
      <c r="FR26" s="49">
        <v>55.874999999998636</v>
      </c>
      <c r="FS26" s="49">
        <v>247.25</v>
      </c>
      <c r="FT26" s="49">
        <v>371.92499999999995</v>
      </c>
      <c r="FU26" s="49">
        <v>457.9</v>
      </c>
      <c r="FV26" s="306"/>
      <c r="FW26" s="49">
        <v>0</v>
      </c>
      <c r="FX26" s="49">
        <v>26.950000000006185</v>
      </c>
      <c r="FY26" s="49">
        <v>83.175000000000011</v>
      </c>
      <c r="FZ26" s="49">
        <v>81.7</v>
      </c>
      <c r="GA26" s="306"/>
      <c r="GB26" s="49">
        <v>191.44999999999982</v>
      </c>
      <c r="GC26" s="49">
        <v>616.09999999997694</v>
      </c>
      <c r="GD26" s="49">
        <v>748.65000000000009</v>
      </c>
      <c r="GE26" s="49">
        <v>826.80000000000007</v>
      </c>
      <c r="GF26" s="306"/>
      <c r="GG26" s="315">
        <v>73.125000000000909</v>
      </c>
      <c r="GH26" s="315">
        <v>165.75</v>
      </c>
      <c r="GI26" s="315">
        <v>220.5</v>
      </c>
      <c r="GJ26" s="49">
        <v>144</v>
      </c>
      <c r="GK26" s="306"/>
      <c r="GL26" s="49">
        <v>0</v>
      </c>
      <c r="GM26" s="49">
        <v>0</v>
      </c>
      <c r="GN26" s="49">
        <v>708</v>
      </c>
      <c r="GO26" s="49">
        <v>0</v>
      </c>
      <c r="GP26" s="306"/>
    </row>
    <row r="27" spans="1:198" ht="18">
      <c r="A27" s="38" t="s">
        <v>3151</v>
      </c>
      <c r="B27" s="45">
        <f t="shared" si="0"/>
        <v>25932.537499999999</v>
      </c>
      <c r="C27" s="41"/>
      <c r="D27" s="49">
        <v>0</v>
      </c>
      <c r="E27" s="49">
        <v>0</v>
      </c>
      <c r="F27" s="49">
        <v>358.04999999999995</v>
      </c>
      <c r="G27" s="49">
        <v>296.89999999999998</v>
      </c>
      <c r="H27" s="342"/>
      <c r="I27" s="49">
        <v>0</v>
      </c>
      <c r="J27" s="49">
        <v>0</v>
      </c>
      <c r="K27" s="49">
        <v>43.949999999999996</v>
      </c>
      <c r="L27" s="49">
        <v>348.09999999999997</v>
      </c>
      <c r="M27" s="342"/>
      <c r="N27" s="49">
        <v>0</v>
      </c>
      <c r="O27" s="49">
        <v>0</v>
      </c>
      <c r="P27" s="49">
        <v>404.73749999999995</v>
      </c>
      <c r="Q27" s="573">
        <v>559.60000000000014</v>
      </c>
      <c r="R27" s="342"/>
      <c r="S27" s="298">
        <v>0</v>
      </c>
      <c r="T27" s="298">
        <v>0</v>
      </c>
      <c r="U27" s="298">
        <v>0</v>
      </c>
      <c r="V27" s="49">
        <v>295</v>
      </c>
      <c r="W27" s="342"/>
      <c r="X27" s="49">
        <v>0</v>
      </c>
      <c r="Y27" s="49">
        <v>0</v>
      </c>
      <c r="Z27" s="49">
        <v>0</v>
      </c>
      <c r="AA27" s="49">
        <v>382.40000000000003</v>
      </c>
      <c r="AB27" s="342"/>
      <c r="AC27" s="49">
        <v>0</v>
      </c>
      <c r="AD27" s="49">
        <v>0</v>
      </c>
      <c r="AE27" s="49">
        <v>0</v>
      </c>
      <c r="AF27" s="49">
        <v>278</v>
      </c>
      <c r="AG27" s="342"/>
      <c r="AH27" s="49">
        <v>0</v>
      </c>
      <c r="AI27" s="49">
        <v>0</v>
      </c>
      <c r="AJ27" s="49">
        <v>0</v>
      </c>
      <c r="AK27" s="49">
        <v>600.79999999999995</v>
      </c>
      <c r="AL27" s="342"/>
      <c r="AM27" s="49">
        <v>0</v>
      </c>
      <c r="AN27" s="49">
        <v>0</v>
      </c>
      <c r="AO27" s="49">
        <v>0</v>
      </c>
      <c r="AP27" s="49">
        <v>273.25</v>
      </c>
      <c r="AQ27" s="342"/>
      <c r="AR27" s="49">
        <v>0</v>
      </c>
      <c r="AS27" s="49">
        <v>0</v>
      </c>
      <c r="AT27" s="49">
        <v>0</v>
      </c>
      <c r="AU27" s="49">
        <v>223.1</v>
      </c>
      <c r="AV27" s="342"/>
      <c r="AW27" s="49">
        <v>0</v>
      </c>
      <c r="AX27" s="49">
        <v>0</v>
      </c>
      <c r="AY27" s="49">
        <v>0</v>
      </c>
      <c r="AZ27" s="49">
        <v>741.90000000000009</v>
      </c>
      <c r="BA27" s="342"/>
      <c r="BB27" s="49">
        <v>0</v>
      </c>
      <c r="BC27" s="49">
        <v>0</v>
      </c>
      <c r="BD27" s="49">
        <v>0</v>
      </c>
      <c r="BE27" s="49">
        <v>167</v>
      </c>
      <c r="BF27" s="342"/>
      <c r="BG27" s="49">
        <v>0</v>
      </c>
      <c r="BH27" s="49">
        <v>0</v>
      </c>
      <c r="BI27" s="49">
        <v>0</v>
      </c>
      <c r="BJ27" s="49">
        <v>277.7</v>
      </c>
      <c r="BK27" s="342"/>
      <c r="BL27" s="49">
        <v>0</v>
      </c>
      <c r="BM27" s="49">
        <v>0</v>
      </c>
      <c r="BN27" s="49">
        <v>0</v>
      </c>
      <c r="BO27" s="49">
        <v>452.6</v>
      </c>
      <c r="BP27" s="342"/>
      <c r="BQ27" s="49">
        <v>0</v>
      </c>
      <c r="BR27" s="49">
        <v>0</v>
      </c>
      <c r="BS27" s="49">
        <v>0</v>
      </c>
      <c r="BT27" s="49">
        <v>450.5</v>
      </c>
      <c r="BU27" s="306"/>
      <c r="BV27" s="49">
        <v>0</v>
      </c>
      <c r="BW27" s="49">
        <v>0</v>
      </c>
      <c r="BX27" s="49">
        <v>0</v>
      </c>
      <c r="BY27" s="49">
        <v>422.5</v>
      </c>
      <c r="BZ27" s="342"/>
      <c r="CA27" s="49">
        <v>0</v>
      </c>
      <c r="CB27" s="49">
        <v>0</v>
      </c>
      <c r="CC27" s="49">
        <v>0</v>
      </c>
      <c r="CD27" s="49">
        <v>442.4</v>
      </c>
      <c r="CE27" s="306"/>
      <c r="CF27" s="315">
        <v>0</v>
      </c>
      <c r="CG27" s="315">
        <v>0</v>
      </c>
      <c r="CH27" s="315">
        <v>0</v>
      </c>
      <c r="CI27" s="49">
        <v>509.79999999999995</v>
      </c>
      <c r="CJ27" s="306"/>
      <c r="CK27" s="49">
        <v>0</v>
      </c>
      <c r="CL27" s="49">
        <v>0</v>
      </c>
      <c r="CM27" s="49">
        <v>0</v>
      </c>
      <c r="CN27" s="49">
        <v>512.4</v>
      </c>
      <c r="CO27" s="342"/>
      <c r="CP27" s="49">
        <v>0</v>
      </c>
      <c r="CQ27" s="49">
        <v>0</v>
      </c>
      <c r="CR27" s="49">
        <v>0</v>
      </c>
      <c r="CS27" s="49">
        <v>464.3</v>
      </c>
      <c r="CT27" s="306"/>
      <c r="CU27" s="49">
        <v>0</v>
      </c>
      <c r="CV27" s="49">
        <v>0</v>
      </c>
      <c r="CW27" s="49">
        <v>0</v>
      </c>
      <c r="CX27" s="49">
        <v>716.99999999999989</v>
      </c>
      <c r="CY27" s="342"/>
      <c r="CZ27" s="49">
        <v>0</v>
      </c>
      <c r="DA27" s="49">
        <v>0</v>
      </c>
      <c r="DB27" s="49">
        <v>0</v>
      </c>
      <c r="DC27" s="49">
        <v>83.6</v>
      </c>
      <c r="DD27" s="306"/>
      <c r="DE27" s="49">
        <v>0</v>
      </c>
      <c r="DF27" s="49">
        <v>0</v>
      </c>
      <c r="DG27" s="49">
        <v>0</v>
      </c>
      <c r="DH27" s="298">
        <v>2041.6</v>
      </c>
      <c r="DI27" s="306"/>
      <c r="DJ27" s="298">
        <v>0</v>
      </c>
      <c r="DK27" s="298">
        <v>0</v>
      </c>
      <c r="DL27" s="298">
        <v>0</v>
      </c>
      <c r="DM27" s="49">
        <v>897.05000000000018</v>
      </c>
      <c r="DN27" s="306"/>
      <c r="DO27" s="49">
        <v>0</v>
      </c>
      <c r="DP27" s="49">
        <v>0</v>
      </c>
      <c r="DQ27" s="49">
        <v>0</v>
      </c>
      <c r="DR27" s="49">
        <v>708.6</v>
      </c>
      <c r="DS27" s="306"/>
      <c r="DT27" s="49">
        <v>0</v>
      </c>
      <c r="DU27" s="49">
        <v>0</v>
      </c>
      <c r="DV27" s="49">
        <v>0</v>
      </c>
      <c r="DW27" s="49">
        <v>242.7</v>
      </c>
      <c r="DX27" s="306"/>
      <c r="DY27" s="49">
        <v>0</v>
      </c>
      <c r="DZ27" s="49">
        <v>0</v>
      </c>
      <c r="EA27" s="49">
        <v>0</v>
      </c>
      <c r="EB27" s="298">
        <v>4199.0999999999995</v>
      </c>
      <c r="EC27" s="306"/>
      <c r="ED27" s="49">
        <v>0</v>
      </c>
      <c r="EE27" s="49">
        <v>0</v>
      </c>
      <c r="EF27" s="49">
        <v>0</v>
      </c>
      <c r="EG27" s="49">
        <v>115.6</v>
      </c>
      <c r="EH27" s="306"/>
      <c r="EI27" s="49">
        <v>0</v>
      </c>
      <c r="EJ27" s="49">
        <v>0</v>
      </c>
      <c r="EK27" s="49">
        <v>0</v>
      </c>
      <c r="EL27" s="49">
        <v>300.7</v>
      </c>
      <c r="EM27" s="306"/>
      <c r="EN27" s="49">
        <v>0</v>
      </c>
      <c r="EO27" s="49">
        <v>0</v>
      </c>
      <c r="EP27" s="49">
        <v>0</v>
      </c>
      <c r="EQ27" s="49">
        <v>589.29999999999995</v>
      </c>
      <c r="ER27" s="306"/>
      <c r="ES27" s="49">
        <v>0</v>
      </c>
      <c r="ET27" s="49">
        <v>0</v>
      </c>
      <c r="EU27" s="49">
        <v>0</v>
      </c>
      <c r="EV27" s="49">
        <v>446.1</v>
      </c>
      <c r="EW27" s="306"/>
      <c r="EX27">
        <v>0</v>
      </c>
      <c r="EY27">
        <v>0</v>
      </c>
      <c r="EZ27">
        <v>0</v>
      </c>
      <c r="FA27" s="414">
        <v>3201</v>
      </c>
      <c r="FB27" s="306"/>
      <c r="FC27" s="49">
        <v>0</v>
      </c>
      <c r="FD27" s="49">
        <v>0</v>
      </c>
      <c r="FE27" s="49">
        <v>0</v>
      </c>
      <c r="FF27" s="49">
        <v>501.7</v>
      </c>
      <c r="FG27" s="306"/>
      <c r="FH27" s="315">
        <v>0</v>
      </c>
      <c r="FI27" s="315">
        <v>0</v>
      </c>
      <c r="FJ27" s="315">
        <v>0</v>
      </c>
      <c r="FK27" s="49">
        <v>310.2</v>
      </c>
      <c r="FL27" s="306"/>
      <c r="FM27" s="315">
        <v>0</v>
      </c>
      <c r="FN27" s="315">
        <v>0</v>
      </c>
      <c r="FO27" s="315">
        <v>0</v>
      </c>
      <c r="FP27" s="49">
        <v>379.5</v>
      </c>
      <c r="FQ27" s="306"/>
      <c r="FR27" s="49">
        <v>0</v>
      </c>
      <c r="FS27" s="49">
        <v>0</v>
      </c>
      <c r="FT27" s="49">
        <v>0</v>
      </c>
      <c r="FU27" s="49">
        <v>382.09999999999997</v>
      </c>
      <c r="FV27" s="306"/>
      <c r="FW27" s="49">
        <v>0</v>
      </c>
      <c r="FX27" s="49">
        <v>0</v>
      </c>
      <c r="FY27" s="49">
        <v>0</v>
      </c>
      <c r="FZ27" s="49">
        <v>577.19999999999993</v>
      </c>
      <c r="GA27" s="306"/>
      <c r="GB27" s="49">
        <v>0</v>
      </c>
      <c r="GC27" s="49">
        <v>0</v>
      </c>
      <c r="GD27" s="49">
        <v>0</v>
      </c>
      <c r="GE27" s="49">
        <v>1343.5</v>
      </c>
      <c r="GF27" s="306"/>
      <c r="GG27" s="315">
        <v>0</v>
      </c>
      <c r="GH27" s="315">
        <v>0</v>
      </c>
      <c r="GI27" s="315">
        <v>0</v>
      </c>
      <c r="GJ27" s="49">
        <v>391</v>
      </c>
      <c r="GK27" s="306"/>
      <c r="GL27" s="49">
        <v>0</v>
      </c>
      <c r="GM27" s="49">
        <v>0</v>
      </c>
      <c r="GN27" s="49">
        <v>0</v>
      </c>
      <c r="GO27" s="49">
        <v>0</v>
      </c>
      <c r="GP27" s="306"/>
    </row>
    <row r="28" spans="1:198" ht="18">
      <c r="A28" s="39" t="s">
        <v>2092</v>
      </c>
      <c r="B28" s="45">
        <f t="shared" si="0"/>
        <v>50455.375000000007</v>
      </c>
      <c r="C28" s="41"/>
      <c r="D28" s="49">
        <v>90.2</v>
      </c>
      <c r="E28" s="49">
        <v>227.29999999999998</v>
      </c>
      <c r="F28" s="49">
        <v>197.17499999999998</v>
      </c>
      <c r="G28" s="49">
        <v>242.29999999999998</v>
      </c>
      <c r="H28" s="342"/>
      <c r="I28" s="49">
        <v>108.97500000000002</v>
      </c>
      <c r="J28" s="49">
        <v>15.199999999999989</v>
      </c>
      <c r="K28" s="49">
        <v>142.42500000000001</v>
      </c>
      <c r="L28" s="49">
        <v>231.8</v>
      </c>
      <c r="M28" s="342"/>
      <c r="N28" s="49">
        <v>180.64999999999975</v>
      </c>
      <c r="O28" s="49">
        <v>145.65</v>
      </c>
      <c r="P28" s="49">
        <v>452.24999999999989</v>
      </c>
      <c r="Q28" s="573">
        <v>392.09999999999997</v>
      </c>
      <c r="R28" s="342"/>
      <c r="S28" s="298">
        <v>0</v>
      </c>
      <c r="T28" s="298">
        <v>116.64999999999998</v>
      </c>
      <c r="U28" s="298">
        <v>33.150000000000006</v>
      </c>
      <c r="V28" s="49">
        <v>186.7</v>
      </c>
      <c r="W28" s="342"/>
      <c r="X28" s="49">
        <v>0</v>
      </c>
      <c r="Y28" s="49">
        <v>185.14999999999964</v>
      </c>
      <c r="Z28" s="49">
        <v>290.10000000000002</v>
      </c>
      <c r="AA28" s="49">
        <v>369.79999999999995</v>
      </c>
      <c r="AB28" s="342"/>
      <c r="AC28" s="49">
        <v>0</v>
      </c>
      <c r="AD28" s="49">
        <v>341.84999999999968</v>
      </c>
      <c r="AE28" s="49">
        <v>551.85</v>
      </c>
      <c r="AF28" s="49">
        <v>345.20000000000005</v>
      </c>
      <c r="AG28" s="342"/>
      <c r="AH28" s="49">
        <v>0</v>
      </c>
      <c r="AI28" s="49">
        <v>432.79999999999995</v>
      </c>
      <c r="AJ28" s="49">
        <v>410.09999999999997</v>
      </c>
      <c r="AK28" s="49">
        <v>672.89999999999986</v>
      </c>
      <c r="AL28" s="342"/>
      <c r="AM28" s="49">
        <v>0</v>
      </c>
      <c r="AN28" s="49">
        <v>319.70000000000027</v>
      </c>
      <c r="AO28" s="49">
        <v>342.75</v>
      </c>
      <c r="AP28" s="49">
        <v>366.09999999999997</v>
      </c>
      <c r="AQ28" s="342"/>
      <c r="AR28" s="49">
        <v>0</v>
      </c>
      <c r="AS28" s="49">
        <v>197.75</v>
      </c>
      <c r="AT28" s="49">
        <v>295.42499999999995</v>
      </c>
      <c r="AU28" s="49">
        <v>285.2</v>
      </c>
      <c r="AV28" s="342"/>
      <c r="AW28" s="49">
        <v>0</v>
      </c>
      <c r="AX28" s="49">
        <v>471.20000000000027</v>
      </c>
      <c r="AY28" s="49">
        <v>467.47500000000002</v>
      </c>
      <c r="AZ28" s="49">
        <v>673.5</v>
      </c>
      <c r="BA28" s="342"/>
      <c r="BB28" s="49">
        <v>0</v>
      </c>
      <c r="BC28" s="49">
        <v>266.10000000000002</v>
      </c>
      <c r="BD28" s="49">
        <v>205.95000000000002</v>
      </c>
      <c r="BE28" s="49">
        <v>286.90000000000003</v>
      </c>
      <c r="BF28" s="342"/>
      <c r="BG28" s="49">
        <v>0</v>
      </c>
      <c r="BH28" s="49">
        <v>181.34999999999997</v>
      </c>
      <c r="BI28" s="49">
        <v>328.79999999999995</v>
      </c>
      <c r="BJ28" s="49">
        <v>420.7</v>
      </c>
      <c r="BK28" s="342"/>
      <c r="BL28" s="49">
        <v>0</v>
      </c>
      <c r="BM28" s="49">
        <v>168.05</v>
      </c>
      <c r="BN28" s="49">
        <v>168.52500000000001</v>
      </c>
      <c r="BO28" s="49">
        <v>338.7</v>
      </c>
      <c r="BP28" s="342"/>
      <c r="BQ28" s="49">
        <v>0</v>
      </c>
      <c r="BR28" s="49">
        <v>242.300000000002</v>
      </c>
      <c r="BS28" s="49">
        <v>129.375</v>
      </c>
      <c r="BT28" s="49">
        <v>539</v>
      </c>
      <c r="BU28" s="306"/>
      <c r="BV28" s="49">
        <v>0</v>
      </c>
      <c r="BW28" s="49">
        <v>283.10000000000036</v>
      </c>
      <c r="BX28" s="49">
        <v>183.75</v>
      </c>
      <c r="BY28" s="49">
        <v>271.89999999999998</v>
      </c>
      <c r="BZ28" s="342"/>
      <c r="CA28" s="49">
        <v>0</v>
      </c>
      <c r="CB28" s="49">
        <v>240.60000000000127</v>
      </c>
      <c r="CC28" s="49">
        <v>199.5</v>
      </c>
      <c r="CD28" s="49">
        <v>511.2</v>
      </c>
      <c r="CE28" s="306"/>
      <c r="CF28" s="315">
        <v>0</v>
      </c>
      <c r="CG28" s="315">
        <v>195.15000000000146</v>
      </c>
      <c r="CH28" s="315">
        <v>50.925000000000004</v>
      </c>
      <c r="CI28" s="49">
        <v>681.7</v>
      </c>
      <c r="CJ28" s="306"/>
      <c r="CK28" s="49">
        <v>0</v>
      </c>
      <c r="CL28" s="49">
        <v>312.14999999999998</v>
      </c>
      <c r="CM28" s="49">
        <v>34.650000000000006</v>
      </c>
      <c r="CN28" s="49">
        <v>630</v>
      </c>
      <c r="CO28" s="342"/>
      <c r="CP28" s="49">
        <v>0</v>
      </c>
      <c r="CQ28" s="49">
        <v>243.90000000000055</v>
      </c>
      <c r="CR28" s="49">
        <v>311.77499999999998</v>
      </c>
      <c r="CS28" s="49">
        <v>427.1</v>
      </c>
      <c r="CT28" s="306"/>
      <c r="CU28" s="49">
        <v>0</v>
      </c>
      <c r="CV28" s="49">
        <v>149.05000000000109</v>
      </c>
      <c r="CW28" s="49">
        <v>310.79999999999995</v>
      </c>
      <c r="CX28" s="49">
        <v>442.79999999999995</v>
      </c>
      <c r="CY28" s="342"/>
      <c r="CZ28" s="49">
        <v>0</v>
      </c>
      <c r="DA28" s="49">
        <v>114.15</v>
      </c>
      <c r="DB28" s="49">
        <v>85.35</v>
      </c>
      <c r="DC28" s="49">
        <v>110.4</v>
      </c>
      <c r="DD28" s="306"/>
      <c r="DE28" s="49">
        <v>0</v>
      </c>
      <c r="DF28" s="49">
        <v>613.65000000000055</v>
      </c>
      <c r="DG28" s="49">
        <v>2314.4250000000002</v>
      </c>
      <c r="DH28" s="298">
        <v>2269.6999999999998</v>
      </c>
      <c r="DI28" s="306"/>
      <c r="DJ28" s="298">
        <v>0</v>
      </c>
      <c r="DK28" s="298">
        <v>410.85000000000036</v>
      </c>
      <c r="DL28" s="298">
        <v>555.82499999999993</v>
      </c>
      <c r="DM28" s="49">
        <v>706.09999999999991</v>
      </c>
      <c r="DN28" s="306"/>
      <c r="DO28" s="49">
        <v>0</v>
      </c>
      <c r="DP28" s="49">
        <v>402.19999999999982</v>
      </c>
      <c r="DQ28" s="49">
        <v>107.85000000000001</v>
      </c>
      <c r="DR28" s="49">
        <v>609.4</v>
      </c>
      <c r="DS28" s="306"/>
      <c r="DT28" s="49">
        <v>0</v>
      </c>
      <c r="DU28" s="49">
        <v>0</v>
      </c>
      <c r="DV28" s="49">
        <v>0</v>
      </c>
      <c r="DW28" s="49">
        <v>0</v>
      </c>
      <c r="DX28" s="306"/>
      <c r="DY28" s="49">
        <v>0</v>
      </c>
      <c r="DZ28" s="49">
        <v>2036.8000000000002</v>
      </c>
      <c r="EA28" s="49">
        <v>3020.3249999999998</v>
      </c>
      <c r="EB28" s="298">
        <v>3949.4999999999995</v>
      </c>
      <c r="EC28" s="306"/>
      <c r="ED28" s="49">
        <v>0</v>
      </c>
      <c r="EE28" s="49">
        <v>206</v>
      </c>
      <c r="EF28" s="49">
        <v>239.54999999999998</v>
      </c>
      <c r="EG28" s="49">
        <v>55.199999999999989</v>
      </c>
      <c r="EH28" s="306"/>
      <c r="EI28" s="49">
        <v>0</v>
      </c>
      <c r="EJ28" s="49">
        <v>164.74999999999818</v>
      </c>
      <c r="EK28" s="49">
        <v>372.07500000000005</v>
      </c>
      <c r="EL28" s="49">
        <v>94.800000000000011</v>
      </c>
      <c r="EM28" s="306"/>
      <c r="EN28" s="49">
        <v>0</v>
      </c>
      <c r="EO28" s="49">
        <v>227.89999999999964</v>
      </c>
      <c r="EP28" s="49">
        <v>369.15</v>
      </c>
      <c r="EQ28" s="49">
        <v>223.3</v>
      </c>
      <c r="ER28" s="306"/>
      <c r="ES28" s="49">
        <v>0</v>
      </c>
      <c r="ET28" s="49">
        <v>55.400000000001455</v>
      </c>
      <c r="EU28" s="49">
        <v>236.10000000000002</v>
      </c>
      <c r="EV28" s="49">
        <v>244.2</v>
      </c>
      <c r="EW28" s="306"/>
      <c r="EX28">
        <v>0</v>
      </c>
      <c r="EY28">
        <v>1343.6000000000004</v>
      </c>
      <c r="EZ28">
        <v>1399.875</v>
      </c>
      <c r="FA28" s="414">
        <v>1491.8000000000002</v>
      </c>
      <c r="FB28" s="306"/>
      <c r="FC28" s="49">
        <v>0</v>
      </c>
      <c r="FD28" s="49">
        <v>116.60000000000036</v>
      </c>
      <c r="FE28" s="49">
        <v>154.80000000000001</v>
      </c>
      <c r="FF28" s="49">
        <v>446.8</v>
      </c>
      <c r="FG28" s="306"/>
      <c r="FH28" s="315">
        <v>0</v>
      </c>
      <c r="FI28" s="315">
        <v>330.05</v>
      </c>
      <c r="FJ28" s="315">
        <v>186.67499999999998</v>
      </c>
      <c r="FK28" s="49">
        <v>215.9</v>
      </c>
      <c r="FL28" s="306"/>
      <c r="FM28" s="315">
        <v>0</v>
      </c>
      <c r="FN28" s="315">
        <v>249.55000000000109</v>
      </c>
      <c r="FO28" s="315">
        <v>265.95000000000005</v>
      </c>
      <c r="FP28" s="49">
        <v>216</v>
      </c>
      <c r="FQ28" s="306"/>
      <c r="FR28" s="49">
        <v>0</v>
      </c>
      <c r="FS28" s="49">
        <v>267.25</v>
      </c>
      <c r="FT28" s="49">
        <v>324.97500000000002</v>
      </c>
      <c r="FU28" s="49">
        <v>465.09999999999997</v>
      </c>
      <c r="FV28" s="306"/>
      <c r="FW28" s="49">
        <v>0</v>
      </c>
      <c r="FX28" s="49">
        <v>146.09999999999673</v>
      </c>
      <c r="FY28" s="49">
        <v>192.07500000000002</v>
      </c>
      <c r="FZ28" s="49">
        <v>119.1</v>
      </c>
      <c r="GA28" s="306"/>
      <c r="GB28" s="49">
        <v>0</v>
      </c>
      <c r="GC28" s="49">
        <v>553.59999999999275</v>
      </c>
      <c r="GD28" s="49">
        <v>906.44999999999993</v>
      </c>
      <c r="GE28" s="49">
        <v>1131.9000000000001</v>
      </c>
      <c r="GF28" s="306"/>
      <c r="GG28" s="315">
        <v>0</v>
      </c>
      <c r="GH28" s="315">
        <v>211</v>
      </c>
      <c r="GI28" s="315">
        <v>226.5</v>
      </c>
      <c r="GJ28" s="49">
        <v>345</v>
      </c>
      <c r="GK28" s="306"/>
      <c r="GL28" s="49">
        <v>0</v>
      </c>
      <c r="GM28" s="49">
        <v>0</v>
      </c>
      <c r="GN28" s="49">
        <v>816.59999999999991</v>
      </c>
      <c r="GO28" s="49">
        <v>0</v>
      </c>
      <c r="GP28" s="306"/>
    </row>
    <row r="29" spans="1:198" ht="18">
      <c r="A29" s="39" t="s">
        <v>3819</v>
      </c>
      <c r="B29" s="45">
        <f t="shared" si="0"/>
        <v>1226.5999999999999</v>
      </c>
      <c r="C29" s="41"/>
      <c r="D29" s="49">
        <v>0</v>
      </c>
      <c r="E29" s="49">
        <v>0</v>
      </c>
      <c r="F29" s="49">
        <v>0</v>
      </c>
      <c r="G29" s="49">
        <v>366</v>
      </c>
      <c r="H29" s="342"/>
      <c r="I29" s="49">
        <v>0</v>
      </c>
      <c r="J29" s="49">
        <v>0</v>
      </c>
      <c r="K29" s="49">
        <v>0</v>
      </c>
      <c r="L29" s="49">
        <v>436.3</v>
      </c>
      <c r="M29" s="342"/>
      <c r="N29" s="49">
        <v>0</v>
      </c>
      <c r="O29" s="49">
        <v>0</v>
      </c>
      <c r="P29" s="49">
        <v>0</v>
      </c>
      <c r="Q29" s="573">
        <v>424.3</v>
      </c>
      <c r="R29" s="342"/>
      <c r="S29" s="49">
        <v>0</v>
      </c>
      <c r="T29" s="49">
        <v>0</v>
      </c>
      <c r="U29" s="49">
        <v>0</v>
      </c>
      <c r="V29" s="49">
        <v>0</v>
      </c>
      <c r="W29" s="342"/>
      <c r="X29" s="49">
        <v>0</v>
      </c>
      <c r="Y29" s="49">
        <v>0</v>
      </c>
      <c r="Z29" s="49">
        <v>0</v>
      </c>
      <c r="AA29" s="49">
        <v>0</v>
      </c>
      <c r="AB29" s="342"/>
      <c r="AC29" s="49">
        <v>0</v>
      </c>
      <c r="AD29" s="49">
        <v>0</v>
      </c>
      <c r="AE29" s="49">
        <v>0</v>
      </c>
      <c r="AF29" s="49">
        <v>0</v>
      </c>
      <c r="AG29" s="342"/>
      <c r="AH29" s="49">
        <v>0</v>
      </c>
      <c r="AI29" s="49">
        <v>0</v>
      </c>
      <c r="AJ29" s="49">
        <v>0</v>
      </c>
      <c r="AK29" s="49">
        <v>0</v>
      </c>
      <c r="AL29" s="342"/>
      <c r="AM29" s="49">
        <v>0</v>
      </c>
      <c r="AN29" s="49">
        <v>0</v>
      </c>
      <c r="AO29" s="49">
        <v>0</v>
      </c>
      <c r="AP29" s="49">
        <v>0</v>
      </c>
      <c r="AQ29" s="342"/>
      <c r="AR29" s="49">
        <v>0</v>
      </c>
      <c r="AS29" s="49">
        <v>0</v>
      </c>
      <c r="AT29" s="49">
        <v>0</v>
      </c>
      <c r="AU29" s="49">
        <v>0</v>
      </c>
      <c r="AV29" s="342"/>
      <c r="AW29" s="49">
        <v>0</v>
      </c>
      <c r="AX29" s="49">
        <v>0</v>
      </c>
      <c r="AY29" s="49">
        <v>0</v>
      </c>
      <c r="AZ29" s="49">
        <v>0</v>
      </c>
      <c r="BA29" s="342"/>
      <c r="BB29" s="49">
        <v>0</v>
      </c>
      <c r="BC29" s="49">
        <v>0</v>
      </c>
      <c r="BD29" s="49">
        <v>0</v>
      </c>
      <c r="BE29" s="49">
        <v>0</v>
      </c>
      <c r="BF29" s="342"/>
      <c r="BG29" s="49">
        <v>0</v>
      </c>
      <c r="BH29" s="49">
        <v>0</v>
      </c>
      <c r="BI29" s="49">
        <v>0</v>
      </c>
      <c r="BJ29" s="49">
        <v>0</v>
      </c>
      <c r="BK29" s="342"/>
      <c r="BL29" s="49">
        <v>0</v>
      </c>
      <c r="BM29" s="49">
        <v>0</v>
      </c>
      <c r="BN29" s="49">
        <v>0</v>
      </c>
      <c r="BO29" s="49">
        <v>0</v>
      </c>
      <c r="BP29" s="342"/>
      <c r="BQ29" s="49">
        <v>0</v>
      </c>
      <c r="BR29" s="49">
        <v>0</v>
      </c>
      <c r="BS29" s="49">
        <v>0</v>
      </c>
      <c r="BT29" s="49">
        <v>0</v>
      </c>
      <c r="BU29" s="306"/>
      <c r="BV29" s="49">
        <v>0</v>
      </c>
      <c r="BW29" s="49">
        <v>0</v>
      </c>
      <c r="BX29" s="49">
        <v>0</v>
      </c>
      <c r="BY29" s="49">
        <v>0</v>
      </c>
      <c r="BZ29" s="342"/>
      <c r="CA29" s="49">
        <v>0</v>
      </c>
      <c r="CB29" s="49">
        <v>0</v>
      </c>
      <c r="CC29" s="49">
        <v>0</v>
      </c>
      <c r="CD29" s="49">
        <v>0</v>
      </c>
      <c r="CE29" s="306"/>
      <c r="CF29" s="49">
        <v>0</v>
      </c>
      <c r="CG29" s="49">
        <v>0</v>
      </c>
      <c r="CH29" s="49">
        <v>0</v>
      </c>
      <c r="CI29" s="49">
        <v>0</v>
      </c>
      <c r="CJ29" s="306"/>
      <c r="CK29" s="49">
        <v>0</v>
      </c>
      <c r="CL29" s="49">
        <v>0</v>
      </c>
      <c r="CM29" s="49">
        <v>0</v>
      </c>
      <c r="CN29" s="49">
        <v>0</v>
      </c>
      <c r="CO29" s="342"/>
      <c r="CP29" s="49">
        <v>0</v>
      </c>
      <c r="CQ29" s="49">
        <v>0</v>
      </c>
      <c r="CR29" s="49">
        <v>0</v>
      </c>
      <c r="CS29" s="49">
        <v>0</v>
      </c>
      <c r="CT29" s="306"/>
      <c r="CU29" s="49">
        <v>0</v>
      </c>
      <c r="CV29" s="49">
        <v>0</v>
      </c>
      <c r="CW29" s="49">
        <v>0</v>
      </c>
      <c r="CX29" s="49">
        <v>0</v>
      </c>
      <c r="CY29" s="342"/>
      <c r="CZ29" s="49">
        <v>0</v>
      </c>
      <c r="DA29" s="49">
        <v>0</v>
      </c>
      <c r="DB29" s="49">
        <v>0</v>
      </c>
      <c r="DC29" s="49">
        <v>0</v>
      </c>
      <c r="DD29" s="306"/>
      <c r="DE29" s="49">
        <v>0</v>
      </c>
      <c r="DF29" s="49">
        <v>0</v>
      </c>
      <c r="DG29" s="49">
        <v>0</v>
      </c>
      <c r="DH29" s="49">
        <v>0</v>
      </c>
      <c r="DI29" s="306"/>
      <c r="DJ29" s="49">
        <v>0</v>
      </c>
      <c r="DK29" s="49">
        <v>0</v>
      </c>
      <c r="DL29" s="49">
        <v>0</v>
      </c>
      <c r="DM29" s="49">
        <v>0</v>
      </c>
      <c r="DN29" s="306"/>
      <c r="DO29" s="49">
        <v>0</v>
      </c>
      <c r="DP29" s="49">
        <v>0</v>
      </c>
      <c r="DQ29" s="49">
        <v>0</v>
      </c>
      <c r="DR29" s="49">
        <v>0</v>
      </c>
      <c r="DS29" s="306"/>
      <c r="DT29" s="49">
        <v>0</v>
      </c>
      <c r="DU29" s="49">
        <v>0</v>
      </c>
      <c r="DV29" s="49">
        <v>0</v>
      </c>
      <c r="DW29" s="49">
        <v>0</v>
      </c>
      <c r="DX29" s="306"/>
      <c r="DY29" s="49">
        <v>0</v>
      </c>
      <c r="DZ29" s="49">
        <v>0</v>
      </c>
      <c r="EA29" s="49">
        <v>0</v>
      </c>
      <c r="EB29" s="49">
        <v>0</v>
      </c>
      <c r="EC29" s="306"/>
      <c r="ED29" s="49">
        <v>0</v>
      </c>
      <c r="EE29" s="49">
        <v>0</v>
      </c>
      <c r="EF29" s="49">
        <v>0</v>
      </c>
      <c r="EG29" s="49">
        <v>0</v>
      </c>
      <c r="EH29" s="306"/>
      <c r="EI29" s="49">
        <v>0</v>
      </c>
      <c r="EJ29" s="49">
        <v>0</v>
      </c>
      <c r="EK29" s="49">
        <v>0</v>
      </c>
      <c r="EL29" s="49">
        <v>0</v>
      </c>
      <c r="EM29" s="306"/>
      <c r="EN29" s="49">
        <v>0</v>
      </c>
      <c r="EO29" s="49">
        <v>0</v>
      </c>
      <c r="EP29" s="49">
        <v>0</v>
      </c>
      <c r="EQ29" s="49">
        <v>0</v>
      </c>
      <c r="ER29" s="306"/>
      <c r="ES29" s="49">
        <v>0</v>
      </c>
      <c r="ET29" s="49">
        <v>0</v>
      </c>
      <c r="EU29" s="49">
        <v>0</v>
      </c>
      <c r="EV29" s="49">
        <v>0</v>
      </c>
      <c r="EW29" s="306"/>
      <c r="EX29" s="49">
        <v>0</v>
      </c>
      <c r="EY29" s="49">
        <v>0</v>
      </c>
      <c r="EZ29" s="49">
        <v>0</v>
      </c>
      <c r="FA29" s="49">
        <v>0</v>
      </c>
      <c r="FB29" s="306"/>
      <c r="FC29" s="49">
        <v>0</v>
      </c>
      <c r="FD29" s="49">
        <v>0</v>
      </c>
      <c r="FE29" s="49">
        <v>0</v>
      </c>
      <c r="FF29" s="49">
        <v>0</v>
      </c>
      <c r="FG29" s="306"/>
      <c r="FH29" s="49">
        <v>0</v>
      </c>
      <c r="FI29" s="49">
        <v>0</v>
      </c>
      <c r="FJ29" s="49">
        <v>0</v>
      </c>
      <c r="FK29" s="49">
        <v>0</v>
      </c>
      <c r="FL29" s="306"/>
      <c r="FM29" s="49">
        <v>0</v>
      </c>
      <c r="FN29" s="49">
        <v>0</v>
      </c>
      <c r="FO29" s="49">
        <v>0</v>
      </c>
      <c r="FP29" s="49">
        <v>0</v>
      </c>
      <c r="FQ29" s="306"/>
      <c r="FR29" s="49">
        <v>0</v>
      </c>
      <c r="FS29" s="49">
        <v>0</v>
      </c>
      <c r="FT29" s="49">
        <v>0</v>
      </c>
      <c r="FU29" s="49">
        <v>0</v>
      </c>
      <c r="FV29" s="306"/>
      <c r="FW29" s="49">
        <v>0</v>
      </c>
      <c r="FX29" s="49">
        <v>0</v>
      </c>
      <c r="FY29" s="49">
        <v>0</v>
      </c>
      <c r="FZ29" s="49">
        <v>0</v>
      </c>
      <c r="GA29" s="306"/>
      <c r="GB29" s="49">
        <v>0</v>
      </c>
      <c r="GC29" s="49">
        <v>0</v>
      </c>
      <c r="GD29" s="49">
        <v>0</v>
      </c>
      <c r="GE29" s="49">
        <v>0</v>
      </c>
      <c r="GF29" s="306"/>
      <c r="GG29" s="49">
        <v>0</v>
      </c>
      <c r="GH29" s="49">
        <v>0</v>
      </c>
      <c r="GI29" s="49">
        <v>0</v>
      </c>
      <c r="GJ29" s="49">
        <v>0</v>
      </c>
      <c r="GK29" s="306"/>
      <c r="GL29" s="49">
        <v>0</v>
      </c>
      <c r="GM29" s="49">
        <v>0</v>
      </c>
      <c r="GN29" s="49">
        <v>0</v>
      </c>
      <c r="GO29" s="49">
        <v>0</v>
      </c>
      <c r="GP29" s="306"/>
    </row>
    <row r="30" spans="1:198" ht="18">
      <c r="A30" s="39" t="s">
        <v>2516</v>
      </c>
      <c r="B30" s="45">
        <f t="shared" si="0"/>
        <v>43746.524999999987</v>
      </c>
      <c r="C30" s="41"/>
      <c r="D30" s="49">
        <v>0</v>
      </c>
      <c r="E30" s="49">
        <v>262.75</v>
      </c>
      <c r="F30" s="49">
        <v>360.29999999999995</v>
      </c>
      <c r="G30" s="49">
        <v>247.7</v>
      </c>
      <c r="H30" s="342"/>
      <c r="I30" s="49">
        <v>0</v>
      </c>
      <c r="J30" s="49">
        <v>41.800000000000011</v>
      </c>
      <c r="K30" s="49">
        <v>127.42500000000001</v>
      </c>
      <c r="L30" s="49">
        <v>165.20000000000002</v>
      </c>
      <c r="M30" s="342"/>
      <c r="N30" s="49">
        <v>0</v>
      </c>
      <c r="O30" s="49">
        <v>228.9</v>
      </c>
      <c r="P30" s="49">
        <v>738.63750000000005</v>
      </c>
      <c r="Q30" s="573">
        <v>704.2</v>
      </c>
      <c r="R30" s="342"/>
      <c r="S30" s="298">
        <v>0</v>
      </c>
      <c r="T30" s="298">
        <v>0</v>
      </c>
      <c r="U30" s="298">
        <v>130.42500000000001</v>
      </c>
      <c r="V30" s="49">
        <v>445.6</v>
      </c>
      <c r="W30" s="342"/>
      <c r="X30" s="49">
        <v>0</v>
      </c>
      <c r="Y30" s="49">
        <v>0</v>
      </c>
      <c r="Z30" s="49">
        <v>233.32500000000002</v>
      </c>
      <c r="AA30" s="49">
        <v>352.1</v>
      </c>
      <c r="AB30" s="342"/>
      <c r="AC30" s="49">
        <v>0</v>
      </c>
      <c r="AD30" s="49">
        <v>0</v>
      </c>
      <c r="AE30" s="49">
        <v>362.47499999999997</v>
      </c>
      <c r="AF30" s="49">
        <v>510.5</v>
      </c>
      <c r="AG30" s="342"/>
      <c r="AH30" s="49">
        <v>0</v>
      </c>
      <c r="AI30" s="49">
        <v>0</v>
      </c>
      <c r="AJ30" s="49">
        <v>706.49999999999989</v>
      </c>
      <c r="AK30" s="49">
        <v>765.1</v>
      </c>
      <c r="AL30" s="342"/>
      <c r="AM30" s="49">
        <v>0</v>
      </c>
      <c r="AN30" s="49">
        <v>0</v>
      </c>
      <c r="AO30" s="49">
        <v>402.86249999999995</v>
      </c>
      <c r="AP30" s="49">
        <v>497.25</v>
      </c>
      <c r="AQ30" s="342"/>
      <c r="AR30" s="49">
        <v>0</v>
      </c>
      <c r="AS30" s="49">
        <v>0</v>
      </c>
      <c r="AT30" s="49">
        <v>281.625</v>
      </c>
      <c r="AU30" s="49">
        <v>156.5</v>
      </c>
      <c r="AV30" s="342"/>
      <c r="AW30" s="49">
        <v>0</v>
      </c>
      <c r="AX30" s="49">
        <v>0</v>
      </c>
      <c r="AY30" s="49">
        <v>490.98750000000007</v>
      </c>
      <c r="AZ30" s="49">
        <v>580.1</v>
      </c>
      <c r="BA30" s="342"/>
      <c r="BB30" s="49">
        <v>0</v>
      </c>
      <c r="BC30" s="49">
        <v>0</v>
      </c>
      <c r="BD30" s="49">
        <v>254.62499999999994</v>
      </c>
      <c r="BE30" s="49">
        <v>335.3</v>
      </c>
      <c r="BF30" s="342"/>
      <c r="BG30" s="49">
        <v>0</v>
      </c>
      <c r="BH30" s="49">
        <v>0</v>
      </c>
      <c r="BI30" s="49">
        <v>418.27500000000003</v>
      </c>
      <c r="BJ30" s="49">
        <v>267.5</v>
      </c>
      <c r="BK30" s="342"/>
      <c r="BL30" s="49">
        <v>0</v>
      </c>
      <c r="BM30" s="49">
        <v>0</v>
      </c>
      <c r="BN30" s="49">
        <v>174.89999999999998</v>
      </c>
      <c r="BO30" s="49">
        <v>470.9</v>
      </c>
      <c r="BP30" s="342"/>
      <c r="BQ30" s="49">
        <v>0</v>
      </c>
      <c r="BR30" s="49">
        <v>0</v>
      </c>
      <c r="BS30" s="49">
        <v>198.22500000000002</v>
      </c>
      <c r="BT30" s="49">
        <v>459.5</v>
      </c>
      <c r="BU30" s="306"/>
      <c r="BV30" s="49">
        <v>0</v>
      </c>
      <c r="BW30" s="49">
        <v>0</v>
      </c>
      <c r="BX30" s="49">
        <v>432.22499999999997</v>
      </c>
      <c r="BY30" s="49">
        <v>420.7</v>
      </c>
      <c r="BZ30" s="342"/>
      <c r="CA30" s="49">
        <v>0</v>
      </c>
      <c r="CB30" s="49">
        <v>0</v>
      </c>
      <c r="CC30" s="49">
        <v>377.47500000000002</v>
      </c>
      <c r="CD30" s="49">
        <v>466.5</v>
      </c>
      <c r="CE30" s="306"/>
      <c r="CF30" s="315">
        <v>0</v>
      </c>
      <c r="CG30" s="315">
        <v>0</v>
      </c>
      <c r="CH30" s="315">
        <v>95.925000000000011</v>
      </c>
      <c r="CI30" s="49">
        <v>321.8</v>
      </c>
      <c r="CJ30" s="306"/>
      <c r="CK30" s="49">
        <v>0</v>
      </c>
      <c r="CL30" s="49">
        <v>0</v>
      </c>
      <c r="CM30" s="49">
        <v>51.75</v>
      </c>
      <c r="CN30" s="49">
        <v>365</v>
      </c>
      <c r="CO30" s="342"/>
      <c r="CP30" s="49">
        <v>0</v>
      </c>
      <c r="CQ30" s="49">
        <v>0</v>
      </c>
      <c r="CR30" s="49">
        <v>316.57500000000005</v>
      </c>
      <c r="CS30" s="49">
        <v>589.5</v>
      </c>
      <c r="CT30" s="306"/>
      <c r="CU30" s="49">
        <v>0</v>
      </c>
      <c r="CV30" s="49">
        <v>0</v>
      </c>
      <c r="CW30" s="49">
        <v>600.07500000000005</v>
      </c>
      <c r="CX30" s="49">
        <v>523.40000000000009</v>
      </c>
      <c r="CY30" s="342"/>
      <c r="CZ30" s="49">
        <v>0</v>
      </c>
      <c r="DA30" s="49">
        <v>0</v>
      </c>
      <c r="DB30" s="49">
        <v>45</v>
      </c>
      <c r="DC30" s="49">
        <v>90</v>
      </c>
      <c r="DD30" s="306"/>
      <c r="DE30" s="49">
        <v>0</v>
      </c>
      <c r="DF30" s="49">
        <v>0</v>
      </c>
      <c r="DG30" s="49">
        <v>2465.85</v>
      </c>
      <c r="DH30" s="298">
        <v>1408.2</v>
      </c>
      <c r="DI30" s="306"/>
      <c r="DJ30" s="298">
        <v>0</v>
      </c>
      <c r="DK30" s="298">
        <v>0</v>
      </c>
      <c r="DL30" s="298">
        <v>355.125</v>
      </c>
      <c r="DM30" s="49">
        <v>971.95</v>
      </c>
      <c r="DN30" s="306"/>
      <c r="DO30" s="49">
        <v>0</v>
      </c>
      <c r="DP30" s="49">
        <v>0</v>
      </c>
      <c r="DQ30" s="49">
        <v>367.20000000000005</v>
      </c>
      <c r="DR30" s="49">
        <v>434.3</v>
      </c>
      <c r="DS30" s="306"/>
      <c r="DT30" s="49">
        <v>0</v>
      </c>
      <c r="DU30" s="49">
        <v>0</v>
      </c>
      <c r="DV30" s="49">
        <v>0</v>
      </c>
      <c r="DW30" s="49">
        <v>25.2</v>
      </c>
      <c r="DX30" s="306"/>
      <c r="DY30" s="49">
        <v>0</v>
      </c>
      <c r="DZ30" s="49">
        <v>0</v>
      </c>
      <c r="EA30" s="49">
        <v>3721.9124999999995</v>
      </c>
      <c r="EB30" s="298">
        <v>3872.2999999999997</v>
      </c>
      <c r="EC30" s="306"/>
      <c r="ED30" s="49">
        <v>0</v>
      </c>
      <c r="EE30" s="49">
        <v>0</v>
      </c>
      <c r="EF30" s="49">
        <v>254.47500000000002</v>
      </c>
      <c r="EG30" s="49">
        <v>329.1</v>
      </c>
      <c r="EH30" s="306"/>
      <c r="EI30" s="49">
        <v>0</v>
      </c>
      <c r="EJ30" s="49">
        <v>0</v>
      </c>
      <c r="EK30" s="49">
        <v>399.22500000000002</v>
      </c>
      <c r="EL30" s="49">
        <v>173.9</v>
      </c>
      <c r="EM30" s="306"/>
      <c r="EN30" s="49">
        <v>0</v>
      </c>
      <c r="EO30" s="49">
        <v>0</v>
      </c>
      <c r="EP30" s="49">
        <v>465.45000000000005</v>
      </c>
      <c r="EQ30" s="49">
        <v>536.79999999999995</v>
      </c>
      <c r="ER30" s="306"/>
      <c r="ES30" s="49">
        <v>0</v>
      </c>
      <c r="ET30" s="49">
        <v>0</v>
      </c>
      <c r="EU30" s="49">
        <v>275.09999999999997</v>
      </c>
      <c r="EV30" s="49">
        <v>277.7</v>
      </c>
      <c r="EW30" s="306"/>
      <c r="EX30">
        <v>0</v>
      </c>
      <c r="EY30">
        <v>0</v>
      </c>
      <c r="EZ30">
        <v>2029.7250000000001</v>
      </c>
      <c r="FA30" s="414">
        <v>3668.8999999999996</v>
      </c>
      <c r="FB30" s="306"/>
      <c r="FC30" s="49">
        <v>0</v>
      </c>
      <c r="FD30" s="49">
        <v>0</v>
      </c>
      <c r="FE30" s="49">
        <v>73.125</v>
      </c>
      <c r="FF30" s="49">
        <v>351</v>
      </c>
      <c r="FG30" s="306"/>
      <c r="FH30" s="315">
        <v>0</v>
      </c>
      <c r="FI30" s="315">
        <v>0</v>
      </c>
      <c r="FJ30" s="315">
        <v>194.39999999999998</v>
      </c>
      <c r="FK30" s="49">
        <v>117.2</v>
      </c>
      <c r="FL30" s="306"/>
      <c r="FM30" s="315">
        <v>0</v>
      </c>
      <c r="FN30" s="315">
        <v>0</v>
      </c>
      <c r="FO30" s="315">
        <v>239.62500000000006</v>
      </c>
      <c r="FP30" s="49">
        <v>291</v>
      </c>
      <c r="FQ30" s="306"/>
      <c r="FR30" s="49">
        <v>0</v>
      </c>
      <c r="FS30" s="49">
        <v>0</v>
      </c>
      <c r="FT30" s="49">
        <v>461.32500000000005</v>
      </c>
      <c r="FU30" s="49">
        <v>280.20000000000005</v>
      </c>
      <c r="FV30" s="306"/>
      <c r="FW30" s="49">
        <v>0</v>
      </c>
      <c r="FX30" s="49">
        <v>0</v>
      </c>
      <c r="FY30" s="49">
        <v>82.574999999999989</v>
      </c>
      <c r="FZ30" s="49">
        <v>410.3</v>
      </c>
      <c r="GA30" s="306"/>
      <c r="GB30" s="49">
        <v>0</v>
      </c>
      <c r="GC30" s="49">
        <v>0</v>
      </c>
      <c r="GD30" s="49">
        <v>1137</v>
      </c>
      <c r="GE30" s="49">
        <v>818.5</v>
      </c>
      <c r="GF30" s="306"/>
      <c r="GG30" s="315">
        <v>0</v>
      </c>
      <c r="GH30" s="315">
        <v>0</v>
      </c>
      <c r="GI30" s="315">
        <v>253.5</v>
      </c>
      <c r="GJ30" s="49">
        <v>215</v>
      </c>
      <c r="GK30" s="306"/>
      <c r="GL30" s="49">
        <v>0</v>
      </c>
      <c r="GM30" s="49">
        <v>0</v>
      </c>
      <c r="GN30" s="49">
        <v>721.94999999999993</v>
      </c>
      <c r="GO30" s="49">
        <v>0</v>
      </c>
      <c r="GP30" s="306"/>
    </row>
    <row r="31" spans="1:198" ht="18">
      <c r="A31" s="39" t="s">
        <v>3843</v>
      </c>
      <c r="B31" s="45">
        <f t="shared" si="0"/>
        <v>768.2</v>
      </c>
      <c r="C31" s="41"/>
      <c r="D31" s="49">
        <v>0</v>
      </c>
      <c r="E31" s="49">
        <v>0</v>
      </c>
      <c r="F31" s="49">
        <v>0</v>
      </c>
      <c r="G31" s="49">
        <v>164.4</v>
      </c>
      <c r="H31" s="342"/>
      <c r="I31" s="49">
        <v>0</v>
      </c>
      <c r="J31" s="49">
        <v>0</v>
      </c>
      <c r="K31" s="49">
        <v>0</v>
      </c>
      <c r="L31" s="49">
        <v>261.10000000000002</v>
      </c>
      <c r="M31" s="342"/>
      <c r="N31" s="49">
        <v>0</v>
      </c>
      <c r="O31" s="49">
        <v>0</v>
      </c>
      <c r="P31" s="49">
        <v>0</v>
      </c>
      <c r="Q31" s="573">
        <v>342.7</v>
      </c>
      <c r="R31" s="342"/>
      <c r="S31" s="49">
        <v>0</v>
      </c>
      <c r="T31" s="49">
        <v>0</v>
      </c>
      <c r="U31" s="49">
        <v>0</v>
      </c>
      <c r="V31" s="49">
        <v>0</v>
      </c>
      <c r="W31" s="342"/>
      <c r="X31" s="49">
        <v>0</v>
      </c>
      <c r="Y31" s="49">
        <v>0</v>
      </c>
      <c r="Z31" s="49">
        <v>0</v>
      </c>
      <c r="AA31" s="49">
        <v>0</v>
      </c>
      <c r="AB31" s="342"/>
      <c r="AC31" s="49">
        <v>0</v>
      </c>
      <c r="AD31" s="49">
        <v>0</v>
      </c>
      <c r="AE31" s="49">
        <v>0</v>
      </c>
      <c r="AF31" s="49">
        <v>0</v>
      </c>
      <c r="AG31" s="342"/>
      <c r="AH31" s="49">
        <v>0</v>
      </c>
      <c r="AI31" s="49">
        <v>0</v>
      </c>
      <c r="AJ31" s="49">
        <v>0</v>
      </c>
      <c r="AK31" s="49">
        <v>0</v>
      </c>
      <c r="AL31" s="342"/>
      <c r="AM31" s="49">
        <v>0</v>
      </c>
      <c r="AN31" s="49">
        <v>0</v>
      </c>
      <c r="AO31" s="49">
        <v>0</v>
      </c>
      <c r="AP31" s="49">
        <v>0</v>
      </c>
      <c r="AQ31" s="342"/>
      <c r="AR31" s="49">
        <v>0</v>
      </c>
      <c r="AS31" s="49">
        <v>0</v>
      </c>
      <c r="AT31" s="49">
        <v>0</v>
      </c>
      <c r="AU31" s="49">
        <v>0</v>
      </c>
      <c r="AV31" s="342"/>
      <c r="AW31" s="49">
        <v>0</v>
      </c>
      <c r="AX31" s="49">
        <v>0</v>
      </c>
      <c r="AY31" s="49">
        <v>0</v>
      </c>
      <c r="AZ31" s="49">
        <v>0</v>
      </c>
      <c r="BA31" s="342"/>
      <c r="BB31" s="49">
        <v>0</v>
      </c>
      <c r="BC31" s="49">
        <v>0</v>
      </c>
      <c r="BD31" s="49">
        <v>0</v>
      </c>
      <c r="BE31" s="49">
        <v>0</v>
      </c>
      <c r="BF31" s="342"/>
      <c r="BG31" s="49">
        <v>0</v>
      </c>
      <c r="BH31" s="49">
        <v>0</v>
      </c>
      <c r="BI31" s="49">
        <v>0</v>
      </c>
      <c r="BJ31" s="49">
        <v>0</v>
      </c>
      <c r="BK31" s="342"/>
      <c r="BL31" s="49">
        <v>0</v>
      </c>
      <c r="BM31" s="49">
        <v>0</v>
      </c>
      <c r="BN31" s="49">
        <v>0</v>
      </c>
      <c r="BO31" s="49">
        <v>0</v>
      </c>
      <c r="BP31" s="342"/>
      <c r="BQ31" s="49">
        <v>0</v>
      </c>
      <c r="BR31" s="49">
        <v>0</v>
      </c>
      <c r="BS31" s="49">
        <v>0</v>
      </c>
      <c r="BT31" s="49">
        <v>0</v>
      </c>
      <c r="BU31" s="306"/>
      <c r="BV31" s="49">
        <v>0</v>
      </c>
      <c r="BW31" s="49">
        <v>0</v>
      </c>
      <c r="BX31" s="49">
        <v>0</v>
      </c>
      <c r="BY31" s="49">
        <v>0</v>
      </c>
      <c r="BZ31" s="342"/>
      <c r="CA31" s="49">
        <v>0</v>
      </c>
      <c r="CB31" s="49">
        <v>0</v>
      </c>
      <c r="CC31" s="49">
        <v>0</v>
      </c>
      <c r="CD31" s="49">
        <v>0</v>
      </c>
      <c r="CE31" s="306"/>
      <c r="CF31" s="49">
        <v>0</v>
      </c>
      <c r="CG31" s="49">
        <v>0</v>
      </c>
      <c r="CH31" s="49">
        <v>0</v>
      </c>
      <c r="CI31" s="49">
        <v>0</v>
      </c>
      <c r="CJ31" s="306"/>
      <c r="CK31" s="49">
        <v>0</v>
      </c>
      <c r="CL31" s="49">
        <v>0</v>
      </c>
      <c r="CM31" s="49">
        <v>0</v>
      </c>
      <c r="CN31" s="49">
        <v>0</v>
      </c>
      <c r="CO31" s="342"/>
      <c r="CP31" s="49">
        <v>0</v>
      </c>
      <c r="CQ31" s="49">
        <v>0</v>
      </c>
      <c r="CR31" s="49">
        <v>0</v>
      </c>
      <c r="CS31" s="49">
        <v>0</v>
      </c>
      <c r="CT31" s="306"/>
      <c r="CU31" s="49">
        <v>0</v>
      </c>
      <c r="CV31" s="49">
        <v>0</v>
      </c>
      <c r="CW31" s="49">
        <v>0</v>
      </c>
      <c r="CX31" s="49">
        <v>0</v>
      </c>
      <c r="CY31" s="342"/>
      <c r="CZ31" s="49">
        <v>0</v>
      </c>
      <c r="DA31" s="49">
        <v>0</v>
      </c>
      <c r="DB31" s="49">
        <v>0</v>
      </c>
      <c r="DC31" s="49">
        <v>0</v>
      </c>
      <c r="DD31" s="306"/>
      <c r="DE31" s="49">
        <v>0</v>
      </c>
      <c r="DF31" s="49">
        <v>0</v>
      </c>
      <c r="DG31" s="49">
        <v>0</v>
      </c>
      <c r="DH31" s="49">
        <v>0</v>
      </c>
      <c r="DI31" s="306"/>
      <c r="DJ31" s="49">
        <v>0</v>
      </c>
      <c r="DK31" s="49">
        <v>0</v>
      </c>
      <c r="DL31" s="49">
        <v>0</v>
      </c>
      <c r="DM31" s="49">
        <v>0</v>
      </c>
      <c r="DN31" s="306"/>
      <c r="DO31" s="49">
        <v>0</v>
      </c>
      <c r="DP31" s="49">
        <v>0</v>
      </c>
      <c r="DQ31" s="49">
        <v>0</v>
      </c>
      <c r="DR31" s="49">
        <v>0</v>
      </c>
      <c r="DS31" s="306"/>
      <c r="DT31" s="49">
        <v>0</v>
      </c>
      <c r="DU31" s="49">
        <v>0</v>
      </c>
      <c r="DV31" s="49">
        <v>0</v>
      </c>
      <c r="DW31" s="49">
        <v>0</v>
      </c>
      <c r="DX31" s="306"/>
      <c r="DY31" s="49">
        <v>0</v>
      </c>
      <c r="DZ31" s="49">
        <v>0</v>
      </c>
      <c r="EA31" s="49">
        <v>0</v>
      </c>
      <c r="EB31" s="49">
        <v>0</v>
      </c>
      <c r="EC31" s="306"/>
      <c r="ED31" s="49">
        <v>0</v>
      </c>
      <c r="EE31" s="49">
        <v>0</v>
      </c>
      <c r="EF31" s="49">
        <v>0</v>
      </c>
      <c r="EG31" s="49">
        <v>0</v>
      </c>
      <c r="EH31" s="306"/>
      <c r="EI31" s="49">
        <v>0</v>
      </c>
      <c r="EJ31" s="49">
        <v>0</v>
      </c>
      <c r="EK31" s="49">
        <v>0</v>
      </c>
      <c r="EL31" s="49">
        <v>0</v>
      </c>
      <c r="EM31" s="306"/>
      <c r="EN31" s="49">
        <v>0</v>
      </c>
      <c r="EO31" s="49">
        <v>0</v>
      </c>
      <c r="EP31" s="49">
        <v>0</v>
      </c>
      <c r="EQ31" s="49">
        <v>0</v>
      </c>
      <c r="ER31" s="306"/>
      <c r="ES31" s="49">
        <v>0</v>
      </c>
      <c r="ET31" s="49">
        <v>0</v>
      </c>
      <c r="EU31" s="49">
        <v>0</v>
      </c>
      <c r="EV31" s="49">
        <v>0</v>
      </c>
      <c r="EW31" s="306"/>
      <c r="EX31" s="49">
        <v>0</v>
      </c>
      <c r="EY31" s="49">
        <v>0</v>
      </c>
      <c r="EZ31" s="49">
        <v>0</v>
      </c>
      <c r="FA31" s="49">
        <v>0</v>
      </c>
      <c r="FB31" s="306"/>
      <c r="FC31" s="49">
        <v>0</v>
      </c>
      <c r="FD31" s="49">
        <v>0</v>
      </c>
      <c r="FE31" s="49">
        <v>0</v>
      </c>
      <c r="FF31" s="49">
        <v>0</v>
      </c>
      <c r="FG31" s="306"/>
      <c r="FH31" s="49">
        <v>0</v>
      </c>
      <c r="FI31" s="49">
        <v>0</v>
      </c>
      <c r="FJ31" s="49">
        <v>0</v>
      </c>
      <c r="FK31" s="49">
        <v>0</v>
      </c>
      <c r="FL31" s="306"/>
      <c r="FM31" s="49">
        <v>0</v>
      </c>
      <c r="FN31" s="49">
        <v>0</v>
      </c>
      <c r="FO31" s="49">
        <v>0</v>
      </c>
      <c r="FP31" s="49">
        <v>0</v>
      </c>
      <c r="FQ31" s="306"/>
      <c r="FR31" s="49">
        <v>0</v>
      </c>
      <c r="FS31" s="49">
        <v>0</v>
      </c>
      <c r="FT31" s="49">
        <v>0</v>
      </c>
      <c r="FU31" s="49">
        <v>0</v>
      </c>
      <c r="FV31" s="306"/>
      <c r="FW31" s="49">
        <v>0</v>
      </c>
      <c r="FX31" s="49">
        <v>0</v>
      </c>
      <c r="FY31" s="49">
        <v>0</v>
      </c>
      <c r="FZ31" s="49">
        <v>0</v>
      </c>
      <c r="GA31" s="306"/>
      <c r="GB31" s="49">
        <v>0</v>
      </c>
      <c r="GC31" s="49">
        <v>0</v>
      </c>
      <c r="GD31" s="49">
        <v>0</v>
      </c>
      <c r="GE31" s="49">
        <v>0</v>
      </c>
      <c r="GF31" s="306"/>
      <c r="GG31" s="49">
        <v>0</v>
      </c>
      <c r="GH31" s="49">
        <v>0</v>
      </c>
      <c r="GI31" s="49">
        <v>0</v>
      </c>
      <c r="GJ31" s="49">
        <v>0</v>
      </c>
      <c r="GK31" s="306"/>
      <c r="GL31" s="49">
        <v>0</v>
      </c>
      <c r="GM31" s="49">
        <v>0</v>
      </c>
      <c r="GN31" s="49">
        <v>0</v>
      </c>
      <c r="GO31" s="49">
        <v>0</v>
      </c>
      <c r="GP31" s="306"/>
    </row>
    <row r="32" spans="1:198" ht="18">
      <c r="A32" s="81" t="s">
        <v>1587</v>
      </c>
      <c r="B32" s="45">
        <f t="shared" si="0"/>
        <v>63925.987499999981</v>
      </c>
      <c r="C32" s="41"/>
      <c r="D32" s="49">
        <v>82.5</v>
      </c>
      <c r="E32" s="49">
        <v>257.04999999999995</v>
      </c>
      <c r="F32" s="49">
        <v>286.08749999999998</v>
      </c>
      <c r="G32" s="49">
        <v>205</v>
      </c>
      <c r="H32" s="342"/>
      <c r="I32" s="49">
        <v>10.400000000000006</v>
      </c>
      <c r="J32" s="49">
        <v>24.300000000000011</v>
      </c>
      <c r="K32" s="49">
        <v>209.54999999999998</v>
      </c>
      <c r="L32" s="49">
        <v>167.7</v>
      </c>
      <c r="M32" s="342"/>
      <c r="N32" s="49">
        <v>106.85000000000002</v>
      </c>
      <c r="O32" s="49">
        <v>216.05</v>
      </c>
      <c r="P32" s="49">
        <v>837.90000000000009</v>
      </c>
      <c r="Q32" s="573">
        <v>777.80000000000007</v>
      </c>
      <c r="R32" s="342"/>
      <c r="S32" s="298">
        <v>46.124999999999886</v>
      </c>
      <c r="T32" s="298">
        <v>142.99999999999989</v>
      </c>
      <c r="U32" s="298">
        <v>40.5</v>
      </c>
      <c r="V32" s="49">
        <v>130</v>
      </c>
      <c r="W32" s="342"/>
      <c r="X32" s="49">
        <v>119.40000000000009</v>
      </c>
      <c r="Y32" s="49">
        <v>180</v>
      </c>
      <c r="Z32" s="49">
        <v>290.02499999999998</v>
      </c>
      <c r="AA32" s="49">
        <v>236</v>
      </c>
      <c r="AB32" s="342"/>
      <c r="AC32" s="49">
        <v>237.35000000000014</v>
      </c>
      <c r="AD32" s="49">
        <v>455.35000000000059</v>
      </c>
      <c r="AE32" s="49">
        <v>731.84999999999991</v>
      </c>
      <c r="AF32" s="49">
        <v>942.2</v>
      </c>
      <c r="AG32" s="342"/>
      <c r="AH32" s="49">
        <v>210.22500000000048</v>
      </c>
      <c r="AI32" s="49">
        <v>219.75000000000023</v>
      </c>
      <c r="AJ32" s="49">
        <v>986.55</v>
      </c>
      <c r="AK32" s="49">
        <v>758.9</v>
      </c>
      <c r="AL32" s="342"/>
      <c r="AM32" s="49">
        <v>60.600000000000364</v>
      </c>
      <c r="AN32" s="49">
        <v>278.80000000000018</v>
      </c>
      <c r="AO32" s="49">
        <v>312.07500000000005</v>
      </c>
      <c r="AP32" s="49">
        <v>392.1</v>
      </c>
      <c r="AQ32" s="342"/>
      <c r="AR32" s="49">
        <v>55.375000000000227</v>
      </c>
      <c r="AS32" s="49">
        <v>118.75</v>
      </c>
      <c r="AT32" s="49">
        <v>195.375</v>
      </c>
      <c r="AU32" s="49">
        <v>130</v>
      </c>
      <c r="AV32" s="342"/>
      <c r="AW32" s="49">
        <v>187.20000000000005</v>
      </c>
      <c r="AX32" s="49">
        <v>362.10000000000082</v>
      </c>
      <c r="AY32" s="49">
        <v>735.56249999999977</v>
      </c>
      <c r="AZ32" s="49">
        <v>743.80000000000007</v>
      </c>
      <c r="BA32" s="342"/>
      <c r="BB32" s="49">
        <v>73.125</v>
      </c>
      <c r="BC32" s="49">
        <v>280.10000000000002</v>
      </c>
      <c r="BD32" s="49">
        <v>213.375</v>
      </c>
      <c r="BE32" s="49">
        <v>220.4</v>
      </c>
      <c r="BF32" s="342"/>
      <c r="BG32" s="49">
        <v>32.324999999999818</v>
      </c>
      <c r="BH32" s="49">
        <v>136.65</v>
      </c>
      <c r="BI32" s="49">
        <v>416.70000000000005</v>
      </c>
      <c r="BJ32" s="49">
        <v>165.5</v>
      </c>
      <c r="BK32" s="342"/>
      <c r="BL32" s="49">
        <v>49.224999999999909</v>
      </c>
      <c r="BM32" s="49">
        <v>156.79999999999998</v>
      </c>
      <c r="BN32" s="49">
        <v>190.95</v>
      </c>
      <c r="BO32" s="49">
        <v>192.5</v>
      </c>
      <c r="BP32" s="342"/>
      <c r="BQ32" s="49">
        <v>36.899999999999864</v>
      </c>
      <c r="BR32" s="49">
        <v>360.10000000000036</v>
      </c>
      <c r="BS32" s="49">
        <v>184.5</v>
      </c>
      <c r="BT32" s="49">
        <v>341.8</v>
      </c>
      <c r="BU32" s="306"/>
      <c r="BV32" s="49">
        <v>176.875</v>
      </c>
      <c r="BW32" s="49">
        <v>324.44999999999982</v>
      </c>
      <c r="BX32" s="49">
        <v>704.17499999999995</v>
      </c>
      <c r="BY32" s="49">
        <v>663.90000000000009</v>
      </c>
      <c r="BZ32" s="342"/>
      <c r="CA32" s="49">
        <v>43.724999999999909</v>
      </c>
      <c r="CB32" s="49">
        <v>207.29999999999836</v>
      </c>
      <c r="CC32" s="49">
        <v>236.70000000000002</v>
      </c>
      <c r="CD32" s="49">
        <v>379.2</v>
      </c>
      <c r="CE32" s="306"/>
      <c r="CF32" s="315">
        <v>27.749999999999773</v>
      </c>
      <c r="CG32" s="315">
        <v>202.34999999999764</v>
      </c>
      <c r="CH32" s="315">
        <v>154.80000000000001</v>
      </c>
      <c r="CI32" s="49">
        <v>392.9</v>
      </c>
      <c r="CJ32" s="306"/>
      <c r="CK32" s="49">
        <v>56.224999999999909</v>
      </c>
      <c r="CL32" s="49">
        <v>204.84999999999997</v>
      </c>
      <c r="CM32" s="49">
        <v>125.25</v>
      </c>
      <c r="CN32" s="49">
        <v>459.29999999999995</v>
      </c>
      <c r="CO32" s="342"/>
      <c r="CP32" s="49">
        <v>81.825000000000273</v>
      </c>
      <c r="CQ32" s="49">
        <v>240.34999999999764</v>
      </c>
      <c r="CR32" s="49">
        <v>273.89999999999998</v>
      </c>
      <c r="CS32" s="49">
        <v>253.29999999999998</v>
      </c>
      <c r="CT32" s="306"/>
      <c r="CU32" s="49">
        <v>109.72500000000127</v>
      </c>
      <c r="CV32" s="49">
        <v>305.94999999999891</v>
      </c>
      <c r="CW32" s="49">
        <v>706.125</v>
      </c>
      <c r="CX32" s="49">
        <v>761.1</v>
      </c>
      <c r="CY32" s="342"/>
      <c r="CZ32" s="49">
        <v>10.500000000001364</v>
      </c>
      <c r="DA32" s="49">
        <v>19.5</v>
      </c>
      <c r="DB32" s="49">
        <v>18.899999999999999</v>
      </c>
      <c r="DC32" s="49">
        <v>4.8</v>
      </c>
      <c r="DD32" s="306"/>
      <c r="DE32" s="49">
        <v>735.42499999999973</v>
      </c>
      <c r="DF32" s="49">
        <v>765.25</v>
      </c>
      <c r="DG32" s="49">
        <v>3401.3249999999989</v>
      </c>
      <c r="DH32" s="298">
        <v>1566.4999999999998</v>
      </c>
      <c r="DI32" s="306"/>
      <c r="DJ32" s="298">
        <v>157.07500000000027</v>
      </c>
      <c r="DK32" s="298">
        <v>354.45000000000073</v>
      </c>
      <c r="DL32" s="298">
        <v>463.5</v>
      </c>
      <c r="DM32" s="49">
        <v>1157.9000000000001</v>
      </c>
      <c r="DN32" s="306"/>
      <c r="DO32" s="49">
        <v>93.575000000000728</v>
      </c>
      <c r="DP32" s="49">
        <v>681.75000000000273</v>
      </c>
      <c r="DQ32" s="49">
        <v>774.22500000000014</v>
      </c>
      <c r="DR32" s="49">
        <v>771.6</v>
      </c>
      <c r="DS32" s="306"/>
      <c r="DT32" s="49">
        <v>0</v>
      </c>
      <c r="DU32" s="49">
        <v>0</v>
      </c>
      <c r="DV32" s="49">
        <v>0</v>
      </c>
      <c r="DW32" s="49">
        <v>29.700000000000003</v>
      </c>
      <c r="DX32" s="306"/>
      <c r="DY32" s="49">
        <v>968.95000000001073</v>
      </c>
      <c r="DZ32" s="49">
        <v>1996.5000000000036</v>
      </c>
      <c r="EA32" s="49">
        <v>3719.4750000000004</v>
      </c>
      <c r="EB32" s="298">
        <v>4351.8</v>
      </c>
      <c r="EC32" s="306"/>
      <c r="ED32" s="49">
        <v>114.14999999999691</v>
      </c>
      <c r="EE32" s="49">
        <v>158.90000000000327</v>
      </c>
      <c r="EF32" s="49">
        <v>137.85000000000002</v>
      </c>
      <c r="EG32" s="49">
        <v>270.89999999999998</v>
      </c>
      <c r="EH32" s="306"/>
      <c r="EI32" s="49">
        <v>72.149999999998727</v>
      </c>
      <c r="EJ32" s="49">
        <v>107.90000000000146</v>
      </c>
      <c r="EK32" s="49">
        <v>466.87500000000011</v>
      </c>
      <c r="EL32" s="49">
        <v>245.70000000000002</v>
      </c>
      <c r="EM32" s="306"/>
      <c r="EN32" s="49">
        <v>0</v>
      </c>
      <c r="EO32" s="49">
        <v>194.89999999999782</v>
      </c>
      <c r="EP32" s="49">
        <v>214.20000000000002</v>
      </c>
      <c r="EQ32" s="49">
        <v>606.1</v>
      </c>
      <c r="ER32" s="306"/>
      <c r="ES32" s="49">
        <v>82.374999999998181</v>
      </c>
      <c r="ET32" s="49">
        <v>184.69999999999891</v>
      </c>
      <c r="EU32" s="49">
        <v>365.85</v>
      </c>
      <c r="EV32" s="49">
        <v>327</v>
      </c>
      <c r="EW32" s="306"/>
      <c r="EX32">
        <v>1021.875</v>
      </c>
      <c r="EY32">
        <v>1788.1000000000004</v>
      </c>
      <c r="EZ32">
        <v>2069.9625000000001</v>
      </c>
      <c r="FA32" s="414">
        <v>3743.6000000000004</v>
      </c>
      <c r="FB32" s="306"/>
      <c r="FC32" s="49">
        <v>41.999999999999091</v>
      </c>
      <c r="FD32" s="49">
        <v>32.949999999998909</v>
      </c>
      <c r="FE32" s="49">
        <v>24.299999999999997</v>
      </c>
      <c r="FF32" s="49">
        <v>331</v>
      </c>
      <c r="FG32" s="306"/>
      <c r="FH32" s="315">
        <v>30.849999999999454</v>
      </c>
      <c r="FI32" s="315">
        <v>149.94999999999999</v>
      </c>
      <c r="FJ32" s="315">
        <v>177.52499999999998</v>
      </c>
      <c r="FK32" s="49">
        <v>139.80000000000001</v>
      </c>
      <c r="FL32" s="306"/>
      <c r="FM32" s="315">
        <v>128.79999999999836</v>
      </c>
      <c r="FN32" s="315">
        <v>65.899999999997817</v>
      </c>
      <c r="FO32" s="315">
        <v>169.65</v>
      </c>
      <c r="FP32" s="49">
        <v>174.20000000000002</v>
      </c>
      <c r="FQ32" s="306"/>
      <c r="FR32" s="49">
        <v>96.124999999998181</v>
      </c>
      <c r="FS32" s="49">
        <v>150.59999999999997</v>
      </c>
      <c r="FT32" s="49">
        <v>394.04999999999995</v>
      </c>
      <c r="FU32" s="49">
        <v>367.70000000000005</v>
      </c>
      <c r="FV32" s="306"/>
      <c r="FW32" s="49">
        <v>0</v>
      </c>
      <c r="FX32" s="49">
        <v>286.74999999999818</v>
      </c>
      <c r="FY32" s="49">
        <v>265.125</v>
      </c>
      <c r="FZ32" s="49">
        <v>290.2</v>
      </c>
      <c r="GA32" s="306"/>
      <c r="GB32" s="49">
        <v>253.84999999999945</v>
      </c>
      <c r="GC32" s="49">
        <v>667.40000000000327</v>
      </c>
      <c r="GD32" s="49">
        <v>674.625</v>
      </c>
      <c r="GE32" s="49">
        <v>689.2</v>
      </c>
      <c r="GF32" s="306"/>
      <c r="GG32" s="315">
        <v>80.875000000000909</v>
      </c>
      <c r="GH32" s="315">
        <v>237.75</v>
      </c>
      <c r="GI32" s="315">
        <v>222.375</v>
      </c>
      <c r="GJ32" s="49">
        <v>269.5</v>
      </c>
      <c r="GK32" s="306"/>
      <c r="GL32" s="49">
        <v>0</v>
      </c>
      <c r="GM32" s="49">
        <v>0</v>
      </c>
      <c r="GN32" s="49">
        <v>674.02500000000009</v>
      </c>
      <c r="GO32" s="49">
        <v>0</v>
      </c>
      <c r="GP32" s="306"/>
    </row>
    <row r="33" spans="1:198" ht="18">
      <c r="A33" s="40" t="s">
        <v>11</v>
      </c>
      <c r="B33" s="45">
        <f t="shared" si="0"/>
        <v>63349.4</v>
      </c>
      <c r="C33" s="41"/>
      <c r="D33" s="49">
        <v>60.45</v>
      </c>
      <c r="E33" s="49">
        <v>158.25</v>
      </c>
      <c r="F33" s="49">
        <v>237.07500000000002</v>
      </c>
      <c r="G33" s="49">
        <v>277.7</v>
      </c>
      <c r="H33" s="342"/>
      <c r="I33" s="49">
        <v>22.699999999999989</v>
      </c>
      <c r="J33" s="49">
        <v>12.899999999999977</v>
      </c>
      <c r="K33" s="49">
        <v>168.29999999999998</v>
      </c>
      <c r="L33" s="49">
        <v>265.3</v>
      </c>
      <c r="M33" s="342"/>
      <c r="N33" s="49">
        <v>115.80000000000001</v>
      </c>
      <c r="O33" s="49">
        <v>164.95</v>
      </c>
      <c r="P33" s="49">
        <v>342.29999999999995</v>
      </c>
      <c r="Q33" s="573">
        <v>605.4</v>
      </c>
      <c r="R33" s="342"/>
      <c r="S33" s="298">
        <v>46.275000000000034</v>
      </c>
      <c r="T33" s="298">
        <v>118.54999999999995</v>
      </c>
      <c r="U33" s="298">
        <v>162.52499999999998</v>
      </c>
      <c r="V33" s="49">
        <v>311.89999999999998</v>
      </c>
      <c r="W33" s="342"/>
      <c r="X33" s="49">
        <v>97.324999999999932</v>
      </c>
      <c r="Y33" s="49">
        <v>284.54999999999995</v>
      </c>
      <c r="Z33" s="49">
        <v>290.09999999999997</v>
      </c>
      <c r="AA33" s="49">
        <v>250.3</v>
      </c>
      <c r="AB33" s="342"/>
      <c r="AC33" s="49">
        <v>212.77500000000009</v>
      </c>
      <c r="AD33" s="49">
        <v>358.90000000000009</v>
      </c>
      <c r="AE33" s="49">
        <v>478.0499999999999</v>
      </c>
      <c r="AF33" s="49">
        <v>271.10000000000002</v>
      </c>
      <c r="AG33" s="342"/>
      <c r="AH33" s="49">
        <v>222.14999999999986</v>
      </c>
      <c r="AI33" s="49">
        <v>393.25000000000045</v>
      </c>
      <c r="AJ33" s="49">
        <v>809.47499999999991</v>
      </c>
      <c r="AK33" s="49">
        <v>745.55000000000007</v>
      </c>
      <c r="AL33" s="342"/>
      <c r="AM33" s="49">
        <v>72.050000000000182</v>
      </c>
      <c r="AN33" s="49">
        <v>293.65000000000009</v>
      </c>
      <c r="AO33" s="49">
        <v>191.4</v>
      </c>
      <c r="AP33" s="49">
        <v>205.8</v>
      </c>
      <c r="AQ33" s="342"/>
      <c r="AR33" s="49">
        <v>43.099999999999909</v>
      </c>
      <c r="AS33" s="49">
        <v>58.5</v>
      </c>
      <c r="AT33" s="49">
        <v>116.69999999999999</v>
      </c>
      <c r="AU33" s="49">
        <v>39.9</v>
      </c>
      <c r="AV33" s="342"/>
      <c r="AW33" s="49">
        <v>183.54999999999995</v>
      </c>
      <c r="AX33" s="49">
        <v>577.54999999999927</v>
      </c>
      <c r="AY33" s="49">
        <v>646.65000000000009</v>
      </c>
      <c r="AZ33" s="49">
        <v>1144.8500000000004</v>
      </c>
      <c r="BA33" s="342"/>
      <c r="BB33" s="49">
        <v>56.875000000000227</v>
      </c>
      <c r="BC33" s="49">
        <v>250.19999999999996</v>
      </c>
      <c r="BD33" s="49">
        <v>240.375</v>
      </c>
      <c r="BE33" s="49">
        <v>29.6</v>
      </c>
      <c r="BF33" s="342"/>
      <c r="BG33" s="49">
        <v>69.925000000000182</v>
      </c>
      <c r="BH33" s="49">
        <v>129.30000000000001</v>
      </c>
      <c r="BI33" s="49">
        <v>267.22500000000002</v>
      </c>
      <c r="BJ33" s="49">
        <v>130.4</v>
      </c>
      <c r="BK33" s="342"/>
      <c r="BL33" s="49">
        <v>62.300000000000182</v>
      </c>
      <c r="BM33" s="49">
        <v>64.650000000000006</v>
      </c>
      <c r="BN33" s="49">
        <v>131.25</v>
      </c>
      <c r="BO33" s="49">
        <v>326.39999999999998</v>
      </c>
      <c r="BP33" s="342"/>
      <c r="BQ33" s="49">
        <v>39.150000000000091</v>
      </c>
      <c r="BR33" s="49">
        <v>262.05000000000018</v>
      </c>
      <c r="BS33" s="49">
        <v>209.625</v>
      </c>
      <c r="BT33" s="49">
        <v>384</v>
      </c>
      <c r="BU33" s="306"/>
      <c r="BV33" s="49">
        <v>110.17500000000018</v>
      </c>
      <c r="BW33" s="49">
        <v>130.30000000000018</v>
      </c>
      <c r="BX33" s="49">
        <v>639.29999999999995</v>
      </c>
      <c r="BY33" s="49">
        <v>658.1</v>
      </c>
      <c r="BZ33" s="342"/>
      <c r="CA33" s="49">
        <v>32.499999999999773</v>
      </c>
      <c r="CB33" s="49">
        <v>156.90000000000055</v>
      </c>
      <c r="CC33" s="49">
        <v>201.75</v>
      </c>
      <c r="CD33" s="49">
        <v>386</v>
      </c>
      <c r="CE33" s="306"/>
      <c r="CF33" s="315">
        <v>21.250000000000227</v>
      </c>
      <c r="CG33" s="315">
        <v>208.95000000000073</v>
      </c>
      <c r="CH33" s="315">
        <v>40.275000000000006</v>
      </c>
      <c r="CI33" s="49">
        <v>572.70000000000005</v>
      </c>
      <c r="CJ33" s="306"/>
      <c r="CK33" s="49">
        <v>55.549999999999955</v>
      </c>
      <c r="CL33" s="49">
        <v>211.65</v>
      </c>
      <c r="CM33" s="49">
        <v>367.95000000000005</v>
      </c>
      <c r="CN33" s="49">
        <v>433</v>
      </c>
      <c r="CO33" s="342"/>
      <c r="CP33" s="49">
        <v>108.19999999999914</v>
      </c>
      <c r="CQ33" s="49">
        <v>258.55000000000018</v>
      </c>
      <c r="CR33" s="49">
        <v>264.07499999999999</v>
      </c>
      <c r="CS33" s="49">
        <v>407.5</v>
      </c>
      <c r="CT33" s="306"/>
      <c r="CU33" s="49">
        <v>119.37499999999955</v>
      </c>
      <c r="CV33" s="49">
        <v>349</v>
      </c>
      <c r="CW33" s="49">
        <v>619.27500000000009</v>
      </c>
      <c r="CX33" s="49">
        <v>681.5</v>
      </c>
      <c r="CY33" s="342"/>
      <c r="CZ33" s="49">
        <v>61</v>
      </c>
      <c r="DA33" s="49">
        <v>48.75</v>
      </c>
      <c r="DB33" s="49">
        <v>3.3000000000000003</v>
      </c>
      <c r="DC33" s="49">
        <v>105</v>
      </c>
      <c r="DD33" s="306"/>
      <c r="DE33" s="49">
        <v>606.95000000000005</v>
      </c>
      <c r="DF33" s="49">
        <v>1353.199999999998</v>
      </c>
      <c r="DG33" s="49">
        <v>2895.3</v>
      </c>
      <c r="DH33" s="298">
        <v>3796.9</v>
      </c>
      <c r="DI33" s="306"/>
      <c r="DJ33" s="298">
        <v>156.47500000000036</v>
      </c>
      <c r="DK33" s="298">
        <v>372.65000000000146</v>
      </c>
      <c r="DL33" s="298">
        <v>622.5</v>
      </c>
      <c r="DM33" s="49">
        <v>728.6</v>
      </c>
      <c r="DN33" s="306"/>
      <c r="DO33" s="49">
        <v>162.82500000000073</v>
      </c>
      <c r="DP33" s="49">
        <v>465.65000000000055</v>
      </c>
      <c r="DQ33" s="49">
        <v>147.375</v>
      </c>
      <c r="DR33" s="49">
        <v>639.6</v>
      </c>
      <c r="DS33" s="306"/>
      <c r="DT33" s="49">
        <v>0</v>
      </c>
      <c r="DU33" s="49">
        <v>0</v>
      </c>
      <c r="DV33" s="49">
        <v>0</v>
      </c>
      <c r="DW33" s="49">
        <v>181.8</v>
      </c>
      <c r="DX33" s="306"/>
      <c r="DY33" s="49">
        <v>922.00000000000682</v>
      </c>
      <c r="DZ33" s="49">
        <v>1565.3749999999991</v>
      </c>
      <c r="EA33" s="49">
        <v>3712.5749999999998</v>
      </c>
      <c r="EB33" s="298">
        <v>3325.6499999999992</v>
      </c>
      <c r="EC33" s="306"/>
      <c r="ED33" s="49">
        <v>95.625</v>
      </c>
      <c r="EE33" s="49">
        <v>187.24999999999818</v>
      </c>
      <c r="EF33" s="49">
        <v>199.8</v>
      </c>
      <c r="EG33" s="49">
        <v>342.09999999999997</v>
      </c>
      <c r="EH33" s="306"/>
      <c r="EI33" s="49">
        <v>80.274999999999636</v>
      </c>
      <c r="EJ33" s="49">
        <v>464.80000000000109</v>
      </c>
      <c r="EK33" s="49">
        <v>369.90000000000003</v>
      </c>
      <c r="EL33" s="49">
        <v>348.39999999999992</v>
      </c>
      <c r="EM33" s="306"/>
      <c r="EN33" s="49">
        <v>0</v>
      </c>
      <c r="EO33" s="49">
        <v>152.89999999999964</v>
      </c>
      <c r="EP33" s="49">
        <v>439.34999999999997</v>
      </c>
      <c r="EQ33" s="49">
        <v>413.59999999999997</v>
      </c>
      <c r="ER33" s="306"/>
      <c r="ES33" s="49">
        <v>55.824999999999818</v>
      </c>
      <c r="ET33" s="49">
        <v>22.749999999998181</v>
      </c>
      <c r="EU33" s="49">
        <v>259.35000000000002</v>
      </c>
      <c r="EV33" s="49">
        <v>415.6</v>
      </c>
      <c r="EW33" s="306"/>
      <c r="EX33">
        <v>1157.75</v>
      </c>
      <c r="EY33">
        <v>1597.8999999999978</v>
      </c>
      <c r="EZ33">
        <v>2239.1999999999998</v>
      </c>
      <c r="FA33" s="414">
        <v>3547.7999999999997</v>
      </c>
      <c r="FB33" s="306"/>
      <c r="FC33" s="49">
        <v>60.725000000000364</v>
      </c>
      <c r="FD33" s="49">
        <v>71.399999999999636</v>
      </c>
      <c r="FE33" s="49">
        <v>101.47500000000001</v>
      </c>
      <c r="FF33" s="49">
        <v>352.4</v>
      </c>
      <c r="FG33" s="306"/>
      <c r="FH33" s="315">
        <v>74.200000000000728</v>
      </c>
      <c r="FI33" s="315">
        <v>124.94999999999999</v>
      </c>
      <c r="FJ33" s="315">
        <v>297.15000000000003</v>
      </c>
      <c r="FK33" s="49">
        <v>261.39999999999998</v>
      </c>
      <c r="FL33" s="306"/>
      <c r="FM33" s="315">
        <v>87.125</v>
      </c>
      <c r="FN33" s="315">
        <v>189.52499999999964</v>
      </c>
      <c r="FO33" s="315">
        <v>220.20000000000002</v>
      </c>
      <c r="FP33" s="49">
        <v>270.60000000000002</v>
      </c>
      <c r="FQ33" s="306"/>
      <c r="FR33" s="49">
        <v>113.100000000004</v>
      </c>
      <c r="FS33" s="49">
        <v>285.19999999999993</v>
      </c>
      <c r="FT33" s="49">
        <v>450.07500000000005</v>
      </c>
      <c r="FU33" s="49">
        <v>399</v>
      </c>
      <c r="FV33" s="306"/>
      <c r="FW33" s="49">
        <v>0</v>
      </c>
      <c r="FX33" s="49">
        <v>120.29999999999745</v>
      </c>
      <c r="FY33" s="49">
        <v>118.19999999999999</v>
      </c>
      <c r="FZ33" s="49">
        <v>593.80000000000007</v>
      </c>
      <c r="GA33" s="306"/>
      <c r="GB33" s="49">
        <v>240.55000000000382</v>
      </c>
      <c r="GC33" s="49">
        <v>613.95000000000368</v>
      </c>
      <c r="GD33" s="49">
        <v>706.34999999999991</v>
      </c>
      <c r="GE33" s="49">
        <v>952.2</v>
      </c>
      <c r="GF33" s="306"/>
      <c r="GG33" s="315">
        <v>71.750000000001819</v>
      </c>
      <c r="GH33" s="315">
        <v>244</v>
      </c>
      <c r="GI33" s="315">
        <v>235.875</v>
      </c>
      <c r="GJ33" s="49">
        <v>317.5</v>
      </c>
      <c r="GK33" s="306"/>
      <c r="GL33" s="49">
        <v>0</v>
      </c>
      <c r="GM33" s="49">
        <v>0</v>
      </c>
      <c r="GN33" s="49">
        <v>768</v>
      </c>
      <c r="GO33" s="49">
        <v>0</v>
      </c>
      <c r="GP33" s="306"/>
    </row>
    <row r="34" spans="1:198" s="38" customFormat="1" ht="18">
      <c r="A34" s="40" t="s">
        <v>2077</v>
      </c>
      <c r="B34" s="45">
        <f t="shared" si="0"/>
        <v>44485.387500000019</v>
      </c>
      <c r="C34" s="41"/>
      <c r="D34" s="49">
        <v>49.5</v>
      </c>
      <c r="E34" s="49">
        <v>92.000000000000014</v>
      </c>
      <c r="F34" s="49">
        <v>107.02499999999999</v>
      </c>
      <c r="G34" s="49">
        <v>220.8</v>
      </c>
      <c r="H34" s="342"/>
      <c r="I34" s="49">
        <v>59.549999999999969</v>
      </c>
      <c r="J34" s="49">
        <v>66</v>
      </c>
      <c r="K34" s="49">
        <v>14.399999999999999</v>
      </c>
      <c r="L34" s="49">
        <v>102.3</v>
      </c>
      <c r="M34" s="342"/>
      <c r="N34" s="49">
        <v>146.19999999999993</v>
      </c>
      <c r="O34" s="49">
        <v>157.49999999999994</v>
      </c>
      <c r="P34" s="49">
        <v>258.71250000000003</v>
      </c>
      <c r="Q34" s="573">
        <v>194.20000000000002</v>
      </c>
      <c r="R34" s="342"/>
      <c r="S34" s="298">
        <v>0</v>
      </c>
      <c r="T34" s="298">
        <v>126.84999999999991</v>
      </c>
      <c r="U34" s="298">
        <v>251.55</v>
      </c>
      <c r="V34" s="49">
        <v>305.90000000000003</v>
      </c>
      <c r="W34" s="342"/>
      <c r="X34" s="49">
        <v>0</v>
      </c>
      <c r="Y34" s="49">
        <v>210.24999999999977</v>
      </c>
      <c r="Z34" s="49">
        <v>88.199999999999989</v>
      </c>
      <c r="AA34" s="49">
        <v>409.50000000000006</v>
      </c>
      <c r="AB34" s="342"/>
      <c r="AC34" s="49">
        <v>0</v>
      </c>
      <c r="AD34" s="49">
        <v>306.70000000000005</v>
      </c>
      <c r="AE34" s="49">
        <v>441.82500000000005</v>
      </c>
      <c r="AF34" s="49">
        <v>124.70000000000002</v>
      </c>
      <c r="AG34" s="342"/>
      <c r="AH34" s="49">
        <v>0</v>
      </c>
      <c r="AI34" s="49">
        <v>219.95000000000005</v>
      </c>
      <c r="AJ34" s="49">
        <v>331.79999999999995</v>
      </c>
      <c r="AK34" s="49">
        <v>400.90000000000003</v>
      </c>
      <c r="AL34" s="342"/>
      <c r="AM34" s="49">
        <v>0</v>
      </c>
      <c r="AN34" s="49">
        <v>243.75</v>
      </c>
      <c r="AO34" s="49">
        <v>226.72500000000002</v>
      </c>
      <c r="AP34" s="49">
        <v>605.75</v>
      </c>
      <c r="AQ34" s="342"/>
      <c r="AR34" s="49">
        <v>0</v>
      </c>
      <c r="AS34" s="49">
        <v>65</v>
      </c>
      <c r="AT34" s="49">
        <v>125.92499999999998</v>
      </c>
      <c r="AU34" s="49">
        <v>134.80000000000001</v>
      </c>
      <c r="AV34" s="342"/>
      <c r="AW34" s="49">
        <v>0</v>
      </c>
      <c r="AX34" s="49">
        <v>399.55000000000064</v>
      </c>
      <c r="AY34" s="49">
        <v>263.17500000000001</v>
      </c>
      <c r="AZ34" s="49">
        <v>501.2</v>
      </c>
      <c r="BA34" s="342"/>
      <c r="BB34" s="49">
        <v>0</v>
      </c>
      <c r="BC34" s="49">
        <v>215.84999999999997</v>
      </c>
      <c r="BD34" s="49">
        <v>235.04999999999998</v>
      </c>
      <c r="BE34" s="49">
        <v>387.5</v>
      </c>
      <c r="BF34" s="342"/>
      <c r="BG34" s="49">
        <v>0</v>
      </c>
      <c r="BH34" s="49">
        <v>150.4</v>
      </c>
      <c r="BI34" s="49">
        <v>221.625</v>
      </c>
      <c r="BJ34" s="49">
        <v>334.7</v>
      </c>
      <c r="BK34" s="342"/>
      <c r="BL34" s="49">
        <v>0</v>
      </c>
      <c r="BM34" s="49">
        <v>91.65</v>
      </c>
      <c r="BN34" s="49">
        <v>45.45</v>
      </c>
      <c r="BO34" s="49">
        <v>258.29999999999995</v>
      </c>
      <c r="BP34" s="342"/>
      <c r="BQ34" s="49">
        <v>0</v>
      </c>
      <c r="BR34" s="49">
        <v>300.05000000000064</v>
      </c>
      <c r="BS34" s="49">
        <v>202.27499999999998</v>
      </c>
      <c r="BT34" s="49">
        <v>621.59999999999991</v>
      </c>
      <c r="BU34" s="306"/>
      <c r="BV34" s="49">
        <v>0</v>
      </c>
      <c r="BW34" s="49">
        <v>241.10000000000082</v>
      </c>
      <c r="BX34" s="49">
        <v>254.55</v>
      </c>
      <c r="BY34" s="49">
        <v>175.8</v>
      </c>
      <c r="BZ34" s="342"/>
      <c r="CA34" s="49">
        <v>0</v>
      </c>
      <c r="CB34" s="49">
        <v>187.10000000000036</v>
      </c>
      <c r="CC34" s="49">
        <v>219.22500000000002</v>
      </c>
      <c r="CD34" s="49">
        <v>523.5</v>
      </c>
      <c r="CE34" s="306"/>
      <c r="CF34" s="315">
        <v>0</v>
      </c>
      <c r="CG34" s="315">
        <v>150.00000000000045</v>
      </c>
      <c r="CH34" s="315">
        <v>171.89999999999998</v>
      </c>
      <c r="CI34" s="49">
        <v>575.6</v>
      </c>
      <c r="CJ34" s="306"/>
      <c r="CK34" s="49">
        <v>0</v>
      </c>
      <c r="CL34" s="49">
        <v>159</v>
      </c>
      <c r="CM34" s="49">
        <v>27</v>
      </c>
      <c r="CN34" s="49">
        <v>398.3</v>
      </c>
      <c r="CO34" s="342"/>
      <c r="CP34" s="49">
        <v>0</v>
      </c>
      <c r="CQ34" s="49">
        <v>229.74999999999909</v>
      </c>
      <c r="CR34" s="49">
        <v>197.625</v>
      </c>
      <c r="CS34" s="49">
        <v>311.60000000000002</v>
      </c>
      <c r="CT34" s="306"/>
      <c r="CU34" s="49">
        <v>0</v>
      </c>
      <c r="CV34" s="49">
        <v>25.999999999999091</v>
      </c>
      <c r="CW34" s="49">
        <v>297.82499999999999</v>
      </c>
      <c r="CX34" s="49">
        <v>348.70000000000005</v>
      </c>
      <c r="CY34" s="342"/>
      <c r="CZ34" s="49">
        <v>0</v>
      </c>
      <c r="DA34" s="49">
        <v>94.34999999999998</v>
      </c>
      <c r="DB34" s="49">
        <v>44.025000000000006</v>
      </c>
      <c r="DC34" s="49">
        <v>221.7</v>
      </c>
      <c r="DD34" s="306"/>
      <c r="DE34" s="49">
        <v>0</v>
      </c>
      <c r="DF34" s="49">
        <v>1038.8249999999998</v>
      </c>
      <c r="DG34" s="49">
        <v>504.90000000000003</v>
      </c>
      <c r="DH34" s="298">
        <v>1591</v>
      </c>
      <c r="DI34" s="306"/>
      <c r="DJ34" s="298">
        <v>0</v>
      </c>
      <c r="DK34" s="298">
        <v>252.79999999999836</v>
      </c>
      <c r="DL34" s="298">
        <v>559.49999999999989</v>
      </c>
      <c r="DM34" s="49">
        <v>949.95000000000016</v>
      </c>
      <c r="DN34" s="306"/>
      <c r="DO34" s="49">
        <v>0</v>
      </c>
      <c r="DP34" s="49">
        <v>236.75000000000091</v>
      </c>
      <c r="DQ34" s="49">
        <v>337.5</v>
      </c>
      <c r="DR34" s="49">
        <v>212.20000000000002</v>
      </c>
      <c r="DS34" s="306"/>
      <c r="DT34" s="49">
        <v>0</v>
      </c>
      <c r="DU34" s="49">
        <v>0</v>
      </c>
      <c r="DV34" s="49">
        <v>0</v>
      </c>
      <c r="DW34" s="49">
        <v>175.5</v>
      </c>
      <c r="DX34" s="306"/>
      <c r="DY34" s="49">
        <v>0</v>
      </c>
      <c r="DZ34" s="49">
        <v>1523.2500000000009</v>
      </c>
      <c r="EA34" s="49">
        <v>2568.1499999999996</v>
      </c>
      <c r="EB34" s="298">
        <v>3450.9999999999991</v>
      </c>
      <c r="EC34" s="306"/>
      <c r="ED34" s="49">
        <v>0</v>
      </c>
      <c r="EE34" s="49">
        <v>283.25000000000182</v>
      </c>
      <c r="EF34" s="49">
        <v>182.17500000000001</v>
      </c>
      <c r="EG34" s="49">
        <v>109.8</v>
      </c>
      <c r="EH34" s="306"/>
      <c r="EI34" s="49">
        <v>0</v>
      </c>
      <c r="EJ34" s="49">
        <v>175.90000000000327</v>
      </c>
      <c r="EK34" s="49">
        <v>206.39999999999998</v>
      </c>
      <c r="EL34" s="49">
        <v>349.4</v>
      </c>
      <c r="EM34" s="306"/>
      <c r="EN34" s="49">
        <v>0</v>
      </c>
      <c r="EO34" s="49">
        <v>144.49999999999818</v>
      </c>
      <c r="EP34" s="49">
        <v>76.125</v>
      </c>
      <c r="EQ34" s="49">
        <v>356.30000000000007</v>
      </c>
      <c r="ER34" s="306"/>
      <c r="ES34" s="49">
        <v>0</v>
      </c>
      <c r="ET34" s="49">
        <v>145.44999999999891</v>
      </c>
      <c r="EU34" s="49">
        <v>118.94999999999999</v>
      </c>
      <c r="EV34" s="49">
        <v>325.59999999999997</v>
      </c>
      <c r="EW34" s="306"/>
      <c r="EX34">
        <v>0</v>
      </c>
      <c r="EY34">
        <v>1663.375</v>
      </c>
      <c r="EZ34">
        <v>2033.5500000000002</v>
      </c>
      <c r="FA34" s="414">
        <v>2409.5</v>
      </c>
      <c r="FB34" s="306"/>
      <c r="FC34" s="49">
        <v>0</v>
      </c>
      <c r="FD34" s="49">
        <v>138.14999999999782</v>
      </c>
      <c r="FE34" s="49">
        <v>57.224999999999994</v>
      </c>
      <c r="FF34" s="49">
        <v>221</v>
      </c>
      <c r="FG34" s="306"/>
      <c r="FH34" s="315">
        <v>0</v>
      </c>
      <c r="FI34" s="315">
        <v>127.04999999999998</v>
      </c>
      <c r="FJ34" s="315">
        <v>191.25</v>
      </c>
      <c r="FK34" s="49">
        <v>361.6</v>
      </c>
      <c r="FL34" s="306"/>
      <c r="FM34" s="315">
        <v>0</v>
      </c>
      <c r="FN34" s="315">
        <v>103.24999999999454</v>
      </c>
      <c r="FO34" s="315">
        <v>265.79999999999995</v>
      </c>
      <c r="FP34" s="49">
        <v>476.5</v>
      </c>
      <c r="FQ34" s="306"/>
      <c r="FR34" s="49">
        <v>0</v>
      </c>
      <c r="FS34" s="49">
        <v>229.34999999999997</v>
      </c>
      <c r="FT34" s="49">
        <v>386.625</v>
      </c>
      <c r="FU34" s="49">
        <v>533.70000000000005</v>
      </c>
      <c r="FV34" s="306"/>
      <c r="FW34" s="49">
        <v>0</v>
      </c>
      <c r="FX34" s="49">
        <v>74.44999999999709</v>
      </c>
      <c r="FY34" s="49">
        <v>9.9</v>
      </c>
      <c r="FZ34" s="49">
        <v>145.9</v>
      </c>
      <c r="GA34" s="306"/>
      <c r="GB34" s="49">
        <v>0</v>
      </c>
      <c r="GC34" s="49">
        <v>681.57500000001824</v>
      </c>
      <c r="GD34" s="49">
        <v>879.82499999999993</v>
      </c>
      <c r="GE34" s="49">
        <v>1014.8</v>
      </c>
      <c r="GF34" s="306"/>
      <c r="GG34" s="315">
        <v>0</v>
      </c>
      <c r="GH34" s="315">
        <v>187.5</v>
      </c>
      <c r="GI34" s="315">
        <v>111.75</v>
      </c>
      <c r="GJ34" s="49">
        <v>263.5</v>
      </c>
      <c r="GK34" s="306"/>
      <c r="GL34" s="49">
        <v>0</v>
      </c>
      <c r="GM34" s="49">
        <v>0</v>
      </c>
      <c r="GN34" s="49">
        <v>871.80000000000007</v>
      </c>
      <c r="GO34" s="49">
        <v>0</v>
      </c>
      <c r="GP34" s="306"/>
    </row>
    <row r="35" spans="1:198" ht="18">
      <c r="A35" s="40" t="s">
        <v>1591</v>
      </c>
      <c r="B35" s="45">
        <f t="shared" si="0"/>
        <v>63671.712500000009</v>
      </c>
      <c r="C35" s="41"/>
      <c r="D35" s="49">
        <v>155.65</v>
      </c>
      <c r="E35" s="49">
        <v>132.00000000000003</v>
      </c>
      <c r="F35" s="49">
        <v>209.54999999999998</v>
      </c>
      <c r="G35" s="49">
        <v>210.3</v>
      </c>
      <c r="H35" s="342"/>
      <c r="I35" s="49">
        <v>65.175000000000011</v>
      </c>
      <c r="J35" s="49">
        <v>3.0000000000000284</v>
      </c>
      <c r="K35" s="49">
        <v>210.14999999999998</v>
      </c>
      <c r="L35" s="49">
        <v>183.7</v>
      </c>
      <c r="M35" s="342"/>
      <c r="N35" s="49">
        <v>121.77500000000009</v>
      </c>
      <c r="O35" s="49">
        <v>174.59999999999997</v>
      </c>
      <c r="P35" s="49">
        <v>595.83750000000009</v>
      </c>
      <c r="Q35" s="573">
        <v>647.80000000000007</v>
      </c>
      <c r="R35" s="342"/>
      <c r="S35" s="298">
        <v>52.524999999999977</v>
      </c>
      <c r="T35" s="298">
        <v>176.54999999999995</v>
      </c>
      <c r="U35" s="298">
        <v>50.625</v>
      </c>
      <c r="V35" s="49">
        <v>287</v>
      </c>
      <c r="W35" s="342"/>
      <c r="X35" s="49">
        <v>67.875</v>
      </c>
      <c r="Y35" s="49">
        <v>209.60000000000014</v>
      </c>
      <c r="Z35" s="49">
        <v>354.07500000000005</v>
      </c>
      <c r="AA35" s="49">
        <v>457.9</v>
      </c>
      <c r="AB35" s="342"/>
      <c r="AC35" s="49">
        <v>145.82499999999993</v>
      </c>
      <c r="AD35" s="49">
        <v>494.05000000000018</v>
      </c>
      <c r="AE35" s="49">
        <v>396.75</v>
      </c>
      <c r="AF35" s="49">
        <v>333.40000000000003</v>
      </c>
      <c r="AG35" s="342"/>
      <c r="AH35" s="49">
        <v>188.17499999999961</v>
      </c>
      <c r="AI35" s="49">
        <v>301.65000000000009</v>
      </c>
      <c r="AJ35" s="49">
        <v>775.72500000000014</v>
      </c>
      <c r="AK35" s="49">
        <v>952.69999999999993</v>
      </c>
      <c r="AL35" s="342"/>
      <c r="AM35" s="49">
        <v>108.62499999999966</v>
      </c>
      <c r="AN35" s="49">
        <v>348.05000000000018</v>
      </c>
      <c r="AO35" s="49">
        <v>314.47500000000002</v>
      </c>
      <c r="AP35" s="49">
        <v>538</v>
      </c>
      <c r="AQ35" s="342"/>
      <c r="AR35" s="49">
        <v>109</v>
      </c>
      <c r="AS35" s="49">
        <v>72</v>
      </c>
      <c r="AT35" s="49">
        <v>110.92500000000001</v>
      </c>
      <c r="AU35" s="49">
        <v>298.7</v>
      </c>
      <c r="AV35" s="342"/>
      <c r="AW35" s="49">
        <v>43.974999999999682</v>
      </c>
      <c r="AX35" s="49">
        <v>463.34999999999991</v>
      </c>
      <c r="AY35" s="49">
        <v>600.75</v>
      </c>
      <c r="AZ35" s="49">
        <v>896.6</v>
      </c>
      <c r="BA35" s="342"/>
      <c r="BB35" s="49">
        <v>84.549999999999955</v>
      </c>
      <c r="BC35" s="49">
        <v>352.54999999999995</v>
      </c>
      <c r="BD35" s="49">
        <v>136.125</v>
      </c>
      <c r="BE35" s="49">
        <v>429.3</v>
      </c>
      <c r="BF35" s="342"/>
      <c r="BG35" s="49">
        <v>100.77499999999986</v>
      </c>
      <c r="BH35" s="49">
        <v>159.64999999999998</v>
      </c>
      <c r="BI35" s="49">
        <v>237.52499999999998</v>
      </c>
      <c r="BJ35" s="49">
        <v>369.59999999999997</v>
      </c>
      <c r="BK35" s="342"/>
      <c r="BL35" s="49">
        <v>106.75</v>
      </c>
      <c r="BM35" s="49">
        <v>139.94999999999999</v>
      </c>
      <c r="BN35" s="49">
        <v>63.449999999999996</v>
      </c>
      <c r="BO35" s="49">
        <v>241</v>
      </c>
      <c r="BP35" s="342"/>
      <c r="BQ35" s="49">
        <v>112.92500000000018</v>
      </c>
      <c r="BR35" s="49">
        <v>299.70000000000027</v>
      </c>
      <c r="BS35" s="49">
        <v>199.125</v>
      </c>
      <c r="BT35" s="49">
        <v>680.5</v>
      </c>
      <c r="BU35" s="306"/>
      <c r="BV35" s="49">
        <v>180.95000000000005</v>
      </c>
      <c r="BW35" s="49">
        <v>187.64999999999964</v>
      </c>
      <c r="BX35" s="49">
        <v>369.45</v>
      </c>
      <c r="BY35" s="49">
        <v>419.90000000000003</v>
      </c>
      <c r="BZ35" s="342"/>
      <c r="CA35" s="49">
        <v>91.500000000000227</v>
      </c>
      <c r="CB35" s="49">
        <v>277.64999999999964</v>
      </c>
      <c r="CC35" s="49">
        <v>230.625</v>
      </c>
      <c r="CD35" s="49">
        <v>708.5</v>
      </c>
      <c r="CE35" s="306"/>
      <c r="CF35" s="315">
        <v>80.649999999999864</v>
      </c>
      <c r="CG35" s="315">
        <v>224.39999999999964</v>
      </c>
      <c r="CH35" s="315">
        <v>163.19999999999999</v>
      </c>
      <c r="CI35" s="49">
        <v>552.29999999999995</v>
      </c>
      <c r="CJ35" s="306"/>
      <c r="CK35" s="49">
        <v>74.074999999999818</v>
      </c>
      <c r="CL35" s="49">
        <v>100.2</v>
      </c>
      <c r="CM35" s="49">
        <v>107.39999999999999</v>
      </c>
      <c r="CN35" s="49">
        <v>533.19999999999993</v>
      </c>
      <c r="CO35" s="342"/>
      <c r="CP35" s="49">
        <v>75.775000000000318</v>
      </c>
      <c r="CQ35" s="49">
        <v>168.75</v>
      </c>
      <c r="CR35" s="49">
        <v>330</v>
      </c>
      <c r="CS35" s="49">
        <v>701.4</v>
      </c>
      <c r="CT35" s="306"/>
      <c r="CU35" s="49">
        <v>110.400000000001</v>
      </c>
      <c r="CV35" s="49">
        <v>132.99999999999909</v>
      </c>
      <c r="CW35" s="49">
        <v>521.25000000000011</v>
      </c>
      <c r="CX35" s="49">
        <v>552.6</v>
      </c>
      <c r="CY35" s="342"/>
      <c r="CZ35" s="49">
        <v>104.02500000000009</v>
      </c>
      <c r="DA35" s="49">
        <v>109.5</v>
      </c>
      <c r="DB35" s="49">
        <v>39.825000000000003</v>
      </c>
      <c r="DC35" s="49">
        <v>0</v>
      </c>
      <c r="DD35" s="306"/>
      <c r="DE35" s="49">
        <v>499.44999999999993</v>
      </c>
      <c r="DF35" s="49">
        <v>1301.9999999999991</v>
      </c>
      <c r="DG35" s="49">
        <v>2427.6750000000002</v>
      </c>
      <c r="DH35" s="298">
        <v>2626.0999999999995</v>
      </c>
      <c r="DI35" s="306"/>
      <c r="DJ35" s="298">
        <v>119.92500000000018</v>
      </c>
      <c r="DK35" s="298">
        <v>259.89999999999964</v>
      </c>
      <c r="DL35" s="298">
        <v>541.5</v>
      </c>
      <c r="DM35" s="49">
        <v>1002.8</v>
      </c>
      <c r="DN35" s="306"/>
      <c r="DO35" s="49">
        <v>140.10000000000036</v>
      </c>
      <c r="DP35" s="49">
        <v>217.34999999999854</v>
      </c>
      <c r="DQ35" s="49">
        <v>445.80000000000007</v>
      </c>
      <c r="DR35" s="49">
        <v>651.5</v>
      </c>
      <c r="DS35" s="306"/>
      <c r="DT35" s="49">
        <v>0</v>
      </c>
      <c r="DU35" s="49">
        <v>0</v>
      </c>
      <c r="DV35" s="49">
        <v>0</v>
      </c>
      <c r="DW35" s="49">
        <v>71.5</v>
      </c>
      <c r="DX35" s="306"/>
      <c r="DY35" s="49">
        <v>911.12500000001046</v>
      </c>
      <c r="DZ35" s="49">
        <v>2106.75</v>
      </c>
      <c r="EA35" s="49">
        <v>3629.625</v>
      </c>
      <c r="EB35" s="298">
        <v>4135.1000000000004</v>
      </c>
      <c r="EC35" s="306"/>
      <c r="ED35" s="49">
        <v>106.82500000000175</v>
      </c>
      <c r="EE35" s="49">
        <v>128.54999999999745</v>
      </c>
      <c r="EF35" s="49">
        <v>178.57499999999999</v>
      </c>
      <c r="EG35" s="49">
        <v>268.7</v>
      </c>
      <c r="EH35" s="306"/>
      <c r="EI35" s="49">
        <v>27.725000000001273</v>
      </c>
      <c r="EJ35" s="49">
        <v>251.84999999999854</v>
      </c>
      <c r="EK35" s="49">
        <v>168.82500000000002</v>
      </c>
      <c r="EL35" s="49">
        <v>192.20000000000002</v>
      </c>
      <c r="EM35" s="306"/>
      <c r="EN35" s="49">
        <v>0</v>
      </c>
      <c r="EO35" s="49">
        <v>190.14999999999782</v>
      </c>
      <c r="EP35" s="49">
        <v>114.22500000000001</v>
      </c>
      <c r="EQ35" s="49">
        <v>488.19999999999993</v>
      </c>
      <c r="ER35" s="306"/>
      <c r="ES35" s="49">
        <v>41.500000000000909</v>
      </c>
      <c r="ET35" s="49">
        <v>93</v>
      </c>
      <c r="EU35" s="49">
        <v>140.625</v>
      </c>
      <c r="EV35" s="49">
        <v>373.3</v>
      </c>
      <c r="EW35" s="306"/>
      <c r="EX35">
        <v>788.47500000000002</v>
      </c>
      <c r="EY35">
        <v>1657.3000000000029</v>
      </c>
      <c r="EZ35">
        <v>2330.1</v>
      </c>
      <c r="FA35" s="414">
        <v>4168.7999999999993</v>
      </c>
      <c r="FB35" s="306"/>
      <c r="FC35" s="49">
        <v>39</v>
      </c>
      <c r="FD35" s="49">
        <v>31.499999999998181</v>
      </c>
      <c r="FE35" s="49">
        <v>4.125</v>
      </c>
      <c r="FF35" s="49">
        <v>275.79999999999995</v>
      </c>
      <c r="FG35" s="306"/>
      <c r="FH35" s="315">
        <v>24.975000000000364</v>
      </c>
      <c r="FI35" s="315">
        <v>143.30000000000001</v>
      </c>
      <c r="FJ35" s="315">
        <v>168.75</v>
      </c>
      <c r="FK35" s="49">
        <v>31.5</v>
      </c>
      <c r="FL35" s="306"/>
      <c r="FM35" s="315">
        <v>68.5</v>
      </c>
      <c r="FN35" s="315">
        <v>58.749999999998181</v>
      </c>
      <c r="FO35" s="315">
        <v>298.20000000000005</v>
      </c>
      <c r="FP35" s="49">
        <v>150</v>
      </c>
      <c r="FQ35" s="306"/>
      <c r="FR35" s="49">
        <v>39.024999999999636</v>
      </c>
      <c r="FS35" s="49">
        <v>232.34999999999997</v>
      </c>
      <c r="FT35" s="49">
        <v>443.54999999999995</v>
      </c>
      <c r="FU35" s="49">
        <v>491.4</v>
      </c>
      <c r="FV35" s="306"/>
      <c r="FW35" s="49">
        <v>0</v>
      </c>
      <c r="FX35" s="49">
        <v>50.200000000000728</v>
      </c>
      <c r="FY35" s="49">
        <v>0</v>
      </c>
      <c r="FZ35" s="49">
        <v>507.59999999999997</v>
      </c>
      <c r="GA35" s="306"/>
      <c r="GB35" s="49">
        <v>195.64999999999964</v>
      </c>
      <c r="GC35" s="49">
        <v>790.55000000001985</v>
      </c>
      <c r="GD35" s="49">
        <v>1154.0249999999999</v>
      </c>
      <c r="GE35" s="49">
        <v>1276</v>
      </c>
      <c r="GF35" s="306"/>
      <c r="GG35" s="315">
        <v>64.125000000000909</v>
      </c>
      <c r="GH35" s="315">
        <v>222.5</v>
      </c>
      <c r="GI35" s="315">
        <v>187.875</v>
      </c>
      <c r="GJ35" s="49">
        <v>473.5</v>
      </c>
      <c r="GK35" s="306"/>
      <c r="GL35" s="49">
        <v>0</v>
      </c>
      <c r="GM35" s="49">
        <v>0</v>
      </c>
      <c r="GN35" s="49">
        <v>731.77499999999998</v>
      </c>
      <c r="GO35" s="49">
        <v>0</v>
      </c>
      <c r="GP35" s="306"/>
    </row>
    <row r="36" spans="1:198" ht="18">
      <c r="A36" s="81" t="s">
        <v>1279</v>
      </c>
      <c r="B36" s="45">
        <f t="shared" si="0"/>
        <v>61848.087500000031</v>
      </c>
      <c r="C36" s="41"/>
      <c r="D36" s="49">
        <v>135.82499999999999</v>
      </c>
      <c r="E36" s="49">
        <v>294.44999999999993</v>
      </c>
      <c r="F36" s="49">
        <v>235.12499999999994</v>
      </c>
      <c r="G36" s="49">
        <v>203.79999999999998</v>
      </c>
      <c r="H36" s="342"/>
      <c r="I36" s="49">
        <v>23.650000000000034</v>
      </c>
      <c r="J36" s="49">
        <v>15.399999999999977</v>
      </c>
      <c r="K36" s="49">
        <v>218.54999999999998</v>
      </c>
      <c r="L36" s="49">
        <v>140</v>
      </c>
      <c r="M36" s="342"/>
      <c r="N36" s="49">
        <v>103.5499999999999</v>
      </c>
      <c r="O36" s="49">
        <v>13.699999999999998</v>
      </c>
      <c r="P36" s="49">
        <v>495.15000000000003</v>
      </c>
      <c r="Q36" s="573">
        <v>451.79999999999995</v>
      </c>
      <c r="R36" s="342"/>
      <c r="S36" s="298">
        <v>81.050000000000182</v>
      </c>
      <c r="T36" s="298">
        <v>117.75000000000011</v>
      </c>
      <c r="U36" s="298">
        <v>145.57499999999999</v>
      </c>
      <c r="V36" s="49">
        <v>269</v>
      </c>
      <c r="W36" s="342"/>
      <c r="X36" s="49">
        <v>102.55000000000018</v>
      </c>
      <c r="Y36" s="49">
        <v>252.75</v>
      </c>
      <c r="Z36" s="49">
        <v>295.875</v>
      </c>
      <c r="AA36" s="49">
        <v>245.2</v>
      </c>
      <c r="AB36" s="342"/>
      <c r="AC36" s="49">
        <v>205.5250000000002</v>
      </c>
      <c r="AD36" s="49">
        <v>335.64999999999986</v>
      </c>
      <c r="AE36" s="49">
        <v>432.75</v>
      </c>
      <c r="AF36" s="49">
        <v>371.99999999999994</v>
      </c>
      <c r="AG36" s="342"/>
      <c r="AH36" s="49">
        <v>195.125</v>
      </c>
      <c r="AI36" s="49">
        <v>268.0499999999995</v>
      </c>
      <c r="AJ36" s="49">
        <v>1013.9999999999998</v>
      </c>
      <c r="AK36" s="49">
        <v>768.1</v>
      </c>
      <c r="AL36" s="342"/>
      <c r="AM36" s="49">
        <v>88.462499999999636</v>
      </c>
      <c r="AN36" s="49">
        <v>236.89999999999964</v>
      </c>
      <c r="AO36" s="49">
        <v>165.67500000000001</v>
      </c>
      <c r="AP36" s="49">
        <v>523.1</v>
      </c>
      <c r="AQ36" s="342"/>
      <c r="AR36" s="49">
        <v>91.024999999999636</v>
      </c>
      <c r="AS36" s="49">
        <v>114.75</v>
      </c>
      <c r="AT36" s="49">
        <v>14.625</v>
      </c>
      <c r="AU36" s="49">
        <v>188.1</v>
      </c>
      <c r="AV36" s="342"/>
      <c r="AW36" s="49">
        <v>137.97499999999945</v>
      </c>
      <c r="AX36" s="49">
        <v>536.99999999999909</v>
      </c>
      <c r="AY36" s="49">
        <v>478.125</v>
      </c>
      <c r="AZ36" s="49">
        <v>1023</v>
      </c>
      <c r="BA36" s="342"/>
      <c r="BB36" s="49">
        <v>42.874999999999545</v>
      </c>
      <c r="BC36" s="49">
        <v>214.3</v>
      </c>
      <c r="BD36" s="49">
        <v>275.77500000000003</v>
      </c>
      <c r="BE36" s="49">
        <v>276.7</v>
      </c>
      <c r="BF36" s="342"/>
      <c r="BG36" s="49">
        <v>67.549999999999727</v>
      </c>
      <c r="BH36" s="49">
        <v>104.34999999999998</v>
      </c>
      <c r="BI36" s="49">
        <v>220.875</v>
      </c>
      <c r="BJ36" s="49">
        <v>114.1</v>
      </c>
      <c r="BK36" s="342"/>
      <c r="BL36" s="49">
        <v>48.087499999999636</v>
      </c>
      <c r="BM36" s="49">
        <v>110.79999999999998</v>
      </c>
      <c r="BN36" s="49">
        <v>237</v>
      </c>
      <c r="BO36" s="49">
        <v>128.90000000000003</v>
      </c>
      <c r="BP36" s="342"/>
      <c r="BQ36" s="49">
        <v>53.712500000000091</v>
      </c>
      <c r="BR36" s="49">
        <v>251.74999999999955</v>
      </c>
      <c r="BS36" s="49">
        <v>204.82500000000002</v>
      </c>
      <c r="BT36" s="49">
        <v>478.3</v>
      </c>
      <c r="BU36" s="306"/>
      <c r="BV36" s="49">
        <v>127.77499999999986</v>
      </c>
      <c r="BW36" s="49">
        <v>344.69999999999936</v>
      </c>
      <c r="BX36" s="49">
        <v>668.47499999999991</v>
      </c>
      <c r="BY36" s="49">
        <v>677.5</v>
      </c>
      <c r="BZ36" s="342"/>
      <c r="CA36" s="49">
        <v>35.000000000000227</v>
      </c>
      <c r="CB36" s="49">
        <v>161.94999999999845</v>
      </c>
      <c r="CC36" s="49">
        <v>231.89999999999998</v>
      </c>
      <c r="CD36" s="49">
        <v>574.70000000000005</v>
      </c>
      <c r="CE36" s="306"/>
      <c r="CF36" s="315">
        <v>15.600000000000136</v>
      </c>
      <c r="CG36" s="315">
        <v>194.5</v>
      </c>
      <c r="CH36" s="315">
        <v>238.20000000000002</v>
      </c>
      <c r="CI36" s="49">
        <v>317.2</v>
      </c>
      <c r="CJ36" s="306"/>
      <c r="CK36" s="49">
        <v>67.387500000000273</v>
      </c>
      <c r="CL36" s="49">
        <v>198.55</v>
      </c>
      <c r="CM36" s="49">
        <v>306.375</v>
      </c>
      <c r="CN36" s="49">
        <v>407.40000000000003</v>
      </c>
      <c r="CO36" s="342"/>
      <c r="CP36" s="49">
        <v>103.10000000000036</v>
      </c>
      <c r="CQ36" s="49">
        <v>217</v>
      </c>
      <c r="CR36" s="49">
        <v>319.79999999999995</v>
      </c>
      <c r="CS36" s="49">
        <v>416.4</v>
      </c>
      <c r="CT36" s="306"/>
      <c r="CU36" s="49">
        <v>75.850000000000364</v>
      </c>
      <c r="CV36" s="49">
        <v>352.44999999999982</v>
      </c>
      <c r="CW36" s="49">
        <v>493.65000000000003</v>
      </c>
      <c r="CX36" s="49">
        <v>681.00000000000011</v>
      </c>
      <c r="CY36" s="342"/>
      <c r="CZ36" s="49">
        <v>59.675000000000182</v>
      </c>
      <c r="DA36" s="49">
        <v>33</v>
      </c>
      <c r="DB36" s="49">
        <v>27</v>
      </c>
      <c r="DC36" s="49">
        <v>0</v>
      </c>
      <c r="DD36" s="306"/>
      <c r="DE36" s="49">
        <v>595.52499999999986</v>
      </c>
      <c r="DF36" s="49">
        <v>1170.8000000000011</v>
      </c>
      <c r="DG36" s="49">
        <v>2263.7250000000004</v>
      </c>
      <c r="DH36" s="298">
        <v>3024.2</v>
      </c>
      <c r="DI36" s="306"/>
      <c r="DJ36" s="298">
        <v>142.97499999999991</v>
      </c>
      <c r="DK36" s="298">
        <v>241.60000000000036</v>
      </c>
      <c r="DL36" s="298">
        <v>675.22499999999991</v>
      </c>
      <c r="DM36" s="49">
        <v>923.1</v>
      </c>
      <c r="DN36" s="306"/>
      <c r="DO36" s="49">
        <v>79.075000000000728</v>
      </c>
      <c r="DP36" s="49">
        <v>638.20000000000164</v>
      </c>
      <c r="DQ36" s="49">
        <v>353.4</v>
      </c>
      <c r="DR36" s="49">
        <v>689.60000000000014</v>
      </c>
      <c r="DS36" s="306"/>
      <c r="DT36" s="49">
        <v>0</v>
      </c>
      <c r="DU36" s="49">
        <v>0</v>
      </c>
      <c r="DV36" s="49">
        <v>0</v>
      </c>
      <c r="DW36" s="49">
        <v>70</v>
      </c>
      <c r="DX36" s="306"/>
      <c r="DY36" s="49">
        <v>850.83750000001919</v>
      </c>
      <c r="DZ36" s="49">
        <v>1827.3999999999996</v>
      </c>
      <c r="EA36" s="49">
        <v>3956.1749999999984</v>
      </c>
      <c r="EB36" s="298">
        <v>3683.6999999999994</v>
      </c>
      <c r="EC36" s="306"/>
      <c r="ED36" s="49">
        <v>78.250000000000909</v>
      </c>
      <c r="EE36" s="49">
        <v>106.49999999999636</v>
      </c>
      <c r="EF36" s="49">
        <v>14.625</v>
      </c>
      <c r="EG36" s="49">
        <v>239.79999999999995</v>
      </c>
      <c r="EH36" s="306"/>
      <c r="EI36" s="49">
        <v>11.575000000001637</v>
      </c>
      <c r="EJ36" s="49">
        <v>231.94999999999527</v>
      </c>
      <c r="EK36" s="49">
        <v>386.54999999999995</v>
      </c>
      <c r="EL36" s="49">
        <v>122.20000000000002</v>
      </c>
      <c r="EM36" s="306"/>
      <c r="EN36" s="49">
        <v>0</v>
      </c>
      <c r="EO36" s="49">
        <v>128.19999999999527</v>
      </c>
      <c r="EP36" s="49">
        <v>360.97500000000002</v>
      </c>
      <c r="EQ36" s="49">
        <v>389.40000000000003</v>
      </c>
      <c r="ER36" s="306"/>
      <c r="ES36" s="49">
        <v>62.100000000002183</v>
      </c>
      <c r="ET36" s="49">
        <v>88.799999999997453</v>
      </c>
      <c r="EU36" s="49">
        <v>211.125</v>
      </c>
      <c r="EV36" s="49">
        <v>350.09999999999997</v>
      </c>
      <c r="EW36" s="306"/>
      <c r="EX36">
        <v>1029.2</v>
      </c>
      <c r="EY36">
        <v>2202.7499999999909</v>
      </c>
      <c r="EZ36">
        <v>2361.9749999999999</v>
      </c>
      <c r="FA36" s="414">
        <v>3353.0999999999995</v>
      </c>
      <c r="FB36" s="306"/>
      <c r="FC36" s="49">
        <v>49.425000000000182</v>
      </c>
      <c r="FD36" s="49">
        <v>71.999999999996362</v>
      </c>
      <c r="FE36" s="49">
        <v>150.14999999999998</v>
      </c>
      <c r="FF36" s="49">
        <v>154.40000000000003</v>
      </c>
      <c r="FG36" s="306"/>
      <c r="FH36" s="315">
        <v>47.275000000000546</v>
      </c>
      <c r="FI36" s="315">
        <v>93.25</v>
      </c>
      <c r="FJ36" s="315">
        <v>312.67500000000001</v>
      </c>
      <c r="FK36" s="49">
        <v>169</v>
      </c>
      <c r="FL36" s="306"/>
      <c r="FM36" s="315">
        <v>135.80000000000109</v>
      </c>
      <c r="FN36" s="315">
        <v>142.649999999996</v>
      </c>
      <c r="FO36" s="315">
        <v>183.375</v>
      </c>
      <c r="FP36" s="49">
        <v>150</v>
      </c>
      <c r="FQ36" s="306"/>
      <c r="FR36" s="49">
        <v>154.17500000000291</v>
      </c>
      <c r="FS36" s="49">
        <v>222.55</v>
      </c>
      <c r="FT36" s="49">
        <v>360.6</v>
      </c>
      <c r="FU36" s="49">
        <v>364.2</v>
      </c>
      <c r="FV36" s="306"/>
      <c r="FW36" s="49">
        <v>0</v>
      </c>
      <c r="FX36" s="49">
        <v>195.299999999992</v>
      </c>
      <c r="FY36" s="49">
        <v>138.30000000000001</v>
      </c>
      <c r="FZ36" s="49">
        <v>257.59999999999997</v>
      </c>
      <c r="GA36" s="306"/>
      <c r="GB36" s="49">
        <v>203.05000000000655</v>
      </c>
      <c r="GC36" s="49">
        <v>599.60000000003379</v>
      </c>
      <c r="GD36" s="49">
        <v>917.25</v>
      </c>
      <c r="GE36" s="49">
        <v>858</v>
      </c>
      <c r="GF36" s="306"/>
      <c r="GG36" s="315">
        <v>74.500000000001819</v>
      </c>
      <c r="GH36" s="315">
        <v>256.75</v>
      </c>
      <c r="GI36" s="315">
        <v>231</v>
      </c>
      <c r="GJ36" s="49">
        <v>269.5</v>
      </c>
      <c r="GK36" s="306"/>
      <c r="GL36" s="49">
        <v>0</v>
      </c>
      <c r="GM36" s="49">
        <v>0</v>
      </c>
      <c r="GN36" s="49">
        <v>964.27499999999986</v>
      </c>
      <c r="GO36" s="49">
        <v>0</v>
      </c>
      <c r="GP36" s="306"/>
    </row>
    <row r="37" spans="1:198" ht="18">
      <c r="A37" s="40" t="s">
        <v>596</v>
      </c>
      <c r="B37" s="45">
        <f t="shared" si="0"/>
        <v>44971.362499999988</v>
      </c>
      <c r="C37" s="41"/>
      <c r="D37" s="49">
        <v>79.674999999999983</v>
      </c>
      <c r="E37" s="49">
        <v>154.69999999999999</v>
      </c>
      <c r="F37" s="49">
        <v>136.95000000000002</v>
      </c>
      <c r="G37" s="49">
        <v>129.69999999999999</v>
      </c>
      <c r="H37" s="342"/>
      <c r="I37" s="49">
        <v>28.774999999999977</v>
      </c>
      <c r="J37" s="49">
        <v>72.000000000000028</v>
      </c>
      <c r="K37" s="49">
        <v>113.625</v>
      </c>
      <c r="L37" s="49">
        <v>56.300000000000004</v>
      </c>
      <c r="M37" s="342"/>
      <c r="N37" s="49">
        <v>160.17500000000007</v>
      </c>
      <c r="O37" s="49">
        <v>134.15</v>
      </c>
      <c r="P37" s="49">
        <v>208.8</v>
      </c>
      <c r="Q37" s="573">
        <v>289.8</v>
      </c>
      <c r="R37" s="342"/>
      <c r="S37" s="298">
        <v>82.774999999999977</v>
      </c>
      <c r="T37" s="298">
        <v>60.750000000000227</v>
      </c>
      <c r="U37" s="298">
        <v>266.32500000000005</v>
      </c>
      <c r="V37" s="49">
        <v>118.99999999999999</v>
      </c>
      <c r="W37" s="342"/>
      <c r="X37" s="49">
        <v>36</v>
      </c>
      <c r="Y37" s="49">
        <v>196.95000000000005</v>
      </c>
      <c r="Z37" s="49">
        <v>225.97500000000002</v>
      </c>
      <c r="AA37" s="49">
        <v>397.5</v>
      </c>
      <c r="AB37" s="342"/>
      <c r="AC37" s="49">
        <v>154.4874999999999</v>
      </c>
      <c r="AD37" s="49">
        <v>309.55000000000018</v>
      </c>
      <c r="AE37" s="49">
        <v>473.625</v>
      </c>
      <c r="AF37" s="49">
        <v>242.75000000000003</v>
      </c>
      <c r="AG37" s="342"/>
      <c r="AH37" s="49">
        <v>185.79999999999984</v>
      </c>
      <c r="AI37" s="49">
        <v>239.04999999999995</v>
      </c>
      <c r="AJ37" s="49">
        <v>355.12499999999994</v>
      </c>
      <c r="AK37" s="49">
        <v>790.0999999999998</v>
      </c>
      <c r="AL37" s="342"/>
      <c r="AM37" s="49">
        <v>96.587499999999864</v>
      </c>
      <c r="AN37" s="49">
        <v>227.49999999999955</v>
      </c>
      <c r="AO37" s="49">
        <v>373.79999999999995</v>
      </c>
      <c r="AP37" s="49">
        <v>585.20000000000005</v>
      </c>
      <c r="AQ37" s="342"/>
      <c r="AR37" s="49">
        <v>41.999999999999886</v>
      </c>
      <c r="AS37" s="49">
        <v>123</v>
      </c>
      <c r="AT37" s="49">
        <v>231.52499999999998</v>
      </c>
      <c r="AU37" s="49">
        <v>162</v>
      </c>
      <c r="AV37" s="342"/>
      <c r="AW37" s="49">
        <v>62.550000000000182</v>
      </c>
      <c r="AX37" s="49">
        <v>367.64999999999873</v>
      </c>
      <c r="AY37" s="49">
        <v>171.67499999999998</v>
      </c>
      <c r="AZ37" s="49">
        <v>646.79999999999995</v>
      </c>
      <c r="BA37" s="342"/>
      <c r="BB37" s="49">
        <v>133.89999999999986</v>
      </c>
      <c r="BC37" s="49">
        <v>202</v>
      </c>
      <c r="BD37" s="49">
        <v>174.82500000000002</v>
      </c>
      <c r="BE37" s="49">
        <v>338.90000000000003</v>
      </c>
      <c r="BF37" s="342"/>
      <c r="BG37" s="49">
        <v>76.637500000000045</v>
      </c>
      <c r="BH37" s="49">
        <v>70.849999999999994</v>
      </c>
      <c r="BI37" s="49">
        <v>325.79999999999995</v>
      </c>
      <c r="BJ37" s="49">
        <v>142.5</v>
      </c>
      <c r="BK37" s="342"/>
      <c r="BL37" s="49">
        <v>56.400000000000091</v>
      </c>
      <c r="BM37" s="49">
        <v>130.4</v>
      </c>
      <c r="BN37" s="49">
        <v>30.450000000000003</v>
      </c>
      <c r="BO37" s="49">
        <v>69.400000000000006</v>
      </c>
      <c r="BP37" s="342"/>
      <c r="BQ37" s="49">
        <v>45.825000000000273</v>
      </c>
      <c r="BR37" s="49">
        <v>286.84999999999945</v>
      </c>
      <c r="BS37" s="49">
        <v>105.30000000000001</v>
      </c>
      <c r="BT37" s="49">
        <v>524.40000000000009</v>
      </c>
      <c r="BU37" s="306"/>
      <c r="BV37" s="49">
        <v>104.20000000000027</v>
      </c>
      <c r="BW37" s="49">
        <v>48.749999999999091</v>
      </c>
      <c r="BX37" s="49">
        <v>318.52499999999998</v>
      </c>
      <c r="BY37" s="49">
        <v>176.20000000000002</v>
      </c>
      <c r="BZ37" s="342"/>
      <c r="CA37" s="49">
        <v>77.375000000000682</v>
      </c>
      <c r="CB37" s="49">
        <v>180.64999999999918</v>
      </c>
      <c r="CC37" s="49">
        <v>196.05</v>
      </c>
      <c r="CD37" s="49">
        <v>466.5</v>
      </c>
      <c r="CE37" s="306"/>
      <c r="CF37" s="315">
        <v>84.725000000000364</v>
      </c>
      <c r="CG37" s="315">
        <v>178.75</v>
      </c>
      <c r="CH37" s="315">
        <v>237.45000000000002</v>
      </c>
      <c r="CI37" s="49">
        <v>539.69999999999993</v>
      </c>
      <c r="CJ37" s="306"/>
      <c r="CK37" s="49">
        <v>57.600000000000364</v>
      </c>
      <c r="CL37" s="49">
        <v>223.8</v>
      </c>
      <c r="CM37" s="49">
        <v>27</v>
      </c>
      <c r="CN37" s="49">
        <v>619.45000000000005</v>
      </c>
      <c r="CO37" s="342"/>
      <c r="CP37" s="49">
        <v>41.437500000000227</v>
      </c>
      <c r="CQ37" s="49">
        <v>209.59999999999945</v>
      </c>
      <c r="CR37" s="49">
        <v>85.949999999999989</v>
      </c>
      <c r="CS37" s="49">
        <v>389.09999999999997</v>
      </c>
      <c r="CT37" s="306"/>
      <c r="CU37" s="49">
        <v>72.150000000000091</v>
      </c>
      <c r="CV37" s="49">
        <v>228.49999999999909</v>
      </c>
      <c r="CW37" s="49">
        <v>350.7</v>
      </c>
      <c r="CX37" s="49">
        <v>496.09999999999997</v>
      </c>
      <c r="CY37" s="342"/>
      <c r="CZ37" s="49">
        <v>3.5750000000000455</v>
      </c>
      <c r="DA37" s="49">
        <v>55.5</v>
      </c>
      <c r="DB37" s="49">
        <v>165.89999999999998</v>
      </c>
      <c r="DC37" s="49">
        <v>168</v>
      </c>
      <c r="DD37" s="306"/>
      <c r="DE37" s="49">
        <v>450.92500000000001</v>
      </c>
      <c r="DF37" s="49">
        <v>643.70000000000073</v>
      </c>
      <c r="DG37" s="49">
        <v>1738.5000000000005</v>
      </c>
      <c r="DH37" s="298">
        <v>2205.2000000000003</v>
      </c>
      <c r="DI37" s="306"/>
      <c r="DJ37" s="298">
        <v>157.74999999999909</v>
      </c>
      <c r="DK37" s="298">
        <v>189.05000000000109</v>
      </c>
      <c r="DL37" s="298">
        <v>241.57500000000002</v>
      </c>
      <c r="DM37" s="49">
        <v>589.65000000000009</v>
      </c>
      <c r="DN37" s="306"/>
      <c r="DO37" s="49">
        <v>9.1499999999991815</v>
      </c>
      <c r="DP37" s="49">
        <v>399.90000000000055</v>
      </c>
      <c r="DQ37" s="49">
        <v>232.875</v>
      </c>
      <c r="DR37" s="49">
        <v>221.8</v>
      </c>
      <c r="DS37" s="306"/>
      <c r="DT37" s="49">
        <v>0</v>
      </c>
      <c r="DU37" s="49">
        <v>0</v>
      </c>
      <c r="DV37" s="49">
        <v>0</v>
      </c>
      <c r="DW37" s="49">
        <v>112.5</v>
      </c>
      <c r="DX37" s="306"/>
      <c r="DY37" s="49">
        <v>777.17499999998336</v>
      </c>
      <c r="DZ37" s="49">
        <v>1630.7499999999991</v>
      </c>
      <c r="EA37" s="49">
        <v>1916.9250000000002</v>
      </c>
      <c r="EB37" s="298">
        <v>2811.2999999999997</v>
      </c>
      <c r="EC37" s="306"/>
      <c r="ED37" s="49">
        <v>75.874999999999545</v>
      </c>
      <c r="EE37" s="49">
        <v>178.29999999999927</v>
      </c>
      <c r="EF37" s="49">
        <v>284.25</v>
      </c>
      <c r="EG37" s="49">
        <v>99</v>
      </c>
      <c r="EH37" s="306"/>
      <c r="EI37" s="49">
        <v>4.6000000000003638</v>
      </c>
      <c r="EJ37" s="49">
        <v>138.699999999998</v>
      </c>
      <c r="EK37" s="49">
        <v>181.8</v>
      </c>
      <c r="EL37" s="49">
        <v>171.8</v>
      </c>
      <c r="EM37" s="306"/>
      <c r="EN37" s="49">
        <v>0</v>
      </c>
      <c r="EO37" s="49">
        <v>155.94999999999709</v>
      </c>
      <c r="EP37" s="49">
        <v>278.47499999999997</v>
      </c>
      <c r="EQ37" s="49">
        <v>336.2</v>
      </c>
      <c r="ER37" s="306"/>
      <c r="ES37" s="49">
        <v>51.049999999999727</v>
      </c>
      <c r="ET37" s="49">
        <v>13.249999999997272</v>
      </c>
      <c r="EU37" s="49">
        <v>267.67499999999995</v>
      </c>
      <c r="EV37" s="49">
        <v>159</v>
      </c>
      <c r="EW37" s="306"/>
      <c r="EX37">
        <v>244.45</v>
      </c>
      <c r="EY37">
        <v>1483.100000000004</v>
      </c>
      <c r="EZ37">
        <v>1530.9750000000001</v>
      </c>
      <c r="FA37" s="414">
        <v>1182.3</v>
      </c>
      <c r="FB37" s="306"/>
      <c r="FC37" s="49">
        <v>63.849999999999007</v>
      </c>
      <c r="FD37" s="49">
        <v>73.749999999994543</v>
      </c>
      <c r="FE37" s="49">
        <v>217.42499999999998</v>
      </c>
      <c r="FF37" s="49">
        <v>234.5</v>
      </c>
      <c r="FG37" s="306"/>
      <c r="FH37" s="315">
        <v>42.362499999999272</v>
      </c>
      <c r="FI37" s="315">
        <v>45.04999999999999</v>
      </c>
      <c r="FJ37" s="315">
        <v>149.39999999999998</v>
      </c>
      <c r="FK37" s="49">
        <v>287</v>
      </c>
      <c r="FL37" s="306"/>
      <c r="FM37" s="315">
        <v>102.37499999999955</v>
      </c>
      <c r="FN37" s="315">
        <v>38.099999999994907</v>
      </c>
      <c r="FO37" s="315">
        <v>109.72500000000001</v>
      </c>
      <c r="FP37" s="49">
        <v>253.6</v>
      </c>
      <c r="FQ37" s="306"/>
      <c r="FR37" s="49">
        <v>83.199999999999818</v>
      </c>
      <c r="FS37" s="49">
        <v>163</v>
      </c>
      <c r="FT37" s="49">
        <v>267.52500000000003</v>
      </c>
      <c r="FU37" s="49">
        <v>390.05</v>
      </c>
      <c r="FV37" s="306"/>
      <c r="FW37" s="49">
        <v>0</v>
      </c>
      <c r="FX37" s="49">
        <v>23.299999999997453</v>
      </c>
      <c r="FY37" s="49">
        <v>116.32499999999999</v>
      </c>
      <c r="FZ37" s="49">
        <v>75.599999999999994</v>
      </c>
      <c r="GA37" s="306"/>
      <c r="GB37" s="49">
        <v>212.24999999999909</v>
      </c>
      <c r="GC37" s="49">
        <v>658.35000000002788</v>
      </c>
      <c r="GD37" s="49">
        <v>721.34999999999991</v>
      </c>
      <c r="GE37" s="49">
        <v>833.2</v>
      </c>
      <c r="GF37" s="306"/>
      <c r="GG37" s="315">
        <v>41.374999999998181</v>
      </c>
      <c r="GH37" s="315">
        <v>230.25</v>
      </c>
      <c r="GI37" s="315">
        <v>199.5</v>
      </c>
      <c r="GJ37" s="49">
        <v>152</v>
      </c>
      <c r="GK37" s="306"/>
      <c r="GL37" s="49">
        <v>0</v>
      </c>
      <c r="GM37" s="49">
        <v>0</v>
      </c>
      <c r="GN37" s="49">
        <v>713.09999999999991</v>
      </c>
      <c r="GO37" s="49">
        <v>0</v>
      </c>
      <c r="GP37" s="306"/>
    </row>
    <row r="38" spans="1:198" ht="18">
      <c r="A38" s="81" t="s">
        <v>1584</v>
      </c>
      <c r="B38" s="45">
        <f t="shared" ref="B38:B69" si="1">SUM(D38:ZZ38)</f>
        <v>54041.77499999998</v>
      </c>
      <c r="C38" s="41"/>
      <c r="D38" s="49">
        <v>83.300000000000011</v>
      </c>
      <c r="E38" s="49">
        <v>70.5</v>
      </c>
      <c r="F38" s="49">
        <v>2.6999999999999997</v>
      </c>
      <c r="G38" s="49">
        <v>421.20000000000005</v>
      </c>
      <c r="H38" s="342"/>
      <c r="I38" s="49">
        <v>93.125</v>
      </c>
      <c r="J38" s="49">
        <v>48.300000000000011</v>
      </c>
      <c r="K38" s="49">
        <v>32.625</v>
      </c>
      <c r="L38" s="49">
        <v>388.79999999999995</v>
      </c>
      <c r="M38" s="342"/>
      <c r="N38" s="49">
        <v>133.50000000000023</v>
      </c>
      <c r="O38" s="49">
        <v>174.95</v>
      </c>
      <c r="P38" s="49">
        <v>255.375</v>
      </c>
      <c r="Q38" s="573">
        <v>477.50000000000006</v>
      </c>
      <c r="R38" s="342"/>
      <c r="S38" s="298">
        <v>63.949999999999932</v>
      </c>
      <c r="T38" s="298">
        <v>128.19999999999993</v>
      </c>
      <c r="U38" s="298">
        <v>91.65</v>
      </c>
      <c r="V38" s="49">
        <v>166.3</v>
      </c>
      <c r="W38" s="342"/>
      <c r="X38" s="49">
        <v>45</v>
      </c>
      <c r="Y38" s="49">
        <v>118.40000000000009</v>
      </c>
      <c r="Z38" s="49">
        <v>316.57500000000005</v>
      </c>
      <c r="AA38" s="49">
        <v>358</v>
      </c>
      <c r="AB38" s="342"/>
      <c r="AC38" s="49">
        <v>154.24999999999989</v>
      </c>
      <c r="AD38" s="49">
        <v>374.25000000000023</v>
      </c>
      <c r="AE38" s="49">
        <v>599.47499999999991</v>
      </c>
      <c r="AF38" s="49">
        <v>134.4</v>
      </c>
      <c r="AG38" s="342"/>
      <c r="AH38" s="49">
        <v>197.97500000000025</v>
      </c>
      <c r="AI38" s="49">
        <v>282.04999999999995</v>
      </c>
      <c r="AJ38" s="49">
        <v>414</v>
      </c>
      <c r="AK38" s="49">
        <v>898.1</v>
      </c>
      <c r="AL38" s="342"/>
      <c r="AM38" s="49">
        <v>72.850000000000136</v>
      </c>
      <c r="AN38" s="49">
        <v>214.69999999999982</v>
      </c>
      <c r="AO38" s="49">
        <v>464.54999999999995</v>
      </c>
      <c r="AP38" s="49">
        <v>475.7</v>
      </c>
      <c r="AQ38" s="342"/>
      <c r="AR38" s="49">
        <v>0</v>
      </c>
      <c r="AS38" s="49">
        <v>109</v>
      </c>
      <c r="AT38" s="49">
        <v>136.35000000000002</v>
      </c>
      <c r="AU38" s="49">
        <v>1.5</v>
      </c>
      <c r="AV38" s="342"/>
      <c r="AW38" s="49">
        <v>98.700000000000045</v>
      </c>
      <c r="AX38" s="49">
        <v>345.49999999999955</v>
      </c>
      <c r="AY38" s="49">
        <v>433.42499999999995</v>
      </c>
      <c r="AZ38" s="49">
        <v>690.2</v>
      </c>
      <c r="BA38" s="342"/>
      <c r="BB38" s="49">
        <v>50.100000000000023</v>
      </c>
      <c r="BC38" s="49">
        <v>245.07499999999996</v>
      </c>
      <c r="BD38" s="49">
        <v>368.77500000000003</v>
      </c>
      <c r="BE38" s="49">
        <v>456.09999999999997</v>
      </c>
      <c r="BF38" s="342"/>
      <c r="BG38" s="49">
        <v>11.325000000000045</v>
      </c>
      <c r="BH38" s="49">
        <v>114.95</v>
      </c>
      <c r="BI38" s="49">
        <v>273.52500000000003</v>
      </c>
      <c r="BJ38" s="49">
        <v>209.7</v>
      </c>
      <c r="BK38" s="342"/>
      <c r="BL38" s="49">
        <v>42.875</v>
      </c>
      <c r="BM38" s="49">
        <v>72.45</v>
      </c>
      <c r="BN38" s="49">
        <v>246.67500000000001</v>
      </c>
      <c r="BO38" s="49">
        <v>294.89999999999998</v>
      </c>
      <c r="BP38" s="342"/>
      <c r="BQ38" s="49">
        <v>47.925000000000182</v>
      </c>
      <c r="BR38" s="49">
        <v>199.30000000000064</v>
      </c>
      <c r="BS38" s="49">
        <v>159.75</v>
      </c>
      <c r="BT38" s="49">
        <v>721.9</v>
      </c>
      <c r="BU38" s="306"/>
      <c r="BV38" s="49">
        <v>126.22500000000014</v>
      </c>
      <c r="BW38" s="49">
        <v>259.70000000000164</v>
      </c>
      <c r="BX38" s="49">
        <v>133.875</v>
      </c>
      <c r="BY38" s="49">
        <v>205.00000000000003</v>
      </c>
      <c r="BZ38" s="342"/>
      <c r="CA38" s="49">
        <v>37.100000000000136</v>
      </c>
      <c r="CB38" s="49">
        <v>135.32500000000073</v>
      </c>
      <c r="CC38" s="49">
        <v>311.625</v>
      </c>
      <c r="CD38" s="49">
        <v>528.80000000000007</v>
      </c>
      <c r="CE38" s="306"/>
      <c r="CF38" s="315">
        <v>65.799999999999955</v>
      </c>
      <c r="CG38" s="315">
        <v>217.20000000000027</v>
      </c>
      <c r="CH38" s="315">
        <v>117.67500000000001</v>
      </c>
      <c r="CI38" s="49">
        <v>515.94999999999993</v>
      </c>
      <c r="CJ38" s="306"/>
      <c r="CK38" s="49">
        <v>50.224999999999909</v>
      </c>
      <c r="CL38" s="49">
        <v>228.25</v>
      </c>
      <c r="CM38" s="49">
        <v>27.449999999999996</v>
      </c>
      <c r="CN38" s="49">
        <v>408.70000000000005</v>
      </c>
      <c r="CO38" s="342"/>
      <c r="CP38" s="49">
        <v>80.250000000000227</v>
      </c>
      <c r="CQ38" s="49">
        <v>241.45000000000073</v>
      </c>
      <c r="CR38" s="49">
        <v>244.05</v>
      </c>
      <c r="CS38" s="49">
        <v>281.2</v>
      </c>
      <c r="CT38" s="306"/>
      <c r="CU38" s="49">
        <v>54.275000000000318</v>
      </c>
      <c r="CV38" s="49">
        <v>222.72500000000127</v>
      </c>
      <c r="CW38" s="49">
        <v>240.97499999999997</v>
      </c>
      <c r="CX38" s="49">
        <v>227.39999999999995</v>
      </c>
      <c r="CY38" s="342"/>
      <c r="CZ38" s="49">
        <v>22.800000000000182</v>
      </c>
      <c r="DA38" s="49">
        <v>45.6</v>
      </c>
      <c r="DB38" s="49">
        <v>131.625</v>
      </c>
      <c r="DC38" s="49">
        <v>38.5</v>
      </c>
      <c r="DD38" s="306"/>
      <c r="DE38" s="49">
        <v>313.72500000000002</v>
      </c>
      <c r="DF38" s="49">
        <v>804.10000000000127</v>
      </c>
      <c r="DG38" s="49">
        <v>1705.8749999999995</v>
      </c>
      <c r="DH38" s="298">
        <v>2165</v>
      </c>
      <c r="DI38" s="306"/>
      <c r="DJ38" s="298">
        <v>152.72500000000036</v>
      </c>
      <c r="DK38" s="298">
        <v>360.30000000000109</v>
      </c>
      <c r="DL38" s="298">
        <v>465.52500000000003</v>
      </c>
      <c r="DM38" s="49">
        <v>963.99999999999989</v>
      </c>
      <c r="DN38" s="306"/>
      <c r="DO38" s="49">
        <v>95.225000000000364</v>
      </c>
      <c r="DP38" s="49">
        <v>557.70000000000164</v>
      </c>
      <c r="DQ38" s="49">
        <v>96.975000000000009</v>
      </c>
      <c r="DR38" s="49">
        <v>286.90000000000003</v>
      </c>
      <c r="DS38" s="306"/>
      <c r="DT38" s="49">
        <v>0</v>
      </c>
      <c r="DU38" s="49">
        <v>0</v>
      </c>
      <c r="DV38" s="49">
        <v>0</v>
      </c>
      <c r="DW38" s="49">
        <v>198.6</v>
      </c>
      <c r="DX38" s="306"/>
      <c r="DY38" s="49">
        <v>997.59999999999627</v>
      </c>
      <c r="DZ38" s="49">
        <v>1690.4000000000005</v>
      </c>
      <c r="EA38" s="49">
        <v>3221.1749999999997</v>
      </c>
      <c r="EB38" s="298">
        <v>3456.9500000000003</v>
      </c>
      <c r="EC38" s="306"/>
      <c r="ED38" s="49">
        <v>99.699999999998909</v>
      </c>
      <c r="EE38" s="49">
        <v>102.00000000000364</v>
      </c>
      <c r="EF38" s="49">
        <v>363</v>
      </c>
      <c r="EG38" s="49">
        <v>101.9</v>
      </c>
      <c r="EH38" s="306"/>
      <c r="EI38" s="49">
        <v>53.299999999999272</v>
      </c>
      <c r="EJ38" s="49">
        <v>128.65000000000146</v>
      </c>
      <c r="EK38" s="49">
        <v>301.27499999999998</v>
      </c>
      <c r="EL38" s="49">
        <v>192.5</v>
      </c>
      <c r="EM38" s="306"/>
      <c r="EN38" s="49">
        <v>0</v>
      </c>
      <c r="EO38" s="49">
        <v>104.79999999999927</v>
      </c>
      <c r="EP38" s="49">
        <v>200.10000000000002</v>
      </c>
      <c r="EQ38" s="49">
        <v>435.70000000000005</v>
      </c>
      <c r="ER38" s="306"/>
      <c r="ES38" s="49">
        <v>65.374999999998636</v>
      </c>
      <c r="ET38" s="49">
        <v>63.450000000002547</v>
      </c>
      <c r="EU38" s="49">
        <v>188.32499999999999</v>
      </c>
      <c r="EV38" s="49">
        <v>268.39999999999998</v>
      </c>
      <c r="EW38" s="306"/>
      <c r="EX38">
        <v>705.30000000000018</v>
      </c>
      <c r="EY38">
        <v>1271.0500000000011</v>
      </c>
      <c r="EZ38">
        <v>1653.75</v>
      </c>
      <c r="FA38" s="414">
        <v>3351.4</v>
      </c>
      <c r="FB38" s="306"/>
      <c r="FC38" s="49">
        <v>55.399999999998727</v>
      </c>
      <c r="FD38" s="49">
        <v>37.049999999999272</v>
      </c>
      <c r="FE38" s="49">
        <v>140.25</v>
      </c>
      <c r="FF38" s="49">
        <v>181</v>
      </c>
      <c r="FG38" s="306"/>
      <c r="FH38" s="315">
        <v>122.29999999999836</v>
      </c>
      <c r="FI38" s="315">
        <v>274.69999999999993</v>
      </c>
      <c r="FJ38" s="315">
        <v>157.05000000000001</v>
      </c>
      <c r="FK38" s="49">
        <v>428</v>
      </c>
      <c r="FL38" s="306"/>
      <c r="FM38" s="315">
        <v>121.47499999999764</v>
      </c>
      <c r="FN38" s="315">
        <v>197.80000000000109</v>
      </c>
      <c r="FO38" s="315">
        <v>264.89999999999998</v>
      </c>
      <c r="FP38" s="49">
        <v>331.5</v>
      </c>
      <c r="FQ38" s="306"/>
      <c r="FR38" s="49">
        <v>72.650000000000546</v>
      </c>
      <c r="FS38" s="49">
        <v>162</v>
      </c>
      <c r="FT38" s="49">
        <v>387.45000000000005</v>
      </c>
      <c r="FU38" s="49">
        <v>420.15</v>
      </c>
      <c r="FV38" s="306"/>
      <c r="FW38" s="49">
        <v>0</v>
      </c>
      <c r="FX38" s="49">
        <v>120.75000000000182</v>
      </c>
      <c r="FY38" s="49">
        <v>70.199999999999989</v>
      </c>
      <c r="FZ38" s="49">
        <v>177.6</v>
      </c>
      <c r="GA38" s="306"/>
      <c r="GB38" s="49">
        <v>281.97500000000127</v>
      </c>
      <c r="GC38" s="49">
        <v>518.49999999996794</v>
      </c>
      <c r="GD38" s="49">
        <v>1281.8999999999999</v>
      </c>
      <c r="GE38" s="49">
        <v>1019.8</v>
      </c>
      <c r="GF38" s="306"/>
      <c r="GG38" s="315">
        <v>50.375</v>
      </c>
      <c r="GH38" s="315">
        <v>196.75</v>
      </c>
      <c r="GI38" s="315">
        <v>238.125</v>
      </c>
      <c r="GJ38" s="49">
        <v>223</v>
      </c>
      <c r="GK38" s="306"/>
      <c r="GL38" s="49">
        <v>0</v>
      </c>
      <c r="GM38" s="49">
        <v>0</v>
      </c>
      <c r="GN38" s="49">
        <v>1044.375</v>
      </c>
      <c r="GO38" s="49">
        <v>0</v>
      </c>
      <c r="GP38" s="306"/>
    </row>
    <row r="39" spans="1:198" ht="18">
      <c r="A39" s="39" t="s">
        <v>2512</v>
      </c>
      <c r="B39" s="45">
        <f t="shared" si="1"/>
        <v>39307.512500000004</v>
      </c>
      <c r="C39" s="41"/>
      <c r="D39" s="49">
        <v>0</v>
      </c>
      <c r="E39" s="49">
        <v>30.799999999999997</v>
      </c>
      <c r="F39" s="49">
        <v>225.375</v>
      </c>
      <c r="G39" s="49">
        <v>476.7</v>
      </c>
      <c r="H39" s="342"/>
      <c r="I39" s="49">
        <v>0</v>
      </c>
      <c r="J39" s="49">
        <v>0</v>
      </c>
      <c r="K39" s="49">
        <v>233.77499999999998</v>
      </c>
      <c r="L39" s="49">
        <v>211.5</v>
      </c>
      <c r="M39" s="342"/>
      <c r="N39" s="49">
        <v>0</v>
      </c>
      <c r="O39" s="49">
        <v>297.10000000000002</v>
      </c>
      <c r="P39" s="49">
        <v>415.5</v>
      </c>
      <c r="Q39" s="573">
        <v>605.09999999999991</v>
      </c>
      <c r="R39" s="342"/>
      <c r="S39" s="298">
        <v>0</v>
      </c>
      <c r="T39" s="298">
        <v>0</v>
      </c>
      <c r="U39" s="298">
        <v>302.58750000000003</v>
      </c>
      <c r="V39" s="49">
        <v>327.5</v>
      </c>
      <c r="W39" s="342"/>
      <c r="X39" s="49">
        <v>0</v>
      </c>
      <c r="Y39" s="49">
        <v>0</v>
      </c>
      <c r="Z39" s="49">
        <v>259.125</v>
      </c>
      <c r="AA39" s="49">
        <v>404.2</v>
      </c>
      <c r="AB39" s="342"/>
      <c r="AC39" s="49">
        <v>0</v>
      </c>
      <c r="AD39" s="49">
        <v>0</v>
      </c>
      <c r="AE39" s="49">
        <v>470.1</v>
      </c>
      <c r="AF39" s="49">
        <v>521.6</v>
      </c>
      <c r="AG39" s="342"/>
      <c r="AH39" s="49">
        <v>0</v>
      </c>
      <c r="AI39" s="49">
        <v>0</v>
      </c>
      <c r="AJ39" s="49">
        <v>458.54999999999995</v>
      </c>
      <c r="AK39" s="49">
        <v>228.10000000000002</v>
      </c>
      <c r="AL39" s="342"/>
      <c r="AM39" s="49">
        <v>0</v>
      </c>
      <c r="AN39" s="49">
        <v>0</v>
      </c>
      <c r="AO39" s="49">
        <v>141.75</v>
      </c>
      <c r="AP39" s="49">
        <v>312.59999999999997</v>
      </c>
      <c r="AQ39" s="342"/>
      <c r="AR39" s="49">
        <v>0</v>
      </c>
      <c r="AS39" s="49">
        <v>0</v>
      </c>
      <c r="AT39" s="49">
        <v>0</v>
      </c>
      <c r="AU39" s="49">
        <v>42</v>
      </c>
      <c r="AV39" s="342"/>
      <c r="AW39" s="49">
        <v>0</v>
      </c>
      <c r="AX39" s="49">
        <v>0</v>
      </c>
      <c r="AY39" s="49">
        <v>497.54999999999995</v>
      </c>
      <c r="AZ39" s="49">
        <v>458.49999999999994</v>
      </c>
      <c r="BA39" s="342"/>
      <c r="BB39" s="49">
        <v>0</v>
      </c>
      <c r="BC39" s="49">
        <v>0</v>
      </c>
      <c r="BD39" s="49">
        <v>354.9375</v>
      </c>
      <c r="BE39" s="49">
        <v>225.6</v>
      </c>
      <c r="BF39" s="342"/>
      <c r="BG39" s="49">
        <v>0</v>
      </c>
      <c r="BH39" s="49">
        <v>0</v>
      </c>
      <c r="BI39" s="49">
        <v>146.10000000000002</v>
      </c>
      <c r="BJ39" s="49">
        <v>231.9</v>
      </c>
      <c r="BK39" s="342"/>
      <c r="BL39" s="49">
        <v>0</v>
      </c>
      <c r="BM39" s="49">
        <v>0</v>
      </c>
      <c r="BN39" s="49">
        <v>105.75</v>
      </c>
      <c r="BO39" s="49">
        <v>342.7</v>
      </c>
      <c r="BP39" s="342"/>
      <c r="BQ39" s="49">
        <v>0</v>
      </c>
      <c r="BR39" s="49">
        <v>0</v>
      </c>
      <c r="BS39" s="49">
        <v>261.67500000000001</v>
      </c>
      <c r="BT39" s="49">
        <v>415.5</v>
      </c>
      <c r="BU39" s="306"/>
      <c r="BV39" s="49">
        <v>0</v>
      </c>
      <c r="BW39" s="49">
        <v>0</v>
      </c>
      <c r="BX39" s="49">
        <v>330.22500000000002</v>
      </c>
      <c r="BY39" s="49">
        <v>471.8</v>
      </c>
      <c r="BZ39" s="342"/>
      <c r="CA39" s="49">
        <v>0</v>
      </c>
      <c r="CB39" s="49">
        <v>0</v>
      </c>
      <c r="CC39" s="49">
        <v>192.29999999999998</v>
      </c>
      <c r="CD39" s="49">
        <v>504.6</v>
      </c>
      <c r="CE39" s="306"/>
      <c r="CF39" s="315">
        <v>0</v>
      </c>
      <c r="CG39" s="315">
        <v>0</v>
      </c>
      <c r="CH39" s="315">
        <v>147.44999999999999</v>
      </c>
      <c r="CI39" s="49">
        <v>339.59999999999997</v>
      </c>
      <c r="CJ39" s="306"/>
      <c r="CK39" s="49">
        <v>0</v>
      </c>
      <c r="CL39" s="49">
        <v>0</v>
      </c>
      <c r="CM39" s="49">
        <v>0</v>
      </c>
      <c r="CN39" s="49">
        <v>558.5</v>
      </c>
      <c r="CO39" s="342"/>
      <c r="CP39" s="49">
        <v>0</v>
      </c>
      <c r="CQ39" s="49">
        <v>0</v>
      </c>
      <c r="CR39" s="49">
        <v>287.02500000000003</v>
      </c>
      <c r="CS39" s="49">
        <v>381.1</v>
      </c>
      <c r="CT39" s="306"/>
      <c r="CU39" s="49">
        <v>0</v>
      </c>
      <c r="CV39" s="49">
        <v>0</v>
      </c>
      <c r="CW39" s="49">
        <v>216.07499999999999</v>
      </c>
      <c r="CX39" s="49">
        <v>743.9</v>
      </c>
      <c r="CY39" s="342"/>
      <c r="CZ39" s="49">
        <v>0</v>
      </c>
      <c r="DA39" s="49">
        <v>0</v>
      </c>
      <c r="DB39" s="49">
        <v>39.900000000000006</v>
      </c>
      <c r="DC39" s="49">
        <v>99.5</v>
      </c>
      <c r="DD39" s="306"/>
      <c r="DE39" s="49">
        <v>0</v>
      </c>
      <c r="DF39" s="49">
        <v>0</v>
      </c>
      <c r="DG39" s="49">
        <v>1708.5</v>
      </c>
      <c r="DH39" s="298">
        <v>1130.1000000000001</v>
      </c>
      <c r="DI39" s="306"/>
      <c r="DJ39" s="298">
        <v>0</v>
      </c>
      <c r="DK39" s="298">
        <v>0</v>
      </c>
      <c r="DL39" s="298">
        <v>480</v>
      </c>
      <c r="DM39" s="49">
        <v>765.8</v>
      </c>
      <c r="DN39" s="306"/>
      <c r="DO39" s="49">
        <v>0</v>
      </c>
      <c r="DP39" s="49">
        <v>0</v>
      </c>
      <c r="DQ39" s="49">
        <v>149.69999999999999</v>
      </c>
      <c r="DR39" s="49">
        <v>908.89999999999986</v>
      </c>
      <c r="DS39" s="306"/>
      <c r="DT39" s="49">
        <v>0</v>
      </c>
      <c r="DU39" s="49">
        <v>0</v>
      </c>
      <c r="DV39" s="49">
        <v>0</v>
      </c>
      <c r="DW39" s="49">
        <v>306.79999999999995</v>
      </c>
      <c r="DX39" s="306"/>
      <c r="DY39" s="49">
        <v>0</v>
      </c>
      <c r="DZ39" s="49">
        <v>0</v>
      </c>
      <c r="EA39" s="49">
        <v>2706.6750000000006</v>
      </c>
      <c r="EB39" s="298">
        <v>3914.1</v>
      </c>
      <c r="EC39" s="306"/>
      <c r="ED39" s="49">
        <v>0</v>
      </c>
      <c r="EE39" s="49">
        <v>0</v>
      </c>
      <c r="EF39" s="49">
        <v>303</v>
      </c>
      <c r="EG39" s="49">
        <v>399.20000000000005</v>
      </c>
      <c r="EH39" s="306"/>
      <c r="EI39" s="49">
        <v>0</v>
      </c>
      <c r="EJ39" s="49">
        <v>0</v>
      </c>
      <c r="EK39" s="49">
        <v>304.57500000000005</v>
      </c>
      <c r="EL39" s="49">
        <v>261.3</v>
      </c>
      <c r="EM39" s="306"/>
      <c r="EN39" s="49">
        <v>0</v>
      </c>
      <c r="EO39" s="49">
        <v>0</v>
      </c>
      <c r="EP39" s="49">
        <v>446.47499999999997</v>
      </c>
      <c r="EQ39" s="49">
        <v>433.49999999999994</v>
      </c>
      <c r="ER39" s="306"/>
      <c r="ES39" s="49">
        <v>0</v>
      </c>
      <c r="ET39" s="49">
        <v>0</v>
      </c>
      <c r="EU39" s="49">
        <v>7.6499999999999995</v>
      </c>
      <c r="EV39" s="49">
        <v>318.5</v>
      </c>
      <c r="EW39" s="306"/>
      <c r="EX39">
        <v>0</v>
      </c>
      <c r="EY39">
        <v>0</v>
      </c>
      <c r="EZ39">
        <v>2229.3750000000005</v>
      </c>
      <c r="FA39" s="414">
        <v>3074.0999999999995</v>
      </c>
      <c r="FB39" s="306"/>
      <c r="FC39" s="49">
        <v>0</v>
      </c>
      <c r="FD39" s="49">
        <v>0</v>
      </c>
      <c r="FE39" s="49">
        <v>204.67499999999998</v>
      </c>
      <c r="FF39" s="49">
        <v>128.69999999999999</v>
      </c>
      <c r="FG39" s="306"/>
      <c r="FH39" s="315">
        <v>0</v>
      </c>
      <c r="FI39" s="315">
        <v>0</v>
      </c>
      <c r="FJ39" s="315">
        <v>157.72500000000002</v>
      </c>
      <c r="FK39" s="49">
        <v>237</v>
      </c>
      <c r="FL39" s="306"/>
      <c r="FM39" s="315">
        <v>0</v>
      </c>
      <c r="FN39" s="315">
        <v>0</v>
      </c>
      <c r="FO39" s="315">
        <v>246.90000000000003</v>
      </c>
      <c r="FP39" s="49">
        <v>152.80000000000001</v>
      </c>
      <c r="FQ39" s="306"/>
      <c r="FR39" s="49">
        <v>0</v>
      </c>
      <c r="FS39" s="49">
        <v>0</v>
      </c>
      <c r="FT39" s="49">
        <v>393.45000000000005</v>
      </c>
      <c r="FU39" s="49">
        <v>461.45</v>
      </c>
      <c r="FV39" s="306"/>
      <c r="FW39" s="49">
        <v>0</v>
      </c>
      <c r="FX39" s="49">
        <v>0</v>
      </c>
      <c r="FY39" s="49">
        <v>227.39999999999998</v>
      </c>
      <c r="FZ39" s="49">
        <v>441.15</v>
      </c>
      <c r="GA39" s="306"/>
      <c r="GB39" s="49">
        <v>0</v>
      </c>
      <c r="GC39" s="49">
        <v>0</v>
      </c>
      <c r="GD39" s="49">
        <v>1172.3249999999998</v>
      </c>
      <c r="GE39" s="49">
        <v>1044.05</v>
      </c>
      <c r="GF39" s="306"/>
      <c r="GG39" s="315">
        <v>0</v>
      </c>
      <c r="GH39" s="315">
        <v>0</v>
      </c>
      <c r="GI39" s="315">
        <v>169.3125</v>
      </c>
      <c r="GJ39" s="49">
        <v>285</v>
      </c>
      <c r="GK39" s="306"/>
      <c r="GL39" s="49">
        <v>0</v>
      </c>
      <c r="GM39" s="49">
        <v>0</v>
      </c>
      <c r="GN39" s="49">
        <v>821.17500000000007</v>
      </c>
      <c r="GO39" s="49">
        <v>0</v>
      </c>
      <c r="GP39" s="306"/>
    </row>
    <row r="40" spans="1:198" ht="18">
      <c r="A40" s="39" t="s">
        <v>3857</v>
      </c>
      <c r="B40" s="45">
        <f t="shared" si="1"/>
        <v>639.70000000000005</v>
      </c>
      <c r="C40" s="41"/>
      <c r="D40" s="49">
        <v>0</v>
      </c>
      <c r="E40" s="49">
        <v>0</v>
      </c>
      <c r="F40" s="49">
        <v>0</v>
      </c>
      <c r="G40" s="49">
        <v>298.8</v>
      </c>
      <c r="H40" s="342"/>
      <c r="I40" s="49">
        <v>0</v>
      </c>
      <c r="J40" s="49">
        <v>0</v>
      </c>
      <c r="K40" s="49">
        <v>0</v>
      </c>
      <c r="L40" s="49">
        <v>180</v>
      </c>
      <c r="M40" s="342"/>
      <c r="N40" s="49">
        <v>0</v>
      </c>
      <c r="O40" s="49">
        <v>0</v>
      </c>
      <c r="P40" s="49">
        <v>0</v>
      </c>
      <c r="Q40" s="573">
        <v>160.89999999999998</v>
      </c>
      <c r="R40" s="342"/>
      <c r="S40" s="49">
        <v>0</v>
      </c>
      <c r="T40" s="49">
        <v>0</v>
      </c>
      <c r="U40" s="49">
        <v>0</v>
      </c>
      <c r="V40" s="49">
        <v>0</v>
      </c>
      <c r="W40" s="342"/>
      <c r="X40" s="49">
        <v>0</v>
      </c>
      <c r="Y40" s="49">
        <v>0</v>
      </c>
      <c r="Z40" s="49">
        <v>0</v>
      </c>
      <c r="AA40" s="49">
        <v>0</v>
      </c>
      <c r="AB40" s="342"/>
      <c r="AC40" s="49">
        <v>0</v>
      </c>
      <c r="AD40" s="49">
        <v>0</v>
      </c>
      <c r="AE40" s="49">
        <v>0</v>
      </c>
      <c r="AF40" s="49">
        <v>0</v>
      </c>
      <c r="AG40" s="342"/>
      <c r="AH40" s="49">
        <v>0</v>
      </c>
      <c r="AI40" s="49">
        <v>0</v>
      </c>
      <c r="AJ40" s="49">
        <v>0</v>
      </c>
      <c r="AK40" s="49">
        <v>0</v>
      </c>
      <c r="AL40" s="342"/>
      <c r="AM40" s="49">
        <v>0</v>
      </c>
      <c r="AN40" s="49">
        <v>0</v>
      </c>
      <c r="AO40" s="49">
        <v>0</v>
      </c>
      <c r="AP40" s="49">
        <v>0</v>
      </c>
      <c r="AQ40" s="342"/>
      <c r="AR40" s="49">
        <v>0</v>
      </c>
      <c r="AS40" s="49">
        <v>0</v>
      </c>
      <c r="AT40" s="49">
        <v>0</v>
      </c>
      <c r="AU40" s="49">
        <v>0</v>
      </c>
      <c r="AV40" s="342"/>
      <c r="AW40" s="49">
        <v>0</v>
      </c>
      <c r="AX40" s="49">
        <v>0</v>
      </c>
      <c r="AY40" s="49">
        <v>0</v>
      </c>
      <c r="AZ40" s="49">
        <v>0</v>
      </c>
      <c r="BA40" s="342"/>
      <c r="BB40" s="49">
        <v>0</v>
      </c>
      <c r="BC40" s="49">
        <v>0</v>
      </c>
      <c r="BD40" s="49">
        <v>0</v>
      </c>
      <c r="BE40" s="49">
        <v>0</v>
      </c>
      <c r="BF40" s="342"/>
      <c r="BG40" s="49">
        <v>0</v>
      </c>
      <c r="BH40" s="49">
        <v>0</v>
      </c>
      <c r="BI40" s="49">
        <v>0</v>
      </c>
      <c r="BJ40" s="49">
        <v>0</v>
      </c>
      <c r="BK40" s="342"/>
      <c r="BL40" s="49">
        <v>0</v>
      </c>
      <c r="BM40" s="49">
        <v>0</v>
      </c>
      <c r="BN40" s="49">
        <v>0</v>
      </c>
      <c r="BO40" s="49">
        <v>0</v>
      </c>
      <c r="BP40" s="342"/>
      <c r="BQ40" s="49">
        <v>0</v>
      </c>
      <c r="BR40" s="49">
        <v>0</v>
      </c>
      <c r="BS40" s="49">
        <v>0</v>
      </c>
      <c r="BT40" s="49">
        <v>0</v>
      </c>
      <c r="BU40" s="306"/>
      <c r="BV40" s="49">
        <v>0</v>
      </c>
      <c r="BW40" s="49">
        <v>0</v>
      </c>
      <c r="BX40" s="49">
        <v>0</v>
      </c>
      <c r="BY40" s="49">
        <v>0</v>
      </c>
      <c r="BZ40" s="342"/>
      <c r="CA40" s="49">
        <v>0</v>
      </c>
      <c r="CB40" s="49">
        <v>0</v>
      </c>
      <c r="CC40" s="49">
        <v>0</v>
      </c>
      <c r="CD40" s="49">
        <v>0</v>
      </c>
      <c r="CE40" s="306"/>
      <c r="CF40" s="49">
        <v>0</v>
      </c>
      <c r="CG40" s="49">
        <v>0</v>
      </c>
      <c r="CH40" s="49">
        <v>0</v>
      </c>
      <c r="CI40" s="49">
        <v>0</v>
      </c>
      <c r="CJ40" s="306"/>
      <c r="CK40" s="49">
        <v>0</v>
      </c>
      <c r="CL40" s="49">
        <v>0</v>
      </c>
      <c r="CM40" s="49">
        <v>0</v>
      </c>
      <c r="CN40" s="49">
        <v>0</v>
      </c>
      <c r="CO40" s="342"/>
      <c r="CP40" s="49">
        <v>0</v>
      </c>
      <c r="CQ40" s="49">
        <v>0</v>
      </c>
      <c r="CR40" s="49">
        <v>0</v>
      </c>
      <c r="CS40" s="49">
        <v>0</v>
      </c>
      <c r="CT40" s="306"/>
      <c r="CU40" s="49">
        <v>0</v>
      </c>
      <c r="CV40" s="49">
        <v>0</v>
      </c>
      <c r="CW40" s="49">
        <v>0</v>
      </c>
      <c r="CX40" s="49">
        <v>0</v>
      </c>
      <c r="CY40" s="342"/>
      <c r="CZ40" s="49">
        <v>0</v>
      </c>
      <c r="DA40" s="49">
        <v>0</v>
      </c>
      <c r="DB40" s="49">
        <v>0</v>
      </c>
      <c r="DC40" s="49">
        <v>0</v>
      </c>
      <c r="DD40" s="306"/>
      <c r="DE40" s="49">
        <v>0</v>
      </c>
      <c r="DF40" s="49">
        <v>0</v>
      </c>
      <c r="DG40" s="49">
        <v>0</v>
      </c>
      <c r="DH40" s="49">
        <v>0</v>
      </c>
      <c r="DI40" s="306"/>
      <c r="DJ40" s="49">
        <v>0</v>
      </c>
      <c r="DK40" s="49">
        <v>0</v>
      </c>
      <c r="DL40" s="49">
        <v>0</v>
      </c>
      <c r="DM40" s="49">
        <v>0</v>
      </c>
      <c r="DN40" s="306"/>
      <c r="DO40" s="49">
        <v>0</v>
      </c>
      <c r="DP40" s="49">
        <v>0</v>
      </c>
      <c r="DQ40" s="49">
        <v>0</v>
      </c>
      <c r="DR40" s="49">
        <v>0</v>
      </c>
      <c r="DS40" s="306"/>
      <c r="DT40" s="49">
        <v>0</v>
      </c>
      <c r="DU40" s="49">
        <v>0</v>
      </c>
      <c r="DV40" s="49">
        <v>0</v>
      </c>
      <c r="DW40" s="49">
        <v>0</v>
      </c>
      <c r="DX40" s="306"/>
      <c r="DY40" s="49">
        <v>0</v>
      </c>
      <c r="DZ40" s="49">
        <v>0</v>
      </c>
      <c r="EA40" s="49">
        <v>0</v>
      </c>
      <c r="EB40" s="49">
        <v>0</v>
      </c>
      <c r="EC40" s="306"/>
      <c r="ED40" s="49">
        <v>0</v>
      </c>
      <c r="EE40" s="49">
        <v>0</v>
      </c>
      <c r="EF40" s="49">
        <v>0</v>
      </c>
      <c r="EG40" s="49">
        <v>0</v>
      </c>
      <c r="EH40" s="306"/>
      <c r="EI40" s="49">
        <v>0</v>
      </c>
      <c r="EJ40" s="49">
        <v>0</v>
      </c>
      <c r="EK40" s="49">
        <v>0</v>
      </c>
      <c r="EL40" s="49">
        <v>0</v>
      </c>
      <c r="EM40" s="306"/>
      <c r="EN40" s="49">
        <v>0</v>
      </c>
      <c r="EO40" s="49">
        <v>0</v>
      </c>
      <c r="EP40" s="49">
        <v>0</v>
      </c>
      <c r="EQ40" s="49">
        <v>0</v>
      </c>
      <c r="ER40" s="306"/>
      <c r="ES40" s="49">
        <v>0</v>
      </c>
      <c r="ET40" s="49">
        <v>0</v>
      </c>
      <c r="EU40" s="49">
        <v>0</v>
      </c>
      <c r="EV40" s="49">
        <v>0</v>
      </c>
      <c r="EW40" s="306"/>
      <c r="EX40" s="49">
        <v>0</v>
      </c>
      <c r="EY40" s="49">
        <v>0</v>
      </c>
      <c r="EZ40" s="49">
        <v>0</v>
      </c>
      <c r="FA40" s="49">
        <v>0</v>
      </c>
      <c r="FB40" s="306"/>
      <c r="FC40" s="49">
        <v>0</v>
      </c>
      <c r="FD40" s="49">
        <v>0</v>
      </c>
      <c r="FE40" s="49">
        <v>0</v>
      </c>
      <c r="FF40" s="49">
        <v>0</v>
      </c>
      <c r="FG40" s="306"/>
      <c r="FH40" s="49">
        <v>0</v>
      </c>
      <c r="FI40" s="49">
        <v>0</v>
      </c>
      <c r="FJ40" s="49">
        <v>0</v>
      </c>
      <c r="FK40" s="49">
        <v>0</v>
      </c>
      <c r="FL40" s="306"/>
      <c r="FM40" s="49">
        <v>0</v>
      </c>
      <c r="FN40" s="49">
        <v>0</v>
      </c>
      <c r="FO40" s="49">
        <v>0</v>
      </c>
      <c r="FP40" s="49">
        <v>0</v>
      </c>
      <c r="FQ40" s="306"/>
      <c r="FR40" s="49">
        <v>0</v>
      </c>
      <c r="FS40" s="49">
        <v>0</v>
      </c>
      <c r="FT40" s="49">
        <v>0</v>
      </c>
      <c r="FU40" s="49">
        <v>0</v>
      </c>
      <c r="FV40" s="306"/>
      <c r="FW40" s="49">
        <v>0</v>
      </c>
      <c r="FX40" s="49">
        <v>0</v>
      </c>
      <c r="FY40" s="49">
        <v>0</v>
      </c>
      <c r="FZ40" s="49">
        <v>0</v>
      </c>
      <c r="GA40" s="306"/>
      <c r="GB40" s="49">
        <v>0</v>
      </c>
      <c r="GC40" s="49">
        <v>0</v>
      </c>
      <c r="GD40" s="49">
        <v>0</v>
      </c>
      <c r="GE40" s="49">
        <v>0</v>
      </c>
      <c r="GF40" s="306"/>
      <c r="GG40" s="49">
        <v>0</v>
      </c>
      <c r="GH40" s="49">
        <v>0</v>
      </c>
      <c r="GI40" s="49">
        <v>0</v>
      </c>
      <c r="GJ40" s="49">
        <v>0</v>
      </c>
      <c r="GK40" s="306"/>
      <c r="GL40" s="49">
        <v>0</v>
      </c>
      <c r="GM40" s="49">
        <v>0</v>
      </c>
      <c r="GN40" s="49">
        <v>0</v>
      </c>
      <c r="GO40" s="49">
        <v>0</v>
      </c>
      <c r="GP40" s="306"/>
    </row>
    <row r="41" spans="1:198" s="38" customFormat="1" ht="18">
      <c r="A41" s="40" t="s">
        <v>649</v>
      </c>
      <c r="B41" s="45">
        <f t="shared" si="1"/>
        <v>62553.837500000001</v>
      </c>
      <c r="C41" s="41"/>
      <c r="D41" s="49">
        <v>197.75</v>
      </c>
      <c r="E41" s="49">
        <v>288.09999999999997</v>
      </c>
      <c r="F41" s="49">
        <v>329.40000000000003</v>
      </c>
      <c r="G41" s="49">
        <v>275.5</v>
      </c>
      <c r="H41" s="342"/>
      <c r="I41" s="49">
        <v>38.30000000000004</v>
      </c>
      <c r="J41" s="49">
        <v>60.75</v>
      </c>
      <c r="K41" s="49">
        <v>364.76249999999999</v>
      </c>
      <c r="L41" s="49">
        <v>202.10000000000002</v>
      </c>
      <c r="M41" s="342"/>
      <c r="N41" s="49">
        <v>153.12499999999989</v>
      </c>
      <c r="O41" s="49">
        <v>141.09999999999997</v>
      </c>
      <c r="P41" s="49">
        <v>381.07499999999999</v>
      </c>
      <c r="Q41" s="573">
        <v>445.99999999999994</v>
      </c>
      <c r="R41" s="342"/>
      <c r="S41" s="298">
        <v>63.124999999999886</v>
      </c>
      <c r="T41" s="298">
        <v>82.700000000000045</v>
      </c>
      <c r="U41" s="298">
        <v>74.625</v>
      </c>
      <c r="V41" s="49">
        <v>248.5</v>
      </c>
      <c r="W41" s="342"/>
      <c r="X41" s="49">
        <v>100.67499999999984</v>
      </c>
      <c r="Y41" s="49">
        <v>92.249999999999773</v>
      </c>
      <c r="Z41" s="49">
        <v>373.5</v>
      </c>
      <c r="AA41" s="49">
        <v>379.1</v>
      </c>
      <c r="AB41" s="342"/>
      <c r="AC41" s="49">
        <v>200.37499999999989</v>
      </c>
      <c r="AD41" s="49">
        <v>445.49999999999977</v>
      </c>
      <c r="AE41" s="49">
        <v>500.17500000000007</v>
      </c>
      <c r="AF41" s="49">
        <v>332.5</v>
      </c>
      <c r="AG41" s="342"/>
      <c r="AH41" s="49">
        <v>286.32499999999982</v>
      </c>
      <c r="AI41" s="49">
        <v>384.09999999999991</v>
      </c>
      <c r="AJ41" s="49">
        <v>757.05</v>
      </c>
      <c r="AK41" s="49">
        <v>765.8</v>
      </c>
      <c r="AL41" s="342"/>
      <c r="AM41" s="49">
        <v>65.137500000000045</v>
      </c>
      <c r="AN41" s="49">
        <v>218.89999999999964</v>
      </c>
      <c r="AO41" s="49">
        <v>273.82500000000005</v>
      </c>
      <c r="AP41" s="49">
        <v>356.4</v>
      </c>
      <c r="AQ41" s="342"/>
      <c r="AR41" s="49">
        <v>57.662499999999909</v>
      </c>
      <c r="AS41" s="49">
        <v>176.5</v>
      </c>
      <c r="AT41" s="49">
        <v>119.625</v>
      </c>
      <c r="AU41" s="49">
        <v>11.8</v>
      </c>
      <c r="AV41" s="342"/>
      <c r="AW41" s="49">
        <v>222.95000000000005</v>
      </c>
      <c r="AX41" s="49">
        <v>501.50000000000091</v>
      </c>
      <c r="AY41" s="49">
        <v>678.375</v>
      </c>
      <c r="AZ41" s="49">
        <v>812.5</v>
      </c>
      <c r="BA41" s="342"/>
      <c r="BB41" s="49">
        <v>91.687499999999773</v>
      </c>
      <c r="BC41" s="49">
        <v>219.05</v>
      </c>
      <c r="BD41" s="49">
        <v>173.25</v>
      </c>
      <c r="BE41" s="49">
        <v>190.8</v>
      </c>
      <c r="BF41" s="342"/>
      <c r="BG41" s="49">
        <v>87.700000000000045</v>
      </c>
      <c r="BH41" s="49">
        <v>157.60000000000002</v>
      </c>
      <c r="BI41" s="49">
        <v>231.22500000000002</v>
      </c>
      <c r="BJ41" s="49">
        <v>132</v>
      </c>
      <c r="BK41" s="342"/>
      <c r="BL41" s="49">
        <v>45</v>
      </c>
      <c r="BM41" s="49">
        <v>103.4</v>
      </c>
      <c r="BN41" s="49">
        <v>50.100000000000009</v>
      </c>
      <c r="BO41" s="49">
        <v>396</v>
      </c>
      <c r="BP41" s="342"/>
      <c r="BQ41" s="49">
        <v>36</v>
      </c>
      <c r="BR41" s="49">
        <v>233.85000000000082</v>
      </c>
      <c r="BS41" s="49">
        <v>172.72500000000002</v>
      </c>
      <c r="BT41" s="49">
        <v>443.4</v>
      </c>
      <c r="BU41" s="306"/>
      <c r="BV41" s="49">
        <v>150.94999999999982</v>
      </c>
      <c r="BW41" s="49">
        <v>345.75000000000091</v>
      </c>
      <c r="BX41" s="49">
        <v>716.02499999999998</v>
      </c>
      <c r="BY41" s="49">
        <v>212.60000000000002</v>
      </c>
      <c r="BZ41" s="342"/>
      <c r="CA41" s="49">
        <v>40.775000000000318</v>
      </c>
      <c r="CB41" s="49">
        <v>198.550000000002</v>
      </c>
      <c r="CC41" s="49">
        <v>171</v>
      </c>
      <c r="CD41" s="49">
        <v>573.20000000000005</v>
      </c>
      <c r="CE41" s="306"/>
      <c r="CF41" s="315">
        <v>11.25</v>
      </c>
      <c r="CG41" s="315">
        <v>230.30000000000109</v>
      </c>
      <c r="CH41" s="315">
        <v>382.87500000000006</v>
      </c>
      <c r="CI41" s="49">
        <v>396.7</v>
      </c>
      <c r="CJ41" s="306"/>
      <c r="CK41" s="49">
        <v>36.275000000000091</v>
      </c>
      <c r="CL41" s="49">
        <v>247.69999999999996</v>
      </c>
      <c r="CM41" s="49">
        <v>331.875</v>
      </c>
      <c r="CN41" s="49">
        <v>458.6</v>
      </c>
      <c r="CO41" s="342"/>
      <c r="CP41" s="49">
        <v>98.800000000000182</v>
      </c>
      <c r="CQ41" s="49">
        <v>200.44999999999982</v>
      </c>
      <c r="CR41" s="49">
        <v>456</v>
      </c>
      <c r="CS41" s="49">
        <v>572.75</v>
      </c>
      <c r="CT41" s="306"/>
      <c r="CU41" s="49">
        <v>134.02500000000055</v>
      </c>
      <c r="CV41" s="49">
        <v>331.60000000000036</v>
      </c>
      <c r="CW41" s="49">
        <v>426.97499999999997</v>
      </c>
      <c r="CX41" s="49">
        <v>369.8</v>
      </c>
      <c r="CY41" s="342"/>
      <c r="CZ41" s="49">
        <v>14.075000000000273</v>
      </c>
      <c r="DA41" s="49">
        <v>120.75</v>
      </c>
      <c r="DB41" s="49">
        <v>245.625</v>
      </c>
      <c r="DC41" s="49">
        <v>187.5</v>
      </c>
      <c r="DD41" s="306"/>
      <c r="DE41" s="49">
        <v>761.56249999999966</v>
      </c>
      <c r="DF41" s="49">
        <v>852.99999999999818</v>
      </c>
      <c r="DG41" s="49">
        <v>2139.1500000000005</v>
      </c>
      <c r="DH41" s="298">
        <v>1984.3999999999999</v>
      </c>
      <c r="DI41" s="306"/>
      <c r="DJ41" s="298">
        <v>219.32500000000073</v>
      </c>
      <c r="DK41" s="298">
        <v>366.19999999999982</v>
      </c>
      <c r="DL41" s="298">
        <v>564.375</v>
      </c>
      <c r="DM41" s="49">
        <v>999.30000000000007</v>
      </c>
      <c r="DN41" s="306"/>
      <c r="DO41" s="49">
        <v>181.12500000000045</v>
      </c>
      <c r="DP41" s="49">
        <v>613.09999999999854</v>
      </c>
      <c r="DQ41" s="49">
        <v>760.57500000000005</v>
      </c>
      <c r="DR41" s="49">
        <v>441.90000000000003</v>
      </c>
      <c r="DS41" s="306"/>
      <c r="DT41" s="49">
        <v>0</v>
      </c>
      <c r="DU41" s="49">
        <v>0</v>
      </c>
      <c r="DV41" s="49">
        <v>0</v>
      </c>
      <c r="DW41" s="49">
        <v>258.60000000000002</v>
      </c>
      <c r="DX41" s="306"/>
      <c r="DY41" s="49">
        <v>1043.7749999999896</v>
      </c>
      <c r="DZ41" s="49">
        <v>2249.4499999999971</v>
      </c>
      <c r="EA41" s="49">
        <v>3406.2749999999996</v>
      </c>
      <c r="EB41" s="298">
        <v>4360.300000000002</v>
      </c>
      <c r="EC41" s="306"/>
      <c r="ED41" s="49">
        <v>82.125</v>
      </c>
      <c r="EE41" s="49">
        <v>177.89999999999236</v>
      </c>
      <c r="EF41" s="49">
        <v>239.7</v>
      </c>
      <c r="EG41" s="49">
        <v>303.90000000000003</v>
      </c>
      <c r="EH41" s="306"/>
      <c r="EI41" s="49">
        <v>154.70000000000164</v>
      </c>
      <c r="EJ41" s="49">
        <v>154.04999999999745</v>
      </c>
      <c r="EK41" s="49">
        <v>331.65000000000003</v>
      </c>
      <c r="EL41" s="49">
        <v>149</v>
      </c>
      <c r="EM41" s="306"/>
      <c r="EN41" s="49">
        <v>0</v>
      </c>
      <c r="EO41" s="49">
        <v>246.09999999999491</v>
      </c>
      <c r="EP41" s="49">
        <v>347.02500000000003</v>
      </c>
      <c r="EQ41" s="49">
        <v>319.10000000000002</v>
      </c>
      <c r="ER41" s="306"/>
      <c r="ES41" s="49">
        <v>65.25</v>
      </c>
      <c r="ET41" s="49">
        <v>114.24999999999454</v>
      </c>
      <c r="EU41" s="49">
        <v>127.5</v>
      </c>
      <c r="EV41" s="49">
        <v>453.40000000000003</v>
      </c>
      <c r="EW41" s="306"/>
      <c r="EX41">
        <v>964.75</v>
      </c>
      <c r="EY41">
        <v>1725.1499999999978</v>
      </c>
      <c r="EZ41">
        <v>2203.875</v>
      </c>
      <c r="FA41" s="414">
        <v>2886.75</v>
      </c>
      <c r="FB41" s="306"/>
      <c r="FC41" s="49">
        <v>77.062499999999091</v>
      </c>
      <c r="FD41" s="49">
        <v>48.949999999993452</v>
      </c>
      <c r="FE41" s="49">
        <v>172.125</v>
      </c>
      <c r="FF41" s="49">
        <v>386.8</v>
      </c>
      <c r="FG41" s="306"/>
      <c r="FH41" s="315">
        <v>84.662499999998545</v>
      </c>
      <c r="FI41" s="315">
        <v>140.55000000000001</v>
      </c>
      <c r="FJ41" s="315">
        <v>344.1</v>
      </c>
      <c r="FK41" s="49">
        <v>95.2</v>
      </c>
      <c r="FL41" s="306"/>
      <c r="FM41" s="315">
        <v>102.82499999999982</v>
      </c>
      <c r="FN41" s="315">
        <v>218.99999999999636</v>
      </c>
      <c r="FO41" s="315">
        <v>317.32500000000005</v>
      </c>
      <c r="FP41" s="49">
        <v>373.7</v>
      </c>
      <c r="FQ41" s="306"/>
      <c r="FR41" s="49">
        <v>99.925000000001091</v>
      </c>
      <c r="FS41" s="49">
        <v>337.85</v>
      </c>
      <c r="FT41" s="49">
        <v>362.17499999999995</v>
      </c>
      <c r="FU41" s="49">
        <v>371.6</v>
      </c>
      <c r="FV41" s="306"/>
      <c r="FW41" s="49">
        <v>0</v>
      </c>
      <c r="FX41" s="49">
        <v>206.69999999999709</v>
      </c>
      <c r="FY41" s="49">
        <v>330.00000000000006</v>
      </c>
      <c r="FZ41" s="49">
        <v>378.40000000000003</v>
      </c>
      <c r="GA41" s="306"/>
      <c r="GB41" s="49">
        <v>296.72500000000491</v>
      </c>
      <c r="GC41" s="49">
        <v>429.20000000004404</v>
      </c>
      <c r="GD41" s="49">
        <v>931.05000000000007</v>
      </c>
      <c r="GE41" s="49">
        <v>766.25</v>
      </c>
      <c r="GF41" s="306"/>
      <c r="GG41" s="315">
        <v>117.50000000000091</v>
      </c>
      <c r="GH41" s="315">
        <v>230.25</v>
      </c>
      <c r="GI41" s="315">
        <v>211.875</v>
      </c>
      <c r="GJ41" s="49">
        <v>202.5</v>
      </c>
      <c r="GK41" s="306"/>
      <c r="GL41" s="49">
        <v>0</v>
      </c>
      <c r="GM41" s="49">
        <v>0</v>
      </c>
      <c r="GN41" s="49">
        <v>784.94999999999993</v>
      </c>
      <c r="GO41" s="49">
        <v>0</v>
      </c>
      <c r="GP41" s="306"/>
    </row>
    <row r="42" spans="1:198" s="38" customFormat="1" ht="18">
      <c r="A42" s="40" t="s">
        <v>3851</v>
      </c>
      <c r="B42" s="45">
        <f t="shared" si="1"/>
        <v>595.79999999999995</v>
      </c>
      <c r="C42" s="41"/>
      <c r="D42" s="49">
        <v>0</v>
      </c>
      <c r="E42" s="49">
        <v>0</v>
      </c>
      <c r="F42" s="49">
        <v>0</v>
      </c>
      <c r="G42" s="49">
        <v>176.59999999999997</v>
      </c>
      <c r="H42" s="342"/>
      <c r="I42" s="49">
        <v>0</v>
      </c>
      <c r="J42" s="49">
        <v>0</v>
      </c>
      <c r="K42" s="49">
        <v>0</v>
      </c>
      <c r="L42" s="49">
        <v>175.2</v>
      </c>
      <c r="M42" s="342"/>
      <c r="N42" s="49">
        <v>0</v>
      </c>
      <c r="O42" s="49">
        <v>0</v>
      </c>
      <c r="P42" s="49">
        <v>0</v>
      </c>
      <c r="Q42" s="573">
        <v>244</v>
      </c>
      <c r="R42" s="342"/>
      <c r="S42" s="49">
        <v>0</v>
      </c>
      <c r="T42" s="49">
        <v>0</v>
      </c>
      <c r="U42" s="49">
        <v>0</v>
      </c>
      <c r="V42" s="49">
        <v>0</v>
      </c>
      <c r="W42" s="342"/>
      <c r="X42" s="49">
        <v>0</v>
      </c>
      <c r="Y42" s="49">
        <v>0</v>
      </c>
      <c r="Z42" s="49">
        <v>0</v>
      </c>
      <c r="AA42" s="49">
        <v>0</v>
      </c>
      <c r="AB42" s="342"/>
      <c r="AC42" s="49">
        <v>0</v>
      </c>
      <c r="AD42" s="49">
        <v>0</v>
      </c>
      <c r="AE42" s="49">
        <v>0</v>
      </c>
      <c r="AF42" s="49">
        <v>0</v>
      </c>
      <c r="AG42" s="342"/>
      <c r="AH42" s="49">
        <v>0</v>
      </c>
      <c r="AI42" s="49">
        <v>0</v>
      </c>
      <c r="AJ42" s="49">
        <v>0</v>
      </c>
      <c r="AK42" s="49">
        <v>0</v>
      </c>
      <c r="AL42" s="342"/>
      <c r="AM42" s="49">
        <v>0</v>
      </c>
      <c r="AN42" s="49">
        <v>0</v>
      </c>
      <c r="AO42" s="49">
        <v>0</v>
      </c>
      <c r="AP42" s="49">
        <v>0</v>
      </c>
      <c r="AQ42" s="342"/>
      <c r="AR42" s="49">
        <v>0</v>
      </c>
      <c r="AS42" s="49">
        <v>0</v>
      </c>
      <c r="AT42" s="49">
        <v>0</v>
      </c>
      <c r="AU42" s="49">
        <v>0</v>
      </c>
      <c r="AV42" s="342"/>
      <c r="AW42" s="49">
        <v>0</v>
      </c>
      <c r="AX42" s="49">
        <v>0</v>
      </c>
      <c r="AY42" s="49">
        <v>0</v>
      </c>
      <c r="AZ42" s="49">
        <v>0</v>
      </c>
      <c r="BA42" s="342"/>
      <c r="BB42" s="49">
        <v>0</v>
      </c>
      <c r="BC42" s="49">
        <v>0</v>
      </c>
      <c r="BD42" s="49">
        <v>0</v>
      </c>
      <c r="BE42" s="49">
        <v>0</v>
      </c>
      <c r="BF42" s="342"/>
      <c r="BG42" s="49">
        <v>0</v>
      </c>
      <c r="BH42" s="49">
        <v>0</v>
      </c>
      <c r="BI42" s="49">
        <v>0</v>
      </c>
      <c r="BJ42" s="49">
        <v>0</v>
      </c>
      <c r="BK42" s="342"/>
      <c r="BL42" s="49">
        <v>0</v>
      </c>
      <c r="BM42" s="49">
        <v>0</v>
      </c>
      <c r="BN42" s="49">
        <v>0</v>
      </c>
      <c r="BO42" s="49">
        <v>0</v>
      </c>
      <c r="BP42" s="342"/>
      <c r="BQ42" s="49">
        <v>0</v>
      </c>
      <c r="BR42" s="49">
        <v>0</v>
      </c>
      <c r="BS42" s="49">
        <v>0</v>
      </c>
      <c r="BT42" s="49">
        <v>0</v>
      </c>
      <c r="BU42" s="306"/>
      <c r="BV42" s="49">
        <v>0</v>
      </c>
      <c r="BW42" s="49">
        <v>0</v>
      </c>
      <c r="BX42" s="49">
        <v>0</v>
      </c>
      <c r="BY42" s="49">
        <v>0</v>
      </c>
      <c r="BZ42" s="342"/>
      <c r="CA42" s="49">
        <v>0</v>
      </c>
      <c r="CB42" s="49">
        <v>0</v>
      </c>
      <c r="CC42" s="49">
        <v>0</v>
      </c>
      <c r="CD42" s="49">
        <v>0</v>
      </c>
      <c r="CE42" s="306"/>
      <c r="CF42" s="49">
        <v>0</v>
      </c>
      <c r="CG42" s="49">
        <v>0</v>
      </c>
      <c r="CH42" s="49">
        <v>0</v>
      </c>
      <c r="CI42" s="49">
        <v>0</v>
      </c>
      <c r="CJ42" s="306"/>
      <c r="CK42" s="49">
        <v>0</v>
      </c>
      <c r="CL42" s="49">
        <v>0</v>
      </c>
      <c r="CM42" s="49">
        <v>0</v>
      </c>
      <c r="CN42" s="49">
        <v>0</v>
      </c>
      <c r="CO42" s="342"/>
      <c r="CP42" s="49">
        <v>0</v>
      </c>
      <c r="CQ42" s="49">
        <v>0</v>
      </c>
      <c r="CR42" s="49">
        <v>0</v>
      </c>
      <c r="CS42" s="49">
        <v>0</v>
      </c>
      <c r="CT42" s="306"/>
      <c r="CU42" s="49">
        <v>0</v>
      </c>
      <c r="CV42" s="49">
        <v>0</v>
      </c>
      <c r="CW42" s="49">
        <v>0</v>
      </c>
      <c r="CX42" s="49">
        <v>0</v>
      </c>
      <c r="CY42" s="342"/>
      <c r="CZ42" s="49">
        <v>0</v>
      </c>
      <c r="DA42" s="49">
        <v>0</v>
      </c>
      <c r="DB42" s="49">
        <v>0</v>
      </c>
      <c r="DC42" s="49">
        <v>0</v>
      </c>
      <c r="DD42" s="306"/>
      <c r="DE42" s="49">
        <v>0</v>
      </c>
      <c r="DF42" s="49">
        <v>0</v>
      </c>
      <c r="DG42" s="49">
        <v>0</v>
      </c>
      <c r="DH42" s="49">
        <v>0</v>
      </c>
      <c r="DI42" s="306"/>
      <c r="DJ42" s="49">
        <v>0</v>
      </c>
      <c r="DK42" s="49">
        <v>0</v>
      </c>
      <c r="DL42" s="49">
        <v>0</v>
      </c>
      <c r="DM42" s="49">
        <v>0</v>
      </c>
      <c r="DN42" s="306"/>
      <c r="DO42" s="49">
        <v>0</v>
      </c>
      <c r="DP42" s="49">
        <v>0</v>
      </c>
      <c r="DQ42" s="49">
        <v>0</v>
      </c>
      <c r="DR42" s="49">
        <v>0</v>
      </c>
      <c r="DS42" s="306"/>
      <c r="DT42" s="49">
        <v>0</v>
      </c>
      <c r="DU42" s="49">
        <v>0</v>
      </c>
      <c r="DV42" s="49">
        <v>0</v>
      </c>
      <c r="DW42" s="49">
        <v>0</v>
      </c>
      <c r="DX42" s="306"/>
      <c r="DY42" s="49">
        <v>0</v>
      </c>
      <c r="DZ42" s="49">
        <v>0</v>
      </c>
      <c r="EA42" s="49">
        <v>0</v>
      </c>
      <c r="EB42" s="49">
        <v>0</v>
      </c>
      <c r="EC42" s="306"/>
      <c r="ED42" s="49">
        <v>0</v>
      </c>
      <c r="EE42" s="49">
        <v>0</v>
      </c>
      <c r="EF42" s="49">
        <v>0</v>
      </c>
      <c r="EG42" s="49">
        <v>0</v>
      </c>
      <c r="EH42" s="306"/>
      <c r="EI42" s="49">
        <v>0</v>
      </c>
      <c r="EJ42" s="49">
        <v>0</v>
      </c>
      <c r="EK42" s="49">
        <v>0</v>
      </c>
      <c r="EL42" s="49">
        <v>0</v>
      </c>
      <c r="EM42" s="306"/>
      <c r="EN42" s="49">
        <v>0</v>
      </c>
      <c r="EO42" s="49">
        <v>0</v>
      </c>
      <c r="EP42" s="49">
        <v>0</v>
      </c>
      <c r="EQ42" s="49">
        <v>0</v>
      </c>
      <c r="ER42" s="306"/>
      <c r="ES42" s="49">
        <v>0</v>
      </c>
      <c r="ET42" s="49">
        <v>0</v>
      </c>
      <c r="EU42" s="49">
        <v>0</v>
      </c>
      <c r="EV42" s="49">
        <v>0</v>
      </c>
      <c r="EW42" s="306"/>
      <c r="EX42" s="49">
        <v>0</v>
      </c>
      <c r="EY42" s="49">
        <v>0</v>
      </c>
      <c r="EZ42" s="49">
        <v>0</v>
      </c>
      <c r="FA42" s="49">
        <v>0</v>
      </c>
      <c r="FB42" s="306"/>
      <c r="FC42" s="49">
        <v>0</v>
      </c>
      <c r="FD42" s="49">
        <v>0</v>
      </c>
      <c r="FE42" s="49">
        <v>0</v>
      </c>
      <c r="FF42" s="49">
        <v>0</v>
      </c>
      <c r="FG42" s="306"/>
      <c r="FH42" s="49">
        <v>0</v>
      </c>
      <c r="FI42" s="49">
        <v>0</v>
      </c>
      <c r="FJ42" s="49">
        <v>0</v>
      </c>
      <c r="FK42" s="49">
        <v>0</v>
      </c>
      <c r="FL42" s="306"/>
      <c r="FM42" s="49">
        <v>0</v>
      </c>
      <c r="FN42" s="49">
        <v>0</v>
      </c>
      <c r="FO42" s="49">
        <v>0</v>
      </c>
      <c r="FP42" s="49">
        <v>0</v>
      </c>
      <c r="FQ42" s="306"/>
      <c r="FR42" s="49">
        <v>0</v>
      </c>
      <c r="FS42" s="49">
        <v>0</v>
      </c>
      <c r="FT42" s="49">
        <v>0</v>
      </c>
      <c r="FU42" s="49">
        <v>0</v>
      </c>
      <c r="FV42" s="306"/>
      <c r="FW42" s="49">
        <v>0</v>
      </c>
      <c r="FX42" s="49">
        <v>0</v>
      </c>
      <c r="FY42" s="49">
        <v>0</v>
      </c>
      <c r="FZ42" s="49">
        <v>0</v>
      </c>
      <c r="GA42" s="306"/>
      <c r="GB42" s="49">
        <v>0</v>
      </c>
      <c r="GC42" s="49">
        <v>0</v>
      </c>
      <c r="GD42" s="49">
        <v>0</v>
      </c>
      <c r="GE42" s="49">
        <v>0</v>
      </c>
      <c r="GF42" s="306"/>
      <c r="GG42" s="49">
        <v>0</v>
      </c>
      <c r="GH42" s="49">
        <v>0</v>
      </c>
      <c r="GI42" s="49">
        <v>0</v>
      </c>
      <c r="GJ42" s="49">
        <v>0</v>
      </c>
      <c r="GK42" s="306"/>
      <c r="GL42" s="49">
        <v>0</v>
      </c>
      <c r="GM42" s="49">
        <v>0</v>
      </c>
      <c r="GN42" s="49">
        <v>0</v>
      </c>
      <c r="GO42" s="49">
        <v>0</v>
      </c>
      <c r="GP42" s="306"/>
    </row>
    <row r="43" spans="1:198" s="38" customFormat="1" ht="18">
      <c r="A43" s="40" t="s">
        <v>601</v>
      </c>
      <c r="B43" s="45">
        <f t="shared" si="1"/>
        <v>32589.225000000017</v>
      </c>
      <c r="C43" s="41"/>
      <c r="D43" s="49">
        <v>28.899999999999995</v>
      </c>
      <c r="E43" s="49">
        <v>0</v>
      </c>
      <c r="F43" s="49">
        <v>156.97500000000002</v>
      </c>
      <c r="G43" s="49">
        <v>277.2</v>
      </c>
      <c r="H43" s="342"/>
      <c r="I43" s="49">
        <v>38.125</v>
      </c>
      <c r="J43" s="49">
        <v>0</v>
      </c>
      <c r="K43" s="49">
        <v>1.9500000000000002</v>
      </c>
      <c r="L43" s="49">
        <v>25.900000000000002</v>
      </c>
      <c r="M43" s="342"/>
      <c r="N43" s="49">
        <v>73.450000000000102</v>
      </c>
      <c r="O43" s="49">
        <v>0</v>
      </c>
      <c r="P43" s="49">
        <v>130.57499999999999</v>
      </c>
      <c r="Q43" s="573">
        <v>405.89999999999992</v>
      </c>
      <c r="R43" s="342"/>
      <c r="S43" s="298">
        <v>71.874999999999886</v>
      </c>
      <c r="T43" s="298">
        <v>135.75000000000023</v>
      </c>
      <c r="U43" s="298">
        <v>0</v>
      </c>
      <c r="V43" s="49">
        <v>259.39999999999998</v>
      </c>
      <c r="W43" s="342"/>
      <c r="X43" s="49">
        <v>93.75</v>
      </c>
      <c r="Y43" s="49">
        <v>101.70000000000061</v>
      </c>
      <c r="Z43" s="49">
        <v>0</v>
      </c>
      <c r="AA43" s="49">
        <v>193.5</v>
      </c>
      <c r="AB43" s="342"/>
      <c r="AC43" s="49">
        <v>202.64999999999986</v>
      </c>
      <c r="AD43" s="49">
        <v>392.10000000000014</v>
      </c>
      <c r="AE43" s="49">
        <v>0</v>
      </c>
      <c r="AF43" s="49">
        <v>504</v>
      </c>
      <c r="AG43" s="342"/>
      <c r="AH43" s="49">
        <v>210.85000000000025</v>
      </c>
      <c r="AI43" s="49">
        <v>422.94999999999982</v>
      </c>
      <c r="AJ43" s="49">
        <v>0</v>
      </c>
      <c r="AK43" s="49">
        <v>118.75</v>
      </c>
      <c r="AL43" s="342"/>
      <c r="AM43" s="49">
        <v>101.875</v>
      </c>
      <c r="AN43" s="49">
        <v>292.14999999999986</v>
      </c>
      <c r="AO43" s="49">
        <v>0</v>
      </c>
      <c r="AP43" s="49">
        <v>260.10000000000002</v>
      </c>
      <c r="AQ43" s="342"/>
      <c r="AR43" s="49">
        <v>112.99999999999977</v>
      </c>
      <c r="AS43" s="49">
        <v>111</v>
      </c>
      <c r="AT43" s="49">
        <v>0</v>
      </c>
      <c r="AU43" s="49">
        <v>60</v>
      </c>
      <c r="AV43" s="342"/>
      <c r="AW43" s="49">
        <v>143.99999999999977</v>
      </c>
      <c r="AX43" s="49">
        <v>469.85000000000036</v>
      </c>
      <c r="AY43" s="49">
        <v>0</v>
      </c>
      <c r="AZ43" s="49">
        <v>443.6</v>
      </c>
      <c r="BA43" s="342"/>
      <c r="BB43" s="49">
        <v>71.474999999999909</v>
      </c>
      <c r="BC43" s="49">
        <v>221.54999999999998</v>
      </c>
      <c r="BD43" s="49">
        <v>0</v>
      </c>
      <c r="BE43" s="49">
        <v>321</v>
      </c>
      <c r="BF43" s="342"/>
      <c r="BG43" s="49">
        <v>64.949999999999591</v>
      </c>
      <c r="BH43" s="49">
        <v>135.25</v>
      </c>
      <c r="BI43" s="49">
        <v>0</v>
      </c>
      <c r="BJ43" s="49">
        <v>229.9</v>
      </c>
      <c r="BK43" s="342"/>
      <c r="BL43" s="49">
        <v>54.824999999999818</v>
      </c>
      <c r="BM43" s="49">
        <v>158.39999999999998</v>
      </c>
      <c r="BN43" s="49">
        <v>0</v>
      </c>
      <c r="BO43" s="49">
        <v>383.5</v>
      </c>
      <c r="BP43" s="342"/>
      <c r="BQ43" s="49">
        <v>65.524999999999864</v>
      </c>
      <c r="BR43" s="49">
        <v>315.00000000000091</v>
      </c>
      <c r="BS43" s="49">
        <v>0</v>
      </c>
      <c r="BT43" s="49">
        <v>311.7</v>
      </c>
      <c r="BU43" s="306"/>
      <c r="BV43" s="49">
        <v>117.32499999999982</v>
      </c>
      <c r="BW43" s="49">
        <v>271.60000000000082</v>
      </c>
      <c r="BX43" s="49">
        <v>0</v>
      </c>
      <c r="BY43" s="49">
        <v>275.84999999999997</v>
      </c>
      <c r="BZ43" s="342"/>
      <c r="CA43" s="49">
        <v>91.949999999999818</v>
      </c>
      <c r="CB43" s="49">
        <v>247.95000000000027</v>
      </c>
      <c r="CC43" s="49">
        <v>0</v>
      </c>
      <c r="CD43" s="49">
        <v>384.5</v>
      </c>
      <c r="CE43" s="306"/>
      <c r="CF43" s="315">
        <v>28.575000000000045</v>
      </c>
      <c r="CG43" s="315">
        <v>199.050000000002</v>
      </c>
      <c r="CH43" s="315">
        <v>0</v>
      </c>
      <c r="CI43" s="49">
        <v>352.20000000000005</v>
      </c>
      <c r="CJ43" s="306"/>
      <c r="CK43" s="49">
        <v>13.349999999999682</v>
      </c>
      <c r="CL43" s="49">
        <v>151</v>
      </c>
      <c r="CM43" s="49">
        <v>0</v>
      </c>
      <c r="CN43" s="49">
        <v>159</v>
      </c>
      <c r="CO43" s="342"/>
      <c r="CP43" s="49">
        <v>85.700000000000728</v>
      </c>
      <c r="CQ43" s="49">
        <v>238.34999999999945</v>
      </c>
      <c r="CR43" s="49">
        <v>0</v>
      </c>
      <c r="CS43" s="49">
        <v>331.25</v>
      </c>
      <c r="CT43" s="306"/>
      <c r="CU43" s="49">
        <v>125.25000000000045</v>
      </c>
      <c r="CV43" s="49">
        <v>161</v>
      </c>
      <c r="CW43" s="49">
        <v>0</v>
      </c>
      <c r="CX43" s="49">
        <v>222</v>
      </c>
      <c r="CY43" s="342"/>
      <c r="CZ43" s="49">
        <v>52.500000000000455</v>
      </c>
      <c r="DA43" s="49">
        <v>19.5</v>
      </c>
      <c r="DB43" s="49">
        <v>0</v>
      </c>
      <c r="DC43" s="49">
        <v>33.15</v>
      </c>
      <c r="DD43" s="306"/>
      <c r="DE43" s="49">
        <v>723.55000000000018</v>
      </c>
      <c r="DF43" s="49">
        <v>983.14999999999964</v>
      </c>
      <c r="DG43" s="49">
        <v>0</v>
      </c>
      <c r="DH43" s="298">
        <v>1257.4000000000001</v>
      </c>
      <c r="DI43" s="306"/>
      <c r="DJ43" s="298">
        <v>209.99999999999909</v>
      </c>
      <c r="DK43" s="298">
        <v>395.40000000000055</v>
      </c>
      <c r="DL43" s="298">
        <v>0</v>
      </c>
      <c r="DM43" s="49">
        <v>611.9</v>
      </c>
      <c r="DN43" s="306"/>
      <c r="DO43" s="49">
        <v>78.274999999999636</v>
      </c>
      <c r="DP43" s="49">
        <v>349.90000000000146</v>
      </c>
      <c r="DQ43" s="49">
        <v>0</v>
      </c>
      <c r="DR43" s="49">
        <v>127.39999999999999</v>
      </c>
      <c r="DS43" s="306"/>
      <c r="DT43" s="49">
        <v>0</v>
      </c>
      <c r="DU43" s="49">
        <v>0</v>
      </c>
      <c r="DV43" s="49">
        <v>0</v>
      </c>
      <c r="DW43" s="49">
        <v>162.4</v>
      </c>
      <c r="DX43" s="306"/>
      <c r="DY43" s="49">
        <v>751.10000000000446</v>
      </c>
      <c r="DZ43" s="49">
        <v>1906.7750000000033</v>
      </c>
      <c r="EA43" s="49">
        <v>0</v>
      </c>
      <c r="EB43" s="298">
        <v>2697.85</v>
      </c>
      <c r="EC43" s="306"/>
      <c r="ED43" s="49">
        <v>75.375000000000909</v>
      </c>
      <c r="EE43" s="49">
        <v>161.05000000000291</v>
      </c>
      <c r="EF43" s="49">
        <v>0</v>
      </c>
      <c r="EG43" s="49">
        <v>258.40000000000003</v>
      </c>
      <c r="EH43" s="306"/>
      <c r="EI43" s="49">
        <v>113.40000000000146</v>
      </c>
      <c r="EJ43" s="49">
        <v>29.400000000001455</v>
      </c>
      <c r="EK43" s="49">
        <v>0</v>
      </c>
      <c r="EL43" s="49">
        <v>194.60000000000002</v>
      </c>
      <c r="EM43" s="306"/>
      <c r="EN43" s="49">
        <v>0</v>
      </c>
      <c r="EO43" s="49">
        <v>171.600000000004</v>
      </c>
      <c r="EP43" s="49">
        <v>0</v>
      </c>
      <c r="EQ43" s="49">
        <v>769</v>
      </c>
      <c r="ER43" s="306"/>
      <c r="ES43" s="49">
        <v>86.600000000002183</v>
      </c>
      <c r="ET43" s="49">
        <v>174.50000000000364</v>
      </c>
      <c r="EU43" s="49">
        <v>0</v>
      </c>
      <c r="EV43" s="49">
        <v>308.2</v>
      </c>
      <c r="EW43" s="306"/>
      <c r="EX43">
        <v>953.69999999999982</v>
      </c>
      <c r="EY43">
        <v>1666.0500000000047</v>
      </c>
      <c r="EZ43">
        <v>0</v>
      </c>
      <c r="FA43" s="414">
        <v>1326.5</v>
      </c>
      <c r="FB43" s="306"/>
      <c r="FC43" s="49">
        <v>57.375000000001819</v>
      </c>
      <c r="FD43" s="49">
        <v>53.900000000003274</v>
      </c>
      <c r="FE43" s="49">
        <v>0</v>
      </c>
      <c r="FF43" s="49">
        <v>420.25</v>
      </c>
      <c r="FG43" s="306"/>
      <c r="FH43" s="315">
        <v>30.225000000003092</v>
      </c>
      <c r="FI43" s="315">
        <v>129.75</v>
      </c>
      <c r="FJ43" s="315">
        <v>0</v>
      </c>
      <c r="FK43" s="49">
        <v>263.95</v>
      </c>
      <c r="FL43" s="306"/>
      <c r="FM43" s="315">
        <v>109.25000000000273</v>
      </c>
      <c r="FN43" s="315">
        <v>30.375000000005457</v>
      </c>
      <c r="FO43" s="315">
        <v>0</v>
      </c>
      <c r="FP43" s="49">
        <v>145.80000000000001</v>
      </c>
      <c r="FQ43" s="306"/>
      <c r="FR43" s="49">
        <v>116.47500000000309</v>
      </c>
      <c r="FS43" s="49">
        <v>279.25</v>
      </c>
      <c r="FT43" s="49">
        <v>0</v>
      </c>
      <c r="FU43" s="49">
        <v>196.4</v>
      </c>
      <c r="FV43" s="306"/>
      <c r="FW43" s="49">
        <v>0</v>
      </c>
      <c r="FX43" s="49">
        <v>88.150000000006912</v>
      </c>
      <c r="FY43" s="49">
        <v>0</v>
      </c>
      <c r="FZ43" s="49">
        <v>262.8</v>
      </c>
      <c r="GA43" s="306"/>
      <c r="GB43" s="49">
        <v>249.55000000000564</v>
      </c>
      <c r="GC43" s="49">
        <v>601.24999999994907</v>
      </c>
      <c r="GD43" s="49">
        <v>0</v>
      </c>
      <c r="GE43" s="49">
        <v>729.8</v>
      </c>
      <c r="GF43" s="306"/>
      <c r="GG43" s="315">
        <v>83.749999999999091</v>
      </c>
      <c r="GH43" s="315">
        <v>195</v>
      </c>
      <c r="GI43" s="315">
        <v>0</v>
      </c>
      <c r="GJ43" s="49">
        <v>266.5</v>
      </c>
      <c r="GK43" s="306"/>
      <c r="GL43" s="49">
        <v>0</v>
      </c>
      <c r="GM43" s="49">
        <v>0</v>
      </c>
      <c r="GN43" s="49">
        <v>0</v>
      </c>
      <c r="GO43" s="49">
        <v>0</v>
      </c>
      <c r="GP43" s="306"/>
    </row>
    <row r="44" spans="1:198" s="38" customFormat="1" ht="18">
      <c r="A44" s="40" t="s">
        <v>3837</v>
      </c>
      <c r="B44" s="45">
        <f t="shared" si="1"/>
        <v>968.30000000000007</v>
      </c>
      <c r="C44" s="41"/>
      <c r="D44" s="49">
        <v>0</v>
      </c>
      <c r="E44" s="49">
        <v>0</v>
      </c>
      <c r="F44" s="49">
        <v>0</v>
      </c>
      <c r="G44" s="49">
        <v>177.5</v>
      </c>
      <c r="H44" s="342"/>
      <c r="I44" s="49">
        <v>0</v>
      </c>
      <c r="J44" s="49">
        <v>0</v>
      </c>
      <c r="K44" s="49">
        <v>0</v>
      </c>
      <c r="L44" s="49">
        <v>210</v>
      </c>
      <c r="M44" s="342"/>
      <c r="N44" s="49">
        <v>0</v>
      </c>
      <c r="O44" s="49">
        <v>0</v>
      </c>
      <c r="P44" s="49">
        <v>0</v>
      </c>
      <c r="Q44" s="573">
        <v>580.80000000000007</v>
      </c>
      <c r="R44" s="342"/>
      <c r="S44" s="49">
        <v>0</v>
      </c>
      <c r="T44" s="49">
        <v>0</v>
      </c>
      <c r="U44" s="49">
        <v>0</v>
      </c>
      <c r="V44" s="49">
        <v>0</v>
      </c>
      <c r="W44" s="342"/>
      <c r="X44" s="49">
        <v>0</v>
      </c>
      <c r="Y44" s="49">
        <v>0</v>
      </c>
      <c r="Z44" s="49">
        <v>0</v>
      </c>
      <c r="AA44" s="49">
        <v>0</v>
      </c>
      <c r="AB44" s="342"/>
      <c r="AC44" s="49">
        <v>0</v>
      </c>
      <c r="AD44" s="49">
        <v>0</v>
      </c>
      <c r="AE44" s="49">
        <v>0</v>
      </c>
      <c r="AF44" s="49">
        <v>0</v>
      </c>
      <c r="AG44" s="342"/>
      <c r="AH44" s="49">
        <v>0</v>
      </c>
      <c r="AI44" s="49">
        <v>0</v>
      </c>
      <c r="AJ44" s="49">
        <v>0</v>
      </c>
      <c r="AK44" s="49">
        <v>0</v>
      </c>
      <c r="AL44" s="342"/>
      <c r="AM44" s="49">
        <v>0</v>
      </c>
      <c r="AN44" s="49">
        <v>0</v>
      </c>
      <c r="AO44" s="49">
        <v>0</v>
      </c>
      <c r="AP44" s="49">
        <v>0</v>
      </c>
      <c r="AQ44" s="342"/>
      <c r="AR44" s="49">
        <v>0</v>
      </c>
      <c r="AS44" s="49">
        <v>0</v>
      </c>
      <c r="AT44" s="49">
        <v>0</v>
      </c>
      <c r="AU44" s="49">
        <v>0</v>
      </c>
      <c r="AV44" s="342"/>
      <c r="AW44" s="49">
        <v>0</v>
      </c>
      <c r="AX44" s="49">
        <v>0</v>
      </c>
      <c r="AY44" s="49">
        <v>0</v>
      </c>
      <c r="AZ44" s="49">
        <v>0</v>
      </c>
      <c r="BA44" s="342"/>
      <c r="BB44" s="49">
        <v>0</v>
      </c>
      <c r="BC44" s="49">
        <v>0</v>
      </c>
      <c r="BD44" s="49">
        <v>0</v>
      </c>
      <c r="BE44" s="49">
        <v>0</v>
      </c>
      <c r="BF44" s="342"/>
      <c r="BG44" s="49">
        <v>0</v>
      </c>
      <c r="BH44" s="49">
        <v>0</v>
      </c>
      <c r="BI44" s="49">
        <v>0</v>
      </c>
      <c r="BJ44" s="49">
        <v>0</v>
      </c>
      <c r="BK44" s="342"/>
      <c r="BL44" s="49">
        <v>0</v>
      </c>
      <c r="BM44" s="49">
        <v>0</v>
      </c>
      <c r="BN44" s="49">
        <v>0</v>
      </c>
      <c r="BO44" s="49">
        <v>0</v>
      </c>
      <c r="BP44" s="342"/>
      <c r="BQ44" s="49">
        <v>0</v>
      </c>
      <c r="BR44" s="49">
        <v>0</v>
      </c>
      <c r="BS44" s="49">
        <v>0</v>
      </c>
      <c r="BT44" s="49">
        <v>0</v>
      </c>
      <c r="BU44" s="306"/>
      <c r="BV44" s="49">
        <v>0</v>
      </c>
      <c r="BW44" s="49">
        <v>0</v>
      </c>
      <c r="BX44" s="49">
        <v>0</v>
      </c>
      <c r="BY44" s="49">
        <v>0</v>
      </c>
      <c r="BZ44" s="342"/>
      <c r="CA44" s="49">
        <v>0</v>
      </c>
      <c r="CB44" s="49">
        <v>0</v>
      </c>
      <c r="CC44" s="49">
        <v>0</v>
      </c>
      <c r="CD44" s="49">
        <v>0</v>
      </c>
      <c r="CE44" s="306"/>
      <c r="CF44" s="49">
        <v>0</v>
      </c>
      <c r="CG44" s="49">
        <v>0</v>
      </c>
      <c r="CH44" s="49">
        <v>0</v>
      </c>
      <c r="CI44" s="49">
        <v>0</v>
      </c>
      <c r="CJ44" s="306"/>
      <c r="CK44" s="49">
        <v>0</v>
      </c>
      <c r="CL44" s="49">
        <v>0</v>
      </c>
      <c r="CM44" s="49">
        <v>0</v>
      </c>
      <c r="CN44" s="49">
        <v>0</v>
      </c>
      <c r="CO44" s="342"/>
      <c r="CP44" s="49">
        <v>0</v>
      </c>
      <c r="CQ44" s="49">
        <v>0</v>
      </c>
      <c r="CR44" s="49">
        <v>0</v>
      </c>
      <c r="CS44" s="49">
        <v>0</v>
      </c>
      <c r="CT44" s="306"/>
      <c r="CU44" s="49">
        <v>0</v>
      </c>
      <c r="CV44" s="49">
        <v>0</v>
      </c>
      <c r="CW44" s="49">
        <v>0</v>
      </c>
      <c r="CX44" s="49">
        <v>0</v>
      </c>
      <c r="CY44" s="342"/>
      <c r="CZ44" s="49">
        <v>0</v>
      </c>
      <c r="DA44" s="49">
        <v>0</v>
      </c>
      <c r="DB44" s="49">
        <v>0</v>
      </c>
      <c r="DC44" s="49">
        <v>0</v>
      </c>
      <c r="DD44" s="306"/>
      <c r="DE44" s="49">
        <v>0</v>
      </c>
      <c r="DF44" s="49">
        <v>0</v>
      </c>
      <c r="DG44" s="49">
        <v>0</v>
      </c>
      <c r="DH44" s="49">
        <v>0</v>
      </c>
      <c r="DI44" s="306"/>
      <c r="DJ44" s="49">
        <v>0</v>
      </c>
      <c r="DK44" s="49">
        <v>0</v>
      </c>
      <c r="DL44" s="49">
        <v>0</v>
      </c>
      <c r="DM44" s="49">
        <v>0</v>
      </c>
      <c r="DN44" s="306"/>
      <c r="DO44" s="49">
        <v>0</v>
      </c>
      <c r="DP44" s="49">
        <v>0</v>
      </c>
      <c r="DQ44" s="49">
        <v>0</v>
      </c>
      <c r="DR44" s="49">
        <v>0</v>
      </c>
      <c r="DS44" s="306"/>
      <c r="DT44" s="49">
        <v>0</v>
      </c>
      <c r="DU44" s="49">
        <v>0</v>
      </c>
      <c r="DV44" s="49">
        <v>0</v>
      </c>
      <c r="DW44" s="49">
        <v>0</v>
      </c>
      <c r="DX44" s="306"/>
      <c r="DY44" s="49">
        <v>0</v>
      </c>
      <c r="DZ44" s="49">
        <v>0</v>
      </c>
      <c r="EA44" s="49">
        <v>0</v>
      </c>
      <c r="EB44" s="49">
        <v>0</v>
      </c>
      <c r="EC44" s="306"/>
      <c r="ED44" s="49">
        <v>0</v>
      </c>
      <c r="EE44" s="49">
        <v>0</v>
      </c>
      <c r="EF44" s="49">
        <v>0</v>
      </c>
      <c r="EG44" s="49">
        <v>0</v>
      </c>
      <c r="EH44" s="306"/>
      <c r="EI44" s="49">
        <v>0</v>
      </c>
      <c r="EJ44" s="49">
        <v>0</v>
      </c>
      <c r="EK44" s="49">
        <v>0</v>
      </c>
      <c r="EL44" s="49">
        <v>0</v>
      </c>
      <c r="EM44" s="306"/>
      <c r="EN44" s="49">
        <v>0</v>
      </c>
      <c r="EO44" s="49">
        <v>0</v>
      </c>
      <c r="EP44" s="49">
        <v>0</v>
      </c>
      <c r="EQ44" s="49">
        <v>0</v>
      </c>
      <c r="ER44" s="306"/>
      <c r="ES44" s="49">
        <v>0</v>
      </c>
      <c r="ET44" s="49">
        <v>0</v>
      </c>
      <c r="EU44" s="49">
        <v>0</v>
      </c>
      <c r="EV44" s="49">
        <v>0</v>
      </c>
      <c r="EW44" s="306"/>
      <c r="EX44" s="49">
        <v>0</v>
      </c>
      <c r="EY44" s="49">
        <v>0</v>
      </c>
      <c r="EZ44" s="49">
        <v>0</v>
      </c>
      <c r="FA44" s="49">
        <v>0</v>
      </c>
      <c r="FB44" s="306"/>
      <c r="FC44" s="49">
        <v>0</v>
      </c>
      <c r="FD44" s="49">
        <v>0</v>
      </c>
      <c r="FE44" s="49">
        <v>0</v>
      </c>
      <c r="FF44" s="49">
        <v>0</v>
      </c>
      <c r="FG44" s="306"/>
      <c r="FH44" s="49">
        <v>0</v>
      </c>
      <c r="FI44" s="49">
        <v>0</v>
      </c>
      <c r="FJ44" s="49">
        <v>0</v>
      </c>
      <c r="FK44" s="49">
        <v>0</v>
      </c>
      <c r="FL44" s="306"/>
      <c r="FM44" s="49">
        <v>0</v>
      </c>
      <c r="FN44" s="49">
        <v>0</v>
      </c>
      <c r="FO44" s="49">
        <v>0</v>
      </c>
      <c r="FP44" s="49">
        <v>0</v>
      </c>
      <c r="FQ44" s="306"/>
      <c r="FR44" s="49">
        <v>0</v>
      </c>
      <c r="FS44" s="49">
        <v>0</v>
      </c>
      <c r="FT44" s="49">
        <v>0</v>
      </c>
      <c r="FU44" s="49">
        <v>0</v>
      </c>
      <c r="FV44" s="306"/>
      <c r="FW44" s="49">
        <v>0</v>
      </c>
      <c r="FX44" s="49">
        <v>0</v>
      </c>
      <c r="FY44" s="49">
        <v>0</v>
      </c>
      <c r="FZ44" s="49">
        <v>0</v>
      </c>
      <c r="GA44" s="306"/>
      <c r="GB44" s="49">
        <v>0</v>
      </c>
      <c r="GC44" s="49">
        <v>0</v>
      </c>
      <c r="GD44" s="49">
        <v>0</v>
      </c>
      <c r="GE44" s="49">
        <v>0</v>
      </c>
      <c r="GF44" s="306"/>
      <c r="GG44" s="49">
        <v>0</v>
      </c>
      <c r="GH44" s="49">
        <v>0</v>
      </c>
      <c r="GI44" s="49">
        <v>0</v>
      </c>
      <c r="GJ44" s="49">
        <v>0</v>
      </c>
      <c r="GK44" s="306"/>
      <c r="GL44" s="49">
        <v>0</v>
      </c>
      <c r="GM44" s="49">
        <v>0</v>
      </c>
      <c r="GN44" s="49">
        <v>0</v>
      </c>
      <c r="GO44" s="49">
        <v>0</v>
      </c>
      <c r="GP44" s="306"/>
    </row>
    <row r="45" spans="1:198" ht="18">
      <c r="A45" s="38" t="s">
        <v>3181</v>
      </c>
      <c r="B45" s="45">
        <f t="shared" si="1"/>
        <v>23673.825000000001</v>
      </c>
      <c r="C45" s="41"/>
      <c r="D45" s="49">
        <v>0</v>
      </c>
      <c r="E45" s="49">
        <v>0</v>
      </c>
      <c r="F45" s="49">
        <v>169.875</v>
      </c>
      <c r="G45" s="49">
        <v>150.69999999999996</v>
      </c>
      <c r="H45" s="342"/>
      <c r="I45" s="49">
        <v>0</v>
      </c>
      <c r="J45" s="49">
        <v>0</v>
      </c>
      <c r="K45" s="49">
        <v>233.40000000000003</v>
      </c>
      <c r="L45" s="49">
        <v>215.8</v>
      </c>
      <c r="M45" s="342"/>
      <c r="N45" s="49">
        <v>0</v>
      </c>
      <c r="O45" s="49">
        <v>0</v>
      </c>
      <c r="P45" s="49">
        <v>506.85</v>
      </c>
      <c r="Q45" s="573">
        <v>745.3</v>
      </c>
      <c r="R45" s="342"/>
      <c r="S45" s="298">
        <v>0</v>
      </c>
      <c r="T45" s="298">
        <v>0</v>
      </c>
      <c r="U45" s="298">
        <v>0</v>
      </c>
      <c r="V45" s="49">
        <v>262</v>
      </c>
      <c r="W45" s="342"/>
      <c r="X45" s="49">
        <v>0</v>
      </c>
      <c r="Y45" s="49">
        <v>0</v>
      </c>
      <c r="Z45" s="49">
        <v>0</v>
      </c>
      <c r="AA45" s="49">
        <v>384.2</v>
      </c>
      <c r="AB45" s="342"/>
      <c r="AC45" s="49">
        <v>0</v>
      </c>
      <c r="AD45" s="49">
        <v>0</v>
      </c>
      <c r="AE45" s="49">
        <v>0</v>
      </c>
      <c r="AF45" s="49">
        <v>495.7</v>
      </c>
      <c r="AG45" s="342"/>
      <c r="AH45" s="49">
        <v>0</v>
      </c>
      <c r="AI45" s="49">
        <v>0</v>
      </c>
      <c r="AJ45" s="49">
        <v>0</v>
      </c>
      <c r="AK45" s="49">
        <v>466.69999999999993</v>
      </c>
      <c r="AL45" s="342"/>
      <c r="AM45" s="49">
        <v>0</v>
      </c>
      <c r="AN45" s="49">
        <v>0</v>
      </c>
      <c r="AO45" s="49">
        <v>0</v>
      </c>
      <c r="AP45" s="49">
        <v>255</v>
      </c>
      <c r="AQ45" s="342"/>
      <c r="AR45" s="49">
        <v>0</v>
      </c>
      <c r="AS45" s="49">
        <v>0</v>
      </c>
      <c r="AT45" s="49">
        <v>0</v>
      </c>
      <c r="AU45" s="49">
        <v>59.8</v>
      </c>
      <c r="AV45" s="342"/>
      <c r="AW45" s="49">
        <v>0</v>
      </c>
      <c r="AX45" s="49">
        <v>0</v>
      </c>
      <c r="AY45" s="49">
        <v>0</v>
      </c>
      <c r="AZ45" s="49">
        <v>584.6</v>
      </c>
      <c r="BA45" s="342"/>
      <c r="BB45" s="49">
        <v>0</v>
      </c>
      <c r="BC45" s="49">
        <v>0</v>
      </c>
      <c r="BD45" s="49">
        <v>0</v>
      </c>
      <c r="BE45" s="49">
        <v>172.5</v>
      </c>
      <c r="BF45" s="342"/>
      <c r="BG45" s="49">
        <v>0</v>
      </c>
      <c r="BH45" s="49">
        <v>0</v>
      </c>
      <c r="BI45" s="49">
        <v>0</v>
      </c>
      <c r="BJ45" s="49">
        <v>436</v>
      </c>
      <c r="BK45" s="342"/>
      <c r="BL45" s="49">
        <v>0</v>
      </c>
      <c r="BM45" s="49">
        <v>0</v>
      </c>
      <c r="BN45" s="49">
        <v>0</v>
      </c>
      <c r="BO45" s="49">
        <v>418.59999999999997</v>
      </c>
      <c r="BP45" s="342"/>
      <c r="BQ45" s="49">
        <v>0</v>
      </c>
      <c r="BR45" s="49">
        <v>0</v>
      </c>
      <c r="BS45" s="49">
        <v>0</v>
      </c>
      <c r="BT45" s="49">
        <v>465.3</v>
      </c>
      <c r="BU45" s="306"/>
      <c r="BV45" s="49">
        <v>0</v>
      </c>
      <c r="BW45" s="49">
        <v>0</v>
      </c>
      <c r="BX45" s="49">
        <v>0</v>
      </c>
      <c r="BY45" s="49">
        <v>365.9</v>
      </c>
      <c r="BZ45" s="342"/>
      <c r="CA45" s="49">
        <v>0</v>
      </c>
      <c r="CB45" s="49">
        <v>0</v>
      </c>
      <c r="CC45" s="49">
        <v>0</v>
      </c>
      <c r="CD45" s="49">
        <v>393</v>
      </c>
      <c r="CE45" s="306"/>
      <c r="CF45" s="315">
        <v>0</v>
      </c>
      <c r="CG45" s="315">
        <v>0</v>
      </c>
      <c r="CH45" s="315">
        <v>0</v>
      </c>
      <c r="CI45" s="49">
        <v>533.6</v>
      </c>
      <c r="CJ45" s="306"/>
      <c r="CK45" s="49">
        <v>0</v>
      </c>
      <c r="CL45" s="49">
        <v>0</v>
      </c>
      <c r="CM45" s="49">
        <v>0</v>
      </c>
      <c r="CN45" s="49">
        <v>516.1</v>
      </c>
      <c r="CO45" s="342"/>
      <c r="CP45" s="49">
        <v>0</v>
      </c>
      <c r="CQ45" s="49">
        <v>0</v>
      </c>
      <c r="CR45" s="49">
        <v>0</v>
      </c>
      <c r="CS45" s="49">
        <v>465.7</v>
      </c>
      <c r="CT45" s="306"/>
      <c r="CU45" s="49">
        <v>0</v>
      </c>
      <c r="CV45" s="49">
        <v>0</v>
      </c>
      <c r="CW45" s="49">
        <v>0</v>
      </c>
      <c r="CX45" s="49">
        <v>611.09999999999991</v>
      </c>
      <c r="CY45" s="342"/>
      <c r="CZ45" s="49">
        <v>0</v>
      </c>
      <c r="DA45" s="49">
        <v>0</v>
      </c>
      <c r="DB45" s="49">
        <v>0</v>
      </c>
      <c r="DC45" s="49">
        <v>243.6</v>
      </c>
      <c r="DD45" s="306"/>
      <c r="DE45" s="49">
        <v>0</v>
      </c>
      <c r="DF45" s="49">
        <v>0</v>
      </c>
      <c r="DG45" s="49">
        <v>0</v>
      </c>
      <c r="DH45" s="298">
        <v>2006.6</v>
      </c>
      <c r="DI45" s="306"/>
      <c r="DJ45" s="298">
        <v>0</v>
      </c>
      <c r="DK45" s="298">
        <v>0</v>
      </c>
      <c r="DL45" s="298">
        <v>0</v>
      </c>
      <c r="DM45" s="49">
        <v>603.5</v>
      </c>
      <c r="DN45" s="306"/>
      <c r="DO45" s="49">
        <v>0</v>
      </c>
      <c r="DP45" s="49">
        <v>0</v>
      </c>
      <c r="DQ45" s="49">
        <v>0</v>
      </c>
      <c r="DR45" s="49">
        <v>666.29999999999984</v>
      </c>
      <c r="DS45" s="306"/>
      <c r="DT45" s="49">
        <v>0</v>
      </c>
      <c r="DU45" s="49">
        <v>0</v>
      </c>
      <c r="DV45" s="49">
        <v>0</v>
      </c>
      <c r="DW45" s="49">
        <v>56.400000000000006</v>
      </c>
      <c r="DX45" s="306"/>
      <c r="DY45" s="49">
        <v>0</v>
      </c>
      <c r="DZ45" s="49">
        <v>0</v>
      </c>
      <c r="EA45" s="49">
        <v>0</v>
      </c>
      <c r="EB45" s="298">
        <v>2774</v>
      </c>
      <c r="EC45" s="306"/>
      <c r="ED45" s="49">
        <v>0</v>
      </c>
      <c r="EE45" s="49">
        <v>0</v>
      </c>
      <c r="EF45" s="49">
        <v>0</v>
      </c>
      <c r="EG45" s="49">
        <v>339.40000000000003</v>
      </c>
      <c r="EH45" s="306"/>
      <c r="EI45" s="49">
        <v>0</v>
      </c>
      <c r="EJ45" s="49">
        <v>0</v>
      </c>
      <c r="EK45" s="49">
        <v>0</v>
      </c>
      <c r="EL45" s="49">
        <v>359.6</v>
      </c>
      <c r="EM45" s="306"/>
      <c r="EN45" s="49">
        <v>0</v>
      </c>
      <c r="EO45" s="49">
        <v>0</v>
      </c>
      <c r="EP45" s="49">
        <v>0</v>
      </c>
      <c r="EQ45" s="49">
        <v>594.69999999999993</v>
      </c>
      <c r="ER45" s="306"/>
      <c r="ES45" s="49">
        <v>0</v>
      </c>
      <c r="ET45" s="49">
        <v>0</v>
      </c>
      <c r="EU45" s="49">
        <v>0</v>
      </c>
      <c r="EV45" s="49">
        <v>344.8</v>
      </c>
      <c r="EW45" s="306"/>
      <c r="EX45">
        <v>0</v>
      </c>
      <c r="EY45">
        <v>0</v>
      </c>
      <c r="EZ45">
        <v>0</v>
      </c>
      <c r="FA45" s="414">
        <v>3657.7999999999997</v>
      </c>
      <c r="FB45" s="306"/>
      <c r="FC45" s="49">
        <v>0</v>
      </c>
      <c r="FD45" s="49">
        <v>0</v>
      </c>
      <c r="FE45" s="49">
        <v>0</v>
      </c>
      <c r="FF45" s="49">
        <v>367.5</v>
      </c>
      <c r="FG45" s="306"/>
      <c r="FH45" s="315">
        <v>0</v>
      </c>
      <c r="FI45" s="315">
        <v>0</v>
      </c>
      <c r="FJ45" s="315">
        <v>0</v>
      </c>
      <c r="FK45" s="49">
        <v>316</v>
      </c>
      <c r="FL45" s="306"/>
      <c r="FM45" s="315">
        <v>0</v>
      </c>
      <c r="FN45" s="315">
        <v>0</v>
      </c>
      <c r="FO45" s="315">
        <v>0</v>
      </c>
      <c r="FP45" s="49">
        <v>372.00000000000006</v>
      </c>
      <c r="FQ45" s="306"/>
      <c r="FR45" s="49">
        <v>0</v>
      </c>
      <c r="FS45" s="49">
        <v>0</v>
      </c>
      <c r="FT45" s="49">
        <v>0</v>
      </c>
      <c r="FU45" s="49">
        <v>472.7</v>
      </c>
      <c r="FV45" s="306"/>
      <c r="FW45" s="49">
        <v>0</v>
      </c>
      <c r="FX45" s="49">
        <v>0</v>
      </c>
      <c r="FY45" s="49">
        <v>0</v>
      </c>
      <c r="FZ45" s="49">
        <v>208</v>
      </c>
      <c r="GA45" s="306"/>
      <c r="GB45" s="49">
        <v>0</v>
      </c>
      <c r="GC45" s="49">
        <v>0</v>
      </c>
      <c r="GD45" s="49">
        <v>0</v>
      </c>
      <c r="GE45" s="49">
        <v>1129.2</v>
      </c>
      <c r="GF45" s="306"/>
      <c r="GG45" s="315">
        <v>0</v>
      </c>
      <c r="GH45" s="315">
        <v>0</v>
      </c>
      <c r="GI45" s="315">
        <v>0</v>
      </c>
      <c r="GJ45" s="49">
        <v>254</v>
      </c>
      <c r="GK45" s="306"/>
      <c r="GL45" s="49">
        <v>0</v>
      </c>
      <c r="GM45" s="49">
        <v>0</v>
      </c>
      <c r="GN45" s="49">
        <v>0</v>
      </c>
      <c r="GO45" s="49">
        <v>0</v>
      </c>
      <c r="GP45" s="306"/>
    </row>
    <row r="46" spans="1:198" ht="18">
      <c r="A46" s="40" t="s">
        <v>15</v>
      </c>
      <c r="B46" s="45">
        <f t="shared" si="1"/>
        <v>59095.48750000001</v>
      </c>
      <c r="C46" s="41"/>
      <c r="D46" s="49">
        <v>90.999999999999972</v>
      </c>
      <c r="E46" s="49">
        <v>23.6</v>
      </c>
      <c r="F46" s="49">
        <v>337.12499999999994</v>
      </c>
      <c r="G46" s="49">
        <v>263.3</v>
      </c>
      <c r="H46" s="342"/>
      <c r="I46" s="49">
        <v>20.925000000000011</v>
      </c>
      <c r="J46" s="49">
        <v>0</v>
      </c>
      <c r="K46" s="49">
        <v>95.625</v>
      </c>
      <c r="L46" s="49">
        <v>211.5</v>
      </c>
      <c r="M46" s="342"/>
      <c r="N46" s="49">
        <v>113.27500000000009</v>
      </c>
      <c r="O46" s="49">
        <v>98.799999999999983</v>
      </c>
      <c r="P46" s="49">
        <v>279.75</v>
      </c>
      <c r="Q46" s="573">
        <v>607.09999999999991</v>
      </c>
      <c r="R46" s="342"/>
      <c r="S46" s="298">
        <v>69.800000000000125</v>
      </c>
      <c r="T46" s="298">
        <v>120.35000000000002</v>
      </c>
      <c r="U46" s="298">
        <v>145.875</v>
      </c>
      <c r="V46" s="49">
        <v>229.6</v>
      </c>
      <c r="W46" s="342"/>
      <c r="X46" s="49">
        <v>67.600000000000136</v>
      </c>
      <c r="Y46" s="49">
        <v>271.04999999999973</v>
      </c>
      <c r="Z46" s="49">
        <v>269.39999999999998</v>
      </c>
      <c r="AA46" s="49">
        <v>499.3</v>
      </c>
      <c r="AB46" s="342"/>
      <c r="AC46" s="49">
        <v>211.79999999999995</v>
      </c>
      <c r="AD46" s="49">
        <v>480.89999999999986</v>
      </c>
      <c r="AE46" s="49">
        <v>376.12500000000006</v>
      </c>
      <c r="AF46" s="49">
        <v>441.20000000000005</v>
      </c>
      <c r="AG46" s="342"/>
      <c r="AH46" s="49">
        <v>219.27500000000009</v>
      </c>
      <c r="AI46" s="49">
        <v>418.94999999999982</v>
      </c>
      <c r="AJ46" s="49">
        <v>784.7249999999998</v>
      </c>
      <c r="AK46" s="49">
        <v>798.00000000000011</v>
      </c>
      <c r="AL46" s="342"/>
      <c r="AM46" s="49">
        <v>88.349999999999795</v>
      </c>
      <c r="AN46" s="49">
        <v>216.19999999999982</v>
      </c>
      <c r="AO46" s="49">
        <v>176.10000000000002</v>
      </c>
      <c r="AP46" s="49">
        <v>337</v>
      </c>
      <c r="AQ46" s="342"/>
      <c r="AR46" s="49">
        <v>76.274999999999864</v>
      </c>
      <c r="AS46" s="49">
        <v>139.5</v>
      </c>
      <c r="AT46" s="49">
        <v>135.07500000000002</v>
      </c>
      <c r="AU46" s="49">
        <v>0</v>
      </c>
      <c r="AV46" s="342"/>
      <c r="AW46" s="49">
        <v>174.99999999999955</v>
      </c>
      <c r="AX46" s="49">
        <v>416.50000000000045</v>
      </c>
      <c r="AY46" s="49">
        <v>622.35</v>
      </c>
      <c r="AZ46" s="49">
        <v>962.7</v>
      </c>
      <c r="BA46" s="342"/>
      <c r="BB46" s="49">
        <v>63.074999999999363</v>
      </c>
      <c r="BC46" s="49">
        <v>177.34999999999997</v>
      </c>
      <c r="BD46" s="49">
        <v>208.79999999999998</v>
      </c>
      <c r="BE46" s="49">
        <v>366.3</v>
      </c>
      <c r="BF46" s="342"/>
      <c r="BG46" s="49">
        <v>32.924999999999727</v>
      </c>
      <c r="BH46" s="49">
        <v>225.50000000000003</v>
      </c>
      <c r="BI46" s="49">
        <v>186.75</v>
      </c>
      <c r="BJ46" s="49">
        <v>275.2</v>
      </c>
      <c r="BK46" s="342"/>
      <c r="BL46" s="49">
        <v>47.875</v>
      </c>
      <c r="BM46" s="49">
        <v>105</v>
      </c>
      <c r="BN46" s="49">
        <v>64.349999999999994</v>
      </c>
      <c r="BO46" s="49">
        <v>440.8</v>
      </c>
      <c r="BP46" s="342"/>
      <c r="BQ46" s="49">
        <v>75.974999999999909</v>
      </c>
      <c r="BR46" s="49">
        <v>201.79999999999927</v>
      </c>
      <c r="BS46" s="49">
        <v>126</v>
      </c>
      <c r="BT46" s="49">
        <v>509.7</v>
      </c>
      <c r="BU46" s="306"/>
      <c r="BV46" s="49">
        <v>150.625</v>
      </c>
      <c r="BW46" s="49">
        <v>394.04999999999882</v>
      </c>
      <c r="BX46" s="49">
        <v>501.44999999999993</v>
      </c>
      <c r="BY46" s="49">
        <v>402.50000000000006</v>
      </c>
      <c r="BZ46" s="342"/>
      <c r="CA46" s="49">
        <v>67.424999999999955</v>
      </c>
      <c r="CB46" s="49">
        <v>121.59999999999945</v>
      </c>
      <c r="CC46" s="49">
        <v>162</v>
      </c>
      <c r="CD46" s="49">
        <v>427</v>
      </c>
      <c r="CE46" s="306"/>
      <c r="CF46" s="315">
        <v>34.374999999999773</v>
      </c>
      <c r="CG46" s="315">
        <v>225.94999999999982</v>
      </c>
      <c r="CH46" s="315">
        <v>231.45000000000002</v>
      </c>
      <c r="CI46" s="49">
        <v>426.1</v>
      </c>
      <c r="CJ46" s="306"/>
      <c r="CK46" s="49">
        <v>33.549999999999955</v>
      </c>
      <c r="CL46" s="49">
        <v>134.15</v>
      </c>
      <c r="CM46" s="49">
        <v>308.47500000000002</v>
      </c>
      <c r="CN46" s="49">
        <v>475.2</v>
      </c>
      <c r="CO46" s="342"/>
      <c r="CP46" s="49">
        <v>103.62500000000023</v>
      </c>
      <c r="CQ46" s="49">
        <v>179.44999999999982</v>
      </c>
      <c r="CR46" s="49">
        <v>432.29999999999995</v>
      </c>
      <c r="CS46" s="49">
        <v>403.00000000000006</v>
      </c>
      <c r="CT46" s="306"/>
      <c r="CU46" s="49">
        <v>147.43749999999955</v>
      </c>
      <c r="CV46" s="49">
        <v>155.04999999999927</v>
      </c>
      <c r="CW46" s="49">
        <v>581.32500000000005</v>
      </c>
      <c r="CX46" s="49">
        <v>555.70000000000005</v>
      </c>
      <c r="CY46" s="342"/>
      <c r="CZ46" s="49">
        <v>65.724999999999909</v>
      </c>
      <c r="DA46" s="49">
        <v>48.75</v>
      </c>
      <c r="DB46" s="49">
        <v>2.4750000000000001</v>
      </c>
      <c r="DC46" s="49">
        <v>0</v>
      </c>
      <c r="DD46" s="306"/>
      <c r="DE46" s="49">
        <v>745.57500000000005</v>
      </c>
      <c r="DF46" s="49">
        <v>657.84999999999945</v>
      </c>
      <c r="DG46" s="49">
        <v>2570.3249999999998</v>
      </c>
      <c r="DH46" s="298">
        <v>2756.2</v>
      </c>
      <c r="DI46" s="306"/>
      <c r="DJ46" s="298">
        <v>166.650000000001</v>
      </c>
      <c r="DK46" s="298">
        <v>463.64999999999964</v>
      </c>
      <c r="DL46" s="298">
        <v>419.32500000000005</v>
      </c>
      <c r="DM46" s="49">
        <v>850.3</v>
      </c>
      <c r="DN46" s="306"/>
      <c r="DO46" s="49">
        <v>106.00000000000045</v>
      </c>
      <c r="DP46" s="49">
        <v>226.39999999999782</v>
      </c>
      <c r="DQ46" s="49">
        <v>488.70000000000005</v>
      </c>
      <c r="DR46" s="49">
        <v>421.8</v>
      </c>
      <c r="DS46" s="306"/>
      <c r="DT46" s="49">
        <v>0</v>
      </c>
      <c r="DU46" s="49">
        <v>0</v>
      </c>
      <c r="DV46" s="49">
        <v>0</v>
      </c>
      <c r="DW46" s="49">
        <v>298.7</v>
      </c>
      <c r="DX46" s="306"/>
      <c r="DY46" s="49">
        <v>704.14999999999964</v>
      </c>
      <c r="DZ46" s="49">
        <v>2056.9999999999964</v>
      </c>
      <c r="EA46" s="49">
        <v>3612.375</v>
      </c>
      <c r="EB46" s="298">
        <v>3692.7000000000003</v>
      </c>
      <c r="EC46" s="306"/>
      <c r="ED46" s="49">
        <v>114</v>
      </c>
      <c r="EE46" s="49">
        <v>150.10000000000036</v>
      </c>
      <c r="EF46" s="49">
        <v>3.1500000000000004</v>
      </c>
      <c r="EG46" s="49">
        <v>261.5</v>
      </c>
      <c r="EH46" s="306"/>
      <c r="EI46" s="49">
        <v>116.17500000000109</v>
      </c>
      <c r="EJ46" s="49">
        <v>313.85000000000036</v>
      </c>
      <c r="EK46" s="49">
        <v>324.14999999999998</v>
      </c>
      <c r="EL46" s="49">
        <v>311.59999999999997</v>
      </c>
      <c r="EM46" s="306"/>
      <c r="EN46" s="49">
        <v>0</v>
      </c>
      <c r="EO46" s="49">
        <v>283.65000000000146</v>
      </c>
      <c r="EP46" s="49">
        <v>314.17500000000001</v>
      </c>
      <c r="EQ46" s="49">
        <v>479.09999999999997</v>
      </c>
      <c r="ER46" s="306"/>
      <c r="ES46" s="49">
        <v>40.600000000001273</v>
      </c>
      <c r="ET46" s="49">
        <v>32.450000000000728</v>
      </c>
      <c r="EU46" s="49">
        <v>15.825000000000001</v>
      </c>
      <c r="EV46" s="49">
        <v>349.3</v>
      </c>
      <c r="EW46" s="306"/>
      <c r="EX46">
        <v>1026.075</v>
      </c>
      <c r="EY46">
        <v>1493</v>
      </c>
      <c r="EZ46">
        <v>1419.3000000000002</v>
      </c>
      <c r="FA46" s="414">
        <v>3733.3999999999996</v>
      </c>
      <c r="FB46" s="306"/>
      <c r="FC46" s="49">
        <v>42.000000000000909</v>
      </c>
      <c r="FD46" s="49">
        <v>35.750000000001819</v>
      </c>
      <c r="FE46" s="49">
        <v>63</v>
      </c>
      <c r="FF46" s="49">
        <v>144.5</v>
      </c>
      <c r="FG46" s="306"/>
      <c r="FH46" s="315">
        <v>57.425000000002001</v>
      </c>
      <c r="FI46" s="315">
        <v>150</v>
      </c>
      <c r="FJ46" s="315">
        <v>82.425000000000011</v>
      </c>
      <c r="FK46" s="49">
        <v>88.7</v>
      </c>
      <c r="FL46" s="306"/>
      <c r="FM46" s="315">
        <v>104.75000000000091</v>
      </c>
      <c r="FN46" s="315">
        <v>246.90000000000327</v>
      </c>
      <c r="FO46" s="315">
        <v>178.5</v>
      </c>
      <c r="FP46" s="49">
        <v>205.2</v>
      </c>
      <c r="FQ46" s="306"/>
      <c r="FR46" s="49">
        <v>67.025000000000546</v>
      </c>
      <c r="FS46" s="49">
        <v>315.64999999999998</v>
      </c>
      <c r="FT46" s="49">
        <v>416.54999999999995</v>
      </c>
      <c r="FU46" s="49">
        <v>403</v>
      </c>
      <c r="FV46" s="306"/>
      <c r="FW46" s="49">
        <v>0</v>
      </c>
      <c r="FX46" s="49">
        <v>126.95000000000073</v>
      </c>
      <c r="FY46" s="49">
        <v>0</v>
      </c>
      <c r="FZ46" s="49">
        <v>437.4</v>
      </c>
      <c r="GA46" s="306"/>
      <c r="GB46" s="49">
        <v>348.24999999999727</v>
      </c>
      <c r="GC46" s="49">
        <v>526.55000000000939</v>
      </c>
      <c r="GD46" s="49">
        <v>777.15000000000009</v>
      </c>
      <c r="GE46" s="49">
        <v>973</v>
      </c>
      <c r="GF46" s="306"/>
      <c r="GG46" s="315">
        <v>88.125000000000909</v>
      </c>
      <c r="GH46" s="315">
        <v>214</v>
      </c>
      <c r="GI46" s="315">
        <v>211.125</v>
      </c>
      <c r="GJ46" s="49">
        <v>395</v>
      </c>
      <c r="GK46" s="306"/>
      <c r="GL46" s="49">
        <v>0</v>
      </c>
      <c r="GM46" s="49">
        <v>0</v>
      </c>
      <c r="GN46" s="49">
        <v>608.32499999999993</v>
      </c>
      <c r="GO46" s="49">
        <v>0</v>
      </c>
      <c r="GP46" s="306"/>
    </row>
    <row r="47" spans="1:198" ht="18">
      <c r="A47" s="39" t="s">
        <v>2521</v>
      </c>
      <c r="B47" s="45">
        <f t="shared" si="1"/>
        <v>42405.125</v>
      </c>
      <c r="C47" s="41"/>
      <c r="D47" s="49">
        <v>0</v>
      </c>
      <c r="E47" s="49">
        <v>94.799999999999983</v>
      </c>
      <c r="F47" s="49">
        <v>127.27500000000001</v>
      </c>
      <c r="G47" s="49">
        <v>160.00000000000003</v>
      </c>
      <c r="H47" s="342"/>
      <c r="I47" s="49">
        <v>0</v>
      </c>
      <c r="J47" s="49">
        <v>63.550000000000011</v>
      </c>
      <c r="K47" s="49">
        <v>229.875</v>
      </c>
      <c r="L47" s="49">
        <v>257.2</v>
      </c>
      <c r="M47" s="342"/>
      <c r="N47" s="49">
        <v>0</v>
      </c>
      <c r="O47" s="49">
        <v>185.59999999999997</v>
      </c>
      <c r="P47" s="49">
        <v>464.96249999999998</v>
      </c>
      <c r="Q47" s="573">
        <v>634.20000000000005</v>
      </c>
      <c r="R47" s="342"/>
      <c r="S47" s="298">
        <v>0</v>
      </c>
      <c r="T47" s="298">
        <v>0</v>
      </c>
      <c r="U47" s="298">
        <v>36.75</v>
      </c>
      <c r="V47" s="49">
        <v>447.3</v>
      </c>
      <c r="W47" s="342"/>
      <c r="X47" s="49">
        <v>0</v>
      </c>
      <c r="Y47" s="49">
        <v>0</v>
      </c>
      <c r="Z47" s="49">
        <v>212.625</v>
      </c>
      <c r="AA47" s="49">
        <v>198.00000000000003</v>
      </c>
      <c r="AB47" s="342"/>
      <c r="AC47" s="49">
        <v>0</v>
      </c>
      <c r="AD47" s="49">
        <v>0</v>
      </c>
      <c r="AE47" s="49">
        <v>339.97500000000002</v>
      </c>
      <c r="AF47" s="49">
        <v>497.6</v>
      </c>
      <c r="AG47" s="342"/>
      <c r="AH47" s="49">
        <v>0</v>
      </c>
      <c r="AI47" s="49">
        <v>0</v>
      </c>
      <c r="AJ47" s="49">
        <v>824.47499999999991</v>
      </c>
      <c r="AK47" s="49">
        <v>205.79999999999998</v>
      </c>
      <c r="AL47" s="342"/>
      <c r="AM47" s="49">
        <v>0</v>
      </c>
      <c r="AN47" s="49">
        <v>0</v>
      </c>
      <c r="AO47" s="49">
        <v>273.26250000000005</v>
      </c>
      <c r="AP47" s="49">
        <v>398.95000000000005</v>
      </c>
      <c r="AQ47" s="342"/>
      <c r="AR47" s="49">
        <v>0</v>
      </c>
      <c r="AS47" s="49">
        <v>0</v>
      </c>
      <c r="AT47" s="49">
        <v>537.45000000000005</v>
      </c>
      <c r="AU47" s="49">
        <v>303.3</v>
      </c>
      <c r="AV47" s="342"/>
      <c r="AW47" s="49">
        <v>0</v>
      </c>
      <c r="AX47" s="49">
        <v>0</v>
      </c>
      <c r="AY47" s="49">
        <v>658.16249999999991</v>
      </c>
      <c r="AZ47" s="49">
        <v>706.19999999999993</v>
      </c>
      <c r="BA47" s="342"/>
      <c r="BB47" s="49">
        <v>0</v>
      </c>
      <c r="BC47" s="49">
        <v>0</v>
      </c>
      <c r="BD47" s="49">
        <v>116.69999999999999</v>
      </c>
      <c r="BE47" s="49">
        <v>151.4</v>
      </c>
      <c r="BF47" s="342"/>
      <c r="BG47" s="49">
        <v>0</v>
      </c>
      <c r="BH47" s="49">
        <v>0</v>
      </c>
      <c r="BI47" s="49">
        <v>391.04999999999995</v>
      </c>
      <c r="BJ47" s="49">
        <v>589</v>
      </c>
      <c r="BK47" s="342"/>
      <c r="BL47" s="49">
        <v>0</v>
      </c>
      <c r="BM47" s="49">
        <v>0</v>
      </c>
      <c r="BN47" s="49">
        <v>173.25</v>
      </c>
      <c r="BO47" s="49">
        <v>347.5</v>
      </c>
      <c r="BP47" s="342"/>
      <c r="BQ47" s="49">
        <v>0</v>
      </c>
      <c r="BR47" s="49">
        <v>0</v>
      </c>
      <c r="BS47" s="49">
        <v>202.64999999999998</v>
      </c>
      <c r="BT47" s="49">
        <v>475.5</v>
      </c>
      <c r="BU47" s="306"/>
      <c r="BV47" s="49">
        <v>0</v>
      </c>
      <c r="BW47" s="49">
        <v>0</v>
      </c>
      <c r="BX47" s="49">
        <v>447.52500000000003</v>
      </c>
      <c r="BY47" s="49">
        <v>330.8</v>
      </c>
      <c r="BZ47" s="342"/>
      <c r="CA47" s="49">
        <v>0</v>
      </c>
      <c r="CB47" s="49">
        <v>0</v>
      </c>
      <c r="CC47" s="49">
        <v>211.27499999999998</v>
      </c>
      <c r="CD47" s="49">
        <v>436.8</v>
      </c>
      <c r="CE47" s="306"/>
      <c r="CF47" s="315">
        <v>0</v>
      </c>
      <c r="CG47" s="315">
        <v>0</v>
      </c>
      <c r="CH47" s="315">
        <v>82.050000000000011</v>
      </c>
      <c r="CI47" s="49">
        <v>460.1</v>
      </c>
      <c r="CJ47" s="306"/>
      <c r="CK47" s="49">
        <v>0</v>
      </c>
      <c r="CL47" s="49">
        <v>0</v>
      </c>
      <c r="CM47" s="49">
        <v>83.024999999999991</v>
      </c>
      <c r="CN47" s="49">
        <v>452.6</v>
      </c>
      <c r="CO47" s="342"/>
      <c r="CP47" s="49">
        <v>0</v>
      </c>
      <c r="CQ47" s="49">
        <v>0</v>
      </c>
      <c r="CR47" s="49">
        <v>278.02500000000003</v>
      </c>
      <c r="CS47" s="49">
        <v>423.5</v>
      </c>
      <c r="CT47" s="306"/>
      <c r="CU47" s="49">
        <v>0</v>
      </c>
      <c r="CV47" s="49">
        <v>0</v>
      </c>
      <c r="CW47" s="49">
        <v>651.52499999999998</v>
      </c>
      <c r="CX47" s="49">
        <v>753.3</v>
      </c>
      <c r="CY47" s="342"/>
      <c r="CZ47" s="49">
        <v>0</v>
      </c>
      <c r="DA47" s="49">
        <v>0</v>
      </c>
      <c r="DB47" s="49">
        <v>0</v>
      </c>
      <c r="DC47" s="49">
        <v>0</v>
      </c>
      <c r="DD47" s="306"/>
      <c r="DE47" s="49">
        <v>0</v>
      </c>
      <c r="DF47" s="49">
        <v>0</v>
      </c>
      <c r="DG47" s="49">
        <v>2853.9750000000004</v>
      </c>
      <c r="DH47" s="298">
        <v>1944.9</v>
      </c>
      <c r="DI47" s="306"/>
      <c r="DJ47" s="298">
        <v>0</v>
      </c>
      <c r="DK47" s="298">
        <v>0</v>
      </c>
      <c r="DL47" s="298">
        <v>586.27500000000009</v>
      </c>
      <c r="DM47" s="49">
        <v>922.35000000000014</v>
      </c>
      <c r="DN47" s="306"/>
      <c r="DO47" s="49">
        <v>0</v>
      </c>
      <c r="DP47" s="49">
        <v>0</v>
      </c>
      <c r="DQ47" s="49">
        <v>194.02499999999998</v>
      </c>
      <c r="DR47" s="49">
        <v>500.1</v>
      </c>
      <c r="DS47" s="306"/>
      <c r="DT47" s="49">
        <v>0</v>
      </c>
      <c r="DU47" s="49">
        <v>0</v>
      </c>
      <c r="DV47" s="49">
        <v>0</v>
      </c>
      <c r="DW47" s="49">
        <v>217.3</v>
      </c>
      <c r="DX47" s="306"/>
      <c r="DY47" s="49">
        <v>0</v>
      </c>
      <c r="DZ47" s="49">
        <v>0</v>
      </c>
      <c r="EA47" s="49">
        <v>3672.0374999999995</v>
      </c>
      <c r="EB47" s="298">
        <v>4034.4</v>
      </c>
      <c r="EC47" s="306"/>
      <c r="ED47" s="49">
        <v>0</v>
      </c>
      <c r="EE47" s="49">
        <v>0</v>
      </c>
      <c r="EF47" s="49">
        <v>0.97500000000000009</v>
      </c>
      <c r="EG47" s="49">
        <v>56.8</v>
      </c>
      <c r="EH47" s="306"/>
      <c r="EI47" s="49">
        <v>0</v>
      </c>
      <c r="EJ47" s="49">
        <v>0</v>
      </c>
      <c r="EK47" s="49">
        <v>283.20000000000005</v>
      </c>
      <c r="EL47" s="49">
        <v>143.69999999999999</v>
      </c>
      <c r="EM47" s="306"/>
      <c r="EN47" s="49">
        <v>0</v>
      </c>
      <c r="EO47" s="49">
        <v>0</v>
      </c>
      <c r="EP47" s="49">
        <v>462.44999999999993</v>
      </c>
      <c r="EQ47" s="49">
        <v>436.1</v>
      </c>
      <c r="ER47" s="306"/>
      <c r="ES47" s="49">
        <v>0</v>
      </c>
      <c r="ET47" s="49">
        <v>0</v>
      </c>
      <c r="EU47" s="49">
        <v>386.1</v>
      </c>
      <c r="EV47" s="49">
        <v>355.3</v>
      </c>
      <c r="EW47" s="306"/>
      <c r="EX47">
        <v>0</v>
      </c>
      <c r="EY47">
        <v>0</v>
      </c>
      <c r="EZ47">
        <v>2070.7499999999995</v>
      </c>
      <c r="FA47" s="414">
        <v>2922</v>
      </c>
      <c r="FB47" s="306"/>
      <c r="FC47" s="49">
        <v>0</v>
      </c>
      <c r="FD47" s="49">
        <v>0</v>
      </c>
      <c r="FE47" s="49">
        <v>136.5</v>
      </c>
      <c r="FF47" s="49">
        <v>424.8</v>
      </c>
      <c r="FG47" s="306"/>
      <c r="FH47" s="315">
        <v>0</v>
      </c>
      <c r="FI47" s="315">
        <v>0</v>
      </c>
      <c r="FJ47" s="315">
        <v>198.82500000000002</v>
      </c>
      <c r="FK47" s="49">
        <v>80.3</v>
      </c>
      <c r="FL47" s="306"/>
      <c r="FM47" s="315">
        <v>0</v>
      </c>
      <c r="FN47" s="315">
        <v>0</v>
      </c>
      <c r="FO47" s="315">
        <v>184.87500000000003</v>
      </c>
      <c r="FP47" s="49">
        <v>217</v>
      </c>
      <c r="FQ47" s="306"/>
      <c r="FR47" s="49">
        <v>0</v>
      </c>
      <c r="FS47" s="49">
        <v>0</v>
      </c>
      <c r="FT47" s="49">
        <v>433.65000000000009</v>
      </c>
      <c r="FU47" s="49">
        <v>486.40000000000003</v>
      </c>
      <c r="FV47" s="306"/>
      <c r="FW47" s="49">
        <v>0</v>
      </c>
      <c r="FX47" s="49">
        <v>0</v>
      </c>
      <c r="FY47" s="49">
        <v>62.099999999999994</v>
      </c>
      <c r="FZ47" s="49">
        <v>302.3</v>
      </c>
      <c r="GA47" s="306"/>
      <c r="GB47" s="49">
        <v>0</v>
      </c>
      <c r="GC47" s="49">
        <v>0</v>
      </c>
      <c r="GD47" s="49">
        <v>911.625</v>
      </c>
      <c r="GE47" s="49">
        <v>912</v>
      </c>
      <c r="GF47" s="306"/>
      <c r="GG47" s="315">
        <v>0</v>
      </c>
      <c r="GH47" s="315">
        <v>0</v>
      </c>
      <c r="GI47" s="315">
        <v>232.5</v>
      </c>
      <c r="GJ47" s="49">
        <v>250</v>
      </c>
      <c r="GK47" s="306"/>
      <c r="GL47" s="49">
        <v>0</v>
      </c>
      <c r="GM47" s="49">
        <v>0</v>
      </c>
      <c r="GN47" s="49">
        <v>614.625</v>
      </c>
      <c r="GO47" s="49">
        <v>0</v>
      </c>
      <c r="GP47" s="306"/>
    </row>
    <row r="48" spans="1:198" ht="18">
      <c r="A48" s="38" t="s">
        <v>3154</v>
      </c>
      <c r="B48" s="45">
        <f t="shared" si="1"/>
        <v>24049.375</v>
      </c>
      <c r="C48" s="41"/>
      <c r="D48" s="49">
        <v>0</v>
      </c>
      <c r="E48" s="49">
        <v>0</v>
      </c>
      <c r="F48" s="49">
        <v>19.574999999999999</v>
      </c>
      <c r="G48" s="49">
        <v>191.9</v>
      </c>
      <c r="H48" s="342"/>
      <c r="I48" s="49">
        <v>0</v>
      </c>
      <c r="J48" s="49">
        <v>0</v>
      </c>
      <c r="K48" s="49">
        <v>19.649999999999999</v>
      </c>
      <c r="L48" s="49">
        <v>196.1</v>
      </c>
      <c r="M48" s="342"/>
      <c r="N48" s="49">
        <v>0</v>
      </c>
      <c r="O48" s="49">
        <v>0</v>
      </c>
      <c r="P48" s="49">
        <v>388.20000000000005</v>
      </c>
      <c r="Q48" s="573">
        <v>823.3</v>
      </c>
      <c r="R48" s="342"/>
      <c r="S48" s="298">
        <v>0</v>
      </c>
      <c r="T48" s="298">
        <v>0</v>
      </c>
      <c r="U48" s="298">
        <v>0</v>
      </c>
      <c r="V48" s="49">
        <v>141.1</v>
      </c>
      <c r="W48" s="342"/>
      <c r="X48" s="49">
        <v>0</v>
      </c>
      <c r="Y48" s="49">
        <v>0</v>
      </c>
      <c r="Z48" s="49">
        <v>0</v>
      </c>
      <c r="AA48" s="49">
        <v>377.7</v>
      </c>
      <c r="AB48" s="342"/>
      <c r="AC48" s="49">
        <v>0</v>
      </c>
      <c r="AD48" s="49">
        <v>0</v>
      </c>
      <c r="AE48" s="49">
        <v>0</v>
      </c>
      <c r="AF48" s="49">
        <v>333.00000000000006</v>
      </c>
      <c r="AG48" s="342"/>
      <c r="AH48" s="49">
        <v>0</v>
      </c>
      <c r="AI48" s="49">
        <v>0</v>
      </c>
      <c r="AJ48" s="49">
        <v>0</v>
      </c>
      <c r="AK48" s="49">
        <v>889.6</v>
      </c>
      <c r="AL48" s="342"/>
      <c r="AM48" s="49">
        <v>0</v>
      </c>
      <c r="AN48" s="49">
        <v>0</v>
      </c>
      <c r="AO48" s="49">
        <v>0</v>
      </c>
      <c r="AP48" s="49">
        <v>293.39999999999998</v>
      </c>
      <c r="AQ48" s="342"/>
      <c r="AR48" s="49">
        <v>0</v>
      </c>
      <c r="AS48" s="49">
        <v>0</v>
      </c>
      <c r="AT48" s="49">
        <v>0</v>
      </c>
      <c r="AU48" s="49">
        <v>15.1</v>
      </c>
      <c r="AV48" s="342"/>
      <c r="AW48" s="49">
        <v>0</v>
      </c>
      <c r="AX48" s="49">
        <v>0</v>
      </c>
      <c r="AY48" s="49">
        <v>0</v>
      </c>
      <c r="AZ48" s="49">
        <v>755</v>
      </c>
      <c r="BA48" s="342"/>
      <c r="BB48" s="49">
        <v>0</v>
      </c>
      <c r="BC48" s="49">
        <v>0</v>
      </c>
      <c r="BD48" s="49">
        <v>0</v>
      </c>
      <c r="BE48" s="49">
        <v>183</v>
      </c>
      <c r="BF48" s="342"/>
      <c r="BG48" s="49">
        <v>0</v>
      </c>
      <c r="BH48" s="49">
        <v>0</v>
      </c>
      <c r="BI48" s="49">
        <v>0</v>
      </c>
      <c r="BJ48" s="49">
        <v>0</v>
      </c>
      <c r="BK48" s="342"/>
      <c r="BL48" s="49">
        <v>0</v>
      </c>
      <c r="BM48" s="49">
        <v>0</v>
      </c>
      <c r="BN48" s="49">
        <v>0</v>
      </c>
      <c r="BO48" s="49">
        <v>192</v>
      </c>
      <c r="BP48" s="342"/>
      <c r="BQ48" s="49">
        <v>0</v>
      </c>
      <c r="BR48" s="49">
        <v>0</v>
      </c>
      <c r="BS48" s="49">
        <v>0</v>
      </c>
      <c r="BT48" s="49">
        <v>405.6</v>
      </c>
      <c r="BU48" s="306"/>
      <c r="BV48" s="49">
        <v>0</v>
      </c>
      <c r="BW48" s="49">
        <v>0</v>
      </c>
      <c r="BX48" s="49">
        <v>0</v>
      </c>
      <c r="BY48" s="49">
        <v>356.2</v>
      </c>
      <c r="BZ48" s="342"/>
      <c r="CA48" s="49">
        <v>0</v>
      </c>
      <c r="CB48" s="49">
        <v>0</v>
      </c>
      <c r="CC48" s="49">
        <v>0</v>
      </c>
      <c r="CD48" s="49">
        <v>451.5</v>
      </c>
      <c r="CE48" s="306"/>
      <c r="CF48" s="315">
        <v>0</v>
      </c>
      <c r="CG48" s="315">
        <v>0</v>
      </c>
      <c r="CH48" s="315">
        <v>0</v>
      </c>
      <c r="CI48" s="49">
        <v>465.5</v>
      </c>
      <c r="CJ48" s="306"/>
      <c r="CK48" s="49">
        <v>0</v>
      </c>
      <c r="CL48" s="49">
        <v>0</v>
      </c>
      <c r="CM48" s="49">
        <v>0</v>
      </c>
      <c r="CN48" s="49">
        <v>602.5</v>
      </c>
      <c r="CO48" s="342"/>
      <c r="CP48" s="49">
        <v>0</v>
      </c>
      <c r="CQ48" s="49">
        <v>0</v>
      </c>
      <c r="CR48" s="49">
        <v>0</v>
      </c>
      <c r="CS48" s="49">
        <v>557.6</v>
      </c>
      <c r="CT48" s="306"/>
      <c r="CU48" s="49">
        <v>0</v>
      </c>
      <c r="CV48" s="49">
        <v>0</v>
      </c>
      <c r="CW48" s="49">
        <v>0</v>
      </c>
      <c r="CX48" s="49">
        <v>651.30000000000007</v>
      </c>
      <c r="CY48" s="342"/>
      <c r="CZ48" s="49">
        <v>0</v>
      </c>
      <c r="DA48" s="49">
        <v>0</v>
      </c>
      <c r="DB48" s="49">
        <v>0</v>
      </c>
      <c r="DC48" s="49">
        <v>30.599999999999998</v>
      </c>
      <c r="DD48" s="306"/>
      <c r="DE48" s="49">
        <v>0</v>
      </c>
      <c r="DF48" s="49">
        <v>0</v>
      </c>
      <c r="DG48" s="49">
        <v>0</v>
      </c>
      <c r="DH48" s="298">
        <v>2299.3000000000006</v>
      </c>
      <c r="DI48" s="306"/>
      <c r="DJ48" s="298">
        <v>0</v>
      </c>
      <c r="DK48" s="298">
        <v>0</v>
      </c>
      <c r="DL48" s="298">
        <v>0</v>
      </c>
      <c r="DM48" s="49">
        <v>1022.5999999999999</v>
      </c>
      <c r="DN48" s="306"/>
      <c r="DO48" s="49">
        <v>0</v>
      </c>
      <c r="DP48" s="49">
        <v>0</v>
      </c>
      <c r="DQ48" s="49">
        <v>0</v>
      </c>
      <c r="DR48" s="49">
        <v>858.4</v>
      </c>
      <c r="DS48" s="306"/>
      <c r="DT48" s="49">
        <v>0</v>
      </c>
      <c r="DU48" s="49">
        <v>0</v>
      </c>
      <c r="DV48" s="49">
        <v>0</v>
      </c>
      <c r="DW48" s="49">
        <v>207.2</v>
      </c>
      <c r="DX48" s="306"/>
      <c r="DY48" s="49">
        <v>0</v>
      </c>
      <c r="DZ48" s="49">
        <v>0</v>
      </c>
      <c r="EA48" s="49">
        <v>0</v>
      </c>
      <c r="EB48" s="298">
        <v>4096.5999999999995</v>
      </c>
      <c r="EC48" s="306"/>
      <c r="ED48" s="49">
        <v>0</v>
      </c>
      <c r="EE48" s="49">
        <v>0</v>
      </c>
      <c r="EF48" s="49">
        <v>0</v>
      </c>
      <c r="EG48" s="49">
        <v>356.3</v>
      </c>
      <c r="EH48" s="306"/>
      <c r="EI48" s="49">
        <v>0</v>
      </c>
      <c r="EJ48" s="49">
        <v>0</v>
      </c>
      <c r="EK48" s="49">
        <v>0</v>
      </c>
      <c r="EL48" s="49">
        <v>169.20000000000002</v>
      </c>
      <c r="EM48" s="306"/>
      <c r="EN48" s="49">
        <v>0</v>
      </c>
      <c r="EO48" s="49">
        <v>0</v>
      </c>
      <c r="EP48" s="49">
        <v>0</v>
      </c>
      <c r="EQ48" s="49">
        <v>146.9</v>
      </c>
      <c r="ER48" s="306"/>
      <c r="ES48" s="49">
        <v>0</v>
      </c>
      <c r="ET48" s="49">
        <v>0</v>
      </c>
      <c r="EU48" s="49">
        <v>0</v>
      </c>
      <c r="EV48" s="49">
        <v>189</v>
      </c>
      <c r="EW48" s="306"/>
      <c r="EX48">
        <v>0</v>
      </c>
      <c r="EY48">
        <v>0</v>
      </c>
      <c r="EZ48">
        <v>0</v>
      </c>
      <c r="FA48" s="414">
        <v>3658.8</v>
      </c>
      <c r="FB48" s="306"/>
      <c r="FC48" s="49">
        <v>0</v>
      </c>
      <c r="FD48" s="49">
        <v>0</v>
      </c>
      <c r="FE48" s="49">
        <v>0</v>
      </c>
      <c r="FF48" s="49">
        <v>249.5</v>
      </c>
      <c r="FG48" s="306"/>
      <c r="FH48" s="315">
        <v>0</v>
      </c>
      <c r="FI48" s="315">
        <v>0</v>
      </c>
      <c r="FJ48" s="315">
        <v>0</v>
      </c>
      <c r="FK48" s="49">
        <v>31.5</v>
      </c>
      <c r="FL48" s="306"/>
      <c r="FM48" s="315">
        <v>0</v>
      </c>
      <c r="FN48" s="315">
        <v>0</v>
      </c>
      <c r="FO48" s="315">
        <v>0</v>
      </c>
      <c r="FP48" s="49">
        <v>166.8</v>
      </c>
      <c r="FQ48" s="306"/>
      <c r="FR48" s="49">
        <v>0</v>
      </c>
      <c r="FS48" s="49">
        <v>0</v>
      </c>
      <c r="FT48" s="49">
        <v>0</v>
      </c>
      <c r="FU48" s="49">
        <v>509.35</v>
      </c>
      <c r="FV48" s="306"/>
      <c r="FW48" s="49">
        <v>0</v>
      </c>
      <c r="FX48" s="49">
        <v>0</v>
      </c>
      <c r="FY48" s="49">
        <v>0</v>
      </c>
      <c r="FZ48" s="49">
        <v>271.85000000000002</v>
      </c>
      <c r="GA48" s="306"/>
      <c r="GB48" s="49">
        <v>0</v>
      </c>
      <c r="GC48" s="49">
        <v>0</v>
      </c>
      <c r="GD48" s="49">
        <v>0</v>
      </c>
      <c r="GE48" s="49">
        <v>1272.1500000000001</v>
      </c>
      <c r="GF48" s="306"/>
      <c r="GG48" s="315">
        <v>0</v>
      </c>
      <c r="GH48" s="315">
        <v>0</v>
      </c>
      <c r="GI48" s="315">
        <v>0</v>
      </c>
      <c r="GJ48" s="49">
        <v>204.5</v>
      </c>
      <c r="GK48" s="306"/>
      <c r="GL48" s="49">
        <v>0</v>
      </c>
      <c r="GM48" s="49">
        <v>0</v>
      </c>
      <c r="GN48" s="49">
        <v>0</v>
      </c>
      <c r="GO48" s="49">
        <v>0</v>
      </c>
      <c r="GP48" s="306"/>
    </row>
    <row r="49" spans="1:198" ht="18">
      <c r="A49" s="40" t="s">
        <v>2094</v>
      </c>
      <c r="B49" s="45">
        <f t="shared" si="1"/>
        <v>59951.299999999952</v>
      </c>
      <c r="C49" s="41"/>
      <c r="D49" s="49">
        <v>81.774999999999991</v>
      </c>
      <c r="E49" s="49">
        <v>132.44999999999999</v>
      </c>
      <c r="F49" s="49">
        <v>199.125</v>
      </c>
      <c r="G49" s="49">
        <v>317.7</v>
      </c>
      <c r="H49" s="342"/>
      <c r="I49" s="49">
        <v>52.924999999999955</v>
      </c>
      <c r="J49" s="49">
        <v>2.9999999999999716</v>
      </c>
      <c r="K49" s="49">
        <v>207.89999999999998</v>
      </c>
      <c r="L49" s="49">
        <v>354.4</v>
      </c>
      <c r="M49" s="342"/>
      <c r="N49" s="49">
        <v>111.90000000000015</v>
      </c>
      <c r="O49" s="49">
        <v>148.49999999999994</v>
      </c>
      <c r="P49" s="49">
        <v>436.125</v>
      </c>
      <c r="Q49" s="573">
        <v>383.4</v>
      </c>
      <c r="R49" s="342"/>
      <c r="S49" s="298">
        <v>0</v>
      </c>
      <c r="T49" s="298">
        <v>143.35000000000036</v>
      </c>
      <c r="U49" s="298">
        <v>336.75</v>
      </c>
      <c r="V49" s="49">
        <v>287</v>
      </c>
      <c r="W49" s="342"/>
      <c r="X49" s="49">
        <v>0</v>
      </c>
      <c r="Y49" s="49">
        <v>102.60000000000014</v>
      </c>
      <c r="Z49" s="49">
        <v>221.54999999999998</v>
      </c>
      <c r="AA49" s="49">
        <v>391.2</v>
      </c>
      <c r="AB49" s="342"/>
      <c r="AC49" s="49">
        <v>0</v>
      </c>
      <c r="AD49" s="49">
        <v>470.85000000000014</v>
      </c>
      <c r="AE49" s="49">
        <v>383.70000000000005</v>
      </c>
      <c r="AF49" s="49">
        <v>324.59999999999997</v>
      </c>
      <c r="AG49" s="342"/>
      <c r="AH49" s="49">
        <v>0</v>
      </c>
      <c r="AI49" s="49">
        <v>363.34999999999968</v>
      </c>
      <c r="AJ49" s="49">
        <v>780.97500000000014</v>
      </c>
      <c r="AK49" s="49">
        <v>930.4</v>
      </c>
      <c r="AL49" s="342"/>
      <c r="AM49" s="49">
        <v>0</v>
      </c>
      <c r="AN49" s="49">
        <v>332.09999999999991</v>
      </c>
      <c r="AO49" s="49">
        <v>359.92499999999995</v>
      </c>
      <c r="AP49" s="49">
        <v>576.4</v>
      </c>
      <c r="AQ49" s="342"/>
      <c r="AR49" s="49">
        <v>0</v>
      </c>
      <c r="AS49" s="49">
        <v>118</v>
      </c>
      <c r="AT49" s="49">
        <v>155.02499999999998</v>
      </c>
      <c r="AU49" s="49">
        <v>272.3</v>
      </c>
      <c r="AV49" s="342"/>
      <c r="AW49" s="49">
        <v>0</v>
      </c>
      <c r="AX49" s="49">
        <v>466.54999999999973</v>
      </c>
      <c r="AY49" s="49">
        <v>562.57500000000005</v>
      </c>
      <c r="AZ49" s="49">
        <v>880.24999999999989</v>
      </c>
      <c r="BA49" s="342"/>
      <c r="BB49" s="49">
        <v>0</v>
      </c>
      <c r="BC49" s="49">
        <v>247.69999999999996</v>
      </c>
      <c r="BD49" s="49">
        <v>309.45000000000005</v>
      </c>
      <c r="BE49" s="49">
        <v>440.9</v>
      </c>
      <c r="BF49" s="342"/>
      <c r="BG49" s="49">
        <v>0</v>
      </c>
      <c r="BH49" s="49">
        <v>129.84999999999997</v>
      </c>
      <c r="BI49" s="49">
        <v>491.17499999999995</v>
      </c>
      <c r="BJ49" s="49">
        <v>361.8</v>
      </c>
      <c r="BK49" s="342"/>
      <c r="BL49" s="49">
        <v>0</v>
      </c>
      <c r="BM49" s="49">
        <v>70.299999999999983</v>
      </c>
      <c r="BN49" s="49">
        <v>223.72500000000002</v>
      </c>
      <c r="BO49" s="49">
        <v>318</v>
      </c>
      <c r="BP49" s="342"/>
      <c r="BQ49" s="49">
        <v>0</v>
      </c>
      <c r="BR49" s="49">
        <v>290.74999999999955</v>
      </c>
      <c r="BS49" s="49">
        <v>233.25</v>
      </c>
      <c r="BT49" s="49">
        <v>692.5</v>
      </c>
      <c r="BU49" s="306"/>
      <c r="BV49" s="49">
        <v>0</v>
      </c>
      <c r="BW49" s="49">
        <v>273.09999999999809</v>
      </c>
      <c r="BX49" s="49">
        <v>436.42499999999995</v>
      </c>
      <c r="BY49" s="49">
        <v>463.40000000000003</v>
      </c>
      <c r="BZ49" s="342"/>
      <c r="CA49" s="49">
        <v>0</v>
      </c>
      <c r="CB49" s="49">
        <v>209.24999999999909</v>
      </c>
      <c r="CC49" s="49">
        <v>301.95000000000005</v>
      </c>
      <c r="CD49" s="49">
        <v>700.7</v>
      </c>
      <c r="CE49" s="306"/>
      <c r="CF49" s="315">
        <v>0</v>
      </c>
      <c r="CG49" s="315">
        <v>153.74999999999909</v>
      </c>
      <c r="CH49" s="315">
        <v>56.625</v>
      </c>
      <c r="CI49" s="49">
        <v>441.8</v>
      </c>
      <c r="CJ49" s="306"/>
      <c r="CK49" s="49">
        <v>0</v>
      </c>
      <c r="CL49" s="49">
        <v>117.5</v>
      </c>
      <c r="CM49" s="49">
        <v>204.52499999999998</v>
      </c>
      <c r="CN49" s="49">
        <v>429.99999999999994</v>
      </c>
      <c r="CO49" s="342"/>
      <c r="CP49" s="49">
        <v>0</v>
      </c>
      <c r="CQ49" s="49">
        <v>166.80000000000018</v>
      </c>
      <c r="CR49" s="49">
        <v>256.5</v>
      </c>
      <c r="CS49" s="49">
        <v>484.75</v>
      </c>
      <c r="CT49" s="306"/>
      <c r="CU49" s="49">
        <v>0</v>
      </c>
      <c r="CV49" s="49">
        <v>334.04999999999927</v>
      </c>
      <c r="CW49" s="49">
        <v>625.20000000000005</v>
      </c>
      <c r="CX49" s="49">
        <v>537.6</v>
      </c>
      <c r="CY49" s="342"/>
      <c r="CZ49" s="49">
        <v>0</v>
      </c>
      <c r="DA49" s="49">
        <v>14.699999999999998</v>
      </c>
      <c r="DB49" s="49">
        <v>36.449999999999996</v>
      </c>
      <c r="DC49" s="49">
        <v>0</v>
      </c>
      <c r="DD49" s="306"/>
      <c r="DE49" s="49">
        <v>0</v>
      </c>
      <c r="DF49" s="49">
        <v>1198.7000000000007</v>
      </c>
      <c r="DG49" s="49">
        <v>2951.0250000000001</v>
      </c>
      <c r="DH49" s="298">
        <v>3146.5999999999995</v>
      </c>
      <c r="DI49" s="306"/>
      <c r="DJ49" s="298">
        <v>0</v>
      </c>
      <c r="DK49" s="298">
        <v>412.45000000000073</v>
      </c>
      <c r="DL49" s="298">
        <v>266.62500000000011</v>
      </c>
      <c r="DM49" s="49">
        <v>938.1</v>
      </c>
      <c r="DN49" s="306"/>
      <c r="DO49" s="49">
        <v>0</v>
      </c>
      <c r="DP49" s="49">
        <v>417.30000000000018</v>
      </c>
      <c r="DQ49" s="49">
        <v>383.55</v>
      </c>
      <c r="DR49" s="49">
        <v>548.09999999999991</v>
      </c>
      <c r="DS49" s="306"/>
      <c r="DT49" s="49">
        <v>0</v>
      </c>
      <c r="DU49" s="49">
        <v>0</v>
      </c>
      <c r="DV49" s="49">
        <v>0</v>
      </c>
      <c r="DW49" s="49">
        <v>54</v>
      </c>
      <c r="DX49" s="306"/>
      <c r="DY49" s="49">
        <v>0</v>
      </c>
      <c r="DZ49" s="49">
        <v>2090.9000000000015</v>
      </c>
      <c r="EA49" s="49">
        <v>3530.6249999999991</v>
      </c>
      <c r="EB49" s="298">
        <v>3715.1</v>
      </c>
      <c r="EC49" s="306"/>
      <c r="ED49" s="49">
        <v>0</v>
      </c>
      <c r="EE49" s="49">
        <v>158.65000000000509</v>
      </c>
      <c r="EF49" s="49">
        <v>162.75</v>
      </c>
      <c r="EG49" s="49">
        <v>329.1</v>
      </c>
      <c r="EH49" s="306"/>
      <c r="EI49" s="49">
        <v>0</v>
      </c>
      <c r="EJ49" s="49">
        <v>147.50000000000364</v>
      </c>
      <c r="EK49" s="49">
        <v>332.1</v>
      </c>
      <c r="EL49" s="49">
        <v>309.39999999999998</v>
      </c>
      <c r="EM49" s="306"/>
      <c r="EN49" s="49">
        <v>0</v>
      </c>
      <c r="EO49" s="49">
        <v>210.70000000000073</v>
      </c>
      <c r="EP49" s="49">
        <v>309.07499999999999</v>
      </c>
      <c r="EQ49" s="49">
        <v>515.4</v>
      </c>
      <c r="ER49" s="306"/>
      <c r="ES49" s="49">
        <v>0</v>
      </c>
      <c r="ET49" s="49">
        <v>119.85000000000218</v>
      </c>
      <c r="EU49" s="49">
        <v>368.77500000000003</v>
      </c>
      <c r="EV49" s="49">
        <v>310.7</v>
      </c>
      <c r="EW49" s="306"/>
      <c r="EX49">
        <v>0</v>
      </c>
      <c r="EY49">
        <v>1892.5500000000011</v>
      </c>
      <c r="EZ49">
        <v>2112.8250000000003</v>
      </c>
      <c r="FA49" s="414">
        <v>3942.0999999999995</v>
      </c>
      <c r="FB49" s="306"/>
      <c r="FC49" s="49">
        <v>0</v>
      </c>
      <c r="FD49" s="49">
        <v>52.300000000001091</v>
      </c>
      <c r="FE49" s="49">
        <v>182.25</v>
      </c>
      <c r="FF49" s="49">
        <v>269.89999999999998</v>
      </c>
      <c r="FG49" s="306"/>
      <c r="FH49" s="315">
        <v>0</v>
      </c>
      <c r="FI49" s="315">
        <v>109.24999999999997</v>
      </c>
      <c r="FJ49" s="315">
        <v>391.95000000000005</v>
      </c>
      <c r="FK49" s="49">
        <v>31.5</v>
      </c>
      <c r="FL49" s="306"/>
      <c r="FM49" s="315">
        <v>0</v>
      </c>
      <c r="FN49" s="315">
        <v>122.00000000000364</v>
      </c>
      <c r="FO49" s="315">
        <v>242.47500000000002</v>
      </c>
      <c r="FP49" s="49">
        <v>150</v>
      </c>
      <c r="FQ49" s="306"/>
      <c r="FR49" s="49">
        <v>0</v>
      </c>
      <c r="FS49" s="49">
        <v>323</v>
      </c>
      <c r="FT49" s="49">
        <v>362.85</v>
      </c>
      <c r="FU49" s="49">
        <v>534.70000000000005</v>
      </c>
      <c r="FV49" s="306"/>
      <c r="FW49" s="49">
        <v>0</v>
      </c>
      <c r="FX49" s="49">
        <v>186.25000000000182</v>
      </c>
      <c r="FY49" s="49">
        <v>25.199999999999996</v>
      </c>
      <c r="FZ49" s="49">
        <v>489.19999999999993</v>
      </c>
      <c r="GA49" s="306"/>
      <c r="GB49" s="49">
        <v>0</v>
      </c>
      <c r="GC49" s="49">
        <v>575.04999999996858</v>
      </c>
      <c r="GD49" s="49">
        <v>1090.1999999999998</v>
      </c>
      <c r="GE49" s="49">
        <v>1149.3</v>
      </c>
      <c r="GF49" s="306"/>
      <c r="GG49" s="315">
        <v>0</v>
      </c>
      <c r="GH49" s="315">
        <v>192.5</v>
      </c>
      <c r="GI49" s="315">
        <v>231</v>
      </c>
      <c r="GJ49" s="49">
        <v>348</v>
      </c>
      <c r="GK49" s="306"/>
      <c r="GL49" s="49">
        <v>0</v>
      </c>
      <c r="GM49" s="49">
        <v>0</v>
      </c>
      <c r="GN49" s="49">
        <v>1074.75</v>
      </c>
      <c r="GO49" s="49">
        <v>0</v>
      </c>
      <c r="GP49" s="306"/>
    </row>
    <row r="50" spans="1:198" ht="18">
      <c r="A50" s="40" t="s">
        <v>3854</v>
      </c>
      <c r="B50" s="45">
        <f t="shared" si="1"/>
        <v>968.09999999999991</v>
      </c>
      <c r="C50" s="41"/>
      <c r="D50" s="49">
        <v>0</v>
      </c>
      <c r="E50" s="49">
        <v>0</v>
      </c>
      <c r="F50" s="49">
        <v>0</v>
      </c>
      <c r="G50" s="49">
        <v>151.59999999999997</v>
      </c>
      <c r="H50" s="342"/>
      <c r="I50" s="49">
        <v>0</v>
      </c>
      <c r="J50" s="49">
        <v>0</v>
      </c>
      <c r="K50" s="49">
        <v>0</v>
      </c>
      <c r="L50" s="49">
        <v>154.30000000000001</v>
      </c>
      <c r="M50" s="342"/>
      <c r="N50" s="49">
        <v>0</v>
      </c>
      <c r="O50" s="49">
        <v>0</v>
      </c>
      <c r="P50" s="49">
        <v>0</v>
      </c>
      <c r="Q50" s="573">
        <v>662.19999999999993</v>
      </c>
      <c r="R50" s="342"/>
      <c r="S50" s="49">
        <v>0</v>
      </c>
      <c r="T50" s="49">
        <v>0</v>
      </c>
      <c r="U50" s="49">
        <v>0</v>
      </c>
      <c r="V50" s="49">
        <v>0</v>
      </c>
      <c r="W50" s="342"/>
      <c r="X50" s="49">
        <v>0</v>
      </c>
      <c r="Y50" s="49">
        <v>0</v>
      </c>
      <c r="Z50" s="49">
        <v>0</v>
      </c>
      <c r="AA50" s="49">
        <v>0</v>
      </c>
      <c r="AB50" s="342"/>
      <c r="AC50" s="49">
        <v>0</v>
      </c>
      <c r="AD50" s="49">
        <v>0</v>
      </c>
      <c r="AE50" s="49">
        <v>0</v>
      </c>
      <c r="AF50" s="49">
        <v>0</v>
      </c>
      <c r="AG50" s="342"/>
      <c r="AH50" s="49">
        <v>0</v>
      </c>
      <c r="AI50" s="49">
        <v>0</v>
      </c>
      <c r="AJ50" s="49">
        <v>0</v>
      </c>
      <c r="AK50" s="49">
        <v>0</v>
      </c>
      <c r="AL50" s="342"/>
      <c r="AM50" s="49">
        <v>0</v>
      </c>
      <c r="AN50" s="49">
        <v>0</v>
      </c>
      <c r="AO50" s="49">
        <v>0</v>
      </c>
      <c r="AP50" s="49">
        <v>0</v>
      </c>
      <c r="AQ50" s="342"/>
      <c r="AR50" s="49">
        <v>0</v>
      </c>
      <c r="AS50" s="49">
        <v>0</v>
      </c>
      <c r="AT50" s="49">
        <v>0</v>
      </c>
      <c r="AU50" s="49">
        <v>0</v>
      </c>
      <c r="AV50" s="342"/>
      <c r="AW50" s="49">
        <v>0</v>
      </c>
      <c r="AX50" s="49">
        <v>0</v>
      </c>
      <c r="AY50" s="49">
        <v>0</v>
      </c>
      <c r="AZ50" s="49">
        <v>0</v>
      </c>
      <c r="BA50" s="342"/>
      <c r="BB50" s="49">
        <v>0</v>
      </c>
      <c r="BC50" s="49">
        <v>0</v>
      </c>
      <c r="BD50" s="49">
        <v>0</v>
      </c>
      <c r="BE50" s="49">
        <v>0</v>
      </c>
      <c r="BF50" s="342"/>
      <c r="BG50" s="49">
        <v>0</v>
      </c>
      <c r="BH50" s="49">
        <v>0</v>
      </c>
      <c r="BI50" s="49">
        <v>0</v>
      </c>
      <c r="BJ50" s="49">
        <v>0</v>
      </c>
      <c r="BK50" s="342"/>
      <c r="BL50" s="49">
        <v>0</v>
      </c>
      <c r="BM50" s="49">
        <v>0</v>
      </c>
      <c r="BN50" s="49">
        <v>0</v>
      </c>
      <c r="BO50" s="49">
        <v>0</v>
      </c>
      <c r="BP50" s="342"/>
      <c r="BQ50" s="49">
        <v>0</v>
      </c>
      <c r="BR50" s="49">
        <v>0</v>
      </c>
      <c r="BS50" s="49">
        <v>0</v>
      </c>
      <c r="BT50" s="49">
        <v>0</v>
      </c>
      <c r="BU50" s="306"/>
      <c r="BV50" s="49">
        <v>0</v>
      </c>
      <c r="BW50" s="49">
        <v>0</v>
      </c>
      <c r="BX50" s="49">
        <v>0</v>
      </c>
      <c r="BY50" s="49">
        <v>0</v>
      </c>
      <c r="BZ50" s="342"/>
      <c r="CA50" s="49">
        <v>0</v>
      </c>
      <c r="CB50" s="49">
        <v>0</v>
      </c>
      <c r="CC50" s="49">
        <v>0</v>
      </c>
      <c r="CD50" s="49">
        <v>0</v>
      </c>
      <c r="CE50" s="306"/>
      <c r="CF50" s="49">
        <v>0</v>
      </c>
      <c r="CG50" s="49">
        <v>0</v>
      </c>
      <c r="CH50" s="49">
        <v>0</v>
      </c>
      <c r="CI50" s="49">
        <v>0</v>
      </c>
      <c r="CJ50" s="306"/>
      <c r="CK50" s="49">
        <v>0</v>
      </c>
      <c r="CL50" s="49">
        <v>0</v>
      </c>
      <c r="CM50" s="49">
        <v>0</v>
      </c>
      <c r="CN50" s="49">
        <v>0</v>
      </c>
      <c r="CO50" s="342"/>
      <c r="CP50" s="49">
        <v>0</v>
      </c>
      <c r="CQ50" s="49">
        <v>0</v>
      </c>
      <c r="CR50" s="49">
        <v>0</v>
      </c>
      <c r="CS50" s="49">
        <v>0</v>
      </c>
      <c r="CT50" s="306"/>
      <c r="CU50" s="49">
        <v>0</v>
      </c>
      <c r="CV50" s="49">
        <v>0</v>
      </c>
      <c r="CW50" s="49">
        <v>0</v>
      </c>
      <c r="CX50" s="49">
        <v>0</v>
      </c>
      <c r="CY50" s="342"/>
      <c r="CZ50" s="49">
        <v>0</v>
      </c>
      <c r="DA50" s="49">
        <v>0</v>
      </c>
      <c r="DB50" s="49">
        <v>0</v>
      </c>
      <c r="DC50" s="49">
        <v>0</v>
      </c>
      <c r="DD50" s="306"/>
      <c r="DE50" s="49">
        <v>0</v>
      </c>
      <c r="DF50" s="49">
        <v>0</v>
      </c>
      <c r="DG50" s="49">
        <v>0</v>
      </c>
      <c r="DH50" s="49">
        <v>0</v>
      </c>
      <c r="DI50" s="306"/>
      <c r="DJ50" s="49">
        <v>0</v>
      </c>
      <c r="DK50" s="49">
        <v>0</v>
      </c>
      <c r="DL50" s="49">
        <v>0</v>
      </c>
      <c r="DM50" s="49">
        <v>0</v>
      </c>
      <c r="DN50" s="306"/>
      <c r="DO50" s="49">
        <v>0</v>
      </c>
      <c r="DP50" s="49">
        <v>0</v>
      </c>
      <c r="DQ50" s="49">
        <v>0</v>
      </c>
      <c r="DR50" s="49">
        <v>0</v>
      </c>
      <c r="DS50" s="306"/>
      <c r="DT50" s="49">
        <v>0</v>
      </c>
      <c r="DU50" s="49">
        <v>0</v>
      </c>
      <c r="DV50" s="49">
        <v>0</v>
      </c>
      <c r="DW50" s="49">
        <v>0</v>
      </c>
      <c r="DX50" s="306"/>
      <c r="DY50" s="49">
        <v>0</v>
      </c>
      <c r="DZ50" s="49">
        <v>0</v>
      </c>
      <c r="EA50" s="49">
        <v>0</v>
      </c>
      <c r="EB50" s="49">
        <v>0</v>
      </c>
      <c r="EC50" s="306"/>
      <c r="ED50" s="49">
        <v>0</v>
      </c>
      <c r="EE50" s="49">
        <v>0</v>
      </c>
      <c r="EF50" s="49">
        <v>0</v>
      </c>
      <c r="EG50" s="49">
        <v>0</v>
      </c>
      <c r="EH50" s="306"/>
      <c r="EI50" s="49">
        <v>0</v>
      </c>
      <c r="EJ50" s="49">
        <v>0</v>
      </c>
      <c r="EK50" s="49">
        <v>0</v>
      </c>
      <c r="EL50" s="49">
        <v>0</v>
      </c>
      <c r="EM50" s="306"/>
      <c r="EN50" s="49">
        <v>0</v>
      </c>
      <c r="EO50" s="49">
        <v>0</v>
      </c>
      <c r="EP50" s="49">
        <v>0</v>
      </c>
      <c r="EQ50" s="49">
        <v>0</v>
      </c>
      <c r="ER50" s="306"/>
      <c r="ES50" s="49">
        <v>0</v>
      </c>
      <c r="ET50" s="49">
        <v>0</v>
      </c>
      <c r="EU50" s="49">
        <v>0</v>
      </c>
      <c r="EV50" s="49">
        <v>0</v>
      </c>
      <c r="EW50" s="306"/>
      <c r="EX50" s="49">
        <v>0</v>
      </c>
      <c r="EY50" s="49">
        <v>0</v>
      </c>
      <c r="EZ50" s="49">
        <v>0</v>
      </c>
      <c r="FA50" s="49">
        <v>0</v>
      </c>
      <c r="FB50" s="306"/>
      <c r="FC50" s="49">
        <v>0</v>
      </c>
      <c r="FD50" s="49">
        <v>0</v>
      </c>
      <c r="FE50" s="49">
        <v>0</v>
      </c>
      <c r="FF50" s="49">
        <v>0</v>
      </c>
      <c r="FG50" s="306"/>
      <c r="FH50" s="49">
        <v>0</v>
      </c>
      <c r="FI50" s="49">
        <v>0</v>
      </c>
      <c r="FJ50" s="49">
        <v>0</v>
      </c>
      <c r="FK50" s="49">
        <v>0</v>
      </c>
      <c r="FL50" s="306"/>
      <c r="FM50" s="49">
        <v>0</v>
      </c>
      <c r="FN50" s="49">
        <v>0</v>
      </c>
      <c r="FO50" s="49">
        <v>0</v>
      </c>
      <c r="FP50" s="49">
        <v>0</v>
      </c>
      <c r="FQ50" s="306"/>
      <c r="FR50" s="49">
        <v>0</v>
      </c>
      <c r="FS50" s="49">
        <v>0</v>
      </c>
      <c r="FT50" s="49">
        <v>0</v>
      </c>
      <c r="FU50" s="49">
        <v>0</v>
      </c>
      <c r="FV50" s="306"/>
      <c r="FW50" s="49">
        <v>0</v>
      </c>
      <c r="FX50" s="49">
        <v>0</v>
      </c>
      <c r="FY50" s="49">
        <v>0</v>
      </c>
      <c r="FZ50" s="49">
        <v>0</v>
      </c>
      <c r="GA50" s="306"/>
      <c r="GB50" s="49">
        <v>0</v>
      </c>
      <c r="GC50" s="49">
        <v>0</v>
      </c>
      <c r="GD50" s="49">
        <v>0</v>
      </c>
      <c r="GE50" s="49">
        <v>0</v>
      </c>
      <c r="GF50" s="306"/>
      <c r="GG50" s="49">
        <v>0</v>
      </c>
      <c r="GH50" s="49">
        <v>0</v>
      </c>
      <c r="GI50" s="49">
        <v>0</v>
      </c>
      <c r="GJ50" s="49">
        <v>0</v>
      </c>
      <c r="GK50" s="306"/>
      <c r="GL50" s="49">
        <v>0</v>
      </c>
      <c r="GM50" s="49">
        <v>0</v>
      </c>
      <c r="GN50" s="49">
        <v>0</v>
      </c>
      <c r="GO50" s="49">
        <v>0</v>
      </c>
      <c r="GP50" s="306"/>
    </row>
    <row r="51" spans="1:198" ht="18">
      <c r="A51" s="81" t="s">
        <v>1580</v>
      </c>
      <c r="B51" s="45">
        <f t="shared" si="1"/>
        <v>44605.624999999993</v>
      </c>
      <c r="C51" s="41"/>
      <c r="D51" s="49">
        <v>228.82499999999999</v>
      </c>
      <c r="E51" s="49">
        <v>45.1</v>
      </c>
      <c r="F51" s="49">
        <v>271.04999999999995</v>
      </c>
      <c r="G51" s="49">
        <v>226.7</v>
      </c>
      <c r="H51" s="342"/>
      <c r="I51" s="49">
        <v>137.90000000000003</v>
      </c>
      <c r="J51" s="49">
        <v>16.500000000000014</v>
      </c>
      <c r="K51" s="49">
        <v>85.2</v>
      </c>
      <c r="L51" s="49">
        <v>169.60000000000002</v>
      </c>
      <c r="M51" s="342"/>
      <c r="N51" s="49">
        <v>119.07500000000005</v>
      </c>
      <c r="O51" s="49">
        <v>169.39999999999998</v>
      </c>
      <c r="P51" s="49">
        <v>341.28750000000002</v>
      </c>
      <c r="Q51" s="573">
        <v>445.40000000000003</v>
      </c>
      <c r="R51" s="342"/>
      <c r="S51" s="298">
        <v>123.95000000000016</v>
      </c>
      <c r="T51" s="298">
        <v>4.8000000000001819</v>
      </c>
      <c r="U51" s="298">
        <v>330.52500000000003</v>
      </c>
      <c r="V51" s="49">
        <v>26</v>
      </c>
      <c r="W51" s="342"/>
      <c r="X51" s="49">
        <v>92.325000000000159</v>
      </c>
      <c r="Y51" s="49">
        <v>30.000000000000227</v>
      </c>
      <c r="Z51" s="49">
        <v>61.425000000000004</v>
      </c>
      <c r="AA51" s="49">
        <v>440.8</v>
      </c>
      <c r="AB51" s="342"/>
      <c r="AC51" s="49">
        <v>92.937500000000114</v>
      </c>
      <c r="AD51" s="49">
        <v>247.44999999999982</v>
      </c>
      <c r="AE51" s="49">
        <v>460.27500000000003</v>
      </c>
      <c r="AF51" s="49">
        <v>324.29999999999995</v>
      </c>
      <c r="AG51" s="342"/>
      <c r="AH51" s="49">
        <v>135.59999999999991</v>
      </c>
      <c r="AI51" s="49">
        <v>300.85000000000014</v>
      </c>
      <c r="AJ51" s="49">
        <v>368.17499999999995</v>
      </c>
      <c r="AK51" s="49">
        <v>617.79999999999984</v>
      </c>
      <c r="AL51" s="342"/>
      <c r="AM51" s="49">
        <v>161.58750000000009</v>
      </c>
      <c r="AN51" s="49">
        <v>160.65000000000009</v>
      </c>
      <c r="AO51" s="49">
        <v>218.10000000000002</v>
      </c>
      <c r="AP51" s="49">
        <v>275.95000000000005</v>
      </c>
      <c r="AQ51" s="342"/>
      <c r="AR51" s="49">
        <v>124.70000000000005</v>
      </c>
      <c r="AS51" s="49">
        <v>8.25</v>
      </c>
      <c r="AT51" s="49">
        <v>281.62499999999994</v>
      </c>
      <c r="AU51" s="49">
        <v>98.7</v>
      </c>
      <c r="AV51" s="342"/>
      <c r="AW51" s="49">
        <v>13.650000000000318</v>
      </c>
      <c r="AX51" s="49">
        <v>215.09999999999991</v>
      </c>
      <c r="AY51" s="49">
        <v>60.75</v>
      </c>
      <c r="AZ51" s="49">
        <v>837.9</v>
      </c>
      <c r="BA51" s="342"/>
      <c r="BB51" s="49">
        <v>141.75000000000023</v>
      </c>
      <c r="BC51" s="49">
        <v>67.75</v>
      </c>
      <c r="BD51" s="49">
        <v>504.59999999999997</v>
      </c>
      <c r="BE51" s="49">
        <v>124.69999999999999</v>
      </c>
      <c r="BF51" s="342"/>
      <c r="BG51" s="49">
        <v>91.637500000000273</v>
      </c>
      <c r="BH51" s="49">
        <v>13.2</v>
      </c>
      <c r="BI51" s="49">
        <v>404.25</v>
      </c>
      <c r="BJ51" s="49">
        <v>90</v>
      </c>
      <c r="BK51" s="342"/>
      <c r="BL51" s="49">
        <v>111.47500000000014</v>
      </c>
      <c r="BM51" s="49">
        <v>56.25</v>
      </c>
      <c r="BN51" s="49">
        <v>277.27499999999998</v>
      </c>
      <c r="BO51" s="49">
        <v>62.1</v>
      </c>
      <c r="BP51" s="342"/>
      <c r="BQ51" s="49">
        <v>142.02500000000032</v>
      </c>
      <c r="BR51" s="49">
        <v>105.54999999999973</v>
      </c>
      <c r="BS51" s="49">
        <v>235.04999999999998</v>
      </c>
      <c r="BT51" s="49">
        <v>287.10000000000002</v>
      </c>
      <c r="BU51" s="306"/>
      <c r="BV51" s="49">
        <v>71.899999999999636</v>
      </c>
      <c r="BW51" s="49">
        <v>173.90000000000009</v>
      </c>
      <c r="BX51" s="49">
        <v>76.724999999999994</v>
      </c>
      <c r="BY51" s="49">
        <v>454.8</v>
      </c>
      <c r="BZ51" s="342"/>
      <c r="CA51" s="49">
        <v>146.22499999999991</v>
      </c>
      <c r="CB51" s="49">
        <v>33.000000000000455</v>
      </c>
      <c r="CC51" s="49">
        <v>349.125</v>
      </c>
      <c r="CD51" s="49">
        <v>348.9</v>
      </c>
      <c r="CE51" s="306"/>
      <c r="CF51" s="315">
        <v>137.69999999999982</v>
      </c>
      <c r="CG51" s="315">
        <v>87.449999999999818</v>
      </c>
      <c r="CH51" s="315">
        <v>158.625</v>
      </c>
      <c r="CI51" s="49">
        <v>236.29999999999998</v>
      </c>
      <c r="CJ51" s="306"/>
      <c r="CK51" s="49">
        <v>129.64999999999918</v>
      </c>
      <c r="CL51" s="49">
        <v>71.25</v>
      </c>
      <c r="CM51" s="49">
        <v>59.625</v>
      </c>
      <c r="CN51" s="49">
        <v>404.7</v>
      </c>
      <c r="CO51" s="342"/>
      <c r="CP51" s="49">
        <v>103.83749999999964</v>
      </c>
      <c r="CQ51" s="49">
        <v>103.04999999999973</v>
      </c>
      <c r="CR51" s="49">
        <v>156.97500000000002</v>
      </c>
      <c r="CS51" s="49">
        <v>198.00000000000003</v>
      </c>
      <c r="CT51" s="306"/>
      <c r="CU51" s="49">
        <v>27.974999999999909</v>
      </c>
      <c r="CV51" s="49">
        <v>93.849999999999454</v>
      </c>
      <c r="CW51" s="49">
        <v>179.85000000000002</v>
      </c>
      <c r="CX51" s="49">
        <v>869.39999999999986</v>
      </c>
      <c r="CY51" s="342"/>
      <c r="CZ51" s="49">
        <v>30.749999999999545</v>
      </c>
      <c r="DA51" s="49">
        <v>15.75</v>
      </c>
      <c r="DB51" s="49">
        <v>60.525000000000013</v>
      </c>
      <c r="DC51" s="49">
        <v>142.79999999999998</v>
      </c>
      <c r="DD51" s="306"/>
      <c r="DE51" s="49">
        <v>322.40000000000015</v>
      </c>
      <c r="DF51" s="49">
        <v>773.44999999999845</v>
      </c>
      <c r="DG51" s="49">
        <v>762.375</v>
      </c>
      <c r="DH51" s="298">
        <v>2695.7</v>
      </c>
      <c r="DI51" s="306"/>
      <c r="DJ51" s="298">
        <v>54.724999999999909</v>
      </c>
      <c r="DK51" s="298">
        <v>295.29999999999836</v>
      </c>
      <c r="DL51" s="298">
        <v>456</v>
      </c>
      <c r="DM51" s="49">
        <v>694.75</v>
      </c>
      <c r="DN51" s="306"/>
      <c r="DO51" s="49">
        <v>10.699999999999363</v>
      </c>
      <c r="DP51" s="49">
        <v>253.99999999999818</v>
      </c>
      <c r="DQ51" s="49">
        <v>64.2</v>
      </c>
      <c r="DR51" s="49">
        <v>417.70000000000005</v>
      </c>
      <c r="DS51" s="306"/>
      <c r="DT51" s="49">
        <v>0</v>
      </c>
      <c r="DU51" s="49">
        <v>0</v>
      </c>
      <c r="DV51" s="49">
        <v>0</v>
      </c>
      <c r="DW51" s="49">
        <v>194.9</v>
      </c>
      <c r="DX51" s="306"/>
      <c r="DY51" s="49">
        <v>726.07499999999209</v>
      </c>
      <c r="DZ51" s="49">
        <v>1083.9500000000007</v>
      </c>
      <c r="EA51" s="49">
        <v>2135.2500000000005</v>
      </c>
      <c r="EB51" s="298">
        <v>2881.5</v>
      </c>
      <c r="EC51" s="306"/>
      <c r="ED51" s="49">
        <v>25.499999999999091</v>
      </c>
      <c r="EE51" s="49">
        <v>194.70000000000073</v>
      </c>
      <c r="EF51" s="49">
        <v>0</v>
      </c>
      <c r="EG51" s="49">
        <v>234.2</v>
      </c>
      <c r="EH51" s="306"/>
      <c r="EI51" s="49">
        <v>83.674999999999272</v>
      </c>
      <c r="EJ51" s="49">
        <v>179.79999999999927</v>
      </c>
      <c r="EK51" s="49">
        <v>325.125</v>
      </c>
      <c r="EL51" s="49">
        <v>730.2</v>
      </c>
      <c r="EM51" s="306"/>
      <c r="EN51" s="49">
        <v>0</v>
      </c>
      <c r="EO51" s="49">
        <v>7.5</v>
      </c>
      <c r="EP51" s="49">
        <v>455.47500000000002</v>
      </c>
      <c r="EQ51" s="49">
        <v>364.8</v>
      </c>
      <c r="ER51" s="306"/>
      <c r="ES51" s="49">
        <v>104.349999999999</v>
      </c>
      <c r="ET51" s="49">
        <v>18.900000000000546</v>
      </c>
      <c r="EU51" s="49">
        <v>291.75</v>
      </c>
      <c r="EV51" s="49">
        <v>166.6</v>
      </c>
      <c r="EW51" s="306"/>
      <c r="EX51">
        <v>208.57499999999996</v>
      </c>
      <c r="EY51">
        <v>1027.8499999999967</v>
      </c>
      <c r="EZ51">
        <v>1087.2750000000001</v>
      </c>
      <c r="FA51" s="414">
        <v>2817.3</v>
      </c>
      <c r="FB51" s="306"/>
      <c r="FC51" s="49">
        <v>63.174999999998363</v>
      </c>
      <c r="FD51" s="49">
        <v>35.199999999999818</v>
      </c>
      <c r="FE51" s="49">
        <v>166.5</v>
      </c>
      <c r="FF51" s="49">
        <v>6</v>
      </c>
      <c r="FG51" s="306"/>
      <c r="FH51" s="315">
        <v>83.962499999998727</v>
      </c>
      <c r="FI51" s="315">
        <v>149.94999999999999</v>
      </c>
      <c r="FJ51" s="315">
        <v>183.07499999999999</v>
      </c>
      <c r="FK51" s="49">
        <v>403.9</v>
      </c>
      <c r="FL51" s="306"/>
      <c r="FM51" s="315">
        <v>107.89999999999964</v>
      </c>
      <c r="FN51" s="315">
        <v>150.699999999998</v>
      </c>
      <c r="FO51" s="315">
        <v>96.975000000000009</v>
      </c>
      <c r="FP51" s="49">
        <v>517.29999999999995</v>
      </c>
      <c r="FQ51" s="306"/>
      <c r="FR51" s="49">
        <v>61.325000000000728</v>
      </c>
      <c r="FS51" s="49">
        <v>171.25</v>
      </c>
      <c r="FT51" s="49">
        <v>142.125</v>
      </c>
      <c r="FU51" s="49">
        <v>421.40000000000003</v>
      </c>
      <c r="FV51" s="306"/>
      <c r="FW51" s="49">
        <v>0</v>
      </c>
      <c r="FX51" s="49">
        <v>19.300000000000182</v>
      </c>
      <c r="FY51" s="49">
        <v>122.47499999999999</v>
      </c>
      <c r="FZ51" s="49">
        <v>179.1</v>
      </c>
      <c r="GA51" s="306"/>
      <c r="GB51" s="49">
        <v>137.97500000000218</v>
      </c>
      <c r="GC51" s="49">
        <v>318.30000000001382</v>
      </c>
      <c r="GD51" s="49">
        <v>514.20000000000005</v>
      </c>
      <c r="GE51" s="49">
        <v>1076.7</v>
      </c>
      <c r="GF51" s="306"/>
      <c r="GG51" s="315">
        <v>58.124999999998181</v>
      </c>
      <c r="GH51" s="315">
        <v>178.75</v>
      </c>
      <c r="GI51" s="315">
        <v>185.625</v>
      </c>
      <c r="GJ51" s="49">
        <v>246</v>
      </c>
      <c r="GK51" s="306"/>
      <c r="GL51" s="49">
        <v>0</v>
      </c>
      <c r="GM51" s="49">
        <v>0</v>
      </c>
      <c r="GN51" s="49">
        <v>654.22499999999991</v>
      </c>
      <c r="GO51" s="49">
        <v>0</v>
      </c>
      <c r="GP51" s="306"/>
    </row>
    <row r="52" spans="1:198" ht="18">
      <c r="A52" s="40" t="s">
        <v>17</v>
      </c>
      <c r="B52" s="45">
        <f t="shared" si="1"/>
        <v>62763.600000000013</v>
      </c>
      <c r="C52" s="41"/>
      <c r="D52" s="49">
        <v>88.049999999999983</v>
      </c>
      <c r="E52" s="49">
        <v>157.39999999999998</v>
      </c>
      <c r="F52" s="49">
        <v>279.29999999999995</v>
      </c>
      <c r="G52" s="49">
        <v>158.79999999999995</v>
      </c>
      <c r="H52" s="342"/>
      <c r="I52" s="49">
        <v>79.974999999999994</v>
      </c>
      <c r="J52" s="49">
        <v>33.900000000000006</v>
      </c>
      <c r="K52" s="49">
        <v>93.974999999999994</v>
      </c>
      <c r="L52" s="49">
        <v>182.4</v>
      </c>
      <c r="M52" s="342"/>
      <c r="N52" s="49">
        <v>137.40000000000003</v>
      </c>
      <c r="O52" s="49">
        <v>129.30000000000001</v>
      </c>
      <c r="P52" s="49">
        <v>636.82500000000005</v>
      </c>
      <c r="Q52" s="573">
        <v>864.7</v>
      </c>
      <c r="R52" s="342"/>
      <c r="S52" s="298">
        <v>43.125000000000171</v>
      </c>
      <c r="T52" s="298">
        <v>115.90000000000009</v>
      </c>
      <c r="U52" s="298">
        <v>107.25</v>
      </c>
      <c r="V52" s="49">
        <v>221.8</v>
      </c>
      <c r="W52" s="342"/>
      <c r="X52" s="49">
        <v>74.75</v>
      </c>
      <c r="Y52" s="49">
        <v>112.20000000000005</v>
      </c>
      <c r="Z52" s="49">
        <v>202.42499999999998</v>
      </c>
      <c r="AA52" s="49">
        <v>421.7</v>
      </c>
      <c r="AB52" s="342"/>
      <c r="AC52" s="49">
        <v>254.27499999999986</v>
      </c>
      <c r="AD52" s="49">
        <v>357.64999999999986</v>
      </c>
      <c r="AE52" s="49">
        <v>641.77499999999998</v>
      </c>
      <c r="AF52" s="49">
        <v>290.59999999999997</v>
      </c>
      <c r="AG52" s="342"/>
      <c r="AH52" s="49">
        <v>269.7999999999995</v>
      </c>
      <c r="AI52" s="49">
        <v>340.90000000000009</v>
      </c>
      <c r="AJ52" s="49">
        <v>890.25000000000023</v>
      </c>
      <c r="AK52" s="49">
        <v>442</v>
      </c>
      <c r="AL52" s="342"/>
      <c r="AM52" s="49">
        <v>64.1749999999995</v>
      </c>
      <c r="AN52" s="49">
        <v>304.25</v>
      </c>
      <c r="AO52" s="49">
        <v>266.70000000000005</v>
      </c>
      <c r="AP52" s="49">
        <v>342.40000000000003</v>
      </c>
      <c r="AQ52" s="342"/>
      <c r="AR52" s="49">
        <v>89.424999999999272</v>
      </c>
      <c r="AS52" s="49">
        <v>145.24999999999994</v>
      </c>
      <c r="AT52" s="49">
        <v>214.5</v>
      </c>
      <c r="AU52" s="49">
        <v>10.4</v>
      </c>
      <c r="AV52" s="342"/>
      <c r="AW52" s="49">
        <v>101.27499999999964</v>
      </c>
      <c r="AX52" s="49">
        <v>491.54999999999973</v>
      </c>
      <c r="AY52" s="49">
        <v>585.82499999999993</v>
      </c>
      <c r="AZ52" s="49">
        <v>725.49999999999989</v>
      </c>
      <c r="BA52" s="342"/>
      <c r="BB52" s="49">
        <v>38.999999999999318</v>
      </c>
      <c r="BC52" s="49">
        <v>249.59999999999997</v>
      </c>
      <c r="BD52" s="49">
        <v>209.625</v>
      </c>
      <c r="BE52" s="49">
        <v>190.4</v>
      </c>
      <c r="BF52" s="342"/>
      <c r="BG52" s="49">
        <v>26.374999999999091</v>
      </c>
      <c r="BH52" s="49">
        <v>108</v>
      </c>
      <c r="BI52" s="49">
        <v>404.625</v>
      </c>
      <c r="BJ52" s="49">
        <v>68.600000000000009</v>
      </c>
      <c r="BK52" s="342"/>
      <c r="BL52" s="49">
        <v>47.849999999999682</v>
      </c>
      <c r="BM52" s="49">
        <v>62.04999999999999</v>
      </c>
      <c r="BN52" s="49">
        <v>245.77499999999998</v>
      </c>
      <c r="BO52" s="49">
        <v>277.8</v>
      </c>
      <c r="BP52" s="342"/>
      <c r="BQ52" s="49">
        <v>44.249999999999773</v>
      </c>
      <c r="BR52" s="49">
        <v>244.25</v>
      </c>
      <c r="BS52" s="49">
        <v>245.17499999999998</v>
      </c>
      <c r="BT52" s="49">
        <v>404.4</v>
      </c>
      <c r="BU52" s="306"/>
      <c r="BV52" s="49">
        <v>265.34999999999991</v>
      </c>
      <c r="BW52" s="49">
        <v>225.45000000000027</v>
      </c>
      <c r="BX52" s="49">
        <v>634.27500000000009</v>
      </c>
      <c r="BY52" s="49">
        <v>723.2</v>
      </c>
      <c r="BZ52" s="342"/>
      <c r="CA52" s="49">
        <v>32.500000000000227</v>
      </c>
      <c r="CB52" s="49">
        <v>166.64999999999964</v>
      </c>
      <c r="CC52" s="49">
        <v>259.20000000000005</v>
      </c>
      <c r="CD52" s="49">
        <v>574.79999999999995</v>
      </c>
      <c r="CE52" s="306"/>
      <c r="CF52" s="315">
        <v>35.999999999999773</v>
      </c>
      <c r="CG52" s="315">
        <v>236.75</v>
      </c>
      <c r="CH52" s="315">
        <v>182.7</v>
      </c>
      <c r="CI52" s="49">
        <v>542.29999999999995</v>
      </c>
      <c r="CJ52" s="306"/>
      <c r="CK52" s="49">
        <v>83.075000000000273</v>
      </c>
      <c r="CL52" s="49">
        <v>192.45</v>
      </c>
      <c r="CM52" s="49">
        <v>359.4</v>
      </c>
      <c r="CN52" s="49">
        <v>622.29999999999995</v>
      </c>
      <c r="CO52" s="342"/>
      <c r="CP52" s="49">
        <v>159.39999999999964</v>
      </c>
      <c r="CQ52" s="49">
        <v>215.94999999999891</v>
      </c>
      <c r="CR52" s="49">
        <v>270.07500000000005</v>
      </c>
      <c r="CS52" s="49">
        <v>503.2</v>
      </c>
      <c r="CT52" s="306"/>
      <c r="CU52" s="49">
        <v>74.874999999999091</v>
      </c>
      <c r="CV52" s="49">
        <v>323</v>
      </c>
      <c r="CW52" s="49">
        <v>623.92499999999995</v>
      </c>
      <c r="CX52" s="49">
        <v>894.7</v>
      </c>
      <c r="CY52" s="342"/>
      <c r="CZ52" s="49">
        <v>0</v>
      </c>
      <c r="DA52" s="49">
        <v>151.34999999999997</v>
      </c>
      <c r="DB52" s="49">
        <v>36</v>
      </c>
      <c r="DC52" s="49">
        <v>0</v>
      </c>
      <c r="DD52" s="306"/>
      <c r="DE52" s="49">
        <v>406.50000000000006</v>
      </c>
      <c r="DF52" s="49">
        <v>1241.1500000000005</v>
      </c>
      <c r="DG52" s="49">
        <v>2041.8750000000005</v>
      </c>
      <c r="DH52" s="298">
        <v>2184.3999999999996</v>
      </c>
      <c r="DI52" s="306"/>
      <c r="DJ52" s="298">
        <v>197.64999999999964</v>
      </c>
      <c r="DK52" s="298">
        <v>466.05000000000018</v>
      </c>
      <c r="DL52" s="298">
        <v>687.22500000000002</v>
      </c>
      <c r="DM52" s="49">
        <v>1135.7</v>
      </c>
      <c r="DN52" s="306"/>
      <c r="DO52" s="49">
        <v>295.12500000000045</v>
      </c>
      <c r="DP52" s="49">
        <v>683.40000000000055</v>
      </c>
      <c r="DQ52" s="49">
        <v>354</v>
      </c>
      <c r="DR52" s="49">
        <v>774.9</v>
      </c>
      <c r="DS52" s="306"/>
      <c r="DT52" s="49">
        <v>0</v>
      </c>
      <c r="DU52" s="49">
        <v>0</v>
      </c>
      <c r="DV52" s="49">
        <v>0</v>
      </c>
      <c r="DW52" s="49">
        <v>207</v>
      </c>
      <c r="DX52" s="306"/>
      <c r="DY52" s="49">
        <v>1240.6500000000042</v>
      </c>
      <c r="DZ52" s="49">
        <v>1864.8750000000018</v>
      </c>
      <c r="EA52" s="49">
        <v>3940.5000000000009</v>
      </c>
      <c r="EB52" s="298">
        <v>4086.7000000000012</v>
      </c>
      <c r="EC52" s="306"/>
      <c r="ED52" s="49">
        <v>85.700000000000728</v>
      </c>
      <c r="EE52" s="49">
        <v>139.600000000004</v>
      </c>
      <c r="EF52" s="49">
        <v>110.10000000000001</v>
      </c>
      <c r="EG52" s="49">
        <v>458.7</v>
      </c>
      <c r="EH52" s="306"/>
      <c r="EI52" s="49">
        <v>74.950000000000728</v>
      </c>
      <c r="EJ52" s="49">
        <v>202.30000000000291</v>
      </c>
      <c r="EK52" s="49">
        <v>446.02499999999998</v>
      </c>
      <c r="EL52" s="49">
        <v>265.39999999999998</v>
      </c>
      <c r="EM52" s="306"/>
      <c r="EN52" s="49">
        <v>0</v>
      </c>
      <c r="EO52" s="49">
        <v>159.40000000000146</v>
      </c>
      <c r="EP52" s="49">
        <v>398.24999999999989</v>
      </c>
      <c r="EQ52" s="49">
        <v>554.5</v>
      </c>
      <c r="ER52" s="306"/>
      <c r="ES52" s="49">
        <v>46.375000000000909</v>
      </c>
      <c r="ET52" s="49">
        <v>31</v>
      </c>
      <c r="EU52" s="49">
        <v>328.875</v>
      </c>
      <c r="EV52" s="49">
        <v>401.40000000000003</v>
      </c>
      <c r="EW52" s="306"/>
      <c r="EX52">
        <v>720.5</v>
      </c>
      <c r="EY52">
        <v>1731.5999999999985</v>
      </c>
      <c r="EZ52">
        <v>1449.9</v>
      </c>
      <c r="FA52" s="414">
        <v>2144.2999999999997</v>
      </c>
      <c r="FB52" s="306"/>
      <c r="FC52" s="49">
        <v>39</v>
      </c>
      <c r="FD52" s="49">
        <v>74.700000000000728</v>
      </c>
      <c r="FE52" s="49">
        <v>263.10000000000002</v>
      </c>
      <c r="FF52" s="49">
        <v>392.4</v>
      </c>
      <c r="FG52" s="306"/>
      <c r="FH52" s="315">
        <v>70.699999999999818</v>
      </c>
      <c r="FI52" s="315">
        <v>239.59999999999997</v>
      </c>
      <c r="FJ52" s="315">
        <v>310.64999999999998</v>
      </c>
      <c r="FK52" s="49">
        <v>94.3</v>
      </c>
      <c r="FL52" s="306"/>
      <c r="FM52" s="315">
        <v>109.92499999999927</v>
      </c>
      <c r="FN52" s="315">
        <v>165.12500000000182</v>
      </c>
      <c r="FO52" s="315">
        <v>226.125</v>
      </c>
      <c r="FP52" s="49">
        <v>172</v>
      </c>
      <c r="FQ52" s="306"/>
      <c r="FR52" s="49">
        <v>129.34999999999854</v>
      </c>
      <c r="FS52" s="49">
        <v>247.84999999999997</v>
      </c>
      <c r="FT52" s="49">
        <v>308.625</v>
      </c>
      <c r="FU52" s="49">
        <v>592.9</v>
      </c>
      <c r="FV52" s="306"/>
      <c r="FW52" s="49">
        <v>0</v>
      </c>
      <c r="FX52" s="49">
        <v>211.80000000000109</v>
      </c>
      <c r="FY52" s="49">
        <v>184.2</v>
      </c>
      <c r="FZ52" s="49">
        <v>359.8</v>
      </c>
      <c r="GA52" s="306"/>
      <c r="GB52" s="49">
        <v>270.74999999999818</v>
      </c>
      <c r="GC52" s="49">
        <v>467.19999999998765</v>
      </c>
      <c r="GD52" s="49">
        <v>1022.3249999999999</v>
      </c>
      <c r="GE52" s="49">
        <v>1298.4000000000001</v>
      </c>
      <c r="GF52" s="306"/>
      <c r="GG52" s="315">
        <v>82.000000000000909</v>
      </c>
      <c r="GH52" s="315">
        <v>234.25</v>
      </c>
      <c r="GI52" s="315">
        <v>283.5</v>
      </c>
      <c r="GJ52" s="49">
        <v>440.5</v>
      </c>
      <c r="GK52" s="306"/>
      <c r="GL52" s="49">
        <v>0</v>
      </c>
      <c r="GM52" s="49">
        <v>0</v>
      </c>
      <c r="GN52" s="49">
        <v>689.625</v>
      </c>
      <c r="GO52" s="49">
        <v>0</v>
      </c>
      <c r="GP52" s="306"/>
    </row>
    <row r="53" spans="1:198" ht="18">
      <c r="A53" s="38" t="s">
        <v>3156</v>
      </c>
      <c r="B53" s="45">
        <f t="shared" si="1"/>
        <v>24196.65</v>
      </c>
      <c r="C53" s="41"/>
      <c r="D53" s="49">
        <v>0</v>
      </c>
      <c r="E53" s="49">
        <v>0</v>
      </c>
      <c r="F53" s="49">
        <v>359.02499999999998</v>
      </c>
      <c r="G53" s="49">
        <v>225.59999999999997</v>
      </c>
      <c r="H53" s="342"/>
      <c r="I53" s="49">
        <v>0</v>
      </c>
      <c r="J53" s="49">
        <v>0</v>
      </c>
      <c r="K53" s="49">
        <v>203.25</v>
      </c>
      <c r="L53" s="49">
        <v>313.10000000000002</v>
      </c>
      <c r="M53" s="342"/>
      <c r="N53" s="49">
        <v>0</v>
      </c>
      <c r="O53" s="49">
        <v>0</v>
      </c>
      <c r="P53" s="49">
        <v>561.07500000000005</v>
      </c>
      <c r="Q53" s="573">
        <v>521.49999999999989</v>
      </c>
      <c r="R53" s="342"/>
      <c r="S53" s="298">
        <v>0</v>
      </c>
      <c r="T53" s="298">
        <v>0</v>
      </c>
      <c r="U53" s="298">
        <v>0</v>
      </c>
      <c r="V53" s="49">
        <v>277.8</v>
      </c>
      <c r="W53" s="342"/>
      <c r="X53" s="49">
        <v>0</v>
      </c>
      <c r="Y53" s="49">
        <v>0</v>
      </c>
      <c r="Z53" s="49">
        <v>0</v>
      </c>
      <c r="AA53" s="49">
        <v>247.4</v>
      </c>
      <c r="AB53" s="342"/>
      <c r="AC53" s="49">
        <v>0</v>
      </c>
      <c r="AD53" s="49">
        <v>0</v>
      </c>
      <c r="AE53" s="49">
        <v>0</v>
      </c>
      <c r="AF53" s="49">
        <v>399</v>
      </c>
      <c r="AG53" s="342"/>
      <c r="AH53" s="49">
        <v>0</v>
      </c>
      <c r="AI53" s="49">
        <v>0</v>
      </c>
      <c r="AJ53" s="49">
        <v>0</v>
      </c>
      <c r="AK53" s="49">
        <v>539.59999999999991</v>
      </c>
      <c r="AL53" s="342"/>
      <c r="AM53" s="49">
        <v>0</v>
      </c>
      <c r="AN53" s="49">
        <v>0</v>
      </c>
      <c r="AO53" s="49">
        <v>0</v>
      </c>
      <c r="AP53" s="49">
        <v>537.09999999999991</v>
      </c>
      <c r="AQ53" s="342"/>
      <c r="AR53" s="49">
        <v>0</v>
      </c>
      <c r="AS53" s="49">
        <v>0</v>
      </c>
      <c r="AT53" s="49">
        <v>0</v>
      </c>
      <c r="AU53" s="49">
        <v>107.8</v>
      </c>
      <c r="AV53" s="342"/>
      <c r="AW53" s="49">
        <v>0</v>
      </c>
      <c r="AX53" s="49">
        <v>0</v>
      </c>
      <c r="AY53" s="49">
        <v>0</v>
      </c>
      <c r="AZ53" s="49">
        <v>608.5</v>
      </c>
      <c r="BA53" s="342"/>
      <c r="BB53" s="49">
        <v>0</v>
      </c>
      <c r="BC53" s="49">
        <v>0</v>
      </c>
      <c r="BD53" s="49">
        <v>0</v>
      </c>
      <c r="BE53" s="49">
        <v>270.5</v>
      </c>
      <c r="BF53" s="342"/>
      <c r="BG53" s="49">
        <v>0</v>
      </c>
      <c r="BH53" s="49">
        <v>0</v>
      </c>
      <c r="BI53" s="49">
        <v>0</v>
      </c>
      <c r="BJ53" s="49">
        <v>256.2</v>
      </c>
      <c r="BK53" s="342"/>
      <c r="BL53" s="49">
        <v>0</v>
      </c>
      <c r="BM53" s="49">
        <v>0</v>
      </c>
      <c r="BN53" s="49">
        <v>0</v>
      </c>
      <c r="BO53" s="49">
        <v>330.79999999999995</v>
      </c>
      <c r="BP53" s="342"/>
      <c r="BQ53" s="49">
        <v>0</v>
      </c>
      <c r="BR53" s="49">
        <v>0</v>
      </c>
      <c r="BS53" s="49">
        <v>0</v>
      </c>
      <c r="BT53" s="49">
        <v>494</v>
      </c>
      <c r="BU53" s="306"/>
      <c r="BV53" s="49">
        <v>0</v>
      </c>
      <c r="BW53" s="49">
        <v>0</v>
      </c>
      <c r="BX53" s="49">
        <v>0</v>
      </c>
      <c r="BY53" s="49">
        <v>540.4</v>
      </c>
      <c r="BZ53" s="342"/>
      <c r="CA53" s="49">
        <v>0</v>
      </c>
      <c r="CB53" s="49">
        <v>0</v>
      </c>
      <c r="CC53" s="49">
        <v>0</v>
      </c>
      <c r="CD53" s="49">
        <v>517.90000000000009</v>
      </c>
      <c r="CE53" s="306"/>
      <c r="CF53" s="315">
        <v>0</v>
      </c>
      <c r="CG53" s="315">
        <v>0</v>
      </c>
      <c r="CH53" s="315">
        <v>0</v>
      </c>
      <c r="CI53" s="49">
        <v>457</v>
      </c>
      <c r="CJ53" s="306"/>
      <c r="CK53" s="49">
        <v>0</v>
      </c>
      <c r="CL53" s="49">
        <v>0</v>
      </c>
      <c r="CM53" s="49">
        <v>0</v>
      </c>
      <c r="CN53" s="49">
        <v>379</v>
      </c>
      <c r="CO53" s="342"/>
      <c r="CP53" s="49">
        <v>0</v>
      </c>
      <c r="CQ53" s="49">
        <v>0</v>
      </c>
      <c r="CR53" s="49">
        <v>0</v>
      </c>
      <c r="CS53" s="49">
        <v>279.60000000000002</v>
      </c>
      <c r="CT53" s="306"/>
      <c r="CU53" s="49">
        <v>0</v>
      </c>
      <c r="CV53" s="49">
        <v>0</v>
      </c>
      <c r="CW53" s="49">
        <v>0</v>
      </c>
      <c r="CX53" s="49">
        <v>597.79999999999995</v>
      </c>
      <c r="CY53" s="342"/>
      <c r="CZ53" s="49">
        <v>0</v>
      </c>
      <c r="DA53" s="49">
        <v>0</v>
      </c>
      <c r="DB53" s="49">
        <v>0</v>
      </c>
      <c r="DC53" s="49">
        <v>0</v>
      </c>
      <c r="DD53" s="306"/>
      <c r="DE53" s="49">
        <v>0</v>
      </c>
      <c r="DF53" s="49">
        <v>0</v>
      </c>
      <c r="DG53" s="49">
        <v>0</v>
      </c>
      <c r="DH53" s="298">
        <v>3398.8</v>
      </c>
      <c r="DI53" s="306"/>
      <c r="DJ53" s="298">
        <v>0</v>
      </c>
      <c r="DK53" s="298">
        <v>0</v>
      </c>
      <c r="DL53" s="298">
        <v>0</v>
      </c>
      <c r="DM53" s="49">
        <v>604.1</v>
      </c>
      <c r="DN53" s="306"/>
      <c r="DO53" s="49">
        <v>0</v>
      </c>
      <c r="DP53" s="49">
        <v>0</v>
      </c>
      <c r="DQ53" s="49">
        <v>0</v>
      </c>
      <c r="DR53" s="49">
        <v>558.29999999999995</v>
      </c>
      <c r="DS53" s="306"/>
      <c r="DT53" s="49">
        <v>0</v>
      </c>
      <c r="DU53" s="49">
        <v>0</v>
      </c>
      <c r="DV53" s="49">
        <v>0</v>
      </c>
      <c r="DW53" s="49">
        <v>175.9</v>
      </c>
      <c r="DX53" s="306"/>
      <c r="DY53" s="49">
        <v>0</v>
      </c>
      <c r="DZ53" s="49">
        <v>0</v>
      </c>
      <c r="EA53" s="49">
        <v>0</v>
      </c>
      <c r="EB53" s="298">
        <v>3111.3999999999992</v>
      </c>
      <c r="EC53" s="306"/>
      <c r="ED53" s="49">
        <v>0</v>
      </c>
      <c r="EE53" s="49">
        <v>0</v>
      </c>
      <c r="EF53" s="49">
        <v>0</v>
      </c>
      <c r="EG53" s="49">
        <v>276.7</v>
      </c>
      <c r="EH53" s="306"/>
      <c r="EI53" s="49">
        <v>0</v>
      </c>
      <c r="EJ53" s="49">
        <v>0</v>
      </c>
      <c r="EK53" s="49">
        <v>0</v>
      </c>
      <c r="EL53" s="49">
        <v>471.9</v>
      </c>
      <c r="EM53" s="306"/>
      <c r="EN53" s="49">
        <v>0</v>
      </c>
      <c r="EO53" s="49">
        <v>0</v>
      </c>
      <c r="EP53" s="49">
        <v>0</v>
      </c>
      <c r="EQ53" s="49">
        <v>676.2</v>
      </c>
      <c r="ER53" s="306"/>
      <c r="ES53" s="49">
        <v>0</v>
      </c>
      <c r="ET53" s="49">
        <v>0</v>
      </c>
      <c r="EU53" s="49">
        <v>0</v>
      </c>
      <c r="EV53" s="49">
        <v>462.5</v>
      </c>
      <c r="EW53" s="306"/>
      <c r="EX53">
        <v>0</v>
      </c>
      <c r="EY53">
        <v>0</v>
      </c>
      <c r="EZ53">
        <v>0</v>
      </c>
      <c r="FA53" s="414">
        <v>2918.4</v>
      </c>
      <c r="FB53" s="306"/>
      <c r="FC53" s="49">
        <v>0</v>
      </c>
      <c r="FD53" s="49">
        <v>0</v>
      </c>
      <c r="FE53" s="49">
        <v>0</v>
      </c>
      <c r="FF53" s="49">
        <v>448.8</v>
      </c>
      <c r="FG53" s="306"/>
      <c r="FH53" s="315">
        <v>0</v>
      </c>
      <c r="FI53" s="315">
        <v>0</v>
      </c>
      <c r="FJ53" s="315">
        <v>0</v>
      </c>
      <c r="FK53" s="49">
        <v>266.5</v>
      </c>
      <c r="FL53" s="306"/>
      <c r="FM53" s="315">
        <v>0</v>
      </c>
      <c r="FN53" s="315">
        <v>0</v>
      </c>
      <c r="FO53" s="315">
        <v>0</v>
      </c>
      <c r="FP53" s="49">
        <v>208.3</v>
      </c>
      <c r="FQ53" s="306"/>
      <c r="FR53" s="49">
        <v>0</v>
      </c>
      <c r="FS53" s="49">
        <v>0</v>
      </c>
      <c r="FT53" s="49">
        <v>0</v>
      </c>
      <c r="FU53" s="49">
        <v>346</v>
      </c>
      <c r="FV53" s="306"/>
      <c r="FW53" s="49">
        <v>0</v>
      </c>
      <c r="FX53" s="49">
        <v>0</v>
      </c>
      <c r="FY53" s="49">
        <v>0</v>
      </c>
      <c r="FZ53" s="49">
        <v>42</v>
      </c>
      <c r="GA53" s="306"/>
      <c r="GB53" s="49">
        <v>0</v>
      </c>
      <c r="GC53" s="49">
        <v>0</v>
      </c>
      <c r="GD53" s="49">
        <v>0</v>
      </c>
      <c r="GE53" s="49">
        <v>896.4</v>
      </c>
      <c r="GF53" s="306"/>
      <c r="GG53" s="315">
        <v>0</v>
      </c>
      <c r="GH53" s="315">
        <v>0</v>
      </c>
      <c r="GI53" s="315">
        <v>0</v>
      </c>
      <c r="GJ53" s="49">
        <v>310.5</v>
      </c>
      <c r="GK53" s="306"/>
      <c r="GL53" s="49">
        <v>0</v>
      </c>
      <c r="GM53" s="49">
        <v>0</v>
      </c>
      <c r="GN53" s="49">
        <v>0</v>
      </c>
      <c r="GO53" s="49">
        <v>0</v>
      </c>
      <c r="GP53" s="306"/>
    </row>
    <row r="54" spans="1:198" ht="18">
      <c r="A54" s="39" t="s">
        <v>161</v>
      </c>
      <c r="B54" s="45">
        <f t="shared" si="1"/>
        <v>59067.799999999981</v>
      </c>
      <c r="C54" s="41"/>
      <c r="D54" s="49">
        <v>41.05</v>
      </c>
      <c r="E54" s="49">
        <v>188.25</v>
      </c>
      <c r="F54" s="49">
        <v>75.150000000000006</v>
      </c>
      <c r="G54" s="49">
        <v>226.59999999999997</v>
      </c>
      <c r="H54" s="342"/>
      <c r="I54" s="49">
        <v>73.424999999999983</v>
      </c>
      <c r="J54" s="49">
        <v>24</v>
      </c>
      <c r="K54" s="49">
        <v>3.3000000000000003</v>
      </c>
      <c r="L54" s="49">
        <v>241.89999999999998</v>
      </c>
      <c r="M54" s="342"/>
      <c r="N54" s="49">
        <v>181.87499999999977</v>
      </c>
      <c r="O54" s="49">
        <v>89.049999999999983</v>
      </c>
      <c r="P54" s="49">
        <v>255.14999999999998</v>
      </c>
      <c r="Q54" s="573">
        <v>849.09999999999991</v>
      </c>
      <c r="R54" s="342"/>
      <c r="S54" s="298">
        <v>48.350000000000023</v>
      </c>
      <c r="T54" s="298">
        <v>108.75</v>
      </c>
      <c r="U54" s="298">
        <v>162.44999999999999</v>
      </c>
      <c r="V54" s="49">
        <v>199.1</v>
      </c>
      <c r="W54" s="342"/>
      <c r="X54" s="49">
        <v>62.975000000000023</v>
      </c>
      <c r="Y54" s="49">
        <v>165.19999999999982</v>
      </c>
      <c r="Z54" s="49">
        <v>289.125</v>
      </c>
      <c r="AA54" s="49">
        <v>381.8</v>
      </c>
      <c r="AB54" s="342"/>
      <c r="AC54" s="49">
        <v>171.95000000000005</v>
      </c>
      <c r="AD54" s="49">
        <v>375.5</v>
      </c>
      <c r="AE54" s="49">
        <v>593.09999999999991</v>
      </c>
      <c r="AF54" s="49">
        <v>268.2</v>
      </c>
      <c r="AG54" s="342"/>
      <c r="AH54" s="49">
        <v>235.47500000000025</v>
      </c>
      <c r="AI54" s="49">
        <v>419.54999999999973</v>
      </c>
      <c r="AJ54" s="49">
        <v>503.4</v>
      </c>
      <c r="AK54" s="49">
        <v>351.99999999999994</v>
      </c>
      <c r="AL54" s="342"/>
      <c r="AM54" s="49">
        <v>108.20000000000005</v>
      </c>
      <c r="AN54" s="49">
        <v>261.24999999999955</v>
      </c>
      <c r="AO54" s="49">
        <v>177.67500000000001</v>
      </c>
      <c r="AP54" s="49">
        <v>349</v>
      </c>
      <c r="AQ54" s="342"/>
      <c r="AR54" s="49">
        <v>118.42499999999995</v>
      </c>
      <c r="AS54" s="49">
        <v>231.5</v>
      </c>
      <c r="AT54" s="49">
        <v>105.30000000000001</v>
      </c>
      <c r="AU54" s="49">
        <v>210</v>
      </c>
      <c r="AV54" s="342"/>
      <c r="AW54" s="49">
        <v>202.89999999999986</v>
      </c>
      <c r="AX54" s="49">
        <v>477.09999999999854</v>
      </c>
      <c r="AY54" s="49">
        <v>757.72499999999991</v>
      </c>
      <c r="AZ54" s="49">
        <v>436.7</v>
      </c>
      <c r="BA54" s="342"/>
      <c r="BB54" s="49">
        <v>62.099999999999909</v>
      </c>
      <c r="BC54" s="49">
        <v>238.25</v>
      </c>
      <c r="BD54" s="49">
        <v>378.15</v>
      </c>
      <c r="BE54" s="49">
        <v>276.5</v>
      </c>
      <c r="BF54" s="342"/>
      <c r="BG54" s="49">
        <v>65.399999999999636</v>
      </c>
      <c r="BH54" s="49">
        <v>117.39999999999999</v>
      </c>
      <c r="BI54" s="49">
        <v>444.82500000000005</v>
      </c>
      <c r="BJ54" s="49">
        <v>144</v>
      </c>
      <c r="BK54" s="342"/>
      <c r="BL54" s="49">
        <v>40.75</v>
      </c>
      <c r="BM54" s="49">
        <v>120.15</v>
      </c>
      <c r="BN54" s="49">
        <v>172.42500000000001</v>
      </c>
      <c r="BO54" s="49">
        <v>193.9</v>
      </c>
      <c r="BP54" s="342"/>
      <c r="BQ54" s="49">
        <v>49.950000000000045</v>
      </c>
      <c r="BR54" s="49">
        <v>290.14999999999782</v>
      </c>
      <c r="BS54" s="49">
        <v>161.32499999999999</v>
      </c>
      <c r="BT54" s="49">
        <v>449</v>
      </c>
      <c r="BU54" s="306"/>
      <c r="BV54" s="49">
        <v>161.92500000000041</v>
      </c>
      <c r="BW54" s="49">
        <v>236.49999999999909</v>
      </c>
      <c r="BX54" s="49">
        <v>334.875</v>
      </c>
      <c r="BY54" s="49">
        <v>576.20000000000016</v>
      </c>
      <c r="BZ54" s="342"/>
      <c r="CA54" s="49">
        <v>52</v>
      </c>
      <c r="CB54" s="49">
        <v>243.14999999999873</v>
      </c>
      <c r="CC54" s="49">
        <v>227.02499999999998</v>
      </c>
      <c r="CD54" s="49">
        <v>451.6</v>
      </c>
      <c r="CE54" s="306"/>
      <c r="CF54" s="315">
        <v>29.950000000000045</v>
      </c>
      <c r="CG54" s="315">
        <v>198.39999999999873</v>
      </c>
      <c r="CH54" s="315">
        <v>396.375</v>
      </c>
      <c r="CI54" s="49">
        <v>455.4</v>
      </c>
      <c r="CJ54" s="306"/>
      <c r="CK54" s="49">
        <v>73.625000000000455</v>
      </c>
      <c r="CL54" s="49">
        <v>274.55</v>
      </c>
      <c r="CM54" s="49">
        <v>173.25</v>
      </c>
      <c r="CN54" s="49">
        <v>401.3</v>
      </c>
      <c r="CO54" s="342"/>
      <c r="CP54" s="49">
        <v>113.32500000000027</v>
      </c>
      <c r="CQ54" s="49">
        <v>241.29999999999836</v>
      </c>
      <c r="CR54" s="49">
        <v>366.375</v>
      </c>
      <c r="CS54" s="49">
        <v>319</v>
      </c>
      <c r="CT54" s="306"/>
      <c r="CU54" s="49">
        <v>120.72500000000036</v>
      </c>
      <c r="CV54" s="49">
        <v>188.39999999999964</v>
      </c>
      <c r="CW54" s="49">
        <v>649.42499999999995</v>
      </c>
      <c r="CX54" s="49">
        <v>510.2</v>
      </c>
      <c r="CY54" s="342"/>
      <c r="CZ54" s="49">
        <v>12.150000000000546</v>
      </c>
      <c r="DA54" s="49">
        <v>70.5</v>
      </c>
      <c r="DB54" s="49">
        <v>66.900000000000006</v>
      </c>
      <c r="DC54" s="49">
        <v>19.5</v>
      </c>
      <c r="DD54" s="306"/>
      <c r="DE54" s="49">
        <v>798.29999999999984</v>
      </c>
      <c r="DF54" s="49">
        <v>938.50000000000273</v>
      </c>
      <c r="DG54" s="49">
        <v>2373.8249999999998</v>
      </c>
      <c r="DH54" s="298">
        <v>1593.8999999999999</v>
      </c>
      <c r="DI54" s="306"/>
      <c r="DJ54" s="298">
        <v>197.85000000000036</v>
      </c>
      <c r="DK54" s="298">
        <v>498.20000000000346</v>
      </c>
      <c r="DL54" s="298">
        <v>691.80000000000007</v>
      </c>
      <c r="DM54" s="49">
        <v>901.80000000000007</v>
      </c>
      <c r="DN54" s="306"/>
      <c r="DO54" s="49">
        <v>97.975000000000364</v>
      </c>
      <c r="DP54" s="49">
        <v>506.30000000000473</v>
      </c>
      <c r="DQ54" s="49">
        <v>410.77500000000009</v>
      </c>
      <c r="DR54" s="49">
        <v>472.9</v>
      </c>
      <c r="DS54" s="306"/>
      <c r="DT54" s="49">
        <v>0</v>
      </c>
      <c r="DU54" s="49">
        <v>0</v>
      </c>
      <c r="DV54" s="49">
        <v>0</v>
      </c>
      <c r="DW54" s="49">
        <v>220.79999999999998</v>
      </c>
      <c r="DX54" s="306"/>
      <c r="DY54" s="49">
        <v>839.59999999999718</v>
      </c>
      <c r="DZ54" s="49">
        <v>2200.8749999999973</v>
      </c>
      <c r="EA54" s="49">
        <v>3610.875</v>
      </c>
      <c r="EB54" s="298">
        <v>3713.6000000000004</v>
      </c>
      <c r="EC54" s="306"/>
      <c r="ED54" s="49">
        <v>44.999999999997272</v>
      </c>
      <c r="EE54" s="49">
        <v>121.84999999999673</v>
      </c>
      <c r="EF54" s="49">
        <v>118.05000000000001</v>
      </c>
      <c r="EG54" s="49">
        <v>52.8</v>
      </c>
      <c r="EH54" s="306"/>
      <c r="EI54" s="49">
        <v>163.64999999999782</v>
      </c>
      <c r="EJ54" s="49">
        <v>101.24999999999818</v>
      </c>
      <c r="EK54" s="49">
        <v>431.47500000000002</v>
      </c>
      <c r="EL54" s="49">
        <v>133.4</v>
      </c>
      <c r="EM54" s="306"/>
      <c r="EN54" s="49">
        <v>0</v>
      </c>
      <c r="EO54" s="49">
        <v>295.64999999999964</v>
      </c>
      <c r="EP54" s="49">
        <v>302.47500000000002</v>
      </c>
      <c r="EQ54" s="49">
        <v>656.60000000000014</v>
      </c>
      <c r="ER54" s="306"/>
      <c r="ES54" s="49">
        <v>64.849999999998545</v>
      </c>
      <c r="ET54" s="49">
        <v>95.249999999998181</v>
      </c>
      <c r="EU54" s="49">
        <v>412.79999999999995</v>
      </c>
      <c r="EV54" s="49">
        <v>261.5</v>
      </c>
      <c r="EW54" s="306"/>
      <c r="EX54">
        <v>1028.9249999999997</v>
      </c>
      <c r="EY54">
        <v>1405.4499999999989</v>
      </c>
      <c r="EZ54">
        <v>2251.65</v>
      </c>
      <c r="FA54" s="414">
        <v>2694.7</v>
      </c>
      <c r="FB54" s="306"/>
      <c r="FC54" s="49">
        <v>39.974999999997635</v>
      </c>
      <c r="FD54" s="49">
        <v>109.80000000000109</v>
      </c>
      <c r="FE54" s="49">
        <v>175.5</v>
      </c>
      <c r="FF54" s="49">
        <v>266.5</v>
      </c>
      <c r="FG54" s="306"/>
      <c r="FH54" s="315">
        <v>41.149999999998727</v>
      </c>
      <c r="FI54" s="315">
        <v>200.04999999999998</v>
      </c>
      <c r="FJ54" s="315">
        <v>322.875</v>
      </c>
      <c r="FK54" s="49">
        <v>488.5</v>
      </c>
      <c r="FL54" s="306"/>
      <c r="FM54" s="315">
        <v>107.24999999999818</v>
      </c>
      <c r="FN54" s="315">
        <v>225.47500000000218</v>
      </c>
      <c r="FO54" s="315">
        <v>186.9</v>
      </c>
      <c r="FP54" s="49">
        <v>181.1</v>
      </c>
      <c r="FQ54" s="306"/>
      <c r="FR54" s="49">
        <v>77.374999999999091</v>
      </c>
      <c r="FS54" s="49">
        <v>281.60000000000002</v>
      </c>
      <c r="FT54" s="49">
        <v>366.97500000000002</v>
      </c>
      <c r="FU54" s="49">
        <v>406.90000000000003</v>
      </c>
      <c r="FV54" s="306"/>
      <c r="FW54" s="49">
        <v>0</v>
      </c>
      <c r="FX54" s="49">
        <v>241.60000000000218</v>
      </c>
      <c r="FY54" s="49">
        <v>197.25</v>
      </c>
      <c r="FZ54" s="49">
        <v>268.7</v>
      </c>
      <c r="GA54" s="306"/>
      <c r="GB54" s="49">
        <v>236.375</v>
      </c>
      <c r="GC54" s="49">
        <v>528.94999999998322</v>
      </c>
      <c r="GD54" s="49">
        <v>751.5</v>
      </c>
      <c r="GE54" s="49">
        <v>1081.2</v>
      </c>
      <c r="GF54" s="306"/>
      <c r="GG54" s="315">
        <v>69.875000000000909</v>
      </c>
      <c r="GH54" s="315">
        <v>279.75</v>
      </c>
      <c r="GI54" s="315">
        <v>215.25</v>
      </c>
      <c r="GJ54" s="49">
        <v>207</v>
      </c>
      <c r="GK54" s="306"/>
      <c r="GL54" s="49">
        <v>0</v>
      </c>
      <c r="GM54" s="49">
        <v>0</v>
      </c>
      <c r="GN54" s="49">
        <v>617.47499999999991</v>
      </c>
      <c r="GO54" s="49">
        <v>0</v>
      </c>
      <c r="GP54" s="306"/>
    </row>
    <row r="55" spans="1:198" ht="18">
      <c r="A55" s="39" t="s">
        <v>3818</v>
      </c>
      <c r="B55" s="45">
        <f t="shared" si="1"/>
        <v>577.69999999999993</v>
      </c>
      <c r="C55" s="41"/>
      <c r="D55" s="49">
        <v>0</v>
      </c>
      <c r="E55" s="49">
        <v>0</v>
      </c>
      <c r="F55" s="49">
        <v>0</v>
      </c>
      <c r="G55" s="49">
        <v>60.3</v>
      </c>
      <c r="H55" s="342"/>
      <c r="I55" s="49">
        <v>0</v>
      </c>
      <c r="J55" s="49">
        <v>0</v>
      </c>
      <c r="K55" s="49">
        <v>0</v>
      </c>
      <c r="L55" s="49">
        <v>0</v>
      </c>
      <c r="M55" s="342"/>
      <c r="N55" s="49">
        <v>0</v>
      </c>
      <c r="O55" s="49">
        <v>0</v>
      </c>
      <c r="P55" s="49">
        <v>0</v>
      </c>
      <c r="Q55" s="573">
        <v>517.4</v>
      </c>
      <c r="R55" s="342"/>
      <c r="S55" s="49">
        <v>0</v>
      </c>
      <c r="T55" s="49">
        <v>0</v>
      </c>
      <c r="U55" s="49">
        <v>0</v>
      </c>
      <c r="V55" s="49">
        <v>0</v>
      </c>
      <c r="W55" s="342"/>
      <c r="X55" s="49">
        <v>0</v>
      </c>
      <c r="Y55" s="49">
        <v>0</v>
      </c>
      <c r="Z55" s="49">
        <v>0</v>
      </c>
      <c r="AA55" s="49">
        <v>0</v>
      </c>
      <c r="AB55" s="342"/>
      <c r="AC55" s="49">
        <v>0</v>
      </c>
      <c r="AD55" s="49">
        <v>0</v>
      </c>
      <c r="AE55" s="49">
        <v>0</v>
      </c>
      <c r="AF55" s="49">
        <v>0</v>
      </c>
      <c r="AG55" s="342"/>
      <c r="AH55" s="49">
        <v>0</v>
      </c>
      <c r="AI55" s="49">
        <v>0</v>
      </c>
      <c r="AJ55" s="49">
        <v>0</v>
      </c>
      <c r="AK55" s="49">
        <v>0</v>
      </c>
      <c r="AL55" s="342"/>
      <c r="AM55" s="49">
        <v>0</v>
      </c>
      <c r="AN55" s="49">
        <v>0</v>
      </c>
      <c r="AO55" s="49">
        <v>0</v>
      </c>
      <c r="AP55" s="49">
        <v>0</v>
      </c>
      <c r="AQ55" s="342"/>
      <c r="AR55" s="49">
        <v>0</v>
      </c>
      <c r="AS55" s="49">
        <v>0</v>
      </c>
      <c r="AT55" s="49">
        <v>0</v>
      </c>
      <c r="AU55" s="49">
        <v>0</v>
      </c>
      <c r="AV55" s="342"/>
      <c r="AW55" s="49">
        <v>0</v>
      </c>
      <c r="AX55" s="49">
        <v>0</v>
      </c>
      <c r="AY55" s="49">
        <v>0</v>
      </c>
      <c r="AZ55" s="49">
        <v>0</v>
      </c>
      <c r="BA55" s="342"/>
      <c r="BB55" s="49">
        <v>0</v>
      </c>
      <c r="BC55" s="49">
        <v>0</v>
      </c>
      <c r="BD55" s="49">
        <v>0</v>
      </c>
      <c r="BE55" s="49">
        <v>0</v>
      </c>
      <c r="BF55" s="342"/>
      <c r="BG55" s="49">
        <v>0</v>
      </c>
      <c r="BH55" s="49">
        <v>0</v>
      </c>
      <c r="BI55" s="49">
        <v>0</v>
      </c>
      <c r="BJ55" s="49">
        <v>0</v>
      </c>
      <c r="BK55" s="342"/>
      <c r="BL55" s="49">
        <v>0</v>
      </c>
      <c r="BM55" s="49">
        <v>0</v>
      </c>
      <c r="BN55" s="49">
        <v>0</v>
      </c>
      <c r="BO55" s="49">
        <v>0</v>
      </c>
      <c r="BP55" s="342"/>
      <c r="BQ55" s="49">
        <v>0</v>
      </c>
      <c r="BR55" s="49">
        <v>0</v>
      </c>
      <c r="BS55" s="49">
        <v>0</v>
      </c>
      <c r="BT55" s="49">
        <v>0</v>
      </c>
      <c r="BU55" s="306"/>
      <c r="BV55" s="49">
        <v>0</v>
      </c>
      <c r="BW55" s="49">
        <v>0</v>
      </c>
      <c r="BX55" s="49">
        <v>0</v>
      </c>
      <c r="BY55" s="49">
        <v>0</v>
      </c>
      <c r="BZ55" s="342"/>
      <c r="CA55" s="49">
        <v>0</v>
      </c>
      <c r="CB55" s="49">
        <v>0</v>
      </c>
      <c r="CC55" s="49">
        <v>0</v>
      </c>
      <c r="CD55" s="49">
        <v>0</v>
      </c>
      <c r="CE55" s="306"/>
      <c r="CF55" s="49">
        <v>0</v>
      </c>
      <c r="CG55" s="49">
        <v>0</v>
      </c>
      <c r="CH55" s="49">
        <v>0</v>
      </c>
      <c r="CI55" s="49">
        <v>0</v>
      </c>
      <c r="CJ55" s="306"/>
      <c r="CK55" s="49">
        <v>0</v>
      </c>
      <c r="CL55" s="49">
        <v>0</v>
      </c>
      <c r="CM55" s="49">
        <v>0</v>
      </c>
      <c r="CN55" s="49">
        <v>0</v>
      </c>
      <c r="CO55" s="342"/>
      <c r="CP55" s="49">
        <v>0</v>
      </c>
      <c r="CQ55" s="49">
        <v>0</v>
      </c>
      <c r="CR55" s="49">
        <v>0</v>
      </c>
      <c r="CS55" s="49">
        <v>0</v>
      </c>
      <c r="CT55" s="306"/>
      <c r="CU55" s="49">
        <v>0</v>
      </c>
      <c r="CV55" s="49">
        <v>0</v>
      </c>
      <c r="CW55" s="49">
        <v>0</v>
      </c>
      <c r="CX55" s="49">
        <v>0</v>
      </c>
      <c r="CY55" s="342"/>
      <c r="CZ55" s="49">
        <v>0</v>
      </c>
      <c r="DA55" s="49">
        <v>0</v>
      </c>
      <c r="DB55" s="49">
        <v>0</v>
      </c>
      <c r="DC55" s="49">
        <v>0</v>
      </c>
      <c r="DD55" s="306"/>
      <c r="DE55" s="49">
        <v>0</v>
      </c>
      <c r="DF55" s="49">
        <v>0</v>
      </c>
      <c r="DG55" s="49">
        <v>0</v>
      </c>
      <c r="DH55" s="49">
        <v>0</v>
      </c>
      <c r="DI55" s="306"/>
      <c r="DJ55" s="49">
        <v>0</v>
      </c>
      <c r="DK55" s="49">
        <v>0</v>
      </c>
      <c r="DL55" s="49">
        <v>0</v>
      </c>
      <c r="DM55" s="49">
        <v>0</v>
      </c>
      <c r="DN55" s="306"/>
      <c r="DO55" s="49">
        <v>0</v>
      </c>
      <c r="DP55" s="49">
        <v>0</v>
      </c>
      <c r="DQ55" s="49">
        <v>0</v>
      </c>
      <c r="DR55" s="49">
        <v>0</v>
      </c>
      <c r="DS55" s="306"/>
      <c r="DT55" s="49">
        <v>0</v>
      </c>
      <c r="DU55" s="49">
        <v>0</v>
      </c>
      <c r="DV55" s="49">
        <v>0</v>
      </c>
      <c r="DW55" s="49">
        <v>0</v>
      </c>
      <c r="DX55" s="306"/>
      <c r="DY55" s="49">
        <v>0</v>
      </c>
      <c r="DZ55" s="49">
        <v>0</v>
      </c>
      <c r="EA55" s="49">
        <v>0</v>
      </c>
      <c r="EB55" s="49">
        <v>0</v>
      </c>
      <c r="EC55" s="306"/>
      <c r="ED55" s="49">
        <v>0</v>
      </c>
      <c r="EE55" s="49">
        <v>0</v>
      </c>
      <c r="EF55" s="49">
        <v>0</v>
      </c>
      <c r="EG55" s="49">
        <v>0</v>
      </c>
      <c r="EH55" s="306"/>
      <c r="EI55" s="49">
        <v>0</v>
      </c>
      <c r="EJ55" s="49">
        <v>0</v>
      </c>
      <c r="EK55" s="49">
        <v>0</v>
      </c>
      <c r="EL55" s="49">
        <v>0</v>
      </c>
      <c r="EM55" s="306"/>
      <c r="EN55" s="49">
        <v>0</v>
      </c>
      <c r="EO55" s="49">
        <v>0</v>
      </c>
      <c r="EP55" s="49">
        <v>0</v>
      </c>
      <c r="EQ55" s="49">
        <v>0</v>
      </c>
      <c r="ER55" s="306"/>
      <c r="ES55" s="49">
        <v>0</v>
      </c>
      <c r="ET55" s="49">
        <v>0</v>
      </c>
      <c r="EU55" s="49">
        <v>0</v>
      </c>
      <c r="EV55" s="49">
        <v>0</v>
      </c>
      <c r="EW55" s="306"/>
      <c r="EX55" s="49">
        <v>0</v>
      </c>
      <c r="EY55" s="49">
        <v>0</v>
      </c>
      <c r="EZ55" s="49">
        <v>0</v>
      </c>
      <c r="FA55" s="49">
        <v>0</v>
      </c>
      <c r="FB55" s="306"/>
      <c r="FC55" s="49">
        <v>0</v>
      </c>
      <c r="FD55" s="49">
        <v>0</v>
      </c>
      <c r="FE55" s="49">
        <v>0</v>
      </c>
      <c r="FF55" s="49">
        <v>0</v>
      </c>
      <c r="FG55" s="306"/>
      <c r="FH55" s="49">
        <v>0</v>
      </c>
      <c r="FI55" s="49">
        <v>0</v>
      </c>
      <c r="FJ55" s="49">
        <v>0</v>
      </c>
      <c r="FK55" s="49">
        <v>0</v>
      </c>
      <c r="FL55" s="306"/>
      <c r="FM55" s="49">
        <v>0</v>
      </c>
      <c r="FN55" s="49">
        <v>0</v>
      </c>
      <c r="FO55" s="49">
        <v>0</v>
      </c>
      <c r="FP55" s="49">
        <v>0</v>
      </c>
      <c r="FQ55" s="306"/>
      <c r="FR55" s="49">
        <v>0</v>
      </c>
      <c r="FS55" s="49">
        <v>0</v>
      </c>
      <c r="FT55" s="49">
        <v>0</v>
      </c>
      <c r="FU55" s="49">
        <v>0</v>
      </c>
      <c r="FV55" s="306"/>
      <c r="FW55" s="49">
        <v>0</v>
      </c>
      <c r="FX55" s="49">
        <v>0</v>
      </c>
      <c r="FY55" s="49">
        <v>0</v>
      </c>
      <c r="FZ55" s="49">
        <v>0</v>
      </c>
      <c r="GA55" s="306"/>
      <c r="GB55" s="49">
        <v>0</v>
      </c>
      <c r="GC55" s="49">
        <v>0</v>
      </c>
      <c r="GD55" s="49">
        <v>0</v>
      </c>
      <c r="GE55" s="49">
        <v>0</v>
      </c>
      <c r="GF55" s="306"/>
      <c r="GG55" s="49">
        <v>0</v>
      </c>
      <c r="GH55" s="49">
        <v>0</v>
      </c>
      <c r="GI55" s="49">
        <v>0</v>
      </c>
      <c r="GJ55" s="49">
        <v>0</v>
      </c>
      <c r="GK55" s="306"/>
      <c r="GL55" s="49">
        <v>0</v>
      </c>
      <c r="GM55" s="49">
        <v>0</v>
      </c>
      <c r="GN55" s="49">
        <v>0</v>
      </c>
      <c r="GO55" s="49">
        <v>0</v>
      </c>
      <c r="GP55" s="306"/>
    </row>
    <row r="56" spans="1:198" ht="18">
      <c r="A56" s="39" t="s">
        <v>3849</v>
      </c>
      <c r="B56" s="45">
        <f t="shared" si="1"/>
        <v>1339.1</v>
      </c>
      <c r="C56" s="41"/>
      <c r="D56" s="49">
        <v>0</v>
      </c>
      <c r="E56" s="49">
        <v>0</v>
      </c>
      <c r="F56" s="49">
        <v>0</v>
      </c>
      <c r="G56" s="49">
        <v>180</v>
      </c>
      <c r="H56" s="342"/>
      <c r="I56" s="49">
        <v>0</v>
      </c>
      <c r="J56" s="49">
        <v>0</v>
      </c>
      <c r="K56" s="49">
        <v>0</v>
      </c>
      <c r="L56" s="49">
        <v>291.2</v>
      </c>
      <c r="M56" s="342"/>
      <c r="N56" s="49">
        <v>0</v>
      </c>
      <c r="O56" s="49">
        <v>0</v>
      </c>
      <c r="P56" s="49">
        <v>0</v>
      </c>
      <c r="Q56" s="573">
        <v>867.9</v>
      </c>
      <c r="R56" s="342"/>
      <c r="S56" s="49">
        <v>0</v>
      </c>
      <c r="T56" s="49">
        <v>0</v>
      </c>
      <c r="U56" s="49">
        <v>0</v>
      </c>
      <c r="V56" s="49">
        <v>0</v>
      </c>
      <c r="W56" s="342"/>
      <c r="X56" s="49">
        <v>0</v>
      </c>
      <c r="Y56" s="49">
        <v>0</v>
      </c>
      <c r="Z56" s="49">
        <v>0</v>
      </c>
      <c r="AA56" s="49">
        <v>0</v>
      </c>
      <c r="AB56" s="342"/>
      <c r="AC56" s="49">
        <v>0</v>
      </c>
      <c r="AD56" s="49">
        <v>0</v>
      </c>
      <c r="AE56" s="49">
        <v>0</v>
      </c>
      <c r="AF56" s="49">
        <v>0</v>
      </c>
      <c r="AG56" s="342"/>
      <c r="AH56" s="49">
        <v>0</v>
      </c>
      <c r="AI56" s="49">
        <v>0</v>
      </c>
      <c r="AJ56" s="49">
        <v>0</v>
      </c>
      <c r="AK56" s="49">
        <v>0</v>
      </c>
      <c r="AL56" s="342"/>
      <c r="AM56" s="49">
        <v>0</v>
      </c>
      <c r="AN56" s="49">
        <v>0</v>
      </c>
      <c r="AO56" s="49">
        <v>0</v>
      </c>
      <c r="AP56" s="49">
        <v>0</v>
      </c>
      <c r="AQ56" s="342"/>
      <c r="AR56" s="49">
        <v>0</v>
      </c>
      <c r="AS56" s="49">
        <v>0</v>
      </c>
      <c r="AT56" s="49">
        <v>0</v>
      </c>
      <c r="AU56" s="49">
        <v>0</v>
      </c>
      <c r="AV56" s="342"/>
      <c r="AW56" s="49">
        <v>0</v>
      </c>
      <c r="AX56" s="49">
        <v>0</v>
      </c>
      <c r="AY56" s="49">
        <v>0</v>
      </c>
      <c r="AZ56" s="49">
        <v>0</v>
      </c>
      <c r="BA56" s="342"/>
      <c r="BB56" s="49">
        <v>0</v>
      </c>
      <c r="BC56" s="49">
        <v>0</v>
      </c>
      <c r="BD56" s="49">
        <v>0</v>
      </c>
      <c r="BE56" s="49">
        <v>0</v>
      </c>
      <c r="BF56" s="342"/>
      <c r="BG56" s="49">
        <v>0</v>
      </c>
      <c r="BH56" s="49">
        <v>0</v>
      </c>
      <c r="BI56" s="49">
        <v>0</v>
      </c>
      <c r="BJ56" s="49">
        <v>0</v>
      </c>
      <c r="BK56" s="342"/>
      <c r="BL56" s="49">
        <v>0</v>
      </c>
      <c r="BM56" s="49">
        <v>0</v>
      </c>
      <c r="BN56" s="49">
        <v>0</v>
      </c>
      <c r="BO56" s="49">
        <v>0</v>
      </c>
      <c r="BP56" s="342"/>
      <c r="BQ56" s="49">
        <v>0</v>
      </c>
      <c r="BR56" s="49">
        <v>0</v>
      </c>
      <c r="BS56" s="49">
        <v>0</v>
      </c>
      <c r="BT56" s="49">
        <v>0</v>
      </c>
      <c r="BU56" s="306"/>
      <c r="BV56" s="49">
        <v>0</v>
      </c>
      <c r="BW56" s="49">
        <v>0</v>
      </c>
      <c r="BX56" s="49">
        <v>0</v>
      </c>
      <c r="BY56" s="49">
        <v>0</v>
      </c>
      <c r="BZ56" s="342"/>
      <c r="CA56" s="49">
        <v>0</v>
      </c>
      <c r="CB56" s="49">
        <v>0</v>
      </c>
      <c r="CC56" s="49">
        <v>0</v>
      </c>
      <c r="CD56" s="49">
        <v>0</v>
      </c>
      <c r="CE56" s="306"/>
      <c r="CF56" s="49">
        <v>0</v>
      </c>
      <c r="CG56" s="49">
        <v>0</v>
      </c>
      <c r="CH56" s="49">
        <v>0</v>
      </c>
      <c r="CI56" s="49">
        <v>0</v>
      </c>
      <c r="CJ56" s="306"/>
      <c r="CK56" s="49">
        <v>0</v>
      </c>
      <c r="CL56" s="49">
        <v>0</v>
      </c>
      <c r="CM56" s="49">
        <v>0</v>
      </c>
      <c r="CN56" s="49">
        <v>0</v>
      </c>
      <c r="CO56" s="342"/>
      <c r="CP56" s="49">
        <v>0</v>
      </c>
      <c r="CQ56" s="49">
        <v>0</v>
      </c>
      <c r="CR56" s="49">
        <v>0</v>
      </c>
      <c r="CS56" s="49">
        <v>0</v>
      </c>
      <c r="CT56" s="306"/>
      <c r="CU56" s="49">
        <v>0</v>
      </c>
      <c r="CV56" s="49">
        <v>0</v>
      </c>
      <c r="CW56" s="49">
        <v>0</v>
      </c>
      <c r="CX56" s="49">
        <v>0</v>
      </c>
      <c r="CY56" s="342"/>
      <c r="CZ56" s="49">
        <v>0</v>
      </c>
      <c r="DA56" s="49">
        <v>0</v>
      </c>
      <c r="DB56" s="49">
        <v>0</v>
      </c>
      <c r="DC56" s="49">
        <v>0</v>
      </c>
      <c r="DD56" s="306"/>
      <c r="DE56" s="49">
        <v>0</v>
      </c>
      <c r="DF56" s="49">
        <v>0</v>
      </c>
      <c r="DG56" s="49">
        <v>0</v>
      </c>
      <c r="DH56" s="49">
        <v>0</v>
      </c>
      <c r="DI56" s="306"/>
      <c r="DJ56" s="49">
        <v>0</v>
      </c>
      <c r="DK56" s="49">
        <v>0</v>
      </c>
      <c r="DL56" s="49">
        <v>0</v>
      </c>
      <c r="DM56" s="49">
        <v>0</v>
      </c>
      <c r="DN56" s="306"/>
      <c r="DO56" s="49">
        <v>0</v>
      </c>
      <c r="DP56" s="49">
        <v>0</v>
      </c>
      <c r="DQ56" s="49">
        <v>0</v>
      </c>
      <c r="DR56" s="49">
        <v>0</v>
      </c>
      <c r="DS56" s="306"/>
      <c r="DT56" s="49">
        <v>0</v>
      </c>
      <c r="DU56" s="49">
        <v>0</v>
      </c>
      <c r="DV56" s="49">
        <v>0</v>
      </c>
      <c r="DW56" s="49">
        <v>0</v>
      </c>
      <c r="DX56" s="306"/>
      <c r="DY56" s="49">
        <v>0</v>
      </c>
      <c r="DZ56" s="49">
        <v>0</v>
      </c>
      <c r="EA56" s="49">
        <v>0</v>
      </c>
      <c r="EB56" s="49">
        <v>0</v>
      </c>
      <c r="EC56" s="306"/>
      <c r="ED56" s="49">
        <v>0</v>
      </c>
      <c r="EE56" s="49">
        <v>0</v>
      </c>
      <c r="EF56" s="49">
        <v>0</v>
      </c>
      <c r="EG56" s="49">
        <v>0</v>
      </c>
      <c r="EH56" s="306"/>
      <c r="EI56" s="49">
        <v>0</v>
      </c>
      <c r="EJ56" s="49">
        <v>0</v>
      </c>
      <c r="EK56" s="49">
        <v>0</v>
      </c>
      <c r="EL56" s="49">
        <v>0</v>
      </c>
      <c r="EM56" s="306"/>
      <c r="EN56" s="49">
        <v>0</v>
      </c>
      <c r="EO56" s="49">
        <v>0</v>
      </c>
      <c r="EP56" s="49">
        <v>0</v>
      </c>
      <c r="EQ56" s="49">
        <v>0</v>
      </c>
      <c r="ER56" s="306"/>
      <c r="ES56" s="49">
        <v>0</v>
      </c>
      <c r="ET56" s="49">
        <v>0</v>
      </c>
      <c r="EU56" s="49">
        <v>0</v>
      </c>
      <c r="EV56" s="49">
        <v>0</v>
      </c>
      <c r="EW56" s="306"/>
      <c r="EX56" s="49">
        <v>0</v>
      </c>
      <c r="EY56" s="49">
        <v>0</v>
      </c>
      <c r="EZ56" s="49">
        <v>0</v>
      </c>
      <c r="FA56" s="49">
        <v>0</v>
      </c>
      <c r="FB56" s="306"/>
      <c r="FC56" s="49">
        <v>0</v>
      </c>
      <c r="FD56" s="49">
        <v>0</v>
      </c>
      <c r="FE56" s="49">
        <v>0</v>
      </c>
      <c r="FF56" s="49">
        <v>0</v>
      </c>
      <c r="FG56" s="306"/>
      <c r="FH56" s="49">
        <v>0</v>
      </c>
      <c r="FI56" s="49">
        <v>0</v>
      </c>
      <c r="FJ56" s="49">
        <v>0</v>
      </c>
      <c r="FK56" s="49">
        <v>0</v>
      </c>
      <c r="FL56" s="306"/>
      <c r="FM56" s="49">
        <v>0</v>
      </c>
      <c r="FN56" s="49">
        <v>0</v>
      </c>
      <c r="FO56" s="49">
        <v>0</v>
      </c>
      <c r="FP56" s="49">
        <v>0</v>
      </c>
      <c r="FQ56" s="306"/>
      <c r="FR56" s="49">
        <v>0</v>
      </c>
      <c r="FS56" s="49">
        <v>0</v>
      </c>
      <c r="FT56" s="49">
        <v>0</v>
      </c>
      <c r="FU56" s="49">
        <v>0</v>
      </c>
      <c r="FV56" s="306"/>
      <c r="FW56" s="49">
        <v>0</v>
      </c>
      <c r="FX56" s="49">
        <v>0</v>
      </c>
      <c r="FY56" s="49">
        <v>0</v>
      </c>
      <c r="FZ56" s="49">
        <v>0</v>
      </c>
      <c r="GA56" s="306"/>
      <c r="GB56" s="49">
        <v>0</v>
      </c>
      <c r="GC56" s="49">
        <v>0</v>
      </c>
      <c r="GD56" s="49">
        <v>0</v>
      </c>
      <c r="GE56" s="49">
        <v>0</v>
      </c>
      <c r="GF56" s="306"/>
      <c r="GG56" s="49">
        <v>0</v>
      </c>
      <c r="GH56" s="49">
        <v>0</v>
      </c>
      <c r="GI56" s="49">
        <v>0</v>
      </c>
      <c r="GJ56" s="49">
        <v>0</v>
      </c>
      <c r="GK56" s="306"/>
      <c r="GL56" s="49">
        <v>0</v>
      </c>
      <c r="GM56" s="49">
        <v>0</v>
      </c>
      <c r="GN56" s="49">
        <v>0</v>
      </c>
      <c r="GO56" s="49">
        <v>0</v>
      </c>
      <c r="GP56" s="306"/>
    </row>
    <row r="57" spans="1:198" ht="18">
      <c r="A57" s="38" t="s">
        <v>3157</v>
      </c>
      <c r="B57" s="45">
        <f t="shared" si="1"/>
        <v>24696.649999999998</v>
      </c>
      <c r="C57" s="41"/>
      <c r="D57" s="49">
        <v>0</v>
      </c>
      <c r="E57" s="49">
        <v>0</v>
      </c>
      <c r="F57" s="49">
        <v>193.79999999999998</v>
      </c>
      <c r="G57" s="49">
        <v>298.3</v>
      </c>
      <c r="H57" s="342"/>
      <c r="I57" s="49">
        <v>0</v>
      </c>
      <c r="J57" s="49">
        <v>0</v>
      </c>
      <c r="K57" s="49">
        <v>169.05</v>
      </c>
      <c r="L57" s="49">
        <v>229.4</v>
      </c>
      <c r="M57" s="342"/>
      <c r="N57" s="49">
        <v>0</v>
      </c>
      <c r="O57" s="49">
        <v>0</v>
      </c>
      <c r="P57" s="49">
        <v>271.8</v>
      </c>
      <c r="Q57" s="573">
        <v>705.2</v>
      </c>
      <c r="R57" s="342"/>
      <c r="S57" s="298">
        <v>0</v>
      </c>
      <c r="T57" s="298">
        <v>0</v>
      </c>
      <c r="U57" s="298">
        <v>0</v>
      </c>
      <c r="V57" s="49">
        <v>536.29999999999995</v>
      </c>
      <c r="W57" s="342"/>
      <c r="X57" s="49">
        <v>0</v>
      </c>
      <c r="Y57" s="49">
        <v>0</v>
      </c>
      <c r="Z57" s="49">
        <v>0</v>
      </c>
      <c r="AA57" s="49">
        <v>358</v>
      </c>
      <c r="AB57" s="342"/>
      <c r="AC57" s="49">
        <v>0</v>
      </c>
      <c r="AD57" s="49">
        <v>0</v>
      </c>
      <c r="AE57" s="49">
        <v>0</v>
      </c>
      <c r="AF57" s="49">
        <v>512.4</v>
      </c>
      <c r="AG57" s="342"/>
      <c r="AH57" s="49">
        <v>0</v>
      </c>
      <c r="AI57" s="49">
        <v>0</v>
      </c>
      <c r="AJ57" s="49">
        <v>0</v>
      </c>
      <c r="AK57" s="49">
        <v>508.30000000000007</v>
      </c>
      <c r="AL57" s="342"/>
      <c r="AM57" s="49">
        <v>0</v>
      </c>
      <c r="AN57" s="49">
        <v>0</v>
      </c>
      <c r="AO57" s="49">
        <v>0</v>
      </c>
      <c r="AP57" s="49">
        <v>757.4</v>
      </c>
      <c r="AQ57" s="342"/>
      <c r="AR57" s="49">
        <v>0</v>
      </c>
      <c r="AS57" s="49">
        <v>0</v>
      </c>
      <c r="AT57" s="49">
        <v>0</v>
      </c>
      <c r="AU57" s="49">
        <v>205</v>
      </c>
      <c r="AV57" s="342"/>
      <c r="AW57" s="49">
        <v>0</v>
      </c>
      <c r="AX57" s="49">
        <v>0</v>
      </c>
      <c r="AY57" s="49">
        <v>0</v>
      </c>
      <c r="AZ57" s="49">
        <v>354.8</v>
      </c>
      <c r="BA57" s="342"/>
      <c r="BB57" s="49">
        <v>0</v>
      </c>
      <c r="BC57" s="49">
        <v>0</v>
      </c>
      <c r="BD57" s="49">
        <v>0</v>
      </c>
      <c r="BE57" s="49">
        <v>462.5</v>
      </c>
      <c r="BF57" s="342"/>
      <c r="BG57" s="49">
        <v>0</v>
      </c>
      <c r="BH57" s="49">
        <v>0</v>
      </c>
      <c r="BI57" s="49">
        <v>0</v>
      </c>
      <c r="BJ57" s="49">
        <v>531.5</v>
      </c>
      <c r="BK57" s="342"/>
      <c r="BL57" s="49">
        <v>0</v>
      </c>
      <c r="BM57" s="49">
        <v>0</v>
      </c>
      <c r="BN57" s="49">
        <v>0</v>
      </c>
      <c r="BO57" s="49">
        <v>324</v>
      </c>
      <c r="BP57" s="342"/>
      <c r="BQ57" s="49">
        <v>0</v>
      </c>
      <c r="BR57" s="49">
        <v>0</v>
      </c>
      <c r="BS57" s="49">
        <v>0</v>
      </c>
      <c r="BT57" s="49">
        <v>618.4</v>
      </c>
      <c r="BU57" s="306"/>
      <c r="BV57" s="49">
        <v>0</v>
      </c>
      <c r="BW57" s="49">
        <v>0</v>
      </c>
      <c r="BX57" s="49">
        <v>0</v>
      </c>
      <c r="BY57" s="49">
        <v>170.20000000000002</v>
      </c>
      <c r="BZ57" s="342"/>
      <c r="CA57" s="49">
        <v>0</v>
      </c>
      <c r="CB57" s="49">
        <v>0</v>
      </c>
      <c r="CC57" s="49">
        <v>0</v>
      </c>
      <c r="CD57" s="49">
        <v>679.59999999999991</v>
      </c>
      <c r="CE57" s="306"/>
      <c r="CF57" s="315">
        <v>0</v>
      </c>
      <c r="CG57" s="315">
        <v>0</v>
      </c>
      <c r="CH57" s="315">
        <v>0</v>
      </c>
      <c r="CI57" s="49">
        <v>539.79999999999995</v>
      </c>
      <c r="CJ57" s="306"/>
      <c r="CK57" s="49">
        <v>0</v>
      </c>
      <c r="CL57" s="49">
        <v>0</v>
      </c>
      <c r="CM57" s="49">
        <v>0</v>
      </c>
      <c r="CN57" s="49">
        <v>587.09999999999991</v>
      </c>
      <c r="CO57" s="342"/>
      <c r="CP57" s="49">
        <v>0</v>
      </c>
      <c r="CQ57" s="49">
        <v>0</v>
      </c>
      <c r="CR57" s="49">
        <v>0</v>
      </c>
      <c r="CS57" s="49">
        <v>350.4</v>
      </c>
      <c r="CT57" s="306"/>
      <c r="CU57" s="49">
        <v>0</v>
      </c>
      <c r="CV57" s="49">
        <v>0</v>
      </c>
      <c r="CW57" s="49">
        <v>0</v>
      </c>
      <c r="CX57" s="49">
        <v>474.2</v>
      </c>
      <c r="CY57" s="342"/>
      <c r="CZ57" s="49">
        <v>0</v>
      </c>
      <c r="DA57" s="49">
        <v>0</v>
      </c>
      <c r="DB57" s="49">
        <v>0</v>
      </c>
      <c r="DC57" s="49">
        <v>132</v>
      </c>
      <c r="DD57" s="306"/>
      <c r="DE57" s="49">
        <v>0</v>
      </c>
      <c r="DF57" s="49">
        <v>0</v>
      </c>
      <c r="DG57" s="49">
        <v>0</v>
      </c>
      <c r="DH57" s="298">
        <v>2651.2999999999997</v>
      </c>
      <c r="DI57" s="306"/>
      <c r="DJ57" s="298">
        <v>0</v>
      </c>
      <c r="DK57" s="298">
        <v>0</v>
      </c>
      <c r="DL57" s="298">
        <v>0</v>
      </c>
      <c r="DM57" s="49">
        <v>945.80000000000007</v>
      </c>
      <c r="DN57" s="306"/>
      <c r="DO57" s="49">
        <v>0</v>
      </c>
      <c r="DP57" s="49">
        <v>0</v>
      </c>
      <c r="DQ57" s="49">
        <v>0</v>
      </c>
      <c r="DR57" s="49">
        <v>274.79999999999995</v>
      </c>
      <c r="DS57" s="306"/>
      <c r="DT57" s="49">
        <v>0</v>
      </c>
      <c r="DU57" s="49">
        <v>0</v>
      </c>
      <c r="DV57" s="49">
        <v>0</v>
      </c>
      <c r="DW57" s="49">
        <v>107.9</v>
      </c>
      <c r="DX57" s="306"/>
      <c r="DY57" s="49">
        <v>0</v>
      </c>
      <c r="DZ57" s="49">
        <v>0</v>
      </c>
      <c r="EA57" s="49">
        <v>0</v>
      </c>
      <c r="EB57" s="298">
        <v>3269.1</v>
      </c>
      <c r="EC57" s="306"/>
      <c r="ED57" s="49">
        <v>0</v>
      </c>
      <c r="EE57" s="49">
        <v>0</v>
      </c>
      <c r="EF57" s="49">
        <v>0</v>
      </c>
      <c r="EG57" s="49">
        <v>217.8</v>
      </c>
      <c r="EH57" s="306"/>
      <c r="EI57" s="49">
        <v>0</v>
      </c>
      <c r="EJ57" s="49">
        <v>0</v>
      </c>
      <c r="EK57" s="49">
        <v>0</v>
      </c>
      <c r="EL57" s="49">
        <v>221.5</v>
      </c>
      <c r="EM57" s="306"/>
      <c r="EN57" s="49">
        <v>0</v>
      </c>
      <c r="EO57" s="49">
        <v>0</v>
      </c>
      <c r="EP57" s="49">
        <v>0</v>
      </c>
      <c r="EQ57" s="49">
        <v>728.7</v>
      </c>
      <c r="ER57" s="306"/>
      <c r="ES57" s="49">
        <v>0</v>
      </c>
      <c r="ET57" s="49">
        <v>0</v>
      </c>
      <c r="EU57" s="49">
        <v>0</v>
      </c>
      <c r="EV57" s="49">
        <v>399.5</v>
      </c>
      <c r="EW57" s="306"/>
      <c r="EX57">
        <v>0</v>
      </c>
      <c r="EY57">
        <v>0</v>
      </c>
      <c r="EZ57">
        <v>0</v>
      </c>
      <c r="FA57" s="414">
        <v>2847.3</v>
      </c>
      <c r="FB57" s="306"/>
      <c r="FC57" s="49">
        <v>0</v>
      </c>
      <c r="FD57" s="49">
        <v>0</v>
      </c>
      <c r="FE57" s="49">
        <v>0</v>
      </c>
      <c r="FF57" s="49">
        <v>467</v>
      </c>
      <c r="FG57" s="306"/>
      <c r="FH57" s="315">
        <v>0</v>
      </c>
      <c r="FI57" s="315">
        <v>0</v>
      </c>
      <c r="FJ57" s="315">
        <v>0</v>
      </c>
      <c r="FK57" s="49">
        <v>175.6</v>
      </c>
      <c r="FL57" s="306"/>
      <c r="FM57" s="315">
        <v>0</v>
      </c>
      <c r="FN57" s="315">
        <v>0</v>
      </c>
      <c r="FO57" s="315">
        <v>0</v>
      </c>
      <c r="FP57" s="49">
        <v>202</v>
      </c>
      <c r="FQ57" s="306"/>
      <c r="FR57" s="49">
        <v>0</v>
      </c>
      <c r="FS57" s="49">
        <v>0</v>
      </c>
      <c r="FT57" s="49">
        <v>0</v>
      </c>
      <c r="FU57" s="49">
        <v>496.5</v>
      </c>
      <c r="FV57" s="306"/>
      <c r="FW57" s="49">
        <v>0</v>
      </c>
      <c r="FX57" s="49">
        <v>0</v>
      </c>
      <c r="FY57" s="49">
        <v>0</v>
      </c>
      <c r="FZ57" s="49">
        <v>380.90000000000003</v>
      </c>
      <c r="GA57" s="306"/>
      <c r="GB57" s="49">
        <v>0</v>
      </c>
      <c r="GC57" s="49">
        <v>0</v>
      </c>
      <c r="GD57" s="49">
        <v>0</v>
      </c>
      <c r="GE57" s="49">
        <v>964.5</v>
      </c>
      <c r="GF57" s="306"/>
      <c r="GG57" s="315">
        <v>0</v>
      </c>
      <c r="GH57" s="315">
        <v>0</v>
      </c>
      <c r="GI57" s="315">
        <v>0</v>
      </c>
      <c r="GJ57" s="49">
        <v>377</v>
      </c>
      <c r="GK57" s="306"/>
      <c r="GL57" s="49">
        <v>0</v>
      </c>
      <c r="GM57" s="49">
        <v>0</v>
      </c>
      <c r="GN57" s="49">
        <v>0</v>
      </c>
      <c r="GO57" s="49">
        <v>0</v>
      </c>
      <c r="GP57" s="306"/>
    </row>
    <row r="58" spans="1:198" s="38" customFormat="1" ht="18">
      <c r="A58" s="39" t="s">
        <v>2515</v>
      </c>
      <c r="B58" s="45">
        <f t="shared" si="1"/>
        <v>46196.98750000001</v>
      </c>
      <c r="C58" s="41"/>
      <c r="D58" s="49">
        <v>0</v>
      </c>
      <c r="E58" s="49">
        <v>105.84999999999998</v>
      </c>
      <c r="F58" s="49">
        <v>360.29999999999995</v>
      </c>
      <c r="G58" s="49">
        <v>169.2</v>
      </c>
      <c r="H58" s="342"/>
      <c r="I58" s="49">
        <v>0</v>
      </c>
      <c r="J58" s="49">
        <v>15.449999999999989</v>
      </c>
      <c r="K58" s="49">
        <v>180.97500000000002</v>
      </c>
      <c r="L58" s="49">
        <v>140</v>
      </c>
      <c r="M58" s="342"/>
      <c r="N58" s="49">
        <v>0</v>
      </c>
      <c r="O58" s="49">
        <v>117</v>
      </c>
      <c r="P58" s="49">
        <v>681.59999999999991</v>
      </c>
      <c r="Q58" s="573">
        <v>885.7</v>
      </c>
      <c r="R58" s="342"/>
      <c r="S58" s="298">
        <v>0</v>
      </c>
      <c r="T58" s="298">
        <v>0</v>
      </c>
      <c r="U58" s="298">
        <v>145.5</v>
      </c>
      <c r="V58" s="49">
        <v>275</v>
      </c>
      <c r="W58" s="342"/>
      <c r="X58" s="49">
        <v>0</v>
      </c>
      <c r="Y58" s="49">
        <v>0</v>
      </c>
      <c r="Z58" s="49">
        <v>351.52500000000003</v>
      </c>
      <c r="AA58" s="49">
        <v>396.3</v>
      </c>
      <c r="AB58" s="342"/>
      <c r="AC58" s="49">
        <v>0</v>
      </c>
      <c r="AD58" s="49">
        <v>0</v>
      </c>
      <c r="AE58" s="49">
        <v>438.67499999999995</v>
      </c>
      <c r="AF58" s="49">
        <v>417.40000000000003</v>
      </c>
      <c r="AG58" s="342"/>
      <c r="AH58" s="49">
        <v>0</v>
      </c>
      <c r="AI58" s="49">
        <v>0</v>
      </c>
      <c r="AJ58" s="49">
        <v>510.67499999999995</v>
      </c>
      <c r="AK58" s="49">
        <v>915.5</v>
      </c>
      <c r="AL58" s="342"/>
      <c r="AM58" s="49">
        <v>0</v>
      </c>
      <c r="AN58" s="49">
        <v>0</v>
      </c>
      <c r="AO58" s="49">
        <v>304.38750000000005</v>
      </c>
      <c r="AP58" s="49">
        <v>306.29999999999995</v>
      </c>
      <c r="AQ58" s="342"/>
      <c r="AR58" s="49">
        <v>0</v>
      </c>
      <c r="AS58" s="49">
        <v>0</v>
      </c>
      <c r="AT58" s="49">
        <v>270.52499999999998</v>
      </c>
      <c r="AU58" s="49">
        <v>165.5</v>
      </c>
      <c r="AV58" s="342"/>
      <c r="AW58" s="49">
        <v>0</v>
      </c>
      <c r="AX58" s="49">
        <v>0</v>
      </c>
      <c r="AY58" s="49">
        <v>731.96250000000009</v>
      </c>
      <c r="AZ58" s="49">
        <v>1011</v>
      </c>
      <c r="BA58" s="342"/>
      <c r="BB58" s="49">
        <v>0</v>
      </c>
      <c r="BC58" s="49">
        <v>0</v>
      </c>
      <c r="BD58" s="49">
        <v>231.14999999999998</v>
      </c>
      <c r="BE58" s="49">
        <v>138.6</v>
      </c>
      <c r="BF58" s="342"/>
      <c r="BG58" s="49">
        <v>0</v>
      </c>
      <c r="BH58" s="49">
        <v>0</v>
      </c>
      <c r="BI58" s="49">
        <v>277.875</v>
      </c>
      <c r="BJ58" s="49">
        <v>226.4</v>
      </c>
      <c r="BK58" s="342"/>
      <c r="BL58" s="49">
        <v>0</v>
      </c>
      <c r="BM58" s="49">
        <v>0</v>
      </c>
      <c r="BN58" s="49">
        <v>187.875</v>
      </c>
      <c r="BO58" s="49">
        <v>238</v>
      </c>
      <c r="BP58" s="342"/>
      <c r="BQ58" s="49">
        <v>0</v>
      </c>
      <c r="BR58" s="49">
        <v>0</v>
      </c>
      <c r="BS58" s="49">
        <v>175.72500000000002</v>
      </c>
      <c r="BT58" s="49">
        <v>382.7</v>
      </c>
      <c r="BU58" s="306"/>
      <c r="BV58" s="49">
        <v>0</v>
      </c>
      <c r="BW58" s="49">
        <v>0</v>
      </c>
      <c r="BX58" s="49">
        <v>211.35000000000002</v>
      </c>
      <c r="BY58" s="49">
        <v>536.9</v>
      </c>
      <c r="BZ58" s="342"/>
      <c r="CA58" s="49">
        <v>0</v>
      </c>
      <c r="CB58" s="49">
        <v>0</v>
      </c>
      <c r="CC58" s="49">
        <v>138.67500000000001</v>
      </c>
      <c r="CD58" s="49">
        <v>558.1</v>
      </c>
      <c r="CE58" s="306"/>
      <c r="CF58" s="315">
        <v>0</v>
      </c>
      <c r="CG58" s="315">
        <v>0</v>
      </c>
      <c r="CH58" s="315">
        <v>128.55000000000001</v>
      </c>
      <c r="CI58" s="49">
        <v>553</v>
      </c>
      <c r="CJ58" s="306"/>
      <c r="CK58" s="49">
        <v>0</v>
      </c>
      <c r="CL58" s="49">
        <v>0</v>
      </c>
      <c r="CM58" s="49">
        <v>135.6</v>
      </c>
      <c r="CN58" s="49">
        <v>664.39999999999986</v>
      </c>
      <c r="CO58" s="342"/>
      <c r="CP58" s="49">
        <v>0</v>
      </c>
      <c r="CQ58" s="49">
        <v>0</v>
      </c>
      <c r="CR58" s="49">
        <v>367.65</v>
      </c>
      <c r="CS58" s="49">
        <v>468.8</v>
      </c>
      <c r="CT58" s="306"/>
      <c r="CU58" s="49">
        <v>0</v>
      </c>
      <c r="CV58" s="49">
        <v>0</v>
      </c>
      <c r="CW58" s="49">
        <v>564.22499999999991</v>
      </c>
      <c r="CX58" s="49">
        <v>951.80000000000007</v>
      </c>
      <c r="CY58" s="342"/>
      <c r="CZ58" s="49">
        <v>0</v>
      </c>
      <c r="DA58" s="49">
        <v>0</v>
      </c>
      <c r="DB58" s="49">
        <v>164.7</v>
      </c>
      <c r="DC58" s="49">
        <v>25.2</v>
      </c>
      <c r="DD58" s="306"/>
      <c r="DE58" s="49">
        <v>0</v>
      </c>
      <c r="DF58" s="49">
        <v>0</v>
      </c>
      <c r="DG58" s="49">
        <v>2700.9</v>
      </c>
      <c r="DH58" s="298">
        <v>2579.9</v>
      </c>
      <c r="DI58" s="306"/>
      <c r="DJ58" s="298">
        <v>0</v>
      </c>
      <c r="DK58" s="298">
        <v>0</v>
      </c>
      <c r="DL58" s="298">
        <v>595.87499999999989</v>
      </c>
      <c r="DM58" s="49">
        <v>936.3</v>
      </c>
      <c r="DN58" s="306"/>
      <c r="DO58" s="49">
        <v>0</v>
      </c>
      <c r="DP58" s="49">
        <v>0</v>
      </c>
      <c r="DQ58" s="49">
        <v>348.45000000000005</v>
      </c>
      <c r="DR58" s="49">
        <v>755.80000000000007</v>
      </c>
      <c r="DS58" s="306"/>
      <c r="DT58" s="49">
        <v>0</v>
      </c>
      <c r="DU58" s="49">
        <v>0</v>
      </c>
      <c r="DV58" s="49">
        <v>0</v>
      </c>
      <c r="DW58" s="49">
        <v>152.80000000000001</v>
      </c>
      <c r="DX58" s="306"/>
      <c r="DY58" s="49">
        <v>0</v>
      </c>
      <c r="DZ58" s="49">
        <v>0</v>
      </c>
      <c r="EA58" s="49">
        <v>3709.8374999999987</v>
      </c>
      <c r="EB58" s="298">
        <v>3935.2000000000007</v>
      </c>
      <c r="EC58" s="306"/>
      <c r="ED58" s="49">
        <v>0</v>
      </c>
      <c r="EE58" s="49">
        <v>0</v>
      </c>
      <c r="EF58" s="49">
        <v>25.049999999999997</v>
      </c>
      <c r="EG58" s="49">
        <v>416.90000000000003</v>
      </c>
      <c r="EH58" s="306"/>
      <c r="EI58" s="49">
        <v>0</v>
      </c>
      <c r="EJ58" s="49">
        <v>0</v>
      </c>
      <c r="EK58" s="49">
        <v>279.67500000000001</v>
      </c>
      <c r="EL58" s="49">
        <v>286.5</v>
      </c>
      <c r="EM58" s="306"/>
      <c r="EN58" s="49">
        <v>0</v>
      </c>
      <c r="EO58" s="49">
        <v>0</v>
      </c>
      <c r="EP58" s="49">
        <v>229.42499999999998</v>
      </c>
      <c r="EQ58" s="49">
        <v>488.9</v>
      </c>
      <c r="ER58" s="306"/>
      <c r="ES58" s="49">
        <v>0</v>
      </c>
      <c r="ET58" s="49">
        <v>0</v>
      </c>
      <c r="EU58" s="49">
        <v>252</v>
      </c>
      <c r="EV58" s="49">
        <v>546.80000000000007</v>
      </c>
      <c r="EW58" s="306"/>
      <c r="EX58">
        <v>0</v>
      </c>
      <c r="EY58">
        <v>0</v>
      </c>
      <c r="EZ58">
        <v>2173.2750000000001</v>
      </c>
      <c r="FA58" s="414">
        <v>3217.1000000000004</v>
      </c>
      <c r="FB58" s="306"/>
      <c r="FC58" s="49">
        <v>0</v>
      </c>
      <c r="FD58" s="49">
        <v>0</v>
      </c>
      <c r="FE58" s="49">
        <v>140.17500000000001</v>
      </c>
      <c r="FF58" s="49">
        <v>385</v>
      </c>
      <c r="FG58" s="306"/>
      <c r="FH58" s="315">
        <v>0</v>
      </c>
      <c r="FI58" s="315">
        <v>0</v>
      </c>
      <c r="FJ58" s="315">
        <v>174.75</v>
      </c>
      <c r="FK58" s="49">
        <v>91.5</v>
      </c>
      <c r="FL58" s="306"/>
      <c r="FM58" s="315">
        <v>0</v>
      </c>
      <c r="FN58" s="315">
        <v>0</v>
      </c>
      <c r="FO58" s="315">
        <v>304.35000000000002</v>
      </c>
      <c r="FP58" s="49">
        <v>159.9</v>
      </c>
      <c r="FQ58" s="306"/>
      <c r="FR58" s="49">
        <v>0</v>
      </c>
      <c r="FS58" s="49">
        <v>0</v>
      </c>
      <c r="FT58" s="49">
        <v>345.15</v>
      </c>
      <c r="FU58" s="49">
        <v>578.70000000000005</v>
      </c>
      <c r="FV58" s="306"/>
      <c r="FW58" s="49">
        <v>0</v>
      </c>
      <c r="FX58" s="49">
        <v>0</v>
      </c>
      <c r="FY58" s="49">
        <v>213.67500000000001</v>
      </c>
      <c r="FZ58" s="49">
        <v>440.9</v>
      </c>
      <c r="GA58" s="306"/>
      <c r="GB58" s="49">
        <v>0</v>
      </c>
      <c r="GC58" s="49">
        <v>0</v>
      </c>
      <c r="GD58" s="49">
        <v>820.65000000000009</v>
      </c>
      <c r="GE58" s="49">
        <v>1384.6999999999998</v>
      </c>
      <c r="GF58" s="306"/>
      <c r="GG58" s="315">
        <v>0</v>
      </c>
      <c r="GH58" s="315">
        <v>0</v>
      </c>
      <c r="GI58" s="315">
        <v>198</v>
      </c>
      <c r="GJ58" s="49">
        <v>434</v>
      </c>
      <c r="GK58" s="306"/>
      <c r="GL58" s="49">
        <v>0</v>
      </c>
      <c r="GM58" s="49">
        <v>0</v>
      </c>
      <c r="GN58" s="49">
        <v>671.25</v>
      </c>
      <c r="GO58" s="49">
        <v>0</v>
      </c>
      <c r="GP58" s="306"/>
    </row>
    <row r="59" spans="1:198" s="38" customFormat="1" ht="18">
      <c r="A59" s="39" t="s">
        <v>3821</v>
      </c>
      <c r="B59" s="45">
        <f t="shared" si="1"/>
        <v>290.8</v>
      </c>
      <c r="C59" s="41"/>
      <c r="D59" s="49">
        <v>0</v>
      </c>
      <c r="E59" s="49">
        <v>0</v>
      </c>
      <c r="F59" s="49">
        <v>0</v>
      </c>
      <c r="G59" s="49">
        <v>125.9</v>
      </c>
      <c r="H59" s="342"/>
      <c r="I59" s="49">
        <v>0</v>
      </c>
      <c r="J59" s="49">
        <v>0</v>
      </c>
      <c r="K59" s="49">
        <v>0</v>
      </c>
      <c r="L59" s="49">
        <v>61.4</v>
      </c>
      <c r="M59" s="342"/>
      <c r="N59" s="49">
        <v>0</v>
      </c>
      <c r="O59" s="49">
        <v>0</v>
      </c>
      <c r="P59" s="49">
        <v>0</v>
      </c>
      <c r="Q59" s="573">
        <v>103.5</v>
      </c>
      <c r="R59" s="342"/>
      <c r="S59" s="49">
        <v>0</v>
      </c>
      <c r="T59" s="49">
        <v>0</v>
      </c>
      <c r="U59" s="49">
        <v>0</v>
      </c>
      <c r="V59" s="49">
        <v>0</v>
      </c>
      <c r="W59" s="342"/>
      <c r="X59" s="49">
        <v>0</v>
      </c>
      <c r="Y59" s="49">
        <v>0</v>
      </c>
      <c r="Z59" s="49">
        <v>0</v>
      </c>
      <c r="AA59" s="49">
        <v>0</v>
      </c>
      <c r="AB59" s="342"/>
      <c r="AC59" s="49">
        <v>0</v>
      </c>
      <c r="AD59" s="49">
        <v>0</v>
      </c>
      <c r="AE59" s="49">
        <v>0</v>
      </c>
      <c r="AF59" s="49">
        <v>0</v>
      </c>
      <c r="AG59" s="342"/>
      <c r="AH59" s="49">
        <v>0</v>
      </c>
      <c r="AI59" s="49">
        <v>0</v>
      </c>
      <c r="AJ59" s="49">
        <v>0</v>
      </c>
      <c r="AK59" s="49">
        <v>0</v>
      </c>
      <c r="AL59" s="342"/>
      <c r="AM59" s="49">
        <v>0</v>
      </c>
      <c r="AN59" s="49">
        <v>0</v>
      </c>
      <c r="AO59" s="49">
        <v>0</v>
      </c>
      <c r="AP59" s="49">
        <v>0</v>
      </c>
      <c r="AQ59" s="342"/>
      <c r="AR59" s="49">
        <v>0</v>
      </c>
      <c r="AS59" s="49">
        <v>0</v>
      </c>
      <c r="AT59" s="49">
        <v>0</v>
      </c>
      <c r="AU59" s="49">
        <v>0</v>
      </c>
      <c r="AV59" s="342"/>
      <c r="AW59" s="49">
        <v>0</v>
      </c>
      <c r="AX59" s="49">
        <v>0</v>
      </c>
      <c r="AY59" s="49">
        <v>0</v>
      </c>
      <c r="AZ59" s="49">
        <v>0</v>
      </c>
      <c r="BA59" s="342"/>
      <c r="BB59" s="49">
        <v>0</v>
      </c>
      <c r="BC59" s="49">
        <v>0</v>
      </c>
      <c r="BD59" s="49">
        <v>0</v>
      </c>
      <c r="BE59" s="49">
        <v>0</v>
      </c>
      <c r="BF59" s="342"/>
      <c r="BG59" s="49">
        <v>0</v>
      </c>
      <c r="BH59" s="49">
        <v>0</v>
      </c>
      <c r="BI59" s="49">
        <v>0</v>
      </c>
      <c r="BJ59" s="49">
        <v>0</v>
      </c>
      <c r="BK59" s="342"/>
      <c r="BL59" s="49">
        <v>0</v>
      </c>
      <c r="BM59" s="49">
        <v>0</v>
      </c>
      <c r="BN59" s="49">
        <v>0</v>
      </c>
      <c r="BO59" s="49">
        <v>0</v>
      </c>
      <c r="BP59" s="342"/>
      <c r="BQ59" s="49">
        <v>0</v>
      </c>
      <c r="BR59" s="49">
        <v>0</v>
      </c>
      <c r="BS59" s="49">
        <v>0</v>
      </c>
      <c r="BT59" s="49">
        <v>0</v>
      </c>
      <c r="BU59" s="306"/>
      <c r="BV59" s="49">
        <v>0</v>
      </c>
      <c r="BW59" s="49">
        <v>0</v>
      </c>
      <c r="BX59" s="49">
        <v>0</v>
      </c>
      <c r="BY59" s="49">
        <v>0</v>
      </c>
      <c r="BZ59" s="342"/>
      <c r="CA59" s="49">
        <v>0</v>
      </c>
      <c r="CB59" s="49">
        <v>0</v>
      </c>
      <c r="CC59" s="49">
        <v>0</v>
      </c>
      <c r="CD59" s="49">
        <v>0</v>
      </c>
      <c r="CE59" s="306"/>
      <c r="CF59" s="49">
        <v>0</v>
      </c>
      <c r="CG59" s="49">
        <v>0</v>
      </c>
      <c r="CH59" s="49">
        <v>0</v>
      </c>
      <c r="CI59" s="49">
        <v>0</v>
      </c>
      <c r="CJ59" s="306"/>
      <c r="CK59" s="49">
        <v>0</v>
      </c>
      <c r="CL59" s="49">
        <v>0</v>
      </c>
      <c r="CM59" s="49">
        <v>0</v>
      </c>
      <c r="CN59" s="49">
        <v>0</v>
      </c>
      <c r="CO59" s="342"/>
      <c r="CP59" s="49">
        <v>0</v>
      </c>
      <c r="CQ59" s="49">
        <v>0</v>
      </c>
      <c r="CR59" s="49">
        <v>0</v>
      </c>
      <c r="CS59" s="49">
        <v>0</v>
      </c>
      <c r="CT59" s="306"/>
      <c r="CU59" s="49">
        <v>0</v>
      </c>
      <c r="CV59" s="49">
        <v>0</v>
      </c>
      <c r="CW59" s="49">
        <v>0</v>
      </c>
      <c r="CX59" s="49">
        <v>0</v>
      </c>
      <c r="CY59" s="342"/>
      <c r="CZ59" s="49">
        <v>0</v>
      </c>
      <c r="DA59" s="49">
        <v>0</v>
      </c>
      <c r="DB59" s="49">
        <v>0</v>
      </c>
      <c r="DC59" s="49">
        <v>0</v>
      </c>
      <c r="DD59" s="306"/>
      <c r="DE59" s="49">
        <v>0</v>
      </c>
      <c r="DF59" s="49">
        <v>0</v>
      </c>
      <c r="DG59" s="49">
        <v>0</v>
      </c>
      <c r="DH59" s="49">
        <v>0</v>
      </c>
      <c r="DI59" s="306"/>
      <c r="DJ59" s="49">
        <v>0</v>
      </c>
      <c r="DK59" s="49">
        <v>0</v>
      </c>
      <c r="DL59" s="49">
        <v>0</v>
      </c>
      <c r="DM59" s="49">
        <v>0</v>
      </c>
      <c r="DN59" s="306"/>
      <c r="DO59" s="49">
        <v>0</v>
      </c>
      <c r="DP59" s="49">
        <v>0</v>
      </c>
      <c r="DQ59" s="49">
        <v>0</v>
      </c>
      <c r="DR59" s="49">
        <v>0</v>
      </c>
      <c r="DS59" s="306"/>
      <c r="DT59" s="49">
        <v>0</v>
      </c>
      <c r="DU59" s="49">
        <v>0</v>
      </c>
      <c r="DV59" s="49">
        <v>0</v>
      </c>
      <c r="DW59" s="49">
        <v>0</v>
      </c>
      <c r="DX59" s="306"/>
      <c r="DY59" s="49">
        <v>0</v>
      </c>
      <c r="DZ59" s="49">
        <v>0</v>
      </c>
      <c r="EA59" s="49">
        <v>0</v>
      </c>
      <c r="EB59" s="49">
        <v>0</v>
      </c>
      <c r="EC59" s="306"/>
      <c r="ED59" s="49">
        <v>0</v>
      </c>
      <c r="EE59" s="49">
        <v>0</v>
      </c>
      <c r="EF59" s="49">
        <v>0</v>
      </c>
      <c r="EG59" s="49">
        <v>0</v>
      </c>
      <c r="EH59" s="306"/>
      <c r="EI59" s="49">
        <v>0</v>
      </c>
      <c r="EJ59" s="49">
        <v>0</v>
      </c>
      <c r="EK59" s="49">
        <v>0</v>
      </c>
      <c r="EL59" s="49">
        <v>0</v>
      </c>
      <c r="EM59" s="306"/>
      <c r="EN59" s="49">
        <v>0</v>
      </c>
      <c r="EO59" s="49">
        <v>0</v>
      </c>
      <c r="EP59" s="49">
        <v>0</v>
      </c>
      <c r="EQ59" s="49">
        <v>0</v>
      </c>
      <c r="ER59" s="306"/>
      <c r="ES59" s="49">
        <v>0</v>
      </c>
      <c r="ET59" s="49">
        <v>0</v>
      </c>
      <c r="EU59" s="49">
        <v>0</v>
      </c>
      <c r="EV59" s="49">
        <v>0</v>
      </c>
      <c r="EW59" s="306"/>
      <c r="EX59" s="49">
        <v>0</v>
      </c>
      <c r="EY59" s="49">
        <v>0</v>
      </c>
      <c r="EZ59" s="49">
        <v>0</v>
      </c>
      <c r="FA59" s="49">
        <v>0</v>
      </c>
      <c r="FB59" s="306"/>
      <c r="FC59" s="49">
        <v>0</v>
      </c>
      <c r="FD59" s="49">
        <v>0</v>
      </c>
      <c r="FE59" s="49">
        <v>0</v>
      </c>
      <c r="FF59" s="49">
        <v>0</v>
      </c>
      <c r="FG59" s="306"/>
      <c r="FH59" s="49">
        <v>0</v>
      </c>
      <c r="FI59" s="49">
        <v>0</v>
      </c>
      <c r="FJ59" s="49">
        <v>0</v>
      </c>
      <c r="FK59" s="49">
        <v>0</v>
      </c>
      <c r="FL59" s="306"/>
      <c r="FM59" s="49">
        <v>0</v>
      </c>
      <c r="FN59" s="49">
        <v>0</v>
      </c>
      <c r="FO59" s="49">
        <v>0</v>
      </c>
      <c r="FP59" s="49">
        <v>0</v>
      </c>
      <c r="FQ59" s="306"/>
      <c r="FR59" s="49">
        <v>0</v>
      </c>
      <c r="FS59" s="49">
        <v>0</v>
      </c>
      <c r="FT59" s="49">
        <v>0</v>
      </c>
      <c r="FU59" s="49">
        <v>0</v>
      </c>
      <c r="FV59" s="306"/>
      <c r="FW59" s="49">
        <v>0</v>
      </c>
      <c r="FX59" s="49">
        <v>0</v>
      </c>
      <c r="FY59" s="49">
        <v>0</v>
      </c>
      <c r="FZ59" s="49">
        <v>0</v>
      </c>
      <c r="GA59" s="306"/>
      <c r="GB59" s="49">
        <v>0</v>
      </c>
      <c r="GC59" s="49">
        <v>0</v>
      </c>
      <c r="GD59" s="49">
        <v>0</v>
      </c>
      <c r="GE59" s="49">
        <v>0</v>
      </c>
      <c r="GF59" s="306"/>
      <c r="GG59" s="49">
        <v>0</v>
      </c>
      <c r="GH59" s="49">
        <v>0</v>
      </c>
      <c r="GI59" s="49">
        <v>0</v>
      </c>
      <c r="GJ59" s="49">
        <v>0</v>
      </c>
      <c r="GK59" s="306"/>
      <c r="GL59" s="49">
        <v>0</v>
      </c>
      <c r="GM59" s="49">
        <v>0</v>
      </c>
      <c r="GN59" s="49">
        <v>0</v>
      </c>
      <c r="GO59" s="49">
        <v>0</v>
      </c>
      <c r="GP59" s="306"/>
    </row>
    <row r="60" spans="1:198" ht="18">
      <c r="A60" s="40" t="s">
        <v>2097</v>
      </c>
      <c r="B60" s="45">
        <f t="shared" si="1"/>
        <v>52863.60000000002</v>
      </c>
      <c r="C60" s="41"/>
      <c r="D60" s="49">
        <v>174.97499999999997</v>
      </c>
      <c r="E60" s="49">
        <v>100.14999999999999</v>
      </c>
      <c r="F60" s="49">
        <v>152.02499999999998</v>
      </c>
      <c r="G60" s="49">
        <v>183.6</v>
      </c>
      <c r="H60" s="342"/>
      <c r="I60" s="49">
        <v>9.7000000000000171</v>
      </c>
      <c r="J60" s="49">
        <v>39.200000000000003</v>
      </c>
      <c r="K60" s="49">
        <v>153.75</v>
      </c>
      <c r="L60" s="49">
        <v>227.8</v>
      </c>
      <c r="M60" s="342"/>
      <c r="N60" s="49">
        <v>152.95000000000005</v>
      </c>
      <c r="O60" s="49">
        <v>190.59999999999997</v>
      </c>
      <c r="P60" s="49">
        <v>263.17499999999995</v>
      </c>
      <c r="Q60" s="573">
        <v>466.2</v>
      </c>
      <c r="R60" s="342"/>
      <c r="S60" s="298">
        <v>0</v>
      </c>
      <c r="T60" s="298">
        <v>109.8499999999998</v>
      </c>
      <c r="U60" s="298">
        <v>213.89999999999998</v>
      </c>
      <c r="V60" s="49">
        <v>263</v>
      </c>
      <c r="W60" s="342"/>
      <c r="X60" s="49">
        <v>0</v>
      </c>
      <c r="Y60" s="49">
        <v>143.25000000000023</v>
      </c>
      <c r="Z60" s="49">
        <v>321.97500000000002</v>
      </c>
      <c r="AA60" s="49">
        <v>429</v>
      </c>
      <c r="AB60" s="342"/>
      <c r="AC60" s="49">
        <v>0</v>
      </c>
      <c r="AD60" s="49">
        <v>402.50000000000045</v>
      </c>
      <c r="AE60" s="49">
        <v>517.04999999999995</v>
      </c>
      <c r="AF60" s="49">
        <v>493.3</v>
      </c>
      <c r="AG60" s="342"/>
      <c r="AH60" s="49">
        <v>0</v>
      </c>
      <c r="AI60" s="49">
        <v>395.72500000000014</v>
      </c>
      <c r="AJ60" s="49">
        <v>632.84999999999991</v>
      </c>
      <c r="AK60" s="49">
        <v>462.80000000000007</v>
      </c>
      <c r="AL60" s="342"/>
      <c r="AM60" s="49">
        <v>0</v>
      </c>
      <c r="AN60" s="49">
        <v>322.57500000000027</v>
      </c>
      <c r="AO60" s="49">
        <v>384.29999999999995</v>
      </c>
      <c r="AP60" s="49">
        <v>497.7</v>
      </c>
      <c r="AQ60" s="342"/>
      <c r="AR60" s="49">
        <v>0</v>
      </c>
      <c r="AS60" s="49">
        <v>70.400000000000006</v>
      </c>
      <c r="AT60" s="49">
        <v>201.97500000000002</v>
      </c>
      <c r="AU60" s="49">
        <v>45.5</v>
      </c>
      <c r="AV60" s="342"/>
      <c r="AW60" s="49">
        <v>0</v>
      </c>
      <c r="AX60" s="49">
        <v>453.30000000000018</v>
      </c>
      <c r="AY60" s="49">
        <v>595.27499999999998</v>
      </c>
      <c r="AZ60" s="49">
        <v>238.09999999999997</v>
      </c>
      <c r="BA60" s="342"/>
      <c r="BB60" s="49">
        <v>0</v>
      </c>
      <c r="BC60" s="49">
        <v>258.64999999999998</v>
      </c>
      <c r="BD60" s="49">
        <v>325.72500000000002</v>
      </c>
      <c r="BE60" s="49">
        <v>243.20000000000002</v>
      </c>
      <c r="BF60" s="342"/>
      <c r="BG60" s="49">
        <v>0</v>
      </c>
      <c r="BH60" s="49">
        <v>133</v>
      </c>
      <c r="BI60" s="49">
        <v>348.29999999999995</v>
      </c>
      <c r="BJ60" s="49">
        <v>212.5</v>
      </c>
      <c r="BK60" s="342"/>
      <c r="BL60" s="49">
        <v>0</v>
      </c>
      <c r="BM60" s="49">
        <v>94.4</v>
      </c>
      <c r="BN60" s="49">
        <v>225.97500000000002</v>
      </c>
      <c r="BO60" s="49">
        <v>414.6</v>
      </c>
      <c r="BP60" s="342"/>
      <c r="BQ60" s="49">
        <v>0</v>
      </c>
      <c r="BR60" s="49">
        <v>305.67499999999973</v>
      </c>
      <c r="BS60" s="49">
        <v>145.72500000000002</v>
      </c>
      <c r="BT60" s="49">
        <v>475.4</v>
      </c>
      <c r="BU60" s="306"/>
      <c r="BV60" s="49">
        <v>0</v>
      </c>
      <c r="BW60" s="49">
        <v>289.25000000000045</v>
      </c>
      <c r="BX60" s="49">
        <v>300.89999999999998</v>
      </c>
      <c r="BY60" s="49">
        <v>312.8</v>
      </c>
      <c r="BZ60" s="342"/>
      <c r="CA60" s="49">
        <v>0</v>
      </c>
      <c r="CB60" s="49">
        <v>202.37500000000091</v>
      </c>
      <c r="CC60" s="49">
        <v>217.5</v>
      </c>
      <c r="CD60" s="49">
        <v>645.20000000000005</v>
      </c>
      <c r="CE60" s="306"/>
      <c r="CF60" s="315">
        <v>0</v>
      </c>
      <c r="CG60" s="315">
        <v>156.40000000000055</v>
      </c>
      <c r="CH60" s="315">
        <v>106.64999999999999</v>
      </c>
      <c r="CI60" s="49">
        <v>494.8</v>
      </c>
      <c r="CJ60" s="306"/>
      <c r="CK60" s="49">
        <v>0</v>
      </c>
      <c r="CL60" s="49">
        <v>114.5</v>
      </c>
      <c r="CM60" s="49">
        <v>121.94999999999999</v>
      </c>
      <c r="CN60" s="49">
        <v>593.1</v>
      </c>
      <c r="CO60" s="342"/>
      <c r="CP60" s="49">
        <v>0</v>
      </c>
      <c r="CQ60" s="49">
        <v>152.24999999999909</v>
      </c>
      <c r="CR60" s="49">
        <v>309.75</v>
      </c>
      <c r="CS60" s="49">
        <v>544.69999999999993</v>
      </c>
      <c r="CT60" s="306"/>
      <c r="CU60" s="49">
        <v>0</v>
      </c>
      <c r="CV60" s="49">
        <v>115.59999999999945</v>
      </c>
      <c r="CW60" s="49">
        <v>424.20000000000005</v>
      </c>
      <c r="CX60" s="49">
        <v>496.9</v>
      </c>
      <c r="CY60" s="342"/>
      <c r="CZ60" s="49">
        <v>0</v>
      </c>
      <c r="DA60" s="49">
        <v>4.5499999999999989</v>
      </c>
      <c r="DB60" s="49">
        <v>34.125</v>
      </c>
      <c r="DC60" s="49">
        <v>50.3</v>
      </c>
      <c r="DD60" s="306"/>
      <c r="DE60" s="49">
        <v>0</v>
      </c>
      <c r="DF60" s="49">
        <v>725.14999999999964</v>
      </c>
      <c r="DG60" s="49">
        <v>2522.1749999999997</v>
      </c>
      <c r="DH60" s="298">
        <v>1561.3</v>
      </c>
      <c r="DI60" s="306"/>
      <c r="DJ60" s="298">
        <v>0</v>
      </c>
      <c r="DK60" s="298">
        <v>308.54999999999745</v>
      </c>
      <c r="DL60" s="298">
        <v>525.97499999999991</v>
      </c>
      <c r="DM60" s="49">
        <v>1078.8</v>
      </c>
      <c r="DN60" s="306"/>
      <c r="DO60" s="49">
        <v>0</v>
      </c>
      <c r="DP60" s="49">
        <v>318.04999999999745</v>
      </c>
      <c r="DQ60" s="49">
        <v>207.97500000000002</v>
      </c>
      <c r="DR60" s="49">
        <v>377</v>
      </c>
      <c r="DS60" s="306"/>
      <c r="DT60" s="49">
        <v>0</v>
      </c>
      <c r="DU60" s="49">
        <v>0</v>
      </c>
      <c r="DV60" s="49">
        <v>0</v>
      </c>
      <c r="DW60" s="49">
        <v>253.2</v>
      </c>
      <c r="DX60" s="306"/>
      <c r="DY60" s="49">
        <v>0</v>
      </c>
      <c r="DZ60" s="49">
        <v>1857.0999999999995</v>
      </c>
      <c r="EA60" s="49">
        <v>3077.1749999999997</v>
      </c>
      <c r="EB60" s="298">
        <v>4368.8999999999996</v>
      </c>
      <c r="EC60" s="306"/>
      <c r="ED60" s="49">
        <v>0</v>
      </c>
      <c r="EE60" s="49">
        <v>195</v>
      </c>
      <c r="EF60" s="49">
        <v>133.05000000000001</v>
      </c>
      <c r="EG60" s="49">
        <v>120</v>
      </c>
      <c r="EH60" s="306"/>
      <c r="EI60" s="49">
        <v>0</v>
      </c>
      <c r="EJ60" s="49">
        <v>81.949999999998909</v>
      </c>
      <c r="EK60" s="49">
        <v>115.27499999999999</v>
      </c>
      <c r="EL60" s="49">
        <v>99</v>
      </c>
      <c r="EM60" s="306"/>
      <c r="EN60" s="49">
        <v>0</v>
      </c>
      <c r="EO60" s="49">
        <v>169.19999999999891</v>
      </c>
      <c r="EP60" s="49">
        <v>261.97500000000002</v>
      </c>
      <c r="EQ60" s="49">
        <v>879.99999999999989</v>
      </c>
      <c r="ER60" s="306"/>
      <c r="ES60" s="49">
        <v>0</v>
      </c>
      <c r="ET60" s="49">
        <v>53.499999999998181</v>
      </c>
      <c r="EU60" s="49">
        <v>295.125</v>
      </c>
      <c r="EV60" s="49">
        <v>433.1</v>
      </c>
      <c r="EW60" s="306"/>
      <c r="EX60">
        <v>0</v>
      </c>
      <c r="EY60">
        <v>1362.850000000004</v>
      </c>
      <c r="EZ60">
        <v>2470.4999999999995</v>
      </c>
      <c r="FA60" s="414">
        <v>3418.6</v>
      </c>
      <c r="FB60" s="306"/>
      <c r="FC60" s="49">
        <v>0</v>
      </c>
      <c r="FD60" s="49">
        <v>6.749999999998181</v>
      </c>
      <c r="FE60" s="49">
        <v>78.75</v>
      </c>
      <c r="FF60" s="49">
        <v>437.2</v>
      </c>
      <c r="FG60" s="306"/>
      <c r="FH60" s="315">
        <v>0</v>
      </c>
      <c r="FI60" s="315">
        <v>38.049999999999997</v>
      </c>
      <c r="FJ60" s="315">
        <v>83.399999999999991</v>
      </c>
      <c r="FK60" s="49">
        <v>224.99999999999997</v>
      </c>
      <c r="FL60" s="306"/>
      <c r="FM60" s="315">
        <v>0</v>
      </c>
      <c r="FN60" s="315">
        <v>78.499999999998181</v>
      </c>
      <c r="FO60" s="315">
        <v>294.14999999999998</v>
      </c>
      <c r="FP60" s="49">
        <v>150</v>
      </c>
      <c r="FQ60" s="306"/>
      <c r="FR60" s="49">
        <v>0</v>
      </c>
      <c r="FS60" s="49">
        <v>247.7</v>
      </c>
      <c r="FT60" s="49">
        <v>332.25</v>
      </c>
      <c r="FU60" s="49">
        <v>468.49999999999994</v>
      </c>
      <c r="FV60" s="306"/>
      <c r="FW60" s="49">
        <v>0</v>
      </c>
      <c r="FX60" s="49">
        <v>120.35000000000218</v>
      </c>
      <c r="FY60" s="49">
        <v>41.924999999999997</v>
      </c>
      <c r="FZ60" s="49">
        <v>231.8</v>
      </c>
      <c r="GA60" s="306"/>
      <c r="GB60" s="49">
        <v>0</v>
      </c>
      <c r="GC60" s="49">
        <v>644.80000000002588</v>
      </c>
      <c r="GD60" s="49">
        <v>1181.4000000000001</v>
      </c>
      <c r="GE60" s="49">
        <v>1215.7</v>
      </c>
      <c r="GF60" s="306"/>
      <c r="GG60" s="315">
        <v>0</v>
      </c>
      <c r="GH60" s="315">
        <v>218.75</v>
      </c>
      <c r="GI60" s="315">
        <v>232.5</v>
      </c>
      <c r="GJ60" s="49">
        <v>247</v>
      </c>
      <c r="GK60" s="306"/>
      <c r="GL60" s="49">
        <v>0</v>
      </c>
      <c r="GM60" s="49">
        <v>0</v>
      </c>
      <c r="GN60" s="49">
        <v>839.25</v>
      </c>
      <c r="GO60" s="49">
        <v>0</v>
      </c>
      <c r="GP60" s="306"/>
    </row>
    <row r="61" spans="1:198" ht="18">
      <c r="A61" s="40" t="s">
        <v>3824</v>
      </c>
      <c r="B61" s="45">
        <f t="shared" si="1"/>
        <v>1005.3</v>
      </c>
      <c r="C61" s="41"/>
      <c r="D61" s="49">
        <v>0</v>
      </c>
      <c r="E61" s="49">
        <v>0</v>
      </c>
      <c r="F61" s="49">
        <v>0</v>
      </c>
      <c r="G61" s="49">
        <v>344.59999999999997</v>
      </c>
      <c r="H61" s="342"/>
      <c r="I61" s="49">
        <v>0</v>
      </c>
      <c r="J61" s="49">
        <v>0</v>
      </c>
      <c r="K61" s="49">
        <v>0</v>
      </c>
      <c r="L61" s="49">
        <v>203.4</v>
      </c>
      <c r="M61" s="342"/>
      <c r="N61" s="49">
        <v>0</v>
      </c>
      <c r="O61" s="49">
        <v>0</v>
      </c>
      <c r="P61" s="49">
        <v>0</v>
      </c>
      <c r="Q61" s="573">
        <v>457.29999999999995</v>
      </c>
      <c r="R61" s="342"/>
      <c r="S61" s="49">
        <v>0</v>
      </c>
      <c r="T61" s="49">
        <v>0</v>
      </c>
      <c r="U61" s="49">
        <v>0</v>
      </c>
      <c r="V61" s="49">
        <v>0</v>
      </c>
      <c r="W61" s="342"/>
      <c r="X61" s="49">
        <v>0</v>
      </c>
      <c r="Y61" s="49">
        <v>0</v>
      </c>
      <c r="Z61" s="49">
        <v>0</v>
      </c>
      <c r="AA61" s="49">
        <v>0</v>
      </c>
      <c r="AB61" s="342"/>
      <c r="AC61" s="49">
        <v>0</v>
      </c>
      <c r="AD61" s="49">
        <v>0</v>
      </c>
      <c r="AE61" s="49">
        <v>0</v>
      </c>
      <c r="AF61" s="49">
        <v>0</v>
      </c>
      <c r="AG61" s="342"/>
      <c r="AH61" s="49">
        <v>0</v>
      </c>
      <c r="AI61" s="49">
        <v>0</v>
      </c>
      <c r="AJ61" s="49">
        <v>0</v>
      </c>
      <c r="AK61" s="49">
        <v>0</v>
      </c>
      <c r="AL61" s="342"/>
      <c r="AM61" s="49">
        <v>0</v>
      </c>
      <c r="AN61" s="49">
        <v>0</v>
      </c>
      <c r="AO61" s="49">
        <v>0</v>
      </c>
      <c r="AP61" s="49">
        <v>0</v>
      </c>
      <c r="AQ61" s="342"/>
      <c r="AR61" s="49">
        <v>0</v>
      </c>
      <c r="AS61" s="49">
        <v>0</v>
      </c>
      <c r="AT61" s="49">
        <v>0</v>
      </c>
      <c r="AU61" s="49">
        <v>0</v>
      </c>
      <c r="AV61" s="342"/>
      <c r="AW61" s="49">
        <v>0</v>
      </c>
      <c r="AX61" s="49">
        <v>0</v>
      </c>
      <c r="AY61" s="49">
        <v>0</v>
      </c>
      <c r="AZ61" s="49">
        <v>0</v>
      </c>
      <c r="BA61" s="342"/>
      <c r="BB61" s="49">
        <v>0</v>
      </c>
      <c r="BC61" s="49">
        <v>0</v>
      </c>
      <c r="BD61" s="49">
        <v>0</v>
      </c>
      <c r="BE61" s="49">
        <v>0</v>
      </c>
      <c r="BF61" s="342"/>
      <c r="BG61" s="49">
        <v>0</v>
      </c>
      <c r="BH61" s="49">
        <v>0</v>
      </c>
      <c r="BI61" s="49">
        <v>0</v>
      </c>
      <c r="BJ61" s="49">
        <v>0</v>
      </c>
      <c r="BK61" s="342"/>
      <c r="BL61" s="49">
        <v>0</v>
      </c>
      <c r="BM61" s="49">
        <v>0</v>
      </c>
      <c r="BN61" s="49">
        <v>0</v>
      </c>
      <c r="BO61" s="49">
        <v>0</v>
      </c>
      <c r="BP61" s="342"/>
      <c r="BQ61" s="49">
        <v>0</v>
      </c>
      <c r="BR61" s="49">
        <v>0</v>
      </c>
      <c r="BS61" s="49">
        <v>0</v>
      </c>
      <c r="BT61" s="49">
        <v>0</v>
      </c>
      <c r="BU61" s="306"/>
      <c r="BV61" s="49">
        <v>0</v>
      </c>
      <c r="BW61" s="49">
        <v>0</v>
      </c>
      <c r="BX61" s="49">
        <v>0</v>
      </c>
      <c r="BY61" s="49">
        <v>0</v>
      </c>
      <c r="BZ61" s="342"/>
      <c r="CA61" s="49">
        <v>0</v>
      </c>
      <c r="CB61" s="49">
        <v>0</v>
      </c>
      <c r="CC61" s="49">
        <v>0</v>
      </c>
      <c r="CD61" s="49">
        <v>0</v>
      </c>
      <c r="CE61" s="306"/>
      <c r="CF61" s="49">
        <v>0</v>
      </c>
      <c r="CG61" s="49">
        <v>0</v>
      </c>
      <c r="CH61" s="49">
        <v>0</v>
      </c>
      <c r="CI61" s="49">
        <v>0</v>
      </c>
      <c r="CJ61" s="306"/>
      <c r="CK61" s="49">
        <v>0</v>
      </c>
      <c r="CL61" s="49">
        <v>0</v>
      </c>
      <c r="CM61" s="49">
        <v>0</v>
      </c>
      <c r="CN61" s="49">
        <v>0</v>
      </c>
      <c r="CO61" s="342"/>
      <c r="CP61" s="49">
        <v>0</v>
      </c>
      <c r="CQ61" s="49">
        <v>0</v>
      </c>
      <c r="CR61" s="49">
        <v>0</v>
      </c>
      <c r="CS61" s="49">
        <v>0</v>
      </c>
      <c r="CT61" s="306"/>
      <c r="CU61" s="49">
        <v>0</v>
      </c>
      <c r="CV61" s="49">
        <v>0</v>
      </c>
      <c r="CW61" s="49">
        <v>0</v>
      </c>
      <c r="CX61" s="49">
        <v>0</v>
      </c>
      <c r="CY61" s="342"/>
      <c r="CZ61" s="49">
        <v>0</v>
      </c>
      <c r="DA61" s="49">
        <v>0</v>
      </c>
      <c r="DB61" s="49">
        <v>0</v>
      </c>
      <c r="DC61" s="49">
        <v>0</v>
      </c>
      <c r="DD61" s="306"/>
      <c r="DE61" s="49">
        <v>0</v>
      </c>
      <c r="DF61" s="49">
        <v>0</v>
      </c>
      <c r="DG61" s="49">
        <v>0</v>
      </c>
      <c r="DH61" s="49">
        <v>0</v>
      </c>
      <c r="DI61" s="306"/>
      <c r="DJ61" s="49">
        <v>0</v>
      </c>
      <c r="DK61" s="49">
        <v>0</v>
      </c>
      <c r="DL61" s="49">
        <v>0</v>
      </c>
      <c r="DM61" s="49">
        <v>0</v>
      </c>
      <c r="DN61" s="306"/>
      <c r="DO61" s="49">
        <v>0</v>
      </c>
      <c r="DP61" s="49">
        <v>0</v>
      </c>
      <c r="DQ61" s="49">
        <v>0</v>
      </c>
      <c r="DR61" s="49">
        <v>0</v>
      </c>
      <c r="DS61" s="306"/>
      <c r="DT61" s="49">
        <v>0</v>
      </c>
      <c r="DU61" s="49">
        <v>0</v>
      </c>
      <c r="DV61" s="49">
        <v>0</v>
      </c>
      <c r="DW61" s="49">
        <v>0</v>
      </c>
      <c r="DX61" s="306"/>
      <c r="DY61" s="49">
        <v>0</v>
      </c>
      <c r="DZ61" s="49">
        <v>0</v>
      </c>
      <c r="EA61" s="49">
        <v>0</v>
      </c>
      <c r="EB61" s="49">
        <v>0</v>
      </c>
      <c r="EC61" s="306"/>
      <c r="ED61" s="49">
        <v>0</v>
      </c>
      <c r="EE61" s="49">
        <v>0</v>
      </c>
      <c r="EF61" s="49">
        <v>0</v>
      </c>
      <c r="EG61" s="49">
        <v>0</v>
      </c>
      <c r="EH61" s="306"/>
      <c r="EI61" s="49">
        <v>0</v>
      </c>
      <c r="EJ61" s="49">
        <v>0</v>
      </c>
      <c r="EK61" s="49">
        <v>0</v>
      </c>
      <c r="EL61" s="49">
        <v>0</v>
      </c>
      <c r="EM61" s="306"/>
      <c r="EN61" s="49">
        <v>0</v>
      </c>
      <c r="EO61" s="49">
        <v>0</v>
      </c>
      <c r="EP61" s="49">
        <v>0</v>
      </c>
      <c r="EQ61" s="49">
        <v>0</v>
      </c>
      <c r="ER61" s="306"/>
      <c r="ES61" s="49">
        <v>0</v>
      </c>
      <c r="ET61" s="49">
        <v>0</v>
      </c>
      <c r="EU61" s="49">
        <v>0</v>
      </c>
      <c r="EV61" s="49">
        <v>0</v>
      </c>
      <c r="EW61" s="306"/>
      <c r="EX61" s="49">
        <v>0</v>
      </c>
      <c r="EY61" s="49">
        <v>0</v>
      </c>
      <c r="EZ61" s="49">
        <v>0</v>
      </c>
      <c r="FA61" s="49">
        <v>0</v>
      </c>
      <c r="FB61" s="306"/>
      <c r="FC61" s="49">
        <v>0</v>
      </c>
      <c r="FD61" s="49">
        <v>0</v>
      </c>
      <c r="FE61" s="49">
        <v>0</v>
      </c>
      <c r="FF61" s="49">
        <v>0</v>
      </c>
      <c r="FG61" s="306"/>
      <c r="FH61" s="49">
        <v>0</v>
      </c>
      <c r="FI61" s="49">
        <v>0</v>
      </c>
      <c r="FJ61" s="49">
        <v>0</v>
      </c>
      <c r="FK61" s="49">
        <v>0</v>
      </c>
      <c r="FL61" s="306"/>
      <c r="FM61" s="49">
        <v>0</v>
      </c>
      <c r="FN61" s="49">
        <v>0</v>
      </c>
      <c r="FO61" s="49">
        <v>0</v>
      </c>
      <c r="FP61" s="49">
        <v>0</v>
      </c>
      <c r="FQ61" s="306"/>
      <c r="FR61" s="49">
        <v>0</v>
      </c>
      <c r="FS61" s="49">
        <v>0</v>
      </c>
      <c r="FT61" s="49">
        <v>0</v>
      </c>
      <c r="FU61" s="49">
        <v>0</v>
      </c>
      <c r="FV61" s="306"/>
      <c r="FW61" s="49">
        <v>0</v>
      </c>
      <c r="FX61" s="49">
        <v>0</v>
      </c>
      <c r="FY61" s="49">
        <v>0</v>
      </c>
      <c r="FZ61" s="49">
        <v>0</v>
      </c>
      <c r="GA61" s="306"/>
      <c r="GB61" s="49">
        <v>0</v>
      </c>
      <c r="GC61" s="49">
        <v>0</v>
      </c>
      <c r="GD61" s="49">
        <v>0</v>
      </c>
      <c r="GE61" s="49">
        <v>0</v>
      </c>
      <c r="GF61" s="306"/>
      <c r="GG61" s="49">
        <v>0</v>
      </c>
      <c r="GH61" s="49">
        <v>0</v>
      </c>
      <c r="GI61" s="49">
        <v>0</v>
      </c>
      <c r="GJ61" s="49">
        <v>0</v>
      </c>
      <c r="GK61" s="306"/>
      <c r="GL61" s="49">
        <v>0</v>
      </c>
      <c r="GM61" s="49">
        <v>0</v>
      </c>
      <c r="GN61" s="49">
        <v>0</v>
      </c>
      <c r="GO61" s="49">
        <v>0</v>
      </c>
      <c r="GP61" s="306"/>
    </row>
    <row r="62" spans="1:198" ht="18">
      <c r="A62" s="39" t="s">
        <v>2507</v>
      </c>
      <c r="B62" s="45">
        <f t="shared" si="1"/>
        <v>44608.250000000007</v>
      </c>
      <c r="C62" s="41"/>
      <c r="D62" s="49">
        <v>0</v>
      </c>
      <c r="E62" s="49">
        <v>113.54999999999998</v>
      </c>
      <c r="F62" s="49">
        <v>218.85000000000002</v>
      </c>
      <c r="G62" s="49">
        <v>216.4</v>
      </c>
      <c r="H62" s="342"/>
      <c r="I62" s="49">
        <v>0</v>
      </c>
      <c r="J62" s="49">
        <v>2.7999999999999829</v>
      </c>
      <c r="K62" s="49">
        <v>94.875</v>
      </c>
      <c r="L62" s="49">
        <v>288.5</v>
      </c>
      <c r="M62" s="342"/>
      <c r="N62" s="49">
        <v>0</v>
      </c>
      <c r="O62" s="49">
        <v>200.09999999999997</v>
      </c>
      <c r="P62" s="49">
        <v>459.44999999999993</v>
      </c>
      <c r="Q62" s="573">
        <v>804.40000000000009</v>
      </c>
      <c r="R62" s="342"/>
      <c r="S62" s="298">
        <v>0</v>
      </c>
      <c r="T62" s="298">
        <v>0</v>
      </c>
      <c r="U62" s="298">
        <v>214.72500000000002</v>
      </c>
      <c r="V62" s="49">
        <v>273</v>
      </c>
      <c r="W62" s="342"/>
      <c r="X62" s="49">
        <v>0</v>
      </c>
      <c r="Y62" s="49">
        <v>0</v>
      </c>
      <c r="Z62" s="49">
        <v>300.60000000000002</v>
      </c>
      <c r="AA62" s="49">
        <v>354.2</v>
      </c>
      <c r="AB62" s="342"/>
      <c r="AC62" s="49">
        <v>0</v>
      </c>
      <c r="AD62" s="49">
        <v>0</v>
      </c>
      <c r="AE62" s="49">
        <v>410.02500000000003</v>
      </c>
      <c r="AF62" s="49">
        <v>340.09999999999997</v>
      </c>
      <c r="AG62" s="342"/>
      <c r="AH62" s="49">
        <v>0</v>
      </c>
      <c r="AI62" s="49">
        <v>0</v>
      </c>
      <c r="AJ62" s="49">
        <v>477</v>
      </c>
      <c r="AK62" s="49">
        <v>904.69999999999993</v>
      </c>
      <c r="AL62" s="342"/>
      <c r="AM62" s="49">
        <v>0</v>
      </c>
      <c r="AN62" s="49">
        <v>0</v>
      </c>
      <c r="AO62" s="49">
        <v>418.34999999999997</v>
      </c>
      <c r="AP62" s="49">
        <v>583.4</v>
      </c>
      <c r="AQ62" s="342"/>
      <c r="AR62" s="49">
        <v>0</v>
      </c>
      <c r="AS62" s="49">
        <v>0</v>
      </c>
      <c r="AT62" s="49">
        <v>216.15000000000003</v>
      </c>
      <c r="AU62" s="49">
        <v>351</v>
      </c>
      <c r="AV62" s="342"/>
      <c r="AW62" s="49">
        <v>0</v>
      </c>
      <c r="AX62" s="49">
        <v>0</v>
      </c>
      <c r="AY62" s="49">
        <v>589.65</v>
      </c>
      <c r="AZ62" s="49">
        <v>685.8</v>
      </c>
      <c r="BA62" s="342"/>
      <c r="BB62" s="49">
        <v>0</v>
      </c>
      <c r="BC62" s="49">
        <v>0</v>
      </c>
      <c r="BD62" s="49">
        <v>278.92500000000001</v>
      </c>
      <c r="BE62" s="49">
        <v>414.7</v>
      </c>
      <c r="BF62" s="342"/>
      <c r="BG62" s="49">
        <v>0</v>
      </c>
      <c r="BH62" s="49">
        <v>0</v>
      </c>
      <c r="BI62" s="49">
        <v>558</v>
      </c>
      <c r="BJ62" s="49">
        <v>325.5</v>
      </c>
      <c r="BK62" s="342"/>
      <c r="BL62" s="49">
        <v>0</v>
      </c>
      <c r="BM62" s="49">
        <v>0</v>
      </c>
      <c r="BN62" s="49">
        <v>159.75</v>
      </c>
      <c r="BO62" s="49">
        <v>301.5</v>
      </c>
      <c r="BP62" s="342"/>
      <c r="BQ62" s="49">
        <v>0</v>
      </c>
      <c r="BR62" s="49">
        <v>0</v>
      </c>
      <c r="BS62" s="49">
        <v>297.22500000000002</v>
      </c>
      <c r="BT62" s="49">
        <v>576</v>
      </c>
      <c r="BU62" s="306"/>
      <c r="BV62" s="49">
        <v>0</v>
      </c>
      <c r="BW62" s="49">
        <v>0</v>
      </c>
      <c r="BX62" s="49">
        <v>285.67500000000001</v>
      </c>
      <c r="BY62" s="49">
        <v>436</v>
      </c>
      <c r="BZ62" s="342"/>
      <c r="CA62" s="49">
        <v>0</v>
      </c>
      <c r="CB62" s="49">
        <v>0</v>
      </c>
      <c r="CC62" s="49">
        <v>402.29999999999995</v>
      </c>
      <c r="CD62" s="49">
        <v>576.70000000000005</v>
      </c>
      <c r="CE62" s="306"/>
      <c r="CF62" s="315">
        <v>0</v>
      </c>
      <c r="CG62" s="315">
        <v>0</v>
      </c>
      <c r="CH62" s="315">
        <v>246.97499999999997</v>
      </c>
      <c r="CI62" s="49">
        <v>429.5</v>
      </c>
      <c r="CJ62" s="306"/>
      <c r="CK62" s="49">
        <v>0</v>
      </c>
      <c r="CL62" s="49">
        <v>0</v>
      </c>
      <c r="CM62" s="49">
        <v>101.47499999999999</v>
      </c>
      <c r="CN62" s="49">
        <v>352.7</v>
      </c>
      <c r="CO62" s="342"/>
      <c r="CP62" s="49">
        <v>0</v>
      </c>
      <c r="CQ62" s="49">
        <v>0</v>
      </c>
      <c r="CR62" s="49">
        <v>393.375</v>
      </c>
      <c r="CS62" s="49">
        <v>369.79999999999995</v>
      </c>
      <c r="CT62" s="306"/>
      <c r="CU62" s="49">
        <v>0</v>
      </c>
      <c r="CV62" s="49">
        <v>0</v>
      </c>
      <c r="CW62" s="49">
        <v>501.22500000000002</v>
      </c>
      <c r="CX62" s="49">
        <v>615.1</v>
      </c>
      <c r="CY62" s="342"/>
      <c r="CZ62" s="49">
        <v>0</v>
      </c>
      <c r="DA62" s="49">
        <v>0</v>
      </c>
      <c r="DB62" s="49">
        <v>61.125</v>
      </c>
      <c r="DC62" s="49">
        <v>120.10000000000001</v>
      </c>
      <c r="DD62" s="306"/>
      <c r="DE62" s="49">
        <v>0</v>
      </c>
      <c r="DF62" s="49">
        <v>0</v>
      </c>
      <c r="DG62" s="49">
        <v>1743.1500000000005</v>
      </c>
      <c r="DH62" s="298">
        <v>3162.2</v>
      </c>
      <c r="DI62" s="306"/>
      <c r="DJ62" s="298">
        <v>0</v>
      </c>
      <c r="DK62" s="298">
        <v>0</v>
      </c>
      <c r="DL62" s="298">
        <v>305.625</v>
      </c>
      <c r="DM62" s="49">
        <v>898.9</v>
      </c>
      <c r="DN62" s="306"/>
      <c r="DO62" s="49">
        <v>0</v>
      </c>
      <c r="DP62" s="49">
        <v>0</v>
      </c>
      <c r="DQ62" s="49">
        <v>296.02500000000003</v>
      </c>
      <c r="DR62" s="49">
        <v>458.99999999999994</v>
      </c>
      <c r="DS62" s="306"/>
      <c r="DT62" s="49">
        <v>0</v>
      </c>
      <c r="DU62" s="49">
        <v>0</v>
      </c>
      <c r="DV62" s="49">
        <v>0</v>
      </c>
      <c r="DW62" s="49">
        <v>55.000000000000007</v>
      </c>
      <c r="DX62" s="306"/>
      <c r="DY62" s="49">
        <v>0</v>
      </c>
      <c r="DZ62" s="49">
        <v>0</v>
      </c>
      <c r="EA62" s="49">
        <v>3365.25</v>
      </c>
      <c r="EB62" s="298">
        <v>2814.5</v>
      </c>
      <c r="EC62" s="306"/>
      <c r="ED62" s="49">
        <v>0</v>
      </c>
      <c r="EE62" s="49">
        <v>0</v>
      </c>
      <c r="EF62" s="49">
        <v>113.32499999999999</v>
      </c>
      <c r="EG62" s="49">
        <v>11</v>
      </c>
      <c r="EH62" s="306"/>
      <c r="EI62" s="49">
        <v>0</v>
      </c>
      <c r="EJ62" s="49">
        <v>0</v>
      </c>
      <c r="EK62" s="49">
        <v>253.5</v>
      </c>
      <c r="EL62" s="49">
        <v>127.70000000000002</v>
      </c>
      <c r="EM62" s="306"/>
      <c r="EN62" s="49">
        <v>0</v>
      </c>
      <c r="EO62" s="49">
        <v>0</v>
      </c>
      <c r="EP62" s="49">
        <v>234.45000000000002</v>
      </c>
      <c r="EQ62" s="49">
        <v>598.9</v>
      </c>
      <c r="ER62" s="306"/>
      <c r="ES62" s="49">
        <v>0</v>
      </c>
      <c r="ET62" s="49">
        <v>0</v>
      </c>
      <c r="EU62" s="49">
        <v>388.20000000000005</v>
      </c>
      <c r="EV62" s="49">
        <v>279</v>
      </c>
      <c r="EW62" s="306"/>
      <c r="EX62">
        <v>0</v>
      </c>
      <c r="EY62">
        <v>0</v>
      </c>
      <c r="EZ62">
        <v>1718.1000000000001</v>
      </c>
      <c r="FA62" s="414">
        <v>4846.2999999999993</v>
      </c>
      <c r="FB62" s="306"/>
      <c r="FC62" s="49">
        <v>0</v>
      </c>
      <c r="FD62" s="49">
        <v>0</v>
      </c>
      <c r="FE62" s="49">
        <v>7.4250000000000007</v>
      </c>
      <c r="FF62" s="49">
        <v>202.79999999999998</v>
      </c>
      <c r="FG62" s="306"/>
      <c r="FH62" s="315">
        <v>0</v>
      </c>
      <c r="FI62" s="315">
        <v>0</v>
      </c>
      <c r="FJ62" s="315">
        <v>197.32500000000002</v>
      </c>
      <c r="FK62" s="49">
        <v>32</v>
      </c>
      <c r="FL62" s="306"/>
      <c r="FM62" s="315">
        <v>0</v>
      </c>
      <c r="FN62" s="315">
        <v>0</v>
      </c>
      <c r="FO62" s="315">
        <v>351.75</v>
      </c>
      <c r="FP62" s="49">
        <v>208.5</v>
      </c>
      <c r="FQ62" s="306"/>
      <c r="FR62" s="49">
        <v>0</v>
      </c>
      <c r="FS62" s="49">
        <v>0</v>
      </c>
      <c r="FT62" s="49">
        <v>359.70000000000005</v>
      </c>
      <c r="FU62" s="49">
        <v>532.5</v>
      </c>
      <c r="FV62" s="306"/>
      <c r="FW62" s="49">
        <v>0</v>
      </c>
      <c r="FX62" s="49">
        <v>0</v>
      </c>
      <c r="FY62" s="49">
        <v>64.8</v>
      </c>
      <c r="FZ62" s="49">
        <v>468.1</v>
      </c>
      <c r="GA62" s="306"/>
      <c r="GB62" s="49">
        <v>0</v>
      </c>
      <c r="GC62" s="49">
        <v>0</v>
      </c>
      <c r="GD62" s="49">
        <v>1096.1999999999998</v>
      </c>
      <c r="GE62" s="49">
        <v>1267.5999999999999</v>
      </c>
      <c r="GF62" s="306"/>
      <c r="GG62" s="315">
        <v>0</v>
      </c>
      <c r="GH62" s="315">
        <v>0</v>
      </c>
      <c r="GI62" s="315">
        <v>282</v>
      </c>
      <c r="GJ62" s="49">
        <v>379</v>
      </c>
      <c r="GK62" s="306"/>
      <c r="GL62" s="49">
        <v>0</v>
      </c>
      <c r="GM62" s="49">
        <v>0</v>
      </c>
      <c r="GN62" s="49">
        <v>1167.1500000000001</v>
      </c>
      <c r="GO62" s="49">
        <v>0</v>
      </c>
      <c r="GP62" s="306"/>
    </row>
    <row r="63" spans="1:198" ht="18">
      <c r="A63" s="38" t="s">
        <v>3158</v>
      </c>
      <c r="B63" s="45">
        <f t="shared" si="1"/>
        <v>24178.762500000001</v>
      </c>
      <c r="C63" s="41"/>
      <c r="D63" s="49">
        <v>0</v>
      </c>
      <c r="E63" s="49">
        <v>0</v>
      </c>
      <c r="F63" s="49">
        <v>223.875</v>
      </c>
      <c r="G63" s="49">
        <v>263.60000000000002</v>
      </c>
      <c r="H63" s="342"/>
      <c r="I63" s="49">
        <v>0</v>
      </c>
      <c r="J63" s="49">
        <v>0</v>
      </c>
      <c r="K63" s="49">
        <v>178.125</v>
      </c>
      <c r="L63" s="49">
        <v>206.89999999999998</v>
      </c>
      <c r="M63" s="342"/>
      <c r="N63" s="49">
        <v>0</v>
      </c>
      <c r="O63" s="49">
        <v>0</v>
      </c>
      <c r="P63" s="49">
        <v>466.76250000000005</v>
      </c>
      <c r="Q63" s="573">
        <v>779</v>
      </c>
      <c r="R63" s="342"/>
      <c r="S63" s="298">
        <v>0</v>
      </c>
      <c r="T63" s="298">
        <v>0</v>
      </c>
      <c r="U63" s="298">
        <v>0</v>
      </c>
      <c r="V63" s="49">
        <v>284.7</v>
      </c>
      <c r="W63" s="342"/>
      <c r="X63" s="49">
        <v>0</v>
      </c>
      <c r="Y63" s="49">
        <v>0</v>
      </c>
      <c r="Z63" s="49">
        <v>0</v>
      </c>
      <c r="AA63" s="49">
        <v>392.4</v>
      </c>
      <c r="AB63" s="342"/>
      <c r="AC63" s="49">
        <v>0</v>
      </c>
      <c r="AD63" s="49">
        <v>0</v>
      </c>
      <c r="AE63" s="49">
        <v>0</v>
      </c>
      <c r="AF63" s="49">
        <v>155.1</v>
      </c>
      <c r="AG63" s="342"/>
      <c r="AH63" s="49">
        <v>0</v>
      </c>
      <c r="AI63" s="49">
        <v>0</v>
      </c>
      <c r="AJ63" s="49">
        <v>0</v>
      </c>
      <c r="AK63" s="49">
        <v>1039.2</v>
      </c>
      <c r="AL63" s="342"/>
      <c r="AM63" s="49">
        <v>0</v>
      </c>
      <c r="AN63" s="49">
        <v>0</v>
      </c>
      <c r="AO63" s="49">
        <v>0</v>
      </c>
      <c r="AP63" s="49">
        <v>638.74999999999989</v>
      </c>
      <c r="AQ63" s="342"/>
      <c r="AR63" s="49">
        <v>0</v>
      </c>
      <c r="AS63" s="49">
        <v>0</v>
      </c>
      <c r="AT63" s="49">
        <v>0</v>
      </c>
      <c r="AU63" s="49">
        <v>228.2</v>
      </c>
      <c r="AV63" s="342"/>
      <c r="AW63" s="49">
        <v>0</v>
      </c>
      <c r="AX63" s="49">
        <v>0</v>
      </c>
      <c r="AY63" s="49">
        <v>0</v>
      </c>
      <c r="AZ63" s="49">
        <v>738.3</v>
      </c>
      <c r="BA63" s="342"/>
      <c r="BB63" s="49">
        <v>0</v>
      </c>
      <c r="BC63" s="49">
        <v>0</v>
      </c>
      <c r="BD63" s="49">
        <v>0</v>
      </c>
      <c r="BE63" s="49">
        <v>299.10000000000002</v>
      </c>
      <c r="BF63" s="342"/>
      <c r="BG63" s="49">
        <v>0</v>
      </c>
      <c r="BH63" s="49">
        <v>0</v>
      </c>
      <c r="BI63" s="49">
        <v>0</v>
      </c>
      <c r="BJ63" s="49">
        <v>381.5</v>
      </c>
      <c r="BK63" s="342"/>
      <c r="BL63" s="49">
        <v>0</v>
      </c>
      <c r="BM63" s="49">
        <v>0</v>
      </c>
      <c r="BN63" s="49">
        <v>0</v>
      </c>
      <c r="BO63" s="49">
        <v>276.7</v>
      </c>
      <c r="BP63" s="342"/>
      <c r="BQ63" s="49">
        <v>0</v>
      </c>
      <c r="BR63" s="49">
        <v>0</v>
      </c>
      <c r="BS63" s="49">
        <v>0</v>
      </c>
      <c r="BT63" s="49">
        <v>558</v>
      </c>
      <c r="BU63" s="306"/>
      <c r="BV63" s="49">
        <v>0</v>
      </c>
      <c r="BW63" s="49">
        <v>0</v>
      </c>
      <c r="BX63" s="49">
        <v>0</v>
      </c>
      <c r="BY63" s="49">
        <v>338.7</v>
      </c>
      <c r="BZ63" s="342"/>
      <c r="CA63" s="49">
        <v>0</v>
      </c>
      <c r="CB63" s="49">
        <v>0</v>
      </c>
      <c r="CC63" s="49">
        <v>0</v>
      </c>
      <c r="CD63" s="49">
        <v>457.5</v>
      </c>
      <c r="CE63" s="306"/>
      <c r="CF63" s="315">
        <v>0</v>
      </c>
      <c r="CG63" s="315">
        <v>0</v>
      </c>
      <c r="CH63" s="315">
        <v>0</v>
      </c>
      <c r="CI63" s="49">
        <v>451.4</v>
      </c>
      <c r="CJ63" s="306"/>
      <c r="CK63" s="49">
        <v>0</v>
      </c>
      <c r="CL63" s="49">
        <v>0</v>
      </c>
      <c r="CM63" s="49">
        <v>0</v>
      </c>
      <c r="CN63" s="49">
        <v>394.3</v>
      </c>
      <c r="CO63" s="342"/>
      <c r="CP63" s="49">
        <v>0</v>
      </c>
      <c r="CQ63" s="49">
        <v>0</v>
      </c>
      <c r="CR63" s="49">
        <v>0</v>
      </c>
      <c r="CS63" s="49">
        <v>473.3</v>
      </c>
      <c r="CT63" s="306"/>
      <c r="CU63" s="49">
        <v>0</v>
      </c>
      <c r="CV63" s="49">
        <v>0</v>
      </c>
      <c r="CW63" s="49">
        <v>0</v>
      </c>
      <c r="CX63" s="49">
        <v>234.2</v>
      </c>
      <c r="CY63" s="342"/>
      <c r="CZ63" s="49">
        <v>0</v>
      </c>
      <c r="DA63" s="49">
        <v>0</v>
      </c>
      <c r="DB63" s="49">
        <v>0</v>
      </c>
      <c r="DC63" s="49">
        <v>98.199999999999989</v>
      </c>
      <c r="DD63" s="306"/>
      <c r="DE63" s="49">
        <v>0</v>
      </c>
      <c r="DF63" s="49">
        <v>0</v>
      </c>
      <c r="DG63" s="49">
        <v>0</v>
      </c>
      <c r="DH63" s="298">
        <v>2791.4</v>
      </c>
      <c r="DI63" s="306"/>
      <c r="DJ63" s="298">
        <v>0</v>
      </c>
      <c r="DK63" s="298">
        <v>0</v>
      </c>
      <c r="DL63" s="298">
        <v>0</v>
      </c>
      <c r="DM63" s="49">
        <v>975.75000000000011</v>
      </c>
      <c r="DN63" s="306"/>
      <c r="DO63" s="49">
        <v>0</v>
      </c>
      <c r="DP63" s="49">
        <v>0</v>
      </c>
      <c r="DQ63" s="49">
        <v>0</v>
      </c>
      <c r="DR63" s="49">
        <v>191.90000000000003</v>
      </c>
      <c r="DS63" s="306"/>
      <c r="DT63" s="49">
        <v>0</v>
      </c>
      <c r="DU63" s="49">
        <v>0</v>
      </c>
      <c r="DV63" s="49">
        <v>0</v>
      </c>
      <c r="DW63" s="49">
        <v>102</v>
      </c>
      <c r="DX63" s="306"/>
      <c r="DY63" s="49">
        <v>0</v>
      </c>
      <c r="DZ63" s="49">
        <v>0</v>
      </c>
      <c r="EA63" s="49">
        <v>0</v>
      </c>
      <c r="EB63" s="298">
        <v>3440.2</v>
      </c>
      <c r="EC63" s="306"/>
      <c r="ED63" s="49">
        <v>0</v>
      </c>
      <c r="EE63" s="49">
        <v>0</v>
      </c>
      <c r="EF63" s="49">
        <v>0</v>
      </c>
      <c r="EG63" s="49">
        <v>198.9</v>
      </c>
      <c r="EH63" s="306"/>
      <c r="EI63" s="49">
        <v>0</v>
      </c>
      <c r="EJ63" s="49">
        <v>0</v>
      </c>
      <c r="EK63" s="49">
        <v>0</v>
      </c>
      <c r="EL63" s="49">
        <v>491.3</v>
      </c>
      <c r="EM63" s="306"/>
      <c r="EN63" s="49">
        <v>0</v>
      </c>
      <c r="EO63" s="49">
        <v>0</v>
      </c>
      <c r="EP63" s="49">
        <v>0</v>
      </c>
      <c r="EQ63" s="49">
        <v>292.40000000000003</v>
      </c>
      <c r="ER63" s="306"/>
      <c r="ES63" s="49">
        <v>0</v>
      </c>
      <c r="ET63" s="49">
        <v>0</v>
      </c>
      <c r="EU63" s="49">
        <v>0</v>
      </c>
      <c r="EV63" s="49">
        <v>228.9</v>
      </c>
      <c r="EW63" s="306"/>
      <c r="EX63">
        <v>0</v>
      </c>
      <c r="EY63">
        <v>0</v>
      </c>
      <c r="EZ63">
        <v>0</v>
      </c>
      <c r="FA63" s="414">
        <v>2935.5999999999995</v>
      </c>
      <c r="FB63" s="306"/>
      <c r="FC63" s="49">
        <v>0</v>
      </c>
      <c r="FD63" s="49">
        <v>0</v>
      </c>
      <c r="FE63" s="49">
        <v>0</v>
      </c>
      <c r="FF63" s="49">
        <v>172.20000000000002</v>
      </c>
      <c r="FG63" s="306"/>
      <c r="FH63" s="315">
        <v>0</v>
      </c>
      <c r="FI63" s="315">
        <v>0</v>
      </c>
      <c r="FJ63" s="315">
        <v>0</v>
      </c>
      <c r="FK63" s="49">
        <v>134.30000000000001</v>
      </c>
      <c r="FL63" s="306"/>
      <c r="FM63" s="315">
        <v>0</v>
      </c>
      <c r="FN63" s="315">
        <v>0</v>
      </c>
      <c r="FO63" s="315">
        <v>0</v>
      </c>
      <c r="FP63" s="49">
        <v>288</v>
      </c>
      <c r="FQ63" s="306"/>
      <c r="FR63" s="49">
        <v>0</v>
      </c>
      <c r="FS63" s="49">
        <v>0</v>
      </c>
      <c r="FT63" s="49">
        <v>0</v>
      </c>
      <c r="FU63" s="49">
        <v>458.1</v>
      </c>
      <c r="FV63" s="306"/>
      <c r="FW63" s="49">
        <v>0</v>
      </c>
      <c r="FX63" s="49">
        <v>0</v>
      </c>
      <c r="FY63" s="49">
        <v>0</v>
      </c>
      <c r="FZ63" s="49">
        <v>249.50000000000003</v>
      </c>
      <c r="GA63" s="306"/>
      <c r="GB63" s="49">
        <v>0</v>
      </c>
      <c r="GC63" s="49">
        <v>0</v>
      </c>
      <c r="GD63" s="49">
        <v>0</v>
      </c>
      <c r="GE63" s="49">
        <v>1274</v>
      </c>
      <c r="GF63" s="306"/>
      <c r="GG63" s="315">
        <v>0</v>
      </c>
      <c r="GH63" s="315">
        <v>0</v>
      </c>
      <c r="GI63" s="315">
        <v>0</v>
      </c>
      <c r="GJ63" s="49">
        <v>396.5</v>
      </c>
      <c r="GK63" s="306"/>
      <c r="GL63" s="49">
        <v>0</v>
      </c>
      <c r="GM63" s="49">
        <v>0</v>
      </c>
      <c r="GN63" s="49">
        <v>0</v>
      </c>
      <c r="GO63" s="49">
        <v>0</v>
      </c>
      <c r="GP63" s="306"/>
    </row>
    <row r="64" spans="1:198" ht="18">
      <c r="A64" s="38" t="s">
        <v>3832</v>
      </c>
      <c r="B64" s="45">
        <f t="shared" si="1"/>
        <v>566.20000000000005</v>
      </c>
      <c r="C64" s="41"/>
      <c r="D64" s="49">
        <v>0</v>
      </c>
      <c r="E64" s="49">
        <v>0</v>
      </c>
      <c r="F64" s="49">
        <v>0</v>
      </c>
      <c r="G64" s="49">
        <v>92.4</v>
      </c>
      <c r="H64" s="342"/>
      <c r="I64" s="49">
        <v>0</v>
      </c>
      <c r="J64" s="49">
        <v>0</v>
      </c>
      <c r="K64" s="49">
        <v>0</v>
      </c>
      <c r="L64" s="49">
        <v>183.89999999999998</v>
      </c>
      <c r="M64" s="342"/>
      <c r="N64" s="49">
        <v>0</v>
      </c>
      <c r="O64" s="49">
        <v>0</v>
      </c>
      <c r="P64" s="49">
        <v>0</v>
      </c>
      <c r="Q64" s="573">
        <v>289.90000000000003</v>
      </c>
      <c r="R64" s="342"/>
      <c r="S64" s="49">
        <v>0</v>
      </c>
      <c r="T64" s="49">
        <v>0</v>
      </c>
      <c r="U64" s="49">
        <v>0</v>
      </c>
      <c r="V64" s="49">
        <v>0</v>
      </c>
      <c r="W64" s="342"/>
      <c r="X64" s="49">
        <v>0</v>
      </c>
      <c r="Y64" s="49">
        <v>0</v>
      </c>
      <c r="Z64" s="49">
        <v>0</v>
      </c>
      <c r="AA64" s="49">
        <v>0</v>
      </c>
      <c r="AB64" s="342"/>
      <c r="AC64" s="49">
        <v>0</v>
      </c>
      <c r="AD64" s="49">
        <v>0</v>
      </c>
      <c r="AE64" s="49">
        <v>0</v>
      </c>
      <c r="AF64" s="49">
        <v>0</v>
      </c>
      <c r="AG64" s="342"/>
      <c r="AH64" s="49">
        <v>0</v>
      </c>
      <c r="AI64" s="49">
        <v>0</v>
      </c>
      <c r="AJ64" s="49">
        <v>0</v>
      </c>
      <c r="AK64" s="49">
        <v>0</v>
      </c>
      <c r="AL64" s="342"/>
      <c r="AM64" s="49">
        <v>0</v>
      </c>
      <c r="AN64" s="49">
        <v>0</v>
      </c>
      <c r="AO64" s="49">
        <v>0</v>
      </c>
      <c r="AP64" s="49">
        <v>0</v>
      </c>
      <c r="AQ64" s="342"/>
      <c r="AR64" s="49">
        <v>0</v>
      </c>
      <c r="AS64" s="49">
        <v>0</v>
      </c>
      <c r="AT64" s="49">
        <v>0</v>
      </c>
      <c r="AU64" s="49">
        <v>0</v>
      </c>
      <c r="AV64" s="342"/>
      <c r="AW64" s="49">
        <v>0</v>
      </c>
      <c r="AX64" s="49">
        <v>0</v>
      </c>
      <c r="AY64" s="49">
        <v>0</v>
      </c>
      <c r="AZ64" s="49">
        <v>0</v>
      </c>
      <c r="BA64" s="342"/>
      <c r="BB64" s="49">
        <v>0</v>
      </c>
      <c r="BC64" s="49">
        <v>0</v>
      </c>
      <c r="BD64" s="49">
        <v>0</v>
      </c>
      <c r="BE64" s="49">
        <v>0</v>
      </c>
      <c r="BF64" s="342"/>
      <c r="BG64" s="49">
        <v>0</v>
      </c>
      <c r="BH64" s="49">
        <v>0</v>
      </c>
      <c r="BI64" s="49">
        <v>0</v>
      </c>
      <c r="BJ64" s="49">
        <v>0</v>
      </c>
      <c r="BK64" s="342"/>
      <c r="BL64" s="49">
        <v>0</v>
      </c>
      <c r="BM64" s="49">
        <v>0</v>
      </c>
      <c r="BN64" s="49">
        <v>0</v>
      </c>
      <c r="BO64" s="49">
        <v>0</v>
      </c>
      <c r="BP64" s="342"/>
      <c r="BQ64" s="49">
        <v>0</v>
      </c>
      <c r="BR64" s="49">
        <v>0</v>
      </c>
      <c r="BS64" s="49">
        <v>0</v>
      </c>
      <c r="BT64" s="49">
        <v>0</v>
      </c>
      <c r="BU64" s="306"/>
      <c r="BV64" s="49">
        <v>0</v>
      </c>
      <c r="BW64" s="49">
        <v>0</v>
      </c>
      <c r="BX64" s="49">
        <v>0</v>
      </c>
      <c r="BY64" s="49">
        <v>0</v>
      </c>
      <c r="BZ64" s="342"/>
      <c r="CA64" s="49">
        <v>0</v>
      </c>
      <c r="CB64" s="49">
        <v>0</v>
      </c>
      <c r="CC64" s="49">
        <v>0</v>
      </c>
      <c r="CD64" s="49">
        <v>0</v>
      </c>
      <c r="CE64" s="306"/>
      <c r="CF64" s="49">
        <v>0</v>
      </c>
      <c r="CG64" s="49">
        <v>0</v>
      </c>
      <c r="CH64" s="49">
        <v>0</v>
      </c>
      <c r="CI64" s="49">
        <v>0</v>
      </c>
      <c r="CJ64" s="306"/>
      <c r="CK64" s="49">
        <v>0</v>
      </c>
      <c r="CL64" s="49">
        <v>0</v>
      </c>
      <c r="CM64" s="49">
        <v>0</v>
      </c>
      <c r="CN64" s="49">
        <v>0</v>
      </c>
      <c r="CO64" s="342"/>
      <c r="CP64" s="49">
        <v>0</v>
      </c>
      <c r="CQ64" s="49">
        <v>0</v>
      </c>
      <c r="CR64" s="49">
        <v>0</v>
      </c>
      <c r="CS64" s="49">
        <v>0</v>
      </c>
      <c r="CT64" s="306"/>
      <c r="CU64" s="49">
        <v>0</v>
      </c>
      <c r="CV64" s="49">
        <v>0</v>
      </c>
      <c r="CW64" s="49">
        <v>0</v>
      </c>
      <c r="CX64" s="49">
        <v>0</v>
      </c>
      <c r="CY64" s="342"/>
      <c r="CZ64" s="49">
        <v>0</v>
      </c>
      <c r="DA64" s="49">
        <v>0</v>
      </c>
      <c r="DB64" s="49">
        <v>0</v>
      </c>
      <c r="DC64" s="49">
        <v>0</v>
      </c>
      <c r="DD64" s="306"/>
      <c r="DE64" s="49">
        <v>0</v>
      </c>
      <c r="DF64" s="49">
        <v>0</v>
      </c>
      <c r="DG64" s="49">
        <v>0</v>
      </c>
      <c r="DH64" s="49">
        <v>0</v>
      </c>
      <c r="DI64" s="306"/>
      <c r="DJ64" s="49">
        <v>0</v>
      </c>
      <c r="DK64" s="49">
        <v>0</v>
      </c>
      <c r="DL64" s="49">
        <v>0</v>
      </c>
      <c r="DM64" s="49">
        <v>0</v>
      </c>
      <c r="DN64" s="306"/>
      <c r="DO64" s="49">
        <v>0</v>
      </c>
      <c r="DP64" s="49">
        <v>0</v>
      </c>
      <c r="DQ64" s="49">
        <v>0</v>
      </c>
      <c r="DR64" s="49">
        <v>0</v>
      </c>
      <c r="DS64" s="306"/>
      <c r="DT64" s="49">
        <v>0</v>
      </c>
      <c r="DU64" s="49">
        <v>0</v>
      </c>
      <c r="DV64" s="49">
        <v>0</v>
      </c>
      <c r="DW64" s="49">
        <v>0</v>
      </c>
      <c r="DX64" s="306"/>
      <c r="DY64" s="49">
        <v>0</v>
      </c>
      <c r="DZ64" s="49">
        <v>0</v>
      </c>
      <c r="EA64" s="49">
        <v>0</v>
      </c>
      <c r="EB64" s="49">
        <v>0</v>
      </c>
      <c r="EC64" s="306"/>
      <c r="ED64" s="49">
        <v>0</v>
      </c>
      <c r="EE64" s="49">
        <v>0</v>
      </c>
      <c r="EF64" s="49">
        <v>0</v>
      </c>
      <c r="EG64" s="49">
        <v>0</v>
      </c>
      <c r="EH64" s="306"/>
      <c r="EI64" s="49">
        <v>0</v>
      </c>
      <c r="EJ64" s="49">
        <v>0</v>
      </c>
      <c r="EK64" s="49">
        <v>0</v>
      </c>
      <c r="EL64" s="49">
        <v>0</v>
      </c>
      <c r="EM64" s="306"/>
      <c r="EN64" s="49">
        <v>0</v>
      </c>
      <c r="EO64" s="49">
        <v>0</v>
      </c>
      <c r="EP64" s="49">
        <v>0</v>
      </c>
      <c r="EQ64" s="49">
        <v>0</v>
      </c>
      <c r="ER64" s="306"/>
      <c r="ES64" s="49">
        <v>0</v>
      </c>
      <c r="ET64" s="49">
        <v>0</v>
      </c>
      <c r="EU64" s="49">
        <v>0</v>
      </c>
      <c r="EV64" s="49">
        <v>0</v>
      </c>
      <c r="EW64" s="306"/>
      <c r="EX64" s="49">
        <v>0</v>
      </c>
      <c r="EY64" s="49">
        <v>0</v>
      </c>
      <c r="EZ64" s="49">
        <v>0</v>
      </c>
      <c r="FA64" s="49">
        <v>0</v>
      </c>
      <c r="FB64" s="306"/>
      <c r="FC64" s="49">
        <v>0</v>
      </c>
      <c r="FD64" s="49">
        <v>0</v>
      </c>
      <c r="FE64" s="49">
        <v>0</v>
      </c>
      <c r="FF64" s="49">
        <v>0</v>
      </c>
      <c r="FG64" s="306"/>
      <c r="FH64" s="49">
        <v>0</v>
      </c>
      <c r="FI64" s="49">
        <v>0</v>
      </c>
      <c r="FJ64" s="49">
        <v>0</v>
      </c>
      <c r="FK64" s="49">
        <v>0</v>
      </c>
      <c r="FL64" s="306"/>
      <c r="FM64" s="49">
        <v>0</v>
      </c>
      <c r="FN64" s="49">
        <v>0</v>
      </c>
      <c r="FO64" s="49">
        <v>0</v>
      </c>
      <c r="FP64" s="49">
        <v>0</v>
      </c>
      <c r="FQ64" s="306"/>
      <c r="FR64" s="49">
        <v>0</v>
      </c>
      <c r="FS64" s="49">
        <v>0</v>
      </c>
      <c r="FT64" s="49">
        <v>0</v>
      </c>
      <c r="FU64" s="49">
        <v>0</v>
      </c>
      <c r="FV64" s="306"/>
      <c r="FW64" s="49">
        <v>0</v>
      </c>
      <c r="FX64" s="49">
        <v>0</v>
      </c>
      <c r="FY64" s="49">
        <v>0</v>
      </c>
      <c r="FZ64" s="49">
        <v>0</v>
      </c>
      <c r="GA64" s="306"/>
      <c r="GB64" s="49">
        <v>0</v>
      </c>
      <c r="GC64" s="49">
        <v>0</v>
      </c>
      <c r="GD64" s="49">
        <v>0</v>
      </c>
      <c r="GE64" s="49">
        <v>0</v>
      </c>
      <c r="GF64" s="306"/>
      <c r="GG64" s="49">
        <v>0</v>
      </c>
      <c r="GH64" s="49">
        <v>0</v>
      </c>
      <c r="GI64" s="49">
        <v>0</v>
      </c>
      <c r="GJ64" s="49">
        <v>0</v>
      </c>
      <c r="GK64" s="306"/>
      <c r="GL64" s="49">
        <v>0</v>
      </c>
      <c r="GM64" s="49">
        <v>0</v>
      </c>
      <c r="GN64" s="49">
        <v>0</v>
      </c>
      <c r="GO64" s="49">
        <v>0</v>
      </c>
      <c r="GP64" s="306"/>
    </row>
    <row r="65" spans="1:198" ht="18">
      <c r="A65" s="81" t="s">
        <v>2080</v>
      </c>
      <c r="B65" s="45">
        <f t="shared" si="1"/>
        <v>48949.250000000007</v>
      </c>
      <c r="C65" s="41"/>
      <c r="D65" s="49">
        <v>89.34999999999998</v>
      </c>
      <c r="E65" s="49">
        <v>95.75</v>
      </c>
      <c r="F65" s="49">
        <v>67.650000000000006</v>
      </c>
      <c r="G65" s="49">
        <v>157</v>
      </c>
      <c r="H65" s="342"/>
      <c r="I65" s="49">
        <v>35.824999999999989</v>
      </c>
      <c r="J65" s="49">
        <v>11.400000000000006</v>
      </c>
      <c r="K65" s="49">
        <v>19.275000000000002</v>
      </c>
      <c r="L65" s="49">
        <v>156</v>
      </c>
      <c r="M65" s="342"/>
      <c r="N65" s="49">
        <v>155.04999999999995</v>
      </c>
      <c r="O65" s="49">
        <v>83.45</v>
      </c>
      <c r="P65" s="49">
        <v>490.76250000000005</v>
      </c>
      <c r="Q65" s="573">
        <v>563</v>
      </c>
      <c r="R65" s="342"/>
      <c r="S65" s="298">
        <v>0</v>
      </c>
      <c r="T65" s="298">
        <v>190.24999999999977</v>
      </c>
      <c r="U65" s="298">
        <v>113.25</v>
      </c>
      <c r="V65" s="49">
        <v>292.5</v>
      </c>
      <c r="W65" s="342"/>
      <c r="X65" s="49">
        <v>0</v>
      </c>
      <c r="Y65" s="49">
        <v>89.549999999999727</v>
      </c>
      <c r="Z65" s="49">
        <v>210.90000000000003</v>
      </c>
      <c r="AA65" s="49">
        <v>495.70000000000005</v>
      </c>
      <c r="AB65" s="342"/>
      <c r="AC65" s="49">
        <v>0</v>
      </c>
      <c r="AD65" s="49">
        <v>315.59999999999968</v>
      </c>
      <c r="AE65" s="49">
        <v>431.09999999999997</v>
      </c>
      <c r="AF65" s="49">
        <v>406.09999999999997</v>
      </c>
      <c r="AG65" s="342"/>
      <c r="AH65" s="49">
        <v>0</v>
      </c>
      <c r="AI65" s="49">
        <v>296.72499999999991</v>
      </c>
      <c r="AJ65" s="49">
        <v>594.67500000000007</v>
      </c>
      <c r="AK65" s="49">
        <v>922.50000000000011</v>
      </c>
      <c r="AL65" s="342"/>
      <c r="AM65" s="49">
        <v>0</v>
      </c>
      <c r="AN65" s="49">
        <v>430.17500000000041</v>
      </c>
      <c r="AO65" s="49">
        <v>407.625</v>
      </c>
      <c r="AP65" s="49">
        <v>607.25</v>
      </c>
      <c r="AQ65" s="342"/>
      <c r="AR65" s="49">
        <v>0</v>
      </c>
      <c r="AS65" s="49">
        <v>190.3</v>
      </c>
      <c r="AT65" s="49">
        <v>189</v>
      </c>
      <c r="AU65" s="49">
        <v>141.5</v>
      </c>
      <c r="AV65" s="342"/>
      <c r="AW65" s="49">
        <v>0</v>
      </c>
      <c r="AX65" s="49">
        <v>417.00000000000136</v>
      </c>
      <c r="AY65" s="49">
        <v>422.92499999999995</v>
      </c>
      <c r="AZ65" s="49">
        <v>709.09999999999991</v>
      </c>
      <c r="BA65" s="342"/>
      <c r="BB65" s="49">
        <v>0</v>
      </c>
      <c r="BC65" s="49">
        <v>300.25</v>
      </c>
      <c r="BD65" s="49">
        <v>309.45000000000005</v>
      </c>
      <c r="BE65" s="49">
        <v>474.3</v>
      </c>
      <c r="BF65" s="342"/>
      <c r="BG65" s="49">
        <v>0</v>
      </c>
      <c r="BH65" s="49">
        <v>152.44999999999999</v>
      </c>
      <c r="BI65" s="49">
        <v>443.625</v>
      </c>
      <c r="BJ65" s="49">
        <v>321.5</v>
      </c>
      <c r="BK65" s="342"/>
      <c r="BL65" s="49">
        <v>0</v>
      </c>
      <c r="BM65" s="49">
        <v>145.75</v>
      </c>
      <c r="BN65" s="49">
        <v>193.35000000000002</v>
      </c>
      <c r="BO65" s="49">
        <v>255.79999999999998</v>
      </c>
      <c r="BP65" s="342"/>
      <c r="BQ65" s="49">
        <v>0</v>
      </c>
      <c r="BR65" s="49">
        <v>306.92500000000064</v>
      </c>
      <c r="BS65" s="49">
        <v>177</v>
      </c>
      <c r="BT65" s="49">
        <v>569.70000000000005</v>
      </c>
      <c r="BU65" s="306"/>
      <c r="BV65" s="49">
        <v>0</v>
      </c>
      <c r="BW65" s="49">
        <v>151.85000000000082</v>
      </c>
      <c r="BX65" s="49">
        <v>115.95000000000002</v>
      </c>
      <c r="BY65" s="49">
        <v>35.299999999999997</v>
      </c>
      <c r="BZ65" s="342"/>
      <c r="CA65" s="49">
        <v>0</v>
      </c>
      <c r="CB65" s="49">
        <v>310.57500000000164</v>
      </c>
      <c r="CC65" s="49">
        <v>254.625</v>
      </c>
      <c r="CD65" s="49">
        <v>524.1</v>
      </c>
      <c r="CE65" s="306"/>
      <c r="CF65" s="315">
        <v>0</v>
      </c>
      <c r="CG65" s="315">
        <v>179.40000000000055</v>
      </c>
      <c r="CH65" s="315">
        <v>96.75</v>
      </c>
      <c r="CI65" s="49">
        <v>492</v>
      </c>
      <c r="CJ65" s="306"/>
      <c r="CK65" s="49">
        <v>0</v>
      </c>
      <c r="CL65" s="49">
        <v>95.35</v>
      </c>
      <c r="CM65" s="49">
        <v>101.47499999999999</v>
      </c>
      <c r="CN65" s="49">
        <v>664</v>
      </c>
      <c r="CO65" s="342"/>
      <c r="CP65" s="49">
        <v>0</v>
      </c>
      <c r="CQ65" s="49">
        <v>188.80000000000018</v>
      </c>
      <c r="CR65" s="49">
        <v>301.875</v>
      </c>
      <c r="CS65" s="49">
        <v>434.5</v>
      </c>
      <c r="CT65" s="306"/>
      <c r="CU65" s="49">
        <v>0</v>
      </c>
      <c r="CV65" s="49">
        <v>169.00000000000273</v>
      </c>
      <c r="CW65" s="49">
        <v>230.28750000000002</v>
      </c>
      <c r="CX65" s="49">
        <v>523.40000000000009</v>
      </c>
      <c r="CY65" s="342"/>
      <c r="CZ65" s="49">
        <v>0</v>
      </c>
      <c r="DA65" s="49">
        <v>163.5</v>
      </c>
      <c r="DB65" s="49">
        <v>56.25</v>
      </c>
      <c r="DC65" s="49">
        <v>11.700000000000001</v>
      </c>
      <c r="DD65" s="306"/>
      <c r="DE65" s="49">
        <v>0</v>
      </c>
      <c r="DF65" s="49">
        <v>893.60000000000218</v>
      </c>
      <c r="DG65" s="49">
        <v>2434.2749999999996</v>
      </c>
      <c r="DH65" s="298">
        <v>1171</v>
      </c>
      <c r="DI65" s="306"/>
      <c r="DJ65" s="298">
        <v>0</v>
      </c>
      <c r="DK65" s="298">
        <v>259.75000000000182</v>
      </c>
      <c r="DL65" s="298">
        <v>477.6</v>
      </c>
      <c r="DM65" s="49">
        <v>939.35000000000014</v>
      </c>
      <c r="DN65" s="306"/>
      <c r="DO65" s="49">
        <v>0</v>
      </c>
      <c r="DP65" s="49">
        <v>276.75000000000182</v>
      </c>
      <c r="DQ65" s="49">
        <v>99.449999999999989</v>
      </c>
      <c r="DR65" s="49">
        <v>438.8</v>
      </c>
      <c r="DS65" s="306"/>
      <c r="DT65" s="49">
        <v>0</v>
      </c>
      <c r="DU65" s="49">
        <v>0</v>
      </c>
      <c r="DV65" s="49">
        <v>0</v>
      </c>
      <c r="DW65" s="49">
        <v>150.9</v>
      </c>
      <c r="DX65" s="306"/>
      <c r="DY65" s="49">
        <v>0</v>
      </c>
      <c r="DZ65" s="49">
        <v>1820.75</v>
      </c>
      <c r="EA65" s="49">
        <v>2970.0749999999998</v>
      </c>
      <c r="EB65" s="298">
        <v>4183.6000000000004</v>
      </c>
      <c r="EC65" s="306"/>
      <c r="ED65" s="49">
        <v>0</v>
      </c>
      <c r="EE65" s="49">
        <v>137.65000000000146</v>
      </c>
      <c r="EF65" s="49">
        <v>98.550000000000011</v>
      </c>
      <c r="EG65" s="49">
        <v>109.9</v>
      </c>
      <c r="EH65" s="306"/>
      <c r="EI65" s="49">
        <v>0</v>
      </c>
      <c r="EJ65" s="49">
        <v>56.550000000001091</v>
      </c>
      <c r="EK65" s="49">
        <v>268.34999999999997</v>
      </c>
      <c r="EL65" s="49">
        <v>54.4</v>
      </c>
      <c r="EM65" s="306"/>
      <c r="EN65" s="49">
        <v>0</v>
      </c>
      <c r="EO65" s="49">
        <v>352.89999999999782</v>
      </c>
      <c r="EP65" s="49">
        <v>338.77500000000003</v>
      </c>
      <c r="EQ65" s="49">
        <v>372.7</v>
      </c>
      <c r="ER65" s="306"/>
      <c r="ES65" s="49">
        <v>0</v>
      </c>
      <c r="ET65" s="49">
        <v>173.99999999999818</v>
      </c>
      <c r="EU65" s="49">
        <v>404.84999999999997</v>
      </c>
      <c r="EV65" s="49">
        <v>173.6</v>
      </c>
      <c r="EW65" s="306"/>
      <c r="EX65">
        <v>0</v>
      </c>
      <c r="EY65">
        <v>1461.6500000000033</v>
      </c>
      <c r="EZ65">
        <v>1819.2749999999999</v>
      </c>
      <c r="FA65" s="414">
        <v>1833.4</v>
      </c>
      <c r="FB65" s="306"/>
      <c r="FC65" s="49">
        <v>0</v>
      </c>
      <c r="FD65" s="49">
        <v>44.349999999998545</v>
      </c>
      <c r="FE65" s="49">
        <v>180</v>
      </c>
      <c r="FF65" s="49">
        <v>107.80000000000001</v>
      </c>
      <c r="FG65" s="306"/>
      <c r="FH65" s="315">
        <v>0</v>
      </c>
      <c r="FI65" s="315">
        <v>152.65</v>
      </c>
      <c r="FJ65" s="315">
        <v>179.77499999999998</v>
      </c>
      <c r="FK65" s="49">
        <v>221.39999999999998</v>
      </c>
      <c r="FL65" s="306"/>
      <c r="FM65" s="315">
        <v>0</v>
      </c>
      <c r="FN65" s="315">
        <v>170.39999999999964</v>
      </c>
      <c r="FO65" s="315">
        <v>299.17500000000001</v>
      </c>
      <c r="FP65" s="49">
        <v>341.1</v>
      </c>
      <c r="FQ65" s="306"/>
      <c r="FR65" s="49">
        <v>0</v>
      </c>
      <c r="FS65" s="49">
        <v>285.55</v>
      </c>
      <c r="FT65" s="49">
        <v>206.47500000000002</v>
      </c>
      <c r="FU65" s="49">
        <v>668.6</v>
      </c>
      <c r="FV65" s="306"/>
      <c r="FW65" s="49">
        <v>0</v>
      </c>
      <c r="FX65" s="49">
        <v>7.2999999999992724</v>
      </c>
      <c r="FY65" s="49">
        <v>0</v>
      </c>
      <c r="FZ65" s="49">
        <v>159.30000000000001</v>
      </c>
      <c r="GA65" s="306"/>
      <c r="GB65" s="49">
        <v>0</v>
      </c>
      <c r="GC65" s="49">
        <v>690.34999999996728</v>
      </c>
      <c r="GD65" s="49">
        <v>551.40000000000009</v>
      </c>
      <c r="GE65" s="49">
        <v>1149.5999999999999</v>
      </c>
      <c r="GF65" s="306"/>
      <c r="GG65" s="315">
        <v>0</v>
      </c>
      <c r="GH65" s="315">
        <v>287.75</v>
      </c>
      <c r="GI65" s="315">
        <v>258.375</v>
      </c>
      <c r="GJ65" s="49">
        <v>240.5</v>
      </c>
      <c r="GK65" s="306"/>
      <c r="GL65" s="49">
        <v>0</v>
      </c>
      <c r="GM65" s="49">
        <v>0</v>
      </c>
      <c r="GN65" s="49">
        <v>425.92499999999995</v>
      </c>
      <c r="GO65" s="49">
        <v>0</v>
      </c>
      <c r="GP65" s="306"/>
    </row>
    <row r="66" spans="1:198" ht="18">
      <c r="A66" s="81" t="s">
        <v>3826</v>
      </c>
      <c r="B66" s="45">
        <f t="shared" si="1"/>
        <v>1305.0999999999999</v>
      </c>
      <c r="C66" s="41"/>
      <c r="D66" s="49">
        <v>0</v>
      </c>
      <c r="E66" s="49">
        <v>0</v>
      </c>
      <c r="F66" s="49">
        <v>0</v>
      </c>
      <c r="G66" s="49">
        <v>496.7</v>
      </c>
      <c r="H66" s="342"/>
      <c r="I66" s="49">
        <v>0</v>
      </c>
      <c r="J66" s="49">
        <v>0</v>
      </c>
      <c r="K66" s="49">
        <v>0</v>
      </c>
      <c r="L66" s="49">
        <v>238.5</v>
      </c>
      <c r="M66" s="342"/>
      <c r="N66" s="49">
        <v>0</v>
      </c>
      <c r="O66" s="49">
        <v>0</v>
      </c>
      <c r="P66" s="49">
        <v>0</v>
      </c>
      <c r="Q66" s="573">
        <v>569.9</v>
      </c>
      <c r="R66" s="342"/>
      <c r="S66" s="49">
        <v>0</v>
      </c>
      <c r="T66" s="49">
        <v>0</v>
      </c>
      <c r="U66" s="49">
        <v>0</v>
      </c>
      <c r="V66" s="49">
        <v>0</v>
      </c>
      <c r="W66" s="342"/>
      <c r="X66" s="49">
        <v>0</v>
      </c>
      <c r="Y66" s="49">
        <v>0</v>
      </c>
      <c r="Z66" s="49">
        <v>0</v>
      </c>
      <c r="AA66" s="49">
        <v>0</v>
      </c>
      <c r="AB66" s="342"/>
      <c r="AC66" s="49">
        <v>0</v>
      </c>
      <c r="AD66" s="49">
        <v>0</v>
      </c>
      <c r="AE66" s="49">
        <v>0</v>
      </c>
      <c r="AF66" s="49">
        <v>0</v>
      </c>
      <c r="AG66" s="342"/>
      <c r="AH66" s="49">
        <v>0</v>
      </c>
      <c r="AI66" s="49">
        <v>0</v>
      </c>
      <c r="AJ66" s="49">
        <v>0</v>
      </c>
      <c r="AK66" s="49">
        <v>0</v>
      </c>
      <c r="AL66" s="342"/>
      <c r="AM66" s="49">
        <v>0</v>
      </c>
      <c r="AN66" s="49">
        <v>0</v>
      </c>
      <c r="AO66" s="49">
        <v>0</v>
      </c>
      <c r="AP66" s="49">
        <v>0</v>
      </c>
      <c r="AQ66" s="342"/>
      <c r="AR66" s="49">
        <v>0</v>
      </c>
      <c r="AS66" s="49">
        <v>0</v>
      </c>
      <c r="AT66" s="49">
        <v>0</v>
      </c>
      <c r="AU66" s="49">
        <v>0</v>
      </c>
      <c r="AV66" s="342"/>
      <c r="AW66" s="49">
        <v>0</v>
      </c>
      <c r="AX66" s="49">
        <v>0</v>
      </c>
      <c r="AY66" s="49">
        <v>0</v>
      </c>
      <c r="AZ66" s="49">
        <v>0</v>
      </c>
      <c r="BA66" s="342"/>
      <c r="BB66" s="49">
        <v>0</v>
      </c>
      <c r="BC66" s="49">
        <v>0</v>
      </c>
      <c r="BD66" s="49">
        <v>0</v>
      </c>
      <c r="BE66" s="49">
        <v>0</v>
      </c>
      <c r="BF66" s="342"/>
      <c r="BG66" s="49">
        <v>0</v>
      </c>
      <c r="BH66" s="49">
        <v>0</v>
      </c>
      <c r="BI66" s="49">
        <v>0</v>
      </c>
      <c r="BJ66" s="49">
        <v>0</v>
      </c>
      <c r="BK66" s="342"/>
      <c r="BL66" s="49">
        <v>0</v>
      </c>
      <c r="BM66" s="49">
        <v>0</v>
      </c>
      <c r="BN66" s="49">
        <v>0</v>
      </c>
      <c r="BO66" s="49">
        <v>0</v>
      </c>
      <c r="BP66" s="342"/>
      <c r="BQ66" s="49">
        <v>0</v>
      </c>
      <c r="BR66" s="49">
        <v>0</v>
      </c>
      <c r="BS66" s="49">
        <v>0</v>
      </c>
      <c r="BT66" s="49">
        <v>0</v>
      </c>
      <c r="BU66" s="306"/>
      <c r="BV66" s="49">
        <v>0</v>
      </c>
      <c r="BW66" s="49">
        <v>0</v>
      </c>
      <c r="BX66" s="49">
        <v>0</v>
      </c>
      <c r="BY66" s="49">
        <v>0</v>
      </c>
      <c r="BZ66" s="342"/>
      <c r="CA66" s="49">
        <v>0</v>
      </c>
      <c r="CB66" s="49">
        <v>0</v>
      </c>
      <c r="CC66" s="49">
        <v>0</v>
      </c>
      <c r="CD66" s="49">
        <v>0</v>
      </c>
      <c r="CE66" s="306"/>
      <c r="CF66" s="49">
        <v>0</v>
      </c>
      <c r="CG66" s="49">
        <v>0</v>
      </c>
      <c r="CH66" s="49">
        <v>0</v>
      </c>
      <c r="CI66" s="49">
        <v>0</v>
      </c>
      <c r="CJ66" s="306"/>
      <c r="CK66" s="49">
        <v>0</v>
      </c>
      <c r="CL66" s="49">
        <v>0</v>
      </c>
      <c r="CM66" s="49">
        <v>0</v>
      </c>
      <c r="CN66" s="49">
        <v>0</v>
      </c>
      <c r="CO66" s="342"/>
      <c r="CP66" s="49">
        <v>0</v>
      </c>
      <c r="CQ66" s="49">
        <v>0</v>
      </c>
      <c r="CR66" s="49">
        <v>0</v>
      </c>
      <c r="CS66" s="49">
        <v>0</v>
      </c>
      <c r="CT66" s="306"/>
      <c r="CU66" s="49">
        <v>0</v>
      </c>
      <c r="CV66" s="49">
        <v>0</v>
      </c>
      <c r="CW66" s="49">
        <v>0</v>
      </c>
      <c r="CX66" s="49">
        <v>0</v>
      </c>
      <c r="CY66" s="342"/>
      <c r="CZ66" s="49">
        <v>0</v>
      </c>
      <c r="DA66" s="49">
        <v>0</v>
      </c>
      <c r="DB66" s="49">
        <v>0</v>
      </c>
      <c r="DC66" s="49">
        <v>0</v>
      </c>
      <c r="DD66" s="306"/>
      <c r="DE66" s="49">
        <v>0</v>
      </c>
      <c r="DF66" s="49">
        <v>0</v>
      </c>
      <c r="DG66" s="49">
        <v>0</v>
      </c>
      <c r="DH66" s="49">
        <v>0</v>
      </c>
      <c r="DI66" s="306"/>
      <c r="DJ66" s="49">
        <v>0</v>
      </c>
      <c r="DK66" s="49">
        <v>0</v>
      </c>
      <c r="DL66" s="49">
        <v>0</v>
      </c>
      <c r="DM66" s="49">
        <v>0</v>
      </c>
      <c r="DN66" s="306"/>
      <c r="DO66" s="49">
        <v>0</v>
      </c>
      <c r="DP66" s="49">
        <v>0</v>
      </c>
      <c r="DQ66" s="49">
        <v>0</v>
      </c>
      <c r="DR66" s="49">
        <v>0</v>
      </c>
      <c r="DS66" s="306"/>
      <c r="DT66" s="49">
        <v>0</v>
      </c>
      <c r="DU66" s="49">
        <v>0</v>
      </c>
      <c r="DV66" s="49">
        <v>0</v>
      </c>
      <c r="DW66" s="49">
        <v>0</v>
      </c>
      <c r="DX66" s="306"/>
      <c r="DY66" s="49">
        <v>0</v>
      </c>
      <c r="DZ66" s="49">
        <v>0</v>
      </c>
      <c r="EA66" s="49">
        <v>0</v>
      </c>
      <c r="EB66" s="49">
        <v>0</v>
      </c>
      <c r="EC66" s="306"/>
      <c r="ED66" s="49">
        <v>0</v>
      </c>
      <c r="EE66" s="49">
        <v>0</v>
      </c>
      <c r="EF66" s="49">
        <v>0</v>
      </c>
      <c r="EG66" s="49">
        <v>0</v>
      </c>
      <c r="EH66" s="306"/>
      <c r="EI66" s="49">
        <v>0</v>
      </c>
      <c r="EJ66" s="49">
        <v>0</v>
      </c>
      <c r="EK66" s="49">
        <v>0</v>
      </c>
      <c r="EL66" s="49">
        <v>0</v>
      </c>
      <c r="EM66" s="306"/>
      <c r="EN66" s="49">
        <v>0</v>
      </c>
      <c r="EO66" s="49">
        <v>0</v>
      </c>
      <c r="EP66" s="49">
        <v>0</v>
      </c>
      <c r="EQ66" s="49">
        <v>0</v>
      </c>
      <c r="ER66" s="306"/>
      <c r="ES66" s="49">
        <v>0</v>
      </c>
      <c r="ET66" s="49">
        <v>0</v>
      </c>
      <c r="EU66" s="49">
        <v>0</v>
      </c>
      <c r="EV66" s="49">
        <v>0</v>
      </c>
      <c r="EW66" s="306"/>
      <c r="EX66" s="49">
        <v>0</v>
      </c>
      <c r="EY66" s="49">
        <v>0</v>
      </c>
      <c r="EZ66" s="49">
        <v>0</v>
      </c>
      <c r="FA66" s="49">
        <v>0</v>
      </c>
      <c r="FB66" s="306"/>
      <c r="FC66" s="49">
        <v>0</v>
      </c>
      <c r="FD66" s="49">
        <v>0</v>
      </c>
      <c r="FE66" s="49">
        <v>0</v>
      </c>
      <c r="FF66" s="49">
        <v>0</v>
      </c>
      <c r="FG66" s="306"/>
      <c r="FH66" s="49">
        <v>0</v>
      </c>
      <c r="FI66" s="49">
        <v>0</v>
      </c>
      <c r="FJ66" s="49">
        <v>0</v>
      </c>
      <c r="FK66" s="49">
        <v>0</v>
      </c>
      <c r="FL66" s="306"/>
      <c r="FM66" s="49">
        <v>0</v>
      </c>
      <c r="FN66" s="49">
        <v>0</v>
      </c>
      <c r="FO66" s="49">
        <v>0</v>
      </c>
      <c r="FP66" s="49">
        <v>0</v>
      </c>
      <c r="FQ66" s="306"/>
      <c r="FR66" s="49">
        <v>0</v>
      </c>
      <c r="FS66" s="49">
        <v>0</v>
      </c>
      <c r="FT66" s="49">
        <v>0</v>
      </c>
      <c r="FU66" s="49">
        <v>0</v>
      </c>
      <c r="FV66" s="306"/>
      <c r="FW66" s="49">
        <v>0</v>
      </c>
      <c r="FX66" s="49">
        <v>0</v>
      </c>
      <c r="FY66" s="49">
        <v>0</v>
      </c>
      <c r="FZ66" s="49">
        <v>0</v>
      </c>
      <c r="GA66" s="306"/>
      <c r="GB66" s="49">
        <v>0</v>
      </c>
      <c r="GC66" s="49">
        <v>0</v>
      </c>
      <c r="GD66" s="49">
        <v>0</v>
      </c>
      <c r="GE66" s="49">
        <v>0</v>
      </c>
      <c r="GF66" s="306"/>
      <c r="GG66" s="49">
        <v>0</v>
      </c>
      <c r="GH66" s="49">
        <v>0</v>
      </c>
      <c r="GI66" s="49">
        <v>0</v>
      </c>
      <c r="GJ66" s="49">
        <v>0</v>
      </c>
      <c r="GK66" s="306"/>
      <c r="GL66" s="49">
        <v>0</v>
      </c>
      <c r="GM66" s="49">
        <v>0</v>
      </c>
      <c r="GN66" s="49">
        <v>0</v>
      </c>
      <c r="GO66" s="49">
        <v>0</v>
      </c>
      <c r="GP66" s="306"/>
    </row>
    <row r="67" spans="1:198" ht="18">
      <c r="A67" s="38" t="s">
        <v>3159</v>
      </c>
      <c r="B67" s="45">
        <f t="shared" si="1"/>
        <v>23714.562500000004</v>
      </c>
      <c r="C67" s="41"/>
      <c r="D67" s="49">
        <v>0</v>
      </c>
      <c r="E67" s="49">
        <v>0</v>
      </c>
      <c r="F67" s="49">
        <v>114.37499999999997</v>
      </c>
      <c r="G67" s="49">
        <v>143.1</v>
      </c>
      <c r="H67" s="342"/>
      <c r="I67" s="49">
        <v>0</v>
      </c>
      <c r="J67" s="49">
        <v>0</v>
      </c>
      <c r="K67" s="49">
        <v>134.02499999999998</v>
      </c>
      <c r="L67" s="49">
        <v>251.8</v>
      </c>
      <c r="M67" s="342"/>
      <c r="N67" s="49">
        <v>0</v>
      </c>
      <c r="O67" s="49">
        <v>0</v>
      </c>
      <c r="P67" s="49">
        <v>457.76250000000005</v>
      </c>
      <c r="Q67" s="573">
        <v>469.39999999999992</v>
      </c>
      <c r="R67" s="342"/>
      <c r="S67" s="298">
        <v>0</v>
      </c>
      <c r="T67" s="298">
        <v>0</v>
      </c>
      <c r="U67" s="298">
        <v>0</v>
      </c>
      <c r="V67" s="49">
        <v>173.5</v>
      </c>
      <c r="W67" s="342"/>
      <c r="X67" s="49">
        <v>0</v>
      </c>
      <c r="Y67" s="49">
        <v>0</v>
      </c>
      <c r="Z67" s="49">
        <v>0</v>
      </c>
      <c r="AA67" s="49">
        <v>345.6</v>
      </c>
      <c r="AB67" s="342"/>
      <c r="AC67" s="49">
        <v>0</v>
      </c>
      <c r="AD67" s="49">
        <v>0</v>
      </c>
      <c r="AE67" s="49">
        <v>0</v>
      </c>
      <c r="AF67" s="49">
        <v>599.79999999999995</v>
      </c>
      <c r="AG67" s="342"/>
      <c r="AH67" s="49">
        <v>0</v>
      </c>
      <c r="AI67" s="49">
        <v>0</v>
      </c>
      <c r="AJ67" s="49">
        <v>0</v>
      </c>
      <c r="AK67" s="49">
        <v>726.80000000000007</v>
      </c>
      <c r="AL67" s="342"/>
      <c r="AM67" s="49">
        <v>0</v>
      </c>
      <c r="AN67" s="49">
        <v>0</v>
      </c>
      <c r="AO67" s="49">
        <v>0</v>
      </c>
      <c r="AP67" s="49">
        <v>492.15</v>
      </c>
      <c r="AQ67" s="342"/>
      <c r="AR67" s="49">
        <v>0</v>
      </c>
      <c r="AS67" s="49">
        <v>0</v>
      </c>
      <c r="AT67" s="49">
        <v>0</v>
      </c>
      <c r="AU67" s="49">
        <v>135</v>
      </c>
      <c r="AV67" s="342"/>
      <c r="AW67" s="49">
        <v>0</v>
      </c>
      <c r="AX67" s="49">
        <v>0</v>
      </c>
      <c r="AY67" s="49">
        <v>0</v>
      </c>
      <c r="AZ67" s="49">
        <v>570.5</v>
      </c>
      <c r="BA67" s="342"/>
      <c r="BB67" s="49">
        <v>0</v>
      </c>
      <c r="BC67" s="49">
        <v>0</v>
      </c>
      <c r="BD67" s="49">
        <v>0</v>
      </c>
      <c r="BE67" s="49">
        <v>320.60000000000002</v>
      </c>
      <c r="BF67" s="342"/>
      <c r="BG67" s="49">
        <v>0</v>
      </c>
      <c r="BH67" s="49">
        <v>0</v>
      </c>
      <c r="BI67" s="49">
        <v>0</v>
      </c>
      <c r="BJ67" s="49">
        <v>453.6</v>
      </c>
      <c r="BK67" s="342"/>
      <c r="BL67" s="49">
        <v>0</v>
      </c>
      <c r="BM67" s="49">
        <v>0</v>
      </c>
      <c r="BN67" s="49">
        <v>0</v>
      </c>
      <c r="BO67" s="49">
        <v>267.69999999999993</v>
      </c>
      <c r="BP67" s="342"/>
      <c r="BQ67" s="49">
        <v>0</v>
      </c>
      <c r="BR67" s="49">
        <v>0</v>
      </c>
      <c r="BS67" s="49">
        <v>0</v>
      </c>
      <c r="BT67" s="49">
        <v>536.6</v>
      </c>
      <c r="BU67" s="306"/>
      <c r="BV67" s="49">
        <v>0</v>
      </c>
      <c r="BW67" s="49">
        <v>0</v>
      </c>
      <c r="BX67" s="49">
        <v>0</v>
      </c>
      <c r="BY67" s="49">
        <v>464.1</v>
      </c>
      <c r="BZ67" s="342"/>
      <c r="CA67" s="49">
        <v>0</v>
      </c>
      <c r="CB67" s="49">
        <v>0</v>
      </c>
      <c r="CC67" s="49">
        <v>0</v>
      </c>
      <c r="CD67" s="49">
        <v>513</v>
      </c>
      <c r="CE67" s="306"/>
      <c r="CF67" s="315">
        <v>0</v>
      </c>
      <c r="CG67" s="315">
        <v>0</v>
      </c>
      <c r="CH67" s="315">
        <v>0</v>
      </c>
      <c r="CI67" s="49">
        <v>428.8</v>
      </c>
      <c r="CJ67" s="306"/>
      <c r="CK67" s="49">
        <v>0</v>
      </c>
      <c r="CL67" s="49">
        <v>0</v>
      </c>
      <c r="CM67" s="49">
        <v>0</v>
      </c>
      <c r="CN67" s="49">
        <v>356.8</v>
      </c>
      <c r="CO67" s="342"/>
      <c r="CP67" s="49">
        <v>0</v>
      </c>
      <c r="CQ67" s="49">
        <v>0</v>
      </c>
      <c r="CR67" s="49">
        <v>0</v>
      </c>
      <c r="CS67" s="49">
        <v>325.8</v>
      </c>
      <c r="CT67" s="306"/>
      <c r="CU67" s="49">
        <v>0</v>
      </c>
      <c r="CV67" s="49">
        <v>0</v>
      </c>
      <c r="CW67" s="49">
        <v>0</v>
      </c>
      <c r="CX67" s="49">
        <v>438.4</v>
      </c>
      <c r="CY67" s="342"/>
      <c r="CZ67" s="49">
        <v>0</v>
      </c>
      <c r="DA67" s="49">
        <v>0</v>
      </c>
      <c r="DB67" s="49">
        <v>0</v>
      </c>
      <c r="DC67" s="49">
        <v>191.5</v>
      </c>
      <c r="DD67" s="306"/>
      <c r="DE67" s="49">
        <v>0</v>
      </c>
      <c r="DF67" s="49">
        <v>0</v>
      </c>
      <c r="DG67" s="49">
        <v>0</v>
      </c>
      <c r="DH67" s="298">
        <v>1958.8000000000002</v>
      </c>
      <c r="DI67" s="306"/>
      <c r="DJ67" s="298">
        <v>0</v>
      </c>
      <c r="DK67" s="298">
        <v>0</v>
      </c>
      <c r="DL67" s="298">
        <v>0</v>
      </c>
      <c r="DM67" s="49">
        <v>1171.9499999999998</v>
      </c>
      <c r="DN67" s="306"/>
      <c r="DO67" s="49">
        <v>0</v>
      </c>
      <c r="DP67" s="49">
        <v>0</v>
      </c>
      <c r="DQ67" s="49">
        <v>0</v>
      </c>
      <c r="DR67" s="49">
        <v>811</v>
      </c>
      <c r="DS67" s="306"/>
      <c r="DT67" s="49">
        <v>0</v>
      </c>
      <c r="DU67" s="49">
        <v>0</v>
      </c>
      <c r="DV67" s="49">
        <v>0</v>
      </c>
      <c r="DW67" s="49">
        <v>66.8</v>
      </c>
      <c r="DX67" s="306"/>
      <c r="DY67" s="49">
        <v>0</v>
      </c>
      <c r="DZ67" s="49">
        <v>0</v>
      </c>
      <c r="EA67" s="49">
        <v>0</v>
      </c>
      <c r="EB67" s="298">
        <v>4270.0000000000009</v>
      </c>
      <c r="EC67" s="306"/>
      <c r="ED67" s="49">
        <v>0</v>
      </c>
      <c r="EE67" s="49">
        <v>0</v>
      </c>
      <c r="EF67" s="49">
        <v>0</v>
      </c>
      <c r="EG67" s="49">
        <v>181.2</v>
      </c>
      <c r="EH67" s="306"/>
      <c r="EI67" s="49">
        <v>0</v>
      </c>
      <c r="EJ67" s="49">
        <v>0</v>
      </c>
      <c r="EK67" s="49">
        <v>0</v>
      </c>
      <c r="EL67" s="49">
        <v>170.1</v>
      </c>
      <c r="EM67" s="306"/>
      <c r="EN67" s="49">
        <v>0</v>
      </c>
      <c r="EO67" s="49">
        <v>0</v>
      </c>
      <c r="EP67" s="49">
        <v>0</v>
      </c>
      <c r="EQ67" s="49">
        <v>242.1</v>
      </c>
      <c r="ER67" s="306"/>
      <c r="ES67" s="49">
        <v>0</v>
      </c>
      <c r="ET67" s="49">
        <v>0</v>
      </c>
      <c r="EU67" s="49">
        <v>0</v>
      </c>
      <c r="EV67" s="49">
        <v>188.70000000000002</v>
      </c>
      <c r="EW67" s="306"/>
      <c r="EX67">
        <v>0</v>
      </c>
      <c r="EY67">
        <v>0</v>
      </c>
      <c r="EZ67">
        <v>0</v>
      </c>
      <c r="FA67" s="414">
        <v>3141</v>
      </c>
      <c r="FB67" s="306"/>
      <c r="FC67" s="49">
        <v>0</v>
      </c>
      <c r="FD67" s="49">
        <v>0</v>
      </c>
      <c r="FE67" s="49">
        <v>0</v>
      </c>
      <c r="FF67" s="49">
        <v>126.4</v>
      </c>
      <c r="FG67" s="306"/>
      <c r="FH67" s="315">
        <v>0</v>
      </c>
      <c r="FI67" s="315">
        <v>0</v>
      </c>
      <c r="FJ67" s="315">
        <v>0</v>
      </c>
      <c r="FK67" s="49">
        <v>218.40000000000003</v>
      </c>
      <c r="FL67" s="306"/>
      <c r="FM67" s="315">
        <v>0</v>
      </c>
      <c r="FN67" s="315">
        <v>0</v>
      </c>
      <c r="FO67" s="315">
        <v>0</v>
      </c>
      <c r="FP67" s="49">
        <v>286.7</v>
      </c>
      <c r="FQ67" s="306"/>
      <c r="FR67" s="49">
        <v>0</v>
      </c>
      <c r="FS67" s="49">
        <v>0</v>
      </c>
      <c r="FT67" s="49">
        <v>0</v>
      </c>
      <c r="FU67" s="49">
        <v>387.2</v>
      </c>
      <c r="FV67" s="306"/>
      <c r="FW67" s="49">
        <v>0</v>
      </c>
      <c r="FX67" s="49">
        <v>0</v>
      </c>
      <c r="FY67" s="49">
        <v>0</v>
      </c>
      <c r="FZ67" s="49">
        <v>156.59999999999997</v>
      </c>
      <c r="GA67" s="306"/>
      <c r="GB67" s="49">
        <v>0</v>
      </c>
      <c r="GC67" s="49">
        <v>0</v>
      </c>
      <c r="GD67" s="49">
        <v>0</v>
      </c>
      <c r="GE67" s="49">
        <v>1118.9000000000001</v>
      </c>
      <c r="GF67" s="306"/>
      <c r="GG67" s="315">
        <v>0</v>
      </c>
      <c r="GH67" s="315">
        <v>0</v>
      </c>
      <c r="GI67" s="315">
        <v>0</v>
      </c>
      <c r="GJ67" s="49">
        <v>308</v>
      </c>
      <c r="GK67" s="306"/>
      <c r="GL67" s="49">
        <v>0</v>
      </c>
      <c r="GM67" s="49">
        <v>0</v>
      </c>
      <c r="GN67" s="49">
        <v>0</v>
      </c>
      <c r="GO67" s="49">
        <v>0</v>
      </c>
      <c r="GP67" s="306"/>
    </row>
    <row r="68" spans="1:198" ht="18">
      <c r="A68" s="39" t="s">
        <v>2529</v>
      </c>
      <c r="B68" s="45">
        <f t="shared" si="1"/>
        <v>39409.200000000004</v>
      </c>
      <c r="C68" s="41"/>
      <c r="D68" s="49">
        <v>0</v>
      </c>
      <c r="E68" s="49">
        <v>293</v>
      </c>
      <c r="F68" s="49">
        <v>247.72500000000002</v>
      </c>
      <c r="G68" s="49">
        <v>236.2</v>
      </c>
      <c r="H68" s="342"/>
      <c r="I68" s="49">
        <v>0</v>
      </c>
      <c r="J68" s="49">
        <v>54.899999999999977</v>
      </c>
      <c r="K68" s="49">
        <v>248.77499999999998</v>
      </c>
      <c r="L68" s="49">
        <v>250.5</v>
      </c>
      <c r="M68" s="342"/>
      <c r="N68" s="49">
        <v>0</v>
      </c>
      <c r="O68" s="49">
        <v>109.99999999999997</v>
      </c>
      <c r="P68" s="49">
        <v>446.54999999999995</v>
      </c>
      <c r="Q68" s="573">
        <v>623</v>
      </c>
      <c r="R68" s="342"/>
      <c r="S68" s="298">
        <v>0</v>
      </c>
      <c r="T68" s="298">
        <v>0</v>
      </c>
      <c r="U68" s="298">
        <v>355.35</v>
      </c>
      <c r="V68" s="49">
        <v>332</v>
      </c>
      <c r="W68" s="342"/>
      <c r="X68" s="49">
        <v>0</v>
      </c>
      <c r="Y68" s="49">
        <v>0</v>
      </c>
      <c r="Z68" s="49">
        <v>215.84999999999997</v>
      </c>
      <c r="AA68" s="49">
        <v>277.39999999999998</v>
      </c>
      <c r="AB68" s="342"/>
      <c r="AC68" s="49">
        <v>0</v>
      </c>
      <c r="AD68" s="49">
        <v>0</v>
      </c>
      <c r="AE68" s="49">
        <v>106.27499999999999</v>
      </c>
      <c r="AF68" s="49">
        <v>372.20000000000005</v>
      </c>
      <c r="AG68" s="342"/>
      <c r="AH68" s="49">
        <v>0</v>
      </c>
      <c r="AI68" s="49">
        <v>0</v>
      </c>
      <c r="AJ68" s="49">
        <v>497.54999999999995</v>
      </c>
      <c r="AK68" s="49">
        <v>237.99999999999997</v>
      </c>
      <c r="AL68" s="342"/>
      <c r="AM68" s="49">
        <v>0</v>
      </c>
      <c r="AN68" s="49">
        <v>0</v>
      </c>
      <c r="AO68" s="49">
        <v>394.125</v>
      </c>
      <c r="AP68" s="49">
        <v>391.9</v>
      </c>
      <c r="AQ68" s="342"/>
      <c r="AR68" s="49">
        <v>0</v>
      </c>
      <c r="AS68" s="49">
        <v>0</v>
      </c>
      <c r="AT68" s="49">
        <v>218.85000000000002</v>
      </c>
      <c r="AU68" s="49">
        <v>215.4</v>
      </c>
      <c r="AV68" s="342"/>
      <c r="AW68" s="49">
        <v>0</v>
      </c>
      <c r="AX68" s="49">
        <v>0</v>
      </c>
      <c r="AY68" s="49">
        <v>489.52499999999998</v>
      </c>
      <c r="AZ68" s="49">
        <v>397.9</v>
      </c>
      <c r="BA68" s="342"/>
      <c r="BB68" s="49">
        <v>0</v>
      </c>
      <c r="BC68" s="49">
        <v>0</v>
      </c>
      <c r="BD68" s="49">
        <v>368.47500000000002</v>
      </c>
      <c r="BE68" s="49">
        <v>362.40000000000003</v>
      </c>
      <c r="BF68" s="342"/>
      <c r="BG68" s="49">
        <v>0</v>
      </c>
      <c r="BH68" s="49">
        <v>0</v>
      </c>
      <c r="BI68" s="49">
        <v>521.625</v>
      </c>
      <c r="BJ68" s="49">
        <v>334.8</v>
      </c>
      <c r="BK68" s="342"/>
      <c r="BL68" s="49">
        <v>0</v>
      </c>
      <c r="BM68" s="49">
        <v>0</v>
      </c>
      <c r="BN68" s="49">
        <v>198.07500000000002</v>
      </c>
      <c r="BO68" s="49">
        <v>266.5</v>
      </c>
      <c r="BP68" s="342"/>
      <c r="BQ68" s="49">
        <v>0</v>
      </c>
      <c r="BR68" s="49">
        <v>0</v>
      </c>
      <c r="BS68" s="49">
        <v>252.89999999999998</v>
      </c>
      <c r="BT68" s="49">
        <v>587.09999999999991</v>
      </c>
      <c r="BU68" s="306"/>
      <c r="BV68" s="49">
        <v>0</v>
      </c>
      <c r="BW68" s="49">
        <v>0</v>
      </c>
      <c r="BX68" s="49">
        <v>122.69999999999999</v>
      </c>
      <c r="BY68" s="49">
        <v>408.7</v>
      </c>
      <c r="BZ68" s="342"/>
      <c r="CA68" s="49">
        <v>0</v>
      </c>
      <c r="CB68" s="49">
        <v>0</v>
      </c>
      <c r="CC68" s="49">
        <v>431.77499999999998</v>
      </c>
      <c r="CD68" s="49">
        <v>608.6</v>
      </c>
      <c r="CE68" s="306"/>
      <c r="CF68" s="315">
        <v>0</v>
      </c>
      <c r="CG68" s="315">
        <v>0</v>
      </c>
      <c r="CH68" s="315">
        <v>5.3999999999999995</v>
      </c>
      <c r="CI68" s="49">
        <v>381.2</v>
      </c>
      <c r="CJ68" s="306"/>
      <c r="CK68" s="49">
        <v>0</v>
      </c>
      <c r="CL68" s="49">
        <v>0</v>
      </c>
      <c r="CM68" s="49">
        <v>27</v>
      </c>
      <c r="CN68" s="49">
        <v>412.3</v>
      </c>
      <c r="CO68" s="342"/>
      <c r="CP68" s="49">
        <v>0</v>
      </c>
      <c r="CQ68" s="49">
        <v>0</v>
      </c>
      <c r="CR68" s="49">
        <v>253.875</v>
      </c>
      <c r="CS68" s="49">
        <v>303</v>
      </c>
      <c r="CT68" s="306"/>
      <c r="CU68" s="49">
        <v>0</v>
      </c>
      <c r="CV68" s="49">
        <v>0</v>
      </c>
      <c r="CW68" s="49">
        <v>286.64999999999998</v>
      </c>
      <c r="CX68" s="49">
        <v>523.1</v>
      </c>
      <c r="CY68" s="342"/>
      <c r="CZ68" s="49">
        <v>0</v>
      </c>
      <c r="DA68" s="49">
        <v>0</v>
      </c>
      <c r="DB68" s="49">
        <v>23.400000000000002</v>
      </c>
      <c r="DC68" s="49">
        <v>49.500000000000007</v>
      </c>
      <c r="DD68" s="306"/>
      <c r="DE68" s="49">
        <v>0</v>
      </c>
      <c r="DF68" s="49">
        <v>0</v>
      </c>
      <c r="DG68" s="49">
        <v>2544.375</v>
      </c>
      <c r="DH68" s="298">
        <v>2256</v>
      </c>
      <c r="DI68" s="306"/>
      <c r="DJ68" s="298">
        <v>0</v>
      </c>
      <c r="DK68" s="298">
        <v>0</v>
      </c>
      <c r="DL68" s="298">
        <v>92.324999999999989</v>
      </c>
      <c r="DM68" s="49">
        <v>964.2</v>
      </c>
      <c r="DN68" s="306"/>
      <c r="DO68" s="49">
        <v>0</v>
      </c>
      <c r="DP68" s="49">
        <v>0</v>
      </c>
      <c r="DQ68" s="49">
        <v>277.12500000000006</v>
      </c>
      <c r="DR68" s="49">
        <v>485.00000000000006</v>
      </c>
      <c r="DS68" s="306"/>
      <c r="DT68" s="49">
        <v>0</v>
      </c>
      <c r="DU68" s="49">
        <v>0</v>
      </c>
      <c r="DV68" s="49">
        <v>0</v>
      </c>
      <c r="DW68" s="49">
        <v>0</v>
      </c>
      <c r="DX68" s="306"/>
      <c r="DY68" s="49">
        <v>0</v>
      </c>
      <c r="DZ68" s="49">
        <v>0</v>
      </c>
      <c r="EA68" s="49">
        <v>2670.45</v>
      </c>
      <c r="EB68" s="298">
        <v>3628.7000000000003</v>
      </c>
      <c r="EC68" s="306"/>
      <c r="ED68" s="49">
        <v>0</v>
      </c>
      <c r="EE68" s="49">
        <v>0</v>
      </c>
      <c r="EF68" s="49">
        <v>112.5</v>
      </c>
      <c r="EG68" s="49">
        <v>287.8</v>
      </c>
      <c r="EH68" s="306"/>
      <c r="EI68" s="49">
        <v>0</v>
      </c>
      <c r="EJ68" s="49">
        <v>0</v>
      </c>
      <c r="EK68" s="49">
        <v>316.27500000000009</v>
      </c>
      <c r="EL68" s="49">
        <v>263</v>
      </c>
      <c r="EM68" s="306"/>
      <c r="EN68" s="49">
        <v>0</v>
      </c>
      <c r="EO68" s="49">
        <v>0</v>
      </c>
      <c r="EP68" s="49">
        <v>692.25000000000011</v>
      </c>
      <c r="EQ68" s="49">
        <v>506.20000000000005</v>
      </c>
      <c r="ER68" s="306"/>
      <c r="ES68" s="49">
        <v>0</v>
      </c>
      <c r="ET68" s="49">
        <v>0</v>
      </c>
      <c r="EU68" s="49">
        <v>238.8</v>
      </c>
      <c r="EV68" s="49">
        <v>408</v>
      </c>
      <c r="EW68" s="306"/>
      <c r="EX68">
        <v>0</v>
      </c>
      <c r="EY68">
        <v>0</v>
      </c>
      <c r="EZ68">
        <v>1647.6000000000001</v>
      </c>
      <c r="FA68" s="414">
        <v>1913.9</v>
      </c>
      <c r="FB68" s="306"/>
      <c r="FC68" s="49">
        <v>0</v>
      </c>
      <c r="FD68" s="49">
        <v>0</v>
      </c>
      <c r="FE68" s="49">
        <v>210.82500000000002</v>
      </c>
      <c r="FF68" s="49">
        <v>318.10000000000002</v>
      </c>
      <c r="FG68" s="306"/>
      <c r="FH68" s="315">
        <v>0</v>
      </c>
      <c r="FI68" s="315">
        <v>0</v>
      </c>
      <c r="FJ68" s="315">
        <v>255.14999999999998</v>
      </c>
      <c r="FK68" s="49">
        <v>297.2</v>
      </c>
      <c r="FL68" s="306"/>
      <c r="FM68" s="315">
        <v>0</v>
      </c>
      <c r="FN68" s="315">
        <v>0</v>
      </c>
      <c r="FO68" s="315">
        <v>282.90000000000003</v>
      </c>
      <c r="FP68" s="49">
        <v>150</v>
      </c>
      <c r="FQ68" s="306"/>
      <c r="FR68" s="49">
        <v>0</v>
      </c>
      <c r="FS68" s="49">
        <v>0</v>
      </c>
      <c r="FT68" s="49">
        <v>239.02499999999998</v>
      </c>
      <c r="FU68" s="49">
        <v>482.3</v>
      </c>
      <c r="FV68" s="306"/>
      <c r="FW68" s="49">
        <v>0</v>
      </c>
      <c r="FX68" s="49">
        <v>0</v>
      </c>
      <c r="FY68" s="49">
        <v>227.92499999999998</v>
      </c>
      <c r="FZ68" s="49">
        <v>354.5</v>
      </c>
      <c r="GA68" s="306"/>
      <c r="GB68" s="49">
        <v>0</v>
      </c>
      <c r="GC68" s="49">
        <v>0</v>
      </c>
      <c r="GD68" s="49">
        <v>944.77500000000009</v>
      </c>
      <c r="GE68" s="49">
        <v>1150.0999999999999</v>
      </c>
      <c r="GF68" s="306"/>
      <c r="GG68" s="315">
        <v>0</v>
      </c>
      <c r="GH68" s="315">
        <v>0</v>
      </c>
      <c r="GI68" s="315">
        <v>243.375</v>
      </c>
      <c r="GJ68" s="49">
        <v>358</v>
      </c>
      <c r="GK68" s="306"/>
      <c r="GL68" s="49">
        <v>0</v>
      </c>
      <c r="GM68" s="49">
        <v>0</v>
      </c>
      <c r="GN68" s="49">
        <v>848.47500000000014</v>
      </c>
      <c r="GO68" s="49">
        <v>0</v>
      </c>
      <c r="GP68" s="306"/>
    </row>
    <row r="69" spans="1:198" ht="18">
      <c r="A69" s="39" t="s">
        <v>3853</v>
      </c>
      <c r="B69" s="45">
        <f t="shared" si="1"/>
        <v>1282.0999999999999</v>
      </c>
      <c r="C69" s="41"/>
      <c r="D69" s="49">
        <v>0</v>
      </c>
      <c r="E69" s="49">
        <v>0</v>
      </c>
      <c r="F69" s="49">
        <v>0</v>
      </c>
      <c r="G69" s="49">
        <v>161</v>
      </c>
      <c r="H69" s="342"/>
      <c r="I69" s="49">
        <v>0</v>
      </c>
      <c r="J69" s="49">
        <v>0</v>
      </c>
      <c r="K69" s="49">
        <v>0</v>
      </c>
      <c r="L69" s="49">
        <v>234.8</v>
      </c>
      <c r="M69" s="342"/>
      <c r="N69" s="49">
        <v>0</v>
      </c>
      <c r="O69" s="49">
        <v>0</v>
      </c>
      <c r="P69" s="49">
        <v>0</v>
      </c>
      <c r="Q69" s="573">
        <v>886.3</v>
      </c>
      <c r="R69" s="342"/>
      <c r="S69" s="49">
        <v>0</v>
      </c>
      <c r="T69" s="49">
        <v>0</v>
      </c>
      <c r="U69" s="49">
        <v>0</v>
      </c>
      <c r="V69" s="49">
        <v>0</v>
      </c>
      <c r="W69" s="342"/>
      <c r="X69" s="49">
        <v>0</v>
      </c>
      <c r="Y69" s="49">
        <v>0</v>
      </c>
      <c r="Z69" s="49">
        <v>0</v>
      </c>
      <c r="AA69" s="49">
        <v>0</v>
      </c>
      <c r="AB69" s="342"/>
      <c r="AC69" s="49">
        <v>0</v>
      </c>
      <c r="AD69" s="49">
        <v>0</v>
      </c>
      <c r="AE69" s="49">
        <v>0</v>
      </c>
      <c r="AF69" s="49">
        <v>0</v>
      </c>
      <c r="AG69" s="342"/>
      <c r="AH69" s="49">
        <v>0</v>
      </c>
      <c r="AI69" s="49">
        <v>0</v>
      </c>
      <c r="AJ69" s="49">
        <v>0</v>
      </c>
      <c r="AK69" s="49">
        <v>0</v>
      </c>
      <c r="AL69" s="342"/>
      <c r="AM69" s="49">
        <v>0</v>
      </c>
      <c r="AN69" s="49">
        <v>0</v>
      </c>
      <c r="AO69" s="49">
        <v>0</v>
      </c>
      <c r="AP69" s="49">
        <v>0</v>
      </c>
      <c r="AQ69" s="342"/>
      <c r="AR69" s="49">
        <v>0</v>
      </c>
      <c r="AS69" s="49">
        <v>0</v>
      </c>
      <c r="AT69" s="49">
        <v>0</v>
      </c>
      <c r="AU69" s="49">
        <v>0</v>
      </c>
      <c r="AV69" s="342"/>
      <c r="AW69" s="49">
        <v>0</v>
      </c>
      <c r="AX69" s="49">
        <v>0</v>
      </c>
      <c r="AY69" s="49">
        <v>0</v>
      </c>
      <c r="AZ69" s="49">
        <v>0</v>
      </c>
      <c r="BA69" s="342"/>
      <c r="BB69" s="49">
        <v>0</v>
      </c>
      <c r="BC69" s="49">
        <v>0</v>
      </c>
      <c r="BD69" s="49">
        <v>0</v>
      </c>
      <c r="BE69" s="49">
        <v>0</v>
      </c>
      <c r="BF69" s="342"/>
      <c r="BG69" s="49">
        <v>0</v>
      </c>
      <c r="BH69" s="49">
        <v>0</v>
      </c>
      <c r="BI69" s="49">
        <v>0</v>
      </c>
      <c r="BJ69" s="49">
        <v>0</v>
      </c>
      <c r="BK69" s="342"/>
      <c r="BL69" s="49">
        <v>0</v>
      </c>
      <c r="BM69" s="49">
        <v>0</v>
      </c>
      <c r="BN69" s="49">
        <v>0</v>
      </c>
      <c r="BO69" s="49">
        <v>0</v>
      </c>
      <c r="BP69" s="342"/>
      <c r="BQ69" s="49">
        <v>0</v>
      </c>
      <c r="BR69" s="49">
        <v>0</v>
      </c>
      <c r="BS69" s="49">
        <v>0</v>
      </c>
      <c r="BT69" s="49">
        <v>0</v>
      </c>
      <c r="BU69" s="306"/>
      <c r="BV69" s="49">
        <v>0</v>
      </c>
      <c r="BW69" s="49">
        <v>0</v>
      </c>
      <c r="BX69" s="49">
        <v>0</v>
      </c>
      <c r="BY69" s="49">
        <v>0</v>
      </c>
      <c r="BZ69" s="342"/>
      <c r="CA69" s="49">
        <v>0</v>
      </c>
      <c r="CB69" s="49">
        <v>0</v>
      </c>
      <c r="CC69" s="49">
        <v>0</v>
      </c>
      <c r="CD69" s="49">
        <v>0</v>
      </c>
      <c r="CE69" s="306"/>
      <c r="CF69" s="49">
        <v>0</v>
      </c>
      <c r="CG69" s="49">
        <v>0</v>
      </c>
      <c r="CH69" s="49">
        <v>0</v>
      </c>
      <c r="CI69" s="49">
        <v>0</v>
      </c>
      <c r="CJ69" s="306"/>
      <c r="CK69" s="49">
        <v>0</v>
      </c>
      <c r="CL69" s="49">
        <v>0</v>
      </c>
      <c r="CM69" s="49">
        <v>0</v>
      </c>
      <c r="CN69" s="49">
        <v>0</v>
      </c>
      <c r="CO69" s="342"/>
      <c r="CP69" s="49">
        <v>0</v>
      </c>
      <c r="CQ69" s="49">
        <v>0</v>
      </c>
      <c r="CR69" s="49">
        <v>0</v>
      </c>
      <c r="CS69" s="49">
        <v>0</v>
      </c>
      <c r="CT69" s="306"/>
      <c r="CU69" s="49">
        <v>0</v>
      </c>
      <c r="CV69" s="49">
        <v>0</v>
      </c>
      <c r="CW69" s="49">
        <v>0</v>
      </c>
      <c r="CX69" s="49">
        <v>0</v>
      </c>
      <c r="CY69" s="342"/>
      <c r="CZ69" s="49">
        <v>0</v>
      </c>
      <c r="DA69" s="49">
        <v>0</v>
      </c>
      <c r="DB69" s="49">
        <v>0</v>
      </c>
      <c r="DC69" s="49">
        <v>0</v>
      </c>
      <c r="DD69" s="306"/>
      <c r="DE69" s="49">
        <v>0</v>
      </c>
      <c r="DF69" s="49">
        <v>0</v>
      </c>
      <c r="DG69" s="49">
        <v>0</v>
      </c>
      <c r="DH69" s="49">
        <v>0</v>
      </c>
      <c r="DI69" s="306"/>
      <c r="DJ69" s="49">
        <v>0</v>
      </c>
      <c r="DK69" s="49">
        <v>0</v>
      </c>
      <c r="DL69" s="49">
        <v>0</v>
      </c>
      <c r="DM69" s="49">
        <v>0</v>
      </c>
      <c r="DN69" s="306"/>
      <c r="DO69" s="49">
        <v>0</v>
      </c>
      <c r="DP69" s="49">
        <v>0</v>
      </c>
      <c r="DQ69" s="49">
        <v>0</v>
      </c>
      <c r="DR69" s="49">
        <v>0</v>
      </c>
      <c r="DS69" s="306"/>
      <c r="DT69" s="49">
        <v>0</v>
      </c>
      <c r="DU69" s="49">
        <v>0</v>
      </c>
      <c r="DV69" s="49">
        <v>0</v>
      </c>
      <c r="DW69" s="49">
        <v>0</v>
      </c>
      <c r="DX69" s="306"/>
      <c r="DY69" s="49">
        <v>0</v>
      </c>
      <c r="DZ69" s="49">
        <v>0</v>
      </c>
      <c r="EA69" s="49">
        <v>0</v>
      </c>
      <c r="EB69" s="49">
        <v>0</v>
      </c>
      <c r="EC69" s="306"/>
      <c r="ED69" s="49">
        <v>0</v>
      </c>
      <c r="EE69" s="49">
        <v>0</v>
      </c>
      <c r="EF69" s="49">
        <v>0</v>
      </c>
      <c r="EG69" s="49">
        <v>0</v>
      </c>
      <c r="EH69" s="306"/>
      <c r="EI69" s="49">
        <v>0</v>
      </c>
      <c r="EJ69" s="49">
        <v>0</v>
      </c>
      <c r="EK69" s="49">
        <v>0</v>
      </c>
      <c r="EL69" s="49">
        <v>0</v>
      </c>
      <c r="EM69" s="306"/>
      <c r="EN69" s="49">
        <v>0</v>
      </c>
      <c r="EO69" s="49">
        <v>0</v>
      </c>
      <c r="EP69" s="49">
        <v>0</v>
      </c>
      <c r="EQ69" s="49">
        <v>0</v>
      </c>
      <c r="ER69" s="306"/>
      <c r="ES69" s="49">
        <v>0</v>
      </c>
      <c r="ET69" s="49">
        <v>0</v>
      </c>
      <c r="EU69" s="49">
        <v>0</v>
      </c>
      <c r="EV69" s="49">
        <v>0</v>
      </c>
      <c r="EW69" s="306"/>
      <c r="EX69" s="49">
        <v>0</v>
      </c>
      <c r="EY69" s="49">
        <v>0</v>
      </c>
      <c r="EZ69" s="49">
        <v>0</v>
      </c>
      <c r="FA69" s="49">
        <v>0</v>
      </c>
      <c r="FB69" s="306"/>
      <c r="FC69" s="49">
        <v>0</v>
      </c>
      <c r="FD69" s="49">
        <v>0</v>
      </c>
      <c r="FE69" s="49">
        <v>0</v>
      </c>
      <c r="FF69" s="49">
        <v>0</v>
      </c>
      <c r="FG69" s="306"/>
      <c r="FH69" s="49">
        <v>0</v>
      </c>
      <c r="FI69" s="49">
        <v>0</v>
      </c>
      <c r="FJ69" s="49">
        <v>0</v>
      </c>
      <c r="FK69" s="49">
        <v>0</v>
      </c>
      <c r="FL69" s="306"/>
      <c r="FM69" s="49">
        <v>0</v>
      </c>
      <c r="FN69" s="49">
        <v>0</v>
      </c>
      <c r="FO69" s="49">
        <v>0</v>
      </c>
      <c r="FP69" s="49">
        <v>0</v>
      </c>
      <c r="FQ69" s="306"/>
      <c r="FR69" s="49">
        <v>0</v>
      </c>
      <c r="FS69" s="49">
        <v>0</v>
      </c>
      <c r="FT69" s="49">
        <v>0</v>
      </c>
      <c r="FU69" s="49">
        <v>0</v>
      </c>
      <c r="FV69" s="306"/>
      <c r="FW69" s="49">
        <v>0</v>
      </c>
      <c r="FX69" s="49">
        <v>0</v>
      </c>
      <c r="FY69" s="49">
        <v>0</v>
      </c>
      <c r="FZ69" s="49">
        <v>0</v>
      </c>
      <c r="GA69" s="306"/>
      <c r="GB69" s="49">
        <v>0</v>
      </c>
      <c r="GC69" s="49">
        <v>0</v>
      </c>
      <c r="GD69" s="49">
        <v>0</v>
      </c>
      <c r="GE69" s="49">
        <v>0</v>
      </c>
      <c r="GF69" s="306"/>
      <c r="GG69" s="49">
        <v>0</v>
      </c>
      <c r="GH69" s="49">
        <v>0</v>
      </c>
      <c r="GI69" s="49">
        <v>0</v>
      </c>
      <c r="GJ69" s="49">
        <v>0</v>
      </c>
      <c r="GK69" s="306"/>
      <c r="GL69" s="49">
        <v>0</v>
      </c>
      <c r="GM69" s="49">
        <v>0</v>
      </c>
      <c r="GN69" s="49">
        <v>0</v>
      </c>
      <c r="GO69" s="49">
        <v>0</v>
      </c>
      <c r="GP69" s="306"/>
    </row>
    <row r="70" spans="1:198" ht="18">
      <c r="A70" s="39" t="s">
        <v>3835</v>
      </c>
      <c r="B70" s="45">
        <f t="shared" ref="B70:B101" si="2">SUM(D70:ZZ70)</f>
        <v>499.99999999999989</v>
      </c>
      <c r="C70" s="41"/>
      <c r="D70" s="49">
        <v>0</v>
      </c>
      <c r="E70" s="49">
        <v>0</v>
      </c>
      <c r="F70" s="49">
        <v>0</v>
      </c>
      <c r="G70" s="49">
        <v>81.199999999999989</v>
      </c>
      <c r="H70" s="342"/>
      <c r="I70" s="49">
        <v>0</v>
      </c>
      <c r="J70" s="49">
        <v>0</v>
      </c>
      <c r="K70" s="49">
        <v>0</v>
      </c>
      <c r="L70" s="49">
        <v>0</v>
      </c>
      <c r="M70" s="342"/>
      <c r="N70" s="49">
        <v>0</v>
      </c>
      <c r="O70" s="49">
        <v>0</v>
      </c>
      <c r="P70" s="49">
        <v>0</v>
      </c>
      <c r="Q70" s="573">
        <v>418.7999999999999</v>
      </c>
      <c r="R70" s="342"/>
      <c r="S70" s="49">
        <v>0</v>
      </c>
      <c r="T70" s="49">
        <v>0</v>
      </c>
      <c r="U70" s="49">
        <v>0</v>
      </c>
      <c r="V70" s="49">
        <v>0</v>
      </c>
      <c r="W70" s="342"/>
      <c r="X70" s="49">
        <v>0</v>
      </c>
      <c r="Y70" s="49">
        <v>0</v>
      </c>
      <c r="Z70" s="49">
        <v>0</v>
      </c>
      <c r="AA70" s="49">
        <v>0</v>
      </c>
      <c r="AB70" s="342"/>
      <c r="AC70" s="49">
        <v>0</v>
      </c>
      <c r="AD70" s="49">
        <v>0</v>
      </c>
      <c r="AE70" s="49">
        <v>0</v>
      </c>
      <c r="AF70" s="49">
        <v>0</v>
      </c>
      <c r="AG70" s="342"/>
      <c r="AH70" s="49">
        <v>0</v>
      </c>
      <c r="AI70" s="49">
        <v>0</v>
      </c>
      <c r="AJ70" s="49">
        <v>0</v>
      </c>
      <c r="AK70" s="49">
        <v>0</v>
      </c>
      <c r="AL70" s="342"/>
      <c r="AM70" s="49">
        <v>0</v>
      </c>
      <c r="AN70" s="49">
        <v>0</v>
      </c>
      <c r="AO70" s="49">
        <v>0</v>
      </c>
      <c r="AP70" s="49">
        <v>0</v>
      </c>
      <c r="AQ70" s="342"/>
      <c r="AR70" s="49">
        <v>0</v>
      </c>
      <c r="AS70" s="49">
        <v>0</v>
      </c>
      <c r="AT70" s="49">
        <v>0</v>
      </c>
      <c r="AU70" s="49">
        <v>0</v>
      </c>
      <c r="AV70" s="342"/>
      <c r="AW70" s="49">
        <v>0</v>
      </c>
      <c r="AX70" s="49">
        <v>0</v>
      </c>
      <c r="AY70" s="49">
        <v>0</v>
      </c>
      <c r="AZ70" s="49">
        <v>0</v>
      </c>
      <c r="BA70" s="342"/>
      <c r="BB70" s="49">
        <v>0</v>
      </c>
      <c r="BC70" s="49">
        <v>0</v>
      </c>
      <c r="BD70" s="49">
        <v>0</v>
      </c>
      <c r="BE70" s="49">
        <v>0</v>
      </c>
      <c r="BF70" s="342"/>
      <c r="BG70" s="49">
        <v>0</v>
      </c>
      <c r="BH70" s="49">
        <v>0</v>
      </c>
      <c r="BI70" s="49">
        <v>0</v>
      </c>
      <c r="BJ70" s="49">
        <v>0</v>
      </c>
      <c r="BK70" s="342"/>
      <c r="BL70" s="49">
        <v>0</v>
      </c>
      <c r="BM70" s="49">
        <v>0</v>
      </c>
      <c r="BN70" s="49">
        <v>0</v>
      </c>
      <c r="BO70" s="49">
        <v>0</v>
      </c>
      <c r="BP70" s="342"/>
      <c r="BQ70" s="49">
        <v>0</v>
      </c>
      <c r="BR70" s="49">
        <v>0</v>
      </c>
      <c r="BS70" s="49">
        <v>0</v>
      </c>
      <c r="BT70" s="49">
        <v>0</v>
      </c>
      <c r="BU70" s="306"/>
      <c r="BV70" s="49">
        <v>0</v>
      </c>
      <c r="BW70" s="49">
        <v>0</v>
      </c>
      <c r="BX70" s="49">
        <v>0</v>
      </c>
      <c r="BY70" s="49">
        <v>0</v>
      </c>
      <c r="BZ70" s="342"/>
      <c r="CA70" s="49">
        <v>0</v>
      </c>
      <c r="CB70" s="49">
        <v>0</v>
      </c>
      <c r="CC70" s="49">
        <v>0</v>
      </c>
      <c r="CD70" s="49">
        <v>0</v>
      </c>
      <c r="CE70" s="306"/>
      <c r="CF70" s="49">
        <v>0</v>
      </c>
      <c r="CG70" s="49">
        <v>0</v>
      </c>
      <c r="CH70" s="49">
        <v>0</v>
      </c>
      <c r="CI70" s="49">
        <v>0</v>
      </c>
      <c r="CJ70" s="306"/>
      <c r="CK70" s="49">
        <v>0</v>
      </c>
      <c r="CL70" s="49">
        <v>0</v>
      </c>
      <c r="CM70" s="49">
        <v>0</v>
      </c>
      <c r="CN70" s="49">
        <v>0</v>
      </c>
      <c r="CO70" s="342"/>
      <c r="CP70" s="49">
        <v>0</v>
      </c>
      <c r="CQ70" s="49">
        <v>0</v>
      </c>
      <c r="CR70" s="49">
        <v>0</v>
      </c>
      <c r="CS70" s="49">
        <v>0</v>
      </c>
      <c r="CT70" s="306"/>
      <c r="CU70" s="49">
        <v>0</v>
      </c>
      <c r="CV70" s="49">
        <v>0</v>
      </c>
      <c r="CW70" s="49">
        <v>0</v>
      </c>
      <c r="CX70" s="49">
        <v>0</v>
      </c>
      <c r="CY70" s="342"/>
      <c r="CZ70" s="49">
        <v>0</v>
      </c>
      <c r="DA70" s="49">
        <v>0</v>
      </c>
      <c r="DB70" s="49">
        <v>0</v>
      </c>
      <c r="DC70" s="49">
        <v>0</v>
      </c>
      <c r="DD70" s="306"/>
      <c r="DE70" s="49">
        <v>0</v>
      </c>
      <c r="DF70" s="49">
        <v>0</v>
      </c>
      <c r="DG70" s="49">
        <v>0</v>
      </c>
      <c r="DH70" s="49">
        <v>0</v>
      </c>
      <c r="DI70" s="306"/>
      <c r="DJ70" s="49">
        <v>0</v>
      </c>
      <c r="DK70" s="49">
        <v>0</v>
      </c>
      <c r="DL70" s="49">
        <v>0</v>
      </c>
      <c r="DM70" s="49">
        <v>0</v>
      </c>
      <c r="DN70" s="306"/>
      <c r="DO70" s="49">
        <v>0</v>
      </c>
      <c r="DP70" s="49">
        <v>0</v>
      </c>
      <c r="DQ70" s="49">
        <v>0</v>
      </c>
      <c r="DR70" s="49">
        <v>0</v>
      </c>
      <c r="DS70" s="306"/>
      <c r="DT70" s="49">
        <v>0</v>
      </c>
      <c r="DU70" s="49">
        <v>0</v>
      </c>
      <c r="DV70" s="49">
        <v>0</v>
      </c>
      <c r="DW70" s="49">
        <v>0</v>
      </c>
      <c r="DX70" s="306"/>
      <c r="DY70" s="49">
        <v>0</v>
      </c>
      <c r="DZ70" s="49">
        <v>0</v>
      </c>
      <c r="EA70" s="49">
        <v>0</v>
      </c>
      <c r="EB70" s="49">
        <v>0</v>
      </c>
      <c r="EC70" s="306"/>
      <c r="ED70" s="49">
        <v>0</v>
      </c>
      <c r="EE70" s="49">
        <v>0</v>
      </c>
      <c r="EF70" s="49">
        <v>0</v>
      </c>
      <c r="EG70" s="49">
        <v>0</v>
      </c>
      <c r="EH70" s="306"/>
      <c r="EI70" s="49">
        <v>0</v>
      </c>
      <c r="EJ70" s="49">
        <v>0</v>
      </c>
      <c r="EK70" s="49">
        <v>0</v>
      </c>
      <c r="EL70" s="49">
        <v>0</v>
      </c>
      <c r="EM70" s="306"/>
      <c r="EN70" s="49">
        <v>0</v>
      </c>
      <c r="EO70" s="49">
        <v>0</v>
      </c>
      <c r="EP70" s="49">
        <v>0</v>
      </c>
      <c r="EQ70" s="49">
        <v>0</v>
      </c>
      <c r="ER70" s="306"/>
      <c r="ES70" s="49">
        <v>0</v>
      </c>
      <c r="ET70" s="49">
        <v>0</v>
      </c>
      <c r="EU70" s="49">
        <v>0</v>
      </c>
      <c r="EV70" s="49">
        <v>0</v>
      </c>
      <c r="EW70" s="306"/>
      <c r="EX70" s="49">
        <v>0</v>
      </c>
      <c r="EY70" s="49">
        <v>0</v>
      </c>
      <c r="EZ70" s="49">
        <v>0</v>
      </c>
      <c r="FA70" s="49">
        <v>0</v>
      </c>
      <c r="FB70" s="306"/>
      <c r="FC70" s="49">
        <v>0</v>
      </c>
      <c r="FD70" s="49">
        <v>0</v>
      </c>
      <c r="FE70" s="49">
        <v>0</v>
      </c>
      <c r="FF70" s="49">
        <v>0</v>
      </c>
      <c r="FG70" s="306"/>
      <c r="FH70" s="49">
        <v>0</v>
      </c>
      <c r="FI70" s="49">
        <v>0</v>
      </c>
      <c r="FJ70" s="49">
        <v>0</v>
      </c>
      <c r="FK70" s="49">
        <v>0</v>
      </c>
      <c r="FL70" s="306"/>
      <c r="FM70" s="49">
        <v>0</v>
      </c>
      <c r="FN70" s="49">
        <v>0</v>
      </c>
      <c r="FO70" s="49">
        <v>0</v>
      </c>
      <c r="FP70" s="49">
        <v>0</v>
      </c>
      <c r="FQ70" s="306"/>
      <c r="FR70" s="49">
        <v>0</v>
      </c>
      <c r="FS70" s="49">
        <v>0</v>
      </c>
      <c r="FT70" s="49">
        <v>0</v>
      </c>
      <c r="FU70" s="49">
        <v>0</v>
      </c>
      <c r="FV70" s="306"/>
      <c r="FW70" s="49">
        <v>0</v>
      </c>
      <c r="FX70" s="49">
        <v>0</v>
      </c>
      <c r="FY70" s="49">
        <v>0</v>
      </c>
      <c r="FZ70" s="49">
        <v>0</v>
      </c>
      <c r="GA70" s="306"/>
      <c r="GB70" s="49">
        <v>0</v>
      </c>
      <c r="GC70" s="49">
        <v>0</v>
      </c>
      <c r="GD70" s="49">
        <v>0</v>
      </c>
      <c r="GE70" s="49">
        <v>0</v>
      </c>
      <c r="GF70" s="306"/>
      <c r="GG70" s="49">
        <v>0</v>
      </c>
      <c r="GH70" s="49">
        <v>0</v>
      </c>
      <c r="GI70" s="49">
        <v>0</v>
      </c>
      <c r="GJ70" s="49">
        <v>0</v>
      </c>
      <c r="GK70" s="306"/>
      <c r="GL70" s="49">
        <v>0</v>
      </c>
      <c r="GM70" s="49">
        <v>0</v>
      </c>
      <c r="GN70" s="49">
        <v>0</v>
      </c>
      <c r="GO70" s="49">
        <v>0</v>
      </c>
      <c r="GP70" s="306"/>
    </row>
    <row r="71" spans="1:198" s="38" customFormat="1" ht="18">
      <c r="A71" s="40" t="s">
        <v>665</v>
      </c>
      <c r="B71" s="45">
        <f t="shared" si="2"/>
        <v>66922.524999999994</v>
      </c>
      <c r="C71" s="41"/>
      <c r="D71" s="49">
        <v>190.44999999999996</v>
      </c>
      <c r="E71" s="49">
        <v>156.4</v>
      </c>
      <c r="F71" s="49">
        <v>333.29999999999995</v>
      </c>
      <c r="G71" s="49">
        <v>242.60000000000002</v>
      </c>
      <c r="H71" s="342"/>
      <c r="I71" s="49">
        <v>78.700000000000074</v>
      </c>
      <c r="J71" s="49">
        <v>59.25</v>
      </c>
      <c r="K71" s="49">
        <v>95.625</v>
      </c>
      <c r="L71" s="49">
        <v>194.6</v>
      </c>
      <c r="M71" s="342"/>
      <c r="N71" s="49">
        <v>131.27499999999975</v>
      </c>
      <c r="O71" s="49">
        <v>185.60000000000002</v>
      </c>
      <c r="P71" s="49">
        <v>309</v>
      </c>
      <c r="Q71" s="573">
        <v>843.2</v>
      </c>
      <c r="R71" s="342"/>
      <c r="S71" s="298">
        <v>44.999999999999886</v>
      </c>
      <c r="T71" s="298">
        <v>146.64999999999964</v>
      </c>
      <c r="U71" s="298">
        <v>152.25</v>
      </c>
      <c r="V71" s="49">
        <v>349.59999999999997</v>
      </c>
      <c r="W71" s="342"/>
      <c r="X71" s="49">
        <v>100.7249999999998</v>
      </c>
      <c r="Y71" s="49">
        <v>150.59999999999968</v>
      </c>
      <c r="Z71" s="49">
        <v>337.42499999999995</v>
      </c>
      <c r="AA71" s="49">
        <v>282.3</v>
      </c>
      <c r="AB71" s="342"/>
      <c r="AC71" s="49">
        <v>235.19999999999962</v>
      </c>
      <c r="AD71" s="49">
        <v>596.45000000000005</v>
      </c>
      <c r="AE71" s="49">
        <v>367.57499999999999</v>
      </c>
      <c r="AF71" s="49">
        <v>488.80000000000007</v>
      </c>
      <c r="AG71" s="342"/>
      <c r="AH71" s="49">
        <v>282.32499999999959</v>
      </c>
      <c r="AI71" s="49">
        <v>286.04999999999973</v>
      </c>
      <c r="AJ71" s="49">
        <v>812.55000000000007</v>
      </c>
      <c r="AK71" s="49">
        <v>880</v>
      </c>
      <c r="AL71" s="342"/>
      <c r="AM71" s="49">
        <v>51.974999999999682</v>
      </c>
      <c r="AN71" s="49">
        <v>293.02500000000009</v>
      </c>
      <c r="AO71" s="49">
        <v>273.45000000000005</v>
      </c>
      <c r="AP71" s="49">
        <v>422.2</v>
      </c>
      <c r="AQ71" s="342"/>
      <c r="AR71" s="49">
        <v>1.4999999999995453</v>
      </c>
      <c r="AS71" s="49">
        <v>194.84999999999997</v>
      </c>
      <c r="AT71" s="49">
        <v>143.17500000000001</v>
      </c>
      <c r="AU71" s="49">
        <v>130</v>
      </c>
      <c r="AV71" s="342"/>
      <c r="AW71" s="49">
        <v>214.49999999999977</v>
      </c>
      <c r="AX71" s="49">
        <v>400.29999999999973</v>
      </c>
      <c r="AY71" s="49">
        <v>607.05000000000007</v>
      </c>
      <c r="AZ71" s="49">
        <v>952.99999999999989</v>
      </c>
      <c r="BA71" s="342"/>
      <c r="BB71" s="49">
        <v>88.274999999999636</v>
      </c>
      <c r="BC71" s="49">
        <v>290.27499999999998</v>
      </c>
      <c r="BD71" s="49">
        <v>270.82499999999999</v>
      </c>
      <c r="BE71" s="49">
        <v>322.5</v>
      </c>
      <c r="BF71" s="342"/>
      <c r="BG71" s="49">
        <v>44.774999999999636</v>
      </c>
      <c r="BH71" s="49">
        <v>106.4</v>
      </c>
      <c r="BI71" s="49">
        <v>184.42500000000001</v>
      </c>
      <c r="BJ71" s="49">
        <v>259</v>
      </c>
      <c r="BK71" s="342"/>
      <c r="BL71" s="49">
        <v>46.374999999999773</v>
      </c>
      <c r="BM71" s="49">
        <v>133</v>
      </c>
      <c r="BN71" s="49">
        <v>98.774999999999991</v>
      </c>
      <c r="BO71" s="49">
        <v>378.8</v>
      </c>
      <c r="BP71" s="342"/>
      <c r="BQ71" s="49">
        <v>36.824999999999818</v>
      </c>
      <c r="BR71" s="49">
        <v>278.35000000000036</v>
      </c>
      <c r="BS71" s="49">
        <v>208.125</v>
      </c>
      <c r="BT71" s="49">
        <v>509.7</v>
      </c>
      <c r="BU71" s="306"/>
      <c r="BV71" s="49">
        <v>210.37499999999955</v>
      </c>
      <c r="BW71" s="49">
        <v>339.60000000000127</v>
      </c>
      <c r="BX71" s="49">
        <v>499.57500000000005</v>
      </c>
      <c r="BY71" s="49">
        <v>454.2</v>
      </c>
      <c r="BZ71" s="342"/>
      <c r="CA71" s="49">
        <v>32.5</v>
      </c>
      <c r="CB71" s="49">
        <v>200.90000000000055</v>
      </c>
      <c r="CC71" s="49">
        <v>150.97500000000002</v>
      </c>
      <c r="CD71" s="49">
        <v>498.5</v>
      </c>
      <c r="CE71" s="306"/>
      <c r="CF71" s="315">
        <v>32.224999999999682</v>
      </c>
      <c r="CG71" s="315">
        <v>304.95000000000073</v>
      </c>
      <c r="CH71" s="315">
        <v>303.89999999999998</v>
      </c>
      <c r="CI71" s="49">
        <v>389.5</v>
      </c>
      <c r="CJ71" s="306"/>
      <c r="CK71" s="49">
        <v>56.249999999999545</v>
      </c>
      <c r="CL71" s="49">
        <v>197.9</v>
      </c>
      <c r="CM71" s="49">
        <v>336.29999999999995</v>
      </c>
      <c r="CN71" s="49">
        <v>601.20000000000005</v>
      </c>
      <c r="CO71" s="342"/>
      <c r="CP71" s="49">
        <v>92.874999999999091</v>
      </c>
      <c r="CQ71" s="49">
        <v>215.90000000000236</v>
      </c>
      <c r="CR71" s="49">
        <v>366.97500000000002</v>
      </c>
      <c r="CS71" s="49">
        <v>353.70000000000005</v>
      </c>
      <c r="CT71" s="306"/>
      <c r="CU71" s="49">
        <v>146.60000000000036</v>
      </c>
      <c r="CV71" s="49">
        <v>344.550000000002</v>
      </c>
      <c r="CW71" s="49">
        <v>606.97500000000002</v>
      </c>
      <c r="CX71" s="49">
        <v>744.80000000000007</v>
      </c>
      <c r="CY71" s="342"/>
      <c r="CZ71" s="49">
        <v>6.6000000000003638</v>
      </c>
      <c r="DA71" s="49">
        <v>96</v>
      </c>
      <c r="DB71" s="49">
        <v>4.1999999999999993</v>
      </c>
      <c r="DC71" s="49">
        <v>0</v>
      </c>
      <c r="DD71" s="306"/>
      <c r="DE71" s="49">
        <v>673.14999999999964</v>
      </c>
      <c r="DF71" s="49">
        <v>1095.0000000000027</v>
      </c>
      <c r="DG71" s="49">
        <v>2537.5500000000002</v>
      </c>
      <c r="DH71" s="298">
        <v>3799.6000000000004</v>
      </c>
      <c r="DI71" s="306"/>
      <c r="DJ71" s="298">
        <v>212.02500000000009</v>
      </c>
      <c r="DK71" s="298">
        <v>295.75000000000182</v>
      </c>
      <c r="DL71" s="298">
        <v>358.12500000000006</v>
      </c>
      <c r="DM71" s="49">
        <v>952.3</v>
      </c>
      <c r="DN71" s="306"/>
      <c r="DO71" s="49">
        <v>124.625</v>
      </c>
      <c r="DP71" s="49">
        <v>670.55000000000018</v>
      </c>
      <c r="DQ71" s="49">
        <v>581.47499999999991</v>
      </c>
      <c r="DR71" s="49">
        <v>696.90000000000009</v>
      </c>
      <c r="DS71" s="306"/>
      <c r="DT71" s="49">
        <v>0</v>
      </c>
      <c r="DU71" s="49">
        <v>0</v>
      </c>
      <c r="DV71" s="49">
        <v>0</v>
      </c>
      <c r="DW71" s="49">
        <v>96.6</v>
      </c>
      <c r="DX71" s="306"/>
      <c r="DY71" s="49">
        <v>1073.2749999999996</v>
      </c>
      <c r="DZ71" s="49">
        <v>2191.5749999999989</v>
      </c>
      <c r="EA71" s="49">
        <v>3594.6750000000002</v>
      </c>
      <c r="EB71" s="298">
        <v>4347.3000000000011</v>
      </c>
      <c r="EC71" s="306"/>
      <c r="ED71" s="49">
        <v>108.12499999999909</v>
      </c>
      <c r="EE71" s="49">
        <v>163.15000000000146</v>
      </c>
      <c r="EF71" s="49">
        <v>205.57500000000002</v>
      </c>
      <c r="EG71" s="49">
        <v>509.6</v>
      </c>
      <c r="EH71" s="306"/>
      <c r="EI71" s="49">
        <v>109.47499999999945</v>
      </c>
      <c r="EJ71" s="49">
        <v>92.250000000001819</v>
      </c>
      <c r="EK71" s="49">
        <v>418.05000000000007</v>
      </c>
      <c r="EL71" s="49">
        <v>610.5</v>
      </c>
      <c r="EM71" s="306"/>
      <c r="EN71" s="49">
        <v>0</v>
      </c>
      <c r="EO71" s="49">
        <v>273.65000000000146</v>
      </c>
      <c r="EP71" s="49">
        <v>454.80000000000007</v>
      </c>
      <c r="EQ71" s="49">
        <v>413.5</v>
      </c>
      <c r="ER71" s="306"/>
      <c r="ES71" s="49">
        <v>56.875</v>
      </c>
      <c r="ET71" s="49">
        <v>39.750000000001819</v>
      </c>
      <c r="EU71" s="49">
        <v>97.65</v>
      </c>
      <c r="EV71" s="49">
        <v>451.3</v>
      </c>
      <c r="EW71" s="306"/>
      <c r="EX71">
        <v>1175.3749999999995</v>
      </c>
      <c r="EY71">
        <v>1679.9499999999971</v>
      </c>
      <c r="EZ71">
        <v>1551.4499999999996</v>
      </c>
      <c r="FA71" s="414">
        <v>3380.4</v>
      </c>
      <c r="FB71" s="306"/>
      <c r="FC71" s="49">
        <v>60.000000000000909</v>
      </c>
      <c r="FD71" s="49">
        <v>27.799999999999272</v>
      </c>
      <c r="FE71" s="49">
        <v>162.22500000000002</v>
      </c>
      <c r="FF71" s="49">
        <v>339.20000000000005</v>
      </c>
      <c r="FG71" s="306"/>
      <c r="FH71" s="315">
        <v>70.625000000001819</v>
      </c>
      <c r="FI71" s="315">
        <v>186</v>
      </c>
      <c r="FJ71" s="315">
        <v>420.67499999999995</v>
      </c>
      <c r="FK71" s="49">
        <v>126.5</v>
      </c>
      <c r="FL71" s="306"/>
      <c r="FM71" s="315">
        <v>129.75000000000182</v>
      </c>
      <c r="FN71" s="315">
        <v>91.399999999997817</v>
      </c>
      <c r="FO71" s="315">
        <v>153.67500000000001</v>
      </c>
      <c r="FP71" s="49">
        <v>205.2</v>
      </c>
      <c r="FQ71" s="306"/>
      <c r="FR71" s="49">
        <v>150.95000000000164</v>
      </c>
      <c r="FS71" s="49">
        <v>294.14999999999998</v>
      </c>
      <c r="FT71" s="49">
        <v>436.27499999999998</v>
      </c>
      <c r="FU71" s="49">
        <v>498.59999999999997</v>
      </c>
      <c r="FV71" s="306"/>
      <c r="FW71" s="49">
        <v>0</v>
      </c>
      <c r="FX71" s="49">
        <v>292.64999999999782</v>
      </c>
      <c r="FY71" s="49">
        <v>139.65</v>
      </c>
      <c r="FZ71" s="49">
        <v>708.1</v>
      </c>
      <c r="GA71" s="306"/>
      <c r="GB71" s="49">
        <v>264.50000000000455</v>
      </c>
      <c r="GC71" s="49">
        <v>553.67499999997381</v>
      </c>
      <c r="GD71" s="49">
        <v>735.59999999999991</v>
      </c>
      <c r="GE71" s="49">
        <v>1172.0999999999999</v>
      </c>
      <c r="GF71" s="306"/>
      <c r="GG71" s="315">
        <v>84.25</v>
      </c>
      <c r="GH71" s="315">
        <v>220.25</v>
      </c>
      <c r="GI71" s="315">
        <v>241.5</v>
      </c>
      <c r="GJ71" s="49">
        <v>427</v>
      </c>
      <c r="GK71" s="306"/>
      <c r="GL71" s="49">
        <v>0</v>
      </c>
      <c r="GM71" s="49">
        <v>0</v>
      </c>
      <c r="GN71" s="49">
        <v>775.34999999999991</v>
      </c>
      <c r="GO71" s="49">
        <v>0</v>
      </c>
      <c r="GP71" s="306"/>
    </row>
    <row r="72" spans="1:198" ht="18">
      <c r="A72" s="39" t="s">
        <v>2528</v>
      </c>
      <c r="B72" s="45">
        <f t="shared" si="2"/>
        <v>36041.962500000001</v>
      </c>
      <c r="C72" s="41"/>
      <c r="D72" s="49">
        <v>0</v>
      </c>
      <c r="E72" s="49">
        <v>65.000000000000014</v>
      </c>
      <c r="F72" s="49">
        <v>300.52499999999998</v>
      </c>
      <c r="G72" s="49">
        <v>238.7</v>
      </c>
      <c r="H72" s="342"/>
      <c r="I72" s="49">
        <v>0</v>
      </c>
      <c r="J72" s="49">
        <v>71.800000000000011</v>
      </c>
      <c r="K72" s="49">
        <v>129.375</v>
      </c>
      <c r="L72" s="49">
        <v>11.700000000000001</v>
      </c>
      <c r="M72" s="342"/>
      <c r="N72" s="49">
        <v>0</v>
      </c>
      <c r="O72" s="49">
        <v>48.349999999999994</v>
      </c>
      <c r="P72" s="49">
        <v>630.37499999999989</v>
      </c>
      <c r="Q72" s="573">
        <v>394.89999999999992</v>
      </c>
      <c r="R72" s="342"/>
      <c r="S72" s="298">
        <v>0</v>
      </c>
      <c r="T72" s="298">
        <v>0</v>
      </c>
      <c r="U72" s="298">
        <v>24.075000000000003</v>
      </c>
      <c r="V72" s="49">
        <v>64.399999999999991</v>
      </c>
      <c r="W72" s="342"/>
      <c r="X72" s="49">
        <v>0</v>
      </c>
      <c r="Y72" s="49">
        <v>0</v>
      </c>
      <c r="Z72" s="49">
        <v>419.25</v>
      </c>
      <c r="AA72" s="49">
        <v>234</v>
      </c>
      <c r="AB72" s="342"/>
      <c r="AC72" s="49">
        <v>0</v>
      </c>
      <c r="AD72" s="49">
        <v>0</v>
      </c>
      <c r="AE72" s="49">
        <v>438.97499999999997</v>
      </c>
      <c r="AF72" s="49">
        <v>579.4</v>
      </c>
      <c r="AG72" s="342"/>
      <c r="AH72" s="49">
        <v>0</v>
      </c>
      <c r="AI72" s="49">
        <v>0</v>
      </c>
      <c r="AJ72" s="49">
        <v>473.54999999999995</v>
      </c>
      <c r="AK72" s="49">
        <v>521.29999999999995</v>
      </c>
      <c r="AL72" s="342"/>
      <c r="AM72" s="49">
        <v>0</v>
      </c>
      <c r="AN72" s="49">
        <v>0</v>
      </c>
      <c r="AO72" s="49">
        <v>210.22500000000002</v>
      </c>
      <c r="AP72" s="49">
        <v>518.1</v>
      </c>
      <c r="AQ72" s="342"/>
      <c r="AR72" s="49">
        <v>0</v>
      </c>
      <c r="AS72" s="49">
        <v>0</v>
      </c>
      <c r="AT72" s="49">
        <v>12.075000000000001</v>
      </c>
      <c r="AU72" s="49">
        <v>252.5</v>
      </c>
      <c r="AV72" s="342"/>
      <c r="AW72" s="49">
        <v>0</v>
      </c>
      <c r="AX72" s="49">
        <v>0</v>
      </c>
      <c r="AY72" s="49">
        <v>700.5</v>
      </c>
      <c r="AZ72" s="49">
        <v>347.90000000000003</v>
      </c>
      <c r="BA72" s="342"/>
      <c r="BB72" s="49">
        <v>0</v>
      </c>
      <c r="BC72" s="49">
        <v>0</v>
      </c>
      <c r="BD72" s="49">
        <v>244.57500000000002</v>
      </c>
      <c r="BE72" s="49">
        <v>393.3</v>
      </c>
      <c r="BF72" s="342"/>
      <c r="BG72" s="49">
        <v>0</v>
      </c>
      <c r="BH72" s="49">
        <v>0</v>
      </c>
      <c r="BI72" s="49">
        <v>168.97500000000002</v>
      </c>
      <c r="BJ72" s="49">
        <v>240.1</v>
      </c>
      <c r="BK72" s="342"/>
      <c r="BL72" s="49">
        <v>0</v>
      </c>
      <c r="BM72" s="49">
        <v>0</v>
      </c>
      <c r="BN72" s="49">
        <v>0</v>
      </c>
      <c r="BO72" s="49">
        <v>259.60000000000002</v>
      </c>
      <c r="BP72" s="342"/>
      <c r="BQ72" s="49">
        <v>0</v>
      </c>
      <c r="BR72" s="49">
        <v>0</v>
      </c>
      <c r="BS72" s="49">
        <v>182.02499999999998</v>
      </c>
      <c r="BT72" s="49">
        <v>565.30000000000007</v>
      </c>
      <c r="BU72" s="306"/>
      <c r="BV72" s="49">
        <v>0</v>
      </c>
      <c r="BW72" s="49">
        <v>0</v>
      </c>
      <c r="BX72" s="49">
        <v>436.04999999999995</v>
      </c>
      <c r="BY72" s="49">
        <v>198.99999999999997</v>
      </c>
      <c r="BZ72" s="342"/>
      <c r="CA72" s="49">
        <v>0</v>
      </c>
      <c r="CB72" s="49">
        <v>0</v>
      </c>
      <c r="CC72" s="49">
        <v>140.85000000000002</v>
      </c>
      <c r="CD72" s="49">
        <v>574.20000000000005</v>
      </c>
      <c r="CE72" s="306"/>
      <c r="CF72" s="315">
        <v>0</v>
      </c>
      <c r="CG72" s="315">
        <v>0</v>
      </c>
      <c r="CH72" s="315">
        <v>21.45</v>
      </c>
      <c r="CI72" s="49">
        <v>537.19999999999993</v>
      </c>
      <c r="CJ72" s="306"/>
      <c r="CK72" s="49">
        <v>0</v>
      </c>
      <c r="CL72" s="49">
        <v>0</v>
      </c>
      <c r="CM72" s="49">
        <v>49.5</v>
      </c>
      <c r="CN72" s="49">
        <v>251.20000000000002</v>
      </c>
      <c r="CO72" s="342"/>
      <c r="CP72" s="49">
        <v>0</v>
      </c>
      <c r="CQ72" s="49">
        <v>0</v>
      </c>
      <c r="CR72" s="49">
        <v>291</v>
      </c>
      <c r="CS72" s="49">
        <v>346.1</v>
      </c>
      <c r="CT72" s="306"/>
      <c r="CU72" s="49">
        <v>0</v>
      </c>
      <c r="CV72" s="49">
        <v>0</v>
      </c>
      <c r="CW72" s="49">
        <v>588.14999999999986</v>
      </c>
      <c r="CX72" s="49">
        <v>344.20000000000005</v>
      </c>
      <c r="CY72" s="342"/>
      <c r="CZ72" s="49">
        <v>0</v>
      </c>
      <c r="DA72" s="49">
        <v>0</v>
      </c>
      <c r="DB72" s="49">
        <v>61.050000000000004</v>
      </c>
      <c r="DC72" s="49">
        <v>180</v>
      </c>
      <c r="DD72" s="306"/>
      <c r="DE72" s="49">
        <v>0</v>
      </c>
      <c r="DF72" s="49">
        <v>0</v>
      </c>
      <c r="DG72" s="49">
        <v>1544.0250000000001</v>
      </c>
      <c r="DH72" s="298">
        <v>1850.6999999999998</v>
      </c>
      <c r="DI72" s="306"/>
      <c r="DJ72" s="298">
        <v>0</v>
      </c>
      <c r="DK72" s="298">
        <v>0</v>
      </c>
      <c r="DL72" s="298">
        <v>316.08749999999998</v>
      </c>
      <c r="DM72" s="49">
        <v>935.40000000000009</v>
      </c>
      <c r="DN72" s="306"/>
      <c r="DO72" s="49">
        <v>0</v>
      </c>
      <c r="DP72" s="49">
        <v>0</v>
      </c>
      <c r="DQ72" s="49">
        <v>804.90000000000009</v>
      </c>
      <c r="DR72" s="49">
        <v>519.9</v>
      </c>
      <c r="DS72" s="306"/>
      <c r="DT72" s="49">
        <v>0</v>
      </c>
      <c r="DU72" s="49">
        <v>0</v>
      </c>
      <c r="DV72" s="49">
        <v>0</v>
      </c>
      <c r="DW72" s="49">
        <v>207.5</v>
      </c>
      <c r="DX72" s="306"/>
      <c r="DY72" s="49">
        <v>0</v>
      </c>
      <c r="DZ72" s="49">
        <v>0</v>
      </c>
      <c r="EA72" s="49">
        <v>2910.3</v>
      </c>
      <c r="EB72" s="298">
        <v>3533.9</v>
      </c>
      <c r="EC72" s="306"/>
      <c r="ED72" s="49">
        <v>0</v>
      </c>
      <c r="EE72" s="49">
        <v>0</v>
      </c>
      <c r="EF72" s="49">
        <v>74.550000000000011</v>
      </c>
      <c r="EG72" s="49">
        <v>282.2</v>
      </c>
      <c r="EH72" s="306"/>
      <c r="EI72" s="49">
        <v>0</v>
      </c>
      <c r="EJ72" s="49">
        <v>0</v>
      </c>
      <c r="EK72" s="49">
        <v>464.47499999999997</v>
      </c>
      <c r="EL72" s="49">
        <v>194.70000000000002</v>
      </c>
      <c r="EM72" s="306"/>
      <c r="EN72" s="49">
        <v>0</v>
      </c>
      <c r="EO72" s="49">
        <v>0</v>
      </c>
      <c r="EP72" s="49">
        <v>219.07500000000002</v>
      </c>
      <c r="EQ72" s="49">
        <v>328.1</v>
      </c>
      <c r="ER72" s="306"/>
      <c r="ES72" s="49">
        <v>0</v>
      </c>
      <c r="ET72" s="49">
        <v>0</v>
      </c>
      <c r="EU72" s="49">
        <v>46.2</v>
      </c>
      <c r="EV72" s="49">
        <v>55.000000000000007</v>
      </c>
      <c r="EW72" s="306"/>
      <c r="EX72">
        <v>0</v>
      </c>
      <c r="EY72">
        <v>0</v>
      </c>
      <c r="EZ72">
        <v>1909.2749999999999</v>
      </c>
      <c r="FA72" s="414">
        <v>2419.7999999999997</v>
      </c>
      <c r="FB72" s="306"/>
      <c r="FC72" s="49">
        <v>0</v>
      </c>
      <c r="FD72" s="49">
        <v>0</v>
      </c>
      <c r="FE72" s="49">
        <v>53.625</v>
      </c>
      <c r="FF72" s="49">
        <v>74.5</v>
      </c>
      <c r="FG72" s="306"/>
      <c r="FH72" s="315">
        <v>0</v>
      </c>
      <c r="FI72" s="315">
        <v>0</v>
      </c>
      <c r="FJ72" s="315">
        <v>64.349999999999994</v>
      </c>
      <c r="FK72" s="49">
        <v>339</v>
      </c>
      <c r="FL72" s="306"/>
      <c r="FM72" s="315">
        <v>0</v>
      </c>
      <c r="FN72" s="315">
        <v>0</v>
      </c>
      <c r="FO72" s="315">
        <v>204.60000000000002</v>
      </c>
      <c r="FP72" s="49">
        <v>161.19999999999999</v>
      </c>
      <c r="FQ72" s="306"/>
      <c r="FR72" s="49">
        <v>0</v>
      </c>
      <c r="FS72" s="49">
        <v>0</v>
      </c>
      <c r="FT72" s="49">
        <v>389.4375</v>
      </c>
      <c r="FU72" s="49">
        <v>349.7</v>
      </c>
      <c r="FV72" s="306"/>
      <c r="FW72" s="49">
        <v>0</v>
      </c>
      <c r="FX72" s="49">
        <v>0</v>
      </c>
      <c r="FY72" s="49">
        <v>182.17500000000001</v>
      </c>
      <c r="FZ72" s="49">
        <v>275.39999999999998</v>
      </c>
      <c r="GA72" s="306"/>
      <c r="GB72" s="49">
        <v>0</v>
      </c>
      <c r="GC72" s="49">
        <v>0</v>
      </c>
      <c r="GD72" s="49">
        <v>679.01249999999993</v>
      </c>
      <c r="GE72" s="49">
        <v>1085</v>
      </c>
      <c r="GF72" s="306"/>
      <c r="GG72" s="315">
        <v>0</v>
      </c>
      <c r="GH72" s="315">
        <v>0</v>
      </c>
      <c r="GI72" s="315">
        <v>247.875</v>
      </c>
      <c r="GJ72" s="49">
        <v>244.5</v>
      </c>
      <c r="GK72" s="306"/>
      <c r="GL72" s="49">
        <v>0</v>
      </c>
      <c r="GM72" s="49">
        <v>0</v>
      </c>
      <c r="GN72" s="49">
        <v>314.70000000000005</v>
      </c>
      <c r="GO72" s="49">
        <v>0</v>
      </c>
      <c r="GP72" s="306"/>
    </row>
    <row r="73" spans="1:198" ht="18">
      <c r="A73" s="40" t="s">
        <v>2171</v>
      </c>
      <c r="B73" s="45">
        <f t="shared" si="2"/>
        <v>59666.125000000058</v>
      </c>
      <c r="C73" s="41"/>
      <c r="D73" s="49">
        <v>156.52500000000001</v>
      </c>
      <c r="E73" s="49">
        <v>227.875</v>
      </c>
      <c r="F73" s="49">
        <v>175.49999999999997</v>
      </c>
      <c r="G73" s="49">
        <v>85.2</v>
      </c>
      <c r="H73" s="342"/>
      <c r="I73" s="49">
        <v>64.575000000000017</v>
      </c>
      <c r="J73" s="49">
        <v>145.20000000000005</v>
      </c>
      <c r="K73" s="49">
        <v>254.77499999999998</v>
      </c>
      <c r="L73" s="49">
        <v>239.8</v>
      </c>
      <c r="M73" s="342"/>
      <c r="N73" s="49">
        <v>165.94999999999982</v>
      </c>
      <c r="O73" s="49">
        <v>223.75</v>
      </c>
      <c r="P73" s="49">
        <v>724.19999999999993</v>
      </c>
      <c r="Q73" s="573">
        <v>530</v>
      </c>
      <c r="R73" s="342"/>
      <c r="S73" s="298">
        <v>75.52499999999992</v>
      </c>
      <c r="T73" s="298">
        <v>193.49999999999977</v>
      </c>
      <c r="U73" s="298">
        <v>179.25</v>
      </c>
      <c r="V73" s="49">
        <v>281</v>
      </c>
      <c r="W73" s="342"/>
      <c r="X73" s="49">
        <v>94.374999999999943</v>
      </c>
      <c r="Y73" s="49">
        <v>96.749999999999773</v>
      </c>
      <c r="Z73" s="49">
        <v>253.875</v>
      </c>
      <c r="AA73" s="49">
        <v>240</v>
      </c>
      <c r="AB73" s="342"/>
      <c r="AC73" s="49">
        <v>165.94999999999993</v>
      </c>
      <c r="AD73" s="49">
        <v>453.44999999999982</v>
      </c>
      <c r="AE73" s="49">
        <v>264.82500000000005</v>
      </c>
      <c r="AF73" s="49">
        <v>778.9</v>
      </c>
      <c r="AG73" s="342"/>
      <c r="AH73" s="49">
        <v>260.34999999999962</v>
      </c>
      <c r="AI73" s="49">
        <v>226.44999999999982</v>
      </c>
      <c r="AJ73" s="49">
        <v>856.8375000000002</v>
      </c>
      <c r="AK73" s="49">
        <v>553.49999999999989</v>
      </c>
      <c r="AL73" s="342"/>
      <c r="AM73" s="49">
        <v>66.987499999999727</v>
      </c>
      <c r="AN73" s="49">
        <v>147.20000000000027</v>
      </c>
      <c r="AO73" s="49">
        <v>259.05</v>
      </c>
      <c r="AP73" s="49">
        <v>441.6</v>
      </c>
      <c r="AQ73" s="342"/>
      <c r="AR73" s="49">
        <v>37.5</v>
      </c>
      <c r="AS73" s="49">
        <v>210.75</v>
      </c>
      <c r="AT73" s="49">
        <v>202.72500000000002</v>
      </c>
      <c r="AU73" s="49">
        <v>156.5</v>
      </c>
      <c r="AV73" s="342"/>
      <c r="AW73" s="49">
        <v>66.550000000000409</v>
      </c>
      <c r="AX73" s="49">
        <v>288.29999999999882</v>
      </c>
      <c r="AY73" s="49">
        <v>581.99999999999989</v>
      </c>
      <c r="AZ73" s="49">
        <v>522.80000000000007</v>
      </c>
      <c r="BA73" s="342"/>
      <c r="BB73" s="49">
        <v>80.575000000000273</v>
      </c>
      <c r="BC73" s="49">
        <v>194.9</v>
      </c>
      <c r="BD73" s="49">
        <v>280.38750000000005</v>
      </c>
      <c r="BE73" s="49">
        <v>219.4</v>
      </c>
      <c r="BF73" s="342"/>
      <c r="BG73" s="49">
        <v>53.400000000000318</v>
      </c>
      <c r="BH73" s="49">
        <v>115.14999999999999</v>
      </c>
      <c r="BI73" s="49">
        <v>347.84999999999997</v>
      </c>
      <c r="BJ73" s="49">
        <v>321.5</v>
      </c>
      <c r="BK73" s="342"/>
      <c r="BL73" s="49">
        <v>105.06250000000045</v>
      </c>
      <c r="BM73" s="49">
        <v>119.34999999999998</v>
      </c>
      <c r="BN73" s="49">
        <v>245.25</v>
      </c>
      <c r="BO73" s="49">
        <v>444.5</v>
      </c>
      <c r="BP73" s="342"/>
      <c r="BQ73" s="49">
        <v>58.987500000000637</v>
      </c>
      <c r="BR73" s="49">
        <v>252.14999999999873</v>
      </c>
      <c r="BS73" s="49">
        <v>182.55</v>
      </c>
      <c r="BT73" s="49">
        <v>426.9</v>
      </c>
      <c r="BU73" s="306"/>
      <c r="BV73" s="49">
        <v>174.32500000000027</v>
      </c>
      <c r="BW73" s="49">
        <v>180.09999999999991</v>
      </c>
      <c r="BX73" s="49">
        <v>489.375</v>
      </c>
      <c r="BY73" s="49">
        <v>463.1</v>
      </c>
      <c r="BZ73" s="342"/>
      <c r="CA73" s="49">
        <v>35.550000000000182</v>
      </c>
      <c r="CB73" s="49">
        <v>138.29999999999927</v>
      </c>
      <c r="CC73" s="49">
        <v>348.52500000000003</v>
      </c>
      <c r="CD73" s="49">
        <v>445.9</v>
      </c>
      <c r="CE73" s="306"/>
      <c r="CF73" s="315">
        <v>52.875000000000455</v>
      </c>
      <c r="CG73" s="315">
        <v>150.74999999999909</v>
      </c>
      <c r="CH73" s="315">
        <v>31.5</v>
      </c>
      <c r="CI73" s="49">
        <v>387.6</v>
      </c>
      <c r="CJ73" s="306"/>
      <c r="CK73" s="49">
        <v>75.012500000000045</v>
      </c>
      <c r="CL73" s="49">
        <v>123.19999999999999</v>
      </c>
      <c r="CM73" s="49">
        <v>64.199999999999989</v>
      </c>
      <c r="CN73" s="49">
        <v>519.90000000000009</v>
      </c>
      <c r="CO73" s="342"/>
      <c r="CP73" s="49">
        <v>108.32500000000005</v>
      </c>
      <c r="CQ73" s="49">
        <v>220.99999999999909</v>
      </c>
      <c r="CR73" s="49">
        <v>217.35000000000002</v>
      </c>
      <c r="CS73" s="49">
        <v>583.9</v>
      </c>
      <c r="CT73" s="306"/>
      <c r="CU73" s="49">
        <v>137.55000000000109</v>
      </c>
      <c r="CV73" s="49">
        <v>227.34999999999854</v>
      </c>
      <c r="CW73" s="49">
        <v>490.20000000000005</v>
      </c>
      <c r="CX73" s="49">
        <v>753.1</v>
      </c>
      <c r="CY73" s="342"/>
      <c r="CZ73" s="49">
        <v>4.5500000000010914</v>
      </c>
      <c r="DA73" s="49">
        <v>62.25</v>
      </c>
      <c r="DB73" s="49">
        <v>0</v>
      </c>
      <c r="DC73" s="49">
        <v>30.7</v>
      </c>
      <c r="DD73" s="306"/>
      <c r="DE73" s="49">
        <v>548.72500000000002</v>
      </c>
      <c r="DF73" s="49">
        <v>1131.0499999999984</v>
      </c>
      <c r="DG73" s="49">
        <v>2642.2499999999995</v>
      </c>
      <c r="DH73" s="298">
        <v>2383.8000000000002</v>
      </c>
      <c r="DI73" s="306"/>
      <c r="DJ73" s="298">
        <v>214.67500000000018</v>
      </c>
      <c r="DK73" s="298">
        <v>373.74999999999909</v>
      </c>
      <c r="DL73" s="298">
        <v>333.67499999999995</v>
      </c>
      <c r="DM73" s="49">
        <v>945.29999999999984</v>
      </c>
      <c r="DN73" s="306"/>
      <c r="DO73" s="49">
        <v>74.050000000000182</v>
      </c>
      <c r="DP73" s="49">
        <v>350.99999999999727</v>
      </c>
      <c r="DQ73" s="49">
        <v>230.02499999999998</v>
      </c>
      <c r="DR73" s="49">
        <v>586.5</v>
      </c>
      <c r="DS73" s="306"/>
      <c r="DT73" s="49">
        <v>0</v>
      </c>
      <c r="DU73" s="49">
        <v>0</v>
      </c>
      <c r="DV73" s="49">
        <v>0</v>
      </c>
      <c r="DW73" s="49">
        <v>42</v>
      </c>
      <c r="DX73" s="306"/>
      <c r="DY73" s="49">
        <v>1027.337500000011</v>
      </c>
      <c r="DZ73" s="49">
        <v>1841.1999999999953</v>
      </c>
      <c r="EA73" s="49">
        <v>3582.9750000000004</v>
      </c>
      <c r="EB73" s="298">
        <v>3576.4999999999995</v>
      </c>
      <c r="EC73" s="306"/>
      <c r="ED73" s="49">
        <v>72.950000000001637</v>
      </c>
      <c r="EE73" s="49">
        <v>120.29999999999563</v>
      </c>
      <c r="EF73" s="49">
        <v>76.5</v>
      </c>
      <c r="EG73" s="49">
        <v>456</v>
      </c>
      <c r="EH73" s="306"/>
      <c r="EI73" s="49">
        <v>79.000000000000909</v>
      </c>
      <c r="EJ73" s="49">
        <v>264.49999999999636</v>
      </c>
      <c r="EK73" s="49">
        <v>338.92500000000001</v>
      </c>
      <c r="EL73" s="49">
        <v>482.90000000000003</v>
      </c>
      <c r="EM73" s="306"/>
      <c r="EN73" s="49">
        <v>0</v>
      </c>
      <c r="EO73" s="49">
        <v>238.55000000000291</v>
      </c>
      <c r="EP73" s="49">
        <v>666.375</v>
      </c>
      <c r="EQ73" s="49">
        <v>720</v>
      </c>
      <c r="ER73" s="306"/>
      <c r="ES73" s="49">
        <v>62.225000000001273</v>
      </c>
      <c r="ET73" s="49">
        <v>62.5</v>
      </c>
      <c r="EU73" s="49">
        <v>345.9375</v>
      </c>
      <c r="EV73" s="49">
        <v>408.4</v>
      </c>
      <c r="EW73" s="306"/>
      <c r="EX73">
        <v>666.6</v>
      </c>
      <c r="EY73">
        <v>1675.4999999999982</v>
      </c>
      <c r="EZ73">
        <v>1532.4750000000001</v>
      </c>
      <c r="FA73" s="414">
        <v>2825.2999999999997</v>
      </c>
      <c r="FB73" s="306"/>
      <c r="FC73" s="49">
        <v>65.650000000001455</v>
      </c>
      <c r="FD73" s="49">
        <v>36.55000000000291</v>
      </c>
      <c r="FE73" s="49">
        <v>109.125</v>
      </c>
      <c r="FF73" s="49">
        <v>293.8</v>
      </c>
      <c r="FG73" s="306"/>
      <c r="FH73" s="315">
        <v>28.275000000000546</v>
      </c>
      <c r="FI73" s="315">
        <v>138.75</v>
      </c>
      <c r="FJ73" s="315">
        <v>378.15</v>
      </c>
      <c r="FK73" s="49">
        <v>27.3</v>
      </c>
      <c r="FL73" s="306"/>
      <c r="FM73" s="315">
        <v>110.00000000000091</v>
      </c>
      <c r="FN73" s="315">
        <v>68.400000000001455</v>
      </c>
      <c r="FO73" s="315">
        <v>163.57499999999999</v>
      </c>
      <c r="FP73" s="49">
        <v>166.5</v>
      </c>
      <c r="FQ73" s="306"/>
      <c r="FR73" s="49">
        <v>67.550000000000182</v>
      </c>
      <c r="FS73" s="49">
        <v>171.89999999999998</v>
      </c>
      <c r="FT73" s="49">
        <v>353.25</v>
      </c>
      <c r="FU73" s="49">
        <v>360.5</v>
      </c>
      <c r="FV73" s="306"/>
      <c r="FW73" s="49">
        <v>0</v>
      </c>
      <c r="FX73" s="49">
        <v>271.44999999999891</v>
      </c>
      <c r="FY73" s="49">
        <v>177.15</v>
      </c>
      <c r="FZ73" s="49">
        <v>401.9</v>
      </c>
      <c r="GA73" s="306"/>
      <c r="GB73" s="49">
        <v>242.75000000000091</v>
      </c>
      <c r="GC73" s="49">
        <v>404.85000000003379</v>
      </c>
      <c r="GD73" s="49">
        <v>987.75</v>
      </c>
      <c r="GE73" s="49">
        <v>979.6</v>
      </c>
      <c r="GF73" s="306"/>
      <c r="GG73" s="315">
        <v>59.875</v>
      </c>
      <c r="GH73" s="315">
        <v>227.5</v>
      </c>
      <c r="GI73" s="315">
        <v>249.75</v>
      </c>
      <c r="GJ73" s="49">
        <v>258.5</v>
      </c>
      <c r="GK73" s="306"/>
      <c r="GL73" s="49">
        <v>0</v>
      </c>
      <c r="GM73" s="49">
        <v>0</v>
      </c>
      <c r="GN73" s="49">
        <v>971.77500000000009</v>
      </c>
      <c r="GO73" s="49">
        <v>0</v>
      </c>
      <c r="GP73" s="306"/>
    </row>
    <row r="74" spans="1:198" ht="18">
      <c r="A74" s="39" t="s">
        <v>3160</v>
      </c>
      <c r="B74" s="45">
        <f t="shared" si="2"/>
        <v>25957.624999999989</v>
      </c>
      <c r="C74" s="41"/>
      <c r="D74" s="49">
        <v>0</v>
      </c>
      <c r="E74" s="49">
        <v>0</v>
      </c>
      <c r="F74" s="49">
        <v>154.27500000000001</v>
      </c>
      <c r="G74" s="49">
        <v>308.10000000000002</v>
      </c>
      <c r="H74" s="342"/>
      <c r="I74" s="49">
        <v>0</v>
      </c>
      <c r="J74" s="49">
        <v>0</v>
      </c>
      <c r="K74" s="49">
        <v>174.375</v>
      </c>
      <c r="L74" s="49">
        <v>276.20000000000005</v>
      </c>
      <c r="M74" s="342"/>
      <c r="N74" s="49">
        <v>0</v>
      </c>
      <c r="O74" s="49">
        <v>0</v>
      </c>
      <c r="P74" s="49">
        <v>711.37499999999989</v>
      </c>
      <c r="Q74" s="573">
        <v>529.9</v>
      </c>
      <c r="R74" s="342"/>
      <c r="S74" s="298">
        <v>0</v>
      </c>
      <c r="T74" s="298">
        <v>0</v>
      </c>
      <c r="U74" s="298">
        <v>0</v>
      </c>
      <c r="V74" s="49">
        <v>314</v>
      </c>
      <c r="W74" s="342"/>
      <c r="X74" s="49">
        <v>0</v>
      </c>
      <c r="Y74" s="49">
        <v>0</v>
      </c>
      <c r="Z74" s="49">
        <v>0</v>
      </c>
      <c r="AA74" s="49">
        <v>394.3</v>
      </c>
      <c r="AB74" s="342"/>
      <c r="AC74" s="49">
        <v>0</v>
      </c>
      <c r="AD74" s="49">
        <v>0</v>
      </c>
      <c r="AE74" s="49">
        <v>0</v>
      </c>
      <c r="AF74" s="49">
        <v>600.80000000000007</v>
      </c>
      <c r="AG74" s="342"/>
      <c r="AH74" s="49">
        <v>0</v>
      </c>
      <c r="AI74" s="49">
        <v>0</v>
      </c>
      <c r="AJ74" s="49">
        <v>0</v>
      </c>
      <c r="AK74" s="49">
        <v>671.20000000000016</v>
      </c>
      <c r="AL74" s="342"/>
      <c r="AM74" s="49">
        <v>0</v>
      </c>
      <c r="AN74" s="49">
        <v>0</v>
      </c>
      <c r="AO74" s="49">
        <v>0</v>
      </c>
      <c r="AP74" s="49">
        <v>289.5</v>
      </c>
      <c r="AQ74" s="342"/>
      <c r="AR74" s="49">
        <v>0</v>
      </c>
      <c r="AS74" s="49">
        <v>0</v>
      </c>
      <c r="AT74" s="49">
        <v>0</v>
      </c>
      <c r="AU74" s="49">
        <v>326.89999999999998</v>
      </c>
      <c r="AV74" s="342"/>
      <c r="AW74" s="49">
        <v>0</v>
      </c>
      <c r="AX74" s="49">
        <v>0</v>
      </c>
      <c r="AY74" s="49">
        <v>0</v>
      </c>
      <c r="AZ74" s="49">
        <v>760.59999999999991</v>
      </c>
      <c r="BA74" s="342"/>
      <c r="BB74" s="49">
        <v>0</v>
      </c>
      <c r="BC74" s="49">
        <v>0</v>
      </c>
      <c r="BD74" s="49">
        <v>0</v>
      </c>
      <c r="BE74" s="49">
        <v>169.2</v>
      </c>
      <c r="BF74" s="342"/>
      <c r="BG74" s="49">
        <v>0</v>
      </c>
      <c r="BH74" s="49">
        <v>0</v>
      </c>
      <c r="BI74" s="49">
        <v>0</v>
      </c>
      <c r="BJ74" s="49">
        <v>187.9</v>
      </c>
      <c r="BK74" s="342"/>
      <c r="BL74" s="49">
        <v>0</v>
      </c>
      <c r="BM74" s="49">
        <v>0</v>
      </c>
      <c r="BN74" s="49">
        <v>0</v>
      </c>
      <c r="BO74" s="49">
        <v>194.20000000000002</v>
      </c>
      <c r="BP74" s="342"/>
      <c r="BQ74" s="49">
        <v>0</v>
      </c>
      <c r="BR74" s="49">
        <v>0</v>
      </c>
      <c r="BS74" s="49">
        <v>0</v>
      </c>
      <c r="BT74" s="49">
        <v>436.90000000000003</v>
      </c>
      <c r="BU74" s="306"/>
      <c r="BV74" s="49">
        <v>0</v>
      </c>
      <c r="BW74" s="49">
        <v>0</v>
      </c>
      <c r="BX74" s="49">
        <v>0</v>
      </c>
      <c r="BY74" s="49">
        <v>489.2</v>
      </c>
      <c r="BZ74" s="342"/>
      <c r="CA74" s="49">
        <v>0</v>
      </c>
      <c r="CB74" s="49">
        <v>0</v>
      </c>
      <c r="CC74" s="49">
        <v>0</v>
      </c>
      <c r="CD74" s="49">
        <v>526.4</v>
      </c>
      <c r="CE74" s="306"/>
      <c r="CF74" s="315">
        <v>0</v>
      </c>
      <c r="CG74" s="315">
        <v>0</v>
      </c>
      <c r="CH74" s="315">
        <v>0</v>
      </c>
      <c r="CI74" s="49">
        <v>562.79999999999995</v>
      </c>
      <c r="CJ74" s="306"/>
      <c r="CK74" s="49">
        <v>0</v>
      </c>
      <c r="CL74" s="49">
        <v>0</v>
      </c>
      <c r="CM74" s="49">
        <v>0</v>
      </c>
      <c r="CN74" s="49">
        <v>689.19999999999982</v>
      </c>
      <c r="CO74" s="342"/>
      <c r="CP74" s="49">
        <v>0</v>
      </c>
      <c r="CQ74" s="49">
        <v>0</v>
      </c>
      <c r="CR74" s="49">
        <v>0</v>
      </c>
      <c r="CS74" s="49">
        <v>515.80000000000007</v>
      </c>
      <c r="CT74" s="306"/>
      <c r="CU74" s="49">
        <v>0</v>
      </c>
      <c r="CV74" s="49">
        <v>0</v>
      </c>
      <c r="CW74" s="49">
        <v>0</v>
      </c>
      <c r="CX74" s="49">
        <v>698.1</v>
      </c>
      <c r="CY74" s="342"/>
      <c r="CZ74" s="49">
        <v>0</v>
      </c>
      <c r="DA74" s="49">
        <v>0</v>
      </c>
      <c r="DB74" s="49">
        <v>0</v>
      </c>
      <c r="DC74" s="49">
        <v>42</v>
      </c>
      <c r="DD74" s="306"/>
      <c r="DE74" s="49">
        <v>0</v>
      </c>
      <c r="DF74" s="49">
        <v>0</v>
      </c>
      <c r="DG74" s="49">
        <v>0</v>
      </c>
      <c r="DH74" s="298">
        <v>1616.3</v>
      </c>
      <c r="DI74" s="306"/>
      <c r="DJ74" s="298">
        <v>0</v>
      </c>
      <c r="DK74" s="298">
        <v>0</v>
      </c>
      <c r="DL74" s="298">
        <v>0</v>
      </c>
      <c r="DM74" s="49">
        <v>856.59999999999991</v>
      </c>
      <c r="DN74" s="306"/>
      <c r="DO74" s="49">
        <v>0</v>
      </c>
      <c r="DP74" s="49">
        <v>0</v>
      </c>
      <c r="DQ74" s="49">
        <v>0</v>
      </c>
      <c r="DR74" s="49">
        <v>1197.7</v>
      </c>
      <c r="DS74" s="306"/>
      <c r="DT74" s="49">
        <v>0</v>
      </c>
      <c r="DU74" s="49">
        <v>0</v>
      </c>
      <c r="DV74" s="49">
        <v>0</v>
      </c>
      <c r="DW74" s="49">
        <v>21.599999999999998</v>
      </c>
      <c r="DX74" s="306"/>
      <c r="DY74" s="49">
        <v>0</v>
      </c>
      <c r="DZ74" s="49">
        <v>0</v>
      </c>
      <c r="EA74" s="49">
        <v>0</v>
      </c>
      <c r="EB74" s="298">
        <v>4671.4999999999982</v>
      </c>
      <c r="EC74" s="306"/>
      <c r="ED74" s="49">
        <v>0</v>
      </c>
      <c r="EE74" s="49">
        <v>0</v>
      </c>
      <c r="EF74" s="49">
        <v>0</v>
      </c>
      <c r="EG74" s="49">
        <v>225.2</v>
      </c>
      <c r="EH74" s="306"/>
      <c r="EI74" s="49">
        <v>0</v>
      </c>
      <c r="EJ74" s="49">
        <v>0</v>
      </c>
      <c r="EK74" s="49">
        <v>0</v>
      </c>
      <c r="EL74" s="49">
        <v>474.1</v>
      </c>
      <c r="EM74" s="306"/>
      <c r="EN74" s="49">
        <v>0</v>
      </c>
      <c r="EO74" s="49">
        <v>0</v>
      </c>
      <c r="EP74" s="49">
        <v>0</v>
      </c>
      <c r="EQ74" s="49">
        <v>400.6</v>
      </c>
      <c r="ER74" s="306"/>
      <c r="ES74" s="49">
        <v>0</v>
      </c>
      <c r="ET74" s="49">
        <v>0</v>
      </c>
      <c r="EU74" s="49">
        <v>0</v>
      </c>
      <c r="EV74" s="49">
        <v>362.2</v>
      </c>
      <c r="EW74" s="306"/>
      <c r="EX74">
        <v>0</v>
      </c>
      <c r="EY74">
        <v>0</v>
      </c>
      <c r="EZ74">
        <v>0</v>
      </c>
      <c r="FA74" s="414">
        <v>3523.5</v>
      </c>
      <c r="FB74" s="306"/>
      <c r="FC74" s="49">
        <v>0</v>
      </c>
      <c r="FD74" s="49">
        <v>0</v>
      </c>
      <c r="FE74" s="49">
        <v>0</v>
      </c>
      <c r="FF74" s="49">
        <v>205.1</v>
      </c>
      <c r="FG74" s="306"/>
      <c r="FH74" s="315">
        <v>0</v>
      </c>
      <c r="FI74" s="315">
        <v>0</v>
      </c>
      <c r="FJ74" s="315">
        <v>0</v>
      </c>
      <c r="FK74" s="49">
        <v>216.60000000000002</v>
      </c>
      <c r="FL74" s="306"/>
      <c r="FM74" s="315">
        <v>0</v>
      </c>
      <c r="FN74" s="315">
        <v>0</v>
      </c>
      <c r="FO74" s="315">
        <v>0</v>
      </c>
      <c r="FP74" s="49">
        <v>279.29999999999995</v>
      </c>
      <c r="FQ74" s="306"/>
      <c r="FR74" s="49">
        <v>0</v>
      </c>
      <c r="FS74" s="49">
        <v>0</v>
      </c>
      <c r="FT74" s="49">
        <v>0</v>
      </c>
      <c r="FU74" s="49">
        <v>492.5</v>
      </c>
      <c r="FV74" s="306"/>
      <c r="FW74" s="49">
        <v>0</v>
      </c>
      <c r="FX74" s="49">
        <v>0</v>
      </c>
      <c r="FY74" s="49">
        <v>0</v>
      </c>
      <c r="FZ74" s="49">
        <v>102.8</v>
      </c>
      <c r="GA74" s="306"/>
      <c r="GB74" s="49">
        <v>0</v>
      </c>
      <c r="GC74" s="49">
        <v>0</v>
      </c>
      <c r="GD74" s="49">
        <v>0</v>
      </c>
      <c r="GE74" s="49">
        <v>994.8</v>
      </c>
      <c r="GF74" s="306"/>
      <c r="GG74" s="315">
        <v>0</v>
      </c>
      <c r="GH74" s="315">
        <v>0</v>
      </c>
      <c r="GI74" s="315">
        <v>0</v>
      </c>
      <c r="GJ74" s="49">
        <v>294</v>
      </c>
      <c r="GK74" s="306"/>
      <c r="GL74" s="49">
        <v>0</v>
      </c>
      <c r="GM74" s="49">
        <v>0</v>
      </c>
      <c r="GN74" s="49">
        <v>0</v>
      </c>
      <c r="GO74" s="49">
        <v>0</v>
      </c>
      <c r="GP74" s="306"/>
    </row>
    <row r="75" spans="1:198" ht="18">
      <c r="A75" s="39" t="s">
        <v>2511</v>
      </c>
      <c r="B75" s="45">
        <f t="shared" si="2"/>
        <v>42334.737499999996</v>
      </c>
      <c r="C75" s="41"/>
      <c r="D75" s="49">
        <v>0</v>
      </c>
      <c r="E75" s="49">
        <v>213.75</v>
      </c>
      <c r="F75" s="49">
        <v>382.35</v>
      </c>
      <c r="G75" s="49">
        <v>261.10000000000002</v>
      </c>
      <c r="H75" s="342"/>
      <c r="I75" s="49">
        <v>0</v>
      </c>
      <c r="J75" s="49">
        <v>67.749999999999943</v>
      </c>
      <c r="K75" s="49">
        <v>223.79999999999998</v>
      </c>
      <c r="L75" s="49">
        <v>239.4</v>
      </c>
      <c r="M75" s="342"/>
      <c r="N75" s="49">
        <v>0</v>
      </c>
      <c r="O75" s="49">
        <v>85.299999999999983</v>
      </c>
      <c r="P75" s="49">
        <v>306.97500000000002</v>
      </c>
      <c r="Q75" s="573">
        <v>633.5</v>
      </c>
      <c r="R75" s="342"/>
      <c r="S75" s="298">
        <v>0</v>
      </c>
      <c r="T75" s="298">
        <v>0</v>
      </c>
      <c r="U75" s="298">
        <v>66.599999999999994</v>
      </c>
      <c r="V75" s="49">
        <v>265.3</v>
      </c>
      <c r="W75" s="342"/>
      <c r="X75" s="49">
        <v>0</v>
      </c>
      <c r="Y75" s="49">
        <v>0</v>
      </c>
      <c r="Z75" s="49">
        <v>229.35000000000002</v>
      </c>
      <c r="AA75" s="49">
        <v>258.2</v>
      </c>
      <c r="AB75" s="342"/>
      <c r="AC75" s="49">
        <v>0</v>
      </c>
      <c r="AD75" s="49">
        <v>0</v>
      </c>
      <c r="AE75" s="49">
        <v>548.24999999999989</v>
      </c>
      <c r="AF75" s="49">
        <v>407.3</v>
      </c>
      <c r="AG75" s="342"/>
      <c r="AH75" s="49">
        <v>0</v>
      </c>
      <c r="AI75" s="49">
        <v>0</v>
      </c>
      <c r="AJ75" s="49">
        <v>778.5</v>
      </c>
      <c r="AK75" s="49">
        <v>577.6</v>
      </c>
      <c r="AL75" s="342"/>
      <c r="AM75" s="49">
        <v>0</v>
      </c>
      <c r="AN75" s="49">
        <v>0</v>
      </c>
      <c r="AO75" s="49">
        <v>218.51249999999999</v>
      </c>
      <c r="AP75" s="49">
        <v>513</v>
      </c>
      <c r="AQ75" s="342"/>
      <c r="AR75" s="49">
        <v>0</v>
      </c>
      <c r="AS75" s="49">
        <v>0</v>
      </c>
      <c r="AT75" s="49">
        <v>61.875</v>
      </c>
      <c r="AU75" s="49">
        <v>38.5</v>
      </c>
      <c r="AV75" s="342"/>
      <c r="AW75" s="49">
        <v>0</v>
      </c>
      <c r="AX75" s="49">
        <v>0</v>
      </c>
      <c r="AY75" s="49">
        <v>651.48749999999995</v>
      </c>
      <c r="AZ75" s="49">
        <v>916.59999999999991</v>
      </c>
      <c r="BA75" s="342"/>
      <c r="BB75" s="49">
        <v>0</v>
      </c>
      <c r="BC75" s="49">
        <v>0</v>
      </c>
      <c r="BD75" s="49">
        <v>144.44999999999999</v>
      </c>
      <c r="BE75" s="49">
        <v>390.7</v>
      </c>
      <c r="BF75" s="342"/>
      <c r="BG75" s="49">
        <v>0</v>
      </c>
      <c r="BH75" s="49">
        <v>0</v>
      </c>
      <c r="BI75" s="49">
        <v>294.60000000000002</v>
      </c>
      <c r="BJ75" s="49">
        <v>215.7</v>
      </c>
      <c r="BK75" s="342"/>
      <c r="BL75" s="49">
        <v>0</v>
      </c>
      <c r="BM75" s="49">
        <v>0</v>
      </c>
      <c r="BN75" s="49">
        <v>93.75</v>
      </c>
      <c r="BO75" s="49">
        <v>154.30000000000001</v>
      </c>
      <c r="BP75" s="342"/>
      <c r="BQ75" s="49">
        <v>0</v>
      </c>
      <c r="BR75" s="49">
        <v>0</v>
      </c>
      <c r="BS75" s="49">
        <v>229.125</v>
      </c>
      <c r="BT75" s="49">
        <v>517.9</v>
      </c>
      <c r="BU75" s="306"/>
      <c r="BV75" s="49">
        <v>0</v>
      </c>
      <c r="BW75" s="49">
        <v>0</v>
      </c>
      <c r="BX75" s="49">
        <v>603.52500000000009</v>
      </c>
      <c r="BY75" s="49">
        <v>285.90000000000003</v>
      </c>
      <c r="BZ75" s="342"/>
      <c r="CA75" s="49">
        <v>0</v>
      </c>
      <c r="CB75" s="49">
        <v>0</v>
      </c>
      <c r="CC75" s="49">
        <v>135</v>
      </c>
      <c r="CD75" s="49">
        <v>572.6</v>
      </c>
      <c r="CE75" s="306"/>
      <c r="CF75" s="315">
        <v>0</v>
      </c>
      <c r="CG75" s="315">
        <v>0</v>
      </c>
      <c r="CH75" s="315">
        <v>161.92500000000001</v>
      </c>
      <c r="CI75" s="49">
        <v>284.3</v>
      </c>
      <c r="CJ75" s="306"/>
      <c r="CK75" s="49">
        <v>0</v>
      </c>
      <c r="CL75" s="49">
        <v>0</v>
      </c>
      <c r="CM75" s="49">
        <v>168.22500000000002</v>
      </c>
      <c r="CN75" s="49">
        <v>540.79999999999995</v>
      </c>
      <c r="CO75" s="342"/>
      <c r="CP75" s="49">
        <v>0</v>
      </c>
      <c r="CQ75" s="49">
        <v>0</v>
      </c>
      <c r="CR75" s="49">
        <v>294.60000000000002</v>
      </c>
      <c r="CS75" s="49">
        <v>474.2</v>
      </c>
      <c r="CT75" s="306"/>
      <c r="CU75" s="49">
        <v>0</v>
      </c>
      <c r="CV75" s="49">
        <v>0</v>
      </c>
      <c r="CW75" s="49">
        <v>547.79999999999995</v>
      </c>
      <c r="CX75" s="49">
        <v>483.5</v>
      </c>
      <c r="CY75" s="342"/>
      <c r="CZ75" s="49">
        <v>0</v>
      </c>
      <c r="DA75" s="49">
        <v>0</v>
      </c>
      <c r="DB75" s="49">
        <v>33</v>
      </c>
      <c r="DC75" s="49">
        <v>0</v>
      </c>
      <c r="DD75" s="306"/>
      <c r="DE75" s="49">
        <v>0</v>
      </c>
      <c r="DF75" s="49">
        <v>0</v>
      </c>
      <c r="DG75" s="49">
        <v>3242.25</v>
      </c>
      <c r="DH75" s="298">
        <v>3106.7000000000003</v>
      </c>
      <c r="DI75" s="306"/>
      <c r="DJ75" s="298">
        <v>0</v>
      </c>
      <c r="DK75" s="298">
        <v>0</v>
      </c>
      <c r="DL75" s="298">
        <v>569.70000000000005</v>
      </c>
      <c r="DM75" s="49">
        <v>723.2</v>
      </c>
      <c r="DN75" s="306"/>
      <c r="DO75" s="49">
        <v>0</v>
      </c>
      <c r="DP75" s="49">
        <v>0</v>
      </c>
      <c r="DQ75" s="49">
        <v>453.90000000000003</v>
      </c>
      <c r="DR75" s="49">
        <v>344.4</v>
      </c>
      <c r="DS75" s="306"/>
      <c r="DT75" s="49">
        <v>0</v>
      </c>
      <c r="DU75" s="49">
        <v>0</v>
      </c>
      <c r="DV75" s="49">
        <v>0</v>
      </c>
      <c r="DW75" s="49">
        <v>203.4</v>
      </c>
      <c r="DX75" s="306"/>
      <c r="DY75" s="49">
        <v>0</v>
      </c>
      <c r="DZ75" s="49">
        <v>0</v>
      </c>
      <c r="EA75" s="49">
        <v>3496.9874999999997</v>
      </c>
      <c r="EB75" s="298">
        <v>3298.3000000000006</v>
      </c>
      <c r="EC75" s="306"/>
      <c r="ED75" s="49">
        <v>0</v>
      </c>
      <c r="EE75" s="49">
        <v>0</v>
      </c>
      <c r="EF75" s="49">
        <v>189</v>
      </c>
      <c r="EG75" s="49">
        <v>450</v>
      </c>
      <c r="EH75" s="306"/>
      <c r="EI75" s="49">
        <v>0</v>
      </c>
      <c r="EJ75" s="49">
        <v>0</v>
      </c>
      <c r="EK75" s="49">
        <v>427.5</v>
      </c>
      <c r="EL75" s="49">
        <v>421</v>
      </c>
      <c r="EM75" s="306"/>
      <c r="EN75" s="49">
        <v>0</v>
      </c>
      <c r="EO75" s="49">
        <v>0</v>
      </c>
      <c r="EP75" s="49">
        <v>322.35000000000002</v>
      </c>
      <c r="EQ75" s="49">
        <v>339.29999999999995</v>
      </c>
      <c r="ER75" s="306"/>
      <c r="ES75" s="49">
        <v>0</v>
      </c>
      <c r="ET75" s="49">
        <v>0</v>
      </c>
      <c r="EU75" s="49">
        <v>308.25</v>
      </c>
      <c r="EV75" s="49">
        <v>215.5</v>
      </c>
      <c r="EW75" s="306"/>
      <c r="EX75">
        <v>0</v>
      </c>
      <c r="EY75">
        <v>0</v>
      </c>
      <c r="EZ75">
        <v>2150.5499999999997</v>
      </c>
      <c r="FA75" s="414">
        <v>2120.4</v>
      </c>
      <c r="FB75" s="306"/>
      <c r="FC75" s="49">
        <v>0</v>
      </c>
      <c r="FD75" s="49">
        <v>0</v>
      </c>
      <c r="FE75" s="49">
        <v>192.82500000000002</v>
      </c>
      <c r="FF75" s="49">
        <v>17.100000000000001</v>
      </c>
      <c r="FG75" s="306"/>
      <c r="FH75" s="315">
        <v>0</v>
      </c>
      <c r="FI75" s="315">
        <v>0</v>
      </c>
      <c r="FJ75" s="315">
        <v>274.72500000000002</v>
      </c>
      <c r="FK75" s="49">
        <v>7.7000000000000011</v>
      </c>
      <c r="FL75" s="306"/>
      <c r="FM75" s="315">
        <v>0</v>
      </c>
      <c r="FN75" s="315">
        <v>0</v>
      </c>
      <c r="FO75" s="315">
        <v>255.52500000000003</v>
      </c>
      <c r="FP75" s="49">
        <v>364.40000000000003</v>
      </c>
      <c r="FQ75" s="306"/>
      <c r="FR75" s="49">
        <v>0</v>
      </c>
      <c r="FS75" s="49">
        <v>0</v>
      </c>
      <c r="FT75" s="49">
        <v>454.35</v>
      </c>
      <c r="FU75" s="49">
        <v>398.70000000000005</v>
      </c>
      <c r="FV75" s="306"/>
      <c r="FW75" s="49">
        <v>0</v>
      </c>
      <c r="FX75" s="49">
        <v>0</v>
      </c>
      <c r="FY75" s="49">
        <v>220.875</v>
      </c>
      <c r="FZ75" s="49">
        <v>371.3</v>
      </c>
      <c r="GA75" s="306"/>
      <c r="GB75" s="49">
        <v>0</v>
      </c>
      <c r="GC75" s="49">
        <v>0</v>
      </c>
      <c r="GD75" s="49">
        <v>870.375</v>
      </c>
      <c r="GE75" s="49">
        <v>804.5</v>
      </c>
      <c r="GF75" s="306"/>
      <c r="GG75" s="315">
        <v>0</v>
      </c>
      <c r="GH75" s="315">
        <v>0</v>
      </c>
      <c r="GI75" s="315">
        <v>221.25</v>
      </c>
      <c r="GJ75" s="49">
        <v>330</v>
      </c>
      <c r="GK75" s="306"/>
      <c r="GL75" s="49">
        <v>0</v>
      </c>
      <c r="GM75" s="49">
        <v>0</v>
      </c>
      <c r="GN75" s="49">
        <v>597.52500000000009</v>
      </c>
      <c r="GO75" s="49">
        <v>0</v>
      </c>
      <c r="GP75" s="306"/>
    </row>
    <row r="76" spans="1:198" ht="18">
      <c r="A76" s="40" t="s">
        <v>661</v>
      </c>
      <c r="B76" s="45">
        <f t="shared" si="2"/>
        <v>50803.387499999997</v>
      </c>
      <c r="C76" s="41"/>
      <c r="D76" s="49">
        <v>137.55000000000001</v>
      </c>
      <c r="E76" s="49">
        <v>33.199999999999996</v>
      </c>
      <c r="F76" s="49">
        <v>78.449999999999989</v>
      </c>
      <c r="G76" s="49">
        <v>90.6</v>
      </c>
      <c r="H76" s="342"/>
      <c r="I76" s="49">
        <v>40.249999999999972</v>
      </c>
      <c r="J76" s="49">
        <v>22.499999999999986</v>
      </c>
      <c r="K76" s="49">
        <v>62.550000000000004</v>
      </c>
      <c r="L76" s="49">
        <v>150</v>
      </c>
      <c r="M76" s="342"/>
      <c r="N76" s="49">
        <v>123.74999999999989</v>
      </c>
      <c r="O76" s="49">
        <v>132.50000000000003</v>
      </c>
      <c r="P76" s="49">
        <v>374.25000000000006</v>
      </c>
      <c r="Q76" s="573">
        <v>421.50000000000006</v>
      </c>
      <c r="R76" s="342"/>
      <c r="S76" s="298">
        <v>105.60000000000008</v>
      </c>
      <c r="T76" s="298">
        <v>270.50000000000034</v>
      </c>
      <c r="U76" s="298">
        <v>263.02499999999998</v>
      </c>
      <c r="V76" s="49">
        <v>218</v>
      </c>
      <c r="W76" s="342"/>
      <c r="X76" s="49">
        <v>93.749999999999943</v>
      </c>
      <c r="Y76" s="49">
        <v>140.69999999999959</v>
      </c>
      <c r="Z76" s="49">
        <v>348.97500000000002</v>
      </c>
      <c r="AA76" s="49">
        <v>431.5</v>
      </c>
      <c r="AB76" s="342"/>
      <c r="AC76" s="49">
        <v>171.99999999999989</v>
      </c>
      <c r="AD76" s="49">
        <v>406.24999999999955</v>
      </c>
      <c r="AE76" s="49">
        <v>360.07499999999999</v>
      </c>
      <c r="AF76" s="49">
        <v>286.40000000000003</v>
      </c>
      <c r="AG76" s="342"/>
      <c r="AH76" s="49">
        <v>191.39999999999964</v>
      </c>
      <c r="AI76" s="49">
        <v>109.34999999999945</v>
      </c>
      <c r="AJ76" s="49">
        <v>286.20000000000005</v>
      </c>
      <c r="AK76" s="49">
        <v>510.1</v>
      </c>
      <c r="AL76" s="342"/>
      <c r="AM76" s="49">
        <v>103.48749999999995</v>
      </c>
      <c r="AN76" s="49">
        <v>355.40000000000009</v>
      </c>
      <c r="AO76" s="49">
        <v>397.65000000000003</v>
      </c>
      <c r="AP76" s="49">
        <v>790.5</v>
      </c>
      <c r="AQ76" s="342"/>
      <c r="AR76" s="49">
        <v>45.5</v>
      </c>
      <c r="AS76" s="49">
        <v>212.5</v>
      </c>
      <c r="AT76" s="49">
        <v>224.17500000000001</v>
      </c>
      <c r="AU76" s="49">
        <v>246.5</v>
      </c>
      <c r="AV76" s="342"/>
      <c r="AW76" s="49">
        <v>71.399999999999864</v>
      </c>
      <c r="AX76" s="49">
        <v>239.89999999999964</v>
      </c>
      <c r="AY76" s="49">
        <v>447.97499999999997</v>
      </c>
      <c r="AZ76" s="49">
        <v>224.79999999999998</v>
      </c>
      <c r="BA76" s="342"/>
      <c r="BB76" s="49">
        <v>94</v>
      </c>
      <c r="BC76" s="49">
        <v>313.50000000000006</v>
      </c>
      <c r="BD76" s="49">
        <v>430.35</v>
      </c>
      <c r="BE76" s="49">
        <v>419.8</v>
      </c>
      <c r="BF76" s="342"/>
      <c r="BG76" s="49">
        <v>38.899999999999864</v>
      </c>
      <c r="BH76" s="49">
        <v>227.7</v>
      </c>
      <c r="BI76" s="49">
        <v>464.47499999999997</v>
      </c>
      <c r="BJ76" s="49">
        <v>325.60000000000002</v>
      </c>
      <c r="BK76" s="342"/>
      <c r="BL76" s="49">
        <v>97.2374999999995</v>
      </c>
      <c r="BM76" s="49">
        <v>152.84999999999997</v>
      </c>
      <c r="BN76" s="49">
        <v>289.64999999999998</v>
      </c>
      <c r="BO76" s="49">
        <v>525.79999999999995</v>
      </c>
      <c r="BP76" s="342"/>
      <c r="BQ76" s="49">
        <v>159.38749999999982</v>
      </c>
      <c r="BR76" s="49">
        <v>284.25</v>
      </c>
      <c r="BS76" s="49">
        <v>300.52500000000003</v>
      </c>
      <c r="BT76" s="49">
        <v>617.79999999999995</v>
      </c>
      <c r="BU76" s="306"/>
      <c r="BV76" s="49">
        <v>87.999999999999773</v>
      </c>
      <c r="BW76" s="49">
        <v>139.39999999999918</v>
      </c>
      <c r="BX76" s="49">
        <v>204.67499999999998</v>
      </c>
      <c r="BY76" s="49">
        <v>212.5</v>
      </c>
      <c r="BZ76" s="342"/>
      <c r="CA76" s="49">
        <v>113.99999999999955</v>
      </c>
      <c r="CB76" s="49">
        <v>326.44999999999982</v>
      </c>
      <c r="CC76" s="49">
        <v>347.84999999999997</v>
      </c>
      <c r="CD76" s="49">
        <v>501.5</v>
      </c>
      <c r="CE76" s="306"/>
      <c r="CF76" s="315">
        <v>96.624999999999545</v>
      </c>
      <c r="CG76" s="315">
        <v>141.05000000000018</v>
      </c>
      <c r="CH76" s="315">
        <v>436.72500000000002</v>
      </c>
      <c r="CI76" s="49">
        <v>450.5</v>
      </c>
      <c r="CJ76" s="306"/>
      <c r="CK76" s="49">
        <v>64.462499999999409</v>
      </c>
      <c r="CL76" s="49">
        <v>148.5</v>
      </c>
      <c r="CM76" s="49">
        <v>75.75</v>
      </c>
      <c r="CN76" s="49">
        <v>412.3</v>
      </c>
      <c r="CO76" s="342"/>
      <c r="CP76" s="49">
        <v>106.875</v>
      </c>
      <c r="CQ76" s="49">
        <v>154.15000000000146</v>
      </c>
      <c r="CR76" s="49">
        <v>404.84999999999997</v>
      </c>
      <c r="CS76" s="49">
        <v>376.6</v>
      </c>
      <c r="CT76" s="306"/>
      <c r="CU76" s="49">
        <v>41.875000000000455</v>
      </c>
      <c r="CV76" s="49">
        <v>230.75</v>
      </c>
      <c r="CW76" s="49">
        <v>197.47500000000002</v>
      </c>
      <c r="CX76" s="49">
        <v>164.70000000000002</v>
      </c>
      <c r="CY76" s="342"/>
      <c r="CZ76" s="49">
        <v>21.000000000000455</v>
      </c>
      <c r="DA76" s="49">
        <v>122.35</v>
      </c>
      <c r="DB76" s="49">
        <v>66.300000000000011</v>
      </c>
      <c r="DC76" s="49">
        <v>297.3</v>
      </c>
      <c r="DD76" s="306"/>
      <c r="DE76" s="49">
        <v>382.8250000000001</v>
      </c>
      <c r="DF76" s="49">
        <v>343.35000000000036</v>
      </c>
      <c r="DG76" s="49">
        <v>1875.6000000000004</v>
      </c>
      <c r="DH76" s="298">
        <v>1671.1000000000001</v>
      </c>
      <c r="DI76" s="306"/>
      <c r="DJ76" s="298">
        <v>108.12500000000045</v>
      </c>
      <c r="DK76" s="298">
        <v>338.34999999999764</v>
      </c>
      <c r="DL76" s="298">
        <v>484.19999999999993</v>
      </c>
      <c r="DM76" s="49">
        <v>659.2</v>
      </c>
      <c r="DN76" s="306"/>
      <c r="DO76" s="49">
        <v>63.700000000000273</v>
      </c>
      <c r="DP76" s="49">
        <v>382.69999999999982</v>
      </c>
      <c r="DQ76" s="49">
        <v>233.70000000000002</v>
      </c>
      <c r="DR76" s="49">
        <v>393.8</v>
      </c>
      <c r="DS76" s="306"/>
      <c r="DT76" s="49">
        <v>0</v>
      </c>
      <c r="DU76" s="49">
        <v>0</v>
      </c>
      <c r="DV76" s="49">
        <v>0</v>
      </c>
      <c r="DW76" s="49">
        <v>71.5</v>
      </c>
      <c r="DX76" s="306"/>
      <c r="DY76" s="49">
        <v>843.38749999999573</v>
      </c>
      <c r="DZ76" s="49">
        <v>1978.8499999999985</v>
      </c>
      <c r="EA76" s="49">
        <v>2141.1749999999997</v>
      </c>
      <c r="EB76" s="298">
        <v>3589.7000000000007</v>
      </c>
      <c r="EC76" s="306"/>
      <c r="ED76" s="49">
        <v>32.999999999999545</v>
      </c>
      <c r="EE76" s="49">
        <v>156.44999999999891</v>
      </c>
      <c r="EF76" s="49">
        <v>157.27499999999998</v>
      </c>
      <c r="EG76" s="49">
        <v>202.5</v>
      </c>
      <c r="EH76" s="306"/>
      <c r="EI76" s="49">
        <v>33.549999999999727</v>
      </c>
      <c r="EJ76" s="49">
        <v>42.600000000000364</v>
      </c>
      <c r="EK76" s="49">
        <v>186.75</v>
      </c>
      <c r="EL76" s="49">
        <v>128.4</v>
      </c>
      <c r="EM76" s="306"/>
      <c r="EN76" s="49">
        <v>0</v>
      </c>
      <c r="EO76" s="49">
        <v>310.80000000000473</v>
      </c>
      <c r="EP76" s="49">
        <v>153.375</v>
      </c>
      <c r="EQ76" s="49">
        <v>688.4</v>
      </c>
      <c r="ER76" s="306"/>
      <c r="ES76" s="49">
        <v>41.274999999998727</v>
      </c>
      <c r="ET76" s="49">
        <v>217.05000000000109</v>
      </c>
      <c r="EU76" s="49">
        <v>203.85000000000002</v>
      </c>
      <c r="EV76" s="49">
        <v>443.2</v>
      </c>
      <c r="EW76" s="306"/>
      <c r="EX76">
        <v>601.45000000000005</v>
      </c>
      <c r="EY76">
        <v>1160.7500000000018</v>
      </c>
      <c r="EZ76">
        <v>1649.7749999999999</v>
      </c>
      <c r="FA76" s="414">
        <v>579</v>
      </c>
      <c r="FB76" s="306"/>
      <c r="FC76" s="49">
        <v>41.574999999997999</v>
      </c>
      <c r="FD76" s="49">
        <v>32.550000000001091</v>
      </c>
      <c r="FE76" s="49">
        <v>221.54999999999998</v>
      </c>
      <c r="FF76" s="49">
        <v>589.20000000000005</v>
      </c>
      <c r="FG76" s="306"/>
      <c r="FH76" s="315">
        <v>27.824999999997999</v>
      </c>
      <c r="FI76" s="315">
        <v>212.44999999999996</v>
      </c>
      <c r="FJ76" s="315">
        <v>202.5</v>
      </c>
      <c r="FK76" s="49">
        <v>325.5</v>
      </c>
      <c r="FL76" s="306"/>
      <c r="FM76" s="315">
        <v>102.02500000000055</v>
      </c>
      <c r="FN76" s="315">
        <v>134.64999999999964</v>
      </c>
      <c r="FO76" s="315">
        <v>249.75</v>
      </c>
      <c r="FP76" s="49">
        <v>440.59999999999997</v>
      </c>
      <c r="FQ76" s="306"/>
      <c r="FR76" s="49">
        <v>64.500000000000909</v>
      </c>
      <c r="FS76" s="49">
        <v>217.39999999999998</v>
      </c>
      <c r="FT76" s="49">
        <v>312.75</v>
      </c>
      <c r="FU76" s="49">
        <v>428.09999999999997</v>
      </c>
      <c r="FV76" s="306"/>
      <c r="FW76" s="49">
        <v>0</v>
      </c>
      <c r="FX76" s="49">
        <v>8.249999999998181</v>
      </c>
      <c r="FY76" s="49">
        <v>33.599999999999994</v>
      </c>
      <c r="FZ76" s="49">
        <v>60.3</v>
      </c>
      <c r="GA76" s="306"/>
      <c r="GB76" s="49">
        <v>271.57500000000255</v>
      </c>
      <c r="GC76" s="49">
        <v>688.70000000001494</v>
      </c>
      <c r="GD76" s="49">
        <v>1244.5500000000002</v>
      </c>
      <c r="GE76" s="49">
        <v>715</v>
      </c>
      <c r="GF76" s="306"/>
      <c r="GG76" s="315">
        <v>58.125000000000909</v>
      </c>
      <c r="GH76" s="315">
        <v>192.75</v>
      </c>
      <c r="GI76" s="315">
        <v>177.75</v>
      </c>
      <c r="GJ76" s="49">
        <v>274.5</v>
      </c>
      <c r="GK76" s="306"/>
      <c r="GL76" s="49">
        <v>0</v>
      </c>
      <c r="GM76" s="49">
        <v>0</v>
      </c>
      <c r="GN76" s="49">
        <v>1017.5999999999999</v>
      </c>
      <c r="GO76" s="49">
        <v>0</v>
      </c>
      <c r="GP76" s="306"/>
    </row>
    <row r="77" spans="1:198" ht="18">
      <c r="A77" s="40" t="s">
        <v>21</v>
      </c>
      <c r="B77" s="45">
        <f t="shared" si="2"/>
        <v>64764.937499999949</v>
      </c>
      <c r="C77" s="41"/>
      <c r="D77" s="49">
        <v>106.84999999999998</v>
      </c>
      <c r="E77" s="49">
        <v>316.99999999999989</v>
      </c>
      <c r="F77" s="49">
        <v>417.90000000000003</v>
      </c>
      <c r="G77" s="49">
        <v>211.29999999999998</v>
      </c>
      <c r="H77" s="342"/>
      <c r="I77" s="49">
        <v>25.925000000000011</v>
      </c>
      <c r="J77" s="49">
        <v>25.150000000000034</v>
      </c>
      <c r="K77" s="49">
        <v>84.9</v>
      </c>
      <c r="L77" s="49">
        <v>311</v>
      </c>
      <c r="M77" s="342"/>
      <c r="N77" s="49">
        <v>203.07500000000005</v>
      </c>
      <c r="O77" s="49">
        <v>236.5</v>
      </c>
      <c r="P77" s="49">
        <v>480.67500000000007</v>
      </c>
      <c r="Q77" s="573">
        <v>928.9</v>
      </c>
      <c r="R77" s="342"/>
      <c r="S77" s="298">
        <v>47.999999999999886</v>
      </c>
      <c r="T77" s="298">
        <v>127.84999999999991</v>
      </c>
      <c r="U77" s="298">
        <v>116.625</v>
      </c>
      <c r="V77" s="49">
        <v>152.5</v>
      </c>
      <c r="W77" s="342"/>
      <c r="X77" s="49">
        <v>82.174999999999841</v>
      </c>
      <c r="Y77" s="49">
        <v>145.54999999999995</v>
      </c>
      <c r="Z77" s="49">
        <v>203.54999999999998</v>
      </c>
      <c r="AA77" s="49">
        <v>375.4</v>
      </c>
      <c r="AB77" s="342"/>
      <c r="AC77" s="49">
        <v>229.22499999999957</v>
      </c>
      <c r="AD77" s="49">
        <v>522.79999999999973</v>
      </c>
      <c r="AE77" s="49">
        <v>675.37499999999977</v>
      </c>
      <c r="AF77" s="49">
        <v>374.09999999999997</v>
      </c>
      <c r="AG77" s="342"/>
      <c r="AH77" s="49">
        <v>273.14999999999941</v>
      </c>
      <c r="AI77" s="49">
        <v>289.44999999999982</v>
      </c>
      <c r="AJ77" s="49">
        <v>947.09999999999991</v>
      </c>
      <c r="AK77" s="49">
        <v>791.79999999999984</v>
      </c>
      <c r="AL77" s="342"/>
      <c r="AM77" s="49">
        <v>102.5499999999995</v>
      </c>
      <c r="AN77" s="49">
        <v>297.74999999999955</v>
      </c>
      <c r="AO77" s="49">
        <v>181.27499999999998</v>
      </c>
      <c r="AP77" s="49">
        <v>424.6</v>
      </c>
      <c r="AQ77" s="342"/>
      <c r="AR77" s="49">
        <v>55.574999999999818</v>
      </c>
      <c r="AS77" s="49">
        <v>110.75</v>
      </c>
      <c r="AT77" s="49">
        <v>97.125</v>
      </c>
      <c r="AU77" s="49">
        <v>54.3</v>
      </c>
      <c r="AV77" s="342"/>
      <c r="AW77" s="49">
        <v>306.30000000000018</v>
      </c>
      <c r="AX77" s="49">
        <v>476.24999999999909</v>
      </c>
      <c r="AY77" s="49">
        <v>697.5</v>
      </c>
      <c r="AZ77" s="49">
        <v>1007.2999999999998</v>
      </c>
      <c r="BA77" s="342"/>
      <c r="BB77" s="49">
        <v>113.72499999999968</v>
      </c>
      <c r="BC77" s="49">
        <v>226.25</v>
      </c>
      <c r="BD77" s="49">
        <v>203.55</v>
      </c>
      <c r="BE77" s="49">
        <v>277</v>
      </c>
      <c r="BF77" s="342"/>
      <c r="BG77" s="49">
        <v>108.94999999999959</v>
      </c>
      <c r="BH77" s="49">
        <v>111.34999999999998</v>
      </c>
      <c r="BI77" s="49">
        <v>324.07500000000005</v>
      </c>
      <c r="BJ77" s="49">
        <v>280.2</v>
      </c>
      <c r="BK77" s="342"/>
      <c r="BL77" s="49">
        <v>62.875</v>
      </c>
      <c r="BM77" s="49">
        <v>58</v>
      </c>
      <c r="BN77" s="49">
        <v>202.27499999999998</v>
      </c>
      <c r="BO77" s="49">
        <v>356.5</v>
      </c>
      <c r="BP77" s="342"/>
      <c r="BQ77" s="49">
        <v>68.749999999999545</v>
      </c>
      <c r="BR77" s="49">
        <v>226.24999999999909</v>
      </c>
      <c r="BS77" s="49">
        <v>144.22500000000002</v>
      </c>
      <c r="BT77" s="49">
        <v>485.5</v>
      </c>
      <c r="BU77" s="306"/>
      <c r="BV77" s="49">
        <v>150.82499999999982</v>
      </c>
      <c r="BW77" s="49">
        <v>263.14999999999964</v>
      </c>
      <c r="BX77" s="49">
        <v>771.22499999999991</v>
      </c>
      <c r="BY77" s="49">
        <v>557.09999999999991</v>
      </c>
      <c r="BZ77" s="342"/>
      <c r="CA77" s="49">
        <v>36.099999999999909</v>
      </c>
      <c r="CB77" s="49">
        <v>182.54999999999927</v>
      </c>
      <c r="CC77" s="49">
        <v>190.5</v>
      </c>
      <c r="CD77" s="49">
        <v>531.70000000000005</v>
      </c>
      <c r="CE77" s="306"/>
      <c r="CF77" s="315">
        <v>25</v>
      </c>
      <c r="CG77" s="315">
        <v>187.5</v>
      </c>
      <c r="CH77" s="315">
        <v>47.25</v>
      </c>
      <c r="CI77" s="49">
        <v>573.5</v>
      </c>
      <c r="CJ77" s="306"/>
      <c r="CK77" s="49">
        <v>12.225000000000364</v>
      </c>
      <c r="CL77" s="49">
        <v>136.15</v>
      </c>
      <c r="CM77" s="49">
        <v>296.77499999999998</v>
      </c>
      <c r="CN77" s="49">
        <v>558.09999999999991</v>
      </c>
      <c r="CO77" s="342"/>
      <c r="CP77" s="49">
        <v>98.550000000000182</v>
      </c>
      <c r="CQ77" s="49">
        <v>158.64999999999964</v>
      </c>
      <c r="CR77" s="49">
        <v>217.35000000000002</v>
      </c>
      <c r="CS77" s="49">
        <v>477.9</v>
      </c>
      <c r="CT77" s="306"/>
      <c r="CU77" s="49">
        <v>165.66249999999991</v>
      </c>
      <c r="CV77" s="49">
        <v>318.50000000000091</v>
      </c>
      <c r="CW77" s="49">
        <v>845.69999999999993</v>
      </c>
      <c r="CX77" s="49">
        <v>470.80000000000007</v>
      </c>
      <c r="CY77" s="342"/>
      <c r="CZ77" s="49">
        <v>9</v>
      </c>
      <c r="DA77" s="49">
        <v>21</v>
      </c>
      <c r="DB77" s="49">
        <v>76.5</v>
      </c>
      <c r="DC77" s="49">
        <v>82.5</v>
      </c>
      <c r="DD77" s="306"/>
      <c r="DE77" s="49">
        <v>802.22500000000002</v>
      </c>
      <c r="DF77" s="49">
        <v>1017.2999999999993</v>
      </c>
      <c r="DG77" s="49">
        <v>2227.4250000000002</v>
      </c>
      <c r="DH77" s="298">
        <v>2783.7999999999997</v>
      </c>
      <c r="DI77" s="306"/>
      <c r="DJ77" s="298">
        <v>205.04999999999882</v>
      </c>
      <c r="DK77" s="298">
        <v>404.34999999999945</v>
      </c>
      <c r="DL77" s="298">
        <v>340.72499999999997</v>
      </c>
      <c r="DM77" s="49">
        <v>742.40000000000009</v>
      </c>
      <c r="DN77" s="306"/>
      <c r="DO77" s="49">
        <v>191.74999999999909</v>
      </c>
      <c r="DP77" s="49">
        <v>463.25000000000091</v>
      </c>
      <c r="DQ77" s="49">
        <v>516.67499999999995</v>
      </c>
      <c r="DR77" s="49">
        <v>669.6</v>
      </c>
      <c r="DS77" s="306"/>
      <c r="DT77" s="49">
        <v>0</v>
      </c>
      <c r="DU77" s="49">
        <v>0</v>
      </c>
      <c r="DV77" s="49">
        <v>0</v>
      </c>
      <c r="DW77" s="49">
        <v>104.1</v>
      </c>
      <c r="DX77" s="306"/>
      <c r="DY77" s="49">
        <v>1143.6249999999882</v>
      </c>
      <c r="DZ77" s="49">
        <v>2111.8249999999989</v>
      </c>
      <c r="EA77" s="49">
        <v>3432.4500000000003</v>
      </c>
      <c r="EB77" s="298">
        <v>3827.5000000000005</v>
      </c>
      <c r="EC77" s="306"/>
      <c r="ED77" s="49">
        <v>119.875</v>
      </c>
      <c r="EE77" s="49">
        <v>165.84999999999854</v>
      </c>
      <c r="EF77" s="49">
        <v>91.949999999999989</v>
      </c>
      <c r="EG77" s="49">
        <v>513.50000000000011</v>
      </c>
      <c r="EH77" s="306"/>
      <c r="EI77" s="49">
        <v>105.10000000000036</v>
      </c>
      <c r="EJ77" s="49">
        <v>257.84999999999673</v>
      </c>
      <c r="EK77" s="49">
        <v>390.6</v>
      </c>
      <c r="EL77" s="49">
        <v>235.20000000000002</v>
      </c>
      <c r="EM77" s="306"/>
      <c r="EN77" s="49">
        <v>0</v>
      </c>
      <c r="EO77" s="49">
        <v>131.29999999999745</v>
      </c>
      <c r="EP77" s="49">
        <v>462.75</v>
      </c>
      <c r="EQ77" s="49">
        <v>277</v>
      </c>
      <c r="ER77" s="306"/>
      <c r="ES77" s="49">
        <v>93.875</v>
      </c>
      <c r="ET77" s="49">
        <v>60.649999999997817</v>
      </c>
      <c r="EU77" s="49">
        <v>357.9</v>
      </c>
      <c r="EV77" s="49">
        <v>258.89999999999998</v>
      </c>
      <c r="EW77" s="306"/>
      <c r="EX77">
        <v>1344.625</v>
      </c>
      <c r="EY77">
        <v>1988.1999999999989</v>
      </c>
      <c r="EZ77">
        <v>1878.8249999999996</v>
      </c>
      <c r="FA77" s="414">
        <v>2607.6999999999998</v>
      </c>
      <c r="FB77" s="306"/>
      <c r="FC77" s="49">
        <v>62.624999999999091</v>
      </c>
      <c r="FD77" s="49">
        <v>0</v>
      </c>
      <c r="FE77" s="49">
        <v>118.5</v>
      </c>
      <c r="FF77" s="49">
        <v>169</v>
      </c>
      <c r="FG77" s="306"/>
      <c r="FH77" s="315">
        <v>98.75</v>
      </c>
      <c r="FI77" s="315">
        <v>151.75</v>
      </c>
      <c r="FJ77" s="315">
        <v>296.54999999999995</v>
      </c>
      <c r="FK77" s="49">
        <v>218</v>
      </c>
      <c r="FL77" s="306"/>
      <c r="FM77" s="315">
        <v>86.600000000000364</v>
      </c>
      <c r="FN77" s="315">
        <v>131.024999999996</v>
      </c>
      <c r="FO77" s="315">
        <v>211.875</v>
      </c>
      <c r="FP77" s="49">
        <v>360</v>
      </c>
      <c r="FQ77" s="306"/>
      <c r="FR77" s="49">
        <v>135.07499999999891</v>
      </c>
      <c r="FS77" s="49">
        <v>322.60000000000002</v>
      </c>
      <c r="FT77" s="49">
        <v>363.82500000000005</v>
      </c>
      <c r="FU77" s="49">
        <v>541.1</v>
      </c>
      <c r="FV77" s="306"/>
      <c r="FW77" s="49">
        <v>0</v>
      </c>
      <c r="FX77" s="49">
        <v>150.75000000000182</v>
      </c>
      <c r="FY77" s="49">
        <v>245.25</v>
      </c>
      <c r="FZ77" s="49">
        <v>460.8</v>
      </c>
      <c r="GA77" s="306"/>
      <c r="GB77" s="49">
        <v>394.04999999999927</v>
      </c>
      <c r="GC77" s="49">
        <v>599.30000000002178</v>
      </c>
      <c r="GD77" s="49">
        <v>944.40000000000009</v>
      </c>
      <c r="GE77" s="49">
        <v>1180.8</v>
      </c>
      <c r="GF77" s="306"/>
      <c r="GG77" s="315">
        <v>119.74999999999818</v>
      </c>
      <c r="GH77" s="315">
        <v>235.5</v>
      </c>
      <c r="GI77" s="315">
        <v>265.875</v>
      </c>
      <c r="GJ77" s="49">
        <v>324.5</v>
      </c>
      <c r="GK77" s="306"/>
      <c r="GL77" s="49">
        <v>0</v>
      </c>
      <c r="GM77" s="49">
        <v>0</v>
      </c>
      <c r="GN77" s="49">
        <v>1024.6500000000001</v>
      </c>
      <c r="GO77" s="49">
        <v>0</v>
      </c>
      <c r="GP77" s="306"/>
    </row>
    <row r="78" spans="1:198" ht="18">
      <c r="A78" s="39" t="s">
        <v>141</v>
      </c>
      <c r="B78" s="45">
        <f t="shared" si="2"/>
        <v>63036.062499999993</v>
      </c>
      <c r="C78" s="41"/>
      <c r="D78" s="49">
        <v>189.02500000000001</v>
      </c>
      <c r="E78" s="49">
        <v>238.29999999999998</v>
      </c>
      <c r="F78" s="49">
        <v>228.60000000000002</v>
      </c>
      <c r="G78" s="49">
        <v>230.60000000000002</v>
      </c>
      <c r="H78" s="342"/>
      <c r="I78" s="49">
        <v>43.774999999999977</v>
      </c>
      <c r="J78" s="49">
        <v>15.60000000000008</v>
      </c>
      <c r="K78" s="49">
        <v>190.875</v>
      </c>
      <c r="L78" s="49">
        <v>267.29999999999995</v>
      </c>
      <c r="M78" s="342"/>
      <c r="N78" s="49">
        <v>108.39999999999986</v>
      </c>
      <c r="O78" s="49">
        <v>89.449999999999989</v>
      </c>
      <c r="P78" s="49">
        <v>345.22499999999997</v>
      </c>
      <c r="Q78" s="573">
        <v>777.99999999999989</v>
      </c>
      <c r="R78" s="342"/>
      <c r="S78" s="298">
        <v>44.025000000000148</v>
      </c>
      <c r="T78" s="298">
        <v>60.949999999999591</v>
      </c>
      <c r="U78" s="298">
        <v>104.25</v>
      </c>
      <c r="V78" s="49">
        <v>63</v>
      </c>
      <c r="W78" s="342"/>
      <c r="X78" s="49">
        <v>84.125</v>
      </c>
      <c r="Y78" s="49">
        <v>103.49999999999977</v>
      </c>
      <c r="Z78" s="49">
        <v>265.72500000000002</v>
      </c>
      <c r="AA78" s="49">
        <v>240.5</v>
      </c>
      <c r="AB78" s="342"/>
      <c r="AC78" s="49">
        <v>220.62499999999989</v>
      </c>
      <c r="AD78" s="49">
        <v>503.70000000000005</v>
      </c>
      <c r="AE78" s="49">
        <v>576.97499999999991</v>
      </c>
      <c r="AF78" s="49">
        <v>425.4</v>
      </c>
      <c r="AG78" s="342"/>
      <c r="AH78" s="49">
        <v>222.07499999999996</v>
      </c>
      <c r="AI78" s="49">
        <v>476.59999999999968</v>
      </c>
      <c r="AJ78" s="49">
        <v>945.52500000000009</v>
      </c>
      <c r="AK78" s="49">
        <v>780.89999999999986</v>
      </c>
      <c r="AL78" s="342"/>
      <c r="AM78" s="49">
        <v>152.32499999999982</v>
      </c>
      <c r="AN78" s="49">
        <v>205.79999999999973</v>
      </c>
      <c r="AO78" s="49">
        <v>156.00000000000003</v>
      </c>
      <c r="AP78" s="49">
        <v>351.3</v>
      </c>
      <c r="AQ78" s="342"/>
      <c r="AR78" s="49">
        <v>156.52500000000009</v>
      </c>
      <c r="AS78" s="49">
        <v>48.75</v>
      </c>
      <c r="AT78" s="49">
        <v>43.875</v>
      </c>
      <c r="AU78" s="49">
        <v>50</v>
      </c>
      <c r="AV78" s="342"/>
      <c r="AW78" s="49">
        <v>126.09999999999968</v>
      </c>
      <c r="AX78" s="49">
        <v>525.69999999999982</v>
      </c>
      <c r="AY78" s="49">
        <v>698.17499999999995</v>
      </c>
      <c r="AZ78" s="49">
        <v>1029</v>
      </c>
      <c r="BA78" s="342"/>
      <c r="BB78" s="49">
        <v>75.599999999999909</v>
      </c>
      <c r="BC78" s="49">
        <v>171.75</v>
      </c>
      <c r="BD78" s="49">
        <v>286.04999999999995</v>
      </c>
      <c r="BE78" s="49">
        <v>162</v>
      </c>
      <c r="BF78" s="342"/>
      <c r="BG78" s="49">
        <v>90.899999999999864</v>
      </c>
      <c r="BH78" s="49">
        <v>67.649999999999991</v>
      </c>
      <c r="BI78" s="49">
        <v>255.45000000000002</v>
      </c>
      <c r="BJ78" s="49">
        <v>4.5</v>
      </c>
      <c r="BK78" s="342"/>
      <c r="BL78" s="49">
        <v>108.09999999999968</v>
      </c>
      <c r="BM78" s="49">
        <v>35.85</v>
      </c>
      <c r="BN78" s="49">
        <v>218.85000000000002</v>
      </c>
      <c r="BO78" s="49">
        <v>284.89999999999998</v>
      </c>
      <c r="BP78" s="342"/>
      <c r="BQ78" s="49">
        <v>83.999999999999545</v>
      </c>
      <c r="BR78" s="49">
        <v>197.75</v>
      </c>
      <c r="BS78" s="49">
        <v>111.67500000000001</v>
      </c>
      <c r="BT78" s="49">
        <v>389.6</v>
      </c>
      <c r="BU78" s="306"/>
      <c r="BV78" s="49">
        <v>169.80000000000018</v>
      </c>
      <c r="BW78" s="49">
        <v>368.54999999999973</v>
      </c>
      <c r="BX78" s="49">
        <v>623.62499999999977</v>
      </c>
      <c r="BY78" s="49">
        <v>599.1</v>
      </c>
      <c r="BZ78" s="342"/>
      <c r="CA78" s="49">
        <v>68.425000000000637</v>
      </c>
      <c r="CB78" s="49">
        <v>57.449999999999818</v>
      </c>
      <c r="CC78" s="49">
        <v>123.30000000000001</v>
      </c>
      <c r="CD78" s="49">
        <v>540</v>
      </c>
      <c r="CE78" s="306"/>
      <c r="CF78" s="315">
        <v>52.074999999999818</v>
      </c>
      <c r="CG78" s="315">
        <v>141</v>
      </c>
      <c r="CH78" s="315">
        <v>48.974999999999994</v>
      </c>
      <c r="CI78" s="49">
        <v>544.20000000000005</v>
      </c>
      <c r="CJ78" s="306"/>
      <c r="CK78" s="49">
        <v>30.275000000000091</v>
      </c>
      <c r="CL78" s="49">
        <v>161.75</v>
      </c>
      <c r="CM78" s="49">
        <v>200.25</v>
      </c>
      <c r="CN78" s="49">
        <v>549.5</v>
      </c>
      <c r="CO78" s="342"/>
      <c r="CP78" s="49">
        <v>105.32500000000027</v>
      </c>
      <c r="CQ78" s="49">
        <v>197.85000000000036</v>
      </c>
      <c r="CR78" s="49">
        <v>236.02499999999998</v>
      </c>
      <c r="CS78" s="49">
        <v>493.1</v>
      </c>
      <c r="CT78" s="306"/>
      <c r="CU78" s="49">
        <v>57.325000000000273</v>
      </c>
      <c r="CV78" s="49">
        <v>371.74999999999909</v>
      </c>
      <c r="CW78" s="49">
        <v>719.55</v>
      </c>
      <c r="CX78" s="49">
        <v>715.2</v>
      </c>
      <c r="CY78" s="342"/>
      <c r="CZ78" s="49">
        <v>61.974999999999909</v>
      </c>
      <c r="DA78" s="49">
        <v>138.75</v>
      </c>
      <c r="DB78" s="49">
        <v>0</v>
      </c>
      <c r="DC78" s="49">
        <v>0</v>
      </c>
      <c r="DD78" s="306"/>
      <c r="DE78" s="49">
        <v>589.75</v>
      </c>
      <c r="DF78" s="49">
        <v>1030.3499999999967</v>
      </c>
      <c r="DG78" s="49">
        <v>2840.3250000000003</v>
      </c>
      <c r="DH78" s="298">
        <v>3792.0999999999995</v>
      </c>
      <c r="DI78" s="306"/>
      <c r="DJ78" s="298">
        <v>146.13749999999982</v>
      </c>
      <c r="DK78" s="298">
        <v>457.59999999999764</v>
      </c>
      <c r="DL78" s="298">
        <v>704.32500000000005</v>
      </c>
      <c r="DM78" s="49">
        <v>1077.4000000000001</v>
      </c>
      <c r="DN78" s="306"/>
      <c r="DO78" s="49">
        <v>80.724999999999909</v>
      </c>
      <c r="DP78" s="49">
        <v>548.09999999999945</v>
      </c>
      <c r="DQ78" s="49">
        <v>353.4</v>
      </c>
      <c r="DR78" s="49">
        <v>761.6</v>
      </c>
      <c r="DS78" s="306"/>
      <c r="DT78" s="49">
        <v>0</v>
      </c>
      <c r="DU78" s="49">
        <v>0</v>
      </c>
      <c r="DV78" s="49">
        <v>0</v>
      </c>
      <c r="DW78" s="49">
        <v>113.5</v>
      </c>
      <c r="DX78" s="306"/>
      <c r="DY78" s="49">
        <v>946.54999999999836</v>
      </c>
      <c r="DZ78" s="49">
        <v>2246.9750000000004</v>
      </c>
      <c r="EA78" s="49">
        <v>3645.1499999999996</v>
      </c>
      <c r="EB78" s="298">
        <v>3916.3999999999996</v>
      </c>
      <c r="EC78" s="306"/>
      <c r="ED78" s="49">
        <v>66.725000000001273</v>
      </c>
      <c r="EE78" s="49">
        <v>180.5</v>
      </c>
      <c r="EF78" s="49">
        <v>1.7999999999999998</v>
      </c>
      <c r="EG78" s="49">
        <v>427.3</v>
      </c>
      <c r="EH78" s="306"/>
      <c r="EI78" s="49">
        <v>51.849999999999454</v>
      </c>
      <c r="EJ78" s="49">
        <v>186.29999999999927</v>
      </c>
      <c r="EK78" s="49">
        <v>314.10000000000002</v>
      </c>
      <c r="EL78" s="49">
        <v>316.60000000000002</v>
      </c>
      <c r="EM78" s="306"/>
      <c r="EN78" s="49">
        <v>0</v>
      </c>
      <c r="EO78" s="49">
        <v>70.899999999999636</v>
      </c>
      <c r="EP78" s="49">
        <v>192.45000000000002</v>
      </c>
      <c r="EQ78" s="49">
        <v>330.70000000000005</v>
      </c>
      <c r="ER78" s="306"/>
      <c r="ES78" s="49">
        <v>91.199999999999818</v>
      </c>
      <c r="ET78" s="49">
        <v>38.649999999999636</v>
      </c>
      <c r="EU78" s="49">
        <v>323.625</v>
      </c>
      <c r="EV78" s="49">
        <v>145.80000000000001</v>
      </c>
      <c r="EW78" s="306"/>
      <c r="EX78">
        <v>796.82500000000005</v>
      </c>
      <c r="EY78">
        <v>2214.6499999999996</v>
      </c>
      <c r="EZ78">
        <v>2285.1</v>
      </c>
      <c r="FA78" s="414">
        <v>3015.2</v>
      </c>
      <c r="FB78" s="306"/>
      <c r="FC78" s="49">
        <v>37.125000000001819</v>
      </c>
      <c r="FD78" s="49">
        <v>35.75</v>
      </c>
      <c r="FE78" s="49">
        <v>73.125</v>
      </c>
      <c r="FF78" s="49">
        <v>18.3</v>
      </c>
      <c r="FG78" s="306"/>
      <c r="FH78" s="315">
        <v>41.025000000001455</v>
      </c>
      <c r="FI78" s="315">
        <v>82.7</v>
      </c>
      <c r="FJ78" s="315">
        <v>200.25</v>
      </c>
      <c r="FK78" s="49">
        <v>53.099999999999994</v>
      </c>
      <c r="FL78" s="306"/>
      <c r="FM78" s="315">
        <v>76.325000000001637</v>
      </c>
      <c r="FN78" s="315">
        <v>223.82499999999709</v>
      </c>
      <c r="FO78" s="315">
        <v>172.2</v>
      </c>
      <c r="FP78" s="49">
        <v>152.4</v>
      </c>
      <c r="FQ78" s="306"/>
      <c r="FR78" s="49">
        <v>61.225000000000364</v>
      </c>
      <c r="FS78" s="49">
        <v>357.9</v>
      </c>
      <c r="FT78" s="49">
        <v>390.82500000000005</v>
      </c>
      <c r="FU78" s="49">
        <v>562.44999999999993</v>
      </c>
      <c r="FV78" s="306"/>
      <c r="FW78" s="49">
        <v>0</v>
      </c>
      <c r="FX78" s="49">
        <v>119.40000000000327</v>
      </c>
      <c r="FY78" s="49">
        <v>22.049999999999997</v>
      </c>
      <c r="FZ78" s="49">
        <v>239.75</v>
      </c>
      <c r="GA78" s="306"/>
      <c r="GB78" s="49">
        <v>205.75</v>
      </c>
      <c r="GC78" s="49">
        <v>456.70000000002187</v>
      </c>
      <c r="GD78" s="49">
        <v>869.47499999999991</v>
      </c>
      <c r="GE78" s="49">
        <v>1387.05</v>
      </c>
      <c r="GF78" s="306"/>
      <c r="GG78" s="315">
        <v>96.499999999999091</v>
      </c>
      <c r="GH78" s="315">
        <v>204.5</v>
      </c>
      <c r="GI78" s="315">
        <v>207.75</v>
      </c>
      <c r="GJ78" s="49">
        <v>344</v>
      </c>
      <c r="GK78" s="306"/>
      <c r="GL78" s="49">
        <v>0</v>
      </c>
      <c r="GM78" s="49">
        <v>0</v>
      </c>
      <c r="GN78" s="49">
        <v>737.625</v>
      </c>
      <c r="GO78" s="49">
        <v>0</v>
      </c>
      <c r="GP78" s="306"/>
    </row>
    <row r="79" spans="1:198" s="38" customFormat="1" ht="18">
      <c r="A79" s="39" t="s">
        <v>2073</v>
      </c>
      <c r="B79" s="45">
        <f t="shared" si="2"/>
        <v>24018.774999999994</v>
      </c>
      <c r="C79" s="41"/>
      <c r="D79" s="49">
        <v>54.825000000000003</v>
      </c>
      <c r="E79" s="49">
        <v>0</v>
      </c>
      <c r="F79" s="49">
        <v>23.925000000000001</v>
      </c>
      <c r="G79" s="49">
        <v>221.89999999999998</v>
      </c>
      <c r="H79" s="342"/>
      <c r="I79" s="49">
        <v>67.250000000000014</v>
      </c>
      <c r="J79" s="49">
        <v>0</v>
      </c>
      <c r="K79" s="49">
        <v>124.80000000000001</v>
      </c>
      <c r="L79" s="49">
        <v>239.8</v>
      </c>
      <c r="M79" s="342"/>
      <c r="N79" s="49">
        <v>84.925000000000011</v>
      </c>
      <c r="O79" s="49">
        <v>0</v>
      </c>
      <c r="P79" s="49">
        <v>89.250000000000014</v>
      </c>
      <c r="Q79" s="573">
        <v>779.3</v>
      </c>
      <c r="R79" s="342"/>
      <c r="S79" s="298">
        <v>0</v>
      </c>
      <c r="T79" s="298">
        <v>257.5</v>
      </c>
      <c r="U79" s="298">
        <v>0</v>
      </c>
      <c r="V79" s="49">
        <v>319.5</v>
      </c>
      <c r="W79" s="342"/>
      <c r="X79" s="49">
        <v>0</v>
      </c>
      <c r="Y79" s="49">
        <v>124.70000000000005</v>
      </c>
      <c r="Z79" s="49">
        <v>0</v>
      </c>
      <c r="AA79" s="49">
        <v>10.5</v>
      </c>
      <c r="AB79" s="342"/>
      <c r="AC79" s="49">
        <v>0</v>
      </c>
      <c r="AD79" s="49">
        <v>315.25000000000023</v>
      </c>
      <c r="AE79" s="49">
        <v>0</v>
      </c>
      <c r="AF79" s="49">
        <v>241.2</v>
      </c>
      <c r="AG79" s="342"/>
      <c r="AH79" s="49">
        <v>0</v>
      </c>
      <c r="AI79" s="49">
        <v>300.99999999999977</v>
      </c>
      <c r="AJ79" s="49">
        <v>0</v>
      </c>
      <c r="AK79" s="49">
        <v>550.80000000000007</v>
      </c>
      <c r="AL79" s="342"/>
      <c r="AM79" s="49">
        <v>0</v>
      </c>
      <c r="AN79" s="49">
        <v>245.50000000000023</v>
      </c>
      <c r="AO79" s="49">
        <v>0</v>
      </c>
      <c r="AP79" s="49">
        <v>213.8</v>
      </c>
      <c r="AQ79" s="342"/>
      <c r="AR79" s="49">
        <v>0</v>
      </c>
      <c r="AS79" s="49">
        <v>45.5</v>
      </c>
      <c r="AT79" s="49">
        <v>0</v>
      </c>
      <c r="AU79" s="49">
        <v>60</v>
      </c>
      <c r="AV79" s="342"/>
      <c r="AW79" s="49">
        <v>0</v>
      </c>
      <c r="AX79" s="49">
        <v>322.85000000000173</v>
      </c>
      <c r="AY79" s="49">
        <v>0</v>
      </c>
      <c r="AZ79" s="49">
        <v>603.6</v>
      </c>
      <c r="BA79" s="342"/>
      <c r="BB79" s="49">
        <v>0</v>
      </c>
      <c r="BC79" s="49">
        <v>256.3</v>
      </c>
      <c r="BD79" s="49">
        <v>0</v>
      </c>
      <c r="BE79" s="49">
        <v>19.899999999999999</v>
      </c>
      <c r="BF79" s="342"/>
      <c r="BG79" s="49">
        <v>0</v>
      </c>
      <c r="BH79" s="49">
        <v>210.75</v>
      </c>
      <c r="BI79" s="49">
        <v>0</v>
      </c>
      <c r="BJ79" s="49">
        <v>70</v>
      </c>
      <c r="BK79" s="342"/>
      <c r="BL79" s="49">
        <v>0</v>
      </c>
      <c r="BM79" s="49">
        <v>96.9</v>
      </c>
      <c r="BN79" s="49">
        <v>0</v>
      </c>
      <c r="BO79" s="49">
        <v>18.2</v>
      </c>
      <c r="BP79" s="342"/>
      <c r="BQ79" s="49">
        <v>0</v>
      </c>
      <c r="BR79" s="49">
        <v>257.30000000000109</v>
      </c>
      <c r="BS79" s="49">
        <v>0</v>
      </c>
      <c r="BT79" s="49">
        <v>56.099999999999994</v>
      </c>
      <c r="BU79" s="306"/>
      <c r="BV79" s="49">
        <v>0</v>
      </c>
      <c r="BW79" s="49">
        <v>301.45000000000027</v>
      </c>
      <c r="BX79" s="49">
        <v>0</v>
      </c>
      <c r="BY79" s="49">
        <v>188.4</v>
      </c>
      <c r="BZ79" s="342"/>
      <c r="CA79" s="49">
        <v>0</v>
      </c>
      <c r="CB79" s="49">
        <v>222.35000000000082</v>
      </c>
      <c r="CC79" s="49">
        <v>0</v>
      </c>
      <c r="CD79" s="49">
        <v>122.7</v>
      </c>
      <c r="CE79" s="306"/>
      <c r="CF79" s="315">
        <v>0</v>
      </c>
      <c r="CG79" s="315">
        <v>141.85000000000082</v>
      </c>
      <c r="CH79" s="315">
        <v>0</v>
      </c>
      <c r="CI79" s="49">
        <v>297</v>
      </c>
      <c r="CJ79" s="306"/>
      <c r="CK79" s="49">
        <v>0</v>
      </c>
      <c r="CL79" s="49">
        <v>224.25</v>
      </c>
      <c r="CM79" s="49">
        <v>0</v>
      </c>
      <c r="CN79" s="49">
        <v>219.50000000000003</v>
      </c>
      <c r="CO79" s="342"/>
      <c r="CP79" s="49">
        <v>0</v>
      </c>
      <c r="CQ79" s="49">
        <v>104.50000000000091</v>
      </c>
      <c r="CR79" s="49">
        <v>0</v>
      </c>
      <c r="CS79" s="49">
        <v>94.5</v>
      </c>
      <c r="CT79" s="306"/>
      <c r="CU79" s="49">
        <v>0</v>
      </c>
      <c r="CV79" s="49">
        <v>63.250000000000909</v>
      </c>
      <c r="CW79" s="49">
        <v>0</v>
      </c>
      <c r="CX79" s="49">
        <v>61.2</v>
      </c>
      <c r="CY79" s="342"/>
      <c r="CZ79" s="49">
        <v>0</v>
      </c>
      <c r="DA79" s="49">
        <v>87.15</v>
      </c>
      <c r="DB79" s="49">
        <v>0</v>
      </c>
      <c r="DC79" s="49">
        <v>308.8</v>
      </c>
      <c r="DD79" s="306"/>
      <c r="DE79" s="49">
        <v>0</v>
      </c>
      <c r="DF79" s="49">
        <v>1047.0499999999993</v>
      </c>
      <c r="DG79" s="49">
        <v>0</v>
      </c>
      <c r="DH79" s="298">
        <v>1481.1</v>
      </c>
      <c r="DI79" s="306"/>
      <c r="DJ79" s="298">
        <v>0</v>
      </c>
      <c r="DK79" s="298">
        <v>301.70000000000073</v>
      </c>
      <c r="DL79" s="298">
        <v>0</v>
      </c>
      <c r="DM79" s="49">
        <v>235.8</v>
      </c>
      <c r="DN79" s="306"/>
      <c r="DO79" s="49">
        <v>0</v>
      </c>
      <c r="DP79" s="49">
        <v>120.40000000000236</v>
      </c>
      <c r="DQ79" s="49">
        <v>0</v>
      </c>
      <c r="DR79" s="49">
        <v>448.60000000000008</v>
      </c>
      <c r="DS79" s="306"/>
      <c r="DT79" s="49">
        <v>0</v>
      </c>
      <c r="DU79" s="49">
        <v>0</v>
      </c>
      <c r="DV79" s="49">
        <v>0</v>
      </c>
      <c r="DW79" s="49">
        <v>178</v>
      </c>
      <c r="DX79" s="306"/>
      <c r="DY79" s="49">
        <v>0</v>
      </c>
      <c r="DZ79" s="49">
        <v>1670.5000000000009</v>
      </c>
      <c r="EA79" s="49">
        <v>0</v>
      </c>
      <c r="EB79" s="298">
        <v>2644.7</v>
      </c>
      <c r="EC79" s="306"/>
      <c r="ED79" s="49">
        <v>0</v>
      </c>
      <c r="EE79" s="49">
        <v>101.35000000000127</v>
      </c>
      <c r="EF79" s="49">
        <v>0</v>
      </c>
      <c r="EG79" s="49">
        <v>172.8</v>
      </c>
      <c r="EH79" s="306"/>
      <c r="EI79" s="49">
        <v>0</v>
      </c>
      <c r="EJ79" s="49">
        <v>137.85000000000036</v>
      </c>
      <c r="EK79" s="49">
        <v>0</v>
      </c>
      <c r="EL79" s="49">
        <v>501.1</v>
      </c>
      <c r="EM79" s="306"/>
      <c r="EN79" s="49">
        <v>0</v>
      </c>
      <c r="EO79" s="49">
        <v>68.399999999999636</v>
      </c>
      <c r="EP79" s="49">
        <v>0</v>
      </c>
      <c r="EQ79" s="49">
        <v>153.70000000000002</v>
      </c>
      <c r="ER79" s="306"/>
      <c r="ES79" s="49">
        <v>0</v>
      </c>
      <c r="ET79" s="49">
        <v>42.050000000001091</v>
      </c>
      <c r="EU79" s="49">
        <v>0</v>
      </c>
      <c r="EV79" s="49">
        <v>180</v>
      </c>
      <c r="EW79" s="306"/>
      <c r="EX79">
        <v>0</v>
      </c>
      <c r="EY79">
        <v>1232.1000000000022</v>
      </c>
      <c r="EZ79">
        <v>0</v>
      </c>
      <c r="FA79" s="414">
        <v>1803.5</v>
      </c>
      <c r="FB79" s="306"/>
      <c r="FC79" s="49">
        <v>0</v>
      </c>
      <c r="FD79" s="49">
        <v>101.79999999999927</v>
      </c>
      <c r="FE79" s="49">
        <v>0</v>
      </c>
      <c r="FF79" s="49">
        <v>160.79999999999998</v>
      </c>
      <c r="FG79" s="306"/>
      <c r="FH79" s="315">
        <v>0</v>
      </c>
      <c r="FI79" s="315">
        <v>168.95</v>
      </c>
      <c r="FJ79" s="315">
        <v>0</v>
      </c>
      <c r="FK79" s="49">
        <v>292.2</v>
      </c>
      <c r="FL79" s="306"/>
      <c r="FM79" s="315">
        <v>0</v>
      </c>
      <c r="FN79" s="315">
        <v>80.94999999999709</v>
      </c>
      <c r="FO79" s="315">
        <v>0</v>
      </c>
      <c r="FP79" s="49">
        <v>321.5</v>
      </c>
      <c r="FQ79" s="306"/>
      <c r="FR79" s="49">
        <v>0</v>
      </c>
      <c r="FS79" s="49">
        <v>186.8</v>
      </c>
      <c r="FT79" s="49">
        <v>0</v>
      </c>
      <c r="FU79" s="49">
        <v>92.9</v>
      </c>
      <c r="FV79" s="306"/>
      <c r="FW79" s="49">
        <v>0</v>
      </c>
      <c r="FX79" s="49">
        <v>55.200000000000728</v>
      </c>
      <c r="FY79" s="49">
        <v>0</v>
      </c>
      <c r="FZ79" s="49">
        <v>0</v>
      </c>
      <c r="GA79" s="306"/>
      <c r="GB79" s="49">
        <v>0</v>
      </c>
      <c r="GC79" s="49">
        <v>555.39999999997963</v>
      </c>
      <c r="GD79" s="49">
        <v>0</v>
      </c>
      <c r="GE79" s="49">
        <v>415.3</v>
      </c>
      <c r="GF79" s="306"/>
      <c r="GG79" s="315">
        <v>0</v>
      </c>
      <c r="GH79" s="315">
        <v>185.75</v>
      </c>
      <c r="GI79" s="315">
        <v>0</v>
      </c>
      <c r="GJ79" s="49">
        <v>160.5</v>
      </c>
      <c r="GK79" s="306"/>
      <c r="GL79" s="49">
        <v>0</v>
      </c>
      <c r="GM79" s="49">
        <v>0</v>
      </c>
      <c r="GN79" s="49">
        <v>0</v>
      </c>
      <c r="GO79" s="49">
        <v>0</v>
      </c>
      <c r="GP79" s="306"/>
    </row>
    <row r="80" spans="1:198" ht="18">
      <c r="A80" s="39" t="s">
        <v>1592</v>
      </c>
      <c r="B80" s="45">
        <f t="shared" si="2"/>
        <v>43836.774999999987</v>
      </c>
      <c r="C80" s="41"/>
      <c r="D80" s="49">
        <v>68.575000000000003</v>
      </c>
      <c r="E80" s="49">
        <v>75.799999999999983</v>
      </c>
      <c r="F80" s="49">
        <v>183.6</v>
      </c>
      <c r="G80" s="49">
        <v>162.20000000000005</v>
      </c>
      <c r="H80" s="342"/>
      <c r="I80" s="49">
        <v>78.999999999999972</v>
      </c>
      <c r="J80" s="49">
        <v>76.249999999999972</v>
      </c>
      <c r="K80" s="49">
        <v>198.75</v>
      </c>
      <c r="L80" s="49">
        <v>115.60000000000001</v>
      </c>
      <c r="M80" s="342"/>
      <c r="N80" s="49">
        <v>132.09999999999997</v>
      </c>
      <c r="O80" s="49">
        <v>148.94999999999999</v>
      </c>
      <c r="P80" s="49">
        <v>281.39999999999998</v>
      </c>
      <c r="Q80" s="573">
        <v>109.60000000000001</v>
      </c>
      <c r="R80" s="342"/>
      <c r="S80" s="298">
        <v>90.599999999999966</v>
      </c>
      <c r="T80" s="298">
        <v>17.050000000000068</v>
      </c>
      <c r="U80" s="298">
        <v>155.69999999999999</v>
      </c>
      <c r="V80" s="49">
        <v>273.5</v>
      </c>
      <c r="W80" s="342"/>
      <c r="X80" s="49">
        <v>138.50000000000011</v>
      </c>
      <c r="Y80" s="49">
        <v>40.849999999999682</v>
      </c>
      <c r="Z80" s="49">
        <v>160.57499999999999</v>
      </c>
      <c r="AA80" s="49">
        <v>249.2</v>
      </c>
      <c r="AB80" s="342"/>
      <c r="AC80" s="49">
        <v>76.074999999999932</v>
      </c>
      <c r="AD80" s="49">
        <v>361.34999999999991</v>
      </c>
      <c r="AE80" s="49">
        <v>332.62499999999994</v>
      </c>
      <c r="AF80" s="49">
        <v>300.39999999999998</v>
      </c>
      <c r="AG80" s="342"/>
      <c r="AH80" s="49">
        <v>141.55000000000018</v>
      </c>
      <c r="AI80" s="49">
        <v>320.40000000000009</v>
      </c>
      <c r="AJ80" s="49">
        <v>455.40000000000003</v>
      </c>
      <c r="AK80" s="49">
        <v>680.3</v>
      </c>
      <c r="AL80" s="342"/>
      <c r="AM80" s="49">
        <v>124.90000000000032</v>
      </c>
      <c r="AN80" s="49">
        <v>191.80000000000018</v>
      </c>
      <c r="AO80" s="49">
        <v>286.5</v>
      </c>
      <c r="AP80" s="49">
        <v>392.2</v>
      </c>
      <c r="AQ80" s="342"/>
      <c r="AR80" s="49">
        <v>15.000000000000341</v>
      </c>
      <c r="AS80" s="49">
        <v>109</v>
      </c>
      <c r="AT80" s="49">
        <v>149.625</v>
      </c>
      <c r="AU80" s="49">
        <v>150.4</v>
      </c>
      <c r="AV80" s="342"/>
      <c r="AW80" s="49">
        <v>86.825000000000273</v>
      </c>
      <c r="AX80" s="49">
        <v>432.99999999999955</v>
      </c>
      <c r="AY80" s="49">
        <v>250.875</v>
      </c>
      <c r="AZ80" s="49">
        <v>809.1</v>
      </c>
      <c r="BA80" s="342"/>
      <c r="BB80" s="49">
        <v>55.000000000000455</v>
      </c>
      <c r="BC80" s="49">
        <v>209.5</v>
      </c>
      <c r="BD80" s="49">
        <v>148.94999999999999</v>
      </c>
      <c r="BE80" s="49">
        <v>362.3</v>
      </c>
      <c r="BF80" s="342"/>
      <c r="BG80" s="49">
        <v>30.625000000000227</v>
      </c>
      <c r="BH80" s="49">
        <v>119.95</v>
      </c>
      <c r="BI80" s="49">
        <v>322.04999999999995</v>
      </c>
      <c r="BJ80" s="49">
        <v>77</v>
      </c>
      <c r="BK80" s="342"/>
      <c r="BL80" s="49">
        <v>85.500000000000227</v>
      </c>
      <c r="BM80" s="49">
        <v>15.05</v>
      </c>
      <c r="BN80" s="49">
        <v>139.5</v>
      </c>
      <c r="BO80" s="49">
        <v>124.30000000000001</v>
      </c>
      <c r="BP80" s="342"/>
      <c r="BQ80" s="49">
        <v>152.12500000000023</v>
      </c>
      <c r="BR80" s="49">
        <v>200.30000000000064</v>
      </c>
      <c r="BS80" s="49">
        <v>32.774999999999999</v>
      </c>
      <c r="BT80" s="49">
        <v>380.5</v>
      </c>
      <c r="BU80" s="306"/>
      <c r="BV80" s="49">
        <v>95.325000000000045</v>
      </c>
      <c r="BW80" s="49">
        <v>343.900000000001</v>
      </c>
      <c r="BX80" s="49">
        <v>343.42499999999995</v>
      </c>
      <c r="BY80" s="49">
        <v>594</v>
      </c>
      <c r="BZ80" s="342"/>
      <c r="CA80" s="49">
        <v>103.17499999999995</v>
      </c>
      <c r="CB80" s="49">
        <v>136.95000000000073</v>
      </c>
      <c r="CC80" s="49">
        <v>304.875</v>
      </c>
      <c r="CD80" s="49">
        <v>313.5</v>
      </c>
      <c r="CE80" s="306"/>
      <c r="CF80" s="315">
        <v>56.275000000000091</v>
      </c>
      <c r="CG80" s="315">
        <v>129.00000000000045</v>
      </c>
      <c r="CH80" s="315">
        <v>160.5</v>
      </c>
      <c r="CI80" s="49">
        <v>226.5</v>
      </c>
      <c r="CJ80" s="306"/>
      <c r="CK80" s="49">
        <v>99.924999999999955</v>
      </c>
      <c r="CL80" s="49">
        <v>318.35000000000002</v>
      </c>
      <c r="CM80" s="49">
        <v>154.875</v>
      </c>
      <c r="CN80" s="49">
        <v>0</v>
      </c>
      <c r="CO80" s="342"/>
      <c r="CP80" s="49">
        <v>59.500000000000227</v>
      </c>
      <c r="CQ80" s="49">
        <v>195.80000000000018</v>
      </c>
      <c r="CR80" s="49">
        <v>310.20000000000005</v>
      </c>
      <c r="CS80" s="49">
        <v>280.39999999999998</v>
      </c>
      <c r="CT80" s="306"/>
      <c r="CU80" s="49">
        <v>109.90000000000032</v>
      </c>
      <c r="CV80" s="49">
        <v>286.55000000000109</v>
      </c>
      <c r="CW80" s="49">
        <v>231.22500000000002</v>
      </c>
      <c r="CX80" s="49">
        <v>363.9</v>
      </c>
      <c r="CY80" s="342"/>
      <c r="CZ80" s="49">
        <v>42.025000000000318</v>
      </c>
      <c r="DA80" s="49">
        <v>24.149999999999995</v>
      </c>
      <c r="DB80" s="49">
        <v>81.900000000000006</v>
      </c>
      <c r="DC80" s="49">
        <v>217</v>
      </c>
      <c r="DD80" s="306"/>
      <c r="DE80" s="49">
        <v>523.12500000000011</v>
      </c>
      <c r="DF80" s="49">
        <v>1483.4000000000005</v>
      </c>
      <c r="DG80" s="49">
        <v>1639.6499999999999</v>
      </c>
      <c r="DH80" s="298">
        <v>1165.1000000000001</v>
      </c>
      <c r="DI80" s="306"/>
      <c r="DJ80" s="298">
        <v>61.449999999999818</v>
      </c>
      <c r="DK80" s="298">
        <v>310.45000000000073</v>
      </c>
      <c r="DL80" s="298">
        <v>293.92500000000001</v>
      </c>
      <c r="DM80" s="49">
        <v>281.3</v>
      </c>
      <c r="DN80" s="306"/>
      <c r="DO80" s="49">
        <v>54.875000000000909</v>
      </c>
      <c r="DP80" s="49">
        <v>561.90000000000055</v>
      </c>
      <c r="DQ80" s="49">
        <v>64.8</v>
      </c>
      <c r="DR80" s="49">
        <v>632.80000000000007</v>
      </c>
      <c r="DS80" s="306"/>
      <c r="DT80" s="49">
        <v>0</v>
      </c>
      <c r="DU80" s="49">
        <v>0</v>
      </c>
      <c r="DV80" s="49">
        <v>0</v>
      </c>
      <c r="DW80" s="49">
        <v>71.7</v>
      </c>
      <c r="DX80" s="306"/>
      <c r="DY80" s="49">
        <v>593.35000000001492</v>
      </c>
      <c r="DZ80" s="49">
        <v>1694.3500000000004</v>
      </c>
      <c r="EA80" s="49">
        <v>2467.2749999999996</v>
      </c>
      <c r="EB80" s="298">
        <v>2174.9</v>
      </c>
      <c r="EC80" s="306"/>
      <c r="ED80" s="49">
        <v>2.1000000000003638</v>
      </c>
      <c r="EE80" s="49">
        <v>103.14999999999964</v>
      </c>
      <c r="EF80" s="49">
        <v>126.60000000000001</v>
      </c>
      <c r="EG80" s="49">
        <v>324.10000000000002</v>
      </c>
      <c r="EH80" s="306"/>
      <c r="EI80" s="49">
        <v>20.649999999999636</v>
      </c>
      <c r="EJ80" s="49">
        <v>150.09999999999673</v>
      </c>
      <c r="EK80" s="49">
        <v>27.375</v>
      </c>
      <c r="EL80" s="49">
        <v>49.8</v>
      </c>
      <c r="EM80" s="306"/>
      <c r="EN80" s="49">
        <v>0</v>
      </c>
      <c r="EO80" s="49">
        <v>32.499999999998181</v>
      </c>
      <c r="EP80" s="49">
        <v>255</v>
      </c>
      <c r="EQ80" s="49">
        <v>217</v>
      </c>
      <c r="ER80" s="306"/>
      <c r="ES80" s="49">
        <v>10.5</v>
      </c>
      <c r="ET80" s="49">
        <v>49.94999999999709</v>
      </c>
      <c r="EU80" s="49">
        <v>266.625</v>
      </c>
      <c r="EV80" s="49">
        <v>188.5</v>
      </c>
      <c r="EW80" s="306"/>
      <c r="EX80">
        <v>219.27500000000001</v>
      </c>
      <c r="EY80">
        <v>1365.1000000000004</v>
      </c>
      <c r="EZ80">
        <v>694.35</v>
      </c>
      <c r="FA80" s="414">
        <v>2494.5</v>
      </c>
      <c r="FB80" s="306"/>
      <c r="FC80" s="49">
        <v>6.0749999999998181</v>
      </c>
      <c r="FD80" s="49">
        <v>37.19999999999709</v>
      </c>
      <c r="FE80" s="49">
        <v>208.35000000000002</v>
      </c>
      <c r="FF80" s="49">
        <v>47</v>
      </c>
      <c r="FG80" s="306"/>
      <c r="FH80" s="315">
        <v>51.274999999999181</v>
      </c>
      <c r="FI80" s="315">
        <v>160.59999999999997</v>
      </c>
      <c r="FJ80" s="315">
        <v>215.17499999999998</v>
      </c>
      <c r="FK80" s="49">
        <v>198.6</v>
      </c>
      <c r="FL80" s="306"/>
      <c r="FM80" s="315">
        <v>100.30000000000018</v>
      </c>
      <c r="FN80" s="315">
        <v>144.29999999999927</v>
      </c>
      <c r="FO80" s="315">
        <v>413.625</v>
      </c>
      <c r="FP80" s="49">
        <v>126</v>
      </c>
      <c r="FQ80" s="306"/>
      <c r="FR80" s="49">
        <v>91.224999999999454</v>
      </c>
      <c r="FS80" s="49">
        <v>172.05</v>
      </c>
      <c r="FT80" s="49">
        <v>573.90000000000009</v>
      </c>
      <c r="FU80" s="49">
        <v>81.600000000000009</v>
      </c>
      <c r="FV80" s="306"/>
      <c r="FW80" s="49">
        <v>0</v>
      </c>
      <c r="FX80" s="49">
        <v>131.40000000000146</v>
      </c>
      <c r="FY80" s="49">
        <v>381.6</v>
      </c>
      <c r="FZ80" s="49">
        <v>126.1</v>
      </c>
      <c r="GA80" s="306"/>
      <c r="GB80" s="49">
        <v>96.399999999996908</v>
      </c>
      <c r="GC80" s="49">
        <v>552.29999999999791</v>
      </c>
      <c r="GD80" s="49">
        <v>718.05</v>
      </c>
      <c r="GE80" s="49">
        <v>729.5</v>
      </c>
      <c r="GF80" s="306"/>
      <c r="GG80" s="315">
        <v>55.000000000001819</v>
      </c>
      <c r="GH80" s="315">
        <v>189</v>
      </c>
      <c r="GI80" s="315">
        <v>166.5</v>
      </c>
      <c r="GJ80" s="49">
        <v>307</v>
      </c>
      <c r="GK80" s="306"/>
      <c r="GL80" s="49">
        <v>0</v>
      </c>
      <c r="GM80" s="49">
        <v>0</v>
      </c>
      <c r="GN80" s="49">
        <v>621.45000000000005</v>
      </c>
      <c r="GO80" s="49">
        <v>0</v>
      </c>
      <c r="GP80" s="306"/>
    </row>
    <row r="81" spans="1:198" ht="18">
      <c r="A81" s="38" t="s">
        <v>3161</v>
      </c>
      <c r="B81" s="45">
        <f t="shared" si="2"/>
        <v>24264.424999999996</v>
      </c>
      <c r="C81" s="41"/>
      <c r="D81" s="49">
        <v>0</v>
      </c>
      <c r="E81" s="49">
        <v>0</v>
      </c>
      <c r="F81" s="49">
        <v>4.5</v>
      </c>
      <c r="G81" s="49">
        <v>236.5</v>
      </c>
      <c r="H81" s="342"/>
      <c r="I81" s="49">
        <v>0</v>
      </c>
      <c r="J81" s="49">
        <v>0</v>
      </c>
      <c r="K81" s="49">
        <v>161.17500000000001</v>
      </c>
      <c r="L81" s="49">
        <v>223.2</v>
      </c>
      <c r="M81" s="342"/>
      <c r="N81" s="49">
        <v>0</v>
      </c>
      <c r="O81" s="49">
        <v>0</v>
      </c>
      <c r="P81" s="49">
        <v>378.45000000000005</v>
      </c>
      <c r="Q81" s="573">
        <v>361.8</v>
      </c>
      <c r="R81" s="342"/>
      <c r="S81" s="298">
        <v>0</v>
      </c>
      <c r="T81" s="298">
        <v>0</v>
      </c>
      <c r="U81" s="298">
        <v>0</v>
      </c>
      <c r="V81" s="49">
        <v>237.9</v>
      </c>
      <c r="W81" s="342"/>
      <c r="X81" s="49">
        <v>0</v>
      </c>
      <c r="Y81" s="49">
        <v>0</v>
      </c>
      <c r="Z81" s="49">
        <v>0</v>
      </c>
      <c r="AA81" s="49">
        <v>382.3</v>
      </c>
      <c r="AB81" s="342"/>
      <c r="AC81" s="49">
        <v>0</v>
      </c>
      <c r="AD81" s="49">
        <v>0</v>
      </c>
      <c r="AE81" s="49">
        <v>0</v>
      </c>
      <c r="AF81" s="49">
        <v>715.40000000000009</v>
      </c>
      <c r="AG81" s="342"/>
      <c r="AH81" s="49">
        <v>0</v>
      </c>
      <c r="AI81" s="49">
        <v>0</v>
      </c>
      <c r="AJ81" s="49">
        <v>0</v>
      </c>
      <c r="AK81" s="49">
        <v>403.6</v>
      </c>
      <c r="AL81" s="342"/>
      <c r="AM81" s="49">
        <v>0</v>
      </c>
      <c r="AN81" s="49">
        <v>0</v>
      </c>
      <c r="AO81" s="49">
        <v>0</v>
      </c>
      <c r="AP81" s="49">
        <v>316.5</v>
      </c>
      <c r="AQ81" s="342"/>
      <c r="AR81" s="49">
        <v>0</v>
      </c>
      <c r="AS81" s="49">
        <v>0</v>
      </c>
      <c r="AT81" s="49">
        <v>0</v>
      </c>
      <c r="AU81" s="49">
        <v>203</v>
      </c>
      <c r="AV81" s="342"/>
      <c r="AW81" s="49">
        <v>0</v>
      </c>
      <c r="AX81" s="49">
        <v>0</v>
      </c>
      <c r="AY81" s="49">
        <v>0</v>
      </c>
      <c r="AZ81" s="49">
        <v>517.30000000000007</v>
      </c>
      <c r="BA81" s="342"/>
      <c r="BB81" s="49">
        <v>0</v>
      </c>
      <c r="BC81" s="49">
        <v>0</v>
      </c>
      <c r="BD81" s="49">
        <v>0</v>
      </c>
      <c r="BE81" s="49">
        <v>324.60000000000002</v>
      </c>
      <c r="BF81" s="342"/>
      <c r="BG81" s="49">
        <v>0</v>
      </c>
      <c r="BH81" s="49">
        <v>0</v>
      </c>
      <c r="BI81" s="49">
        <v>0</v>
      </c>
      <c r="BJ81" s="49">
        <v>452.59999999999997</v>
      </c>
      <c r="BK81" s="342"/>
      <c r="BL81" s="49">
        <v>0</v>
      </c>
      <c r="BM81" s="49">
        <v>0</v>
      </c>
      <c r="BN81" s="49">
        <v>0</v>
      </c>
      <c r="BO81" s="49">
        <v>341.9</v>
      </c>
      <c r="BP81" s="342"/>
      <c r="BQ81" s="49">
        <v>0</v>
      </c>
      <c r="BR81" s="49">
        <v>0</v>
      </c>
      <c r="BS81" s="49">
        <v>0</v>
      </c>
      <c r="BT81" s="49">
        <v>541.4</v>
      </c>
      <c r="BU81" s="306"/>
      <c r="BV81" s="49">
        <v>0</v>
      </c>
      <c r="BW81" s="49">
        <v>0</v>
      </c>
      <c r="BX81" s="49">
        <v>0</v>
      </c>
      <c r="BY81" s="49">
        <v>533.59999999999991</v>
      </c>
      <c r="BZ81" s="342"/>
      <c r="CA81" s="49">
        <v>0</v>
      </c>
      <c r="CB81" s="49">
        <v>0</v>
      </c>
      <c r="CC81" s="49">
        <v>0</v>
      </c>
      <c r="CD81" s="49">
        <v>684.6</v>
      </c>
      <c r="CE81" s="306"/>
      <c r="CF81" s="315">
        <v>0</v>
      </c>
      <c r="CG81" s="315">
        <v>0</v>
      </c>
      <c r="CH81" s="315">
        <v>0</v>
      </c>
      <c r="CI81" s="49">
        <v>440.9</v>
      </c>
      <c r="CJ81" s="306"/>
      <c r="CK81" s="49">
        <v>0</v>
      </c>
      <c r="CL81" s="49">
        <v>0</v>
      </c>
      <c r="CM81" s="49">
        <v>0</v>
      </c>
      <c r="CN81" s="49">
        <v>467.1</v>
      </c>
      <c r="CO81" s="342"/>
      <c r="CP81" s="49">
        <v>0</v>
      </c>
      <c r="CQ81" s="49">
        <v>0</v>
      </c>
      <c r="CR81" s="49">
        <v>0</v>
      </c>
      <c r="CS81" s="49">
        <v>464</v>
      </c>
      <c r="CT81" s="306"/>
      <c r="CU81" s="49">
        <v>0</v>
      </c>
      <c r="CV81" s="49">
        <v>0</v>
      </c>
      <c r="CW81" s="49">
        <v>0</v>
      </c>
      <c r="CX81" s="49">
        <v>568</v>
      </c>
      <c r="CY81" s="342"/>
      <c r="CZ81" s="49">
        <v>0</v>
      </c>
      <c r="DA81" s="49">
        <v>0</v>
      </c>
      <c r="DB81" s="49">
        <v>0</v>
      </c>
      <c r="DC81" s="49">
        <v>0</v>
      </c>
      <c r="DD81" s="306"/>
      <c r="DE81" s="49">
        <v>0</v>
      </c>
      <c r="DF81" s="49">
        <v>0</v>
      </c>
      <c r="DG81" s="49">
        <v>0</v>
      </c>
      <c r="DH81" s="298">
        <v>1887.5999999999997</v>
      </c>
      <c r="DI81" s="306"/>
      <c r="DJ81" s="298">
        <v>0</v>
      </c>
      <c r="DK81" s="298">
        <v>0</v>
      </c>
      <c r="DL81" s="298">
        <v>0</v>
      </c>
      <c r="DM81" s="49">
        <v>1292</v>
      </c>
      <c r="DN81" s="306"/>
      <c r="DO81" s="49">
        <v>0</v>
      </c>
      <c r="DP81" s="49">
        <v>0</v>
      </c>
      <c r="DQ81" s="49">
        <v>0</v>
      </c>
      <c r="DR81" s="49">
        <v>390.7</v>
      </c>
      <c r="DS81" s="306"/>
      <c r="DT81" s="49">
        <v>0</v>
      </c>
      <c r="DU81" s="49">
        <v>0</v>
      </c>
      <c r="DV81" s="49">
        <v>0</v>
      </c>
      <c r="DW81" s="49">
        <v>0</v>
      </c>
      <c r="DX81" s="306"/>
      <c r="DY81" s="49">
        <v>0</v>
      </c>
      <c r="DZ81" s="49">
        <v>0</v>
      </c>
      <c r="EA81" s="49">
        <v>0</v>
      </c>
      <c r="EB81" s="298">
        <v>4409.800000000002</v>
      </c>
      <c r="EC81" s="306"/>
      <c r="ED81" s="49">
        <v>0</v>
      </c>
      <c r="EE81" s="49">
        <v>0</v>
      </c>
      <c r="EF81" s="49">
        <v>0</v>
      </c>
      <c r="EG81" s="49">
        <v>181</v>
      </c>
      <c r="EH81" s="306"/>
      <c r="EI81" s="49">
        <v>0</v>
      </c>
      <c r="EJ81" s="49">
        <v>0</v>
      </c>
      <c r="EK81" s="49">
        <v>0</v>
      </c>
      <c r="EL81" s="49">
        <v>93.5</v>
      </c>
      <c r="EM81" s="306"/>
      <c r="EN81" s="49">
        <v>0</v>
      </c>
      <c r="EO81" s="49">
        <v>0</v>
      </c>
      <c r="EP81" s="49">
        <v>0</v>
      </c>
      <c r="EQ81" s="49">
        <v>592.79999999999995</v>
      </c>
      <c r="ER81" s="306"/>
      <c r="ES81" s="49">
        <v>0</v>
      </c>
      <c r="ET81" s="49">
        <v>0</v>
      </c>
      <c r="EU81" s="49">
        <v>0</v>
      </c>
      <c r="EV81" s="49">
        <v>387.1</v>
      </c>
      <c r="EW81" s="306"/>
      <c r="EX81">
        <v>0</v>
      </c>
      <c r="EY81">
        <v>0</v>
      </c>
      <c r="EZ81">
        <v>0</v>
      </c>
      <c r="FA81" s="414">
        <v>3014.7999999999997</v>
      </c>
      <c r="FB81" s="306"/>
      <c r="FC81" s="49">
        <v>0</v>
      </c>
      <c r="FD81" s="49">
        <v>0</v>
      </c>
      <c r="FE81" s="49">
        <v>0</v>
      </c>
      <c r="FF81" s="49">
        <v>296.10000000000002</v>
      </c>
      <c r="FG81" s="306"/>
      <c r="FH81" s="315">
        <v>0</v>
      </c>
      <c r="FI81" s="315">
        <v>0</v>
      </c>
      <c r="FJ81" s="315">
        <v>0</v>
      </c>
      <c r="FK81" s="49">
        <v>172</v>
      </c>
      <c r="FL81" s="306"/>
      <c r="FM81" s="315">
        <v>0</v>
      </c>
      <c r="FN81" s="315">
        <v>0</v>
      </c>
      <c r="FO81" s="315">
        <v>0</v>
      </c>
      <c r="FP81" s="49">
        <v>150</v>
      </c>
      <c r="FQ81" s="306"/>
      <c r="FR81" s="49">
        <v>0</v>
      </c>
      <c r="FS81" s="49">
        <v>0</v>
      </c>
      <c r="FT81" s="49">
        <v>0</v>
      </c>
      <c r="FU81" s="49">
        <v>533.6</v>
      </c>
      <c r="FV81" s="306"/>
      <c r="FW81" s="49">
        <v>0</v>
      </c>
      <c r="FX81" s="49">
        <v>0</v>
      </c>
      <c r="FY81" s="49">
        <v>0</v>
      </c>
      <c r="FZ81" s="49">
        <v>458.5</v>
      </c>
      <c r="GA81" s="306"/>
      <c r="GB81" s="49">
        <v>0</v>
      </c>
      <c r="GC81" s="49">
        <v>0</v>
      </c>
      <c r="GD81" s="49">
        <v>0</v>
      </c>
      <c r="GE81" s="49">
        <v>1165.5999999999999</v>
      </c>
      <c r="GF81" s="306"/>
      <c r="GG81" s="315">
        <v>0</v>
      </c>
      <c r="GH81" s="315">
        <v>0</v>
      </c>
      <c r="GI81" s="315">
        <v>0</v>
      </c>
      <c r="GJ81" s="49">
        <v>279</v>
      </c>
      <c r="GK81" s="306"/>
      <c r="GL81" s="49">
        <v>0</v>
      </c>
      <c r="GM81" s="49">
        <v>0</v>
      </c>
      <c r="GN81" s="49">
        <v>0</v>
      </c>
      <c r="GO81" s="49">
        <v>0</v>
      </c>
      <c r="GP81" s="306"/>
    </row>
    <row r="82" spans="1:198" ht="18">
      <c r="A82" s="39" t="s">
        <v>2522</v>
      </c>
      <c r="B82" s="45">
        <f t="shared" si="2"/>
        <v>45406.762499999983</v>
      </c>
      <c r="C82" s="41"/>
      <c r="D82" s="49">
        <v>0</v>
      </c>
      <c r="E82" s="49">
        <v>72.45</v>
      </c>
      <c r="F82" s="49">
        <v>210.97500000000002</v>
      </c>
      <c r="G82" s="49">
        <v>173.8</v>
      </c>
      <c r="H82" s="342"/>
      <c r="I82" s="49">
        <v>0</v>
      </c>
      <c r="J82" s="49">
        <v>0</v>
      </c>
      <c r="K82" s="49">
        <v>270</v>
      </c>
      <c r="L82" s="49">
        <v>145.19999999999999</v>
      </c>
      <c r="M82" s="342"/>
      <c r="N82" s="49">
        <v>0</v>
      </c>
      <c r="O82" s="49">
        <v>59.7</v>
      </c>
      <c r="P82" s="49">
        <v>612.5625</v>
      </c>
      <c r="Q82" s="573">
        <v>644.4000000000002</v>
      </c>
      <c r="R82" s="342"/>
      <c r="S82" s="298">
        <v>0</v>
      </c>
      <c r="T82" s="298">
        <v>0</v>
      </c>
      <c r="U82" s="298">
        <v>78.224999999999994</v>
      </c>
      <c r="V82" s="49">
        <v>33</v>
      </c>
      <c r="W82" s="342"/>
      <c r="X82" s="49">
        <v>0</v>
      </c>
      <c r="Y82" s="49">
        <v>0</v>
      </c>
      <c r="Z82" s="49">
        <v>306.52499999999998</v>
      </c>
      <c r="AA82" s="49">
        <v>246.20000000000002</v>
      </c>
      <c r="AB82" s="342"/>
      <c r="AC82" s="49">
        <v>0</v>
      </c>
      <c r="AD82" s="49">
        <v>0</v>
      </c>
      <c r="AE82" s="49">
        <v>542.32499999999993</v>
      </c>
      <c r="AF82" s="49">
        <v>977.6</v>
      </c>
      <c r="AG82" s="342"/>
      <c r="AH82" s="49">
        <v>0</v>
      </c>
      <c r="AI82" s="49">
        <v>0</v>
      </c>
      <c r="AJ82" s="49">
        <v>813.30000000000007</v>
      </c>
      <c r="AK82" s="49">
        <v>703.69999999999993</v>
      </c>
      <c r="AL82" s="342"/>
      <c r="AM82" s="49">
        <v>0</v>
      </c>
      <c r="AN82" s="49">
        <v>0</v>
      </c>
      <c r="AO82" s="49">
        <v>394.19999999999993</v>
      </c>
      <c r="AP82" s="49">
        <v>341.75</v>
      </c>
      <c r="AQ82" s="342"/>
      <c r="AR82" s="49">
        <v>0</v>
      </c>
      <c r="AS82" s="49">
        <v>0</v>
      </c>
      <c r="AT82" s="49">
        <v>166.5</v>
      </c>
      <c r="AU82" s="49">
        <v>45.5</v>
      </c>
      <c r="AV82" s="342"/>
      <c r="AW82" s="49">
        <v>0</v>
      </c>
      <c r="AX82" s="49">
        <v>0</v>
      </c>
      <c r="AY82" s="49">
        <v>647.54999999999995</v>
      </c>
      <c r="AZ82" s="49">
        <v>896.99999999999977</v>
      </c>
      <c r="BA82" s="342"/>
      <c r="BB82" s="49">
        <v>0</v>
      </c>
      <c r="BC82" s="49">
        <v>0</v>
      </c>
      <c r="BD82" s="49">
        <v>230.10000000000002</v>
      </c>
      <c r="BE82" s="49">
        <v>201.8</v>
      </c>
      <c r="BF82" s="342"/>
      <c r="BG82" s="49">
        <v>0</v>
      </c>
      <c r="BH82" s="49">
        <v>0</v>
      </c>
      <c r="BI82" s="49">
        <v>394.125</v>
      </c>
      <c r="BJ82" s="49">
        <v>156</v>
      </c>
      <c r="BK82" s="342"/>
      <c r="BL82" s="49">
        <v>0</v>
      </c>
      <c r="BM82" s="49">
        <v>0</v>
      </c>
      <c r="BN82" s="49">
        <v>180.89999999999998</v>
      </c>
      <c r="BO82" s="49">
        <v>385.5</v>
      </c>
      <c r="BP82" s="342"/>
      <c r="BQ82" s="49">
        <v>0</v>
      </c>
      <c r="BR82" s="49">
        <v>0</v>
      </c>
      <c r="BS82" s="49">
        <v>215.77499999999998</v>
      </c>
      <c r="BT82" s="49">
        <v>425.3</v>
      </c>
      <c r="BU82" s="306"/>
      <c r="BV82" s="49">
        <v>0</v>
      </c>
      <c r="BW82" s="49">
        <v>0</v>
      </c>
      <c r="BX82" s="49">
        <v>532.27500000000009</v>
      </c>
      <c r="BY82" s="49">
        <v>714.7</v>
      </c>
      <c r="BZ82" s="342"/>
      <c r="CA82" s="49">
        <v>0</v>
      </c>
      <c r="CB82" s="49">
        <v>0</v>
      </c>
      <c r="CC82" s="49">
        <v>353.92500000000001</v>
      </c>
      <c r="CD82" s="49">
        <v>421.59999999999997</v>
      </c>
      <c r="CE82" s="306"/>
      <c r="CF82" s="315">
        <v>0</v>
      </c>
      <c r="CG82" s="315">
        <v>0</v>
      </c>
      <c r="CH82" s="315">
        <v>141.15</v>
      </c>
      <c r="CI82" s="49">
        <v>408.79999999999995</v>
      </c>
      <c r="CJ82" s="306"/>
      <c r="CK82" s="49">
        <v>0</v>
      </c>
      <c r="CL82" s="49">
        <v>0</v>
      </c>
      <c r="CM82" s="49">
        <v>319.20000000000005</v>
      </c>
      <c r="CN82" s="49">
        <v>447.80000000000007</v>
      </c>
      <c r="CO82" s="342"/>
      <c r="CP82" s="49">
        <v>0</v>
      </c>
      <c r="CQ82" s="49">
        <v>0</v>
      </c>
      <c r="CR82" s="49">
        <v>274.20000000000005</v>
      </c>
      <c r="CS82" s="49">
        <v>565.59999999999991</v>
      </c>
      <c r="CT82" s="306"/>
      <c r="CU82" s="49">
        <v>0</v>
      </c>
      <c r="CV82" s="49">
        <v>0</v>
      </c>
      <c r="CW82" s="49">
        <v>703.72500000000002</v>
      </c>
      <c r="CX82" s="49">
        <v>389.70000000000005</v>
      </c>
      <c r="CY82" s="342"/>
      <c r="CZ82" s="49">
        <v>0</v>
      </c>
      <c r="DA82" s="49">
        <v>0</v>
      </c>
      <c r="DB82" s="49">
        <v>23.400000000000002</v>
      </c>
      <c r="DC82" s="49">
        <v>1.3</v>
      </c>
      <c r="DD82" s="306"/>
      <c r="DE82" s="49">
        <v>0</v>
      </c>
      <c r="DF82" s="49">
        <v>0</v>
      </c>
      <c r="DG82" s="49">
        <v>2799.2249999999995</v>
      </c>
      <c r="DH82" s="298">
        <v>3537.7</v>
      </c>
      <c r="DI82" s="306"/>
      <c r="DJ82" s="298">
        <v>0</v>
      </c>
      <c r="DK82" s="298">
        <v>0</v>
      </c>
      <c r="DL82" s="298">
        <v>453.74999999999989</v>
      </c>
      <c r="DM82" s="49">
        <v>1142.55</v>
      </c>
      <c r="DN82" s="306"/>
      <c r="DO82" s="49">
        <v>0</v>
      </c>
      <c r="DP82" s="49">
        <v>0</v>
      </c>
      <c r="DQ82" s="49">
        <v>450.22500000000002</v>
      </c>
      <c r="DR82" s="49">
        <v>754.40000000000009</v>
      </c>
      <c r="DS82" s="306"/>
      <c r="DT82" s="49">
        <v>0</v>
      </c>
      <c r="DU82" s="49">
        <v>0</v>
      </c>
      <c r="DV82" s="49">
        <v>0</v>
      </c>
      <c r="DW82" s="49">
        <v>129.30000000000001</v>
      </c>
      <c r="DX82" s="306"/>
      <c r="DY82" s="49">
        <v>0</v>
      </c>
      <c r="DZ82" s="49">
        <v>0</v>
      </c>
      <c r="EA82" s="49">
        <v>3177.2999999999997</v>
      </c>
      <c r="EB82" s="298">
        <v>4334.3999999999996</v>
      </c>
      <c r="EC82" s="306"/>
      <c r="ED82" s="49">
        <v>0</v>
      </c>
      <c r="EE82" s="49">
        <v>0</v>
      </c>
      <c r="EF82" s="49">
        <v>84.300000000000011</v>
      </c>
      <c r="EG82" s="49">
        <v>474.8</v>
      </c>
      <c r="EH82" s="306"/>
      <c r="EI82" s="49">
        <v>0</v>
      </c>
      <c r="EJ82" s="49">
        <v>0</v>
      </c>
      <c r="EK82" s="49">
        <v>344.25</v>
      </c>
      <c r="EL82" s="49">
        <v>257.70000000000005</v>
      </c>
      <c r="EM82" s="306"/>
      <c r="EN82" s="49">
        <v>0</v>
      </c>
      <c r="EO82" s="49">
        <v>0</v>
      </c>
      <c r="EP82" s="49">
        <v>353.32499999999993</v>
      </c>
      <c r="EQ82" s="49">
        <v>445.40000000000009</v>
      </c>
      <c r="ER82" s="306"/>
      <c r="ES82" s="49">
        <v>0</v>
      </c>
      <c r="ET82" s="49">
        <v>0</v>
      </c>
      <c r="EU82" s="49">
        <v>336</v>
      </c>
      <c r="EV82" s="49">
        <v>347.8</v>
      </c>
      <c r="EW82" s="306"/>
      <c r="EX82">
        <v>0</v>
      </c>
      <c r="EY82">
        <v>0</v>
      </c>
      <c r="EZ82">
        <v>2006.5500000000004</v>
      </c>
      <c r="FA82" s="414">
        <v>3380.1999999999994</v>
      </c>
      <c r="FB82" s="306"/>
      <c r="FC82" s="49">
        <v>0</v>
      </c>
      <c r="FD82" s="49">
        <v>0</v>
      </c>
      <c r="FE82" s="49">
        <v>166.42500000000001</v>
      </c>
      <c r="FF82" s="49">
        <v>283.7</v>
      </c>
      <c r="FG82" s="306"/>
      <c r="FH82" s="315">
        <v>0</v>
      </c>
      <c r="FI82" s="315">
        <v>0</v>
      </c>
      <c r="FJ82" s="315">
        <v>184.27499999999998</v>
      </c>
      <c r="FK82" s="49">
        <v>98.699999999999989</v>
      </c>
      <c r="FL82" s="306"/>
      <c r="FM82" s="315">
        <v>0</v>
      </c>
      <c r="FN82" s="315">
        <v>0</v>
      </c>
      <c r="FO82" s="315">
        <v>253.05</v>
      </c>
      <c r="FP82" s="49">
        <v>168</v>
      </c>
      <c r="FQ82" s="306"/>
      <c r="FR82" s="49">
        <v>0</v>
      </c>
      <c r="FS82" s="49">
        <v>0</v>
      </c>
      <c r="FT82" s="49">
        <v>240</v>
      </c>
      <c r="FU82" s="49">
        <v>422.90000000000003</v>
      </c>
      <c r="FV82" s="306"/>
      <c r="FW82" s="49">
        <v>0</v>
      </c>
      <c r="FX82" s="49">
        <v>0</v>
      </c>
      <c r="FY82" s="49">
        <v>54.824999999999996</v>
      </c>
      <c r="FZ82" s="49">
        <v>95.2</v>
      </c>
      <c r="GA82" s="306"/>
      <c r="GB82" s="49">
        <v>0</v>
      </c>
      <c r="GC82" s="49">
        <v>0</v>
      </c>
      <c r="GD82" s="49">
        <v>440.25</v>
      </c>
      <c r="GE82" s="49">
        <v>1288.5999999999999</v>
      </c>
      <c r="GF82" s="306"/>
      <c r="GG82" s="315">
        <v>0</v>
      </c>
      <c r="GH82" s="315">
        <v>0</v>
      </c>
      <c r="GI82" s="315">
        <v>241.5</v>
      </c>
      <c r="GJ82" s="49">
        <v>463</v>
      </c>
      <c r="GK82" s="306"/>
      <c r="GL82" s="49">
        <v>0</v>
      </c>
      <c r="GM82" s="49">
        <v>0</v>
      </c>
      <c r="GN82" s="49">
        <v>327.82500000000005</v>
      </c>
      <c r="GO82" s="49">
        <v>0</v>
      </c>
      <c r="GP82" s="306"/>
    </row>
    <row r="83" spans="1:198" ht="18">
      <c r="A83" s="39" t="s">
        <v>3833</v>
      </c>
      <c r="B83" s="45">
        <f t="shared" si="2"/>
        <v>699.19999999999993</v>
      </c>
      <c r="C83" s="41"/>
      <c r="D83" s="49">
        <v>0</v>
      </c>
      <c r="E83" s="49">
        <v>0</v>
      </c>
      <c r="F83" s="49">
        <v>0</v>
      </c>
      <c r="G83" s="49">
        <v>105.00000000000001</v>
      </c>
      <c r="H83" s="342"/>
      <c r="I83" s="49">
        <v>0</v>
      </c>
      <c r="J83" s="49">
        <v>0</v>
      </c>
      <c r="K83" s="49">
        <v>0</v>
      </c>
      <c r="L83" s="49">
        <v>12.100000000000001</v>
      </c>
      <c r="M83" s="342"/>
      <c r="N83" s="49">
        <v>0</v>
      </c>
      <c r="O83" s="49">
        <v>0</v>
      </c>
      <c r="P83" s="49">
        <v>0</v>
      </c>
      <c r="Q83" s="573">
        <v>582.09999999999991</v>
      </c>
      <c r="R83" s="342"/>
      <c r="S83" s="49">
        <v>0</v>
      </c>
      <c r="T83" s="49">
        <v>0</v>
      </c>
      <c r="U83" s="49">
        <v>0</v>
      </c>
      <c r="V83" s="49">
        <v>0</v>
      </c>
      <c r="W83" s="342"/>
      <c r="X83" s="49">
        <v>0</v>
      </c>
      <c r="Y83" s="49">
        <v>0</v>
      </c>
      <c r="Z83" s="49">
        <v>0</v>
      </c>
      <c r="AA83" s="49">
        <v>0</v>
      </c>
      <c r="AB83" s="342"/>
      <c r="AC83" s="49">
        <v>0</v>
      </c>
      <c r="AD83" s="49">
        <v>0</v>
      </c>
      <c r="AE83" s="49">
        <v>0</v>
      </c>
      <c r="AF83" s="49">
        <v>0</v>
      </c>
      <c r="AG83" s="342"/>
      <c r="AH83" s="49">
        <v>0</v>
      </c>
      <c r="AI83" s="49">
        <v>0</v>
      </c>
      <c r="AJ83" s="49">
        <v>0</v>
      </c>
      <c r="AK83" s="49">
        <v>0</v>
      </c>
      <c r="AL83" s="342"/>
      <c r="AM83" s="49">
        <v>0</v>
      </c>
      <c r="AN83" s="49">
        <v>0</v>
      </c>
      <c r="AO83" s="49">
        <v>0</v>
      </c>
      <c r="AP83" s="49">
        <v>0</v>
      </c>
      <c r="AQ83" s="342"/>
      <c r="AR83" s="49">
        <v>0</v>
      </c>
      <c r="AS83" s="49">
        <v>0</v>
      </c>
      <c r="AT83" s="49">
        <v>0</v>
      </c>
      <c r="AU83" s="49">
        <v>0</v>
      </c>
      <c r="AV83" s="342"/>
      <c r="AW83" s="49">
        <v>0</v>
      </c>
      <c r="AX83" s="49">
        <v>0</v>
      </c>
      <c r="AY83" s="49">
        <v>0</v>
      </c>
      <c r="AZ83" s="49">
        <v>0</v>
      </c>
      <c r="BA83" s="342"/>
      <c r="BB83" s="49">
        <v>0</v>
      </c>
      <c r="BC83" s="49">
        <v>0</v>
      </c>
      <c r="BD83" s="49">
        <v>0</v>
      </c>
      <c r="BE83" s="49">
        <v>0</v>
      </c>
      <c r="BF83" s="342"/>
      <c r="BG83" s="49">
        <v>0</v>
      </c>
      <c r="BH83" s="49">
        <v>0</v>
      </c>
      <c r="BI83" s="49">
        <v>0</v>
      </c>
      <c r="BJ83" s="49">
        <v>0</v>
      </c>
      <c r="BK83" s="342"/>
      <c r="BL83" s="49">
        <v>0</v>
      </c>
      <c r="BM83" s="49">
        <v>0</v>
      </c>
      <c r="BN83" s="49">
        <v>0</v>
      </c>
      <c r="BO83" s="49">
        <v>0</v>
      </c>
      <c r="BP83" s="342"/>
      <c r="BQ83" s="49">
        <v>0</v>
      </c>
      <c r="BR83" s="49">
        <v>0</v>
      </c>
      <c r="BS83" s="49">
        <v>0</v>
      </c>
      <c r="BT83" s="49">
        <v>0</v>
      </c>
      <c r="BU83" s="306"/>
      <c r="BV83" s="49">
        <v>0</v>
      </c>
      <c r="BW83" s="49">
        <v>0</v>
      </c>
      <c r="BX83" s="49">
        <v>0</v>
      </c>
      <c r="BY83" s="49">
        <v>0</v>
      </c>
      <c r="BZ83" s="342"/>
      <c r="CA83" s="49">
        <v>0</v>
      </c>
      <c r="CB83" s="49">
        <v>0</v>
      </c>
      <c r="CC83" s="49">
        <v>0</v>
      </c>
      <c r="CD83" s="49">
        <v>0</v>
      </c>
      <c r="CE83" s="306"/>
      <c r="CF83" s="49">
        <v>0</v>
      </c>
      <c r="CG83" s="49">
        <v>0</v>
      </c>
      <c r="CH83" s="49">
        <v>0</v>
      </c>
      <c r="CI83" s="49">
        <v>0</v>
      </c>
      <c r="CJ83" s="306"/>
      <c r="CK83" s="49">
        <v>0</v>
      </c>
      <c r="CL83" s="49">
        <v>0</v>
      </c>
      <c r="CM83" s="49">
        <v>0</v>
      </c>
      <c r="CN83" s="49">
        <v>0</v>
      </c>
      <c r="CO83" s="342"/>
      <c r="CP83" s="49">
        <v>0</v>
      </c>
      <c r="CQ83" s="49">
        <v>0</v>
      </c>
      <c r="CR83" s="49">
        <v>0</v>
      </c>
      <c r="CS83" s="49">
        <v>0</v>
      </c>
      <c r="CT83" s="306"/>
      <c r="CU83" s="49">
        <v>0</v>
      </c>
      <c r="CV83" s="49">
        <v>0</v>
      </c>
      <c r="CW83" s="49">
        <v>0</v>
      </c>
      <c r="CX83" s="49">
        <v>0</v>
      </c>
      <c r="CY83" s="342"/>
      <c r="CZ83" s="49">
        <v>0</v>
      </c>
      <c r="DA83" s="49">
        <v>0</v>
      </c>
      <c r="DB83" s="49">
        <v>0</v>
      </c>
      <c r="DC83" s="49">
        <v>0</v>
      </c>
      <c r="DD83" s="306"/>
      <c r="DE83" s="49">
        <v>0</v>
      </c>
      <c r="DF83" s="49">
        <v>0</v>
      </c>
      <c r="DG83" s="49">
        <v>0</v>
      </c>
      <c r="DH83" s="49">
        <v>0</v>
      </c>
      <c r="DI83" s="306"/>
      <c r="DJ83" s="49">
        <v>0</v>
      </c>
      <c r="DK83" s="49">
        <v>0</v>
      </c>
      <c r="DL83" s="49">
        <v>0</v>
      </c>
      <c r="DM83" s="49">
        <v>0</v>
      </c>
      <c r="DN83" s="306"/>
      <c r="DO83" s="49">
        <v>0</v>
      </c>
      <c r="DP83" s="49">
        <v>0</v>
      </c>
      <c r="DQ83" s="49">
        <v>0</v>
      </c>
      <c r="DR83" s="49">
        <v>0</v>
      </c>
      <c r="DS83" s="306"/>
      <c r="DT83" s="49">
        <v>0</v>
      </c>
      <c r="DU83" s="49">
        <v>0</v>
      </c>
      <c r="DV83" s="49">
        <v>0</v>
      </c>
      <c r="DW83" s="49">
        <v>0</v>
      </c>
      <c r="DX83" s="306"/>
      <c r="DY83" s="49">
        <v>0</v>
      </c>
      <c r="DZ83" s="49">
        <v>0</v>
      </c>
      <c r="EA83" s="49">
        <v>0</v>
      </c>
      <c r="EB83" s="49">
        <v>0</v>
      </c>
      <c r="EC83" s="306"/>
      <c r="ED83" s="49">
        <v>0</v>
      </c>
      <c r="EE83" s="49">
        <v>0</v>
      </c>
      <c r="EF83" s="49">
        <v>0</v>
      </c>
      <c r="EG83" s="49">
        <v>0</v>
      </c>
      <c r="EH83" s="306"/>
      <c r="EI83" s="49">
        <v>0</v>
      </c>
      <c r="EJ83" s="49">
        <v>0</v>
      </c>
      <c r="EK83" s="49">
        <v>0</v>
      </c>
      <c r="EL83" s="49">
        <v>0</v>
      </c>
      <c r="EM83" s="306"/>
      <c r="EN83" s="49">
        <v>0</v>
      </c>
      <c r="EO83" s="49">
        <v>0</v>
      </c>
      <c r="EP83" s="49">
        <v>0</v>
      </c>
      <c r="EQ83" s="49">
        <v>0</v>
      </c>
      <c r="ER83" s="306"/>
      <c r="ES83" s="49">
        <v>0</v>
      </c>
      <c r="ET83" s="49">
        <v>0</v>
      </c>
      <c r="EU83" s="49">
        <v>0</v>
      </c>
      <c r="EV83" s="49">
        <v>0</v>
      </c>
      <c r="EW83" s="306"/>
      <c r="EX83" s="49">
        <v>0</v>
      </c>
      <c r="EY83" s="49">
        <v>0</v>
      </c>
      <c r="EZ83" s="49">
        <v>0</v>
      </c>
      <c r="FA83" s="49">
        <v>0</v>
      </c>
      <c r="FB83" s="306"/>
      <c r="FC83" s="49">
        <v>0</v>
      </c>
      <c r="FD83" s="49">
        <v>0</v>
      </c>
      <c r="FE83" s="49">
        <v>0</v>
      </c>
      <c r="FF83" s="49">
        <v>0</v>
      </c>
      <c r="FG83" s="306"/>
      <c r="FH83" s="49">
        <v>0</v>
      </c>
      <c r="FI83" s="49">
        <v>0</v>
      </c>
      <c r="FJ83" s="49">
        <v>0</v>
      </c>
      <c r="FK83" s="49">
        <v>0</v>
      </c>
      <c r="FL83" s="306"/>
      <c r="FM83" s="49">
        <v>0</v>
      </c>
      <c r="FN83" s="49">
        <v>0</v>
      </c>
      <c r="FO83" s="49">
        <v>0</v>
      </c>
      <c r="FP83" s="49">
        <v>0</v>
      </c>
      <c r="FQ83" s="306"/>
      <c r="FR83" s="49">
        <v>0</v>
      </c>
      <c r="FS83" s="49">
        <v>0</v>
      </c>
      <c r="FT83" s="49">
        <v>0</v>
      </c>
      <c r="FU83" s="49">
        <v>0</v>
      </c>
      <c r="FV83" s="306"/>
      <c r="FW83" s="49">
        <v>0</v>
      </c>
      <c r="FX83" s="49">
        <v>0</v>
      </c>
      <c r="FY83" s="49">
        <v>0</v>
      </c>
      <c r="FZ83" s="49">
        <v>0</v>
      </c>
      <c r="GA83" s="306"/>
      <c r="GB83" s="49">
        <v>0</v>
      </c>
      <c r="GC83" s="49">
        <v>0</v>
      </c>
      <c r="GD83" s="49">
        <v>0</v>
      </c>
      <c r="GE83" s="49">
        <v>0</v>
      </c>
      <c r="GF83" s="306"/>
      <c r="GG83" s="49">
        <v>0</v>
      </c>
      <c r="GH83" s="49">
        <v>0</v>
      </c>
      <c r="GI83" s="49">
        <v>0</v>
      </c>
      <c r="GJ83" s="49">
        <v>0</v>
      </c>
      <c r="GK83" s="306"/>
      <c r="GL83" s="49">
        <v>0</v>
      </c>
      <c r="GM83" s="49">
        <v>0</v>
      </c>
      <c r="GN83" s="49">
        <v>0</v>
      </c>
      <c r="GO83" s="49">
        <v>0</v>
      </c>
      <c r="GP83" s="306"/>
    </row>
    <row r="84" spans="1:198" ht="18">
      <c r="A84" s="81" t="s">
        <v>2083</v>
      </c>
      <c r="B84" s="45">
        <f t="shared" si="2"/>
        <v>53976.912500000013</v>
      </c>
      <c r="C84" s="41"/>
      <c r="D84" s="49">
        <v>42.2</v>
      </c>
      <c r="E84" s="49">
        <v>237.05</v>
      </c>
      <c r="F84" s="49">
        <v>409.65000000000003</v>
      </c>
      <c r="G84" s="49">
        <v>128.5</v>
      </c>
      <c r="H84" s="342"/>
      <c r="I84" s="49">
        <v>61.050000000000047</v>
      </c>
      <c r="J84" s="49">
        <v>18.450000000000045</v>
      </c>
      <c r="K84" s="49">
        <v>262.05</v>
      </c>
      <c r="L84" s="49">
        <v>140</v>
      </c>
      <c r="M84" s="342"/>
      <c r="N84" s="49">
        <v>139.87499999999966</v>
      </c>
      <c r="O84" s="49">
        <v>59.050000000000011</v>
      </c>
      <c r="P84" s="49">
        <v>434.32500000000005</v>
      </c>
      <c r="Q84" s="573">
        <v>363.59999999999997</v>
      </c>
      <c r="R84" s="342"/>
      <c r="S84" s="298">
        <v>0</v>
      </c>
      <c r="T84" s="298">
        <v>249.29999999999984</v>
      </c>
      <c r="U84" s="298">
        <v>46.650000000000006</v>
      </c>
      <c r="V84" s="49">
        <v>195.3</v>
      </c>
      <c r="W84" s="342"/>
      <c r="X84" s="49">
        <v>0</v>
      </c>
      <c r="Y84" s="49">
        <v>94.7999999999995</v>
      </c>
      <c r="Z84" s="49">
        <v>284.7</v>
      </c>
      <c r="AA84" s="49">
        <v>236</v>
      </c>
      <c r="AB84" s="342"/>
      <c r="AC84" s="49">
        <v>0</v>
      </c>
      <c r="AD84" s="49">
        <v>372.64999999999918</v>
      </c>
      <c r="AE84" s="49">
        <v>414.45000000000005</v>
      </c>
      <c r="AF84" s="49">
        <v>437.09999999999997</v>
      </c>
      <c r="AG84" s="342"/>
      <c r="AH84" s="49">
        <v>0</v>
      </c>
      <c r="AI84" s="49">
        <v>304.14999999999918</v>
      </c>
      <c r="AJ84" s="49">
        <v>837</v>
      </c>
      <c r="AK84" s="49">
        <v>841.09999999999991</v>
      </c>
      <c r="AL84" s="342"/>
      <c r="AM84" s="49">
        <v>0</v>
      </c>
      <c r="AN84" s="49">
        <v>336.69999999999982</v>
      </c>
      <c r="AO84" s="49">
        <v>352.95000000000005</v>
      </c>
      <c r="AP84" s="49">
        <v>437</v>
      </c>
      <c r="AQ84" s="342"/>
      <c r="AR84" s="49">
        <v>0</v>
      </c>
      <c r="AS84" s="49">
        <v>302.19999999999993</v>
      </c>
      <c r="AT84" s="49">
        <v>117</v>
      </c>
      <c r="AU84" s="49">
        <v>126</v>
      </c>
      <c r="AV84" s="342"/>
      <c r="AW84" s="49">
        <v>0</v>
      </c>
      <c r="AX84" s="49">
        <v>389.24999999999909</v>
      </c>
      <c r="AY84" s="49">
        <v>693.6</v>
      </c>
      <c r="AZ84" s="49">
        <v>1173.8999999999996</v>
      </c>
      <c r="BA84" s="342"/>
      <c r="BB84" s="49">
        <v>0</v>
      </c>
      <c r="BC84" s="49">
        <v>251</v>
      </c>
      <c r="BD84" s="49">
        <v>210.75</v>
      </c>
      <c r="BE84" s="49">
        <v>308.2</v>
      </c>
      <c r="BF84" s="342"/>
      <c r="BG84" s="49">
        <v>0</v>
      </c>
      <c r="BH84" s="49">
        <v>199.15</v>
      </c>
      <c r="BI84" s="49">
        <v>446.77499999999998</v>
      </c>
      <c r="BJ84" s="49">
        <v>102</v>
      </c>
      <c r="BK84" s="342"/>
      <c r="BL84" s="49">
        <v>0</v>
      </c>
      <c r="BM84" s="49">
        <v>192.44999999999996</v>
      </c>
      <c r="BN84" s="49">
        <v>193.35000000000002</v>
      </c>
      <c r="BO84" s="49">
        <v>327.8</v>
      </c>
      <c r="BP84" s="342"/>
      <c r="BQ84" s="49">
        <v>0</v>
      </c>
      <c r="BR84" s="49">
        <v>287.99999999999955</v>
      </c>
      <c r="BS84" s="49">
        <v>285.07500000000005</v>
      </c>
      <c r="BT84" s="49">
        <v>471.5</v>
      </c>
      <c r="BU84" s="306"/>
      <c r="BV84" s="49">
        <v>0</v>
      </c>
      <c r="BW84" s="49">
        <v>159.80000000000109</v>
      </c>
      <c r="BX84" s="49">
        <v>631.34999999999991</v>
      </c>
      <c r="BY84" s="49">
        <v>493.20000000000005</v>
      </c>
      <c r="BZ84" s="342"/>
      <c r="CA84" s="49">
        <v>0</v>
      </c>
      <c r="CB84" s="49">
        <v>261.85000000000036</v>
      </c>
      <c r="CC84" s="49">
        <v>252</v>
      </c>
      <c r="CD84" s="49">
        <v>439.2</v>
      </c>
      <c r="CE84" s="306"/>
      <c r="CF84" s="315">
        <v>0</v>
      </c>
      <c r="CG84" s="315">
        <v>143.50000000000091</v>
      </c>
      <c r="CH84" s="315">
        <v>42.150000000000006</v>
      </c>
      <c r="CI84" s="49">
        <v>511.40000000000003</v>
      </c>
      <c r="CJ84" s="306"/>
      <c r="CK84" s="49">
        <v>0</v>
      </c>
      <c r="CL84" s="49">
        <v>103.2</v>
      </c>
      <c r="CM84" s="49">
        <v>68.25</v>
      </c>
      <c r="CN84" s="49">
        <v>561.5</v>
      </c>
      <c r="CO84" s="342"/>
      <c r="CP84" s="49">
        <v>0</v>
      </c>
      <c r="CQ84" s="49">
        <v>164.75000000000182</v>
      </c>
      <c r="CR84" s="49">
        <v>231.60000000000002</v>
      </c>
      <c r="CS84" s="49">
        <v>380.29999999999995</v>
      </c>
      <c r="CT84" s="306"/>
      <c r="CU84" s="49">
        <v>0</v>
      </c>
      <c r="CV84" s="49">
        <v>180.45000000000346</v>
      </c>
      <c r="CW84" s="49">
        <v>732.03749999999991</v>
      </c>
      <c r="CX84" s="49">
        <v>706</v>
      </c>
      <c r="CY84" s="342"/>
      <c r="CZ84" s="49">
        <v>0</v>
      </c>
      <c r="DA84" s="49">
        <v>149.84999999999997</v>
      </c>
      <c r="DB84" s="49">
        <v>97.125</v>
      </c>
      <c r="DC84" s="49">
        <v>0</v>
      </c>
      <c r="DD84" s="306"/>
      <c r="DE84" s="49">
        <v>0</v>
      </c>
      <c r="DF84" s="49">
        <v>1141.2999999999993</v>
      </c>
      <c r="DG84" s="49">
        <v>1692.4500000000003</v>
      </c>
      <c r="DH84" s="298">
        <v>3083.4999999999995</v>
      </c>
      <c r="DI84" s="306"/>
      <c r="DJ84" s="298">
        <v>0</v>
      </c>
      <c r="DK84" s="298">
        <v>206.94999999999982</v>
      </c>
      <c r="DL84" s="298">
        <v>524.47500000000002</v>
      </c>
      <c r="DM84" s="49">
        <v>1082.6000000000001</v>
      </c>
      <c r="DN84" s="306"/>
      <c r="DO84" s="49">
        <v>0</v>
      </c>
      <c r="DP84" s="49">
        <v>281.59999999999764</v>
      </c>
      <c r="DQ84" s="49">
        <v>486</v>
      </c>
      <c r="DR84" s="49">
        <v>523.5</v>
      </c>
      <c r="DS84" s="306"/>
      <c r="DT84" s="49">
        <v>0</v>
      </c>
      <c r="DU84" s="49">
        <v>0</v>
      </c>
      <c r="DV84" s="49">
        <v>0</v>
      </c>
      <c r="DW84" s="49">
        <v>0</v>
      </c>
      <c r="DX84" s="306"/>
      <c r="DY84" s="49">
        <v>0</v>
      </c>
      <c r="DZ84" s="49">
        <v>1541.5500000000011</v>
      </c>
      <c r="EA84" s="49">
        <v>2842.4250000000002</v>
      </c>
      <c r="EB84" s="298">
        <v>3780.2000000000007</v>
      </c>
      <c r="EC84" s="306"/>
      <c r="ED84" s="49">
        <v>0</v>
      </c>
      <c r="EE84" s="49">
        <v>104.100000000004</v>
      </c>
      <c r="EF84" s="49">
        <v>0</v>
      </c>
      <c r="EG84" s="49">
        <v>312.70000000000005</v>
      </c>
      <c r="EH84" s="306"/>
      <c r="EI84" s="49">
        <v>0</v>
      </c>
      <c r="EJ84" s="49">
        <v>183.50000000000182</v>
      </c>
      <c r="EK84" s="49">
        <v>464.40000000000009</v>
      </c>
      <c r="EL84" s="49">
        <v>255.4</v>
      </c>
      <c r="EM84" s="306"/>
      <c r="EN84" s="49">
        <v>0</v>
      </c>
      <c r="EO84" s="49">
        <v>280.10000000000218</v>
      </c>
      <c r="EP84" s="49">
        <v>409.5</v>
      </c>
      <c r="EQ84" s="49">
        <v>427.29999999999995</v>
      </c>
      <c r="ER84" s="306"/>
      <c r="ES84" s="49">
        <v>0</v>
      </c>
      <c r="ET84" s="49">
        <v>233.40000000000327</v>
      </c>
      <c r="EU84" s="49">
        <v>391.42499999999995</v>
      </c>
      <c r="EV84" s="49">
        <v>231.3</v>
      </c>
      <c r="EW84" s="306"/>
      <c r="EX84">
        <v>0</v>
      </c>
      <c r="EY84">
        <v>1508.0500000000011</v>
      </c>
      <c r="EZ84">
        <v>2150.4749999999999</v>
      </c>
      <c r="FA84" s="414">
        <v>2946.8</v>
      </c>
      <c r="FB84" s="306"/>
      <c r="FC84" s="49">
        <v>0</v>
      </c>
      <c r="FD84" s="49">
        <v>81.950000000002547</v>
      </c>
      <c r="FE84" s="49">
        <v>140.625</v>
      </c>
      <c r="FF84" s="49">
        <v>196.8</v>
      </c>
      <c r="FG84" s="306"/>
      <c r="FH84" s="315">
        <v>0</v>
      </c>
      <c r="FI84" s="315">
        <v>211.8</v>
      </c>
      <c r="FJ84" s="315">
        <v>308.02499999999998</v>
      </c>
      <c r="FK84" s="49">
        <v>39.200000000000003</v>
      </c>
      <c r="FL84" s="306"/>
      <c r="FM84" s="315">
        <v>0</v>
      </c>
      <c r="FN84" s="315">
        <v>43</v>
      </c>
      <c r="FO84" s="315">
        <v>157.19999999999999</v>
      </c>
      <c r="FP84" s="49">
        <v>185.2</v>
      </c>
      <c r="FQ84" s="306"/>
      <c r="FR84" s="49">
        <v>0</v>
      </c>
      <c r="FS84" s="49">
        <v>177.59999999999997</v>
      </c>
      <c r="FT84" s="49">
        <v>257.02499999999998</v>
      </c>
      <c r="FU84" s="49">
        <v>426.40000000000003</v>
      </c>
      <c r="FV84" s="306"/>
      <c r="FW84" s="49">
        <v>0</v>
      </c>
      <c r="FX84" s="49">
        <v>341.05000000000109</v>
      </c>
      <c r="FY84" s="49">
        <v>179.10000000000002</v>
      </c>
      <c r="FZ84" s="49">
        <v>392.40000000000009</v>
      </c>
      <c r="GA84" s="306"/>
      <c r="GB84" s="49">
        <v>0</v>
      </c>
      <c r="GC84" s="49">
        <v>547.69999999997822</v>
      </c>
      <c r="GD84" s="49">
        <v>751.65000000000009</v>
      </c>
      <c r="GE84" s="49">
        <v>1001.2</v>
      </c>
      <c r="GF84" s="306"/>
      <c r="GG84" s="315">
        <v>0</v>
      </c>
      <c r="GH84" s="315">
        <v>186.5</v>
      </c>
      <c r="GI84" s="315">
        <v>301.5</v>
      </c>
      <c r="GJ84" s="49">
        <v>416</v>
      </c>
      <c r="GK84" s="306"/>
      <c r="GL84" s="49">
        <v>0</v>
      </c>
      <c r="GM84" s="49">
        <v>0</v>
      </c>
      <c r="GN84" s="49">
        <v>426.82499999999993</v>
      </c>
      <c r="GO84" s="49">
        <v>0</v>
      </c>
      <c r="GP84" s="306"/>
    </row>
    <row r="85" spans="1:198" ht="18">
      <c r="A85" s="81" t="s">
        <v>1593</v>
      </c>
      <c r="B85" s="45">
        <f t="shared" si="2"/>
        <v>57662.150000000031</v>
      </c>
      <c r="C85" s="41"/>
      <c r="D85" s="49">
        <v>121.12499999999997</v>
      </c>
      <c r="E85" s="49">
        <v>231.14999999999998</v>
      </c>
      <c r="F85" s="49">
        <v>477.6</v>
      </c>
      <c r="G85" s="49">
        <v>43.900000000000006</v>
      </c>
      <c r="H85" s="342"/>
      <c r="I85" s="49">
        <v>57.474999999999966</v>
      </c>
      <c r="J85" s="49">
        <v>72</v>
      </c>
      <c r="K85" s="49">
        <v>336</v>
      </c>
      <c r="L85" s="49">
        <v>14.3</v>
      </c>
      <c r="M85" s="342"/>
      <c r="N85" s="49">
        <v>112.07500000000005</v>
      </c>
      <c r="O85" s="49">
        <v>268.5</v>
      </c>
      <c r="P85" s="49">
        <v>703.2</v>
      </c>
      <c r="Q85" s="573">
        <v>174.5</v>
      </c>
      <c r="R85" s="342"/>
      <c r="S85" s="298">
        <v>64.249999999999943</v>
      </c>
      <c r="T85" s="298">
        <v>132.29999999999995</v>
      </c>
      <c r="U85" s="298">
        <v>119.625</v>
      </c>
      <c r="V85" s="49">
        <v>208.6</v>
      </c>
      <c r="W85" s="342"/>
      <c r="X85" s="49">
        <v>74.749999999999829</v>
      </c>
      <c r="Y85" s="49">
        <v>111.00000000000045</v>
      </c>
      <c r="Z85" s="49">
        <v>239.85000000000002</v>
      </c>
      <c r="AA85" s="49">
        <v>462</v>
      </c>
      <c r="AB85" s="342"/>
      <c r="AC85" s="49">
        <v>140.54999999999981</v>
      </c>
      <c r="AD85" s="49">
        <v>556.10000000000014</v>
      </c>
      <c r="AE85" s="49">
        <v>492.15</v>
      </c>
      <c r="AF85" s="49">
        <v>512.90000000000009</v>
      </c>
      <c r="AG85" s="342"/>
      <c r="AH85" s="49">
        <v>232.44999999999982</v>
      </c>
      <c r="AI85" s="49">
        <v>317.54999999999882</v>
      </c>
      <c r="AJ85" s="49">
        <v>701.02500000000009</v>
      </c>
      <c r="AK85" s="49">
        <v>593.20000000000005</v>
      </c>
      <c r="AL85" s="342"/>
      <c r="AM85" s="49">
        <v>108.07499999999982</v>
      </c>
      <c r="AN85" s="49">
        <v>240.69999999999891</v>
      </c>
      <c r="AO85" s="49">
        <v>267.45000000000005</v>
      </c>
      <c r="AP85" s="49">
        <v>395</v>
      </c>
      <c r="AQ85" s="342"/>
      <c r="AR85" s="49">
        <v>99.499999999999545</v>
      </c>
      <c r="AS85" s="49">
        <v>126.15</v>
      </c>
      <c r="AT85" s="49">
        <v>155.02499999999998</v>
      </c>
      <c r="AU85" s="49">
        <v>211.8</v>
      </c>
      <c r="AV85" s="342"/>
      <c r="AW85" s="49">
        <v>48.999999999999545</v>
      </c>
      <c r="AX85" s="49">
        <v>440.69999999999936</v>
      </c>
      <c r="AY85" s="49">
        <v>643.72499999999991</v>
      </c>
      <c r="AZ85" s="49">
        <v>635.90000000000009</v>
      </c>
      <c r="BA85" s="342"/>
      <c r="BB85" s="49">
        <v>73.749999999999318</v>
      </c>
      <c r="BC85" s="49">
        <v>222.3</v>
      </c>
      <c r="BD85" s="49">
        <v>213.29999999999998</v>
      </c>
      <c r="BE85" s="49">
        <v>52</v>
      </c>
      <c r="BF85" s="342"/>
      <c r="BG85" s="49">
        <v>52.149999999999636</v>
      </c>
      <c r="BH85" s="49">
        <v>97.7</v>
      </c>
      <c r="BI85" s="49">
        <v>313.35000000000002</v>
      </c>
      <c r="BJ85" s="49">
        <v>258.89999999999998</v>
      </c>
      <c r="BK85" s="342"/>
      <c r="BL85" s="49">
        <v>49.424999999999955</v>
      </c>
      <c r="BM85" s="49">
        <v>140.34999999999997</v>
      </c>
      <c r="BN85" s="49">
        <v>85.724999999999994</v>
      </c>
      <c r="BO85" s="49">
        <v>398.6</v>
      </c>
      <c r="BP85" s="342"/>
      <c r="BQ85" s="49">
        <v>38.025000000000091</v>
      </c>
      <c r="BR85" s="49">
        <v>235</v>
      </c>
      <c r="BS85" s="49">
        <v>136.80000000000001</v>
      </c>
      <c r="BT85" s="49">
        <v>254</v>
      </c>
      <c r="BU85" s="306"/>
      <c r="BV85" s="49">
        <v>133.97500000000014</v>
      </c>
      <c r="BW85" s="49">
        <v>358.14999999999964</v>
      </c>
      <c r="BX85" s="49">
        <v>571.42499999999995</v>
      </c>
      <c r="BY85" s="49">
        <v>152.4</v>
      </c>
      <c r="BZ85" s="342"/>
      <c r="CA85" s="49">
        <v>53.750000000000455</v>
      </c>
      <c r="CB85" s="49">
        <v>190.74999999999909</v>
      </c>
      <c r="CC85" s="49">
        <v>294.375</v>
      </c>
      <c r="CD85" s="49">
        <v>238</v>
      </c>
      <c r="CE85" s="306"/>
      <c r="CF85" s="315">
        <v>73.125000000000227</v>
      </c>
      <c r="CG85" s="315">
        <v>232.99999999999818</v>
      </c>
      <c r="CH85" s="315">
        <v>11.625</v>
      </c>
      <c r="CI85" s="49">
        <v>445</v>
      </c>
      <c r="CJ85" s="306"/>
      <c r="CK85" s="49">
        <v>52.825000000000273</v>
      </c>
      <c r="CL85" s="49">
        <v>183</v>
      </c>
      <c r="CM85" s="49">
        <v>162.375</v>
      </c>
      <c r="CN85" s="49">
        <v>455.20000000000005</v>
      </c>
      <c r="CO85" s="342"/>
      <c r="CP85" s="49">
        <v>79.375</v>
      </c>
      <c r="CQ85" s="49">
        <v>250.09999999999764</v>
      </c>
      <c r="CR85" s="49">
        <v>231.97500000000002</v>
      </c>
      <c r="CS85" s="49">
        <v>519.54999999999995</v>
      </c>
      <c r="CT85" s="306"/>
      <c r="CU85" s="49">
        <v>105.70000000000005</v>
      </c>
      <c r="CV85" s="49">
        <v>308.199999999998</v>
      </c>
      <c r="CW85" s="49">
        <v>629.47499999999991</v>
      </c>
      <c r="CX85" s="49">
        <v>327.70000000000005</v>
      </c>
      <c r="CY85" s="342"/>
      <c r="CZ85" s="49">
        <v>11.274999999999636</v>
      </c>
      <c r="DA85" s="49">
        <v>19.5</v>
      </c>
      <c r="DB85" s="49">
        <v>172.125</v>
      </c>
      <c r="DC85" s="49">
        <v>300.75</v>
      </c>
      <c r="DD85" s="306"/>
      <c r="DE85" s="49">
        <v>537.69999999999993</v>
      </c>
      <c r="DF85" s="49">
        <v>1032.4500000000007</v>
      </c>
      <c r="DG85" s="49">
        <v>2339.9249999999997</v>
      </c>
      <c r="DH85" s="298">
        <v>1723.3999999999999</v>
      </c>
      <c r="DI85" s="306"/>
      <c r="DJ85" s="298">
        <v>98.700000000000273</v>
      </c>
      <c r="DK85" s="298">
        <v>322.45000000000073</v>
      </c>
      <c r="DL85" s="298">
        <v>436.57500000000005</v>
      </c>
      <c r="DM85" s="49">
        <v>837.99999999999989</v>
      </c>
      <c r="DN85" s="306"/>
      <c r="DO85" s="49">
        <v>120.29999999999973</v>
      </c>
      <c r="DP85" s="49">
        <v>382.45000000000164</v>
      </c>
      <c r="DQ85" s="49">
        <v>556.20000000000005</v>
      </c>
      <c r="DR85" s="49">
        <v>422.05</v>
      </c>
      <c r="DS85" s="306"/>
      <c r="DT85" s="49">
        <v>0</v>
      </c>
      <c r="DU85" s="49">
        <v>0</v>
      </c>
      <c r="DV85" s="49">
        <v>0</v>
      </c>
      <c r="DW85" s="49">
        <v>200.9</v>
      </c>
      <c r="DX85" s="306"/>
      <c r="DY85" s="49">
        <v>934.850000000004</v>
      </c>
      <c r="DZ85" s="49">
        <v>1814.6499999999996</v>
      </c>
      <c r="EA85" s="49">
        <v>3286.1250000000009</v>
      </c>
      <c r="EB85" s="298">
        <v>4231.8999999999996</v>
      </c>
      <c r="EC85" s="306"/>
      <c r="ED85" s="49">
        <v>102.77499999999964</v>
      </c>
      <c r="EE85" s="49">
        <v>103.49999999999818</v>
      </c>
      <c r="EF85" s="49">
        <v>176.02499999999998</v>
      </c>
      <c r="EG85" s="49">
        <v>250.25</v>
      </c>
      <c r="EH85" s="306"/>
      <c r="EI85" s="49">
        <v>100.27499999999873</v>
      </c>
      <c r="EJ85" s="49">
        <v>136.24999999999818</v>
      </c>
      <c r="EK85" s="49">
        <v>74.775000000000006</v>
      </c>
      <c r="EL85" s="49">
        <v>310.7</v>
      </c>
      <c r="EM85" s="306"/>
      <c r="EN85" s="49">
        <v>0</v>
      </c>
      <c r="EO85" s="49">
        <v>102.74999999999818</v>
      </c>
      <c r="EP85" s="49">
        <v>535.27499999999998</v>
      </c>
      <c r="EQ85" s="49">
        <v>167.89999999999998</v>
      </c>
      <c r="ER85" s="306"/>
      <c r="ES85" s="49">
        <v>57.399999999998727</v>
      </c>
      <c r="ET85" s="49">
        <v>125.19999999999891</v>
      </c>
      <c r="EU85" s="49">
        <v>279.97500000000002</v>
      </c>
      <c r="EV85" s="49">
        <v>161.5</v>
      </c>
      <c r="EW85" s="306"/>
      <c r="EX85">
        <v>711.42499999999984</v>
      </c>
      <c r="EY85">
        <v>1890.3999999999996</v>
      </c>
      <c r="EZ85">
        <v>1957.2749999999999</v>
      </c>
      <c r="FA85" s="414">
        <v>3483.8</v>
      </c>
      <c r="FB85" s="306"/>
      <c r="FC85" s="49">
        <v>63.524999999998727</v>
      </c>
      <c r="FD85" s="49">
        <v>16.799999999997453</v>
      </c>
      <c r="FE85" s="49">
        <v>164.55</v>
      </c>
      <c r="FF85" s="49">
        <v>95.2</v>
      </c>
      <c r="FG85" s="306"/>
      <c r="FH85" s="315">
        <v>76.149999999998727</v>
      </c>
      <c r="FI85" s="315">
        <v>192.19999999999996</v>
      </c>
      <c r="FJ85" s="315">
        <v>285.29999999999995</v>
      </c>
      <c r="FK85" s="49">
        <v>122.15</v>
      </c>
      <c r="FL85" s="306"/>
      <c r="FM85" s="315">
        <v>111.59999999999854</v>
      </c>
      <c r="FN85" s="315">
        <v>29.049999999997453</v>
      </c>
      <c r="FO85" s="315">
        <v>157.42500000000001</v>
      </c>
      <c r="FP85" s="49">
        <v>615.25</v>
      </c>
      <c r="FQ85" s="306"/>
      <c r="FR85" s="49">
        <v>62.549999999998363</v>
      </c>
      <c r="FS85" s="49">
        <v>185.45</v>
      </c>
      <c r="FT85" s="49">
        <v>315.22500000000002</v>
      </c>
      <c r="FU85" s="49">
        <v>417.5</v>
      </c>
      <c r="FV85" s="306"/>
      <c r="FW85" s="49">
        <v>0</v>
      </c>
      <c r="FX85" s="49">
        <v>167.94999999999709</v>
      </c>
      <c r="FY85" s="49">
        <v>298.57500000000005</v>
      </c>
      <c r="FZ85" s="49">
        <v>291.3</v>
      </c>
      <c r="GA85" s="306"/>
      <c r="GB85" s="49">
        <v>303.34999999999764</v>
      </c>
      <c r="GC85" s="49">
        <v>547.60000000003129</v>
      </c>
      <c r="GD85" s="49">
        <v>795.75</v>
      </c>
      <c r="GE85" s="49">
        <v>896.3</v>
      </c>
      <c r="GF85" s="306"/>
      <c r="GG85" s="315">
        <v>93.25</v>
      </c>
      <c r="GH85" s="315">
        <v>195.75</v>
      </c>
      <c r="GI85" s="315">
        <v>272.25</v>
      </c>
      <c r="GJ85" s="49">
        <v>183.5</v>
      </c>
      <c r="GK85" s="306"/>
      <c r="GL85" s="49">
        <v>0</v>
      </c>
      <c r="GM85" s="49">
        <v>0</v>
      </c>
      <c r="GN85" s="49">
        <v>571.34999999999991</v>
      </c>
      <c r="GO85" s="49">
        <v>0</v>
      </c>
      <c r="GP85" s="306"/>
    </row>
    <row r="86" spans="1:198" s="38" customFormat="1" ht="18">
      <c r="A86" s="38" t="s">
        <v>3163</v>
      </c>
      <c r="B86" s="45">
        <f t="shared" si="2"/>
        <v>23703.412499999999</v>
      </c>
      <c r="C86" s="41"/>
      <c r="D86" s="49">
        <v>0</v>
      </c>
      <c r="E86" s="49">
        <v>0</v>
      </c>
      <c r="F86" s="49">
        <v>247.57500000000002</v>
      </c>
      <c r="G86" s="49">
        <v>242.2</v>
      </c>
      <c r="H86" s="342"/>
      <c r="I86" s="49">
        <v>0</v>
      </c>
      <c r="J86" s="49">
        <v>0</v>
      </c>
      <c r="K86" s="49">
        <v>190.8</v>
      </c>
      <c r="L86" s="49">
        <v>265</v>
      </c>
      <c r="M86" s="342"/>
      <c r="N86" s="49">
        <v>0</v>
      </c>
      <c r="O86" s="49">
        <v>0</v>
      </c>
      <c r="P86" s="49">
        <v>400.53750000000002</v>
      </c>
      <c r="Q86" s="573">
        <v>457.00000000000006</v>
      </c>
      <c r="R86" s="342"/>
      <c r="S86" s="298">
        <v>0</v>
      </c>
      <c r="T86" s="298">
        <v>0</v>
      </c>
      <c r="U86" s="298">
        <v>0</v>
      </c>
      <c r="V86" s="49">
        <v>176.29999999999998</v>
      </c>
      <c r="W86" s="342"/>
      <c r="X86" s="49">
        <v>0</v>
      </c>
      <c r="Y86" s="49">
        <v>0</v>
      </c>
      <c r="Z86" s="49">
        <v>0</v>
      </c>
      <c r="AA86" s="49">
        <v>381</v>
      </c>
      <c r="AB86" s="342"/>
      <c r="AC86" s="49">
        <v>0</v>
      </c>
      <c r="AD86" s="49">
        <v>0</v>
      </c>
      <c r="AE86" s="49">
        <v>0</v>
      </c>
      <c r="AF86" s="49">
        <v>267.79999999999995</v>
      </c>
      <c r="AG86" s="342"/>
      <c r="AH86" s="49">
        <v>0</v>
      </c>
      <c r="AI86" s="49">
        <v>0</v>
      </c>
      <c r="AJ86" s="49">
        <v>0</v>
      </c>
      <c r="AK86" s="49">
        <v>435.3</v>
      </c>
      <c r="AL86" s="342"/>
      <c r="AM86" s="49">
        <v>0</v>
      </c>
      <c r="AN86" s="49">
        <v>0</v>
      </c>
      <c r="AO86" s="49">
        <v>0</v>
      </c>
      <c r="AP86" s="49">
        <v>373.95</v>
      </c>
      <c r="AQ86" s="342"/>
      <c r="AR86" s="49">
        <v>0</v>
      </c>
      <c r="AS86" s="49">
        <v>0</v>
      </c>
      <c r="AT86" s="49">
        <v>0</v>
      </c>
      <c r="AU86" s="49">
        <v>253.5</v>
      </c>
      <c r="AV86" s="342"/>
      <c r="AW86" s="49">
        <v>0</v>
      </c>
      <c r="AX86" s="49">
        <v>0</v>
      </c>
      <c r="AY86" s="49">
        <v>0</v>
      </c>
      <c r="AZ86" s="49">
        <v>761.00000000000011</v>
      </c>
      <c r="BA86" s="342"/>
      <c r="BB86" s="49">
        <v>0</v>
      </c>
      <c r="BC86" s="49">
        <v>0</v>
      </c>
      <c r="BD86" s="49">
        <v>0</v>
      </c>
      <c r="BE86" s="49">
        <v>182.60000000000002</v>
      </c>
      <c r="BF86" s="342"/>
      <c r="BG86" s="49">
        <v>0</v>
      </c>
      <c r="BH86" s="49">
        <v>0</v>
      </c>
      <c r="BI86" s="49">
        <v>0</v>
      </c>
      <c r="BJ86" s="49">
        <v>116.3</v>
      </c>
      <c r="BK86" s="342"/>
      <c r="BL86" s="49">
        <v>0</v>
      </c>
      <c r="BM86" s="49">
        <v>0</v>
      </c>
      <c r="BN86" s="49">
        <v>0</v>
      </c>
      <c r="BO86" s="49">
        <v>426.7</v>
      </c>
      <c r="BP86" s="342"/>
      <c r="BQ86" s="49">
        <v>0</v>
      </c>
      <c r="BR86" s="49">
        <v>0</v>
      </c>
      <c r="BS86" s="49">
        <v>0</v>
      </c>
      <c r="BT86" s="49">
        <v>429.40000000000003</v>
      </c>
      <c r="BU86" s="306"/>
      <c r="BV86" s="49">
        <v>0</v>
      </c>
      <c r="BW86" s="49">
        <v>0</v>
      </c>
      <c r="BX86" s="49">
        <v>0</v>
      </c>
      <c r="BY86" s="49">
        <v>863.1</v>
      </c>
      <c r="BZ86" s="342"/>
      <c r="CA86" s="49">
        <v>0</v>
      </c>
      <c r="CB86" s="49">
        <v>0</v>
      </c>
      <c r="CC86" s="49">
        <v>0</v>
      </c>
      <c r="CD86" s="49">
        <v>495.79999999999995</v>
      </c>
      <c r="CE86" s="306"/>
      <c r="CF86" s="315">
        <v>0</v>
      </c>
      <c r="CG86" s="315">
        <v>0</v>
      </c>
      <c r="CH86" s="315">
        <v>0</v>
      </c>
      <c r="CI86" s="49">
        <v>448.2</v>
      </c>
      <c r="CJ86" s="306"/>
      <c r="CK86" s="49">
        <v>0</v>
      </c>
      <c r="CL86" s="49">
        <v>0</v>
      </c>
      <c r="CM86" s="49">
        <v>0</v>
      </c>
      <c r="CN86" s="49">
        <v>385.10000000000008</v>
      </c>
      <c r="CO86" s="342"/>
      <c r="CP86" s="49">
        <v>0</v>
      </c>
      <c r="CQ86" s="49">
        <v>0</v>
      </c>
      <c r="CR86" s="49">
        <v>0</v>
      </c>
      <c r="CS86" s="49">
        <v>652.20000000000005</v>
      </c>
      <c r="CT86" s="306"/>
      <c r="CU86" s="49">
        <v>0</v>
      </c>
      <c r="CV86" s="49">
        <v>0</v>
      </c>
      <c r="CW86" s="49">
        <v>0</v>
      </c>
      <c r="CX86" s="49">
        <v>517.20000000000005</v>
      </c>
      <c r="CY86" s="342"/>
      <c r="CZ86" s="49">
        <v>0</v>
      </c>
      <c r="DA86" s="49">
        <v>0</v>
      </c>
      <c r="DB86" s="49">
        <v>0</v>
      </c>
      <c r="DC86" s="49">
        <v>105.4</v>
      </c>
      <c r="DD86" s="306"/>
      <c r="DE86" s="49">
        <v>0</v>
      </c>
      <c r="DF86" s="49">
        <v>0</v>
      </c>
      <c r="DG86" s="49">
        <v>0</v>
      </c>
      <c r="DH86" s="298">
        <v>1630.4999999999998</v>
      </c>
      <c r="DI86" s="306"/>
      <c r="DJ86" s="298">
        <v>0</v>
      </c>
      <c r="DK86" s="298">
        <v>0</v>
      </c>
      <c r="DL86" s="298">
        <v>0</v>
      </c>
      <c r="DM86" s="49">
        <v>934.55000000000018</v>
      </c>
      <c r="DN86" s="306"/>
      <c r="DO86" s="49">
        <v>0</v>
      </c>
      <c r="DP86" s="49">
        <v>0</v>
      </c>
      <c r="DQ86" s="49">
        <v>0</v>
      </c>
      <c r="DR86" s="49">
        <v>592.09999999999991</v>
      </c>
      <c r="DS86" s="306"/>
      <c r="DT86" s="49">
        <v>0</v>
      </c>
      <c r="DU86" s="49">
        <v>0</v>
      </c>
      <c r="DV86" s="49">
        <v>0</v>
      </c>
      <c r="DW86" s="49">
        <v>49.8</v>
      </c>
      <c r="DX86" s="306"/>
      <c r="DY86" s="49">
        <v>0</v>
      </c>
      <c r="DZ86" s="49">
        <v>0</v>
      </c>
      <c r="EA86" s="49">
        <v>0</v>
      </c>
      <c r="EB86" s="298">
        <v>4081.9999999999991</v>
      </c>
      <c r="EC86" s="306"/>
      <c r="ED86" s="49">
        <v>0</v>
      </c>
      <c r="EE86" s="49">
        <v>0</v>
      </c>
      <c r="EF86" s="49">
        <v>0</v>
      </c>
      <c r="EG86" s="49">
        <v>231.4</v>
      </c>
      <c r="EH86" s="306"/>
      <c r="EI86" s="49">
        <v>0</v>
      </c>
      <c r="EJ86" s="49">
        <v>0</v>
      </c>
      <c r="EK86" s="49">
        <v>0</v>
      </c>
      <c r="EL86" s="49">
        <v>129.70000000000002</v>
      </c>
      <c r="EM86" s="306"/>
      <c r="EN86" s="49">
        <v>0</v>
      </c>
      <c r="EO86" s="49">
        <v>0</v>
      </c>
      <c r="EP86" s="49">
        <v>0</v>
      </c>
      <c r="EQ86" s="49">
        <v>553.6</v>
      </c>
      <c r="ER86" s="306"/>
      <c r="ES86" s="49">
        <v>0</v>
      </c>
      <c r="ET86" s="49">
        <v>0</v>
      </c>
      <c r="EU86" s="49">
        <v>0</v>
      </c>
      <c r="EV86" s="49">
        <v>441.9</v>
      </c>
      <c r="EW86" s="306"/>
      <c r="EX86">
        <v>0</v>
      </c>
      <c r="EY86">
        <v>0</v>
      </c>
      <c r="EZ86">
        <v>0</v>
      </c>
      <c r="FA86" s="414">
        <v>3219.5999999999995</v>
      </c>
      <c r="FB86" s="306"/>
      <c r="FC86" s="49">
        <v>0</v>
      </c>
      <c r="FD86" s="49">
        <v>0</v>
      </c>
      <c r="FE86" s="49">
        <v>0</v>
      </c>
      <c r="FF86" s="49">
        <v>292.5</v>
      </c>
      <c r="FG86" s="306"/>
      <c r="FH86" s="315">
        <v>0</v>
      </c>
      <c r="FI86" s="315">
        <v>0</v>
      </c>
      <c r="FJ86" s="315">
        <v>0</v>
      </c>
      <c r="FK86" s="49">
        <v>112.8</v>
      </c>
      <c r="FL86" s="306"/>
      <c r="FM86" s="315">
        <v>0</v>
      </c>
      <c r="FN86" s="315">
        <v>0</v>
      </c>
      <c r="FO86" s="315">
        <v>0</v>
      </c>
      <c r="FP86" s="49">
        <v>422.3</v>
      </c>
      <c r="FQ86" s="306"/>
      <c r="FR86" s="49">
        <v>0</v>
      </c>
      <c r="FS86" s="49">
        <v>0</v>
      </c>
      <c r="FT86" s="49">
        <v>0</v>
      </c>
      <c r="FU86" s="49">
        <v>433.50000000000006</v>
      </c>
      <c r="FV86" s="306"/>
      <c r="FW86" s="49">
        <v>0</v>
      </c>
      <c r="FX86" s="49">
        <v>0</v>
      </c>
      <c r="FY86" s="49">
        <v>0</v>
      </c>
      <c r="FZ86" s="49">
        <v>162.19999999999999</v>
      </c>
      <c r="GA86" s="306"/>
      <c r="GB86" s="49">
        <v>0</v>
      </c>
      <c r="GC86" s="49">
        <v>0</v>
      </c>
      <c r="GD86" s="49">
        <v>0</v>
      </c>
      <c r="GE86" s="49">
        <v>1037.5</v>
      </c>
      <c r="GF86" s="306"/>
      <c r="GG86" s="315">
        <v>0</v>
      </c>
      <c r="GH86" s="315">
        <v>0</v>
      </c>
      <c r="GI86" s="315">
        <v>0</v>
      </c>
      <c r="GJ86" s="49">
        <v>303.5</v>
      </c>
      <c r="GK86" s="306"/>
      <c r="GL86" s="49">
        <v>0</v>
      </c>
      <c r="GM86" s="49">
        <v>0</v>
      </c>
      <c r="GN86" s="49">
        <v>0</v>
      </c>
      <c r="GO86" s="49">
        <v>0</v>
      </c>
      <c r="GP86" s="306"/>
    </row>
    <row r="87" spans="1:198" ht="18">
      <c r="A87" s="40" t="s">
        <v>629</v>
      </c>
      <c r="B87" s="45">
        <f t="shared" si="2"/>
        <v>61215.15</v>
      </c>
      <c r="C87" s="41"/>
      <c r="D87" s="49">
        <v>62.45</v>
      </c>
      <c r="E87" s="49">
        <v>140.55000000000001</v>
      </c>
      <c r="F87" s="49">
        <v>198.60000000000002</v>
      </c>
      <c r="G87" s="49">
        <v>275.59999999999997</v>
      </c>
      <c r="H87" s="342"/>
      <c r="I87" s="49">
        <v>72.074999999999989</v>
      </c>
      <c r="J87" s="49">
        <v>14.25</v>
      </c>
      <c r="K87" s="49">
        <v>286.875</v>
      </c>
      <c r="L87" s="49">
        <v>362.6</v>
      </c>
      <c r="M87" s="342"/>
      <c r="N87" s="49">
        <v>191.80000000000007</v>
      </c>
      <c r="O87" s="49">
        <v>100.2</v>
      </c>
      <c r="P87" s="49">
        <v>458.4375</v>
      </c>
      <c r="Q87" s="573">
        <v>951.69999999999993</v>
      </c>
      <c r="R87" s="342"/>
      <c r="S87" s="298">
        <v>84.5</v>
      </c>
      <c r="T87" s="298">
        <v>122.64999999999998</v>
      </c>
      <c r="U87" s="298">
        <v>110.625</v>
      </c>
      <c r="V87" s="49">
        <v>144</v>
      </c>
      <c r="W87" s="342"/>
      <c r="X87" s="49">
        <v>69.349999999999909</v>
      </c>
      <c r="Y87" s="49">
        <v>186.25000000000045</v>
      </c>
      <c r="Z87" s="49">
        <v>289.87500000000006</v>
      </c>
      <c r="AA87" s="49">
        <v>347.9</v>
      </c>
      <c r="AB87" s="342"/>
      <c r="AC87" s="49">
        <v>164.99999999999989</v>
      </c>
      <c r="AD87" s="49">
        <v>449.20000000000027</v>
      </c>
      <c r="AE87" s="49">
        <v>246.89999999999998</v>
      </c>
      <c r="AF87" s="49">
        <v>307.70000000000005</v>
      </c>
      <c r="AG87" s="342"/>
      <c r="AH87" s="49">
        <v>277.74999999999955</v>
      </c>
      <c r="AI87" s="49">
        <v>226.35000000000036</v>
      </c>
      <c r="AJ87" s="49">
        <v>708.07500000000005</v>
      </c>
      <c r="AK87" s="49">
        <v>772.4</v>
      </c>
      <c r="AL87" s="342"/>
      <c r="AM87" s="49">
        <v>94.324999999999363</v>
      </c>
      <c r="AN87" s="49">
        <v>260.09999999999991</v>
      </c>
      <c r="AO87" s="49">
        <v>348.1875</v>
      </c>
      <c r="AP87" s="49">
        <v>451.05</v>
      </c>
      <c r="AQ87" s="342"/>
      <c r="AR87" s="49">
        <v>121.74999999999977</v>
      </c>
      <c r="AS87" s="49">
        <v>261.8</v>
      </c>
      <c r="AT87" s="49">
        <v>318.82500000000005</v>
      </c>
      <c r="AU87" s="49">
        <v>185.1</v>
      </c>
      <c r="AV87" s="342"/>
      <c r="AW87" s="49">
        <v>225.77500000000009</v>
      </c>
      <c r="AX87" s="49">
        <v>351.09999999999991</v>
      </c>
      <c r="AY87" s="49">
        <v>629.0625</v>
      </c>
      <c r="AZ87" s="49">
        <v>838.4</v>
      </c>
      <c r="BA87" s="342"/>
      <c r="BB87" s="49">
        <v>40.549999999999727</v>
      </c>
      <c r="BC87" s="49">
        <v>241.59999999999997</v>
      </c>
      <c r="BD87" s="49">
        <v>212.625</v>
      </c>
      <c r="BE87" s="49">
        <v>280</v>
      </c>
      <c r="BF87" s="342"/>
      <c r="BG87" s="49">
        <v>87.749999999999545</v>
      </c>
      <c r="BH87" s="49">
        <v>146.19999999999999</v>
      </c>
      <c r="BI87" s="49">
        <v>291.22500000000002</v>
      </c>
      <c r="BJ87" s="49">
        <v>275.7</v>
      </c>
      <c r="BK87" s="342"/>
      <c r="BL87" s="49">
        <v>49.874999999999773</v>
      </c>
      <c r="BM87" s="49">
        <v>118.04999999999998</v>
      </c>
      <c r="BN87" s="49">
        <v>38.700000000000003</v>
      </c>
      <c r="BO87" s="49">
        <v>265.39999999999998</v>
      </c>
      <c r="BP87" s="342"/>
      <c r="BQ87" s="49">
        <v>72.124999999999773</v>
      </c>
      <c r="BR87" s="49">
        <v>193.85000000000036</v>
      </c>
      <c r="BS87" s="49">
        <v>138.375</v>
      </c>
      <c r="BT87" s="49">
        <v>560.79999999999995</v>
      </c>
      <c r="BU87" s="306"/>
      <c r="BV87" s="49">
        <v>152.79999999999973</v>
      </c>
      <c r="BW87" s="49">
        <v>253.75000000000091</v>
      </c>
      <c r="BX87" s="49">
        <v>480.90000000000003</v>
      </c>
      <c r="BY87" s="49">
        <v>586.09999999999991</v>
      </c>
      <c r="BZ87" s="342"/>
      <c r="CA87" s="49">
        <v>30</v>
      </c>
      <c r="CB87" s="49">
        <v>140.55000000000109</v>
      </c>
      <c r="CC87" s="49">
        <v>273</v>
      </c>
      <c r="CD87" s="49">
        <v>633.6</v>
      </c>
      <c r="CE87" s="306"/>
      <c r="CF87" s="315">
        <v>32.674999999999727</v>
      </c>
      <c r="CG87" s="315">
        <v>158.40000000000055</v>
      </c>
      <c r="CH87" s="315">
        <v>154.05000000000001</v>
      </c>
      <c r="CI87" s="49">
        <v>567</v>
      </c>
      <c r="CJ87" s="306"/>
      <c r="CK87" s="49">
        <v>80.075000000000273</v>
      </c>
      <c r="CL87" s="49">
        <v>176.25</v>
      </c>
      <c r="CM87" s="49">
        <v>210.45000000000002</v>
      </c>
      <c r="CN87" s="49">
        <v>628.6</v>
      </c>
      <c r="CO87" s="342"/>
      <c r="CP87" s="49">
        <v>124.35000000000082</v>
      </c>
      <c r="CQ87" s="49">
        <v>162.800000000002</v>
      </c>
      <c r="CR87" s="49">
        <v>394.125</v>
      </c>
      <c r="CS87" s="49">
        <v>594</v>
      </c>
      <c r="CT87" s="306"/>
      <c r="CU87" s="49">
        <v>81.325000000001182</v>
      </c>
      <c r="CV87" s="49">
        <v>116.95000000000346</v>
      </c>
      <c r="CW87" s="49">
        <v>507.52499999999998</v>
      </c>
      <c r="CX87" s="49">
        <v>799.49999999999989</v>
      </c>
      <c r="CY87" s="342"/>
      <c r="CZ87" s="49">
        <v>60.125000000000455</v>
      </c>
      <c r="DA87" s="49">
        <v>91.2</v>
      </c>
      <c r="DB87" s="49">
        <v>185.25</v>
      </c>
      <c r="DC87" s="49">
        <v>0</v>
      </c>
      <c r="DD87" s="306"/>
      <c r="DE87" s="49">
        <v>681.44999999999982</v>
      </c>
      <c r="DF87" s="49">
        <v>237.59999999999854</v>
      </c>
      <c r="DG87" s="49">
        <v>2113.5750000000007</v>
      </c>
      <c r="DH87" s="298">
        <v>2940.8999999999996</v>
      </c>
      <c r="DI87" s="306"/>
      <c r="DJ87" s="298">
        <v>202.25000000000045</v>
      </c>
      <c r="DK87" s="298">
        <v>388.64999999999691</v>
      </c>
      <c r="DL87" s="298">
        <v>366.52499999999998</v>
      </c>
      <c r="DM87" s="49">
        <v>1081.1500000000001</v>
      </c>
      <c r="DN87" s="306"/>
      <c r="DO87" s="49">
        <v>122.30000000000064</v>
      </c>
      <c r="DP87" s="49">
        <v>476.19999999999709</v>
      </c>
      <c r="DQ87" s="49">
        <v>387.15000000000003</v>
      </c>
      <c r="DR87" s="49">
        <v>673.30000000000007</v>
      </c>
      <c r="DS87" s="306"/>
      <c r="DT87" s="49">
        <v>0</v>
      </c>
      <c r="DU87" s="49">
        <v>0</v>
      </c>
      <c r="DV87" s="49">
        <v>0</v>
      </c>
      <c r="DW87" s="49">
        <v>19.8</v>
      </c>
      <c r="DX87" s="306"/>
      <c r="DY87" s="49">
        <v>1156.1999999999921</v>
      </c>
      <c r="DZ87" s="49">
        <v>2125.4250000000002</v>
      </c>
      <c r="EA87" s="49">
        <v>3152.7375000000002</v>
      </c>
      <c r="EB87" s="298">
        <v>4458.5999999999995</v>
      </c>
      <c r="EC87" s="306"/>
      <c r="ED87" s="49">
        <v>64.125</v>
      </c>
      <c r="EE87" s="49">
        <v>137.39999999999782</v>
      </c>
      <c r="EF87" s="49">
        <v>152.77499999999998</v>
      </c>
      <c r="EG87" s="49">
        <v>319.10000000000002</v>
      </c>
      <c r="EH87" s="306"/>
      <c r="EI87" s="49">
        <v>88.575000000001637</v>
      </c>
      <c r="EJ87" s="49">
        <v>262.79999999999745</v>
      </c>
      <c r="EK87" s="49">
        <v>348.22500000000002</v>
      </c>
      <c r="EL87" s="49">
        <v>118.4</v>
      </c>
      <c r="EM87" s="306"/>
      <c r="EN87" s="49">
        <v>0</v>
      </c>
      <c r="EO87" s="49">
        <v>278.09999999999673</v>
      </c>
      <c r="EP87" s="49">
        <v>255.82499999999999</v>
      </c>
      <c r="EQ87" s="49">
        <v>418.4</v>
      </c>
      <c r="ER87" s="306"/>
      <c r="ES87" s="49">
        <v>66.250000000001819</v>
      </c>
      <c r="ET87" s="49">
        <v>143.74999999999636</v>
      </c>
      <c r="EU87" s="49">
        <v>153</v>
      </c>
      <c r="EV87" s="49">
        <v>236.7</v>
      </c>
      <c r="EW87" s="306"/>
      <c r="EX87">
        <v>1150</v>
      </c>
      <c r="EY87">
        <v>1709.4999999999982</v>
      </c>
      <c r="EZ87">
        <v>1729.125</v>
      </c>
      <c r="FA87" s="414">
        <v>3270.6000000000004</v>
      </c>
      <c r="FB87" s="306"/>
      <c r="FC87" s="49">
        <v>83.525000000000546</v>
      </c>
      <c r="FD87" s="49">
        <v>101.99999999999636</v>
      </c>
      <c r="FE87" s="49">
        <v>144.97500000000002</v>
      </c>
      <c r="FF87" s="49">
        <v>139.80000000000001</v>
      </c>
      <c r="FG87" s="306"/>
      <c r="FH87" s="315">
        <v>37.875</v>
      </c>
      <c r="FI87" s="315">
        <v>164.75</v>
      </c>
      <c r="FJ87" s="315">
        <v>245.02500000000003</v>
      </c>
      <c r="FK87" s="49">
        <v>120.4</v>
      </c>
      <c r="FL87" s="306"/>
      <c r="FM87" s="315">
        <v>92.875</v>
      </c>
      <c r="FN87" s="315">
        <v>99.424999999999272</v>
      </c>
      <c r="FO87" s="315">
        <v>295.72500000000002</v>
      </c>
      <c r="FP87" s="49">
        <v>214.6</v>
      </c>
      <c r="FQ87" s="306"/>
      <c r="FR87" s="49">
        <v>111.84999999999945</v>
      </c>
      <c r="FS87" s="49">
        <v>170.25</v>
      </c>
      <c r="FT87" s="49">
        <v>270.75</v>
      </c>
      <c r="FU87" s="49">
        <v>542.5</v>
      </c>
      <c r="FV87" s="306"/>
      <c r="FW87" s="49">
        <v>0</v>
      </c>
      <c r="FX87" s="49">
        <v>103.05000000000291</v>
      </c>
      <c r="FY87" s="49">
        <v>60.75</v>
      </c>
      <c r="FZ87" s="49">
        <v>290.8</v>
      </c>
      <c r="GA87" s="306"/>
      <c r="GB87" s="49">
        <v>217.65000000000236</v>
      </c>
      <c r="GC87" s="49">
        <v>460.55000000000911</v>
      </c>
      <c r="GD87" s="49">
        <v>565.04999999999995</v>
      </c>
      <c r="GE87" s="49">
        <v>1405</v>
      </c>
      <c r="GF87" s="306"/>
      <c r="GG87" s="315">
        <v>61.750000000001819</v>
      </c>
      <c r="GH87" s="315">
        <v>236.5</v>
      </c>
      <c r="GI87" s="315">
        <v>208.875</v>
      </c>
      <c r="GJ87" s="49">
        <v>381</v>
      </c>
      <c r="GK87" s="306"/>
      <c r="GL87" s="49">
        <v>0</v>
      </c>
      <c r="GM87" s="49">
        <v>0</v>
      </c>
      <c r="GN87" s="49">
        <v>504.07500000000005</v>
      </c>
      <c r="GO87" s="49">
        <v>0</v>
      </c>
      <c r="GP87" s="306"/>
    </row>
    <row r="88" spans="1:198" ht="18">
      <c r="A88" s="40" t="s">
        <v>2082</v>
      </c>
      <c r="B88" s="45">
        <f t="shared" si="2"/>
        <v>52547.362499999996</v>
      </c>
      <c r="C88" s="41"/>
      <c r="D88" s="49">
        <v>106.7</v>
      </c>
      <c r="E88" s="49">
        <v>279.52499999999998</v>
      </c>
      <c r="F88" s="49">
        <v>291.44999999999993</v>
      </c>
      <c r="G88" s="49">
        <v>106.89999999999999</v>
      </c>
      <c r="H88" s="342"/>
      <c r="I88" s="49">
        <v>44.350000000000023</v>
      </c>
      <c r="J88" s="49">
        <v>35.099999999999966</v>
      </c>
      <c r="K88" s="49">
        <v>139.64999999999998</v>
      </c>
      <c r="L88" s="49">
        <v>163.1</v>
      </c>
      <c r="M88" s="342"/>
      <c r="N88" s="49">
        <v>117.32499999999999</v>
      </c>
      <c r="O88" s="49">
        <v>78.549999999999983</v>
      </c>
      <c r="P88" s="49">
        <v>465.52499999999998</v>
      </c>
      <c r="Q88" s="573">
        <v>703.4</v>
      </c>
      <c r="R88" s="342"/>
      <c r="S88" s="298">
        <v>0</v>
      </c>
      <c r="T88" s="298">
        <v>185.34999999999991</v>
      </c>
      <c r="U88" s="298">
        <v>198.22500000000002</v>
      </c>
      <c r="V88" s="49">
        <v>169.5</v>
      </c>
      <c r="W88" s="342"/>
      <c r="X88" s="49">
        <v>0</v>
      </c>
      <c r="Y88" s="49">
        <v>127.75000000000023</v>
      </c>
      <c r="Z88" s="49">
        <v>196.5</v>
      </c>
      <c r="AA88" s="49">
        <v>236</v>
      </c>
      <c r="AB88" s="342"/>
      <c r="AC88" s="49">
        <v>0</v>
      </c>
      <c r="AD88" s="49">
        <v>447.35000000000014</v>
      </c>
      <c r="AE88" s="49">
        <v>363.90000000000003</v>
      </c>
      <c r="AF88" s="49">
        <v>504.4</v>
      </c>
      <c r="AG88" s="342"/>
      <c r="AH88" s="49">
        <v>0</v>
      </c>
      <c r="AI88" s="49">
        <v>220.69999999999982</v>
      </c>
      <c r="AJ88" s="49">
        <v>779.88749999999993</v>
      </c>
      <c r="AK88" s="49">
        <v>876.30000000000018</v>
      </c>
      <c r="AL88" s="342"/>
      <c r="AM88" s="49">
        <v>0</v>
      </c>
      <c r="AN88" s="49">
        <v>319.89999999999986</v>
      </c>
      <c r="AO88" s="49">
        <v>286.35000000000002</v>
      </c>
      <c r="AP88" s="49">
        <v>404.6</v>
      </c>
      <c r="AQ88" s="342"/>
      <c r="AR88" s="49">
        <v>0</v>
      </c>
      <c r="AS88" s="49">
        <v>194.94999999999996</v>
      </c>
      <c r="AT88" s="49">
        <v>55.125</v>
      </c>
      <c r="AU88" s="49">
        <v>0</v>
      </c>
      <c r="AV88" s="342"/>
      <c r="AW88" s="49">
        <v>0</v>
      </c>
      <c r="AX88" s="49">
        <v>378.20000000000027</v>
      </c>
      <c r="AY88" s="49">
        <v>507.52499999999998</v>
      </c>
      <c r="AZ88" s="49">
        <v>583.79999999999995</v>
      </c>
      <c r="BA88" s="342"/>
      <c r="BB88" s="49">
        <v>0</v>
      </c>
      <c r="BC88" s="49">
        <v>274.55</v>
      </c>
      <c r="BD88" s="49">
        <v>273.78750000000002</v>
      </c>
      <c r="BE88" s="49">
        <v>346.4</v>
      </c>
      <c r="BF88" s="342"/>
      <c r="BG88" s="49">
        <v>0</v>
      </c>
      <c r="BH88" s="49">
        <v>218.55</v>
      </c>
      <c r="BI88" s="49">
        <v>428.70000000000005</v>
      </c>
      <c r="BJ88" s="49">
        <v>251.5</v>
      </c>
      <c r="BK88" s="342"/>
      <c r="BL88" s="49">
        <v>0</v>
      </c>
      <c r="BM88" s="49">
        <v>194.9</v>
      </c>
      <c r="BN88" s="49">
        <v>187.27499999999998</v>
      </c>
      <c r="BO88" s="49">
        <v>591.4</v>
      </c>
      <c r="BP88" s="342"/>
      <c r="BQ88" s="49">
        <v>0</v>
      </c>
      <c r="BR88" s="49">
        <v>358.89999999999964</v>
      </c>
      <c r="BS88" s="49">
        <v>296.40000000000003</v>
      </c>
      <c r="BT88" s="49">
        <v>591</v>
      </c>
      <c r="BU88" s="306"/>
      <c r="BV88" s="49">
        <v>0</v>
      </c>
      <c r="BW88" s="49">
        <v>240.69999999999845</v>
      </c>
      <c r="BX88" s="49">
        <v>618.44999999999993</v>
      </c>
      <c r="BY88" s="49">
        <v>395.09999999999997</v>
      </c>
      <c r="BZ88" s="342"/>
      <c r="CA88" s="49">
        <v>0</v>
      </c>
      <c r="CB88" s="49">
        <v>343.74999999999727</v>
      </c>
      <c r="CC88" s="49">
        <v>315.67500000000001</v>
      </c>
      <c r="CD88" s="49">
        <v>450.5</v>
      </c>
      <c r="CE88" s="306"/>
      <c r="CF88" s="315">
        <v>0</v>
      </c>
      <c r="CG88" s="315">
        <v>144.64999999999964</v>
      </c>
      <c r="CH88" s="315">
        <v>68.550000000000011</v>
      </c>
      <c r="CI88" s="49">
        <v>514.5</v>
      </c>
      <c r="CJ88" s="306"/>
      <c r="CK88" s="49">
        <v>0</v>
      </c>
      <c r="CL88" s="49">
        <v>98.35</v>
      </c>
      <c r="CM88" s="49">
        <v>147.375</v>
      </c>
      <c r="CN88" s="49">
        <v>392.2</v>
      </c>
      <c r="CO88" s="342"/>
      <c r="CP88" s="49">
        <v>0</v>
      </c>
      <c r="CQ88" s="49">
        <v>175.30000000000109</v>
      </c>
      <c r="CR88" s="49">
        <v>253.27499999999998</v>
      </c>
      <c r="CS88" s="49">
        <v>334.5</v>
      </c>
      <c r="CT88" s="306"/>
      <c r="CU88" s="49">
        <v>0</v>
      </c>
      <c r="CV88" s="49">
        <v>100.34999999999945</v>
      </c>
      <c r="CW88" s="49">
        <v>556.87499999999989</v>
      </c>
      <c r="CX88" s="49">
        <v>645.99999999999989</v>
      </c>
      <c r="CY88" s="342"/>
      <c r="CZ88" s="49">
        <v>0</v>
      </c>
      <c r="DA88" s="49">
        <v>83.25</v>
      </c>
      <c r="DB88" s="49">
        <v>43.650000000000006</v>
      </c>
      <c r="DC88" s="49">
        <v>0</v>
      </c>
      <c r="DD88" s="306"/>
      <c r="DE88" s="49">
        <v>0</v>
      </c>
      <c r="DF88" s="49">
        <v>986.54999999999836</v>
      </c>
      <c r="DG88" s="49">
        <v>2379.375</v>
      </c>
      <c r="DH88" s="298">
        <v>3169.7000000000007</v>
      </c>
      <c r="DI88" s="306"/>
      <c r="DJ88" s="298">
        <v>0</v>
      </c>
      <c r="DK88" s="298">
        <v>239.54999999999927</v>
      </c>
      <c r="DL88" s="298">
        <v>218.17499999999998</v>
      </c>
      <c r="DM88" s="49">
        <v>737.8</v>
      </c>
      <c r="DN88" s="306"/>
      <c r="DO88" s="49">
        <v>0</v>
      </c>
      <c r="DP88" s="49">
        <v>328.20000000000073</v>
      </c>
      <c r="DQ88" s="49">
        <v>400.20000000000005</v>
      </c>
      <c r="DR88" s="49">
        <v>328.79999999999995</v>
      </c>
      <c r="DS88" s="306"/>
      <c r="DT88" s="49">
        <v>0</v>
      </c>
      <c r="DU88" s="49">
        <v>0</v>
      </c>
      <c r="DV88" s="49">
        <v>0</v>
      </c>
      <c r="DW88" s="49">
        <v>94.500000000000014</v>
      </c>
      <c r="DX88" s="306"/>
      <c r="DY88" s="49">
        <v>0</v>
      </c>
      <c r="DZ88" s="49">
        <v>1762.0749999999998</v>
      </c>
      <c r="EA88" s="49">
        <v>3130.5</v>
      </c>
      <c r="EB88" s="298">
        <v>2699.2</v>
      </c>
      <c r="EC88" s="306"/>
      <c r="ED88" s="49">
        <v>0</v>
      </c>
      <c r="EE88" s="49">
        <v>123.00000000000182</v>
      </c>
      <c r="EF88" s="49">
        <v>47.25</v>
      </c>
      <c r="EG88" s="49">
        <v>377.4</v>
      </c>
      <c r="EH88" s="306"/>
      <c r="EI88" s="49">
        <v>0</v>
      </c>
      <c r="EJ88" s="49">
        <v>248.84999999999854</v>
      </c>
      <c r="EK88" s="49">
        <v>261.60000000000002</v>
      </c>
      <c r="EL88" s="49">
        <v>411.1</v>
      </c>
      <c r="EM88" s="306"/>
      <c r="EN88" s="49">
        <v>0</v>
      </c>
      <c r="EO88" s="49">
        <v>370.60000000000036</v>
      </c>
      <c r="EP88" s="49">
        <v>182.17500000000001</v>
      </c>
      <c r="EQ88" s="49">
        <v>256.5</v>
      </c>
      <c r="ER88" s="306"/>
      <c r="ES88" s="49">
        <v>0</v>
      </c>
      <c r="ET88" s="49">
        <v>160.25000000000182</v>
      </c>
      <c r="EU88" s="49">
        <v>379.53749999999997</v>
      </c>
      <c r="EV88" s="49">
        <v>229.5</v>
      </c>
      <c r="EW88" s="306"/>
      <c r="EX88">
        <v>0</v>
      </c>
      <c r="EY88">
        <v>1356.5499999999975</v>
      </c>
      <c r="EZ88">
        <v>1660.0500000000002</v>
      </c>
      <c r="FA88" s="414">
        <v>3719.9</v>
      </c>
      <c r="FB88" s="306"/>
      <c r="FC88" s="49">
        <v>0</v>
      </c>
      <c r="FD88" s="49">
        <v>64.400000000001455</v>
      </c>
      <c r="FE88" s="49">
        <v>125.25</v>
      </c>
      <c r="FF88" s="49">
        <v>181.9</v>
      </c>
      <c r="FG88" s="306"/>
      <c r="FH88" s="315">
        <v>0</v>
      </c>
      <c r="FI88" s="315">
        <v>218</v>
      </c>
      <c r="FJ88" s="315">
        <v>362.02499999999998</v>
      </c>
      <c r="FK88" s="49">
        <v>147.30000000000001</v>
      </c>
      <c r="FL88" s="306"/>
      <c r="FM88" s="315">
        <v>0</v>
      </c>
      <c r="FN88" s="315">
        <v>96.675000000001091</v>
      </c>
      <c r="FO88" s="315">
        <v>172.72500000000002</v>
      </c>
      <c r="FP88" s="49">
        <v>240.6</v>
      </c>
      <c r="FQ88" s="306"/>
      <c r="FR88" s="49">
        <v>0</v>
      </c>
      <c r="FS88" s="49">
        <v>210.60000000000002</v>
      </c>
      <c r="FT88" s="49">
        <v>203.17500000000001</v>
      </c>
      <c r="FU88" s="49">
        <v>286.5</v>
      </c>
      <c r="FV88" s="306"/>
      <c r="FW88" s="49">
        <v>0</v>
      </c>
      <c r="FX88" s="49">
        <v>53.099999999994907</v>
      </c>
      <c r="FY88" s="49">
        <v>26.4</v>
      </c>
      <c r="FZ88" s="49">
        <v>360.2</v>
      </c>
      <c r="GA88" s="306"/>
      <c r="GB88" s="49">
        <v>0</v>
      </c>
      <c r="GC88" s="49">
        <v>681.80000000001633</v>
      </c>
      <c r="GD88" s="49">
        <v>805.72499999999991</v>
      </c>
      <c r="GE88" s="49">
        <v>975.1</v>
      </c>
      <c r="GF88" s="306"/>
      <c r="GG88" s="315">
        <v>0</v>
      </c>
      <c r="GH88" s="315">
        <v>227.75</v>
      </c>
      <c r="GI88" s="315">
        <v>328.5</v>
      </c>
      <c r="GJ88" s="49">
        <v>389.5</v>
      </c>
      <c r="GK88" s="306"/>
      <c r="GL88" s="49">
        <v>0</v>
      </c>
      <c r="GM88" s="49">
        <v>0</v>
      </c>
      <c r="GN88" s="49">
        <v>627</v>
      </c>
      <c r="GO88" s="49">
        <v>0</v>
      </c>
      <c r="GP88" s="306"/>
    </row>
    <row r="89" spans="1:198" ht="18">
      <c r="A89" s="40" t="s">
        <v>630</v>
      </c>
      <c r="B89" s="45">
        <f t="shared" si="2"/>
        <v>48574.062500000029</v>
      </c>
      <c r="C89" s="41"/>
      <c r="D89" s="49">
        <v>62.924999999999997</v>
      </c>
      <c r="E89" s="49">
        <v>46.349999999999994</v>
      </c>
      <c r="F89" s="49">
        <v>186.45</v>
      </c>
      <c r="G89" s="49">
        <v>331.99999999999994</v>
      </c>
      <c r="H89" s="342"/>
      <c r="I89" s="49">
        <v>32.275000000000006</v>
      </c>
      <c r="J89" s="49">
        <v>29.999999999999972</v>
      </c>
      <c r="K89" s="49">
        <v>152.625</v>
      </c>
      <c r="L89" s="49">
        <v>353.5</v>
      </c>
      <c r="M89" s="342"/>
      <c r="N89" s="49">
        <v>198.8</v>
      </c>
      <c r="O89" s="49">
        <v>165.60000000000002</v>
      </c>
      <c r="P89" s="49">
        <v>396.30000000000007</v>
      </c>
      <c r="Q89" s="573">
        <v>164.60000000000002</v>
      </c>
      <c r="R89" s="342"/>
      <c r="S89" s="298">
        <v>68.300000000000182</v>
      </c>
      <c r="T89" s="298">
        <v>124.14999999999975</v>
      </c>
      <c r="U89" s="298">
        <v>177.45</v>
      </c>
      <c r="V89" s="49">
        <v>506.34999999999997</v>
      </c>
      <c r="W89" s="342"/>
      <c r="X89" s="49">
        <v>57.000000000000171</v>
      </c>
      <c r="Y89" s="49">
        <v>128.10000000000014</v>
      </c>
      <c r="Z89" s="49">
        <v>200.40000000000003</v>
      </c>
      <c r="AA89" s="49">
        <v>348.2</v>
      </c>
      <c r="AB89" s="342"/>
      <c r="AC89" s="49">
        <v>154.50000000000023</v>
      </c>
      <c r="AD89" s="49">
        <v>399.15000000000055</v>
      </c>
      <c r="AE89" s="49">
        <v>558.52500000000009</v>
      </c>
      <c r="AF89" s="49">
        <v>189.1</v>
      </c>
      <c r="AG89" s="342"/>
      <c r="AH89" s="49">
        <v>169.89999999999998</v>
      </c>
      <c r="AI89" s="49">
        <v>198.35000000000036</v>
      </c>
      <c r="AJ89" s="49">
        <v>605.4</v>
      </c>
      <c r="AK89" s="49">
        <v>443.90000000000003</v>
      </c>
      <c r="AL89" s="342"/>
      <c r="AM89" s="49">
        <v>89.25</v>
      </c>
      <c r="AN89" s="49">
        <v>141.00000000000045</v>
      </c>
      <c r="AO89" s="49">
        <v>182.66250000000002</v>
      </c>
      <c r="AP89" s="49">
        <v>431.9</v>
      </c>
      <c r="AQ89" s="342"/>
      <c r="AR89" s="49">
        <v>89.374999999999545</v>
      </c>
      <c r="AS89" s="49">
        <v>139</v>
      </c>
      <c r="AT89" s="49">
        <v>15.600000000000001</v>
      </c>
      <c r="AU89" s="49">
        <v>570.1</v>
      </c>
      <c r="AV89" s="342"/>
      <c r="AW89" s="49">
        <v>15.299999999999272</v>
      </c>
      <c r="AX89" s="49">
        <v>221.90000000000009</v>
      </c>
      <c r="AY89" s="49">
        <v>421.3125</v>
      </c>
      <c r="AZ89" s="49">
        <v>282.2</v>
      </c>
      <c r="BA89" s="342"/>
      <c r="BB89" s="49">
        <v>36.199999999999591</v>
      </c>
      <c r="BC89" s="49">
        <v>137.44999999999999</v>
      </c>
      <c r="BD89" s="49">
        <v>196.5</v>
      </c>
      <c r="BE89" s="49">
        <v>161.1</v>
      </c>
      <c r="BF89" s="342"/>
      <c r="BG89" s="49">
        <v>65.4249999999995</v>
      </c>
      <c r="BH89" s="49">
        <v>109.19999999999999</v>
      </c>
      <c r="BI89" s="49">
        <v>140.10000000000002</v>
      </c>
      <c r="BJ89" s="49">
        <v>648.4</v>
      </c>
      <c r="BK89" s="342"/>
      <c r="BL89" s="49">
        <v>20.349999999999454</v>
      </c>
      <c r="BM89" s="49">
        <v>76.75</v>
      </c>
      <c r="BN89" s="49">
        <v>144.75</v>
      </c>
      <c r="BO89" s="49">
        <v>238.8</v>
      </c>
      <c r="BP89" s="342"/>
      <c r="BQ89" s="49">
        <v>45.399999999999636</v>
      </c>
      <c r="BR89" s="49">
        <v>135.00000000000091</v>
      </c>
      <c r="BS89" s="49">
        <v>253.27499999999998</v>
      </c>
      <c r="BT89" s="49">
        <v>504.4</v>
      </c>
      <c r="BU89" s="306"/>
      <c r="BV89" s="49">
        <v>177.09999999999968</v>
      </c>
      <c r="BW89" s="49">
        <v>189.55000000000018</v>
      </c>
      <c r="BX89" s="49">
        <v>398.40000000000003</v>
      </c>
      <c r="BY89" s="49">
        <v>133.9</v>
      </c>
      <c r="BZ89" s="342"/>
      <c r="CA89" s="49">
        <v>38.599999999999909</v>
      </c>
      <c r="CB89" s="49">
        <v>55.800000000000637</v>
      </c>
      <c r="CC89" s="49">
        <v>166.05</v>
      </c>
      <c r="CD89" s="49">
        <v>458.09999999999997</v>
      </c>
      <c r="CE89" s="306"/>
      <c r="CF89" s="315">
        <v>9.2249999999996817</v>
      </c>
      <c r="CG89" s="315">
        <v>243.55000000000064</v>
      </c>
      <c r="CH89" s="315">
        <v>57.300000000000004</v>
      </c>
      <c r="CI89" s="49">
        <v>494.5</v>
      </c>
      <c r="CJ89" s="306"/>
      <c r="CK89" s="49">
        <v>78.624999999999773</v>
      </c>
      <c r="CL89" s="49">
        <v>134.65</v>
      </c>
      <c r="CM89" s="49">
        <v>13.5</v>
      </c>
      <c r="CN89" s="49">
        <v>449</v>
      </c>
      <c r="CO89" s="342"/>
      <c r="CP89" s="49">
        <v>93.75</v>
      </c>
      <c r="CQ89" s="49">
        <v>191.10000000000082</v>
      </c>
      <c r="CR89" s="49">
        <v>259.35000000000002</v>
      </c>
      <c r="CS89" s="49">
        <v>345.4</v>
      </c>
      <c r="CT89" s="306"/>
      <c r="CU89" s="49">
        <v>102.04999999999927</v>
      </c>
      <c r="CV89" s="49">
        <v>113.70000000000073</v>
      </c>
      <c r="CW89" s="49">
        <v>394.95000000000005</v>
      </c>
      <c r="CX89" s="49">
        <v>230.2</v>
      </c>
      <c r="CY89" s="342"/>
      <c r="CZ89" s="49">
        <v>32.124999999999318</v>
      </c>
      <c r="DA89" s="49">
        <v>21</v>
      </c>
      <c r="DB89" s="49">
        <v>40.5</v>
      </c>
      <c r="DC89" s="49">
        <v>53.7</v>
      </c>
      <c r="DD89" s="306"/>
      <c r="DE89" s="49">
        <v>153.77500000000009</v>
      </c>
      <c r="DF89" s="49">
        <v>599.85000000000127</v>
      </c>
      <c r="DG89" s="49">
        <v>1663.5000000000005</v>
      </c>
      <c r="DH89" s="298">
        <v>2106.3000000000002</v>
      </c>
      <c r="DI89" s="306"/>
      <c r="DJ89" s="298">
        <v>129.17500000000018</v>
      </c>
      <c r="DK89" s="298">
        <v>368.10000000000127</v>
      </c>
      <c r="DL89" s="298">
        <v>350.32500000000005</v>
      </c>
      <c r="DM89" s="49">
        <v>782.1</v>
      </c>
      <c r="DN89" s="306"/>
      <c r="DO89" s="49">
        <v>70.275000000000546</v>
      </c>
      <c r="DP89" s="49">
        <v>349.19999999999982</v>
      </c>
      <c r="DQ89" s="49">
        <v>215.77499999999998</v>
      </c>
      <c r="DR89" s="49">
        <v>136.10000000000002</v>
      </c>
      <c r="DS89" s="306"/>
      <c r="DT89" s="49">
        <v>0</v>
      </c>
      <c r="DU89" s="49">
        <v>0</v>
      </c>
      <c r="DV89" s="49">
        <v>0</v>
      </c>
      <c r="DW89" s="49">
        <v>181</v>
      </c>
      <c r="DX89" s="306"/>
      <c r="DY89" s="49">
        <v>891.60000000001492</v>
      </c>
      <c r="DZ89" s="49">
        <v>1654.3249999999989</v>
      </c>
      <c r="EA89" s="49">
        <v>2508.4125000000004</v>
      </c>
      <c r="EB89" s="298">
        <v>3220.6</v>
      </c>
      <c r="EC89" s="306"/>
      <c r="ED89" s="49">
        <v>81.375000000001364</v>
      </c>
      <c r="EE89" s="49">
        <v>116.09999999999854</v>
      </c>
      <c r="EF89" s="49">
        <v>36.75</v>
      </c>
      <c r="EG89" s="49">
        <v>92.399999999999991</v>
      </c>
      <c r="EH89" s="306"/>
      <c r="EI89" s="49">
        <v>75.975000000002183</v>
      </c>
      <c r="EJ89" s="49">
        <v>69.249999999999091</v>
      </c>
      <c r="EK89" s="49">
        <v>255.29999999999998</v>
      </c>
      <c r="EL89" s="49">
        <v>92.5</v>
      </c>
      <c r="EM89" s="306"/>
      <c r="EN89" s="49">
        <v>0</v>
      </c>
      <c r="EO89" s="49">
        <v>117.99999999999818</v>
      </c>
      <c r="EP89" s="49">
        <v>247.34999999999997</v>
      </c>
      <c r="EQ89" s="49">
        <v>430.8</v>
      </c>
      <c r="ER89" s="306"/>
      <c r="ES89" s="49">
        <v>60.525000000001</v>
      </c>
      <c r="ET89" s="49">
        <v>57.499999999998181</v>
      </c>
      <c r="EU89" s="49">
        <v>11.549999999999999</v>
      </c>
      <c r="EV89" s="49">
        <v>384.15</v>
      </c>
      <c r="EW89" s="306"/>
      <c r="EX89">
        <v>711.2</v>
      </c>
      <c r="EY89">
        <v>1384.1000000000022</v>
      </c>
      <c r="EZ89">
        <v>1266.075</v>
      </c>
      <c r="FA89" s="414">
        <v>2132.1000000000004</v>
      </c>
      <c r="FB89" s="306"/>
      <c r="FC89" s="49">
        <v>66.025000000000546</v>
      </c>
      <c r="FD89" s="49">
        <v>76.950000000000728</v>
      </c>
      <c r="FE89" s="49">
        <v>28.799999999999997</v>
      </c>
      <c r="FF89" s="49">
        <v>486.40000000000003</v>
      </c>
      <c r="FG89" s="306"/>
      <c r="FH89" s="315">
        <v>30.100000000000819</v>
      </c>
      <c r="FI89" s="315">
        <v>191.15</v>
      </c>
      <c r="FJ89" s="315">
        <v>115.5</v>
      </c>
      <c r="FK89" s="49">
        <v>74.699999999999989</v>
      </c>
      <c r="FL89" s="306"/>
      <c r="FM89" s="315">
        <v>113.52500000000055</v>
      </c>
      <c r="FN89" s="315">
        <v>90.375000000001819</v>
      </c>
      <c r="FO89" s="315">
        <v>257.17500000000001</v>
      </c>
      <c r="FP89" s="49">
        <v>188</v>
      </c>
      <c r="FQ89" s="306"/>
      <c r="FR89" s="49">
        <v>90.799999999999272</v>
      </c>
      <c r="FS89" s="49">
        <v>204.15</v>
      </c>
      <c r="FT89" s="49">
        <v>358.42500000000001</v>
      </c>
      <c r="FU89" s="49">
        <v>431</v>
      </c>
      <c r="FV89" s="306"/>
      <c r="FW89" s="49">
        <v>0</v>
      </c>
      <c r="FX89" s="49">
        <v>140.00000000000182</v>
      </c>
      <c r="FY89" s="49">
        <v>22.274999999999999</v>
      </c>
      <c r="FZ89" s="49">
        <v>371.6</v>
      </c>
      <c r="GA89" s="306"/>
      <c r="GB89" s="49">
        <v>293.27499999999782</v>
      </c>
      <c r="GC89" s="49">
        <v>350.29999999998546</v>
      </c>
      <c r="GD89" s="49">
        <v>1425.2249999999999</v>
      </c>
      <c r="GE89" s="49">
        <v>922.9</v>
      </c>
      <c r="GF89" s="306"/>
      <c r="GG89" s="315">
        <v>88.375000000000909</v>
      </c>
      <c r="GH89" s="315">
        <v>203.75</v>
      </c>
      <c r="GI89" s="315">
        <v>333.375</v>
      </c>
      <c r="GJ89" s="49">
        <v>289.75</v>
      </c>
      <c r="GK89" s="306"/>
      <c r="GL89" s="49">
        <v>0</v>
      </c>
      <c r="GM89" s="49">
        <v>0</v>
      </c>
      <c r="GN89" s="49">
        <v>1388.1750000000002</v>
      </c>
      <c r="GO89" s="49">
        <v>0</v>
      </c>
      <c r="GP89" s="306"/>
    </row>
    <row r="90" spans="1:198" ht="18">
      <c r="A90" s="39" t="s">
        <v>3164</v>
      </c>
      <c r="B90" s="45">
        <f t="shared" si="2"/>
        <v>23773.099999999995</v>
      </c>
      <c r="C90" s="41"/>
      <c r="D90" s="49">
        <v>0</v>
      </c>
      <c r="E90" s="49">
        <v>0</v>
      </c>
      <c r="F90" s="49">
        <v>389.09999999999997</v>
      </c>
      <c r="G90" s="49">
        <v>136.89999999999998</v>
      </c>
      <c r="H90" s="342"/>
      <c r="I90" s="49">
        <v>0</v>
      </c>
      <c r="J90" s="49">
        <v>0</v>
      </c>
      <c r="K90" s="49">
        <v>353.54999999999995</v>
      </c>
      <c r="L90" s="49">
        <v>210.5</v>
      </c>
      <c r="M90" s="342"/>
      <c r="N90" s="49">
        <v>0</v>
      </c>
      <c r="O90" s="49">
        <v>0</v>
      </c>
      <c r="P90" s="49">
        <v>338.85</v>
      </c>
      <c r="Q90" s="573">
        <v>504</v>
      </c>
      <c r="R90" s="342"/>
      <c r="S90" s="298">
        <v>0</v>
      </c>
      <c r="T90" s="298">
        <v>0</v>
      </c>
      <c r="U90" s="298">
        <v>0</v>
      </c>
      <c r="V90" s="49">
        <v>426.6</v>
      </c>
      <c r="W90" s="342"/>
      <c r="X90" s="49">
        <v>0</v>
      </c>
      <c r="Y90" s="49">
        <v>0</v>
      </c>
      <c r="Z90" s="49">
        <v>0</v>
      </c>
      <c r="AA90" s="49">
        <v>386.8</v>
      </c>
      <c r="AB90" s="342"/>
      <c r="AC90" s="49">
        <v>0</v>
      </c>
      <c r="AD90" s="49">
        <v>0</v>
      </c>
      <c r="AE90" s="49">
        <v>0</v>
      </c>
      <c r="AF90" s="49">
        <v>343.40000000000003</v>
      </c>
      <c r="AG90" s="342"/>
      <c r="AH90" s="49">
        <v>0</v>
      </c>
      <c r="AI90" s="49">
        <v>0</v>
      </c>
      <c r="AJ90" s="49">
        <v>0</v>
      </c>
      <c r="AK90" s="49">
        <v>416.8</v>
      </c>
      <c r="AL90" s="342"/>
      <c r="AM90" s="49">
        <v>0</v>
      </c>
      <c r="AN90" s="49">
        <v>0</v>
      </c>
      <c r="AO90" s="49">
        <v>0</v>
      </c>
      <c r="AP90" s="49">
        <v>424.7</v>
      </c>
      <c r="AQ90" s="342"/>
      <c r="AR90" s="49">
        <v>0</v>
      </c>
      <c r="AS90" s="49">
        <v>0</v>
      </c>
      <c r="AT90" s="49">
        <v>0</v>
      </c>
      <c r="AU90" s="49">
        <v>241.3</v>
      </c>
      <c r="AV90" s="342"/>
      <c r="AW90" s="49">
        <v>0</v>
      </c>
      <c r="AX90" s="49">
        <v>0</v>
      </c>
      <c r="AY90" s="49">
        <v>0</v>
      </c>
      <c r="AZ90" s="49">
        <v>361.29999999999995</v>
      </c>
      <c r="BA90" s="342"/>
      <c r="BB90" s="49">
        <v>0</v>
      </c>
      <c r="BC90" s="49">
        <v>0</v>
      </c>
      <c r="BD90" s="49">
        <v>0</v>
      </c>
      <c r="BE90" s="49">
        <v>273.3</v>
      </c>
      <c r="BF90" s="342"/>
      <c r="BG90" s="49">
        <v>0</v>
      </c>
      <c r="BH90" s="49">
        <v>0</v>
      </c>
      <c r="BI90" s="49">
        <v>0</v>
      </c>
      <c r="BJ90" s="49">
        <v>380.8</v>
      </c>
      <c r="BK90" s="342"/>
      <c r="BL90" s="49">
        <v>0</v>
      </c>
      <c r="BM90" s="49">
        <v>0</v>
      </c>
      <c r="BN90" s="49">
        <v>0</v>
      </c>
      <c r="BO90" s="49">
        <v>391.20000000000005</v>
      </c>
      <c r="BP90" s="342"/>
      <c r="BQ90" s="49">
        <v>0</v>
      </c>
      <c r="BR90" s="49">
        <v>0</v>
      </c>
      <c r="BS90" s="49">
        <v>0</v>
      </c>
      <c r="BT90" s="49">
        <v>552</v>
      </c>
      <c r="BU90" s="306"/>
      <c r="BV90" s="49">
        <v>0</v>
      </c>
      <c r="BW90" s="49">
        <v>0</v>
      </c>
      <c r="BX90" s="49">
        <v>0</v>
      </c>
      <c r="BY90" s="49">
        <v>554.5</v>
      </c>
      <c r="BZ90" s="342"/>
      <c r="CA90" s="49">
        <v>0</v>
      </c>
      <c r="CB90" s="49">
        <v>0</v>
      </c>
      <c r="CC90" s="49">
        <v>0</v>
      </c>
      <c r="CD90" s="49">
        <v>520.4</v>
      </c>
      <c r="CE90" s="306"/>
      <c r="CF90" s="315">
        <v>0</v>
      </c>
      <c r="CG90" s="315">
        <v>0</v>
      </c>
      <c r="CH90" s="315">
        <v>0</v>
      </c>
      <c r="CI90" s="49">
        <v>572.70000000000005</v>
      </c>
      <c r="CJ90" s="306"/>
      <c r="CK90" s="49">
        <v>0</v>
      </c>
      <c r="CL90" s="49">
        <v>0</v>
      </c>
      <c r="CM90" s="49">
        <v>0</v>
      </c>
      <c r="CN90" s="49">
        <v>504.6</v>
      </c>
      <c r="CO90" s="342"/>
      <c r="CP90" s="49">
        <v>0</v>
      </c>
      <c r="CQ90" s="49">
        <v>0</v>
      </c>
      <c r="CR90" s="49">
        <v>0</v>
      </c>
      <c r="CS90" s="49">
        <v>576.29999999999995</v>
      </c>
      <c r="CT90" s="306"/>
      <c r="CU90" s="49">
        <v>0</v>
      </c>
      <c r="CV90" s="49">
        <v>0</v>
      </c>
      <c r="CW90" s="49">
        <v>0</v>
      </c>
      <c r="CX90" s="49">
        <v>396.49999999999994</v>
      </c>
      <c r="CY90" s="342"/>
      <c r="CZ90" s="49">
        <v>0</v>
      </c>
      <c r="DA90" s="49">
        <v>0</v>
      </c>
      <c r="DB90" s="49">
        <v>0</v>
      </c>
      <c r="DC90" s="49">
        <v>82.5</v>
      </c>
      <c r="DD90" s="306"/>
      <c r="DE90" s="49">
        <v>0</v>
      </c>
      <c r="DF90" s="49">
        <v>0</v>
      </c>
      <c r="DG90" s="49">
        <v>0</v>
      </c>
      <c r="DH90" s="298">
        <v>1266.2999999999997</v>
      </c>
      <c r="DI90" s="306"/>
      <c r="DJ90" s="298">
        <v>0</v>
      </c>
      <c r="DK90" s="298">
        <v>0</v>
      </c>
      <c r="DL90" s="298">
        <v>0</v>
      </c>
      <c r="DM90" s="49">
        <v>948.3</v>
      </c>
      <c r="DN90" s="306"/>
      <c r="DO90" s="49">
        <v>0</v>
      </c>
      <c r="DP90" s="49">
        <v>0</v>
      </c>
      <c r="DQ90" s="49">
        <v>0</v>
      </c>
      <c r="DR90" s="49">
        <v>733.80000000000007</v>
      </c>
      <c r="DS90" s="306"/>
      <c r="DT90" s="49">
        <v>0</v>
      </c>
      <c r="DU90" s="49">
        <v>0</v>
      </c>
      <c r="DV90" s="49">
        <v>0</v>
      </c>
      <c r="DW90" s="49">
        <v>93.500000000000014</v>
      </c>
      <c r="DX90" s="306"/>
      <c r="DY90" s="49">
        <v>0</v>
      </c>
      <c r="DZ90" s="49">
        <v>0</v>
      </c>
      <c r="EA90" s="49">
        <v>0</v>
      </c>
      <c r="EB90" s="298">
        <v>3978.2000000000003</v>
      </c>
      <c r="EC90" s="306"/>
      <c r="ED90" s="49">
        <v>0</v>
      </c>
      <c r="EE90" s="49">
        <v>0</v>
      </c>
      <c r="EF90" s="49">
        <v>0</v>
      </c>
      <c r="EG90" s="49">
        <v>178.3</v>
      </c>
      <c r="EH90" s="306"/>
      <c r="EI90" s="49">
        <v>0</v>
      </c>
      <c r="EJ90" s="49">
        <v>0</v>
      </c>
      <c r="EK90" s="49">
        <v>0</v>
      </c>
      <c r="EL90" s="49">
        <v>296.50000000000006</v>
      </c>
      <c r="EM90" s="306"/>
      <c r="EN90" s="49">
        <v>0</v>
      </c>
      <c r="EO90" s="49">
        <v>0</v>
      </c>
      <c r="EP90" s="49">
        <v>0</v>
      </c>
      <c r="EQ90" s="49">
        <v>653.99999999999989</v>
      </c>
      <c r="ER90" s="306"/>
      <c r="ES90" s="49">
        <v>0</v>
      </c>
      <c r="ET90" s="49">
        <v>0</v>
      </c>
      <c r="EU90" s="49">
        <v>0</v>
      </c>
      <c r="EV90" s="49">
        <v>463.3</v>
      </c>
      <c r="EW90" s="306"/>
      <c r="EX90">
        <v>0</v>
      </c>
      <c r="EY90">
        <v>0</v>
      </c>
      <c r="EZ90">
        <v>0</v>
      </c>
      <c r="FA90" s="414">
        <v>2481.5</v>
      </c>
      <c r="FB90" s="306"/>
      <c r="FC90" s="49">
        <v>0</v>
      </c>
      <c r="FD90" s="49">
        <v>0</v>
      </c>
      <c r="FE90" s="49">
        <v>0</v>
      </c>
      <c r="FF90" s="49">
        <v>453.5</v>
      </c>
      <c r="FG90" s="306"/>
      <c r="FH90" s="315">
        <v>0</v>
      </c>
      <c r="FI90" s="315">
        <v>0</v>
      </c>
      <c r="FJ90" s="315">
        <v>0</v>
      </c>
      <c r="FK90" s="49">
        <v>220</v>
      </c>
      <c r="FL90" s="306"/>
      <c r="FM90" s="315">
        <v>0</v>
      </c>
      <c r="FN90" s="315">
        <v>0</v>
      </c>
      <c r="FO90" s="315">
        <v>0</v>
      </c>
      <c r="FP90" s="49">
        <v>353.1</v>
      </c>
      <c r="FQ90" s="306"/>
      <c r="FR90" s="49">
        <v>0</v>
      </c>
      <c r="FS90" s="49">
        <v>0</v>
      </c>
      <c r="FT90" s="49">
        <v>0</v>
      </c>
      <c r="FU90" s="49">
        <v>366.4</v>
      </c>
      <c r="FV90" s="306"/>
      <c r="FW90" s="49">
        <v>0</v>
      </c>
      <c r="FX90" s="49">
        <v>0</v>
      </c>
      <c r="FY90" s="49">
        <v>0</v>
      </c>
      <c r="FZ90" s="49">
        <v>528.5</v>
      </c>
      <c r="GA90" s="306"/>
      <c r="GB90" s="49">
        <v>0</v>
      </c>
      <c r="GC90" s="49">
        <v>0</v>
      </c>
      <c r="GD90" s="49">
        <v>0</v>
      </c>
      <c r="GE90" s="49">
        <v>993.8</v>
      </c>
      <c r="GF90" s="306"/>
      <c r="GG90" s="315">
        <v>0</v>
      </c>
      <c r="GH90" s="315">
        <v>0</v>
      </c>
      <c r="GI90" s="315">
        <v>0</v>
      </c>
      <c r="GJ90" s="49">
        <v>425.5</v>
      </c>
      <c r="GK90" s="306"/>
      <c r="GL90" s="49">
        <v>0</v>
      </c>
      <c r="GM90" s="49">
        <v>0</v>
      </c>
      <c r="GN90" s="49">
        <v>0</v>
      </c>
      <c r="GO90" s="49">
        <v>0</v>
      </c>
      <c r="GP90" s="306"/>
    </row>
    <row r="91" spans="1:198" s="38" customFormat="1" ht="18">
      <c r="A91" s="40" t="s">
        <v>23</v>
      </c>
      <c r="B91" s="45">
        <f t="shared" si="2"/>
        <v>51837.13749999999</v>
      </c>
      <c r="C91" s="41"/>
      <c r="D91" s="49">
        <v>85</v>
      </c>
      <c r="E91" s="49">
        <v>57</v>
      </c>
      <c r="F91" s="49">
        <v>156.67500000000001</v>
      </c>
      <c r="G91" s="49">
        <v>147.80000000000001</v>
      </c>
      <c r="H91" s="342"/>
      <c r="I91" s="49">
        <v>67.049999999999983</v>
      </c>
      <c r="J91" s="49">
        <v>35.25</v>
      </c>
      <c r="K91" s="49">
        <v>161.77499999999998</v>
      </c>
      <c r="L91" s="49">
        <v>171.7</v>
      </c>
      <c r="M91" s="342"/>
      <c r="N91" s="49">
        <v>163.7999999999999</v>
      </c>
      <c r="O91" s="49">
        <v>19.699999999999996</v>
      </c>
      <c r="P91" s="49">
        <v>266.32500000000005</v>
      </c>
      <c r="Q91" s="573">
        <v>474.40000000000003</v>
      </c>
      <c r="R91" s="342"/>
      <c r="S91" s="298">
        <v>91.750000000000114</v>
      </c>
      <c r="T91" s="298">
        <v>163.60000000000025</v>
      </c>
      <c r="U91" s="298">
        <v>71.399999999999991</v>
      </c>
      <c r="V91" s="49">
        <v>204.3</v>
      </c>
      <c r="W91" s="342"/>
      <c r="X91" s="49">
        <v>52.975000000000364</v>
      </c>
      <c r="Y91" s="49">
        <v>171.44999999999959</v>
      </c>
      <c r="Z91" s="49">
        <v>244.5</v>
      </c>
      <c r="AA91" s="49">
        <v>354</v>
      </c>
      <c r="AB91" s="342"/>
      <c r="AC91" s="49">
        <v>162.45000000000027</v>
      </c>
      <c r="AD91" s="49">
        <v>268.44999999999914</v>
      </c>
      <c r="AE91" s="49">
        <v>445.35</v>
      </c>
      <c r="AF91" s="49">
        <v>306.09999999999997</v>
      </c>
      <c r="AG91" s="342"/>
      <c r="AH91" s="49">
        <v>232.82499999999996</v>
      </c>
      <c r="AI91" s="49">
        <v>323.79999999999927</v>
      </c>
      <c r="AJ91" s="49">
        <v>222.22500000000005</v>
      </c>
      <c r="AK91" s="49">
        <v>630.69999999999993</v>
      </c>
      <c r="AL91" s="342"/>
      <c r="AM91" s="49">
        <v>75.787500000000136</v>
      </c>
      <c r="AN91" s="49">
        <v>242.09999999999991</v>
      </c>
      <c r="AO91" s="49">
        <v>277.125</v>
      </c>
      <c r="AP91" s="49">
        <v>361.5</v>
      </c>
      <c r="AQ91" s="342"/>
      <c r="AR91" s="49">
        <v>44.375000000000227</v>
      </c>
      <c r="AS91" s="49">
        <v>143.55000000000001</v>
      </c>
      <c r="AT91" s="49">
        <v>101.47500000000001</v>
      </c>
      <c r="AU91" s="49">
        <v>4.4000000000000004</v>
      </c>
      <c r="AV91" s="342"/>
      <c r="AW91" s="49">
        <v>187.45000000000027</v>
      </c>
      <c r="AX91" s="49">
        <v>433.30000000000109</v>
      </c>
      <c r="AY91" s="49">
        <v>437.3250000000001</v>
      </c>
      <c r="AZ91" s="49">
        <v>960.30000000000007</v>
      </c>
      <c r="BA91" s="342"/>
      <c r="BB91" s="49">
        <v>77.400000000000318</v>
      </c>
      <c r="BC91" s="49">
        <v>307.69999999999993</v>
      </c>
      <c r="BD91" s="49">
        <v>138</v>
      </c>
      <c r="BE91" s="49">
        <v>336.2</v>
      </c>
      <c r="BF91" s="342"/>
      <c r="BG91" s="49">
        <v>90.225000000000136</v>
      </c>
      <c r="BH91" s="49">
        <v>150.5</v>
      </c>
      <c r="BI91" s="49">
        <v>105.52499999999999</v>
      </c>
      <c r="BJ91" s="49">
        <v>155</v>
      </c>
      <c r="BK91" s="342"/>
      <c r="BL91" s="49">
        <v>23.812500000000455</v>
      </c>
      <c r="BM91" s="49">
        <v>77.400000000000006</v>
      </c>
      <c r="BN91" s="49">
        <v>106.05000000000001</v>
      </c>
      <c r="BO91" s="49">
        <v>170.90000000000003</v>
      </c>
      <c r="BP91" s="342"/>
      <c r="BQ91" s="49">
        <v>67.037500000000136</v>
      </c>
      <c r="BR91" s="49">
        <v>261.45000000000073</v>
      </c>
      <c r="BS91" s="49">
        <v>172.125</v>
      </c>
      <c r="BT91" s="49">
        <v>487</v>
      </c>
      <c r="BU91" s="306"/>
      <c r="BV91" s="49">
        <v>145.40000000000009</v>
      </c>
      <c r="BW91" s="49">
        <v>244.60000000000036</v>
      </c>
      <c r="BX91" s="49">
        <v>314.39999999999998</v>
      </c>
      <c r="BY91" s="49">
        <v>661.80000000000007</v>
      </c>
      <c r="BZ91" s="342"/>
      <c r="CA91" s="49">
        <v>57.474999999999682</v>
      </c>
      <c r="CB91" s="49">
        <v>297.75</v>
      </c>
      <c r="CC91" s="49">
        <v>201</v>
      </c>
      <c r="CD91" s="49">
        <v>462.9</v>
      </c>
      <c r="CE91" s="306"/>
      <c r="CF91" s="315">
        <v>63.299999999999955</v>
      </c>
      <c r="CG91" s="315">
        <v>157.09999999999945</v>
      </c>
      <c r="CH91" s="315">
        <v>282.07500000000005</v>
      </c>
      <c r="CI91" s="49">
        <v>516.30000000000007</v>
      </c>
      <c r="CJ91" s="306"/>
      <c r="CK91" s="49">
        <v>82.712499999999636</v>
      </c>
      <c r="CL91" s="49">
        <v>181.14999999999998</v>
      </c>
      <c r="CM91" s="49">
        <v>171.375</v>
      </c>
      <c r="CN91" s="49">
        <v>583</v>
      </c>
      <c r="CO91" s="342"/>
      <c r="CP91" s="49">
        <v>107.27499999999964</v>
      </c>
      <c r="CQ91" s="49">
        <v>198.99999999999909</v>
      </c>
      <c r="CR91" s="49">
        <v>413.54999999999995</v>
      </c>
      <c r="CS91" s="49">
        <v>349.20000000000005</v>
      </c>
      <c r="CT91" s="306"/>
      <c r="CU91" s="49">
        <v>75.399999999999636</v>
      </c>
      <c r="CV91" s="49">
        <v>185.39999999999873</v>
      </c>
      <c r="CW91" s="49">
        <v>338.02499999999998</v>
      </c>
      <c r="CX91" s="49">
        <v>757.8</v>
      </c>
      <c r="CY91" s="342"/>
      <c r="CZ91" s="49">
        <v>50.424999999999727</v>
      </c>
      <c r="DA91" s="49">
        <v>53.25</v>
      </c>
      <c r="DB91" s="49">
        <v>342</v>
      </c>
      <c r="DC91" s="49">
        <v>96</v>
      </c>
      <c r="DD91" s="306"/>
      <c r="DE91" s="49">
        <v>461.44999999999993</v>
      </c>
      <c r="DF91" s="49">
        <v>627.15000000000055</v>
      </c>
      <c r="DG91" s="49">
        <v>1025.4749999999999</v>
      </c>
      <c r="DH91" s="298">
        <v>1952.5000000000002</v>
      </c>
      <c r="DI91" s="306"/>
      <c r="DJ91" s="298">
        <v>155.87499999999909</v>
      </c>
      <c r="DK91" s="298">
        <v>341.14999999999964</v>
      </c>
      <c r="DL91" s="298">
        <v>742.27500000000009</v>
      </c>
      <c r="DM91" s="49">
        <v>828.09999999999991</v>
      </c>
      <c r="DN91" s="306"/>
      <c r="DO91" s="49">
        <v>77.724999999999454</v>
      </c>
      <c r="DP91" s="49">
        <v>451.59999999999854</v>
      </c>
      <c r="DQ91" s="49">
        <v>290.7</v>
      </c>
      <c r="DR91" s="49">
        <v>666.5</v>
      </c>
      <c r="DS91" s="306"/>
      <c r="DT91" s="49">
        <v>0</v>
      </c>
      <c r="DU91" s="49">
        <v>0</v>
      </c>
      <c r="DV91" s="49">
        <v>0</v>
      </c>
      <c r="DW91" s="49">
        <v>32.4</v>
      </c>
      <c r="DX91" s="306"/>
      <c r="DY91" s="49">
        <v>912.96249999999054</v>
      </c>
      <c r="DZ91" s="49">
        <v>1826.7499999999982</v>
      </c>
      <c r="EA91" s="49">
        <v>3564</v>
      </c>
      <c r="EB91" s="298">
        <v>2942.7</v>
      </c>
      <c r="EC91" s="306"/>
      <c r="ED91" s="49">
        <v>56.224999999998545</v>
      </c>
      <c r="EE91" s="49">
        <v>157.09999999999854</v>
      </c>
      <c r="EF91" s="49">
        <v>189.375</v>
      </c>
      <c r="EG91" s="49">
        <v>180.4</v>
      </c>
      <c r="EH91" s="306"/>
      <c r="EI91" s="49">
        <v>4.4749999999994543</v>
      </c>
      <c r="EJ91" s="49">
        <v>16.899999999999636</v>
      </c>
      <c r="EK91" s="49">
        <v>212.25</v>
      </c>
      <c r="EL91" s="49">
        <v>75</v>
      </c>
      <c r="EM91" s="306"/>
      <c r="EN91" s="49">
        <v>0</v>
      </c>
      <c r="EO91" s="49">
        <v>132.39999999999964</v>
      </c>
      <c r="EP91" s="49">
        <v>124.5</v>
      </c>
      <c r="EQ91" s="49">
        <v>296.60000000000002</v>
      </c>
      <c r="ER91" s="306"/>
      <c r="ES91" s="49">
        <v>42.424999999999272</v>
      </c>
      <c r="ET91" s="49">
        <v>56.599999999998545</v>
      </c>
      <c r="EU91" s="49">
        <v>105.67500000000001</v>
      </c>
      <c r="EV91" s="49">
        <v>255.7</v>
      </c>
      <c r="EW91" s="306"/>
      <c r="EX91">
        <v>847.64999999999986</v>
      </c>
      <c r="EY91">
        <v>1978.3000000000011</v>
      </c>
      <c r="EZ91">
        <v>1566.8249999999998</v>
      </c>
      <c r="FA91" s="414">
        <v>1846</v>
      </c>
      <c r="FB91" s="306"/>
      <c r="FC91" s="49">
        <v>50.999999999999091</v>
      </c>
      <c r="FD91" s="49">
        <v>149.25</v>
      </c>
      <c r="FE91" s="49">
        <v>269.85000000000002</v>
      </c>
      <c r="FF91" s="49">
        <v>331.7</v>
      </c>
      <c r="FG91" s="306"/>
      <c r="FH91" s="315">
        <v>47.774999999999636</v>
      </c>
      <c r="FI91" s="315">
        <v>70.5</v>
      </c>
      <c r="FJ91" s="315">
        <v>315.22500000000002</v>
      </c>
      <c r="FK91" s="49">
        <v>255.79999999999998</v>
      </c>
      <c r="FL91" s="306"/>
      <c r="FM91" s="315">
        <v>102.125</v>
      </c>
      <c r="FN91" s="315">
        <v>154.49999999999818</v>
      </c>
      <c r="FO91" s="315">
        <v>302.54999999999995</v>
      </c>
      <c r="FP91" s="49">
        <v>241.1</v>
      </c>
      <c r="FQ91" s="306"/>
      <c r="FR91" s="49">
        <v>123.84999999999945</v>
      </c>
      <c r="FS91" s="49">
        <v>216.15</v>
      </c>
      <c r="FT91" s="49">
        <v>396</v>
      </c>
      <c r="FU91" s="49">
        <v>450.99999999999994</v>
      </c>
      <c r="FV91" s="306"/>
      <c r="FW91" s="49">
        <v>0</v>
      </c>
      <c r="FX91" s="49">
        <v>45.199999999995271</v>
      </c>
      <c r="FY91" s="49">
        <v>28.875</v>
      </c>
      <c r="FZ91" s="49">
        <v>23.4</v>
      </c>
      <c r="GA91" s="306"/>
      <c r="GB91" s="49">
        <v>242.84999999999854</v>
      </c>
      <c r="GC91" s="49">
        <v>617.10000000001878</v>
      </c>
      <c r="GD91" s="49">
        <v>810.82499999999993</v>
      </c>
      <c r="GE91" s="49">
        <v>1025.5</v>
      </c>
      <c r="GF91" s="306"/>
      <c r="GG91" s="315">
        <v>61.499999999998181</v>
      </c>
      <c r="GH91" s="315">
        <v>246.25</v>
      </c>
      <c r="GI91" s="315">
        <v>118.5</v>
      </c>
      <c r="GJ91" s="49">
        <v>260</v>
      </c>
      <c r="GK91" s="306"/>
      <c r="GL91" s="49">
        <v>0</v>
      </c>
      <c r="GM91" s="49">
        <v>0</v>
      </c>
      <c r="GN91" s="49">
        <v>698.02500000000009</v>
      </c>
      <c r="GO91" s="49">
        <v>0</v>
      </c>
      <c r="GP91" s="306"/>
    </row>
    <row r="92" spans="1:198" ht="18">
      <c r="A92" s="40" t="s">
        <v>25</v>
      </c>
      <c r="B92" s="45">
        <f t="shared" si="2"/>
        <v>64376.800000000054</v>
      </c>
      <c r="C92" s="41"/>
      <c r="D92" s="49">
        <v>77.625</v>
      </c>
      <c r="E92" s="49">
        <v>204.9</v>
      </c>
      <c r="F92" s="49">
        <v>174.45</v>
      </c>
      <c r="G92" s="49">
        <v>222.2</v>
      </c>
      <c r="H92" s="342"/>
      <c r="I92" s="49">
        <v>56.700000000000045</v>
      </c>
      <c r="J92" s="49">
        <v>94.499999999999943</v>
      </c>
      <c r="K92" s="49">
        <v>159</v>
      </c>
      <c r="L92" s="49">
        <v>210.3</v>
      </c>
      <c r="M92" s="342"/>
      <c r="N92" s="49">
        <v>104.39999999999998</v>
      </c>
      <c r="O92" s="49">
        <v>264.44999999999993</v>
      </c>
      <c r="P92" s="49">
        <v>584.85</v>
      </c>
      <c r="Q92" s="573">
        <v>640.50000000000011</v>
      </c>
      <c r="R92" s="342"/>
      <c r="S92" s="298">
        <v>50.174999999999898</v>
      </c>
      <c r="T92" s="298">
        <v>126.75</v>
      </c>
      <c r="U92" s="298">
        <v>144.75</v>
      </c>
      <c r="V92" s="49">
        <v>328.8</v>
      </c>
      <c r="W92" s="342"/>
      <c r="X92" s="49">
        <v>71.724999999999909</v>
      </c>
      <c r="Y92" s="49">
        <v>165.20000000000005</v>
      </c>
      <c r="Z92" s="49">
        <v>271.42499999999995</v>
      </c>
      <c r="AA92" s="49">
        <v>244.5</v>
      </c>
      <c r="AB92" s="342"/>
      <c r="AC92" s="49">
        <v>183.74999999999989</v>
      </c>
      <c r="AD92" s="49">
        <v>384.09999999999968</v>
      </c>
      <c r="AE92" s="49">
        <v>605.39999999999986</v>
      </c>
      <c r="AF92" s="49">
        <v>339.4</v>
      </c>
      <c r="AG92" s="342"/>
      <c r="AH92" s="49">
        <v>329.30000000000018</v>
      </c>
      <c r="AI92" s="49">
        <v>315.24999999999977</v>
      </c>
      <c r="AJ92" s="49">
        <v>810.97499999999991</v>
      </c>
      <c r="AK92" s="49">
        <v>762.8</v>
      </c>
      <c r="AL92" s="342"/>
      <c r="AM92" s="49">
        <v>118.95000000000005</v>
      </c>
      <c r="AN92" s="49">
        <v>240.59999999999991</v>
      </c>
      <c r="AO92" s="49">
        <v>348.00000000000006</v>
      </c>
      <c r="AP92" s="49">
        <v>296.2</v>
      </c>
      <c r="AQ92" s="342"/>
      <c r="AR92" s="49">
        <v>133.52499999999986</v>
      </c>
      <c r="AS92" s="49">
        <v>192.75</v>
      </c>
      <c r="AT92" s="49">
        <v>300.375</v>
      </c>
      <c r="AU92" s="49">
        <v>291.5</v>
      </c>
      <c r="AV92" s="342"/>
      <c r="AW92" s="49">
        <v>206.19999999999959</v>
      </c>
      <c r="AX92" s="49">
        <v>501.19999999999982</v>
      </c>
      <c r="AY92" s="49">
        <v>483.22499999999997</v>
      </c>
      <c r="AZ92" s="49">
        <v>628.9</v>
      </c>
      <c r="BA92" s="342"/>
      <c r="BB92" s="49">
        <v>83.324999999999818</v>
      </c>
      <c r="BC92" s="49">
        <v>243.5</v>
      </c>
      <c r="BD92" s="49">
        <v>274.5</v>
      </c>
      <c r="BE92" s="49">
        <v>164.6</v>
      </c>
      <c r="BF92" s="342"/>
      <c r="BG92" s="49">
        <v>114.47499999999991</v>
      </c>
      <c r="BH92" s="49">
        <v>123.29999999999998</v>
      </c>
      <c r="BI92" s="49">
        <v>543</v>
      </c>
      <c r="BJ92" s="49">
        <v>291.2</v>
      </c>
      <c r="BK92" s="342"/>
      <c r="BL92" s="49">
        <v>57.749999999999773</v>
      </c>
      <c r="BM92" s="49">
        <v>88.65</v>
      </c>
      <c r="BN92" s="49">
        <v>227.47500000000002</v>
      </c>
      <c r="BO92" s="49">
        <v>273.3</v>
      </c>
      <c r="BP92" s="342"/>
      <c r="BQ92" s="49">
        <v>56.399999999999409</v>
      </c>
      <c r="BR92" s="49">
        <v>259.15000000000009</v>
      </c>
      <c r="BS92" s="49">
        <v>196.35000000000002</v>
      </c>
      <c r="BT92" s="49">
        <v>455</v>
      </c>
      <c r="BU92" s="306"/>
      <c r="BV92" s="49">
        <v>132.04999999999927</v>
      </c>
      <c r="BW92" s="49">
        <v>262.59999999999945</v>
      </c>
      <c r="BX92" s="49">
        <v>418.79999999999995</v>
      </c>
      <c r="BY92" s="49">
        <v>542.70000000000005</v>
      </c>
      <c r="BZ92" s="342"/>
      <c r="CA92" s="49">
        <v>51.999999999999091</v>
      </c>
      <c r="CB92" s="49">
        <v>234.90000000000009</v>
      </c>
      <c r="CC92" s="49">
        <v>387.82500000000005</v>
      </c>
      <c r="CD92" s="49">
        <v>538.29999999999995</v>
      </c>
      <c r="CE92" s="306"/>
      <c r="CF92" s="315">
        <v>22.949999999999363</v>
      </c>
      <c r="CG92" s="315">
        <v>240.20000000000073</v>
      </c>
      <c r="CH92" s="315">
        <v>212.25</v>
      </c>
      <c r="CI92" s="49">
        <v>509.5</v>
      </c>
      <c r="CJ92" s="306"/>
      <c r="CK92" s="49">
        <v>34.549999999999272</v>
      </c>
      <c r="CL92" s="49">
        <v>188.25000000000003</v>
      </c>
      <c r="CM92" s="49">
        <v>224.32500000000002</v>
      </c>
      <c r="CN92" s="49">
        <v>361.7000000000001</v>
      </c>
      <c r="CO92" s="342"/>
      <c r="CP92" s="49">
        <v>65.999999999999545</v>
      </c>
      <c r="CQ92" s="49">
        <v>307.35000000000036</v>
      </c>
      <c r="CR92" s="49">
        <v>289.125</v>
      </c>
      <c r="CS92" s="49">
        <v>545.70000000000005</v>
      </c>
      <c r="CT92" s="306"/>
      <c r="CU92" s="49">
        <v>107.07499999999982</v>
      </c>
      <c r="CV92" s="49">
        <v>201.14999999999782</v>
      </c>
      <c r="CW92" s="49">
        <v>528.07499999999993</v>
      </c>
      <c r="CX92" s="49">
        <v>588.5</v>
      </c>
      <c r="CY92" s="342"/>
      <c r="CZ92" s="49">
        <v>55.349999999999454</v>
      </c>
      <c r="DA92" s="49">
        <v>52.5</v>
      </c>
      <c r="DB92" s="49">
        <v>54.599999999999994</v>
      </c>
      <c r="DC92" s="49">
        <v>23.1</v>
      </c>
      <c r="DD92" s="306"/>
      <c r="DE92" s="49">
        <v>811.32499999999982</v>
      </c>
      <c r="DF92" s="49">
        <v>1267.6499999999987</v>
      </c>
      <c r="DG92" s="49">
        <v>2793.3</v>
      </c>
      <c r="DH92" s="298">
        <v>3273.2999999999997</v>
      </c>
      <c r="DI92" s="306"/>
      <c r="DJ92" s="298">
        <v>248.15000000000191</v>
      </c>
      <c r="DK92" s="298">
        <v>353.29999999999927</v>
      </c>
      <c r="DL92" s="298">
        <v>549.44999999999993</v>
      </c>
      <c r="DM92" s="49">
        <v>721.09999999999991</v>
      </c>
      <c r="DN92" s="306"/>
      <c r="DO92" s="49">
        <v>134.87500000000136</v>
      </c>
      <c r="DP92" s="49">
        <v>507.00000000000182</v>
      </c>
      <c r="DQ92" s="49">
        <v>289.8</v>
      </c>
      <c r="DR92" s="49">
        <v>647</v>
      </c>
      <c r="DS92" s="306"/>
      <c r="DT92" s="49">
        <v>0</v>
      </c>
      <c r="DU92" s="49">
        <v>0</v>
      </c>
      <c r="DV92" s="49">
        <v>0</v>
      </c>
      <c r="DW92" s="49">
        <v>133</v>
      </c>
      <c r="DX92" s="306"/>
      <c r="DY92" s="49">
        <v>1139.9250000000293</v>
      </c>
      <c r="DZ92" s="49">
        <v>1699.2499999999964</v>
      </c>
      <c r="EA92" s="49">
        <v>3917.1749999999997</v>
      </c>
      <c r="EB92" s="298">
        <v>2887.4999999999995</v>
      </c>
      <c r="EC92" s="306"/>
      <c r="ED92" s="49">
        <v>50.875000000001819</v>
      </c>
      <c r="EE92" s="49">
        <v>165.54999999999745</v>
      </c>
      <c r="EF92" s="49">
        <v>202.5</v>
      </c>
      <c r="EG92" s="49">
        <v>481.09999999999997</v>
      </c>
      <c r="EH92" s="306"/>
      <c r="EI92" s="49">
        <v>119.12499999999909</v>
      </c>
      <c r="EJ92" s="49">
        <v>187.79999999999927</v>
      </c>
      <c r="EK92" s="49">
        <v>503.32499999999993</v>
      </c>
      <c r="EL92" s="49">
        <v>246.50000000000003</v>
      </c>
      <c r="EM92" s="306"/>
      <c r="EN92" s="49">
        <v>0</v>
      </c>
      <c r="EO92" s="49">
        <v>187.19999999999891</v>
      </c>
      <c r="EP92" s="49">
        <v>422.70000000000005</v>
      </c>
      <c r="EQ92" s="49">
        <v>430.30000000000007</v>
      </c>
      <c r="ER92" s="306"/>
      <c r="ES92" s="49">
        <v>67.024999999999636</v>
      </c>
      <c r="ET92" s="49">
        <v>33.500000000003638</v>
      </c>
      <c r="EU92" s="49">
        <v>507.67500000000007</v>
      </c>
      <c r="EV92" s="49">
        <v>365.3</v>
      </c>
      <c r="EW92" s="306"/>
      <c r="EX92">
        <v>1113.9250000000002</v>
      </c>
      <c r="EY92">
        <v>1833.600000000004</v>
      </c>
      <c r="EZ92">
        <v>1668.9749999999999</v>
      </c>
      <c r="FA92" s="414">
        <v>3770.1000000000004</v>
      </c>
      <c r="FB92" s="306"/>
      <c r="FC92" s="49">
        <v>62.275000000001455</v>
      </c>
      <c r="FD92" s="49">
        <v>141.54999999999927</v>
      </c>
      <c r="FE92" s="49">
        <v>267.89999999999998</v>
      </c>
      <c r="FF92" s="49">
        <v>307.8</v>
      </c>
      <c r="FG92" s="306"/>
      <c r="FH92" s="315">
        <v>73.800000000002001</v>
      </c>
      <c r="FI92" s="315">
        <v>80.75</v>
      </c>
      <c r="FJ92" s="315">
        <v>355.20000000000005</v>
      </c>
      <c r="FK92" s="49">
        <v>305.7</v>
      </c>
      <c r="FL92" s="306"/>
      <c r="FM92" s="315">
        <v>150.50000000000091</v>
      </c>
      <c r="FN92" s="315">
        <v>153.24999999999818</v>
      </c>
      <c r="FO92" s="315">
        <v>191.62500000000003</v>
      </c>
      <c r="FP92" s="49">
        <v>165.6</v>
      </c>
      <c r="FQ92" s="306"/>
      <c r="FR92" s="49">
        <v>116.37500000000091</v>
      </c>
      <c r="FS92" s="49">
        <v>281.3</v>
      </c>
      <c r="FT92" s="49">
        <v>381</v>
      </c>
      <c r="FU92" s="49">
        <v>320.3</v>
      </c>
      <c r="FV92" s="306"/>
      <c r="FW92" s="49">
        <v>0</v>
      </c>
      <c r="FX92" s="49">
        <v>225.30000000000473</v>
      </c>
      <c r="FY92" s="49">
        <v>274.125</v>
      </c>
      <c r="FZ92" s="49">
        <v>284.2</v>
      </c>
      <c r="GA92" s="306"/>
      <c r="GB92" s="49">
        <v>221.40000000000236</v>
      </c>
      <c r="GC92" s="49">
        <v>578.95000000000209</v>
      </c>
      <c r="GD92" s="49">
        <v>919.57499999999993</v>
      </c>
      <c r="GE92" s="49">
        <v>1065</v>
      </c>
      <c r="GF92" s="306"/>
      <c r="GG92" s="315">
        <v>109.25000000000136</v>
      </c>
      <c r="GH92" s="315">
        <v>230</v>
      </c>
      <c r="GI92" s="315">
        <v>136.5</v>
      </c>
      <c r="GJ92" s="49">
        <v>322.5</v>
      </c>
      <c r="GK92" s="306"/>
      <c r="GL92" s="49">
        <v>0</v>
      </c>
      <c r="GM92" s="49">
        <v>0</v>
      </c>
      <c r="GN92" s="49">
        <v>621.90000000000009</v>
      </c>
      <c r="GO92" s="49">
        <v>0</v>
      </c>
      <c r="GP92" s="306"/>
    </row>
    <row r="93" spans="1:198" ht="18">
      <c r="A93" s="39" t="s">
        <v>2508</v>
      </c>
      <c r="B93" s="45">
        <f t="shared" si="2"/>
        <v>46337.025000000001</v>
      </c>
      <c r="C93" s="41"/>
      <c r="D93" s="49">
        <v>0</v>
      </c>
      <c r="E93" s="49">
        <v>246</v>
      </c>
      <c r="F93" s="49">
        <v>96.825000000000017</v>
      </c>
      <c r="G93" s="49">
        <v>136.5</v>
      </c>
      <c r="H93" s="342"/>
      <c r="I93" s="49">
        <v>0</v>
      </c>
      <c r="J93" s="49">
        <v>106.44999999999999</v>
      </c>
      <c r="K93" s="49">
        <v>241.20000000000002</v>
      </c>
      <c r="L93" s="49">
        <v>150</v>
      </c>
      <c r="M93" s="342"/>
      <c r="N93" s="49">
        <v>0</v>
      </c>
      <c r="O93" s="49">
        <v>71.849999999999994</v>
      </c>
      <c r="P93" s="49">
        <v>384.1875</v>
      </c>
      <c r="Q93" s="573">
        <v>570.39999999999986</v>
      </c>
      <c r="R93" s="342"/>
      <c r="S93" s="298">
        <v>0</v>
      </c>
      <c r="T93" s="298">
        <v>0</v>
      </c>
      <c r="U93" s="298">
        <v>108</v>
      </c>
      <c r="V93" s="49">
        <v>215.5</v>
      </c>
      <c r="W93" s="342"/>
      <c r="X93" s="49">
        <v>0</v>
      </c>
      <c r="Y93" s="49">
        <v>0</v>
      </c>
      <c r="Z93" s="49">
        <v>178.87500000000003</v>
      </c>
      <c r="AA93" s="49">
        <v>397.2</v>
      </c>
      <c r="AB93" s="342"/>
      <c r="AC93" s="49">
        <v>0</v>
      </c>
      <c r="AD93" s="49">
        <v>0</v>
      </c>
      <c r="AE93" s="49">
        <v>641.02499999999998</v>
      </c>
      <c r="AF93" s="49">
        <v>715.1</v>
      </c>
      <c r="AG93" s="342"/>
      <c r="AH93" s="49">
        <v>0</v>
      </c>
      <c r="AI93" s="49">
        <v>0</v>
      </c>
      <c r="AJ93" s="49">
        <v>710.55</v>
      </c>
      <c r="AK93" s="49">
        <v>707.3</v>
      </c>
      <c r="AL93" s="342"/>
      <c r="AM93" s="49">
        <v>0</v>
      </c>
      <c r="AN93" s="49">
        <v>0</v>
      </c>
      <c r="AO93" s="49">
        <v>169.16250000000002</v>
      </c>
      <c r="AP93" s="49">
        <v>387.05</v>
      </c>
      <c r="AQ93" s="342"/>
      <c r="AR93" s="49">
        <v>0</v>
      </c>
      <c r="AS93" s="49">
        <v>0</v>
      </c>
      <c r="AT93" s="49">
        <v>63.375</v>
      </c>
      <c r="AU93" s="49">
        <v>4.4000000000000004</v>
      </c>
      <c r="AV93" s="342"/>
      <c r="AW93" s="49">
        <v>0</v>
      </c>
      <c r="AX93" s="49">
        <v>0</v>
      </c>
      <c r="AY93" s="49">
        <v>668.4375</v>
      </c>
      <c r="AZ93" s="49">
        <v>651.40000000000009</v>
      </c>
      <c r="BA93" s="342"/>
      <c r="BB93" s="49">
        <v>0</v>
      </c>
      <c r="BC93" s="49">
        <v>0</v>
      </c>
      <c r="BD93" s="49">
        <v>368.40000000000003</v>
      </c>
      <c r="BE93" s="49">
        <v>291.09999999999997</v>
      </c>
      <c r="BF93" s="342"/>
      <c r="BG93" s="49">
        <v>0</v>
      </c>
      <c r="BH93" s="49">
        <v>0</v>
      </c>
      <c r="BI93" s="49">
        <v>276.22500000000002</v>
      </c>
      <c r="BJ93" s="49">
        <v>276.60000000000002</v>
      </c>
      <c r="BK93" s="342"/>
      <c r="BL93" s="49">
        <v>0</v>
      </c>
      <c r="BM93" s="49">
        <v>0</v>
      </c>
      <c r="BN93" s="49">
        <v>175.8</v>
      </c>
      <c r="BO93" s="49">
        <v>451.1</v>
      </c>
      <c r="BP93" s="342"/>
      <c r="BQ93" s="49">
        <v>0</v>
      </c>
      <c r="BR93" s="49">
        <v>0</v>
      </c>
      <c r="BS93" s="49">
        <v>205.34999999999997</v>
      </c>
      <c r="BT93" s="49">
        <v>474</v>
      </c>
      <c r="BU93" s="306"/>
      <c r="BV93" s="49">
        <v>0</v>
      </c>
      <c r="BW93" s="49">
        <v>0</v>
      </c>
      <c r="BX93" s="49">
        <v>526.65000000000009</v>
      </c>
      <c r="BY93" s="49">
        <v>562.70000000000005</v>
      </c>
      <c r="BZ93" s="342"/>
      <c r="CA93" s="49">
        <v>0</v>
      </c>
      <c r="CB93" s="49">
        <v>0</v>
      </c>
      <c r="CC93" s="49">
        <v>154.125</v>
      </c>
      <c r="CD93" s="49">
        <v>542.4</v>
      </c>
      <c r="CE93" s="306"/>
      <c r="CF93" s="315">
        <v>0</v>
      </c>
      <c r="CG93" s="315">
        <v>0</v>
      </c>
      <c r="CH93" s="315">
        <v>214.64999999999998</v>
      </c>
      <c r="CI93" s="49">
        <v>612.69999999999993</v>
      </c>
      <c r="CJ93" s="306"/>
      <c r="CK93" s="49">
        <v>0</v>
      </c>
      <c r="CL93" s="49">
        <v>0</v>
      </c>
      <c r="CM93" s="49">
        <v>92.175000000000011</v>
      </c>
      <c r="CN93" s="49">
        <v>690.99999999999989</v>
      </c>
      <c r="CO93" s="342"/>
      <c r="CP93" s="49">
        <v>0</v>
      </c>
      <c r="CQ93" s="49">
        <v>0</v>
      </c>
      <c r="CR93" s="49">
        <v>310.12500000000006</v>
      </c>
      <c r="CS93" s="49">
        <v>457.9</v>
      </c>
      <c r="CT93" s="306"/>
      <c r="CU93" s="49">
        <v>0</v>
      </c>
      <c r="CV93" s="49">
        <v>0</v>
      </c>
      <c r="CW93" s="49">
        <v>705.22499999999991</v>
      </c>
      <c r="CX93" s="49">
        <v>677.3</v>
      </c>
      <c r="CY93" s="342"/>
      <c r="CZ93" s="49">
        <v>0</v>
      </c>
      <c r="DA93" s="49">
        <v>0</v>
      </c>
      <c r="DB93" s="49">
        <v>131.25</v>
      </c>
      <c r="DC93" s="49">
        <v>0</v>
      </c>
      <c r="DD93" s="306"/>
      <c r="DE93" s="49">
        <v>0</v>
      </c>
      <c r="DF93" s="49">
        <v>0</v>
      </c>
      <c r="DG93" s="49">
        <v>1887.75</v>
      </c>
      <c r="DH93" s="298">
        <v>3149.7</v>
      </c>
      <c r="DI93" s="306"/>
      <c r="DJ93" s="298">
        <v>0</v>
      </c>
      <c r="DK93" s="298">
        <v>0</v>
      </c>
      <c r="DL93" s="298">
        <v>743.32500000000005</v>
      </c>
      <c r="DM93" s="49">
        <v>1194.0500000000002</v>
      </c>
      <c r="DN93" s="306"/>
      <c r="DO93" s="49">
        <v>0</v>
      </c>
      <c r="DP93" s="49">
        <v>0</v>
      </c>
      <c r="DQ93" s="49">
        <v>218.625</v>
      </c>
      <c r="DR93" s="49">
        <v>563.70000000000005</v>
      </c>
      <c r="DS93" s="306"/>
      <c r="DT93" s="49">
        <v>0</v>
      </c>
      <c r="DU93" s="49">
        <v>0</v>
      </c>
      <c r="DV93" s="49">
        <v>0</v>
      </c>
      <c r="DW93" s="49">
        <v>93.4</v>
      </c>
      <c r="DX93" s="306"/>
      <c r="DY93" s="49">
        <v>0</v>
      </c>
      <c r="DZ93" s="49">
        <v>0</v>
      </c>
      <c r="EA93" s="49">
        <v>3997.1624999999981</v>
      </c>
      <c r="EB93" s="298">
        <v>3923.8999999999996</v>
      </c>
      <c r="EC93" s="306"/>
      <c r="ED93" s="49">
        <v>0</v>
      </c>
      <c r="EE93" s="49">
        <v>0</v>
      </c>
      <c r="EF93" s="49">
        <v>224.40000000000003</v>
      </c>
      <c r="EG93" s="49">
        <v>213.8</v>
      </c>
      <c r="EH93" s="306"/>
      <c r="EI93" s="49">
        <v>0</v>
      </c>
      <c r="EJ93" s="49">
        <v>0</v>
      </c>
      <c r="EK93" s="49">
        <v>309.14999999999998</v>
      </c>
      <c r="EL93" s="49">
        <v>74.100000000000009</v>
      </c>
      <c r="EM93" s="306"/>
      <c r="EN93" s="49">
        <v>0</v>
      </c>
      <c r="EO93" s="49">
        <v>0</v>
      </c>
      <c r="EP93" s="49">
        <v>144.30000000000001</v>
      </c>
      <c r="EQ93" s="49">
        <v>382.00000000000006</v>
      </c>
      <c r="ER93" s="306"/>
      <c r="ES93" s="49">
        <v>0</v>
      </c>
      <c r="ET93" s="49">
        <v>0</v>
      </c>
      <c r="EU93" s="49">
        <v>329.25</v>
      </c>
      <c r="EV93" s="49">
        <v>388.2</v>
      </c>
      <c r="EW93" s="306"/>
      <c r="EX93">
        <v>0</v>
      </c>
      <c r="EY93">
        <v>0</v>
      </c>
      <c r="EZ93">
        <v>2855.55</v>
      </c>
      <c r="FA93" s="414">
        <v>3490.7</v>
      </c>
      <c r="FB93" s="306"/>
      <c r="FC93" s="49">
        <v>0</v>
      </c>
      <c r="FD93" s="49">
        <v>0</v>
      </c>
      <c r="FE93" s="49">
        <v>217.79999999999998</v>
      </c>
      <c r="FF93" s="49">
        <v>366.1</v>
      </c>
      <c r="FG93" s="306"/>
      <c r="FH93" s="315">
        <v>0</v>
      </c>
      <c r="FI93" s="315">
        <v>0</v>
      </c>
      <c r="FJ93" s="315">
        <v>189.45</v>
      </c>
      <c r="FK93" s="49">
        <v>115.80000000000001</v>
      </c>
      <c r="FL93" s="306"/>
      <c r="FM93" s="315">
        <v>0</v>
      </c>
      <c r="FN93" s="315">
        <v>0</v>
      </c>
      <c r="FO93" s="315">
        <v>233.10000000000002</v>
      </c>
      <c r="FP93" s="49">
        <v>167.6</v>
      </c>
      <c r="FQ93" s="306"/>
      <c r="FR93" s="49">
        <v>0</v>
      </c>
      <c r="FS93" s="49">
        <v>0</v>
      </c>
      <c r="FT93" s="49">
        <v>407.47499999999997</v>
      </c>
      <c r="FU93" s="49">
        <v>652.5</v>
      </c>
      <c r="FV93" s="306"/>
      <c r="FW93" s="49">
        <v>0</v>
      </c>
      <c r="FX93" s="49">
        <v>0</v>
      </c>
      <c r="FY93" s="49">
        <v>73.8</v>
      </c>
      <c r="FZ93" s="49">
        <v>279.10000000000002</v>
      </c>
      <c r="GA93" s="306"/>
      <c r="GB93" s="49">
        <v>0</v>
      </c>
      <c r="GC93" s="49">
        <v>0</v>
      </c>
      <c r="GD93" s="49">
        <v>909.44999999999993</v>
      </c>
      <c r="GE93" s="49">
        <v>1271.3000000000002</v>
      </c>
      <c r="GF93" s="306"/>
      <c r="GG93" s="315">
        <v>0</v>
      </c>
      <c r="GH93" s="315">
        <v>0</v>
      </c>
      <c r="GI93" s="315">
        <v>240.375</v>
      </c>
      <c r="GJ93" s="49">
        <v>430</v>
      </c>
      <c r="GK93" s="306"/>
      <c r="GL93" s="49">
        <v>0</v>
      </c>
      <c r="GM93" s="49">
        <v>0</v>
      </c>
      <c r="GN93" s="49">
        <v>782.55000000000007</v>
      </c>
      <c r="GO93" s="49">
        <v>0</v>
      </c>
      <c r="GP93" s="306"/>
    </row>
    <row r="94" spans="1:198" ht="18">
      <c r="A94" s="39" t="s">
        <v>3831</v>
      </c>
      <c r="B94" s="45">
        <f t="shared" si="2"/>
        <v>1436</v>
      </c>
      <c r="C94" s="41"/>
      <c r="D94" s="49">
        <v>0</v>
      </c>
      <c r="E94" s="49">
        <v>0</v>
      </c>
      <c r="F94" s="49">
        <v>0</v>
      </c>
      <c r="G94" s="49">
        <v>281.2</v>
      </c>
      <c r="H94" s="342"/>
      <c r="I94" s="49">
        <v>0</v>
      </c>
      <c r="J94" s="49">
        <v>0</v>
      </c>
      <c r="K94" s="49">
        <v>0</v>
      </c>
      <c r="L94" s="49">
        <v>272.7</v>
      </c>
      <c r="M94" s="342"/>
      <c r="N94" s="49">
        <v>0</v>
      </c>
      <c r="O94" s="49">
        <v>0</v>
      </c>
      <c r="P94" s="49">
        <v>0</v>
      </c>
      <c r="Q94" s="573">
        <v>882.1</v>
      </c>
      <c r="R94" s="342"/>
      <c r="S94" s="49">
        <v>0</v>
      </c>
      <c r="T94" s="49">
        <v>0</v>
      </c>
      <c r="U94" s="49">
        <v>0</v>
      </c>
      <c r="V94" s="49">
        <v>0</v>
      </c>
      <c r="W94" s="342"/>
      <c r="X94" s="49">
        <v>0</v>
      </c>
      <c r="Y94" s="49">
        <v>0</v>
      </c>
      <c r="Z94" s="49">
        <v>0</v>
      </c>
      <c r="AA94" s="49">
        <v>0</v>
      </c>
      <c r="AB94" s="342"/>
      <c r="AC94" s="49">
        <v>0</v>
      </c>
      <c r="AD94" s="49">
        <v>0</v>
      </c>
      <c r="AE94" s="49">
        <v>0</v>
      </c>
      <c r="AF94" s="49">
        <v>0</v>
      </c>
      <c r="AG94" s="342"/>
      <c r="AH94" s="49">
        <v>0</v>
      </c>
      <c r="AI94" s="49">
        <v>0</v>
      </c>
      <c r="AJ94" s="49">
        <v>0</v>
      </c>
      <c r="AK94" s="49">
        <v>0</v>
      </c>
      <c r="AL94" s="342"/>
      <c r="AM94" s="49">
        <v>0</v>
      </c>
      <c r="AN94" s="49">
        <v>0</v>
      </c>
      <c r="AO94" s="49">
        <v>0</v>
      </c>
      <c r="AP94" s="49">
        <v>0</v>
      </c>
      <c r="AQ94" s="342"/>
      <c r="AR94" s="49">
        <v>0</v>
      </c>
      <c r="AS94" s="49">
        <v>0</v>
      </c>
      <c r="AT94" s="49">
        <v>0</v>
      </c>
      <c r="AU94" s="49">
        <v>0</v>
      </c>
      <c r="AV94" s="342"/>
      <c r="AW94" s="49">
        <v>0</v>
      </c>
      <c r="AX94" s="49">
        <v>0</v>
      </c>
      <c r="AY94" s="49">
        <v>0</v>
      </c>
      <c r="AZ94" s="49">
        <v>0</v>
      </c>
      <c r="BA94" s="342"/>
      <c r="BB94" s="49">
        <v>0</v>
      </c>
      <c r="BC94" s="49">
        <v>0</v>
      </c>
      <c r="BD94" s="49">
        <v>0</v>
      </c>
      <c r="BE94" s="49">
        <v>0</v>
      </c>
      <c r="BF94" s="342"/>
      <c r="BG94" s="49">
        <v>0</v>
      </c>
      <c r="BH94" s="49">
        <v>0</v>
      </c>
      <c r="BI94" s="49">
        <v>0</v>
      </c>
      <c r="BJ94" s="49">
        <v>0</v>
      </c>
      <c r="BK94" s="342"/>
      <c r="BL94" s="49">
        <v>0</v>
      </c>
      <c r="BM94" s="49">
        <v>0</v>
      </c>
      <c r="BN94" s="49">
        <v>0</v>
      </c>
      <c r="BO94" s="49">
        <v>0</v>
      </c>
      <c r="BP94" s="342"/>
      <c r="BQ94" s="49">
        <v>0</v>
      </c>
      <c r="BR94" s="49">
        <v>0</v>
      </c>
      <c r="BS94" s="49">
        <v>0</v>
      </c>
      <c r="BT94" s="49">
        <v>0</v>
      </c>
      <c r="BU94" s="306"/>
      <c r="BV94" s="49">
        <v>0</v>
      </c>
      <c r="BW94" s="49">
        <v>0</v>
      </c>
      <c r="BX94" s="49">
        <v>0</v>
      </c>
      <c r="BY94" s="49">
        <v>0</v>
      </c>
      <c r="BZ94" s="342"/>
      <c r="CA94" s="49">
        <v>0</v>
      </c>
      <c r="CB94" s="49">
        <v>0</v>
      </c>
      <c r="CC94" s="49">
        <v>0</v>
      </c>
      <c r="CD94" s="49">
        <v>0</v>
      </c>
      <c r="CE94" s="306"/>
      <c r="CF94" s="49">
        <v>0</v>
      </c>
      <c r="CG94" s="49">
        <v>0</v>
      </c>
      <c r="CH94" s="49">
        <v>0</v>
      </c>
      <c r="CI94" s="49">
        <v>0</v>
      </c>
      <c r="CJ94" s="306"/>
      <c r="CK94" s="49">
        <v>0</v>
      </c>
      <c r="CL94" s="49">
        <v>0</v>
      </c>
      <c r="CM94" s="49">
        <v>0</v>
      </c>
      <c r="CN94" s="49">
        <v>0</v>
      </c>
      <c r="CO94" s="342"/>
      <c r="CP94" s="49">
        <v>0</v>
      </c>
      <c r="CQ94" s="49">
        <v>0</v>
      </c>
      <c r="CR94" s="49">
        <v>0</v>
      </c>
      <c r="CS94" s="49">
        <v>0</v>
      </c>
      <c r="CT94" s="306"/>
      <c r="CU94" s="49">
        <v>0</v>
      </c>
      <c r="CV94" s="49">
        <v>0</v>
      </c>
      <c r="CW94" s="49">
        <v>0</v>
      </c>
      <c r="CX94" s="49">
        <v>0</v>
      </c>
      <c r="CY94" s="342"/>
      <c r="CZ94" s="49">
        <v>0</v>
      </c>
      <c r="DA94" s="49">
        <v>0</v>
      </c>
      <c r="DB94" s="49">
        <v>0</v>
      </c>
      <c r="DC94" s="49">
        <v>0</v>
      </c>
      <c r="DD94" s="306"/>
      <c r="DE94" s="49">
        <v>0</v>
      </c>
      <c r="DF94" s="49">
        <v>0</v>
      </c>
      <c r="DG94" s="49">
        <v>0</v>
      </c>
      <c r="DH94" s="49">
        <v>0</v>
      </c>
      <c r="DI94" s="306"/>
      <c r="DJ94" s="49">
        <v>0</v>
      </c>
      <c r="DK94" s="49">
        <v>0</v>
      </c>
      <c r="DL94" s="49">
        <v>0</v>
      </c>
      <c r="DM94" s="49">
        <v>0</v>
      </c>
      <c r="DN94" s="306"/>
      <c r="DO94" s="49">
        <v>0</v>
      </c>
      <c r="DP94" s="49">
        <v>0</v>
      </c>
      <c r="DQ94" s="49">
        <v>0</v>
      </c>
      <c r="DR94" s="49">
        <v>0</v>
      </c>
      <c r="DS94" s="306"/>
      <c r="DT94" s="49">
        <v>0</v>
      </c>
      <c r="DU94" s="49">
        <v>0</v>
      </c>
      <c r="DV94" s="49">
        <v>0</v>
      </c>
      <c r="DW94" s="49">
        <v>0</v>
      </c>
      <c r="DX94" s="306"/>
      <c r="DY94" s="49">
        <v>0</v>
      </c>
      <c r="DZ94" s="49">
        <v>0</v>
      </c>
      <c r="EA94" s="49">
        <v>0</v>
      </c>
      <c r="EB94" s="49">
        <v>0</v>
      </c>
      <c r="EC94" s="306"/>
      <c r="ED94" s="49">
        <v>0</v>
      </c>
      <c r="EE94" s="49">
        <v>0</v>
      </c>
      <c r="EF94" s="49">
        <v>0</v>
      </c>
      <c r="EG94" s="49">
        <v>0</v>
      </c>
      <c r="EH94" s="306"/>
      <c r="EI94" s="49">
        <v>0</v>
      </c>
      <c r="EJ94" s="49">
        <v>0</v>
      </c>
      <c r="EK94" s="49">
        <v>0</v>
      </c>
      <c r="EL94" s="49">
        <v>0</v>
      </c>
      <c r="EM94" s="306"/>
      <c r="EN94" s="49">
        <v>0</v>
      </c>
      <c r="EO94" s="49">
        <v>0</v>
      </c>
      <c r="EP94" s="49">
        <v>0</v>
      </c>
      <c r="EQ94" s="49">
        <v>0</v>
      </c>
      <c r="ER94" s="306"/>
      <c r="ES94" s="49">
        <v>0</v>
      </c>
      <c r="ET94" s="49">
        <v>0</v>
      </c>
      <c r="EU94" s="49">
        <v>0</v>
      </c>
      <c r="EV94" s="49">
        <v>0</v>
      </c>
      <c r="EW94" s="306"/>
      <c r="EX94" s="49">
        <v>0</v>
      </c>
      <c r="EY94" s="49">
        <v>0</v>
      </c>
      <c r="EZ94" s="49">
        <v>0</v>
      </c>
      <c r="FA94" s="49">
        <v>0</v>
      </c>
      <c r="FB94" s="306"/>
      <c r="FC94" s="49">
        <v>0</v>
      </c>
      <c r="FD94" s="49">
        <v>0</v>
      </c>
      <c r="FE94" s="49">
        <v>0</v>
      </c>
      <c r="FF94" s="49">
        <v>0</v>
      </c>
      <c r="FG94" s="306"/>
      <c r="FH94" s="49">
        <v>0</v>
      </c>
      <c r="FI94" s="49">
        <v>0</v>
      </c>
      <c r="FJ94" s="49">
        <v>0</v>
      </c>
      <c r="FK94" s="49">
        <v>0</v>
      </c>
      <c r="FL94" s="306"/>
      <c r="FM94" s="49">
        <v>0</v>
      </c>
      <c r="FN94" s="49">
        <v>0</v>
      </c>
      <c r="FO94" s="49">
        <v>0</v>
      </c>
      <c r="FP94" s="49">
        <v>0</v>
      </c>
      <c r="FQ94" s="306"/>
      <c r="FR94" s="49">
        <v>0</v>
      </c>
      <c r="FS94" s="49">
        <v>0</v>
      </c>
      <c r="FT94" s="49">
        <v>0</v>
      </c>
      <c r="FU94" s="49">
        <v>0</v>
      </c>
      <c r="FV94" s="306"/>
      <c r="FW94" s="49">
        <v>0</v>
      </c>
      <c r="FX94" s="49">
        <v>0</v>
      </c>
      <c r="FY94" s="49">
        <v>0</v>
      </c>
      <c r="FZ94" s="49">
        <v>0</v>
      </c>
      <c r="GA94" s="306"/>
      <c r="GB94" s="49">
        <v>0</v>
      </c>
      <c r="GC94" s="49">
        <v>0</v>
      </c>
      <c r="GD94" s="49">
        <v>0</v>
      </c>
      <c r="GE94" s="49">
        <v>0</v>
      </c>
      <c r="GF94" s="306"/>
      <c r="GG94" s="49">
        <v>0</v>
      </c>
      <c r="GH94" s="49">
        <v>0</v>
      </c>
      <c r="GI94" s="49">
        <v>0</v>
      </c>
      <c r="GJ94" s="49">
        <v>0</v>
      </c>
      <c r="GK94" s="306"/>
      <c r="GL94" s="49">
        <v>0</v>
      </c>
      <c r="GM94" s="49">
        <v>0</v>
      </c>
      <c r="GN94" s="49">
        <v>0</v>
      </c>
      <c r="GO94" s="49">
        <v>0</v>
      </c>
      <c r="GP94" s="306"/>
    </row>
    <row r="95" spans="1:198" ht="18">
      <c r="A95" s="81" t="s">
        <v>1278</v>
      </c>
      <c r="B95" s="45">
        <f t="shared" si="2"/>
        <v>59772.024999999994</v>
      </c>
      <c r="C95" s="41"/>
      <c r="D95" s="49">
        <v>95.899999999999991</v>
      </c>
      <c r="E95" s="49">
        <v>206.94999999999996</v>
      </c>
      <c r="F95" s="49">
        <v>318.22499999999997</v>
      </c>
      <c r="G95" s="49">
        <v>156.79999999999998</v>
      </c>
      <c r="H95" s="342"/>
      <c r="I95" s="49">
        <v>50.025000000000006</v>
      </c>
      <c r="J95" s="49">
        <v>79.249999999999972</v>
      </c>
      <c r="K95" s="49">
        <v>155.54999999999998</v>
      </c>
      <c r="L95" s="49">
        <v>111</v>
      </c>
      <c r="M95" s="342"/>
      <c r="N95" s="49">
        <v>141.67499999999995</v>
      </c>
      <c r="O95" s="49">
        <v>72.95</v>
      </c>
      <c r="P95" s="49">
        <v>280.125</v>
      </c>
      <c r="Q95" s="573">
        <v>498.70000000000005</v>
      </c>
      <c r="R95" s="342"/>
      <c r="S95" s="298">
        <v>96.124999999999943</v>
      </c>
      <c r="T95" s="298">
        <v>116.09999999999991</v>
      </c>
      <c r="U95" s="298">
        <v>199.875</v>
      </c>
      <c r="V95" s="49">
        <v>275.5</v>
      </c>
      <c r="W95" s="342"/>
      <c r="X95" s="49">
        <v>128.52500000000009</v>
      </c>
      <c r="Y95" s="49">
        <v>117.45000000000005</v>
      </c>
      <c r="Z95" s="49">
        <v>188.17500000000001</v>
      </c>
      <c r="AA95" s="49">
        <v>331.6</v>
      </c>
      <c r="AB95" s="342"/>
      <c r="AC95" s="49">
        <v>160.77499999999986</v>
      </c>
      <c r="AD95" s="49">
        <v>303.60000000000014</v>
      </c>
      <c r="AE95" s="49">
        <v>634.04999999999995</v>
      </c>
      <c r="AF95" s="49">
        <v>660.5</v>
      </c>
      <c r="AG95" s="342"/>
      <c r="AH95" s="49">
        <v>284.39999999999998</v>
      </c>
      <c r="AI95" s="49">
        <v>355.5</v>
      </c>
      <c r="AJ95" s="49">
        <v>585</v>
      </c>
      <c r="AK95" s="49">
        <v>604.39999999999986</v>
      </c>
      <c r="AL95" s="342"/>
      <c r="AM95" s="49">
        <v>83.675000000000182</v>
      </c>
      <c r="AN95" s="49">
        <v>326.55000000000064</v>
      </c>
      <c r="AO95" s="49">
        <v>230.25</v>
      </c>
      <c r="AP95" s="49">
        <v>415.3</v>
      </c>
      <c r="AQ95" s="342"/>
      <c r="AR95" s="49">
        <v>81.225000000000136</v>
      </c>
      <c r="AS95" s="49">
        <v>114.75</v>
      </c>
      <c r="AT95" s="49">
        <v>99.075000000000017</v>
      </c>
      <c r="AU95" s="49">
        <v>56</v>
      </c>
      <c r="AV95" s="342"/>
      <c r="AW95" s="49">
        <v>19.925000000000182</v>
      </c>
      <c r="AX95" s="49">
        <v>426.50000000000045</v>
      </c>
      <c r="AY95" s="49">
        <v>624.97499999999991</v>
      </c>
      <c r="AZ95" s="49">
        <v>776.40000000000009</v>
      </c>
      <c r="BA95" s="342"/>
      <c r="BB95" s="49">
        <v>77.299999999999955</v>
      </c>
      <c r="BC95" s="49">
        <v>273.70000000000005</v>
      </c>
      <c r="BD95" s="49">
        <v>374.4</v>
      </c>
      <c r="BE95" s="49">
        <v>398.7</v>
      </c>
      <c r="BF95" s="342"/>
      <c r="BG95" s="49">
        <v>44.625000000000227</v>
      </c>
      <c r="BH95" s="49">
        <v>135.9</v>
      </c>
      <c r="BI95" s="49">
        <v>355.875</v>
      </c>
      <c r="BJ95" s="49">
        <v>135.30000000000001</v>
      </c>
      <c r="BK95" s="342"/>
      <c r="BL95" s="49">
        <v>107.5</v>
      </c>
      <c r="BM95" s="49">
        <v>124.94999999999999</v>
      </c>
      <c r="BN95" s="49">
        <v>126</v>
      </c>
      <c r="BO95" s="49">
        <v>434.40000000000003</v>
      </c>
      <c r="BP95" s="342"/>
      <c r="BQ95" s="49">
        <v>82.800000000000182</v>
      </c>
      <c r="BR95" s="49">
        <v>251.35000000000036</v>
      </c>
      <c r="BS95" s="49">
        <v>223.04999999999998</v>
      </c>
      <c r="BT95" s="49">
        <v>624.5</v>
      </c>
      <c r="BU95" s="306"/>
      <c r="BV95" s="49">
        <v>133.49999999999977</v>
      </c>
      <c r="BW95" s="49">
        <v>300.650000000001</v>
      </c>
      <c r="BX95" s="49">
        <v>360.75</v>
      </c>
      <c r="BY95" s="49">
        <v>204.5</v>
      </c>
      <c r="BZ95" s="342"/>
      <c r="CA95" s="49">
        <v>61.999999999999773</v>
      </c>
      <c r="CB95" s="49">
        <v>305.05000000000109</v>
      </c>
      <c r="CC95" s="49">
        <v>188.92500000000001</v>
      </c>
      <c r="CD95" s="49">
        <v>610.5</v>
      </c>
      <c r="CE95" s="306"/>
      <c r="CF95" s="315">
        <v>54.875000000000227</v>
      </c>
      <c r="CG95" s="315">
        <v>147.75000000000091</v>
      </c>
      <c r="CH95" s="315">
        <v>62.025000000000006</v>
      </c>
      <c r="CI95" s="49">
        <v>359.5</v>
      </c>
      <c r="CJ95" s="306"/>
      <c r="CK95" s="49">
        <v>8.0999999999996817</v>
      </c>
      <c r="CL95" s="49">
        <v>175.94999999999996</v>
      </c>
      <c r="CM95" s="49">
        <v>159.44999999999999</v>
      </c>
      <c r="CN95" s="49">
        <v>526.1</v>
      </c>
      <c r="CO95" s="342"/>
      <c r="CP95" s="49">
        <v>95.549999999999955</v>
      </c>
      <c r="CQ95" s="49">
        <v>231.949999999998</v>
      </c>
      <c r="CR95" s="49">
        <v>244.04999999999998</v>
      </c>
      <c r="CS95" s="49">
        <v>431</v>
      </c>
      <c r="CT95" s="306"/>
      <c r="CU95" s="49">
        <v>68.300000000000409</v>
      </c>
      <c r="CV95" s="49">
        <v>232.69999999999891</v>
      </c>
      <c r="CW95" s="49">
        <v>652.12500000000011</v>
      </c>
      <c r="CX95" s="49">
        <v>457.9</v>
      </c>
      <c r="CY95" s="342"/>
      <c r="CZ95" s="49">
        <v>48.000000000000455</v>
      </c>
      <c r="DA95" s="49">
        <v>78.2</v>
      </c>
      <c r="DB95" s="49">
        <v>26.700000000000003</v>
      </c>
      <c r="DC95" s="49">
        <v>0</v>
      </c>
      <c r="DD95" s="306"/>
      <c r="DE95" s="49">
        <v>582.87499999999977</v>
      </c>
      <c r="DF95" s="49">
        <v>794.45000000000164</v>
      </c>
      <c r="DG95" s="49">
        <v>2461.7250000000004</v>
      </c>
      <c r="DH95" s="298">
        <v>2488</v>
      </c>
      <c r="DI95" s="306"/>
      <c r="DJ95" s="298">
        <v>205.82500000000118</v>
      </c>
      <c r="DK95" s="298">
        <v>381.00000000000091</v>
      </c>
      <c r="DL95" s="298">
        <v>588.15</v>
      </c>
      <c r="DM95" s="49">
        <v>985.39999999999986</v>
      </c>
      <c r="DN95" s="306"/>
      <c r="DO95" s="49">
        <v>112.37500000000045</v>
      </c>
      <c r="DP95" s="49">
        <v>459.59999999999945</v>
      </c>
      <c r="DQ95" s="49">
        <v>256.64999999999998</v>
      </c>
      <c r="DR95" s="49">
        <v>346.90000000000003</v>
      </c>
      <c r="DS95" s="306"/>
      <c r="DT95" s="49">
        <v>0</v>
      </c>
      <c r="DU95" s="49">
        <v>0</v>
      </c>
      <c r="DV95" s="49">
        <v>0</v>
      </c>
      <c r="DW95" s="49">
        <v>178.1</v>
      </c>
      <c r="DX95" s="306"/>
      <c r="DY95" s="49">
        <v>1086.7250000000136</v>
      </c>
      <c r="DZ95" s="49">
        <v>1754.5249999999969</v>
      </c>
      <c r="EA95" s="49">
        <v>3995.4750000000004</v>
      </c>
      <c r="EB95" s="298">
        <v>3936</v>
      </c>
      <c r="EC95" s="306"/>
      <c r="ED95" s="49">
        <v>59.750000000000909</v>
      </c>
      <c r="EE95" s="49">
        <v>137.60000000000036</v>
      </c>
      <c r="EF95" s="49">
        <v>228.22500000000002</v>
      </c>
      <c r="EG95" s="49">
        <v>125</v>
      </c>
      <c r="EH95" s="306"/>
      <c r="EI95" s="49">
        <v>40.275000000000546</v>
      </c>
      <c r="EJ95" s="49">
        <v>62.600000000000364</v>
      </c>
      <c r="EK95" s="49">
        <v>317.17500000000001</v>
      </c>
      <c r="EL95" s="49">
        <v>121.3</v>
      </c>
      <c r="EM95" s="306"/>
      <c r="EN95" s="49">
        <v>0</v>
      </c>
      <c r="EO95" s="49">
        <v>198.10000000000218</v>
      </c>
      <c r="EP95" s="49">
        <v>208.125</v>
      </c>
      <c r="EQ95" s="49">
        <v>536.09999999999991</v>
      </c>
      <c r="ER95" s="306"/>
      <c r="ES95" s="49">
        <v>83.250000000000909</v>
      </c>
      <c r="ET95" s="49">
        <v>133.64999999999964</v>
      </c>
      <c r="EU95" s="49">
        <v>142.94999999999999</v>
      </c>
      <c r="EV95" s="49">
        <v>281.39999999999998</v>
      </c>
      <c r="EW95" s="306"/>
      <c r="EX95">
        <v>784.12500000000023</v>
      </c>
      <c r="EY95">
        <v>1838.8999999999978</v>
      </c>
      <c r="EZ95">
        <v>1663.5749999999998</v>
      </c>
      <c r="FA95" s="414">
        <v>3513.4000000000005</v>
      </c>
      <c r="FB95" s="306"/>
      <c r="FC95" s="49">
        <v>61.250000000000909</v>
      </c>
      <c r="FD95" s="49">
        <v>88.600000000002183</v>
      </c>
      <c r="FE95" s="49">
        <v>170.47500000000002</v>
      </c>
      <c r="FF95" s="49">
        <v>250.1</v>
      </c>
      <c r="FG95" s="306"/>
      <c r="FH95" s="315">
        <v>45.600000000000364</v>
      </c>
      <c r="FI95" s="315">
        <v>164.09999999999997</v>
      </c>
      <c r="FJ95" s="315">
        <v>387.07500000000005</v>
      </c>
      <c r="FK95" s="49">
        <v>39.9</v>
      </c>
      <c r="FL95" s="306"/>
      <c r="FM95" s="315">
        <v>77.075000000001637</v>
      </c>
      <c r="FN95" s="315">
        <v>82.375000000001819</v>
      </c>
      <c r="FO95" s="315">
        <v>276.60000000000002</v>
      </c>
      <c r="FP95" s="49">
        <v>305</v>
      </c>
      <c r="FQ95" s="306"/>
      <c r="FR95" s="49">
        <v>106.77500000000146</v>
      </c>
      <c r="FS95" s="49">
        <v>199.2</v>
      </c>
      <c r="FT95" s="49">
        <v>433.34999999999997</v>
      </c>
      <c r="FU95" s="49">
        <v>477</v>
      </c>
      <c r="FV95" s="306"/>
      <c r="FW95" s="49">
        <v>0</v>
      </c>
      <c r="FX95" s="49">
        <v>113.30000000000655</v>
      </c>
      <c r="FY95" s="49">
        <v>62.775000000000006</v>
      </c>
      <c r="FZ95" s="49">
        <v>477.70000000000005</v>
      </c>
      <c r="GA95" s="306"/>
      <c r="GB95" s="49">
        <v>302.40000000000327</v>
      </c>
      <c r="GC95" s="49">
        <v>583.99999999997931</v>
      </c>
      <c r="GD95" s="49">
        <v>891.44999999999993</v>
      </c>
      <c r="GE95" s="49">
        <v>917.1</v>
      </c>
      <c r="GF95" s="306"/>
      <c r="GG95" s="315">
        <v>89.875000000000909</v>
      </c>
      <c r="GH95" s="315">
        <v>202.75</v>
      </c>
      <c r="GI95" s="315">
        <v>250.875</v>
      </c>
      <c r="GJ95" s="49">
        <v>364.5</v>
      </c>
      <c r="GK95" s="306"/>
      <c r="GL95" s="49">
        <v>0</v>
      </c>
      <c r="GM95" s="49">
        <v>0</v>
      </c>
      <c r="GN95" s="49">
        <v>801.75</v>
      </c>
      <c r="GO95" s="49">
        <v>0</v>
      </c>
      <c r="GP95" s="306"/>
    </row>
    <row r="96" spans="1:198" ht="18">
      <c r="A96" s="81" t="s">
        <v>4071</v>
      </c>
      <c r="B96" s="45">
        <f t="shared" si="2"/>
        <v>1070.2</v>
      </c>
      <c r="C96" s="41"/>
      <c r="D96" s="49">
        <v>0</v>
      </c>
      <c r="E96" s="49">
        <v>0</v>
      </c>
      <c r="F96" s="49">
        <v>0</v>
      </c>
      <c r="G96" s="49">
        <v>211.8</v>
      </c>
      <c r="H96" s="342"/>
      <c r="I96" s="49">
        <v>0</v>
      </c>
      <c r="J96" s="49">
        <v>0</v>
      </c>
      <c r="K96" s="49">
        <v>0</v>
      </c>
      <c r="L96" s="49">
        <v>266.8</v>
      </c>
      <c r="M96" s="342"/>
      <c r="N96" s="49">
        <v>0</v>
      </c>
      <c r="O96" s="49">
        <v>0</v>
      </c>
      <c r="P96" s="49">
        <v>0</v>
      </c>
      <c r="Q96" s="573">
        <v>591.6</v>
      </c>
      <c r="R96" s="342"/>
      <c r="S96" s="49">
        <v>0</v>
      </c>
      <c r="T96" s="49">
        <v>0</v>
      </c>
      <c r="U96" s="49">
        <v>0</v>
      </c>
      <c r="V96" s="49">
        <v>0</v>
      </c>
      <c r="W96" s="342"/>
      <c r="X96" s="49">
        <v>0</v>
      </c>
      <c r="Y96" s="49">
        <v>0</v>
      </c>
      <c r="Z96" s="49">
        <v>0</v>
      </c>
      <c r="AA96" s="49">
        <v>0</v>
      </c>
      <c r="AB96" s="342"/>
      <c r="AC96" s="49">
        <v>0</v>
      </c>
      <c r="AD96" s="49">
        <v>0</v>
      </c>
      <c r="AE96" s="49">
        <v>0</v>
      </c>
      <c r="AF96" s="49">
        <v>0</v>
      </c>
      <c r="AG96" s="342"/>
      <c r="AH96" s="49">
        <v>0</v>
      </c>
      <c r="AI96" s="49">
        <v>0</v>
      </c>
      <c r="AJ96" s="49">
        <v>0</v>
      </c>
      <c r="AK96" s="49">
        <v>0</v>
      </c>
      <c r="AL96" s="342"/>
      <c r="AM96" s="49">
        <v>0</v>
      </c>
      <c r="AN96" s="49">
        <v>0</v>
      </c>
      <c r="AO96" s="49">
        <v>0</v>
      </c>
      <c r="AP96" s="49">
        <v>0</v>
      </c>
      <c r="AQ96" s="342"/>
      <c r="AR96" s="49">
        <v>0</v>
      </c>
      <c r="AS96" s="49">
        <v>0</v>
      </c>
      <c r="AT96" s="49">
        <v>0</v>
      </c>
      <c r="AU96" s="49">
        <v>0</v>
      </c>
      <c r="AV96" s="342"/>
      <c r="AW96" s="49">
        <v>0</v>
      </c>
      <c r="AX96" s="49">
        <v>0</v>
      </c>
      <c r="AY96" s="49">
        <v>0</v>
      </c>
      <c r="AZ96" s="49">
        <v>0</v>
      </c>
      <c r="BA96" s="342"/>
      <c r="BB96" s="49">
        <v>0</v>
      </c>
      <c r="BC96" s="49">
        <v>0</v>
      </c>
      <c r="BD96" s="49">
        <v>0</v>
      </c>
      <c r="BE96" s="49">
        <v>0</v>
      </c>
      <c r="BF96" s="342"/>
      <c r="BG96" s="49">
        <v>0</v>
      </c>
      <c r="BH96" s="49">
        <v>0</v>
      </c>
      <c r="BI96" s="49">
        <v>0</v>
      </c>
      <c r="BJ96" s="49">
        <v>0</v>
      </c>
      <c r="BK96" s="342"/>
      <c r="BL96" s="49">
        <v>0</v>
      </c>
      <c r="BM96" s="49">
        <v>0</v>
      </c>
      <c r="BN96" s="49">
        <v>0</v>
      </c>
      <c r="BO96" s="49">
        <v>0</v>
      </c>
      <c r="BP96" s="342"/>
      <c r="BQ96" s="49">
        <v>0</v>
      </c>
      <c r="BR96" s="49">
        <v>0</v>
      </c>
      <c r="BS96" s="49">
        <v>0</v>
      </c>
      <c r="BT96" s="49">
        <v>0</v>
      </c>
      <c r="BU96" s="306"/>
      <c r="BV96" s="49">
        <v>0</v>
      </c>
      <c r="BW96" s="49">
        <v>0</v>
      </c>
      <c r="BX96" s="49">
        <v>0</v>
      </c>
      <c r="BY96" s="49">
        <v>0</v>
      </c>
      <c r="BZ96" s="342"/>
      <c r="CA96" s="49">
        <v>0</v>
      </c>
      <c r="CB96" s="49">
        <v>0</v>
      </c>
      <c r="CC96" s="49">
        <v>0</v>
      </c>
      <c r="CD96" s="49">
        <v>0</v>
      </c>
      <c r="CE96" s="306"/>
      <c r="CF96" s="49">
        <v>0</v>
      </c>
      <c r="CG96" s="49">
        <v>0</v>
      </c>
      <c r="CH96" s="49">
        <v>0</v>
      </c>
      <c r="CI96" s="49">
        <v>0</v>
      </c>
      <c r="CJ96" s="306"/>
      <c r="CK96" s="49">
        <v>0</v>
      </c>
      <c r="CL96" s="49">
        <v>0</v>
      </c>
      <c r="CM96" s="49">
        <v>0</v>
      </c>
      <c r="CN96" s="49">
        <v>0</v>
      </c>
      <c r="CO96" s="342"/>
      <c r="CP96" s="49">
        <v>0</v>
      </c>
      <c r="CQ96" s="49">
        <v>0</v>
      </c>
      <c r="CR96" s="49">
        <v>0</v>
      </c>
      <c r="CS96" s="49">
        <v>0</v>
      </c>
      <c r="CT96" s="306"/>
      <c r="CU96" s="49">
        <v>0</v>
      </c>
      <c r="CV96" s="49">
        <v>0</v>
      </c>
      <c r="CW96" s="49">
        <v>0</v>
      </c>
      <c r="CX96" s="49">
        <v>0</v>
      </c>
      <c r="CY96" s="342"/>
      <c r="CZ96" s="49">
        <v>0</v>
      </c>
      <c r="DA96" s="49">
        <v>0</v>
      </c>
      <c r="DB96" s="49">
        <v>0</v>
      </c>
      <c r="DC96" s="49">
        <v>0</v>
      </c>
      <c r="DD96" s="306"/>
      <c r="DE96" s="49">
        <v>0</v>
      </c>
      <c r="DF96" s="49">
        <v>0</v>
      </c>
      <c r="DG96" s="49">
        <v>0</v>
      </c>
      <c r="DH96" s="49">
        <v>0</v>
      </c>
      <c r="DI96" s="306"/>
      <c r="DJ96" s="49">
        <v>0</v>
      </c>
      <c r="DK96" s="49">
        <v>0</v>
      </c>
      <c r="DL96" s="49">
        <v>0</v>
      </c>
      <c r="DM96" s="49">
        <v>0</v>
      </c>
      <c r="DN96" s="306"/>
      <c r="DO96" s="49">
        <v>0</v>
      </c>
      <c r="DP96" s="49">
        <v>0</v>
      </c>
      <c r="DQ96" s="49">
        <v>0</v>
      </c>
      <c r="DR96" s="49">
        <v>0</v>
      </c>
      <c r="DS96" s="306"/>
      <c r="DT96" s="49">
        <v>0</v>
      </c>
      <c r="DU96" s="49">
        <v>0</v>
      </c>
      <c r="DV96" s="49">
        <v>0</v>
      </c>
      <c r="DW96" s="49">
        <v>0</v>
      </c>
      <c r="DX96" s="306"/>
      <c r="DY96" s="49">
        <v>0</v>
      </c>
      <c r="DZ96" s="49">
        <v>0</v>
      </c>
      <c r="EA96" s="49">
        <v>0</v>
      </c>
      <c r="EB96" s="49">
        <v>0</v>
      </c>
      <c r="EC96" s="306"/>
      <c r="ED96" s="49">
        <v>0</v>
      </c>
      <c r="EE96" s="49">
        <v>0</v>
      </c>
      <c r="EF96" s="49">
        <v>0</v>
      </c>
      <c r="EG96" s="49">
        <v>0</v>
      </c>
      <c r="EH96" s="306"/>
      <c r="EI96" s="49">
        <v>0</v>
      </c>
      <c r="EJ96" s="49">
        <v>0</v>
      </c>
      <c r="EK96" s="49">
        <v>0</v>
      </c>
      <c r="EL96" s="49">
        <v>0</v>
      </c>
      <c r="EM96" s="306"/>
      <c r="EN96" s="49">
        <v>0</v>
      </c>
      <c r="EO96" s="49">
        <v>0</v>
      </c>
      <c r="EP96" s="49">
        <v>0</v>
      </c>
      <c r="EQ96" s="49">
        <v>0</v>
      </c>
      <c r="ER96" s="306"/>
      <c r="ES96" s="49">
        <v>0</v>
      </c>
      <c r="ET96" s="49">
        <v>0</v>
      </c>
      <c r="EU96" s="49">
        <v>0</v>
      </c>
      <c r="EV96" s="49">
        <v>0</v>
      </c>
      <c r="EW96" s="306"/>
      <c r="EX96" s="49">
        <v>0</v>
      </c>
      <c r="EY96" s="49">
        <v>0</v>
      </c>
      <c r="EZ96" s="49">
        <v>0</v>
      </c>
      <c r="FA96" s="49">
        <v>0</v>
      </c>
      <c r="FB96" s="306"/>
      <c r="FC96" s="49">
        <v>0</v>
      </c>
      <c r="FD96" s="49">
        <v>0</v>
      </c>
      <c r="FE96" s="49">
        <v>0</v>
      </c>
      <c r="FF96" s="49">
        <v>0</v>
      </c>
      <c r="FG96" s="306"/>
      <c r="FH96" s="49">
        <v>0</v>
      </c>
      <c r="FI96" s="49">
        <v>0</v>
      </c>
      <c r="FJ96" s="49">
        <v>0</v>
      </c>
      <c r="FK96" s="49">
        <v>0</v>
      </c>
      <c r="FL96" s="306"/>
      <c r="FM96" s="49">
        <v>0</v>
      </c>
      <c r="FN96" s="49">
        <v>0</v>
      </c>
      <c r="FO96" s="49">
        <v>0</v>
      </c>
      <c r="FP96" s="49">
        <v>0</v>
      </c>
      <c r="FQ96" s="306"/>
      <c r="FR96" s="49">
        <v>0</v>
      </c>
      <c r="FS96" s="49">
        <v>0</v>
      </c>
      <c r="FT96" s="49">
        <v>0</v>
      </c>
      <c r="FU96" s="49">
        <v>0</v>
      </c>
      <c r="FV96" s="306"/>
      <c r="FW96" s="49">
        <v>0</v>
      </c>
      <c r="FX96" s="49">
        <v>0</v>
      </c>
      <c r="FY96" s="49">
        <v>0</v>
      </c>
      <c r="FZ96" s="49">
        <v>0</v>
      </c>
      <c r="GA96" s="306"/>
      <c r="GB96" s="49">
        <v>0</v>
      </c>
      <c r="GC96" s="49">
        <v>0</v>
      </c>
      <c r="GD96" s="49">
        <v>0</v>
      </c>
      <c r="GE96" s="49">
        <v>0</v>
      </c>
      <c r="GF96" s="306"/>
      <c r="GG96" s="49">
        <v>0</v>
      </c>
      <c r="GH96" s="49">
        <v>0</v>
      </c>
      <c r="GI96" s="49">
        <v>0</v>
      </c>
      <c r="GJ96" s="49">
        <v>0</v>
      </c>
      <c r="GK96" s="306"/>
      <c r="GL96" s="49">
        <v>0</v>
      </c>
      <c r="GM96" s="49">
        <v>0</v>
      </c>
      <c r="GN96" s="49">
        <v>0</v>
      </c>
      <c r="GO96" s="49">
        <v>0</v>
      </c>
      <c r="GP96" s="306"/>
    </row>
    <row r="97" spans="1:198" ht="18">
      <c r="A97" s="81" t="s">
        <v>3840</v>
      </c>
      <c r="B97" s="45">
        <f t="shared" si="2"/>
        <v>908.4</v>
      </c>
      <c r="C97" s="41"/>
      <c r="D97" s="49">
        <v>0</v>
      </c>
      <c r="E97" s="49">
        <v>0</v>
      </c>
      <c r="F97" s="49">
        <v>0</v>
      </c>
      <c r="G97" s="49">
        <v>84</v>
      </c>
      <c r="H97" s="342"/>
      <c r="I97" s="49">
        <v>0</v>
      </c>
      <c r="J97" s="49">
        <v>0</v>
      </c>
      <c r="K97" s="49">
        <v>0</v>
      </c>
      <c r="L97" s="49">
        <v>202.5</v>
      </c>
      <c r="M97" s="342"/>
      <c r="N97" s="49">
        <v>0</v>
      </c>
      <c r="O97" s="49">
        <v>0</v>
      </c>
      <c r="P97" s="49">
        <v>0</v>
      </c>
      <c r="Q97" s="573">
        <v>621.9</v>
      </c>
      <c r="R97" s="342"/>
      <c r="S97" s="49">
        <v>0</v>
      </c>
      <c r="T97" s="49">
        <v>0</v>
      </c>
      <c r="U97" s="49">
        <v>0</v>
      </c>
      <c r="V97" s="49">
        <v>0</v>
      </c>
      <c r="W97" s="342"/>
      <c r="X97" s="49">
        <v>0</v>
      </c>
      <c r="Y97" s="49">
        <v>0</v>
      </c>
      <c r="Z97" s="49">
        <v>0</v>
      </c>
      <c r="AA97" s="49">
        <v>0</v>
      </c>
      <c r="AB97" s="342"/>
      <c r="AC97" s="49">
        <v>0</v>
      </c>
      <c r="AD97" s="49">
        <v>0</v>
      </c>
      <c r="AE97" s="49">
        <v>0</v>
      </c>
      <c r="AF97" s="49">
        <v>0</v>
      </c>
      <c r="AG97" s="342"/>
      <c r="AH97" s="49">
        <v>0</v>
      </c>
      <c r="AI97" s="49">
        <v>0</v>
      </c>
      <c r="AJ97" s="49">
        <v>0</v>
      </c>
      <c r="AK97" s="49">
        <v>0</v>
      </c>
      <c r="AL97" s="342"/>
      <c r="AM97" s="49">
        <v>0</v>
      </c>
      <c r="AN97" s="49">
        <v>0</v>
      </c>
      <c r="AO97" s="49">
        <v>0</v>
      </c>
      <c r="AP97" s="49">
        <v>0</v>
      </c>
      <c r="AQ97" s="342"/>
      <c r="AR97" s="49">
        <v>0</v>
      </c>
      <c r="AS97" s="49">
        <v>0</v>
      </c>
      <c r="AT97" s="49">
        <v>0</v>
      </c>
      <c r="AU97" s="49">
        <v>0</v>
      </c>
      <c r="AV97" s="342"/>
      <c r="AW97" s="49">
        <v>0</v>
      </c>
      <c r="AX97" s="49">
        <v>0</v>
      </c>
      <c r="AY97" s="49">
        <v>0</v>
      </c>
      <c r="AZ97" s="49">
        <v>0</v>
      </c>
      <c r="BA97" s="342"/>
      <c r="BB97" s="49">
        <v>0</v>
      </c>
      <c r="BC97" s="49">
        <v>0</v>
      </c>
      <c r="BD97" s="49">
        <v>0</v>
      </c>
      <c r="BE97" s="49">
        <v>0</v>
      </c>
      <c r="BF97" s="342"/>
      <c r="BG97" s="49">
        <v>0</v>
      </c>
      <c r="BH97" s="49">
        <v>0</v>
      </c>
      <c r="BI97" s="49">
        <v>0</v>
      </c>
      <c r="BJ97" s="49">
        <v>0</v>
      </c>
      <c r="BK97" s="342"/>
      <c r="BL97" s="49">
        <v>0</v>
      </c>
      <c r="BM97" s="49">
        <v>0</v>
      </c>
      <c r="BN97" s="49">
        <v>0</v>
      </c>
      <c r="BO97" s="49">
        <v>0</v>
      </c>
      <c r="BP97" s="342"/>
      <c r="BQ97" s="49">
        <v>0</v>
      </c>
      <c r="BR97" s="49">
        <v>0</v>
      </c>
      <c r="BS97" s="49">
        <v>0</v>
      </c>
      <c r="BT97" s="49">
        <v>0</v>
      </c>
      <c r="BU97" s="306"/>
      <c r="BV97" s="49">
        <v>0</v>
      </c>
      <c r="BW97" s="49">
        <v>0</v>
      </c>
      <c r="BX97" s="49">
        <v>0</v>
      </c>
      <c r="BY97" s="49">
        <v>0</v>
      </c>
      <c r="BZ97" s="342"/>
      <c r="CA97" s="49">
        <v>0</v>
      </c>
      <c r="CB97" s="49">
        <v>0</v>
      </c>
      <c r="CC97" s="49">
        <v>0</v>
      </c>
      <c r="CD97" s="49">
        <v>0</v>
      </c>
      <c r="CE97" s="306"/>
      <c r="CF97" s="49">
        <v>0</v>
      </c>
      <c r="CG97" s="49">
        <v>0</v>
      </c>
      <c r="CH97" s="49">
        <v>0</v>
      </c>
      <c r="CI97" s="49">
        <v>0</v>
      </c>
      <c r="CJ97" s="306"/>
      <c r="CK97" s="49">
        <v>0</v>
      </c>
      <c r="CL97" s="49">
        <v>0</v>
      </c>
      <c r="CM97" s="49">
        <v>0</v>
      </c>
      <c r="CN97" s="49">
        <v>0</v>
      </c>
      <c r="CO97" s="342"/>
      <c r="CP97" s="49">
        <v>0</v>
      </c>
      <c r="CQ97" s="49">
        <v>0</v>
      </c>
      <c r="CR97" s="49">
        <v>0</v>
      </c>
      <c r="CS97" s="49">
        <v>0</v>
      </c>
      <c r="CT97" s="306"/>
      <c r="CU97" s="49">
        <v>0</v>
      </c>
      <c r="CV97" s="49">
        <v>0</v>
      </c>
      <c r="CW97" s="49">
        <v>0</v>
      </c>
      <c r="CX97" s="49">
        <v>0</v>
      </c>
      <c r="CY97" s="342"/>
      <c r="CZ97" s="49">
        <v>0</v>
      </c>
      <c r="DA97" s="49">
        <v>0</v>
      </c>
      <c r="DB97" s="49">
        <v>0</v>
      </c>
      <c r="DC97" s="49">
        <v>0</v>
      </c>
      <c r="DD97" s="306"/>
      <c r="DE97" s="49">
        <v>0</v>
      </c>
      <c r="DF97" s="49">
        <v>0</v>
      </c>
      <c r="DG97" s="49">
        <v>0</v>
      </c>
      <c r="DH97" s="49">
        <v>0</v>
      </c>
      <c r="DI97" s="306"/>
      <c r="DJ97" s="49">
        <v>0</v>
      </c>
      <c r="DK97" s="49">
        <v>0</v>
      </c>
      <c r="DL97" s="49">
        <v>0</v>
      </c>
      <c r="DM97" s="49">
        <v>0</v>
      </c>
      <c r="DN97" s="306"/>
      <c r="DO97" s="49">
        <v>0</v>
      </c>
      <c r="DP97" s="49">
        <v>0</v>
      </c>
      <c r="DQ97" s="49">
        <v>0</v>
      </c>
      <c r="DR97" s="49">
        <v>0</v>
      </c>
      <c r="DS97" s="306"/>
      <c r="DT97" s="49">
        <v>0</v>
      </c>
      <c r="DU97" s="49">
        <v>0</v>
      </c>
      <c r="DV97" s="49">
        <v>0</v>
      </c>
      <c r="DW97" s="49">
        <v>0</v>
      </c>
      <c r="DX97" s="306"/>
      <c r="DY97" s="49">
        <v>0</v>
      </c>
      <c r="DZ97" s="49">
        <v>0</v>
      </c>
      <c r="EA97" s="49">
        <v>0</v>
      </c>
      <c r="EB97" s="49">
        <v>0</v>
      </c>
      <c r="EC97" s="306"/>
      <c r="ED97" s="49">
        <v>0</v>
      </c>
      <c r="EE97" s="49">
        <v>0</v>
      </c>
      <c r="EF97" s="49">
        <v>0</v>
      </c>
      <c r="EG97" s="49">
        <v>0</v>
      </c>
      <c r="EH97" s="306"/>
      <c r="EI97" s="49">
        <v>0</v>
      </c>
      <c r="EJ97" s="49">
        <v>0</v>
      </c>
      <c r="EK97" s="49">
        <v>0</v>
      </c>
      <c r="EL97" s="49">
        <v>0</v>
      </c>
      <c r="EM97" s="306"/>
      <c r="EN97" s="49">
        <v>0</v>
      </c>
      <c r="EO97" s="49">
        <v>0</v>
      </c>
      <c r="EP97" s="49">
        <v>0</v>
      </c>
      <c r="EQ97" s="49">
        <v>0</v>
      </c>
      <c r="ER97" s="306"/>
      <c r="ES97" s="49">
        <v>0</v>
      </c>
      <c r="ET97" s="49">
        <v>0</v>
      </c>
      <c r="EU97" s="49">
        <v>0</v>
      </c>
      <c r="EV97" s="49">
        <v>0</v>
      </c>
      <c r="EW97" s="306"/>
      <c r="EX97" s="49">
        <v>0</v>
      </c>
      <c r="EY97" s="49">
        <v>0</v>
      </c>
      <c r="EZ97" s="49">
        <v>0</v>
      </c>
      <c r="FA97" s="49">
        <v>0</v>
      </c>
      <c r="FB97" s="306"/>
      <c r="FC97" s="49">
        <v>0</v>
      </c>
      <c r="FD97" s="49">
        <v>0</v>
      </c>
      <c r="FE97" s="49">
        <v>0</v>
      </c>
      <c r="FF97" s="49">
        <v>0</v>
      </c>
      <c r="FG97" s="306"/>
      <c r="FH97" s="49">
        <v>0</v>
      </c>
      <c r="FI97" s="49">
        <v>0</v>
      </c>
      <c r="FJ97" s="49">
        <v>0</v>
      </c>
      <c r="FK97" s="49">
        <v>0</v>
      </c>
      <c r="FL97" s="306"/>
      <c r="FM97" s="49">
        <v>0</v>
      </c>
      <c r="FN97" s="49">
        <v>0</v>
      </c>
      <c r="FO97" s="49">
        <v>0</v>
      </c>
      <c r="FP97" s="49">
        <v>0</v>
      </c>
      <c r="FQ97" s="306"/>
      <c r="FR97" s="49">
        <v>0</v>
      </c>
      <c r="FS97" s="49">
        <v>0</v>
      </c>
      <c r="FT97" s="49">
        <v>0</v>
      </c>
      <c r="FU97" s="49">
        <v>0</v>
      </c>
      <c r="FV97" s="306"/>
      <c r="FW97" s="49">
        <v>0</v>
      </c>
      <c r="FX97" s="49">
        <v>0</v>
      </c>
      <c r="FY97" s="49">
        <v>0</v>
      </c>
      <c r="FZ97" s="49">
        <v>0</v>
      </c>
      <c r="GA97" s="306"/>
      <c r="GB97" s="49">
        <v>0</v>
      </c>
      <c r="GC97" s="49">
        <v>0</v>
      </c>
      <c r="GD97" s="49">
        <v>0</v>
      </c>
      <c r="GE97" s="49">
        <v>0</v>
      </c>
      <c r="GF97" s="306"/>
      <c r="GG97" s="49">
        <v>0</v>
      </c>
      <c r="GH97" s="49">
        <v>0</v>
      </c>
      <c r="GI97" s="49">
        <v>0</v>
      </c>
      <c r="GJ97" s="49">
        <v>0</v>
      </c>
      <c r="GK97" s="306"/>
      <c r="GL97" s="49">
        <v>0</v>
      </c>
      <c r="GM97" s="49">
        <v>0</v>
      </c>
      <c r="GN97" s="49">
        <v>0</v>
      </c>
      <c r="GO97" s="49">
        <v>0</v>
      </c>
      <c r="GP97" s="306"/>
    </row>
    <row r="98" spans="1:198" ht="18">
      <c r="A98" s="81" t="s">
        <v>1280</v>
      </c>
      <c r="B98" s="45">
        <f t="shared" si="2"/>
        <v>55117.549999999996</v>
      </c>
      <c r="C98" s="41"/>
      <c r="D98" s="49">
        <v>78.262499999999989</v>
      </c>
      <c r="E98" s="49">
        <v>138.34999999999997</v>
      </c>
      <c r="F98" s="49">
        <v>113.25</v>
      </c>
      <c r="G98" s="49">
        <v>214.70000000000002</v>
      </c>
      <c r="H98" s="342"/>
      <c r="I98" s="49">
        <v>17.874999999999986</v>
      </c>
      <c r="J98" s="49">
        <v>3.2499999999999716</v>
      </c>
      <c r="K98" s="49">
        <v>126.97499999999999</v>
      </c>
      <c r="L98" s="49">
        <v>279.39999999999998</v>
      </c>
      <c r="M98" s="342"/>
      <c r="N98" s="49">
        <v>137.20000000000005</v>
      </c>
      <c r="O98" s="49">
        <v>79.649999999999991</v>
      </c>
      <c r="P98" s="49">
        <v>392.81250000000011</v>
      </c>
      <c r="Q98" s="573">
        <v>438.29999999999995</v>
      </c>
      <c r="R98" s="342"/>
      <c r="S98" s="298">
        <v>91.574999999999989</v>
      </c>
      <c r="T98" s="298">
        <v>290.14999999999998</v>
      </c>
      <c r="U98" s="298">
        <v>214.20000000000002</v>
      </c>
      <c r="V98" s="49">
        <v>242.60000000000002</v>
      </c>
      <c r="W98" s="342"/>
      <c r="X98" s="49">
        <v>107.12500000000006</v>
      </c>
      <c r="Y98" s="49">
        <v>91.5</v>
      </c>
      <c r="Z98" s="49">
        <v>237.375</v>
      </c>
      <c r="AA98" s="49">
        <v>503.5</v>
      </c>
      <c r="AB98" s="342"/>
      <c r="AC98" s="49">
        <v>139.02500000000032</v>
      </c>
      <c r="AD98" s="49">
        <v>411.94999999999982</v>
      </c>
      <c r="AE98" s="49">
        <v>351.67499999999995</v>
      </c>
      <c r="AF98" s="49">
        <v>496.3</v>
      </c>
      <c r="AG98" s="342"/>
      <c r="AH98" s="49">
        <v>221.07500000000027</v>
      </c>
      <c r="AI98" s="49">
        <v>122.5499999999995</v>
      </c>
      <c r="AJ98" s="49">
        <v>468.30000000000007</v>
      </c>
      <c r="AK98" s="49">
        <v>402.69999999999993</v>
      </c>
      <c r="AL98" s="342"/>
      <c r="AM98" s="49">
        <v>137.56250000000045</v>
      </c>
      <c r="AN98" s="49">
        <v>338.54999999999973</v>
      </c>
      <c r="AO98" s="49">
        <v>174.48750000000001</v>
      </c>
      <c r="AP98" s="49">
        <v>500.45</v>
      </c>
      <c r="AQ98" s="342"/>
      <c r="AR98" s="49">
        <v>142.00000000000051</v>
      </c>
      <c r="AS98" s="49">
        <v>245.59999999999997</v>
      </c>
      <c r="AT98" s="49">
        <v>160.19999999999999</v>
      </c>
      <c r="AU98" s="49">
        <v>168</v>
      </c>
      <c r="AV98" s="342"/>
      <c r="AW98" s="49">
        <v>48.175000000000637</v>
      </c>
      <c r="AX98" s="49">
        <v>278.17500000000018</v>
      </c>
      <c r="AY98" s="49">
        <v>522.71250000000009</v>
      </c>
      <c r="AZ98" s="49">
        <v>145.80000000000001</v>
      </c>
      <c r="BA98" s="342"/>
      <c r="BB98" s="49">
        <v>89.225000000000364</v>
      </c>
      <c r="BC98" s="49">
        <v>306.94999999999993</v>
      </c>
      <c r="BD98" s="49">
        <v>211.5</v>
      </c>
      <c r="BE98" s="49">
        <v>393.9</v>
      </c>
      <c r="BF98" s="342"/>
      <c r="BG98" s="49">
        <v>98.025000000000546</v>
      </c>
      <c r="BH98" s="49">
        <v>208.4</v>
      </c>
      <c r="BI98" s="49">
        <v>333.22500000000002</v>
      </c>
      <c r="BJ98" s="49">
        <v>465</v>
      </c>
      <c r="BK98" s="342"/>
      <c r="BL98" s="49">
        <v>74.262500000000955</v>
      </c>
      <c r="BM98" s="49">
        <v>218.5</v>
      </c>
      <c r="BN98" s="49">
        <v>76.5</v>
      </c>
      <c r="BO98" s="49">
        <v>406.40000000000003</v>
      </c>
      <c r="BP98" s="342"/>
      <c r="BQ98" s="49">
        <v>75.262500000000728</v>
      </c>
      <c r="BR98" s="49">
        <v>296.84999999999991</v>
      </c>
      <c r="BS98" s="49">
        <v>253.5</v>
      </c>
      <c r="BT98" s="49">
        <v>600.9</v>
      </c>
      <c r="BU98" s="306"/>
      <c r="BV98" s="49">
        <v>113.85000000000036</v>
      </c>
      <c r="BW98" s="49">
        <v>146.09999999999945</v>
      </c>
      <c r="BX98" s="49">
        <v>381.67499999999995</v>
      </c>
      <c r="BY98" s="49">
        <v>456.59999999999997</v>
      </c>
      <c r="BZ98" s="342"/>
      <c r="CA98" s="49">
        <v>60.124999999999773</v>
      </c>
      <c r="CB98" s="49">
        <v>265.94999999999891</v>
      </c>
      <c r="CC98" s="49">
        <v>175.5</v>
      </c>
      <c r="CD98" s="49">
        <v>719.19999999999993</v>
      </c>
      <c r="CE98" s="306"/>
      <c r="CF98" s="315">
        <v>111.10000000000036</v>
      </c>
      <c r="CG98" s="315">
        <v>154.04999999999927</v>
      </c>
      <c r="CH98" s="315">
        <v>178.64999999999998</v>
      </c>
      <c r="CI98" s="49">
        <v>558.79999999999995</v>
      </c>
      <c r="CJ98" s="306"/>
      <c r="CK98" s="49">
        <v>113.43749999999909</v>
      </c>
      <c r="CL98" s="49">
        <v>130.69999999999999</v>
      </c>
      <c r="CM98" s="49">
        <v>169.57499999999999</v>
      </c>
      <c r="CN98" s="49">
        <v>610.39999999999986</v>
      </c>
      <c r="CO98" s="342"/>
      <c r="CP98" s="49">
        <v>110.29999999999927</v>
      </c>
      <c r="CQ98" s="49">
        <v>168.80000000000018</v>
      </c>
      <c r="CR98" s="49">
        <v>297.67500000000007</v>
      </c>
      <c r="CS98" s="49">
        <v>548.70000000000005</v>
      </c>
      <c r="CT98" s="306"/>
      <c r="CU98" s="49">
        <v>30.049999999999727</v>
      </c>
      <c r="CV98" s="49">
        <v>247.42500000000018</v>
      </c>
      <c r="CW98" s="49">
        <v>438.82500000000005</v>
      </c>
      <c r="CX98" s="49">
        <v>402.3</v>
      </c>
      <c r="CY98" s="342"/>
      <c r="CZ98" s="49">
        <v>61.324999999999818</v>
      </c>
      <c r="DA98" s="49">
        <v>91.95</v>
      </c>
      <c r="DB98" s="49">
        <v>36</v>
      </c>
      <c r="DC98" s="49">
        <v>0</v>
      </c>
      <c r="DD98" s="306"/>
      <c r="DE98" s="49">
        <v>445.10000000000019</v>
      </c>
      <c r="DF98" s="49">
        <v>379.64999999999873</v>
      </c>
      <c r="DG98" s="49">
        <v>1755.9750000000001</v>
      </c>
      <c r="DH98" s="298">
        <v>2646.7000000000003</v>
      </c>
      <c r="DI98" s="306"/>
      <c r="DJ98" s="298">
        <v>86.349999999998545</v>
      </c>
      <c r="DK98" s="298">
        <v>260</v>
      </c>
      <c r="DL98" s="298">
        <v>524.92500000000007</v>
      </c>
      <c r="DM98" s="49">
        <v>1079.3500000000001</v>
      </c>
      <c r="DN98" s="306"/>
      <c r="DO98" s="49">
        <v>85.149999999999636</v>
      </c>
      <c r="DP98" s="49">
        <v>409.50000000000091</v>
      </c>
      <c r="DQ98" s="49">
        <v>161.625</v>
      </c>
      <c r="DR98" s="49">
        <v>282.29999999999995</v>
      </c>
      <c r="DS98" s="306"/>
      <c r="DT98" s="49">
        <v>0</v>
      </c>
      <c r="DU98" s="49">
        <v>0</v>
      </c>
      <c r="DV98" s="49">
        <v>0</v>
      </c>
      <c r="DW98" s="49">
        <v>115.8</v>
      </c>
      <c r="DX98" s="306"/>
      <c r="DY98" s="49">
        <v>782.137499999993</v>
      </c>
      <c r="DZ98" s="49">
        <v>1625.0999999999985</v>
      </c>
      <c r="EA98" s="49">
        <v>3182.8874999999998</v>
      </c>
      <c r="EB98" s="298">
        <v>3961.2000000000003</v>
      </c>
      <c r="EC98" s="306"/>
      <c r="ED98" s="49">
        <v>70.499999999998181</v>
      </c>
      <c r="EE98" s="49">
        <v>101.24999999999818</v>
      </c>
      <c r="EF98" s="49">
        <v>115.42500000000001</v>
      </c>
      <c r="EG98" s="49">
        <v>294.5</v>
      </c>
      <c r="EH98" s="306"/>
      <c r="EI98" s="49">
        <v>98.924999999998363</v>
      </c>
      <c r="EJ98" s="49">
        <v>123.69999999999527</v>
      </c>
      <c r="EK98" s="49">
        <v>364.2</v>
      </c>
      <c r="EL98" s="49">
        <v>211.49999999999997</v>
      </c>
      <c r="EM98" s="306"/>
      <c r="EN98" s="49">
        <v>0</v>
      </c>
      <c r="EO98" s="49">
        <v>283.149999999996</v>
      </c>
      <c r="EP98" s="49">
        <v>213.52499999999998</v>
      </c>
      <c r="EQ98" s="49">
        <v>485.2</v>
      </c>
      <c r="ER98" s="306"/>
      <c r="ES98" s="49">
        <v>46.824999999998909</v>
      </c>
      <c r="ET98" s="49">
        <v>120.399999999996</v>
      </c>
      <c r="EU98" s="49">
        <v>237.52499999999998</v>
      </c>
      <c r="EV98" s="49">
        <v>198.4</v>
      </c>
      <c r="EW98" s="306"/>
      <c r="EX98">
        <v>704.5</v>
      </c>
      <c r="EY98">
        <v>1223.3499999999949</v>
      </c>
      <c r="EZ98">
        <v>2321.7750000000001</v>
      </c>
      <c r="FA98" s="414">
        <v>2741.2</v>
      </c>
      <c r="FB98" s="306"/>
      <c r="FC98" s="49">
        <v>41.274999999998727</v>
      </c>
      <c r="FD98" s="49">
        <v>35.399999999994179</v>
      </c>
      <c r="FE98" s="49">
        <v>181.125</v>
      </c>
      <c r="FF98" s="49">
        <v>187.70000000000002</v>
      </c>
      <c r="FG98" s="306"/>
      <c r="FH98" s="315">
        <v>81.399999999998727</v>
      </c>
      <c r="FI98" s="315">
        <v>149.75</v>
      </c>
      <c r="FJ98" s="315">
        <v>168.22500000000002</v>
      </c>
      <c r="FK98" s="49">
        <v>29.4</v>
      </c>
      <c r="FL98" s="306"/>
      <c r="FM98" s="315">
        <v>84.274999999998727</v>
      </c>
      <c r="FN98" s="315">
        <v>22.199999999995271</v>
      </c>
      <c r="FO98" s="315">
        <v>174.15000000000003</v>
      </c>
      <c r="FP98" s="49">
        <v>166.3</v>
      </c>
      <c r="FQ98" s="306"/>
      <c r="FR98" s="49">
        <v>65.999999999999091</v>
      </c>
      <c r="FS98" s="49">
        <v>163.80000000000001</v>
      </c>
      <c r="FT98" s="49">
        <v>357.07500000000005</v>
      </c>
      <c r="FU98" s="49">
        <v>565.1</v>
      </c>
      <c r="FV98" s="306"/>
      <c r="FW98" s="49">
        <v>0</v>
      </c>
      <c r="FX98" s="49">
        <v>200.09999999999491</v>
      </c>
      <c r="FY98" s="49">
        <v>86.550000000000011</v>
      </c>
      <c r="FZ98" s="49">
        <v>298.5</v>
      </c>
      <c r="GA98" s="306"/>
      <c r="GB98" s="49">
        <v>242.84999999999945</v>
      </c>
      <c r="GC98" s="49">
        <v>551.20000000004438</v>
      </c>
      <c r="GD98" s="49">
        <v>827.84999999999991</v>
      </c>
      <c r="GE98" s="49">
        <v>1201</v>
      </c>
      <c r="GF98" s="306"/>
      <c r="GG98" s="315">
        <v>57.874999999999091</v>
      </c>
      <c r="GH98" s="315">
        <v>196.5</v>
      </c>
      <c r="GI98" s="315">
        <v>188.625</v>
      </c>
      <c r="GJ98" s="49">
        <v>269</v>
      </c>
      <c r="GK98" s="306"/>
      <c r="GL98" s="49">
        <v>0</v>
      </c>
      <c r="GM98" s="49">
        <v>0</v>
      </c>
      <c r="GN98" s="49">
        <v>623.92499999999995</v>
      </c>
      <c r="GO98" s="49">
        <v>0</v>
      </c>
      <c r="GP98" s="306"/>
    </row>
    <row r="99" spans="1:198" ht="18">
      <c r="A99" s="81" t="s">
        <v>1594</v>
      </c>
      <c r="B99" s="45">
        <f t="shared" si="2"/>
        <v>5139.0624999999736</v>
      </c>
      <c r="C99" s="41"/>
      <c r="D99" s="49">
        <v>0</v>
      </c>
      <c r="E99" s="49">
        <v>0</v>
      </c>
      <c r="F99" s="49">
        <v>0</v>
      </c>
      <c r="G99" s="49">
        <v>13.5</v>
      </c>
      <c r="H99" s="342"/>
      <c r="I99" s="49">
        <v>0</v>
      </c>
      <c r="J99" s="49">
        <v>0</v>
      </c>
      <c r="K99" s="49">
        <v>0</v>
      </c>
      <c r="L99" s="49">
        <v>0</v>
      </c>
      <c r="M99" s="342"/>
      <c r="N99" s="49">
        <v>0</v>
      </c>
      <c r="O99" s="49">
        <v>0</v>
      </c>
      <c r="P99" s="49">
        <v>0</v>
      </c>
      <c r="Q99" s="573">
        <v>141.30000000000001</v>
      </c>
      <c r="R99" s="342"/>
      <c r="S99" s="298">
        <v>53.35000000000008</v>
      </c>
      <c r="T99" s="298">
        <v>0</v>
      </c>
      <c r="U99" s="298">
        <v>0</v>
      </c>
      <c r="V99" s="298">
        <v>0</v>
      </c>
      <c r="W99" s="342"/>
      <c r="X99" s="49">
        <v>56.325000000000102</v>
      </c>
      <c r="Y99" s="49">
        <v>0</v>
      </c>
      <c r="Z99" s="49">
        <v>0</v>
      </c>
      <c r="AA99" s="49">
        <v>0</v>
      </c>
      <c r="AB99" s="342"/>
      <c r="AC99" s="49">
        <v>177.14999999999992</v>
      </c>
      <c r="AD99" s="49">
        <v>0</v>
      </c>
      <c r="AE99" s="49">
        <v>0</v>
      </c>
      <c r="AF99" s="49">
        <v>0</v>
      </c>
      <c r="AG99" s="342"/>
      <c r="AH99" s="49">
        <v>253.25000000000023</v>
      </c>
      <c r="AI99" s="49">
        <v>0</v>
      </c>
      <c r="AJ99" s="49">
        <v>0</v>
      </c>
      <c r="AK99" s="49">
        <v>0</v>
      </c>
      <c r="AL99" s="342"/>
      <c r="AM99" s="49">
        <v>65.237500000000296</v>
      </c>
      <c r="AN99" s="49">
        <v>0</v>
      </c>
      <c r="AO99" s="49">
        <v>0</v>
      </c>
      <c r="AP99" s="49">
        <v>0</v>
      </c>
      <c r="AQ99" s="342"/>
      <c r="AR99" s="49">
        <v>59.900000000000318</v>
      </c>
      <c r="AS99" s="49">
        <v>0</v>
      </c>
      <c r="AT99" s="49">
        <v>0</v>
      </c>
      <c r="AU99" s="49">
        <v>0</v>
      </c>
      <c r="AV99" s="342"/>
      <c r="AW99" s="49">
        <v>100.50000000000023</v>
      </c>
      <c r="AX99" s="49">
        <v>0</v>
      </c>
      <c r="AY99" s="49">
        <v>0</v>
      </c>
      <c r="AZ99" s="49">
        <v>0</v>
      </c>
      <c r="BA99" s="342"/>
      <c r="BB99" s="49">
        <v>44.400000000000091</v>
      </c>
      <c r="BC99" s="49">
        <v>0</v>
      </c>
      <c r="BD99" s="49">
        <v>0</v>
      </c>
      <c r="BE99" s="49">
        <v>0</v>
      </c>
      <c r="BF99" s="342"/>
      <c r="BG99" s="49">
        <v>54.025000000000318</v>
      </c>
      <c r="BH99" s="49">
        <v>0</v>
      </c>
      <c r="BI99" s="49">
        <v>0</v>
      </c>
      <c r="BJ99" s="49">
        <v>0</v>
      </c>
      <c r="BK99" s="342"/>
      <c r="BL99" s="49">
        <v>48.737500000000182</v>
      </c>
      <c r="BM99" s="49">
        <v>0</v>
      </c>
      <c r="BN99" s="49">
        <v>0</v>
      </c>
      <c r="BO99" s="49">
        <v>0</v>
      </c>
      <c r="BP99" s="342"/>
      <c r="BQ99" s="49">
        <v>53.412499999999909</v>
      </c>
      <c r="BR99" s="49">
        <v>0</v>
      </c>
      <c r="BS99" s="49">
        <v>0</v>
      </c>
      <c r="BT99" s="49">
        <v>0</v>
      </c>
      <c r="BU99" s="306"/>
      <c r="BV99" s="49">
        <v>185.77499999999986</v>
      </c>
      <c r="BW99" s="49">
        <v>0</v>
      </c>
      <c r="BX99" s="49">
        <v>0</v>
      </c>
      <c r="BY99" s="49">
        <v>0</v>
      </c>
      <c r="BZ99" s="342"/>
      <c r="CA99" s="49">
        <v>58</v>
      </c>
      <c r="CB99" s="49">
        <v>0</v>
      </c>
      <c r="CC99" s="49">
        <v>0</v>
      </c>
      <c r="CD99" s="49">
        <v>0</v>
      </c>
      <c r="CE99" s="306"/>
      <c r="CF99" s="315">
        <v>34.125</v>
      </c>
      <c r="CG99" s="315">
        <v>0</v>
      </c>
      <c r="CH99" s="315">
        <v>0</v>
      </c>
      <c r="CI99" s="315">
        <v>0</v>
      </c>
      <c r="CJ99" s="306"/>
      <c r="CK99" s="49">
        <v>78.887499999999818</v>
      </c>
      <c r="CL99" s="49">
        <v>0</v>
      </c>
      <c r="CM99" s="49">
        <v>0</v>
      </c>
      <c r="CN99" s="49">
        <v>0</v>
      </c>
      <c r="CO99" s="342"/>
      <c r="CP99" s="49">
        <v>120.27499999999986</v>
      </c>
      <c r="CQ99" s="49">
        <v>0</v>
      </c>
      <c r="CR99" s="49">
        <v>0</v>
      </c>
      <c r="CS99" s="49">
        <v>0</v>
      </c>
      <c r="CT99" s="306"/>
      <c r="CU99" s="49">
        <v>124.90000000000009</v>
      </c>
      <c r="CV99" s="49">
        <v>0</v>
      </c>
      <c r="CW99" s="49">
        <v>0</v>
      </c>
      <c r="CX99" s="49">
        <v>0</v>
      </c>
      <c r="CY99" s="342"/>
      <c r="CZ99" s="49">
        <v>42.624999999999773</v>
      </c>
      <c r="DA99" s="49">
        <v>0</v>
      </c>
      <c r="DB99" s="49">
        <v>0</v>
      </c>
      <c r="DC99" s="49">
        <v>0</v>
      </c>
      <c r="DD99" s="306"/>
      <c r="DE99" s="49">
        <v>450.625</v>
      </c>
      <c r="DF99" s="49">
        <v>0</v>
      </c>
      <c r="DG99" s="49">
        <v>0</v>
      </c>
      <c r="DH99" s="49">
        <v>0</v>
      </c>
      <c r="DI99" s="306"/>
      <c r="DJ99" s="298">
        <v>200.94999999999982</v>
      </c>
      <c r="DK99" s="298">
        <v>0</v>
      </c>
      <c r="DL99" s="298">
        <v>0</v>
      </c>
      <c r="DM99" s="49">
        <v>0</v>
      </c>
      <c r="DN99" s="306"/>
      <c r="DO99" s="49">
        <v>104.87499999999955</v>
      </c>
      <c r="DP99" s="49">
        <v>0</v>
      </c>
      <c r="DQ99" s="49">
        <v>0</v>
      </c>
      <c r="DR99" s="49">
        <v>0</v>
      </c>
      <c r="DS99" s="306"/>
      <c r="DT99" s="49">
        <v>0</v>
      </c>
      <c r="DU99" s="49">
        <v>0</v>
      </c>
      <c r="DV99" s="49">
        <v>0</v>
      </c>
      <c r="DW99" s="49">
        <v>0</v>
      </c>
      <c r="DX99" s="306"/>
      <c r="DY99" s="49">
        <v>1096.0624999999941</v>
      </c>
      <c r="DZ99" s="49">
        <v>0</v>
      </c>
      <c r="EA99" s="49">
        <v>0</v>
      </c>
      <c r="EB99" s="49">
        <v>0</v>
      </c>
      <c r="EC99" s="306"/>
      <c r="ED99" s="49">
        <v>93.849999999998545</v>
      </c>
      <c r="EE99" s="49">
        <v>0</v>
      </c>
      <c r="EF99" s="49">
        <v>0</v>
      </c>
      <c r="EG99" s="49">
        <v>0</v>
      </c>
      <c r="EH99" s="306"/>
      <c r="EI99" s="49">
        <v>3.124999999998181</v>
      </c>
      <c r="EJ99" s="49">
        <v>0</v>
      </c>
      <c r="EK99" s="49">
        <v>0</v>
      </c>
      <c r="EL99" s="49">
        <v>0</v>
      </c>
      <c r="EM99" s="306"/>
      <c r="EN99" s="49">
        <v>0</v>
      </c>
      <c r="EO99" s="49">
        <v>0</v>
      </c>
      <c r="EP99" s="49">
        <v>0</v>
      </c>
      <c r="EQ99" s="49">
        <v>0</v>
      </c>
      <c r="ER99" s="306"/>
      <c r="ES99" s="49">
        <v>32.499999999997272</v>
      </c>
      <c r="ET99" s="49">
        <v>0</v>
      </c>
      <c r="EU99" s="49">
        <v>0</v>
      </c>
      <c r="EV99" s="49">
        <v>0</v>
      </c>
      <c r="EW99" s="306"/>
      <c r="EX99">
        <v>859.57500000000005</v>
      </c>
      <c r="EY99">
        <v>0</v>
      </c>
      <c r="EZ99">
        <v>0</v>
      </c>
      <c r="FA99" s="49">
        <v>0</v>
      </c>
      <c r="FB99" s="306"/>
      <c r="FC99" s="49">
        <v>38.999999999997272</v>
      </c>
      <c r="FD99" s="49">
        <v>0</v>
      </c>
      <c r="FE99" s="49">
        <v>0</v>
      </c>
      <c r="FF99" s="49">
        <v>0</v>
      </c>
      <c r="FG99" s="306"/>
      <c r="FH99" s="315">
        <v>25.19999999999709</v>
      </c>
      <c r="FI99" s="315">
        <v>0</v>
      </c>
      <c r="FJ99" s="315">
        <v>0</v>
      </c>
      <c r="FK99" s="49">
        <v>0</v>
      </c>
      <c r="FL99" s="306"/>
      <c r="FM99" s="315">
        <v>81.999999999997272</v>
      </c>
      <c r="FN99" s="315">
        <v>0</v>
      </c>
      <c r="FO99" s="315">
        <v>0</v>
      </c>
      <c r="FP99" s="49">
        <v>0</v>
      </c>
      <c r="FQ99" s="306"/>
      <c r="FR99" s="49">
        <v>115.34999999999764</v>
      </c>
      <c r="FS99" s="49">
        <v>0</v>
      </c>
      <c r="FT99" s="49">
        <v>0</v>
      </c>
      <c r="FU99" s="49">
        <v>0</v>
      </c>
      <c r="FV99" s="306"/>
      <c r="FW99" s="49">
        <v>0</v>
      </c>
      <c r="FX99" s="49">
        <v>0</v>
      </c>
      <c r="FY99" s="49">
        <v>0</v>
      </c>
      <c r="FZ99" s="49">
        <v>0</v>
      </c>
      <c r="GA99" s="306"/>
      <c r="GB99" s="49">
        <v>211.77499999999691</v>
      </c>
      <c r="GC99" s="49">
        <v>0</v>
      </c>
      <c r="GD99" s="49">
        <v>0</v>
      </c>
      <c r="GE99" s="49">
        <v>0</v>
      </c>
      <c r="GF99" s="306"/>
      <c r="GG99" s="315">
        <v>58.499999999999091</v>
      </c>
      <c r="GH99" s="315">
        <v>0</v>
      </c>
      <c r="GI99" s="315">
        <v>0</v>
      </c>
      <c r="GJ99" s="49">
        <v>0</v>
      </c>
      <c r="GK99" s="306"/>
      <c r="GL99" s="49">
        <v>0</v>
      </c>
      <c r="GM99" s="49">
        <v>0</v>
      </c>
      <c r="GN99" s="49">
        <v>0</v>
      </c>
      <c r="GO99" s="49">
        <v>0</v>
      </c>
      <c r="GP99" s="306"/>
    </row>
    <row r="100" spans="1:198" ht="18">
      <c r="A100" s="39" t="s">
        <v>2509</v>
      </c>
      <c r="B100" s="45">
        <f t="shared" si="2"/>
        <v>42587.724999999999</v>
      </c>
      <c r="C100" s="41"/>
      <c r="D100" s="49">
        <v>0</v>
      </c>
      <c r="E100" s="49">
        <v>226.89999999999998</v>
      </c>
      <c r="F100" s="49">
        <v>255.67499999999998</v>
      </c>
      <c r="G100" s="49">
        <v>427.1</v>
      </c>
      <c r="H100" s="342"/>
      <c r="I100" s="49">
        <v>0</v>
      </c>
      <c r="J100" s="49">
        <v>46.699999999999989</v>
      </c>
      <c r="K100" s="49">
        <v>293.02499999999998</v>
      </c>
      <c r="L100" s="49">
        <v>350.70000000000005</v>
      </c>
      <c r="M100" s="342"/>
      <c r="N100" s="49">
        <v>0</v>
      </c>
      <c r="O100" s="49">
        <v>195.39999999999998</v>
      </c>
      <c r="P100" s="49">
        <v>528.9375</v>
      </c>
      <c r="Q100" s="573">
        <v>330.9</v>
      </c>
      <c r="R100" s="342"/>
      <c r="S100" s="298">
        <v>0</v>
      </c>
      <c r="T100" s="298">
        <v>0</v>
      </c>
      <c r="U100" s="298">
        <v>96.375</v>
      </c>
      <c r="V100" s="49">
        <v>302.10000000000002</v>
      </c>
      <c r="W100" s="342"/>
      <c r="X100" s="49">
        <v>0</v>
      </c>
      <c r="Y100" s="49">
        <v>0</v>
      </c>
      <c r="Z100" s="49">
        <v>198.63750000000002</v>
      </c>
      <c r="AA100" s="49">
        <v>293</v>
      </c>
      <c r="AB100" s="342"/>
      <c r="AC100" s="49">
        <v>0</v>
      </c>
      <c r="AD100" s="49">
        <v>0</v>
      </c>
      <c r="AE100" s="49">
        <v>321.75</v>
      </c>
      <c r="AF100" s="49">
        <v>453.39999999999992</v>
      </c>
      <c r="AG100" s="342"/>
      <c r="AH100" s="49">
        <v>0</v>
      </c>
      <c r="AI100" s="49">
        <v>0</v>
      </c>
      <c r="AJ100" s="49">
        <v>751.01250000000005</v>
      </c>
      <c r="AK100" s="49">
        <v>709.6</v>
      </c>
      <c r="AL100" s="342"/>
      <c r="AM100" s="49">
        <v>0</v>
      </c>
      <c r="AN100" s="49">
        <v>0</v>
      </c>
      <c r="AO100" s="49">
        <v>128.69999999999999</v>
      </c>
      <c r="AP100" s="49">
        <v>339.75</v>
      </c>
      <c r="AQ100" s="342"/>
      <c r="AR100" s="49">
        <v>0</v>
      </c>
      <c r="AS100" s="49">
        <v>0</v>
      </c>
      <c r="AT100" s="49">
        <v>12.675000000000001</v>
      </c>
      <c r="AU100" s="49">
        <v>44.5</v>
      </c>
      <c r="AV100" s="342"/>
      <c r="AW100" s="49">
        <v>0</v>
      </c>
      <c r="AX100" s="49">
        <v>0</v>
      </c>
      <c r="AY100" s="49">
        <v>608.99999999999989</v>
      </c>
      <c r="AZ100" s="49">
        <v>628</v>
      </c>
      <c r="BA100" s="342"/>
      <c r="BB100" s="49">
        <v>0</v>
      </c>
      <c r="BC100" s="49">
        <v>0</v>
      </c>
      <c r="BD100" s="49">
        <v>258.14999999999998</v>
      </c>
      <c r="BE100" s="49">
        <v>154.5</v>
      </c>
      <c r="BF100" s="342"/>
      <c r="BG100" s="49">
        <v>0</v>
      </c>
      <c r="BH100" s="49">
        <v>0</v>
      </c>
      <c r="BI100" s="49">
        <v>246.82499999999999</v>
      </c>
      <c r="BJ100" s="49">
        <v>195.2</v>
      </c>
      <c r="BK100" s="342"/>
      <c r="BL100" s="49">
        <v>0</v>
      </c>
      <c r="BM100" s="49">
        <v>0</v>
      </c>
      <c r="BN100" s="49">
        <v>148.5</v>
      </c>
      <c r="BO100" s="49">
        <v>306.40000000000003</v>
      </c>
      <c r="BP100" s="342"/>
      <c r="BQ100" s="49">
        <v>0</v>
      </c>
      <c r="BR100" s="49">
        <v>0</v>
      </c>
      <c r="BS100" s="49">
        <v>183.75</v>
      </c>
      <c r="BT100" s="49">
        <v>378</v>
      </c>
      <c r="BU100" s="306"/>
      <c r="BV100" s="49">
        <v>0</v>
      </c>
      <c r="BW100" s="49">
        <v>0</v>
      </c>
      <c r="BX100" s="49">
        <v>752.69999999999993</v>
      </c>
      <c r="BY100" s="49">
        <v>596.29999999999995</v>
      </c>
      <c r="BZ100" s="342"/>
      <c r="CA100" s="49">
        <v>0</v>
      </c>
      <c r="CB100" s="49">
        <v>0</v>
      </c>
      <c r="CC100" s="49">
        <v>184.5</v>
      </c>
      <c r="CD100" s="49">
        <v>348.7</v>
      </c>
      <c r="CE100" s="306"/>
      <c r="CF100" s="315">
        <v>0</v>
      </c>
      <c r="CG100" s="315">
        <v>0</v>
      </c>
      <c r="CH100" s="315">
        <v>46.725000000000001</v>
      </c>
      <c r="CI100" s="49">
        <v>465.59999999999997</v>
      </c>
      <c r="CJ100" s="306"/>
      <c r="CK100" s="49">
        <v>0</v>
      </c>
      <c r="CL100" s="49">
        <v>0</v>
      </c>
      <c r="CM100" s="49">
        <v>333.6</v>
      </c>
      <c r="CN100" s="49">
        <v>566.59999999999991</v>
      </c>
      <c r="CO100" s="342"/>
      <c r="CP100" s="49">
        <v>0</v>
      </c>
      <c r="CQ100" s="49">
        <v>0</v>
      </c>
      <c r="CR100" s="49">
        <v>227.02499999999998</v>
      </c>
      <c r="CS100" s="49">
        <v>662.7</v>
      </c>
      <c r="CT100" s="306"/>
      <c r="CU100" s="49">
        <v>0</v>
      </c>
      <c r="CV100" s="49">
        <v>0</v>
      </c>
      <c r="CW100" s="49">
        <v>547.5</v>
      </c>
      <c r="CX100" s="49">
        <v>412.8</v>
      </c>
      <c r="CY100" s="342"/>
      <c r="CZ100" s="49">
        <v>0</v>
      </c>
      <c r="DA100" s="49">
        <v>0</v>
      </c>
      <c r="DB100" s="49">
        <v>45.599999999999994</v>
      </c>
      <c r="DC100" s="49">
        <v>90</v>
      </c>
      <c r="DD100" s="306"/>
      <c r="DE100" s="49">
        <v>0</v>
      </c>
      <c r="DF100" s="49">
        <v>0</v>
      </c>
      <c r="DG100" s="49">
        <v>2244.0749999999998</v>
      </c>
      <c r="DH100" s="298">
        <v>1624.4</v>
      </c>
      <c r="DI100" s="306"/>
      <c r="DJ100" s="298">
        <v>0</v>
      </c>
      <c r="DK100" s="298">
        <v>0</v>
      </c>
      <c r="DL100" s="298">
        <v>499.0499999999999</v>
      </c>
      <c r="DM100" s="49">
        <v>879.05000000000007</v>
      </c>
      <c r="DN100" s="306"/>
      <c r="DO100" s="49">
        <v>0</v>
      </c>
      <c r="DP100" s="49">
        <v>0</v>
      </c>
      <c r="DQ100" s="49">
        <v>608.25</v>
      </c>
      <c r="DR100" s="49">
        <v>998.6</v>
      </c>
      <c r="DS100" s="306"/>
      <c r="DT100" s="49">
        <v>0</v>
      </c>
      <c r="DU100" s="49">
        <v>0</v>
      </c>
      <c r="DV100" s="49">
        <v>0</v>
      </c>
      <c r="DW100" s="49">
        <v>0</v>
      </c>
      <c r="DX100" s="306"/>
      <c r="DY100" s="49">
        <v>0</v>
      </c>
      <c r="DZ100" s="49">
        <v>0</v>
      </c>
      <c r="EA100" s="49">
        <v>3083.2124999999996</v>
      </c>
      <c r="EB100" s="298">
        <v>4524.2000000000007</v>
      </c>
      <c r="EC100" s="306"/>
      <c r="ED100" s="49">
        <v>0</v>
      </c>
      <c r="EE100" s="49">
        <v>0</v>
      </c>
      <c r="EF100" s="49">
        <v>170.25</v>
      </c>
      <c r="EG100" s="49">
        <v>514.70000000000005</v>
      </c>
      <c r="EH100" s="306"/>
      <c r="EI100" s="49">
        <v>0</v>
      </c>
      <c r="EJ100" s="49">
        <v>0</v>
      </c>
      <c r="EK100" s="49">
        <v>435.30000000000007</v>
      </c>
      <c r="EL100" s="49">
        <v>351.10000000000008</v>
      </c>
      <c r="EM100" s="306"/>
      <c r="EN100" s="49">
        <v>0</v>
      </c>
      <c r="EO100" s="49">
        <v>0</v>
      </c>
      <c r="EP100" s="49">
        <v>257.85000000000002</v>
      </c>
      <c r="EQ100" s="49">
        <v>489.00000000000006</v>
      </c>
      <c r="ER100" s="306"/>
      <c r="ES100" s="49">
        <v>0</v>
      </c>
      <c r="ET100" s="49">
        <v>0</v>
      </c>
      <c r="EU100" s="49">
        <v>245.10000000000002</v>
      </c>
      <c r="EV100" s="49">
        <v>517.6</v>
      </c>
      <c r="EW100" s="306"/>
      <c r="EX100">
        <v>0</v>
      </c>
      <c r="EY100">
        <v>0</v>
      </c>
      <c r="EZ100">
        <v>2487.2999999999997</v>
      </c>
      <c r="FA100" s="414">
        <v>2809.8</v>
      </c>
      <c r="FB100" s="306"/>
      <c r="FC100" s="49">
        <v>0</v>
      </c>
      <c r="FD100" s="49">
        <v>0</v>
      </c>
      <c r="FE100" s="49">
        <v>92.550000000000011</v>
      </c>
      <c r="FF100" s="49">
        <v>423.3</v>
      </c>
      <c r="FG100" s="306"/>
      <c r="FH100" s="315">
        <v>0</v>
      </c>
      <c r="FI100" s="315">
        <v>0</v>
      </c>
      <c r="FJ100" s="315">
        <v>288.22500000000002</v>
      </c>
      <c r="FK100" s="49">
        <v>136.19999999999999</v>
      </c>
      <c r="FL100" s="306"/>
      <c r="FM100" s="315">
        <v>0</v>
      </c>
      <c r="FN100" s="315">
        <v>0</v>
      </c>
      <c r="FO100" s="315">
        <v>207.52500000000003</v>
      </c>
      <c r="FP100" s="49">
        <v>376.3</v>
      </c>
      <c r="FQ100" s="306"/>
      <c r="FR100" s="49">
        <v>0</v>
      </c>
      <c r="FS100" s="49">
        <v>0</v>
      </c>
      <c r="FT100" s="49">
        <v>394.57500000000005</v>
      </c>
      <c r="FU100" s="49">
        <v>260.40000000000003</v>
      </c>
      <c r="FV100" s="306"/>
      <c r="FW100" s="49">
        <v>0</v>
      </c>
      <c r="FX100" s="49">
        <v>0</v>
      </c>
      <c r="FY100" s="49">
        <v>247.5</v>
      </c>
      <c r="FZ100" s="49">
        <v>417.2</v>
      </c>
      <c r="GA100" s="306"/>
      <c r="GB100" s="49">
        <v>0</v>
      </c>
      <c r="GC100" s="49">
        <v>0</v>
      </c>
      <c r="GD100" s="49">
        <v>580.125</v>
      </c>
      <c r="GE100" s="49">
        <v>718.6</v>
      </c>
      <c r="GF100" s="306"/>
      <c r="GG100" s="315">
        <v>0</v>
      </c>
      <c r="GH100" s="315">
        <v>0</v>
      </c>
      <c r="GI100" s="315">
        <v>219.75</v>
      </c>
      <c r="GJ100" s="49">
        <v>214</v>
      </c>
      <c r="GK100" s="306"/>
      <c r="GL100" s="49">
        <v>0</v>
      </c>
      <c r="GM100" s="49">
        <v>0</v>
      </c>
      <c r="GN100" s="49">
        <v>577.125</v>
      </c>
      <c r="GO100" s="49">
        <v>0</v>
      </c>
      <c r="GP100" s="306"/>
    </row>
    <row r="101" spans="1:198" ht="18">
      <c r="A101" s="39" t="s">
        <v>3855</v>
      </c>
      <c r="B101" s="45">
        <f t="shared" si="2"/>
        <v>1652.7000000000003</v>
      </c>
      <c r="C101" s="41"/>
      <c r="D101" s="49">
        <v>0</v>
      </c>
      <c r="E101" s="49">
        <v>0</v>
      </c>
      <c r="F101" s="49">
        <v>0</v>
      </c>
      <c r="G101" s="49">
        <v>354.4</v>
      </c>
      <c r="H101" s="342"/>
      <c r="I101" s="49">
        <v>0</v>
      </c>
      <c r="J101" s="49">
        <v>0</v>
      </c>
      <c r="K101" s="49">
        <v>0</v>
      </c>
      <c r="L101" s="49">
        <v>177</v>
      </c>
      <c r="M101" s="342"/>
      <c r="N101" s="49">
        <v>0</v>
      </c>
      <c r="O101" s="49">
        <v>0</v>
      </c>
      <c r="P101" s="49">
        <v>0</v>
      </c>
      <c r="Q101" s="573">
        <v>1121.3000000000002</v>
      </c>
      <c r="R101" s="342"/>
      <c r="S101" s="49">
        <v>0</v>
      </c>
      <c r="T101" s="49">
        <v>0</v>
      </c>
      <c r="U101" s="49">
        <v>0</v>
      </c>
      <c r="V101" s="49">
        <v>0</v>
      </c>
      <c r="W101" s="342"/>
      <c r="X101" s="49">
        <v>0</v>
      </c>
      <c r="Y101" s="49">
        <v>0</v>
      </c>
      <c r="Z101" s="49">
        <v>0</v>
      </c>
      <c r="AA101" s="49">
        <v>0</v>
      </c>
      <c r="AB101" s="342"/>
      <c r="AC101" s="49">
        <v>0</v>
      </c>
      <c r="AD101" s="49">
        <v>0</v>
      </c>
      <c r="AE101" s="49">
        <v>0</v>
      </c>
      <c r="AF101" s="49">
        <v>0</v>
      </c>
      <c r="AG101" s="342"/>
      <c r="AH101" s="49">
        <v>0</v>
      </c>
      <c r="AI101" s="49">
        <v>0</v>
      </c>
      <c r="AJ101" s="49">
        <v>0</v>
      </c>
      <c r="AK101" s="49">
        <v>0</v>
      </c>
      <c r="AL101" s="342"/>
      <c r="AM101" s="49">
        <v>0</v>
      </c>
      <c r="AN101" s="49">
        <v>0</v>
      </c>
      <c r="AO101" s="49">
        <v>0</v>
      </c>
      <c r="AP101" s="49">
        <v>0</v>
      </c>
      <c r="AQ101" s="342"/>
      <c r="AR101" s="49">
        <v>0</v>
      </c>
      <c r="AS101" s="49">
        <v>0</v>
      </c>
      <c r="AT101" s="49">
        <v>0</v>
      </c>
      <c r="AU101" s="49">
        <v>0</v>
      </c>
      <c r="AV101" s="342"/>
      <c r="AW101" s="49">
        <v>0</v>
      </c>
      <c r="AX101" s="49">
        <v>0</v>
      </c>
      <c r="AY101" s="49">
        <v>0</v>
      </c>
      <c r="AZ101" s="49">
        <v>0</v>
      </c>
      <c r="BA101" s="342"/>
      <c r="BB101" s="49">
        <v>0</v>
      </c>
      <c r="BC101" s="49">
        <v>0</v>
      </c>
      <c r="BD101" s="49">
        <v>0</v>
      </c>
      <c r="BE101" s="49">
        <v>0</v>
      </c>
      <c r="BF101" s="342"/>
      <c r="BG101" s="49">
        <v>0</v>
      </c>
      <c r="BH101" s="49">
        <v>0</v>
      </c>
      <c r="BI101" s="49">
        <v>0</v>
      </c>
      <c r="BJ101" s="49">
        <v>0</v>
      </c>
      <c r="BK101" s="342"/>
      <c r="BL101" s="49">
        <v>0</v>
      </c>
      <c r="BM101" s="49">
        <v>0</v>
      </c>
      <c r="BN101" s="49">
        <v>0</v>
      </c>
      <c r="BO101" s="49">
        <v>0</v>
      </c>
      <c r="BP101" s="342"/>
      <c r="BQ101" s="49">
        <v>0</v>
      </c>
      <c r="BR101" s="49">
        <v>0</v>
      </c>
      <c r="BS101" s="49">
        <v>0</v>
      </c>
      <c r="BT101" s="49">
        <v>0</v>
      </c>
      <c r="BU101" s="306"/>
      <c r="BV101" s="49">
        <v>0</v>
      </c>
      <c r="BW101" s="49">
        <v>0</v>
      </c>
      <c r="BX101" s="49">
        <v>0</v>
      </c>
      <c r="BY101" s="49">
        <v>0</v>
      </c>
      <c r="BZ101" s="342"/>
      <c r="CA101" s="49">
        <v>0</v>
      </c>
      <c r="CB101" s="49">
        <v>0</v>
      </c>
      <c r="CC101" s="49">
        <v>0</v>
      </c>
      <c r="CD101" s="49">
        <v>0</v>
      </c>
      <c r="CE101" s="306"/>
      <c r="CF101" s="49">
        <v>0</v>
      </c>
      <c r="CG101" s="49">
        <v>0</v>
      </c>
      <c r="CH101" s="49">
        <v>0</v>
      </c>
      <c r="CI101" s="49">
        <v>0</v>
      </c>
      <c r="CJ101" s="306"/>
      <c r="CK101" s="49">
        <v>0</v>
      </c>
      <c r="CL101" s="49">
        <v>0</v>
      </c>
      <c r="CM101" s="49">
        <v>0</v>
      </c>
      <c r="CN101" s="49">
        <v>0</v>
      </c>
      <c r="CO101" s="342"/>
      <c r="CP101" s="49">
        <v>0</v>
      </c>
      <c r="CQ101" s="49">
        <v>0</v>
      </c>
      <c r="CR101" s="49">
        <v>0</v>
      </c>
      <c r="CS101" s="49">
        <v>0</v>
      </c>
      <c r="CT101" s="306"/>
      <c r="CU101" s="49">
        <v>0</v>
      </c>
      <c r="CV101" s="49">
        <v>0</v>
      </c>
      <c r="CW101" s="49">
        <v>0</v>
      </c>
      <c r="CX101" s="49">
        <v>0</v>
      </c>
      <c r="CY101" s="342"/>
      <c r="CZ101" s="49">
        <v>0</v>
      </c>
      <c r="DA101" s="49">
        <v>0</v>
      </c>
      <c r="DB101" s="49">
        <v>0</v>
      </c>
      <c r="DC101" s="49">
        <v>0</v>
      </c>
      <c r="DD101" s="306"/>
      <c r="DE101" s="49">
        <v>0</v>
      </c>
      <c r="DF101" s="49">
        <v>0</v>
      </c>
      <c r="DG101" s="49">
        <v>0</v>
      </c>
      <c r="DH101" s="49">
        <v>0</v>
      </c>
      <c r="DI101" s="306"/>
      <c r="DJ101" s="49">
        <v>0</v>
      </c>
      <c r="DK101" s="49">
        <v>0</v>
      </c>
      <c r="DL101" s="49">
        <v>0</v>
      </c>
      <c r="DM101" s="49">
        <v>0</v>
      </c>
      <c r="DN101" s="306"/>
      <c r="DO101" s="49">
        <v>0</v>
      </c>
      <c r="DP101" s="49">
        <v>0</v>
      </c>
      <c r="DQ101" s="49">
        <v>0</v>
      </c>
      <c r="DR101" s="49">
        <v>0</v>
      </c>
      <c r="DS101" s="306"/>
      <c r="DT101" s="49">
        <v>0</v>
      </c>
      <c r="DU101" s="49">
        <v>0</v>
      </c>
      <c r="DV101" s="49">
        <v>0</v>
      </c>
      <c r="DW101" s="49">
        <v>0</v>
      </c>
      <c r="DX101" s="306"/>
      <c r="DY101" s="49">
        <v>0</v>
      </c>
      <c r="DZ101" s="49">
        <v>0</v>
      </c>
      <c r="EA101" s="49">
        <v>0</v>
      </c>
      <c r="EB101" s="49">
        <v>0</v>
      </c>
      <c r="EC101" s="306"/>
      <c r="ED101" s="49">
        <v>0</v>
      </c>
      <c r="EE101" s="49">
        <v>0</v>
      </c>
      <c r="EF101" s="49">
        <v>0</v>
      </c>
      <c r="EG101" s="49">
        <v>0</v>
      </c>
      <c r="EH101" s="306"/>
      <c r="EI101" s="49">
        <v>0</v>
      </c>
      <c r="EJ101" s="49">
        <v>0</v>
      </c>
      <c r="EK101" s="49">
        <v>0</v>
      </c>
      <c r="EL101" s="49">
        <v>0</v>
      </c>
      <c r="EM101" s="306"/>
      <c r="EN101" s="49">
        <v>0</v>
      </c>
      <c r="EO101" s="49">
        <v>0</v>
      </c>
      <c r="EP101" s="49">
        <v>0</v>
      </c>
      <c r="EQ101" s="49">
        <v>0</v>
      </c>
      <c r="ER101" s="306"/>
      <c r="ES101" s="49">
        <v>0</v>
      </c>
      <c r="ET101" s="49">
        <v>0</v>
      </c>
      <c r="EU101" s="49">
        <v>0</v>
      </c>
      <c r="EV101" s="49">
        <v>0</v>
      </c>
      <c r="EW101" s="306"/>
      <c r="EX101" s="49">
        <v>0</v>
      </c>
      <c r="EY101" s="49">
        <v>0</v>
      </c>
      <c r="EZ101" s="49">
        <v>0</v>
      </c>
      <c r="FA101" s="49">
        <v>0</v>
      </c>
      <c r="FB101" s="306"/>
      <c r="FC101" s="49">
        <v>0</v>
      </c>
      <c r="FD101" s="49">
        <v>0</v>
      </c>
      <c r="FE101" s="49">
        <v>0</v>
      </c>
      <c r="FF101" s="49">
        <v>0</v>
      </c>
      <c r="FG101" s="306"/>
      <c r="FH101" s="49">
        <v>0</v>
      </c>
      <c r="FI101" s="49">
        <v>0</v>
      </c>
      <c r="FJ101" s="49">
        <v>0</v>
      </c>
      <c r="FK101" s="49">
        <v>0</v>
      </c>
      <c r="FL101" s="306"/>
      <c r="FM101" s="49">
        <v>0</v>
      </c>
      <c r="FN101" s="49">
        <v>0</v>
      </c>
      <c r="FO101" s="49">
        <v>0</v>
      </c>
      <c r="FP101" s="49">
        <v>0</v>
      </c>
      <c r="FQ101" s="306"/>
      <c r="FR101" s="49">
        <v>0</v>
      </c>
      <c r="FS101" s="49">
        <v>0</v>
      </c>
      <c r="FT101" s="49">
        <v>0</v>
      </c>
      <c r="FU101" s="49">
        <v>0</v>
      </c>
      <c r="FV101" s="306"/>
      <c r="FW101" s="49">
        <v>0</v>
      </c>
      <c r="FX101" s="49">
        <v>0</v>
      </c>
      <c r="FY101" s="49">
        <v>0</v>
      </c>
      <c r="FZ101" s="49">
        <v>0</v>
      </c>
      <c r="GA101" s="306"/>
      <c r="GB101" s="49">
        <v>0</v>
      </c>
      <c r="GC101" s="49">
        <v>0</v>
      </c>
      <c r="GD101" s="49">
        <v>0</v>
      </c>
      <c r="GE101" s="49">
        <v>0</v>
      </c>
      <c r="GF101" s="306"/>
      <c r="GG101" s="49">
        <v>0</v>
      </c>
      <c r="GH101" s="49">
        <v>0</v>
      </c>
      <c r="GI101" s="49">
        <v>0</v>
      </c>
      <c r="GJ101" s="49">
        <v>0</v>
      </c>
      <c r="GK101" s="306"/>
      <c r="GL101" s="49">
        <v>0</v>
      </c>
      <c r="GM101" s="49">
        <v>0</v>
      </c>
      <c r="GN101" s="49">
        <v>0</v>
      </c>
      <c r="GO101" s="49">
        <v>0</v>
      </c>
      <c r="GP101" s="306"/>
    </row>
    <row r="102" spans="1:198" s="86" customFormat="1" ht="18">
      <c r="A102" s="38" t="s">
        <v>3165</v>
      </c>
      <c r="B102" s="45">
        <f t="shared" ref="B102:B133" si="3">SUM(D102:ZZ102)</f>
        <v>23129.187500000004</v>
      </c>
      <c r="C102" s="41"/>
      <c r="D102" s="49">
        <v>0</v>
      </c>
      <c r="E102" s="49">
        <v>0</v>
      </c>
      <c r="F102" s="49">
        <v>106.72499999999999</v>
      </c>
      <c r="G102" s="49">
        <v>196.8</v>
      </c>
      <c r="H102" s="342"/>
      <c r="I102" s="49">
        <v>0</v>
      </c>
      <c r="J102" s="49">
        <v>0</v>
      </c>
      <c r="K102" s="49">
        <v>250.04999999999998</v>
      </c>
      <c r="L102" s="49">
        <v>324.10000000000002</v>
      </c>
      <c r="M102" s="342"/>
      <c r="N102" s="49">
        <v>0</v>
      </c>
      <c r="O102" s="49">
        <v>0</v>
      </c>
      <c r="P102" s="49">
        <v>565.61249999999995</v>
      </c>
      <c r="Q102" s="573">
        <v>606.29999999999995</v>
      </c>
      <c r="R102" s="342"/>
      <c r="S102" s="298">
        <v>0</v>
      </c>
      <c r="T102" s="298">
        <v>0</v>
      </c>
      <c r="U102" s="298">
        <v>0</v>
      </c>
      <c r="V102" s="49">
        <v>168.6</v>
      </c>
      <c r="W102" s="342"/>
      <c r="X102" s="49">
        <v>0</v>
      </c>
      <c r="Y102" s="49">
        <v>0</v>
      </c>
      <c r="Z102" s="49">
        <v>0</v>
      </c>
      <c r="AA102" s="49">
        <v>413.40000000000003</v>
      </c>
      <c r="AB102" s="342"/>
      <c r="AC102" s="49">
        <v>0</v>
      </c>
      <c r="AD102" s="49">
        <v>0</v>
      </c>
      <c r="AE102" s="49">
        <v>0</v>
      </c>
      <c r="AF102" s="49">
        <v>386.3</v>
      </c>
      <c r="AG102" s="342"/>
      <c r="AH102" s="49">
        <v>0</v>
      </c>
      <c r="AI102" s="49">
        <v>0</v>
      </c>
      <c r="AJ102" s="49">
        <v>0</v>
      </c>
      <c r="AK102" s="49">
        <v>813.9</v>
      </c>
      <c r="AL102" s="342"/>
      <c r="AM102" s="49">
        <v>0</v>
      </c>
      <c r="AN102" s="49">
        <v>0</v>
      </c>
      <c r="AO102" s="49">
        <v>0</v>
      </c>
      <c r="AP102" s="49">
        <v>369.75</v>
      </c>
      <c r="AQ102" s="342"/>
      <c r="AR102" s="49">
        <v>0</v>
      </c>
      <c r="AS102" s="49">
        <v>0</v>
      </c>
      <c r="AT102" s="49">
        <v>0</v>
      </c>
      <c r="AU102" s="49">
        <v>153.30000000000001</v>
      </c>
      <c r="AV102" s="342"/>
      <c r="AW102" s="49">
        <v>0</v>
      </c>
      <c r="AX102" s="49">
        <v>0</v>
      </c>
      <c r="AY102" s="49">
        <v>0</v>
      </c>
      <c r="AZ102" s="49">
        <v>578.69999999999993</v>
      </c>
      <c r="BA102" s="342"/>
      <c r="BB102" s="49">
        <v>0</v>
      </c>
      <c r="BC102" s="49">
        <v>0</v>
      </c>
      <c r="BD102" s="49">
        <v>0</v>
      </c>
      <c r="BE102" s="49">
        <v>196.20000000000002</v>
      </c>
      <c r="BF102" s="342"/>
      <c r="BG102" s="49">
        <v>0</v>
      </c>
      <c r="BH102" s="49">
        <v>0</v>
      </c>
      <c r="BI102" s="49">
        <v>0</v>
      </c>
      <c r="BJ102" s="49">
        <v>231.6</v>
      </c>
      <c r="BK102" s="342"/>
      <c r="BL102" s="49">
        <v>0</v>
      </c>
      <c r="BM102" s="49">
        <v>0</v>
      </c>
      <c r="BN102" s="49">
        <v>0</v>
      </c>
      <c r="BO102" s="49">
        <v>183</v>
      </c>
      <c r="BP102" s="342"/>
      <c r="BQ102" s="49">
        <v>0</v>
      </c>
      <c r="BR102" s="49">
        <v>0</v>
      </c>
      <c r="BS102" s="49">
        <v>0</v>
      </c>
      <c r="BT102" s="49">
        <v>500.6</v>
      </c>
      <c r="BU102" s="306"/>
      <c r="BV102" s="49">
        <v>0</v>
      </c>
      <c r="BW102" s="49">
        <v>0</v>
      </c>
      <c r="BX102" s="49">
        <v>0</v>
      </c>
      <c r="BY102" s="49">
        <v>156.1</v>
      </c>
      <c r="BZ102" s="342"/>
      <c r="CA102" s="49">
        <v>0</v>
      </c>
      <c r="CB102" s="49">
        <v>0</v>
      </c>
      <c r="CC102" s="49">
        <v>0</v>
      </c>
      <c r="CD102" s="49">
        <v>550.1</v>
      </c>
      <c r="CE102" s="306"/>
      <c r="CF102" s="315">
        <v>0</v>
      </c>
      <c r="CG102" s="315">
        <v>0</v>
      </c>
      <c r="CH102" s="315">
        <v>0</v>
      </c>
      <c r="CI102" s="49">
        <v>519.29999999999995</v>
      </c>
      <c r="CJ102" s="306"/>
      <c r="CK102" s="49">
        <v>0</v>
      </c>
      <c r="CL102" s="49">
        <v>0</v>
      </c>
      <c r="CM102" s="49">
        <v>0</v>
      </c>
      <c r="CN102" s="49">
        <v>634.70000000000005</v>
      </c>
      <c r="CO102" s="342"/>
      <c r="CP102" s="49">
        <v>0</v>
      </c>
      <c r="CQ102" s="49">
        <v>0</v>
      </c>
      <c r="CR102" s="49">
        <v>0</v>
      </c>
      <c r="CS102" s="49">
        <v>652</v>
      </c>
      <c r="CT102" s="306"/>
      <c r="CU102" s="49">
        <v>0</v>
      </c>
      <c r="CV102" s="49">
        <v>0</v>
      </c>
      <c r="CW102" s="49">
        <v>0</v>
      </c>
      <c r="CX102" s="49">
        <v>472</v>
      </c>
      <c r="CY102" s="342"/>
      <c r="CZ102" s="49">
        <v>0</v>
      </c>
      <c r="DA102" s="49">
        <v>0</v>
      </c>
      <c r="DB102" s="49">
        <v>0</v>
      </c>
      <c r="DC102" s="49">
        <v>49.500000000000007</v>
      </c>
      <c r="DD102" s="306"/>
      <c r="DE102" s="49">
        <v>0</v>
      </c>
      <c r="DF102" s="49">
        <v>0</v>
      </c>
      <c r="DG102" s="49">
        <v>0</v>
      </c>
      <c r="DH102" s="298">
        <v>1921.5999999999997</v>
      </c>
      <c r="DI102" s="306"/>
      <c r="DJ102" s="298">
        <v>0</v>
      </c>
      <c r="DK102" s="298">
        <v>0</v>
      </c>
      <c r="DL102" s="298">
        <v>0</v>
      </c>
      <c r="DM102" s="49">
        <v>1208.75</v>
      </c>
      <c r="DN102" s="306"/>
      <c r="DO102" s="49">
        <v>0</v>
      </c>
      <c r="DP102" s="49">
        <v>0</v>
      </c>
      <c r="DQ102" s="49">
        <v>0</v>
      </c>
      <c r="DR102" s="49">
        <v>389.19999999999993</v>
      </c>
      <c r="DS102" s="306"/>
      <c r="DT102" s="49">
        <v>0</v>
      </c>
      <c r="DU102" s="49">
        <v>0</v>
      </c>
      <c r="DV102" s="49">
        <v>0</v>
      </c>
      <c r="DW102" s="49">
        <v>109.8</v>
      </c>
      <c r="DX102" s="306"/>
      <c r="DY102" s="49">
        <v>0</v>
      </c>
      <c r="DZ102" s="49">
        <v>0</v>
      </c>
      <c r="EA102" s="49">
        <v>0</v>
      </c>
      <c r="EB102" s="298">
        <v>4113.5</v>
      </c>
      <c r="EC102" s="306"/>
      <c r="ED102" s="49">
        <v>0</v>
      </c>
      <c r="EE102" s="49">
        <v>0</v>
      </c>
      <c r="EF102" s="49">
        <v>0</v>
      </c>
      <c r="EG102" s="49">
        <v>357.8</v>
      </c>
      <c r="EH102" s="306"/>
      <c r="EI102" s="49">
        <v>0</v>
      </c>
      <c r="EJ102" s="49">
        <v>0</v>
      </c>
      <c r="EK102" s="49">
        <v>0</v>
      </c>
      <c r="EL102" s="49">
        <v>334.3</v>
      </c>
      <c r="EM102" s="306"/>
      <c r="EN102" s="49">
        <v>0</v>
      </c>
      <c r="EO102" s="49">
        <v>0</v>
      </c>
      <c r="EP102" s="49">
        <v>0</v>
      </c>
      <c r="EQ102" s="49">
        <v>365.50000000000006</v>
      </c>
      <c r="ER102" s="306"/>
      <c r="ES102" s="49">
        <v>0</v>
      </c>
      <c r="ET102" s="49">
        <v>0</v>
      </c>
      <c r="EU102" s="49">
        <v>0</v>
      </c>
      <c r="EV102" s="49">
        <v>239.9</v>
      </c>
      <c r="EW102" s="306"/>
      <c r="EX102">
        <v>0</v>
      </c>
      <c r="EY102">
        <v>0</v>
      </c>
      <c r="EZ102">
        <v>0</v>
      </c>
      <c r="FA102" s="414">
        <v>2542.0999999999995</v>
      </c>
      <c r="FB102" s="306"/>
      <c r="FC102" s="49">
        <v>0</v>
      </c>
      <c r="FD102" s="49">
        <v>0</v>
      </c>
      <c r="FE102" s="49">
        <v>0</v>
      </c>
      <c r="FF102" s="49">
        <v>105</v>
      </c>
      <c r="FG102" s="306"/>
      <c r="FH102" s="315">
        <v>0</v>
      </c>
      <c r="FI102" s="315">
        <v>0</v>
      </c>
      <c r="FJ102" s="315">
        <v>0</v>
      </c>
      <c r="FK102" s="49">
        <v>31.5</v>
      </c>
      <c r="FL102" s="306"/>
      <c r="FM102" s="315">
        <v>0</v>
      </c>
      <c r="FN102" s="315">
        <v>0</v>
      </c>
      <c r="FO102" s="315">
        <v>0</v>
      </c>
      <c r="FP102" s="49">
        <v>246.6</v>
      </c>
      <c r="FQ102" s="306"/>
      <c r="FR102" s="49">
        <v>0</v>
      </c>
      <c r="FS102" s="49">
        <v>0</v>
      </c>
      <c r="FT102" s="49">
        <v>0</v>
      </c>
      <c r="FU102" s="49">
        <v>513.4</v>
      </c>
      <c r="FV102" s="306"/>
      <c r="FW102" s="49">
        <v>0</v>
      </c>
      <c r="FX102" s="49">
        <v>0</v>
      </c>
      <c r="FY102" s="49">
        <v>0</v>
      </c>
      <c r="FZ102" s="49">
        <v>121.39999999999999</v>
      </c>
      <c r="GA102" s="306"/>
      <c r="GB102" s="49">
        <v>0</v>
      </c>
      <c r="GC102" s="49">
        <v>0</v>
      </c>
      <c r="GD102" s="49">
        <v>0</v>
      </c>
      <c r="GE102" s="49">
        <v>1181.1999999999998</v>
      </c>
      <c r="GF102" s="306"/>
      <c r="GG102" s="315">
        <v>0</v>
      </c>
      <c r="GH102" s="315">
        <v>0</v>
      </c>
      <c r="GI102" s="315">
        <v>0</v>
      </c>
      <c r="GJ102" s="49">
        <v>269</v>
      </c>
      <c r="GK102" s="306"/>
      <c r="GL102" s="49">
        <v>0</v>
      </c>
      <c r="GM102" s="49">
        <v>0</v>
      </c>
      <c r="GN102" s="49">
        <v>0</v>
      </c>
      <c r="GO102" s="49">
        <v>0</v>
      </c>
      <c r="GP102" s="306"/>
    </row>
    <row r="103" spans="1:198" ht="18">
      <c r="A103" s="38" t="s">
        <v>3166</v>
      </c>
      <c r="B103" s="45">
        <f t="shared" si="3"/>
        <v>27045.487499999996</v>
      </c>
      <c r="C103" s="41"/>
      <c r="D103" s="49">
        <v>0</v>
      </c>
      <c r="E103" s="49">
        <v>0</v>
      </c>
      <c r="F103" s="49">
        <v>462.52499999999998</v>
      </c>
      <c r="G103" s="49">
        <v>290</v>
      </c>
      <c r="H103" s="342"/>
      <c r="I103" s="49">
        <v>0</v>
      </c>
      <c r="J103" s="49">
        <v>0</v>
      </c>
      <c r="K103" s="49">
        <v>215.25</v>
      </c>
      <c r="L103" s="49">
        <v>223.3</v>
      </c>
      <c r="M103" s="342"/>
      <c r="N103" s="49">
        <v>0</v>
      </c>
      <c r="O103" s="49">
        <v>0</v>
      </c>
      <c r="P103" s="49">
        <v>387.11250000000007</v>
      </c>
      <c r="Q103" s="573">
        <v>574.79999999999995</v>
      </c>
      <c r="R103" s="342"/>
      <c r="S103" s="298">
        <v>0</v>
      </c>
      <c r="T103" s="298">
        <v>0</v>
      </c>
      <c r="U103" s="298">
        <v>0</v>
      </c>
      <c r="V103" s="49">
        <v>356.4</v>
      </c>
      <c r="W103" s="342"/>
      <c r="X103" s="49">
        <v>0</v>
      </c>
      <c r="Y103" s="49">
        <v>0</v>
      </c>
      <c r="Z103" s="49">
        <v>0</v>
      </c>
      <c r="AA103" s="49">
        <v>465.40000000000003</v>
      </c>
      <c r="AB103" s="342"/>
      <c r="AC103" s="49">
        <v>0</v>
      </c>
      <c r="AD103" s="49">
        <v>0</v>
      </c>
      <c r="AE103" s="49">
        <v>0</v>
      </c>
      <c r="AF103" s="49">
        <v>312.20000000000005</v>
      </c>
      <c r="AG103" s="342"/>
      <c r="AH103" s="49">
        <v>0</v>
      </c>
      <c r="AI103" s="49">
        <v>0</v>
      </c>
      <c r="AJ103" s="49">
        <v>0</v>
      </c>
      <c r="AK103" s="49">
        <v>806.4</v>
      </c>
      <c r="AL103" s="342"/>
      <c r="AM103" s="49">
        <v>0</v>
      </c>
      <c r="AN103" s="49">
        <v>0</v>
      </c>
      <c r="AO103" s="49">
        <v>0</v>
      </c>
      <c r="AP103" s="49">
        <v>597.04999999999995</v>
      </c>
      <c r="AQ103" s="342"/>
      <c r="AR103" s="49">
        <v>0</v>
      </c>
      <c r="AS103" s="49">
        <v>0</v>
      </c>
      <c r="AT103" s="49">
        <v>0</v>
      </c>
      <c r="AU103" s="49">
        <v>126.7</v>
      </c>
      <c r="AV103" s="342"/>
      <c r="AW103" s="49">
        <v>0</v>
      </c>
      <c r="AX103" s="49">
        <v>0</v>
      </c>
      <c r="AY103" s="49">
        <v>0</v>
      </c>
      <c r="AZ103" s="49">
        <v>790.50000000000011</v>
      </c>
      <c r="BA103" s="342"/>
      <c r="BB103" s="49">
        <v>0</v>
      </c>
      <c r="BC103" s="49">
        <v>0</v>
      </c>
      <c r="BD103" s="49">
        <v>0</v>
      </c>
      <c r="BE103" s="49">
        <v>455.3</v>
      </c>
      <c r="BF103" s="342"/>
      <c r="BG103" s="49">
        <v>0</v>
      </c>
      <c r="BH103" s="49">
        <v>0</v>
      </c>
      <c r="BI103" s="49">
        <v>0</v>
      </c>
      <c r="BJ103" s="49">
        <v>224.29999999999998</v>
      </c>
      <c r="BK103" s="342"/>
      <c r="BL103" s="49">
        <v>0</v>
      </c>
      <c r="BM103" s="49">
        <v>0</v>
      </c>
      <c r="BN103" s="49">
        <v>0</v>
      </c>
      <c r="BO103" s="49">
        <v>377.00000000000006</v>
      </c>
      <c r="BP103" s="342"/>
      <c r="BQ103" s="49">
        <v>0</v>
      </c>
      <c r="BR103" s="49">
        <v>0</v>
      </c>
      <c r="BS103" s="49">
        <v>0</v>
      </c>
      <c r="BT103" s="49">
        <v>634</v>
      </c>
      <c r="BU103" s="306"/>
      <c r="BV103" s="49">
        <v>0</v>
      </c>
      <c r="BW103" s="49">
        <v>0</v>
      </c>
      <c r="BX103" s="49">
        <v>0</v>
      </c>
      <c r="BY103" s="49">
        <v>554</v>
      </c>
      <c r="BZ103" s="342"/>
      <c r="CA103" s="49">
        <v>0</v>
      </c>
      <c r="CB103" s="49">
        <v>0</v>
      </c>
      <c r="CC103" s="49">
        <v>0</v>
      </c>
      <c r="CD103" s="49">
        <v>731.1</v>
      </c>
      <c r="CE103" s="306"/>
      <c r="CF103" s="315">
        <v>0</v>
      </c>
      <c r="CG103" s="315">
        <v>0</v>
      </c>
      <c r="CH103" s="315">
        <v>0</v>
      </c>
      <c r="CI103" s="49">
        <v>560.6</v>
      </c>
      <c r="CJ103" s="306"/>
      <c r="CK103" s="49">
        <v>0</v>
      </c>
      <c r="CL103" s="49">
        <v>0</v>
      </c>
      <c r="CM103" s="49">
        <v>0</v>
      </c>
      <c r="CN103" s="49">
        <v>651.59999999999991</v>
      </c>
      <c r="CO103" s="342"/>
      <c r="CP103" s="49">
        <v>0</v>
      </c>
      <c r="CQ103" s="49">
        <v>0</v>
      </c>
      <c r="CR103" s="49">
        <v>0</v>
      </c>
      <c r="CS103" s="49">
        <v>549.79999999999995</v>
      </c>
      <c r="CT103" s="306"/>
      <c r="CU103" s="49">
        <v>0</v>
      </c>
      <c r="CV103" s="49">
        <v>0</v>
      </c>
      <c r="CW103" s="49">
        <v>0</v>
      </c>
      <c r="CX103" s="49">
        <v>626.5</v>
      </c>
      <c r="CY103" s="342"/>
      <c r="CZ103" s="49">
        <v>0</v>
      </c>
      <c r="DA103" s="49">
        <v>0</v>
      </c>
      <c r="DB103" s="49">
        <v>0</v>
      </c>
      <c r="DC103" s="49">
        <v>12.100000000000001</v>
      </c>
      <c r="DD103" s="306"/>
      <c r="DE103" s="49">
        <v>0</v>
      </c>
      <c r="DF103" s="49">
        <v>0</v>
      </c>
      <c r="DG103" s="49">
        <v>0</v>
      </c>
      <c r="DH103" s="298">
        <v>2211.3000000000002</v>
      </c>
      <c r="DI103" s="306"/>
      <c r="DJ103" s="298">
        <v>0</v>
      </c>
      <c r="DK103" s="298">
        <v>0</v>
      </c>
      <c r="DL103" s="298">
        <v>0</v>
      </c>
      <c r="DM103" s="49">
        <v>985.15</v>
      </c>
      <c r="DN103" s="306"/>
      <c r="DO103" s="49">
        <v>0</v>
      </c>
      <c r="DP103" s="49">
        <v>0</v>
      </c>
      <c r="DQ103" s="49">
        <v>0</v>
      </c>
      <c r="DR103" s="49">
        <v>496.1</v>
      </c>
      <c r="DS103" s="306"/>
      <c r="DT103" s="49">
        <v>0</v>
      </c>
      <c r="DU103" s="49">
        <v>0</v>
      </c>
      <c r="DV103" s="49">
        <v>0</v>
      </c>
      <c r="DW103" s="49">
        <v>175.1</v>
      </c>
      <c r="DX103" s="306"/>
      <c r="DY103" s="49">
        <v>0</v>
      </c>
      <c r="DZ103" s="49">
        <v>0</v>
      </c>
      <c r="EA103" s="49">
        <v>0</v>
      </c>
      <c r="EB103" s="298">
        <v>4079.1000000000008</v>
      </c>
      <c r="EC103" s="306"/>
      <c r="ED103" s="49">
        <v>0</v>
      </c>
      <c r="EE103" s="49">
        <v>0</v>
      </c>
      <c r="EF103" s="49">
        <v>0</v>
      </c>
      <c r="EG103" s="49">
        <v>282.60000000000002</v>
      </c>
      <c r="EH103" s="306"/>
      <c r="EI103" s="49">
        <v>0</v>
      </c>
      <c r="EJ103" s="49">
        <v>0</v>
      </c>
      <c r="EK103" s="49">
        <v>0</v>
      </c>
      <c r="EL103" s="49">
        <v>359.9</v>
      </c>
      <c r="EM103" s="306"/>
      <c r="EN103" s="49">
        <v>0</v>
      </c>
      <c r="EO103" s="49">
        <v>0</v>
      </c>
      <c r="EP103" s="49">
        <v>0</v>
      </c>
      <c r="EQ103" s="49">
        <v>549.5</v>
      </c>
      <c r="ER103" s="306"/>
      <c r="ES103" s="49">
        <v>0</v>
      </c>
      <c r="ET103" s="49">
        <v>0</v>
      </c>
      <c r="EU103" s="49">
        <v>0</v>
      </c>
      <c r="EV103" s="49">
        <v>366</v>
      </c>
      <c r="EW103" s="306"/>
      <c r="EX103">
        <v>0</v>
      </c>
      <c r="EY103">
        <v>0</v>
      </c>
      <c r="EZ103">
        <v>0</v>
      </c>
      <c r="FA103" s="414">
        <v>2954.2</v>
      </c>
      <c r="FB103" s="306"/>
      <c r="FC103" s="49">
        <v>0</v>
      </c>
      <c r="FD103" s="49">
        <v>0</v>
      </c>
      <c r="FE103" s="49">
        <v>0</v>
      </c>
      <c r="FF103" s="49">
        <v>242.5</v>
      </c>
      <c r="FG103" s="306"/>
      <c r="FH103" s="315">
        <v>0</v>
      </c>
      <c r="FI103" s="315">
        <v>0</v>
      </c>
      <c r="FJ103" s="315">
        <v>0</v>
      </c>
      <c r="FK103" s="49">
        <v>169.6</v>
      </c>
      <c r="FL103" s="306"/>
      <c r="FM103" s="315">
        <v>0</v>
      </c>
      <c r="FN103" s="315">
        <v>0</v>
      </c>
      <c r="FO103" s="315">
        <v>0</v>
      </c>
      <c r="FP103" s="49">
        <v>331.59999999999997</v>
      </c>
      <c r="FQ103" s="306"/>
      <c r="FR103" s="49">
        <v>0</v>
      </c>
      <c r="FS103" s="49">
        <v>0</v>
      </c>
      <c r="FT103" s="49">
        <v>0</v>
      </c>
      <c r="FU103" s="49">
        <v>512.59999999999991</v>
      </c>
      <c r="FV103" s="306"/>
      <c r="FW103" s="49">
        <v>0</v>
      </c>
      <c r="FX103" s="49">
        <v>0</v>
      </c>
      <c r="FY103" s="49">
        <v>0</v>
      </c>
      <c r="FZ103" s="49">
        <v>676.6</v>
      </c>
      <c r="GA103" s="306"/>
      <c r="GB103" s="49">
        <v>0</v>
      </c>
      <c r="GC103" s="49">
        <v>0</v>
      </c>
      <c r="GD103" s="49">
        <v>0</v>
      </c>
      <c r="GE103" s="49">
        <v>1212.1999999999998</v>
      </c>
      <c r="GF103" s="306"/>
      <c r="GG103" s="315">
        <v>0</v>
      </c>
      <c r="GH103" s="315">
        <v>0</v>
      </c>
      <c r="GI103" s="315">
        <v>0</v>
      </c>
      <c r="GJ103" s="49">
        <v>457.5</v>
      </c>
      <c r="GK103" s="306"/>
      <c r="GL103" s="49">
        <v>0</v>
      </c>
      <c r="GM103" s="49">
        <v>0</v>
      </c>
      <c r="GN103" s="49">
        <v>0</v>
      </c>
      <c r="GO103" s="49">
        <v>0</v>
      </c>
      <c r="GP103" s="306"/>
    </row>
    <row r="104" spans="1:198" ht="18">
      <c r="A104" s="40" t="s">
        <v>2078</v>
      </c>
      <c r="B104" s="45">
        <f t="shared" si="3"/>
        <v>48473.875000000029</v>
      </c>
      <c r="C104" s="41"/>
      <c r="D104" s="49">
        <v>146.17500000000001</v>
      </c>
      <c r="E104" s="49">
        <v>107.79999999999998</v>
      </c>
      <c r="F104" s="49">
        <v>179.02500000000001</v>
      </c>
      <c r="G104" s="49">
        <v>196.5</v>
      </c>
      <c r="H104" s="342"/>
      <c r="I104" s="49">
        <v>64.375</v>
      </c>
      <c r="J104" s="49">
        <v>12.549999999999983</v>
      </c>
      <c r="K104" s="49">
        <v>25.875</v>
      </c>
      <c r="L104" s="49">
        <v>161.4</v>
      </c>
      <c r="M104" s="342"/>
      <c r="N104" s="49">
        <v>166.1749999999999</v>
      </c>
      <c r="O104" s="49">
        <v>146.15</v>
      </c>
      <c r="P104" s="49">
        <v>426.48750000000007</v>
      </c>
      <c r="Q104" s="573">
        <v>502.79999999999995</v>
      </c>
      <c r="R104" s="342"/>
      <c r="S104" s="298">
        <v>0</v>
      </c>
      <c r="T104" s="298">
        <v>122</v>
      </c>
      <c r="U104" s="298">
        <v>192.89999999999998</v>
      </c>
      <c r="V104" s="49">
        <v>139.1</v>
      </c>
      <c r="W104" s="342"/>
      <c r="X104" s="49">
        <v>0</v>
      </c>
      <c r="Y104" s="49">
        <v>24.699999999999818</v>
      </c>
      <c r="Z104" s="49">
        <v>245.32500000000002</v>
      </c>
      <c r="AA104" s="49">
        <v>274.50000000000006</v>
      </c>
      <c r="AB104" s="342"/>
      <c r="AC104" s="49">
        <v>0</v>
      </c>
      <c r="AD104" s="49">
        <v>292.54999999999995</v>
      </c>
      <c r="AE104" s="49">
        <v>439.4249999999999</v>
      </c>
      <c r="AF104" s="49">
        <v>530.4</v>
      </c>
      <c r="AG104" s="342"/>
      <c r="AH104" s="49">
        <v>0</v>
      </c>
      <c r="AI104" s="49">
        <v>302.17499999999995</v>
      </c>
      <c r="AJ104" s="49">
        <v>770.47500000000014</v>
      </c>
      <c r="AK104" s="49">
        <v>631.9</v>
      </c>
      <c r="AL104" s="342"/>
      <c r="AM104" s="49">
        <v>0</v>
      </c>
      <c r="AN104" s="49">
        <v>355.02500000000055</v>
      </c>
      <c r="AO104" s="49">
        <v>302.36249999999995</v>
      </c>
      <c r="AP104" s="49">
        <v>230.55</v>
      </c>
      <c r="AQ104" s="342"/>
      <c r="AR104" s="49">
        <v>0</v>
      </c>
      <c r="AS104" s="49">
        <v>68.25</v>
      </c>
      <c r="AT104" s="49">
        <v>276.22500000000002</v>
      </c>
      <c r="AU104" s="49">
        <v>48</v>
      </c>
      <c r="AV104" s="342"/>
      <c r="AW104" s="49">
        <v>0</v>
      </c>
      <c r="AX104" s="49">
        <v>454.80000000000109</v>
      </c>
      <c r="AY104" s="49">
        <v>476.58750000000003</v>
      </c>
      <c r="AZ104" s="49">
        <v>602.6</v>
      </c>
      <c r="BA104" s="342"/>
      <c r="BB104" s="49">
        <v>0</v>
      </c>
      <c r="BC104" s="49">
        <v>353.89999999999992</v>
      </c>
      <c r="BD104" s="49">
        <v>197.39999999999998</v>
      </c>
      <c r="BE104" s="49">
        <v>41.099999999999994</v>
      </c>
      <c r="BF104" s="342"/>
      <c r="BG104" s="49">
        <v>0</v>
      </c>
      <c r="BH104" s="49">
        <v>250.25</v>
      </c>
      <c r="BI104" s="49">
        <v>271.42499999999995</v>
      </c>
      <c r="BJ104" s="49">
        <v>131.4</v>
      </c>
      <c r="BK104" s="342"/>
      <c r="BL104" s="49">
        <v>0</v>
      </c>
      <c r="BM104" s="49">
        <v>100.65</v>
      </c>
      <c r="BN104" s="49">
        <v>148.19999999999999</v>
      </c>
      <c r="BO104" s="49">
        <v>120</v>
      </c>
      <c r="BP104" s="342"/>
      <c r="BQ104" s="49">
        <v>0</v>
      </c>
      <c r="BR104" s="49">
        <v>294.42500000000109</v>
      </c>
      <c r="BS104" s="49">
        <v>68.625</v>
      </c>
      <c r="BT104" s="49">
        <v>344.4</v>
      </c>
      <c r="BU104" s="306"/>
      <c r="BV104" s="49">
        <v>0</v>
      </c>
      <c r="BW104" s="49">
        <v>74.650000000001</v>
      </c>
      <c r="BX104" s="49">
        <v>400.42500000000007</v>
      </c>
      <c r="BY104" s="49">
        <v>527</v>
      </c>
      <c r="BZ104" s="342"/>
      <c r="CA104" s="49">
        <v>0</v>
      </c>
      <c r="CB104" s="49">
        <v>266.62500000000091</v>
      </c>
      <c r="CC104" s="49">
        <v>120.60000000000001</v>
      </c>
      <c r="CD104" s="49">
        <v>346</v>
      </c>
      <c r="CE104" s="306"/>
      <c r="CF104" s="315">
        <v>0</v>
      </c>
      <c r="CG104" s="315">
        <v>72</v>
      </c>
      <c r="CH104" s="315">
        <v>51</v>
      </c>
      <c r="CI104" s="49">
        <v>426</v>
      </c>
      <c r="CJ104" s="306"/>
      <c r="CK104" s="49">
        <v>0</v>
      </c>
      <c r="CL104" s="49">
        <v>146.69999999999999</v>
      </c>
      <c r="CM104" s="49">
        <v>193.72500000000002</v>
      </c>
      <c r="CN104" s="49">
        <v>283.7</v>
      </c>
      <c r="CO104" s="342"/>
      <c r="CP104" s="49">
        <v>0</v>
      </c>
      <c r="CQ104" s="49">
        <v>127.19999999999982</v>
      </c>
      <c r="CR104" s="49">
        <v>249.90000000000003</v>
      </c>
      <c r="CS104" s="49">
        <v>370.90000000000003</v>
      </c>
      <c r="CT104" s="306"/>
      <c r="CU104" s="49">
        <v>0</v>
      </c>
      <c r="CV104" s="49">
        <v>208.69999999999891</v>
      </c>
      <c r="CW104" s="49">
        <v>259.875</v>
      </c>
      <c r="CX104" s="49">
        <v>586.19999999999993</v>
      </c>
      <c r="CY104" s="342"/>
      <c r="CZ104" s="49">
        <v>0</v>
      </c>
      <c r="DA104" s="49">
        <v>135</v>
      </c>
      <c r="DB104" s="49">
        <v>41.250000000000007</v>
      </c>
      <c r="DC104" s="49">
        <v>12.100000000000001</v>
      </c>
      <c r="DD104" s="306"/>
      <c r="DE104" s="49">
        <v>0</v>
      </c>
      <c r="DF104" s="49">
        <v>834.14999999999964</v>
      </c>
      <c r="DG104" s="49">
        <v>2113.65</v>
      </c>
      <c r="DH104" s="298">
        <v>2102.1999999999998</v>
      </c>
      <c r="DI104" s="306"/>
      <c r="DJ104" s="298">
        <v>0</v>
      </c>
      <c r="DK104" s="298">
        <v>273.84999999999854</v>
      </c>
      <c r="DL104" s="298">
        <v>542.17499999999995</v>
      </c>
      <c r="DM104" s="49">
        <v>1135.6500000000001</v>
      </c>
      <c r="DN104" s="306"/>
      <c r="DO104" s="49">
        <v>0</v>
      </c>
      <c r="DP104" s="49">
        <v>272.44999999999891</v>
      </c>
      <c r="DQ104" s="49">
        <v>161.1</v>
      </c>
      <c r="DR104" s="49">
        <v>296.79999999999995</v>
      </c>
      <c r="DS104" s="306"/>
      <c r="DT104" s="49">
        <v>0</v>
      </c>
      <c r="DU104" s="49">
        <v>0</v>
      </c>
      <c r="DV104" s="49">
        <v>0</v>
      </c>
      <c r="DW104" s="49">
        <v>109.5</v>
      </c>
      <c r="DX104" s="306"/>
      <c r="DY104" s="49">
        <v>0</v>
      </c>
      <c r="DZ104" s="49">
        <v>1405.7499999999991</v>
      </c>
      <c r="EA104" s="49">
        <v>3381.5625000000009</v>
      </c>
      <c r="EB104" s="298">
        <v>4057.8000000000011</v>
      </c>
      <c r="EC104" s="306"/>
      <c r="ED104" s="49">
        <v>0</v>
      </c>
      <c r="EE104" s="49">
        <v>141.55000000000109</v>
      </c>
      <c r="EF104" s="49">
        <v>160.35000000000002</v>
      </c>
      <c r="EG104" s="49">
        <v>164.5</v>
      </c>
      <c r="EH104" s="306"/>
      <c r="EI104" s="49">
        <v>0</v>
      </c>
      <c r="EJ104" s="49">
        <v>94.550000000001091</v>
      </c>
      <c r="EK104" s="49">
        <v>312.90000000000003</v>
      </c>
      <c r="EL104" s="49">
        <v>314.5</v>
      </c>
      <c r="EM104" s="306"/>
      <c r="EN104" s="49">
        <v>0</v>
      </c>
      <c r="EO104" s="49">
        <v>142</v>
      </c>
      <c r="EP104" s="49">
        <v>267.3</v>
      </c>
      <c r="EQ104" s="49">
        <v>480.59999999999997</v>
      </c>
      <c r="ER104" s="306"/>
      <c r="ES104" s="49">
        <v>0</v>
      </c>
      <c r="ET104" s="49">
        <v>179.89999999999964</v>
      </c>
      <c r="EU104" s="49">
        <v>185.92500000000001</v>
      </c>
      <c r="EV104" s="49">
        <v>305</v>
      </c>
      <c r="EW104" s="306"/>
      <c r="EX104">
        <v>0</v>
      </c>
      <c r="EY104">
        <v>802.80000000000109</v>
      </c>
      <c r="EZ104">
        <v>1791.8999999999999</v>
      </c>
      <c r="FA104" s="414">
        <v>3262.3</v>
      </c>
      <c r="FB104" s="306"/>
      <c r="FC104" s="49">
        <v>0</v>
      </c>
      <c r="FD104" s="49">
        <v>112.5</v>
      </c>
      <c r="FE104" s="49">
        <v>153</v>
      </c>
      <c r="FF104" s="49">
        <v>289.10000000000002</v>
      </c>
      <c r="FG104" s="306"/>
      <c r="FH104" s="315">
        <v>0</v>
      </c>
      <c r="FI104" s="315">
        <v>210.05</v>
      </c>
      <c r="FJ104" s="315">
        <v>192.07500000000002</v>
      </c>
      <c r="FK104" s="49">
        <v>195.59999999999997</v>
      </c>
      <c r="FL104" s="306"/>
      <c r="FM104" s="315">
        <v>0</v>
      </c>
      <c r="FN104" s="315">
        <v>209.44999999999891</v>
      </c>
      <c r="FO104" s="315">
        <v>300.375</v>
      </c>
      <c r="FP104" s="49">
        <v>435.9</v>
      </c>
      <c r="FQ104" s="306"/>
      <c r="FR104" s="49">
        <v>0</v>
      </c>
      <c r="FS104" s="49">
        <v>261.14999999999998</v>
      </c>
      <c r="FT104" s="49">
        <v>179.02500000000001</v>
      </c>
      <c r="FU104" s="49">
        <v>427.6</v>
      </c>
      <c r="FV104" s="306"/>
      <c r="FW104" s="49">
        <v>0</v>
      </c>
      <c r="FX104" s="49">
        <v>108.64999999999782</v>
      </c>
      <c r="FY104" s="49">
        <v>0</v>
      </c>
      <c r="FZ104" s="49">
        <v>219.4</v>
      </c>
      <c r="GA104" s="306"/>
      <c r="GB104" s="49">
        <v>0</v>
      </c>
      <c r="GC104" s="49">
        <v>750.40000000001237</v>
      </c>
      <c r="GD104" s="49">
        <v>579.59999999999991</v>
      </c>
      <c r="GE104" s="49">
        <v>1251.2</v>
      </c>
      <c r="GF104" s="306"/>
      <c r="GG104" s="315">
        <v>0</v>
      </c>
      <c r="GH104" s="315">
        <v>177.25</v>
      </c>
      <c r="GI104" s="315">
        <v>234.375</v>
      </c>
      <c r="GJ104" s="49">
        <v>202</v>
      </c>
      <c r="GK104" s="306"/>
      <c r="GL104" s="49">
        <v>0</v>
      </c>
      <c r="GM104" s="49">
        <v>0</v>
      </c>
      <c r="GN104" s="49">
        <v>555.97499999999991</v>
      </c>
      <c r="GO104" s="49">
        <v>0</v>
      </c>
      <c r="GP104" s="306"/>
    </row>
    <row r="105" spans="1:198" s="86" customFormat="1" ht="18">
      <c r="A105" s="40" t="s">
        <v>613</v>
      </c>
      <c r="B105" s="45">
        <f t="shared" si="3"/>
        <v>64634.462500000016</v>
      </c>
      <c r="C105" s="41"/>
      <c r="D105" s="49">
        <v>180.32499999999996</v>
      </c>
      <c r="E105" s="49">
        <v>175.35000000000002</v>
      </c>
      <c r="F105" s="49">
        <v>337.65</v>
      </c>
      <c r="G105" s="49">
        <v>245.6</v>
      </c>
      <c r="H105" s="342"/>
      <c r="I105" s="49">
        <v>27.049999999999983</v>
      </c>
      <c r="J105" s="49">
        <v>31.499999999999972</v>
      </c>
      <c r="K105" s="49">
        <v>234.22500000000002</v>
      </c>
      <c r="L105" s="49">
        <v>239.5</v>
      </c>
      <c r="M105" s="342"/>
      <c r="N105" s="49">
        <v>122.17500000000018</v>
      </c>
      <c r="O105" s="49">
        <v>113.75000000000001</v>
      </c>
      <c r="P105" s="49">
        <v>395.25000000000011</v>
      </c>
      <c r="Q105" s="573">
        <v>258.7</v>
      </c>
      <c r="R105" s="342"/>
      <c r="S105" s="298">
        <v>82</v>
      </c>
      <c r="T105" s="298">
        <v>149.5</v>
      </c>
      <c r="U105" s="298">
        <v>177</v>
      </c>
      <c r="V105" s="49">
        <v>329.5</v>
      </c>
      <c r="W105" s="342"/>
      <c r="X105" s="49">
        <v>138.07499999999959</v>
      </c>
      <c r="Y105" s="49">
        <v>84.600000000000364</v>
      </c>
      <c r="Z105" s="49">
        <v>192.75</v>
      </c>
      <c r="AA105" s="49">
        <v>235.7</v>
      </c>
      <c r="AB105" s="342"/>
      <c r="AC105" s="49">
        <v>182.19999999999982</v>
      </c>
      <c r="AD105" s="49">
        <v>578.2000000000005</v>
      </c>
      <c r="AE105" s="49">
        <v>549</v>
      </c>
      <c r="AF105" s="49">
        <v>385.4</v>
      </c>
      <c r="AG105" s="342"/>
      <c r="AH105" s="49">
        <v>255.72499999999962</v>
      </c>
      <c r="AI105" s="49">
        <v>389.65000000000077</v>
      </c>
      <c r="AJ105" s="49">
        <v>681.45</v>
      </c>
      <c r="AK105" s="49">
        <v>808.4</v>
      </c>
      <c r="AL105" s="342"/>
      <c r="AM105" s="49">
        <v>75.537499999999909</v>
      </c>
      <c r="AN105" s="49">
        <v>257.525000000001</v>
      </c>
      <c r="AO105" s="49">
        <v>270.97500000000002</v>
      </c>
      <c r="AP105" s="49">
        <v>549.5</v>
      </c>
      <c r="AQ105" s="342"/>
      <c r="AR105" s="49">
        <v>125.32499999999982</v>
      </c>
      <c r="AS105" s="49">
        <v>204.59999999999997</v>
      </c>
      <c r="AT105" s="49">
        <v>37.125000000000007</v>
      </c>
      <c r="AU105" s="49">
        <v>52.5</v>
      </c>
      <c r="AV105" s="342"/>
      <c r="AW105" s="49">
        <v>170.27499999999873</v>
      </c>
      <c r="AX105" s="49">
        <v>444.50000000000091</v>
      </c>
      <c r="AY105" s="49">
        <v>567.74999999999989</v>
      </c>
      <c r="AZ105" s="49">
        <v>921.80000000000007</v>
      </c>
      <c r="BA105" s="342"/>
      <c r="BB105" s="49">
        <v>68.549999999999955</v>
      </c>
      <c r="BC105" s="49">
        <v>272.875</v>
      </c>
      <c r="BD105" s="49">
        <v>197.02499999999998</v>
      </c>
      <c r="BE105" s="49">
        <v>426.7</v>
      </c>
      <c r="BF105" s="342"/>
      <c r="BG105" s="49">
        <v>57.324999999999818</v>
      </c>
      <c r="BH105" s="49">
        <v>140</v>
      </c>
      <c r="BI105" s="49">
        <v>236.625</v>
      </c>
      <c r="BJ105" s="49">
        <v>156</v>
      </c>
      <c r="BK105" s="342"/>
      <c r="BL105" s="49">
        <v>48.062499999998863</v>
      </c>
      <c r="BM105" s="49">
        <v>161.65</v>
      </c>
      <c r="BN105" s="49">
        <v>100.65</v>
      </c>
      <c r="BO105" s="49">
        <v>352.1</v>
      </c>
      <c r="BP105" s="342"/>
      <c r="BQ105" s="49">
        <v>52.312499999998863</v>
      </c>
      <c r="BR105" s="49">
        <v>278.10000000000036</v>
      </c>
      <c r="BS105" s="49">
        <v>195.22500000000002</v>
      </c>
      <c r="BT105" s="49">
        <v>592.20000000000005</v>
      </c>
      <c r="BU105" s="306"/>
      <c r="BV105" s="49">
        <v>130.37499999999886</v>
      </c>
      <c r="BW105" s="49">
        <v>322.65000000000236</v>
      </c>
      <c r="BX105" s="49">
        <v>466.72500000000014</v>
      </c>
      <c r="BY105" s="49">
        <v>363.1</v>
      </c>
      <c r="BZ105" s="342"/>
      <c r="CA105" s="49">
        <v>48.749999999999318</v>
      </c>
      <c r="CB105" s="49">
        <v>238.20000000000255</v>
      </c>
      <c r="CC105" s="49">
        <v>140.17500000000001</v>
      </c>
      <c r="CD105" s="49">
        <v>581.5</v>
      </c>
      <c r="CE105" s="306"/>
      <c r="CF105" s="315">
        <v>30.324999999999136</v>
      </c>
      <c r="CG105" s="315">
        <v>150.00000000000182</v>
      </c>
      <c r="CH105" s="315">
        <v>240.67499999999998</v>
      </c>
      <c r="CI105" s="49">
        <v>537.29999999999995</v>
      </c>
      <c r="CJ105" s="306"/>
      <c r="CK105" s="49">
        <v>77.687499999999545</v>
      </c>
      <c r="CL105" s="49">
        <v>137.55000000000001</v>
      </c>
      <c r="CM105" s="49">
        <v>254.32500000000002</v>
      </c>
      <c r="CN105" s="49">
        <v>538.4</v>
      </c>
      <c r="CO105" s="342"/>
      <c r="CP105" s="49">
        <v>129.59999999999945</v>
      </c>
      <c r="CQ105" s="49">
        <v>157.05000000000109</v>
      </c>
      <c r="CR105" s="49">
        <v>319.27500000000003</v>
      </c>
      <c r="CS105" s="49">
        <v>375.20000000000005</v>
      </c>
      <c r="CT105" s="306"/>
      <c r="CU105" s="49">
        <v>63.724999999999909</v>
      </c>
      <c r="CV105" s="49">
        <v>364.10000000000036</v>
      </c>
      <c r="CW105" s="49">
        <v>703.72500000000002</v>
      </c>
      <c r="CX105" s="49">
        <v>710.90000000000009</v>
      </c>
      <c r="CY105" s="342"/>
      <c r="CZ105" s="49">
        <v>32.999999999999091</v>
      </c>
      <c r="DA105" s="49">
        <v>26.649999999999995</v>
      </c>
      <c r="DB105" s="49">
        <v>16.2</v>
      </c>
      <c r="DC105" s="49">
        <v>0</v>
      </c>
      <c r="DD105" s="306"/>
      <c r="DE105" s="49">
        <v>773.44999999999982</v>
      </c>
      <c r="DF105" s="49">
        <v>918.29999999999927</v>
      </c>
      <c r="DG105" s="49">
        <v>2464.4999999999995</v>
      </c>
      <c r="DH105" s="298">
        <v>2762.4999999999995</v>
      </c>
      <c r="DI105" s="306"/>
      <c r="DJ105" s="298">
        <v>142.72499999999945</v>
      </c>
      <c r="DK105" s="298">
        <v>429.85000000000127</v>
      </c>
      <c r="DL105" s="298">
        <v>550.20000000000005</v>
      </c>
      <c r="DM105" s="49">
        <v>980.09999999999991</v>
      </c>
      <c r="DN105" s="306"/>
      <c r="DO105" s="49">
        <v>207.60000000000082</v>
      </c>
      <c r="DP105" s="49">
        <v>495.10000000000309</v>
      </c>
      <c r="DQ105" s="49">
        <v>301.42499999999995</v>
      </c>
      <c r="DR105" s="49">
        <v>854.9</v>
      </c>
      <c r="DS105" s="306"/>
      <c r="DT105" s="49">
        <v>0</v>
      </c>
      <c r="DU105" s="49">
        <v>0</v>
      </c>
      <c r="DV105" s="49">
        <v>0</v>
      </c>
      <c r="DW105" s="49">
        <v>69.400000000000006</v>
      </c>
      <c r="DX105" s="306"/>
      <c r="DY105" s="49">
        <v>1040.8375000000033</v>
      </c>
      <c r="DZ105" s="49">
        <v>2516.1749999999993</v>
      </c>
      <c r="EA105" s="49">
        <v>3938.0249999999992</v>
      </c>
      <c r="EB105" s="298">
        <v>3827.9000000000005</v>
      </c>
      <c r="EC105" s="306"/>
      <c r="ED105" s="49">
        <v>84.100000000000364</v>
      </c>
      <c r="EE105" s="49">
        <v>160.50000000000182</v>
      </c>
      <c r="EF105" s="49">
        <v>38.625</v>
      </c>
      <c r="EG105" s="49">
        <v>186.60000000000002</v>
      </c>
      <c r="EH105" s="306"/>
      <c r="EI105" s="49">
        <v>105.92500000000109</v>
      </c>
      <c r="EJ105" s="49">
        <v>227.75000000000182</v>
      </c>
      <c r="EK105" s="49">
        <v>353.4</v>
      </c>
      <c r="EL105" s="49">
        <v>187.10000000000002</v>
      </c>
      <c r="EM105" s="306"/>
      <c r="EN105" s="49">
        <v>0</v>
      </c>
      <c r="EO105" s="49">
        <v>137.34999999999854</v>
      </c>
      <c r="EP105" s="49">
        <v>196.42500000000001</v>
      </c>
      <c r="EQ105" s="49">
        <v>634.09999999999991</v>
      </c>
      <c r="ER105" s="306"/>
      <c r="ES105" s="49">
        <v>76.250000000000909</v>
      </c>
      <c r="ET105" s="49">
        <v>44.450000000000728</v>
      </c>
      <c r="EU105" s="49">
        <v>245.70000000000002</v>
      </c>
      <c r="EV105" s="49">
        <v>378.8</v>
      </c>
      <c r="EW105" s="306"/>
      <c r="EX105">
        <v>1194.4249999999997</v>
      </c>
      <c r="EY105">
        <v>1658.6999999999953</v>
      </c>
      <c r="EZ105">
        <v>2660.3249999999998</v>
      </c>
      <c r="FA105" s="414">
        <v>3613</v>
      </c>
      <c r="FB105" s="306"/>
      <c r="FC105" s="49">
        <v>60.400000000001455</v>
      </c>
      <c r="FD105" s="49">
        <v>13.649999999997817</v>
      </c>
      <c r="FE105" s="49">
        <v>136.875</v>
      </c>
      <c r="FF105" s="49">
        <v>368.6</v>
      </c>
      <c r="FG105" s="306"/>
      <c r="FH105" s="315">
        <v>28.375000000001819</v>
      </c>
      <c r="FI105" s="315">
        <v>117.75</v>
      </c>
      <c r="FJ105" s="315">
        <v>453.97499999999997</v>
      </c>
      <c r="FK105" s="49">
        <v>163.4</v>
      </c>
      <c r="FL105" s="306"/>
      <c r="FM105" s="315">
        <v>112.12500000000091</v>
      </c>
      <c r="FN105" s="315">
        <v>225.04999999999563</v>
      </c>
      <c r="FO105" s="315">
        <v>219.75</v>
      </c>
      <c r="FP105" s="49">
        <v>152.80000000000001</v>
      </c>
      <c r="FQ105" s="306"/>
      <c r="FR105" s="49">
        <v>102.32500000000164</v>
      </c>
      <c r="FS105" s="49">
        <v>346.19999999999993</v>
      </c>
      <c r="FT105" s="49">
        <v>375.15</v>
      </c>
      <c r="FU105" s="49">
        <v>407.3</v>
      </c>
      <c r="FV105" s="306"/>
      <c r="FW105" s="49">
        <v>0</v>
      </c>
      <c r="FX105" s="49">
        <v>245.24999999999818</v>
      </c>
      <c r="FY105" s="49">
        <v>131.17500000000001</v>
      </c>
      <c r="FZ105" s="49">
        <v>597.9</v>
      </c>
      <c r="GA105" s="306"/>
      <c r="GB105" s="49">
        <v>191.10000000000127</v>
      </c>
      <c r="GC105" s="49">
        <v>569.07499999998765</v>
      </c>
      <c r="GD105" s="49">
        <v>808.05000000000007</v>
      </c>
      <c r="GE105" s="49">
        <v>1024.3</v>
      </c>
      <c r="GF105" s="306"/>
      <c r="GG105" s="315">
        <v>57.125000000000909</v>
      </c>
      <c r="GH105" s="315">
        <v>216.75</v>
      </c>
      <c r="GI105" s="315">
        <v>254.25</v>
      </c>
      <c r="GJ105" s="49">
        <v>388</v>
      </c>
      <c r="GK105" s="306"/>
      <c r="GL105" s="49">
        <v>0</v>
      </c>
      <c r="GM105" s="49">
        <v>0</v>
      </c>
      <c r="GN105" s="49">
        <v>661.05000000000007</v>
      </c>
      <c r="GO105" s="49">
        <v>0</v>
      </c>
      <c r="GP105" s="306"/>
    </row>
    <row r="106" spans="1:198" ht="18">
      <c r="A106" s="40" t="s">
        <v>27</v>
      </c>
      <c r="B106" s="45">
        <f t="shared" si="3"/>
        <v>15836.562499999985</v>
      </c>
      <c r="C106" s="41"/>
      <c r="D106" s="49">
        <v>69.575000000000003</v>
      </c>
      <c r="E106" s="49">
        <v>0</v>
      </c>
      <c r="F106" s="49">
        <v>0</v>
      </c>
      <c r="G106" s="49">
        <v>347</v>
      </c>
      <c r="H106" s="342"/>
      <c r="I106" s="49">
        <v>44.625000000000014</v>
      </c>
      <c r="J106" s="49">
        <v>0</v>
      </c>
      <c r="K106" s="49">
        <v>0</v>
      </c>
      <c r="L106" s="49">
        <v>12.100000000000001</v>
      </c>
      <c r="M106" s="342"/>
      <c r="N106" s="49">
        <v>133.10000000000002</v>
      </c>
      <c r="O106" s="49">
        <v>0</v>
      </c>
      <c r="P106" s="49">
        <v>0</v>
      </c>
      <c r="Q106" s="573">
        <v>454.3</v>
      </c>
      <c r="R106" s="342"/>
      <c r="S106" s="298">
        <v>126.77499999999998</v>
      </c>
      <c r="T106" s="298">
        <v>117.3499999999998</v>
      </c>
      <c r="U106" s="298">
        <v>0</v>
      </c>
      <c r="V106" s="298">
        <v>0</v>
      </c>
      <c r="W106" s="342"/>
      <c r="X106" s="49">
        <v>75.225000000000136</v>
      </c>
      <c r="Y106" s="49">
        <v>108.25000000000023</v>
      </c>
      <c r="Z106" s="49">
        <v>0</v>
      </c>
      <c r="AA106" s="49">
        <v>0</v>
      </c>
      <c r="AB106" s="342"/>
      <c r="AC106" s="49">
        <v>137.3249999999997</v>
      </c>
      <c r="AD106" s="49">
        <v>420.29999999999995</v>
      </c>
      <c r="AE106" s="49">
        <v>0</v>
      </c>
      <c r="AF106" s="49">
        <v>0</v>
      </c>
      <c r="AG106" s="342"/>
      <c r="AH106" s="49">
        <v>167.07499999999993</v>
      </c>
      <c r="AI106" s="49">
        <v>274.44999999999982</v>
      </c>
      <c r="AJ106" s="49">
        <v>0</v>
      </c>
      <c r="AK106" s="49">
        <v>0</v>
      </c>
      <c r="AL106" s="342"/>
      <c r="AM106" s="49">
        <v>100.99999999999977</v>
      </c>
      <c r="AN106" s="49">
        <v>249.65000000000032</v>
      </c>
      <c r="AO106" s="49">
        <v>0</v>
      </c>
      <c r="AP106" s="49">
        <v>0</v>
      </c>
      <c r="AQ106" s="342"/>
      <c r="AR106" s="49">
        <v>93.749999999999545</v>
      </c>
      <c r="AS106" s="49">
        <v>90.59999999999998</v>
      </c>
      <c r="AT106" s="49">
        <v>0</v>
      </c>
      <c r="AU106" s="49">
        <v>0</v>
      </c>
      <c r="AV106" s="342"/>
      <c r="AW106" s="49">
        <v>64.999999999999545</v>
      </c>
      <c r="AX106" s="49">
        <v>381.30000000000018</v>
      </c>
      <c r="AY106" s="49">
        <v>0</v>
      </c>
      <c r="AZ106" s="49">
        <v>0</v>
      </c>
      <c r="BA106" s="342"/>
      <c r="BB106" s="49">
        <v>142.19999999999982</v>
      </c>
      <c r="BC106" s="49">
        <v>214.9</v>
      </c>
      <c r="BD106" s="49">
        <v>0</v>
      </c>
      <c r="BE106" s="49">
        <v>0</v>
      </c>
      <c r="BF106" s="342"/>
      <c r="BG106" s="49">
        <v>105.92499999999973</v>
      </c>
      <c r="BH106" s="49">
        <v>263.5</v>
      </c>
      <c r="BI106" s="49">
        <v>0</v>
      </c>
      <c r="BJ106" s="49">
        <v>0</v>
      </c>
      <c r="BK106" s="342"/>
      <c r="BL106" s="49">
        <v>100.74999999999932</v>
      </c>
      <c r="BM106" s="49">
        <v>157</v>
      </c>
      <c r="BN106" s="49">
        <v>0</v>
      </c>
      <c r="BO106" s="49">
        <v>0</v>
      </c>
      <c r="BP106" s="342"/>
      <c r="BQ106" s="49">
        <v>147.59999999999968</v>
      </c>
      <c r="BR106" s="49">
        <v>250.24999999999955</v>
      </c>
      <c r="BS106" s="49">
        <v>0</v>
      </c>
      <c r="BT106" s="49">
        <v>0</v>
      </c>
      <c r="BU106" s="306"/>
      <c r="BV106" s="49">
        <v>105.94999999999914</v>
      </c>
      <c r="BW106" s="49">
        <v>143.19999999999936</v>
      </c>
      <c r="BX106" s="49">
        <v>0</v>
      </c>
      <c r="BY106" s="49">
        <v>0</v>
      </c>
      <c r="BZ106" s="342"/>
      <c r="CA106" s="49">
        <v>158.94999999999891</v>
      </c>
      <c r="CB106" s="49">
        <v>170.29999999999973</v>
      </c>
      <c r="CC106" s="49">
        <v>0</v>
      </c>
      <c r="CD106" s="49">
        <v>0</v>
      </c>
      <c r="CE106" s="306"/>
      <c r="CF106" s="315">
        <v>79.849999999999454</v>
      </c>
      <c r="CG106" s="315">
        <v>106.09999999999991</v>
      </c>
      <c r="CH106" s="315">
        <v>0</v>
      </c>
      <c r="CI106" s="315">
        <v>0</v>
      </c>
      <c r="CJ106" s="306"/>
      <c r="CK106" s="49">
        <v>32.474999999999</v>
      </c>
      <c r="CL106" s="49">
        <v>173.3</v>
      </c>
      <c r="CM106" s="49">
        <v>0</v>
      </c>
      <c r="CN106" s="49">
        <v>0</v>
      </c>
      <c r="CO106" s="342"/>
      <c r="CP106" s="49">
        <v>89.275000000000091</v>
      </c>
      <c r="CQ106" s="49">
        <v>118.40000000000146</v>
      </c>
      <c r="CR106" s="49">
        <v>0</v>
      </c>
      <c r="CS106" s="49">
        <v>0</v>
      </c>
      <c r="CT106" s="306"/>
      <c r="CU106" s="49">
        <v>51.224999999999909</v>
      </c>
      <c r="CV106" s="49">
        <v>247.75000000000091</v>
      </c>
      <c r="CW106" s="49">
        <v>0</v>
      </c>
      <c r="CX106" s="49">
        <v>0</v>
      </c>
      <c r="CY106" s="342"/>
      <c r="CZ106" s="49">
        <v>49.424999999999727</v>
      </c>
      <c r="DA106" s="49">
        <v>15.75</v>
      </c>
      <c r="DB106" s="49">
        <v>0</v>
      </c>
      <c r="DC106" s="49">
        <v>0</v>
      </c>
      <c r="DD106" s="306"/>
      <c r="DE106" s="49">
        <v>274.22500000000002</v>
      </c>
      <c r="DF106" s="49">
        <v>781.35000000000309</v>
      </c>
      <c r="DG106" s="49">
        <v>0</v>
      </c>
      <c r="DH106" s="49">
        <v>0</v>
      </c>
      <c r="DI106" s="306"/>
      <c r="DJ106" s="298">
        <v>94.474999999999909</v>
      </c>
      <c r="DK106" s="298">
        <v>286.00000000000273</v>
      </c>
      <c r="DL106" s="298">
        <v>0</v>
      </c>
      <c r="DM106" s="49">
        <v>0</v>
      </c>
      <c r="DN106" s="306"/>
      <c r="DO106" s="49">
        <v>115.38749999999936</v>
      </c>
      <c r="DP106" s="49">
        <v>426.30000000000291</v>
      </c>
      <c r="DQ106" s="49">
        <v>0</v>
      </c>
      <c r="DR106" s="49">
        <v>0</v>
      </c>
      <c r="DS106" s="306"/>
      <c r="DT106" s="49">
        <v>0</v>
      </c>
      <c r="DU106" s="49">
        <v>0</v>
      </c>
      <c r="DV106" s="49">
        <v>0</v>
      </c>
      <c r="DW106" s="49">
        <v>0</v>
      </c>
      <c r="DX106" s="306"/>
      <c r="DY106" s="49">
        <v>710.76250000000846</v>
      </c>
      <c r="DZ106" s="49">
        <v>1462.7000000000025</v>
      </c>
      <c r="EA106" s="49">
        <v>0</v>
      </c>
      <c r="EB106" s="49">
        <v>0</v>
      </c>
      <c r="EC106" s="306"/>
      <c r="ED106" s="49">
        <v>55.499999999999545</v>
      </c>
      <c r="EE106" s="49">
        <v>185.550000000002</v>
      </c>
      <c r="EF106" s="49">
        <v>0</v>
      </c>
      <c r="EG106" s="49">
        <v>0</v>
      </c>
      <c r="EH106" s="306"/>
      <c r="EI106" s="49">
        <v>46.699999999999363</v>
      </c>
      <c r="EJ106" s="49">
        <v>102.90000000000146</v>
      </c>
      <c r="EK106" s="49">
        <v>0</v>
      </c>
      <c r="EL106" s="49">
        <v>0</v>
      </c>
      <c r="EM106" s="306"/>
      <c r="EN106" s="49">
        <v>0</v>
      </c>
      <c r="EO106" s="49">
        <v>79.400000000003274</v>
      </c>
      <c r="EP106" s="49">
        <v>0</v>
      </c>
      <c r="EQ106" s="49">
        <v>0</v>
      </c>
      <c r="ER106" s="306"/>
      <c r="ES106" s="49">
        <v>84.362500000000182</v>
      </c>
      <c r="ET106" s="49">
        <v>81.350000000004002</v>
      </c>
      <c r="EU106" s="49">
        <v>0</v>
      </c>
      <c r="EV106" s="49">
        <v>0</v>
      </c>
      <c r="EW106" s="306"/>
      <c r="EX106">
        <v>654.70000000000005</v>
      </c>
      <c r="EY106">
        <v>1641.6000000000022</v>
      </c>
      <c r="EZ106">
        <v>0</v>
      </c>
      <c r="FA106" s="49">
        <v>0</v>
      </c>
      <c r="FB106" s="306"/>
      <c r="FC106" s="49">
        <v>74.625</v>
      </c>
      <c r="FD106" s="49">
        <v>96.500000000005457</v>
      </c>
      <c r="FE106" s="49">
        <v>0</v>
      </c>
      <c r="FF106" s="49">
        <v>0</v>
      </c>
      <c r="FG106" s="306"/>
      <c r="FH106" s="315">
        <v>83.262499999997999</v>
      </c>
      <c r="FI106" s="315">
        <v>148.9</v>
      </c>
      <c r="FJ106" s="315">
        <v>0</v>
      </c>
      <c r="FK106" s="49">
        <v>0</v>
      </c>
      <c r="FL106" s="306"/>
      <c r="FM106" s="315">
        <v>95.999999999999091</v>
      </c>
      <c r="FN106" s="315">
        <v>101.85000000000036</v>
      </c>
      <c r="FO106" s="315">
        <v>0</v>
      </c>
      <c r="FP106" s="49">
        <v>0</v>
      </c>
      <c r="FQ106" s="306"/>
      <c r="FR106" s="49">
        <v>58.650000000000546</v>
      </c>
      <c r="FS106" s="49">
        <v>288.19999999999993</v>
      </c>
      <c r="FT106" s="49">
        <v>0</v>
      </c>
      <c r="FU106" s="49">
        <v>0</v>
      </c>
      <c r="FV106" s="306"/>
      <c r="FW106" s="49">
        <v>0</v>
      </c>
      <c r="FX106" s="49">
        <v>77.099999999998545</v>
      </c>
      <c r="FY106" s="49">
        <v>0</v>
      </c>
      <c r="FZ106" s="49">
        <v>0</v>
      </c>
      <c r="GA106" s="306"/>
      <c r="GB106" s="49">
        <v>366.68750000000182</v>
      </c>
      <c r="GC106" s="49">
        <v>650.94999999996003</v>
      </c>
      <c r="GD106" s="49">
        <v>0</v>
      </c>
      <c r="GE106" s="49">
        <v>0</v>
      </c>
      <c r="GF106" s="306"/>
      <c r="GG106" s="315">
        <v>88.999999999998181</v>
      </c>
      <c r="GH106" s="315">
        <v>228.75</v>
      </c>
      <c r="GI106" s="315">
        <v>0</v>
      </c>
      <c r="GJ106" s="49">
        <v>0</v>
      </c>
      <c r="GK106" s="306"/>
      <c r="GL106" s="49">
        <v>0</v>
      </c>
      <c r="GM106" s="49">
        <v>0</v>
      </c>
      <c r="GN106" s="49">
        <v>0</v>
      </c>
      <c r="GO106" s="49">
        <v>0</v>
      </c>
      <c r="GP106" s="306"/>
    </row>
    <row r="107" spans="1:198" ht="18">
      <c r="A107" s="40" t="s">
        <v>3844</v>
      </c>
      <c r="B107" s="45">
        <f t="shared" si="3"/>
        <v>597.6</v>
      </c>
      <c r="C107" s="41"/>
      <c r="D107" s="49">
        <v>0</v>
      </c>
      <c r="E107" s="49">
        <v>0</v>
      </c>
      <c r="F107" s="49">
        <v>0</v>
      </c>
      <c r="G107" s="49">
        <v>159.19999999999999</v>
      </c>
      <c r="H107" s="342"/>
      <c r="I107" s="49">
        <v>0</v>
      </c>
      <c r="J107" s="49">
        <v>0</v>
      </c>
      <c r="K107" s="49">
        <v>0</v>
      </c>
      <c r="L107" s="49">
        <v>211.5</v>
      </c>
      <c r="M107" s="342"/>
      <c r="N107" s="49">
        <v>0</v>
      </c>
      <c r="O107" s="49">
        <v>0</v>
      </c>
      <c r="P107" s="49">
        <v>0</v>
      </c>
      <c r="Q107" s="573">
        <v>226.90000000000003</v>
      </c>
      <c r="R107" s="342"/>
      <c r="S107" s="49">
        <v>0</v>
      </c>
      <c r="T107" s="49">
        <v>0</v>
      </c>
      <c r="U107" s="49">
        <v>0</v>
      </c>
      <c r="V107" s="49">
        <v>0</v>
      </c>
      <c r="W107" s="342"/>
      <c r="X107" s="49">
        <v>0</v>
      </c>
      <c r="Y107" s="49">
        <v>0</v>
      </c>
      <c r="Z107" s="49">
        <v>0</v>
      </c>
      <c r="AA107" s="49">
        <v>0</v>
      </c>
      <c r="AB107" s="342"/>
      <c r="AC107" s="49">
        <v>0</v>
      </c>
      <c r="AD107" s="49">
        <v>0</v>
      </c>
      <c r="AE107" s="49">
        <v>0</v>
      </c>
      <c r="AF107" s="49">
        <v>0</v>
      </c>
      <c r="AG107" s="342"/>
      <c r="AH107" s="49">
        <v>0</v>
      </c>
      <c r="AI107" s="49">
        <v>0</v>
      </c>
      <c r="AJ107" s="49">
        <v>0</v>
      </c>
      <c r="AK107" s="49">
        <v>0</v>
      </c>
      <c r="AL107" s="342"/>
      <c r="AM107" s="49">
        <v>0</v>
      </c>
      <c r="AN107" s="49">
        <v>0</v>
      </c>
      <c r="AO107" s="49">
        <v>0</v>
      </c>
      <c r="AP107" s="49">
        <v>0</v>
      </c>
      <c r="AQ107" s="342"/>
      <c r="AR107" s="49">
        <v>0</v>
      </c>
      <c r="AS107" s="49">
        <v>0</v>
      </c>
      <c r="AT107" s="49">
        <v>0</v>
      </c>
      <c r="AU107" s="49">
        <v>0</v>
      </c>
      <c r="AV107" s="342"/>
      <c r="AW107" s="49">
        <v>0</v>
      </c>
      <c r="AX107" s="49">
        <v>0</v>
      </c>
      <c r="AY107" s="49">
        <v>0</v>
      </c>
      <c r="AZ107" s="49">
        <v>0</v>
      </c>
      <c r="BA107" s="342"/>
      <c r="BB107" s="49">
        <v>0</v>
      </c>
      <c r="BC107" s="49">
        <v>0</v>
      </c>
      <c r="BD107" s="49">
        <v>0</v>
      </c>
      <c r="BE107" s="49">
        <v>0</v>
      </c>
      <c r="BF107" s="342"/>
      <c r="BG107" s="49">
        <v>0</v>
      </c>
      <c r="BH107" s="49">
        <v>0</v>
      </c>
      <c r="BI107" s="49">
        <v>0</v>
      </c>
      <c r="BJ107" s="49">
        <v>0</v>
      </c>
      <c r="BK107" s="342"/>
      <c r="BL107" s="49">
        <v>0</v>
      </c>
      <c r="BM107" s="49">
        <v>0</v>
      </c>
      <c r="BN107" s="49">
        <v>0</v>
      </c>
      <c r="BO107" s="49">
        <v>0</v>
      </c>
      <c r="BP107" s="342"/>
      <c r="BQ107" s="49">
        <v>0</v>
      </c>
      <c r="BR107" s="49">
        <v>0</v>
      </c>
      <c r="BS107" s="49">
        <v>0</v>
      </c>
      <c r="BT107" s="49">
        <v>0</v>
      </c>
      <c r="BU107" s="306"/>
      <c r="BV107" s="49">
        <v>0</v>
      </c>
      <c r="BW107" s="49">
        <v>0</v>
      </c>
      <c r="BX107" s="49">
        <v>0</v>
      </c>
      <c r="BY107" s="49">
        <v>0</v>
      </c>
      <c r="BZ107" s="342"/>
      <c r="CA107" s="49">
        <v>0</v>
      </c>
      <c r="CB107" s="49">
        <v>0</v>
      </c>
      <c r="CC107" s="49">
        <v>0</v>
      </c>
      <c r="CD107" s="49">
        <v>0</v>
      </c>
      <c r="CE107" s="306"/>
      <c r="CF107" s="49">
        <v>0</v>
      </c>
      <c r="CG107" s="49">
        <v>0</v>
      </c>
      <c r="CH107" s="49">
        <v>0</v>
      </c>
      <c r="CI107" s="49">
        <v>0</v>
      </c>
      <c r="CJ107" s="306"/>
      <c r="CK107" s="49">
        <v>0</v>
      </c>
      <c r="CL107" s="49">
        <v>0</v>
      </c>
      <c r="CM107" s="49">
        <v>0</v>
      </c>
      <c r="CN107" s="49">
        <v>0</v>
      </c>
      <c r="CO107" s="342"/>
      <c r="CP107" s="49">
        <v>0</v>
      </c>
      <c r="CQ107" s="49">
        <v>0</v>
      </c>
      <c r="CR107" s="49">
        <v>0</v>
      </c>
      <c r="CS107" s="49">
        <v>0</v>
      </c>
      <c r="CT107" s="306"/>
      <c r="CU107" s="49">
        <v>0</v>
      </c>
      <c r="CV107" s="49">
        <v>0</v>
      </c>
      <c r="CW107" s="49">
        <v>0</v>
      </c>
      <c r="CX107" s="49">
        <v>0</v>
      </c>
      <c r="CY107" s="342"/>
      <c r="CZ107" s="49">
        <v>0</v>
      </c>
      <c r="DA107" s="49">
        <v>0</v>
      </c>
      <c r="DB107" s="49">
        <v>0</v>
      </c>
      <c r="DC107" s="49">
        <v>0</v>
      </c>
      <c r="DD107" s="306"/>
      <c r="DE107" s="49">
        <v>0</v>
      </c>
      <c r="DF107" s="49">
        <v>0</v>
      </c>
      <c r="DG107" s="49">
        <v>0</v>
      </c>
      <c r="DH107" s="49">
        <v>0</v>
      </c>
      <c r="DI107" s="306"/>
      <c r="DJ107" s="49">
        <v>0</v>
      </c>
      <c r="DK107" s="49">
        <v>0</v>
      </c>
      <c r="DL107" s="49">
        <v>0</v>
      </c>
      <c r="DM107" s="49">
        <v>0</v>
      </c>
      <c r="DN107" s="306"/>
      <c r="DO107" s="49">
        <v>0</v>
      </c>
      <c r="DP107" s="49">
        <v>0</v>
      </c>
      <c r="DQ107" s="49">
        <v>0</v>
      </c>
      <c r="DR107" s="49">
        <v>0</v>
      </c>
      <c r="DS107" s="306"/>
      <c r="DT107" s="49">
        <v>0</v>
      </c>
      <c r="DU107" s="49">
        <v>0</v>
      </c>
      <c r="DV107" s="49">
        <v>0</v>
      </c>
      <c r="DW107" s="49">
        <v>0</v>
      </c>
      <c r="DX107" s="306"/>
      <c r="DY107" s="49">
        <v>0</v>
      </c>
      <c r="DZ107" s="49">
        <v>0</v>
      </c>
      <c r="EA107" s="49">
        <v>0</v>
      </c>
      <c r="EB107" s="49">
        <v>0</v>
      </c>
      <c r="EC107" s="306"/>
      <c r="ED107" s="49">
        <v>0</v>
      </c>
      <c r="EE107" s="49">
        <v>0</v>
      </c>
      <c r="EF107" s="49">
        <v>0</v>
      </c>
      <c r="EG107" s="49">
        <v>0</v>
      </c>
      <c r="EH107" s="306"/>
      <c r="EI107" s="49">
        <v>0</v>
      </c>
      <c r="EJ107" s="49">
        <v>0</v>
      </c>
      <c r="EK107" s="49">
        <v>0</v>
      </c>
      <c r="EL107" s="49">
        <v>0</v>
      </c>
      <c r="EM107" s="306"/>
      <c r="EN107" s="49">
        <v>0</v>
      </c>
      <c r="EO107" s="49">
        <v>0</v>
      </c>
      <c r="EP107" s="49">
        <v>0</v>
      </c>
      <c r="EQ107" s="49">
        <v>0</v>
      </c>
      <c r="ER107" s="306"/>
      <c r="ES107" s="49">
        <v>0</v>
      </c>
      <c r="ET107" s="49">
        <v>0</v>
      </c>
      <c r="EU107" s="49">
        <v>0</v>
      </c>
      <c r="EV107" s="49">
        <v>0</v>
      </c>
      <c r="EW107" s="306"/>
      <c r="EX107" s="49">
        <v>0</v>
      </c>
      <c r="EY107" s="49">
        <v>0</v>
      </c>
      <c r="EZ107" s="49">
        <v>0</v>
      </c>
      <c r="FA107" s="49">
        <v>0</v>
      </c>
      <c r="FB107" s="306"/>
      <c r="FC107" s="49">
        <v>0</v>
      </c>
      <c r="FD107" s="49">
        <v>0</v>
      </c>
      <c r="FE107" s="49">
        <v>0</v>
      </c>
      <c r="FF107" s="49">
        <v>0</v>
      </c>
      <c r="FG107" s="306"/>
      <c r="FH107" s="49">
        <v>0</v>
      </c>
      <c r="FI107" s="49">
        <v>0</v>
      </c>
      <c r="FJ107" s="49">
        <v>0</v>
      </c>
      <c r="FK107" s="49">
        <v>0</v>
      </c>
      <c r="FL107" s="306"/>
      <c r="FM107" s="49">
        <v>0</v>
      </c>
      <c r="FN107" s="49">
        <v>0</v>
      </c>
      <c r="FO107" s="49">
        <v>0</v>
      </c>
      <c r="FP107" s="49">
        <v>0</v>
      </c>
      <c r="FQ107" s="306"/>
      <c r="FR107" s="49">
        <v>0</v>
      </c>
      <c r="FS107" s="49">
        <v>0</v>
      </c>
      <c r="FT107" s="49">
        <v>0</v>
      </c>
      <c r="FU107" s="49">
        <v>0</v>
      </c>
      <c r="FV107" s="306"/>
      <c r="FW107" s="49">
        <v>0</v>
      </c>
      <c r="FX107" s="49">
        <v>0</v>
      </c>
      <c r="FY107" s="49">
        <v>0</v>
      </c>
      <c r="FZ107" s="49">
        <v>0</v>
      </c>
      <c r="GA107" s="306"/>
      <c r="GB107" s="49">
        <v>0</v>
      </c>
      <c r="GC107" s="49">
        <v>0</v>
      </c>
      <c r="GD107" s="49">
        <v>0</v>
      </c>
      <c r="GE107" s="49">
        <v>0</v>
      </c>
      <c r="GF107" s="306"/>
      <c r="GG107" s="49">
        <v>0</v>
      </c>
      <c r="GH107" s="49">
        <v>0</v>
      </c>
      <c r="GI107" s="49">
        <v>0</v>
      </c>
      <c r="GJ107" s="49">
        <v>0</v>
      </c>
      <c r="GK107" s="306"/>
      <c r="GL107" s="49">
        <v>0</v>
      </c>
      <c r="GM107" s="49">
        <v>0</v>
      </c>
      <c r="GN107" s="49">
        <v>0</v>
      </c>
      <c r="GO107" s="49">
        <v>0</v>
      </c>
      <c r="GP107" s="306"/>
    </row>
    <row r="108" spans="1:198" ht="18">
      <c r="A108" s="40" t="s">
        <v>644</v>
      </c>
      <c r="B108" s="45">
        <f t="shared" si="3"/>
        <v>59579.274999999951</v>
      </c>
      <c r="C108" s="41"/>
      <c r="D108" s="49">
        <v>54.399999999999991</v>
      </c>
      <c r="E108" s="49">
        <v>370</v>
      </c>
      <c r="F108" s="49">
        <v>156.75</v>
      </c>
      <c r="G108" s="49">
        <v>253</v>
      </c>
      <c r="H108" s="342"/>
      <c r="I108" s="49">
        <v>9.1499999999999915</v>
      </c>
      <c r="J108" s="49">
        <v>144</v>
      </c>
      <c r="K108" s="49">
        <v>132.22500000000002</v>
      </c>
      <c r="L108" s="49">
        <v>142.6</v>
      </c>
      <c r="M108" s="342"/>
      <c r="N108" s="49">
        <v>179.37499999999991</v>
      </c>
      <c r="O108" s="49">
        <v>187.9</v>
      </c>
      <c r="P108" s="49">
        <v>499.125</v>
      </c>
      <c r="Q108" s="573">
        <v>650.90000000000009</v>
      </c>
      <c r="R108" s="342"/>
      <c r="S108" s="298">
        <v>87.599999999999852</v>
      </c>
      <c r="T108" s="298">
        <v>121.54999999999984</v>
      </c>
      <c r="U108" s="298">
        <v>104.25</v>
      </c>
      <c r="V108" s="49">
        <v>186</v>
      </c>
      <c r="W108" s="342"/>
      <c r="X108" s="49">
        <v>105.54999999999984</v>
      </c>
      <c r="Y108" s="49">
        <v>157.79999999999995</v>
      </c>
      <c r="Z108" s="49">
        <v>301.5</v>
      </c>
      <c r="AA108" s="49">
        <v>312.2</v>
      </c>
      <c r="AB108" s="342"/>
      <c r="AC108" s="49">
        <v>142.70000000000005</v>
      </c>
      <c r="AD108" s="49">
        <v>294.75</v>
      </c>
      <c r="AE108" s="49">
        <v>694.05</v>
      </c>
      <c r="AF108" s="49">
        <v>639.19999999999993</v>
      </c>
      <c r="AG108" s="342"/>
      <c r="AH108" s="49">
        <v>193.875</v>
      </c>
      <c r="AI108" s="49">
        <v>471.05000000000041</v>
      </c>
      <c r="AJ108" s="49">
        <v>585.67499999999995</v>
      </c>
      <c r="AK108" s="49">
        <v>381.3</v>
      </c>
      <c r="AL108" s="342"/>
      <c r="AM108" s="49">
        <v>73.074999999999818</v>
      </c>
      <c r="AN108" s="49">
        <v>216.150000000001</v>
      </c>
      <c r="AO108" s="49">
        <v>270.67500000000001</v>
      </c>
      <c r="AP108" s="49">
        <v>392.5</v>
      </c>
      <c r="AQ108" s="342"/>
      <c r="AR108" s="49">
        <v>63.375</v>
      </c>
      <c r="AS108" s="49">
        <v>100.75</v>
      </c>
      <c r="AT108" s="49">
        <v>32.925000000000004</v>
      </c>
      <c r="AU108" s="49">
        <v>42</v>
      </c>
      <c r="AV108" s="342"/>
      <c r="AW108" s="49">
        <v>145.54999999999973</v>
      </c>
      <c r="AX108" s="49">
        <v>642.34999999999945</v>
      </c>
      <c r="AY108" s="49">
        <v>654.37500000000023</v>
      </c>
      <c r="AZ108" s="49">
        <v>576.1</v>
      </c>
      <c r="BA108" s="342"/>
      <c r="BB108" s="49">
        <v>111.67499999999995</v>
      </c>
      <c r="BC108" s="49">
        <v>210.44999999999996</v>
      </c>
      <c r="BD108" s="49">
        <v>312.14999999999998</v>
      </c>
      <c r="BE108" s="49">
        <v>205.2</v>
      </c>
      <c r="BF108" s="342"/>
      <c r="BG108" s="49">
        <v>64.499999999999773</v>
      </c>
      <c r="BH108" s="49">
        <v>140.4</v>
      </c>
      <c r="BI108" s="49">
        <v>162</v>
      </c>
      <c r="BJ108" s="49">
        <v>49.500000000000007</v>
      </c>
      <c r="BK108" s="342"/>
      <c r="BL108" s="49">
        <v>92.949999999999818</v>
      </c>
      <c r="BM108" s="49">
        <v>78.849999999999994</v>
      </c>
      <c r="BN108" s="49">
        <v>147.97500000000002</v>
      </c>
      <c r="BO108" s="49">
        <v>308.39999999999998</v>
      </c>
      <c r="BP108" s="342"/>
      <c r="BQ108" s="49">
        <v>56.549999999999727</v>
      </c>
      <c r="BR108" s="49">
        <v>244.59999999999945</v>
      </c>
      <c r="BS108" s="49">
        <v>145.72500000000002</v>
      </c>
      <c r="BT108" s="49">
        <v>463.4</v>
      </c>
      <c r="BU108" s="306"/>
      <c r="BV108" s="49">
        <v>132.82499999999959</v>
      </c>
      <c r="BW108" s="49">
        <v>240.90000000000055</v>
      </c>
      <c r="BX108" s="49">
        <v>534.22499999999991</v>
      </c>
      <c r="BY108" s="49">
        <v>608.4</v>
      </c>
      <c r="BZ108" s="342"/>
      <c r="CA108" s="49">
        <v>65.249999999999318</v>
      </c>
      <c r="CB108" s="49">
        <v>145.69999999999982</v>
      </c>
      <c r="CC108" s="49">
        <v>254.54999999999998</v>
      </c>
      <c r="CD108" s="49">
        <v>491</v>
      </c>
      <c r="CE108" s="306"/>
      <c r="CF108" s="315">
        <v>57.349999999999682</v>
      </c>
      <c r="CG108" s="315">
        <v>182.10000000000036</v>
      </c>
      <c r="CH108" s="315">
        <v>119.17500000000001</v>
      </c>
      <c r="CI108" s="49">
        <v>681.69999999999993</v>
      </c>
      <c r="CJ108" s="306"/>
      <c r="CK108" s="49">
        <v>52.249999999999545</v>
      </c>
      <c r="CL108" s="49">
        <v>269.64999999999998</v>
      </c>
      <c r="CM108" s="49">
        <v>220.27500000000003</v>
      </c>
      <c r="CN108" s="49">
        <v>562.09999999999991</v>
      </c>
      <c r="CO108" s="342"/>
      <c r="CP108" s="49">
        <v>87.624999999999545</v>
      </c>
      <c r="CQ108" s="49">
        <v>275.25000000000091</v>
      </c>
      <c r="CR108" s="49">
        <v>324.22500000000002</v>
      </c>
      <c r="CS108" s="49">
        <v>232</v>
      </c>
      <c r="CT108" s="306"/>
      <c r="CU108" s="49">
        <v>119.59999999999991</v>
      </c>
      <c r="CV108" s="49">
        <v>239.85000000000036</v>
      </c>
      <c r="CW108" s="49">
        <v>474.00000000000011</v>
      </c>
      <c r="CX108" s="49">
        <v>696.2</v>
      </c>
      <c r="CY108" s="342"/>
      <c r="CZ108" s="49">
        <v>5.3999999999991815</v>
      </c>
      <c r="DA108" s="49">
        <v>21</v>
      </c>
      <c r="DB108" s="49">
        <v>188.25</v>
      </c>
      <c r="DC108" s="49">
        <v>54.300000000000004</v>
      </c>
      <c r="DD108" s="306"/>
      <c r="DE108" s="49">
        <v>479.62500000000028</v>
      </c>
      <c r="DF108" s="49">
        <v>1243.8499999999995</v>
      </c>
      <c r="DG108" s="49">
        <v>2100.75</v>
      </c>
      <c r="DH108" s="298">
        <v>2822.7000000000003</v>
      </c>
      <c r="DI108" s="306"/>
      <c r="DJ108" s="298">
        <v>177.77499999999918</v>
      </c>
      <c r="DK108" s="298">
        <v>303.55000000000018</v>
      </c>
      <c r="DL108" s="298">
        <v>608.09999999999991</v>
      </c>
      <c r="DM108" s="49">
        <v>913.80000000000007</v>
      </c>
      <c r="DN108" s="306"/>
      <c r="DO108" s="49">
        <v>123.74999999999909</v>
      </c>
      <c r="DP108" s="49">
        <v>660.64999999999964</v>
      </c>
      <c r="DQ108" s="49">
        <v>482.25</v>
      </c>
      <c r="DR108" s="49">
        <v>495.80000000000007</v>
      </c>
      <c r="DS108" s="306"/>
      <c r="DT108" s="49">
        <v>0</v>
      </c>
      <c r="DU108" s="49">
        <v>0</v>
      </c>
      <c r="DV108" s="49">
        <v>0</v>
      </c>
      <c r="DW108" s="49">
        <v>139.5</v>
      </c>
      <c r="DX108" s="306"/>
      <c r="DY108" s="49">
        <v>749.37499999997908</v>
      </c>
      <c r="DZ108" s="49">
        <v>1408.9000000000005</v>
      </c>
      <c r="EA108" s="49">
        <v>3570.8999999999996</v>
      </c>
      <c r="EB108" s="298">
        <v>2985.9999999999995</v>
      </c>
      <c r="EC108" s="306"/>
      <c r="ED108" s="49">
        <v>63.574999999998909</v>
      </c>
      <c r="EE108" s="49">
        <v>112.49999999999818</v>
      </c>
      <c r="EF108" s="49">
        <v>382.65</v>
      </c>
      <c r="EG108" s="49">
        <v>321.7</v>
      </c>
      <c r="EH108" s="306"/>
      <c r="EI108" s="49">
        <v>120.67500000000018</v>
      </c>
      <c r="EJ108" s="49">
        <v>212.50000000000182</v>
      </c>
      <c r="EK108" s="49">
        <v>331.20000000000005</v>
      </c>
      <c r="EL108" s="49">
        <v>477.40000000000003</v>
      </c>
      <c r="EM108" s="306"/>
      <c r="EN108" s="49">
        <v>0</v>
      </c>
      <c r="EO108" s="49">
        <v>119.64999999999964</v>
      </c>
      <c r="EP108" s="49">
        <v>265.04999999999995</v>
      </c>
      <c r="EQ108" s="49">
        <v>562</v>
      </c>
      <c r="ER108" s="306"/>
      <c r="ES108" s="49">
        <v>62.999999999997272</v>
      </c>
      <c r="ET108" s="49">
        <v>116.20000000000255</v>
      </c>
      <c r="EU108" s="49">
        <v>162.52499999999998</v>
      </c>
      <c r="EV108" s="49">
        <v>258.39999999999998</v>
      </c>
      <c r="EW108" s="306"/>
      <c r="EX108">
        <v>842.37499999999977</v>
      </c>
      <c r="EY108">
        <v>2410.0500000000047</v>
      </c>
      <c r="EZ108">
        <v>2161.5</v>
      </c>
      <c r="FA108" s="414">
        <v>1573.7999999999997</v>
      </c>
      <c r="FB108" s="306"/>
      <c r="FC108" s="49">
        <v>52.499999999999091</v>
      </c>
      <c r="FD108" s="49">
        <v>26</v>
      </c>
      <c r="FE108" s="49">
        <v>172.125</v>
      </c>
      <c r="FF108" s="49">
        <v>161.6</v>
      </c>
      <c r="FG108" s="306"/>
      <c r="FH108" s="315">
        <v>48.749999999999091</v>
      </c>
      <c r="FI108" s="315">
        <v>140.25</v>
      </c>
      <c r="FJ108" s="315">
        <v>203.25</v>
      </c>
      <c r="FK108" s="49">
        <v>386.09999999999997</v>
      </c>
      <c r="FL108" s="306"/>
      <c r="FM108" s="315">
        <v>75</v>
      </c>
      <c r="FN108" s="315">
        <v>74.550000000001091</v>
      </c>
      <c r="FO108" s="315">
        <v>348.75</v>
      </c>
      <c r="FP108" s="49">
        <v>312.2</v>
      </c>
      <c r="FQ108" s="306"/>
      <c r="FR108" s="49">
        <v>62.875</v>
      </c>
      <c r="FS108" s="49">
        <v>176.25</v>
      </c>
      <c r="FT108" s="49">
        <v>386.70000000000005</v>
      </c>
      <c r="FU108" s="49">
        <v>635.1</v>
      </c>
      <c r="FV108" s="306"/>
      <c r="FW108" s="49">
        <v>0</v>
      </c>
      <c r="FX108" s="49">
        <v>171.45000000000618</v>
      </c>
      <c r="FY108" s="49">
        <v>228.375</v>
      </c>
      <c r="FZ108" s="49">
        <v>287</v>
      </c>
      <c r="GA108" s="306"/>
      <c r="GB108" s="49">
        <v>392.17500000000018</v>
      </c>
      <c r="GC108" s="49">
        <v>629.19999999997822</v>
      </c>
      <c r="GD108" s="49">
        <v>926.625</v>
      </c>
      <c r="GE108" s="49">
        <v>1298.5999999999999</v>
      </c>
      <c r="GF108" s="306"/>
      <c r="GG108" s="315">
        <v>106.37499999999818</v>
      </c>
      <c r="GH108" s="315">
        <v>261.5</v>
      </c>
      <c r="GI108" s="315">
        <v>250.125</v>
      </c>
      <c r="GJ108" s="49">
        <v>270.5</v>
      </c>
      <c r="GK108" s="306"/>
      <c r="GL108" s="49">
        <v>0</v>
      </c>
      <c r="GM108" s="49">
        <v>0</v>
      </c>
      <c r="GN108" s="49">
        <v>773.55000000000007</v>
      </c>
      <c r="GO108" s="49">
        <v>0</v>
      </c>
      <c r="GP108" s="306"/>
    </row>
    <row r="109" spans="1:198" ht="18">
      <c r="A109" s="40" t="s">
        <v>3825</v>
      </c>
      <c r="B109" s="45">
        <f t="shared" si="3"/>
        <v>794.5</v>
      </c>
      <c r="C109" s="41"/>
      <c r="D109" s="49">
        <v>0</v>
      </c>
      <c r="E109" s="49">
        <v>0</v>
      </c>
      <c r="F109" s="49">
        <v>0</v>
      </c>
      <c r="G109" s="49">
        <v>326.39999999999998</v>
      </c>
      <c r="H109" s="342"/>
      <c r="I109" s="49">
        <v>0</v>
      </c>
      <c r="J109" s="49">
        <v>0</v>
      </c>
      <c r="K109" s="49">
        <v>0</v>
      </c>
      <c r="L109" s="49">
        <v>156.5</v>
      </c>
      <c r="M109" s="342"/>
      <c r="N109" s="49">
        <v>0</v>
      </c>
      <c r="O109" s="49">
        <v>0</v>
      </c>
      <c r="P109" s="49">
        <v>0</v>
      </c>
      <c r="Q109" s="573">
        <v>311.60000000000002</v>
      </c>
      <c r="R109" s="342"/>
      <c r="S109" s="49">
        <v>0</v>
      </c>
      <c r="T109" s="49">
        <v>0</v>
      </c>
      <c r="U109" s="49">
        <v>0</v>
      </c>
      <c r="V109" s="49">
        <v>0</v>
      </c>
      <c r="W109" s="342"/>
      <c r="X109" s="49">
        <v>0</v>
      </c>
      <c r="Y109" s="49">
        <v>0</v>
      </c>
      <c r="Z109" s="49">
        <v>0</v>
      </c>
      <c r="AA109" s="49">
        <v>0</v>
      </c>
      <c r="AB109" s="342"/>
      <c r="AC109" s="49">
        <v>0</v>
      </c>
      <c r="AD109" s="49">
        <v>0</v>
      </c>
      <c r="AE109" s="49">
        <v>0</v>
      </c>
      <c r="AF109" s="49">
        <v>0</v>
      </c>
      <c r="AG109" s="342"/>
      <c r="AH109" s="49">
        <v>0</v>
      </c>
      <c r="AI109" s="49">
        <v>0</v>
      </c>
      <c r="AJ109" s="49">
        <v>0</v>
      </c>
      <c r="AK109" s="49">
        <v>0</v>
      </c>
      <c r="AL109" s="342"/>
      <c r="AM109" s="49">
        <v>0</v>
      </c>
      <c r="AN109" s="49">
        <v>0</v>
      </c>
      <c r="AO109" s="49">
        <v>0</v>
      </c>
      <c r="AP109" s="49">
        <v>0</v>
      </c>
      <c r="AQ109" s="342"/>
      <c r="AR109" s="49">
        <v>0</v>
      </c>
      <c r="AS109" s="49">
        <v>0</v>
      </c>
      <c r="AT109" s="49">
        <v>0</v>
      </c>
      <c r="AU109" s="49">
        <v>0</v>
      </c>
      <c r="AV109" s="342"/>
      <c r="AW109" s="49">
        <v>0</v>
      </c>
      <c r="AX109" s="49">
        <v>0</v>
      </c>
      <c r="AY109" s="49">
        <v>0</v>
      </c>
      <c r="AZ109" s="49">
        <v>0</v>
      </c>
      <c r="BA109" s="342"/>
      <c r="BB109" s="49">
        <v>0</v>
      </c>
      <c r="BC109" s="49">
        <v>0</v>
      </c>
      <c r="BD109" s="49">
        <v>0</v>
      </c>
      <c r="BE109" s="49">
        <v>0</v>
      </c>
      <c r="BF109" s="342"/>
      <c r="BG109" s="49">
        <v>0</v>
      </c>
      <c r="BH109" s="49">
        <v>0</v>
      </c>
      <c r="BI109" s="49">
        <v>0</v>
      </c>
      <c r="BJ109" s="49">
        <v>0</v>
      </c>
      <c r="BK109" s="342"/>
      <c r="BL109" s="49">
        <v>0</v>
      </c>
      <c r="BM109" s="49">
        <v>0</v>
      </c>
      <c r="BN109" s="49">
        <v>0</v>
      </c>
      <c r="BO109" s="49">
        <v>0</v>
      </c>
      <c r="BP109" s="342"/>
      <c r="BQ109" s="49">
        <v>0</v>
      </c>
      <c r="BR109" s="49">
        <v>0</v>
      </c>
      <c r="BS109" s="49">
        <v>0</v>
      </c>
      <c r="BT109" s="49">
        <v>0</v>
      </c>
      <c r="BU109" s="306"/>
      <c r="BV109" s="49">
        <v>0</v>
      </c>
      <c r="BW109" s="49">
        <v>0</v>
      </c>
      <c r="BX109" s="49">
        <v>0</v>
      </c>
      <c r="BY109" s="49">
        <v>0</v>
      </c>
      <c r="BZ109" s="342"/>
      <c r="CA109" s="49">
        <v>0</v>
      </c>
      <c r="CB109" s="49">
        <v>0</v>
      </c>
      <c r="CC109" s="49">
        <v>0</v>
      </c>
      <c r="CD109" s="49">
        <v>0</v>
      </c>
      <c r="CE109" s="306"/>
      <c r="CF109" s="49">
        <v>0</v>
      </c>
      <c r="CG109" s="49">
        <v>0</v>
      </c>
      <c r="CH109" s="49">
        <v>0</v>
      </c>
      <c r="CI109" s="49">
        <v>0</v>
      </c>
      <c r="CJ109" s="306"/>
      <c r="CK109" s="49">
        <v>0</v>
      </c>
      <c r="CL109" s="49">
        <v>0</v>
      </c>
      <c r="CM109" s="49">
        <v>0</v>
      </c>
      <c r="CN109" s="49">
        <v>0</v>
      </c>
      <c r="CO109" s="342"/>
      <c r="CP109" s="49">
        <v>0</v>
      </c>
      <c r="CQ109" s="49">
        <v>0</v>
      </c>
      <c r="CR109" s="49">
        <v>0</v>
      </c>
      <c r="CS109" s="49">
        <v>0</v>
      </c>
      <c r="CT109" s="306"/>
      <c r="CU109" s="49">
        <v>0</v>
      </c>
      <c r="CV109" s="49">
        <v>0</v>
      </c>
      <c r="CW109" s="49">
        <v>0</v>
      </c>
      <c r="CX109" s="49">
        <v>0</v>
      </c>
      <c r="CY109" s="342"/>
      <c r="CZ109" s="49">
        <v>0</v>
      </c>
      <c r="DA109" s="49">
        <v>0</v>
      </c>
      <c r="DB109" s="49">
        <v>0</v>
      </c>
      <c r="DC109" s="49">
        <v>0</v>
      </c>
      <c r="DD109" s="306"/>
      <c r="DE109" s="49">
        <v>0</v>
      </c>
      <c r="DF109" s="49">
        <v>0</v>
      </c>
      <c r="DG109" s="49">
        <v>0</v>
      </c>
      <c r="DH109" s="49">
        <v>0</v>
      </c>
      <c r="DI109" s="306"/>
      <c r="DJ109" s="49">
        <v>0</v>
      </c>
      <c r="DK109" s="49">
        <v>0</v>
      </c>
      <c r="DL109" s="49">
        <v>0</v>
      </c>
      <c r="DM109" s="49">
        <v>0</v>
      </c>
      <c r="DN109" s="306"/>
      <c r="DO109" s="49">
        <v>0</v>
      </c>
      <c r="DP109" s="49">
        <v>0</v>
      </c>
      <c r="DQ109" s="49">
        <v>0</v>
      </c>
      <c r="DR109" s="49">
        <v>0</v>
      </c>
      <c r="DS109" s="306"/>
      <c r="DT109" s="49">
        <v>0</v>
      </c>
      <c r="DU109" s="49">
        <v>0</v>
      </c>
      <c r="DV109" s="49">
        <v>0</v>
      </c>
      <c r="DW109" s="49">
        <v>0</v>
      </c>
      <c r="DX109" s="306"/>
      <c r="DY109" s="49">
        <v>0</v>
      </c>
      <c r="DZ109" s="49">
        <v>0</v>
      </c>
      <c r="EA109" s="49">
        <v>0</v>
      </c>
      <c r="EB109" s="49">
        <v>0</v>
      </c>
      <c r="EC109" s="306"/>
      <c r="ED109" s="49">
        <v>0</v>
      </c>
      <c r="EE109" s="49">
        <v>0</v>
      </c>
      <c r="EF109" s="49">
        <v>0</v>
      </c>
      <c r="EG109" s="49">
        <v>0</v>
      </c>
      <c r="EH109" s="306"/>
      <c r="EI109" s="49">
        <v>0</v>
      </c>
      <c r="EJ109" s="49">
        <v>0</v>
      </c>
      <c r="EK109" s="49">
        <v>0</v>
      </c>
      <c r="EL109" s="49">
        <v>0</v>
      </c>
      <c r="EM109" s="306"/>
      <c r="EN109" s="49">
        <v>0</v>
      </c>
      <c r="EO109" s="49">
        <v>0</v>
      </c>
      <c r="EP109" s="49">
        <v>0</v>
      </c>
      <c r="EQ109" s="49">
        <v>0</v>
      </c>
      <c r="ER109" s="306"/>
      <c r="ES109" s="49">
        <v>0</v>
      </c>
      <c r="ET109" s="49">
        <v>0</v>
      </c>
      <c r="EU109" s="49">
        <v>0</v>
      </c>
      <c r="EV109" s="49">
        <v>0</v>
      </c>
      <c r="EW109" s="306"/>
      <c r="EX109" s="49">
        <v>0</v>
      </c>
      <c r="EY109" s="49">
        <v>0</v>
      </c>
      <c r="EZ109" s="49">
        <v>0</v>
      </c>
      <c r="FA109" s="49">
        <v>0</v>
      </c>
      <c r="FB109" s="306"/>
      <c r="FC109" s="49">
        <v>0</v>
      </c>
      <c r="FD109" s="49">
        <v>0</v>
      </c>
      <c r="FE109" s="49">
        <v>0</v>
      </c>
      <c r="FF109" s="49">
        <v>0</v>
      </c>
      <c r="FG109" s="306"/>
      <c r="FH109" s="49">
        <v>0</v>
      </c>
      <c r="FI109" s="49">
        <v>0</v>
      </c>
      <c r="FJ109" s="49">
        <v>0</v>
      </c>
      <c r="FK109" s="49">
        <v>0</v>
      </c>
      <c r="FL109" s="306"/>
      <c r="FM109" s="49">
        <v>0</v>
      </c>
      <c r="FN109" s="49">
        <v>0</v>
      </c>
      <c r="FO109" s="49">
        <v>0</v>
      </c>
      <c r="FP109" s="49">
        <v>0</v>
      </c>
      <c r="FQ109" s="306"/>
      <c r="FR109" s="49">
        <v>0</v>
      </c>
      <c r="FS109" s="49">
        <v>0</v>
      </c>
      <c r="FT109" s="49">
        <v>0</v>
      </c>
      <c r="FU109" s="49">
        <v>0</v>
      </c>
      <c r="FV109" s="306"/>
      <c r="FW109" s="49">
        <v>0</v>
      </c>
      <c r="FX109" s="49">
        <v>0</v>
      </c>
      <c r="FY109" s="49">
        <v>0</v>
      </c>
      <c r="FZ109" s="49">
        <v>0</v>
      </c>
      <c r="GA109" s="306"/>
      <c r="GB109" s="49">
        <v>0</v>
      </c>
      <c r="GC109" s="49">
        <v>0</v>
      </c>
      <c r="GD109" s="49">
        <v>0</v>
      </c>
      <c r="GE109" s="49">
        <v>0</v>
      </c>
      <c r="GF109" s="306"/>
      <c r="GG109" s="49">
        <v>0</v>
      </c>
      <c r="GH109" s="49">
        <v>0</v>
      </c>
      <c r="GI109" s="49">
        <v>0</v>
      </c>
      <c r="GJ109" s="49">
        <v>0</v>
      </c>
      <c r="GK109" s="306"/>
      <c r="GL109" s="49">
        <v>0</v>
      </c>
      <c r="GM109" s="49">
        <v>0</v>
      </c>
      <c r="GN109" s="49">
        <v>0</v>
      </c>
      <c r="GO109" s="49">
        <v>0</v>
      </c>
      <c r="GP109" s="306"/>
    </row>
    <row r="110" spans="1:198" ht="18">
      <c r="A110" s="39" t="s">
        <v>2504</v>
      </c>
      <c r="B110" s="45">
        <f t="shared" si="3"/>
        <v>45825.937499999985</v>
      </c>
      <c r="C110" s="41"/>
      <c r="D110" s="49">
        <v>0</v>
      </c>
      <c r="E110" s="49">
        <v>164.9</v>
      </c>
      <c r="F110" s="49">
        <v>221.70000000000002</v>
      </c>
      <c r="G110" s="49">
        <v>235.3</v>
      </c>
      <c r="H110" s="342"/>
      <c r="I110" s="49">
        <v>0</v>
      </c>
      <c r="J110" s="49">
        <v>0</v>
      </c>
      <c r="K110" s="49">
        <v>135.14999999999998</v>
      </c>
      <c r="L110" s="49">
        <v>368.09999999999997</v>
      </c>
      <c r="M110" s="342"/>
      <c r="N110" s="49">
        <v>0</v>
      </c>
      <c r="O110" s="49">
        <v>95.549999999999983</v>
      </c>
      <c r="P110" s="49">
        <v>356.88750000000005</v>
      </c>
      <c r="Q110" s="573">
        <v>686.2</v>
      </c>
      <c r="R110" s="342"/>
      <c r="S110" s="298">
        <v>0</v>
      </c>
      <c r="T110" s="298">
        <v>0</v>
      </c>
      <c r="U110" s="298">
        <v>127.80000000000001</v>
      </c>
      <c r="V110" s="49">
        <v>277</v>
      </c>
      <c r="W110" s="342"/>
      <c r="X110" s="49">
        <v>0</v>
      </c>
      <c r="Y110" s="49">
        <v>0</v>
      </c>
      <c r="Z110" s="49">
        <v>302.625</v>
      </c>
      <c r="AA110" s="49">
        <v>201.60000000000002</v>
      </c>
      <c r="AB110" s="342"/>
      <c r="AC110" s="49">
        <v>0</v>
      </c>
      <c r="AD110" s="49">
        <v>0</v>
      </c>
      <c r="AE110" s="49">
        <v>417.375</v>
      </c>
      <c r="AF110" s="49">
        <v>600</v>
      </c>
      <c r="AG110" s="342"/>
      <c r="AH110" s="49">
        <v>0</v>
      </c>
      <c r="AI110" s="49">
        <v>0</v>
      </c>
      <c r="AJ110" s="49">
        <v>836.62499999999977</v>
      </c>
      <c r="AK110" s="49">
        <v>730.9</v>
      </c>
      <c r="AL110" s="342"/>
      <c r="AM110" s="49">
        <v>0</v>
      </c>
      <c r="AN110" s="49">
        <v>0</v>
      </c>
      <c r="AO110" s="49">
        <v>290.85000000000002</v>
      </c>
      <c r="AP110" s="49">
        <v>541.04999999999995</v>
      </c>
      <c r="AQ110" s="342"/>
      <c r="AR110" s="49">
        <v>0</v>
      </c>
      <c r="AS110" s="49">
        <v>0</v>
      </c>
      <c r="AT110" s="49">
        <v>270.67499999999995</v>
      </c>
      <c r="AU110" s="49">
        <v>69</v>
      </c>
      <c r="AV110" s="342"/>
      <c r="AW110" s="49">
        <v>0</v>
      </c>
      <c r="AX110" s="49">
        <v>0</v>
      </c>
      <c r="AY110" s="49">
        <v>470.02500000000003</v>
      </c>
      <c r="AZ110" s="49">
        <v>776.10000000000014</v>
      </c>
      <c r="BA110" s="342"/>
      <c r="BB110" s="49">
        <v>0</v>
      </c>
      <c r="BC110" s="49">
        <v>0</v>
      </c>
      <c r="BD110" s="49">
        <v>309.67500000000001</v>
      </c>
      <c r="BE110" s="49">
        <v>315</v>
      </c>
      <c r="BF110" s="342"/>
      <c r="BG110" s="49">
        <v>0</v>
      </c>
      <c r="BH110" s="49">
        <v>0</v>
      </c>
      <c r="BI110" s="49">
        <v>279.60000000000002</v>
      </c>
      <c r="BJ110" s="49">
        <v>144</v>
      </c>
      <c r="BK110" s="342"/>
      <c r="BL110" s="49">
        <v>0</v>
      </c>
      <c r="BM110" s="49">
        <v>0</v>
      </c>
      <c r="BN110" s="49">
        <v>142.65</v>
      </c>
      <c r="BO110" s="49">
        <v>270.2</v>
      </c>
      <c r="BP110" s="342"/>
      <c r="BQ110" s="49">
        <v>0</v>
      </c>
      <c r="BR110" s="49">
        <v>0</v>
      </c>
      <c r="BS110" s="49">
        <v>147.375</v>
      </c>
      <c r="BT110" s="49">
        <v>557</v>
      </c>
      <c r="BU110" s="306"/>
      <c r="BV110" s="49">
        <v>0</v>
      </c>
      <c r="BW110" s="49">
        <v>0</v>
      </c>
      <c r="BX110" s="49">
        <v>630.90000000000009</v>
      </c>
      <c r="BY110" s="49">
        <v>606.19999999999993</v>
      </c>
      <c r="BZ110" s="342"/>
      <c r="CA110" s="49">
        <v>0</v>
      </c>
      <c r="CB110" s="49">
        <v>0</v>
      </c>
      <c r="CC110" s="49">
        <v>253.5</v>
      </c>
      <c r="CD110" s="49">
        <v>583.5</v>
      </c>
      <c r="CE110" s="306"/>
      <c r="CF110" s="315">
        <v>0</v>
      </c>
      <c r="CG110" s="315">
        <v>0</v>
      </c>
      <c r="CH110" s="315">
        <v>177.60000000000002</v>
      </c>
      <c r="CI110" s="49">
        <v>432.4</v>
      </c>
      <c r="CJ110" s="306"/>
      <c r="CK110" s="49">
        <v>0</v>
      </c>
      <c r="CL110" s="49">
        <v>0</v>
      </c>
      <c r="CM110" s="49">
        <v>359.92499999999995</v>
      </c>
      <c r="CN110" s="49">
        <v>419.29999999999995</v>
      </c>
      <c r="CO110" s="342"/>
      <c r="CP110" s="49">
        <v>0</v>
      </c>
      <c r="CQ110" s="49">
        <v>0</v>
      </c>
      <c r="CR110" s="49">
        <v>401.84999999999997</v>
      </c>
      <c r="CS110" s="49">
        <v>288.90000000000003</v>
      </c>
      <c r="CT110" s="306"/>
      <c r="CU110" s="49">
        <v>0</v>
      </c>
      <c r="CV110" s="49">
        <v>0</v>
      </c>
      <c r="CW110" s="49">
        <v>503.62499999999989</v>
      </c>
      <c r="CX110" s="49">
        <v>809.8</v>
      </c>
      <c r="CY110" s="342"/>
      <c r="CZ110" s="49">
        <v>0</v>
      </c>
      <c r="DA110" s="49">
        <v>0</v>
      </c>
      <c r="DB110" s="49">
        <v>0</v>
      </c>
      <c r="DC110" s="49">
        <v>121.80000000000001</v>
      </c>
      <c r="DD110" s="306"/>
      <c r="DE110" s="49">
        <v>0</v>
      </c>
      <c r="DF110" s="49">
        <v>0</v>
      </c>
      <c r="DG110" s="49">
        <v>1426.8750000000002</v>
      </c>
      <c r="DH110" s="298">
        <v>3663.5</v>
      </c>
      <c r="DI110" s="306"/>
      <c r="DJ110" s="298">
        <v>0</v>
      </c>
      <c r="DK110" s="298">
        <v>0</v>
      </c>
      <c r="DL110" s="298">
        <v>553.04999999999995</v>
      </c>
      <c r="DM110" s="49">
        <v>1360.1499999999999</v>
      </c>
      <c r="DN110" s="306"/>
      <c r="DO110" s="49">
        <v>0</v>
      </c>
      <c r="DP110" s="49">
        <v>0</v>
      </c>
      <c r="DQ110" s="49">
        <v>327.3</v>
      </c>
      <c r="DR110" s="49">
        <v>471.6</v>
      </c>
      <c r="DS110" s="306"/>
      <c r="DT110" s="49">
        <v>0</v>
      </c>
      <c r="DU110" s="49">
        <v>0</v>
      </c>
      <c r="DV110" s="49">
        <v>0</v>
      </c>
      <c r="DW110" s="49">
        <v>242</v>
      </c>
      <c r="DX110" s="306"/>
      <c r="DY110" s="49">
        <v>0</v>
      </c>
      <c r="DZ110" s="49">
        <v>0</v>
      </c>
      <c r="EA110" s="49">
        <v>3899.3249999999998</v>
      </c>
      <c r="EB110" s="298">
        <v>4484.6000000000004</v>
      </c>
      <c r="EC110" s="306"/>
      <c r="ED110" s="49">
        <v>0</v>
      </c>
      <c r="EE110" s="49">
        <v>0</v>
      </c>
      <c r="EF110" s="49">
        <v>2.8499999999999996</v>
      </c>
      <c r="EG110" s="49">
        <v>157.9</v>
      </c>
      <c r="EH110" s="306"/>
      <c r="EI110" s="49">
        <v>0</v>
      </c>
      <c r="EJ110" s="49">
        <v>0</v>
      </c>
      <c r="EK110" s="49">
        <v>423.37500000000011</v>
      </c>
      <c r="EL110" s="49">
        <v>242.70000000000002</v>
      </c>
      <c r="EM110" s="306"/>
      <c r="EN110" s="49">
        <v>0</v>
      </c>
      <c r="EO110" s="49">
        <v>0</v>
      </c>
      <c r="EP110" s="49">
        <v>355.72499999999997</v>
      </c>
      <c r="EQ110" s="49">
        <v>446.7</v>
      </c>
      <c r="ER110" s="306"/>
      <c r="ES110" s="49">
        <v>0</v>
      </c>
      <c r="ET110" s="49">
        <v>0</v>
      </c>
      <c r="EU110" s="49">
        <v>150.44999999999999</v>
      </c>
      <c r="EV110" s="49">
        <v>453.5</v>
      </c>
      <c r="EW110" s="306"/>
      <c r="EX110">
        <v>0</v>
      </c>
      <c r="EY110">
        <v>0</v>
      </c>
      <c r="EZ110">
        <v>1401.6750000000002</v>
      </c>
      <c r="FA110" s="414">
        <v>3121.1000000000004</v>
      </c>
      <c r="FB110" s="306"/>
      <c r="FC110" s="49">
        <v>0</v>
      </c>
      <c r="FD110" s="49">
        <v>0</v>
      </c>
      <c r="FE110" s="49">
        <v>115.20000000000002</v>
      </c>
      <c r="FF110" s="49">
        <v>313.79999999999995</v>
      </c>
      <c r="FG110" s="306"/>
      <c r="FH110" s="315">
        <v>0</v>
      </c>
      <c r="FI110" s="315">
        <v>0</v>
      </c>
      <c r="FJ110" s="315">
        <v>194.84999999999997</v>
      </c>
      <c r="FK110" s="49">
        <v>194.5</v>
      </c>
      <c r="FL110" s="306"/>
      <c r="FM110" s="315">
        <v>0</v>
      </c>
      <c r="FN110" s="315">
        <v>0</v>
      </c>
      <c r="FO110" s="315">
        <v>196.04999999999998</v>
      </c>
      <c r="FP110" s="49">
        <v>222.1</v>
      </c>
      <c r="FQ110" s="306"/>
      <c r="FR110" s="49">
        <v>0</v>
      </c>
      <c r="FS110" s="49">
        <v>0</v>
      </c>
      <c r="FT110" s="49">
        <v>395.09999999999997</v>
      </c>
      <c r="FU110" s="49">
        <v>607.69999999999993</v>
      </c>
      <c r="FV110" s="306"/>
      <c r="FW110" s="49">
        <v>0</v>
      </c>
      <c r="FX110" s="49">
        <v>0</v>
      </c>
      <c r="FY110" s="49">
        <v>99.675000000000011</v>
      </c>
      <c r="FZ110" s="49">
        <v>489.8</v>
      </c>
      <c r="GA110" s="306"/>
      <c r="GB110" s="49">
        <v>0</v>
      </c>
      <c r="GC110" s="49">
        <v>0</v>
      </c>
      <c r="GD110" s="49">
        <v>849.75</v>
      </c>
      <c r="GE110" s="49">
        <v>1597.7</v>
      </c>
      <c r="GF110" s="306"/>
      <c r="GG110" s="315">
        <v>0</v>
      </c>
      <c r="GH110" s="315">
        <v>0</v>
      </c>
      <c r="GI110" s="315">
        <v>265.125</v>
      </c>
      <c r="GJ110" s="49">
        <v>372</v>
      </c>
      <c r="GK110" s="306"/>
      <c r="GL110" s="49">
        <v>0</v>
      </c>
      <c r="GM110" s="49">
        <v>0</v>
      </c>
      <c r="GN110" s="49">
        <v>798</v>
      </c>
      <c r="GO110" s="49">
        <v>0</v>
      </c>
      <c r="GP110" s="306"/>
    </row>
    <row r="111" spans="1:198" ht="18">
      <c r="A111" s="39" t="s">
        <v>3829</v>
      </c>
      <c r="B111" s="45">
        <f t="shared" si="3"/>
        <v>1455.4</v>
      </c>
      <c r="C111" s="41"/>
      <c r="D111" s="49">
        <v>0</v>
      </c>
      <c r="E111" s="49">
        <v>0</v>
      </c>
      <c r="F111" s="49">
        <v>0</v>
      </c>
      <c r="G111" s="49">
        <v>400.59999999999997</v>
      </c>
      <c r="H111" s="342"/>
      <c r="I111" s="49">
        <v>0</v>
      </c>
      <c r="J111" s="49">
        <v>0</v>
      </c>
      <c r="K111" s="49">
        <v>0</v>
      </c>
      <c r="L111" s="49">
        <v>262.2</v>
      </c>
      <c r="M111" s="342"/>
      <c r="N111" s="49">
        <v>0</v>
      </c>
      <c r="O111" s="49">
        <v>0</v>
      </c>
      <c r="P111" s="49">
        <v>0</v>
      </c>
      <c r="Q111" s="573">
        <v>792.6</v>
      </c>
      <c r="R111" s="342"/>
      <c r="S111" s="49">
        <v>0</v>
      </c>
      <c r="T111" s="49">
        <v>0</v>
      </c>
      <c r="U111" s="49">
        <v>0</v>
      </c>
      <c r="V111" s="49">
        <v>0</v>
      </c>
      <c r="W111" s="342"/>
      <c r="X111" s="49">
        <v>0</v>
      </c>
      <c r="Y111" s="49">
        <v>0</v>
      </c>
      <c r="Z111" s="49">
        <v>0</v>
      </c>
      <c r="AA111" s="49">
        <v>0</v>
      </c>
      <c r="AB111" s="342"/>
      <c r="AC111" s="49">
        <v>0</v>
      </c>
      <c r="AD111" s="49">
        <v>0</v>
      </c>
      <c r="AE111" s="49">
        <v>0</v>
      </c>
      <c r="AF111" s="49">
        <v>0</v>
      </c>
      <c r="AG111" s="342"/>
      <c r="AH111" s="49">
        <v>0</v>
      </c>
      <c r="AI111" s="49">
        <v>0</v>
      </c>
      <c r="AJ111" s="49">
        <v>0</v>
      </c>
      <c r="AK111" s="49">
        <v>0</v>
      </c>
      <c r="AL111" s="342"/>
      <c r="AM111" s="49">
        <v>0</v>
      </c>
      <c r="AN111" s="49">
        <v>0</v>
      </c>
      <c r="AO111" s="49">
        <v>0</v>
      </c>
      <c r="AP111" s="49">
        <v>0</v>
      </c>
      <c r="AQ111" s="342"/>
      <c r="AR111" s="49">
        <v>0</v>
      </c>
      <c r="AS111" s="49">
        <v>0</v>
      </c>
      <c r="AT111" s="49">
        <v>0</v>
      </c>
      <c r="AU111" s="49">
        <v>0</v>
      </c>
      <c r="AV111" s="342"/>
      <c r="AW111" s="49">
        <v>0</v>
      </c>
      <c r="AX111" s="49">
        <v>0</v>
      </c>
      <c r="AY111" s="49">
        <v>0</v>
      </c>
      <c r="AZ111" s="49">
        <v>0</v>
      </c>
      <c r="BA111" s="342"/>
      <c r="BB111" s="49">
        <v>0</v>
      </c>
      <c r="BC111" s="49">
        <v>0</v>
      </c>
      <c r="BD111" s="49">
        <v>0</v>
      </c>
      <c r="BE111" s="49">
        <v>0</v>
      </c>
      <c r="BF111" s="342"/>
      <c r="BG111" s="49">
        <v>0</v>
      </c>
      <c r="BH111" s="49">
        <v>0</v>
      </c>
      <c r="BI111" s="49">
        <v>0</v>
      </c>
      <c r="BJ111" s="49">
        <v>0</v>
      </c>
      <c r="BK111" s="342"/>
      <c r="BL111" s="49">
        <v>0</v>
      </c>
      <c r="BM111" s="49">
        <v>0</v>
      </c>
      <c r="BN111" s="49">
        <v>0</v>
      </c>
      <c r="BO111" s="49">
        <v>0</v>
      </c>
      <c r="BP111" s="342"/>
      <c r="BQ111" s="49">
        <v>0</v>
      </c>
      <c r="BR111" s="49">
        <v>0</v>
      </c>
      <c r="BS111" s="49">
        <v>0</v>
      </c>
      <c r="BT111" s="49">
        <v>0</v>
      </c>
      <c r="BU111" s="306"/>
      <c r="BV111" s="49">
        <v>0</v>
      </c>
      <c r="BW111" s="49">
        <v>0</v>
      </c>
      <c r="BX111" s="49">
        <v>0</v>
      </c>
      <c r="BY111" s="49">
        <v>0</v>
      </c>
      <c r="BZ111" s="342"/>
      <c r="CA111" s="49">
        <v>0</v>
      </c>
      <c r="CB111" s="49">
        <v>0</v>
      </c>
      <c r="CC111" s="49">
        <v>0</v>
      </c>
      <c r="CD111" s="49">
        <v>0</v>
      </c>
      <c r="CE111" s="306"/>
      <c r="CF111" s="49">
        <v>0</v>
      </c>
      <c r="CG111" s="49">
        <v>0</v>
      </c>
      <c r="CH111" s="49">
        <v>0</v>
      </c>
      <c r="CI111" s="49">
        <v>0</v>
      </c>
      <c r="CJ111" s="306"/>
      <c r="CK111" s="49">
        <v>0</v>
      </c>
      <c r="CL111" s="49">
        <v>0</v>
      </c>
      <c r="CM111" s="49">
        <v>0</v>
      </c>
      <c r="CN111" s="49">
        <v>0</v>
      </c>
      <c r="CO111" s="342"/>
      <c r="CP111" s="49">
        <v>0</v>
      </c>
      <c r="CQ111" s="49">
        <v>0</v>
      </c>
      <c r="CR111" s="49">
        <v>0</v>
      </c>
      <c r="CS111" s="49">
        <v>0</v>
      </c>
      <c r="CT111" s="306"/>
      <c r="CU111" s="49">
        <v>0</v>
      </c>
      <c r="CV111" s="49">
        <v>0</v>
      </c>
      <c r="CW111" s="49">
        <v>0</v>
      </c>
      <c r="CX111" s="49">
        <v>0</v>
      </c>
      <c r="CY111" s="342"/>
      <c r="CZ111" s="49">
        <v>0</v>
      </c>
      <c r="DA111" s="49">
        <v>0</v>
      </c>
      <c r="DB111" s="49">
        <v>0</v>
      </c>
      <c r="DC111" s="49">
        <v>0</v>
      </c>
      <c r="DD111" s="306"/>
      <c r="DE111" s="49">
        <v>0</v>
      </c>
      <c r="DF111" s="49">
        <v>0</v>
      </c>
      <c r="DG111" s="49">
        <v>0</v>
      </c>
      <c r="DH111" s="49">
        <v>0</v>
      </c>
      <c r="DI111" s="306"/>
      <c r="DJ111" s="49">
        <v>0</v>
      </c>
      <c r="DK111" s="49">
        <v>0</v>
      </c>
      <c r="DL111" s="49">
        <v>0</v>
      </c>
      <c r="DM111" s="49">
        <v>0</v>
      </c>
      <c r="DN111" s="306"/>
      <c r="DO111" s="49">
        <v>0</v>
      </c>
      <c r="DP111" s="49">
        <v>0</v>
      </c>
      <c r="DQ111" s="49">
        <v>0</v>
      </c>
      <c r="DR111" s="49">
        <v>0</v>
      </c>
      <c r="DS111" s="306"/>
      <c r="DT111" s="49">
        <v>0</v>
      </c>
      <c r="DU111" s="49">
        <v>0</v>
      </c>
      <c r="DV111" s="49">
        <v>0</v>
      </c>
      <c r="DW111" s="49">
        <v>0</v>
      </c>
      <c r="DX111" s="306"/>
      <c r="DY111" s="49">
        <v>0</v>
      </c>
      <c r="DZ111" s="49">
        <v>0</v>
      </c>
      <c r="EA111" s="49">
        <v>0</v>
      </c>
      <c r="EB111" s="49">
        <v>0</v>
      </c>
      <c r="EC111" s="306"/>
      <c r="ED111" s="49">
        <v>0</v>
      </c>
      <c r="EE111" s="49">
        <v>0</v>
      </c>
      <c r="EF111" s="49">
        <v>0</v>
      </c>
      <c r="EG111" s="49">
        <v>0</v>
      </c>
      <c r="EH111" s="306"/>
      <c r="EI111" s="49">
        <v>0</v>
      </c>
      <c r="EJ111" s="49">
        <v>0</v>
      </c>
      <c r="EK111" s="49">
        <v>0</v>
      </c>
      <c r="EL111" s="49">
        <v>0</v>
      </c>
      <c r="EM111" s="306"/>
      <c r="EN111" s="49">
        <v>0</v>
      </c>
      <c r="EO111" s="49">
        <v>0</v>
      </c>
      <c r="EP111" s="49">
        <v>0</v>
      </c>
      <c r="EQ111" s="49">
        <v>0</v>
      </c>
      <c r="ER111" s="306"/>
      <c r="ES111" s="49">
        <v>0</v>
      </c>
      <c r="ET111" s="49">
        <v>0</v>
      </c>
      <c r="EU111" s="49">
        <v>0</v>
      </c>
      <c r="EV111" s="49">
        <v>0</v>
      </c>
      <c r="EW111" s="306"/>
      <c r="EX111" s="49">
        <v>0</v>
      </c>
      <c r="EY111" s="49">
        <v>0</v>
      </c>
      <c r="EZ111" s="49">
        <v>0</v>
      </c>
      <c r="FA111" s="49">
        <v>0</v>
      </c>
      <c r="FB111" s="306"/>
      <c r="FC111" s="49">
        <v>0</v>
      </c>
      <c r="FD111" s="49">
        <v>0</v>
      </c>
      <c r="FE111" s="49">
        <v>0</v>
      </c>
      <c r="FF111" s="49">
        <v>0</v>
      </c>
      <c r="FG111" s="306"/>
      <c r="FH111" s="49">
        <v>0</v>
      </c>
      <c r="FI111" s="49">
        <v>0</v>
      </c>
      <c r="FJ111" s="49">
        <v>0</v>
      </c>
      <c r="FK111" s="49">
        <v>0</v>
      </c>
      <c r="FL111" s="306"/>
      <c r="FM111" s="49">
        <v>0</v>
      </c>
      <c r="FN111" s="49">
        <v>0</v>
      </c>
      <c r="FO111" s="49">
        <v>0</v>
      </c>
      <c r="FP111" s="49">
        <v>0</v>
      </c>
      <c r="FQ111" s="306"/>
      <c r="FR111" s="49">
        <v>0</v>
      </c>
      <c r="FS111" s="49">
        <v>0</v>
      </c>
      <c r="FT111" s="49">
        <v>0</v>
      </c>
      <c r="FU111" s="49">
        <v>0</v>
      </c>
      <c r="FV111" s="306"/>
      <c r="FW111" s="49">
        <v>0</v>
      </c>
      <c r="FX111" s="49">
        <v>0</v>
      </c>
      <c r="FY111" s="49">
        <v>0</v>
      </c>
      <c r="FZ111" s="49">
        <v>0</v>
      </c>
      <c r="GA111" s="306"/>
      <c r="GB111" s="49">
        <v>0</v>
      </c>
      <c r="GC111" s="49">
        <v>0</v>
      </c>
      <c r="GD111" s="49">
        <v>0</v>
      </c>
      <c r="GE111" s="49">
        <v>0</v>
      </c>
      <c r="GF111" s="306"/>
      <c r="GG111" s="49">
        <v>0</v>
      </c>
      <c r="GH111" s="49">
        <v>0</v>
      </c>
      <c r="GI111" s="49">
        <v>0</v>
      </c>
      <c r="GJ111" s="49">
        <v>0</v>
      </c>
      <c r="GK111" s="306"/>
      <c r="GL111" s="49">
        <v>0</v>
      </c>
      <c r="GM111" s="49">
        <v>0</v>
      </c>
      <c r="GN111" s="49">
        <v>0</v>
      </c>
      <c r="GO111" s="49">
        <v>0</v>
      </c>
      <c r="GP111" s="306"/>
    </row>
    <row r="112" spans="1:198" ht="18">
      <c r="A112" s="39" t="s">
        <v>2530</v>
      </c>
      <c r="B112" s="45">
        <f t="shared" si="3"/>
        <v>39647.999999999993</v>
      </c>
      <c r="C112" s="41"/>
      <c r="D112" s="49">
        <v>0</v>
      </c>
      <c r="E112" s="49">
        <v>139.59999999999997</v>
      </c>
      <c r="F112" s="49">
        <v>454.19999999999993</v>
      </c>
      <c r="G112" s="49">
        <v>320.70000000000005</v>
      </c>
      <c r="H112" s="342"/>
      <c r="I112" s="49">
        <v>0</v>
      </c>
      <c r="J112" s="49">
        <v>22.949999999999989</v>
      </c>
      <c r="K112" s="49">
        <v>218.92499999999998</v>
      </c>
      <c r="L112" s="49">
        <v>237.70000000000002</v>
      </c>
      <c r="M112" s="342"/>
      <c r="N112" s="49">
        <v>0</v>
      </c>
      <c r="O112" s="49">
        <v>155.94999999999999</v>
      </c>
      <c r="P112" s="49">
        <v>554.02500000000009</v>
      </c>
      <c r="Q112" s="573">
        <v>658.90000000000009</v>
      </c>
      <c r="R112" s="342"/>
      <c r="S112" s="298">
        <v>0</v>
      </c>
      <c r="T112" s="298">
        <v>0</v>
      </c>
      <c r="U112" s="298">
        <v>179.7</v>
      </c>
      <c r="V112" s="49">
        <v>593</v>
      </c>
      <c r="W112" s="342"/>
      <c r="X112" s="49">
        <v>0</v>
      </c>
      <c r="Y112" s="49">
        <v>0</v>
      </c>
      <c r="Z112" s="49">
        <v>382.2</v>
      </c>
      <c r="AA112" s="49">
        <v>395.3</v>
      </c>
      <c r="AB112" s="342"/>
      <c r="AC112" s="49">
        <v>0</v>
      </c>
      <c r="AD112" s="49">
        <v>0</v>
      </c>
      <c r="AE112" s="49">
        <v>283.875</v>
      </c>
      <c r="AF112" s="49">
        <v>149.6</v>
      </c>
      <c r="AG112" s="342"/>
      <c r="AH112" s="49">
        <v>0</v>
      </c>
      <c r="AI112" s="49">
        <v>0</v>
      </c>
      <c r="AJ112" s="49">
        <v>557.02499999999998</v>
      </c>
      <c r="AK112" s="49">
        <v>794.49999999999989</v>
      </c>
      <c r="AL112" s="342"/>
      <c r="AM112" s="49">
        <v>0</v>
      </c>
      <c r="AN112" s="49">
        <v>0</v>
      </c>
      <c r="AO112" s="49">
        <v>448.5</v>
      </c>
      <c r="AP112" s="49">
        <v>532.5</v>
      </c>
      <c r="AQ112" s="342"/>
      <c r="AR112" s="49">
        <v>0</v>
      </c>
      <c r="AS112" s="49">
        <v>0</v>
      </c>
      <c r="AT112" s="49">
        <v>265.5</v>
      </c>
      <c r="AU112" s="49">
        <v>450.5</v>
      </c>
      <c r="AV112" s="342"/>
      <c r="AW112" s="49">
        <v>0</v>
      </c>
      <c r="AX112" s="49">
        <v>0</v>
      </c>
      <c r="AY112" s="49">
        <v>332.54999999999995</v>
      </c>
      <c r="AZ112" s="49">
        <v>431.4</v>
      </c>
      <c r="BA112" s="342"/>
      <c r="BB112" s="49">
        <v>0</v>
      </c>
      <c r="BC112" s="49">
        <v>0</v>
      </c>
      <c r="BD112" s="49">
        <v>293.92499999999995</v>
      </c>
      <c r="BE112" s="49">
        <v>307.70000000000005</v>
      </c>
      <c r="BF112" s="342"/>
      <c r="BG112" s="49">
        <v>0</v>
      </c>
      <c r="BH112" s="49">
        <v>0</v>
      </c>
      <c r="BI112" s="49">
        <v>428.70000000000005</v>
      </c>
      <c r="BJ112" s="49">
        <v>318.39999999999998</v>
      </c>
      <c r="BK112" s="342"/>
      <c r="BL112" s="49">
        <v>0</v>
      </c>
      <c r="BM112" s="49">
        <v>0</v>
      </c>
      <c r="BN112" s="49">
        <v>91.65</v>
      </c>
      <c r="BO112" s="49">
        <v>127.7</v>
      </c>
      <c r="BP112" s="342"/>
      <c r="BQ112" s="49">
        <v>0</v>
      </c>
      <c r="BR112" s="49">
        <v>0</v>
      </c>
      <c r="BS112" s="49">
        <v>220.875</v>
      </c>
      <c r="BT112" s="49">
        <v>453.5</v>
      </c>
      <c r="BU112" s="306"/>
      <c r="BV112" s="49">
        <v>0</v>
      </c>
      <c r="BW112" s="49">
        <v>0</v>
      </c>
      <c r="BX112" s="49">
        <v>164.47500000000002</v>
      </c>
      <c r="BY112" s="49">
        <v>44</v>
      </c>
      <c r="BZ112" s="342"/>
      <c r="CA112" s="49">
        <v>0</v>
      </c>
      <c r="CB112" s="49">
        <v>0</v>
      </c>
      <c r="CC112" s="49">
        <v>344.02499999999998</v>
      </c>
      <c r="CD112" s="49">
        <v>620.29999999999995</v>
      </c>
      <c r="CE112" s="306"/>
      <c r="CF112" s="315">
        <v>0</v>
      </c>
      <c r="CG112" s="315">
        <v>0</v>
      </c>
      <c r="CH112" s="315">
        <v>176.25</v>
      </c>
      <c r="CI112" s="49">
        <v>380.3</v>
      </c>
      <c r="CJ112" s="306"/>
      <c r="CK112" s="49">
        <v>0</v>
      </c>
      <c r="CL112" s="49">
        <v>0</v>
      </c>
      <c r="CM112" s="49">
        <v>136.35</v>
      </c>
      <c r="CN112" s="49">
        <v>438.3</v>
      </c>
      <c r="CO112" s="342"/>
      <c r="CP112" s="49">
        <v>0</v>
      </c>
      <c r="CQ112" s="49">
        <v>0</v>
      </c>
      <c r="CR112" s="49">
        <v>284.25</v>
      </c>
      <c r="CS112" s="49">
        <v>399.7</v>
      </c>
      <c r="CT112" s="306"/>
      <c r="CU112" s="49">
        <v>0</v>
      </c>
      <c r="CV112" s="49">
        <v>0</v>
      </c>
      <c r="CW112" s="49">
        <v>440.77499999999998</v>
      </c>
      <c r="CX112" s="49">
        <v>213.20000000000002</v>
      </c>
      <c r="CY112" s="342"/>
      <c r="CZ112" s="49">
        <v>0</v>
      </c>
      <c r="DA112" s="49">
        <v>0</v>
      </c>
      <c r="DB112" s="49">
        <v>66.824999999999989</v>
      </c>
      <c r="DC112" s="49">
        <v>49.500000000000007</v>
      </c>
      <c r="DD112" s="306"/>
      <c r="DE112" s="49">
        <v>0</v>
      </c>
      <c r="DF112" s="49">
        <v>0</v>
      </c>
      <c r="DG112" s="49">
        <v>2438.2499999999995</v>
      </c>
      <c r="DH112" s="298">
        <v>1893.8000000000002</v>
      </c>
      <c r="DI112" s="306"/>
      <c r="DJ112" s="298">
        <v>0</v>
      </c>
      <c r="DK112" s="298">
        <v>0</v>
      </c>
      <c r="DL112" s="298">
        <v>303.90000000000003</v>
      </c>
      <c r="DM112" s="49">
        <v>733.7</v>
      </c>
      <c r="DN112" s="306"/>
      <c r="DO112" s="49">
        <v>0</v>
      </c>
      <c r="DP112" s="49">
        <v>0</v>
      </c>
      <c r="DQ112" s="49">
        <v>173.55</v>
      </c>
      <c r="DR112" s="49">
        <v>123.70000000000002</v>
      </c>
      <c r="DS112" s="306"/>
      <c r="DT112" s="49">
        <v>0</v>
      </c>
      <c r="DU112" s="49">
        <v>0</v>
      </c>
      <c r="DV112" s="49">
        <v>0</v>
      </c>
      <c r="DW112" s="49">
        <v>233</v>
      </c>
      <c r="DX112" s="306"/>
      <c r="DY112" s="49">
        <v>0</v>
      </c>
      <c r="DZ112" s="49">
        <v>0</v>
      </c>
      <c r="EA112" s="49">
        <v>3592.05</v>
      </c>
      <c r="EB112" s="298">
        <v>3332.5</v>
      </c>
      <c r="EC112" s="306"/>
      <c r="ED112" s="49">
        <v>0</v>
      </c>
      <c r="EE112" s="49">
        <v>0</v>
      </c>
      <c r="EF112" s="49">
        <v>77.399999999999991</v>
      </c>
      <c r="EG112" s="49">
        <v>172</v>
      </c>
      <c r="EH112" s="306"/>
      <c r="EI112" s="49">
        <v>0</v>
      </c>
      <c r="EJ112" s="49">
        <v>0</v>
      </c>
      <c r="EK112" s="49">
        <v>361.125</v>
      </c>
      <c r="EL112" s="49">
        <v>291.10000000000008</v>
      </c>
      <c r="EM112" s="306"/>
      <c r="EN112" s="49">
        <v>0</v>
      </c>
      <c r="EO112" s="49">
        <v>0</v>
      </c>
      <c r="EP112" s="49">
        <v>418.20000000000005</v>
      </c>
      <c r="EQ112" s="49">
        <v>576.50000000000011</v>
      </c>
      <c r="ER112" s="306"/>
      <c r="ES112" s="49">
        <v>0</v>
      </c>
      <c r="ET112" s="49">
        <v>0</v>
      </c>
      <c r="EU112" s="49">
        <v>381</v>
      </c>
      <c r="EV112" s="49">
        <v>493</v>
      </c>
      <c r="EW112" s="306"/>
      <c r="EX112">
        <v>0</v>
      </c>
      <c r="EY112">
        <v>0</v>
      </c>
      <c r="EZ112">
        <v>1647.15</v>
      </c>
      <c r="FA112" s="414">
        <v>2166.7999999999997</v>
      </c>
      <c r="FB112" s="306"/>
      <c r="FC112" s="49">
        <v>0</v>
      </c>
      <c r="FD112" s="49">
        <v>0</v>
      </c>
      <c r="FE112" s="49">
        <v>137.10000000000002</v>
      </c>
      <c r="FF112" s="49">
        <v>393.2</v>
      </c>
      <c r="FG112" s="306"/>
      <c r="FH112" s="315">
        <v>0</v>
      </c>
      <c r="FI112" s="315">
        <v>0</v>
      </c>
      <c r="FJ112" s="315">
        <v>412.125</v>
      </c>
      <c r="FK112" s="49">
        <v>159.69999999999999</v>
      </c>
      <c r="FL112" s="306"/>
      <c r="FM112" s="315">
        <v>0</v>
      </c>
      <c r="FN112" s="315">
        <v>0</v>
      </c>
      <c r="FO112" s="315">
        <v>145.95000000000002</v>
      </c>
      <c r="FP112" s="49">
        <v>257.60000000000002</v>
      </c>
      <c r="FQ112" s="306"/>
      <c r="FR112" s="49">
        <v>0</v>
      </c>
      <c r="FS112" s="49">
        <v>0</v>
      </c>
      <c r="FT112" s="49">
        <v>333.375</v>
      </c>
      <c r="FU112" s="49">
        <v>354.3</v>
      </c>
      <c r="FV112" s="306"/>
      <c r="FW112" s="49">
        <v>0</v>
      </c>
      <c r="FX112" s="49">
        <v>0</v>
      </c>
      <c r="FY112" s="49">
        <v>45.3</v>
      </c>
      <c r="FZ112" s="49">
        <v>536.5</v>
      </c>
      <c r="GA112" s="306"/>
      <c r="GB112" s="49">
        <v>0</v>
      </c>
      <c r="GC112" s="49">
        <v>0</v>
      </c>
      <c r="GD112" s="49">
        <v>927.67500000000007</v>
      </c>
      <c r="GE112" s="49">
        <v>713.2</v>
      </c>
      <c r="GF112" s="306"/>
      <c r="GG112" s="315">
        <v>0</v>
      </c>
      <c r="GH112" s="315">
        <v>0</v>
      </c>
      <c r="GI112" s="315">
        <v>264</v>
      </c>
      <c r="GJ112" s="49">
        <v>402</v>
      </c>
      <c r="GK112" s="306"/>
      <c r="GL112" s="49">
        <v>0</v>
      </c>
      <c r="GM112" s="49">
        <v>0</v>
      </c>
      <c r="GN112" s="49">
        <v>597.45000000000005</v>
      </c>
      <c r="GO112" s="49">
        <v>0</v>
      </c>
      <c r="GP112" s="306"/>
    </row>
    <row r="113" spans="1:198" ht="18">
      <c r="A113" s="38" t="s">
        <v>3167</v>
      </c>
      <c r="B113" s="45">
        <f t="shared" si="3"/>
        <v>19978.650000000001</v>
      </c>
      <c r="C113" s="41"/>
      <c r="D113" s="49">
        <v>0</v>
      </c>
      <c r="E113" s="49">
        <v>0</v>
      </c>
      <c r="F113" s="49">
        <v>35.475000000000001</v>
      </c>
      <c r="G113" s="49">
        <v>70.7</v>
      </c>
      <c r="H113" s="342"/>
      <c r="I113" s="49">
        <v>0</v>
      </c>
      <c r="J113" s="49">
        <v>0</v>
      </c>
      <c r="K113" s="49">
        <v>43.875</v>
      </c>
      <c r="L113" s="49">
        <v>65</v>
      </c>
      <c r="M113" s="342"/>
      <c r="N113" s="49">
        <v>0</v>
      </c>
      <c r="O113" s="49">
        <v>0</v>
      </c>
      <c r="P113" s="49">
        <v>284.40000000000003</v>
      </c>
      <c r="Q113" s="573">
        <v>318.60000000000002</v>
      </c>
      <c r="R113" s="342"/>
      <c r="S113" s="298">
        <v>0</v>
      </c>
      <c r="T113" s="298">
        <v>0</v>
      </c>
      <c r="U113" s="298">
        <v>0</v>
      </c>
      <c r="V113" s="49">
        <v>367</v>
      </c>
      <c r="W113" s="342"/>
      <c r="X113" s="49">
        <v>0</v>
      </c>
      <c r="Y113" s="49">
        <v>0</v>
      </c>
      <c r="Z113" s="49">
        <v>0</v>
      </c>
      <c r="AA113" s="49">
        <v>317.8</v>
      </c>
      <c r="AB113" s="342"/>
      <c r="AC113" s="49">
        <v>0</v>
      </c>
      <c r="AD113" s="49">
        <v>0</v>
      </c>
      <c r="AE113" s="49">
        <v>0</v>
      </c>
      <c r="AF113" s="49">
        <v>329.2</v>
      </c>
      <c r="AG113" s="342"/>
      <c r="AH113" s="49">
        <v>0</v>
      </c>
      <c r="AI113" s="49">
        <v>0</v>
      </c>
      <c r="AJ113" s="49">
        <v>0</v>
      </c>
      <c r="AK113" s="49">
        <v>222.1</v>
      </c>
      <c r="AL113" s="342"/>
      <c r="AM113" s="49">
        <v>0</v>
      </c>
      <c r="AN113" s="49">
        <v>0</v>
      </c>
      <c r="AO113" s="49">
        <v>0</v>
      </c>
      <c r="AP113" s="49">
        <v>560.4</v>
      </c>
      <c r="AQ113" s="342"/>
      <c r="AR113" s="49">
        <v>0</v>
      </c>
      <c r="AS113" s="49">
        <v>0</v>
      </c>
      <c r="AT113" s="49">
        <v>0</v>
      </c>
      <c r="AU113" s="49">
        <v>190</v>
      </c>
      <c r="AV113" s="342"/>
      <c r="AW113" s="49">
        <v>0</v>
      </c>
      <c r="AX113" s="49">
        <v>0</v>
      </c>
      <c r="AY113" s="49">
        <v>0</v>
      </c>
      <c r="AZ113" s="49">
        <v>169.9</v>
      </c>
      <c r="BA113" s="342"/>
      <c r="BB113" s="49">
        <v>0</v>
      </c>
      <c r="BC113" s="49">
        <v>0</v>
      </c>
      <c r="BD113" s="49">
        <v>0</v>
      </c>
      <c r="BE113" s="49">
        <v>559.4</v>
      </c>
      <c r="BF113" s="342"/>
      <c r="BG113" s="49">
        <v>0</v>
      </c>
      <c r="BH113" s="49">
        <v>0</v>
      </c>
      <c r="BI113" s="49">
        <v>0</v>
      </c>
      <c r="BJ113" s="49">
        <v>458.7</v>
      </c>
      <c r="BK113" s="342"/>
      <c r="BL113" s="49">
        <v>0</v>
      </c>
      <c r="BM113" s="49">
        <v>0</v>
      </c>
      <c r="BN113" s="49">
        <v>0</v>
      </c>
      <c r="BO113" s="49">
        <v>419.79999999999995</v>
      </c>
      <c r="BP113" s="342"/>
      <c r="BQ113" s="49">
        <v>0</v>
      </c>
      <c r="BR113" s="49">
        <v>0</v>
      </c>
      <c r="BS113" s="49">
        <v>0</v>
      </c>
      <c r="BT113" s="49">
        <v>671.5</v>
      </c>
      <c r="BU113" s="306"/>
      <c r="BV113" s="49">
        <v>0</v>
      </c>
      <c r="BW113" s="49">
        <v>0</v>
      </c>
      <c r="BX113" s="49">
        <v>0</v>
      </c>
      <c r="BY113" s="49">
        <v>205.79999999999998</v>
      </c>
      <c r="BZ113" s="342"/>
      <c r="CA113" s="49">
        <v>0</v>
      </c>
      <c r="CB113" s="49">
        <v>0</v>
      </c>
      <c r="CC113" s="49">
        <v>0</v>
      </c>
      <c r="CD113" s="49">
        <v>551.79999999999995</v>
      </c>
      <c r="CE113" s="306"/>
      <c r="CF113" s="315">
        <v>0</v>
      </c>
      <c r="CG113" s="315">
        <v>0</v>
      </c>
      <c r="CH113" s="315">
        <v>0</v>
      </c>
      <c r="CI113" s="49">
        <v>498.5</v>
      </c>
      <c r="CJ113" s="306"/>
      <c r="CK113" s="49">
        <v>0</v>
      </c>
      <c r="CL113" s="49">
        <v>0</v>
      </c>
      <c r="CM113" s="49">
        <v>0</v>
      </c>
      <c r="CN113" s="49">
        <v>355.4</v>
      </c>
      <c r="CO113" s="342"/>
      <c r="CP113" s="49">
        <v>0</v>
      </c>
      <c r="CQ113" s="49">
        <v>0</v>
      </c>
      <c r="CR113" s="49">
        <v>0</v>
      </c>
      <c r="CS113" s="49">
        <v>306.3</v>
      </c>
      <c r="CT113" s="306"/>
      <c r="CU113" s="49">
        <v>0</v>
      </c>
      <c r="CV113" s="49">
        <v>0</v>
      </c>
      <c r="CW113" s="49">
        <v>0</v>
      </c>
      <c r="CX113" s="49">
        <v>276.79999999999995</v>
      </c>
      <c r="CY113" s="342"/>
      <c r="CZ113" s="49">
        <v>0</v>
      </c>
      <c r="DA113" s="49">
        <v>0</v>
      </c>
      <c r="DB113" s="49">
        <v>0</v>
      </c>
      <c r="DC113" s="49">
        <v>49.3</v>
      </c>
      <c r="DD113" s="306"/>
      <c r="DE113" s="49">
        <v>0</v>
      </c>
      <c r="DF113" s="49">
        <v>0</v>
      </c>
      <c r="DG113" s="49">
        <v>0</v>
      </c>
      <c r="DH113" s="298">
        <v>1782.6</v>
      </c>
      <c r="DI113" s="306"/>
      <c r="DJ113" s="298">
        <v>0</v>
      </c>
      <c r="DK113" s="298">
        <v>0</v>
      </c>
      <c r="DL113" s="298">
        <v>0</v>
      </c>
      <c r="DM113" s="49">
        <v>1026.2</v>
      </c>
      <c r="DN113" s="306"/>
      <c r="DO113" s="49">
        <v>0</v>
      </c>
      <c r="DP113" s="49">
        <v>0</v>
      </c>
      <c r="DQ113" s="49">
        <v>0</v>
      </c>
      <c r="DR113" s="49">
        <v>130.30000000000001</v>
      </c>
      <c r="DS113" s="306"/>
      <c r="DT113" s="49">
        <v>0</v>
      </c>
      <c r="DU113" s="49">
        <v>0</v>
      </c>
      <c r="DV113" s="49">
        <v>0</v>
      </c>
      <c r="DW113" s="49">
        <v>374.7</v>
      </c>
      <c r="DX113" s="306"/>
      <c r="DY113" s="49">
        <v>0</v>
      </c>
      <c r="DZ113" s="49">
        <v>0</v>
      </c>
      <c r="EA113" s="49">
        <v>0</v>
      </c>
      <c r="EB113" s="298">
        <v>4048.3000000000006</v>
      </c>
      <c r="EC113" s="306"/>
      <c r="ED113" s="49">
        <v>0</v>
      </c>
      <c r="EE113" s="49">
        <v>0</v>
      </c>
      <c r="EF113" s="49">
        <v>0</v>
      </c>
      <c r="EG113" s="49">
        <v>132</v>
      </c>
      <c r="EH113" s="306"/>
      <c r="EI113" s="49">
        <v>0</v>
      </c>
      <c r="EJ113" s="49">
        <v>0</v>
      </c>
      <c r="EK113" s="49">
        <v>0</v>
      </c>
      <c r="EL113" s="49">
        <v>150</v>
      </c>
      <c r="EM113" s="306"/>
      <c r="EN113" s="49">
        <v>0</v>
      </c>
      <c r="EO113" s="49">
        <v>0</v>
      </c>
      <c r="EP113" s="49">
        <v>0</v>
      </c>
      <c r="EQ113" s="49">
        <v>682.6</v>
      </c>
      <c r="ER113" s="306"/>
      <c r="ES113" s="49">
        <v>0</v>
      </c>
      <c r="ET113" s="49">
        <v>0</v>
      </c>
      <c r="EU113" s="49">
        <v>0</v>
      </c>
      <c r="EV113" s="49">
        <v>422.6</v>
      </c>
      <c r="EW113" s="306"/>
      <c r="EX113">
        <v>0</v>
      </c>
      <c r="EY113">
        <v>0</v>
      </c>
      <c r="EZ113">
        <v>0</v>
      </c>
      <c r="FA113" s="414">
        <v>1585.2</v>
      </c>
      <c r="FB113" s="306"/>
      <c r="FC113" s="49">
        <v>0</v>
      </c>
      <c r="FD113" s="49">
        <v>0</v>
      </c>
      <c r="FE113" s="49">
        <v>0</v>
      </c>
      <c r="FF113" s="49">
        <v>425.59999999999997</v>
      </c>
      <c r="FG113" s="306"/>
      <c r="FH113" s="315">
        <v>0</v>
      </c>
      <c r="FI113" s="315">
        <v>0</v>
      </c>
      <c r="FJ113" s="315">
        <v>0</v>
      </c>
      <c r="FK113" s="49">
        <v>109.2</v>
      </c>
      <c r="FL113" s="306"/>
      <c r="FM113" s="315">
        <v>0</v>
      </c>
      <c r="FN113" s="315">
        <v>0</v>
      </c>
      <c r="FO113" s="315">
        <v>0</v>
      </c>
      <c r="FP113" s="49">
        <v>237.3</v>
      </c>
      <c r="FQ113" s="306"/>
      <c r="FR113" s="49">
        <v>0</v>
      </c>
      <c r="FS113" s="49">
        <v>0</v>
      </c>
      <c r="FT113" s="49">
        <v>0</v>
      </c>
      <c r="FU113" s="49">
        <v>320</v>
      </c>
      <c r="FV113" s="306"/>
      <c r="FW113" s="49">
        <v>0</v>
      </c>
      <c r="FX113" s="49">
        <v>0</v>
      </c>
      <c r="FY113" s="49">
        <v>0</v>
      </c>
      <c r="FZ113" s="49">
        <v>86.8</v>
      </c>
      <c r="GA113" s="306"/>
      <c r="GB113" s="49">
        <v>0</v>
      </c>
      <c r="GC113" s="49">
        <v>0</v>
      </c>
      <c r="GD113" s="49">
        <v>0</v>
      </c>
      <c r="GE113" s="49">
        <v>810</v>
      </c>
      <c r="GF113" s="306"/>
      <c r="GG113" s="315">
        <v>0</v>
      </c>
      <c r="GH113" s="315">
        <v>0</v>
      </c>
      <c r="GI113" s="315">
        <v>0</v>
      </c>
      <c r="GJ113" s="49">
        <v>327.5</v>
      </c>
      <c r="GK113" s="306"/>
      <c r="GL113" s="49">
        <v>0</v>
      </c>
      <c r="GM113" s="49">
        <v>0</v>
      </c>
      <c r="GN113" s="49">
        <v>0</v>
      </c>
      <c r="GO113" s="49">
        <v>0</v>
      </c>
      <c r="GP113" s="306"/>
    </row>
    <row r="114" spans="1:198" ht="18">
      <c r="A114" s="38" t="s">
        <v>3168</v>
      </c>
      <c r="B114" s="45">
        <f t="shared" si="3"/>
        <v>20093.312500000011</v>
      </c>
      <c r="C114" s="41"/>
      <c r="D114" s="49">
        <v>0</v>
      </c>
      <c r="E114" s="49">
        <v>0</v>
      </c>
      <c r="F114" s="49">
        <v>441.1875</v>
      </c>
      <c r="G114" s="49">
        <v>307.3</v>
      </c>
      <c r="H114" s="342"/>
      <c r="I114" s="49">
        <v>0</v>
      </c>
      <c r="J114" s="49">
        <v>0</v>
      </c>
      <c r="K114" s="49">
        <v>434.54999999999995</v>
      </c>
      <c r="L114" s="49">
        <v>491</v>
      </c>
      <c r="M114" s="342"/>
      <c r="N114" s="49">
        <v>0</v>
      </c>
      <c r="O114" s="49">
        <v>0</v>
      </c>
      <c r="P114" s="49">
        <v>382.57500000000005</v>
      </c>
      <c r="Q114" s="573">
        <v>644.5</v>
      </c>
      <c r="R114" s="342"/>
      <c r="S114" s="298">
        <v>0</v>
      </c>
      <c r="T114" s="298">
        <v>0</v>
      </c>
      <c r="U114" s="298">
        <v>0</v>
      </c>
      <c r="V114" s="49">
        <v>501.8</v>
      </c>
      <c r="W114" s="342"/>
      <c r="X114" s="49">
        <v>0</v>
      </c>
      <c r="Y114" s="49">
        <v>0</v>
      </c>
      <c r="Z114" s="49">
        <v>0</v>
      </c>
      <c r="AA114" s="49">
        <v>382</v>
      </c>
      <c r="AB114" s="342"/>
      <c r="AC114" s="49">
        <v>0</v>
      </c>
      <c r="AD114" s="49">
        <v>0</v>
      </c>
      <c r="AE114" s="49">
        <v>0</v>
      </c>
      <c r="AF114" s="49">
        <v>358.20000000000005</v>
      </c>
      <c r="AG114" s="342"/>
      <c r="AH114" s="49">
        <v>0</v>
      </c>
      <c r="AI114" s="49">
        <v>0</v>
      </c>
      <c r="AJ114" s="49">
        <v>0</v>
      </c>
      <c r="AK114" s="49">
        <v>290.5</v>
      </c>
      <c r="AL114" s="342"/>
      <c r="AM114" s="49">
        <v>0</v>
      </c>
      <c r="AN114" s="49">
        <v>0</v>
      </c>
      <c r="AO114" s="49">
        <v>0</v>
      </c>
      <c r="AP114" s="49">
        <v>401.6</v>
      </c>
      <c r="AQ114" s="342"/>
      <c r="AR114" s="49">
        <v>0</v>
      </c>
      <c r="AS114" s="49">
        <v>0</v>
      </c>
      <c r="AT114" s="49">
        <v>0</v>
      </c>
      <c r="AU114" s="49">
        <v>92</v>
      </c>
      <c r="AV114" s="342"/>
      <c r="AW114" s="49">
        <v>0</v>
      </c>
      <c r="AX114" s="49">
        <v>0</v>
      </c>
      <c r="AY114" s="49">
        <v>0</v>
      </c>
      <c r="AZ114" s="49">
        <v>611.80000000000007</v>
      </c>
      <c r="BA114" s="342"/>
      <c r="BB114" s="49">
        <v>0</v>
      </c>
      <c r="BC114" s="49">
        <v>0</v>
      </c>
      <c r="BD114" s="49">
        <v>0</v>
      </c>
      <c r="BE114" s="49">
        <v>153.6</v>
      </c>
      <c r="BF114" s="342"/>
      <c r="BG114" s="49">
        <v>0</v>
      </c>
      <c r="BH114" s="49">
        <v>0</v>
      </c>
      <c r="BI114" s="49">
        <v>0</v>
      </c>
      <c r="BJ114" s="49">
        <v>267.5</v>
      </c>
      <c r="BK114" s="342"/>
      <c r="BL114" s="49">
        <v>0</v>
      </c>
      <c r="BM114" s="49">
        <v>0</v>
      </c>
      <c r="BN114" s="49">
        <v>0</v>
      </c>
      <c r="BO114" s="49">
        <v>230.6</v>
      </c>
      <c r="BP114" s="342"/>
      <c r="BQ114" s="49">
        <v>0</v>
      </c>
      <c r="BR114" s="49">
        <v>0</v>
      </c>
      <c r="BS114" s="49">
        <v>0</v>
      </c>
      <c r="BT114" s="49">
        <v>357.5</v>
      </c>
      <c r="BU114" s="306"/>
      <c r="BV114" s="49">
        <v>0</v>
      </c>
      <c r="BW114" s="49">
        <v>0</v>
      </c>
      <c r="BX114" s="49">
        <v>0</v>
      </c>
      <c r="BY114" s="49">
        <v>497.1</v>
      </c>
      <c r="BZ114" s="342"/>
      <c r="CA114" s="49">
        <v>0</v>
      </c>
      <c r="CB114" s="49">
        <v>0</v>
      </c>
      <c r="CC114" s="49">
        <v>0</v>
      </c>
      <c r="CD114" s="49">
        <v>376.6</v>
      </c>
      <c r="CE114" s="306"/>
      <c r="CF114" s="315">
        <v>0</v>
      </c>
      <c r="CG114" s="315">
        <v>0</v>
      </c>
      <c r="CH114" s="315">
        <v>0</v>
      </c>
      <c r="CI114" s="49">
        <v>357.1</v>
      </c>
      <c r="CJ114" s="306"/>
      <c r="CK114" s="49">
        <v>0</v>
      </c>
      <c r="CL114" s="49">
        <v>0</v>
      </c>
      <c r="CM114" s="49">
        <v>0</v>
      </c>
      <c r="CN114" s="49">
        <v>456.5</v>
      </c>
      <c r="CO114" s="342"/>
      <c r="CP114" s="49">
        <v>0</v>
      </c>
      <c r="CQ114" s="49">
        <v>0</v>
      </c>
      <c r="CR114" s="49">
        <v>0</v>
      </c>
      <c r="CS114" s="49">
        <v>209.60000000000002</v>
      </c>
      <c r="CT114" s="306"/>
      <c r="CU114" s="49">
        <v>0</v>
      </c>
      <c r="CV114" s="49">
        <v>0</v>
      </c>
      <c r="CW114" s="49">
        <v>0</v>
      </c>
      <c r="CX114" s="49">
        <v>431.70000000000005</v>
      </c>
      <c r="CY114" s="342"/>
      <c r="CZ114" s="49">
        <v>0</v>
      </c>
      <c r="DA114" s="49">
        <v>0</v>
      </c>
      <c r="DB114" s="49">
        <v>0</v>
      </c>
      <c r="DC114" s="49">
        <v>220.1</v>
      </c>
      <c r="DD114" s="306"/>
      <c r="DE114" s="49">
        <v>0</v>
      </c>
      <c r="DF114" s="49">
        <v>0</v>
      </c>
      <c r="DG114" s="49">
        <v>0</v>
      </c>
      <c r="DH114" s="298">
        <v>831.6</v>
      </c>
      <c r="DI114" s="306"/>
      <c r="DJ114" s="298">
        <v>0</v>
      </c>
      <c r="DK114" s="298">
        <v>0</v>
      </c>
      <c r="DL114" s="298">
        <v>0</v>
      </c>
      <c r="DM114" s="49">
        <v>651.00000000000011</v>
      </c>
      <c r="DN114" s="306"/>
      <c r="DO114" s="49">
        <v>0</v>
      </c>
      <c r="DP114" s="49">
        <v>0</v>
      </c>
      <c r="DQ114" s="49">
        <v>0</v>
      </c>
      <c r="DR114" s="49">
        <v>495.59999999999997</v>
      </c>
      <c r="DS114" s="306"/>
      <c r="DT114" s="49">
        <v>0</v>
      </c>
      <c r="DU114" s="49">
        <v>0</v>
      </c>
      <c r="DV114" s="49">
        <v>0</v>
      </c>
      <c r="DW114" s="49">
        <v>97.8</v>
      </c>
      <c r="DX114" s="306"/>
      <c r="DY114" s="49">
        <v>0</v>
      </c>
      <c r="DZ114" s="49">
        <v>0</v>
      </c>
      <c r="EA114" s="49">
        <v>0</v>
      </c>
      <c r="EB114" s="298">
        <v>2992.25</v>
      </c>
      <c r="EC114" s="306"/>
      <c r="ED114" s="49">
        <v>0</v>
      </c>
      <c r="EE114" s="49">
        <v>0</v>
      </c>
      <c r="EF114" s="49">
        <v>0</v>
      </c>
      <c r="EG114" s="49">
        <v>118.9</v>
      </c>
      <c r="EH114" s="306"/>
      <c r="EI114" s="49">
        <v>0</v>
      </c>
      <c r="EJ114" s="49">
        <v>0</v>
      </c>
      <c r="EK114" s="49">
        <v>0</v>
      </c>
      <c r="EL114" s="49">
        <v>123.79999999999998</v>
      </c>
      <c r="EM114" s="306"/>
      <c r="EN114" s="49">
        <v>0</v>
      </c>
      <c r="EO114" s="49">
        <v>0</v>
      </c>
      <c r="EP114" s="49">
        <v>0</v>
      </c>
      <c r="EQ114" s="49">
        <v>766.8</v>
      </c>
      <c r="ER114" s="306"/>
      <c r="ES114" s="49">
        <v>0</v>
      </c>
      <c r="ET114" s="49">
        <v>0</v>
      </c>
      <c r="EU114" s="49">
        <v>0</v>
      </c>
      <c r="EV114" s="49">
        <v>604.5</v>
      </c>
      <c r="EW114" s="306"/>
      <c r="EX114">
        <v>0</v>
      </c>
      <c r="EY114">
        <v>0</v>
      </c>
      <c r="EZ114">
        <v>0</v>
      </c>
      <c r="FA114" s="414">
        <v>2255.1999999999998</v>
      </c>
      <c r="FB114" s="306"/>
      <c r="FC114" s="49">
        <v>0</v>
      </c>
      <c r="FD114" s="49">
        <v>0</v>
      </c>
      <c r="FE114" s="49">
        <v>0</v>
      </c>
      <c r="FF114" s="49">
        <v>433.90000000000003</v>
      </c>
      <c r="FG114" s="306"/>
      <c r="FH114" s="315">
        <v>0</v>
      </c>
      <c r="FI114" s="315">
        <v>0</v>
      </c>
      <c r="FJ114" s="315">
        <v>0</v>
      </c>
      <c r="FK114" s="49">
        <v>189.65000000000003</v>
      </c>
      <c r="FL114" s="306"/>
      <c r="FM114" s="315">
        <v>0</v>
      </c>
      <c r="FN114" s="315">
        <v>0</v>
      </c>
      <c r="FO114" s="315">
        <v>0</v>
      </c>
      <c r="FP114" s="49">
        <v>222.9</v>
      </c>
      <c r="FQ114" s="306"/>
      <c r="FR114" s="49">
        <v>0</v>
      </c>
      <c r="FS114" s="49">
        <v>0</v>
      </c>
      <c r="FT114" s="49">
        <v>0</v>
      </c>
      <c r="FU114" s="49">
        <v>232.4</v>
      </c>
      <c r="FV114" s="306"/>
      <c r="FW114" s="49">
        <v>0</v>
      </c>
      <c r="FX114" s="49">
        <v>0</v>
      </c>
      <c r="FY114" s="49">
        <v>0</v>
      </c>
      <c r="FZ114" s="49">
        <v>428.70000000000005</v>
      </c>
      <c r="GA114" s="306"/>
      <c r="GB114" s="49">
        <v>0</v>
      </c>
      <c r="GC114" s="49">
        <v>0</v>
      </c>
      <c r="GD114" s="49">
        <v>0</v>
      </c>
      <c r="GE114" s="49">
        <v>499.9</v>
      </c>
      <c r="GF114" s="306"/>
      <c r="GG114" s="315">
        <v>0</v>
      </c>
      <c r="GH114" s="315">
        <v>0</v>
      </c>
      <c r="GI114" s="315">
        <v>0</v>
      </c>
      <c r="GJ114" s="49">
        <v>251.5</v>
      </c>
      <c r="GK114" s="306"/>
      <c r="GL114" s="49">
        <v>0</v>
      </c>
      <c r="GM114" s="49">
        <v>0</v>
      </c>
      <c r="GN114" s="49">
        <v>0</v>
      </c>
      <c r="GO114" s="49">
        <v>0</v>
      </c>
      <c r="GP114" s="306"/>
    </row>
    <row r="115" spans="1:198" ht="18">
      <c r="A115" s="39" t="s">
        <v>153</v>
      </c>
      <c r="B115" s="45">
        <f t="shared" si="3"/>
        <v>65716.049999999974</v>
      </c>
      <c r="C115" s="41"/>
      <c r="D115" s="49">
        <v>150.69999999999999</v>
      </c>
      <c r="E115" s="49">
        <v>313.64999999999998</v>
      </c>
      <c r="F115" s="49">
        <v>405.07499999999993</v>
      </c>
      <c r="G115" s="49">
        <v>156.79999999999998</v>
      </c>
      <c r="H115" s="342"/>
      <c r="I115" s="49">
        <v>56.375000000000085</v>
      </c>
      <c r="J115" s="49">
        <v>25.350000000000023</v>
      </c>
      <c r="K115" s="49">
        <v>258.07500000000005</v>
      </c>
      <c r="L115" s="49">
        <v>175.1</v>
      </c>
      <c r="M115" s="342"/>
      <c r="N115" s="49">
        <v>164.29999999999995</v>
      </c>
      <c r="O115" s="49">
        <v>30.6</v>
      </c>
      <c r="P115" s="49">
        <v>727.34999999999991</v>
      </c>
      <c r="Q115" s="573">
        <v>975.4</v>
      </c>
      <c r="R115" s="342"/>
      <c r="S115" s="298">
        <v>70.900000000000091</v>
      </c>
      <c r="T115" s="298">
        <v>69.199999999999932</v>
      </c>
      <c r="U115" s="298">
        <v>166.57499999999999</v>
      </c>
      <c r="V115" s="49">
        <v>192</v>
      </c>
      <c r="W115" s="342"/>
      <c r="X115" s="49">
        <v>76.125</v>
      </c>
      <c r="Y115" s="49">
        <v>204.25</v>
      </c>
      <c r="Z115" s="49">
        <v>304.95000000000005</v>
      </c>
      <c r="AA115" s="49">
        <v>375.4</v>
      </c>
      <c r="AB115" s="342"/>
      <c r="AC115" s="49">
        <v>231.15</v>
      </c>
      <c r="AD115" s="49">
        <v>455.04999999999995</v>
      </c>
      <c r="AE115" s="49">
        <v>485.92499999999995</v>
      </c>
      <c r="AF115" s="49">
        <v>211.15000000000003</v>
      </c>
      <c r="AG115" s="342"/>
      <c r="AH115" s="49">
        <v>217.00000000000011</v>
      </c>
      <c r="AI115" s="49">
        <v>399.29999999999973</v>
      </c>
      <c r="AJ115" s="49">
        <v>1001.1750000000001</v>
      </c>
      <c r="AK115" s="49">
        <v>1073.7</v>
      </c>
      <c r="AL115" s="342"/>
      <c r="AM115" s="49">
        <v>99.950000000000045</v>
      </c>
      <c r="AN115" s="49">
        <v>274.00000000000045</v>
      </c>
      <c r="AO115" s="49">
        <v>162.75</v>
      </c>
      <c r="AP115" s="49">
        <v>361.7</v>
      </c>
      <c r="AQ115" s="342"/>
      <c r="AR115" s="49">
        <v>41.700000000000045</v>
      </c>
      <c r="AS115" s="49">
        <v>68.25</v>
      </c>
      <c r="AT115" s="49">
        <v>13.649999999999999</v>
      </c>
      <c r="AU115" s="49">
        <v>174.5</v>
      </c>
      <c r="AV115" s="342"/>
      <c r="AW115" s="49">
        <v>176.65000000000009</v>
      </c>
      <c r="AX115" s="49">
        <v>553.80000000000109</v>
      </c>
      <c r="AY115" s="49">
        <v>704.85</v>
      </c>
      <c r="AZ115" s="49">
        <v>1062</v>
      </c>
      <c r="BA115" s="342"/>
      <c r="BB115" s="49">
        <v>41.224999999999909</v>
      </c>
      <c r="BC115" s="49">
        <v>223.9</v>
      </c>
      <c r="BD115" s="49">
        <v>233.02499999999998</v>
      </c>
      <c r="BE115" s="49">
        <v>147</v>
      </c>
      <c r="BF115" s="342"/>
      <c r="BG115" s="49">
        <v>47.299999999999955</v>
      </c>
      <c r="BH115" s="49">
        <v>75.349999999999994</v>
      </c>
      <c r="BI115" s="49">
        <v>255.22500000000002</v>
      </c>
      <c r="BJ115" s="49">
        <v>114.7</v>
      </c>
      <c r="BK115" s="342"/>
      <c r="BL115" s="49">
        <v>61.974999999999682</v>
      </c>
      <c r="BM115" s="49">
        <v>35.1</v>
      </c>
      <c r="BN115" s="49">
        <v>205.04999999999998</v>
      </c>
      <c r="BO115" s="49">
        <v>209.6</v>
      </c>
      <c r="BP115" s="342"/>
      <c r="BQ115" s="49">
        <v>60.899999999999636</v>
      </c>
      <c r="BR115" s="49">
        <v>191.50000000000091</v>
      </c>
      <c r="BS115" s="49">
        <v>191.32499999999999</v>
      </c>
      <c r="BT115" s="49">
        <v>387.5</v>
      </c>
      <c r="BU115" s="306"/>
      <c r="BV115" s="49">
        <v>132.69999999999959</v>
      </c>
      <c r="BW115" s="49">
        <v>274.60000000000082</v>
      </c>
      <c r="BX115" s="49">
        <v>642.44999999999993</v>
      </c>
      <c r="BY115" s="49">
        <v>292.5</v>
      </c>
      <c r="BZ115" s="342"/>
      <c r="CA115" s="49">
        <v>34.124999999999773</v>
      </c>
      <c r="CB115" s="49">
        <v>123.00000000000091</v>
      </c>
      <c r="CC115" s="49">
        <v>223.35000000000002</v>
      </c>
      <c r="CD115" s="49">
        <v>379.6</v>
      </c>
      <c r="CE115" s="306"/>
      <c r="CF115" s="315">
        <v>58.924999999999727</v>
      </c>
      <c r="CG115" s="315">
        <v>224.94999999999982</v>
      </c>
      <c r="CH115" s="315">
        <v>239.54999999999998</v>
      </c>
      <c r="CI115" s="49">
        <v>567.4</v>
      </c>
      <c r="CJ115" s="306"/>
      <c r="CK115" s="49">
        <v>42.674999999999727</v>
      </c>
      <c r="CL115" s="49">
        <v>135.15</v>
      </c>
      <c r="CM115" s="49">
        <v>198</v>
      </c>
      <c r="CN115" s="49">
        <v>644.04999999999984</v>
      </c>
      <c r="CO115" s="342"/>
      <c r="CP115" s="49">
        <v>97.250000000000227</v>
      </c>
      <c r="CQ115" s="49">
        <v>202</v>
      </c>
      <c r="CR115" s="49">
        <v>336.375</v>
      </c>
      <c r="CS115" s="49">
        <v>522.79999999999995</v>
      </c>
      <c r="CT115" s="306"/>
      <c r="CU115" s="49">
        <v>114.47500000000082</v>
      </c>
      <c r="CV115" s="49">
        <v>256.04999999999927</v>
      </c>
      <c r="CW115" s="49">
        <v>659.17499999999995</v>
      </c>
      <c r="CX115" s="49">
        <v>740.5</v>
      </c>
      <c r="CY115" s="342"/>
      <c r="CZ115" s="49">
        <v>53.425000000000637</v>
      </c>
      <c r="DA115" s="49">
        <v>0</v>
      </c>
      <c r="DB115" s="49">
        <v>21.599999999999998</v>
      </c>
      <c r="DC115" s="49">
        <v>23.1</v>
      </c>
      <c r="DD115" s="306"/>
      <c r="DE115" s="49">
        <v>517.625</v>
      </c>
      <c r="DF115" s="49">
        <v>1718.800000000002</v>
      </c>
      <c r="DG115" s="49">
        <v>2977.5000000000005</v>
      </c>
      <c r="DH115" s="298">
        <v>3264.1000000000004</v>
      </c>
      <c r="DI115" s="306"/>
      <c r="DJ115" s="298">
        <v>184.90000000000055</v>
      </c>
      <c r="DK115" s="298">
        <v>350.20000000000164</v>
      </c>
      <c r="DL115" s="298">
        <v>516.52500000000009</v>
      </c>
      <c r="DM115" s="49">
        <v>797.94999999999993</v>
      </c>
      <c r="DN115" s="306"/>
      <c r="DO115" s="49">
        <v>192.47500000000036</v>
      </c>
      <c r="DP115" s="49">
        <v>463.94999999999982</v>
      </c>
      <c r="DQ115" s="49">
        <v>504.37499999999989</v>
      </c>
      <c r="DR115" s="49">
        <v>466.39999999999992</v>
      </c>
      <c r="DS115" s="306"/>
      <c r="DT115" s="49">
        <v>0</v>
      </c>
      <c r="DU115" s="49">
        <v>0</v>
      </c>
      <c r="DV115" s="49">
        <v>0</v>
      </c>
      <c r="DW115" s="49">
        <v>150.19999999999999</v>
      </c>
      <c r="DX115" s="306"/>
      <c r="DY115" s="49">
        <v>972.724999999994</v>
      </c>
      <c r="DZ115" s="49">
        <v>1843.5250000000015</v>
      </c>
      <c r="EA115" s="49">
        <v>3461.25</v>
      </c>
      <c r="EB115" s="298">
        <v>3812.7</v>
      </c>
      <c r="EC115" s="306"/>
      <c r="ED115" s="49">
        <v>94</v>
      </c>
      <c r="EE115" s="49">
        <v>116.55000000000473</v>
      </c>
      <c r="EF115" s="49">
        <v>2.7</v>
      </c>
      <c r="EG115" s="49">
        <v>412.00000000000006</v>
      </c>
      <c r="EH115" s="306"/>
      <c r="EI115" s="49">
        <v>102.47500000000036</v>
      </c>
      <c r="EJ115" s="49">
        <v>351.65000000000327</v>
      </c>
      <c r="EK115" s="49">
        <v>375.45000000000005</v>
      </c>
      <c r="EL115" s="49">
        <v>448.90000000000003</v>
      </c>
      <c r="EM115" s="306"/>
      <c r="EN115" s="49">
        <v>0</v>
      </c>
      <c r="EO115" s="49">
        <v>151.20000000000073</v>
      </c>
      <c r="EP115" s="49">
        <v>443.09999999999997</v>
      </c>
      <c r="EQ115" s="49">
        <v>560.79999999999995</v>
      </c>
      <c r="ER115" s="306"/>
      <c r="ES115" s="49">
        <v>68.975000000000364</v>
      </c>
      <c r="ET115" s="49">
        <v>0</v>
      </c>
      <c r="EU115" s="49">
        <v>281.77500000000003</v>
      </c>
      <c r="EV115" s="49">
        <v>406.6</v>
      </c>
      <c r="EW115" s="306"/>
      <c r="EX115">
        <v>1225.7999999999997</v>
      </c>
      <c r="EY115">
        <v>2252.2000000000025</v>
      </c>
      <c r="EZ115">
        <v>2421.6749999999997</v>
      </c>
      <c r="FA115" s="414">
        <v>2357.4</v>
      </c>
      <c r="FB115" s="306"/>
      <c r="FC115" s="49">
        <v>57.175000000001091</v>
      </c>
      <c r="FD115" s="49">
        <v>78.750000000003638</v>
      </c>
      <c r="FE115" s="49">
        <v>135.52499999999998</v>
      </c>
      <c r="FF115" s="49">
        <v>443.40000000000003</v>
      </c>
      <c r="FG115" s="306"/>
      <c r="FH115" s="315">
        <v>106.65000000000146</v>
      </c>
      <c r="FI115" s="315">
        <v>85.7</v>
      </c>
      <c r="FJ115" s="315">
        <v>303.45000000000005</v>
      </c>
      <c r="FK115" s="49">
        <v>250.4</v>
      </c>
      <c r="FL115" s="306"/>
      <c r="FM115" s="315">
        <v>130.90000000000146</v>
      </c>
      <c r="FN115" s="315">
        <v>117.17500000000109</v>
      </c>
      <c r="FO115" s="315">
        <v>151.35000000000002</v>
      </c>
      <c r="FP115" s="49">
        <v>174.20000000000002</v>
      </c>
      <c r="FQ115" s="306"/>
      <c r="FR115" s="49">
        <v>93.500000000001819</v>
      </c>
      <c r="FS115" s="49">
        <v>227</v>
      </c>
      <c r="FT115" s="49">
        <v>406.57500000000005</v>
      </c>
      <c r="FU115" s="49">
        <v>459.35</v>
      </c>
      <c r="FV115" s="306"/>
      <c r="FW115" s="49">
        <v>0</v>
      </c>
      <c r="FX115" s="49">
        <v>177.5</v>
      </c>
      <c r="FY115" s="49">
        <v>157.20000000000002</v>
      </c>
      <c r="FZ115" s="49">
        <v>651.30000000000007</v>
      </c>
      <c r="GA115" s="306"/>
      <c r="GB115" s="49">
        <v>319.82500000000437</v>
      </c>
      <c r="GC115" s="49">
        <v>533.44999999996435</v>
      </c>
      <c r="GD115" s="49">
        <v>959.32499999999993</v>
      </c>
      <c r="GE115" s="49">
        <v>1127.8</v>
      </c>
      <c r="GF115" s="306"/>
      <c r="GG115" s="315">
        <v>76.625</v>
      </c>
      <c r="GH115" s="315">
        <v>244.75</v>
      </c>
      <c r="GI115" s="315">
        <v>286.5</v>
      </c>
      <c r="GJ115" s="49">
        <v>305</v>
      </c>
      <c r="GK115" s="306"/>
      <c r="GL115" s="49">
        <v>0</v>
      </c>
      <c r="GM115" s="49">
        <v>0</v>
      </c>
      <c r="GN115" s="49">
        <v>1000.3499999999999</v>
      </c>
      <c r="GO115" s="49">
        <v>0</v>
      </c>
      <c r="GP115" s="306"/>
    </row>
    <row r="116" spans="1:198" ht="18">
      <c r="A116" s="39" t="s">
        <v>2090</v>
      </c>
      <c r="B116" s="45">
        <f t="shared" si="3"/>
        <v>52265.162499999991</v>
      </c>
      <c r="C116" s="41"/>
      <c r="D116" s="49">
        <v>118.6</v>
      </c>
      <c r="E116" s="49">
        <v>219.25</v>
      </c>
      <c r="F116" s="49">
        <v>126.375</v>
      </c>
      <c r="G116" s="49">
        <v>497.29999999999995</v>
      </c>
      <c r="H116" s="342"/>
      <c r="I116" s="49">
        <v>19.249999999999943</v>
      </c>
      <c r="J116" s="49">
        <v>45.449999999999989</v>
      </c>
      <c r="K116" s="49">
        <v>103.5</v>
      </c>
      <c r="L116" s="49">
        <v>242.5</v>
      </c>
      <c r="M116" s="342"/>
      <c r="N116" s="49">
        <v>122.20000000000016</v>
      </c>
      <c r="O116" s="49">
        <v>106.85</v>
      </c>
      <c r="P116" s="49">
        <v>521.17499999999995</v>
      </c>
      <c r="Q116" s="573">
        <v>477.79999999999995</v>
      </c>
      <c r="R116" s="342"/>
      <c r="S116" s="298">
        <v>0</v>
      </c>
      <c r="T116" s="298">
        <v>211.65000000000009</v>
      </c>
      <c r="U116" s="298">
        <v>292.79999999999995</v>
      </c>
      <c r="V116" s="49">
        <v>246.6</v>
      </c>
      <c r="W116" s="342"/>
      <c r="X116" s="49">
        <v>0</v>
      </c>
      <c r="Y116" s="49">
        <v>191.60000000000014</v>
      </c>
      <c r="Z116" s="49">
        <v>324.26249999999999</v>
      </c>
      <c r="AA116" s="49">
        <v>508.59999999999997</v>
      </c>
      <c r="AB116" s="342"/>
      <c r="AC116" s="49">
        <v>0</v>
      </c>
      <c r="AD116" s="49">
        <v>382.90000000000009</v>
      </c>
      <c r="AE116" s="49">
        <v>291.52500000000003</v>
      </c>
      <c r="AF116" s="49">
        <v>449.5</v>
      </c>
      <c r="AG116" s="342"/>
      <c r="AH116" s="49">
        <v>0</v>
      </c>
      <c r="AI116" s="49">
        <v>231.30000000000018</v>
      </c>
      <c r="AJ116" s="49">
        <v>792.52500000000009</v>
      </c>
      <c r="AK116" s="49">
        <v>600.79999999999995</v>
      </c>
      <c r="AL116" s="342"/>
      <c r="AM116" s="49">
        <v>0</v>
      </c>
      <c r="AN116" s="49">
        <v>348.65000000000055</v>
      </c>
      <c r="AO116" s="49">
        <v>387.22500000000002</v>
      </c>
      <c r="AP116" s="49">
        <v>540.80000000000007</v>
      </c>
      <c r="AQ116" s="342"/>
      <c r="AR116" s="49">
        <v>0</v>
      </c>
      <c r="AS116" s="49">
        <v>178.05</v>
      </c>
      <c r="AT116" s="49">
        <v>212.39999999999998</v>
      </c>
      <c r="AU116" s="49">
        <v>162.5</v>
      </c>
      <c r="AV116" s="342"/>
      <c r="AW116" s="49">
        <v>0</v>
      </c>
      <c r="AX116" s="49">
        <v>386.45000000000027</v>
      </c>
      <c r="AY116" s="49">
        <v>491.54999999999995</v>
      </c>
      <c r="AZ116" s="49">
        <v>414.7</v>
      </c>
      <c r="BA116" s="342"/>
      <c r="BB116" s="49">
        <v>0</v>
      </c>
      <c r="BC116" s="49">
        <v>275.60000000000002</v>
      </c>
      <c r="BD116" s="49">
        <v>246.90000000000003</v>
      </c>
      <c r="BE116" s="49">
        <v>383</v>
      </c>
      <c r="BF116" s="342"/>
      <c r="BG116" s="49">
        <v>0</v>
      </c>
      <c r="BH116" s="49">
        <v>192.59999999999997</v>
      </c>
      <c r="BI116" s="49">
        <v>343.72500000000002</v>
      </c>
      <c r="BJ116" s="49">
        <v>361.1</v>
      </c>
      <c r="BK116" s="342"/>
      <c r="BL116" s="49">
        <v>0</v>
      </c>
      <c r="BM116" s="49">
        <v>187.75</v>
      </c>
      <c r="BN116" s="49">
        <v>200.10000000000002</v>
      </c>
      <c r="BO116" s="49">
        <v>519.79999999999995</v>
      </c>
      <c r="BP116" s="342"/>
      <c r="BQ116" s="49">
        <v>0</v>
      </c>
      <c r="BR116" s="49">
        <v>322.59999999999991</v>
      </c>
      <c r="BS116" s="49">
        <v>304.46249999999998</v>
      </c>
      <c r="BT116" s="49">
        <v>594.29999999999995</v>
      </c>
      <c r="BU116" s="306"/>
      <c r="BV116" s="49">
        <v>0</v>
      </c>
      <c r="BW116" s="49">
        <v>197.04999999999927</v>
      </c>
      <c r="BX116" s="49">
        <v>432.15</v>
      </c>
      <c r="BY116" s="49">
        <v>424</v>
      </c>
      <c r="BZ116" s="342"/>
      <c r="CA116" s="49">
        <v>0</v>
      </c>
      <c r="CB116" s="49">
        <v>309.19999999999891</v>
      </c>
      <c r="CC116" s="49">
        <v>276.07500000000005</v>
      </c>
      <c r="CD116" s="49">
        <v>618.80000000000007</v>
      </c>
      <c r="CE116" s="306"/>
      <c r="CF116" s="315">
        <v>0</v>
      </c>
      <c r="CG116" s="315">
        <v>170.20000000000073</v>
      </c>
      <c r="CH116" s="315">
        <v>79.125000000000014</v>
      </c>
      <c r="CI116" s="49">
        <v>553.5</v>
      </c>
      <c r="CJ116" s="306"/>
      <c r="CK116" s="49">
        <v>0</v>
      </c>
      <c r="CL116" s="49">
        <v>166.84999999999997</v>
      </c>
      <c r="CM116" s="49">
        <v>180.67500000000001</v>
      </c>
      <c r="CN116" s="49">
        <v>551.4</v>
      </c>
      <c r="CO116" s="342"/>
      <c r="CP116" s="49">
        <v>0</v>
      </c>
      <c r="CQ116" s="49">
        <v>265.60000000000218</v>
      </c>
      <c r="CR116" s="49">
        <v>258.14999999999998</v>
      </c>
      <c r="CS116" s="49">
        <v>596.30000000000007</v>
      </c>
      <c r="CT116" s="306"/>
      <c r="CU116" s="49">
        <v>0</v>
      </c>
      <c r="CV116" s="49">
        <v>114.75000000000182</v>
      </c>
      <c r="CW116" s="49">
        <v>520.72499999999991</v>
      </c>
      <c r="CX116" s="49">
        <v>391.3</v>
      </c>
      <c r="CY116" s="342"/>
      <c r="CZ116" s="49">
        <v>0</v>
      </c>
      <c r="DA116" s="49">
        <v>109.5</v>
      </c>
      <c r="DB116" s="49">
        <v>31.875</v>
      </c>
      <c r="DC116" s="49">
        <v>0</v>
      </c>
      <c r="DD116" s="306"/>
      <c r="DE116" s="49">
        <v>0</v>
      </c>
      <c r="DF116" s="49">
        <v>619.89999999999964</v>
      </c>
      <c r="DG116" s="49">
        <v>2157.5624999999991</v>
      </c>
      <c r="DH116" s="298">
        <v>1782.6</v>
      </c>
      <c r="DI116" s="306"/>
      <c r="DJ116" s="298">
        <v>0</v>
      </c>
      <c r="DK116" s="298">
        <v>373.60000000000036</v>
      </c>
      <c r="DL116" s="298">
        <v>362.4</v>
      </c>
      <c r="DM116" s="49">
        <v>733.4</v>
      </c>
      <c r="DN116" s="306"/>
      <c r="DO116" s="49">
        <v>0</v>
      </c>
      <c r="DP116" s="49">
        <v>349.65000000000055</v>
      </c>
      <c r="DQ116" s="49">
        <v>216.52499999999998</v>
      </c>
      <c r="DR116" s="49">
        <v>457.29999999999995</v>
      </c>
      <c r="DS116" s="306"/>
      <c r="DT116" s="49">
        <v>0</v>
      </c>
      <c r="DU116" s="49">
        <v>0</v>
      </c>
      <c r="DV116" s="49">
        <v>0</v>
      </c>
      <c r="DW116" s="49">
        <v>49.800000000000004</v>
      </c>
      <c r="DX116" s="306"/>
      <c r="DY116" s="49">
        <v>0</v>
      </c>
      <c r="DZ116" s="49">
        <v>2123.2750000000042</v>
      </c>
      <c r="EA116" s="49">
        <v>3507.1499999999992</v>
      </c>
      <c r="EB116" s="298">
        <v>3488.0000000000005</v>
      </c>
      <c r="EC116" s="306"/>
      <c r="ED116" s="49">
        <v>0</v>
      </c>
      <c r="EE116" s="49">
        <v>109.90000000000509</v>
      </c>
      <c r="EF116" s="49">
        <v>99.75</v>
      </c>
      <c r="EG116" s="49">
        <v>370.2</v>
      </c>
      <c r="EH116" s="306"/>
      <c r="EI116" s="49">
        <v>0</v>
      </c>
      <c r="EJ116" s="49">
        <v>110.20000000000437</v>
      </c>
      <c r="EK116" s="49">
        <v>437.36249999999995</v>
      </c>
      <c r="EL116" s="49">
        <v>149.00000000000003</v>
      </c>
      <c r="EM116" s="306"/>
      <c r="EN116" s="49">
        <v>0</v>
      </c>
      <c r="EO116" s="49">
        <v>262.95000000000437</v>
      </c>
      <c r="EP116" s="49">
        <v>418.53749999999997</v>
      </c>
      <c r="EQ116" s="49">
        <v>863.00000000000011</v>
      </c>
      <c r="ER116" s="306"/>
      <c r="ES116" s="49">
        <v>0</v>
      </c>
      <c r="ET116" s="49">
        <v>192.35000000000036</v>
      </c>
      <c r="EU116" s="49">
        <v>275.625</v>
      </c>
      <c r="EV116" s="49">
        <v>423.2</v>
      </c>
      <c r="EW116" s="306"/>
      <c r="EX116">
        <v>0</v>
      </c>
      <c r="EY116">
        <v>1316.9000000000033</v>
      </c>
      <c r="EZ116">
        <v>1202.6249999999998</v>
      </c>
      <c r="FA116" s="414">
        <v>2033.4</v>
      </c>
      <c r="FB116" s="306"/>
      <c r="FC116" s="49">
        <v>0</v>
      </c>
      <c r="FD116" s="49">
        <v>62.450000000002547</v>
      </c>
      <c r="FE116" s="49">
        <v>307.23750000000001</v>
      </c>
      <c r="FF116" s="49">
        <v>328.79999999999995</v>
      </c>
      <c r="FG116" s="306"/>
      <c r="FH116" s="315">
        <v>0</v>
      </c>
      <c r="FI116" s="315">
        <v>137.69999999999999</v>
      </c>
      <c r="FJ116" s="315">
        <v>179.54999999999998</v>
      </c>
      <c r="FK116" s="49">
        <v>283.90000000000003</v>
      </c>
      <c r="FL116" s="306"/>
      <c r="FM116" s="315">
        <v>0</v>
      </c>
      <c r="FN116" s="315">
        <v>82.625000000003638</v>
      </c>
      <c r="FO116" s="315">
        <v>274.83749999999998</v>
      </c>
      <c r="FP116" s="49">
        <v>254.5</v>
      </c>
      <c r="FQ116" s="306"/>
      <c r="FR116" s="49">
        <v>0</v>
      </c>
      <c r="FS116" s="49">
        <v>146.84999999999997</v>
      </c>
      <c r="FT116" s="49">
        <v>295.8</v>
      </c>
      <c r="FU116" s="49">
        <v>524.20000000000005</v>
      </c>
      <c r="FV116" s="306"/>
      <c r="FW116" s="49">
        <v>0</v>
      </c>
      <c r="FX116" s="49">
        <v>90.500000000003638</v>
      </c>
      <c r="FY116" s="49">
        <v>22.049999999999997</v>
      </c>
      <c r="FZ116" s="49">
        <v>159.00000000000003</v>
      </c>
      <c r="GA116" s="306"/>
      <c r="GB116" s="49">
        <v>0</v>
      </c>
      <c r="GC116" s="49">
        <v>582.14999999996576</v>
      </c>
      <c r="GD116" s="49">
        <v>802.65000000000009</v>
      </c>
      <c r="GE116" s="49">
        <v>1279.9000000000001</v>
      </c>
      <c r="GF116" s="306"/>
      <c r="GG116" s="315">
        <v>0</v>
      </c>
      <c r="GH116" s="315">
        <v>163.5</v>
      </c>
      <c r="GI116" s="315">
        <v>170.625</v>
      </c>
      <c r="GJ116" s="49">
        <v>242.5</v>
      </c>
      <c r="GK116" s="306"/>
      <c r="GL116" s="49">
        <v>0</v>
      </c>
      <c r="GM116" s="49">
        <v>0</v>
      </c>
      <c r="GN116" s="49">
        <v>961.875</v>
      </c>
      <c r="GO116" s="49">
        <v>0</v>
      </c>
      <c r="GP116" s="306"/>
    </row>
    <row r="117" spans="1:198" ht="18">
      <c r="A117" s="40" t="s">
        <v>631</v>
      </c>
      <c r="B117" s="45">
        <f t="shared" si="3"/>
        <v>57006.199999999961</v>
      </c>
      <c r="C117" s="41"/>
      <c r="D117" s="49">
        <v>119.07499999999999</v>
      </c>
      <c r="E117" s="49">
        <v>123.65</v>
      </c>
      <c r="F117" s="49">
        <v>277.64999999999998</v>
      </c>
      <c r="G117" s="49">
        <v>76</v>
      </c>
      <c r="H117" s="342"/>
      <c r="I117" s="49">
        <v>73.950000000000045</v>
      </c>
      <c r="J117" s="49">
        <v>13.500000000000028</v>
      </c>
      <c r="K117" s="49">
        <v>115.5</v>
      </c>
      <c r="L117" s="49">
        <v>102.8</v>
      </c>
      <c r="M117" s="342"/>
      <c r="N117" s="49">
        <v>197.67499999999984</v>
      </c>
      <c r="O117" s="49">
        <v>146.75</v>
      </c>
      <c r="P117" s="49">
        <v>547.23750000000007</v>
      </c>
      <c r="Q117" s="573">
        <v>562.19999999999993</v>
      </c>
      <c r="R117" s="342"/>
      <c r="S117" s="298">
        <v>43.5</v>
      </c>
      <c r="T117" s="298">
        <v>66.299999999999841</v>
      </c>
      <c r="U117" s="298">
        <v>63.824999999999996</v>
      </c>
      <c r="V117" s="49">
        <v>147</v>
      </c>
      <c r="W117" s="342"/>
      <c r="X117" s="49">
        <v>75.400000000000205</v>
      </c>
      <c r="Y117" s="49">
        <v>162.70000000000005</v>
      </c>
      <c r="Z117" s="49">
        <v>381.75</v>
      </c>
      <c r="AA117" s="49">
        <v>312.10000000000002</v>
      </c>
      <c r="AB117" s="342"/>
      <c r="AC117" s="49">
        <v>225.00000000000011</v>
      </c>
      <c r="AD117" s="49">
        <v>300.54999999999995</v>
      </c>
      <c r="AE117" s="49">
        <v>775.72499999999991</v>
      </c>
      <c r="AF117" s="49">
        <v>223.7</v>
      </c>
      <c r="AG117" s="342"/>
      <c r="AH117" s="49">
        <v>170.59999999999991</v>
      </c>
      <c r="AI117" s="49">
        <v>205.10000000000036</v>
      </c>
      <c r="AJ117" s="49">
        <v>337.72500000000002</v>
      </c>
      <c r="AK117" s="49">
        <v>545.80000000000007</v>
      </c>
      <c r="AL117" s="342"/>
      <c r="AM117" s="49">
        <v>63.274999999999977</v>
      </c>
      <c r="AN117" s="49">
        <v>152.24999999999955</v>
      </c>
      <c r="AO117" s="49">
        <v>286.64999999999998</v>
      </c>
      <c r="AP117" s="49">
        <v>253.35</v>
      </c>
      <c r="AQ117" s="342"/>
      <c r="AR117" s="49">
        <v>0</v>
      </c>
      <c r="AS117" s="49">
        <v>63.75</v>
      </c>
      <c r="AT117" s="49">
        <v>18.899999999999999</v>
      </c>
      <c r="AU117" s="49">
        <v>161.6</v>
      </c>
      <c r="AV117" s="342"/>
      <c r="AW117" s="49">
        <v>258.20000000000027</v>
      </c>
      <c r="AX117" s="49">
        <v>223.49999999999955</v>
      </c>
      <c r="AY117" s="49">
        <v>618.00000000000011</v>
      </c>
      <c r="AZ117" s="49">
        <v>244.39999999999998</v>
      </c>
      <c r="BA117" s="342"/>
      <c r="BB117" s="49">
        <v>65.724999999999909</v>
      </c>
      <c r="BC117" s="49">
        <v>136.30000000000001</v>
      </c>
      <c r="BD117" s="49">
        <v>271.42499999999995</v>
      </c>
      <c r="BE117" s="49">
        <v>102.9</v>
      </c>
      <c r="BF117" s="342"/>
      <c r="BG117" s="49">
        <v>40.199999999999818</v>
      </c>
      <c r="BH117" s="49">
        <v>84.699999999999989</v>
      </c>
      <c r="BI117" s="49">
        <v>212.625</v>
      </c>
      <c r="BJ117" s="49">
        <v>175.3</v>
      </c>
      <c r="BK117" s="342"/>
      <c r="BL117" s="49">
        <v>11.375000000000227</v>
      </c>
      <c r="BM117" s="49">
        <v>21</v>
      </c>
      <c r="BN117" s="49">
        <v>181.875</v>
      </c>
      <c r="BO117" s="49">
        <v>287.8</v>
      </c>
      <c r="BP117" s="342"/>
      <c r="BQ117" s="49">
        <v>39.275000000000318</v>
      </c>
      <c r="BR117" s="49">
        <v>154.54999999999973</v>
      </c>
      <c r="BS117" s="49">
        <v>166.5</v>
      </c>
      <c r="BT117" s="49">
        <v>411.5</v>
      </c>
      <c r="BU117" s="306"/>
      <c r="BV117" s="49">
        <v>206.82500000000005</v>
      </c>
      <c r="BW117" s="49">
        <v>205.44999999999982</v>
      </c>
      <c r="BX117" s="49">
        <v>524.25</v>
      </c>
      <c r="BY117" s="49">
        <v>578.40000000000009</v>
      </c>
      <c r="BZ117" s="342"/>
      <c r="CA117" s="49">
        <v>35.350000000000136</v>
      </c>
      <c r="CB117" s="49">
        <v>69.900000000000091</v>
      </c>
      <c r="CC117" s="49">
        <v>212.02499999999998</v>
      </c>
      <c r="CD117" s="49">
        <v>356</v>
      </c>
      <c r="CE117" s="306"/>
      <c r="CF117" s="315">
        <v>0</v>
      </c>
      <c r="CG117" s="315">
        <v>186.99999999999955</v>
      </c>
      <c r="CH117" s="315">
        <v>215.70000000000002</v>
      </c>
      <c r="CI117" s="49">
        <v>636.6</v>
      </c>
      <c r="CJ117" s="306"/>
      <c r="CK117" s="49">
        <v>98.999999999999773</v>
      </c>
      <c r="CL117" s="49">
        <v>224.69999999999996</v>
      </c>
      <c r="CM117" s="49">
        <v>164.55</v>
      </c>
      <c r="CN117" s="49">
        <v>548.1</v>
      </c>
      <c r="CO117" s="342"/>
      <c r="CP117" s="49">
        <v>155.75</v>
      </c>
      <c r="CQ117" s="49">
        <v>255.94999999999982</v>
      </c>
      <c r="CR117" s="49">
        <v>422.54999999999995</v>
      </c>
      <c r="CS117" s="49">
        <v>436.6</v>
      </c>
      <c r="CT117" s="306"/>
      <c r="CU117" s="49">
        <v>189.92500000000018</v>
      </c>
      <c r="CV117" s="49">
        <v>195.25000000000091</v>
      </c>
      <c r="CW117" s="49">
        <v>309.75</v>
      </c>
      <c r="CX117" s="49">
        <v>789.5</v>
      </c>
      <c r="CY117" s="342"/>
      <c r="CZ117" s="49">
        <v>29.999999999999545</v>
      </c>
      <c r="DA117" s="49">
        <v>48.75</v>
      </c>
      <c r="DB117" s="49">
        <v>0</v>
      </c>
      <c r="DC117" s="49">
        <v>0</v>
      </c>
      <c r="DD117" s="306"/>
      <c r="DE117" s="49">
        <v>437.02499999999998</v>
      </c>
      <c r="DF117" s="49">
        <v>593.70000000000255</v>
      </c>
      <c r="DG117" s="49">
        <v>1928.625</v>
      </c>
      <c r="DH117" s="298">
        <v>2934.4000000000005</v>
      </c>
      <c r="DI117" s="306"/>
      <c r="DJ117" s="298">
        <v>248.72499999999991</v>
      </c>
      <c r="DK117" s="298">
        <v>239.80000000000291</v>
      </c>
      <c r="DL117" s="298">
        <v>576.15000000000009</v>
      </c>
      <c r="DM117" s="49">
        <v>850.85000000000014</v>
      </c>
      <c r="DN117" s="306"/>
      <c r="DO117" s="49">
        <v>135.875</v>
      </c>
      <c r="DP117" s="49">
        <v>620.14999999999964</v>
      </c>
      <c r="DQ117" s="49">
        <v>625.19999999999993</v>
      </c>
      <c r="DR117" s="49">
        <v>865.7</v>
      </c>
      <c r="DS117" s="306"/>
      <c r="DT117" s="49">
        <v>0</v>
      </c>
      <c r="DU117" s="49">
        <v>0</v>
      </c>
      <c r="DV117" s="49">
        <v>0</v>
      </c>
      <c r="DW117" s="49">
        <v>130.19999999999999</v>
      </c>
      <c r="DX117" s="306"/>
      <c r="DY117" s="49">
        <v>747.65000000000373</v>
      </c>
      <c r="DZ117" s="49">
        <v>1755.4750000000013</v>
      </c>
      <c r="EA117" s="49">
        <v>3143.1000000000004</v>
      </c>
      <c r="EB117" s="298">
        <v>4676.6000000000004</v>
      </c>
      <c r="EC117" s="306"/>
      <c r="ED117" s="49">
        <v>74.150000000000546</v>
      </c>
      <c r="EE117" s="49">
        <v>178.75000000000091</v>
      </c>
      <c r="EF117" s="49">
        <v>108.60000000000001</v>
      </c>
      <c r="EG117" s="49">
        <v>287.2</v>
      </c>
      <c r="EH117" s="306"/>
      <c r="EI117" s="49">
        <v>75.975000000000364</v>
      </c>
      <c r="EJ117" s="49">
        <v>56.799999999999272</v>
      </c>
      <c r="EK117" s="49">
        <v>132.07500000000002</v>
      </c>
      <c r="EL117" s="49">
        <v>334.80000000000007</v>
      </c>
      <c r="EM117" s="306"/>
      <c r="EN117" s="49">
        <v>0</v>
      </c>
      <c r="EO117" s="49">
        <v>100.850000000004</v>
      </c>
      <c r="EP117" s="49">
        <v>151.125</v>
      </c>
      <c r="EQ117" s="49">
        <v>267.60000000000002</v>
      </c>
      <c r="ER117" s="306"/>
      <c r="ES117" s="49">
        <v>66.725000000001273</v>
      </c>
      <c r="ET117" s="49">
        <v>26.600000000004002</v>
      </c>
      <c r="EU117" s="49">
        <v>175.57499999999999</v>
      </c>
      <c r="EV117" s="49">
        <v>281.3</v>
      </c>
      <c r="EW117" s="306"/>
      <c r="EX117">
        <v>1094.2624999999998</v>
      </c>
      <c r="EY117">
        <v>1551.7499999999964</v>
      </c>
      <c r="EZ117">
        <v>2394.3749999999995</v>
      </c>
      <c r="FA117" s="414">
        <v>2474</v>
      </c>
      <c r="FB117" s="306"/>
      <c r="FC117" s="49">
        <v>42.000000000000909</v>
      </c>
      <c r="FD117" s="49">
        <v>42.05000000000291</v>
      </c>
      <c r="FE117" s="49">
        <v>8.1</v>
      </c>
      <c r="FF117" s="49">
        <v>215.5</v>
      </c>
      <c r="FG117" s="306"/>
      <c r="FH117" s="315">
        <v>61.400000000000546</v>
      </c>
      <c r="FI117" s="315">
        <v>108.4</v>
      </c>
      <c r="FJ117" s="315">
        <v>282.82500000000005</v>
      </c>
      <c r="FK117" s="49">
        <v>282.3</v>
      </c>
      <c r="FL117" s="306"/>
      <c r="FM117" s="315">
        <v>117.62500000000182</v>
      </c>
      <c r="FN117" s="315">
        <v>185.72500000000218</v>
      </c>
      <c r="FO117" s="315">
        <v>446.69999999999993</v>
      </c>
      <c r="FP117" s="49">
        <v>264.7</v>
      </c>
      <c r="FQ117" s="306"/>
      <c r="FR117" s="49">
        <v>118.60000000000127</v>
      </c>
      <c r="FS117" s="49">
        <v>267.10000000000002</v>
      </c>
      <c r="FT117" s="49">
        <v>350.25</v>
      </c>
      <c r="FU117" s="49">
        <v>547.20000000000005</v>
      </c>
      <c r="FV117" s="306"/>
      <c r="FW117" s="49">
        <v>0</v>
      </c>
      <c r="FX117" s="49">
        <v>70.750000000001819</v>
      </c>
      <c r="FY117" s="49">
        <v>17.325000000000003</v>
      </c>
      <c r="FZ117" s="49">
        <v>272.7</v>
      </c>
      <c r="GA117" s="306"/>
      <c r="GB117" s="49">
        <v>230.95000000000073</v>
      </c>
      <c r="GC117" s="49">
        <v>353.14999999995882</v>
      </c>
      <c r="GD117" s="49">
        <v>918.30000000000007</v>
      </c>
      <c r="GE117" s="49">
        <v>1667.6</v>
      </c>
      <c r="GF117" s="306"/>
      <c r="GG117" s="315">
        <v>59</v>
      </c>
      <c r="GH117" s="315">
        <v>190.75</v>
      </c>
      <c r="GI117" s="315">
        <v>220.875</v>
      </c>
      <c r="GJ117" s="49">
        <v>307</v>
      </c>
      <c r="GK117" s="306"/>
      <c r="GL117" s="49">
        <v>0</v>
      </c>
      <c r="GM117" s="49">
        <v>0</v>
      </c>
      <c r="GN117" s="49">
        <v>818.02500000000009</v>
      </c>
      <c r="GO117" s="49">
        <v>0</v>
      </c>
      <c r="GP117" s="306"/>
    </row>
    <row r="118" spans="1:198" ht="18">
      <c r="A118" s="39" t="s">
        <v>2519</v>
      </c>
      <c r="B118" s="45">
        <f t="shared" si="3"/>
        <v>47258.212500000016</v>
      </c>
      <c r="C118" s="41"/>
      <c r="D118" s="49">
        <v>0</v>
      </c>
      <c r="E118" s="49">
        <v>137.94999999999999</v>
      </c>
      <c r="F118" s="49">
        <v>204.07499999999999</v>
      </c>
      <c r="G118" s="49">
        <v>273.10000000000002</v>
      </c>
      <c r="H118" s="342"/>
      <c r="I118" s="49">
        <v>0</v>
      </c>
      <c r="J118" s="49">
        <v>19.099999999999994</v>
      </c>
      <c r="K118" s="49">
        <v>341.66250000000002</v>
      </c>
      <c r="L118" s="49">
        <v>178.10000000000002</v>
      </c>
      <c r="M118" s="342"/>
      <c r="N118" s="49">
        <v>0</v>
      </c>
      <c r="O118" s="49">
        <v>150.69999999999999</v>
      </c>
      <c r="P118" s="49">
        <v>319.27500000000003</v>
      </c>
      <c r="Q118" s="573">
        <v>536.30000000000007</v>
      </c>
      <c r="R118" s="342"/>
      <c r="S118" s="298">
        <v>0</v>
      </c>
      <c r="T118" s="298">
        <v>0</v>
      </c>
      <c r="U118" s="298">
        <v>101.25</v>
      </c>
      <c r="V118" s="49">
        <v>367.5</v>
      </c>
      <c r="W118" s="342"/>
      <c r="X118" s="49">
        <v>0</v>
      </c>
      <c r="Y118" s="49">
        <v>0</v>
      </c>
      <c r="Z118" s="49">
        <v>269.25</v>
      </c>
      <c r="AA118" s="49">
        <v>315</v>
      </c>
      <c r="AB118" s="342"/>
      <c r="AC118" s="49">
        <v>0</v>
      </c>
      <c r="AD118" s="49">
        <v>0</v>
      </c>
      <c r="AE118" s="49">
        <v>437.85</v>
      </c>
      <c r="AF118" s="49">
        <v>330.79999999999995</v>
      </c>
      <c r="AG118" s="342"/>
      <c r="AH118" s="49">
        <v>0</v>
      </c>
      <c r="AI118" s="49">
        <v>0</v>
      </c>
      <c r="AJ118" s="49">
        <v>529.04999999999995</v>
      </c>
      <c r="AK118" s="49">
        <v>1202.2999999999997</v>
      </c>
      <c r="AL118" s="342"/>
      <c r="AM118" s="49">
        <v>0</v>
      </c>
      <c r="AN118" s="49">
        <v>0</v>
      </c>
      <c r="AO118" s="49">
        <v>341.17499999999995</v>
      </c>
      <c r="AP118" s="49">
        <v>496.5</v>
      </c>
      <c r="AQ118" s="342"/>
      <c r="AR118" s="49">
        <v>0</v>
      </c>
      <c r="AS118" s="49">
        <v>0</v>
      </c>
      <c r="AT118" s="49">
        <v>120.375</v>
      </c>
      <c r="AU118" s="49">
        <v>162</v>
      </c>
      <c r="AV118" s="342"/>
      <c r="AW118" s="49">
        <v>0</v>
      </c>
      <c r="AX118" s="49">
        <v>0</v>
      </c>
      <c r="AY118" s="49">
        <v>556.20000000000005</v>
      </c>
      <c r="AZ118" s="49">
        <v>932.10000000000014</v>
      </c>
      <c r="BA118" s="342"/>
      <c r="BB118" s="49">
        <v>0</v>
      </c>
      <c r="BC118" s="49">
        <v>0</v>
      </c>
      <c r="BD118" s="49">
        <v>158.47499999999999</v>
      </c>
      <c r="BE118" s="49">
        <v>308.7</v>
      </c>
      <c r="BF118" s="342"/>
      <c r="BG118" s="49">
        <v>0</v>
      </c>
      <c r="BH118" s="49">
        <v>0</v>
      </c>
      <c r="BI118" s="49">
        <v>226.875</v>
      </c>
      <c r="BJ118" s="49">
        <v>102</v>
      </c>
      <c r="BK118" s="342"/>
      <c r="BL118" s="49">
        <v>0</v>
      </c>
      <c r="BM118" s="49">
        <v>0</v>
      </c>
      <c r="BN118" s="49">
        <v>55.275000000000006</v>
      </c>
      <c r="BO118" s="49">
        <v>278.2</v>
      </c>
      <c r="BP118" s="342"/>
      <c r="BQ118" s="49">
        <v>0</v>
      </c>
      <c r="BR118" s="49">
        <v>0</v>
      </c>
      <c r="BS118" s="49">
        <v>180.75</v>
      </c>
      <c r="BT118" s="49">
        <v>503.2</v>
      </c>
      <c r="BU118" s="306"/>
      <c r="BV118" s="49">
        <v>0</v>
      </c>
      <c r="BW118" s="49">
        <v>0</v>
      </c>
      <c r="BX118" s="49">
        <v>283.27500000000003</v>
      </c>
      <c r="BY118" s="49">
        <v>364</v>
      </c>
      <c r="BZ118" s="342"/>
      <c r="CA118" s="49">
        <v>0</v>
      </c>
      <c r="CB118" s="49">
        <v>0</v>
      </c>
      <c r="CC118" s="49">
        <v>140.02499999999998</v>
      </c>
      <c r="CD118" s="49">
        <v>483</v>
      </c>
      <c r="CE118" s="306"/>
      <c r="CF118" s="315">
        <v>0</v>
      </c>
      <c r="CG118" s="315">
        <v>0</v>
      </c>
      <c r="CH118" s="315">
        <v>227.47500000000002</v>
      </c>
      <c r="CI118" s="49">
        <v>556.19999999999993</v>
      </c>
      <c r="CJ118" s="306"/>
      <c r="CK118" s="49">
        <v>0</v>
      </c>
      <c r="CL118" s="49">
        <v>0</v>
      </c>
      <c r="CM118" s="49">
        <v>326.70000000000005</v>
      </c>
      <c r="CN118" s="49">
        <v>608.5</v>
      </c>
      <c r="CO118" s="342"/>
      <c r="CP118" s="49">
        <v>0</v>
      </c>
      <c r="CQ118" s="49">
        <v>0</v>
      </c>
      <c r="CR118" s="49">
        <v>352.20000000000005</v>
      </c>
      <c r="CS118" s="49">
        <v>497.05</v>
      </c>
      <c r="CT118" s="306"/>
      <c r="CU118" s="49">
        <v>0</v>
      </c>
      <c r="CV118" s="49">
        <v>0</v>
      </c>
      <c r="CW118" s="49">
        <v>657.67499999999995</v>
      </c>
      <c r="CX118" s="49">
        <v>678.1</v>
      </c>
      <c r="CY118" s="342"/>
      <c r="CZ118" s="49">
        <v>0</v>
      </c>
      <c r="DA118" s="49">
        <v>0</v>
      </c>
      <c r="DB118" s="49">
        <v>186.6</v>
      </c>
      <c r="DC118" s="49">
        <v>0</v>
      </c>
      <c r="DD118" s="306"/>
      <c r="DE118" s="49">
        <v>0</v>
      </c>
      <c r="DF118" s="49">
        <v>0</v>
      </c>
      <c r="DG118" s="49">
        <v>2652.8249999999998</v>
      </c>
      <c r="DH118" s="298">
        <v>2646.9</v>
      </c>
      <c r="DI118" s="306"/>
      <c r="DJ118" s="298">
        <v>0</v>
      </c>
      <c r="DK118" s="298">
        <v>0</v>
      </c>
      <c r="DL118" s="298">
        <v>645.59999999999991</v>
      </c>
      <c r="DM118" s="49">
        <v>1138.4000000000003</v>
      </c>
      <c r="DN118" s="306"/>
      <c r="DO118" s="49">
        <v>0</v>
      </c>
      <c r="DP118" s="49">
        <v>0</v>
      </c>
      <c r="DQ118" s="49">
        <v>448.95000000000005</v>
      </c>
      <c r="DR118" s="49">
        <v>827.5</v>
      </c>
      <c r="DS118" s="306"/>
      <c r="DT118" s="49">
        <v>0</v>
      </c>
      <c r="DU118" s="49">
        <v>0</v>
      </c>
      <c r="DV118" s="49">
        <v>0</v>
      </c>
      <c r="DW118" s="49">
        <v>216.3</v>
      </c>
      <c r="DX118" s="306"/>
      <c r="DY118" s="49">
        <v>0</v>
      </c>
      <c r="DZ118" s="49">
        <v>0</v>
      </c>
      <c r="EA118" s="49">
        <v>3837.2250000000008</v>
      </c>
      <c r="EB118" s="298">
        <v>4247.1000000000004</v>
      </c>
      <c r="EC118" s="306"/>
      <c r="ED118" s="49">
        <v>0</v>
      </c>
      <c r="EE118" s="49">
        <v>0</v>
      </c>
      <c r="EF118" s="49">
        <v>274.04999999999995</v>
      </c>
      <c r="EG118" s="49">
        <v>128.6</v>
      </c>
      <c r="EH118" s="306"/>
      <c r="EI118" s="49">
        <v>0</v>
      </c>
      <c r="EJ118" s="49">
        <v>0</v>
      </c>
      <c r="EK118" s="49">
        <v>362.32500000000005</v>
      </c>
      <c r="EL118" s="49">
        <v>370.5</v>
      </c>
      <c r="EM118" s="306"/>
      <c r="EN118" s="49">
        <v>0</v>
      </c>
      <c r="EO118" s="49">
        <v>0</v>
      </c>
      <c r="EP118" s="49">
        <v>190.05</v>
      </c>
      <c r="EQ118" s="49">
        <v>469.9</v>
      </c>
      <c r="ER118" s="306"/>
      <c r="ES118" s="49">
        <v>0</v>
      </c>
      <c r="ET118" s="49">
        <v>0</v>
      </c>
      <c r="EU118" s="49">
        <v>230.47500000000002</v>
      </c>
      <c r="EV118" s="49">
        <v>260.3</v>
      </c>
      <c r="EW118" s="306"/>
      <c r="EX118">
        <v>0</v>
      </c>
      <c r="EY118">
        <v>0</v>
      </c>
      <c r="EZ118">
        <v>2704.4249999999997</v>
      </c>
      <c r="FA118" s="414">
        <v>4019.55</v>
      </c>
      <c r="FB118" s="306"/>
      <c r="FC118" s="49">
        <v>0</v>
      </c>
      <c r="FD118" s="49">
        <v>0</v>
      </c>
      <c r="FE118" s="49">
        <v>317.25</v>
      </c>
      <c r="FF118" s="49">
        <v>229.1</v>
      </c>
      <c r="FG118" s="306"/>
      <c r="FH118" s="315">
        <v>0</v>
      </c>
      <c r="FI118" s="315">
        <v>0</v>
      </c>
      <c r="FJ118" s="315">
        <v>429.15000000000003</v>
      </c>
      <c r="FK118" s="49">
        <v>107.4</v>
      </c>
      <c r="FL118" s="306"/>
      <c r="FM118" s="315">
        <v>0</v>
      </c>
      <c r="FN118" s="315">
        <v>0</v>
      </c>
      <c r="FO118" s="315">
        <v>315.82500000000005</v>
      </c>
      <c r="FP118" s="49">
        <v>152.6</v>
      </c>
      <c r="FQ118" s="306"/>
      <c r="FR118" s="49">
        <v>0</v>
      </c>
      <c r="FS118" s="49">
        <v>0</v>
      </c>
      <c r="FT118" s="49">
        <v>444.6</v>
      </c>
      <c r="FU118" s="49">
        <v>473.3</v>
      </c>
      <c r="FV118" s="306"/>
      <c r="FW118" s="49">
        <v>0</v>
      </c>
      <c r="FX118" s="49">
        <v>0</v>
      </c>
      <c r="FY118" s="49">
        <v>31.275000000000002</v>
      </c>
      <c r="FZ118" s="49">
        <v>432.60000000000008</v>
      </c>
      <c r="GA118" s="306"/>
      <c r="GB118" s="49">
        <v>0</v>
      </c>
      <c r="GC118" s="49">
        <v>0</v>
      </c>
      <c r="GD118" s="49">
        <v>981</v>
      </c>
      <c r="GE118" s="49">
        <v>1057.6500000000001</v>
      </c>
      <c r="GF118" s="306"/>
      <c r="GG118" s="315">
        <v>0</v>
      </c>
      <c r="GH118" s="315">
        <v>0</v>
      </c>
      <c r="GI118" s="315">
        <v>181.125</v>
      </c>
      <c r="GJ118" s="49">
        <v>295.5</v>
      </c>
      <c r="GK118" s="306"/>
      <c r="GL118" s="49">
        <v>0</v>
      </c>
      <c r="GM118" s="49">
        <v>0</v>
      </c>
      <c r="GN118" s="49">
        <v>642.97499999999991</v>
      </c>
      <c r="GO118" s="49">
        <v>0</v>
      </c>
      <c r="GP118" s="306"/>
    </row>
    <row r="119" spans="1:198" ht="18">
      <c r="A119" s="38" t="s">
        <v>142</v>
      </c>
      <c r="B119" s="45">
        <f t="shared" si="3"/>
        <v>67052.325000000012</v>
      </c>
      <c r="C119" s="41"/>
      <c r="D119" s="49">
        <v>83.924999999999983</v>
      </c>
      <c r="E119" s="49">
        <v>231.60000000000002</v>
      </c>
      <c r="F119" s="49">
        <v>97.5</v>
      </c>
      <c r="G119" s="49">
        <v>339.20000000000005</v>
      </c>
      <c r="H119" s="342"/>
      <c r="I119" s="49">
        <v>62.92500000000004</v>
      </c>
      <c r="J119" s="49">
        <v>27.099999999999966</v>
      </c>
      <c r="K119" s="49">
        <v>116.1</v>
      </c>
      <c r="L119" s="49">
        <v>316.5</v>
      </c>
      <c r="M119" s="342"/>
      <c r="N119" s="49">
        <v>84.899999999999864</v>
      </c>
      <c r="O119" s="49">
        <v>289.5</v>
      </c>
      <c r="P119" s="49">
        <v>328.875</v>
      </c>
      <c r="Q119" s="573">
        <v>791.50000000000011</v>
      </c>
      <c r="R119" s="342"/>
      <c r="S119" s="298">
        <v>44.724999999999852</v>
      </c>
      <c r="T119" s="298">
        <v>124.75</v>
      </c>
      <c r="U119" s="298">
        <v>147.75</v>
      </c>
      <c r="V119" s="49">
        <v>192.5</v>
      </c>
      <c r="W119" s="342"/>
      <c r="X119" s="49">
        <v>80.124999999999773</v>
      </c>
      <c r="Y119" s="49">
        <v>142.94999999999982</v>
      </c>
      <c r="Z119" s="49">
        <v>240.75</v>
      </c>
      <c r="AA119" s="49">
        <v>433.8</v>
      </c>
      <c r="AB119" s="342"/>
      <c r="AC119" s="49">
        <v>227.87499999999989</v>
      </c>
      <c r="AD119" s="49">
        <v>541.90000000000032</v>
      </c>
      <c r="AE119" s="49">
        <v>548.25000000000011</v>
      </c>
      <c r="AF119" s="49">
        <v>388.5</v>
      </c>
      <c r="AG119" s="342"/>
      <c r="AH119" s="49">
        <v>228.72500000000025</v>
      </c>
      <c r="AI119" s="49">
        <v>407.75000000000045</v>
      </c>
      <c r="AJ119" s="49">
        <v>772.2</v>
      </c>
      <c r="AK119" s="49">
        <v>977.84999999999991</v>
      </c>
      <c r="AL119" s="342"/>
      <c r="AM119" s="49">
        <v>96.300000000000182</v>
      </c>
      <c r="AN119" s="49">
        <v>326.25000000000045</v>
      </c>
      <c r="AO119" s="49">
        <v>217.72499999999997</v>
      </c>
      <c r="AP119" s="49">
        <v>642</v>
      </c>
      <c r="AQ119" s="342"/>
      <c r="AR119" s="49">
        <v>60.600000000000136</v>
      </c>
      <c r="AS119" s="49">
        <v>42.25</v>
      </c>
      <c r="AT119" s="49">
        <v>116.69999999999999</v>
      </c>
      <c r="AU119" s="49">
        <v>40.200000000000003</v>
      </c>
      <c r="AV119" s="342"/>
      <c r="AW119" s="49">
        <v>202.97499999999991</v>
      </c>
      <c r="AX119" s="49">
        <v>497.64999999999964</v>
      </c>
      <c r="AY119" s="49">
        <v>707.17499999999995</v>
      </c>
      <c r="AZ119" s="49">
        <v>972.2</v>
      </c>
      <c r="BA119" s="342"/>
      <c r="BB119" s="49">
        <v>49.500000000000227</v>
      </c>
      <c r="BC119" s="49">
        <v>287.75</v>
      </c>
      <c r="BD119" s="49">
        <v>253.57500000000002</v>
      </c>
      <c r="BE119" s="49">
        <v>393.25</v>
      </c>
      <c r="BF119" s="342"/>
      <c r="BG119" s="49">
        <v>41.274999999999864</v>
      </c>
      <c r="BH119" s="49">
        <v>83.399999999999991</v>
      </c>
      <c r="BI119" s="49">
        <v>247.5</v>
      </c>
      <c r="BJ119" s="49">
        <v>129.30000000000001</v>
      </c>
      <c r="BK119" s="342"/>
      <c r="BL119" s="49">
        <v>101.69999999999982</v>
      </c>
      <c r="BM119" s="49">
        <v>72.25</v>
      </c>
      <c r="BN119" s="49">
        <v>0</v>
      </c>
      <c r="BO119" s="49">
        <v>237.1</v>
      </c>
      <c r="BP119" s="342"/>
      <c r="BQ119" s="49">
        <v>69.375</v>
      </c>
      <c r="BR119" s="49">
        <v>258.79999999999973</v>
      </c>
      <c r="BS119" s="49">
        <v>108</v>
      </c>
      <c r="BT119" s="49">
        <v>554.75</v>
      </c>
      <c r="BU119" s="306"/>
      <c r="BV119" s="49">
        <v>165.52499999999964</v>
      </c>
      <c r="BW119" s="49">
        <v>331.10000000000036</v>
      </c>
      <c r="BX119" s="49">
        <v>516.67499999999995</v>
      </c>
      <c r="BY119" s="49">
        <v>608.90000000000009</v>
      </c>
      <c r="BZ119" s="342"/>
      <c r="CA119" s="49">
        <v>44.699999999999818</v>
      </c>
      <c r="CB119" s="49">
        <v>202.50000000000091</v>
      </c>
      <c r="CC119" s="49">
        <v>155.47500000000002</v>
      </c>
      <c r="CD119" s="49">
        <v>613.6</v>
      </c>
      <c r="CE119" s="306"/>
      <c r="CF119" s="315">
        <v>47.625</v>
      </c>
      <c r="CG119" s="315">
        <v>221.25000000000182</v>
      </c>
      <c r="CH119" s="315">
        <v>186.97500000000002</v>
      </c>
      <c r="CI119" s="49">
        <v>601.29999999999995</v>
      </c>
      <c r="CJ119" s="306"/>
      <c r="CK119" s="49">
        <v>62.375000000000455</v>
      </c>
      <c r="CL119" s="49">
        <v>245.55</v>
      </c>
      <c r="CM119" s="49">
        <v>70.574999999999989</v>
      </c>
      <c r="CN119" s="49">
        <v>656.5</v>
      </c>
      <c r="CO119" s="342"/>
      <c r="CP119" s="49">
        <v>116.92500000000109</v>
      </c>
      <c r="CQ119" s="49">
        <v>239.35000000000127</v>
      </c>
      <c r="CR119" s="49">
        <v>312.45000000000005</v>
      </c>
      <c r="CS119" s="49">
        <v>473.4</v>
      </c>
      <c r="CT119" s="306"/>
      <c r="CU119" s="49">
        <v>204.33750000000055</v>
      </c>
      <c r="CV119" s="49">
        <v>179.35000000000309</v>
      </c>
      <c r="CW119" s="49">
        <v>753.07500000000005</v>
      </c>
      <c r="CX119" s="49">
        <v>808.60000000000014</v>
      </c>
      <c r="CY119" s="342"/>
      <c r="CZ119" s="49">
        <v>45.000000000000455</v>
      </c>
      <c r="DA119" s="49">
        <v>139.59999999999997</v>
      </c>
      <c r="DB119" s="49">
        <v>35.099999999999994</v>
      </c>
      <c r="DC119" s="49">
        <v>0</v>
      </c>
      <c r="DD119" s="306"/>
      <c r="DE119" s="49">
        <v>562.89999999999986</v>
      </c>
      <c r="DF119" s="49">
        <v>835.10000000000127</v>
      </c>
      <c r="DG119" s="49">
        <v>2786.6250000000005</v>
      </c>
      <c r="DH119" s="298">
        <v>2856.7999999999997</v>
      </c>
      <c r="DI119" s="306"/>
      <c r="DJ119" s="298">
        <v>200.20000000000027</v>
      </c>
      <c r="DK119" s="298">
        <v>273.60000000000127</v>
      </c>
      <c r="DL119" s="298">
        <v>667.80000000000007</v>
      </c>
      <c r="DM119" s="49">
        <v>1031.3</v>
      </c>
      <c r="DN119" s="306"/>
      <c r="DO119" s="49">
        <v>137.70000000000118</v>
      </c>
      <c r="DP119" s="49">
        <v>604.79999999999836</v>
      </c>
      <c r="DQ119" s="49">
        <v>472.19999999999993</v>
      </c>
      <c r="DR119" s="49">
        <v>948.70000000000016</v>
      </c>
      <c r="DS119" s="306"/>
      <c r="DT119" s="49">
        <v>0</v>
      </c>
      <c r="DU119" s="49">
        <v>0</v>
      </c>
      <c r="DV119" s="49">
        <v>0</v>
      </c>
      <c r="DW119" s="49">
        <v>161.5</v>
      </c>
      <c r="DX119" s="306"/>
      <c r="DY119" s="49">
        <v>948.22500000000764</v>
      </c>
      <c r="DZ119" s="49">
        <v>1902.2999999999956</v>
      </c>
      <c r="EA119" s="49">
        <v>3555.6000000000004</v>
      </c>
      <c r="EB119" s="298">
        <v>4421.7000000000007</v>
      </c>
      <c r="EC119" s="306"/>
      <c r="ED119" s="49">
        <v>63.52499999999975</v>
      </c>
      <c r="EE119" s="49">
        <v>127.49999999999818</v>
      </c>
      <c r="EF119" s="49">
        <v>168.82499999999999</v>
      </c>
      <c r="EG119" s="49">
        <v>355.90000000000003</v>
      </c>
      <c r="EH119" s="306"/>
      <c r="EI119" s="49">
        <v>80.800000000000182</v>
      </c>
      <c r="EJ119" s="49">
        <v>152.94999999999891</v>
      </c>
      <c r="EK119" s="49">
        <v>351.6</v>
      </c>
      <c r="EL119" s="49">
        <v>108.5</v>
      </c>
      <c r="EM119" s="306"/>
      <c r="EN119" s="49">
        <v>0</v>
      </c>
      <c r="EO119" s="49">
        <v>286.149999999996</v>
      </c>
      <c r="EP119" s="49">
        <v>107.92500000000001</v>
      </c>
      <c r="EQ119" s="49">
        <v>685.39999999999986</v>
      </c>
      <c r="ER119" s="306"/>
      <c r="ES119" s="49">
        <v>37.325000000000728</v>
      </c>
      <c r="ET119" s="49">
        <v>74.849999999996726</v>
      </c>
      <c r="EU119" s="49">
        <v>278.625</v>
      </c>
      <c r="EV119" s="49">
        <v>335.3</v>
      </c>
      <c r="EW119" s="306"/>
      <c r="EX119">
        <v>996.21250000000009</v>
      </c>
      <c r="EY119">
        <v>1686.7000000000025</v>
      </c>
      <c r="EZ119">
        <v>2560.5750000000003</v>
      </c>
      <c r="FA119" s="414">
        <v>3741.3</v>
      </c>
      <c r="FB119" s="306"/>
      <c r="FC119" s="49">
        <v>41.325000000000728</v>
      </c>
      <c r="FD119" s="49">
        <v>56.299999999995634</v>
      </c>
      <c r="FE119" s="49">
        <v>131.625</v>
      </c>
      <c r="FF119" s="49">
        <v>364.1</v>
      </c>
      <c r="FG119" s="306"/>
      <c r="FH119" s="315">
        <v>41.150000000000546</v>
      </c>
      <c r="FI119" s="315">
        <v>217</v>
      </c>
      <c r="FJ119" s="315">
        <v>213.59999999999997</v>
      </c>
      <c r="FK119" s="49">
        <v>240.60000000000002</v>
      </c>
      <c r="FL119" s="306"/>
      <c r="FM119" s="315">
        <v>109.95000000000164</v>
      </c>
      <c r="FN119" s="315">
        <v>174.29999999999563</v>
      </c>
      <c r="FO119" s="315">
        <v>268.79999999999995</v>
      </c>
      <c r="FP119" s="49">
        <v>152.19999999999999</v>
      </c>
      <c r="FQ119" s="306"/>
      <c r="FR119" s="49">
        <v>136.52500000000236</v>
      </c>
      <c r="FS119" s="49">
        <v>277.89999999999998</v>
      </c>
      <c r="FT119" s="49">
        <v>479.625</v>
      </c>
      <c r="FU119" s="49">
        <v>644.9</v>
      </c>
      <c r="FV119" s="306"/>
      <c r="FW119" s="49">
        <v>0</v>
      </c>
      <c r="FX119" s="49">
        <v>191.20000000000255</v>
      </c>
      <c r="FY119" s="49">
        <v>219.45000000000002</v>
      </c>
      <c r="FZ119" s="49">
        <v>335.4</v>
      </c>
      <c r="GA119" s="306"/>
      <c r="GB119" s="49">
        <v>258.65000000000509</v>
      </c>
      <c r="GC119" s="49">
        <v>577.59999999999957</v>
      </c>
      <c r="GD119" s="49">
        <v>1024.8000000000002</v>
      </c>
      <c r="GE119" s="49">
        <v>1501.4</v>
      </c>
      <c r="GF119" s="306"/>
      <c r="GG119" s="315">
        <v>83.500000000002728</v>
      </c>
      <c r="GH119" s="315">
        <v>275</v>
      </c>
      <c r="GI119" s="315">
        <v>224.625</v>
      </c>
      <c r="GJ119" s="49">
        <v>374</v>
      </c>
      <c r="GK119" s="306"/>
      <c r="GL119" s="49">
        <v>0</v>
      </c>
      <c r="GM119" s="49">
        <v>0</v>
      </c>
      <c r="GN119" s="49">
        <v>752.40000000000009</v>
      </c>
      <c r="GO119" s="49">
        <v>0</v>
      </c>
      <c r="GP119" s="306"/>
    </row>
    <row r="120" spans="1:198" ht="18">
      <c r="A120" s="81" t="s">
        <v>1284</v>
      </c>
      <c r="B120" s="45">
        <f t="shared" si="3"/>
        <v>58620.987499999996</v>
      </c>
      <c r="C120" s="41"/>
      <c r="D120" s="49">
        <v>125.07499999999999</v>
      </c>
      <c r="E120" s="49">
        <v>59.800000000000011</v>
      </c>
      <c r="F120" s="49">
        <v>129.45000000000002</v>
      </c>
      <c r="G120" s="49">
        <v>31.6</v>
      </c>
      <c r="H120" s="342"/>
      <c r="I120" s="49">
        <v>66.925000000000011</v>
      </c>
      <c r="J120" s="49">
        <v>30.200000000000003</v>
      </c>
      <c r="K120" s="49">
        <v>199.64999999999998</v>
      </c>
      <c r="L120" s="49">
        <v>88.700000000000017</v>
      </c>
      <c r="M120" s="342"/>
      <c r="N120" s="49">
        <v>169.29999999999984</v>
      </c>
      <c r="O120" s="49">
        <v>195.69999999999996</v>
      </c>
      <c r="P120" s="49">
        <v>458.40000000000003</v>
      </c>
      <c r="Q120" s="573">
        <v>434.19999999999993</v>
      </c>
      <c r="R120" s="342"/>
      <c r="S120" s="298">
        <v>60.849999999999966</v>
      </c>
      <c r="T120" s="298">
        <v>52.800000000000182</v>
      </c>
      <c r="U120" s="298">
        <v>324.52499999999998</v>
      </c>
      <c r="V120" s="49">
        <v>257.5</v>
      </c>
      <c r="W120" s="342"/>
      <c r="X120" s="49">
        <v>125.72500000000002</v>
      </c>
      <c r="Y120" s="49">
        <v>86.2999999999995</v>
      </c>
      <c r="Z120" s="49">
        <v>155.25</v>
      </c>
      <c r="AA120" s="49">
        <v>386.5</v>
      </c>
      <c r="AB120" s="342"/>
      <c r="AC120" s="49">
        <v>179.07499999999982</v>
      </c>
      <c r="AD120" s="49">
        <v>468.349999999999</v>
      </c>
      <c r="AE120" s="49">
        <v>382.79999999999995</v>
      </c>
      <c r="AF120" s="49">
        <v>336.6</v>
      </c>
      <c r="AG120" s="342"/>
      <c r="AH120" s="49">
        <v>301.09999999999997</v>
      </c>
      <c r="AI120" s="49">
        <v>397.39999999999918</v>
      </c>
      <c r="AJ120" s="49">
        <v>672.97499999999991</v>
      </c>
      <c r="AK120" s="49">
        <v>867.00000000000011</v>
      </c>
      <c r="AL120" s="342"/>
      <c r="AM120" s="49">
        <v>94.212500000000546</v>
      </c>
      <c r="AN120" s="49">
        <v>274.84999999999991</v>
      </c>
      <c r="AO120" s="49">
        <v>305.10000000000002</v>
      </c>
      <c r="AP120" s="49">
        <v>545.5</v>
      </c>
      <c r="AQ120" s="342"/>
      <c r="AR120" s="49">
        <v>121.40000000000055</v>
      </c>
      <c r="AS120" s="49">
        <v>130.75</v>
      </c>
      <c r="AT120" s="49">
        <v>350.54999999999995</v>
      </c>
      <c r="AU120" s="49">
        <v>166.3</v>
      </c>
      <c r="AV120" s="342"/>
      <c r="AW120" s="49">
        <v>100.45000000000027</v>
      </c>
      <c r="AX120" s="49">
        <v>516.29999999999973</v>
      </c>
      <c r="AY120" s="49">
        <v>267.375</v>
      </c>
      <c r="AZ120" s="49">
        <v>748.40000000000009</v>
      </c>
      <c r="BA120" s="342"/>
      <c r="BB120" s="49">
        <v>60.575000000000273</v>
      </c>
      <c r="BC120" s="49">
        <v>209.5</v>
      </c>
      <c r="BD120" s="49">
        <v>445.34999999999997</v>
      </c>
      <c r="BE120" s="49">
        <v>446.9</v>
      </c>
      <c r="BF120" s="342"/>
      <c r="BG120" s="49">
        <v>78.700000000000244</v>
      </c>
      <c r="BH120" s="49">
        <v>106.84999999999998</v>
      </c>
      <c r="BI120" s="49">
        <v>505.875</v>
      </c>
      <c r="BJ120" s="49">
        <v>271.3</v>
      </c>
      <c r="BK120" s="342"/>
      <c r="BL120" s="49">
        <v>54.187500000000227</v>
      </c>
      <c r="BM120" s="49">
        <v>102.14999999999999</v>
      </c>
      <c r="BN120" s="49">
        <v>153.97500000000002</v>
      </c>
      <c r="BO120" s="49">
        <v>280.89999999999998</v>
      </c>
      <c r="BP120" s="342"/>
      <c r="BQ120" s="49">
        <v>70.537500000000364</v>
      </c>
      <c r="BR120" s="49">
        <v>252.84999999999945</v>
      </c>
      <c r="BS120" s="49">
        <v>324.375</v>
      </c>
      <c r="BT120" s="49">
        <v>717.5</v>
      </c>
      <c r="BU120" s="306"/>
      <c r="BV120" s="49">
        <v>205.22500000000059</v>
      </c>
      <c r="BW120" s="49">
        <v>310.94999999999982</v>
      </c>
      <c r="BX120" s="49">
        <v>210.45000000000002</v>
      </c>
      <c r="BY120" s="49">
        <v>340.9</v>
      </c>
      <c r="BZ120" s="342"/>
      <c r="CA120" s="49">
        <v>35</v>
      </c>
      <c r="CB120" s="49">
        <v>233.69999999999982</v>
      </c>
      <c r="CC120" s="49">
        <v>372.07500000000005</v>
      </c>
      <c r="CD120" s="49">
        <v>744.59999999999991</v>
      </c>
      <c r="CE120" s="306"/>
      <c r="CF120" s="315">
        <v>41.150000000000318</v>
      </c>
      <c r="CG120" s="315">
        <v>132.74999999999909</v>
      </c>
      <c r="CH120" s="315">
        <v>255.89999999999998</v>
      </c>
      <c r="CI120" s="49">
        <v>485.3</v>
      </c>
      <c r="CJ120" s="306"/>
      <c r="CK120" s="49">
        <v>81.887500000000273</v>
      </c>
      <c r="CL120" s="49">
        <v>143.44999999999999</v>
      </c>
      <c r="CM120" s="49">
        <v>113.25</v>
      </c>
      <c r="CN120" s="49">
        <v>444.8</v>
      </c>
      <c r="CO120" s="342"/>
      <c r="CP120" s="49">
        <v>130.17499999999927</v>
      </c>
      <c r="CQ120" s="49">
        <v>164.59999999999673</v>
      </c>
      <c r="CR120" s="49">
        <v>341.70000000000005</v>
      </c>
      <c r="CS120" s="49">
        <v>486.5</v>
      </c>
      <c r="CT120" s="306"/>
      <c r="CU120" s="49">
        <v>50.449999999999363</v>
      </c>
      <c r="CV120" s="49">
        <v>304.74999999999818</v>
      </c>
      <c r="CW120" s="49">
        <v>265.20000000000005</v>
      </c>
      <c r="CX120" s="49">
        <v>509.4</v>
      </c>
      <c r="CY120" s="342"/>
      <c r="CZ120" s="49">
        <v>12.799999999998363</v>
      </c>
      <c r="DA120" s="49">
        <v>97.300000000000011</v>
      </c>
      <c r="DB120" s="49">
        <v>89.25</v>
      </c>
      <c r="DC120" s="49">
        <v>0</v>
      </c>
      <c r="DD120" s="306"/>
      <c r="DE120" s="49">
        <v>794.1</v>
      </c>
      <c r="DF120" s="49">
        <v>954.54999999999927</v>
      </c>
      <c r="DG120" s="49">
        <v>1687.3500000000001</v>
      </c>
      <c r="DH120" s="298">
        <v>2864.7999999999997</v>
      </c>
      <c r="DI120" s="306"/>
      <c r="DJ120" s="298">
        <v>188.94999999999982</v>
      </c>
      <c r="DK120" s="298">
        <v>423.59999999999854</v>
      </c>
      <c r="DL120" s="298">
        <v>228</v>
      </c>
      <c r="DM120" s="49">
        <v>973.6</v>
      </c>
      <c r="DN120" s="306"/>
      <c r="DO120" s="49">
        <v>110.17500000000064</v>
      </c>
      <c r="DP120" s="49">
        <v>405.54999999999654</v>
      </c>
      <c r="DQ120" s="49">
        <v>96.075000000000017</v>
      </c>
      <c r="DR120" s="49">
        <v>542.79999999999995</v>
      </c>
      <c r="DS120" s="306"/>
      <c r="DT120" s="49">
        <v>0</v>
      </c>
      <c r="DU120" s="49">
        <v>0</v>
      </c>
      <c r="DV120" s="49">
        <v>0</v>
      </c>
      <c r="DW120" s="49">
        <v>130.19999999999999</v>
      </c>
      <c r="DX120" s="306"/>
      <c r="DY120" s="49">
        <v>1072.9124999999835</v>
      </c>
      <c r="DZ120" s="49">
        <v>1994.6999999999971</v>
      </c>
      <c r="EA120" s="49">
        <v>2882.8500000000004</v>
      </c>
      <c r="EB120" s="298">
        <v>3605.9</v>
      </c>
      <c r="EC120" s="306"/>
      <c r="ED120" s="49">
        <v>56.099999999996726</v>
      </c>
      <c r="EE120" s="49">
        <v>123.60000000000036</v>
      </c>
      <c r="EF120" s="49">
        <v>0.82500000000000007</v>
      </c>
      <c r="EG120" s="49">
        <v>245.7</v>
      </c>
      <c r="EH120" s="306"/>
      <c r="EI120" s="49">
        <v>86.474999999996726</v>
      </c>
      <c r="EJ120" s="49">
        <v>73.149999999999636</v>
      </c>
      <c r="EK120" s="49">
        <v>432.45000000000005</v>
      </c>
      <c r="EL120" s="49">
        <v>273.39999999999998</v>
      </c>
      <c r="EM120" s="306"/>
      <c r="EN120" s="49">
        <v>0</v>
      </c>
      <c r="EO120" s="49">
        <v>236.90000000000327</v>
      </c>
      <c r="EP120" s="49">
        <v>364.875</v>
      </c>
      <c r="EQ120" s="49">
        <v>566.1</v>
      </c>
      <c r="ER120" s="306"/>
      <c r="ES120" s="49">
        <v>93.599999999997635</v>
      </c>
      <c r="ET120" s="49">
        <v>75.500000000001819</v>
      </c>
      <c r="EU120" s="49">
        <v>341.7</v>
      </c>
      <c r="EV120" s="49">
        <v>464.9</v>
      </c>
      <c r="EW120" s="306"/>
      <c r="EX120">
        <v>929.75</v>
      </c>
      <c r="EY120">
        <v>1948.4000000000015</v>
      </c>
      <c r="EZ120">
        <v>413.02500000000003</v>
      </c>
      <c r="FA120" s="414">
        <v>3620.3</v>
      </c>
      <c r="FB120" s="306"/>
      <c r="FC120" s="49">
        <v>50.624999999997272</v>
      </c>
      <c r="FD120" s="49">
        <v>100.50000000000364</v>
      </c>
      <c r="FE120" s="49">
        <v>149.92500000000001</v>
      </c>
      <c r="FF120" s="49">
        <v>363.1</v>
      </c>
      <c r="FG120" s="306"/>
      <c r="FH120" s="315">
        <v>61.44999999999709</v>
      </c>
      <c r="FI120" s="315">
        <v>133.09999999999997</v>
      </c>
      <c r="FJ120" s="315">
        <v>236.39999999999998</v>
      </c>
      <c r="FK120" s="49">
        <v>158.80000000000001</v>
      </c>
      <c r="FL120" s="306"/>
      <c r="FM120" s="315">
        <v>115.574999999998</v>
      </c>
      <c r="FN120" s="315">
        <v>249.00000000000182</v>
      </c>
      <c r="FO120" s="315">
        <v>194.625</v>
      </c>
      <c r="FP120" s="49">
        <v>150</v>
      </c>
      <c r="FQ120" s="306"/>
      <c r="FR120" s="49">
        <v>125.72499999999764</v>
      </c>
      <c r="FS120" s="49">
        <v>291.55</v>
      </c>
      <c r="FT120" s="49">
        <v>305.25</v>
      </c>
      <c r="FU120" s="49">
        <v>492.8</v>
      </c>
      <c r="FV120" s="306"/>
      <c r="FW120" s="49">
        <v>0</v>
      </c>
      <c r="FX120" s="49">
        <v>148.14999999999964</v>
      </c>
      <c r="FY120" s="49">
        <v>72.824999999999989</v>
      </c>
      <c r="FZ120" s="49">
        <v>450.79999999999995</v>
      </c>
      <c r="GA120" s="306"/>
      <c r="GB120" s="49">
        <v>188.84999999999673</v>
      </c>
      <c r="GC120" s="49">
        <v>513.25000000002933</v>
      </c>
      <c r="GD120" s="49">
        <v>787.5</v>
      </c>
      <c r="GE120" s="49">
        <v>1073.9000000000001</v>
      </c>
      <c r="GF120" s="306"/>
      <c r="GG120" s="315">
        <v>54.500000000000909</v>
      </c>
      <c r="GH120" s="315">
        <v>213</v>
      </c>
      <c r="GI120" s="315">
        <v>149.25</v>
      </c>
      <c r="GJ120" s="49">
        <v>458.5</v>
      </c>
      <c r="GK120" s="306"/>
      <c r="GL120" s="49">
        <v>0</v>
      </c>
      <c r="GM120" s="49">
        <v>0</v>
      </c>
      <c r="GN120" s="49">
        <v>679.2</v>
      </c>
      <c r="GO120" s="49">
        <v>0</v>
      </c>
      <c r="GP120" s="306"/>
    </row>
    <row r="121" spans="1:198" ht="18">
      <c r="A121" s="81" t="s">
        <v>3852</v>
      </c>
      <c r="B121" s="45">
        <f t="shared" si="3"/>
        <v>357.5</v>
      </c>
      <c r="C121" s="41"/>
      <c r="D121" s="49">
        <v>0</v>
      </c>
      <c r="E121" s="49">
        <v>0</v>
      </c>
      <c r="F121" s="49">
        <v>0</v>
      </c>
      <c r="G121" s="49">
        <v>218.5</v>
      </c>
      <c r="H121" s="342"/>
      <c r="I121" s="49">
        <v>0</v>
      </c>
      <c r="J121" s="49">
        <v>0</v>
      </c>
      <c r="K121" s="49">
        <v>0</v>
      </c>
      <c r="L121" s="49">
        <v>22.9</v>
      </c>
      <c r="M121" s="342"/>
      <c r="N121" s="49">
        <v>0</v>
      </c>
      <c r="O121" s="49">
        <v>0</v>
      </c>
      <c r="P121" s="49">
        <v>0</v>
      </c>
      <c r="Q121" s="573">
        <v>116.10000000000001</v>
      </c>
      <c r="R121" s="342"/>
      <c r="S121" s="49">
        <v>0</v>
      </c>
      <c r="T121" s="49">
        <v>0</v>
      </c>
      <c r="U121" s="49">
        <v>0</v>
      </c>
      <c r="V121" s="49">
        <v>0</v>
      </c>
      <c r="W121" s="342"/>
      <c r="X121" s="49">
        <v>0</v>
      </c>
      <c r="Y121" s="49">
        <v>0</v>
      </c>
      <c r="Z121" s="49">
        <v>0</v>
      </c>
      <c r="AA121" s="49">
        <v>0</v>
      </c>
      <c r="AB121" s="342"/>
      <c r="AC121" s="49">
        <v>0</v>
      </c>
      <c r="AD121" s="49">
        <v>0</v>
      </c>
      <c r="AE121" s="49">
        <v>0</v>
      </c>
      <c r="AF121" s="49">
        <v>0</v>
      </c>
      <c r="AG121" s="342"/>
      <c r="AH121" s="49">
        <v>0</v>
      </c>
      <c r="AI121" s="49">
        <v>0</v>
      </c>
      <c r="AJ121" s="49">
        <v>0</v>
      </c>
      <c r="AK121" s="49">
        <v>0</v>
      </c>
      <c r="AL121" s="342"/>
      <c r="AM121" s="49">
        <v>0</v>
      </c>
      <c r="AN121" s="49">
        <v>0</v>
      </c>
      <c r="AO121" s="49">
        <v>0</v>
      </c>
      <c r="AP121" s="49">
        <v>0</v>
      </c>
      <c r="AQ121" s="342"/>
      <c r="AR121" s="49">
        <v>0</v>
      </c>
      <c r="AS121" s="49">
        <v>0</v>
      </c>
      <c r="AT121" s="49">
        <v>0</v>
      </c>
      <c r="AU121" s="49">
        <v>0</v>
      </c>
      <c r="AV121" s="342"/>
      <c r="AW121" s="49">
        <v>0</v>
      </c>
      <c r="AX121" s="49">
        <v>0</v>
      </c>
      <c r="AY121" s="49">
        <v>0</v>
      </c>
      <c r="AZ121" s="49">
        <v>0</v>
      </c>
      <c r="BA121" s="342"/>
      <c r="BB121" s="49">
        <v>0</v>
      </c>
      <c r="BC121" s="49">
        <v>0</v>
      </c>
      <c r="BD121" s="49">
        <v>0</v>
      </c>
      <c r="BE121" s="49">
        <v>0</v>
      </c>
      <c r="BF121" s="342"/>
      <c r="BG121" s="49">
        <v>0</v>
      </c>
      <c r="BH121" s="49">
        <v>0</v>
      </c>
      <c r="BI121" s="49">
        <v>0</v>
      </c>
      <c r="BJ121" s="49">
        <v>0</v>
      </c>
      <c r="BK121" s="342"/>
      <c r="BL121" s="49">
        <v>0</v>
      </c>
      <c r="BM121" s="49">
        <v>0</v>
      </c>
      <c r="BN121" s="49">
        <v>0</v>
      </c>
      <c r="BO121" s="49">
        <v>0</v>
      </c>
      <c r="BP121" s="342"/>
      <c r="BQ121" s="49">
        <v>0</v>
      </c>
      <c r="BR121" s="49">
        <v>0</v>
      </c>
      <c r="BS121" s="49">
        <v>0</v>
      </c>
      <c r="BT121" s="49">
        <v>0</v>
      </c>
      <c r="BU121" s="306"/>
      <c r="BV121" s="49">
        <v>0</v>
      </c>
      <c r="BW121" s="49">
        <v>0</v>
      </c>
      <c r="BX121" s="49">
        <v>0</v>
      </c>
      <c r="BY121" s="49">
        <v>0</v>
      </c>
      <c r="BZ121" s="342"/>
      <c r="CA121" s="49">
        <v>0</v>
      </c>
      <c r="CB121" s="49">
        <v>0</v>
      </c>
      <c r="CC121" s="49">
        <v>0</v>
      </c>
      <c r="CD121" s="49">
        <v>0</v>
      </c>
      <c r="CE121" s="306"/>
      <c r="CF121" s="49">
        <v>0</v>
      </c>
      <c r="CG121" s="49">
        <v>0</v>
      </c>
      <c r="CH121" s="49">
        <v>0</v>
      </c>
      <c r="CI121" s="49">
        <v>0</v>
      </c>
      <c r="CJ121" s="306"/>
      <c r="CK121" s="49">
        <v>0</v>
      </c>
      <c r="CL121" s="49">
        <v>0</v>
      </c>
      <c r="CM121" s="49">
        <v>0</v>
      </c>
      <c r="CN121" s="49">
        <v>0</v>
      </c>
      <c r="CO121" s="342"/>
      <c r="CP121" s="49">
        <v>0</v>
      </c>
      <c r="CQ121" s="49">
        <v>0</v>
      </c>
      <c r="CR121" s="49">
        <v>0</v>
      </c>
      <c r="CS121" s="49">
        <v>0</v>
      </c>
      <c r="CT121" s="306"/>
      <c r="CU121" s="49">
        <v>0</v>
      </c>
      <c r="CV121" s="49">
        <v>0</v>
      </c>
      <c r="CW121" s="49">
        <v>0</v>
      </c>
      <c r="CX121" s="49">
        <v>0</v>
      </c>
      <c r="CY121" s="342"/>
      <c r="CZ121" s="49">
        <v>0</v>
      </c>
      <c r="DA121" s="49">
        <v>0</v>
      </c>
      <c r="DB121" s="49">
        <v>0</v>
      </c>
      <c r="DC121" s="49">
        <v>0</v>
      </c>
      <c r="DD121" s="306"/>
      <c r="DE121" s="49">
        <v>0</v>
      </c>
      <c r="DF121" s="49">
        <v>0</v>
      </c>
      <c r="DG121" s="49">
        <v>0</v>
      </c>
      <c r="DH121" s="49">
        <v>0</v>
      </c>
      <c r="DI121" s="306"/>
      <c r="DJ121" s="49">
        <v>0</v>
      </c>
      <c r="DK121" s="49">
        <v>0</v>
      </c>
      <c r="DL121" s="49">
        <v>0</v>
      </c>
      <c r="DM121" s="49">
        <v>0</v>
      </c>
      <c r="DN121" s="306"/>
      <c r="DO121" s="49">
        <v>0</v>
      </c>
      <c r="DP121" s="49">
        <v>0</v>
      </c>
      <c r="DQ121" s="49">
        <v>0</v>
      </c>
      <c r="DR121" s="49">
        <v>0</v>
      </c>
      <c r="DS121" s="306"/>
      <c r="DT121" s="49">
        <v>0</v>
      </c>
      <c r="DU121" s="49">
        <v>0</v>
      </c>
      <c r="DV121" s="49">
        <v>0</v>
      </c>
      <c r="DW121" s="49">
        <v>0</v>
      </c>
      <c r="DX121" s="306"/>
      <c r="DY121" s="49">
        <v>0</v>
      </c>
      <c r="DZ121" s="49">
        <v>0</v>
      </c>
      <c r="EA121" s="49">
        <v>0</v>
      </c>
      <c r="EB121" s="49">
        <v>0</v>
      </c>
      <c r="EC121" s="306"/>
      <c r="ED121" s="49">
        <v>0</v>
      </c>
      <c r="EE121" s="49">
        <v>0</v>
      </c>
      <c r="EF121" s="49">
        <v>0</v>
      </c>
      <c r="EG121" s="49">
        <v>0</v>
      </c>
      <c r="EH121" s="306"/>
      <c r="EI121" s="49">
        <v>0</v>
      </c>
      <c r="EJ121" s="49">
        <v>0</v>
      </c>
      <c r="EK121" s="49">
        <v>0</v>
      </c>
      <c r="EL121" s="49">
        <v>0</v>
      </c>
      <c r="EM121" s="306"/>
      <c r="EN121" s="49">
        <v>0</v>
      </c>
      <c r="EO121" s="49">
        <v>0</v>
      </c>
      <c r="EP121" s="49">
        <v>0</v>
      </c>
      <c r="EQ121" s="49">
        <v>0</v>
      </c>
      <c r="ER121" s="306"/>
      <c r="ES121" s="49">
        <v>0</v>
      </c>
      <c r="ET121" s="49">
        <v>0</v>
      </c>
      <c r="EU121" s="49">
        <v>0</v>
      </c>
      <c r="EV121" s="49">
        <v>0</v>
      </c>
      <c r="EW121" s="306"/>
      <c r="EX121" s="49">
        <v>0</v>
      </c>
      <c r="EY121" s="49">
        <v>0</v>
      </c>
      <c r="EZ121" s="49">
        <v>0</v>
      </c>
      <c r="FA121" s="49">
        <v>0</v>
      </c>
      <c r="FB121" s="306"/>
      <c r="FC121" s="49">
        <v>0</v>
      </c>
      <c r="FD121" s="49">
        <v>0</v>
      </c>
      <c r="FE121" s="49">
        <v>0</v>
      </c>
      <c r="FF121" s="49">
        <v>0</v>
      </c>
      <c r="FG121" s="306"/>
      <c r="FH121" s="49">
        <v>0</v>
      </c>
      <c r="FI121" s="49">
        <v>0</v>
      </c>
      <c r="FJ121" s="49">
        <v>0</v>
      </c>
      <c r="FK121" s="49">
        <v>0</v>
      </c>
      <c r="FL121" s="306"/>
      <c r="FM121" s="49">
        <v>0</v>
      </c>
      <c r="FN121" s="49">
        <v>0</v>
      </c>
      <c r="FO121" s="49">
        <v>0</v>
      </c>
      <c r="FP121" s="49">
        <v>0</v>
      </c>
      <c r="FQ121" s="306"/>
      <c r="FR121" s="49">
        <v>0</v>
      </c>
      <c r="FS121" s="49">
        <v>0</v>
      </c>
      <c r="FT121" s="49">
        <v>0</v>
      </c>
      <c r="FU121" s="49">
        <v>0</v>
      </c>
      <c r="FV121" s="306"/>
      <c r="FW121" s="49">
        <v>0</v>
      </c>
      <c r="FX121" s="49">
        <v>0</v>
      </c>
      <c r="FY121" s="49">
        <v>0</v>
      </c>
      <c r="FZ121" s="49">
        <v>0</v>
      </c>
      <c r="GA121" s="306"/>
      <c r="GB121" s="49">
        <v>0</v>
      </c>
      <c r="GC121" s="49">
        <v>0</v>
      </c>
      <c r="GD121" s="49">
        <v>0</v>
      </c>
      <c r="GE121" s="49">
        <v>0</v>
      </c>
      <c r="GF121" s="306"/>
      <c r="GG121" s="49">
        <v>0</v>
      </c>
      <c r="GH121" s="49">
        <v>0</v>
      </c>
      <c r="GI121" s="49">
        <v>0</v>
      </c>
      <c r="GJ121" s="49">
        <v>0</v>
      </c>
      <c r="GK121" s="306"/>
      <c r="GL121" s="49">
        <v>0</v>
      </c>
      <c r="GM121" s="49">
        <v>0</v>
      </c>
      <c r="GN121" s="49">
        <v>0</v>
      </c>
      <c r="GO121" s="49">
        <v>0</v>
      </c>
      <c r="GP121" s="306"/>
    </row>
    <row r="122" spans="1:198" ht="18">
      <c r="A122" s="81" t="s">
        <v>3850</v>
      </c>
      <c r="B122" s="45">
        <f t="shared" si="3"/>
        <v>674.3</v>
      </c>
      <c r="C122" s="41"/>
      <c r="D122" s="49">
        <v>0</v>
      </c>
      <c r="E122" s="49">
        <v>0</v>
      </c>
      <c r="F122" s="49">
        <v>0</v>
      </c>
      <c r="G122" s="49">
        <v>162.39999999999998</v>
      </c>
      <c r="H122" s="342"/>
      <c r="I122" s="49">
        <v>0</v>
      </c>
      <c r="J122" s="49">
        <v>0</v>
      </c>
      <c r="K122" s="49">
        <v>0</v>
      </c>
      <c r="L122" s="49">
        <v>178.70000000000002</v>
      </c>
      <c r="M122" s="342"/>
      <c r="N122" s="49">
        <v>0</v>
      </c>
      <c r="O122" s="49">
        <v>0</v>
      </c>
      <c r="P122" s="49">
        <v>0</v>
      </c>
      <c r="Q122" s="573">
        <v>333.2</v>
      </c>
      <c r="R122" s="342"/>
      <c r="S122" s="49">
        <v>0</v>
      </c>
      <c r="T122" s="49">
        <v>0</v>
      </c>
      <c r="U122" s="49">
        <v>0</v>
      </c>
      <c r="V122" s="49">
        <v>0</v>
      </c>
      <c r="W122" s="342"/>
      <c r="X122" s="49">
        <v>0</v>
      </c>
      <c r="Y122" s="49">
        <v>0</v>
      </c>
      <c r="Z122" s="49">
        <v>0</v>
      </c>
      <c r="AA122" s="49">
        <v>0</v>
      </c>
      <c r="AB122" s="342"/>
      <c r="AC122" s="49">
        <v>0</v>
      </c>
      <c r="AD122" s="49">
        <v>0</v>
      </c>
      <c r="AE122" s="49">
        <v>0</v>
      </c>
      <c r="AF122" s="49">
        <v>0</v>
      </c>
      <c r="AG122" s="342"/>
      <c r="AH122" s="49">
        <v>0</v>
      </c>
      <c r="AI122" s="49">
        <v>0</v>
      </c>
      <c r="AJ122" s="49">
        <v>0</v>
      </c>
      <c r="AK122" s="49">
        <v>0</v>
      </c>
      <c r="AL122" s="342"/>
      <c r="AM122" s="49">
        <v>0</v>
      </c>
      <c r="AN122" s="49">
        <v>0</v>
      </c>
      <c r="AO122" s="49">
        <v>0</v>
      </c>
      <c r="AP122" s="49">
        <v>0</v>
      </c>
      <c r="AQ122" s="342"/>
      <c r="AR122" s="49">
        <v>0</v>
      </c>
      <c r="AS122" s="49">
        <v>0</v>
      </c>
      <c r="AT122" s="49">
        <v>0</v>
      </c>
      <c r="AU122" s="49">
        <v>0</v>
      </c>
      <c r="AV122" s="342"/>
      <c r="AW122" s="49">
        <v>0</v>
      </c>
      <c r="AX122" s="49">
        <v>0</v>
      </c>
      <c r="AY122" s="49">
        <v>0</v>
      </c>
      <c r="AZ122" s="49">
        <v>0</v>
      </c>
      <c r="BA122" s="342"/>
      <c r="BB122" s="49">
        <v>0</v>
      </c>
      <c r="BC122" s="49">
        <v>0</v>
      </c>
      <c r="BD122" s="49">
        <v>0</v>
      </c>
      <c r="BE122" s="49">
        <v>0</v>
      </c>
      <c r="BF122" s="342"/>
      <c r="BG122" s="49">
        <v>0</v>
      </c>
      <c r="BH122" s="49">
        <v>0</v>
      </c>
      <c r="BI122" s="49">
        <v>0</v>
      </c>
      <c r="BJ122" s="49">
        <v>0</v>
      </c>
      <c r="BK122" s="342"/>
      <c r="BL122" s="49">
        <v>0</v>
      </c>
      <c r="BM122" s="49">
        <v>0</v>
      </c>
      <c r="BN122" s="49">
        <v>0</v>
      </c>
      <c r="BO122" s="49">
        <v>0</v>
      </c>
      <c r="BP122" s="342"/>
      <c r="BQ122" s="49">
        <v>0</v>
      </c>
      <c r="BR122" s="49">
        <v>0</v>
      </c>
      <c r="BS122" s="49">
        <v>0</v>
      </c>
      <c r="BT122" s="49">
        <v>0</v>
      </c>
      <c r="BU122" s="306"/>
      <c r="BV122" s="49">
        <v>0</v>
      </c>
      <c r="BW122" s="49">
        <v>0</v>
      </c>
      <c r="BX122" s="49">
        <v>0</v>
      </c>
      <c r="BY122" s="49">
        <v>0</v>
      </c>
      <c r="BZ122" s="342"/>
      <c r="CA122" s="49">
        <v>0</v>
      </c>
      <c r="CB122" s="49">
        <v>0</v>
      </c>
      <c r="CC122" s="49">
        <v>0</v>
      </c>
      <c r="CD122" s="49">
        <v>0</v>
      </c>
      <c r="CE122" s="306"/>
      <c r="CF122" s="49">
        <v>0</v>
      </c>
      <c r="CG122" s="49">
        <v>0</v>
      </c>
      <c r="CH122" s="49">
        <v>0</v>
      </c>
      <c r="CI122" s="49">
        <v>0</v>
      </c>
      <c r="CJ122" s="306"/>
      <c r="CK122" s="49">
        <v>0</v>
      </c>
      <c r="CL122" s="49">
        <v>0</v>
      </c>
      <c r="CM122" s="49">
        <v>0</v>
      </c>
      <c r="CN122" s="49">
        <v>0</v>
      </c>
      <c r="CO122" s="342"/>
      <c r="CP122" s="49">
        <v>0</v>
      </c>
      <c r="CQ122" s="49">
        <v>0</v>
      </c>
      <c r="CR122" s="49">
        <v>0</v>
      </c>
      <c r="CS122" s="49">
        <v>0</v>
      </c>
      <c r="CT122" s="306"/>
      <c r="CU122" s="49">
        <v>0</v>
      </c>
      <c r="CV122" s="49">
        <v>0</v>
      </c>
      <c r="CW122" s="49">
        <v>0</v>
      </c>
      <c r="CX122" s="49">
        <v>0</v>
      </c>
      <c r="CY122" s="342"/>
      <c r="CZ122" s="49">
        <v>0</v>
      </c>
      <c r="DA122" s="49">
        <v>0</v>
      </c>
      <c r="DB122" s="49">
        <v>0</v>
      </c>
      <c r="DC122" s="49">
        <v>0</v>
      </c>
      <c r="DD122" s="306"/>
      <c r="DE122" s="49">
        <v>0</v>
      </c>
      <c r="DF122" s="49">
        <v>0</v>
      </c>
      <c r="DG122" s="49">
        <v>0</v>
      </c>
      <c r="DH122" s="49">
        <v>0</v>
      </c>
      <c r="DI122" s="306"/>
      <c r="DJ122" s="49">
        <v>0</v>
      </c>
      <c r="DK122" s="49">
        <v>0</v>
      </c>
      <c r="DL122" s="49">
        <v>0</v>
      </c>
      <c r="DM122" s="49">
        <v>0</v>
      </c>
      <c r="DN122" s="306"/>
      <c r="DO122" s="49">
        <v>0</v>
      </c>
      <c r="DP122" s="49">
        <v>0</v>
      </c>
      <c r="DQ122" s="49">
        <v>0</v>
      </c>
      <c r="DR122" s="49">
        <v>0</v>
      </c>
      <c r="DS122" s="306"/>
      <c r="DT122" s="49">
        <v>0</v>
      </c>
      <c r="DU122" s="49">
        <v>0</v>
      </c>
      <c r="DV122" s="49">
        <v>0</v>
      </c>
      <c r="DW122" s="49">
        <v>0</v>
      </c>
      <c r="DX122" s="306"/>
      <c r="DY122" s="49">
        <v>0</v>
      </c>
      <c r="DZ122" s="49">
        <v>0</v>
      </c>
      <c r="EA122" s="49">
        <v>0</v>
      </c>
      <c r="EB122" s="49">
        <v>0</v>
      </c>
      <c r="EC122" s="306"/>
      <c r="ED122" s="49">
        <v>0</v>
      </c>
      <c r="EE122" s="49">
        <v>0</v>
      </c>
      <c r="EF122" s="49">
        <v>0</v>
      </c>
      <c r="EG122" s="49">
        <v>0</v>
      </c>
      <c r="EH122" s="306"/>
      <c r="EI122" s="49">
        <v>0</v>
      </c>
      <c r="EJ122" s="49">
        <v>0</v>
      </c>
      <c r="EK122" s="49">
        <v>0</v>
      </c>
      <c r="EL122" s="49">
        <v>0</v>
      </c>
      <c r="EM122" s="306"/>
      <c r="EN122" s="49">
        <v>0</v>
      </c>
      <c r="EO122" s="49">
        <v>0</v>
      </c>
      <c r="EP122" s="49">
        <v>0</v>
      </c>
      <c r="EQ122" s="49">
        <v>0</v>
      </c>
      <c r="ER122" s="306"/>
      <c r="ES122" s="49">
        <v>0</v>
      </c>
      <c r="ET122" s="49">
        <v>0</v>
      </c>
      <c r="EU122" s="49">
        <v>0</v>
      </c>
      <c r="EV122" s="49">
        <v>0</v>
      </c>
      <c r="EW122" s="306"/>
      <c r="EX122" s="49">
        <v>0</v>
      </c>
      <c r="EY122" s="49">
        <v>0</v>
      </c>
      <c r="EZ122" s="49">
        <v>0</v>
      </c>
      <c r="FA122" s="49">
        <v>0</v>
      </c>
      <c r="FB122" s="306"/>
      <c r="FC122" s="49">
        <v>0</v>
      </c>
      <c r="FD122" s="49">
        <v>0</v>
      </c>
      <c r="FE122" s="49">
        <v>0</v>
      </c>
      <c r="FF122" s="49">
        <v>0</v>
      </c>
      <c r="FG122" s="306"/>
      <c r="FH122" s="49">
        <v>0</v>
      </c>
      <c r="FI122" s="49">
        <v>0</v>
      </c>
      <c r="FJ122" s="49">
        <v>0</v>
      </c>
      <c r="FK122" s="49">
        <v>0</v>
      </c>
      <c r="FL122" s="306"/>
      <c r="FM122" s="49">
        <v>0</v>
      </c>
      <c r="FN122" s="49">
        <v>0</v>
      </c>
      <c r="FO122" s="49">
        <v>0</v>
      </c>
      <c r="FP122" s="49">
        <v>0</v>
      </c>
      <c r="FQ122" s="306"/>
      <c r="FR122" s="49">
        <v>0</v>
      </c>
      <c r="FS122" s="49">
        <v>0</v>
      </c>
      <c r="FT122" s="49">
        <v>0</v>
      </c>
      <c r="FU122" s="49">
        <v>0</v>
      </c>
      <c r="FV122" s="306"/>
      <c r="FW122" s="49">
        <v>0</v>
      </c>
      <c r="FX122" s="49">
        <v>0</v>
      </c>
      <c r="FY122" s="49">
        <v>0</v>
      </c>
      <c r="FZ122" s="49">
        <v>0</v>
      </c>
      <c r="GA122" s="306"/>
      <c r="GB122" s="49">
        <v>0</v>
      </c>
      <c r="GC122" s="49">
        <v>0</v>
      </c>
      <c r="GD122" s="49">
        <v>0</v>
      </c>
      <c r="GE122" s="49">
        <v>0</v>
      </c>
      <c r="GF122" s="306"/>
      <c r="GG122" s="49">
        <v>0</v>
      </c>
      <c r="GH122" s="49">
        <v>0</v>
      </c>
      <c r="GI122" s="49">
        <v>0</v>
      </c>
      <c r="GJ122" s="49">
        <v>0</v>
      </c>
      <c r="GK122" s="306"/>
      <c r="GL122" s="49">
        <v>0</v>
      </c>
      <c r="GM122" s="49">
        <v>0</v>
      </c>
      <c r="GN122" s="49">
        <v>0</v>
      </c>
      <c r="GO122" s="49">
        <v>0</v>
      </c>
      <c r="GP122" s="306"/>
    </row>
    <row r="123" spans="1:198" ht="18">
      <c r="A123" s="40" t="s">
        <v>645</v>
      </c>
      <c r="B123" s="45">
        <f t="shared" si="3"/>
        <v>65166.412500000064</v>
      </c>
      <c r="C123" s="41"/>
      <c r="D123" s="49">
        <v>174</v>
      </c>
      <c r="E123" s="49">
        <v>252.8</v>
      </c>
      <c r="F123" s="49">
        <v>95.399999999999991</v>
      </c>
      <c r="G123" s="49">
        <v>175</v>
      </c>
      <c r="H123" s="342"/>
      <c r="I123" s="49">
        <v>41.350000000000023</v>
      </c>
      <c r="J123" s="49">
        <v>93.900000000000034</v>
      </c>
      <c r="K123" s="49">
        <v>191.02499999999998</v>
      </c>
      <c r="L123" s="49">
        <v>172</v>
      </c>
      <c r="M123" s="342"/>
      <c r="N123" s="49">
        <v>181.27500000000009</v>
      </c>
      <c r="O123" s="49">
        <v>139.65</v>
      </c>
      <c r="P123" s="49">
        <v>434.62499999999989</v>
      </c>
      <c r="Q123" s="573">
        <v>663.69999999999993</v>
      </c>
      <c r="R123" s="342"/>
      <c r="S123" s="298">
        <v>69.125</v>
      </c>
      <c r="T123" s="298">
        <v>81.5</v>
      </c>
      <c r="U123" s="298">
        <v>215.02499999999998</v>
      </c>
      <c r="V123" s="49">
        <v>186.5</v>
      </c>
      <c r="W123" s="342"/>
      <c r="X123" s="49">
        <v>77.799999999999955</v>
      </c>
      <c r="Y123" s="49">
        <v>121.40000000000032</v>
      </c>
      <c r="Z123" s="49">
        <v>280.64999999999998</v>
      </c>
      <c r="AA123" s="49">
        <v>424</v>
      </c>
      <c r="AB123" s="342"/>
      <c r="AC123" s="49">
        <v>205.39999999999998</v>
      </c>
      <c r="AD123" s="49">
        <v>443.85000000000014</v>
      </c>
      <c r="AE123" s="49">
        <v>528.375</v>
      </c>
      <c r="AF123" s="49">
        <v>373.4</v>
      </c>
      <c r="AG123" s="342"/>
      <c r="AH123" s="49">
        <v>296.54999999999961</v>
      </c>
      <c r="AI123" s="49">
        <v>424.35000000000014</v>
      </c>
      <c r="AJ123" s="49">
        <v>809.47499999999991</v>
      </c>
      <c r="AK123" s="49">
        <v>972.3</v>
      </c>
      <c r="AL123" s="342"/>
      <c r="AM123" s="49">
        <v>67.7999999999995</v>
      </c>
      <c r="AN123" s="49">
        <v>188.19999999999982</v>
      </c>
      <c r="AO123" s="49">
        <v>248.625</v>
      </c>
      <c r="AP123" s="49">
        <v>207.1</v>
      </c>
      <c r="AQ123" s="342"/>
      <c r="AR123" s="49">
        <v>98.4249999999995</v>
      </c>
      <c r="AS123" s="49">
        <v>63.5</v>
      </c>
      <c r="AT123" s="49">
        <v>190.5</v>
      </c>
      <c r="AU123" s="49">
        <v>121.1</v>
      </c>
      <c r="AV123" s="342"/>
      <c r="AW123" s="49">
        <v>198.47499999999968</v>
      </c>
      <c r="AX123" s="49">
        <v>568.04999999999973</v>
      </c>
      <c r="AY123" s="49">
        <v>722.02500000000009</v>
      </c>
      <c r="AZ123" s="49">
        <v>925.2</v>
      </c>
      <c r="BA123" s="342"/>
      <c r="BB123" s="49">
        <v>40.624999999999773</v>
      </c>
      <c r="BC123" s="49">
        <v>142.44999999999999</v>
      </c>
      <c r="BD123" s="49">
        <v>243.60000000000002</v>
      </c>
      <c r="BE123" s="49">
        <v>109.5</v>
      </c>
      <c r="BF123" s="342"/>
      <c r="BG123" s="49">
        <v>53.899999999999864</v>
      </c>
      <c r="BH123" s="49">
        <v>74.75</v>
      </c>
      <c r="BI123" s="49">
        <v>307.72500000000002</v>
      </c>
      <c r="BJ123" s="49">
        <v>225.5</v>
      </c>
      <c r="BK123" s="342"/>
      <c r="BL123" s="49">
        <v>49.674999999999727</v>
      </c>
      <c r="BM123" s="49">
        <v>51</v>
      </c>
      <c r="BN123" s="49">
        <v>82.875</v>
      </c>
      <c r="BO123" s="49">
        <v>263</v>
      </c>
      <c r="BP123" s="342"/>
      <c r="BQ123" s="49">
        <v>35.999999999999773</v>
      </c>
      <c r="BR123" s="49">
        <v>188</v>
      </c>
      <c r="BS123" s="49">
        <v>321.375</v>
      </c>
      <c r="BT123" s="49">
        <v>331</v>
      </c>
      <c r="BU123" s="306"/>
      <c r="BV123" s="49">
        <v>141.64999999999986</v>
      </c>
      <c r="BW123" s="49">
        <v>358.99999999999955</v>
      </c>
      <c r="BX123" s="49">
        <v>485.40000000000003</v>
      </c>
      <c r="BY123" s="49">
        <v>568</v>
      </c>
      <c r="BZ123" s="342"/>
      <c r="CA123" s="49">
        <v>32.499999999999773</v>
      </c>
      <c r="CB123" s="49">
        <v>82.100000000001273</v>
      </c>
      <c r="CC123" s="49">
        <v>212.02500000000003</v>
      </c>
      <c r="CD123" s="49">
        <v>295.5</v>
      </c>
      <c r="CE123" s="306"/>
      <c r="CF123" s="315">
        <v>23.999999999999773</v>
      </c>
      <c r="CG123" s="315">
        <v>192.10000000000127</v>
      </c>
      <c r="CH123" s="315">
        <v>279.29999999999995</v>
      </c>
      <c r="CI123" s="49">
        <v>505.09999999999997</v>
      </c>
      <c r="CJ123" s="306"/>
      <c r="CK123" s="49">
        <v>26.574999999999591</v>
      </c>
      <c r="CL123" s="49">
        <v>202.94999999999996</v>
      </c>
      <c r="CM123" s="49">
        <v>159.67500000000001</v>
      </c>
      <c r="CN123" s="49">
        <v>592.29999999999995</v>
      </c>
      <c r="CO123" s="342"/>
      <c r="CP123" s="49">
        <v>121.625</v>
      </c>
      <c r="CQ123" s="49">
        <v>220.85000000000036</v>
      </c>
      <c r="CR123" s="49">
        <v>405.67499999999995</v>
      </c>
      <c r="CS123" s="49">
        <v>368.09999999999997</v>
      </c>
      <c r="CT123" s="306"/>
      <c r="CU123" s="49">
        <v>58.374999999999545</v>
      </c>
      <c r="CV123" s="49">
        <v>254.25</v>
      </c>
      <c r="CW123" s="49">
        <v>624.52499999999986</v>
      </c>
      <c r="CX123" s="49">
        <v>711</v>
      </c>
      <c r="CY123" s="342"/>
      <c r="CZ123" s="49">
        <v>48.749999999999545</v>
      </c>
      <c r="DA123" s="49">
        <v>45</v>
      </c>
      <c r="DB123" s="49">
        <v>0</v>
      </c>
      <c r="DC123" s="49">
        <v>58.5</v>
      </c>
      <c r="DD123" s="306"/>
      <c r="DE123" s="49">
        <v>772.35000000000036</v>
      </c>
      <c r="DF123" s="49">
        <v>1857.3499999999995</v>
      </c>
      <c r="DG123" s="49">
        <v>3608.2499999999991</v>
      </c>
      <c r="DH123" s="298">
        <v>2740.4</v>
      </c>
      <c r="DI123" s="306"/>
      <c r="DJ123" s="298">
        <v>210.22499999999991</v>
      </c>
      <c r="DK123" s="298">
        <v>392.75</v>
      </c>
      <c r="DL123" s="298">
        <v>482.70000000000005</v>
      </c>
      <c r="DM123" s="49">
        <v>929.2</v>
      </c>
      <c r="DN123" s="306"/>
      <c r="DO123" s="49">
        <v>174.650000000001</v>
      </c>
      <c r="DP123" s="49">
        <v>637</v>
      </c>
      <c r="DQ123" s="49">
        <v>437.09999999999997</v>
      </c>
      <c r="DR123" s="49">
        <v>673.9</v>
      </c>
      <c r="DS123" s="306"/>
      <c r="DT123" s="49">
        <v>0</v>
      </c>
      <c r="DU123" s="49">
        <v>0</v>
      </c>
      <c r="DV123" s="49">
        <v>0</v>
      </c>
      <c r="DW123" s="49">
        <v>246</v>
      </c>
      <c r="DX123" s="306"/>
      <c r="DY123" s="49">
        <v>1048.6000000000354</v>
      </c>
      <c r="DZ123" s="49">
        <v>1870.7250000000022</v>
      </c>
      <c r="EA123" s="49">
        <v>3389.4000000000005</v>
      </c>
      <c r="EB123" s="298">
        <v>3913.6000000000004</v>
      </c>
      <c r="EC123" s="306"/>
      <c r="ED123" s="49">
        <v>116.800000000002</v>
      </c>
      <c r="EE123" s="49">
        <v>136.95000000000255</v>
      </c>
      <c r="EF123" s="49">
        <v>1.0499999999999998</v>
      </c>
      <c r="EG123" s="49">
        <v>308.70000000000005</v>
      </c>
      <c r="EH123" s="306"/>
      <c r="EI123" s="49">
        <v>119.92500000000109</v>
      </c>
      <c r="EJ123" s="49">
        <v>397.40000000000146</v>
      </c>
      <c r="EK123" s="49">
        <v>329.40000000000003</v>
      </c>
      <c r="EL123" s="49">
        <v>522.80000000000007</v>
      </c>
      <c r="EM123" s="306"/>
      <c r="EN123" s="49">
        <v>0</v>
      </c>
      <c r="EO123" s="49">
        <v>162.59999999999854</v>
      </c>
      <c r="EP123" s="49">
        <v>159.15</v>
      </c>
      <c r="EQ123" s="49">
        <v>500.49999999999994</v>
      </c>
      <c r="ER123" s="306"/>
      <c r="ES123" s="49">
        <v>66.925000000002001</v>
      </c>
      <c r="ET123" s="49">
        <v>35.850000000000364</v>
      </c>
      <c r="EU123" s="49">
        <v>264.375</v>
      </c>
      <c r="EV123" s="49">
        <v>268.39999999999998</v>
      </c>
      <c r="EW123" s="306"/>
      <c r="EX123">
        <v>1162.4000000000001</v>
      </c>
      <c r="EY123">
        <v>1949.1499999999978</v>
      </c>
      <c r="EZ123">
        <v>2196.3000000000002</v>
      </c>
      <c r="FA123" s="414">
        <v>3356.3</v>
      </c>
      <c r="FB123" s="306"/>
      <c r="FC123" s="49">
        <v>63.650000000000546</v>
      </c>
      <c r="FD123" s="49">
        <v>39.749999999998181</v>
      </c>
      <c r="FE123" s="49">
        <v>28.349999999999998</v>
      </c>
      <c r="FF123" s="49">
        <v>269.39999999999998</v>
      </c>
      <c r="FG123" s="306"/>
      <c r="FH123" s="315">
        <v>56.849999999999454</v>
      </c>
      <c r="FI123" s="315">
        <v>103.2</v>
      </c>
      <c r="FJ123" s="315">
        <v>320.92499999999995</v>
      </c>
      <c r="FK123" s="49">
        <v>199.9</v>
      </c>
      <c r="FL123" s="306"/>
      <c r="FM123" s="315">
        <v>130</v>
      </c>
      <c r="FN123" s="315">
        <v>127.57499999999891</v>
      </c>
      <c r="FO123" s="315">
        <v>158.32500000000002</v>
      </c>
      <c r="FP123" s="49">
        <v>195.79999999999998</v>
      </c>
      <c r="FQ123" s="306"/>
      <c r="FR123" s="49">
        <v>151.20000000000255</v>
      </c>
      <c r="FS123" s="49">
        <v>222.15</v>
      </c>
      <c r="FT123" s="49">
        <v>376.57500000000005</v>
      </c>
      <c r="FU123" s="49">
        <v>576.55000000000007</v>
      </c>
      <c r="FV123" s="306"/>
      <c r="FW123" s="49">
        <v>0</v>
      </c>
      <c r="FX123" s="49">
        <v>128</v>
      </c>
      <c r="FY123" s="49">
        <v>165.07500000000002</v>
      </c>
      <c r="FZ123" s="49">
        <v>341.55</v>
      </c>
      <c r="GA123" s="306"/>
      <c r="GB123" s="49">
        <v>236.20000000000618</v>
      </c>
      <c r="GC123" s="49">
        <v>552.15000000000111</v>
      </c>
      <c r="GD123" s="49">
        <v>941.77499999999986</v>
      </c>
      <c r="GE123" s="49">
        <v>1175.75</v>
      </c>
      <c r="GF123" s="306"/>
      <c r="GG123" s="315">
        <v>96.125000000002728</v>
      </c>
      <c r="GH123" s="315">
        <v>257.5</v>
      </c>
      <c r="GI123" s="315">
        <v>230.625</v>
      </c>
      <c r="GJ123" s="49">
        <v>410.5</v>
      </c>
      <c r="GK123" s="306"/>
      <c r="GL123" s="49">
        <v>0</v>
      </c>
      <c r="GM123" s="49">
        <v>0</v>
      </c>
      <c r="GN123" s="49">
        <v>852.5625</v>
      </c>
      <c r="GO123" s="49">
        <v>0</v>
      </c>
      <c r="GP123" s="306"/>
    </row>
    <row r="124" spans="1:198" ht="18">
      <c r="A124" s="39" t="s">
        <v>2520</v>
      </c>
      <c r="B124" s="45">
        <f t="shared" si="3"/>
        <v>41659.300000000003</v>
      </c>
      <c r="C124" s="41"/>
      <c r="D124" s="49">
        <v>0</v>
      </c>
      <c r="E124" s="49">
        <v>133.50000000000003</v>
      </c>
      <c r="F124" s="49">
        <v>59.925000000000004</v>
      </c>
      <c r="G124" s="49">
        <v>245.3</v>
      </c>
      <c r="H124" s="342"/>
      <c r="I124" s="49">
        <v>0</v>
      </c>
      <c r="J124" s="49">
        <v>2.6000000000000227</v>
      </c>
      <c r="K124" s="49">
        <v>210</v>
      </c>
      <c r="L124" s="49">
        <v>247.4</v>
      </c>
      <c r="M124" s="342"/>
      <c r="N124" s="49">
        <v>0</v>
      </c>
      <c r="O124" s="49">
        <v>78</v>
      </c>
      <c r="P124" s="49">
        <v>257.17499999999995</v>
      </c>
      <c r="Q124" s="573">
        <v>608.70000000000005</v>
      </c>
      <c r="R124" s="342"/>
      <c r="S124" s="298">
        <v>0</v>
      </c>
      <c r="T124" s="298">
        <v>0</v>
      </c>
      <c r="U124" s="298">
        <v>236.10000000000002</v>
      </c>
      <c r="V124" s="49">
        <v>144</v>
      </c>
      <c r="W124" s="342"/>
      <c r="X124" s="49">
        <v>0</v>
      </c>
      <c r="Y124" s="49">
        <v>0</v>
      </c>
      <c r="Z124" s="49">
        <v>378.3</v>
      </c>
      <c r="AA124" s="49">
        <v>487.3</v>
      </c>
      <c r="AB124" s="342"/>
      <c r="AC124" s="49">
        <v>0</v>
      </c>
      <c r="AD124" s="49">
        <v>0</v>
      </c>
      <c r="AE124" s="49">
        <v>277.72500000000002</v>
      </c>
      <c r="AF124" s="49">
        <v>580.9</v>
      </c>
      <c r="AG124" s="342"/>
      <c r="AH124" s="49">
        <v>0</v>
      </c>
      <c r="AI124" s="49">
        <v>0</v>
      </c>
      <c r="AJ124" s="49">
        <v>445.65000000000003</v>
      </c>
      <c r="AK124" s="49">
        <v>775</v>
      </c>
      <c r="AL124" s="342"/>
      <c r="AM124" s="49">
        <v>0</v>
      </c>
      <c r="AN124" s="49">
        <v>0</v>
      </c>
      <c r="AO124" s="49">
        <v>507.07499999999993</v>
      </c>
      <c r="AP124" s="49">
        <v>640.40000000000009</v>
      </c>
      <c r="AQ124" s="342"/>
      <c r="AR124" s="49">
        <v>0</v>
      </c>
      <c r="AS124" s="49">
        <v>0</v>
      </c>
      <c r="AT124" s="49">
        <v>140.69999999999999</v>
      </c>
      <c r="AU124" s="49">
        <v>93.500000000000014</v>
      </c>
      <c r="AV124" s="342"/>
      <c r="AW124" s="49">
        <v>0</v>
      </c>
      <c r="AX124" s="49">
        <v>0</v>
      </c>
      <c r="AY124" s="49">
        <v>520.57500000000005</v>
      </c>
      <c r="AZ124" s="49">
        <v>589.4</v>
      </c>
      <c r="BA124" s="342"/>
      <c r="BB124" s="49">
        <v>0</v>
      </c>
      <c r="BC124" s="49">
        <v>0</v>
      </c>
      <c r="BD124" s="49">
        <v>141.52499999999998</v>
      </c>
      <c r="BE124" s="49">
        <v>525.30000000000007</v>
      </c>
      <c r="BF124" s="342"/>
      <c r="BG124" s="49">
        <v>0</v>
      </c>
      <c r="BH124" s="49">
        <v>0</v>
      </c>
      <c r="BI124" s="49">
        <v>365.625</v>
      </c>
      <c r="BJ124" s="49">
        <v>309.8</v>
      </c>
      <c r="BK124" s="342"/>
      <c r="BL124" s="49">
        <v>0</v>
      </c>
      <c r="BM124" s="49">
        <v>0</v>
      </c>
      <c r="BN124" s="49">
        <v>143.55000000000001</v>
      </c>
      <c r="BO124" s="49">
        <v>513.6</v>
      </c>
      <c r="BP124" s="342"/>
      <c r="BQ124" s="49">
        <v>0</v>
      </c>
      <c r="BR124" s="49">
        <v>0</v>
      </c>
      <c r="BS124" s="49">
        <v>268.125</v>
      </c>
      <c r="BT124" s="49">
        <v>676.1</v>
      </c>
      <c r="BU124" s="306"/>
      <c r="BV124" s="49">
        <v>0</v>
      </c>
      <c r="BW124" s="49">
        <v>0</v>
      </c>
      <c r="BX124" s="49">
        <v>253.57500000000002</v>
      </c>
      <c r="BY124" s="49">
        <v>293.3</v>
      </c>
      <c r="BZ124" s="342"/>
      <c r="CA124" s="49">
        <v>0</v>
      </c>
      <c r="CB124" s="49">
        <v>0</v>
      </c>
      <c r="CC124" s="49">
        <v>317.77499999999998</v>
      </c>
      <c r="CD124" s="49">
        <v>857.5</v>
      </c>
      <c r="CE124" s="306"/>
      <c r="CF124" s="315">
        <v>0</v>
      </c>
      <c r="CG124" s="315">
        <v>0</v>
      </c>
      <c r="CH124" s="315">
        <v>296.17500000000001</v>
      </c>
      <c r="CI124" s="49">
        <v>500</v>
      </c>
      <c r="CJ124" s="306"/>
      <c r="CK124" s="49">
        <v>0</v>
      </c>
      <c r="CL124" s="49">
        <v>0</v>
      </c>
      <c r="CM124" s="49">
        <v>257.47500000000002</v>
      </c>
      <c r="CN124" s="49">
        <v>598.59999999999991</v>
      </c>
      <c r="CO124" s="342"/>
      <c r="CP124" s="49">
        <v>0</v>
      </c>
      <c r="CQ124" s="49">
        <v>0</v>
      </c>
      <c r="CR124" s="49">
        <v>388.27500000000003</v>
      </c>
      <c r="CS124" s="49">
        <v>581.6</v>
      </c>
      <c r="CT124" s="306"/>
      <c r="CU124" s="49">
        <v>0</v>
      </c>
      <c r="CV124" s="49">
        <v>0</v>
      </c>
      <c r="CW124" s="49">
        <v>377.02500000000003</v>
      </c>
      <c r="CX124" s="49">
        <v>377.90000000000003</v>
      </c>
      <c r="CY124" s="342"/>
      <c r="CZ124" s="49">
        <v>0</v>
      </c>
      <c r="DA124" s="49">
        <v>0</v>
      </c>
      <c r="DB124" s="49">
        <v>0</v>
      </c>
      <c r="DC124" s="49">
        <v>134.69999999999999</v>
      </c>
      <c r="DD124" s="306"/>
      <c r="DE124" s="49">
        <v>0</v>
      </c>
      <c r="DF124" s="49">
        <v>0</v>
      </c>
      <c r="DG124" s="49">
        <v>1918.9499999999998</v>
      </c>
      <c r="DH124" s="298">
        <v>2955.1000000000004</v>
      </c>
      <c r="DI124" s="306"/>
      <c r="DJ124" s="298">
        <v>0</v>
      </c>
      <c r="DK124" s="298">
        <v>0</v>
      </c>
      <c r="DL124" s="298">
        <v>361.875</v>
      </c>
      <c r="DM124" s="49">
        <v>991.4000000000002</v>
      </c>
      <c r="DN124" s="306"/>
      <c r="DO124" s="49">
        <v>0</v>
      </c>
      <c r="DP124" s="49">
        <v>0</v>
      </c>
      <c r="DQ124" s="49">
        <v>188.85</v>
      </c>
      <c r="DR124" s="49">
        <v>124.4</v>
      </c>
      <c r="DS124" s="306"/>
      <c r="DT124" s="49">
        <v>0</v>
      </c>
      <c r="DU124" s="49">
        <v>0</v>
      </c>
      <c r="DV124" s="49">
        <v>0</v>
      </c>
      <c r="DW124" s="49">
        <v>222.6</v>
      </c>
      <c r="DX124" s="306"/>
      <c r="DY124" s="49">
        <v>0</v>
      </c>
      <c r="DZ124" s="49">
        <v>0</v>
      </c>
      <c r="EA124" s="49">
        <v>2641.0499999999993</v>
      </c>
      <c r="EB124" s="298">
        <v>3529.9999999999995</v>
      </c>
      <c r="EC124" s="306"/>
      <c r="ED124" s="49">
        <v>0</v>
      </c>
      <c r="EE124" s="49">
        <v>0</v>
      </c>
      <c r="EF124" s="49">
        <v>144.22500000000002</v>
      </c>
      <c r="EG124" s="49">
        <v>357.40000000000003</v>
      </c>
      <c r="EH124" s="306"/>
      <c r="EI124" s="49">
        <v>0</v>
      </c>
      <c r="EJ124" s="49">
        <v>0</v>
      </c>
      <c r="EK124" s="49">
        <v>282.89999999999998</v>
      </c>
      <c r="EL124" s="49">
        <v>335.5</v>
      </c>
      <c r="EM124" s="306"/>
      <c r="EN124" s="49">
        <v>0</v>
      </c>
      <c r="EO124" s="49">
        <v>0</v>
      </c>
      <c r="EP124" s="49">
        <v>598.5</v>
      </c>
      <c r="EQ124" s="49">
        <v>676</v>
      </c>
      <c r="ER124" s="306"/>
      <c r="ES124" s="49">
        <v>0</v>
      </c>
      <c r="ET124" s="49">
        <v>0</v>
      </c>
      <c r="EU124" s="49">
        <v>336.45000000000005</v>
      </c>
      <c r="EV124" s="49">
        <v>421.5</v>
      </c>
      <c r="EW124" s="306"/>
      <c r="EX124">
        <v>0</v>
      </c>
      <c r="EY124">
        <v>0</v>
      </c>
      <c r="EZ124">
        <v>1036.7249999999999</v>
      </c>
      <c r="FA124" s="414">
        <v>2453.7999999999997</v>
      </c>
      <c r="FB124" s="306"/>
      <c r="FC124" s="49">
        <v>0</v>
      </c>
      <c r="FD124" s="49">
        <v>0</v>
      </c>
      <c r="FE124" s="49">
        <v>280.125</v>
      </c>
      <c r="FF124" s="49">
        <v>264.89999999999998</v>
      </c>
      <c r="FG124" s="306"/>
      <c r="FH124" s="315">
        <v>0</v>
      </c>
      <c r="FI124" s="315">
        <v>0</v>
      </c>
      <c r="FJ124" s="315">
        <v>481.875</v>
      </c>
      <c r="FK124" s="49">
        <v>82.500000000000014</v>
      </c>
      <c r="FL124" s="306"/>
      <c r="FM124" s="315">
        <v>0</v>
      </c>
      <c r="FN124" s="315">
        <v>0</v>
      </c>
      <c r="FO124" s="315">
        <v>306.29999999999995</v>
      </c>
      <c r="FP124" s="49">
        <v>294</v>
      </c>
      <c r="FQ124" s="306"/>
      <c r="FR124" s="49">
        <v>0</v>
      </c>
      <c r="FS124" s="49">
        <v>0</v>
      </c>
      <c r="FT124" s="49">
        <v>224.25</v>
      </c>
      <c r="FU124" s="49">
        <v>574.9</v>
      </c>
      <c r="FV124" s="306"/>
      <c r="FW124" s="49">
        <v>0</v>
      </c>
      <c r="FX124" s="49">
        <v>0</v>
      </c>
      <c r="FY124" s="49">
        <v>77.175000000000011</v>
      </c>
      <c r="FZ124" s="49">
        <v>466.59999999999997</v>
      </c>
      <c r="GA124" s="306"/>
      <c r="GB124" s="49">
        <v>0</v>
      </c>
      <c r="GC124" s="49">
        <v>0</v>
      </c>
      <c r="GD124" s="49">
        <v>645</v>
      </c>
      <c r="GE124" s="49">
        <v>1234.2</v>
      </c>
      <c r="GF124" s="306"/>
      <c r="GG124" s="315">
        <v>0</v>
      </c>
      <c r="GH124" s="315">
        <v>0</v>
      </c>
      <c r="GI124" s="315">
        <v>274.875</v>
      </c>
      <c r="GJ124" s="49">
        <v>406</v>
      </c>
      <c r="GK124" s="306"/>
      <c r="GL124" s="49">
        <v>0</v>
      </c>
      <c r="GM124" s="49">
        <v>0</v>
      </c>
      <c r="GN124" s="49">
        <v>632.625</v>
      </c>
      <c r="GO124" s="49">
        <v>0</v>
      </c>
      <c r="GP124" s="306"/>
    </row>
    <row r="125" spans="1:198" ht="18">
      <c r="A125" s="38" t="s">
        <v>3169</v>
      </c>
      <c r="B125" s="45">
        <f t="shared" si="3"/>
        <v>22426.724999999999</v>
      </c>
      <c r="C125" s="41"/>
      <c r="D125" s="49">
        <v>0</v>
      </c>
      <c r="E125" s="49">
        <v>0</v>
      </c>
      <c r="F125" s="49">
        <v>45.825000000000003</v>
      </c>
      <c r="G125" s="49">
        <v>257.3</v>
      </c>
      <c r="H125" s="342"/>
      <c r="I125" s="49">
        <v>0</v>
      </c>
      <c r="J125" s="49">
        <v>0</v>
      </c>
      <c r="K125" s="49">
        <v>56.625</v>
      </c>
      <c r="L125" s="49">
        <v>278.89999999999998</v>
      </c>
      <c r="M125" s="342"/>
      <c r="N125" s="49">
        <v>0</v>
      </c>
      <c r="O125" s="49">
        <v>0</v>
      </c>
      <c r="P125" s="49">
        <v>333.07499999999999</v>
      </c>
      <c r="Q125" s="573">
        <v>699.3</v>
      </c>
      <c r="R125" s="342"/>
      <c r="S125" s="298">
        <v>0</v>
      </c>
      <c r="T125" s="298">
        <v>0</v>
      </c>
      <c r="U125" s="298">
        <v>0</v>
      </c>
      <c r="V125" s="49">
        <v>120.30000000000001</v>
      </c>
      <c r="W125" s="342"/>
      <c r="X125" s="49">
        <v>0</v>
      </c>
      <c r="Y125" s="49">
        <v>0</v>
      </c>
      <c r="Z125" s="49">
        <v>0</v>
      </c>
      <c r="AA125" s="49">
        <v>645.20000000000005</v>
      </c>
      <c r="AB125" s="342"/>
      <c r="AC125" s="49">
        <v>0</v>
      </c>
      <c r="AD125" s="49">
        <v>0</v>
      </c>
      <c r="AE125" s="49">
        <v>0</v>
      </c>
      <c r="AF125" s="49">
        <v>713.7</v>
      </c>
      <c r="AG125" s="342"/>
      <c r="AH125" s="49">
        <v>0</v>
      </c>
      <c r="AI125" s="49">
        <v>0</v>
      </c>
      <c r="AJ125" s="49">
        <v>0</v>
      </c>
      <c r="AK125" s="49">
        <v>424.80000000000007</v>
      </c>
      <c r="AL125" s="342"/>
      <c r="AM125" s="49">
        <v>0</v>
      </c>
      <c r="AN125" s="49">
        <v>0</v>
      </c>
      <c r="AO125" s="49">
        <v>0</v>
      </c>
      <c r="AP125" s="49">
        <v>382.5</v>
      </c>
      <c r="AQ125" s="342"/>
      <c r="AR125" s="49">
        <v>0</v>
      </c>
      <c r="AS125" s="49">
        <v>0</v>
      </c>
      <c r="AT125" s="49">
        <v>0</v>
      </c>
      <c r="AU125" s="49">
        <v>82.5</v>
      </c>
      <c r="AV125" s="342"/>
      <c r="AW125" s="49">
        <v>0</v>
      </c>
      <c r="AX125" s="49">
        <v>0</v>
      </c>
      <c r="AY125" s="49">
        <v>0</v>
      </c>
      <c r="AZ125" s="49">
        <v>277.7</v>
      </c>
      <c r="BA125" s="342"/>
      <c r="BB125" s="49">
        <v>0</v>
      </c>
      <c r="BC125" s="49">
        <v>0</v>
      </c>
      <c r="BD125" s="49">
        <v>0</v>
      </c>
      <c r="BE125" s="49">
        <v>389.7</v>
      </c>
      <c r="BF125" s="342"/>
      <c r="BG125" s="49">
        <v>0</v>
      </c>
      <c r="BH125" s="49">
        <v>0</v>
      </c>
      <c r="BI125" s="49">
        <v>0</v>
      </c>
      <c r="BJ125" s="49">
        <v>148.30000000000001</v>
      </c>
      <c r="BK125" s="342"/>
      <c r="BL125" s="49">
        <v>0</v>
      </c>
      <c r="BM125" s="49">
        <v>0</v>
      </c>
      <c r="BN125" s="49">
        <v>0</v>
      </c>
      <c r="BO125" s="49">
        <v>459.3</v>
      </c>
      <c r="BP125" s="342"/>
      <c r="BQ125" s="49">
        <v>0</v>
      </c>
      <c r="BR125" s="49">
        <v>0</v>
      </c>
      <c r="BS125" s="49">
        <v>0</v>
      </c>
      <c r="BT125" s="49">
        <v>483.70000000000005</v>
      </c>
      <c r="BU125" s="306"/>
      <c r="BV125" s="49">
        <v>0</v>
      </c>
      <c r="BW125" s="49">
        <v>0</v>
      </c>
      <c r="BX125" s="49">
        <v>0</v>
      </c>
      <c r="BY125" s="49">
        <v>158.79999999999998</v>
      </c>
      <c r="BZ125" s="342"/>
      <c r="CA125" s="49">
        <v>0</v>
      </c>
      <c r="CB125" s="49">
        <v>0</v>
      </c>
      <c r="CC125" s="49">
        <v>0</v>
      </c>
      <c r="CD125" s="49">
        <v>558.90000000000009</v>
      </c>
      <c r="CE125" s="306"/>
      <c r="CF125" s="315">
        <v>0</v>
      </c>
      <c r="CG125" s="315">
        <v>0</v>
      </c>
      <c r="CH125" s="315">
        <v>0</v>
      </c>
      <c r="CI125" s="49">
        <v>576.09999999999991</v>
      </c>
      <c r="CJ125" s="306"/>
      <c r="CK125" s="49">
        <v>0</v>
      </c>
      <c r="CL125" s="49">
        <v>0</v>
      </c>
      <c r="CM125" s="49">
        <v>0</v>
      </c>
      <c r="CN125" s="49">
        <v>451.29999999999995</v>
      </c>
      <c r="CO125" s="342"/>
      <c r="CP125" s="49">
        <v>0</v>
      </c>
      <c r="CQ125" s="49">
        <v>0</v>
      </c>
      <c r="CR125" s="49">
        <v>0</v>
      </c>
      <c r="CS125" s="49">
        <v>589.79999999999995</v>
      </c>
      <c r="CT125" s="306"/>
      <c r="CU125" s="49">
        <v>0</v>
      </c>
      <c r="CV125" s="49">
        <v>0</v>
      </c>
      <c r="CW125" s="49">
        <v>0</v>
      </c>
      <c r="CX125" s="49">
        <v>198.9</v>
      </c>
      <c r="CY125" s="342"/>
      <c r="CZ125" s="49">
        <v>0</v>
      </c>
      <c r="DA125" s="49">
        <v>0</v>
      </c>
      <c r="DB125" s="49">
        <v>0</v>
      </c>
      <c r="DC125" s="49">
        <v>108.2</v>
      </c>
      <c r="DD125" s="306"/>
      <c r="DE125" s="49">
        <v>0</v>
      </c>
      <c r="DF125" s="49">
        <v>0</v>
      </c>
      <c r="DG125" s="49">
        <v>0</v>
      </c>
      <c r="DH125" s="298">
        <v>1116.2</v>
      </c>
      <c r="DI125" s="306"/>
      <c r="DJ125" s="298">
        <v>0</v>
      </c>
      <c r="DK125" s="298">
        <v>0</v>
      </c>
      <c r="DL125" s="298">
        <v>0</v>
      </c>
      <c r="DM125" s="49">
        <v>947.2</v>
      </c>
      <c r="DN125" s="306"/>
      <c r="DO125" s="49">
        <v>0</v>
      </c>
      <c r="DP125" s="49">
        <v>0</v>
      </c>
      <c r="DQ125" s="49">
        <v>0</v>
      </c>
      <c r="DR125" s="49">
        <v>156.6</v>
      </c>
      <c r="DS125" s="306"/>
      <c r="DT125" s="49">
        <v>0</v>
      </c>
      <c r="DU125" s="49">
        <v>0</v>
      </c>
      <c r="DV125" s="49">
        <v>0</v>
      </c>
      <c r="DW125" s="49">
        <v>0</v>
      </c>
      <c r="DX125" s="306"/>
      <c r="DY125" s="49">
        <v>0</v>
      </c>
      <c r="DZ125" s="49">
        <v>0</v>
      </c>
      <c r="EA125" s="49">
        <v>0</v>
      </c>
      <c r="EB125" s="298">
        <v>4317</v>
      </c>
      <c r="EC125" s="306"/>
      <c r="ED125" s="49">
        <v>0</v>
      </c>
      <c r="EE125" s="49">
        <v>0</v>
      </c>
      <c r="EF125" s="49">
        <v>0</v>
      </c>
      <c r="EG125" s="49">
        <v>246.8</v>
      </c>
      <c r="EH125" s="306"/>
      <c r="EI125" s="49">
        <v>0</v>
      </c>
      <c r="EJ125" s="49">
        <v>0</v>
      </c>
      <c r="EK125" s="49">
        <v>0</v>
      </c>
      <c r="EL125" s="49">
        <v>423.20000000000005</v>
      </c>
      <c r="EM125" s="306"/>
      <c r="EN125" s="49">
        <v>0</v>
      </c>
      <c r="EO125" s="49">
        <v>0</v>
      </c>
      <c r="EP125" s="49">
        <v>0</v>
      </c>
      <c r="EQ125" s="49">
        <v>645.5</v>
      </c>
      <c r="ER125" s="306"/>
      <c r="ES125" s="49">
        <v>0</v>
      </c>
      <c r="ET125" s="49">
        <v>0</v>
      </c>
      <c r="EU125" s="49">
        <v>0</v>
      </c>
      <c r="EV125" s="49">
        <v>245.1</v>
      </c>
      <c r="EW125" s="306"/>
      <c r="EX125">
        <v>0</v>
      </c>
      <c r="EY125">
        <v>0</v>
      </c>
      <c r="EZ125">
        <v>0</v>
      </c>
      <c r="FA125" s="414">
        <v>2596.6999999999998</v>
      </c>
      <c r="FB125" s="306"/>
      <c r="FC125" s="49">
        <v>0</v>
      </c>
      <c r="FD125" s="49">
        <v>0</v>
      </c>
      <c r="FE125" s="49">
        <v>0</v>
      </c>
      <c r="FF125" s="49">
        <v>376.79999999999995</v>
      </c>
      <c r="FG125" s="306"/>
      <c r="FH125" s="315">
        <v>0</v>
      </c>
      <c r="FI125" s="315">
        <v>0</v>
      </c>
      <c r="FJ125" s="315">
        <v>0</v>
      </c>
      <c r="FK125" s="49">
        <v>274.39999999999998</v>
      </c>
      <c r="FL125" s="306"/>
      <c r="FM125" s="315">
        <v>0</v>
      </c>
      <c r="FN125" s="315">
        <v>0</v>
      </c>
      <c r="FO125" s="315">
        <v>0</v>
      </c>
      <c r="FP125" s="49">
        <v>451.6</v>
      </c>
      <c r="FQ125" s="306"/>
      <c r="FR125" s="49">
        <v>0</v>
      </c>
      <c r="FS125" s="49">
        <v>0</v>
      </c>
      <c r="FT125" s="49">
        <v>0</v>
      </c>
      <c r="FU125" s="49">
        <v>420.8</v>
      </c>
      <c r="FV125" s="306"/>
      <c r="FW125" s="49">
        <v>0</v>
      </c>
      <c r="FX125" s="49">
        <v>0</v>
      </c>
      <c r="FY125" s="49">
        <v>0</v>
      </c>
      <c r="FZ125" s="49">
        <v>182.00000000000003</v>
      </c>
      <c r="GA125" s="306"/>
      <c r="GB125" s="49">
        <v>0</v>
      </c>
      <c r="GC125" s="49">
        <v>0</v>
      </c>
      <c r="GD125" s="49">
        <v>0</v>
      </c>
      <c r="GE125" s="49">
        <v>1319.1</v>
      </c>
      <c r="GF125" s="306"/>
      <c r="GG125" s="315">
        <v>0</v>
      </c>
      <c r="GH125" s="315">
        <v>0</v>
      </c>
      <c r="GI125" s="315">
        <v>0</v>
      </c>
      <c r="GJ125" s="49">
        <v>267</v>
      </c>
      <c r="GK125" s="306"/>
      <c r="GL125" s="49">
        <v>0</v>
      </c>
      <c r="GM125" s="49">
        <v>0</v>
      </c>
      <c r="GN125" s="49">
        <v>0</v>
      </c>
      <c r="GO125" s="49">
        <v>0</v>
      </c>
      <c r="GP125" s="306"/>
    </row>
    <row r="126" spans="1:198" ht="18">
      <c r="A126" s="40" t="s">
        <v>1614</v>
      </c>
      <c r="B126" s="45">
        <f t="shared" si="3"/>
        <v>43845.200000000012</v>
      </c>
      <c r="C126" s="41"/>
      <c r="D126" s="49">
        <v>111.75000000000001</v>
      </c>
      <c r="E126" s="49">
        <v>243.29999999999998</v>
      </c>
      <c r="F126" s="49">
        <v>126.45000000000002</v>
      </c>
      <c r="G126" s="49">
        <v>1.3</v>
      </c>
      <c r="H126" s="342"/>
      <c r="I126" s="49">
        <v>16.5</v>
      </c>
      <c r="J126" s="49">
        <v>9.1000000000000227</v>
      </c>
      <c r="K126" s="49">
        <v>158.625</v>
      </c>
      <c r="L126" s="49">
        <v>0</v>
      </c>
      <c r="M126" s="342"/>
      <c r="N126" s="49">
        <v>98.274999999999864</v>
      </c>
      <c r="O126" s="49">
        <v>46.75</v>
      </c>
      <c r="P126" s="49">
        <v>461.17499999999995</v>
      </c>
      <c r="Q126" s="573">
        <v>227.5</v>
      </c>
      <c r="R126" s="342"/>
      <c r="S126" s="298">
        <v>44</v>
      </c>
      <c r="T126" s="298">
        <v>129.8499999999998</v>
      </c>
      <c r="U126" s="298">
        <v>37.125000000000007</v>
      </c>
      <c r="V126" s="49">
        <v>303.89999999999998</v>
      </c>
      <c r="W126" s="342"/>
      <c r="X126" s="49">
        <v>129.44999999999959</v>
      </c>
      <c r="Y126" s="49">
        <v>187.79999999999973</v>
      </c>
      <c r="Z126" s="49">
        <v>197.85000000000002</v>
      </c>
      <c r="AA126" s="49">
        <v>425.4</v>
      </c>
      <c r="AB126" s="342"/>
      <c r="AC126" s="49">
        <v>125.89999999999975</v>
      </c>
      <c r="AD126" s="49">
        <v>351.09999999999945</v>
      </c>
      <c r="AE126" s="49">
        <v>278.77499999999998</v>
      </c>
      <c r="AF126" s="49">
        <v>130.80000000000001</v>
      </c>
      <c r="AG126" s="342"/>
      <c r="AH126" s="49">
        <v>151.52499999999964</v>
      </c>
      <c r="AI126" s="49">
        <v>100.24999999999955</v>
      </c>
      <c r="AJ126" s="49">
        <v>463.34999999999991</v>
      </c>
      <c r="AK126" s="49">
        <v>241</v>
      </c>
      <c r="AL126" s="342"/>
      <c r="AM126" s="49">
        <v>34.824999999999591</v>
      </c>
      <c r="AN126" s="49">
        <v>264.74999999999955</v>
      </c>
      <c r="AO126" s="49">
        <v>360.75</v>
      </c>
      <c r="AP126" s="49">
        <v>306</v>
      </c>
      <c r="AQ126" s="342"/>
      <c r="AR126" s="49">
        <v>68.249999999999432</v>
      </c>
      <c r="AS126" s="49">
        <v>27.15</v>
      </c>
      <c r="AT126" s="49">
        <v>227.625</v>
      </c>
      <c r="AU126" s="49">
        <v>23.400000000000002</v>
      </c>
      <c r="AV126" s="342"/>
      <c r="AW126" s="49">
        <v>119.59999999999968</v>
      </c>
      <c r="AX126" s="49">
        <v>120.65000000000009</v>
      </c>
      <c r="AY126" s="49">
        <v>427.65000000000003</v>
      </c>
      <c r="AZ126" s="49">
        <v>450.19999999999993</v>
      </c>
      <c r="BA126" s="342"/>
      <c r="BB126" s="49">
        <v>65.099999999999682</v>
      </c>
      <c r="BC126" s="49">
        <v>302.74999999999989</v>
      </c>
      <c r="BD126" s="49">
        <v>166.5</v>
      </c>
      <c r="BE126" s="49">
        <v>250.6</v>
      </c>
      <c r="BF126" s="342"/>
      <c r="BG126" s="49">
        <v>40.299999999999727</v>
      </c>
      <c r="BH126" s="49">
        <v>72.599999999999994</v>
      </c>
      <c r="BI126" s="49">
        <v>324.67499999999995</v>
      </c>
      <c r="BJ126" s="49">
        <v>97.5</v>
      </c>
      <c r="BK126" s="342"/>
      <c r="BL126" s="49">
        <v>28.749999999999773</v>
      </c>
      <c r="BM126" s="49">
        <v>68.7</v>
      </c>
      <c r="BN126" s="49">
        <v>26.849999999999998</v>
      </c>
      <c r="BO126" s="49">
        <v>328.1</v>
      </c>
      <c r="BP126" s="342"/>
      <c r="BQ126" s="49">
        <v>63.199999999999591</v>
      </c>
      <c r="BR126" s="49">
        <v>267.65000000000009</v>
      </c>
      <c r="BS126" s="49">
        <v>184.57499999999999</v>
      </c>
      <c r="BT126" s="49">
        <v>371.5</v>
      </c>
      <c r="BU126" s="306"/>
      <c r="BV126" s="49">
        <v>132.12499999999977</v>
      </c>
      <c r="BW126" s="49">
        <v>169.400000000001</v>
      </c>
      <c r="BX126" s="49">
        <v>263.40000000000003</v>
      </c>
      <c r="BY126" s="49">
        <v>253.24999999999997</v>
      </c>
      <c r="BZ126" s="342"/>
      <c r="CA126" s="49">
        <v>25.500000000000455</v>
      </c>
      <c r="CB126" s="49">
        <v>180.20000000000073</v>
      </c>
      <c r="CC126" s="49">
        <v>408.67499999999995</v>
      </c>
      <c r="CD126" s="49">
        <v>468.1</v>
      </c>
      <c r="CE126" s="306"/>
      <c r="CF126" s="315">
        <v>24.499999999999545</v>
      </c>
      <c r="CG126" s="315">
        <v>134.25000000000045</v>
      </c>
      <c r="CH126" s="315">
        <v>157.125</v>
      </c>
      <c r="CI126" s="49">
        <v>383.7</v>
      </c>
      <c r="CJ126" s="306"/>
      <c r="CK126" s="49">
        <v>72.125000000000227</v>
      </c>
      <c r="CL126" s="49">
        <v>99.399999999999991</v>
      </c>
      <c r="CM126" s="49">
        <v>373.875</v>
      </c>
      <c r="CN126" s="49">
        <v>224.1</v>
      </c>
      <c r="CO126" s="342"/>
      <c r="CP126" s="49">
        <v>68.574999999999818</v>
      </c>
      <c r="CQ126" s="49">
        <v>42.25</v>
      </c>
      <c r="CR126" s="49">
        <v>406.42499999999995</v>
      </c>
      <c r="CS126" s="49">
        <v>384.7</v>
      </c>
      <c r="CT126" s="306"/>
      <c r="CU126" s="49">
        <v>91.425000000000182</v>
      </c>
      <c r="CV126" s="49">
        <v>169.89999999999964</v>
      </c>
      <c r="CW126" s="49">
        <v>298.65000000000003</v>
      </c>
      <c r="CX126" s="49">
        <v>401.1</v>
      </c>
      <c r="CY126" s="342"/>
      <c r="CZ126" s="49">
        <v>76.875000000000227</v>
      </c>
      <c r="DA126" s="49">
        <v>42.3</v>
      </c>
      <c r="DB126" s="49">
        <v>105</v>
      </c>
      <c r="DC126" s="49">
        <v>209</v>
      </c>
      <c r="DD126" s="306"/>
      <c r="DE126" s="49">
        <v>667.92499999999973</v>
      </c>
      <c r="DF126" s="49">
        <v>347.75000000000091</v>
      </c>
      <c r="DG126" s="49">
        <v>1302.825</v>
      </c>
      <c r="DH126" s="298">
        <v>1126.3999999999999</v>
      </c>
      <c r="DI126" s="306"/>
      <c r="DJ126" s="298">
        <v>51.174999999999727</v>
      </c>
      <c r="DK126" s="298">
        <v>365.04999999999745</v>
      </c>
      <c r="DL126" s="298">
        <v>305.39999999999998</v>
      </c>
      <c r="DM126" s="49">
        <v>839.2</v>
      </c>
      <c r="DN126" s="306"/>
      <c r="DO126" s="49">
        <v>109.5</v>
      </c>
      <c r="DP126" s="49">
        <v>113.64999999999691</v>
      </c>
      <c r="DQ126" s="49">
        <v>410.5499999999999</v>
      </c>
      <c r="DR126" s="49">
        <v>438.7</v>
      </c>
      <c r="DS126" s="306"/>
      <c r="DT126" s="49">
        <v>0</v>
      </c>
      <c r="DU126" s="49">
        <v>0</v>
      </c>
      <c r="DV126" s="49">
        <v>0</v>
      </c>
      <c r="DW126" s="49">
        <v>0</v>
      </c>
      <c r="DX126" s="306"/>
      <c r="DY126" s="49">
        <v>714.12499999999591</v>
      </c>
      <c r="DZ126" s="49">
        <v>2064.0999999999985</v>
      </c>
      <c r="EA126" s="49">
        <v>2850.5249999999996</v>
      </c>
      <c r="EB126" s="298">
        <v>3310.1999999999994</v>
      </c>
      <c r="EC126" s="306"/>
      <c r="ED126" s="49">
        <v>61.000000000000455</v>
      </c>
      <c r="EE126" s="49">
        <v>172.29999999999927</v>
      </c>
      <c r="EF126" s="49">
        <v>33.974999999999994</v>
      </c>
      <c r="EG126" s="49">
        <v>339.40000000000003</v>
      </c>
      <c r="EH126" s="306"/>
      <c r="EI126" s="49">
        <v>61.75</v>
      </c>
      <c r="EJ126" s="49">
        <v>305.74999999999909</v>
      </c>
      <c r="EK126" s="49">
        <v>312.60000000000002</v>
      </c>
      <c r="EL126" s="49">
        <v>435.09999999999997</v>
      </c>
      <c r="EM126" s="306"/>
      <c r="EN126" s="49">
        <v>0</v>
      </c>
      <c r="EO126" s="49">
        <v>146.40000000000055</v>
      </c>
      <c r="EP126" s="49">
        <v>175.20000000000002</v>
      </c>
      <c r="EQ126" s="49">
        <v>239.3</v>
      </c>
      <c r="ER126" s="306"/>
      <c r="ES126" s="49">
        <v>22.75</v>
      </c>
      <c r="ET126" s="49">
        <v>56.450000000000728</v>
      </c>
      <c r="EU126" s="49">
        <v>90</v>
      </c>
      <c r="EV126" s="49">
        <v>163.4</v>
      </c>
      <c r="EW126" s="306"/>
      <c r="EX126">
        <v>528.07500000000005</v>
      </c>
      <c r="EY126">
        <v>681.55000000000291</v>
      </c>
      <c r="EZ126">
        <v>1148.4000000000001</v>
      </c>
      <c r="FA126" s="414">
        <v>2145</v>
      </c>
      <c r="FB126" s="306"/>
      <c r="FC126" s="49">
        <v>28.949999999999818</v>
      </c>
      <c r="FD126" s="49">
        <v>201.75000000000091</v>
      </c>
      <c r="FE126" s="49">
        <v>26.175000000000004</v>
      </c>
      <c r="FF126" s="49">
        <v>29.700000000000003</v>
      </c>
      <c r="FG126" s="306"/>
      <c r="FH126" s="315">
        <v>31.550000000000182</v>
      </c>
      <c r="FI126" s="315">
        <v>157.34999999999997</v>
      </c>
      <c r="FJ126" s="315">
        <v>119.85000000000001</v>
      </c>
      <c r="FK126" s="49">
        <v>75.100000000000009</v>
      </c>
      <c r="FL126" s="306"/>
      <c r="FM126" s="315">
        <v>167.17500000000018</v>
      </c>
      <c r="FN126" s="315">
        <v>262.75</v>
      </c>
      <c r="FO126" s="315">
        <v>185.54999999999998</v>
      </c>
      <c r="FP126" s="49">
        <v>527.9</v>
      </c>
      <c r="FQ126" s="306"/>
      <c r="FR126" s="49">
        <v>79.500000000000909</v>
      </c>
      <c r="FS126" s="49">
        <v>157</v>
      </c>
      <c r="FT126" s="49">
        <v>331.35</v>
      </c>
      <c r="FU126" s="49">
        <v>413.9</v>
      </c>
      <c r="FV126" s="306"/>
      <c r="FW126" s="49">
        <v>0</v>
      </c>
      <c r="FX126" s="49">
        <v>69.749999999998181</v>
      </c>
      <c r="FY126" s="49">
        <v>179.625</v>
      </c>
      <c r="FZ126" s="49">
        <v>253.10000000000002</v>
      </c>
      <c r="GA126" s="306"/>
      <c r="GB126" s="49">
        <v>260.50000000000364</v>
      </c>
      <c r="GC126" s="49">
        <v>632.825000000008</v>
      </c>
      <c r="GD126" s="49">
        <v>505.95000000000005</v>
      </c>
      <c r="GE126" s="49">
        <v>437.20000000000005</v>
      </c>
      <c r="GF126" s="306"/>
      <c r="GG126" s="315">
        <v>69.5</v>
      </c>
      <c r="GH126" s="315">
        <v>198</v>
      </c>
      <c r="GI126" s="315">
        <v>181.875</v>
      </c>
      <c r="GJ126" s="49">
        <v>238</v>
      </c>
      <c r="GK126" s="306"/>
      <c r="GL126" s="49">
        <v>0</v>
      </c>
      <c r="GM126" s="49">
        <v>0</v>
      </c>
      <c r="GN126" s="49">
        <v>332.92499999999995</v>
      </c>
      <c r="GO126" s="49">
        <v>0</v>
      </c>
      <c r="GP126" s="306"/>
    </row>
    <row r="127" spans="1:198" ht="18">
      <c r="A127" s="40" t="s">
        <v>616</v>
      </c>
      <c r="B127" s="45">
        <f t="shared" si="3"/>
        <v>61187.337500000009</v>
      </c>
      <c r="C127" s="41"/>
      <c r="D127" s="49">
        <v>144.8125</v>
      </c>
      <c r="E127" s="49">
        <v>243.35000000000002</v>
      </c>
      <c r="F127" s="49">
        <v>491.625</v>
      </c>
      <c r="G127" s="49">
        <v>306.5</v>
      </c>
      <c r="H127" s="342"/>
      <c r="I127" s="49">
        <v>64.975000000000023</v>
      </c>
      <c r="J127" s="49">
        <v>2.6000000000000796</v>
      </c>
      <c r="K127" s="49">
        <v>311.54999999999995</v>
      </c>
      <c r="L127" s="49">
        <v>177</v>
      </c>
      <c r="M127" s="342"/>
      <c r="N127" s="49">
        <v>170.02499999999964</v>
      </c>
      <c r="O127" s="49">
        <v>288.19999999999993</v>
      </c>
      <c r="P127" s="49">
        <v>764.625</v>
      </c>
      <c r="Q127" s="573">
        <v>510.2</v>
      </c>
      <c r="R127" s="342"/>
      <c r="S127" s="298">
        <v>53.27499999999992</v>
      </c>
      <c r="T127" s="298">
        <v>96.599999999999909</v>
      </c>
      <c r="U127" s="298">
        <v>117</v>
      </c>
      <c r="V127" s="49">
        <v>274.5</v>
      </c>
      <c r="W127" s="342"/>
      <c r="X127" s="49">
        <v>100.77499999999986</v>
      </c>
      <c r="Y127" s="49">
        <v>0</v>
      </c>
      <c r="Z127" s="49">
        <v>232.875</v>
      </c>
      <c r="AA127" s="49">
        <v>358.59999999999997</v>
      </c>
      <c r="AB127" s="342"/>
      <c r="AC127" s="49">
        <v>232.37499999999966</v>
      </c>
      <c r="AD127" s="49">
        <v>501.29999999999973</v>
      </c>
      <c r="AE127" s="49">
        <v>314.39999999999998</v>
      </c>
      <c r="AF127" s="49">
        <v>213.50000000000003</v>
      </c>
      <c r="AG127" s="342"/>
      <c r="AH127" s="49">
        <v>239.72499999999962</v>
      </c>
      <c r="AI127" s="49">
        <v>447.00000000000045</v>
      </c>
      <c r="AJ127" s="49">
        <v>872.02499999999986</v>
      </c>
      <c r="AK127" s="49">
        <v>841.5</v>
      </c>
      <c r="AL127" s="342"/>
      <c r="AM127" s="49">
        <v>72.024999999999864</v>
      </c>
      <c r="AN127" s="49">
        <v>225.75</v>
      </c>
      <c r="AO127" s="49">
        <v>240.375</v>
      </c>
      <c r="AP127" s="49">
        <v>375.1</v>
      </c>
      <c r="AQ127" s="342"/>
      <c r="AR127" s="49">
        <v>102.02499999999986</v>
      </c>
      <c r="AS127" s="49">
        <v>185.75</v>
      </c>
      <c r="AT127" s="49">
        <v>232.125</v>
      </c>
      <c r="AU127" s="49">
        <v>242</v>
      </c>
      <c r="AV127" s="342"/>
      <c r="AW127" s="49">
        <v>152.59999999999968</v>
      </c>
      <c r="AX127" s="49">
        <v>483.375</v>
      </c>
      <c r="AY127" s="49">
        <v>666.22500000000002</v>
      </c>
      <c r="AZ127" s="49">
        <v>1030.5</v>
      </c>
      <c r="BA127" s="342"/>
      <c r="BB127" s="49">
        <v>96.625</v>
      </c>
      <c r="BC127" s="49">
        <v>172.55</v>
      </c>
      <c r="BD127" s="49">
        <v>223.95</v>
      </c>
      <c r="BE127" s="49">
        <v>134.9</v>
      </c>
      <c r="BF127" s="342"/>
      <c r="BG127" s="49">
        <v>87.999999999999545</v>
      </c>
      <c r="BH127" s="49">
        <v>94.25</v>
      </c>
      <c r="BI127" s="49">
        <v>361.2</v>
      </c>
      <c r="BJ127" s="49">
        <v>278.39999999999998</v>
      </c>
      <c r="BK127" s="342"/>
      <c r="BL127" s="49">
        <v>67.749999999999773</v>
      </c>
      <c r="BM127" s="49">
        <v>87.34999999999998</v>
      </c>
      <c r="BN127" s="49">
        <v>134.92500000000001</v>
      </c>
      <c r="BO127" s="49">
        <v>348.3</v>
      </c>
      <c r="BP127" s="342"/>
      <c r="BQ127" s="49">
        <v>58.024999999999864</v>
      </c>
      <c r="BR127" s="49">
        <v>132.75</v>
      </c>
      <c r="BS127" s="49">
        <v>136.72500000000002</v>
      </c>
      <c r="BT127" s="49">
        <v>328.5</v>
      </c>
      <c r="BU127" s="306"/>
      <c r="BV127" s="49">
        <v>143.37499999999977</v>
      </c>
      <c r="BW127" s="49">
        <v>357.90000000000055</v>
      </c>
      <c r="BX127" s="49">
        <v>541.49999999999989</v>
      </c>
      <c r="BY127" s="49">
        <v>272.7</v>
      </c>
      <c r="BZ127" s="342"/>
      <c r="CA127" s="49">
        <v>68.299999999999272</v>
      </c>
      <c r="CB127" s="49">
        <v>157.35000000000218</v>
      </c>
      <c r="CC127" s="49">
        <v>279.67499999999995</v>
      </c>
      <c r="CD127" s="49">
        <v>431.79999999999995</v>
      </c>
      <c r="CE127" s="306"/>
      <c r="CF127" s="315">
        <v>42.374999999999773</v>
      </c>
      <c r="CG127" s="315">
        <v>183.15000000000236</v>
      </c>
      <c r="CH127" s="315">
        <v>9.8249999999999993</v>
      </c>
      <c r="CI127" s="49">
        <v>377.79999999999995</v>
      </c>
      <c r="CJ127" s="306"/>
      <c r="CK127" s="49">
        <v>10.124999999999545</v>
      </c>
      <c r="CL127" s="49">
        <v>176.59999999999997</v>
      </c>
      <c r="CM127" s="49">
        <v>106.27499999999999</v>
      </c>
      <c r="CN127" s="49">
        <v>483.09999999999997</v>
      </c>
      <c r="CO127" s="342"/>
      <c r="CP127" s="49">
        <v>98</v>
      </c>
      <c r="CQ127" s="49">
        <v>167.00000000000182</v>
      </c>
      <c r="CR127" s="49">
        <v>233.10000000000002</v>
      </c>
      <c r="CS127" s="49">
        <v>541.9</v>
      </c>
      <c r="CT127" s="306"/>
      <c r="CU127" s="49">
        <v>102.87500000000091</v>
      </c>
      <c r="CV127" s="49">
        <v>298.07500000000255</v>
      </c>
      <c r="CW127" s="49">
        <v>649.72499999999991</v>
      </c>
      <c r="CX127" s="49">
        <v>517.9</v>
      </c>
      <c r="CY127" s="342"/>
      <c r="CZ127" s="49">
        <v>14.100000000000819</v>
      </c>
      <c r="DA127" s="49">
        <v>32.549999999999997</v>
      </c>
      <c r="DB127" s="49">
        <v>67.650000000000006</v>
      </c>
      <c r="DC127" s="49">
        <v>162</v>
      </c>
      <c r="DD127" s="306"/>
      <c r="DE127" s="49">
        <v>539.14999999999986</v>
      </c>
      <c r="DF127" s="49">
        <v>1285.2499999999991</v>
      </c>
      <c r="DG127" s="49">
        <v>2316.7500000000005</v>
      </c>
      <c r="DH127" s="298">
        <v>2739.1000000000004</v>
      </c>
      <c r="DI127" s="306"/>
      <c r="DJ127" s="298">
        <v>183.45000000000027</v>
      </c>
      <c r="DK127" s="298">
        <v>337.09999999999854</v>
      </c>
      <c r="DL127" s="298">
        <v>298.42499999999995</v>
      </c>
      <c r="DM127" s="49">
        <v>696.1</v>
      </c>
      <c r="DN127" s="306"/>
      <c r="DO127" s="49">
        <v>140.07500000000027</v>
      </c>
      <c r="DP127" s="49">
        <v>624.74999999999727</v>
      </c>
      <c r="DQ127" s="49">
        <v>610.79999999999995</v>
      </c>
      <c r="DR127" s="49">
        <v>339.6</v>
      </c>
      <c r="DS127" s="306"/>
      <c r="DT127" s="49">
        <v>0</v>
      </c>
      <c r="DU127" s="49">
        <v>0</v>
      </c>
      <c r="DV127" s="49">
        <v>0</v>
      </c>
      <c r="DW127" s="49">
        <v>0</v>
      </c>
      <c r="DX127" s="306"/>
      <c r="DY127" s="49">
        <v>901.30000000000518</v>
      </c>
      <c r="DZ127" s="49">
        <v>1651.2000000000007</v>
      </c>
      <c r="EA127" s="49">
        <v>3650.3250000000007</v>
      </c>
      <c r="EB127" s="298">
        <v>4014</v>
      </c>
      <c r="EC127" s="306"/>
      <c r="ED127" s="49">
        <v>62.625000000000909</v>
      </c>
      <c r="EE127" s="49">
        <v>167.65000000000146</v>
      </c>
      <c r="EF127" s="49">
        <v>154.875</v>
      </c>
      <c r="EG127" s="49">
        <v>479.9</v>
      </c>
      <c r="EH127" s="306"/>
      <c r="EI127" s="49">
        <v>146.32499999999982</v>
      </c>
      <c r="EJ127" s="49">
        <v>115.65000000000146</v>
      </c>
      <c r="EK127" s="49">
        <v>247.72500000000005</v>
      </c>
      <c r="EL127" s="49">
        <v>528</v>
      </c>
      <c r="EM127" s="306"/>
      <c r="EN127" s="49">
        <v>0</v>
      </c>
      <c r="EO127" s="49">
        <v>127.14999999999964</v>
      </c>
      <c r="EP127" s="49">
        <v>502.34999999999997</v>
      </c>
      <c r="EQ127" s="49">
        <v>322</v>
      </c>
      <c r="ER127" s="306"/>
      <c r="ES127" s="49">
        <v>63.900000000001455</v>
      </c>
      <c r="ET127" s="49">
        <v>63.149999999997817</v>
      </c>
      <c r="EU127" s="49">
        <v>255.14999999999998</v>
      </c>
      <c r="EV127" s="49">
        <v>255</v>
      </c>
      <c r="EW127" s="306"/>
      <c r="EX127">
        <v>1001.225</v>
      </c>
      <c r="EY127">
        <v>2072.6999999999989</v>
      </c>
      <c r="EZ127">
        <v>1807.7999999999997</v>
      </c>
      <c r="FA127" s="414">
        <v>2387.7000000000003</v>
      </c>
      <c r="FB127" s="306"/>
      <c r="FC127" s="49">
        <v>55.500000000001819</v>
      </c>
      <c r="FD127" s="49">
        <v>31.649999999999636</v>
      </c>
      <c r="FE127" s="49">
        <v>73.125</v>
      </c>
      <c r="FF127" s="49">
        <v>227.20000000000002</v>
      </c>
      <c r="FG127" s="306"/>
      <c r="FH127" s="315">
        <v>54.625000000001819</v>
      </c>
      <c r="FI127" s="315">
        <v>251.75</v>
      </c>
      <c r="FJ127" s="315">
        <v>268.875</v>
      </c>
      <c r="FK127" s="49">
        <v>79.2</v>
      </c>
      <c r="FL127" s="306"/>
      <c r="FM127" s="315">
        <v>121.62500000000182</v>
      </c>
      <c r="FN127" s="315">
        <v>74.899999999995998</v>
      </c>
      <c r="FO127" s="315">
        <v>159.9</v>
      </c>
      <c r="FP127" s="49">
        <v>368</v>
      </c>
      <c r="FQ127" s="306"/>
      <c r="FR127" s="49">
        <v>122.92500000000018</v>
      </c>
      <c r="FS127" s="49">
        <v>250</v>
      </c>
      <c r="FT127" s="49">
        <v>399.52500000000003</v>
      </c>
      <c r="FU127" s="49">
        <v>436.4</v>
      </c>
      <c r="FV127" s="306"/>
      <c r="FW127" s="49">
        <v>0</v>
      </c>
      <c r="FX127" s="49">
        <v>189.09999999999673</v>
      </c>
      <c r="FY127" s="49">
        <v>273.375</v>
      </c>
      <c r="FZ127" s="49">
        <v>572.5</v>
      </c>
      <c r="GA127" s="306"/>
      <c r="GB127" s="49">
        <v>341.67499999999745</v>
      </c>
      <c r="GC127" s="49">
        <v>509.70000000001016</v>
      </c>
      <c r="GD127" s="49">
        <v>797.17500000000007</v>
      </c>
      <c r="GE127" s="49">
        <v>1021.5</v>
      </c>
      <c r="GF127" s="306"/>
      <c r="GG127" s="315">
        <v>91.125000000000909</v>
      </c>
      <c r="GH127" s="315">
        <v>222.75</v>
      </c>
      <c r="GI127" s="315">
        <v>231</v>
      </c>
      <c r="GJ127" s="49">
        <v>474</v>
      </c>
      <c r="GK127" s="306"/>
      <c r="GL127" s="49">
        <v>0</v>
      </c>
      <c r="GM127" s="49">
        <v>0</v>
      </c>
      <c r="GN127" s="49">
        <v>750.3</v>
      </c>
      <c r="GO127" s="49">
        <v>0</v>
      </c>
      <c r="GP127" s="306"/>
    </row>
    <row r="128" spans="1:198" ht="18">
      <c r="A128" s="40" t="s">
        <v>3834</v>
      </c>
      <c r="B128" s="45">
        <f t="shared" si="3"/>
        <v>841</v>
      </c>
      <c r="C128" s="41"/>
      <c r="D128" s="49">
        <v>0</v>
      </c>
      <c r="E128" s="49">
        <v>0</v>
      </c>
      <c r="F128" s="49">
        <v>0</v>
      </c>
      <c r="G128" s="49">
        <v>170</v>
      </c>
      <c r="H128" s="342"/>
      <c r="I128" s="49">
        <v>0</v>
      </c>
      <c r="J128" s="49">
        <v>0</v>
      </c>
      <c r="K128" s="49">
        <v>0</v>
      </c>
      <c r="L128" s="49">
        <v>156</v>
      </c>
      <c r="M128" s="342"/>
      <c r="N128" s="49">
        <v>0</v>
      </c>
      <c r="O128" s="49">
        <v>0</v>
      </c>
      <c r="P128" s="49">
        <v>0</v>
      </c>
      <c r="Q128" s="573">
        <v>515</v>
      </c>
      <c r="R128" s="342"/>
      <c r="S128" s="49">
        <v>0</v>
      </c>
      <c r="T128" s="49">
        <v>0</v>
      </c>
      <c r="U128" s="49">
        <v>0</v>
      </c>
      <c r="V128" s="49">
        <v>0</v>
      </c>
      <c r="W128" s="342"/>
      <c r="X128" s="49">
        <v>0</v>
      </c>
      <c r="Y128" s="49">
        <v>0</v>
      </c>
      <c r="Z128" s="49">
        <v>0</v>
      </c>
      <c r="AA128" s="49">
        <v>0</v>
      </c>
      <c r="AB128" s="342"/>
      <c r="AC128" s="49">
        <v>0</v>
      </c>
      <c r="AD128" s="49">
        <v>0</v>
      </c>
      <c r="AE128" s="49">
        <v>0</v>
      </c>
      <c r="AF128" s="49">
        <v>0</v>
      </c>
      <c r="AG128" s="342"/>
      <c r="AH128" s="49">
        <v>0</v>
      </c>
      <c r="AI128" s="49">
        <v>0</v>
      </c>
      <c r="AJ128" s="49">
        <v>0</v>
      </c>
      <c r="AK128" s="49">
        <v>0</v>
      </c>
      <c r="AL128" s="342"/>
      <c r="AM128" s="49">
        <v>0</v>
      </c>
      <c r="AN128" s="49">
        <v>0</v>
      </c>
      <c r="AO128" s="49">
        <v>0</v>
      </c>
      <c r="AP128" s="49">
        <v>0</v>
      </c>
      <c r="AQ128" s="342"/>
      <c r="AR128" s="49">
        <v>0</v>
      </c>
      <c r="AS128" s="49">
        <v>0</v>
      </c>
      <c r="AT128" s="49">
        <v>0</v>
      </c>
      <c r="AU128" s="49">
        <v>0</v>
      </c>
      <c r="AV128" s="342"/>
      <c r="AW128" s="49">
        <v>0</v>
      </c>
      <c r="AX128" s="49">
        <v>0</v>
      </c>
      <c r="AY128" s="49">
        <v>0</v>
      </c>
      <c r="AZ128" s="49">
        <v>0</v>
      </c>
      <c r="BA128" s="342"/>
      <c r="BB128" s="49">
        <v>0</v>
      </c>
      <c r="BC128" s="49">
        <v>0</v>
      </c>
      <c r="BD128" s="49">
        <v>0</v>
      </c>
      <c r="BE128" s="49">
        <v>0</v>
      </c>
      <c r="BF128" s="342"/>
      <c r="BG128" s="49">
        <v>0</v>
      </c>
      <c r="BH128" s="49">
        <v>0</v>
      </c>
      <c r="BI128" s="49">
        <v>0</v>
      </c>
      <c r="BJ128" s="49">
        <v>0</v>
      </c>
      <c r="BK128" s="342"/>
      <c r="BL128" s="49">
        <v>0</v>
      </c>
      <c r="BM128" s="49">
        <v>0</v>
      </c>
      <c r="BN128" s="49">
        <v>0</v>
      </c>
      <c r="BO128" s="49">
        <v>0</v>
      </c>
      <c r="BP128" s="342"/>
      <c r="BQ128" s="49">
        <v>0</v>
      </c>
      <c r="BR128" s="49">
        <v>0</v>
      </c>
      <c r="BS128" s="49">
        <v>0</v>
      </c>
      <c r="BT128" s="49">
        <v>0</v>
      </c>
      <c r="BU128" s="306"/>
      <c r="BV128" s="49">
        <v>0</v>
      </c>
      <c r="BW128" s="49">
        <v>0</v>
      </c>
      <c r="BX128" s="49">
        <v>0</v>
      </c>
      <c r="BY128" s="49">
        <v>0</v>
      </c>
      <c r="BZ128" s="342"/>
      <c r="CA128" s="49">
        <v>0</v>
      </c>
      <c r="CB128" s="49">
        <v>0</v>
      </c>
      <c r="CC128" s="49">
        <v>0</v>
      </c>
      <c r="CD128" s="49">
        <v>0</v>
      </c>
      <c r="CE128" s="306"/>
      <c r="CF128" s="49">
        <v>0</v>
      </c>
      <c r="CG128" s="49">
        <v>0</v>
      </c>
      <c r="CH128" s="49">
        <v>0</v>
      </c>
      <c r="CI128" s="49">
        <v>0</v>
      </c>
      <c r="CJ128" s="306"/>
      <c r="CK128" s="49">
        <v>0</v>
      </c>
      <c r="CL128" s="49">
        <v>0</v>
      </c>
      <c r="CM128" s="49">
        <v>0</v>
      </c>
      <c r="CN128" s="49">
        <v>0</v>
      </c>
      <c r="CO128" s="342"/>
      <c r="CP128" s="49">
        <v>0</v>
      </c>
      <c r="CQ128" s="49">
        <v>0</v>
      </c>
      <c r="CR128" s="49">
        <v>0</v>
      </c>
      <c r="CS128" s="49">
        <v>0</v>
      </c>
      <c r="CT128" s="306"/>
      <c r="CU128" s="49">
        <v>0</v>
      </c>
      <c r="CV128" s="49">
        <v>0</v>
      </c>
      <c r="CW128" s="49">
        <v>0</v>
      </c>
      <c r="CX128" s="49">
        <v>0</v>
      </c>
      <c r="CY128" s="342"/>
      <c r="CZ128" s="49">
        <v>0</v>
      </c>
      <c r="DA128" s="49">
        <v>0</v>
      </c>
      <c r="DB128" s="49">
        <v>0</v>
      </c>
      <c r="DC128" s="49">
        <v>0</v>
      </c>
      <c r="DD128" s="306"/>
      <c r="DE128" s="49">
        <v>0</v>
      </c>
      <c r="DF128" s="49">
        <v>0</v>
      </c>
      <c r="DG128" s="49">
        <v>0</v>
      </c>
      <c r="DH128" s="49">
        <v>0</v>
      </c>
      <c r="DI128" s="306"/>
      <c r="DJ128" s="49">
        <v>0</v>
      </c>
      <c r="DK128" s="49">
        <v>0</v>
      </c>
      <c r="DL128" s="49">
        <v>0</v>
      </c>
      <c r="DM128" s="49">
        <v>0</v>
      </c>
      <c r="DN128" s="306"/>
      <c r="DO128" s="49">
        <v>0</v>
      </c>
      <c r="DP128" s="49">
        <v>0</v>
      </c>
      <c r="DQ128" s="49">
        <v>0</v>
      </c>
      <c r="DR128" s="49">
        <v>0</v>
      </c>
      <c r="DS128" s="306"/>
      <c r="DT128" s="49">
        <v>0</v>
      </c>
      <c r="DU128" s="49">
        <v>0</v>
      </c>
      <c r="DV128" s="49">
        <v>0</v>
      </c>
      <c r="DW128" s="49">
        <v>0</v>
      </c>
      <c r="DX128" s="306"/>
      <c r="DY128" s="49">
        <v>0</v>
      </c>
      <c r="DZ128" s="49">
        <v>0</v>
      </c>
      <c r="EA128" s="49">
        <v>0</v>
      </c>
      <c r="EB128" s="49">
        <v>0</v>
      </c>
      <c r="EC128" s="306"/>
      <c r="ED128" s="49">
        <v>0</v>
      </c>
      <c r="EE128" s="49">
        <v>0</v>
      </c>
      <c r="EF128" s="49">
        <v>0</v>
      </c>
      <c r="EG128" s="49">
        <v>0</v>
      </c>
      <c r="EH128" s="306"/>
      <c r="EI128" s="49">
        <v>0</v>
      </c>
      <c r="EJ128" s="49">
        <v>0</v>
      </c>
      <c r="EK128" s="49">
        <v>0</v>
      </c>
      <c r="EL128" s="49">
        <v>0</v>
      </c>
      <c r="EM128" s="306"/>
      <c r="EN128" s="49">
        <v>0</v>
      </c>
      <c r="EO128" s="49">
        <v>0</v>
      </c>
      <c r="EP128" s="49">
        <v>0</v>
      </c>
      <c r="EQ128" s="49">
        <v>0</v>
      </c>
      <c r="ER128" s="306"/>
      <c r="ES128" s="49">
        <v>0</v>
      </c>
      <c r="ET128" s="49">
        <v>0</v>
      </c>
      <c r="EU128" s="49">
        <v>0</v>
      </c>
      <c r="EV128" s="49">
        <v>0</v>
      </c>
      <c r="EW128" s="306"/>
      <c r="EX128" s="49">
        <v>0</v>
      </c>
      <c r="EY128" s="49">
        <v>0</v>
      </c>
      <c r="EZ128" s="49">
        <v>0</v>
      </c>
      <c r="FA128" s="49">
        <v>0</v>
      </c>
      <c r="FB128" s="306"/>
      <c r="FC128" s="49">
        <v>0</v>
      </c>
      <c r="FD128" s="49">
        <v>0</v>
      </c>
      <c r="FE128" s="49">
        <v>0</v>
      </c>
      <c r="FF128" s="49">
        <v>0</v>
      </c>
      <c r="FG128" s="306"/>
      <c r="FH128" s="49">
        <v>0</v>
      </c>
      <c r="FI128" s="49">
        <v>0</v>
      </c>
      <c r="FJ128" s="49">
        <v>0</v>
      </c>
      <c r="FK128" s="49">
        <v>0</v>
      </c>
      <c r="FL128" s="306"/>
      <c r="FM128" s="49">
        <v>0</v>
      </c>
      <c r="FN128" s="49">
        <v>0</v>
      </c>
      <c r="FO128" s="49">
        <v>0</v>
      </c>
      <c r="FP128" s="49">
        <v>0</v>
      </c>
      <c r="FQ128" s="306"/>
      <c r="FR128" s="49">
        <v>0</v>
      </c>
      <c r="FS128" s="49">
        <v>0</v>
      </c>
      <c r="FT128" s="49">
        <v>0</v>
      </c>
      <c r="FU128" s="49">
        <v>0</v>
      </c>
      <c r="FV128" s="306"/>
      <c r="FW128" s="49">
        <v>0</v>
      </c>
      <c r="FX128" s="49">
        <v>0</v>
      </c>
      <c r="FY128" s="49">
        <v>0</v>
      </c>
      <c r="FZ128" s="49">
        <v>0</v>
      </c>
      <c r="GA128" s="306"/>
      <c r="GB128" s="49">
        <v>0</v>
      </c>
      <c r="GC128" s="49">
        <v>0</v>
      </c>
      <c r="GD128" s="49">
        <v>0</v>
      </c>
      <c r="GE128" s="49">
        <v>0</v>
      </c>
      <c r="GF128" s="306"/>
      <c r="GG128" s="49">
        <v>0</v>
      </c>
      <c r="GH128" s="49">
        <v>0</v>
      </c>
      <c r="GI128" s="49">
        <v>0</v>
      </c>
      <c r="GJ128" s="49">
        <v>0</v>
      </c>
      <c r="GK128" s="306"/>
      <c r="GL128" s="49">
        <v>0</v>
      </c>
      <c r="GM128" s="49">
        <v>0</v>
      </c>
      <c r="GN128" s="49">
        <v>0</v>
      </c>
      <c r="GO128" s="49">
        <v>0</v>
      </c>
      <c r="GP128" s="306"/>
    </row>
    <row r="129" spans="1:198" ht="18">
      <c r="A129" s="40" t="s">
        <v>615</v>
      </c>
      <c r="B129" s="45">
        <f t="shared" si="3"/>
        <v>62477.999999999993</v>
      </c>
      <c r="C129" s="41"/>
      <c r="D129" s="49">
        <v>52.42499999999999</v>
      </c>
      <c r="E129" s="49">
        <v>59.149999999999991</v>
      </c>
      <c r="F129" s="49">
        <v>250.95000000000002</v>
      </c>
      <c r="G129" s="49">
        <v>249.3</v>
      </c>
      <c r="H129" s="342"/>
      <c r="I129" s="49">
        <v>60.225000000000023</v>
      </c>
      <c r="J129" s="49">
        <v>0</v>
      </c>
      <c r="K129" s="49">
        <v>260.25</v>
      </c>
      <c r="L129" s="49">
        <v>208.8</v>
      </c>
      <c r="M129" s="342"/>
      <c r="N129" s="49">
        <v>145.7000000000001</v>
      </c>
      <c r="O129" s="49">
        <v>129.19999999999999</v>
      </c>
      <c r="P129" s="49">
        <v>468.07500000000005</v>
      </c>
      <c r="Q129" s="573">
        <v>655.09999999999991</v>
      </c>
      <c r="R129" s="342"/>
      <c r="S129" s="298">
        <v>39.575000000000102</v>
      </c>
      <c r="T129" s="298">
        <v>32.5</v>
      </c>
      <c r="U129" s="298">
        <v>119.625</v>
      </c>
      <c r="V129" s="49">
        <v>151.5</v>
      </c>
      <c r="W129" s="342"/>
      <c r="X129" s="49">
        <v>76.375</v>
      </c>
      <c r="Y129" s="49">
        <v>12.600000000000136</v>
      </c>
      <c r="Z129" s="49">
        <v>140.85000000000002</v>
      </c>
      <c r="AA129" s="49">
        <v>347.9</v>
      </c>
      <c r="AB129" s="342"/>
      <c r="AC129" s="49">
        <v>199.10000000000036</v>
      </c>
      <c r="AD129" s="49">
        <v>516.95000000000005</v>
      </c>
      <c r="AE129" s="49">
        <v>474.82499999999993</v>
      </c>
      <c r="AF129" s="49">
        <v>475.40000000000003</v>
      </c>
      <c r="AG129" s="342"/>
      <c r="AH129" s="49">
        <v>262.47500000000025</v>
      </c>
      <c r="AI129" s="49">
        <v>358.35000000000036</v>
      </c>
      <c r="AJ129" s="49">
        <v>659.32500000000005</v>
      </c>
      <c r="AK129" s="49">
        <v>1067</v>
      </c>
      <c r="AL129" s="342"/>
      <c r="AM129" s="49">
        <v>109.34999999999991</v>
      </c>
      <c r="AN129" s="49">
        <v>395.85000000000036</v>
      </c>
      <c r="AO129" s="49">
        <v>234.45</v>
      </c>
      <c r="AP129" s="49">
        <v>475.5</v>
      </c>
      <c r="AQ129" s="342"/>
      <c r="AR129" s="49">
        <v>95.599999999999682</v>
      </c>
      <c r="AS129" s="49">
        <v>193.4</v>
      </c>
      <c r="AT129" s="49">
        <v>73.575000000000003</v>
      </c>
      <c r="AU129" s="49">
        <v>3.9000000000000004</v>
      </c>
      <c r="AV129" s="342"/>
      <c r="AW129" s="49">
        <v>105.47499999999968</v>
      </c>
      <c r="AX129" s="49">
        <v>339.34999999999945</v>
      </c>
      <c r="AY129" s="49">
        <v>557.92499999999995</v>
      </c>
      <c r="AZ129" s="49">
        <v>1129.8999999999999</v>
      </c>
      <c r="BA129" s="342"/>
      <c r="BB129" s="49">
        <v>36.549999999999727</v>
      </c>
      <c r="BC129" s="49">
        <v>271.14999999999998</v>
      </c>
      <c r="BD129" s="49">
        <v>226.64999999999998</v>
      </c>
      <c r="BE129" s="49">
        <v>303.3</v>
      </c>
      <c r="BF129" s="342"/>
      <c r="BG129" s="49">
        <v>57.599999999999682</v>
      </c>
      <c r="BH129" s="49">
        <v>176.45</v>
      </c>
      <c r="BI129" s="49">
        <v>236.85000000000002</v>
      </c>
      <c r="BJ129" s="49">
        <v>0</v>
      </c>
      <c r="BK129" s="342"/>
      <c r="BL129" s="49">
        <v>44.099999999999682</v>
      </c>
      <c r="BM129" s="49">
        <v>120.29999999999998</v>
      </c>
      <c r="BN129" s="49">
        <v>136.05000000000001</v>
      </c>
      <c r="BO129" s="49">
        <v>147.80000000000001</v>
      </c>
      <c r="BP129" s="342"/>
      <c r="BQ129" s="49">
        <v>55.199999999999363</v>
      </c>
      <c r="BR129" s="49">
        <v>270.09999999999991</v>
      </c>
      <c r="BS129" s="49">
        <v>149.10000000000002</v>
      </c>
      <c r="BT129" s="49">
        <v>444.1</v>
      </c>
      <c r="BU129" s="306"/>
      <c r="BV129" s="49">
        <v>138.47499999999945</v>
      </c>
      <c r="BW129" s="49">
        <v>244.79999999999973</v>
      </c>
      <c r="BX129" s="49">
        <v>436.04999999999995</v>
      </c>
      <c r="BY129" s="49">
        <v>588.4</v>
      </c>
      <c r="BZ129" s="342"/>
      <c r="CA129" s="49">
        <v>29.999999999999545</v>
      </c>
      <c r="CB129" s="49">
        <v>325.20000000000073</v>
      </c>
      <c r="CC129" s="49">
        <v>121.27499999999999</v>
      </c>
      <c r="CD129" s="49">
        <v>522.79999999999995</v>
      </c>
      <c r="CE129" s="306"/>
      <c r="CF129" s="315">
        <v>27.499999999999545</v>
      </c>
      <c r="CG129" s="315">
        <v>90</v>
      </c>
      <c r="CH129" s="315">
        <v>85.800000000000011</v>
      </c>
      <c r="CI129" s="49">
        <v>464.2</v>
      </c>
      <c r="CJ129" s="306"/>
      <c r="CK129" s="49">
        <v>86.699999999999591</v>
      </c>
      <c r="CL129" s="49">
        <v>184.04999999999998</v>
      </c>
      <c r="CM129" s="49">
        <v>41.849999999999994</v>
      </c>
      <c r="CN129" s="49">
        <v>578.6</v>
      </c>
      <c r="CO129" s="342"/>
      <c r="CP129" s="49">
        <v>110.54999999999995</v>
      </c>
      <c r="CQ129" s="49">
        <v>138</v>
      </c>
      <c r="CR129" s="49">
        <v>250.35000000000002</v>
      </c>
      <c r="CS129" s="49">
        <v>471.2</v>
      </c>
      <c r="CT129" s="306"/>
      <c r="CU129" s="49">
        <v>59.700000000000273</v>
      </c>
      <c r="CV129" s="49">
        <v>319.55000000000018</v>
      </c>
      <c r="CW129" s="49">
        <v>578.17499999999995</v>
      </c>
      <c r="CX129" s="49">
        <v>875.40000000000009</v>
      </c>
      <c r="CY129" s="342"/>
      <c r="CZ129" s="49">
        <v>54.574999999999818</v>
      </c>
      <c r="DA129" s="49">
        <v>73.599999999999994</v>
      </c>
      <c r="DB129" s="49">
        <v>0</v>
      </c>
      <c r="DC129" s="49">
        <v>1.3</v>
      </c>
      <c r="DD129" s="306"/>
      <c r="DE129" s="49">
        <v>723.62500000000023</v>
      </c>
      <c r="DF129" s="49">
        <v>1063.3999999999996</v>
      </c>
      <c r="DG129" s="49">
        <v>2238.4500000000003</v>
      </c>
      <c r="DH129" s="298">
        <v>2844</v>
      </c>
      <c r="DI129" s="306"/>
      <c r="DJ129" s="298">
        <v>141.69999999999982</v>
      </c>
      <c r="DK129" s="298">
        <v>368.5</v>
      </c>
      <c r="DL129" s="298">
        <v>638.77499999999998</v>
      </c>
      <c r="DM129" s="49">
        <v>1250.3000000000002</v>
      </c>
      <c r="DN129" s="306"/>
      <c r="DO129" s="49">
        <v>91.249999999999545</v>
      </c>
      <c r="DP129" s="49">
        <v>363.19999999999891</v>
      </c>
      <c r="DQ129" s="49">
        <v>423</v>
      </c>
      <c r="DR129" s="49">
        <v>607.6</v>
      </c>
      <c r="DS129" s="306"/>
      <c r="DT129" s="49">
        <v>0</v>
      </c>
      <c r="DU129" s="49">
        <v>0</v>
      </c>
      <c r="DV129" s="49">
        <v>0</v>
      </c>
      <c r="DW129" s="49">
        <v>105.5</v>
      </c>
      <c r="DX129" s="306"/>
      <c r="DY129" s="49">
        <v>857.774999999996</v>
      </c>
      <c r="DZ129" s="49">
        <v>1697.4250000000029</v>
      </c>
      <c r="EA129" s="49">
        <v>3574.3500000000004</v>
      </c>
      <c r="EB129" s="298">
        <v>4274.7</v>
      </c>
      <c r="EC129" s="306"/>
      <c r="ED129" s="49">
        <v>60.125</v>
      </c>
      <c r="EE129" s="49">
        <v>129.75000000000364</v>
      </c>
      <c r="EF129" s="49">
        <v>25.199999999999996</v>
      </c>
      <c r="EG129" s="49">
        <v>560.79999999999995</v>
      </c>
      <c r="EH129" s="306"/>
      <c r="EI129" s="49">
        <v>73.325000000001637</v>
      </c>
      <c r="EJ129" s="49">
        <v>125.65000000000327</v>
      </c>
      <c r="EK129" s="49">
        <v>209.25000000000006</v>
      </c>
      <c r="EL129" s="49">
        <v>438.3</v>
      </c>
      <c r="EM129" s="306"/>
      <c r="EN129" s="49">
        <v>0</v>
      </c>
      <c r="EO129" s="49">
        <v>139.20000000000073</v>
      </c>
      <c r="EP129" s="49">
        <v>234.97499999999997</v>
      </c>
      <c r="EQ129" s="49">
        <v>236.9</v>
      </c>
      <c r="ER129" s="306"/>
      <c r="ES129" s="49">
        <v>74.875</v>
      </c>
      <c r="ET129" s="49">
        <v>200.60000000000036</v>
      </c>
      <c r="EU129" s="49">
        <v>261.90000000000003</v>
      </c>
      <c r="EV129" s="49">
        <v>249.5</v>
      </c>
      <c r="EW129" s="306"/>
      <c r="EX129">
        <v>1164.7</v>
      </c>
      <c r="EY129">
        <v>1547.6999999999971</v>
      </c>
      <c r="EZ129">
        <v>2128.4249999999997</v>
      </c>
      <c r="FA129" s="414">
        <v>4438.1000000000004</v>
      </c>
      <c r="FB129" s="306"/>
      <c r="FC129" s="49">
        <v>44.100000000000364</v>
      </c>
      <c r="FD129" s="49">
        <v>99.450000000002547</v>
      </c>
      <c r="FE129" s="49">
        <v>123.75</v>
      </c>
      <c r="FF129" s="49">
        <v>24.200000000000003</v>
      </c>
      <c r="FG129" s="306"/>
      <c r="FH129" s="315">
        <v>83.075000000000728</v>
      </c>
      <c r="FI129" s="315">
        <v>138.25</v>
      </c>
      <c r="FJ129" s="315">
        <v>218.32500000000002</v>
      </c>
      <c r="FK129" s="49">
        <v>44.7</v>
      </c>
      <c r="FL129" s="306"/>
      <c r="FM129" s="315">
        <v>90.300000000000182</v>
      </c>
      <c r="FN129" s="315">
        <v>136.22500000000036</v>
      </c>
      <c r="FO129" s="315">
        <v>183.60000000000002</v>
      </c>
      <c r="FP129" s="49">
        <v>152.80000000000001</v>
      </c>
      <c r="FQ129" s="306"/>
      <c r="FR129" s="49">
        <v>132.02500000000327</v>
      </c>
      <c r="FS129" s="49">
        <v>242.09999999999997</v>
      </c>
      <c r="FT129" s="49">
        <v>415.04999999999995</v>
      </c>
      <c r="FU129" s="49">
        <v>573.80000000000007</v>
      </c>
      <c r="FV129" s="306"/>
      <c r="FW129" s="49">
        <v>0</v>
      </c>
      <c r="FX129" s="49">
        <v>169</v>
      </c>
      <c r="FY129" s="49">
        <v>26.549999999999997</v>
      </c>
      <c r="FZ129" s="49">
        <v>195.29999999999998</v>
      </c>
      <c r="GA129" s="306"/>
      <c r="GB129" s="49">
        <v>279.57500000000346</v>
      </c>
      <c r="GC129" s="49">
        <v>659.99999999998795</v>
      </c>
      <c r="GD129" s="49">
        <v>961.05000000000007</v>
      </c>
      <c r="GE129" s="49">
        <v>1457.1999999999998</v>
      </c>
      <c r="GF129" s="306"/>
      <c r="GG129" s="315">
        <v>64.874999999999091</v>
      </c>
      <c r="GH129" s="315">
        <v>199</v>
      </c>
      <c r="GI129" s="315">
        <v>236.25</v>
      </c>
      <c r="GJ129" s="49">
        <v>438.5</v>
      </c>
      <c r="GK129" s="306"/>
      <c r="GL129" s="49">
        <v>0</v>
      </c>
      <c r="GM129" s="49">
        <v>0</v>
      </c>
      <c r="GN129" s="49">
        <v>764.92500000000007</v>
      </c>
      <c r="GO129" s="49">
        <v>0</v>
      </c>
      <c r="GP129" s="306"/>
    </row>
    <row r="130" spans="1:198" ht="18">
      <c r="A130" s="39" t="s">
        <v>1666</v>
      </c>
      <c r="B130" s="45">
        <f t="shared" si="3"/>
        <v>56811.900000000038</v>
      </c>
      <c r="C130" s="41"/>
      <c r="D130" s="49">
        <v>103.84999999999998</v>
      </c>
      <c r="E130" s="49">
        <v>243.54999999999995</v>
      </c>
      <c r="F130" s="49">
        <v>224.47500000000005</v>
      </c>
      <c r="G130" s="49">
        <v>185.1</v>
      </c>
      <c r="H130" s="342"/>
      <c r="I130" s="49">
        <v>36.525000000000006</v>
      </c>
      <c r="J130" s="49">
        <v>82.75</v>
      </c>
      <c r="K130" s="49">
        <v>117.30000000000001</v>
      </c>
      <c r="L130" s="49">
        <v>252.4</v>
      </c>
      <c r="M130" s="342"/>
      <c r="N130" s="49">
        <v>126.69999999999993</v>
      </c>
      <c r="O130" s="49">
        <v>138.25</v>
      </c>
      <c r="P130" s="49">
        <v>539.17499999999995</v>
      </c>
      <c r="Q130" s="573">
        <v>627.20000000000005</v>
      </c>
      <c r="R130" s="342"/>
      <c r="S130" s="298">
        <v>77.474999999999909</v>
      </c>
      <c r="T130" s="298">
        <v>117.74999999999977</v>
      </c>
      <c r="U130" s="298">
        <v>136.875</v>
      </c>
      <c r="V130" s="49">
        <v>330</v>
      </c>
      <c r="W130" s="342"/>
      <c r="X130" s="49">
        <v>50.024999999999977</v>
      </c>
      <c r="Y130" s="49">
        <v>112.24999999999977</v>
      </c>
      <c r="Z130" s="49">
        <v>235.64999999999998</v>
      </c>
      <c r="AA130" s="49">
        <v>378</v>
      </c>
      <c r="AB130" s="342"/>
      <c r="AC130" s="49">
        <v>106.32500000000005</v>
      </c>
      <c r="AD130" s="49">
        <v>274.29999999999973</v>
      </c>
      <c r="AE130" s="49">
        <v>480.67499999999995</v>
      </c>
      <c r="AF130" s="49">
        <v>328.7</v>
      </c>
      <c r="AG130" s="342"/>
      <c r="AH130" s="49">
        <v>297.12499999999989</v>
      </c>
      <c r="AI130" s="49">
        <v>251.74999999999977</v>
      </c>
      <c r="AJ130" s="49">
        <v>1002.8249999999999</v>
      </c>
      <c r="AK130" s="49">
        <v>887.09999999999991</v>
      </c>
      <c r="AL130" s="342"/>
      <c r="AM130" s="49">
        <v>48.149999999999636</v>
      </c>
      <c r="AN130" s="49">
        <v>299.0499999999995</v>
      </c>
      <c r="AO130" s="49">
        <v>265.95000000000005</v>
      </c>
      <c r="AP130" s="49">
        <v>483.9</v>
      </c>
      <c r="AQ130" s="342"/>
      <c r="AR130" s="49">
        <v>135.97499999999968</v>
      </c>
      <c r="AS130" s="49">
        <v>142.25</v>
      </c>
      <c r="AT130" s="49">
        <v>358.34999999999997</v>
      </c>
      <c r="AU130" s="49">
        <v>231.1</v>
      </c>
      <c r="AV130" s="342"/>
      <c r="AW130" s="49">
        <v>99.799999999999955</v>
      </c>
      <c r="AX130" s="49">
        <v>410.49999999999955</v>
      </c>
      <c r="AY130" s="49">
        <v>559.49999999999989</v>
      </c>
      <c r="AZ130" s="49">
        <v>1125.05</v>
      </c>
      <c r="BA130" s="342"/>
      <c r="BB130" s="49">
        <v>72.874999999999773</v>
      </c>
      <c r="BC130" s="49">
        <v>241.75</v>
      </c>
      <c r="BD130" s="49">
        <v>318.82500000000005</v>
      </c>
      <c r="BE130" s="49">
        <v>270</v>
      </c>
      <c r="BF130" s="342"/>
      <c r="BG130" s="49">
        <v>60.324999999999591</v>
      </c>
      <c r="BH130" s="49">
        <v>91.549999999999983</v>
      </c>
      <c r="BI130" s="49">
        <v>491.77500000000003</v>
      </c>
      <c r="BJ130" s="49">
        <v>110.5</v>
      </c>
      <c r="BK130" s="342"/>
      <c r="BL130" s="49">
        <v>94.874999999999773</v>
      </c>
      <c r="BM130" s="49">
        <v>76.7</v>
      </c>
      <c r="BN130" s="49">
        <v>296.10000000000002</v>
      </c>
      <c r="BO130" s="49">
        <v>7.7000000000000011</v>
      </c>
      <c r="BP130" s="342"/>
      <c r="BQ130" s="49">
        <v>43.274999999999864</v>
      </c>
      <c r="BR130" s="49">
        <v>235.74999999999909</v>
      </c>
      <c r="BS130" s="49">
        <v>177.45</v>
      </c>
      <c r="BT130" s="49">
        <v>398</v>
      </c>
      <c r="BU130" s="306"/>
      <c r="BV130" s="49">
        <v>148.02499999999964</v>
      </c>
      <c r="BW130" s="49">
        <v>75.749999999999545</v>
      </c>
      <c r="BX130" s="49">
        <v>556.5</v>
      </c>
      <c r="BY130" s="49">
        <v>110.3</v>
      </c>
      <c r="BZ130" s="342"/>
      <c r="CA130" s="49">
        <v>38.074999999999818</v>
      </c>
      <c r="CB130" s="49">
        <v>167.60000000000036</v>
      </c>
      <c r="CC130" s="49">
        <v>334.875</v>
      </c>
      <c r="CD130" s="49">
        <v>388.8</v>
      </c>
      <c r="CE130" s="306"/>
      <c r="CF130" s="315">
        <v>38.124999999999545</v>
      </c>
      <c r="CG130" s="315">
        <v>89.999999999999545</v>
      </c>
      <c r="CH130" s="315">
        <v>114.30000000000001</v>
      </c>
      <c r="CI130" s="49">
        <v>353.1</v>
      </c>
      <c r="CJ130" s="306"/>
      <c r="CK130" s="49">
        <v>56.499999999999773</v>
      </c>
      <c r="CL130" s="49">
        <v>105.25</v>
      </c>
      <c r="CM130" s="49">
        <v>73.949999999999989</v>
      </c>
      <c r="CN130" s="49">
        <v>425.3</v>
      </c>
      <c r="CO130" s="342"/>
      <c r="CP130" s="49">
        <v>122.15000000000032</v>
      </c>
      <c r="CQ130" s="49">
        <v>85.649999999999181</v>
      </c>
      <c r="CR130" s="49">
        <v>276.45000000000005</v>
      </c>
      <c r="CS130" s="49">
        <v>361.75</v>
      </c>
      <c r="CT130" s="306"/>
      <c r="CU130" s="49">
        <v>130.25</v>
      </c>
      <c r="CV130" s="49">
        <v>337.09999999999854</v>
      </c>
      <c r="CW130" s="49">
        <v>562.27499999999998</v>
      </c>
      <c r="CX130" s="49">
        <v>450.59999999999991</v>
      </c>
      <c r="CY130" s="342"/>
      <c r="CZ130" s="49">
        <v>55.5</v>
      </c>
      <c r="DA130" s="49">
        <v>35.25</v>
      </c>
      <c r="DB130" s="49">
        <v>0</v>
      </c>
      <c r="DC130" s="49">
        <v>0</v>
      </c>
      <c r="DD130" s="306"/>
      <c r="DE130" s="49">
        <v>690.625</v>
      </c>
      <c r="DF130" s="49">
        <v>905.94999999999891</v>
      </c>
      <c r="DG130" s="49">
        <v>2837.7</v>
      </c>
      <c r="DH130" s="298">
        <v>1918.3</v>
      </c>
      <c r="DI130" s="306"/>
      <c r="DJ130" s="298">
        <v>122.44999999999936</v>
      </c>
      <c r="DK130" s="298">
        <v>177.29999999999927</v>
      </c>
      <c r="DL130" s="298">
        <v>429.97499999999997</v>
      </c>
      <c r="DM130" s="49">
        <v>804.69999999999993</v>
      </c>
      <c r="DN130" s="306"/>
      <c r="DO130" s="49">
        <v>93.174999999999727</v>
      </c>
      <c r="DP130" s="49">
        <v>452.04999999999745</v>
      </c>
      <c r="DQ130" s="49">
        <v>262.87499999999994</v>
      </c>
      <c r="DR130" s="49">
        <v>202.3</v>
      </c>
      <c r="DS130" s="306"/>
      <c r="DT130" s="49">
        <v>0</v>
      </c>
      <c r="DU130" s="49">
        <v>0</v>
      </c>
      <c r="DV130" s="49">
        <v>0</v>
      </c>
      <c r="DW130" s="49">
        <v>97.5</v>
      </c>
      <c r="DX130" s="306"/>
      <c r="DY130" s="49">
        <v>973.2750000000201</v>
      </c>
      <c r="DZ130" s="49">
        <v>1057.6999999999971</v>
      </c>
      <c r="EA130" s="49">
        <v>3852.45</v>
      </c>
      <c r="EB130" s="298">
        <v>3571.6999999999989</v>
      </c>
      <c r="EC130" s="306"/>
      <c r="ED130" s="49">
        <v>94.625000000000909</v>
      </c>
      <c r="EE130" s="49">
        <v>180.24999999999818</v>
      </c>
      <c r="EF130" s="49">
        <v>1.0499999999999998</v>
      </c>
      <c r="EG130" s="49">
        <v>176.40000000000003</v>
      </c>
      <c r="EH130" s="306"/>
      <c r="EI130" s="49">
        <v>131.30000000000109</v>
      </c>
      <c r="EJ130" s="49">
        <v>343.94999999999982</v>
      </c>
      <c r="EK130" s="49">
        <v>447.29999999999995</v>
      </c>
      <c r="EL130" s="49">
        <v>102.1</v>
      </c>
      <c r="EM130" s="306"/>
      <c r="EN130" s="49">
        <v>0</v>
      </c>
      <c r="EO130" s="49">
        <v>363</v>
      </c>
      <c r="EP130" s="49">
        <v>281.70000000000005</v>
      </c>
      <c r="EQ130" s="49">
        <v>409.69999999999993</v>
      </c>
      <c r="ER130" s="306"/>
      <c r="ES130" s="49">
        <v>100.85000000000127</v>
      </c>
      <c r="ET130" s="49">
        <v>44</v>
      </c>
      <c r="EU130" s="49">
        <v>408.75</v>
      </c>
      <c r="EV130" s="49">
        <v>261.3</v>
      </c>
      <c r="EW130" s="306"/>
      <c r="EX130">
        <v>953.75</v>
      </c>
      <c r="EY130">
        <v>1522.2999999999993</v>
      </c>
      <c r="EZ130">
        <v>1583.85</v>
      </c>
      <c r="FA130" s="414">
        <v>2968.7</v>
      </c>
      <c r="FB130" s="306"/>
      <c r="FC130" s="49">
        <v>57.125000000001819</v>
      </c>
      <c r="FD130" s="49">
        <v>20.25</v>
      </c>
      <c r="FE130" s="49">
        <v>101.47500000000001</v>
      </c>
      <c r="FF130" s="49">
        <v>206.89999999999998</v>
      </c>
      <c r="FG130" s="306"/>
      <c r="FH130" s="315">
        <v>62.375000000000909</v>
      </c>
      <c r="FI130" s="315">
        <v>248.34999999999997</v>
      </c>
      <c r="FJ130" s="315">
        <v>193.42499999999998</v>
      </c>
      <c r="FK130" s="49">
        <v>160.5</v>
      </c>
      <c r="FL130" s="306"/>
      <c r="FM130" s="315">
        <v>85.275000000001455</v>
      </c>
      <c r="FN130" s="315">
        <v>92.850000000000364</v>
      </c>
      <c r="FO130" s="315">
        <v>194.02499999999998</v>
      </c>
      <c r="FP130" s="49">
        <v>242.3</v>
      </c>
      <c r="FQ130" s="306"/>
      <c r="FR130" s="49">
        <v>123.67500000000018</v>
      </c>
      <c r="FS130" s="49">
        <v>286.14999999999998</v>
      </c>
      <c r="FT130" s="49">
        <v>340.5</v>
      </c>
      <c r="FU130" s="49">
        <v>439.8</v>
      </c>
      <c r="FV130" s="306"/>
      <c r="FW130" s="49">
        <v>0</v>
      </c>
      <c r="FX130" s="49">
        <v>243.74999999999636</v>
      </c>
      <c r="FY130" s="49">
        <v>118.27500000000001</v>
      </c>
      <c r="FZ130" s="49">
        <v>332.9</v>
      </c>
      <c r="GA130" s="306"/>
      <c r="GB130" s="49">
        <v>275.550000000002</v>
      </c>
      <c r="GC130" s="49">
        <v>538.95000000002915</v>
      </c>
      <c r="GD130" s="49">
        <v>811.42500000000007</v>
      </c>
      <c r="GE130" s="49">
        <v>867.5</v>
      </c>
      <c r="GF130" s="306"/>
      <c r="GG130" s="315">
        <v>87.375000000000455</v>
      </c>
      <c r="GH130" s="315">
        <v>229.75</v>
      </c>
      <c r="GI130" s="315">
        <v>219</v>
      </c>
      <c r="GJ130" s="49">
        <v>180</v>
      </c>
      <c r="GK130" s="306"/>
      <c r="GL130" s="49">
        <v>0</v>
      </c>
      <c r="GM130" s="49">
        <v>0</v>
      </c>
      <c r="GN130" s="49">
        <v>843</v>
      </c>
      <c r="GO130" s="49">
        <v>0</v>
      </c>
      <c r="GP130" s="306"/>
    </row>
    <row r="131" spans="1:198" ht="18">
      <c r="A131" s="39" t="s">
        <v>3820</v>
      </c>
      <c r="B131" s="45">
        <f t="shared" si="3"/>
        <v>829.39999999999986</v>
      </c>
      <c r="C131" s="41"/>
      <c r="D131" s="49">
        <v>0</v>
      </c>
      <c r="E131" s="49">
        <v>0</v>
      </c>
      <c r="F131" s="49">
        <v>0</v>
      </c>
      <c r="G131" s="49">
        <v>129.69999999999999</v>
      </c>
      <c r="H131" s="342"/>
      <c r="I131" s="49">
        <v>0</v>
      </c>
      <c r="J131" s="49">
        <v>0</v>
      </c>
      <c r="K131" s="49">
        <v>0</v>
      </c>
      <c r="L131" s="49">
        <v>232.5</v>
      </c>
      <c r="M131" s="342"/>
      <c r="N131" s="49">
        <v>0</v>
      </c>
      <c r="O131" s="49">
        <v>0</v>
      </c>
      <c r="P131" s="49">
        <v>0</v>
      </c>
      <c r="Q131" s="573">
        <v>467.19999999999993</v>
      </c>
      <c r="R131" s="342"/>
      <c r="S131" s="49">
        <v>0</v>
      </c>
      <c r="T131" s="49">
        <v>0</v>
      </c>
      <c r="U131" s="49">
        <v>0</v>
      </c>
      <c r="V131" s="49">
        <v>0</v>
      </c>
      <c r="W131" s="342"/>
      <c r="X131" s="49">
        <v>0</v>
      </c>
      <c r="Y131" s="49">
        <v>0</v>
      </c>
      <c r="Z131" s="49">
        <v>0</v>
      </c>
      <c r="AA131" s="49">
        <v>0</v>
      </c>
      <c r="AB131" s="342"/>
      <c r="AC131" s="49">
        <v>0</v>
      </c>
      <c r="AD131" s="49">
        <v>0</v>
      </c>
      <c r="AE131" s="49">
        <v>0</v>
      </c>
      <c r="AF131" s="49">
        <v>0</v>
      </c>
      <c r="AG131" s="342"/>
      <c r="AH131" s="49">
        <v>0</v>
      </c>
      <c r="AI131" s="49">
        <v>0</v>
      </c>
      <c r="AJ131" s="49">
        <v>0</v>
      </c>
      <c r="AK131" s="49">
        <v>0</v>
      </c>
      <c r="AL131" s="342"/>
      <c r="AM131" s="49">
        <v>0</v>
      </c>
      <c r="AN131" s="49">
        <v>0</v>
      </c>
      <c r="AO131" s="49">
        <v>0</v>
      </c>
      <c r="AP131" s="49">
        <v>0</v>
      </c>
      <c r="AQ131" s="342"/>
      <c r="AR131" s="49">
        <v>0</v>
      </c>
      <c r="AS131" s="49">
        <v>0</v>
      </c>
      <c r="AT131" s="49">
        <v>0</v>
      </c>
      <c r="AU131" s="49">
        <v>0</v>
      </c>
      <c r="AV131" s="342"/>
      <c r="AW131" s="49">
        <v>0</v>
      </c>
      <c r="AX131" s="49">
        <v>0</v>
      </c>
      <c r="AY131" s="49">
        <v>0</v>
      </c>
      <c r="AZ131" s="49">
        <v>0</v>
      </c>
      <c r="BA131" s="342"/>
      <c r="BB131" s="49">
        <v>0</v>
      </c>
      <c r="BC131" s="49">
        <v>0</v>
      </c>
      <c r="BD131" s="49">
        <v>0</v>
      </c>
      <c r="BE131" s="49">
        <v>0</v>
      </c>
      <c r="BF131" s="342"/>
      <c r="BG131" s="49">
        <v>0</v>
      </c>
      <c r="BH131" s="49">
        <v>0</v>
      </c>
      <c r="BI131" s="49">
        <v>0</v>
      </c>
      <c r="BJ131" s="49">
        <v>0</v>
      </c>
      <c r="BK131" s="342"/>
      <c r="BL131" s="49">
        <v>0</v>
      </c>
      <c r="BM131" s="49">
        <v>0</v>
      </c>
      <c r="BN131" s="49">
        <v>0</v>
      </c>
      <c r="BO131" s="49">
        <v>0</v>
      </c>
      <c r="BP131" s="342"/>
      <c r="BQ131" s="49">
        <v>0</v>
      </c>
      <c r="BR131" s="49">
        <v>0</v>
      </c>
      <c r="BS131" s="49">
        <v>0</v>
      </c>
      <c r="BT131" s="49">
        <v>0</v>
      </c>
      <c r="BU131" s="306"/>
      <c r="BV131" s="49">
        <v>0</v>
      </c>
      <c r="BW131" s="49">
        <v>0</v>
      </c>
      <c r="BX131" s="49">
        <v>0</v>
      </c>
      <c r="BY131" s="49">
        <v>0</v>
      </c>
      <c r="BZ131" s="342"/>
      <c r="CA131" s="49">
        <v>0</v>
      </c>
      <c r="CB131" s="49">
        <v>0</v>
      </c>
      <c r="CC131" s="49">
        <v>0</v>
      </c>
      <c r="CD131" s="49">
        <v>0</v>
      </c>
      <c r="CE131" s="306"/>
      <c r="CF131" s="49">
        <v>0</v>
      </c>
      <c r="CG131" s="49">
        <v>0</v>
      </c>
      <c r="CH131" s="49">
        <v>0</v>
      </c>
      <c r="CI131" s="49">
        <v>0</v>
      </c>
      <c r="CJ131" s="306"/>
      <c r="CK131" s="49">
        <v>0</v>
      </c>
      <c r="CL131" s="49">
        <v>0</v>
      </c>
      <c r="CM131" s="49">
        <v>0</v>
      </c>
      <c r="CN131" s="49">
        <v>0</v>
      </c>
      <c r="CO131" s="342"/>
      <c r="CP131" s="49">
        <v>0</v>
      </c>
      <c r="CQ131" s="49">
        <v>0</v>
      </c>
      <c r="CR131" s="49">
        <v>0</v>
      </c>
      <c r="CS131" s="49">
        <v>0</v>
      </c>
      <c r="CT131" s="306"/>
      <c r="CU131" s="49">
        <v>0</v>
      </c>
      <c r="CV131" s="49">
        <v>0</v>
      </c>
      <c r="CW131" s="49">
        <v>0</v>
      </c>
      <c r="CX131" s="49">
        <v>0</v>
      </c>
      <c r="CY131" s="342"/>
      <c r="CZ131" s="49">
        <v>0</v>
      </c>
      <c r="DA131" s="49">
        <v>0</v>
      </c>
      <c r="DB131" s="49">
        <v>0</v>
      </c>
      <c r="DC131" s="49">
        <v>0</v>
      </c>
      <c r="DD131" s="306"/>
      <c r="DE131" s="49">
        <v>0</v>
      </c>
      <c r="DF131" s="49">
        <v>0</v>
      </c>
      <c r="DG131" s="49">
        <v>0</v>
      </c>
      <c r="DH131" s="49">
        <v>0</v>
      </c>
      <c r="DI131" s="306"/>
      <c r="DJ131" s="49">
        <v>0</v>
      </c>
      <c r="DK131" s="49">
        <v>0</v>
      </c>
      <c r="DL131" s="49">
        <v>0</v>
      </c>
      <c r="DM131" s="49">
        <v>0</v>
      </c>
      <c r="DN131" s="306"/>
      <c r="DO131" s="49">
        <v>0</v>
      </c>
      <c r="DP131" s="49">
        <v>0</v>
      </c>
      <c r="DQ131" s="49">
        <v>0</v>
      </c>
      <c r="DR131" s="49">
        <v>0</v>
      </c>
      <c r="DS131" s="306"/>
      <c r="DT131" s="49">
        <v>0</v>
      </c>
      <c r="DU131" s="49">
        <v>0</v>
      </c>
      <c r="DV131" s="49">
        <v>0</v>
      </c>
      <c r="DW131" s="49">
        <v>0</v>
      </c>
      <c r="DX131" s="306"/>
      <c r="DY131" s="49">
        <v>0</v>
      </c>
      <c r="DZ131" s="49">
        <v>0</v>
      </c>
      <c r="EA131" s="49">
        <v>0</v>
      </c>
      <c r="EB131" s="49">
        <v>0</v>
      </c>
      <c r="EC131" s="306"/>
      <c r="ED131" s="49">
        <v>0</v>
      </c>
      <c r="EE131" s="49">
        <v>0</v>
      </c>
      <c r="EF131" s="49">
        <v>0</v>
      </c>
      <c r="EG131" s="49">
        <v>0</v>
      </c>
      <c r="EH131" s="306"/>
      <c r="EI131" s="49">
        <v>0</v>
      </c>
      <c r="EJ131" s="49">
        <v>0</v>
      </c>
      <c r="EK131" s="49">
        <v>0</v>
      </c>
      <c r="EL131" s="49">
        <v>0</v>
      </c>
      <c r="EM131" s="306"/>
      <c r="EN131" s="49">
        <v>0</v>
      </c>
      <c r="EO131" s="49">
        <v>0</v>
      </c>
      <c r="EP131" s="49">
        <v>0</v>
      </c>
      <c r="EQ131" s="49">
        <v>0</v>
      </c>
      <c r="ER131" s="306"/>
      <c r="ES131" s="49">
        <v>0</v>
      </c>
      <c r="ET131" s="49">
        <v>0</v>
      </c>
      <c r="EU131" s="49">
        <v>0</v>
      </c>
      <c r="EV131" s="49">
        <v>0</v>
      </c>
      <c r="EW131" s="306"/>
      <c r="EX131" s="49">
        <v>0</v>
      </c>
      <c r="EY131" s="49">
        <v>0</v>
      </c>
      <c r="EZ131" s="49">
        <v>0</v>
      </c>
      <c r="FA131" s="49">
        <v>0</v>
      </c>
      <c r="FB131" s="306"/>
      <c r="FC131" s="49">
        <v>0</v>
      </c>
      <c r="FD131" s="49">
        <v>0</v>
      </c>
      <c r="FE131" s="49">
        <v>0</v>
      </c>
      <c r="FF131" s="49">
        <v>0</v>
      </c>
      <c r="FG131" s="306"/>
      <c r="FH131" s="49">
        <v>0</v>
      </c>
      <c r="FI131" s="49">
        <v>0</v>
      </c>
      <c r="FJ131" s="49">
        <v>0</v>
      </c>
      <c r="FK131" s="49">
        <v>0</v>
      </c>
      <c r="FL131" s="306"/>
      <c r="FM131" s="49">
        <v>0</v>
      </c>
      <c r="FN131" s="49">
        <v>0</v>
      </c>
      <c r="FO131" s="49">
        <v>0</v>
      </c>
      <c r="FP131" s="49">
        <v>0</v>
      </c>
      <c r="FQ131" s="306"/>
      <c r="FR131" s="49">
        <v>0</v>
      </c>
      <c r="FS131" s="49">
        <v>0</v>
      </c>
      <c r="FT131" s="49">
        <v>0</v>
      </c>
      <c r="FU131" s="49">
        <v>0</v>
      </c>
      <c r="FV131" s="306"/>
      <c r="FW131" s="49">
        <v>0</v>
      </c>
      <c r="FX131" s="49">
        <v>0</v>
      </c>
      <c r="FY131" s="49">
        <v>0</v>
      </c>
      <c r="FZ131" s="49">
        <v>0</v>
      </c>
      <c r="GA131" s="306"/>
      <c r="GB131" s="49">
        <v>0</v>
      </c>
      <c r="GC131" s="49">
        <v>0</v>
      </c>
      <c r="GD131" s="49">
        <v>0</v>
      </c>
      <c r="GE131" s="49">
        <v>0</v>
      </c>
      <c r="GF131" s="306"/>
      <c r="GG131" s="49">
        <v>0</v>
      </c>
      <c r="GH131" s="49">
        <v>0</v>
      </c>
      <c r="GI131" s="49">
        <v>0</v>
      </c>
      <c r="GJ131" s="49">
        <v>0</v>
      </c>
      <c r="GK131" s="306"/>
      <c r="GL131" s="49">
        <v>0</v>
      </c>
      <c r="GM131" s="49">
        <v>0</v>
      </c>
      <c r="GN131" s="49">
        <v>0</v>
      </c>
      <c r="GO131" s="49">
        <v>0</v>
      </c>
      <c r="GP131" s="306"/>
    </row>
    <row r="132" spans="1:198" ht="18">
      <c r="A132" s="40" t="s">
        <v>600</v>
      </c>
      <c r="B132" s="45">
        <f t="shared" si="3"/>
        <v>60624.687499999956</v>
      </c>
      <c r="C132" s="41"/>
      <c r="D132" s="49">
        <v>99.575000000000003</v>
      </c>
      <c r="E132" s="49">
        <v>72.7</v>
      </c>
      <c r="F132" s="49">
        <v>31.049999999999997</v>
      </c>
      <c r="G132" s="49">
        <v>241.2</v>
      </c>
      <c r="H132" s="342"/>
      <c r="I132" s="49">
        <v>19.525000000000034</v>
      </c>
      <c r="J132" s="49">
        <v>2.8000000000000114</v>
      </c>
      <c r="K132" s="49">
        <v>115.875</v>
      </c>
      <c r="L132" s="49">
        <v>144.19999999999999</v>
      </c>
      <c r="M132" s="342"/>
      <c r="N132" s="49">
        <v>170.79999999999984</v>
      </c>
      <c r="O132" s="49">
        <v>316.85000000000002</v>
      </c>
      <c r="P132" s="49">
        <v>495.60000000000014</v>
      </c>
      <c r="Q132" s="573">
        <v>791.6</v>
      </c>
      <c r="R132" s="342"/>
      <c r="S132" s="298">
        <v>57.924999999999955</v>
      </c>
      <c r="T132" s="298">
        <v>142.39999999999998</v>
      </c>
      <c r="U132" s="298">
        <v>114.375</v>
      </c>
      <c r="V132" s="49">
        <v>267.5</v>
      </c>
      <c r="W132" s="342"/>
      <c r="X132" s="49">
        <v>70.774999999999864</v>
      </c>
      <c r="Y132" s="49">
        <v>82.949999999999591</v>
      </c>
      <c r="Z132" s="49">
        <v>226.72500000000002</v>
      </c>
      <c r="AA132" s="49">
        <v>349.7</v>
      </c>
      <c r="AB132" s="342"/>
      <c r="AC132" s="49">
        <v>193.70000000000005</v>
      </c>
      <c r="AD132" s="49">
        <v>464.89999999999964</v>
      </c>
      <c r="AE132" s="49">
        <v>396.67499999999995</v>
      </c>
      <c r="AF132" s="49">
        <v>292.89999999999998</v>
      </c>
      <c r="AG132" s="342"/>
      <c r="AH132" s="49">
        <v>235.57499999999962</v>
      </c>
      <c r="AI132" s="49">
        <v>511.15000000000009</v>
      </c>
      <c r="AJ132" s="49">
        <v>804.59999999999991</v>
      </c>
      <c r="AK132" s="49">
        <v>917.6</v>
      </c>
      <c r="AL132" s="342"/>
      <c r="AM132" s="49">
        <v>105.17499999999973</v>
      </c>
      <c r="AN132" s="49">
        <v>170.80000000000018</v>
      </c>
      <c r="AO132" s="49">
        <v>129</v>
      </c>
      <c r="AP132" s="49">
        <v>491.6</v>
      </c>
      <c r="AQ132" s="342"/>
      <c r="AR132" s="49">
        <v>13.274999999999864</v>
      </c>
      <c r="AS132" s="49">
        <v>209.4</v>
      </c>
      <c r="AT132" s="49">
        <v>0</v>
      </c>
      <c r="AU132" s="49">
        <v>279.8</v>
      </c>
      <c r="AV132" s="342"/>
      <c r="AW132" s="49">
        <v>101.27500000000009</v>
      </c>
      <c r="AX132" s="49">
        <v>544.00000000000091</v>
      </c>
      <c r="AY132" s="49">
        <v>372.22500000000002</v>
      </c>
      <c r="AZ132" s="49">
        <v>614</v>
      </c>
      <c r="BA132" s="342"/>
      <c r="BB132" s="49">
        <v>71.875</v>
      </c>
      <c r="BC132" s="49">
        <v>135.94999999999999</v>
      </c>
      <c r="BD132" s="49">
        <v>191.32499999999999</v>
      </c>
      <c r="BE132" s="49">
        <v>292.2</v>
      </c>
      <c r="BF132" s="342"/>
      <c r="BG132" s="49">
        <v>44.075000000000045</v>
      </c>
      <c r="BH132" s="49">
        <v>93.75</v>
      </c>
      <c r="BI132" s="49">
        <v>271.04999999999995</v>
      </c>
      <c r="BJ132" s="49">
        <v>154.19999999999999</v>
      </c>
      <c r="BK132" s="342"/>
      <c r="BL132" s="49">
        <v>35.625000000000227</v>
      </c>
      <c r="BM132" s="49">
        <v>114.9</v>
      </c>
      <c r="BN132" s="49">
        <v>72</v>
      </c>
      <c r="BO132" s="49">
        <v>130</v>
      </c>
      <c r="BP132" s="342"/>
      <c r="BQ132" s="49">
        <v>51.225000000000364</v>
      </c>
      <c r="BR132" s="49">
        <v>129.00000000000136</v>
      </c>
      <c r="BS132" s="49">
        <v>156.75</v>
      </c>
      <c r="BT132" s="49">
        <v>479</v>
      </c>
      <c r="BU132" s="306"/>
      <c r="BV132" s="49">
        <v>189.42499999999995</v>
      </c>
      <c r="BW132" s="49">
        <v>308.95000000000073</v>
      </c>
      <c r="BX132" s="49">
        <v>435.52499999999998</v>
      </c>
      <c r="BY132" s="49">
        <v>602.99999999999989</v>
      </c>
      <c r="BZ132" s="342"/>
      <c r="CA132" s="49">
        <v>59.199999999999818</v>
      </c>
      <c r="CB132" s="49">
        <v>131.25000000000091</v>
      </c>
      <c r="CC132" s="49">
        <v>99</v>
      </c>
      <c r="CD132" s="49">
        <v>552.6</v>
      </c>
      <c r="CE132" s="306"/>
      <c r="CF132" s="315">
        <v>60.575000000000273</v>
      </c>
      <c r="CG132" s="315">
        <v>177.34999999999945</v>
      </c>
      <c r="CH132" s="315">
        <v>38.549999999999997</v>
      </c>
      <c r="CI132" s="49">
        <v>583.4</v>
      </c>
      <c r="CJ132" s="306"/>
      <c r="CK132" s="49">
        <v>52.675000000000182</v>
      </c>
      <c r="CL132" s="49">
        <v>223.79999999999998</v>
      </c>
      <c r="CM132" s="49">
        <v>209.25</v>
      </c>
      <c r="CN132" s="49">
        <v>490.2</v>
      </c>
      <c r="CO132" s="342"/>
      <c r="CP132" s="49">
        <v>98.100000000000136</v>
      </c>
      <c r="CQ132" s="49">
        <v>216.14999999999964</v>
      </c>
      <c r="CR132" s="49">
        <v>181.35000000000002</v>
      </c>
      <c r="CS132" s="49">
        <v>727.8</v>
      </c>
      <c r="CT132" s="306"/>
      <c r="CU132" s="49">
        <v>90.9249999999995</v>
      </c>
      <c r="CV132" s="49">
        <v>214.30000000000018</v>
      </c>
      <c r="CW132" s="49">
        <v>433.12500000000017</v>
      </c>
      <c r="CX132" s="49">
        <v>667.1</v>
      </c>
      <c r="CY132" s="342"/>
      <c r="CZ132" s="49">
        <v>54.749999999999545</v>
      </c>
      <c r="DA132" s="49">
        <v>52.5</v>
      </c>
      <c r="DB132" s="49">
        <v>5.7750000000000004</v>
      </c>
      <c r="DC132" s="49">
        <v>1.1000000000000001</v>
      </c>
      <c r="DD132" s="306"/>
      <c r="DE132" s="49">
        <v>736.89999999999986</v>
      </c>
      <c r="DF132" s="49">
        <v>1497.7750000000024</v>
      </c>
      <c r="DG132" s="49">
        <v>2822.8499999999995</v>
      </c>
      <c r="DH132" s="298">
        <v>2599.2000000000003</v>
      </c>
      <c r="DI132" s="306"/>
      <c r="DJ132" s="298">
        <v>171.97499999999945</v>
      </c>
      <c r="DK132" s="298">
        <v>393.10000000000218</v>
      </c>
      <c r="DL132" s="298">
        <v>400.42500000000007</v>
      </c>
      <c r="DM132" s="49">
        <v>974.8</v>
      </c>
      <c r="DN132" s="306"/>
      <c r="DO132" s="49">
        <v>144.37499999999818</v>
      </c>
      <c r="DP132" s="49">
        <v>641.800000000002</v>
      </c>
      <c r="DQ132" s="49">
        <v>269.62500000000006</v>
      </c>
      <c r="DR132" s="49">
        <v>460.00000000000006</v>
      </c>
      <c r="DS132" s="306"/>
      <c r="DT132" s="49">
        <v>0</v>
      </c>
      <c r="DU132" s="49">
        <v>0</v>
      </c>
      <c r="DV132" s="49">
        <v>0</v>
      </c>
      <c r="DW132" s="49">
        <v>240.5</v>
      </c>
      <c r="DX132" s="306"/>
      <c r="DY132" s="49">
        <v>940.62499999997226</v>
      </c>
      <c r="DZ132" s="49">
        <v>2145.9500000000044</v>
      </c>
      <c r="EA132" s="49">
        <v>3296.9250000000002</v>
      </c>
      <c r="EB132" s="298">
        <v>3650.9</v>
      </c>
      <c r="EC132" s="306"/>
      <c r="ED132" s="49">
        <v>116.52499999999964</v>
      </c>
      <c r="EE132" s="49">
        <v>120.00000000000364</v>
      </c>
      <c r="EF132" s="49">
        <v>103.57499999999999</v>
      </c>
      <c r="EG132" s="49">
        <v>247</v>
      </c>
      <c r="EH132" s="306"/>
      <c r="EI132" s="49">
        <v>54.524999999998727</v>
      </c>
      <c r="EJ132" s="49">
        <v>187.15000000000146</v>
      </c>
      <c r="EK132" s="49">
        <v>397.57500000000005</v>
      </c>
      <c r="EL132" s="49">
        <v>362.9</v>
      </c>
      <c r="EM132" s="306"/>
      <c r="EN132" s="49">
        <v>0</v>
      </c>
      <c r="EO132" s="49">
        <v>202.80000000000473</v>
      </c>
      <c r="EP132" s="49">
        <v>213.45</v>
      </c>
      <c r="EQ132" s="49">
        <v>489.60000000000008</v>
      </c>
      <c r="ER132" s="306"/>
      <c r="ES132" s="49">
        <v>88.324999999997999</v>
      </c>
      <c r="ET132" s="49">
        <v>54.050000000004729</v>
      </c>
      <c r="EU132" s="49">
        <v>341.25</v>
      </c>
      <c r="EV132" s="49">
        <v>365.5</v>
      </c>
      <c r="EW132" s="306"/>
      <c r="EX132">
        <v>1122.9250000000002</v>
      </c>
      <c r="EY132">
        <v>2158.6749999999993</v>
      </c>
      <c r="EZ132">
        <v>1741.2750000000001</v>
      </c>
      <c r="FA132" s="414">
        <v>3150.8999999999996</v>
      </c>
      <c r="FB132" s="306"/>
      <c r="FC132" s="49">
        <v>53.474999999998545</v>
      </c>
      <c r="FD132" s="49">
        <v>11.700000000004366</v>
      </c>
      <c r="FE132" s="49">
        <v>95.85</v>
      </c>
      <c r="FF132" s="49">
        <v>258.39999999999998</v>
      </c>
      <c r="FG132" s="306"/>
      <c r="FH132" s="315">
        <v>61.074999999999818</v>
      </c>
      <c r="FI132" s="315">
        <v>140.25</v>
      </c>
      <c r="FJ132" s="315">
        <v>191.625</v>
      </c>
      <c r="FK132" s="49">
        <v>150.30000000000001</v>
      </c>
      <c r="FL132" s="306"/>
      <c r="FM132" s="315">
        <v>76.599999999999454</v>
      </c>
      <c r="FN132" s="315">
        <v>80.100000000005821</v>
      </c>
      <c r="FO132" s="315">
        <v>121.20000000000002</v>
      </c>
      <c r="FP132" s="49">
        <v>283.3</v>
      </c>
      <c r="FQ132" s="306"/>
      <c r="FR132" s="49">
        <v>97.25</v>
      </c>
      <c r="FS132" s="49">
        <v>163.75</v>
      </c>
      <c r="FT132" s="49">
        <v>283.04999999999995</v>
      </c>
      <c r="FU132" s="49">
        <v>545.70000000000005</v>
      </c>
      <c r="FV132" s="306"/>
      <c r="FW132" s="49">
        <v>0</v>
      </c>
      <c r="FX132" s="49">
        <v>157.25000000000182</v>
      </c>
      <c r="FY132" s="49">
        <v>189.07499999999999</v>
      </c>
      <c r="FZ132" s="49">
        <v>486.4</v>
      </c>
      <c r="GA132" s="306"/>
      <c r="GB132" s="49">
        <v>195.12499999999818</v>
      </c>
      <c r="GC132" s="49">
        <v>471.37499999994753</v>
      </c>
      <c r="GD132" s="49">
        <v>608.92500000000007</v>
      </c>
      <c r="GE132" s="49">
        <v>1542.9</v>
      </c>
      <c r="GF132" s="306"/>
      <c r="GG132" s="315">
        <v>72.749999999996362</v>
      </c>
      <c r="GH132" s="315">
        <v>232.5</v>
      </c>
      <c r="GI132" s="315">
        <v>144.375</v>
      </c>
      <c r="GJ132" s="49">
        <v>373</v>
      </c>
      <c r="GK132" s="306"/>
      <c r="GL132" s="49">
        <v>0</v>
      </c>
      <c r="GM132" s="49">
        <v>0</v>
      </c>
      <c r="GN132" s="49">
        <v>589.23750000000007</v>
      </c>
      <c r="GO132" s="49">
        <v>0</v>
      </c>
      <c r="GP132" s="306"/>
    </row>
    <row r="133" spans="1:198" ht="18">
      <c r="A133" s="40" t="s">
        <v>3856</v>
      </c>
      <c r="B133" s="45">
        <f t="shared" si="3"/>
        <v>1160.5999999999999</v>
      </c>
      <c r="C133" s="41"/>
      <c r="D133" s="49">
        <v>0</v>
      </c>
      <c r="E133" s="49">
        <v>0</v>
      </c>
      <c r="F133" s="49">
        <v>0</v>
      </c>
      <c r="G133" s="49">
        <v>228.6</v>
      </c>
      <c r="H133" s="342"/>
      <c r="I133" s="49">
        <v>0</v>
      </c>
      <c r="J133" s="49">
        <v>0</v>
      </c>
      <c r="K133" s="49">
        <v>0</v>
      </c>
      <c r="L133" s="49">
        <v>232.9</v>
      </c>
      <c r="M133" s="342"/>
      <c r="N133" s="49">
        <v>0</v>
      </c>
      <c r="O133" s="49">
        <v>0</v>
      </c>
      <c r="P133" s="49">
        <v>0</v>
      </c>
      <c r="Q133" s="573">
        <v>699.1</v>
      </c>
      <c r="R133" s="342"/>
      <c r="S133" s="49">
        <v>0</v>
      </c>
      <c r="T133" s="49">
        <v>0</v>
      </c>
      <c r="U133" s="49">
        <v>0</v>
      </c>
      <c r="V133" s="49">
        <v>0</v>
      </c>
      <c r="W133" s="342"/>
      <c r="X133" s="49">
        <v>0</v>
      </c>
      <c r="Y133" s="49">
        <v>0</v>
      </c>
      <c r="Z133" s="49">
        <v>0</v>
      </c>
      <c r="AA133" s="49">
        <v>0</v>
      </c>
      <c r="AB133" s="342"/>
      <c r="AC133" s="49">
        <v>0</v>
      </c>
      <c r="AD133" s="49">
        <v>0</v>
      </c>
      <c r="AE133" s="49">
        <v>0</v>
      </c>
      <c r="AF133" s="49">
        <v>0</v>
      </c>
      <c r="AG133" s="342"/>
      <c r="AH133" s="49">
        <v>0</v>
      </c>
      <c r="AI133" s="49">
        <v>0</v>
      </c>
      <c r="AJ133" s="49">
        <v>0</v>
      </c>
      <c r="AK133" s="49">
        <v>0</v>
      </c>
      <c r="AL133" s="342"/>
      <c r="AM133" s="49">
        <v>0</v>
      </c>
      <c r="AN133" s="49">
        <v>0</v>
      </c>
      <c r="AO133" s="49">
        <v>0</v>
      </c>
      <c r="AP133" s="49">
        <v>0</v>
      </c>
      <c r="AQ133" s="342"/>
      <c r="AR133" s="49">
        <v>0</v>
      </c>
      <c r="AS133" s="49">
        <v>0</v>
      </c>
      <c r="AT133" s="49">
        <v>0</v>
      </c>
      <c r="AU133" s="49">
        <v>0</v>
      </c>
      <c r="AV133" s="342"/>
      <c r="AW133" s="49">
        <v>0</v>
      </c>
      <c r="AX133" s="49">
        <v>0</v>
      </c>
      <c r="AY133" s="49">
        <v>0</v>
      </c>
      <c r="AZ133" s="49">
        <v>0</v>
      </c>
      <c r="BA133" s="342"/>
      <c r="BB133" s="49">
        <v>0</v>
      </c>
      <c r="BC133" s="49">
        <v>0</v>
      </c>
      <c r="BD133" s="49">
        <v>0</v>
      </c>
      <c r="BE133" s="49">
        <v>0</v>
      </c>
      <c r="BF133" s="342"/>
      <c r="BG133" s="49">
        <v>0</v>
      </c>
      <c r="BH133" s="49">
        <v>0</v>
      </c>
      <c r="BI133" s="49">
        <v>0</v>
      </c>
      <c r="BJ133" s="49">
        <v>0</v>
      </c>
      <c r="BK133" s="342"/>
      <c r="BL133" s="49">
        <v>0</v>
      </c>
      <c r="BM133" s="49">
        <v>0</v>
      </c>
      <c r="BN133" s="49">
        <v>0</v>
      </c>
      <c r="BO133" s="49">
        <v>0</v>
      </c>
      <c r="BP133" s="342"/>
      <c r="BQ133" s="49">
        <v>0</v>
      </c>
      <c r="BR133" s="49">
        <v>0</v>
      </c>
      <c r="BS133" s="49">
        <v>0</v>
      </c>
      <c r="BT133" s="49">
        <v>0</v>
      </c>
      <c r="BU133" s="306"/>
      <c r="BV133" s="49">
        <v>0</v>
      </c>
      <c r="BW133" s="49">
        <v>0</v>
      </c>
      <c r="BX133" s="49">
        <v>0</v>
      </c>
      <c r="BY133" s="49">
        <v>0</v>
      </c>
      <c r="BZ133" s="342"/>
      <c r="CA133" s="49">
        <v>0</v>
      </c>
      <c r="CB133" s="49">
        <v>0</v>
      </c>
      <c r="CC133" s="49">
        <v>0</v>
      </c>
      <c r="CD133" s="49">
        <v>0</v>
      </c>
      <c r="CE133" s="306"/>
      <c r="CF133" s="49">
        <v>0</v>
      </c>
      <c r="CG133" s="49">
        <v>0</v>
      </c>
      <c r="CH133" s="49">
        <v>0</v>
      </c>
      <c r="CI133" s="49">
        <v>0</v>
      </c>
      <c r="CJ133" s="306"/>
      <c r="CK133" s="49">
        <v>0</v>
      </c>
      <c r="CL133" s="49">
        <v>0</v>
      </c>
      <c r="CM133" s="49">
        <v>0</v>
      </c>
      <c r="CN133" s="49">
        <v>0</v>
      </c>
      <c r="CO133" s="342"/>
      <c r="CP133" s="49">
        <v>0</v>
      </c>
      <c r="CQ133" s="49">
        <v>0</v>
      </c>
      <c r="CR133" s="49">
        <v>0</v>
      </c>
      <c r="CS133" s="49">
        <v>0</v>
      </c>
      <c r="CT133" s="306"/>
      <c r="CU133" s="49">
        <v>0</v>
      </c>
      <c r="CV133" s="49">
        <v>0</v>
      </c>
      <c r="CW133" s="49">
        <v>0</v>
      </c>
      <c r="CX133" s="49">
        <v>0</v>
      </c>
      <c r="CY133" s="342"/>
      <c r="CZ133" s="49">
        <v>0</v>
      </c>
      <c r="DA133" s="49">
        <v>0</v>
      </c>
      <c r="DB133" s="49">
        <v>0</v>
      </c>
      <c r="DC133" s="49">
        <v>0</v>
      </c>
      <c r="DD133" s="306"/>
      <c r="DE133" s="49">
        <v>0</v>
      </c>
      <c r="DF133" s="49">
        <v>0</v>
      </c>
      <c r="DG133" s="49">
        <v>0</v>
      </c>
      <c r="DH133" s="49">
        <v>0</v>
      </c>
      <c r="DI133" s="306"/>
      <c r="DJ133" s="49">
        <v>0</v>
      </c>
      <c r="DK133" s="49">
        <v>0</v>
      </c>
      <c r="DL133" s="49">
        <v>0</v>
      </c>
      <c r="DM133" s="49">
        <v>0</v>
      </c>
      <c r="DN133" s="306"/>
      <c r="DO133" s="49">
        <v>0</v>
      </c>
      <c r="DP133" s="49">
        <v>0</v>
      </c>
      <c r="DQ133" s="49">
        <v>0</v>
      </c>
      <c r="DR133" s="49">
        <v>0</v>
      </c>
      <c r="DS133" s="306"/>
      <c r="DT133" s="49">
        <v>0</v>
      </c>
      <c r="DU133" s="49">
        <v>0</v>
      </c>
      <c r="DV133" s="49">
        <v>0</v>
      </c>
      <c r="DW133" s="49">
        <v>0</v>
      </c>
      <c r="DX133" s="306"/>
      <c r="DY133" s="49">
        <v>0</v>
      </c>
      <c r="DZ133" s="49">
        <v>0</v>
      </c>
      <c r="EA133" s="49">
        <v>0</v>
      </c>
      <c r="EB133" s="49">
        <v>0</v>
      </c>
      <c r="EC133" s="306"/>
      <c r="ED133" s="49">
        <v>0</v>
      </c>
      <c r="EE133" s="49">
        <v>0</v>
      </c>
      <c r="EF133" s="49">
        <v>0</v>
      </c>
      <c r="EG133" s="49">
        <v>0</v>
      </c>
      <c r="EH133" s="306"/>
      <c r="EI133" s="49">
        <v>0</v>
      </c>
      <c r="EJ133" s="49">
        <v>0</v>
      </c>
      <c r="EK133" s="49">
        <v>0</v>
      </c>
      <c r="EL133" s="49">
        <v>0</v>
      </c>
      <c r="EM133" s="306"/>
      <c r="EN133" s="49">
        <v>0</v>
      </c>
      <c r="EO133" s="49">
        <v>0</v>
      </c>
      <c r="EP133" s="49">
        <v>0</v>
      </c>
      <c r="EQ133" s="49">
        <v>0</v>
      </c>
      <c r="ER133" s="306"/>
      <c r="ES133" s="49">
        <v>0</v>
      </c>
      <c r="ET133" s="49">
        <v>0</v>
      </c>
      <c r="EU133" s="49">
        <v>0</v>
      </c>
      <c r="EV133" s="49">
        <v>0</v>
      </c>
      <c r="EW133" s="306"/>
      <c r="EX133" s="49">
        <v>0</v>
      </c>
      <c r="EY133" s="49">
        <v>0</v>
      </c>
      <c r="EZ133" s="49">
        <v>0</v>
      </c>
      <c r="FA133" s="49">
        <v>0</v>
      </c>
      <c r="FB133" s="306"/>
      <c r="FC133" s="49">
        <v>0</v>
      </c>
      <c r="FD133" s="49">
        <v>0</v>
      </c>
      <c r="FE133" s="49">
        <v>0</v>
      </c>
      <c r="FF133" s="49">
        <v>0</v>
      </c>
      <c r="FG133" s="306"/>
      <c r="FH133" s="49">
        <v>0</v>
      </c>
      <c r="FI133" s="49">
        <v>0</v>
      </c>
      <c r="FJ133" s="49">
        <v>0</v>
      </c>
      <c r="FK133" s="49">
        <v>0</v>
      </c>
      <c r="FL133" s="306"/>
      <c r="FM133" s="49">
        <v>0</v>
      </c>
      <c r="FN133" s="49">
        <v>0</v>
      </c>
      <c r="FO133" s="49">
        <v>0</v>
      </c>
      <c r="FP133" s="49">
        <v>0</v>
      </c>
      <c r="FQ133" s="306"/>
      <c r="FR133" s="49">
        <v>0</v>
      </c>
      <c r="FS133" s="49">
        <v>0</v>
      </c>
      <c r="FT133" s="49">
        <v>0</v>
      </c>
      <c r="FU133" s="49">
        <v>0</v>
      </c>
      <c r="FV133" s="306"/>
      <c r="FW133" s="49">
        <v>0</v>
      </c>
      <c r="FX133" s="49">
        <v>0</v>
      </c>
      <c r="FY133" s="49">
        <v>0</v>
      </c>
      <c r="FZ133" s="49">
        <v>0</v>
      </c>
      <c r="GA133" s="306"/>
      <c r="GB133" s="49">
        <v>0</v>
      </c>
      <c r="GC133" s="49">
        <v>0</v>
      </c>
      <c r="GD133" s="49">
        <v>0</v>
      </c>
      <c r="GE133" s="49">
        <v>0</v>
      </c>
      <c r="GF133" s="306"/>
      <c r="GG133" s="49">
        <v>0</v>
      </c>
      <c r="GH133" s="49">
        <v>0</v>
      </c>
      <c r="GI133" s="49">
        <v>0</v>
      </c>
      <c r="GJ133" s="49">
        <v>0</v>
      </c>
      <c r="GK133" s="306"/>
      <c r="GL133" s="49">
        <v>0</v>
      </c>
      <c r="GM133" s="49">
        <v>0</v>
      </c>
      <c r="GN133" s="49">
        <v>0</v>
      </c>
      <c r="GO133" s="49">
        <v>0</v>
      </c>
      <c r="GP133" s="306"/>
    </row>
    <row r="134" spans="1:198" ht="18">
      <c r="A134" s="40" t="s">
        <v>3839</v>
      </c>
      <c r="B134" s="45">
        <f t="shared" ref="B134:B165" si="4">SUM(D134:ZZ134)</f>
        <v>1355</v>
      </c>
      <c r="C134" s="41"/>
      <c r="D134" s="49">
        <v>0</v>
      </c>
      <c r="E134" s="49">
        <v>0</v>
      </c>
      <c r="F134" s="49">
        <v>0</v>
      </c>
      <c r="G134" s="49">
        <v>193.5</v>
      </c>
      <c r="H134" s="342"/>
      <c r="I134" s="49">
        <v>0</v>
      </c>
      <c r="J134" s="49">
        <v>0</v>
      </c>
      <c r="K134" s="49">
        <v>0</v>
      </c>
      <c r="L134" s="49">
        <v>304.7</v>
      </c>
      <c r="M134" s="342"/>
      <c r="N134" s="49">
        <v>0</v>
      </c>
      <c r="O134" s="49">
        <v>0</v>
      </c>
      <c r="P134" s="49">
        <v>0</v>
      </c>
      <c r="Q134" s="573">
        <v>856.8</v>
      </c>
      <c r="R134" s="342"/>
      <c r="S134" s="49">
        <v>0</v>
      </c>
      <c r="T134" s="49">
        <v>0</v>
      </c>
      <c r="U134" s="49">
        <v>0</v>
      </c>
      <c r="V134" s="49">
        <v>0</v>
      </c>
      <c r="W134" s="342"/>
      <c r="X134" s="49">
        <v>0</v>
      </c>
      <c r="Y134" s="49">
        <v>0</v>
      </c>
      <c r="Z134" s="49">
        <v>0</v>
      </c>
      <c r="AA134" s="49">
        <v>0</v>
      </c>
      <c r="AB134" s="342"/>
      <c r="AC134" s="49">
        <v>0</v>
      </c>
      <c r="AD134" s="49">
        <v>0</v>
      </c>
      <c r="AE134" s="49">
        <v>0</v>
      </c>
      <c r="AF134" s="49">
        <v>0</v>
      </c>
      <c r="AG134" s="342"/>
      <c r="AH134" s="49">
        <v>0</v>
      </c>
      <c r="AI134" s="49">
        <v>0</v>
      </c>
      <c r="AJ134" s="49">
        <v>0</v>
      </c>
      <c r="AK134" s="49">
        <v>0</v>
      </c>
      <c r="AL134" s="342"/>
      <c r="AM134" s="49">
        <v>0</v>
      </c>
      <c r="AN134" s="49">
        <v>0</v>
      </c>
      <c r="AO134" s="49">
        <v>0</v>
      </c>
      <c r="AP134" s="49">
        <v>0</v>
      </c>
      <c r="AQ134" s="342"/>
      <c r="AR134" s="49">
        <v>0</v>
      </c>
      <c r="AS134" s="49">
        <v>0</v>
      </c>
      <c r="AT134" s="49">
        <v>0</v>
      </c>
      <c r="AU134" s="49">
        <v>0</v>
      </c>
      <c r="AV134" s="342"/>
      <c r="AW134" s="49">
        <v>0</v>
      </c>
      <c r="AX134" s="49">
        <v>0</v>
      </c>
      <c r="AY134" s="49">
        <v>0</v>
      </c>
      <c r="AZ134" s="49">
        <v>0</v>
      </c>
      <c r="BA134" s="342"/>
      <c r="BB134" s="49">
        <v>0</v>
      </c>
      <c r="BC134" s="49">
        <v>0</v>
      </c>
      <c r="BD134" s="49">
        <v>0</v>
      </c>
      <c r="BE134" s="49">
        <v>0</v>
      </c>
      <c r="BF134" s="342"/>
      <c r="BG134" s="49">
        <v>0</v>
      </c>
      <c r="BH134" s="49">
        <v>0</v>
      </c>
      <c r="BI134" s="49">
        <v>0</v>
      </c>
      <c r="BJ134" s="49">
        <v>0</v>
      </c>
      <c r="BK134" s="342"/>
      <c r="BL134" s="49">
        <v>0</v>
      </c>
      <c r="BM134" s="49">
        <v>0</v>
      </c>
      <c r="BN134" s="49">
        <v>0</v>
      </c>
      <c r="BO134" s="49">
        <v>0</v>
      </c>
      <c r="BP134" s="342"/>
      <c r="BQ134" s="49">
        <v>0</v>
      </c>
      <c r="BR134" s="49">
        <v>0</v>
      </c>
      <c r="BS134" s="49">
        <v>0</v>
      </c>
      <c r="BT134" s="49">
        <v>0</v>
      </c>
      <c r="BU134" s="306"/>
      <c r="BV134" s="49">
        <v>0</v>
      </c>
      <c r="BW134" s="49">
        <v>0</v>
      </c>
      <c r="BX134" s="49">
        <v>0</v>
      </c>
      <c r="BY134" s="49">
        <v>0</v>
      </c>
      <c r="BZ134" s="342"/>
      <c r="CA134" s="49">
        <v>0</v>
      </c>
      <c r="CB134" s="49">
        <v>0</v>
      </c>
      <c r="CC134" s="49">
        <v>0</v>
      </c>
      <c r="CD134" s="49">
        <v>0</v>
      </c>
      <c r="CE134" s="306"/>
      <c r="CF134" s="49">
        <v>0</v>
      </c>
      <c r="CG134" s="49">
        <v>0</v>
      </c>
      <c r="CH134" s="49">
        <v>0</v>
      </c>
      <c r="CI134" s="49">
        <v>0</v>
      </c>
      <c r="CJ134" s="306"/>
      <c r="CK134" s="49">
        <v>0</v>
      </c>
      <c r="CL134" s="49">
        <v>0</v>
      </c>
      <c r="CM134" s="49">
        <v>0</v>
      </c>
      <c r="CN134" s="49">
        <v>0</v>
      </c>
      <c r="CO134" s="342"/>
      <c r="CP134" s="49">
        <v>0</v>
      </c>
      <c r="CQ134" s="49">
        <v>0</v>
      </c>
      <c r="CR134" s="49">
        <v>0</v>
      </c>
      <c r="CS134" s="49">
        <v>0</v>
      </c>
      <c r="CT134" s="306"/>
      <c r="CU134" s="49">
        <v>0</v>
      </c>
      <c r="CV134" s="49">
        <v>0</v>
      </c>
      <c r="CW134" s="49">
        <v>0</v>
      </c>
      <c r="CX134" s="49">
        <v>0</v>
      </c>
      <c r="CY134" s="342"/>
      <c r="CZ134" s="49">
        <v>0</v>
      </c>
      <c r="DA134" s="49">
        <v>0</v>
      </c>
      <c r="DB134" s="49">
        <v>0</v>
      </c>
      <c r="DC134" s="49">
        <v>0</v>
      </c>
      <c r="DD134" s="306"/>
      <c r="DE134" s="49">
        <v>0</v>
      </c>
      <c r="DF134" s="49">
        <v>0</v>
      </c>
      <c r="DG134" s="49">
        <v>0</v>
      </c>
      <c r="DH134" s="49">
        <v>0</v>
      </c>
      <c r="DI134" s="306"/>
      <c r="DJ134" s="49">
        <v>0</v>
      </c>
      <c r="DK134" s="49">
        <v>0</v>
      </c>
      <c r="DL134" s="49">
        <v>0</v>
      </c>
      <c r="DM134" s="49">
        <v>0</v>
      </c>
      <c r="DN134" s="306"/>
      <c r="DO134" s="49">
        <v>0</v>
      </c>
      <c r="DP134" s="49">
        <v>0</v>
      </c>
      <c r="DQ134" s="49">
        <v>0</v>
      </c>
      <c r="DR134" s="49">
        <v>0</v>
      </c>
      <c r="DS134" s="306"/>
      <c r="DT134" s="49">
        <v>0</v>
      </c>
      <c r="DU134" s="49">
        <v>0</v>
      </c>
      <c r="DV134" s="49">
        <v>0</v>
      </c>
      <c r="DW134" s="49">
        <v>0</v>
      </c>
      <c r="DX134" s="306"/>
      <c r="DY134" s="49">
        <v>0</v>
      </c>
      <c r="DZ134" s="49">
        <v>0</v>
      </c>
      <c r="EA134" s="49">
        <v>0</v>
      </c>
      <c r="EB134" s="49">
        <v>0</v>
      </c>
      <c r="EC134" s="306"/>
      <c r="ED134" s="49">
        <v>0</v>
      </c>
      <c r="EE134" s="49">
        <v>0</v>
      </c>
      <c r="EF134" s="49">
        <v>0</v>
      </c>
      <c r="EG134" s="49">
        <v>0</v>
      </c>
      <c r="EH134" s="306"/>
      <c r="EI134" s="49">
        <v>0</v>
      </c>
      <c r="EJ134" s="49">
        <v>0</v>
      </c>
      <c r="EK134" s="49">
        <v>0</v>
      </c>
      <c r="EL134" s="49">
        <v>0</v>
      </c>
      <c r="EM134" s="306"/>
      <c r="EN134" s="49">
        <v>0</v>
      </c>
      <c r="EO134" s="49">
        <v>0</v>
      </c>
      <c r="EP134" s="49">
        <v>0</v>
      </c>
      <c r="EQ134" s="49">
        <v>0</v>
      </c>
      <c r="ER134" s="306"/>
      <c r="ES134" s="49">
        <v>0</v>
      </c>
      <c r="ET134" s="49">
        <v>0</v>
      </c>
      <c r="EU134" s="49">
        <v>0</v>
      </c>
      <c r="EV134" s="49">
        <v>0</v>
      </c>
      <c r="EW134" s="306"/>
      <c r="EX134" s="49">
        <v>0</v>
      </c>
      <c r="EY134" s="49">
        <v>0</v>
      </c>
      <c r="EZ134" s="49">
        <v>0</v>
      </c>
      <c r="FA134" s="49">
        <v>0</v>
      </c>
      <c r="FB134" s="306"/>
      <c r="FC134" s="49">
        <v>0</v>
      </c>
      <c r="FD134" s="49">
        <v>0</v>
      </c>
      <c r="FE134" s="49">
        <v>0</v>
      </c>
      <c r="FF134" s="49">
        <v>0</v>
      </c>
      <c r="FG134" s="306"/>
      <c r="FH134" s="49">
        <v>0</v>
      </c>
      <c r="FI134" s="49">
        <v>0</v>
      </c>
      <c r="FJ134" s="49">
        <v>0</v>
      </c>
      <c r="FK134" s="49">
        <v>0</v>
      </c>
      <c r="FL134" s="306"/>
      <c r="FM134" s="49">
        <v>0</v>
      </c>
      <c r="FN134" s="49">
        <v>0</v>
      </c>
      <c r="FO134" s="49">
        <v>0</v>
      </c>
      <c r="FP134" s="49">
        <v>0</v>
      </c>
      <c r="FQ134" s="306"/>
      <c r="FR134" s="49">
        <v>0</v>
      </c>
      <c r="FS134" s="49">
        <v>0</v>
      </c>
      <c r="FT134" s="49">
        <v>0</v>
      </c>
      <c r="FU134" s="49">
        <v>0</v>
      </c>
      <c r="FV134" s="306"/>
      <c r="FW134" s="49">
        <v>0</v>
      </c>
      <c r="FX134" s="49">
        <v>0</v>
      </c>
      <c r="FY134" s="49">
        <v>0</v>
      </c>
      <c r="FZ134" s="49">
        <v>0</v>
      </c>
      <c r="GA134" s="306"/>
      <c r="GB134" s="49">
        <v>0</v>
      </c>
      <c r="GC134" s="49">
        <v>0</v>
      </c>
      <c r="GD134" s="49">
        <v>0</v>
      </c>
      <c r="GE134" s="49">
        <v>0</v>
      </c>
      <c r="GF134" s="306"/>
      <c r="GG134" s="49">
        <v>0</v>
      </c>
      <c r="GH134" s="49">
        <v>0</v>
      </c>
      <c r="GI134" s="49">
        <v>0</v>
      </c>
      <c r="GJ134" s="49">
        <v>0</v>
      </c>
      <c r="GK134" s="306"/>
      <c r="GL134" s="49">
        <v>0</v>
      </c>
      <c r="GM134" s="49">
        <v>0</v>
      </c>
      <c r="GN134" s="49">
        <v>0</v>
      </c>
      <c r="GO134" s="49">
        <v>0</v>
      </c>
      <c r="GP134" s="306"/>
    </row>
    <row r="135" spans="1:198" ht="18">
      <c r="A135" s="81" t="s">
        <v>1575</v>
      </c>
      <c r="B135" s="45">
        <f t="shared" si="4"/>
        <v>56350.400000000009</v>
      </c>
      <c r="C135" s="41"/>
      <c r="D135" s="49">
        <v>90.22499999999998</v>
      </c>
      <c r="E135" s="49">
        <v>247.65</v>
      </c>
      <c r="F135" s="49">
        <v>455.13750000000005</v>
      </c>
      <c r="G135" s="49">
        <v>188.60000000000002</v>
      </c>
      <c r="H135" s="342"/>
      <c r="I135" s="49">
        <v>48.875000000000028</v>
      </c>
      <c r="J135" s="49">
        <v>111.45000000000005</v>
      </c>
      <c r="K135" s="49">
        <v>258.82500000000005</v>
      </c>
      <c r="L135" s="49">
        <v>113.6</v>
      </c>
      <c r="M135" s="342"/>
      <c r="N135" s="49">
        <v>189.0500000000001</v>
      </c>
      <c r="O135" s="49">
        <v>115.2</v>
      </c>
      <c r="P135" s="49">
        <v>699.52500000000009</v>
      </c>
      <c r="Q135" s="573">
        <v>605.80000000000007</v>
      </c>
      <c r="R135" s="342"/>
      <c r="S135" s="298">
        <v>44.050000000000068</v>
      </c>
      <c r="T135" s="298">
        <v>91.999999999999773</v>
      </c>
      <c r="U135" s="298">
        <v>63.375</v>
      </c>
      <c r="V135" s="49">
        <v>392.3</v>
      </c>
      <c r="W135" s="342"/>
      <c r="X135" s="49">
        <v>55.125000000000057</v>
      </c>
      <c r="Y135" s="49">
        <v>153.45000000000027</v>
      </c>
      <c r="Z135" s="49">
        <v>239.70000000000002</v>
      </c>
      <c r="AA135" s="49">
        <v>325.3</v>
      </c>
      <c r="AB135" s="342"/>
      <c r="AC135" s="49">
        <v>235.20000000000016</v>
      </c>
      <c r="AD135" s="49">
        <v>364.20000000000005</v>
      </c>
      <c r="AE135" s="49">
        <v>659.09999999999991</v>
      </c>
      <c r="AF135" s="49">
        <v>593.59999999999991</v>
      </c>
      <c r="AG135" s="342"/>
      <c r="AH135" s="49">
        <v>285.9249999999995</v>
      </c>
      <c r="AI135" s="49">
        <v>381.69999999999982</v>
      </c>
      <c r="AJ135" s="49">
        <v>702.375</v>
      </c>
      <c r="AK135" s="49">
        <v>598.80000000000018</v>
      </c>
      <c r="AL135" s="342"/>
      <c r="AM135" s="49">
        <v>54.049999999999727</v>
      </c>
      <c r="AN135" s="49">
        <v>319.60000000000082</v>
      </c>
      <c r="AO135" s="49">
        <v>198.71249999999998</v>
      </c>
      <c r="AP135" s="49">
        <v>226.5</v>
      </c>
      <c r="AQ135" s="342"/>
      <c r="AR135" s="49">
        <v>109.12499999999977</v>
      </c>
      <c r="AS135" s="49">
        <v>164.75</v>
      </c>
      <c r="AT135" s="49">
        <v>199.20000000000002</v>
      </c>
      <c r="AU135" s="49">
        <v>242.5</v>
      </c>
      <c r="AV135" s="342"/>
      <c r="AW135" s="49">
        <v>106.72500000000014</v>
      </c>
      <c r="AX135" s="49">
        <v>475.25000000000091</v>
      </c>
      <c r="AY135" s="49">
        <v>476.5125000000001</v>
      </c>
      <c r="AZ135" s="49">
        <v>595.60000000000014</v>
      </c>
      <c r="BA135" s="342"/>
      <c r="BB135" s="49">
        <v>46.724999999999909</v>
      </c>
      <c r="BC135" s="49">
        <v>255.09999999999997</v>
      </c>
      <c r="BD135" s="49">
        <v>212.32500000000002</v>
      </c>
      <c r="BE135" s="49">
        <v>81.7</v>
      </c>
      <c r="BF135" s="342"/>
      <c r="BG135" s="49">
        <v>37.150000000000091</v>
      </c>
      <c r="BH135" s="49">
        <v>177.65</v>
      </c>
      <c r="BI135" s="49">
        <v>228.45000000000002</v>
      </c>
      <c r="BJ135" s="49">
        <v>305.5</v>
      </c>
      <c r="BK135" s="342"/>
      <c r="BL135" s="49">
        <v>38.625000000000455</v>
      </c>
      <c r="BM135" s="49">
        <v>74.099999999999994</v>
      </c>
      <c r="BN135" s="49">
        <v>136.05000000000001</v>
      </c>
      <c r="BO135" s="49">
        <v>459.8</v>
      </c>
      <c r="BP135" s="342"/>
      <c r="BQ135" s="49">
        <v>36.900000000000091</v>
      </c>
      <c r="BR135" s="49">
        <v>221.95000000000118</v>
      </c>
      <c r="BS135" s="49">
        <v>160.19999999999999</v>
      </c>
      <c r="BT135" s="49">
        <v>303</v>
      </c>
      <c r="BU135" s="306"/>
      <c r="BV135" s="49">
        <v>193.15000000000009</v>
      </c>
      <c r="BW135" s="49">
        <v>248.44999999999936</v>
      </c>
      <c r="BX135" s="49">
        <v>540.52499999999998</v>
      </c>
      <c r="BY135" s="49">
        <v>279.10000000000002</v>
      </c>
      <c r="BZ135" s="342"/>
      <c r="CA135" s="49">
        <v>34.425000000000182</v>
      </c>
      <c r="CB135" s="49">
        <v>154.89999999999873</v>
      </c>
      <c r="CC135" s="49">
        <v>135.97500000000002</v>
      </c>
      <c r="CD135" s="49">
        <v>280.60000000000002</v>
      </c>
      <c r="CE135" s="306"/>
      <c r="CF135" s="315">
        <v>20.000000000000227</v>
      </c>
      <c r="CG135" s="315">
        <v>150.09999999999764</v>
      </c>
      <c r="CH135" s="315">
        <v>107.39999999999999</v>
      </c>
      <c r="CI135" s="49">
        <v>400.3</v>
      </c>
      <c r="CJ135" s="306"/>
      <c r="CK135" s="49">
        <v>37.750000000000227</v>
      </c>
      <c r="CL135" s="49">
        <v>98.85</v>
      </c>
      <c r="CM135" s="49">
        <v>111.375</v>
      </c>
      <c r="CN135" s="49">
        <v>404.8</v>
      </c>
      <c r="CO135" s="342"/>
      <c r="CP135" s="49">
        <v>87.600000000000364</v>
      </c>
      <c r="CQ135" s="49">
        <v>180.49999999999909</v>
      </c>
      <c r="CR135" s="49">
        <v>411.75</v>
      </c>
      <c r="CS135" s="49">
        <v>543.59999999999991</v>
      </c>
      <c r="CT135" s="306"/>
      <c r="CU135" s="49">
        <v>102.77500000000009</v>
      </c>
      <c r="CV135" s="49">
        <v>216.65000000000055</v>
      </c>
      <c r="CW135" s="49">
        <v>336.9</v>
      </c>
      <c r="CX135" s="49">
        <v>373.8</v>
      </c>
      <c r="CY135" s="342"/>
      <c r="CZ135" s="49">
        <v>7.9000000000000909</v>
      </c>
      <c r="DA135" s="49">
        <v>114.75</v>
      </c>
      <c r="DB135" s="49">
        <v>165.14999999999998</v>
      </c>
      <c r="DC135" s="49">
        <v>112.5</v>
      </c>
      <c r="DD135" s="306"/>
      <c r="DE135" s="49">
        <v>776.84999999999991</v>
      </c>
      <c r="DF135" s="49">
        <v>1047.3999999999978</v>
      </c>
      <c r="DG135" s="49">
        <v>2445.5250000000005</v>
      </c>
      <c r="DH135" s="298">
        <v>1448.1</v>
      </c>
      <c r="DI135" s="306"/>
      <c r="DJ135" s="298">
        <v>158.099999999999</v>
      </c>
      <c r="DK135" s="298">
        <v>310.04999999999927</v>
      </c>
      <c r="DL135" s="298">
        <v>560.02499999999998</v>
      </c>
      <c r="DM135" s="49">
        <v>1086.1999999999998</v>
      </c>
      <c r="DN135" s="306"/>
      <c r="DO135" s="49">
        <v>121.59999999999991</v>
      </c>
      <c r="DP135" s="49">
        <v>330.39999999999964</v>
      </c>
      <c r="DQ135" s="49">
        <v>328.72500000000002</v>
      </c>
      <c r="DR135" s="49">
        <v>487.9</v>
      </c>
      <c r="DS135" s="306"/>
      <c r="DT135" s="49">
        <v>0</v>
      </c>
      <c r="DU135" s="49">
        <v>0</v>
      </c>
      <c r="DV135" s="49">
        <v>0</v>
      </c>
      <c r="DW135" s="49">
        <v>172.5</v>
      </c>
      <c r="DX135" s="306"/>
      <c r="DY135" s="49">
        <v>1088.2249999999926</v>
      </c>
      <c r="DZ135" s="49">
        <v>1773.9999999999955</v>
      </c>
      <c r="EA135" s="49">
        <v>3234.2624999999998</v>
      </c>
      <c r="EB135" s="298">
        <v>5003.2</v>
      </c>
      <c r="EC135" s="306"/>
      <c r="ED135" s="49">
        <v>100.45000000000164</v>
      </c>
      <c r="EE135" s="49">
        <v>118.34999999999491</v>
      </c>
      <c r="EF135" s="49">
        <v>188.92500000000001</v>
      </c>
      <c r="EG135" s="49">
        <v>219.5</v>
      </c>
      <c r="EH135" s="306"/>
      <c r="EI135" s="49">
        <v>31.950000000000728</v>
      </c>
      <c r="EJ135" s="49">
        <v>202.34999999999673</v>
      </c>
      <c r="EK135" s="49">
        <v>296.02499999999998</v>
      </c>
      <c r="EL135" s="49">
        <v>315.3</v>
      </c>
      <c r="EM135" s="306"/>
      <c r="EN135" s="49">
        <v>0</v>
      </c>
      <c r="EO135" s="49">
        <v>187</v>
      </c>
      <c r="EP135" s="49">
        <v>155.24999999999997</v>
      </c>
      <c r="EQ135" s="49">
        <v>195.39999999999998</v>
      </c>
      <c r="ER135" s="306"/>
      <c r="ES135" s="49">
        <v>35.900000000002365</v>
      </c>
      <c r="ET135" s="49">
        <v>100.54999999999927</v>
      </c>
      <c r="EU135" s="49">
        <v>69.974999999999994</v>
      </c>
      <c r="EV135" s="49">
        <v>268.5</v>
      </c>
      <c r="EW135" s="306"/>
      <c r="EX135">
        <v>982.6</v>
      </c>
      <c r="EY135">
        <v>1753.8999999999978</v>
      </c>
      <c r="EZ135">
        <v>1387.0500000000002</v>
      </c>
      <c r="FA135" s="414">
        <v>2140.8999999999996</v>
      </c>
      <c r="FB135" s="306"/>
      <c r="FC135" s="49">
        <v>39.000000000000909</v>
      </c>
      <c r="FD135" s="49">
        <v>35.75</v>
      </c>
      <c r="FE135" s="49">
        <v>68.25</v>
      </c>
      <c r="FF135" s="49">
        <v>115.5</v>
      </c>
      <c r="FG135" s="306"/>
      <c r="FH135" s="315">
        <v>25.125000000000909</v>
      </c>
      <c r="FI135" s="315">
        <v>67.7</v>
      </c>
      <c r="FJ135" s="315">
        <v>97.425000000000011</v>
      </c>
      <c r="FK135" s="49">
        <v>129.80000000000001</v>
      </c>
      <c r="FL135" s="306"/>
      <c r="FM135" s="315">
        <v>83.275000000000546</v>
      </c>
      <c r="FN135" s="315">
        <v>169.399999999996</v>
      </c>
      <c r="FO135" s="315">
        <v>307.57500000000005</v>
      </c>
      <c r="FP135" s="49">
        <v>311.39999999999998</v>
      </c>
      <c r="FQ135" s="306"/>
      <c r="FR135" s="49">
        <v>133.09999999999854</v>
      </c>
      <c r="FS135" s="49">
        <v>268.25</v>
      </c>
      <c r="FT135" s="49">
        <v>336.22500000000002</v>
      </c>
      <c r="FU135" s="49">
        <v>241</v>
      </c>
      <c r="FV135" s="306"/>
      <c r="FW135" s="49">
        <v>0</v>
      </c>
      <c r="FX135" s="49">
        <v>109.04999999999927</v>
      </c>
      <c r="FY135" s="49">
        <v>108.07499999999999</v>
      </c>
      <c r="FZ135" s="49">
        <v>499.9</v>
      </c>
      <c r="GA135" s="306"/>
      <c r="GB135" s="49">
        <v>156.17499999999745</v>
      </c>
      <c r="GC135" s="49">
        <v>654.35000000003788</v>
      </c>
      <c r="GD135" s="49">
        <v>942</v>
      </c>
      <c r="GE135" s="49">
        <v>668.3</v>
      </c>
      <c r="GF135" s="306"/>
      <c r="GG135" s="315">
        <v>57.75</v>
      </c>
      <c r="GH135" s="315">
        <v>198</v>
      </c>
      <c r="GI135" s="315">
        <v>217.125</v>
      </c>
      <c r="GJ135" s="49">
        <v>313</v>
      </c>
      <c r="GK135" s="306"/>
      <c r="GL135" s="49">
        <v>0</v>
      </c>
      <c r="GM135" s="49">
        <v>0</v>
      </c>
      <c r="GN135" s="49">
        <v>769.5</v>
      </c>
      <c r="GO135" s="49">
        <v>0</v>
      </c>
      <c r="GP135" s="306"/>
    </row>
    <row r="136" spans="1:198" ht="18">
      <c r="A136" s="39" t="s">
        <v>2510</v>
      </c>
      <c r="B136" s="45">
        <f t="shared" si="4"/>
        <v>37124.487500000003</v>
      </c>
      <c r="C136" s="41"/>
      <c r="D136" s="49">
        <v>0</v>
      </c>
      <c r="E136" s="49">
        <v>181.29999999999995</v>
      </c>
      <c r="F136" s="49">
        <v>223.27499999999998</v>
      </c>
      <c r="G136" s="49">
        <v>294.2</v>
      </c>
      <c r="H136" s="342"/>
      <c r="I136" s="49">
        <v>0</v>
      </c>
      <c r="J136" s="49">
        <v>15.200000000000045</v>
      </c>
      <c r="K136" s="49">
        <v>119.47500000000001</v>
      </c>
      <c r="L136" s="49">
        <v>216.5</v>
      </c>
      <c r="M136" s="342"/>
      <c r="N136" s="49">
        <v>0</v>
      </c>
      <c r="O136" s="49">
        <v>128.59999999999997</v>
      </c>
      <c r="P136" s="49">
        <v>270.45</v>
      </c>
      <c r="Q136" s="573">
        <v>638.69999999999993</v>
      </c>
      <c r="R136" s="342"/>
      <c r="S136" s="298">
        <v>0</v>
      </c>
      <c r="T136" s="298">
        <v>0</v>
      </c>
      <c r="U136" s="298">
        <v>244.64999999999998</v>
      </c>
      <c r="V136" s="49">
        <v>45</v>
      </c>
      <c r="W136" s="342"/>
      <c r="X136" s="49">
        <v>0</v>
      </c>
      <c r="Y136" s="49">
        <v>0</v>
      </c>
      <c r="Z136" s="49">
        <v>351.3</v>
      </c>
      <c r="AA136" s="49">
        <v>480</v>
      </c>
      <c r="AB136" s="342"/>
      <c r="AC136" s="49">
        <v>0</v>
      </c>
      <c r="AD136" s="49">
        <v>0</v>
      </c>
      <c r="AE136" s="49">
        <v>162.14999999999998</v>
      </c>
      <c r="AF136" s="49">
        <v>550.90000000000009</v>
      </c>
      <c r="AG136" s="342"/>
      <c r="AH136" s="49">
        <v>0</v>
      </c>
      <c r="AI136" s="49">
        <v>0</v>
      </c>
      <c r="AJ136" s="49">
        <v>369</v>
      </c>
      <c r="AK136" s="49">
        <v>472.50000000000006</v>
      </c>
      <c r="AL136" s="342"/>
      <c r="AM136" s="49">
        <v>0</v>
      </c>
      <c r="AN136" s="49">
        <v>0</v>
      </c>
      <c r="AO136" s="49">
        <v>303.86249999999995</v>
      </c>
      <c r="AP136" s="49">
        <v>313.8</v>
      </c>
      <c r="AQ136" s="342"/>
      <c r="AR136" s="49">
        <v>0</v>
      </c>
      <c r="AS136" s="49">
        <v>0</v>
      </c>
      <c r="AT136" s="49">
        <v>242.92500000000001</v>
      </c>
      <c r="AU136" s="49">
        <v>97</v>
      </c>
      <c r="AV136" s="342"/>
      <c r="AW136" s="49">
        <v>0</v>
      </c>
      <c r="AX136" s="49">
        <v>0</v>
      </c>
      <c r="AY136" s="49">
        <v>359.96249999999998</v>
      </c>
      <c r="AZ136" s="49">
        <v>269.29999999999995</v>
      </c>
      <c r="BA136" s="342"/>
      <c r="BB136" s="49">
        <v>0</v>
      </c>
      <c r="BC136" s="49">
        <v>0</v>
      </c>
      <c r="BD136" s="49">
        <v>259.27499999999998</v>
      </c>
      <c r="BE136" s="49">
        <v>321.59999999999997</v>
      </c>
      <c r="BF136" s="342"/>
      <c r="BG136" s="49">
        <v>0</v>
      </c>
      <c r="BH136" s="49">
        <v>0</v>
      </c>
      <c r="BI136" s="49">
        <v>495.22499999999997</v>
      </c>
      <c r="BJ136" s="49">
        <v>4.6000000000000005</v>
      </c>
      <c r="BK136" s="342"/>
      <c r="BL136" s="49">
        <v>0</v>
      </c>
      <c r="BM136" s="49">
        <v>0</v>
      </c>
      <c r="BN136" s="49">
        <v>149.47500000000002</v>
      </c>
      <c r="BO136" s="49">
        <v>254.7</v>
      </c>
      <c r="BP136" s="342"/>
      <c r="BQ136" s="49">
        <v>0</v>
      </c>
      <c r="BR136" s="49">
        <v>0</v>
      </c>
      <c r="BS136" s="49">
        <v>143.10000000000002</v>
      </c>
      <c r="BT136" s="49">
        <v>527.4</v>
      </c>
      <c r="BU136" s="306"/>
      <c r="BV136" s="49">
        <v>0</v>
      </c>
      <c r="BW136" s="49">
        <v>0</v>
      </c>
      <c r="BX136" s="49">
        <v>128.17500000000001</v>
      </c>
      <c r="BY136" s="49">
        <v>658.4</v>
      </c>
      <c r="BZ136" s="342"/>
      <c r="CA136" s="49">
        <v>0</v>
      </c>
      <c r="CB136" s="49">
        <v>0</v>
      </c>
      <c r="CC136" s="49">
        <v>282.90000000000003</v>
      </c>
      <c r="CD136" s="49">
        <v>490</v>
      </c>
      <c r="CE136" s="306"/>
      <c r="CF136" s="315">
        <v>0</v>
      </c>
      <c r="CG136" s="315">
        <v>0</v>
      </c>
      <c r="CH136" s="315">
        <v>178.57499999999999</v>
      </c>
      <c r="CI136" s="49">
        <v>521.5</v>
      </c>
      <c r="CJ136" s="306"/>
      <c r="CK136" s="49">
        <v>0</v>
      </c>
      <c r="CL136" s="49">
        <v>0</v>
      </c>
      <c r="CM136" s="49">
        <v>129.14999999999998</v>
      </c>
      <c r="CN136" s="49">
        <v>499</v>
      </c>
      <c r="CO136" s="342"/>
      <c r="CP136" s="49">
        <v>0</v>
      </c>
      <c r="CQ136" s="49">
        <v>0</v>
      </c>
      <c r="CR136" s="49">
        <v>395.47499999999997</v>
      </c>
      <c r="CS136" s="49">
        <v>516.5</v>
      </c>
      <c r="CT136" s="306"/>
      <c r="CU136" s="49">
        <v>0</v>
      </c>
      <c r="CV136" s="49">
        <v>0</v>
      </c>
      <c r="CW136" s="49">
        <v>86.7</v>
      </c>
      <c r="CX136" s="49">
        <v>438.4</v>
      </c>
      <c r="CY136" s="342"/>
      <c r="CZ136" s="49">
        <v>0</v>
      </c>
      <c r="DA136" s="49">
        <v>0</v>
      </c>
      <c r="DB136" s="49">
        <v>134.625</v>
      </c>
      <c r="DC136" s="49">
        <v>66</v>
      </c>
      <c r="DD136" s="306"/>
      <c r="DE136" s="49">
        <v>0</v>
      </c>
      <c r="DF136" s="49">
        <v>0</v>
      </c>
      <c r="DG136" s="49">
        <v>2202.0750000000003</v>
      </c>
      <c r="DH136" s="298">
        <v>1288.4000000000001</v>
      </c>
      <c r="DI136" s="306"/>
      <c r="DJ136" s="298">
        <v>0</v>
      </c>
      <c r="DK136" s="298">
        <v>0</v>
      </c>
      <c r="DL136" s="298">
        <v>333.07500000000005</v>
      </c>
      <c r="DM136" s="49">
        <v>1005.3999999999999</v>
      </c>
      <c r="DN136" s="306"/>
      <c r="DO136" s="49">
        <v>0</v>
      </c>
      <c r="DP136" s="49">
        <v>0</v>
      </c>
      <c r="DQ136" s="49">
        <v>127.05000000000001</v>
      </c>
      <c r="DR136" s="49">
        <v>523.5</v>
      </c>
      <c r="DS136" s="306"/>
      <c r="DT136" s="49">
        <v>0</v>
      </c>
      <c r="DU136" s="49">
        <v>0</v>
      </c>
      <c r="DV136" s="49">
        <v>0</v>
      </c>
      <c r="DW136" s="49">
        <v>67.5</v>
      </c>
      <c r="DX136" s="306"/>
      <c r="DY136" s="49">
        <v>0</v>
      </c>
      <c r="DZ136" s="49">
        <v>0</v>
      </c>
      <c r="EA136" s="49">
        <v>2736.7874999999995</v>
      </c>
      <c r="EB136" s="298">
        <v>3997.7000000000003</v>
      </c>
      <c r="EC136" s="306"/>
      <c r="ED136" s="49">
        <v>0</v>
      </c>
      <c r="EE136" s="49">
        <v>0</v>
      </c>
      <c r="EF136" s="49">
        <v>82.500000000000014</v>
      </c>
      <c r="EG136" s="49">
        <v>130.6</v>
      </c>
      <c r="EH136" s="306"/>
      <c r="EI136" s="49">
        <v>0</v>
      </c>
      <c r="EJ136" s="49">
        <v>0</v>
      </c>
      <c r="EK136" s="49">
        <v>281.02499999999998</v>
      </c>
      <c r="EL136" s="49">
        <v>357.20000000000005</v>
      </c>
      <c r="EM136" s="306"/>
      <c r="EN136" s="49">
        <v>0</v>
      </c>
      <c r="EO136" s="49">
        <v>0</v>
      </c>
      <c r="EP136" s="49">
        <v>201.75</v>
      </c>
      <c r="EQ136" s="49">
        <v>307.89999999999998</v>
      </c>
      <c r="ER136" s="306"/>
      <c r="ES136" s="49">
        <v>0</v>
      </c>
      <c r="ET136" s="49">
        <v>0</v>
      </c>
      <c r="EU136" s="49">
        <v>465.97499999999997</v>
      </c>
      <c r="EV136" s="49">
        <v>124.8</v>
      </c>
      <c r="EW136" s="306"/>
      <c r="EX136">
        <v>0</v>
      </c>
      <c r="EY136">
        <v>0</v>
      </c>
      <c r="EZ136">
        <v>1464.6</v>
      </c>
      <c r="FA136" s="414">
        <v>3263.9</v>
      </c>
      <c r="FB136" s="306"/>
      <c r="FC136" s="49">
        <v>0</v>
      </c>
      <c r="FD136" s="49">
        <v>0</v>
      </c>
      <c r="FE136" s="49">
        <v>153.75</v>
      </c>
      <c r="FF136" s="49">
        <v>40</v>
      </c>
      <c r="FG136" s="306"/>
      <c r="FH136" s="315">
        <v>0</v>
      </c>
      <c r="FI136" s="315">
        <v>0</v>
      </c>
      <c r="FJ136" s="315">
        <v>199.72500000000002</v>
      </c>
      <c r="FK136" s="49">
        <v>177.30000000000004</v>
      </c>
      <c r="FL136" s="306"/>
      <c r="FM136" s="315">
        <v>0</v>
      </c>
      <c r="FN136" s="315">
        <v>0</v>
      </c>
      <c r="FO136" s="315">
        <v>240.37500000000006</v>
      </c>
      <c r="FP136" s="49">
        <v>357.4</v>
      </c>
      <c r="FQ136" s="306"/>
      <c r="FR136" s="49">
        <v>0</v>
      </c>
      <c r="FS136" s="49">
        <v>0</v>
      </c>
      <c r="FT136" s="49">
        <v>235.50000000000006</v>
      </c>
      <c r="FU136" s="49">
        <v>480</v>
      </c>
      <c r="FV136" s="306"/>
      <c r="FW136" s="49">
        <v>0</v>
      </c>
      <c r="FX136" s="49">
        <v>0</v>
      </c>
      <c r="FY136" s="49">
        <v>106.5</v>
      </c>
      <c r="FZ136" s="49">
        <v>215.4</v>
      </c>
      <c r="GA136" s="306"/>
      <c r="GB136" s="49">
        <v>0</v>
      </c>
      <c r="GC136" s="49">
        <v>0</v>
      </c>
      <c r="GD136" s="49">
        <v>681.82500000000005</v>
      </c>
      <c r="GE136" s="49">
        <v>1190.5</v>
      </c>
      <c r="GF136" s="306"/>
      <c r="GG136" s="315">
        <v>0</v>
      </c>
      <c r="GH136" s="315">
        <v>0</v>
      </c>
      <c r="GI136" s="315">
        <v>175.875</v>
      </c>
      <c r="GJ136" s="49">
        <v>231.5</v>
      </c>
      <c r="GK136" s="306"/>
      <c r="GL136" s="49">
        <v>0</v>
      </c>
      <c r="GM136" s="49">
        <v>0</v>
      </c>
      <c r="GN136" s="49">
        <v>646.27500000000009</v>
      </c>
      <c r="GO136" s="49">
        <v>0</v>
      </c>
      <c r="GP136" s="306"/>
    </row>
    <row r="137" spans="1:198" ht="18">
      <c r="A137" s="39" t="s">
        <v>2612</v>
      </c>
      <c r="B137" s="45">
        <f t="shared" si="4"/>
        <v>43113.099999999991</v>
      </c>
      <c r="C137" s="41"/>
      <c r="D137" s="49">
        <v>0</v>
      </c>
      <c r="E137" s="49">
        <v>294.94999999999993</v>
      </c>
      <c r="F137" s="49">
        <v>106.19999999999999</v>
      </c>
      <c r="G137" s="49">
        <v>237.1</v>
      </c>
      <c r="H137" s="342"/>
      <c r="I137" s="49">
        <v>0</v>
      </c>
      <c r="J137" s="49">
        <v>35.599999999999966</v>
      </c>
      <c r="K137" s="49">
        <v>43.650000000000006</v>
      </c>
      <c r="L137" s="49">
        <v>228.4</v>
      </c>
      <c r="M137" s="342"/>
      <c r="N137" s="49">
        <v>0</v>
      </c>
      <c r="O137" s="49">
        <v>149.34999999999997</v>
      </c>
      <c r="P137" s="49">
        <v>433.65000000000003</v>
      </c>
      <c r="Q137" s="573">
        <v>234.39999999999998</v>
      </c>
      <c r="R137" s="342"/>
      <c r="S137" s="298">
        <v>0</v>
      </c>
      <c r="T137" s="298">
        <v>0</v>
      </c>
      <c r="U137" s="298">
        <v>177</v>
      </c>
      <c r="V137" s="49">
        <v>6.5</v>
      </c>
      <c r="W137" s="342"/>
      <c r="X137" s="49">
        <v>0</v>
      </c>
      <c r="Y137" s="49">
        <v>0</v>
      </c>
      <c r="Z137" s="49">
        <v>188.625</v>
      </c>
      <c r="AA137" s="49">
        <v>341.5</v>
      </c>
      <c r="AB137" s="342"/>
      <c r="AC137" s="49">
        <v>0</v>
      </c>
      <c r="AD137" s="49">
        <v>0</v>
      </c>
      <c r="AE137" s="49">
        <v>456.45000000000005</v>
      </c>
      <c r="AF137" s="49">
        <v>292.60000000000002</v>
      </c>
      <c r="AG137" s="342"/>
      <c r="AH137" s="49">
        <v>0</v>
      </c>
      <c r="AI137" s="49">
        <v>0</v>
      </c>
      <c r="AJ137" s="49">
        <v>742.875</v>
      </c>
      <c r="AK137" s="49">
        <v>722.99999999999989</v>
      </c>
      <c r="AL137" s="342"/>
      <c r="AM137" s="49">
        <v>0</v>
      </c>
      <c r="AN137" s="49">
        <v>0</v>
      </c>
      <c r="AO137" s="49">
        <v>312.45000000000005</v>
      </c>
      <c r="AP137" s="49">
        <v>624.4</v>
      </c>
      <c r="AQ137" s="342"/>
      <c r="AR137" s="49">
        <v>0</v>
      </c>
      <c r="AS137" s="49">
        <v>0</v>
      </c>
      <c r="AT137" s="49">
        <v>42.150000000000006</v>
      </c>
      <c r="AU137" s="49">
        <v>253.9</v>
      </c>
      <c r="AV137" s="342"/>
      <c r="AW137" s="49">
        <v>0</v>
      </c>
      <c r="AX137" s="49">
        <v>0</v>
      </c>
      <c r="AY137" s="49">
        <v>472.57500000000005</v>
      </c>
      <c r="AZ137" s="49">
        <v>208.3</v>
      </c>
      <c r="BA137" s="342"/>
      <c r="BB137" s="49">
        <v>0</v>
      </c>
      <c r="BC137" s="49">
        <v>0</v>
      </c>
      <c r="BD137" s="49">
        <v>195.67499999999998</v>
      </c>
      <c r="BE137" s="49">
        <v>461</v>
      </c>
      <c r="BF137" s="342"/>
      <c r="BG137" s="49">
        <v>0</v>
      </c>
      <c r="BH137" s="49">
        <v>0</v>
      </c>
      <c r="BI137" s="49">
        <v>262.125</v>
      </c>
      <c r="BJ137" s="49">
        <v>403</v>
      </c>
      <c r="BK137" s="342"/>
      <c r="BL137" s="49">
        <v>0</v>
      </c>
      <c r="BM137" s="49">
        <v>0</v>
      </c>
      <c r="BN137" s="49">
        <v>100.65</v>
      </c>
      <c r="BO137" s="49">
        <v>93.4</v>
      </c>
      <c r="BP137" s="342"/>
      <c r="BQ137" s="49">
        <v>0</v>
      </c>
      <c r="BR137" s="49">
        <v>0</v>
      </c>
      <c r="BS137" s="49">
        <v>195.22500000000002</v>
      </c>
      <c r="BT137" s="49">
        <v>519.5</v>
      </c>
      <c r="BU137" s="306"/>
      <c r="BV137" s="49">
        <v>0</v>
      </c>
      <c r="BW137" s="49">
        <v>0</v>
      </c>
      <c r="BX137" s="49">
        <v>524.02500000000009</v>
      </c>
      <c r="BY137" s="49">
        <v>648.30000000000007</v>
      </c>
      <c r="BZ137" s="342"/>
      <c r="CA137" s="49">
        <v>0</v>
      </c>
      <c r="CB137" s="49">
        <v>0</v>
      </c>
      <c r="CC137" s="49">
        <v>140.17500000000001</v>
      </c>
      <c r="CD137" s="49">
        <v>464.6</v>
      </c>
      <c r="CE137" s="306"/>
      <c r="CF137" s="315">
        <v>0</v>
      </c>
      <c r="CG137" s="315">
        <v>0</v>
      </c>
      <c r="CH137" s="315">
        <v>338.85</v>
      </c>
      <c r="CI137" s="49">
        <v>326.8</v>
      </c>
      <c r="CJ137" s="306"/>
      <c r="CK137" s="49">
        <v>0</v>
      </c>
      <c r="CL137" s="49">
        <v>0</v>
      </c>
      <c r="CM137" s="49">
        <v>150.44999999999999</v>
      </c>
      <c r="CN137" s="49">
        <v>431</v>
      </c>
      <c r="CO137" s="342"/>
      <c r="CP137" s="49">
        <v>0</v>
      </c>
      <c r="CQ137" s="49">
        <v>0</v>
      </c>
      <c r="CR137" s="49">
        <v>338.4</v>
      </c>
      <c r="CS137" s="49">
        <v>405.4</v>
      </c>
      <c r="CT137" s="306"/>
      <c r="CU137" s="49">
        <v>0</v>
      </c>
      <c r="CV137" s="49">
        <v>0</v>
      </c>
      <c r="CW137" s="49">
        <v>569.4</v>
      </c>
      <c r="CX137" s="49">
        <v>602</v>
      </c>
      <c r="CY137" s="342"/>
      <c r="CZ137" s="49">
        <v>0</v>
      </c>
      <c r="DA137" s="49">
        <v>0</v>
      </c>
      <c r="DB137" s="49">
        <v>39</v>
      </c>
      <c r="DC137" s="49">
        <v>24.1</v>
      </c>
      <c r="DD137" s="306"/>
      <c r="DE137" s="49">
        <v>0</v>
      </c>
      <c r="DF137" s="49">
        <v>0</v>
      </c>
      <c r="DG137" s="49">
        <v>2278.2750000000001</v>
      </c>
      <c r="DH137" s="298">
        <v>2024.0000000000005</v>
      </c>
      <c r="DI137" s="306"/>
      <c r="DJ137" s="298">
        <v>0</v>
      </c>
      <c r="DK137" s="298">
        <v>0</v>
      </c>
      <c r="DL137" s="298">
        <v>466.72499999999997</v>
      </c>
      <c r="DM137" s="49">
        <v>1058.7999999999997</v>
      </c>
      <c r="DN137" s="306"/>
      <c r="DO137" s="49">
        <v>0</v>
      </c>
      <c r="DP137" s="49">
        <v>0</v>
      </c>
      <c r="DQ137" s="49">
        <v>309.00000000000006</v>
      </c>
      <c r="DR137" s="49">
        <v>536.40000000000009</v>
      </c>
      <c r="DS137" s="306"/>
      <c r="DT137" s="49">
        <v>0</v>
      </c>
      <c r="DU137" s="49">
        <v>0</v>
      </c>
      <c r="DV137" s="49">
        <v>0</v>
      </c>
      <c r="DW137" s="49">
        <v>42</v>
      </c>
      <c r="DX137" s="306"/>
      <c r="DY137" s="49">
        <v>0</v>
      </c>
      <c r="DZ137" s="49">
        <v>0</v>
      </c>
      <c r="EA137" s="49">
        <v>3830.7000000000003</v>
      </c>
      <c r="EB137" s="298">
        <v>3888.1999999999994</v>
      </c>
      <c r="EC137" s="306"/>
      <c r="ED137" s="49">
        <v>0</v>
      </c>
      <c r="EE137" s="49">
        <v>0</v>
      </c>
      <c r="EF137" s="49">
        <v>250.04999999999998</v>
      </c>
      <c r="EG137" s="49">
        <v>201.9</v>
      </c>
      <c r="EH137" s="306"/>
      <c r="EI137" s="49">
        <v>0</v>
      </c>
      <c r="EJ137" s="49">
        <v>0</v>
      </c>
      <c r="EK137" s="49">
        <v>258.75</v>
      </c>
      <c r="EL137" s="49">
        <v>19.5</v>
      </c>
      <c r="EM137" s="306"/>
      <c r="EN137" s="49">
        <v>0</v>
      </c>
      <c r="EO137" s="49">
        <v>0</v>
      </c>
      <c r="EP137" s="49">
        <v>134.625</v>
      </c>
      <c r="EQ137" s="49">
        <v>195.2</v>
      </c>
      <c r="ER137" s="306"/>
      <c r="ES137" s="49">
        <v>0</v>
      </c>
      <c r="ET137" s="49">
        <v>0</v>
      </c>
      <c r="EU137" s="49">
        <v>257.02500000000003</v>
      </c>
      <c r="EV137" s="49">
        <v>131.69999999999999</v>
      </c>
      <c r="EW137" s="306"/>
      <c r="EX137">
        <v>0</v>
      </c>
      <c r="EY137">
        <v>0</v>
      </c>
      <c r="EZ137">
        <v>3077.1749999999997</v>
      </c>
      <c r="FA137" s="414">
        <v>4122.2</v>
      </c>
      <c r="FB137" s="306"/>
      <c r="FC137" s="49">
        <v>0</v>
      </c>
      <c r="FD137" s="49">
        <v>0</v>
      </c>
      <c r="FE137" s="49">
        <v>253.875</v>
      </c>
      <c r="FF137" s="49">
        <v>98.8</v>
      </c>
      <c r="FG137" s="306"/>
      <c r="FH137" s="315">
        <v>0</v>
      </c>
      <c r="FI137" s="315">
        <v>0</v>
      </c>
      <c r="FJ137" s="315">
        <v>368.625</v>
      </c>
      <c r="FK137" s="49">
        <v>228.1</v>
      </c>
      <c r="FL137" s="306"/>
      <c r="FM137" s="315">
        <v>0</v>
      </c>
      <c r="FN137" s="315">
        <v>0</v>
      </c>
      <c r="FO137" s="315">
        <v>273.375</v>
      </c>
      <c r="FP137" s="49">
        <v>295.60000000000002</v>
      </c>
      <c r="FQ137" s="306"/>
      <c r="FR137" s="49">
        <v>0</v>
      </c>
      <c r="FS137" s="49">
        <v>0</v>
      </c>
      <c r="FT137" s="49">
        <v>362.47500000000002</v>
      </c>
      <c r="FU137" s="49">
        <v>528.20000000000005</v>
      </c>
      <c r="FV137" s="306"/>
      <c r="FW137" s="49">
        <v>0</v>
      </c>
      <c r="FX137" s="49">
        <v>0</v>
      </c>
      <c r="FY137" s="49">
        <v>111.22500000000001</v>
      </c>
      <c r="FZ137" s="49">
        <v>101.7</v>
      </c>
      <c r="GA137" s="306"/>
      <c r="GB137" s="49">
        <v>0</v>
      </c>
      <c r="GC137" s="49">
        <v>0</v>
      </c>
      <c r="GD137" s="49">
        <v>1009.8000000000001</v>
      </c>
      <c r="GE137" s="49">
        <v>1175.4000000000001</v>
      </c>
      <c r="GF137" s="306"/>
      <c r="GG137" s="315">
        <v>0</v>
      </c>
      <c r="GH137" s="315">
        <v>0</v>
      </c>
      <c r="GI137" s="315">
        <v>230.25</v>
      </c>
      <c r="GJ137" s="49">
        <v>360.5</v>
      </c>
      <c r="GK137" s="306"/>
      <c r="GL137" s="49">
        <v>0</v>
      </c>
      <c r="GM137" s="49">
        <v>0</v>
      </c>
      <c r="GN137" s="49">
        <v>794.25</v>
      </c>
      <c r="GO137" s="49">
        <v>0</v>
      </c>
      <c r="GP137" s="306"/>
    </row>
    <row r="138" spans="1:198" ht="18">
      <c r="A138" s="38" t="s">
        <v>3171</v>
      </c>
      <c r="B138" s="45">
        <f t="shared" si="4"/>
        <v>24392.587500000001</v>
      </c>
      <c r="C138" s="41"/>
      <c r="D138" s="49">
        <v>0</v>
      </c>
      <c r="E138" s="49">
        <v>0</v>
      </c>
      <c r="F138" s="49">
        <v>99.75</v>
      </c>
      <c r="G138" s="49">
        <v>207.99999999999997</v>
      </c>
      <c r="H138" s="342"/>
      <c r="I138" s="49">
        <v>0</v>
      </c>
      <c r="J138" s="49">
        <v>0</v>
      </c>
      <c r="K138" s="49">
        <v>113.47500000000001</v>
      </c>
      <c r="L138" s="49">
        <v>140</v>
      </c>
      <c r="M138" s="342"/>
      <c r="N138" s="49">
        <v>0</v>
      </c>
      <c r="O138" s="49">
        <v>0</v>
      </c>
      <c r="P138" s="49">
        <v>359.96249999999998</v>
      </c>
      <c r="Q138" s="573">
        <v>898.60000000000014</v>
      </c>
      <c r="R138" s="342"/>
      <c r="S138" s="298">
        <v>0</v>
      </c>
      <c r="T138" s="298">
        <v>0</v>
      </c>
      <c r="U138" s="298">
        <v>0</v>
      </c>
      <c r="V138" s="49">
        <v>156.5</v>
      </c>
      <c r="W138" s="342"/>
      <c r="X138" s="49">
        <v>0</v>
      </c>
      <c r="Y138" s="49">
        <v>0</v>
      </c>
      <c r="Z138" s="49">
        <v>0</v>
      </c>
      <c r="AA138" s="49">
        <v>419.5</v>
      </c>
      <c r="AB138" s="342"/>
      <c r="AC138" s="49">
        <v>0</v>
      </c>
      <c r="AD138" s="49">
        <v>0</v>
      </c>
      <c r="AE138" s="49">
        <v>0</v>
      </c>
      <c r="AF138" s="49">
        <v>347.59999999999997</v>
      </c>
      <c r="AG138" s="342"/>
      <c r="AH138" s="49">
        <v>0</v>
      </c>
      <c r="AI138" s="49">
        <v>0</v>
      </c>
      <c r="AJ138" s="49">
        <v>0</v>
      </c>
      <c r="AK138" s="49">
        <v>627.6</v>
      </c>
      <c r="AL138" s="342"/>
      <c r="AM138" s="49">
        <v>0</v>
      </c>
      <c r="AN138" s="49">
        <v>0</v>
      </c>
      <c r="AO138" s="49">
        <v>0</v>
      </c>
      <c r="AP138" s="49">
        <v>736.25</v>
      </c>
      <c r="AQ138" s="342"/>
      <c r="AR138" s="49">
        <v>0</v>
      </c>
      <c r="AS138" s="49">
        <v>0</v>
      </c>
      <c r="AT138" s="49">
        <v>0</v>
      </c>
      <c r="AU138" s="49">
        <v>0</v>
      </c>
      <c r="AV138" s="342"/>
      <c r="AW138" s="49">
        <v>0</v>
      </c>
      <c r="AX138" s="49">
        <v>0</v>
      </c>
      <c r="AY138" s="49">
        <v>0</v>
      </c>
      <c r="AZ138" s="49">
        <v>476.20000000000005</v>
      </c>
      <c r="BA138" s="342"/>
      <c r="BB138" s="49">
        <v>0</v>
      </c>
      <c r="BC138" s="49">
        <v>0</v>
      </c>
      <c r="BD138" s="49">
        <v>0</v>
      </c>
      <c r="BE138" s="49">
        <v>514</v>
      </c>
      <c r="BF138" s="342"/>
      <c r="BG138" s="49">
        <v>0</v>
      </c>
      <c r="BH138" s="49">
        <v>0</v>
      </c>
      <c r="BI138" s="49">
        <v>0</v>
      </c>
      <c r="BJ138" s="49">
        <v>303.7</v>
      </c>
      <c r="BK138" s="342"/>
      <c r="BL138" s="49">
        <v>0</v>
      </c>
      <c r="BM138" s="49">
        <v>0</v>
      </c>
      <c r="BN138" s="49">
        <v>0</v>
      </c>
      <c r="BO138" s="49">
        <v>243.1</v>
      </c>
      <c r="BP138" s="342"/>
      <c r="BQ138" s="49">
        <v>0</v>
      </c>
      <c r="BR138" s="49">
        <v>0</v>
      </c>
      <c r="BS138" s="49">
        <v>0</v>
      </c>
      <c r="BT138" s="49">
        <v>724.5</v>
      </c>
      <c r="BU138" s="306"/>
      <c r="BV138" s="49">
        <v>0</v>
      </c>
      <c r="BW138" s="49">
        <v>0</v>
      </c>
      <c r="BX138" s="49">
        <v>0</v>
      </c>
      <c r="BY138" s="49">
        <v>721.00000000000011</v>
      </c>
      <c r="BZ138" s="342"/>
      <c r="CA138" s="49">
        <v>0</v>
      </c>
      <c r="CB138" s="49">
        <v>0</v>
      </c>
      <c r="CC138" s="49">
        <v>0</v>
      </c>
      <c r="CD138" s="49">
        <v>616.5</v>
      </c>
      <c r="CE138" s="306"/>
      <c r="CF138" s="315">
        <v>0</v>
      </c>
      <c r="CG138" s="315">
        <v>0</v>
      </c>
      <c r="CH138" s="315">
        <v>0</v>
      </c>
      <c r="CI138" s="49">
        <v>569.5</v>
      </c>
      <c r="CJ138" s="306"/>
      <c r="CK138" s="49">
        <v>0</v>
      </c>
      <c r="CL138" s="49">
        <v>0</v>
      </c>
      <c r="CM138" s="49">
        <v>0</v>
      </c>
      <c r="CN138" s="49">
        <v>373</v>
      </c>
      <c r="CO138" s="342"/>
      <c r="CP138" s="49">
        <v>0</v>
      </c>
      <c r="CQ138" s="49">
        <v>0</v>
      </c>
      <c r="CR138" s="49">
        <v>0</v>
      </c>
      <c r="CS138" s="49">
        <v>580.5</v>
      </c>
      <c r="CT138" s="306"/>
      <c r="CU138" s="49">
        <v>0</v>
      </c>
      <c r="CV138" s="49">
        <v>0</v>
      </c>
      <c r="CW138" s="49">
        <v>0</v>
      </c>
      <c r="CX138" s="49">
        <v>452.79999999999995</v>
      </c>
      <c r="CY138" s="342"/>
      <c r="CZ138" s="49">
        <v>0</v>
      </c>
      <c r="DA138" s="49">
        <v>0</v>
      </c>
      <c r="DB138" s="49">
        <v>0</v>
      </c>
      <c r="DC138" s="49">
        <v>336.5</v>
      </c>
      <c r="DD138" s="306"/>
      <c r="DE138" s="49">
        <v>0</v>
      </c>
      <c r="DF138" s="49">
        <v>0</v>
      </c>
      <c r="DG138" s="49">
        <v>0</v>
      </c>
      <c r="DH138" s="298">
        <v>2306.9</v>
      </c>
      <c r="DI138" s="306"/>
      <c r="DJ138" s="298">
        <v>0</v>
      </c>
      <c r="DK138" s="298">
        <v>0</v>
      </c>
      <c r="DL138" s="298">
        <v>0</v>
      </c>
      <c r="DM138" s="49">
        <v>1138.5499999999997</v>
      </c>
      <c r="DN138" s="306"/>
      <c r="DO138" s="49">
        <v>0</v>
      </c>
      <c r="DP138" s="49">
        <v>0</v>
      </c>
      <c r="DQ138" s="49">
        <v>0</v>
      </c>
      <c r="DR138" s="49">
        <v>348.5</v>
      </c>
      <c r="DS138" s="306"/>
      <c r="DT138" s="49">
        <v>0</v>
      </c>
      <c r="DU138" s="49">
        <v>0</v>
      </c>
      <c r="DV138" s="49">
        <v>0</v>
      </c>
      <c r="DW138" s="49">
        <v>0</v>
      </c>
      <c r="DX138" s="306"/>
      <c r="DY138" s="49">
        <v>0</v>
      </c>
      <c r="DZ138" s="49">
        <v>0</v>
      </c>
      <c r="EA138" s="49">
        <v>0</v>
      </c>
      <c r="EB138" s="298">
        <v>3759.6</v>
      </c>
      <c r="EC138" s="306"/>
      <c r="ED138" s="49">
        <v>0</v>
      </c>
      <c r="EE138" s="49">
        <v>0</v>
      </c>
      <c r="EF138" s="49">
        <v>0</v>
      </c>
      <c r="EG138" s="49">
        <v>185.4</v>
      </c>
      <c r="EH138" s="306"/>
      <c r="EI138" s="49">
        <v>0</v>
      </c>
      <c r="EJ138" s="49">
        <v>0</v>
      </c>
      <c r="EK138" s="49">
        <v>0</v>
      </c>
      <c r="EL138" s="49">
        <v>126.70000000000002</v>
      </c>
      <c r="EM138" s="306"/>
      <c r="EN138" s="49">
        <v>0</v>
      </c>
      <c r="EO138" s="49">
        <v>0</v>
      </c>
      <c r="EP138" s="49">
        <v>0</v>
      </c>
      <c r="EQ138" s="49">
        <v>247.5</v>
      </c>
      <c r="ER138" s="306"/>
      <c r="ES138" s="49">
        <v>0</v>
      </c>
      <c r="ET138" s="49">
        <v>0</v>
      </c>
      <c r="EU138" s="49">
        <v>0</v>
      </c>
      <c r="EV138" s="49">
        <v>208.5</v>
      </c>
      <c r="EW138" s="306"/>
      <c r="EX138">
        <v>0</v>
      </c>
      <c r="EY138">
        <v>0</v>
      </c>
      <c r="EZ138">
        <v>0</v>
      </c>
      <c r="FA138" s="414">
        <v>3451.8999999999996</v>
      </c>
      <c r="FB138" s="306"/>
      <c r="FC138" s="49">
        <v>0</v>
      </c>
      <c r="FD138" s="49">
        <v>0</v>
      </c>
      <c r="FE138" s="49">
        <v>0</v>
      </c>
      <c r="FF138" s="49">
        <v>133.80000000000001</v>
      </c>
      <c r="FG138" s="306"/>
      <c r="FH138" s="315">
        <v>0</v>
      </c>
      <c r="FI138" s="315">
        <v>0</v>
      </c>
      <c r="FJ138" s="315">
        <v>0</v>
      </c>
      <c r="FK138" s="49">
        <v>94.3</v>
      </c>
      <c r="FL138" s="306"/>
      <c r="FM138" s="315">
        <v>0</v>
      </c>
      <c r="FN138" s="315">
        <v>0</v>
      </c>
      <c r="FO138" s="315">
        <v>0</v>
      </c>
      <c r="FP138" s="49">
        <v>228</v>
      </c>
      <c r="FQ138" s="306"/>
      <c r="FR138" s="49">
        <v>0</v>
      </c>
      <c r="FS138" s="49">
        <v>0</v>
      </c>
      <c r="FT138" s="49">
        <v>0</v>
      </c>
      <c r="FU138" s="49">
        <v>469.79999999999995</v>
      </c>
      <c r="FV138" s="306"/>
      <c r="FW138" s="49">
        <v>0</v>
      </c>
      <c r="FX138" s="49">
        <v>0</v>
      </c>
      <c r="FY138" s="49">
        <v>0</v>
      </c>
      <c r="FZ138" s="49">
        <v>127.9</v>
      </c>
      <c r="GA138" s="306"/>
      <c r="GB138" s="49">
        <v>0</v>
      </c>
      <c r="GC138" s="49">
        <v>0</v>
      </c>
      <c r="GD138" s="49">
        <v>0</v>
      </c>
      <c r="GE138" s="49">
        <v>1217.2</v>
      </c>
      <c r="GF138" s="306"/>
      <c r="GG138" s="315">
        <v>0</v>
      </c>
      <c r="GH138" s="315">
        <v>0</v>
      </c>
      <c r="GI138" s="315">
        <v>0</v>
      </c>
      <c r="GJ138" s="49">
        <v>329.5</v>
      </c>
      <c r="GK138" s="306"/>
      <c r="GL138" s="49">
        <v>0</v>
      </c>
      <c r="GM138" s="49">
        <v>0</v>
      </c>
      <c r="GN138" s="49">
        <v>0</v>
      </c>
      <c r="GO138" s="49">
        <v>0</v>
      </c>
      <c r="GP138" s="306"/>
    </row>
    <row r="139" spans="1:198" ht="18">
      <c r="A139" s="40" t="s">
        <v>31</v>
      </c>
      <c r="B139" s="45">
        <f t="shared" si="4"/>
        <v>64777.687500000007</v>
      </c>
      <c r="C139" s="41"/>
      <c r="D139" s="49">
        <v>121.62500000000003</v>
      </c>
      <c r="E139" s="49">
        <v>290.39999999999998</v>
      </c>
      <c r="F139" s="49">
        <v>221.32499999999999</v>
      </c>
      <c r="G139" s="49">
        <v>361.1</v>
      </c>
      <c r="H139" s="342"/>
      <c r="I139" s="49">
        <v>38.850000000000023</v>
      </c>
      <c r="J139" s="49">
        <v>26.549999999999955</v>
      </c>
      <c r="K139" s="49">
        <v>195.375</v>
      </c>
      <c r="L139" s="49">
        <v>185.9</v>
      </c>
      <c r="M139" s="342"/>
      <c r="N139" s="49">
        <v>124.04999999999984</v>
      </c>
      <c r="O139" s="49">
        <v>305.89999999999998</v>
      </c>
      <c r="P139" s="49">
        <v>570.52500000000009</v>
      </c>
      <c r="Q139" s="573">
        <v>1022.5</v>
      </c>
      <c r="R139" s="342"/>
      <c r="S139" s="298">
        <v>48</v>
      </c>
      <c r="T139" s="298">
        <v>111.39999999999986</v>
      </c>
      <c r="U139" s="298">
        <v>126.75</v>
      </c>
      <c r="V139" s="49">
        <v>260</v>
      </c>
      <c r="W139" s="342"/>
      <c r="X139" s="49">
        <v>91.900000000000091</v>
      </c>
      <c r="Y139" s="49">
        <v>141.34999999999968</v>
      </c>
      <c r="Z139" s="49">
        <v>300.75</v>
      </c>
      <c r="AA139" s="49">
        <v>353.5</v>
      </c>
      <c r="AB139" s="342"/>
      <c r="AC139" s="49">
        <v>171.47500000000014</v>
      </c>
      <c r="AD139" s="49">
        <v>471.24999999999977</v>
      </c>
      <c r="AE139" s="49">
        <v>378.15</v>
      </c>
      <c r="AF139" s="49">
        <v>882.5</v>
      </c>
      <c r="AG139" s="342"/>
      <c r="AH139" s="49">
        <v>243.64999999999975</v>
      </c>
      <c r="AI139" s="49">
        <v>359.39999999999782</v>
      </c>
      <c r="AJ139" s="49">
        <v>851.25000000000023</v>
      </c>
      <c r="AK139" s="49">
        <v>724.1</v>
      </c>
      <c r="AL139" s="342"/>
      <c r="AM139" s="49">
        <v>106</v>
      </c>
      <c r="AN139" s="49">
        <v>262.99999999999864</v>
      </c>
      <c r="AO139" s="49">
        <v>179.92500000000001</v>
      </c>
      <c r="AP139" s="49">
        <v>346.3</v>
      </c>
      <c r="AQ139" s="342"/>
      <c r="AR139" s="49">
        <v>48.049999999999727</v>
      </c>
      <c r="AS139" s="49">
        <v>191.84999999999997</v>
      </c>
      <c r="AT139" s="49">
        <v>101.69999999999999</v>
      </c>
      <c r="AU139" s="49">
        <v>42</v>
      </c>
      <c r="AV139" s="342"/>
      <c r="AW139" s="49">
        <v>256.20000000000027</v>
      </c>
      <c r="AX139" s="49">
        <v>522.17499999999927</v>
      </c>
      <c r="AY139" s="49">
        <v>570.375</v>
      </c>
      <c r="AZ139" s="49">
        <v>771.8</v>
      </c>
      <c r="BA139" s="342"/>
      <c r="BB139" s="49">
        <v>57.724999999999909</v>
      </c>
      <c r="BC139" s="49">
        <v>200</v>
      </c>
      <c r="BD139" s="49">
        <v>147.375</v>
      </c>
      <c r="BE139" s="49">
        <v>324</v>
      </c>
      <c r="BF139" s="342"/>
      <c r="BG139" s="49">
        <v>62.900000000000091</v>
      </c>
      <c r="BH139" s="49">
        <v>101.5</v>
      </c>
      <c r="BI139" s="49">
        <v>167.7</v>
      </c>
      <c r="BJ139" s="49">
        <v>172.5</v>
      </c>
      <c r="BK139" s="342"/>
      <c r="BL139" s="49">
        <v>49.225000000000364</v>
      </c>
      <c r="BM139" s="49">
        <v>97.75</v>
      </c>
      <c r="BN139" s="49">
        <v>127.875</v>
      </c>
      <c r="BO139" s="49">
        <v>389.6</v>
      </c>
      <c r="BP139" s="342"/>
      <c r="BQ139" s="49">
        <v>58.500000000000227</v>
      </c>
      <c r="BR139" s="49">
        <v>174.99999999999955</v>
      </c>
      <c r="BS139" s="49">
        <v>13.649999999999999</v>
      </c>
      <c r="BT139" s="49">
        <v>486.5</v>
      </c>
      <c r="BU139" s="306"/>
      <c r="BV139" s="49">
        <v>128.35000000000059</v>
      </c>
      <c r="BW139" s="49">
        <v>274.59999999999854</v>
      </c>
      <c r="BX139" s="49">
        <v>685.42500000000018</v>
      </c>
      <c r="BY139" s="49">
        <v>1028.9000000000001</v>
      </c>
      <c r="BZ139" s="342"/>
      <c r="CA139" s="49">
        <v>44.375000000000682</v>
      </c>
      <c r="CB139" s="49">
        <v>152.49999999999909</v>
      </c>
      <c r="CC139" s="49">
        <v>85.125</v>
      </c>
      <c r="CD139" s="49">
        <v>549.79999999999995</v>
      </c>
      <c r="CE139" s="306"/>
      <c r="CF139" s="315">
        <v>26.250000000000682</v>
      </c>
      <c r="CG139" s="315">
        <v>153.74999999999909</v>
      </c>
      <c r="CH139" s="315">
        <v>126</v>
      </c>
      <c r="CI139" s="49">
        <v>628.34999999999991</v>
      </c>
      <c r="CJ139" s="306"/>
      <c r="CK139" s="49">
        <v>37.125000000000909</v>
      </c>
      <c r="CL139" s="49">
        <v>135.75</v>
      </c>
      <c r="CM139" s="49">
        <v>337.5</v>
      </c>
      <c r="CN139" s="49">
        <v>602.04999999999995</v>
      </c>
      <c r="CO139" s="342"/>
      <c r="CP139" s="49">
        <v>106.025000000001</v>
      </c>
      <c r="CQ139" s="49">
        <v>192.95000000000073</v>
      </c>
      <c r="CR139" s="49">
        <v>215.10000000000002</v>
      </c>
      <c r="CS139" s="49">
        <v>582.04999999999995</v>
      </c>
      <c r="CT139" s="306"/>
      <c r="CU139" s="49">
        <v>156.962500000001</v>
      </c>
      <c r="CV139" s="49">
        <v>358.42499999999927</v>
      </c>
      <c r="CW139" s="49">
        <v>764.62499999999989</v>
      </c>
      <c r="CX139" s="49">
        <v>968.7</v>
      </c>
      <c r="CY139" s="342"/>
      <c r="CZ139" s="49">
        <v>57.675000000000182</v>
      </c>
      <c r="DA139" s="49">
        <v>147</v>
      </c>
      <c r="DB139" s="49">
        <v>25.199999999999996</v>
      </c>
      <c r="DC139" s="49">
        <v>0</v>
      </c>
      <c r="DD139" s="306"/>
      <c r="DE139" s="49">
        <v>474.62499999999989</v>
      </c>
      <c r="DF139" s="49">
        <v>1155.4499999999989</v>
      </c>
      <c r="DG139" s="49">
        <v>2105.1000000000004</v>
      </c>
      <c r="DH139" s="298">
        <v>2536.7999999999997</v>
      </c>
      <c r="DI139" s="306"/>
      <c r="DJ139" s="298">
        <v>171.42500000000109</v>
      </c>
      <c r="DK139" s="298">
        <v>399.94999999999982</v>
      </c>
      <c r="DL139" s="298">
        <v>497.17500000000007</v>
      </c>
      <c r="DM139" s="49">
        <v>889.80000000000007</v>
      </c>
      <c r="DN139" s="306"/>
      <c r="DO139" s="49">
        <v>177.22500000000127</v>
      </c>
      <c r="DP139" s="49">
        <v>405.89999999999964</v>
      </c>
      <c r="DQ139" s="49">
        <v>268.5</v>
      </c>
      <c r="DR139" s="49">
        <v>1039</v>
      </c>
      <c r="DS139" s="306"/>
      <c r="DT139" s="49">
        <v>0</v>
      </c>
      <c r="DU139" s="49">
        <v>0</v>
      </c>
      <c r="DV139" s="49">
        <v>0</v>
      </c>
      <c r="DW139" s="49">
        <v>119.2</v>
      </c>
      <c r="DX139" s="306"/>
      <c r="DY139" s="49">
        <v>1054.5750000000148</v>
      </c>
      <c r="DZ139" s="49">
        <v>2281.7000000000007</v>
      </c>
      <c r="EA139" s="49">
        <v>3570.3</v>
      </c>
      <c r="EB139" s="298">
        <v>3865.8500000000004</v>
      </c>
      <c r="EC139" s="306"/>
      <c r="ED139" s="49">
        <v>96.750000000000909</v>
      </c>
      <c r="EE139" s="49">
        <v>127.5</v>
      </c>
      <c r="EF139" s="49">
        <v>200.55</v>
      </c>
      <c r="EG139" s="49">
        <v>281.7</v>
      </c>
      <c r="EH139" s="306"/>
      <c r="EI139" s="49">
        <v>76.5</v>
      </c>
      <c r="EJ139" s="49">
        <v>343</v>
      </c>
      <c r="EK139" s="49">
        <v>430.125</v>
      </c>
      <c r="EL139" s="49">
        <v>255.1</v>
      </c>
      <c r="EM139" s="306"/>
      <c r="EN139" s="49">
        <v>0</v>
      </c>
      <c r="EO139" s="49">
        <v>196.45000000000073</v>
      </c>
      <c r="EP139" s="49">
        <v>386.54999999999995</v>
      </c>
      <c r="EQ139" s="49">
        <v>36</v>
      </c>
      <c r="ER139" s="306"/>
      <c r="ES139" s="49">
        <v>72.675000000001091</v>
      </c>
      <c r="ET139" s="49">
        <v>79.299999999999272</v>
      </c>
      <c r="EU139" s="49">
        <v>284.10000000000002</v>
      </c>
      <c r="EV139" s="49">
        <v>157.5</v>
      </c>
      <c r="EW139" s="306"/>
      <c r="EX139">
        <v>1149.9749999999999</v>
      </c>
      <c r="EY139">
        <v>2094.2999999999975</v>
      </c>
      <c r="EZ139">
        <v>2488.3500000000004</v>
      </c>
      <c r="FA139" s="414">
        <v>2373.6</v>
      </c>
      <c r="FB139" s="306"/>
      <c r="FC139" s="49">
        <v>57.750000000001819</v>
      </c>
      <c r="FD139" s="49">
        <v>38.5</v>
      </c>
      <c r="FE139" s="49">
        <v>135.75</v>
      </c>
      <c r="FF139" s="49">
        <v>11.700000000000001</v>
      </c>
      <c r="FG139" s="306"/>
      <c r="FH139" s="315">
        <v>58.500000000000909</v>
      </c>
      <c r="FI139" s="315">
        <v>135.29999999999998</v>
      </c>
      <c r="FJ139" s="315">
        <v>297.375</v>
      </c>
      <c r="FK139" s="49">
        <v>121.5</v>
      </c>
      <c r="FL139" s="306"/>
      <c r="FM139" s="315">
        <v>141.62500000000091</v>
      </c>
      <c r="FN139" s="315">
        <v>209.70000000000073</v>
      </c>
      <c r="FO139" s="315">
        <v>239.625</v>
      </c>
      <c r="FP139" s="49">
        <v>296.7</v>
      </c>
      <c r="FQ139" s="306"/>
      <c r="FR139" s="49">
        <v>109.57500000000164</v>
      </c>
      <c r="FS139" s="49">
        <v>276.8</v>
      </c>
      <c r="FT139" s="49">
        <v>433.875</v>
      </c>
      <c r="FU139" s="49">
        <v>490.00000000000006</v>
      </c>
      <c r="FV139" s="306"/>
      <c r="FW139" s="49">
        <v>0</v>
      </c>
      <c r="FX139" s="49">
        <v>217.29999999999927</v>
      </c>
      <c r="FY139" s="49">
        <v>346.95000000000005</v>
      </c>
      <c r="FZ139" s="49">
        <v>295.3</v>
      </c>
      <c r="GA139" s="306"/>
      <c r="GB139" s="49">
        <v>351.37500000000364</v>
      </c>
      <c r="GC139" s="49">
        <v>529.65000000000941</v>
      </c>
      <c r="GD139" s="49">
        <v>984.59999999999991</v>
      </c>
      <c r="GE139" s="49">
        <v>1164.2</v>
      </c>
      <c r="GF139" s="306"/>
      <c r="GG139" s="315">
        <v>100.87500000000273</v>
      </c>
      <c r="GH139" s="315">
        <v>236.75</v>
      </c>
      <c r="GI139" s="315">
        <v>279.375</v>
      </c>
      <c r="GJ139" s="49">
        <v>502.5</v>
      </c>
      <c r="GK139" s="306"/>
      <c r="GL139" s="49">
        <v>0</v>
      </c>
      <c r="GM139" s="49">
        <v>0</v>
      </c>
      <c r="GN139" s="49">
        <v>990.67500000000007</v>
      </c>
      <c r="GO139" s="49">
        <v>0</v>
      </c>
      <c r="GP139" s="306"/>
    </row>
    <row r="140" spans="1:198" ht="18">
      <c r="A140" s="39" t="s">
        <v>2514</v>
      </c>
      <c r="B140" s="45">
        <f t="shared" si="4"/>
        <v>44448.212500000009</v>
      </c>
      <c r="C140" s="41"/>
      <c r="D140" s="49">
        <v>0</v>
      </c>
      <c r="E140" s="49">
        <v>162.55000000000001</v>
      </c>
      <c r="F140" s="49">
        <v>502.72499999999997</v>
      </c>
      <c r="G140" s="49">
        <v>229.4</v>
      </c>
      <c r="H140" s="342"/>
      <c r="I140" s="49">
        <v>0</v>
      </c>
      <c r="J140" s="49">
        <v>59.949999999999989</v>
      </c>
      <c r="K140" s="49">
        <v>153.07499999999999</v>
      </c>
      <c r="L140" s="49">
        <v>343.1</v>
      </c>
      <c r="M140" s="342"/>
      <c r="N140" s="49">
        <v>0</v>
      </c>
      <c r="O140" s="49">
        <v>104.39999999999999</v>
      </c>
      <c r="P140" s="49">
        <v>536.17499999999995</v>
      </c>
      <c r="Q140" s="573">
        <v>562</v>
      </c>
      <c r="R140" s="342"/>
      <c r="S140" s="298">
        <v>0</v>
      </c>
      <c r="T140" s="298">
        <v>0</v>
      </c>
      <c r="U140" s="298">
        <v>193.72499999999997</v>
      </c>
      <c r="V140" s="49">
        <v>510.3</v>
      </c>
      <c r="W140" s="342"/>
      <c r="X140" s="49">
        <v>0</v>
      </c>
      <c r="Y140" s="49">
        <v>0</v>
      </c>
      <c r="Z140" s="49">
        <v>345.67499999999995</v>
      </c>
      <c r="AA140" s="49">
        <v>302.60000000000002</v>
      </c>
      <c r="AB140" s="342"/>
      <c r="AC140" s="49">
        <v>0</v>
      </c>
      <c r="AD140" s="49">
        <v>0</v>
      </c>
      <c r="AE140" s="49">
        <v>394.27500000000003</v>
      </c>
      <c r="AF140" s="49">
        <v>708.3</v>
      </c>
      <c r="AG140" s="342"/>
      <c r="AH140" s="49">
        <v>0</v>
      </c>
      <c r="AI140" s="49">
        <v>0</v>
      </c>
      <c r="AJ140" s="49">
        <v>565.50000000000011</v>
      </c>
      <c r="AK140" s="49">
        <v>673.19999999999993</v>
      </c>
      <c r="AL140" s="342"/>
      <c r="AM140" s="49">
        <v>0</v>
      </c>
      <c r="AN140" s="49">
        <v>0</v>
      </c>
      <c r="AO140" s="49">
        <v>319.83749999999998</v>
      </c>
      <c r="AP140" s="49">
        <v>358.5</v>
      </c>
      <c r="AQ140" s="342"/>
      <c r="AR140" s="49">
        <v>0</v>
      </c>
      <c r="AS140" s="49">
        <v>0</v>
      </c>
      <c r="AT140" s="49">
        <v>117</v>
      </c>
      <c r="AU140" s="49">
        <v>169</v>
      </c>
      <c r="AV140" s="342"/>
      <c r="AW140" s="49">
        <v>0</v>
      </c>
      <c r="AX140" s="49">
        <v>0</v>
      </c>
      <c r="AY140" s="49">
        <v>370.46250000000003</v>
      </c>
      <c r="AZ140" s="49">
        <v>643.5</v>
      </c>
      <c r="BA140" s="342"/>
      <c r="BB140" s="49">
        <v>0</v>
      </c>
      <c r="BC140" s="49">
        <v>0</v>
      </c>
      <c r="BD140" s="49">
        <v>363.45</v>
      </c>
      <c r="BE140" s="49">
        <v>254.2</v>
      </c>
      <c r="BF140" s="342"/>
      <c r="BG140" s="49">
        <v>0</v>
      </c>
      <c r="BH140" s="49">
        <v>0</v>
      </c>
      <c r="BI140" s="49">
        <v>352.875</v>
      </c>
      <c r="BJ140" s="49">
        <v>424</v>
      </c>
      <c r="BK140" s="342"/>
      <c r="BL140" s="49">
        <v>0</v>
      </c>
      <c r="BM140" s="49">
        <v>0</v>
      </c>
      <c r="BN140" s="49">
        <v>86.775000000000006</v>
      </c>
      <c r="BO140" s="49">
        <v>231.3</v>
      </c>
      <c r="BP140" s="342"/>
      <c r="BQ140" s="49">
        <v>0</v>
      </c>
      <c r="BR140" s="49">
        <v>0</v>
      </c>
      <c r="BS140" s="49">
        <v>208.72500000000002</v>
      </c>
      <c r="BT140" s="49">
        <v>503</v>
      </c>
      <c r="BU140" s="306"/>
      <c r="BV140" s="49">
        <v>0</v>
      </c>
      <c r="BW140" s="49">
        <v>0</v>
      </c>
      <c r="BX140" s="49">
        <v>457.80000000000007</v>
      </c>
      <c r="BY140" s="49">
        <v>473.7</v>
      </c>
      <c r="BZ140" s="342"/>
      <c r="CA140" s="49">
        <v>0</v>
      </c>
      <c r="CB140" s="49">
        <v>0</v>
      </c>
      <c r="CC140" s="49">
        <v>328.34999999999997</v>
      </c>
      <c r="CD140" s="49">
        <v>430.00000000000006</v>
      </c>
      <c r="CE140" s="306"/>
      <c r="CF140" s="315">
        <v>0</v>
      </c>
      <c r="CG140" s="315">
        <v>0</v>
      </c>
      <c r="CH140" s="315">
        <v>153.89999999999998</v>
      </c>
      <c r="CI140" s="49">
        <v>303</v>
      </c>
      <c r="CJ140" s="306"/>
      <c r="CK140" s="49">
        <v>0</v>
      </c>
      <c r="CL140" s="49">
        <v>0</v>
      </c>
      <c r="CM140" s="49">
        <v>169.875</v>
      </c>
      <c r="CN140" s="49">
        <v>396</v>
      </c>
      <c r="CO140" s="342"/>
      <c r="CP140" s="49">
        <v>0</v>
      </c>
      <c r="CQ140" s="49">
        <v>0</v>
      </c>
      <c r="CR140" s="49">
        <v>300.22500000000002</v>
      </c>
      <c r="CS140" s="49">
        <v>228</v>
      </c>
      <c r="CT140" s="306"/>
      <c r="CU140" s="49">
        <v>0</v>
      </c>
      <c r="CV140" s="49">
        <v>0</v>
      </c>
      <c r="CW140" s="49">
        <v>341.70000000000005</v>
      </c>
      <c r="CX140" s="49">
        <v>675.3</v>
      </c>
      <c r="CY140" s="342"/>
      <c r="CZ140" s="49">
        <v>0</v>
      </c>
      <c r="DA140" s="49">
        <v>0</v>
      </c>
      <c r="DB140" s="49">
        <v>98.175000000000011</v>
      </c>
      <c r="DC140" s="49">
        <v>58.5</v>
      </c>
      <c r="DD140" s="306"/>
      <c r="DE140" s="49">
        <v>0</v>
      </c>
      <c r="DF140" s="49">
        <v>0</v>
      </c>
      <c r="DG140" s="49">
        <v>2366.8500000000004</v>
      </c>
      <c r="DH140" s="298">
        <v>3918.9</v>
      </c>
      <c r="DI140" s="306"/>
      <c r="DJ140" s="298">
        <v>0</v>
      </c>
      <c r="DK140" s="298">
        <v>0</v>
      </c>
      <c r="DL140" s="298">
        <v>564.90000000000009</v>
      </c>
      <c r="DM140" s="49">
        <v>869.3</v>
      </c>
      <c r="DN140" s="306"/>
      <c r="DO140" s="49">
        <v>0</v>
      </c>
      <c r="DP140" s="49">
        <v>0</v>
      </c>
      <c r="DQ140" s="49">
        <v>168.89999999999998</v>
      </c>
      <c r="DR140" s="49">
        <v>422.6</v>
      </c>
      <c r="DS140" s="306"/>
      <c r="DT140" s="49">
        <v>0</v>
      </c>
      <c r="DU140" s="49">
        <v>0</v>
      </c>
      <c r="DV140" s="49">
        <v>0</v>
      </c>
      <c r="DW140" s="49">
        <v>661.1</v>
      </c>
      <c r="DX140" s="306"/>
      <c r="DY140" s="49">
        <v>0</v>
      </c>
      <c r="DZ140" s="49">
        <v>0</v>
      </c>
      <c r="EA140" s="49">
        <v>3328.9875000000002</v>
      </c>
      <c r="EB140" s="298">
        <v>4114.5</v>
      </c>
      <c r="EC140" s="306"/>
      <c r="ED140" s="49">
        <v>0</v>
      </c>
      <c r="EE140" s="49">
        <v>0</v>
      </c>
      <c r="EF140" s="49">
        <v>142.5</v>
      </c>
      <c r="EG140" s="49">
        <v>158.5</v>
      </c>
      <c r="EH140" s="306"/>
      <c r="EI140" s="49">
        <v>0</v>
      </c>
      <c r="EJ140" s="49">
        <v>0</v>
      </c>
      <c r="EK140" s="49">
        <v>102.67500000000001</v>
      </c>
      <c r="EL140" s="49">
        <v>337.20000000000005</v>
      </c>
      <c r="EM140" s="306"/>
      <c r="EN140" s="49">
        <v>0</v>
      </c>
      <c r="EO140" s="49">
        <v>0</v>
      </c>
      <c r="EP140" s="49">
        <v>426.52500000000003</v>
      </c>
      <c r="EQ140" s="49">
        <v>144.79999999999998</v>
      </c>
      <c r="ER140" s="306"/>
      <c r="ES140" s="49">
        <v>0</v>
      </c>
      <c r="ET140" s="49">
        <v>0</v>
      </c>
      <c r="EU140" s="49">
        <v>356.92499999999995</v>
      </c>
      <c r="EV140" s="49">
        <v>303.5</v>
      </c>
      <c r="EW140" s="306"/>
      <c r="EX140">
        <v>0</v>
      </c>
      <c r="EY140">
        <v>0</v>
      </c>
      <c r="EZ140">
        <v>1934.3999999999999</v>
      </c>
      <c r="FA140" s="414">
        <v>3772.8</v>
      </c>
      <c r="FB140" s="306"/>
      <c r="FC140" s="49">
        <v>0</v>
      </c>
      <c r="FD140" s="49">
        <v>0</v>
      </c>
      <c r="FE140" s="49">
        <v>89.775000000000006</v>
      </c>
      <c r="FF140" s="49">
        <v>97.7</v>
      </c>
      <c r="FG140" s="306"/>
      <c r="FH140" s="315">
        <v>0</v>
      </c>
      <c r="FI140" s="315">
        <v>0</v>
      </c>
      <c r="FJ140" s="315">
        <v>181.27500000000001</v>
      </c>
      <c r="FK140" s="49">
        <v>116.5</v>
      </c>
      <c r="FL140" s="306"/>
      <c r="FM140" s="315">
        <v>0</v>
      </c>
      <c r="FN140" s="315">
        <v>0</v>
      </c>
      <c r="FO140" s="315">
        <v>162.82500000000002</v>
      </c>
      <c r="FP140" s="49">
        <v>189</v>
      </c>
      <c r="FQ140" s="306"/>
      <c r="FR140" s="49">
        <v>0</v>
      </c>
      <c r="FS140" s="49">
        <v>0</v>
      </c>
      <c r="FT140" s="49">
        <v>365.70000000000005</v>
      </c>
      <c r="FU140" s="49">
        <v>501.3</v>
      </c>
      <c r="FV140" s="306"/>
      <c r="FW140" s="49">
        <v>0</v>
      </c>
      <c r="FX140" s="49">
        <v>0</v>
      </c>
      <c r="FY140" s="49">
        <v>142.35</v>
      </c>
      <c r="FZ140" s="49">
        <v>439.29999999999995</v>
      </c>
      <c r="GA140" s="306"/>
      <c r="GB140" s="49">
        <v>0</v>
      </c>
      <c r="GC140" s="49">
        <v>0</v>
      </c>
      <c r="GD140" s="49">
        <v>992.25</v>
      </c>
      <c r="GE140" s="49">
        <v>794.4</v>
      </c>
      <c r="GF140" s="306"/>
      <c r="GG140" s="315">
        <v>0</v>
      </c>
      <c r="GH140" s="315">
        <v>0</v>
      </c>
      <c r="GI140" s="315">
        <v>235.875</v>
      </c>
      <c r="GJ140" s="49">
        <v>305.5</v>
      </c>
      <c r="GK140" s="306"/>
      <c r="GL140" s="49">
        <v>0</v>
      </c>
      <c r="GM140" s="49">
        <v>0</v>
      </c>
      <c r="GN140" s="49">
        <v>574.5</v>
      </c>
      <c r="GO140" s="49">
        <v>0</v>
      </c>
      <c r="GP140" s="306"/>
    </row>
    <row r="141" spans="1:198" ht="18">
      <c r="A141" s="40" t="s">
        <v>655</v>
      </c>
      <c r="B141" s="45">
        <f t="shared" si="4"/>
        <v>46738.499999999978</v>
      </c>
      <c r="C141" s="41"/>
      <c r="D141" s="49">
        <v>69.849999999999994</v>
      </c>
      <c r="E141" s="49">
        <v>110.69999999999999</v>
      </c>
      <c r="F141" s="49">
        <v>27.075000000000003</v>
      </c>
      <c r="G141" s="49">
        <v>154.90000000000003</v>
      </c>
      <c r="H141" s="342"/>
      <c r="I141" s="49">
        <v>31.899999999999991</v>
      </c>
      <c r="J141" s="49">
        <v>2.7999999999999545</v>
      </c>
      <c r="K141" s="49">
        <v>19.8</v>
      </c>
      <c r="L141" s="49">
        <v>192.3</v>
      </c>
      <c r="M141" s="342"/>
      <c r="N141" s="49">
        <v>131.49999999999972</v>
      </c>
      <c r="O141" s="49">
        <v>153.59999999999997</v>
      </c>
      <c r="P141" s="49">
        <v>313.95000000000005</v>
      </c>
      <c r="Q141" s="573">
        <v>523</v>
      </c>
      <c r="R141" s="342"/>
      <c r="S141" s="298">
        <v>76.700000000000045</v>
      </c>
      <c r="T141" s="298">
        <v>210.79999999999984</v>
      </c>
      <c r="U141" s="298">
        <v>145.27500000000001</v>
      </c>
      <c r="V141" s="49">
        <v>198.9</v>
      </c>
      <c r="W141" s="342"/>
      <c r="X141" s="49">
        <v>68.900000000000091</v>
      </c>
      <c r="Y141" s="49">
        <v>101.24999999999955</v>
      </c>
      <c r="Z141" s="49">
        <v>232.57499999999999</v>
      </c>
      <c r="AA141" s="49">
        <v>348</v>
      </c>
      <c r="AB141" s="342"/>
      <c r="AC141" s="49">
        <v>179.67500000000007</v>
      </c>
      <c r="AD141" s="49">
        <v>294.09999999999968</v>
      </c>
      <c r="AE141" s="49">
        <v>391.125</v>
      </c>
      <c r="AF141" s="49">
        <v>515.1</v>
      </c>
      <c r="AG141" s="342"/>
      <c r="AH141" s="49">
        <v>231.62500000000023</v>
      </c>
      <c r="AI141" s="49">
        <v>153.99999999999955</v>
      </c>
      <c r="AJ141" s="49">
        <v>123.07499999999999</v>
      </c>
      <c r="AK141" s="49">
        <v>251.55</v>
      </c>
      <c r="AL141" s="342"/>
      <c r="AM141" s="49">
        <v>82.325000000000045</v>
      </c>
      <c r="AN141" s="49">
        <v>244.50000000000091</v>
      </c>
      <c r="AO141" s="49">
        <v>335.92499999999995</v>
      </c>
      <c r="AP141" s="49">
        <v>375.25000000000006</v>
      </c>
      <c r="AQ141" s="342"/>
      <c r="AR141" s="49">
        <v>106.97500000000014</v>
      </c>
      <c r="AS141" s="49">
        <v>238.64999999999998</v>
      </c>
      <c r="AT141" s="49">
        <v>300.97500000000002</v>
      </c>
      <c r="AU141" s="49">
        <v>251.1</v>
      </c>
      <c r="AV141" s="342"/>
      <c r="AW141" s="49">
        <v>119.02499999999941</v>
      </c>
      <c r="AX141" s="49">
        <v>239.10000000000082</v>
      </c>
      <c r="AY141" s="49">
        <v>401.09999999999997</v>
      </c>
      <c r="AZ141" s="49">
        <v>272.39999999999998</v>
      </c>
      <c r="BA141" s="342"/>
      <c r="BB141" s="49">
        <v>67.224999999999909</v>
      </c>
      <c r="BC141" s="49">
        <v>216.55</v>
      </c>
      <c r="BD141" s="49">
        <v>311.70000000000005</v>
      </c>
      <c r="BE141" s="49">
        <v>112.80000000000001</v>
      </c>
      <c r="BF141" s="342"/>
      <c r="BG141" s="49">
        <v>58.374999999999773</v>
      </c>
      <c r="BH141" s="49">
        <v>129.9</v>
      </c>
      <c r="BI141" s="49">
        <v>566.40000000000009</v>
      </c>
      <c r="BJ141" s="49">
        <v>516.1</v>
      </c>
      <c r="BK141" s="342"/>
      <c r="BL141" s="49">
        <v>52.424999999999727</v>
      </c>
      <c r="BM141" s="49">
        <v>100.75</v>
      </c>
      <c r="BN141" s="49">
        <v>118.875</v>
      </c>
      <c r="BO141" s="49">
        <v>355.5</v>
      </c>
      <c r="BP141" s="342"/>
      <c r="BQ141" s="49">
        <v>54.124999999999773</v>
      </c>
      <c r="BR141" s="49">
        <v>172.90000000000055</v>
      </c>
      <c r="BS141" s="49">
        <v>352.5</v>
      </c>
      <c r="BT141" s="49">
        <v>297.5</v>
      </c>
      <c r="BU141" s="306"/>
      <c r="BV141" s="49">
        <v>203.75</v>
      </c>
      <c r="BW141" s="49">
        <v>149.89999999999964</v>
      </c>
      <c r="BX141" s="49">
        <v>66.374999999999986</v>
      </c>
      <c r="BY141" s="49">
        <v>202.1</v>
      </c>
      <c r="BZ141" s="342"/>
      <c r="CA141" s="49">
        <v>53.349999999999909</v>
      </c>
      <c r="CB141" s="49">
        <v>189.64999999999918</v>
      </c>
      <c r="CC141" s="49">
        <v>384.52500000000003</v>
      </c>
      <c r="CD141" s="49">
        <v>446.5</v>
      </c>
      <c r="CE141" s="306"/>
      <c r="CF141" s="315">
        <v>38</v>
      </c>
      <c r="CG141" s="315">
        <v>128.44999999999936</v>
      </c>
      <c r="CH141" s="315">
        <v>246.07499999999999</v>
      </c>
      <c r="CI141" s="49">
        <v>416</v>
      </c>
      <c r="CJ141" s="306"/>
      <c r="CK141" s="49">
        <v>63.75</v>
      </c>
      <c r="CL141" s="49">
        <v>197.4</v>
      </c>
      <c r="CM141" s="49">
        <v>204.75</v>
      </c>
      <c r="CN141" s="49">
        <v>395.5</v>
      </c>
      <c r="CO141" s="342"/>
      <c r="CP141" s="49">
        <v>86.000000000000909</v>
      </c>
      <c r="CQ141" s="49">
        <v>168.05000000000018</v>
      </c>
      <c r="CR141" s="49">
        <v>294.45</v>
      </c>
      <c r="CS141" s="49">
        <v>214.5</v>
      </c>
      <c r="CT141" s="306"/>
      <c r="CU141" s="49">
        <v>46.225000000000819</v>
      </c>
      <c r="CV141" s="49">
        <v>132.34999999999945</v>
      </c>
      <c r="CW141" s="49">
        <v>387.97500000000002</v>
      </c>
      <c r="CX141" s="49">
        <v>359.9</v>
      </c>
      <c r="CY141" s="342"/>
      <c r="CZ141" s="49">
        <v>35.100000000000819</v>
      </c>
      <c r="DA141" s="49">
        <v>95</v>
      </c>
      <c r="DB141" s="49">
        <v>115.125</v>
      </c>
      <c r="DC141" s="49">
        <v>91.5</v>
      </c>
      <c r="DD141" s="306"/>
      <c r="DE141" s="49">
        <v>397.14999999999992</v>
      </c>
      <c r="DF141" s="49">
        <v>446.35000000000036</v>
      </c>
      <c r="DG141" s="49">
        <v>1253.5500000000002</v>
      </c>
      <c r="DH141" s="298">
        <v>1748.5</v>
      </c>
      <c r="DI141" s="306"/>
      <c r="DJ141" s="298">
        <v>201.42500000000109</v>
      </c>
      <c r="DK141" s="298">
        <v>270.35000000000036</v>
      </c>
      <c r="DL141" s="298">
        <v>212.92499999999998</v>
      </c>
      <c r="DM141" s="49">
        <v>613.29999999999995</v>
      </c>
      <c r="DN141" s="306"/>
      <c r="DO141" s="49">
        <v>44.999999999999545</v>
      </c>
      <c r="DP141" s="49">
        <v>461.949999999998</v>
      </c>
      <c r="DQ141" s="49">
        <v>43.05</v>
      </c>
      <c r="DR141" s="49">
        <v>210</v>
      </c>
      <c r="DS141" s="306"/>
      <c r="DT141" s="49">
        <v>0</v>
      </c>
      <c r="DU141" s="49">
        <v>0</v>
      </c>
      <c r="DV141" s="49">
        <v>0</v>
      </c>
      <c r="DW141" s="49">
        <v>198.1</v>
      </c>
      <c r="DX141" s="306"/>
      <c r="DY141" s="49">
        <v>1084.5749999999798</v>
      </c>
      <c r="DZ141" s="49">
        <v>1843.8999999999978</v>
      </c>
      <c r="EA141" s="49">
        <v>2797.95</v>
      </c>
      <c r="EB141" s="298">
        <v>2542.4</v>
      </c>
      <c r="EC141" s="306"/>
      <c r="ED141" s="49">
        <v>64.749999999998181</v>
      </c>
      <c r="EE141" s="49">
        <v>164.39999999999964</v>
      </c>
      <c r="EF141" s="49">
        <v>198.75</v>
      </c>
      <c r="EG141" s="49">
        <v>225.29999999999998</v>
      </c>
      <c r="EH141" s="306"/>
      <c r="EI141" s="49">
        <v>50.799999999996544</v>
      </c>
      <c r="EJ141" s="49">
        <v>247.39999999999782</v>
      </c>
      <c r="EK141" s="49">
        <v>263.92500000000001</v>
      </c>
      <c r="EL141" s="49">
        <v>174.29999999999998</v>
      </c>
      <c r="EM141" s="306"/>
      <c r="EN141" s="49">
        <v>0</v>
      </c>
      <c r="EO141" s="49">
        <v>419.49999999999818</v>
      </c>
      <c r="EP141" s="49">
        <v>439.5</v>
      </c>
      <c r="EQ141" s="49">
        <v>763.5</v>
      </c>
      <c r="ER141" s="306"/>
      <c r="ES141" s="49">
        <v>94.374999999997272</v>
      </c>
      <c r="ET141" s="49">
        <v>134.84999999999854</v>
      </c>
      <c r="EU141" s="49">
        <v>391.79999999999995</v>
      </c>
      <c r="EV141" s="49">
        <v>447.09999999999997</v>
      </c>
      <c r="EW141" s="306"/>
      <c r="EX141">
        <v>892.54999999999984</v>
      </c>
      <c r="EY141">
        <v>978.05000000000109</v>
      </c>
      <c r="EZ141">
        <v>1046.8500000000001</v>
      </c>
      <c r="FA141" s="414">
        <v>491.8</v>
      </c>
      <c r="FB141" s="306"/>
      <c r="FC141" s="49">
        <v>46.849999999997635</v>
      </c>
      <c r="FD141" s="49">
        <v>109</v>
      </c>
      <c r="FE141" s="49">
        <v>323.47500000000002</v>
      </c>
      <c r="FF141" s="49">
        <v>602.85</v>
      </c>
      <c r="FG141" s="306"/>
      <c r="FH141" s="315">
        <v>76.274999999996908</v>
      </c>
      <c r="FI141" s="315">
        <v>239</v>
      </c>
      <c r="FJ141" s="315">
        <v>347.47500000000002</v>
      </c>
      <c r="FK141" s="49">
        <v>189.8</v>
      </c>
      <c r="FL141" s="306"/>
      <c r="FM141" s="315">
        <v>89.174999999996544</v>
      </c>
      <c r="FN141" s="315">
        <v>114.75000000000182</v>
      </c>
      <c r="FO141" s="315">
        <v>188.25</v>
      </c>
      <c r="FP141" s="49">
        <v>192</v>
      </c>
      <c r="FQ141" s="306"/>
      <c r="FR141" s="49">
        <v>82.899999999997817</v>
      </c>
      <c r="FS141" s="49">
        <v>200.94999999999996</v>
      </c>
      <c r="FT141" s="49">
        <v>259.125</v>
      </c>
      <c r="FU141" s="49">
        <v>400.4</v>
      </c>
      <c r="FV141" s="306"/>
      <c r="FW141" s="49">
        <v>0</v>
      </c>
      <c r="FX141" s="49">
        <v>220.25</v>
      </c>
      <c r="FY141" s="49">
        <v>108.14999999999999</v>
      </c>
      <c r="FZ141" s="49">
        <v>111.80000000000001</v>
      </c>
      <c r="GA141" s="306"/>
      <c r="GB141" s="49">
        <v>197.67499999999472</v>
      </c>
      <c r="GC141" s="49">
        <v>475.70000000001966</v>
      </c>
      <c r="GD141" s="49">
        <v>712.05000000000007</v>
      </c>
      <c r="GE141" s="49">
        <v>981.40000000000009</v>
      </c>
      <c r="GF141" s="306"/>
      <c r="GG141" s="315">
        <v>102.99999999999909</v>
      </c>
      <c r="GH141" s="315">
        <v>209.5</v>
      </c>
      <c r="GI141" s="315">
        <v>237.75</v>
      </c>
      <c r="GJ141" s="49">
        <v>267.5</v>
      </c>
      <c r="GK141" s="306"/>
      <c r="GL141" s="49">
        <v>0</v>
      </c>
      <c r="GM141" s="49">
        <v>0</v>
      </c>
      <c r="GN141" s="49">
        <v>674.25</v>
      </c>
      <c r="GO141" s="49">
        <v>0</v>
      </c>
      <c r="GP141" s="306"/>
    </row>
    <row r="142" spans="1:198" ht="18">
      <c r="A142" s="38" t="s">
        <v>3172</v>
      </c>
      <c r="B142" s="45">
        <f t="shared" si="4"/>
        <v>23102.662500000002</v>
      </c>
      <c r="C142" s="41"/>
      <c r="D142" s="49">
        <v>0</v>
      </c>
      <c r="E142" s="49">
        <v>0</v>
      </c>
      <c r="F142" s="49">
        <v>442.72500000000002</v>
      </c>
      <c r="G142" s="49">
        <v>291.89999999999998</v>
      </c>
      <c r="H142" s="342"/>
      <c r="I142" s="49">
        <v>0</v>
      </c>
      <c r="J142" s="49">
        <v>0</v>
      </c>
      <c r="K142" s="49">
        <v>234.07500000000002</v>
      </c>
      <c r="L142" s="49">
        <v>170.5</v>
      </c>
      <c r="M142" s="342"/>
      <c r="N142" s="49">
        <v>0</v>
      </c>
      <c r="O142" s="49">
        <v>0</v>
      </c>
      <c r="P142" s="49">
        <v>479.66249999999997</v>
      </c>
      <c r="Q142" s="573">
        <v>680.5</v>
      </c>
      <c r="R142" s="342"/>
      <c r="S142" s="298">
        <v>0</v>
      </c>
      <c r="T142" s="298">
        <v>0</v>
      </c>
      <c r="U142" s="298">
        <v>0</v>
      </c>
      <c r="V142" s="49">
        <v>173.8</v>
      </c>
      <c r="W142" s="342"/>
      <c r="X142" s="49">
        <v>0</v>
      </c>
      <c r="Y142" s="49">
        <v>0</v>
      </c>
      <c r="Z142" s="49">
        <v>0</v>
      </c>
      <c r="AA142" s="49">
        <v>273.8</v>
      </c>
      <c r="AB142" s="342"/>
      <c r="AC142" s="49">
        <v>0</v>
      </c>
      <c r="AD142" s="49">
        <v>0</v>
      </c>
      <c r="AE142" s="49">
        <v>0</v>
      </c>
      <c r="AF142" s="49">
        <v>313.40000000000003</v>
      </c>
      <c r="AG142" s="342"/>
      <c r="AH142" s="49">
        <v>0</v>
      </c>
      <c r="AI142" s="49">
        <v>0</v>
      </c>
      <c r="AJ142" s="49">
        <v>0</v>
      </c>
      <c r="AK142" s="49">
        <v>414.79999999999995</v>
      </c>
      <c r="AL142" s="342"/>
      <c r="AM142" s="49">
        <v>0</v>
      </c>
      <c r="AN142" s="49">
        <v>0</v>
      </c>
      <c r="AO142" s="49">
        <v>0</v>
      </c>
      <c r="AP142" s="49">
        <v>533.85</v>
      </c>
      <c r="AQ142" s="342"/>
      <c r="AR142" s="49">
        <v>0</v>
      </c>
      <c r="AS142" s="49">
        <v>0</v>
      </c>
      <c r="AT142" s="49">
        <v>0</v>
      </c>
      <c r="AU142" s="49">
        <v>297.5</v>
      </c>
      <c r="AV142" s="342"/>
      <c r="AW142" s="49">
        <v>0</v>
      </c>
      <c r="AX142" s="49">
        <v>0</v>
      </c>
      <c r="AY142" s="49">
        <v>0</v>
      </c>
      <c r="AZ142" s="49">
        <v>517</v>
      </c>
      <c r="BA142" s="342"/>
      <c r="BB142" s="49">
        <v>0</v>
      </c>
      <c r="BC142" s="49">
        <v>0</v>
      </c>
      <c r="BD142" s="49">
        <v>0</v>
      </c>
      <c r="BE142" s="49">
        <v>269.3</v>
      </c>
      <c r="BF142" s="342"/>
      <c r="BG142" s="49">
        <v>0</v>
      </c>
      <c r="BH142" s="49">
        <v>0</v>
      </c>
      <c r="BI142" s="49">
        <v>0</v>
      </c>
      <c r="BJ142" s="49">
        <v>498.2</v>
      </c>
      <c r="BK142" s="342"/>
      <c r="BL142" s="49">
        <v>0</v>
      </c>
      <c r="BM142" s="49">
        <v>0</v>
      </c>
      <c r="BN142" s="49">
        <v>0</v>
      </c>
      <c r="BO142" s="49">
        <v>489.1</v>
      </c>
      <c r="BP142" s="342"/>
      <c r="BQ142" s="49">
        <v>0</v>
      </c>
      <c r="BR142" s="49">
        <v>0</v>
      </c>
      <c r="BS142" s="49">
        <v>0</v>
      </c>
      <c r="BT142" s="49">
        <v>493.5</v>
      </c>
      <c r="BU142" s="306"/>
      <c r="BV142" s="49">
        <v>0</v>
      </c>
      <c r="BW142" s="49">
        <v>0</v>
      </c>
      <c r="BX142" s="49">
        <v>0</v>
      </c>
      <c r="BY142" s="49">
        <v>448.59999999999991</v>
      </c>
      <c r="BZ142" s="342"/>
      <c r="CA142" s="49">
        <v>0</v>
      </c>
      <c r="CB142" s="49">
        <v>0</v>
      </c>
      <c r="CC142" s="49">
        <v>0</v>
      </c>
      <c r="CD142" s="49">
        <v>450</v>
      </c>
      <c r="CE142" s="306"/>
      <c r="CF142" s="315">
        <v>0</v>
      </c>
      <c r="CG142" s="315">
        <v>0</v>
      </c>
      <c r="CH142" s="315">
        <v>0</v>
      </c>
      <c r="CI142" s="49">
        <v>539.5</v>
      </c>
      <c r="CJ142" s="306"/>
      <c r="CK142" s="49">
        <v>0</v>
      </c>
      <c r="CL142" s="49">
        <v>0</v>
      </c>
      <c r="CM142" s="49">
        <v>0</v>
      </c>
      <c r="CN142" s="49">
        <v>411.90000000000003</v>
      </c>
      <c r="CO142" s="342"/>
      <c r="CP142" s="49">
        <v>0</v>
      </c>
      <c r="CQ142" s="49">
        <v>0</v>
      </c>
      <c r="CR142" s="49">
        <v>0</v>
      </c>
      <c r="CS142" s="49">
        <v>369.70000000000005</v>
      </c>
      <c r="CT142" s="306"/>
      <c r="CU142" s="49">
        <v>0</v>
      </c>
      <c r="CV142" s="49">
        <v>0</v>
      </c>
      <c r="CW142" s="49">
        <v>0</v>
      </c>
      <c r="CX142" s="49">
        <v>562.39999999999986</v>
      </c>
      <c r="CY142" s="342"/>
      <c r="CZ142" s="49">
        <v>0</v>
      </c>
      <c r="DA142" s="49">
        <v>0</v>
      </c>
      <c r="DB142" s="49">
        <v>0</v>
      </c>
      <c r="DC142" s="49">
        <v>82.5</v>
      </c>
      <c r="DD142" s="306"/>
      <c r="DE142" s="49">
        <v>0</v>
      </c>
      <c r="DF142" s="49">
        <v>0</v>
      </c>
      <c r="DG142" s="49">
        <v>0</v>
      </c>
      <c r="DH142" s="298">
        <v>1341.2000000000003</v>
      </c>
      <c r="DI142" s="306"/>
      <c r="DJ142" s="298">
        <v>0</v>
      </c>
      <c r="DK142" s="298">
        <v>0</v>
      </c>
      <c r="DL142" s="298">
        <v>0</v>
      </c>
      <c r="DM142" s="49">
        <v>861.45</v>
      </c>
      <c r="DN142" s="306"/>
      <c r="DO142" s="49">
        <v>0</v>
      </c>
      <c r="DP142" s="49">
        <v>0</v>
      </c>
      <c r="DQ142" s="49">
        <v>0</v>
      </c>
      <c r="DR142" s="49">
        <v>487.1</v>
      </c>
      <c r="DS142" s="306"/>
      <c r="DT142" s="49">
        <v>0</v>
      </c>
      <c r="DU142" s="49">
        <v>0</v>
      </c>
      <c r="DV142" s="49">
        <v>0</v>
      </c>
      <c r="DW142" s="49">
        <v>80.100000000000009</v>
      </c>
      <c r="DX142" s="306"/>
      <c r="DY142" s="49">
        <v>0</v>
      </c>
      <c r="DZ142" s="49">
        <v>0</v>
      </c>
      <c r="EA142" s="49">
        <v>0</v>
      </c>
      <c r="EB142" s="298">
        <v>3647.6000000000004</v>
      </c>
      <c r="EC142" s="306"/>
      <c r="ED142" s="49">
        <v>0</v>
      </c>
      <c r="EE142" s="49">
        <v>0</v>
      </c>
      <c r="EF142" s="49">
        <v>0</v>
      </c>
      <c r="EG142" s="49">
        <v>177.4</v>
      </c>
      <c r="EH142" s="306"/>
      <c r="EI142" s="49">
        <v>0</v>
      </c>
      <c r="EJ142" s="49">
        <v>0</v>
      </c>
      <c r="EK142" s="49">
        <v>0</v>
      </c>
      <c r="EL142" s="49">
        <v>181.4</v>
      </c>
      <c r="EM142" s="306"/>
      <c r="EN142" s="49">
        <v>0</v>
      </c>
      <c r="EO142" s="49">
        <v>0</v>
      </c>
      <c r="EP142" s="49">
        <v>0</v>
      </c>
      <c r="EQ142" s="49">
        <v>654.5</v>
      </c>
      <c r="ER142" s="306"/>
      <c r="ES142" s="49">
        <v>0</v>
      </c>
      <c r="ET142" s="49">
        <v>0</v>
      </c>
      <c r="EU142" s="49">
        <v>0</v>
      </c>
      <c r="EV142" s="49">
        <v>308.3</v>
      </c>
      <c r="EW142" s="306"/>
      <c r="EX142">
        <v>0</v>
      </c>
      <c r="EY142">
        <v>0</v>
      </c>
      <c r="EZ142">
        <v>0</v>
      </c>
      <c r="FA142" s="414">
        <v>2667.6</v>
      </c>
      <c r="FB142" s="306"/>
      <c r="FC142" s="49">
        <v>0</v>
      </c>
      <c r="FD142" s="49">
        <v>0</v>
      </c>
      <c r="FE142" s="49">
        <v>0</v>
      </c>
      <c r="FF142" s="49">
        <v>369.9</v>
      </c>
      <c r="FG142" s="306"/>
      <c r="FH142" s="315">
        <v>0</v>
      </c>
      <c r="FI142" s="315">
        <v>0</v>
      </c>
      <c r="FJ142" s="315">
        <v>0</v>
      </c>
      <c r="FK142" s="49">
        <v>304.8</v>
      </c>
      <c r="FL142" s="306"/>
      <c r="FM142" s="315">
        <v>0</v>
      </c>
      <c r="FN142" s="315">
        <v>0</v>
      </c>
      <c r="FO142" s="315">
        <v>0</v>
      </c>
      <c r="FP142" s="49">
        <v>414.59999999999997</v>
      </c>
      <c r="FQ142" s="306"/>
      <c r="FR142" s="49">
        <v>0</v>
      </c>
      <c r="FS142" s="49">
        <v>0</v>
      </c>
      <c r="FT142" s="49">
        <v>0</v>
      </c>
      <c r="FU142" s="49">
        <v>378.90000000000003</v>
      </c>
      <c r="FV142" s="306"/>
      <c r="FW142" s="49">
        <v>0</v>
      </c>
      <c r="FX142" s="49">
        <v>0</v>
      </c>
      <c r="FY142" s="49">
        <v>0</v>
      </c>
      <c r="FZ142" s="49">
        <v>474.39999999999992</v>
      </c>
      <c r="GA142" s="306"/>
      <c r="GB142" s="49">
        <v>0</v>
      </c>
      <c r="GC142" s="49">
        <v>0</v>
      </c>
      <c r="GD142" s="49">
        <v>0</v>
      </c>
      <c r="GE142" s="49">
        <v>951.2</v>
      </c>
      <c r="GF142" s="306"/>
      <c r="GG142" s="315">
        <v>0</v>
      </c>
      <c r="GH142" s="315">
        <v>0</v>
      </c>
      <c r="GI142" s="315">
        <v>0</v>
      </c>
      <c r="GJ142" s="49">
        <v>364</v>
      </c>
      <c r="GK142" s="306"/>
      <c r="GL142" s="49">
        <v>0</v>
      </c>
      <c r="GM142" s="49">
        <v>0</v>
      </c>
      <c r="GN142" s="49">
        <v>0</v>
      </c>
      <c r="GO142" s="49">
        <v>0</v>
      </c>
      <c r="GP142" s="306"/>
    </row>
    <row r="143" spans="1:198" ht="18">
      <c r="A143" s="38" t="s">
        <v>3822</v>
      </c>
      <c r="B143" s="45">
        <f t="shared" si="4"/>
        <v>862.3</v>
      </c>
      <c r="C143" s="41"/>
      <c r="D143" s="49">
        <v>0</v>
      </c>
      <c r="E143" s="49">
        <v>0</v>
      </c>
      <c r="F143" s="49">
        <v>0</v>
      </c>
      <c r="G143" s="49">
        <v>221.2</v>
      </c>
      <c r="H143" s="342"/>
      <c r="I143" s="49">
        <v>0</v>
      </c>
      <c r="J143" s="49">
        <v>0</v>
      </c>
      <c r="K143" s="49">
        <v>0</v>
      </c>
      <c r="L143" s="49">
        <v>262.10000000000002</v>
      </c>
      <c r="M143" s="342"/>
      <c r="N143" s="49">
        <v>0</v>
      </c>
      <c r="O143" s="49">
        <v>0</v>
      </c>
      <c r="P143" s="49">
        <v>0</v>
      </c>
      <c r="Q143" s="573">
        <v>379</v>
      </c>
      <c r="R143" s="342"/>
      <c r="S143" s="49">
        <v>0</v>
      </c>
      <c r="T143" s="49">
        <v>0</v>
      </c>
      <c r="U143" s="49">
        <v>0</v>
      </c>
      <c r="V143" s="49">
        <v>0</v>
      </c>
      <c r="W143" s="342"/>
      <c r="X143" s="49">
        <v>0</v>
      </c>
      <c r="Y143" s="49">
        <v>0</v>
      </c>
      <c r="Z143" s="49">
        <v>0</v>
      </c>
      <c r="AA143" s="49">
        <v>0</v>
      </c>
      <c r="AB143" s="342"/>
      <c r="AC143" s="49">
        <v>0</v>
      </c>
      <c r="AD143" s="49">
        <v>0</v>
      </c>
      <c r="AE143" s="49">
        <v>0</v>
      </c>
      <c r="AF143" s="49">
        <v>0</v>
      </c>
      <c r="AG143" s="342"/>
      <c r="AH143" s="49">
        <v>0</v>
      </c>
      <c r="AI143" s="49">
        <v>0</v>
      </c>
      <c r="AJ143" s="49">
        <v>0</v>
      </c>
      <c r="AK143" s="49">
        <v>0</v>
      </c>
      <c r="AL143" s="342"/>
      <c r="AM143" s="49">
        <v>0</v>
      </c>
      <c r="AN143" s="49">
        <v>0</v>
      </c>
      <c r="AO143" s="49">
        <v>0</v>
      </c>
      <c r="AP143" s="49">
        <v>0</v>
      </c>
      <c r="AQ143" s="342"/>
      <c r="AR143" s="49">
        <v>0</v>
      </c>
      <c r="AS143" s="49">
        <v>0</v>
      </c>
      <c r="AT143" s="49">
        <v>0</v>
      </c>
      <c r="AU143" s="49">
        <v>0</v>
      </c>
      <c r="AV143" s="342"/>
      <c r="AW143" s="49">
        <v>0</v>
      </c>
      <c r="AX143" s="49">
        <v>0</v>
      </c>
      <c r="AY143" s="49">
        <v>0</v>
      </c>
      <c r="AZ143" s="49">
        <v>0</v>
      </c>
      <c r="BA143" s="342"/>
      <c r="BB143" s="49">
        <v>0</v>
      </c>
      <c r="BC143" s="49">
        <v>0</v>
      </c>
      <c r="BD143" s="49">
        <v>0</v>
      </c>
      <c r="BE143" s="49">
        <v>0</v>
      </c>
      <c r="BF143" s="342"/>
      <c r="BG143" s="49">
        <v>0</v>
      </c>
      <c r="BH143" s="49">
        <v>0</v>
      </c>
      <c r="BI143" s="49">
        <v>0</v>
      </c>
      <c r="BJ143" s="49">
        <v>0</v>
      </c>
      <c r="BK143" s="342"/>
      <c r="BL143" s="49">
        <v>0</v>
      </c>
      <c r="BM143" s="49">
        <v>0</v>
      </c>
      <c r="BN143" s="49">
        <v>0</v>
      </c>
      <c r="BO143" s="49">
        <v>0</v>
      </c>
      <c r="BP143" s="342"/>
      <c r="BQ143" s="49">
        <v>0</v>
      </c>
      <c r="BR143" s="49">
        <v>0</v>
      </c>
      <c r="BS143" s="49">
        <v>0</v>
      </c>
      <c r="BT143" s="49">
        <v>0</v>
      </c>
      <c r="BU143" s="306"/>
      <c r="BV143" s="49">
        <v>0</v>
      </c>
      <c r="BW143" s="49">
        <v>0</v>
      </c>
      <c r="BX143" s="49">
        <v>0</v>
      </c>
      <c r="BY143" s="49">
        <v>0</v>
      </c>
      <c r="BZ143" s="342"/>
      <c r="CA143" s="49">
        <v>0</v>
      </c>
      <c r="CB143" s="49">
        <v>0</v>
      </c>
      <c r="CC143" s="49">
        <v>0</v>
      </c>
      <c r="CD143" s="49">
        <v>0</v>
      </c>
      <c r="CE143" s="306"/>
      <c r="CF143" s="49">
        <v>0</v>
      </c>
      <c r="CG143" s="49">
        <v>0</v>
      </c>
      <c r="CH143" s="49">
        <v>0</v>
      </c>
      <c r="CI143" s="49">
        <v>0</v>
      </c>
      <c r="CJ143" s="306"/>
      <c r="CK143" s="49">
        <v>0</v>
      </c>
      <c r="CL143" s="49">
        <v>0</v>
      </c>
      <c r="CM143" s="49">
        <v>0</v>
      </c>
      <c r="CN143" s="49">
        <v>0</v>
      </c>
      <c r="CO143" s="342"/>
      <c r="CP143" s="49">
        <v>0</v>
      </c>
      <c r="CQ143" s="49">
        <v>0</v>
      </c>
      <c r="CR143" s="49">
        <v>0</v>
      </c>
      <c r="CS143" s="49">
        <v>0</v>
      </c>
      <c r="CT143" s="306"/>
      <c r="CU143" s="49">
        <v>0</v>
      </c>
      <c r="CV143" s="49">
        <v>0</v>
      </c>
      <c r="CW143" s="49">
        <v>0</v>
      </c>
      <c r="CX143" s="49">
        <v>0</v>
      </c>
      <c r="CY143" s="342"/>
      <c r="CZ143" s="49">
        <v>0</v>
      </c>
      <c r="DA143" s="49">
        <v>0</v>
      </c>
      <c r="DB143" s="49">
        <v>0</v>
      </c>
      <c r="DC143" s="49">
        <v>0</v>
      </c>
      <c r="DD143" s="306"/>
      <c r="DE143" s="49">
        <v>0</v>
      </c>
      <c r="DF143" s="49">
        <v>0</v>
      </c>
      <c r="DG143" s="49">
        <v>0</v>
      </c>
      <c r="DH143" s="49">
        <v>0</v>
      </c>
      <c r="DI143" s="306"/>
      <c r="DJ143" s="49">
        <v>0</v>
      </c>
      <c r="DK143" s="49">
        <v>0</v>
      </c>
      <c r="DL143" s="49">
        <v>0</v>
      </c>
      <c r="DM143" s="49">
        <v>0</v>
      </c>
      <c r="DN143" s="306"/>
      <c r="DO143" s="49">
        <v>0</v>
      </c>
      <c r="DP143" s="49">
        <v>0</v>
      </c>
      <c r="DQ143" s="49">
        <v>0</v>
      </c>
      <c r="DR143" s="49">
        <v>0</v>
      </c>
      <c r="DS143" s="306"/>
      <c r="DT143" s="49">
        <v>0</v>
      </c>
      <c r="DU143" s="49">
        <v>0</v>
      </c>
      <c r="DV143" s="49">
        <v>0</v>
      </c>
      <c r="DW143" s="49">
        <v>0</v>
      </c>
      <c r="DX143" s="306"/>
      <c r="DY143" s="49">
        <v>0</v>
      </c>
      <c r="DZ143" s="49">
        <v>0</v>
      </c>
      <c r="EA143" s="49">
        <v>0</v>
      </c>
      <c r="EB143" s="49">
        <v>0</v>
      </c>
      <c r="EC143" s="306"/>
      <c r="ED143" s="49">
        <v>0</v>
      </c>
      <c r="EE143" s="49">
        <v>0</v>
      </c>
      <c r="EF143" s="49">
        <v>0</v>
      </c>
      <c r="EG143" s="49">
        <v>0</v>
      </c>
      <c r="EH143" s="306"/>
      <c r="EI143" s="49">
        <v>0</v>
      </c>
      <c r="EJ143" s="49">
        <v>0</v>
      </c>
      <c r="EK143" s="49">
        <v>0</v>
      </c>
      <c r="EL143" s="49">
        <v>0</v>
      </c>
      <c r="EM143" s="306"/>
      <c r="EN143" s="49">
        <v>0</v>
      </c>
      <c r="EO143" s="49">
        <v>0</v>
      </c>
      <c r="EP143" s="49">
        <v>0</v>
      </c>
      <c r="EQ143" s="49">
        <v>0</v>
      </c>
      <c r="ER143" s="306"/>
      <c r="ES143" s="49">
        <v>0</v>
      </c>
      <c r="ET143" s="49">
        <v>0</v>
      </c>
      <c r="EU143" s="49">
        <v>0</v>
      </c>
      <c r="EV143" s="49">
        <v>0</v>
      </c>
      <c r="EW143" s="306"/>
      <c r="EX143" s="49">
        <v>0</v>
      </c>
      <c r="EY143" s="49">
        <v>0</v>
      </c>
      <c r="EZ143" s="49">
        <v>0</v>
      </c>
      <c r="FA143" s="49">
        <v>0</v>
      </c>
      <c r="FB143" s="306"/>
      <c r="FC143" s="49">
        <v>0</v>
      </c>
      <c r="FD143" s="49">
        <v>0</v>
      </c>
      <c r="FE143" s="49">
        <v>0</v>
      </c>
      <c r="FF143" s="49">
        <v>0</v>
      </c>
      <c r="FG143" s="306"/>
      <c r="FH143" s="49">
        <v>0</v>
      </c>
      <c r="FI143" s="49">
        <v>0</v>
      </c>
      <c r="FJ143" s="49">
        <v>0</v>
      </c>
      <c r="FK143" s="49">
        <v>0</v>
      </c>
      <c r="FL143" s="306"/>
      <c r="FM143" s="49">
        <v>0</v>
      </c>
      <c r="FN143" s="49">
        <v>0</v>
      </c>
      <c r="FO143" s="49">
        <v>0</v>
      </c>
      <c r="FP143" s="49">
        <v>0</v>
      </c>
      <c r="FQ143" s="306"/>
      <c r="FR143" s="49">
        <v>0</v>
      </c>
      <c r="FS143" s="49">
        <v>0</v>
      </c>
      <c r="FT143" s="49">
        <v>0</v>
      </c>
      <c r="FU143" s="49">
        <v>0</v>
      </c>
      <c r="FV143" s="306"/>
      <c r="FW143" s="49">
        <v>0</v>
      </c>
      <c r="FX143" s="49">
        <v>0</v>
      </c>
      <c r="FY143" s="49">
        <v>0</v>
      </c>
      <c r="FZ143" s="49">
        <v>0</v>
      </c>
      <c r="GA143" s="306"/>
      <c r="GB143" s="49">
        <v>0</v>
      </c>
      <c r="GC143" s="49">
        <v>0</v>
      </c>
      <c r="GD143" s="49">
        <v>0</v>
      </c>
      <c r="GE143" s="49">
        <v>0</v>
      </c>
      <c r="GF143" s="306"/>
      <c r="GG143" s="49">
        <v>0</v>
      </c>
      <c r="GH143" s="49">
        <v>0</v>
      </c>
      <c r="GI143" s="49">
        <v>0</v>
      </c>
      <c r="GJ143" s="49">
        <v>0</v>
      </c>
      <c r="GK143" s="306"/>
      <c r="GL143" s="49">
        <v>0</v>
      </c>
      <c r="GM143" s="49">
        <v>0</v>
      </c>
      <c r="GN143" s="49">
        <v>0</v>
      </c>
      <c r="GO143" s="49">
        <v>0</v>
      </c>
      <c r="GP143" s="306"/>
    </row>
    <row r="144" spans="1:198" ht="18">
      <c r="A144" s="38" t="s">
        <v>3845</v>
      </c>
      <c r="B144" s="45">
        <f t="shared" si="4"/>
        <v>1137.9000000000001</v>
      </c>
      <c r="C144" s="41"/>
      <c r="D144" s="49">
        <v>0</v>
      </c>
      <c r="E144" s="49">
        <v>0</v>
      </c>
      <c r="F144" s="49">
        <v>0</v>
      </c>
      <c r="G144" s="49">
        <v>316.29999999999995</v>
      </c>
      <c r="H144" s="342"/>
      <c r="I144" s="49">
        <v>0</v>
      </c>
      <c r="J144" s="49">
        <v>0</v>
      </c>
      <c r="K144" s="49">
        <v>0</v>
      </c>
      <c r="L144" s="49">
        <v>358</v>
      </c>
      <c r="M144" s="342"/>
      <c r="N144" s="49">
        <v>0</v>
      </c>
      <c r="O144" s="49">
        <v>0</v>
      </c>
      <c r="P144" s="49">
        <v>0</v>
      </c>
      <c r="Q144" s="573">
        <v>463.6</v>
      </c>
      <c r="R144" s="342"/>
      <c r="S144" s="49">
        <v>0</v>
      </c>
      <c r="T144" s="49">
        <v>0</v>
      </c>
      <c r="U144" s="49">
        <v>0</v>
      </c>
      <c r="V144" s="49">
        <v>0</v>
      </c>
      <c r="W144" s="342"/>
      <c r="X144" s="49">
        <v>0</v>
      </c>
      <c r="Y144" s="49">
        <v>0</v>
      </c>
      <c r="Z144" s="49">
        <v>0</v>
      </c>
      <c r="AA144" s="49">
        <v>0</v>
      </c>
      <c r="AB144" s="342"/>
      <c r="AC144" s="49">
        <v>0</v>
      </c>
      <c r="AD144" s="49">
        <v>0</v>
      </c>
      <c r="AE144" s="49">
        <v>0</v>
      </c>
      <c r="AF144" s="49">
        <v>0</v>
      </c>
      <c r="AG144" s="342"/>
      <c r="AH144" s="49">
        <v>0</v>
      </c>
      <c r="AI144" s="49">
        <v>0</v>
      </c>
      <c r="AJ144" s="49">
        <v>0</v>
      </c>
      <c r="AK144" s="49">
        <v>0</v>
      </c>
      <c r="AL144" s="342"/>
      <c r="AM144" s="49">
        <v>0</v>
      </c>
      <c r="AN144" s="49">
        <v>0</v>
      </c>
      <c r="AO144" s="49">
        <v>0</v>
      </c>
      <c r="AP144" s="49">
        <v>0</v>
      </c>
      <c r="AQ144" s="342"/>
      <c r="AR144" s="49">
        <v>0</v>
      </c>
      <c r="AS144" s="49">
        <v>0</v>
      </c>
      <c r="AT144" s="49">
        <v>0</v>
      </c>
      <c r="AU144" s="49">
        <v>0</v>
      </c>
      <c r="AV144" s="342"/>
      <c r="AW144" s="49">
        <v>0</v>
      </c>
      <c r="AX144" s="49">
        <v>0</v>
      </c>
      <c r="AY144" s="49">
        <v>0</v>
      </c>
      <c r="AZ144" s="49">
        <v>0</v>
      </c>
      <c r="BA144" s="342"/>
      <c r="BB144" s="49">
        <v>0</v>
      </c>
      <c r="BC144" s="49">
        <v>0</v>
      </c>
      <c r="BD144" s="49">
        <v>0</v>
      </c>
      <c r="BE144" s="49">
        <v>0</v>
      </c>
      <c r="BF144" s="342"/>
      <c r="BG144" s="49">
        <v>0</v>
      </c>
      <c r="BH144" s="49">
        <v>0</v>
      </c>
      <c r="BI144" s="49">
        <v>0</v>
      </c>
      <c r="BJ144" s="49">
        <v>0</v>
      </c>
      <c r="BK144" s="342"/>
      <c r="BL144" s="49">
        <v>0</v>
      </c>
      <c r="BM144" s="49">
        <v>0</v>
      </c>
      <c r="BN144" s="49">
        <v>0</v>
      </c>
      <c r="BO144" s="49">
        <v>0</v>
      </c>
      <c r="BP144" s="342"/>
      <c r="BQ144" s="49">
        <v>0</v>
      </c>
      <c r="BR144" s="49">
        <v>0</v>
      </c>
      <c r="BS144" s="49">
        <v>0</v>
      </c>
      <c r="BT144" s="49">
        <v>0</v>
      </c>
      <c r="BU144" s="306"/>
      <c r="BV144" s="49">
        <v>0</v>
      </c>
      <c r="BW144" s="49">
        <v>0</v>
      </c>
      <c r="BX144" s="49">
        <v>0</v>
      </c>
      <c r="BY144" s="49">
        <v>0</v>
      </c>
      <c r="BZ144" s="342"/>
      <c r="CA144" s="49">
        <v>0</v>
      </c>
      <c r="CB144" s="49">
        <v>0</v>
      </c>
      <c r="CC144" s="49">
        <v>0</v>
      </c>
      <c r="CD144" s="49">
        <v>0</v>
      </c>
      <c r="CE144" s="306"/>
      <c r="CF144" s="49">
        <v>0</v>
      </c>
      <c r="CG144" s="49">
        <v>0</v>
      </c>
      <c r="CH144" s="49">
        <v>0</v>
      </c>
      <c r="CI144" s="49">
        <v>0</v>
      </c>
      <c r="CJ144" s="306"/>
      <c r="CK144" s="49">
        <v>0</v>
      </c>
      <c r="CL144" s="49">
        <v>0</v>
      </c>
      <c r="CM144" s="49">
        <v>0</v>
      </c>
      <c r="CN144" s="49">
        <v>0</v>
      </c>
      <c r="CO144" s="342"/>
      <c r="CP144" s="49">
        <v>0</v>
      </c>
      <c r="CQ144" s="49">
        <v>0</v>
      </c>
      <c r="CR144" s="49">
        <v>0</v>
      </c>
      <c r="CS144" s="49">
        <v>0</v>
      </c>
      <c r="CT144" s="306"/>
      <c r="CU144" s="49">
        <v>0</v>
      </c>
      <c r="CV144" s="49">
        <v>0</v>
      </c>
      <c r="CW144" s="49">
        <v>0</v>
      </c>
      <c r="CX144" s="49">
        <v>0</v>
      </c>
      <c r="CY144" s="342"/>
      <c r="CZ144" s="49">
        <v>0</v>
      </c>
      <c r="DA144" s="49">
        <v>0</v>
      </c>
      <c r="DB144" s="49">
        <v>0</v>
      </c>
      <c r="DC144" s="49">
        <v>0</v>
      </c>
      <c r="DD144" s="306"/>
      <c r="DE144" s="49">
        <v>0</v>
      </c>
      <c r="DF144" s="49">
        <v>0</v>
      </c>
      <c r="DG144" s="49">
        <v>0</v>
      </c>
      <c r="DH144" s="49">
        <v>0</v>
      </c>
      <c r="DI144" s="306"/>
      <c r="DJ144" s="49">
        <v>0</v>
      </c>
      <c r="DK144" s="49">
        <v>0</v>
      </c>
      <c r="DL144" s="49">
        <v>0</v>
      </c>
      <c r="DM144" s="49">
        <v>0</v>
      </c>
      <c r="DN144" s="306"/>
      <c r="DO144" s="49">
        <v>0</v>
      </c>
      <c r="DP144" s="49">
        <v>0</v>
      </c>
      <c r="DQ144" s="49">
        <v>0</v>
      </c>
      <c r="DR144" s="49">
        <v>0</v>
      </c>
      <c r="DS144" s="306"/>
      <c r="DT144" s="49">
        <v>0</v>
      </c>
      <c r="DU144" s="49">
        <v>0</v>
      </c>
      <c r="DV144" s="49">
        <v>0</v>
      </c>
      <c r="DW144" s="49">
        <v>0</v>
      </c>
      <c r="DX144" s="306"/>
      <c r="DY144" s="49">
        <v>0</v>
      </c>
      <c r="DZ144" s="49">
        <v>0</v>
      </c>
      <c r="EA144" s="49">
        <v>0</v>
      </c>
      <c r="EB144" s="49">
        <v>0</v>
      </c>
      <c r="EC144" s="306"/>
      <c r="ED144" s="49">
        <v>0</v>
      </c>
      <c r="EE144" s="49">
        <v>0</v>
      </c>
      <c r="EF144" s="49">
        <v>0</v>
      </c>
      <c r="EG144" s="49">
        <v>0</v>
      </c>
      <c r="EH144" s="306"/>
      <c r="EI144" s="49">
        <v>0</v>
      </c>
      <c r="EJ144" s="49">
        <v>0</v>
      </c>
      <c r="EK144" s="49">
        <v>0</v>
      </c>
      <c r="EL144" s="49">
        <v>0</v>
      </c>
      <c r="EM144" s="306"/>
      <c r="EN144" s="49">
        <v>0</v>
      </c>
      <c r="EO144" s="49">
        <v>0</v>
      </c>
      <c r="EP144" s="49">
        <v>0</v>
      </c>
      <c r="EQ144" s="49">
        <v>0</v>
      </c>
      <c r="ER144" s="306"/>
      <c r="ES144" s="49">
        <v>0</v>
      </c>
      <c r="ET144" s="49">
        <v>0</v>
      </c>
      <c r="EU144" s="49">
        <v>0</v>
      </c>
      <c r="EV144" s="49">
        <v>0</v>
      </c>
      <c r="EW144" s="306"/>
      <c r="EX144" s="49">
        <v>0</v>
      </c>
      <c r="EY144" s="49">
        <v>0</v>
      </c>
      <c r="EZ144" s="49">
        <v>0</v>
      </c>
      <c r="FA144" s="49">
        <v>0</v>
      </c>
      <c r="FB144" s="306"/>
      <c r="FC144" s="49">
        <v>0</v>
      </c>
      <c r="FD144" s="49">
        <v>0</v>
      </c>
      <c r="FE144" s="49">
        <v>0</v>
      </c>
      <c r="FF144" s="49">
        <v>0</v>
      </c>
      <c r="FG144" s="306"/>
      <c r="FH144" s="49">
        <v>0</v>
      </c>
      <c r="FI144" s="49">
        <v>0</v>
      </c>
      <c r="FJ144" s="49">
        <v>0</v>
      </c>
      <c r="FK144" s="49">
        <v>0</v>
      </c>
      <c r="FL144" s="306"/>
      <c r="FM144" s="49">
        <v>0</v>
      </c>
      <c r="FN144" s="49">
        <v>0</v>
      </c>
      <c r="FO144" s="49">
        <v>0</v>
      </c>
      <c r="FP144" s="49">
        <v>0</v>
      </c>
      <c r="FQ144" s="306"/>
      <c r="FR144" s="49">
        <v>0</v>
      </c>
      <c r="FS144" s="49">
        <v>0</v>
      </c>
      <c r="FT144" s="49">
        <v>0</v>
      </c>
      <c r="FU144" s="49">
        <v>0</v>
      </c>
      <c r="FV144" s="306"/>
      <c r="FW144" s="49">
        <v>0</v>
      </c>
      <c r="FX144" s="49">
        <v>0</v>
      </c>
      <c r="FY144" s="49">
        <v>0</v>
      </c>
      <c r="FZ144" s="49">
        <v>0</v>
      </c>
      <c r="GA144" s="306"/>
      <c r="GB144" s="49">
        <v>0</v>
      </c>
      <c r="GC144" s="49">
        <v>0</v>
      </c>
      <c r="GD144" s="49">
        <v>0</v>
      </c>
      <c r="GE144" s="49">
        <v>0</v>
      </c>
      <c r="GF144" s="306"/>
      <c r="GG144" s="49">
        <v>0</v>
      </c>
      <c r="GH144" s="49">
        <v>0</v>
      </c>
      <c r="GI144" s="49">
        <v>0</v>
      </c>
      <c r="GJ144" s="49">
        <v>0</v>
      </c>
      <c r="GK144" s="306"/>
      <c r="GL144" s="49">
        <v>0</v>
      </c>
      <c r="GM144" s="49">
        <v>0</v>
      </c>
      <c r="GN144" s="49">
        <v>0</v>
      </c>
      <c r="GO144" s="49">
        <v>0</v>
      </c>
      <c r="GP144" s="306"/>
    </row>
    <row r="145" spans="1:198" ht="18">
      <c r="A145" s="40" t="s">
        <v>648</v>
      </c>
      <c r="B145" s="45">
        <f t="shared" si="4"/>
        <v>53741.200000000019</v>
      </c>
      <c r="C145" s="41"/>
      <c r="D145" s="49">
        <v>25.924999999999997</v>
      </c>
      <c r="E145" s="49">
        <v>248.60000000000002</v>
      </c>
      <c r="F145" s="49">
        <v>146.69999999999999</v>
      </c>
      <c r="G145" s="49">
        <v>201.29999999999998</v>
      </c>
      <c r="H145" s="342"/>
      <c r="I145" s="49">
        <v>21.174999999999983</v>
      </c>
      <c r="J145" s="49">
        <v>11.800000000000068</v>
      </c>
      <c r="K145" s="49">
        <v>88.5</v>
      </c>
      <c r="L145" s="49">
        <v>108.3</v>
      </c>
      <c r="M145" s="342"/>
      <c r="N145" s="49">
        <v>137.32500000000016</v>
      </c>
      <c r="O145" s="49">
        <v>207.34999999999997</v>
      </c>
      <c r="P145" s="49">
        <v>379.16250000000002</v>
      </c>
      <c r="Q145" s="573">
        <v>345.09999999999997</v>
      </c>
      <c r="R145" s="342"/>
      <c r="S145" s="298">
        <v>75.600000000000051</v>
      </c>
      <c r="T145" s="298">
        <v>81.750000000000227</v>
      </c>
      <c r="U145" s="298">
        <v>114.89999999999999</v>
      </c>
      <c r="V145" s="49">
        <v>378.5</v>
      </c>
      <c r="W145" s="342"/>
      <c r="X145" s="49">
        <v>64.575000000000045</v>
      </c>
      <c r="Y145" s="49">
        <v>108.85000000000014</v>
      </c>
      <c r="Z145" s="49">
        <v>259.42500000000001</v>
      </c>
      <c r="AA145" s="49">
        <v>347.3</v>
      </c>
      <c r="AB145" s="342"/>
      <c r="AC145" s="49">
        <v>131.85000000000002</v>
      </c>
      <c r="AD145" s="49">
        <v>328.75</v>
      </c>
      <c r="AE145" s="49">
        <v>741.15000000000009</v>
      </c>
      <c r="AF145" s="49">
        <v>240.79999999999998</v>
      </c>
      <c r="AG145" s="342"/>
      <c r="AH145" s="49">
        <v>180.40000000000009</v>
      </c>
      <c r="AI145" s="49">
        <v>288.85000000000014</v>
      </c>
      <c r="AJ145" s="49">
        <v>497.25000000000011</v>
      </c>
      <c r="AK145" s="49">
        <v>658.5999999999998</v>
      </c>
      <c r="AL145" s="342"/>
      <c r="AM145" s="49">
        <v>64.437500000000114</v>
      </c>
      <c r="AN145" s="49">
        <v>333.55000000000041</v>
      </c>
      <c r="AO145" s="49">
        <v>381.15</v>
      </c>
      <c r="AP145" s="49">
        <v>682.65</v>
      </c>
      <c r="AQ145" s="342"/>
      <c r="AR145" s="49">
        <v>98.125000000000114</v>
      </c>
      <c r="AS145" s="49">
        <v>118.79999999999998</v>
      </c>
      <c r="AT145" s="49">
        <v>4.5</v>
      </c>
      <c r="AU145" s="49">
        <v>54</v>
      </c>
      <c r="AV145" s="342"/>
      <c r="AW145" s="49">
        <v>61.574999999999591</v>
      </c>
      <c r="AX145" s="49">
        <v>423.65000000000009</v>
      </c>
      <c r="AY145" s="49">
        <v>510.29999999999995</v>
      </c>
      <c r="AZ145" s="49">
        <v>441.20000000000005</v>
      </c>
      <c r="BA145" s="342"/>
      <c r="BB145" s="49">
        <v>117.12500000000023</v>
      </c>
      <c r="BC145" s="49">
        <v>232</v>
      </c>
      <c r="BD145" s="49">
        <v>339.3</v>
      </c>
      <c r="BE145" s="49">
        <v>409</v>
      </c>
      <c r="BF145" s="342"/>
      <c r="BG145" s="49">
        <v>78.574999999999818</v>
      </c>
      <c r="BH145" s="49">
        <v>101.2</v>
      </c>
      <c r="BI145" s="49">
        <v>419.09999999999997</v>
      </c>
      <c r="BJ145" s="49">
        <v>264.29999999999995</v>
      </c>
      <c r="BK145" s="342"/>
      <c r="BL145" s="49">
        <v>65.812499999999545</v>
      </c>
      <c r="BM145" s="49">
        <v>64.2</v>
      </c>
      <c r="BN145" s="49">
        <v>368.85</v>
      </c>
      <c r="BO145" s="49">
        <v>233.5</v>
      </c>
      <c r="BP145" s="342"/>
      <c r="BQ145" s="49">
        <v>108.68749999999977</v>
      </c>
      <c r="BR145" s="49">
        <v>259.84999999999991</v>
      </c>
      <c r="BS145" s="49">
        <v>213.375</v>
      </c>
      <c r="BT145" s="49">
        <v>599</v>
      </c>
      <c r="BU145" s="306"/>
      <c r="BV145" s="49">
        <v>118.24999999999955</v>
      </c>
      <c r="BW145" s="49">
        <v>139.29999999999973</v>
      </c>
      <c r="BX145" s="49">
        <v>308.92500000000007</v>
      </c>
      <c r="BY145" s="49">
        <v>418.79999999999995</v>
      </c>
      <c r="BZ145" s="342"/>
      <c r="CA145" s="49">
        <v>109.19999999999959</v>
      </c>
      <c r="CB145" s="49">
        <v>224.04999999999927</v>
      </c>
      <c r="CC145" s="49">
        <v>199.125</v>
      </c>
      <c r="CD145" s="49">
        <v>743</v>
      </c>
      <c r="CE145" s="306"/>
      <c r="CF145" s="315">
        <v>72.699999999999591</v>
      </c>
      <c r="CG145" s="315">
        <v>177.74999999999955</v>
      </c>
      <c r="CH145" s="315">
        <v>72.375</v>
      </c>
      <c r="CI145" s="49">
        <v>536</v>
      </c>
      <c r="CJ145" s="306"/>
      <c r="CK145" s="49">
        <v>55.137499999999591</v>
      </c>
      <c r="CL145" s="49">
        <v>182.25</v>
      </c>
      <c r="CM145" s="49">
        <v>112.94999999999999</v>
      </c>
      <c r="CN145" s="49">
        <v>438.4</v>
      </c>
      <c r="CO145" s="342"/>
      <c r="CP145" s="49">
        <v>79.474999999999682</v>
      </c>
      <c r="CQ145" s="49">
        <v>184.75</v>
      </c>
      <c r="CR145" s="49">
        <v>276</v>
      </c>
      <c r="CS145" s="49">
        <v>412.90000000000003</v>
      </c>
      <c r="CT145" s="306"/>
      <c r="CU145" s="49">
        <v>35.549999999999955</v>
      </c>
      <c r="CV145" s="49">
        <v>115.29999999999927</v>
      </c>
      <c r="CW145" s="49">
        <v>266.39999999999998</v>
      </c>
      <c r="CX145" s="49">
        <v>279.90000000000003</v>
      </c>
      <c r="CY145" s="342"/>
      <c r="CZ145" s="49">
        <v>1.0999999999999091</v>
      </c>
      <c r="DA145" s="49">
        <v>7.15</v>
      </c>
      <c r="DB145" s="49">
        <v>34.125</v>
      </c>
      <c r="DC145" s="49">
        <v>9.7999999999999989</v>
      </c>
      <c r="DD145" s="306"/>
      <c r="DE145" s="49">
        <v>461.52500000000015</v>
      </c>
      <c r="DF145" s="49">
        <v>548.59999999999945</v>
      </c>
      <c r="DG145" s="49">
        <v>1770.6750000000004</v>
      </c>
      <c r="DH145" s="298">
        <v>2687.8</v>
      </c>
      <c r="DI145" s="306"/>
      <c r="DJ145" s="298">
        <v>85.525000000000546</v>
      </c>
      <c r="DK145" s="298">
        <v>398.64999999999873</v>
      </c>
      <c r="DL145" s="298">
        <v>518.40000000000009</v>
      </c>
      <c r="DM145" s="49">
        <v>988.15000000000009</v>
      </c>
      <c r="DN145" s="306"/>
      <c r="DO145" s="49">
        <v>96.775000000000091</v>
      </c>
      <c r="DP145" s="49">
        <v>274.30000000000018</v>
      </c>
      <c r="DQ145" s="49">
        <v>346.79999999999995</v>
      </c>
      <c r="DR145" s="49">
        <v>259</v>
      </c>
      <c r="DS145" s="306"/>
      <c r="DT145" s="49">
        <v>0</v>
      </c>
      <c r="DU145" s="49">
        <v>0</v>
      </c>
      <c r="DV145" s="49">
        <v>0</v>
      </c>
      <c r="DW145" s="49">
        <v>35.1</v>
      </c>
      <c r="DX145" s="306"/>
      <c r="DY145" s="49">
        <v>718.46250000001146</v>
      </c>
      <c r="DZ145" s="49">
        <v>1974.6500000000024</v>
      </c>
      <c r="EA145" s="49">
        <v>3610.2000000000007</v>
      </c>
      <c r="EB145" s="298">
        <v>3895.9</v>
      </c>
      <c r="EC145" s="306"/>
      <c r="ED145" s="49">
        <v>62.574999999999363</v>
      </c>
      <c r="EE145" s="49">
        <v>72.000000000001819</v>
      </c>
      <c r="EF145" s="49">
        <v>121.125</v>
      </c>
      <c r="EG145" s="49">
        <v>158.80000000000001</v>
      </c>
      <c r="EH145" s="306"/>
      <c r="EI145" s="49">
        <v>40.374999999999545</v>
      </c>
      <c r="EJ145" s="49">
        <v>146.84999999999854</v>
      </c>
      <c r="EK145" s="49">
        <v>324.375</v>
      </c>
      <c r="EL145" s="49">
        <v>317.59999999999997</v>
      </c>
      <c r="EM145" s="306"/>
      <c r="EN145" s="49">
        <v>0</v>
      </c>
      <c r="EO145" s="49">
        <v>117.5</v>
      </c>
      <c r="EP145" s="49">
        <v>260.25000000000006</v>
      </c>
      <c r="EQ145" s="49">
        <v>520.9</v>
      </c>
      <c r="ER145" s="306"/>
      <c r="ES145" s="49">
        <v>29.999999999999545</v>
      </c>
      <c r="ET145" s="49">
        <v>65.349999999998545</v>
      </c>
      <c r="EU145" s="49">
        <v>403.27500000000003</v>
      </c>
      <c r="EV145" s="49">
        <v>164.5</v>
      </c>
      <c r="EW145" s="306"/>
      <c r="EX145">
        <v>517.27500000000009</v>
      </c>
      <c r="EY145">
        <v>949.94999999999891</v>
      </c>
      <c r="EZ145">
        <v>1646.5499999999997</v>
      </c>
      <c r="FA145" s="414">
        <v>1517.3</v>
      </c>
      <c r="FB145" s="306"/>
      <c r="FC145" s="49">
        <v>37.124999999999545</v>
      </c>
      <c r="FD145" s="49">
        <v>13.649999999999636</v>
      </c>
      <c r="FE145" s="49">
        <v>128.77500000000001</v>
      </c>
      <c r="FF145" s="49">
        <v>118.99999999999999</v>
      </c>
      <c r="FG145" s="306"/>
      <c r="FH145" s="315">
        <v>31.124999999999545</v>
      </c>
      <c r="FI145" s="315">
        <v>37.149999999999991</v>
      </c>
      <c r="FJ145" s="315">
        <v>384.90000000000003</v>
      </c>
      <c r="FK145" s="49">
        <v>329.4</v>
      </c>
      <c r="FL145" s="306"/>
      <c r="FM145" s="315">
        <v>90.225000000000364</v>
      </c>
      <c r="FN145" s="315">
        <v>97.050000000001091</v>
      </c>
      <c r="FO145" s="315">
        <v>343.57500000000005</v>
      </c>
      <c r="FP145" s="49">
        <v>416.5</v>
      </c>
      <c r="FQ145" s="306"/>
      <c r="FR145" s="49">
        <v>96.749999999998181</v>
      </c>
      <c r="FS145" s="49">
        <v>232.5</v>
      </c>
      <c r="FT145" s="49">
        <v>256.875</v>
      </c>
      <c r="FU145" s="49">
        <v>398.1</v>
      </c>
      <c r="FV145" s="306"/>
      <c r="FW145" s="49">
        <v>0</v>
      </c>
      <c r="FX145" s="49">
        <v>29.700000000002547</v>
      </c>
      <c r="FY145" s="49">
        <v>118.57499999999999</v>
      </c>
      <c r="FZ145" s="49">
        <v>211.39999999999998</v>
      </c>
      <c r="GA145" s="306"/>
      <c r="GB145" s="49">
        <v>276.599999999994</v>
      </c>
      <c r="GC145" s="49">
        <v>663.89999999999918</v>
      </c>
      <c r="GD145" s="49">
        <v>1163.6999999999998</v>
      </c>
      <c r="GE145" s="49">
        <v>1195.3</v>
      </c>
      <c r="GF145" s="306"/>
      <c r="GG145" s="315">
        <v>65.125</v>
      </c>
      <c r="GH145" s="315">
        <v>195.25</v>
      </c>
      <c r="GI145" s="315">
        <v>295.875</v>
      </c>
      <c r="GJ145" s="49">
        <v>356.5</v>
      </c>
      <c r="GK145" s="306"/>
      <c r="GL145" s="49">
        <v>0</v>
      </c>
      <c r="GM145" s="49">
        <v>0</v>
      </c>
      <c r="GN145" s="49">
        <v>971.25</v>
      </c>
      <c r="GO145" s="49">
        <v>0</v>
      </c>
      <c r="GP145" s="306"/>
    </row>
    <row r="146" spans="1:198" ht="18">
      <c r="A146" s="40" t="s">
        <v>33</v>
      </c>
      <c r="B146" s="45">
        <f t="shared" si="4"/>
        <v>62942.049999999981</v>
      </c>
      <c r="C146" s="41"/>
      <c r="D146" s="49">
        <v>67.775000000000006</v>
      </c>
      <c r="E146" s="49">
        <v>272.64999999999998</v>
      </c>
      <c r="F146" s="49">
        <v>221.70000000000002</v>
      </c>
      <c r="G146" s="49">
        <v>121.69999999999999</v>
      </c>
      <c r="H146" s="342"/>
      <c r="I146" s="49">
        <v>80.95</v>
      </c>
      <c r="J146" s="49">
        <v>32.999999999999943</v>
      </c>
      <c r="K146" s="49">
        <v>76.5</v>
      </c>
      <c r="L146" s="49">
        <v>169.7</v>
      </c>
      <c r="M146" s="342"/>
      <c r="N146" s="49">
        <v>216.54999999999973</v>
      </c>
      <c r="O146" s="49">
        <v>303.75000000000006</v>
      </c>
      <c r="P146" s="49">
        <v>387.97499999999997</v>
      </c>
      <c r="Q146" s="573">
        <v>366.3</v>
      </c>
      <c r="R146" s="342"/>
      <c r="S146" s="298">
        <v>45.000000000000114</v>
      </c>
      <c r="T146" s="298">
        <v>115.89999999999975</v>
      </c>
      <c r="U146" s="298">
        <v>149.25</v>
      </c>
      <c r="V146" s="49">
        <v>202.39999999999998</v>
      </c>
      <c r="W146" s="342"/>
      <c r="X146" s="49">
        <v>100.10000000000002</v>
      </c>
      <c r="Y146" s="49">
        <v>126.2999999999995</v>
      </c>
      <c r="Z146" s="49">
        <v>332.54999999999995</v>
      </c>
      <c r="AA146" s="49">
        <v>395.4</v>
      </c>
      <c r="AB146" s="342"/>
      <c r="AC146" s="49">
        <v>223.67499999999984</v>
      </c>
      <c r="AD146" s="49">
        <v>409.59999999999945</v>
      </c>
      <c r="AE146" s="49">
        <v>517.65000000000009</v>
      </c>
      <c r="AF146" s="49">
        <v>347.19999999999993</v>
      </c>
      <c r="AG146" s="342"/>
      <c r="AH146" s="49">
        <v>331.72500000000025</v>
      </c>
      <c r="AI146" s="49">
        <v>282.50000000000045</v>
      </c>
      <c r="AJ146" s="49">
        <v>974.47499999999991</v>
      </c>
      <c r="AK146" s="49">
        <v>874.09999999999991</v>
      </c>
      <c r="AL146" s="342"/>
      <c r="AM146" s="49">
        <v>62.800000000000409</v>
      </c>
      <c r="AN146" s="49">
        <v>239.50000000000091</v>
      </c>
      <c r="AO146" s="49">
        <v>219.14999999999998</v>
      </c>
      <c r="AP146" s="49">
        <v>436.2</v>
      </c>
      <c r="AQ146" s="342"/>
      <c r="AR146" s="49">
        <v>97.225000000000364</v>
      </c>
      <c r="AS146" s="49">
        <v>132.69999999999999</v>
      </c>
      <c r="AT146" s="49">
        <v>11.7</v>
      </c>
      <c r="AU146" s="49">
        <v>120</v>
      </c>
      <c r="AV146" s="342"/>
      <c r="AW146" s="49">
        <v>107.69999999999982</v>
      </c>
      <c r="AX146" s="49">
        <v>446.74999999999955</v>
      </c>
      <c r="AY146" s="49">
        <v>746.77500000000009</v>
      </c>
      <c r="AZ146" s="49">
        <v>1041</v>
      </c>
      <c r="BA146" s="342"/>
      <c r="BB146" s="49">
        <v>39.700000000000273</v>
      </c>
      <c r="BC146" s="49">
        <v>222.75</v>
      </c>
      <c r="BD146" s="49">
        <v>231.82499999999999</v>
      </c>
      <c r="BE146" s="49">
        <v>197.8</v>
      </c>
      <c r="BF146" s="342"/>
      <c r="BG146" s="49">
        <v>47.674999999999955</v>
      </c>
      <c r="BH146" s="49">
        <v>142.75</v>
      </c>
      <c r="BI146" s="49">
        <v>277.35000000000002</v>
      </c>
      <c r="BJ146" s="49">
        <v>106.2</v>
      </c>
      <c r="BK146" s="342"/>
      <c r="BL146" s="49">
        <v>44.999999999999773</v>
      </c>
      <c r="BM146" s="49">
        <v>55.5</v>
      </c>
      <c r="BN146" s="49">
        <v>118.20000000000002</v>
      </c>
      <c r="BO146" s="49">
        <v>210.79999999999998</v>
      </c>
      <c r="BP146" s="342"/>
      <c r="BQ146" s="49">
        <v>51.75</v>
      </c>
      <c r="BR146" s="49">
        <v>218.15000000000055</v>
      </c>
      <c r="BS146" s="49">
        <v>172.04999999999998</v>
      </c>
      <c r="BT146" s="49">
        <v>451.1</v>
      </c>
      <c r="BU146" s="306"/>
      <c r="BV146" s="49">
        <v>196.0750000000005</v>
      </c>
      <c r="BW146" s="49">
        <v>192.44999999999982</v>
      </c>
      <c r="BX146" s="49">
        <v>548.77500000000009</v>
      </c>
      <c r="BY146" s="49">
        <v>393.7</v>
      </c>
      <c r="BZ146" s="342"/>
      <c r="CA146" s="49">
        <v>38.800000000000182</v>
      </c>
      <c r="CB146" s="49">
        <v>151.44999999999936</v>
      </c>
      <c r="CC146" s="49">
        <v>171.97500000000002</v>
      </c>
      <c r="CD146" s="49">
        <v>607.70000000000005</v>
      </c>
      <c r="CE146" s="306"/>
      <c r="CF146" s="315">
        <v>12.075000000000045</v>
      </c>
      <c r="CG146" s="315">
        <v>229.25</v>
      </c>
      <c r="CH146" s="315">
        <v>201.52499999999998</v>
      </c>
      <c r="CI146" s="49">
        <v>467.20000000000005</v>
      </c>
      <c r="CJ146" s="306"/>
      <c r="CK146" s="49">
        <v>84.625000000000227</v>
      </c>
      <c r="CL146" s="49">
        <v>144.9</v>
      </c>
      <c r="CM146" s="49">
        <v>90.525000000000006</v>
      </c>
      <c r="CN146" s="49">
        <v>599.29999999999995</v>
      </c>
      <c r="CO146" s="342"/>
      <c r="CP146" s="49">
        <v>112.42500000000018</v>
      </c>
      <c r="CQ146" s="49">
        <v>247.55000000000018</v>
      </c>
      <c r="CR146" s="49">
        <v>304.57500000000005</v>
      </c>
      <c r="CS146" s="49">
        <v>423.99999999999994</v>
      </c>
      <c r="CT146" s="306"/>
      <c r="CU146" s="49">
        <v>142.61249999999927</v>
      </c>
      <c r="CV146" s="49">
        <v>332.10000000000036</v>
      </c>
      <c r="CW146" s="49">
        <v>822.07500000000005</v>
      </c>
      <c r="CX146" s="49">
        <v>436.4</v>
      </c>
      <c r="CY146" s="342"/>
      <c r="CZ146" s="49">
        <v>53.549999999999727</v>
      </c>
      <c r="DA146" s="49">
        <v>63</v>
      </c>
      <c r="DB146" s="49">
        <v>102.67500000000001</v>
      </c>
      <c r="DC146" s="49">
        <v>0</v>
      </c>
      <c r="DD146" s="306"/>
      <c r="DE146" s="49">
        <v>688.57499999999982</v>
      </c>
      <c r="DF146" s="49">
        <v>1154.1500000000005</v>
      </c>
      <c r="DG146" s="49">
        <v>2925.3750000000005</v>
      </c>
      <c r="DH146" s="298">
        <v>3627.8</v>
      </c>
      <c r="DI146" s="306"/>
      <c r="DJ146" s="298">
        <v>211.35000000000082</v>
      </c>
      <c r="DK146" s="298">
        <v>390.10000000000127</v>
      </c>
      <c r="DL146" s="298">
        <v>494.85</v>
      </c>
      <c r="DM146" s="49">
        <v>1141.5</v>
      </c>
      <c r="DN146" s="306"/>
      <c r="DO146" s="49">
        <v>177.57500000000118</v>
      </c>
      <c r="DP146" s="49">
        <v>385.60000000000127</v>
      </c>
      <c r="DQ146" s="49">
        <v>493.57499999999993</v>
      </c>
      <c r="DR146" s="49">
        <v>216.70000000000002</v>
      </c>
      <c r="DS146" s="306"/>
      <c r="DT146" s="49">
        <v>0</v>
      </c>
      <c r="DU146" s="49">
        <v>0</v>
      </c>
      <c r="DV146" s="49">
        <v>0</v>
      </c>
      <c r="DW146" s="49">
        <v>143.9</v>
      </c>
      <c r="DX146" s="306"/>
      <c r="DY146" s="49">
        <v>1157.3999999999992</v>
      </c>
      <c r="DZ146" s="49">
        <v>1767.3999999999987</v>
      </c>
      <c r="EA146" s="49">
        <v>3510.75</v>
      </c>
      <c r="EB146" s="298">
        <v>3980.6</v>
      </c>
      <c r="EC146" s="306"/>
      <c r="ED146" s="49">
        <v>70.024999999999636</v>
      </c>
      <c r="EE146" s="49">
        <v>123.29999999999745</v>
      </c>
      <c r="EF146" s="49">
        <v>202.125</v>
      </c>
      <c r="EG146" s="49">
        <v>421.20000000000005</v>
      </c>
      <c r="EH146" s="306"/>
      <c r="EI146" s="49">
        <v>134.99999999999909</v>
      </c>
      <c r="EJ146" s="49">
        <v>170.19999999999527</v>
      </c>
      <c r="EK146" s="49">
        <v>372.07499999999999</v>
      </c>
      <c r="EL146" s="49">
        <v>380.1</v>
      </c>
      <c r="EM146" s="306"/>
      <c r="EN146" s="49">
        <v>0</v>
      </c>
      <c r="EO146" s="49">
        <v>149.64999999999782</v>
      </c>
      <c r="EP146" s="49">
        <v>292.125</v>
      </c>
      <c r="EQ146" s="49">
        <v>452</v>
      </c>
      <c r="ER146" s="306"/>
      <c r="ES146" s="49">
        <v>50.074999999998909</v>
      </c>
      <c r="ET146" s="49">
        <v>86.44999999999709</v>
      </c>
      <c r="EU146" s="49">
        <v>361.35</v>
      </c>
      <c r="EV146" s="49">
        <v>297.3</v>
      </c>
      <c r="EW146" s="306"/>
      <c r="EX146">
        <v>1154.2624999999998</v>
      </c>
      <c r="EY146">
        <v>1590.6000000000004</v>
      </c>
      <c r="EZ146">
        <v>2527.7249999999999</v>
      </c>
      <c r="FA146" s="414">
        <v>2640.6</v>
      </c>
      <c r="FB146" s="306"/>
      <c r="FC146" s="49">
        <v>39.899999999999636</v>
      </c>
      <c r="FD146" s="49">
        <v>46.199999999998909</v>
      </c>
      <c r="FE146" s="49">
        <v>119.10000000000001</v>
      </c>
      <c r="FF146" s="49">
        <v>112.60000000000001</v>
      </c>
      <c r="FG146" s="306"/>
      <c r="FH146" s="315">
        <v>26.324999999999818</v>
      </c>
      <c r="FI146" s="315">
        <v>191.15</v>
      </c>
      <c r="FJ146" s="315">
        <v>348.97500000000002</v>
      </c>
      <c r="FK146" s="49">
        <v>53.099999999999994</v>
      </c>
      <c r="FL146" s="306"/>
      <c r="FM146" s="315">
        <v>117.05000000000018</v>
      </c>
      <c r="FN146" s="315">
        <v>107.24999999999818</v>
      </c>
      <c r="FO146" s="315">
        <v>233.17499999999998</v>
      </c>
      <c r="FP146" s="49">
        <v>150</v>
      </c>
      <c r="FQ146" s="306"/>
      <c r="FR146" s="49">
        <v>117.12499999999909</v>
      </c>
      <c r="FS146" s="49">
        <v>257.5</v>
      </c>
      <c r="FT146" s="49">
        <v>440.09999999999997</v>
      </c>
      <c r="FU146" s="49">
        <v>529.70000000000005</v>
      </c>
      <c r="FV146" s="306"/>
      <c r="FW146" s="49">
        <v>0</v>
      </c>
      <c r="FX146" s="49">
        <v>215.35000000000036</v>
      </c>
      <c r="FY146" s="49">
        <v>305.77499999999998</v>
      </c>
      <c r="FZ146" s="49">
        <v>278.5</v>
      </c>
      <c r="GA146" s="306"/>
      <c r="GB146" s="49">
        <v>247.57499999999891</v>
      </c>
      <c r="GC146" s="49">
        <v>532.95000000000255</v>
      </c>
      <c r="GD146" s="49">
        <v>971.625</v>
      </c>
      <c r="GE146" s="49">
        <v>918.8</v>
      </c>
      <c r="GF146" s="306"/>
      <c r="GG146" s="315">
        <v>81.625000000002728</v>
      </c>
      <c r="GH146" s="315">
        <v>206.75</v>
      </c>
      <c r="GI146" s="315">
        <v>189.75</v>
      </c>
      <c r="GJ146" s="49">
        <v>305</v>
      </c>
      <c r="GK146" s="306"/>
      <c r="GL146" s="49">
        <v>0</v>
      </c>
      <c r="GM146" s="49">
        <v>0</v>
      </c>
      <c r="GN146" s="49">
        <v>687.97499999999991</v>
      </c>
      <c r="GO146" s="49">
        <v>0</v>
      </c>
      <c r="GP146" s="306"/>
    </row>
    <row r="147" spans="1:198" ht="18">
      <c r="A147" s="40" t="s">
        <v>37</v>
      </c>
      <c r="B147" s="45">
        <f t="shared" si="4"/>
        <v>62677.525000000009</v>
      </c>
      <c r="C147" s="41"/>
      <c r="D147" s="49">
        <v>152.85000000000002</v>
      </c>
      <c r="E147" s="49">
        <v>109.95</v>
      </c>
      <c r="F147" s="49">
        <v>141.75</v>
      </c>
      <c r="G147" s="49">
        <v>294.70000000000005</v>
      </c>
      <c r="H147" s="342"/>
      <c r="I147" s="49">
        <v>39.974999999999937</v>
      </c>
      <c r="J147" s="49">
        <v>48.5</v>
      </c>
      <c r="K147" s="49">
        <v>201.29999999999998</v>
      </c>
      <c r="L147" s="49">
        <v>246.6</v>
      </c>
      <c r="M147" s="342"/>
      <c r="N147" s="49">
        <v>237.40000000000009</v>
      </c>
      <c r="O147" s="49">
        <v>81.899999999999991</v>
      </c>
      <c r="P147" s="49">
        <v>363.15000000000003</v>
      </c>
      <c r="Q147" s="573">
        <v>368.3</v>
      </c>
      <c r="R147" s="342"/>
      <c r="S147" s="298">
        <v>47.874999999999943</v>
      </c>
      <c r="T147" s="298">
        <v>113.95000000000016</v>
      </c>
      <c r="U147" s="298">
        <v>156.75</v>
      </c>
      <c r="V147" s="49">
        <v>216.1</v>
      </c>
      <c r="W147" s="342"/>
      <c r="X147" s="49">
        <v>85.099999999999966</v>
      </c>
      <c r="Y147" s="49">
        <v>113.25000000000045</v>
      </c>
      <c r="Z147" s="49">
        <v>257.70000000000005</v>
      </c>
      <c r="AA147" s="49">
        <v>365</v>
      </c>
      <c r="AB147" s="342"/>
      <c r="AC147" s="49">
        <v>242.55000000000018</v>
      </c>
      <c r="AD147" s="49">
        <v>529.45000000000073</v>
      </c>
      <c r="AE147" s="49">
        <v>518.32499999999993</v>
      </c>
      <c r="AF147" s="49">
        <v>477.79999999999995</v>
      </c>
      <c r="AG147" s="342"/>
      <c r="AH147" s="49">
        <v>264.72500000000025</v>
      </c>
      <c r="AI147" s="49">
        <v>466.90000000000009</v>
      </c>
      <c r="AJ147" s="49">
        <v>894.3</v>
      </c>
      <c r="AK147" s="49">
        <v>297.49999999999994</v>
      </c>
      <c r="AL147" s="342"/>
      <c r="AM147" s="49">
        <v>74.475000000000136</v>
      </c>
      <c r="AN147" s="49">
        <v>228.45000000000073</v>
      </c>
      <c r="AO147" s="49">
        <v>235.27499999999998</v>
      </c>
      <c r="AP147" s="49">
        <v>387.3</v>
      </c>
      <c r="AQ147" s="342"/>
      <c r="AR147" s="49">
        <v>62.049999999999955</v>
      </c>
      <c r="AS147" s="49">
        <v>105.5</v>
      </c>
      <c r="AT147" s="49">
        <v>97.125</v>
      </c>
      <c r="AU147" s="49">
        <v>282.5</v>
      </c>
      <c r="AV147" s="342"/>
      <c r="AW147" s="49">
        <v>158.96249999999986</v>
      </c>
      <c r="AX147" s="49">
        <v>398.10000000000082</v>
      </c>
      <c r="AY147" s="49">
        <v>570.22500000000002</v>
      </c>
      <c r="AZ147" s="49">
        <v>592.20000000000005</v>
      </c>
      <c r="BA147" s="342"/>
      <c r="BB147" s="49">
        <v>42.650000000000091</v>
      </c>
      <c r="BC147" s="49">
        <v>263.44999999999993</v>
      </c>
      <c r="BD147" s="49">
        <v>280.125</v>
      </c>
      <c r="BE147" s="49">
        <v>249.20000000000002</v>
      </c>
      <c r="BF147" s="342"/>
      <c r="BG147" s="49">
        <v>42.049999999999955</v>
      </c>
      <c r="BH147" s="49">
        <v>123.29999999999998</v>
      </c>
      <c r="BI147" s="49">
        <v>491.54999999999995</v>
      </c>
      <c r="BJ147" s="49">
        <v>228.7</v>
      </c>
      <c r="BK147" s="342"/>
      <c r="BL147" s="49">
        <v>45</v>
      </c>
      <c r="BM147" s="49">
        <v>70.799999999999983</v>
      </c>
      <c r="BN147" s="49">
        <v>68.25</v>
      </c>
      <c r="BO147" s="49">
        <v>389.40000000000003</v>
      </c>
      <c r="BP147" s="342"/>
      <c r="BQ147" s="49">
        <v>50.625</v>
      </c>
      <c r="BR147" s="49">
        <v>247.50000000000091</v>
      </c>
      <c r="BS147" s="49">
        <v>165.67500000000001</v>
      </c>
      <c r="BT147" s="49">
        <v>448</v>
      </c>
      <c r="BU147" s="306"/>
      <c r="BV147" s="49">
        <v>158.39999999999986</v>
      </c>
      <c r="BW147" s="49">
        <v>331.5</v>
      </c>
      <c r="BX147" s="49">
        <v>483.22499999999997</v>
      </c>
      <c r="BY147" s="49">
        <v>508.3</v>
      </c>
      <c r="BZ147" s="342"/>
      <c r="CA147" s="49">
        <v>40.774999999999636</v>
      </c>
      <c r="CB147" s="49">
        <v>176.84999999999945</v>
      </c>
      <c r="CC147" s="49">
        <v>296.10000000000002</v>
      </c>
      <c r="CD147" s="49">
        <v>616.20000000000005</v>
      </c>
      <c r="CE147" s="306"/>
      <c r="CF147" s="315">
        <v>38.749999999999545</v>
      </c>
      <c r="CG147" s="315">
        <v>184.74999999999818</v>
      </c>
      <c r="CH147" s="315">
        <v>248.02499999999998</v>
      </c>
      <c r="CI147" s="49">
        <v>460.6</v>
      </c>
      <c r="CJ147" s="306"/>
      <c r="CK147" s="49">
        <v>16.724999999999454</v>
      </c>
      <c r="CL147" s="49">
        <v>166.9</v>
      </c>
      <c r="CM147" s="49">
        <v>179.02499999999998</v>
      </c>
      <c r="CN147" s="49">
        <v>526</v>
      </c>
      <c r="CO147" s="342"/>
      <c r="CP147" s="49">
        <v>95.25</v>
      </c>
      <c r="CQ147" s="49">
        <v>200.34999999999854</v>
      </c>
      <c r="CR147" s="49">
        <v>322.04999999999995</v>
      </c>
      <c r="CS147" s="49">
        <v>552</v>
      </c>
      <c r="CT147" s="306"/>
      <c r="CU147" s="49">
        <v>102.32500000000005</v>
      </c>
      <c r="CV147" s="49">
        <v>412.09999999999854</v>
      </c>
      <c r="CW147" s="49">
        <v>762.52499999999998</v>
      </c>
      <c r="CX147" s="49">
        <v>694.69999999999993</v>
      </c>
      <c r="CY147" s="342"/>
      <c r="CZ147" s="49">
        <v>9.75</v>
      </c>
      <c r="DA147" s="49">
        <v>18</v>
      </c>
      <c r="DB147" s="49">
        <v>27.9</v>
      </c>
      <c r="DC147" s="49">
        <v>27.3</v>
      </c>
      <c r="DD147" s="306"/>
      <c r="DE147" s="49">
        <v>818.27499999999986</v>
      </c>
      <c r="DF147" s="49">
        <v>1187.8499999999995</v>
      </c>
      <c r="DG147" s="49">
        <v>2254.2749999999996</v>
      </c>
      <c r="DH147" s="298">
        <v>2839.3999999999996</v>
      </c>
      <c r="DI147" s="306"/>
      <c r="DJ147" s="298">
        <v>223.42500000000064</v>
      </c>
      <c r="DK147" s="298">
        <v>340.15000000000055</v>
      </c>
      <c r="DL147" s="298">
        <v>341.92499999999995</v>
      </c>
      <c r="DM147" s="49">
        <v>1078.9499999999998</v>
      </c>
      <c r="DN147" s="306"/>
      <c r="DO147" s="49">
        <v>68.624999999999545</v>
      </c>
      <c r="DP147" s="49">
        <v>443.54999999999927</v>
      </c>
      <c r="DQ147" s="49">
        <v>316.27499999999998</v>
      </c>
      <c r="DR147" s="49">
        <v>447.1</v>
      </c>
      <c r="DS147" s="306"/>
      <c r="DT147" s="49">
        <v>0</v>
      </c>
      <c r="DU147" s="49">
        <v>0</v>
      </c>
      <c r="DV147" s="49">
        <v>0</v>
      </c>
      <c r="DW147" s="49">
        <v>144</v>
      </c>
      <c r="DX147" s="306"/>
      <c r="DY147" s="49">
        <v>953.84999999998445</v>
      </c>
      <c r="DZ147" s="49">
        <v>2189.3499999999967</v>
      </c>
      <c r="EA147" s="49">
        <v>3563.3999999999996</v>
      </c>
      <c r="EB147" s="298">
        <v>4442.1500000000005</v>
      </c>
      <c r="EC147" s="306"/>
      <c r="ED147" s="49">
        <v>62.625000000001741</v>
      </c>
      <c r="EE147" s="49">
        <v>181.34999999999491</v>
      </c>
      <c r="EF147" s="49">
        <v>69.599999999999994</v>
      </c>
      <c r="EG147" s="49">
        <v>379.6</v>
      </c>
      <c r="EH147" s="306"/>
      <c r="EI147" s="49">
        <v>143.15000000000236</v>
      </c>
      <c r="EJ147" s="49">
        <v>125.74999999999454</v>
      </c>
      <c r="EK147" s="49">
        <v>444.97500000000002</v>
      </c>
      <c r="EL147" s="49">
        <v>326.89999999999998</v>
      </c>
      <c r="EM147" s="306"/>
      <c r="EN147" s="49">
        <v>0</v>
      </c>
      <c r="EO147" s="49">
        <v>194.44999999999527</v>
      </c>
      <c r="EP147" s="49">
        <v>297.22499999999997</v>
      </c>
      <c r="EQ147" s="49">
        <v>828.19999999999993</v>
      </c>
      <c r="ER147" s="306"/>
      <c r="ES147" s="49">
        <v>65.875000000000909</v>
      </c>
      <c r="ET147" s="49">
        <v>38.999999999994543</v>
      </c>
      <c r="EU147" s="49">
        <v>463.5</v>
      </c>
      <c r="EV147" s="49">
        <v>498.45</v>
      </c>
      <c r="EW147" s="306"/>
      <c r="EX147">
        <v>1207.6999999999998</v>
      </c>
      <c r="EY147">
        <v>2145.0999999999967</v>
      </c>
      <c r="EZ147">
        <v>1633.9499999999998</v>
      </c>
      <c r="FA147" s="414">
        <v>1996.5</v>
      </c>
      <c r="FB147" s="306"/>
      <c r="FC147" s="49">
        <v>49.625</v>
      </c>
      <c r="FD147" s="49">
        <v>6.749999999996362</v>
      </c>
      <c r="FE147" s="49">
        <v>163.42499999999998</v>
      </c>
      <c r="FF147" s="49">
        <v>501.54999999999995</v>
      </c>
      <c r="FG147" s="306"/>
      <c r="FH147" s="315">
        <v>83.800000000001091</v>
      </c>
      <c r="FI147" s="315">
        <v>128.55000000000001</v>
      </c>
      <c r="FJ147" s="315">
        <v>307.04999999999995</v>
      </c>
      <c r="FK147" s="49">
        <v>97.8</v>
      </c>
      <c r="FL147" s="306"/>
      <c r="FM147" s="315">
        <v>169.78750000000127</v>
      </c>
      <c r="FN147" s="315">
        <v>145.149999999996</v>
      </c>
      <c r="FO147" s="315">
        <v>199.57500000000002</v>
      </c>
      <c r="FP147" s="49">
        <v>151.1</v>
      </c>
      <c r="FQ147" s="306"/>
      <c r="FR147" s="49">
        <v>96.125000000001819</v>
      </c>
      <c r="FS147" s="49">
        <v>385.34999999999997</v>
      </c>
      <c r="FT147" s="49">
        <v>327.14999999999998</v>
      </c>
      <c r="FU147" s="49">
        <v>482.49999999999994</v>
      </c>
      <c r="FV147" s="306"/>
      <c r="FW147" s="49">
        <v>0</v>
      </c>
      <c r="FX147" s="49">
        <v>201.35000000000036</v>
      </c>
      <c r="FY147" s="49">
        <v>52.125</v>
      </c>
      <c r="FZ147" s="49">
        <v>687.4</v>
      </c>
      <c r="GA147" s="306"/>
      <c r="GB147" s="49">
        <v>262.62500000000728</v>
      </c>
      <c r="GC147" s="49">
        <v>483.25000000004758</v>
      </c>
      <c r="GD147" s="49">
        <v>783.07499999999993</v>
      </c>
      <c r="GE147" s="49">
        <v>1264.5999999999999</v>
      </c>
      <c r="GF147" s="306"/>
      <c r="GG147" s="315">
        <v>77.999999999999091</v>
      </c>
      <c r="GH147" s="315">
        <v>185.75</v>
      </c>
      <c r="GI147" s="315">
        <v>315</v>
      </c>
      <c r="GJ147" s="49">
        <v>280.5</v>
      </c>
      <c r="GK147" s="306"/>
      <c r="GL147" s="49">
        <v>0</v>
      </c>
      <c r="GM147" s="49">
        <v>0</v>
      </c>
      <c r="GN147" s="49">
        <v>643.65000000000009</v>
      </c>
      <c r="GO147" s="49">
        <v>0</v>
      </c>
      <c r="GP147" s="306"/>
    </row>
    <row r="148" spans="1:198" ht="18">
      <c r="A148" s="38" t="s">
        <v>143</v>
      </c>
      <c r="B148" s="45">
        <f t="shared" si="4"/>
        <v>60690.487500000032</v>
      </c>
      <c r="C148" s="41"/>
      <c r="D148" s="49">
        <v>98.399999999999991</v>
      </c>
      <c r="E148" s="49">
        <v>219.125</v>
      </c>
      <c r="F148" s="49">
        <v>297.90000000000003</v>
      </c>
      <c r="G148" s="49">
        <v>116</v>
      </c>
      <c r="H148" s="342"/>
      <c r="I148" s="49">
        <v>60.375000000000057</v>
      </c>
      <c r="J148" s="49">
        <v>32.850000000000023</v>
      </c>
      <c r="K148" s="49">
        <v>173.32499999999999</v>
      </c>
      <c r="L148" s="49">
        <v>195.8</v>
      </c>
      <c r="M148" s="342"/>
      <c r="N148" s="49">
        <v>103.2249999999998</v>
      </c>
      <c r="O148" s="49">
        <v>35.450000000000003</v>
      </c>
      <c r="P148" s="49">
        <v>337.2</v>
      </c>
      <c r="Q148" s="573">
        <v>1166.5</v>
      </c>
      <c r="R148" s="342"/>
      <c r="S148" s="298">
        <v>50.025000000000318</v>
      </c>
      <c r="T148" s="298">
        <v>74.650000000000205</v>
      </c>
      <c r="U148" s="298">
        <v>147.375</v>
      </c>
      <c r="V148" s="49">
        <v>222.1</v>
      </c>
      <c r="W148" s="342"/>
      <c r="X148" s="49">
        <v>70.600000000000136</v>
      </c>
      <c r="Y148" s="49">
        <v>151.64999999999964</v>
      </c>
      <c r="Z148" s="49">
        <v>354.59999999999997</v>
      </c>
      <c r="AA148" s="49">
        <v>323.09999999999997</v>
      </c>
      <c r="AB148" s="342"/>
      <c r="AC148" s="49">
        <v>195.75000000000023</v>
      </c>
      <c r="AD148" s="49">
        <v>443.79999999999927</v>
      </c>
      <c r="AE148" s="49">
        <v>420.97499999999997</v>
      </c>
      <c r="AF148" s="49">
        <v>289.60000000000002</v>
      </c>
      <c r="AG148" s="342"/>
      <c r="AH148" s="49">
        <v>314.05</v>
      </c>
      <c r="AI148" s="49">
        <v>272.64999999999918</v>
      </c>
      <c r="AJ148" s="49">
        <v>791.96250000000009</v>
      </c>
      <c r="AK148" s="49">
        <v>525.9</v>
      </c>
      <c r="AL148" s="342"/>
      <c r="AM148" s="49">
        <v>108.90000000000009</v>
      </c>
      <c r="AN148" s="49">
        <v>216.29999999999927</v>
      </c>
      <c r="AO148" s="49">
        <v>212.10000000000002</v>
      </c>
      <c r="AP148" s="49">
        <v>475.6</v>
      </c>
      <c r="AQ148" s="342"/>
      <c r="AR148" s="49">
        <v>77.825000000000045</v>
      </c>
      <c r="AS148" s="49">
        <v>168</v>
      </c>
      <c r="AT148" s="49">
        <v>0</v>
      </c>
      <c r="AU148" s="49">
        <v>223.5</v>
      </c>
      <c r="AV148" s="342"/>
      <c r="AW148" s="49">
        <v>149.12500000000045</v>
      </c>
      <c r="AX148" s="49">
        <v>365.99999999999955</v>
      </c>
      <c r="AY148" s="49">
        <v>594.97499999999991</v>
      </c>
      <c r="AZ148" s="49">
        <v>779.39999999999986</v>
      </c>
      <c r="BA148" s="342"/>
      <c r="BB148" s="49">
        <v>65.200000000000273</v>
      </c>
      <c r="BC148" s="49">
        <v>232.15</v>
      </c>
      <c r="BD148" s="49">
        <v>87.337500000000006</v>
      </c>
      <c r="BE148" s="49">
        <v>352.3</v>
      </c>
      <c r="BF148" s="342"/>
      <c r="BG148" s="49">
        <v>66.450000000000273</v>
      </c>
      <c r="BH148" s="49">
        <v>156.75</v>
      </c>
      <c r="BI148" s="49">
        <v>157.5</v>
      </c>
      <c r="BJ148" s="49">
        <v>186.1</v>
      </c>
      <c r="BK148" s="342"/>
      <c r="BL148" s="49">
        <v>67.500000000000455</v>
      </c>
      <c r="BM148" s="49">
        <v>69.400000000000006</v>
      </c>
      <c r="BN148" s="49">
        <v>49.5</v>
      </c>
      <c r="BO148" s="49">
        <v>282</v>
      </c>
      <c r="BP148" s="342"/>
      <c r="BQ148" s="49">
        <v>53.250000000000227</v>
      </c>
      <c r="BR148" s="49">
        <v>190.14999999999918</v>
      </c>
      <c r="BS148" s="49">
        <v>109.57499999999999</v>
      </c>
      <c r="BT148" s="49">
        <v>470</v>
      </c>
      <c r="BU148" s="306"/>
      <c r="BV148" s="49">
        <v>179.87500000000045</v>
      </c>
      <c r="BW148" s="49">
        <v>196.09999999999945</v>
      </c>
      <c r="BX148" s="49">
        <v>550.125</v>
      </c>
      <c r="BY148" s="49">
        <v>312.5</v>
      </c>
      <c r="BZ148" s="342"/>
      <c r="CA148" s="49">
        <v>55.799999999999727</v>
      </c>
      <c r="CB148" s="49">
        <v>190.84999999999991</v>
      </c>
      <c r="CC148" s="49">
        <v>11.7</v>
      </c>
      <c r="CD148" s="49">
        <v>618.29999999999995</v>
      </c>
      <c r="CE148" s="306"/>
      <c r="CF148" s="315">
        <v>55.550000000000409</v>
      </c>
      <c r="CG148" s="315">
        <v>194.65000000000055</v>
      </c>
      <c r="CH148" s="315">
        <v>276.82500000000005</v>
      </c>
      <c r="CI148" s="49">
        <v>496.5</v>
      </c>
      <c r="CJ148" s="306"/>
      <c r="CK148" s="49">
        <v>43.800000000000182</v>
      </c>
      <c r="CL148" s="49">
        <v>182.3</v>
      </c>
      <c r="CM148" s="49">
        <v>259.5</v>
      </c>
      <c r="CN148" s="49">
        <v>492.34999999999997</v>
      </c>
      <c r="CO148" s="342"/>
      <c r="CP148" s="49">
        <v>94.374999999999091</v>
      </c>
      <c r="CQ148" s="49">
        <v>208.95000000000073</v>
      </c>
      <c r="CR148" s="49">
        <v>266.85000000000002</v>
      </c>
      <c r="CS148" s="49">
        <v>417</v>
      </c>
      <c r="CT148" s="306"/>
      <c r="CU148" s="49">
        <v>137.01249999999982</v>
      </c>
      <c r="CV148" s="49">
        <v>473.050000000002</v>
      </c>
      <c r="CW148" s="49">
        <v>764.92499999999995</v>
      </c>
      <c r="CX148" s="49">
        <v>701.60000000000014</v>
      </c>
      <c r="CY148" s="342"/>
      <c r="CZ148" s="49">
        <v>8.2499999999995453</v>
      </c>
      <c r="DA148" s="49">
        <v>63.45</v>
      </c>
      <c r="DB148" s="49">
        <v>70.649999999999991</v>
      </c>
      <c r="DC148" s="49">
        <v>111.9</v>
      </c>
      <c r="DD148" s="306"/>
      <c r="DE148" s="49">
        <v>615.85000000000014</v>
      </c>
      <c r="DF148" s="49">
        <v>1091.5999999999995</v>
      </c>
      <c r="DG148" s="49">
        <v>2115.6000000000004</v>
      </c>
      <c r="DH148" s="298">
        <v>2725.1000000000004</v>
      </c>
      <c r="DI148" s="306"/>
      <c r="DJ148" s="298">
        <v>148.82499999999845</v>
      </c>
      <c r="DK148" s="298">
        <v>368.64999999999873</v>
      </c>
      <c r="DL148" s="298">
        <v>456.59999999999997</v>
      </c>
      <c r="DM148" s="49">
        <v>908.9</v>
      </c>
      <c r="DN148" s="306"/>
      <c r="DO148" s="49">
        <v>194.40000000000009</v>
      </c>
      <c r="DP148" s="49">
        <v>453.79999999999927</v>
      </c>
      <c r="DQ148" s="49">
        <v>484.42499999999995</v>
      </c>
      <c r="DR148" s="49">
        <v>265.59999999999997</v>
      </c>
      <c r="DS148" s="306"/>
      <c r="DT148" s="49">
        <v>0</v>
      </c>
      <c r="DU148" s="49">
        <v>0</v>
      </c>
      <c r="DV148" s="49">
        <v>0</v>
      </c>
      <c r="DW148" s="49">
        <v>73.2</v>
      </c>
      <c r="DX148" s="306"/>
      <c r="DY148" s="49">
        <v>1199.6000000000095</v>
      </c>
      <c r="DZ148" s="49">
        <v>1890.8500000000004</v>
      </c>
      <c r="EA148" s="49">
        <v>3767.4000000000005</v>
      </c>
      <c r="EB148" s="298">
        <v>3130.6000000000008</v>
      </c>
      <c r="EC148" s="306"/>
      <c r="ED148" s="49">
        <v>90.375000000000909</v>
      </c>
      <c r="EE148" s="49">
        <v>135.35000000000036</v>
      </c>
      <c r="EF148" s="49">
        <v>27.299999999999997</v>
      </c>
      <c r="EG148" s="49">
        <v>478.80000000000007</v>
      </c>
      <c r="EH148" s="306"/>
      <c r="EI148" s="49">
        <v>108.95000000000073</v>
      </c>
      <c r="EJ148" s="49">
        <v>351.24999999999818</v>
      </c>
      <c r="EK148" s="49">
        <v>479.02499999999998</v>
      </c>
      <c r="EL148" s="49">
        <v>428.4</v>
      </c>
      <c r="EM148" s="306"/>
      <c r="EN148" s="49">
        <v>0</v>
      </c>
      <c r="EO148" s="49">
        <v>185.40000000000146</v>
      </c>
      <c r="EP148" s="49">
        <v>292.87499999999994</v>
      </c>
      <c r="EQ148" s="49">
        <v>243.6</v>
      </c>
      <c r="ER148" s="306"/>
      <c r="ES148" s="49">
        <v>62.775000000001455</v>
      </c>
      <c r="ET148" s="49">
        <v>54.649999999997817</v>
      </c>
      <c r="EU148" s="49">
        <v>302.8125</v>
      </c>
      <c r="EV148" s="49">
        <v>235.2</v>
      </c>
      <c r="EW148" s="306"/>
      <c r="EX148">
        <v>1114.9375</v>
      </c>
      <c r="EY148">
        <v>1812.0500000000011</v>
      </c>
      <c r="EZ148">
        <v>2631.4500000000003</v>
      </c>
      <c r="FA148" s="414">
        <v>1158.4000000000001</v>
      </c>
      <c r="FB148" s="306"/>
      <c r="FC148" s="49">
        <v>44.450000000001637</v>
      </c>
      <c r="FD148" s="49">
        <v>93.799999999999272</v>
      </c>
      <c r="FE148" s="49">
        <v>177.75</v>
      </c>
      <c r="FF148" s="49">
        <v>0</v>
      </c>
      <c r="FG148" s="306"/>
      <c r="FH148" s="315">
        <v>69.000000000000909</v>
      </c>
      <c r="FI148" s="315">
        <v>192.4</v>
      </c>
      <c r="FJ148" s="315">
        <v>409.65000000000003</v>
      </c>
      <c r="FK148" s="49">
        <v>118</v>
      </c>
      <c r="FL148" s="306"/>
      <c r="FM148" s="315">
        <v>82.450000000000728</v>
      </c>
      <c r="FN148" s="315">
        <v>136.60000000000036</v>
      </c>
      <c r="FO148" s="315">
        <v>181.12500000000003</v>
      </c>
      <c r="FP148" s="49">
        <v>329.3</v>
      </c>
      <c r="FQ148" s="306"/>
      <c r="FR148" s="49">
        <v>107.22500000000127</v>
      </c>
      <c r="FS148" s="49">
        <v>186</v>
      </c>
      <c r="FT148" s="49">
        <v>437.47500000000002</v>
      </c>
      <c r="FU148" s="49">
        <v>604.1</v>
      </c>
      <c r="FV148" s="306"/>
      <c r="FW148" s="49">
        <v>0</v>
      </c>
      <c r="FX148" s="49">
        <v>243.79999999999927</v>
      </c>
      <c r="FY148" s="49">
        <v>273.375</v>
      </c>
      <c r="FZ148" s="49">
        <v>944.25</v>
      </c>
      <c r="GA148" s="306"/>
      <c r="GB148" s="49">
        <v>275.97500000000673</v>
      </c>
      <c r="GC148" s="49">
        <v>548.9500000000146</v>
      </c>
      <c r="GD148" s="49">
        <v>820.5</v>
      </c>
      <c r="GE148" s="49">
        <v>1499.6999999999998</v>
      </c>
      <c r="GF148" s="306"/>
      <c r="GG148" s="315">
        <v>106.125</v>
      </c>
      <c r="GH148" s="315">
        <v>240.25</v>
      </c>
      <c r="GI148" s="315">
        <v>288.375</v>
      </c>
      <c r="GJ148" s="49">
        <v>494.5</v>
      </c>
      <c r="GK148" s="306"/>
      <c r="GL148" s="49">
        <v>0</v>
      </c>
      <c r="GM148" s="49">
        <v>0</v>
      </c>
      <c r="GN148" s="49">
        <v>814.19999999999993</v>
      </c>
      <c r="GO148" s="49">
        <v>0</v>
      </c>
      <c r="GP148" s="306"/>
    </row>
    <row r="149" spans="1:198" ht="18">
      <c r="A149" s="38" t="s">
        <v>3173</v>
      </c>
      <c r="B149" s="45">
        <f t="shared" si="4"/>
        <v>22720.624999999996</v>
      </c>
      <c r="C149" s="41"/>
      <c r="D149" s="49">
        <v>0</v>
      </c>
      <c r="E149" s="49">
        <v>0</v>
      </c>
      <c r="F149" s="49">
        <v>320.54999999999995</v>
      </c>
      <c r="G149" s="49">
        <v>179.60000000000002</v>
      </c>
      <c r="H149" s="342"/>
      <c r="I149" s="49">
        <v>0</v>
      </c>
      <c r="J149" s="49">
        <v>0</v>
      </c>
      <c r="K149" s="49">
        <v>288.375</v>
      </c>
      <c r="L149" s="49">
        <v>257</v>
      </c>
      <c r="M149" s="342"/>
      <c r="N149" s="49">
        <v>0</v>
      </c>
      <c r="O149" s="49">
        <v>0</v>
      </c>
      <c r="P149" s="49">
        <v>473.09999999999997</v>
      </c>
      <c r="Q149" s="573">
        <v>501.59999999999997</v>
      </c>
      <c r="R149" s="342"/>
      <c r="S149" s="298">
        <v>0</v>
      </c>
      <c r="T149" s="298">
        <v>0</v>
      </c>
      <c r="U149" s="298">
        <v>0</v>
      </c>
      <c r="V149" s="49">
        <v>183.6</v>
      </c>
      <c r="W149" s="342"/>
      <c r="X149" s="49">
        <v>0</v>
      </c>
      <c r="Y149" s="49">
        <v>0</v>
      </c>
      <c r="Z149" s="49">
        <v>0</v>
      </c>
      <c r="AA149" s="49">
        <v>255.7</v>
      </c>
      <c r="AB149" s="342"/>
      <c r="AC149" s="49">
        <v>0</v>
      </c>
      <c r="AD149" s="49">
        <v>0</v>
      </c>
      <c r="AE149" s="49">
        <v>0</v>
      </c>
      <c r="AF149" s="49">
        <v>686.99999999999989</v>
      </c>
      <c r="AG149" s="342"/>
      <c r="AH149" s="49">
        <v>0</v>
      </c>
      <c r="AI149" s="49">
        <v>0</v>
      </c>
      <c r="AJ149" s="49">
        <v>0</v>
      </c>
      <c r="AK149" s="49">
        <v>182.20000000000002</v>
      </c>
      <c r="AL149" s="342"/>
      <c r="AM149" s="49">
        <v>0</v>
      </c>
      <c r="AN149" s="49">
        <v>0</v>
      </c>
      <c r="AO149" s="49">
        <v>0</v>
      </c>
      <c r="AP149" s="49">
        <v>393.09999999999997</v>
      </c>
      <c r="AQ149" s="342"/>
      <c r="AR149" s="49">
        <v>0</v>
      </c>
      <c r="AS149" s="49">
        <v>0</v>
      </c>
      <c r="AT149" s="49">
        <v>0</v>
      </c>
      <c r="AU149" s="49">
        <v>111.10000000000001</v>
      </c>
      <c r="AV149" s="342"/>
      <c r="AW149" s="49">
        <v>0</v>
      </c>
      <c r="AX149" s="49">
        <v>0</v>
      </c>
      <c r="AY149" s="49">
        <v>0</v>
      </c>
      <c r="AZ149" s="49">
        <v>80.2</v>
      </c>
      <c r="BA149" s="342"/>
      <c r="BB149" s="49">
        <v>0</v>
      </c>
      <c r="BC149" s="49">
        <v>0</v>
      </c>
      <c r="BD149" s="49">
        <v>0</v>
      </c>
      <c r="BE149" s="49">
        <v>328.30000000000007</v>
      </c>
      <c r="BF149" s="342"/>
      <c r="BG149" s="49">
        <v>0</v>
      </c>
      <c r="BH149" s="49">
        <v>0</v>
      </c>
      <c r="BI149" s="49">
        <v>0</v>
      </c>
      <c r="BJ149" s="49">
        <v>240.9</v>
      </c>
      <c r="BK149" s="342"/>
      <c r="BL149" s="49">
        <v>0</v>
      </c>
      <c r="BM149" s="49">
        <v>0</v>
      </c>
      <c r="BN149" s="49">
        <v>0</v>
      </c>
      <c r="BO149" s="49">
        <v>324.2</v>
      </c>
      <c r="BP149" s="342"/>
      <c r="BQ149" s="49">
        <v>0</v>
      </c>
      <c r="BR149" s="49">
        <v>0</v>
      </c>
      <c r="BS149" s="49">
        <v>0</v>
      </c>
      <c r="BT149" s="49">
        <v>498.2</v>
      </c>
      <c r="BU149" s="306"/>
      <c r="BV149" s="49">
        <v>0</v>
      </c>
      <c r="BW149" s="49">
        <v>0</v>
      </c>
      <c r="BX149" s="49">
        <v>0</v>
      </c>
      <c r="BY149" s="49">
        <v>454.09999999999997</v>
      </c>
      <c r="BZ149" s="342"/>
      <c r="CA149" s="49">
        <v>0</v>
      </c>
      <c r="CB149" s="49">
        <v>0</v>
      </c>
      <c r="CC149" s="49">
        <v>0</v>
      </c>
      <c r="CD149" s="49">
        <v>461.2</v>
      </c>
      <c r="CE149" s="306"/>
      <c r="CF149" s="315">
        <v>0</v>
      </c>
      <c r="CG149" s="315">
        <v>0</v>
      </c>
      <c r="CH149" s="315">
        <v>0</v>
      </c>
      <c r="CI149" s="49">
        <v>466.79999999999995</v>
      </c>
      <c r="CJ149" s="306"/>
      <c r="CK149" s="49">
        <v>0</v>
      </c>
      <c r="CL149" s="49">
        <v>0</v>
      </c>
      <c r="CM149" s="49">
        <v>0</v>
      </c>
      <c r="CN149" s="49">
        <v>423.3</v>
      </c>
      <c r="CO149" s="342"/>
      <c r="CP149" s="49">
        <v>0</v>
      </c>
      <c r="CQ149" s="49">
        <v>0</v>
      </c>
      <c r="CR149" s="49">
        <v>0</v>
      </c>
      <c r="CS149" s="49">
        <v>484.2</v>
      </c>
      <c r="CT149" s="306"/>
      <c r="CU149" s="49">
        <v>0</v>
      </c>
      <c r="CV149" s="49">
        <v>0</v>
      </c>
      <c r="CW149" s="49">
        <v>0</v>
      </c>
      <c r="CX149" s="49">
        <v>196.3</v>
      </c>
      <c r="CY149" s="342"/>
      <c r="CZ149" s="49">
        <v>0</v>
      </c>
      <c r="DA149" s="49">
        <v>0</v>
      </c>
      <c r="DB149" s="49">
        <v>0</v>
      </c>
      <c r="DC149" s="49">
        <v>134.80000000000001</v>
      </c>
      <c r="DD149" s="306"/>
      <c r="DE149" s="49">
        <v>0</v>
      </c>
      <c r="DF149" s="49">
        <v>0</v>
      </c>
      <c r="DG149" s="49">
        <v>0</v>
      </c>
      <c r="DH149" s="298">
        <v>1684</v>
      </c>
      <c r="DI149" s="306"/>
      <c r="DJ149" s="298">
        <v>0</v>
      </c>
      <c r="DK149" s="298">
        <v>0</v>
      </c>
      <c r="DL149" s="298">
        <v>0</v>
      </c>
      <c r="DM149" s="49">
        <v>1255.9000000000001</v>
      </c>
      <c r="DN149" s="306"/>
      <c r="DO149" s="49">
        <v>0</v>
      </c>
      <c r="DP149" s="49">
        <v>0</v>
      </c>
      <c r="DQ149" s="49">
        <v>0</v>
      </c>
      <c r="DR149" s="49">
        <v>393.8</v>
      </c>
      <c r="DS149" s="306"/>
      <c r="DT149" s="49">
        <v>0</v>
      </c>
      <c r="DU149" s="49">
        <v>0</v>
      </c>
      <c r="DV149" s="49">
        <v>0</v>
      </c>
      <c r="DW149" s="49">
        <v>107.7</v>
      </c>
      <c r="DX149" s="306"/>
      <c r="DY149" s="49">
        <v>0</v>
      </c>
      <c r="DZ149" s="49">
        <v>0</v>
      </c>
      <c r="EA149" s="49">
        <v>0</v>
      </c>
      <c r="EB149" s="298">
        <v>5239.2000000000016</v>
      </c>
      <c r="EC149" s="306"/>
      <c r="ED149" s="49">
        <v>0</v>
      </c>
      <c r="EE149" s="49">
        <v>0</v>
      </c>
      <c r="EF149" s="49">
        <v>0</v>
      </c>
      <c r="EG149" s="49">
        <v>176.5</v>
      </c>
      <c r="EH149" s="306"/>
      <c r="EI149" s="49">
        <v>0</v>
      </c>
      <c r="EJ149" s="49">
        <v>0</v>
      </c>
      <c r="EK149" s="49">
        <v>0</v>
      </c>
      <c r="EL149" s="49">
        <v>173.20000000000005</v>
      </c>
      <c r="EM149" s="306"/>
      <c r="EN149" s="49">
        <v>0</v>
      </c>
      <c r="EO149" s="49">
        <v>0</v>
      </c>
      <c r="EP149" s="49">
        <v>0</v>
      </c>
      <c r="EQ149" s="49">
        <v>504.59999999999997</v>
      </c>
      <c r="ER149" s="306"/>
      <c r="ES149" s="49">
        <v>0</v>
      </c>
      <c r="ET149" s="49">
        <v>0</v>
      </c>
      <c r="EU149" s="49">
        <v>0</v>
      </c>
      <c r="EV149" s="49">
        <v>319.90000000000003</v>
      </c>
      <c r="EW149" s="306"/>
      <c r="EX149">
        <v>0</v>
      </c>
      <c r="EY149">
        <v>0</v>
      </c>
      <c r="EZ149">
        <v>0</v>
      </c>
      <c r="FA149" s="414">
        <v>1871.8999999999996</v>
      </c>
      <c r="FB149" s="306"/>
      <c r="FC149" s="49">
        <v>0</v>
      </c>
      <c r="FD149" s="49">
        <v>0</v>
      </c>
      <c r="FE149" s="49">
        <v>0</v>
      </c>
      <c r="FF149" s="49">
        <v>249.8</v>
      </c>
      <c r="FG149" s="306"/>
      <c r="FH149" s="315">
        <v>0</v>
      </c>
      <c r="FI149" s="315">
        <v>0</v>
      </c>
      <c r="FJ149" s="315">
        <v>0</v>
      </c>
      <c r="FK149" s="49">
        <v>259.60000000000002</v>
      </c>
      <c r="FL149" s="306"/>
      <c r="FM149" s="315">
        <v>0</v>
      </c>
      <c r="FN149" s="315">
        <v>0</v>
      </c>
      <c r="FO149" s="315">
        <v>0</v>
      </c>
      <c r="FP149" s="49">
        <v>216.3</v>
      </c>
      <c r="FQ149" s="306"/>
      <c r="FR149" s="49">
        <v>0</v>
      </c>
      <c r="FS149" s="49">
        <v>0</v>
      </c>
      <c r="FT149" s="49">
        <v>0</v>
      </c>
      <c r="FU149" s="49">
        <v>539.4</v>
      </c>
      <c r="FV149" s="306"/>
      <c r="FW149" s="49">
        <v>0</v>
      </c>
      <c r="FX149" s="49">
        <v>0</v>
      </c>
      <c r="FY149" s="49">
        <v>0</v>
      </c>
      <c r="FZ149" s="49">
        <v>128.60000000000002</v>
      </c>
      <c r="GA149" s="306"/>
      <c r="GB149" s="49">
        <v>0</v>
      </c>
      <c r="GC149" s="49">
        <v>0</v>
      </c>
      <c r="GD149" s="49">
        <v>0</v>
      </c>
      <c r="GE149" s="49">
        <v>1349.8</v>
      </c>
      <c r="GF149" s="306"/>
      <c r="GG149" s="315">
        <v>0</v>
      </c>
      <c r="GH149" s="315">
        <v>0</v>
      </c>
      <c r="GI149" s="315">
        <v>0</v>
      </c>
      <c r="GJ149" s="49">
        <v>325</v>
      </c>
      <c r="GK149" s="306"/>
      <c r="GL149" s="49">
        <v>0</v>
      </c>
      <c r="GM149" s="49">
        <v>0</v>
      </c>
      <c r="GN149" s="49">
        <v>0</v>
      </c>
      <c r="GO149" s="49">
        <v>0</v>
      </c>
      <c r="GP149" s="306"/>
    </row>
    <row r="150" spans="1:198" ht="18">
      <c r="A150" s="38" t="s">
        <v>3836</v>
      </c>
      <c r="B150" s="45">
        <f t="shared" si="4"/>
        <v>793.2</v>
      </c>
      <c r="C150" s="41"/>
      <c r="D150" s="49">
        <v>0</v>
      </c>
      <c r="E150" s="49">
        <v>0</v>
      </c>
      <c r="F150" s="49">
        <v>0</v>
      </c>
      <c r="G150" s="49">
        <v>253.10000000000002</v>
      </c>
      <c r="H150" s="342"/>
      <c r="I150" s="49">
        <v>0</v>
      </c>
      <c r="J150" s="49">
        <v>0</v>
      </c>
      <c r="K150" s="49">
        <v>0</v>
      </c>
      <c r="L150" s="49">
        <v>225.20000000000002</v>
      </c>
      <c r="M150" s="342"/>
      <c r="N150" s="49">
        <v>0</v>
      </c>
      <c r="O150" s="49">
        <v>0</v>
      </c>
      <c r="P150" s="49">
        <v>0</v>
      </c>
      <c r="Q150" s="573">
        <v>314.90000000000003</v>
      </c>
      <c r="R150" s="342"/>
      <c r="S150" s="49">
        <v>0</v>
      </c>
      <c r="T150" s="49">
        <v>0</v>
      </c>
      <c r="U150" s="49">
        <v>0</v>
      </c>
      <c r="V150" s="49">
        <v>0</v>
      </c>
      <c r="W150" s="342"/>
      <c r="X150" s="49">
        <v>0</v>
      </c>
      <c r="Y150" s="49">
        <v>0</v>
      </c>
      <c r="Z150" s="49">
        <v>0</v>
      </c>
      <c r="AA150" s="49">
        <v>0</v>
      </c>
      <c r="AB150" s="342"/>
      <c r="AC150" s="49">
        <v>0</v>
      </c>
      <c r="AD150" s="49">
        <v>0</v>
      </c>
      <c r="AE150" s="49">
        <v>0</v>
      </c>
      <c r="AF150" s="49">
        <v>0</v>
      </c>
      <c r="AG150" s="342"/>
      <c r="AH150" s="49">
        <v>0</v>
      </c>
      <c r="AI150" s="49">
        <v>0</v>
      </c>
      <c r="AJ150" s="49">
        <v>0</v>
      </c>
      <c r="AK150" s="49">
        <v>0</v>
      </c>
      <c r="AL150" s="342"/>
      <c r="AM150" s="49">
        <v>0</v>
      </c>
      <c r="AN150" s="49">
        <v>0</v>
      </c>
      <c r="AO150" s="49">
        <v>0</v>
      </c>
      <c r="AP150" s="49">
        <v>0</v>
      </c>
      <c r="AQ150" s="342"/>
      <c r="AR150" s="49">
        <v>0</v>
      </c>
      <c r="AS150" s="49">
        <v>0</v>
      </c>
      <c r="AT150" s="49">
        <v>0</v>
      </c>
      <c r="AU150" s="49">
        <v>0</v>
      </c>
      <c r="AV150" s="342"/>
      <c r="AW150" s="49">
        <v>0</v>
      </c>
      <c r="AX150" s="49">
        <v>0</v>
      </c>
      <c r="AY150" s="49">
        <v>0</v>
      </c>
      <c r="AZ150" s="49">
        <v>0</v>
      </c>
      <c r="BA150" s="342"/>
      <c r="BB150" s="49">
        <v>0</v>
      </c>
      <c r="BC150" s="49">
        <v>0</v>
      </c>
      <c r="BD150" s="49">
        <v>0</v>
      </c>
      <c r="BE150" s="49">
        <v>0</v>
      </c>
      <c r="BF150" s="342"/>
      <c r="BG150" s="49">
        <v>0</v>
      </c>
      <c r="BH150" s="49">
        <v>0</v>
      </c>
      <c r="BI150" s="49">
        <v>0</v>
      </c>
      <c r="BJ150" s="49">
        <v>0</v>
      </c>
      <c r="BK150" s="342"/>
      <c r="BL150" s="49">
        <v>0</v>
      </c>
      <c r="BM150" s="49">
        <v>0</v>
      </c>
      <c r="BN150" s="49">
        <v>0</v>
      </c>
      <c r="BO150" s="49">
        <v>0</v>
      </c>
      <c r="BP150" s="342"/>
      <c r="BQ150" s="49">
        <v>0</v>
      </c>
      <c r="BR150" s="49">
        <v>0</v>
      </c>
      <c r="BS150" s="49">
        <v>0</v>
      </c>
      <c r="BT150" s="49">
        <v>0</v>
      </c>
      <c r="BU150" s="306"/>
      <c r="BV150" s="49">
        <v>0</v>
      </c>
      <c r="BW150" s="49">
        <v>0</v>
      </c>
      <c r="BX150" s="49">
        <v>0</v>
      </c>
      <c r="BY150" s="49">
        <v>0</v>
      </c>
      <c r="BZ150" s="342"/>
      <c r="CA150" s="49">
        <v>0</v>
      </c>
      <c r="CB150" s="49">
        <v>0</v>
      </c>
      <c r="CC150" s="49">
        <v>0</v>
      </c>
      <c r="CD150" s="49">
        <v>0</v>
      </c>
      <c r="CE150" s="306"/>
      <c r="CF150" s="49">
        <v>0</v>
      </c>
      <c r="CG150" s="49">
        <v>0</v>
      </c>
      <c r="CH150" s="49">
        <v>0</v>
      </c>
      <c r="CI150" s="49">
        <v>0</v>
      </c>
      <c r="CJ150" s="306"/>
      <c r="CK150" s="49">
        <v>0</v>
      </c>
      <c r="CL150" s="49">
        <v>0</v>
      </c>
      <c r="CM150" s="49">
        <v>0</v>
      </c>
      <c r="CN150" s="49">
        <v>0</v>
      </c>
      <c r="CO150" s="342"/>
      <c r="CP150" s="49">
        <v>0</v>
      </c>
      <c r="CQ150" s="49">
        <v>0</v>
      </c>
      <c r="CR150" s="49">
        <v>0</v>
      </c>
      <c r="CS150" s="49">
        <v>0</v>
      </c>
      <c r="CT150" s="306"/>
      <c r="CU150" s="49">
        <v>0</v>
      </c>
      <c r="CV150" s="49">
        <v>0</v>
      </c>
      <c r="CW150" s="49">
        <v>0</v>
      </c>
      <c r="CX150" s="49">
        <v>0</v>
      </c>
      <c r="CY150" s="342"/>
      <c r="CZ150" s="49">
        <v>0</v>
      </c>
      <c r="DA150" s="49">
        <v>0</v>
      </c>
      <c r="DB150" s="49">
        <v>0</v>
      </c>
      <c r="DC150" s="49">
        <v>0</v>
      </c>
      <c r="DD150" s="306"/>
      <c r="DE150" s="49">
        <v>0</v>
      </c>
      <c r="DF150" s="49">
        <v>0</v>
      </c>
      <c r="DG150" s="49">
        <v>0</v>
      </c>
      <c r="DH150" s="49">
        <v>0</v>
      </c>
      <c r="DI150" s="306"/>
      <c r="DJ150" s="49">
        <v>0</v>
      </c>
      <c r="DK150" s="49">
        <v>0</v>
      </c>
      <c r="DL150" s="49">
        <v>0</v>
      </c>
      <c r="DM150" s="49">
        <v>0</v>
      </c>
      <c r="DN150" s="306"/>
      <c r="DO150" s="49">
        <v>0</v>
      </c>
      <c r="DP150" s="49">
        <v>0</v>
      </c>
      <c r="DQ150" s="49">
        <v>0</v>
      </c>
      <c r="DR150" s="49">
        <v>0</v>
      </c>
      <c r="DS150" s="306"/>
      <c r="DT150" s="49">
        <v>0</v>
      </c>
      <c r="DU150" s="49">
        <v>0</v>
      </c>
      <c r="DV150" s="49">
        <v>0</v>
      </c>
      <c r="DW150" s="49">
        <v>0</v>
      </c>
      <c r="DX150" s="306"/>
      <c r="DY150" s="49">
        <v>0</v>
      </c>
      <c r="DZ150" s="49">
        <v>0</v>
      </c>
      <c r="EA150" s="49">
        <v>0</v>
      </c>
      <c r="EB150" s="49">
        <v>0</v>
      </c>
      <c r="EC150" s="306"/>
      <c r="ED150" s="49">
        <v>0</v>
      </c>
      <c r="EE150" s="49">
        <v>0</v>
      </c>
      <c r="EF150" s="49">
        <v>0</v>
      </c>
      <c r="EG150" s="49">
        <v>0</v>
      </c>
      <c r="EH150" s="306"/>
      <c r="EI150" s="49">
        <v>0</v>
      </c>
      <c r="EJ150" s="49">
        <v>0</v>
      </c>
      <c r="EK150" s="49">
        <v>0</v>
      </c>
      <c r="EL150" s="49">
        <v>0</v>
      </c>
      <c r="EM150" s="306"/>
      <c r="EN150" s="49">
        <v>0</v>
      </c>
      <c r="EO150" s="49">
        <v>0</v>
      </c>
      <c r="EP150" s="49">
        <v>0</v>
      </c>
      <c r="EQ150" s="49">
        <v>0</v>
      </c>
      <c r="ER150" s="306"/>
      <c r="ES150" s="49">
        <v>0</v>
      </c>
      <c r="ET150" s="49">
        <v>0</v>
      </c>
      <c r="EU150" s="49">
        <v>0</v>
      </c>
      <c r="EV150" s="49">
        <v>0</v>
      </c>
      <c r="EW150" s="306"/>
      <c r="EX150" s="49">
        <v>0</v>
      </c>
      <c r="EY150" s="49">
        <v>0</v>
      </c>
      <c r="EZ150" s="49">
        <v>0</v>
      </c>
      <c r="FA150" s="49">
        <v>0</v>
      </c>
      <c r="FB150" s="306"/>
      <c r="FC150" s="49">
        <v>0</v>
      </c>
      <c r="FD150" s="49">
        <v>0</v>
      </c>
      <c r="FE150" s="49">
        <v>0</v>
      </c>
      <c r="FF150" s="49">
        <v>0</v>
      </c>
      <c r="FG150" s="306"/>
      <c r="FH150" s="49">
        <v>0</v>
      </c>
      <c r="FI150" s="49">
        <v>0</v>
      </c>
      <c r="FJ150" s="49">
        <v>0</v>
      </c>
      <c r="FK150" s="49">
        <v>0</v>
      </c>
      <c r="FL150" s="306"/>
      <c r="FM150" s="49">
        <v>0</v>
      </c>
      <c r="FN150" s="49">
        <v>0</v>
      </c>
      <c r="FO150" s="49">
        <v>0</v>
      </c>
      <c r="FP150" s="49">
        <v>0</v>
      </c>
      <c r="FQ150" s="306"/>
      <c r="FR150" s="49">
        <v>0</v>
      </c>
      <c r="FS150" s="49">
        <v>0</v>
      </c>
      <c r="FT150" s="49">
        <v>0</v>
      </c>
      <c r="FU150" s="49">
        <v>0</v>
      </c>
      <c r="FV150" s="306"/>
      <c r="FW150" s="49">
        <v>0</v>
      </c>
      <c r="FX150" s="49">
        <v>0</v>
      </c>
      <c r="FY150" s="49">
        <v>0</v>
      </c>
      <c r="FZ150" s="49">
        <v>0</v>
      </c>
      <c r="GA150" s="306"/>
      <c r="GB150" s="49">
        <v>0</v>
      </c>
      <c r="GC150" s="49">
        <v>0</v>
      </c>
      <c r="GD150" s="49">
        <v>0</v>
      </c>
      <c r="GE150" s="49">
        <v>0</v>
      </c>
      <c r="GF150" s="306"/>
      <c r="GG150" s="49">
        <v>0</v>
      </c>
      <c r="GH150" s="49">
        <v>0</v>
      </c>
      <c r="GI150" s="49">
        <v>0</v>
      </c>
      <c r="GJ150" s="49">
        <v>0</v>
      </c>
      <c r="GK150" s="306"/>
      <c r="GL150" s="49">
        <v>0</v>
      </c>
      <c r="GM150" s="49">
        <v>0</v>
      </c>
      <c r="GN150" s="49">
        <v>0</v>
      </c>
      <c r="GO150" s="49">
        <v>0</v>
      </c>
      <c r="GP150" s="306"/>
    </row>
    <row r="151" spans="1:198" ht="18">
      <c r="A151" s="38" t="s">
        <v>3846</v>
      </c>
      <c r="B151" s="45">
        <f t="shared" si="4"/>
        <v>1184.5</v>
      </c>
      <c r="C151" s="41"/>
      <c r="D151" s="49">
        <v>0</v>
      </c>
      <c r="E151" s="49">
        <v>0</v>
      </c>
      <c r="F151" s="49">
        <v>0</v>
      </c>
      <c r="G151" s="49">
        <v>293.40000000000003</v>
      </c>
      <c r="H151" s="342"/>
      <c r="I151" s="49">
        <v>0</v>
      </c>
      <c r="J151" s="49">
        <v>0</v>
      </c>
      <c r="K151" s="49">
        <v>0</v>
      </c>
      <c r="L151" s="49">
        <v>405.8</v>
      </c>
      <c r="M151" s="342"/>
      <c r="N151" s="49">
        <v>0</v>
      </c>
      <c r="O151" s="49">
        <v>0</v>
      </c>
      <c r="P151" s="49">
        <v>0</v>
      </c>
      <c r="Q151" s="573">
        <v>485.3</v>
      </c>
      <c r="R151" s="342"/>
      <c r="S151" s="49">
        <v>0</v>
      </c>
      <c r="T151" s="49">
        <v>0</v>
      </c>
      <c r="U151" s="49">
        <v>0</v>
      </c>
      <c r="V151" s="49">
        <v>0</v>
      </c>
      <c r="W151" s="342"/>
      <c r="X151" s="49">
        <v>0</v>
      </c>
      <c r="Y151" s="49">
        <v>0</v>
      </c>
      <c r="Z151" s="49">
        <v>0</v>
      </c>
      <c r="AA151" s="49">
        <v>0</v>
      </c>
      <c r="AB151" s="342"/>
      <c r="AC151" s="49">
        <v>0</v>
      </c>
      <c r="AD151" s="49">
        <v>0</v>
      </c>
      <c r="AE151" s="49">
        <v>0</v>
      </c>
      <c r="AF151" s="49">
        <v>0</v>
      </c>
      <c r="AG151" s="342"/>
      <c r="AH151" s="49">
        <v>0</v>
      </c>
      <c r="AI151" s="49">
        <v>0</v>
      </c>
      <c r="AJ151" s="49">
        <v>0</v>
      </c>
      <c r="AK151" s="49">
        <v>0</v>
      </c>
      <c r="AL151" s="342"/>
      <c r="AM151" s="49">
        <v>0</v>
      </c>
      <c r="AN151" s="49">
        <v>0</v>
      </c>
      <c r="AO151" s="49">
        <v>0</v>
      </c>
      <c r="AP151" s="49">
        <v>0</v>
      </c>
      <c r="AQ151" s="342"/>
      <c r="AR151" s="49">
        <v>0</v>
      </c>
      <c r="AS151" s="49">
        <v>0</v>
      </c>
      <c r="AT151" s="49">
        <v>0</v>
      </c>
      <c r="AU151" s="49">
        <v>0</v>
      </c>
      <c r="AV151" s="342"/>
      <c r="AW151" s="49">
        <v>0</v>
      </c>
      <c r="AX151" s="49">
        <v>0</v>
      </c>
      <c r="AY151" s="49">
        <v>0</v>
      </c>
      <c r="AZ151" s="49">
        <v>0</v>
      </c>
      <c r="BA151" s="342"/>
      <c r="BB151" s="49">
        <v>0</v>
      </c>
      <c r="BC151" s="49">
        <v>0</v>
      </c>
      <c r="BD151" s="49">
        <v>0</v>
      </c>
      <c r="BE151" s="49">
        <v>0</v>
      </c>
      <c r="BF151" s="342"/>
      <c r="BG151" s="49">
        <v>0</v>
      </c>
      <c r="BH151" s="49">
        <v>0</v>
      </c>
      <c r="BI151" s="49">
        <v>0</v>
      </c>
      <c r="BJ151" s="49">
        <v>0</v>
      </c>
      <c r="BK151" s="342"/>
      <c r="BL151" s="49">
        <v>0</v>
      </c>
      <c r="BM151" s="49">
        <v>0</v>
      </c>
      <c r="BN151" s="49">
        <v>0</v>
      </c>
      <c r="BO151" s="49">
        <v>0</v>
      </c>
      <c r="BP151" s="342"/>
      <c r="BQ151" s="49">
        <v>0</v>
      </c>
      <c r="BR151" s="49">
        <v>0</v>
      </c>
      <c r="BS151" s="49">
        <v>0</v>
      </c>
      <c r="BT151" s="49">
        <v>0</v>
      </c>
      <c r="BU151" s="306"/>
      <c r="BV151" s="49">
        <v>0</v>
      </c>
      <c r="BW151" s="49">
        <v>0</v>
      </c>
      <c r="BX151" s="49">
        <v>0</v>
      </c>
      <c r="BY151" s="49">
        <v>0</v>
      </c>
      <c r="BZ151" s="342"/>
      <c r="CA151" s="49">
        <v>0</v>
      </c>
      <c r="CB151" s="49">
        <v>0</v>
      </c>
      <c r="CC151" s="49">
        <v>0</v>
      </c>
      <c r="CD151" s="49">
        <v>0</v>
      </c>
      <c r="CE151" s="306"/>
      <c r="CF151" s="49">
        <v>0</v>
      </c>
      <c r="CG151" s="49">
        <v>0</v>
      </c>
      <c r="CH151" s="49">
        <v>0</v>
      </c>
      <c r="CI151" s="49">
        <v>0</v>
      </c>
      <c r="CJ151" s="306"/>
      <c r="CK151" s="49">
        <v>0</v>
      </c>
      <c r="CL151" s="49">
        <v>0</v>
      </c>
      <c r="CM151" s="49">
        <v>0</v>
      </c>
      <c r="CN151" s="49">
        <v>0</v>
      </c>
      <c r="CO151" s="342"/>
      <c r="CP151" s="49">
        <v>0</v>
      </c>
      <c r="CQ151" s="49">
        <v>0</v>
      </c>
      <c r="CR151" s="49">
        <v>0</v>
      </c>
      <c r="CS151" s="49">
        <v>0</v>
      </c>
      <c r="CT151" s="306"/>
      <c r="CU151" s="49">
        <v>0</v>
      </c>
      <c r="CV151" s="49">
        <v>0</v>
      </c>
      <c r="CW151" s="49">
        <v>0</v>
      </c>
      <c r="CX151" s="49">
        <v>0</v>
      </c>
      <c r="CY151" s="342"/>
      <c r="CZ151" s="49">
        <v>0</v>
      </c>
      <c r="DA151" s="49">
        <v>0</v>
      </c>
      <c r="DB151" s="49">
        <v>0</v>
      </c>
      <c r="DC151" s="49">
        <v>0</v>
      </c>
      <c r="DD151" s="306"/>
      <c r="DE151" s="49">
        <v>0</v>
      </c>
      <c r="DF151" s="49">
        <v>0</v>
      </c>
      <c r="DG151" s="49">
        <v>0</v>
      </c>
      <c r="DH151" s="49">
        <v>0</v>
      </c>
      <c r="DI151" s="306"/>
      <c r="DJ151" s="49">
        <v>0</v>
      </c>
      <c r="DK151" s="49">
        <v>0</v>
      </c>
      <c r="DL151" s="49">
        <v>0</v>
      </c>
      <c r="DM151" s="49">
        <v>0</v>
      </c>
      <c r="DN151" s="306"/>
      <c r="DO151" s="49">
        <v>0</v>
      </c>
      <c r="DP151" s="49">
        <v>0</v>
      </c>
      <c r="DQ151" s="49">
        <v>0</v>
      </c>
      <c r="DR151" s="49">
        <v>0</v>
      </c>
      <c r="DS151" s="306"/>
      <c r="DT151" s="49">
        <v>0</v>
      </c>
      <c r="DU151" s="49">
        <v>0</v>
      </c>
      <c r="DV151" s="49">
        <v>0</v>
      </c>
      <c r="DW151" s="49">
        <v>0</v>
      </c>
      <c r="DX151" s="306"/>
      <c r="DY151" s="49">
        <v>0</v>
      </c>
      <c r="DZ151" s="49">
        <v>0</v>
      </c>
      <c r="EA151" s="49">
        <v>0</v>
      </c>
      <c r="EB151" s="49">
        <v>0</v>
      </c>
      <c r="EC151" s="306"/>
      <c r="ED151" s="49">
        <v>0</v>
      </c>
      <c r="EE151" s="49">
        <v>0</v>
      </c>
      <c r="EF151" s="49">
        <v>0</v>
      </c>
      <c r="EG151" s="49">
        <v>0</v>
      </c>
      <c r="EH151" s="306"/>
      <c r="EI151" s="49">
        <v>0</v>
      </c>
      <c r="EJ151" s="49">
        <v>0</v>
      </c>
      <c r="EK151" s="49">
        <v>0</v>
      </c>
      <c r="EL151" s="49">
        <v>0</v>
      </c>
      <c r="EM151" s="306"/>
      <c r="EN151" s="49">
        <v>0</v>
      </c>
      <c r="EO151" s="49">
        <v>0</v>
      </c>
      <c r="EP151" s="49">
        <v>0</v>
      </c>
      <c r="EQ151" s="49">
        <v>0</v>
      </c>
      <c r="ER151" s="306"/>
      <c r="ES151" s="49">
        <v>0</v>
      </c>
      <c r="ET151" s="49">
        <v>0</v>
      </c>
      <c r="EU151" s="49">
        <v>0</v>
      </c>
      <c r="EV151" s="49">
        <v>0</v>
      </c>
      <c r="EW151" s="306"/>
      <c r="EX151" s="49">
        <v>0</v>
      </c>
      <c r="EY151" s="49">
        <v>0</v>
      </c>
      <c r="EZ151" s="49">
        <v>0</v>
      </c>
      <c r="FA151" s="49">
        <v>0</v>
      </c>
      <c r="FB151" s="306"/>
      <c r="FC151" s="49">
        <v>0</v>
      </c>
      <c r="FD151" s="49">
        <v>0</v>
      </c>
      <c r="FE151" s="49">
        <v>0</v>
      </c>
      <c r="FF151" s="49">
        <v>0</v>
      </c>
      <c r="FG151" s="306"/>
      <c r="FH151" s="49">
        <v>0</v>
      </c>
      <c r="FI151" s="49">
        <v>0</v>
      </c>
      <c r="FJ151" s="49">
        <v>0</v>
      </c>
      <c r="FK151" s="49">
        <v>0</v>
      </c>
      <c r="FL151" s="306"/>
      <c r="FM151" s="49">
        <v>0</v>
      </c>
      <c r="FN151" s="49">
        <v>0</v>
      </c>
      <c r="FO151" s="49">
        <v>0</v>
      </c>
      <c r="FP151" s="49">
        <v>0</v>
      </c>
      <c r="FQ151" s="306"/>
      <c r="FR151" s="49">
        <v>0</v>
      </c>
      <c r="FS151" s="49">
        <v>0</v>
      </c>
      <c r="FT151" s="49">
        <v>0</v>
      </c>
      <c r="FU151" s="49">
        <v>0</v>
      </c>
      <c r="FV151" s="306"/>
      <c r="FW151" s="49">
        <v>0</v>
      </c>
      <c r="FX151" s="49">
        <v>0</v>
      </c>
      <c r="FY151" s="49">
        <v>0</v>
      </c>
      <c r="FZ151" s="49">
        <v>0</v>
      </c>
      <c r="GA151" s="306"/>
      <c r="GB151" s="49">
        <v>0</v>
      </c>
      <c r="GC151" s="49">
        <v>0</v>
      </c>
      <c r="GD151" s="49">
        <v>0</v>
      </c>
      <c r="GE151" s="49">
        <v>0</v>
      </c>
      <c r="GF151" s="306"/>
      <c r="GG151" s="49">
        <v>0</v>
      </c>
      <c r="GH151" s="49">
        <v>0</v>
      </c>
      <c r="GI151" s="49">
        <v>0</v>
      </c>
      <c r="GJ151" s="49">
        <v>0</v>
      </c>
      <c r="GK151" s="306"/>
      <c r="GL151" s="49">
        <v>0</v>
      </c>
      <c r="GM151" s="49">
        <v>0</v>
      </c>
      <c r="GN151" s="49">
        <v>0</v>
      </c>
      <c r="GO151" s="49">
        <v>0</v>
      </c>
      <c r="GP151" s="306"/>
    </row>
    <row r="152" spans="1:198" ht="18">
      <c r="A152" s="38" t="s">
        <v>3841</v>
      </c>
      <c r="B152" s="45">
        <f t="shared" si="4"/>
        <v>565.5</v>
      </c>
      <c r="C152" s="41"/>
      <c r="D152" s="49">
        <v>0</v>
      </c>
      <c r="E152" s="49">
        <v>0</v>
      </c>
      <c r="F152" s="49">
        <v>0</v>
      </c>
      <c r="G152" s="49">
        <v>70.800000000000011</v>
      </c>
      <c r="H152" s="342"/>
      <c r="I152" s="49">
        <v>0</v>
      </c>
      <c r="J152" s="49">
        <v>0</v>
      </c>
      <c r="K152" s="49">
        <v>0</v>
      </c>
      <c r="L152" s="49">
        <v>13.2</v>
      </c>
      <c r="M152" s="342"/>
      <c r="N152" s="49">
        <v>0</v>
      </c>
      <c r="O152" s="49">
        <v>0</v>
      </c>
      <c r="P152" s="49">
        <v>0</v>
      </c>
      <c r="Q152" s="573">
        <v>481.5</v>
      </c>
      <c r="R152" s="342"/>
      <c r="S152" s="49">
        <v>0</v>
      </c>
      <c r="T152" s="49">
        <v>0</v>
      </c>
      <c r="U152" s="49">
        <v>0</v>
      </c>
      <c r="V152" s="49">
        <v>0</v>
      </c>
      <c r="W152" s="342"/>
      <c r="X152" s="49">
        <v>0</v>
      </c>
      <c r="Y152" s="49">
        <v>0</v>
      </c>
      <c r="Z152" s="49">
        <v>0</v>
      </c>
      <c r="AA152" s="49">
        <v>0</v>
      </c>
      <c r="AB152" s="342"/>
      <c r="AC152" s="49">
        <v>0</v>
      </c>
      <c r="AD152" s="49">
        <v>0</v>
      </c>
      <c r="AE152" s="49">
        <v>0</v>
      </c>
      <c r="AF152" s="49">
        <v>0</v>
      </c>
      <c r="AG152" s="342"/>
      <c r="AH152" s="49">
        <v>0</v>
      </c>
      <c r="AI152" s="49">
        <v>0</v>
      </c>
      <c r="AJ152" s="49">
        <v>0</v>
      </c>
      <c r="AK152" s="49">
        <v>0</v>
      </c>
      <c r="AL152" s="342"/>
      <c r="AM152" s="49">
        <v>0</v>
      </c>
      <c r="AN152" s="49">
        <v>0</v>
      </c>
      <c r="AO152" s="49">
        <v>0</v>
      </c>
      <c r="AP152" s="49">
        <v>0</v>
      </c>
      <c r="AQ152" s="342"/>
      <c r="AR152" s="49">
        <v>0</v>
      </c>
      <c r="AS152" s="49">
        <v>0</v>
      </c>
      <c r="AT152" s="49">
        <v>0</v>
      </c>
      <c r="AU152" s="49">
        <v>0</v>
      </c>
      <c r="AV152" s="342"/>
      <c r="AW152" s="49">
        <v>0</v>
      </c>
      <c r="AX152" s="49">
        <v>0</v>
      </c>
      <c r="AY152" s="49">
        <v>0</v>
      </c>
      <c r="AZ152" s="49">
        <v>0</v>
      </c>
      <c r="BA152" s="342"/>
      <c r="BB152" s="49">
        <v>0</v>
      </c>
      <c r="BC152" s="49">
        <v>0</v>
      </c>
      <c r="BD152" s="49">
        <v>0</v>
      </c>
      <c r="BE152" s="49">
        <v>0</v>
      </c>
      <c r="BF152" s="342"/>
      <c r="BG152" s="49">
        <v>0</v>
      </c>
      <c r="BH152" s="49">
        <v>0</v>
      </c>
      <c r="BI152" s="49">
        <v>0</v>
      </c>
      <c r="BJ152" s="49">
        <v>0</v>
      </c>
      <c r="BK152" s="342"/>
      <c r="BL152" s="49">
        <v>0</v>
      </c>
      <c r="BM152" s="49">
        <v>0</v>
      </c>
      <c r="BN152" s="49">
        <v>0</v>
      </c>
      <c r="BO152" s="49">
        <v>0</v>
      </c>
      <c r="BP152" s="342"/>
      <c r="BQ152" s="49">
        <v>0</v>
      </c>
      <c r="BR152" s="49">
        <v>0</v>
      </c>
      <c r="BS152" s="49">
        <v>0</v>
      </c>
      <c r="BT152" s="49">
        <v>0</v>
      </c>
      <c r="BU152" s="306"/>
      <c r="BV152" s="49">
        <v>0</v>
      </c>
      <c r="BW152" s="49">
        <v>0</v>
      </c>
      <c r="BX152" s="49">
        <v>0</v>
      </c>
      <c r="BY152" s="49">
        <v>0</v>
      </c>
      <c r="BZ152" s="342"/>
      <c r="CA152" s="49">
        <v>0</v>
      </c>
      <c r="CB152" s="49">
        <v>0</v>
      </c>
      <c r="CC152" s="49">
        <v>0</v>
      </c>
      <c r="CD152" s="49">
        <v>0</v>
      </c>
      <c r="CE152" s="306"/>
      <c r="CF152" s="49">
        <v>0</v>
      </c>
      <c r="CG152" s="49">
        <v>0</v>
      </c>
      <c r="CH152" s="49">
        <v>0</v>
      </c>
      <c r="CI152" s="49">
        <v>0</v>
      </c>
      <c r="CJ152" s="306"/>
      <c r="CK152" s="49">
        <v>0</v>
      </c>
      <c r="CL152" s="49">
        <v>0</v>
      </c>
      <c r="CM152" s="49">
        <v>0</v>
      </c>
      <c r="CN152" s="49">
        <v>0</v>
      </c>
      <c r="CO152" s="342"/>
      <c r="CP152" s="49">
        <v>0</v>
      </c>
      <c r="CQ152" s="49">
        <v>0</v>
      </c>
      <c r="CR152" s="49">
        <v>0</v>
      </c>
      <c r="CS152" s="49">
        <v>0</v>
      </c>
      <c r="CT152" s="306"/>
      <c r="CU152" s="49">
        <v>0</v>
      </c>
      <c r="CV152" s="49">
        <v>0</v>
      </c>
      <c r="CW152" s="49">
        <v>0</v>
      </c>
      <c r="CX152" s="49">
        <v>0</v>
      </c>
      <c r="CY152" s="342"/>
      <c r="CZ152" s="49">
        <v>0</v>
      </c>
      <c r="DA152" s="49">
        <v>0</v>
      </c>
      <c r="DB152" s="49">
        <v>0</v>
      </c>
      <c r="DC152" s="49">
        <v>0</v>
      </c>
      <c r="DD152" s="306"/>
      <c r="DE152" s="49">
        <v>0</v>
      </c>
      <c r="DF152" s="49">
        <v>0</v>
      </c>
      <c r="DG152" s="49">
        <v>0</v>
      </c>
      <c r="DH152" s="49">
        <v>0</v>
      </c>
      <c r="DI152" s="306"/>
      <c r="DJ152" s="49">
        <v>0</v>
      </c>
      <c r="DK152" s="49">
        <v>0</v>
      </c>
      <c r="DL152" s="49">
        <v>0</v>
      </c>
      <c r="DM152" s="49">
        <v>0</v>
      </c>
      <c r="DN152" s="306"/>
      <c r="DO152" s="49">
        <v>0</v>
      </c>
      <c r="DP152" s="49">
        <v>0</v>
      </c>
      <c r="DQ152" s="49">
        <v>0</v>
      </c>
      <c r="DR152" s="49">
        <v>0</v>
      </c>
      <c r="DS152" s="306"/>
      <c r="DT152" s="49">
        <v>0</v>
      </c>
      <c r="DU152" s="49">
        <v>0</v>
      </c>
      <c r="DV152" s="49">
        <v>0</v>
      </c>
      <c r="DW152" s="49">
        <v>0</v>
      </c>
      <c r="DX152" s="306"/>
      <c r="DY152" s="49">
        <v>0</v>
      </c>
      <c r="DZ152" s="49">
        <v>0</v>
      </c>
      <c r="EA152" s="49">
        <v>0</v>
      </c>
      <c r="EB152" s="49">
        <v>0</v>
      </c>
      <c r="EC152" s="306"/>
      <c r="ED152" s="49">
        <v>0</v>
      </c>
      <c r="EE152" s="49">
        <v>0</v>
      </c>
      <c r="EF152" s="49">
        <v>0</v>
      </c>
      <c r="EG152" s="49">
        <v>0</v>
      </c>
      <c r="EH152" s="306"/>
      <c r="EI152" s="49">
        <v>0</v>
      </c>
      <c r="EJ152" s="49">
        <v>0</v>
      </c>
      <c r="EK152" s="49">
        <v>0</v>
      </c>
      <c r="EL152" s="49">
        <v>0</v>
      </c>
      <c r="EM152" s="306"/>
      <c r="EN152" s="49">
        <v>0</v>
      </c>
      <c r="EO152" s="49">
        <v>0</v>
      </c>
      <c r="EP152" s="49">
        <v>0</v>
      </c>
      <c r="EQ152" s="49">
        <v>0</v>
      </c>
      <c r="ER152" s="306"/>
      <c r="ES152" s="49">
        <v>0</v>
      </c>
      <c r="ET152" s="49">
        <v>0</v>
      </c>
      <c r="EU152" s="49">
        <v>0</v>
      </c>
      <c r="EV152" s="49">
        <v>0</v>
      </c>
      <c r="EW152" s="306"/>
      <c r="EX152" s="49">
        <v>0</v>
      </c>
      <c r="EY152" s="49">
        <v>0</v>
      </c>
      <c r="EZ152" s="49">
        <v>0</v>
      </c>
      <c r="FA152" s="49">
        <v>0</v>
      </c>
      <c r="FB152" s="306"/>
      <c r="FC152" s="49">
        <v>0</v>
      </c>
      <c r="FD152" s="49">
        <v>0</v>
      </c>
      <c r="FE152" s="49">
        <v>0</v>
      </c>
      <c r="FF152" s="49">
        <v>0</v>
      </c>
      <c r="FG152" s="306"/>
      <c r="FH152" s="49">
        <v>0</v>
      </c>
      <c r="FI152" s="49">
        <v>0</v>
      </c>
      <c r="FJ152" s="49">
        <v>0</v>
      </c>
      <c r="FK152" s="49">
        <v>0</v>
      </c>
      <c r="FL152" s="306"/>
      <c r="FM152" s="49">
        <v>0</v>
      </c>
      <c r="FN152" s="49">
        <v>0</v>
      </c>
      <c r="FO152" s="49">
        <v>0</v>
      </c>
      <c r="FP152" s="49">
        <v>0</v>
      </c>
      <c r="FQ152" s="306"/>
      <c r="FR152" s="49">
        <v>0</v>
      </c>
      <c r="FS152" s="49">
        <v>0</v>
      </c>
      <c r="FT152" s="49">
        <v>0</v>
      </c>
      <c r="FU152" s="49">
        <v>0</v>
      </c>
      <c r="FV152" s="306"/>
      <c r="FW152" s="49">
        <v>0</v>
      </c>
      <c r="FX152" s="49">
        <v>0</v>
      </c>
      <c r="FY152" s="49">
        <v>0</v>
      </c>
      <c r="FZ152" s="49">
        <v>0</v>
      </c>
      <c r="GA152" s="306"/>
      <c r="GB152" s="49">
        <v>0</v>
      </c>
      <c r="GC152" s="49">
        <v>0</v>
      </c>
      <c r="GD152" s="49">
        <v>0</v>
      </c>
      <c r="GE152" s="49">
        <v>0</v>
      </c>
      <c r="GF152" s="306"/>
      <c r="GG152" s="49">
        <v>0</v>
      </c>
      <c r="GH152" s="49">
        <v>0</v>
      </c>
      <c r="GI152" s="49">
        <v>0</v>
      </c>
      <c r="GJ152" s="49">
        <v>0</v>
      </c>
      <c r="GK152" s="306"/>
      <c r="GL152" s="49">
        <v>0</v>
      </c>
      <c r="GM152" s="49">
        <v>0</v>
      </c>
      <c r="GN152" s="49">
        <v>0</v>
      </c>
      <c r="GO152" s="49">
        <v>0</v>
      </c>
      <c r="GP152" s="306"/>
    </row>
    <row r="153" spans="1:198" ht="18">
      <c r="A153" s="38" t="s">
        <v>3842</v>
      </c>
      <c r="B153" s="45">
        <f t="shared" si="4"/>
        <v>786.5</v>
      </c>
      <c r="C153" s="41"/>
      <c r="D153" s="49">
        <v>0</v>
      </c>
      <c r="E153" s="49">
        <v>0</v>
      </c>
      <c r="F153" s="49">
        <v>0</v>
      </c>
      <c r="G153" s="49">
        <v>182.79999999999998</v>
      </c>
      <c r="H153" s="342"/>
      <c r="I153" s="49">
        <v>0</v>
      </c>
      <c r="J153" s="49">
        <v>0</v>
      </c>
      <c r="K153" s="49">
        <v>0</v>
      </c>
      <c r="L153" s="49">
        <v>175.2</v>
      </c>
      <c r="M153" s="342"/>
      <c r="N153" s="49">
        <v>0</v>
      </c>
      <c r="O153" s="49">
        <v>0</v>
      </c>
      <c r="P153" s="49">
        <v>0</v>
      </c>
      <c r="Q153" s="573">
        <v>428.49999999999994</v>
      </c>
      <c r="R153" s="342"/>
      <c r="S153" s="49">
        <v>0</v>
      </c>
      <c r="T153" s="49">
        <v>0</v>
      </c>
      <c r="U153" s="49">
        <v>0</v>
      </c>
      <c r="V153" s="49">
        <v>0</v>
      </c>
      <c r="W153" s="342"/>
      <c r="X153" s="49">
        <v>0</v>
      </c>
      <c r="Y153" s="49">
        <v>0</v>
      </c>
      <c r="Z153" s="49">
        <v>0</v>
      </c>
      <c r="AA153" s="49">
        <v>0</v>
      </c>
      <c r="AB153" s="342"/>
      <c r="AC153" s="49">
        <v>0</v>
      </c>
      <c r="AD153" s="49">
        <v>0</v>
      </c>
      <c r="AE153" s="49">
        <v>0</v>
      </c>
      <c r="AF153" s="49">
        <v>0</v>
      </c>
      <c r="AG153" s="342"/>
      <c r="AH153" s="49">
        <v>0</v>
      </c>
      <c r="AI153" s="49">
        <v>0</v>
      </c>
      <c r="AJ153" s="49">
        <v>0</v>
      </c>
      <c r="AK153" s="49">
        <v>0</v>
      </c>
      <c r="AL153" s="342"/>
      <c r="AM153" s="49">
        <v>0</v>
      </c>
      <c r="AN153" s="49">
        <v>0</v>
      </c>
      <c r="AO153" s="49">
        <v>0</v>
      </c>
      <c r="AP153" s="49">
        <v>0</v>
      </c>
      <c r="AQ153" s="342"/>
      <c r="AR153" s="49">
        <v>0</v>
      </c>
      <c r="AS153" s="49">
        <v>0</v>
      </c>
      <c r="AT153" s="49">
        <v>0</v>
      </c>
      <c r="AU153" s="49">
        <v>0</v>
      </c>
      <c r="AV153" s="342"/>
      <c r="AW153" s="49">
        <v>0</v>
      </c>
      <c r="AX153" s="49">
        <v>0</v>
      </c>
      <c r="AY153" s="49">
        <v>0</v>
      </c>
      <c r="AZ153" s="49">
        <v>0</v>
      </c>
      <c r="BA153" s="342"/>
      <c r="BB153" s="49">
        <v>0</v>
      </c>
      <c r="BC153" s="49">
        <v>0</v>
      </c>
      <c r="BD153" s="49">
        <v>0</v>
      </c>
      <c r="BE153" s="49">
        <v>0</v>
      </c>
      <c r="BF153" s="342"/>
      <c r="BG153" s="49">
        <v>0</v>
      </c>
      <c r="BH153" s="49">
        <v>0</v>
      </c>
      <c r="BI153" s="49">
        <v>0</v>
      </c>
      <c r="BJ153" s="49">
        <v>0</v>
      </c>
      <c r="BK153" s="342"/>
      <c r="BL153" s="49">
        <v>0</v>
      </c>
      <c r="BM153" s="49">
        <v>0</v>
      </c>
      <c r="BN153" s="49">
        <v>0</v>
      </c>
      <c r="BO153" s="49">
        <v>0</v>
      </c>
      <c r="BP153" s="342"/>
      <c r="BQ153" s="49">
        <v>0</v>
      </c>
      <c r="BR153" s="49">
        <v>0</v>
      </c>
      <c r="BS153" s="49">
        <v>0</v>
      </c>
      <c r="BT153" s="49">
        <v>0</v>
      </c>
      <c r="BU153" s="306"/>
      <c r="BV153" s="49">
        <v>0</v>
      </c>
      <c r="BW153" s="49">
        <v>0</v>
      </c>
      <c r="BX153" s="49">
        <v>0</v>
      </c>
      <c r="BY153" s="49">
        <v>0</v>
      </c>
      <c r="BZ153" s="342"/>
      <c r="CA153" s="49">
        <v>0</v>
      </c>
      <c r="CB153" s="49">
        <v>0</v>
      </c>
      <c r="CC153" s="49">
        <v>0</v>
      </c>
      <c r="CD153" s="49">
        <v>0</v>
      </c>
      <c r="CE153" s="306"/>
      <c r="CF153" s="49">
        <v>0</v>
      </c>
      <c r="CG153" s="49">
        <v>0</v>
      </c>
      <c r="CH153" s="49">
        <v>0</v>
      </c>
      <c r="CI153" s="49">
        <v>0</v>
      </c>
      <c r="CJ153" s="306"/>
      <c r="CK153" s="49">
        <v>0</v>
      </c>
      <c r="CL153" s="49">
        <v>0</v>
      </c>
      <c r="CM153" s="49">
        <v>0</v>
      </c>
      <c r="CN153" s="49">
        <v>0</v>
      </c>
      <c r="CO153" s="342"/>
      <c r="CP153" s="49">
        <v>0</v>
      </c>
      <c r="CQ153" s="49">
        <v>0</v>
      </c>
      <c r="CR153" s="49">
        <v>0</v>
      </c>
      <c r="CS153" s="49">
        <v>0</v>
      </c>
      <c r="CT153" s="306"/>
      <c r="CU153" s="49">
        <v>0</v>
      </c>
      <c r="CV153" s="49">
        <v>0</v>
      </c>
      <c r="CW153" s="49">
        <v>0</v>
      </c>
      <c r="CX153" s="49">
        <v>0</v>
      </c>
      <c r="CY153" s="342"/>
      <c r="CZ153" s="49">
        <v>0</v>
      </c>
      <c r="DA153" s="49">
        <v>0</v>
      </c>
      <c r="DB153" s="49">
        <v>0</v>
      </c>
      <c r="DC153" s="49">
        <v>0</v>
      </c>
      <c r="DD153" s="306"/>
      <c r="DE153" s="49">
        <v>0</v>
      </c>
      <c r="DF153" s="49">
        <v>0</v>
      </c>
      <c r="DG153" s="49">
        <v>0</v>
      </c>
      <c r="DH153" s="49">
        <v>0</v>
      </c>
      <c r="DI153" s="306"/>
      <c r="DJ153" s="49">
        <v>0</v>
      </c>
      <c r="DK153" s="49">
        <v>0</v>
      </c>
      <c r="DL153" s="49">
        <v>0</v>
      </c>
      <c r="DM153" s="49">
        <v>0</v>
      </c>
      <c r="DN153" s="306"/>
      <c r="DO153" s="49">
        <v>0</v>
      </c>
      <c r="DP153" s="49">
        <v>0</v>
      </c>
      <c r="DQ153" s="49">
        <v>0</v>
      </c>
      <c r="DR153" s="49">
        <v>0</v>
      </c>
      <c r="DS153" s="306"/>
      <c r="DT153" s="49">
        <v>0</v>
      </c>
      <c r="DU153" s="49">
        <v>0</v>
      </c>
      <c r="DV153" s="49">
        <v>0</v>
      </c>
      <c r="DW153" s="49">
        <v>0</v>
      </c>
      <c r="DX153" s="306"/>
      <c r="DY153" s="49">
        <v>0</v>
      </c>
      <c r="DZ153" s="49">
        <v>0</v>
      </c>
      <c r="EA153" s="49">
        <v>0</v>
      </c>
      <c r="EB153" s="49">
        <v>0</v>
      </c>
      <c r="EC153" s="306"/>
      <c r="ED153" s="49">
        <v>0</v>
      </c>
      <c r="EE153" s="49">
        <v>0</v>
      </c>
      <c r="EF153" s="49">
        <v>0</v>
      </c>
      <c r="EG153" s="49">
        <v>0</v>
      </c>
      <c r="EH153" s="306"/>
      <c r="EI153" s="49">
        <v>0</v>
      </c>
      <c r="EJ153" s="49">
        <v>0</v>
      </c>
      <c r="EK153" s="49">
        <v>0</v>
      </c>
      <c r="EL153" s="49">
        <v>0</v>
      </c>
      <c r="EM153" s="306"/>
      <c r="EN153" s="49">
        <v>0</v>
      </c>
      <c r="EO153" s="49">
        <v>0</v>
      </c>
      <c r="EP153" s="49">
        <v>0</v>
      </c>
      <c r="EQ153" s="49">
        <v>0</v>
      </c>
      <c r="ER153" s="306"/>
      <c r="ES153" s="49">
        <v>0</v>
      </c>
      <c r="ET153" s="49">
        <v>0</v>
      </c>
      <c r="EU153" s="49">
        <v>0</v>
      </c>
      <c r="EV153" s="49">
        <v>0</v>
      </c>
      <c r="EW153" s="306"/>
      <c r="EX153" s="49">
        <v>0</v>
      </c>
      <c r="EY153" s="49">
        <v>0</v>
      </c>
      <c r="EZ153" s="49">
        <v>0</v>
      </c>
      <c r="FA153" s="49">
        <v>0</v>
      </c>
      <c r="FB153" s="306"/>
      <c r="FC153" s="49">
        <v>0</v>
      </c>
      <c r="FD153" s="49">
        <v>0</v>
      </c>
      <c r="FE153" s="49">
        <v>0</v>
      </c>
      <c r="FF153" s="49">
        <v>0</v>
      </c>
      <c r="FG153" s="306"/>
      <c r="FH153" s="49">
        <v>0</v>
      </c>
      <c r="FI153" s="49">
        <v>0</v>
      </c>
      <c r="FJ153" s="49">
        <v>0</v>
      </c>
      <c r="FK153" s="49">
        <v>0</v>
      </c>
      <c r="FL153" s="306"/>
      <c r="FM153" s="49">
        <v>0</v>
      </c>
      <c r="FN153" s="49">
        <v>0</v>
      </c>
      <c r="FO153" s="49">
        <v>0</v>
      </c>
      <c r="FP153" s="49">
        <v>0</v>
      </c>
      <c r="FQ153" s="306"/>
      <c r="FR153" s="49">
        <v>0</v>
      </c>
      <c r="FS153" s="49">
        <v>0</v>
      </c>
      <c r="FT153" s="49">
        <v>0</v>
      </c>
      <c r="FU153" s="49">
        <v>0</v>
      </c>
      <c r="FV153" s="306"/>
      <c r="FW153" s="49">
        <v>0</v>
      </c>
      <c r="FX153" s="49">
        <v>0</v>
      </c>
      <c r="FY153" s="49">
        <v>0</v>
      </c>
      <c r="FZ153" s="49">
        <v>0</v>
      </c>
      <c r="GA153" s="306"/>
      <c r="GB153" s="49">
        <v>0</v>
      </c>
      <c r="GC153" s="49">
        <v>0</v>
      </c>
      <c r="GD153" s="49">
        <v>0</v>
      </c>
      <c r="GE153" s="49">
        <v>0</v>
      </c>
      <c r="GF153" s="306"/>
      <c r="GG153" s="49">
        <v>0</v>
      </c>
      <c r="GH153" s="49">
        <v>0</v>
      </c>
      <c r="GI153" s="49">
        <v>0</v>
      </c>
      <c r="GJ153" s="49">
        <v>0</v>
      </c>
      <c r="GK153" s="306"/>
      <c r="GL153" s="49">
        <v>0</v>
      </c>
      <c r="GM153" s="49">
        <v>0</v>
      </c>
      <c r="GN153" s="49">
        <v>0</v>
      </c>
      <c r="GO153" s="49">
        <v>0</v>
      </c>
      <c r="GP153" s="306"/>
    </row>
    <row r="154" spans="1:198" ht="18">
      <c r="A154" s="39" t="s">
        <v>2517</v>
      </c>
      <c r="B154" s="45">
        <f t="shared" si="4"/>
        <v>40209.899999999994</v>
      </c>
      <c r="C154" s="41"/>
      <c r="D154" s="49">
        <v>0</v>
      </c>
      <c r="E154" s="49">
        <v>133.94999999999999</v>
      </c>
      <c r="F154" s="49">
        <v>444.22499999999997</v>
      </c>
      <c r="G154" s="49">
        <v>365.5</v>
      </c>
      <c r="H154" s="342"/>
      <c r="I154" s="49">
        <v>0</v>
      </c>
      <c r="J154" s="49">
        <v>2.8000000000000398</v>
      </c>
      <c r="K154" s="49">
        <v>147</v>
      </c>
      <c r="L154" s="49">
        <v>245.60000000000002</v>
      </c>
      <c r="M154" s="342"/>
      <c r="N154" s="49">
        <v>0</v>
      </c>
      <c r="O154" s="49">
        <v>98.499999999999972</v>
      </c>
      <c r="P154" s="49">
        <v>403.76250000000005</v>
      </c>
      <c r="Q154" s="573">
        <v>260.2</v>
      </c>
      <c r="R154" s="342"/>
      <c r="S154" s="298">
        <v>0</v>
      </c>
      <c r="T154" s="298">
        <v>0</v>
      </c>
      <c r="U154" s="298">
        <v>89.249999999999986</v>
      </c>
      <c r="V154" s="49">
        <v>187.2</v>
      </c>
      <c r="W154" s="342"/>
      <c r="X154" s="49">
        <v>0</v>
      </c>
      <c r="Y154" s="49">
        <v>0</v>
      </c>
      <c r="Z154" s="49">
        <v>281.25</v>
      </c>
      <c r="AA154" s="49">
        <v>198.00000000000003</v>
      </c>
      <c r="AB154" s="342"/>
      <c r="AC154" s="49">
        <v>0</v>
      </c>
      <c r="AD154" s="49">
        <v>0</v>
      </c>
      <c r="AE154" s="49">
        <v>292.57500000000005</v>
      </c>
      <c r="AF154" s="49">
        <v>647.49999999999989</v>
      </c>
      <c r="AG154" s="342"/>
      <c r="AH154" s="49">
        <v>0</v>
      </c>
      <c r="AI154" s="49">
        <v>0</v>
      </c>
      <c r="AJ154" s="49">
        <v>604.35</v>
      </c>
      <c r="AK154" s="49">
        <v>637.6</v>
      </c>
      <c r="AL154" s="342"/>
      <c r="AM154" s="49">
        <v>0</v>
      </c>
      <c r="AN154" s="49">
        <v>0</v>
      </c>
      <c r="AO154" s="49">
        <v>288.41250000000002</v>
      </c>
      <c r="AP154" s="49">
        <v>351.45</v>
      </c>
      <c r="AQ154" s="342"/>
      <c r="AR154" s="49">
        <v>0</v>
      </c>
      <c r="AS154" s="49">
        <v>0</v>
      </c>
      <c r="AT154" s="49">
        <v>140.625</v>
      </c>
      <c r="AU154" s="49">
        <v>45.5</v>
      </c>
      <c r="AV154" s="342"/>
      <c r="AW154" s="49">
        <v>0</v>
      </c>
      <c r="AX154" s="49">
        <v>0</v>
      </c>
      <c r="AY154" s="49">
        <v>693.03750000000002</v>
      </c>
      <c r="AZ154" s="49">
        <v>944.59999999999991</v>
      </c>
      <c r="BA154" s="342"/>
      <c r="BB154" s="49">
        <v>0</v>
      </c>
      <c r="BC154" s="49">
        <v>0</v>
      </c>
      <c r="BD154" s="49">
        <v>280.05</v>
      </c>
      <c r="BE154" s="49">
        <v>265.8</v>
      </c>
      <c r="BF154" s="342"/>
      <c r="BG154" s="49">
        <v>0</v>
      </c>
      <c r="BH154" s="49">
        <v>0</v>
      </c>
      <c r="BI154" s="49">
        <v>408</v>
      </c>
      <c r="BJ154" s="49">
        <v>0</v>
      </c>
      <c r="BK154" s="342"/>
      <c r="BL154" s="49">
        <v>0</v>
      </c>
      <c r="BM154" s="49">
        <v>0</v>
      </c>
      <c r="BN154" s="49">
        <v>125.02499999999999</v>
      </c>
      <c r="BO154" s="49">
        <v>353.7</v>
      </c>
      <c r="BP154" s="342"/>
      <c r="BQ154" s="49">
        <v>0</v>
      </c>
      <c r="BR154" s="49">
        <v>0</v>
      </c>
      <c r="BS154" s="49">
        <v>208.72499999999997</v>
      </c>
      <c r="BT154" s="49">
        <v>467.8</v>
      </c>
      <c r="BU154" s="306"/>
      <c r="BV154" s="49">
        <v>0</v>
      </c>
      <c r="BW154" s="49">
        <v>0</v>
      </c>
      <c r="BX154" s="49">
        <v>455.625</v>
      </c>
      <c r="BY154" s="49">
        <v>747.6</v>
      </c>
      <c r="BZ154" s="342"/>
      <c r="CA154" s="49">
        <v>0</v>
      </c>
      <c r="CB154" s="49">
        <v>0</v>
      </c>
      <c r="CC154" s="49">
        <v>205.125</v>
      </c>
      <c r="CD154" s="49">
        <v>450</v>
      </c>
      <c r="CE154" s="306"/>
      <c r="CF154" s="315">
        <v>0</v>
      </c>
      <c r="CG154" s="315">
        <v>0</v>
      </c>
      <c r="CH154" s="315">
        <v>61.5</v>
      </c>
      <c r="CI154" s="49">
        <v>511.7</v>
      </c>
      <c r="CJ154" s="306"/>
      <c r="CK154" s="49">
        <v>0</v>
      </c>
      <c r="CL154" s="49">
        <v>0</v>
      </c>
      <c r="CM154" s="49">
        <v>190.875</v>
      </c>
      <c r="CN154" s="49">
        <v>381.3</v>
      </c>
      <c r="CO154" s="342"/>
      <c r="CP154" s="49">
        <v>0</v>
      </c>
      <c r="CQ154" s="49">
        <v>0</v>
      </c>
      <c r="CR154" s="49">
        <v>318.14999999999998</v>
      </c>
      <c r="CS154" s="49">
        <v>426</v>
      </c>
      <c r="CT154" s="306"/>
      <c r="CU154" s="49">
        <v>0</v>
      </c>
      <c r="CV154" s="49">
        <v>0</v>
      </c>
      <c r="CW154" s="49">
        <v>716.32499999999993</v>
      </c>
      <c r="CX154" s="49">
        <v>611</v>
      </c>
      <c r="CY154" s="342"/>
      <c r="CZ154" s="49">
        <v>0</v>
      </c>
      <c r="DA154" s="49">
        <v>0</v>
      </c>
      <c r="DB154" s="49">
        <v>19.8</v>
      </c>
      <c r="DC154" s="49">
        <v>0</v>
      </c>
      <c r="DD154" s="306"/>
      <c r="DE154" s="49">
        <v>0</v>
      </c>
      <c r="DF154" s="49">
        <v>0</v>
      </c>
      <c r="DG154" s="49">
        <v>2406.6750000000002</v>
      </c>
      <c r="DH154" s="298">
        <v>3257.2999999999997</v>
      </c>
      <c r="DI154" s="306"/>
      <c r="DJ154" s="298">
        <v>0</v>
      </c>
      <c r="DK154" s="298">
        <v>0</v>
      </c>
      <c r="DL154" s="298">
        <v>543.22499999999991</v>
      </c>
      <c r="DM154" s="49">
        <v>955.35000000000014</v>
      </c>
      <c r="DN154" s="306"/>
      <c r="DO154" s="49">
        <v>0</v>
      </c>
      <c r="DP154" s="49">
        <v>0</v>
      </c>
      <c r="DQ154" s="49">
        <v>308.92500000000001</v>
      </c>
      <c r="DR154" s="49">
        <v>371.99999999999994</v>
      </c>
      <c r="DS154" s="306"/>
      <c r="DT154" s="49">
        <v>0</v>
      </c>
      <c r="DU154" s="49">
        <v>0</v>
      </c>
      <c r="DV154" s="49">
        <v>0</v>
      </c>
      <c r="DW154" s="49">
        <v>181.3</v>
      </c>
      <c r="DX154" s="306"/>
      <c r="DY154" s="49">
        <v>0</v>
      </c>
      <c r="DZ154" s="49">
        <v>0</v>
      </c>
      <c r="EA154" s="49">
        <v>3077.0624999999991</v>
      </c>
      <c r="EB154" s="298">
        <v>3199.5</v>
      </c>
      <c r="EC154" s="306"/>
      <c r="ED154" s="49">
        <v>0</v>
      </c>
      <c r="EE154" s="49">
        <v>0</v>
      </c>
      <c r="EF154" s="49">
        <v>84.45</v>
      </c>
      <c r="EG154" s="49">
        <v>301.2</v>
      </c>
      <c r="EH154" s="306"/>
      <c r="EI154" s="49">
        <v>0</v>
      </c>
      <c r="EJ154" s="49">
        <v>0</v>
      </c>
      <c r="EK154" s="49">
        <v>329.62500000000006</v>
      </c>
      <c r="EL154" s="49">
        <v>306.00000000000006</v>
      </c>
      <c r="EM154" s="306"/>
      <c r="EN154" s="49">
        <v>0</v>
      </c>
      <c r="EO154" s="49">
        <v>0</v>
      </c>
      <c r="EP154" s="49">
        <v>106.04999999999998</v>
      </c>
      <c r="EQ154" s="49">
        <v>411.9</v>
      </c>
      <c r="ER154" s="306"/>
      <c r="ES154" s="49">
        <v>0</v>
      </c>
      <c r="ET154" s="49">
        <v>0</v>
      </c>
      <c r="EU154" s="49">
        <v>338.17499999999995</v>
      </c>
      <c r="EV154" s="49">
        <v>162.69999999999999</v>
      </c>
      <c r="EW154" s="306"/>
      <c r="EX154">
        <v>0</v>
      </c>
      <c r="EY154">
        <v>0</v>
      </c>
      <c r="EZ154">
        <v>2142.0750000000003</v>
      </c>
      <c r="FA154" s="414">
        <v>1979.5</v>
      </c>
      <c r="FB154" s="306"/>
      <c r="FC154" s="49">
        <v>0</v>
      </c>
      <c r="FD154" s="49">
        <v>0</v>
      </c>
      <c r="FE154" s="49">
        <v>90.074999999999989</v>
      </c>
      <c r="FF154" s="49">
        <v>90</v>
      </c>
      <c r="FG154" s="306"/>
      <c r="FH154" s="315">
        <v>0</v>
      </c>
      <c r="FI154" s="315">
        <v>0</v>
      </c>
      <c r="FJ154" s="315">
        <v>219.07500000000002</v>
      </c>
      <c r="FK154" s="49">
        <v>272.39999999999998</v>
      </c>
      <c r="FL154" s="306"/>
      <c r="FM154" s="315">
        <v>0</v>
      </c>
      <c r="FN154" s="315">
        <v>0</v>
      </c>
      <c r="FO154" s="315">
        <v>337.125</v>
      </c>
      <c r="FP154" s="49">
        <v>280.7</v>
      </c>
      <c r="FQ154" s="306"/>
      <c r="FR154" s="49">
        <v>0</v>
      </c>
      <c r="FS154" s="49">
        <v>0</v>
      </c>
      <c r="FT154" s="49">
        <v>323.25</v>
      </c>
      <c r="FU154" s="49">
        <v>328.10000000000008</v>
      </c>
      <c r="FV154" s="306"/>
      <c r="FW154" s="49">
        <v>0</v>
      </c>
      <c r="FX154" s="49">
        <v>0</v>
      </c>
      <c r="FY154" s="49">
        <v>5.3999999999999995</v>
      </c>
      <c r="FZ154" s="49">
        <v>417.1</v>
      </c>
      <c r="GA154" s="306"/>
      <c r="GB154" s="49">
        <v>0</v>
      </c>
      <c r="GC154" s="49">
        <v>0</v>
      </c>
      <c r="GD154" s="49">
        <v>856.5</v>
      </c>
      <c r="GE154" s="49">
        <v>966</v>
      </c>
      <c r="GF154" s="306"/>
      <c r="GG154" s="315">
        <v>0</v>
      </c>
      <c r="GH154" s="315">
        <v>0</v>
      </c>
      <c r="GI154" s="315">
        <v>162</v>
      </c>
      <c r="GJ154" s="49">
        <v>157.5</v>
      </c>
      <c r="GK154" s="306"/>
      <c r="GL154" s="49">
        <v>0</v>
      </c>
      <c r="GM154" s="49">
        <v>0</v>
      </c>
      <c r="GN154" s="49">
        <v>534.67500000000007</v>
      </c>
      <c r="GO154" s="49">
        <v>0</v>
      </c>
      <c r="GP154" s="306"/>
    </row>
    <row r="155" spans="1:198" ht="18">
      <c r="A155" s="81" t="s">
        <v>1286</v>
      </c>
      <c r="B155" s="45">
        <f t="shared" si="4"/>
        <v>67902.262500000012</v>
      </c>
      <c r="C155" s="41"/>
      <c r="D155" s="49">
        <v>90.25</v>
      </c>
      <c r="E155" s="49">
        <v>242.04999999999998</v>
      </c>
      <c r="F155" s="49">
        <v>175.57500000000002</v>
      </c>
      <c r="G155" s="49">
        <v>233.39999999999998</v>
      </c>
      <c r="H155" s="342"/>
      <c r="I155" s="49">
        <v>61.5</v>
      </c>
      <c r="J155" s="49">
        <v>27.75</v>
      </c>
      <c r="K155" s="49">
        <v>200.625</v>
      </c>
      <c r="L155" s="49">
        <v>248.4</v>
      </c>
      <c r="M155" s="342"/>
      <c r="N155" s="49">
        <v>93.749999999999886</v>
      </c>
      <c r="O155" s="49">
        <v>87.59999999999998</v>
      </c>
      <c r="P155" s="49">
        <v>412.65000000000003</v>
      </c>
      <c r="Q155" s="573">
        <v>607.00000000000011</v>
      </c>
      <c r="R155" s="342"/>
      <c r="S155" s="298">
        <v>93.624999999999886</v>
      </c>
      <c r="T155" s="298">
        <v>141.64999999999998</v>
      </c>
      <c r="U155" s="298">
        <v>207.67499999999998</v>
      </c>
      <c r="V155" s="49">
        <v>268.5</v>
      </c>
      <c r="W155" s="342"/>
      <c r="X155" s="49">
        <v>65.799999999999955</v>
      </c>
      <c r="Y155" s="49">
        <v>153.65000000000009</v>
      </c>
      <c r="Z155" s="49">
        <v>242.625</v>
      </c>
      <c r="AA155" s="49">
        <v>385.4</v>
      </c>
      <c r="AB155" s="342"/>
      <c r="AC155" s="49">
        <v>183.22499999999991</v>
      </c>
      <c r="AD155" s="49">
        <v>513.50000000000023</v>
      </c>
      <c r="AE155" s="49">
        <v>513.22500000000002</v>
      </c>
      <c r="AF155" s="49">
        <v>379.1</v>
      </c>
      <c r="AG155" s="342"/>
      <c r="AH155" s="49">
        <v>264.22500000000014</v>
      </c>
      <c r="AI155" s="49">
        <v>388.40000000000123</v>
      </c>
      <c r="AJ155" s="49">
        <v>885.67500000000007</v>
      </c>
      <c r="AK155" s="49">
        <v>839.1</v>
      </c>
      <c r="AL155" s="342"/>
      <c r="AM155" s="49">
        <v>120.70000000000027</v>
      </c>
      <c r="AN155" s="49">
        <v>272.65000000000146</v>
      </c>
      <c r="AO155" s="49">
        <v>295.20000000000005</v>
      </c>
      <c r="AP155" s="49">
        <v>559.9</v>
      </c>
      <c r="AQ155" s="342"/>
      <c r="AR155" s="49">
        <v>134.52500000000009</v>
      </c>
      <c r="AS155" s="49">
        <v>136.9</v>
      </c>
      <c r="AT155" s="49">
        <v>166.875</v>
      </c>
      <c r="AU155" s="49">
        <v>153</v>
      </c>
      <c r="AV155" s="342"/>
      <c r="AW155" s="49">
        <v>121.52499999999986</v>
      </c>
      <c r="AX155" s="49">
        <v>530.30000000000018</v>
      </c>
      <c r="AY155" s="49">
        <v>652.72500000000002</v>
      </c>
      <c r="AZ155" s="49">
        <v>931.8</v>
      </c>
      <c r="BA155" s="342"/>
      <c r="BB155" s="49">
        <v>44.25</v>
      </c>
      <c r="BC155" s="49">
        <v>226.25</v>
      </c>
      <c r="BD155" s="49">
        <v>242.39999999999998</v>
      </c>
      <c r="BE155" s="49">
        <v>429.3</v>
      </c>
      <c r="BF155" s="342"/>
      <c r="BG155" s="49">
        <v>93.125000000000227</v>
      </c>
      <c r="BH155" s="49">
        <v>171.55</v>
      </c>
      <c r="BI155" s="49">
        <v>384.07499999999993</v>
      </c>
      <c r="BJ155" s="49">
        <v>197.39999999999998</v>
      </c>
      <c r="BK155" s="342"/>
      <c r="BL155" s="49">
        <v>87.324999999999818</v>
      </c>
      <c r="BM155" s="49">
        <v>75.25</v>
      </c>
      <c r="BN155" s="49">
        <v>237.52499999999998</v>
      </c>
      <c r="BO155" s="49">
        <v>311.40000000000003</v>
      </c>
      <c r="BP155" s="342"/>
      <c r="BQ155" s="49">
        <v>104.34999999999991</v>
      </c>
      <c r="BR155" s="49">
        <v>261.25</v>
      </c>
      <c r="BS155" s="49">
        <v>311.85000000000002</v>
      </c>
      <c r="BT155" s="49">
        <v>635.5</v>
      </c>
      <c r="BU155" s="306"/>
      <c r="BV155" s="49">
        <v>178.75000000000023</v>
      </c>
      <c r="BW155" s="49">
        <v>289.10000000000127</v>
      </c>
      <c r="BX155" s="49">
        <v>607.42499999999984</v>
      </c>
      <c r="BY155" s="49">
        <v>405.70000000000005</v>
      </c>
      <c r="BZ155" s="342"/>
      <c r="CA155" s="49">
        <v>68.375</v>
      </c>
      <c r="CB155" s="49">
        <v>177.90000000000055</v>
      </c>
      <c r="CC155" s="49">
        <v>219.07500000000002</v>
      </c>
      <c r="CD155" s="49">
        <v>701.5</v>
      </c>
      <c r="CE155" s="306"/>
      <c r="CF155" s="315">
        <v>32.424999999999955</v>
      </c>
      <c r="CG155" s="315">
        <v>178.5</v>
      </c>
      <c r="CH155" s="315">
        <v>111.60000000000001</v>
      </c>
      <c r="CI155" s="49">
        <v>460.1</v>
      </c>
      <c r="CJ155" s="306"/>
      <c r="CK155" s="49">
        <v>56.000000000000455</v>
      </c>
      <c r="CL155" s="49">
        <v>184.05</v>
      </c>
      <c r="CM155" s="49">
        <v>198.22500000000002</v>
      </c>
      <c r="CN155" s="49">
        <v>529.29999999999995</v>
      </c>
      <c r="CO155" s="342"/>
      <c r="CP155" s="49">
        <v>93.175000000000182</v>
      </c>
      <c r="CQ155" s="49">
        <v>203.65000000000055</v>
      </c>
      <c r="CR155" s="49">
        <v>292.35000000000002</v>
      </c>
      <c r="CS155" s="49">
        <v>504.6</v>
      </c>
      <c r="CT155" s="306"/>
      <c r="CU155" s="49">
        <v>151.97500000000082</v>
      </c>
      <c r="CV155" s="49">
        <v>242.00000000000091</v>
      </c>
      <c r="CW155" s="49">
        <v>751.2</v>
      </c>
      <c r="CX155" s="49">
        <v>765.39999999999986</v>
      </c>
      <c r="CY155" s="342"/>
      <c r="CZ155" s="49">
        <v>69.450000000001182</v>
      </c>
      <c r="DA155" s="49">
        <v>54.899999999999991</v>
      </c>
      <c r="DB155" s="49">
        <v>50.474999999999994</v>
      </c>
      <c r="DC155" s="49">
        <v>1.2</v>
      </c>
      <c r="DD155" s="306"/>
      <c r="DE155" s="49">
        <v>598.125</v>
      </c>
      <c r="DF155" s="49">
        <v>1616.3000000000011</v>
      </c>
      <c r="DG155" s="49">
        <v>2654.1750000000002</v>
      </c>
      <c r="DH155" s="298">
        <v>3098.5999999999995</v>
      </c>
      <c r="DI155" s="306"/>
      <c r="DJ155" s="298">
        <v>200.00000000000045</v>
      </c>
      <c r="DK155" s="298">
        <v>293.25000000000182</v>
      </c>
      <c r="DL155" s="298">
        <v>509.17499999999995</v>
      </c>
      <c r="DM155" s="49">
        <v>1030.0999999999999</v>
      </c>
      <c r="DN155" s="306"/>
      <c r="DO155" s="49">
        <v>114.17499999999973</v>
      </c>
      <c r="DP155" s="49">
        <v>587.44999999999982</v>
      </c>
      <c r="DQ155" s="49">
        <v>311.25</v>
      </c>
      <c r="DR155" s="49">
        <v>531.59999999999991</v>
      </c>
      <c r="DS155" s="306"/>
      <c r="DT155" s="49">
        <v>0</v>
      </c>
      <c r="DU155" s="49">
        <v>0</v>
      </c>
      <c r="DV155" s="49">
        <v>0</v>
      </c>
      <c r="DW155" s="49">
        <v>130.19999999999999</v>
      </c>
      <c r="DX155" s="306"/>
      <c r="DY155" s="49">
        <v>1119.5750000000244</v>
      </c>
      <c r="DZ155" s="49">
        <v>1785.5500000000029</v>
      </c>
      <c r="EA155" s="49">
        <v>3721.9499999999989</v>
      </c>
      <c r="EB155" s="298">
        <v>3733.9</v>
      </c>
      <c r="EC155" s="306"/>
      <c r="ED155" s="49">
        <v>60.125000000001819</v>
      </c>
      <c r="EE155" s="49">
        <v>142.20000000000255</v>
      </c>
      <c r="EF155" s="49">
        <v>105</v>
      </c>
      <c r="EG155" s="49">
        <v>328.8</v>
      </c>
      <c r="EH155" s="306"/>
      <c r="EI155" s="49">
        <v>118.67499999999927</v>
      </c>
      <c r="EJ155" s="49">
        <v>341.85000000000036</v>
      </c>
      <c r="EK155" s="49">
        <v>376.04999999999995</v>
      </c>
      <c r="EL155" s="49">
        <v>284.3</v>
      </c>
      <c r="EM155" s="306"/>
      <c r="EN155" s="49">
        <v>0</v>
      </c>
      <c r="EO155" s="49">
        <v>242.39999999999964</v>
      </c>
      <c r="EP155" s="49">
        <v>348.52499999999998</v>
      </c>
      <c r="EQ155" s="49">
        <v>650.70000000000005</v>
      </c>
      <c r="ER155" s="306"/>
      <c r="ES155" s="49">
        <v>58.500000000000909</v>
      </c>
      <c r="ET155" s="49">
        <v>83.499999999996362</v>
      </c>
      <c r="EU155" s="49">
        <v>362.85</v>
      </c>
      <c r="EV155" s="49">
        <v>484.4</v>
      </c>
      <c r="EW155" s="306"/>
      <c r="EX155">
        <v>1197.0125</v>
      </c>
      <c r="EY155">
        <v>1874.2000000000025</v>
      </c>
      <c r="EZ155">
        <v>2089.35</v>
      </c>
      <c r="FA155" s="414">
        <v>3936.2</v>
      </c>
      <c r="FB155" s="306"/>
      <c r="FC155" s="49">
        <v>57.900000000001455</v>
      </c>
      <c r="FD155" s="49">
        <v>79.200000000000728</v>
      </c>
      <c r="FE155" s="49">
        <v>206.54999999999998</v>
      </c>
      <c r="FF155" s="49">
        <v>390.5</v>
      </c>
      <c r="FG155" s="306"/>
      <c r="FH155" s="315">
        <v>37.099999999999454</v>
      </c>
      <c r="FI155" s="315">
        <v>141.84999999999997</v>
      </c>
      <c r="FJ155" s="315">
        <v>444.45000000000005</v>
      </c>
      <c r="FK155" s="49">
        <v>85.5</v>
      </c>
      <c r="FL155" s="306"/>
      <c r="FM155" s="315">
        <v>103.37500000000091</v>
      </c>
      <c r="FN155" s="315">
        <v>97.25</v>
      </c>
      <c r="FO155" s="315">
        <v>305.54999999999995</v>
      </c>
      <c r="FP155" s="49">
        <v>150</v>
      </c>
      <c r="FQ155" s="306"/>
      <c r="FR155" s="49">
        <v>82.900000000001455</v>
      </c>
      <c r="FS155" s="49">
        <v>243.34999999999997</v>
      </c>
      <c r="FT155" s="49">
        <v>366.82499999999999</v>
      </c>
      <c r="FU155" s="49">
        <v>631.15000000000009</v>
      </c>
      <c r="FV155" s="306"/>
      <c r="FW155" s="49">
        <v>0</v>
      </c>
      <c r="FX155" s="49">
        <v>235.04999999999927</v>
      </c>
      <c r="FY155" s="49">
        <v>25.424999999999997</v>
      </c>
      <c r="FZ155" s="49">
        <v>555.35</v>
      </c>
      <c r="GA155" s="306"/>
      <c r="GB155" s="49">
        <v>290.20000000000255</v>
      </c>
      <c r="GC155" s="49">
        <v>568.44999999997992</v>
      </c>
      <c r="GD155" s="49">
        <v>952.57499999999993</v>
      </c>
      <c r="GE155" s="49">
        <v>1373.25</v>
      </c>
      <c r="GF155" s="306"/>
      <c r="GG155" s="315">
        <v>73.999999999999091</v>
      </c>
      <c r="GH155" s="315">
        <v>209.5</v>
      </c>
      <c r="GI155" s="315">
        <v>254.25</v>
      </c>
      <c r="GJ155" s="49">
        <v>498</v>
      </c>
      <c r="GK155" s="306"/>
      <c r="GL155" s="49">
        <v>0</v>
      </c>
      <c r="GM155" s="49">
        <v>0</v>
      </c>
      <c r="GN155" s="49">
        <v>849.52499999999986</v>
      </c>
      <c r="GO155" s="49">
        <v>0</v>
      </c>
      <c r="GP155" s="306"/>
    </row>
    <row r="156" spans="1:198" ht="18">
      <c r="A156" s="39" t="s">
        <v>2518</v>
      </c>
      <c r="B156" s="45">
        <f t="shared" si="4"/>
        <v>44745.825000000004</v>
      </c>
      <c r="C156" s="41"/>
      <c r="D156" s="49">
        <v>0</v>
      </c>
      <c r="E156" s="49">
        <v>250.60000000000002</v>
      </c>
      <c r="F156" s="49">
        <v>263.84999999999997</v>
      </c>
      <c r="G156" s="49">
        <v>215.1</v>
      </c>
      <c r="H156" s="342"/>
      <c r="I156" s="49">
        <v>0</v>
      </c>
      <c r="J156" s="49">
        <v>33</v>
      </c>
      <c r="K156" s="49">
        <v>222.60000000000002</v>
      </c>
      <c r="L156" s="49">
        <v>150.30000000000001</v>
      </c>
      <c r="M156" s="342"/>
      <c r="N156" s="49">
        <v>0</v>
      </c>
      <c r="O156" s="49">
        <v>112.35</v>
      </c>
      <c r="P156" s="49">
        <v>460.42499999999995</v>
      </c>
      <c r="Q156" s="573">
        <v>180.6</v>
      </c>
      <c r="R156" s="342"/>
      <c r="S156" s="298">
        <v>0</v>
      </c>
      <c r="T156" s="298">
        <v>0</v>
      </c>
      <c r="U156" s="298">
        <v>95.25</v>
      </c>
      <c r="V156" s="49">
        <v>389.5</v>
      </c>
      <c r="W156" s="342"/>
      <c r="X156" s="49">
        <v>0</v>
      </c>
      <c r="Y156" s="49">
        <v>0</v>
      </c>
      <c r="Z156" s="49">
        <v>298.875</v>
      </c>
      <c r="AA156" s="49">
        <v>349.7</v>
      </c>
      <c r="AB156" s="342"/>
      <c r="AC156" s="49">
        <v>0</v>
      </c>
      <c r="AD156" s="49">
        <v>0</v>
      </c>
      <c r="AE156" s="49">
        <v>510.59999999999997</v>
      </c>
      <c r="AF156" s="49">
        <v>344.4</v>
      </c>
      <c r="AG156" s="342"/>
      <c r="AH156" s="49">
        <v>0</v>
      </c>
      <c r="AI156" s="49">
        <v>0</v>
      </c>
      <c r="AJ156" s="49">
        <v>839.70000000000027</v>
      </c>
      <c r="AK156" s="49">
        <v>1176.2</v>
      </c>
      <c r="AL156" s="342"/>
      <c r="AM156" s="49">
        <v>0</v>
      </c>
      <c r="AN156" s="49">
        <v>0</v>
      </c>
      <c r="AO156" s="49">
        <v>366.67499999999995</v>
      </c>
      <c r="AP156" s="49">
        <v>499.6</v>
      </c>
      <c r="AQ156" s="342"/>
      <c r="AR156" s="49">
        <v>0</v>
      </c>
      <c r="AS156" s="49">
        <v>0</v>
      </c>
      <c r="AT156" s="49">
        <v>109.125</v>
      </c>
      <c r="AU156" s="49">
        <v>165.5</v>
      </c>
      <c r="AV156" s="342"/>
      <c r="AW156" s="49">
        <v>0</v>
      </c>
      <c r="AX156" s="49">
        <v>0</v>
      </c>
      <c r="AY156" s="49">
        <v>502.20000000000005</v>
      </c>
      <c r="AZ156" s="49">
        <v>930.1</v>
      </c>
      <c r="BA156" s="342"/>
      <c r="BB156" s="49">
        <v>0</v>
      </c>
      <c r="BC156" s="49">
        <v>0</v>
      </c>
      <c r="BD156" s="49">
        <v>32.625</v>
      </c>
      <c r="BE156" s="49">
        <v>260.60000000000002</v>
      </c>
      <c r="BF156" s="342"/>
      <c r="BG156" s="49">
        <v>0</v>
      </c>
      <c r="BH156" s="49">
        <v>0</v>
      </c>
      <c r="BI156" s="49">
        <v>220.125</v>
      </c>
      <c r="BJ156" s="49">
        <v>104.2</v>
      </c>
      <c r="BK156" s="342"/>
      <c r="BL156" s="49">
        <v>0</v>
      </c>
      <c r="BM156" s="49">
        <v>0</v>
      </c>
      <c r="BN156" s="49">
        <v>95.550000000000011</v>
      </c>
      <c r="BO156" s="49">
        <v>136.1</v>
      </c>
      <c r="BP156" s="342"/>
      <c r="BQ156" s="49">
        <v>0</v>
      </c>
      <c r="BR156" s="49">
        <v>0</v>
      </c>
      <c r="BS156" s="49">
        <v>32.549999999999997</v>
      </c>
      <c r="BT156" s="49">
        <v>393.2</v>
      </c>
      <c r="BU156" s="306"/>
      <c r="BV156" s="49">
        <v>0</v>
      </c>
      <c r="BW156" s="49">
        <v>0</v>
      </c>
      <c r="BX156" s="49">
        <v>491.62500000000011</v>
      </c>
      <c r="BY156" s="49">
        <v>605.9</v>
      </c>
      <c r="BZ156" s="342"/>
      <c r="CA156" s="49">
        <v>0</v>
      </c>
      <c r="CB156" s="49">
        <v>0</v>
      </c>
      <c r="CC156" s="49">
        <v>101.4</v>
      </c>
      <c r="CD156" s="49">
        <v>354</v>
      </c>
      <c r="CE156" s="306"/>
      <c r="CF156" s="315">
        <v>0</v>
      </c>
      <c r="CG156" s="315">
        <v>0</v>
      </c>
      <c r="CH156" s="315">
        <v>114.82499999999999</v>
      </c>
      <c r="CI156" s="49">
        <v>428.2</v>
      </c>
      <c r="CJ156" s="306"/>
      <c r="CK156" s="49">
        <v>0</v>
      </c>
      <c r="CL156" s="49">
        <v>0</v>
      </c>
      <c r="CM156" s="49">
        <v>230.32500000000002</v>
      </c>
      <c r="CN156" s="49">
        <v>593</v>
      </c>
      <c r="CO156" s="342"/>
      <c r="CP156" s="49">
        <v>0</v>
      </c>
      <c r="CQ156" s="49">
        <v>0</v>
      </c>
      <c r="CR156" s="49">
        <v>265.42499999999995</v>
      </c>
      <c r="CS156" s="49">
        <v>432.7</v>
      </c>
      <c r="CT156" s="306"/>
      <c r="CU156" s="49">
        <v>0</v>
      </c>
      <c r="CV156" s="49">
        <v>0</v>
      </c>
      <c r="CW156" s="49">
        <v>610.19999999999993</v>
      </c>
      <c r="CX156" s="49">
        <v>726.9</v>
      </c>
      <c r="CY156" s="342"/>
      <c r="CZ156" s="49">
        <v>0</v>
      </c>
      <c r="DA156" s="49">
        <v>0</v>
      </c>
      <c r="DB156" s="49">
        <v>117</v>
      </c>
      <c r="DC156" s="49">
        <v>13.2</v>
      </c>
      <c r="DD156" s="306"/>
      <c r="DE156" s="49">
        <v>0</v>
      </c>
      <c r="DF156" s="49">
        <v>0</v>
      </c>
      <c r="DG156" s="49">
        <v>2974.4250000000002</v>
      </c>
      <c r="DH156" s="298">
        <v>1916</v>
      </c>
      <c r="DI156" s="306"/>
      <c r="DJ156" s="298">
        <v>0</v>
      </c>
      <c r="DK156" s="298">
        <v>0</v>
      </c>
      <c r="DL156" s="298">
        <v>462.07499999999993</v>
      </c>
      <c r="DM156" s="49">
        <v>1104.9000000000001</v>
      </c>
      <c r="DN156" s="306"/>
      <c r="DO156" s="49">
        <v>0</v>
      </c>
      <c r="DP156" s="49">
        <v>0</v>
      </c>
      <c r="DQ156" s="49">
        <v>396.75</v>
      </c>
      <c r="DR156" s="49">
        <v>883.90000000000009</v>
      </c>
      <c r="DS156" s="306"/>
      <c r="DT156" s="49">
        <v>0</v>
      </c>
      <c r="DU156" s="49">
        <v>0</v>
      </c>
      <c r="DV156" s="49">
        <v>0</v>
      </c>
      <c r="DW156" s="49">
        <v>0</v>
      </c>
      <c r="DX156" s="306"/>
      <c r="DY156" s="49">
        <v>0</v>
      </c>
      <c r="DZ156" s="49">
        <v>0</v>
      </c>
      <c r="EA156" s="49">
        <v>3585.9749999999995</v>
      </c>
      <c r="EB156" s="298">
        <v>4127.6000000000013</v>
      </c>
      <c r="EC156" s="306"/>
      <c r="ED156" s="49">
        <v>0</v>
      </c>
      <c r="EE156" s="49">
        <v>0</v>
      </c>
      <c r="EF156" s="49">
        <v>93.225000000000009</v>
      </c>
      <c r="EG156" s="49">
        <v>306.8</v>
      </c>
      <c r="EH156" s="306"/>
      <c r="EI156" s="49">
        <v>0</v>
      </c>
      <c r="EJ156" s="49">
        <v>0</v>
      </c>
      <c r="EK156" s="49">
        <v>266.10000000000002</v>
      </c>
      <c r="EL156" s="49">
        <v>470.3</v>
      </c>
      <c r="EM156" s="306"/>
      <c r="EN156" s="49">
        <v>0</v>
      </c>
      <c r="EO156" s="49">
        <v>0</v>
      </c>
      <c r="EP156" s="49">
        <v>301.42499999999995</v>
      </c>
      <c r="EQ156" s="49">
        <v>437.09999999999997</v>
      </c>
      <c r="ER156" s="306"/>
      <c r="ES156" s="49">
        <v>0</v>
      </c>
      <c r="ET156" s="49">
        <v>0</v>
      </c>
      <c r="EU156" s="49">
        <v>237.375</v>
      </c>
      <c r="EV156" s="49">
        <v>238.8</v>
      </c>
      <c r="EW156" s="306"/>
      <c r="EX156">
        <v>0</v>
      </c>
      <c r="EY156">
        <v>0</v>
      </c>
      <c r="EZ156">
        <v>2495.7000000000003</v>
      </c>
      <c r="FA156" s="414">
        <v>3899.2</v>
      </c>
      <c r="FB156" s="306"/>
      <c r="FC156" s="49">
        <v>0</v>
      </c>
      <c r="FD156" s="49">
        <v>0</v>
      </c>
      <c r="FE156" s="49">
        <v>127.5</v>
      </c>
      <c r="FF156" s="49">
        <v>220.1</v>
      </c>
      <c r="FG156" s="306"/>
      <c r="FH156" s="315">
        <v>0</v>
      </c>
      <c r="FI156" s="315">
        <v>0</v>
      </c>
      <c r="FJ156" s="315">
        <v>334.35</v>
      </c>
      <c r="FK156" s="49">
        <v>93.4</v>
      </c>
      <c r="FL156" s="306"/>
      <c r="FM156" s="315">
        <v>0</v>
      </c>
      <c r="FN156" s="315">
        <v>0</v>
      </c>
      <c r="FO156" s="315">
        <v>374.54999999999995</v>
      </c>
      <c r="FP156" s="49">
        <v>206.6</v>
      </c>
      <c r="FQ156" s="306"/>
      <c r="FR156" s="49">
        <v>0</v>
      </c>
      <c r="FS156" s="49">
        <v>0</v>
      </c>
      <c r="FT156" s="49">
        <v>381.375</v>
      </c>
      <c r="FU156" s="49">
        <v>462.4</v>
      </c>
      <c r="FV156" s="306"/>
      <c r="FW156" s="49">
        <v>0</v>
      </c>
      <c r="FX156" s="49">
        <v>0</v>
      </c>
      <c r="FY156" s="49">
        <v>131.17500000000001</v>
      </c>
      <c r="FZ156" s="49">
        <v>449</v>
      </c>
      <c r="GA156" s="306"/>
      <c r="GB156" s="49">
        <v>0</v>
      </c>
      <c r="GC156" s="49">
        <v>0</v>
      </c>
      <c r="GD156" s="49">
        <v>685.64999999999986</v>
      </c>
      <c r="GE156" s="49">
        <v>1116.8000000000002</v>
      </c>
      <c r="GF156" s="306"/>
      <c r="GG156" s="315">
        <v>0</v>
      </c>
      <c r="GH156" s="315">
        <v>0</v>
      </c>
      <c r="GI156" s="315">
        <v>214.5</v>
      </c>
      <c r="GJ156" s="49">
        <v>341</v>
      </c>
      <c r="GK156" s="306"/>
      <c r="GL156" s="49">
        <v>0</v>
      </c>
      <c r="GM156" s="49">
        <v>0</v>
      </c>
      <c r="GN156" s="49">
        <v>583.875</v>
      </c>
      <c r="GO156" s="49">
        <v>0</v>
      </c>
      <c r="GP156" s="306"/>
    </row>
    <row r="157" spans="1:198" ht="18">
      <c r="A157" s="39" t="s">
        <v>3828</v>
      </c>
      <c r="B157" s="45">
        <f t="shared" si="4"/>
        <v>855.59999999999991</v>
      </c>
      <c r="C157" s="41"/>
      <c r="D157" s="49">
        <v>0</v>
      </c>
      <c r="E157" s="49">
        <v>0</v>
      </c>
      <c r="F157" s="49">
        <v>0</v>
      </c>
      <c r="G157" s="49">
        <v>185.59999999999997</v>
      </c>
      <c r="H157" s="342"/>
      <c r="I157" s="49">
        <v>0</v>
      </c>
      <c r="J157" s="49">
        <v>0</v>
      </c>
      <c r="K157" s="49">
        <v>0</v>
      </c>
      <c r="L157" s="49">
        <v>42.800000000000004</v>
      </c>
      <c r="M157" s="342"/>
      <c r="N157" s="49">
        <v>0</v>
      </c>
      <c r="O157" s="49">
        <v>0</v>
      </c>
      <c r="P157" s="49">
        <v>0</v>
      </c>
      <c r="Q157" s="573">
        <v>627.19999999999993</v>
      </c>
      <c r="R157" s="342"/>
      <c r="S157" s="49">
        <v>0</v>
      </c>
      <c r="T157" s="49">
        <v>0</v>
      </c>
      <c r="U157" s="49">
        <v>0</v>
      </c>
      <c r="V157" s="49">
        <v>0</v>
      </c>
      <c r="W157" s="342"/>
      <c r="X157" s="49">
        <v>0</v>
      </c>
      <c r="Y157" s="49">
        <v>0</v>
      </c>
      <c r="Z157" s="49">
        <v>0</v>
      </c>
      <c r="AA157" s="49">
        <v>0</v>
      </c>
      <c r="AB157" s="342"/>
      <c r="AC157" s="49">
        <v>0</v>
      </c>
      <c r="AD157" s="49">
        <v>0</v>
      </c>
      <c r="AE157" s="49">
        <v>0</v>
      </c>
      <c r="AF157" s="49">
        <v>0</v>
      </c>
      <c r="AG157" s="342"/>
      <c r="AH157" s="49">
        <v>0</v>
      </c>
      <c r="AI157" s="49">
        <v>0</v>
      </c>
      <c r="AJ157" s="49">
        <v>0</v>
      </c>
      <c r="AK157" s="49">
        <v>0</v>
      </c>
      <c r="AL157" s="342"/>
      <c r="AM157" s="49">
        <v>0</v>
      </c>
      <c r="AN157" s="49">
        <v>0</v>
      </c>
      <c r="AO157" s="49">
        <v>0</v>
      </c>
      <c r="AP157" s="49">
        <v>0</v>
      </c>
      <c r="AQ157" s="342"/>
      <c r="AR157" s="49">
        <v>0</v>
      </c>
      <c r="AS157" s="49">
        <v>0</v>
      </c>
      <c r="AT157" s="49">
        <v>0</v>
      </c>
      <c r="AU157" s="49">
        <v>0</v>
      </c>
      <c r="AV157" s="342"/>
      <c r="AW157" s="49">
        <v>0</v>
      </c>
      <c r="AX157" s="49">
        <v>0</v>
      </c>
      <c r="AY157" s="49">
        <v>0</v>
      </c>
      <c r="AZ157" s="49">
        <v>0</v>
      </c>
      <c r="BA157" s="342"/>
      <c r="BB157" s="49">
        <v>0</v>
      </c>
      <c r="BC157" s="49">
        <v>0</v>
      </c>
      <c r="BD157" s="49">
        <v>0</v>
      </c>
      <c r="BE157" s="49">
        <v>0</v>
      </c>
      <c r="BF157" s="342"/>
      <c r="BG157" s="49">
        <v>0</v>
      </c>
      <c r="BH157" s="49">
        <v>0</v>
      </c>
      <c r="BI157" s="49">
        <v>0</v>
      </c>
      <c r="BJ157" s="49">
        <v>0</v>
      </c>
      <c r="BK157" s="342"/>
      <c r="BL157" s="49">
        <v>0</v>
      </c>
      <c r="BM157" s="49">
        <v>0</v>
      </c>
      <c r="BN157" s="49">
        <v>0</v>
      </c>
      <c r="BO157" s="49">
        <v>0</v>
      </c>
      <c r="BP157" s="342"/>
      <c r="BQ157" s="49">
        <v>0</v>
      </c>
      <c r="BR157" s="49">
        <v>0</v>
      </c>
      <c r="BS157" s="49">
        <v>0</v>
      </c>
      <c r="BT157" s="49">
        <v>0</v>
      </c>
      <c r="BU157" s="306"/>
      <c r="BV157" s="49">
        <v>0</v>
      </c>
      <c r="BW157" s="49">
        <v>0</v>
      </c>
      <c r="BX157" s="49">
        <v>0</v>
      </c>
      <c r="BY157" s="49">
        <v>0</v>
      </c>
      <c r="BZ157" s="342"/>
      <c r="CA157" s="49">
        <v>0</v>
      </c>
      <c r="CB157" s="49">
        <v>0</v>
      </c>
      <c r="CC157" s="49">
        <v>0</v>
      </c>
      <c r="CD157" s="49">
        <v>0</v>
      </c>
      <c r="CE157" s="306"/>
      <c r="CF157" s="49">
        <v>0</v>
      </c>
      <c r="CG157" s="49">
        <v>0</v>
      </c>
      <c r="CH157" s="49">
        <v>0</v>
      </c>
      <c r="CI157" s="49">
        <v>0</v>
      </c>
      <c r="CJ157" s="306"/>
      <c r="CK157" s="49">
        <v>0</v>
      </c>
      <c r="CL157" s="49">
        <v>0</v>
      </c>
      <c r="CM157" s="49">
        <v>0</v>
      </c>
      <c r="CN157" s="49">
        <v>0</v>
      </c>
      <c r="CO157" s="342"/>
      <c r="CP157" s="49">
        <v>0</v>
      </c>
      <c r="CQ157" s="49">
        <v>0</v>
      </c>
      <c r="CR157" s="49">
        <v>0</v>
      </c>
      <c r="CS157" s="49">
        <v>0</v>
      </c>
      <c r="CT157" s="306"/>
      <c r="CU157" s="49">
        <v>0</v>
      </c>
      <c r="CV157" s="49">
        <v>0</v>
      </c>
      <c r="CW157" s="49">
        <v>0</v>
      </c>
      <c r="CX157" s="49">
        <v>0</v>
      </c>
      <c r="CY157" s="342"/>
      <c r="CZ157" s="49">
        <v>0</v>
      </c>
      <c r="DA157" s="49">
        <v>0</v>
      </c>
      <c r="DB157" s="49">
        <v>0</v>
      </c>
      <c r="DC157" s="49">
        <v>0</v>
      </c>
      <c r="DD157" s="306"/>
      <c r="DE157" s="49">
        <v>0</v>
      </c>
      <c r="DF157" s="49">
        <v>0</v>
      </c>
      <c r="DG157" s="49">
        <v>0</v>
      </c>
      <c r="DH157" s="49">
        <v>0</v>
      </c>
      <c r="DI157" s="306"/>
      <c r="DJ157" s="49">
        <v>0</v>
      </c>
      <c r="DK157" s="49">
        <v>0</v>
      </c>
      <c r="DL157" s="49">
        <v>0</v>
      </c>
      <c r="DM157" s="49">
        <v>0</v>
      </c>
      <c r="DN157" s="306"/>
      <c r="DO157" s="49">
        <v>0</v>
      </c>
      <c r="DP157" s="49">
        <v>0</v>
      </c>
      <c r="DQ157" s="49">
        <v>0</v>
      </c>
      <c r="DR157" s="49">
        <v>0</v>
      </c>
      <c r="DS157" s="306"/>
      <c r="DT157" s="49">
        <v>0</v>
      </c>
      <c r="DU157" s="49">
        <v>0</v>
      </c>
      <c r="DV157" s="49">
        <v>0</v>
      </c>
      <c r="DW157" s="49">
        <v>0</v>
      </c>
      <c r="DX157" s="306"/>
      <c r="DY157" s="49">
        <v>0</v>
      </c>
      <c r="DZ157" s="49">
        <v>0</v>
      </c>
      <c r="EA157" s="49">
        <v>0</v>
      </c>
      <c r="EB157" s="49">
        <v>0</v>
      </c>
      <c r="EC157" s="306"/>
      <c r="ED157" s="49">
        <v>0</v>
      </c>
      <c r="EE157" s="49">
        <v>0</v>
      </c>
      <c r="EF157" s="49">
        <v>0</v>
      </c>
      <c r="EG157" s="49">
        <v>0</v>
      </c>
      <c r="EH157" s="306"/>
      <c r="EI157" s="49">
        <v>0</v>
      </c>
      <c r="EJ157" s="49">
        <v>0</v>
      </c>
      <c r="EK157" s="49">
        <v>0</v>
      </c>
      <c r="EL157" s="49">
        <v>0</v>
      </c>
      <c r="EM157" s="306"/>
      <c r="EN157" s="49">
        <v>0</v>
      </c>
      <c r="EO157" s="49">
        <v>0</v>
      </c>
      <c r="EP157" s="49">
        <v>0</v>
      </c>
      <c r="EQ157" s="49">
        <v>0</v>
      </c>
      <c r="ER157" s="306"/>
      <c r="ES157" s="49">
        <v>0</v>
      </c>
      <c r="ET157" s="49">
        <v>0</v>
      </c>
      <c r="EU157" s="49">
        <v>0</v>
      </c>
      <c r="EV157" s="49">
        <v>0</v>
      </c>
      <c r="EW157" s="306"/>
      <c r="EX157" s="49">
        <v>0</v>
      </c>
      <c r="EY157" s="49">
        <v>0</v>
      </c>
      <c r="EZ157" s="49">
        <v>0</v>
      </c>
      <c r="FA157" s="49">
        <v>0</v>
      </c>
      <c r="FB157" s="306"/>
      <c r="FC157" s="49">
        <v>0</v>
      </c>
      <c r="FD157" s="49">
        <v>0</v>
      </c>
      <c r="FE157" s="49">
        <v>0</v>
      </c>
      <c r="FF157" s="49">
        <v>0</v>
      </c>
      <c r="FG157" s="306"/>
      <c r="FH157" s="49">
        <v>0</v>
      </c>
      <c r="FI157" s="49">
        <v>0</v>
      </c>
      <c r="FJ157" s="49">
        <v>0</v>
      </c>
      <c r="FK157" s="49">
        <v>0</v>
      </c>
      <c r="FL157" s="306"/>
      <c r="FM157" s="49">
        <v>0</v>
      </c>
      <c r="FN157" s="49">
        <v>0</v>
      </c>
      <c r="FO157" s="49">
        <v>0</v>
      </c>
      <c r="FP157" s="49">
        <v>0</v>
      </c>
      <c r="FQ157" s="306"/>
      <c r="FR157" s="49">
        <v>0</v>
      </c>
      <c r="FS157" s="49">
        <v>0</v>
      </c>
      <c r="FT157" s="49">
        <v>0</v>
      </c>
      <c r="FU157" s="49">
        <v>0</v>
      </c>
      <c r="FV157" s="306"/>
      <c r="FW157" s="49">
        <v>0</v>
      </c>
      <c r="FX157" s="49">
        <v>0</v>
      </c>
      <c r="FY157" s="49">
        <v>0</v>
      </c>
      <c r="FZ157" s="49">
        <v>0</v>
      </c>
      <c r="GA157" s="306"/>
      <c r="GB157" s="49">
        <v>0</v>
      </c>
      <c r="GC157" s="49">
        <v>0</v>
      </c>
      <c r="GD157" s="49">
        <v>0</v>
      </c>
      <c r="GE157" s="49">
        <v>0</v>
      </c>
      <c r="GF157" s="306"/>
      <c r="GG157" s="49">
        <v>0</v>
      </c>
      <c r="GH157" s="49">
        <v>0</v>
      </c>
      <c r="GI157" s="49">
        <v>0</v>
      </c>
      <c r="GJ157" s="49">
        <v>0</v>
      </c>
      <c r="GK157" s="306"/>
      <c r="GL157" s="49">
        <v>0</v>
      </c>
      <c r="GM157" s="49">
        <v>0</v>
      </c>
      <c r="GN157" s="49">
        <v>0</v>
      </c>
      <c r="GO157" s="49">
        <v>0</v>
      </c>
      <c r="GP157" s="306"/>
    </row>
    <row r="158" spans="1:198" ht="18">
      <c r="A158" s="39" t="s">
        <v>2523</v>
      </c>
      <c r="B158" s="45">
        <f t="shared" si="4"/>
        <v>38652.774999999994</v>
      </c>
      <c r="C158" s="41"/>
      <c r="D158" s="49">
        <v>0</v>
      </c>
      <c r="E158" s="49">
        <v>65.25</v>
      </c>
      <c r="F158" s="49">
        <v>234.75</v>
      </c>
      <c r="G158" s="49">
        <v>328.6</v>
      </c>
      <c r="H158" s="342"/>
      <c r="I158" s="49">
        <v>0</v>
      </c>
      <c r="J158" s="49">
        <v>0</v>
      </c>
      <c r="K158" s="49">
        <v>57.375</v>
      </c>
      <c r="L158" s="49">
        <v>345</v>
      </c>
      <c r="M158" s="342"/>
      <c r="N158" s="49">
        <v>0</v>
      </c>
      <c r="O158" s="49">
        <v>75.949999999999989</v>
      </c>
      <c r="P158" s="49">
        <v>251.54999999999998</v>
      </c>
      <c r="Q158" s="573">
        <v>722.9</v>
      </c>
      <c r="R158" s="342"/>
      <c r="S158" s="298">
        <v>0</v>
      </c>
      <c r="T158" s="298">
        <v>0</v>
      </c>
      <c r="U158" s="298">
        <v>285</v>
      </c>
      <c r="V158" s="49">
        <v>181.4</v>
      </c>
      <c r="W158" s="342"/>
      <c r="X158" s="49">
        <v>0</v>
      </c>
      <c r="Y158" s="49">
        <v>0</v>
      </c>
      <c r="Z158" s="49">
        <v>256.95000000000005</v>
      </c>
      <c r="AA158" s="49">
        <v>279.2</v>
      </c>
      <c r="AB158" s="342"/>
      <c r="AC158" s="49">
        <v>0</v>
      </c>
      <c r="AD158" s="49">
        <v>0</v>
      </c>
      <c r="AE158" s="49">
        <v>327.15000000000003</v>
      </c>
      <c r="AF158" s="49">
        <v>229.20000000000002</v>
      </c>
      <c r="AG158" s="342"/>
      <c r="AH158" s="49">
        <v>0</v>
      </c>
      <c r="AI158" s="49">
        <v>0</v>
      </c>
      <c r="AJ158" s="49">
        <v>434.54999999999995</v>
      </c>
      <c r="AK158" s="49">
        <v>742.5</v>
      </c>
      <c r="AL158" s="342"/>
      <c r="AM158" s="49">
        <v>0</v>
      </c>
      <c r="AN158" s="49">
        <v>0</v>
      </c>
      <c r="AO158" s="49">
        <v>425.17499999999995</v>
      </c>
      <c r="AP158" s="49">
        <v>612.9</v>
      </c>
      <c r="AQ158" s="342"/>
      <c r="AR158" s="49">
        <v>0</v>
      </c>
      <c r="AS158" s="49">
        <v>0</v>
      </c>
      <c r="AT158" s="49">
        <v>113.625</v>
      </c>
      <c r="AU158" s="49">
        <v>67.5</v>
      </c>
      <c r="AV158" s="342"/>
      <c r="AW158" s="49">
        <v>0</v>
      </c>
      <c r="AX158" s="49">
        <v>0</v>
      </c>
      <c r="AY158" s="49">
        <v>416.25</v>
      </c>
      <c r="AZ158" s="49">
        <v>622.4</v>
      </c>
      <c r="BA158" s="342"/>
      <c r="BB158" s="49">
        <v>0</v>
      </c>
      <c r="BC158" s="49">
        <v>0</v>
      </c>
      <c r="BD158" s="49">
        <v>227.54999999999998</v>
      </c>
      <c r="BE158" s="49">
        <v>669.3</v>
      </c>
      <c r="BF158" s="342"/>
      <c r="BG158" s="49">
        <v>0</v>
      </c>
      <c r="BH158" s="49">
        <v>0</v>
      </c>
      <c r="BI158" s="49">
        <v>336.82499999999999</v>
      </c>
      <c r="BJ158" s="49">
        <v>229.1</v>
      </c>
      <c r="BK158" s="342"/>
      <c r="BL158" s="49">
        <v>0</v>
      </c>
      <c r="BM158" s="49">
        <v>0</v>
      </c>
      <c r="BN158" s="49">
        <v>207.14999999999998</v>
      </c>
      <c r="BO158" s="49">
        <v>565.79999999999995</v>
      </c>
      <c r="BP158" s="342"/>
      <c r="BQ158" s="49">
        <v>0</v>
      </c>
      <c r="BR158" s="49">
        <v>0</v>
      </c>
      <c r="BS158" s="49">
        <v>364.5</v>
      </c>
      <c r="BT158" s="49">
        <v>858.09999999999991</v>
      </c>
      <c r="BU158" s="306"/>
      <c r="BV158" s="49">
        <v>0</v>
      </c>
      <c r="BW158" s="49">
        <v>0</v>
      </c>
      <c r="BX158" s="49">
        <v>226.5</v>
      </c>
      <c r="BY158" s="49">
        <v>0</v>
      </c>
      <c r="BZ158" s="342"/>
      <c r="CA158" s="49">
        <v>0</v>
      </c>
      <c r="CB158" s="49">
        <v>0</v>
      </c>
      <c r="CC158" s="49">
        <v>484.5</v>
      </c>
      <c r="CD158" s="49">
        <v>764.9</v>
      </c>
      <c r="CE158" s="306"/>
      <c r="CF158" s="315">
        <v>0</v>
      </c>
      <c r="CG158" s="315">
        <v>0</v>
      </c>
      <c r="CH158" s="315">
        <v>201.52499999999998</v>
      </c>
      <c r="CI158" s="49">
        <v>484.7</v>
      </c>
      <c r="CJ158" s="306"/>
      <c r="CK158" s="49">
        <v>0</v>
      </c>
      <c r="CL158" s="49">
        <v>0</v>
      </c>
      <c r="CM158" s="49">
        <v>67.95</v>
      </c>
      <c r="CN158" s="49">
        <v>395.7</v>
      </c>
      <c r="CO158" s="342"/>
      <c r="CP158" s="49">
        <v>0</v>
      </c>
      <c r="CQ158" s="49">
        <v>0</v>
      </c>
      <c r="CR158" s="49">
        <v>323.17499999999995</v>
      </c>
      <c r="CS158" s="49">
        <v>251.9</v>
      </c>
      <c r="CT158" s="306"/>
      <c r="CU158" s="49">
        <v>0</v>
      </c>
      <c r="CV158" s="49">
        <v>0</v>
      </c>
      <c r="CW158" s="49">
        <v>235.27499999999998</v>
      </c>
      <c r="CX158" s="49">
        <v>393.19999999999993</v>
      </c>
      <c r="CY158" s="342"/>
      <c r="CZ158" s="49">
        <v>0</v>
      </c>
      <c r="DA158" s="49">
        <v>0</v>
      </c>
      <c r="DB158" s="49">
        <v>39.6</v>
      </c>
      <c r="DC158" s="49">
        <v>106.6</v>
      </c>
      <c r="DD158" s="306"/>
      <c r="DE158" s="49">
        <v>0</v>
      </c>
      <c r="DF158" s="49">
        <v>0</v>
      </c>
      <c r="DG158" s="49">
        <v>1116.6750000000002</v>
      </c>
      <c r="DH158" s="298">
        <v>1916.6</v>
      </c>
      <c r="DI158" s="306"/>
      <c r="DJ158" s="298">
        <v>0</v>
      </c>
      <c r="DK158" s="298">
        <v>0</v>
      </c>
      <c r="DL158" s="298">
        <v>462.52500000000003</v>
      </c>
      <c r="DM158" s="49">
        <v>880</v>
      </c>
      <c r="DN158" s="306"/>
      <c r="DO158" s="49">
        <v>0</v>
      </c>
      <c r="DP158" s="49">
        <v>0</v>
      </c>
      <c r="DQ158" s="49">
        <v>285.90000000000003</v>
      </c>
      <c r="DR158" s="49">
        <v>415.3</v>
      </c>
      <c r="DS158" s="306"/>
      <c r="DT158" s="49">
        <v>0</v>
      </c>
      <c r="DU158" s="49">
        <v>0</v>
      </c>
      <c r="DV158" s="49">
        <v>0</v>
      </c>
      <c r="DW158" s="49">
        <v>72</v>
      </c>
      <c r="DX158" s="306"/>
      <c r="DY158" s="49">
        <v>0</v>
      </c>
      <c r="DZ158" s="49">
        <v>0</v>
      </c>
      <c r="EA158" s="49">
        <v>2942.1750000000002</v>
      </c>
      <c r="EB158" s="298">
        <v>3785.3</v>
      </c>
      <c r="EC158" s="306"/>
      <c r="ED158" s="49">
        <v>0</v>
      </c>
      <c r="EE158" s="49">
        <v>0</v>
      </c>
      <c r="EF158" s="49">
        <v>159.75</v>
      </c>
      <c r="EG158" s="49">
        <v>159.19999999999999</v>
      </c>
      <c r="EH158" s="306"/>
      <c r="EI158" s="49">
        <v>0</v>
      </c>
      <c r="EJ158" s="49">
        <v>0</v>
      </c>
      <c r="EK158" s="49">
        <v>252.07499999999999</v>
      </c>
      <c r="EL158" s="49">
        <v>302.7</v>
      </c>
      <c r="EM158" s="306"/>
      <c r="EN158" s="49">
        <v>0</v>
      </c>
      <c r="EO158" s="49">
        <v>0</v>
      </c>
      <c r="EP158" s="49">
        <v>260.25</v>
      </c>
      <c r="EQ158" s="49">
        <v>443</v>
      </c>
      <c r="ER158" s="306"/>
      <c r="ES158" s="49">
        <v>0</v>
      </c>
      <c r="ET158" s="49">
        <v>0</v>
      </c>
      <c r="EU158" s="49">
        <v>185.02499999999998</v>
      </c>
      <c r="EV158" s="49">
        <v>145.5</v>
      </c>
      <c r="EW158" s="306"/>
      <c r="EX158">
        <v>0</v>
      </c>
      <c r="EY158">
        <v>0</v>
      </c>
      <c r="EZ158">
        <v>1415.4749999999999</v>
      </c>
      <c r="FA158" s="414">
        <v>1861.0999999999997</v>
      </c>
      <c r="FB158" s="306"/>
      <c r="FC158" s="49">
        <v>0</v>
      </c>
      <c r="FD158" s="49">
        <v>0</v>
      </c>
      <c r="FE158" s="49">
        <v>153.22500000000002</v>
      </c>
      <c r="FF158" s="49">
        <v>198.2</v>
      </c>
      <c r="FG158" s="306"/>
      <c r="FH158" s="315">
        <v>0</v>
      </c>
      <c r="FI158" s="315">
        <v>0</v>
      </c>
      <c r="FJ158" s="315">
        <v>175.125</v>
      </c>
      <c r="FK158" s="49">
        <v>308.89999999999998</v>
      </c>
      <c r="FL158" s="306"/>
      <c r="FM158" s="315">
        <v>0</v>
      </c>
      <c r="FN158" s="315">
        <v>0</v>
      </c>
      <c r="FO158" s="315">
        <v>438.75</v>
      </c>
      <c r="FP158" s="49">
        <v>523.19999999999993</v>
      </c>
      <c r="FQ158" s="306"/>
      <c r="FR158" s="49">
        <v>0</v>
      </c>
      <c r="FS158" s="49">
        <v>0</v>
      </c>
      <c r="FT158" s="49">
        <v>423.375</v>
      </c>
      <c r="FU158" s="49">
        <v>500</v>
      </c>
      <c r="FV158" s="306"/>
      <c r="FW158" s="49">
        <v>0</v>
      </c>
      <c r="FX158" s="49">
        <v>0</v>
      </c>
      <c r="FY158" s="49">
        <v>27.974999999999998</v>
      </c>
      <c r="FZ158" s="49">
        <v>171.2</v>
      </c>
      <c r="GA158" s="306"/>
      <c r="GB158" s="49">
        <v>0</v>
      </c>
      <c r="GC158" s="49">
        <v>0</v>
      </c>
      <c r="GD158" s="49">
        <v>1110.3000000000002</v>
      </c>
      <c r="GE158" s="49">
        <v>1377.7</v>
      </c>
      <c r="GF158" s="306"/>
      <c r="GG158" s="315">
        <v>0</v>
      </c>
      <c r="GH158" s="315">
        <v>0</v>
      </c>
      <c r="GI158" s="315">
        <v>261.375</v>
      </c>
      <c r="GJ158" s="49">
        <v>491</v>
      </c>
      <c r="GK158" s="306"/>
      <c r="GL158" s="49">
        <v>0</v>
      </c>
      <c r="GM158" s="49">
        <v>0</v>
      </c>
      <c r="GN158" s="49">
        <v>922.875</v>
      </c>
      <c r="GO158" s="49">
        <v>0</v>
      </c>
      <c r="GP158" s="306"/>
    </row>
    <row r="159" spans="1:198" ht="18">
      <c r="A159" s="40" t="s">
        <v>1596</v>
      </c>
      <c r="B159" s="45">
        <f t="shared" si="4"/>
        <v>55268.974999999991</v>
      </c>
      <c r="C159" s="41"/>
      <c r="D159" s="49">
        <v>31.949999999999996</v>
      </c>
      <c r="E159" s="49">
        <v>223.94999999999996</v>
      </c>
      <c r="F159" s="49">
        <v>417.22499999999997</v>
      </c>
      <c r="G159" s="49">
        <v>317.89999999999998</v>
      </c>
      <c r="H159" s="342"/>
      <c r="I159" s="49">
        <v>15.950000000000003</v>
      </c>
      <c r="J159" s="49">
        <v>164</v>
      </c>
      <c r="K159" s="49">
        <v>233.85000000000002</v>
      </c>
      <c r="L159" s="49">
        <v>477.3</v>
      </c>
      <c r="M159" s="342"/>
      <c r="N159" s="49">
        <v>201.875</v>
      </c>
      <c r="O159" s="49">
        <v>347.99999999999989</v>
      </c>
      <c r="P159" s="49">
        <v>474.56250000000011</v>
      </c>
      <c r="Q159" s="573">
        <v>778.69999999999993</v>
      </c>
      <c r="R159" s="342"/>
      <c r="S159" s="298">
        <v>140.52500000000003</v>
      </c>
      <c r="T159" s="298">
        <v>86</v>
      </c>
      <c r="U159" s="298">
        <v>97.050000000000011</v>
      </c>
      <c r="V159" s="49">
        <v>297.39999999999998</v>
      </c>
      <c r="W159" s="342"/>
      <c r="X159" s="49">
        <v>98.375000000000114</v>
      </c>
      <c r="Y159" s="49">
        <v>123.75000000000023</v>
      </c>
      <c r="Z159" s="49">
        <v>249.52499999999998</v>
      </c>
      <c r="AA159" s="49">
        <v>293.5</v>
      </c>
      <c r="AB159" s="342"/>
      <c r="AC159" s="49">
        <v>162.65000000000032</v>
      </c>
      <c r="AD159" s="49">
        <v>399.85000000000036</v>
      </c>
      <c r="AE159" s="49">
        <v>719.47499999999991</v>
      </c>
      <c r="AF159" s="49">
        <v>590.90000000000009</v>
      </c>
      <c r="AG159" s="342"/>
      <c r="AH159" s="49">
        <v>181.87500000000034</v>
      </c>
      <c r="AI159" s="49">
        <v>330.00000000000023</v>
      </c>
      <c r="AJ159" s="49">
        <v>561.5625</v>
      </c>
      <c r="AK159" s="49">
        <v>632.20000000000005</v>
      </c>
      <c r="AL159" s="342"/>
      <c r="AM159" s="49">
        <v>82.950000000000273</v>
      </c>
      <c r="AN159" s="49">
        <v>310.79999999999973</v>
      </c>
      <c r="AO159" s="49">
        <v>309.52499999999998</v>
      </c>
      <c r="AP159" s="49">
        <v>474.55</v>
      </c>
      <c r="AQ159" s="342"/>
      <c r="AR159" s="49">
        <v>50.500000000000455</v>
      </c>
      <c r="AS159" s="49">
        <v>199.94999999999996</v>
      </c>
      <c r="AT159" s="49">
        <v>265.04999999999995</v>
      </c>
      <c r="AU159" s="49">
        <v>87.3</v>
      </c>
      <c r="AV159" s="342"/>
      <c r="AW159" s="49">
        <v>35.850000000000591</v>
      </c>
      <c r="AX159" s="49">
        <v>395.10000000000036</v>
      </c>
      <c r="AY159" s="49">
        <v>302.92500000000001</v>
      </c>
      <c r="AZ159" s="49">
        <v>752.69999999999993</v>
      </c>
      <c r="BA159" s="342"/>
      <c r="BB159" s="49">
        <v>108.10000000000059</v>
      </c>
      <c r="BC159" s="49">
        <v>236.5</v>
      </c>
      <c r="BD159" s="49">
        <v>202.35000000000002</v>
      </c>
      <c r="BE159" s="49">
        <v>208.1</v>
      </c>
      <c r="BF159" s="342"/>
      <c r="BG159" s="49">
        <v>72.8250000000005</v>
      </c>
      <c r="BH159" s="49">
        <v>95.84999999999998</v>
      </c>
      <c r="BI159" s="49">
        <v>357.375</v>
      </c>
      <c r="BJ159" s="49">
        <v>204.5</v>
      </c>
      <c r="BK159" s="342"/>
      <c r="BL159" s="49">
        <v>116.42500000000064</v>
      </c>
      <c r="BM159" s="49">
        <v>90.5</v>
      </c>
      <c r="BN159" s="49">
        <v>107.32499999999999</v>
      </c>
      <c r="BO159" s="49">
        <v>341.5</v>
      </c>
      <c r="BP159" s="342"/>
      <c r="BQ159" s="49">
        <v>73.675000000000409</v>
      </c>
      <c r="BR159" s="49">
        <v>241.25</v>
      </c>
      <c r="BS159" s="49">
        <v>234.07500000000002</v>
      </c>
      <c r="BT159" s="49">
        <v>411.60000000000008</v>
      </c>
      <c r="BU159" s="306"/>
      <c r="BV159" s="49">
        <v>138.60000000000059</v>
      </c>
      <c r="BW159" s="49">
        <v>192.55000000000018</v>
      </c>
      <c r="BX159" s="49">
        <v>252.90000000000003</v>
      </c>
      <c r="BY159" s="49">
        <v>255.8</v>
      </c>
      <c r="BZ159" s="342"/>
      <c r="CA159" s="49">
        <v>92.050000000000182</v>
      </c>
      <c r="CB159" s="49">
        <v>230.75</v>
      </c>
      <c r="CC159" s="49">
        <v>378.75</v>
      </c>
      <c r="CD159" s="49">
        <v>402</v>
      </c>
      <c r="CE159" s="306"/>
      <c r="CF159" s="315">
        <v>81.175000000000182</v>
      </c>
      <c r="CG159" s="315">
        <v>217.50000000000091</v>
      </c>
      <c r="CH159" s="315">
        <v>214.42499999999998</v>
      </c>
      <c r="CI159" s="49">
        <v>431.3</v>
      </c>
      <c r="CJ159" s="306"/>
      <c r="CK159" s="49">
        <v>47.400000000000091</v>
      </c>
      <c r="CL159" s="49">
        <v>131.25</v>
      </c>
      <c r="CM159" s="49">
        <v>42</v>
      </c>
      <c r="CN159" s="49">
        <v>569.6</v>
      </c>
      <c r="CO159" s="342"/>
      <c r="CP159" s="49">
        <v>113.20000000000027</v>
      </c>
      <c r="CQ159" s="49">
        <v>238.05000000000018</v>
      </c>
      <c r="CR159" s="49">
        <v>260.77499999999998</v>
      </c>
      <c r="CS159" s="49">
        <v>452.20000000000005</v>
      </c>
      <c r="CT159" s="306"/>
      <c r="CU159" s="49">
        <v>31.024999999999636</v>
      </c>
      <c r="CV159" s="49">
        <v>245</v>
      </c>
      <c r="CW159" s="49">
        <v>173.24999999999994</v>
      </c>
      <c r="CX159" s="49">
        <v>671.69999999999993</v>
      </c>
      <c r="CY159" s="342"/>
      <c r="CZ159" s="49">
        <v>1.6249999999995453</v>
      </c>
      <c r="DA159" s="49">
        <v>89.84999999999998</v>
      </c>
      <c r="DB159" s="49">
        <v>162.60000000000002</v>
      </c>
      <c r="DC159" s="49">
        <v>2.2000000000000002</v>
      </c>
      <c r="DD159" s="306"/>
      <c r="DE159" s="49">
        <v>362.27499999999992</v>
      </c>
      <c r="DF159" s="49">
        <v>917.10000000000036</v>
      </c>
      <c r="DG159" s="49">
        <v>1818.6000000000001</v>
      </c>
      <c r="DH159" s="298">
        <v>2362.7000000000003</v>
      </c>
      <c r="DI159" s="306"/>
      <c r="DJ159" s="298">
        <v>140.82500000000027</v>
      </c>
      <c r="DK159" s="298">
        <v>466.80000000000018</v>
      </c>
      <c r="DL159" s="298">
        <v>275.02499999999998</v>
      </c>
      <c r="DM159" s="49">
        <v>848.1500000000002</v>
      </c>
      <c r="DN159" s="306"/>
      <c r="DO159" s="49">
        <v>75.424999999999272</v>
      </c>
      <c r="DP159" s="49">
        <v>312.39999999999691</v>
      </c>
      <c r="DQ159" s="49">
        <v>310.20000000000005</v>
      </c>
      <c r="DR159" s="49">
        <v>334.09999999999997</v>
      </c>
      <c r="DS159" s="306"/>
      <c r="DT159" s="49">
        <v>0</v>
      </c>
      <c r="DU159" s="49">
        <v>0</v>
      </c>
      <c r="DV159" s="49">
        <v>0</v>
      </c>
      <c r="DW159" s="49">
        <v>2.4</v>
      </c>
      <c r="DX159" s="306"/>
      <c r="DY159" s="49">
        <v>761.17499999999109</v>
      </c>
      <c r="DZ159" s="49">
        <v>1916.4500000000025</v>
      </c>
      <c r="EA159" s="49">
        <v>2730.9750000000004</v>
      </c>
      <c r="EB159" s="298">
        <v>3350.6</v>
      </c>
      <c r="EC159" s="306"/>
      <c r="ED159" s="49">
        <v>112.24999999999955</v>
      </c>
      <c r="EE159" s="49">
        <v>142.65000000000327</v>
      </c>
      <c r="EF159" s="49">
        <v>271.35000000000002</v>
      </c>
      <c r="EG159" s="49">
        <v>344.8</v>
      </c>
      <c r="EH159" s="306"/>
      <c r="EI159" s="49">
        <v>56.624999999999545</v>
      </c>
      <c r="EJ159" s="49">
        <v>65.799999999997453</v>
      </c>
      <c r="EK159" s="49">
        <v>456.45000000000005</v>
      </c>
      <c r="EL159" s="49">
        <v>512.90000000000009</v>
      </c>
      <c r="EM159" s="306"/>
      <c r="EN159" s="49">
        <v>0</v>
      </c>
      <c r="EO159" s="49">
        <v>87.649999999999636</v>
      </c>
      <c r="EP159" s="49">
        <v>343.72500000000002</v>
      </c>
      <c r="EQ159" s="49">
        <v>625.6</v>
      </c>
      <c r="ER159" s="306"/>
      <c r="ES159" s="49">
        <v>69.899999999999636</v>
      </c>
      <c r="ET159" s="49">
        <v>82.399999999999636</v>
      </c>
      <c r="EU159" s="49">
        <v>311.25</v>
      </c>
      <c r="EV159" s="49">
        <v>249.4</v>
      </c>
      <c r="EW159" s="306"/>
      <c r="EX159">
        <v>814.39999999999986</v>
      </c>
      <c r="EY159">
        <v>1281.9500000000025</v>
      </c>
      <c r="EZ159">
        <v>1140.0749999999998</v>
      </c>
      <c r="FA159" s="414">
        <v>1037.0999999999999</v>
      </c>
      <c r="FB159" s="306"/>
      <c r="FC159" s="49">
        <v>46.549999999999727</v>
      </c>
      <c r="FD159" s="49">
        <v>19.5</v>
      </c>
      <c r="FE159" s="49">
        <v>195.67499999999998</v>
      </c>
      <c r="FF159" s="49">
        <v>256.3</v>
      </c>
      <c r="FG159" s="306"/>
      <c r="FH159" s="315">
        <v>26.899999999999636</v>
      </c>
      <c r="FI159" s="315">
        <v>39.75</v>
      </c>
      <c r="FJ159" s="315">
        <v>394.95000000000005</v>
      </c>
      <c r="FK159" s="49">
        <v>65.599999999999994</v>
      </c>
      <c r="FL159" s="306"/>
      <c r="FM159" s="315">
        <v>77.024999999999636</v>
      </c>
      <c r="FN159" s="315">
        <v>216.75</v>
      </c>
      <c r="FO159" s="315">
        <v>207.82500000000002</v>
      </c>
      <c r="FP159" s="49">
        <v>474.8</v>
      </c>
      <c r="FQ159" s="306"/>
      <c r="FR159" s="49">
        <v>75.299999999998363</v>
      </c>
      <c r="FS159" s="49">
        <v>201.69999999999996</v>
      </c>
      <c r="FT159" s="49">
        <v>367.27500000000003</v>
      </c>
      <c r="FU159" s="49">
        <v>507.60000000000008</v>
      </c>
      <c r="FV159" s="306"/>
      <c r="FW159" s="49">
        <v>0</v>
      </c>
      <c r="FX159" s="49">
        <v>88.75</v>
      </c>
      <c r="FY159" s="49">
        <v>335.1</v>
      </c>
      <c r="FZ159" s="49">
        <v>536</v>
      </c>
      <c r="GA159" s="306"/>
      <c r="GB159" s="49">
        <v>277.47499999999764</v>
      </c>
      <c r="GC159" s="49">
        <v>672.85000000000184</v>
      </c>
      <c r="GD159" s="49">
        <v>1113.9000000000001</v>
      </c>
      <c r="GE159" s="49">
        <v>1308.4000000000001</v>
      </c>
      <c r="GF159" s="306"/>
      <c r="GG159" s="315">
        <v>61.124999999999091</v>
      </c>
      <c r="GH159" s="315">
        <v>257.5</v>
      </c>
      <c r="GI159" s="315">
        <v>298.125</v>
      </c>
      <c r="GJ159" s="49">
        <v>295</v>
      </c>
      <c r="GK159" s="306"/>
      <c r="GL159" s="49">
        <v>0</v>
      </c>
      <c r="GM159" s="49">
        <v>0</v>
      </c>
      <c r="GN159" s="49">
        <v>721.19999999999993</v>
      </c>
      <c r="GO159" s="49">
        <v>0</v>
      </c>
      <c r="GP159" s="306"/>
    </row>
    <row r="160" spans="1:198" ht="18">
      <c r="A160" s="40" t="s">
        <v>179</v>
      </c>
      <c r="B160" s="45">
        <f t="shared" si="4"/>
        <v>55080.225000000035</v>
      </c>
      <c r="C160" s="41"/>
      <c r="D160" s="49">
        <v>70.949999999999989</v>
      </c>
      <c r="E160" s="49">
        <v>101.59999999999998</v>
      </c>
      <c r="F160" s="49">
        <v>206.70000000000002</v>
      </c>
      <c r="G160" s="49">
        <v>165.8</v>
      </c>
      <c r="H160" s="342"/>
      <c r="I160" s="49">
        <v>57.700000000000017</v>
      </c>
      <c r="J160" s="49">
        <v>45.25</v>
      </c>
      <c r="K160" s="49">
        <v>346.125</v>
      </c>
      <c r="L160" s="49">
        <v>159.29999999999998</v>
      </c>
      <c r="M160" s="342"/>
      <c r="N160" s="49">
        <v>123.94999999999999</v>
      </c>
      <c r="O160" s="49">
        <v>132.5</v>
      </c>
      <c r="P160" s="49">
        <v>308.51250000000005</v>
      </c>
      <c r="Q160" s="573">
        <v>532.29999999999995</v>
      </c>
      <c r="R160" s="342"/>
      <c r="S160" s="298">
        <v>0</v>
      </c>
      <c r="T160" s="298">
        <v>44.999999999999773</v>
      </c>
      <c r="U160" s="298">
        <v>299.92499999999995</v>
      </c>
      <c r="V160" s="49">
        <v>199</v>
      </c>
      <c r="W160" s="342"/>
      <c r="X160" s="49">
        <v>0</v>
      </c>
      <c r="Y160" s="49">
        <v>191.55000000000018</v>
      </c>
      <c r="Z160" s="49">
        <v>411.15000000000003</v>
      </c>
      <c r="AA160" s="49">
        <v>369.7</v>
      </c>
      <c r="AB160" s="342"/>
      <c r="AC160" s="49">
        <v>0</v>
      </c>
      <c r="AD160" s="49">
        <v>466.54999999999973</v>
      </c>
      <c r="AE160" s="49">
        <v>560.92499999999995</v>
      </c>
      <c r="AF160" s="49">
        <v>779.19999999999993</v>
      </c>
      <c r="AG160" s="342"/>
      <c r="AH160" s="49">
        <v>0</v>
      </c>
      <c r="AI160" s="49">
        <v>395.85000000000014</v>
      </c>
      <c r="AJ160" s="49">
        <v>596.47499999999991</v>
      </c>
      <c r="AK160" s="49">
        <v>580.9</v>
      </c>
      <c r="AL160" s="342"/>
      <c r="AM160" s="49">
        <v>0</v>
      </c>
      <c r="AN160" s="49">
        <v>314.97500000000036</v>
      </c>
      <c r="AO160" s="49">
        <v>243.86249999999998</v>
      </c>
      <c r="AP160" s="49">
        <v>469.05</v>
      </c>
      <c r="AQ160" s="342"/>
      <c r="AR160" s="49">
        <v>0</v>
      </c>
      <c r="AS160" s="49">
        <v>48.75</v>
      </c>
      <c r="AT160" s="49">
        <v>159.82499999999999</v>
      </c>
      <c r="AU160" s="49">
        <v>52.5</v>
      </c>
      <c r="AV160" s="342"/>
      <c r="AW160" s="49">
        <v>0</v>
      </c>
      <c r="AX160" s="49">
        <v>389.75000000000091</v>
      </c>
      <c r="AY160" s="49">
        <v>523.53750000000002</v>
      </c>
      <c r="AZ160" s="49">
        <v>575.40000000000009</v>
      </c>
      <c r="BA160" s="342"/>
      <c r="BB160" s="49">
        <v>0</v>
      </c>
      <c r="BC160" s="49">
        <v>271.82499999999993</v>
      </c>
      <c r="BD160" s="49">
        <v>348.45000000000005</v>
      </c>
      <c r="BE160" s="49">
        <v>386.7</v>
      </c>
      <c r="BF160" s="342"/>
      <c r="BG160" s="49">
        <v>0</v>
      </c>
      <c r="BH160" s="49">
        <v>78.849999999999994</v>
      </c>
      <c r="BI160" s="49">
        <v>309.45000000000005</v>
      </c>
      <c r="BJ160" s="49">
        <v>177.70000000000002</v>
      </c>
      <c r="BK160" s="342"/>
      <c r="BL160" s="49">
        <v>0</v>
      </c>
      <c r="BM160" s="49">
        <v>31.200000000000003</v>
      </c>
      <c r="BN160" s="49">
        <v>108</v>
      </c>
      <c r="BO160" s="49">
        <v>318.5</v>
      </c>
      <c r="BP160" s="342"/>
      <c r="BQ160" s="49">
        <v>0</v>
      </c>
      <c r="BR160" s="49">
        <v>262.59999999999991</v>
      </c>
      <c r="BS160" s="49">
        <v>300.29999999999995</v>
      </c>
      <c r="BT160" s="49">
        <v>592.5</v>
      </c>
      <c r="BU160" s="306"/>
      <c r="BV160" s="49">
        <v>0</v>
      </c>
      <c r="BW160" s="49">
        <v>265.30000000000064</v>
      </c>
      <c r="BX160" s="49">
        <v>243.00000000000006</v>
      </c>
      <c r="BY160" s="49">
        <v>575.5</v>
      </c>
      <c r="BZ160" s="342"/>
      <c r="CA160" s="49">
        <v>0</v>
      </c>
      <c r="CB160" s="49">
        <v>167.80000000000064</v>
      </c>
      <c r="CC160" s="49">
        <v>197.55</v>
      </c>
      <c r="CD160" s="49">
        <v>554.79999999999995</v>
      </c>
      <c r="CE160" s="306"/>
      <c r="CF160" s="315">
        <v>0</v>
      </c>
      <c r="CG160" s="315">
        <v>210.05000000000109</v>
      </c>
      <c r="CH160" s="315">
        <v>200.25</v>
      </c>
      <c r="CI160" s="49">
        <v>529.6</v>
      </c>
      <c r="CJ160" s="306"/>
      <c r="CK160" s="49">
        <v>0</v>
      </c>
      <c r="CL160" s="49">
        <v>176.95</v>
      </c>
      <c r="CM160" s="49">
        <v>150</v>
      </c>
      <c r="CN160" s="49">
        <v>732.8</v>
      </c>
      <c r="CO160" s="342"/>
      <c r="CP160" s="49">
        <v>0</v>
      </c>
      <c r="CQ160" s="49">
        <v>229.19999999999982</v>
      </c>
      <c r="CR160" s="49">
        <v>350.32500000000005</v>
      </c>
      <c r="CS160" s="49">
        <v>503.5</v>
      </c>
      <c r="CT160" s="306"/>
      <c r="CU160" s="49">
        <v>0</v>
      </c>
      <c r="CV160" s="49">
        <v>138.19999999999982</v>
      </c>
      <c r="CW160" s="49">
        <v>360.52499999999998</v>
      </c>
      <c r="CX160" s="49">
        <v>655.80000000000007</v>
      </c>
      <c r="CY160" s="342"/>
      <c r="CZ160" s="49">
        <v>0</v>
      </c>
      <c r="DA160" s="49">
        <v>137.65</v>
      </c>
      <c r="DB160" s="49">
        <v>54.900000000000006</v>
      </c>
      <c r="DC160" s="49">
        <v>0</v>
      </c>
      <c r="DD160" s="306"/>
      <c r="DE160" s="49">
        <v>0</v>
      </c>
      <c r="DF160" s="49">
        <v>649.15000000000055</v>
      </c>
      <c r="DG160" s="49">
        <v>1649.3999999999999</v>
      </c>
      <c r="DH160" s="298">
        <v>2902.9</v>
      </c>
      <c r="DI160" s="306"/>
      <c r="DJ160" s="298">
        <v>0</v>
      </c>
      <c r="DK160" s="298">
        <v>332.49999999999909</v>
      </c>
      <c r="DL160" s="298">
        <v>601.65000000000009</v>
      </c>
      <c r="DM160" s="49">
        <v>1393.6499999999999</v>
      </c>
      <c r="DN160" s="306"/>
      <c r="DO160" s="49">
        <v>0</v>
      </c>
      <c r="DP160" s="49">
        <v>221.59999999999764</v>
      </c>
      <c r="DQ160" s="49">
        <v>269.09999999999997</v>
      </c>
      <c r="DR160" s="49">
        <v>667.89999999999986</v>
      </c>
      <c r="DS160" s="306"/>
      <c r="DT160" s="49">
        <v>0</v>
      </c>
      <c r="DU160" s="49">
        <v>0</v>
      </c>
      <c r="DV160" s="49">
        <v>0</v>
      </c>
      <c r="DW160" s="49">
        <v>91</v>
      </c>
      <c r="DX160" s="306"/>
      <c r="DY160" s="49">
        <v>0</v>
      </c>
      <c r="DZ160" s="49">
        <v>2052.9749999999967</v>
      </c>
      <c r="EA160" s="49">
        <v>3597.1875000000009</v>
      </c>
      <c r="EB160" s="298">
        <v>4785.4000000000005</v>
      </c>
      <c r="EC160" s="306"/>
      <c r="ED160" s="49">
        <v>0</v>
      </c>
      <c r="EE160" s="49">
        <v>201.5</v>
      </c>
      <c r="EF160" s="49">
        <v>2.7</v>
      </c>
      <c r="EG160" s="49">
        <v>232.9</v>
      </c>
      <c r="EH160" s="306"/>
      <c r="EI160" s="49">
        <v>0</v>
      </c>
      <c r="EJ160" s="49">
        <v>291.54999999999745</v>
      </c>
      <c r="EK160" s="49">
        <v>350.32500000000005</v>
      </c>
      <c r="EL160" s="49">
        <v>365.4</v>
      </c>
      <c r="EM160" s="306"/>
      <c r="EN160" s="49">
        <v>0</v>
      </c>
      <c r="EO160" s="49">
        <v>201.19999999999891</v>
      </c>
      <c r="EP160" s="49">
        <v>465.75</v>
      </c>
      <c r="EQ160" s="49">
        <v>357.79999999999995</v>
      </c>
      <c r="ER160" s="306"/>
      <c r="ES160" s="49">
        <v>0</v>
      </c>
      <c r="ET160" s="49">
        <v>44.099999999998545</v>
      </c>
      <c r="EU160" s="49">
        <v>114.97500000000001</v>
      </c>
      <c r="EV160" s="49">
        <v>250.5</v>
      </c>
      <c r="EW160" s="306"/>
      <c r="EX160">
        <v>0</v>
      </c>
      <c r="EY160">
        <v>1296.75</v>
      </c>
      <c r="EZ160">
        <v>1389.6750000000002</v>
      </c>
      <c r="FA160" s="414">
        <v>2893.3</v>
      </c>
      <c r="FB160" s="306"/>
      <c r="FC160" s="49">
        <v>0</v>
      </c>
      <c r="FD160" s="49">
        <v>91.800000000001091</v>
      </c>
      <c r="FE160" s="49">
        <v>240.60000000000002</v>
      </c>
      <c r="FF160" s="49">
        <v>164.2</v>
      </c>
      <c r="FG160" s="306"/>
      <c r="FH160" s="315">
        <v>0</v>
      </c>
      <c r="FI160" s="315">
        <v>106.34999999999998</v>
      </c>
      <c r="FJ160" s="315">
        <v>206.92500000000001</v>
      </c>
      <c r="FK160" s="49">
        <v>74.900000000000006</v>
      </c>
      <c r="FL160" s="306"/>
      <c r="FM160" s="315">
        <v>0</v>
      </c>
      <c r="FN160" s="315">
        <v>193.14999999999964</v>
      </c>
      <c r="FO160" s="315">
        <v>184.35000000000002</v>
      </c>
      <c r="FP160" s="49">
        <v>291.5</v>
      </c>
      <c r="FQ160" s="306"/>
      <c r="FR160" s="49">
        <v>0</v>
      </c>
      <c r="FS160" s="49">
        <v>346.75</v>
      </c>
      <c r="FT160" s="49">
        <v>341.625</v>
      </c>
      <c r="FU160" s="49">
        <v>623.69999999999993</v>
      </c>
      <c r="FV160" s="306"/>
      <c r="FW160" s="49">
        <v>0</v>
      </c>
      <c r="FX160" s="49">
        <v>8.3999999999978172</v>
      </c>
      <c r="FY160" s="49">
        <v>64.574999999999989</v>
      </c>
      <c r="FZ160" s="49">
        <v>336.9</v>
      </c>
      <c r="GA160" s="306"/>
      <c r="GB160" s="49">
        <v>0</v>
      </c>
      <c r="GC160" s="49">
        <v>667.9250000000186</v>
      </c>
      <c r="GD160" s="49">
        <v>890.625</v>
      </c>
      <c r="GE160" s="49">
        <v>1328.3</v>
      </c>
      <c r="GF160" s="306"/>
      <c r="GG160" s="315">
        <v>0</v>
      </c>
      <c r="GH160" s="315">
        <v>238.75</v>
      </c>
      <c r="GI160" s="315">
        <v>257.25</v>
      </c>
      <c r="GJ160" s="49">
        <v>371</v>
      </c>
      <c r="GK160" s="306"/>
      <c r="GL160" s="49">
        <v>0</v>
      </c>
      <c r="GM160" s="49">
        <v>0</v>
      </c>
      <c r="GN160" s="49">
        <v>833.47499999999991</v>
      </c>
      <c r="GO160" s="49">
        <v>0</v>
      </c>
      <c r="GP160" s="306"/>
    </row>
    <row r="161" spans="1:198" ht="18">
      <c r="A161" s="39" t="s">
        <v>2506</v>
      </c>
      <c r="B161" s="45">
        <f t="shared" si="4"/>
        <v>44760.274999999994</v>
      </c>
      <c r="C161" s="41"/>
      <c r="D161" s="49">
        <v>0</v>
      </c>
      <c r="E161" s="49">
        <v>318.55</v>
      </c>
      <c r="F161" s="49">
        <v>359.02499999999998</v>
      </c>
      <c r="G161" s="49">
        <v>191.8</v>
      </c>
      <c r="H161" s="342"/>
      <c r="I161" s="49">
        <v>0</v>
      </c>
      <c r="J161" s="49">
        <v>54</v>
      </c>
      <c r="K161" s="49">
        <v>307.72499999999997</v>
      </c>
      <c r="L161" s="49">
        <v>310.10000000000002</v>
      </c>
      <c r="M161" s="342"/>
      <c r="N161" s="49">
        <v>0</v>
      </c>
      <c r="O161" s="49">
        <v>228.29999999999998</v>
      </c>
      <c r="P161" s="49">
        <v>289.8</v>
      </c>
      <c r="Q161" s="573">
        <v>728.40000000000009</v>
      </c>
      <c r="R161" s="342"/>
      <c r="S161" s="298">
        <v>0</v>
      </c>
      <c r="T161" s="298">
        <v>0</v>
      </c>
      <c r="U161" s="298">
        <v>173.625</v>
      </c>
      <c r="V161" s="49">
        <v>226</v>
      </c>
      <c r="W161" s="342"/>
      <c r="X161" s="49">
        <v>0</v>
      </c>
      <c r="Y161" s="49">
        <v>0</v>
      </c>
      <c r="Z161" s="49">
        <v>238.35000000000002</v>
      </c>
      <c r="AA161" s="49">
        <v>477.7</v>
      </c>
      <c r="AB161" s="342"/>
      <c r="AC161" s="49">
        <v>0</v>
      </c>
      <c r="AD161" s="49">
        <v>0</v>
      </c>
      <c r="AE161" s="49">
        <v>373.72499999999991</v>
      </c>
      <c r="AF161" s="49">
        <v>470.59999999999997</v>
      </c>
      <c r="AG161" s="342"/>
      <c r="AH161" s="49">
        <v>0</v>
      </c>
      <c r="AI161" s="49">
        <v>0</v>
      </c>
      <c r="AJ161" s="49">
        <v>837.52499999999986</v>
      </c>
      <c r="AK161" s="49">
        <v>891.7</v>
      </c>
      <c r="AL161" s="342"/>
      <c r="AM161" s="49">
        <v>0</v>
      </c>
      <c r="AN161" s="49">
        <v>0</v>
      </c>
      <c r="AO161" s="49">
        <v>303.82499999999999</v>
      </c>
      <c r="AP161" s="49">
        <v>620.79999999999995</v>
      </c>
      <c r="AQ161" s="342"/>
      <c r="AR161" s="49">
        <v>0</v>
      </c>
      <c r="AS161" s="49">
        <v>0</v>
      </c>
      <c r="AT161" s="49">
        <v>108.22500000000001</v>
      </c>
      <c r="AU161" s="49">
        <v>45.5</v>
      </c>
      <c r="AV161" s="342"/>
      <c r="AW161" s="49">
        <v>0</v>
      </c>
      <c r="AX161" s="49">
        <v>0</v>
      </c>
      <c r="AY161" s="49">
        <v>497.25000000000011</v>
      </c>
      <c r="AZ161" s="49">
        <v>326.10000000000008</v>
      </c>
      <c r="BA161" s="342"/>
      <c r="BB161" s="49">
        <v>0</v>
      </c>
      <c r="BC161" s="49">
        <v>0</v>
      </c>
      <c r="BD161" s="49">
        <v>244.72500000000002</v>
      </c>
      <c r="BE161" s="49">
        <v>464.1</v>
      </c>
      <c r="BF161" s="342"/>
      <c r="BG161" s="49">
        <v>0</v>
      </c>
      <c r="BH161" s="49">
        <v>0</v>
      </c>
      <c r="BI161" s="49">
        <v>375.75</v>
      </c>
      <c r="BJ161" s="49">
        <v>193.3</v>
      </c>
      <c r="BK161" s="342"/>
      <c r="BL161" s="49">
        <v>0</v>
      </c>
      <c r="BM161" s="49">
        <v>0</v>
      </c>
      <c r="BN161" s="49">
        <v>21.075000000000003</v>
      </c>
      <c r="BO161" s="49">
        <v>447.00000000000006</v>
      </c>
      <c r="BP161" s="342"/>
      <c r="BQ161" s="49">
        <v>0</v>
      </c>
      <c r="BR161" s="49">
        <v>0</v>
      </c>
      <c r="BS161" s="49">
        <v>134.55000000000001</v>
      </c>
      <c r="BT161" s="49">
        <v>654.70000000000005</v>
      </c>
      <c r="BU161" s="306"/>
      <c r="BV161" s="49">
        <v>0</v>
      </c>
      <c r="BW161" s="49">
        <v>0</v>
      </c>
      <c r="BX161" s="49">
        <v>603.15000000000009</v>
      </c>
      <c r="BY161" s="49">
        <v>341.7</v>
      </c>
      <c r="BZ161" s="342"/>
      <c r="CA161" s="49">
        <v>0</v>
      </c>
      <c r="CB161" s="49">
        <v>0</v>
      </c>
      <c r="CC161" s="49">
        <v>269.47500000000002</v>
      </c>
      <c r="CD161" s="49">
        <v>827.40000000000009</v>
      </c>
      <c r="CE161" s="306"/>
      <c r="CF161" s="315">
        <v>0</v>
      </c>
      <c r="CG161" s="315">
        <v>0</v>
      </c>
      <c r="CH161" s="315">
        <v>78.300000000000011</v>
      </c>
      <c r="CI161" s="49">
        <v>605.6</v>
      </c>
      <c r="CJ161" s="306"/>
      <c r="CK161" s="49">
        <v>0</v>
      </c>
      <c r="CL161" s="49">
        <v>0</v>
      </c>
      <c r="CM161" s="49">
        <v>344.625</v>
      </c>
      <c r="CN161" s="49">
        <v>614.79999999999995</v>
      </c>
      <c r="CO161" s="342"/>
      <c r="CP161" s="49">
        <v>0</v>
      </c>
      <c r="CQ161" s="49">
        <v>0</v>
      </c>
      <c r="CR161" s="49">
        <v>294.60000000000002</v>
      </c>
      <c r="CS161" s="49">
        <v>575.79999999999995</v>
      </c>
      <c r="CT161" s="306"/>
      <c r="CU161" s="49">
        <v>0</v>
      </c>
      <c r="CV161" s="49">
        <v>0</v>
      </c>
      <c r="CW161" s="49">
        <v>637.80000000000007</v>
      </c>
      <c r="CX161" s="49">
        <v>201</v>
      </c>
      <c r="CY161" s="342"/>
      <c r="CZ161" s="49">
        <v>0</v>
      </c>
      <c r="DA161" s="49">
        <v>0</v>
      </c>
      <c r="DB161" s="49">
        <v>114.45000000000002</v>
      </c>
      <c r="DC161" s="49">
        <v>147</v>
      </c>
      <c r="DD161" s="306"/>
      <c r="DE161" s="49">
        <v>0</v>
      </c>
      <c r="DF161" s="49">
        <v>0</v>
      </c>
      <c r="DG161" s="49">
        <v>1632.75</v>
      </c>
      <c r="DH161" s="298">
        <v>2595.0000000000005</v>
      </c>
      <c r="DI161" s="306"/>
      <c r="DJ161" s="298">
        <v>0</v>
      </c>
      <c r="DK161" s="298">
        <v>0</v>
      </c>
      <c r="DL161" s="298">
        <v>278.02499999999998</v>
      </c>
      <c r="DM161" s="49">
        <v>1175.0999999999999</v>
      </c>
      <c r="DN161" s="306"/>
      <c r="DO161" s="49">
        <v>0</v>
      </c>
      <c r="DP161" s="49">
        <v>0</v>
      </c>
      <c r="DQ161" s="49">
        <v>392.625</v>
      </c>
      <c r="DR161" s="49">
        <v>354.8</v>
      </c>
      <c r="DS161" s="306"/>
      <c r="DT161" s="49">
        <v>0</v>
      </c>
      <c r="DU161" s="49">
        <v>0</v>
      </c>
      <c r="DV161" s="49">
        <v>0</v>
      </c>
      <c r="DW161" s="49">
        <v>55.000000000000007</v>
      </c>
      <c r="DX161" s="306"/>
      <c r="DY161" s="49">
        <v>0</v>
      </c>
      <c r="DZ161" s="49">
        <v>0</v>
      </c>
      <c r="EA161" s="49">
        <v>3746.1749999999997</v>
      </c>
      <c r="EB161" s="298">
        <v>4313.1000000000004</v>
      </c>
      <c r="EC161" s="306"/>
      <c r="ED161" s="49">
        <v>0</v>
      </c>
      <c r="EE161" s="49">
        <v>0</v>
      </c>
      <c r="EF161" s="49">
        <v>137.47500000000002</v>
      </c>
      <c r="EG161" s="49">
        <v>398.59999999999997</v>
      </c>
      <c r="EH161" s="306"/>
      <c r="EI161" s="49">
        <v>0</v>
      </c>
      <c r="EJ161" s="49">
        <v>0</v>
      </c>
      <c r="EK161" s="49">
        <v>370.5</v>
      </c>
      <c r="EL161" s="49">
        <v>363.40000000000003</v>
      </c>
      <c r="EM161" s="306"/>
      <c r="EN161" s="49">
        <v>0</v>
      </c>
      <c r="EO161" s="49">
        <v>0</v>
      </c>
      <c r="EP161" s="49">
        <v>173.47500000000002</v>
      </c>
      <c r="EQ161" s="49">
        <v>628.09999999999991</v>
      </c>
      <c r="ER161" s="306"/>
      <c r="ES161" s="49">
        <v>0</v>
      </c>
      <c r="ET161" s="49">
        <v>0</v>
      </c>
      <c r="EU161" s="49">
        <v>283.95</v>
      </c>
      <c r="EV161" s="49">
        <v>417.5</v>
      </c>
      <c r="EW161" s="306"/>
      <c r="EX161">
        <v>0</v>
      </c>
      <c r="EY161">
        <v>0</v>
      </c>
      <c r="EZ161">
        <v>1431.0000000000002</v>
      </c>
      <c r="FA161" s="414">
        <v>2487.6</v>
      </c>
      <c r="FB161" s="306"/>
      <c r="FC161" s="49">
        <v>0</v>
      </c>
      <c r="FD161" s="49">
        <v>0</v>
      </c>
      <c r="FE161" s="49">
        <v>129.75</v>
      </c>
      <c r="FF161" s="49">
        <v>364.90000000000003</v>
      </c>
      <c r="FG161" s="306"/>
      <c r="FH161" s="315">
        <v>0</v>
      </c>
      <c r="FI161" s="315">
        <v>0</v>
      </c>
      <c r="FJ161" s="315">
        <v>230.10000000000002</v>
      </c>
      <c r="FK161" s="49">
        <v>135.5</v>
      </c>
      <c r="FL161" s="306"/>
      <c r="FM161" s="315">
        <v>0</v>
      </c>
      <c r="FN161" s="315">
        <v>0</v>
      </c>
      <c r="FO161" s="315">
        <v>352.04999999999995</v>
      </c>
      <c r="FP161" s="49">
        <v>333.7</v>
      </c>
      <c r="FQ161" s="306"/>
      <c r="FR161" s="49">
        <v>0</v>
      </c>
      <c r="FS161" s="49">
        <v>0</v>
      </c>
      <c r="FT161" s="49">
        <v>355.125</v>
      </c>
      <c r="FU161" s="49">
        <v>529.5</v>
      </c>
      <c r="FV161" s="306"/>
      <c r="FW161" s="49">
        <v>0</v>
      </c>
      <c r="FX161" s="49">
        <v>0</v>
      </c>
      <c r="FY161" s="49">
        <v>277.42500000000001</v>
      </c>
      <c r="FZ161" s="49">
        <v>518.80000000000007</v>
      </c>
      <c r="GA161" s="306"/>
      <c r="GB161" s="49">
        <v>0</v>
      </c>
      <c r="GC161" s="49">
        <v>0</v>
      </c>
      <c r="GD161" s="49">
        <v>983.17500000000007</v>
      </c>
      <c r="GE161" s="49">
        <v>1359.7</v>
      </c>
      <c r="GF161" s="306"/>
      <c r="GG161" s="315">
        <v>0</v>
      </c>
      <c r="GH161" s="315">
        <v>0</v>
      </c>
      <c r="GI161" s="315">
        <v>204.375</v>
      </c>
      <c r="GJ161" s="49">
        <v>457</v>
      </c>
      <c r="GK161" s="306"/>
      <c r="GL161" s="49">
        <v>0</v>
      </c>
      <c r="GM161" s="49">
        <v>0</v>
      </c>
      <c r="GN161" s="49">
        <v>725.47499999999991</v>
      </c>
      <c r="GO161" s="49">
        <v>0</v>
      </c>
      <c r="GP161" s="306"/>
    </row>
    <row r="162" spans="1:198" ht="18">
      <c r="A162" s="39" t="s">
        <v>3847</v>
      </c>
      <c r="B162" s="45">
        <f t="shared" si="4"/>
        <v>1436.3</v>
      </c>
      <c r="C162" s="41"/>
      <c r="D162" s="49">
        <v>0</v>
      </c>
      <c r="E162" s="49">
        <v>0</v>
      </c>
      <c r="F162" s="49">
        <v>0</v>
      </c>
      <c r="G162" s="49">
        <v>230.7</v>
      </c>
      <c r="H162" s="342"/>
      <c r="I162" s="49">
        <v>0</v>
      </c>
      <c r="J162" s="49">
        <v>0</v>
      </c>
      <c r="K162" s="49">
        <v>0</v>
      </c>
      <c r="L162" s="49">
        <v>220.5</v>
      </c>
      <c r="M162" s="342"/>
      <c r="N162" s="49">
        <v>0</v>
      </c>
      <c r="O162" s="49">
        <v>0</v>
      </c>
      <c r="P162" s="49">
        <v>0</v>
      </c>
      <c r="Q162" s="573">
        <v>985.1</v>
      </c>
      <c r="R162" s="342"/>
      <c r="S162" s="49">
        <v>0</v>
      </c>
      <c r="T162" s="49">
        <v>0</v>
      </c>
      <c r="U162" s="49">
        <v>0</v>
      </c>
      <c r="V162" s="49">
        <v>0</v>
      </c>
      <c r="W162" s="342"/>
      <c r="X162" s="49">
        <v>0</v>
      </c>
      <c r="Y162" s="49">
        <v>0</v>
      </c>
      <c r="Z162" s="49">
        <v>0</v>
      </c>
      <c r="AA162" s="49">
        <v>0</v>
      </c>
      <c r="AB162" s="342"/>
      <c r="AC162" s="49">
        <v>0</v>
      </c>
      <c r="AD162" s="49">
        <v>0</v>
      </c>
      <c r="AE162" s="49">
        <v>0</v>
      </c>
      <c r="AF162" s="49">
        <v>0</v>
      </c>
      <c r="AG162" s="342"/>
      <c r="AH162" s="49">
        <v>0</v>
      </c>
      <c r="AI162" s="49">
        <v>0</v>
      </c>
      <c r="AJ162" s="49">
        <v>0</v>
      </c>
      <c r="AK162" s="49">
        <v>0</v>
      </c>
      <c r="AL162" s="342"/>
      <c r="AM162" s="49">
        <v>0</v>
      </c>
      <c r="AN162" s="49">
        <v>0</v>
      </c>
      <c r="AO162" s="49">
        <v>0</v>
      </c>
      <c r="AP162" s="49">
        <v>0</v>
      </c>
      <c r="AQ162" s="342"/>
      <c r="AR162" s="49">
        <v>0</v>
      </c>
      <c r="AS162" s="49">
        <v>0</v>
      </c>
      <c r="AT162" s="49">
        <v>0</v>
      </c>
      <c r="AU162" s="49">
        <v>0</v>
      </c>
      <c r="AV162" s="342"/>
      <c r="AW162" s="49">
        <v>0</v>
      </c>
      <c r="AX162" s="49">
        <v>0</v>
      </c>
      <c r="AY162" s="49">
        <v>0</v>
      </c>
      <c r="AZ162" s="49">
        <v>0</v>
      </c>
      <c r="BA162" s="342"/>
      <c r="BB162" s="49">
        <v>0</v>
      </c>
      <c r="BC162" s="49">
        <v>0</v>
      </c>
      <c r="BD162" s="49">
        <v>0</v>
      </c>
      <c r="BE162" s="49">
        <v>0</v>
      </c>
      <c r="BF162" s="342"/>
      <c r="BG162" s="49">
        <v>0</v>
      </c>
      <c r="BH162" s="49">
        <v>0</v>
      </c>
      <c r="BI162" s="49">
        <v>0</v>
      </c>
      <c r="BJ162" s="49">
        <v>0</v>
      </c>
      <c r="BK162" s="342"/>
      <c r="BL162" s="49">
        <v>0</v>
      </c>
      <c r="BM162" s="49">
        <v>0</v>
      </c>
      <c r="BN162" s="49">
        <v>0</v>
      </c>
      <c r="BO162" s="49">
        <v>0</v>
      </c>
      <c r="BP162" s="342"/>
      <c r="BQ162" s="49">
        <v>0</v>
      </c>
      <c r="BR162" s="49">
        <v>0</v>
      </c>
      <c r="BS162" s="49">
        <v>0</v>
      </c>
      <c r="BT162" s="49">
        <v>0</v>
      </c>
      <c r="BU162" s="306"/>
      <c r="BV162" s="49">
        <v>0</v>
      </c>
      <c r="BW162" s="49">
        <v>0</v>
      </c>
      <c r="BX162" s="49">
        <v>0</v>
      </c>
      <c r="BY162" s="49">
        <v>0</v>
      </c>
      <c r="BZ162" s="342"/>
      <c r="CA162" s="49">
        <v>0</v>
      </c>
      <c r="CB162" s="49">
        <v>0</v>
      </c>
      <c r="CC162" s="49">
        <v>0</v>
      </c>
      <c r="CD162" s="49">
        <v>0</v>
      </c>
      <c r="CE162" s="306"/>
      <c r="CF162" s="49">
        <v>0</v>
      </c>
      <c r="CG162" s="49">
        <v>0</v>
      </c>
      <c r="CH162" s="49">
        <v>0</v>
      </c>
      <c r="CI162" s="49">
        <v>0</v>
      </c>
      <c r="CJ162" s="306"/>
      <c r="CK162" s="49">
        <v>0</v>
      </c>
      <c r="CL162" s="49">
        <v>0</v>
      </c>
      <c r="CM162" s="49">
        <v>0</v>
      </c>
      <c r="CN162" s="49">
        <v>0</v>
      </c>
      <c r="CO162" s="342"/>
      <c r="CP162" s="49">
        <v>0</v>
      </c>
      <c r="CQ162" s="49">
        <v>0</v>
      </c>
      <c r="CR162" s="49">
        <v>0</v>
      </c>
      <c r="CS162" s="49">
        <v>0</v>
      </c>
      <c r="CT162" s="306"/>
      <c r="CU162" s="49">
        <v>0</v>
      </c>
      <c r="CV162" s="49">
        <v>0</v>
      </c>
      <c r="CW162" s="49">
        <v>0</v>
      </c>
      <c r="CX162" s="49">
        <v>0</v>
      </c>
      <c r="CY162" s="342"/>
      <c r="CZ162" s="49">
        <v>0</v>
      </c>
      <c r="DA162" s="49">
        <v>0</v>
      </c>
      <c r="DB162" s="49">
        <v>0</v>
      </c>
      <c r="DC162" s="49">
        <v>0</v>
      </c>
      <c r="DD162" s="306"/>
      <c r="DE162" s="49">
        <v>0</v>
      </c>
      <c r="DF162" s="49">
        <v>0</v>
      </c>
      <c r="DG162" s="49">
        <v>0</v>
      </c>
      <c r="DH162" s="49">
        <v>0</v>
      </c>
      <c r="DI162" s="306"/>
      <c r="DJ162" s="49">
        <v>0</v>
      </c>
      <c r="DK162" s="49">
        <v>0</v>
      </c>
      <c r="DL162" s="49">
        <v>0</v>
      </c>
      <c r="DM162" s="49">
        <v>0</v>
      </c>
      <c r="DN162" s="306"/>
      <c r="DO162" s="49">
        <v>0</v>
      </c>
      <c r="DP162" s="49">
        <v>0</v>
      </c>
      <c r="DQ162" s="49">
        <v>0</v>
      </c>
      <c r="DR162" s="49">
        <v>0</v>
      </c>
      <c r="DS162" s="306"/>
      <c r="DT162" s="49">
        <v>0</v>
      </c>
      <c r="DU162" s="49">
        <v>0</v>
      </c>
      <c r="DV162" s="49">
        <v>0</v>
      </c>
      <c r="DW162" s="49">
        <v>0</v>
      </c>
      <c r="DX162" s="306"/>
      <c r="DY162" s="49">
        <v>0</v>
      </c>
      <c r="DZ162" s="49">
        <v>0</v>
      </c>
      <c r="EA162" s="49">
        <v>0</v>
      </c>
      <c r="EB162" s="49">
        <v>0</v>
      </c>
      <c r="EC162" s="306"/>
      <c r="ED162" s="49">
        <v>0</v>
      </c>
      <c r="EE162" s="49">
        <v>0</v>
      </c>
      <c r="EF162" s="49">
        <v>0</v>
      </c>
      <c r="EG162" s="49">
        <v>0</v>
      </c>
      <c r="EH162" s="306"/>
      <c r="EI162" s="49">
        <v>0</v>
      </c>
      <c r="EJ162" s="49">
        <v>0</v>
      </c>
      <c r="EK162" s="49">
        <v>0</v>
      </c>
      <c r="EL162" s="49">
        <v>0</v>
      </c>
      <c r="EM162" s="306"/>
      <c r="EN162" s="49">
        <v>0</v>
      </c>
      <c r="EO162" s="49">
        <v>0</v>
      </c>
      <c r="EP162" s="49">
        <v>0</v>
      </c>
      <c r="EQ162" s="49">
        <v>0</v>
      </c>
      <c r="ER162" s="306"/>
      <c r="ES162" s="49">
        <v>0</v>
      </c>
      <c r="ET162" s="49">
        <v>0</v>
      </c>
      <c r="EU162" s="49">
        <v>0</v>
      </c>
      <c r="EV162" s="49">
        <v>0</v>
      </c>
      <c r="EW162" s="306"/>
      <c r="EX162" s="49">
        <v>0</v>
      </c>
      <c r="EY162" s="49">
        <v>0</v>
      </c>
      <c r="EZ162" s="49">
        <v>0</v>
      </c>
      <c r="FA162" s="49">
        <v>0</v>
      </c>
      <c r="FB162" s="306"/>
      <c r="FC162" s="49">
        <v>0</v>
      </c>
      <c r="FD162" s="49">
        <v>0</v>
      </c>
      <c r="FE162" s="49">
        <v>0</v>
      </c>
      <c r="FF162" s="49">
        <v>0</v>
      </c>
      <c r="FG162" s="306"/>
      <c r="FH162" s="49">
        <v>0</v>
      </c>
      <c r="FI162" s="49">
        <v>0</v>
      </c>
      <c r="FJ162" s="49">
        <v>0</v>
      </c>
      <c r="FK162" s="49">
        <v>0</v>
      </c>
      <c r="FL162" s="306"/>
      <c r="FM162" s="49">
        <v>0</v>
      </c>
      <c r="FN162" s="49">
        <v>0</v>
      </c>
      <c r="FO162" s="49">
        <v>0</v>
      </c>
      <c r="FP162" s="49">
        <v>0</v>
      </c>
      <c r="FQ162" s="306"/>
      <c r="FR162" s="49">
        <v>0</v>
      </c>
      <c r="FS162" s="49">
        <v>0</v>
      </c>
      <c r="FT162" s="49">
        <v>0</v>
      </c>
      <c r="FU162" s="49">
        <v>0</v>
      </c>
      <c r="FV162" s="306"/>
      <c r="FW162" s="49">
        <v>0</v>
      </c>
      <c r="FX162" s="49">
        <v>0</v>
      </c>
      <c r="FY162" s="49">
        <v>0</v>
      </c>
      <c r="FZ162" s="49">
        <v>0</v>
      </c>
      <c r="GA162" s="306"/>
      <c r="GB162" s="49">
        <v>0</v>
      </c>
      <c r="GC162" s="49">
        <v>0</v>
      </c>
      <c r="GD162" s="49">
        <v>0</v>
      </c>
      <c r="GE162" s="49">
        <v>0</v>
      </c>
      <c r="GF162" s="306"/>
      <c r="GG162" s="49">
        <v>0</v>
      </c>
      <c r="GH162" s="49">
        <v>0</v>
      </c>
      <c r="GI162" s="49">
        <v>0</v>
      </c>
      <c r="GJ162" s="49">
        <v>0</v>
      </c>
      <c r="GK162" s="306"/>
      <c r="GL162" s="49">
        <v>0</v>
      </c>
      <c r="GM162" s="49">
        <v>0</v>
      </c>
      <c r="GN162" s="49">
        <v>0</v>
      </c>
      <c r="GO162" s="49">
        <v>0</v>
      </c>
      <c r="GP162" s="306"/>
    </row>
    <row r="163" spans="1:198" ht="18">
      <c r="A163" s="40" t="s">
        <v>2095</v>
      </c>
      <c r="B163" s="45">
        <f t="shared" si="4"/>
        <v>48621.712500000038</v>
      </c>
      <c r="C163" s="41"/>
      <c r="D163" s="49">
        <v>125.075</v>
      </c>
      <c r="E163" s="49">
        <v>202.64999999999998</v>
      </c>
      <c r="F163" s="49">
        <v>78.974999999999994</v>
      </c>
      <c r="G163" s="49">
        <v>262.39999999999998</v>
      </c>
      <c r="H163" s="342"/>
      <c r="I163" s="49">
        <v>34.32499999999996</v>
      </c>
      <c r="J163" s="49">
        <v>101.89999999999998</v>
      </c>
      <c r="K163" s="49">
        <v>20.475000000000001</v>
      </c>
      <c r="L163" s="49">
        <v>125.5</v>
      </c>
      <c r="M163" s="342"/>
      <c r="N163" s="49">
        <v>206.00000000000011</v>
      </c>
      <c r="O163" s="49">
        <v>130.5</v>
      </c>
      <c r="P163" s="49">
        <v>369.48750000000001</v>
      </c>
      <c r="Q163" s="573">
        <v>421.7</v>
      </c>
      <c r="R163" s="342"/>
      <c r="S163" s="298">
        <v>0</v>
      </c>
      <c r="T163" s="298">
        <v>169.74999999999977</v>
      </c>
      <c r="U163" s="298">
        <v>108</v>
      </c>
      <c r="V163" s="49">
        <v>161</v>
      </c>
      <c r="W163" s="342"/>
      <c r="X163" s="49">
        <v>0</v>
      </c>
      <c r="Y163" s="49">
        <v>103.50000000000023</v>
      </c>
      <c r="Z163" s="49">
        <v>239.47499999999997</v>
      </c>
      <c r="AA163" s="49">
        <v>498.6</v>
      </c>
      <c r="AB163" s="342"/>
      <c r="AC163" s="49">
        <v>0</v>
      </c>
      <c r="AD163" s="49">
        <v>452.65000000000077</v>
      </c>
      <c r="AE163" s="49">
        <v>560.85</v>
      </c>
      <c r="AF163" s="49">
        <v>388</v>
      </c>
      <c r="AG163" s="342"/>
      <c r="AH163" s="49">
        <v>0</v>
      </c>
      <c r="AI163" s="49">
        <v>278.30000000000018</v>
      </c>
      <c r="AJ163" s="49">
        <v>803.0250000000002</v>
      </c>
      <c r="AK163" s="49">
        <v>730.7</v>
      </c>
      <c r="AL163" s="342"/>
      <c r="AM163" s="49">
        <v>0</v>
      </c>
      <c r="AN163" s="49">
        <v>309.55000000000018</v>
      </c>
      <c r="AO163" s="49">
        <v>162.44999999999999</v>
      </c>
      <c r="AP163" s="49">
        <v>477.25</v>
      </c>
      <c r="AQ163" s="342"/>
      <c r="AR163" s="49">
        <v>0</v>
      </c>
      <c r="AS163" s="49">
        <v>131.05000000000001</v>
      </c>
      <c r="AT163" s="49">
        <v>120.89999999999999</v>
      </c>
      <c r="AU163" s="49">
        <v>60.900000000000006</v>
      </c>
      <c r="AV163" s="342"/>
      <c r="AW163" s="49">
        <v>0</v>
      </c>
      <c r="AX163" s="49">
        <v>342.44999999999982</v>
      </c>
      <c r="AY163" s="49">
        <v>495</v>
      </c>
      <c r="AZ163" s="49">
        <v>155.19999999999999</v>
      </c>
      <c r="BA163" s="342"/>
      <c r="BB163" s="49">
        <v>0</v>
      </c>
      <c r="BC163" s="49">
        <v>243.75</v>
      </c>
      <c r="BD163" s="49">
        <v>310.35000000000002</v>
      </c>
      <c r="BE163" s="49">
        <v>411.7</v>
      </c>
      <c r="BF163" s="342"/>
      <c r="BG163" s="49">
        <v>0</v>
      </c>
      <c r="BH163" s="49">
        <v>84.4</v>
      </c>
      <c r="BI163" s="49">
        <v>317.62500000000006</v>
      </c>
      <c r="BJ163" s="49">
        <v>321.40000000000003</v>
      </c>
      <c r="BK163" s="342"/>
      <c r="BL163" s="49">
        <v>0</v>
      </c>
      <c r="BM163" s="49">
        <v>97.75</v>
      </c>
      <c r="BN163" s="49">
        <v>55.875</v>
      </c>
      <c r="BO163" s="49">
        <v>224.5</v>
      </c>
      <c r="BP163" s="342"/>
      <c r="BQ163" s="49">
        <v>0</v>
      </c>
      <c r="BR163" s="49">
        <v>278.09999999999991</v>
      </c>
      <c r="BS163" s="49">
        <v>126</v>
      </c>
      <c r="BT163" s="49">
        <v>589.5</v>
      </c>
      <c r="BU163" s="306"/>
      <c r="BV163" s="49">
        <v>0</v>
      </c>
      <c r="BW163" s="49">
        <v>221.64999999999873</v>
      </c>
      <c r="BX163" s="49">
        <v>311.47500000000002</v>
      </c>
      <c r="BY163" s="49">
        <v>331.2</v>
      </c>
      <c r="BZ163" s="342"/>
      <c r="CA163" s="49">
        <v>0</v>
      </c>
      <c r="CB163" s="49">
        <v>256.90000000000055</v>
      </c>
      <c r="CC163" s="49">
        <v>162.75</v>
      </c>
      <c r="CD163" s="49">
        <v>588.1</v>
      </c>
      <c r="CE163" s="306"/>
      <c r="CF163" s="315">
        <v>0</v>
      </c>
      <c r="CG163" s="315">
        <v>174.29999999999836</v>
      </c>
      <c r="CH163" s="315">
        <v>32.174999999999997</v>
      </c>
      <c r="CI163" s="49">
        <v>433.9</v>
      </c>
      <c r="CJ163" s="306"/>
      <c r="CK163" s="49">
        <v>0</v>
      </c>
      <c r="CL163" s="49">
        <v>109.95</v>
      </c>
      <c r="CM163" s="49">
        <v>105.07499999999999</v>
      </c>
      <c r="CN163" s="49">
        <v>490.5</v>
      </c>
      <c r="CO163" s="342"/>
      <c r="CP163" s="49">
        <v>0</v>
      </c>
      <c r="CQ163" s="49">
        <v>142.84999999999764</v>
      </c>
      <c r="CR163" s="49">
        <v>240.60000000000002</v>
      </c>
      <c r="CS163" s="49">
        <v>250.00000000000003</v>
      </c>
      <c r="CT163" s="306"/>
      <c r="CU163" s="49">
        <v>0</v>
      </c>
      <c r="CV163" s="49">
        <v>162.54999999999745</v>
      </c>
      <c r="CW163" s="49">
        <v>471.22499999999997</v>
      </c>
      <c r="CX163" s="49">
        <v>505.09999999999997</v>
      </c>
      <c r="CY163" s="342"/>
      <c r="CZ163" s="49">
        <v>0</v>
      </c>
      <c r="DA163" s="49">
        <v>16.5</v>
      </c>
      <c r="DB163" s="49">
        <v>0</v>
      </c>
      <c r="DC163" s="49">
        <v>9.1</v>
      </c>
      <c r="DD163" s="306"/>
      <c r="DE163" s="49">
        <v>0</v>
      </c>
      <c r="DF163" s="49">
        <v>487.34999999999945</v>
      </c>
      <c r="DG163" s="49">
        <v>2194.3500000000004</v>
      </c>
      <c r="DH163" s="298">
        <v>1915.5</v>
      </c>
      <c r="DI163" s="306"/>
      <c r="DJ163" s="298">
        <v>0</v>
      </c>
      <c r="DK163" s="298">
        <v>388.19999999999891</v>
      </c>
      <c r="DL163" s="298">
        <v>226.64999999999998</v>
      </c>
      <c r="DM163" s="49">
        <v>838.85000000000014</v>
      </c>
      <c r="DN163" s="306"/>
      <c r="DO163" s="49">
        <v>0</v>
      </c>
      <c r="DP163" s="49">
        <v>310.04999999999836</v>
      </c>
      <c r="DQ163" s="49">
        <v>267.14999999999998</v>
      </c>
      <c r="DR163" s="49">
        <v>803.4</v>
      </c>
      <c r="DS163" s="306"/>
      <c r="DT163" s="49">
        <v>0</v>
      </c>
      <c r="DU163" s="49">
        <v>0</v>
      </c>
      <c r="DV163" s="49">
        <v>0</v>
      </c>
      <c r="DW163" s="49">
        <v>270.90000000000003</v>
      </c>
      <c r="DX163" s="306"/>
      <c r="DY163" s="49">
        <v>0</v>
      </c>
      <c r="DZ163" s="49">
        <v>2467.199999999998</v>
      </c>
      <c r="EA163" s="49">
        <v>3256.7250000000004</v>
      </c>
      <c r="EB163" s="298">
        <v>3672.2999999999997</v>
      </c>
      <c r="EC163" s="306"/>
      <c r="ED163" s="49">
        <v>0</v>
      </c>
      <c r="EE163" s="49">
        <v>94.949999999998909</v>
      </c>
      <c r="EF163" s="49">
        <v>68.25</v>
      </c>
      <c r="EG163" s="49">
        <v>70</v>
      </c>
      <c r="EH163" s="306"/>
      <c r="EI163" s="49">
        <v>0</v>
      </c>
      <c r="EJ163" s="49">
        <v>6.5999999999967258</v>
      </c>
      <c r="EK163" s="49">
        <v>230.17499999999998</v>
      </c>
      <c r="EL163" s="49">
        <v>262.5</v>
      </c>
      <c r="EM163" s="306"/>
      <c r="EN163" s="49">
        <v>0</v>
      </c>
      <c r="EO163" s="49">
        <v>106.19999999999709</v>
      </c>
      <c r="EP163" s="49">
        <v>232.64999999999998</v>
      </c>
      <c r="EQ163" s="49">
        <v>225.90000000000003</v>
      </c>
      <c r="ER163" s="306"/>
      <c r="ES163" s="49">
        <v>0</v>
      </c>
      <c r="ET163" s="49">
        <v>36.599999999996726</v>
      </c>
      <c r="EU163" s="49">
        <v>250.79999999999998</v>
      </c>
      <c r="EV163" s="49">
        <v>282.5</v>
      </c>
      <c r="EW163" s="306"/>
      <c r="EX163">
        <v>0</v>
      </c>
      <c r="EY163">
        <v>1364.899999999996</v>
      </c>
      <c r="EZ163">
        <v>1797.5250000000001</v>
      </c>
      <c r="FA163" s="414">
        <v>3164.3</v>
      </c>
      <c r="FB163" s="306"/>
      <c r="FC163" s="49">
        <v>0</v>
      </c>
      <c r="FD163" s="49">
        <v>0</v>
      </c>
      <c r="FE163" s="49">
        <v>67.5</v>
      </c>
      <c r="FF163" s="49">
        <v>0</v>
      </c>
      <c r="FG163" s="306"/>
      <c r="FH163" s="315">
        <v>0</v>
      </c>
      <c r="FI163" s="315">
        <v>104.45</v>
      </c>
      <c r="FJ163" s="315">
        <v>263.85000000000002</v>
      </c>
      <c r="FK163" s="49">
        <v>35</v>
      </c>
      <c r="FL163" s="306"/>
      <c r="FM163" s="315">
        <v>0</v>
      </c>
      <c r="FN163" s="315">
        <v>139.49999999999818</v>
      </c>
      <c r="FO163" s="315">
        <v>197.25</v>
      </c>
      <c r="FP163" s="49">
        <v>316.3</v>
      </c>
      <c r="FQ163" s="306"/>
      <c r="FR163" s="49">
        <v>0</v>
      </c>
      <c r="FS163" s="49">
        <v>290.8</v>
      </c>
      <c r="FT163" s="49">
        <v>271.57500000000005</v>
      </c>
      <c r="FU163" s="49">
        <v>483.6</v>
      </c>
      <c r="FV163" s="306"/>
      <c r="FW163" s="49">
        <v>0</v>
      </c>
      <c r="FX163" s="49">
        <v>16.099999999996726</v>
      </c>
      <c r="FY163" s="49">
        <v>47.25</v>
      </c>
      <c r="FZ163" s="49">
        <v>70.5</v>
      </c>
      <c r="GA163" s="306"/>
      <c r="GB163" s="49">
        <v>0</v>
      </c>
      <c r="GC163" s="49">
        <v>580.50000000005093</v>
      </c>
      <c r="GD163" s="49">
        <v>795.75</v>
      </c>
      <c r="GE163" s="49">
        <v>1069.5</v>
      </c>
      <c r="GF163" s="306"/>
      <c r="GG163" s="315">
        <v>0</v>
      </c>
      <c r="GH163" s="315">
        <v>264.75</v>
      </c>
      <c r="GI163" s="315">
        <v>322.875</v>
      </c>
      <c r="GJ163" s="49">
        <v>397</v>
      </c>
      <c r="GK163" s="306"/>
      <c r="GL163" s="49">
        <v>0</v>
      </c>
      <c r="GM163" s="49">
        <v>0</v>
      </c>
      <c r="GN163" s="49">
        <v>690.74999999999989</v>
      </c>
      <c r="GO163" s="49">
        <v>0</v>
      </c>
      <c r="GP163" s="306"/>
    </row>
    <row r="164" spans="1:198" ht="18">
      <c r="A164" s="40" t="s">
        <v>3827</v>
      </c>
      <c r="B164" s="45">
        <f t="shared" si="4"/>
        <v>951.3</v>
      </c>
      <c r="C164" s="41"/>
      <c r="D164" s="49">
        <v>0</v>
      </c>
      <c r="E164" s="49">
        <v>0</v>
      </c>
      <c r="F164" s="49">
        <v>0</v>
      </c>
      <c r="G164" s="49">
        <v>256.8</v>
      </c>
      <c r="H164" s="342"/>
      <c r="I164" s="49">
        <v>0</v>
      </c>
      <c r="J164" s="49">
        <v>0</v>
      </c>
      <c r="K164" s="49">
        <v>0</v>
      </c>
      <c r="L164" s="49">
        <v>215</v>
      </c>
      <c r="M164" s="342"/>
      <c r="N164" s="49">
        <v>0</v>
      </c>
      <c r="O164" s="49">
        <v>0</v>
      </c>
      <c r="P164" s="49">
        <v>0</v>
      </c>
      <c r="Q164" s="573">
        <v>479.5</v>
      </c>
      <c r="R164" s="342"/>
      <c r="S164" s="49">
        <v>0</v>
      </c>
      <c r="T164" s="49">
        <v>0</v>
      </c>
      <c r="U164" s="49">
        <v>0</v>
      </c>
      <c r="V164" s="49">
        <v>0</v>
      </c>
      <c r="W164" s="342"/>
      <c r="X164" s="49">
        <v>0</v>
      </c>
      <c r="Y164" s="49">
        <v>0</v>
      </c>
      <c r="Z164" s="49">
        <v>0</v>
      </c>
      <c r="AA164" s="49">
        <v>0</v>
      </c>
      <c r="AB164" s="342"/>
      <c r="AC164" s="49">
        <v>0</v>
      </c>
      <c r="AD164" s="49">
        <v>0</v>
      </c>
      <c r="AE164" s="49">
        <v>0</v>
      </c>
      <c r="AF164" s="49">
        <v>0</v>
      </c>
      <c r="AG164" s="342"/>
      <c r="AH164" s="49">
        <v>0</v>
      </c>
      <c r="AI164" s="49">
        <v>0</v>
      </c>
      <c r="AJ164" s="49">
        <v>0</v>
      </c>
      <c r="AK164" s="49">
        <v>0</v>
      </c>
      <c r="AL164" s="342"/>
      <c r="AM164" s="49">
        <v>0</v>
      </c>
      <c r="AN164" s="49">
        <v>0</v>
      </c>
      <c r="AO164" s="49">
        <v>0</v>
      </c>
      <c r="AP164" s="49">
        <v>0</v>
      </c>
      <c r="AQ164" s="342"/>
      <c r="AR164" s="49">
        <v>0</v>
      </c>
      <c r="AS164" s="49">
        <v>0</v>
      </c>
      <c r="AT164" s="49">
        <v>0</v>
      </c>
      <c r="AU164" s="49">
        <v>0</v>
      </c>
      <c r="AV164" s="342"/>
      <c r="AW164" s="49">
        <v>0</v>
      </c>
      <c r="AX164" s="49">
        <v>0</v>
      </c>
      <c r="AY164" s="49">
        <v>0</v>
      </c>
      <c r="AZ164" s="49">
        <v>0</v>
      </c>
      <c r="BA164" s="342"/>
      <c r="BB164" s="49">
        <v>0</v>
      </c>
      <c r="BC164" s="49">
        <v>0</v>
      </c>
      <c r="BD164" s="49">
        <v>0</v>
      </c>
      <c r="BE164" s="49">
        <v>0</v>
      </c>
      <c r="BF164" s="342"/>
      <c r="BG164" s="49">
        <v>0</v>
      </c>
      <c r="BH164" s="49">
        <v>0</v>
      </c>
      <c r="BI164" s="49">
        <v>0</v>
      </c>
      <c r="BJ164" s="49">
        <v>0</v>
      </c>
      <c r="BK164" s="342"/>
      <c r="BL164" s="49">
        <v>0</v>
      </c>
      <c r="BM164" s="49">
        <v>0</v>
      </c>
      <c r="BN164" s="49">
        <v>0</v>
      </c>
      <c r="BO164" s="49">
        <v>0</v>
      </c>
      <c r="BP164" s="342"/>
      <c r="BQ164" s="49">
        <v>0</v>
      </c>
      <c r="BR164" s="49">
        <v>0</v>
      </c>
      <c r="BS164" s="49">
        <v>0</v>
      </c>
      <c r="BT164" s="49">
        <v>0</v>
      </c>
      <c r="BU164" s="306"/>
      <c r="BV164" s="49">
        <v>0</v>
      </c>
      <c r="BW164" s="49">
        <v>0</v>
      </c>
      <c r="BX164" s="49">
        <v>0</v>
      </c>
      <c r="BY164" s="49">
        <v>0</v>
      </c>
      <c r="BZ164" s="342"/>
      <c r="CA164" s="49">
        <v>0</v>
      </c>
      <c r="CB164" s="49">
        <v>0</v>
      </c>
      <c r="CC164" s="49">
        <v>0</v>
      </c>
      <c r="CD164" s="49">
        <v>0</v>
      </c>
      <c r="CE164" s="306"/>
      <c r="CF164" s="49">
        <v>0</v>
      </c>
      <c r="CG164" s="49">
        <v>0</v>
      </c>
      <c r="CH164" s="49">
        <v>0</v>
      </c>
      <c r="CI164" s="49">
        <v>0</v>
      </c>
      <c r="CJ164" s="306"/>
      <c r="CK164" s="49">
        <v>0</v>
      </c>
      <c r="CL164" s="49">
        <v>0</v>
      </c>
      <c r="CM164" s="49">
        <v>0</v>
      </c>
      <c r="CN164" s="49">
        <v>0</v>
      </c>
      <c r="CO164" s="342"/>
      <c r="CP164" s="49">
        <v>0</v>
      </c>
      <c r="CQ164" s="49">
        <v>0</v>
      </c>
      <c r="CR164" s="49">
        <v>0</v>
      </c>
      <c r="CS164" s="49">
        <v>0</v>
      </c>
      <c r="CT164" s="306"/>
      <c r="CU164" s="49">
        <v>0</v>
      </c>
      <c r="CV164" s="49">
        <v>0</v>
      </c>
      <c r="CW164" s="49">
        <v>0</v>
      </c>
      <c r="CX164" s="49">
        <v>0</v>
      </c>
      <c r="CY164" s="342"/>
      <c r="CZ164" s="49">
        <v>0</v>
      </c>
      <c r="DA164" s="49">
        <v>0</v>
      </c>
      <c r="DB164" s="49">
        <v>0</v>
      </c>
      <c r="DC164" s="49">
        <v>0</v>
      </c>
      <c r="DD164" s="306"/>
      <c r="DE164" s="49">
        <v>0</v>
      </c>
      <c r="DF164" s="49">
        <v>0</v>
      </c>
      <c r="DG164" s="49">
        <v>0</v>
      </c>
      <c r="DH164" s="49">
        <v>0</v>
      </c>
      <c r="DI164" s="306"/>
      <c r="DJ164" s="49">
        <v>0</v>
      </c>
      <c r="DK164" s="49">
        <v>0</v>
      </c>
      <c r="DL164" s="49">
        <v>0</v>
      </c>
      <c r="DM164" s="49">
        <v>0</v>
      </c>
      <c r="DN164" s="306"/>
      <c r="DO164" s="49">
        <v>0</v>
      </c>
      <c r="DP164" s="49">
        <v>0</v>
      </c>
      <c r="DQ164" s="49">
        <v>0</v>
      </c>
      <c r="DR164" s="49">
        <v>0</v>
      </c>
      <c r="DS164" s="306"/>
      <c r="DT164" s="49">
        <v>0</v>
      </c>
      <c r="DU164" s="49">
        <v>0</v>
      </c>
      <c r="DV164" s="49">
        <v>0</v>
      </c>
      <c r="DW164" s="49">
        <v>0</v>
      </c>
      <c r="DX164" s="306"/>
      <c r="DY164" s="49">
        <v>0</v>
      </c>
      <c r="DZ164" s="49">
        <v>0</v>
      </c>
      <c r="EA164" s="49">
        <v>0</v>
      </c>
      <c r="EB164" s="49">
        <v>0</v>
      </c>
      <c r="EC164" s="306"/>
      <c r="ED164" s="49">
        <v>0</v>
      </c>
      <c r="EE164" s="49">
        <v>0</v>
      </c>
      <c r="EF164" s="49">
        <v>0</v>
      </c>
      <c r="EG164" s="49">
        <v>0</v>
      </c>
      <c r="EH164" s="306"/>
      <c r="EI164" s="49">
        <v>0</v>
      </c>
      <c r="EJ164" s="49">
        <v>0</v>
      </c>
      <c r="EK164" s="49">
        <v>0</v>
      </c>
      <c r="EL164" s="49">
        <v>0</v>
      </c>
      <c r="EM164" s="306"/>
      <c r="EN164" s="49">
        <v>0</v>
      </c>
      <c r="EO164" s="49">
        <v>0</v>
      </c>
      <c r="EP164" s="49">
        <v>0</v>
      </c>
      <c r="EQ164" s="49">
        <v>0</v>
      </c>
      <c r="ER164" s="306"/>
      <c r="ES164" s="49">
        <v>0</v>
      </c>
      <c r="ET164" s="49">
        <v>0</v>
      </c>
      <c r="EU164" s="49">
        <v>0</v>
      </c>
      <c r="EV164" s="49">
        <v>0</v>
      </c>
      <c r="EW164" s="306"/>
      <c r="EX164" s="49">
        <v>0</v>
      </c>
      <c r="EY164" s="49">
        <v>0</v>
      </c>
      <c r="EZ164" s="49">
        <v>0</v>
      </c>
      <c r="FA164" s="49">
        <v>0</v>
      </c>
      <c r="FB164" s="306"/>
      <c r="FC164" s="49">
        <v>0</v>
      </c>
      <c r="FD164" s="49">
        <v>0</v>
      </c>
      <c r="FE164" s="49">
        <v>0</v>
      </c>
      <c r="FF164" s="49">
        <v>0</v>
      </c>
      <c r="FG164" s="306"/>
      <c r="FH164" s="49">
        <v>0</v>
      </c>
      <c r="FI164" s="49">
        <v>0</v>
      </c>
      <c r="FJ164" s="49">
        <v>0</v>
      </c>
      <c r="FK164" s="49">
        <v>0</v>
      </c>
      <c r="FL164" s="306"/>
      <c r="FM164" s="49">
        <v>0</v>
      </c>
      <c r="FN164" s="49">
        <v>0</v>
      </c>
      <c r="FO164" s="49">
        <v>0</v>
      </c>
      <c r="FP164" s="49">
        <v>0</v>
      </c>
      <c r="FQ164" s="306"/>
      <c r="FR164" s="49">
        <v>0</v>
      </c>
      <c r="FS164" s="49">
        <v>0</v>
      </c>
      <c r="FT164" s="49">
        <v>0</v>
      </c>
      <c r="FU164" s="49">
        <v>0</v>
      </c>
      <c r="FV164" s="306"/>
      <c r="FW164" s="49">
        <v>0</v>
      </c>
      <c r="FX164" s="49">
        <v>0</v>
      </c>
      <c r="FY164" s="49">
        <v>0</v>
      </c>
      <c r="FZ164" s="49">
        <v>0</v>
      </c>
      <c r="GA164" s="306"/>
      <c r="GB164" s="49">
        <v>0</v>
      </c>
      <c r="GC164" s="49">
        <v>0</v>
      </c>
      <c r="GD164" s="49">
        <v>0</v>
      </c>
      <c r="GE164" s="49">
        <v>0</v>
      </c>
      <c r="GF164" s="306"/>
      <c r="GG164" s="49">
        <v>0</v>
      </c>
      <c r="GH164" s="49">
        <v>0</v>
      </c>
      <c r="GI164" s="49">
        <v>0</v>
      </c>
      <c r="GJ164" s="49">
        <v>0</v>
      </c>
      <c r="GK164" s="306"/>
      <c r="GL164" s="49">
        <v>0</v>
      </c>
      <c r="GM164" s="49">
        <v>0</v>
      </c>
      <c r="GN164" s="49">
        <v>0</v>
      </c>
      <c r="GO164" s="49">
        <v>0</v>
      </c>
      <c r="GP164" s="306"/>
    </row>
    <row r="165" spans="1:198" ht="18">
      <c r="A165" s="39" t="s">
        <v>2525</v>
      </c>
      <c r="B165" s="45">
        <f t="shared" si="4"/>
        <v>40208.274999999994</v>
      </c>
      <c r="C165" s="41"/>
      <c r="D165" s="49">
        <v>0</v>
      </c>
      <c r="E165" s="49">
        <v>236.84999999999997</v>
      </c>
      <c r="F165" s="49">
        <v>269.92499999999995</v>
      </c>
      <c r="G165" s="49">
        <v>495.7</v>
      </c>
      <c r="H165" s="342"/>
      <c r="I165" s="49">
        <v>0</v>
      </c>
      <c r="J165" s="49">
        <v>55.199999999999989</v>
      </c>
      <c r="K165" s="49">
        <v>158.625</v>
      </c>
      <c r="L165" s="49">
        <v>433.2</v>
      </c>
      <c r="M165" s="342"/>
      <c r="N165" s="49">
        <v>0</v>
      </c>
      <c r="O165" s="49">
        <v>186.54999999999998</v>
      </c>
      <c r="P165" s="49">
        <v>568.72500000000002</v>
      </c>
      <c r="Q165" s="573">
        <v>635.80000000000007</v>
      </c>
      <c r="R165" s="342"/>
      <c r="S165" s="298">
        <v>0</v>
      </c>
      <c r="T165" s="298">
        <v>0</v>
      </c>
      <c r="U165" s="298">
        <v>76.125</v>
      </c>
      <c r="V165" s="49">
        <v>147.79999999999998</v>
      </c>
      <c r="W165" s="342"/>
      <c r="X165" s="49">
        <v>0</v>
      </c>
      <c r="Y165" s="49">
        <v>0</v>
      </c>
      <c r="Z165" s="49">
        <v>372.22500000000002</v>
      </c>
      <c r="AA165" s="49">
        <v>348.2</v>
      </c>
      <c r="AB165" s="342"/>
      <c r="AC165" s="49">
        <v>0</v>
      </c>
      <c r="AD165" s="49">
        <v>0</v>
      </c>
      <c r="AE165" s="49">
        <v>681</v>
      </c>
      <c r="AF165" s="49">
        <v>301.60000000000002</v>
      </c>
      <c r="AG165" s="342"/>
      <c r="AH165" s="49">
        <v>0</v>
      </c>
      <c r="AI165" s="49">
        <v>0</v>
      </c>
      <c r="AJ165" s="49">
        <v>630.45000000000005</v>
      </c>
      <c r="AK165" s="49">
        <v>680.6</v>
      </c>
      <c r="AL165" s="342"/>
      <c r="AM165" s="49">
        <v>0</v>
      </c>
      <c r="AN165" s="49">
        <v>0</v>
      </c>
      <c r="AO165" s="49">
        <v>343.42499999999995</v>
      </c>
      <c r="AP165" s="49">
        <v>550.20000000000005</v>
      </c>
      <c r="AQ165" s="342"/>
      <c r="AR165" s="49">
        <v>0</v>
      </c>
      <c r="AS165" s="49">
        <v>0</v>
      </c>
      <c r="AT165" s="49">
        <v>113.625</v>
      </c>
      <c r="AU165" s="49">
        <v>212.5</v>
      </c>
      <c r="AV165" s="342"/>
      <c r="AW165" s="49">
        <v>0</v>
      </c>
      <c r="AX165" s="49">
        <v>0</v>
      </c>
      <c r="AY165" s="49">
        <v>743.47499999999991</v>
      </c>
      <c r="AZ165" s="49">
        <v>411.69999999999993</v>
      </c>
      <c r="BA165" s="342"/>
      <c r="BB165" s="49">
        <v>0</v>
      </c>
      <c r="BC165" s="49">
        <v>0</v>
      </c>
      <c r="BD165" s="49">
        <v>171.45</v>
      </c>
      <c r="BE165" s="49">
        <v>322.8</v>
      </c>
      <c r="BF165" s="342"/>
      <c r="BG165" s="49">
        <v>0</v>
      </c>
      <c r="BH165" s="49">
        <v>0</v>
      </c>
      <c r="BI165" s="49">
        <v>343.875</v>
      </c>
      <c r="BJ165" s="49">
        <v>218.5</v>
      </c>
      <c r="BK165" s="342"/>
      <c r="BL165" s="49">
        <v>0</v>
      </c>
      <c r="BM165" s="49">
        <v>0</v>
      </c>
      <c r="BN165" s="49">
        <v>118.94999999999999</v>
      </c>
      <c r="BO165" s="49">
        <v>145.1</v>
      </c>
      <c r="BP165" s="342"/>
      <c r="BQ165" s="49">
        <v>0</v>
      </c>
      <c r="BR165" s="49">
        <v>0</v>
      </c>
      <c r="BS165" s="49">
        <v>229.27499999999998</v>
      </c>
      <c r="BT165" s="49">
        <v>387</v>
      </c>
      <c r="BU165" s="306"/>
      <c r="BV165" s="49">
        <v>0</v>
      </c>
      <c r="BW165" s="49">
        <v>0</v>
      </c>
      <c r="BX165" s="49">
        <v>387.59999999999997</v>
      </c>
      <c r="BY165" s="49">
        <v>85.600000000000009</v>
      </c>
      <c r="BZ165" s="342"/>
      <c r="CA165" s="49">
        <v>0</v>
      </c>
      <c r="CB165" s="49">
        <v>0</v>
      </c>
      <c r="CC165" s="49">
        <v>310.64999999999998</v>
      </c>
      <c r="CD165" s="49">
        <v>461.00000000000006</v>
      </c>
      <c r="CE165" s="306"/>
      <c r="CF165" s="315">
        <v>0</v>
      </c>
      <c r="CG165" s="315">
        <v>0</v>
      </c>
      <c r="CH165" s="315">
        <v>245.39999999999998</v>
      </c>
      <c r="CI165" s="49">
        <v>341.4</v>
      </c>
      <c r="CJ165" s="306"/>
      <c r="CK165" s="49">
        <v>0</v>
      </c>
      <c r="CL165" s="49">
        <v>0</v>
      </c>
      <c r="CM165" s="49">
        <v>168.6</v>
      </c>
      <c r="CN165" s="49">
        <v>481.7</v>
      </c>
      <c r="CO165" s="342"/>
      <c r="CP165" s="49">
        <v>0</v>
      </c>
      <c r="CQ165" s="49">
        <v>0</v>
      </c>
      <c r="CR165" s="49">
        <v>371.84999999999997</v>
      </c>
      <c r="CS165" s="49">
        <v>252.7</v>
      </c>
      <c r="CT165" s="306"/>
      <c r="CU165" s="49">
        <v>0</v>
      </c>
      <c r="CV165" s="49">
        <v>0</v>
      </c>
      <c r="CW165" s="49">
        <v>507.52499999999998</v>
      </c>
      <c r="CX165" s="49">
        <v>590.20000000000005</v>
      </c>
      <c r="CY165" s="342"/>
      <c r="CZ165" s="49">
        <v>0</v>
      </c>
      <c r="DA165" s="49">
        <v>0</v>
      </c>
      <c r="DB165" s="49">
        <v>141.60000000000002</v>
      </c>
      <c r="DC165" s="49">
        <v>79.900000000000006</v>
      </c>
      <c r="DD165" s="306"/>
      <c r="DE165" s="49">
        <v>0</v>
      </c>
      <c r="DF165" s="49">
        <v>0</v>
      </c>
      <c r="DG165" s="49">
        <v>2331.15</v>
      </c>
      <c r="DH165" s="298">
        <v>1535.0000000000002</v>
      </c>
      <c r="DI165" s="306"/>
      <c r="DJ165" s="298">
        <v>0</v>
      </c>
      <c r="DK165" s="298">
        <v>0</v>
      </c>
      <c r="DL165" s="298">
        <v>217.72499999999997</v>
      </c>
      <c r="DM165" s="49">
        <v>1049.6000000000001</v>
      </c>
      <c r="DN165" s="306"/>
      <c r="DO165" s="49">
        <v>0</v>
      </c>
      <c r="DP165" s="49">
        <v>0</v>
      </c>
      <c r="DQ165" s="49">
        <v>653.92499999999995</v>
      </c>
      <c r="DR165" s="49">
        <v>296.5</v>
      </c>
      <c r="DS165" s="306"/>
      <c r="DT165" s="49">
        <v>0</v>
      </c>
      <c r="DU165" s="49">
        <v>0</v>
      </c>
      <c r="DV165" s="49">
        <v>0</v>
      </c>
      <c r="DW165" s="49">
        <v>96.7</v>
      </c>
      <c r="DX165" s="306"/>
      <c r="DY165" s="49">
        <v>0</v>
      </c>
      <c r="DZ165" s="49">
        <v>0</v>
      </c>
      <c r="EA165" s="49">
        <v>3109.3500000000004</v>
      </c>
      <c r="EB165" s="298">
        <v>3427.3</v>
      </c>
      <c r="EC165" s="306"/>
      <c r="ED165" s="49">
        <v>0</v>
      </c>
      <c r="EE165" s="49">
        <v>0</v>
      </c>
      <c r="EF165" s="49">
        <v>343.5</v>
      </c>
      <c r="EG165" s="49">
        <v>154.60000000000002</v>
      </c>
      <c r="EH165" s="306"/>
      <c r="EI165" s="49">
        <v>0</v>
      </c>
      <c r="EJ165" s="49">
        <v>0</v>
      </c>
      <c r="EK165" s="49">
        <v>267.75</v>
      </c>
      <c r="EL165" s="49">
        <v>232.79999999999998</v>
      </c>
      <c r="EM165" s="306"/>
      <c r="EN165" s="49">
        <v>0</v>
      </c>
      <c r="EO165" s="49">
        <v>0</v>
      </c>
      <c r="EP165" s="49">
        <v>459.97499999999997</v>
      </c>
      <c r="EQ165" s="49">
        <v>377.70000000000005</v>
      </c>
      <c r="ER165" s="306"/>
      <c r="ES165" s="49">
        <v>0</v>
      </c>
      <c r="ET165" s="49">
        <v>0</v>
      </c>
      <c r="EU165" s="49">
        <v>298.5</v>
      </c>
      <c r="EV165" s="49">
        <v>278</v>
      </c>
      <c r="EW165" s="306"/>
      <c r="EX165">
        <v>0</v>
      </c>
      <c r="EY165">
        <v>0</v>
      </c>
      <c r="EZ165">
        <v>1665.0750000000003</v>
      </c>
      <c r="FA165" s="414">
        <v>1900.1000000000004</v>
      </c>
      <c r="FB165" s="306"/>
      <c r="FC165" s="49">
        <v>0</v>
      </c>
      <c r="FD165" s="49">
        <v>0</v>
      </c>
      <c r="FE165" s="49">
        <v>205.20000000000002</v>
      </c>
      <c r="FF165" s="49">
        <v>116.69999999999999</v>
      </c>
      <c r="FG165" s="306"/>
      <c r="FH165" s="315">
        <v>0</v>
      </c>
      <c r="FI165" s="315">
        <v>0</v>
      </c>
      <c r="FJ165" s="315">
        <v>221.54999999999998</v>
      </c>
      <c r="FK165" s="49">
        <v>202.2</v>
      </c>
      <c r="FL165" s="306"/>
      <c r="FM165" s="315">
        <v>0</v>
      </c>
      <c r="FN165" s="315">
        <v>0</v>
      </c>
      <c r="FO165" s="315">
        <v>247.64999999999998</v>
      </c>
      <c r="FP165" s="49">
        <v>242.3</v>
      </c>
      <c r="FQ165" s="306"/>
      <c r="FR165" s="49">
        <v>0</v>
      </c>
      <c r="FS165" s="49">
        <v>0</v>
      </c>
      <c r="FT165" s="49">
        <v>428.70000000000005</v>
      </c>
      <c r="FU165" s="49">
        <v>567.20000000000005</v>
      </c>
      <c r="FV165" s="306"/>
      <c r="FW165" s="49">
        <v>0</v>
      </c>
      <c r="FX165" s="49">
        <v>0</v>
      </c>
      <c r="FY165" s="49">
        <v>149.625</v>
      </c>
      <c r="FZ165" s="49">
        <v>538.09999999999991</v>
      </c>
      <c r="GA165" s="306"/>
      <c r="GB165" s="49">
        <v>0</v>
      </c>
      <c r="GC165" s="49">
        <v>0</v>
      </c>
      <c r="GD165" s="49">
        <v>1006.4250000000001</v>
      </c>
      <c r="GE165" s="49">
        <v>943.4</v>
      </c>
      <c r="GF165" s="306"/>
      <c r="GG165" s="315">
        <v>0</v>
      </c>
      <c r="GH165" s="315">
        <v>0</v>
      </c>
      <c r="GI165" s="315">
        <v>353.625</v>
      </c>
      <c r="GJ165" s="49">
        <v>375</v>
      </c>
      <c r="GK165" s="306"/>
      <c r="GL165" s="49">
        <v>0</v>
      </c>
      <c r="GM165" s="49">
        <v>0</v>
      </c>
      <c r="GN165" s="49">
        <v>899.17500000000007</v>
      </c>
      <c r="GO165" s="49">
        <v>0</v>
      </c>
      <c r="GP165" s="306"/>
    </row>
    <row r="166" spans="1:198" ht="18">
      <c r="A166" s="39" t="s">
        <v>154</v>
      </c>
      <c r="B166" s="45">
        <f t="shared" ref="B166:B173" si="5">SUM(D166:ZZ166)</f>
        <v>65036.287499999955</v>
      </c>
      <c r="C166" s="41"/>
      <c r="D166" s="49">
        <v>62.449999999999996</v>
      </c>
      <c r="E166" s="49">
        <v>355.70000000000005</v>
      </c>
      <c r="F166" s="49">
        <v>218.55</v>
      </c>
      <c r="G166" s="49">
        <v>147.30000000000001</v>
      </c>
      <c r="H166" s="342"/>
      <c r="I166" s="49">
        <v>8.8000000000000114</v>
      </c>
      <c r="J166" s="49">
        <v>22.649999999999977</v>
      </c>
      <c r="K166" s="49">
        <v>107.39999999999999</v>
      </c>
      <c r="L166" s="49">
        <v>152.19999999999999</v>
      </c>
      <c r="M166" s="342"/>
      <c r="N166" s="49">
        <v>166.75</v>
      </c>
      <c r="O166" s="49">
        <v>233.8</v>
      </c>
      <c r="P166" s="49">
        <v>678.82499999999993</v>
      </c>
      <c r="Q166" s="573">
        <v>710.5</v>
      </c>
      <c r="R166" s="342"/>
      <c r="S166" s="298">
        <v>47.75</v>
      </c>
      <c r="T166" s="298">
        <v>142.10000000000002</v>
      </c>
      <c r="U166" s="298">
        <v>139.5</v>
      </c>
      <c r="V166" s="49">
        <v>173</v>
      </c>
      <c r="W166" s="342"/>
      <c r="X166" s="49">
        <v>92.5</v>
      </c>
      <c r="Y166" s="49">
        <v>178.2000000000005</v>
      </c>
      <c r="Z166" s="49">
        <v>290.02499999999998</v>
      </c>
      <c r="AA166" s="49">
        <v>236</v>
      </c>
      <c r="AB166" s="342"/>
      <c r="AC166" s="49">
        <v>193.22500000000025</v>
      </c>
      <c r="AD166" s="49">
        <v>544.74999999999977</v>
      </c>
      <c r="AE166" s="49">
        <v>452.32500000000005</v>
      </c>
      <c r="AF166" s="49">
        <v>772</v>
      </c>
      <c r="AG166" s="342"/>
      <c r="AH166" s="49">
        <v>201.47499999999991</v>
      </c>
      <c r="AI166" s="49">
        <v>406.25</v>
      </c>
      <c r="AJ166" s="49">
        <v>1156.3499999999999</v>
      </c>
      <c r="AK166" s="49">
        <v>834.6</v>
      </c>
      <c r="AL166" s="342"/>
      <c r="AM166" s="49">
        <v>92.650000000000091</v>
      </c>
      <c r="AN166" s="49">
        <v>209.15000000000055</v>
      </c>
      <c r="AO166" s="49">
        <v>182.47500000000002</v>
      </c>
      <c r="AP166" s="49">
        <v>501.9</v>
      </c>
      <c r="AQ166" s="342"/>
      <c r="AR166" s="49">
        <v>128.57500000000005</v>
      </c>
      <c r="AS166" s="49">
        <v>118.75</v>
      </c>
      <c r="AT166" s="49">
        <v>6.5249999999999995</v>
      </c>
      <c r="AU166" s="49">
        <v>135.5</v>
      </c>
      <c r="AV166" s="342"/>
      <c r="AW166" s="49">
        <v>154.62499999999977</v>
      </c>
      <c r="AX166" s="49">
        <v>581.55000000000109</v>
      </c>
      <c r="AY166" s="49">
        <v>680.77499999999986</v>
      </c>
      <c r="AZ166" s="49">
        <v>1001.55</v>
      </c>
      <c r="BA166" s="342"/>
      <c r="BB166" s="49">
        <v>79.125000000000227</v>
      </c>
      <c r="BC166" s="49">
        <v>251.04999999999998</v>
      </c>
      <c r="BD166" s="49">
        <v>215.25</v>
      </c>
      <c r="BE166" s="49">
        <v>409.8</v>
      </c>
      <c r="BF166" s="342"/>
      <c r="BG166" s="49">
        <v>87.174999999999727</v>
      </c>
      <c r="BH166" s="49">
        <v>98.65</v>
      </c>
      <c r="BI166" s="49">
        <v>345.07500000000005</v>
      </c>
      <c r="BJ166" s="49">
        <v>313</v>
      </c>
      <c r="BK166" s="342"/>
      <c r="BL166" s="49">
        <v>82.549999999999727</v>
      </c>
      <c r="BM166" s="49">
        <v>56.75</v>
      </c>
      <c r="BN166" s="49">
        <v>94.125</v>
      </c>
      <c r="BO166" s="49">
        <v>276.60000000000002</v>
      </c>
      <c r="BP166" s="342"/>
      <c r="BQ166" s="49">
        <v>68.999999999999773</v>
      </c>
      <c r="BR166" s="49">
        <v>238.85000000000127</v>
      </c>
      <c r="BS166" s="49">
        <v>195.22500000000002</v>
      </c>
      <c r="BT166" s="49">
        <v>563.20000000000005</v>
      </c>
      <c r="BU166" s="306"/>
      <c r="BV166" s="49">
        <v>158.02499999999964</v>
      </c>
      <c r="BW166" s="49">
        <v>336.35000000000127</v>
      </c>
      <c r="BX166" s="49">
        <v>755.25</v>
      </c>
      <c r="BY166" s="49">
        <v>699.45</v>
      </c>
      <c r="BZ166" s="342"/>
      <c r="CA166" s="49">
        <v>55.099999999999454</v>
      </c>
      <c r="CB166" s="49">
        <v>151.65000000000055</v>
      </c>
      <c r="CC166" s="49">
        <v>146.69999999999999</v>
      </c>
      <c r="CD166" s="49">
        <v>573.29999999999995</v>
      </c>
      <c r="CE166" s="306"/>
      <c r="CF166" s="315">
        <v>42.874999999999545</v>
      </c>
      <c r="CG166" s="315">
        <v>236.30000000000109</v>
      </c>
      <c r="CH166" s="315">
        <v>145.72499999999999</v>
      </c>
      <c r="CI166" s="49">
        <v>339</v>
      </c>
      <c r="CJ166" s="306"/>
      <c r="CK166" s="49">
        <v>38.625</v>
      </c>
      <c r="CL166" s="49">
        <v>186.9</v>
      </c>
      <c r="CM166" s="49">
        <v>192.375</v>
      </c>
      <c r="CN166" s="49">
        <v>443.40000000000003</v>
      </c>
      <c r="CO166" s="342"/>
      <c r="CP166" s="49">
        <v>100.94999999999982</v>
      </c>
      <c r="CQ166" s="49">
        <v>252.30000000000018</v>
      </c>
      <c r="CR166" s="49">
        <v>272.70000000000005</v>
      </c>
      <c r="CS166" s="49">
        <v>214.5</v>
      </c>
      <c r="CT166" s="306"/>
      <c r="CU166" s="49">
        <v>165.30000000000018</v>
      </c>
      <c r="CV166" s="49">
        <v>344.80000000000018</v>
      </c>
      <c r="CW166" s="49">
        <v>788.8499999999998</v>
      </c>
      <c r="CX166" s="49">
        <v>844.30000000000007</v>
      </c>
      <c r="CY166" s="342"/>
      <c r="CZ166" s="49">
        <v>49.350000000000819</v>
      </c>
      <c r="DA166" s="49">
        <v>19.5</v>
      </c>
      <c r="DB166" s="49">
        <v>60.150000000000006</v>
      </c>
      <c r="DC166" s="49">
        <v>5.2</v>
      </c>
      <c r="DD166" s="306"/>
      <c r="DE166" s="49">
        <v>668</v>
      </c>
      <c r="DF166" s="49">
        <v>1245.7999999999993</v>
      </c>
      <c r="DG166" s="49">
        <v>2738.625</v>
      </c>
      <c r="DH166" s="298">
        <v>2922.9000000000005</v>
      </c>
      <c r="DI166" s="306"/>
      <c r="DJ166" s="298">
        <v>179.662499999999</v>
      </c>
      <c r="DK166" s="298">
        <v>361.14999999999964</v>
      </c>
      <c r="DL166" s="298">
        <v>305.32500000000005</v>
      </c>
      <c r="DM166" s="49">
        <v>1066.9000000000001</v>
      </c>
      <c r="DN166" s="306"/>
      <c r="DO166" s="49">
        <v>78.349999999999</v>
      </c>
      <c r="DP166" s="49">
        <v>644.00000000000091</v>
      </c>
      <c r="DQ166" s="49">
        <v>818.02499999999986</v>
      </c>
      <c r="DR166" s="49">
        <v>515.5</v>
      </c>
      <c r="DS166" s="306"/>
      <c r="DT166" s="49">
        <v>0</v>
      </c>
      <c r="DU166" s="49">
        <v>0</v>
      </c>
      <c r="DV166" s="49">
        <v>0</v>
      </c>
      <c r="DW166" s="49">
        <v>219.9</v>
      </c>
      <c r="DX166" s="306"/>
      <c r="DY166" s="49">
        <v>853.89999999998236</v>
      </c>
      <c r="DZ166" s="49">
        <v>1920.4000000000033</v>
      </c>
      <c r="EA166" s="49">
        <v>3878.9249999999997</v>
      </c>
      <c r="EB166" s="298">
        <v>4149.5999999999995</v>
      </c>
      <c r="EC166" s="306"/>
      <c r="ED166" s="49">
        <v>131.39999999999782</v>
      </c>
      <c r="EE166" s="49">
        <v>144.39999999999964</v>
      </c>
      <c r="EF166" s="49">
        <v>199.72500000000002</v>
      </c>
      <c r="EG166" s="49">
        <v>325.2</v>
      </c>
      <c r="EH166" s="306"/>
      <c r="EI166" s="49">
        <v>106.074999999998</v>
      </c>
      <c r="EJ166" s="49">
        <v>199.24999999999818</v>
      </c>
      <c r="EK166" s="49">
        <v>427.57500000000005</v>
      </c>
      <c r="EL166" s="49">
        <v>244.79999999999998</v>
      </c>
      <c r="EM166" s="306"/>
      <c r="EN166" s="49">
        <v>0</v>
      </c>
      <c r="EO166" s="49">
        <v>189.74999999999818</v>
      </c>
      <c r="EP166" s="49">
        <v>190.27499999999998</v>
      </c>
      <c r="EQ166" s="49">
        <v>334.5</v>
      </c>
      <c r="ER166" s="306"/>
      <c r="ES166" s="49">
        <v>82.774999999997817</v>
      </c>
      <c r="ET166" s="49">
        <v>114.44999999999709</v>
      </c>
      <c r="EU166" s="49">
        <v>324.97500000000002</v>
      </c>
      <c r="EV166" s="49">
        <v>169.9</v>
      </c>
      <c r="EW166" s="306"/>
      <c r="EX166">
        <v>1102.0250000000001</v>
      </c>
      <c r="EY166">
        <v>2246.8000000000029</v>
      </c>
      <c r="EZ166">
        <v>1815.3750000000005</v>
      </c>
      <c r="FA166" s="414">
        <v>3134.3500000000004</v>
      </c>
      <c r="FB166" s="306"/>
      <c r="FC166" s="49">
        <v>57.124999999996362</v>
      </c>
      <c r="FD166" s="49">
        <v>30.94999999999709</v>
      </c>
      <c r="FE166" s="49">
        <v>86.175000000000011</v>
      </c>
      <c r="FF166" s="49">
        <v>57.5</v>
      </c>
      <c r="FG166" s="306"/>
      <c r="FH166" s="315">
        <v>51.774999999996908</v>
      </c>
      <c r="FI166" s="315">
        <v>143.34999999999997</v>
      </c>
      <c r="FJ166" s="315">
        <v>198.97500000000002</v>
      </c>
      <c r="FK166" s="49">
        <v>23.1</v>
      </c>
      <c r="FL166" s="306"/>
      <c r="FM166" s="315">
        <v>113.04999999999563</v>
      </c>
      <c r="FN166" s="315">
        <v>127.74999999999636</v>
      </c>
      <c r="FO166" s="315">
        <v>179.85000000000002</v>
      </c>
      <c r="FP166" s="49">
        <v>164.3</v>
      </c>
      <c r="FQ166" s="306"/>
      <c r="FR166" s="49">
        <v>116.99999999999636</v>
      </c>
      <c r="FS166" s="49">
        <v>266.3</v>
      </c>
      <c r="FT166" s="49">
        <v>401.85</v>
      </c>
      <c r="FU166" s="49">
        <v>351.29999999999995</v>
      </c>
      <c r="FV166" s="306"/>
      <c r="FW166" s="49">
        <v>0</v>
      </c>
      <c r="FX166" s="49">
        <v>281.09999999999854</v>
      </c>
      <c r="FY166" s="49">
        <v>300.60000000000002</v>
      </c>
      <c r="FZ166" s="49">
        <v>346.7</v>
      </c>
      <c r="GA166" s="306"/>
      <c r="GB166" s="49">
        <v>314.57499999999345</v>
      </c>
      <c r="GC166" s="49">
        <v>528.40000000001169</v>
      </c>
      <c r="GD166" s="49">
        <v>837.44999999999993</v>
      </c>
      <c r="GE166" s="49">
        <v>885.4</v>
      </c>
      <c r="GF166" s="306"/>
      <c r="GG166" s="315">
        <v>105.24999999999818</v>
      </c>
      <c r="GH166" s="315">
        <v>231.25</v>
      </c>
      <c r="GI166" s="315">
        <v>239.625</v>
      </c>
      <c r="GJ166" s="49">
        <v>296</v>
      </c>
      <c r="GK166" s="306"/>
      <c r="GL166" s="49">
        <v>0</v>
      </c>
      <c r="GM166" s="49">
        <v>0</v>
      </c>
      <c r="GN166" s="49">
        <v>735.67500000000007</v>
      </c>
      <c r="GO166" s="49">
        <v>0</v>
      </c>
      <c r="GP166" s="306"/>
    </row>
    <row r="167" spans="1:198" ht="18">
      <c r="A167" s="38" t="s">
        <v>3175</v>
      </c>
      <c r="B167" s="45">
        <f t="shared" si="5"/>
        <v>23909.825000000001</v>
      </c>
      <c r="C167" s="41"/>
      <c r="D167" s="49">
        <v>0</v>
      </c>
      <c r="E167" s="49">
        <v>0</v>
      </c>
      <c r="F167" s="49">
        <v>44.55</v>
      </c>
      <c r="G167" s="49">
        <v>273.3</v>
      </c>
      <c r="H167" s="342"/>
      <c r="I167" s="49">
        <v>0</v>
      </c>
      <c r="J167" s="49">
        <v>0</v>
      </c>
      <c r="K167" s="49">
        <v>134.25</v>
      </c>
      <c r="L167" s="49">
        <v>267.3</v>
      </c>
      <c r="M167" s="342"/>
      <c r="N167" s="49">
        <v>0</v>
      </c>
      <c r="O167" s="49">
        <v>0</v>
      </c>
      <c r="P167" s="49">
        <v>461.62499999999989</v>
      </c>
      <c r="Q167" s="573">
        <v>433.10000000000008</v>
      </c>
      <c r="R167" s="342"/>
      <c r="S167" s="298">
        <v>0</v>
      </c>
      <c r="T167" s="298">
        <v>0</v>
      </c>
      <c r="U167" s="298">
        <v>0</v>
      </c>
      <c r="V167" s="49">
        <v>257.3</v>
      </c>
      <c r="W167" s="342"/>
      <c r="X167" s="49">
        <v>0</v>
      </c>
      <c r="Y167" s="49">
        <v>0</v>
      </c>
      <c r="Z167" s="49">
        <v>0</v>
      </c>
      <c r="AA167" s="49">
        <v>313</v>
      </c>
      <c r="AB167" s="342"/>
      <c r="AC167" s="49">
        <v>0</v>
      </c>
      <c r="AD167" s="49">
        <v>0</v>
      </c>
      <c r="AE167" s="49">
        <v>0</v>
      </c>
      <c r="AF167" s="49">
        <v>396.8</v>
      </c>
      <c r="AG167" s="342"/>
      <c r="AH167" s="49">
        <v>0</v>
      </c>
      <c r="AI167" s="49">
        <v>0</v>
      </c>
      <c r="AJ167" s="49">
        <v>0</v>
      </c>
      <c r="AK167" s="49">
        <v>606.20000000000005</v>
      </c>
      <c r="AL167" s="342"/>
      <c r="AM167" s="49">
        <v>0</v>
      </c>
      <c r="AN167" s="49">
        <v>0</v>
      </c>
      <c r="AO167" s="49">
        <v>0</v>
      </c>
      <c r="AP167" s="49">
        <v>353.7</v>
      </c>
      <c r="AQ167" s="342"/>
      <c r="AR167" s="49">
        <v>0</v>
      </c>
      <c r="AS167" s="49">
        <v>0</v>
      </c>
      <c r="AT167" s="49">
        <v>0</v>
      </c>
      <c r="AU167" s="49">
        <v>209.9</v>
      </c>
      <c r="AV167" s="342"/>
      <c r="AW167" s="49">
        <v>0</v>
      </c>
      <c r="AX167" s="49">
        <v>0</v>
      </c>
      <c r="AY167" s="49">
        <v>0</v>
      </c>
      <c r="AZ167" s="49">
        <v>653.34999999999991</v>
      </c>
      <c r="BA167" s="342"/>
      <c r="BB167" s="49">
        <v>0</v>
      </c>
      <c r="BC167" s="49">
        <v>0</v>
      </c>
      <c r="BD167" s="49">
        <v>0</v>
      </c>
      <c r="BE167" s="49">
        <v>158.19999999999999</v>
      </c>
      <c r="BF167" s="342"/>
      <c r="BG167" s="49">
        <v>0</v>
      </c>
      <c r="BH167" s="49">
        <v>0</v>
      </c>
      <c r="BI167" s="49">
        <v>0</v>
      </c>
      <c r="BJ167" s="49">
        <v>303.5</v>
      </c>
      <c r="BK167" s="342"/>
      <c r="BL167" s="49">
        <v>0</v>
      </c>
      <c r="BM167" s="49">
        <v>0</v>
      </c>
      <c r="BN167" s="49">
        <v>0</v>
      </c>
      <c r="BO167" s="49">
        <v>275.5</v>
      </c>
      <c r="BP167" s="342"/>
      <c r="BQ167" s="49">
        <v>0</v>
      </c>
      <c r="BR167" s="49">
        <v>0</v>
      </c>
      <c r="BS167" s="49">
        <v>0</v>
      </c>
      <c r="BT167" s="49">
        <v>451</v>
      </c>
      <c r="BU167" s="306"/>
      <c r="BV167" s="49">
        <v>0</v>
      </c>
      <c r="BW167" s="49">
        <v>0</v>
      </c>
      <c r="BX167" s="49">
        <v>0</v>
      </c>
      <c r="BY167" s="49">
        <v>629.80000000000007</v>
      </c>
      <c r="BZ167" s="342"/>
      <c r="CA167" s="49">
        <v>0</v>
      </c>
      <c r="CB167" s="49">
        <v>0</v>
      </c>
      <c r="CC167" s="49">
        <v>0</v>
      </c>
      <c r="CD167" s="49">
        <v>523.5</v>
      </c>
      <c r="CE167" s="306"/>
      <c r="CF167" s="315">
        <v>0</v>
      </c>
      <c r="CG167" s="315">
        <v>0</v>
      </c>
      <c r="CH167" s="315">
        <v>0</v>
      </c>
      <c r="CI167" s="49">
        <v>613.1</v>
      </c>
      <c r="CJ167" s="306"/>
      <c r="CK167" s="49">
        <v>0</v>
      </c>
      <c r="CL167" s="49">
        <v>0</v>
      </c>
      <c r="CM167" s="49">
        <v>0</v>
      </c>
      <c r="CN167" s="49">
        <v>484.8</v>
      </c>
      <c r="CO167" s="342"/>
      <c r="CP167" s="49">
        <v>0</v>
      </c>
      <c r="CQ167" s="49">
        <v>0</v>
      </c>
      <c r="CR167" s="49">
        <v>0</v>
      </c>
      <c r="CS167" s="49">
        <v>534.54999999999995</v>
      </c>
      <c r="CT167" s="306"/>
      <c r="CU167" s="49">
        <v>0</v>
      </c>
      <c r="CV167" s="49">
        <v>0</v>
      </c>
      <c r="CW167" s="49">
        <v>0</v>
      </c>
      <c r="CX167" s="49">
        <v>635.19999999999993</v>
      </c>
      <c r="CY167" s="342"/>
      <c r="CZ167" s="49">
        <v>0</v>
      </c>
      <c r="DA167" s="49">
        <v>0</v>
      </c>
      <c r="DB167" s="49">
        <v>0</v>
      </c>
      <c r="DC167" s="49">
        <v>12.100000000000001</v>
      </c>
      <c r="DD167" s="306"/>
      <c r="DE167" s="49">
        <v>0</v>
      </c>
      <c r="DF167" s="49">
        <v>0</v>
      </c>
      <c r="DG167" s="49">
        <v>0</v>
      </c>
      <c r="DH167" s="298">
        <v>2267.2000000000003</v>
      </c>
      <c r="DI167" s="306"/>
      <c r="DJ167" s="298">
        <v>0</v>
      </c>
      <c r="DK167" s="298">
        <v>0</v>
      </c>
      <c r="DL167" s="298">
        <v>0</v>
      </c>
      <c r="DM167" s="49">
        <v>924.39999999999986</v>
      </c>
      <c r="DN167" s="306"/>
      <c r="DO167" s="49">
        <v>0</v>
      </c>
      <c r="DP167" s="49">
        <v>0</v>
      </c>
      <c r="DQ167" s="49">
        <v>0</v>
      </c>
      <c r="DR167" s="49">
        <v>596.4</v>
      </c>
      <c r="DS167" s="306"/>
      <c r="DT167" s="49">
        <v>0</v>
      </c>
      <c r="DU167" s="49">
        <v>0</v>
      </c>
      <c r="DV167" s="49">
        <v>0</v>
      </c>
      <c r="DW167" s="49">
        <v>462</v>
      </c>
      <c r="DX167" s="306"/>
      <c r="DY167" s="49">
        <v>0</v>
      </c>
      <c r="DZ167" s="49">
        <v>0</v>
      </c>
      <c r="EA167" s="49">
        <v>0</v>
      </c>
      <c r="EB167" s="298">
        <v>3105.4000000000005</v>
      </c>
      <c r="EC167" s="306"/>
      <c r="ED167" s="49">
        <v>0</v>
      </c>
      <c r="EE167" s="49">
        <v>0</v>
      </c>
      <c r="EF167" s="49">
        <v>0</v>
      </c>
      <c r="EG167" s="49">
        <v>290.3</v>
      </c>
      <c r="EH167" s="306"/>
      <c r="EI167" s="49">
        <v>0</v>
      </c>
      <c r="EJ167" s="49">
        <v>0</v>
      </c>
      <c r="EK167" s="49">
        <v>0</v>
      </c>
      <c r="EL167" s="49">
        <v>59.6</v>
      </c>
      <c r="EM167" s="306"/>
      <c r="EN167" s="49">
        <v>0</v>
      </c>
      <c r="EO167" s="49">
        <v>0</v>
      </c>
      <c r="EP167" s="49">
        <v>0</v>
      </c>
      <c r="EQ167" s="49">
        <v>461.3</v>
      </c>
      <c r="ER167" s="306"/>
      <c r="ES167" s="49">
        <v>0</v>
      </c>
      <c r="ET167" s="49">
        <v>0</v>
      </c>
      <c r="EU167" s="49">
        <v>0</v>
      </c>
      <c r="EV167" s="49">
        <v>505</v>
      </c>
      <c r="EW167" s="306"/>
      <c r="EX167">
        <v>0</v>
      </c>
      <c r="EY167">
        <v>0</v>
      </c>
      <c r="EZ167">
        <v>0</v>
      </c>
      <c r="FA167" s="414">
        <v>3080.8999999999996</v>
      </c>
      <c r="FB167" s="306"/>
      <c r="FC167" s="49">
        <v>0</v>
      </c>
      <c r="FD167" s="49">
        <v>0</v>
      </c>
      <c r="FE167" s="49">
        <v>0</v>
      </c>
      <c r="FF167" s="49">
        <v>467.7</v>
      </c>
      <c r="FG167" s="306"/>
      <c r="FH167" s="315">
        <v>0</v>
      </c>
      <c r="FI167" s="315">
        <v>0</v>
      </c>
      <c r="FJ167" s="315">
        <v>0</v>
      </c>
      <c r="FK167" s="49">
        <v>277.60000000000002</v>
      </c>
      <c r="FL167" s="306"/>
      <c r="FM167" s="315">
        <v>0</v>
      </c>
      <c r="FN167" s="315">
        <v>0</v>
      </c>
      <c r="FO167" s="315">
        <v>0</v>
      </c>
      <c r="FP167" s="49">
        <v>269.8</v>
      </c>
      <c r="FQ167" s="306"/>
      <c r="FR167" s="49">
        <v>0</v>
      </c>
      <c r="FS167" s="49">
        <v>0</v>
      </c>
      <c r="FT167" s="49">
        <v>0</v>
      </c>
      <c r="FU167" s="49">
        <v>458.7</v>
      </c>
      <c r="FV167" s="306"/>
      <c r="FW167" s="49">
        <v>0</v>
      </c>
      <c r="FX167" s="49">
        <v>0</v>
      </c>
      <c r="FY167" s="49">
        <v>0</v>
      </c>
      <c r="FZ167" s="49">
        <v>114.9</v>
      </c>
      <c r="GA167" s="306"/>
      <c r="GB167" s="49">
        <v>0</v>
      </c>
      <c r="GC167" s="49">
        <v>0</v>
      </c>
      <c r="GD167" s="49">
        <v>0</v>
      </c>
      <c r="GE167" s="49">
        <v>1243.5</v>
      </c>
      <c r="GF167" s="306"/>
      <c r="GG167" s="315">
        <v>0</v>
      </c>
      <c r="GH167" s="315">
        <v>0</v>
      </c>
      <c r="GI167" s="315">
        <v>0</v>
      </c>
      <c r="GJ167" s="49">
        <v>299.5</v>
      </c>
      <c r="GK167" s="306"/>
      <c r="GL167" s="49">
        <v>0</v>
      </c>
      <c r="GM167" s="49">
        <v>0</v>
      </c>
      <c r="GN167" s="49">
        <v>0</v>
      </c>
      <c r="GO167" s="49">
        <v>0</v>
      </c>
      <c r="GP167" s="306"/>
    </row>
    <row r="168" spans="1:198" ht="18">
      <c r="A168" s="38" t="s">
        <v>3848</v>
      </c>
      <c r="B168" s="45">
        <f t="shared" si="5"/>
        <v>1242.8</v>
      </c>
      <c r="C168" s="41"/>
      <c r="D168" s="49">
        <v>0</v>
      </c>
      <c r="E168" s="49">
        <v>0</v>
      </c>
      <c r="F168" s="49">
        <v>0</v>
      </c>
      <c r="G168" s="49">
        <v>368.5</v>
      </c>
      <c r="H168" s="342"/>
      <c r="I168" s="49">
        <v>0</v>
      </c>
      <c r="J168" s="49">
        <v>0</v>
      </c>
      <c r="K168" s="49">
        <v>0</v>
      </c>
      <c r="L168" s="49">
        <v>422.59999999999997</v>
      </c>
      <c r="M168" s="342"/>
      <c r="N168" s="49">
        <v>0</v>
      </c>
      <c r="O168" s="49">
        <v>0</v>
      </c>
      <c r="P168" s="49">
        <v>0</v>
      </c>
      <c r="Q168" s="573">
        <v>451.7</v>
      </c>
      <c r="R168" s="342"/>
      <c r="S168" s="49">
        <v>0</v>
      </c>
      <c r="T168" s="49">
        <v>0</v>
      </c>
      <c r="U168" s="49">
        <v>0</v>
      </c>
      <c r="V168" s="49">
        <v>0</v>
      </c>
      <c r="W168" s="342"/>
      <c r="X168" s="49">
        <v>0</v>
      </c>
      <c r="Y168" s="49">
        <v>0</v>
      </c>
      <c r="Z168" s="49">
        <v>0</v>
      </c>
      <c r="AA168" s="49">
        <v>0</v>
      </c>
      <c r="AB168" s="342"/>
      <c r="AC168" s="49">
        <v>0</v>
      </c>
      <c r="AD168" s="49">
        <v>0</v>
      </c>
      <c r="AE168" s="49">
        <v>0</v>
      </c>
      <c r="AF168" s="49">
        <v>0</v>
      </c>
      <c r="AG168" s="342"/>
      <c r="AH168" s="49">
        <v>0</v>
      </c>
      <c r="AI168" s="49">
        <v>0</v>
      </c>
      <c r="AJ168" s="49">
        <v>0</v>
      </c>
      <c r="AK168" s="49">
        <v>0</v>
      </c>
      <c r="AL168" s="342"/>
      <c r="AM168" s="49">
        <v>0</v>
      </c>
      <c r="AN168" s="49">
        <v>0</v>
      </c>
      <c r="AO168" s="49">
        <v>0</v>
      </c>
      <c r="AP168" s="49">
        <v>0</v>
      </c>
      <c r="AQ168" s="342"/>
      <c r="AR168" s="49">
        <v>0</v>
      </c>
      <c r="AS168" s="49">
        <v>0</v>
      </c>
      <c r="AT168" s="49">
        <v>0</v>
      </c>
      <c r="AU168" s="49">
        <v>0</v>
      </c>
      <c r="AV168" s="342"/>
      <c r="AW168" s="49">
        <v>0</v>
      </c>
      <c r="AX168" s="49">
        <v>0</v>
      </c>
      <c r="AY168" s="49">
        <v>0</v>
      </c>
      <c r="AZ168" s="49">
        <v>0</v>
      </c>
      <c r="BA168" s="342"/>
      <c r="BB168" s="49">
        <v>0</v>
      </c>
      <c r="BC168" s="49">
        <v>0</v>
      </c>
      <c r="BD168" s="49">
        <v>0</v>
      </c>
      <c r="BE168" s="49">
        <v>0</v>
      </c>
      <c r="BF168" s="342"/>
      <c r="BG168" s="49">
        <v>0</v>
      </c>
      <c r="BH168" s="49">
        <v>0</v>
      </c>
      <c r="BI168" s="49">
        <v>0</v>
      </c>
      <c r="BJ168" s="49">
        <v>0</v>
      </c>
      <c r="BK168" s="342"/>
      <c r="BL168" s="49">
        <v>0</v>
      </c>
      <c r="BM168" s="49">
        <v>0</v>
      </c>
      <c r="BN168" s="49">
        <v>0</v>
      </c>
      <c r="BO168" s="49">
        <v>0</v>
      </c>
      <c r="BP168" s="342"/>
      <c r="BQ168" s="49">
        <v>0</v>
      </c>
      <c r="BR168" s="49">
        <v>0</v>
      </c>
      <c r="BS168" s="49">
        <v>0</v>
      </c>
      <c r="BT168" s="49">
        <v>0</v>
      </c>
      <c r="BU168" s="306"/>
      <c r="BV168" s="49">
        <v>0</v>
      </c>
      <c r="BW168" s="49">
        <v>0</v>
      </c>
      <c r="BX168" s="49">
        <v>0</v>
      </c>
      <c r="BY168" s="49">
        <v>0</v>
      </c>
      <c r="BZ168" s="342"/>
      <c r="CA168" s="49">
        <v>0</v>
      </c>
      <c r="CB168" s="49">
        <v>0</v>
      </c>
      <c r="CC168" s="49">
        <v>0</v>
      </c>
      <c r="CD168" s="49">
        <v>0</v>
      </c>
      <c r="CE168" s="306"/>
      <c r="CF168" s="49">
        <v>0</v>
      </c>
      <c r="CG168" s="49">
        <v>0</v>
      </c>
      <c r="CH168" s="49">
        <v>0</v>
      </c>
      <c r="CI168" s="49">
        <v>0</v>
      </c>
      <c r="CJ168" s="306"/>
      <c r="CK168" s="49">
        <v>0</v>
      </c>
      <c r="CL168" s="49">
        <v>0</v>
      </c>
      <c r="CM168" s="49">
        <v>0</v>
      </c>
      <c r="CN168" s="49">
        <v>0</v>
      </c>
      <c r="CO168" s="342"/>
      <c r="CP168" s="49">
        <v>0</v>
      </c>
      <c r="CQ168" s="49">
        <v>0</v>
      </c>
      <c r="CR168" s="49">
        <v>0</v>
      </c>
      <c r="CS168" s="49">
        <v>0</v>
      </c>
      <c r="CT168" s="306"/>
      <c r="CU168" s="49">
        <v>0</v>
      </c>
      <c r="CV168" s="49">
        <v>0</v>
      </c>
      <c r="CW168" s="49">
        <v>0</v>
      </c>
      <c r="CX168" s="49">
        <v>0</v>
      </c>
      <c r="CY168" s="342"/>
      <c r="CZ168" s="49">
        <v>0</v>
      </c>
      <c r="DA168" s="49">
        <v>0</v>
      </c>
      <c r="DB168" s="49">
        <v>0</v>
      </c>
      <c r="DC168" s="49">
        <v>0</v>
      </c>
      <c r="DD168" s="306"/>
      <c r="DE168" s="49">
        <v>0</v>
      </c>
      <c r="DF168" s="49">
        <v>0</v>
      </c>
      <c r="DG168" s="49">
        <v>0</v>
      </c>
      <c r="DH168" s="49">
        <v>0</v>
      </c>
      <c r="DI168" s="306"/>
      <c r="DJ168" s="49">
        <v>0</v>
      </c>
      <c r="DK168" s="49">
        <v>0</v>
      </c>
      <c r="DL168" s="49">
        <v>0</v>
      </c>
      <c r="DM168" s="49">
        <v>0</v>
      </c>
      <c r="DN168" s="306"/>
      <c r="DO168" s="49">
        <v>0</v>
      </c>
      <c r="DP168" s="49">
        <v>0</v>
      </c>
      <c r="DQ168" s="49">
        <v>0</v>
      </c>
      <c r="DR168" s="49">
        <v>0</v>
      </c>
      <c r="DS168" s="306"/>
      <c r="DT168" s="49">
        <v>0</v>
      </c>
      <c r="DU168" s="49">
        <v>0</v>
      </c>
      <c r="DV168" s="49">
        <v>0</v>
      </c>
      <c r="DW168" s="49">
        <v>0</v>
      </c>
      <c r="DX168" s="306"/>
      <c r="DY168" s="49">
        <v>0</v>
      </c>
      <c r="DZ168" s="49">
        <v>0</v>
      </c>
      <c r="EA168" s="49">
        <v>0</v>
      </c>
      <c r="EB168" s="49">
        <v>0</v>
      </c>
      <c r="EC168" s="306"/>
      <c r="ED168" s="49">
        <v>0</v>
      </c>
      <c r="EE168" s="49">
        <v>0</v>
      </c>
      <c r="EF168" s="49">
        <v>0</v>
      </c>
      <c r="EG168" s="49">
        <v>0</v>
      </c>
      <c r="EH168" s="306"/>
      <c r="EI168" s="49">
        <v>0</v>
      </c>
      <c r="EJ168" s="49">
        <v>0</v>
      </c>
      <c r="EK168" s="49">
        <v>0</v>
      </c>
      <c r="EL168" s="49">
        <v>0</v>
      </c>
      <c r="EM168" s="306"/>
      <c r="EN168" s="49">
        <v>0</v>
      </c>
      <c r="EO168" s="49">
        <v>0</v>
      </c>
      <c r="EP168" s="49">
        <v>0</v>
      </c>
      <c r="EQ168" s="49">
        <v>0</v>
      </c>
      <c r="ER168" s="306"/>
      <c r="ES168" s="49">
        <v>0</v>
      </c>
      <c r="ET168" s="49">
        <v>0</v>
      </c>
      <c r="EU168" s="49">
        <v>0</v>
      </c>
      <c r="EV168" s="49">
        <v>0</v>
      </c>
      <c r="EW168" s="306"/>
      <c r="EX168" s="49">
        <v>0</v>
      </c>
      <c r="EY168" s="49">
        <v>0</v>
      </c>
      <c r="EZ168" s="49">
        <v>0</v>
      </c>
      <c r="FA168" s="49">
        <v>0</v>
      </c>
      <c r="FB168" s="306"/>
      <c r="FC168" s="49">
        <v>0</v>
      </c>
      <c r="FD168" s="49">
        <v>0</v>
      </c>
      <c r="FE168" s="49">
        <v>0</v>
      </c>
      <c r="FF168" s="49">
        <v>0</v>
      </c>
      <c r="FG168" s="306"/>
      <c r="FH168" s="49">
        <v>0</v>
      </c>
      <c r="FI168" s="49">
        <v>0</v>
      </c>
      <c r="FJ168" s="49">
        <v>0</v>
      </c>
      <c r="FK168" s="49">
        <v>0</v>
      </c>
      <c r="FL168" s="306"/>
      <c r="FM168" s="49">
        <v>0</v>
      </c>
      <c r="FN168" s="49">
        <v>0</v>
      </c>
      <c r="FO168" s="49">
        <v>0</v>
      </c>
      <c r="FP168" s="49">
        <v>0</v>
      </c>
      <c r="FQ168" s="306"/>
      <c r="FR168" s="49">
        <v>0</v>
      </c>
      <c r="FS168" s="49">
        <v>0</v>
      </c>
      <c r="FT168" s="49">
        <v>0</v>
      </c>
      <c r="FU168" s="49">
        <v>0</v>
      </c>
      <c r="FV168" s="306"/>
      <c r="FW168" s="49">
        <v>0</v>
      </c>
      <c r="FX168" s="49">
        <v>0</v>
      </c>
      <c r="FY168" s="49">
        <v>0</v>
      </c>
      <c r="FZ168" s="49">
        <v>0</v>
      </c>
      <c r="GA168" s="306"/>
      <c r="GB168" s="49">
        <v>0</v>
      </c>
      <c r="GC168" s="49">
        <v>0</v>
      </c>
      <c r="GD168" s="49">
        <v>0</v>
      </c>
      <c r="GE168" s="49">
        <v>0</v>
      </c>
      <c r="GF168" s="306"/>
      <c r="GG168" s="49">
        <v>0</v>
      </c>
      <c r="GH168" s="49">
        <v>0</v>
      </c>
      <c r="GI168" s="49">
        <v>0</v>
      </c>
      <c r="GJ168" s="49">
        <v>0</v>
      </c>
      <c r="GK168" s="306"/>
      <c r="GL168" s="49">
        <v>0</v>
      </c>
      <c r="GM168" s="49">
        <v>0</v>
      </c>
      <c r="GN168" s="49">
        <v>0</v>
      </c>
      <c r="GO168" s="49">
        <v>0</v>
      </c>
      <c r="GP168" s="306"/>
    </row>
    <row r="169" spans="1:198" ht="18">
      <c r="A169" s="39" t="s">
        <v>2526</v>
      </c>
      <c r="B169" s="45">
        <f t="shared" si="5"/>
        <v>38925.224999999999</v>
      </c>
      <c r="C169" s="41"/>
      <c r="D169" s="49">
        <v>0</v>
      </c>
      <c r="E169" s="49">
        <v>267.35000000000002</v>
      </c>
      <c r="F169" s="49">
        <v>439.5</v>
      </c>
      <c r="G169" s="49">
        <v>314.10000000000002</v>
      </c>
      <c r="H169" s="342"/>
      <c r="I169" s="49">
        <v>0</v>
      </c>
      <c r="J169" s="49">
        <v>74.249999999999943</v>
      </c>
      <c r="K169" s="49">
        <v>135.22500000000002</v>
      </c>
      <c r="L169" s="49">
        <v>391.7</v>
      </c>
      <c r="M169" s="342"/>
      <c r="N169" s="49">
        <v>0</v>
      </c>
      <c r="O169" s="49">
        <v>100</v>
      </c>
      <c r="P169" s="49">
        <v>512.58749999999998</v>
      </c>
      <c r="Q169" s="573">
        <v>562.89999999999986</v>
      </c>
      <c r="R169" s="342"/>
      <c r="S169" s="298">
        <v>0</v>
      </c>
      <c r="T169" s="298">
        <v>0</v>
      </c>
      <c r="U169" s="298">
        <v>110.625</v>
      </c>
      <c r="V169" s="49">
        <v>610.70000000000005</v>
      </c>
      <c r="W169" s="342"/>
      <c r="X169" s="49">
        <v>0</v>
      </c>
      <c r="Y169" s="49">
        <v>0</v>
      </c>
      <c r="Z169" s="49">
        <v>216</v>
      </c>
      <c r="AA169" s="49">
        <v>500.30000000000007</v>
      </c>
      <c r="AB169" s="342"/>
      <c r="AC169" s="49">
        <v>0</v>
      </c>
      <c r="AD169" s="49">
        <v>0</v>
      </c>
      <c r="AE169" s="49">
        <v>115.875</v>
      </c>
      <c r="AF169" s="49">
        <v>233.60000000000002</v>
      </c>
      <c r="AG169" s="342"/>
      <c r="AH169" s="49">
        <v>0</v>
      </c>
      <c r="AI169" s="49">
        <v>0</v>
      </c>
      <c r="AJ169" s="49">
        <v>913.875</v>
      </c>
      <c r="AK169" s="49">
        <v>441.5</v>
      </c>
      <c r="AL169" s="342"/>
      <c r="AM169" s="49">
        <v>0</v>
      </c>
      <c r="AN169" s="49">
        <v>0</v>
      </c>
      <c r="AO169" s="49">
        <v>314.96250000000003</v>
      </c>
      <c r="AP169" s="49">
        <v>298.95</v>
      </c>
      <c r="AQ169" s="342"/>
      <c r="AR169" s="49">
        <v>0</v>
      </c>
      <c r="AS169" s="49">
        <v>0</v>
      </c>
      <c r="AT169" s="49">
        <v>442.65000000000003</v>
      </c>
      <c r="AU169" s="49">
        <v>479</v>
      </c>
      <c r="AV169" s="342"/>
      <c r="AW169" s="49">
        <v>0</v>
      </c>
      <c r="AX169" s="49">
        <v>0</v>
      </c>
      <c r="AY169" s="49">
        <v>408.48749999999995</v>
      </c>
      <c r="AZ169" s="49">
        <v>380.59999999999997</v>
      </c>
      <c r="BA169" s="342"/>
      <c r="BB169" s="49">
        <v>0</v>
      </c>
      <c r="BC169" s="49">
        <v>0</v>
      </c>
      <c r="BD169" s="49">
        <v>216.67500000000001</v>
      </c>
      <c r="BE169" s="49">
        <v>147</v>
      </c>
      <c r="BF169" s="342"/>
      <c r="BG169" s="49">
        <v>0</v>
      </c>
      <c r="BH169" s="49">
        <v>0</v>
      </c>
      <c r="BI169" s="49">
        <v>521.70000000000005</v>
      </c>
      <c r="BJ169" s="49">
        <v>522</v>
      </c>
      <c r="BK169" s="342"/>
      <c r="BL169" s="49">
        <v>0</v>
      </c>
      <c r="BM169" s="49">
        <v>0</v>
      </c>
      <c r="BN169" s="49">
        <v>75.075000000000003</v>
      </c>
      <c r="BO169" s="49">
        <v>277.5</v>
      </c>
      <c r="BP169" s="342"/>
      <c r="BQ169" s="49">
        <v>0</v>
      </c>
      <c r="BR169" s="49">
        <v>0</v>
      </c>
      <c r="BS169" s="49">
        <v>238.5</v>
      </c>
      <c r="BT169" s="49">
        <v>442.6</v>
      </c>
      <c r="BU169" s="306"/>
      <c r="BV169" s="49">
        <v>0</v>
      </c>
      <c r="BW169" s="49">
        <v>0</v>
      </c>
      <c r="BX169" s="49">
        <v>471.375</v>
      </c>
      <c r="BY169" s="49">
        <v>129.30000000000001</v>
      </c>
      <c r="BZ169" s="342"/>
      <c r="CA169" s="49">
        <v>0</v>
      </c>
      <c r="CB169" s="49">
        <v>0</v>
      </c>
      <c r="CC169" s="49">
        <v>302.02500000000003</v>
      </c>
      <c r="CD169" s="49">
        <v>426</v>
      </c>
      <c r="CE169" s="306"/>
      <c r="CF169" s="315">
        <v>0</v>
      </c>
      <c r="CG169" s="315">
        <v>0</v>
      </c>
      <c r="CH169" s="315">
        <v>142.5</v>
      </c>
      <c r="CI169" s="49">
        <v>446.5</v>
      </c>
      <c r="CJ169" s="306"/>
      <c r="CK169" s="49">
        <v>0</v>
      </c>
      <c r="CL169" s="49">
        <v>0</v>
      </c>
      <c r="CM169" s="49">
        <v>61.050000000000004</v>
      </c>
      <c r="CN169" s="49">
        <v>469.7</v>
      </c>
      <c r="CO169" s="342"/>
      <c r="CP169" s="49">
        <v>0</v>
      </c>
      <c r="CQ169" s="49">
        <v>0</v>
      </c>
      <c r="CR169" s="49">
        <v>270.89999999999998</v>
      </c>
      <c r="CS169" s="49">
        <v>620.80000000000007</v>
      </c>
      <c r="CT169" s="306"/>
      <c r="CU169" s="49">
        <v>0</v>
      </c>
      <c r="CV169" s="49">
        <v>0</v>
      </c>
      <c r="CW169" s="49">
        <v>398.1</v>
      </c>
      <c r="CX169" s="49">
        <v>76.7</v>
      </c>
      <c r="CY169" s="342"/>
      <c r="CZ169" s="49">
        <v>0</v>
      </c>
      <c r="DA169" s="49">
        <v>0</v>
      </c>
      <c r="DB169" s="49">
        <v>0</v>
      </c>
      <c r="DC169" s="49">
        <v>49.500000000000007</v>
      </c>
      <c r="DD169" s="306"/>
      <c r="DE169" s="49">
        <v>0</v>
      </c>
      <c r="DF169" s="49">
        <v>0</v>
      </c>
      <c r="DG169" s="49">
        <v>2447.625</v>
      </c>
      <c r="DH169" s="298">
        <v>1753.5</v>
      </c>
      <c r="DI169" s="306"/>
      <c r="DJ169" s="298">
        <v>0</v>
      </c>
      <c r="DK169" s="298">
        <v>0</v>
      </c>
      <c r="DL169" s="298">
        <v>447</v>
      </c>
      <c r="DM169" s="49">
        <v>716.65</v>
      </c>
      <c r="DN169" s="306"/>
      <c r="DO169" s="49">
        <v>0</v>
      </c>
      <c r="DP169" s="49">
        <v>0</v>
      </c>
      <c r="DQ169" s="49">
        <v>210.89999999999998</v>
      </c>
      <c r="DR169" s="49">
        <v>332.1</v>
      </c>
      <c r="DS169" s="306"/>
      <c r="DT169" s="49">
        <v>0</v>
      </c>
      <c r="DU169" s="49">
        <v>0</v>
      </c>
      <c r="DV169" s="49">
        <v>0</v>
      </c>
      <c r="DW169" s="49">
        <v>19.8</v>
      </c>
      <c r="DX169" s="306"/>
      <c r="DY169" s="49">
        <v>0</v>
      </c>
      <c r="DZ169" s="49">
        <v>0</v>
      </c>
      <c r="EA169" s="49">
        <v>3341.3624999999997</v>
      </c>
      <c r="EB169" s="298">
        <v>3911.1</v>
      </c>
      <c r="EC169" s="306"/>
      <c r="ED169" s="49">
        <v>0</v>
      </c>
      <c r="EE169" s="49">
        <v>0</v>
      </c>
      <c r="EF169" s="49">
        <v>0</v>
      </c>
      <c r="EG169" s="49">
        <v>307.8</v>
      </c>
      <c r="EH169" s="306"/>
      <c r="EI169" s="49">
        <v>0</v>
      </c>
      <c r="EJ169" s="49">
        <v>0</v>
      </c>
      <c r="EK169" s="49">
        <v>345.97499999999997</v>
      </c>
      <c r="EL169" s="49">
        <v>135.80000000000001</v>
      </c>
      <c r="EM169" s="306"/>
      <c r="EN169" s="49">
        <v>0</v>
      </c>
      <c r="EO169" s="49">
        <v>0</v>
      </c>
      <c r="EP169" s="49">
        <v>183.97499999999999</v>
      </c>
      <c r="EQ169" s="49">
        <v>493.00000000000011</v>
      </c>
      <c r="ER169" s="306"/>
      <c r="ES169" s="49">
        <v>0</v>
      </c>
      <c r="ET169" s="49">
        <v>0</v>
      </c>
      <c r="EU169" s="49">
        <v>453</v>
      </c>
      <c r="EV169" s="49">
        <v>398</v>
      </c>
      <c r="EW169" s="306"/>
      <c r="EX169">
        <v>0</v>
      </c>
      <c r="EY169">
        <v>0</v>
      </c>
      <c r="EZ169">
        <v>2181.1499999999996</v>
      </c>
      <c r="FA169" s="414">
        <v>2383.3000000000002</v>
      </c>
      <c r="FB169" s="306"/>
      <c r="FC169" s="49">
        <v>0</v>
      </c>
      <c r="FD169" s="49">
        <v>0</v>
      </c>
      <c r="FE169" s="49">
        <v>0</v>
      </c>
      <c r="FF169" s="49">
        <v>394.9</v>
      </c>
      <c r="FG169" s="306"/>
      <c r="FH169" s="315">
        <v>0</v>
      </c>
      <c r="FI169" s="315">
        <v>0</v>
      </c>
      <c r="FJ169" s="315">
        <v>159.30000000000001</v>
      </c>
      <c r="FK169" s="49">
        <v>136.9</v>
      </c>
      <c r="FL169" s="306"/>
      <c r="FM169" s="315">
        <v>0</v>
      </c>
      <c r="FN169" s="315">
        <v>0</v>
      </c>
      <c r="FO169" s="315">
        <v>207</v>
      </c>
      <c r="FP169" s="49">
        <v>245</v>
      </c>
      <c r="FQ169" s="306"/>
      <c r="FR169" s="49">
        <v>0</v>
      </c>
      <c r="FS169" s="49">
        <v>0</v>
      </c>
      <c r="FT169" s="49">
        <v>329.54999999999995</v>
      </c>
      <c r="FU169" s="49">
        <v>303.80000000000007</v>
      </c>
      <c r="FV169" s="306"/>
      <c r="FW169" s="49">
        <v>0</v>
      </c>
      <c r="FX169" s="49">
        <v>0</v>
      </c>
      <c r="FY169" s="49">
        <v>146.99999999999997</v>
      </c>
      <c r="FZ169" s="49">
        <v>410.5</v>
      </c>
      <c r="GA169" s="306"/>
      <c r="GB169" s="49">
        <v>0</v>
      </c>
      <c r="GC169" s="49">
        <v>0</v>
      </c>
      <c r="GD169" s="49">
        <v>438.97500000000002</v>
      </c>
      <c r="GE169" s="49">
        <v>924.69999999999993</v>
      </c>
      <c r="GF169" s="306"/>
      <c r="GG169" s="315">
        <v>0</v>
      </c>
      <c r="GH169" s="315">
        <v>0</v>
      </c>
      <c r="GI169" s="315">
        <v>166.875</v>
      </c>
      <c r="GJ169" s="49">
        <v>236</v>
      </c>
      <c r="GK169" s="306"/>
      <c r="GL169" s="49">
        <v>0</v>
      </c>
      <c r="GM169" s="49">
        <v>0</v>
      </c>
      <c r="GN169" s="49">
        <v>192.45000000000002</v>
      </c>
      <c r="GO169" s="49">
        <v>0</v>
      </c>
      <c r="GP169" s="306"/>
    </row>
    <row r="170" spans="1:198" ht="18">
      <c r="A170" s="39" t="s">
        <v>2524</v>
      </c>
      <c r="B170" s="45">
        <f t="shared" si="5"/>
        <v>45890.499999999985</v>
      </c>
      <c r="C170" s="41"/>
      <c r="D170" s="49">
        <v>0</v>
      </c>
      <c r="E170" s="49">
        <v>263.10000000000002</v>
      </c>
      <c r="F170" s="49">
        <v>107.25</v>
      </c>
      <c r="G170" s="49">
        <v>266.3</v>
      </c>
      <c r="H170" s="342"/>
      <c r="I170" s="49">
        <v>0</v>
      </c>
      <c r="J170" s="49">
        <v>30</v>
      </c>
      <c r="K170" s="49">
        <v>158.1</v>
      </c>
      <c r="L170" s="49">
        <v>263.5</v>
      </c>
      <c r="M170" s="342"/>
      <c r="N170" s="49">
        <v>0</v>
      </c>
      <c r="O170" s="49">
        <v>204.79999999999998</v>
      </c>
      <c r="P170" s="49">
        <v>593.47499999999991</v>
      </c>
      <c r="Q170" s="573">
        <v>738.90000000000009</v>
      </c>
      <c r="R170" s="342"/>
      <c r="S170" s="298">
        <v>0</v>
      </c>
      <c r="T170" s="298">
        <v>0</v>
      </c>
      <c r="U170" s="298">
        <v>255.75</v>
      </c>
      <c r="V170" s="49">
        <v>213</v>
      </c>
      <c r="W170" s="342"/>
      <c r="X170" s="49">
        <v>0</v>
      </c>
      <c r="Y170" s="49">
        <v>0</v>
      </c>
      <c r="Z170" s="49">
        <v>242.54999999999998</v>
      </c>
      <c r="AA170" s="49">
        <v>342</v>
      </c>
      <c r="AB170" s="342"/>
      <c r="AC170" s="49">
        <v>0</v>
      </c>
      <c r="AD170" s="49">
        <v>0</v>
      </c>
      <c r="AE170" s="49">
        <v>409.5</v>
      </c>
      <c r="AF170" s="49">
        <v>395.9</v>
      </c>
      <c r="AG170" s="342"/>
      <c r="AH170" s="49">
        <v>0</v>
      </c>
      <c r="AI170" s="49">
        <v>0</v>
      </c>
      <c r="AJ170" s="49">
        <v>942.97499999999991</v>
      </c>
      <c r="AK170" s="49">
        <v>715.9</v>
      </c>
      <c r="AL170" s="342"/>
      <c r="AM170" s="49">
        <v>0</v>
      </c>
      <c r="AN170" s="49">
        <v>0</v>
      </c>
      <c r="AO170" s="49">
        <v>257.625</v>
      </c>
      <c r="AP170" s="49">
        <v>434.40000000000003</v>
      </c>
      <c r="AQ170" s="342"/>
      <c r="AR170" s="49">
        <v>0</v>
      </c>
      <c r="AS170" s="49">
        <v>0</v>
      </c>
      <c r="AT170" s="49">
        <v>244.5</v>
      </c>
      <c r="AU170" s="49">
        <v>120</v>
      </c>
      <c r="AV170" s="342"/>
      <c r="AW170" s="49">
        <v>0</v>
      </c>
      <c r="AX170" s="49">
        <v>0</v>
      </c>
      <c r="AY170" s="49">
        <v>664.27500000000009</v>
      </c>
      <c r="AZ170" s="49">
        <v>1009.0000000000001</v>
      </c>
      <c r="BA170" s="342"/>
      <c r="BB170" s="49">
        <v>0</v>
      </c>
      <c r="BC170" s="49">
        <v>0</v>
      </c>
      <c r="BD170" s="49">
        <v>219.45000000000002</v>
      </c>
      <c r="BE170" s="49">
        <v>205.2</v>
      </c>
      <c r="BF170" s="342"/>
      <c r="BG170" s="49">
        <v>0</v>
      </c>
      <c r="BH170" s="49">
        <v>0</v>
      </c>
      <c r="BI170" s="49">
        <v>250.42499999999998</v>
      </c>
      <c r="BJ170" s="49">
        <v>255</v>
      </c>
      <c r="BK170" s="342"/>
      <c r="BL170" s="49">
        <v>0</v>
      </c>
      <c r="BM170" s="49">
        <v>0</v>
      </c>
      <c r="BN170" s="49">
        <v>19.649999999999999</v>
      </c>
      <c r="BO170" s="49">
        <v>245.79999999999998</v>
      </c>
      <c r="BP170" s="342"/>
      <c r="BQ170" s="49">
        <v>0</v>
      </c>
      <c r="BR170" s="49">
        <v>0</v>
      </c>
      <c r="BS170" s="49">
        <v>162</v>
      </c>
      <c r="BT170" s="49">
        <v>412.5</v>
      </c>
      <c r="BU170" s="306"/>
      <c r="BV170" s="49">
        <v>0</v>
      </c>
      <c r="BW170" s="49">
        <v>0</v>
      </c>
      <c r="BX170" s="49">
        <v>634.05000000000007</v>
      </c>
      <c r="BY170" s="49">
        <v>636.5</v>
      </c>
      <c r="BZ170" s="342"/>
      <c r="CA170" s="49">
        <v>0</v>
      </c>
      <c r="CB170" s="49">
        <v>0</v>
      </c>
      <c r="CC170" s="49">
        <v>163.05000000000001</v>
      </c>
      <c r="CD170" s="49">
        <v>485.70000000000005</v>
      </c>
      <c r="CE170" s="306"/>
      <c r="CF170" s="315">
        <v>0</v>
      </c>
      <c r="CG170" s="315">
        <v>0</v>
      </c>
      <c r="CH170" s="315">
        <v>108.82499999999999</v>
      </c>
      <c r="CI170" s="49">
        <v>534.1</v>
      </c>
      <c r="CJ170" s="306"/>
      <c r="CK170" s="49">
        <v>0</v>
      </c>
      <c r="CL170" s="49">
        <v>0</v>
      </c>
      <c r="CM170" s="49">
        <v>27</v>
      </c>
      <c r="CN170" s="49">
        <v>631.9</v>
      </c>
      <c r="CO170" s="342"/>
      <c r="CP170" s="49">
        <v>0</v>
      </c>
      <c r="CQ170" s="49">
        <v>0</v>
      </c>
      <c r="CR170" s="49">
        <v>264.67499999999995</v>
      </c>
      <c r="CS170" s="49">
        <v>491.5</v>
      </c>
      <c r="CT170" s="306"/>
      <c r="CU170" s="49">
        <v>0</v>
      </c>
      <c r="CV170" s="49">
        <v>0</v>
      </c>
      <c r="CW170" s="49">
        <v>716.4</v>
      </c>
      <c r="CX170" s="49">
        <v>789.00000000000023</v>
      </c>
      <c r="CY170" s="342"/>
      <c r="CZ170" s="49">
        <v>0</v>
      </c>
      <c r="DA170" s="49">
        <v>0</v>
      </c>
      <c r="DB170" s="49">
        <v>0</v>
      </c>
      <c r="DC170" s="49">
        <v>0</v>
      </c>
      <c r="DD170" s="306"/>
      <c r="DE170" s="49">
        <v>0</v>
      </c>
      <c r="DF170" s="49">
        <v>0</v>
      </c>
      <c r="DG170" s="49">
        <v>2809.2</v>
      </c>
      <c r="DH170" s="298">
        <v>2990.1</v>
      </c>
      <c r="DI170" s="306"/>
      <c r="DJ170" s="298">
        <v>0</v>
      </c>
      <c r="DK170" s="298">
        <v>0</v>
      </c>
      <c r="DL170" s="298">
        <v>507.07500000000005</v>
      </c>
      <c r="DM170" s="49">
        <v>1073.0000000000002</v>
      </c>
      <c r="DN170" s="306"/>
      <c r="DO170" s="49">
        <v>0</v>
      </c>
      <c r="DP170" s="49">
        <v>0</v>
      </c>
      <c r="DQ170" s="49">
        <v>507.67499999999995</v>
      </c>
      <c r="DR170" s="49">
        <v>664.3</v>
      </c>
      <c r="DS170" s="306"/>
      <c r="DT170" s="49">
        <v>0</v>
      </c>
      <c r="DU170" s="49">
        <v>0</v>
      </c>
      <c r="DV170" s="49">
        <v>0</v>
      </c>
      <c r="DW170" s="49">
        <v>21.599999999999998</v>
      </c>
      <c r="DX170" s="306"/>
      <c r="DY170" s="49">
        <v>0</v>
      </c>
      <c r="DZ170" s="49">
        <v>0</v>
      </c>
      <c r="EA170" s="49">
        <v>3766.3500000000008</v>
      </c>
      <c r="EB170" s="298">
        <v>3772.3000000000006</v>
      </c>
      <c r="EC170" s="306"/>
      <c r="ED170" s="49">
        <v>0</v>
      </c>
      <c r="EE170" s="49">
        <v>0</v>
      </c>
      <c r="EF170" s="49">
        <v>129.75</v>
      </c>
      <c r="EG170" s="49">
        <v>359.6</v>
      </c>
      <c r="EH170" s="306"/>
      <c r="EI170" s="49">
        <v>0</v>
      </c>
      <c r="EJ170" s="49">
        <v>0</v>
      </c>
      <c r="EK170" s="49">
        <v>206.625</v>
      </c>
      <c r="EL170" s="49">
        <v>249.40000000000003</v>
      </c>
      <c r="EM170" s="306"/>
      <c r="EN170" s="49">
        <v>0</v>
      </c>
      <c r="EO170" s="49">
        <v>0</v>
      </c>
      <c r="EP170" s="49">
        <v>374.70000000000005</v>
      </c>
      <c r="EQ170" s="49">
        <v>459.3</v>
      </c>
      <c r="ER170" s="306"/>
      <c r="ES170" s="49">
        <v>0</v>
      </c>
      <c r="ET170" s="49">
        <v>0</v>
      </c>
      <c r="EU170" s="49">
        <v>182.7</v>
      </c>
      <c r="EV170" s="49">
        <v>266.39999999999998</v>
      </c>
      <c r="EW170" s="306"/>
      <c r="EX170">
        <v>0</v>
      </c>
      <c r="EY170">
        <v>0</v>
      </c>
      <c r="EZ170">
        <v>2627.8500000000004</v>
      </c>
      <c r="FA170" s="414">
        <v>3195.8</v>
      </c>
      <c r="FB170" s="306"/>
      <c r="FC170" s="49">
        <v>0</v>
      </c>
      <c r="FD170" s="49">
        <v>0</v>
      </c>
      <c r="FE170" s="49">
        <v>73.125</v>
      </c>
      <c r="FF170" s="49">
        <v>174.2</v>
      </c>
      <c r="FG170" s="306"/>
      <c r="FH170" s="315">
        <v>0</v>
      </c>
      <c r="FI170" s="315">
        <v>0</v>
      </c>
      <c r="FJ170" s="315">
        <v>232.2</v>
      </c>
      <c r="FK170" s="49">
        <v>74.900000000000006</v>
      </c>
      <c r="FL170" s="306"/>
      <c r="FM170" s="315">
        <v>0</v>
      </c>
      <c r="FN170" s="315">
        <v>0</v>
      </c>
      <c r="FO170" s="315">
        <v>284.85000000000002</v>
      </c>
      <c r="FP170" s="49">
        <v>202</v>
      </c>
      <c r="FQ170" s="306"/>
      <c r="FR170" s="49">
        <v>0</v>
      </c>
      <c r="FS170" s="49">
        <v>0</v>
      </c>
      <c r="FT170" s="49">
        <v>429.52500000000003</v>
      </c>
      <c r="FU170" s="49">
        <v>567.45000000000005</v>
      </c>
      <c r="FV170" s="306"/>
      <c r="FW170" s="49">
        <v>0</v>
      </c>
      <c r="FX170" s="49">
        <v>0</v>
      </c>
      <c r="FY170" s="49">
        <v>28.799999999999997</v>
      </c>
      <c r="FZ170" s="49">
        <v>300.75</v>
      </c>
      <c r="GA170" s="306"/>
      <c r="GB170" s="49">
        <v>0</v>
      </c>
      <c r="GC170" s="49">
        <v>0</v>
      </c>
      <c r="GD170" s="49">
        <v>837.07500000000005</v>
      </c>
      <c r="GE170" s="49">
        <v>1180.6500000000001</v>
      </c>
      <c r="GF170" s="306"/>
      <c r="GG170" s="315">
        <v>0</v>
      </c>
      <c r="GH170" s="315">
        <v>0</v>
      </c>
      <c r="GI170" s="315">
        <v>198</v>
      </c>
      <c r="GJ170" s="49">
        <v>297.5</v>
      </c>
      <c r="GK170" s="306"/>
      <c r="GL170" s="49">
        <v>0</v>
      </c>
      <c r="GM170" s="49">
        <v>0</v>
      </c>
      <c r="GN170" s="49">
        <v>720.22499999999991</v>
      </c>
      <c r="GO170" s="49">
        <v>0</v>
      </c>
      <c r="GP170" s="306"/>
    </row>
    <row r="171" spans="1:198" ht="18">
      <c r="A171" s="39" t="s">
        <v>2505</v>
      </c>
      <c r="B171" s="45">
        <f t="shared" si="5"/>
        <v>42440.325000000004</v>
      </c>
      <c r="C171" s="41"/>
      <c r="D171" s="49">
        <v>0</v>
      </c>
      <c r="E171" s="49">
        <v>239.94999999999996</v>
      </c>
      <c r="F171" s="49">
        <v>102</v>
      </c>
      <c r="G171" s="49">
        <v>147.60000000000002</v>
      </c>
      <c r="H171" s="342"/>
      <c r="I171" s="49">
        <v>0</v>
      </c>
      <c r="J171" s="49">
        <v>2.8000000000000114</v>
      </c>
      <c r="K171" s="49">
        <v>79.949999999999989</v>
      </c>
      <c r="L171" s="49">
        <v>229</v>
      </c>
      <c r="M171" s="342"/>
      <c r="N171" s="49">
        <v>0</v>
      </c>
      <c r="O171" s="49">
        <v>226.15</v>
      </c>
      <c r="P171" s="49">
        <v>522.33750000000009</v>
      </c>
      <c r="Q171" s="573">
        <v>653.6</v>
      </c>
      <c r="R171" s="342"/>
      <c r="S171" s="298">
        <v>0</v>
      </c>
      <c r="T171" s="298">
        <v>0</v>
      </c>
      <c r="U171" s="298">
        <v>191.77499999999998</v>
      </c>
      <c r="V171" s="49">
        <v>305</v>
      </c>
      <c r="W171" s="342"/>
      <c r="X171" s="49">
        <v>0</v>
      </c>
      <c r="Y171" s="49">
        <v>0</v>
      </c>
      <c r="Z171" s="49">
        <v>352.8</v>
      </c>
      <c r="AA171" s="49">
        <v>467</v>
      </c>
      <c r="AB171" s="342"/>
      <c r="AC171" s="49">
        <v>0</v>
      </c>
      <c r="AD171" s="49">
        <v>0</v>
      </c>
      <c r="AE171" s="49">
        <v>323.92499999999995</v>
      </c>
      <c r="AF171" s="49">
        <v>518.19999999999993</v>
      </c>
      <c r="AG171" s="342"/>
      <c r="AH171" s="49">
        <v>0</v>
      </c>
      <c r="AI171" s="49">
        <v>0</v>
      </c>
      <c r="AJ171" s="49">
        <v>447.45000000000005</v>
      </c>
      <c r="AK171" s="49">
        <v>553.4</v>
      </c>
      <c r="AL171" s="342"/>
      <c r="AM171" s="49">
        <v>0</v>
      </c>
      <c r="AN171" s="49">
        <v>0</v>
      </c>
      <c r="AO171" s="49">
        <v>262.04999999999995</v>
      </c>
      <c r="AP171" s="49">
        <v>418.95000000000005</v>
      </c>
      <c r="AQ171" s="342"/>
      <c r="AR171" s="49">
        <v>0</v>
      </c>
      <c r="AS171" s="49">
        <v>0</v>
      </c>
      <c r="AT171" s="49">
        <v>104.625</v>
      </c>
      <c r="AU171" s="49">
        <v>145.19999999999999</v>
      </c>
      <c r="AV171" s="342"/>
      <c r="AW171" s="49">
        <v>0</v>
      </c>
      <c r="AX171" s="49">
        <v>0</v>
      </c>
      <c r="AY171" s="49">
        <v>559.875</v>
      </c>
      <c r="AZ171" s="49">
        <v>299.39999999999998</v>
      </c>
      <c r="BA171" s="342"/>
      <c r="BB171" s="49">
        <v>0</v>
      </c>
      <c r="BC171" s="49">
        <v>0</v>
      </c>
      <c r="BD171" s="49">
        <v>252.375</v>
      </c>
      <c r="BE171" s="49">
        <v>227</v>
      </c>
      <c r="BF171" s="342"/>
      <c r="BG171" s="49">
        <v>0</v>
      </c>
      <c r="BH171" s="49">
        <v>0</v>
      </c>
      <c r="BI171" s="49">
        <v>373.04999999999995</v>
      </c>
      <c r="BJ171" s="49">
        <v>270.5</v>
      </c>
      <c r="BK171" s="342"/>
      <c r="BL171" s="49">
        <v>0</v>
      </c>
      <c r="BM171" s="49">
        <v>0</v>
      </c>
      <c r="BN171" s="49">
        <v>24.375</v>
      </c>
      <c r="BO171" s="49">
        <v>298.5</v>
      </c>
      <c r="BP171" s="342"/>
      <c r="BQ171" s="49">
        <v>0</v>
      </c>
      <c r="BR171" s="49">
        <v>0</v>
      </c>
      <c r="BS171" s="49">
        <v>201</v>
      </c>
      <c r="BT171" s="49">
        <v>421</v>
      </c>
      <c r="BU171" s="306"/>
      <c r="BV171" s="49">
        <v>0</v>
      </c>
      <c r="BW171" s="49">
        <v>0</v>
      </c>
      <c r="BX171" s="49">
        <v>312.29999999999995</v>
      </c>
      <c r="BY171" s="49">
        <v>536.6</v>
      </c>
      <c r="BZ171" s="342"/>
      <c r="CA171" s="49">
        <v>0</v>
      </c>
      <c r="CB171" s="49">
        <v>0</v>
      </c>
      <c r="CC171" s="49">
        <v>209.92499999999998</v>
      </c>
      <c r="CD171" s="49">
        <v>472.5</v>
      </c>
      <c r="CE171" s="306"/>
      <c r="CF171" s="315">
        <v>0</v>
      </c>
      <c r="CG171" s="315">
        <v>0</v>
      </c>
      <c r="CH171" s="315">
        <v>48.975000000000009</v>
      </c>
      <c r="CI171" s="49">
        <v>589</v>
      </c>
      <c r="CJ171" s="306"/>
      <c r="CK171" s="49">
        <v>0</v>
      </c>
      <c r="CL171" s="49">
        <v>0</v>
      </c>
      <c r="CM171" s="49">
        <v>103.72500000000001</v>
      </c>
      <c r="CN171" s="49">
        <v>677.2</v>
      </c>
      <c r="CO171" s="342"/>
      <c r="CP171" s="49">
        <v>0</v>
      </c>
      <c r="CQ171" s="49">
        <v>0</v>
      </c>
      <c r="CR171" s="49">
        <v>259.5</v>
      </c>
      <c r="CS171" s="49">
        <v>787.1</v>
      </c>
      <c r="CT171" s="306"/>
      <c r="CU171" s="49">
        <v>0</v>
      </c>
      <c r="CV171" s="49">
        <v>0</v>
      </c>
      <c r="CW171" s="49">
        <v>514.01250000000005</v>
      </c>
      <c r="CX171" s="49">
        <v>602.29999999999995</v>
      </c>
      <c r="CY171" s="342"/>
      <c r="CZ171" s="49">
        <v>0</v>
      </c>
      <c r="DA171" s="49">
        <v>0</v>
      </c>
      <c r="DB171" s="49">
        <v>119.625</v>
      </c>
      <c r="DC171" s="49">
        <v>14.399999999999999</v>
      </c>
      <c r="DD171" s="306"/>
      <c r="DE171" s="49">
        <v>0</v>
      </c>
      <c r="DF171" s="49">
        <v>0</v>
      </c>
      <c r="DG171" s="49">
        <v>2195.1000000000004</v>
      </c>
      <c r="DH171" s="298">
        <v>1993.8999999999999</v>
      </c>
      <c r="DI171" s="306"/>
      <c r="DJ171" s="298">
        <v>0</v>
      </c>
      <c r="DK171" s="298">
        <v>0</v>
      </c>
      <c r="DL171" s="298">
        <v>249.90000000000003</v>
      </c>
      <c r="DM171" s="49">
        <v>1279.4500000000003</v>
      </c>
      <c r="DN171" s="306"/>
      <c r="DO171" s="49">
        <v>0</v>
      </c>
      <c r="DP171" s="49">
        <v>0</v>
      </c>
      <c r="DQ171" s="49">
        <v>326.99999999999994</v>
      </c>
      <c r="DR171" s="49">
        <v>222.60000000000002</v>
      </c>
      <c r="DS171" s="306"/>
      <c r="DT171" s="49">
        <v>0</v>
      </c>
      <c r="DU171" s="49">
        <v>0</v>
      </c>
      <c r="DV171" s="49">
        <v>0</v>
      </c>
      <c r="DW171" s="49">
        <v>53.100000000000009</v>
      </c>
      <c r="DX171" s="306"/>
      <c r="DY171" s="49">
        <v>0</v>
      </c>
      <c r="DZ171" s="49">
        <v>0</v>
      </c>
      <c r="EA171" s="49">
        <v>3379.7249999999995</v>
      </c>
      <c r="EB171" s="298">
        <v>4472.7000000000007</v>
      </c>
      <c r="EC171" s="306"/>
      <c r="ED171" s="49">
        <v>0</v>
      </c>
      <c r="EE171" s="49">
        <v>0</v>
      </c>
      <c r="EF171" s="49">
        <v>78.75</v>
      </c>
      <c r="EG171" s="49">
        <v>363.9</v>
      </c>
      <c r="EH171" s="306"/>
      <c r="EI171" s="49">
        <v>0</v>
      </c>
      <c r="EJ171" s="49">
        <v>0</v>
      </c>
      <c r="EK171" s="49">
        <v>386.32500000000005</v>
      </c>
      <c r="EL171" s="49">
        <v>159.80000000000001</v>
      </c>
      <c r="EM171" s="306"/>
      <c r="EN171" s="49">
        <v>0</v>
      </c>
      <c r="EO171" s="49">
        <v>0</v>
      </c>
      <c r="EP171" s="49">
        <v>410.70000000000005</v>
      </c>
      <c r="EQ171" s="49">
        <v>755.5</v>
      </c>
      <c r="ER171" s="306"/>
      <c r="ES171" s="49">
        <v>0</v>
      </c>
      <c r="ET171" s="49">
        <v>0</v>
      </c>
      <c r="EU171" s="49">
        <v>345.97500000000002</v>
      </c>
      <c r="EV171" s="49">
        <v>459.6</v>
      </c>
      <c r="EW171" s="306"/>
      <c r="EX171">
        <v>0</v>
      </c>
      <c r="EY171">
        <v>0</v>
      </c>
      <c r="EZ171">
        <v>1824.6000000000001</v>
      </c>
      <c r="FA171" s="414">
        <v>2544.8000000000002</v>
      </c>
      <c r="FB171" s="306"/>
      <c r="FC171" s="49">
        <v>0</v>
      </c>
      <c r="FD171" s="49">
        <v>0</v>
      </c>
      <c r="FE171" s="49">
        <v>103.05000000000001</v>
      </c>
      <c r="FF171" s="49">
        <v>406.7</v>
      </c>
      <c r="FG171" s="306"/>
      <c r="FH171" s="315">
        <v>0</v>
      </c>
      <c r="FI171" s="315">
        <v>0</v>
      </c>
      <c r="FJ171" s="315">
        <v>291.52499999999998</v>
      </c>
      <c r="FK171" s="49">
        <v>96.9</v>
      </c>
      <c r="FL171" s="306"/>
      <c r="FM171" s="315">
        <v>0</v>
      </c>
      <c r="FN171" s="315">
        <v>0</v>
      </c>
      <c r="FO171" s="315">
        <v>154.79999999999998</v>
      </c>
      <c r="FP171" s="49">
        <v>222.6</v>
      </c>
      <c r="FQ171" s="306"/>
      <c r="FR171" s="49">
        <v>0</v>
      </c>
      <c r="FS171" s="49">
        <v>0</v>
      </c>
      <c r="FT171" s="49">
        <v>398.47499999999997</v>
      </c>
      <c r="FU171" s="49">
        <v>602.1</v>
      </c>
      <c r="FV171" s="306"/>
      <c r="FW171" s="49">
        <v>0</v>
      </c>
      <c r="FX171" s="49">
        <v>0</v>
      </c>
      <c r="FY171" s="49">
        <v>158.17499999999998</v>
      </c>
      <c r="FZ171" s="49">
        <v>502.9</v>
      </c>
      <c r="GA171" s="306"/>
      <c r="GB171" s="49">
        <v>0</v>
      </c>
      <c r="GC171" s="49">
        <v>0</v>
      </c>
      <c r="GD171" s="49">
        <v>800.69999999999993</v>
      </c>
      <c r="GE171" s="49">
        <v>1473.6999999999998</v>
      </c>
      <c r="GF171" s="306"/>
      <c r="GG171" s="315">
        <v>0</v>
      </c>
      <c r="GH171" s="315">
        <v>0</v>
      </c>
      <c r="GI171" s="315">
        <v>215.25</v>
      </c>
      <c r="GJ171" s="49">
        <v>279.5</v>
      </c>
      <c r="GK171" s="306"/>
      <c r="GL171" s="49">
        <v>0</v>
      </c>
      <c r="GM171" s="49">
        <v>0</v>
      </c>
      <c r="GN171" s="49">
        <v>762.52499999999986</v>
      </c>
      <c r="GO171" s="49">
        <v>0</v>
      </c>
      <c r="GP171" s="306"/>
    </row>
    <row r="172" spans="1:198" ht="18">
      <c r="A172" s="39" t="s">
        <v>620</v>
      </c>
      <c r="B172" s="45">
        <f t="shared" si="5"/>
        <v>55896.737499999959</v>
      </c>
      <c r="C172" s="41"/>
      <c r="D172" s="49">
        <v>54.75</v>
      </c>
      <c r="E172" s="49">
        <v>100.14999999999999</v>
      </c>
      <c r="F172" s="49">
        <v>420.67499999999995</v>
      </c>
      <c r="G172" s="49">
        <v>172.9</v>
      </c>
      <c r="H172" s="342"/>
      <c r="I172" s="49">
        <v>0</v>
      </c>
      <c r="J172" s="49">
        <v>22.5</v>
      </c>
      <c r="K172" s="49">
        <v>126</v>
      </c>
      <c r="L172" s="49">
        <v>150</v>
      </c>
      <c r="M172" s="342"/>
      <c r="N172" s="49">
        <v>146.69999999999993</v>
      </c>
      <c r="O172" s="49">
        <v>40.700000000000003</v>
      </c>
      <c r="P172" s="49">
        <v>400.27500000000003</v>
      </c>
      <c r="Q172" s="573">
        <v>591.1</v>
      </c>
      <c r="R172" s="342"/>
      <c r="S172" s="298">
        <v>78.375000000000057</v>
      </c>
      <c r="T172" s="298">
        <v>90.549999999999955</v>
      </c>
      <c r="U172" s="298">
        <v>88.275000000000006</v>
      </c>
      <c r="V172" s="49">
        <v>201.20000000000002</v>
      </c>
      <c r="W172" s="342"/>
      <c r="X172" s="49">
        <v>60.975000000000023</v>
      </c>
      <c r="Y172" s="49">
        <v>102.44999999999982</v>
      </c>
      <c r="Z172" s="49">
        <v>243.1875</v>
      </c>
      <c r="AA172" s="49">
        <v>276.59999999999997</v>
      </c>
      <c r="AB172" s="342"/>
      <c r="AC172" s="49">
        <v>149.87499999999989</v>
      </c>
      <c r="AD172" s="49">
        <v>460.29999999999973</v>
      </c>
      <c r="AE172" s="49">
        <v>333.15</v>
      </c>
      <c r="AF172" s="49">
        <v>455.29999999999995</v>
      </c>
      <c r="AG172" s="342"/>
      <c r="AH172" s="49">
        <v>278.6999999999997</v>
      </c>
      <c r="AI172" s="49">
        <v>256.90000000000009</v>
      </c>
      <c r="AJ172" s="49">
        <v>283.35000000000002</v>
      </c>
      <c r="AK172" s="49">
        <v>697.50000000000011</v>
      </c>
      <c r="AL172" s="342"/>
      <c r="AM172" s="49">
        <v>101.09999999999991</v>
      </c>
      <c r="AN172" s="49">
        <v>206.99999999999977</v>
      </c>
      <c r="AO172" s="49">
        <v>367.2</v>
      </c>
      <c r="AP172" s="49">
        <v>479</v>
      </c>
      <c r="AQ172" s="342"/>
      <c r="AR172" s="49">
        <v>75.374999999999773</v>
      </c>
      <c r="AS172" s="49">
        <v>65.7</v>
      </c>
      <c r="AT172" s="49">
        <v>2.25</v>
      </c>
      <c r="AU172" s="49">
        <v>185.5</v>
      </c>
      <c r="AV172" s="342"/>
      <c r="AW172" s="49">
        <v>113.87499999999977</v>
      </c>
      <c r="AX172" s="49">
        <v>519.89999999999964</v>
      </c>
      <c r="AY172" s="49">
        <v>753.75</v>
      </c>
      <c r="AZ172" s="49">
        <v>646.39999999999986</v>
      </c>
      <c r="BA172" s="342"/>
      <c r="BB172" s="49">
        <v>93.599999999999682</v>
      </c>
      <c r="BC172" s="49">
        <v>195.29999999999998</v>
      </c>
      <c r="BD172" s="49">
        <v>246.375</v>
      </c>
      <c r="BE172" s="49">
        <v>429</v>
      </c>
      <c r="BF172" s="342"/>
      <c r="BG172" s="49">
        <v>73.999999999999773</v>
      </c>
      <c r="BH172" s="49">
        <v>59.25</v>
      </c>
      <c r="BI172" s="49">
        <v>276.60000000000002</v>
      </c>
      <c r="BJ172" s="49">
        <v>136.99999999999997</v>
      </c>
      <c r="BK172" s="342"/>
      <c r="BL172" s="49">
        <v>110.12499999999955</v>
      </c>
      <c r="BM172" s="49">
        <v>85.799999999999983</v>
      </c>
      <c r="BN172" s="49">
        <v>230.32500000000002</v>
      </c>
      <c r="BO172" s="49">
        <v>500.3</v>
      </c>
      <c r="BP172" s="342"/>
      <c r="BQ172" s="49">
        <v>90.824999999999591</v>
      </c>
      <c r="BR172" s="49">
        <v>276.90000000000009</v>
      </c>
      <c r="BS172" s="49">
        <v>169.57500000000002</v>
      </c>
      <c r="BT172" s="49">
        <v>589.5</v>
      </c>
      <c r="BU172" s="306"/>
      <c r="BV172" s="49">
        <v>149.54999999999973</v>
      </c>
      <c r="BW172" s="49">
        <v>249.5</v>
      </c>
      <c r="BX172" s="49">
        <v>292.35000000000002</v>
      </c>
      <c r="BY172" s="49">
        <v>291.70000000000005</v>
      </c>
      <c r="BZ172" s="342"/>
      <c r="CA172" s="49">
        <v>56.849999999999909</v>
      </c>
      <c r="CB172" s="49">
        <v>178.20000000000027</v>
      </c>
      <c r="CC172" s="49">
        <v>256.42500000000001</v>
      </c>
      <c r="CD172" s="49">
        <v>567.1</v>
      </c>
      <c r="CE172" s="306"/>
      <c r="CF172" s="315">
        <v>86.749999999999773</v>
      </c>
      <c r="CG172" s="315">
        <v>138.95000000000027</v>
      </c>
      <c r="CH172" s="315">
        <v>117.52500000000001</v>
      </c>
      <c r="CI172" s="49">
        <v>472.2</v>
      </c>
      <c r="CJ172" s="306"/>
      <c r="CK172" s="49">
        <v>49.424999999999727</v>
      </c>
      <c r="CL172" s="49">
        <v>177.60000000000002</v>
      </c>
      <c r="CM172" s="49">
        <v>101.625</v>
      </c>
      <c r="CN172" s="49">
        <v>527.4</v>
      </c>
      <c r="CO172" s="342"/>
      <c r="CP172" s="49">
        <v>85.824999999999363</v>
      </c>
      <c r="CQ172" s="49">
        <v>144.70000000000073</v>
      </c>
      <c r="CR172" s="49">
        <v>428.25</v>
      </c>
      <c r="CS172" s="49">
        <v>402.5</v>
      </c>
      <c r="CT172" s="306"/>
      <c r="CU172" s="49">
        <v>183.86250000000018</v>
      </c>
      <c r="CV172" s="49">
        <v>368.40000000000055</v>
      </c>
      <c r="CW172" s="49">
        <v>432.29999999999995</v>
      </c>
      <c r="CX172" s="49">
        <v>406.29999999999995</v>
      </c>
      <c r="CY172" s="342"/>
      <c r="CZ172" s="49">
        <v>9</v>
      </c>
      <c r="DA172" s="49">
        <v>25.8</v>
      </c>
      <c r="DB172" s="49">
        <v>23.400000000000002</v>
      </c>
      <c r="DC172" s="49">
        <v>0</v>
      </c>
      <c r="DD172" s="306"/>
      <c r="DE172" s="49">
        <v>706.09999999999968</v>
      </c>
      <c r="DF172" s="49">
        <v>888.84999999999945</v>
      </c>
      <c r="DG172" s="49">
        <v>2170.1624999999999</v>
      </c>
      <c r="DH172" s="298">
        <v>1571.6</v>
      </c>
      <c r="DI172" s="306"/>
      <c r="DJ172" s="298">
        <v>199.95000000000027</v>
      </c>
      <c r="DK172" s="298">
        <v>370.85000000000127</v>
      </c>
      <c r="DL172" s="298">
        <v>475.27500000000003</v>
      </c>
      <c r="DM172" s="49">
        <v>883</v>
      </c>
      <c r="DN172" s="306"/>
      <c r="DO172" s="49">
        <v>138.44999999999982</v>
      </c>
      <c r="DP172" s="49">
        <v>372.04999999999927</v>
      </c>
      <c r="DQ172" s="49">
        <v>461.02500000000003</v>
      </c>
      <c r="DR172" s="49">
        <v>243.2</v>
      </c>
      <c r="DS172" s="306"/>
      <c r="DT172" s="49">
        <v>0</v>
      </c>
      <c r="DU172" s="49">
        <v>0</v>
      </c>
      <c r="DV172" s="49">
        <v>0</v>
      </c>
      <c r="DW172" s="49">
        <v>45</v>
      </c>
      <c r="DX172" s="306"/>
      <c r="DY172" s="49">
        <v>1210.3499999999913</v>
      </c>
      <c r="DZ172" s="49">
        <v>2083.925000000002</v>
      </c>
      <c r="EA172" s="49">
        <v>2923.65</v>
      </c>
      <c r="EB172" s="298">
        <v>3771</v>
      </c>
      <c r="EC172" s="306"/>
      <c r="ED172" s="49">
        <v>123.62499999999909</v>
      </c>
      <c r="EE172" s="49">
        <v>120.00000000000182</v>
      </c>
      <c r="EF172" s="49">
        <v>150.30000000000001</v>
      </c>
      <c r="EG172" s="49">
        <v>430.4</v>
      </c>
      <c r="EH172" s="306"/>
      <c r="EI172" s="49">
        <v>98.699999999998909</v>
      </c>
      <c r="EJ172" s="49">
        <v>147.5</v>
      </c>
      <c r="EK172" s="49">
        <v>400.95000000000005</v>
      </c>
      <c r="EL172" s="49">
        <v>552.4</v>
      </c>
      <c r="EM172" s="306"/>
      <c r="EN172" s="49">
        <v>0</v>
      </c>
      <c r="EO172" s="49">
        <v>130.69999999999891</v>
      </c>
      <c r="EP172" s="49">
        <v>286.125</v>
      </c>
      <c r="EQ172" s="49">
        <v>469.20000000000005</v>
      </c>
      <c r="ER172" s="306"/>
      <c r="ES172" s="49">
        <v>87.75</v>
      </c>
      <c r="ET172" s="49">
        <v>138.75</v>
      </c>
      <c r="EU172" s="49">
        <v>64.199999999999989</v>
      </c>
      <c r="EV172" s="49">
        <v>228</v>
      </c>
      <c r="EW172" s="306"/>
      <c r="EX172">
        <v>1090.7374999999997</v>
      </c>
      <c r="EY172">
        <v>1883.8499999999949</v>
      </c>
      <c r="EZ172">
        <v>2010.9</v>
      </c>
      <c r="FA172" s="414">
        <v>2013.1999999999998</v>
      </c>
      <c r="FB172" s="306"/>
      <c r="FC172" s="49">
        <v>63.424999999999272</v>
      </c>
      <c r="FD172" s="49">
        <v>41.749999999998181</v>
      </c>
      <c r="FE172" s="49">
        <v>135.375</v>
      </c>
      <c r="FF172" s="49">
        <v>140.70000000000002</v>
      </c>
      <c r="FG172" s="306"/>
      <c r="FH172" s="315">
        <v>90.249999999999091</v>
      </c>
      <c r="FI172" s="315">
        <v>54.1</v>
      </c>
      <c r="FJ172" s="315">
        <v>300.75</v>
      </c>
      <c r="FK172" s="49">
        <v>138.6</v>
      </c>
      <c r="FL172" s="306"/>
      <c r="FM172" s="315">
        <v>99.299999999999272</v>
      </c>
      <c r="FN172" s="315">
        <v>156.72499999999854</v>
      </c>
      <c r="FO172" s="315">
        <v>375</v>
      </c>
      <c r="FP172" s="49">
        <v>415.6</v>
      </c>
      <c r="FQ172" s="306"/>
      <c r="FR172" s="49">
        <v>115.77499999999782</v>
      </c>
      <c r="FS172" s="49">
        <v>347.14999999999992</v>
      </c>
      <c r="FT172" s="49">
        <v>289.875</v>
      </c>
      <c r="FU172" s="49">
        <v>345.20000000000005</v>
      </c>
      <c r="FV172" s="306"/>
      <c r="FW172" s="49">
        <v>0</v>
      </c>
      <c r="FX172" s="49">
        <v>133.44999999999891</v>
      </c>
      <c r="FY172" s="49">
        <v>134.10000000000002</v>
      </c>
      <c r="FZ172" s="49">
        <v>553.6</v>
      </c>
      <c r="GA172" s="306"/>
      <c r="GB172" s="49">
        <v>323.34999999999491</v>
      </c>
      <c r="GC172" s="49">
        <v>518.85000000000468</v>
      </c>
      <c r="GD172" s="49">
        <v>625.38750000000005</v>
      </c>
      <c r="GE172" s="49">
        <v>712</v>
      </c>
      <c r="GF172" s="306"/>
      <c r="GG172" s="315">
        <v>105.37499999999909</v>
      </c>
      <c r="GH172" s="315">
        <v>169</v>
      </c>
      <c r="GI172" s="315">
        <v>163.5</v>
      </c>
      <c r="GJ172" s="49">
        <v>403.5</v>
      </c>
      <c r="GK172" s="306"/>
      <c r="GL172" s="49">
        <v>0</v>
      </c>
      <c r="GM172" s="49">
        <v>0</v>
      </c>
      <c r="GN172" s="49">
        <v>415.875</v>
      </c>
      <c r="GO172" s="49">
        <v>0</v>
      </c>
      <c r="GP172" s="306"/>
    </row>
    <row r="173" spans="1:198" ht="18">
      <c r="A173" s="81" t="s">
        <v>1581</v>
      </c>
      <c r="B173" s="45">
        <f t="shared" si="5"/>
        <v>64225.212500000001</v>
      </c>
      <c r="C173" s="41"/>
      <c r="D173" s="49">
        <v>81.375</v>
      </c>
      <c r="E173" s="49">
        <v>136.04999999999998</v>
      </c>
      <c r="F173" s="49">
        <v>249.07500000000002</v>
      </c>
      <c r="G173" s="49">
        <v>150.79999999999998</v>
      </c>
      <c r="H173" s="342"/>
      <c r="I173" s="49">
        <v>56.125000000000014</v>
      </c>
      <c r="J173" s="49">
        <v>2.9999999999999716</v>
      </c>
      <c r="K173" s="49">
        <v>149.625</v>
      </c>
      <c r="L173" s="49">
        <v>216</v>
      </c>
      <c r="M173" s="342"/>
      <c r="N173" s="49">
        <v>127.49999999999989</v>
      </c>
      <c r="O173" s="49">
        <v>230.59999999999997</v>
      </c>
      <c r="P173" s="49">
        <v>468.41249999999997</v>
      </c>
      <c r="Q173" s="573">
        <v>549.69999999999993</v>
      </c>
      <c r="R173" s="342"/>
      <c r="S173" s="298">
        <v>47.25</v>
      </c>
      <c r="T173" s="298">
        <v>73.650000000000091</v>
      </c>
      <c r="U173" s="298">
        <v>277.27499999999998</v>
      </c>
      <c r="V173" s="49">
        <v>195</v>
      </c>
      <c r="W173" s="342"/>
      <c r="X173" s="49">
        <v>68.449999999999818</v>
      </c>
      <c r="Y173" s="49">
        <v>176.79999999999995</v>
      </c>
      <c r="Z173" s="49">
        <v>262.35000000000002</v>
      </c>
      <c r="AA173" s="49">
        <v>381.1</v>
      </c>
      <c r="AB173" s="342"/>
      <c r="AC173" s="49">
        <v>227.79999999999995</v>
      </c>
      <c r="AD173" s="49">
        <v>636.59999999999991</v>
      </c>
      <c r="AE173" s="49">
        <v>653.92500000000007</v>
      </c>
      <c r="AF173" s="49">
        <v>465.3</v>
      </c>
      <c r="AG173" s="342"/>
      <c r="AH173" s="49">
        <v>252.59999999999957</v>
      </c>
      <c r="AI173" s="49">
        <v>311.35000000000036</v>
      </c>
      <c r="AJ173" s="49">
        <v>442.125</v>
      </c>
      <c r="AK173" s="49">
        <v>693.5</v>
      </c>
      <c r="AL173" s="342"/>
      <c r="AM173" s="49">
        <v>73.862499999999727</v>
      </c>
      <c r="AN173" s="49">
        <v>314.77500000000009</v>
      </c>
      <c r="AO173" s="49">
        <v>263.58749999999998</v>
      </c>
      <c r="AP173" s="49">
        <v>551.75</v>
      </c>
      <c r="AQ173" s="342"/>
      <c r="AR173" s="49">
        <v>84.024999999999636</v>
      </c>
      <c r="AS173" s="49">
        <v>213.95</v>
      </c>
      <c r="AT173" s="49">
        <v>149.17500000000001</v>
      </c>
      <c r="AU173" s="49">
        <v>232</v>
      </c>
      <c r="AV173" s="342"/>
      <c r="AW173" s="49">
        <v>166.10000000000014</v>
      </c>
      <c r="AX173" s="49">
        <v>453.30000000000109</v>
      </c>
      <c r="AY173" s="49">
        <v>604.23749999999995</v>
      </c>
      <c r="AZ173" s="49">
        <v>567.49999999999989</v>
      </c>
      <c r="BA173" s="342"/>
      <c r="BB173" s="49">
        <v>39.599999999999682</v>
      </c>
      <c r="BC173" s="49">
        <v>308.22500000000002</v>
      </c>
      <c r="BD173" s="49">
        <v>364.125</v>
      </c>
      <c r="BE173" s="49">
        <v>408.5</v>
      </c>
      <c r="BF173" s="342"/>
      <c r="BG173" s="49">
        <v>37.499999999999773</v>
      </c>
      <c r="BH173" s="49">
        <v>212.65</v>
      </c>
      <c r="BI173" s="49">
        <v>367.57500000000005</v>
      </c>
      <c r="BJ173" s="49">
        <v>390.8</v>
      </c>
      <c r="BK173" s="342"/>
      <c r="BL173" s="49">
        <v>48.762499999999818</v>
      </c>
      <c r="BM173" s="49">
        <v>105.5</v>
      </c>
      <c r="BN173" s="49">
        <v>205.5</v>
      </c>
      <c r="BO173" s="49">
        <v>424.7</v>
      </c>
      <c r="BP173" s="342"/>
      <c r="BQ173" s="49">
        <v>52.312499999999545</v>
      </c>
      <c r="BR173" s="49">
        <v>334.95000000000164</v>
      </c>
      <c r="BS173" s="49">
        <v>259.20000000000005</v>
      </c>
      <c r="BT173" s="49">
        <v>641.79999999999995</v>
      </c>
      <c r="BU173" s="306"/>
      <c r="BV173" s="49">
        <v>150.37499999999977</v>
      </c>
      <c r="BW173" s="49">
        <v>294.25000000000273</v>
      </c>
      <c r="BX173" s="49">
        <v>125.17500000000001</v>
      </c>
      <c r="BY173" s="49">
        <v>655.5</v>
      </c>
      <c r="BZ173" s="342"/>
      <c r="CA173" s="49">
        <v>32.500000000000227</v>
      </c>
      <c r="CB173" s="49">
        <v>272.050000000002</v>
      </c>
      <c r="CC173" s="49">
        <v>152.92500000000001</v>
      </c>
      <c r="CD173" s="49">
        <v>611.20000000000005</v>
      </c>
      <c r="CE173" s="306"/>
      <c r="CF173" s="315">
        <v>53.249999999999545</v>
      </c>
      <c r="CG173" s="315">
        <v>205.45000000000073</v>
      </c>
      <c r="CH173" s="315">
        <v>93.375</v>
      </c>
      <c r="CI173" s="49">
        <v>647</v>
      </c>
      <c r="CJ173" s="306"/>
      <c r="CK173" s="49">
        <v>59.437500000000227</v>
      </c>
      <c r="CL173" s="49">
        <v>114.50000000000001</v>
      </c>
      <c r="CM173" s="49">
        <v>105.75</v>
      </c>
      <c r="CN173" s="49">
        <v>672.80000000000007</v>
      </c>
      <c r="CO173" s="342"/>
      <c r="CP173" s="49">
        <v>108.59999999999991</v>
      </c>
      <c r="CQ173" s="49">
        <v>181.05000000000018</v>
      </c>
      <c r="CR173" s="49">
        <v>326.47500000000002</v>
      </c>
      <c r="CS173" s="49">
        <v>669.7</v>
      </c>
      <c r="CT173" s="306"/>
      <c r="CU173" s="49">
        <v>102.89999999999918</v>
      </c>
      <c r="CV173" s="49">
        <v>379.04999999999927</v>
      </c>
      <c r="CW173" s="49">
        <v>443.625</v>
      </c>
      <c r="CX173" s="49">
        <v>691.3</v>
      </c>
      <c r="CY173" s="342"/>
      <c r="CZ173" s="49">
        <v>47.100000000000364</v>
      </c>
      <c r="DA173" s="49">
        <v>111</v>
      </c>
      <c r="DB173" s="49">
        <v>61.875</v>
      </c>
      <c r="DC173" s="49">
        <v>5.6000000000000005</v>
      </c>
      <c r="DD173" s="306"/>
      <c r="DE173" s="49">
        <v>600.79999999999995</v>
      </c>
      <c r="DF173" s="49">
        <v>1288.1000000000004</v>
      </c>
      <c r="DG173" s="49">
        <v>2805.5249999999996</v>
      </c>
      <c r="DH173" s="298">
        <v>1577.5</v>
      </c>
      <c r="DI173" s="306"/>
      <c r="DJ173" s="298">
        <v>193.65000000000009</v>
      </c>
      <c r="DK173" s="298">
        <v>265.60000000000127</v>
      </c>
      <c r="DL173" s="298">
        <v>734.47499999999991</v>
      </c>
      <c r="DM173" s="49">
        <v>1131.4499999999998</v>
      </c>
      <c r="DN173" s="306"/>
      <c r="DO173" s="49">
        <v>146.82499999999936</v>
      </c>
      <c r="DP173" s="49">
        <v>267.70000000000255</v>
      </c>
      <c r="DQ173" s="49">
        <v>397.79999999999995</v>
      </c>
      <c r="DR173" s="49">
        <v>774.4</v>
      </c>
      <c r="DS173" s="306"/>
      <c r="DT173" s="49">
        <v>0</v>
      </c>
      <c r="DU173" s="49">
        <v>0</v>
      </c>
      <c r="DV173" s="49">
        <v>0</v>
      </c>
      <c r="DX173" s="306"/>
      <c r="DY173" s="49">
        <v>1150.9624999999942</v>
      </c>
      <c r="DZ173" s="49">
        <v>2068.1249999999945</v>
      </c>
      <c r="EA173" s="49">
        <v>3565.2375000000011</v>
      </c>
      <c r="EB173" s="298">
        <v>4159.8000000000011</v>
      </c>
      <c r="EC173" s="306"/>
      <c r="ED173" s="49">
        <v>62.625000000001819</v>
      </c>
      <c r="EE173" s="49">
        <v>129.89999999999782</v>
      </c>
      <c r="EF173" s="49">
        <v>122.47500000000001</v>
      </c>
      <c r="EG173" s="49">
        <v>260.5</v>
      </c>
      <c r="EH173" s="306"/>
      <c r="EI173" s="49">
        <v>78.100000000002183</v>
      </c>
      <c r="EJ173" s="49">
        <v>145.09999999999854</v>
      </c>
      <c r="EK173" s="49">
        <v>239.02500000000003</v>
      </c>
      <c r="EL173" s="49">
        <v>240.2</v>
      </c>
      <c r="EM173" s="306"/>
      <c r="EN173" s="49">
        <v>0</v>
      </c>
      <c r="EO173" s="49">
        <v>153.59999999999854</v>
      </c>
      <c r="EP173" s="49">
        <v>483.29999999999995</v>
      </c>
      <c r="EQ173" s="49">
        <v>564.90000000000009</v>
      </c>
      <c r="ER173" s="306"/>
      <c r="ES173" s="49">
        <v>61.900000000002365</v>
      </c>
      <c r="ET173" s="49">
        <v>168.04999999999927</v>
      </c>
      <c r="EU173" s="49">
        <v>241.42500000000001</v>
      </c>
      <c r="EV173" s="49">
        <v>211.2</v>
      </c>
      <c r="EW173" s="306"/>
      <c r="EX173">
        <v>974.125</v>
      </c>
      <c r="EY173">
        <v>1477.9500000000098</v>
      </c>
      <c r="EZ173">
        <v>2332.5750000000003</v>
      </c>
      <c r="FA173" s="414">
        <v>3237</v>
      </c>
      <c r="FB173" s="306"/>
      <c r="FC173" s="49">
        <v>41.925000000002001</v>
      </c>
      <c r="FD173" s="49">
        <v>70.199999999998909</v>
      </c>
      <c r="FE173" s="49">
        <v>73.125</v>
      </c>
      <c r="FF173" s="49">
        <v>224.79999999999998</v>
      </c>
      <c r="FG173" s="306"/>
      <c r="FH173" s="315">
        <v>62.500000000000909</v>
      </c>
      <c r="FI173" s="315">
        <v>112</v>
      </c>
      <c r="FJ173" s="315">
        <v>271.79999999999995</v>
      </c>
      <c r="FK173" s="49">
        <v>195.3</v>
      </c>
      <c r="FL173" s="306"/>
      <c r="FM173" s="315">
        <v>111.72499999999945</v>
      </c>
      <c r="FN173" s="315">
        <v>81.049999999999272</v>
      </c>
      <c r="FO173" s="315">
        <v>290.47500000000002</v>
      </c>
      <c r="FP173" s="49">
        <v>221.3</v>
      </c>
      <c r="FQ173" s="306"/>
      <c r="FR173" s="49">
        <v>69.200000000001637</v>
      </c>
      <c r="FS173" s="49">
        <v>260.39999999999998</v>
      </c>
      <c r="FT173" s="49">
        <v>481.27500000000003</v>
      </c>
      <c r="FU173" s="49">
        <v>526.9</v>
      </c>
      <c r="FV173" s="306"/>
      <c r="FW173" s="49">
        <v>0</v>
      </c>
      <c r="FX173" s="49">
        <v>325.90000000000327</v>
      </c>
      <c r="FY173" s="49">
        <v>107.77500000000001</v>
      </c>
      <c r="FZ173" s="49">
        <v>487.59999999999997</v>
      </c>
      <c r="GA173" s="306"/>
      <c r="GB173" s="49">
        <v>199.57500000000346</v>
      </c>
      <c r="GC173" s="49">
        <v>547.62499999998613</v>
      </c>
      <c r="GD173" s="49">
        <v>962.25</v>
      </c>
      <c r="GE173" s="49">
        <v>1400.9</v>
      </c>
      <c r="GF173" s="306"/>
      <c r="GG173" s="315">
        <v>87.624999999999091</v>
      </c>
      <c r="GH173" s="315">
        <v>201.75</v>
      </c>
      <c r="GI173" s="315">
        <v>261</v>
      </c>
      <c r="GJ173" s="49">
        <v>438</v>
      </c>
      <c r="GK173" s="306"/>
      <c r="GL173" s="49">
        <v>0</v>
      </c>
      <c r="GM173" s="49">
        <v>0</v>
      </c>
      <c r="GN173" s="49">
        <v>966.22500000000014</v>
      </c>
      <c r="GO173" s="49">
        <v>0</v>
      </c>
      <c r="GP173" s="306"/>
    </row>
    <row r="174" spans="1:198" ht="18">
      <c r="A174" s="81"/>
      <c r="B174" s="45"/>
      <c r="C174" s="41"/>
      <c r="D174" s="49"/>
      <c r="E174" s="49"/>
      <c r="G174" s="49"/>
      <c r="H174" s="342"/>
      <c r="I174" s="49"/>
      <c r="J174" s="49"/>
      <c r="K174" s="49"/>
      <c r="L174" s="49"/>
      <c r="M174" s="342"/>
      <c r="N174" s="49"/>
      <c r="O174" s="49"/>
      <c r="P174" s="49"/>
      <c r="Q174" s="49"/>
      <c r="R174" s="342"/>
      <c r="S174" s="298"/>
      <c r="T174" s="298"/>
      <c r="U174" s="298"/>
      <c r="V174" s="49"/>
      <c r="W174" s="342"/>
      <c r="X174" s="49"/>
      <c r="Y174" s="49"/>
      <c r="Z174" s="49"/>
      <c r="AA174" s="49"/>
      <c r="AB174" s="342"/>
      <c r="AC174" s="49"/>
      <c r="AD174" s="49"/>
      <c r="AE174" s="49"/>
      <c r="AF174" s="49"/>
      <c r="AG174" s="342"/>
      <c r="AH174" s="49"/>
      <c r="AI174" s="49"/>
      <c r="AJ174" s="49"/>
      <c r="AK174" s="49"/>
      <c r="AL174" s="342"/>
      <c r="AM174" s="49"/>
      <c r="AN174" s="49"/>
      <c r="AO174" s="49"/>
      <c r="AP174" s="49"/>
      <c r="AQ174" s="342"/>
      <c r="AR174" s="49"/>
      <c r="AS174" s="49"/>
      <c r="AT174" s="49"/>
      <c r="AU174" s="49"/>
      <c r="AV174" s="342"/>
      <c r="AW174" s="49"/>
      <c r="AX174" s="49"/>
      <c r="AY174" s="49"/>
      <c r="AZ174" s="49"/>
      <c r="BA174" s="342"/>
      <c r="BB174" s="49"/>
      <c r="BC174" s="49"/>
      <c r="BD174" s="49"/>
      <c r="BE174" s="49"/>
      <c r="BF174" s="342"/>
      <c r="BG174" s="49"/>
      <c r="BH174" s="49"/>
      <c r="BI174" s="49"/>
      <c r="BJ174" s="49"/>
      <c r="BK174" s="342"/>
      <c r="BL174" s="49"/>
      <c r="BM174" s="49"/>
      <c r="BN174" s="49"/>
      <c r="BO174" s="49"/>
      <c r="BP174" s="342"/>
      <c r="BQ174" s="49"/>
      <c r="BR174" s="49"/>
      <c r="BS174" s="49"/>
      <c r="BT174" s="49"/>
      <c r="BU174" s="306"/>
      <c r="BV174" s="49"/>
      <c r="BW174" s="49"/>
      <c r="BX174" s="49"/>
      <c r="BY174" s="49"/>
      <c r="BZ174" s="342"/>
      <c r="CA174" s="49"/>
      <c r="CB174" s="49"/>
      <c r="CC174" s="49"/>
      <c r="CD174" s="49"/>
      <c r="CE174" s="306"/>
      <c r="CF174" s="315"/>
      <c r="CG174" s="315"/>
      <c r="CH174" s="315"/>
      <c r="CI174" s="49"/>
      <c r="CJ174" s="306"/>
      <c r="CK174" s="49"/>
      <c r="CL174" s="49"/>
      <c r="CM174" s="49"/>
      <c r="CN174" s="49"/>
      <c r="CO174" s="342"/>
      <c r="CP174" s="49"/>
      <c r="CQ174" s="49"/>
      <c r="CR174" s="49"/>
      <c r="CS174" s="49"/>
      <c r="CT174" s="306"/>
      <c r="CU174" s="49"/>
      <c r="CV174" s="49"/>
      <c r="CW174" s="49"/>
      <c r="CX174" s="49"/>
      <c r="CY174" s="342"/>
      <c r="CZ174" s="49"/>
      <c r="DA174" s="49"/>
      <c r="DB174" s="49"/>
      <c r="DC174" s="49"/>
      <c r="DD174" s="306"/>
      <c r="DE174" s="49"/>
      <c r="DF174" s="49"/>
      <c r="DG174" s="49"/>
      <c r="DH174" s="298"/>
      <c r="DI174" s="306"/>
      <c r="DJ174" s="298"/>
      <c r="DK174" s="298"/>
      <c r="DL174" s="298"/>
      <c r="DM174" s="49"/>
      <c r="DN174" s="306"/>
      <c r="DO174" s="49"/>
      <c r="DP174" s="49"/>
      <c r="DQ174" s="49"/>
      <c r="DR174" s="49"/>
      <c r="DS174" s="306"/>
      <c r="DT174" s="49"/>
      <c r="DU174" s="49"/>
      <c r="DV174" s="49"/>
      <c r="DX174" s="306"/>
      <c r="DY174" s="49"/>
      <c r="DZ174" s="49"/>
      <c r="EA174" s="49"/>
      <c r="EB174" s="298"/>
      <c r="EC174" s="306"/>
      <c r="ED174" s="49"/>
      <c r="EE174" s="49"/>
      <c r="EF174" s="49"/>
      <c r="EG174" s="49"/>
      <c r="EH174" s="306"/>
      <c r="EI174" s="49"/>
      <c r="EJ174" s="49"/>
      <c r="EK174" s="49"/>
      <c r="EL174" s="49"/>
      <c r="EM174" s="306"/>
      <c r="EN174" s="49"/>
      <c r="EO174" s="49"/>
      <c r="EP174" s="49"/>
      <c r="EQ174" s="49"/>
      <c r="ER174" s="306"/>
      <c r="ES174" s="49"/>
      <c r="ET174" s="49"/>
      <c r="EU174" s="49"/>
      <c r="EV174" s="49"/>
      <c r="EW174" s="306"/>
      <c r="FA174" s="414"/>
      <c r="FB174" s="306"/>
      <c r="FC174" s="49"/>
      <c r="FD174" s="49"/>
      <c r="FE174" s="49"/>
      <c r="FF174" s="49"/>
      <c r="FG174" s="306"/>
      <c r="FH174" s="315"/>
      <c r="FI174" s="315"/>
      <c r="FJ174" s="315"/>
      <c r="FK174" s="49"/>
      <c r="FL174" s="306"/>
      <c r="FM174" s="315"/>
      <c r="FN174" s="315"/>
      <c r="FO174" s="315"/>
      <c r="FP174" s="49"/>
      <c r="FQ174" s="306"/>
      <c r="FR174" s="49"/>
      <c r="FS174" s="49"/>
      <c r="FT174" s="49"/>
      <c r="FU174" s="49"/>
      <c r="FV174" s="306"/>
      <c r="FW174" s="49"/>
      <c r="FX174" s="49"/>
      <c r="FY174" s="49"/>
      <c r="FZ174" s="49"/>
      <c r="GA174" s="306"/>
      <c r="GB174" s="49"/>
      <c r="GC174" s="49"/>
      <c r="GD174" s="49"/>
      <c r="GE174" s="49"/>
      <c r="GF174" s="306"/>
      <c r="GG174" s="315"/>
      <c r="GH174" s="315"/>
      <c r="GI174" s="315"/>
      <c r="GJ174" s="49"/>
      <c r="GK174" s="306"/>
      <c r="GL174" s="49"/>
      <c r="GM174" s="49"/>
      <c r="GN174" s="49"/>
      <c r="GO174" s="49"/>
      <c r="GP174" s="306"/>
    </row>
    <row r="175" spans="1:198" ht="18">
      <c r="A175" s="81" t="s">
        <v>2086</v>
      </c>
      <c r="B175" s="45">
        <f t="shared" ref="B175:B216" si="6">SUM(D175:ZZ175)</f>
        <v>23177.375</v>
      </c>
      <c r="C175" s="41"/>
      <c r="D175" s="49">
        <v>57.524999999999991</v>
      </c>
      <c r="E175" s="49">
        <v>24.75</v>
      </c>
      <c r="F175" s="49">
        <v>0</v>
      </c>
      <c r="G175" s="49">
        <v>0</v>
      </c>
      <c r="H175" s="342"/>
      <c r="I175" s="49">
        <v>46.95</v>
      </c>
      <c r="J175" s="49">
        <v>22.5</v>
      </c>
      <c r="K175" s="49">
        <v>0</v>
      </c>
      <c r="L175" s="49">
        <v>0</v>
      </c>
      <c r="M175" s="342"/>
      <c r="N175" s="49">
        <v>187.92500000000001</v>
      </c>
      <c r="O175" s="49">
        <v>311.8</v>
      </c>
      <c r="P175" s="49">
        <v>0</v>
      </c>
      <c r="Q175" s="49">
        <v>0</v>
      </c>
      <c r="R175" s="342"/>
      <c r="S175" s="298">
        <v>0</v>
      </c>
      <c r="T175" s="298">
        <v>141.20000000000005</v>
      </c>
      <c r="U175" s="298">
        <v>210.375</v>
      </c>
      <c r="V175" s="298">
        <v>0</v>
      </c>
      <c r="W175" s="342"/>
      <c r="X175" s="49">
        <v>0</v>
      </c>
      <c r="Y175" s="49">
        <v>48.700000000000045</v>
      </c>
      <c r="Z175" s="49">
        <v>226.27500000000003</v>
      </c>
      <c r="AA175" s="49">
        <v>0</v>
      </c>
      <c r="AB175" s="342"/>
      <c r="AC175" s="49">
        <v>0</v>
      </c>
      <c r="AD175" s="49">
        <v>260.30000000000064</v>
      </c>
      <c r="AE175" s="49">
        <v>356.4</v>
      </c>
      <c r="AF175" s="49">
        <v>0</v>
      </c>
      <c r="AG175" s="342"/>
      <c r="AH175" s="49">
        <v>0</v>
      </c>
      <c r="AI175" s="49">
        <v>224.90000000000077</v>
      </c>
      <c r="AJ175" s="49">
        <v>241.72500000000002</v>
      </c>
      <c r="AK175" s="49">
        <v>0</v>
      </c>
      <c r="AL175" s="342"/>
      <c r="AM175" s="49">
        <v>0</v>
      </c>
      <c r="AN175" s="49">
        <v>244.10000000000036</v>
      </c>
      <c r="AO175" s="49">
        <v>333</v>
      </c>
      <c r="AP175" s="49">
        <v>0</v>
      </c>
      <c r="AQ175" s="342"/>
      <c r="AR175" s="49">
        <v>0</v>
      </c>
      <c r="AS175" s="49">
        <v>160.75</v>
      </c>
      <c r="AT175" s="49">
        <v>271.04999999999995</v>
      </c>
      <c r="AU175" s="49">
        <v>0</v>
      </c>
      <c r="AV175" s="342"/>
      <c r="AW175" s="49">
        <v>0</v>
      </c>
      <c r="AX175" s="49">
        <v>242.24999999999909</v>
      </c>
      <c r="AY175" s="49">
        <v>470.62500000000011</v>
      </c>
      <c r="AZ175" s="49">
        <v>0</v>
      </c>
      <c r="BA175" s="342"/>
      <c r="BB175" s="49">
        <v>0</v>
      </c>
      <c r="BC175" s="49">
        <v>200.04999999999998</v>
      </c>
      <c r="BD175" s="49">
        <v>322.42499999999995</v>
      </c>
      <c r="BE175" s="49">
        <v>0</v>
      </c>
      <c r="BF175" s="342"/>
      <c r="BG175" s="49">
        <v>0</v>
      </c>
      <c r="BH175" s="49">
        <v>182.09999999999997</v>
      </c>
      <c r="BI175" s="49">
        <v>410.625</v>
      </c>
      <c r="BJ175" s="49">
        <v>0</v>
      </c>
      <c r="BK175" s="342"/>
      <c r="BL175" s="49">
        <v>0</v>
      </c>
      <c r="BM175" s="49">
        <v>172.09999999999997</v>
      </c>
      <c r="BN175" s="49">
        <v>191.77499999999998</v>
      </c>
      <c r="BO175" s="49">
        <v>0</v>
      </c>
      <c r="BP175" s="342"/>
      <c r="BQ175" s="49">
        <v>0</v>
      </c>
      <c r="BR175" s="49">
        <v>222.14999999999964</v>
      </c>
      <c r="BS175" s="49">
        <v>205.95</v>
      </c>
      <c r="BT175" s="49">
        <v>0</v>
      </c>
      <c r="BU175" s="306"/>
      <c r="BV175" s="49">
        <v>0</v>
      </c>
      <c r="BW175" s="49">
        <v>225.349999999999</v>
      </c>
      <c r="BX175" s="49">
        <v>20.174999999999997</v>
      </c>
      <c r="BY175" s="49">
        <v>0</v>
      </c>
      <c r="BZ175" s="342"/>
      <c r="CA175" s="49">
        <v>0</v>
      </c>
      <c r="CB175" s="49">
        <v>249.79999999999973</v>
      </c>
      <c r="CC175" s="49">
        <v>319.5</v>
      </c>
      <c r="CD175" s="49">
        <v>0</v>
      </c>
      <c r="CE175" s="306"/>
      <c r="CF175" s="315">
        <v>0</v>
      </c>
      <c r="CG175" s="315">
        <v>156.34999999999991</v>
      </c>
      <c r="CH175" s="315">
        <v>412.3125</v>
      </c>
      <c r="CI175" s="315">
        <v>0</v>
      </c>
      <c r="CJ175" s="306"/>
      <c r="CK175" s="49">
        <v>0</v>
      </c>
      <c r="CL175" s="49">
        <v>186.59999999999997</v>
      </c>
      <c r="CM175" s="49">
        <v>145.95000000000002</v>
      </c>
      <c r="CN175" s="49">
        <v>0</v>
      </c>
      <c r="CO175" s="342"/>
      <c r="CP175" s="49">
        <v>0</v>
      </c>
      <c r="CQ175" s="49">
        <v>67.800000000000182</v>
      </c>
      <c r="CR175" s="49">
        <v>488.88750000000005</v>
      </c>
      <c r="CS175" s="49">
        <v>0</v>
      </c>
      <c r="CT175" s="306"/>
      <c r="CU175" s="49">
        <v>0</v>
      </c>
      <c r="CV175" s="49">
        <v>125.55000000000018</v>
      </c>
      <c r="CW175" s="49">
        <v>186.375</v>
      </c>
      <c r="CX175" s="49">
        <v>0</v>
      </c>
      <c r="CY175" s="342"/>
      <c r="CZ175" s="49">
        <v>0</v>
      </c>
      <c r="DA175" s="49">
        <v>25.8</v>
      </c>
      <c r="DB175" s="49">
        <v>129.97500000000002</v>
      </c>
      <c r="DC175" s="49">
        <v>0</v>
      </c>
      <c r="DD175" s="306"/>
      <c r="DE175" s="49">
        <v>0</v>
      </c>
      <c r="DF175" s="49">
        <v>513.20000000000005</v>
      </c>
      <c r="DG175" s="49">
        <v>1442.8874999999998</v>
      </c>
      <c r="DH175" s="49">
        <v>0</v>
      </c>
      <c r="DI175" s="306"/>
      <c r="DJ175" s="298">
        <v>0</v>
      </c>
      <c r="DK175" s="298">
        <v>232.50000000000091</v>
      </c>
      <c r="DL175" s="298">
        <v>156.9</v>
      </c>
      <c r="DM175" s="49">
        <v>0</v>
      </c>
      <c r="DN175" s="306"/>
      <c r="DO175" s="49">
        <v>0</v>
      </c>
      <c r="DP175" s="49">
        <v>227.60000000000036</v>
      </c>
      <c r="DQ175" s="49">
        <v>279.82500000000005</v>
      </c>
      <c r="DR175" s="49">
        <v>0</v>
      </c>
      <c r="DS175" s="306"/>
      <c r="DT175" s="49">
        <v>0</v>
      </c>
      <c r="DU175" s="49">
        <v>0</v>
      </c>
      <c r="DV175" s="49">
        <v>0</v>
      </c>
      <c r="DW175" s="49">
        <v>0</v>
      </c>
      <c r="DX175" s="306"/>
      <c r="DY175" s="49">
        <v>0</v>
      </c>
      <c r="DZ175" s="49">
        <v>1488.1749999999993</v>
      </c>
      <c r="EA175" s="49">
        <v>2602.8749999999995</v>
      </c>
      <c r="EB175" s="49">
        <v>0</v>
      </c>
      <c r="EC175" s="306"/>
      <c r="ED175" s="49">
        <v>0</v>
      </c>
      <c r="EE175" s="49">
        <v>207.60000000000036</v>
      </c>
      <c r="EF175" s="49">
        <v>180.71249999999998</v>
      </c>
      <c r="EG175" s="49">
        <v>0</v>
      </c>
      <c r="EH175" s="306"/>
      <c r="EI175" s="49">
        <v>0</v>
      </c>
      <c r="EJ175" s="49">
        <v>117.84999999999945</v>
      </c>
      <c r="EK175" s="49">
        <v>298.65000000000003</v>
      </c>
      <c r="EL175" s="49">
        <v>0</v>
      </c>
      <c r="EM175" s="306"/>
      <c r="EN175" s="49">
        <v>0</v>
      </c>
      <c r="EO175" s="49">
        <v>167.19999999999982</v>
      </c>
      <c r="EP175" s="49">
        <v>388.65</v>
      </c>
      <c r="EQ175" s="49">
        <v>0</v>
      </c>
      <c r="ER175" s="306"/>
      <c r="ES175" s="49">
        <v>0</v>
      </c>
      <c r="ET175" s="49">
        <v>71.749999999999091</v>
      </c>
      <c r="EU175" s="49">
        <v>267.75</v>
      </c>
      <c r="EV175" s="49">
        <v>0</v>
      </c>
      <c r="EW175" s="306"/>
      <c r="EX175">
        <v>0</v>
      </c>
      <c r="EY175">
        <v>744.25</v>
      </c>
      <c r="EZ175">
        <v>805.42500000000007</v>
      </c>
      <c r="FA175" s="49">
        <v>0</v>
      </c>
      <c r="FB175" s="306"/>
      <c r="FC175" s="49">
        <v>0</v>
      </c>
      <c r="FD175" s="49">
        <v>63.749999999999091</v>
      </c>
      <c r="FE175" s="49">
        <v>151.875</v>
      </c>
      <c r="FF175" s="49">
        <v>0</v>
      </c>
      <c r="FG175" s="306"/>
      <c r="FH175" s="315">
        <v>0</v>
      </c>
      <c r="FI175" s="315">
        <v>233</v>
      </c>
      <c r="FJ175" s="315">
        <v>290.55</v>
      </c>
      <c r="FK175" s="49">
        <v>0</v>
      </c>
      <c r="FL175" s="306"/>
      <c r="FM175" s="315">
        <v>0</v>
      </c>
      <c r="FN175" s="315">
        <v>94.125</v>
      </c>
      <c r="FO175" s="315">
        <v>293.92499999999995</v>
      </c>
      <c r="FP175" s="49">
        <v>0</v>
      </c>
      <c r="FQ175" s="306"/>
      <c r="FR175" s="49">
        <v>0</v>
      </c>
      <c r="FS175" s="49">
        <v>187</v>
      </c>
      <c r="FT175" s="49">
        <v>427.875</v>
      </c>
      <c r="FU175" s="49">
        <v>0</v>
      </c>
      <c r="FV175" s="306"/>
      <c r="FW175" s="49">
        <v>0</v>
      </c>
      <c r="FX175" s="49">
        <v>138.49999999999636</v>
      </c>
      <c r="FY175" s="49">
        <v>177.67500000000001</v>
      </c>
      <c r="FZ175" s="49">
        <v>0</v>
      </c>
      <c r="GA175" s="306"/>
      <c r="GB175" s="49">
        <v>0</v>
      </c>
      <c r="GC175" s="49">
        <v>683.25000000000409</v>
      </c>
      <c r="GD175" s="49">
        <v>544.875</v>
      </c>
      <c r="GE175" s="49">
        <v>0</v>
      </c>
      <c r="GF175" s="306"/>
      <c r="GG175" s="315">
        <v>0</v>
      </c>
      <c r="GH175" s="315">
        <v>220.75</v>
      </c>
      <c r="GI175" s="315">
        <v>151.875</v>
      </c>
      <c r="GJ175" s="49">
        <v>0</v>
      </c>
      <c r="GK175" s="306"/>
      <c r="GL175" s="49">
        <v>0</v>
      </c>
      <c r="GM175" s="49">
        <v>0</v>
      </c>
      <c r="GN175" s="49">
        <v>593.84999999999991</v>
      </c>
      <c r="GO175" s="49">
        <v>0</v>
      </c>
      <c r="GP175" s="306"/>
    </row>
    <row r="176" spans="1:198" ht="18">
      <c r="A176" s="39" t="s">
        <v>155</v>
      </c>
      <c r="B176" s="45">
        <f t="shared" si="6"/>
        <v>3959.4999999999927</v>
      </c>
      <c r="C176" s="41"/>
      <c r="D176" s="49">
        <v>0</v>
      </c>
      <c r="E176" s="49">
        <v>0</v>
      </c>
      <c r="F176" s="49">
        <v>0</v>
      </c>
      <c r="G176" s="49">
        <v>0</v>
      </c>
      <c r="H176" s="342"/>
      <c r="I176" s="49">
        <v>0</v>
      </c>
      <c r="J176" s="49">
        <v>0</v>
      </c>
      <c r="K176" s="49">
        <v>0</v>
      </c>
      <c r="L176" s="49">
        <v>0</v>
      </c>
      <c r="M176" s="342"/>
      <c r="N176" s="49">
        <v>0</v>
      </c>
      <c r="O176" s="49">
        <v>0</v>
      </c>
      <c r="P176" s="49">
        <v>0</v>
      </c>
      <c r="Q176" s="49">
        <v>0</v>
      </c>
      <c r="R176" s="342"/>
      <c r="S176" s="298">
        <v>66.624999999999943</v>
      </c>
      <c r="T176" s="298">
        <v>0</v>
      </c>
      <c r="U176" s="298">
        <v>0</v>
      </c>
      <c r="V176" s="298">
        <v>0</v>
      </c>
      <c r="W176" s="342"/>
      <c r="X176" s="49">
        <v>72.250000000000057</v>
      </c>
      <c r="Y176" s="49">
        <v>0</v>
      </c>
      <c r="Z176" s="49">
        <v>0</v>
      </c>
      <c r="AA176" s="49">
        <v>0</v>
      </c>
      <c r="AB176" s="342"/>
      <c r="AC176" s="49">
        <v>154.23749999999995</v>
      </c>
      <c r="AD176" s="49">
        <v>0</v>
      </c>
      <c r="AE176" s="49">
        <v>0</v>
      </c>
      <c r="AF176" s="49">
        <v>0</v>
      </c>
      <c r="AG176" s="342"/>
      <c r="AH176" s="49">
        <v>144.54999999999995</v>
      </c>
      <c r="AI176" s="49">
        <v>0</v>
      </c>
      <c r="AJ176" s="49">
        <v>0</v>
      </c>
      <c r="AK176" s="49">
        <v>0</v>
      </c>
      <c r="AL176" s="342"/>
      <c r="AM176" s="49">
        <v>105.8125</v>
      </c>
      <c r="AN176" s="49">
        <v>0</v>
      </c>
      <c r="AO176" s="49">
        <v>0</v>
      </c>
      <c r="AP176" s="49">
        <v>0</v>
      </c>
      <c r="AQ176" s="342"/>
      <c r="AR176" s="49">
        <v>87.125000000000341</v>
      </c>
      <c r="AS176" s="49">
        <v>0</v>
      </c>
      <c r="AT176" s="49">
        <v>0</v>
      </c>
      <c r="AU176" s="49">
        <v>0</v>
      </c>
      <c r="AV176" s="342"/>
      <c r="AW176" s="49">
        <v>60.025000000000546</v>
      </c>
      <c r="AX176" s="49">
        <v>0</v>
      </c>
      <c r="AY176" s="49">
        <v>0</v>
      </c>
      <c r="AZ176" s="49">
        <v>0</v>
      </c>
      <c r="BA176" s="342"/>
      <c r="BB176" s="49">
        <v>55.500000000000455</v>
      </c>
      <c r="BC176" s="49">
        <v>0</v>
      </c>
      <c r="BD176" s="49">
        <v>0</v>
      </c>
      <c r="BE176" s="49">
        <v>0</v>
      </c>
      <c r="BF176" s="342"/>
      <c r="BG176" s="49">
        <v>64.500000000000455</v>
      </c>
      <c r="BH176" s="49">
        <v>0</v>
      </c>
      <c r="BI176" s="49">
        <v>0</v>
      </c>
      <c r="BJ176" s="49">
        <v>0</v>
      </c>
      <c r="BK176" s="342"/>
      <c r="BL176" s="49">
        <v>59.50000000000049</v>
      </c>
      <c r="BM176" s="49">
        <v>0</v>
      </c>
      <c r="BN176" s="49">
        <v>0</v>
      </c>
      <c r="BO176" s="49">
        <v>0</v>
      </c>
      <c r="BP176" s="342"/>
      <c r="BQ176" s="49">
        <v>71.950000000000273</v>
      </c>
      <c r="BR176" s="49">
        <v>0</v>
      </c>
      <c r="BS176" s="49">
        <v>0</v>
      </c>
      <c r="BT176" s="49">
        <v>0</v>
      </c>
      <c r="BU176" s="306"/>
      <c r="BV176" s="49">
        <v>136.51249999999982</v>
      </c>
      <c r="BW176" s="49">
        <v>0</v>
      </c>
      <c r="BX176" s="49">
        <v>0</v>
      </c>
      <c r="BY176" s="49">
        <v>0</v>
      </c>
      <c r="BZ176" s="342"/>
      <c r="CA176" s="49">
        <v>52.575000000000045</v>
      </c>
      <c r="CB176" s="49">
        <v>0</v>
      </c>
      <c r="CC176" s="49">
        <v>0</v>
      </c>
      <c r="CD176" s="49">
        <v>0</v>
      </c>
      <c r="CE176" s="306"/>
      <c r="CF176" s="315">
        <v>35.450000000000045</v>
      </c>
      <c r="CG176" s="315">
        <v>0</v>
      </c>
      <c r="CH176" s="315">
        <v>0</v>
      </c>
      <c r="CI176" s="315">
        <v>0</v>
      </c>
      <c r="CJ176" s="306"/>
      <c r="CK176" s="49">
        <v>62.150000000000091</v>
      </c>
      <c r="CL176" s="49">
        <v>0</v>
      </c>
      <c r="CM176" s="49">
        <v>0</v>
      </c>
      <c r="CN176" s="49">
        <v>0</v>
      </c>
      <c r="CO176" s="342"/>
      <c r="CP176" s="49">
        <v>55.700000000000273</v>
      </c>
      <c r="CQ176" s="49">
        <v>0</v>
      </c>
      <c r="CR176" s="49">
        <v>0</v>
      </c>
      <c r="CS176" s="49">
        <v>0</v>
      </c>
      <c r="CT176" s="306"/>
      <c r="CU176" s="49">
        <v>116.77500000000032</v>
      </c>
      <c r="CV176" s="49">
        <v>0</v>
      </c>
      <c r="CW176" s="49">
        <v>0</v>
      </c>
      <c r="CX176" s="49">
        <v>0</v>
      </c>
      <c r="CY176" s="342"/>
      <c r="CZ176" s="49">
        <v>61.175000000000409</v>
      </c>
      <c r="DA176" s="49">
        <v>0</v>
      </c>
      <c r="DB176" s="49">
        <v>0</v>
      </c>
      <c r="DC176" s="49">
        <v>0</v>
      </c>
      <c r="DD176" s="306"/>
      <c r="DE176" s="49">
        <v>602.8000000000003</v>
      </c>
      <c r="DF176" s="49">
        <v>0</v>
      </c>
      <c r="DG176" s="49">
        <v>0</v>
      </c>
      <c r="DH176" s="49">
        <v>0</v>
      </c>
      <c r="DI176" s="306"/>
      <c r="DJ176" s="298">
        <v>146.46249999999964</v>
      </c>
      <c r="DK176" s="298">
        <v>0</v>
      </c>
      <c r="DL176" s="298">
        <v>0</v>
      </c>
      <c r="DM176" s="49">
        <v>0</v>
      </c>
      <c r="DN176" s="306"/>
      <c r="DO176" s="49">
        <v>56.874999999998636</v>
      </c>
      <c r="DP176" s="49">
        <v>0</v>
      </c>
      <c r="DQ176" s="49">
        <v>0</v>
      </c>
      <c r="DR176" s="49">
        <v>0</v>
      </c>
      <c r="DS176" s="306"/>
      <c r="DT176" s="49">
        <v>0</v>
      </c>
      <c r="DU176" s="49">
        <v>0</v>
      </c>
      <c r="DV176" s="49">
        <v>0</v>
      </c>
      <c r="DW176" s="49">
        <v>0</v>
      </c>
      <c r="DX176" s="306"/>
      <c r="DY176" s="49">
        <v>718.06249999999454</v>
      </c>
      <c r="DZ176" s="49">
        <v>0</v>
      </c>
      <c r="EA176" s="49">
        <v>0</v>
      </c>
      <c r="EB176" s="49">
        <v>0</v>
      </c>
      <c r="EC176" s="306"/>
      <c r="ED176" s="49">
        <v>47.574999999999363</v>
      </c>
      <c r="EE176" s="49">
        <v>0</v>
      </c>
      <c r="EF176" s="49">
        <v>0</v>
      </c>
      <c r="EG176" s="49">
        <v>0</v>
      </c>
      <c r="EH176" s="306"/>
      <c r="EI176" s="49">
        <v>24.174999999999272</v>
      </c>
      <c r="EJ176" s="49">
        <v>0</v>
      </c>
      <c r="EK176" s="49">
        <v>0</v>
      </c>
      <c r="EL176" s="49">
        <v>0</v>
      </c>
      <c r="EM176" s="306"/>
      <c r="EN176" s="49">
        <v>0</v>
      </c>
      <c r="EO176" s="49">
        <v>0</v>
      </c>
      <c r="EP176" s="49">
        <v>0</v>
      </c>
      <c r="EQ176" s="49">
        <v>0</v>
      </c>
      <c r="ER176" s="306"/>
      <c r="ES176" s="49">
        <v>84.424999999998363</v>
      </c>
      <c r="ET176" s="49">
        <v>0</v>
      </c>
      <c r="EU176" s="49">
        <v>0</v>
      </c>
      <c r="EV176" s="49">
        <v>0</v>
      </c>
      <c r="EW176" s="306"/>
      <c r="EX176">
        <v>409.76250000000005</v>
      </c>
      <c r="EY176">
        <v>0</v>
      </c>
      <c r="EZ176">
        <v>0</v>
      </c>
      <c r="FA176" s="49">
        <v>0</v>
      </c>
      <c r="FB176" s="306"/>
      <c r="FC176" s="49">
        <v>51.974999999998545</v>
      </c>
      <c r="FD176" s="49">
        <v>0</v>
      </c>
      <c r="FE176" s="49">
        <v>0</v>
      </c>
      <c r="FF176" s="49">
        <v>0</v>
      </c>
      <c r="FG176" s="306"/>
      <c r="FH176" s="315">
        <v>33.249999999999091</v>
      </c>
      <c r="FI176" s="315">
        <v>0</v>
      </c>
      <c r="FJ176" s="315">
        <v>0</v>
      </c>
      <c r="FK176" s="49">
        <v>0</v>
      </c>
      <c r="FL176" s="306"/>
      <c r="FM176" s="315">
        <v>79.375</v>
      </c>
      <c r="FN176" s="315">
        <v>0</v>
      </c>
      <c r="FO176" s="315">
        <v>0</v>
      </c>
      <c r="FP176" s="49">
        <v>0</v>
      </c>
      <c r="FQ176" s="306"/>
      <c r="FR176" s="49">
        <v>98.250000000000909</v>
      </c>
      <c r="FS176" s="49">
        <v>0</v>
      </c>
      <c r="FT176" s="49">
        <v>0</v>
      </c>
      <c r="FU176" s="49">
        <v>0</v>
      </c>
      <c r="FV176" s="306"/>
      <c r="FW176" s="49">
        <v>0</v>
      </c>
      <c r="FX176" s="49">
        <v>0</v>
      </c>
      <c r="FY176" s="49">
        <v>0</v>
      </c>
      <c r="FZ176" s="49">
        <v>0</v>
      </c>
      <c r="GA176" s="306"/>
      <c r="GB176" s="49">
        <v>89.600000000003092</v>
      </c>
      <c r="GC176" s="49">
        <v>0</v>
      </c>
      <c r="GD176" s="49">
        <v>0</v>
      </c>
      <c r="GE176" s="49">
        <v>0</v>
      </c>
      <c r="GF176" s="306"/>
      <c r="GG176" s="315">
        <v>54.499999999997272</v>
      </c>
      <c r="GH176" s="315">
        <v>0</v>
      </c>
      <c r="GI176" s="315">
        <v>0</v>
      </c>
      <c r="GJ176" s="49">
        <v>0</v>
      </c>
      <c r="GK176" s="306"/>
      <c r="GL176" s="49">
        <v>0</v>
      </c>
      <c r="GM176" s="49">
        <v>0</v>
      </c>
      <c r="GN176" s="49">
        <v>0</v>
      </c>
      <c r="GO176" s="49">
        <v>0</v>
      </c>
      <c r="GP176" s="306"/>
    </row>
    <row r="177" spans="1:198" ht="18">
      <c r="A177" s="81" t="s">
        <v>1576</v>
      </c>
      <c r="B177" s="45">
        <f t="shared" si="6"/>
        <v>25599.299999999985</v>
      </c>
      <c r="C177" s="41"/>
      <c r="D177" s="49">
        <v>75.649999999999991</v>
      </c>
      <c r="E177" s="49">
        <v>74.25</v>
      </c>
      <c r="F177" s="49">
        <v>0</v>
      </c>
      <c r="G177" s="49">
        <v>0</v>
      </c>
      <c r="H177" s="342"/>
      <c r="I177" s="49">
        <v>26.000000000000028</v>
      </c>
      <c r="J177" s="49">
        <v>2.2000000000000028</v>
      </c>
      <c r="K177" s="49">
        <v>0</v>
      </c>
      <c r="L177" s="49">
        <v>0</v>
      </c>
      <c r="M177" s="342"/>
      <c r="N177" s="49">
        <v>53.10000000000008</v>
      </c>
      <c r="O177" s="49">
        <v>211.3</v>
      </c>
      <c r="P177" s="49">
        <v>0</v>
      </c>
      <c r="Q177" s="49">
        <v>0</v>
      </c>
      <c r="R177" s="342"/>
      <c r="S177" s="298">
        <v>62.875000000000057</v>
      </c>
      <c r="T177" s="298">
        <v>102.85000000000014</v>
      </c>
      <c r="U177" s="298">
        <v>199.35000000000002</v>
      </c>
      <c r="V177" s="298">
        <v>0</v>
      </c>
      <c r="W177" s="342"/>
      <c r="X177" s="49">
        <v>32.5</v>
      </c>
      <c r="Y177" s="49">
        <v>119.89999999999986</v>
      </c>
      <c r="Z177" s="49">
        <v>238.125</v>
      </c>
      <c r="AA177" s="49">
        <v>0</v>
      </c>
      <c r="AB177" s="342"/>
      <c r="AC177" s="49">
        <v>146.00000000000011</v>
      </c>
      <c r="AD177" s="49">
        <v>270.64999999999952</v>
      </c>
      <c r="AE177" s="49">
        <v>533.77500000000009</v>
      </c>
      <c r="AF177" s="49">
        <v>0</v>
      </c>
      <c r="AG177" s="342"/>
      <c r="AH177" s="49">
        <v>116.47500000000002</v>
      </c>
      <c r="AI177" s="49">
        <v>228.69999999999959</v>
      </c>
      <c r="AJ177" s="49">
        <v>383.24999999999994</v>
      </c>
      <c r="AK177" s="49">
        <v>0</v>
      </c>
      <c r="AL177" s="342"/>
      <c r="AM177" s="49">
        <v>67.824999999999932</v>
      </c>
      <c r="AN177" s="49">
        <v>107.84999999999945</v>
      </c>
      <c r="AO177" s="49">
        <v>295.125</v>
      </c>
      <c r="AP177" s="49">
        <v>0</v>
      </c>
      <c r="AQ177" s="342"/>
      <c r="AR177" s="49">
        <v>22.324999999999932</v>
      </c>
      <c r="AS177" s="49">
        <v>35.049999999999997</v>
      </c>
      <c r="AT177" s="49">
        <v>261</v>
      </c>
      <c r="AU177" s="49">
        <v>0</v>
      </c>
      <c r="AV177" s="342"/>
      <c r="AW177" s="49">
        <v>85.449999999999818</v>
      </c>
      <c r="AX177" s="49">
        <v>172.30000000000018</v>
      </c>
      <c r="AY177" s="49">
        <v>227.02500000000003</v>
      </c>
      <c r="AZ177" s="49">
        <v>0</v>
      </c>
      <c r="BA177" s="342"/>
      <c r="BB177" s="49">
        <v>45.374999999999886</v>
      </c>
      <c r="BC177" s="49">
        <v>171.09999999999997</v>
      </c>
      <c r="BD177" s="49">
        <v>149.69999999999999</v>
      </c>
      <c r="BE177" s="49">
        <v>0</v>
      </c>
      <c r="BF177" s="342"/>
      <c r="BG177" s="49">
        <v>9.7499999999998863</v>
      </c>
      <c r="BH177" s="49">
        <v>175.65</v>
      </c>
      <c r="BI177" s="49">
        <v>351.45000000000005</v>
      </c>
      <c r="BJ177" s="49">
        <v>0</v>
      </c>
      <c r="BK177" s="342"/>
      <c r="BL177" s="49">
        <v>101.77499999999998</v>
      </c>
      <c r="BM177" s="49">
        <v>86.65</v>
      </c>
      <c r="BN177" s="49">
        <v>227.10000000000002</v>
      </c>
      <c r="BO177" s="49">
        <v>0</v>
      </c>
      <c r="BP177" s="342"/>
      <c r="BQ177" s="49">
        <v>129.34999999999968</v>
      </c>
      <c r="BR177" s="49">
        <v>140.94999999999982</v>
      </c>
      <c r="BS177" s="49">
        <v>50.324999999999996</v>
      </c>
      <c r="BT177" s="49">
        <v>0</v>
      </c>
      <c r="BU177" s="306"/>
      <c r="BV177" s="49">
        <v>174.24999999999977</v>
      </c>
      <c r="BW177" s="49">
        <v>298.55000000000018</v>
      </c>
      <c r="BX177" s="49">
        <v>258.22500000000002</v>
      </c>
      <c r="BY177" s="49">
        <v>0</v>
      </c>
      <c r="BZ177" s="342"/>
      <c r="CA177" s="49">
        <v>94.775000000000091</v>
      </c>
      <c r="CB177" s="49">
        <v>88.75</v>
      </c>
      <c r="CC177" s="49">
        <v>170.55</v>
      </c>
      <c r="CD177" s="49">
        <v>0</v>
      </c>
      <c r="CE177" s="306"/>
      <c r="CF177" s="315">
        <v>67.425000000000182</v>
      </c>
      <c r="CG177" s="315">
        <v>176.25000000000045</v>
      </c>
      <c r="CH177" s="315">
        <v>309.75</v>
      </c>
      <c r="CI177" s="315">
        <v>0</v>
      </c>
      <c r="CJ177" s="306"/>
      <c r="CK177" s="49">
        <v>84.125</v>
      </c>
      <c r="CL177" s="49">
        <v>187.95</v>
      </c>
      <c r="CM177" s="49">
        <v>189.75</v>
      </c>
      <c r="CN177" s="49">
        <v>0</v>
      </c>
      <c r="CO177" s="342"/>
      <c r="CP177" s="49">
        <v>129.24999999999955</v>
      </c>
      <c r="CQ177" s="49">
        <v>87.850000000000819</v>
      </c>
      <c r="CR177" s="49">
        <v>244.42499999999998</v>
      </c>
      <c r="CS177" s="49">
        <v>0</v>
      </c>
      <c r="CT177" s="306"/>
      <c r="CU177" s="49">
        <v>22.949999999999818</v>
      </c>
      <c r="CV177" s="49">
        <v>76.750000000000909</v>
      </c>
      <c r="CW177" s="49">
        <v>51.674999999999997</v>
      </c>
      <c r="CX177" s="49">
        <v>0</v>
      </c>
      <c r="CY177" s="342"/>
      <c r="CZ177" s="49">
        <v>71.499999999999773</v>
      </c>
      <c r="DA177" s="49">
        <v>26.699999999999996</v>
      </c>
      <c r="DB177" s="49">
        <v>82.875</v>
      </c>
      <c r="DC177" s="49">
        <v>0</v>
      </c>
      <c r="DD177" s="306"/>
      <c r="DE177" s="49">
        <v>431.09999999999991</v>
      </c>
      <c r="DF177" s="49">
        <v>897.35000000000173</v>
      </c>
      <c r="DG177" s="49">
        <v>1636.1999999999998</v>
      </c>
      <c r="DH177" s="49">
        <v>0</v>
      </c>
      <c r="DI177" s="306"/>
      <c r="DJ177" s="298">
        <v>62.399999999999181</v>
      </c>
      <c r="DK177" s="298">
        <v>144.050000000002</v>
      </c>
      <c r="DL177" s="298">
        <v>711</v>
      </c>
      <c r="DM177" s="49">
        <v>0</v>
      </c>
      <c r="DN177" s="306"/>
      <c r="DO177" s="49">
        <v>144.82500000000027</v>
      </c>
      <c r="DP177" s="49">
        <v>114.75000000000182</v>
      </c>
      <c r="DQ177" s="49">
        <v>258.67499999999995</v>
      </c>
      <c r="DR177" s="49">
        <v>0</v>
      </c>
      <c r="DS177" s="306"/>
      <c r="DT177" s="49">
        <v>0</v>
      </c>
      <c r="DU177" s="49">
        <v>0</v>
      </c>
      <c r="DV177" s="49">
        <v>0</v>
      </c>
      <c r="DW177" s="49">
        <v>0</v>
      </c>
      <c r="DX177" s="306"/>
      <c r="DY177" s="49">
        <v>359.97499999999673</v>
      </c>
      <c r="DZ177" s="49">
        <v>1197.3999999999996</v>
      </c>
      <c r="EA177" s="49">
        <v>2721.9750000000004</v>
      </c>
      <c r="EB177" s="49">
        <v>0</v>
      </c>
      <c r="EC177" s="306"/>
      <c r="ED177" s="49">
        <v>52.449999999999818</v>
      </c>
      <c r="EE177" s="49">
        <v>139.34999999999945</v>
      </c>
      <c r="EF177" s="49">
        <v>99.074999999999989</v>
      </c>
      <c r="EG177" s="49">
        <v>0</v>
      </c>
      <c r="EH177" s="306"/>
      <c r="EI177" s="49">
        <v>122.97499999999945</v>
      </c>
      <c r="EJ177" s="49">
        <v>131.09999999999854</v>
      </c>
      <c r="EK177" s="49">
        <v>334.79999999999995</v>
      </c>
      <c r="EL177" s="49">
        <v>0</v>
      </c>
      <c r="EM177" s="306"/>
      <c r="EN177" s="49">
        <v>0</v>
      </c>
      <c r="EO177" s="49">
        <v>3.8499999999976353</v>
      </c>
      <c r="EP177" s="49">
        <v>300.375</v>
      </c>
      <c r="EQ177" s="49">
        <v>0</v>
      </c>
      <c r="ER177" s="306"/>
      <c r="ES177" s="49">
        <v>57.374999999999091</v>
      </c>
      <c r="ET177" s="49">
        <v>144.74999999999909</v>
      </c>
      <c r="EU177" s="49">
        <v>427.34999999999997</v>
      </c>
      <c r="EV177" s="49">
        <v>0</v>
      </c>
      <c r="EW177" s="306"/>
      <c r="EX177">
        <v>640.5</v>
      </c>
      <c r="EY177">
        <v>493.75000000000182</v>
      </c>
      <c r="EZ177">
        <v>901.27499999999964</v>
      </c>
      <c r="FA177" s="49">
        <v>0</v>
      </c>
      <c r="FB177" s="306"/>
      <c r="FC177" s="49">
        <v>14.549999999999727</v>
      </c>
      <c r="FD177" s="49">
        <v>177.99999999999818</v>
      </c>
      <c r="FE177" s="49">
        <v>108.375</v>
      </c>
      <c r="FF177" s="49">
        <v>0</v>
      </c>
      <c r="FG177" s="306"/>
      <c r="FH177" s="315">
        <v>34.5</v>
      </c>
      <c r="FI177" s="315">
        <v>108.09999999999998</v>
      </c>
      <c r="FJ177" s="315">
        <v>273.375</v>
      </c>
      <c r="FK177" s="49">
        <v>0</v>
      </c>
      <c r="FL177" s="306"/>
      <c r="FM177" s="315">
        <v>7.4749999999999091</v>
      </c>
      <c r="FN177" s="315">
        <v>110.09999999999854</v>
      </c>
      <c r="FO177" s="315">
        <v>386.02500000000003</v>
      </c>
      <c r="FP177" s="49">
        <v>0</v>
      </c>
      <c r="FQ177" s="306"/>
      <c r="FR177" s="49">
        <v>28.200000000000273</v>
      </c>
      <c r="FS177" s="49">
        <v>95.25</v>
      </c>
      <c r="FT177" s="49">
        <v>318.75</v>
      </c>
      <c r="FU177" s="49">
        <v>0</v>
      </c>
      <c r="FV177" s="306"/>
      <c r="FW177" s="49">
        <v>0</v>
      </c>
      <c r="FX177" s="49">
        <v>181.85000000000218</v>
      </c>
      <c r="FY177" s="49">
        <v>2.6999999999999997</v>
      </c>
      <c r="FZ177" s="49">
        <v>0</v>
      </c>
      <c r="GA177" s="306"/>
      <c r="GB177" s="49">
        <v>260.59999999999991</v>
      </c>
      <c r="GC177" s="49">
        <v>375.34999999999275</v>
      </c>
      <c r="GD177" s="49">
        <v>669.375</v>
      </c>
      <c r="GE177" s="49">
        <v>0</v>
      </c>
      <c r="GF177" s="306"/>
      <c r="GG177" s="315">
        <v>62.375</v>
      </c>
      <c r="GH177" s="315">
        <v>151.5</v>
      </c>
      <c r="GI177" s="315">
        <v>171.75</v>
      </c>
      <c r="GJ177" s="49">
        <v>0</v>
      </c>
      <c r="GK177" s="306"/>
      <c r="GL177" s="49">
        <v>0</v>
      </c>
      <c r="GM177" s="49">
        <v>0</v>
      </c>
      <c r="GN177" s="49">
        <v>848.02500000000009</v>
      </c>
      <c r="GO177" s="49">
        <v>0</v>
      </c>
      <c r="GP177" s="306"/>
    </row>
    <row r="178" spans="1:198" ht="18">
      <c r="A178" s="39" t="s">
        <v>2532</v>
      </c>
      <c r="B178" s="45">
        <f t="shared" si="6"/>
        <v>15253.212500000001</v>
      </c>
      <c r="C178" s="41"/>
      <c r="D178" s="49">
        <v>0</v>
      </c>
      <c r="E178" s="49">
        <v>66.2</v>
      </c>
      <c r="F178" s="49">
        <v>0</v>
      </c>
      <c r="G178" s="49">
        <v>0</v>
      </c>
      <c r="H178" s="342"/>
      <c r="I178" s="49">
        <v>0</v>
      </c>
      <c r="J178" s="49">
        <v>18</v>
      </c>
      <c r="K178" s="49">
        <v>0</v>
      </c>
      <c r="L178" s="49">
        <v>0</v>
      </c>
      <c r="M178" s="342"/>
      <c r="N178" s="49">
        <v>0</v>
      </c>
      <c r="O178" s="49">
        <v>169.65000000000003</v>
      </c>
      <c r="P178" s="49">
        <v>0</v>
      </c>
      <c r="Q178" s="49">
        <v>0</v>
      </c>
      <c r="R178" s="342"/>
      <c r="S178" s="298">
        <v>0</v>
      </c>
      <c r="T178" s="298">
        <v>0</v>
      </c>
      <c r="U178" s="298">
        <v>314.92499999999995</v>
      </c>
      <c r="V178" s="298">
        <v>0</v>
      </c>
      <c r="W178" s="342"/>
      <c r="X178" s="49">
        <v>0</v>
      </c>
      <c r="Y178" s="49">
        <v>0</v>
      </c>
      <c r="Z178" s="49">
        <v>336.6</v>
      </c>
      <c r="AA178" s="49">
        <v>0</v>
      </c>
      <c r="AB178" s="342"/>
      <c r="AC178" s="49">
        <v>0</v>
      </c>
      <c r="AD178" s="49">
        <v>0</v>
      </c>
      <c r="AE178" s="49">
        <v>259.95</v>
      </c>
      <c r="AF178" s="49">
        <v>0</v>
      </c>
      <c r="AG178" s="342"/>
      <c r="AH178" s="49">
        <v>0</v>
      </c>
      <c r="AI178" s="49">
        <v>0</v>
      </c>
      <c r="AJ178" s="49">
        <v>391.5750000000001</v>
      </c>
      <c r="AK178" s="49">
        <v>0</v>
      </c>
      <c r="AL178" s="342"/>
      <c r="AM178" s="49">
        <v>0</v>
      </c>
      <c r="AN178" s="49">
        <v>0</v>
      </c>
      <c r="AO178" s="49">
        <v>316.23749999999995</v>
      </c>
      <c r="AP178" s="49">
        <v>0</v>
      </c>
      <c r="AQ178" s="342"/>
      <c r="AR178" s="49">
        <v>0</v>
      </c>
      <c r="AS178" s="49">
        <v>0</v>
      </c>
      <c r="AT178" s="49">
        <v>87.750000000000014</v>
      </c>
      <c r="AU178" s="49">
        <v>0</v>
      </c>
      <c r="AV178" s="342"/>
      <c r="AW178" s="49">
        <v>0</v>
      </c>
      <c r="AX178" s="49">
        <v>0</v>
      </c>
      <c r="AY178" s="49">
        <v>402.03749999999997</v>
      </c>
      <c r="AZ178" s="49">
        <v>0</v>
      </c>
      <c r="BA178" s="342"/>
      <c r="BB178" s="49">
        <v>0</v>
      </c>
      <c r="BC178" s="49">
        <v>0</v>
      </c>
      <c r="BD178" s="49">
        <v>212.625</v>
      </c>
      <c r="BE178" s="49">
        <v>0</v>
      </c>
      <c r="BF178" s="342"/>
      <c r="BG178" s="49">
        <v>0</v>
      </c>
      <c r="BH178" s="49">
        <v>0</v>
      </c>
      <c r="BI178" s="49">
        <v>211.72500000000002</v>
      </c>
      <c r="BJ178" s="49">
        <v>0</v>
      </c>
      <c r="BK178" s="342"/>
      <c r="BL178" s="49">
        <v>0</v>
      </c>
      <c r="BM178" s="49">
        <v>0</v>
      </c>
      <c r="BN178" s="49">
        <v>67.5</v>
      </c>
      <c r="BO178" s="49">
        <v>0</v>
      </c>
      <c r="BP178" s="342"/>
      <c r="BQ178" s="49">
        <v>0</v>
      </c>
      <c r="BR178" s="49">
        <v>0</v>
      </c>
      <c r="BS178" s="49">
        <v>295.20000000000005</v>
      </c>
      <c r="BT178" s="49">
        <v>0</v>
      </c>
      <c r="BU178" s="306"/>
      <c r="BV178" s="49">
        <v>0</v>
      </c>
      <c r="BW178" s="49">
        <v>0</v>
      </c>
      <c r="BX178" s="49">
        <v>179.77499999999998</v>
      </c>
      <c r="BY178" s="49">
        <v>0</v>
      </c>
      <c r="BZ178" s="342"/>
      <c r="CA178" s="49">
        <v>0</v>
      </c>
      <c r="CB178" s="49">
        <v>0</v>
      </c>
      <c r="CC178" s="49">
        <v>198.375</v>
      </c>
      <c r="CD178" s="49">
        <v>0</v>
      </c>
      <c r="CE178" s="306"/>
      <c r="CF178" s="315">
        <v>0</v>
      </c>
      <c r="CG178" s="315">
        <v>0</v>
      </c>
      <c r="CH178" s="315">
        <v>256.95000000000005</v>
      </c>
      <c r="CI178" s="315">
        <v>0</v>
      </c>
      <c r="CJ178" s="306"/>
      <c r="CK178" s="49">
        <v>0</v>
      </c>
      <c r="CL178" s="49">
        <v>0</v>
      </c>
      <c r="CM178" s="49">
        <v>154.125</v>
      </c>
      <c r="CN178" s="49">
        <v>0</v>
      </c>
      <c r="CO178" s="342"/>
      <c r="CP178" s="49">
        <v>0</v>
      </c>
      <c r="CQ178" s="49">
        <v>0</v>
      </c>
      <c r="CR178" s="49">
        <v>350.85</v>
      </c>
      <c r="CS178" s="49">
        <v>0</v>
      </c>
      <c r="CT178" s="306"/>
      <c r="CU178" s="49">
        <v>0</v>
      </c>
      <c r="CV178" s="49">
        <v>0</v>
      </c>
      <c r="CW178" s="49">
        <v>276.67499999999995</v>
      </c>
      <c r="CX178" s="49">
        <v>0</v>
      </c>
      <c r="CY178" s="342"/>
      <c r="CZ178" s="49">
        <v>0</v>
      </c>
      <c r="DA178" s="49">
        <v>0</v>
      </c>
      <c r="DB178" s="49">
        <v>0</v>
      </c>
      <c r="DC178" s="49">
        <v>0</v>
      </c>
      <c r="DD178" s="306"/>
      <c r="DE178" s="49">
        <v>0</v>
      </c>
      <c r="DF178" s="49">
        <v>0</v>
      </c>
      <c r="DG178" s="49">
        <v>1615.3500000000001</v>
      </c>
      <c r="DH178" s="49">
        <v>0</v>
      </c>
      <c r="DI178" s="306"/>
      <c r="DJ178" s="298">
        <v>0</v>
      </c>
      <c r="DK178" s="298">
        <v>0</v>
      </c>
      <c r="DL178" s="298">
        <v>300.07500000000005</v>
      </c>
      <c r="DM178" s="49">
        <v>0</v>
      </c>
      <c r="DN178" s="306"/>
      <c r="DO178" s="49">
        <v>0</v>
      </c>
      <c r="DP178" s="49">
        <v>0</v>
      </c>
      <c r="DQ178" s="49">
        <v>197.02499999999998</v>
      </c>
      <c r="DR178" s="49">
        <v>0</v>
      </c>
      <c r="DS178" s="306"/>
      <c r="DT178" s="49">
        <v>0</v>
      </c>
      <c r="DU178" s="49">
        <v>0</v>
      </c>
      <c r="DV178" s="49">
        <v>0</v>
      </c>
      <c r="DW178" s="49">
        <v>0</v>
      </c>
      <c r="DX178" s="306"/>
      <c r="DY178" s="49">
        <v>0</v>
      </c>
      <c r="DZ178" s="49">
        <v>0</v>
      </c>
      <c r="EA178" s="49">
        <v>3058.1625000000004</v>
      </c>
      <c r="EB178" s="49">
        <v>0</v>
      </c>
      <c r="EC178" s="306"/>
      <c r="ED178" s="49">
        <v>0</v>
      </c>
      <c r="EE178" s="49">
        <v>0</v>
      </c>
      <c r="EF178" s="49">
        <v>112.5</v>
      </c>
      <c r="EG178" s="49">
        <v>0</v>
      </c>
      <c r="EH178" s="306"/>
      <c r="EI178" s="49">
        <v>0</v>
      </c>
      <c r="EJ178" s="49">
        <v>0</v>
      </c>
      <c r="EK178" s="49">
        <v>212.39999999999995</v>
      </c>
      <c r="EL178" s="49">
        <v>0</v>
      </c>
      <c r="EM178" s="306"/>
      <c r="EN178" s="49">
        <v>0</v>
      </c>
      <c r="EO178" s="49">
        <v>0</v>
      </c>
      <c r="EP178" s="49">
        <v>260.85000000000002</v>
      </c>
      <c r="EQ178" s="49">
        <v>0</v>
      </c>
      <c r="ER178" s="306"/>
      <c r="ES178" s="49">
        <v>0</v>
      </c>
      <c r="ET178" s="49">
        <v>0</v>
      </c>
      <c r="EU178" s="49">
        <v>46.5</v>
      </c>
      <c r="EV178" s="49">
        <v>0</v>
      </c>
      <c r="EW178" s="306"/>
      <c r="EX178">
        <v>0</v>
      </c>
      <c r="EY178">
        <v>0</v>
      </c>
      <c r="EZ178">
        <v>1867.4250000000002</v>
      </c>
      <c r="FA178" s="49">
        <v>0</v>
      </c>
      <c r="FB178" s="306"/>
      <c r="FC178" s="49">
        <v>0</v>
      </c>
      <c r="FD178" s="49">
        <v>0</v>
      </c>
      <c r="FE178" s="49">
        <v>90.449999999999989</v>
      </c>
      <c r="FF178" s="49">
        <v>0</v>
      </c>
      <c r="FG178" s="306"/>
      <c r="FH178" s="315">
        <v>0</v>
      </c>
      <c r="FI178" s="315">
        <v>0</v>
      </c>
      <c r="FJ178" s="315">
        <v>234.14999999999998</v>
      </c>
      <c r="FK178" s="49">
        <v>0</v>
      </c>
      <c r="FL178" s="306"/>
      <c r="FM178" s="315">
        <v>0</v>
      </c>
      <c r="FN178" s="315">
        <v>0</v>
      </c>
      <c r="FO178" s="315">
        <v>304.57500000000005</v>
      </c>
      <c r="FP178" s="49">
        <v>0</v>
      </c>
      <c r="FQ178" s="306"/>
      <c r="FR178" s="49">
        <v>0</v>
      </c>
      <c r="FS178" s="49">
        <v>0</v>
      </c>
      <c r="FT178" s="49">
        <v>333.67499999999995</v>
      </c>
      <c r="FU178" s="49">
        <v>0</v>
      </c>
      <c r="FV178" s="306"/>
      <c r="FW178" s="49">
        <v>0</v>
      </c>
      <c r="FX178" s="49">
        <v>0</v>
      </c>
      <c r="FY178" s="49">
        <v>0</v>
      </c>
      <c r="FZ178" s="49">
        <v>0</v>
      </c>
      <c r="GA178" s="306"/>
      <c r="GB178" s="49">
        <v>0</v>
      </c>
      <c r="GC178" s="49">
        <v>0</v>
      </c>
      <c r="GD178" s="49">
        <v>1025.0250000000001</v>
      </c>
      <c r="GE178" s="49">
        <v>0</v>
      </c>
      <c r="GF178" s="306"/>
      <c r="GG178" s="315">
        <v>0</v>
      </c>
      <c r="GH178" s="315">
        <v>0</v>
      </c>
      <c r="GI178" s="315">
        <v>159</v>
      </c>
      <c r="GJ178" s="49">
        <v>0</v>
      </c>
      <c r="GK178" s="306"/>
      <c r="GL178" s="49">
        <v>0</v>
      </c>
      <c r="GM178" s="49">
        <v>0</v>
      </c>
      <c r="GN178" s="49">
        <v>869.32499999999993</v>
      </c>
      <c r="GO178" s="49">
        <v>0</v>
      </c>
      <c r="GP178" s="306"/>
    </row>
    <row r="179" spans="1:198" ht="18">
      <c r="A179" s="81" t="s">
        <v>1276</v>
      </c>
      <c r="B179" s="45">
        <f t="shared" si="6"/>
        <v>17539.624999999949</v>
      </c>
      <c r="C179" s="41"/>
      <c r="D179" s="49">
        <v>125.32499999999999</v>
      </c>
      <c r="E179" s="49">
        <v>0</v>
      </c>
      <c r="F179" s="49">
        <v>0</v>
      </c>
      <c r="G179" s="49">
        <v>0</v>
      </c>
      <c r="H179" s="342"/>
      <c r="I179" s="49">
        <v>64.499999999999943</v>
      </c>
      <c r="J179" s="49">
        <v>0</v>
      </c>
      <c r="K179" s="49">
        <v>0</v>
      </c>
      <c r="L179" s="49">
        <v>0</v>
      </c>
      <c r="M179" s="342"/>
      <c r="N179" s="49">
        <v>154.19999999999982</v>
      </c>
      <c r="O179" s="49">
        <v>0</v>
      </c>
      <c r="P179" s="49">
        <v>0</v>
      </c>
      <c r="Q179" s="49">
        <v>0</v>
      </c>
      <c r="R179" s="342"/>
      <c r="S179" s="298">
        <v>71.425000000000182</v>
      </c>
      <c r="T179" s="298">
        <v>87.25</v>
      </c>
      <c r="U179" s="298">
        <v>0</v>
      </c>
      <c r="V179" s="298">
        <v>0</v>
      </c>
      <c r="W179" s="342"/>
      <c r="X179" s="49">
        <v>57.374999999999886</v>
      </c>
      <c r="Y179" s="49">
        <v>44.700000000000045</v>
      </c>
      <c r="Z179" s="49">
        <v>0</v>
      </c>
      <c r="AA179" s="49">
        <v>0</v>
      </c>
      <c r="AB179" s="342"/>
      <c r="AC179" s="49">
        <v>221.89999999999975</v>
      </c>
      <c r="AD179" s="49">
        <v>451.75</v>
      </c>
      <c r="AE179" s="49">
        <v>0</v>
      </c>
      <c r="AF179" s="49">
        <v>0</v>
      </c>
      <c r="AG179" s="342"/>
      <c r="AH179" s="49">
        <v>227.87499999999989</v>
      </c>
      <c r="AI179" s="49">
        <v>372.04999999999995</v>
      </c>
      <c r="AJ179" s="49">
        <v>0</v>
      </c>
      <c r="AK179" s="49">
        <v>0</v>
      </c>
      <c r="AL179" s="342"/>
      <c r="AM179" s="49">
        <v>125.47499999999968</v>
      </c>
      <c r="AN179" s="49">
        <v>273.92499999999927</v>
      </c>
      <c r="AO179" s="49">
        <v>0</v>
      </c>
      <c r="AP179" s="49">
        <v>0</v>
      </c>
      <c r="AQ179" s="342"/>
      <c r="AR179" s="49">
        <v>131.02499999999986</v>
      </c>
      <c r="AS179" s="49">
        <v>218.65</v>
      </c>
      <c r="AT179" s="49">
        <v>0</v>
      </c>
      <c r="AU179" s="49">
        <v>0</v>
      </c>
      <c r="AV179" s="342"/>
      <c r="AW179" s="49">
        <v>134.27499999999964</v>
      </c>
      <c r="AX179" s="49">
        <v>440.79999999999836</v>
      </c>
      <c r="AY179" s="49">
        <v>0</v>
      </c>
      <c r="AZ179" s="49">
        <v>0</v>
      </c>
      <c r="BA179" s="342"/>
      <c r="BB179" s="49">
        <v>76.699999999999591</v>
      </c>
      <c r="BC179" s="49">
        <v>247.125</v>
      </c>
      <c r="BD179" s="49">
        <v>0</v>
      </c>
      <c r="BE179" s="49">
        <v>0</v>
      </c>
      <c r="BF179" s="342"/>
      <c r="BG179" s="49">
        <v>95.349999999999682</v>
      </c>
      <c r="BH179" s="49">
        <v>113.04999999999998</v>
      </c>
      <c r="BI179" s="49">
        <v>0</v>
      </c>
      <c r="BJ179" s="49">
        <v>0</v>
      </c>
      <c r="BK179" s="342"/>
      <c r="BL179" s="49">
        <v>98.5499999999995</v>
      </c>
      <c r="BM179" s="49">
        <v>81.150000000000006</v>
      </c>
      <c r="BN179" s="49">
        <v>0</v>
      </c>
      <c r="BO179" s="49">
        <v>0</v>
      </c>
      <c r="BP179" s="342"/>
      <c r="BQ179" s="49">
        <v>59.799999999999727</v>
      </c>
      <c r="BR179" s="49">
        <v>261.49999999999909</v>
      </c>
      <c r="BS179" s="49">
        <v>0</v>
      </c>
      <c r="BT179" s="49">
        <v>0</v>
      </c>
      <c r="BU179" s="306"/>
      <c r="BV179" s="49">
        <v>136.5499999999995</v>
      </c>
      <c r="BW179" s="49">
        <v>209.64999999999918</v>
      </c>
      <c r="BX179" s="49">
        <v>0</v>
      </c>
      <c r="BY179" s="49">
        <v>0</v>
      </c>
      <c r="BZ179" s="342"/>
      <c r="CA179" s="49">
        <v>60.474999999999</v>
      </c>
      <c r="CB179" s="49">
        <v>218.24999999999955</v>
      </c>
      <c r="CC179" s="49">
        <v>0</v>
      </c>
      <c r="CD179" s="49">
        <v>0</v>
      </c>
      <c r="CE179" s="306"/>
      <c r="CF179" s="315">
        <v>44.524999999999636</v>
      </c>
      <c r="CG179" s="315">
        <v>138</v>
      </c>
      <c r="CH179" s="315">
        <v>0</v>
      </c>
      <c r="CI179" s="315">
        <v>0</v>
      </c>
      <c r="CJ179" s="306"/>
      <c r="CK179" s="49">
        <v>40.574999999999363</v>
      </c>
      <c r="CL179" s="49">
        <v>133.44999999999999</v>
      </c>
      <c r="CM179" s="49">
        <v>0</v>
      </c>
      <c r="CN179" s="49">
        <v>0</v>
      </c>
      <c r="CO179" s="342"/>
      <c r="CP179" s="49">
        <v>107.57499999999982</v>
      </c>
      <c r="CQ179" s="49">
        <v>140.94999999999982</v>
      </c>
      <c r="CR179" s="49">
        <v>0</v>
      </c>
      <c r="CS179" s="49">
        <v>0</v>
      </c>
      <c r="CT179" s="306"/>
      <c r="CU179" s="49">
        <v>98.300000000000182</v>
      </c>
      <c r="CV179" s="49">
        <v>341.69999999999891</v>
      </c>
      <c r="CW179" s="49">
        <v>0</v>
      </c>
      <c r="CX179" s="49">
        <v>0</v>
      </c>
      <c r="CY179" s="342"/>
      <c r="CZ179" s="49">
        <v>59.500000000000455</v>
      </c>
      <c r="DA179" s="49">
        <v>59.7</v>
      </c>
      <c r="DB179" s="49">
        <v>0</v>
      </c>
      <c r="DC179" s="49">
        <v>0</v>
      </c>
      <c r="DD179" s="306"/>
      <c r="DE179" s="49">
        <v>454.19999999999993</v>
      </c>
      <c r="DF179" s="49">
        <v>1185.1999999999998</v>
      </c>
      <c r="DG179" s="49">
        <v>0</v>
      </c>
      <c r="DH179" s="49">
        <v>0</v>
      </c>
      <c r="DI179" s="306"/>
      <c r="DJ179" s="298">
        <v>152.47499999999945</v>
      </c>
      <c r="DK179" s="298">
        <v>391.5</v>
      </c>
      <c r="DL179" s="298">
        <v>0</v>
      </c>
      <c r="DM179" s="49">
        <v>0</v>
      </c>
      <c r="DN179" s="306"/>
      <c r="DO179" s="49">
        <v>78.949999999998909</v>
      </c>
      <c r="DP179" s="49">
        <v>336.80000000000018</v>
      </c>
      <c r="DQ179" s="49">
        <v>0</v>
      </c>
      <c r="DR179" s="49">
        <v>0</v>
      </c>
      <c r="DS179" s="306"/>
      <c r="DT179" s="49">
        <v>0</v>
      </c>
      <c r="DU179" s="49">
        <v>0</v>
      </c>
      <c r="DV179" s="49">
        <v>0</v>
      </c>
      <c r="DW179" s="49">
        <v>0</v>
      </c>
      <c r="DX179" s="306"/>
      <c r="DY179" s="49">
        <v>860.69999999997572</v>
      </c>
      <c r="DZ179" s="49">
        <v>2040.1250000000018</v>
      </c>
      <c r="EA179" s="49">
        <v>0</v>
      </c>
      <c r="EB179" s="49">
        <v>0</v>
      </c>
      <c r="EC179" s="306"/>
      <c r="ED179" s="49">
        <v>97.374999999999091</v>
      </c>
      <c r="EE179" s="49">
        <v>140.85000000000582</v>
      </c>
      <c r="EF179" s="49">
        <v>0</v>
      </c>
      <c r="EG179" s="49">
        <v>0</v>
      </c>
      <c r="EH179" s="306"/>
      <c r="EI179" s="49">
        <v>93.749999999999091</v>
      </c>
      <c r="EJ179" s="49">
        <v>266.45000000000437</v>
      </c>
      <c r="EK179" s="49">
        <v>0</v>
      </c>
      <c r="EL179" s="49">
        <v>0</v>
      </c>
      <c r="EM179" s="306"/>
      <c r="EN179" s="49">
        <v>0</v>
      </c>
      <c r="EO179" s="49">
        <v>240.05000000000291</v>
      </c>
      <c r="EP179" s="49">
        <v>0</v>
      </c>
      <c r="EQ179" s="49">
        <v>0</v>
      </c>
      <c r="ER179" s="306"/>
      <c r="ES179" s="49">
        <v>64.649999999998727</v>
      </c>
      <c r="ET179" s="49">
        <v>41.250000000001819</v>
      </c>
      <c r="EU179" s="49">
        <v>0</v>
      </c>
      <c r="EV179" s="49">
        <v>0</v>
      </c>
      <c r="EW179" s="306"/>
      <c r="EX179">
        <v>1182.75</v>
      </c>
      <c r="EY179">
        <v>1630.2000000000007</v>
      </c>
      <c r="EZ179">
        <v>0</v>
      </c>
      <c r="FA179" s="49">
        <v>0</v>
      </c>
      <c r="FB179" s="306"/>
      <c r="FC179" s="49">
        <v>79.624999999999091</v>
      </c>
      <c r="FD179" s="49">
        <v>52.450000000002547</v>
      </c>
      <c r="FE179" s="49">
        <v>0</v>
      </c>
      <c r="FF179" s="49">
        <v>0</v>
      </c>
      <c r="FG179" s="306"/>
      <c r="FH179" s="315">
        <v>26.999999999999091</v>
      </c>
      <c r="FI179" s="315">
        <v>145.89999999999998</v>
      </c>
      <c r="FJ179" s="315">
        <v>0</v>
      </c>
      <c r="FK179" s="49">
        <v>0</v>
      </c>
      <c r="FL179" s="306"/>
      <c r="FM179" s="315">
        <v>80</v>
      </c>
      <c r="FN179" s="315">
        <v>175.80000000000473</v>
      </c>
      <c r="FO179" s="315">
        <v>0</v>
      </c>
      <c r="FP179" s="49">
        <v>0</v>
      </c>
      <c r="FQ179" s="306"/>
      <c r="FR179" s="49">
        <v>81.599999999998545</v>
      </c>
      <c r="FS179" s="49">
        <v>289.64999999999998</v>
      </c>
      <c r="FT179" s="49">
        <v>0</v>
      </c>
      <c r="FU179" s="49">
        <v>0</v>
      </c>
      <c r="FV179" s="306"/>
      <c r="FW179" s="49">
        <v>0</v>
      </c>
      <c r="FX179" s="49">
        <v>185.75</v>
      </c>
      <c r="FY179" s="49">
        <v>0</v>
      </c>
      <c r="FZ179" s="49">
        <v>0</v>
      </c>
      <c r="GA179" s="306"/>
      <c r="GB179" s="49">
        <v>240.59999999999945</v>
      </c>
      <c r="GC179" s="49">
        <v>598.42499999997767</v>
      </c>
      <c r="GD179" s="49">
        <v>0</v>
      </c>
      <c r="GE179" s="49">
        <v>0</v>
      </c>
      <c r="GF179" s="306"/>
      <c r="GG179" s="315">
        <v>93.374999999997726</v>
      </c>
      <c r="GH179" s="315">
        <v>207.25</v>
      </c>
      <c r="GI179" s="315">
        <v>0</v>
      </c>
      <c r="GJ179" s="49">
        <v>0</v>
      </c>
      <c r="GK179" s="306"/>
      <c r="GL179" s="49">
        <v>0</v>
      </c>
      <c r="GM179" s="49">
        <v>0</v>
      </c>
      <c r="GN179" s="49">
        <v>0</v>
      </c>
      <c r="GO179" s="49">
        <v>0</v>
      </c>
      <c r="GP179" s="306"/>
    </row>
    <row r="180" spans="1:198" ht="18">
      <c r="A180" s="81" t="s">
        <v>1582</v>
      </c>
      <c r="B180" s="45">
        <f t="shared" si="6"/>
        <v>27397.32499999995</v>
      </c>
      <c r="C180" s="41"/>
      <c r="D180" s="49">
        <v>0</v>
      </c>
      <c r="E180" s="49">
        <v>0</v>
      </c>
      <c r="F180" s="49">
        <v>137.69999999999999</v>
      </c>
      <c r="G180" s="49">
        <v>0</v>
      </c>
      <c r="H180" s="342"/>
      <c r="I180" s="49">
        <v>0</v>
      </c>
      <c r="J180" s="49">
        <v>0</v>
      </c>
      <c r="K180" s="49">
        <v>119.69999999999999</v>
      </c>
      <c r="L180" s="49">
        <v>0</v>
      </c>
      <c r="M180" s="342"/>
      <c r="N180" s="49">
        <v>0</v>
      </c>
      <c r="O180" s="49">
        <v>0</v>
      </c>
      <c r="P180" s="49">
        <v>384.52499999999998</v>
      </c>
      <c r="Q180" s="49">
        <v>0</v>
      </c>
      <c r="R180" s="342"/>
      <c r="S180" s="298">
        <v>87.300000000000125</v>
      </c>
      <c r="T180" s="298">
        <v>0</v>
      </c>
      <c r="U180" s="298">
        <v>0</v>
      </c>
      <c r="V180" s="49">
        <v>195.6</v>
      </c>
      <c r="W180" s="342"/>
      <c r="X180" s="49">
        <v>114.92500000000007</v>
      </c>
      <c r="Y180" s="49">
        <v>0</v>
      </c>
      <c r="Z180" s="49">
        <v>0</v>
      </c>
      <c r="AA180" s="49">
        <v>349.8</v>
      </c>
      <c r="AB180" s="342"/>
      <c r="AC180" s="49">
        <v>142.05000000000007</v>
      </c>
      <c r="AD180" s="49">
        <v>0</v>
      </c>
      <c r="AE180" s="49">
        <v>0</v>
      </c>
      <c r="AF180" s="49">
        <v>392</v>
      </c>
      <c r="AG180" s="342"/>
      <c r="AH180" s="49">
        <v>253.37500000000011</v>
      </c>
      <c r="AI180" s="49">
        <v>0</v>
      </c>
      <c r="AJ180" s="49">
        <v>0</v>
      </c>
      <c r="AK180" s="49">
        <v>670.80000000000018</v>
      </c>
      <c r="AL180" s="342"/>
      <c r="AM180" s="49">
        <v>94.475000000000136</v>
      </c>
      <c r="AN180" s="49">
        <v>0</v>
      </c>
      <c r="AO180" s="49">
        <v>0</v>
      </c>
      <c r="AP180" s="49">
        <v>485.2</v>
      </c>
      <c r="AQ180" s="342"/>
      <c r="AR180" s="49">
        <v>109</v>
      </c>
      <c r="AS180" s="49">
        <v>0</v>
      </c>
      <c r="AT180" s="49">
        <v>0</v>
      </c>
      <c r="AU180" s="49">
        <v>117.50000000000001</v>
      </c>
      <c r="AV180" s="342"/>
      <c r="AW180" s="49">
        <v>88.299999999999955</v>
      </c>
      <c r="AX180" s="49">
        <v>0</v>
      </c>
      <c r="AY180" s="49">
        <v>0</v>
      </c>
      <c r="AZ180" s="49">
        <v>429.9</v>
      </c>
      <c r="BA180" s="342"/>
      <c r="BB180" s="49">
        <v>68.899999999999864</v>
      </c>
      <c r="BC180" s="49">
        <v>0</v>
      </c>
      <c r="BD180" s="49">
        <v>0</v>
      </c>
      <c r="BE180" s="49">
        <v>331</v>
      </c>
      <c r="BF180" s="342"/>
      <c r="BG180" s="49">
        <v>84.349999999999682</v>
      </c>
      <c r="BH180" s="49">
        <v>0</v>
      </c>
      <c r="BI180" s="49">
        <v>0</v>
      </c>
      <c r="BJ180" s="49">
        <v>94.600000000000009</v>
      </c>
      <c r="BK180" s="342"/>
      <c r="BL180" s="49">
        <v>75.299999999999955</v>
      </c>
      <c r="BM180" s="49">
        <v>0</v>
      </c>
      <c r="BN180" s="49">
        <v>0</v>
      </c>
      <c r="BO180" s="49">
        <v>341.9</v>
      </c>
      <c r="BP180" s="342"/>
      <c r="BQ180" s="49">
        <v>66.374999999999773</v>
      </c>
      <c r="BR180" s="49">
        <v>0</v>
      </c>
      <c r="BS180" s="49">
        <v>0</v>
      </c>
      <c r="BT180" s="49">
        <v>478.4</v>
      </c>
      <c r="BU180" s="306"/>
      <c r="BV180" s="49">
        <v>141.47499999999968</v>
      </c>
      <c r="BW180" s="49">
        <v>0</v>
      </c>
      <c r="BX180" s="49">
        <v>0</v>
      </c>
      <c r="BY180" s="49">
        <v>33.299999999999997</v>
      </c>
      <c r="BZ180" s="342"/>
      <c r="CA180" s="49">
        <v>55.999999999999773</v>
      </c>
      <c r="CB180" s="49">
        <v>0</v>
      </c>
      <c r="CC180" s="49">
        <v>0</v>
      </c>
      <c r="CD180" s="49">
        <v>453</v>
      </c>
      <c r="CE180" s="306"/>
      <c r="CF180" s="315">
        <v>46.674999999999727</v>
      </c>
      <c r="CG180" s="315">
        <v>0</v>
      </c>
      <c r="CH180" s="315">
        <v>0</v>
      </c>
      <c r="CI180" s="49">
        <v>447.55</v>
      </c>
      <c r="CJ180" s="306"/>
      <c r="CK180" s="49">
        <v>38.199999999999591</v>
      </c>
      <c r="CL180" s="49">
        <v>0</v>
      </c>
      <c r="CM180" s="49">
        <v>0</v>
      </c>
      <c r="CN180" s="49">
        <v>476</v>
      </c>
      <c r="CO180" s="342"/>
      <c r="CP180" s="49">
        <v>100.69999999999936</v>
      </c>
      <c r="CQ180" s="49">
        <v>0</v>
      </c>
      <c r="CR180" s="49">
        <v>0</v>
      </c>
      <c r="CS180" s="49">
        <v>318</v>
      </c>
      <c r="CT180" s="306"/>
      <c r="CU180" s="49">
        <v>86.299999999999272</v>
      </c>
      <c r="CV180" s="49">
        <v>0</v>
      </c>
      <c r="CW180" s="49">
        <v>0</v>
      </c>
      <c r="CX180" s="49">
        <v>488.65000000000003</v>
      </c>
      <c r="CY180" s="342"/>
      <c r="CZ180" s="49">
        <v>44.999999999999091</v>
      </c>
      <c r="DA180" s="49">
        <v>0</v>
      </c>
      <c r="DB180" s="49">
        <v>0</v>
      </c>
      <c r="DC180" s="49">
        <v>0</v>
      </c>
      <c r="DD180" s="306"/>
      <c r="DE180" s="49">
        <v>652.34999999999957</v>
      </c>
      <c r="DF180" s="49">
        <v>0</v>
      </c>
      <c r="DG180" s="49">
        <v>0</v>
      </c>
      <c r="DH180" s="298">
        <v>2953.5</v>
      </c>
      <c r="DI180" s="306"/>
      <c r="DJ180" s="298">
        <v>155.27499999999827</v>
      </c>
      <c r="DK180" s="298">
        <v>0</v>
      </c>
      <c r="DL180" s="298">
        <v>0</v>
      </c>
      <c r="DM180" s="49">
        <v>1085.1999999999998</v>
      </c>
      <c r="DN180" s="306"/>
      <c r="DO180" s="49">
        <v>124.72499999999809</v>
      </c>
      <c r="DP180" s="49">
        <v>0</v>
      </c>
      <c r="DQ180" s="49">
        <v>0</v>
      </c>
      <c r="DR180" s="49">
        <v>420.1</v>
      </c>
      <c r="DS180" s="306"/>
      <c r="DT180" s="49">
        <v>0</v>
      </c>
      <c r="DU180" s="49">
        <v>0</v>
      </c>
      <c r="DV180" s="49">
        <v>0</v>
      </c>
      <c r="DW180" s="49">
        <v>175.6</v>
      </c>
      <c r="DX180" s="306"/>
      <c r="DY180" s="49">
        <v>748.77499999997281</v>
      </c>
      <c r="DZ180" s="49">
        <v>0</v>
      </c>
      <c r="EA180" s="49">
        <v>0</v>
      </c>
      <c r="EB180" s="298">
        <v>4154.05</v>
      </c>
      <c r="EC180" s="306"/>
      <c r="ED180" s="49">
        <v>53.999999999998181</v>
      </c>
      <c r="EE180" s="49">
        <v>0</v>
      </c>
      <c r="EF180" s="49">
        <v>0</v>
      </c>
      <c r="EG180" s="49">
        <v>99</v>
      </c>
      <c r="EH180" s="306"/>
      <c r="EI180" s="49">
        <v>51.124999999999091</v>
      </c>
      <c r="EJ180" s="49">
        <v>0</v>
      </c>
      <c r="EK180" s="49">
        <v>0</v>
      </c>
      <c r="EL180" s="49">
        <v>434.79999999999995</v>
      </c>
      <c r="EM180" s="306"/>
      <c r="EN180" s="49">
        <v>0</v>
      </c>
      <c r="EO180" s="49">
        <v>0</v>
      </c>
      <c r="EP180" s="49">
        <v>0</v>
      </c>
      <c r="EQ180" s="49">
        <v>511.99999999999994</v>
      </c>
      <c r="ER180" s="306"/>
      <c r="ES180" s="49">
        <v>58.925000000000182</v>
      </c>
      <c r="ET180" s="49">
        <v>0</v>
      </c>
      <c r="EU180" s="49">
        <v>0</v>
      </c>
      <c r="EV180" s="49">
        <v>156.5</v>
      </c>
      <c r="EW180" s="306"/>
      <c r="EX180">
        <v>841.29999999999984</v>
      </c>
      <c r="EY180">
        <v>0</v>
      </c>
      <c r="EZ180">
        <v>0</v>
      </c>
      <c r="FA180" s="414">
        <v>2624.8</v>
      </c>
      <c r="FB180" s="306"/>
      <c r="FC180" s="49">
        <v>36.000000000000909</v>
      </c>
      <c r="FD180" s="49">
        <v>0</v>
      </c>
      <c r="FE180" s="49">
        <v>0</v>
      </c>
      <c r="FF180" s="49">
        <v>256.59999999999997</v>
      </c>
      <c r="FG180" s="306"/>
      <c r="FH180" s="315">
        <v>40.449999999999818</v>
      </c>
      <c r="FI180" s="315">
        <v>0</v>
      </c>
      <c r="FJ180" s="315">
        <v>0</v>
      </c>
      <c r="FK180" s="49">
        <v>172.8</v>
      </c>
      <c r="FL180" s="306"/>
      <c r="FM180" s="315">
        <v>103.875</v>
      </c>
      <c r="FN180" s="315">
        <v>0</v>
      </c>
      <c r="FO180" s="315">
        <v>0</v>
      </c>
      <c r="FP180" s="49">
        <v>271.09999999999997</v>
      </c>
      <c r="FQ180" s="306"/>
      <c r="FR180" s="49">
        <v>62.799999999999272</v>
      </c>
      <c r="FS180" s="49">
        <v>0</v>
      </c>
      <c r="FT180" s="49">
        <v>0</v>
      </c>
      <c r="FU180" s="49">
        <v>699.8</v>
      </c>
      <c r="FV180" s="306"/>
      <c r="FW180" s="49">
        <v>0</v>
      </c>
      <c r="FX180" s="49">
        <v>0</v>
      </c>
      <c r="FY180" s="49">
        <v>0</v>
      </c>
      <c r="FZ180" s="49">
        <v>139.6</v>
      </c>
      <c r="GA180" s="306"/>
      <c r="GB180" s="49">
        <v>216.84999999999854</v>
      </c>
      <c r="GC180" s="49">
        <v>0</v>
      </c>
      <c r="GD180" s="49">
        <v>0</v>
      </c>
      <c r="GE180" s="49">
        <v>1310.5999999999999</v>
      </c>
      <c r="GF180" s="306"/>
      <c r="GG180" s="315">
        <v>53.499999999996362</v>
      </c>
      <c r="GH180" s="315">
        <v>0</v>
      </c>
      <c r="GI180" s="315">
        <v>0</v>
      </c>
      <c r="GJ180" s="49">
        <v>287.5</v>
      </c>
      <c r="GK180" s="306"/>
      <c r="GL180" s="49">
        <v>0</v>
      </c>
      <c r="GM180" s="49">
        <v>0</v>
      </c>
      <c r="GN180" s="49">
        <v>0</v>
      </c>
      <c r="GO180" s="49">
        <v>0</v>
      </c>
      <c r="GP180" s="306"/>
    </row>
    <row r="181" spans="1:198" s="38" customFormat="1" ht="18">
      <c r="A181" s="40" t="s">
        <v>2093</v>
      </c>
      <c r="B181" s="45">
        <f t="shared" si="6"/>
        <v>29098.312500000015</v>
      </c>
      <c r="C181" s="41"/>
      <c r="D181" s="49">
        <v>149.85000000000002</v>
      </c>
      <c r="E181" s="49">
        <v>335.6</v>
      </c>
      <c r="F181" s="49">
        <v>0</v>
      </c>
      <c r="G181" s="49">
        <v>0</v>
      </c>
      <c r="H181" s="342"/>
      <c r="I181" s="49">
        <v>39.275000000000034</v>
      </c>
      <c r="J181" s="49">
        <v>54.899999999999977</v>
      </c>
      <c r="K181" s="49">
        <v>0</v>
      </c>
      <c r="L181" s="49">
        <v>0</v>
      </c>
      <c r="M181" s="342"/>
      <c r="N181" s="49">
        <v>192.67499999999995</v>
      </c>
      <c r="O181" s="49">
        <v>210.9</v>
      </c>
      <c r="P181" s="49">
        <v>0</v>
      </c>
      <c r="Q181" s="49">
        <v>0</v>
      </c>
      <c r="R181" s="342"/>
      <c r="S181" s="298">
        <v>0</v>
      </c>
      <c r="T181" s="298">
        <v>180.64999999999986</v>
      </c>
      <c r="U181" s="298">
        <v>129.67500000000001</v>
      </c>
      <c r="V181" s="298">
        <v>0</v>
      </c>
      <c r="W181" s="342"/>
      <c r="X181" s="49">
        <v>0</v>
      </c>
      <c r="Y181" s="49">
        <v>119.84999999999991</v>
      </c>
      <c r="Z181" s="49">
        <v>235.04999999999998</v>
      </c>
      <c r="AA181" s="49">
        <v>0</v>
      </c>
      <c r="AB181" s="342"/>
      <c r="AC181" s="49">
        <v>0</v>
      </c>
      <c r="AD181" s="49">
        <v>440.39999999999986</v>
      </c>
      <c r="AE181" s="49">
        <v>234.75000000000006</v>
      </c>
      <c r="AF181" s="49">
        <v>0</v>
      </c>
      <c r="AG181" s="342"/>
      <c r="AH181" s="49">
        <v>0</v>
      </c>
      <c r="AI181" s="49">
        <v>411.39999999999964</v>
      </c>
      <c r="AJ181" s="49">
        <v>596.09999999999991</v>
      </c>
      <c r="AK181" s="49">
        <v>0</v>
      </c>
      <c r="AL181" s="342"/>
      <c r="AM181" s="49">
        <v>0</v>
      </c>
      <c r="AN181" s="49">
        <v>281.14999999999918</v>
      </c>
      <c r="AO181" s="49">
        <v>328.61249999999995</v>
      </c>
      <c r="AP181" s="49">
        <v>0</v>
      </c>
      <c r="AQ181" s="342"/>
      <c r="AR181" s="49">
        <v>0</v>
      </c>
      <c r="AS181" s="49">
        <v>226.75</v>
      </c>
      <c r="AT181" s="49">
        <v>246.82500000000002</v>
      </c>
      <c r="AU181" s="49">
        <v>0</v>
      </c>
      <c r="AV181" s="342"/>
      <c r="AW181" s="49">
        <v>0</v>
      </c>
      <c r="AX181" s="49">
        <v>471.99999999999909</v>
      </c>
      <c r="AY181" s="49">
        <v>487.76249999999993</v>
      </c>
      <c r="AZ181" s="49">
        <v>0</v>
      </c>
      <c r="BA181" s="342"/>
      <c r="BB181" s="49">
        <v>0</v>
      </c>
      <c r="BC181" s="49">
        <v>199.75</v>
      </c>
      <c r="BD181" s="49">
        <v>320.40000000000003</v>
      </c>
      <c r="BE181" s="49">
        <v>0</v>
      </c>
      <c r="BF181" s="342"/>
      <c r="BG181" s="49">
        <v>0</v>
      </c>
      <c r="BH181" s="49">
        <v>137.09999999999997</v>
      </c>
      <c r="BI181" s="49">
        <v>463.20000000000005</v>
      </c>
      <c r="BJ181" s="49">
        <v>0</v>
      </c>
      <c r="BK181" s="342"/>
      <c r="BL181" s="49">
        <v>0</v>
      </c>
      <c r="BM181" s="49">
        <v>161.09999999999997</v>
      </c>
      <c r="BN181" s="49">
        <v>149.17500000000001</v>
      </c>
      <c r="BO181" s="49">
        <v>0</v>
      </c>
      <c r="BP181" s="342"/>
      <c r="BQ181" s="49">
        <v>0</v>
      </c>
      <c r="BR181" s="49">
        <v>179.05000000000018</v>
      </c>
      <c r="BS181" s="49">
        <v>135</v>
      </c>
      <c r="BT181" s="49">
        <v>0</v>
      </c>
      <c r="BU181" s="306"/>
      <c r="BV181" s="49">
        <v>0</v>
      </c>
      <c r="BW181" s="49">
        <v>263.60000000000036</v>
      </c>
      <c r="BX181" s="49">
        <v>276.52499999999998</v>
      </c>
      <c r="BY181" s="49">
        <v>0</v>
      </c>
      <c r="BZ181" s="342"/>
      <c r="CA181" s="49">
        <v>0</v>
      </c>
      <c r="CB181" s="49">
        <v>222.69999999999982</v>
      </c>
      <c r="CC181" s="49">
        <v>336.375</v>
      </c>
      <c r="CD181" s="49">
        <v>0</v>
      </c>
      <c r="CE181" s="306"/>
      <c r="CF181" s="315">
        <v>0</v>
      </c>
      <c r="CG181" s="315">
        <v>146.29999999999927</v>
      </c>
      <c r="CH181" s="315">
        <v>37.5</v>
      </c>
      <c r="CI181" s="315">
        <v>0</v>
      </c>
      <c r="CJ181" s="306"/>
      <c r="CK181" s="49">
        <v>0</v>
      </c>
      <c r="CL181" s="49">
        <v>176.05</v>
      </c>
      <c r="CM181" s="49">
        <v>19.8</v>
      </c>
      <c r="CN181" s="49">
        <v>0</v>
      </c>
      <c r="CO181" s="342"/>
      <c r="CP181" s="49">
        <v>0</v>
      </c>
      <c r="CQ181" s="49">
        <v>182.85000000000127</v>
      </c>
      <c r="CR181" s="49">
        <v>281.25</v>
      </c>
      <c r="CS181" s="49">
        <v>0</v>
      </c>
      <c r="CT181" s="306"/>
      <c r="CU181" s="49">
        <v>0</v>
      </c>
      <c r="CV181" s="49">
        <v>266.5</v>
      </c>
      <c r="CW181" s="49">
        <v>401.77500000000003</v>
      </c>
      <c r="CX181" s="49">
        <v>0</v>
      </c>
      <c r="CY181" s="342"/>
      <c r="CZ181" s="49">
        <v>0</v>
      </c>
      <c r="DA181" s="49">
        <v>30.199999999999996</v>
      </c>
      <c r="DB181" s="49">
        <v>0</v>
      </c>
      <c r="DC181" s="49">
        <v>0</v>
      </c>
      <c r="DD181" s="306"/>
      <c r="DE181" s="49">
        <v>0</v>
      </c>
      <c r="DF181" s="49">
        <v>983.79999999999927</v>
      </c>
      <c r="DG181" s="49">
        <v>2473.65</v>
      </c>
      <c r="DH181" s="49">
        <v>0</v>
      </c>
      <c r="DI181" s="306"/>
      <c r="DJ181" s="298">
        <v>0</v>
      </c>
      <c r="DK181" s="298">
        <v>427.49999999999818</v>
      </c>
      <c r="DL181" s="298">
        <v>297.82500000000005</v>
      </c>
      <c r="DM181" s="49">
        <v>0</v>
      </c>
      <c r="DN181" s="306"/>
      <c r="DO181" s="49">
        <v>0</v>
      </c>
      <c r="DP181" s="49">
        <v>374.5</v>
      </c>
      <c r="DQ181" s="49">
        <v>256.27500000000003</v>
      </c>
      <c r="DR181" s="49">
        <v>0</v>
      </c>
      <c r="DS181" s="306"/>
      <c r="DT181" s="49">
        <v>0</v>
      </c>
      <c r="DU181" s="49">
        <v>0</v>
      </c>
      <c r="DV181" s="49">
        <v>0</v>
      </c>
      <c r="DW181" s="49">
        <v>0</v>
      </c>
      <c r="DX181" s="306"/>
      <c r="DY181" s="49">
        <v>0</v>
      </c>
      <c r="DZ181" s="49">
        <v>2017.1249999999991</v>
      </c>
      <c r="EA181" s="49">
        <v>3607.8374999999996</v>
      </c>
      <c r="EB181" s="49">
        <v>0</v>
      </c>
      <c r="EC181" s="306"/>
      <c r="ED181" s="49">
        <v>0</v>
      </c>
      <c r="EE181" s="49">
        <v>102.74999999999818</v>
      </c>
      <c r="EF181" s="49">
        <v>58.5</v>
      </c>
      <c r="EG181" s="49">
        <v>0</v>
      </c>
      <c r="EH181" s="306"/>
      <c r="EI181" s="49">
        <v>0</v>
      </c>
      <c r="EJ181" s="49">
        <v>182.99999999999636</v>
      </c>
      <c r="EK181" s="49">
        <v>294.82500000000005</v>
      </c>
      <c r="EL181" s="49">
        <v>0</v>
      </c>
      <c r="EM181" s="306"/>
      <c r="EN181" s="49">
        <v>0</v>
      </c>
      <c r="EO181" s="49">
        <v>212.19999999999709</v>
      </c>
      <c r="EP181" s="49">
        <v>243.52499999999998</v>
      </c>
      <c r="EQ181" s="49">
        <v>0</v>
      </c>
      <c r="ER181" s="306"/>
      <c r="ES181" s="49">
        <v>0</v>
      </c>
      <c r="ET181" s="49">
        <v>54.649999999999636</v>
      </c>
      <c r="EU181" s="49">
        <v>317.77499999999998</v>
      </c>
      <c r="EV181" s="49">
        <v>0</v>
      </c>
      <c r="EW181" s="306"/>
      <c r="EX181">
        <v>0</v>
      </c>
      <c r="EY181">
        <v>1660.2499999999927</v>
      </c>
      <c r="EZ181">
        <v>1640.4749999999999</v>
      </c>
      <c r="FA181" s="49">
        <v>0</v>
      </c>
      <c r="FB181" s="306"/>
      <c r="FC181" s="49">
        <v>0</v>
      </c>
      <c r="FD181" s="49">
        <v>14.699999999998909</v>
      </c>
      <c r="FE181" s="49">
        <v>90.375</v>
      </c>
      <c r="FF181" s="49">
        <v>0</v>
      </c>
      <c r="FG181" s="306"/>
      <c r="FH181" s="315">
        <v>0</v>
      </c>
      <c r="FI181" s="315">
        <v>192.95</v>
      </c>
      <c r="FJ181" s="315">
        <v>213.375</v>
      </c>
      <c r="FK181" s="49">
        <v>0</v>
      </c>
      <c r="FL181" s="306"/>
      <c r="FM181" s="315">
        <v>0</v>
      </c>
      <c r="FN181" s="315">
        <v>108.42500000000109</v>
      </c>
      <c r="FO181" s="315">
        <v>289.875</v>
      </c>
      <c r="FP181" s="49">
        <v>0</v>
      </c>
      <c r="FQ181" s="306"/>
      <c r="FR181" s="49">
        <v>0</v>
      </c>
      <c r="FS181" s="49">
        <v>237</v>
      </c>
      <c r="FT181" s="49">
        <v>306.37500000000006</v>
      </c>
      <c r="FU181" s="49">
        <v>0</v>
      </c>
      <c r="FV181" s="306"/>
      <c r="FW181" s="49">
        <v>0</v>
      </c>
      <c r="FX181" s="49">
        <v>49.999999999990905</v>
      </c>
      <c r="FY181" s="49">
        <v>89.85</v>
      </c>
      <c r="FZ181" s="49">
        <v>0</v>
      </c>
      <c r="GA181" s="306"/>
      <c r="GB181" s="49">
        <v>0</v>
      </c>
      <c r="GC181" s="49">
        <v>596.20000000004075</v>
      </c>
      <c r="GD181" s="49">
        <v>898.125</v>
      </c>
      <c r="GE181" s="49">
        <v>0</v>
      </c>
      <c r="GF181" s="306"/>
      <c r="GG181" s="315">
        <v>0</v>
      </c>
      <c r="GH181" s="315">
        <v>228</v>
      </c>
      <c r="GI181" s="315">
        <v>237</v>
      </c>
      <c r="GJ181" s="49">
        <v>0</v>
      </c>
      <c r="GK181" s="306"/>
      <c r="GL181" s="49">
        <v>0</v>
      </c>
      <c r="GM181" s="49">
        <v>0</v>
      </c>
      <c r="GN181" s="49">
        <v>579.22499999999991</v>
      </c>
      <c r="GO181" s="49">
        <v>0</v>
      </c>
      <c r="GP181" s="306"/>
    </row>
    <row r="182" spans="1:198" ht="18">
      <c r="A182" s="38" t="s">
        <v>3150</v>
      </c>
      <c r="B182" s="45">
        <f t="shared" si="6"/>
        <v>21246.25</v>
      </c>
      <c r="C182" s="41"/>
      <c r="D182" s="49">
        <v>0</v>
      </c>
      <c r="E182" s="49">
        <v>0</v>
      </c>
      <c r="F182" s="49">
        <v>110.69999999999999</v>
      </c>
      <c r="G182" s="49">
        <v>0</v>
      </c>
      <c r="H182" s="342"/>
      <c r="I182" s="49">
        <v>0</v>
      </c>
      <c r="J182" s="49">
        <v>0</v>
      </c>
      <c r="K182" s="49">
        <v>47.924999999999997</v>
      </c>
      <c r="L182" s="49">
        <v>0</v>
      </c>
      <c r="M182" s="342"/>
      <c r="N182" s="49">
        <v>0</v>
      </c>
      <c r="O182" s="49">
        <v>0</v>
      </c>
      <c r="P182" s="49">
        <v>261.52500000000003</v>
      </c>
      <c r="Q182" s="49">
        <v>0</v>
      </c>
      <c r="R182" s="342"/>
      <c r="S182" s="298">
        <v>0</v>
      </c>
      <c r="T182" s="298">
        <v>0</v>
      </c>
      <c r="U182" s="298">
        <v>0</v>
      </c>
      <c r="V182" s="49">
        <v>145.4</v>
      </c>
      <c r="W182" s="342"/>
      <c r="X182" s="49">
        <v>0</v>
      </c>
      <c r="Y182" s="49">
        <v>0</v>
      </c>
      <c r="Z182" s="49">
        <v>0</v>
      </c>
      <c r="AA182" s="49">
        <v>432.3</v>
      </c>
      <c r="AB182" s="342"/>
      <c r="AC182" s="49">
        <v>0</v>
      </c>
      <c r="AD182" s="49">
        <v>0</v>
      </c>
      <c r="AE182" s="49">
        <v>0</v>
      </c>
      <c r="AF182" s="49">
        <v>365.4</v>
      </c>
      <c r="AG182" s="342"/>
      <c r="AH182" s="49">
        <v>0</v>
      </c>
      <c r="AI182" s="49">
        <v>0</v>
      </c>
      <c r="AJ182" s="49">
        <v>0</v>
      </c>
      <c r="AK182" s="49">
        <v>621.30000000000007</v>
      </c>
      <c r="AL182" s="342"/>
      <c r="AM182" s="49">
        <v>0</v>
      </c>
      <c r="AN182" s="49">
        <v>0</v>
      </c>
      <c r="AO182" s="49">
        <v>0</v>
      </c>
      <c r="AP182" s="49">
        <v>629.6</v>
      </c>
      <c r="AQ182" s="342"/>
      <c r="AR182" s="49">
        <v>0</v>
      </c>
      <c r="AS182" s="49">
        <v>0</v>
      </c>
      <c r="AT182" s="49">
        <v>0</v>
      </c>
      <c r="AU182" s="49">
        <v>21</v>
      </c>
      <c r="AV182" s="342"/>
      <c r="AW182" s="49">
        <v>0</v>
      </c>
      <c r="AX182" s="49">
        <v>0</v>
      </c>
      <c r="AY182" s="49">
        <v>0</v>
      </c>
      <c r="AZ182" s="49">
        <v>406.29999999999995</v>
      </c>
      <c r="BA182" s="342"/>
      <c r="BB182" s="49">
        <v>0</v>
      </c>
      <c r="BC182" s="49">
        <v>0</v>
      </c>
      <c r="BD182" s="49">
        <v>0</v>
      </c>
      <c r="BE182" s="49">
        <v>580.6</v>
      </c>
      <c r="BF182" s="342"/>
      <c r="BG182" s="49">
        <v>0</v>
      </c>
      <c r="BH182" s="49">
        <v>0</v>
      </c>
      <c r="BI182" s="49">
        <v>0</v>
      </c>
      <c r="BJ182" s="49">
        <v>542.1</v>
      </c>
      <c r="BK182" s="342"/>
      <c r="BL182" s="49">
        <v>0</v>
      </c>
      <c r="BM182" s="49">
        <v>0</v>
      </c>
      <c r="BN182" s="49">
        <v>0</v>
      </c>
      <c r="BO182" s="49">
        <v>381.79999999999995</v>
      </c>
      <c r="BP182" s="342"/>
      <c r="BQ182" s="49">
        <v>0</v>
      </c>
      <c r="BR182" s="49">
        <v>0</v>
      </c>
      <c r="BS182" s="49">
        <v>0</v>
      </c>
      <c r="BT182" s="49">
        <v>755</v>
      </c>
      <c r="BU182" s="306"/>
      <c r="BV182" s="49">
        <v>0</v>
      </c>
      <c r="BW182" s="49">
        <v>0</v>
      </c>
      <c r="BX182" s="49">
        <v>0</v>
      </c>
      <c r="BY182" s="49">
        <v>451.99999999999994</v>
      </c>
      <c r="BZ182" s="342"/>
      <c r="CA182" s="49">
        <v>0</v>
      </c>
      <c r="CB182" s="49">
        <v>0</v>
      </c>
      <c r="CC182" s="49">
        <v>0</v>
      </c>
      <c r="CD182" s="49">
        <v>659.19999999999993</v>
      </c>
      <c r="CE182" s="306"/>
      <c r="CF182" s="315">
        <v>0</v>
      </c>
      <c r="CG182" s="315">
        <v>0</v>
      </c>
      <c r="CH182" s="315">
        <v>0</v>
      </c>
      <c r="CI182" s="49">
        <v>478.3</v>
      </c>
      <c r="CJ182" s="306"/>
      <c r="CK182" s="49">
        <v>0</v>
      </c>
      <c r="CL182" s="49">
        <v>0</v>
      </c>
      <c r="CM182" s="49">
        <v>0</v>
      </c>
      <c r="CN182" s="49">
        <v>374.5</v>
      </c>
      <c r="CO182" s="342"/>
      <c r="CP182" s="49">
        <v>0</v>
      </c>
      <c r="CQ182" s="49">
        <v>0</v>
      </c>
      <c r="CR182" s="49">
        <v>0</v>
      </c>
      <c r="CS182" s="49">
        <v>285.60000000000002</v>
      </c>
      <c r="CT182" s="306"/>
      <c r="CU182" s="49">
        <v>0</v>
      </c>
      <c r="CV182" s="49">
        <v>0</v>
      </c>
      <c r="CW182" s="49">
        <v>0</v>
      </c>
      <c r="CX182" s="49">
        <v>371.5</v>
      </c>
      <c r="CY182" s="342"/>
      <c r="CZ182" s="49">
        <v>0</v>
      </c>
      <c r="DA182" s="49">
        <v>0</v>
      </c>
      <c r="DB182" s="49">
        <v>0</v>
      </c>
      <c r="DC182" s="49">
        <v>65.7</v>
      </c>
      <c r="DD182" s="306"/>
      <c r="DE182" s="49">
        <v>0</v>
      </c>
      <c r="DF182" s="49">
        <v>0</v>
      </c>
      <c r="DG182" s="49">
        <v>0</v>
      </c>
      <c r="DH182" s="298">
        <v>1793.1</v>
      </c>
      <c r="DI182" s="306"/>
      <c r="DJ182" s="298">
        <v>0</v>
      </c>
      <c r="DK182" s="298">
        <v>0</v>
      </c>
      <c r="DL182" s="298">
        <v>0</v>
      </c>
      <c r="DM182" s="49">
        <v>945.30000000000007</v>
      </c>
      <c r="DN182" s="306"/>
      <c r="DO182" s="49">
        <v>0</v>
      </c>
      <c r="DP182" s="49">
        <v>0</v>
      </c>
      <c r="DQ182" s="49">
        <v>0</v>
      </c>
      <c r="DR182" s="49">
        <v>478.19999999999993</v>
      </c>
      <c r="DS182" s="306"/>
      <c r="DT182" s="49">
        <v>0</v>
      </c>
      <c r="DU182" s="49">
        <v>0</v>
      </c>
      <c r="DV182" s="49">
        <v>0</v>
      </c>
      <c r="DW182" s="49">
        <v>128.5</v>
      </c>
      <c r="DX182" s="306"/>
      <c r="DY182" s="49">
        <v>0</v>
      </c>
      <c r="DZ182" s="49">
        <v>0</v>
      </c>
      <c r="EA182" s="49">
        <v>0</v>
      </c>
      <c r="EB182" s="298">
        <v>3378.7000000000003</v>
      </c>
      <c r="EC182" s="306"/>
      <c r="ED182" s="49">
        <v>0</v>
      </c>
      <c r="EE182" s="49">
        <v>0</v>
      </c>
      <c r="EF182" s="49">
        <v>0</v>
      </c>
      <c r="EG182" s="49">
        <v>176.1</v>
      </c>
      <c r="EH182" s="306"/>
      <c r="EI182" s="49">
        <v>0</v>
      </c>
      <c r="EJ182" s="49">
        <v>0</v>
      </c>
      <c r="EK182" s="49">
        <v>0</v>
      </c>
      <c r="EL182" s="49">
        <v>136.4</v>
      </c>
      <c r="EM182" s="306"/>
      <c r="EN182" s="49">
        <v>0</v>
      </c>
      <c r="EO182" s="49">
        <v>0</v>
      </c>
      <c r="EP182" s="49">
        <v>0</v>
      </c>
      <c r="EQ182" s="49">
        <v>455.1</v>
      </c>
      <c r="ER182" s="306"/>
      <c r="ES182" s="49">
        <v>0</v>
      </c>
      <c r="ET182" s="49">
        <v>0</v>
      </c>
      <c r="EU182" s="49">
        <v>0</v>
      </c>
      <c r="EV182" s="49">
        <v>269</v>
      </c>
      <c r="EW182" s="306"/>
      <c r="EX182">
        <v>0</v>
      </c>
      <c r="EY182">
        <v>0</v>
      </c>
      <c r="EZ182">
        <v>0</v>
      </c>
      <c r="FA182" s="414">
        <v>3091</v>
      </c>
      <c r="FB182" s="306"/>
      <c r="FC182" s="49">
        <v>0</v>
      </c>
      <c r="FD182" s="49">
        <v>0</v>
      </c>
      <c r="FE182" s="49">
        <v>0</v>
      </c>
      <c r="FF182" s="49">
        <v>10.299999999999999</v>
      </c>
      <c r="FG182" s="306"/>
      <c r="FH182" s="315">
        <v>0</v>
      </c>
      <c r="FI182" s="315">
        <v>0</v>
      </c>
      <c r="FJ182" s="315">
        <v>0</v>
      </c>
      <c r="FK182" s="49">
        <v>192.2</v>
      </c>
      <c r="FL182" s="306"/>
      <c r="FM182" s="315">
        <v>0</v>
      </c>
      <c r="FN182" s="315">
        <v>0</v>
      </c>
      <c r="FO182" s="315">
        <v>0</v>
      </c>
      <c r="FP182" s="49">
        <v>288.8</v>
      </c>
      <c r="FQ182" s="306"/>
      <c r="FR182" s="49">
        <v>0</v>
      </c>
      <c r="FS182" s="49">
        <v>0</v>
      </c>
      <c r="FT182" s="49">
        <v>0</v>
      </c>
      <c r="FU182" s="49">
        <v>388.1</v>
      </c>
      <c r="FV182" s="306"/>
      <c r="FW182" s="49">
        <v>0</v>
      </c>
      <c r="FX182" s="49">
        <v>0</v>
      </c>
      <c r="FY182" s="49">
        <v>0</v>
      </c>
      <c r="FZ182" s="49">
        <v>0</v>
      </c>
      <c r="GA182" s="306"/>
      <c r="GB182" s="49">
        <v>0</v>
      </c>
      <c r="GC182" s="49">
        <v>0</v>
      </c>
      <c r="GD182" s="49">
        <v>0</v>
      </c>
      <c r="GE182" s="49">
        <v>1144.7</v>
      </c>
      <c r="GF182" s="306"/>
      <c r="GG182" s="315">
        <v>0</v>
      </c>
      <c r="GH182" s="315">
        <v>0</v>
      </c>
      <c r="GI182" s="315">
        <v>0</v>
      </c>
      <c r="GJ182" s="49">
        <v>383</v>
      </c>
      <c r="GK182" s="306"/>
      <c r="GL182" s="49">
        <v>0</v>
      </c>
      <c r="GM182" s="49">
        <v>0</v>
      </c>
      <c r="GN182" s="49">
        <v>0</v>
      </c>
      <c r="GO182" s="49">
        <v>0</v>
      </c>
      <c r="GP182" s="306"/>
    </row>
    <row r="183" spans="1:198" ht="18">
      <c r="A183" s="39" t="s">
        <v>1617</v>
      </c>
      <c r="B183" s="45">
        <f t="shared" si="6"/>
        <v>27678.07500000003</v>
      </c>
      <c r="C183" s="41"/>
      <c r="D183" s="49">
        <v>33.35</v>
      </c>
      <c r="E183" s="49">
        <v>101.74999999999997</v>
      </c>
      <c r="F183" s="49">
        <v>0</v>
      </c>
      <c r="G183" s="49">
        <v>0</v>
      </c>
      <c r="H183" s="342"/>
      <c r="I183" s="49">
        <v>16.5</v>
      </c>
      <c r="J183" s="49">
        <v>0</v>
      </c>
      <c r="K183" s="49">
        <v>0</v>
      </c>
      <c r="L183" s="49">
        <v>0</v>
      </c>
      <c r="M183" s="342"/>
      <c r="N183" s="49">
        <v>88.599999999999966</v>
      </c>
      <c r="O183" s="49">
        <v>157.5</v>
      </c>
      <c r="P183" s="49">
        <v>0</v>
      </c>
      <c r="Q183" s="49">
        <v>0</v>
      </c>
      <c r="R183" s="342"/>
      <c r="S183" s="298">
        <v>13.674999999999898</v>
      </c>
      <c r="T183" s="298">
        <v>121.89999999999975</v>
      </c>
      <c r="U183" s="298">
        <v>188.32499999999999</v>
      </c>
      <c r="V183" s="298">
        <v>0</v>
      </c>
      <c r="W183" s="342"/>
      <c r="X183" s="49">
        <v>51.375</v>
      </c>
      <c r="Y183" s="49">
        <v>208.99999999999989</v>
      </c>
      <c r="Z183" s="49">
        <v>293.70000000000005</v>
      </c>
      <c r="AA183" s="49">
        <v>0</v>
      </c>
      <c r="AB183" s="342"/>
      <c r="AC183" s="49">
        <v>134.875</v>
      </c>
      <c r="AD183" s="49">
        <v>359.19999999999982</v>
      </c>
      <c r="AE183" s="49">
        <v>468.82500000000005</v>
      </c>
      <c r="AF183" s="49">
        <v>0</v>
      </c>
      <c r="AG183" s="342"/>
      <c r="AH183" s="49">
        <v>85.25</v>
      </c>
      <c r="AI183" s="49">
        <v>298.14999999999986</v>
      </c>
      <c r="AJ183" s="49">
        <v>330.75</v>
      </c>
      <c r="AK183" s="49">
        <v>0</v>
      </c>
      <c r="AL183" s="342"/>
      <c r="AM183" s="49">
        <v>99.087499999999977</v>
      </c>
      <c r="AN183" s="49">
        <v>158.25</v>
      </c>
      <c r="AO183" s="49">
        <v>264.375</v>
      </c>
      <c r="AP183" s="49">
        <v>0</v>
      </c>
      <c r="AQ183" s="342"/>
      <c r="AR183" s="49">
        <v>23.699999999999932</v>
      </c>
      <c r="AS183" s="49">
        <v>19.199999999999996</v>
      </c>
      <c r="AT183" s="49">
        <v>0</v>
      </c>
      <c r="AU183" s="49">
        <v>0</v>
      </c>
      <c r="AV183" s="342"/>
      <c r="AW183" s="49">
        <v>135.22499999999968</v>
      </c>
      <c r="AX183" s="49">
        <v>447.65000000000055</v>
      </c>
      <c r="AY183" s="49">
        <v>554.32500000000005</v>
      </c>
      <c r="AZ183" s="49">
        <v>0</v>
      </c>
      <c r="BA183" s="342"/>
      <c r="BB183" s="49">
        <v>81.625</v>
      </c>
      <c r="BC183" s="49">
        <v>223.15</v>
      </c>
      <c r="BD183" s="49">
        <v>183.60000000000002</v>
      </c>
      <c r="BE183" s="49">
        <v>0</v>
      </c>
      <c r="BF183" s="342"/>
      <c r="BG183" s="49">
        <v>23.724999999999909</v>
      </c>
      <c r="BH183" s="49">
        <v>0</v>
      </c>
      <c r="BI183" s="49">
        <v>118.80000000000001</v>
      </c>
      <c r="BJ183" s="49">
        <v>0</v>
      </c>
      <c r="BK183" s="342"/>
      <c r="BL183" s="49">
        <v>116.25</v>
      </c>
      <c r="BM183" s="49">
        <v>40.75</v>
      </c>
      <c r="BN183" s="49">
        <v>112.125</v>
      </c>
      <c r="BO183" s="49">
        <v>0</v>
      </c>
      <c r="BP183" s="342"/>
      <c r="BQ183" s="49">
        <v>141.15000000000009</v>
      </c>
      <c r="BR183" s="49">
        <v>203.24999999999955</v>
      </c>
      <c r="BS183" s="49">
        <v>56.699999999999996</v>
      </c>
      <c r="BT183" s="49">
        <v>0</v>
      </c>
      <c r="BU183" s="306"/>
      <c r="BV183" s="49">
        <v>120.62499999999977</v>
      </c>
      <c r="BW183" s="49">
        <v>245.70000000000027</v>
      </c>
      <c r="BX183" s="49">
        <v>118.5</v>
      </c>
      <c r="BY183" s="49">
        <v>0</v>
      </c>
      <c r="BZ183" s="342"/>
      <c r="CA183" s="49">
        <v>110.72499999999991</v>
      </c>
      <c r="CB183" s="49">
        <v>121.5</v>
      </c>
      <c r="CC183" s="49">
        <v>99.000000000000028</v>
      </c>
      <c r="CD183" s="49">
        <v>0</v>
      </c>
      <c r="CE183" s="306"/>
      <c r="CF183" s="315">
        <v>122.36250000000018</v>
      </c>
      <c r="CG183" s="315">
        <v>151.25000000000045</v>
      </c>
      <c r="CH183" s="315">
        <v>293.25</v>
      </c>
      <c r="CI183" s="315">
        <v>0</v>
      </c>
      <c r="CJ183" s="306"/>
      <c r="CK183" s="49">
        <v>90.525000000000091</v>
      </c>
      <c r="CL183" s="49">
        <v>211.59999999999997</v>
      </c>
      <c r="CM183" s="49">
        <v>213.375</v>
      </c>
      <c r="CN183" s="49">
        <v>0</v>
      </c>
      <c r="CO183" s="342"/>
      <c r="CP183" s="49">
        <v>30.625000000000227</v>
      </c>
      <c r="CQ183" s="49">
        <v>248.05000000000064</v>
      </c>
      <c r="CR183" s="49">
        <v>239.32499999999999</v>
      </c>
      <c r="CS183" s="49">
        <v>0</v>
      </c>
      <c r="CT183" s="306"/>
      <c r="CU183" s="49">
        <v>133.59999999999968</v>
      </c>
      <c r="CV183" s="49">
        <v>104.35000000000082</v>
      </c>
      <c r="CW183" s="49">
        <v>409.79999999999995</v>
      </c>
      <c r="CX183" s="49">
        <v>0</v>
      </c>
      <c r="CY183" s="342"/>
      <c r="CZ183" s="49">
        <v>19.7999999999995</v>
      </c>
      <c r="DA183" s="49">
        <v>21</v>
      </c>
      <c r="DB183" s="49">
        <v>111.07499999999999</v>
      </c>
      <c r="DC183" s="49">
        <v>0</v>
      </c>
      <c r="DD183" s="306"/>
      <c r="DE183" s="49">
        <v>296.8</v>
      </c>
      <c r="DF183" s="49">
        <v>748.14999999999873</v>
      </c>
      <c r="DG183" s="49">
        <v>1206.375</v>
      </c>
      <c r="DH183" s="49">
        <v>0</v>
      </c>
      <c r="DI183" s="306"/>
      <c r="DJ183" s="298">
        <v>110.20000000000073</v>
      </c>
      <c r="DK183" s="298">
        <v>178.24999999999818</v>
      </c>
      <c r="DL183" s="298">
        <v>398.84999999999997</v>
      </c>
      <c r="DM183" s="49">
        <v>0</v>
      </c>
      <c r="DN183" s="306"/>
      <c r="DO183" s="49">
        <v>83.700000000000728</v>
      </c>
      <c r="DP183" s="49">
        <v>241.24999999999909</v>
      </c>
      <c r="DQ183" s="49">
        <v>277.72499999999997</v>
      </c>
      <c r="DR183" s="49">
        <v>0</v>
      </c>
      <c r="DS183" s="306"/>
      <c r="DT183" s="49">
        <v>0</v>
      </c>
      <c r="DU183" s="49">
        <v>0</v>
      </c>
      <c r="DV183" s="49">
        <v>0</v>
      </c>
      <c r="DW183" s="49">
        <v>0</v>
      </c>
      <c r="DX183" s="306"/>
      <c r="DY183" s="49">
        <v>572.97500000002037</v>
      </c>
      <c r="DZ183" s="49">
        <v>1033.199999999998</v>
      </c>
      <c r="EA183" s="49">
        <v>3213.45</v>
      </c>
      <c r="EB183" s="49">
        <v>0</v>
      </c>
      <c r="EC183" s="306"/>
      <c r="ED183" s="49">
        <v>60.000000000000909</v>
      </c>
      <c r="EE183" s="49">
        <v>233.49999999999818</v>
      </c>
      <c r="EF183" s="49">
        <v>357.45000000000005</v>
      </c>
      <c r="EG183" s="49">
        <v>0</v>
      </c>
      <c r="EH183" s="306"/>
      <c r="EI183" s="49">
        <v>34.374999999999545</v>
      </c>
      <c r="EJ183" s="49">
        <v>123.54999999999836</v>
      </c>
      <c r="EK183" s="49">
        <v>246.59999999999997</v>
      </c>
      <c r="EL183" s="49">
        <v>0</v>
      </c>
      <c r="EM183" s="306"/>
      <c r="EN183" s="49">
        <v>0</v>
      </c>
      <c r="EO183" s="49">
        <v>109.85000000000036</v>
      </c>
      <c r="EP183" s="49">
        <v>252</v>
      </c>
      <c r="EQ183" s="49">
        <v>0</v>
      </c>
      <c r="ER183" s="306"/>
      <c r="ES183" s="49">
        <v>15.049999999999727</v>
      </c>
      <c r="ET183" s="49">
        <v>162.45000000000164</v>
      </c>
      <c r="EU183" s="49">
        <v>99.074999999999989</v>
      </c>
      <c r="EV183" s="49">
        <v>0</v>
      </c>
      <c r="EW183" s="306"/>
      <c r="EX183">
        <v>600.12499999999977</v>
      </c>
      <c r="EY183">
        <v>1421.9999999999982</v>
      </c>
      <c r="EZ183">
        <v>1658.5500000000002</v>
      </c>
      <c r="FA183" s="49">
        <v>0</v>
      </c>
      <c r="FB183" s="306"/>
      <c r="FC183" s="49">
        <v>2.4500000000002728</v>
      </c>
      <c r="FD183" s="49">
        <v>202.84999999999945</v>
      </c>
      <c r="FE183" s="49">
        <v>248.92499999999998</v>
      </c>
      <c r="FF183" s="49">
        <v>0</v>
      </c>
      <c r="FG183" s="306"/>
      <c r="FH183" s="315">
        <v>59.649999999999636</v>
      </c>
      <c r="FI183" s="315">
        <v>119.75</v>
      </c>
      <c r="FJ183" s="315">
        <v>150.44999999999999</v>
      </c>
      <c r="FK183" s="49">
        <v>0</v>
      </c>
      <c r="FL183" s="306"/>
      <c r="FM183" s="315">
        <v>96.424999999999727</v>
      </c>
      <c r="FN183" s="315">
        <v>163.25</v>
      </c>
      <c r="FO183" s="315">
        <v>270.07500000000005</v>
      </c>
      <c r="FP183" s="49">
        <v>0</v>
      </c>
      <c r="FQ183" s="306"/>
      <c r="FR183" s="49">
        <v>72</v>
      </c>
      <c r="FS183" s="49">
        <v>302.19999999999993</v>
      </c>
      <c r="FT183" s="49">
        <v>252.89999999999998</v>
      </c>
      <c r="FU183" s="49">
        <v>0</v>
      </c>
      <c r="FV183" s="306"/>
      <c r="FW183" s="49">
        <v>0</v>
      </c>
      <c r="FX183" s="49">
        <v>34.949999999998909</v>
      </c>
      <c r="FY183" s="49">
        <v>206.62499999999994</v>
      </c>
      <c r="FZ183" s="49">
        <v>0</v>
      </c>
      <c r="GA183" s="306"/>
      <c r="GB183" s="49">
        <v>140.85000000000127</v>
      </c>
      <c r="GC183" s="49">
        <v>533.85000000001241</v>
      </c>
      <c r="GD183" s="49">
        <v>760.72500000000014</v>
      </c>
      <c r="GE183" s="49">
        <v>0</v>
      </c>
      <c r="GF183" s="306"/>
      <c r="GG183" s="315">
        <v>31.250000000001819</v>
      </c>
      <c r="GH183" s="315">
        <v>209.25</v>
      </c>
      <c r="GI183" s="315">
        <v>176.25</v>
      </c>
      <c r="GJ183" s="49">
        <v>0</v>
      </c>
      <c r="GK183" s="306"/>
      <c r="GL183" s="49">
        <v>0</v>
      </c>
      <c r="GM183" s="49">
        <v>0</v>
      </c>
      <c r="GN183" s="49">
        <v>736.19999999999993</v>
      </c>
      <c r="GO183" s="49">
        <v>0</v>
      </c>
      <c r="GP183" s="306"/>
    </row>
    <row r="184" spans="1:198" ht="18">
      <c r="A184" s="39" t="s">
        <v>654</v>
      </c>
      <c r="B184" s="45">
        <f t="shared" si="6"/>
        <v>26724.350000000002</v>
      </c>
      <c r="C184" s="41"/>
      <c r="D184" s="49">
        <v>57.324999999999996</v>
      </c>
      <c r="E184" s="49">
        <v>81</v>
      </c>
      <c r="F184" s="49">
        <v>0</v>
      </c>
      <c r="G184" s="49">
        <v>0</v>
      </c>
      <c r="H184" s="342"/>
      <c r="I184" s="49">
        <v>11</v>
      </c>
      <c r="J184" s="49">
        <v>18.150000000000006</v>
      </c>
      <c r="K184" s="49">
        <v>0</v>
      </c>
      <c r="L184" s="49">
        <v>0</v>
      </c>
      <c r="M184" s="342"/>
      <c r="N184" s="49">
        <v>108.84999999999997</v>
      </c>
      <c r="O184" s="49">
        <v>173.44999999999996</v>
      </c>
      <c r="P184" s="49">
        <v>0</v>
      </c>
      <c r="Q184" s="49">
        <v>0</v>
      </c>
      <c r="R184" s="342"/>
      <c r="S184" s="298">
        <v>58.125000000000057</v>
      </c>
      <c r="T184" s="298">
        <v>131.10000000000014</v>
      </c>
      <c r="U184" s="298">
        <v>95.625</v>
      </c>
      <c r="V184" s="298">
        <v>0</v>
      </c>
      <c r="W184" s="342"/>
      <c r="X184" s="49">
        <v>65.10000000000008</v>
      </c>
      <c r="Y184" s="49">
        <v>101.74999999999977</v>
      </c>
      <c r="Z184" s="49">
        <v>249.97500000000002</v>
      </c>
      <c r="AA184" s="49">
        <v>0</v>
      </c>
      <c r="AB184" s="342"/>
      <c r="AC184" s="49">
        <v>85.850000000000193</v>
      </c>
      <c r="AD184" s="49">
        <v>146.89999999999986</v>
      </c>
      <c r="AE184" s="49">
        <v>547.5</v>
      </c>
      <c r="AF184" s="49">
        <v>0</v>
      </c>
      <c r="AG184" s="342"/>
      <c r="AH184" s="49">
        <v>185.4250000000003</v>
      </c>
      <c r="AI184" s="49">
        <v>210.34999999999945</v>
      </c>
      <c r="AJ184" s="49">
        <v>359.25</v>
      </c>
      <c r="AK184" s="49">
        <v>0</v>
      </c>
      <c r="AL184" s="342"/>
      <c r="AM184" s="49">
        <v>85.125000000000341</v>
      </c>
      <c r="AN184" s="49">
        <v>49.199999999999591</v>
      </c>
      <c r="AO184" s="49">
        <v>229.875</v>
      </c>
      <c r="AP184" s="49">
        <v>0</v>
      </c>
      <c r="AQ184" s="342"/>
      <c r="AR184" s="49">
        <v>47.875000000000341</v>
      </c>
      <c r="AS184" s="49">
        <v>41.399999999999991</v>
      </c>
      <c r="AT184" s="49">
        <v>13.649999999999999</v>
      </c>
      <c r="AU184" s="49">
        <v>0</v>
      </c>
      <c r="AV184" s="342"/>
      <c r="AW184" s="49">
        <v>64.850000000000591</v>
      </c>
      <c r="AX184" s="49">
        <v>232.39999999999986</v>
      </c>
      <c r="AY184" s="49">
        <v>365.32499999999999</v>
      </c>
      <c r="AZ184" s="49">
        <v>0</v>
      </c>
      <c r="BA184" s="342"/>
      <c r="BB184" s="49">
        <v>133.40000000000077</v>
      </c>
      <c r="BC184" s="49">
        <v>47.05</v>
      </c>
      <c r="BD184" s="49">
        <v>224.77499999999998</v>
      </c>
      <c r="BE184" s="49">
        <v>0</v>
      </c>
      <c r="BF184" s="342"/>
      <c r="BG184" s="49">
        <v>56.625000000000682</v>
      </c>
      <c r="BH184" s="49">
        <v>28.8</v>
      </c>
      <c r="BI184" s="49">
        <v>156.30000000000001</v>
      </c>
      <c r="BJ184" s="49">
        <v>0</v>
      </c>
      <c r="BK184" s="342"/>
      <c r="BL184" s="49">
        <v>89.075000000000273</v>
      </c>
      <c r="BM184" s="49">
        <v>67.400000000000006</v>
      </c>
      <c r="BN184" s="49">
        <v>247.125</v>
      </c>
      <c r="BO184" s="49">
        <v>0</v>
      </c>
      <c r="BP184" s="342"/>
      <c r="BQ184" s="49">
        <v>151.95000000000005</v>
      </c>
      <c r="BR184" s="49">
        <v>87.649999999999864</v>
      </c>
      <c r="BS184" s="49">
        <v>146.10000000000002</v>
      </c>
      <c r="BT184" s="49">
        <v>0</v>
      </c>
      <c r="BU184" s="306"/>
      <c r="BV184" s="49">
        <v>119.32500000000027</v>
      </c>
      <c r="BW184" s="49">
        <v>147.79999999999995</v>
      </c>
      <c r="BX184" s="49">
        <v>120.29999999999998</v>
      </c>
      <c r="BY184" s="49">
        <v>0</v>
      </c>
      <c r="BZ184" s="342"/>
      <c r="CA184" s="49">
        <v>133</v>
      </c>
      <c r="CB184" s="49">
        <v>36.449999999999818</v>
      </c>
      <c r="CC184" s="49">
        <v>122.92500000000001</v>
      </c>
      <c r="CD184" s="49">
        <v>0</v>
      </c>
      <c r="CE184" s="306"/>
      <c r="CF184" s="315">
        <v>99.725000000000136</v>
      </c>
      <c r="CG184" s="315">
        <v>50.050000000000182</v>
      </c>
      <c r="CH184" s="315">
        <v>86.775000000000006</v>
      </c>
      <c r="CI184" s="315">
        <v>0</v>
      </c>
      <c r="CJ184" s="306"/>
      <c r="CK184" s="49">
        <v>52.400000000000091</v>
      </c>
      <c r="CL184" s="49">
        <v>123.29999999999998</v>
      </c>
      <c r="CM184" s="49">
        <v>210.375</v>
      </c>
      <c r="CN184" s="49">
        <v>0</v>
      </c>
      <c r="CO184" s="342"/>
      <c r="CP184" s="49">
        <v>85.974999999999909</v>
      </c>
      <c r="CQ184" s="49">
        <v>162.25000000000091</v>
      </c>
      <c r="CR184" s="49">
        <v>243.07500000000002</v>
      </c>
      <c r="CS184" s="49">
        <v>0</v>
      </c>
      <c r="CT184" s="306"/>
      <c r="CU184" s="49">
        <v>47.649999999999636</v>
      </c>
      <c r="CV184" s="49">
        <v>158.30000000000064</v>
      </c>
      <c r="CW184" s="49">
        <v>204.26249999999999</v>
      </c>
      <c r="CX184" s="49">
        <v>0</v>
      </c>
      <c r="CY184" s="342"/>
      <c r="CZ184" s="49">
        <v>70.499999999999773</v>
      </c>
      <c r="DA184" s="49">
        <v>19.5</v>
      </c>
      <c r="DB184" s="49">
        <v>20.925000000000001</v>
      </c>
      <c r="DC184" s="49">
        <v>0</v>
      </c>
      <c r="DD184" s="306"/>
      <c r="DE184" s="49">
        <v>340.19999999999959</v>
      </c>
      <c r="DF184" s="49">
        <v>1112.8500000000004</v>
      </c>
      <c r="DG184" s="49">
        <v>1604.25</v>
      </c>
      <c r="DH184" s="49">
        <v>0</v>
      </c>
      <c r="DI184" s="306"/>
      <c r="DJ184" s="298">
        <v>82.074999999999818</v>
      </c>
      <c r="DK184" s="298">
        <v>108.65000000000055</v>
      </c>
      <c r="DL184" s="298">
        <v>824.85000000000014</v>
      </c>
      <c r="DM184" s="49">
        <v>0</v>
      </c>
      <c r="DN184" s="306"/>
      <c r="DO184" s="49">
        <v>113.22500000000036</v>
      </c>
      <c r="DP184" s="49">
        <v>330.35000000000036</v>
      </c>
      <c r="DQ184" s="49">
        <v>411.29999999999995</v>
      </c>
      <c r="DR184" s="49">
        <v>0</v>
      </c>
      <c r="DS184" s="306"/>
      <c r="DT184" s="49">
        <v>0</v>
      </c>
      <c r="DU184" s="49">
        <v>0</v>
      </c>
      <c r="DV184" s="49">
        <v>0</v>
      </c>
      <c r="DW184" s="49">
        <v>0</v>
      </c>
      <c r="DX184" s="306"/>
      <c r="DY184" s="49">
        <v>879.02500000001965</v>
      </c>
      <c r="DZ184" s="49">
        <v>488.20000000000255</v>
      </c>
      <c r="EA184" s="49">
        <v>3309.9749999999995</v>
      </c>
      <c r="EB184" s="49">
        <v>0</v>
      </c>
      <c r="EC184" s="306"/>
      <c r="ED184" s="49">
        <v>82.875000000000909</v>
      </c>
      <c r="EE184" s="49">
        <v>265.550000000002</v>
      </c>
      <c r="EF184" s="49">
        <v>301.125</v>
      </c>
      <c r="EG184" s="49">
        <v>0</v>
      </c>
      <c r="EH184" s="306"/>
      <c r="EI184" s="49">
        <v>39.350000000001273</v>
      </c>
      <c r="EJ184" s="49">
        <v>148.45000000000164</v>
      </c>
      <c r="EK184" s="49">
        <v>253.27499999999998</v>
      </c>
      <c r="EL184" s="49">
        <v>0</v>
      </c>
      <c r="EM184" s="306"/>
      <c r="EN184" s="49">
        <v>0</v>
      </c>
      <c r="EO184" s="49">
        <v>65.650000000000546</v>
      </c>
      <c r="EP184" s="49">
        <v>164.47500000000002</v>
      </c>
      <c r="EQ184" s="49">
        <v>0</v>
      </c>
      <c r="ER184" s="306"/>
      <c r="ES184" s="49">
        <v>68.399999999999636</v>
      </c>
      <c r="ET184" s="49">
        <v>88.250000000001819</v>
      </c>
      <c r="EU184" s="49">
        <v>143.85000000000002</v>
      </c>
      <c r="EV184" s="49">
        <v>0</v>
      </c>
      <c r="EW184" s="306"/>
      <c r="EX184">
        <v>516.67499999999995</v>
      </c>
      <c r="EY184">
        <v>1092.6999999999989</v>
      </c>
      <c r="EZ184">
        <v>1443.0749999999998</v>
      </c>
      <c r="FA184" s="49">
        <v>0</v>
      </c>
      <c r="FB184" s="306"/>
      <c r="FC184" s="49">
        <v>79.824999999999818</v>
      </c>
      <c r="FD184" s="49">
        <v>81.750000000000909</v>
      </c>
      <c r="FE184" s="49">
        <v>12.675000000000001</v>
      </c>
      <c r="FF184" s="49">
        <v>0</v>
      </c>
      <c r="FG184" s="306"/>
      <c r="FH184" s="315">
        <v>98.32499999999709</v>
      </c>
      <c r="FI184" s="315">
        <v>162</v>
      </c>
      <c r="FJ184" s="315">
        <v>192.75</v>
      </c>
      <c r="FK184" s="49">
        <v>0</v>
      </c>
      <c r="FL184" s="306"/>
      <c r="FM184" s="315">
        <v>91.57499999999709</v>
      </c>
      <c r="FN184" s="315">
        <v>112.00000000000091</v>
      </c>
      <c r="FO184" s="315">
        <v>342.26250000000005</v>
      </c>
      <c r="FP184" s="49">
        <v>0</v>
      </c>
      <c r="FQ184" s="306"/>
      <c r="FR184" s="49">
        <v>62.749999999998181</v>
      </c>
      <c r="FS184" s="49">
        <v>142.25</v>
      </c>
      <c r="FT184" s="49">
        <v>457.65</v>
      </c>
      <c r="FU184" s="49">
        <v>0</v>
      </c>
      <c r="FV184" s="306"/>
      <c r="FW184" s="49">
        <v>0</v>
      </c>
      <c r="FX184" s="49">
        <v>128.50000000000182</v>
      </c>
      <c r="FY184" s="49">
        <v>139.19999999999999</v>
      </c>
      <c r="FZ184" s="49">
        <v>0</v>
      </c>
      <c r="GA184" s="306"/>
      <c r="GB184" s="49">
        <v>390.72499999999502</v>
      </c>
      <c r="GC184" s="49">
        <v>360.79999999997744</v>
      </c>
      <c r="GD184" s="49">
        <v>713.77500000000009</v>
      </c>
      <c r="GE184" s="49">
        <v>0</v>
      </c>
      <c r="GF184" s="306"/>
      <c r="GG184" s="315">
        <v>100.75</v>
      </c>
      <c r="GH184" s="315">
        <v>141.5</v>
      </c>
      <c r="GI184" s="315">
        <v>149.625</v>
      </c>
      <c r="GJ184" s="49">
        <v>0</v>
      </c>
      <c r="GK184" s="306"/>
      <c r="GL184" s="49">
        <v>0</v>
      </c>
      <c r="GM184" s="49">
        <v>0</v>
      </c>
      <c r="GN184" s="49">
        <v>917.47499999999991</v>
      </c>
      <c r="GO184" s="49">
        <v>0</v>
      </c>
      <c r="GP184" s="306"/>
    </row>
    <row r="185" spans="1:198" s="21" customFormat="1" ht="18" customHeight="1">
      <c r="A185" s="39" t="s">
        <v>2079</v>
      </c>
      <c r="B185" s="45">
        <f t="shared" si="6"/>
        <v>26533.200000000019</v>
      </c>
      <c r="C185" s="41"/>
      <c r="D185" s="49">
        <v>153.42500000000001</v>
      </c>
      <c r="E185" s="49">
        <v>51.899999999999991</v>
      </c>
      <c r="F185" s="49">
        <v>0</v>
      </c>
      <c r="G185" s="49">
        <v>0</v>
      </c>
      <c r="H185" s="342"/>
      <c r="I185" s="49">
        <v>74.950000000000017</v>
      </c>
      <c r="J185" s="49">
        <v>6.75</v>
      </c>
      <c r="K185" s="49">
        <v>0</v>
      </c>
      <c r="L185" s="49">
        <v>0</v>
      </c>
      <c r="M185" s="342"/>
      <c r="N185" s="49">
        <v>135.37499999999983</v>
      </c>
      <c r="O185" s="49">
        <v>69.75</v>
      </c>
      <c r="P185" s="49">
        <v>0</v>
      </c>
      <c r="Q185" s="49">
        <v>0</v>
      </c>
      <c r="R185" s="342"/>
      <c r="S185" s="298">
        <v>0</v>
      </c>
      <c r="T185" s="298">
        <v>142.74999999999989</v>
      </c>
      <c r="U185" s="298">
        <v>182.92500000000004</v>
      </c>
      <c r="V185" s="298">
        <v>0</v>
      </c>
      <c r="W185" s="342"/>
      <c r="X185" s="49">
        <v>0</v>
      </c>
      <c r="Y185" s="49">
        <v>158.69999999999982</v>
      </c>
      <c r="Z185" s="49">
        <v>270.45</v>
      </c>
      <c r="AA185" s="49">
        <v>0</v>
      </c>
      <c r="AB185" s="342"/>
      <c r="AC185" s="49">
        <v>0</v>
      </c>
      <c r="AD185" s="49">
        <v>283.74999999999955</v>
      </c>
      <c r="AE185" s="49">
        <v>473.77500000000003</v>
      </c>
      <c r="AF185" s="49">
        <v>0</v>
      </c>
      <c r="AG185" s="342"/>
      <c r="AH185" s="49">
        <v>0</v>
      </c>
      <c r="AI185" s="49">
        <v>244.09999999999991</v>
      </c>
      <c r="AJ185" s="49">
        <v>423.90000000000003</v>
      </c>
      <c r="AK185" s="49">
        <v>0</v>
      </c>
      <c r="AL185" s="342"/>
      <c r="AM185" s="49">
        <v>0</v>
      </c>
      <c r="AN185" s="49">
        <v>289.50000000000045</v>
      </c>
      <c r="AO185" s="49">
        <v>306.82500000000005</v>
      </c>
      <c r="AP185" s="49">
        <v>0</v>
      </c>
      <c r="AQ185" s="342"/>
      <c r="AR185" s="49">
        <v>0</v>
      </c>
      <c r="AS185" s="49">
        <v>60.25</v>
      </c>
      <c r="AT185" s="49">
        <v>18.975000000000001</v>
      </c>
      <c r="AU185" s="49">
        <v>0</v>
      </c>
      <c r="AV185" s="342"/>
      <c r="AW185" s="49">
        <v>0</v>
      </c>
      <c r="AX185" s="49">
        <v>491.35000000000036</v>
      </c>
      <c r="AY185" s="49">
        <v>793.80000000000007</v>
      </c>
      <c r="AZ185" s="49">
        <v>0</v>
      </c>
      <c r="BA185" s="342"/>
      <c r="BB185" s="49">
        <v>0</v>
      </c>
      <c r="BC185" s="49">
        <v>273.05</v>
      </c>
      <c r="BD185" s="49">
        <v>303.75</v>
      </c>
      <c r="BE185" s="49">
        <v>0</v>
      </c>
      <c r="BF185" s="342"/>
      <c r="BG185" s="49">
        <v>0</v>
      </c>
      <c r="BH185" s="49">
        <v>85.25</v>
      </c>
      <c r="BI185" s="49">
        <v>199.125</v>
      </c>
      <c r="BJ185" s="49">
        <v>0</v>
      </c>
      <c r="BK185" s="342"/>
      <c r="BL185" s="49">
        <v>0</v>
      </c>
      <c r="BM185" s="49">
        <v>40.899999999999991</v>
      </c>
      <c r="BN185" s="49">
        <v>100.5</v>
      </c>
      <c r="BO185" s="49">
        <v>0</v>
      </c>
      <c r="BP185" s="342"/>
      <c r="BQ185" s="49">
        <v>0</v>
      </c>
      <c r="BR185" s="49">
        <v>213.49999999999955</v>
      </c>
      <c r="BS185" s="49">
        <v>255.82499999999999</v>
      </c>
      <c r="BT185" s="49">
        <v>0</v>
      </c>
      <c r="BU185" s="306"/>
      <c r="BV185" s="49">
        <v>0</v>
      </c>
      <c r="BW185" s="49">
        <v>229.84999999999991</v>
      </c>
      <c r="BX185" s="49">
        <v>225.52500000000003</v>
      </c>
      <c r="BY185" s="49">
        <v>0</v>
      </c>
      <c r="BZ185" s="342"/>
      <c r="CA185" s="49">
        <v>0</v>
      </c>
      <c r="CB185" s="49">
        <v>209.25</v>
      </c>
      <c r="CC185" s="49">
        <v>164.17500000000001</v>
      </c>
      <c r="CD185" s="49">
        <v>0</v>
      </c>
      <c r="CE185" s="306"/>
      <c r="CF185" s="315">
        <v>0</v>
      </c>
      <c r="CG185" s="315">
        <v>153.75000000000091</v>
      </c>
      <c r="CH185" s="315">
        <v>250.35000000000002</v>
      </c>
      <c r="CI185" s="315">
        <v>0</v>
      </c>
      <c r="CJ185" s="306"/>
      <c r="CK185" s="49">
        <v>0</v>
      </c>
      <c r="CL185" s="49">
        <v>102.45</v>
      </c>
      <c r="CM185" s="49">
        <v>100.5</v>
      </c>
      <c r="CN185" s="49">
        <v>0</v>
      </c>
      <c r="CO185" s="342"/>
      <c r="CP185" s="49">
        <v>0</v>
      </c>
      <c r="CQ185" s="49">
        <v>183.5</v>
      </c>
      <c r="CR185" s="49">
        <v>320.7</v>
      </c>
      <c r="CS185" s="49">
        <v>0</v>
      </c>
      <c r="CT185" s="306"/>
      <c r="CU185" s="49">
        <v>0</v>
      </c>
      <c r="CV185" s="49">
        <v>224.20000000000073</v>
      </c>
      <c r="CW185" s="49">
        <v>302.85000000000002</v>
      </c>
      <c r="CX185" s="49">
        <v>0</v>
      </c>
      <c r="CY185" s="342"/>
      <c r="CZ185" s="49">
        <v>0</v>
      </c>
      <c r="DA185" s="49">
        <v>75.45</v>
      </c>
      <c r="DB185" s="49">
        <v>48.75</v>
      </c>
      <c r="DC185" s="49">
        <v>0</v>
      </c>
      <c r="DD185" s="306"/>
      <c r="DE185" s="49">
        <v>0</v>
      </c>
      <c r="DF185" s="49">
        <v>829.59999999999764</v>
      </c>
      <c r="DG185" s="49">
        <v>2210.5499999999997</v>
      </c>
      <c r="DH185" s="49">
        <v>0</v>
      </c>
      <c r="DI185" s="306"/>
      <c r="DJ185" s="298">
        <v>0</v>
      </c>
      <c r="DK185" s="298">
        <v>295.29999999999836</v>
      </c>
      <c r="DL185" s="298">
        <v>435.07500000000005</v>
      </c>
      <c r="DM185" s="49">
        <v>0</v>
      </c>
      <c r="DN185" s="306"/>
      <c r="DO185" s="49">
        <v>0</v>
      </c>
      <c r="DP185" s="49">
        <v>384.09999999999945</v>
      </c>
      <c r="DQ185" s="49">
        <v>417.97499999999997</v>
      </c>
      <c r="DR185" s="49">
        <v>0</v>
      </c>
      <c r="DS185" s="306"/>
      <c r="DT185" s="49">
        <v>0</v>
      </c>
      <c r="DU185" s="49">
        <v>0</v>
      </c>
      <c r="DV185" s="49">
        <v>0</v>
      </c>
      <c r="DW185" s="49">
        <v>0</v>
      </c>
      <c r="DX185" s="306"/>
      <c r="DY185" s="49">
        <v>0</v>
      </c>
      <c r="DZ185" s="49">
        <v>1635.4499999999998</v>
      </c>
      <c r="EA185" s="49">
        <v>2784.8999999999996</v>
      </c>
      <c r="EB185" s="49">
        <v>0</v>
      </c>
      <c r="EC185" s="306"/>
      <c r="ED185" s="49">
        <v>0</v>
      </c>
      <c r="EE185" s="49">
        <v>148.20000000000255</v>
      </c>
      <c r="EF185" s="49">
        <v>103.5</v>
      </c>
      <c r="EG185" s="49">
        <v>0</v>
      </c>
      <c r="EH185" s="306"/>
      <c r="EI185" s="49">
        <v>0</v>
      </c>
      <c r="EJ185" s="49">
        <v>175.90000000000146</v>
      </c>
      <c r="EK185" s="49">
        <v>373.875</v>
      </c>
      <c r="EL185" s="49">
        <v>0</v>
      </c>
      <c r="EM185" s="306"/>
      <c r="EN185" s="49">
        <v>0</v>
      </c>
      <c r="EO185" s="49">
        <v>66.249999999998181</v>
      </c>
      <c r="EP185" s="49">
        <v>124.94999999999999</v>
      </c>
      <c r="EQ185" s="49">
        <v>0</v>
      </c>
      <c r="ER185" s="306"/>
      <c r="ES185" s="49">
        <v>0</v>
      </c>
      <c r="ET185" s="49">
        <v>100.99999999999818</v>
      </c>
      <c r="EU185" s="49">
        <v>204.89999999999998</v>
      </c>
      <c r="EV185" s="49">
        <v>0</v>
      </c>
      <c r="EW185" s="306"/>
      <c r="EX185">
        <v>0</v>
      </c>
      <c r="EY185">
        <v>2011.4999999999982</v>
      </c>
      <c r="EZ185">
        <v>1620.4499999999998</v>
      </c>
      <c r="FA185" s="49">
        <v>0</v>
      </c>
      <c r="FB185" s="306"/>
      <c r="FC185" s="49">
        <v>0</v>
      </c>
      <c r="FD185" s="49">
        <v>103.14999999999782</v>
      </c>
      <c r="FE185" s="49">
        <v>66.150000000000006</v>
      </c>
      <c r="FF185" s="49">
        <v>0</v>
      </c>
      <c r="FG185" s="306"/>
      <c r="FH185" s="315">
        <v>0</v>
      </c>
      <c r="FI185" s="315">
        <v>124.79999999999998</v>
      </c>
      <c r="FJ185" s="315">
        <v>266.25</v>
      </c>
      <c r="FK185" s="49">
        <v>0</v>
      </c>
      <c r="FL185" s="306"/>
      <c r="FM185" s="315">
        <v>0</v>
      </c>
      <c r="FN185" s="315">
        <v>114.04999999999745</v>
      </c>
      <c r="FO185" s="315">
        <v>236.25</v>
      </c>
      <c r="FP185" s="49">
        <v>0</v>
      </c>
      <c r="FQ185" s="306"/>
      <c r="FR185" s="49">
        <v>0</v>
      </c>
      <c r="FS185" s="49">
        <v>257.85000000000002</v>
      </c>
      <c r="FT185" s="49">
        <v>315.375</v>
      </c>
      <c r="FU185" s="49">
        <v>0</v>
      </c>
      <c r="FV185" s="306"/>
      <c r="FW185" s="49">
        <v>0</v>
      </c>
      <c r="FX185" s="49">
        <v>108.04999999999927</v>
      </c>
      <c r="FY185" s="49">
        <v>108.9</v>
      </c>
      <c r="FZ185" s="49">
        <v>0</v>
      </c>
      <c r="GA185" s="306"/>
      <c r="GB185" s="49">
        <v>0</v>
      </c>
      <c r="GC185" s="49">
        <v>622.20000000001824</v>
      </c>
      <c r="GD185" s="49">
        <v>715.875</v>
      </c>
      <c r="GE185" s="49">
        <v>0</v>
      </c>
      <c r="GF185" s="306"/>
      <c r="GG185" s="315">
        <v>0</v>
      </c>
      <c r="GH185" s="315">
        <v>246</v>
      </c>
      <c r="GI185" s="315">
        <v>96</v>
      </c>
      <c r="GJ185" s="49">
        <v>0</v>
      </c>
      <c r="GK185" s="306"/>
      <c r="GL185" s="49">
        <v>0</v>
      </c>
      <c r="GM185" s="49">
        <v>0</v>
      </c>
      <c r="GN185" s="49">
        <v>532.42500000000007</v>
      </c>
      <c r="GO185" s="49">
        <v>0</v>
      </c>
      <c r="GP185" s="306"/>
    </row>
    <row r="186" spans="1:198" ht="18">
      <c r="A186" s="40" t="s">
        <v>9</v>
      </c>
      <c r="B186" s="45">
        <f t="shared" si="6"/>
        <v>37706.687500000007</v>
      </c>
      <c r="C186" s="41"/>
      <c r="D186" s="49">
        <v>177.25</v>
      </c>
      <c r="E186" s="49">
        <v>169.04999999999998</v>
      </c>
      <c r="F186" s="49">
        <v>0</v>
      </c>
      <c r="G186" s="49">
        <v>0</v>
      </c>
      <c r="H186" s="342"/>
      <c r="I186" s="49">
        <v>35.849999999999994</v>
      </c>
      <c r="J186" s="49">
        <v>30.299999999999983</v>
      </c>
      <c r="K186" s="49">
        <v>0</v>
      </c>
      <c r="L186" s="49">
        <v>0</v>
      </c>
      <c r="M186" s="342"/>
      <c r="N186" s="49">
        <v>157.54999999999995</v>
      </c>
      <c r="O186" s="49">
        <v>229.29999999999998</v>
      </c>
      <c r="P186" s="49">
        <v>0</v>
      </c>
      <c r="Q186" s="49">
        <v>0</v>
      </c>
      <c r="R186" s="342"/>
      <c r="S186" s="298">
        <v>47.350000000000193</v>
      </c>
      <c r="T186" s="298">
        <v>110.85000000000014</v>
      </c>
      <c r="U186" s="298">
        <v>240.97500000000002</v>
      </c>
      <c r="V186" s="298">
        <v>0</v>
      </c>
      <c r="W186" s="342"/>
      <c r="X186" s="49">
        <v>58.750000000000171</v>
      </c>
      <c r="Y186" s="49">
        <v>194.84999999999968</v>
      </c>
      <c r="Z186" s="49">
        <v>360.07500000000005</v>
      </c>
      <c r="AA186" s="49">
        <v>0</v>
      </c>
      <c r="AB186" s="342"/>
      <c r="AC186" s="49">
        <v>247.52499999999986</v>
      </c>
      <c r="AD186" s="49">
        <v>392.39999999999986</v>
      </c>
      <c r="AE186" s="49">
        <v>575.54999999999995</v>
      </c>
      <c r="AF186" s="49">
        <v>0</v>
      </c>
      <c r="AG186" s="342"/>
      <c r="AH186" s="49">
        <v>148.72499999999991</v>
      </c>
      <c r="AI186" s="49">
        <v>465.849999999999</v>
      </c>
      <c r="AJ186" s="49">
        <v>845.40000000000009</v>
      </c>
      <c r="AK186" s="49">
        <v>0</v>
      </c>
      <c r="AL186" s="342"/>
      <c r="AM186" s="49">
        <v>82.64999999999975</v>
      </c>
      <c r="AN186" s="49">
        <v>371.34999999999945</v>
      </c>
      <c r="AO186" s="49">
        <v>180</v>
      </c>
      <c r="AP186" s="49">
        <v>0</v>
      </c>
      <c r="AQ186" s="342"/>
      <c r="AR186" s="49">
        <v>63.749999999999773</v>
      </c>
      <c r="AS186" s="49">
        <v>145.84999999999997</v>
      </c>
      <c r="AT186" s="49">
        <v>131.25</v>
      </c>
      <c r="AU186" s="49">
        <v>0</v>
      </c>
      <c r="AV186" s="342"/>
      <c r="AW186" s="49">
        <v>73.449999999999818</v>
      </c>
      <c r="AX186" s="49">
        <v>502.24999999999955</v>
      </c>
      <c r="AY186" s="49">
        <v>705.97499999999991</v>
      </c>
      <c r="AZ186" s="49">
        <v>0</v>
      </c>
      <c r="BA186" s="342"/>
      <c r="BB186" s="49">
        <v>68.100000000000136</v>
      </c>
      <c r="BC186" s="49">
        <v>259.5</v>
      </c>
      <c r="BD186" s="49">
        <v>258.3</v>
      </c>
      <c r="BE186" s="49">
        <v>0</v>
      </c>
      <c r="BF186" s="342"/>
      <c r="BG186" s="49">
        <v>13.349999999999909</v>
      </c>
      <c r="BH186" s="49">
        <v>119.75</v>
      </c>
      <c r="BI186" s="49">
        <v>257.625</v>
      </c>
      <c r="BJ186" s="49">
        <v>0</v>
      </c>
      <c r="BK186" s="342"/>
      <c r="BL186" s="49">
        <v>50.624999999999773</v>
      </c>
      <c r="BM186" s="49">
        <v>51.3</v>
      </c>
      <c r="BN186" s="49">
        <v>170.625</v>
      </c>
      <c r="BO186" s="49">
        <v>0</v>
      </c>
      <c r="BP186" s="342"/>
      <c r="BQ186" s="49">
        <v>39.049999999999727</v>
      </c>
      <c r="BR186" s="49">
        <v>203.75</v>
      </c>
      <c r="BS186" s="49">
        <v>217.72500000000002</v>
      </c>
      <c r="BT186" s="49">
        <v>0</v>
      </c>
      <c r="BU186" s="306"/>
      <c r="BV186" s="49">
        <v>170.57499999999936</v>
      </c>
      <c r="BW186" s="49">
        <v>382.69999999999982</v>
      </c>
      <c r="BX186" s="49">
        <v>489.82500000000005</v>
      </c>
      <c r="BY186" s="49">
        <v>0</v>
      </c>
      <c r="BZ186" s="342"/>
      <c r="CA186" s="49">
        <v>40.024999999999181</v>
      </c>
      <c r="CB186" s="49">
        <v>178.74999999999818</v>
      </c>
      <c r="CC186" s="49">
        <v>176.25</v>
      </c>
      <c r="CD186" s="49">
        <v>0</v>
      </c>
      <c r="CE186" s="306"/>
      <c r="CF186" s="315">
        <v>34.349999999999909</v>
      </c>
      <c r="CG186" s="315">
        <v>157.949999999998</v>
      </c>
      <c r="CH186" s="315">
        <v>229.95000000000002</v>
      </c>
      <c r="CI186" s="315">
        <v>0</v>
      </c>
      <c r="CJ186" s="306"/>
      <c r="CK186" s="49">
        <v>67.499999999999318</v>
      </c>
      <c r="CL186" s="49">
        <v>208.55</v>
      </c>
      <c r="CM186" s="49">
        <v>145.64999999999998</v>
      </c>
      <c r="CN186" s="49">
        <v>0</v>
      </c>
      <c r="CO186" s="342"/>
      <c r="CP186" s="49">
        <v>101.22499999999945</v>
      </c>
      <c r="CQ186" s="49">
        <v>170.94999999999982</v>
      </c>
      <c r="CR186" s="49">
        <v>316.5</v>
      </c>
      <c r="CS186" s="49">
        <v>0</v>
      </c>
      <c r="CT186" s="306"/>
      <c r="CU186" s="49">
        <v>81.399999999999636</v>
      </c>
      <c r="CV186" s="49">
        <v>292.34999999999945</v>
      </c>
      <c r="CW186" s="49">
        <v>638.62499999999977</v>
      </c>
      <c r="CX186" s="49">
        <v>0</v>
      </c>
      <c r="CY186" s="342"/>
      <c r="CZ186" s="49">
        <v>8.5999999999994543</v>
      </c>
      <c r="DA186" s="49">
        <v>90</v>
      </c>
      <c r="DB186" s="49">
        <v>24.674999999999997</v>
      </c>
      <c r="DC186" s="49">
        <v>0</v>
      </c>
      <c r="DD186" s="306"/>
      <c r="DE186" s="49">
        <v>437.27499999999992</v>
      </c>
      <c r="DF186" s="49">
        <v>1164.3500000000004</v>
      </c>
      <c r="DG186" s="49">
        <v>2625.7500000000005</v>
      </c>
      <c r="DH186" s="49">
        <v>0</v>
      </c>
      <c r="DI186" s="306"/>
      <c r="DJ186" s="298">
        <v>188.08749999999918</v>
      </c>
      <c r="DK186" s="298">
        <v>458.80000000000018</v>
      </c>
      <c r="DL186" s="298">
        <v>500.54999999999995</v>
      </c>
      <c r="DM186" s="49">
        <v>0</v>
      </c>
      <c r="DN186" s="306"/>
      <c r="DO186" s="49">
        <v>119.40000000000009</v>
      </c>
      <c r="DP186" s="49">
        <v>414.30000000000018</v>
      </c>
      <c r="DQ186" s="49">
        <v>550.125</v>
      </c>
      <c r="DR186" s="49">
        <v>0</v>
      </c>
      <c r="DS186" s="306"/>
      <c r="DT186" s="49">
        <v>0</v>
      </c>
      <c r="DU186" s="49">
        <v>0</v>
      </c>
      <c r="DV186" s="49">
        <v>0</v>
      </c>
      <c r="DW186" s="49">
        <v>0</v>
      </c>
      <c r="DX186" s="306"/>
      <c r="DY186" s="49">
        <v>866.87499999998772</v>
      </c>
      <c r="DZ186" s="49">
        <v>2107.1749999999975</v>
      </c>
      <c r="EA186" s="49">
        <v>3978.8999999999996</v>
      </c>
      <c r="EB186" s="49">
        <v>0</v>
      </c>
      <c r="EC186" s="306"/>
      <c r="ED186" s="49">
        <v>101.07499999999936</v>
      </c>
      <c r="EE186" s="49">
        <v>147.44999999999709</v>
      </c>
      <c r="EF186" s="49">
        <v>83.100000000000009</v>
      </c>
      <c r="EG186" s="49">
        <v>0</v>
      </c>
      <c r="EH186" s="306"/>
      <c r="EI186" s="49">
        <v>67.749999999999545</v>
      </c>
      <c r="EJ186" s="49">
        <v>178.29999999999382</v>
      </c>
      <c r="EK186" s="49">
        <v>449.47499999999997</v>
      </c>
      <c r="EL186" s="49">
        <v>0</v>
      </c>
      <c r="EM186" s="306"/>
      <c r="EN186" s="49">
        <v>0</v>
      </c>
      <c r="EO186" s="49">
        <v>131.149999999996</v>
      </c>
      <c r="EP186" s="49">
        <v>279.89999999999998</v>
      </c>
      <c r="EQ186" s="49">
        <v>0</v>
      </c>
      <c r="ER186" s="306"/>
      <c r="ES186" s="49">
        <v>47.624999999999091</v>
      </c>
      <c r="ET186" s="49">
        <v>18.399999999997817</v>
      </c>
      <c r="EU186" s="49">
        <v>239.92499999999998</v>
      </c>
      <c r="EV186" s="49">
        <v>0</v>
      </c>
      <c r="EW186" s="306"/>
      <c r="EX186">
        <v>680.27499999999986</v>
      </c>
      <c r="EY186">
        <v>2031.4999999999945</v>
      </c>
      <c r="EZ186">
        <v>2108.6999999999998</v>
      </c>
      <c r="FA186" s="49">
        <v>0</v>
      </c>
      <c r="FB186" s="306"/>
      <c r="FC186" s="49">
        <v>53.850000000000364</v>
      </c>
      <c r="FD186" s="49">
        <v>0</v>
      </c>
      <c r="FE186" s="49">
        <v>101.02499999999999</v>
      </c>
      <c r="FF186" s="49">
        <v>0</v>
      </c>
      <c r="FG186" s="306"/>
      <c r="FH186" s="315">
        <v>45.924999999999272</v>
      </c>
      <c r="FI186" s="315">
        <v>71.150000000000006</v>
      </c>
      <c r="FJ186" s="315">
        <v>222.22500000000002</v>
      </c>
      <c r="FK186" s="49">
        <v>0</v>
      </c>
      <c r="FL186" s="306"/>
      <c r="FM186" s="315">
        <v>119.65000000000236</v>
      </c>
      <c r="FN186" s="315">
        <v>219.37499999999272</v>
      </c>
      <c r="FO186" s="315">
        <v>208.72500000000002</v>
      </c>
      <c r="FP186" s="49">
        <v>0</v>
      </c>
      <c r="FQ186" s="306"/>
      <c r="FR186" s="49">
        <v>87.675000000001091</v>
      </c>
      <c r="FS186" s="49">
        <v>296.59999999999997</v>
      </c>
      <c r="FT186" s="49">
        <v>405.97500000000002</v>
      </c>
      <c r="FU186" s="49">
        <v>0</v>
      </c>
      <c r="FV186" s="306"/>
      <c r="FW186" s="49">
        <v>0</v>
      </c>
      <c r="FX186" s="49">
        <v>193.14999999999054</v>
      </c>
      <c r="FY186" s="49">
        <v>205.27499999999998</v>
      </c>
      <c r="FZ186" s="49">
        <v>0</v>
      </c>
      <c r="GA186" s="306"/>
      <c r="GB186" s="49">
        <v>272.27500000000248</v>
      </c>
      <c r="GC186" s="49">
        <v>544.05000000005998</v>
      </c>
      <c r="GD186" s="49">
        <v>971.40000000000009</v>
      </c>
      <c r="GE186" s="49">
        <v>0</v>
      </c>
      <c r="GF186" s="306"/>
      <c r="GG186" s="315">
        <v>75.125</v>
      </c>
      <c r="GH186" s="315">
        <v>237.5</v>
      </c>
      <c r="GI186" s="315">
        <v>186</v>
      </c>
      <c r="GJ186" s="49">
        <v>0</v>
      </c>
      <c r="GK186" s="306"/>
      <c r="GL186" s="49">
        <v>0</v>
      </c>
      <c r="GM186" s="49">
        <v>0</v>
      </c>
      <c r="GN186" s="49">
        <v>753.3</v>
      </c>
      <c r="GO186" s="49">
        <v>0</v>
      </c>
      <c r="GP186" s="306"/>
    </row>
    <row r="187" spans="1:198" ht="18">
      <c r="A187" s="38" t="s">
        <v>3152</v>
      </c>
      <c r="B187" s="45">
        <f t="shared" si="6"/>
        <v>21649.837500000005</v>
      </c>
      <c r="C187" s="41"/>
      <c r="D187" s="49">
        <v>0</v>
      </c>
      <c r="E187" s="49">
        <v>0</v>
      </c>
      <c r="F187" s="49">
        <v>51.824999999999996</v>
      </c>
      <c r="G187" s="49">
        <v>0</v>
      </c>
      <c r="H187" s="342"/>
      <c r="I187" s="49">
        <v>0</v>
      </c>
      <c r="J187" s="49">
        <v>0</v>
      </c>
      <c r="K187" s="49">
        <v>136.27499999999998</v>
      </c>
      <c r="L187" s="49">
        <v>0</v>
      </c>
      <c r="M187" s="342"/>
      <c r="N187" s="49">
        <v>0</v>
      </c>
      <c r="O187" s="49">
        <v>0</v>
      </c>
      <c r="P187" s="49">
        <v>245.4375</v>
      </c>
      <c r="Q187" s="49">
        <v>0</v>
      </c>
      <c r="R187" s="342"/>
      <c r="S187" s="298">
        <v>0</v>
      </c>
      <c r="T187" s="298">
        <v>0</v>
      </c>
      <c r="U187" s="298">
        <v>0</v>
      </c>
      <c r="V187" s="49">
        <v>203.8</v>
      </c>
      <c r="W187" s="342"/>
      <c r="X187" s="49">
        <v>0</v>
      </c>
      <c r="Y187" s="49">
        <v>0</v>
      </c>
      <c r="Z187" s="49">
        <v>0</v>
      </c>
      <c r="AA187" s="49">
        <v>365.20000000000005</v>
      </c>
      <c r="AB187" s="342"/>
      <c r="AC187" s="49">
        <v>0</v>
      </c>
      <c r="AD187" s="49">
        <v>0</v>
      </c>
      <c r="AE187" s="49">
        <v>0</v>
      </c>
      <c r="AF187" s="49">
        <v>757.69999999999993</v>
      </c>
      <c r="AG187" s="342"/>
      <c r="AH187" s="49">
        <v>0</v>
      </c>
      <c r="AI187" s="49">
        <v>0</v>
      </c>
      <c r="AJ187" s="49">
        <v>0</v>
      </c>
      <c r="AK187" s="49">
        <v>728.4</v>
      </c>
      <c r="AL187" s="342"/>
      <c r="AM187" s="49">
        <v>0</v>
      </c>
      <c r="AN187" s="49">
        <v>0</v>
      </c>
      <c r="AO187" s="49">
        <v>0</v>
      </c>
      <c r="AP187" s="49">
        <v>659.45</v>
      </c>
      <c r="AQ187" s="342"/>
      <c r="AR187" s="49">
        <v>0</v>
      </c>
      <c r="AS187" s="49">
        <v>0</v>
      </c>
      <c r="AT187" s="49">
        <v>0</v>
      </c>
      <c r="AU187" s="49">
        <v>0</v>
      </c>
      <c r="AV187" s="342"/>
      <c r="AW187" s="49">
        <v>0</v>
      </c>
      <c r="AX187" s="49">
        <v>0</v>
      </c>
      <c r="AY187" s="49">
        <v>0</v>
      </c>
      <c r="AZ187" s="49">
        <v>364.09999999999997</v>
      </c>
      <c r="BA187" s="342"/>
      <c r="BB187" s="49">
        <v>0</v>
      </c>
      <c r="BC187" s="49">
        <v>0</v>
      </c>
      <c r="BD187" s="49">
        <v>0</v>
      </c>
      <c r="BE187" s="49">
        <v>586.20000000000005</v>
      </c>
      <c r="BF187" s="342"/>
      <c r="BG187" s="49">
        <v>0</v>
      </c>
      <c r="BH187" s="49">
        <v>0</v>
      </c>
      <c r="BI187" s="49">
        <v>0</v>
      </c>
      <c r="BJ187" s="49">
        <v>184.5</v>
      </c>
      <c r="BK187" s="342"/>
      <c r="BL187" s="49">
        <v>0</v>
      </c>
      <c r="BM187" s="49">
        <v>0</v>
      </c>
      <c r="BN187" s="49">
        <v>0</v>
      </c>
      <c r="BO187" s="49">
        <v>447.09999999999997</v>
      </c>
      <c r="BP187" s="342"/>
      <c r="BQ187" s="49">
        <v>0</v>
      </c>
      <c r="BR187" s="49">
        <v>0</v>
      </c>
      <c r="BS187" s="49">
        <v>0</v>
      </c>
      <c r="BT187" s="49">
        <v>770.59999999999991</v>
      </c>
      <c r="BU187" s="306"/>
      <c r="BV187" s="49">
        <v>0</v>
      </c>
      <c r="BW187" s="49">
        <v>0</v>
      </c>
      <c r="BX187" s="49">
        <v>0</v>
      </c>
      <c r="BY187" s="49">
        <v>404.2</v>
      </c>
      <c r="BZ187" s="342"/>
      <c r="CA187" s="49">
        <v>0</v>
      </c>
      <c r="CB187" s="49">
        <v>0</v>
      </c>
      <c r="CC187" s="49">
        <v>0</v>
      </c>
      <c r="CD187" s="49">
        <v>764.90000000000009</v>
      </c>
      <c r="CE187" s="306"/>
      <c r="CF187" s="315">
        <v>0</v>
      </c>
      <c r="CG187" s="315">
        <v>0</v>
      </c>
      <c r="CH187" s="315">
        <v>0</v>
      </c>
      <c r="CI187" s="49">
        <v>435.5</v>
      </c>
      <c r="CJ187" s="306"/>
      <c r="CK187" s="49">
        <v>0</v>
      </c>
      <c r="CL187" s="49">
        <v>0</v>
      </c>
      <c r="CM187" s="49">
        <v>0</v>
      </c>
      <c r="CN187" s="49">
        <v>357.70000000000005</v>
      </c>
      <c r="CO187" s="342"/>
      <c r="CP187" s="49">
        <v>0</v>
      </c>
      <c r="CQ187" s="49">
        <v>0</v>
      </c>
      <c r="CR187" s="49">
        <v>0</v>
      </c>
      <c r="CS187" s="49">
        <v>312</v>
      </c>
      <c r="CT187" s="306"/>
      <c r="CU187" s="49">
        <v>0</v>
      </c>
      <c r="CV187" s="49">
        <v>0</v>
      </c>
      <c r="CW187" s="49">
        <v>0</v>
      </c>
      <c r="CX187" s="49">
        <v>367.5</v>
      </c>
      <c r="CY187" s="342"/>
      <c r="CZ187" s="49">
        <v>0</v>
      </c>
      <c r="DA187" s="49">
        <v>0</v>
      </c>
      <c r="DB187" s="49">
        <v>0</v>
      </c>
      <c r="DC187" s="49">
        <v>82.5</v>
      </c>
      <c r="DD187" s="306"/>
      <c r="DE187" s="49">
        <v>0</v>
      </c>
      <c r="DF187" s="49">
        <v>0</v>
      </c>
      <c r="DG187" s="49">
        <v>0</v>
      </c>
      <c r="DH187" s="298">
        <v>2973.6</v>
      </c>
      <c r="DI187" s="306"/>
      <c r="DJ187" s="298">
        <v>0</v>
      </c>
      <c r="DK187" s="298">
        <v>0</v>
      </c>
      <c r="DL187" s="298">
        <v>0</v>
      </c>
      <c r="DM187" s="49">
        <v>856.45</v>
      </c>
      <c r="DN187" s="306"/>
      <c r="DO187" s="49">
        <v>0</v>
      </c>
      <c r="DP187" s="49">
        <v>0</v>
      </c>
      <c r="DQ187" s="49">
        <v>0</v>
      </c>
      <c r="DR187" s="49">
        <v>411.8</v>
      </c>
      <c r="DS187" s="306"/>
      <c r="DT187" s="49">
        <v>0</v>
      </c>
      <c r="DU187" s="49">
        <v>0</v>
      </c>
      <c r="DV187" s="49">
        <v>0</v>
      </c>
      <c r="DW187" s="49">
        <v>121.69999999999999</v>
      </c>
      <c r="DX187" s="306"/>
      <c r="DY187" s="49">
        <v>0</v>
      </c>
      <c r="DZ187" s="49">
        <v>0</v>
      </c>
      <c r="EA187" s="49">
        <v>0</v>
      </c>
      <c r="EB187" s="298">
        <v>2665.4999999999995</v>
      </c>
      <c r="EC187" s="306"/>
      <c r="ED187" s="49">
        <v>0</v>
      </c>
      <c r="EE187" s="49">
        <v>0</v>
      </c>
      <c r="EF187" s="49">
        <v>0</v>
      </c>
      <c r="EG187" s="49">
        <v>241.6</v>
      </c>
      <c r="EH187" s="306"/>
      <c r="EI187" s="49">
        <v>0</v>
      </c>
      <c r="EJ187" s="49">
        <v>0</v>
      </c>
      <c r="EK187" s="49">
        <v>0</v>
      </c>
      <c r="EL187" s="49">
        <v>115.6</v>
      </c>
      <c r="EM187" s="306"/>
      <c r="EN187" s="49">
        <v>0</v>
      </c>
      <c r="EO187" s="49">
        <v>0</v>
      </c>
      <c r="EP187" s="49">
        <v>0</v>
      </c>
      <c r="EQ187" s="49">
        <v>358.1</v>
      </c>
      <c r="ER187" s="306"/>
      <c r="ES187" s="49">
        <v>0</v>
      </c>
      <c r="ET187" s="49">
        <v>0</v>
      </c>
      <c r="EU187" s="49">
        <v>0</v>
      </c>
      <c r="EV187" s="49">
        <v>237.4</v>
      </c>
      <c r="EW187" s="306"/>
      <c r="EX187">
        <v>0</v>
      </c>
      <c r="EY187">
        <v>0</v>
      </c>
      <c r="EZ187">
        <v>0</v>
      </c>
      <c r="FA187" s="414">
        <v>2735.8999999999996</v>
      </c>
      <c r="FB187" s="306"/>
      <c r="FC187" s="49">
        <v>0</v>
      </c>
      <c r="FD187" s="49">
        <v>0</v>
      </c>
      <c r="FE187" s="49">
        <v>0</v>
      </c>
      <c r="FF187" s="49">
        <v>82.1</v>
      </c>
      <c r="FG187" s="306"/>
      <c r="FH187" s="315">
        <v>0</v>
      </c>
      <c r="FI187" s="315">
        <v>0</v>
      </c>
      <c r="FJ187" s="315">
        <v>0</v>
      </c>
      <c r="FK187" s="49">
        <v>132.70000000000002</v>
      </c>
      <c r="FL187" s="306"/>
      <c r="FM187" s="315">
        <v>0</v>
      </c>
      <c r="FN187" s="315">
        <v>0</v>
      </c>
      <c r="FO187" s="315">
        <v>0</v>
      </c>
      <c r="FP187" s="49">
        <v>165</v>
      </c>
      <c r="FQ187" s="306"/>
      <c r="FR187" s="49">
        <v>0</v>
      </c>
      <c r="FS187" s="49">
        <v>0</v>
      </c>
      <c r="FT187" s="49">
        <v>0</v>
      </c>
      <c r="FU187" s="49">
        <v>606.20000000000005</v>
      </c>
      <c r="FV187" s="306"/>
      <c r="FW187" s="49">
        <v>0</v>
      </c>
      <c r="FX187" s="49">
        <v>0</v>
      </c>
      <c r="FY187" s="49">
        <v>0</v>
      </c>
      <c r="FZ187" s="49">
        <v>151.9</v>
      </c>
      <c r="GA187" s="306"/>
      <c r="GB187" s="49">
        <v>0</v>
      </c>
      <c r="GC187" s="49">
        <v>0</v>
      </c>
      <c r="GD187" s="49">
        <v>0</v>
      </c>
      <c r="GE187" s="49">
        <v>1240.9000000000001</v>
      </c>
      <c r="GF187" s="306"/>
      <c r="GG187" s="315">
        <v>0</v>
      </c>
      <c r="GH187" s="315">
        <v>0</v>
      </c>
      <c r="GI187" s="315">
        <v>0</v>
      </c>
      <c r="GJ187" s="49">
        <v>328.5</v>
      </c>
      <c r="GK187" s="306"/>
      <c r="GL187" s="49">
        <v>0</v>
      </c>
      <c r="GM187" s="49">
        <v>0</v>
      </c>
      <c r="GN187" s="49">
        <v>0</v>
      </c>
      <c r="GO187" s="49">
        <v>0</v>
      </c>
      <c r="GP187" s="306"/>
    </row>
    <row r="188" spans="1:198" ht="18">
      <c r="A188" s="40" t="s">
        <v>2087</v>
      </c>
      <c r="B188" s="45">
        <f t="shared" si="6"/>
        <v>10745.624999999991</v>
      </c>
      <c r="C188" s="41"/>
      <c r="D188" s="49">
        <v>51.375</v>
      </c>
      <c r="E188" s="49">
        <v>0</v>
      </c>
      <c r="F188" s="49">
        <v>0</v>
      </c>
      <c r="G188" s="49">
        <v>0</v>
      </c>
      <c r="H188" s="342"/>
      <c r="I188" s="49">
        <v>52.225000000000001</v>
      </c>
      <c r="J188" s="49">
        <v>0</v>
      </c>
      <c r="K188" s="49">
        <v>0</v>
      </c>
      <c r="L188" s="49">
        <v>0</v>
      </c>
      <c r="M188" s="342"/>
      <c r="N188" s="49">
        <v>174.97499999999997</v>
      </c>
      <c r="O188" s="49">
        <v>0</v>
      </c>
      <c r="P188" s="49">
        <v>0</v>
      </c>
      <c r="Q188" s="49">
        <v>0</v>
      </c>
      <c r="R188" s="342"/>
      <c r="S188" s="298">
        <v>0</v>
      </c>
      <c r="T188" s="298">
        <v>158.99999999999989</v>
      </c>
      <c r="U188" s="298">
        <v>0</v>
      </c>
      <c r="V188" s="298">
        <v>0</v>
      </c>
      <c r="W188" s="342"/>
      <c r="X188" s="49">
        <v>0</v>
      </c>
      <c r="Y188" s="49">
        <v>146.24999999999977</v>
      </c>
      <c r="Z188" s="49">
        <v>0</v>
      </c>
      <c r="AA188" s="49">
        <v>0</v>
      </c>
      <c r="AB188" s="342"/>
      <c r="AC188" s="49">
        <v>0</v>
      </c>
      <c r="AD188" s="49">
        <v>278.40000000000009</v>
      </c>
      <c r="AE188" s="49">
        <v>0</v>
      </c>
      <c r="AF188" s="49">
        <v>0</v>
      </c>
      <c r="AG188" s="342"/>
      <c r="AH188" s="49">
        <v>0</v>
      </c>
      <c r="AI188" s="49">
        <v>286.125</v>
      </c>
      <c r="AJ188" s="49">
        <v>0</v>
      </c>
      <c r="AK188" s="49">
        <v>0</v>
      </c>
      <c r="AL188" s="342"/>
      <c r="AM188" s="49">
        <v>0</v>
      </c>
      <c r="AN188" s="49">
        <v>240.52500000000009</v>
      </c>
      <c r="AO188" s="49">
        <v>0</v>
      </c>
      <c r="AP188" s="49">
        <v>0</v>
      </c>
      <c r="AQ188" s="342"/>
      <c r="AR188" s="49">
        <v>0</v>
      </c>
      <c r="AS188" s="49">
        <v>89.949999999999989</v>
      </c>
      <c r="AT188" s="49">
        <v>0</v>
      </c>
      <c r="AU188" s="49">
        <v>0</v>
      </c>
      <c r="AV188" s="342"/>
      <c r="AW188" s="49">
        <v>0</v>
      </c>
      <c r="AX188" s="49">
        <v>453.59999999999991</v>
      </c>
      <c r="AY188" s="49">
        <v>0</v>
      </c>
      <c r="AZ188" s="49">
        <v>0</v>
      </c>
      <c r="BA188" s="342"/>
      <c r="BB188" s="49">
        <v>0</v>
      </c>
      <c r="BC188" s="49">
        <v>260.75</v>
      </c>
      <c r="BD188" s="49">
        <v>0</v>
      </c>
      <c r="BE188" s="49">
        <v>0</v>
      </c>
      <c r="BF188" s="342"/>
      <c r="BG188" s="49">
        <v>0</v>
      </c>
      <c r="BH188" s="49">
        <v>105.25</v>
      </c>
      <c r="BI188" s="49">
        <v>0</v>
      </c>
      <c r="BJ188" s="49">
        <v>0</v>
      </c>
      <c r="BK188" s="342"/>
      <c r="BL188" s="49">
        <v>0</v>
      </c>
      <c r="BM188" s="49">
        <v>41.25</v>
      </c>
      <c r="BN188" s="49">
        <v>0</v>
      </c>
      <c r="BO188" s="49">
        <v>0</v>
      </c>
      <c r="BP188" s="342"/>
      <c r="BQ188" s="49">
        <v>0</v>
      </c>
      <c r="BR188" s="49">
        <v>265.52500000000009</v>
      </c>
      <c r="BS188" s="49">
        <v>0</v>
      </c>
      <c r="BT188" s="49">
        <v>0</v>
      </c>
      <c r="BU188" s="306"/>
      <c r="BV188" s="49">
        <v>0</v>
      </c>
      <c r="BW188" s="49">
        <v>327.15000000000009</v>
      </c>
      <c r="BX188" s="49">
        <v>0</v>
      </c>
      <c r="BY188" s="49">
        <v>0</v>
      </c>
      <c r="BZ188" s="342"/>
      <c r="CA188" s="49">
        <v>0</v>
      </c>
      <c r="CB188" s="49">
        <v>180.97500000000036</v>
      </c>
      <c r="CC188" s="49">
        <v>0</v>
      </c>
      <c r="CD188" s="49">
        <v>0</v>
      </c>
      <c r="CE188" s="306"/>
      <c r="CF188" s="315">
        <v>0</v>
      </c>
      <c r="CG188" s="315">
        <v>111.00000000000091</v>
      </c>
      <c r="CH188" s="315">
        <v>0</v>
      </c>
      <c r="CI188" s="315">
        <v>0</v>
      </c>
      <c r="CJ188" s="306"/>
      <c r="CK188" s="49">
        <v>0</v>
      </c>
      <c r="CL188" s="49">
        <v>172.3</v>
      </c>
      <c r="CM188" s="49">
        <v>0</v>
      </c>
      <c r="CN188" s="49">
        <v>0</v>
      </c>
      <c r="CO188" s="342"/>
      <c r="CP188" s="49">
        <v>0</v>
      </c>
      <c r="CQ188" s="49">
        <v>126.65000000000236</v>
      </c>
      <c r="CR188" s="49">
        <v>0</v>
      </c>
      <c r="CS188" s="49">
        <v>0</v>
      </c>
      <c r="CT188" s="306"/>
      <c r="CU188" s="49">
        <v>0</v>
      </c>
      <c r="CV188" s="49">
        <v>237.800000000002</v>
      </c>
      <c r="CW188" s="49">
        <v>0</v>
      </c>
      <c r="CX188" s="49">
        <v>0</v>
      </c>
      <c r="CY188" s="342"/>
      <c r="CZ188" s="49">
        <v>0</v>
      </c>
      <c r="DA188" s="49">
        <v>75</v>
      </c>
      <c r="DB188" s="49">
        <v>0</v>
      </c>
      <c r="DC188" s="49">
        <v>0</v>
      </c>
      <c r="DD188" s="306"/>
      <c r="DE188" s="49">
        <v>0</v>
      </c>
      <c r="DF188" s="49">
        <v>771.70000000000073</v>
      </c>
      <c r="DG188" s="49">
        <v>0</v>
      </c>
      <c r="DH188" s="49">
        <v>0</v>
      </c>
      <c r="DI188" s="306"/>
      <c r="DJ188" s="298">
        <v>0</v>
      </c>
      <c r="DK188" s="298">
        <v>329.09999999999854</v>
      </c>
      <c r="DL188" s="298">
        <v>0</v>
      </c>
      <c r="DM188" s="49">
        <v>0</v>
      </c>
      <c r="DN188" s="306"/>
      <c r="DO188" s="49">
        <v>0</v>
      </c>
      <c r="DP188" s="49">
        <v>281.05000000000018</v>
      </c>
      <c r="DQ188" s="49">
        <v>0</v>
      </c>
      <c r="DR188" s="49">
        <v>0</v>
      </c>
      <c r="DS188" s="306"/>
      <c r="DT188" s="49">
        <v>0</v>
      </c>
      <c r="DU188" s="49">
        <v>0</v>
      </c>
      <c r="DV188" s="49">
        <v>0</v>
      </c>
      <c r="DW188" s="49">
        <v>0</v>
      </c>
      <c r="DX188" s="306"/>
      <c r="DY188" s="49">
        <v>0</v>
      </c>
      <c r="DZ188" s="49">
        <v>1613.7999999999975</v>
      </c>
      <c r="EA188" s="49">
        <v>0</v>
      </c>
      <c r="EB188" s="49">
        <v>0</v>
      </c>
      <c r="EC188" s="306"/>
      <c r="ED188" s="49">
        <v>0</v>
      </c>
      <c r="EE188" s="49">
        <v>234.89999999999964</v>
      </c>
      <c r="EF188" s="49">
        <v>0</v>
      </c>
      <c r="EG188" s="49">
        <v>0</v>
      </c>
      <c r="EH188" s="306"/>
      <c r="EI188" s="49">
        <v>0</v>
      </c>
      <c r="EJ188" s="49">
        <v>113.79999999999927</v>
      </c>
      <c r="EK188" s="49">
        <v>0</v>
      </c>
      <c r="EL188" s="49">
        <v>0</v>
      </c>
      <c r="EM188" s="306"/>
      <c r="EN188" s="49">
        <v>0</v>
      </c>
      <c r="EO188" s="49">
        <v>197.79999999999927</v>
      </c>
      <c r="EP188" s="49">
        <v>0</v>
      </c>
      <c r="EQ188" s="49">
        <v>0</v>
      </c>
      <c r="ER188" s="306"/>
      <c r="ES188" s="49">
        <v>0</v>
      </c>
      <c r="ET188" s="49">
        <v>120.70000000000255</v>
      </c>
      <c r="EU188" s="49">
        <v>0</v>
      </c>
      <c r="EV188" s="49">
        <v>0</v>
      </c>
      <c r="EW188" s="306"/>
      <c r="EX188">
        <v>0</v>
      </c>
      <c r="EY188">
        <v>1667.8999999999996</v>
      </c>
      <c r="EZ188">
        <v>0</v>
      </c>
      <c r="FA188" s="49">
        <v>0</v>
      </c>
      <c r="FB188" s="306"/>
      <c r="FC188" s="49">
        <v>0</v>
      </c>
      <c r="FD188" s="49">
        <v>100.05000000000109</v>
      </c>
      <c r="FE188" s="49">
        <v>0</v>
      </c>
      <c r="FF188" s="49">
        <v>0</v>
      </c>
      <c r="FG188" s="306"/>
      <c r="FH188" s="315">
        <v>0</v>
      </c>
      <c r="FI188" s="315">
        <v>160.59999999999997</v>
      </c>
      <c r="FJ188" s="315">
        <v>0</v>
      </c>
      <c r="FK188" s="49">
        <v>0</v>
      </c>
      <c r="FL188" s="306"/>
      <c r="FM188" s="315">
        <v>0</v>
      </c>
      <c r="FN188" s="315">
        <v>155.75000000000182</v>
      </c>
      <c r="FO188" s="315">
        <v>0</v>
      </c>
      <c r="FP188" s="49">
        <v>0</v>
      </c>
      <c r="FQ188" s="306"/>
      <c r="FR188" s="49">
        <v>0</v>
      </c>
      <c r="FS188" s="49">
        <v>243.60000000000002</v>
      </c>
      <c r="FT188" s="49">
        <v>0</v>
      </c>
      <c r="FU188" s="49">
        <v>0</v>
      </c>
      <c r="FV188" s="306"/>
      <c r="FW188" s="49">
        <v>0</v>
      </c>
      <c r="FX188" s="49">
        <v>93.849999999998545</v>
      </c>
      <c r="FY188" s="49">
        <v>0</v>
      </c>
      <c r="FZ188" s="49">
        <v>0</v>
      </c>
      <c r="GA188" s="306"/>
      <c r="GB188" s="49">
        <v>0</v>
      </c>
      <c r="GC188" s="49">
        <v>599.94999999998436</v>
      </c>
      <c r="GD188" s="49">
        <v>0</v>
      </c>
      <c r="GE188" s="49">
        <v>0</v>
      </c>
      <c r="GF188" s="306"/>
      <c r="GG188" s="315">
        <v>0</v>
      </c>
      <c r="GH188" s="315">
        <v>225</v>
      </c>
      <c r="GI188" s="315">
        <v>0</v>
      </c>
      <c r="GJ188" s="49">
        <v>0</v>
      </c>
      <c r="GK188" s="306"/>
      <c r="GL188" s="49">
        <v>0</v>
      </c>
      <c r="GM188" s="49">
        <v>0</v>
      </c>
      <c r="GN188" s="49">
        <v>0</v>
      </c>
      <c r="GO188" s="49">
        <v>0</v>
      </c>
      <c r="GP188" s="306"/>
    </row>
    <row r="189" spans="1:198" ht="18">
      <c r="A189" s="38" t="s">
        <v>3153</v>
      </c>
      <c r="B189" s="45">
        <f t="shared" si="6"/>
        <v>19192.05</v>
      </c>
      <c r="C189" s="41"/>
      <c r="D189" s="49">
        <v>0</v>
      </c>
      <c r="E189" s="49">
        <v>0</v>
      </c>
      <c r="F189" s="49">
        <v>299.92499999999995</v>
      </c>
      <c r="G189" s="49">
        <v>0</v>
      </c>
      <c r="H189" s="342"/>
      <c r="I189" s="49">
        <v>0</v>
      </c>
      <c r="J189" s="49">
        <v>0</v>
      </c>
      <c r="K189" s="49">
        <v>19.799999999999997</v>
      </c>
      <c r="L189" s="49">
        <v>0</v>
      </c>
      <c r="M189" s="342"/>
      <c r="N189" s="49">
        <v>0</v>
      </c>
      <c r="O189" s="49">
        <v>0</v>
      </c>
      <c r="P189" s="49">
        <v>453.375</v>
      </c>
      <c r="Q189" s="49">
        <v>0</v>
      </c>
      <c r="R189" s="342"/>
      <c r="S189" s="298">
        <v>0</v>
      </c>
      <c r="T189" s="298">
        <v>0</v>
      </c>
      <c r="U189" s="298">
        <v>0</v>
      </c>
      <c r="V189" s="49">
        <v>28.799999999999997</v>
      </c>
      <c r="W189" s="342"/>
      <c r="X189" s="49">
        <v>0</v>
      </c>
      <c r="Y189" s="49">
        <v>0</v>
      </c>
      <c r="Z189" s="49">
        <v>0</v>
      </c>
      <c r="AA189" s="49">
        <v>292.2</v>
      </c>
      <c r="AB189" s="342"/>
      <c r="AC189" s="49">
        <v>0</v>
      </c>
      <c r="AD189" s="49">
        <v>0</v>
      </c>
      <c r="AE189" s="49">
        <v>0</v>
      </c>
      <c r="AF189" s="49">
        <v>407.09999999999997</v>
      </c>
      <c r="AG189" s="342"/>
      <c r="AH189" s="49">
        <v>0</v>
      </c>
      <c r="AI189" s="49">
        <v>0</v>
      </c>
      <c r="AJ189" s="49">
        <v>0</v>
      </c>
      <c r="AK189" s="49">
        <v>332.3</v>
      </c>
      <c r="AL189" s="342"/>
      <c r="AM189" s="49">
        <v>0</v>
      </c>
      <c r="AN189" s="49">
        <v>0</v>
      </c>
      <c r="AO189" s="49">
        <v>0</v>
      </c>
      <c r="AP189" s="49">
        <v>385.5</v>
      </c>
      <c r="AQ189" s="342"/>
      <c r="AR189" s="49">
        <v>0</v>
      </c>
      <c r="AS189" s="49">
        <v>0</v>
      </c>
      <c r="AT189" s="49">
        <v>0</v>
      </c>
      <c r="AU189" s="49">
        <v>201.5</v>
      </c>
      <c r="AV189" s="342"/>
      <c r="AW189" s="49">
        <v>0</v>
      </c>
      <c r="AX189" s="49">
        <v>0</v>
      </c>
      <c r="AY189" s="49">
        <v>0</v>
      </c>
      <c r="AZ189" s="49">
        <v>426.80000000000007</v>
      </c>
      <c r="BA189" s="342"/>
      <c r="BB189" s="49">
        <v>0</v>
      </c>
      <c r="BC189" s="49">
        <v>0</v>
      </c>
      <c r="BD189" s="49">
        <v>0</v>
      </c>
      <c r="BE189" s="49">
        <v>265</v>
      </c>
      <c r="BF189" s="342"/>
      <c r="BG189" s="49">
        <v>0</v>
      </c>
      <c r="BH189" s="49">
        <v>0</v>
      </c>
      <c r="BI189" s="49">
        <v>0</v>
      </c>
      <c r="BJ189" s="49">
        <v>183.3</v>
      </c>
      <c r="BK189" s="342"/>
      <c r="BL189" s="49">
        <v>0</v>
      </c>
      <c r="BM189" s="49">
        <v>0</v>
      </c>
      <c r="BN189" s="49">
        <v>0</v>
      </c>
      <c r="BO189" s="49">
        <v>329</v>
      </c>
      <c r="BP189" s="342"/>
      <c r="BQ189" s="49">
        <v>0</v>
      </c>
      <c r="BR189" s="49">
        <v>0</v>
      </c>
      <c r="BS189" s="49">
        <v>0</v>
      </c>
      <c r="BT189" s="49">
        <v>314.5</v>
      </c>
      <c r="BU189" s="306"/>
      <c r="BV189" s="49">
        <v>0</v>
      </c>
      <c r="BW189" s="49">
        <v>0</v>
      </c>
      <c r="BX189" s="49">
        <v>0</v>
      </c>
      <c r="BY189" s="49">
        <v>331.8</v>
      </c>
      <c r="BZ189" s="342"/>
      <c r="CA189" s="49">
        <v>0</v>
      </c>
      <c r="CB189" s="49">
        <v>0</v>
      </c>
      <c r="CC189" s="49">
        <v>0</v>
      </c>
      <c r="CD189" s="49">
        <v>330</v>
      </c>
      <c r="CE189" s="306"/>
      <c r="CF189" s="315">
        <v>0</v>
      </c>
      <c r="CG189" s="315">
        <v>0</v>
      </c>
      <c r="CH189" s="315">
        <v>0</v>
      </c>
      <c r="CI189" s="49">
        <v>482.8</v>
      </c>
      <c r="CJ189" s="306"/>
      <c r="CK189" s="49">
        <v>0</v>
      </c>
      <c r="CL189" s="49">
        <v>0</v>
      </c>
      <c r="CM189" s="49">
        <v>0</v>
      </c>
      <c r="CN189" s="49">
        <v>409.5</v>
      </c>
      <c r="CO189" s="342"/>
      <c r="CP189" s="49">
        <v>0</v>
      </c>
      <c r="CQ189" s="49">
        <v>0</v>
      </c>
      <c r="CR189" s="49">
        <v>0</v>
      </c>
      <c r="CS189" s="49">
        <v>465.5</v>
      </c>
      <c r="CT189" s="306"/>
      <c r="CU189" s="49">
        <v>0</v>
      </c>
      <c r="CV189" s="49">
        <v>0</v>
      </c>
      <c r="CW189" s="49">
        <v>0</v>
      </c>
      <c r="CX189" s="49">
        <v>270.8</v>
      </c>
      <c r="CY189" s="342"/>
      <c r="CZ189" s="49">
        <v>0</v>
      </c>
      <c r="DA189" s="49">
        <v>0</v>
      </c>
      <c r="DB189" s="49">
        <v>0</v>
      </c>
      <c r="DC189" s="49">
        <v>90</v>
      </c>
      <c r="DD189" s="306"/>
      <c r="DE189" s="49">
        <v>0</v>
      </c>
      <c r="DF189" s="49">
        <v>0</v>
      </c>
      <c r="DG189" s="49">
        <v>0</v>
      </c>
      <c r="DH189" s="298">
        <v>2017.5</v>
      </c>
      <c r="DI189" s="306"/>
      <c r="DJ189" s="298">
        <v>0</v>
      </c>
      <c r="DK189" s="298">
        <v>0</v>
      </c>
      <c r="DL189" s="298">
        <v>0</v>
      </c>
      <c r="DM189" s="49">
        <v>889.99999999999989</v>
      </c>
      <c r="DN189" s="306"/>
      <c r="DO189" s="49">
        <v>0</v>
      </c>
      <c r="DP189" s="49">
        <v>0</v>
      </c>
      <c r="DQ189" s="49">
        <v>0</v>
      </c>
      <c r="DR189" s="49">
        <v>134.5</v>
      </c>
      <c r="DS189" s="306"/>
      <c r="DT189" s="49">
        <v>0</v>
      </c>
      <c r="DU189" s="49">
        <v>0</v>
      </c>
      <c r="DV189" s="49">
        <v>0</v>
      </c>
      <c r="DW189" s="49">
        <v>193</v>
      </c>
      <c r="DX189" s="306"/>
      <c r="DY189" s="49">
        <v>0</v>
      </c>
      <c r="DZ189" s="49">
        <v>0</v>
      </c>
      <c r="EA189" s="49">
        <v>0</v>
      </c>
      <c r="EB189" s="298">
        <v>3205.3999999999987</v>
      </c>
      <c r="EC189" s="306"/>
      <c r="ED189" s="49">
        <v>0</v>
      </c>
      <c r="EE189" s="49">
        <v>0</v>
      </c>
      <c r="EF189" s="49">
        <v>0</v>
      </c>
      <c r="EG189" s="49">
        <v>413</v>
      </c>
      <c r="EH189" s="306"/>
      <c r="EI189" s="49">
        <v>0</v>
      </c>
      <c r="EJ189" s="49">
        <v>0</v>
      </c>
      <c r="EK189" s="49">
        <v>0</v>
      </c>
      <c r="EL189" s="49">
        <v>322.5</v>
      </c>
      <c r="EM189" s="306"/>
      <c r="EN189" s="49">
        <v>0</v>
      </c>
      <c r="EO189" s="49">
        <v>0</v>
      </c>
      <c r="EP189" s="49">
        <v>0</v>
      </c>
      <c r="EQ189" s="49">
        <v>479.90000000000003</v>
      </c>
      <c r="ER189" s="306"/>
      <c r="ES189" s="49">
        <v>0</v>
      </c>
      <c r="ET189" s="49">
        <v>0</v>
      </c>
      <c r="EU189" s="49">
        <v>0</v>
      </c>
      <c r="EV189" s="49">
        <v>66</v>
      </c>
      <c r="EW189" s="306"/>
      <c r="EX189">
        <v>0</v>
      </c>
      <c r="EY189">
        <v>0</v>
      </c>
      <c r="EZ189">
        <v>0</v>
      </c>
      <c r="FA189" s="414">
        <v>1790.3000000000002</v>
      </c>
      <c r="FB189" s="306"/>
      <c r="FC189" s="49">
        <v>0</v>
      </c>
      <c r="FD189" s="49">
        <v>0</v>
      </c>
      <c r="FE189" s="49">
        <v>0</v>
      </c>
      <c r="FF189" s="49">
        <v>59.6</v>
      </c>
      <c r="FG189" s="306"/>
      <c r="FH189" s="315">
        <v>0</v>
      </c>
      <c r="FI189" s="315">
        <v>0</v>
      </c>
      <c r="FJ189" s="315">
        <v>0</v>
      </c>
      <c r="FK189" s="49">
        <v>183.79999999999998</v>
      </c>
      <c r="FL189" s="306"/>
      <c r="FM189" s="315">
        <v>0</v>
      </c>
      <c r="FN189" s="315">
        <v>0</v>
      </c>
      <c r="FO189" s="315">
        <v>0</v>
      </c>
      <c r="FP189" s="49">
        <v>371.3</v>
      </c>
      <c r="FQ189" s="306"/>
      <c r="FR189" s="49">
        <v>0</v>
      </c>
      <c r="FS189" s="49">
        <v>0</v>
      </c>
      <c r="FT189" s="49">
        <v>0</v>
      </c>
      <c r="FU189" s="49">
        <v>510.34999999999997</v>
      </c>
      <c r="FV189" s="306"/>
      <c r="FW189" s="49">
        <v>0</v>
      </c>
      <c r="FX189" s="49">
        <v>0</v>
      </c>
      <c r="FY189" s="49">
        <v>0</v>
      </c>
      <c r="FZ189" s="49">
        <v>636.65</v>
      </c>
      <c r="GA189" s="306"/>
      <c r="GB189" s="49">
        <v>0</v>
      </c>
      <c r="GC189" s="49">
        <v>0</v>
      </c>
      <c r="GD189" s="49">
        <v>0</v>
      </c>
      <c r="GE189" s="49">
        <v>1252.25</v>
      </c>
      <c r="GF189" s="306"/>
      <c r="GG189" s="315">
        <v>0</v>
      </c>
      <c r="GH189" s="315">
        <v>0</v>
      </c>
      <c r="GI189" s="315">
        <v>0</v>
      </c>
      <c r="GJ189" s="49">
        <v>346.5</v>
      </c>
      <c r="GK189" s="306"/>
      <c r="GL189" s="49">
        <v>0</v>
      </c>
      <c r="GM189" s="49">
        <v>0</v>
      </c>
      <c r="GN189" s="49">
        <v>0</v>
      </c>
      <c r="GO189" s="49">
        <v>0</v>
      </c>
      <c r="GP189" s="306"/>
    </row>
    <row r="190" spans="1:198" s="38" customFormat="1" ht="18">
      <c r="A190" s="40" t="s">
        <v>13</v>
      </c>
      <c r="B190" s="45">
        <f t="shared" si="6"/>
        <v>14719.612499999996</v>
      </c>
      <c r="C190" s="41"/>
      <c r="D190" s="49">
        <v>70.224999999999994</v>
      </c>
      <c r="E190" s="49">
        <v>0</v>
      </c>
      <c r="F190" s="49">
        <v>0</v>
      </c>
      <c r="G190" s="49">
        <v>0</v>
      </c>
      <c r="H190" s="342"/>
      <c r="I190" s="49">
        <v>29.749999999999986</v>
      </c>
      <c r="J190" s="49">
        <v>0</v>
      </c>
      <c r="K190" s="49">
        <v>0</v>
      </c>
      <c r="L190" s="49">
        <v>0</v>
      </c>
      <c r="M190" s="342"/>
      <c r="N190" s="49">
        <v>138.87500000000023</v>
      </c>
      <c r="O190" s="49">
        <v>0</v>
      </c>
      <c r="P190" s="49">
        <v>0</v>
      </c>
      <c r="Q190" s="49">
        <v>0</v>
      </c>
      <c r="R190" s="342"/>
      <c r="S190" s="298">
        <v>62.425000000000011</v>
      </c>
      <c r="T190" s="298">
        <v>145.29999999999995</v>
      </c>
      <c r="U190" s="298">
        <v>0</v>
      </c>
      <c r="V190" s="298">
        <v>0</v>
      </c>
      <c r="W190" s="342"/>
      <c r="X190" s="49">
        <v>80.125000000000057</v>
      </c>
      <c r="Y190" s="49">
        <v>284.84999999999991</v>
      </c>
      <c r="Z190" s="49">
        <v>0</v>
      </c>
      <c r="AA190" s="49">
        <v>0</v>
      </c>
      <c r="AB190" s="342"/>
      <c r="AC190" s="49">
        <v>133.11250000000007</v>
      </c>
      <c r="AD190" s="49">
        <v>249.24999999999977</v>
      </c>
      <c r="AE190" s="49">
        <v>0</v>
      </c>
      <c r="AF190" s="49">
        <v>0</v>
      </c>
      <c r="AG190" s="342"/>
      <c r="AH190" s="49">
        <v>206.79999999999984</v>
      </c>
      <c r="AI190" s="49">
        <v>332.25</v>
      </c>
      <c r="AJ190" s="49">
        <v>0</v>
      </c>
      <c r="AK190" s="49">
        <v>0</v>
      </c>
      <c r="AL190" s="342"/>
      <c r="AM190" s="49">
        <v>105.73749999999995</v>
      </c>
      <c r="AN190" s="49">
        <v>268.75</v>
      </c>
      <c r="AO190" s="49">
        <v>0</v>
      </c>
      <c r="AP190" s="49">
        <v>0</v>
      </c>
      <c r="AQ190" s="342"/>
      <c r="AR190" s="49">
        <v>120.62499999999977</v>
      </c>
      <c r="AS190" s="49">
        <v>81.549999999999983</v>
      </c>
      <c r="AT190" s="49">
        <v>0</v>
      </c>
      <c r="AU190" s="49">
        <v>0</v>
      </c>
      <c r="AV190" s="342"/>
      <c r="AW190" s="49">
        <v>105.625</v>
      </c>
      <c r="AX190" s="49">
        <v>332.10000000000036</v>
      </c>
      <c r="AY190" s="49">
        <v>0</v>
      </c>
      <c r="AZ190" s="49">
        <v>0</v>
      </c>
      <c r="BA190" s="342"/>
      <c r="BB190" s="49">
        <v>88.824999999999591</v>
      </c>
      <c r="BC190" s="49">
        <v>263.94999999999993</v>
      </c>
      <c r="BD190" s="49">
        <v>0</v>
      </c>
      <c r="BE190" s="49">
        <v>0</v>
      </c>
      <c r="BF190" s="342"/>
      <c r="BG190" s="49">
        <v>42.637499999999818</v>
      </c>
      <c r="BH190" s="49">
        <v>70</v>
      </c>
      <c r="BI190" s="49">
        <v>0</v>
      </c>
      <c r="BJ190" s="49">
        <v>0</v>
      </c>
      <c r="BK190" s="342"/>
      <c r="BL190" s="49">
        <v>105.30000000000018</v>
      </c>
      <c r="BM190" s="49">
        <v>60.149999999999991</v>
      </c>
      <c r="BN190" s="49">
        <v>0</v>
      </c>
      <c r="BO190" s="49">
        <v>0</v>
      </c>
      <c r="BP190" s="342"/>
      <c r="BQ190" s="49">
        <v>101.97500000000014</v>
      </c>
      <c r="BR190" s="49">
        <v>282.55000000000064</v>
      </c>
      <c r="BS190" s="49">
        <v>0</v>
      </c>
      <c r="BT190" s="49">
        <v>0</v>
      </c>
      <c r="BU190" s="306"/>
      <c r="BV190" s="49">
        <v>109.22499999999991</v>
      </c>
      <c r="BW190" s="49">
        <v>82.300000000000637</v>
      </c>
      <c r="BX190" s="49">
        <v>0</v>
      </c>
      <c r="BY190" s="49">
        <v>0</v>
      </c>
      <c r="BZ190" s="342"/>
      <c r="CA190" s="49">
        <v>79.75</v>
      </c>
      <c r="CB190" s="49">
        <v>183.15000000000055</v>
      </c>
      <c r="CC190" s="49">
        <v>0</v>
      </c>
      <c r="CD190" s="49">
        <v>0</v>
      </c>
      <c r="CE190" s="306"/>
      <c r="CF190" s="315">
        <v>144.05000000000041</v>
      </c>
      <c r="CG190" s="315">
        <v>178</v>
      </c>
      <c r="CH190" s="315">
        <v>0</v>
      </c>
      <c r="CI190" s="315">
        <v>0</v>
      </c>
      <c r="CJ190" s="306"/>
      <c r="CK190" s="49">
        <v>59.799999999999272</v>
      </c>
      <c r="CL190" s="49">
        <v>171.94999999999996</v>
      </c>
      <c r="CM190" s="49">
        <v>0</v>
      </c>
      <c r="CN190" s="49">
        <v>0</v>
      </c>
      <c r="CO190" s="342"/>
      <c r="CP190" s="49">
        <v>105.66249999999991</v>
      </c>
      <c r="CQ190" s="49">
        <v>246.44999999999982</v>
      </c>
      <c r="CR190" s="49">
        <v>0</v>
      </c>
      <c r="CS190" s="49">
        <v>0</v>
      </c>
      <c r="CT190" s="306"/>
      <c r="CU190" s="49">
        <v>81.399999999999181</v>
      </c>
      <c r="CV190" s="49">
        <v>24.349999999999454</v>
      </c>
      <c r="CW190" s="49">
        <v>0</v>
      </c>
      <c r="CX190" s="49">
        <v>0</v>
      </c>
      <c r="CY190" s="342"/>
      <c r="CZ190" s="49">
        <v>31.374999999999091</v>
      </c>
      <c r="DA190" s="49">
        <v>67.349999999999994</v>
      </c>
      <c r="DB190" s="49">
        <v>0</v>
      </c>
      <c r="DC190" s="49">
        <v>0</v>
      </c>
      <c r="DD190" s="306"/>
      <c r="DE190" s="49">
        <v>557.875</v>
      </c>
      <c r="DF190" s="49">
        <v>885.75000000000182</v>
      </c>
      <c r="DG190" s="49">
        <v>0</v>
      </c>
      <c r="DH190" s="49">
        <v>0</v>
      </c>
      <c r="DI190" s="306"/>
      <c r="DJ190" s="298">
        <v>94.625</v>
      </c>
      <c r="DK190" s="298">
        <v>238.550000000002</v>
      </c>
      <c r="DL190" s="298">
        <v>0</v>
      </c>
      <c r="DM190" s="49">
        <v>0</v>
      </c>
      <c r="DN190" s="306"/>
      <c r="DO190" s="49">
        <v>147.07500000000073</v>
      </c>
      <c r="DP190" s="49">
        <v>234.50000000000091</v>
      </c>
      <c r="DQ190" s="49">
        <v>0</v>
      </c>
      <c r="DR190" s="49">
        <v>0</v>
      </c>
      <c r="DS190" s="306"/>
      <c r="DT190" s="49">
        <v>0</v>
      </c>
      <c r="DU190" s="49">
        <v>0</v>
      </c>
      <c r="DV190" s="49">
        <v>0</v>
      </c>
      <c r="DW190" s="49">
        <v>0</v>
      </c>
      <c r="DX190" s="306"/>
      <c r="DY190" s="49">
        <v>878.45000000001164</v>
      </c>
      <c r="DZ190" s="49">
        <v>1760.4250000000002</v>
      </c>
      <c r="EA190" s="49">
        <v>0</v>
      </c>
      <c r="EB190" s="49">
        <v>0</v>
      </c>
      <c r="EC190" s="306"/>
      <c r="ED190" s="49">
        <v>42.974999999999454</v>
      </c>
      <c r="EE190" s="49">
        <v>186.00000000000182</v>
      </c>
      <c r="EF190" s="49">
        <v>0</v>
      </c>
      <c r="EG190" s="49">
        <v>0</v>
      </c>
      <c r="EH190" s="306"/>
      <c r="EI190" s="49">
        <v>20.774999999999636</v>
      </c>
      <c r="EJ190" s="49">
        <v>313.40000000000055</v>
      </c>
      <c r="EK190" s="49">
        <v>0</v>
      </c>
      <c r="EL190" s="49">
        <v>0</v>
      </c>
      <c r="EM190" s="306"/>
      <c r="EN190" s="49">
        <v>0</v>
      </c>
      <c r="EO190" s="49">
        <v>115.70000000000437</v>
      </c>
      <c r="EP190" s="49">
        <v>0</v>
      </c>
      <c r="EQ190" s="49">
        <v>0</v>
      </c>
      <c r="ER190" s="306"/>
      <c r="ES190" s="49">
        <v>41.250000000000909</v>
      </c>
      <c r="ET190" s="49">
        <v>36.400000000003274</v>
      </c>
      <c r="EU190" s="49">
        <v>0</v>
      </c>
      <c r="EV190" s="49">
        <v>0</v>
      </c>
      <c r="EW190" s="306"/>
      <c r="EX190">
        <v>507.44999999999993</v>
      </c>
      <c r="EY190">
        <v>1251.3499999999985</v>
      </c>
      <c r="EZ190">
        <v>0</v>
      </c>
      <c r="FA190" s="49">
        <v>0</v>
      </c>
      <c r="FB190" s="306"/>
      <c r="FC190" s="49">
        <v>59.925000000000182</v>
      </c>
      <c r="FD190" s="49">
        <v>117.25000000000182</v>
      </c>
      <c r="FE190" s="49">
        <v>0</v>
      </c>
      <c r="FF190" s="49">
        <v>0</v>
      </c>
      <c r="FG190" s="306"/>
      <c r="FH190" s="315">
        <v>117.61249999999836</v>
      </c>
      <c r="FI190" s="315">
        <v>118.75</v>
      </c>
      <c r="FJ190" s="315">
        <v>0</v>
      </c>
      <c r="FK190" s="49">
        <v>0</v>
      </c>
      <c r="FL190" s="306"/>
      <c r="FM190" s="315">
        <v>117.34999999999945</v>
      </c>
      <c r="FN190" s="315">
        <v>128.32500000000073</v>
      </c>
      <c r="FO190" s="315">
        <v>0</v>
      </c>
      <c r="FP190" s="49">
        <v>0</v>
      </c>
      <c r="FQ190" s="306"/>
      <c r="FR190" s="49">
        <v>86.974999999999454</v>
      </c>
      <c r="FS190" s="49">
        <v>215.3</v>
      </c>
      <c r="FT190" s="49">
        <v>0</v>
      </c>
      <c r="FU190" s="49">
        <v>0</v>
      </c>
      <c r="FV190" s="306"/>
      <c r="FW190" s="49">
        <v>0</v>
      </c>
      <c r="FX190" s="49">
        <v>33.649999999995998</v>
      </c>
      <c r="FY190" s="49">
        <v>0</v>
      </c>
      <c r="FZ190" s="49">
        <v>0</v>
      </c>
      <c r="GA190" s="306"/>
      <c r="GB190" s="49">
        <v>264.84999999999673</v>
      </c>
      <c r="GC190" s="49">
        <v>581.89999999997849</v>
      </c>
      <c r="GD190" s="49">
        <v>0</v>
      </c>
      <c r="GE190" s="49">
        <v>0</v>
      </c>
      <c r="GF190" s="306"/>
      <c r="GG190" s="315">
        <v>68.125000000001819</v>
      </c>
      <c r="GH190" s="315">
        <v>169.5</v>
      </c>
      <c r="GI190" s="315">
        <v>0</v>
      </c>
      <c r="GJ190" s="49">
        <v>0</v>
      </c>
      <c r="GK190" s="306"/>
      <c r="GL190" s="49">
        <v>0</v>
      </c>
      <c r="GM190" s="49">
        <v>0</v>
      </c>
      <c r="GN190" s="49">
        <v>0</v>
      </c>
      <c r="GO190" s="49">
        <v>0</v>
      </c>
      <c r="GP190" s="306"/>
    </row>
    <row r="191" spans="1:198" ht="18">
      <c r="A191" s="38" t="s">
        <v>3155</v>
      </c>
      <c r="B191" s="45">
        <f t="shared" si="6"/>
        <v>19847.874999999996</v>
      </c>
      <c r="C191" s="41"/>
      <c r="D191" s="49">
        <v>0</v>
      </c>
      <c r="E191" s="49">
        <v>0</v>
      </c>
      <c r="F191" s="49">
        <v>86.925000000000011</v>
      </c>
      <c r="G191" s="49">
        <v>0</v>
      </c>
      <c r="H191" s="342"/>
      <c r="I191" s="49">
        <v>0</v>
      </c>
      <c r="J191" s="49">
        <v>0</v>
      </c>
      <c r="K191" s="49">
        <v>33.375</v>
      </c>
      <c r="L191" s="49">
        <v>0</v>
      </c>
      <c r="M191" s="342"/>
      <c r="N191" s="49">
        <v>0</v>
      </c>
      <c r="O191" s="49">
        <v>0</v>
      </c>
      <c r="P191" s="49">
        <v>350.32499999999999</v>
      </c>
      <c r="Q191" s="49">
        <v>0</v>
      </c>
      <c r="R191" s="342"/>
      <c r="S191" s="298">
        <v>0</v>
      </c>
      <c r="T191" s="298">
        <v>0</v>
      </c>
      <c r="U191" s="298">
        <v>0</v>
      </c>
      <c r="V191" s="49">
        <v>176</v>
      </c>
      <c r="W191" s="342"/>
      <c r="X191" s="49">
        <v>0</v>
      </c>
      <c r="Y191" s="49">
        <v>0</v>
      </c>
      <c r="Z191" s="49">
        <v>0</v>
      </c>
      <c r="AA191" s="49">
        <v>554.9</v>
      </c>
      <c r="AB191" s="342"/>
      <c r="AC191" s="49">
        <v>0</v>
      </c>
      <c r="AD191" s="49">
        <v>0</v>
      </c>
      <c r="AE191" s="49">
        <v>0</v>
      </c>
      <c r="AF191" s="49">
        <v>268.10000000000002</v>
      </c>
      <c r="AG191" s="342"/>
      <c r="AH191" s="49">
        <v>0</v>
      </c>
      <c r="AI191" s="49">
        <v>0</v>
      </c>
      <c r="AJ191" s="49">
        <v>0</v>
      </c>
      <c r="AK191" s="49">
        <v>543</v>
      </c>
      <c r="AL191" s="342"/>
      <c r="AM191" s="49">
        <v>0</v>
      </c>
      <c r="AN191" s="49">
        <v>0</v>
      </c>
      <c r="AO191" s="49">
        <v>0</v>
      </c>
      <c r="AP191" s="49">
        <v>432.8</v>
      </c>
      <c r="AQ191" s="342"/>
      <c r="AR191" s="49">
        <v>0</v>
      </c>
      <c r="AS191" s="49">
        <v>0</v>
      </c>
      <c r="AT191" s="49">
        <v>0</v>
      </c>
      <c r="AU191" s="49">
        <v>66</v>
      </c>
      <c r="AV191" s="342"/>
      <c r="AW191" s="49">
        <v>0</v>
      </c>
      <c r="AX191" s="49">
        <v>0</v>
      </c>
      <c r="AY191" s="49">
        <v>0</v>
      </c>
      <c r="AZ191" s="49">
        <v>168.20000000000002</v>
      </c>
      <c r="BA191" s="342"/>
      <c r="BB191" s="49">
        <v>0</v>
      </c>
      <c r="BC191" s="49">
        <v>0</v>
      </c>
      <c r="BD191" s="49">
        <v>0</v>
      </c>
      <c r="BE191" s="49">
        <v>442.49999999999994</v>
      </c>
      <c r="BF191" s="342"/>
      <c r="BG191" s="49">
        <v>0</v>
      </c>
      <c r="BH191" s="49">
        <v>0</v>
      </c>
      <c r="BI191" s="49">
        <v>0</v>
      </c>
      <c r="BJ191" s="49">
        <v>204.8</v>
      </c>
      <c r="BK191" s="342"/>
      <c r="BL191" s="49">
        <v>0</v>
      </c>
      <c r="BM191" s="49">
        <v>0</v>
      </c>
      <c r="BN191" s="49">
        <v>0</v>
      </c>
      <c r="BO191" s="49">
        <v>439.9</v>
      </c>
      <c r="BP191" s="342"/>
      <c r="BQ191" s="49">
        <v>0</v>
      </c>
      <c r="BR191" s="49">
        <v>0</v>
      </c>
      <c r="BS191" s="49">
        <v>0</v>
      </c>
      <c r="BT191" s="49">
        <v>594.40000000000009</v>
      </c>
      <c r="BU191" s="306"/>
      <c r="BV191" s="49">
        <v>0</v>
      </c>
      <c r="BW191" s="49">
        <v>0</v>
      </c>
      <c r="BX191" s="49">
        <v>0</v>
      </c>
      <c r="BY191" s="49">
        <v>219.1</v>
      </c>
      <c r="BZ191" s="342"/>
      <c r="CA191" s="49">
        <v>0</v>
      </c>
      <c r="CB191" s="49">
        <v>0</v>
      </c>
      <c r="CC191" s="49">
        <v>0</v>
      </c>
      <c r="CD191" s="49">
        <v>546</v>
      </c>
      <c r="CE191" s="306"/>
      <c r="CF191" s="315">
        <v>0</v>
      </c>
      <c r="CG191" s="315">
        <v>0</v>
      </c>
      <c r="CH191" s="315">
        <v>0</v>
      </c>
      <c r="CI191" s="49">
        <v>583.15</v>
      </c>
      <c r="CJ191" s="306"/>
      <c r="CK191" s="49">
        <v>0</v>
      </c>
      <c r="CL191" s="49">
        <v>0</v>
      </c>
      <c r="CM191" s="49">
        <v>0</v>
      </c>
      <c r="CN191" s="49">
        <v>458.9</v>
      </c>
      <c r="CO191" s="342"/>
      <c r="CP191" s="49">
        <v>0</v>
      </c>
      <c r="CQ191" s="49">
        <v>0</v>
      </c>
      <c r="CR191" s="49">
        <v>0</v>
      </c>
      <c r="CS191" s="49">
        <v>307</v>
      </c>
      <c r="CT191" s="306"/>
      <c r="CU191" s="49">
        <v>0</v>
      </c>
      <c r="CV191" s="49">
        <v>0</v>
      </c>
      <c r="CW191" s="49">
        <v>0</v>
      </c>
      <c r="CX191" s="49">
        <v>193.95</v>
      </c>
      <c r="CY191" s="342"/>
      <c r="CZ191" s="49">
        <v>0</v>
      </c>
      <c r="DA191" s="49">
        <v>0</v>
      </c>
      <c r="DB191" s="49">
        <v>0</v>
      </c>
      <c r="DC191" s="49">
        <v>171.6</v>
      </c>
      <c r="DD191" s="306"/>
      <c r="DE191" s="49">
        <v>0</v>
      </c>
      <c r="DF191" s="49">
        <v>0</v>
      </c>
      <c r="DG191" s="49">
        <v>0</v>
      </c>
      <c r="DH191" s="298">
        <v>1426.6000000000001</v>
      </c>
      <c r="DI191" s="306"/>
      <c r="DJ191" s="298">
        <v>0</v>
      </c>
      <c r="DK191" s="298">
        <v>0</v>
      </c>
      <c r="DL191" s="298">
        <v>0</v>
      </c>
      <c r="DM191" s="49">
        <v>979.10000000000014</v>
      </c>
      <c r="DN191" s="306"/>
      <c r="DO191" s="49">
        <v>0</v>
      </c>
      <c r="DP191" s="49">
        <v>0</v>
      </c>
      <c r="DQ191" s="49">
        <v>0</v>
      </c>
      <c r="DR191" s="49">
        <v>326.5</v>
      </c>
      <c r="DS191" s="306"/>
      <c r="DT191" s="49">
        <v>0</v>
      </c>
      <c r="DU191" s="49">
        <v>0</v>
      </c>
      <c r="DV191" s="49">
        <v>0</v>
      </c>
      <c r="DW191" s="49">
        <v>58.5</v>
      </c>
      <c r="DX191" s="306"/>
      <c r="DY191" s="49">
        <v>0</v>
      </c>
      <c r="DZ191" s="49">
        <v>0</v>
      </c>
      <c r="EA191" s="49">
        <v>0</v>
      </c>
      <c r="EB191" s="298">
        <v>3863.5499999999993</v>
      </c>
      <c r="EC191" s="306"/>
      <c r="ED191" s="49">
        <v>0</v>
      </c>
      <c r="EE191" s="49">
        <v>0</v>
      </c>
      <c r="EF191" s="49">
        <v>0</v>
      </c>
      <c r="EG191" s="49">
        <v>175.1</v>
      </c>
      <c r="EH191" s="306"/>
      <c r="EI191" s="49">
        <v>0</v>
      </c>
      <c r="EJ191" s="49">
        <v>0</v>
      </c>
      <c r="EK191" s="49">
        <v>0</v>
      </c>
      <c r="EL191" s="49">
        <v>64.5</v>
      </c>
      <c r="EM191" s="306"/>
      <c r="EN191" s="49">
        <v>0</v>
      </c>
      <c r="EO191" s="49">
        <v>0</v>
      </c>
      <c r="EP191" s="49">
        <v>0</v>
      </c>
      <c r="EQ191" s="49">
        <v>533.09999999999991</v>
      </c>
      <c r="ER191" s="306"/>
      <c r="ES191" s="49">
        <v>0</v>
      </c>
      <c r="ET191" s="49">
        <v>0</v>
      </c>
      <c r="EU191" s="49">
        <v>0</v>
      </c>
      <c r="EV191" s="49">
        <v>141.19999999999999</v>
      </c>
      <c r="EW191" s="306"/>
      <c r="EX191">
        <v>0</v>
      </c>
      <c r="EY191">
        <v>0</v>
      </c>
      <c r="EZ191">
        <v>0</v>
      </c>
      <c r="FA191" s="414">
        <v>2888.1</v>
      </c>
      <c r="FB191" s="306"/>
      <c r="FC191" s="49">
        <v>0</v>
      </c>
      <c r="FD191" s="49">
        <v>0</v>
      </c>
      <c r="FE191" s="49">
        <v>0</v>
      </c>
      <c r="FF191" s="49">
        <v>193.7</v>
      </c>
      <c r="FG191" s="306"/>
      <c r="FH191" s="315">
        <v>0</v>
      </c>
      <c r="FI191" s="315">
        <v>0</v>
      </c>
      <c r="FJ191" s="315">
        <v>0</v>
      </c>
      <c r="FK191" s="49">
        <v>191.8</v>
      </c>
      <c r="FL191" s="306"/>
      <c r="FM191" s="315">
        <v>0</v>
      </c>
      <c r="FN191" s="315">
        <v>0</v>
      </c>
      <c r="FO191" s="315">
        <v>0</v>
      </c>
      <c r="FP191" s="49">
        <v>373.5</v>
      </c>
      <c r="FQ191" s="306"/>
      <c r="FR191" s="49">
        <v>0</v>
      </c>
      <c r="FS191" s="49">
        <v>0</v>
      </c>
      <c r="FT191" s="49">
        <v>0</v>
      </c>
      <c r="FU191" s="49">
        <v>457.5</v>
      </c>
      <c r="FV191" s="306"/>
      <c r="FW191" s="49">
        <v>0</v>
      </c>
      <c r="FX191" s="49">
        <v>0</v>
      </c>
      <c r="FY191" s="49">
        <v>0</v>
      </c>
      <c r="FZ191" s="49">
        <v>3.5999999999999996</v>
      </c>
      <c r="GA191" s="306"/>
      <c r="GB191" s="49">
        <v>0</v>
      </c>
      <c r="GC191" s="49">
        <v>0</v>
      </c>
      <c r="GD191" s="49">
        <v>0</v>
      </c>
      <c r="GE191" s="49">
        <v>1056.5999999999999</v>
      </c>
      <c r="GF191" s="306"/>
      <c r="GG191" s="315">
        <v>0</v>
      </c>
      <c r="GH191" s="315">
        <v>0</v>
      </c>
      <c r="GI191" s="315">
        <v>0</v>
      </c>
      <c r="GJ191" s="49">
        <v>274</v>
      </c>
      <c r="GK191" s="306"/>
      <c r="GL191" s="49">
        <v>0</v>
      </c>
      <c r="GM191" s="49">
        <v>0</v>
      </c>
      <c r="GN191" s="49">
        <v>0</v>
      </c>
      <c r="GO191" s="49">
        <v>0</v>
      </c>
      <c r="GP191" s="306"/>
    </row>
    <row r="192" spans="1:198" ht="18">
      <c r="A192" s="40" t="s">
        <v>624</v>
      </c>
      <c r="B192" s="45">
        <f t="shared" si="6"/>
        <v>31967.675000000003</v>
      </c>
      <c r="C192" s="41"/>
      <c r="D192" s="49">
        <v>60.05</v>
      </c>
      <c r="E192" s="49">
        <v>10.299999999999997</v>
      </c>
      <c r="F192" s="49">
        <v>0</v>
      </c>
      <c r="G192" s="49">
        <v>0</v>
      </c>
      <c r="H192" s="342"/>
      <c r="I192" s="49">
        <v>21.450000000000017</v>
      </c>
      <c r="J192" s="49">
        <v>32.5</v>
      </c>
      <c r="K192" s="49">
        <v>0</v>
      </c>
      <c r="L192" s="49">
        <v>0</v>
      </c>
      <c r="M192" s="342"/>
      <c r="N192" s="49">
        <v>130.1500000000002</v>
      </c>
      <c r="O192" s="49">
        <v>283.70000000000005</v>
      </c>
      <c r="P192" s="49">
        <v>0</v>
      </c>
      <c r="Q192" s="49">
        <v>0</v>
      </c>
      <c r="R192" s="342"/>
      <c r="S192" s="298">
        <v>87.124999999999943</v>
      </c>
      <c r="T192" s="298">
        <v>255.19999999999993</v>
      </c>
      <c r="U192" s="298">
        <v>50.25</v>
      </c>
      <c r="V192" s="298">
        <v>0</v>
      </c>
      <c r="W192" s="342"/>
      <c r="X192" s="49">
        <v>84.124999999999943</v>
      </c>
      <c r="Y192" s="49">
        <v>133.75000000000023</v>
      </c>
      <c r="Z192" s="49">
        <v>290.625</v>
      </c>
      <c r="AA192" s="49">
        <v>0</v>
      </c>
      <c r="AB192" s="342"/>
      <c r="AC192" s="49">
        <v>168.57499999999979</v>
      </c>
      <c r="AD192" s="49">
        <v>419.50000000000023</v>
      </c>
      <c r="AE192" s="49">
        <v>278.02499999999998</v>
      </c>
      <c r="AF192" s="49">
        <v>0</v>
      </c>
      <c r="AG192" s="342"/>
      <c r="AH192" s="49">
        <v>235.47499999999991</v>
      </c>
      <c r="AI192" s="49">
        <v>300.79999999999995</v>
      </c>
      <c r="AJ192" s="49">
        <v>794.92499999999995</v>
      </c>
      <c r="AK192" s="49">
        <v>0</v>
      </c>
      <c r="AL192" s="342"/>
      <c r="AM192" s="49">
        <v>63.437499999999773</v>
      </c>
      <c r="AN192" s="49">
        <v>336.75000000000045</v>
      </c>
      <c r="AO192" s="49">
        <v>409.01250000000005</v>
      </c>
      <c r="AP192" s="49">
        <v>0</v>
      </c>
      <c r="AQ192" s="342"/>
      <c r="AR192" s="49">
        <v>147.625</v>
      </c>
      <c r="AS192" s="49">
        <v>209.55</v>
      </c>
      <c r="AT192" s="49">
        <v>192.45000000000002</v>
      </c>
      <c r="AU192" s="49">
        <v>0</v>
      </c>
      <c r="AV192" s="342"/>
      <c r="AW192" s="49">
        <v>4.2750000000000909</v>
      </c>
      <c r="AX192" s="49">
        <v>398.30000000000109</v>
      </c>
      <c r="AY192" s="49">
        <v>457.16250000000002</v>
      </c>
      <c r="AZ192" s="49">
        <v>0</v>
      </c>
      <c r="BA192" s="342"/>
      <c r="BB192" s="49">
        <v>73.799999999999955</v>
      </c>
      <c r="BC192" s="49">
        <v>275.60000000000002</v>
      </c>
      <c r="BD192" s="49">
        <v>125.55000000000001</v>
      </c>
      <c r="BE192" s="49">
        <v>0</v>
      </c>
      <c r="BF192" s="342"/>
      <c r="BG192" s="49">
        <v>52.425000000000182</v>
      </c>
      <c r="BH192" s="49">
        <v>229.19999999999996</v>
      </c>
      <c r="BI192" s="49">
        <v>384.90000000000003</v>
      </c>
      <c r="BJ192" s="49">
        <v>0</v>
      </c>
      <c r="BK192" s="342"/>
      <c r="BL192" s="49">
        <v>85.912500000000364</v>
      </c>
      <c r="BM192" s="49">
        <v>258.14999999999998</v>
      </c>
      <c r="BN192" s="49">
        <v>99.449999999999989</v>
      </c>
      <c r="BO192" s="49">
        <v>0</v>
      </c>
      <c r="BP192" s="342"/>
      <c r="BQ192" s="49">
        <v>48.637500000000273</v>
      </c>
      <c r="BR192" s="49">
        <v>332.95000000000073</v>
      </c>
      <c r="BS192" s="49">
        <v>197.25</v>
      </c>
      <c r="BT192" s="49">
        <v>0</v>
      </c>
      <c r="BU192" s="306"/>
      <c r="BV192" s="49">
        <v>157.05000000000018</v>
      </c>
      <c r="BW192" s="49">
        <v>223.15000000000055</v>
      </c>
      <c r="BX192" s="49">
        <v>375.07499999999999</v>
      </c>
      <c r="BY192" s="49">
        <v>0</v>
      </c>
      <c r="BZ192" s="342"/>
      <c r="CA192" s="49">
        <v>41.599999999999909</v>
      </c>
      <c r="CB192" s="49">
        <v>371.80000000000018</v>
      </c>
      <c r="CC192" s="49">
        <v>305.10000000000002</v>
      </c>
      <c r="CD192" s="49">
        <v>0</v>
      </c>
      <c r="CE192" s="306"/>
      <c r="CF192" s="315">
        <v>83.875000000000455</v>
      </c>
      <c r="CG192" s="315">
        <v>157.69999999999891</v>
      </c>
      <c r="CH192" s="315">
        <v>42.525000000000006</v>
      </c>
      <c r="CI192" s="315">
        <v>0</v>
      </c>
      <c r="CJ192" s="306"/>
      <c r="CK192" s="49">
        <v>45.487499999999955</v>
      </c>
      <c r="CL192" s="49">
        <v>93.9</v>
      </c>
      <c r="CM192" s="49">
        <v>101.25</v>
      </c>
      <c r="CN192" s="49">
        <v>0</v>
      </c>
      <c r="CO192" s="342"/>
      <c r="CP192" s="49">
        <v>114.70000000000005</v>
      </c>
      <c r="CQ192" s="49">
        <v>174.69999999999982</v>
      </c>
      <c r="CR192" s="49">
        <v>254.92499999999998</v>
      </c>
      <c r="CS192" s="49">
        <v>0</v>
      </c>
      <c r="CT192" s="306"/>
      <c r="CU192" s="49">
        <v>16.824999999999591</v>
      </c>
      <c r="CV192" s="49">
        <v>94.200000000000728</v>
      </c>
      <c r="CW192" s="49">
        <v>372.82499999999999</v>
      </c>
      <c r="CX192" s="49">
        <v>0</v>
      </c>
      <c r="CY192" s="342"/>
      <c r="CZ192" s="49">
        <v>8.9999999999995453</v>
      </c>
      <c r="DA192" s="49">
        <v>24.85</v>
      </c>
      <c r="DB192" s="49">
        <v>14.625</v>
      </c>
      <c r="DC192" s="49">
        <v>0</v>
      </c>
      <c r="DD192" s="306"/>
      <c r="DE192" s="49">
        <v>223.84999999999982</v>
      </c>
      <c r="DF192" s="49">
        <v>721.5</v>
      </c>
      <c r="DG192" s="49">
        <v>1934.0250000000005</v>
      </c>
      <c r="DH192" s="49">
        <v>0</v>
      </c>
      <c r="DI192" s="306"/>
      <c r="DJ192" s="298">
        <v>147.84999999999997</v>
      </c>
      <c r="DK192" s="298">
        <v>275.85000000000036</v>
      </c>
      <c r="DL192" s="298">
        <v>337.5</v>
      </c>
      <c r="DM192" s="49">
        <v>0</v>
      </c>
      <c r="DN192" s="306"/>
      <c r="DO192" s="49">
        <v>103.75</v>
      </c>
      <c r="DP192" s="49">
        <v>370.79999999999745</v>
      </c>
      <c r="DQ192" s="49">
        <v>118.80000000000001</v>
      </c>
      <c r="DR192" s="49">
        <v>0</v>
      </c>
      <c r="DS192" s="306"/>
      <c r="DT192" s="49">
        <v>0</v>
      </c>
      <c r="DU192" s="49">
        <v>0</v>
      </c>
      <c r="DV192" s="49">
        <v>0</v>
      </c>
      <c r="DW192" s="49">
        <v>0</v>
      </c>
      <c r="DX192" s="306"/>
      <c r="DY192" s="49">
        <v>1035.4874999999929</v>
      </c>
      <c r="DZ192" s="49">
        <v>1918.800000000002</v>
      </c>
      <c r="EA192" s="49">
        <v>3042.9375000000005</v>
      </c>
      <c r="EB192" s="49">
        <v>0</v>
      </c>
      <c r="EC192" s="306"/>
      <c r="ED192" s="49">
        <v>93.25</v>
      </c>
      <c r="EE192" s="49">
        <v>132.25000000000364</v>
      </c>
      <c r="EF192" s="49">
        <v>59.849999999999994</v>
      </c>
      <c r="EG192" s="49">
        <v>0</v>
      </c>
      <c r="EH192" s="306"/>
      <c r="EI192" s="49">
        <v>52.224999999999909</v>
      </c>
      <c r="EJ192" s="49">
        <v>153.95000000000255</v>
      </c>
      <c r="EK192" s="49">
        <v>345.52500000000009</v>
      </c>
      <c r="EL192" s="49">
        <v>0</v>
      </c>
      <c r="EM192" s="306"/>
      <c r="EN192" s="49">
        <v>0</v>
      </c>
      <c r="EO192" s="49">
        <v>431.45000000000255</v>
      </c>
      <c r="EP192" s="49">
        <v>367.95000000000005</v>
      </c>
      <c r="EQ192" s="49">
        <v>0</v>
      </c>
      <c r="ER192" s="306"/>
      <c r="ES192" s="49">
        <v>101.80000000000109</v>
      </c>
      <c r="ET192" s="49">
        <v>149.85000000000218</v>
      </c>
      <c r="EU192" s="49">
        <v>278.02499999999998</v>
      </c>
      <c r="EV192" s="49">
        <v>0</v>
      </c>
      <c r="EW192" s="306"/>
      <c r="EX192">
        <v>541.375</v>
      </c>
      <c r="EY192">
        <v>1099.4500000000007</v>
      </c>
      <c r="EZ192">
        <v>2040.5249999999999</v>
      </c>
      <c r="FA192" s="49">
        <v>0</v>
      </c>
      <c r="FB192" s="306"/>
      <c r="FC192" s="49">
        <v>50.050000000001091</v>
      </c>
      <c r="FD192" s="49">
        <v>6.750000000003638</v>
      </c>
      <c r="FE192" s="49">
        <v>138.375</v>
      </c>
      <c r="FF192" s="49">
        <v>0</v>
      </c>
      <c r="FG192" s="306"/>
      <c r="FH192" s="315">
        <v>49.425000000000182</v>
      </c>
      <c r="FI192" s="315">
        <v>214.34999999999997</v>
      </c>
      <c r="FJ192" s="315">
        <v>119.39999999999999</v>
      </c>
      <c r="FK192" s="49">
        <v>0</v>
      </c>
      <c r="FL192" s="306"/>
      <c r="FM192" s="315">
        <v>112.77499999999964</v>
      </c>
      <c r="FN192" s="315">
        <v>93.600000000002183</v>
      </c>
      <c r="FO192" s="315">
        <v>193.72500000000002</v>
      </c>
      <c r="FP192" s="49">
        <v>0</v>
      </c>
      <c r="FQ192" s="306"/>
      <c r="FR192" s="49">
        <v>104.75</v>
      </c>
      <c r="FS192" s="49">
        <v>211.5</v>
      </c>
      <c r="FT192" s="49">
        <v>323.25000000000006</v>
      </c>
      <c r="FU192" s="49">
        <v>0</v>
      </c>
      <c r="FV192" s="306"/>
      <c r="FW192" s="49">
        <v>0</v>
      </c>
      <c r="FX192" s="49">
        <v>77.249999999998181</v>
      </c>
      <c r="FY192" s="49">
        <v>89.474999999999994</v>
      </c>
      <c r="FZ192" s="49">
        <v>0</v>
      </c>
      <c r="GA192" s="306"/>
      <c r="GB192" s="49">
        <v>201.40000000000236</v>
      </c>
      <c r="GC192" s="49">
        <v>614.69999999998913</v>
      </c>
      <c r="GD192" s="49">
        <v>1073.4749999999999</v>
      </c>
      <c r="GE192" s="49">
        <v>0</v>
      </c>
      <c r="GF192" s="306"/>
      <c r="GG192" s="315">
        <v>76.5</v>
      </c>
      <c r="GH192" s="315">
        <v>204.75</v>
      </c>
      <c r="GI192" s="315">
        <v>310.5</v>
      </c>
      <c r="GJ192" s="49">
        <v>0</v>
      </c>
      <c r="GK192" s="306"/>
      <c r="GL192" s="49">
        <v>0</v>
      </c>
      <c r="GM192" s="49">
        <v>0</v>
      </c>
      <c r="GN192" s="49">
        <v>528.97499999999991</v>
      </c>
      <c r="GO192" s="49">
        <v>0</v>
      </c>
      <c r="GP192" s="306"/>
    </row>
    <row r="193" spans="1:198" ht="18">
      <c r="A193" s="40" t="s">
        <v>2081</v>
      </c>
      <c r="B193" s="45">
        <f t="shared" si="6"/>
        <v>45722.549999999988</v>
      </c>
      <c r="C193" s="41"/>
      <c r="D193" s="49">
        <v>155.67500000000001</v>
      </c>
      <c r="E193" s="49">
        <v>104.15</v>
      </c>
      <c r="F193" s="49">
        <v>231.89999999999998</v>
      </c>
      <c r="G193" s="49">
        <v>0</v>
      </c>
      <c r="H193" s="342"/>
      <c r="I193" s="49">
        <v>41.724999999999994</v>
      </c>
      <c r="J193" s="49">
        <v>63.500000000000028</v>
      </c>
      <c r="K193" s="49">
        <v>371.02499999999998</v>
      </c>
      <c r="L193" s="49">
        <v>0</v>
      </c>
      <c r="M193" s="342"/>
      <c r="N193" s="49">
        <v>128.52499999999986</v>
      </c>
      <c r="O193" s="49">
        <v>84</v>
      </c>
      <c r="P193" s="49">
        <v>428.55000000000007</v>
      </c>
      <c r="Q193" s="49">
        <v>0</v>
      </c>
      <c r="R193" s="342"/>
      <c r="S193" s="298">
        <v>0</v>
      </c>
      <c r="T193" s="298">
        <v>230.50000000000011</v>
      </c>
      <c r="U193" s="298">
        <v>177.375</v>
      </c>
      <c r="V193" s="49">
        <v>292</v>
      </c>
      <c r="W193" s="342"/>
      <c r="X193" s="49">
        <v>0</v>
      </c>
      <c r="Y193" s="49">
        <v>118.09999999999968</v>
      </c>
      <c r="Z193" s="49">
        <v>284.32499999999999</v>
      </c>
      <c r="AA193" s="49">
        <v>268.5</v>
      </c>
      <c r="AB193" s="342"/>
      <c r="AC193" s="49">
        <v>0</v>
      </c>
      <c r="AD193" s="49">
        <v>343.44999999999982</v>
      </c>
      <c r="AE193" s="49">
        <v>592.80000000000007</v>
      </c>
      <c r="AF193" s="49">
        <v>475</v>
      </c>
      <c r="AG193" s="342"/>
      <c r="AH193" s="49">
        <v>0</v>
      </c>
      <c r="AI193" s="49">
        <v>183.59999999999991</v>
      </c>
      <c r="AJ193" s="49">
        <v>610.125</v>
      </c>
      <c r="AK193" s="49">
        <v>209.29999999999998</v>
      </c>
      <c r="AL193" s="342"/>
      <c r="AM193" s="49">
        <v>0</v>
      </c>
      <c r="AN193" s="49">
        <v>310.32499999999936</v>
      </c>
      <c r="AO193" s="49">
        <v>258.97500000000002</v>
      </c>
      <c r="AP193" s="49">
        <v>458.9</v>
      </c>
      <c r="AQ193" s="342"/>
      <c r="AR193" s="49">
        <v>0</v>
      </c>
      <c r="AS193" s="49">
        <v>167.4</v>
      </c>
      <c r="AT193" s="49">
        <v>163.57499999999999</v>
      </c>
      <c r="AU193" s="49">
        <v>169.5</v>
      </c>
      <c r="AV193" s="342"/>
      <c r="AW193" s="49">
        <v>0</v>
      </c>
      <c r="AX193" s="49">
        <v>188.15000000000055</v>
      </c>
      <c r="AY193" s="49">
        <v>308.39999999999998</v>
      </c>
      <c r="AZ193" s="49">
        <v>582.89999999999986</v>
      </c>
      <c r="BA193" s="342"/>
      <c r="BB193" s="49">
        <v>0</v>
      </c>
      <c r="BC193" s="49">
        <v>297.875</v>
      </c>
      <c r="BD193" s="49">
        <v>412.42499999999995</v>
      </c>
      <c r="BE193" s="49">
        <v>315.59999999999997</v>
      </c>
      <c r="BF193" s="342"/>
      <c r="BG193" s="49">
        <v>0</v>
      </c>
      <c r="BH193" s="49">
        <v>76.849999999999994</v>
      </c>
      <c r="BI193" s="49">
        <v>346.125</v>
      </c>
      <c r="BJ193" s="49">
        <v>286.60000000000002</v>
      </c>
      <c r="BK193" s="342"/>
      <c r="BL193" s="49">
        <v>0</v>
      </c>
      <c r="BM193" s="49">
        <v>127.9</v>
      </c>
      <c r="BN193" s="49">
        <v>201.60000000000002</v>
      </c>
      <c r="BO193" s="49">
        <v>371.7</v>
      </c>
      <c r="BP193" s="342"/>
      <c r="BQ193" s="49">
        <v>0</v>
      </c>
      <c r="BR193" s="49">
        <v>288.650000000001</v>
      </c>
      <c r="BS193" s="49">
        <v>298.95000000000005</v>
      </c>
      <c r="BT193" s="49">
        <v>456.5</v>
      </c>
      <c r="BU193" s="306"/>
      <c r="BV193" s="49">
        <v>0</v>
      </c>
      <c r="BW193" s="49">
        <v>252.95000000000118</v>
      </c>
      <c r="BX193" s="49">
        <v>187.875</v>
      </c>
      <c r="BY193" s="49">
        <v>15.3</v>
      </c>
      <c r="BZ193" s="342"/>
      <c r="CA193" s="49">
        <v>0</v>
      </c>
      <c r="CB193" s="49">
        <v>269.05000000000155</v>
      </c>
      <c r="CC193" s="49">
        <v>335.17499999999995</v>
      </c>
      <c r="CD193" s="49">
        <v>538</v>
      </c>
      <c r="CE193" s="306"/>
      <c r="CF193" s="315">
        <v>0</v>
      </c>
      <c r="CG193" s="315">
        <v>189.40000000000146</v>
      </c>
      <c r="CH193" s="315">
        <v>121.5</v>
      </c>
      <c r="CI193" s="49">
        <v>448.79999999999995</v>
      </c>
      <c r="CJ193" s="306"/>
      <c r="CK193" s="49">
        <v>0</v>
      </c>
      <c r="CL193" s="49">
        <v>124.45</v>
      </c>
      <c r="CM193" s="49">
        <v>90</v>
      </c>
      <c r="CN193" s="49">
        <v>448.7</v>
      </c>
      <c r="CO193" s="342"/>
      <c r="CP193" s="49">
        <v>0</v>
      </c>
      <c r="CQ193" s="49">
        <v>149.00000000000273</v>
      </c>
      <c r="CR193" s="49">
        <v>306.375</v>
      </c>
      <c r="CS193" s="49">
        <v>358.6</v>
      </c>
      <c r="CT193" s="306"/>
      <c r="CU193" s="49">
        <v>0</v>
      </c>
      <c r="CV193" s="49">
        <v>169.25000000000182</v>
      </c>
      <c r="CW193" s="49">
        <v>233.47500000000002</v>
      </c>
      <c r="CX193" s="49">
        <v>635.80000000000007</v>
      </c>
      <c r="CY193" s="342"/>
      <c r="CZ193" s="49">
        <v>0</v>
      </c>
      <c r="DA193" s="49">
        <v>189.59999999999997</v>
      </c>
      <c r="DB193" s="49">
        <v>66</v>
      </c>
      <c r="DC193" s="49">
        <v>0</v>
      </c>
      <c r="DD193" s="306"/>
      <c r="DE193" s="49">
        <v>0</v>
      </c>
      <c r="DF193" s="49">
        <v>329.05000000000109</v>
      </c>
      <c r="DG193" s="49">
        <v>2414.9999999999995</v>
      </c>
      <c r="DH193" s="298">
        <v>1803.4000000000003</v>
      </c>
      <c r="DI193" s="306"/>
      <c r="DJ193" s="298">
        <v>0</v>
      </c>
      <c r="DK193" s="298">
        <v>305.05000000000018</v>
      </c>
      <c r="DL193" s="298">
        <v>585.15000000000009</v>
      </c>
      <c r="DM193" s="49">
        <v>1046.1000000000001</v>
      </c>
      <c r="DN193" s="306"/>
      <c r="DO193" s="49">
        <v>0</v>
      </c>
      <c r="DP193" s="49">
        <v>193.64999999999964</v>
      </c>
      <c r="DQ193" s="49">
        <v>113.625</v>
      </c>
      <c r="DR193" s="49">
        <v>209.89999999999998</v>
      </c>
      <c r="DS193" s="306"/>
      <c r="DT193" s="49">
        <v>0</v>
      </c>
      <c r="DU193" s="49">
        <v>0</v>
      </c>
      <c r="DV193" s="49">
        <v>0</v>
      </c>
      <c r="DW193" s="49">
        <v>256.2</v>
      </c>
      <c r="DX193" s="306"/>
      <c r="DY193" s="49">
        <v>0</v>
      </c>
      <c r="DZ193" s="49">
        <v>1872.4749999999985</v>
      </c>
      <c r="EA193" s="49">
        <v>3225.1499999999996</v>
      </c>
      <c r="EB193" s="298">
        <v>3496.2000000000003</v>
      </c>
      <c r="EC193" s="306"/>
      <c r="ED193" s="49">
        <v>0</v>
      </c>
      <c r="EE193" s="49">
        <v>132.84999999999854</v>
      </c>
      <c r="EF193" s="49">
        <v>152.55000000000001</v>
      </c>
      <c r="EG193" s="49">
        <v>135.5</v>
      </c>
      <c r="EH193" s="306"/>
      <c r="EI193" s="49">
        <v>0</v>
      </c>
      <c r="EJ193" s="49">
        <v>21.450000000000728</v>
      </c>
      <c r="EK193" s="49">
        <v>287.47500000000002</v>
      </c>
      <c r="EL193" s="49">
        <v>61.599999999999994</v>
      </c>
      <c r="EM193" s="306"/>
      <c r="EN193" s="49">
        <v>0</v>
      </c>
      <c r="EO193" s="49">
        <v>242.10000000000218</v>
      </c>
      <c r="EP193" s="49">
        <v>431.17499999999995</v>
      </c>
      <c r="EQ193" s="49">
        <v>418.89999999999992</v>
      </c>
      <c r="ER193" s="306"/>
      <c r="ES193" s="49">
        <v>0</v>
      </c>
      <c r="ET193" s="49">
        <v>62.350000000000364</v>
      </c>
      <c r="EU193" s="49">
        <v>306</v>
      </c>
      <c r="EV193" s="49">
        <v>266</v>
      </c>
      <c r="EW193" s="306"/>
      <c r="EX193">
        <v>0</v>
      </c>
      <c r="EY193">
        <v>1102.9500000000025</v>
      </c>
      <c r="EZ193">
        <v>1364.3249999999998</v>
      </c>
      <c r="FA193" s="414">
        <v>2012.2</v>
      </c>
      <c r="FB193" s="306"/>
      <c r="FC193" s="49">
        <v>0</v>
      </c>
      <c r="FD193" s="49">
        <v>53.700000000002547</v>
      </c>
      <c r="FE193" s="49">
        <v>119.25</v>
      </c>
      <c r="FF193" s="49">
        <v>128.30000000000001</v>
      </c>
      <c r="FG193" s="306"/>
      <c r="FH193" s="315">
        <v>0</v>
      </c>
      <c r="FI193" s="315">
        <v>126.2</v>
      </c>
      <c r="FJ193" s="315">
        <v>130.80000000000001</v>
      </c>
      <c r="FK193" s="49">
        <v>84.4</v>
      </c>
      <c r="FL193" s="306"/>
      <c r="FM193" s="315">
        <v>0</v>
      </c>
      <c r="FN193" s="315">
        <v>125.30000000000291</v>
      </c>
      <c r="FO193" s="315">
        <v>189.22500000000002</v>
      </c>
      <c r="FP193" s="49">
        <v>214</v>
      </c>
      <c r="FQ193" s="306"/>
      <c r="FR193" s="49">
        <v>0</v>
      </c>
      <c r="FS193" s="49">
        <v>246.25</v>
      </c>
      <c r="FT193" s="49">
        <v>306</v>
      </c>
      <c r="FU193" s="49">
        <v>350.5</v>
      </c>
      <c r="FV193" s="306"/>
      <c r="FW193" s="49">
        <v>0</v>
      </c>
      <c r="FX193" s="49">
        <v>115.25000000000364</v>
      </c>
      <c r="FY193" s="49">
        <v>131.625</v>
      </c>
      <c r="FZ193" s="49">
        <v>334.8</v>
      </c>
      <c r="GA193" s="306"/>
      <c r="GB193" s="49">
        <v>0</v>
      </c>
      <c r="GC193" s="49">
        <v>508.47499999996683</v>
      </c>
      <c r="GD193" s="49">
        <v>748.65000000000009</v>
      </c>
      <c r="GE193" s="49">
        <v>931.39999999999986</v>
      </c>
      <c r="GF193" s="306"/>
      <c r="GG193" s="315">
        <v>0</v>
      </c>
      <c r="GH193" s="315">
        <v>157.5</v>
      </c>
      <c r="GI193" s="315">
        <v>253.125</v>
      </c>
      <c r="GJ193" s="49">
        <v>309</v>
      </c>
      <c r="GK193" s="306"/>
      <c r="GL193" s="49">
        <v>0</v>
      </c>
      <c r="GM193" s="49">
        <v>0</v>
      </c>
      <c r="GN193" s="49">
        <v>698.1</v>
      </c>
      <c r="GO193" s="49">
        <v>0</v>
      </c>
      <c r="GP193" s="306"/>
    </row>
    <row r="194" spans="1:198" ht="18">
      <c r="A194" s="40" t="s">
        <v>2084</v>
      </c>
      <c r="B194" s="45">
        <f t="shared" si="6"/>
        <v>23322.437499999989</v>
      </c>
      <c r="C194" s="41"/>
      <c r="D194" s="49">
        <v>36.049999999999997</v>
      </c>
      <c r="E194" s="49">
        <v>7.5000000000000009</v>
      </c>
      <c r="F194" s="49">
        <v>0</v>
      </c>
      <c r="G194" s="49">
        <v>0</v>
      </c>
      <c r="H194" s="342"/>
      <c r="I194" s="49">
        <v>19.250000000000014</v>
      </c>
      <c r="J194" s="49">
        <v>27</v>
      </c>
      <c r="K194" s="49">
        <v>0</v>
      </c>
      <c r="L194" s="49">
        <v>0</v>
      </c>
      <c r="M194" s="342"/>
      <c r="N194" s="49">
        <v>56.824999999999932</v>
      </c>
      <c r="O194" s="49">
        <v>111.04999999999998</v>
      </c>
      <c r="P194" s="49">
        <v>0</v>
      </c>
      <c r="Q194" s="49">
        <v>0</v>
      </c>
      <c r="R194" s="342"/>
      <c r="S194" s="298">
        <v>0</v>
      </c>
      <c r="T194" s="298">
        <v>169.99999999999989</v>
      </c>
      <c r="U194" s="298">
        <v>189.3</v>
      </c>
      <c r="V194" s="298">
        <v>0</v>
      </c>
      <c r="W194" s="342"/>
      <c r="X194" s="49">
        <v>0</v>
      </c>
      <c r="Y194" s="49">
        <v>42.699999999999818</v>
      </c>
      <c r="Z194" s="49">
        <v>296.54999999999995</v>
      </c>
      <c r="AA194" s="49">
        <v>0</v>
      </c>
      <c r="AB194" s="342"/>
      <c r="AC194" s="49">
        <v>0</v>
      </c>
      <c r="AD194" s="49">
        <v>348.29999999999995</v>
      </c>
      <c r="AE194" s="49">
        <v>395.62500000000011</v>
      </c>
      <c r="AF194" s="49">
        <v>0</v>
      </c>
      <c r="AG194" s="342"/>
      <c r="AH194" s="49">
        <v>0</v>
      </c>
      <c r="AI194" s="49">
        <v>192.74999999999977</v>
      </c>
      <c r="AJ194" s="49">
        <v>566.54999999999995</v>
      </c>
      <c r="AK194" s="49">
        <v>0</v>
      </c>
      <c r="AL194" s="342"/>
      <c r="AM194" s="49">
        <v>0</v>
      </c>
      <c r="AN194" s="49">
        <v>278.94999999999982</v>
      </c>
      <c r="AO194" s="49">
        <v>181.72499999999999</v>
      </c>
      <c r="AP194" s="49">
        <v>0</v>
      </c>
      <c r="AQ194" s="342"/>
      <c r="AR194" s="49">
        <v>0</v>
      </c>
      <c r="AS194" s="49">
        <v>131.79999999999998</v>
      </c>
      <c r="AT194" s="49">
        <v>28.875</v>
      </c>
      <c r="AU194" s="49">
        <v>0</v>
      </c>
      <c r="AV194" s="342"/>
      <c r="AW194" s="49">
        <v>0</v>
      </c>
      <c r="AX194" s="49">
        <v>189.800000000002</v>
      </c>
      <c r="AY194" s="49">
        <v>597.22500000000002</v>
      </c>
      <c r="AZ194" s="49">
        <v>0</v>
      </c>
      <c r="BA194" s="342"/>
      <c r="BB194" s="49">
        <v>0</v>
      </c>
      <c r="BC194" s="49">
        <v>248.25</v>
      </c>
      <c r="BD194" s="49">
        <v>171.3</v>
      </c>
      <c r="BE194" s="49">
        <v>0</v>
      </c>
      <c r="BF194" s="342"/>
      <c r="BG194" s="49">
        <v>0</v>
      </c>
      <c r="BH194" s="49">
        <v>166.9</v>
      </c>
      <c r="BI194" s="49">
        <v>112.35000000000001</v>
      </c>
      <c r="BJ194" s="49">
        <v>0</v>
      </c>
      <c r="BK194" s="342"/>
      <c r="BL194" s="49">
        <v>0</v>
      </c>
      <c r="BM194" s="49">
        <v>88.45</v>
      </c>
      <c r="BN194" s="49">
        <v>81.225000000000009</v>
      </c>
      <c r="BO194" s="49">
        <v>0</v>
      </c>
      <c r="BP194" s="342"/>
      <c r="BQ194" s="49">
        <v>0</v>
      </c>
      <c r="BR194" s="49">
        <v>248.30000000000155</v>
      </c>
      <c r="BS194" s="49">
        <v>147.9</v>
      </c>
      <c r="BT194" s="49">
        <v>0</v>
      </c>
      <c r="BU194" s="306"/>
      <c r="BV194" s="49">
        <v>0</v>
      </c>
      <c r="BW194" s="49">
        <v>322.25000000000045</v>
      </c>
      <c r="BX194" s="49">
        <v>661.42500000000007</v>
      </c>
      <c r="BY194" s="49">
        <v>0</v>
      </c>
      <c r="BZ194" s="342"/>
      <c r="CA194" s="49">
        <v>0</v>
      </c>
      <c r="CB194" s="49">
        <v>272.09999999999991</v>
      </c>
      <c r="CC194" s="49">
        <v>10.725000000000001</v>
      </c>
      <c r="CD194" s="49">
        <v>0</v>
      </c>
      <c r="CE194" s="306"/>
      <c r="CF194" s="315">
        <v>0</v>
      </c>
      <c r="CG194" s="315">
        <v>129.45000000000027</v>
      </c>
      <c r="CH194" s="315">
        <v>223.79999999999998</v>
      </c>
      <c r="CI194" s="315">
        <v>0</v>
      </c>
      <c r="CJ194" s="306"/>
      <c r="CK194" s="49">
        <v>0</v>
      </c>
      <c r="CL194" s="49">
        <v>192.15</v>
      </c>
      <c r="CM194" s="49">
        <v>17.55</v>
      </c>
      <c r="CN194" s="49">
        <v>0</v>
      </c>
      <c r="CO194" s="342"/>
      <c r="CP194" s="49">
        <v>0</v>
      </c>
      <c r="CQ194" s="49">
        <v>33.150000000000091</v>
      </c>
      <c r="CR194" s="49">
        <v>368.40000000000003</v>
      </c>
      <c r="CS194" s="49">
        <v>0</v>
      </c>
      <c r="CT194" s="306"/>
      <c r="CU194" s="49">
        <v>0</v>
      </c>
      <c r="CV194" s="49">
        <v>18.700000000000273</v>
      </c>
      <c r="CW194" s="49">
        <v>382.72499999999997</v>
      </c>
      <c r="CX194" s="49">
        <v>0</v>
      </c>
      <c r="CY194" s="342"/>
      <c r="CZ194" s="49">
        <v>0</v>
      </c>
      <c r="DA194" s="49">
        <v>14.850000000000001</v>
      </c>
      <c r="DB194" s="49">
        <v>22.275000000000002</v>
      </c>
      <c r="DC194" s="49">
        <v>0</v>
      </c>
      <c r="DD194" s="306"/>
      <c r="DE194" s="49">
        <v>0</v>
      </c>
      <c r="DF194" s="49">
        <v>350.70000000000073</v>
      </c>
      <c r="DG194" s="49">
        <v>2032.7999999999997</v>
      </c>
      <c r="DH194" s="49">
        <v>0</v>
      </c>
      <c r="DI194" s="306"/>
      <c r="DJ194" s="298">
        <v>0</v>
      </c>
      <c r="DK194" s="298">
        <v>283.25000000000182</v>
      </c>
      <c r="DL194" s="298">
        <v>673.2</v>
      </c>
      <c r="DM194" s="49">
        <v>0</v>
      </c>
      <c r="DN194" s="306"/>
      <c r="DO194" s="49">
        <v>0</v>
      </c>
      <c r="DP194" s="49">
        <v>179.70000000000255</v>
      </c>
      <c r="DQ194" s="49">
        <v>393.75</v>
      </c>
      <c r="DR194" s="49">
        <v>0</v>
      </c>
      <c r="DS194" s="306"/>
      <c r="DT194" s="49">
        <v>0</v>
      </c>
      <c r="DU194" s="49">
        <v>0</v>
      </c>
      <c r="DV194" s="49">
        <v>0</v>
      </c>
      <c r="DW194" s="49">
        <v>0</v>
      </c>
      <c r="DX194" s="306"/>
      <c r="DY194" s="49">
        <v>0</v>
      </c>
      <c r="DZ194" s="49">
        <v>1671.800000000002</v>
      </c>
      <c r="EA194" s="49">
        <v>2426.5500000000002</v>
      </c>
      <c r="EB194" s="49">
        <v>0</v>
      </c>
      <c r="EC194" s="306"/>
      <c r="ED194" s="49">
        <v>0</v>
      </c>
      <c r="EE194" s="49">
        <v>39.750000000003638</v>
      </c>
      <c r="EF194" s="49">
        <v>2.9250000000000003</v>
      </c>
      <c r="EG194" s="49">
        <v>0</v>
      </c>
      <c r="EH194" s="306"/>
      <c r="EI194" s="49">
        <v>0</v>
      </c>
      <c r="EJ194" s="49">
        <v>143.90000000000418</v>
      </c>
      <c r="EK194" s="49">
        <v>144.29999999999998</v>
      </c>
      <c r="EL194" s="49">
        <v>0</v>
      </c>
      <c r="EM194" s="306"/>
      <c r="EN194" s="49">
        <v>0</v>
      </c>
      <c r="EO194" s="49">
        <v>119.65000000000327</v>
      </c>
      <c r="EP194" s="49">
        <v>127.35000000000001</v>
      </c>
      <c r="EQ194" s="49">
        <v>0</v>
      </c>
      <c r="ER194" s="306"/>
      <c r="ES194" s="49">
        <v>0</v>
      </c>
      <c r="ET194" s="49">
        <v>160.95000000000346</v>
      </c>
      <c r="EU194" s="49">
        <v>182.92500000000001</v>
      </c>
      <c r="EV194" s="49">
        <v>0</v>
      </c>
      <c r="EW194" s="306"/>
      <c r="EX194">
        <v>0</v>
      </c>
      <c r="EY194">
        <v>686.09999999999673</v>
      </c>
      <c r="EZ194">
        <v>2432.9624999999996</v>
      </c>
      <c r="FA194" s="49">
        <v>0</v>
      </c>
      <c r="FB194" s="306"/>
      <c r="FC194" s="49">
        <v>0</v>
      </c>
      <c r="FD194" s="49">
        <v>3.8500000000030923</v>
      </c>
      <c r="FE194" s="49">
        <v>36.450000000000003</v>
      </c>
      <c r="FF194" s="49">
        <v>0</v>
      </c>
      <c r="FG194" s="306"/>
      <c r="FH194" s="315">
        <v>0</v>
      </c>
      <c r="FI194" s="315">
        <v>37.549999999999997</v>
      </c>
      <c r="FJ194" s="315">
        <v>98.850000000000009</v>
      </c>
      <c r="FK194" s="49">
        <v>0</v>
      </c>
      <c r="FL194" s="306"/>
      <c r="FM194" s="315">
        <v>0</v>
      </c>
      <c r="FN194" s="315">
        <v>82.450000000003456</v>
      </c>
      <c r="FO194" s="315">
        <v>360.75</v>
      </c>
      <c r="FP194" s="49">
        <v>0</v>
      </c>
      <c r="FQ194" s="306"/>
      <c r="FR194" s="49">
        <v>0</v>
      </c>
      <c r="FS194" s="49">
        <v>180</v>
      </c>
      <c r="FT194" s="49">
        <v>372.82499999999999</v>
      </c>
      <c r="FU194" s="49">
        <v>0</v>
      </c>
      <c r="FV194" s="306"/>
      <c r="FW194" s="49">
        <v>0</v>
      </c>
      <c r="FX194" s="49">
        <v>55.799999999997453</v>
      </c>
      <c r="FY194" s="49">
        <v>66.300000000000011</v>
      </c>
      <c r="FZ194" s="49">
        <v>0</v>
      </c>
      <c r="GA194" s="306"/>
      <c r="GB194" s="49">
        <v>0</v>
      </c>
      <c r="GC194" s="49">
        <v>413.14999999996064</v>
      </c>
      <c r="GD194" s="49">
        <v>694.57499999999993</v>
      </c>
      <c r="GE194" s="49">
        <v>0</v>
      </c>
      <c r="GF194" s="306"/>
      <c r="GG194" s="315">
        <v>0</v>
      </c>
      <c r="GH194" s="315">
        <v>172.25</v>
      </c>
      <c r="GI194" s="315">
        <v>139.125</v>
      </c>
      <c r="GJ194" s="49">
        <v>0</v>
      </c>
      <c r="GK194" s="306"/>
      <c r="GL194" s="49">
        <v>0</v>
      </c>
      <c r="GM194" s="49">
        <v>0</v>
      </c>
      <c r="GN194" s="49">
        <v>753.90000000000009</v>
      </c>
      <c r="GO194" s="49">
        <v>0</v>
      </c>
      <c r="GP194" s="306"/>
    </row>
    <row r="195" spans="1:198" ht="18">
      <c r="A195" s="81" t="s">
        <v>1268</v>
      </c>
      <c r="B195" s="45">
        <f t="shared" si="6"/>
        <v>28797.450000000012</v>
      </c>
      <c r="C195" s="41"/>
      <c r="D195" s="49">
        <v>66.125</v>
      </c>
      <c r="E195" s="49">
        <v>78.099999999999994</v>
      </c>
      <c r="F195" s="49">
        <v>0</v>
      </c>
      <c r="G195" s="49">
        <v>0</v>
      </c>
      <c r="H195" s="342"/>
      <c r="I195" s="49">
        <v>44.274999999999991</v>
      </c>
      <c r="J195" s="49">
        <v>95.499999999999957</v>
      </c>
      <c r="K195" s="49">
        <v>0</v>
      </c>
      <c r="L195" s="49">
        <v>0</v>
      </c>
      <c r="M195" s="342"/>
      <c r="N195" s="49">
        <v>132.70000000000005</v>
      </c>
      <c r="O195" s="49">
        <v>187.65</v>
      </c>
      <c r="P195" s="49">
        <v>0</v>
      </c>
      <c r="Q195" s="49">
        <v>0</v>
      </c>
      <c r="R195" s="342"/>
      <c r="S195" s="298">
        <v>29.75</v>
      </c>
      <c r="T195" s="298">
        <v>102.94999999999993</v>
      </c>
      <c r="U195" s="298">
        <v>140.625</v>
      </c>
      <c r="V195" s="298">
        <v>0</v>
      </c>
      <c r="W195" s="342"/>
      <c r="X195" s="49">
        <v>52.925000000000068</v>
      </c>
      <c r="Y195" s="49">
        <v>71.749999999999773</v>
      </c>
      <c r="Z195" s="49">
        <v>250.27499999999998</v>
      </c>
      <c r="AA195" s="49">
        <v>0</v>
      </c>
      <c r="AB195" s="342"/>
      <c r="AC195" s="49">
        <v>198.89999999999998</v>
      </c>
      <c r="AD195" s="49">
        <v>447.65000000000009</v>
      </c>
      <c r="AE195" s="49">
        <v>413.77500000000003</v>
      </c>
      <c r="AF195" s="49">
        <v>0</v>
      </c>
      <c r="AG195" s="342"/>
      <c r="AH195" s="49">
        <v>169</v>
      </c>
      <c r="AI195" s="49">
        <v>220.10000000000014</v>
      </c>
      <c r="AJ195" s="49">
        <v>89.325000000000003</v>
      </c>
      <c r="AK195" s="49">
        <v>0</v>
      </c>
      <c r="AL195" s="342"/>
      <c r="AM195" s="49">
        <v>39.749999999999773</v>
      </c>
      <c r="AN195" s="49">
        <v>234</v>
      </c>
      <c r="AO195" s="49">
        <v>342.6</v>
      </c>
      <c r="AP195" s="49">
        <v>0</v>
      </c>
      <c r="AQ195" s="342"/>
      <c r="AR195" s="49">
        <v>21.199999999999818</v>
      </c>
      <c r="AS195" s="49">
        <v>145.84999999999997</v>
      </c>
      <c r="AT195" s="49">
        <v>30.224999999999998</v>
      </c>
      <c r="AU195" s="49">
        <v>0</v>
      </c>
      <c r="AV195" s="342"/>
      <c r="AW195" s="49">
        <v>148.09999999999991</v>
      </c>
      <c r="AX195" s="49">
        <v>539.84999999999991</v>
      </c>
      <c r="AY195" s="49">
        <v>442.875</v>
      </c>
      <c r="AZ195" s="49">
        <v>0</v>
      </c>
      <c r="BA195" s="342"/>
      <c r="BB195" s="49">
        <v>39.099999999999909</v>
      </c>
      <c r="BC195" s="49">
        <v>238.94999999999996</v>
      </c>
      <c r="BD195" s="49">
        <v>291.375</v>
      </c>
      <c r="BE195" s="49">
        <v>0</v>
      </c>
      <c r="BF195" s="342"/>
      <c r="BG195" s="49">
        <v>60.174999999999841</v>
      </c>
      <c r="BH195" s="49">
        <v>119.09999999999998</v>
      </c>
      <c r="BI195" s="49">
        <v>353.25</v>
      </c>
      <c r="BJ195" s="49">
        <v>0</v>
      </c>
      <c r="BK195" s="342"/>
      <c r="BL195" s="49">
        <v>17.5</v>
      </c>
      <c r="BM195" s="49">
        <v>42.95</v>
      </c>
      <c r="BN195" s="49">
        <v>17.024999999999999</v>
      </c>
      <c r="BO195" s="49">
        <v>0</v>
      </c>
      <c r="BP195" s="342"/>
      <c r="BQ195" s="49">
        <v>70.499999999999773</v>
      </c>
      <c r="BR195" s="49">
        <v>210.24999999999955</v>
      </c>
      <c r="BS195" s="49">
        <v>196.95000000000002</v>
      </c>
      <c r="BT195" s="49">
        <v>0</v>
      </c>
      <c r="BU195" s="306"/>
      <c r="BV195" s="49">
        <v>170.07500000000005</v>
      </c>
      <c r="BW195" s="49">
        <v>249.849999999999</v>
      </c>
      <c r="BX195" s="49">
        <v>264.75000000000006</v>
      </c>
      <c r="BY195" s="49">
        <v>0</v>
      </c>
      <c r="BZ195" s="342"/>
      <c r="CA195" s="49">
        <v>5.8250000000002728</v>
      </c>
      <c r="CB195" s="49">
        <v>167.54999999999882</v>
      </c>
      <c r="CC195" s="49">
        <v>271.125</v>
      </c>
      <c r="CD195" s="49">
        <v>0</v>
      </c>
      <c r="CE195" s="306"/>
      <c r="CF195" s="315">
        <v>23.224999999999682</v>
      </c>
      <c r="CG195" s="315">
        <v>113.99999999999909</v>
      </c>
      <c r="CH195" s="315">
        <v>78.45</v>
      </c>
      <c r="CI195" s="315">
        <v>0</v>
      </c>
      <c r="CJ195" s="306"/>
      <c r="CK195" s="49">
        <v>121.8250000000005</v>
      </c>
      <c r="CL195" s="49">
        <v>129.35000000000002</v>
      </c>
      <c r="CM195" s="49">
        <v>152.62499999999997</v>
      </c>
      <c r="CN195" s="49">
        <v>0</v>
      </c>
      <c r="CO195" s="342"/>
      <c r="CP195" s="49">
        <v>87.950000000000045</v>
      </c>
      <c r="CQ195" s="49">
        <v>140.15000000000146</v>
      </c>
      <c r="CR195" s="49">
        <v>244.875</v>
      </c>
      <c r="CS195" s="49">
        <v>0</v>
      </c>
      <c r="CT195" s="306"/>
      <c r="CU195" s="49">
        <v>87.100000000000136</v>
      </c>
      <c r="CV195" s="49">
        <v>112.25000000000091</v>
      </c>
      <c r="CW195" s="49">
        <v>447.45000000000005</v>
      </c>
      <c r="CX195" s="49">
        <v>0</v>
      </c>
      <c r="CY195" s="342"/>
      <c r="CZ195" s="49">
        <v>64.5</v>
      </c>
      <c r="DA195" s="49">
        <v>32.549999999999997</v>
      </c>
      <c r="DB195" s="49">
        <v>68.175000000000011</v>
      </c>
      <c r="DC195" s="49">
        <v>0</v>
      </c>
      <c r="DD195" s="306"/>
      <c r="DE195" s="49">
        <v>479.47499999999991</v>
      </c>
      <c r="DF195" s="49">
        <v>920.25000000000182</v>
      </c>
      <c r="DG195" s="49">
        <v>1475.925</v>
      </c>
      <c r="DH195" s="49">
        <v>0</v>
      </c>
      <c r="DI195" s="306"/>
      <c r="DJ195" s="298">
        <v>95.850000000000364</v>
      </c>
      <c r="DK195" s="298">
        <v>382.69999999999982</v>
      </c>
      <c r="DL195" s="298">
        <v>440.92499999999995</v>
      </c>
      <c r="DM195" s="49">
        <v>0</v>
      </c>
      <c r="DN195" s="306"/>
      <c r="DO195" s="49">
        <v>85.625000000000455</v>
      </c>
      <c r="DP195" s="49">
        <v>385.84999999999854</v>
      </c>
      <c r="DQ195" s="49">
        <v>453.59999999999991</v>
      </c>
      <c r="DR195" s="49">
        <v>0</v>
      </c>
      <c r="DS195" s="306"/>
      <c r="DT195" s="49">
        <v>0</v>
      </c>
      <c r="DU195" s="49">
        <v>0</v>
      </c>
      <c r="DV195" s="49">
        <v>0</v>
      </c>
      <c r="DW195" s="49">
        <v>0</v>
      </c>
      <c r="DX195" s="306"/>
      <c r="DY195" s="49">
        <v>650.20000000001255</v>
      </c>
      <c r="DZ195" s="49">
        <v>1504.699999999998</v>
      </c>
      <c r="EA195" s="49">
        <v>2841.2250000000004</v>
      </c>
      <c r="EB195" s="49">
        <v>0</v>
      </c>
      <c r="EC195" s="306"/>
      <c r="ED195" s="49">
        <v>119.625</v>
      </c>
      <c r="EE195" s="49">
        <v>162.39999999999782</v>
      </c>
      <c r="EF195" s="49">
        <v>92.25</v>
      </c>
      <c r="EG195" s="49">
        <v>0</v>
      </c>
      <c r="EH195" s="306"/>
      <c r="EI195" s="49">
        <v>38.924999999999727</v>
      </c>
      <c r="EJ195" s="49">
        <v>97.399999999995998</v>
      </c>
      <c r="EK195" s="49">
        <v>39.450000000000003</v>
      </c>
      <c r="EL195" s="49">
        <v>0</v>
      </c>
      <c r="EM195" s="306"/>
      <c r="EN195" s="49">
        <v>0</v>
      </c>
      <c r="EO195" s="49">
        <v>148.99999999999636</v>
      </c>
      <c r="EP195" s="49">
        <v>169.27499999999998</v>
      </c>
      <c r="EQ195" s="49">
        <v>0</v>
      </c>
      <c r="ER195" s="306"/>
      <c r="ES195" s="49">
        <v>6.3000000000001819</v>
      </c>
      <c r="ET195" s="49">
        <v>103.69999999999709</v>
      </c>
      <c r="EU195" s="49">
        <v>144</v>
      </c>
      <c r="EV195" s="49">
        <v>0</v>
      </c>
      <c r="EW195" s="306"/>
      <c r="EX195">
        <v>665.3</v>
      </c>
      <c r="EY195">
        <v>2062.8000000000011</v>
      </c>
      <c r="EZ195">
        <v>1899.75</v>
      </c>
      <c r="FA195" s="49">
        <v>0</v>
      </c>
      <c r="FB195" s="306"/>
      <c r="FC195" s="49">
        <v>4.0749999999998181</v>
      </c>
      <c r="FD195" s="49">
        <v>55.049999999995634</v>
      </c>
      <c r="FE195" s="49">
        <v>63.074999999999996</v>
      </c>
      <c r="FF195" s="49">
        <v>0</v>
      </c>
      <c r="FG195" s="306"/>
      <c r="FH195" s="315">
        <v>44.224999999999909</v>
      </c>
      <c r="FI195" s="315">
        <v>169.75</v>
      </c>
      <c r="FJ195" s="315">
        <v>230.39999999999998</v>
      </c>
      <c r="FK195" s="49">
        <v>0</v>
      </c>
      <c r="FL195" s="306"/>
      <c r="FM195" s="315">
        <v>90.199999999999363</v>
      </c>
      <c r="FN195" s="315">
        <v>38.399999999995998</v>
      </c>
      <c r="FO195" s="315">
        <v>292.95000000000005</v>
      </c>
      <c r="FP195" s="49">
        <v>0</v>
      </c>
      <c r="FQ195" s="306"/>
      <c r="FR195" s="49">
        <v>89.974999999998545</v>
      </c>
      <c r="FS195" s="49">
        <v>184.34999999999997</v>
      </c>
      <c r="FT195" s="49">
        <v>136.57499999999999</v>
      </c>
      <c r="FU195" s="49">
        <v>0</v>
      </c>
      <c r="FV195" s="306"/>
      <c r="FW195" s="49">
        <v>0</v>
      </c>
      <c r="FX195" s="49">
        <v>184.35000000000036</v>
      </c>
      <c r="FY195" s="49">
        <v>20.475000000000001</v>
      </c>
      <c r="FZ195" s="49">
        <v>0</v>
      </c>
      <c r="GA195" s="306"/>
      <c r="GB195" s="49">
        <v>198.89999999999691</v>
      </c>
      <c r="GC195" s="49">
        <v>479.90000000002794</v>
      </c>
      <c r="GD195" s="49">
        <v>653.47500000000002</v>
      </c>
      <c r="GE195" s="49">
        <v>0</v>
      </c>
      <c r="GF195" s="306"/>
      <c r="GG195" s="315">
        <v>63.375000000000909</v>
      </c>
      <c r="GH195" s="315">
        <v>188.75</v>
      </c>
      <c r="GI195" s="315">
        <v>226.5</v>
      </c>
      <c r="GJ195" s="49">
        <v>0</v>
      </c>
      <c r="GK195" s="306"/>
      <c r="GL195" s="49">
        <v>0</v>
      </c>
      <c r="GM195" s="49">
        <v>0</v>
      </c>
      <c r="GN195" s="49">
        <v>489.6</v>
      </c>
      <c r="GO195" s="49">
        <v>0</v>
      </c>
      <c r="GP195" s="306"/>
    </row>
    <row r="196" spans="1:198" s="38" customFormat="1" ht="18">
      <c r="A196" s="39" t="s">
        <v>2527</v>
      </c>
      <c r="B196" s="45">
        <f t="shared" si="6"/>
        <v>16315.574999999999</v>
      </c>
      <c r="C196" s="41"/>
      <c r="D196" s="49">
        <v>0</v>
      </c>
      <c r="E196" s="49">
        <v>61.29999999999999</v>
      </c>
      <c r="F196" s="49">
        <v>0</v>
      </c>
      <c r="G196" s="49">
        <v>0</v>
      </c>
      <c r="H196" s="342"/>
      <c r="I196" s="49">
        <v>0</v>
      </c>
      <c r="J196" s="49">
        <v>60.899999999999956</v>
      </c>
      <c r="K196" s="49">
        <v>0</v>
      </c>
      <c r="L196" s="49">
        <v>0</v>
      </c>
      <c r="M196" s="342"/>
      <c r="N196" s="49">
        <v>0</v>
      </c>
      <c r="O196" s="49">
        <v>166.7</v>
      </c>
      <c r="P196" s="49">
        <v>0</v>
      </c>
      <c r="Q196" s="49">
        <v>0</v>
      </c>
      <c r="R196" s="342"/>
      <c r="S196" s="298">
        <v>0</v>
      </c>
      <c r="T196" s="298">
        <v>0</v>
      </c>
      <c r="U196" s="298">
        <v>10.499999999999998</v>
      </c>
      <c r="V196" s="298">
        <v>0</v>
      </c>
      <c r="W196" s="342"/>
      <c r="X196" s="49">
        <v>0</v>
      </c>
      <c r="Y196" s="49">
        <v>0</v>
      </c>
      <c r="Z196" s="49">
        <v>276.52499999999998</v>
      </c>
      <c r="AA196" s="49">
        <v>0</v>
      </c>
      <c r="AB196" s="342"/>
      <c r="AC196" s="49">
        <v>0</v>
      </c>
      <c r="AD196" s="49">
        <v>0</v>
      </c>
      <c r="AE196" s="49">
        <v>426.45000000000005</v>
      </c>
      <c r="AF196" s="49">
        <v>0</v>
      </c>
      <c r="AG196" s="342"/>
      <c r="AH196" s="49">
        <v>0</v>
      </c>
      <c r="AI196" s="49">
        <v>0</v>
      </c>
      <c r="AJ196" s="49">
        <v>455.17499999999995</v>
      </c>
      <c r="AK196" s="49">
        <v>0</v>
      </c>
      <c r="AL196" s="342"/>
      <c r="AM196" s="49">
        <v>0</v>
      </c>
      <c r="AN196" s="49">
        <v>0</v>
      </c>
      <c r="AO196" s="49">
        <v>416.17500000000007</v>
      </c>
      <c r="AP196" s="49">
        <v>0</v>
      </c>
      <c r="AQ196" s="342"/>
      <c r="AR196" s="49">
        <v>0</v>
      </c>
      <c r="AS196" s="49">
        <v>0</v>
      </c>
      <c r="AT196" s="49">
        <v>131.625</v>
      </c>
      <c r="AU196" s="49">
        <v>0</v>
      </c>
      <c r="AV196" s="342"/>
      <c r="AW196" s="49">
        <v>0</v>
      </c>
      <c r="AX196" s="49">
        <v>0</v>
      </c>
      <c r="AY196" s="49">
        <v>299.7</v>
      </c>
      <c r="AZ196" s="49">
        <v>0</v>
      </c>
      <c r="BA196" s="342"/>
      <c r="BB196" s="49">
        <v>0</v>
      </c>
      <c r="BC196" s="49">
        <v>0</v>
      </c>
      <c r="BD196" s="49">
        <v>190.27499999999998</v>
      </c>
      <c r="BE196" s="49">
        <v>0</v>
      </c>
      <c r="BF196" s="342"/>
      <c r="BG196" s="49">
        <v>0</v>
      </c>
      <c r="BH196" s="49">
        <v>0</v>
      </c>
      <c r="BI196" s="49">
        <v>441.82500000000005</v>
      </c>
      <c r="BJ196" s="49">
        <v>0</v>
      </c>
      <c r="BK196" s="342"/>
      <c r="BL196" s="49">
        <v>0</v>
      </c>
      <c r="BM196" s="49">
        <v>0</v>
      </c>
      <c r="BN196" s="49">
        <v>196.5</v>
      </c>
      <c r="BO196" s="49">
        <v>0</v>
      </c>
      <c r="BP196" s="342"/>
      <c r="BQ196" s="49">
        <v>0</v>
      </c>
      <c r="BR196" s="49">
        <v>0</v>
      </c>
      <c r="BS196" s="49">
        <v>230.02499999999998</v>
      </c>
      <c r="BT196" s="49">
        <v>0</v>
      </c>
      <c r="BU196" s="306"/>
      <c r="BV196" s="49">
        <v>0</v>
      </c>
      <c r="BW196" s="49">
        <v>0</v>
      </c>
      <c r="BX196" s="49">
        <v>214.2</v>
      </c>
      <c r="BY196" s="49">
        <v>0</v>
      </c>
      <c r="BZ196" s="342"/>
      <c r="CA196" s="49">
        <v>0</v>
      </c>
      <c r="CB196" s="49">
        <v>0</v>
      </c>
      <c r="CC196" s="49">
        <v>287.25</v>
      </c>
      <c r="CD196" s="49">
        <v>0</v>
      </c>
      <c r="CE196" s="306"/>
      <c r="CF196" s="315">
        <v>0</v>
      </c>
      <c r="CG196" s="315">
        <v>0</v>
      </c>
      <c r="CH196" s="315">
        <v>278.85000000000002</v>
      </c>
      <c r="CI196" s="315">
        <v>0</v>
      </c>
      <c r="CJ196" s="306"/>
      <c r="CK196" s="49">
        <v>0</v>
      </c>
      <c r="CL196" s="49">
        <v>0</v>
      </c>
      <c r="CM196" s="49">
        <v>275.02499999999998</v>
      </c>
      <c r="CN196" s="49">
        <v>0</v>
      </c>
      <c r="CO196" s="342"/>
      <c r="CP196" s="49">
        <v>0</v>
      </c>
      <c r="CQ196" s="49">
        <v>0</v>
      </c>
      <c r="CR196" s="49">
        <v>491.77500000000003</v>
      </c>
      <c r="CS196" s="49">
        <v>0</v>
      </c>
      <c r="CT196" s="306"/>
      <c r="CU196" s="49">
        <v>0</v>
      </c>
      <c r="CV196" s="49">
        <v>0</v>
      </c>
      <c r="CW196" s="49">
        <v>163.72500000000002</v>
      </c>
      <c r="CX196" s="49">
        <v>0</v>
      </c>
      <c r="CY196" s="342"/>
      <c r="CZ196" s="49">
        <v>0</v>
      </c>
      <c r="DA196" s="49">
        <v>0</v>
      </c>
      <c r="DB196" s="49">
        <v>294.60000000000002</v>
      </c>
      <c r="DC196" s="49">
        <v>0</v>
      </c>
      <c r="DD196" s="306"/>
      <c r="DE196" s="49">
        <v>0</v>
      </c>
      <c r="DF196" s="49">
        <v>0</v>
      </c>
      <c r="DG196" s="49">
        <v>2214.4499999999998</v>
      </c>
      <c r="DH196" s="49">
        <v>0</v>
      </c>
      <c r="DI196" s="306"/>
      <c r="DJ196" s="298">
        <v>0</v>
      </c>
      <c r="DK196" s="298">
        <v>0</v>
      </c>
      <c r="DL196" s="298">
        <v>183.67500000000001</v>
      </c>
      <c r="DM196" s="49">
        <v>0</v>
      </c>
      <c r="DN196" s="306"/>
      <c r="DO196" s="49">
        <v>0</v>
      </c>
      <c r="DP196" s="49">
        <v>0</v>
      </c>
      <c r="DQ196" s="49">
        <v>188.99999999999994</v>
      </c>
      <c r="DR196" s="49">
        <v>0</v>
      </c>
      <c r="DS196" s="306"/>
      <c r="DT196" s="49">
        <v>0</v>
      </c>
      <c r="DU196" s="49">
        <v>0</v>
      </c>
      <c r="DV196" s="49">
        <v>0</v>
      </c>
      <c r="DW196" s="49">
        <v>0</v>
      </c>
      <c r="DX196" s="306"/>
      <c r="DY196" s="49">
        <v>0</v>
      </c>
      <c r="DZ196" s="49">
        <v>0</v>
      </c>
      <c r="EA196" s="49">
        <v>2813.625</v>
      </c>
      <c r="EB196" s="49">
        <v>0</v>
      </c>
      <c r="EC196" s="306"/>
      <c r="ED196" s="49">
        <v>0</v>
      </c>
      <c r="EE196" s="49">
        <v>0</v>
      </c>
      <c r="EF196" s="49">
        <v>206.17500000000001</v>
      </c>
      <c r="EG196" s="49">
        <v>0</v>
      </c>
      <c r="EH196" s="306"/>
      <c r="EI196" s="49">
        <v>0</v>
      </c>
      <c r="EJ196" s="49">
        <v>0</v>
      </c>
      <c r="EK196" s="49">
        <v>262.95000000000005</v>
      </c>
      <c r="EL196" s="49">
        <v>0</v>
      </c>
      <c r="EM196" s="306"/>
      <c r="EN196" s="49">
        <v>0</v>
      </c>
      <c r="EO196" s="49">
        <v>0</v>
      </c>
      <c r="EP196" s="49">
        <v>247.42499999999998</v>
      </c>
      <c r="EQ196" s="49">
        <v>0</v>
      </c>
      <c r="ER196" s="306"/>
      <c r="ES196" s="49">
        <v>0</v>
      </c>
      <c r="ET196" s="49">
        <v>0</v>
      </c>
      <c r="EU196" s="49">
        <v>365.625</v>
      </c>
      <c r="EV196" s="49">
        <v>0</v>
      </c>
      <c r="EW196" s="306"/>
      <c r="EX196">
        <v>0</v>
      </c>
      <c r="EY196">
        <v>0</v>
      </c>
      <c r="EZ196">
        <v>946.57500000000027</v>
      </c>
      <c r="FA196" s="49">
        <v>0</v>
      </c>
      <c r="FB196" s="306"/>
      <c r="FC196" s="49">
        <v>0</v>
      </c>
      <c r="FD196" s="49">
        <v>0</v>
      </c>
      <c r="FE196" s="49">
        <v>184.64999999999998</v>
      </c>
      <c r="FF196" s="49">
        <v>0</v>
      </c>
      <c r="FG196" s="306"/>
      <c r="FH196" s="315">
        <v>0</v>
      </c>
      <c r="FI196" s="315">
        <v>0</v>
      </c>
      <c r="FJ196" s="315">
        <v>193.27499999999998</v>
      </c>
      <c r="FK196" s="49">
        <v>0</v>
      </c>
      <c r="FL196" s="306"/>
      <c r="FM196" s="315">
        <v>0</v>
      </c>
      <c r="FN196" s="315">
        <v>0</v>
      </c>
      <c r="FO196" s="315">
        <v>360.07500000000005</v>
      </c>
      <c r="FP196" s="49">
        <v>0</v>
      </c>
      <c r="FQ196" s="306"/>
      <c r="FR196" s="49">
        <v>0</v>
      </c>
      <c r="FS196" s="49">
        <v>0</v>
      </c>
      <c r="FT196" s="49">
        <v>449.625</v>
      </c>
      <c r="FU196" s="49">
        <v>0</v>
      </c>
      <c r="FV196" s="306"/>
      <c r="FW196" s="49">
        <v>0</v>
      </c>
      <c r="FX196" s="49">
        <v>0</v>
      </c>
      <c r="FY196" s="49">
        <v>278.02500000000003</v>
      </c>
      <c r="FZ196" s="49">
        <v>0</v>
      </c>
      <c r="GA196" s="306"/>
      <c r="GB196" s="49">
        <v>0</v>
      </c>
      <c r="GC196" s="49">
        <v>0</v>
      </c>
      <c r="GD196" s="49">
        <v>976.5</v>
      </c>
      <c r="GE196" s="49">
        <v>0</v>
      </c>
      <c r="GF196" s="306"/>
      <c r="GG196" s="315">
        <v>0</v>
      </c>
      <c r="GH196" s="315">
        <v>0</v>
      </c>
      <c r="GI196" s="315">
        <v>270.375</v>
      </c>
      <c r="GJ196" s="49">
        <v>0</v>
      </c>
      <c r="GK196" s="306"/>
      <c r="GL196" s="49">
        <v>0</v>
      </c>
      <c r="GM196" s="49">
        <v>0</v>
      </c>
      <c r="GN196" s="49">
        <v>804.44999999999993</v>
      </c>
      <c r="GO196" s="49">
        <v>0</v>
      </c>
      <c r="GP196" s="306"/>
    </row>
    <row r="197" spans="1:198" ht="18">
      <c r="A197" s="38" t="s">
        <v>3162</v>
      </c>
      <c r="B197" s="45">
        <f t="shared" si="6"/>
        <v>22436.437500000004</v>
      </c>
      <c r="C197" s="41"/>
      <c r="D197" s="49">
        <v>0</v>
      </c>
      <c r="E197" s="49">
        <v>0</v>
      </c>
      <c r="F197" s="49">
        <v>165.75</v>
      </c>
      <c r="G197" s="49">
        <v>0</v>
      </c>
      <c r="H197" s="342"/>
      <c r="I197" s="49">
        <v>0</v>
      </c>
      <c r="J197" s="49">
        <v>0</v>
      </c>
      <c r="K197" s="49">
        <v>83.325000000000003</v>
      </c>
      <c r="L197" s="49">
        <v>0</v>
      </c>
      <c r="M197" s="342"/>
      <c r="N197" s="49">
        <v>0</v>
      </c>
      <c r="O197" s="49">
        <v>0</v>
      </c>
      <c r="P197" s="49">
        <v>357.86250000000001</v>
      </c>
      <c r="Q197" s="49">
        <v>0</v>
      </c>
      <c r="R197" s="342"/>
      <c r="S197" s="298">
        <v>0</v>
      </c>
      <c r="T197" s="298">
        <v>0</v>
      </c>
      <c r="U197" s="298">
        <v>0</v>
      </c>
      <c r="V197" s="49">
        <v>328.2</v>
      </c>
      <c r="W197" s="342"/>
      <c r="X197" s="49">
        <v>0</v>
      </c>
      <c r="Y197" s="49">
        <v>0</v>
      </c>
      <c r="Z197" s="49">
        <v>0</v>
      </c>
      <c r="AA197" s="49">
        <v>541.20000000000005</v>
      </c>
      <c r="AB197" s="342"/>
      <c r="AC197" s="49">
        <v>0</v>
      </c>
      <c r="AD197" s="49">
        <v>0</v>
      </c>
      <c r="AE197" s="49">
        <v>0</v>
      </c>
      <c r="AF197" s="49">
        <v>323.29999999999995</v>
      </c>
      <c r="AG197" s="342"/>
      <c r="AH197" s="49">
        <v>0</v>
      </c>
      <c r="AI197" s="49">
        <v>0</v>
      </c>
      <c r="AJ197" s="49">
        <v>0</v>
      </c>
      <c r="AK197" s="49">
        <v>555.39999999999986</v>
      </c>
      <c r="AL197" s="342"/>
      <c r="AM197" s="49">
        <v>0</v>
      </c>
      <c r="AN197" s="49">
        <v>0</v>
      </c>
      <c r="AO197" s="49">
        <v>0</v>
      </c>
      <c r="AP197" s="49">
        <v>583.25</v>
      </c>
      <c r="AQ197" s="342"/>
      <c r="AR197" s="49">
        <v>0</v>
      </c>
      <c r="AS197" s="49">
        <v>0</v>
      </c>
      <c r="AT197" s="49">
        <v>0</v>
      </c>
      <c r="AU197" s="49">
        <v>22.5</v>
      </c>
      <c r="AV197" s="342"/>
      <c r="AW197" s="49">
        <v>0</v>
      </c>
      <c r="AX197" s="49">
        <v>0</v>
      </c>
      <c r="AY197" s="49">
        <v>0</v>
      </c>
      <c r="AZ197" s="49">
        <v>274.7</v>
      </c>
      <c r="BA197" s="342"/>
      <c r="BB197" s="49">
        <v>0</v>
      </c>
      <c r="BC197" s="49">
        <v>0</v>
      </c>
      <c r="BD197" s="49">
        <v>0</v>
      </c>
      <c r="BE197" s="49">
        <v>637.4</v>
      </c>
      <c r="BF197" s="342"/>
      <c r="BG197" s="49">
        <v>0</v>
      </c>
      <c r="BH197" s="49">
        <v>0</v>
      </c>
      <c r="BI197" s="49">
        <v>0</v>
      </c>
      <c r="BJ197" s="49">
        <v>237.79999999999998</v>
      </c>
      <c r="BK197" s="342"/>
      <c r="BL197" s="49">
        <v>0</v>
      </c>
      <c r="BM197" s="49">
        <v>0</v>
      </c>
      <c r="BN197" s="49">
        <v>0</v>
      </c>
      <c r="BO197" s="49">
        <v>517.59999999999991</v>
      </c>
      <c r="BP197" s="342"/>
      <c r="BQ197" s="49">
        <v>0</v>
      </c>
      <c r="BR197" s="49">
        <v>0</v>
      </c>
      <c r="BS197" s="49">
        <v>0</v>
      </c>
      <c r="BT197" s="49">
        <v>739</v>
      </c>
      <c r="BU197" s="306"/>
      <c r="BV197" s="49">
        <v>0</v>
      </c>
      <c r="BW197" s="49">
        <v>0</v>
      </c>
      <c r="BX197" s="49">
        <v>0</v>
      </c>
      <c r="BY197" s="49">
        <v>60.600000000000009</v>
      </c>
      <c r="BZ197" s="342"/>
      <c r="CA197" s="49">
        <v>0</v>
      </c>
      <c r="CB197" s="49">
        <v>0</v>
      </c>
      <c r="CC197" s="49">
        <v>0</v>
      </c>
      <c r="CD197" s="49">
        <v>673.69999999999993</v>
      </c>
      <c r="CE197" s="306"/>
      <c r="CF197" s="315">
        <v>0</v>
      </c>
      <c r="CG197" s="315">
        <v>0</v>
      </c>
      <c r="CH197" s="315">
        <v>0</v>
      </c>
      <c r="CI197" s="49">
        <v>585.30000000000007</v>
      </c>
      <c r="CJ197" s="306"/>
      <c r="CK197" s="49">
        <v>0</v>
      </c>
      <c r="CL197" s="49">
        <v>0</v>
      </c>
      <c r="CM197" s="49">
        <v>0</v>
      </c>
      <c r="CN197" s="49">
        <v>548.29999999999995</v>
      </c>
      <c r="CO197" s="342"/>
      <c r="CP197" s="49">
        <v>0</v>
      </c>
      <c r="CQ197" s="49">
        <v>0</v>
      </c>
      <c r="CR197" s="49">
        <v>0</v>
      </c>
      <c r="CS197" s="49">
        <v>601.1</v>
      </c>
      <c r="CT197" s="306"/>
      <c r="CU197" s="49">
        <v>0</v>
      </c>
      <c r="CV197" s="49">
        <v>0</v>
      </c>
      <c r="CW197" s="49">
        <v>0</v>
      </c>
      <c r="CX197" s="49">
        <v>259</v>
      </c>
      <c r="CY197" s="342"/>
      <c r="CZ197" s="49">
        <v>0</v>
      </c>
      <c r="DA197" s="49">
        <v>0</v>
      </c>
      <c r="DB197" s="49">
        <v>0</v>
      </c>
      <c r="DC197" s="49">
        <v>1.4</v>
      </c>
      <c r="DD197" s="306"/>
      <c r="DE197" s="49">
        <v>0</v>
      </c>
      <c r="DF197" s="49">
        <v>0</v>
      </c>
      <c r="DG197" s="49">
        <v>0</v>
      </c>
      <c r="DH197" s="298">
        <v>1092.3</v>
      </c>
      <c r="DI197" s="306"/>
      <c r="DJ197" s="298">
        <v>0</v>
      </c>
      <c r="DK197" s="298">
        <v>0</v>
      </c>
      <c r="DL197" s="298">
        <v>0</v>
      </c>
      <c r="DM197" s="49">
        <v>1089.95</v>
      </c>
      <c r="DN197" s="306"/>
      <c r="DO197" s="49">
        <v>0</v>
      </c>
      <c r="DP197" s="49">
        <v>0</v>
      </c>
      <c r="DQ197" s="49">
        <v>0</v>
      </c>
      <c r="DR197" s="49">
        <v>152.80000000000001</v>
      </c>
      <c r="DS197" s="306"/>
      <c r="DT197" s="49">
        <v>0</v>
      </c>
      <c r="DU197" s="49">
        <v>0</v>
      </c>
      <c r="DV197" s="49">
        <v>0</v>
      </c>
      <c r="DW197" s="49">
        <v>194.4</v>
      </c>
      <c r="DX197" s="306"/>
      <c r="DY197" s="49">
        <v>0</v>
      </c>
      <c r="DZ197" s="49">
        <v>0</v>
      </c>
      <c r="EA197" s="49">
        <v>0</v>
      </c>
      <c r="EB197" s="298">
        <v>3545.2000000000007</v>
      </c>
      <c r="EC197" s="306"/>
      <c r="ED197" s="49">
        <v>0</v>
      </c>
      <c r="EE197" s="49">
        <v>0</v>
      </c>
      <c r="EF197" s="49">
        <v>0</v>
      </c>
      <c r="EG197" s="49">
        <v>447.5</v>
      </c>
      <c r="EH197" s="306"/>
      <c r="EI197" s="49">
        <v>0</v>
      </c>
      <c r="EJ197" s="49">
        <v>0</v>
      </c>
      <c r="EK197" s="49">
        <v>0</v>
      </c>
      <c r="EL197" s="49">
        <v>244.2</v>
      </c>
      <c r="EM197" s="306"/>
      <c r="EN197" s="49">
        <v>0</v>
      </c>
      <c r="EO197" s="49">
        <v>0</v>
      </c>
      <c r="EP197" s="49">
        <v>0</v>
      </c>
      <c r="EQ197" s="49">
        <v>735.99999999999989</v>
      </c>
      <c r="ER197" s="306"/>
      <c r="ES197" s="49">
        <v>0</v>
      </c>
      <c r="ET197" s="49">
        <v>0</v>
      </c>
      <c r="EU197" s="49">
        <v>0</v>
      </c>
      <c r="EV197" s="49">
        <v>318</v>
      </c>
      <c r="EW197" s="306"/>
      <c r="EX197">
        <v>0</v>
      </c>
      <c r="EY197">
        <v>0</v>
      </c>
      <c r="EZ197">
        <v>0</v>
      </c>
      <c r="FA197" s="414">
        <v>3087.3</v>
      </c>
      <c r="FB197" s="306"/>
      <c r="FC197" s="49">
        <v>0</v>
      </c>
      <c r="FD197" s="49">
        <v>0</v>
      </c>
      <c r="FE197" s="49">
        <v>0</v>
      </c>
      <c r="FF197" s="49">
        <v>262.90000000000003</v>
      </c>
      <c r="FG197" s="306"/>
      <c r="FH197" s="315">
        <v>0</v>
      </c>
      <c r="FI197" s="315">
        <v>0</v>
      </c>
      <c r="FJ197" s="315">
        <v>0</v>
      </c>
      <c r="FK197" s="49">
        <v>322</v>
      </c>
      <c r="FL197" s="306"/>
      <c r="FM197" s="315">
        <v>0</v>
      </c>
      <c r="FN197" s="315">
        <v>0</v>
      </c>
      <c r="FO197" s="315">
        <v>0</v>
      </c>
      <c r="FP197" s="49">
        <v>420</v>
      </c>
      <c r="FQ197" s="306"/>
      <c r="FR197" s="49">
        <v>0</v>
      </c>
      <c r="FS197" s="49">
        <v>0</v>
      </c>
      <c r="FT197" s="49">
        <v>0</v>
      </c>
      <c r="FU197" s="49">
        <v>572</v>
      </c>
      <c r="FV197" s="306"/>
      <c r="FW197" s="49">
        <v>0</v>
      </c>
      <c r="FX197" s="49">
        <v>0</v>
      </c>
      <c r="FY197" s="49">
        <v>0</v>
      </c>
      <c r="FZ197" s="49">
        <v>307.39999999999998</v>
      </c>
      <c r="GA197" s="306"/>
      <c r="GB197" s="49">
        <v>0</v>
      </c>
      <c r="GC197" s="49">
        <v>0</v>
      </c>
      <c r="GD197" s="49">
        <v>0</v>
      </c>
      <c r="GE197" s="49">
        <v>1115.8</v>
      </c>
      <c r="GF197" s="306"/>
      <c r="GG197" s="315">
        <v>0</v>
      </c>
      <c r="GH197" s="315">
        <v>0</v>
      </c>
      <c r="GI197" s="315">
        <v>0</v>
      </c>
      <c r="GJ197" s="49">
        <v>432</v>
      </c>
      <c r="GK197" s="306"/>
      <c r="GL197" s="49">
        <v>0</v>
      </c>
      <c r="GM197" s="49">
        <v>0</v>
      </c>
      <c r="GN197" s="49">
        <v>0</v>
      </c>
      <c r="GO197" s="49">
        <v>0</v>
      </c>
      <c r="GP197" s="306"/>
    </row>
    <row r="198" spans="1:198" ht="18">
      <c r="A198" s="81" t="s">
        <v>1269</v>
      </c>
      <c r="B198" s="45">
        <f t="shared" si="6"/>
        <v>32014.387499999993</v>
      </c>
      <c r="C198" s="41"/>
      <c r="D198" s="49">
        <v>53.29999999999999</v>
      </c>
      <c r="E198" s="49">
        <v>39.725000000000001</v>
      </c>
      <c r="F198" s="49">
        <v>0</v>
      </c>
      <c r="G198" s="49">
        <v>0</v>
      </c>
      <c r="H198" s="342"/>
      <c r="I198" s="49">
        <v>36.225000000000009</v>
      </c>
      <c r="J198" s="49">
        <v>9.7499999999999858</v>
      </c>
      <c r="K198" s="49">
        <v>0</v>
      </c>
      <c r="L198" s="49">
        <v>0</v>
      </c>
      <c r="M198" s="342"/>
      <c r="N198" s="49">
        <v>145.02500000000015</v>
      </c>
      <c r="O198" s="49">
        <v>109.5</v>
      </c>
      <c r="P198" s="49">
        <v>0</v>
      </c>
      <c r="Q198" s="49">
        <v>0</v>
      </c>
      <c r="R198" s="342"/>
      <c r="S198" s="298">
        <v>10.78750000000008</v>
      </c>
      <c r="T198" s="298">
        <v>75.050000000000068</v>
      </c>
      <c r="U198" s="298">
        <v>111.75</v>
      </c>
      <c r="V198" s="298">
        <v>0</v>
      </c>
      <c r="W198" s="342"/>
      <c r="X198" s="49">
        <v>54.000000000000057</v>
      </c>
      <c r="Y198" s="49">
        <v>111.00000000000023</v>
      </c>
      <c r="Z198" s="49">
        <v>129</v>
      </c>
      <c r="AA198" s="49">
        <v>0</v>
      </c>
      <c r="AB198" s="342"/>
      <c r="AC198" s="49">
        <v>166.89999999999964</v>
      </c>
      <c r="AD198" s="49">
        <v>253.70000000000027</v>
      </c>
      <c r="AE198" s="49">
        <v>746.17499999999995</v>
      </c>
      <c r="AF198" s="49">
        <v>0</v>
      </c>
      <c r="AG198" s="342"/>
      <c r="AH198" s="49">
        <v>200.52499999999964</v>
      </c>
      <c r="AI198" s="49">
        <v>473.75000000000068</v>
      </c>
      <c r="AJ198" s="49">
        <v>397.42499999999995</v>
      </c>
      <c r="AK198" s="49">
        <v>0</v>
      </c>
      <c r="AL198" s="342"/>
      <c r="AM198" s="49">
        <v>77.349999999999454</v>
      </c>
      <c r="AN198" s="49">
        <v>227.25000000000045</v>
      </c>
      <c r="AO198" s="49">
        <v>325.57500000000005</v>
      </c>
      <c r="AP198" s="49">
        <v>0</v>
      </c>
      <c r="AQ198" s="342"/>
      <c r="AR198" s="49">
        <v>27.224999999999568</v>
      </c>
      <c r="AS198" s="49">
        <v>76</v>
      </c>
      <c r="AT198" s="49">
        <v>8.5500000000000007</v>
      </c>
      <c r="AU198" s="49">
        <v>0</v>
      </c>
      <c r="AV198" s="342"/>
      <c r="AW198" s="49">
        <v>103.6749999999995</v>
      </c>
      <c r="AX198" s="49">
        <v>443.94999999999936</v>
      </c>
      <c r="AY198" s="49">
        <v>375.74999999999994</v>
      </c>
      <c r="AZ198" s="49">
        <v>0</v>
      </c>
      <c r="BA198" s="342"/>
      <c r="BB198" s="49">
        <v>24.374999999999545</v>
      </c>
      <c r="BC198" s="49">
        <v>214</v>
      </c>
      <c r="BD198" s="49">
        <v>272.625</v>
      </c>
      <c r="BE198" s="49">
        <v>0</v>
      </c>
      <c r="BF198" s="342"/>
      <c r="BG198" s="49">
        <v>25.4249999999995</v>
      </c>
      <c r="BH198" s="49">
        <v>103.5</v>
      </c>
      <c r="BI198" s="49">
        <v>153.67499999999998</v>
      </c>
      <c r="BJ198" s="49">
        <v>0</v>
      </c>
      <c r="BK198" s="342"/>
      <c r="BL198" s="49">
        <v>44.124999999999545</v>
      </c>
      <c r="BM198" s="49">
        <v>52.05</v>
      </c>
      <c r="BN198" s="49">
        <v>322.61249999999995</v>
      </c>
      <c r="BO198" s="49">
        <v>0</v>
      </c>
      <c r="BP198" s="342"/>
      <c r="BQ198" s="49">
        <v>35.749999999999545</v>
      </c>
      <c r="BR198" s="49">
        <v>209.099999999999</v>
      </c>
      <c r="BS198" s="49">
        <v>336.1875</v>
      </c>
      <c r="BT198" s="49">
        <v>0</v>
      </c>
      <c r="BU198" s="306"/>
      <c r="BV198" s="49">
        <v>198.49999999999909</v>
      </c>
      <c r="BW198" s="49">
        <v>234.99999999999955</v>
      </c>
      <c r="BX198" s="49">
        <v>496.27500000000003</v>
      </c>
      <c r="BY198" s="49">
        <v>0</v>
      </c>
      <c r="BZ198" s="342"/>
      <c r="CA198" s="49">
        <v>22.874999999999318</v>
      </c>
      <c r="CB198" s="49">
        <v>133.64999999999918</v>
      </c>
      <c r="CC198" s="49">
        <v>181.125</v>
      </c>
      <c r="CD198" s="49">
        <v>0</v>
      </c>
      <c r="CE198" s="306"/>
      <c r="CF198" s="315">
        <v>19.049999999999272</v>
      </c>
      <c r="CG198" s="315">
        <v>169.57499999999936</v>
      </c>
      <c r="CH198" s="315">
        <v>75.974999999999994</v>
      </c>
      <c r="CI198" s="315">
        <v>0</v>
      </c>
      <c r="CJ198" s="306"/>
      <c r="CK198" s="49">
        <v>59.174999999999272</v>
      </c>
      <c r="CL198" s="49">
        <v>180.65</v>
      </c>
      <c r="CM198" s="49">
        <v>26.099999999999998</v>
      </c>
      <c r="CN198" s="49">
        <v>0</v>
      </c>
      <c r="CO198" s="342"/>
      <c r="CP198" s="49">
        <v>87.899999999999181</v>
      </c>
      <c r="CQ198" s="49">
        <v>170.44999999999936</v>
      </c>
      <c r="CR198" s="49">
        <v>240.375</v>
      </c>
      <c r="CS198" s="49">
        <v>0</v>
      </c>
      <c r="CT198" s="306"/>
      <c r="CU198" s="49">
        <v>157.49999999999955</v>
      </c>
      <c r="CV198" s="49">
        <v>305.62499999999909</v>
      </c>
      <c r="CW198" s="49">
        <v>483.52500000000003</v>
      </c>
      <c r="CX198" s="49">
        <v>0</v>
      </c>
      <c r="CY198" s="342"/>
      <c r="CZ198" s="49">
        <v>39.299999999999727</v>
      </c>
      <c r="DA198" s="49">
        <v>14.699999999999998</v>
      </c>
      <c r="DB198" s="49">
        <v>37.125000000000007</v>
      </c>
      <c r="DC198" s="49">
        <v>0</v>
      </c>
      <c r="DD198" s="306"/>
      <c r="DE198" s="49">
        <v>341.62500000000011</v>
      </c>
      <c r="DF198" s="49">
        <v>1868.7999999999984</v>
      </c>
      <c r="DG198" s="49">
        <v>1625.7749999999999</v>
      </c>
      <c r="DH198" s="49">
        <v>0</v>
      </c>
      <c r="DI198" s="306"/>
      <c r="DJ198" s="298">
        <v>179.34999999999991</v>
      </c>
      <c r="DK198" s="298">
        <v>187.44999999999709</v>
      </c>
      <c r="DL198" s="298">
        <v>645.6</v>
      </c>
      <c r="DM198" s="49">
        <v>0</v>
      </c>
      <c r="DN198" s="306"/>
      <c r="DO198" s="49">
        <v>94.774999999999636</v>
      </c>
      <c r="DP198" s="49">
        <v>491.39999999999873</v>
      </c>
      <c r="DQ198" s="49">
        <v>311.99999999999994</v>
      </c>
      <c r="DR198" s="49">
        <v>0</v>
      </c>
      <c r="DS198" s="306"/>
      <c r="DT198" s="49">
        <v>0</v>
      </c>
      <c r="DU198" s="49">
        <v>0</v>
      </c>
      <c r="DV198" s="49">
        <v>0</v>
      </c>
      <c r="DW198" s="49">
        <v>0</v>
      </c>
      <c r="DX198" s="306"/>
      <c r="DY198" s="49">
        <v>820.20000000000209</v>
      </c>
      <c r="DZ198" s="49">
        <v>1135.9000000000015</v>
      </c>
      <c r="EA198" s="49">
        <v>2846.7749999999996</v>
      </c>
      <c r="EB198" s="49">
        <v>0</v>
      </c>
      <c r="EC198" s="306"/>
      <c r="ED198" s="49">
        <v>106.15000000000009</v>
      </c>
      <c r="EE198" s="49">
        <v>101.10000000000218</v>
      </c>
      <c r="EF198" s="49">
        <v>36.75</v>
      </c>
      <c r="EG198" s="49">
        <v>0</v>
      </c>
      <c r="EH198" s="306"/>
      <c r="EI198" s="49">
        <v>127.75000000000091</v>
      </c>
      <c r="EJ198" s="49">
        <v>265.80000000000109</v>
      </c>
      <c r="EK198" s="49">
        <v>62.099999999999994</v>
      </c>
      <c r="EL198" s="49">
        <v>0</v>
      </c>
      <c r="EM198" s="306"/>
      <c r="EN198" s="49">
        <v>0</v>
      </c>
      <c r="EO198" s="49">
        <v>83.55000000000291</v>
      </c>
      <c r="EP198" s="49">
        <v>145.12499999999997</v>
      </c>
      <c r="EQ198" s="49">
        <v>0</v>
      </c>
      <c r="ER198" s="306"/>
      <c r="ES198" s="49">
        <v>28.125000000000909</v>
      </c>
      <c r="ET198" s="49">
        <v>66.850000000002183</v>
      </c>
      <c r="EU198" s="49">
        <v>12.375</v>
      </c>
      <c r="EV198" s="49">
        <v>0</v>
      </c>
      <c r="EW198" s="306"/>
      <c r="EX198">
        <v>618.125</v>
      </c>
      <c r="EY198">
        <v>1507.5</v>
      </c>
      <c r="EZ198">
        <v>1684.0499999999997</v>
      </c>
      <c r="FA198" s="49">
        <v>0</v>
      </c>
      <c r="FB198" s="306"/>
      <c r="FC198" s="49">
        <v>4.8750000000009095</v>
      </c>
      <c r="FD198" s="49">
        <v>60.149999999999636</v>
      </c>
      <c r="FE198" s="49">
        <v>84.600000000000009</v>
      </c>
      <c r="FF198" s="49">
        <v>0</v>
      </c>
      <c r="FG198" s="306"/>
      <c r="FH198" s="315">
        <v>54.525000000001</v>
      </c>
      <c r="FI198" s="315">
        <v>117.54999999999998</v>
      </c>
      <c r="FJ198" s="315">
        <v>206.10000000000002</v>
      </c>
      <c r="FK198" s="49">
        <v>0</v>
      </c>
      <c r="FL198" s="306"/>
      <c r="FM198" s="315">
        <v>106.20000000000073</v>
      </c>
      <c r="FN198" s="315">
        <v>116.50000000000182</v>
      </c>
      <c r="FO198" s="315">
        <v>311.99999999999994</v>
      </c>
      <c r="FP198" s="49">
        <v>0</v>
      </c>
      <c r="FQ198" s="306"/>
      <c r="FR198" s="49">
        <v>132.32499999999891</v>
      </c>
      <c r="FS198" s="49">
        <v>217.9</v>
      </c>
      <c r="FT198" s="49">
        <v>311.85000000000002</v>
      </c>
      <c r="FU198" s="49">
        <v>0</v>
      </c>
      <c r="FV198" s="306"/>
      <c r="FW198" s="49">
        <v>0</v>
      </c>
      <c r="FX198" s="49">
        <v>106.90000000000146</v>
      </c>
      <c r="FY198" s="49">
        <v>33.525000000000006</v>
      </c>
      <c r="FZ198" s="49">
        <v>0</v>
      </c>
      <c r="GA198" s="306"/>
      <c r="GB198" s="49">
        <v>365.14999999999873</v>
      </c>
      <c r="GC198" s="49">
        <v>854.42500000000575</v>
      </c>
      <c r="GD198" s="49">
        <v>1303.3499999999999</v>
      </c>
      <c r="GE198" s="49">
        <v>0</v>
      </c>
      <c r="GF198" s="306"/>
      <c r="GG198" s="315">
        <v>80.125</v>
      </c>
      <c r="GH198" s="315">
        <v>302.25</v>
      </c>
      <c r="GI198" s="315">
        <v>457.5</v>
      </c>
      <c r="GJ198" s="49">
        <v>0</v>
      </c>
      <c r="GK198" s="306"/>
      <c r="GL198" s="49">
        <v>0</v>
      </c>
      <c r="GM198" s="49">
        <v>0</v>
      </c>
      <c r="GN198" s="49">
        <v>1474.7999999999997</v>
      </c>
      <c r="GO198" s="49">
        <v>0</v>
      </c>
      <c r="GP198" s="306"/>
    </row>
    <row r="199" spans="1:198" ht="18">
      <c r="A199" s="40" t="s">
        <v>2089</v>
      </c>
      <c r="B199" s="45">
        <f t="shared" si="6"/>
        <v>48311.575000000033</v>
      </c>
      <c r="C199" s="41"/>
      <c r="D199" s="49">
        <v>43.625</v>
      </c>
      <c r="E199" s="49">
        <v>66.2</v>
      </c>
      <c r="F199" s="49">
        <v>201.67499999999998</v>
      </c>
      <c r="G199" s="49">
        <v>0</v>
      </c>
      <c r="H199" s="342"/>
      <c r="I199" s="49">
        <v>0</v>
      </c>
      <c r="J199" s="49">
        <v>2.7999999999999972</v>
      </c>
      <c r="K199" s="49">
        <v>127.875</v>
      </c>
      <c r="L199" s="49">
        <v>0</v>
      </c>
      <c r="M199" s="342"/>
      <c r="N199" s="49">
        <v>109.12499999999989</v>
      </c>
      <c r="O199" s="49">
        <v>245.05</v>
      </c>
      <c r="P199" s="49">
        <v>402.15000000000003</v>
      </c>
      <c r="Q199" s="49">
        <v>0</v>
      </c>
      <c r="R199" s="342"/>
      <c r="S199" s="298">
        <v>0</v>
      </c>
      <c r="T199" s="298">
        <v>244.32499999999982</v>
      </c>
      <c r="U199" s="298">
        <v>224.85000000000002</v>
      </c>
      <c r="V199" s="49">
        <v>201.5</v>
      </c>
      <c r="W199" s="342"/>
      <c r="X199" s="49">
        <v>0</v>
      </c>
      <c r="Y199" s="49">
        <v>220.95000000000027</v>
      </c>
      <c r="Z199" s="49">
        <v>226.79999999999998</v>
      </c>
      <c r="AA199" s="49">
        <v>269.5</v>
      </c>
      <c r="AB199" s="342"/>
      <c r="AC199" s="49">
        <v>0</v>
      </c>
      <c r="AD199" s="49">
        <v>343.85000000000059</v>
      </c>
      <c r="AE199" s="49">
        <v>238.35000000000005</v>
      </c>
      <c r="AF199" s="49">
        <v>493.2</v>
      </c>
      <c r="AG199" s="342"/>
      <c r="AH199" s="49">
        <v>0</v>
      </c>
      <c r="AI199" s="49">
        <v>150.65000000000055</v>
      </c>
      <c r="AJ199" s="49">
        <v>824.625</v>
      </c>
      <c r="AK199" s="49">
        <v>454.90000000000009</v>
      </c>
      <c r="AL199" s="342"/>
      <c r="AM199" s="49">
        <v>0</v>
      </c>
      <c r="AN199" s="49">
        <v>403.79999999999995</v>
      </c>
      <c r="AO199" s="49">
        <v>288.75</v>
      </c>
      <c r="AP199" s="49">
        <v>518</v>
      </c>
      <c r="AQ199" s="342"/>
      <c r="AR199" s="49">
        <v>0</v>
      </c>
      <c r="AS199" s="49">
        <v>148.34999999999997</v>
      </c>
      <c r="AT199" s="49">
        <v>190.64999999999998</v>
      </c>
      <c r="AU199" s="49">
        <v>202.5</v>
      </c>
      <c r="AV199" s="342"/>
      <c r="AW199" s="49">
        <v>0</v>
      </c>
      <c r="AX199" s="49">
        <v>197.15000000000055</v>
      </c>
      <c r="AY199" s="49">
        <v>362.17499999999995</v>
      </c>
      <c r="AZ199" s="49">
        <v>88.399999999999977</v>
      </c>
      <c r="BA199" s="342"/>
      <c r="BB199" s="49">
        <v>0</v>
      </c>
      <c r="BC199" s="49">
        <v>345</v>
      </c>
      <c r="BD199" s="49">
        <v>273.375</v>
      </c>
      <c r="BE199" s="49">
        <v>431.1</v>
      </c>
      <c r="BF199" s="342"/>
      <c r="BG199" s="49">
        <v>0</v>
      </c>
      <c r="BH199" s="49">
        <v>248.7</v>
      </c>
      <c r="BI199" s="49">
        <v>393.375</v>
      </c>
      <c r="BJ199" s="49">
        <v>270.60000000000002</v>
      </c>
      <c r="BK199" s="342"/>
      <c r="BL199" s="49">
        <v>0</v>
      </c>
      <c r="BM199" s="49">
        <v>198.44999999999996</v>
      </c>
      <c r="BN199" s="49">
        <v>31.724999999999998</v>
      </c>
      <c r="BO199" s="49">
        <v>397.7</v>
      </c>
      <c r="BP199" s="342"/>
      <c r="BQ199" s="49">
        <v>0</v>
      </c>
      <c r="BR199" s="49">
        <v>372.95000000000027</v>
      </c>
      <c r="BS199" s="49">
        <v>143.77499999999998</v>
      </c>
      <c r="BT199" s="49">
        <v>644.4</v>
      </c>
      <c r="BU199" s="306"/>
      <c r="BV199" s="49">
        <v>0</v>
      </c>
      <c r="BW199" s="49">
        <v>207.70000000000027</v>
      </c>
      <c r="BX199" s="49">
        <v>233.85000000000002</v>
      </c>
      <c r="BY199" s="49">
        <v>386.7</v>
      </c>
      <c r="BZ199" s="342"/>
      <c r="CA199" s="49">
        <v>0</v>
      </c>
      <c r="CB199" s="49">
        <v>404.64999999999964</v>
      </c>
      <c r="CC199" s="49">
        <v>265.57500000000005</v>
      </c>
      <c r="CD199" s="49">
        <v>565</v>
      </c>
      <c r="CE199" s="306"/>
      <c r="CF199" s="315">
        <v>0</v>
      </c>
      <c r="CG199" s="315">
        <v>227.72499999999854</v>
      </c>
      <c r="CH199" s="315">
        <v>189.07499999999999</v>
      </c>
      <c r="CI199" s="49">
        <v>654.85</v>
      </c>
      <c r="CJ199" s="306"/>
      <c r="CK199" s="49">
        <v>0</v>
      </c>
      <c r="CL199" s="49">
        <v>132.125</v>
      </c>
      <c r="CM199" s="49">
        <v>34.125</v>
      </c>
      <c r="CN199" s="49">
        <v>441.65000000000003</v>
      </c>
      <c r="CO199" s="342"/>
      <c r="CP199" s="49">
        <v>0</v>
      </c>
      <c r="CQ199" s="49">
        <v>217.699999999998</v>
      </c>
      <c r="CR199" s="49">
        <v>302.10000000000002</v>
      </c>
      <c r="CS199" s="49">
        <v>462.05</v>
      </c>
      <c r="CT199" s="306"/>
      <c r="CU199" s="49">
        <v>0</v>
      </c>
      <c r="CV199" s="49">
        <v>118.29999999999745</v>
      </c>
      <c r="CW199" s="49">
        <v>227.25</v>
      </c>
      <c r="CX199" s="49">
        <v>516.79999999999995</v>
      </c>
      <c r="CY199" s="342"/>
      <c r="CZ199" s="49">
        <v>0</v>
      </c>
      <c r="DA199" s="49">
        <v>7.15</v>
      </c>
      <c r="DB199" s="49">
        <v>19.8</v>
      </c>
      <c r="DC199" s="49">
        <v>9.7999999999999989</v>
      </c>
      <c r="DD199" s="306"/>
      <c r="DE199" s="49">
        <v>0</v>
      </c>
      <c r="DF199" s="49">
        <v>550.39999999999873</v>
      </c>
      <c r="DG199" s="49">
        <v>2083.1999999999998</v>
      </c>
      <c r="DH199" s="298">
        <v>1144.3000000000002</v>
      </c>
      <c r="DI199" s="306"/>
      <c r="DJ199" s="298">
        <v>0</v>
      </c>
      <c r="DK199" s="298">
        <v>338.29999999999836</v>
      </c>
      <c r="DL199" s="298">
        <v>258.89999999999998</v>
      </c>
      <c r="DM199" s="49">
        <v>881.1</v>
      </c>
      <c r="DN199" s="306"/>
      <c r="DO199" s="49">
        <v>0</v>
      </c>
      <c r="DP199" s="49">
        <v>232.92499999999654</v>
      </c>
      <c r="DQ199" s="49">
        <v>170.24999999999997</v>
      </c>
      <c r="DR199" s="49">
        <v>621.29999999999995</v>
      </c>
      <c r="DS199" s="306"/>
      <c r="DT199" s="49">
        <v>0</v>
      </c>
      <c r="DU199" s="49">
        <v>0</v>
      </c>
      <c r="DV199" s="49">
        <v>0</v>
      </c>
      <c r="DW199" s="49">
        <v>554.70000000000005</v>
      </c>
      <c r="DX199" s="306"/>
      <c r="DY199" s="49">
        <v>0</v>
      </c>
      <c r="DZ199" s="49">
        <v>1868.2249999999985</v>
      </c>
      <c r="EA199" s="49">
        <v>3185.6250000000009</v>
      </c>
      <c r="EB199" s="298">
        <v>3358.2499999999995</v>
      </c>
      <c r="EC199" s="306"/>
      <c r="ED199" s="49">
        <v>0</v>
      </c>
      <c r="EE199" s="49">
        <v>145.35000000000218</v>
      </c>
      <c r="EF199" s="49">
        <v>31.5</v>
      </c>
      <c r="EG199" s="49">
        <v>259.8</v>
      </c>
      <c r="EH199" s="306"/>
      <c r="EI199" s="49">
        <v>0</v>
      </c>
      <c r="EJ199" s="49">
        <v>169.50000000000182</v>
      </c>
      <c r="EK199" s="49">
        <v>269.625</v>
      </c>
      <c r="EL199" s="49">
        <v>132.30000000000001</v>
      </c>
      <c r="EM199" s="306"/>
      <c r="EN199" s="49">
        <v>0</v>
      </c>
      <c r="EO199" s="49">
        <v>273.54999999999927</v>
      </c>
      <c r="EP199" s="49">
        <v>392.70000000000005</v>
      </c>
      <c r="EQ199" s="49">
        <v>671.2</v>
      </c>
      <c r="ER199" s="306"/>
      <c r="ES199" s="49">
        <v>0</v>
      </c>
      <c r="ET199" s="49">
        <v>84.299999999999272</v>
      </c>
      <c r="EU199" s="49">
        <v>312.75</v>
      </c>
      <c r="EV199" s="49">
        <v>283.5</v>
      </c>
      <c r="EW199" s="306"/>
      <c r="EX199">
        <v>0</v>
      </c>
      <c r="EY199">
        <v>882.04999999999927</v>
      </c>
      <c r="EZ199">
        <v>1697.25</v>
      </c>
      <c r="FA199" s="414">
        <v>3069.7999999999997</v>
      </c>
      <c r="FB199" s="306"/>
      <c r="FC199" s="49">
        <v>0</v>
      </c>
      <c r="FD199" s="49">
        <v>83.399999999999636</v>
      </c>
      <c r="FE199" s="49">
        <v>221.625</v>
      </c>
      <c r="FF199" s="49">
        <v>310.89999999999998</v>
      </c>
      <c r="FG199" s="306"/>
      <c r="FH199" s="315">
        <v>0</v>
      </c>
      <c r="FI199" s="315">
        <v>151.15</v>
      </c>
      <c r="FJ199" s="315">
        <v>252.89999999999998</v>
      </c>
      <c r="FK199" s="49">
        <v>194</v>
      </c>
      <c r="FL199" s="306"/>
      <c r="FM199" s="315">
        <v>0</v>
      </c>
      <c r="FN199" s="315">
        <v>141.89999999999782</v>
      </c>
      <c r="FO199" s="315">
        <v>177.97500000000002</v>
      </c>
      <c r="FP199" s="49">
        <v>235.8</v>
      </c>
      <c r="FQ199" s="306"/>
      <c r="FR199" s="49">
        <v>0</v>
      </c>
      <c r="FS199" s="49">
        <v>111.95</v>
      </c>
      <c r="FT199" s="49">
        <v>426.52500000000003</v>
      </c>
      <c r="FU199" s="49">
        <v>418.5</v>
      </c>
      <c r="FV199" s="306"/>
      <c r="FW199" s="49">
        <v>0</v>
      </c>
      <c r="FX199" s="49">
        <v>46.149999999999636</v>
      </c>
      <c r="FY199" s="49">
        <v>46.500000000000007</v>
      </c>
      <c r="FZ199" s="49">
        <v>199.2</v>
      </c>
      <c r="GA199" s="306"/>
      <c r="GB199" s="49">
        <v>0</v>
      </c>
      <c r="GC199" s="49">
        <v>864.35000000003606</v>
      </c>
      <c r="GD199" s="49">
        <v>1071.375</v>
      </c>
      <c r="GE199" s="49">
        <v>1129.5</v>
      </c>
      <c r="GF199" s="306"/>
      <c r="GG199" s="315">
        <v>0</v>
      </c>
      <c r="GH199" s="315">
        <v>251</v>
      </c>
      <c r="GI199" s="315">
        <v>191.625</v>
      </c>
      <c r="GJ199" s="49">
        <v>375</v>
      </c>
      <c r="GK199" s="306"/>
      <c r="GL199" s="49">
        <v>0</v>
      </c>
      <c r="GM199" s="49">
        <v>0</v>
      </c>
      <c r="GN199" s="49">
        <v>620.70000000000005</v>
      </c>
      <c r="GO199" s="49">
        <v>0</v>
      </c>
      <c r="GP199" s="306"/>
    </row>
    <row r="200" spans="1:198" ht="18">
      <c r="A200" s="81" t="s">
        <v>1285</v>
      </c>
      <c r="B200" s="45">
        <f t="shared" si="6"/>
        <v>6635.43750000001</v>
      </c>
      <c r="C200" s="41"/>
      <c r="D200" s="49">
        <v>0</v>
      </c>
      <c r="E200" s="49">
        <v>0</v>
      </c>
      <c r="F200" s="49">
        <v>0</v>
      </c>
      <c r="G200" s="49">
        <v>0</v>
      </c>
      <c r="H200" s="342"/>
      <c r="I200" s="49">
        <v>0</v>
      </c>
      <c r="J200" s="49">
        <v>0</v>
      </c>
      <c r="K200" s="49">
        <v>0</v>
      </c>
      <c r="L200" s="49">
        <v>0</v>
      </c>
      <c r="M200" s="342"/>
      <c r="N200" s="49">
        <v>0</v>
      </c>
      <c r="O200" s="49">
        <v>0</v>
      </c>
      <c r="P200" s="49">
        <v>0</v>
      </c>
      <c r="Q200" s="49">
        <v>0</v>
      </c>
      <c r="R200" s="342"/>
      <c r="S200" s="298">
        <v>43.125000000000114</v>
      </c>
      <c r="T200" s="298">
        <v>0</v>
      </c>
      <c r="U200" s="298">
        <v>0</v>
      </c>
      <c r="V200" s="298">
        <v>0</v>
      </c>
      <c r="W200" s="342"/>
      <c r="X200" s="49">
        <v>110.17499999999995</v>
      </c>
      <c r="Y200" s="49">
        <v>0</v>
      </c>
      <c r="Z200" s="49">
        <v>0</v>
      </c>
      <c r="AA200" s="49">
        <v>0</v>
      </c>
      <c r="AB200" s="342"/>
      <c r="AC200" s="49">
        <v>226.52499999999986</v>
      </c>
      <c r="AD200" s="49">
        <v>0</v>
      </c>
      <c r="AE200" s="49">
        <v>0</v>
      </c>
      <c r="AF200" s="49">
        <v>0</v>
      </c>
      <c r="AG200" s="342"/>
      <c r="AH200" s="49">
        <v>319.64999999999986</v>
      </c>
      <c r="AI200" s="49">
        <v>0</v>
      </c>
      <c r="AJ200" s="49">
        <v>0</v>
      </c>
      <c r="AK200" s="49">
        <v>0</v>
      </c>
      <c r="AL200" s="342"/>
      <c r="AM200" s="49">
        <v>90.049999999999955</v>
      </c>
      <c r="AN200" s="49">
        <v>0</v>
      </c>
      <c r="AO200" s="49">
        <v>0</v>
      </c>
      <c r="AP200" s="49">
        <v>0</v>
      </c>
      <c r="AQ200" s="342"/>
      <c r="AR200" s="49">
        <v>112.14999999999964</v>
      </c>
      <c r="AS200" s="49">
        <v>0</v>
      </c>
      <c r="AT200" s="49">
        <v>0</v>
      </c>
      <c r="AU200" s="49">
        <v>0</v>
      </c>
      <c r="AV200" s="342"/>
      <c r="AW200" s="49">
        <v>232.24999999999977</v>
      </c>
      <c r="AX200" s="49">
        <v>0</v>
      </c>
      <c r="AY200" s="49">
        <v>0</v>
      </c>
      <c r="AZ200" s="49">
        <v>0</v>
      </c>
      <c r="BA200" s="342"/>
      <c r="BB200" s="49">
        <v>62.524999999999864</v>
      </c>
      <c r="BC200" s="49">
        <v>0</v>
      </c>
      <c r="BD200" s="49">
        <v>0</v>
      </c>
      <c r="BE200" s="49">
        <v>0</v>
      </c>
      <c r="BF200" s="342"/>
      <c r="BG200" s="49">
        <v>58.024999999999636</v>
      </c>
      <c r="BH200" s="49">
        <v>0</v>
      </c>
      <c r="BI200" s="49">
        <v>0</v>
      </c>
      <c r="BJ200" s="49">
        <v>0</v>
      </c>
      <c r="BK200" s="342"/>
      <c r="BL200" s="49">
        <v>48.899999999999864</v>
      </c>
      <c r="BM200" s="49">
        <v>0</v>
      </c>
      <c r="BN200" s="49">
        <v>0</v>
      </c>
      <c r="BO200" s="49">
        <v>0</v>
      </c>
      <c r="BP200" s="342"/>
      <c r="BQ200" s="49">
        <v>51.75</v>
      </c>
      <c r="BR200" s="49">
        <v>0</v>
      </c>
      <c r="BS200" s="49">
        <v>0</v>
      </c>
      <c r="BT200" s="49">
        <v>0</v>
      </c>
      <c r="BU200" s="306"/>
      <c r="BV200" s="49">
        <v>170.09999999999945</v>
      </c>
      <c r="BW200" s="49">
        <v>0</v>
      </c>
      <c r="BX200" s="49">
        <v>0</v>
      </c>
      <c r="BY200" s="49">
        <v>0</v>
      </c>
      <c r="BZ200" s="342"/>
      <c r="CA200" s="49">
        <v>32.499999999999545</v>
      </c>
      <c r="CB200" s="49">
        <v>0</v>
      </c>
      <c r="CC200" s="49">
        <v>0</v>
      </c>
      <c r="CD200" s="49">
        <v>0</v>
      </c>
      <c r="CE200" s="306"/>
      <c r="CF200" s="315">
        <v>17.850000000000136</v>
      </c>
      <c r="CG200" s="315">
        <v>0</v>
      </c>
      <c r="CH200" s="315">
        <v>0</v>
      </c>
      <c r="CI200" s="315">
        <v>0</v>
      </c>
      <c r="CJ200" s="306"/>
      <c r="CK200" s="49">
        <v>34.399999999999636</v>
      </c>
      <c r="CL200" s="49">
        <v>0</v>
      </c>
      <c r="CM200" s="49">
        <v>0</v>
      </c>
      <c r="CN200" s="49">
        <v>0</v>
      </c>
      <c r="CO200" s="342"/>
      <c r="CP200" s="49">
        <v>118.42500000000018</v>
      </c>
      <c r="CQ200" s="49">
        <v>0</v>
      </c>
      <c r="CR200" s="49">
        <v>0</v>
      </c>
      <c r="CS200" s="49">
        <v>0</v>
      </c>
      <c r="CT200" s="306"/>
      <c r="CU200" s="49">
        <v>155.82499999999936</v>
      </c>
      <c r="CV200" s="49">
        <v>0</v>
      </c>
      <c r="CW200" s="49">
        <v>0</v>
      </c>
      <c r="CX200" s="49">
        <v>0</v>
      </c>
      <c r="CY200" s="342"/>
      <c r="CZ200" s="49">
        <v>43.224999999999454</v>
      </c>
      <c r="DA200" s="49">
        <v>0</v>
      </c>
      <c r="DB200" s="49">
        <v>0</v>
      </c>
      <c r="DC200" s="49">
        <v>0</v>
      </c>
      <c r="DD200" s="306"/>
      <c r="DE200" s="49">
        <v>895.22500000000014</v>
      </c>
      <c r="DF200" s="49">
        <v>0</v>
      </c>
      <c r="DG200" s="49">
        <v>0</v>
      </c>
      <c r="DH200" s="49">
        <v>0</v>
      </c>
      <c r="DI200" s="306"/>
      <c r="DJ200" s="298">
        <v>178.92499999999973</v>
      </c>
      <c r="DK200" s="298">
        <v>0</v>
      </c>
      <c r="DL200" s="298">
        <v>0</v>
      </c>
      <c r="DM200" s="49">
        <v>0</v>
      </c>
      <c r="DN200" s="306"/>
      <c r="DO200" s="49">
        <v>226.22499999999991</v>
      </c>
      <c r="DP200" s="49">
        <v>0</v>
      </c>
      <c r="DQ200" s="49">
        <v>0</v>
      </c>
      <c r="DR200" s="49">
        <v>0</v>
      </c>
      <c r="DS200" s="306"/>
      <c r="DT200" s="49">
        <v>0</v>
      </c>
      <c r="DU200" s="49">
        <v>0</v>
      </c>
      <c r="DV200" s="49">
        <v>0</v>
      </c>
      <c r="DW200" s="49">
        <v>0</v>
      </c>
      <c r="DX200" s="306"/>
      <c r="DY200" s="49">
        <v>1149.6750000000084</v>
      </c>
      <c r="DZ200" s="49">
        <v>0</v>
      </c>
      <c r="EA200" s="49">
        <v>0</v>
      </c>
      <c r="EB200" s="49">
        <v>0</v>
      </c>
      <c r="EC200" s="306"/>
      <c r="ED200" s="49">
        <v>70.85000000000025</v>
      </c>
      <c r="EE200" s="49">
        <v>0</v>
      </c>
      <c r="EF200" s="49">
        <v>0</v>
      </c>
      <c r="EG200" s="49">
        <v>0</v>
      </c>
      <c r="EH200" s="306"/>
      <c r="EI200" s="49">
        <v>137.52500000000146</v>
      </c>
      <c r="EJ200" s="49">
        <v>0</v>
      </c>
      <c r="EK200" s="49">
        <v>0</v>
      </c>
      <c r="EL200" s="49">
        <v>0</v>
      </c>
      <c r="EM200" s="306"/>
      <c r="EN200" s="49">
        <v>0</v>
      </c>
      <c r="EO200" s="49">
        <v>0</v>
      </c>
      <c r="EP200" s="49">
        <v>0</v>
      </c>
      <c r="EQ200" s="49">
        <v>0</v>
      </c>
      <c r="ER200" s="306"/>
      <c r="ES200" s="49">
        <v>104.75</v>
      </c>
      <c r="ET200" s="49">
        <v>0</v>
      </c>
      <c r="EU200" s="49">
        <v>0</v>
      </c>
      <c r="EV200" s="49">
        <v>0</v>
      </c>
      <c r="EW200" s="306"/>
      <c r="EX200">
        <v>1378.7624999999998</v>
      </c>
      <c r="EY200">
        <v>0</v>
      </c>
      <c r="EZ200">
        <v>0</v>
      </c>
      <c r="FA200" s="49">
        <v>0</v>
      </c>
      <c r="FB200" s="306"/>
      <c r="FC200" s="49">
        <v>39.000000000000909</v>
      </c>
      <c r="FD200" s="49">
        <v>0</v>
      </c>
      <c r="FE200" s="49">
        <v>0</v>
      </c>
      <c r="FF200" s="49">
        <v>0</v>
      </c>
      <c r="FG200" s="306"/>
      <c r="FH200" s="315">
        <v>29.350000000002183</v>
      </c>
      <c r="FI200" s="315">
        <v>0</v>
      </c>
      <c r="FJ200" s="315">
        <v>0</v>
      </c>
      <c r="FK200" s="49">
        <v>0</v>
      </c>
      <c r="FL200" s="306"/>
      <c r="FM200" s="315">
        <v>93.675000000002001</v>
      </c>
      <c r="FN200" s="315">
        <v>0</v>
      </c>
      <c r="FO200" s="315">
        <v>0</v>
      </c>
      <c r="FP200" s="49">
        <v>0</v>
      </c>
      <c r="FQ200" s="306"/>
      <c r="FR200" s="49">
        <v>140.20000000000073</v>
      </c>
      <c r="FS200" s="49">
        <v>0</v>
      </c>
      <c r="FT200" s="49">
        <v>0</v>
      </c>
      <c r="FU200" s="49">
        <v>0</v>
      </c>
      <c r="FV200" s="306"/>
      <c r="FW200" s="49">
        <v>0</v>
      </c>
      <c r="FX200" s="49">
        <v>0</v>
      </c>
      <c r="FY200" s="49">
        <v>0</v>
      </c>
      <c r="FZ200" s="49">
        <v>0</v>
      </c>
      <c r="GA200" s="306"/>
      <c r="GB200" s="49">
        <v>198.324999999998</v>
      </c>
      <c r="GC200" s="49">
        <v>0</v>
      </c>
      <c r="GD200" s="49">
        <v>0</v>
      </c>
      <c r="GE200" s="49">
        <v>0</v>
      </c>
      <c r="GF200" s="306"/>
      <c r="GG200" s="315">
        <v>65.5</v>
      </c>
      <c r="GH200" s="315">
        <v>0</v>
      </c>
      <c r="GI200" s="315">
        <v>0</v>
      </c>
      <c r="GJ200" s="49">
        <v>0</v>
      </c>
      <c r="GK200" s="306"/>
      <c r="GL200" s="49">
        <v>0</v>
      </c>
      <c r="GM200" s="49">
        <v>0</v>
      </c>
      <c r="GN200" s="49">
        <v>0</v>
      </c>
      <c r="GO200" s="49">
        <v>0</v>
      </c>
      <c r="GP200" s="306"/>
    </row>
    <row r="201" spans="1:198" s="38" customFormat="1" ht="18">
      <c r="A201" s="40" t="s">
        <v>605</v>
      </c>
      <c r="B201" s="45">
        <f t="shared" si="6"/>
        <v>33656.525000000001</v>
      </c>
      <c r="C201" s="41"/>
      <c r="D201" s="49">
        <v>66.125</v>
      </c>
      <c r="E201" s="49">
        <v>107.75</v>
      </c>
      <c r="F201" s="49">
        <v>0</v>
      </c>
      <c r="G201" s="49">
        <v>0</v>
      </c>
      <c r="H201" s="342"/>
      <c r="I201" s="49">
        <v>99.875000000000028</v>
      </c>
      <c r="J201" s="49">
        <v>22.099999999999966</v>
      </c>
      <c r="K201" s="49">
        <v>0</v>
      </c>
      <c r="L201" s="49">
        <v>0</v>
      </c>
      <c r="M201" s="342"/>
      <c r="N201" s="49">
        <v>181.75</v>
      </c>
      <c r="O201" s="49">
        <v>13.949999999999998</v>
      </c>
      <c r="P201" s="49">
        <v>0</v>
      </c>
      <c r="Q201" s="49">
        <v>0</v>
      </c>
      <c r="R201" s="342"/>
      <c r="S201" s="298">
        <v>87.14999999999992</v>
      </c>
      <c r="T201" s="298">
        <v>82</v>
      </c>
      <c r="U201" s="298">
        <v>238.5</v>
      </c>
      <c r="V201" s="298">
        <v>0</v>
      </c>
      <c r="W201" s="342"/>
      <c r="X201" s="49">
        <v>66.249999999999943</v>
      </c>
      <c r="Y201" s="49">
        <v>195.84999999999991</v>
      </c>
      <c r="Z201" s="49">
        <v>240.52500000000003</v>
      </c>
      <c r="AA201" s="49">
        <v>0</v>
      </c>
      <c r="AB201" s="342"/>
      <c r="AC201" s="49">
        <v>173.72500000000025</v>
      </c>
      <c r="AD201" s="49">
        <v>466.09999999999968</v>
      </c>
      <c r="AE201" s="49">
        <v>604.42499999999995</v>
      </c>
      <c r="AF201" s="49">
        <v>0</v>
      </c>
      <c r="AG201" s="342"/>
      <c r="AH201" s="49">
        <v>195.02499999999998</v>
      </c>
      <c r="AI201" s="49">
        <v>257.24999999999909</v>
      </c>
      <c r="AJ201" s="49">
        <v>697.95</v>
      </c>
      <c r="AK201" s="49">
        <v>0</v>
      </c>
      <c r="AL201" s="342"/>
      <c r="AM201" s="49">
        <v>83.300000000000068</v>
      </c>
      <c r="AN201" s="49">
        <v>292.99999999999909</v>
      </c>
      <c r="AO201" s="49">
        <v>393.75</v>
      </c>
      <c r="AP201" s="49">
        <v>0</v>
      </c>
      <c r="AQ201" s="342"/>
      <c r="AR201" s="49">
        <v>27.625000000000341</v>
      </c>
      <c r="AS201" s="49">
        <v>157.30000000000001</v>
      </c>
      <c r="AT201" s="49">
        <v>101.25</v>
      </c>
      <c r="AU201" s="49">
        <v>0</v>
      </c>
      <c r="AV201" s="342"/>
      <c r="AW201" s="49">
        <v>154.9500000000005</v>
      </c>
      <c r="AX201" s="49">
        <v>317.40000000000009</v>
      </c>
      <c r="AY201" s="49">
        <v>456.45000000000005</v>
      </c>
      <c r="AZ201" s="49">
        <v>0</v>
      </c>
      <c r="BA201" s="342"/>
      <c r="BB201" s="49">
        <v>56.475000000000364</v>
      </c>
      <c r="BC201" s="49">
        <v>250.2</v>
      </c>
      <c r="BD201" s="49">
        <v>424.05000000000007</v>
      </c>
      <c r="BE201" s="49">
        <v>0</v>
      </c>
      <c r="BF201" s="342"/>
      <c r="BG201" s="49">
        <v>54.15000000000024</v>
      </c>
      <c r="BH201" s="49">
        <v>143.19999999999999</v>
      </c>
      <c r="BI201" s="49">
        <v>468.75</v>
      </c>
      <c r="BJ201" s="49">
        <v>0</v>
      </c>
      <c r="BK201" s="342"/>
      <c r="BL201" s="49">
        <v>51.250000000000227</v>
      </c>
      <c r="BM201" s="49">
        <v>85.25</v>
      </c>
      <c r="BN201" s="49">
        <v>202.35000000000002</v>
      </c>
      <c r="BO201" s="49">
        <v>0</v>
      </c>
      <c r="BP201" s="342"/>
      <c r="BQ201" s="49">
        <v>78.400000000000546</v>
      </c>
      <c r="BR201" s="49">
        <v>287</v>
      </c>
      <c r="BS201" s="49">
        <v>243</v>
      </c>
      <c r="BT201" s="49">
        <v>0</v>
      </c>
      <c r="BU201" s="306"/>
      <c r="BV201" s="49">
        <v>179.42500000000018</v>
      </c>
      <c r="BW201" s="49">
        <v>286.50000000000136</v>
      </c>
      <c r="BX201" s="49">
        <v>277.57499999999999</v>
      </c>
      <c r="BY201" s="49">
        <v>0</v>
      </c>
      <c r="BZ201" s="342"/>
      <c r="CA201" s="49">
        <v>35.250000000000227</v>
      </c>
      <c r="CB201" s="49">
        <v>203.30000000000018</v>
      </c>
      <c r="CC201" s="49">
        <v>290.17499999999995</v>
      </c>
      <c r="CD201" s="49">
        <v>0</v>
      </c>
      <c r="CE201" s="306"/>
      <c r="CF201" s="315">
        <v>22.225000000000364</v>
      </c>
      <c r="CG201" s="315">
        <v>183.85000000000036</v>
      </c>
      <c r="CH201" s="315">
        <v>75.900000000000006</v>
      </c>
      <c r="CI201" s="315">
        <v>0</v>
      </c>
      <c r="CJ201" s="306"/>
      <c r="CK201" s="49">
        <v>79.900000000000091</v>
      </c>
      <c r="CL201" s="49">
        <v>147.5</v>
      </c>
      <c r="CM201" s="49">
        <v>144.75</v>
      </c>
      <c r="CN201" s="49">
        <v>0</v>
      </c>
      <c r="CO201" s="342"/>
      <c r="CP201" s="49">
        <v>123.92500000000018</v>
      </c>
      <c r="CQ201" s="49">
        <v>271.14999999999873</v>
      </c>
      <c r="CR201" s="49">
        <v>442.5750000000001</v>
      </c>
      <c r="CS201" s="49">
        <v>0</v>
      </c>
      <c r="CT201" s="306"/>
      <c r="CU201" s="49">
        <v>144.4500000000005</v>
      </c>
      <c r="CV201" s="49">
        <v>232.69999999999982</v>
      </c>
      <c r="CW201" s="49">
        <v>386.4</v>
      </c>
      <c r="CX201" s="49">
        <v>0</v>
      </c>
      <c r="CY201" s="342"/>
      <c r="CZ201" s="49">
        <v>40.375000000000455</v>
      </c>
      <c r="DA201" s="49">
        <v>41.25</v>
      </c>
      <c r="DB201" s="49">
        <v>11.4</v>
      </c>
      <c r="DC201" s="49">
        <v>0</v>
      </c>
      <c r="DD201" s="306"/>
      <c r="DE201" s="49">
        <v>267.07499999999993</v>
      </c>
      <c r="DF201" s="49">
        <v>544.39999999999964</v>
      </c>
      <c r="DG201" s="49">
        <v>1899.6750000000002</v>
      </c>
      <c r="DH201" s="49">
        <v>0</v>
      </c>
      <c r="DI201" s="306"/>
      <c r="DJ201" s="298">
        <v>141.77500000000009</v>
      </c>
      <c r="DK201" s="298">
        <v>410.89999999999873</v>
      </c>
      <c r="DL201" s="298">
        <v>424.94999999999993</v>
      </c>
      <c r="DM201" s="49">
        <v>0</v>
      </c>
      <c r="DN201" s="306"/>
      <c r="DO201" s="49">
        <v>147.52499999999964</v>
      </c>
      <c r="DP201" s="49">
        <v>372.54999999999927</v>
      </c>
      <c r="DQ201" s="49">
        <v>173.39999999999998</v>
      </c>
      <c r="DR201" s="49">
        <v>0</v>
      </c>
      <c r="DS201" s="306"/>
      <c r="DT201" s="49">
        <v>0</v>
      </c>
      <c r="DU201" s="49">
        <v>0</v>
      </c>
      <c r="DV201" s="49">
        <v>0</v>
      </c>
      <c r="DW201" s="49">
        <v>0</v>
      </c>
      <c r="DX201" s="306"/>
      <c r="DY201" s="49">
        <v>940.15000000000009</v>
      </c>
      <c r="DZ201" s="49">
        <v>2222.3249999999989</v>
      </c>
      <c r="EA201" s="49">
        <v>3682.0500000000011</v>
      </c>
      <c r="EB201" s="49">
        <v>0</v>
      </c>
      <c r="EC201" s="306"/>
      <c r="ED201" s="49">
        <v>60.750000000000455</v>
      </c>
      <c r="EE201" s="49">
        <v>150.89999999999782</v>
      </c>
      <c r="EF201" s="49">
        <v>157.875</v>
      </c>
      <c r="EG201" s="49">
        <v>0</v>
      </c>
      <c r="EH201" s="306"/>
      <c r="EI201" s="49">
        <v>39.475000000000819</v>
      </c>
      <c r="EJ201" s="49">
        <v>28.899999999999636</v>
      </c>
      <c r="EK201" s="49">
        <v>328.95000000000005</v>
      </c>
      <c r="EL201" s="49">
        <v>0</v>
      </c>
      <c r="EM201" s="306"/>
      <c r="EN201" s="49">
        <v>0</v>
      </c>
      <c r="EO201" s="49">
        <v>92.099999999996726</v>
      </c>
      <c r="EP201" s="49">
        <v>289.05</v>
      </c>
      <c r="EQ201" s="49">
        <v>0</v>
      </c>
      <c r="ER201" s="306"/>
      <c r="ES201" s="49">
        <v>74.299999999999272</v>
      </c>
      <c r="ET201" s="49">
        <v>108.09999999999673</v>
      </c>
      <c r="EU201" s="49">
        <v>310.20000000000005</v>
      </c>
      <c r="EV201" s="49">
        <v>0</v>
      </c>
      <c r="EW201" s="306"/>
      <c r="EX201">
        <v>895.47500000000002</v>
      </c>
      <c r="EY201">
        <v>1694.8500000000022</v>
      </c>
      <c r="EZ201">
        <v>1357.5000000000002</v>
      </c>
      <c r="FA201" s="49">
        <v>0</v>
      </c>
      <c r="FB201" s="306"/>
      <c r="FC201" s="49">
        <v>63.999999999998181</v>
      </c>
      <c r="FD201" s="49">
        <v>96.799999999997453</v>
      </c>
      <c r="FE201" s="49">
        <v>78.75</v>
      </c>
      <c r="FF201" s="49">
        <v>0</v>
      </c>
      <c r="FG201" s="306"/>
      <c r="FH201" s="315">
        <v>37.374999999999091</v>
      </c>
      <c r="FI201" s="315">
        <v>78.849999999999994</v>
      </c>
      <c r="FJ201" s="315">
        <v>280.5</v>
      </c>
      <c r="FK201" s="49">
        <v>0</v>
      </c>
      <c r="FL201" s="306"/>
      <c r="FM201" s="315">
        <v>88.374999999997272</v>
      </c>
      <c r="FN201" s="315">
        <v>197.97499999999491</v>
      </c>
      <c r="FO201" s="315">
        <v>319.50000000000006</v>
      </c>
      <c r="FP201" s="49">
        <v>0</v>
      </c>
      <c r="FQ201" s="306"/>
      <c r="FR201" s="49">
        <v>116.49999999999636</v>
      </c>
      <c r="FS201" s="49">
        <v>191.74999999999994</v>
      </c>
      <c r="FT201" s="49">
        <v>416.85</v>
      </c>
      <c r="FU201" s="49">
        <v>0</v>
      </c>
      <c r="FV201" s="306"/>
      <c r="FW201" s="49">
        <v>0</v>
      </c>
      <c r="FX201" s="49">
        <v>156.05000000000109</v>
      </c>
      <c r="FY201" s="49">
        <v>7.875</v>
      </c>
      <c r="FZ201" s="49">
        <v>0</v>
      </c>
      <c r="GA201" s="306"/>
      <c r="GB201" s="49">
        <v>224.22499999999309</v>
      </c>
      <c r="GC201" s="49">
        <v>592.65000000003124</v>
      </c>
      <c r="GD201" s="49">
        <v>806.47499999999991</v>
      </c>
      <c r="GE201" s="49">
        <v>0</v>
      </c>
      <c r="GF201" s="306"/>
      <c r="GG201" s="315">
        <v>87.125</v>
      </c>
      <c r="GH201" s="315">
        <v>237.25</v>
      </c>
      <c r="GI201" s="315">
        <v>168.75</v>
      </c>
      <c r="GJ201" s="49">
        <v>0</v>
      </c>
      <c r="GK201" s="306"/>
      <c r="GL201" s="49">
        <v>0</v>
      </c>
      <c r="GM201" s="49">
        <v>0</v>
      </c>
      <c r="GN201" s="49">
        <v>847.72500000000014</v>
      </c>
      <c r="GO201" s="49">
        <v>0</v>
      </c>
      <c r="GP201" s="306"/>
    </row>
    <row r="202" spans="1:198" ht="18">
      <c r="A202" s="40" t="s">
        <v>2096</v>
      </c>
      <c r="B202" s="45">
        <f t="shared" si="6"/>
        <v>25261.850000000002</v>
      </c>
      <c r="C202" s="41"/>
      <c r="D202" s="49">
        <v>31.449999999999996</v>
      </c>
      <c r="E202" s="49">
        <v>118.04999999999998</v>
      </c>
      <c r="F202" s="49">
        <v>0</v>
      </c>
      <c r="G202" s="49">
        <v>0</v>
      </c>
      <c r="H202" s="342"/>
      <c r="I202" s="49">
        <v>15</v>
      </c>
      <c r="J202" s="49">
        <v>10.799999999999955</v>
      </c>
      <c r="K202" s="49">
        <v>0</v>
      </c>
      <c r="L202" s="49">
        <v>0</v>
      </c>
      <c r="M202" s="342"/>
      <c r="N202" s="49">
        <v>160.89999999999986</v>
      </c>
      <c r="O202" s="49">
        <v>109.7</v>
      </c>
      <c r="P202" s="49">
        <v>0</v>
      </c>
      <c r="Q202" s="49">
        <v>0</v>
      </c>
      <c r="R202" s="342"/>
      <c r="S202" s="298">
        <v>0</v>
      </c>
      <c r="T202" s="298">
        <v>235.59999999999968</v>
      </c>
      <c r="U202" s="298">
        <v>164.10000000000002</v>
      </c>
      <c r="V202" s="298">
        <v>0</v>
      </c>
      <c r="W202" s="342"/>
      <c r="X202" s="49">
        <v>0</v>
      </c>
      <c r="Y202" s="49">
        <v>157.29999999999973</v>
      </c>
      <c r="Z202" s="49">
        <v>183.97500000000002</v>
      </c>
      <c r="AA202" s="49">
        <v>0</v>
      </c>
      <c r="AB202" s="342"/>
      <c r="AC202" s="49">
        <v>0</v>
      </c>
      <c r="AD202" s="49">
        <v>285.09999999999991</v>
      </c>
      <c r="AE202" s="49">
        <v>487.27500000000009</v>
      </c>
      <c r="AF202" s="49">
        <v>0</v>
      </c>
      <c r="AG202" s="342"/>
      <c r="AH202" s="49">
        <v>0</v>
      </c>
      <c r="AI202" s="49">
        <v>304.0499999999995</v>
      </c>
      <c r="AJ202" s="49">
        <v>374.62500000000006</v>
      </c>
      <c r="AK202" s="49">
        <v>0</v>
      </c>
      <c r="AL202" s="342"/>
      <c r="AM202" s="49">
        <v>0</v>
      </c>
      <c r="AN202" s="49">
        <v>335.54999999999995</v>
      </c>
      <c r="AO202" s="49">
        <v>301.875</v>
      </c>
      <c r="AP202" s="49">
        <v>0</v>
      </c>
      <c r="AQ202" s="342"/>
      <c r="AR202" s="49">
        <v>0</v>
      </c>
      <c r="AS202" s="49">
        <v>148.80000000000001</v>
      </c>
      <c r="AT202" s="49">
        <v>39</v>
      </c>
      <c r="AU202" s="49">
        <v>0</v>
      </c>
      <c r="AV202" s="342"/>
      <c r="AW202" s="49">
        <v>0</v>
      </c>
      <c r="AX202" s="49">
        <v>451.40000000000146</v>
      </c>
      <c r="AY202" s="49">
        <v>402.67499999999995</v>
      </c>
      <c r="AZ202" s="49">
        <v>0</v>
      </c>
      <c r="BA202" s="342"/>
      <c r="BB202" s="49">
        <v>0</v>
      </c>
      <c r="BC202" s="49">
        <v>239.60000000000002</v>
      </c>
      <c r="BD202" s="49">
        <v>235.42499999999998</v>
      </c>
      <c r="BE202" s="49">
        <v>0</v>
      </c>
      <c r="BF202" s="342"/>
      <c r="BG202" s="49">
        <v>0</v>
      </c>
      <c r="BH202" s="49">
        <v>172.65</v>
      </c>
      <c r="BI202" s="49">
        <v>302.02499999999998</v>
      </c>
      <c r="BJ202" s="49">
        <v>0</v>
      </c>
      <c r="BK202" s="342"/>
      <c r="BL202" s="49">
        <v>0</v>
      </c>
      <c r="BM202" s="49">
        <v>220.4</v>
      </c>
      <c r="BN202" s="49">
        <v>136.27499999999998</v>
      </c>
      <c r="BO202" s="49">
        <v>0</v>
      </c>
      <c r="BP202" s="342"/>
      <c r="BQ202" s="49">
        <v>0</v>
      </c>
      <c r="BR202" s="49">
        <v>278.15000000000146</v>
      </c>
      <c r="BS202" s="49">
        <v>322.2</v>
      </c>
      <c r="BT202" s="49">
        <v>0</v>
      </c>
      <c r="BU202" s="306"/>
      <c r="BV202" s="49">
        <v>0</v>
      </c>
      <c r="BW202" s="49">
        <v>334.15000000000055</v>
      </c>
      <c r="BX202" s="49">
        <v>162</v>
      </c>
      <c r="BY202" s="49">
        <v>0</v>
      </c>
      <c r="BZ202" s="342"/>
      <c r="CA202" s="49">
        <v>0</v>
      </c>
      <c r="CB202" s="49">
        <v>263.55000000000109</v>
      </c>
      <c r="CC202" s="49">
        <v>289.5</v>
      </c>
      <c r="CD202" s="49">
        <v>0</v>
      </c>
      <c r="CE202" s="306"/>
      <c r="CF202" s="315">
        <v>0</v>
      </c>
      <c r="CG202" s="315">
        <v>138.39999999999964</v>
      </c>
      <c r="CH202" s="315">
        <v>189.82499999999999</v>
      </c>
      <c r="CI202" s="315">
        <v>0</v>
      </c>
      <c r="CJ202" s="306"/>
      <c r="CK202" s="49">
        <v>0</v>
      </c>
      <c r="CL202" s="49">
        <v>245.94999999999996</v>
      </c>
      <c r="CM202" s="49">
        <v>45</v>
      </c>
      <c r="CN202" s="49">
        <v>0</v>
      </c>
      <c r="CO202" s="342"/>
      <c r="CP202" s="49">
        <v>0</v>
      </c>
      <c r="CQ202" s="49">
        <v>221.90000000000055</v>
      </c>
      <c r="CR202" s="49">
        <v>339.82500000000005</v>
      </c>
      <c r="CS202" s="49">
        <v>0</v>
      </c>
      <c r="CT202" s="306"/>
      <c r="CU202" s="49">
        <v>0</v>
      </c>
      <c r="CV202" s="49">
        <v>161.05000000000018</v>
      </c>
      <c r="CW202" s="49">
        <v>81.300000000000011</v>
      </c>
      <c r="CX202" s="49">
        <v>0</v>
      </c>
      <c r="CY202" s="342"/>
      <c r="CZ202" s="49">
        <v>0</v>
      </c>
      <c r="DA202" s="49">
        <v>35</v>
      </c>
      <c r="DB202" s="49">
        <v>36</v>
      </c>
      <c r="DC202" s="49">
        <v>0</v>
      </c>
      <c r="DD202" s="306"/>
      <c r="DE202" s="49">
        <v>0</v>
      </c>
      <c r="DF202" s="49">
        <v>622.47500000000036</v>
      </c>
      <c r="DG202" s="49">
        <v>1547.7750000000001</v>
      </c>
      <c r="DH202" s="49">
        <v>0</v>
      </c>
      <c r="DI202" s="306"/>
      <c r="DJ202" s="298">
        <v>0</v>
      </c>
      <c r="DK202" s="298">
        <v>467</v>
      </c>
      <c r="DL202" s="298">
        <v>289.5</v>
      </c>
      <c r="DM202" s="49">
        <v>0</v>
      </c>
      <c r="DN202" s="306"/>
      <c r="DO202" s="49">
        <v>0</v>
      </c>
      <c r="DP202" s="49">
        <v>382.85000000000127</v>
      </c>
      <c r="DQ202" s="49">
        <v>114.75</v>
      </c>
      <c r="DR202" s="49">
        <v>0</v>
      </c>
      <c r="DS202" s="306"/>
      <c r="DT202" s="49">
        <v>0</v>
      </c>
      <c r="DU202" s="49">
        <v>0</v>
      </c>
      <c r="DV202" s="49">
        <v>0</v>
      </c>
      <c r="DW202" s="49">
        <v>0</v>
      </c>
      <c r="DX202" s="306"/>
      <c r="DY202" s="49">
        <v>0</v>
      </c>
      <c r="DZ202" s="49">
        <v>1962.5999999999967</v>
      </c>
      <c r="EA202" s="49">
        <v>2841.6749999999997</v>
      </c>
      <c r="EB202" s="49">
        <v>0</v>
      </c>
      <c r="EC202" s="306"/>
      <c r="ED202" s="49">
        <v>0</v>
      </c>
      <c r="EE202" s="49">
        <v>138.69999999999527</v>
      </c>
      <c r="EF202" s="49">
        <v>269.32500000000005</v>
      </c>
      <c r="EG202" s="49">
        <v>0</v>
      </c>
      <c r="EH202" s="306"/>
      <c r="EI202" s="49">
        <v>0</v>
      </c>
      <c r="EJ202" s="49">
        <v>112.39999999999782</v>
      </c>
      <c r="EK202" s="49">
        <v>196.79999999999998</v>
      </c>
      <c r="EL202" s="49">
        <v>0</v>
      </c>
      <c r="EM202" s="306"/>
      <c r="EN202" s="49">
        <v>0</v>
      </c>
      <c r="EO202" s="49">
        <v>253.05000000000109</v>
      </c>
      <c r="EP202" s="49">
        <v>79.725000000000009</v>
      </c>
      <c r="EQ202" s="49">
        <v>0</v>
      </c>
      <c r="ER202" s="306"/>
      <c r="ES202" s="49">
        <v>0</v>
      </c>
      <c r="ET202" s="49">
        <v>89.849999999998545</v>
      </c>
      <c r="EU202" s="49">
        <v>122.10000000000001</v>
      </c>
      <c r="EV202" s="49">
        <v>0</v>
      </c>
      <c r="EW202" s="306"/>
      <c r="EX202">
        <v>0</v>
      </c>
      <c r="EY202">
        <v>1697.7749999999996</v>
      </c>
      <c r="EZ202">
        <v>866.77500000000009</v>
      </c>
      <c r="FA202" s="49">
        <v>0</v>
      </c>
      <c r="FB202" s="306"/>
      <c r="FC202" s="49">
        <v>0</v>
      </c>
      <c r="FD202" s="49">
        <v>41.050000000001091</v>
      </c>
      <c r="FE202" s="49">
        <v>126</v>
      </c>
      <c r="FF202" s="49">
        <v>0</v>
      </c>
      <c r="FG202" s="306"/>
      <c r="FH202" s="315">
        <v>0</v>
      </c>
      <c r="FI202" s="315">
        <v>70.150000000000006</v>
      </c>
      <c r="FJ202" s="315">
        <v>174.89999999999998</v>
      </c>
      <c r="FK202" s="49">
        <v>0</v>
      </c>
      <c r="FL202" s="306"/>
      <c r="FM202" s="315">
        <v>0</v>
      </c>
      <c r="FN202" s="315">
        <v>139.75</v>
      </c>
      <c r="FO202" s="315">
        <v>353.02499999999998</v>
      </c>
      <c r="FP202" s="49">
        <v>0</v>
      </c>
      <c r="FQ202" s="306"/>
      <c r="FR202" s="49">
        <v>0</v>
      </c>
      <c r="FS202" s="49">
        <v>157.75</v>
      </c>
      <c r="FT202" s="49">
        <v>348.67499999999995</v>
      </c>
      <c r="FU202" s="49">
        <v>0</v>
      </c>
      <c r="FV202" s="306"/>
      <c r="FW202" s="49">
        <v>0</v>
      </c>
      <c r="FX202" s="49">
        <v>60.699999999998909</v>
      </c>
      <c r="FY202" s="49">
        <v>80.775000000000006</v>
      </c>
      <c r="FZ202" s="49">
        <v>0</v>
      </c>
      <c r="GA202" s="306"/>
      <c r="GB202" s="49">
        <v>0</v>
      </c>
      <c r="GC202" s="49">
        <v>725.72499999999786</v>
      </c>
      <c r="GD202" s="49">
        <v>956.55000000000007</v>
      </c>
      <c r="GE202" s="49">
        <v>0</v>
      </c>
      <c r="GF202" s="306"/>
      <c r="GG202" s="315">
        <v>0</v>
      </c>
      <c r="GH202" s="315">
        <v>244.5</v>
      </c>
      <c r="GI202" s="315">
        <v>177.75</v>
      </c>
      <c r="GJ202" s="49">
        <v>0</v>
      </c>
      <c r="GK202" s="306"/>
      <c r="GL202" s="49">
        <v>0</v>
      </c>
      <c r="GM202" s="49">
        <v>0</v>
      </c>
      <c r="GN202" s="49">
        <v>782.02500000000009</v>
      </c>
      <c r="GO202" s="49">
        <v>0</v>
      </c>
      <c r="GP202" s="306"/>
    </row>
    <row r="203" spans="1:198" ht="18">
      <c r="A203" s="40" t="s">
        <v>1616</v>
      </c>
      <c r="B203" s="45">
        <f t="shared" si="6"/>
        <v>11624.562500000033</v>
      </c>
      <c r="C203" s="41"/>
      <c r="D203" s="49">
        <v>18.475000000000001</v>
      </c>
      <c r="E203" s="49">
        <v>0</v>
      </c>
      <c r="F203" s="49">
        <v>0</v>
      </c>
      <c r="G203" s="49">
        <v>0</v>
      </c>
      <c r="H203" s="342"/>
      <c r="I203" s="49">
        <v>15.125</v>
      </c>
      <c r="J203" s="49">
        <v>0</v>
      </c>
      <c r="K203" s="49">
        <v>0</v>
      </c>
      <c r="L203" s="49">
        <v>0</v>
      </c>
      <c r="M203" s="342"/>
      <c r="N203" s="49">
        <v>49.099999999999909</v>
      </c>
      <c r="O203" s="49">
        <v>0</v>
      </c>
      <c r="P203" s="49">
        <v>0</v>
      </c>
      <c r="Q203" s="49">
        <v>0</v>
      </c>
      <c r="R203" s="342"/>
      <c r="S203" s="298">
        <v>43.162500000000023</v>
      </c>
      <c r="T203" s="298">
        <v>73.399999999999864</v>
      </c>
      <c r="U203" s="298">
        <v>0</v>
      </c>
      <c r="V203" s="298">
        <v>0</v>
      </c>
      <c r="W203" s="342"/>
      <c r="X203" s="49">
        <v>72.075000000000102</v>
      </c>
      <c r="Y203" s="49">
        <v>49.199999999999932</v>
      </c>
      <c r="Z203" s="49">
        <v>0</v>
      </c>
      <c r="AA203" s="49">
        <v>0</v>
      </c>
      <c r="AB203" s="342"/>
      <c r="AC203" s="49">
        <v>67.325000000000045</v>
      </c>
      <c r="AD203" s="49">
        <v>214.44999999999982</v>
      </c>
      <c r="AE203" s="49">
        <v>0</v>
      </c>
      <c r="AF203" s="49">
        <v>0</v>
      </c>
      <c r="AG203" s="342"/>
      <c r="AH203" s="49">
        <v>122.05000000000013</v>
      </c>
      <c r="AI203" s="49">
        <v>261.5</v>
      </c>
      <c r="AJ203" s="49">
        <v>0</v>
      </c>
      <c r="AK203" s="49">
        <v>0</v>
      </c>
      <c r="AL203" s="342"/>
      <c r="AM203" s="49">
        <v>9.7500000000001137</v>
      </c>
      <c r="AN203" s="49">
        <v>173.35000000000036</v>
      </c>
      <c r="AO203" s="49">
        <v>0</v>
      </c>
      <c r="AP203" s="49">
        <v>0</v>
      </c>
      <c r="AQ203" s="342"/>
      <c r="AR203" s="49">
        <v>4.5500000000001819</v>
      </c>
      <c r="AS203" s="49">
        <v>73.400000000000006</v>
      </c>
      <c r="AT203" s="49">
        <v>0</v>
      </c>
      <c r="AU203" s="49">
        <v>0</v>
      </c>
      <c r="AV203" s="342"/>
      <c r="AW203" s="49">
        <v>126.72500000000002</v>
      </c>
      <c r="AX203" s="49">
        <v>271.40000000000077</v>
      </c>
      <c r="AY203" s="49">
        <v>0</v>
      </c>
      <c r="AZ203" s="49">
        <v>0</v>
      </c>
      <c r="BA203" s="342"/>
      <c r="BB203" s="49">
        <v>80.625000000000114</v>
      </c>
      <c r="BC203" s="49">
        <v>245</v>
      </c>
      <c r="BD203" s="49">
        <v>0</v>
      </c>
      <c r="BE203" s="49">
        <v>0</v>
      </c>
      <c r="BF203" s="342"/>
      <c r="BG203" s="49">
        <v>32.450000000000159</v>
      </c>
      <c r="BH203" s="49">
        <v>76.799999999999983</v>
      </c>
      <c r="BI203" s="49">
        <v>0</v>
      </c>
      <c r="BJ203" s="49">
        <v>0</v>
      </c>
      <c r="BK203" s="342"/>
      <c r="BL203" s="49">
        <v>78.125</v>
      </c>
      <c r="BM203" s="49">
        <v>59.75</v>
      </c>
      <c r="BN203" s="49">
        <v>0</v>
      </c>
      <c r="BO203" s="49">
        <v>0</v>
      </c>
      <c r="BP203" s="342"/>
      <c r="BQ203" s="49">
        <v>61.350000000000023</v>
      </c>
      <c r="BR203" s="49">
        <v>160.95000000000118</v>
      </c>
      <c r="BS203" s="49">
        <v>0</v>
      </c>
      <c r="BT203" s="49">
        <v>0</v>
      </c>
      <c r="BU203" s="306"/>
      <c r="BV203" s="49">
        <v>107.52499999999986</v>
      </c>
      <c r="BW203" s="49">
        <v>274.50000000000182</v>
      </c>
      <c r="BX203" s="49">
        <v>0</v>
      </c>
      <c r="BY203" s="49">
        <v>0</v>
      </c>
      <c r="BZ203" s="342"/>
      <c r="CA203" s="49">
        <v>23.374999999999773</v>
      </c>
      <c r="CB203" s="49">
        <v>51.000000000001819</v>
      </c>
      <c r="CC203" s="49">
        <v>0</v>
      </c>
      <c r="CD203" s="49">
        <v>0</v>
      </c>
      <c r="CE203" s="306"/>
      <c r="CF203" s="315">
        <v>109.625</v>
      </c>
      <c r="CG203" s="315">
        <v>80.750000000001819</v>
      </c>
      <c r="CH203" s="315">
        <v>0</v>
      </c>
      <c r="CI203" s="315">
        <v>0</v>
      </c>
      <c r="CJ203" s="306"/>
      <c r="CK203" s="49">
        <v>83.649999999999636</v>
      </c>
      <c r="CL203" s="49">
        <v>171.10000000000002</v>
      </c>
      <c r="CM203" s="49">
        <v>0</v>
      </c>
      <c r="CN203" s="49">
        <v>0</v>
      </c>
      <c r="CO203" s="342"/>
      <c r="CP203" s="49">
        <v>59.9249999999995</v>
      </c>
      <c r="CQ203" s="49">
        <v>92.000000000001364</v>
      </c>
      <c r="CR203" s="49">
        <v>0</v>
      </c>
      <c r="CS203" s="49">
        <v>0</v>
      </c>
      <c r="CT203" s="306"/>
      <c r="CU203" s="49">
        <v>94.7999999999995</v>
      </c>
      <c r="CV203" s="49">
        <v>266.35000000000082</v>
      </c>
      <c r="CW203" s="49">
        <v>0</v>
      </c>
      <c r="CX203" s="49">
        <v>0</v>
      </c>
      <c r="CY203" s="342"/>
      <c r="CZ203" s="49">
        <v>82.249999999999545</v>
      </c>
      <c r="DA203" s="49">
        <v>60</v>
      </c>
      <c r="DB203" s="49">
        <v>0</v>
      </c>
      <c r="DC203" s="49">
        <v>0</v>
      </c>
      <c r="DD203" s="306"/>
      <c r="DE203" s="49">
        <v>385.14999999999975</v>
      </c>
      <c r="DF203" s="49">
        <v>793.24999999999864</v>
      </c>
      <c r="DG203" s="49">
        <v>0</v>
      </c>
      <c r="DH203" s="49">
        <v>0</v>
      </c>
      <c r="DI203" s="306"/>
      <c r="DJ203" s="298">
        <v>124.72500000000127</v>
      </c>
      <c r="DK203" s="298">
        <v>210.04999999999927</v>
      </c>
      <c r="DL203" s="298">
        <v>0</v>
      </c>
      <c r="DM203" s="49">
        <v>0</v>
      </c>
      <c r="DN203" s="306"/>
      <c r="DO203" s="49">
        <v>57.400000000001455</v>
      </c>
      <c r="DP203" s="49">
        <v>274.69999999999891</v>
      </c>
      <c r="DQ203" s="49">
        <v>0</v>
      </c>
      <c r="DR203" s="49">
        <v>0</v>
      </c>
      <c r="DS203" s="306"/>
      <c r="DT203" s="49">
        <v>0</v>
      </c>
      <c r="DU203" s="49">
        <v>0</v>
      </c>
      <c r="DV203" s="49">
        <v>0</v>
      </c>
      <c r="DW203" s="49">
        <v>0</v>
      </c>
      <c r="DX203" s="306"/>
      <c r="DY203" s="49">
        <v>373.65000000002328</v>
      </c>
      <c r="DZ203" s="49">
        <v>1230.1000000000004</v>
      </c>
      <c r="EA203" s="49">
        <v>0</v>
      </c>
      <c r="EB203" s="49">
        <v>0</v>
      </c>
      <c r="EC203" s="306"/>
      <c r="ED203" s="49">
        <v>86.774999999999636</v>
      </c>
      <c r="EE203" s="49">
        <v>170.75</v>
      </c>
      <c r="EF203" s="49">
        <v>0</v>
      </c>
      <c r="EG203" s="49">
        <v>0</v>
      </c>
      <c r="EH203" s="306"/>
      <c r="EI203" s="49">
        <v>148.84999999999997</v>
      </c>
      <c r="EJ203" s="49">
        <v>227.80000000000018</v>
      </c>
      <c r="EK203" s="49">
        <v>0</v>
      </c>
      <c r="EL203" s="49">
        <v>0</v>
      </c>
      <c r="EM203" s="306"/>
      <c r="EN203" s="49">
        <v>0</v>
      </c>
      <c r="EO203" s="49">
        <v>58.199999999999818</v>
      </c>
      <c r="EP203" s="49">
        <v>0</v>
      </c>
      <c r="EQ203" s="49">
        <v>0</v>
      </c>
      <c r="ER203" s="306"/>
      <c r="ES203" s="49">
        <v>21.400000000000091</v>
      </c>
      <c r="ET203" s="49">
        <v>6.75</v>
      </c>
      <c r="EU203" s="49">
        <v>0</v>
      </c>
      <c r="EV203" s="49">
        <v>0</v>
      </c>
      <c r="EW203" s="306"/>
      <c r="EX203">
        <v>654.77500000000009</v>
      </c>
      <c r="EY203">
        <v>1256.6500000000015</v>
      </c>
      <c r="EZ203">
        <v>0</v>
      </c>
      <c r="FA203" s="49">
        <v>0</v>
      </c>
      <c r="FB203" s="306"/>
      <c r="FC203" s="49">
        <v>1.9250000000001819</v>
      </c>
      <c r="FD203" s="49">
        <v>11.25</v>
      </c>
      <c r="FE203" s="49">
        <v>0</v>
      </c>
      <c r="FF203" s="49">
        <v>0</v>
      </c>
      <c r="FG203" s="306"/>
      <c r="FH203" s="315">
        <v>57.725000000000819</v>
      </c>
      <c r="FI203" s="315">
        <v>125.7</v>
      </c>
      <c r="FJ203" s="315">
        <v>0</v>
      </c>
      <c r="FK203" s="49">
        <v>0</v>
      </c>
      <c r="FL203" s="306"/>
      <c r="FM203" s="315">
        <v>48.550000000000182</v>
      </c>
      <c r="FN203" s="315">
        <v>204.24999999999909</v>
      </c>
      <c r="FO203" s="315">
        <v>0</v>
      </c>
      <c r="FP203" s="49">
        <v>0</v>
      </c>
      <c r="FQ203" s="306"/>
      <c r="FR203" s="49">
        <v>19.850000000000364</v>
      </c>
      <c r="FS203" s="49">
        <v>228.19999999999996</v>
      </c>
      <c r="FT203" s="49">
        <v>0</v>
      </c>
      <c r="FU203" s="49">
        <v>0</v>
      </c>
      <c r="FV203" s="306"/>
      <c r="FW203" s="49">
        <v>0</v>
      </c>
      <c r="FX203" s="49">
        <v>102.35000000000036</v>
      </c>
      <c r="FY203" s="49">
        <v>0</v>
      </c>
      <c r="FZ203" s="49">
        <v>0</v>
      </c>
      <c r="GA203" s="306"/>
      <c r="GB203" s="49">
        <v>294.02499999999964</v>
      </c>
      <c r="GC203" s="49">
        <v>246.94999999999419</v>
      </c>
      <c r="GD203" s="49">
        <v>0</v>
      </c>
      <c r="GE203" s="49">
        <v>0</v>
      </c>
      <c r="GF203" s="306"/>
      <c r="GG203" s="315">
        <v>56.625000000002728</v>
      </c>
      <c r="GH203" s="315">
        <v>149.25</v>
      </c>
      <c r="GI203" s="315">
        <v>0</v>
      </c>
      <c r="GJ203" s="49">
        <v>0</v>
      </c>
      <c r="GK203" s="306"/>
      <c r="GL203" s="49">
        <v>0</v>
      </c>
      <c r="GM203" s="49">
        <v>0</v>
      </c>
      <c r="GN203" s="49">
        <v>0</v>
      </c>
      <c r="GO203" s="49">
        <v>0</v>
      </c>
      <c r="GP203" s="306"/>
    </row>
    <row r="204" spans="1:198" ht="18">
      <c r="A204" s="40" t="s">
        <v>2085</v>
      </c>
      <c r="B204" s="45">
        <f t="shared" si="6"/>
        <v>24528.275000000001</v>
      </c>
      <c r="C204" s="41"/>
      <c r="D204" s="49">
        <v>106.92500000000001</v>
      </c>
      <c r="E204" s="49">
        <v>91.2</v>
      </c>
      <c r="F204" s="49">
        <v>0</v>
      </c>
      <c r="G204" s="49">
        <v>0</v>
      </c>
      <c r="H204" s="342"/>
      <c r="I204" s="49">
        <v>128.72499999999997</v>
      </c>
      <c r="J204" s="49">
        <v>43.200000000000017</v>
      </c>
      <c r="K204" s="49">
        <v>0</v>
      </c>
      <c r="L204" s="49">
        <v>0</v>
      </c>
      <c r="M204" s="342"/>
      <c r="N204" s="49">
        <v>103.72500000000014</v>
      </c>
      <c r="O204" s="49">
        <v>124.94999999999999</v>
      </c>
      <c r="P204" s="49">
        <v>0</v>
      </c>
      <c r="Q204" s="49">
        <v>0</v>
      </c>
      <c r="R204" s="342"/>
      <c r="S204" s="298">
        <v>0</v>
      </c>
      <c r="T204" s="298">
        <v>48.75</v>
      </c>
      <c r="U204" s="298">
        <v>227.625</v>
      </c>
      <c r="V204" s="298">
        <v>0</v>
      </c>
      <c r="W204" s="342"/>
      <c r="X204" s="49">
        <v>0</v>
      </c>
      <c r="Y204" s="49">
        <v>17.700000000000045</v>
      </c>
      <c r="Z204" s="49">
        <v>258.07499999999999</v>
      </c>
      <c r="AA204" s="49">
        <v>0</v>
      </c>
      <c r="AB204" s="342"/>
      <c r="AC204" s="49">
        <v>0</v>
      </c>
      <c r="AD204" s="49">
        <v>350.9500000000005</v>
      </c>
      <c r="AE204" s="49">
        <v>405.59999999999997</v>
      </c>
      <c r="AF204" s="49">
        <v>0</v>
      </c>
      <c r="AG204" s="342"/>
      <c r="AH204" s="49">
        <v>0</v>
      </c>
      <c r="AI204" s="49">
        <v>422.2000000000005</v>
      </c>
      <c r="AJ204" s="49">
        <v>137.54999999999998</v>
      </c>
      <c r="AK204" s="49">
        <v>0</v>
      </c>
      <c r="AL204" s="342"/>
      <c r="AM204" s="49">
        <v>0</v>
      </c>
      <c r="AN204" s="49">
        <v>310.99999999999955</v>
      </c>
      <c r="AO204" s="49">
        <v>501.2999999999999</v>
      </c>
      <c r="AP204" s="49">
        <v>0</v>
      </c>
      <c r="AQ204" s="342"/>
      <c r="AR204" s="49">
        <v>0</v>
      </c>
      <c r="AS204" s="49">
        <v>9.75</v>
      </c>
      <c r="AT204" s="49">
        <v>461.70000000000005</v>
      </c>
      <c r="AU204" s="49">
        <v>0</v>
      </c>
      <c r="AV204" s="342"/>
      <c r="AW204" s="49">
        <v>0</v>
      </c>
      <c r="AX204" s="49">
        <v>452.49999999999864</v>
      </c>
      <c r="AY204" s="49">
        <v>392.17499999999995</v>
      </c>
      <c r="AZ204" s="49">
        <v>0</v>
      </c>
      <c r="BA204" s="342"/>
      <c r="BB204" s="49">
        <v>0</v>
      </c>
      <c r="BC204" s="49">
        <v>271.5</v>
      </c>
      <c r="BD204" s="49">
        <v>162.375</v>
      </c>
      <c r="BE204" s="49">
        <v>0</v>
      </c>
      <c r="BF204" s="342"/>
      <c r="BG204" s="49">
        <v>0</v>
      </c>
      <c r="BH204" s="49">
        <v>97.15</v>
      </c>
      <c r="BI204" s="49">
        <v>463.27499999999998</v>
      </c>
      <c r="BJ204" s="49">
        <v>0</v>
      </c>
      <c r="BK204" s="342"/>
      <c r="BL204" s="49">
        <v>0</v>
      </c>
      <c r="BM204" s="49">
        <v>32.549999999999997</v>
      </c>
      <c r="BN204" s="49">
        <v>161.77499999999998</v>
      </c>
      <c r="BO204" s="49">
        <v>0</v>
      </c>
      <c r="BP204" s="342"/>
      <c r="BQ204" s="49">
        <v>0</v>
      </c>
      <c r="BR204" s="49">
        <v>215.69999999999891</v>
      </c>
      <c r="BS204" s="49">
        <v>48.074999999999996</v>
      </c>
      <c r="BT204" s="49">
        <v>0</v>
      </c>
      <c r="BU204" s="306"/>
      <c r="BV204" s="49">
        <v>0</v>
      </c>
      <c r="BW204" s="49">
        <v>254.349999999999</v>
      </c>
      <c r="BX204" s="49">
        <v>23.4</v>
      </c>
      <c r="BY204" s="49">
        <v>0</v>
      </c>
      <c r="BZ204" s="342"/>
      <c r="CA204" s="49">
        <v>0</v>
      </c>
      <c r="CB204" s="49">
        <v>244.24999999999955</v>
      </c>
      <c r="CC204" s="49">
        <v>305.7</v>
      </c>
      <c r="CD204" s="49">
        <v>0</v>
      </c>
      <c r="CE204" s="306"/>
      <c r="CF204" s="315">
        <v>0</v>
      </c>
      <c r="CG204" s="315">
        <v>142.74999999999864</v>
      </c>
      <c r="CH204" s="315">
        <v>287.25</v>
      </c>
      <c r="CI204" s="315">
        <v>0</v>
      </c>
      <c r="CJ204" s="306"/>
      <c r="CK204" s="49">
        <v>0</v>
      </c>
      <c r="CL204" s="49">
        <v>98.800000000000011</v>
      </c>
      <c r="CM204" s="49">
        <v>78.075000000000017</v>
      </c>
      <c r="CN204" s="49">
        <v>0</v>
      </c>
      <c r="CO204" s="342"/>
      <c r="CP204" s="49">
        <v>0</v>
      </c>
      <c r="CQ204" s="49">
        <v>115.59999999999945</v>
      </c>
      <c r="CR204" s="49">
        <v>234.375</v>
      </c>
      <c r="CS204" s="49">
        <v>0</v>
      </c>
      <c r="CT204" s="306"/>
      <c r="CU204" s="49">
        <v>0</v>
      </c>
      <c r="CV204" s="49">
        <v>132.45000000000073</v>
      </c>
      <c r="CW204" s="49">
        <v>225.37499999999994</v>
      </c>
      <c r="CX204" s="49">
        <v>0</v>
      </c>
      <c r="CY204" s="342"/>
      <c r="CZ204" s="49">
        <v>0</v>
      </c>
      <c r="DA204" s="49">
        <v>111.7</v>
      </c>
      <c r="DB204" s="49">
        <v>33</v>
      </c>
      <c r="DC204" s="49">
        <v>0</v>
      </c>
      <c r="DD204" s="306"/>
      <c r="DE204" s="49">
        <v>0</v>
      </c>
      <c r="DF204" s="49">
        <v>1273.8499999999995</v>
      </c>
      <c r="DG204" s="49">
        <v>1892.8499999999995</v>
      </c>
      <c r="DH204" s="49">
        <v>0</v>
      </c>
      <c r="DI204" s="306"/>
      <c r="DJ204" s="298">
        <v>0</v>
      </c>
      <c r="DK204" s="298">
        <v>239.5</v>
      </c>
      <c r="DL204" s="298">
        <v>214.57499999999999</v>
      </c>
      <c r="DM204" s="49">
        <v>0</v>
      </c>
      <c r="DN204" s="306"/>
      <c r="DO204" s="49">
        <v>0</v>
      </c>
      <c r="DP204" s="49">
        <v>260.25000000000182</v>
      </c>
      <c r="DQ204" s="49">
        <v>132.15</v>
      </c>
      <c r="DR204" s="49">
        <v>0</v>
      </c>
      <c r="DS204" s="306"/>
      <c r="DT204" s="49">
        <v>0</v>
      </c>
      <c r="DU204" s="49">
        <v>0</v>
      </c>
      <c r="DV204" s="49">
        <v>0</v>
      </c>
      <c r="DW204" s="49">
        <v>0</v>
      </c>
      <c r="DX204" s="306"/>
      <c r="DY204" s="49">
        <v>0</v>
      </c>
      <c r="DZ204" s="49">
        <v>1441</v>
      </c>
      <c r="EA204" s="49">
        <v>2512.2749999999992</v>
      </c>
      <c r="EB204" s="49">
        <v>0</v>
      </c>
      <c r="EC204" s="306"/>
      <c r="ED204" s="49">
        <v>0</v>
      </c>
      <c r="EE204" s="49">
        <v>190.05000000000109</v>
      </c>
      <c r="EF204" s="49">
        <v>211.5</v>
      </c>
      <c r="EG204" s="49">
        <v>0</v>
      </c>
      <c r="EH204" s="306"/>
      <c r="EI204" s="49">
        <v>0</v>
      </c>
      <c r="EJ204" s="49">
        <v>101.60000000000218</v>
      </c>
      <c r="EK204" s="49">
        <v>114.29999999999998</v>
      </c>
      <c r="EL204" s="49">
        <v>0</v>
      </c>
      <c r="EM204" s="306"/>
      <c r="EN204" s="49">
        <v>0</v>
      </c>
      <c r="EO204" s="49">
        <v>119.90000000000146</v>
      </c>
      <c r="EP204" s="49">
        <v>324.45000000000005</v>
      </c>
      <c r="EQ204" s="49">
        <v>0</v>
      </c>
      <c r="ER204" s="306"/>
      <c r="ES204" s="49">
        <v>0</v>
      </c>
      <c r="ET204" s="49">
        <v>24.500000000001819</v>
      </c>
      <c r="EU204" s="49">
        <v>386.77500000000003</v>
      </c>
      <c r="EV204" s="49">
        <v>0</v>
      </c>
      <c r="EW204" s="306"/>
      <c r="EX204">
        <v>0</v>
      </c>
      <c r="EY204">
        <v>1311.1000000000022</v>
      </c>
      <c r="EZ204">
        <v>1004.8499999999999</v>
      </c>
      <c r="FA204" s="49">
        <v>0</v>
      </c>
      <c r="FB204" s="306"/>
      <c r="FC204" s="49">
        <v>0</v>
      </c>
      <c r="FD204" s="49">
        <v>76.900000000001455</v>
      </c>
      <c r="FE204" s="49">
        <v>358.20000000000005</v>
      </c>
      <c r="FF204" s="49">
        <v>0</v>
      </c>
      <c r="FG204" s="306"/>
      <c r="FH204" s="315">
        <v>0</v>
      </c>
      <c r="FI204" s="315">
        <v>178.9</v>
      </c>
      <c r="FJ204" s="315">
        <v>229.5</v>
      </c>
      <c r="FK204" s="49">
        <v>0</v>
      </c>
      <c r="FL204" s="306"/>
      <c r="FM204" s="315">
        <v>0</v>
      </c>
      <c r="FN204" s="315">
        <v>171.00000000000182</v>
      </c>
      <c r="FO204" s="315">
        <v>230.625</v>
      </c>
      <c r="FP204" s="49">
        <v>0</v>
      </c>
      <c r="FQ204" s="306"/>
      <c r="FR204" s="49">
        <v>0</v>
      </c>
      <c r="FS204" s="49">
        <v>357.3</v>
      </c>
      <c r="FT204" s="49">
        <v>225</v>
      </c>
      <c r="FU204" s="49">
        <v>0</v>
      </c>
      <c r="FV204" s="306"/>
      <c r="FW204" s="49">
        <v>0</v>
      </c>
      <c r="FX204" s="49">
        <v>57.550000000001091</v>
      </c>
      <c r="FY204" s="49">
        <v>97.350000000000009</v>
      </c>
      <c r="FZ204" s="49">
        <v>0</v>
      </c>
      <c r="GA204" s="306"/>
      <c r="GB204" s="49">
        <v>0</v>
      </c>
      <c r="GC204" s="49">
        <v>592.59999999999559</v>
      </c>
      <c r="GD204" s="49">
        <v>570.75</v>
      </c>
      <c r="GE204" s="49">
        <v>0</v>
      </c>
      <c r="GF204" s="306"/>
      <c r="GG204" s="315">
        <v>0</v>
      </c>
      <c r="GH204" s="315">
        <v>215.5</v>
      </c>
      <c r="GI204" s="315">
        <v>198</v>
      </c>
      <c r="GJ204" s="49">
        <v>0</v>
      </c>
      <c r="GK204" s="306"/>
      <c r="GL204" s="49">
        <v>0</v>
      </c>
      <c r="GM204" s="49">
        <v>0</v>
      </c>
      <c r="GN204" s="49">
        <v>878.55000000000007</v>
      </c>
      <c r="GO204" s="49">
        <v>0</v>
      </c>
      <c r="GP204" s="306"/>
    </row>
    <row r="205" spans="1:198" ht="18">
      <c r="A205" s="40" t="s">
        <v>1595</v>
      </c>
      <c r="B205" s="45">
        <f t="shared" si="6"/>
        <v>4894.9500000000016</v>
      </c>
      <c r="C205" s="41"/>
      <c r="D205" s="49">
        <v>0</v>
      </c>
      <c r="E205" s="49">
        <v>0</v>
      </c>
      <c r="F205" s="49">
        <v>0</v>
      </c>
      <c r="G205" s="49">
        <v>0</v>
      </c>
      <c r="H205" s="342"/>
      <c r="I205" s="49">
        <v>0</v>
      </c>
      <c r="J205" s="49">
        <v>0</v>
      </c>
      <c r="K205" s="49">
        <v>0</v>
      </c>
      <c r="L205" s="49">
        <v>0</v>
      </c>
      <c r="M205" s="342"/>
      <c r="N205" s="49">
        <v>0</v>
      </c>
      <c r="O205" s="49">
        <v>0</v>
      </c>
      <c r="P205" s="49">
        <v>0</v>
      </c>
      <c r="Q205" s="49">
        <v>0</v>
      </c>
      <c r="R205" s="342"/>
      <c r="S205" s="298">
        <v>3.9000000000000341</v>
      </c>
      <c r="T205" s="298">
        <v>0</v>
      </c>
      <c r="U205" s="298">
        <v>0</v>
      </c>
      <c r="V205" s="298">
        <v>0</v>
      </c>
      <c r="W205" s="342"/>
      <c r="X205" s="49">
        <v>76.300000000000182</v>
      </c>
      <c r="Y205" s="49">
        <v>0</v>
      </c>
      <c r="Z205" s="49">
        <v>0</v>
      </c>
      <c r="AA205" s="49">
        <v>0</v>
      </c>
      <c r="AB205" s="342"/>
      <c r="AC205" s="49">
        <v>158.46249999999986</v>
      </c>
      <c r="AD205" s="49">
        <v>0</v>
      </c>
      <c r="AE205" s="49">
        <v>0</v>
      </c>
      <c r="AF205" s="49">
        <v>0</v>
      </c>
      <c r="AG205" s="342"/>
      <c r="AH205" s="49">
        <v>282.62499999999989</v>
      </c>
      <c r="AI205" s="49">
        <v>0</v>
      </c>
      <c r="AJ205" s="49">
        <v>0</v>
      </c>
      <c r="AK205" s="49">
        <v>0</v>
      </c>
      <c r="AL205" s="342"/>
      <c r="AM205" s="49">
        <v>26.487499999999955</v>
      </c>
      <c r="AN205" s="49">
        <v>0</v>
      </c>
      <c r="AO205" s="49">
        <v>0</v>
      </c>
      <c r="AP205" s="49">
        <v>0</v>
      </c>
      <c r="AQ205" s="342"/>
      <c r="AR205" s="49">
        <v>62.999999999999773</v>
      </c>
      <c r="AS205" s="49">
        <v>0</v>
      </c>
      <c r="AT205" s="49">
        <v>0</v>
      </c>
      <c r="AU205" s="49">
        <v>0</v>
      </c>
      <c r="AV205" s="342"/>
      <c r="AW205" s="49">
        <v>161.87499999999977</v>
      </c>
      <c r="AX205" s="49">
        <v>0</v>
      </c>
      <c r="AY205" s="49">
        <v>0</v>
      </c>
      <c r="AZ205" s="49">
        <v>0</v>
      </c>
      <c r="BA205" s="342"/>
      <c r="BB205" s="49">
        <v>8.0999999999996817</v>
      </c>
      <c r="BC205" s="49">
        <v>0</v>
      </c>
      <c r="BD205" s="49">
        <v>0</v>
      </c>
      <c r="BE205" s="49">
        <v>0</v>
      </c>
      <c r="BF205" s="342"/>
      <c r="BG205" s="49">
        <v>0</v>
      </c>
      <c r="BH205" s="49">
        <v>0</v>
      </c>
      <c r="BI205" s="49">
        <v>0</v>
      </c>
      <c r="BJ205" s="49">
        <v>0</v>
      </c>
      <c r="BK205" s="342"/>
      <c r="BL205" s="49">
        <v>38.499999999999773</v>
      </c>
      <c r="BM205" s="49">
        <v>0</v>
      </c>
      <c r="BN205" s="49">
        <v>0</v>
      </c>
      <c r="BO205" s="49">
        <v>0</v>
      </c>
      <c r="BP205" s="342"/>
      <c r="BQ205" s="49">
        <v>33.374999999999773</v>
      </c>
      <c r="BR205" s="49">
        <v>0</v>
      </c>
      <c r="BS205" s="49">
        <v>0</v>
      </c>
      <c r="BT205" s="49">
        <v>0</v>
      </c>
      <c r="BU205" s="306"/>
      <c r="BV205" s="49">
        <v>273.58749999999941</v>
      </c>
      <c r="BW205" s="49">
        <v>0</v>
      </c>
      <c r="BX205" s="49">
        <v>0</v>
      </c>
      <c r="BY205" s="49">
        <v>0</v>
      </c>
      <c r="BZ205" s="342"/>
      <c r="CA205" s="49">
        <v>6.9749999999999091</v>
      </c>
      <c r="CB205" s="49">
        <v>0</v>
      </c>
      <c r="CC205" s="49">
        <v>0</v>
      </c>
      <c r="CD205" s="49">
        <v>0</v>
      </c>
      <c r="CE205" s="306"/>
      <c r="CF205" s="315">
        <v>9.2749999999996362</v>
      </c>
      <c r="CG205" s="315">
        <v>0</v>
      </c>
      <c r="CH205" s="315">
        <v>0</v>
      </c>
      <c r="CI205" s="315">
        <v>0</v>
      </c>
      <c r="CJ205" s="306"/>
      <c r="CK205" s="49">
        <v>80.824999999999591</v>
      </c>
      <c r="CL205" s="49">
        <v>0</v>
      </c>
      <c r="CM205" s="49">
        <v>0</v>
      </c>
      <c r="CN205" s="49">
        <v>0</v>
      </c>
      <c r="CO205" s="342"/>
      <c r="CP205" s="49">
        <v>86.099999999999682</v>
      </c>
      <c r="CQ205" s="49">
        <v>0</v>
      </c>
      <c r="CR205" s="49">
        <v>0</v>
      </c>
      <c r="CS205" s="49">
        <v>0</v>
      </c>
      <c r="CT205" s="306"/>
      <c r="CU205" s="49">
        <v>139.34999999999945</v>
      </c>
      <c r="CV205" s="49">
        <v>0</v>
      </c>
      <c r="CW205" s="49">
        <v>0</v>
      </c>
      <c r="CX205" s="49">
        <v>0</v>
      </c>
      <c r="CY205" s="342"/>
      <c r="CZ205" s="49">
        <v>1.4999999999995453</v>
      </c>
      <c r="DA205" s="49">
        <v>0</v>
      </c>
      <c r="DB205" s="49">
        <v>0</v>
      </c>
      <c r="DC205" s="49">
        <v>0</v>
      </c>
      <c r="DD205" s="306"/>
      <c r="DE205" s="49">
        <v>810.42499999999995</v>
      </c>
      <c r="DF205" s="49">
        <v>0</v>
      </c>
      <c r="DG205" s="49">
        <v>0</v>
      </c>
      <c r="DH205" s="49">
        <v>0</v>
      </c>
      <c r="DI205" s="306"/>
      <c r="DJ205" s="298">
        <v>192.28750000000082</v>
      </c>
      <c r="DK205" s="298">
        <v>0</v>
      </c>
      <c r="DL205" s="298">
        <v>0</v>
      </c>
      <c r="DM205" s="49">
        <v>0</v>
      </c>
      <c r="DN205" s="306"/>
      <c r="DO205" s="49">
        <v>82.725000000000364</v>
      </c>
      <c r="DP205" s="49">
        <v>0</v>
      </c>
      <c r="DQ205" s="49">
        <v>0</v>
      </c>
      <c r="DR205" s="49">
        <v>0</v>
      </c>
      <c r="DS205" s="306"/>
      <c r="DT205" s="49">
        <v>0</v>
      </c>
      <c r="DU205" s="49">
        <v>0</v>
      </c>
      <c r="DV205" s="49">
        <v>0</v>
      </c>
      <c r="DW205" s="49">
        <v>0</v>
      </c>
      <c r="DX205" s="306"/>
      <c r="DY205" s="49">
        <v>740.41249999999991</v>
      </c>
      <c r="DZ205" s="49">
        <v>0</v>
      </c>
      <c r="EA205" s="49">
        <v>0</v>
      </c>
      <c r="EB205" s="49">
        <v>0</v>
      </c>
      <c r="EC205" s="306"/>
      <c r="ED205" s="49">
        <v>39.375000000001819</v>
      </c>
      <c r="EE205" s="49">
        <v>0</v>
      </c>
      <c r="EF205" s="49">
        <v>0</v>
      </c>
      <c r="EG205" s="49">
        <v>0</v>
      </c>
      <c r="EH205" s="306"/>
      <c r="EI205" s="49">
        <v>79.025000000001484</v>
      </c>
      <c r="EJ205" s="49">
        <v>0</v>
      </c>
      <c r="EK205" s="49">
        <v>0</v>
      </c>
      <c r="EL205" s="49">
        <v>0</v>
      </c>
      <c r="EM205" s="306"/>
      <c r="EN205" s="49">
        <v>0</v>
      </c>
      <c r="EO205" s="49">
        <v>0</v>
      </c>
      <c r="EP205" s="49">
        <v>0</v>
      </c>
      <c r="EQ205" s="49">
        <v>0</v>
      </c>
      <c r="ER205" s="306"/>
      <c r="ES205" s="49">
        <v>13.800000000001091</v>
      </c>
      <c r="ET205" s="49">
        <v>0</v>
      </c>
      <c r="EU205" s="49">
        <v>0</v>
      </c>
      <c r="EV205" s="49">
        <v>0</v>
      </c>
      <c r="EW205" s="306"/>
      <c r="EX205">
        <v>1092.8375000000001</v>
      </c>
      <c r="EY205">
        <v>0</v>
      </c>
      <c r="EZ205">
        <v>0</v>
      </c>
      <c r="FA205" s="49">
        <v>0</v>
      </c>
      <c r="FB205" s="306"/>
      <c r="FC205" s="49">
        <v>3.8500000000012733</v>
      </c>
      <c r="FD205" s="49">
        <v>0</v>
      </c>
      <c r="FE205" s="49">
        <v>0</v>
      </c>
      <c r="FF205" s="49">
        <v>0</v>
      </c>
      <c r="FG205" s="306"/>
      <c r="FH205" s="315">
        <v>10.774999999999636</v>
      </c>
      <c r="FI205" s="315">
        <v>0</v>
      </c>
      <c r="FJ205" s="315">
        <v>0</v>
      </c>
      <c r="FK205" s="49">
        <v>0</v>
      </c>
      <c r="FL205" s="306"/>
      <c r="FM205" s="315">
        <v>54.274999999999636</v>
      </c>
      <c r="FN205" s="315">
        <v>0</v>
      </c>
      <c r="FO205" s="315">
        <v>0</v>
      </c>
      <c r="FP205" s="49">
        <v>0</v>
      </c>
      <c r="FQ205" s="306"/>
      <c r="FR205" s="49">
        <v>116.89999999999964</v>
      </c>
      <c r="FS205" s="49">
        <v>0</v>
      </c>
      <c r="FT205" s="49">
        <v>0</v>
      </c>
      <c r="FU205" s="49">
        <v>0</v>
      </c>
      <c r="FV205" s="306"/>
      <c r="FW205" s="49">
        <v>0</v>
      </c>
      <c r="FX205" s="49">
        <v>0</v>
      </c>
      <c r="FY205" s="49">
        <v>0</v>
      </c>
      <c r="FZ205" s="49">
        <v>0</v>
      </c>
      <c r="GA205" s="306"/>
      <c r="GB205" s="49">
        <v>135.27499999999964</v>
      </c>
      <c r="GC205" s="49">
        <v>0</v>
      </c>
      <c r="GD205" s="49">
        <v>0</v>
      </c>
      <c r="GE205" s="49">
        <v>0</v>
      </c>
      <c r="GF205" s="306"/>
      <c r="GG205" s="315">
        <v>72.75</v>
      </c>
      <c r="GH205" s="315">
        <v>0</v>
      </c>
      <c r="GI205" s="315">
        <v>0</v>
      </c>
      <c r="GJ205" s="49">
        <v>0</v>
      </c>
      <c r="GK205" s="306"/>
      <c r="GL205" s="49">
        <v>0</v>
      </c>
      <c r="GM205" s="49">
        <v>0</v>
      </c>
      <c r="GN205" s="49">
        <v>0</v>
      </c>
      <c r="GO205" s="49">
        <v>0</v>
      </c>
      <c r="GP205" s="306"/>
    </row>
    <row r="206" spans="1:198" ht="18">
      <c r="A206" s="81" t="s">
        <v>2088</v>
      </c>
      <c r="B206" s="45">
        <f t="shared" si="6"/>
        <v>10469.674999999996</v>
      </c>
      <c r="C206" s="41"/>
      <c r="D206" s="49">
        <v>70.224999999999994</v>
      </c>
      <c r="E206" s="49">
        <v>0</v>
      </c>
      <c r="F206" s="49">
        <v>0</v>
      </c>
      <c r="G206" s="49">
        <v>0</v>
      </c>
      <c r="H206" s="342"/>
      <c r="I206" s="49">
        <v>18.124999999999986</v>
      </c>
      <c r="J206" s="49">
        <v>0</v>
      </c>
      <c r="K206" s="49">
        <v>0</v>
      </c>
      <c r="L206" s="49">
        <v>0</v>
      </c>
      <c r="M206" s="342"/>
      <c r="N206" s="49">
        <v>163.97500000000002</v>
      </c>
      <c r="O206" s="49">
        <v>0</v>
      </c>
      <c r="P206" s="49">
        <v>0</v>
      </c>
      <c r="Q206" s="49">
        <v>0</v>
      </c>
      <c r="R206" s="342"/>
      <c r="S206" s="298">
        <v>0</v>
      </c>
      <c r="T206" s="298">
        <v>99.75</v>
      </c>
      <c r="U206" s="298">
        <v>0</v>
      </c>
      <c r="V206" s="298">
        <v>0</v>
      </c>
      <c r="W206" s="342"/>
      <c r="X206" s="49">
        <v>0</v>
      </c>
      <c r="Y206" s="49">
        <v>10.5</v>
      </c>
      <c r="Z206" s="49">
        <v>0</v>
      </c>
      <c r="AA206" s="49">
        <v>0</v>
      </c>
      <c r="AB206" s="342"/>
      <c r="AC206" s="49">
        <v>0</v>
      </c>
      <c r="AD206" s="49">
        <v>446.64999999999941</v>
      </c>
      <c r="AE206" s="49">
        <v>0</v>
      </c>
      <c r="AF206" s="49">
        <v>0</v>
      </c>
      <c r="AG206" s="342"/>
      <c r="AH206" s="49">
        <v>0</v>
      </c>
      <c r="AI206" s="49">
        <v>379.64999999999986</v>
      </c>
      <c r="AJ206" s="49">
        <v>0</v>
      </c>
      <c r="AK206" s="49">
        <v>0</v>
      </c>
      <c r="AL206" s="342"/>
      <c r="AM206" s="49">
        <v>0</v>
      </c>
      <c r="AN206" s="49">
        <v>278.99999999999932</v>
      </c>
      <c r="AO206" s="49">
        <v>0</v>
      </c>
      <c r="AP206" s="49">
        <v>0</v>
      </c>
      <c r="AQ206" s="342"/>
      <c r="AR206" s="49">
        <v>0</v>
      </c>
      <c r="AS206" s="49">
        <v>199.79999999999998</v>
      </c>
      <c r="AT206" s="49">
        <v>0</v>
      </c>
      <c r="AU206" s="49">
        <v>0</v>
      </c>
      <c r="AV206" s="342"/>
      <c r="AW206" s="49">
        <v>0</v>
      </c>
      <c r="AX206" s="49">
        <v>358.75</v>
      </c>
      <c r="AY206" s="49">
        <v>0</v>
      </c>
      <c r="AZ206" s="49">
        <v>0</v>
      </c>
      <c r="BA206" s="342"/>
      <c r="BB206" s="49">
        <v>0</v>
      </c>
      <c r="BC206" s="49">
        <v>198.4</v>
      </c>
      <c r="BD206" s="49">
        <v>0</v>
      </c>
      <c r="BE206" s="49">
        <v>0</v>
      </c>
      <c r="BF206" s="342"/>
      <c r="BG206" s="49">
        <v>0</v>
      </c>
      <c r="BH206" s="49">
        <v>160.25</v>
      </c>
      <c r="BI206" s="49">
        <v>0</v>
      </c>
      <c r="BJ206" s="49">
        <v>0</v>
      </c>
      <c r="BK206" s="342"/>
      <c r="BL206" s="49">
        <v>0</v>
      </c>
      <c r="BM206" s="49">
        <v>95.25</v>
      </c>
      <c r="BN206" s="49">
        <v>0</v>
      </c>
      <c r="BO206" s="49">
        <v>0</v>
      </c>
      <c r="BP206" s="342"/>
      <c r="BQ206" s="49">
        <v>0</v>
      </c>
      <c r="BR206" s="49">
        <v>228.94999999999936</v>
      </c>
      <c r="BS206" s="49">
        <v>0</v>
      </c>
      <c r="BT206" s="49">
        <v>0</v>
      </c>
      <c r="BU206" s="306"/>
      <c r="BV206" s="49">
        <v>0</v>
      </c>
      <c r="BW206" s="49">
        <v>337.04999999999973</v>
      </c>
      <c r="BX206" s="49">
        <v>0</v>
      </c>
      <c r="BY206" s="49">
        <v>0</v>
      </c>
      <c r="BZ206" s="342"/>
      <c r="CA206" s="49">
        <v>0</v>
      </c>
      <c r="CB206" s="49">
        <v>246.14999999999964</v>
      </c>
      <c r="CC206" s="49">
        <v>0</v>
      </c>
      <c r="CD206" s="49">
        <v>0</v>
      </c>
      <c r="CE206" s="306"/>
      <c r="CF206" s="315">
        <v>0</v>
      </c>
      <c r="CG206" s="315">
        <v>125.34999999999854</v>
      </c>
      <c r="CH206" s="315">
        <v>0</v>
      </c>
      <c r="CI206" s="315">
        <v>0</v>
      </c>
      <c r="CJ206" s="306"/>
      <c r="CK206" s="49">
        <v>0</v>
      </c>
      <c r="CL206" s="49">
        <v>159.65</v>
      </c>
      <c r="CM206" s="49">
        <v>0</v>
      </c>
      <c r="CN206" s="49">
        <v>0</v>
      </c>
      <c r="CO206" s="342"/>
      <c r="CP206" s="49">
        <v>0</v>
      </c>
      <c r="CQ206" s="49">
        <v>112</v>
      </c>
      <c r="CR206" s="49">
        <v>0</v>
      </c>
      <c r="CS206" s="49">
        <v>0</v>
      </c>
      <c r="CT206" s="306"/>
      <c r="CU206" s="49">
        <v>0</v>
      </c>
      <c r="CV206" s="49">
        <v>128.5</v>
      </c>
      <c r="CW206" s="49">
        <v>0</v>
      </c>
      <c r="CX206" s="49">
        <v>0</v>
      </c>
      <c r="CY206" s="342"/>
      <c r="CZ206" s="49">
        <v>0</v>
      </c>
      <c r="DA206" s="49">
        <v>0</v>
      </c>
      <c r="DB206" s="49">
        <v>0</v>
      </c>
      <c r="DC206" s="49">
        <v>0</v>
      </c>
      <c r="DD206" s="306"/>
      <c r="DE206" s="49">
        <v>0</v>
      </c>
      <c r="DF206" s="49">
        <v>923.70000000000073</v>
      </c>
      <c r="DG206" s="49">
        <v>0</v>
      </c>
      <c r="DH206" s="49">
        <v>0</v>
      </c>
      <c r="DI206" s="306"/>
      <c r="DJ206" s="298">
        <v>0</v>
      </c>
      <c r="DK206" s="298">
        <v>218.30000000000291</v>
      </c>
      <c r="DL206" s="298">
        <v>0</v>
      </c>
      <c r="DM206" s="49">
        <v>0</v>
      </c>
      <c r="DN206" s="306"/>
      <c r="DO206" s="49">
        <v>0</v>
      </c>
      <c r="DP206" s="49">
        <v>497.00000000000091</v>
      </c>
      <c r="DQ206" s="49">
        <v>0</v>
      </c>
      <c r="DR206" s="49">
        <v>0</v>
      </c>
      <c r="DS206" s="306"/>
      <c r="DT206" s="49">
        <v>0</v>
      </c>
      <c r="DU206" s="49">
        <v>0</v>
      </c>
      <c r="DV206" s="49">
        <v>0</v>
      </c>
      <c r="DW206" s="49">
        <v>0</v>
      </c>
      <c r="DX206" s="306"/>
      <c r="DY206" s="49">
        <v>0</v>
      </c>
      <c r="DZ206" s="49">
        <v>1549.8500000000004</v>
      </c>
      <c r="EA206" s="49">
        <v>0</v>
      </c>
      <c r="EB206" s="49">
        <v>0</v>
      </c>
      <c r="EC206" s="306"/>
      <c r="ED206" s="49">
        <v>0</v>
      </c>
      <c r="EE206" s="49">
        <v>164.85000000000218</v>
      </c>
      <c r="EF206" s="49">
        <v>0</v>
      </c>
      <c r="EG206" s="49">
        <v>0</v>
      </c>
      <c r="EH206" s="306"/>
      <c r="EI206" s="49">
        <v>0</v>
      </c>
      <c r="EJ206" s="49">
        <v>86.600000000002183</v>
      </c>
      <c r="EK206" s="49">
        <v>0</v>
      </c>
      <c r="EL206" s="49">
        <v>0</v>
      </c>
      <c r="EM206" s="306"/>
      <c r="EN206" s="49">
        <v>0</v>
      </c>
      <c r="EO206" s="49">
        <v>180.65000000000146</v>
      </c>
      <c r="EP206" s="49">
        <v>0</v>
      </c>
      <c r="EQ206" s="49">
        <v>0</v>
      </c>
      <c r="ER206" s="306"/>
      <c r="ES206" s="49">
        <v>0</v>
      </c>
      <c r="ET206" s="49">
        <v>105.65000000000146</v>
      </c>
      <c r="EU206" s="49">
        <v>0</v>
      </c>
      <c r="EV206" s="49">
        <v>0</v>
      </c>
      <c r="EW206" s="306"/>
      <c r="EX206">
        <v>0</v>
      </c>
      <c r="EY206">
        <v>1434.7999999999993</v>
      </c>
      <c r="EZ206">
        <v>0</v>
      </c>
      <c r="FA206" s="49">
        <v>0</v>
      </c>
      <c r="FB206" s="306"/>
      <c r="FC206" s="49">
        <v>0</v>
      </c>
      <c r="FD206" s="49">
        <v>17.250000000001819</v>
      </c>
      <c r="FE206" s="49">
        <v>0</v>
      </c>
      <c r="FF206" s="49">
        <v>0</v>
      </c>
      <c r="FG206" s="306"/>
      <c r="FH206" s="315">
        <v>0</v>
      </c>
      <c r="FI206" s="315">
        <v>97.75</v>
      </c>
      <c r="FJ206" s="315">
        <v>0</v>
      </c>
      <c r="FK206" s="49">
        <v>0</v>
      </c>
      <c r="FL206" s="306"/>
      <c r="FM206" s="315">
        <v>0</v>
      </c>
      <c r="FN206" s="315">
        <v>115.85000000000218</v>
      </c>
      <c r="FO206" s="315">
        <v>0</v>
      </c>
      <c r="FP206" s="49">
        <v>0</v>
      </c>
      <c r="FQ206" s="306"/>
      <c r="FR206" s="49">
        <v>0</v>
      </c>
      <c r="FS206" s="49">
        <v>160.75</v>
      </c>
      <c r="FT206" s="49">
        <v>0</v>
      </c>
      <c r="FU206" s="49">
        <v>0</v>
      </c>
      <c r="FV206" s="306"/>
      <c r="FW206" s="49">
        <v>0</v>
      </c>
      <c r="FX206" s="49">
        <v>112.94999999999891</v>
      </c>
      <c r="FY206" s="49">
        <v>0</v>
      </c>
      <c r="FZ206" s="49">
        <v>0</v>
      </c>
      <c r="GA206" s="306"/>
      <c r="GB206" s="49">
        <v>0</v>
      </c>
      <c r="GC206" s="49">
        <v>708.49999999998545</v>
      </c>
      <c r="GD206" s="49">
        <v>0</v>
      </c>
      <c r="GE206" s="49">
        <v>0</v>
      </c>
      <c r="GF206" s="306"/>
      <c r="GG206" s="315">
        <v>0</v>
      </c>
      <c r="GH206" s="315">
        <v>277.25</v>
      </c>
      <c r="GI206" s="315">
        <v>0</v>
      </c>
      <c r="GJ206" s="49">
        <v>0</v>
      </c>
      <c r="GK206" s="306"/>
      <c r="GL206" s="49">
        <v>0</v>
      </c>
      <c r="GM206" s="49">
        <v>0</v>
      </c>
      <c r="GN206" s="49">
        <v>0</v>
      </c>
      <c r="GO206" s="49">
        <v>0</v>
      </c>
      <c r="GP206" s="306"/>
    </row>
    <row r="207" spans="1:198" ht="18">
      <c r="A207" s="40" t="s">
        <v>2098</v>
      </c>
      <c r="B207" s="45">
        <f t="shared" si="6"/>
        <v>9603.6750000000047</v>
      </c>
      <c r="C207" s="41"/>
      <c r="D207" s="49">
        <v>64.224999999999994</v>
      </c>
      <c r="E207" s="49">
        <v>0</v>
      </c>
      <c r="F207" s="49">
        <v>0</v>
      </c>
      <c r="G207" s="49">
        <v>0</v>
      </c>
      <c r="H207" s="342"/>
      <c r="I207" s="49">
        <v>29.25</v>
      </c>
      <c r="J207" s="49">
        <v>0</v>
      </c>
      <c r="K207" s="49">
        <v>0</v>
      </c>
      <c r="L207" s="49">
        <v>0</v>
      </c>
      <c r="M207" s="342"/>
      <c r="N207" s="49">
        <v>90.649999999999864</v>
      </c>
      <c r="O207" s="49">
        <v>0</v>
      </c>
      <c r="P207" s="49">
        <v>0</v>
      </c>
      <c r="Q207" s="49">
        <v>0</v>
      </c>
      <c r="R207" s="342"/>
      <c r="S207" s="298">
        <v>0</v>
      </c>
      <c r="T207" s="298">
        <v>215.34999999999991</v>
      </c>
      <c r="U207" s="298">
        <v>0</v>
      </c>
      <c r="V207" s="298">
        <v>0</v>
      </c>
      <c r="W207" s="342"/>
      <c r="X207" s="49">
        <v>0</v>
      </c>
      <c r="Y207" s="49">
        <v>189.10000000000014</v>
      </c>
      <c r="Z207" s="49">
        <v>0</v>
      </c>
      <c r="AA207" s="49">
        <v>0</v>
      </c>
      <c r="AB207" s="342"/>
      <c r="AC207" s="49">
        <v>0</v>
      </c>
      <c r="AD207" s="49">
        <v>378.10000000000036</v>
      </c>
      <c r="AE207" s="49">
        <v>0</v>
      </c>
      <c r="AF207" s="49">
        <v>0</v>
      </c>
      <c r="AG207" s="342"/>
      <c r="AH207" s="49">
        <v>0</v>
      </c>
      <c r="AI207" s="49">
        <v>258.52500000000009</v>
      </c>
      <c r="AJ207" s="49">
        <v>0</v>
      </c>
      <c r="AK207" s="49">
        <v>0</v>
      </c>
      <c r="AL207" s="342"/>
      <c r="AM207" s="49">
        <v>0</v>
      </c>
      <c r="AN207" s="49">
        <v>345.27500000000009</v>
      </c>
      <c r="AO207" s="49">
        <v>0</v>
      </c>
      <c r="AP207" s="49">
        <v>0</v>
      </c>
      <c r="AQ207" s="342"/>
      <c r="AR207" s="49">
        <v>0</v>
      </c>
      <c r="AS207" s="49">
        <v>199.15</v>
      </c>
      <c r="AT207" s="49">
        <v>0</v>
      </c>
      <c r="AU207" s="49">
        <v>0</v>
      </c>
      <c r="AV207" s="342"/>
      <c r="AW207" s="49">
        <v>0</v>
      </c>
      <c r="AX207" s="49">
        <v>176.54999999999973</v>
      </c>
      <c r="AY207" s="49">
        <v>0</v>
      </c>
      <c r="AZ207" s="49">
        <v>0</v>
      </c>
      <c r="BA207" s="342"/>
      <c r="BB207" s="49">
        <v>0</v>
      </c>
      <c r="BC207" s="49">
        <v>310.89999999999998</v>
      </c>
      <c r="BD207" s="49">
        <v>0</v>
      </c>
      <c r="BE207" s="49">
        <v>0</v>
      </c>
      <c r="BF207" s="342"/>
      <c r="BG207" s="49">
        <v>0</v>
      </c>
      <c r="BH207" s="49">
        <v>227.34999999999997</v>
      </c>
      <c r="BI207" s="49">
        <v>0</v>
      </c>
      <c r="BJ207" s="49">
        <v>0</v>
      </c>
      <c r="BK207" s="342"/>
      <c r="BL207" s="49">
        <v>0</v>
      </c>
      <c r="BM207" s="49">
        <v>225.3</v>
      </c>
      <c r="BN207" s="49">
        <v>0</v>
      </c>
      <c r="BO207" s="49">
        <v>0</v>
      </c>
      <c r="BP207" s="342"/>
      <c r="BQ207" s="49">
        <v>0</v>
      </c>
      <c r="BR207" s="49">
        <v>367.27500000000009</v>
      </c>
      <c r="BS207" s="49">
        <v>0</v>
      </c>
      <c r="BT207" s="49">
        <v>0</v>
      </c>
      <c r="BU207" s="306"/>
      <c r="BV207" s="49">
        <v>0</v>
      </c>
      <c r="BW207" s="49">
        <v>138.34999999999945</v>
      </c>
      <c r="BX207" s="49">
        <v>0</v>
      </c>
      <c r="BY207" s="49">
        <v>0</v>
      </c>
      <c r="BZ207" s="342"/>
      <c r="CA207" s="49">
        <v>0</v>
      </c>
      <c r="CB207" s="49">
        <v>323.224999999999</v>
      </c>
      <c r="CC207" s="49">
        <v>0</v>
      </c>
      <c r="CD207" s="49">
        <v>0</v>
      </c>
      <c r="CE207" s="306"/>
      <c r="CF207" s="315">
        <v>0</v>
      </c>
      <c r="CG207" s="315">
        <v>152.29999999999927</v>
      </c>
      <c r="CH207" s="315">
        <v>0</v>
      </c>
      <c r="CI207" s="315">
        <v>0</v>
      </c>
      <c r="CJ207" s="306"/>
      <c r="CK207" s="49">
        <v>0</v>
      </c>
      <c r="CL207" s="49">
        <v>92.25</v>
      </c>
      <c r="CM207" s="49">
        <v>0</v>
      </c>
      <c r="CN207" s="49">
        <v>0</v>
      </c>
      <c r="CO207" s="342"/>
      <c r="CP207" s="49">
        <v>0</v>
      </c>
      <c r="CQ207" s="49">
        <v>83.249999999999091</v>
      </c>
      <c r="CR207" s="49">
        <v>0</v>
      </c>
      <c r="CS207" s="49">
        <v>0</v>
      </c>
      <c r="CT207" s="306"/>
      <c r="CU207" s="49">
        <v>0</v>
      </c>
      <c r="CV207" s="49">
        <v>24.949999999999818</v>
      </c>
      <c r="CW207" s="49">
        <v>0</v>
      </c>
      <c r="CX207" s="49">
        <v>0</v>
      </c>
      <c r="CY207" s="342"/>
      <c r="CZ207" s="49">
        <v>0</v>
      </c>
      <c r="DA207" s="49">
        <v>82.449999999999989</v>
      </c>
      <c r="DB207" s="49">
        <v>0</v>
      </c>
      <c r="DC207" s="49">
        <v>0</v>
      </c>
      <c r="DD207" s="306"/>
      <c r="DE207" s="49">
        <v>0</v>
      </c>
      <c r="DF207" s="49">
        <v>844.79999999999927</v>
      </c>
      <c r="DG207" s="49">
        <v>0</v>
      </c>
      <c r="DH207" s="49">
        <v>0</v>
      </c>
      <c r="DI207" s="306"/>
      <c r="DJ207" s="298">
        <v>0</v>
      </c>
      <c r="DK207" s="298">
        <v>313.74999999999909</v>
      </c>
      <c r="DL207" s="298">
        <v>0</v>
      </c>
      <c r="DM207" s="49">
        <v>0</v>
      </c>
      <c r="DN207" s="306"/>
      <c r="DO207" s="49">
        <v>0</v>
      </c>
      <c r="DP207" s="49">
        <v>107.70000000000164</v>
      </c>
      <c r="DQ207" s="49">
        <v>0</v>
      </c>
      <c r="DR207" s="49">
        <v>0</v>
      </c>
      <c r="DS207" s="306"/>
      <c r="DT207" s="49">
        <v>0</v>
      </c>
      <c r="DU207" s="49">
        <v>0</v>
      </c>
      <c r="DV207" s="49">
        <v>0</v>
      </c>
      <c r="DW207" s="49">
        <v>0</v>
      </c>
      <c r="DX207" s="306"/>
      <c r="DY207" s="49">
        <v>0</v>
      </c>
      <c r="DZ207" s="49">
        <v>1614.1000000000004</v>
      </c>
      <c r="EA207" s="49">
        <v>0</v>
      </c>
      <c r="EB207" s="49">
        <v>0</v>
      </c>
      <c r="EC207" s="306"/>
      <c r="ED207" s="49">
        <v>0</v>
      </c>
      <c r="EE207" s="49">
        <v>70.5</v>
      </c>
      <c r="EF207" s="49">
        <v>0</v>
      </c>
      <c r="EG207" s="49">
        <v>0</v>
      </c>
      <c r="EH207" s="306"/>
      <c r="EI207" s="49">
        <v>0</v>
      </c>
      <c r="EJ207" s="49">
        <v>70.149999999999636</v>
      </c>
      <c r="EK207" s="49">
        <v>0</v>
      </c>
      <c r="EL207" s="49">
        <v>0</v>
      </c>
      <c r="EM207" s="306"/>
      <c r="EN207" s="49">
        <v>0</v>
      </c>
      <c r="EO207" s="49">
        <v>134.49999999999636</v>
      </c>
      <c r="EP207" s="49">
        <v>0</v>
      </c>
      <c r="EQ207" s="49">
        <v>0</v>
      </c>
      <c r="ER207" s="306"/>
      <c r="ES207" s="49">
        <v>0</v>
      </c>
      <c r="ET207" s="49">
        <v>97.049999999999272</v>
      </c>
      <c r="EU207" s="49">
        <v>0</v>
      </c>
      <c r="EV207" s="49">
        <v>0</v>
      </c>
      <c r="EW207" s="306"/>
      <c r="EX207">
        <v>0</v>
      </c>
      <c r="EY207">
        <v>1005.5000000000018</v>
      </c>
      <c r="EZ207">
        <v>0</v>
      </c>
      <c r="FA207" s="49">
        <v>0</v>
      </c>
      <c r="FB207" s="306"/>
      <c r="FC207" s="49">
        <v>0</v>
      </c>
      <c r="FD207" s="49">
        <v>85.449999999995271</v>
      </c>
      <c r="FE207" s="49">
        <v>0</v>
      </c>
      <c r="FF207" s="49">
        <v>0</v>
      </c>
      <c r="FG207" s="306"/>
      <c r="FH207" s="315">
        <v>0</v>
      </c>
      <c r="FI207" s="315">
        <v>69.599999999999994</v>
      </c>
      <c r="FJ207" s="315">
        <v>0</v>
      </c>
      <c r="FK207" s="49">
        <v>0</v>
      </c>
      <c r="FL207" s="306"/>
      <c r="FM207" s="315">
        <v>0</v>
      </c>
      <c r="FN207" s="315">
        <v>20.249999999998181</v>
      </c>
      <c r="FO207" s="315">
        <v>0</v>
      </c>
      <c r="FP207" s="49">
        <v>0</v>
      </c>
      <c r="FQ207" s="306"/>
      <c r="FR207" s="49">
        <v>0</v>
      </c>
      <c r="FS207" s="49">
        <v>183.84999999999997</v>
      </c>
      <c r="FT207" s="49">
        <v>0</v>
      </c>
      <c r="FU207" s="49">
        <v>0</v>
      </c>
      <c r="FV207" s="306"/>
      <c r="FW207" s="49">
        <v>0</v>
      </c>
      <c r="FX207" s="49">
        <v>111.45000000000073</v>
      </c>
      <c r="FY207" s="49">
        <v>0</v>
      </c>
      <c r="FZ207" s="49">
        <v>0</v>
      </c>
      <c r="GA207" s="306"/>
      <c r="GB207" s="49">
        <v>0</v>
      </c>
      <c r="GC207" s="49">
        <v>649.75000000001637</v>
      </c>
      <c r="GD207" s="49">
        <v>0</v>
      </c>
      <c r="GE207" s="49">
        <v>0</v>
      </c>
      <c r="GF207" s="306"/>
      <c r="GG207" s="315">
        <v>0</v>
      </c>
      <c r="GH207" s="315">
        <v>251.5</v>
      </c>
      <c r="GI207" s="315">
        <v>0</v>
      </c>
      <c r="GJ207" s="49">
        <v>0</v>
      </c>
      <c r="GK207" s="306"/>
      <c r="GL207" s="49">
        <v>0</v>
      </c>
      <c r="GM207" s="49">
        <v>0</v>
      </c>
      <c r="GN207" s="49">
        <v>0</v>
      </c>
      <c r="GO207" s="49">
        <v>0</v>
      </c>
      <c r="GP207" s="306"/>
    </row>
    <row r="208" spans="1:198" ht="18">
      <c r="A208" s="38" t="s">
        <v>3170</v>
      </c>
      <c r="B208" s="45">
        <f t="shared" si="6"/>
        <v>20134.612499999999</v>
      </c>
      <c r="C208" s="41"/>
      <c r="D208" s="49">
        <v>0</v>
      </c>
      <c r="E208" s="49">
        <v>0</v>
      </c>
      <c r="F208" s="49">
        <v>56.7</v>
      </c>
      <c r="G208" s="49">
        <v>0</v>
      </c>
      <c r="H208" s="342"/>
      <c r="I208" s="49">
        <v>0</v>
      </c>
      <c r="J208" s="49">
        <v>0</v>
      </c>
      <c r="K208" s="49">
        <v>96.675000000000011</v>
      </c>
      <c r="L208" s="49">
        <v>0</v>
      </c>
      <c r="M208" s="342"/>
      <c r="N208" s="49">
        <v>0</v>
      </c>
      <c r="O208" s="49">
        <v>0</v>
      </c>
      <c r="P208" s="49">
        <v>331.83749999999998</v>
      </c>
      <c r="Q208" s="49">
        <v>0</v>
      </c>
      <c r="R208" s="342"/>
      <c r="S208" s="298">
        <v>0</v>
      </c>
      <c r="T208" s="298">
        <v>0</v>
      </c>
      <c r="U208" s="298">
        <v>0</v>
      </c>
      <c r="V208" s="49">
        <v>152</v>
      </c>
      <c r="W208" s="342"/>
      <c r="X208" s="49">
        <v>0</v>
      </c>
      <c r="Y208" s="49">
        <v>0</v>
      </c>
      <c r="Z208" s="49">
        <v>0</v>
      </c>
      <c r="AA208" s="49">
        <v>348</v>
      </c>
      <c r="AB208" s="342"/>
      <c r="AC208" s="49">
        <v>0</v>
      </c>
      <c r="AD208" s="49">
        <v>0</v>
      </c>
      <c r="AE208" s="49">
        <v>0</v>
      </c>
      <c r="AF208" s="49">
        <v>362.4</v>
      </c>
      <c r="AG208" s="342"/>
      <c r="AH208" s="49">
        <v>0</v>
      </c>
      <c r="AI208" s="49">
        <v>0</v>
      </c>
      <c r="AJ208" s="49">
        <v>0</v>
      </c>
      <c r="AK208" s="49">
        <v>735.1</v>
      </c>
      <c r="AL208" s="342"/>
      <c r="AM208" s="49">
        <v>0</v>
      </c>
      <c r="AN208" s="49">
        <v>0</v>
      </c>
      <c r="AO208" s="49">
        <v>0</v>
      </c>
      <c r="AP208" s="49">
        <v>565.15</v>
      </c>
      <c r="AQ208" s="342"/>
      <c r="AR208" s="49">
        <v>0</v>
      </c>
      <c r="AS208" s="49">
        <v>0</v>
      </c>
      <c r="AT208" s="49">
        <v>0</v>
      </c>
      <c r="AU208" s="49">
        <v>352.5</v>
      </c>
      <c r="AV208" s="342"/>
      <c r="AW208" s="49">
        <v>0</v>
      </c>
      <c r="AX208" s="49">
        <v>0</v>
      </c>
      <c r="AY208" s="49">
        <v>0</v>
      </c>
      <c r="AZ208" s="49">
        <v>657.19999999999982</v>
      </c>
      <c r="BA208" s="342"/>
      <c r="BB208" s="49">
        <v>0</v>
      </c>
      <c r="BC208" s="49">
        <v>0</v>
      </c>
      <c r="BD208" s="49">
        <v>0</v>
      </c>
      <c r="BE208" s="49">
        <v>380.7</v>
      </c>
      <c r="BF208" s="342"/>
      <c r="BG208" s="49">
        <v>0</v>
      </c>
      <c r="BH208" s="49">
        <v>0</v>
      </c>
      <c r="BI208" s="49">
        <v>0</v>
      </c>
      <c r="BJ208" s="49">
        <v>235</v>
      </c>
      <c r="BK208" s="342"/>
      <c r="BL208" s="49">
        <v>0</v>
      </c>
      <c r="BM208" s="49">
        <v>0</v>
      </c>
      <c r="BN208" s="49">
        <v>0</v>
      </c>
      <c r="BO208" s="49">
        <v>235.2</v>
      </c>
      <c r="BP208" s="342"/>
      <c r="BQ208" s="49">
        <v>0</v>
      </c>
      <c r="BR208" s="49">
        <v>0</v>
      </c>
      <c r="BS208" s="49">
        <v>0</v>
      </c>
      <c r="BT208" s="49">
        <v>579</v>
      </c>
      <c r="BU208" s="306"/>
      <c r="BV208" s="49">
        <v>0</v>
      </c>
      <c r="BW208" s="49">
        <v>0</v>
      </c>
      <c r="BX208" s="49">
        <v>0</v>
      </c>
      <c r="BY208" s="49">
        <v>379.20000000000005</v>
      </c>
      <c r="BZ208" s="342"/>
      <c r="CA208" s="49">
        <v>0</v>
      </c>
      <c r="CB208" s="49">
        <v>0</v>
      </c>
      <c r="CC208" s="49">
        <v>0</v>
      </c>
      <c r="CD208" s="49">
        <v>584.9</v>
      </c>
      <c r="CE208" s="306"/>
      <c r="CF208" s="315">
        <v>0</v>
      </c>
      <c r="CG208" s="315">
        <v>0</v>
      </c>
      <c r="CH208" s="315">
        <v>0</v>
      </c>
      <c r="CI208" s="49">
        <v>362.4</v>
      </c>
      <c r="CJ208" s="306"/>
      <c r="CK208" s="49">
        <v>0</v>
      </c>
      <c r="CL208" s="49">
        <v>0</v>
      </c>
      <c r="CM208" s="49">
        <v>0</v>
      </c>
      <c r="CN208" s="49">
        <v>477</v>
      </c>
      <c r="CO208" s="342"/>
      <c r="CP208" s="49">
        <v>0</v>
      </c>
      <c r="CQ208" s="49">
        <v>0</v>
      </c>
      <c r="CR208" s="49">
        <v>0</v>
      </c>
      <c r="CS208" s="49">
        <v>483</v>
      </c>
      <c r="CT208" s="306"/>
      <c r="CU208" s="49">
        <v>0</v>
      </c>
      <c r="CV208" s="49">
        <v>0</v>
      </c>
      <c r="CW208" s="49">
        <v>0</v>
      </c>
      <c r="CX208" s="49">
        <v>265.8</v>
      </c>
      <c r="CY208" s="342"/>
      <c r="CZ208" s="49">
        <v>0</v>
      </c>
      <c r="DA208" s="49">
        <v>0</v>
      </c>
      <c r="DB208" s="49">
        <v>0</v>
      </c>
      <c r="DC208" s="49">
        <v>0</v>
      </c>
      <c r="DD208" s="306"/>
      <c r="DE208" s="49">
        <v>0</v>
      </c>
      <c r="DF208" s="49">
        <v>0</v>
      </c>
      <c r="DG208" s="49">
        <v>0</v>
      </c>
      <c r="DH208" s="298">
        <v>1555</v>
      </c>
      <c r="DI208" s="306"/>
      <c r="DJ208" s="298">
        <v>0</v>
      </c>
      <c r="DK208" s="298">
        <v>0</v>
      </c>
      <c r="DL208" s="298">
        <v>0</v>
      </c>
      <c r="DM208" s="49">
        <v>990.65</v>
      </c>
      <c r="DN208" s="306"/>
      <c r="DO208" s="49">
        <v>0</v>
      </c>
      <c r="DP208" s="49">
        <v>0</v>
      </c>
      <c r="DQ208" s="49">
        <v>0</v>
      </c>
      <c r="DR208" s="49">
        <v>191.9</v>
      </c>
      <c r="DS208" s="306"/>
      <c r="DT208" s="49">
        <v>0</v>
      </c>
      <c r="DU208" s="49">
        <v>0</v>
      </c>
      <c r="DV208" s="49">
        <v>0</v>
      </c>
      <c r="DW208" s="49">
        <v>105</v>
      </c>
      <c r="DX208" s="306"/>
      <c r="DY208" s="49">
        <v>0</v>
      </c>
      <c r="DZ208" s="49">
        <v>0</v>
      </c>
      <c r="EA208" s="49">
        <v>0</v>
      </c>
      <c r="EB208" s="298">
        <v>3853.5</v>
      </c>
      <c r="EC208" s="306"/>
      <c r="ED208" s="49">
        <v>0</v>
      </c>
      <c r="EE208" s="49">
        <v>0</v>
      </c>
      <c r="EF208" s="49">
        <v>0</v>
      </c>
      <c r="EG208" s="49">
        <v>57.2</v>
      </c>
      <c r="EH208" s="306"/>
      <c r="EI208" s="49">
        <v>0</v>
      </c>
      <c r="EJ208" s="49">
        <v>0</v>
      </c>
      <c r="EK208" s="49">
        <v>0</v>
      </c>
      <c r="EL208" s="49">
        <v>294.60000000000002</v>
      </c>
      <c r="EM208" s="306"/>
      <c r="EN208" s="49">
        <v>0</v>
      </c>
      <c r="EO208" s="49">
        <v>0</v>
      </c>
      <c r="EP208" s="49">
        <v>0</v>
      </c>
      <c r="EQ208" s="49">
        <v>203.2</v>
      </c>
      <c r="ER208" s="306"/>
      <c r="ES208" s="49">
        <v>0</v>
      </c>
      <c r="ET208" s="49">
        <v>0</v>
      </c>
      <c r="EU208" s="49">
        <v>0</v>
      </c>
      <c r="EV208" s="49">
        <v>131.5</v>
      </c>
      <c r="EW208" s="306"/>
      <c r="EX208">
        <v>0</v>
      </c>
      <c r="EY208">
        <v>0</v>
      </c>
      <c r="EZ208">
        <v>0</v>
      </c>
      <c r="FA208" s="414">
        <v>3131.2000000000003</v>
      </c>
      <c r="FB208" s="306"/>
      <c r="FC208" s="49">
        <v>0</v>
      </c>
      <c r="FD208" s="49">
        <v>0</v>
      </c>
      <c r="FE208" s="49">
        <v>0</v>
      </c>
      <c r="FF208" s="49">
        <v>0</v>
      </c>
      <c r="FG208" s="306"/>
      <c r="FH208" s="315">
        <v>0</v>
      </c>
      <c r="FI208" s="315">
        <v>0</v>
      </c>
      <c r="FJ208" s="315">
        <v>0</v>
      </c>
      <c r="FK208" s="49">
        <v>107.4</v>
      </c>
      <c r="FL208" s="306"/>
      <c r="FM208" s="315">
        <v>0</v>
      </c>
      <c r="FN208" s="315">
        <v>0</v>
      </c>
      <c r="FO208" s="315">
        <v>0</v>
      </c>
      <c r="FP208" s="49">
        <v>301</v>
      </c>
      <c r="FQ208" s="306"/>
      <c r="FR208" s="49">
        <v>0</v>
      </c>
      <c r="FS208" s="49">
        <v>0</v>
      </c>
      <c r="FT208" s="49">
        <v>0</v>
      </c>
      <c r="FU208" s="49">
        <v>485.10000000000008</v>
      </c>
      <c r="FV208" s="306"/>
      <c r="FW208" s="49">
        <v>0</v>
      </c>
      <c r="FX208" s="49">
        <v>0</v>
      </c>
      <c r="FY208" s="49">
        <v>0</v>
      </c>
      <c r="FZ208" s="49">
        <v>205.60000000000002</v>
      </c>
      <c r="GA208" s="306"/>
      <c r="GB208" s="49">
        <v>0</v>
      </c>
      <c r="GC208" s="49">
        <v>0</v>
      </c>
      <c r="GD208" s="49">
        <v>0</v>
      </c>
      <c r="GE208" s="49">
        <v>678.5</v>
      </c>
      <c r="GF208" s="306"/>
      <c r="GG208" s="315">
        <v>0</v>
      </c>
      <c r="GH208" s="315">
        <v>0</v>
      </c>
      <c r="GI208" s="315">
        <v>0</v>
      </c>
      <c r="GJ208" s="49">
        <v>203.5</v>
      </c>
      <c r="GK208" s="306"/>
      <c r="GL208" s="49">
        <v>0</v>
      </c>
      <c r="GM208" s="49">
        <v>0</v>
      </c>
      <c r="GN208" s="49">
        <v>0</v>
      </c>
      <c r="GO208" s="49">
        <v>0</v>
      </c>
      <c r="GP208" s="306"/>
    </row>
    <row r="209" spans="1:198" ht="18">
      <c r="A209" s="40" t="s">
        <v>2091</v>
      </c>
      <c r="B209" s="45">
        <f t="shared" si="6"/>
        <v>24043.074999999997</v>
      </c>
      <c r="C209" s="41"/>
      <c r="D209" s="49">
        <v>47.05</v>
      </c>
      <c r="E209" s="49">
        <v>77.149999999999991</v>
      </c>
      <c r="F209" s="49">
        <v>0</v>
      </c>
      <c r="G209" s="49">
        <v>0</v>
      </c>
      <c r="H209" s="342"/>
      <c r="I209" s="49">
        <v>95.875</v>
      </c>
      <c r="J209" s="49">
        <v>24.600000000000023</v>
      </c>
      <c r="K209" s="49">
        <v>0</v>
      </c>
      <c r="L209" s="49">
        <v>0</v>
      </c>
      <c r="M209" s="342"/>
      <c r="N209" s="49">
        <v>72.100000000000136</v>
      </c>
      <c r="O209" s="49">
        <v>43.849999999999994</v>
      </c>
      <c r="P209" s="49">
        <v>0</v>
      </c>
      <c r="Q209" s="49">
        <v>0</v>
      </c>
      <c r="R209" s="342"/>
      <c r="S209" s="298">
        <v>0</v>
      </c>
      <c r="T209" s="298">
        <v>283.67499999999995</v>
      </c>
      <c r="U209" s="298">
        <v>266.70000000000005</v>
      </c>
      <c r="V209" s="298">
        <v>0</v>
      </c>
      <c r="W209" s="342"/>
      <c r="X209" s="49">
        <v>0</v>
      </c>
      <c r="Y209" s="49">
        <v>203.05000000000018</v>
      </c>
      <c r="Z209" s="49">
        <v>156.15</v>
      </c>
      <c r="AA209" s="49">
        <v>0</v>
      </c>
      <c r="AB209" s="342"/>
      <c r="AC209" s="49">
        <v>0</v>
      </c>
      <c r="AD209" s="49">
        <v>261.90000000000009</v>
      </c>
      <c r="AE209" s="49">
        <v>352.8</v>
      </c>
      <c r="AF209" s="49">
        <v>0</v>
      </c>
      <c r="AG209" s="342"/>
      <c r="AH209" s="49">
        <v>0</v>
      </c>
      <c r="AI209" s="49">
        <v>173.75</v>
      </c>
      <c r="AJ209" s="49">
        <v>576.60000000000014</v>
      </c>
      <c r="AK209" s="49">
        <v>0</v>
      </c>
      <c r="AL209" s="342"/>
      <c r="AM209" s="49">
        <v>0</v>
      </c>
      <c r="AN209" s="49">
        <v>415.67499999999973</v>
      </c>
      <c r="AO209" s="49">
        <v>367.35</v>
      </c>
      <c r="AP209" s="49">
        <v>0</v>
      </c>
      <c r="AQ209" s="342"/>
      <c r="AR209" s="49">
        <v>0</v>
      </c>
      <c r="AS209" s="49">
        <v>120.15</v>
      </c>
      <c r="AT209" s="49">
        <v>100.94999999999999</v>
      </c>
      <c r="AU209" s="49">
        <v>0</v>
      </c>
      <c r="AV209" s="342"/>
      <c r="AW209" s="49">
        <v>0</v>
      </c>
      <c r="AX209" s="49">
        <v>305.64999999999964</v>
      </c>
      <c r="AY209" s="49">
        <v>318</v>
      </c>
      <c r="AZ209" s="49">
        <v>0</v>
      </c>
      <c r="BA209" s="342"/>
      <c r="BB209" s="49">
        <v>0</v>
      </c>
      <c r="BC209" s="49">
        <v>371.44999999999993</v>
      </c>
      <c r="BD209" s="49">
        <v>336.75</v>
      </c>
      <c r="BE209" s="49">
        <v>0</v>
      </c>
      <c r="BF209" s="342"/>
      <c r="BG209" s="49">
        <v>0</v>
      </c>
      <c r="BH209" s="49">
        <v>212.45</v>
      </c>
      <c r="BI209" s="49">
        <v>288.97500000000002</v>
      </c>
      <c r="BJ209" s="49">
        <v>0</v>
      </c>
      <c r="BK209" s="342"/>
      <c r="BL209" s="49">
        <v>0</v>
      </c>
      <c r="BM209" s="49">
        <v>269.19999999999993</v>
      </c>
      <c r="BN209" s="49">
        <v>107.25</v>
      </c>
      <c r="BO209" s="49">
        <v>0</v>
      </c>
      <c r="BP209" s="342"/>
      <c r="BQ209" s="49">
        <v>0</v>
      </c>
      <c r="BR209" s="49">
        <v>403.25000000000045</v>
      </c>
      <c r="BS209" s="49">
        <v>287.17499999999995</v>
      </c>
      <c r="BT209" s="49">
        <v>0</v>
      </c>
      <c r="BU209" s="306"/>
      <c r="BV209" s="49">
        <v>0</v>
      </c>
      <c r="BW209" s="49">
        <v>22.400000000000091</v>
      </c>
      <c r="BX209" s="49">
        <v>443.4</v>
      </c>
      <c r="BY209" s="49">
        <v>0</v>
      </c>
      <c r="BZ209" s="342"/>
      <c r="CA209" s="49">
        <v>0</v>
      </c>
      <c r="CB209" s="49">
        <v>300.25000000000091</v>
      </c>
      <c r="CC209" s="49">
        <v>262.5</v>
      </c>
      <c r="CD209" s="49">
        <v>0</v>
      </c>
      <c r="CE209" s="306"/>
      <c r="CF209" s="315">
        <v>0</v>
      </c>
      <c r="CG209" s="315">
        <v>210.75000000000091</v>
      </c>
      <c r="CH209" s="315">
        <v>266.25</v>
      </c>
      <c r="CI209" s="315">
        <v>0</v>
      </c>
      <c r="CJ209" s="306"/>
      <c r="CK209" s="49">
        <v>0</v>
      </c>
      <c r="CL209" s="49">
        <v>118.59999999999998</v>
      </c>
      <c r="CM209" s="49">
        <v>124.5</v>
      </c>
      <c r="CN209" s="49">
        <v>0</v>
      </c>
      <c r="CO209" s="342"/>
      <c r="CP209" s="49">
        <v>0</v>
      </c>
      <c r="CQ209" s="49">
        <v>194.80000000000109</v>
      </c>
      <c r="CR209" s="49">
        <v>278.17500000000001</v>
      </c>
      <c r="CS209" s="49">
        <v>0</v>
      </c>
      <c r="CT209" s="306"/>
      <c r="CU209" s="49">
        <v>0</v>
      </c>
      <c r="CV209" s="49">
        <v>17.900000000001455</v>
      </c>
      <c r="CW209" s="49">
        <v>250.5</v>
      </c>
      <c r="CX209" s="49">
        <v>0</v>
      </c>
      <c r="CY209" s="342"/>
      <c r="CZ209" s="49">
        <v>0</v>
      </c>
      <c r="DA209" s="49">
        <v>77.7</v>
      </c>
      <c r="DB209" s="49">
        <v>33</v>
      </c>
      <c r="DC209" s="49">
        <v>0</v>
      </c>
      <c r="DD209" s="306"/>
      <c r="DE209" s="49">
        <v>0</v>
      </c>
      <c r="DF209" s="49">
        <v>939.02499999999782</v>
      </c>
      <c r="DG209" s="49">
        <v>1274.3999999999999</v>
      </c>
      <c r="DH209" s="49">
        <v>0</v>
      </c>
      <c r="DI209" s="306"/>
      <c r="DJ209" s="298">
        <v>0</v>
      </c>
      <c r="DK209" s="298">
        <v>160.94999999999891</v>
      </c>
      <c r="DL209" s="298">
        <v>225.45</v>
      </c>
      <c r="DM209" s="49">
        <v>0</v>
      </c>
      <c r="DN209" s="306"/>
      <c r="DO209" s="49">
        <v>0</v>
      </c>
      <c r="DP209" s="49">
        <v>221.60000000000127</v>
      </c>
      <c r="DQ209" s="49">
        <v>480.75</v>
      </c>
      <c r="DR209" s="49">
        <v>0</v>
      </c>
      <c r="DS209" s="306"/>
      <c r="DT209" s="49">
        <v>0</v>
      </c>
      <c r="DU209" s="49">
        <v>0</v>
      </c>
      <c r="DV209" s="49">
        <v>0</v>
      </c>
      <c r="DW209" s="49">
        <v>0</v>
      </c>
      <c r="DX209" s="306"/>
      <c r="DY209" s="49">
        <v>0</v>
      </c>
      <c r="DZ209" s="49">
        <v>981.050000000002</v>
      </c>
      <c r="EA209" s="49">
        <v>2319.6750000000002</v>
      </c>
      <c r="EB209" s="49">
        <v>0</v>
      </c>
      <c r="EC209" s="306"/>
      <c r="ED209" s="49">
        <v>0</v>
      </c>
      <c r="EE209" s="49">
        <v>167.95000000000073</v>
      </c>
      <c r="EF209" s="49">
        <v>307.875</v>
      </c>
      <c r="EG209" s="49">
        <v>0</v>
      </c>
      <c r="EH209" s="306"/>
      <c r="EI209" s="49">
        <v>0</v>
      </c>
      <c r="EJ209" s="49">
        <v>144.84999999999945</v>
      </c>
      <c r="EK209" s="49">
        <v>278.10000000000002</v>
      </c>
      <c r="EL209" s="49">
        <v>0</v>
      </c>
      <c r="EM209" s="306"/>
      <c r="EN209" s="49">
        <v>0</v>
      </c>
      <c r="EO209" s="49">
        <v>245.59999999999854</v>
      </c>
      <c r="EP209" s="49">
        <v>379.57499999999999</v>
      </c>
      <c r="EQ209" s="49">
        <v>0</v>
      </c>
      <c r="ER209" s="306"/>
      <c r="ES209" s="49">
        <v>0</v>
      </c>
      <c r="ET209" s="49">
        <v>211.74999999999818</v>
      </c>
      <c r="EU209" s="49">
        <v>83.475000000000009</v>
      </c>
      <c r="EV209" s="49">
        <v>0</v>
      </c>
      <c r="EW209" s="306"/>
      <c r="EX209">
        <v>0</v>
      </c>
      <c r="EY209">
        <v>701.94999999999527</v>
      </c>
      <c r="EZ209">
        <v>1224.2249999999999</v>
      </c>
      <c r="FA209" s="49">
        <v>0</v>
      </c>
      <c r="FB209" s="306"/>
      <c r="FC209" s="49">
        <v>0</v>
      </c>
      <c r="FD209" s="49">
        <v>171.44999999999891</v>
      </c>
      <c r="FE209" s="49">
        <v>166.2</v>
      </c>
      <c r="FF209" s="49">
        <v>0</v>
      </c>
      <c r="FG209" s="306"/>
      <c r="FH209" s="315">
        <v>0</v>
      </c>
      <c r="FI209" s="315">
        <v>219.65</v>
      </c>
      <c r="FJ209" s="315">
        <v>254.25</v>
      </c>
      <c r="FK209" s="49">
        <v>0</v>
      </c>
      <c r="FL209" s="306"/>
      <c r="FM209" s="315">
        <v>0</v>
      </c>
      <c r="FN209" s="315">
        <v>112.44999999999527</v>
      </c>
      <c r="FO209" s="315">
        <v>240.375</v>
      </c>
      <c r="FP209" s="49">
        <v>0</v>
      </c>
      <c r="FQ209" s="306"/>
      <c r="FR209" s="49">
        <v>0</v>
      </c>
      <c r="FS209" s="49">
        <v>171.84999999999997</v>
      </c>
      <c r="FT209" s="49">
        <v>187.42500000000001</v>
      </c>
      <c r="FU209" s="49">
        <v>0</v>
      </c>
      <c r="FV209" s="306"/>
      <c r="FW209" s="49">
        <v>0</v>
      </c>
      <c r="FX209" s="49">
        <v>31.949999999995271</v>
      </c>
      <c r="FY209" s="49">
        <v>86.175000000000011</v>
      </c>
      <c r="FZ209" s="49">
        <v>0</v>
      </c>
      <c r="GA209" s="306"/>
      <c r="GB209" s="49">
        <v>0</v>
      </c>
      <c r="GC209" s="49">
        <v>808.40000000001987</v>
      </c>
      <c r="GD209" s="49">
        <v>722.02500000000009</v>
      </c>
      <c r="GE209" s="49">
        <v>0</v>
      </c>
      <c r="GF209" s="306"/>
      <c r="GG209" s="315">
        <v>0</v>
      </c>
      <c r="GH209" s="315">
        <v>224.75</v>
      </c>
      <c r="GI209" s="315">
        <v>219.75</v>
      </c>
      <c r="GJ209" s="49">
        <v>0</v>
      </c>
      <c r="GK209" s="306"/>
      <c r="GL209" s="49">
        <v>0</v>
      </c>
      <c r="GM209" s="49">
        <v>0</v>
      </c>
      <c r="GN209" s="49">
        <v>937.875</v>
      </c>
      <c r="GO209" s="49">
        <v>0</v>
      </c>
      <c r="GP209" s="306"/>
    </row>
    <row r="210" spans="1:198" ht="18">
      <c r="A210" s="40" t="s">
        <v>622</v>
      </c>
      <c r="B210" s="45">
        <f t="shared" si="6"/>
        <v>13141.662499999999</v>
      </c>
      <c r="C210" s="41"/>
      <c r="D210" s="49">
        <v>28.75</v>
      </c>
      <c r="E210" s="49">
        <v>0</v>
      </c>
      <c r="F210" s="49">
        <v>0</v>
      </c>
      <c r="G210" s="49">
        <v>0</v>
      </c>
      <c r="H210" s="342"/>
      <c r="I210" s="49">
        <v>19.249999999999986</v>
      </c>
      <c r="J210" s="49">
        <v>0</v>
      </c>
      <c r="K210" s="49">
        <v>0</v>
      </c>
      <c r="L210" s="49">
        <v>0</v>
      </c>
      <c r="M210" s="342"/>
      <c r="N210" s="49">
        <v>131.0250000000002</v>
      </c>
      <c r="O210" s="49">
        <v>0</v>
      </c>
      <c r="P210" s="49">
        <v>0</v>
      </c>
      <c r="Q210" s="49">
        <v>0</v>
      </c>
      <c r="R210" s="342"/>
      <c r="S210" s="298">
        <v>39.550000000000125</v>
      </c>
      <c r="T210" s="298">
        <v>100.75000000000034</v>
      </c>
      <c r="U210" s="298">
        <v>0</v>
      </c>
      <c r="V210" s="298">
        <v>0</v>
      </c>
      <c r="W210" s="342"/>
      <c r="X210" s="49">
        <v>49.500000000000171</v>
      </c>
      <c r="Y210" s="49">
        <v>125.25000000000011</v>
      </c>
      <c r="Z210" s="49">
        <v>0</v>
      </c>
      <c r="AA210" s="49">
        <v>0</v>
      </c>
      <c r="AB210" s="342"/>
      <c r="AC210" s="49">
        <v>138.27500000000009</v>
      </c>
      <c r="AD210" s="49">
        <v>343.90000000000009</v>
      </c>
      <c r="AE210" s="49">
        <v>0</v>
      </c>
      <c r="AF210" s="49">
        <v>0</v>
      </c>
      <c r="AG210" s="342"/>
      <c r="AH210" s="49">
        <v>175.57500000000005</v>
      </c>
      <c r="AI210" s="49">
        <v>62.250000000000227</v>
      </c>
      <c r="AJ210" s="49">
        <v>0</v>
      </c>
      <c r="AK210" s="49">
        <v>0</v>
      </c>
      <c r="AL210" s="342"/>
      <c r="AM210" s="49">
        <v>75.337499999999977</v>
      </c>
      <c r="AN210" s="49">
        <v>242.95000000000005</v>
      </c>
      <c r="AO210" s="49">
        <v>0</v>
      </c>
      <c r="AP210" s="49">
        <v>0</v>
      </c>
      <c r="AQ210" s="342"/>
      <c r="AR210" s="49">
        <v>35.974999999999795</v>
      </c>
      <c r="AS210" s="49">
        <v>155.69999999999999</v>
      </c>
      <c r="AT210" s="49">
        <v>0</v>
      </c>
      <c r="AU210" s="49">
        <v>0</v>
      </c>
      <c r="AV210" s="342"/>
      <c r="AW210" s="49">
        <v>129.89999999999986</v>
      </c>
      <c r="AX210" s="49">
        <v>226.99999999999909</v>
      </c>
      <c r="AY210" s="49">
        <v>0</v>
      </c>
      <c r="AZ210" s="49">
        <v>0</v>
      </c>
      <c r="BA210" s="342"/>
      <c r="BB210" s="49">
        <v>114.72500000000014</v>
      </c>
      <c r="BC210" s="49">
        <v>252.04999999999998</v>
      </c>
      <c r="BD210" s="49">
        <v>0</v>
      </c>
      <c r="BE210" s="49">
        <v>0</v>
      </c>
      <c r="BF210" s="342"/>
      <c r="BG210" s="49">
        <v>46.449999999999818</v>
      </c>
      <c r="BH210" s="49">
        <v>70</v>
      </c>
      <c r="BI210" s="49">
        <v>0</v>
      </c>
      <c r="BJ210" s="49">
        <v>0</v>
      </c>
      <c r="BK210" s="342"/>
      <c r="BL210" s="49">
        <v>45.037500000000136</v>
      </c>
      <c r="BM210" s="49">
        <v>69.049999999999983</v>
      </c>
      <c r="BN210" s="49">
        <v>0</v>
      </c>
      <c r="BO210" s="49">
        <v>0</v>
      </c>
      <c r="BP210" s="342"/>
      <c r="BQ210" s="49">
        <v>92.312500000000227</v>
      </c>
      <c r="BR210" s="49">
        <v>217.5</v>
      </c>
      <c r="BS210" s="49">
        <v>0</v>
      </c>
      <c r="BT210" s="49">
        <v>0</v>
      </c>
      <c r="BU210" s="306"/>
      <c r="BV210" s="49">
        <v>114.1749999999995</v>
      </c>
      <c r="BW210" s="49">
        <v>179.65000000000009</v>
      </c>
      <c r="BX210" s="49">
        <v>0</v>
      </c>
      <c r="BY210" s="49">
        <v>0</v>
      </c>
      <c r="BZ210" s="342"/>
      <c r="CA210" s="49">
        <v>86.274999999999636</v>
      </c>
      <c r="CB210" s="49">
        <v>168.69999999999982</v>
      </c>
      <c r="CC210" s="49">
        <v>0</v>
      </c>
      <c r="CD210" s="49">
        <v>0</v>
      </c>
      <c r="CE210" s="306"/>
      <c r="CF210" s="315">
        <v>33.150000000000091</v>
      </c>
      <c r="CG210" s="315">
        <v>174.89999999999918</v>
      </c>
      <c r="CH210" s="315">
        <v>0</v>
      </c>
      <c r="CI210" s="315">
        <v>0</v>
      </c>
      <c r="CJ210" s="306"/>
      <c r="CK210" s="49">
        <v>60.737499999999727</v>
      </c>
      <c r="CL210" s="49">
        <v>128.94999999999999</v>
      </c>
      <c r="CM210" s="49">
        <v>0</v>
      </c>
      <c r="CN210" s="49">
        <v>0</v>
      </c>
      <c r="CO210" s="342"/>
      <c r="CP210" s="49">
        <v>125.49999999999977</v>
      </c>
      <c r="CQ210" s="49">
        <v>139.599999999999</v>
      </c>
      <c r="CR210" s="49">
        <v>0</v>
      </c>
      <c r="CS210" s="49">
        <v>0</v>
      </c>
      <c r="CT210" s="306"/>
      <c r="CU210" s="49">
        <v>39.349999999999909</v>
      </c>
      <c r="CV210" s="49">
        <v>158.44999999999891</v>
      </c>
      <c r="CW210" s="49">
        <v>0</v>
      </c>
      <c r="CX210" s="49">
        <v>0</v>
      </c>
      <c r="CY210" s="342"/>
      <c r="CZ210" s="49">
        <v>87.549999999999727</v>
      </c>
      <c r="DA210" s="49">
        <v>74.75</v>
      </c>
      <c r="DB210" s="49">
        <v>0</v>
      </c>
      <c r="DC210" s="49">
        <v>0</v>
      </c>
      <c r="DD210" s="306"/>
      <c r="DE210" s="49">
        <v>493.54999999999961</v>
      </c>
      <c r="DF210" s="49">
        <v>321.74999999999818</v>
      </c>
      <c r="DG210" s="49">
        <v>0</v>
      </c>
      <c r="DH210" s="49">
        <v>0</v>
      </c>
      <c r="DI210" s="306"/>
      <c r="DJ210" s="298">
        <v>38.349999999999454</v>
      </c>
      <c r="DK210" s="298">
        <v>287.54999999999745</v>
      </c>
      <c r="DL210" s="298">
        <v>0</v>
      </c>
      <c r="DM210" s="49">
        <v>0</v>
      </c>
      <c r="DN210" s="306"/>
      <c r="DO210" s="49">
        <v>82.949999999999363</v>
      </c>
      <c r="DP210" s="49">
        <v>440.99999999999818</v>
      </c>
      <c r="DQ210" s="49">
        <v>0</v>
      </c>
      <c r="DR210" s="49">
        <v>0</v>
      </c>
      <c r="DS210" s="306"/>
      <c r="DT210" s="49">
        <v>0</v>
      </c>
      <c r="DU210" s="49">
        <v>0</v>
      </c>
      <c r="DV210" s="49">
        <v>0</v>
      </c>
      <c r="DW210" s="49">
        <v>0</v>
      </c>
      <c r="DX210" s="306"/>
      <c r="DY210" s="49">
        <v>863.76249999998981</v>
      </c>
      <c r="DZ210" s="49">
        <v>1642.3999999999987</v>
      </c>
      <c r="EA210" s="49">
        <v>0</v>
      </c>
      <c r="EB210" s="49">
        <v>0</v>
      </c>
      <c r="EC210" s="306"/>
      <c r="ED210" s="49">
        <v>98.25</v>
      </c>
      <c r="EE210" s="49">
        <v>127.34999999999945</v>
      </c>
      <c r="EF210" s="49">
        <v>0</v>
      </c>
      <c r="EG210" s="49">
        <v>0</v>
      </c>
      <c r="EH210" s="306"/>
      <c r="EI210" s="49">
        <v>35.799999999999272</v>
      </c>
      <c r="EJ210" s="49">
        <v>42.349999999999454</v>
      </c>
      <c r="EK210" s="49">
        <v>0</v>
      </c>
      <c r="EL210" s="49">
        <v>0</v>
      </c>
      <c r="EM210" s="306"/>
      <c r="EN210" s="49">
        <v>0</v>
      </c>
      <c r="EO210" s="49">
        <v>149.55000000000109</v>
      </c>
      <c r="EP210" s="49">
        <v>0</v>
      </c>
      <c r="EQ210" s="49">
        <v>0</v>
      </c>
      <c r="ER210" s="306"/>
      <c r="ES210" s="49">
        <v>75.249999999999091</v>
      </c>
      <c r="ET210" s="49">
        <v>100.60000000000036</v>
      </c>
      <c r="EU210" s="49">
        <v>0</v>
      </c>
      <c r="EV210" s="49">
        <v>0</v>
      </c>
      <c r="EW210" s="306"/>
      <c r="EX210">
        <v>632.20000000000005</v>
      </c>
      <c r="EY210">
        <v>1407.8000000000011</v>
      </c>
      <c r="EZ210">
        <v>0</v>
      </c>
      <c r="FA210" s="49">
        <v>0</v>
      </c>
      <c r="FB210" s="306"/>
      <c r="FC210" s="49">
        <v>38.999999999999091</v>
      </c>
      <c r="FD210" s="49">
        <v>0</v>
      </c>
      <c r="FE210" s="49">
        <v>0</v>
      </c>
      <c r="FF210" s="49">
        <v>0</v>
      </c>
      <c r="FG210" s="306"/>
      <c r="FH210" s="315">
        <v>40.199999999999818</v>
      </c>
      <c r="FI210" s="315">
        <v>108</v>
      </c>
      <c r="FJ210" s="315">
        <v>0</v>
      </c>
      <c r="FK210" s="49">
        <v>0</v>
      </c>
      <c r="FL210" s="306"/>
      <c r="FM210" s="315">
        <v>104.5</v>
      </c>
      <c r="FN210" s="315">
        <v>20.25</v>
      </c>
      <c r="FO210" s="315">
        <v>0</v>
      </c>
      <c r="FP210" s="49">
        <v>0</v>
      </c>
      <c r="FQ210" s="306"/>
      <c r="FR210" s="49">
        <v>78.100000000000364</v>
      </c>
      <c r="FS210" s="49">
        <v>194.75</v>
      </c>
      <c r="FT210" s="49">
        <v>0</v>
      </c>
      <c r="FU210" s="49">
        <v>0</v>
      </c>
      <c r="FV210" s="306"/>
      <c r="FW210" s="49">
        <v>0</v>
      </c>
      <c r="FX210" s="49">
        <v>63.750000000001819</v>
      </c>
      <c r="FY210" s="49">
        <v>0</v>
      </c>
      <c r="FZ210" s="49">
        <v>0</v>
      </c>
      <c r="GA210" s="306"/>
      <c r="GB210" s="49">
        <v>263.15000000000236</v>
      </c>
      <c r="GC210" s="49">
        <v>549.20000000002005</v>
      </c>
      <c r="GD210" s="49">
        <v>0</v>
      </c>
      <c r="GE210" s="49">
        <v>0</v>
      </c>
      <c r="GF210" s="306"/>
      <c r="GG210" s="315">
        <v>76.499999999999091</v>
      </c>
      <c r="GH210" s="315">
        <v>204</v>
      </c>
      <c r="GI210" s="315">
        <v>0</v>
      </c>
      <c r="GJ210" s="49">
        <v>0</v>
      </c>
      <c r="GK210" s="306"/>
      <c r="GL210" s="49">
        <v>0</v>
      </c>
      <c r="GM210" s="49">
        <v>0</v>
      </c>
      <c r="GN210" s="49">
        <v>0</v>
      </c>
      <c r="GO210" s="49">
        <v>0</v>
      </c>
      <c r="GP210" s="306"/>
    </row>
    <row r="211" spans="1:198" ht="18">
      <c r="A211" s="39" t="s">
        <v>3194</v>
      </c>
      <c r="B211" s="45">
        <f t="shared" si="6"/>
        <v>21282.899999999998</v>
      </c>
      <c r="C211" s="41"/>
      <c r="D211" s="49">
        <v>0</v>
      </c>
      <c r="E211" s="49">
        <v>0</v>
      </c>
      <c r="F211" s="49">
        <v>126.52499999999999</v>
      </c>
      <c r="G211" s="49">
        <v>0</v>
      </c>
      <c r="H211" s="342"/>
      <c r="I211" s="49">
        <v>0</v>
      </c>
      <c r="J211" s="49">
        <v>0</v>
      </c>
      <c r="K211" s="49">
        <v>219.375</v>
      </c>
      <c r="L211" s="49">
        <v>0</v>
      </c>
      <c r="M211" s="342"/>
      <c r="N211" s="49">
        <v>0</v>
      </c>
      <c r="O211" s="49">
        <v>0</v>
      </c>
      <c r="P211" s="49">
        <v>394.94999999999993</v>
      </c>
      <c r="Q211" s="49">
        <v>0</v>
      </c>
      <c r="R211" s="342"/>
      <c r="S211" s="298">
        <v>0</v>
      </c>
      <c r="T211" s="298">
        <v>0</v>
      </c>
      <c r="U211" s="298">
        <v>0</v>
      </c>
      <c r="V211" s="49">
        <v>284</v>
      </c>
      <c r="W211" s="342"/>
      <c r="X211" s="49">
        <v>0</v>
      </c>
      <c r="Y211" s="49">
        <v>0</v>
      </c>
      <c r="Z211" s="49">
        <v>0</v>
      </c>
      <c r="AA211" s="49">
        <v>398.40000000000003</v>
      </c>
      <c r="AB211" s="342"/>
      <c r="AC211" s="49">
        <v>0</v>
      </c>
      <c r="AD211" s="49">
        <v>0</v>
      </c>
      <c r="AE211" s="49">
        <v>0</v>
      </c>
      <c r="AF211" s="49">
        <v>554.19999999999993</v>
      </c>
      <c r="AG211" s="342"/>
      <c r="AH211" s="49">
        <v>0</v>
      </c>
      <c r="AI211" s="49">
        <v>0</v>
      </c>
      <c r="AJ211" s="49">
        <v>0</v>
      </c>
      <c r="AK211" s="49">
        <v>553.79999999999995</v>
      </c>
      <c r="AL211" s="342"/>
      <c r="AM211" s="49">
        <v>0</v>
      </c>
      <c r="AN211" s="49">
        <v>0</v>
      </c>
      <c r="AO211" s="49">
        <v>0</v>
      </c>
      <c r="AP211" s="49">
        <v>675.8</v>
      </c>
      <c r="AQ211" s="342"/>
      <c r="AR211" s="49">
        <v>0</v>
      </c>
      <c r="AS211" s="49">
        <v>0</v>
      </c>
      <c r="AT211" s="49">
        <v>0</v>
      </c>
      <c r="AU211" s="49">
        <v>210</v>
      </c>
      <c r="AV211" s="342"/>
      <c r="AW211" s="49">
        <v>0</v>
      </c>
      <c r="AX211" s="49">
        <v>0</v>
      </c>
      <c r="AY211" s="49">
        <v>0</v>
      </c>
      <c r="AZ211" s="49">
        <v>254.09999999999997</v>
      </c>
      <c r="BA211" s="342"/>
      <c r="BB211" s="49">
        <v>0</v>
      </c>
      <c r="BC211" s="49">
        <v>0</v>
      </c>
      <c r="BD211" s="49">
        <v>0</v>
      </c>
      <c r="BE211" s="49">
        <v>502.5</v>
      </c>
      <c r="BF211" s="342"/>
      <c r="BG211" s="49">
        <v>0</v>
      </c>
      <c r="BH211" s="49">
        <v>0</v>
      </c>
      <c r="BI211" s="49">
        <v>0</v>
      </c>
      <c r="BJ211" s="49">
        <v>453.5</v>
      </c>
      <c r="BK211" s="342"/>
      <c r="BL211" s="49">
        <v>0</v>
      </c>
      <c r="BM211" s="49">
        <v>0</v>
      </c>
      <c r="BN211" s="49">
        <v>0</v>
      </c>
      <c r="BO211" s="49">
        <v>351.40000000000003</v>
      </c>
      <c r="BP211" s="342"/>
      <c r="BQ211" s="49">
        <v>0</v>
      </c>
      <c r="BR211" s="49">
        <v>0</v>
      </c>
      <c r="BS211" s="49">
        <v>0</v>
      </c>
      <c r="BT211" s="49">
        <v>646</v>
      </c>
      <c r="BU211" s="306"/>
      <c r="BV211" s="49">
        <v>0</v>
      </c>
      <c r="BW211" s="49">
        <v>0</v>
      </c>
      <c r="BX211" s="49">
        <v>0</v>
      </c>
      <c r="BY211" s="49">
        <v>328.3</v>
      </c>
      <c r="BZ211" s="342"/>
      <c r="CA211" s="49">
        <v>0</v>
      </c>
      <c r="CB211" s="49">
        <v>0</v>
      </c>
      <c r="CC211" s="49">
        <v>0</v>
      </c>
      <c r="CD211" s="49">
        <v>715.4</v>
      </c>
      <c r="CE211" s="306"/>
      <c r="CF211" s="315">
        <v>0</v>
      </c>
      <c r="CG211" s="315">
        <v>0</v>
      </c>
      <c r="CH211" s="315">
        <v>0</v>
      </c>
      <c r="CI211" s="49">
        <v>473.4</v>
      </c>
      <c r="CJ211" s="306"/>
      <c r="CK211" s="49">
        <v>0</v>
      </c>
      <c r="CL211" s="49">
        <v>0</v>
      </c>
      <c r="CM211" s="49">
        <v>0</v>
      </c>
      <c r="CN211" s="49">
        <v>421.5</v>
      </c>
      <c r="CO211" s="342"/>
      <c r="CP211" s="49">
        <v>0</v>
      </c>
      <c r="CQ211" s="49">
        <v>0</v>
      </c>
      <c r="CR211" s="49">
        <v>0</v>
      </c>
      <c r="CS211" s="49">
        <v>428.1</v>
      </c>
      <c r="CT211" s="306"/>
      <c r="CU211" s="49">
        <v>0</v>
      </c>
      <c r="CV211" s="49">
        <v>0</v>
      </c>
      <c r="CW211" s="49">
        <v>0</v>
      </c>
      <c r="CX211" s="49">
        <v>184.09999999999997</v>
      </c>
      <c r="CY211" s="342"/>
      <c r="CZ211" s="49">
        <v>0</v>
      </c>
      <c r="DA211" s="49">
        <v>0</v>
      </c>
      <c r="DB211" s="49">
        <v>0</v>
      </c>
      <c r="DC211" s="49">
        <v>12.100000000000001</v>
      </c>
      <c r="DD211" s="306"/>
      <c r="DE211" s="49">
        <v>0</v>
      </c>
      <c r="DF211" s="49">
        <v>0</v>
      </c>
      <c r="DG211" s="49">
        <v>0</v>
      </c>
      <c r="DH211" s="298">
        <v>1783.2</v>
      </c>
      <c r="DI211" s="306"/>
      <c r="DJ211" s="298">
        <v>0</v>
      </c>
      <c r="DK211" s="298">
        <v>0</v>
      </c>
      <c r="DL211" s="298">
        <v>0</v>
      </c>
      <c r="DM211" s="49">
        <v>1132.5</v>
      </c>
      <c r="DN211" s="306"/>
      <c r="DO211" s="49">
        <v>0</v>
      </c>
      <c r="DP211" s="49">
        <v>0</v>
      </c>
      <c r="DQ211" s="49">
        <v>0</v>
      </c>
      <c r="DR211" s="49">
        <v>128.69999999999999</v>
      </c>
      <c r="DS211" s="306"/>
      <c r="DT211" s="49">
        <v>0</v>
      </c>
      <c r="DU211" s="49">
        <v>0</v>
      </c>
      <c r="DV211" s="49">
        <v>0</v>
      </c>
      <c r="DW211" s="49">
        <v>275.5</v>
      </c>
      <c r="DX211" s="306"/>
      <c r="DY211" s="49">
        <v>0</v>
      </c>
      <c r="DZ211" s="49">
        <v>0</v>
      </c>
      <c r="EA211" s="49">
        <v>0</v>
      </c>
      <c r="EB211" s="298">
        <v>4151.7</v>
      </c>
      <c r="EC211" s="306"/>
      <c r="ED211" s="49">
        <v>0</v>
      </c>
      <c r="EE211" s="49">
        <v>0</v>
      </c>
      <c r="EF211" s="49">
        <v>0</v>
      </c>
      <c r="EG211" s="49">
        <v>206.3</v>
      </c>
      <c r="EH211" s="306"/>
      <c r="EI211" s="49">
        <v>0</v>
      </c>
      <c r="EJ211" s="49">
        <v>0</v>
      </c>
      <c r="EK211" s="49">
        <v>0</v>
      </c>
      <c r="EL211" s="49">
        <v>152.4</v>
      </c>
      <c r="EM211" s="306"/>
      <c r="EN211" s="49">
        <v>0</v>
      </c>
      <c r="EO211" s="49">
        <v>0</v>
      </c>
      <c r="EP211" s="49">
        <v>0</v>
      </c>
      <c r="EQ211" s="49">
        <v>510</v>
      </c>
      <c r="ER211" s="306"/>
      <c r="ES211" s="49">
        <v>0</v>
      </c>
      <c r="ET211" s="49">
        <v>0</v>
      </c>
      <c r="EU211" s="49">
        <v>0</v>
      </c>
      <c r="EV211" s="49">
        <v>219.9</v>
      </c>
      <c r="EW211" s="306"/>
      <c r="EX211">
        <v>0</v>
      </c>
      <c r="EY211">
        <v>0</v>
      </c>
      <c r="EZ211">
        <v>0</v>
      </c>
      <c r="FA211" s="414">
        <v>1901.7</v>
      </c>
      <c r="FB211" s="306"/>
      <c r="FC211" s="49">
        <v>0</v>
      </c>
      <c r="FD211" s="49">
        <v>0</v>
      </c>
      <c r="FE211" s="49">
        <v>0</v>
      </c>
      <c r="FF211" s="49">
        <v>159.09999999999997</v>
      </c>
      <c r="FG211" s="306"/>
      <c r="FH211" s="315">
        <v>0</v>
      </c>
      <c r="FI211" s="315">
        <v>0</v>
      </c>
      <c r="FJ211" s="315">
        <v>0</v>
      </c>
      <c r="FK211" s="49">
        <v>118.2</v>
      </c>
      <c r="FL211" s="306"/>
      <c r="FM211" s="315">
        <v>0</v>
      </c>
      <c r="FN211" s="315">
        <v>0</v>
      </c>
      <c r="FO211" s="315">
        <v>0</v>
      </c>
      <c r="FP211" s="49">
        <v>203.3</v>
      </c>
      <c r="FQ211" s="306"/>
      <c r="FR211" s="49">
        <v>0</v>
      </c>
      <c r="FS211" s="49">
        <v>0</v>
      </c>
      <c r="FT211" s="49">
        <v>0</v>
      </c>
      <c r="FU211" s="49">
        <v>389.25</v>
      </c>
      <c r="FV211" s="306"/>
      <c r="FW211" s="49">
        <v>0</v>
      </c>
      <c r="FX211" s="49">
        <v>0</v>
      </c>
      <c r="FY211" s="49">
        <v>0</v>
      </c>
      <c r="FZ211" s="49">
        <v>334.85</v>
      </c>
      <c r="GA211" s="306"/>
      <c r="GB211" s="49">
        <v>0</v>
      </c>
      <c r="GC211" s="49">
        <v>0</v>
      </c>
      <c r="GD211" s="49">
        <v>0</v>
      </c>
      <c r="GE211" s="49">
        <v>1017.8499999999999</v>
      </c>
      <c r="GF211" s="306"/>
      <c r="GG211" s="315">
        <v>0</v>
      </c>
      <c r="GH211" s="315">
        <v>0</v>
      </c>
      <c r="GI211" s="315">
        <v>0</v>
      </c>
      <c r="GJ211" s="49">
        <v>411</v>
      </c>
      <c r="GK211" s="306"/>
      <c r="GL211" s="49">
        <v>0</v>
      </c>
      <c r="GM211" s="49">
        <v>0</v>
      </c>
      <c r="GN211" s="49">
        <v>0</v>
      </c>
      <c r="GO211" s="49">
        <v>0</v>
      </c>
      <c r="GP211" s="306"/>
    </row>
    <row r="212" spans="1:198" ht="18">
      <c r="A212" s="38" t="s">
        <v>3174</v>
      </c>
      <c r="B212" s="45">
        <f t="shared" si="6"/>
        <v>20799.787500000002</v>
      </c>
      <c r="C212" s="41"/>
      <c r="D212" s="49">
        <v>0</v>
      </c>
      <c r="E212" s="49">
        <v>0</v>
      </c>
      <c r="F212" s="49">
        <v>303.07500000000005</v>
      </c>
      <c r="G212" s="49">
        <v>0</v>
      </c>
      <c r="H212" s="342"/>
      <c r="I212" s="49">
        <v>0</v>
      </c>
      <c r="J212" s="49">
        <v>0</v>
      </c>
      <c r="K212" s="49">
        <v>101.69999999999999</v>
      </c>
      <c r="L212" s="49">
        <v>0</v>
      </c>
      <c r="M212" s="342"/>
      <c r="N212" s="49">
        <v>0</v>
      </c>
      <c r="O212" s="49">
        <v>0</v>
      </c>
      <c r="P212" s="49">
        <v>472.61250000000007</v>
      </c>
      <c r="Q212" s="49">
        <v>0</v>
      </c>
      <c r="R212" s="342"/>
      <c r="S212" s="298">
        <v>0</v>
      </c>
      <c r="T212" s="298">
        <v>0</v>
      </c>
      <c r="U212" s="298">
        <v>0</v>
      </c>
      <c r="V212" s="49">
        <v>406.7</v>
      </c>
      <c r="W212" s="342"/>
      <c r="X212" s="49">
        <v>0</v>
      </c>
      <c r="Y212" s="49">
        <v>0</v>
      </c>
      <c r="Z212" s="49">
        <v>0</v>
      </c>
      <c r="AA212" s="49">
        <v>458.7</v>
      </c>
      <c r="AB212" s="342"/>
      <c r="AC212" s="49">
        <v>0</v>
      </c>
      <c r="AD212" s="49">
        <v>0</v>
      </c>
      <c r="AE212" s="49">
        <v>0</v>
      </c>
      <c r="AF212" s="49">
        <v>178.50000000000003</v>
      </c>
      <c r="AG212" s="342"/>
      <c r="AH212" s="49">
        <v>0</v>
      </c>
      <c r="AI212" s="49">
        <v>0</v>
      </c>
      <c r="AJ212" s="49">
        <v>0</v>
      </c>
      <c r="AK212" s="49">
        <v>369.79999999999995</v>
      </c>
      <c r="AL212" s="342"/>
      <c r="AM212" s="49">
        <v>0</v>
      </c>
      <c r="AN212" s="49">
        <v>0</v>
      </c>
      <c r="AO212" s="49">
        <v>0</v>
      </c>
      <c r="AP212" s="49">
        <v>271.25</v>
      </c>
      <c r="AQ212" s="342"/>
      <c r="AR212" s="49">
        <v>0</v>
      </c>
      <c r="AS212" s="49">
        <v>0</v>
      </c>
      <c r="AT212" s="49">
        <v>0</v>
      </c>
      <c r="AU212" s="49">
        <v>140</v>
      </c>
      <c r="AV212" s="342"/>
      <c r="AW212" s="49">
        <v>0</v>
      </c>
      <c r="AX212" s="49">
        <v>0</v>
      </c>
      <c r="AY212" s="49">
        <v>0</v>
      </c>
      <c r="AZ212" s="49">
        <v>385.40000000000003</v>
      </c>
      <c r="BA212" s="342"/>
      <c r="BB212" s="49">
        <v>0</v>
      </c>
      <c r="BC212" s="49">
        <v>0</v>
      </c>
      <c r="BD212" s="49">
        <v>0</v>
      </c>
      <c r="BE212" s="49">
        <v>159.80000000000001</v>
      </c>
      <c r="BF212" s="342"/>
      <c r="BG212" s="49">
        <v>0</v>
      </c>
      <c r="BH212" s="49">
        <v>0</v>
      </c>
      <c r="BI212" s="49">
        <v>0</v>
      </c>
      <c r="BJ212" s="49">
        <v>400.3</v>
      </c>
      <c r="BK212" s="342"/>
      <c r="BL212" s="49">
        <v>0</v>
      </c>
      <c r="BM212" s="49">
        <v>0</v>
      </c>
      <c r="BN212" s="49">
        <v>0</v>
      </c>
      <c r="BO212" s="49">
        <v>257.60000000000002</v>
      </c>
      <c r="BP212" s="342"/>
      <c r="BQ212" s="49">
        <v>0</v>
      </c>
      <c r="BR212" s="49">
        <v>0</v>
      </c>
      <c r="BS212" s="49">
        <v>0</v>
      </c>
      <c r="BT212" s="49">
        <v>476.5</v>
      </c>
      <c r="BU212" s="306"/>
      <c r="BV212" s="49">
        <v>0</v>
      </c>
      <c r="BW212" s="49">
        <v>0</v>
      </c>
      <c r="BX212" s="49">
        <v>0</v>
      </c>
      <c r="BY212" s="49">
        <v>151.4</v>
      </c>
      <c r="BZ212" s="342"/>
      <c r="CA212" s="49">
        <v>0</v>
      </c>
      <c r="CB212" s="49">
        <v>0</v>
      </c>
      <c r="CC212" s="49">
        <v>0</v>
      </c>
      <c r="CD212" s="49">
        <v>520.4</v>
      </c>
      <c r="CE212" s="306"/>
      <c r="CF212" s="315">
        <v>0</v>
      </c>
      <c r="CG212" s="315">
        <v>0</v>
      </c>
      <c r="CH212" s="315">
        <v>0</v>
      </c>
      <c r="CI212" s="49">
        <v>461.5</v>
      </c>
      <c r="CJ212" s="306"/>
      <c r="CK212" s="49">
        <v>0</v>
      </c>
      <c r="CL212" s="49">
        <v>0</v>
      </c>
      <c r="CM212" s="49">
        <v>0</v>
      </c>
      <c r="CN212" s="49">
        <v>427.30000000000007</v>
      </c>
      <c r="CO212" s="342"/>
      <c r="CP212" s="49">
        <v>0</v>
      </c>
      <c r="CQ212" s="49">
        <v>0</v>
      </c>
      <c r="CR212" s="49">
        <v>0</v>
      </c>
      <c r="CS212" s="49">
        <v>544.5</v>
      </c>
      <c r="CT212" s="306"/>
      <c r="CU212" s="49">
        <v>0</v>
      </c>
      <c r="CV212" s="49">
        <v>0</v>
      </c>
      <c r="CW212" s="49">
        <v>0</v>
      </c>
      <c r="CX212" s="49">
        <v>59.000000000000007</v>
      </c>
      <c r="CY212" s="342"/>
      <c r="CZ212" s="49">
        <v>0</v>
      </c>
      <c r="DA212" s="49">
        <v>0</v>
      </c>
      <c r="DB212" s="49">
        <v>0</v>
      </c>
      <c r="DC212" s="49">
        <v>49.500000000000007</v>
      </c>
      <c r="DD212" s="306"/>
      <c r="DE212" s="49">
        <v>0</v>
      </c>
      <c r="DF212" s="49">
        <v>0</v>
      </c>
      <c r="DG212" s="49">
        <v>0</v>
      </c>
      <c r="DH212" s="298">
        <v>1995.3</v>
      </c>
      <c r="DI212" s="306"/>
      <c r="DJ212" s="298">
        <v>0</v>
      </c>
      <c r="DK212" s="298">
        <v>0</v>
      </c>
      <c r="DL212" s="298">
        <v>0</v>
      </c>
      <c r="DM212" s="49">
        <v>778.45000000000016</v>
      </c>
      <c r="DN212" s="306"/>
      <c r="DO212" s="49">
        <v>0</v>
      </c>
      <c r="DP212" s="49">
        <v>0</v>
      </c>
      <c r="DQ212" s="49">
        <v>0</v>
      </c>
      <c r="DR212" s="49">
        <v>423.20000000000005</v>
      </c>
      <c r="DS212" s="306"/>
      <c r="DT212" s="49">
        <v>0</v>
      </c>
      <c r="DU212" s="49">
        <v>0</v>
      </c>
      <c r="DV212" s="49">
        <v>0</v>
      </c>
      <c r="DW212" s="49">
        <v>142.5</v>
      </c>
      <c r="DX212" s="306"/>
      <c r="DY212" s="49">
        <v>0</v>
      </c>
      <c r="DZ212" s="49">
        <v>0</v>
      </c>
      <c r="EA212" s="49">
        <v>0</v>
      </c>
      <c r="EB212" s="298">
        <v>4208.7</v>
      </c>
      <c r="EC212" s="306"/>
      <c r="ED212" s="49">
        <v>0</v>
      </c>
      <c r="EE212" s="49">
        <v>0</v>
      </c>
      <c r="EF212" s="49">
        <v>0</v>
      </c>
      <c r="EG212" s="49">
        <v>317.39999999999998</v>
      </c>
      <c r="EH212" s="306"/>
      <c r="EI212" s="49">
        <v>0</v>
      </c>
      <c r="EJ212" s="49">
        <v>0</v>
      </c>
      <c r="EK212" s="49">
        <v>0</v>
      </c>
      <c r="EL212" s="49">
        <v>362.4</v>
      </c>
      <c r="EM212" s="306"/>
      <c r="EN212" s="49">
        <v>0</v>
      </c>
      <c r="EO212" s="49">
        <v>0</v>
      </c>
      <c r="EP212" s="49">
        <v>0</v>
      </c>
      <c r="EQ212" s="49">
        <v>516.5</v>
      </c>
      <c r="ER212" s="306"/>
      <c r="ES212" s="49">
        <v>0</v>
      </c>
      <c r="ET212" s="49">
        <v>0</v>
      </c>
      <c r="EU212" s="49">
        <v>0</v>
      </c>
      <c r="EV212" s="49">
        <v>439</v>
      </c>
      <c r="EW212" s="306"/>
      <c r="EX212">
        <v>0</v>
      </c>
      <c r="EY212">
        <v>0</v>
      </c>
      <c r="EZ212">
        <v>0</v>
      </c>
      <c r="FA212" s="414">
        <v>2154.6999999999998</v>
      </c>
      <c r="FB212" s="306"/>
      <c r="FC212" s="49">
        <v>0</v>
      </c>
      <c r="FD212" s="49">
        <v>0</v>
      </c>
      <c r="FE212" s="49">
        <v>0</v>
      </c>
      <c r="FF212" s="49">
        <v>369.5</v>
      </c>
      <c r="FG212" s="306"/>
      <c r="FH212" s="315">
        <v>0</v>
      </c>
      <c r="FI212" s="315">
        <v>0</v>
      </c>
      <c r="FJ212" s="315">
        <v>0</v>
      </c>
      <c r="FK212" s="49">
        <v>303.5</v>
      </c>
      <c r="FL212" s="306"/>
      <c r="FM212" s="315">
        <v>0</v>
      </c>
      <c r="FN212" s="315">
        <v>0</v>
      </c>
      <c r="FO212" s="315">
        <v>0</v>
      </c>
      <c r="FP212" s="49">
        <v>239.7</v>
      </c>
      <c r="FQ212" s="306"/>
      <c r="FR212" s="49">
        <v>0</v>
      </c>
      <c r="FS212" s="49">
        <v>0</v>
      </c>
      <c r="FT212" s="49">
        <v>0</v>
      </c>
      <c r="FU212" s="49">
        <v>251.90000000000003</v>
      </c>
      <c r="FV212" s="306"/>
      <c r="FW212" s="49">
        <v>0</v>
      </c>
      <c r="FX212" s="49">
        <v>0</v>
      </c>
      <c r="FY212" s="49">
        <v>0</v>
      </c>
      <c r="FZ212" s="49">
        <v>438.9</v>
      </c>
      <c r="GA212" s="306"/>
      <c r="GB212" s="49">
        <v>0</v>
      </c>
      <c r="GC212" s="49">
        <v>0</v>
      </c>
      <c r="GD212" s="49">
        <v>0</v>
      </c>
      <c r="GE212" s="49">
        <v>883.59999999999991</v>
      </c>
      <c r="GF212" s="306"/>
      <c r="GG212" s="315">
        <v>0</v>
      </c>
      <c r="GH212" s="315">
        <v>0</v>
      </c>
      <c r="GI212" s="315">
        <v>0</v>
      </c>
      <c r="GJ212" s="49">
        <v>379</v>
      </c>
      <c r="GK212" s="306"/>
      <c r="GL212" s="49">
        <v>0</v>
      </c>
      <c r="GM212" s="49">
        <v>0</v>
      </c>
      <c r="GN212" s="49">
        <v>0</v>
      </c>
      <c r="GO212" s="49">
        <v>0</v>
      </c>
      <c r="GP212" s="306"/>
    </row>
    <row r="213" spans="1:198" ht="18">
      <c r="A213" s="40" t="s">
        <v>39</v>
      </c>
      <c r="B213" s="45">
        <f t="shared" si="6"/>
        <v>4644.9875000000466</v>
      </c>
      <c r="C213" s="41"/>
      <c r="D213" s="49">
        <v>0</v>
      </c>
      <c r="E213" s="49">
        <v>0</v>
      </c>
      <c r="F213" s="49">
        <v>0</v>
      </c>
      <c r="G213" s="49">
        <v>0</v>
      </c>
      <c r="H213" s="342"/>
      <c r="I213" s="49">
        <v>0</v>
      </c>
      <c r="J213" s="49">
        <v>0</v>
      </c>
      <c r="K213" s="49">
        <v>0</v>
      </c>
      <c r="L213" s="49">
        <v>0</v>
      </c>
      <c r="M213" s="342"/>
      <c r="N213" s="49">
        <v>0</v>
      </c>
      <c r="O213" s="49">
        <v>0</v>
      </c>
      <c r="P213" s="49">
        <v>0</v>
      </c>
      <c r="Q213" s="49">
        <v>0</v>
      </c>
      <c r="R213" s="342"/>
      <c r="S213" s="298">
        <v>56.10000000000008</v>
      </c>
      <c r="T213" s="298">
        <v>0</v>
      </c>
      <c r="U213" s="298">
        <v>0</v>
      </c>
      <c r="V213" s="298">
        <v>0</v>
      </c>
      <c r="W213" s="342"/>
      <c r="X213" s="49">
        <v>41.775000000000091</v>
      </c>
      <c r="Y213" s="49">
        <v>0</v>
      </c>
      <c r="Z213" s="49">
        <v>0</v>
      </c>
      <c r="AA213" s="49">
        <v>0</v>
      </c>
      <c r="AB213" s="342"/>
      <c r="AC213" s="49">
        <v>217.56250000000011</v>
      </c>
      <c r="AD213" s="49">
        <v>0</v>
      </c>
      <c r="AE213" s="49">
        <v>0</v>
      </c>
      <c r="AF213" s="49">
        <v>0</v>
      </c>
      <c r="AG213" s="342"/>
      <c r="AH213" s="49">
        <v>199.07500000000016</v>
      </c>
      <c r="AI213" s="49">
        <v>0</v>
      </c>
      <c r="AJ213" s="49">
        <v>0</v>
      </c>
      <c r="AK213" s="49">
        <v>0</v>
      </c>
      <c r="AL213" s="342"/>
      <c r="AM213" s="49">
        <v>77.862500000000068</v>
      </c>
      <c r="AN213" s="49">
        <v>0</v>
      </c>
      <c r="AO213" s="49">
        <v>0</v>
      </c>
      <c r="AP213" s="49">
        <v>0</v>
      </c>
      <c r="AQ213" s="342"/>
      <c r="AR213" s="49">
        <v>42.375</v>
      </c>
      <c r="AS213" s="49">
        <v>0</v>
      </c>
      <c r="AT213" s="49">
        <v>0</v>
      </c>
      <c r="AU213" s="49">
        <v>0</v>
      </c>
      <c r="AV213" s="342"/>
      <c r="AW213" s="49">
        <v>146.40000000000026</v>
      </c>
      <c r="AX213" s="49">
        <v>0</v>
      </c>
      <c r="AY213" s="49">
        <v>0</v>
      </c>
      <c r="AZ213" s="49">
        <v>0</v>
      </c>
      <c r="BA213" s="342"/>
      <c r="BB213" s="49">
        <v>49.5</v>
      </c>
      <c r="BC213" s="49">
        <v>0</v>
      </c>
      <c r="BD213" s="49">
        <v>0</v>
      </c>
      <c r="BE213" s="49">
        <v>0</v>
      </c>
      <c r="BF213" s="342"/>
      <c r="BG213" s="49">
        <v>35.537499999999909</v>
      </c>
      <c r="BH213" s="49">
        <v>0</v>
      </c>
      <c r="BI213" s="49">
        <v>0</v>
      </c>
      <c r="BJ213" s="49">
        <v>0</v>
      </c>
      <c r="BK213" s="342"/>
      <c r="BL213" s="49">
        <v>17.325000000000045</v>
      </c>
      <c r="BM213" s="49">
        <v>0</v>
      </c>
      <c r="BN213" s="49">
        <v>0</v>
      </c>
      <c r="BO213" s="49">
        <v>0</v>
      </c>
      <c r="BP213" s="342"/>
      <c r="BQ213" s="49">
        <v>24.425000000000182</v>
      </c>
      <c r="BR213" s="49">
        <v>0</v>
      </c>
      <c r="BS213" s="49">
        <v>0</v>
      </c>
      <c r="BT213" s="49">
        <v>0</v>
      </c>
      <c r="BU213" s="306"/>
      <c r="BV213" s="49">
        <v>129.20000000000027</v>
      </c>
      <c r="BW213" s="49">
        <v>0</v>
      </c>
      <c r="BX213" s="49">
        <v>0</v>
      </c>
      <c r="BY213" s="49">
        <v>0</v>
      </c>
      <c r="BZ213" s="342"/>
      <c r="CA213" s="49">
        <v>41.250000000000227</v>
      </c>
      <c r="CB213" s="49">
        <v>0</v>
      </c>
      <c r="CC213" s="49">
        <v>0</v>
      </c>
      <c r="CD213" s="49">
        <v>0</v>
      </c>
      <c r="CE213" s="306"/>
      <c r="CF213" s="315">
        <v>2.4750000000001364</v>
      </c>
      <c r="CG213" s="315">
        <v>0</v>
      </c>
      <c r="CH213" s="315">
        <v>0</v>
      </c>
      <c r="CI213" s="315">
        <v>0</v>
      </c>
      <c r="CJ213" s="306"/>
      <c r="CK213" s="49">
        <v>34.350000000000136</v>
      </c>
      <c r="CL213" s="49">
        <v>0</v>
      </c>
      <c r="CM213" s="49">
        <v>0</v>
      </c>
      <c r="CN213" s="49">
        <v>0</v>
      </c>
      <c r="CO213" s="342"/>
      <c r="CP213" s="49">
        <v>123.63750000000005</v>
      </c>
      <c r="CQ213" s="49">
        <v>0</v>
      </c>
      <c r="CR213" s="49">
        <v>0</v>
      </c>
      <c r="CS213" s="49">
        <v>0</v>
      </c>
      <c r="CT213" s="306"/>
      <c r="CU213" s="49">
        <v>79.274999999999636</v>
      </c>
      <c r="CV213" s="49">
        <v>0</v>
      </c>
      <c r="CW213" s="49">
        <v>0</v>
      </c>
      <c r="CX213" s="49">
        <v>0</v>
      </c>
      <c r="CY213" s="342"/>
      <c r="CZ213" s="49">
        <v>57.374999999999545</v>
      </c>
      <c r="DA213" s="49">
        <v>0</v>
      </c>
      <c r="DB213" s="49">
        <v>0</v>
      </c>
      <c r="DC213" s="49">
        <v>0</v>
      </c>
      <c r="DD213" s="306"/>
      <c r="DE213" s="49">
        <v>588.67499999999995</v>
      </c>
      <c r="DF213" s="49">
        <v>0</v>
      </c>
      <c r="DG213" s="49">
        <v>0</v>
      </c>
      <c r="DH213" s="49">
        <v>0</v>
      </c>
      <c r="DI213" s="306"/>
      <c r="DJ213" s="298">
        <v>164.97500000000082</v>
      </c>
      <c r="DK213" s="298">
        <v>0</v>
      </c>
      <c r="DL213" s="298">
        <v>0</v>
      </c>
      <c r="DM213" s="49">
        <v>0</v>
      </c>
      <c r="DN213" s="306"/>
      <c r="DO213" s="49">
        <v>56.400000000001455</v>
      </c>
      <c r="DP213" s="49">
        <v>0</v>
      </c>
      <c r="DQ213" s="49">
        <v>0</v>
      </c>
      <c r="DR213" s="49">
        <v>0</v>
      </c>
      <c r="DS213" s="306"/>
      <c r="DT213" s="49">
        <v>0</v>
      </c>
      <c r="DU213" s="49">
        <v>0</v>
      </c>
      <c r="DV213" s="49">
        <v>0</v>
      </c>
      <c r="DW213" s="49">
        <v>0</v>
      </c>
      <c r="DX213" s="306"/>
      <c r="DY213" s="49">
        <v>668.17500000003474</v>
      </c>
      <c r="DZ213" s="49">
        <v>0</v>
      </c>
      <c r="EA213" s="49">
        <v>0</v>
      </c>
      <c r="EB213" s="49">
        <v>0</v>
      </c>
      <c r="EC213" s="306"/>
      <c r="ED213" s="49">
        <v>97.875000000001364</v>
      </c>
      <c r="EE213" s="49">
        <v>0</v>
      </c>
      <c r="EF213" s="49">
        <v>0</v>
      </c>
      <c r="EG213" s="49">
        <v>0</v>
      </c>
      <c r="EH213" s="306"/>
      <c r="EI213" s="49">
        <v>50.300000000000182</v>
      </c>
      <c r="EJ213" s="49">
        <v>0</v>
      </c>
      <c r="EK213" s="49">
        <v>0</v>
      </c>
      <c r="EL213" s="49">
        <v>0</v>
      </c>
      <c r="EM213" s="306"/>
      <c r="EN213" s="49">
        <v>0</v>
      </c>
      <c r="EO213" s="49">
        <v>0</v>
      </c>
      <c r="EP213" s="49">
        <v>0</v>
      </c>
      <c r="EQ213" s="49">
        <v>0</v>
      </c>
      <c r="ER213" s="306"/>
      <c r="ES213" s="49">
        <v>84.000000000000455</v>
      </c>
      <c r="ET213" s="49">
        <v>0</v>
      </c>
      <c r="EU213" s="49">
        <v>0</v>
      </c>
      <c r="EV213" s="49">
        <v>0</v>
      </c>
      <c r="EW213" s="306"/>
      <c r="EX213">
        <v>966.5</v>
      </c>
      <c r="EY213">
        <v>0</v>
      </c>
      <c r="EZ213">
        <v>0</v>
      </c>
      <c r="FA213" s="49">
        <v>0</v>
      </c>
      <c r="FB213" s="306"/>
      <c r="FC213" s="49">
        <v>61.475000000000364</v>
      </c>
      <c r="FD213" s="49">
        <v>0</v>
      </c>
      <c r="FE213" s="49">
        <v>0</v>
      </c>
      <c r="FF213" s="49">
        <v>0</v>
      </c>
      <c r="FG213" s="306"/>
      <c r="FH213" s="315">
        <v>34.712500000001455</v>
      </c>
      <c r="FI213" s="315">
        <v>0</v>
      </c>
      <c r="FJ213" s="315">
        <v>0</v>
      </c>
      <c r="FK213" s="49">
        <v>0</v>
      </c>
      <c r="FL213" s="306"/>
      <c r="FM213" s="315">
        <v>106.875</v>
      </c>
      <c r="FN213" s="315">
        <v>0</v>
      </c>
      <c r="FO213" s="315">
        <v>0</v>
      </c>
      <c r="FP213" s="49">
        <v>0</v>
      </c>
      <c r="FQ213" s="306"/>
      <c r="FR213" s="49">
        <v>81.75</v>
      </c>
      <c r="FS213" s="49">
        <v>0</v>
      </c>
      <c r="FT213" s="49">
        <v>0</v>
      </c>
      <c r="FU213" s="49">
        <v>0</v>
      </c>
      <c r="FV213" s="306"/>
      <c r="FW213" s="49">
        <v>0</v>
      </c>
      <c r="FX213" s="49">
        <v>0</v>
      </c>
      <c r="FY213" s="49">
        <v>0</v>
      </c>
      <c r="FZ213" s="49">
        <v>0</v>
      </c>
      <c r="GA213" s="306"/>
      <c r="GB213" s="49">
        <v>235.77500000000146</v>
      </c>
      <c r="GC213" s="49">
        <v>0</v>
      </c>
      <c r="GD213" s="49">
        <v>0</v>
      </c>
      <c r="GE213" s="49">
        <v>0</v>
      </c>
      <c r="GF213" s="306"/>
      <c r="GG213" s="315">
        <v>72.000000000003183</v>
      </c>
      <c r="GH213" s="315">
        <v>0</v>
      </c>
      <c r="GI213" s="315">
        <v>0</v>
      </c>
      <c r="GJ213" s="49">
        <v>0</v>
      </c>
      <c r="GK213" s="306"/>
      <c r="GL213" s="49">
        <v>0</v>
      </c>
      <c r="GM213" s="49">
        <v>0</v>
      </c>
      <c r="GN213" s="49">
        <v>0</v>
      </c>
      <c r="GO213" s="49">
        <v>0</v>
      </c>
      <c r="GP213" s="306"/>
    </row>
    <row r="214" spans="1:198" ht="18">
      <c r="A214" s="38" t="s">
        <v>144</v>
      </c>
      <c r="B214" s="45">
        <f t="shared" si="6"/>
        <v>4387.1125000000084</v>
      </c>
      <c r="C214" s="41"/>
      <c r="D214" s="49">
        <v>0</v>
      </c>
      <c r="E214" s="49">
        <v>0</v>
      </c>
      <c r="F214" s="49">
        <v>0</v>
      </c>
      <c r="G214" s="49">
        <v>0</v>
      </c>
      <c r="H214" s="342"/>
      <c r="I214" s="49">
        <v>0</v>
      </c>
      <c r="J214" s="49">
        <v>0</v>
      </c>
      <c r="K214" s="49">
        <v>0</v>
      </c>
      <c r="L214" s="49">
        <v>0</v>
      </c>
      <c r="M214" s="342"/>
      <c r="N214" s="49">
        <v>0</v>
      </c>
      <c r="O214" s="49">
        <v>0</v>
      </c>
      <c r="P214" s="49">
        <v>0</v>
      </c>
      <c r="Q214" s="49">
        <v>0</v>
      </c>
      <c r="R214" s="342"/>
      <c r="S214" s="298">
        <v>39.85000000000008</v>
      </c>
      <c r="T214" s="298">
        <v>0</v>
      </c>
      <c r="U214" s="298">
        <v>0</v>
      </c>
      <c r="V214" s="298">
        <v>0</v>
      </c>
      <c r="W214" s="342"/>
      <c r="X214" s="49">
        <v>75.000000000000057</v>
      </c>
      <c r="Y214" s="49">
        <v>0</v>
      </c>
      <c r="Z214" s="49">
        <v>0</v>
      </c>
      <c r="AA214" s="49">
        <v>0</v>
      </c>
      <c r="AB214" s="342"/>
      <c r="AC214" s="49">
        <v>170.92500000000018</v>
      </c>
      <c r="AD214" s="49">
        <v>0</v>
      </c>
      <c r="AE214" s="49">
        <v>0</v>
      </c>
      <c r="AF214" s="49">
        <v>0</v>
      </c>
      <c r="AG214" s="342"/>
      <c r="AH214" s="49">
        <v>192.2750000000002</v>
      </c>
      <c r="AI214" s="49">
        <v>0</v>
      </c>
      <c r="AJ214" s="49">
        <v>0</v>
      </c>
      <c r="AK214" s="49">
        <v>0</v>
      </c>
      <c r="AL214" s="342"/>
      <c r="AM214" s="49">
        <v>86.987500000000182</v>
      </c>
      <c r="AN214" s="49">
        <v>0</v>
      </c>
      <c r="AO214" s="49">
        <v>0</v>
      </c>
      <c r="AP214" s="49">
        <v>0</v>
      </c>
      <c r="AQ214" s="342"/>
      <c r="AR214" s="49">
        <v>4.8750000000001137</v>
      </c>
      <c r="AS214" s="49">
        <v>0</v>
      </c>
      <c r="AT214" s="49">
        <v>0</v>
      </c>
      <c r="AU214" s="49">
        <v>0</v>
      </c>
      <c r="AV214" s="342"/>
      <c r="AW214" s="49">
        <v>129.22499999999991</v>
      </c>
      <c r="AX214" s="49">
        <v>0</v>
      </c>
      <c r="AY214" s="49">
        <v>0</v>
      </c>
      <c r="AZ214" s="49">
        <v>0</v>
      </c>
      <c r="BA214" s="342"/>
      <c r="BB214" s="49">
        <v>91.424999999999841</v>
      </c>
      <c r="BC214" s="49">
        <v>0</v>
      </c>
      <c r="BD214" s="49">
        <v>0</v>
      </c>
      <c r="BE214" s="49">
        <v>0</v>
      </c>
      <c r="BF214" s="342"/>
      <c r="BG214" s="49">
        <v>66.725000000000136</v>
      </c>
      <c r="BH214" s="49">
        <v>0</v>
      </c>
      <c r="BI214" s="49">
        <v>0</v>
      </c>
      <c r="BJ214" s="49">
        <v>0</v>
      </c>
      <c r="BK214" s="342"/>
      <c r="BL214" s="49">
        <v>44.162499999999909</v>
      </c>
      <c r="BM214" s="49">
        <v>0</v>
      </c>
      <c r="BN214" s="49">
        <v>0</v>
      </c>
      <c r="BO214" s="49">
        <v>0</v>
      </c>
      <c r="BP214" s="342"/>
      <c r="BQ214" s="49">
        <v>68.662499999999909</v>
      </c>
      <c r="BR214" s="49">
        <v>0</v>
      </c>
      <c r="BS214" s="49">
        <v>0</v>
      </c>
      <c r="BT214" s="49">
        <v>0</v>
      </c>
      <c r="BU214" s="306"/>
      <c r="BV214" s="49">
        <v>111.92499999999973</v>
      </c>
      <c r="BW214" s="49">
        <v>0</v>
      </c>
      <c r="BX214" s="49">
        <v>0</v>
      </c>
      <c r="BY214" s="49">
        <v>0</v>
      </c>
      <c r="BZ214" s="342"/>
      <c r="CA214" s="49">
        <v>35.224999999999682</v>
      </c>
      <c r="CB214" s="49">
        <v>0</v>
      </c>
      <c r="CC214" s="49">
        <v>0</v>
      </c>
      <c r="CD214" s="49">
        <v>0</v>
      </c>
      <c r="CE214" s="306"/>
      <c r="CF214" s="315">
        <v>43.5</v>
      </c>
      <c r="CG214" s="315">
        <v>0</v>
      </c>
      <c r="CH214" s="315">
        <v>0</v>
      </c>
      <c r="CI214" s="315">
        <v>0</v>
      </c>
      <c r="CJ214" s="306"/>
      <c r="CK214" s="49">
        <v>58.112499999999727</v>
      </c>
      <c r="CL214" s="49">
        <v>0</v>
      </c>
      <c r="CM214" s="49">
        <v>0</v>
      </c>
      <c r="CN214" s="49">
        <v>0</v>
      </c>
      <c r="CO214" s="342"/>
      <c r="CP214" s="49">
        <v>82.375</v>
      </c>
      <c r="CQ214" s="49">
        <v>0</v>
      </c>
      <c r="CR214" s="49">
        <v>0</v>
      </c>
      <c r="CS214" s="49">
        <v>0</v>
      </c>
      <c r="CT214" s="306"/>
      <c r="CU214" s="49">
        <v>72.750000000000227</v>
      </c>
      <c r="CV214" s="49">
        <v>0</v>
      </c>
      <c r="CW214" s="49">
        <v>0</v>
      </c>
      <c r="CX214" s="49">
        <v>0</v>
      </c>
      <c r="CY214" s="342"/>
      <c r="CZ214" s="49">
        <v>96.575000000000273</v>
      </c>
      <c r="DA214" s="49">
        <v>0</v>
      </c>
      <c r="DB214" s="49">
        <v>0</v>
      </c>
      <c r="DC214" s="49">
        <v>0</v>
      </c>
      <c r="DD214" s="306"/>
      <c r="DE214" s="49">
        <v>486.44999999999993</v>
      </c>
      <c r="DF214" s="49">
        <v>0</v>
      </c>
      <c r="DG214" s="49">
        <v>0</v>
      </c>
      <c r="DH214" s="49">
        <v>0</v>
      </c>
      <c r="DI214" s="306"/>
      <c r="DJ214" s="298">
        <v>137.34999999999991</v>
      </c>
      <c r="DK214" s="298">
        <v>0</v>
      </c>
      <c r="DL214" s="298">
        <v>0</v>
      </c>
      <c r="DM214" s="49">
        <v>0</v>
      </c>
      <c r="DN214" s="306"/>
      <c r="DO214" s="49">
        <v>85.450000000000728</v>
      </c>
      <c r="DP214" s="49">
        <v>0</v>
      </c>
      <c r="DQ214" s="49">
        <v>0</v>
      </c>
      <c r="DR214" s="49">
        <v>0</v>
      </c>
      <c r="DS214" s="306"/>
      <c r="DT214" s="49">
        <v>0</v>
      </c>
      <c r="DU214" s="49">
        <v>0</v>
      </c>
      <c r="DV214" s="49">
        <v>0</v>
      </c>
      <c r="DW214" s="49">
        <v>0</v>
      </c>
      <c r="DX214" s="306"/>
      <c r="DY214" s="49">
        <v>770.31250000000682</v>
      </c>
      <c r="DZ214" s="49">
        <v>0</v>
      </c>
      <c r="EA214" s="49">
        <v>0</v>
      </c>
      <c r="EB214" s="49">
        <v>0</v>
      </c>
      <c r="EC214" s="306"/>
      <c r="ED214" s="49">
        <v>73.150000000000546</v>
      </c>
      <c r="EE214" s="49">
        <v>0</v>
      </c>
      <c r="EF214" s="49">
        <v>0</v>
      </c>
      <c r="EG214" s="49">
        <v>0</v>
      </c>
      <c r="EH214" s="306"/>
      <c r="EI214" s="49">
        <v>9.7500000000004547</v>
      </c>
      <c r="EJ214" s="49">
        <v>0</v>
      </c>
      <c r="EK214" s="49">
        <v>0</v>
      </c>
      <c r="EL214" s="49">
        <v>0</v>
      </c>
      <c r="EM214" s="306"/>
      <c r="EN214" s="49">
        <v>0</v>
      </c>
      <c r="EO214" s="49">
        <v>0</v>
      </c>
      <c r="EP214" s="49">
        <v>0</v>
      </c>
      <c r="EQ214" s="49">
        <v>0</v>
      </c>
      <c r="ER214" s="306"/>
      <c r="ES214" s="49">
        <v>47.875000000000909</v>
      </c>
      <c r="ET214" s="49">
        <v>0</v>
      </c>
      <c r="EU214" s="49">
        <v>0</v>
      </c>
      <c r="EV214" s="49">
        <v>0</v>
      </c>
      <c r="EW214" s="306"/>
      <c r="EX214">
        <v>618.70000000000005</v>
      </c>
      <c r="EY214">
        <v>0</v>
      </c>
      <c r="EZ214">
        <v>0</v>
      </c>
      <c r="FA214" s="49">
        <v>0</v>
      </c>
      <c r="FB214" s="306"/>
      <c r="FC214" s="49">
        <v>44.400000000000546</v>
      </c>
      <c r="FD214" s="49">
        <v>0</v>
      </c>
      <c r="FE214" s="49">
        <v>0</v>
      </c>
      <c r="FF214" s="49">
        <v>0</v>
      </c>
      <c r="FG214" s="306"/>
      <c r="FH214" s="315">
        <v>68.075000000000728</v>
      </c>
      <c r="FI214" s="315">
        <v>0</v>
      </c>
      <c r="FJ214" s="315">
        <v>0</v>
      </c>
      <c r="FK214" s="49">
        <v>0</v>
      </c>
      <c r="FL214" s="306"/>
      <c r="FM214" s="315">
        <v>99.550000000001091</v>
      </c>
      <c r="FN214" s="315">
        <v>0</v>
      </c>
      <c r="FO214" s="315">
        <v>0</v>
      </c>
      <c r="FP214" s="49">
        <v>0</v>
      </c>
      <c r="FQ214" s="306"/>
      <c r="FR214" s="49">
        <v>99.099999999998545</v>
      </c>
      <c r="FS214" s="49">
        <v>0</v>
      </c>
      <c r="FT214" s="49">
        <v>0</v>
      </c>
      <c r="FU214" s="49">
        <v>0</v>
      </c>
      <c r="FV214" s="306"/>
      <c r="FW214" s="49">
        <v>0</v>
      </c>
      <c r="FX214" s="49">
        <v>0</v>
      </c>
      <c r="FY214" s="49">
        <v>0</v>
      </c>
      <c r="FZ214" s="49">
        <v>0</v>
      </c>
      <c r="GA214" s="306"/>
      <c r="GB214" s="49">
        <v>312.87499999999727</v>
      </c>
      <c r="GC214" s="49">
        <v>0</v>
      </c>
      <c r="GD214" s="49">
        <v>0</v>
      </c>
      <c r="GE214" s="49">
        <v>0</v>
      </c>
      <c r="GF214" s="306"/>
      <c r="GG214" s="315">
        <v>63.500000000000909</v>
      </c>
      <c r="GH214" s="315">
        <v>0</v>
      </c>
      <c r="GI214" s="315">
        <v>0</v>
      </c>
      <c r="GJ214" s="49">
        <v>0</v>
      </c>
      <c r="GK214" s="306"/>
      <c r="GL214" s="49">
        <v>0</v>
      </c>
      <c r="GM214" s="49">
        <v>0</v>
      </c>
      <c r="GN214" s="49">
        <v>0</v>
      </c>
      <c r="GO214" s="49">
        <v>0</v>
      </c>
      <c r="GP214" s="306"/>
    </row>
    <row r="215" spans="1:198" ht="18">
      <c r="A215" s="81" t="s">
        <v>1283</v>
      </c>
      <c r="B215" s="45">
        <f t="shared" si="6"/>
        <v>34043.037499999948</v>
      </c>
      <c r="C215" s="41"/>
      <c r="D215" s="49">
        <v>139.59999999999997</v>
      </c>
      <c r="E215" s="49">
        <v>302.25</v>
      </c>
      <c r="F215" s="49">
        <v>0</v>
      </c>
      <c r="G215" s="49">
        <v>0</v>
      </c>
      <c r="H215" s="342"/>
      <c r="I215" s="49">
        <v>27.450000000000074</v>
      </c>
      <c r="J215" s="49">
        <v>55.400000000000034</v>
      </c>
      <c r="K215" s="49">
        <v>0</v>
      </c>
      <c r="L215" s="49">
        <v>0</v>
      </c>
      <c r="M215" s="342"/>
      <c r="N215" s="49">
        <v>122.37499999999977</v>
      </c>
      <c r="O215" s="49">
        <v>114.39999999999999</v>
      </c>
      <c r="P215" s="49">
        <v>0</v>
      </c>
      <c r="Q215" s="49">
        <v>0</v>
      </c>
      <c r="R215" s="342"/>
      <c r="S215" s="298">
        <v>72.675000000000068</v>
      </c>
      <c r="T215" s="298">
        <v>100.10000000000014</v>
      </c>
      <c r="U215" s="298">
        <v>273.375</v>
      </c>
      <c r="V215" s="298">
        <v>0</v>
      </c>
      <c r="W215" s="342"/>
      <c r="X215" s="49">
        <v>72.375000000000114</v>
      </c>
      <c r="Y215" s="49">
        <v>81.5499999999995</v>
      </c>
      <c r="Z215" s="49">
        <v>251.40000000000003</v>
      </c>
      <c r="AA215" s="49">
        <v>0</v>
      </c>
      <c r="AB215" s="342"/>
      <c r="AC215" s="49">
        <v>151.27499999999998</v>
      </c>
      <c r="AD215" s="49">
        <v>463.54999999999927</v>
      </c>
      <c r="AE215" s="49">
        <v>248.92499999999998</v>
      </c>
      <c r="AF215" s="49">
        <v>0</v>
      </c>
      <c r="AG215" s="342"/>
      <c r="AH215" s="49">
        <v>239.83750000000001</v>
      </c>
      <c r="AI215" s="49">
        <v>339.64999999999964</v>
      </c>
      <c r="AJ215" s="49">
        <v>809.84999999999991</v>
      </c>
      <c r="AK215" s="49">
        <v>0</v>
      </c>
      <c r="AL215" s="342"/>
      <c r="AM215" s="49">
        <v>140.80000000000018</v>
      </c>
      <c r="AN215" s="49">
        <v>277.24999999999955</v>
      </c>
      <c r="AO215" s="49">
        <v>358.61250000000001</v>
      </c>
      <c r="AP215" s="49">
        <v>0</v>
      </c>
      <c r="AQ215" s="342"/>
      <c r="AR215" s="49">
        <v>129.22500000000014</v>
      </c>
      <c r="AS215" s="49">
        <v>249.5</v>
      </c>
      <c r="AT215" s="49">
        <v>255.67500000000001</v>
      </c>
      <c r="AU215" s="49">
        <v>0</v>
      </c>
      <c r="AV215" s="342"/>
      <c r="AW215" s="49">
        <v>52.5</v>
      </c>
      <c r="AX215" s="49">
        <v>385.15000000000055</v>
      </c>
      <c r="AY215" s="49">
        <v>316.23750000000001</v>
      </c>
      <c r="AZ215" s="49">
        <v>0</v>
      </c>
      <c r="BA215" s="342"/>
      <c r="BB215" s="49">
        <v>90.399999999999864</v>
      </c>
      <c r="BC215" s="49">
        <v>223.2</v>
      </c>
      <c r="BD215" s="49">
        <v>245.17499999999998</v>
      </c>
      <c r="BE215" s="49">
        <v>0</v>
      </c>
      <c r="BF215" s="342"/>
      <c r="BG215" s="49">
        <v>69.950000000000045</v>
      </c>
      <c r="BH215" s="49">
        <v>191.55</v>
      </c>
      <c r="BI215" s="49">
        <v>455.02499999999998</v>
      </c>
      <c r="BJ215" s="49">
        <v>0</v>
      </c>
      <c r="BK215" s="342"/>
      <c r="BL215" s="49">
        <v>52.625</v>
      </c>
      <c r="BM215" s="49">
        <v>148.4</v>
      </c>
      <c r="BN215" s="49">
        <v>143.92500000000001</v>
      </c>
      <c r="BO215" s="49">
        <v>0</v>
      </c>
      <c r="BP215" s="342"/>
      <c r="BQ215" s="49">
        <v>66.000000000000227</v>
      </c>
      <c r="BR215" s="49">
        <v>243.25</v>
      </c>
      <c r="BS215" s="49">
        <v>193.05</v>
      </c>
      <c r="BT215" s="49">
        <v>0</v>
      </c>
      <c r="BU215" s="306"/>
      <c r="BV215" s="49">
        <v>160.47500000000014</v>
      </c>
      <c r="BW215" s="49">
        <v>346.44999999999982</v>
      </c>
      <c r="BX215" s="49">
        <v>457.12500000000011</v>
      </c>
      <c r="BY215" s="49">
        <v>0</v>
      </c>
      <c r="BZ215" s="342"/>
      <c r="CA215" s="49">
        <v>63.000000000000455</v>
      </c>
      <c r="CB215" s="49">
        <v>278.95000000000073</v>
      </c>
      <c r="CC215" s="49">
        <v>274.57500000000005</v>
      </c>
      <c r="CD215" s="49">
        <v>0</v>
      </c>
      <c r="CE215" s="306"/>
      <c r="CF215" s="315">
        <v>54.4500000000005</v>
      </c>
      <c r="CG215" s="315">
        <v>136.40000000000055</v>
      </c>
      <c r="CH215" s="315">
        <v>117.375</v>
      </c>
      <c r="CI215" s="315">
        <v>0</v>
      </c>
      <c r="CJ215" s="306"/>
      <c r="CK215" s="49">
        <v>110.00000000000045</v>
      </c>
      <c r="CL215" s="49">
        <v>205.4</v>
      </c>
      <c r="CM215" s="49">
        <v>73.125</v>
      </c>
      <c r="CN215" s="49">
        <v>0</v>
      </c>
      <c r="CO215" s="342"/>
      <c r="CP215" s="49">
        <v>124.87500000000045</v>
      </c>
      <c r="CQ215" s="49">
        <v>107.39999999999964</v>
      </c>
      <c r="CR215" s="49">
        <v>275.625</v>
      </c>
      <c r="CS215" s="49">
        <v>0</v>
      </c>
      <c r="CT215" s="306"/>
      <c r="CU215" s="49">
        <v>140.32499999999982</v>
      </c>
      <c r="CV215" s="49">
        <v>138.80000000000018</v>
      </c>
      <c r="CW215" s="49">
        <v>355.65000000000003</v>
      </c>
      <c r="CX215" s="49">
        <v>0</v>
      </c>
      <c r="CY215" s="342"/>
      <c r="CZ215" s="49">
        <v>12.299999999999727</v>
      </c>
      <c r="DA215" s="49">
        <v>120.75</v>
      </c>
      <c r="DB215" s="49">
        <v>16.2</v>
      </c>
      <c r="DC215" s="49">
        <v>0</v>
      </c>
      <c r="DD215" s="306"/>
      <c r="DE215" s="49">
        <v>377.42499999999995</v>
      </c>
      <c r="DF215" s="49">
        <v>873.15000000000327</v>
      </c>
      <c r="DG215" s="49">
        <v>2739.0750000000003</v>
      </c>
      <c r="DH215" s="49">
        <v>0</v>
      </c>
      <c r="DI215" s="306"/>
      <c r="DJ215" s="298">
        <v>145.42499999999927</v>
      </c>
      <c r="DK215" s="298">
        <v>343.00000000000364</v>
      </c>
      <c r="DL215" s="298">
        <v>265.72500000000002</v>
      </c>
      <c r="DM215" s="49">
        <v>0</v>
      </c>
      <c r="DN215" s="306"/>
      <c r="DO215" s="49">
        <v>134.89999999999918</v>
      </c>
      <c r="DP215" s="49">
        <v>524.20000000000437</v>
      </c>
      <c r="DQ215" s="49">
        <v>226.57499999999999</v>
      </c>
      <c r="DR215" s="49">
        <v>0</v>
      </c>
      <c r="DS215" s="306"/>
      <c r="DT215" s="49">
        <v>0</v>
      </c>
      <c r="DU215" s="49">
        <v>0</v>
      </c>
      <c r="DV215" s="49">
        <v>0</v>
      </c>
      <c r="DW215" s="49">
        <v>0</v>
      </c>
      <c r="DX215" s="306"/>
      <c r="DY215" s="49">
        <v>784.07499999998709</v>
      </c>
      <c r="DZ215" s="49">
        <v>1645.3250000000025</v>
      </c>
      <c r="EA215" s="49">
        <v>3526.9125000000008</v>
      </c>
      <c r="EB215" s="49">
        <v>0</v>
      </c>
      <c r="EC215" s="306"/>
      <c r="ED215" s="49">
        <v>45</v>
      </c>
      <c r="EE215" s="49">
        <v>95.250000000003638</v>
      </c>
      <c r="EF215" s="49">
        <v>154.5</v>
      </c>
      <c r="EG215" s="49">
        <v>0</v>
      </c>
      <c r="EH215" s="306"/>
      <c r="EI215" s="49">
        <v>97.100000000000364</v>
      </c>
      <c r="EJ215" s="49">
        <v>128.60000000000218</v>
      </c>
      <c r="EK215" s="49">
        <v>385.875</v>
      </c>
      <c r="EL215" s="49">
        <v>0</v>
      </c>
      <c r="EM215" s="306"/>
      <c r="EN215" s="49">
        <v>0</v>
      </c>
      <c r="EO215" s="49">
        <v>356.85000000000218</v>
      </c>
      <c r="EP215" s="49">
        <v>579.9</v>
      </c>
      <c r="EQ215" s="49">
        <v>0</v>
      </c>
      <c r="ER215" s="306"/>
      <c r="ES215" s="49">
        <v>51.499999999998181</v>
      </c>
      <c r="ET215" s="49">
        <v>147.05000000000109</v>
      </c>
      <c r="EU215" s="49">
        <v>360.67499999999995</v>
      </c>
      <c r="EV215" s="49">
        <v>0</v>
      </c>
      <c r="EW215" s="306"/>
      <c r="EX215">
        <v>778.42499999999984</v>
      </c>
      <c r="EY215">
        <v>1516.3499999999967</v>
      </c>
      <c r="EZ215">
        <v>982.72499999999991</v>
      </c>
      <c r="FA215" s="49">
        <v>0</v>
      </c>
      <c r="FB215" s="306"/>
      <c r="FC215" s="49">
        <v>48.874999999997272</v>
      </c>
      <c r="FD215" s="49">
        <v>15.750000000003638</v>
      </c>
      <c r="FE215" s="49">
        <v>104.32499999999999</v>
      </c>
      <c r="FF215" s="49">
        <v>0</v>
      </c>
      <c r="FG215" s="306"/>
      <c r="FH215" s="315">
        <v>64.174999999997453</v>
      </c>
      <c r="FI215" s="315">
        <v>173.5</v>
      </c>
      <c r="FJ215" s="315">
        <v>282.45000000000005</v>
      </c>
      <c r="FK215" s="49">
        <v>0</v>
      </c>
      <c r="FL215" s="306"/>
      <c r="FM215" s="315">
        <v>93.799999999997453</v>
      </c>
      <c r="FN215" s="315">
        <v>56.375000000003638</v>
      </c>
      <c r="FO215" s="315">
        <v>247.42499999999998</v>
      </c>
      <c r="FP215" s="49">
        <v>0</v>
      </c>
      <c r="FQ215" s="306"/>
      <c r="FR215" s="49">
        <v>124.43749999999818</v>
      </c>
      <c r="FS215" s="49">
        <v>175.94999999999996</v>
      </c>
      <c r="FT215" s="49">
        <v>315.3</v>
      </c>
      <c r="FU215" s="49">
        <v>0</v>
      </c>
      <c r="FV215" s="306"/>
      <c r="FW215" s="49">
        <v>0</v>
      </c>
      <c r="FX215" s="49">
        <v>189.04999999999745</v>
      </c>
      <c r="FY215" s="49">
        <v>211.95000000000002</v>
      </c>
      <c r="FZ215" s="49">
        <v>0</v>
      </c>
      <c r="GA215" s="306"/>
      <c r="GB215" s="49">
        <v>255.34999999999491</v>
      </c>
      <c r="GC215" s="49">
        <v>532.94999999994945</v>
      </c>
      <c r="GD215" s="49">
        <v>808.27500000000009</v>
      </c>
      <c r="GE215" s="49">
        <v>0</v>
      </c>
      <c r="GF215" s="306"/>
      <c r="GG215" s="315">
        <v>97.999999999998181</v>
      </c>
      <c r="GH215" s="315">
        <v>233.5</v>
      </c>
      <c r="GI215" s="315">
        <v>200.25</v>
      </c>
      <c r="GJ215" s="49">
        <v>0</v>
      </c>
      <c r="GK215" s="306"/>
      <c r="GL215" s="49">
        <v>0</v>
      </c>
      <c r="GM215" s="49">
        <v>0</v>
      </c>
      <c r="GN215" s="49">
        <v>822.97500000000014</v>
      </c>
      <c r="GO215" s="49">
        <v>0</v>
      </c>
      <c r="GP215" s="306"/>
    </row>
    <row r="216" spans="1:198" ht="18">
      <c r="A216" s="81" t="s">
        <v>2074</v>
      </c>
      <c r="B216" s="45">
        <f t="shared" si="6"/>
        <v>25943.937500000011</v>
      </c>
      <c r="C216" s="41"/>
      <c r="D216" s="49">
        <v>101.29999999999998</v>
      </c>
      <c r="E216" s="49">
        <v>196.65</v>
      </c>
      <c r="F216" s="49">
        <v>0</v>
      </c>
      <c r="G216" s="49">
        <v>0</v>
      </c>
      <c r="H216" s="342"/>
      <c r="I216" s="49">
        <v>47.875</v>
      </c>
      <c r="J216" s="49">
        <v>55.250000000000057</v>
      </c>
      <c r="K216" s="49">
        <v>0</v>
      </c>
      <c r="L216" s="49">
        <v>0</v>
      </c>
      <c r="M216" s="342"/>
      <c r="N216" s="49">
        <v>30.199999999999932</v>
      </c>
      <c r="O216" s="49">
        <v>138.05000000000001</v>
      </c>
      <c r="P216" s="49">
        <v>0</v>
      </c>
      <c r="Q216" s="49">
        <v>0</v>
      </c>
      <c r="R216" s="342"/>
      <c r="S216" s="298">
        <v>0</v>
      </c>
      <c r="T216" s="298">
        <v>251.39999999999975</v>
      </c>
      <c r="U216" s="298">
        <v>196.5</v>
      </c>
      <c r="V216" s="298">
        <v>0</v>
      </c>
      <c r="W216" s="342"/>
      <c r="X216" s="49">
        <v>0</v>
      </c>
      <c r="Y216" s="49">
        <v>85</v>
      </c>
      <c r="Z216" s="49">
        <v>357.37500000000006</v>
      </c>
      <c r="AA216" s="49">
        <v>0</v>
      </c>
      <c r="AB216" s="342"/>
      <c r="AC216" s="49">
        <v>0</v>
      </c>
      <c r="AD216" s="49">
        <v>332.14999999999964</v>
      </c>
      <c r="AE216" s="49">
        <v>236.02500000000003</v>
      </c>
      <c r="AF216" s="49">
        <v>0</v>
      </c>
      <c r="AG216" s="342"/>
      <c r="AH216" s="49">
        <v>0</v>
      </c>
      <c r="AI216" s="49">
        <v>131.02500000000032</v>
      </c>
      <c r="AJ216" s="49">
        <v>765.15000000000009</v>
      </c>
      <c r="AK216" s="49">
        <v>0</v>
      </c>
      <c r="AL216" s="342"/>
      <c r="AM216" s="49">
        <v>0</v>
      </c>
      <c r="AN216" s="49">
        <v>303.92500000000041</v>
      </c>
      <c r="AO216" s="49">
        <v>311.10000000000002</v>
      </c>
      <c r="AP216" s="49">
        <v>0</v>
      </c>
      <c r="AQ216" s="342"/>
      <c r="AR216" s="49">
        <v>0</v>
      </c>
      <c r="AS216" s="49">
        <v>98.45</v>
      </c>
      <c r="AT216" s="49">
        <v>16.200000000000003</v>
      </c>
      <c r="AU216" s="49">
        <v>0</v>
      </c>
      <c r="AV216" s="342"/>
      <c r="AW216" s="49">
        <v>0</v>
      </c>
      <c r="AX216" s="49">
        <v>7.5999999999994543</v>
      </c>
      <c r="AY216" s="49">
        <v>360.82500000000005</v>
      </c>
      <c r="AZ216" s="49">
        <v>0</v>
      </c>
      <c r="BA216" s="342"/>
      <c r="BB216" s="49">
        <v>0</v>
      </c>
      <c r="BC216" s="49">
        <v>248.45</v>
      </c>
      <c r="BD216" s="49">
        <v>210.375</v>
      </c>
      <c r="BE216" s="49">
        <v>0</v>
      </c>
      <c r="BF216" s="342"/>
      <c r="BG216" s="49">
        <v>0</v>
      </c>
      <c r="BH216" s="49">
        <v>162.69999999999999</v>
      </c>
      <c r="BI216" s="49">
        <v>106.80000000000001</v>
      </c>
      <c r="BJ216" s="49">
        <v>0</v>
      </c>
      <c r="BK216" s="342"/>
      <c r="BL216" s="49">
        <v>0</v>
      </c>
      <c r="BM216" s="49">
        <v>158.65</v>
      </c>
      <c r="BN216" s="49">
        <v>57.525000000000006</v>
      </c>
      <c r="BO216" s="49">
        <v>0</v>
      </c>
      <c r="BP216" s="342"/>
      <c r="BQ216" s="49">
        <v>0</v>
      </c>
      <c r="BR216" s="49">
        <v>216.97499999999945</v>
      </c>
      <c r="BS216" s="49">
        <v>265.27499999999998</v>
      </c>
      <c r="BT216" s="49">
        <v>0</v>
      </c>
      <c r="BU216" s="306"/>
      <c r="BV216" s="49">
        <v>0</v>
      </c>
      <c r="BW216" s="49">
        <v>134.69999999999982</v>
      </c>
      <c r="BX216" s="49">
        <v>460.0499999999999</v>
      </c>
      <c r="BY216" s="49">
        <v>0</v>
      </c>
      <c r="BZ216" s="342"/>
      <c r="CA216" s="49">
        <v>0</v>
      </c>
      <c r="CB216" s="49">
        <v>198.72500000000036</v>
      </c>
      <c r="CC216" s="49">
        <v>173.55</v>
      </c>
      <c r="CD216" s="49">
        <v>0</v>
      </c>
      <c r="CE216" s="306"/>
      <c r="CF216" s="315">
        <v>0</v>
      </c>
      <c r="CG216" s="315">
        <v>147.94999999999982</v>
      </c>
      <c r="CH216" s="315">
        <v>226.79999999999998</v>
      </c>
      <c r="CI216" s="315">
        <v>0</v>
      </c>
      <c r="CJ216" s="306"/>
      <c r="CK216" s="49">
        <v>0</v>
      </c>
      <c r="CL216" s="49">
        <v>115.39999999999999</v>
      </c>
      <c r="CM216" s="49">
        <v>121.94999999999999</v>
      </c>
      <c r="CN216" s="49">
        <v>0</v>
      </c>
      <c r="CO216" s="342"/>
      <c r="CP216" s="49">
        <v>0</v>
      </c>
      <c r="CQ216" s="49">
        <v>46.549999999999272</v>
      </c>
      <c r="CR216" s="49">
        <v>300</v>
      </c>
      <c r="CS216" s="49">
        <v>0</v>
      </c>
      <c r="CT216" s="306"/>
      <c r="CU216" s="49">
        <v>0</v>
      </c>
      <c r="CV216" s="49">
        <v>144.54999999999973</v>
      </c>
      <c r="CW216" s="49">
        <v>487.87499999999989</v>
      </c>
      <c r="CX216" s="49">
        <v>0</v>
      </c>
      <c r="CY216" s="342"/>
      <c r="CZ216" s="49">
        <v>0</v>
      </c>
      <c r="DA216" s="49">
        <v>74.75</v>
      </c>
      <c r="DB216" s="49">
        <v>8.7750000000000004</v>
      </c>
      <c r="DC216" s="49">
        <v>0</v>
      </c>
      <c r="DD216" s="306"/>
      <c r="DE216" s="49">
        <v>0</v>
      </c>
      <c r="DF216" s="49">
        <v>523.39999999999918</v>
      </c>
      <c r="DG216" s="49">
        <v>3033.9</v>
      </c>
      <c r="DH216" s="49">
        <v>0</v>
      </c>
      <c r="DI216" s="306"/>
      <c r="DJ216" s="298">
        <v>0</v>
      </c>
      <c r="DK216" s="298">
        <v>180.69999999999982</v>
      </c>
      <c r="DL216" s="298">
        <v>518.84999999999991</v>
      </c>
      <c r="DM216" s="49">
        <v>0</v>
      </c>
      <c r="DN216" s="306"/>
      <c r="DO216" s="49">
        <v>0</v>
      </c>
      <c r="DP216" s="49">
        <v>185.449999999998</v>
      </c>
      <c r="DQ216" s="49">
        <v>373.05000000000007</v>
      </c>
      <c r="DR216" s="49">
        <v>0</v>
      </c>
      <c r="DS216" s="306"/>
      <c r="DT216" s="49">
        <v>0</v>
      </c>
      <c r="DU216" s="49">
        <v>0</v>
      </c>
      <c r="DV216" s="49">
        <v>0</v>
      </c>
      <c r="DW216" s="49">
        <v>0</v>
      </c>
      <c r="DX216" s="306"/>
      <c r="DY216" s="49">
        <v>0</v>
      </c>
      <c r="DZ216" s="49">
        <v>1037.6999999999962</v>
      </c>
      <c r="EA216" s="49">
        <v>3269.25</v>
      </c>
      <c r="EB216" s="49">
        <v>0</v>
      </c>
      <c r="EC216" s="306"/>
      <c r="ED216" s="49">
        <v>0</v>
      </c>
      <c r="EE216" s="49">
        <v>86.099999999996726</v>
      </c>
      <c r="EF216" s="49">
        <v>219.67499999999998</v>
      </c>
      <c r="EG216" s="49">
        <v>0</v>
      </c>
      <c r="EH216" s="306"/>
      <c r="EI216" s="49">
        <v>0</v>
      </c>
      <c r="EJ216" s="49">
        <v>80.999999999997272</v>
      </c>
      <c r="EK216" s="49">
        <v>245.47499999999997</v>
      </c>
      <c r="EL216" s="49">
        <v>0</v>
      </c>
      <c r="EM216" s="306"/>
      <c r="EN216" s="49">
        <v>0</v>
      </c>
      <c r="EO216" s="49">
        <v>161.14999999999782</v>
      </c>
      <c r="EP216" s="49">
        <v>361.875</v>
      </c>
      <c r="EQ216" s="49">
        <v>0</v>
      </c>
      <c r="ER216" s="306"/>
      <c r="ES216" s="49">
        <v>0</v>
      </c>
      <c r="ET216" s="49">
        <v>79.299999999996544</v>
      </c>
      <c r="EU216" s="49">
        <v>31.5</v>
      </c>
      <c r="EV216" s="49">
        <v>0</v>
      </c>
      <c r="EW216" s="306"/>
      <c r="EX216">
        <v>0</v>
      </c>
      <c r="EY216">
        <v>326.29999999999927</v>
      </c>
      <c r="EZ216">
        <v>2322.3000000000002</v>
      </c>
      <c r="FA216" s="49">
        <v>0</v>
      </c>
      <c r="FB216" s="306"/>
      <c r="FC216" s="49">
        <v>0</v>
      </c>
      <c r="FD216" s="49">
        <v>196.89999999999691</v>
      </c>
      <c r="FE216" s="49">
        <v>78.075000000000003</v>
      </c>
      <c r="FF216" s="49">
        <v>0</v>
      </c>
      <c r="FG216" s="306"/>
      <c r="FH216" s="315">
        <v>0</v>
      </c>
      <c r="FI216" s="315">
        <v>167.8</v>
      </c>
      <c r="FJ216" s="315">
        <v>277.5</v>
      </c>
      <c r="FK216" s="49">
        <v>0</v>
      </c>
      <c r="FL216" s="306"/>
      <c r="FM216" s="315">
        <v>0</v>
      </c>
      <c r="FN216" s="315">
        <v>60.149999999997817</v>
      </c>
      <c r="FO216" s="315">
        <v>267.22500000000002</v>
      </c>
      <c r="FP216" s="49">
        <v>0</v>
      </c>
      <c r="FQ216" s="306"/>
      <c r="FR216" s="49">
        <v>0</v>
      </c>
      <c r="FS216" s="49">
        <v>186.75</v>
      </c>
      <c r="FT216" s="49">
        <v>546.07500000000005</v>
      </c>
      <c r="FU216" s="49">
        <v>0</v>
      </c>
      <c r="FV216" s="306"/>
      <c r="FW216" s="49">
        <v>0</v>
      </c>
      <c r="FX216" s="49">
        <v>140.45000000000255</v>
      </c>
      <c r="FY216" s="49">
        <v>205.20000000000002</v>
      </c>
      <c r="FZ216" s="49">
        <v>0</v>
      </c>
      <c r="GA216" s="306"/>
      <c r="GB216" s="49">
        <v>0</v>
      </c>
      <c r="GC216" s="49">
        <v>530.25000000003342</v>
      </c>
      <c r="GD216" s="49">
        <v>818.32500000000005</v>
      </c>
      <c r="GE216" s="49">
        <v>0</v>
      </c>
      <c r="GF216" s="306"/>
      <c r="GG216" s="315">
        <v>0</v>
      </c>
      <c r="GH216" s="315">
        <v>179.75</v>
      </c>
      <c r="GI216" s="315">
        <v>194.25</v>
      </c>
      <c r="GJ216" s="49">
        <v>0</v>
      </c>
      <c r="GK216" s="306"/>
      <c r="GL216" s="49">
        <v>0</v>
      </c>
      <c r="GM216" s="49">
        <v>0</v>
      </c>
      <c r="GN216" s="49">
        <v>967.83750000000009</v>
      </c>
      <c r="GO216" s="49">
        <v>0</v>
      </c>
      <c r="GP216" s="306"/>
    </row>
    <row r="217" spans="1:198" ht="18">
      <c r="A217" s="39"/>
      <c r="B217" s="45"/>
      <c r="C217" s="41"/>
      <c r="D217" s="49"/>
      <c r="E217" s="49"/>
      <c r="F217" s="49"/>
      <c r="G217" s="302"/>
      <c r="H217" s="306"/>
      <c r="I217" s="9"/>
      <c r="J217" s="302"/>
      <c r="K217" s="9"/>
      <c r="L217" s="1"/>
      <c r="M217" s="306"/>
      <c r="N217" s="1"/>
      <c r="O217" s="1"/>
      <c r="P217" s="9"/>
      <c r="Q217" s="1"/>
      <c r="R217" s="306"/>
      <c r="S217" s="1"/>
      <c r="T217" s="9"/>
      <c r="U217" s="1"/>
      <c r="V217" s="1"/>
      <c r="W217" s="306"/>
      <c r="X217" s="1"/>
      <c r="Y217" s="9"/>
      <c r="Z217" s="1"/>
      <c r="AA217" s="9"/>
      <c r="AB217" s="306"/>
      <c r="AC217" s="9"/>
      <c r="AE217" s="18"/>
      <c r="AF217" s="9"/>
      <c r="AG217" s="306"/>
      <c r="AH217" s="9"/>
      <c r="AJ217" s="9"/>
      <c r="AL217" s="306"/>
      <c r="AN217" s="18"/>
      <c r="AO217" s="9"/>
      <c r="AQ217" s="306"/>
      <c r="AS217" s="9"/>
      <c r="AU217" s="9"/>
      <c r="AV217" s="306"/>
      <c r="AW217" s="18"/>
      <c r="AX217" s="9"/>
      <c r="AZ217" s="9"/>
      <c r="BA217" s="306"/>
      <c r="BB217" s="9"/>
      <c r="BD217" s="9"/>
      <c r="BF217" s="306"/>
      <c r="BG217" s="9"/>
      <c r="BI217" s="9"/>
      <c r="BK217" s="306"/>
      <c r="BM217" s="9"/>
      <c r="BO217" s="18"/>
      <c r="BP217" s="306"/>
      <c r="BR217" s="9"/>
      <c r="BT217" s="9"/>
      <c r="BU217" s="306"/>
      <c r="BV217" s="9"/>
      <c r="BY217" s="9"/>
      <c r="BZ217" s="306"/>
      <c r="CB217" s="9"/>
      <c r="CD217" s="9"/>
      <c r="CE217" s="306"/>
      <c r="CF217" s="18"/>
      <c r="CG217" s="9"/>
      <c r="CH217" s="18"/>
      <c r="CI217" s="9"/>
      <c r="CJ217" s="306"/>
      <c r="CK217" s="9"/>
      <c r="CM217" s="9"/>
      <c r="CO217" s="306"/>
      <c r="CP217" s="9"/>
      <c r="CQ217" s="18"/>
      <c r="CR217" s="9"/>
      <c r="CT217" s="306"/>
      <c r="CV217" s="9"/>
      <c r="CX217" s="18"/>
      <c r="CY217" s="306"/>
      <c r="DA217" s="9"/>
      <c r="DC217" s="9"/>
      <c r="DD217" s="306"/>
      <c r="DE217" s="9"/>
      <c r="DG217" s="18"/>
      <c r="DH217" s="9"/>
      <c r="DI217" s="306"/>
      <c r="DK217" s="18"/>
      <c r="DL217" s="9"/>
      <c r="DN217" s="306"/>
      <c r="DP217" s="9"/>
      <c r="DR217" s="9"/>
      <c r="DS217" s="306"/>
      <c r="DX217" s="306"/>
      <c r="DY217" s="18"/>
      <c r="DZ217" s="9"/>
      <c r="EA217" s="18"/>
      <c r="EB217" s="9"/>
      <c r="EC217" s="306"/>
      <c r="ED217" s="9"/>
      <c r="EE217" s="18"/>
      <c r="EF217" s="9"/>
      <c r="EH217" s="306"/>
      <c r="EJ217" s="9"/>
      <c r="EL217" s="18"/>
      <c r="EM217" s="306"/>
      <c r="EN217" s="18"/>
      <c r="EO217" s="9"/>
      <c r="EQ217" s="9"/>
      <c r="ER217" s="306"/>
      <c r="ES217" s="9"/>
      <c r="EU217" s="18"/>
      <c r="EV217" s="9"/>
      <c r="EW217" s="306"/>
      <c r="EX217" s="9"/>
      <c r="EZ217" s="9"/>
      <c r="FB217" s="306"/>
      <c r="FD217" s="18"/>
      <c r="FE217" s="9"/>
      <c r="FG217" s="306"/>
      <c r="FI217" s="9"/>
      <c r="FK217" s="9"/>
      <c r="FL217" s="306"/>
      <c r="FM217" s="18"/>
      <c r="FN217" s="9"/>
      <c r="FO217" s="18"/>
      <c r="FP217" s="9"/>
      <c r="FQ217" s="306"/>
      <c r="FR217" s="9"/>
      <c r="FS217" s="18"/>
      <c r="FT217" s="9"/>
      <c r="FV217" s="306"/>
      <c r="FX217" s="9"/>
      <c r="FZ217" s="18"/>
      <c r="GA217" s="306"/>
      <c r="GC217" s="9"/>
      <c r="GE217" s="9"/>
      <c r="GF217" s="306"/>
      <c r="GG217" s="9"/>
      <c r="GI217" s="18"/>
      <c r="GJ217" s="9"/>
      <c r="GK217" s="306"/>
      <c r="GL217" s="9"/>
      <c r="GM217" s="18"/>
      <c r="GN217" s="9"/>
      <c r="GO217" s="18"/>
      <c r="GP217" s="306"/>
    </row>
    <row r="218" spans="1:198" ht="18">
      <c r="A218" s="39"/>
      <c r="B218" s="45"/>
      <c r="C218" s="41"/>
      <c r="D218" s="49"/>
      <c r="E218" s="49"/>
      <c r="F218" s="49"/>
      <c r="G218" s="302"/>
      <c r="H218" s="306"/>
      <c r="I218" s="9"/>
      <c r="J218" s="302"/>
      <c r="K218" s="9"/>
      <c r="L218" s="1"/>
      <c r="M218" s="306"/>
      <c r="N218" s="9"/>
      <c r="O218" s="1"/>
      <c r="P218" s="9"/>
      <c r="Q218" s="1"/>
      <c r="R218" s="306"/>
      <c r="S218" s="1"/>
      <c r="T218" s="9"/>
      <c r="U218" s="1"/>
      <c r="V218" s="1"/>
      <c r="W218" s="306"/>
      <c r="X218" s="1"/>
      <c r="Y218" s="9"/>
      <c r="Z218" s="1"/>
      <c r="AA218" s="9"/>
      <c r="AB218" s="306"/>
      <c r="AC218" s="9"/>
      <c r="AE218" s="18"/>
      <c r="AF218" s="9"/>
      <c r="AG218" s="306"/>
      <c r="AH218" s="9"/>
      <c r="AJ218" s="9"/>
      <c r="AL218" s="306"/>
      <c r="AN218" s="18"/>
      <c r="AO218" s="9"/>
      <c r="AQ218" s="306"/>
      <c r="AS218" s="9"/>
      <c r="AU218" s="9"/>
      <c r="AV218" s="306"/>
      <c r="AW218" s="18"/>
      <c r="AX218" s="9"/>
      <c r="AZ218" s="9"/>
      <c r="BA218" s="306"/>
      <c r="BB218" s="9"/>
      <c r="BD218" s="9"/>
      <c r="BF218" s="306"/>
      <c r="BG218" s="9"/>
      <c r="BI218" s="9"/>
      <c r="BK218" s="306"/>
      <c r="BM218" s="9"/>
      <c r="BO218" s="18"/>
      <c r="BP218" s="306"/>
      <c r="BR218" s="9"/>
      <c r="BT218" s="9"/>
      <c r="BU218" s="306"/>
      <c r="BV218" s="9"/>
      <c r="BY218" s="9"/>
      <c r="BZ218" s="306"/>
      <c r="CB218" s="9"/>
      <c r="CD218" s="9"/>
      <c r="CE218" s="306"/>
      <c r="CF218" s="18"/>
      <c r="CG218" s="9"/>
      <c r="CH218" s="18"/>
      <c r="CI218" s="9"/>
      <c r="CJ218" s="306"/>
      <c r="CK218" s="9"/>
      <c r="CM218" s="9"/>
      <c r="CO218" s="306"/>
      <c r="CP218" s="9"/>
      <c r="CQ218" s="18"/>
      <c r="CR218" s="9"/>
      <c r="CT218" s="306"/>
      <c r="CV218" s="9"/>
      <c r="CX218" s="18"/>
      <c r="CY218" s="306"/>
      <c r="DA218" s="9"/>
      <c r="DC218" s="9"/>
      <c r="DD218" s="306"/>
      <c r="DE218" s="9"/>
      <c r="DG218" s="18"/>
      <c r="DH218" s="9"/>
      <c r="DI218" s="306"/>
      <c r="DK218" s="18"/>
      <c r="DL218" s="9"/>
      <c r="DN218" s="306"/>
      <c r="DP218" s="9"/>
      <c r="DR218" s="9"/>
      <c r="DS218" s="306"/>
      <c r="DX218" s="306"/>
      <c r="DY218" s="18"/>
      <c r="DZ218" s="9"/>
      <c r="EA218" s="18"/>
      <c r="EB218" s="9"/>
      <c r="EC218" s="306"/>
      <c r="ED218" s="9"/>
      <c r="EE218" s="18"/>
      <c r="EF218" s="9"/>
      <c r="EH218" s="306"/>
      <c r="EJ218" s="9"/>
      <c r="EL218" s="18"/>
      <c r="EM218" s="306"/>
      <c r="EN218" s="18"/>
      <c r="EO218" s="9"/>
      <c r="EQ218" s="9"/>
      <c r="ER218" s="306"/>
      <c r="ES218" s="9"/>
      <c r="EU218" s="18"/>
      <c r="EV218" s="9"/>
      <c r="EW218" s="306"/>
      <c r="EX218" s="9"/>
      <c r="EZ218" s="9"/>
      <c r="FB218" s="306"/>
      <c r="FD218" s="18"/>
      <c r="FE218" s="9"/>
      <c r="FG218" s="306"/>
      <c r="FI218" s="9"/>
      <c r="FK218" s="9"/>
      <c r="FL218" s="306"/>
      <c r="FM218" s="18"/>
      <c r="FN218" s="9"/>
      <c r="FO218" s="18"/>
      <c r="FP218" s="9"/>
      <c r="FQ218" s="306"/>
      <c r="FR218" s="9"/>
      <c r="FS218" s="18"/>
      <c r="FT218" s="9"/>
      <c r="FV218" s="306"/>
      <c r="FX218" s="9"/>
      <c r="FZ218" s="18"/>
      <c r="GA218" s="306"/>
      <c r="GC218" s="9"/>
      <c r="GE218" s="9"/>
      <c r="GF218" s="306"/>
      <c r="GG218" s="9"/>
      <c r="GI218" s="18"/>
      <c r="GJ218" s="9"/>
      <c r="GK218" s="306"/>
      <c r="GL218" s="9"/>
      <c r="GM218" s="18"/>
      <c r="GN218" s="9"/>
      <c r="GO218" s="18"/>
      <c r="GP218" s="306"/>
    </row>
    <row r="221" spans="1:198" ht="20.25">
      <c r="A221" s="255" t="s">
        <v>1075</v>
      </c>
      <c r="D221" s="255" t="s">
        <v>219</v>
      </c>
      <c r="E221" s="45"/>
      <c r="L221" s="255" t="s">
        <v>220</v>
      </c>
      <c r="M221" s="3"/>
      <c r="N221" s="3"/>
      <c r="O221" s="9"/>
      <c r="U221" s="255" t="s">
        <v>244</v>
      </c>
      <c r="V221" s="3"/>
      <c r="W221" s="3"/>
      <c r="X221" s="10"/>
      <c r="AD221" s="255" t="s">
        <v>272</v>
      </c>
      <c r="AE221" s="3"/>
      <c r="AF221" s="3"/>
      <c r="AG221" s="9"/>
      <c r="AM221" s="255" t="s">
        <v>985</v>
      </c>
      <c r="AN221" s="3"/>
      <c r="AO221" s="76"/>
      <c r="AP221" s="3"/>
      <c r="AV221" s="255" t="s">
        <v>1423</v>
      </c>
      <c r="AW221" s="39"/>
      <c r="AX221" s="39"/>
      <c r="AY221" s="154"/>
      <c r="AZ221" s="18"/>
      <c r="BA221"/>
      <c r="BB221" s="18"/>
      <c r="BC221"/>
      <c r="BE221" s="255" t="s">
        <v>1718</v>
      </c>
      <c r="BF221" s="18"/>
      <c r="BG221" s="256"/>
      <c r="BH221" s="18"/>
      <c r="BI221" s="18"/>
      <c r="BN221" s="255" t="s">
        <v>2192</v>
      </c>
      <c r="BO221" s="18"/>
      <c r="BP221" s="256"/>
      <c r="BQ221" s="18"/>
      <c r="BR221" s="18"/>
      <c r="BW221" s="255" t="s">
        <v>2617</v>
      </c>
      <c r="BX221" s="254"/>
      <c r="BY221" s="18"/>
      <c r="BZ221" s="307"/>
      <c r="CA221" s="49"/>
      <c r="CF221" s="255" t="s">
        <v>3294</v>
      </c>
      <c r="CG221" s="18"/>
      <c r="CH221" s="307"/>
      <c r="CI221" s="307"/>
      <c r="CJ221" s="18"/>
      <c r="CO221" s="255" t="s">
        <v>4214</v>
      </c>
      <c r="CP221" s="49"/>
      <c r="CR221" s="18"/>
      <c r="CS221" s="18"/>
      <c r="CU221" s="49"/>
      <c r="CX221" s="254"/>
      <c r="CY221" s="18"/>
      <c r="CZ221" s="49"/>
      <c r="DA221" s="18"/>
      <c r="DB221" s="18"/>
      <c r="DE221" s="49"/>
      <c r="DG221" s="254"/>
      <c r="DH221" s="18"/>
      <c r="DI221" s="307"/>
      <c r="DJ221" s="49"/>
      <c r="DK221" s="271"/>
      <c r="DL221" s="1"/>
      <c r="DM221" s="308"/>
      <c r="DN221" s="1"/>
      <c r="DO221" s="49"/>
      <c r="DY221" s="49"/>
      <c r="DZ221" s="18"/>
      <c r="EA221" s="307"/>
      <c r="EB221" s="18"/>
      <c r="EC221" s="18"/>
      <c r="EF221" s="18"/>
      <c r="EG221" s="18"/>
      <c r="EL221" s="254"/>
      <c r="EM221" s="18"/>
      <c r="EN221" s="49"/>
      <c r="EP221" s="18"/>
      <c r="ES221" s="49"/>
      <c r="EU221" s="254"/>
      <c r="EV221" s="18"/>
      <c r="EW221" s="307"/>
      <c r="EX221" s="49"/>
      <c r="FC221" s="49"/>
      <c r="FE221" s="18"/>
      <c r="FF221" s="307"/>
      <c r="FG221" s="18"/>
      <c r="FH221" s="49"/>
      <c r="FI221" s="309"/>
      <c r="FO221" s="307"/>
      <c r="FP221" s="18"/>
      <c r="FQ221" s="18"/>
      <c r="FR221" s="49"/>
      <c r="FT221" s="18"/>
      <c r="FU221" s="18"/>
      <c r="FW221" s="49"/>
      <c r="FZ221" s="254"/>
      <c r="GA221" s="18"/>
      <c r="GB221" s="9"/>
      <c r="GC221" s="9"/>
      <c r="GG221" s="9"/>
      <c r="GH221" s="9"/>
      <c r="GI221" s="18"/>
      <c r="GJ221" s="9"/>
      <c r="GK221" s="9"/>
      <c r="GL221" s="49"/>
    </row>
    <row r="222" spans="1:198" ht="18">
      <c r="D222" s="40"/>
      <c r="E222" s="45"/>
      <c r="L222" s="40"/>
      <c r="M222" s="3"/>
      <c r="N222" s="3"/>
      <c r="O222" s="9"/>
      <c r="U222" s="3"/>
      <c r="V222" s="3"/>
      <c r="W222" s="3"/>
      <c r="X222" s="10"/>
      <c r="AD222" s="3"/>
      <c r="AE222" s="3"/>
      <c r="AF222" s="3"/>
      <c r="AG222" s="9"/>
      <c r="AM222" s="79"/>
      <c r="AN222" s="3"/>
      <c r="AO222" s="76"/>
      <c r="AP222" s="3"/>
      <c r="AV222" s="3"/>
      <c r="AW222" s="3"/>
      <c r="AX222" s="76"/>
      <c r="AY222" s="117"/>
      <c r="AZ222" s="18"/>
      <c r="BA222"/>
      <c r="BB222" s="49"/>
      <c r="BC222"/>
      <c r="BE222" s="257"/>
      <c r="BF222" s="18"/>
      <c r="BG222" s="256"/>
      <c r="BH222" s="18"/>
      <c r="BI222" s="18"/>
      <c r="BN222" s="258"/>
      <c r="BO222" s="18"/>
      <c r="BP222" s="256"/>
      <c r="BQ222" s="18"/>
      <c r="BR222" s="18"/>
      <c r="BT222" s="49"/>
      <c r="BX222" s="310"/>
      <c r="BY222" s="18"/>
      <c r="BZ222" s="307"/>
      <c r="CA222" s="49"/>
      <c r="CF222" s="49"/>
      <c r="CG222" s="18"/>
      <c r="CI222" s="18"/>
      <c r="CJ222" s="18"/>
      <c r="CK222" s="49"/>
      <c r="CO222" s="310"/>
      <c r="CP222" s="49"/>
      <c r="CR222" s="18"/>
      <c r="CS222" s="18"/>
      <c r="CU222" s="49"/>
      <c r="CX222" s="310"/>
      <c r="CY222" s="18"/>
      <c r="CZ222" s="49"/>
      <c r="DA222" s="18"/>
      <c r="DB222" s="18"/>
      <c r="DE222" s="49"/>
      <c r="DG222" s="310"/>
      <c r="DH222" s="18"/>
      <c r="DI222" s="307"/>
      <c r="DJ222" s="49"/>
      <c r="DK222" s="271"/>
      <c r="DL222" s="1"/>
      <c r="DM222" s="308"/>
      <c r="DN222" s="1"/>
      <c r="DO222" s="49"/>
      <c r="DY222" s="49"/>
      <c r="DZ222" s="18"/>
      <c r="EA222" s="307"/>
      <c r="EB222" s="18"/>
      <c r="EC222" s="18"/>
      <c r="ED222" s="49"/>
      <c r="EF222" s="18"/>
      <c r="EG222" s="18"/>
      <c r="EI222" s="49"/>
      <c r="EL222" s="310"/>
      <c r="EM222" s="18"/>
      <c r="EN222" s="49"/>
      <c r="EP222" s="18"/>
      <c r="ES222" s="49"/>
      <c r="EU222" s="310"/>
      <c r="EV222" s="18"/>
      <c r="EW222" s="307"/>
      <c r="EX222" s="49"/>
      <c r="FC222" s="49"/>
      <c r="FE222" s="18"/>
      <c r="FF222" s="307"/>
      <c r="FG222" s="18"/>
      <c r="FH222" s="49"/>
      <c r="FI222" s="309"/>
      <c r="FO222" s="307"/>
      <c r="FP222" s="18"/>
      <c r="FQ222" s="18"/>
      <c r="FR222" s="49"/>
      <c r="FT222" s="18"/>
      <c r="FU222" s="18"/>
      <c r="FW222" s="49"/>
      <c r="FZ222" s="310"/>
      <c r="GA222" s="18"/>
      <c r="GB222" s="9"/>
      <c r="GC222" s="9"/>
      <c r="GG222" s="9"/>
      <c r="GH222" s="9"/>
      <c r="GI222" s="18"/>
      <c r="GJ222" s="9"/>
      <c r="GK222" s="9"/>
      <c r="GL222" s="49"/>
      <c r="GN222" s="249"/>
      <c r="GO222" s="61"/>
    </row>
    <row r="223" spans="1:198" ht="18">
      <c r="A223" s="40" t="s">
        <v>15</v>
      </c>
      <c r="B223" s="58" t="s">
        <v>1045</v>
      </c>
      <c r="D223" s="40" t="s">
        <v>21</v>
      </c>
      <c r="E223" s="45"/>
      <c r="G223" s="45">
        <v>10338</v>
      </c>
      <c r="H223" s="58" t="s">
        <v>1045</v>
      </c>
      <c r="L223" s="40" t="s">
        <v>21</v>
      </c>
      <c r="M223" s="3"/>
      <c r="N223" s="3"/>
      <c r="O223" s="54">
        <v>27401</v>
      </c>
      <c r="P223" t="s">
        <v>221</v>
      </c>
      <c r="Q223" s="58" t="s">
        <v>1045</v>
      </c>
      <c r="U223" s="40" t="s">
        <v>21</v>
      </c>
      <c r="V223" s="3"/>
      <c r="W223" s="3"/>
      <c r="X223" s="54">
        <v>45612</v>
      </c>
      <c r="Y223" t="s">
        <v>245</v>
      </c>
      <c r="Z223" s="58" t="s">
        <v>1045</v>
      </c>
      <c r="AD223" s="40" t="s">
        <v>21</v>
      </c>
      <c r="AG223" s="45">
        <v>56935</v>
      </c>
      <c r="AH223" t="s">
        <v>379</v>
      </c>
      <c r="AI223" s="58" t="s">
        <v>1045</v>
      </c>
      <c r="AM223" s="40" t="s">
        <v>31</v>
      </c>
      <c r="AN223" s="9"/>
      <c r="AO223" s="3"/>
      <c r="AP223" s="151">
        <v>61535.249999999898</v>
      </c>
      <c r="AQ223" t="s">
        <v>986</v>
      </c>
      <c r="AR223" s="58" t="s">
        <v>1045</v>
      </c>
      <c r="AV223" s="40" t="s">
        <v>31</v>
      </c>
      <c r="AW223" s="9"/>
      <c r="AX223" s="3"/>
      <c r="AY223" s="151">
        <v>54485.262499999983</v>
      </c>
      <c r="AZ223" s="192" t="s">
        <v>1442</v>
      </c>
      <c r="BA223" s="58" t="s">
        <v>1045</v>
      </c>
      <c r="BB223" s="49"/>
      <c r="BC223"/>
      <c r="BE223" s="39" t="s">
        <v>153</v>
      </c>
      <c r="BF223" s="9"/>
      <c r="BG223" s="249"/>
      <c r="BH223" s="151">
        <v>56751.674999999799</v>
      </c>
      <c r="BI223" s="192" t="s">
        <v>1719</v>
      </c>
      <c r="BJ223" s="58" t="s">
        <v>1045</v>
      </c>
      <c r="BK223" s="49"/>
      <c r="BN223" s="28" t="s">
        <v>21</v>
      </c>
      <c r="BO223" s="18"/>
      <c r="BP223" s="256"/>
      <c r="BQ223" s="151">
        <v>60669.812499999782</v>
      </c>
      <c r="BR223" s="192" t="s">
        <v>2193</v>
      </c>
      <c r="BS223" s="58" t="s">
        <v>1045</v>
      </c>
      <c r="BT223" s="49"/>
      <c r="BV223" s="204"/>
      <c r="BW223" s="28" t="s">
        <v>21</v>
      </c>
      <c r="BZ223" s="151">
        <v>63059.487499999879</v>
      </c>
      <c r="CA223" s="192" t="s">
        <v>2627</v>
      </c>
      <c r="CB223" s="58" t="s">
        <v>1045</v>
      </c>
      <c r="CC223" s="49"/>
      <c r="CD223" s="49"/>
      <c r="CF223" s="49"/>
      <c r="CG223" s="18"/>
      <c r="CH223" s="307"/>
      <c r="CI223" s="18"/>
      <c r="CJ223" s="18"/>
      <c r="CK223" s="49"/>
      <c r="CO223" s="18"/>
      <c r="CP223" s="49"/>
      <c r="CR223" s="18"/>
      <c r="CS223" s="18"/>
      <c r="CU223" s="49"/>
      <c r="CX223" s="18"/>
      <c r="CY223" s="18"/>
      <c r="CZ223" s="49"/>
      <c r="DA223" s="18"/>
      <c r="DB223" s="18"/>
      <c r="DE223" s="49"/>
      <c r="DG223" s="310"/>
      <c r="DH223" s="18"/>
      <c r="DI223" s="307"/>
      <c r="DJ223" s="49"/>
      <c r="DK223" s="271"/>
      <c r="DL223" s="1"/>
      <c r="DM223" s="308"/>
      <c r="DN223" s="1"/>
      <c r="DO223" s="49"/>
      <c r="DY223" s="49"/>
      <c r="DZ223" s="18"/>
      <c r="EA223" s="307"/>
      <c r="EB223" s="18"/>
      <c r="EC223" s="18"/>
      <c r="ED223" s="49"/>
      <c r="EF223" s="18"/>
      <c r="EG223" s="18"/>
      <c r="EI223" s="49"/>
      <c r="EL223" s="18"/>
      <c r="EM223" s="18"/>
      <c r="EN223" s="49"/>
      <c r="EP223" s="18"/>
      <c r="ES223" s="49"/>
      <c r="EU223" s="18"/>
      <c r="EV223" s="18"/>
      <c r="EW223" s="307"/>
      <c r="EX223" s="49"/>
      <c r="FC223" s="49"/>
      <c r="FE223" s="18"/>
      <c r="FF223" s="307"/>
      <c r="FG223" s="18"/>
      <c r="FH223" s="49"/>
      <c r="FI223" s="309"/>
      <c r="FO223" s="307"/>
      <c r="FP223" s="18"/>
      <c r="FQ223" s="18"/>
      <c r="FR223" s="49"/>
      <c r="FT223" s="18"/>
      <c r="FU223" s="18"/>
      <c r="FW223" s="49"/>
      <c r="FZ223" s="18"/>
      <c r="GA223" s="18"/>
      <c r="GB223" s="9"/>
      <c r="GC223" s="9"/>
      <c r="GG223" s="9"/>
      <c r="GH223" s="9"/>
      <c r="GI223" s="18"/>
      <c r="GJ223" s="9"/>
      <c r="GK223" s="9"/>
      <c r="GL223" s="49"/>
      <c r="GN223" s="249"/>
      <c r="GO223" s="61"/>
    </row>
    <row r="224" spans="1:198" ht="18">
      <c r="A224" s="48">
        <v>2014</v>
      </c>
      <c r="B224"/>
      <c r="D224" s="47" t="s">
        <v>218</v>
      </c>
      <c r="G224" s="45"/>
      <c r="L224" s="48" t="s">
        <v>1076</v>
      </c>
      <c r="M224" s="3"/>
      <c r="N224" s="3"/>
      <c r="O224" s="55"/>
      <c r="U224" s="48" t="s">
        <v>1078</v>
      </c>
      <c r="V224" s="3"/>
      <c r="W224" s="3"/>
      <c r="X224" s="55"/>
      <c r="AD224" s="48" t="s">
        <v>216</v>
      </c>
      <c r="AG224" s="45"/>
      <c r="AM224" s="48" t="s">
        <v>669</v>
      </c>
      <c r="AN224" s="9"/>
      <c r="AO224" s="1"/>
      <c r="AV224" s="48" t="s">
        <v>1335</v>
      </c>
      <c r="AX224" s="18"/>
      <c r="AY224" s="86"/>
      <c r="AZ224" s="18"/>
      <c r="BA224"/>
      <c r="BB224" s="49"/>
      <c r="BC224"/>
      <c r="BE224" s="47" t="s">
        <v>1716</v>
      </c>
      <c r="BI224" s="18"/>
      <c r="BK224" s="49"/>
      <c r="BN224" s="48" t="s">
        <v>2194</v>
      </c>
      <c r="BO224" s="18"/>
      <c r="BP224" s="256"/>
      <c r="BQ224" s="152"/>
      <c r="BR224" s="18"/>
      <c r="BT224" s="49"/>
      <c r="BV224" s="204"/>
      <c r="BW224" s="48" t="s">
        <v>2618</v>
      </c>
      <c r="BZ224" s="85"/>
      <c r="CC224" s="49"/>
      <c r="CD224" s="49"/>
      <c r="CF224" s="49"/>
      <c r="CG224" s="49"/>
      <c r="CH224" s="420"/>
      <c r="CI224" s="18"/>
      <c r="CJ224" s="18"/>
      <c r="CK224" s="49"/>
      <c r="CO224" s="254"/>
      <c r="CP224" s="49"/>
      <c r="CR224" s="18"/>
      <c r="CS224" s="18"/>
      <c r="CU224" s="49"/>
      <c r="CX224" s="254"/>
      <c r="CY224" s="18"/>
      <c r="CZ224" s="49"/>
      <c r="DA224" s="18"/>
      <c r="DB224" s="18"/>
      <c r="DE224" s="49"/>
      <c r="DG224" s="310"/>
      <c r="DH224" s="18"/>
      <c r="DI224" s="307"/>
      <c r="DJ224" s="49"/>
      <c r="DK224" s="271"/>
      <c r="DL224" s="1"/>
      <c r="DM224" s="308"/>
      <c r="DN224" s="1"/>
      <c r="DO224" s="49"/>
      <c r="DY224" s="49"/>
      <c r="DZ224" s="18"/>
      <c r="EA224" s="307"/>
      <c r="EB224" s="18"/>
      <c r="EC224" s="18"/>
      <c r="ED224" s="49"/>
      <c r="EF224" s="18"/>
      <c r="EG224" s="18"/>
      <c r="EI224" s="49"/>
      <c r="EL224" s="254"/>
      <c r="EM224" s="18"/>
      <c r="EN224" s="49"/>
      <c r="EP224" s="18"/>
      <c r="ES224" s="49"/>
      <c r="EU224" s="254"/>
      <c r="EV224" s="18"/>
      <c r="EW224" s="307"/>
      <c r="EX224" s="49"/>
      <c r="FC224" s="49"/>
      <c r="FE224" s="18"/>
      <c r="FF224" s="307"/>
      <c r="FG224" s="18"/>
      <c r="FH224" s="49"/>
      <c r="FI224" s="309"/>
      <c r="FO224" s="307"/>
      <c r="FP224" s="18"/>
      <c r="FQ224" s="18"/>
      <c r="FR224" s="49"/>
      <c r="FT224" s="18"/>
      <c r="FU224" s="18"/>
      <c r="FW224" s="49"/>
      <c r="FZ224" s="254"/>
      <c r="GA224" s="18"/>
      <c r="GB224" s="9"/>
      <c r="GC224" s="9"/>
      <c r="GG224" s="9"/>
      <c r="GH224" s="9"/>
      <c r="GI224" s="18"/>
      <c r="GJ224" s="9"/>
      <c r="GK224" s="9"/>
      <c r="GL224" s="49"/>
      <c r="GN224" s="249"/>
      <c r="GO224" s="61"/>
    </row>
    <row r="225" spans="1:197" ht="18">
      <c r="A225" s="40" t="s">
        <v>21</v>
      </c>
      <c r="B225" s="58" t="s">
        <v>1046</v>
      </c>
      <c r="D225" s="40" t="s">
        <v>31</v>
      </c>
      <c r="G225" s="45">
        <v>9197</v>
      </c>
      <c r="H225" s="58" t="s">
        <v>1046</v>
      </c>
      <c r="L225" s="40" t="s">
        <v>31</v>
      </c>
      <c r="M225" s="3"/>
      <c r="N225" s="3"/>
      <c r="O225" s="52">
        <v>25671</v>
      </c>
      <c r="P225" t="s">
        <v>222</v>
      </c>
      <c r="Q225" s="58" t="s">
        <v>1046</v>
      </c>
      <c r="U225" s="40" t="s">
        <v>31</v>
      </c>
      <c r="V225" s="3"/>
      <c r="W225" s="3"/>
      <c r="X225" s="52">
        <v>42103</v>
      </c>
      <c r="Y225" t="s">
        <v>246</v>
      </c>
      <c r="Z225" s="58" t="s">
        <v>1046</v>
      </c>
      <c r="AD225" s="40" t="s">
        <v>31</v>
      </c>
      <c r="AG225" s="45">
        <v>54486</v>
      </c>
      <c r="AH225" t="s">
        <v>380</v>
      </c>
      <c r="AI225" s="58" t="s">
        <v>1046</v>
      </c>
      <c r="AM225" s="40" t="s">
        <v>21</v>
      </c>
      <c r="AN225" s="9"/>
      <c r="AO225" s="1"/>
      <c r="AP225" s="151">
        <v>59758.550000000061</v>
      </c>
      <c r="AQ225" t="s">
        <v>987</v>
      </c>
      <c r="AR225" s="58" t="s">
        <v>1046</v>
      </c>
      <c r="AV225" s="40" t="s">
        <v>21</v>
      </c>
      <c r="AW225" s="9"/>
      <c r="AX225" s="3"/>
      <c r="AY225" s="151">
        <v>52280.250000000058</v>
      </c>
      <c r="AZ225" s="192" t="s">
        <v>1443</v>
      </c>
      <c r="BA225" s="58" t="s">
        <v>1046</v>
      </c>
      <c r="BB225" s="49"/>
      <c r="BC225"/>
      <c r="BE225" s="40" t="s">
        <v>31</v>
      </c>
      <c r="BF225" s="9"/>
      <c r="BG225" s="249"/>
      <c r="BH225" s="151">
        <v>55629.624999999636</v>
      </c>
      <c r="BI225" s="192" t="s">
        <v>1720</v>
      </c>
      <c r="BJ225" s="58" t="s">
        <v>1046</v>
      </c>
      <c r="BK225" s="49"/>
      <c r="BN225" s="61" t="s">
        <v>153</v>
      </c>
      <c r="BO225" s="18"/>
      <c r="BP225" s="256"/>
      <c r="BQ225" s="151">
        <v>58151.099999999897</v>
      </c>
      <c r="BR225" s="192" t="s">
        <v>2195</v>
      </c>
      <c r="BS225" s="58" t="s">
        <v>1046</v>
      </c>
      <c r="BT225" s="49"/>
      <c r="BV225" s="204"/>
      <c r="BW225" s="181" t="s">
        <v>1272</v>
      </c>
      <c r="BZ225" s="151">
        <v>62673.724999999984</v>
      </c>
      <c r="CA225" s="192" t="s">
        <v>2667</v>
      </c>
      <c r="CB225" s="58" t="s">
        <v>1046</v>
      </c>
      <c r="CC225" s="49"/>
      <c r="CD225" s="49"/>
      <c r="CF225" s="49"/>
      <c r="CG225" s="49"/>
      <c r="CH225" s="420"/>
      <c r="CI225" s="18"/>
      <c r="CJ225" s="18"/>
      <c r="CK225" s="49"/>
      <c r="CO225" s="310"/>
      <c r="CP225" s="49"/>
      <c r="CR225" s="18"/>
      <c r="CS225" s="18"/>
      <c r="CU225" s="49"/>
      <c r="CX225" s="310"/>
      <c r="CY225" s="18"/>
      <c r="CZ225" s="49"/>
      <c r="DA225" s="18"/>
      <c r="DB225" s="18"/>
      <c r="DE225" s="49"/>
      <c r="DG225" s="310"/>
      <c r="DH225" s="18"/>
      <c r="DI225" s="307"/>
      <c r="DJ225" s="49"/>
      <c r="DK225" s="271"/>
      <c r="DL225" s="1"/>
      <c r="DM225" s="308"/>
      <c r="DN225" s="1"/>
      <c r="DO225" s="49"/>
      <c r="DY225" s="49"/>
      <c r="DZ225" s="18"/>
      <c r="EA225" s="307"/>
      <c r="EB225" s="18"/>
      <c r="EC225" s="18"/>
      <c r="ED225" s="49"/>
      <c r="EF225" s="18"/>
      <c r="EG225" s="18"/>
      <c r="EI225" s="49"/>
      <c r="EL225" s="310"/>
      <c r="EM225" s="18"/>
      <c r="EN225" s="49"/>
      <c r="EP225" s="18"/>
      <c r="ES225" s="49"/>
      <c r="EU225" s="310"/>
      <c r="EV225" s="18"/>
      <c r="EW225" s="307"/>
      <c r="EX225" s="49"/>
      <c r="FC225" s="49"/>
      <c r="FE225" s="18"/>
      <c r="FF225" s="307"/>
      <c r="FG225" s="18"/>
      <c r="FH225" s="49"/>
      <c r="FI225" s="309"/>
      <c r="FO225" s="307"/>
      <c r="FP225" s="18"/>
      <c r="FQ225" s="18"/>
      <c r="FR225" s="49"/>
      <c r="FT225" s="18"/>
      <c r="FU225" s="18"/>
      <c r="FW225" s="49"/>
      <c r="FZ225" s="310"/>
      <c r="GA225" s="18"/>
      <c r="GB225" s="9"/>
      <c r="GC225" s="9"/>
      <c r="GG225" s="9"/>
      <c r="GH225" s="9"/>
      <c r="GI225" s="18"/>
      <c r="GJ225" s="9"/>
      <c r="GK225" s="9"/>
      <c r="GL225" s="49"/>
      <c r="GN225" s="249"/>
      <c r="GO225" s="61"/>
    </row>
    <row r="226" spans="1:197" ht="18">
      <c r="A226" s="48">
        <v>2014</v>
      </c>
      <c r="B226" s="58"/>
      <c r="D226" s="47" t="s">
        <v>218</v>
      </c>
      <c r="G226" s="45"/>
      <c r="H226" s="58"/>
      <c r="L226" s="48" t="s">
        <v>1076</v>
      </c>
      <c r="M226" s="3"/>
      <c r="N226" s="3"/>
      <c r="O226" s="53"/>
      <c r="Q226" s="58"/>
      <c r="U226" s="48" t="s">
        <v>1078</v>
      </c>
      <c r="V226" s="3"/>
      <c r="W226" s="3"/>
      <c r="X226" s="52"/>
      <c r="Z226" s="58"/>
      <c r="AD226" s="48" t="s">
        <v>216</v>
      </c>
      <c r="AG226" s="45"/>
      <c r="AI226" s="58"/>
      <c r="AM226" s="48" t="s">
        <v>669</v>
      </c>
      <c r="AN226" s="9"/>
      <c r="AO226" s="3"/>
      <c r="AR226" s="58"/>
      <c r="AV226" s="48" t="s">
        <v>1335</v>
      </c>
      <c r="AW226" s="9"/>
      <c r="AX226" s="18"/>
      <c r="AY226" s="86"/>
      <c r="AZ226" s="18"/>
      <c r="BA226" s="58"/>
      <c r="BB226" s="49"/>
      <c r="BC226"/>
      <c r="BE226" s="48" t="s">
        <v>1716</v>
      </c>
      <c r="BI226" s="18"/>
      <c r="BK226" s="49"/>
      <c r="BN226" s="48" t="s">
        <v>2194</v>
      </c>
      <c r="BO226" s="18"/>
      <c r="BP226" s="256"/>
      <c r="BQ226" s="152"/>
      <c r="BR226" s="18"/>
      <c r="BT226" s="49"/>
      <c r="BV226" s="204"/>
      <c r="BW226" s="48" t="s">
        <v>2618</v>
      </c>
      <c r="BZ226" s="85"/>
      <c r="CC226" s="49"/>
      <c r="CD226" s="49"/>
      <c r="CF226" s="49"/>
      <c r="CG226" s="49"/>
      <c r="CH226" s="420"/>
      <c r="CI226" s="18"/>
      <c r="CJ226" s="18"/>
      <c r="CK226" s="49"/>
      <c r="CO226" s="310"/>
      <c r="CP226" s="49"/>
      <c r="CR226" s="18"/>
      <c r="CS226" s="18"/>
      <c r="CU226" s="49"/>
      <c r="CX226" s="310"/>
      <c r="CY226" s="18"/>
      <c r="CZ226" s="49"/>
      <c r="DA226" s="18"/>
      <c r="DB226" s="18"/>
      <c r="DE226" s="49"/>
      <c r="DG226" s="310"/>
      <c r="DH226" s="18"/>
      <c r="DI226" s="307"/>
      <c r="DJ226" s="49"/>
      <c r="DK226" s="271"/>
      <c r="DL226" s="1"/>
      <c r="DM226" s="308"/>
      <c r="DN226" s="1"/>
      <c r="DO226" s="49"/>
      <c r="DY226" s="49"/>
      <c r="DZ226" s="18"/>
      <c r="EA226" s="307"/>
      <c r="EB226" s="18"/>
      <c r="EC226" s="18"/>
      <c r="ED226" s="49"/>
      <c r="EF226" s="18"/>
      <c r="EG226" s="18"/>
      <c r="EI226" s="49"/>
      <c r="EL226" s="310"/>
      <c r="EM226" s="18"/>
      <c r="EN226" s="49"/>
      <c r="EP226" s="18"/>
      <c r="ES226" s="49"/>
      <c r="EU226" s="310"/>
      <c r="EV226" s="18"/>
      <c r="EW226" s="307"/>
      <c r="EX226" s="49"/>
      <c r="FC226" s="49"/>
      <c r="FE226" s="18"/>
      <c r="FF226" s="307"/>
      <c r="FG226" s="18"/>
      <c r="FH226" s="49"/>
      <c r="FI226" s="309"/>
      <c r="FO226" s="307"/>
      <c r="FP226" s="18"/>
      <c r="FQ226" s="18"/>
      <c r="FR226" s="49"/>
      <c r="FT226" s="18"/>
      <c r="FU226" s="18"/>
      <c r="FW226" s="49"/>
      <c r="FZ226" s="310"/>
      <c r="GA226" s="18"/>
      <c r="GB226" s="9"/>
      <c r="GC226" s="9"/>
      <c r="GG226" s="9"/>
      <c r="GH226" s="9"/>
      <c r="GI226" s="18"/>
      <c r="GJ226" s="9"/>
      <c r="GK226" s="9"/>
      <c r="GL226" s="49"/>
      <c r="GN226" s="249"/>
      <c r="GO226" s="61"/>
    </row>
    <row r="227" spans="1:197" ht="18">
      <c r="A227" s="40" t="s">
        <v>39</v>
      </c>
      <c r="B227" s="58" t="s">
        <v>1047</v>
      </c>
      <c r="D227" s="40" t="s">
        <v>15</v>
      </c>
      <c r="G227" s="45">
        <v>8932</v>
      </c>
      <c r="H227" s="58" t="s">
        <v>1047</v>
      </c>
      <c r="L227" s="40" t="s">
        <v>15</v>
      </c>
      <c r="M227" s="3"/>
      <c r="N227" s="3"/>
      <c r="O227" s="52">
        <v>25309</v>
      </c>
      <c r="P227" t="s">
        <v>223</v>
      </c>
      <c r="Q227" s="58" t="s">
        <v>1047</v>
      </c>
      <c r="U227" s="40" t="s">
        <v>17</v>
      </c>
      <c r="V227" s="3"/>
      <c r="W227" s="3"/>
      <c r="X227" s="52">
        <v>41707</v>
      </c>
      <c r="Y227" t="s">
        <v>247</v>
      </c>
      <c r="Z227" s="58" t="s">
        <v>1047</v>
      </c>
      <c r="AD227" s="40" t="s">
        <v>17</v>
      </c>
      <c r="AG227" s="45">
        <v>54363</v>
      </c>
      <c r="AH227" t="s">
        <v>381</v>
      </c>
      <c r="AI227" s="58" t="s">
        <v>1047</v>
      </c>
      <c r="AM227" s="40" t="s">
        <v>11</v>
      </c>
      <c r="AN227" s="9"/>
      <c r="AO227" s="1"/>
      <c r="AP227" s="151">
        <v>59632.025000000045</v>
      </c>
      <c r="AQ227" t="s">
        <v>988</v>
      </c>
      <c r="AR227" s="58" t="s">
        <v>1047</v>
      </c>
      <c r="AV227" s="40" t="s">
        <v>11</v>
      </c>
      <c r="AW227" s="9"/>
      <c r="AX227" s="3"/>
      <c r="AY227" s="151">
        <v>51534.462500000038</v>
      </c>
      <c r="AZ227" s="192" t="s">
        <v>1444</v>
      </c>
      <c r="BA227" s="58" t="s">
        <v>1047</v>
      </c>
      <c r="BB227" s="49"/>
      <c r="BC227"/>
      <c r="BE227" s="38" t="s">
        <v>21</v>
      </c>
      <c r="BF227" s="9"/>
      <c r="BG227" s="249"/>
      <c r="BH227" s="151">
        <v>54865.149999999849</v>
      </c>
      <c r="BI227" s="192" t="s">
        <v>1721</v>
      </c>
      <c r="BJ227" s="58" t="s">
        <v>1047</v>
      </c>
      <c r="BK227" s="49"/>
      <c r="BN227" s="226" t="s">
        <v>31</v>
      </c>
      <c r="BO227" s="18"/>
      <c r="BP227" s="256"/>
      <c r="BQ227" s="151">
        <v>56793.612499999872</v>
      </c>
      <c r="BR227" s="192" t="s">
        <v>2196</v>
      </c>
      <c r="BS227" s="58" t="s">
        <v>1047</v>
      </c>
      <c r="BT227" s="49"/>
      <c r="BV227" s="204"/>
      <c r="BW227" s="61" t="s">
        <v>645</v>
      </c>
      <c r="BZ227" s="151">
        <v>61461.525000000089</v>
      </c>
      <c r="CA227" s="192" t="s">
        <v>2668</v>
      </c>
      <c r="CB227" s="58" t="s">
        <v>1047</v>
      </c>
      <c r="CD227" s="49"/>
      <c r="CG227" s="49"/>
      <c r="CH227" s="420"/>
      <c r="CK227" s="49"/>
      <c r="CP227" s="49"/>
      <c r="CU227" s="49"/>
      <c r="CZ227" s="49"/>
      <c r="DA227" s="18"/>
      <c r="DE227" s="49"/>
      <c r="DJ227" s="298"/>
      <c r="DK227" s="271"/>
      <c r="DO227" s="298"/>
      <c r="DY227" s="298"/>
      <c r="DZ227" s="18"/>
      <c r="ED227" s="49"/>
      <c r="EI227" s="49"/>
      <c r="EN227" s="315"/>
      <c r="ES227" s="315"/>
      <c r="EX227" s="315"/>
      <c r="FC227" s="315"/>
      <c r="FH227" s="49"/>
      <c r="FI227" s="309"/>
      <c r="FR227" s="49"/>
      <c r="FW227" s="49"/>
      <c r="GB227" s="9"/>
      <c r="GC227" s="9"/>
      <c r="GG227" s="9"/>
      <c r="GH227" s="9"/>
      <c r="GI227" s="18"/>
      <c r="GL227" s="49"/>
    </row>
    <row r="228" spans="1:197" ht="18">
      <c r="A228" s="48">
        <v>2014</v>
      </c>
      <c r="B228" s="58"/>
      <c r="D228" s="47" t="s">
        <v>218</v>
      </c>
      <c r="G228" s="45"/>
      <c r="H228" s="58"/>
      <c r="L228" s="48" t="s">
        <v>1076</v>
      </c>
      <c r="M228" s="3"/>
      <c r="N228" s="3"/>
      <c r="O228" s="52"/>
      <c r="Q228" s="58"/>
      <c r="U228" s="48" t="s">
        <v>215</v>
      </c>
      <c r="X228" s="52"/>
      <c r="Z228" s="58"/>
      <c r="AD228" s="48" t="s">
        <v>216</v>
      </c>
      <c r="AG228" s="45"/>
      <c r="AI228" s="58"/>
      <c r="AM228" s="48" t="s">
        <v>669</v>
      </c>
      <c r="AN228" s="9"/>
      <c r="AO228" s="1"/>
      <c r="AR228" s="58"/>
      <c r="AU228" s="86"/>
      <c r="AV228" s="48" t="s">
        <v>1335</v>
      </c>
      <c r="AW228" s="86"/>
      <c r="AX228" s="86"/>
      <c r="AY228" s="86"/>
      <c r="AZ228" s="86"/>
      <c r="BA228" s="58"/>
      <c r="BB228" s="49"/>
      <c r="BC228"/>
      <c r="BD228" s="86"/>
      <c r="BE228" s="48" t="s">
        <v>1716</v>
      </c>
      <c r="BI228" s="18"/>
      <c r="BJ228" s="86"/>
      <c r="BK228" s="49"/>
      <c r="BM228" s="86"/>
      <c r="BN228" s="48" t="s">
        <v>2194</v>
      </c>
      <c r="BO228" s="18"/>
      <c r="BP228" s="256"/>
      <c r="BQ228" s="152"/>
      <c r="BR228" s="18"/>
      <c r="BT228" s="49"/>
      <c r="BV228" s="204"/>
      <c r="BW228" s="48" t="s">
        <v>2618</v>
      </c>
      <c r="BZ228" s="85"/>
      <c r="CD228" s="49"/>
      <c r="CG228" s="49"/>
      <c r="CH228" s="420"/>
      <c r="CK228" s="49"/>
      <c r="CP228" s="49"/>
      <c r="CU228" s="49"/>
      <c r="CZ228" s="49"/>
      <c r="DA228" s="18"/>
      <c r="DE228" s="49"/>
      <c r="DJ228" s="49"/>
      <c r="DK228" s="271"/>
      <c r="DO228" s="49"/>
      <c r="DY228" s="49"/>
      <c r="DZ228" s="18"/>
      <c r="ED228" s="298"/>
      <c r="EI228" s="315"/>
      <c r="EN228" s="49"/>
      <c r="ES228" s="49"/>
      <c r="EX228" s="49"/>
      <c r="FC228" s="49"/>
      <c r="FH228" s="49"/>
      <c r="FI228" s="309"/>
      <c r="FR228" s="49"/>
      <c r="FW228" s="49"/>
      <c r="GB228" s="9"/>
      <c r="GC228" s="9"/>
      <c r="GG228" s="9"/>
      <c r="GH228" s="9"/>
      <c r="GI228" s="18"/>
      <c r="GL228" s="49"/>
    </row>
    <row r="229" spans="1:197" ht="18">
      <c r="A229" s="39" t="s">
        <v>179</v>
      </c>
      <c r="B229" s="58" t="s">
        <v>1048</v>
      </c>
      <c r="D229" s="40" t="s">
        <v>177</v>
      </c>
      <c r="G229" s="45">
        <v>8362</v>
      </c>
      <c r="H229" s="58" t="s">
        <v>1048</v>
      </c>
      <c r="L229" s="40" t="s">
        <v>17</v>
      </c>
      <c r="M229" s="3"/>
      <c r="N229" s="3"/>
      <c r="O229" s="52">
        <v>24938</v>
      </c>
      <c r="P229" t="s">
        <v>224</v>
      </c>
      <c r="Q229" s="58" t="s">
        <v>1048</v>
      </c>
      <c r="U229" s="40" t="s">
        <v>39</v>
      </c>
      <c r="V229" s="3"/>
      <c r="W229" s="3"/>
      <c r="X229" s="52">
        <v>39913</v>
      </c>
      <c r="Y229" t="s">
        <v>248</v>
      </c>
      <c r="Z229" s="58" t="s">
        <v>1048</v>
      </c>
      <c r="AD229" s="40" t="s">
        <v>25</v>
      </c>
      <c r="AG229" s="45">
        <v>51525</v>
      </c>
      <c r="AH229" t="s">
        <v>382</v>
      </c>
      <c r="AI229" s="58" t="s">
        <v>1048</v>
      </c>
      <c r="AM229" s="40" t="s">
        <v>17</v>
      </c>
      <c r="AN229" s="4"/>
      <c r="AO229" s="1"/>
      <c r="AP229" s="151">
        <v>58074.64999999998</v>
      </c>
      <c r="AQ229" t="s">
        <v>989</v>
      </c>
      <c r="AR229" s="58" t="s">
        <v>1048</v>
      </c>
      <c r="AV229" s="40" t="s">
        <v>17</v>
      </c>
      <c r="AW229" s="9"/>
      <c r="AX229" s="3"/>
      <c r="AY229" s="151">
        <v>50945.962499999878</v>
      </c>
      <c r="AZ229" s="192" t="s">
        <v>1445</v>
      </c>
      <c r="BA229" s="58" t="s">
        <v>1048</v>
      </c>
      <c r="BB229" s="49"/>
      <c r="BC229"/>
      <c r="BE229" s="40" t="s">
        <v>11</v>
      </c>
      <c r="BF229" s="9"/>
      <c r="BG229" s="249"/>
      <c r="BH229" s="151">
        <v>54739.450000000084</v>
      </c>
      <c r="BI229" s="192" t="s">
        <v>1722</v>
      </c>
      <c r="BJ229" s="58" t="s">
        <v>1048</v>
      </c>
      <c r="BK229" s="49"/>
      <c r="BN229" s="61" t="s">
        <v>645</v>
      </c>
      <c r="BO229" s="18"/>
      <c r="BP229" s="256"/>
      <c r="BQ229" s="151">
        <v>56758.737500000105</v>
      </c>
      <c r="BR229" s="192" t="s">
        <v>2197</v>
      </c>
      <c r="BS229" s="58" t="s">
        <v>1048</v>
      </c>
      <c r="BT229" s="49"/>
      <c r="BV229" s="204"/>
      <c r="BW229" s="61" t="s">
        <v>665</v>
      </c>
      <c r="BZ229" s="151">
        <v>61461.525000000089</v>
      </c>
      <c r="CA229" s="192" t="s">
        <v>2669</v>
      </c>
      <c r="CB229" s="58" t="s">
        <v>1048</v>
      </c>
      <c r="CD229" s="49"/>
      <c r="CG229" s="49"/>
      <c r="CH229" s="420"/>
      <c r="CK229" s="49"/>
      <c r="CP229" s="49"/>
      <c r="CU229" s="49"/>
      <c r="CZ229" s="49"/>
      <c r="DA229" s="18"/>
      <c r="DE229" s="49"/>
      <c r="DJ229" s="49"/>
      <c r="DK229" s="271"/>
      <c r="DO229" s="49"/>
      <c r="DY229" s="49"/>
      <c r="DZ229" s="18"/>
      <c r="ED229" s="49"/>
      <c r="EI229" s="49"/>
      <c r="EN229" s="49"/>
      <c r="ES229" s="49"/>
      <c r="EX229" s="49"/>
      <c r="FC229" s="49"/>
      <c r="FH229" s="49"/>
      <c r="FI229" s="309"/>
      <c r="FR229" s="49"/>
      <c r="FW229" s="49"/>
      <c r="GB229" s="9"/>
      <c r="GC229" s="9"/>
      <c r="GG229" s="9"/>
      <c r="GH229" s="9"/>
      <c r="GI229" s="18"/>
      <c r="GL229" s="49"/>
    </row>
    <row r="230" spans="1:197" ht="18">
      <c r="A230" s="48">
        <v>2014</v>
      </c>
      <c r="B230" s="58"/>
      <c r="D230" s="48">
        <v>2015</v>
      </c>
      <c r="G230" s="45"/>
      <c r="H230" s="58"/>
      <c r="L230" s="48" t="s">
        <v>1077</v>
      </c>
      <c r="O230" s="52"/>
      <c r="Q230" s="58"/>
      <c r="U230" s="48" t="s">
        <v>1078</v>
      </c>
      <c r="V230" s="3"/>
      <c r="W230" s="3"/>
      <c r="X230" s="52"/>
      <c r="Z230" s="58"/>
      <c r="AD230" s="48" t="s">
        <v>216</v>
      </c>
      <c r="AG230" s="45"/>
      <c r="AI230" s="58"/>
      <c r="AM230" s="48" t="s">
        <v>669</v>
      </c>
      <c r="AN230" s="9"/>
      <c r="AO230" s="3"/>
      <c r="AR230" s="58"/>
      <c r="AU230" s="86"/>
      <c r="AV230" s="48" t="s">
        <v>1335</v>
      </c>
      <c r="AW230" s="86"/>
      <c r="AX230" s="86"/>
      <c r="AY230" s="86"/>
      <c r="AZ230" s="86"/>
      <c r="BA230" s="58"/>
      <c r="BB230" s="49"/>
      <c r="BC230"/>
      <c r="BD230" s="86"/>
      <c r="BE230" s="48" t="s">
        <v>1716</v>
      </c>
      <c r="BI230" s="18"/>
      <c r="BJ230" s="86"/>
      <c r="BK230" s="49"/>
      <c r="BM230" s="86"/>
      <c r="BN230" s="48" t="s">
        <v>2194</v>
      </c>
      <c r="BO230" s="18"/>
      <c r="BP230" s="256"/>
      <c r="BQ230" s="152"/>
      <c r="BR230" s="18"/>
      <c r="BT230" s="49"/>
      <c r="BV230" s="204"/>
      <c r="BW230" s="48" t="s">
        <v>2618</v>
      </c>
      <c r="BZ230" s="85"/>
      <c r="CD230" s="49"/>
      <c r="CG230" s="49"/>
      <c r="CH230" s="420"/>
      <c r="CK230" s="49"/>
      <c r="CP230" s="49"/>
      <c r="CU230" s="49"/>
      <c r="CZ230" s="49"/>
      <c r="DA230" s="18"/>
      <c r="DE230" s="49"/>
      <c r="DJ230" s="49"/>
      <c r="DK230" s="271"/>
      <c r="DO230" s="49"/>
      <c r="DY230" s="49"/>
      <c r="DZ230" s="18"/>
      <c r="ED230" s="49"/>
      <c r="EI230" s="49"/>
      <c r="EN230" s="49"/>
      <c r="ES230" s="49"/>
      <c r="EX230" s="49"/>
      <c r="FC230" s="49"/>
      <c r="FH230" s="49"/>
      <c r="FI230" s="309"/>
      <c r="FR230" s="49"/>
      <c r="FW230" s="49"/>
      <c r="GB230" s="9"/>
      <c r="GC230" s="9"/>
      <c r="GG230" s="9"/>
      <c r="GH230" s="9"/>
      <c r="GI230" s="18"/>
      <c r="GL230" s="49"/>
    </row>
    <row r="231" spans="1:197" ht="18">
      <c r="A231" s="40" t="s">
        <v>9</v>
      </c>
      <c r="B231" s="58" t="s">
        <v>1049</v>
      </c>
      <c r="D231" s="40" t="s">
        <v>39</v>
      </c>
      <c r="G231" s="45">
        <v>8089</v>
      </c>
      <c r="H231" s="58" t="s">
        <v>1049</v>
      </c>
      <c r="L231" s="40" t="s">
        <v>25</v>
      </c>
      <c r="O231" s="52">
        <v>24503</v>
      </c>
      <c r="P231" t="s">
        <v>225</v>
      </c>
      <c r="Q231" s="58" t="s">
        <v>1049</v>
      </c>
      <c r="U231" s="40" t="s">
        <v>25</v>
      </c>
      <c r="X231" s="52">
        <v>39349</v>
      </c>
      <c r="Y231" t="s">
        <v>249</v>
      </c>
      <c r="Z231" s="58" t="s">
        <v>1049</v>
      </c>
      <c r="AD231" s="40" t="s">
        <v>11</v>
      </c>
      <c r="AG231" s="45">
        <v>50806</v>
      </c>
      <c r="AH231" t="s">
        <v>383</v>
      </c>
      <c r="AI231" s="58" t="s">
        <v>1049</v>
      </c>
      <c r="AM231" s="40" t="s">
        <v>25</v>
      </c>
      <c r="AN231" s="9"/>
      <c r="AO231" s="3"/>
      <c r="AP231" s="151">
        <v>54296.30000000001</v>
      </c>
      <c r="AQ231" t="s">
        <v>990</v>
      </c>
      <c r="AR231" s="58" t="s">
        <v>1049</v>
      </c>
      <c r="AV231" s="39" t="s">
        <v>141</v>
      </c>
      <c r="AW231" s="9"/>
      <c r="AX231" s="3"/>
      <c r="AY231" s="151">
        <v>49663.662499999897</v>
      </c>
      <c r="AZ231" s="192" t="s">
        <v>1446</v>
      </c>
      <c r="BA231" s="58" t="s">
        <v>1049</v>
      </c>
      <c r="BB231" s="49"/>
      <c r="BC231"/>
      <c r="BE231" s="40" t="s">
        <v>17</v>
      </c>
      <c r="BF231" s="9"/>
      <c r="BG231" s="249"/>
      <c r="BH231" s="151">
        <v>53022.550000000287</v>
      </c>
      <c r="BI231" s="192" t="s">
        <v>1723</v>
      </c>
      <c r="BJ231" s="58" t="s">
        <v>1049</v>
      </c>
      <c r="BK231" s="49"/>
      <c r="BN231" s="61" t="s">
        <v>665</v>
      </c>
      <c r="BO231" s="18"/>
      <c r="BP231" s="256"/>
      <c r="BQ231" s="151">
        <v>56538.812499999862</v>
      </c>
      <c r="BR231" s="192" t="s">
        <v>2198</v>
      </c>
      <c r="BS231" s="58" t="s">
        <v>1049</v>
      </c>
      <c r="BT231" s="49"/>
      <c r="BV231" s="204"/>
      <c r="BW231" s="61" t="s">
        <v>153</v>
      </c>
      <c r="BZ231" s="151">
        <v>61379.249999999884</v>
      </c>
      <c r="CA231" s="192" t="s">
        <v>2670</v>
      </c>
      <c r="CB231" s="58" t="s">
        <v>1049</v>
      </c>
      <c r="CD231" s="49"/>
      <c r="CG231" s="49"/>
      <c r="CH231" s="420"/>
      <c r="CK231" s="49"/>
      <c r="CP231" s="49"/>
      <c r="CU231" s="49"/>
      <c r="CZ231" s="49"/>
      <c r="DA231" s="18"/>
      <c r="DE231" s="49"/>
      <c r="DJ231" s="49"/>
      <c r="DK231" s="271"/>
      <c r="DO231" s="49"/>
      <c r="DY231" s="49"/>
      <c r="DZ231" s="18"/>
      <c r="ED231" s="49"/>
      <c r="EI231" s="49"/>
      <c r="EN231" s="49"/>
      <c r="ES231" s="49"/>
      <c r="EX231" s="49"/>
      <c r="FC231" s="49"/>
      <c r="FH231" s="49"/>
      <c r="FI231" s="309"/>
      <c r="FR231" s="49"/>
      <c r="FW231" s="49"/>
      <c r="GB231" s="9"/>
      <c r="GC231" s="9"/>
      <c r="GG231" s="9"/>
      <c r="GH231" s="9"/>
      <c r="GI231" s="18"/>
      <c r="GL231" s="49"/>
    </row>
    <row r="232" spans="1:197" ht="18">
      <c r="A232" s="48">
        <v>2014</v>
      </c>
      <c r="B232"/>
      <c r="D232" s="47" t="s">
        <v>218</v>
      </c>
      <c r="G232" s="45"/>
      <c r="L232" s="48" t="s">
        <v>1077</v>
      </c>
      <c r="O232" s="52"/>
      <c r="U232" s="48" t="s">
        <v>215</v>
      </c>
      <c r="X232" s="18"/>
      <c r="AD232" s="48" t="s">
        <v>214</v>
      </c>
      <c r="AG232" s="45"/>
      <c r="AM232" s="48" t="s">
        <v>669</v>
      </c>
      <c r="AN232" s="9"/>
      <c r="AO232" s="1"/>
      <c r="AV232" s="47" t="s">
        <v>1519</v>
      </c>
      <c r="AX232" s="18"/>
      <c r="AY232" s="86"/>
      <c r="AZ232" s="18"/>
      <c r="BA232"/>
      <c r="BB232" s="49"/>
      <c r="BC232"/>
      <c r="BE232" s="48" t="s">
        <v>1716</v>
      </c>
      <c r="BI232" s="18"/>
      <c r="BK232" s="49"/>
      <c r="BN232" s="48" t="s">
        <v>2194</v>
      </c>
      <c r="BO232" s="18"/>
      <c r="BP232" s="256"/>
      <c r="BQ232" s="152"/>
      <c r="BR232" s="18"/>
      <c r="BT232" s="49"/>
      <c r="BV232" s="204"/>
      <c r="BW232" s="48" t="s">
        <v>2618</v>
      </c>
      <c r="BZ232" s="85"/>
      <c r="CD232" s="49"/>
      <c r="CG232" s="49"/>
      <c r="CH232" s="420"/>
      <c r="CK232" s="49"/>
      <c r="CP232" s="49"/>
      <c r="CU232" s="49"/>
      <c r="CZ232" s="49"/>
      <c r="DA232" s="18"/>
      <c r="DE232" s="49"/>
      <c r="DJ232" s="49"/>
      <c r="DK232" s="271"/>
      <c r="DO232" s="49"/>
      <c r="DY232" s="49"/>
      <c r="DZ232" s="18"/>
      <c r="ED232" s="49"/>
      <c r="EI232" s="49"/>
      <c r="EN232" s="49"/>
      <c r="ES232" s="49"/>
      <c r="EX232" s="49"/>
      <c r="FC232" s="49"/>
      <c r="FH232" s="49"/>
      <c r="FI232" s="309"/>
      <c r="FR232" s="49"/>
      <c r="FW232" s="49"/>
      <c r="GB232" s="9"/>
      <c r="GC232" s="9"/>
      <c r="GG232" s="9"/>
      <c r="GH232" s="9"/>
      <c r="GI232" s="18"/>
      <c r="GL232" s="49"/>
    </row>
    <row r="233" spans="1:197" ht="18">
      <c r="A233" s="40" t="s">
        <v>31</v>
      </c>
      <c r="B233" s="58" t="s">
        <v>1050</v>
      </c>
      <c r="D233" s="40" t="s">
        <v>35</v>
      </c>
      <c r="G233" s="45">
        <v>7492</v>
      </c>
      <c r="H233" s="58" t="s">
        <v>1050</v>
      </c>
      <c r="L233" s="40" t="s">
        <v>39</v>
      </c>
      <c r="M233" s="3"/>
      <c r="N233" s="3"/>
      <c r="O233" s="52">
        <v>24418</v>
      </c>
      <c r="P233" t="s">
        <v>226</v>
      </c>
      <c r="Q233" s="58" t="s">
        <v>1050</v>
      </c>
      <c r="U233" s="40" t="s">
        <v>11</v>
      </c>
      <c r="X233" s="52">
        <v>39251</v>
      </c>
      <c r="Y233" t="s">
        <v>250</v>
      </c>
      <c r="Z233" s="58" t="s">
        <v>1050</v>
      </c>
      <c r="AD233" s="40" t="s">
        <v>9</v>
      </c>
      <c r="AF233" s="3"/>
      <c r="AG233" s="45">
        <v>50794</v>
      </c>
      <c r="AH233" t="s">
        <v>384</v>
      </c>
      <c r="AI233" s="58" t="s">
        <v>1050</v>
      </c>
      <c r="AM233" s="40" t="s">
        <v>9</v>
      </c>
      <c r="AN233" s="9"/>
      <c r="AO233" s="3"/>
      <c r="AP233" s="151">
        <v>54075.012500000004</v>
      </c>
      <c r="AQ233" t="s">
        <v>991</v>
      </c>
      <c r="AR233" s="58" t="s">
        <v>1050</v>
      </c>
      <c r="AV233" s="38" t="s">
        <v>143</v>
      </c>
      <c r="AW233" s="9"/>
      <c r="AX233" s="3"/>
      <c r="AY233" s="151">
        <v>48911.887500000041</v>
      </c>
      <c r="AZ233" s="192" t="s">
        <v>1447</v>
      </c>
      <c r="BA233" s="58" t="s">
        <v>1050</v>
      </c>
      <c r="BB233" s="49"/>
      <c r="BC233"/>
      <c r="BE233" s="39" t="s">
        <v>141</v>
      </c>
      <c r="BF233" s="9"/>
      <c r="BG233" s="249"/>
      <c r="BH233" s="151">
        <v>52995.749999999724</v>
      </c>
      <c r="BI233" s="192" t="s">
        <v>1724</v>
      </c>
      <c r="BJ233" s="58" t="s">
        <v>1050</v>
      </c>
      <c r="BK233" s="49"/>
      <c r="BN233" s="226" t="s">
        <v>33</v>
      </c>
      <c r="BO233" s="18"/>
      <c r="BP233" s="256"/>
      <c r="BQ233" s="151">
        <v>56023.450000000055</v>
      </c>
      <c r="BR233" s="192" t="s">
        <v>2199</v>
      </c>
      <c r="BS233" s="58" t="s">
        <v>1050</v>
      </c>
      <c r="BT233" s="49"/>
      <c r="BV233" s="204"/>
      <c r="BW233" s="61" t="s">
        <v>154</v>
      </c>
      <c r="BZ233" s="151">
        <v>61134.524999999747</v>
      </c>
      <c r="CA233" s="192" t="s">
        <v>2671</v>
      </c>
      <c r="CB233" s="58" t="s">
        <v>1050</v>
      </c>
      <c r="CD233" s="49"/>
      <c r="CG233" s="49"/>
      <c r="CH233" s="420"/>
      <c r="CK233" s="49"/>
      <c r="CP233" s="49"/>
      <c r="CU233" s="49"/>
      <c r="CZ233" s="49"/>
      <c r="DA233" s="18"/>
      <c r="DE233" s="49"/>
      <c r="DJ233" s="49"/>
      <c r="DK233" s="271"/>
      <c r="DO233" s="49"/>
      <c r="DY233" s="49"/>
      <c r="DZ233" s="18"/>
      <c r="ED233" s="49"/>
      <c r="EI233" s="49"/>
      <c r="EN233" s="49"/>
      <c r="ES233" s="49"/>
      <c r="EX233" s="49"/>
      <c r="FC233" s="49"/>
      <c r="FH233" s="49"/>
      <c r="FI233" s="309"/>
      <c r="FR233" s="49"/>
      <c r="FW233" s="49"/>
      <c r="GB233" s="9"/>
      <c r="GC233" s="9"/>
      <c r="GG233" s="9"/>
      <c r="GH233" s="9"/>
      <c r="GI233" s="18"/>
      <c r="GL233" s="49"/>
    </row>
    <row r="234" spans="1:197" ht="18">
      <c r="A234" s="48">
        <v>2014</v>
      </c>
      <c r="D234" s="48">
        <v>2015</v>
      </c>
      <c r="G234" s="45"/>
      <c r="H234" s="58"/>
      <c r="L234" s="48" t="s">
        <v>1076</v>
      </c>
      <c r="M234" s="3"/>
      <c r="N234" s="3"/>
      <c r="O234" s="52"/>
      <c r="Q234" s="58"/>
      <c r="U234" s="48" t="s">
        <v>1079</v>
      </c>
      <c r="X234" s="53"/>
      <c r="Z234" s="58"/>
      <c r="AD234" s="48" t="s">
        <v>216</v>
      </c>
      <c r="AG234" s="45"/>
      <c r="AI234" s="58"/>
      <c r="AM234" s="48" t="s">
        <v>669</v>
      </c>
      <c r="AN234" s="10"/>
      <c r="AO234" s="1"/>
      <c r="AR234" s="58"/>
      <c r="AU234" s="86"/>
      <c r="AV234" s="47" t="s">
        <v>1335</v>
      </c>
      <c r="AW234" s="86"/>
      <c r="AX234" s="86"/>
      <c r="AY234" s="86"/>
      <c r="AZ234" s="86"/>
      <c r="BA234" s="58"/>
      <c r="BB234" s="49"/>
      <c r="BC234"/>
      <c r="BD234" s="86"/>
      <c r="BE234" s="47" t="s">
        <v>2030</v>
      </c>
      <c r="BI234" s="18"/>
      <c r="BJ234" s="86"/>
      <c r="BK234" s="49"/>
      <c r="BM234" s="86"/>
      <c r="BN234" s="48" t="s">
        <v>2194</v>
      </c>
      <c r="BO234" s="18"/>
      <c r="BP234" s="256"/>
      <c r="BQ234" s="152"/>
      <c r="BR234" s="18"/>
      <c r="BT234" s="49"/>
      <c r="BV234" s="204"/>
      <c r="BW234" s="48" t="s">
        <v>2618</v>
      </c>
      <c r="BZ234" s="85"/>
      <c r="CD234" s="49"/>
      <c r="CG234" s="49"/>
      <c r="CH234" s="420"/>
      <c r="CK234" s="49"/>
      <c r="CP234" s="49"/>
      <c r="CU234" s="49"/>
      <c r="CZ234" s="49"/>
      <c r="DA234" s="18"/>
      <c r="DE234" s="49"/>
      <c r="DJ234" s="49"/>
      <c r="DK234" s="271"/>
      <c r="DO234" s="49"/>
      <c r="DY234" s="49"/>
      <c r="DZ234" s="18"/>
      <c r="ED234" s="49"/>
      <c r="EI234" s="49"/>
      <c r="EN234" s="49"/>
      <c r="ES234" s="49"/>
      <c r="EX234" s="49"/>
      <c r="FC234" s="49"/>
      <c r="FH234" s="49"/>
      <c r="FI234" s="309"/>
      <c r="FR234" s="49"/>
      <c r="FW234" s="49"/>
      <c r="GB234" s="9"/>
      <c r="GC234" s="9"/>
      <c r="GG234" s="9"/>
      <c r="GH234" s="9"/>
      <c r="GI234" s="18"/>
      <c r="GL234" s="49"/>
    </row>
    <row r="235" spans="1:197" ht="18">
      <c r="D235" s="40" t="s">
        <v>17</v>
      </c>
      <c r="G235" s="45">
        <v>7446</v>
      </c>
      <c r="H235" s="58" t="s">
        <v>1051</v>
      </c>
      <c r="L235" s="40" t="s">
        <v>177</v>
      </c>
      <c r="M235" s="3"/>
      <c r="N235" s="3"/>
      <c r="O235" s="52">
        <v>24259</v>
      </c>
      <c r="P235" t="s">
        <v>227</v>
      </c>
      <c r="Q235" s="58" t="s">
        <v>1051</v>
      </c>
      <c r="U235" s="40" t="s">
        <v>15</v>
      </c>
      <c r="V235" s="3"/>
      <c r="W235" s="3"/>
      <c r="X235" s="52">
        <v>39033</v>
      </c>
      <c r="Y235" t="s">
        <v>251</v>
      </c>
      <c r="Z235" s="58" t="s">
        <v>1051</v>
      </c>
      <c r="AD235" s="40" t="s">
        <v>33</v>
      </c>
      <c r="AG235" s="45">
        <v>48542</v>
      </c>
      <c r="AH235" t="s">
        <v>385</v>
      </c>
      <c r="AI235" s="58" t="s">
        <v>1051</v>
      </c>
      <c r="AM235" s="40" t="s">
        <v>39</v>
      </c>
      <c r="AN235" s="9"/>
      <c r="AO235" s="1"/>
      <c r="AP235" s="151">
        <v>53931.899999999994</v>
      </c>
      <c r="AQ235" t="s">
        <v>992</v>
      </c>
      <c r="AR235" s="58" t="s">
        <v>1051</v>
      </c>
      <c r="AV235" s="40" t="s">
        <v>25</v>
      </c>
      <c r="AW235" s="9"/>
      <c r="AX235" s="3"/>
      <c r="AY235" s="151">
        <v>48875.137500000041</v>
      </c>
      <c r="AZ235" s="192" t="s">
        <v>1448</v>
      </c>
      <c r="BA235" s="58" t="s">
        <v>1051</v>
      </c>
      <c r="BB235" s="49"/>
      <c r="BC235"/>
      <c r="BE235" s="39" t="s">
        <v>154</v>
      </c>
      <c r="BF235" s="4"/>
      <c r="BG235" s="249"/>
      <c r="BH235" s="151">
        <v>52057.474999999744</v>
      </c>
      <c r="BI235" s="192" t="s">
        <v>1725</v>
      </c>
      <c r="BJ235" s="58" t="s">
        <v>1051</v>
      </c>
      <c r="BK235" s="49"/>
      <c r="BN235" s="226" t="s">
        <v>25</v>
      </c>
      <c r="BO235" s="18"/>
      <c r="BP235" s="256"/>
      <c r="BQ235" s="151">
        <v>56007.912500000246</v>
      </c>
      <c r="BR235" s="192" t="s">
        <v>2200</v>
      </c>
      <c r="BS235" s="58" t="s">
        <v>1051</v>
      </c>
      <c r="BT235" s="49"/>
      <c r="BV235" s="204"/>
      <c r="BW235" s="181" t="s">
        <v>1286</v>
      </c>
      <c r="BZ235" s="151">
        <v>60979.387500000012</v>
      </c>
      <c r="CA235" s="192" t="s">
        <v>2672</v>
      </c>
      <c r="CB235" s="58" t="s">
        <v>1051</v>
      </c>
      <c r="CD235" s="49"/>
      <c r="CG235" s="49"/>
      <c r="CH235" s="420"/>
      <c r="CK235" s="49"/>
      <c r="CP235" s="49"/>
      <c r="CU235" s="49"/>
      <c r="CZ235" s="49"/>
      <c r="DA235" s="18"/>
      <c r="DE235" s="49"/>
      <c r="DJ235" s="49"/>
      <c r="DK235" s="271"/>
      <c r="DO235" s="49"/>
      <c r="DY235" s="49"/>
      <c r="DZ235" s="18"/>
      <c r="ED235" s="49"/>
      <c r="EI235" s="49"/>
      <c r="EN235" s="49"/>
      <c r="ES235" s="49"/>
      <c r="EX235" s="49"/>
      <c r="FC235" s="49"/>
      <c r="FH235" s="49"/>
      <c r="FI235" s="309"/>
      <c r="FR235" s="49"/>
      <c r="FW235" s="49"/>
      <c r="GB235" s="9"/>
      <c r="GC235" s="9"/>
      <c r="GG235" s="9"/>
      <c r="GH235" s="9"/>
      <c r="GI235" s="18"/>
      <c r="GL235" s="49"/>
    </row>
    <row r="236" spans="1:197" ht="18">
      <c r="D236" s="48">
        <v>2015</v>
      </c>
      <c r="G236" s="45"/>
      <c r="H236" s="3"/>
      <c r="L236" s="48" t="s">
        <v>1077</v>
      </c>
      <c r="M236" s="3"/>
      <c r="N236" s="3"/>
      <c r="O236" s="52"/>
      <c r="Q236" s="3"/>
      <c r="U236" s="48" t="s">
        <v>1078</v>
      </c>
      <c r="V236" s="3"/>
      <c r="W236" s="3"/>
      <c r="X236" s="52"/>
      <c r="Z236" s="3"/>
      <c r="AD236" s="48" t="s">
        <v>216</v>
      </c>
      <c r="AG236" s="45"/>
      <c r="AI236" s="3"/>
      <c r="AM236" s="48" t="s">
        <v>669</v>
      </c>
      <c r="AN236" s="9"/>
      <c r="AO236" s="3"/>
      <c r="AR236" s="3"/>
      <c r="AU236" s="86"/>
      <c r="AV236" s="48" t="s">
        <v>1335</v>
      </c>
      <c r="AW236" s="86"/>
      <c r="AX236" s="86"/>
      <c r="AY236" s="86"/>
      <c r="AZ236" s="86"/>
      <c r="BA236" s="3"/>
      <c r="BB236" s="49"/>
      <c r="BC236"/>
      <c r="BD236" s="86"/>
      <c r="BE236" s="47" t="s">
        <v>1716</v>
      </c>
      <c r="BI236" s="18"/>
      <c r="BJ236" s="86"/>
      <c r="BK236" s="49"/>
      <c r="BM236" s="86"/>
      <c r="BN236" s="48" t="s">
        <v>2194</v>
      </c>
      <c r="BO236" s="18"/>
      <c r="BP236" s="256"/>
      <c r="BQ236" s="152"/>
      <c r="BR236" s="18"/>
      <c r="BT236" s="49"/>
      <c r="BV236" s="204"/>
      <c r="BW236" s="48" t="s">
        <v>2618</v>
      </c>
      <c r="BZ236" s="85"/>
      <c r="CD236" s="49"/>
      <c r="CG236" s="49"/>
      <c r="CH236" s="420"/>
      <c r="CK236" s="49"/>
      <c r="CP236" s="49"/>
      <c r="CU236" s="49"/>
      <c r="CZ236" s="49"/>
      <c r="DA236" s="18"/>
      <c r="DE236" s="49"/>
      <c r="DJ236" s="49"/>
      <c r="DK236" s="271"/>
      <c r="DO236" s="49"/>
      <c r="DY236" s="49"/>
      <c r="DZ236" s="18"/>
      <c r="ED236" s="49"/>
      <c r="EI236" s="49"/>
      <c r="EN236" s="49"/>
      <c r="ES236" s="49"/>
      <c r="EX236" s="49"/>
      <c r="FC236" s="49"/>
      <c r="FH236" s="49"/>
      <c r="FI236" s="309"/>
      <c r="FR236" s="49"/>
      <c r="FW236" s="49"/>
      <c r="GB236" s="9"/>
      <c r="GC236" s="9"/>
      <c r="GG236" s="9"/>
      <c r="GH236" s="9"/>
      <c r="GI236" s="18"/>
      <c r="GL236" s="49"/>
    </row>
    <row r="237" spans="1:197" ht="18">
      <c r="D237" s="39" t="s">
        <v>179</v>
      </c>
      <c r="G237" s="45">
        <v>7415</v>
      </c>
      <c r="H237" t="s">
        <v>1052</v>
      </c>
      <c r="L237" s="40" t="s">
        <v>9</v>
      </c>
      <c r="O237" s="52">
        <v>22594</v>
      </c>
      <c r="P237" t="s">
        <v>228</v>
      </c>
      <c r="Q237" t="s">
        <v>1052</v>
      </c>
      <c r="U237" s="40" t="s">
        <v>9</v>
      </c>
      <c r="X237" s="52">
        <v>38876</v>
      </c>
      <c r="Y237" t="s">
        <v>252</v>
      </c>
      <c r="Z237" t="s">
        <v>1052</v>
      </c>
      <c r="AD237" s="40" t="s">
        <v>39</v>
      </c>
      <c r="AG237" s="45">
        <v>47875</v>
      </c>
      <c r="AH237" t="s">
        <v>386</v>
      </c>
      <c r="AI237" t="s">
        <v>1052</v>
      </c>
      <c r="AM237" s="40" t="s">
        <v>33</v>
      </c>
      <c r="AN237" s="9"/>
      <c r="AO237" s="1"/>
      <c r="AP237" s="151">
        <v>53818.049999999974</v>
      </c>
      <c r="AQ237" t="s">
        <v>993</v>
      </c>
      <c r="AR237" t="s">
        <v>1052</v>
      </c>
      <c r="AV237" s="39" t="s">
        <v>153</v>
      </c>
      <c r="AW237" s="9"/>
      <c r="AX237" s="3"/>
      <c r="AY237" s="151">
        <v>48443.112499999988</v>
      </c>
      <c r="AZ237" s="192" t="s">
        <v>1449</v>
      </c>
      <c r="BA237" t="s">
        <v>1052</v>
      </c>
      <c r="BB237" s="49"/>
      <c r="BC237"/>
      <c r="BE237" s="38" t="s">
        <v>142</v>
      </c>
      <c r="BF237" s="9"/>
      <c r="BG237" s="249"/>
      <c r="BH237" s="151">
        <v>52047.224999999882</v>
      </c>
      <c r="BI237" s="192" t="s">
        <v>1726</v>
      </c>
      <c r="BJ237" t="s">
        <v>1052</v>
      </c>
      <c r="BK237" s="49"/>
      <c r="BN237" s="61" t="s">
        <v>154</v>
      </c>
      <c r="BO237" s="18"/>
      <c r="BP237" s="256"/>
      <c r="BQ237" s="151">
        <v>55636.387499999611</v>
      </c>
      <c r="BR237" s="192" t="s">
        <v>2201</v>
      </c>
      <c r="BS237" t="s">
        <v>1052</v>
      </c>
      <c r="BT237" s="49"/>
      <c r="BV237" s="204"/>
      <c r="BW237" s="226" t="s">
        <v>31</v>
      </c>
      <c r="BZ237" s="151">
        <v>60821.812499999913</v>
      </c>
      <c r="CA237" s="192" t="s">
        <v>2673</v>
      </c>
      <c r="CB237" t="s">
        <v>1052</v>
      </c>
      <c r="CD237" s="49"/>
      <c r="CG237" s="49"/>
      <c r="CH237" s="420"/>
      <c r="CK237" s="49"/>
      <c r="CP237" s="49"/>
      <c r="CU237" s="49"/>
      <c r="CZ237" s="49"/>
      <c r="DA237" s="18"/>
      <c r="DE237" s="49"/>
      <c r="DJ237" s="49"/>
      <c r="DK237" s="271"/>
      <c r="DO237" s="49"/>
      <c r="DY237" s="49"/>
      <c r="DZ237" s="18"/>
      <c r="ED237" s="49"/>
      <c r="EI237" s="49"/>
      <c r="EN237" s="49"/>
      <c r="ES237" s="49"/>
      <c r="EX237" s="49"/>
      <c r="FC237" s="49"/>
      <c r="FH237" s="49"/>
      <c r="FI237" s="309"/>
      <c r="FR237" s="49"/>
      <c r="FW237" s="49"/>
      <c r="GB237" s="9"/>
      <c r="GC237" s="9"/>
      <c r="GG237" s="9"/>
      <c r="GH237" s="9"/>
      <c r="GI237" s="18"/>
      <c r="GL237" s="49"/>
    </row>
    <row r="238" spans="1:197" ht="18">
      <c r="D238" s="47" t="s">
        <v>218</v>
      </c>
      <c r="G238" s="45"/>
      <c r="H238" s="58"/>
      <c r="L238" s="48" t="s">
        <v>1076</v>
      </c>
      <c r="O238" s="52"/>
      <c r="Q238" s="58"/>
      <c r="U238" s="48" t="s">
        <v>1078</v>
      </c>
      <c r="X238" s="52"/>
      <c r="Z238" s="58"/>
      <c r="AD238" s="48" t="s">
        <v>216</v>
      </c>
      <c r="AG238" s="45"/>
      <c r="AI238" s="58"/>
      <c r="AM238" s="48" t="s">
        <v>669</v>
      </c>
      <c r="AN238" s="9"/>
      <c r="AO238" s="1"/>
      <c r="AR238" s="58"/>
      <c r="AV238" s="47" t="s">
        <v>1333</v>
      </c>
      <c r="AX238" s="18"/>
      <c r="AY238" s="86"/>
      <c r="AZ238" s="18"/>
      <c r="BA238" s="58"/>
      <c r="BB238" s="49"/>
      <c r="BC238"/>
      <c r="BE238" s="47" t="s">
        <v>2030</v>
      </c>
      <c r="BI238" s="18"/>
      <c r="BK238" s="49"/>
      <c r="BN238" s="48" t="s">
        <v>2194</v>
      </c>
      <c r="BO238" s="18"/>
      <c r="BP238" s="256"/>
      <c r="BQ238" s="152"/>
      <c r="BR238" s="18"/>
      <c r="BT238" s="49"/>
      <c r="BV238" s="204"/>
      <c r="BW238" s="48" t="s">
        <v>2618</v>
      </c>
      <c r="BZ238" s="85"/>
      <c r="CD238" s="49"/>
      <c r="CG238" s="49"/>
      <c r="CH238" s="420"/>
      <c r="CK238" s="49"/>
      <c r="CP238" s="49"/>
      <c r="CU238" s="49"/>
      <c r="CZ238" s="49"/>
      <c r="DA238" s="18"/>
      <c r="DE238" s="49"/>
      <c r="DJ238" s="49"/>
      <c r="DK238" s="271"/>
      <c r="DO238" s="49"/>
      <c r="DY238" s="49"/>
      <c r="DZ238" s="18"/>
      <c r="ED238" s="49"/>
      <c r="EI238" s="49"/>
      <c r="EN238" s="49"/>
      <c r="ES238" s="49"/>
      <c r="EX238" s="49"/>
      <c r="FC238" s="49"/>
      <c r="FH238" s="49"/>
      <c r="FI238" s="309"/>
      <c r="FR238" s="49"/>
      <c r="FW238" s="49"/>
      <c r="GB238" s="9"/>
      <c r="GC238" s="9"/>
      <c r="GG238" s="9"/>
      <c r="GH238" s="9"/>
      <c r="GI238" s="18"/>
      <c r="GL238" s="49"/>
    </row>
    <row r="239" spans="1:197" ht="18">
      <c r="D239" s="40" t="s">
        <v>25</v>
      </c>
      <c r="G239" s="45">
        <v>7405</v>
      </c>
      <c r="H239" s="58" t="s">
        <v>1053</v>
      </c>
      <c r="L239" s="40" t="s">
        <v>19</v>
      </c>
      <c r="O239" s="52">
        <v>21470</v>
      </c>
      <c r="P239" t="s">
        <v>229</v>
      </c>
      <c r="Q239" s="58" t="s">
        <v>1053</v>
      </c>
      <c r="U239" s="40" t="s">
        <v>177</v>
      </c>
      <c r="V239" s="3"/>
      <c r="W239" s="3"/>
      <c r="X239" s="52">
        <v>38617</v>
      </c>
      <c r="Y239" t="s">
        <v>253</v>
      </c>
      <c r="Z239" s="58" t="s">
        <v>1053</v>
      </c>
      <c r="AD239" s="40" t="s">
        <v>19</v>
      </c>
      <c r="AG239" s="45">
        <v>46784</v>
      </c>
      <c r="AH239" t="s">
        <v>387</v>
      </c>
      <c r="AI239" s="58" t="s">
        <v>1053</v>
      </c>
      <c r="AM239" s="40" t="s">
        <v>19</v>
      </c>
      <c r="AN239" s="9"/>
      <c r="AO239" s="1"/>
      <c r="AP239" s="151">
        <v>52291.95000000007</v>
      </c>
      <c r="AQ239" t="s">
        <v>994</v>
      </c>
      <c r="AR239" s="58" t="s">
        <v>1053</v>
      </c>
      <c r="AV239" s="38" t="s">
        <v>142</v>
      </c>
      <c r="AW239" s="9"/>
      <c r="AX239" s="3"/>
      <c r="AY239" s="151">
        <v>48424.437499999927</v>
      </c>
      <c r="AZ239" s="192" t="s">
        <v>1450</v>
      </c>
      <c r="BA239" s="58" t="s">
        <v>1053</v>
      </c>
      <c r="BB239" s="49"/>
      <c r="BC239"/>
      <c r="BE239" s="40" t="s">
        <v>33</v>
      </c>
      <c r="BF239" s="9"/>
      <c r="BG239" s="249"/>
      <c r="BH239" s="151">
        <v>51845.150000000052</v>
      </c>
      <c r="BI239" s="192" t="s">
        <v>1727</v>
      </c>
      <c r="BJ239" s="58" t="s">
        <v>1053</v>
      </c>
      <c r="BK239" s="49"/>
      <c r="BN239" s="226" t="s">
        <v>11</v>
      </c>
      <c r="BO239" s="18"/>
      <c r="BP239" s="256"/>
      <c r="BQ239" s="151">
        <v>55454.300000000163</v>
      </c>
      <c r="BR239" s="192" t="s">
        <v>2202</v>
      </c>
      <c r="BS239" s="58" t="s">
        <v>1053</v>
      </c>
      <c r="BT239" s="49"/>
      <c r="BV239" s="204"/>
      <c r="BW239" s="61" t="s">
        <v>649</v>
      </c>
      <c r="BZ239" s="151">
        <v>60280.074999999917</v>
      </c>
      <c r="CA239" s="192" t="s">
        <v>2674</v>
      </c>
      <c r="CB239" s="58" t="s">
        <v>1053</v>
      </c>
      <c r="CD239" s="49"/>
      <c r="CG239" s="49"/>
      <c r="CH239" s="420"/>
      <c r="CK239" s="49"/>
      <c r="CP239" s="49"/>
      <c r="CU239" s="49"/>
      <c r="CZ239" s="49"/>
      <c r="DA239" s="18"/>
      <c r="DE239" s="49"/>
      <c r="DJ239" s="49"/>
      <c r="DK239" s="271"/>
      <c r="DO239" s="49"/>
      <c r="DY239" s="49"/>
      <c r="DZ239" s="18"/>
      <c r="ED239" s="49"/>
      <c r="EI239" s="49"/>
      <c r="EN239" s="49"/>
      <c r="ES239" s="49"/>
      <c r="EX239" s="49"/>
      <c r="FC239" s="49"/>
      <c r="FH239" s="49"/>
      <c r="FI239" s="309"/>
      <c r="FR239" s="49"/>
      <c r="FW239" s="49"/>
      <c r="GB239" s="9"/>
      <c r="GC239" s="9"/>
      <c r="GG239" s="9"/>
      <c r="GH239" s="9"/>
      <c r="GI239" s="18"/>
      <c r="GL239" s="49"/>
    </row>
    <row r="240" spans="1:197" ht="18">
      <c r="A240" s="86"/>
      <c r="D240" s="48">
        <v>2015</v>
      </c>
      <c r="G240" s="45"/>
      <c r="H240" s="58"/>
      <c r="L240" s="48" t="s">
        <v>1077</v>
      </c>
      <c r="O240" s="18"/>
      <c r="Q240" s="58"/>
      <c r="U240" s="48" t="s">
        <v>215</v>
      </c>
      <c r="V240" s="3"/>
      <c r="W240" s="3"/>
      <c r="X240" s="52"/>
      <c r="Z240" s="58"/>
      <c r="AD240" s="48" t="s">
        <v>216</v>
      </c>
      <c r="AG240" s="45"/>
      <c r="AI240" s="58"/>
      <c r="AM240" s="48" t="s">
        <v>669</v>
      </c>
      <c r="AN240" s="9"/>
      <c r="AO240" s="3"/>
      <c r="AR240" s="58"/>
      <c r="AU240" s="86"/>
      <c r="AV240" s="47" t="s">
        <v>1519</v>
      </c>
      <c r="AW240" s="86"/>
      <c r="AX240" s="86"/>
      <c r="AY240" s="86"/>
      <c r="AZ240" s="86"/>
      <c r="BA240" s="58"/>
      <c r="BB240" s="49"/>
      <c r="BC240"/>
      <c r="BD240" s="86"/>
      <c r="BE240" s="48" t="s">
        <v>1716</v>
      </c>
      <c r="BI240" s="18"/>
      <c r="BJ240" s="86"/>
      <c r="BK240" s="49"/>
      <c r="BM240" s="86"/>
      <c r="BN240" s="48" t="s">
        <v>2194</v>
      </c>
      <c r="BO240" s="18"/>
      <c r="BP240" s="256"/>
      <c r="BQ240" s="152"/>
      <c r="BR240" s="18"/>
      <c r="BT240" s="49"/>
      <c r="BV240" s="204"/>
      <c r="BW240" s="48" t="s">
        <v>2618</v>
      </c>
      <c r="BZ240" s="85"/>
      <c r="CD240" s="49"/>
      <c r="CG240" s="49"/>
      <c r="CH240" s="420"/>
      <c r="CK240" s="49"/>
      <c r="CP240" s="49"/>
      <c r="CU240" s="49"/>
      <c r="CZ240" s="49"/>
      <c r="DA240" s="18"/>
      <c r="DE240" s="49"/>
      <c r="DJ240" s="49"/>
      <c r="DK240" s="271"/>
      <c r="DO240" s="49"/>
      <c r="DY240" s="49"/>
      <c r="DZ240" s="18"/>
      <c r="ED240" s="49"/>
      <c r="EI240" s="49"/>
      <c r="EN240" s="49"/>
      <c r="ES240" s="49"/>
      <c r="EX240" s="49"/>
      <c r="FC240" s="49"/>
      <c r="FH240" s="49"/>
      <c r="FI240" s="309"/>
      <c r="FR240" s="49"/>
      <c r="FW240" s="49"/>
      <c r="GB240" s="9"/>
      <c r="GC240" s="9"/>
      <c r="GG240" s="9"/>
      <c r="GH240" s="9"/>
      <c r="GI240" s="18"/>
      <c r="GL240" s="49"/>
    </row>
    <row r="241" spans="4:194" ht="18">
      <c r="D241" s="40" t="s">
        <v>9</v>
      </c>
      <c r="G241" s="45">
        <v>6409</v>
      </c>
      <c r="H241" s="58" t="s">
        <v>1054</v>
      </c>
      <c r="L241" s="40" t="s">
        <v>11</v>
      </c>
      <c r="O241" s="52">
        <v>20964</v>
      </c>
      <c r="P241" t="s">
        <v>230</v>
      </c>
      <c r="Q241" s="58" t="s">
        <v>1054</v>
      </c>
      <c r="U241" s="40" t="s">
        <v>33</v>
      </c>
      <c r="X241" s="52">
        <v>37578</v>
      </c>
      <c r="Y241" t="s">
        <v>256</v>
      </c>
      <c r="Z241" s="58" t="s">
        <v>1054</v>
      </c>
      <c r="AD241" s="40" t="s">
        <v>6</v>
      </c>
      <c r="AF241" s="3"/>
      <c r="AG241" s="45">
        <v>46214</v>
      </c>
      <c r="AH241" t="s">
        <v>388</v>
      </c>
      <c r="AI241" s="58" t="s">
        <v>1054</v>
      </c>
      <c r="AM241" s="38" t="s">
        <v>143</v>
      </c>
      <c r="AN241" s="9"/>
      <c r="AO241" s="1"/>
      <c r="AP241" s="151">
        <v>51809.475000000079</v>
      </c>
      <c r="AQ241" t="s">
        <v>995</v>
      </c>
      <c r="AR241" s="58" t="s">
        <v>1054</v>
      </c>
      <c r="AV241" s="40" t="s">
        <v>33</v>
      </c>
      <c r="AW241" s="4"/>
      <c r="AX241" s="3"/>
      <c r="AY241" s="151">
        <v>48170.512499999859</v>
      </c>
      <c r="AZ241" s="192" t="s">
        <v>1451</v>
      </c>
      <c r="BA241" s="58" t="s">
        <v>1054</v>
      </c>
      <c r="BB241" s="49"/>
      <c r="BC241"/>
      <c r="BE241" s="40" t="s">
        <v>25</v>
      </c>
      <c r="BF241" s="9"/>
      <c r="BG241" s="249"/>
      <c r="BH241" s="151">
        <v>50888.962500000125</v>
      </c>
      <c r="BI241" s="192" t="s">
        <v>1728</v>
      </c>
      <c r="BJ241" s="58" t="s">
        <v>1054</v>
      </c>
      <c r="BK241" s="49"/>
      <c r="BN241" s="61" t="s">
        <v>649</v>
      </c>
      <c r="BO241" s="18"/>
      <c r="BP241" s="256"/>
      <c r="BQ241" s="151">
        <v>54875.34999999986</v>
      </c>
      <c r="BR241" s="192" t="s">
        <v>2203</v>
      </c>
      <c r="BS241" s="58" t="s">
        <v>1054</v>
      </c>
      <c r="BT241" s="49"/>
      <c r="BV241" s="204"/>
      <c r="BW241" s="226" t="s">
        <v>37</v>
      </c>
      <c r="BZ241" s="151">
        <v>60118.60249999995</v>
      </c>
      <c r="CA241" s="192" t="s">
        <v>2675</v>
      </c>
      <c r="CB241" s="58" t="s">
        <v>1054</v>
      </c>
      <c r="CD241" s="49"/>
      <c r="CG241" s="49"/>
      <c r="CH241" s="420"/>
      <c r="CK241" s="49"/>
      <c r="CP241" s="49"/>
      <c r="CU241" s="49"/>
      <c r="CZ241" s="49"/>
      <c r="DA241" s="18"/>
      <c r="DE241" s="49"/>
      <c r="DJ241" s="49"/>
      <c r="DK241" s="271"/>
      <c r="DO241" s="49"/>
      <c r="DY241" s="49"/>
      <c r="DZ241" s="18"/>
      <c r="ED241" s="49"/>
      <c r="EI241" s="49"/>
      <c r="EN241" s="49"/>
      <c r="ES241" s="49"/>
      <c r="EX241" s="49"/>
      <c r="FC241" s="49"/>
      <c r="FH241" s="49"/>
      <c r="FI241" s="309"/>
      <c r="FR241" s="49"/>
      <c r="FW241" s="49"/>
      <c r="GB241" s="9"/>
      <c r="GC241" s="9"/>
      <c r="GG241" s="9"/>
      <c r="GH241" s="9"/>
      <c r="GI241" s="18"/>
      <c r="GL241" s="49"/>
    </row>
    <row r="242" spans="4:194" ht="18">
      <c r="D242" s="47" t="s">
        <v>218</v>
      </c>
      <c r="G242" s="45"/>
      <c r="H242" s="58"/>
      <c r="L242" s="48">
        <v>2016</v>
      </c>
      <c r="O242" s="52"/>
      <c r="Q242" s="58"/>
      <c r="U242" s="48" t="s">
        <v>215</v>
      </c>
      <c r="X242" s="18"/>
      <c r="Z242" s="58"/>
      <c r="AD242" s="48" t="s">
        <v>214</v>
      </c>
      <c r="AF242" s="3"/>
      <c r="AG242" s="45"/>
      <c r="AI242" s="58"/>
      <c r="AM242" s="47" t="s">
        <v>671</v>
      </c>
      <c r="AN242" s="9"/>
      <c r="AO242" s="1"/>
      <c r="AR242" s="58"/>
      <c r="AV242" s="48" t="s">
        <v>1335</v>
      </c>
      <c r="AX242" s="18"/>
      <c r="AY242" s="86"/>
      <c r="AZ242" s="18"/>
      <c r="BA242" s="58"/>
      <c r="BB242" s="49"/>
      <c r="BC242"/>
      <c r="BE242" s="48" t="s">
        <v>1716</v>
      </c>
      <c r="BI242" s="18"/>
      <c r="BK242" s="49"/>
      <c r="BN242" s="48" t="s">
        <v>2194</v>
      </c>
      <c r="BO242" s="18"/>
      <c r="BP242" s="256"/>
      <c r="BQ242" s="152"/>
      <c r="BR242" s="18"/>
      <c r="BT242" s="49"/>
      <c r="BV242" s="204"/>
      <c r="BW242" s="48" t="s">
        <v>2618</v>
      </c>
      <c r="BZ242" s="85"/>
      <c r="CD242" s="49"/>
      <c r="CG242" s="49"/>
      <c r="CH242" s="420"/>
      <c r="CK242" s="49"/>
      <c r="CP242" s="49"/>
      <c r="CU242" s="49"/>
      <c r="CZ242" s="49"/>
      <c r="DA242" s="18"/>
      <c r="DE242" s="49"/>
      <c r="DJ242" s="49"/>
      <c r="DK242" s="271"/>
      <c r="DO242" s="49"/>
      <c r="DY242" s="49"/>
      <c r="DZ242" s="18"/>
      <c r="ED242" s="49"/>
      <c r="EI242" s="49"/>
      <c r="EN242" s="49"/>
      <c r="ES242" s="49"/>
      <c r="EX242" s="49"/>
      <c r="FC242" s="49"/>
      <c r="FH242" s="49"/>
      <c r="FI242" s="309"/>
      <c r="FR242" s="49"/>
      <c r="FW242" s="49"/>
      <c r="GB242" s="9"/>
      <c r="GC242" s="9"/>
      <c r="GG242" s="9"/>
      <c r="GH242" s="9"/>
      <c r="GI242" s="18"/>
      <c r="GL242" s="49"/>
    </row>
    <row r="243" spans="4:194" ht="18">
      <c r="D243" s="40" t="s">
        <v>19</v>
      </c>
      <c r="G243" s="45">
        <v>6335</v>
      </c>
      <c r="H243" t="s">
        <v>1055</v>
      </c>
      <c r="L243" s="40" t="s">
        <v>35</v>
      </c>
      <c r="M243" s="3"/>
      <c r="N243" s="3"/>
      <c r="O243" s="52">
        <v>20591</v>
      </c>
      <c r="P243" t="s">
        <v>231</v>
      </c>
      <c r="Q243" t="s">
        <v>1055</v>
      </c>
      <c r="U243" s="40" t="s">
        <v>6</v>
      </c>
      <c r="X243" s="52">
        <v>36631</v>
      </c>
      <c r="Y243" t="s">
        <v>254</v>
      </c>
      <c r="Z243" t="s">
        <v>1055</v>
      </c>
      <c r="AD243" s="40" t="s">
        <v>27</v>
      </c>
      <c r="AG243" s="45">
        <v>45938</v>
      </c>
      <c r="AH243" t="s">
        <v>389</v>
      </c>
      <c r="AI243" t="s">
        <v>1055</v>
      </c>
      <c r="AM243" s="40" t="s">
        <v>27</v>
      </c>
      <c r="AN243" s="4"/>
      <c r="AO243" s="1"/>
      <c r="AP243" s="151">
        <v>51554.024999999943</v>
      </c>
      <c r="AQ243" t="s">
        <v>996</v>
      </c>
      <c r="AR243" t="s">
        <v>1055</v>
      </c>
      <c r="AV243" s="40" t="s">
        <v>39</v>
      </c>
      <c r="AW243" s="9"/>
      <c r="AX243" s="3"/>
      <c r="AY243" s="151">
        <v>47133.962499999965</v>
      </c>
      <c r="AZ243" s="192" t="s">
        <v>1452</v>
      </c>
      <c r="BA243" t="s">
        <v>1055</v>
      </c>
      <c r="BB243" s="49"/>
      <c r="BC243"/>
      <c r="BE243" s="40" t="s">
        <v>39</v>
      </c>
      <c r="BF243" s="4"/>
      <c r="BG243" s="249"/>
      <c r="BH243" s="151">
        <v>50767.774999999965</v>
      </c>
      <c r="BI243" s="192" t="s">
        <v>1729</v>
      </c>
      <c r="BJ243" t="s">
        <v>1055</v>
      </c>
      <c r="BK243" s="49"/>
      <c r="BN243" s="28" t="s">
        <v>143</v>
      </c>
      <c r="BO243" s="9"/>
      <c r="BP243" s="61"/>
      <c r="BQ243" s="151">
        <v>54130.937500000153</v>
      </c>
      <c r="BR243" s="192" t="s">
        <v>2204</v>
      </c>
      <c r="BS243" t="s">
        <v>1055</v>
      </c>
      <c r="BT243" s="49"/>
      <c r="BV243" s="204"/>
      <c r="BW243" s="226" t="s">
        <v>25</v>
      </c>
      <c r="BZ243" s="151">
        <v>59761.437500000138</v>
      </c>
      <c r="CA243" s="1" t="s">
        <v>2676</v>
      </c>
      <c r="CB243" t="s">
        <v>1055</v>
      </c>
      <c r="CD243" s="49"/>
      <c r="CG243" s="49"/>
      <c r="CH243" s="420"/>
      <c r="CK243" s="49"/>
      <c r="CP243" s="49"/>
      <c r="CU243" s="49"/>
      <c r="CZ243" s="49"/>
      <c r="DA243" s="18"/>
      <c r="DE243" s="49"/>
      <c r="DJ243" s="49"/>
      <c r="DK243" s="271"/>
      <c r="DO243" s="49"/>
      <c r="DY243" s="49"/>
      <c r="DZ243" s="18"/>
      <c r="ED243" s="49"/>
      <c r="EI243" s="49"/>
      <c r="EN243" s="49"/>
      <c r="ES243" s="49"/>
      <c r="EX243" s="49"/>
      <c r="FC243" s="49"/>
      <c r="FH243" s="49"/>
      <c r="FI243" s="309"/>
      <c r="FR243" s="49"/>
      <c r="FW243" s="49"/>
      <c r="GB243" s="9"/>
      <c r="GC243" s="9"/>
      <c r="GG243" s="9"/>
      <c r="GH243" s="9"/>
      <c r="GI243" s="18"/>
      <c r="GL243" s="49"/>
    </row>
    <row r="244" spans="4:194" ht="18">
      <c r="D244" s="48">
        <v>2015</v>
      </c>
      <c r="G244" s="45"/>
      <c r="H244" s="3"/>
      <c r="L244" s="48" t="s">
        <v>1077</v>
      </c>
      <c r="M244" s="3"/>
      <c r="N244" s="3"/>
      <c r="O244" s="18"/>
      <c r="Q244" s="3"/>
      <c r="U244" s="48" t="s">
        <v>1079</v>
      </c>
      <c r="X244" s="52"/>
      <c r="Z244" s="3"/>
      <c r="AD244" s="48" t="s">
        <v>214</v>
      </c>
      <c r="AG244" s="45"/>
      <c r="AI244" s="3"/>
      <c r="AM244" s="48" t="s">
        <v>669</v>
      </c>
      <c r="AN244" s="9"/>
      <c r="AO244" s="1"/>
      <c r="AR244" s="3"/>
      <c r="AV244" s="48" t="s">
        <v>1335</v>
      </c>
      <c r="AX244" s="18"/>
      <c r="AY244" s="86"/>
      <c r="AZ244" s="18"/>
      <c r="BA244" s="3"/>
      <c r="BB244" s="49"/>
      <c r="BC244"/>
      <c r="BE244" s="48" t="s">
        <v>1716</v>
      </c>
      <c r="BI244" s="18"/>
      <c r="BK244" s="49"/>
      <c r="BN244" s="48" t="s">
        <v>2194</v>
      </c>
      <c r="BO244" s="9"/>
      <c r="BP244" s="61"/>
      <c r="BQ244" s="86"/>
      <c r="BR244" s="57"/>
      <c r="BS244" s="57"/>
      <c r="BT244" s="49"/>
      <c r="BV244" s="204"/>
      <c r="BW244" s="48" t="s">
        <v>2618</v>
      </c>
      <c r="BZ244" s="85"/>
      <c r="CB244" s="57"/>
      <c r="CD244" s="49"/>
      <c r="CG244" s="49"/>
      <c r="CH244" s="420"/>
      <c r="CK244" s="49"/>
      <c r="CP244" s="49"/>
      <c r="CU244" s="49"/>
      <c r="CZ244" s="49"/>
      <c r="DA244" s="18"/>
      <c r="DE244" s="49"/>
      <c r="DJ244" s="49"/>
      <c r="DK244" s="271"/>
      <c r="DO244" s="49"/>
      <c r="DY244" s="49"/>
      <c r="DZ244" s="18"/>
      <c r="ED244" s="49"/>
      <c r="EI244" s="49"/>
      <c r="EN244" s="49"/>
      <c r="ES244" s="49"/>
      <c r="EX244" s="49"/>
      <c r="FC244" s="49"/>
      <c r="FH244" s="49"/>
      <c r="FI244" s="309"/>
      <c r="FR244" s="49"/>
      <c r="FW244" s="49"/>
      <c r="GB244" s="9"/>
      <c r="GC244" s="9"/>
      <c r="GG244" s="9"/>
      <c r="GH244" s="9"/>
      <c r="GI244" s="18"/>
      <c r="GL244" s="49"/>
    </row>
    <row r="245" spans="4:194" ht="18">
      <c r="D245" s="39" t="s">
        <v>180</v>
      </c>
      <c r="G245" s="45">
        <v>5767</v>
      </c>
      <c r="H245" s="58" t="s">
        <v>1056</v>
      </c>
      <c r="L245" s="40" t="s">
        <v>27</v>
      </c>
      <c r="O245" s="52">
        <v>20444</v>
      </c>
      <c r="P245" t="s">
        <v>232</v>
      </c>
      <c r="Q245" s="58" t="s">
        <v>1056</v>
      </c>
      <c r="U245" s="40" t="s">
        <v>19</v>
      </c>
      <c r="X245" s="52">
        <v>36460</v>
      </c>
      <c r="Y245" t="s">
        <v>255</v>
      </c>
      <c r="Z245" s="58" t="s">
        <v>1056</v>
      </c>
      <c r="AD245" s="40" t="s">
        <v>15</v>
      </c>
      <c r="AG245" s="45">
        <v>44747</v>
      </c>
      <c r="AH245" t="s">
        <v>390</v>
      </c>
      <c r="AI245" s="58" t="s">
        <v>1056</v>
      </c>
      <c r="AM245" s="40" t="s">
        <v>6</v>
      </c>
      <c r="AN245" s="9"/>
      <c r="AO245" s="1"/>
      <c r="AP245" s="151">
        <v>51476.937500000087</v>
      </c>
      <c r="AQ245" t="s">
        <v>997</v>
      </c>
      <c r="AR245" s="58" t="s">
        <v>1056</v>
      </c>
      <c r="AV245" s="40" t="s">
        <v>9</v>
      </c>
      <c r="AW245" s="9"/>
      <c r="AX245" s="3"/>
      <c r="AY245" s="151">
        <v>46647.224999999999</v>
      </c>
      <c r="AZ245" s="192" t="s">
        <v>1453</v>
      </c>
      <c r="BA245" s="58" t="s">
        <v>1056</v>
      </c>
      <c r="BB245" s="49"/>
      <c r="BC245"/>
      <c r="BE245" s="38" t="s">
        <v>143</v>
      </c>
      <c r="BF245" s="9"/>
      <c r="BG245" s="249"/>
      <c r="BH245" s="151">
        <v>49837.962500000125</v>
      </c>
      <c r="BI245" s="192" t="s">
        <v>1730</v>
      </c>
      <c r="BJ245" s="58" t="s">
        <v>1056</v>
      </c>
      <c r="BK245" s="49"/>
      <c r="BN245" s="226" t="s">
        <v>37</v>
      </c>
      <c r="BO245" s="9"/>
      <c r="BP245" s="61"/>
      <c r="BQ245" s="151">
        <v>54069.191249999923</v>
      </c>
      <c r="BR245" s="192" t="s">
        <v>2205</v>
      </c>
      <c r="BS245" s="58" t="s">
        <v>1056</v>
      </c>
      <c r="BT245" s="49"/>
      <c r="BV245" s="204"/>
      <c r="BW245" s="61" t="s">
        <v>613</v>
      </c>
      <c r="BZ245" s="151">
        <v>59335.712500000205</v>
      </c>
      <c r="CA245" s="1" t="s">
        <v>2677</v>
      </c>
      <c r="CB245" s="58" t="s">
        <v>1056</v>
      </c>
      <c r="CD245" s="49"/>
      <c r="CG245" s="49"/>
      <c r="CH245" s="420"/>
      <c r="CK245" s="49"/>
      <c r="CP245" s="49"/>
      <c r="CU245" s="49"/>
      <c r="CZ245" s="49"/>
      <c r="DA245" s="18"/>
      <c r="DE245" s="49"/>
      <c r="DJ245" s="49"/>
      <c r="DK245" s="271"/>
      <c r="DO245" s="49"/>
      <c r="DY245" s="49"/>
      <c r="DZ245" s="18"/>
      <c r="ED245" s="49"/>
      <c r="EI245" s="49"/>
      <c r="EN245" s="49"/>
      <c r="ES245" s="49"/>
      <c r="EX245" s="49"/>
      <c r="FC245" s="49"/>
      <c r="FH245" s="49"/>
      <c r="FI245" s="309"/>
      <c r="FR245" s="49"/>
      <c r="FW245" s="49"/>
      <c r="GB245" s="9"/>
      <c r="GC245" s="9"/>
      <c r="GG245" s="9"/>
      <c r="GH245" s="9"/>
      <c r="GI245" s="18"/>
      <c r="GL245" s="49"/>
    </row>
    <row r="246" spans="4:194" ht="18">
      <c r="D246" s="47">
        <v>2015</v>
      </c>
      <c r="G246" s="45"/>
      <c r="H246" s="3"/>
      <c r="L246" s="48">
        <v>2016</v>
      </c>
      <c r="O246" s="52"/>
      <c r="Q246" s="3"/>
      <c r="U246" s="48" t="s">
        <v>215</v>
      </c>
      <c r="X246" s="18"/>
      <c r="Z246" s="3"/>
      <c r="AD246" s="48" t="s">
        <v>216</v>
      </c>
      <c r="AG246" s="45"/>
      <c r="AI246" s="3"/>
      <c r="AM246" s="48" t="s">
        <v>669</v>
      </c>
      <c r="AN246" s="176"/>
      <c r="AO246" s="1"/>
      <c r="AR246" s="3"/>
      <c r="AV246" s="48" t="s">
        <v>2029</v>
      </c>
      <c r="AX246" s="18"/>
      <c r="AY246" s="86"/>
      <c r="AZ246" s="18"/>
      <c r="BA246" s="3"/>
      <c r="BB246" s="49"/>
      <c r="BC246"/>
      <c r="BE246" s="47" t="s">
        <v>1716</v>
      </c>
      <c r="BI246" s="18"/>
      <c r="BK246" s="49"/>
      <c r="BN246" s="48" t="s">
        <v>2194</v>
      </c>
      <c r="BO246" s="96"/>
      <c r="BP246" s="61"/>
      <c r="BQ246" s="86"/>
      <c r="BR246" s="57"/>
      <c r="BS246" s="57"/>
      <c r="BT246" s="49"/>
      <c r="BV246" s="204"/>
      <c r="BW246" s="48" t="s">
        <v>2618</v>
      </c>
      <c r="BZ246" s="85"/>
      <c r="CB246" s="57"/>
      <c r="CD246" s="49"/>
      <c r="CG246" s="49"/>
      <c r="CH246" s="420"/>
      <c r="CK246" s="49"/>
      <c r="CP246" s="49"/>
      <c r="CU246" s="49"/>
      <c r="CZ246" s="49"/>
      <c r="DA246" s="18"/>
      <c r="DE246" s="49"/>
      <c r="DJ246" s="49"/>
      <c r="DK246" s="271"/>
      <c r="DO246" s="49"/>
      <c r="DY246" s="49"/>
      <c r="DZ246" s="18"/>
      <c r="ED246" s="49"/>
      <c r="EI246" s="49"/>
      <c r="EN246" s="49"/>
      <c r="ES246" s="49"/>
      <c r="EX246" s="49"/>
      <c r="FC246" s="49"/>
      <c r="FH246" s="49"/>
      <c r="FI246" s="309"/>
      <c r="FR246" s="49"/>
      <c r="FW246" s="49"/>
      <c r="GB246" s="9"/>
      <c r="GC246" s="9"/>
      <c r="GG246" s="9"/>
      <c r="GH246" s="9"/>
      <c r="GI246" s="18"/>
      <c r="GL246" s="49"/>
    </row>
    <row r="247" spans="4:194" ht="18">
      <c r="D247" s="40" t="s">
        <v>33</v>
      </c>
      <c r="G247" s="45">
        <v>3437</v>
      </c>
      <c r="H247" s="3" t="s">
        <v>1057</v>
      </c>
      <c r="L247" s="40" t="s">
        <v>33</v>
      </c>
      <c r="O247" s="52">
        <v>20013</v>
      </c>
      <c r="P247" t="s">
        <v>233</v>
      </c>
      <c r="Q247" s="3" t="s">
        <v>1057</v>
      </c>
      <c r="U247" s="40" t="s">
        <v>27</v>
      </c>
      <c r="X247" s="52">
        <v>35242</v>
      </c>
      <c r="Y247" t="s">
        <v>257</v>
      </c>
      <c r="Z247" s="3" t="s">
        <v>1057</v>
      </c>
      <c r="AD247" s="40" t="s">
        <v>29</v>
      </c>
      <c r="AG247" s="45">
        <v>44411</v>
      </c>
      <c r="AH247" t="s">
        <v>391</v>
      </c>
      <c r="AI247" s="3" t="s">
        <v>1057</v>
      </c>
      <c r="AM247" s="40" t="s">
        <v>37</v>
      </c>
      <c r="AN247" s="9"/>
      <c r="AO247" s="1"/>
      <c r="AP247" s="151">
        <v>50235.300000000112</v>
      </c>
      <c r="AQ247" t="s">
        <v>998</v>
      </c>
      <c r="AR247" s="3" t="s">
        <v>1057</v>
      </c>
      <c r="AV247" s="40" t="s">
        <v>19</v>
      </c>
      <c r="AW247" s="10"/>
      <c r="AX247" s="3"/>
      <c r="AY247" s="151">
        <v>46588.875000000022</v>
      </c>
      <c r="AZ247" s="192" t="s">
        <v>1454</v>
      </c>
      <c r="BA247" s="3" t="s">
        <v>1057</v>
      </c>
      <c r="BB247" s="49"/>
      <c r="BC247"/>
      <c r="BE247" s="40" t="s">
        <v>37</v>
      </c>
      <c r="BF247" s="9"/>
      <c r="BG247" s="249"/>
      <c r="BH247" s="151">
        <v>49630.37999999991</v>
      </c>
      <c r="BI247" s="192" t="s">
        <v>1731</v>
      </c>
      <c r="BJ247" s="3" t="s">
        <v>1057</v>
      </c>
      <c r="BK247" s="49"/>
      <c r="BN247" s="226" t="s">
        <v>17</v>
      </c>
      <c r="BO247" s="96"/>
      <c r="BP247" s="61"/>
      <c r="BQ247" s="151">
        <v>54064.687500000247</v>
      </c>
      <c r="BR247" s="192" t="s">
        <v>2206</v>
      </c>
      <c r="BS247" s="3" t="s">
        <v>1057</v>
      </c>
      <c r="BT247" s="49"/>
      <c r="BV247" s="204"/>
      <c r="BW247" s="226" t="s">
        <v>33</v>
      </c>
      <c r="BZ247" s="151">
        <v>58246.275000000023</v>
      </c>
      <c r="CA247" s="1" t="s">
        <v>2678</v>
      </c>
      <c r="CB247" s="3" t="s">
        <v>1057</v>
      </c>
      <c r="CD247" s="49"/>
      <c r="CG247" s="49"/>
      <c r="CH247" s="420"/>
      <c r="CK247" s="49"/>
      <c r="CP247" s="49"/>
      <c r="CU247" s="49"/>
      <c r="CZ247" s="49"/>
      <c r="DA247" s="18"/>
      <c r="DE247" s="49"/>
      <c r="DJ247" s="49"/>
      <c r="DK247" s="271"/>
      <c r="DO247" s="49"/>
      <c r="DY247" s="49"/>
      <c r="DZ247" s="18"/>
      <c r="ED247" s="49"/>
      <c r="EI247" s="49"/>
      <c r="EN247" s="49"/>
      <c r="ES247" s="49"/>
      <c r="EX247" s="49"/>
      <c r="FC247" s="49"/>
      <c r="FH247" s="49"/>
      <c r="FI247" s="309"/>
      <c r="FR247" s="49"/>
      <c r="FW247" s="49"/>
      <c r="GB247" s="9"/>
      <c r="GC247" s="9"/>
      <c r="GG247" s="9"/>
      <c r="GH247" s="9"/>
      <c r="GI247" s="18"/>
      <c r="GL247" s="49"/>
    </row>
    <row r="248" spans="4:194" ht="18">
      <c r="D248" s="48">
        <v>2015</v>
      </c>
      <c r="G248" s="45"/>
      <c r="H248" s="3"/>
      <c r="L248" s="48" t="s">
        <v>1077</v>
      </c>
      <c r="O248" s="18"/>
      <c r="Q248" s="3"/>
      <c r="U248" s="48" t="s">
        <v>1079</v>
      </c>
      <c r="X248" s="18"/>
      <c r="Z248" s="3"/>
      <c r="AD248" s="48" t="s">
        <v>214</v>
      </c>
      <c r="AG248" s="45"/>
      <c r="AI248" s="3"/>
      <c r="AM248" s="48" t="s">
        <v>669</v>
      </c>
      <c r="AN248" s="4"/>
      <c r="AO248" s="1"/>
      <c r="AR248" s="3"/>
      <c r="AV248" s="48" t="s">
        <v>1335</v>
      </c>
      <c r="AX248" s="18"/>
      <c r="AY248" s="86"/>
      <c r="AZ248" s="18"/>
      <c r="BA248" s="3"/>
      <c r="BB248" s="49"/>
      <c r="BC248"/>
      <c r="BE248" s="48" t="s">
        <v>1716</v>
      </c>
      <c r="BI248" s="18"/>
      <c r="BK248" s="49"/>
      <c r="BN248" s="48" t="s">
        <v>2194</v>
      </c>
      <c r="BO248" s="9"/>
      <c r="BP248" s="61"/>
      <c r="BQ248" s="86"/>
      <c r="BR248" s="57"/>
      <c r="BS248" s="57"/>
      <c r="BT248" s="49"/>
      <c r="BV248" s="204"/>
      <c r="BW248" s="48" t="s">
        <v>2618</v>
      </c>
      <c r="BZ248" s="85"/>
      <c r="CB248" s="57"/>
      <c r="CD248" s="49"/>
      <c r="CG248" s="49"/>
      <c r="CH248" s="420"/>
      <c r="CK248" s="49"/>
      <c r="CP248" s="49"/>
      <c r="CU248" s="49"/>
      <c r="CZ248" s="49"/>
      <c r="DA248" s="18"/>
      <c r="DE248" s="49"/>
      <c r="DJ248" s="49"/>
      <c r="DK248" s="271"/>
      <c r="DO248" s="49"/>
      <c r="DY248" s="49"/>
      <c r="DZ248" s="18"/>
      <c r="ED248" s="49"/>
      <c r="EI248" s="49"/>
      <c r="EN248" s="49"/>
      <c r="ES248" s="49"/>
      <c r="EX248" s="49"/>
      <c r="FC248" s="49"/>
      <c r="FH248" s="49"/>
      <c r="FI248" s="309"/>
      <c r="FR248" s="49"/>
      <c r="FW248" s="49"/>
      <c r="GB248" s="9"/>
      <c r="GC248" s="9"/>
      <c r="GG248" s="9"/>
      <c r="GH248" s="9"/>
      <c r="GI248" s="18"/>
      <c r="GL248" s="49"/>
    </row>
    <row r="249" spans="4:194" ht="18">
      <c r="D249" s="40" t="s">
        <v>37</v>
      </c>
      <c r="G249" s="45">
        <v>2966</v>
      </c>
      <c r="H249" s="3" t="s">
        <v>1058</v>
      </c>
      <c r="L249" s="40" t="s">
        <v>23</v>
      </c>
      <c r="O249" s="52">
        <v>18558</v>
      </c>
      <c r="P249" t="s">
        <v>234</v>
      </c>
      <c r="Q249" s="3" t="s">
        <v>1058</v>
      </c>
      <c r="U249" s="40" t="s">
        <v>23</v>
      </c>
      <c r="X249" s="52">
        <v>34109</v>
      </c>
      <c r="Y249" t="s">
        <v>258</v>
      </c>
      <c r="Z249" s="3" t="s">
        <v>1058</v>
      </c>
      <c r="AD249" s="40" t="s">
        <v>37</v>
      </c>
      <c r="AG249" s="45">
        <v>43466</v>
      </c>
      <c r="AH249" t="s">
        <v>392</v>
      </c>
      <c r="AI249" s="3" t="s">
        <v>1058</v>
      </c>
      <c r="AM249" s="39" t="s">
        <v>141</v>
      </c>
      <c r="AN249" s="9"/>
      <c r="AO249" s="1"/>
      <c r="AP249" s="151">
        <v>49138.3</v>
      </c>
      <c r="AQ249" t="s">
        <v>999</v>
      </c>
      <c r="AR249" s="3" t="s">
        <v>1058</v>
      </c>
      <c r="AV249" s="40" t="s">
        <v>6</v>
      </c>
      <c r="AW249" s="9"/>
      <c r="AX249" s="3"/>
      <c r="AY249" s="151">
        <v>45735.55000000009</v>
      </c>
      <c r="AZ249" s="192" t="s">
        <v>1455</v>
      </c>
      <c r="BA249" s="3" t="s">
        <v>1058</v>
      </c>
      <c r="BB249" s="49"/>
      <c r="BC249"/>
      <c r="BE249" s="40" t="s">
        <v>9</v>
      </c>
      <c r="BF249" s="9"/>
      <c r="BG249" s="249"/>
      <c r="BH249" s="151">
        <v>48309.212500000191</v>
      </c>
      <c r="BI249" s="192" t="s">
        <v>1732</v>
      </c>
      <c r="BJ249" s="3" t="s">
        <v>1058</v>
      </c>
      <c r="BK249" s="49"/>
      <c r="BN249" s="28" t="s">
        <v>142</v>
      </c>
      <c r="BO249" s="9"/>
      <c r="BP249" s="61"/>
      <c r="BQ249" s="151">
        <v>54014.375000000058</v>
      </c>
      <c r="BR249" s="192" t="s">
        <v>2207</v>
      </c>
      <c r="BS249" s="3" t="s">
        <v>1058</v>
      </c>
      <c r="BT249" s="49"/>
      <c r="BV249" s="204"/>
      <c r="BW249" s="226" t="s">
        <v>11</v>
      </c>
      <c r="BZ249" s="151">
        <v>58086.625000000087</v>
      </c>
      <c r="CA249" s="1" t="s">
        <v>2679</v>
      </c>
      <c r="CB249" s="3" t="s">
        <v>1058</v>
      </c>
      <c r="CD249" s="49"/>
      <c r="CG249" s="49"/>
      <c r="CH249" s="420"/>
      <c r="CK249" s="49"/>
      <c r="CP249" s="49"/>
      <c r="CU249" s="49"/>
      <c r="CZ249" s="49"/>
      <c r="DA249" s="18"/>
      <c r="DE249" s="49"/>
      <c r="DJ249" s="49"/>
      <c r="DK249" s="271"/>
      <c r="DO249" s="49"/>
      <c r="DY249" s="49"/>
      <c r="DZ249" s="18"/>
      <c r="ED249" s="49"/>
      <c r="EI249" s="49"/>
      <c r="EN249" s="49"/>
      <c r="ES249" s="49"/>
      <c r="EX249" s="49"/>
      <c r="FC249" s="49"/>
      <c r="FH249" s="49"/>
      <c r="FI249" s="309"/>
      <c r="FR249" s="49"/>
      <c r="FW249" s="49"/>
      <c r="GB249" s="9"/>
      <c r="GC249" s="9"/>
      <c r="GG249" s="9"/>
      <c r="GH249" s="9"/>
      <c r="GI249" s="18"/>
      <c r="GL249" s="49"/>
    </row>
    <row r="250" spans="4:194" ht="18">
      <c r="D250" s="48">
        <v>2015</v>
      </c>
      <c r="L250" s="48">
        <v>2016</v>
      </c>
      <c r="O250" s="52"/>
      <c r="Q250" s="3"/>
      <c r="U250" s="48" t="s">
        <v>1079</v>
      </c>
      <c r="X250" s="52"/>
      <c r="Z250" s="3"/>
      <c r="AD250" s="48" t="s">
        <v>216</v>
      </c>
      <c r="AG250" s="45"/>
      <c r="AI250" s="3"/>
      <c r="AM250" s="47" t="s">
        <v>671</v>
      </c>
      <c r="AN250" s="9"/>
      <c r="AO250" s="1"/>
      <c r="AR250" s="3"/>
      <c r="AV250" s="48" t="s">
        <v>1335</v>
      </c>
      <c r="AX250" s="18"/>
      <c r="AY250" s="86"/>
      <c r="AZ250" s="18"/>
      <c r="BA250" s="3"/>
      <c r="BB250" s="49"/>
      <c r="BC250"/>
      <c r="BE250" s="48" t="s">
        <v>2031</v>
      </c>
      <c r="BI250" s="18"/>
      <c r="BK250" s="49"/>
      <c r="BN250" s="48" t="s">
        <v>2194</v>
      </c>
      <c r="BO250" s="9"/>
      <c r="BP250" s="61"/>
      <c r="BQ250" s="86"/>
      <c r="BR250" s="57"/>
      <c r="BS250" s="57"/>
      <c r="BT250" s="49"/>
      <c r="BV250" s="204"/>
      <c r="BW250" s="48" t="s">
        <v>2618</v>
      </c>
      <c r="BZ250" s="85"/>
      <c r="CB250" s="57"/>
      <c r="CD250" s="49"/>
      <c r="CG250" s="49"/>
      <c r="CH250" s="420"/>
      <c r="CK250" s="49"/>
      <c r="CP250" s="49"/>
      <c r="CU250" s="49"/>
      <c r="CZ250" s="49"/>
      <c r="DA250" s="18"/>
      <c r="DE250" s="49"/>
      <c r="DJ250" s="49"/>
      <c r="DK250" s="271"/>
      <c r="DO250" s="49"/>
      <c r="DY250" s="49"/>
      <c r="DZ250" s="18"/>
      <c r="ED250" s="49"/>
      <c r="EI250" s="49"/>
      <c r="EN250" s="49"/>
      <c r="ES250" s="49"/>
      <c r="EX250" s="49"/>
      <c r="FC250" s="49"/>
      <c r="FH250" s="49"/>
      <c r="FI250" s="309"/>
      <c r="FR250" s="49"/>
      <c r="FW250" s="49"/>
      <c r="GB250" s="9"/>
      <c r="GC250" s="9"/>
      <c r="GG250" s="9"/>
      <c r="GH250" s="9"/>
      <c r="GI250" s="18"/>
      <c r="GL250" s="49"/>
    </row>
    <row r="251" spans="4:194" ht="18">
      <c r="I251" s="49"/>
      <c r="L251" s="40" t="s">
        <v>37</v>
      </c>
      <c r="O251" s="52">
        <v>17409</v>
      </c>
      <c r="P251" t="s">
        <v>235</v>
      </c>
      <c r="Q251" s="58" t="s">
        <v>1059</v>
      </c>
      <c r="U251" s="40" t="s">
        <v>35</v>
      </c>
      <c r="V251" s="3"/>
      <c r="W251" s="3"/>
      <c r="X251" s="52">
        <v>34039</v>
      </c>
      <c r="Y251" t="s">
        <v>259</v>
      </c>
      <c r="Z251" s="58" t="s">
        <v>1059</v>
      </c>
      <c r="AD251" s="40" t="s">
        <v>35</v>
      </c>
      <c r="AG251" s="45">
        <v>43433</v>
      </c>
      <c r="AH251" t="s">
        <v>393</v>
      </c>
      <c r="AI251" s="58" t="s">
        <v>1059</v>
      </c>
      <c r="AM251" s="38" t="s">
        <v>142</v>
      </c>
      <c r="AN251" s="9"/>
      <c r="AO251" s="3"/>
      <c r="AP251" s="151">
        <v>48852.549999999967</v>
      </c>
      <c r="AQ251" t="s">
        <v>1000</v>
      </c>
      <c r="AR251" s="58" t="s">
        <v>1059</v>
      </c>
      <c r="AV251" s="40" t="s">
        <v>37</v>
      </c>
      <c r="AW251" s="9"/>
      <c r="AX251" s="3"/>
      <c r="AY251" s="151">
        <v>44816.712500000096</v>
      </c>
      <c r="AZ251" s="192" t="s">
        <v>1456</v>
      </c>
      <c r="BA251" s="58" t="s">
        <v>1059</v>
      </c>
      <c r="BB251" s="49"/>
      <c r="BC251"/>
      <c r="BE251" s="40" t="s">
        <v>6</v>
      </c>
      <c r="BF251" s="10"/>
      <c r="BG251" s="249"/>
      <c r="BH251" s="151">
        <v>48200.762500000019</v>
      </c>
      <c r="BI251" s="192" t="s">
        <v>1733</v>
      </c>
      <c r="BJ251" s="58" t="s">
        <v>1059</v>
      </c>
      <c r="BK251" s="49"/>
      <c r="BN251" s="181" t="s">
        <v>1285</v>
      </c>
      <c r="BO251" s="9"/>
      <c r="BP251" s="61"/>
      <c r="BQ251" s="151">
        <v>53924.775000000067</v>
      </c>
      <c r="BR251" s="192" t="s">
        <v>2208</v>
      </c>
      <c r="BS251" s="58" t="s">
        <v>1059</v>
      </c>
      <c r="BT251" s="49"/>
      <c r="BV251" s="204"/>
      <c r="BW251" s="226" t="s">
        <v>17</v>
      </c>
      <c r="BZ251" s="151">
        <v>58061.425000000119</v>
      </c>
      <c r="CA251" s="1" t="s">
        <v>2680</v>
      </c>
      <c r="CB251" s="58" t="s">
        <v>1059</v>
      </c>
      <c r="CD251" s="49"/>
      <c r="CG251" s="49"/>
      <c r="CH251" s="420"/>
      <c r="CK251" s="49"/>
      <c r="CP251" s="49"/>
      <c r="CU251" s="49"/>
      <c r="CZ251" s="49"/>
      <c r="DA251" s="18"/>
      <c r="DE251" s="49"/>
      <c r="DJ251" s="49"/>
      <c r="DK251" s="271"/>
      <c r="DO251" s="49"/>
      <c r="DY251" s="49"/>
      <c r="DZ251" s="18"/>
      <c r="ED251" s="49"/>
      <c r="EI251" s="49"/>
      <c r="EN251" s="49"/>
      <c r="ES251" s="49"/>
      <c r="EX251" s="49"/>
      <c r="FC251" s="49"/>
      <c r="FH251" s="49"/>
      <c r="FI251" s="309"/>
      <c r="FR251" s="49"/>
      <c r="FW251" s="49"/>
      <c r="GB251" s="9"/>
      <c r="GC251" s="9"/>
      <c r="GG251" s="9"/>
      <c r="GH251" s="9"/>
      <c r="GI251" s="18"/>
      <c r="GL251" s="49"/>
    </row>
    <row r="252" spans="4:194" ht="18">
      <c r="D252" s="49"/>
      <c r="E252" s="49"/>
      <c r="I252" s="49"/>
      <c r="L252" s="48" t="s">
        <v>1077</v>
      </c>
      <c r="O252" s="18"/>
      <c r="Q252" s="3"/>
      <c r="U252" s="48" t="s">
        <v>215</v>
      </c>
      <c r="V252" s="3"/>
      <c r="W252" s="3"/>
      <c r="X252" s="52"/>
      <c r="Z252" s="3"/>
      <c r="AD252" s="48" t="s">
        <v>216</v>
      </c>
      <c r="AG252" s="45"/>
      <c r="AI252" s="3"/>
      <c r="AM252" s="47" t="s">
        <v>671</v>
      </c>
      <c r="AN252" s="3"/>
      <c r="AO252" s="3"/>
      <c r="AR252" s="3"/>
      <c r="AV252" s="48" t="s">
        <v>1335</v>
      </c>
      <c r="AX252" s="18"/>
      <c r="AY252" s="86"/>
      <c r="AZ252" s="18"/>
      <c r="BA252" s="3"/>
      <c r="BB252" s="49"/>
      <c r="BC252"/>
      <c r="BE252" s="48" t="s">
        <v>1716</v>
      </c>
      <c r="BI252" s="18"/>
      <c r="BK252" s="49"/>
      <c r="BN252" s="48" t="s">
        <v>2214</v>
      </c>
      <c r="BO252" s="9"/>
      <c r="BP252" s="61"/>
      <c r="BQ252" s="86"/>
      <c r="BR252" s="57"/>
      <c r="BS252" s="57"/>
      <c r="BT252" s="49"/>
      <c r="BV252" s="204"/>
      <c r="BW252" s="48" t="s">
        <v>2618</v>
      </c>
      <c r="BZ252" s="85"/>
      <c r="CA252" s="1"/>
      <c r="CB252" s="57"/>
      <c r="CD252" s="49"/>
      <c r="CG252" s="49"/>
      <c r="CH252" s="420"/>
      <c r="CK252" s="49"/>
      <c r="CP252" s="49"/>
      <c r="CU252" s="49"/>
      <c r="CZ252" s="49"/>
      <c r="DA252" s="18"/>
      <c r="DE252" s="49"/>
      <c r="DJ252" s="49"/>
      <c r="DK252" s="271"/>
      <c r="DO252" s="49"/>
      <c r="DY252" s="49"/>
      <c r="DZ252" s="18"/>
      <c r="ED252" s="49"/>
      <c r="EI252" s="49"/>
      <c r="EN252" s="49"/>
      <c r="ES252" s="49"/>
      <c r="EX252" s="49"/>
      <c r="FC252" s="49"/>
      <c r="FH252" s="49"/>
      <c r="FI252" s="309"/>
      <c r="FR252" s="49"/>
      <c r="FW252" s="49"/>
      <c r="GB252" s="9"/>
      <c r="GC252" s="9"/>
      <c r="GG252" s="9"/>
      <c r="GH252" s="9"/>
      <c r="GI252" s="18"/>
      <c r="GL252" s="49"/>
    </row>
    <row r="253" spans="4:194" ht="18">
      <c r="D253" s="49"/>
      <c r="E253" s="49"/>
      <c r="G253" s="154"/>
      <c r="I253" s="49"/>
      <c r="L253" s="40" t="s">
        <v>6</v>
      </c>
      <c r="O253" s="52">
        <v>16820</v>
      </c>
      <c r="P253" t="s">
        <v>236</v>
      </c>
      <c r="Q253" s="3" t="s">
        <v>1060</v>
      </c>
      <c r="U253" s="40" t="s">
        <v>37</v>
      </c>
      <c r="X253" s="52">
        <v>33334</v>
      </c>
      <c r="Y253" t="s">
        <v>260</v>
      </c>
      <c r="Z253" s="3" t="s">
        <v>1060</v>
      </c>
      <c r="AD253" s="38" t="s">
        <v>143</v>
      </c>
      <c r="AG253" s="45">
        <v>41749</v>
      </c>
      <c r="AH253" t="s">
        <v>394</v>
      </c>
      <c r="AI253" s="3" t="s">
        <v>1060</v>
      </c>
      <c r="AM253" s="40" t="s">
        <v>23</v>
      </c>
      <c r="AN253" s="3"/>
      <c r="AO253" s="3"/>
      <c r="AP253" s="151">
        <v>47012.825000000033</v>
      </c>
      <c r="AQ253" t="s">
        <v>1001</v>
      </c>
      <c r="AR253" s="3" t="s">
        <v>1060</v>
      </c>
      <c r="AV253" s="40" t="s">
        <v>27</v>
      </c>
      <c r="AW253" s="4"/>
      <c r="AX253" s="3"/>
      <c r="AY253" s="151">
        <v>44328.012499999939</v>
      </c>
      <c r="AZ253" s="192" t="s">
        <v>1457</v>
      </c>
      <c r="BA253" s="3" t="s">
        <v>1060</v>
      </c>
      <c r="BB253" s="49"/>
      <c r="BC253"/>
      <c r="BE253" s="39" t="s">
        <v>152</v>
      </c>
      <c r="BF253" s="9"/>
      <c r="BG253" s="249"/>
      <c r="BH253" s="151">
        <v>47946.225000000064</v>
      </c>
      <c r="BI253" s="192" t="s">
        <v>1734</v>
      </c>
      <c r="BJ253" s="3" t="s">
        <v>1060</v>
      </c>
      <c r="BK253" s="49"/>
      <c r="BN253" s="61" t="s">
        <v>620</v>
      </c>
      <c r="BO253" s="9"/>
      <c r="BP253" s="61"/>
      <c r="BQ253" s="151">
        <v>53862.550000000032</v>
      </c>
      <c r="BR253" s="192" t="s">
        <v>2209</v>
      </c>
      <c r="BS253" s="3" t="s">
        <v>1060</v>
      </c>
      <c r="BT253" s="49"/>
      <c r="BV253" s="204"/>
      <c r="BW253" s="28" t="s">
        <v>143</v>
      </c>
      <c r="BZ253" s="151">
        <v>57965.912500000108</v>
      </c>
      <c r="CA253" s="1" t="s">
        <v>2681</v>
      </c>
      <c r="CB253" s="3" t="s">
        <v>1060</v>
      </c>
      <c r="CD253" s="49"/>
      <c r="CG253" s="49"/>
      <c r="CH253" s="420"/>
      <c r="CK253" s="49"/>
      <c r="CP253" s="49"/>
      <c r="CU253" s="49"/>
      <c r="CZ253" s="49"/>
      <c r="DA253" s="18"/>
      <c r="DE253" s="49"/>
      <c r="DJ253" s="49"/>
      <c r="DK253" s="271"/>
      <c r="DO253" s="49"/>
      <c r="DY253" s="49"/>
      <c r="DZ253" s="18"/>
      <c r="ED253" s="49"/>
      <c r="EI253" s="49"/>
      <c r="EN253" s="49"/>
      <c r="ES253" s="49"/>
      <c r="EX253" s="49"/>
      <c r="FC253" s="49"/>
      <c r="FH253" s="49"/>
      <c r="FI253" s="309"/>
      <c r="FR253" s="49"/>
      <c r="FW253" s="49"/>
      <c r="GB253" s="9"/>
      <c r="GC253" s="9"/>
      <c r="GG253" s="9"/>
      <c r="GH253" s="9"/>
      <c r="GI253" s="18"/>
      <c r="GL253" s="49"/>
    </row>
    <row r="254" spans="4:194" ht="18">
      <c r="D254" s="49"/>
      <c r="E254" s="49"/>
      <c r="G254" s="117"/>
      <c r="I254" s="49"/>
      <c r="L254" s="48">
        <v>2016</v>
      </c>
      <c r="O254" s="18"/>
      <c r="Q254" s="51"/>
      <c r="U254" s="48" t="s">
        <v>215</v>
      </c>
      <c r="X254" s="18"/>
      <c r="Z254" s="3"/>
      <c r="AD254" s="47" t="s">
        <v>217</v>
      </c>
      <c r="AG254" s="45"/>
      <c r="AI254" s="3"/>
      <c r="AM254" s="48" t="s">
        <v>669</v>
      </c>
      <c r="AN254" s="9"/>
      <c r="AO254" s="3"/>
      <c r="AR254" s="3"/>
      <c r="AV254" s="48" t="s">
        <v>1335</v>
      </c>
      <c r="AX254" s="18"/>
      <c r="AY254" s="86"/>
      <c r="AZ254" s="18"/>
      <c r="BA254" s="3"/>
      <c r="BB254" s="49"/>
      <c r="BC254"/>
      <c r="BE254" s="47" t="s">
        <v>1716</v>
      </c>
      <c r="BI254" s="18"/>
      <c r="BK254" s="49"/>
      <c r="BN254" s="48" t="s">
        <v>2194</v>
      </c>
      <c r="BO254" s="9"/>
      <c r="BP254" s="61"/>
      <c r="BQ254" s="86"/>
      <c r="BR254" s="57"/>
      <c r="BS254" s="57"/>
      <c r="BT254" s="49"/>
      <c r="BV254" s="204"/>
      <c r="BW254" s="48" t="s">
        <v>2618</v>
      </c>
      <c r="BZ254" s="85"/>
      <c r="CA254" s="1"/>
      <c r="CB254" s="57"/>
      <c r="CD254" s="49"/>
      <c r="CG254" s="49"/>
      <c r="CH254" s="420"/>
      <c r="CK254" s="49"/>
      <c r="CP254" s="49"/>
      <c r="CU254" s="49"/>
      <c r="CZ254" s="49"/>
      <c r="DA254" s="18"/>
      <c r="DE254" s="49"/>
      <c r="DJ254" s="49"/>
      <c r="DK254" s="271"/>
      <c r="DO254" s="49"/>
      <c r="DY254" s="49"/>
      <c r="DZ254" s="18"/>
      <c r="ED254" s="49"/>
      <c r="EI254" s="49"/>
      <c r="EN254" s="49"/>
      <c r="ES254" s="49"/>
      <c r="EX254" s="49"/>
      <c r="FC254" s="49"/>
      <c r="FH254" s="49"/>
      <c r="FI254" s="309"/>
      <c r="FR254" s="49"/>
      <c r="FW254" s="49"/>
      <c r="GB254" s="9"/>
      <c r="GC254" s="9"/>
      <c r="GG254" s="9"/>
      <c r="GH254" s="9"/>
      <c r="GI254" s="18"/>
      <c r="GL254" s="49"/>
    </row>
    <row r="255" spans="4:194" ht="18">
      <c r="D255" s="49"/>
      <c r="E255" s="49"/>
      <c r="G255" s="154"/>
      <c r="I255" s="49"/>
      <c r="L255" s="40" t="s">
        <v>29</v>
      </c>
      <c r="O255" s="52">
        <v>16784</v>
      </c>
      <c r="P255" t="s">
        <v>237</v>
      </c>
      <c r="Q255" s="3" t="s">
        <v>1061</v>
      </c>
      <c r="U255" s="40" t="s">
        <v>13</v>
      </c>
      <c r="X255" s="52">
        <v>32946</v>
      </c>
      <c r="Y255" t="s">
        <v>261</v>
      </c>
      <c r="Z255" s="3" t="s">
        <v>1061</v>
      </c>
      <c r="AD255" s="40" t="s">
        <v>23</v>
      </c>
      <c r="AG255" s="45">
        <v>41674</v>
      </c>
      <c r="AH255" t="s">
        <v>395</v>
      </c>
      <c r="AI255" s="3" t="s">
        <v>1061</v>
      </c>
      <c r="AM255" s="40" t="s">
        <v>1</v>
      </c>
      <c r="AN255" s="9"/>
      <c r="AO255" s="3"/>
      <c r="AP255" s="151">
        <v>46863.79999999993</v>
      </c>
      <c r="AQ255" t="s">
        <v>1002</v>
      </c>
      <c r="AR255" s="3" t="s">
        <v>1061</v>
      </c>
      <c r="AV255" s="39" t="s">
        <v>154</v>
      </c>
      <c r="AW255" s="9"/>
      <c r="AX255" s="3"/>
      <c r="AY255" s="151">
        <v>44178.54999999993</v>
      </c>
      <c r="AZ255" s="192" t="s">
        <v>1458</v>
      </c>
      <c r="BA255" s="3" t="s">
        <v>1061</v>
      </c>
      <c r="BB255" s="49"/>
      <c r="BC255"/>
      <c r="BE255" s="39" t="s">
        <v>645</v>
      </c>
      <c r="BF255" s="3"/>
      <c r="BG255" s="249"/>
      <c r="BH255" s="151">
        <v>47569.249999999898</v>
      </c>
      <c r="BI255" s="192" t="s">
        <v>1736</v>
      </c>
      <c r="BJ255" s="3" t="s">
        <v>1061</v>
      </c>
      <c r="BK255" s="49"/>
      <c r="BN255" s="61" t="s">
        <v>616</v>
      </c>
      <c r="BO255" s="9"/>
      <c r="BP255" s="61"/>
      <c r="BQ255" s="151">
        <v>53728.537499999984</v>
      </c>
      <c r="BR255" s="192" t="s">
        <v>2210</v>
      </c>
      <c r="BS255" s="3" t="s">
        <v>1061</v>
      </c>
      <c r="BT255" s="49"/>
      <c r="BV255" s="204"/>
      <c r="BW255" s="61" t="s">
        <v>616</v>
      </c>
      <c r="BZ255" s="151">
        <v>57920.625000000007</v>
      </c>
      <c r="CA255" s="1" t="s">
        <v>2682</v>
      </c>
      <c r="CB255" s="3" t="s">
        <v>1061</v>
      </c>
      <c r="CD255" s="49"/>
      <c r="CG255" s="49"/>
      <c r="CH255" s="420"/>
      <c r="CK255" s="49"/>
      <c r="CP255" s="49"/>
      <c r="CU255" s="49"/>
      <c r="CZ255" s="49"/>
      <c r="DA255" s="18"/>
      <c r="DE255" s="49"/>
      <c r="DJ255" s="298"/>
      <c r="DK255" s="271"/>
      <c r="DO255" s="298"/>
      <c r="DY255" s="298"/>
      <c r="DZ255" s="18"/>
      <c r="ED255" s="49"/>
      <c r="EI255" s="49"/>
      <c r="EN255" s="315"/>
      <c r="ES255" s="315"/>
      <c r="EX255" s="315"/>
      <c r="FC255" s="315"/>
      <c r="FH255" s="49"/>
      <c r="FI255" s="309"/>
      <c r="FR255" s="49"/>
      <c r="FW255" s="49"/>
      <c r="GB255" s="9"/>
      <c r="GC255" s="9"/>
      <c r="GG255" s="9"/>
      <c r="GH255" s="9"/>
      <c r="GI255" s="18"/>
      <c r="GL255" s="49"/>
    </row>
    <row r="256" spans="4:194" ht="18">
      <c r="D256" s="49"/>
      <c r="E256" s="49"/>
      <c r="G256" s="154"/>
      <c r="I256" s="49"/>
      <c r="L256" s="48">
        <v>2016</v>
      </c>
      <c r="O256" s="18"/>
      <c r="Q256" s="3"/>
      <c r="U256" s="48" t="s">
        <v>1079</v>
      </c>
      <c r="X256" s="18"/>
      <c r="Z256" s="3"/>
      <c r="AD256" s="48" t="s">
        <v>214</v>
      </c>
      <c r="AG256" s="45"/>
      <c r="AI256" s="3"/>
      <c r="AM256" s="48" t="s">
        <v>669</v>
      </c>
      <c r="AN256" s="3"/>
      <c r="AO256" s="3"/>
      <c r="AR256" s="3"/>
      <c r="AV256" s="47" t="s">
        <v>1333</v>
      </c>
      <c r="AX256" s="18"/>
      <c r="AY256" s="86"/>
      <c r="AZ256" s="18"/>
      <c r="BA256" s="3"/>
      <c r="BB256" s="49"/>
      <c r="BC256"/>
      <c r="BE256" s="48" t="s">
        <v>1735</v>
      </c>
      <c r="BI256" s="18"/>
      <c r="BK256" s="49"/>
      <c r="BN256" s="48" t="s">
        <v>2194</v>
      </c>
      <c r="BO256" s="9"/>
      <c r="BP256" s="61"/>
      <c r="BQ256" s="86"/>
      <c r="BR256" s="57"/>
      <c r="BS256" s="57"/>
      <c r="BT256" s="49"/>
      <c r="BV256" s="204"/>
      <c r="BW256" s="48" t="s">
        <v>2618</v>
      </c>
      <c r="BZ256" s="85"/>
      <c r="CB256" s="57"/>
      <c r="CD256" s="49"/>
      <c r="CG256" s="49"/>
      <c r="CH256" s="420"/>
      <c r="CK256" s="49"/>
      <c r="CP256" s="49"/>
      <c r="CU256" s="49"/>
      <c r="CZ256" s="49"/>
      <c r="DA256" s="18"/>
      <c r="DE256" s="49"/>
      <c r="DJ256" s="49"/>
      <c r="DK256" s="271"/>
      <c r="DO256" s="49"/>
      <c r="DY256" s="49"/>
      <c r="DZ256" s="18"/>
      <c r="ED256" s="298"/>
      <c r="EI256" s="315"/>
      <c r="EN256" s="49"/>
      <c r="ES256" s="49"/>
      <c r="EX256" s="49"/>
      <c r="FC256" s="49"/>
      <c r="FH256" s="49"/>
      <c r="FI256" s="309"/>
      <c r="FR256" s="49"/>
      <c r="FW256" s="49"/>
      <c r="GB256" s="9"/>
      <c r="GC256" s="9"/>
      <c r="GG256" s="9"/>
      <c r="GH256" s="9"/>
      <c r="GI256" s="18"/>
      <c r="GL256" s="49"/>
    </row>
    <row r="257" spans="4:194" ht="18">
      <c r="D257" s="49"/>
      <c r="E257" s="49"/>
      <c r="G257" s="117"/>
      <c r="I257" s="49"/>
      <c r="L257" s="40" t="s">
        <v>13</v>
      </c>
      <c r="O257" s="52">
        <v>16328</v>
      </c>
      <c r="P257" t="s">
        <v>238</v>
      </c>
      <c r="Q257" s="3" t="s">
        <v>1062</v>
      </c>
      <c r="U257" s="40" t="s">
        <v>29</v>
      </c>
      <c r="X257" s="52">
        <v>32711</v>
      </c>
      <c r="Y257" t="s">
        <v>262</v>
      </c>
      <c r="Z257" s="3" t="s">
        <v>1062</v>
      </c>
      <c r="AD257" s="40" t="s">
        <v>13</v>
      </c>
      <c r="AG257" s="45">
        <v>41471</v>
      </c>
      <c r="AH257" t="s">
        <v>396</v>
      </c>
      <c r="AI257" s="3" t="s">
        <v>1062</v>
      </c>
      <c r="AM257" s="40" t="s">
        <v>13</v>
      </c>
      <c r="AN257" s="3"/>
      <c r="AO257" s="3"/>
      <c r="AP257" s="151">
        <v>46797.724999999919</v>
      </c>
      <c r="AQ257" t="s">
        <v>1003</v>
      </c>
      <c r="AR257" s="3" t="s">
        <v>1062</v>
      </c>
      <c r="AV257" s="40" t="s">
        <v>23</v>
      </c>
      <c r="AW257" s="9"/>
      <c r="AX257" s="3"/>
      <c r="AY257" s="151">
        <v>42938.337500000089</v>
      </c>
      <c r="AZ257" s="192" t="s">
        <v>1459</v>
      </c>
      <c r="BA257" s="3" t="s">
        <v>1062</v>
      </c>
      <c r="BB257" s="49"/>
      <c r="BC257"/>
      <c r="BE257" s="40" t="s">
        <v>19</v>
      </c>
      <c r="BF257" s="9"/>
      <c r="BG257" s="249"/>
      <c r="BH257" s="151">
        <v>47382.62499999992</v>
      </c>
      <c r="BI257" s="192" t="s">
        <v>1737</v>
      </c>
      <c r="BJ257" s="3" t="s">
        <v>1062</v>
      </c>
      <c r="BK257" s="49"/>
      <c r="BN257" s="61" t="s">
        <v>629</v>
      </c>
      <c r="BO257" s="61"/>
      <c r="BP257" s="61"/>
      <c r="BQ257" s="151">
        <v>53582.512499999837</v>
      </c>
      <c r="BR257" s="192" t="s">
        <v>2211</v>
      </c>
      <c r="BS257" s="3" t="s">
        <v>1062</v>
      </c>
      <c r="BT257" s="49"/>
      <c r="BV257" s="204"/>
      <c r="BW257" s="28" t="s">
        <v>142</v>
      </c>
      <c r="BZ257" s="151">
        <v>57849.100000000035</v>
      </c>
      <c r="CA257" s="1" t="s">
        <v>2681</v>
      </c>
      <c r="CB257" s="3" t="s">
        <v>1062</v>
      </c>
      <c r="CD257" s="49"/>
      <c r="CG257" s="49"/>
      <c r="CH257" s="420"/>
      <c r="CK257" s="49"/>
      <c r="CP257" s="49"/>
      <c r="CU257" s="49"/>
      <c r="CZ257" s="49"/>
      <c r="DA257" s="18"/>
      <c r="DE257" s="49"/>
      <c r="DJ257" s="49"/>
      <c r="DK257" s="271"/>
      <c r="DO257" s="49"/>
      <c r="DY257" s="49"/>
      <c r="DZ257" s="18"/>
      <c r="ED257" s="49"/>
      <c r="EI257" s="49"/>
      <c r="EN257" s="49"/>
      <c r="ES257" s="49"/>
      <c r="EX257" s="49"/>
      <c r="FC257" s="49"/>
      <c r="FH257" s="49"/>
      <c r="FI257" s="309"/>
      <c r="FR257" s="49"/>
      <c r="FW257" s="49"/>
      <c r="GB257" s="9"/>
      <c r="GC257" s="9"/>
      <c r="GG257" s="9"/>
      <c r="GH257" s="9"/>
      <c r="GI257" s="18"/>
      <c r="GL257" s="49"/>
    </row>
    <row r="258" spans="4:194" ht="18">
      <c r="D258" s="49"/>
      <c r="E258" s="49"/>
      <c r="G258" s="117"/>
      <c r="I258" s="49"/>
      <c r="L258" s="48">
        <v>2016</v>
      </c>
      <c r="O258" s="18"/>
      <c r="Q258" s="3"/>
      <c r="U258" s="48" t="s">
        <v>1079</v>
      </c>
      <c r="X258" s="18"/>
      <c r="Z258" s="3"/>
      <c r="AD258" s="48" t="s">
        <v>214</v>
      </c>
      <c r="AG258" s="45"/>
      <c r="AI258" s="3"/>
      <c r="AM258" s="48" t="s">
        <v>669</v>
      </c>
      <c r="AN258" s="9"/>
      <c r="AO258" s="3"/>
      <c r="AR258" s="3"/>
      <c r="AV258" s="48" t="s">
        <v>1335</v>
      </c>
      <c r="AX258" s="18"/>
      <c r="AY258" s="86"/>
      <c r="AZ258" s="18"/>
      <c r="BA258" s="3"/>
      <c r="BB258" s="49"/>
      <c r="BC258"/>
      <c r="BE258" s="48" t="s">
        <v>1716</v>
      </c>
      <c r="BI258" s="18"/>
      <c r="BK258" s="49"/>
      <c r="BN258" s="48" t="s">
        <v>2194</v>
      </c>
      <c r="BO258" s="9"/>
      <c r="BP258" s="61"/>
      <c r="BQ258" s="86"/>
      <c r="BR258" s="57"/>
      <c r="BS258" s="57"/>
      <c r="BT258" s="49"/>
      <c r="BV258" s="204"/>
      <c r="BW258" s="48" t="s">
        <v>2618</v>
      </c>
      <c r="BZ258" s="85"/>
      <c r="CA258" s="1"/>
      <c r="CB258" s="57"/>
      <c r="CD258" s="49"/>
      <c r="CG258" s="49"/>
      <c r="CH258" s="420"/>
      <c r="CK258" s="49"/>
      <c r="CP258" s="49"/>
      <c r="CU258" s="49"/>
      <c r="CZ258" s="49"/>
      <c r="DA258" s="18"/>
      <c r="DE258" s="49"/>
      <c r="DJ258" s="49"/>
      <c r="DK258" s="271"/>
      <c r="DO258" s="49"/>
      <c r="DY258" s="49"/>
      <c r="DZ258" s="18"/>
      <c r="ED258" s="49"/>
      <c r="EI258" s="49"/>
      <c r="EN258" s="49"/>
      <c r="ES258" s="49"/>
      <c r="EX258" s="49"/>
      <c r="FC258" s="49"/>
      <c r="FH258" s="49"/>
      <c r="FI258" s="309"/>
      <c r="FR258" s="49"/>
      <c r="FW258" s="49"/>
      <c r="GB258" s="9"/>
      <c r="GC258" s="9"/>
      <c r="GG258" s="9"/>
      <c r="GH258" s="9"/>
      <c r="GI258" s="18"/>
      <c r="GL258" s="49"/>
    </row>
    <row r="259" spans="4:194" ht="18">
      <c r="D259" s="49"/>
      <c r="E259" s="49"/>
      <c r="L259" s="40" t="s">
        <v>178</v>
      </c>
      <c r="O259" s="52">
        <v>16200</v>
      </c>
      <c r="P259" t="s">
        <v>239</v>
      </c>
      <c r="Q259" s="3" t="s">
        <v>1063</v>
      </c>
      <c r="U259" s="40" t="s">
        <v>1</v>
      </c>
      <c r="X259" s="52">
        <v>32152</v>
      </c>
      <c r="Y259" t="s">
        <v>263</v>
      </c>
      <c r="Z259" s="3" t="s">
        <v>1063</v>
      </c>
      <c r="AD259" s="40" t="s">
        <v>1</v>
      </c>
      <c r="AF259" s="3"/>
      <c r="AG259" s="45">
        <v>40392</v>
      </c>
      <c r="AH259" t="s">
        <v>397</v>
      </c>
      <c r="AI259" s="3" t="s">
        <v>1063</v>
      </c>
      <c r="AM259" s="40" t="s">
        <v>15</v>
      </c>
      <c r="AP259" s="151">
        <v>45956.074999999939</v>
      </c>
      <c r="AQ259" t="s">
        <v>1004</v>
      </c>
      <c r="AR259" s="3" t="s">
        <v>1063</v>
      </c>
      <c r="AV259" s="40" t="s">
        <v>15</v>
      </c>
      <c r="AW259" s="4"/>
      <c r="AX259" s="3"/>
      <c r="AY259" s="151">
        <v>41848.824999999822</v>
      </c>
      <c r="AZ259" s="192" t="s">
        <v>1460</v>
      </c>
      <c r="BA259" s="3" t="s">
        <v>1063</v>
      </c>
      <c r="BB259" s="49"/>
      <c r="BC259"/>
      <c r="BE259" s="40" t="s">
        <v>27</v>
      </c>
      <c r="BF259" s="9"/>
      <c r="BG259" s="249"/>
      <c r="BH259" s="151">
        <v>47172.87499999936</v>
      </c>
      <c r="BI259" s="192" t="s">
        <v>1738</v>
      </c>
      <c r="BJ259" s="3" t="s">
        <v>1063</v>
      </c>
      <c r="BK259" s="49"/>
      <c r="BN259" s="181" t="s">
        <v>1272</v>
      </c>
      <c r="BO259" s="9"/>
      <c r="BP259" s="61"/>
      <c r="BQ259" s="151">
        <v>53299.362499999916</v>
      </c>
      <c r="BR259" s="192" t="s">
        <v>2212</v>
      </c>
      <c r="BS259" s="3" t="s">
        <v>1063</v>
      </c>
      <c r="BT259" s="49"/>
      <c r="BV259" s="204"/>
      <c r="BW259" s="61" t="s">
        <v>141</v>
      </c>
      <c r="BZ259" s="151">
        <v>57781.199999999903</v>
      </c>
      <c r="CA259" s="1" t="s">
        <v>2683</v>
      </c>
      <c r="CB259" s="3" t="s">
        <v>1063</v>
      </c>
      <c r="CD259" s="49"/>
      <c r="CG259" s="49"/>
      <c r="CH259" s="420"/>
      <c r="CK259" s="49"/>
      <c r="CP259" s="49"/>
      <c r="CU259" s="49"/>
      <c r="CZ259" s="49"/>
      <c r="DA259" s="18"/>
      <c r="DE259" s="49"/>
      <c r="DJ259" s="49"/>
      <c r="DK259" s="271"/>
      <c r="DO259" s="49"/>
      <c r="DY259" s="49"/>
      <c r="DZ259" s="18"/>
      <c r="ED259" s="49"/>
      <c r="EI259" s="49"/>
      <c r="EN259" s="49"/>
      <c r="ES259" s="49"/>
      <c r="EX259" s="49"/>
      <c r="FC259" s="49"/>
      <c r="FH259" s="49"/>
      <c r="FI259" s="309"/>
      <c r="FR259" s="49"/>
      <c r="FW259" s="49"/>
      <c r="GB259" s="9"/>
      <c r="GC259" s="9"/>
      <c r="GG259" s="9"/>
      <c r="GH259" s="9"/>
      <c r="GI259" s="18"/>
      <c r="GL259" s="49"/>
    </row>
    <row r="260" spans="4:194" ht="18">
      <c r="D260" s="49"/>
      <c r="E260" s="49"/>
      <c r="L260" s="47">
        <v>2016</v>
      </c>
      <c r="O260" s="18"/>
      <c r="Q260" s="3"/>
      <c r="U260" s="48" t="s">
        <v>1079</v>
      </c>
      <c r="X260" s="18"/>
      <c r="Z260" s="3"/>
      <c r="AD260" s="48" t="s">
        <v>214</v>
      </c>
      <c r="AF260" s="3"/>
      <c r="AG260" s="45"/>
      <c r="AI260" s="3"/>
      <c r="AM260" s="48" t="s">
        <v>669</v>
      </c>
      <c r="AR260" s="3"/>
      <c r="AV260" s="48" t="s">
        <v>1335</v>
      </c>
      <c r="AX260" s="18"/>
      <c r="AY260" s="86"/>
      <c r="AZ260" s="18"/>
      <c r="BA260" s="3"/>
      <c r="BB260" s="49"/>
      <c r="BC260"/>
      <c r="BE260" s="48" t="s">
        <v>1716</v>
      </c>
      <c r="BI260" s="18"/>
      <c r="BK260" s="49"/>
      <c r="BN260" s="48" t="s">
        <v>2214</v>
      </c>
      <c r="BO260" s="61"/>
      <c r="BP260" s="61"/>
      <c r="BQ260" s="86"/>
      <c r="BR260" s="57"/>
      <c r="BS260" s="57"/>
      <c r="BT260" s="49"/>
      <c r="BV260" s="204"/>
      <c r="BW260" s="48" t="s">
        <v>2618</v>
      </c>
      <c r="BZ260" s="85"/>
      <c r="CA260" s="1"/>
      <c r="CB260" s="57"/>
      <c r="CD260" s="49"/>
      <c r="CG260" s="49"/>
      <c r="CH260" s="420"/>
      <c r="CK260" s="49"/>
      <c r="CP260" s="49"/>
      <c r="CU260" s="49"/>
      <c r="CZ260" s="49"/>
      <c r="DA260" s="18"/>
      <c r="DE260" s="49"/>
      <c r="DJ260" s="49"/>
      <c r="DK260" s="271"/>
      <c r="DO260" s="49"/>
      <c r="DY260" s="49"/>
      <c r="DZ260" s="18"/>
      <c r="ED260" s="49"/>
      <c r="EI260" s="49"/>
      <c r="EN260" s="49"/>
      <c r="ES260" s="49"/>
      <c r="EX260" s="49"/>
      <c r="FC260" s="49"/>
      <c r="FH260" s="49"/>
      <c r="FI260" s="309"/>
      <c r="FR260" s="49"/>
      <c r="FW260" s="49"/>
      <c r="GB260" s="9"/>
      <c r="GC260" s="9"/>
      <c r="GG260" s="9"/>
      <c r="GH260" s="9"/>
      <c r="GI260" s="18"/>
      <c r="GL260" s="49"/>
    </row>
    <row r="261" spans="4:194" ht="18">
      <c r="D261" s="49"/>
      <c r="E261" s="49"/>
      <c r="L261" s="40" t="s">
        <v>1</v>
      </c>
      <c r="O261" s="52">
        <v>15056</v>
      </c>
      <c r="P261" t="s">
        <v>240</v>
      </c>
      <c r="Q261" s="3" t="s">
        <v>1064</v>
      </c>
      <c r="U261" s="40" t="s">
        <v>4</v>
      </c>
      <c r="X261" s="52">
        <v>27513</v>
      </c>
      <c r="Y261" t="s">
        <v>264</v>
      </c>
      <c r="Z261" s="3" t="s">
        <v>1064</v>
      </c>
      <c r="AD261" s="40" t="s">
        <v>4</v>
      </c>
      <c r="AF261" s="3"/>
      <c r="AG261" s="45">
        <v>37571</v>
      </c>
      <c r="AH261" t="s">
        <v>398</v>
      </c>
      <c r="AI261" s="3" t="s">
        <v>1064</v>
      </c>
      <c r="AM261" s="40" t="s">
        <v>35</v>
      </c>
      <c r="AN261" s="3"/>
      <c r="AO261" s="3"/>
      <c r="AP261" s="151">
        <v>44624.487500000017</v>
      </c>
      <c r="AQ261" t="s">
        <v>1005</v>
      </c>
      <c r="AR261" s="3" t="s">
        <v>1064</v>
      </c>
      <c r="AV261" s="38" t="s">
        <v>144</v>
      </c>
      <c r="AW261" s="176"/>
      <c r="AX261" s="3"/>
      <c r="AY261" s="151">
        <v>41514.43750000016</v>
      </c>
      <c r="AZ261" s="192" t="s">
        <v>1461</v>
      </c>
      <c r="BA261" s="3" t="s">
        <v>1064</v>
      </c>
      <c r="BB261" s="49"/>
      <c r="BC261"/>
      <c r="BE261" s="39" t="s">
        <v>665</v>
      </c>
      <c r="BF261" s="3"/>
      <c r="BG261" s="249"/>
      <c r="BH261" s="151">
        <v>46374.874999999825</v>
      </c>
      <c r="BI261" s="192" t="s">
        <v>1739</v>
      </c>
      <c r="BJ261" s="3" t="s">
        <v>1064</v>
      </c>
      <c r="BK261" s="49"/>
      <c r="BN261" s="61" t="s">
        <v>613</v>
      </c>
      <c r="BO261" s="9"/>
      <c r="BP261" s="61"/>
      <c r="BQ261" s="151">
        <v>52982.7125000003</v>
      </c>
      <c r="BR261" s="192" t="s">
        <v>2213</v>
      </c>
      <c r="BS261" s="3" t="s">
        <v>1064</v>
      </c>
      <c r="BT261" s="49"/>
      <c r="BV261" s="204"/>
      <c r="BW261" s="61" t="s">
        <v>600</v>
      </c>
      <c r="BZ261" s="151">
        <v>57704.299999999785</v>
      </c>
      <c r="CA261" s="1" t="s">
        <v>2684</v>
      </c>
      <c r="CB261" s="3" t="s">
        <v>1064</v>
      </c>
      <c r="CD261" s="49"/>
      <c r="CG261" s="49"/>
      <c r="CH261" s="420"/>
      <c r="CK261" s="49"/>
      <c r="CP261" s="49"/>
      <c r="CU261" s="49"/>
      <c r="CZ261" s="49"/>
      <c r="DA261" s="18"/>
      <c r="DE261" s="49"/>
      <c r="DJ261" s="49"/>
      <c r="DK261" s="271"/>
      <c r="DO261" s="49"/>
      <c r="DY261" s="49"/>
      <c r="DZ261" s="18"/>
      <c r="ED261" s="49"/>
      <c r="EI261" s="49"/>
      <c r="EN261" s="49"/>
      <c r="ES261" s="49"/>
      <c r="EX261" s="49"/>
      <c r="FC261" s="49"/>
      <c r="FH261" s="49"/>
      <c r="FI261" s="309"/>
      <c r="FR261" s="49"/>
      <c r="FW261" s="49"/>
      <c r="GB261" s="9"/>
      <c r="GC261" s="9"/>
      <c r="GG261" s="9"/>
      <c r="GH261" s="9"/>
      <c r="GI261" s="18"/>
      <c r="GL261" s="49"/>
    </row>
    <row r="262" spans="4:194" ht="18">
      <c r="D262" s="49"/>
      <c r="E262" s="49"/>
      <c r="L262" s="48">
        <v>2016</v>
      </c>
      <c r="O262" s="18"/>
      <c r="Q262" s="3"/>
      <c r="U262" s="48" t="s">
        <v>1079</v>
      </c>
      <c r="X262" s="18"/>
      <c r="Z262" s="3"/>
      <c r="AD262" s="48" t="s">
        <v>214</v>
      </c>
      <c r="AF262" s="3"/>
      <c r="AG262" s="45"/>
      <c r="AI262" s="3"/>
      <c r="AM262" s="48" t="s">
        <v>669</v>
      </c>
      <c r="AN262" s="3"/>
      <c r="AO262" s="3"/>
      <c r="AR262" s="3"/>
      <c r="AV262" s="47" t="s">
        <v>1335</v>
      </c>
      <c r="AX262" s="18"/>
      <c r="AY262" s="86"/>
      <c r="AZ262" s="18"/>
      <c r="BA262" s="3"/>
      <c r="BB262" s="49"/>
      <c r="BC262"/>
      <c r="BE262" s="48" t="s">
        <v>1735</v>
      </c>
      <c r="BI262" s="18"/>
      <c r="BK262" s="49"/>
      <c r="BN262" s="48" t="s">
        <v>2194</v>
      </c>
      <c r="BO262" s="9"/>
      <c r="BP262" s="61"/>
      <c r="BQ262" s="86"/>
      <c r="BR262" s="57"/>
      <c r="BS262" s="57"/>
      <c r="BT262" s="49"/>
      <c r="BV262" s="204"/>
      <c r="BW262" s="48" t="s">
        <v>2618</v>
      </c>
      <c r="BZ262" s="85"/>
      <c r="CB262" s="57"/>
      <c r="CD262" s="49"/>
      <c r="CG262" s="49"/>
      <c r="CH262" s="420"/>
      <c r="CK262" s="49"/>
      <c r="CP262" s="49"/>
      <c r="CU262" s="49"/>
      <c r="CZ262" s="49"/>
      <c r="DA262" s="18"/>
      <c r="DE262" s="49"/>
      <c r="DJ262" s="49"/>
      <c r="DK262" s="271"/>
      <c r="DO262" s="49"/>
      <c r="DY262" s="49"/>
      <c r="DZ262" s="18"/>
      <c r="ED262" s="49"/>
      <c r="EI262" s="49"/>
      <c r="EN262" s="49"/>
      <c r="ES262" s="49"/>
      <c r="EX262" s="49"/>
      <c r="FC262" s="49"/>
      <c r="FH262" s="49"/>
      <c r="FI262" s="309"/>
      <c r="FR262" s="49"/>
      <c r="FW262" s="49"/>
      <c r="GB262" s="9"/>
      <c r="GC262" s="9"/>
      <c r="GG262" s="9"/>
      <c r="GH262" s="9"/>
      <c r="GI262" s="18"/>
      <c r="GL262" s="49"/>
    </row>
    <row r="263" spans="4:194" ht="18">
      <c r="D263" s="49"/>
      <c r="E263" s="49"/>
      <c r="L263" s="40" t="s">
        <v>4</v>
      </c>
      <c r="O263" s="52">
        <v>14214</v>
      </c>
      <c r="P263" t="s">
        <v>241</v>
      </c>
      <c r="Q263" s="3" t="s">
        <v>1065</v>
      </c>
      <c r="U263" s="38" t="s">
        <v>143</v>
      </c>
      <c r="X263" s="52">
        <v>25299</v>
      </c>
      <c r="Y263" t="s">
        <v>265</v>
      </c>
      <c r="Z263" s="3" t="s">
        <v>1065</v>
      </c>
      <c r="AD263" s="38" t="s">
        <v>142</v>
      </c>
      <c r="AG263" s="45">
        <v>36223</v>
      </c>
      <c r="AH263" t="s">
        <v>399</v>
      </c>
      <c r="AI263" s="3" t="s">
        <v>1065</v>
      </c>
      <c r="AM263" s="38" t="s">
        <v>144</v>
      </c>
      <c r="AN263" s="9"/>
      <c r="AO263" s="3"/>
      <c r="AP263" s="151">
        <v>42530.512500000084</v>
      </c>
      <c r="AQ263" t="s">
        <v>1006</v>
      </c>
      <c r="AR263" s="3" t="s">
        <v>1065</v>
      </c>
      <c r="AV263" s="39" t="s">
        <v>161</v>
      </c>
      <c r="AW263" s="9"/>
      <c r="AX263" s="3"/>
      <c r="AY263" s="151">
        <v>41436.274999999951</v>
      </c>
      <c r="AZ263" s="192" t="s">
        <v>1462</v>
      </c>
      <c r="BA263" s="3" t="s">
        <v>1065</v>
      </c>
      <c r="BB263" s="49"/>
      <c r="BC263"/>
      <c r="BE263" s="40" t="s">
        <v>23</v>
      </c>
      <c r="BF263" s="9"/>
      <c r="BG263" s="249"/>
      <c r="BH263" s="151">
        <v>46370.587500000292</v>
      </c>
      <c r="BI263" s="192" t="s">
        <v>1740</v>
      </c>
      <c r="BJ263" s="3" t="s">
        <v>1065</v>
      </c>
      <c r="BK263" s="49"/>
      <c r="BN263" s="61" t="s">
        <v>141</v>
      </c>
      <c r="BQ263" s="151">
        <v>52952.074999999815</v>
      </c>
      <c r="BR263" s="192" t="s">
        <v>2215</v>
      </c>
      <c r="BS263" s="3" t="s">
        <v>1065</v>
      </c>
      <c r="BT263" s="49"/>
      <c r="BV263" s="204"/>
      <c r="BW263" s="181" t="s">
        <v>1284</v>
      </c>
      <c r="BZ263" s="151">
        <v>57094.14999999982</v>
      </c>
      <c r="CA263" s="1" t="s">
        <v>2685</v>
      </c>
      <c r="CB263" s="3" t="s">
        <v>1065</v>
      </c>
      <c r="CD263" s="49"/>
      <c r="CG263" s="49"/>
      <c r="CH263" s="420"/>
      <c r="CK263" s="49"/>
      <c r="CP263" s="49"/>
      <c r="CU263" s="49"/>
      <c r="CZ263" s="49"/>
      <c r="DA263" s="18"/>
      <c r="DE263" s="49"/>
      <c r="DJ263" s="49"/>
      <c r="DK263" s="271"/>
      <c r="DO263" s="49"/>
      <c r="DY263" s="49"/>
      <c r="DZ263" s="18"/>
      <c r="ED263" s="49"/>
      <c r="EI263" s="49"/>
      <c r="EN263" s="49"/>
      <c r="ES263" s="49"/>
      <c r="EX263" s="49"/>
      <c r="FC263" s="49"/>
      <c r="FH263" s="49"/>
      <c r="FI263" s="309"/>
      <c r="FR263" s="49"/>
      <c r="FW263" s="49"/>
      <c r="GB263" s="9"/>
      <c r="GC263" s="9"/>
      <c r="GG263" s="9"/>
      <c r="GH263" s="9"/>
      <c r="GI263" s="18"/>
      <c r="GL263" s="49"/>
    </row>
    <row r="264" spans="4:194" ht="18">
      <c r="D264" s="49"/>
      <c r="E264" s="49"/>
      <c r="L264" s="48">
        <v>2016</v>
      </c>
      <c r="O264" s="52"/>
      <c r="Q264" s="3"/>
      <c r="U264" s="47">
        <v>2017</v>
      </c>
      <c r="X264" s="18"/>
      <c r="Z264" s="3"/>
      <c r="AD264" s="47" t="s">
        <v>217</v>
      </c>
      <c r="AG264" s="45"/>
      <c r="AI264" s="3"/>
      <c r="AM264" s="47" t="s">
        <v>671</v>
      </c>
      <c r="AN264" s="3"/>
      <c r="AO264" s="3"/>
      <c r="AR264" s="3"/>
      <c r="AV264" s="47" t="s">
        <v>1333</v>
      </c>
      <c r="AX264" s="18"/>
      <c r="AY264" s="86"/>
      <c r="AZ264" s="18"/>
      <c r="BA264" s="3"/>
      <c r="BB264" s="49"/>
      <c r="BC264"/>
      <c r="BE264" s="48" t="s">
        <v>1716</v>
      </c>
      <c r="BI264" s="18"/>
      <c r="BK264" s="49"/>
      <c r="BN264" s="48" t="s">
        <v>2194</v>
      </c>
      <c r="BQ264" s="86"/>
      <c r="BT264" s="49"/>
      <c r="BV264" s="204"/>
      <c r="BW264" s="48" t="s">
        <v>2618</v>
      </c>
      <c r="BZ264" s="85"/>
      <c r="CA264" s="1"/>
      <c r="CD264" s="49"/>
      <c r="CG264" s="49"/>
      <c r="CH264" s="420"/>
      <c r="CK264" s="49"/>
      <c r="CP264" s="49"/>
      <c r="CU264" s="49"/>
      <c r="CZ264" s="49"/>
      <c r="DA264" s="18"/>
      <c r="DE264" s="49"/>
      <c r="DJ264" s="49"/>
      <c r="DK264" s="271"/>
      <c r="DO264" s="49"/>
      <c r="DY264" s="49"/>
      <c r="DZ264" s="18"/>
      <c r="ED264" s="49"/>
      <c r="EI264" s="49"/>
      <c r="EN264" s="49"/>
      <c r="ES264" s="49"/>
      <c r="EX264" s="49"/>
      <c r="FC264" s="49"/>
      <c r="FH264" s="49"/>
      <c r="FI264" s="309"/>
      <c r="FR264" s="49"/>
      <c r="FW264" s="49"/>
      <c r="GB264" s="9"/>
      <c r="GC264" s="9"/>
      <c r="GG264" s="9"/>
      <c r="GH264" s="9"/>
      <c r="GI264" s="18"/>
      <c r="GL264" s="49"/>
    </row>
    <row r="265" spans="4:194" ht="18">
      <c r="D265" s="49"/>
      <c r="E265" s="49"/>
      <c r="L265" s="39" t="s">
        <v>179</v>
      </c>
      <c r="O265" s="52">
        <v>5561</v>
      </c>
      <c r="P265" t="s">
        <v>242</v>
      </c>
      <c r="Q265" s="3" t="s">
        <v>1066</v>
      </c>
      <c r="U265" s="38" t="s">
        <v>144</v>
      </c>
      <c r="X265" s="52">
        <v>21421</v>
      </c>
      <c r="Y265" t="s">
        <v>266</v>
      </c>
      <c r="Z265" s="3" t="s">
        <v>1066</v>
      </c>
      <c r="AD265" s="39" t="s">
        <v>141</v>
      </c>
      <c r="AG265" s="45">
        <v>36067</v>
      </c>
      <c r="AH265" t="s">
        <v>400</v>
      </c>
      <c r="AI265" s="3" t="s">
        <v>1066</v>
      </c>
      <c r="AM265" s="39" t="s">
        <v>153</v>
      </c>
      <c r="AN265" s="9"/>
      <c r="AO265" s="3"/>
      <c r="AP265" s="151">
        <v>41494.724999999948</v>
      </c>
      <c r="AQ265" t="s">
        <v>1007</v>
      </c>
      <c r="AR265" s="3" t="s">
        <v>1066</v>
      </c>
      <c r="AV265" s="40" t="s">
        <v>13</v>
      </c>
      <c r="AW265" s="9"/>
      <c r="AX265" s="3"/>
      <c r="AY265" s="151">
        <v>41023.299999999974</v>
      </c>
      <c r="AZ265" s="192" t="s">
        <v>1463</v>
      </c>
      <c r="BA265" s="3" t="s">
        <v>1066</v>
      </c>
      <c r="BB265" s="49"/>
      <c r="BC265"/>
      <c r="BE265" s="39" t="s">
        <v>616</v>
      </c>
      <c r="BF265" s="3"/>
      <c r="BG265" s="249"/>
      <c r="BH265" s="151">
        <v>45916.074999999924</v>
      </c>
      <c r="BI265" s="192" t="s">
        <v>1741</v>
      </c>
      <c r="BJ265" s="3" t="s">
        <v>1066</v>
      </c>
      <c r="BK265" s="49"/>
      <c r="BN265" s="61" t="s">
        <v>615</v>
      </c>
      <c r="BQ265" s="151">
        <v>52872.850000000173</v>
      </c>
      <c r="BR265" s="192" t="s">
        <v>2216</v>
      </c>
      <c r="BS265" s="3" t="s">
        <v>1066</v>
      </c>
      <c r="BT265" s="49"/>
      <c r="BV265" s="204"/>
      <c r="BW265" s="61" t="s">
        <v>620</v>
      </c>
      <c r="BZ265" s="151">
        <v>56787.350000000035</v>
      </c>
      <c r="CA265" s="1" t="s">
        <v>2686</v>
      </c>
      <c r="CB265" s="3" t="s">
        <v>1066</v>
      </c>
      <c r="CD265" s="49"/>
      <c r="CG265" s="49"/>
      <c r="CH265" s="420"/>
      <c r="CK265" s="49"/>
      <c r="CP265" s="49"/>
      <c r="CU265" s="49"/>
      <c r="CZ265" s="49"/>
      <c r="DA265" s="18"/>
      <c r="DE265" s="49"/>
      <c r="DJ265" s="49"/>
      <c r="DK265" s="271"/>
      <c r="DO265" s="49"/>
      <c r="DY265" s="49"/>
      <c r="DZ265" s="18"/>
      <c r="ED265" s="49"/>
      <c r="EI265" s="49"/>
      <c r="EN265" s="49"/>
      <c r="ES265" s="49"/>
      <c r="EX265" s="49"/>
      <c r="FC265" s="49"/>
      <c r="FH265" s="49"/>
      <c r="FI265" s="309"/>
      <c r="FR265" s="49"/>
      <c r="FW265" s="49"/>
      <c r="GB265" s="9"/>
      <c r="GC265" s="9"/>
      <c r="GG265" s="9"/>
      <c r="GH265" s="9"/>
      <c r="GI265" s="18"/>
      <c r="GL265" s="49"/>
    </row>
    <row r="266" spans="4:194" ht="18">
      <c r="D266" s="49"/>
      <c r="E266" s="49"/>
      <c r="L266" s="47" t="s">
        <v>218</v>
      </c>
      <c r="O266" s="52"/>
      <c r="Q266" s="3"/>
      <c r="U266" s="47">
        <v>2017</v>
      </c>
      <c r="X266" s="18"/>
      <c r="Z266" s="3"/>
      <c r="AD266" s="47" t="s">
        <v>217</v>
      </c>
      <c r="AG266" s="45"/>
      <c r="AI266" s="3"/>
      <c r="AM266" s="47" t="s">
        <v>670</v>
      </c>
      <c r="AN266" s="3"/>
      <c r="AO266" s="3"/>
      <c r="AR266" s="3"/>
      <c r="AV266" s="48" t="s">
        <v>1335</v>
      </c>
      <c r="AX266" s="18"/>
      <c r="AY266" s="86"/>
      <c r="AZ266" s="18"/>
      <c r="BA266" s="3"/>
      <c r="BB266" s="49"/>
      <c r="BC266"/>
      <c r="BE266" s="48" t="s">
        <v>1735</v>
      </c>
      <c r="BI266" s="18"/>
      <c r="BK266" s="49"/>
      <c r="BN266" s="48" t="s">
        <v>2194</v>
      </c>
      <c r="BQ266" s="86"/>
      <c r="BT266" s="49"/>
      <c r="BV266" s="204"/>
      <c r="BW266" s="48" t="s">
        <v>2618</v>
      </c>
      <c r="BZ266" s="85"/>
      <c r="CA266" s="1"/>
      <c r="CD266" s="49"/>
      <c r="CG266" s="49"/>
      <c r="CH266" s="420"/>
      <c r="CK266" s="49"/>
      <c r="CP266" s="49"/>
      <c r="CU266" s="49"/>
      <c r="CZ266" s="49"/>
      <c r="DA266" s="18"/>
      <c r="DE266" s="49"/>
      <c r="DJ266" s="49"/>
      <c r="DK266" s="271"/>
      <c r="DO266" s="49"/>
      <c r="DY266" s="49"/>
      <c r="DZ266" s="18"/>
      <c r="ED266" s="49"/>
      <c r="EI266" s="49"/>
      <c r="EN266" s="49"/>
      <c r="ES266" s="49"/>
      <c r="EX266" s="49"/>
      <c r="FC266" s="49"/>
      <c r="FH266" s="49"/>
      <c r="FI266" s="309"/>
      <c r="FR266" s="49"/>
      <c r="FW266" s="49"/>
      <c r="GB266" s="9"/>
      <c r="GC266" s="9"/>
      <c r="GG266" s="9"/>
      <c r="GH266" s="9"/>
      <c r="GI266" s="18"/>
      <c r="GL266" s="49"/>
    </row>
    <row r="267" spans="4:194" ht="18">
      <c r="D267" s="49"/>
      <c r="E267" s="49"/>
      <c r="L267" s="39" t="s">
        <v>180</v>
      </c>
      <c r="O267" s="52">
        <v>4325</v>
      </c>
      <c r="P267" t="s">
        <v>243</v>
      </c>
      <c r="Q267" s="3" t="s">
        <v>1067</v>
      </c>
      <c r="U267" s="38" t="s">
        <v>142</v>
      </c>
      <c r="X267" s="52">
        <v>19103</v>
      </c>
      <c r="Y267" t="s">
        <v>267</v>
      </c>
      <c r="Z267" s="3" t="s">
        <v>1067</v>
      </c>
      <c r="AD267" s="38" t="s">
        <v>144</v>
      </c>
      <c r="AG267" s="45">
        <v>35146</v>
      </c>
      <c r="AH267" t="s">
        <v>401</v>
      </c>
      <c r="AI267" s="3" t="s">
        <v>1067</v>
      </c>
      <c r="AM267" s="40" t="s">
        <v>4</v>
      </c>
      <c r="AN267" s="3"/>
      <c r="AO267" s="3"/>
      <c r="AP267" s="151">
        <v>40811.412499999991</v>
      </c>
      <c r="AQ267" t="s">
        <v>1008</v>
      </c>
      <c r="AR267" s="3" t="s">
        <v>1067</v>
      </c>
      <c r="AV267" s="40" t="s">
        <v>35</v>
      </c>
      <c r="AW267" s="9"/>
      <c r="AX267" s="3"/>
      <c r="AY267" s="151">
        <v>40820.375000000029</v>
      </c>
      <c r="AZ267" s="192" t="s">
        <v>1464</v>
      </c>
      <c r="BA267" s="3" t="s">
        <v>1067</v>
      </c>
      <c r="BB267" s="49"/>
      <c r="BC267"/>
      <c r="BE267" s="39" t="s">
        <v>644</v>
      </c>
      <c r="BF267" s="3"/>
      <c r="BG267" s="249"/>
      <c r="BH267" s="151">
        <v>45790.474999999831</v>
      </c>
      <c r="BI267" s="192" t="s">
        <v>1742</v>
      </c>
      <c r="BJ267" s="3" t="s">
        <v>1067</v>
      </c>
      <c r="BK267" s="49"/>
      <c r="BN267" s="61" t="s">
        <v>644</v>
      </c>
      <c r="BQ267" s="151">
        <v>50942.537499999729</v>
      </c>
      <c r="BR267" s="192" t="s">
        <v>2217</v>
      </c>
      <c r="BS267" s="3" t="s">
        <v>1067</v>
      </c>
      <c r="BT267" s="49"/>
      <c r="BV267" s="204"/>
      <c r="BW267" s="61" t="s">
        <v>615</v>
      </c>
      <c r="BZ267" s="151">
        <v>56214.425000000119</v>
      </c>
      <c r="CA267" s="1" t="s">
        <v>2687</v>
      </c>
      <c r="CB267" s="3" t="s">
        <v>1067</v>
      </c>
      <c r="CD267" s="49"/>
      <c r="CG267" s="49"/>
      <c r="CH267" s="420"/>
      <c r="CK267" s="49"/>
      <c r="CP267" s="49"/>
      <c r="CU267" s="49"/>
      <c r="CZ267" s="49"/>
      <c r="DA267" s="18"/>
      <c r="DE267" s="49"/>
      <c r="DJ267" s="49"/>
      <c r="DK267" s="271"/>
      <c r="DO267" s="49"/>
      <c r="DY267" s="49"/>
      <c r="DZ267" s="18"/>
      <c r="ED267" s="49"/>
      <c r="EI267" s="49"/>
      <c r="EN267" s="49"/>
      <c r="ES267" s="49"/>
      <c r="EX267" s="49"/>
      <c r="FC267" s="49"/>
      <c r="FH267" s="49"/>
      <c r="FI267" s="309"/>
      <c r="FR267" s="49"/>
      <c r="FW267" s="49"/>
      <c r="GB267" s="9"/>
      <c r="GC267" s="9"/>
      <c r="GG267" s="9"/>
      <c r="GH267" s="9"/>
      <c r="GI267" s="18"/>
      <c r="GL267" s="49"/>
    </row>
    <row r="268" spans="4:194" ht="18">
      <c r="D268" s="49"/>
      <c r="E268" s="49"/>
      <c r="L268" s="47">
        <v>2015</v>
      </c>
      <c r="U268" s="47">
        <v>2017</v>
      </c>
      <c r="X268" s="18"/>
      <c r="Z268" s="3"/>
      <c r="AD268" s="47" t="s">
        <v>217</v>
      </c>
      <c r="AG268" s="45"/>
      <c r="AI268" s="3"/>
      <c r="AM268" s="48" t="s">
        <v>669</v>
      </c>
      <c r="AN268" s="3"/>
      <c r="AO268" s="3"/>
      <c r="AR268" s="3"/>
      <c r="AV268" s="48" t="s">
        <v>1335</v>
      </c>
      <c r="AX268" s="18"/>
      <c r="AY268" s="86"/>
      <c r="AZ268" s="18"/>
      <c r="BA268" s="3"/>
      <c r="BB268" s="49"/>
      <c r="BC268"/>
      <c r="BE268" s="48" t="s">
        <v>1735</v>
      </c>
      <c r="BI268" s="18"/>
      <c r="BK268" s="49"/>
      <c r="BN268" s="48" t="s">
        <v>2194</v>
      </c>
      <c r="BQ268" s="86"/>
      <c r="BT268" s="49"/>
      <c r="BV268" s="204"/>
      <c r="BW268" s="48" t="s">
        <v>2618</v>
      </c>
      <c r="BZ268" s="85"/>
      <c r="CD268" s="49"/>
      <c r="CG268" s="49"/>
      <c r="CH268" s="420"/>
      <c r="CK268" s="49"/>
      <c r="CP268" s="49"/>
      <c r="CU268" s="49"/>
      <c r="CZ268" s="49"/>
      <c r="DA268" s="18"/>
      <c r="DE268" s="49"/>
      <c r="DJ268" s="49"/>
      <c r="DK268" s="271"/>
      <c r="DO268" s="49"/>
      <c r="DY268" s="49"/>
      <c r="DZ268" s="18"/>
      <c r="ED268" s="49"/>
      <c r="EI268" s="49"/>
      <c r="EN268" s="49"/>
      <c r="ES268" s="49"/>
      <c r="EX268" s="49"/>
      <c r="FC268" s="49"/>
      <c r="FH268" s="49"/>
      <c r="FI268" s="309"/>
      <c r="FR268" s="49"/>
      <c r="FW268" s="49"/>
      <c r="GB268" s="9"/>
      <c r="GC268" s="9"/>
      <c r="GG268" s="9"/>
      <c r="GH268" s="9"/>
      <c r="GI268" s="18"/>
      <c r="GL268" s="49"/>
    </row>
    <row r="269" spans="4:194" ht="18">
      <c r="D269" s="49"/>
      <c r="E269" s="49"/>
      <c r="L269" s="18"/>
      <c r="M269" s="49"/>
      <c r="N269" s="49"/>
      <c r="O269" s="1"/>
      <c r="Q269" s="51"/>
      <c r="U269" s="39" t="s">
        <v>141</v>
      </c>
      <c r="X269" s="52">
        <v>18324</v>
      </c>
      <c r="Y269" t="s">
        <v>268</v>
      </c>
      <c r="Z269" s="3" t="s">
        <v>1068</v>
      </c>
      <c r="AD269" s="40" t="s">
        <v>177</v>
      </c>
      <c r="AF269" s="3"/>
      <c r="AG269" s="45">
        <v>27207</v>
      </c>
      <c r="AH269" t="s">
        <v>402</v>
      </c>
      <c r="AI269" s="3" t="s">
        <v>1068</v>
      </c>
      <c r="AM269" s="39" t="s">
        <v>161</v>
      </c>
      <c r="AN269" s="3"/>
      <c r="AO269" s="3"/>
      <c r="AP269" s="151">
        <v>37032.350000000006</v>
      </c>
      <c r="AQ269" t="s">
        <v>1009</v>
      </c>
      <c r="AR269" s="3" t="s">
        <v>1068</v>
      </c>
      <c r="AV269" s="40" t="s">
        <v>1</v>
      </c>
      <c r="AW269" s="9"/>
      <c r="AX269" s="3"/>
      <c r="AY269" s="151">
        <v>40258.574999999968</v>
      </c>
      <c r="AZ269" s="192" t="s">
        <v>1465</v>
      </c>
      <c r="BA269" s="3" t="s">
        <v>1068</v>
      </c>
      <c r="BB269" s="49"/>
      <c r="BC269"/>
      <c r="BE269" s="40" t="s">
        <v>15</v>
      </c>
      <c r="BF269" s="9"/>
      <c r="BG269" s="249"/>
      <c r="BH269" s="151">
        <v>45596.899999999521</v>
      </c>
      <c r="BI269" s="192" t="s">
        <v>1743</v>
      </c>
      <c r="BJ269" s="3" t="s">
        <v>1068</v>
      </c>
      <c r="BK269" s="49"/>
      <c r="BN269" s="61" t="s">
        <v>600</v>
      </c>
      <c r="BQ269" s="151">
        <v>50748.537499999766</v>
      </c>
      <c r="BR269" s="192" t="s">
        <v>2218</v>
      </c>
      <c r="BS269" s="3" t="s">
        <v>1068</v>
      </c>
      <c r="BT269" s="49"/>
      <c r="BV269" s="204"/>
      <c r="BW269" s="181" t="s">
        <v>1277</v>
      </c>
      <c r="BZ269" s="151">
        <v>55821.149999999885</v>
      </c>
      <c r="CA269" s="1" t="s">
        <v>2688</v>
      </c>
      <c r="CB269" s="3" t="s">
        <v>1068</v>
      </c>
      <c r="CD269" s="49"/>
      <c r="CG269" s="49"/>
      <c r="CH269" s="420"/>
      <c r="CK269" s="49"/>
      <c r="CP269" s="49"/>
      <c r="CU269" s="49"/>
      <c r="CZ269" s="49"/>
      <c r="DA269" s="18"/>
      <c r="DE269" s="49"/>
      <c r="DJ269" s="49"/>
      <c r="DK269" s="271"/>
      <c r="DO269" s="49"/>
      <c r="DY269" s="49"/>
      <c r="DZ269" s="18"/>
      <c r="ED269" s="49"/>
      <c r="EI269" s="49"/>
      <c r="EN269" s="49"/>
      <c r="ES269" s="49"/>
      <c r="EX269" s="49"/>
      <c r="FC269" s="49"/>
      <c r="FH269" s="49"/>
      <c r="FI269" s="309"/>
      <c r="FR269" s="49"/>
      <c r="FW269" s="49"/>
      <c r="GB269" s="9"/>
      <c r="GC269" s="9"/>
      <c r="GG269" s="9"/>
      <c r="GH269" s="9"/>
      <c r="GI269" s="18"/>
      <c r="GL269" s="49"/>
    </row>
    <row r="270" spans="4:194" ht="18">
      <c r="D270" s="49"/>
      <c r="E270" s="49"/>
      <c r="L270" s="3"/>
      <c r="M270" s="49"/>
      <c r="N270" s="49"/>
      <c r="O270" s="1"/>
      <c r="U270" s="47">
        <v>2017</v>
      </c>
      <c r="X270" s="18"/>
      <c r="Z270" s="3"/>
      <c r="AD270" s="48" t="s">
        <v>215</v>
      </c>
      <c r="AF270" s="3"/>
      <c r="AG270" s="45"/>
      <c r="AI270" s="3"/>
      <c r="AM270" s="47" t="s">
        <v>670</v>
      </c>
      <c r="AN270" s="3"/>
      <c r="AO270" s="3"/>
      <c r="AR270" s="3"/>
      <c r="AV270" s="48" t="s">
        <v>1335</v>
      </c>
      <c r="AX270" s="18"/>
      <c r="AY270" s="86"/>
      <c r="AZ270" s="18"/>
      <c r="BA270" s="3"/>
      <c r="BB270" s="49"/>
      <c r="BC270"/>
      <c r="BE270" s="48" t="s">
        <v>1716</v>
      </c>
      <c r="BI270" s="18"/>
      <c r="BK270" s="49"/>
      <c r="BN270" s="48" t="s">
        <v>2194</v>
      </c>
      <c r="BQ270" s="86"/>
      <c r="BT270" s="49"/>
      <c r="BV270" s="204"/>
      <c r="BW270" s="48" t="s">
        <v>2618</v>
      </c>
      <c r="BZ270" s="85"/>
      <c r="CA270" s="1"/>
      <c r="CD270" s="49"/>
      <c r="CG270" s="49"/>
      <c r="CH270" s="420"/>
      <c r="CK270" s="49"/>
      <c r="CP270" s="49"/>
      <c r="CU270" s="49"/>
      <c r="CZ270" s="49"/>
      <c r="DA270" s="18"/>
      <c r="DE270" s="49"/>
      <c r="DJ270" s="49"/>
      <c r="DK270" s="271"/>
      <c r="DO270" s="49"/>
      <c r="DY270" s="49"/>
      <c r="DZ270" s="18"/>
      <c r="ED270" s="49"/>
      <c r="EI270" s="49"/>
      <c r="EN270" s="49"/>
      <c r="ES270" s="49"/>
      <c r="EX270" s="49"/>
      <c r="FC270" s="49"/>
      <c r="FH270" s="49"/>
      <c r="FI270" s="309"/>
      <c r="FR270" s="49"/>
      <c r="FW270" s="49"/>
      <c r="GB270" s="9"/>
      <c r="GC270" s="9"/>
      <c r="GG270" s="9"/>
      <c r="GH270" s="9"/>
      <c r="GI270" s="18"/>
      <c r="GL270" s="49"/>
    </row>
    <row r="271" spans="4:194" ht="18">
      <c r="D271" s="49"/>
      <c r="E271" s="49"/>
      <c r="L271" s="49"/>
      <c r="M271" s="49"/>
      <c r="N271" s="49"/>
      <c r="O271" s="1"/>
      <c r="Q271" s="51"/>
      <c r="U271" s="40" t="s">
        <v>178</v>
      </c>
      <c r="X271" s="52">
        <v>12150</v>
      </c>
      <c r="Y271" t="s">
        <v>269</v>
      </c>
      <c r="Z271" s="3" t="s">
        <v>1069</v>
      </c>
      <c r="AD271" s="39" t="s">
        <v>153</v>
      </c>
      <c r="AG271" s="45">
        <v>21181</v>
      </c>
      <c r="AH271" t="s">
        <v>403</v>
      </c>
      <c r="AI271" s="3" t="s">
        <v>1069</v>
      </c>
      <c r="AM271" s="39" t="s">
        <v>157</v>
      </c>
      <c r="AN271" s="3"/>
      <c r="AO271" s="3"/>
      <c r="AP271" s="151">
        <v>35647.924999999959</v>
      </c>
      <c r="AQ271" t="s">
        <v>1010</v>
      </c>
      <c r="AR271" s="3" t="s">
        <v>1069</v>
      </c>
      <c r="AV271" s="39" t="s">
        <v>157</v>
      </c>
      <c r="AW271" s="9"/>
      <c r="AX271" s="3"/>
      <c r="AY271" s="151">
        <v>39223.124999999942</v>
      </c>
      <c r="AZ271" s="192" t="s">
        <v>1466</v>
      </c>
      <c r="BA271" s="3" t="s">
        <v>1069</v>
      </c>
      <c r="BB271" s="49"/>
      <c r="BC271"/>
      <c r="BE271" s="39" t="s">
        <v>161</v>
      </c>
      <c r="BF271" s="176"/>
      <c r="BG271" s="249"/>
      <c r="BH271" s="151">
        <v>45576.774999999907</v>
      </c>
      <c r="BI271" s="192" t="s">
        <v>1744</v>
      </c>
      <c r="BJ271" s="3" t="s">
        <v>1069</v>
      </c>
      <c r="BK271" s="49"/>
      <c r="BN271" s="181" t="s">
        <v>1286</v>
      </c>
      <c r="BQ271" s="151">
        <v>50528.212500000031</v>
      </c>
      <c r="BR271" s="192" t="s">
        <v>2219</v>
      </c>
      <c r="BS271" s="3" t="s">
        <v>1069</v>
      </c>
      <c r="BT271" s="49"/>
      <c r="BV271" s="204"/>
      <c r="BW271" s="61" t="s">
        <v>629</v>
      </c>
      <c r="BZ271" s="151">
        <v>55863.82499999991</v>
      </c>
      <c r="CA271" s="1" t="s">
        <v>2689</v>
      </c>
      <c r="CB271" s="3" t="s">
        <v>1069</v>
      </c>
      <c r="CD271" s="49"/>
      <c r="CG271" s="49"/>
      <c r="CH271" s="420"/>
      <c r="CK271" s="49"/>
      <c r="CP271" s="49"/>
      <c r="CU271" s="49"/>
      <c r="CZ271" s="49"/>
      <c r="DA271" s="18"/>
      <c r="DE271" s="49"/>
      <c r="DJ271" s="49"/>
      <c r="DK271" s="271"/>
      <c r="DO271" s="49"/>
      <c r="DY271" s="49"/>
      <c r="DZ271" s="18"/>
      <c r="ED271" s="49"/>
      <c r="EI271" s="49"/>
      <c r="EN271" s="49"/>
      <c r="ES271" s="49"/>
      <c r="EX271" s="49"/>
      <c r="FC271" s="49"/>
      <c r="FH271" s="49"/>
      <c r="FI271" s="309"/>
      <c r="FR271" s="49"/>
      <c r="FW271" s="49"/>
      <c r="GB271" s="9"/>
      <c r="GC271" s="9"/>
      <c r="GG271" s="9"/>
      <c r="GH271" s="9"/>
      <c r="GI271" s="18"/>
      <c r="GL271" s="49"/>
    </row>
    <row r="272" spans="4:194" ht="18">
      <c r="D272" s="49"/>
      <c r="E272" s="49"/>
      <c r="L272" s="49"/>
      <c r="M272" s="49"/>
      <c r="N272" s="49"/>
      <c r="O272" s="1"/>
      <c r="P272" s="49"/>
      <c r="U272" s="47">
        <v>2016</v>
      </c>
      <c r="X272" s="18"/>
      <c r="Z272" s="3"/>
      <c r="AD272" s="47">
        <v>2018</v>
      </c>
      <c r="AG272" s="45"/>
      <c r="AI272" s="3"/>
      <c r="AM272" s="47" t="s">
        <v>670</v>
      </c>
      <c r="AN272" s="3"/>
      <c r="AO272" s="3"/>
      <c r="AR272" s="3"/>
      <c r="AV272" s="47" t="s">
        <v>1333</v>
      </c>
      <c r="AX272" s="18"/>
      <c r="AY272" s="86"/>
      <c r="AZ272" s="18"/>
      <c r="BA272" s="3"/>
      <c r="BB272" s="49"/>
      <c r="BC272"/>
      <c r="BE272" s="47" t="s">
        <v>1716</v>
      </c>
      <c r="BI272" s="18"/>
      <c r="BK272" s="49"/>
      <c r="BN272" s="48" t="s">
        <v>2214</v>
      </c>
      <c r="BQ272" s="86"/>
      <c r="BT272" s="49"/>
      <c r="BV272" s="204"/>
      <c r="BW272" s="48" t="s">
        <v>2618</v>
      </c>
      <c r="BZ272" s="85"/>
      <c r="CA272" s="1"/>
      <c r="CD272" s="49"/>
      <c r="CG272" s="49"/>
      <c r="CH272" s="420"/>
      <c r="CK272" s="49"/>
      <c r="CP272" s="49"/>
      <c r="CU272" s="49"/>
      <c r="CZ272" s="49"/>
      <c r="DA272" s="18"/>
      <c r="DE272" s="49"/>
      <c r="DJ272" s="49"/>
      <c r="DK272" s="271"/>
      <c r="DO272" s="49"/>
      <c r="DY272" s="49"/>
      <c r="DZ272" s="18"/>
      <c r="ED272" s="49"/>
      <c r="EI272" s="49"/>
      <c r="EN272" s="49"/>
      <c r="ES272" s="49"/>
      <c r="EX272" s="49"/>
      <c r="FC272" s="49"/>
      <c r="FH272" s="49"/>
      <c r="FI272" s="309"/>
      <c r="FR272" s="49"/>
      <c r="FW272" s="49"/>
      <c r="GB272" s="9"/>
      <c r="GC272" s="9"/>
      <c r="GG272" s="9"/>
      <c r="GH272" s="9"/>
      <c r="GI272" s="18"/>
      <c r="GL272" s="49"/>
    </row>
    <row r="273" spans="4:194" ht="18">
      <c r="D273" s="49"/>
      <c r="E273" s="49"/>
      <c r="L273" s="49"/>
      <c r="M273" s="49"/>
      <c r="N273" s="49"/>
      <c r="O273" s="1"/>
      <c r="P273" s="49"/>
      <c r="Q273" s="51"/>
      <c r="U273" s="39" t="s">
        <v>179</v>
      </c>
      <c r="X273" s="52">
        <v>3708</v>
      </c>
      <c r="Y273" t="s">
        <v>270</v>
      </c>
      <c r="Z273" s="3" t="s">
        <v>1070</v>
      </c>
      <c r="AD273" s="39" t="s">
        <v>157</v>
      </c>
      <c r="AG273" s="45">
        <v>20312</v>
      </c>
      <c r="AH273" t="s">
        <v>404</v>
      </c>
      <c r="AI273" s="3" t="s">
        <v>1070</v>
      </c>
      <c r="AM273" s="39" t="s">
        <v>154</v>
      </c>
      <c r="AN273" s="3"/>
      <c r="AO273" s="3"/>
      <c r="AP273" s="151">
        <v>34807.325000000026</v>
      </c>
      <c r="AQ273" t="s">
        <v>1011</v>
      </c>
      <c r="AR273" s="3" t="s">
        <v>1070</v>
      </c>
      <c r="AV273" s="39" t="s">
        <v>152</v>
      </c>
      <c r="AW273" s="9"/>
      <c r="AX273" s="3"/>
      <c r="AY273" s="151">
        <v>38173.700000000114</v>
      </c>
      <c r="AZ273" s="192" t="s">
        <v>1467</v>
      </c>
      <c r="BA273" s="3" t="s">
        <v>1070</v>
      </c>
      <c r="BB273" s="49"/>
      <c r="BC273"/>
      <c r="BE273" s="39" t="s">
        <v>661</v>
      </c>
      <c r="BF273" s="3"/>
      <c r="BG273" s="249"/>
      <c r="BH273" s="151">
        <v>45277.549999999828</v>
      </c>
      <c r="BI273" s="192" t="s">
        <v>1745</v>
      </c>
      <c r="BJ273" s="3" t="s">
        <v>1070</v>
      </c>
      <c r="BK273" s="49"/>
      <c r="BN273" s="226" t="s">
        <v>15</v>
      </c>
      <c r="BQ273" s="151">
        <v>50021.624999999673</v>
      </c>
      <c r="BR273" s="192" t="s">
        <v>2220</v>
      </c>
      <c r="BS273" s="3" t="s">
        <v>1070</v>
      </c>
      <c r="BT273" s="49"/>
      <c r="BV273" s="204"/>
      <c r="BW273" s="61" t="s">
        <v>161</v>
      </c>
      <c r="BZ273" s="151">
        <v>55874.074999999866</v>
      </c>
      <c r="CA273" s="1" t="s">
        <v>2690</v>
      </c>
      <c r="CB273" s="3" t="s">
        <v>1070</v>
      </c>
      <c r="CD273" s="49"/>
      <c r="CG273" s="49"/>
      <c r="CH273" s="420"/>
      <c r="CK273" s="49"/>
      <c r="CP273" s="49"/>
      <c r="CU273" s="49"/>
      <c r="CZ273" s="49"/>
      <c r="DA273" s="18"/>
      <c r="DE273" s="49"/>
      <c r="DJ273" s="49"/>
      <c r="DK273" s="271"/>
      <c r="DO273" s="49"/>
      <c r="DY273" s="49"/>
      <c r="DZ273" s="18"/>
      <c r="ED273" s="49"/>
      <c r="EI273" s="49"/>
      <c r="EN273" s="49"/>
      <c r="ES273" s="49"/>
      <c r="EX273" s="49"/>
      <c r="FC273" s="49"/>
      <c r="FH273" s="49"/>
      <c r="FI273" s="309"/>
      <c r="FR273" s="49"/>
      <c r="FW273" s="49"/>
      <c r="GB273" s="9"/>
      <c r="GC273" s="9"/>
      <c r="GG273" s="9"/>
      <c r="GH273" s="9"/>
      <c r="GI273" s="18"/>
      <c r="GL273" s="49"/>
    </row>
    <row r="274" spans="4:194" ht="18">
      <c r="D274" s="49"/>
      <c r="E274" s="49"/>
      <c r="L274" s="49"/>
      <c r="M274" s="49"/>
      <c r="N274" s="49"/>
      <c r="O274" s="1"/>
      <c r="P274" s="49"/>
      <c r="U274" s="47" t="s">
        <v>218</v>
      </c>
      <c r="X274" s="52"/>
      <c r="Z274" s="3"/>
      <c r="AD274" s="47">
        <v>2018</v>
      </c>
      <c r="AG274" s="45"/>
      <c r="AI274" s="3"/>
      <c r="AM274" s="47" t="s">
        <v>670</v>
      </c>
      <c r="AN274" s="3"/>
      <c r="AO274" s="3"/>
      <c r="AR274" s="3"/>
      <c r="AV274" s="47" t="s">
        <v>1333</v>
      </c>
      <c r="AX274" s="18"/>
      <c r="AY274" s="86"/>
      <c r="AZ274" s="18"/>
      <c r="BA274" s="3"/>
      <c r="BB274" s="49"/>
      <c r="BC274"/>
      <c r="BE274" s="48" t="s">
        <v>1735</v>
      </c>
      <c r="BI274" s="18"/>
      <c r="BK274" s="49"/>
      <c r="BN274" s="48" t="s">
        <v>2194</v>
      </c>
      <c r="BQ274" s="86"/>
      <c r="BT274" s="49"/>
      <c r="BV274" s="204"/>
      <c r="BW274" s="48" t="s">
        <v>2618</v>
      </c>
      <c r="BZ274" s="85"/>
      <c r="CA274" s="1"/>
      <c r="CD274" s="49"/>
      <c r="CG274" s="49"/>
      <c r="CH274" s="420"/>
      <c r="CK274" s="49"/>
      <c r="CP274" s="49"/>
      <c r="CU274" s="49"/>
      <c r="CZ274" s="49"/>
      <c r="DA274" s="18"/>
      <c r="DE274" s="49"/>
      <c r="DJ274" s="49"/>
      <c r="DK274" s="271"/>
      <c r="DO274" s="49"/>
      <c r="DY274" s="49"/>
      <c r="DZ274" s="18"/>
      <c r="ED274" s="49"/>
      <c r="EI274" s="49"/>
      <c r="EN274" s="49"/>
      <c r="ES274" s="49"/>
      <c r="EX274" s="49"/>
      <c r="FC274" s="49"/>
      <c r="FH274" s="49"/>
      <c r="FI274" s="309"/>
      <c r="FR274" s="49"/>
      <c r="FW274" s="49"/>
      <c r="GB274" s="9"/>
      <c r="GC274" s="9"/>
      <c r="GG274" s="9"/>
      <c r="GH274" s="9"/>
      <c r="GI274" s="18"/>
      <c r="GL274" s="49"/>
    </row>
    <row r="275" spans="4:194" ht="18">
      <c r="D275" s="49"/>
      <c r="E275" s="49"/>
      <c r="N275" s="49"/>
      <c r="O275" s="1"/>
      <c r="U275" s="39" t="s">
        <v>180</v>
      </c>
      <c r="X275" s="52">
        <v>2884</v>
      </c>
      <c r="Y275" t="s">
        <v>271</v>
      </c>
      <c r="Z275" s="3" t="s">
        <v>1071</v>
      </c>
      <c r="AD275" s="39" t="s">
        <v>161</v>
      </c>
      <c r="AG275" s="45">
        <v>20307</v>
      </c>
      <c r="AH275" t="s">
        <v>405</v>
      </c>
      <c r="AI275" s="3" t="s">
        <v>1071</v>
      </c>
      <c r="AM275" s="39" t="s">
        <v>152</v>
      </c>
      <c r="AN275" s="9"/>
      <c r="AO275" s="3"/>
      <c r="AP275" s="151">
        <v>33859.375000000015</v>
      </c>
      <c r="AQ275" t="s">
        <v>1012</v>
      </c>
      <c r="AR275" s="3" t="s">
        <v>1071</v>
      </c>
      <c r="AV275" s="40" t="s">
        <v>4</v>
      </c>
      <c r="AW275" s="9"/>
      <c r="AX275" s="3"/>
      <c r="AY275" s="151">
        <v>36952.287499999984</v>
      </c>
      <c r="AZ275" s="192" t="s">
        <v>1468</v>
      </c>
      <c r="BA275" s="3" t="s">
        <v>1071</v>
      </c>
      <c r="BB275" s="49"/>
      <c r="BC275"/>
      <c r="BE275" s="39" t="s">
        <v>615</v>
      </c>
      <c r="BF275" s="9"/>
      <c r="BG275" s="249"/>
      <c r="BH275" s="151">
        <v>45039.100000000195</v>
      </c>
      <c r="BI275" s="192" t="s">
        <v>1746</v>
      </c>
      <c r="BJ275" s="3" t="s">
        <v>1071</v>
      </c>
      <c r="BK275" s="49"/>
      <c r="BN275" s="226" t="s">
        <v>39</v>
      </c>
      <c r="BQ275" s="151">
        <v>49643.875000000204</v>
      </c>
      <c r="BR275" s="192" t="s">
        <v>2221</v>
      </c>
      <c r="BS275" s="3" t="s">
        <v>1071</v>
      </c>
      <c r="BT275" s="49"/>
      <c r="BV275" s="204"/>
      <c r="BW275" s="181" t="s">
        <v>1276</v>
      </c>
      <c r="BZ275" s="151">
        <v>55594.999999999935</v>
      </c>
      <c r="CA275" s="1" t="s">
        <v>2691</v>
      </c>
      <c r="CB275" s="3" t="s">
        <v>1071</v>
      </c>
      <c r="CD275" s="49"/>
      <c r="CG275" s="49"/>
      <c r="CH275" s="420"/>
      <c r="CK275" s="49"/>
      <c r="CP275" s="49"/>
      <c r="CU275" s="49"/>
      <c r="CZ275" s="49"/>
      <c r="DA275" s="18"/>
      <c r="DE275" s="49"/>
      <c r="DJ275" s="49"/>
      <c r="DK275" s="271"/>
      <c r="DO275" s="49"/>
      <c r="DY275" s="49"/>
      <c r="DZ275" s="18"/>
      <c r="ED275" s="49"/>
      <c r="EI275" s="49"/>
      <c r="EN275" s="49"/>
      <c r="ES275" s="49"/>
      <c r="EX275" s="49"/>
      <c r="FC275" s="49"/>
      <c r="FH275" s="49"/>
      <c r="FI275" s="309"/>
      <c r="FR275" s="49"/>
      <c r="FW275" s="49"/>
      <c r="GB275" s="9"/>
      <c r="GC275" s="9"/>
      <c r="GG275" s="9"/>
      <c r="GH275" s="9"/>
      <c r="GI275" s="18"/>
      <c r="GL275" s="49"/>
    </row>
    <row r="276" spans="4:194" ht="18">
      <c r="D276" s="49"/>
      <c r="E276" s="49"/>
      <c r="N276" s="49"/>
      <c r="O276" s="1"/>
      <c r="U276" s="47">
        <v>2015</v>
      </c>
      <c r="AD276" s="47">
        <v>2018</v>
      </c>
      <c r="AG276" s="45"/>
      <c r="AI276" s="3"/>
      <c r="AM276" s="47" t="s">
        <v>670</v>
      </c>
      <c r="AN276" s="3"/>
      <c r="AO276" s="3"/>
      <c r="AR276" s="3"/>
      <c r="AV276" s="48" t="s">
        <v>1335</v>
      </c>
      <c r="AX276" s="18"/>
      <c r="AY276" s="86"/>
      <c r="AZ276" s="18"/>
      <c r="BA276" s="3"/>
      <c r="BB276" s="49"/>
      <c r="BC276"/>
      <c r="BE276" s="48" t="s">
        <v>1735</v>
      </c>
      <c r="BI276" s="18"/>
      <c r="BK276" s="49"/>
      <c r="BN276" s="48" t="s">
        <v>2194</v>
      </c>
      <c r="BQ276" s="86"/>
      <c r="BT276" s="49"/>
      <c r="BV276" s="204"/>
      <c r="BW276" s="48" t="s">
        <v>2618</v>
      </c>
      <c r="BZ276" s="85"/>
      <c r="CD276" s="49"/>
      <c r="CG276" s="49"/>
      <c r="CH276" s="420"/>
      <c r="CK276" s="49"/>
      <c r="CP276" s="49"/>
      <c r="CU276" s="49"/>
      <c r="CZ276" s="49"/>
      <c r="DA276" s="18"/>
      <c r="DE276" s="49"/>
      <c r="DJ276" s="49"/>
      <c r="DK276" s="271"/>
      <c r="DO276" s="49"/>
      <c r="DY276" s="49"/>
      <c r="DZ276" s="18"/>
      <c r="ED276" s="49"/>
      <c r="EI276" s="49"/>
      <c r="EN276" s="49"/>
      <c r="ES276" s="49"/>
      <c r="EX276" s="49"/>
      <c r="FC276" s="49"/>
      <c r="FH276" s="49"/>
      <c r="FI276" s="309"/>
      <c r="FR276" s="49"/>
      <c r="FW276" s="49"/>
      <c r="GB276" s="9"/>
      <c r="GC276" s="9"/>
      <c r="GG276" s="9"/>
      <c r="GH276" s="9"/>
      <c r="GI276" s="18"/>
      <c r="GL276" s="49"/>
    </row>
    <row r="277" spans="4:194" ht="18">
      <c r="D277" s="49"/>
      <c r="E277" s="49"/>
      <c r="N277" s="49"/>
      <c r="O277" s="1"/>
      <c r="X277" s="49"/>
      <c r="Z277" s="3"/>
      <c r="AD277" s="39" t="s">
        <v>152</v>
      </c>
      <c r="AF277" s="3"/>
      <c r="AG277" s="45">
        <v>19559</v>
      </c>
      <c r="AH277" t="s">
        <v>406</v>
      </c>
      <c r="AI277" s="3" t="s">
        <v>1072</v>
      </c>
      <c r="AM277" s="39" t="s">
        <v>155</v>
      </c>
      <c r="AN277" s="9"/>
      <c r="AO277" s="3"/>
      <c r="AP277" s="151">
        <v>31287.362499999956</v>
      </c>
      <c r="AQ277" t="s">
        <v>1013</v>
      </c>
      <c r="AR277" s="3" t="s">
        <v>1072</v>
      </c>
      <c r="AV277" s="39" t="s">
        <v>155</v>
      </c>
      <c r="AW277" s="3"/>
      <c r="AX277" s="3"/>
      <c r="AY277" s="151">
        <v>34736.450000000084</v>
      </c>
      <c r="AZ277" s="192" t="s">
        <v>1469</v>
      </c>
      <c r="BA277" s="3" t="s">
        <v>1072</v>
      </c>
      <c r="BB277" s="49"/>
      <c r="BC277"/>
      <c r="BE277" s="39" t="s">
        <v>649</v>
      </c>
      <c r="BF277" s="3"/>
      <c r="BG277" s="249"/>
      <c r="BH277" s="151">
        <v>44889.249999999796</v>
      </c>
      <c r="BI277" s="192" t="s">
        <v>1747</v>
      </c>
      <c r="BJ277" s="3" t="s">
        <v>1072</v>
      </c>
      <c r="BK277" s="49"/>
      <c r="BN277" s="61" t="s">
        <v>161</v>
      </c>
      <c r="BQ277" s="151">
        <v>49624.46249999987</v>
      </c>
      <c r="BR277" s="192" t="s">
        <v>2222</v>
      </c>
      <c r="BS277" s="3" t="s">
        <v>1072</v>
      </c>
      <c r="BT277" s="49"/>
      <c r="BV277" s="204"/>
      <c r="BW277" s="61" t="s">
        <v>644</v>
      </c>
      <c r="BZ277" s="151">
        <v>55587.724999999817</v>
      </c>
      <c r="CA277" s="1" t="s">
        <v>2692</v>
      </c>
      <c r="CB277" s="3" t="s">
        <v>1072</v>
      </c>
      <c r="CD277" s="49"/>
      <c r="CG277" s="49"/>
      <c r="CH277" s="420"/>
      <c r="CK277" s="49"/>
      <c r="CP277" s="49"/>
      <c r="CU277" s="49"/>
      <c r="CZ277" s="49"/>
      <c r="DA277" s="18"/>
      <c r="DE277" s="49"/>
      <c r="DJ277" s="49"/>
      <c r="DK277" s="271"/>
      <c r="DO277" s="49"/>
      <c r="DY277" s="49"/>
      <c r="DZ277" s="18"/>
      <c r="ED277" s="49"/>
      <c r="EI277" s="49"/>
      <c r="EN277" s="49"/>
      <c r="ES277" s="49"/>
      <c r="EX277" s="49"/>
      <c r="FC277" s="49"/>
      <c r="FH277" s="49"/>
      <c r="FI277" s="309"/>
      <c r="FR277" s="49"/>
      <c r="FW277" s="49"/>
      <c r="GB277" s="9"/>
      <c r="GC277" s="9"/>
      <c r="GG277" s="9"/>
      <c r="GH277" s="9"/>
      <c r="GI277" s="18"/>
      <c r="GL277" s="49"/>
    </row>
    <row r="278" spans="4:194" ht="18">
      <c r="D278" s="49"/>
      <c r="E278" s="49"/>
      <c r="N278" s="49"/>
      <c r="O278" s="1"/>
      <c r="U278" s="79"/>
      <c r="V278" s="3"/>
      <c r="W278" s="49"/>
      <c r="X278" s="49"/>
      <c r="Z278" s="3"/>
      <c r="AD278" s="47">
        <v>2018</v>
      </c>
      <c r="AF278" s="3"/>
      <c r="AG278" s="45"/>
      <c r="AI278" s="58"/>
      <c r="AM278" s="47" t="s">
        <v>670</v>
      </c>
      <c r="AN278" s="3"/>
      <c r="AO278" s="3"/>
      <c r="AR278" s="58"/>
      <c r="AV278" s="47" t="s">
        <v>1333</v>
      </c>
      <c r="AX278" s="18"/>
      <c r="AY278" s="86"/>
      <c r="AZ278" s="18"/>
      <c r="BA278" s="58"/>
      <c r="BB278" s="49"/>
      <c r="BC278"/>
      <c r="BE278" s="48" t="s">
        <v>1735</v>
      </c>
      <c r="BI278" s="18"/>
      <c r="BK278" s="49"/>
      <c r="BN278" s="48" t="s">
        <v>2194</v>
      </c>
      <c r="BQ278" s="86"/>
      <c r="BT278" s="49"/>
      <c r="BV278" s="204"/>
      <c r="BW278" s="48" t="s">
        <v>2618</v>
      </c>
      <c r="BZ278" s="85"/>
      <c r="CA278" s="1"/>
      <c r="CD278" s="49"/>
      <c r="CG278" s="49"/>
      <c r="CH278" s="420"/>
      <c r="CK278" s="49"/>
      <c r="CP278" s="49"/>
      <c r="CU278" s="49"/>
      <c r="CZ278" s="49"/>
      <c r="DA278" s="18"/>
      <c r="DE278" s="49"/>
      <c r="DJ278" s="49"/>
      <c r="DK278" s="271"/>
      <c r="DO278" s="49"/>
      <c r="DY278" s="49"/>
      <c r="DZ278" s="18"/>
      <c r="ED278" s="49"/>
      <c r="EI278" s="49"/>
      <c r="EN278" s="49"/>
      <c r="ES278" s="49"/>
      <c r="EX278" s="49"/>
      <c r="FC278" s="49"/>
      <c r="FH278" s="49"/>
      <c r="FI278" s="309"/>
      <c r="FR278" s="49"/>
      <c r="FW278" s="49"/>
      <c r="GB278" s="9"/>
      <c r="GC278" s="9"/>
      <c r="GG278" s="9"/>
      <c r="GH278" s="9"/>
      <c r="GI278" s="18"/>
      <c r="GL278" s="49"/>
    </row>
    <row r="279" spans="4:194" ht="18">
      <c r="D279" s="49"/>
      <c r="E279" s="49"/>
      <c r="N279" s="49"/>
      <c r="O279" s="1"/>
      <c r="U279" s="49"/>
      <c r="V279" s="49"/>
      <c r="W279" s="49"/>
      <c r="X279" s="49"/>
      <c r="Z279" s="49"/>
      <c r="AD279" s="39" t="s">
        <v>163</v>
      </c>
      <c r="AG279" s="45">
        <v>19512</v>
      </c>
      <c r="AH279" t="s">
        <v>407</v>
      </c>
      <c r="AI279" s="3" t="s">
        <v>1073</v>
      </c>
      <c r="AM279" s="40" t="s">
        <v>29</v>
      </c>
      <c r="AN279" s="3"/>
      <c r="AO279" s="3"/>
      <c r="AP279" s="151">
        <v>29997.449999999993</v>
      </c>
      <c r="AQ279" t="s">
        <v>1014</v>
      </c>
      <c r="AR279" s="3" t="s">
        <v>1073</v>
      </c>
      <c r="AV279" s="39" t="s">
        <v>644</v>
      </c>
      <c r="AW279" s="3"/>
      <c r="AX279" s="3"/>
      <c r="AY279" s="151">
        <v>34658.987499999894</v>
      </c>
      <c r="AZ279" s="192" t="s">
        <v>1470</v>
      </c>
      <c r="BA279" s="3" t="s">
        <v>1073</v>
      </c>
      <c r="BB279" s="49"/>
      <c r="BC279"/>
      <c r="BE279" s="39" t="s">
        <v>605</v>
      </c>
      <c r="BF279" s="9"/>
      <c r="BG279" s="249"/>
      <c r="BH279" s="151">
        <v>44500.924999999814</v>
      </c>
      <c r="BI279" s="192" t="s">
        <v>1748</v>
      </c>
      <c r="BJ279" s="3" t="s">
        <v>1073</v>
      </c>
      <c r="BK279" s="49"/>
      <c r="BN279" s="61" t="s">
        <v>655</v>
      </c>
      <c r="BQ279" s="151">
        <v>49558.287499999591</v>
      </c>
      <c r="BR279" s="192" t="s">
        <v>2223</v>
      </c>
      <c r="BS279" s="3" t="s">
        <v>1073</v>
      </c>
      <c r="BT279" s="49"/>
      <c r="BV279" s="204"/>
      <c r="BW279" s="181" t="s">
        <v>1279</v>
      </c>
      <c r="BZ279" s="151">
        <v>55484.349999999977</v>
      </c>
      <c r="CA279" s="1" t="s">
        <v>2693</v>
      </c>
      <c r="CB279" s="3" t="s">
        <v>1073</v>
      </c>
      <c r="CD279" s="49"/>
      <c r="CG279" s="49"/>
      <c r="CH279" s="420"/>
      <c r="CK279" s="49"/>
      <c r="CP279" s="49"/>
      <c r="CU279" s="49"/>
      <c r="CZ279" s="49"/>
      <c r="DA279" s="18"/>
      <c r="DE279" s="49"/>
      <c r="DJ279" s="49"/>
      <c r="DK279" s="271"/>
      <c r="DO279" s="49"/>
      <c r="DY279" s="49"/>
      <c r="DZ279" s="18"/>
      <c r="ED279" s="49"/>
      <c r="EI279" s="49"/>
      <c r="EN279" s="49"/>
      <c r="ES279" s="49"/>
      <c r="EX279" s="49"/>
      <c r="FC279" s="49"/>
      <c r="FH279" s="49"/>
      <c r="FI279" s="309"/>
      <c r="FR279" s="49"/>
      <c r="FW279" s="49"/>
      <c r="GB279" s="9"/>
      <c r="GC279" s="9"/>
      <c r="GG279" s="9"/>
      <c r="GH279" s="9"/>
      <c r="GI279" s="18"/>
      <c r="GL279" s="49"/>
    </row>
    <row r="280" spans="4:194" ht="18">
      <c r="D280" s="49"/>
      <c r="E280" s="49"/>
      <c r="N280" s="49"/>
      <c r="O280" s="1"/>
      <c r="U280" s="298"/>
      <c r="V280" s="49"/>
      <c r="W280" s="49"/>
      <c r="X280" s="49"/>
      <c r="Z280" s="49"/>
      <c r="AD280" s="47">
        <v>2018</v>
      </c>
      <c r="AG280" s="45"/>
      <c r="AI280" s="58"/>
      <c r="AM280" s="48" t="s">
        <v>214</v>
      </c>
      <c r="AN280" s="9"/>
      <c r="AO280" s="3"/>
      <c r="AR280" s="58"/>
      <c r="AV280" s="48" t="s">
        <v>1334</v>
      </c>
      <c r="AX280" s="18"/>
      <c r="AY280" s="86"/>
      <c r="AZ280" s="18"/>
      <c r="BA280" s="58"/>
      <c r="BB280" s="49"/>
      <c r="BC280"/>
      <c r="BE280" s="48" t="s">
        <v>1735</v>
      </c>
      <c r="BI280" s="18"/>
      <c r="BK280" s="49"/>
      <c r="BN280" s="48" t="s">
        <v>2194</v>
      </c>
      <c r="BO280" s="9"/>
      <c r="BP280" s="61"/>
      <c r="BQ280" s="86"/>
      <c r="BR280" s="57"/>
      <c r="BS280" s="57"/>
      <c r="BT280" s="49"/>
      <c r="BV280" s="204"/>
      <c r="BW280" s="48" t="s">
        <v>2618</v>
      </c>
      <c r="BZ280" s="85"/>
      <c r="CB280" s="57"/>
      <c r="CD280" s="49"/>
      <c r="CG280" s="49"/>
      <c r="CH280" s="420"/>
      <c r="CK280" s="49"/>
      <c r="CP280" s="49"/>
      <c r="CU280" s="49"/>
      <c r="CZ280" s="49"/>
      <c r="DA280" s="18"/>
      <c r="DE280" s="49"/>
      <c r="DJ280" s="49"/>
      <c r="DK280" s="271"/>
      <c r="DO280" s="49"/>
      <c r="DY280" s="49"/>
      <c r="DZ280" s="18"/>
      <c r="ED280" s="49"/>
      <c r="EI280" s="49"/>
      <c r="EN280" s="49"/>
      <c r="ES280" s="49"/>
      <c r="EX280" s="49"/>
      <c r="FC280" s="49"/>
      <c r="FH280" s="49"/>
      <c r="FI280" s="309"/>
      <c r="FR280" s="49"/>
      <c r="FW280" s="49"/>
      <c r="GB280" s="9"/>
      <c r="GC280" s="9"/>
      <c r="GG280" s="9"/>
      <c r="GH280" s="9"/>
      <c r="GI280" s="18"/>
      <c r="GL280" s="49"/>
    </row>
    <row r="281" spans="4:194" ht="18">
      <c r="D281" s="49"/>
      <c r="E281" s="49"/>
      <c r="N281" s="49"/>
      <c r="O281" s="1"/>
      <c r="U281" s="298"/>
      <c r="V281" s="49"/>
      <c r="W281" s="49"/>
      <c r="X281" s="49"/>
      <c r="Z281" s="49"/>
      <c r="AD281" s="39" t="s">
        <v>154</v>
      </c>
      <c r="AG281" s="45">
        <v>19268</v>
      </c>
      <c r="AH281" t="s">
        <v>408</v>
      </c>
      <c r="AI281" s="3" t="s">
        <v>1074</v>
      </c>
      <c r="AM281" s="40" t="s">
        <v>644</v>
      </c>
      <c r="AN281" s="175"/>
      <c r="AO281" s="3"/>
      <c r="AP281" s="151">
        <v>23185.050000000083</v>
      </c>
      <c r="AQ281" t="s">
        <v>1015</v>
      </c>
      <c r="AR281" s="3" t="s">
        <v>1074</v>
      </c>
      <c r="AV281" s="39" t="s">
        <v>645</v>
      </c>
      <c r="AW281" s="3"/>
      <c r="AX281" s="3"/>
      <c r="AY281" s="151">
        <v>33853.450000000114</v>
      </c>
      <c r="AZ281" s="192" t="s">
        <v>1471</v>
      </c>
      <c r="BA281" s="3" t="s">
        <v>1074</v>
      </c>
      <c r="BB281" s="49"/>
      <c r="BC281"/>
      <c r="BE281" s="39" t="s">
        <v>624</v>
      </c>
      <c r="BF281" s="3"/>
      <c r="BG281" s="249"/>
      <c r="BH281" s="151">
        <v>44250.637500000288</v>
      </c>
      <c r="BI281" s="192" t="s">
        <v>1749</v>
      </c>
      <c r="BJ281" s="3" t="s">
        <v>1074</v>
      </c>
      <c r="BK281" s="49"/>
      <c r="BN281" s="61" t="s">
        <v>605</v>
      </c>
      <c r="BO281" s="9"/>
      <c r="BP281" s="61"/>
      <c r="BQ281" s="151">
        <v>49477.512499999808</v>
      </c>
      <c r="BR281" s="192" t="s">
        <v>2224</v>
      </c>
      <c r="BS281" s="3" t="s">
        <v>1074</v>
      </c>
      <c r="BT281" s="49"/>
      <c r="BV281" s="204"/>
      <c r="BW281" s="226" t="s">
        <v>9</v>
      </c>
      <c r="BZ281" s="151">
        <v>54857.075000000055</v>
      </c>
      <c r="CA281" s="1" t="s">
        <v>2694</v>
      </c>
      <c r="CB281" s="3" t="s">
        <v>1074</v>
      </c>
      <c r="CD281" s="49"/>
      <c r="CG281" s="49"/>
      <c r="CH281" s="420"/>
      <c r="CK281" s="49"/>
      <c r="CP281" s="49"/>
      <c r="CU281" s="49"/>
      <c r="CZ281" s="49"/>
      <c r="DA281" s="18"/>
      <c r="DE281" s="49"/>
      <c r="DJ281" s="49"/>
      <c r="DK281" s="271"/>
      <c r="DO281" s="49"/>
      <c r="DY281" s="49"/>
      <c r="DZ281" s="18"/>
      <c r="ED281" s="49"/>
      <c r="EI281" s="49"/>
      <c r="EN281" s="49"/>
      <c r="ES281" s="49"/>
      <c r="EX281" s="49"/>
      <c r="FC281" s="49"/>
      <c r="FH281" s="49"/>
      <c r="FI281" s="309"/>
      <c r="FR281" s="49"/>
      <c r="FW281" s="49"/>
      <c r="GB281" s="9"/>
      <c r="GC281" s="9"/>
      <c r="GG281" s="9"/>
      <c r="GH281" s="9"/>
      <c r="GI281" s="18"/>
      <c r="GL281" s="49"/>
    </row>
    <row r="282" spans="4:194" ht="18">
      <c r="D282" s="49"/>
      <c r="E282" s="49"/>
      <c r="N282" s="49"/>
      <c r="O282" s="1"/>
      <c r="U282" s="298"/>
      <c r="V282" s="49"/>
      <c r="W282" s="49"/>
      <c r="X282" s="49"/>
      <c r="Z282" s="49"/>
      <c r="AD282" s="47">
        <v>2018</v>
      </c>
      <c r="AG282" s="9"/>
      <c r="AI282" s="3"/>
      <c r="AM282" s="48">
        <v>2019</v>
      </c>
      <c r="AN282" s="174"/>
      <c r="AO282" s="3"/>
      <c r="AR282" s="3"/>
      <c r="AV282" s="48" t="s">
        <v>1334</v>
      </c>
      <c r="AX282" s="18"/>
      <c r="AY282" s="86"/>
      <c r="AZ282" s="18"/>
      <c r="BA282" s="3"/>
      <c r="BB282" s="49"/>
      <c r="BC282"/>
      <c r="BE282" s="48" t="s">
        <v>1735</v>
      </c>
      <c r="BI282" s="18"/>
      <c r="BK282" s="49"/>
      <c r="BN282" s="48" t="s">
        <v>2194</v>
      </c>
      <c r="BO282" s="9"/>
      <c r="BP282" s="61"/>
      <c r="BQ282" s="86"/>
      <c r="BR282" s="57"/>
      <c r="BS282" s="57"/>
      <c r="BT282" s="49"/>
      <c r="BV282" s="204"/>
      <c r="BW282" s="48" t="s">
        <v>2618</v>
      </c>
      <c r="BZ282" s="85"/>
      <c r="CA282" s="1"/>
      <c r="CB282" s="57"/>
      <c r="CD282" s="49"/>
      <c r="CG282" s="49"/>
      <c r="CH282" s="420"/>
      <c r="CK282" s="49"/>
      <c r="CP282" s="49"/>
      <c r="CU282" s="49"/>
      <c r="CZ282" s="49"/>
      <c r="DA282" s="18"/>
      <c r="DE282" s="49"/>
      <c r="DJ282" s="49"/>
      <c r="DK282" s="271"/>
      <c r="DO282" s="49"/>
      <c r="DY282" s="49"/>
      <c r="DZ282" s="18"/>
      <c r="ED282" s="49"/>
      <c r="EI282" s="49"/>
      <c r="EN282" s="49"/>
      <c r="ES282" s="49"/>
      <c r="EX282" s="49"/>
      <c r="FC282" s="49"/>
      <c r="FH282" s="49"/>
      <c r="FI282" s="309"/>
      <c r="FR282" s="49"/>
      <c r="FW282" s="49"/>
      <c r="GB282" s="9"/>
      <c r="GC282" s="9"/>
      <c r="GG282" s="9"/>
      <c r="GH282" s="9"/>
      <c r="GI282" s="18"/>
      <c r="GL282" s="49"/>
    </row>
    <row r="283" spans="4:194" ht="18">
      <c r="D283" s="49"/>
      <c r="E283" s="49"/>
      <c r="N283" s="49"/>
      <c r="O283" s="1"/>
      <c r="U283" s="298"/>
      <c r="V283" s="49"/>
      <c r="W283" s="49"/>
      <c r="X283" s="49"/>
      <c r="Z283" s="49"/>
      <c r="AD283" s="39" t="s">
        <v>155</v>
      </c>
      <c r="AE283" s="45"/>
      <c r="AF283" s="3"/>
      <c r="AG283" s="45">
        <v>16858</v>
      </c>
      <c r="AH283" t="s">
        <v>409</v>
      </c>
      <c r="AI283" t="s">
        <v>1080</v>
      </c>
      <c r="AM283" s="40" t="s">
        <v>645</v>
      </c>
      <c r="AN283" s="9"/>
      <c r="AO283" s="3"/>
      <c r="AP283" s="151">
        <v>22762.999999999967</v>
      </c>
      <c r="AQ283" t="s">
        <v>1016</v>
      </c>
      <c r="AR283" t="s">
        <v>1080</v>
      </c>
      <c r="AV283" s="39" t="s">
        <v>616</v>
      </c>
      <c r="AW283" s="3"/>
      <c r="AX283" s="3"/>
      <c r="AY283" s="151">
        <v>33025.625</v>
      </c>
      <c r="AZ283" s="192" t="s">
        <v>1472</v>
      </c>
      <c r="BA283" t="s">
        <v>1080</v>
      </c>
      <c r="BB283" s="49"/>
      <c r="BC283"/>
      <c r="BE283" s="39" t="s">
        <v>629</v>
      </c>
      <c r="BF283" s="3"/>
      <c r="BG283" s="249"/>
      <c r="BH283" s="151">
        <v>43545.524999999849</v>
      </c>
      <c r="BI283" s="192" t="s">
        <v>1750</v>
      </c>
      <c r="BJ283" t="s">
        <v>1080</v>
      </c>
      <c r="BK283" s="49"/>
      <c r="BN283" s="61" t="s">
        <v>631</v>
      </c>
      <c r="BO283" s="61"/>
      <c r="BP283" s="61"/>
      <c r="BQ283" s="151">
        <v>49034.687500000131</v>
      </c>
      <c r="BR283" s="192" t="s">
        <v>2225</v>
      </c>
      <c r="BS283" t="s">
        <v>1080</v>
      </c>
      <c r="BT283" s="49"/>
      <c r="BV283" s="204"/>
      <c r="BW283" s="226" t="s">
        <v>15</v>
      </c>
      <c r="BZ283" s="151">
        <v>54599.112499999821</v>
      </c>
      <c r="CA283" s="1" t="s">
        <v>2695</v>
      </c>
      <c r="CB283" t="s">
        <v>1080</v>
      </c>
      <c r="CD283" s="49"/>
      <c r="CG283" s="49"/>
      <c r="CH283" s="420"/>
      <c r="CK283" s="49"/>
      <c r="CP283" s="49"/>
      <c r="CU283" s="49"/>
      <c r="CZ283" s="49"/>
      <c r="DA283" s="18"/>
      <c r="DE283" s="49"/>
      <c r="DJ283" s="298"/>
      <c r="DK283" s="271"/>
      <c r="DO283" s="298"/>
      <c r="DY283" s="298"/>
      <c r="DZ283" s="18"/>
      <c r="ED283" s="49"/>
      <c r="EI283" s="49"/>
      <c r="EN283" s="315"/>
      <c r="ES283" s="315"/>
      <c r="EX283" s="315"/>
      <c r="FC283" s="315"/>
      <c r="FH283" s="49"/>
      <c r="FI283" s="309"/>
      <c r="FR283" s="49"/>
      <c r="FW283" s="49"/>
      <c r="GB283" s="9"/>
      <c r="GC283" s="9"/>
      <c r="GG283" s="9"/>
      <c r="GH283" s="9"/>
      <c r="GI283" s="18"/>
      <c r="GL283" s="49"/>
    </row>
    <row r="284" spans="4:194" ht="18">
      <c r="D284" s="49"/>
      <c r="E284" s="49"/>
      <c r="N284" s="49"/>
      <c r="O284" s="1"/>
      <c r="U284" s="298"/>
      <c r="V284" s="49"/>
      <c r="W284" s="49"/>
      <c r="X284" s="49"/>
      <c r="Z284" s="49"/>
      <c r="AD284" s="47">
        <v>2018</v>
      </c>
      <c r="AF284" s="3"/>
      <c r="AG284" s="45"/>
      <c r="AM284" s="48">
        <v>2019</v>
      </c>
      <c r="AN284" s="4"/>
      <c r="AO284" s="3"/>
      <c r="AV284" s="48" t="s">
        <v>1334</v>
      </c>
      <c r="AX284" s="18"/>
      <c r="AY284" s="86"/>
      <c r="AZ284" s="18"/>
      <c r="BA284"/>
      <c r="BB284" s="49"/>
      <c r="BC284"/>
      <c r="BE284" s="48" t="s">
        <v>1735</v>
      </c>
      <c r="BI284" s="18"/>
      <c r="BK284" s="49"/>
      <c r="BN284" s="48" t="s">
        <v>2194</v>
      </c>
      <c r="BO284" s="9"/>
      <c r="BQ284" s="86"/>
      <c r="BR284" s="57"/>
      <c r="BS284" s="57"/>
      <c r="BT284" s="49"/>
      <c r="BV284" s="204"/>
      <c r="BW284" s="48" t="s">
        <v>2618</v>
      </c>
      <c r="BZ284" s="85"/>
      <c r="CA284" s="1"/>
      <c r="CB284" s="57"/>
      <c r="CD284" s="49"/>
      <c r="CG284" s="49"/>
      <c r="CH284" s="420"/>
      <c r="CK284" s="49"/>
      <c r="CP284" s="49"/>
      <c r="CU284" s="49"/>
      <c r="CZ284" s="49"/>
      <c r="DA284" s="18"/>
      <c r="DE284" s="49"/>
      <c r="DJ284" s="49"/>
      <c r="DK284" s="271"/>
      <c r="DO284" s="49"/>
      <c r="DY284" s="49"/>
      <c r="DZ284" s="18"/>
      <c r="ED284" s="298"/>
      <c r="EI284" s="315"/>
      <c r="EN284" s="49"/>
      <c r="ES284" s="49"/>
      <c r="EX284" s="49"/>
      <c r="FC284" s="49"/>
      <c r="FH284" s="49"/>
      <c r="FI284" s="309"/>
      <c r="FR284" s="49"/>
      <c r="FW284" s="49"/>
      <c r="GB284" s="9"/>
      <c r="GC284" s="9"/>
      <c r="GG284" s="9"/>
      <c r="GH284" s="9"/>
      <c r="GI284" s="18"/>
      <c r="GL284" s="49"/>
    </row>
    <row r="285" spans="4:194" ht="18">
      <c r="D285" s="49"/>
      <c r="E285" s="49"/>
      <c r="N285" s="49"/>
      <c r="O285" s="1"/>
      <c r="U285" s="298"/>
      <c r="V285" s="49"/>
      <c r="W285" s="49"/>
      <c r="X285" s="49"/>
      <c r="Z285" s="49"/>
      <c r="AD285" s="40" t="s">
        <v>178</v>
      </c>
      <c r="AF285" s="3"/>
      <c r="AG285" s="45">
        <v>8304</v>
      </c>
      <c r="AH285" t="s">
        <v>410</v>
      </c>
      <c r="AI285" t="s">
        <v>1081</v>
      </c>
      <c r="AM285" s="40" t="s">
        <v>605</v>
      </c>
      <c r="AP285" s="151">
        <v>22312.550000000014</v>
      </c>
      <c r="AQ285" t="s">
        <v>1017</v>
      </c>
      <c r="AR285" t="s">
        <v>1081</v>
      </c>
      <c r="AV285" s="39" t="s">
        <v>665</v>
      </c>
      <c r="AW285" s="3"/>
      <c r="AX285" s="3"/>
      <c r="AY285" s="151">
        <v>32186.087500000031</v>
      </c>
      <c r="AZ285" s="192" t="s">
        <v>1473</v>
      </c>
      <c r="BA285" t="s">
        <v>1081</v>
      </c>
      <c r="BB285" s="49"/>
      <c r="BC285"/>
      <c r="BE285" s="39" t="s">
        <v>655</v>
      </c>
      <c r="BF285" s="3"/>
      <c r="BG285" s="249"/>
      <c r="BH285" s="151">
        <v>43241.099999999737</v>
      </c>
      <c r="BI285" s="192" t="s">
        <v>1751</v>
      </c>
      <c r="BJ285" t="s">
        <v>1081</v>
      </c>
      <c r="BK285" s="49"/>
      <c r="BN285" s="61" t="s">
        <v>152</v>
      </c>
      <c r="BO285" s="9"/>
      <c r="BP285" s="61"/>
      <c r="BQ285" s="151">
        <v>48841.550000000141</v>
      </c>
      <c r="BR285" s="192" t="s">
        <v>2226</v>
      </c>
      <c r="BS285" t="s">
        <v>1081</v>
      </c>
      <c r="BT285" s="49"/>
      <c r="BV285" s="204"/>
      <c r="BW285" s="226" t="s">
        <v>1581</v>
      </c>
      <c r="BZ285" s="151">
        <v>54599.112499999821</v>
      </c>
      <c r="CA285" s="1" t="s">
        <v>2696</v>
      </c>
      <c r="CB285" t="s">
        <v>1081</v>
      </c>
      <c r="CD285" s="49"/>
      <c r="CG285" s="49"/>
      <c r="CH285" s="420"/>
      <c r="CK285" s="49"/>
      <c r="CP285" s="49"/>
      <c r="CU285" s="49"/>
      <c r="CZ285" s="49"/>
      <c r="DA285" s="18"/>
      <c r="DE285" s="49"/>
      <c r="DJ285" s="49"/>
      <c r="DK285" s="271"/>
      <c r="DO285" s="49"/>
      <c r="DY285" s="49"/>
      <c r="DZ285" s="18"/>
      <c r="ED285" s="49"/>
      <c r="EI285" s="49"/>
      <c r="EN285" s="49"/>
      <c r="ES285" s="49"/>
      <c r="EX285" s="49"/>
      <c r="FC285" s="49"/>
      <c r="FH285" s="49"/>
      <c r="FI285" s="309"/>
      <c r="FR285" s="49"/>
      <c r="FW285" s="49"/>
      <c r="GB285" s="9"/>
      <c r="GC285" s="9"/>
      <c r="GG285" s="9"/>
      <c r="GH285" s="9"/>
      <c r="GI285" s="18"/>
      <c r="GL285" s="49"/>
    </row>
    <row r="286" spans="4:194" ht="18">
      <c r="D286" s="49"/>
      <c r="E286" s="49"/>
      <c r="N286" s="49"/>
      <c r="O286" s="1"/>
      <c r="U286" s="298"/>
      <c r="V286" s="49"/>
      <c r="W286" s="49"/>
      <c r="X286" s="49"/>
      <c r="Z286" s="49"/>
      <c r="AD286" s="47">
        <v>2016</v>
      </c>
      <c r="AF286" s="3"/>
      <c r="AG286" s="45"/>
      <c r="AM286" s="48">
        <v>2019</v>
      </c>
      <c r="AV286" s="48" t="s">
        <v>1334</v>
      </c>
      <c r="AX286" s="18"/>
      <c r="AY286" s="86"/>
      <c r="AZ286" s="18"/>
      <c r="BA286"/>
      <c r="BB286" s="49"/>
      <c r="BC286"/>
      <c r="BE286" s="48" t="s">
        <v>1735</v>
      </c>
      <c r="BI286" s="18"/>
      <c r="BK286" s="49"/>
      <c r="BN286" s="48" t="s">
        <v>2194</v>
      </c>
      <c r="BO286" s="96"/>
      <c r="BP286" s="61"/>
      <c r="BQ286" s="86"/>
      <c r="BR286" s="57"/>
      <c r="BS286" s="57"/>
      <c r="BT286" s="49"/>
      <c r="BV286" s="204"/>
      <c r="BW286" s="48" t="s">
        <v>2619</v>
      </c>
      <c r="BZ286" s="85"/>
      <c r="CA286" s="1"/>
      <c r="CB286" s="57"/>
      <c r="CD286" s="49"/>
      <c r="CG286" s="49"/>
      <c r="CH286" s="420"/>
      <c r="CK286" s="49"/>
      <c r="CP286" s="49"/>
      <c r="CU286" s="49"/>
      <c r="CZ286" s="49"/>
      <c r="DA286" s="18"/>
      <c r="DE286" s="49"/>
      <c r="DJ286" s="49"/>
      <c r="DK286" s="271"/>
      <c r="DO286" s="49"/>
      <c r="DY286" s="49"/>
      <c r="DZ286" s="18"/>
      <c r="ED286" s="49"/>
      <c r="EI286" s="49"/>
      <c r="EN286" s="49"/>
      <c r="ES286" s="49"/>
      <c r="EX286" s="49"/>
      <c r="FC286" s="49"/>
      <c r="FH286" s="49"/>
      <c r="FI286" s="309"/>
      <c r="FR286" s="49"/>
      <c r="FW286" s="49"/>
      <c r="GB286" s="9"/>
      <c r="GC286" s="9"/>
      <c r="GG286" s="9"/>
      <c r="GH286" s="9"/>
      <c r="GI286" s="18"/>
      <c r="GL286" s="49"/>
    </row>
    <row r="287" spans="4:194" ht="18">
      <c r="D287" s="49"/>
      <c r="E287" s="49"/>
      <c r="N287" s="49"/>
      <c r="O287" s="1"/>
      <c r="U287" s="298"/>
      <c r="V287" s="49"/>
      <c r="W287" s="49"/>
      <c r="X287" s="49"/>
      <c r="Z287" s="49"/>
      <c r="AD287" s="39" t="s">
        <v>179</v>
      </c>
      <c r="AG287" s="45">
        <v>1854</v>
      </c>
      <c r="AH287" t="s">
        <v>242</v>
      </c>
      <c r="AI287" t="s">
        <v>1082</v>
      </c>
      <c r="AM287" s="40" t="s">
        <v>611</v>
      </c>
      <c r="AP287" s="151">
        <v>21871.950000000077</v>
      </c>
      <c r="AQ287" t="s">
        <v>1018</v>
      </c>
      <c r="AR287" t="s">
        <v>1082</v>
      </c>
      <c r="AV287" s="39" t="s">
        <v>655</v>
      </c>
      <c r="AW287" s="9"/>
      <c r="AX287" s="3"/>
      <c r="AY287" s="151">
        <v>31936.762499999884</v>
      </c>
      <c r="AZ287" s="192" t="s">
        <v>1474</v>
      </c>
      <c r="BA287" t="s">
        <v>1082</v>
      </c>
      <c r="BB287" s="49"/>
      <c r="BC287"/>
      <c r="BE287" s="38" t="s">
        <v>144</v>
      </c>
      <c r="BF287" s="4"/>
      <c r="BG287" s="249"/>
      <c r="BH287" s="151">
        <v>43107.562500000036</v>
      </c>
      <c r="BI287" s="192" t="s">
        <v>1752</v>
      </c>
      <c r="BJ287" t="s">
        <v>1082</v>
      </c>
      <c r="BK287" s="49"/>
      <c r="BN287" s="61" t="s">
        <v>661</v>
      </c>
      <c r="BO287" s="9"/>
      <c r="BP287" s="61"/>
      <c r="BQ287" s="151">
        <v>48331.274999999856</v>
      </c>
      <c r="BR287" s="192" t="s">
        <v>2227</v>
      </c>
      <c r="BS287" t="s">
        <v>1082</v>
      </c>
      <c r="BT287" s="49"/>
      <c r="BV287" s="204"/>
      <c r="BW287" s="226" t="s">
        <v>1587</v>
      </c>
      <c r="BZ287" s="151">
        <v>53160.149999999936</v>
      </c>
      <c r="CA287" s="1" t="s">
        <v>2697</v>
      </c>
      <c r="CB287" t="s">
        <v>1082</v>
      </c>
      <c r="CD287" s="49"/>
      <c r="CG287" s="49"/>
      <c r="CH287" s="420"/>
      <c r="CK287" s="49"/>
      <c r="CP287" s="49"/>
      <c r="CU287" s="49"/>
      <c r="CZ287" s="49"/>
      <c r="DA287" s="18"/>
      <c r="DE287" s="49"/>
      <c r="DJ287" s="49"/>
      <c r="DK287" s="271"/>
      <c r="DO287" s="49"/>
      <c r="DY287" s="49"/>
      <c r="DZ287" s="18"/>
      <c r="ED287" s="49"/>
      <c r="EI287" s="49"/>
      <c r="EN287" s="49"/>
      <c r="ES287" s="49"/>
      <c r="EX287" s="49"/>
      <c r="FC287" s="49"/>
      <c r="FH287" s="49"/>
      <c r="FI287" s="309"/>
      <c r="FR287" s="49"/>
      <c r="FW287" s="49"/>
      <c r="GB287" s="9"/>
      <c r="GC287" s="9"/>
      <c r="GG287" s="9"/>
      <c r="GH287" s="9"/>
      <c r="GI287" s="18"/>
      <c r="GL287" s="49"/>
    </row>
    <row r="288" spans="4:194" ht="18">
      <c r="D288" s="49"/>
      <c r="E288" s="49"/>
      <c r="N288" s="49"/>
      <c r="O288" s="1"/>
      <c r="U288" s="298"/>
      <c r="V288" s="49"/>
      <c r="W288" s="49"/>
      <c r="X288" s="49"/>
      <c r="Z288" s="49"/>
      <c r="AD288" s="47">
        <v>2015</v>
      </c>
      <c r="AG288" s="45"/>
      <c r="AM288" s="48">
        <v>2019</v>
      </c>
      <c r="AV288" s="48" t="s">
        <v>1334</v>
      </c>
      <c r="AX288" s="18"/>
      <c r="AY288" s="86"/>
      <c r="AZ288" s="18"/>
      <c r="BA288"/>
      <c r="BB288" s="49"/>
      <c r="BC288"/>
      <c r="BE288" s="47" t="s">
        <v>1716</v>
      </c>
      <c r="BI288" s="18"/>
      <c r="BK288" s="49"/>
      <c r="BN288" s="48" t="s">
        <v>2194</v>
      </c>
      <c r="BO288" s="61"/>
      <c r="BP288" s="61"/>
      <c r="BQ288" s="86"/>
      <c r="BR288" s="57"/>
      <c r="BS288" s="57"/>
      <c r="BT288" s="49"/>
      <c r="BV288" s="204"/>
      <c r="BW288" s="48" t="s">
        <v>2619</v>
      </c>
      <c r="BZ288" s="85"/>
      <c r="CA288" s="1"/>
      <c r="CB288" s="57"/>
      <c r="CD288" s="49"/>
      <c r="CG288" s="49"/>
      <c r="CH288" s="420"/>
      <c r="CK288" s="49"/>
      <c r="CP288" s="49"/>
      <c r="CU288" s="49"/>
      <c r="CZ288" s="49"/>
      <c r="DA288" s="18"/>
      <c r="DE288" s="49"/>
      <c r="DJ288" s="49"/>
      <c r="DK288" s="271"/>
      <c r="DO288" s="49"/>
      <c r="DY288" s="49"/>
      <c r="DZ288" s="18"/>
      <c r="ED288" s="49"/>
      <c r="EI288" s="49"/>
      <c r="EN288" s="49"/>
      <c r="ES288" s="49"/>
      <c r="EX288" s="49"/>
      <c r="FC288" s="49"/>
      <c r="FH288" s="49"/>
      <c r="FI288" s="309"/>
      <c r="FR288" s="49"/>
      <c r="FW288" s="49"/>
      <c r="GB288" s="9"/>
      <c r="GC288" s="9"/>
      <c r="GG288" s="9"/>
      <c r="GH288" s="9"/>
      <c r="GI288" s="18"/>
      <c r="GL288" s="49"/>
    </row>
    <row r="289" spans="4:194" ht="18">
      <c r="D289" s="49"/>
      <c r="E289" s="49"/>
      <c r="N289" s="49"/>
      <c r="O289" s="1"/>
      <c r="U289" s="298"/>
      <c r="V289" s="49"/>
      <c r="W289" s="49"/>
      <c r="X289" s="49"/>
      <c r="Z289" s="49"/>
      <c r="AD289" s="39" t="s">
        <v>180</v>
      </c>
      <c r="AG289" s="45">
        <v>1448</v>
      </c>
      <c r="AH289" t="s">
        <v>411</v>
      </c>
      <c r="AI289" t="s">
        <v>1083</v>
      </c>
      <c r="AM289" s="40" t="s">
        <v>661</v>
      </c>
      <c r="AP289" s="151">
        <v>21795.29999999993</v>
      </c>
      <c r="AQ289" t="s">
        <v>1019</v>
      </c>
      <c r="AR289" t="s">
        <v>1083</v>
      </c>
      <c r="AV289" s="39" t="s">
        <v>611</v>
      </c>
      <c r="AW289" s="9"/>
      <c r="AX289" s="3"/>
      <c r="AY289" s="151">
        <v>31851.462500000023</v>
      </c>
      <c r="AZ289" s="192" t="s">
        <v>1475</v>
      </c>
      <c r="BA289" t="s">
        <v>1083</v>
      </c>
      <c r="BB289" s="49"/>
      <c r="BC289"/>
      <c r="BE289" s="39" t="s">
        <v>630</v>
      </c>
      <c r="BF289" s="3"/>
      <c r="BG289" s="249"/>
      <c r="BH289" s="151">
        <v>42864.749999999891</v>
      </c>
      <c r="BI289" s="192" t="s">
        <v>1753</v>
      </c>
      <c r="BJ289" t="s">
        <v>1083</v>
      </c>
      <c r="BK289" s="49"/>
      <c r="BN289" s="226" t="s">
        <v>23</v>
      </c>
      <c r="BO289" s="61"/>
      <c r="BP289" s="61"/>
      <c r="BQ289" s="151">
        <v>48232.875000000138</v>
      </c>
      <c r="BR289" s="192" t="s">
        <v>2228</v>
      </c>
      <c r="BS289" t="s">
        <v>1083</v>
      </c>
      <c r="BT289" s="49"/>
      <c r="BV289" s="204"/>
      <c r="BW289" s="181" t="s">
        <v>1283</v>
      </c>
      <c r="BZ289" s="151">
        <v>53154.262499999888</v>
      </c>
      <c r="CA289" s="1" t="s">
        <v>2698</v>
      </c>
      <c r="CB289" t="s">
        <v>1083</v>
      </c>
      <c r="CD289" s="49"/>
      <c r="CG289" s="49"/>
      <c r="CH289" s="420"/>
      <c r="CK289" s="49"/>
      <c r="CP289" s="49"/>
      <c r="CU289" s="49"/>
      <c r="CZ289" s="49"/>
      <c r="DA289" s="18"/>
      <c r="DE289" s="49"/>
      <c r="DJ289" s="49"/>
      <c r="DK289" s="271"/>
      <c r="DO289" s="49"/>
      <c r="DY289" s="49"/>
      <c r="DZ289" s="18"/>
      <c r="ED289" s="49"/>
      <c r="EI289" s="49"/>
      <c r="EN289" s="49"/>
      <c r="ES289" s="49"/>
      <c r="EX289" s="49"/>
      <c r="FC289" s="49"/>
      <c r="FH289" s="49"/>
      <c r="FI289" s="309"/>
      <c r="FR289" s="49"/>
      <c r="FW289" s="49"/>
      <c r="GB289" s="9"/>
      <c r="GC289" s="9"/>
      <c r="GG289" s="9"/>
      <c r="GH289" s="9"/>
      <c r="GI289" s="18"/>
      <c r="GL289" s="49"/>
    </row>
    <row r="290" spans="4:194" ht="18">
      <c r="D290" s="49"/>
      <c r="E290" s="49"/>
      <c r="N290" s="49"/>
      <c r="O290" s="1"/>
      <c r="U290" s="298"/>
      <c r="V290" s="49"/>
      <c r="W290" s="49"/>
      <c r="X290" s="49"/>
      <c r="Z290" s="49"/>
      <c r="AD290" s="47">
        <v>2015</v>
      </c>
      <c r="AM290" s="48">
        <v>2019</v>
      </c>
      <c r="AV290" s="48" t="s">
        <v>1334</v>
      </c>
      <c r="AX290" s="18"/>
      <c r="AY290" s="86"/>
      <c r="AZ290" s="18"/>
      <c r="BA290"/>
      <c r="BB290" s="49"/>
      <c r="BC290"/>
      <c r="BE290" s="48" t="s">
        <v>1735</v>
      </c>
      <c r="BI290" s="18"/>
      <c r="BK290" s="49"/>
      <c r="BN290" s="48" t="s">
        <v>2194</v>
      </c>
      <c r="BQ290" s="86"/>
      <c r="BT290" s="49"/>
      <c r="BV290" s="204"/>
      <c r="BW290" s="48" t="s">
        <v>2618</v>
      </c>
      <c r="BZ290" s="85"/>
      <c r="CD290" s="49"/>
      <c r="CG290" s="49"/>
      <c r="CH290" s="420"/>
      <c r="CK290" s="49"/>
      <c r="CP290" s="49"/>
      <c r="CU290" s="49"/>
      <c r="CZ290" s="49"/>
      <c r="DA290" s="18"/>
      <c r="DE290" s="49"/>
      <c r="DJ290" s="49"/>
      <c r="DK290" s="271"/>
      <c r="DO290" s="49"/>
      <c r="DY290" s="49"/>
      <c r="DZ290" s="18"/>
      <c r="ED290" s="49"/>
      <c r="EI290" s="49"/>
      <c r="EN290" s="49"/>
      <c r="ES290" s="49"/>
      <c r="EX290" s="49"/>
      <c r="FC290" s="49"/>
      <c r="FH290" s="49"/>
      <c r="FI290" s="309"/>
      <c r="FR290" s="49"/>
      <c r="FW290" s="49"/>
      <c r="GB290" s="9"/>
      <c r="GC290" s="9"/>
      <c r="GG290" s="9"/>
      <c r="GH290" s="9"/>
      <c r="GI290" s="18"/>
      <c r="GL290" s="49"/>
    </row>
    <row r="291" spans="4:194" ht="18">
      <c r="D291" s="49"/>
      <c r="E291" s="49"/>
      <c r="N291" s="49"/>
      <c r="O291" s="1"/>
      <c r="W291" s="49"/>
      <c r="X291" s="49"/>
      <c r="AM291" s="40" t="s">
        <v>665</v>
      </c>
      <c r="AP291" s="151">
        <v>21579.049999999974</v>
      </c>
      <c r="AQ291" t="s">
        <v>1020</v>
      </c>
      <c r="AR291" s="3" t="s">
        <v>1090</v>
      </c>
      <c r="AV291" s="39" t="s">
        <v>605</v>
      </c>
      <c r="AW291" s="3"/>
      <c r="AX291" s="3"/>
      <c r="AY291" s="151">
        <v>31209.812500000015</v>
      </c>
      <c r="AZ291" s="192" t="s">
        <v>1476</v>
      </c>
      <c r="BA291" s="3" t="s">
        <v>1090</v>
      </c>
      <c r="BB291" s="49"/>
      <c r="BC291"/>
      <c r="BE291" s="39" t="s">
        <v>613</v>
      </c>
      <c r="BF291" s="9"/>
      <c r="BG291" s="249"/>
      <c r="BH291" s="151">
        <v>42853.487500000381</v>
      </c>
      <c r="BI291" s="192" t="s">
        <v>1754</v>
      </c>
      <c r="BJ291" s="3" t="s">
        <v>1090</v>
      </c>
      <c r="BK291" s="49"/>
      <c r="BN291" s="61" t="s">
        <v>624</v>
      </c>
      <c r="BQ291" s="151">
        <v>47984.325000000179</v>
      </c>
      <c r="BR291" s="192" t="s">
        <v>2229</v>
      </c>
      <c r="BS291" s="3" t="s">
        <v>1090</v>
      </c>
      <c r="BT291" s="49"/>
      <c r="BV291" s="204"/>
      <c r="BW291" s="61" t="s">
        <v>605</v>
      </c>
      <c r="BZ291" s="151">
        <v>53254.899999999914</v>
      </c>
      <c r="CA291" s="1" t="s">
        <v>2699</v>
      </c>
      <c r="CB291" s="3" t="s">
        <v>1090</v>
      </c>
      <c r="CD291" s="49"/>
      <c r="CG291" s="49"/>
      <c r="CH291" s="420"/>
      <c r="CK291" s="49"/>
      <c r="CP291" s="49"/>
      <c r="CU291" s="49"/>
      <c r="CZ291" s="49"/>
      <c r="DA291" s="18"/>
      <c r="DE291" s="49"/>
      <c r="DJ291" s="49"/>
      <c r="DK291" s="271"/>
      <c r="DO291" s="49"/>
      <c r="DY291" s="49"/>
      <c r="DZ291" s="18"/>
      <c r="ED291" s="49"/>
      <c r="EI291" s="49"/>
      <c r="EN291" s="49"/>
      <c r="ES291" s="49"/>
      <c r="EX291" s="49"/>
      <c r="FC291" s="49"/>
      <c r="FH291" s="49"/>
      <c r="FI291" s="309"/>
      <c r="FR291" s="49"/>
      <c r="FW291" s="49"/>
      <c r="GB291" s="9"/>
      <c r="GC291" s="9"/>
      <c r="GG291" s="9"/>
      <c r="GH291" s="9"/>
      <c r="GI291" s="18"/>
      <c r="GL291" s="49"/>
    </row>
    <row r="292" spans="4:194" ht="18">
      <c r="D292" s="49"/>
      <c r="E292" s="49"/>
      <c r="N292" s="49"/>
      <c r="O292" s="1"/>
      <c r="W292" s="49"/>
      <c r="X292" s="49"/>
      <c r="AD292" s="49"/>
      <c r="AI292" s="49"/>
      <c r="AM292" s="48">
        <v>2019</v>
      </c>
      <c r="AR292" s="3"/>
      <c r="AV292" s="48" t="s">
        <v>1334</v>
      </c>
      <c r="AX292" s="18"/>
      <c r="AY292" s="86"/>
      <c r="AZ292" s="18"/>
      <c r="BA292" s="3"/>
      <c r="BB292" s="49"/>
      <c r="BC292"/>
      <c r="BE292" s="48" t="s">
        <v>1735</v>
      </c>
      <c r="BI292" s="18"/>
      <c r="BK292" s="49"/>
      <c r="BN292" s="48" t="s">
        <v>2194</v>
      </c>
      <c r="BQ292" s="86"/>
      <c r="BT292" s="49"/>
      <c r="BV292" s="204"/>
      <c r="BW292" s="48" t="s">
        <v>2618</v>
      </c>
      <c r="BZ292" s="85"/>
      <c r="CA292" s="1"/>
      <c r="CD292" s="49"/>
      <c r="CG292" s="49"/>
      <c r="CH292" s="420"/>
      <c r="CK292" s="49"/>
      <c r="CP292" s="49"/>
      <c r="CU292" s="49"/>
      <c r="CZ292" s="49"/>
      <c r="DA292" s="18"/>
      <c r="DE292" s="49"/>
      <c r="DJ292" s="49"/>
      <c r="DK292" s="271"/>
      <c r="DO292" s="49"/>
      <c r="DY292" s="49"/>
      <c r="DZ292" s="18"/>
      <c r="ED292" s="49"/>
      <c r="EI292" s="49"/>
      <c r="EN292" s="49"/>
      <c r="ES292" s="49"/>
      <c r="EX292" s="49"/>
      <c r="FC292" s="49"/>
      <c r="FH292" s="49"/>
      <c r="FI292" s="309"/>
      <c r="FR292" s="49"/>
      <c r="FW292" s="49"/>
      <c r="GB292" s="9"/>
      <c r="GC292" s="9"/>
      <c r="GG292" s="9"/>
      <c r="GH292" s="9"/>
      <c r="GI292" s="18"/>
      <c r="GL292" s="49"/>
    </row>
    <row r="293" spans="4:194" ht="18">
      <c r="D293" s="49"/>
      <c r="E293" s="49"/>
      <c r="N293" s="49"/>
      <c r="O293" s="1"/>
      <c r="W293" s="49"/>
      <c r="X293" s="49"/>
      <c r="AD293" s="49"/>
      <c r="AI293" s="49"/>
      <c r="AM293" s="40" t="s">
        <v>613</v>
      </c>
      <c r="AP293" s="151">
        <v>21526.349999999922</v>
      </c>
      <c r="AQ293" t="s">
        <v>1021</v>
      </c>
      <c r="AR293" s="3" t="s">
        <v>1091</v>
      </c>
      <c r="AV293" s="39" t="s">
        <v>624</v>
      </c>
      <c r="AW293" s="3"/>
      <c r="AX293" s="3"/>
      <c r="AY293" s="151">
        <v>30516.525000000122</v>
      </c>
      <c r="AZ293" s="192" t="s">
        <v>1477</v>
      </c>
      <c r="BA293" s="3" t="s">
        <v>1091</v>
      </c>
      <c r="BB293" s="49"/>
      <c r="BC293"/>
      <c r="BE293" s="40" t="s">
        <v>13</v>
      </c>
      <c r="BF293" s="9"/>
      <c r="BG293" s="249"/>
      <c r="BH293" s="151">
        <v>42636.099999999991</v>
      </c>
      <c r="BI293" s="192" t="s">
        <v>1755</v>
      </c>
      <c r="BJ293" s="3" t="s">
        <v>1091</v>
      </c>
      <c r="BK293" s="49"/>
      <c r="BN293" s="61" t="s">
        <v>601</v>
      </c>
      <c r="BQ293" s="151">
        <v>47716.525000000118</v>
      </c>
      <c r="BR293" s="192" t="s">
        <v>2230</v>
      </c>
      <c r="BS293" s="3" t="s">
        <v>1091</v>
      </c>
      <c r="BT293" s="49"/>
      <c r="BV293" s="204"/>
      <c r="BW293" s="181" t="s">
        <v>1278</v>
      </c>
      <c r="BZ293" s="151">
        <v>52949.675000000003</v>
      </c>
      <c r="CA293" s="1" t="s">
        <v>2700</v>
      </c>
      <c r="CB293" s="3" t="s">
        <v>1091</v>
      </c>
      <c r="CD293" s="49"/>
      <c r="CG293" s="49"/>
      <c r="CH293" s="420"/>
      <c r="CK293" s="49"/>
      <c r="CP293" s="49"/>
      <c r="CU293" s="49"/>
      <c r="CZ293" s="49"/>
      <c r="DA293" s="18"/>
      <c r="DE293" s="49"/>
      <c r="DJ293" s="49"/>
      <c r="DK293" s="271"/>
      <c r="DO293" s="49"/>
      <c r="DY293" s="49"/>
      <c r="DZ293" s="18"/>
      <c r="ED293" s="49"/>
      <c r="EI293" s="49"/>
      <c r="EN293" s="49"/>
      <c r="ES293" s="49"/>
      <c r="EX293" s="49"/>
      <c r="FC293" s="49"/>
      <c r="FH293" s="49"/>
      <c r="FI293" s="309"/>
      <c r="FR293" s="49"/>
      <c r="FW293" s="49"/>
      <c r="GB293" s="9"/>
      <c r="GC293" s="9"/>
      <c r="GG293" s="9"/>
      <c r="GH293" s="9"/>
      <c r="GI293" s="18"/>
      <c r="GL293" s="49"/>
    </row>
    <row r="294" spans="4:194" ht="18">
      <c r="D294" s="49"/>
      <c r="E294" s="49"/>
      <c r="N294" s="49"/>
      <c r="O294" s="1"/>
      <c r="W294" s="49"/>
      <c r="X294" s="49"/>
      <c r="AD294" s="49"/>
      <c r="AI294" s="49"/>
      <c r="AM294" s="48">
        <v>2019</v>
      </c>
      <c r="AR294" s="3"/>
      <c r="AV294" s="48" t="s">
        <v>1334</v>
      </c>
      <c r="AX294" s="18"/>
      <c r="AY294" s="86"/>
      <c r="AZ294" s="18"/>
      <c r="BA294" s="3"/>
      <c r="BB294" s="49"/>
      <c r="BC294"/>
      <c r="BE294" s="48" t="s">
        <v>1716</v>
      </c>
      <c r="BK294" s="49"/>
      <c r="BN294" s="48" t="s">
        <v>2194</v>
      </c>
      <c r="BQ294" s="86"/>
      <c r="BT294" s="49"/>
      <c r="BV294" s="204"/>
      <c r="BW294" s="48" t="s">
        <v>2618</v>
      </c>
      <c r="BZ294" s="85"/>
      <c r="CA294" s="1"/>
      <c r="CD294" s="49"/>
      <c r="CG294" s="49"/>
      <c r="CH294" s="420"/>
      <c r="CK294" s="49"/>
      <c r="CP294" s="49"/>
      <c r="CU294" s="49"/>
      <c r="CZ294" s="49"/>
      <c r="DA294" s="18"/>
      <c r="DE294" s="49"/>
      <c r="DJ294" s="49"/>
      <c r="DK294" s="271"/>
      <c r="DO294" s="49"/>
      <c r="DY294" s="49"/>
      <c r="DZ294" s="18"/>
      <c r="ED294" s="49"/>
      <c r="EI294" s="49"/>
      <c r="EN294" s="49"/>
      <c r="ES294" s="49"/>
      <c r="EX294" s="49"/>
      <c r="FC294" s="49"/>
      <c r="FH294" s="49"/>
      <c r="FI294" s="309"/>
      <c r="FR294" s="49"/>
      <c r="FW294" s="49"/>
      <c r="GB294" s="9"/>
      <c r="GC294" s="9"/>
      <c r="GG294" s="9"/>
      <c r="GH294" s="9"/>
      <c r="GI294" s="18"/>
      <c r="GL294" s="49"/>
    </row>
    <row r="295" spans="4:194" ht="18">
      <c r="D295" s="49"/>
      <c r="E295" s="49"/>
      <c r="N295" s="49"/>
      <c r="O295" s="1"/>
      <c r="W295" s="49"/>
      <c r="X295" s="49"/>
      <c r="AD295" s="49"/>
      <c r="AI295" s="49"/>
      <c r="AM295" s="40" t="s">
        <v>629</v>
      </c>
      <c r="AP295" s="151">
        <v>21452.850000000053</v>
      </c>
      <c r="AQ295" t="s">
        <v>1022</v>
      </c>
      <c r="AR295" s="58" t="s">
        <v>1092</v>
      </c>
      <c r="AV295" s="39" t="s">
        <v>649</v>
      </c>
      <c r="AW295" s="3"/>
      <c r="AX295" s="3"/>
      <c r="AY295" s="151">
        <v>30488.549999999923</v>
      </c>
      <c r="AZ295" s="192" t="s">
        <v>1478</v>
      </c>
      <c r="BA295" s="58" t="s">
        <v>1092</v>
      </c>
      <c r="BB295" s="49"/>
      <c r="BC295"/>
      <c r="BE295" s="39" t="s">
        <v>600</v>
      </c>
      <c r="BF295" s="9"/>
      <c r="BG295" s="249"/>
      <c r="BH295" s="151">
        <v>41884.649999999921</v>
      </c>
      <c r="BI295" s="192" t="s">
        <v>1756</v>
      </c>
      <c r="BJ295" s="58" t="s">
        <v>1092</v>
      </c>
      <c r="BK295" s="49"/>
      <c r="BN295" s="226" t="s">
        <v>9</v>
      </c>
      <c r="BQ295" s="151">
        <v>47096.787500000057</v>
      </c>
      <c r="BR295" s="192" t="s">
        <v>2232</v>
      </c>
      <c r="BS295" s="58" t="s">
        <v>1092</v>
      </c>
      <c r="BT295" s="49"/>
      <c r="BV295" s="204"/>
      <c r="BW295" s="226" t="s">
        <v>1579</v>
      </c>
      <c r="BZ295" s="151">
        <v>52801.949999999917</v>
      </c>
      <c r="CA295" s="1" t="s">
        <v>2701</v>
      </c>
      <c r="CB295" s="58" t="s">
        <v>1092</v>
      </c>
      <c r="CD295" s="49"/>
      <c r="CG295" s="49"/>
      <c r="CH295" s="420"/>
      <c r="CK295" s="49"/>
      <c r="CP295" s="49"/>
      <c r="CU295" s="49"/>
      <c r="CZ295" s="49"/>
      <c r="DA295" s="18"/>
      <c r="DE295" s="49"/>
      <c r="DJ295" s="49"/>
      <c r="DK295" s="271"/>
      <c r="DO295" s="49"/>
      <c r="DY295" s="49"/>
      <c r="DZ295" s="18"/>
      <c r="ED295" s="49"/>
      <c r="EI295" s="49"/>
      <c r="EN295" s="49"/>
      <c r="ES295" s="49"/>
      <c r="EX295" s="49"/>
      <c r="FC295" s="49"/>
      <c r="FH295" s="49"/>
      <c r="FI295" s="309"/>
      <c r="FR295" s="49"/>
      <c r="FW295" s="49"/>
      <c r="GB295" s="9"/>
      <c r="GC295" s="9"/>
      <c r="GG295" s="9"/>
      <c r="GH295" s="9"/>
      <c r="GI295" s="18"/>
      <c r="GL295" s="49"/>
    </row>
    <row r="296" spans="4:194" ht="18">
      <c r="D296" s="49"/>
      <c r="E296" s="49"/>
      <c r="N296" s="49"/>
      <c r="O296" s="1"/>
      <c r="W296" s="49"/>
      <c r="X296" s="49"/>
      <c r="AD296" s="49"/>
      <c r="AI296" s="49"/>
      <c r="AM296" s="48">
        <v>2019</v>
      </c>
      <c r="AR296" s="3"/>
      <c r="AV296" s="48" t="s">
        <v>1334</v>
      </c>
      <c r="AX296" s="18"/>
      <c r="AY296" s="86"/>
      <c r="AZ296" s="18"/>
      <c r="BA296" s="3"/>
      <c r="BB296" s="49"/>
      <c r="BC296"/>
      <c r="BE296" s="48" t="s">
        <v>1735</v>
      </c>
      <c r="BK296" s="49"/>
      <c r="BN296" s="48" t="s">
        <v>2194</v>
      </c>
      <c r="BQ296" s="86"/>
      <c r="BT296" s="49"/>
      <c r="BV296" s="204"/>
      <c r="BW296" s="48" t="s">
        <v>2619</v>
      </c>
      <c r="BZ296" s="85"/>
      <c r="CA296" s="1"/>
      <c r="CD296" s="49"/>
      <c r="CG296" s="49"/>
      <c r="CH296" s="420"/>
      <c r="CK296" s="49"/>
      <c r="CP296" s="49"/>
      <c r="CU296" s="49"/>
      <c r="CZ296" s="49"/>
      <c r="DA296" s="18"/>
      <c r="DE296" s="49"/>
      <c r="DJ296" s="49"/>
      <c r="DK296" s="271"/>
      <c r="DO296" s="49"/>
      <c r="DY296" s="49"/>
      <c r="DZ296" s="18"/>
      <c r="ED296" s="49"/>
      <c r="EI296" s="49"/>
      <c r="EN296" s="49"/>
      <c r="ES296" s="49"/>
      <c r="EX296" s="49"/>
      <c r="FC296" s="49"/>
      <c r="FH296" s="49"/>
      <c r="FI296" s="309"/>
      <c r="FR296" s="49"/>
      <c r="FW296" s="49"/>
      <c r="GB296" s="9"/>
      <c r="GC296" s="9"/>
      <c r="GG296" s="9"/>
      <c r="GH296" s="9"/>
      <c r="GI296" s="18"/>
      <c r="GL296" s="49"/>
    </row>
    <row r="297" spans="4:194" ht="18">
      <c r="D297" s="49"/>
      <c r="E297" s="49"/>
      <c r="N297" s="49"/>
      <c r="O297" s="1"/>
      <c r="W297" s="49"/>
      <c r="X297" s="49"/>
      <c r="AD297" s="49"/>
      <c r="AI297" s="49"/>
      <c r="AM297" s="40" t="s">
        <v>655</v>
      </c>
      <c r="AP297" s="151">
        <v>21413.94999999991</v>
      </c>
      <c r="AQ297" t="s">
        <v>1023</v>
      </c>
      <c r="AR297" s="3" t="s">
        <v>1093</v>
      </c>
      <c r="AV297" s="39" t="s">
        <v>661</v>
      </c>
      <c r="AW297" s="3"/>
      <c r="AX297" s="3"/>
      <c r="AY297" s="151">
        <v>29754.074999999895</v>
      </c>
      <c r="AZ297" s="192" t="s">
        <v>1479</v>
      </c>
      <c r="BA297" s="3" t="s">
        <v>1093</v>
      </c>
      <c r="BB297" s="49"/>
      <c r="BC297"/>
      <c r="BE297" s="39" t="s">
        <v>155</v>
      </c>
      <c r="BF297" s="9"/>
      <c r="BG297" s="249"/>
      <c r="BH297" s="151">
        <v>41882.362500000352</v>
      </c>
      <c r="BI297" s="192" t="s">
        <v>1757</v>
      </c>
      <c r="BJ297" s="3" t="s">
        <v>1093</v>
      </c>
      <c r="BK297" s="49"/>
      <c r="BN297" s="226" t="s">
        <v>27</v>
      </c>
      <c r="BQ297" s="151">
        <v>47021.299999999515</v>
      </c>
      <c r="BR297" s="192" t="s">
        <v>2231</v>
      </c>
      <c r="BS297" s="3" t="s">
        <v>1093</v>
      </c>
      <c r="BT297" s="49"/>
      <c r="BV297" s="204"/>
      <c r="BW297" s="61" t="s">
        <v>601</v>
      </c>
      <c r="BZ297" s="151">
        <v>52634.375000000073</v>
      </c>
      <c r="CA297" s="1" t="s">
        <v>2702</v>
      </c>
      <c r="CB297" s="3" t="s">
        <v>1093</v>
      </c>
      <c r="CD297" s="49"/>
      <c r="CG297" s="49"/>
      <c r="CH297" s="420"/>
      <c r="CK297" s="49"/>
      <c r="CP297" s="49"/>
      <c r="CU297" s="49"/>
      <c r="CZ297" s="49"/>
      <c r="DA297" s="18"/>
      <c r="DE297" s="49"/>
      <c r="DJ297" s="49"/>
      <c r="DK297" s="271"/>
      <c r="DO297" s="49"/>
      <c r="DY297" s="49"/>
      <c r="DZ297" s="18"/>
      <c r="ED297" s="49"/>
      <c r="EI297" s="49"/>
      <c r="EN297" s="49"/>
      <c r="ES297" s="49"/>
      <c r="EX297" s="49"/>
      <c r="FC297" s="49"/>
      <c r="FH297" s="49"/>
      <c r="FI297" s="309"/>
      <c r="FR297" s="49"/>
      <c r="FW297" s="49"/>
      <c r="GB297" s="9"/>
      <c r="GC297" s="9"/>
      <c r="GG297" s="9"/>
      <c r="GH297" s="9"/>
      <c r="GI297" s="18"/>
      <c r="GL297" s="49"/>
    </row>
    <row r="298" spans="4:194" ht="18">
      <c r="D298" s="49"/>
      <c r="E298" s="49"/>
      <c r="N298" s="49"/>
      <c r="O298" s="1"/>
      <c r="W298" s="49"/>
      <c r="X298" s="49"/>
      <c r="AD298" s="49"/>
      <c r="AI298" s="49"/>
      <c r="AM298" s="48">
        <v>2019</v>
      </c>
      <c r="AR298" s="3"/>
      <c r="AV298" s="48" t="s">
        <v>1334</v>
      </c>
      <c r="AX298" s="18"/>
      <c r="AY298" s="86"/>
      <c r="AZ298" s="18"/>
      <c r="BA298" s="3"/>
      <c r="BB298" s="49"/>
      <c r="BC298"/>
      <c r="BE298" s="47" t="s">
        <v>1716</v>
      </c>
      <c r="BK298" s="49"/>
      <c r="BN298" s="48" t="s">
        <v>2194</v>
      </c>
      <c r="BQ298" s="86"/>
      <c r="BT298" s="49"/>
      <c r="BV298" s="204"/>
      <c r="BW298" s="48" t="s">
        <v>2618</v>
      </c>
      <c r="BZ298" s="85"/>
      <c r="CA298" s="1"/>
      <c r="CD298" s="49"/>
      <c r="CG298" s="49"/>
      <c r="CH298" s="420"/>
      <c r="CK298" s="49"/>
      <c r="CP298" s="49"/>
      <c r="CU298" s="49"/>
      <c r="CZ298" s="49"/>
      <c r="DA298" s="18"/>
      <c r="DE298" s="49"/>
      <c r="DJ298" s="49"/>
      <c r="DK298" s="271"/>
      <c r="DO298" s="49"/>
      <c r="DY298" s="49"/>
      <c r="DZ298" s="18"/>
      <c r="ED298" s="49"/>
      <c r="EI298" s="49"/>
      <c r="EN298" s="49"/>
      <c r="ES298" s="49"/>
      <c r="EX298" s="49"/>
      <c r="FC298" s="49"/>
      <c r="FH298" s="49"/>
      <c r="FI298" s="309"/>
      <c r="FR298" s="49"/>
      <c r="FW298" s="49"/>
      <c r="GB298" s="9"/>
      <c r="GC298" s="9"/>
      <c r="GG298" s="9"/>
      <c r="GH298" s="9"/>
      <c r="GI298" s="18"/>
      <c r="GL298" s="49"/>
    </row>
    <row r="299" spans="4:194" ht="18">
      <c r="D299" s="49"/>
      <c r="E299" s="49"/>
      <c r="N299" s="49"/>
      <c r="O299" s="1"/>
      <c r="W299" s="49"/>
      <c r="X299" s="49"/>
      <c r="AD299" s="49"/>
      <c r="AI299" s="49"/>
      <c r="AM299" s="40" t="s">
        <v>596</v>
      </c>
      <c r="AP299" s="151">
        <v>21102.400000000111</v>
      </c>
      <c r="AQ299" t="s">
        <v>1024</v>
      </c>
      <c r="AR299" s="3" t="s">
        <v>1094</v>
      </c>
      <c r="AV299" s="39" t="s">
        <v>629</v>
      </c>
      <c r="AW299" s="9"/>
      <c r="AX299" s="3"/>
      <c r="AY299" s="151">
        <v>29685.237500000097</v>
      </c>
      <c r="AZ299" s="192" t="s">
        <v>1480</v>
      </c>
      <c r="BA299" s="3" t="s">
        <v>1094</v>
      </c>
      <c r="BB299" s="49"/>
      <c r="BC299"/>
      <c r="BE299" s="39" t="s">
        <v>637</v>
      </c>
      <c r="BF299" s="3"/>
      <c r="BG299" s="249"/>
      <c r="BH299" s="151">
        <v>41855.750000000029</v>
      </c>
      <c r="BI299" s="192" t="s">
        <v>1758</v>
      </c>
      <c r="BJ299" s="3" t="s">
        <v>1094</v>
      </c>
      <c r="BK299" s="49"/>
      <c r="BN299" s="181" t="s">
        <v>1277</v>
      </c>
      <c r="BQ299" s="151">
        <v>46879.549999999908</v>
      </c>
      <c r="BR299" s="192" t="s">
        <v>2233</v>
      </c>
      <c r="BS299" s="3" t="s">
        <v>1094</v>
      </c>
      <c r="BT299" s="49"/>
      <c r="BV299" s="204"/>
      <c r="BW299" s="226" t="s">
        <v>23</v>
      </c>
      <c r="BZ299" s="151">
        <v>52509.587500000081</v>
      </c>
      <c r="CA299" s="1" t="s">
        <v>2703</v>
      </c>
      <c r="CB299" s="3" t="s">
        <v>1094</v>
      </c>
      <c r="CD299" s="49"/>
      <c r="CG299" s="49"/>
      <c r="CH299" s="420"/>
      <c r="CK299" s="49"/>
      <c r="CP299" s="49"/>
      <c r="CU299" s="49"/>
      <c r="CZ299" s="49"/>
      <c r="DA299" s="18"/>
      <c r="DE299" s="49"/>
      <c r="DJ299" s="49"/>
      <c r="DK299" s="271"/>
      <c r="DO299" s="49"/>
      <c r="DY299" s="49"/>
      <c r="DZ299" s="18"/>
      <c r="ED299" s="49"/>
      <c r="EI299" s="49"/>
      <c r="EN299" s="49"/>
      <c r="ES299" s="49"/>
      <c r="EX299" s="49"/>
      <c r="FC299" s="49"/>
      <c r="FH299" s="49"/>
      <c r="FI299" s="309"/>
      <c r="FR299" s="49"/>
      <c r="FW299" s="49"/>
      <c r="GB299" s="9"/>
      <c r="GC299" s="9"/>
      <c r="GG299" s="9"/>
      <c r="GH299" s="9"/>
      <c r="GI299" s="18"/>
      <c r="GL299" s="49"/>
    </row>
    <row r="300" spans="4:194" ht="18">
      <c r="D300" s="49"/>
      <c r="E300" s="49"/>
      <c r="N300" s="49"/>
      <c r="O300" s="1"/>
      <c r="W300" s="49"/>
      <c r="X300" s="49"/>
      <c r="AD300" s="49"/>
      <c r="AI300" s="49"/>
      <c r="AM300" s="48">
        <v>2019</v>
      </c>
      <c r="AR300" s="3"/>
      <c r="AV300" s="48" t="s">
        <v>1334</v>
      </c>
      <c r="AX300" s="18"/>
      <c r="AY300" s="86"/>
      <c r="AZ300" s="18"/>
      <c r="BA300" s="3"/>
      <c r="BB300" s="49"/>
      <c r="BC300"/>
      <c r="BE300" s="48" t="s">
        <v>1735</v>
      </c>
      <c r="BK300" s="49"/>
      <c r="BN300" s="48" t="s">
        <v>2214</v>
      </c>
      <c r="BQ300" s="86"/>
      <c r="BT300" s="49"/>
      <c r="BV300" s="204"/>
      <c r="BW300" s="48" t="s">
        <v>2618</v>
      </c>
      <c r="BZ300" s="85"/>
      <c r="CA300" s="1"/>
      <c r="CD300" s="49"/>
      <c r="CG300" s="49"/>
      <c r="CH300" s="420"/>
      <c r="CK300" s="49"/>
      <c r="CP300" s="49"/>
      <c r="CU300" s="49"/>
      <c r="CZ300" s="49"/>
      <c r="DA300" s="18"/>
      <c r="DE300" s="49"/>
      <c r="DJ300" s="49"/>
      <c r="DK300" s="271"/>
      <c r="DO300" s="49"/>
      <c r="DY300" s="49"/>
      <c r="DZ300" s="18"/>
      <c r="ED300" s="49"/>
      <c r="EI300" s="49"/>
      <c r="EN300" s="49"/>
      <c r="ES300" s="49"/>
      <c r="EX300" s="49"/>
      <c r="FC300" s="49"/>
      <c r="FH300" s="49"/>
      <c r="FI300" s="309"/>
      <c r="FR300" s="49"/>
      <c r="FW300" s="49"/>
      <c r="GB300" s="9"/>
      <c r="GC300" s="9"/>
      <c r="GG300" s="9"/>
      <c r="GH300" s="9"/>
      <c r="GI300" s="18"/>
      <c r="GL300" s="49"/>
    </row>
    <row r="301" spans="4:194" ht="18">
      <c r="D301" s="49"/>
      <c r="E301" s="49"/>
      <c r="N301" s="49"/>
      <c r="O301" s="1"/>
      <c r="W301" s="49"/>
      <c r="X301" s="49"/>
      <c r="AD301" s="49"/>
      <c r="AI301" s="49"/>
      <c r="AM301" s="40" t="s">
        <v>649</v>
      </c>
      <c r="AP301" s="151">
        <v>20991.399999999936</v>
      </c>
      <c r="AQ301" t="s">
        <v>1025</v>
      </c>
      <c r="AR301" s="3" t="s">
        <v>1095</v>
      </c>
      <c r="AV301" s="39" t="s">
        <v>600</v>
      </c>
      <c r="AW301" s="9"/>
      <c r="AX301" s="3"/>
      <c r="AY301" s="151">
        <v>29489.575000000157</v>
      </c>
      <c r="AZ301" s="192" t="s">
        <v>1481</v>
      </c>
      <c r="BA301" s="3" t="s">
        <v>1095</v>
      </c>
      <c r="BB301" s="49"/>
      <c r="BC301"/>
      <c r="BE301" s="40" t="s">
        <v>1</v>
      </c>
      <c r="BF301" s="9"/>
      <c r="BG301" s="249"/>
      <c r="BH301" s="151">
        <v>41839.1</v>
      </c>
      <c r="BI301" s="192" t="s">
        <v>1759</v>
      </c>
      <c r="BJ301" s="3" t="s">
        <v>1095</v>
      </c>
      <c r="BK301" s="49"/>
      <c r="BN301" s="61" t="s">
        <v>637</v>
      </c>
      <c r="BO301" s="9"/>
      <c r="BP301" s="61"/>
      <c r="BQ301" s="151">
        <v>46748.237500000163</v>
      </c>
      <c r="BR301" s="192" t="s">
        <v>2234</v>
      </c>
      <c r="BS301" s="3" t="s">
        <v>1095</v>
      </c>
      <c r="BT301" s="49"/>
      <c r="BV301" s="204"/>
      <c r="BW301" s="61" t="s">
        <v>624</v>
      </c>
      <c r="BZ301" s="151">
        <v>51586.812500000109</v>
      </c>
      <c r="CA301" s="1" t="s">
        <v>2704</v>
      </c>
      <c r="CB301" s="3" t="s">
        <v>1095</v>
      </c>
      <c r="CD301" s="49"/>
      <c r="CG301" s="49"/>
      <c r="CH301" s="420"/>
      <c r="CK301" s="49"/>
      <c r="CP301" s="49"/>
      <c r="CU301" s="49"/>
      <c r="CZ301" s="49"/>
      <c r="DA301" s="18"/>
      <c r="DE301" s="49"/>
      <c r="DJ301" s="49"/>
      <c r="DK301" s="271"/>
      <c r="DO301" s="49"/>
      <c r="DY301" s="49"/>
      <c r="DZ301" s="18"/>
      <c r="ED301" s="49"/>
      <c r="EI301" s="49"/>
      <c r="EN301" s="49"/>
      <c r="ES301" s="49"/>
      <c r="EX301" s="49"/>
      <c r="FC301" s="49"/>
      <c r="FH301" s="49"/>
      <c r="FI301" s="309"/>
      <c r="FR301" s="49"/>
      <c r="FW301" s="49"/>
      <c r="GB301" s="9"/>
      <c r="GC301" s="9"/>
      <c r="GG301" s="9"/>
      <c r="GH301" s="9"/>
      <c r="GI301" s="18"/>
      <c r="GL301" s="49"/>
    </row>
    <row r="302" spans="4:194" ht="18">
      <c r="D302" s="49"/>
      <c r="E302" s="49"/>
      <c r="N302" s="49"/>
      <c r="O302" s="1"/>
      <c r="W302" s="49"/>
      <c r="X302" s="49"/>
      <c r="AD302" s="49"/>
      <c r="AI302" s="49"/>
      <c r="AM302" s="48">
        <v>2019</v>
      </c>
      <c r="AR302" s="3"/>
      <c r="AV302" s="48" t="s">
        <v>1334</v>
      </c>
      <c r="AX302" s="18"/>
      <c r="AY302" s="86"/>
      <c r="AZ302" s="18"/>
      <c r="BA302" s="3"/>
      <c r="BB302" s="49"/>
      <c r="BC302"/>
      <c r="BE302" s="48" t="s">
        <v>2032</v>
      </c>
      <c r="BK302" s="49"/>
      <c r="BN302" s="48" t="s">
        <v>2194</v>
      </c>
      <c r="BO302" s="9"/>
      <c r="BP302" s="61"/>
      <c r="BQ302" s="86"/>
      <c r="BR302" s="57"/>
      <c r="BS302" s="57"/>
      <c r="BT302" s="49"/>
      <c r="BV302" s="204"/>
      <c r="BW302" s="48" t="s">
        <v>2618</v>
      </c>
      <c r="BZ302" s="85"/>
      <c r="CA302" s="1"/>
      <c r="CB302" s="57"/>
      <c r="CD302" s="49"/>
      <c r="CG302" s="49"/>
      <c r="CH302" s="420"/>
      <c r="CK302" s="49"/>
      <c r="CP302" s="49"/>
      <c r="CU302" s="49"/>
      <c r="CZ302" s="49"/>
      <c r="DA302" s="18"/>
      <c r="DE302" s="49"/>
      <c r="DJ302" s="49"/>
      <c r="DK302" s="271"/>
      <c r="DO302" s="49"/>
      <c r="DY302" s="49"/>
      <c r="DZ302" s="18"/>
      <c r="ED302" s="49"/>
      <c r="EI302" s="49"/>
      <c r="EN302" s="49"/>
      <c r="ES302" s="49"/>
      <c r="EX302" s="49"/>
      <c r="FC302" s="49"/>
      <c r="FH302" s="49"/>
      <c r="FI302" s="309"/>
      <c r="FR302" s="49"/>
      <c r="FW302" s="49"/>
      <c r="GB302" s="9"/>
      <c r="GC302" s="9"/>
      <c r="GG302" s="9"/>
      <c r="GH302" s="9"/>
      <c r="GI302" s="18"/>
      <c r="GL302" s="49"/>
    </row>
    <row r="303" spans="4:194" ht="18">
      <c r="D303" s="49"/>
      <c r="E303" s="49"/>
      <c r="N303" s="49"/>
      <c r="O303" s="1"/>
      <c r="W303" s="49"/>
      <c r="X303" s="49"/>
      <c r="AD303" s="49"/>
      <c r="AI303" s="49"/>
      <c r="AM303" s="40" t="s">
        <v>615</v>
      </c>
      <c r="AP303" s="151">
        <v>20909.049999999988</v>
      </c>
      <c r="AQ303" t="s">
        <v>1026</v>
      </c>
      <c r="AR303" s="3" t="s">
        <v>1096</v>
      </c>
      <c r="AV303" s="39" t="s">
        <v>615</v>
      </c>
      <c r="AW303" s="9"/>
      <c r="AX303" s="3"/>
      <c r="AY303" s="151">
        <v>29463.6875</v>
      </c>
      <c r="AZ303" s="192" t="s">
        <v>1482</v>
      </c>
      <c r="BA303" s="3" t="s">
        <v>1096</v>
      </c>
      <c r="BB303" s="49"/>
      <c r="BC303"/>
      <c r="BE303" s="39" t="s">
        <v>620</v>
      </c>
      <c r="BF303" s="3"/>
      <c r="BG303" s="249"/>
      <c r="BH303" s="151">
        <v>41827.37500000024</v>
      </c>
      <c r="BI303" s="192" t="s">
        <v>1769</v>
      </c>
      <c r="BJ303" s="3" t="s">
        <v>1096</v>
      </c>
      <c r="BK303" s="49"/>
      <c r="BN303" s="181" t="s">
        <v>1284</v>
      </c>
      <c r="BO303" s="9"/>
      <c r="BP303" s="61"/>
      <c r="BQ303" s="151">
        <v>46613.362499999675</v>
      </c>
      <c r="BR303" s="192" t="s">
        <v>257</v>
      </c>
      <c r="BS303" s="3" t="s">
        <v>1096</v>
      </c>
      <c r="BT303" s="49"/>
      <c r="BV303" s="204"/>
      <c r="BW303" s="61" t="s">
        <v>637</v>
      </c>
      <c r="BZ303" s="151">
        <v>51486.875000000116</v>
      </c>
      <c r="CA303" s="1" t="s">
        <v>2705</v>
      </c>
      <c r="CB303" s="3" t="s">
        <v>1096</v>
      </c>
      <c r="CD303" s="49"/>
      <c r="CG303" s="49"/>
      <c r="CH303" s="420"/>
      <c r="CK303" s="49"/>
      <c r="CP303" s="49"/>
      <c r="CU303" s="49"/>
      <c r="CZ303" s="49"/>
      <c r="DA303" s="18"/>
      <c r="DE303" s="49"/>
      <c r="DJ303" s="49"/>
      <c r="DK303" s="271"/>
      <c r="DO303" s="49"/>
      <c r="DY303" s="49"/>
      <c r="DZ303" s="18"/>
      <c r="ED303" s="49"/>
      <c r="EI303" s="49"/>
      <c r="EN303" s="49"/>
      <c r="ES303" s="49"/>
      <c r="EX303" s="49"/>
      <c r="FC303" s="49"/>
      <c r="FH303" s="49"/>
      <c r="FI303" s="309"/>
      <c r="FR303" s="49"/>
      <c r="FW303" s="49"/>
      <c r="GB303" s="9"/>
      <c r="GC303" s="9"/>
      <c r="GG303" s="9"/>
      <c r="GH303" s="9"/>
      <c r="GI303" s="18"/>
      <c r="GL303" s="49"/>
    </row>
    <row r="304" spans="4:194" ht="18">
      <c r="D304" s="49"/>
      <c r="E304" s="49"/>
      <c r="N304" s="49"/>
      <c r="O304" s="1"/>
      <c r="W304" s="49"/>
      <c r="X304" s="49"/>
      <c r="AD304" s="49"/>
      <c r="AI304" s="49"/>
      <c r="AM304" s="48">
        <v>2019</v>
      </c>
      <c r="AR304" s="3"/>
      <c r="AV304" s="48" t="s">
        <v>1334</v>
      </c>
      <c r="AX304" s="18"/>
      <c r="AY304" s="86"/>
      <c r="AZ304" s="18"/>
      <c r="BA304" s="3"/>
      <c r="BB304" s="49"/>
      <c r="BC304"/>
      <c r="BE304" s="48" t="s">
        <v>1735</v>
      </c>
      <c r="BH304" s="86"/>
      <c r="BJ304" s="3"/>
      <c r="BK304" s="49"/>
      <c r="BN304" s="48" t="s">
        <v>2214</v>
      </c>
      <c r="BO304" s="176"/>
      <c r="BP304" s="61"/>
      <c r="BQ304" s="86"/>
      <c r="BR304" s="57"/>
      <c r="BS304" s="57"/>
      <c r="BT304" s="49"/>
      <c r="BV304" s="204"/>
      <c r="BW304" s="48" t="s">
        <v>2618</v>
      </c>
      <c r="BZ304" s="85"/>
      <c r="CA304" s="1"/>
      <c r="CB304" s="57"/>
      <c r="CD304" s="49"/>
      <c r="CG304" s="49"/>
      <c r="CH304" s="420"/>
      <c r="CK304" s="49"/>
      <c r="CP304" s="49"/>
      <c r="CU304" s="49"/>
      <c r="CZ304" s="49"/>
      <c r="DA304" s="18"/>
      <c r="DE304" s="49"/>
      <c r="DJ304" s="49"/>
      <c r="DK304" s="271"/>
      <c r="DO304" s="49"/>
      <c r="DY304" s="49"/>
      <c r="DZ304" s="18"/>
      <c r="ED304" s="49"/>
      <c r="EI304" s="49"/>
      <c r="EN304" s="49"/>
      <c r="ES304" s="49"/>
      <c r="EX304" s="49"/>
      <c r="FC304" s="49"/>
      <c r="FH304" s="49"/>
      <c r="FI304" s="309"/>
      <c r="FR304" s="49"/>
      <c r="FW304" s="49"/>
      <c r="GB304" s="9"/>
      <c r="GC304" s="9"/>
      <c r="GG304" s="9"/>
      <c r="GH304" s="9"/>
      <c r="GI304" s="18"/>
      <c r="GL304" s="49"/>
    </row>
    <row r="305" spans="4:194" ht="18">
      <c r="D305" s="49"/>
      <c r="E305" s="49"/>
      <c r="N305" s="49"/>
      <c r="O305" s="1"/>
      <c r="W305" s="49"/>
      <c r="X305" s="49"/>
      <c r="AD305" s="49"/>
      <c r="AI305" s="49"/>
      <c r="AM305" s="40" t="s">
        <v>624</v>
      </c>
      <c r="AP305" s="151">
        <v>20807.300000000047</v>
      </c>
      <c r="AQ305" t="s">
        <v>1027</v>
      </c>
      <c r="AR305" s="3" t="s">
        <v>1097</v>
      </c>
      <c r="AV305" s="39" t="s">
        <v>613</v>
      </c>
      <c r="AW305" s="3"/>
      <c r="AX305" s="3"/>
      <c r="AY305" s="151">
        <v>29423.312499999894</v>
      </c>
      <c r="AZ305" s="192" t="s">
        <v>1483</v>
      </c>
      <c r="BA305" s="3" t="s">
        <v>1097</v>
      </c>
      <c r="BB305" s="49"/>
      <c r="BC305"/>
      <c r="BE305" s="39" t="s">
        <v>631</v>
      </c>
      <c r="BF305" s="3"/>
      <c r="BG305" s="249"/>
      <c r="BH305" s="151">
        <v>41019.60000000018</v>
      </c>
      <c r="BI305" s="192" t="s">
        <v>1770</v>
      </c>
      <c r="BJ305" s="3" t="s">
        <v>1097</v>
      </c>
      <c r="BK305" s="49"/>
      <c r="BN305" s="61" t="s">
        <v>630</v>
      </c>
      <c r="BO305" s="61"/>
      <c r="BP305" s="61"/>
      <c r="BQ305" s="151">
        <v>46263.26249999999</v>
      </c>
      <c r="BR305" s="192" t="s">
        <v>2235</v>
      </c>
      <c r="BS305" s="3" t="s">
        <v>1097</v>
      </c>
      <c r="BT305" s="49"/>
      <c r="BV305" s="204"/>
      <c r="BW305" s="61" t="s">
        <v>661</v>
      </c>
      <c r="BZ305" s="151">
        <v>50962.949999999961</v>
      </c>
      <c r="CA305" s="1" t="s">
        <v>2706</v>
      </c>
      <c r="CB305" s="3" t="s">
        <v>1097</v>
      </c>
      <c r="CD305" s="49"/>
      <c r="CG305" s="49"/>
      <c r="CH305" s="420"/>
      <c r="CK305" s="49"/>
      <c r="CP305" s="49"/>
      <c r="CU305" s="49"/>
      <c r="CZ305" s="49"/>
      <c r="DA305" s="18"/>
      <c r="DE305" s="49"/>
      <c r="DJ305" s="49"/>
      <c r="DK305" s="271"/>
      <c r="DO305" s="49"/>
      <c r="DY305" s="49"/>
      <c r="DZ305" s="18"/>
      <c r="ED305" s="49"/>
      <c r="EI305" s="49"/>
      <c r="EN305" s="49"/>
      <c r="ES305" s="49"/>
      <c r="EX305" s="49"/>
      <c r="FC305" s="49"/>
      <c r="FH305" s="49"/>
      <c r="FI305" s="309"/>
      <c r="FR305" s="49"/>
      <c r="FW305" s="49"/>
      <c r="GB305" s="9"/>
      <c r="GC305" s="9"/>
      <c r="GG305" s="9"/>
      <c r="GH305" s="9"/>
      <c r="GI305" s="18"/>
      <c r="GL305" s="49"/>
    </row>
    <row r="306" spans="4:194" ht="18">
      <c r="D306" s="49"/>
      <c r="E306" s="49"/>
      <c r="N306" s="49"/>
      <c r="O306" s="1"/>
      <c r="W306" s="49"/>
      <c r="X306" s="49"/>
      <c r="AD306" s="49"/>
      <c r="AI306" s="49"/>
      <c r="AM306" s="48">
        <v>2019</v>
      </c>
      <c r="AR306" s="3"/>
      <c r="AV306" s="48" t="s">
        <v>1334</v>
      </c>
      <c r="AX306" s="18"/>
      <c r="AY306" s="86"/>
      <c r="AZ306" s="18"/>
      <c r="BA306" s="3"/>
      <c r="BB306" s="49"/>
      <c r="BC306"/>
      <c r="BE306" s="48" t="s">
        <v>1735</v>
      </c>
      <c r="BH306" s="86"/>
      <c r="BJ306" s="3"/>
      <c r="BK306" s="49"/>
      <c r="BN306" s="48" t="s">
        <v>2194</v>
      </c>
      <c r="BO306" s="61"/>
      <c r="BP306" s="61"/>
      <c r="BQ306" s="86"/>
      <c r="BR306" s="57"/>
      <c r="BS306" s="57"/>
      <c r="BT306" s="49"/>
      <c r="BV306" s="204"/>
      <c r="BW306" s="48" t="s">
        <v>2618</v>
      </c>
      <c r="BZ306" s="85"/>
      <c r="CA306" s="1"/>
      <c r="CB306" s="57"/>
      <c r="CD306" s="49"/>
      <c r="CG306" s="49"/>
      <c r="CH306" s="420"/>
      <c r="CK306" s="49"/>
      <c r="CP306" s="49"/>
      <c r="CU306" s="49"/>
      <c r="CZ306" s="49"/>
      <c r="DA306" s="18"/>
      <c r="DE306" s="49"/>
      <c r="DJ306" s="49"/>
      <c r="DK306" s="271"/>
      <c r="DO306" s="49"/>
      <c r="DY306" s="49"/>
      <c r="DZ306" s="18"/>
      <c r="ED306" s="49"/>
      <c r="EI306" s="49"/>
      <c r="EN306" s="49"/>
      <c r="ES306" s="49"/>
      <c r="EX306" s="49"/>
      <c r="FC306" s="49"/>
      <c r="FH306" s="49"/>
      <c r="FI306" s="309"/>
      <c r="FR306" s="49"/>
      <c r="FW306" s="49"/>
      <c r="GB306" s="9"/>
      <c r="GC306" s="9"/>
      <c r="GG306" s="9"/>
      <c r="GH306" s="9"/>
      <c r="GI306" s="18"/>
      <c r="GL306" s="49"/>
    </row>
    <row r="307" spans="4:194" ht="18">
      <c r="D307" s="49"/>
      <c r="E307" s="49"/>
      <c r="N307" s="49"/>
      <c r="O307" s="1"/>
      <c r="W307" s="49"/>
      <c r="X307" s="49"/>
      <c r="AD307" s="49"/>
      <c r="AI307" s="49"/>
      <c r="AM307" s="40" t="s">
        <v>616</v>
      </c>
      <c r="AP307" s="151">
        <v>20404.699999999932</v>
      </c>
      <c r="AQ307" t="s">
        <v>1028</v>
      </c>
      <c r="AR307" s="3" t="s">
        <v>1098</v>
      </c>
      <c r="AV307" s="39" t="s">
        <v>637</v>
      </c>
      <c r="AW307" s="3"/>
      <c r="AX307" s="3"/>
      <c r="AY307" s="151">
        <v>28920.175000000014</v>
      </c>
      <c r="AZ307" s="192" t="s">
        <v>1484</v>
      </c>
      <c r="BA307" s="3" t="s">
        <v>1098</v>
      </c>
      <c r="BB307" s="49"/>
      <c r="BC307"/>
      <c r="BE307" s="39" t="s">
        <v>648</v>
      </c>
      <c r="BF307" s="3"/>
      <c r="BG307" s="249"/>
      <c r="BH307" s="151">
        <v>39978.200000000303</v>
      </c>
      <c r="BI307" s="192" t="s">
        <v>1771</v>
      </c>
      <c r="BJ307" s="3" t="s">
        <v>1098</v>
      </c>
      <c r="BK307" s="49"/>
      <c r="BN307" s="226" t="s">
        <v>13</v>
      </c>
      <c r="BO307" s="9"/>
      <c r="BP307" s="61"/>
      <c r="BQ307" s="151">
        <v>45537.325000000048</v>
      </c>
      <c r="BR307" s="192" t="s">
        <v>2236</v>
      </c>
      <c r="BS307" s="3" t="s">
        <v>1098</v>
      </c>
      <c r="BT307" s="49"/>
      <c r="BV307" s="204"/>
      <c r="BW307" s="226" t="s">
        <v>1575</v>
      </c>
      <c r="BZ307" s="151">
        <v>50701.375000000007</v>
      </c>
      <c r="CA307" s="1" t="s">
        <v>2707</v>
      </c>
      <c r="CB307" s="3" t="s">
        <v>1098</v>
      </c>
      <c r="CD307" s="49"/>
      <c r="CG307" s="49"/>
      <c r="CH307" s="420"/>
      <c r="CK307" s="49"/>
      <c r="CP307" s="49"/>
      <c r="CU307" s="49"/>
      <c r="CZ307" s="49"/>
      <c r="DA307" s="18"/>
      <c r="DE307" s="49"/>
      <c r="DJ307" s="49"/>
      <c r="DK307" s="271"/>
      <c r="DO307" s="49"/>
      <c r="DY307" s="49"/>
      <c r="DZ307" s="18"/>
      <c r="ED307" s="49"/>
      <c r="EI307" s="49"/>
      <c r="EN307" s="49"/>
      <c r="ES307" s="49"/>
      <c r="EX307" s="49"/>
      <c r="FC307" s="49"/>
      <c r="FH307" s="49"/>
      <c r="FI307" s="309"/>
      <c r="FR307" s="49"/>
      <c r="FW307" s="49"/>
      <c r="GB307" s="9"/>
      <c r="GC307" s="9"/>
      <c r="GG307" s="9"/>
      <c r="GH307" s="9"/>
      <c r="GI307" s="18"/>
      <c r="GL307" s="49"/>
    </row>
    <row r="308" spans="4:194" ht="18">
      <c r="D308" s="49"/>
      <c r="E308" s="49"/>
      <c r="N308" s="49"/>
      <c r="O308" s="1"/>
      <c r="W308" s="49"/>
      <c r="X308" s="49"/>
      <c r="AD308" s="49"/>
      <c r="AI308" s="49"/>
      <c r="AM308" s="48">
        <v>2019</v>
      </c>
      <c r="AP308" s="86"/>
      <c r="AQ308" s="86"/>
      <c r="AR308" s="3"/>
      <c r="AV308" s="48" t="s">
        <v>1334</v>
      </c>
      <c r="AX308" s="18"/>
      <c r="AY308" s="86"/>
      <c r="AZ308" s="18"/>
      <c r="BA308" s="3"/>
      <c r="BB308" s="49"/>
      <c r="BC308"/>
      <c r="BE308" s="48" t="s">
        <v>1735</v>
      </c>
      <c r="BH308" s="86"/>
      <c r="BJ308" s="3"/>
      <c r="BK308" s="49"/>
      <c r="BN308" s="48" t="s">
        <v>2194</v>
      </c>
      <c r="BO308" s="9"/>
      <c r="BP308" s="61"/>
      <c r="BQ308" s="86"/>
      <c r="BR308" s="57"/>
      <c r="BS308" s="57"/>
      <c r="BT308" s="49"/>
      <c r="BV308" s="204"/>
      <c r="BW308" s="48" t="s">
        <v>2619</v>
      </c>
      <c r="BZ308" s="85"/>
      <c r="CA308" s="1"/>
      <c r="CB308" s="57"/>
      <c r="CD308" s="49"/>
      <c r="CG308" s="49"/>
      <c r="CH308" s="420"/>
      <c r="CK308" s="49"/>
      <c r="CP308" s="49"/>
      <c r="CU308" s="49"/>
      <c r="CZ308" s="49"/>
      <c r="DA308" s="18"/>
      <c r="DE308" s="49"/>
      <c r="DJ308" s="49"/>
      <c r="DK308" s="271"/>
      <c r="DO308" s="49"/>
      <c r="DY308" s="49"/>
      <c r="DZ308" s="18"/>
      <c r="ED308" s="49"/>
      <c r="EI308" s="49"/>
      <c r="EN308" s="49"/>
      <c r="ES308" s="49"/>
      <c r="EX308" s="49"/>
      <c r="FC308" s="49"/>
      <c r="FH308" s="49"/>
      <c r="FI308" s="309"/>
      <c r="FR308" s="49"/>
      <c r="FW308" s="49"/>
      <c r="GB308" s="9"/>
      <c r="GC308" s="9"/>
      <c r="GG308" s="9"/>
      <c r="GH308" s="9"/>
      <c r="GI308" s="18"/>
      <c r="GL308" s="49"/>
    </row>
    <row r="309" spans="4:194" ht="18">
      <c r="D309" s="49"/>
      <c r="E309" s="49"/>
      <c r="N309" s="49"/>
      <c r="O309" s="1"/>
      <c r="W309" s="49"/>
      <c r="X309" s="49"/>
      <c r="AD309" s="49"/>
      <c r="AI309" s="49"/>
      <c r="AM309" s="40" t="s">
        <v>637</v>
      </c>
      <c r="AP309" s="151">
        <v>20083.699999999993</v>
      </c>
      <c r="AQ309" t="s">
        <v>1029</v>
      </c>
      <c r="AR309" s="3" t="s">
        <v>1099</v>
      </c>
      <c r="AV309" s="39" t="s">
        <v>636</v>
      </c>
      <c r="AW309" s="3"/>
      <c r="AX309" s="3"/>
      <c r="AY309" s="151">
        <v>28904.68750000008</v>
      </c>
      <c r="AZ309" s="192" t="s">
        <v>1485</v>
      </c>
      <c r="BA309" s="3" t="s">
        <v>1099</v>
      </c>
      <c r="BB309" s="49"/>
      <c r="BC309"/>
      <c r="BE309" s="39" t="s">
        <v>654</v>
      </c>
      <c r="BF309" s="3"/>
      <c r="BG309" s="249"/>
      <c r="BH309" s="151">
        <v>38875.597999999853</v>
      </c>
      <c r="BI309" s="192" t="s">
        <v>1772</v>
      </c>
      <c r="BJ309" s="3" t="s">
        <v>1099</v>
      </c>
      <c r="BK309" s="49"/>
      <c r="BN309" s="61" t="s">
        <v>654</v>
      </c>
      <c r="BO309" s="61"/>
      <c r="BP309" s="61"/>
      <c r="BQ309" s="151">
        <v>45047.348999999944</v>
      </c>
      <c r="BR309" s="192" t="s">
        <v>2237</v>
      </c>
      <c r="BS309" s="3" t="s">
        <v>1099</v>
      </c>
      <c r="BT309" s="49"/>
      <c r="BV309" s="204"/>
      <c r="BW309" s="61" t="s">
        <v>655</v>
      </c>
      <c r="BZ309" s="151">
        <v>50212.824999999779</v>
      </c>
      <c r="CA309" s="1" t="s">
        <v>2708</v>
      </c>
      <c r="CB309" s="3" t="s">
        <v>1099</v>
      </c>
      <c r="CD309" s="49"/>
      <c r="CG309" s="49"/>
      <c r="CH309" s="420"/>
      <c r="CK309" s="49"/>
      <c r="CP309" s="49"/>
      <c r="CU309" s="49"/>
      <c r="CZ309" s="49"/>
      <c r="DA309" s="18"/>
      <c r="DE309" s="49"/>
      <c r="DJ309" s="49"/>
      <c r="DK309" s="271"/>
      <c r="DO309" s="49"/>
      <c r="DY309" s="49"/>
      <c r="DZ309" s="18"/>
      <c r="ED309" s="49"/>
      <c r="EI309" s="49"/>
      <c r="EN309" s="49"/>
      <c r="ES309" s="49"/>
      <c r="EX309" s="49"/>
      <c r="FC309" s="49"/>
      <c r="FH309" s="49"/>
      <c r="FI309" s="309"/>
      <c r="FR309" s="49"/>
      <c r="FW309" s="49"/>
      <c r="GB309" s="9"/>
      <c r="GC309" s="9"/>
      <c r="GG309" s="9"/>
      <c r="GH309" s="9"/>
      <c r="GI309" s="18"/>
      <c r="GL309" s="49"/>
    </row>
    <row r="310" spans="4:194" ht="18">
      <c r="D310" s="49"/>
      <c r="E310" s="49"/>
      <c r="N310" s="49"/>
      <c r="O310" s="1"/>
      <c r="W310" s="49"/>
      <c r="X310" s="49"/>
      <c r="AD310" s="49"/>
      <c r="AI310" s="49"/>
      <c r="AM310" s="48">
        <v>2019</v>
      </c>
      <c r="AN310" s="86"/>
      <c r="AO310" s="86"/>
      <c r="AR310" s="3"/>
      <c r="AV310" s="48" t="s">
        <v>1334</v>
      </c>
      <c r="AX310" s="18"/>
      <c r="AY310" s="86"/>
      <c r="AZ310" s="18"/>
      <c r="BA310" s="3"/>
      <c r="BB310" s="49"/>
      <c r="BC310"/>
      <c r="BE310" s="48" t="s">
        <v>1735</v>
      </c>
      <c r="BH310" s="86"/>
      <c r="BJ310" s="3"/>
      <c r="BK310" s="49"/>
      <c r="BN310" s="48" t="s">
        <v>2194</v>
      </c>
      <c r="BO310" s="61"/>
      <c r="BP310" s="61"/>
      <c r="BQ310" s="86"/>
      <c r="BR310" s="57"/>
      <c r="BS310" s="57"/>
      <c r="BT310" s="49"/>
      <c r="BV310" s="204"/>
      <c r="BW310" s="48" t="s">
        <v>2618</v>
      </c>
      <c r="BZ310" s="85"/>
      <c r="CA310" s="1"/>
      <c r="CB310" s="57"/>
      <c r="CD310" s="49"/>
      <c r="CG310" s="49"/>
      <c r="CH310" s="420"/>
      <c r="CK310" s="49"/>
      <c r="CP310" s="49"/>
      <c r="CU310" s="49"/>
      <c r="CZ310" s="49"/>
      <c r="DA310" s="18"/>
      <c r="DE310" s="49"/>
      <c r="DJ310" s="49"/>
      <c r="DK310" s="271"/>
      <c r="DO310" s="49"/>
      <c r="DY310" s="49"/>
      <c r="DZ310" s="18"/>
      <c r="ED310" s="49"/>
      <c r="EI310" s="49"/>
      <c r="EN310" s="49"/>
      <c r="ES310" s="49"/>
      <c r="EX310" s="49"/>
      <c r="FC310" s="49"/>
      <c r="FH310" s="49"/>
      <c r="FI310" s="309"/>
      <c r="FR310" s="49"/>
      <c r="FW310" s="49"/>
      <c r="GB310" s="9"/>
      <c r="GC310" s="9"/>
      <c r="GG310" s="9"/>
      <c r="GH310" s="9"/>
      <c r="GI310" s="18"/>
      <c r="GL310" s="49"/>
    </row>
    <row r="311" spans="4:194" ht="18">
      <c r="D311" s="49"/>
      <c r="E311" s="49"/>
      <c r="N311" s="49"/>
      <c r="O311" s="1"/>
      <c r="W311" s="49"/>
      <c r="X311" s="49"/>
      <c r="AD311" s="49"/>
      <c r="AI311" s="49"/>
      <c r="AM311" s="40" t="s">
        <v>636</v>
      </c>
      <c r="AP311" s="151">
        <v>19975.250000000138</v>
      </c>
      <c r="AQ311" t="s">
        <v>1030</v>
      </c>
      <c r="AR311" s="3" t="s">
        <v>1100</v>
      </c>
      <c r="AV311" s="39" t="s">
        <v>630</v>
      </c>
      <c r="AW311" s="3"/>
      <c r="AX311" s="3"/>
      <c r="AY311" s="151">
        <v>28529.499999999847</v>
      </c>
      <c r="AZ311" s="192" t="s">
        <v>1486</v>
      </c>
      <c r="BA311" s="3" t="s">
        <v>1100</v>
      </c>
      <c r="BB311" s="49"/>
      <c r="BC311"/>
      <c r="BE311" s="39" t="s">
        <v>622</v>
      </c>
      <c r="BF311" s="3"/>
      <c r="BG311" s="249"/>
      <c r="BH311" s="151">
        <v>38703.900000000081</v>
      </c>
      <c r="BI311" s="192" t="s">
        <v>1773</v>
      </c>
      <c r="BJ311" s="3" t="s">
        <v>1100</v>
      </c>
      <c r="BK311" s="49"/>
      <c r="BN311" s="181" t="s">
        <v>1276</v>
      </c>
      <c r="BQ311" s="151">
        <v>44950.299999999894</v>
      </c>
      <c r="BR311" s="192" t="s">
        <v>2238</v>
      </c>
      <c r="BS311" s="3" t="s">
        <v>1100</v>
      </c>
      <c r="BT311" s="49"/>
      <c r="BV311" s="204"/>
      <c r="BW311" s="61" t="s">
        <v>631</v>
      </c>
      <c r="BZ311" s="151">
        <v>50085.137500000077</v>
      </c>
      <c r="CA311" s="1" t="s">
        <v>2709</v>
      </c>
      <c r="CB311" s="3" t="s">
        <v>1100</v>
      </c>
      <c r="CD311" s="49"/>
      <c r="CG311" s="49"/>
      <c r="CH311" s="420"/>
      <c r="CK311" s="49"/>
      <c r="CP311" s="49"/>
      <c r="CU311" s="49"/>
      <c r="CZ311" s="49"/>
      <c r="DA311" s="18"/>
      <c r="DE311" s="49"/>
      <c r="DJ311" s="49"/>
      <c r="DK311" s="271"/>
      <c r="DO311" s="49"/>
      <c r="DY311" s="49"/>
      <c r="DZ311" s="18"/>
      <c r="ED311" s="49"/>
      <c r="EI311" s="49"/>
      <c r="EN311" s="49"/>
      <c r="ES311" s="49"/>
      <c r="EX311" s="49"/>
      <c r="FC311" s="49"/>
      <c r="FH311" s="49"/>
      <c r="FI311" s="309"/>
      <c r="FR311" s="49"/>
      <c r="FW311" s="49"/>
      <c r="GB311" s="9"/>
      <c r="GC311" s="9"/>
      <c r="GG311" s="9"/>
      <c r="GH311" s="9"/>
      <c r="GI311" s="18"/>
      <c r="GL311" s="49"/>
    </row>
    <row r="312" spans="4:194" ht="18">
      <c r="D312" s="49"/>
      <c r="E312" s="49"/>
      <c r="N312" s="49"/>
      <c r="O312" s="1"/>
      <c r="W312" s="49"/>
      <c r="X312" s="49"/>
      <c r="AD312" s="49"/>
      <c r="AI312" s="49"/>
      <c r="AM312" s="48">
        <v>2019</v>
      </c>
      <c r="AR312" s="3"/>
      <c r="AV312" s="48" t="s">
        <v>1334</v>
      </c>
      <c r="AX312" s="18"/>
      <c r="AY312" s="86"/>
      <c r="AZ312" s="18"/>
      <c r="BA312" s="3"/>
      <c r="BB312" s="49"/>
      <c r="BC312"/>
      <c r="BE312" s="48" t="s">
        <v>1735</v>
      </c>
      <c r="BH312" s="86"/>
      <c r="BJ312" s="3"/>
      <c r="BK312" s="49"/>
      <c r="BN312" s="48" t="s">
        <v>2214</v>
      </c>
      <c r="BQ312" s="86"/>
      <c r="BT312" s="49"/>
      <c r="BV312" s="204"/>
      <c r="BW312" s="48" t="s">
        <v>2618</v>
      </c>
      <c r="BZ312" s="85"/>
      <c r="CA312" s="1"/>
      <c r="CD312" s="49"/>
      <c r="CG312" s="49"/>
      <c r="CH312" s="420"/>
      <c r="CK312" s="49"/>
      <c r="CP312" s="49"/>
      <c r="CU312" s="49"/>
      <c r="CZ312" s="49"/>
      <c r="DA312" s="18"/>
      <c r="DE312" s="49"/>
      <c r="DJ312" s="49"/>
      <c r="DK312" s="271"/>
      <c r="DO312" s="49"/>
      <c r="DY312" s="49"/>
      <c r="DZ312" s="18"/>
      <c r="ED312" s="49"/>
      <c r="EI312" s="49"/>
      <c r="EN312" s="49"/>
      <c r="ES312" s="49"/>
      <c r="EX312" s="49"/>
      <c r="FC312" s="49"/>
      <c r="FH312" s="49"/>
      <c r="FI312" s="309"/>
      <c r="FR312" s="49"/>
      <c r="FW312" s="49"/>
      <c r="GB312" s="9"/>
      <c r="GC312" s="9"/>
      <c r="GG312" s="9"/>
      <c r="GH312" s="9"/>
      <c r="GI312" s="18"/>
      <c r="GL312" s="49"/>
    </row>
    <row r="313" spans="4:194" ht="18">
      <c r="D313" s="49"/>
      <c r="E313" s="49"/>
      <c r="N313" s="49"/>
      <c r="O313" s="1"/>
      <c r="W313" s="49"/>
      <c r="X313" s="49"/>
      <c r="AD313" s="49"/>
      <c r="AI313" s="49"/>
      <c r="AM313" s="40" t="s">
        <v>620</v>
      </c>
      <c r="AP313" s="151">
        <v>19764.199999999983</v>
      </c>
      <c r="AQ313" t="s">
        <v>1031</v>
      </c>
      <c r="AR313" s="3" t="s">
        <v>1101</v>
      </c>
      <c r="AV313" s="39" t="s">
        <v>648</v>
      </c>
      <c r="AW313" s="9"/>
      <c r="AX313" s="3"/>
      <c r="AY313" s="151">
        <v>28228.225000000144</v>
      </c>
      <c r="AZ313" s="192" t="s">
        <v>1487</v>
      </c>
      <c r="BA313" s="3" t="s">
        <v>1101</v>
      </c>
      <c r="BB313" s="49"/>
      <c r="BC313"/>
      <c r="BE313" s="39" t="s">
        <v>601</v>
      </c>
      <c r="BF313" s="9"/>
      <c r="BG313" s="249"/>
      <c r="BH313" s="151">
        <v>38472.625000000022</v>
      </c>
      <c r="BI313" s="192" t="s">
        <v>1774</v>
      </c>
      <c r="BJ313" s="3" t="s">
        <v>1101</v>
      </c>
      <c r="BK313" s="49"/>
      <c r="BN313" s="61" t="s">
        <v>622</v>
      </c>
      <c r="BQ313" s="151">
        <v>44360.19999999999</v>
      </c>
      <c r="BR313" s="192" t="s">
        <v>2239</v>
      </c>
      <c r="BS313" s="3" t="s">
        <v>1101</v>
      </c>
      <c r="BT313" s="49"/>
      <c r="BV313" s="204"/>
      <c r="BW313" s="181" t="s">
        <v>1280</v>
      </c>
      <c r="BZ313" s="151">
        <v>49763.287499999984</v>
      </c>
      <c r="CA313" s="1" t="s">
        <v>2710</v>
      </c>
      <c r="CB313" s="3" t="s">
        <v>1101</v>
      </c>
      <c r="CD313" s="49"/>
      <c r="CG313" s="49"/>
      <c r="CH313" s="420"/>
      <c r="CK313" s="49"/>
      <c r="CP313" s="49"/>
      <c r="CU313" s="49"/>
      <c r="CZ313" s="49"/>
      <c r="DA313" s="18"/>
      <c r="DE313" s="49"/>
      <c r="DJ313" s="49"/>
      <c r="DK313" s="271"/>
      <c r="DO313" s="49"/>
      <c r="DY313" s="49"/>
      <c r="DZ313" s="18"/>
      <c r="ED313" s="49"/>
      <c r="EI313" s="49"/>
      <c r="EN313" s="49"/>
      <c r="ES313" s="49"/>
      <c r="EX313" s="49"/>
      <c r="FC313" s="49"/>
      <c r="FH313" s="49"/>
      <c r="FI313" s="309"/>
      <c r="FR313" s="49"/>
      <c r="FW313" s="49"/>
      <c r="GB313" s="9"/>
      <c r="GC313" s="9"/>
      <c r="GG313" s="9"/>
      <c r="GH313" s="9"/>
      <c r="GI313" s="18"/>
      <c r="GL313" s="49"/>
    </row>
    <row r="314" spans="4:194" ht="18">
      <c r="D314" s="49"/>
      <c r="E314" s="49"/>
      <c r="N314" s="49"/>
      <c r="O314" s="1"/>
      <c r="W314" s="49"/>
      <c r="X314" s="49"/>
      <c r="AD314" s="49"/>
      <c r="AI314" s="49"/>
      <c r="AM314" s="48">
        <v>2019</v>
      </c>
      <c r="AR314" s="3"/>
      <c r="AV314" s="48" t="s">
        <v>1334</v>
      </c>
      <c r="AX314" s="18"/>
      <c r="AY314" s="86"/>
      <c r="AZ314" s="18"/>
      <c r="BA314" s="3"/>
      <c r="BB314" s="49"/>
      <c r="BC314"/>
      <c r="BE314" s="48" t="s">
        <v>1735</v>
      </c>
      <c r="BH314" s="86"/>
      <c r="BJ314" s="3"/>
      <c r="BK314" s="49"/>
      <c r="BN314" s="48" t="s">
        <v>2194</v>
      </c>
      <c r="BQ314" s="86"/>
      <c r="BT314" s="49"/>
      <c r="BV314" s="204"/>
      <c r="BW314" s="48" t="s">
        <v>2618</v>
      </c>
      <c r="BZ314" s="85"/>
      <c r="CD314" s="49"/>
      <c r="CG314" s="49"/>
      <c r="CH314" s="420"/>
      <c r="CK314" s="49"/>
      <c r="CP314" s="49"/>
      <c r="CU314" s="49"/>
      <c r="CZ314" s="49"/>
      <c r="DA314" s="18"/>
      <c r="DE314" s="49"/>
      <c r="DJ314" s="49"/>
      <c r="DK314" s="271"/>
      <c r="DO314" s="49"/>
      <c r="DY314" s="49"/>
      <c r="DZ314" s="18"/>
      <c r="ED314" s="49"/>
      <c r="EI314" s="49"/>
      <c r="EN314" s="49"/>
      <c r="ES314" s="49"/>
      <c r="EX314" s="49"/>
      <c r="FC314" s="49"/>
      <c r="FH314" s="49"/>
      <c r="FI314" s="309"/>
      <c r="FR314" s="49"/>
      <c r="FW314" s="49"/>
      <c r="GB314" s="9"/>
      <c r="GC314" s="9"/>
      <c r="GG314" s="9"/>
      <c r="GH314" s="9"/>
      <c r="GI314" s="18"/>
      <c r="GL314" s="49"/>
    </row>
    <row r="315" spans="4:194" ht="18">
      <c r="D315" s="49"/>
      <c r="E315" s="49"/>
      <c r="N315" s="49"/>
      <c r="O315" s="1"/>
      <c r="W315" s="49"/>
      <c r="X315" s="49"/>
      <c r="AD315" s="49"/>
      <c r="AI315" s="49"/>
      <c r="AM315" s="40" t="s">
        <v>631</v>
      </c>
      <c r="AP315" s="151">
        <v>19674.000000000044</v>
      </c>
      <c r="AQ315" t="s">
        <v>1032</v>
      </c>
      <c r="AR315" s="3" t="s">
        <v>1102</v>
      </c>
      <c r="AV315" s="39" t="s">
        <v>596</v>
      </c>
      <c r="AW315" s="3"/>
      <c r="AX315" s="3"/>
      <c r="AY315" s="151">
        <v>28177.000000000065</v>
      </c>
      <c r="AZ315" s="192" t="s">
        <v>1488</v>
      </c>
      <c r="BA315" s="3" t="s">
        <v>1102</v>
      </c>
      <c r="BB315" s="49"/>
      <c r="BC315"/>
      <c r="BE315" s="81" t="s">
        <v>1272</v>
      </c>
      <c r="BF315" s="4"/>
      <c r="BG315" s="249"/>
      <c r="BH315" s="151">
        <v>36281.662499999875</v>
      </c>
      <c r="BI315" s="192" t="s">
        <v>1775</v>
      </c>
      <c r="BJ315" s="3" t="s">
        <v>1102</v>
      </c>
      <c r="BK315" s="49"/>
      <c r="BN315" s="181" t="s">
        <v>1283</v>
      </c>
      <c r="BQ315" s="151">
        <v>44032.949999999917</v>
      </c>
      <c r="BR315" s="192" t="s">
        <v>1471</v>
      </c>
      <c r="BS315" s="3" t="s">
        <v>1102</v>
      </c>
      <c r="BT315" s="49"/>
      <c r="BV315" s="204"/>
      <c r="BW315" s="61" t="s">
        <v>152</v>
      </c>
      <c r="BZ315" s="151">
        <v>49732.38750000015</v>
      </c>
      <c r="CA315" s="1" t="s">
        <v>2711</v>
      </c>
      <c r="CB315" s="3" t="s">
        <v>1102</v>
      </c>
      <c r="CD315" s="49"/>
      <c r="CG315" s="49"/>
      <c r="CH315" s="420"/>
      <c r="CK315" s="49"/>
      <c r="CP315" s="49"/>
      <c r="CU315" s="49"/>
      <c r="CZ315" s="49"/>
      <c r="DA315" s="18"/>
      <c r="DE315" s="49"/>
      <c r="DJ315" s="49"/>
      <c r="DK315" s="271"/>
      <c r="DO315" s="49"/>
      <c r="DY315" s="49"/>
      <c r="DZ315" s="18"/>
      <c r="ED315" s="49"/>
      <c r="EI315" s="49"/>
      <c r="EN315" s="49"/>
      <c r="ES315" s="49"/>
      <c r="EX315" s="49"/>
      <c r="FC315" s="49"/>
      <c r="FH315" s="49"/>
      <c r="FI315" s="309"/>
      <c r="FR315" s="49"/>
      <c r="FW315" s="49"/>
      <c r="GB315" s="9"/>
      <c r="GC315" s="9"/>
      <c r="GG315" s="9"/>
      <c r="GH315" s="9"/>
      <c r="GI315" s="18"/>
      <c r="GL315" s="49"/>
    </row>
    <row r="316" spans="4:194" ht="18">
      <c r="D316" s="49"/>
      <c r="E316" s="49"/>
      <c r="N316" s="49"/>
      <c r="O316" s="1"/>
      <c r="W316" s="49"/>
      <c r="X316" s="49"/>
      <c r="AD316" s="49"/>
      <c r="AI316" s="49"/>
      <c r="AM316" s="48">
        <v>2019</v>
      </c>
      <c r="AR316" s="3"/>
      <c r="AV316" s="48" t="s">
        <v>1334</v>
      </c>
      <c r="AX316" s="18"/>
      <c r="AY316" s="86"/>
      <c r="AZ316" s="18"/>
      <c r="BA316" s="3"/>
      <c r="BB316" s="49"/>
      <c r="BC316"/>
      <c r="BE316" s="48" t="s">
        <v>1717</v>
      </c>
      <c r="BH316" s="86"/>
      <c r="BJ316" s="3"/>
      <c r="BK316" s="49"/>
      <c r="BN316" s="48" t="s">
        <v>2214</v>
      </c>
      <c r="BQ316" s="86"/>
      <c r="BT316" s="49"/>
      <c r="BV316" s="204"/>
      <c r="BW316" s="48" t="s">
        <v>2618</v>
      </c>
      <c r="BZ316" s="85"/>
      <c r="CA316" s="1"/>
      <c r="CD316" s="49"/>
      <c r="CG316" s="49"/>
      <c r="CH316" s="420"/>
      <c r="CK316" s="49"/>
      <c r="CP316" s="49"/>
      <c r="CU316" s="49"/>
      <c r="CZ316" s="49"/>
      <c r="DA316" s="18"/>
      <c r="DE316" s="49"/>
      <c r="DJ316" s="49"/>
      <c r="DK316" s="271"/>
      <c r="DO316" s="49"/>
      <c r="DY316" s="49"/>
      <c r="DZ316" s="18"/>
      <c r="ED316" s="49"/>
      <c r="EI316" s="49"/>
      <c r="EN316" s="49"/>
      <c r="ES316" s="49"/>
      <c r="EX316" s="49"/>
      <c r="FC316" s="49"/>
      <c r="FH316" s="49"/>
      <c r="FI316" s="309"/>
      <c r="FR316" s="49"/>
      <c r="FW316" s="49"/>
      <c r="GB316" s="9"/>
      <c r="GC316" s="9"/>
      <c r="GG316" s="9"/>
      <c r="GH316" s="9"/>
      <c r="GI316" s="18"/>
      <c r="GL316" s="49"/>
    </row>
    <row r="317" spans="4:194" ht="18">
      <c r="D317" s="49"/>
      <c r="E317" s="49"/>
      <c r="N317" s="49"/>
      <c r="O317" s="1"/>
      <c r="W317" s="49"/>
      <c r="X317" s="49"/>
      <c r="AD317" s="49"/>
      <c r="AI317" s="49"/>
      <c r="AM317" s="40" t="s">
        <v>630</v>
      </c>
      <c r="AP317" s="151">
        <v>19448.399999999972</v>
      </c>
      <c r="AQ317" t="s">
        <v>1033</v>
      </c>
      <c r="AR317" s="3" t="s">
        <v>1103</v>
      </c>
      <c r="AV317" s="39" t="s">
        <v>620</v>
      </c>
      <c r="AW317" s="9"/>
      <c r="AX317" s="3"/>
      <c r="AY317" s="151">
        <v>28074.850000000111</v>
      </c>
      <c r="AZ317" s="192" t="s">
        <v>1489</v>
      </c>
      <c r="BA317" s="3" t="s">
        <v>1103</v>
      </c>
      <c r="BB317" s="49"/>
      <c r="BC317"/>
      <c r="BE317" s="81" t="s">
        <v>1285</v>
      </c>
      <c r="BF317" s="4"/>
      <c r="BG317" s="249"/>
      <c r="BH317" s="151">
        <v>35732.349999999991</v>
      </c>
      <c r="BI317" s="192" t="s">
        <v>1776</v>
      </c>
      <c r="BJ317" s="3" t="s">
        <v>1103</v>
      </c>
      <c r="BK317" s="49"/>
      <c r="BN317" s="181" t="s">
        <v>1279</v>
      </c>
      <c r="BQ317" s="151">
        <v>43940.762499999924</v>
      </c>
      <c r="BR317" s="192" t="s">
        <v>2240</v>
      </c>
      <c r="BS317" s="3" t="s">
        <v>1103</v>
      </c>
      <c r="BT317" s="49"/>
      <c r="BV317" s="204"/>
      <c r="BW317" s="226" t="s">
        <v>27</v>
      </c>
      <c r="BZ317" s="151">
        <v>49594.362499999683</v>
      </c>
      <c r="CA317" s="1" t="s">
        <v>2712</v>
      </c>
      <c r="CB317" s="3" t="s">
        <v>1103</v>
      </c>
      <c r="CD317" s="49"/>
      <c r="CG317" s="49"/>
      <c r="CH317" s="420"/>
      <c r="CK317" s="49"/>
      <c r="CP317" s="49"/>
      <c r="CU317" s="49"/>
      <c r="CZ317" s="49"/>
      <c r="DA317" s="18"/>
      <c r="DE317" s="49"/>
      <c r="DJ317" s="49"/>
      <c r="DK317" s="271"/>
      <c r="DO317" s="49"/>
      <c r="DY317" s="49"/>
      <c r="DZ317" s="18"/>
      <c r="ED317" s="49"/>
      <c r="EI317" s="49"/>
      <c r="EN317" s="49"/>
      <c r="ES317" s="49"/>
      <c r="EX317" s="49"/>
      <c r="FC317" s="49"/>
      <c r="FH317" s="49"/>
      <c r="FI317" s="309"/>
      <c r="FR317" s="49"/>
      <c r="FW317" s="49"/>
      <c r="GB317" s="9"/>
      <c r="GC317" s="9"/>
      <c r="GG317" s="9"/>
      <c r="GH317" s="9"/>
      <c r="GI317" s="18"/>
      <c r="GL317" s="49"/>
    </row>
    <row r="318" spans="4:194" ht="18">
      <c r="D318" s="49"/>
      <c r="E318" s="49"/>
      <c r="N318" s="49"/>
      <c r="O318" s="1"/>
      <c r="W318" s="49"/>
      <c r="X318" s="49"/>
      <c r="AD318" s="49"/>
      <c r="AI318" s="49"/>
      <c r="AM318" s="48">
        <v>2019</v>
      </c>
      <c r="AP318" s="86"/>
      <c r="AQ318" s="86"/>
      <c r="AR318" s="3"/>
      <c r="AV318" s="48" t="s">
        <v>1334</v>
      </c>
      <c r="AX318" s="18"/>
      <c r="AY318" s="86"/>
      <c r="AZ318" s="18"/>
      <c r="BA318" s="3"/>
      <c r="BB318" s="49"/>
      <c r="BC318"/>
      <c r="BE318" s="48" t="s">
        <v>1717</v>
      </c>
      <c r="BH318" s="86"/>
      <c r="BJ318" s="3"/>
      <c r="BK318" s="49"/>
      <c r="BN318" s="48" t="s">
        <v>2214</v>
      </c>
      <c r="BQ318" s="86"/>
      <c r="BT318" s="49"/>
      <c r="BV318" s="204"/>
      <c r="BW318" s="48" t="s">
        <v>2618</v>
      </c>
      <c r="BZ318" s="85"/>
      <c r="CA318" s="1"/>
      <c r="CD318" s="49"/>
      <c r="CG318" s="49"/>
      <c r="CH318" s="420"/>
      <c r="CK318" s="49"/>
      <c r="CP318" s="49"/>
      <c r="CU318" s="49"/>
      <c r="CZ318" s="49"/>
      <c r="DA318" s="18"/>
      <c r="DE318" s="49"/>
      <c r="DJ318" s="49"/>
      <c r="DK318" s="271"/>
      <c r="DO318" s="49"/>
      <c r="DY318" s="49"/>
      <c r="DZ318" s="18"/>
      <c r="ED318" s="49"/>
      <c r="EI318" s="49"/>
      <c r="EN318" s="49"/>
      <c r="ES318" s="49"/>
      <c r="EX318" s="49"/>
      <c r="FC318" s="49"/>
      <c r="FH318" s="49"/>
      <c r="FI318" s="309"/>
      <c r="FR318" s="49"/>
      <c r="FW318" s="49"/>
      <c r="GB318" s="9"/>
      <c r="GC318" s="9"/>
      <c r="GG318" s="9"/>
      <c r="GH318" s="9"/>
      <c r="GI318" s="18"/>
      <c r="GL318" s="49"/>
    </row>
    <row r="319" spans="4:194" ht="18">
      <c r="D319" s="49"/>
      <c r="E319" s="49"/>
      <c r="N319" s="49"/>
      <c r="O319" s="1"/>
      <c r="W319" s="49"/>
      <c r="X319" s="49"/>
      <c r="AD319" s="49"/>
      <c r="AI319" s="49"/>
      <c r="AM319" s="40" t="s">
        <v>648</v>
      </c>
      <c r="AP319" s="151">
        <v>18799.500000000025</v>
      </c>
      <c r="AQ319" t="s">
        <v>1034</v>
      </c>
      <c r="AR319" s="3" t="s">
        <v>1104</v>
      </c>
      <c r="AV319" s="39" t="s">
        <v>601</v>
      </c>
      <c r="AW319" s="3"/>
      <c r="AX319" s="3"/>
      <c r="AY319" s="151">
        <v>27062.650000000031</v>
      </c>
      <c r="AZ319" s="192" t="s">
        <v>1490</v>
      </c>
      <c r="BA319" s="3" t="s">
        <v>1104</v>
      </c>
      <c r="BB319" s="49"/>
      <c r="BC319"/>
      <c r="BE319" s="81" t="s">
        <v>1286</v>
      </c>
      <c r="BF319" s="4"/>
      <c r="BG319" s="249"/>
      <c r="BH319" s="151">
        <v>35569.749999999825</v>
      </c>
      <c r="BI319" s="192" t="s">
        <v>1777</v>
      </c>
      <c r="BJ319" s="3" t="s">
        <v>1104</v>
      </c>
      <c r="BK319" s="49"/>
      <c r="BN319" s="28" t="s">
        <v>144</v>
      </c>
      <c r="BQ319" s="151">
        <v>43813.887500000048</v>
      </c>
      <c r="BR319" s="192" t="s">
        <v>2241</v>
      </c>
      <c r="BS319" s="3" t="s">
        <v>1104</v>
      </c>
      <c r="BT319" s="49"/>
      <c r="BV319" s="204"/>
      <c r="BW319" s="181" t="s">
        <v>1281</v>
      </c>
      <c r="BZ319" s="151">
        <v>48978.662499999868</v>
      </c>
      <c r="CA319" s="1" t="s">
        <v>2713</v>
      </c>
      <c r="CB319" s="3" t="s">
        <v>1104</v>
      </c>
      <c r="CD319" s="49"/>
      <c r="CG319" s="49"/>
      <c r="CH319" s="420"/>
      <c r="CK319" s="49"/>
      <c r="CP319" s="49"/>
      <c r="CU319" s="49"/>
      <c r="CZ319" s="49"/>
      <c r="DA319" s="18"/>
      <c r="DE319" s="49"/>
      <c r="DJ319" s="49"/>
      <c r="DK319" s="271"/>
      <c r="DO319" s="49"/>
      <c r="DY319" s="49"/>
      <c r="DZ319" s="18"/>
      <c r="ED319" s="49"/>
      <c r="EI319" s="49"/>
      <c r="EN319" s="49"/>
      <c r="ES319" s="49"/>
      <c r="EX319" s="49"/>
      <c r="FC319" s="49"/>
      <c r="FH319" s="49"/>
      <c r="FI319" s="309"/>
      <c r="FR319" s="49"/>
      <c r="FW319" s="49"/>
      <c r="GB319" s="9"/>
      <c r="GC319" s="9"/>
      <c r="GG319" s="9"/>
      <c r="GH319" s="9"/>
      <c r="GI319" s="18"/>
      <c r="GL319" s="49"/>
    </row>
    <row r="320" spans="4:194" ht="18">
      <c r="D320" s="49"/>
      <c r="E320" s="49"/>
      <c r="N320" s="49"/>
      <c r="O320" s="1"/>
      <c r="W320" s="49"/>
      <c r="X320" s="49"/>
      <c r="AD320" s="49"/>
      <c r="AI320" s="49"/>
      <c r="AM320" s="48">
        <v>2019</v>
      </c>
      <c r="AN320" s="86"/>
      <c r="AO320" s="86"/>
      <c r="AR320" s="3"/>
      <c r="AV320" s="48" t="s">
        <v>1334</v>
      </c>
      <c r="AX320" s="18"/>
      <c r="AY320" s="86"/>
      <c r="AZ320" s="18"/>
      <c r="BA320" s="3"/>
      <c r="BB320" s="49"/>
      <c r="BC320"/>
      <c r="BE320" s="48" t="s">
        <v>1717</v>
      </c>
      <c r="BH320" s="86"/>
      <c r="BJ320" s="3"/>
      <c r="BK320" s="49"/>
      <c r="BN320" s="48" t="s">
        <v>2194</v>
      </c>
      <c r="BQ320" s="86"/>
      <c r="BT320" s="49"/>
      <c r="BV320" s="204"/>
      <c r="BW320" s="48" t="s">
        <v>2618</v>
      </c>
      <c r="BZ320" s="85"/>
      <c r="CA320" s="1"/>
      <c r="CD320" s="49"/>
      <c r="CG320" s="49"/>
      <c r="CH320" s="420"/>
      <c r="CK320" s="49"/>
      <c r="CP320" s="49"/>
      <c r="CU320" s="49"/>
      <c r="CZ320" s="49"/>
      <c r="DA320" s="18"/>
      <c r="DE320" s="49"/>
      <c r="DJ320" s="49"/>
      <c r="DK320" s="271"/>
      <c r="DO320" s="49"/>
      <c r="DY320" s="49"/>
      <c r="DZ320" s="18"/>
      <c r="ED320" s="49"/>
      <c r="EI320" s="49"/>
      <c r="EN320" s="49"/>
      <c r="ES320" s="49"/>
      <c r="EX320" s="49"/>
      <c r="FC320" s="49"/>
      <c r="FH320" s="49"/>
      <c r="FI320" s="309"/>
      <c r="FR320" s="49"/>
      <c r="FW320" s="49"/>
      <c r="GB320" s="9"/>
      <c r="GC320" s="9"/>
      <c r="GG320" s="9"/>
      <c r="GH320" s="9"/>
      <c r="GI320" s="18"/>
      <c r="GL320" s="49"/>
    </row>
    <row r="321" spans="4:194" ht="18">
      <c r="D321" s="49"/>
      <c r="E321" s="49"/>
      <c r="N321" s="49"/>
      <c r="O321" s="1"/>
      <c r="W321" s="49"/>
      <c r="X321" s="49"/>
      <c r="AD321" s="49"/>
      <c r="AI321" s="49"/>
      <c r="AM321" s="40" t="s">
        <v>640</v>
      </c>
      <c r="AP321" s="151">
        <v>18479.549999999927</v>
      </c>
      <c r="AQ321" t="s">
        <v>1035</v>
      </c>
      <c r="AR321" s="3" t="s">
        <v>1105</v>
      </c>
      <c r="AV321" s="39" t="s">
        <v>622</v>
      </c>
      <c r="AW321" s="3"/>
      <c r="AX321" s="3"/>
      <c r="AY321" s="151">
        <v>25822.300000000003</v>
      </c>
      <c r="AZ321" s="192" t="s">
        <v>1491</v>
      </c>
      <c r="BA321" s="3" t="s">
        <v>1105</v>
      </c>
      <c r="BB321" s="49"/>
      <c r="BC321"/>
      <c r="BE321" s="81" t="s">
        <v>1277</v>
      </c>
      <c r="BF321" s="4"/>
      <c r="BG321" s="249"/>
      <c r="BH321" s="151">
        <v>34583.774999999936</v>
      </c>
      <c r="BI321" s="192" t="s">
        <v>1778</v>
      </c>
      <c r="BJ321" s="3" t="s">
        <v>1105</v>
      </c>
      <c r="BK321" s="49"/>
      <c r="BN321" s="61" t="s">
        <v>648</v>
      </c>
      <c r="BQ321" s="151">
        <v>43608.875000000211</v>
      </c>
      <c r="BR321" s="192" t="s">
        <v>2242</v>
      </c>
      <c r="BS321" s="3" t="s">
        <v>1105</v>
      </c>
      <c r="BT321" s="49"/>
      <c r="BV321" s="204"/>
      <c r="BW321" s="226" t="s">
        <v>13</v>
      </c>
      <c r="BZ321" s="151">
        <v>48121.587499999994</v>
      </c>
      <c r="CA321" s="1" t="s">
        <v>1721</v>
      </c>
      <c r="CB321" s="3" t="s">
        <v>1105</v>
      </c>
      <c r="CD321" s="49"/>
      <c r="CG321" s="49"/>
      <c r="CH321" s="420"/>
      <c r="CK321" s="49"/>
      <c r="CP321" s="49"/>
      <c r="CU321" s="49"/>
      <c r="CZ321" s="49"/>
      <c r="DA321" s="18"/>
      <c r="DE321" s="49"/>
      <c r="DJ321" s="49"/>
      <c r="DK321" s="271"/>
      <c r="DO321" s="49"/>
      <c r="DY321" s="49"/>
      <c r="DZ321" s="18"/>
      <c r="ED321" s="49"/>
      <c r="EI321" s="49"/>
      <c r="EN321" s="49"/>
      <c r="ES321" s="49"/>
      <c r="EX321" s="49"/>
      <c r="FC321" s="49"/>
      <c r="FH321" s="49"/>
      <c r="FI321" s="309"/>
      <c r="FR321" s="49"/>
      <c r="FW321" s="49"/>
      <c r="GB321" s="9"/>
      <c r="GC321" s="9"/>
      <c r="GG321" s="9"/>
      <c r="GH321" s="9"/>
      <c r="GI321" s="18"/>
      <c r="GL321" s="49"/>
    </row>
    <row r="322" spans="4:194" ht="18">
      <c r="D322" s="49"/>
      <c r="E322" s="49"/>
      <c r="N322" s="49"/>
      <c r="O322" s="1"/>
      <c r="W322" s="49"/>
      <c r="X322" s="49"/>
      <c r="AD322" s="49"/>
      <c r="AI322" s="49"/>
      <c r="AM322" s="48">
        <v>2019</v>
      </c>
      <c r="AR322" s="58"/>
      <c r="AV322" s="48" t="s">
        <v>1334</v>
      </c>
      <c r="AX322" s="18"/>
      <c r="AY322" s="86"/>
      <c r="AZ322" s="18"/>
      <c r="BA322" s="58"/>
      <c r="BB322" s="49"/>
      <c r="BC322"/>
      <c r="BE322" s="48" t="s">
        <v>1717</v>
      </c>
      <c r="BH322" s="86"/>
      <c r="BJ322" s="58"/>
      <c r="BK322" s="49"/>
      <c r="BN322" s="48" t="s">
        <v>2194</v>
      </c>
      <c r="BO322" s="96"/>
      <c r="BP322" s="61"/>
      <c r="BQ322" s="86"/>
      <c r="BR322" s="57"/>
      <c r="BS322" s="57"/>
      <c r="BT322" s="49"/>
      <c r="BV322" s="204"/>
      <c r="BW322" s="48" t="s">
        <v>2618</v>
      </c>
      <c r="BZ322" s="85"/>
      <c r="CA322" s="1"/>
      <c r="CB322" s="57"/>
      <c r="CD322" s="49"/>
      <c r="CG322" s="49"/>
      <c r="CH322" s="420"/>
      <c r="CK322" s="49"/>
      <c r="CP322" s="49"/>
      <c r="CU322" s="49"/>
      <c r="CZ322" s="49"/>
      <c r="DA322" s="18"/>
      <c r="DE322" s="49"/>
      <c r="DJ322" s="49"/>
      <c r="DK322" s="271"/>
      <c r="DO322" s="49"/>
      <c r="DY322" s="49"/>
      <c r="DZ322" s="18"/>
      <c r="ED322" s="49"/>
      <c r="EI322" s="49"/>
      <c r="EN322" s="49"/>
      <c r="ES322" s="49"/>
      <c r="EX322" s="49"/>
      <c r="FC322" s="49"/>
      <c r="FH322" s="49"/>
      <c r="FI322" s="309"/>
      <c r="FR322" s="49"/>
      <c r="FW322" s="49"/>
      <c r="GB322" s="9"/>
      <c r="GC322" s="9"/>
      <c r="GG322" s="9"/>
      <c r="GH322" s="9"/>
      <c r="GI322" s="18"/>
      <c r="GL322" s="49"/>
    </row>
    <row r="323" spans="4:194" ht="18">
      <c r="D323" s="49"/>
      <c r="E323" s="49"/>
      <c r="N323" s="49"/>
      <c r="O323" s="1"/>
      <c r="W323" s="49"/>
      <c r="X323" s="49"/>
      <c r="AD323" s="49"/>
      <c r="AI323" s="49"/>
      <c r="AM323" s="40" t="s">
        <v>600</v>
      </c>
      <c r="AP323" s="151">
        <v>18065.300000000014</v>
      </c>
      <c r="AQ323" t="s">
        <v>1036</v>
      </c>
      <c r="AR323" s="3" t="s">
        <v>1106</v>
      </c>
      <c r="AV323" s="39" t="s">
        <v>631</v>
      </c>
      <c r="AW323" s="3"/>
      <c r="AX323" s="3"/>
      <c r="AY323" s="151">
        <v>25186.100000000115</v>
      </c>
      <c r="AZ323" s="192" t="s">
        <v>1492</v>
      </c>
      <c r="BA323" s="3" t="s">
        <v>1106</v>
      </c>
      <c r="BB323" s="49"/>
      <c r="BC323"/>
      <c r="BE323" s="39" t="s">
        <v>596</v>
      </c>
      <c r="BF323" s="9"/>
      <c r="BG323" s="249"/>
      <c r="BH323" s="151">
        <v>34207.750000000044</v>
      </c>
      <c r="BI323" s="192" t="s">
        <v>1779</v>
      </c>
      <c r="BJ323" s="3" t="s">
        <v>1106</v>
      </c>
      <c r="BK323" s="49"/>
      <c r="BN323" s="181" t="s">
        <v>1280</v>
      </c>
      <c r="BO323" s="9"/>
      <c r="BP323" s="61"/>
      <c r="BQ323" s="151">
        <v>42963.674999999908</v>
      </c>
      <c r="BR323" s="192" t="s">
        <v>2243</v>
      </c>
      <c r="BS323" s="3" t="s">
        <v>1106</v>
      </c>
      <c r="BT323" s="49"/>
      <c r="BV323" s="204"/>
      <c r="BW323" s="181" t="s">
        <v>1269</v>
      </c>
      <c r="BZ323" s="151">
        <v>47657.162499999977</v>
      </c>
      <c r="CA323" s="1" t="s">
        <v>2714</v>
      </c>
      <c r="CB323" s="3" t="s">
        <v>1106</v>
      </c>
      <c r="CD323" s="49"/>
      <c r="CG323" s="49"/>
      <c r="CH323" s="420"/>
      <c r="CK323" s="49"/>
      <c r="CP323" s="49"/>
      <c r="CU323" s="49"/>
      <c r="CZ323" s="49"/>
      <c r="DA323" s="18"/>
      <c r="DE323" s="49"/>
      <c r="DJ323" s="49"/>
      <c r="DK323" s="271"/>
      <c r="DO323" s="49"/>
      <c r="DY323" s="49"/>
      <c r="DZ323" s="18"/>
      <c r="ED323" s="49"/>
      <c r="EI323" s="49"/>
      <c r="EN323" s="49"/>
      <c r="ES323" s="49"/>
      <c r="EX323" s="49"/>
      <c r="FC323" s="49"/>
      <c r="FH323" s="49"/>
      <c r="FI323" s="309"/>
      <c r="FR323" s="49"/>
      <c r="FW323" s="49"/>
      <c r="GB323" s="9"/>
      <c r="GC323" s="9"/>
      <c r="GG323" s="9"/>
      <c r="GH323" s="9"/>
      <c r="GI323" s="18"/>
      <c r="GL323" s="49"/>
    </row>
    <row r="324" spans="4:194" ht="18">
      <c r="D324" s="49"/>
      <c r="E324" s="49"/>
      <c r="N324" s="49"/>
      <c r="O324" s="1"/>
      <c r="W324" s="49"/>
      <c r="X324" s="49"/>
      <c r="AD324" s="49"/>
      <c r="AI324" s="49"/>
      <c r="AM324" s="48">
        <v>2019</v>
      </c>
      <c r="AR324" s="58"/>
      <c r="AV324" s="48" t="s">
        <v>1334</v>
      </c>
      <c r="AX324" s="18"/>
      <c r="AY324" s="86"/>
      <c r="AZ324" s="18"/>
      <c r="BA324" s="58"/>
      <c r="BB324" s="49"/>
      <c r="BC324"/>
      <c r="BE324" s="48" t="s">
        <v>1735</v>
      </c>
      <c r="BH324" s="86"/>
      <c r="BJ324" s="58"/>
      <c r="BK324" s="49"/>
      <c r="BN324" s="48" t="s">
        <v>2214</v>
      </c>
      <c r="BO324" s="61"/>
      <c r="BP324" s="61"/>
      <c r="BQ324" s="86"/>
      <c r="BR324" s="57"/>
      <c r="BS324" s="57"/>
      <c r="BT324" s="49"/>
      <c r="BV324" s="204"/>
      <c r="BW324" s="48" t="s">
        <v>2618</v>
      </c>
      <c r="BZ324" s="85"/>
      <c r="CB324" s="57"/>
      <c r="CD324" s="49"/>
      <c r="CG324" s="49"/>
      <c r="CH324" s="420"/>
      <c r="CK324" s="49"/>
      <c r="CP324" s="49"/>
      <c r="CU324" s="49"/>
      <c r="CZ324" s="49"/>
      <c r="DA324" s="18"/>
      <c r="DE324" s="49"/>
      <c r="DJ324" s="49"/>
      <c r="DK324" s="271"/>
      <c r="DO324" s="49"/>
      <c r="DY324" s="49"/>
      <c r="DZ324" s="18"/>
      <c r="ED324" s="49"/>
      <c r="EI324" s="49"/>
      <c r="EN324" s="49"/>
      <c r="ES324" s="49"/>
      <c r="EX324" s="49"/>
      <c r="FC324" s="49"/>
      <c r="FH324" s="49"/>
      <c r="FI324" s="309"/>
      <c r="FR324" s="49"/>
      <c r="FW324" s="49"/>
      <c r="GB324" s="9"/>
      <c r="GC324" s="9"/>
      <c r="GG324" s="9"/>
      <c r="GH324" s="9"/>
      <c r="GI324" s="18"/>
      <c r="GL324" s="49"/>
    </row>
    <row r="325" spans="4:194" ht="18">
      <c r="D325" s="49"/>
      <c r="E325" s="49"/>
      <c r="N325" s="49"/>
      <c r="O325" s="1"/>
      <c r="W325" s="49"/>
      <c r="X325" s="49"/>
      <c r="AD325" s="49"/>
      <c r="AI325" s="49"/>
      <c r="AM325" s="40" t="s">
        <v>622</v>
      </c>
      <c r="AP325" s="151">
        <v>18035.600000000049</v>
      </c>
      <c r="AQ325" t="s">
        <v>1037</v>
      </c>
      <c r="AR325" s="3" t="s">
        <v>1107</v>
      </c>
      <c r="AV325" s="39" t="s">
        <v>654</v>
      </c>
      <c r="AW325" s="9"/>
      <c r="AX325" s="3"/>
      <c r="AY325" s="151">
        <v>23431.022000000041</v>
      </c>
      <c r="AZ325" s="192" t="s">
        <v>1493</v>
      </c>
      <c r="BA325" s="3" t="s">
        <v>1107</v>
      </c>
      <c r="BB325" s="49"/>
      <c r="BC325"/>
      <c r="BE325" s="81" t="s">
        <v>1283</v>
      </c>
      <c r="BF325" s="4"/>
      <c r="BG325" s="249"/>
      <c r="BH325" s="151">
        <v>32942.537500000064</v>
      </c>
      <c r="BI325" s="192" t="s">
        <v>1780</v>
      </c>
      <c r="BJ325" s="3" t="s">
        <v>1107</v>
      </c>
      <c r="BK325" s="49"/>
      <c r="BN325" s="181" t="s">
        <v>1278</v>
      </c>
      <c r="BO325" s="61"/>
      <c r="BP325" s="61"/>
      <c r="BQ325" s="151">
        <v>42909.375000000029</v>
      </c>
      <c r="BR325" s="192" t="s">
        <v>2244</v>
      </c>
      <c r="BS325" s="3" t="s">
        <v>1107</v>
      </c>
      <c r="BT325" s="49"/>
      <c r="BV325" s="204"/>
      <c r="BW325" s="181" t="s">
        <v>1268</v>
      </c>
      <c r="BZ325" s="151">
        <v>47072.000000000029</v>
      </c>
      <c r="CA325" s="1" t="s">
        <v>2715</v>
      </c>
      <c r="CB325" s="3" t="s">
        <v>1107</v>
      </c>
      <c r="CD325" s="49"/>
      <c r="CG325" s="49"/>
      <c r="CH325" s="420"/>
      <c r="CK325" s="49"/>
      <c r="CP325" s="49"/>
      <c r="CU325" s="49"/>
      <c r="CZ325" s="49"/>
      <c r="DA325" s="18"/>
      <c r="DE325" s="49"/>
      <c r="DJ325" s="49"/>
      <c r="DK325" s="271"/>
      <c r="DO325" s="49"/>
      <c r="DY325" s="49"/>
      <c r="DZ325" s="18"/>
      <c r="ED325" s="49"/>
      <c r="EI325" s="49"/>
      <c r="EN325" s="49"/>
      <c r="ES325" s="49"/>
      <c r="EX325" s="49"/>
      <c r="FC325" s="49"/>
      <c r="FH325" s="49"/>
      <c r="FI325" s="309"/>
      <c r="FR325" s="49"/>
      <c r="FW325" s="49"/>
      <c r="GB325" s="9"/>
      <c r="GC325" s="9"/>
      <c r="GG325" s="9"/>
      <c r="GH325" s="9"/>
      <c r="GI325" s="18"/>
      <c r="GL325" s="49"/>
    </row>
    <row r="326" spans="4:194" ht="18">
      <c r="D326" s="49"/>
      <c r="E326" s="49"/>
      <c r="N326" s="49"/>
      <c r="O326" s="1"/>
      <c r="W326" s="49"/>
      <c r="X326" s="49"/>
      <c r="AD326" s="49"/>
      <c r="AI326" s="49"/>
      <c r="AM326" s="48">
        <v>2019</v>
      </c>
      <c r="AR326" s="3"/>
      <c r="AV326" s="48" t="s">
        <v>1334</v>
      </c>
      <c r="AX326" s="18"/>
      <c r="AY326" s="86"/>
      <c r="AZ326" s="18"/>
      <c r="BA326" s="3"/>
      <c r="BB326" s="49"/>
      <c r="BC326"/>
      <c r="BE326" s="48" t="s">
        <v>1717</v>
      </c>
      <c r="BH326" s="86"/>
      <c r="BJ326" s="3"/>
      <c r="BK326" s="49"/>
      <c r="BN326" s="48" t="s">
        <v>2214</v>
      </c>
      <c r="BO326" s="96"/>
      <c r="BP326" s="61"/>
      <c r="BQ326" s="86"/>
      <c r="BR326" s="57"/>
      <c r="BS326" s="57"/>
      <c r="BT326" s="49"/>
      <c r="BV326" s="204"/>
      <c r="BW326" s="48" t="s">
        <v>2618</v>
      </c>
      <c r="BZ326" s="85"/>
      <c r="CA326" s="1"/>
      <c r="CB326" s="57"/>
      <c r="CD326" s="49"/>
      <c r="CG326" s="49"/>
      <c r="CH326" s="420"/>
      <c r="CK326" s="49"/>
      <c r="CP326" s="49"/>
      <c r="CU326" s="49"/>
      <c r="CZ326" s="49"/>
      <c r="DA326" s="18"/>
      <c r="DE326" s="49"/>
      <c r="DJ326" s="49"/>
      <c r="DK326" s="271"/>
      <c r="DO326" s="49"/>
      <c r="DY326" s="49"/>
      <c r="DZ326" s="18"/>
      <c r="ED326" s="49"/>
      <c r="EI326" s="49"/>
      <c r="EN326" s="49"/>
      <c r="ES326" s="49"/>
      <c r="EX326" s="49"/>
      <c r="FC326" s="49"/>
      <c r="FH326" s="49"/>
      <c r="FI326" s="309"/>
      <c r="FR326" s="49"/>
      <c r="FW326" s="49"/>
      <c r="GB326" s="9"/>
      <c r="GC326" s="9"/>
      <c r="GG326" s="9"/>
      <c r="GH326" s="9"/>
      <c r="GI326" s="18"/>
      <c r="GL326" s="49"/>
    </row>
    <row r="327" spans="4:194" ht="18">
      <c r="D327" s="49"/>
      <c r="E327" s="49"/>
      <c r="N327" s="49"/>
      <c r="O327" s="1"/>
      <c r="W327" s="49"/>
      <c r="X327" s="49"/>
      <c r="AD327" s="49"/>
      <c r="AI327" s="49"/>
      <c r="AM327" s="40" t="s">
        <v>601</v>
      </c>
      <c r="AP327" s="151">
        <v>17565.80000000005</v>
      </c>
      <c r="AQ327" t="s">
        <v>1038</v>
      </c>
      <c r="AR327" t="s">
        <v>1108</v>
      </c>
      <c r="AV327" s="40" t="s">
        <v>29</v>
      </c>
      <c r="AW327" s="9"/>
      <c r="AX327" s="3"/>
      <c r="AY327" s="151">
        <v>15402.999999999998</v>
      </c>
      <c r="AZ327" s="192" t="s">
        <v>1494</v>
      </c>
      <c r="BA327" t="s">
        <v>1108</v>
      </c>
      <c r="BB327" s="49"/>
      <c r="BC327"/>
      <c r="BE327" s="81" t="s">
        <v>1280</v>
      </c>
      <c r="BF327" s="4"/>
      <c r="BG327" s="249"/>
      <c r="BH327" s="151">
        <v>32705.362499999992</v>
      </c>
      <c r="BI327" s="192" t="s">
        <v>1781</v>
      </c>
      <c r="BJ327" t="s">
        <v>1108</v>
      </c>
      <c r="BK327" s="49"/>
      <c r="BN327" s="181" t="s">
        <v>1281</v>
      </c>
      <c r="BO327" s="96"/>
      <c r="BP327" s="61"/>
      <c r="BQ327" s="151">
        <v>42414.324999999837</v>
      </c>
      <c r="BR327" s="192" t="s">
        <v>2245</v>
      </c>
      <c r="BS327" t="s">
        <v>1108</v>
      </c>
      <c r="BT327" s="49"/>
      <c r="BV327" s="204"/>
      <c r="BW327" s="226" t="s">
        <v>1583</v>
      </c>
      <c r="BZ327" s="151">
        <v>46606.974999999904</v>
      </c>
      <c r="CA327" s="1" t="s">
        <v>2716</v>
      </c>
      <c r="CB327" t="s">
        <v>1108</v>
      </c>
      <c r="CD327" s="49"/>
      <c r="CG327" s="49"/>
      <c r="CH327" s="420"/>
      <c r="CK327" s="49"/>
      <c r="CP327" s="49"/>
      <c r="CU327" s="49"/>
      <c r="CZ327" s="49"/>
      <c r="DA327" s="18"/>
      <c r="DE327" s="49"/>
      <c r="DJ327" s="49"/>
      <c r="DK327" s="271"/>
      <c r="DO327" s="49"/>
      <c r="DY327" s="49"/>
      <c r="DZ327" s="18"/>
      <c r="ED327" s="49"/>
      <c r="EI327" s="49"/>
      <c r="EN327" s="49"/>
      <c r="ES327" s="49"/>
      <c r="EX327" s="49"/>
      <c r="FC327" s="49"/>
      <c r="FH327" s="49"/>
      <c r="FI327" s="309"/>
      <c r="FR327" s="49"/>
      <c r="FW327" s="49"/>
      <c r="GB327" s="9"/>
      <c r="GC327" s="9"/>
      <c r="GG327" s="9"/>
      <c r="GH327" s="9"/>
      <c r="GI327" s="18"/>
      <c r="GL327" s="49"/>
    </row>
    <row r="328" spans="4:194" ht="18">
      <c r="D328" s="49"/>
      <c r="E328" s="49"/>
      <c r="N328" s="49"/>
      <c r="O328" s="1"/>
      <c r="W328" s="49"/>
      <c r="X328" s="49"/>
      <c r="AD328" s="49"/>
      <c r="AI328" s="49"/>
      <c r="AM328" s="48">
        <v>2019</v>
      </c>
      <c r="AP328" s="86"/>
      <c r="AQ328" s="86"/>
      <c r="AV328" s="48" t="s">
        <v>217</v>
      </c>
      <c r="AX328" s="18"/>
      <c r="AY328" s="86"/>
      <c r="AZ328" s="18"/>
      <c r="BA328"/>
      <c r="BB328" s="49"/>
      <c r="BC328"/>
      <c r="BE328" s="48" t="s">
        <v>1717</v>
      </c>
      <c r="BH328" s="86"/>
      <c r="BK328" s="49"/>
      <c r="BN328" s="48" t="s">
        <v>2214</v>
      </c>
      <c r="BO328" s="61"/>
      <c r="BP328" s="61"/>
      <c r="BQ328" s="86"/>
      <c r="BR328" s="57"/>
      <c r="BS328" s="57"/>
      <c r="BT328" s="49"/>
      <c r="BV328" s="204"/>
      <c r="BW328" s="48" t="s">
        <v>2618</v>
      </c>
      <c r="BZ328" s="85"/>
      <c r="CA328" s="1"/>
      <c r="CB328" s="57"/>
      <c r="CD328" s="49"/>
      <c r="CG328" s="49"/>
      <c r="CH328" s="420"/>
      <c r="CK328" s="49"/>
      <c r="CP328" s="49"/>
      <c r="CU328" s="49"/>
      <c r="CZ328" s="49"/>
      <c r="DA328" s="18"/>
      <c r="DE328" s="49"/>
      <c r="DJ328" s="49"/>
      <c r="DK328" s="271"/>
      <c r="DO328" s="49"/>
      <c r="DY328" s="49"/>
      <c r="DZ328" s="18"/>
      <c r="ED328" s="49"/>
      <c r="EI328" s="49"/>
      <c r="EN328" s="49"/>
      <c r="ES328" s="49"/>
      <c r="EX328" s="49"/>
      <c r="FC328" s="49"/>
      <c r="FH328" s="49"/>
      <c r="FI328" s="309"/>
      <c r="FR328" s="49"/>
      <c r="FW328" s="49"/>
      <c r="GB328" s="9"/>
      <c r="GC328" s="9"/>
      <c r="GG328" s="9"/>
      <c r="GH328" s="9"/>
      <c r="GI328" s="18"/>
      <c r="GL328" s="49"/>
    </row>
    <row r="329" spans="4:194" ht="18">
      <c r="D329" s="49"/>
      <c r="E329" s="49"/>
      <c r="N329" s="49"/>
      <c r="O329" s="1"/>
      <c r="W329" s="49"/>
      <c r="X329" s="49"/>
      <c r="AD329" s="49"/>
      <c r="AI329" s="49"/>
      <c r="AM329" s="40" t="s">
        <v>654</v>
      </c>
      <c r="AP329" s="151">
        <v>16833.096000000027</v>
      </c>
      <c r="AQ329" t="s">
        <v>1039</v>
      </c>
      <c r="AR329" t="s">
        <v>1109</v>
      </c>
      <c r="AV329" s="39" t="s">
        <v>1266</v>
      </c>
      <c r="AW329" s="4"/>
      <c r="AX329" s="3"/>
      <c r="AY329" s="151">
        <v>14884.499999999896</v>
      </c>
      <c r="AZ329" s="192" t="s">
        <v>1495</v>
      </c>
      <c r="BA329" t="s">
        <v>1109</v>
      </c>
      <c r="BB329" s="49"/>
      <c r="BC329"/>
      <c r="BE329" s="81" t="s">
        <v>1270</v>
      </c>
      <c r="BF329" s="4"/>
      <c r="BG329" s="249"/>
      <c r="BH329" s="151">
        <v>31862.974999999824</v>
      </c>
      <c r="BI329" s="192" t="s">
        <v>1782</v>
      </c>
      <c r="BJ329" t="s">
        <v>1109</v>
      </c>
      <c r="BK329" s="49"/>
      <c r="BN329" s="61" t="s">
        <v>155</v>
      </c>
      <c r="BO329" s="61"/>
      <c r="BP329" s="61"/>
      <c r="BQ329" s="151">
        <v>41634.55000000025</v>
      </c>
      <c r="BR329" s="192" t="s">
        <v>2246</v>
      </c>
      <c r="BS329" t="s">
        <v>1109</v>
      </c>
      <c r="BT329" s="49"/>
      <c r="BV329" s="204"/>
      <c r="BW329" s="61" t="s">
        <v>630</v>
      </c>
      <c r="BZ329" s="151">
        <v>46531.274999999994</v>
      </c>
      <c r="CA329" s="1" t="s">
        <v>2717</v>
      </c>
      <c r="CB329" t="s">
        <v>1109</v>
      </c>
      <c r="CD329" s="49"/>
      <c r="CG329" s="49"/>
      <c r="CH329" s="420"/>
      <c r="CK329" s="49"/>
      <c r="CP329" s="49"/>
      <c r="CU329" s="49"/>
      <c r="CZ329" s="49"/>
      <c r="DA329" s="18"/>
      <c r="DE329" s="49"/>
      <c r="DJ329" s="49"/>
      <c r="DK329" s="271"/>
      <c r="DO329" s="49"/>
      <c r="DY329" s="49"/>
      <c r="DZ329" s="18"/>
      <c r="ED329" s="49"/>
      <c r="EI329" s="49"/>
      <c r="EN329" s="49"/>
      <c r="ES329" s="49"/>
      <c r="EX329" s="49"/>
      <c r="FC329" s="49"/>
      <c r="FH329" s="49"/>
      <c r="FI329" s="309"/>
      <c r="FR329" s="49"/>
      <c r="FW329" s="49"/>
      <c r="GB329" s="9"/>
      <c r="GC329" s="9"/>
      <c r="GG329" s="9"/>
      <c r="GH329" s="9"/>
      <c r="GI329" s="18"/>
      <c r="GL329" s="49"/>
    </row>
    <row r="330" spans="4:194" ht="18">
      <c r="D330" s="49"/>
      <c r="E330" s="49"/>
      <c r="N330" s="49"/>
      <c r="O330" s="1"/>
      <c r="W330" s="49"/>
      <c r="X330" s="49"/>
      <c r="AD330" s="49"/>
      <c r="AI330" s="49"/>
      <c r="AM330" s="48">
        <v>2019</v>
      </c>
      <c r="AN330" s="86"/>
      <c r="AO330" s="86"/>
      <c r="AP330" s="86"/>
      <c r="AQ330" s="86"/>
      <c r="AV330" s="48">
        <v>2020</v>
      </c>
      <c r="AX330" s="18"/>
      <c r="AY330" s="86"/>
      <c r="AZ330" s="18"/>
      <c r="BA330"/>
      <c r="BB330" s="49"/>
      <c r="BC330"/>
      <c r="BE330" s="48" t="s">
        <v>1717</v>
      </c>
      <c r="BH330" s="86"/>
      <c r="BK330" s="49"/>
      <c r="BN330" s="48" t="s">
        <v>2194</v>
      </c>
      <c r="BO330" s="61"/>
      <c r="BP330" s="61"/>
      <c r="BQ330" s="86"/>
      <c r="BR330" s="57"/>
      <c r="BS330" s="57"/>
      <c r="BT330" s="49"/>
      <c r="BV330" s="204"/>
      <c r="BW330" s="48" t="s">
        <v>2618</v>
      </c>
      <c r="BZ330" s="85"/>
      <c r="CA330" s="1"/>
      <c r="CB330" s="57"/>
      <c r="CD330" s="49"/>
      <c r="CG330" s="49"/>
      <c r="CH330" s="420"/>
      <c r="CK330" s="49"/>
      <c r="CP330" s="49"/>
      <c r="CU330" s="49"/>
      <c r="CZ330" s="49"/>
      <c r="DA330" s="18"/>
      <c r="DE330" s="49"/>
      <c r="DJ330" s="49"/>
      <c r="DK330" s="271"/>
      <c r="DO330" s="49"/>
      <c r="DY330" s="49"/>
      <c r="DZ330" s="18"/>
      <c r="ED330" s="49"/>
      <c r="EI330" s="49"/>
      <c r="EN330" s="49"/>
      <c r="ES330" s="49"/>
      <c r="EX330" s="49"/>
      <c r="FC330" s="49"/>
      <c r="FH330" s="49"/>
      <c r="FI330" s="309"/>
      <c r="FR330" s="49"/>
      <c r="FW330" s="49"/>
      <c r="GB330" s="9"/>
      <c r="GC330" s="9"/>
      <c r="GG330" s="9"/>
      <c r="GH330" s="9"/>
      <c r="GI330" s="18"/>
      <c r="GL330" s="49"/>
    </row>
    <row r="331" spans="4:194" ht="18">
      <c r="D331" s="49"/>
      <c r="E331" s="49"/>
      <c r="N331" s="49"/>
      <c r="O331" s="1"/>
      <c r="W331" s="49"/>
      <c r="X331" s="49"/>
      <c r="AD331" s="49"/>
      <c r="AI331" s="49"/>
      <c r="AM331" s="40" t="s">
        <v>650</v>
      </c>
      <c r="AP331" s="151">
        <v>16425.599999999977</v>
      </c>
      <c r="AQ331" t="s">
        <v>1040</v>
      </c>
      <c r="AR331" t="s">
        <v>1110</v>
      </c>
      <c r="AV331" s="81" t="s">
        <v>1286</v>
      </c>
      <c r="AW331" s="4"/>
      <c r="AX331" s="3"/>
      <c r="AY331" s="151">
        <v>14880.799999999866</v>
      </c>
      <c r="AZ331" s="192" t="s">
        <v>1496</v>
      </c>
      <c r="BA331" t="s">
        <v>1110</v>
      </c>
      <c r="BB331" s="49"/>
      <c r="BC331"/>
      <c r="BE331" s="81" t="s">
        <v>1284</v>
      </c>
      <c r="BF331" s="4"/>
      <c r="BG331" s="249"/>
      <c r="BH331" s="151">
        <v>31814.599999999751</v>
      </c>
      <c r="BI331" s="192" t="s">
        <v>1783</v>
      </c>
      <c r="BJ331" t="s">
        <v>1110</v>
      </c>
      <c r="BK331" s="49"/>
      <c r="BN331" s="226" t="s">
        <v>1581</v>
      </c>
      <c r="BO331" s="96"/>
      <c r="BP331" s="61"/>
      <c r="BQ331" s="151">
        <v>40152.850000000028</v>
      </c>
      <c r="BR331" s="192" t="s">
        <v>2247</v>
      </c>
      <c r="BS331" t="s">
        <v>1110</v>
      </c>
      <c r="BT331" s="49"/>
      <c r="BV331" s="204"/>
      <c r="BW331" s="226" t="s">
        <v>1584</v>
      </c>
      <c r="BZ331" s="151">
        <v>46175.175000000068</v>
      </c>
      <c r="CA331" s="1" t="s">
        <v>2718</v>
      </c>
      <c r="CB331" t="s">
        <v>1110</v>
      </c>
      <c r="CD331" s="49"/>
      <c r="CG331" s="49"/>
      <c r="CH331" s="420"/>
      <c r="CK331" s="49"/>
      <c r="CP331" s="49"/>
      <c r="CU331" s="49"/>
      <c r="CZ331" s="49"/>
      <c r="DA331" s="18"/>
      <c r="DE331" s="49"/>
      <c r="DJ331" s="49"/>
      <c r="DK331" s="271"/>
      <c r="DO331" s="49"/>
      <c r="DY331" s="49"/>
      <c r="DZ331" s="18"/>
      <c r="ED331" s="49"/>
      <c r="EI331" s="49"/>
      <c r="EN331" s="49"/>
      <c r="ES331" s="49"/>
      <c r="EX331" s="49"/>
      <c r="FC331" s="49"/>
      <c r="FH331" s="49"/>
      <c r="FI331" s="309"/>
      <c r="FR331" s="49"/>
      <c r="FW331" s="49"/>
      <c r="GB331" s="9"/>
      <c r="GC331" s="9"/>
      <c r="GG331" s="9"/>
      <c r="GH331" s="9"/>
      <c r="GI331" s="18"/>
      <c r="GL331" s="49"/>
    </row>
    <row r="332" spans="4:194" ht="18">
      <c r="D332" s="49"/>
      <c r="E332" s="49"/>
      <c r="N332" s="49"/>
      <c r="O332" s="1"/>
      <c r="W332" s="49"/>
      <c r="X332" s="49"/>
      <c r="AD332" s="49"/>
      <c r="AI332" s="49"/>
      <c r="AM332" s="48">
        <v>2019</v>
      </c>
      <c r="AN332" s="86"/>
      <c r="AO332" s="86"/>
      <c r="AV332" s="48">
        <v>2020</v>
      </c>
      <c r="AX332" s="18"/>
      <c r="AY332" s="86"/>
      <c r="AZ332" s="18"/>
      <c r="BA332"/>
      <c r="BB332" s="49"/>
      <c r="BC332"/>
      <c r="BE332" s="48" t="s">
        <v>1717</v>
      </c>
      <c r="BH332" s="86"/>
      <c r="BK332" s="49"/>
      <c r="BN332" s="48" t="s">
        <v>2304</v>
      </c>
      <c r="BQ332" s="86"/>
      <c r="BT332" s="49"/>
      <c r="BV332" s="204"/>
      <c r="BW332" s="48" t="s">
        <v>2619</v>
      </c>
      <c r="BZ332" s="85"/>
      <c r="CA332" s="1"/>
      <c r="CD332" s="49"/>
      <c r="CG332" s="49"/>
      <c r="CH332" s="420"/>
      <c r="CK332" s="49"/>
      <c r="CP332" s="49"/>
      <c r="CU332" s="49"/>
      <c r="CZ332" s="49"/>
      <c r="DA332" s="18"/>
      <c r="DE332" s="49"/>
      <c r="DJ332" s="49"/>
      <c r="DK332" s="271"/>
      <c r="DO332" s="49"/>
      <c r="DY332" s="49"/>
      <c r="DZ332" s="18"/>
      <c r="ED332" s="49"/>
      <c r="EI332" s="49"/>
      <c r="EN332" s="49"/>
      <c r="ES332" s="49"/>
      <c r="EX332" s="49"/>
      <c r="FC332" s="49"/>
      <c r="FH332" s="49"/>
      <c r="FI332" s="309"/>
      <c r="FR332" s="49"/>
      <c r="FW332" s="49"/>
      <c r="GB332" s="9"/>
      <c r="GC332" s="9"/>
      <c r="GG332" s="9"/>
      <c r="GH332" s="9"/>
      <c r="GI332" s="18"/>
      <c r="GL332" s="49"/>
    </row>
    <row r="333" spans="4:194" ht="18">
      <c r="D333" s="49"/>
      <c r="E333" s="49"/>
      <c r="N333" s="49"/>
      <c r="O333" s="1"/>
      <c r="W333" s="49"/>
      <c r="X333" s="49"/>
      <c r="AD333" s="49"/>
      <c r="AI333" s="49"/>
      <c r="AM333" s="40" t="s">
        <v>177</v>
      </c>
      <c r="AP333" s="151">
        <v>15246.750000000002</v>
      </c>
      <c r="AQ333" t="s">
        <v>1041</v>
      </c>
      <c r="AR333" t="s">
        <v>1111</v>
      </c>
      <c r="AV333" s="81" t="s">
        <v>1272</v>
      </c>
      <c r="AW333" s="4"/>
      <c r="AX333" s="3"/>
      <c r="AY333" s="151">
        <v>14459.750000000085</v>
      </c>
      <c r="AZ333" s="192" t="s">
        <v>1497</v>
      </c>
      <c r="BA333" t="s">
        <v>1111</v>
      </c>
      <c r="BB333" s="49"/>
      <c r="BC333"/>
      <c r="BE333" s="81" t="s">
        <v>1281</v>
      </c>
      <c r="BF333" s="4"/>
      <c r="BG333" s="249"/>
      <c r="BH333" s="151">
        <v>31765.562499999847</v>
      </c>
      <c r="BI333" s="192" t="s">
        <v>1784</v>
      </c>
      <c r="BJ333" t="s">
        <v>1111</v>
      </c>
      <c r="BK333" s="49"/>
      <c r="BN333" s="226" t="s">
        <v>1579</v>
      </c>
      <c r="BO333" s="96"/>
      <c r="BP333" s="61"/>
      <c r="BQ333" s="151">
        <v>39826.924999999945</v>
      </c>
      <c r="BR333" s="192" t="s">
        <v>2248</v>
      </c>
      <c r="BS333" t="s">
        <v>1111</v>
      </c>
      <c r="BT333" s="49"/>
      <c r="BV333" s="204"/>
      <c r="BW333" s="61" t="s">
        <v>648</v>
      </c>
      <c r="BZ333" s="151">
        <v>45282.600000000108</v>
      </c>
      <c r="CA333" s="1" t="s">
        <v>2719</v>
      </c>
      <c r="CB333" t="s">
        <v>1111</v>
      </c>
      <c r="CD333" s="49"/>
      <c r="CG333" s="49"/>
      <c r="CH333" s="420"/>
      <c r="CK333" s="49"/>
      <c r="CP333" s="49"/>
      <c r="CU333" s="49"/>
      <c r="CZ333" s="49"/>
      <c r="DA333" s="18"/>
      <c r="DE333" s="49"/>
      <c r="DJ333" s="49"/>
      <c r="DK333" s="271"/>
      <c r="DO333" s="49"/>
      <c r="DY333" s="49"/>
      <c r="DZ333" s="18"/>
      <c r="ED333" s="49"/>
      <c r="EI333" s="49"/>
      <c r="EN333" s="49"/>
      <c r="ES333" s="49"/>
      <c r="EX333" s="49"/>
      <c r="FC333" s="49"/>
      <c r="FH333" s="49"/>
      <c r="FI333" s="309"/>
      <c r="FR333" s="49"/>
      <c r="FW333" s="49"/>
      <c r="GB333" s="9"/>
      <c r="GC333" s="9"/>
      <c r="GG333" s="9"/>
      <c r="GH333" s="9"/>
      <c r="GI333" s="18"/>
      <c r="GL333" s="49"/>
    </row>
    <row r="334" spans="4:194" ht="18">
      <c r="D334" s="49"/>
      <c r="E334" s="49"/>
      <c r="N334" s="49"/>
      <c r="O334" s="1"/>
      <c r="W334" s="49"/>
      <c r="X334" s="49"/>
      <c r="AD334" s="49"/>
      <c r="AI334" s="49"/>
      <c r="AM334" s="48" t="s">
        <v>1079</v>
      </c>
      <c r="AP334" s="86"/>
      <c r="AQ334" s="86"/>
      <c r="AR334" s="86"/>
      <c r="AV334" s="48">
        <v>2020</v>
      </c>
      <c r="AX334" s="18"/>
      <c r="AY334" s="86"/>
      <c r="AZ334" s="18"/>
      <c r="BA334" s="86"/>
      <c r="BB334" s="49"/>
      <c r="BC334"/>
      <c r="BE334" s="48" t="s">
        <v>1717</v>
      </c>
      <c r="BH334" s="86"/>
      <c r="BJ334" s="86"/>
      <c r="BK334" s="49"/>
      <c r="BN334" s="48" t="s">
        <v>2304</v>
      </c>
      <c r="BQ334" s="86"/>
      <c r="BT334" s="49"/>
      <c r="BV334" s="204"/>
      <c r="BW334" s="48" t="s">
        <v>2618</v>
      </c>
      <c r="BZ334" s="85"/>
      <c r="CA334" s="1"/>
      <c r="CD334" s="49"/>
      <c r="CG334" s="49"/>
      <c r="CH334" s="420"/>
      <c r="CK334" s="49"/>
      <c r="CP334" s="49"/>
      <c r="CU334" s="49"/>
      <c r="CZ334" s="49"/>
      <c r="DA334" s="18"/>
      <c r="DE334" s="49"/>
      <c r="DJ334" s="49"/>
      <c r="DK334" s="271"/>
      <c r="DO334" s="49"/>
      <c r="DY334" s="49"/>
      <c r="DZ334" s="18"/>
      <c r="ED334" s="49"/>
      <c r="EI334" s="49"/>
      <c r="EN334" s="49"/>
      <c r="ES334" s="49"/>
      <c r="EX334" s="49"/>
      <c r="FC334" s="49"/>
      <c r="FH334" s="49"/>
      <c r="FI334" s="309"/>
      <c r="FR334" s="49"/>
      <c r="FW334" s="49"/>
      <c r="GB334" s="9"/>
      <c r="GC334" s="9"/>
      <c r="GG334" s="9"/>
      <c r="GH334" s="9"/>
      <c r="GI334" s="18"/>
      <c r="GL334" s="49"/>
    </row>
    <row r="335" spans="4:194" ht="18">
      <c r="D335" s="49"/>
      <c r="E335" s="49"/>
      <c r="N335" s="49"/>
      <c r="O335" s="1"/>
      <c r="W335" s="49"/>
      <c r="X335" s="49"/>
      <c r="AD335" s="49"/>
      <c r="AI335" s="49"/>
      <c r="AM335" s="39" t="s">
        <v>163</v>
      </c>
      <c r="AP335" s="151">
        <v>14645.062500000002</v>
      </c>
      <c r="AQ335" t="s">
        <v>1042</v>
      </c>
      <c r="AR335" t="s">
        <v>1112</v>
      </c>
      <c r="AV335" s="81" t="s">
        <v>1277</v>
      </c>
      <c r="AW335" s="4"/>
      <c r="AX335" s="3"/>
      <c r="AY335" s="151">
        <v>13999.699999999899</v>
      </c>
      <c r="AZ335" s="192" t="s">
        <v>1498</v>
      </c>
      <c r="BA335" t="s">
        <v>1112</v>
      </c>
      <c r="BB335" s="49"/>
      <c r="BC335"/>
      <c r="BE335" s="81" t="s">
        <v>1279</v>
      </c>
      <c r="BF335" s="4"/>
      <c r="BG335" s="249"/>
      <c r="BH335" s="151">
        <v>31719.524999999707</v>
      </c>
      <c r="BI335" s="192" t="s">
        <v>1785</v>
      </c>
      <c r="BJ335" t="s">
        <v>1112</v>
      </c>
      <c r="BK335" s="49"/>
      <c r="BN335" s="226" t="s">
        <v>1587</v>
      </c>
      <c r="BO335" s="96"/>
      <c r="BP335" s="61"/>
      <c r="BQ335" s="151">
        <v>39628.612499999937</v>
      </c>
      <c r="BR335" s="192" t="s">
        <v>2249</v>
      </c>
      <c r="BS335" t="s">
        <v>1112</v>
      </c>
      <c r="BT335" s="49"/>
      <c r="BV335" s="204"/>
      <c r="BW335" s="61" t="s">
        <v>622</v>
      </c>
      <c r="BZ335" s="151">
        <v>44895.30000000001</v>
      </c>
      <c r="CA335" s="1" t="s">
        <v>2720</v>
      </c>
      <c r="CB335" t="s">
        <v>1112</v>
      </c>
      <c r="CD335" s="49"/>
      <c r="CG335" s="49"/>
      <c r="CH335" s="420"/>
      <c r="CK335" s="49"/>
      <c r="CP335" s="49"/>
      <c r="CU335" s="49"/>
      <c r="CZ335" s="49"/>
      <c r="DA335" s="18"/>
      <c r="DE335" s="49"/>
      <c r="DJ335" s="49"/>
      <c r="DK335" s="271"/>
      <c r="DO335" s="49"/>
      <c r="DY335" s="49"/>
      <c r="DZ335" s="18"/>
      <c r="ED335" s="49"/>
      <c r="EI335" s="49"/>
      <c r="EN335" s="49"/>
      <c r="ES335" s="49"/>
      <c r="EX335" s="49"/>
      <c r="FC335" s="49"/>
      <c r="FH335" s="49"/>
      <c r="FI335" s="309"/>
      <c r="FR335" s="49"/>
      <c r="FW335" s="49"/>
      <c r="GB335" s="9"/>
      <c r="GC335" s="9"/>
      <c r="GG335" s="9"/>
      <c r="GH335" s="9"/>
      <c r="GI335" s="18"/>
      <c r="GL335" s="49"/>
    </row>
    <row r="336" spans="4:194" ht="18">
      <c r="D336" s="49"/>
      <c r="E336" s="49"/>
      <c r="N336" s="49"/>
      <c r="O336" s="1"/>
      <c r="W336" s="49"/>
      <c r="X336" s="49"/>
      <c r="AD336" s="49"/>
      <c r="AI336" s="49"/>
      <c r="AM336" s="47">
        <v>2018</v>
      </c>
      <c r="AN336" s="86"/>
      <c r="AO336" s="86"/>
      <c r="AP336" s="86"/>
      <c r="AQ336" s="86"/>
      <c r="AV336" s="48">
        <v>2020</v>
      </c>
      <c r="AX336" s="18"/>
      <c r="AY336" s="86"/>
      <c r="AZ336" s="18"/>
      <c r="BA336"/>
      <c r="BB336" s="49"/>
      <c r="BC336"/>
      <c r="BE336" s="48" t="s">
        <v>1717</v>
      </c>
      <c r="BH336" s="86"/>
      <c r="BK336" s="49"/>
      <c r="BN336" s="48" t="s">
        <v>2304</v>
      </c>
      <c r="BQ336" s="86"/>
      <c r="BT336" s="49"/>
      <c r="BV336" s="204"/>
      <c r="BW336" s="48" t="s">
        <v>2618</v>
      </c>
      <c r="BZ336" s="85"/>
      <c r="CA336" s="1"/>
      <c r="CD336" s="49"/>
      <c r="CG336" s="49"/>
      <c r="CH336" s="420"/>
      <c r="CK336" s="49"/>
      <c r="CP336" s="49"/>
      <c r="CU336" s="49"/>
      <c r="CZ336" s="49"/>
      <c r="DA336" s="18"/>
      <c r="DE336" s="49"/>
      <c r="DJ336" s="49"/>
      <c r="DK336" s="271"/>
      <c r="DO336" s="49"/>
      <c r="DY336" s="49"/>
      <c r="DZ336" s="18"/>
      <c r="ED336" s="49"/>
      <c r="EI336" s="49"/>
      <c r="EN336" s="49"/>
      <c r="ES336" s="49"/>
      <c r="EX336" s="49"/>
      <c r="FC336" s="49"/>
      <c r="FH336" s="49"/>
      <c r="FI336" s="309"/>
      <c r="FR336" s="49"/>
      <c r="FW336" s="49"/>
      <c r="GB336" s="9"/>
      <c r="GC336" s="9"/>
      <c r="GG336" s="9"/>
      <c r="GH336" s="9"/>
      <c r="GI336" s="18"/>
      <c r="GL336" s="49"/>
    </row>
    <row r="337" spans="4:194" ht="18">
      <c r="D337" s="49"/>
      <c r="E337" s="49"/>
      <c r="N337" s="49"/>
      <c r="O337" s="1"/>
      <c r="W337" s="49"/>
      <c r="X337" s="49"/>
      <c r="AD337" s="49"/>
      <c r="AI337" s="49"/>
      <c r="AM337" s="40" t="s">
        <v>178</v>
      </c>
      <c r="AP337" s="151">
        <v>4181.3374999999996</v>
      </c>
      <c r="AQ337" t="s">
        <v>1043</v>
      </c>
      <c r="AR337" t="s">
        <v>1113</v>
      </c>
      <c r="AV337" s="81" t="s">
        <v>1270</v>
      </c>
      <c r="AW337" s="3"/>
      <c r="AX337" s="3"/>
      <c r="AY337" s="151">
        <v>13952.89999999989</v>
      </c>
      <c r="AZ337" s="192" t="s">
        <v>1499</v>
      </c>
      <c r="BA337" t="s">
        <v>1113</v>
      </c>
      <c r="BB337" s="49"/>
      <c r="BC337"/>
      <c r="BE337" s="81" t="s">
        <v>1276</v>
      </c>
      <c r="BF337" s="4"/>
      <c r="BG337" s="249"/>
      <c r="BH337" s="151">
        <v>31297.700000000063</v>
      </c>
      <c r="BI337" s="192" t="s">
        <v>1786</v>
      </c>
      <c r="BJ337" t="s">
        <v>1113</v>
      </c>
      <c r="BK337" s="49"/>
      <c r="BN337" s="226" t="s">
        <v>1</v>
      </c>
      <c r="BO337" s="9"/>
      <c r="BP337" s="61"/>
      <c r="BQ337" s="151">
        <v>39504.687499999956</v>
      </c>
      <c r="BR337" s="192" t="s">
        <v>2250</v>
      </c>
      <c r="BS337" t="s">
        <v>1113</v>
      </c>
      <c r="BT337" s="49"/>
      <c r="BV337" s="204"/>
      <c r="BW337" s="61" t="s">
        <v>654</v>
      </c>
      <c r="BZ337" s="151">
        <v>41933.499999999949</v>
      </c>
      <c r="CA337" s="1" t="s">
        <v>2721</v>
      </c>
      <c r="CB337" t="s">
        <v>1113</v>
      </c>
      <c r="CD337" s="49"/>
      <c r="CG337" s="49"/>
      <c r="CH337" s="420"/>
      <c r="CK337" s="49"/>
      <c r="CP337" s="49"/>
      <c r="CU337" s="49"/>
      <c r="CZ337" s="49"/>
      <c r="DA337" s="18"/>
      <c r="DE337" s="49"/>
      <c r="DJ337" s="49"/>
      <c r="DK337" s="271"/>
      <c r="DO337" s="49"/>
      <c r="DY337" s="49"/>
      <c r="DZ337" s="18"/>
      <c r="ED337" s="49"/>
      <c r="EI337" s="49"/>
      <c r="EN337" s="49"/>
      <c r="ES337" s="49"/>
      <c r="EX337" s="49"/>
      <c r="FC337" s="49"/>
      <c r="FH337" s="49"/>
      <c r="FI337" s="309"/>
      <c r="FR337" s="49"/>
      <c r="FW337" s="49"/>
      <c r="GB337" s="9"/>
      <c r="GC337" s="9"/>
      <c r="GG337" s="9"/>
      <c r="GH337" s="9"/>
      <c r="GI337" s="18"/>
      <c r="GL337" s="49"/>
    </row>
    <row r="338" spans="4:194" ht="18">
      <c r="D338" s="49"/>
      <c r="E338" s="49"/>
      <c r="N338" s="49"/>
      <c r="O338" s="1"/>
      <c r="W338" s="49"/>
      <c r="X338" s="49"/>
      <c r="AD338" s="49"/>
      <c r="AI338" s="49"/>
      <c r="AM338" s="47">
        <v>2016</v>
      </c>
      <c r="AN338" s="86"/>
      <c r="AO338" s="86"/>
      <c r="AV338" s="48">
        <v>2020</v>
      </c>
      <c r="AX338" s="18"/>
      <c r="AY338" s="86"/>
      <c r="AZ338" s="18"/>
      <c r="BA338"/>
      <c r="BB338" s="49"/>
      <c r="BC338"/>
      <c r="BE338" s="48" t="s">
        <v>1717</v>
      </c>
      <c r="BH338" s="86"/>
      <c r="BK338" s="49"/>
      <c r="BN338" s="48" t="s">
        <v>2194</v>
      </c>
      <c r="BQ338" s="86"/>
      <c r="BT338" s="49"/>
      <c r="BV338" s="204"/>
      <c r="BW338" s="48" t="s">
        <v>2618</v>
      </c>
      <c r="BZ338" s="85"/>
      <c r="CA338" s="1"/>
      <c r="CD338" s="49"/>
      <c r="CG338" s="49"/>
      <c r="CH338" s="420"/>
      <c r="CK338" s="49"/>
      <c r="CP338" s="49"/>
      <c r="CU338" s="49"/>
      <c r="CZ338" s="49"/>
      <c r="DA338" s="18"/>
      <c r="DE338" s="49"/>
      <c r="DJ338" s="49"/>
      <c r="DK338" s="271"/>
      <c r="DO338" s="49"/>
      <c r="DY338" s="49"/>
      <c r="DZ338" s="18"/>
      <c r="ED338" s="49"/>
      <c r="EI338" s="49"/>
      <c r="EN338" s="49"/>
      <c r="ES338" s="49"/>
      <c r="EX338" s="49"/>
      <c r="FC338" s="49"/>
      <c r="FH338" s="49"/>
      <c r="FI338" s="309"/>
      <c r="FR338" s="49"/>
      <c r="FW338" s="49"/>
      <c r="GB338" s="9"/>
      <c r="GC338" s="9"/>
      <c r="GG338" s="9"/>
      <c r="GH338" s="9"/>
      <c r="GI338" s="18"/>
      <c r="GL338" s="49"/>
    </row>
    <row r="339" spans="4:194" ht="18">
      <c r="D339" s="49"/>
      <c r="E339" s="49"/>
      <c r="N339" s="49"/>
      <c r="O339" s="1"/>
      <c r="W339" s="49"/>
      <c r="X339" s="49"/>
      <c r="AD339" s="49"/>
      <c r="AI339" s="49"/>
      <c r="AM339" s="39" t="s">
        <v>180</v>
      </c>
      <c r="AP339" s="151">
        <v>0</v>
      </c>
      <c r="AQ339" t="s">
        <v>1044</v>
      </c>
      <c r="AV339" s="39" t="s">
        <v>640</v>
      </c>
      <c r="AW339" s="4"/>
      <c r="AX339" s="3"/>
      <c r="AY339" s="151">
        <v>13859.662499999946</v>
      </c>
      <c r="AZ339" s="192" t="s">
        <v>1500</v>
      </c>
      <c r="BA339" t="s">
        <v>1114</v>
      </c>
      <c r="BB339" s="49"/>
      <c r="BC339"/>
      <c r="BE339" s="81" t="s">
        <v>1278</v>
      </c>
      <c r="BF339" s="4"/>
      <c r="BG339" s="249"/>
      <c r="BH339" s="151">
        <v>29489.574999999895</v>
      </c>
      <c r="BI339" s="192" t="s">
        <v>1787</v>
      </c>
      <c r="BJ339" t="s">
        <v>1114</v>
      </c>
      <c r="BK339" s="49"/>
      <c r="BN339" s="226" t="s">
        <v>1575</v>
      </c>
      <c r="BO339" s="61"/>
      <c r="BP339" s="61"/>
      <c r="BQ339" s="151">
        <v>37835.46249999998</v>
      </c>
      <c r="BR339" s="192" t="s">
        <v>2251</v>
      </c>
      <c r="BS339" t="s">
        <v>1114</v>
      </c>
      <c r="BT339" s="49"/>
      <c r="BV339" s="204"/>
      <c r="BW339" s="61" t="s">
        <v>596</v>
      </c>
      <c r="BZ339" s="151">
        <v>41572.587499999951</v>
      </c>
      <c r="CA339" s="1" t="s">
        <v>2722</v>
      </c>
      <c r="CB339" t="s">
        <v>1114</v>
      </c>
      <c r="CD339" s="49"/>
      <c r="CG339" s="49"/>
      <c r="CH339" s="420"/>
      <c r="CK339" s="49"/>
      <c r="CP339" s="49"/>
      <c r="CU339" s="49"/>
      <c r="CZ339" s="49"/>
      <c r="DA339" s="18"/>
      <c r="DE339" s="49"/>
      <c r="DJ339" s="49"/>
      <c r="DK339" s="271"/>
      <c r="DO339" s="49"/>
      <c r="DY339" s="49"/>
      <c r="DZ339" s="18"/>
      <c r="ED339" s="49"/>
      <c r="EI339" s="49"/>
      <c r="EN339" s="49"/>
      <c r="ES339" s="49"/>
      <c r="EX339" s="49"/>
      <c r="FC339" s="49"/>
      <c r="FH339" s="49"/>
      <c r="FI339" s="309"/>
      <c r="FR339" s="49"/>
      <c r="FW339" s="49"/>
      <c r="GB339" s="9"/>
      <c r="GC339" s="9"/>
      <c r="GG339" s="9"/>
      <c r="GH339" s="9"/>
      <c r="GI339" s="18"/>
      <c r="GL339" s="49"/>
    </row>
    <row r="340" spans="4:194" ht="18">
      <c r="D340" s="49"/>
      <c r="E340" s="49"/>
      <c r="N340" s="49"/>
      <c r="O340" s="1"/>
      <c r="W340" s="49"/>
      <c r="X340" s="49"/>
      <c r="AD340" s="49"/>
      <c r="AI340" s="49"/>
      <c r="AM340" s="47"/>
      <c r="AP340" s="86"/>
      <c r="AQ340" s="86"/>
      <c r="AV340" s="48">
        <v>2019</v>
      </c>
      <c r="AX340" s="18"/>
      <c r="AY340" s="86"/>
      <c r="AZ340" s="18"/>
      <c r="BA340"/>
      <c r="BB340" s="49"/>
      <c r="BC340"/>
      <c r="BE340" s="48" t="s">
        <v>1717</v>
      </c>
      <c r="BH340" s="86"/>
      <c r="BK340" s="49"/>
      <c r="BN340" s="48" t="s">
        <v>2304</v>
      </c>
      <c r="BQ340" s="86"/>
      <c r="BT340" s="49"/>
      <c r="BV340" s="204"/>
      <c r="BW340" s="48" t="s">
        <v>2618</v>
      </c>
      <c r="BZ340" s="85"/>
      <c r="CA340" s="1"/>
      <c r="CD340" s="49"/>
      <c r="CG340" s="49"/>
      <c r="CH340" s="420"/>
      <c r="CK340" s="49"/>
      <c r="CP340" s="49"/>
      <c r="CU340" s="49"/>
      <c r="CZ340" s="49"/>
      <c r="DA340" s="18"/>
      <c r="DE340" s="49"/>
      <c r="DJ340" s="49"/>
      <c r="DK340" s="271"/>
      <c r="DO340" s="49"/>
      <c r="DY340" s="49"/>
      <c r="DZ340" s="18"/>
      <c r="ED340" s="49"/>
      <c r="EI340" s="49"/>
      <c r="EN340" s="49"/>
      <c r="ES340" s="49"/>
      <c r="EX340" s="49"/>
      <c r="FC340" s="49"/>
      <c r="FH340" s="49"/>
      <c r="FI340" s="309"/>
      <c r="FR340" s="49"/>
      <c r="FW340" s="49"/>
      <c r="GB340" s="9"/>
      <c r="GC340" s="9"/>
      <c r="GG340" s="9"/>
      <c r="GH340" s="9"/>
      <c r="GI340" s="18"/>
      <c r="GL340" s="49"/>
    </row>
    <row r="341" spans="4:194" ht="18">
      <c r="D341" s="49"/>
      <c r="E341" s="49"/>
      <c r="N341" s="49"/>
      <c r="O341" s="1"/>
      <c r="W341" s="49"/>
      <c r="X341" s="49"/>
      <c r="AD341" s="49"/>
      <c r="AI341" s="49"/>
      <c r="AM341" s="39" t="s">
        <v>179</v>
      </c>
      <c r="AP341" s="151">
        <v>0</v>
      </c>
      <c r="AQ341" t="s">
        <v>242</v>
      </c>
      <c r="AV341" s="81" t="s">
        <v>1285</v>
      </c>
      <c r="AW341" s="4"/>
      <c r="AX341" s="3"/>
      <c r="AY341" s="151">
        <v>13742.6</v>
      </c>
      <c r="AZ341" s="192" t="s">
        <v>1501</v>
      </c>
      <c r="BA341" t="s">
        <v>1115</v>
      </c>
      <c r="BB341" s="49"/>
      <c r="BC341"/>
      <c r="BE341" s="81" t="s">
        <v>1268</v>
      </c>
      <c r="BF341" s="4"/>
      <c r="BG341" s="249"/>
      <c r="BH341" s="151">
        <v>28534.850000000002</v>
      </c>
      <c r="BI341" s="192" t="s">
        <v>1788</v>
      </c>
      <c r="BJ341" t="s">
        <v>1115</v>
      </c>
      <c r="BK341" s="49"/>
      <c r="BN341" s="61" t="s">
        <v>596</v>
      </c>
      <c r="BO341" s="61"/>
      <c r="BP341" s="61"/>
      <c r="BQ341" s="151">
        <v>37451.974999999919</v>
      </c>
      <c r="BR341" s="192" t="s">
        <v>2252</v>
      </c>
      <c r="BS341" t="s">
        <v>1115</v>
      </c>
      <c r="BT341" s="49"/>
      <c r="BV341" s="204"/>
      <c r="BW341" s="226" t="s">
        <v>1</v>
      </c>
      <c r="BZ341" s="151">
        <v>41568.574999999924</v>
      </c>
      <c r="CA341" s="1" t="s">
        <v>2723</v>
      </c>
      <c r="CB341" t="s">
        <v>1115</v>
      </c>
      <c r="CD341" s="49"/>
      <c r="CG341" s="49"/>
      <c r="CH341" s="420"/>
      <c r="CK341" s="49"/>
      <c r="CP341" s="49"/>
      <c r="CU341" s="49"/>
      <c r="CZ341" s="49"/>
      <c r="DA341" s="18"/>
      <c r="DE341" s="49"/>
      <c r="DJ341" s="49"/>
      <c r="DK341" s="271"/>
      <c r="DO341" s="49"/>
      <c r="DY341" s="49"/>
      <c r="DZ341" s="18"/>
      <c r="ED341" s="49"/>
      <c r="EI341" s="49"/>
      <c r="EN341" s="49"/>
      <c r="ES341" s="49"/>
      <c r="EX341" s="49"/>
      <c r="FC341" s="49"/>
      <c r="FH341" s="49"/>
      <c r="FI341" s="309"/>
      <c r="FR341" s="49"/>
      <c r="FW341" s="49"/>
      <c r="GB341" s="9"/>
      <c r="GC341" s="9"/>
      <c r="GG341" s="9"/>
      <c r="GH341" s="9"/>
      <c r="GI341" s="18"/>
      <c r="GL341" s="49"/>
    </row>
    <row r="342" spans="4:194" ht="18">
      <c r="D342" s="49"/>
      <c r="E342" s="49"/>
      <c r="N342" s="49"/>
      <c r="O342" s="1"/>
      <c r="W342" s="49"/>
      <c r="X342" s="49"/>
      <c r="AD342" s="49"/>
      <c r="AI342" s="49"/>
      <c r="AM342" s="47"/>
      <c r="AV342" s="48">
        <v>2020</v>
      </c>
      <c r="AX342" s="18"/>
      <c r="AY342" s="86"/>
      <c r="AZ342" s="18"/>
      <c r="BA342"/>
      <c r="BB342" s="49"/>
      <c r="BC342"/>
      <c r="BE342" s="48" t="s">
        <v>1717</v>
      </c>
      <c r="BH342" s="86"/>
      <c r="BK342" s="49"/>
      <c r="BN342" s="48" t="s">
        <v>2194</v>
      </c>
      <c r="BQ342" s="86"/>
      <c r="BT342" s="49"/>
      <c r="BV342" s="204"/>
      <c r="BW342" s="48" t="s">
        <v>2618</v>
      </c>
      <c r="BZ342" s="85"/>
      <c r="CA342" s="1"/>
      <c r="CD342" s="49"/>
      <c r="CG342" s="49"/>
      <c r="CH342" s="420"/>
      <c r="CK342" s="49"/>
      <c r="CP342" s="49"/>
      <c r="CU342" s="49"/>
      <c r="CZ342" s="49"/>
      <c r="DA342" s="18"/>
      <c r="DE342" s="49"/>
      <c r="DJ342" s="49"/>
      <c r="DK342" s="271"/>
      <c r="DO342" s="49"/>
      <c r="DY342" s="49"/>
      <c r="DZ342" s="18"/>
      <c r="ED342" s="49"/>
      <c r="EI342" s="49"/>
      <c r="EN342" s="49"/>
      <c r="ES342" s="49"/>
      <c r="EX342" s="49"/>
      <c r="FC342" s="49"/>
      <c r="FH342" s="49"/>
      <c r="FI342" s="309"/>
      <c r="FR342" s="49"/>
      <c r="FW342" s="49"/>
      <c r="GB342" s="9"/>
      <c r="GC342" s="9"/>
      <c r="GG342" s="9"/>
      <c r="GH342" s="9"/>
      <c r="GI342" s="18"/>
      <c r="GL342" s="49"/>
    </row>
    <row r="343" spans="4:194" ht="18">
      <c r="D343" s="49"/>
      <c r="E343" s="49"/>
      <c r="N343" s="49"/>
      <c r="O343" s="1"/>
      <c r="W343" s="49"/>
      <c r="X343" s="49"/>
      <c r="AD343" s="49"/>
      <c r="AI343" s="49"/>
      <c r="AR343" s="49"/>
      <c r="AV343" s="81" t="s">
        <v>1280</v>
      </c>
      <c r="AW343" s="4"/>
      <c r="AX343" s="3"/>
      <c r="AY343" s="151">
        <v>13701.55000000003</v>
      </c>
      <c r="AZ343" s="192" t="s">
        <v>1502</v>
      </c>
      <c r="BA343" t="s">
        <v>1424</v>
      </c>
      <c r="BB343" s="49"/>
      <c r="BC343"/>
      <c r="BE343" s="39" t="s">
        <v>157</v>
      </c>
      <c r="BF343" s="9"/>
      <c r="BG343" s="249"/>
      <c r="BH343" s="151">
        <v>25592.699999999957</v>
      </c>
      <c r="BI343" s="192" t="s">
        <v>1789</v>
      </c>
      <c r="BJ343" t="s">
        <v>1424</v>
      </c>
      <c r="BK343" s="49"/>
      <c r="BN343" s="181" t="s">
        <v>1268</v>
      </c>
      <c r="BO343" s="96"/>
      <c r="BP343" s="61"/>
      <c r="BQ343" s="151">
        <v>37338.125000000029</v>
      </c>
      <c r="BR343" s="192" t="s">
        <v>2253</v>
      </c>
      <c r="BS343" t="s">
        <v>1424</v>
      </c>
      <c r="BT343" s="49"/>
      <c r="BV343" s="204"/>
      <c r="BW343" s="226" t="s">
        <v>1591</v>
      </c>
      <c r="BZ343" s="151">
        <v>40302.900000000052</v>
      </c>
      <c r="CA343" s="1" t="s">
        <v>2724</v>
      </c>
      <c r="CB343" t="s">
        <v>1424</v>
      </c>
      <c r="CD343" s="49"/>
      <c r="CG343" s="49"/>
      <c r="CH343" s="420"/>
      <c r="CK343" s="49"/>
      <c r="CP343" s="49"/>
      <c r="CU343" s="49"/>
      <c r="CZ343" s="49"/>
      <c r="DA343" s="18"/>
      <c r="DE343" s="49"/>
      <c r="DJ343" s="49"/>
      <c r="DK343" s="271"/>
      <c r="DO343" s="49"/>
      <c r="DY343" s="49"/>
      <c r="DZ343" s="18"/>
      <c r="ED343" s="49"/>
      <c r="EI343" s="49"/>
      <c r="EN343" s="49"/>
      <c r="ES343" s="49"/>
      <c r="EX343" s="49"/>
      <c r="FC343" s="49"/>
      <c r="FH343" s="49"/>
      <c r="FI343" s="309"/>
      <c r="FR343" s="49"/>
      <c r="FW343" s="49"/>
      <c r="GB343" s="9"/>
      <c r="GC343" s="9"/>
      <c r="GG343" s="9"/>
      <c r="GH343" s="9"/>
      <c r="GI343" s="18"/>
      <c r="GL343" s="49"/>
    </row>
    <row r="344" spans="4:194" ht="18">
      <c r="D344" s="49"/>
      <c r="E344" s="49"/>
      <c r="N344" s="49"/>
      <c r="O344" s="1"/>
      <c r="W344" s="49"/>
      <c r="X344" s="49"/>
      <c r="AD344" s="49"/>
      <c r="AI344" s="49"/>
      <c r="AM344" s="49"/>
      <c r="AN344" s="49">
        <v>423</v>
      </c>
      <c r="AO344" s="49">
        <f>SUM(AN344)*(75/100)</f>
        <v>317.25</v>
      </c>
      <c r="AR344" s="49"/>
      <c r="AV344" s="48">
        <v>2020</v>
      </c>
      <c r="AX344" s="18"/>
      <c r="AY344" s="86"/>
      <c r="AZ344" s="18"/>
      <c r="BA344"/>
      <c r="BB344" s="49"/>
      <c r="BC344"/>
      <c r="BE344" s="47" t="s">
        <v>1333</v>
      </c>
      <c r="BH344" s="86"/>
      <c r="BK344" s="49"/>
      <c r="BN344" s="48" t="s">
        <v>2214</v>
      </c>
      <c r="BQ344" s="86"/>
      <c r="BT344" s="49"/>
      <c r="BV344" s="204"/>
      <c r="BW344" s="48" t="s">
        <v>2620</v>
      </c>
      <c r="BZ344" s="85"/>
      <c r="CA344" s="1"/>
      <c r="CD344" s="49"/>
      <c r="CG344" s="49"/>
      <c r="CH344" s="420"/>
      <c r="CK344" s="49"/>
      <c r="CP344" s="49"/>
      <c r="CU344" s="49"/>
      <c r="CZ344" s="49"/>
      <c r="DA344" s="18"/>
      <c r="DE344" s="49"/>
      <c r="DJ344" s="49"/>
      <c r="DK344" s="271"/>
      <c r="DO344" s="49"/>
      <c r="DY344" s="49"/>
      <c r="DZ344" s="18"/>
      <c r="ED344" s="49"/>
      <c r="EI344" s="49"/>
      <c r="EN344" s="49"/>
      <c r="ES344" s="49"/>
      <c r="EX344" s="49"/>
      <c r="FC344" s="49"/>
      <c r="FH344" s="49"/>
      <c r="FI344" s="309"/>
      <c r="FR344" s="49"/>
      <c r="FW344" s="49"/>
      <c r="GB344" s="9"/>
      <c r="GC344" s="9"/>
      <c r="GG344" s="9"/>
      <c r="GH344" s="9"/>
      <c r="GI344" s="18"/>
      <c r="GL344" s="49"/>
    </row>
    <row r="345" spans="4:194" ht="18">
      <c r="D345" s="49"/>
      <c r="E345" s="49"/>
      <c r="N345" s="49"/>
      <c r="O345" s="1"/>
      <c r="W345" s="49"/>
      <c r="X345" s="49"/>
      <c r="AD345" s="49"/>
      <c r="AI345" s="49"/>
      <c r="AM345" s="49"/>
      <c r="AN345" s="49">
        <v>480.6</v>
      </c>
      <c r="AO345" s="49">
        <f t="shared" ref="AO345:AO408" si="7">SUM(AN345)*(75/100)</f>
        <v>360.45000000000005</v>
      </c>
      <c r="AP345" s="18"/>
      <c r="AQ345" s="49"/>
      <c r="AR345" s="49"/>
      <c r="AV345" s="81" t="s">
        <v>1279</v>
      </c>
      <c r="AW345" s="4"/>
      <c r="AX345" s="3"/>
      <c r="AY345" s="151">
        <v>13694.099999999968</v>
      </c>
      <c r="AZ345" s="192" t="s">
        <v>1503</v>
      </c>
      <c r="BA345" t="s">
        <v>1425</v>
      </c>
      <c r="BB345" s="49"/>
      <c r="BC345"/>
      <c r="BE345" s="81" t="s">
        <v>1269</v>
      </c>
      <c r="BF345" s="4"/>
      <c r="BG345" s="249"/>
      <c r="BH345" s="151">
        <v>25505.924999999916</v>
      </c>
      <c r="BI345" s="192" t="s">
        <v>1790</v>
      </c>
      <c r="BJ345" t="s">
        <v>1425</v>
      </c>
      <c r="BK345" s="49"/>
      <c r="BN345" s="226" t="s">
        <v>1582</v>
      </c>
      <c r="BO345" s="96"/>
      <c r="BP345" s="61"/>
      <c r="BQ345" s="151">
        <v>36801.762499999953</v>
      </c>
      <c r="BR345" s="192" t="s">
        <v>2254</v>
      </c>
      <c r="BS345" t="s">
        <v>1425</v>
      </c>
      <c r="BT345" s="49"/>
      <c r="BV345" s="204"/>
      <c r="BW345" s="226" t="s">
        <v>1593</v>
      </c>
      <c r="BZ345" s="151">
        <v>39032.65</v>
      </c>
      <c r="CA345" s="1" t="s">
        <v>2725</v>
      </c>
      <c r="CB345" t="s">
        <v>1425</v>
      </c>
      <c r="CD345" s="49"/>
      <c r="CG345" s="49"/>
      <c r="CH345" s="420"/>
      <c r="CK345" s="49"/>
      <c r="CP345" s="49"/>
      <c r="CU345" s="49"/>
      <c r="CZ345" s="49"/>
      <c r="DA345" s="18"/>
      <c r="DE345" s="49"/>
      <c r="DJ345" s="49"/>
      <c r="DK345" s="271"/>
      <c r="DO345" s="49"/>
      <c r="DY345" s="49"/>
      <c r="DZ345" s="18"/>
      <c r="ED345" s="49"/>
      <c r="EI345" s="49"/>
      <c r="EN345" s="49"/>
      <c r="ES345" s="49"/>
      <c r="EX345" s="49"/>
      <c r="FC345" s="49"/>
      <c r="FH345" s="49"/>
      <c r="FI345" s="309"/>
      <c r="FR345" s="49"/>
      <c r="FW345" s="49"/>
      <c r="GB345" s="9"/>
      <c r="GC345" s="9"/>
      <c r="GG345" s="9"/>
      <c r="GH345" s="9"/>
      <c r="GI345" s="18"/>
      <c r="GL345" s="49"/>
    </row>
    <row r="346" spans="4:194" ht="18">
      <c r="D346" s="49"/>
      <c r="E346" s="49"/>
      <c r="N346" s="49"/>
      <c r="O346" s="1"/>
      <c r="W346" s="49"/>
      <c r="X346" s="49"/>
      <c r="AD346" s="49"/>
      <c r="AI346" s="49"/>
      <c r="AM346" s="49"/>
      <c r="AN346" s="49">
        <v>0</v>
      </c>
      <c r="AO346" s="49">
        <f t="shared" si="7"/>
        <v>0</v>
      </c>
      <c r="AP346" s="18"/>
      <c r="AQ346" s="49"/>
      <c r="AR346" s="49"/>
      <c r="AV346" s="48">
        <v>2020</v>
      </c>
      <c r="AX346" s="18"/>
      <c r="AY346" s="86"/>
      <c r="AZ346" s="18"/>
      <c r="BA346"/>
      <c r="BB346" s="49"/>
      <c r="BC346"/>
      <c r="BE346" s="48" t="s">
        <v>1717</v>
      </c>
      <c r="BH346" s="86"/>
      <c r="BK346" s="49"/>
      <c r="BN346" s="48" t="s">
        <v>2304</v>
      </c>
      <c r="BQ346" s="86"/>
      <c r="BT346" s="49"/>
      <c r="BV346" s="204"/>
      <c r="BW346" s="48" t="s">
        <v>2620</v>
      </c>
      <c r="BZ346" s="85"/>
      <c r="CA346" s="1"/>
      <c r="CD346" s="49"/>
      <c r="CG346" s="49"/>
      <c r="CH346" s="420"/>
      <c r="CK346" s="49"/>
      <c r="CP346" s="49"/>
      <c r="CU346" s="49"/>
      <c r="CZ346" s="49"/>
      <c r="DA346" s="18"/>
      <c r="DE346" s="49"/>
      <c r="DJ346" s="49"/>
      <c r="DK346" s="271"/>
      <c r="DO346" s="49"/>
      <c r="DY346" s="49"/>
      <c r="DZ346" s="18"/>
      <c r="ED346" s="49"/>
      <c r="EI346" s="49"/>
      <c r="EN346" s="49"/>
      <c r="ES346" s="49"/>
      <c r="EX346" s="49"/>
      <c r="FC346" s="49"/>
      <c r="FH346" s="49"/>
      <c r="FI346" s="309"/>
      <c r="FR346" s="49"/>
      <c r="FW346" s="49"/>
      <c r="GB346" s="9"/>
      <c r="GC346" s="9"/>
      <c r="GG346" s="9"/>
      <c r="GH346" s="9"/>
      <c r="GI346" s="18"/>
      <c r="GL346" s="49"/>
    </row>
    <row r="347" spans="4:194" ht="18">
      <c r="D347" s="49"/>
      <c r="E347" s="49"/>
      <c r="N347" s="49"/>
      <c r="O347" s="1"/>
      <c r="W347" s="49"/>
      <c r="X347" s="49"/>
      <c r="AD347" s="49"/>
      <c r="AI347" s="49"/>
      <c r="AM347" s="49"/>
      <c r="AN347" s="49">
        <v>373.6</v>
      </c>
      <c r="AO347" s="49">
        <f t="shared" si="7"/>
        <v>280.20000000000005</v>
      </c>
      <c r="AP347" s="18"/>
      <c r="AQ347" s="49"/>
      <c r="AR347" s="49"/>
      <c r="AV347" s="81" t="s">
        <v>1276</v>
      </c>
      <c r="AW347" s="4"/>
      <c r="AX347" s="3"/>
      <c r="AY347" s="151">
        <v>13607.199999999961</v>
      </c>
      <c r="AZ347" s="192" t="s">
        <v>1504</v>
      </c>
      <c r="BA347" t="s">
        <v>1426</v>
      </c>
      <c r="BB347" s="49"/>
      <c r="BC347"/>
      <c r="BE347" s="40" t="s">
        <v>35</v>
      </c>
      <c r="BF347" s="9"/>
      <c r="BG347" s="249"/>
      <c r="BH347" s="151">
        <v>23511.400000000016</v>
      </c>
      <c r="BI347" s="192" t="s">
        <v>1791</v>
      </c>
      <c r="BJ347" t="s">
        <v>1426</v>
      </c>
      <c r="BK347" s="49"/>
      <c r="BN347" s="181" t="s">
        <v>1269</v>
      </c>
      <c r="BO347" s="96"/>
      <c r="BP347" s="61"/>
      <c r="BQ347" s="151">
        <v>36624.074999999924</v>
      </c>
      <c r="BR347" s="192" t="s">
        <v>2305</v>
      </c>
      <c r="BS347" t="s">
        <v>1426</v>
      </c>
      <c r="BT347" s="49"/>
      <c r="BV347" s="204"/>
      <c r="BW347" s="226" t="s">
        <v>1589</v>
      </c>
      <c r="BZ347" s="151">
        <v>38503.050000000047</v>
      </c>
      <c r="CA347" s="1" t="s">
        <v>2726</v>
      </c>
      <c r="CB347" t="s">
        <v>1426</v>
      </c>
      <c r="CD347" s="49"/>
      <c r="CG347" s="49"/>
      <c r="CH347" s="420"/>
      <c r="CK347" s="49"/>
      <c r="CP347" s="49"/>
      <c r="CU347" s="49"/>
      <c r="CZ347" s="49"/>
      <c r="DA347" s="18"/>
      <c r="DE347" s="49"/>
      <c r="DJ347" s="49"/>
      <c r="DK347" s="271"/>
      <c r="DO347" s="49"/>
      <c r="DY347" s="49"/>
      <c r="DZ347" s="18"/>
      <c r="ED347" s="49"/>
      <c r="EI347" s="49"/>
      <c r="EN347" s="49"/>
      <c r="ES347" s="49"/>
      <c r="EX347" s="49"/>
      <c r="FC347" s="49"/>
      <c r="FH347" s="49"/>
      <c r="FI347" s="309"/>
      <c r="FR347" s="49"/>
      <c r="FW347" s="49"/>
      <c r="GB347" s="9"/>
      <c r="GC347" s="9"/>
      <c r="GG347" s="9"/>
      <c r="GH347" s="9"/>
      <c r="GI347" s="18"/>
      <c r="GL347" s="49"/>
    </row>
    <row r="348" spans="4:194" ht="18">
      <c r="D348" s="49"/>
      <c r="E348" s="49"/>
      <c r="N348" s="49"/>
      <c r="O348" s="1"/>
      <c r="W348" s="49"/>
      <c r="X348" s="49"/>
      <c r="AD348" s="49"/>
      <c r="AI348" s="49"/>
      <c r="AM348" s="49"/>
      <c r="AN348" s="49">
        <v>388.75</v>
      </c>
      <c r="AO348" s="49">
        <f t="shared" si="7"/>
        <v>291.5625</v>
      </c>
      <c r="AP348" s="18"/>
      <c r="AQ348" s="49"/>
      <c r="AR348" s="49"/>
      <c r="AV348" s="48">
        <v>2020</v>
      </c>
      <c r="AX348" s="18"/>
      <c r="AY348" s="86"/>
      <c r="AZ348" s="18"/>
      <c r="BA348"/>
      <c r="BB348" s="49"/>
      <c r="BC348"/>
      <c r="BE348" s="48" t="s">
        <v>1333</v>
      </c>
      <c r="BH348" s="86"/>
      <c r="BK348" s="49"/>
      <c r="BN348" s="48" t="s">
        <v>2214</v>
      </c>
      <c r="BQ348" s="86"/>
      <c r="BT348" s="49"/>
      <c r="BV348" s="204"/>
      <c r="BW348" s="48" t="s">
        <v>2620</v>
      </c>
      <c r="BZ348" s="86"/>
      <c r="CA348" s="1"/>
      <c r="CD348" s="49"/>
      <c r="CG348" s="49"/>
      <c r="CH348" s="420"/>
      <c r="CK348" s="49"/>
      <c r="CP348" s="49"/>
      <c r="CU348" s="49"/>
      <c r="CZ348" s="49"/>
      <c r="DA348" s="18"/>
      <c r="DE348" s="49"/>
      <c r="DJ348" s="49"/>
      <c r="DK348" s="271"/>
      <c r="DO348" s="49"/>
      <c r="DY348" s="49"/>
      <c r="DZ348" s="18"/>
      <c r="ED348" s="49"/>
      <c r="EI348" s="49"/>
      <c r="EN348" s="49"/>
      <c r="ES348" s="49"/>
      <c r="EX348" s="49"/>
      <c r="FC348" s="49"/>
      <c r="FH348" s="49"/>
      <c r="FI348" s="309"/>
      <c r="FR348" s="49"/>
      <c r="FW348" s="49"/>
      <c r="GB348" s="9"/>
      <c r="GC348" s="9"/>
      <c r="GG348" s="9"/>
      <c r="GH348" s="9"/>
      <c r="GI348" s="18"/>
      <c r="GL348" s="49"/>
    </row>
    <row r="349" spans="4:194" ht="18">
      <c r="D349" s="49"/>
      <c r="E349" s="49"/>
      <c r="N349" s="49"/>
      <c r="O349" s="1"/>
      <c r="W349" s="49"/>
      <c r="X349" s="49"/>
      <c r="AD349" s="49"/>
      <c r="AI349" s="49"/>
      <c r="AM349" s="49"/>
      <c r="AN349" s="49">
        <v>432.8</v>
      </c>
      <c r="AO349" s="49">
        <f t="shared" si="7"/>
        <v>324.60000000000002</v>
      </c>
      <c r="AP349" s="18"/>
      <c r="AQ349" s="49"/>
      <c r="AR349" s="49"/>
      <c r="AV349" s="81" t="s">
        <v>1284</v>
      </c>
      <c r="AW349" s="4"/>
      <c r="AX349" s="3"/>
      <c r="AY349" s="151">
        <v>13604.599999999899</v>
      </c>
      <c r="AZ349" s="192" t="s">
        <v>1505</v>
      </c>
      <c r="BA349" t="s">
        <v>1427</v>
      </c>
      <c r="BB349" s="49"/>
      <c r="BC349"/>
      <c r="BE349" s="40" t="s">
        <v>1581</v>
      </c>
      <c r="BF349" s="3"/>
      <c r="BG349" s="249"/>
      <c r="BH349" s="151">
        <v>23405.400000000049</v>
      </c>
      <c r="BI349" s="192" t="s">
        <v>1794</v>
      </c>
      <c r="BJ349" t="s">
        <v>1427</v>
      </c>
      <c r="BK349" s="49"/>
      <c r="BN349" s="226" t="s">
        <v>1583</v>
      </c>
      <c r="BO349" s="96"/>
      <c r="BP349" s="61"/>
      <c r="BQ349" s="151">
        <v>35355.024999999834</v>
      </c>
      <c r="BR349" s="192" t="s">
        <v>2255</v>
      </c>
      <c r="BS349" t="s">
        <v>1427</v>
      </c>
      <c r="BT349" s="49"/>
      <c r="BV349" s="204"/>
      <c r="BW349" s="226" t="s">
        <v>2171</v>
      </c>
      <c r="BZ349" s="151">
        <v>38449.600000000108</v>
      </c>
      <c r="CA349" s="1" t="s">
        <v>2727</v>
      </c>
      <c r="CB349" t="s">
        <v>1427</v>
      </c>
      <c r="CD349" s="49"/>
      <c r="CG349" s="49"/>
      <c r="CH349" s="420"/>
      <c r="CK349" s="49"/>
      <c r="CP349" s="49"/>
      <c r="CU349" s="49"/>
      <c r="CZ349" s="49"/>
      <c r="DA349" s="18"/>
      <c r="DE349" s="49"/>
      <c r="DJ349" s="49"/>
      <c r="DK349" s="271"/>
      <c r="DO349" s="49"/>
      <c r="DY349" s="49"/>
      <c r="DZ349" s="18"/>
      <c r="ED349" s="49"/>
      <c r="EI349" s="49"/>
      <c r="EN349" s="49"/>
      <c r="ES349" s="49"/>
      <c r="EX349" s="49"/>
      <c r="FC349" s="49"/>
      <c r="FH349" s="49"/>
      <c r="FI349" s="309"/>
      <c r="FR349" s="49"/>
      <c r="FW349" s="49"/>
      <c r="GB349" s="9"/>
      <c r="GC349" s="9"/>
      <c r="GG349" s="9"/>
      <c r="GH349" s="9"/>
      <c r="GI349" s="18"/>
      <c r="GL349" s="49"/>
    </row>
    <row r="350" spans="4:194" ht="18">
      <c r="D350" s="49"/>
      <c r="E350" s="49"/>
      <c r="N350" s="49"/>
      <c r="O350" s="1"/>
      <c r="W350" s="49"/>
      <c r="X350" s="49"/>
      <c r="AD350" s="49"/>
      <c r="AI350" s="49"/>
      <c r="AM350" s="49"/>
      <c r="AN350" s="49">
        <v>0</v>
      </c>
      <c r="AO350" s="49">
        <f t="shared" si="7"/>
        <v>0</v>
      </c>
      <c r="AP350" s="18"/>
      <c r="AQ350" s="49"/>
      <c r="AR350" s="49"/>
      <c r="AV350" s="48">
        <v>2020</v>
      </c>
      <c r="AX350" s="18"/>
      <c r="AY350" s="86"/>
      <c r="AZ350" s="18"/>
      <c r="BA350"/>
      <c r="BB350" s="49"/>
      <c r="BC350"/>
      <c r="BE350" s="48">
        <v>2021</v>
      </c>
      <c r="BH350" s="86"/>
      <c r="BK350" s="49"/>
      <c r="BN350" s="48" t="s">
        <v>2304</v>
      </c>
      <c r="BQ350" s="86"/>
      <c r="BT350" s="49"/>
      <c r="BV350" s="204"/>
      <c r="BW350" s="48" t="s">
        <v>2620</v>
      </c>
      <c r="BZ350" s="86"/>
      <c r="CA350" s="1"/>
      <c r="CD350" s="49"/>
      <c r="CG350" s="49"/>
      <c r="CH350" s="420"/>
      <c r="CK350" s="49"/>
      <c r="CP350" s="49"/>
      <c r="CU350" s="49"/>
      <c r="CZ350" s="49"/>
      <c r="DA350" s="18"/>
      <c r="DE350" s="49"/>
      <c r="DJ350" s="49"/>
      <c r="DK350" s="271"/>
      <c r="DO350" s="49"/>
      <c r="DY350" s="49"/>
      <c r="DZ350" s="18"/>
      <c r="ED350" s="49"/>
      <c r="EI350" s="49"/>
      <c r="EN350" s="49"/>
      <c r="ES350" s="49"/>
      <c r="EX350" s="49"/>
      <c r="FC350" s="49"/>
      <c r="FH350" s="49"/>
      <c r="FI350" s="309"/>
      <c r="FR350" s="49"/>
      <c r="FW350" s="49"/>
      <c r="GB350" s="9"/>
      <c r="GC350" s="9"/>
      <c r="GG350" s="9"/>
      <c r="GH350" s="9"/>
      <c r="GI350" s="18"/>
      <c r="GL350" s="49"/>
    </row>
    <row r="351" spans="4:194" ht="18">
      <c r="D351" s="49"/>
      <c r="E351" s="49"/>
      <c r="N351" s="49"/>
      <c r="O351" s="1"/>
      <c r="W351" s="49"/>
      <c r="X351" s="49"/>
      <c r="AD351" s="49"/>
      <c r="AI351" s="49"/>
      <c r="AM351" s="49"/>
      <c r="AN351" s="49">
        <v>212.10000000000002</v>
      </c>
      <c r="AO351" s="49">
        <f t="shared" si="7"/>
        <v>159.07500000000002</v>
      </c>
      <c r="AP351" s="18"/>
      <c r="AQ351" s="49"/>
      <c r="AR351" s="49"/>
      <c r="AV351" s="81" t="s">
        <v>1281</v>
      </c>
      <c r="AW351" s="4"/>
      <c r="AX351" s="3"/>
      <c r="AY351" s="151">
        <v>13592.350000000077</v>
      </c>
      <c r="AZ351" s="192" t="s">
        <v>1506</v>
      </c>
      <c r="BA351" t="s">
        <v>1428</v>
      </c>
      <c r="BB351" s="49"/>
      <c r="BC351"/>
      <c r="BE351" s="40" t="s">
        <v>29</v>
      </c>
      <c r="BF351" s="9"/>
      <c r="BG351" s="249"/>
      <c r="BH351" s="151">
        <v>23070.974999999969</v>
      </c>
      <c r="BI351" s="192" t="s">
        <v>1792</v>
      </c>
      <c r="BJ351" t="s">
        <v>1428</v>
      </c>
      <c r="BK351" s="49"/>
      <c r="BN351" s="226" t="s">
        <v>1584</v>
      </c>
      <c r="BO351" s="96"/>
      <c r="BP351" s="61"/>
      <c r="BQ351" s="151">
        <v>34697.900000000154</v>
      </c>
      <c r="BR351" s="192" t="s">
        <v>2256</v>
      </c>
      <c r="BS351" t="s">
        <v>1428</v>
      </c>
      <c r="BT351" s="49"/>
      <c r="BV351" s="204"/>
      <c r="BW351" s="226" t="s">
        <v>1580</v>
      </c>
      <c r="BZ351" s="151">
        <v>37643.312499999978</v>
      </c>
      <c r="CA351" s="1" t="s">
        <v>2728</v>
      </c>
      <c r="CB351" t="s">
        <v>1428</v>
      </c>
      <c r="CD351" s="49"/>
      <c r="CG351" s="49"/>
      <c r="CH351" s="420"/>
      <c r="CK351" s="49"/>
      <c r="CP351" s="49"/>
      <c r="CU351" s="49"/>
      <c r="CZ351" s="49"/>
      <c r="DA351" s="18"/>
      <c r="DE351" s="49"/>
      <c r="DJ351" s="49"/>
      <c r="DK351" s="271"/>
      <c r="DO351" s="49"/>
      <c r="DY351" s="49"/>
      <c r="DZ351" s="18"/>
      <c r="ED351" s="49"/>
      <c r="EI351" s="49"/>
      <c r="EN351" s="49"/>
      <c r="ES351" s="49"/>
      <c r="EX351" s="49"/>
      <c r="FC351" s="49"/>
      <c r="FH351" s="49"/>
      <c r="FI351" s="309"/>
      <c r="FR351" s="49"/>
      <c r="FW351" s="49"/>
      <c r="GB351" s="9"/>
      <c r="GC351" s="9"/>
      <c r="GG351" s="9"/>
      <c r="GH351" s="9"/>
      <c r="GI351" s="18"/>
      <c r="GL351" s="49"/>
    </row>
    <row r="352" spans="4:194" ht="18">
      <c r="D352" s="49"/>
      <c r="E352" s="49"/>
      <c r="N352" s="49"/>
      <c r="O352" s="1"/>
      <c r="W352" s="49"/>
      <c r="X352" s="49"/>
      <c r="AD352" s="49"/>
      <c r="AI352" s="49"/>
      <c r="AM352" s="49"/>
      <c r="AN352" s="49">
        <v>0</v>
      </c>
      <c r="AO352" s="49">
        <f t="shared" si="7"/>
        <v>0</v>
      </c>
      <c r="AP352" s="18"/>
      <c r="AQ352" s="49"/>
      <c r="AR352" s="49"/>
      <c r="AV352" s="48">
        <v>2020</v>
      </c>
      <c r="AX352" s="18"/>
      <c r="AY352" s="86"/>
      <c r="AZ352" s="18"/>
      <c r="BA352"/>
      <c r="BB352" s="49"/>
      <c r="BC352"/>
      <c r="BE352" s="48" t="s">
        <v>2033</v>
      </c>
      <c r="BH352" s="86"/>
      <c r="BK352" s="49"/>
      <c r="BN352" s="48" t="s">
        <v>2304</v>
      </c>
      <c r="BQ352" s="86"/>
      <c r="BT352" s="49"/>
      <c r="BV352" s="204"/>
      <c r="BW352" s="48" t="s">
        <v>2619</v>
      </c>
      <c r="BZ352" s="86"/>
      <c r="CA352" s="1"/>
      <c r="CD352" s="49"/>
      <c r="CG352" s="49"/>
      <c r="CH352" s="420"/>
      <c r="CK352" s="49"/>
      <c r="CP352" s="49"/>
      <c r="CU352" s="49"/>
      <c r="CZ352" s="49"/>
      <c r="DA352" s="18"/>
      <c r="DE352" s="49"/>
      <c r="DJ352" s="49"/>
      <c r="DK352" s="271"/>
      <c r="DO352" s="49"/>
      <c r="DY352" s="49"/>
      <c r="DZ352" s="18"/>
      <c r="ED352" s="49"/>
      <c r="EI352" s="49"/>
      <c r="EN352" s="49"/>
      <c r="ES352" s="49"/>
      <c r="EX352" s="49"/>
      <c r="FC352" s="49"/>
      <c r="FH352" s="49"/>
      <c r="FI352" s="309"/>
      <c r="FR352" s="49"/>
      <c r="FW352" s="49"/>
      <c r="GB352" s="9"/>
      <c r="GC352" s="9"/>
      <c r="GG352" s="9"/>
      <c r="GH352" s="9"/>
      <c r="GI352" s="18"/>
      <c r="GL352" s="49"/>
    </row>
    <row r="353" spans="4:194" ht="18">
      <c r="D353" s="49"/>
      <c r="E353" s="49"/>
      <c r="N353" s="49"/>
      <c r="O353" s="1"/>
      <c r="W353" s="49"/>
      <c r="X353" s="49"/>
      <c r="AD353" s="49"/>
      <c r="AI353" s="49"/>
      <c r="AM353" s="49"/>
      <c r="AN353" s="49">
        <v>502.90000000000003</v>
      </c>
      <c r="AO353" s="49">
        <f t="shared" si="7"/>
        <v>377.17500000000001</v>
      </c>
      <c r="AP353" s="18"/>
      <c r="AQ353" s="49"/>
      <c r="AR353" s="49"/>
      <c r="AV353" s="81" t="s">
        <v>1283</v>
      </c>
      <c r="AW353" s="4"/>
      <c r="AX353" s="3"/>
      <c r="AY353" s="151">
        <v>13554.450000000028</v>
      </c>
      <c r="AZ353" s="192" t="s">
        <v>1507</v>
      </c>
      <c r="BA353" t="s">
        <v>1429</v>
      </c>
      <c r="BB353" s="49"/>
      <c r="BC353"/>
      <c r="BE353" s="40" t="s">
        <v>1579</v>
      </c>
      <c r="BF353" s="3"/>
      <c r="BG353" s="249"/>
      <c r="BH353" s="151">
        <v>23005.50000000008</v>
      </c>
      <c r="BI353" s="192" t="s">
        <v>1793</v>
      </c>
      <c r="BJ353" t="s">
        <v>1429</v>
      </c>
      <c r="BK353" s="49"/>
      <c r="BN353" s="226" t="s">
        <v>1580</v>
      </c>
      <c r="BO353" s="96"/>
      <c r="BP353" s="61"/>
      <c r="BQ353" s="151">
        <v>31591.174999999974</v>
      </c>
      <c r="BR353" s="192" t="s">
        <v>2257</v>
      </c>
      <c r="BS353" t="s">
        <v>1429</v>
      </c>
      <c r="BT353" s="49"/>
      <c r="BV353" s="204"/>
      <c r="BW353" s="226" t="s">
        <v>1666</v>
      </c>
      <c r="BZ353" s="151">
        <v>37819.400000000103</v>
      </c>
      <c r="CA353" s="1" t="s">
        <v>2729</v>
      </c>
      <c r="CB353" t="s">
        <v>1429</v>
      </c>
      <c r="CD353" s="49"/>
      <c r="CG353" s="49"/>
      <c r="CH353" s="420"/>
      <c r="CK353" s="49"/>
      <c r="CP353" s="49"/>
      <c r="CU353" s="49"/>
      <c r="CZ353" s="49"/>
      <c r="DA353" s="18"/>
      <c r="DE353" s="49"/>
      <c r="DJ353" s="49"/>
      <c r="DK353" s="271"/>
      <c r="DO353" s="49"/>
      <c r="DY353" s="49"/>
      <c r="DZ353" s="18"/>
      <c r="ED353" s="49"/>
      <c r="EI353" s="49"/>
      <c r="EN353" s="49"/>
      <c r="ES353" s="49"/>
      <c r="EX353" s="49"/>
      <c r="FC353" s="49"/>
      <c r="FH353" s="49"/>
      <c r="FI353" s="309"/>
      <c r="FR353" s="49"/>
      <c r="FW353" s="49"/>
      <c r="GB353" s="9"/>
      <c r="GC353" s="9"/>
      <c r="GG353" s="9"/>
      <c r="GH353" s="9"/>
      <c r="GI353" s="18"/>
      <c r="GL353" s="49"/>
    </row>
    <row r="354" spans="4:194" ht="18">
      <c r="D354" s="49"/>
      <c r="E354" s="49"/>
      <c r="N354" s="49"/>
      <c r="O354" s="1"/>
      <c r="W354" s="49"/>
      <c r="X354" s="49"/>
      <c r="AD354" s="49"/>
      <c r="AI354" s="49"/>
      <c r="AM354" s="49"/>
      <c r="AN354" s="49">
        <v>0</v>
      </c>
      <c r="AO354" s="49">
        <f t="shared" si="7"/>
        <v>0</v>
      </c>
      <c r="AP354" s="18"/>
      <c r="AQ354" s="49"/>
      <c r="AR354" s="49"/>
      <c r="AV354" s="48">
        <v>2020</v>
      </c>
      <c r="AX354" s="18"/>
      <c r="AY354" s="86"/>
      <c r="AZ354" s="18"/>
      <c r="BA354"/>
      <c r="BB354" s="49"/>
      <c r="BC354"/>
      <c r="BE354" s="48">
        <v>2021</v>
      </c>
      <c r="BH354" s="86"/>
      <c r="BK354" s="49"/>
      <c r="BN354" s="48" t="s">
        <v>2304</v>
      </c>
      <c r="BQ354" s="86"/>
      <c r="BT354" s="49"/>
      <c r="BV354" s="204"/>
      <c r="BW354" s="48" t="s">
        <v>2620</v>
      </c>
      <c r="BZ354" s="86"/>
      <c r="CA354" s="1"/>
      <c r="CD354" s="49"/>
      <c r="CG354" s="49"/>
      <c r="CH354" s="420"/>
      <c r="CK354" s="49"/>
      <c r="CP354" s="49"/>
      <c r="CU354" s="49"/>
      <c r="CZ354" s="49"/>
      <c r="DA354" s="18"/>
      <c r="DE354" s="49"/>
      <c r="DJ354" s="49"/>
      <c r="DK354" s="271"/>
      <c r="DO354" s="49"/>
      <c r="DY354" s="49"/>
      <c r="DZ354" s="18"/>
      <c r="ED354" s="49"/>
      <c r="EI354" s="49"/>
      <c r="EN354" s="49"/>
      <c r="ES354" s="49"/>
      <c r="EX354" s="49"/>
      <c r="FC354" s="49"/>
      <c r="FH354" s="49"/>
      <c r="FI354" s="309"/>
      <c r="FR354" s="49"/>
      <c r="FW354" s="49"/>
      <c r="GB354" s="9"/>
      <c r="GC354" s="9"/>
      <c r="GG354" s="9"/>
      <c r="GH354" s="9"/>
      <c r="GI354" s="18"/>
      <c r="GL354" s="49"/>
    </row>
    <row r="355" spans="4:194" ht="18">
      <c r="D355" s="49"/>
      <c r="E355" s="49"/>
      <c r="N355" s="49"/>
      <c r="O355" s="1"/>
      <c r="W355" s="49"/>
      <c r="X355" s="49"/>
      <c r="AD355" s="49"/>
      <c r="AI355" s="49"/>
      <c r="AN355" s="49">
        <v>294.90000000000003</v>
      </c>
      <c r="AO355" s="49">
        <f t="shared" si="7"/>
        <v>221.17500000000001</v>
      </c>
      <c r="AR355" s="49"/>
      <c r="AV355" s="81" t="s">
        <v>1282</v>
      </c>
      <c r="AW355" s="4"/>
      <c r="AX355" s="3"/>
      <c r="AY355" s="151">
        <v>13339.099999999928</v>
      </c>
      <c r="AZ355" s="192" t="s">
        <v>1508</v>
      </c>
      <c r="BA355" t="s">
        <v>1430</v>
      </c>
      <c r="BB355" s="49"/>
      <c r="BC355"/>
      <c r="BE355" s="39" t="s">
        <v>611</v>
      </c>
      <c r="BF355" s="9"/>
      <c r="BG355" s="249"/>
      <c r="BH355" s="151">
        <v>22521.600000000006</v>
      </c>
      <c r="BI355" s="192" t="s">
        <v>1795</v>
      </c>
      <c r="BJ355" t="s">
        <v>1430</v>
      </c>
      <c r="BK355" s="49"/>
      <c r="BN355" s="226" t="s">
        <v>6</v>
      </c>
      <c r="BO355" s="9"/>
      <c r="BP355" s="61"/>
      <c r="BQ355" s="151">
        <v>29022.024999999987</v>
      </c>
      <c r="BR355" s="192" t="s">
        <v>2258</v>
      </c>
      <c r="BS355" t="s">
        <v>1430</v>
      </c>
      <c r="BT355" s="49"/>
      <c r="BV355" s="204"/>
      <c r="BW355" s="181" t="s">
        <v>1285</v>
      </c>
      <c r="BZ355" s="151">
        <v>36565.187499999985</v>
      </c>
      <c r="CA355" s="1" t="s">
        <v>2789</v>
      </c>
      <c r="CB355" t="s">
        <v>1430</v>
      </c>
      <c r="CD355" s="49"/>
      <c r="CG355" s="49"/>
      <c r="CH355" s="420"/>
      <c r="CK355" s="49"/>
      <c r="CP355" s="49"/>
      <c r="CU355" s="49"/>
      <c r="CZ355" s="49"/>
      <c r="DA355" s="18"/>
      <c r="DE355" s="49"/>
      <c r="DJ355" s="49"/>
      <c r="DK355" s="271"/>
      <c r="DO355" s="49"/>
      <c r="DY355" s="49"/>
      <c r="DZ355" s="18"/>
      <c r="ED355" s="49"/>
      <c r="EI355" s="49"/>
      <c r="EN355" s="49"/>
      <c r="ES355" s="49"/>
      <c r="EX355" s="49"/>
      <c r="FC355" s="49"/>
      <c r="FH355" s="49"/>
      <c r="FI355" s="309"/>
      <c r="FR355" s="49"/>
      <c r="FW355" s="49"/>
      <c r="GB355" s="9"/>
      <c r="GC355" s="9"/>
      <c r="GG355" s="9"/>
      <c r="GH355" s="9"/>
      <c r="GI355" s="18"/>
      <c r="GL355" s="49"/>
    </row>
    <row r="356" spans="4:194" ht="18">
      <c r="D356" s="49"/>
      <c r="E356" s="49"/>
      <c r="N356" s="49"/>
      <c r="O356" s="1"/>
      <c r="W356" s="49"/>
      <c r="X356" s="49"/>
      <c r="AD356" s="49"/>
      <c r="AI356" s="49"/>
      <c r="AN356" s="49">
        <v>554</v>
      </c>
      <c r="AO356" s="49">
        <f t="shared" si="7"/>
        <v>415.5</v>
      </c>
      <c r="AR356" s="49"/>
      <c r="AV356" s="48">
        <v>2020</v>
      </c>
      <c r="AX356" s="18"/>
      <c r="AY356" s="86"/>
      <c r="AZ356" s="18"/>
      <c r="BA356"/>
      <c r="BB356" s="49"/>
      <c r="BC356"/>
      <c r="BE356" s="48" t="s">
        <v>1334</v>
      </c>
      <c r="BH356" s="86"/>
      <c r="BK356" s="49"/>
      <c r="BN356" s="48" t="s">
        <v>1735</v>
      </c>
      <c r="BQ356" s="86"/>
      <c r="BT356" s="49"/>
      <c r="BV356" s="204"/>
      <c r="BW356" s="48" t="s">
        <v>2214</v>
      </c>
      <c r="BX356" s="9"/>
      <c r="BZ356" s="86"/>
      <c r="CA356" s="1"/>
      <c r="CD356" s="49"/>
      <c r="CG356" s="49"/>
      <c r="CH356" s="420"/>
      <c r="CK356" s="49"/>
      <c r="CP356" s="49"/>
      <c r="CU356" s="49"/>
      <c r="CZ356" s="49"/>
      <c r="DA356" s="18"/>
      <c r="DE356" s="49"/>
      <c r="DJ356" s="49"/>
      <c r="DK356" s="271"/>
      <c r="DO356" s="49"/>
      <c r="DY356" s="49"/>
      <c r="DZ356" s="18"/>
      <c r="ED356" s="49"/>
      <c r="EI356" s="49"/>
      <c r="EN356" s="49"/>
      <c r="ES356" s="49"/>
      <c r="EX356" s="49"/>
      <c r="FC356" s="49"/>
      <c r="FH356" s="49"/>
      <c r="FI356" s="309"/>
      <c r="FR356" s="49"/>
      <c r="FW356" s="49"/>
      <c r="GB356" s="9"/>
      <c r="GC356" s="9"/>
      <c r="GG356" s="9"/>
      <c r="GH356" s="9"/>
      <c r="GI356" s="18"/>
      <c r="GL356" s="49"/>
    </row>
    <row r="357" spans="4:194" ht="18">
      <c r="D357" s="49"/>
      <c r="E357" s="49"/>
      <c r="N357" s="49"/>
      <c r="O357" s="1"/>
      <c r="W357" s="49"/>
      <c r="X357" s="49"/>
      <c r="AD357" s="49"/>
      <c r="AI357" s="49"/>
      <c r="AN357" s="49">
        <v>556.59999999999991</v>
      </c>
      <c r="AO357" s="49">
        <f t="shared" si="7"/>
        <v>417.44999999999993</v>
      </c>
      <c r="AR357" s="49"/>
      <c r="AV357" s="81" t="s">
        <v>1275</v>
      </c>
      <c r="AW357" s="4"/>
      <c r="AX357" s="3"/>
      <c r="AY357" s="151">
        <v>13241.300000000012</v>
      </c>
      <c r="AZ357" s="192" t="s">
        <v>1509</v>
      </c>
      <c r="BA357" t="s">
        <v>1431</v>
      </c>
      <c r="BB357" s="49"/>
      <c r="BC357"/>
      <c r="BE357" s="40" t="s">
        <v>1587</v>
      </c>
      <c r="BF357" s="3"/>
      <c r="BG357" s="249"/>
      <c r="BH357" s="151">
        <v>22419.349999999889</v>
      </c>
      <c r="BI357" s="192" t="s">
        <v>1796</v>
      </c>
      <c r="BJ357" t="s">
        <v>1431</v>
      </c>
      <c r="BK357" s="49"/>
      <c r="BN357" s="226" t="s">
        <v>1576</v>
      </c>
      <c r="BO357" s="9"/>
      <c r="BP357" s="61"/>
      <c r="BQ357" s="151">
        <v>28119.574999999964</v>
      </c>
      <c r="BR357" s="192" t="s">
        <v>2259</v>
      </c>
      <c r="BS357" t="s">
        <v>1431</v>
      </c>
      <c r="BT357" s="49"/>
      <c r="BV357" s="204"/>
      <c r="BW357" s="226" t="s">
        <v>1596</v>
      </c>
      <c r="BZ357" s="151">
        <v>36243.999999999978</v>
      </c>
      <c r="CA357" s="1" t="s">
        <v>2730</v>
      </c>
      <c r="CB357" t="s">
        <v>1431</v>
      </c>
      <c r="CD357" s="49"/>
      <c r="CG357" s="49"/>
      <c r="CH357" s="420"/>
      <c r="CK357" s="49"/>
      <c r="CP357" s="49"/>
      <c r="CU357" s="49"/>
      <c r="CZ357" s="49"/>
      <c r="DA357" s="18"/>
      <c r="DE357" s="49"/>
      <c r="DJ357" s="49"/>
      <c r="DK357" s="271"/>
      <c r="DO357" s="49"/>
      <c r="DY357" s="49"/>
      <c r="DZ357" s="18"/>
      <c r="ED357" s="49"/>
      <c r="EI357" s="49"/>
      <c r="EN357" s="49"/>
      <c r="ES357" s="49"/>
      <c r="EX357" s="49"/>
      <c r="FC357" s="49"/>
      <c r="FH357" s="49"/>
      <c r="FI357" s="309"/>
      <c r="FR357" s="49"/>
      <c r="FW357" s="49"/>
      <c r="GB357" s="49"/>
      <c r="GG357" s="49"/>
      <c r="GH357" s="309"/>
      <c r="GL357" s="49"/>
    </row>
    <row r="358" spans="4:194" ht="18">
      <c r="D358" s="49"/>
      <c r="E358" s="49"/>
      <c r="N358" s="49"/>
      <c r="O358" s="1"/>
      <c r="W358" s="49"/>
      <c r="X358" s="49"/>
      <c r="AD358" s="49"/>
      <c r="AI358" s="49"/>
      <c r="AN358" s="49">
        <v>350.5</v>
      </c>
      <c r="AO358" s="49">
        <f t="shared" si="7"/>
        <v>262.875</v>
      </c>
      <c r="AR358" s="49"/>
      <c r="AV358" s="48">
        <v>2020</v>
      </c>
      <c r="AX358" s="18"/>
      <c r="AY358" s="86"/>
      <c r="AZ358" s="18"/>
      <c r="BA358"/>
      <c r="BB358" s="49"/>
      <c r="BC358"/>
      <c r="BE358" s="48">
        <v>2021</v>
      </c>
      <c r="BH358" s="86"/>
      <c r="BK358" s="49"/>
      <c r="BN358" s="48" t="s">
        <v>2304</v>
      </c>
      <c r="BQ358" s="86"/>
      <c r="BT358" s="49"/>
      <c r="BV358" s="204"/>
      <c r="BW358" s="48" t="s">
        <v>2620</v>
      </c>
      <c r="BZ358" s="86"/>
      <c r="CA358" s="1"/>
      <c r="CD358" s="49"/>
      <c r="CG358" s="49"/>
      <c r="CH358" s="420"/>
      <c r="CK358" s="49"/>
      <c r="CP358" s="49"/>
      <c r="CU358" s="49"/>
      <c r="CZ358" s="49"/>
      <c r="DA358" s="18"/>
      <c r="DE358" s="49"/>
      <c r="DJ358" s="49"/>
      <c r="DK358" s="271"/>
      <c r="DO358" s="49"/>
      <c r="DY358" s="49"/>
      <c r="DZ358" s="18"/>
      <c r="ED358" s="49"/>
      <c r="EI358" s="49"/>
      <c r="EN358" s="49"/>
      <c r="ES358" s="49"/>
      <c r="EX358" s="49"/>
      <c r="FC358" s="49"/>
      <c r="FH358" s="49"/>
      <c r="FI358" s="309"/>
      <c r="FR358" s="49"/>
      <c r="FW358" s="49"/>
      <c r="GB358" s="49"/>
      <c r="GG358" s="49"/>
      <c r="GH358" s="309"/>
      <c r="GL358" s="49"/>
    </row>
    <row r="359" spans="4:194" ht="18">
      <c r="D359" s="49"/>
      <c r="E359" s="49"/>
      <c r="N359" s="49"/>
      <c r="O359" s="1"/>
      <c r="W359" s="49"/>
      <c r="X359" s="49"/>
      <c r="AD359" s="49"/>
      <c r="AI359" s="49"/>
      <c r="AN359" s="49">
        <v>0</v>
      </c>
      <c r="AO359" s="49">
        <f t="shared" si="7"/>
        <v>0</v>
      </c>
      <c r="AR359" s="49"/>
      <c r="AV359" s="81" t="s">
        <v>1269</v>
      </c>
      <c r="AW359" s="4"/>
      <c r="AX359" s="3"/>
      <c r="AY359" s="151">
        <v>13084.699999999904</v>
      </c>
      <c r="AZ359" s="192" t="s">
        <v>1510</v>
      </c>
      <c r="BA359" t="s">
        <v>1432</v>
      </c>
      <c r="BB359" s="49"/>
      <c r="BC359"/>
      <c r="BE359" s="40" t="s">
        <v>1582</v>
      </c>
      <c r="BF359" s="3"/>
      <c r="BG359" s="249"/>
      <c r="BH359" s="151">
        <v>22226.350000000177</v>
      </c>
      <c r="BI359" s="192" t="s">
        <v>1797</v>
      </c>
      <c r="BJ359" t="s">
        <v>1432</v>
      </c>
      <c r="BK359" s="49"/>
      <c r="BN359" s="226" t="s">
        <v>19</v>
      </c>
      <c r="BO359" s="9"/>
      <c r="BP359" s="61"/>
      <c r="BQ359" s="151">
        <v>27967.699999999924</v>
      </c>
      <c r="BR359" s="192" t="s">
        <v>2260</v>
      </c>
      <c r="BS359" t="s">
        <v>1432</v>
      </c>
      <c r="BT359" s="49"/>
      <c r="BV359" s="204"/>
      <c r="BW359" s="226" t="s">
        <v>1576</v>
      </c>
      <c r="BZ359" s="151">
        <v>34667.499999999956</v>
      </c>
      <c r="CA359" s="1" t="s">
        <v>2731</v>
      </c>
      <c r="CB359" t="s">
        <v>1432</v>
      </c>
      <c r="CD359" s="49"/>
      <c r="CG359" s="49"/>
      <c r="CH359" s="420"/>
      <c r="CK359" s="49"/>
      <c r="CP359" s="49"/>
      <c r="CU359" s="49"/>
      <c r="CZ359" s="49"/>
      <c r="DA359" s="18"/>
      <c r="DE359" s="49"/>
      <c r="DJ359" s="298"/>
      <c r="DK359" s="271"/>
      <c r="DO359" s="298"/>
      <c r="DY359" s="298"/>
      <c r="DZ359" s="18"/>
      <c r="ED359" s="49"/>
      <c r="EI359" s="49"/>
      <c r="EN359" s="315"/>
      <c r="ES359" s="315"/>
      <c r="EX359" s="315"/>
      <c r="FC359" s="315"/>
      <c r="FH359" s="49"/>
      <c r="FI359" s="309"/>
      <c r="FR359" s="49"/>
      <c r="FW359" s="49"/>
      <c r="GB359" s="49"/>
      <c r="GG359" s="49"/>
      <c r="GH359" s="309"/>
      <c r="GL359" s="49"/>
    </row>
    <row r="360" spans="4:194" ht="18">
      <c r="D360" s="49"/>
      <c r="E360" s="49"/>
      <c r="N360" s="49"/>
      <c r="O360" s="1"/>
      <c r="W360" s="49"/>
      <c r="X360" s="49"/>
      <c r="AD360" s="49"/>
      <c r="AI360" s="49"/>
      <c r="AN360" s="49">
        <v>252.6</v>
      </c>
      <c r="AO360" s="49">
        <f t="shared" si="7"/>
        <v>189.45</v>
      </c>
      <c r="AR360" s="49"/>
      <c r="AV360" s="48">
        <v>2020</v>
      </c>
      <c r="AX360" s="18"/>
      <c r="AY360" s="86"/>
      <c r="AZ360" s="18"/>
      <c r="BA360"/>
      <c r="BB360" s="49"/>
      <c r="BC360"/>
      <c r="BE360" s="48">
        <v>2021</v>
      </c>
      <c r="BH360" s="86"/>
      <c r="BK360" s="49"/>
      <c r="BN360" s="48" t="s">
        <v>1735</v>
      </c>
      <c r="BQ360" s="86"/>
      <c r="BT360" s="49"/>
      <c r="BV360" s="204"/>
      <c r="BW360" s="48" t="s">
        <v>2619</v>
      </c>
      <c r="BZ360" s="86"/>
      <c r="CA360" s="1"/>
      <c r="CD360" s="49"/>
      <c r="CG360" s="49"/>
      <c r="CH360" s="420"/>
      <c r="CK360" s="49"/>
      <c r="CP360" s="49"/>
      <c r="CU360" s="49"/>
      <c r="CZ360" s="49"/>
      <c r="DA360" s="18"/>
      <c r="DE360" s="49"/>
      <c r="DJ360" s="49"/>
      <c r="DK360" s="271"/>
      <c r="DO360" s="49"/>
      <c r="DY360" s="49"/>
      <c r="DZ360" s="18"/>
      <c r="ED360" s="298"/>
      <c r="EI360" s="315"/>
      <c r="EN360" s="49"/>
      <c r="ES360" s="49"/>
      <c r="EX360" s="49"/>
      <c r="FC360" s="49"/>
      <c r="FH360" s="49"/>
      <c r="FI360" s="309"/>
      <c r="FR360" s="49"/>
      <c r="FW360" s="49"/>
      <c r="GB360" s="49"/>
      <c r="GG360" s="49"/>
      <c r="GH360" s="309"/>
      <c r="GL360" s="49"/>
    </row>
    <row r="361" spans="4:194" ht="18">
      <c r="D361" s="49"/>
      <c r="E361" s="49"/>
      <c r="N361" s="49"/>
      <c r="O361" s="1"/>
      <c r="W361" s="49"/>
      <c r="X361" s="49"/>
      <c r="AD361" s="49"/>
      <c r="AI361" s="49"/>
      <c r="AN361" s="49">
        <v>252.5</v>
      </c>
      <c r="AO361" s="49">
        <f t="shared" si="7"/>
        <v>189.375</v>
      </c>
      <c r="AR361" s="49"/>
      <c r="AV361" s="81" t="s">
        <v>1274</v>
      </c>
      <c r="AW361" s="4"/>
      <c r="AX361" s="3"/>
      <c r="AY361" s="151">
        <v>12924.600000000022</v>
      </c>
      <c r="AZ361" s="192" t="s">
        <v>1511</v>
      </c>
      <c r="BA361" t="s">
        <v>1433</v>
      </c>
      <c r="BB361" s="49"/>
      <c r="BC361"/>
      <c r="BE361" s="40" t="s">
        <v>1584</v>
      </c>
      <c r="BF361" s="3"/>
      <c r="BG361" s="249"/>
      <c r="BH361" s="151">
        <v>22038.700000000241</v>
      </c>
      <c r="BI361" s="192" t="s">
        <v>1798</v>
      </c>
      <c r="BJ361" t="s">
        <v>1433</v>
      </c>
      <c r="BK361" s="49"/>
      <c r="BN361" s="181" t="s">
        <v>1270</v>
      </c>
      <c r="BO361" s="9"/>
      <c r="BP361" s="61"/>
      <c r="BQ361" s="151">
        <v>22960.599999999871</v>
      </c>
      <c r="BR361" s="192" t="s">
        <v>2261</v>
      </c>
      <c r="BS361" t="s">
        <v>1433</v>
      </c>
      <c r="BT361" s="49"/>
      <c r="BV361" s="204"/>
      <c r="BW361" s="226" t="s">
        <v>1592</v>
      </c>
      <c r="BZ361" s="151">
        <v>33101.975000000028</v>
      </c>
      <c r="CA361" s="1" t="s">
        <v>2732</v>
      </c>
      <c r="CB361" t="s">
        <v>1433</v>
      </c>
      <c r="CD361" s="49"/>
      <c r="CG361" s="49"/>
      <c r="CH361" s="420"/>
      <c r="CK361" s="49"/>
      <c r="CP361" s="49"/>
      <c r="CU361" s="49"/>
      <c r="CZ361" s="49"/>
      <c r="DA361" s="18"/>
      <c r="DE361" s="49"/>
      <c r="DJ361" s="49"/>
      <c r="DK361" s="271"/>
      <c r="DO361" s="49"/>
      <c r="DY361" s="49"/>
      <c r="DZ361" s="18"/>
      <c r="ED361" s="49"/>
      <c r="EI361" s="49"/>
      <c r="EN361" s="49"/>
      <c r="ES361" s="49"/>
      <c r="EX361" s="49"/>
      <c r="FC361" s="49"/>
      <c r="FH361" s="49"/>
      <c r="FI361" s="309"/>
      <c r="FR361" s="49"/>
      <c r="FW361" s="49"/>
      <c r="GB361" s="49"/>
      <c r="GG361" s="49"/>
      <c r="GH361" s="309"/>
      <c r="GL361" s="49"/>
    </row>
    <row r="362" spans="4:194" ht="18">
      <c r="D362" s="49"/>
      <c r="E362" s="49"/>
      <c r="N362" s="49"/>
      <c r="O362" s="1"/>
      <c r="W362" s="49"/>
      <c r="X362" s="49"/>
      <c r="AD362" s="49"/>
      <c r="AI362" s="49"/>
      <c r="AN362" s="49">
        <v>637.70000000000005</v>
      </c>
      <c r="AO362" s="49">
        <f t="shared" si="7"/>
        <v>478.27500000000003</v>
      </c>
      <c r="AR362" s="49"/>
      <c r="AV362" s="48">
        <v>2020</v>
      </c>
      <c r="AX362" s="18"/>
      <c r="AY362" s="86"/>
      <c r="AZ362" s="18"/>
      <c r="BA362"/>
      <c r="BB362" s="49"/>
      <c r="BC362"/>
      <c r="BE362" s="48">
        <v>2021</v>
      </c>
      <c r="BH362" s="86"/>
      <c r="BK362" s="49"/>
      <c r="BN362" s="48" t="s">
        <v>1717</v>
      </c>
      <c r="BQ362" s="86"/>
      <c r="BT362" s="49"/>
      <c r="BV362" s="204"/>
      <c r="BW362" s="48" t="s">
        <v>2620</v>
      </c>
      <c r="BZ362" s="86"/>
      <c r="CA362" s="1"/>
      <c r="CD362" s="49"/>
      <c r="CG362" s="49"/>
      <c r="CH362" s="420"/>
      <c r="CK362" s="49"/>
      <c r="CP362" s="49"/>
      <c r="CU362" s="49"/>
      <c r="CZ362" s="49"/>
      <c r="DA362" s="18"/>
      <c r="DE362" s="49"/>
      <c r="DJ362" s="298"/>
      <c r="DK362" s="271"/>
      <c r="DO362" s="298"/>
      <c r="DY362" s="298"/>
      <c r="DZ362" s="18"/>
      <c r="ED362" s="49"/>
      <c r="EI362" s="49"/>
      <c r="EN362" s="315"/>
      <c r="ES362" s="315"/>
      <c r="EX362" s="315"/>
      <c r="FC362" s="315"/>
      <c r="FH362" s="49"/>
      <c r="FI362" s="309"/>
      <c r="FR362" s="49"/>
      <c r="FW362" s="49"/>
      <c r="GB362" s="49"/>
      <c r="GG362" s="49"/>
      <c r="GH362" s="309"/>
      <c r="GL362" s="49"/>
    </row>
    <row r="363" spans="4:194" ht="18">
      <c r="D363" s="49"/>
      <c r="E363" s="49"/>
      <c r="N363" s="49"/>
      <c r="O363" s="1"/>
      <c r="W363" s="49"/>
      <c r="X363" s="49"/>
      <c r="AD363" s="49"/>
      <c r="AI363" s="49"/>
      <c r="AN363" s="49">
        <v>493</v>
      </c>
      <c r="AO363" s="49">
        <f t="shared" si="7"/>
        <v>369.75</v>
      </c>
      <c r="AR363" s="49"/>
      <c r="AV363" s="81" t="s">
        <v>1294</v>
      </c>
      <c r="AW363" s="4"/>
      <c r="AX363" s="3"/>
      <c r="AY363" s="151">
        <v>12768.400000000049</v>
      </c>
      <c r="AZ363" s="192" t="s">
        <v>1512</v>
      </c>
      <c r="BA363" t="s">
        <v>1434</v>
      </c>
      <c r="BB363" s="49"/>
      <c r="BC363"/>
      <c r="BE363" s="40" t="s">
        <v>4</v>
      </c>
      <c r="BF363" s="9"/>
      <c r="BG363" s="249"/>
      <c r="BH363" s="151">
        <v>21778.812499999993</v>
      </c>
      <c r="BI363" s="192" t="s">
        <v>1799</v>
      </c>
      <c r="BJ363" t="s">
        <v>1434</v>
      </c>
      <c r="BK363" s="49"/>
      <c r="BN363" s="226" t="s">
        <v>1666</v>
      </c>
      <c r="BO363" s="61"/>
      <c r="BP363" s="61"/>
      <c r="BQ363" s="151">
        <v>22716.800000000105</v>
      </c>
      <c r="BR363" s="192" t="s">
        <v>2262</v>
      </c>
      <c r="BS363" t="s">
        <v>1434</v>
      </c>
      <c r="BT363" s="49"/>
      <c r="BV363" s="204"/>
      <c r="BW363" s="226" t="s">
        <v>1590</v>
      </c>
      <c r="BZ363" s="151">
        <v>31954.324999999975</v>
      </c>
      <c r="CA363" s="1" t="s">
        <v>2733</v>
      </c>
      <c r="CB363" t="s">
        <v>1434</v>
      </c>
      <c r="CD363" s="49"/>
      <c r="CG363" s="49"/>
      <c r="CH363" s="420"/>
      <c r="CK363" s="49"/>
      <c r="CP363" s="49"/>
      <c r="CU363" s="49"/>
      <c r="CZ363" s="49"/>
      <c r="DA363" s="18"/>
      <c r="DE363" s="49"/>
      <c r="DJ363" s="49"/>
      <c r="DK363" s="271"/>
      <c r="DO363" s="49"/>
      <c r="DY363" s="49"/>
      <c r="DZ363" s="18"/>
      <c r="ED363" s="298"/>
      <c r="EI363" s="315"/>
      <c r="EN363" s="49"/>
      <c r="ES363" s="49"/>
      <c r="EX363" s="49"/>
      <c r="FC363" s="49"/>
      <c r="FH363" s="49"/>
      <c r="FI363" s="309"/>
      <c r="FR363" s="49"/>
      <c r="FW363" s="49"/>
      <c r="GB363" s="49"/>
      <c r="GG363" s="49"/>
      <c r="GH363" s="309"/>
      <c r="GL363" s="49"/>
    </row>
    <row r="364" spans="4:194" ht="18">
      <c r="D364" s="49"/>
      <c r="E364" s="49"/>
      <c r="N364" s="49"/>
      <c r="O364" s="1"/>
      <c r="W364" s="49"/>
      <c r="X364" s="49"/>
      <c r="AD364" s="49"/>
      <c r="AI364" s="49"/>
      <c r="AN364" s="49">
        <v>0</v>
      </c>
      <c r="AO364" s="49">
        <f t="shared" si="7"/>
        <v>0</v>
      </c>
      <c r="AR364" s="49"/>
      <c r="AV364" s="48">
        <v>2020</v>
      </c>
      <c r="AX364" s="18"/>
      <c r="AY364" s="86"/>
      <c r="AZ364" s="18"/>
      <c r="BA364"/>
      <c r="BB364" s="49"/>
      <c r="BC364"/>
      <c r="BE364" s="48" t="s">
        <v>1333</v>
      </c>
      <c r="BH364" s="86"/>
      <c r="BK364" s="49"/>
      <c r="BN364" s="48">
        <v>2022</v>
      </c>
      <c r="BQ364" s="86"/>
      <c r="BT364" s="49"/>
      <c r="BV364" s="204"/>
      <c r="BW364" s="48" t="s">
        <v>2620</v>
      </c>
      <c r="BZ364" s="86"/>
      <c r="CA364" s="1"/>
      <c r="CD364" s="49"/>
      <c r="CG364" s="49"/>
      <c r="CH364" s="420"/>
      <c r="CK364" s="49"/>
      <c r="CP364" s="49"/>
      <c r="CU364" s="49"/>
      <c r="CZ364" s="49"/>
      <c r="DA364" s="18"/>
      <c r="DE364" s="49"/>
      <c r="DJ364" s="49"/>
      <c r="DK364" s="271"/>
      <c r="DO364" s="49"/>
      <c r="DY364" s="49"/>
      <c r="DZ364" s="18"/>
      <c r="ED364" s="49"/>
      <c r="EI364" s="49"/>
      <c r="EN364" s="49"/>
      <c r="ES364" s="49"/>
      <c r="EX364" s="49"/>
      <c r="FC364" s="49"/>
      <c r="FH364" s="49"/>
      <c r="FI364" s="309"/>
      <c r="FR364" s="49"/>
      <c r="FW364" s="49"/>
      <c r="GB364" s="49"/>
      <c r="GG364" s="49"/>
      <c r="GH364" s="309"/>
      <c r="GL364" s="49"/>
    </row>
    <row r="365" spans="4:194" ht="18">
      <c r="D365" s="49"/>
      <c r="E365" s="49"/>
      <c r="N365" s="49"/>
      <c r="O365" s="1"/>
      <c r="W365" s="49"/>
      <c r="X365" s="49"/>
      <c r="AD365" s="49"/>
      <c r="AI365" s="49"/>
      <c r="AN365" s="49">
        <v>457</v>
      </c>
      <c r="AO365" s="49">
        <f t="shared" si="7"/>
        <v>342.75</v>
      </c>
      <c r="AR365" s="49"/>
      <c r="AV365" s="81" t="s">
        <v>1278</v>
      </c>
      <c r="AW365" s="3"/>
      <c r="AX365" s="3"/>
      <c r="AY365" s="151">
        <v>12416.899999999921</v>
      </c>
      <c r="AZ365" s="192" t="s">
        <v>1513</v>
      </c>
      <c r="BA365" t="s">
        <v>1435</v>
      </c>
      <c r="BB365" s="49"/>
      <c r="BC365"/>
      <c r="BE365" s="40" t="s">
        <v>1583</v>
      </c>
      <c r="BF365" s="3"/>
      <c r="BG365" s="249"/>
      <c r="BH365" s="151">
        <v>21549.599999999831</v>
      </c>
      <c r="BI365" s="192" t="s">
        <v>1800</v>
      </c>
      <c r="BJ365" t="s">
        <v>1435</v>
      </c>
      <c r="BK365" s="49"/>
      <c r="BN365" s="226" t="s">
        <v>2180</v>
      </c>
      <c r="BO365" s="61"/>
      <c r="BP365" s="61"/>
      <c r="BQ365" s="151">
        <v>20458.800000000094</v>
      </c>
      <c r="BR365" s="192" t="s">
        <v>2263</v>
      </c>
      <c r="BS365" t="s">
        <v>1435</v>
      </c>
      <c r="BT365" s="49"/>
      <c r="BV365" s="204"/>
      <c r="BW365" s="226" t="s">
        <v>1614</v>
      </c>
      <c r="BZ365" s="151">
        <v>31456.1</v>
      </c>
      <c r="CA365" s="1" t="s">
        <v>2734</v>
      </c>
      <c r="CB365" t="s">
        <v>1435</v>
      </c>
      <c r="CD365" s="49"/>
      <c r="CG365" s="49"/>
      <c r="CH365" s="420"/>
      <c r="CK365" s="49"/>
      <c r="CP365" s="49"/>
      <c r="CU365" s="49"/>
      <c r="CZ365" s="49"/>
      <c r="DA365" s="18"/>
      <c r="DE365" s="49"/>
      <c r="DJ365" s="49"/>
      <c r="DK365" s="271"/>
      <c r="DO365" s="49"/>
      <c r="DY365" s="49"/>
      <c r="DZ365" s="18"/>
      <c r="ED365" s="49"/>
      <c r="EI365" s="49"/>
      <c r="EN365" s="49"/>
      <c r="ES365" s="49"/>
      <c r="EX365" s="49"/>
      <c r="FC365" s="49"/>
      <c r="FH365" s="49"/>
      <c r="FI365" s="309"/>
      <c r="FR365" s="49"/>
      <c r="FW365" s="49"/>
      <c r="GB365" s="49"/>
      <c r="GG365" s="49"/>
      <c r="GH365" s="309"/>
      <c r="GL365" s="49"/>
    </row>
    <row r="366" spans="4:194" ht="18">
      <c r="D366" s="49"/>
      <c r="E366" s="49"/>
      <c r="N366" s="49"/>
      <c r="O366" s="1"/>
      <c r="W366" s="49"/>
      <c r="X366" s="49"/>
      <c r="AD366" s="49"/>
      <c r="AI366" s="49"/>
      <c r="AN366" s="49">
        <v>0</v>
      </c>
      <c r="AO366" s="49">
        <f t="shared" si="7"/>
        <v>0</v>
      </c>
      <c r="AR366" s="49"/>
      <c r="AV366" s="48">
        <v>2020</v>
      </c>
      <c r="AX366" s="18"/>
      <c r="AY366" s="86"/>
      <c r="AZ366" s="18"/>
      <c r="BA366"/>
      <c r="BB366" s="49"/>
      <c r="BC366"/>
      <c r="BE366" s="48">
        <v>2021</v>
      </c>
      <c r="BH366" s="86"/>
      <c r="BK366" s="49"/>
      <c r="BN366" s="48">
        <v>2022</v>
      </c>
      <c r="BQ366" s="86"/>
      <c r="BT366" s="49"/>
      <c r="BV366" s="204"/>
      <c r="BW366" s="48" t="s">
        <v>2620</v>
      </c>
      <c r="BZ366" s="86"/>
      <c r="CD366" s="49"/>
      <c r="CG366" s="49"/>
      <c r="CH366" s="420"/>
      <c r="CK366" s="49"/>
      <c r="CP366" s="49"/>
      <c r="CU366" s="49"/>
      <c r="CZ366" s="49"/>
      <c r="DA366" s="18"/>
      <c r="DE366" s="49"/>
      <c r="DJ366" s="298"/>
      <c r="DK366" s="271"/>
      <c r="DO366" s="298"/>
      <c r="DY366" s="298"/>
      <c r="DZ366" s="18"/>
      <c r="ED366" s="49"/>
      <c r="EI366" s="49"/>
      <c r="EN366" s="315"/>
      <c r="ES366" s="315"/>
      <c r="EX366" s="315"/>
      <c r="FC366" s="315"/>
      <c r="FH366" s="49"/>
      <c r="FI366" s="309"/>
      <c r="FR366" s="49"/>
      <c r="FW366" s="49"/>
      <c r="GB366" s="49"/>
      <c r="GG366" s="49"/>
      <c r="GH366" s="309"/>
      <c r="GL366" s="49"/>
    </row>
    <row r="367" spans="4:194" ht="18">
      <c r="D367" s="49"/>
      <c r="E367" s="49"/>
      <c r="N367" s="49"/>
      <c r="O367" s="1"/>
      <c r="W367" s="49"/>
      <c r="X367" s="49"/>
      <c r="AD367" s="49"/>
      <c r="AI367" s="49"/>
      <c r="AN367" s="49">
        <v>537.15</v>
      </c>
      <c r="AO367" s="49">
        <f t="shared" si="7"/>
        <v>402.86249999999995</v>
      </c>
      <c r="AR367" s="49"/>
      <c r="AV367" s="39" t="s">
        <v>650</v>
      </c>
      <c r="AW367" s="4"/>
      <c r="AX367" s="3"/>
      <c r="AY367" s="151">
        <v>12319.199999999979</v>
      </c>
      <c r="AZ367" s="192" t="s">
        <v>1460</v>
      </c>
      <c r="BA367" t="s">
        <v>1436</v>
      </c>
      <c r="BB367" s="49"/>
      <c r="BC367"/>
      <c r="BE367" s="40" t="s">
        <v>1575</v>
      </c>
      <c r="BF367" s="3"/>
      <c r="BG367" s="249"/>
      <c r="BH367" s="151">
        <v>21281.950000000004</v>
      </c>
      <c r="BI367" s="192" t="s">
        <v>1801</v>
      </c>
      <c r="BJ367" t="s">
        <v>1436</v>
      </c>
      <c r="BK367" s="49"/>
      <c r="BN367" s="226" t="s">
        <v>1589</v>
      </c>
      <c r="BO367" s="61"/>
      <c r="BP367" s="61"/>
      <c r="BQ367" s="151">
        <v>20433.00000000004</v>
      </c>
      <c r="BR367" s="192" t="s">
        <v>2264</v>
      </c>
      <c r="BS367" t="s">
        <v>1436</v>
      </c>
      <c r="BT367" s="49"/>
      <c r="BV367" s="204"/>
      <c r="BW367" s="226" t="s">
        <v>39</v>
      </c>
      <c r="BZ367" s="151">
        <v>30661.212500000136</v>
      </c>
      <c r="CA367" s="1" t="s">
        <v>2790</v>
      </c>
      <c r="CB367" t="s">
        <v>1436</v>
      </c>
      <c r="CD367" s="49"/>
      <c r="CG367" s="49"/>
      <c r="CH367" s="420"/>
      <c r="CK367" s="49"/>
      <c r="CP367" s="49"/>
      <c r="CU367" s="49"/>
      <c r="CZ367" s="49"/>
      <c r="DA367" s="18"/>
      <c r="DE367" s="49"/>
      <c r="DJ367" s="49"/>
      <c r="DK367" s="271"/>
      <c r="DO367" s="49"/>
      <c r="DY367" s="49"/>
      <c r="DZ367" s="18"/>
      <c r="ED367" s="298"/>
      <c r="EI367" s="315"/>
      <c r="EN367" s="49"/>
      <c r="ES367" s="49"/>
      <c r="EX367" s="49"/>
      <c r="FC367" s="49"/>
      <c r="FH367" s="49"/>
      <c r="FI367" s="309"/>
      <c r="FR367" s="49"/>
      <c r="FW367" s="49"/>
      <c r="GB367" s="49"/>
      <c r="GG367" s="49"/>
      <c r="GH367" s="309"/>
      <c r="GL367" s="49"/>
    </row>
    <row r="368" spans="4:194" ht="18">
      <c r="D368" s="49"/>
      <c r="E368" s="49"/>
      <c r="N368" s="49"/>
      <c r="O368" s="1"/>
      <c r="W368" s="49"/>
      <c r="X368" s="49"/>
      <c r="AD368" s="49"/>
      <c r="AI368" s="49"/>
      <c r="AN368" s="49">
        <v>416.1</v>
      </c>
      <c r="AO368" s="49">
        <f t="shared" si="7"/>
        <v>312.07500000000005</v>
      </c>
      <c r="AR368" s="49"/>
      <c r="AV368" s="48">
        <v>2019</v>
      </c>
      <c r="AX368" s="18"/>
      <c r="AY368" s="86"/>
      <c r="AZ368" s="18"/>
      <c r="BA368"/>
      <c r="BB368" s="49"/>
      <c r="BC368"/>
      <c r="BE368" s="48">
        <v>2021</v>
      </c>
      <c r="BH368" s="86"/>
      <c r="BK368" s="49"/>
      <c r="BN368" s="48">
        <v>2022</v>
      </c>
      <c r="BQ368" s="86"/>
      <c r="BT368" s="49"/>
      <c r="BV368" s="204"/>
      <c r="BW368" s="48" t="s">
        <v>2214</v>
      </c>
      <c r="BZ368" s="86"/>
      <c r="CA368" s="1"/>
      <c r="CD368" s="49"/>
      <c r="CG368" s="49"/>
      <c r="CH368" s="420"/>
      <c r="CK368" s="49"/>
      <c r="CP368" s="49"/>
      <c r="CU368" s="49"/>
      <c r="CZ368" s="49"/>
      <c r="DA368" s="18"/>
      <c r="DE368" s="49"/>
      <c r="DJ368" s="298"/>
      <c r="DK368" s="271"/>
      <c r="DO368" s="298"/>
      <c r="DY368" s="298"/>
      <c r="DZ368" s="18"/>
      <c r="ED368" s="49"/>
      <c r="EI368" s="49"/>
      <c r="EN368" s="315"/>
      <c r="ES368" s="315"/>
      <c r="EX368" s="315"/>
      <c r="FC368" s="315"/>
      <c r="FH368" s="49"/>
      <c r="FI368" s="309"/>
      <c r="FR368" s="49"/>
      <c r="FW368" s="49"/>
      <c r="GB368" s="49"/>
      <c r="GG368" s="49"/>
      <c r="GH368" s="309"/>
      <c r="GL368" s="49"/>
    </row>
    <row r="369" spans="4:194" ht="18">
      <c r="D369" s="49"/>
      <c r="E369" s="49"/>
      <c r="N369" s="49"/>
      <c r="O369" s="1"/>
      <c r="W369" s="49"/>
      <c r="X369" s="49"/>
      <c r="AD369" s="49"/>
      <c r="AI369" s="49"/>
      <c r="AN369" s="49">
        <v>255.20000000000002</v>
      </c>
      <c r="AO369" s="49">
        <f t="shared" si="7"/>
        <v>191.4</v>
      </c>
      <c r="AR369" s="49"/>
      <c r="AV369" s="81" t="s">
        <v>1268</v>
      </c>
      <c r="AW369" s="4"/>
      <c r="AX369" s="3"/>
      <c r="AY369" s="151">
        <v>11519.400000000081</v>
      </c>
      <c r="AZ369" s="192" t="s">
        <v>1514</v>
      </c>
      <c r="BA369" t="s">
        <v>1437</v>
      </c>
      <c r="BB369" s="49"/>
      <c r="BC369"/>
      <c r="BE369" s="40" t="s">
        <v>1580</v>
      </c>
      <c r="BF369" s="3"/>
      <c r="BG369" s="249"/>
      <c r="BH369" s="151">
        <v>20666.500000000051</v>
      </c>
      <c r="BI369" s="192" t="s">
        <v>1802</v>
      </c>
      <c r="BJ369" t="s">
        <v>1437</v>
      </c>
      <c r="BK369" s="49"/>
      <c r="BN369" s="226" t="s">
        <v>1595</v>
      </c>
      <c r="BO369" s="61"/>
      <c r="BP369" s="61"/>
      <c r="BQ369" s="151">
        <v>20383.300000000007</v>
      </c>
      <c r="BR369" s="192" t="s">
        <v>2265</v>
      </c>
      <c r="BS369" t="s">
        <v>1437</v>
      </c>
      <c r="BT369" s="49"/>
      <c r="BV369" s="204"/>
      <c r="BW369" s="226" t="s">
        <v>1617</v>
      </c>
      <c r="BZ369" s="151">
        <v>30033.300000000076</v>
      </c>
      <c r="CA369" s="1" t="s">
        <v>2735</v>
      </c>
      <c r="CB369" t="s">
        <v>1437</v>
      </c>
      <c r="CD369" s="49"/>
      <c r="CG369" s="49"/>
      <c r="CH369" s="420"/>
      <c r="CK369" s="49"/>
      <c r="CP369" s="49"/>
      <c r="CU369" s="49"/>
      <c r="CZ369" s="49"/>
      <c r="DA369" s="18"/>
      <c r="DE369" s="49"/>
      <c r="DJ369" s="49"/>
      <c r="DK369" s="271"/>
      <c r="DO369" s="49"/>
      <c r="DY369" s="49"/>
      <c r="DZ369" s="18"/>
      <c r="ED369" s="298"/>
      <c r="EI369" s="315"/>
      <c r="EN369" s="49"/>
      <c r="ES369" s="49"/>
      <c r="EX369" s="49"/>
      <c r="FC369" s="49"/>
      <c r="FH369" s="49"/>
      <c r="FI369" s="309"/>
      <c r="FR369" s="49"/>
      <c r="FW369" s="49"/>
      <c r="GB369" s="49"/>
      <c r="GG369" s="49"/>
      <c r="GH369" s="309"/>
      <c r="GL369" s="49"/>
    </row>
    <row r="370" spans="4:194" ht="18">
      <c r="D370" s="49"/>
      <c r="E370" s="49"/>
      <c r="N370" s="49"/>
      <c r="O370" s="1"/>
      <c r="W370" s="49"/>
      <c r="X370" s="49"/>
      <c r="AD370" s="49"/>
      <c r="AI370" s="49"/>
      <c r="AN370" s="49">
        <v>302.3</v>
      </c>
      <c r="AO370" s="49">
        <f t="shared" si="7"/>
        <v>226.72500000000002</v>
      </c>
      <c r="AR370" s="49"/>
      <c r="AV370" s="48">
        <v>2020</v>
      </c>
      <c r="AX370" s="18"/>
      <c r="AY370" s="86"/>
      <c r="AZ370" s="18"/>
      <c r="BA370"/>
      <c r="BB370" s="49"/>
      <c r="BC370"/>
      <c r="BE370" s="48">
        <v>2021</v>
      </c>
      <c r="BH370" s="86"/>
      <c r="BK370" s="49"/>
      <c r="BN370" s="48">
        <v>2022</v>
      </c>
      <c r="BQ370" s="86"/>
      <c r="BT370" s="49"/>
      <c r="BV370" s="204"/>
      <c r="BW370" s="48" t="s">
        <v>2620</v>
      </c>
      <c r="BZ370" s="86"/>
      <c r="CA370" s="1"/>
      <c r="CD370" s="49"/>
      <c r="CG370" s="49"/>
      <c r="CH370" s="420"/>
      <c r="CK370" s="49"/>
      <c r="CP370" s="49"/>
      <c r="CU370" s="49"/>
      <c r="CZ370" s="49"/>
      <c r="DA370" s="18"/>
      <c r="DE370" s="49"/>
      <c r="DJ370" s="298"/>
      <c r="DK370" s="271"/>
      <c r="DO370" s="298"/>
      <c r="DY370" s="298"/>
      <c r="DZ370" s="18"/>
      <c r="ED370" s="49"/>
      <c r="EI370" s="49"/>
      <c r="EN370" s="315"/>
      <c r="ES370" s="315"/>
      <c r="EX370" s="315"/>
      <c r="FC370" s="315"/>
      <c r="FH370" s="49"/>
      <c r="FI370" s="309"/>
      <c r="FR370" s="49"/>
      <c r="FW370" s="49"/>
      <c r="GB370" s="49"/>
      <c r="GG370" s="49"/>
      <c r="GH370" s="309"/>
      <c r="GL370" s="49"/>
    </row>
    <row r="371" spans="4:194" ht="18">
      <c r="D371" s="49"/>
      <c r="E371" s="49"/>
      <c r="N371" s="49"/>
      <c r="O371" s="1"/>
      <c r="W371" s="49"/>
      <c r="X371" s="49"/>
      <c r="AD371" s="49"/>
      <c r="AI371" s="49"/>
      <c r="AN371" s="49">
        <v>419.3</v>
      </c>
      <c r="AO371" s="49">
        <f t="shared" si="7"/>
        <v>314.47500000000002</v>
      </c>
      <c r="AR371" s="49"/>
      <c r="AV371" s="81" t="s">
        <v>1273</v>
      </c>
      <c r="AW371" s="175"/>
      <c r="AX371" s="3"/>
      <c r="AY371" s="151">
        <v>11316.500000000095</v>
      </c>
      <c r="AZ371" s="192" t="s">
        <v>1515</v>
      </c>
      <c r="BA371" t="s">
        <v>1438</v>
      </c>
      <c r="BB371" s="49"/>
      <c r="BC371"/>
      <c r="BE371" s="39" t="s">
        <v>636</v>
      </c>
      <c r="BF371" s="3"/>
      <c r="BG371" s="249"/>
      <c r="BH371" s="151">
        <v>20430.062500000058</v>
      </c>
      <c r="BI371" s="192" t="s">
        <v>1803</v>
      </c>
      <c r="BJ371" t="s">
        <v>1438</v>
      </c>
      <c r="BK371" s="49"/>
      <c r="BN371" s="226" t="s">
        <v>1594</v>
      </c>
      <c r="BO371" s="61"/>
      <c r="BP371" s="61"/>
      <c r="BQ371" s="151">
        <v>20311.099999999893</v>
      </c>
      <c r="BR371" s="192" t="s">
        <v>2266</v>
      </c>
      <c r="BS371" t="s">
        <v>1438</v>
      </c>
      <c r="BT371" s="49"/>
      <c r="BV371" s="204"/>
      <c r="BW371" s="226" t="s">
        <v>1616</v>
      </c>
      <c r="BZ371" s="151">
        <v>27354.187500000095</v>
      </c>
      <c r="CA371" s="1" t="s">
        <v>2791</v>
      </c>
      <c r="CB371" t="s">
        <v>1438</v>
      </c>
      <c r="CC371" s="49"/>
      <c r="CD371" s="49"/>
      <c r="CF371" s="49"/>
      <c r="CG371" s="49"/>
      <c r="CH371" s="420"/>
      <c r="CK371" s="49"/>
      <c r="CP371" s="49"/>
      <c r="CU371" s="49"/>
      <c r="CZ371" s="49"/>
      <c r="DA371" s="18"/>
      <c r="DE371" s="49"/>
      <c r="DJ371" s="298"/>
      <c r="DK371" s="271"/>
      <c r="DO371" s="298"/>
      <c r="DY371" s="298"/>
      <c r="DZ371" s="18"/>
      <c r="ED371" s="298"/>
      <c r="EI371" s="315"/>
      <c r="EN371" s="315"/>
      <c r="ES371" s="315"/>
      <c r="EX371" s="315"/>
      <c r="FC371" s="315"/>
      <c r="FH371" s="49"/>
      <c r="FI371" s="309"/>
      <c r="FR371" s="49"/>
      <c r="FW371" s="49"/>
      <c r="GB371" s="49"/>
      <c r="GG371" s="49"/>
      <c r="GH371" s="309"/>
      <c r="GL371" s="49"/>
    </row>
    <row r="372" spans="4:194" ht="18">
      <c r="D372" s="49"/>
      <c r="E372" s="49"/>
      <c r="N372" s="49"/>
      <c r="O372" s="1"/>
      <c r="W372" s="49"/>
      <c r="X372" s="49"/>
      <c r="AD372" s="49"/>
      <c r="AI372" s="49"/>
      <c r="AN372" s="49">
        <v>220.9</v>
      </c>
      <c r="AO372" s="49">
        <f t="shared" si="7"/>
        <v>165.67500000000001</v>
      </c>
      <c r="AR372" s="49"/>
      <c r="AV372" s="48">
        <v>2020</v>
      </c>
      <c r="AX372" s="18"/>
      <c r="AY372" s="86"/>
      <c r="AZ372" s="18"/>
      <c r="BA372"/>
      <c r="BB372" s="49"/>
      <c r="BC372"/>
      <c r="BE372" s="48" t="s">
        <v>1334</v>
      </c>
      <c r="BH372" s="86"/>
      <c r="BK372" s="49"/>
      <c r="BN372" s="48">
        <v>2022</v>
      </c>
      <c r="BQ372" s="86"/>
      <c r="BT372" s="49"/>
      <c r="BV372" s="204"/>
      <c r="BW372" s="48" t="s">
        <v>2620</v>
      </c>
      <c r="BZ372" s="86"/>
      <c r="CA372" s="1"/>
      <c r="CC372" s="49"/>
      <c r="CD372" s="49"/>
      <c r="CF372" s="49"/>
      <c r="CG372" s="49"/>
      <c r="CH372" s="420"/>
      <c r="CK372" s="49"/>
      <c r="CP372" s="49"/>
      <c r="CU372" s="49"/>
      <c r="CZ372" s="49"/>
      <c r="DA372" s="18"/>
      <c r="DE372" s="49"/>
      <c r="DJ372" s="49"/>
      <c r="DK372" s="271"/>
      <c r="DO372" s="49"/>
      <c r="DY372" s="49"/>
      <c r="DZ372" s="18"/>
      <c r="ED372" s="298"/>
      <c r="EI372" s="315"/>
      <c r="EN372" s="49"/>
      <c r="ES372" s="49"/>
      <c r="EX372" s="49"/>
      <c r="FC372" s="49"/>
      <c r="FH372" s="49"/>
      <c r="FI372" s="309"/>
      <c r="FR372" s="49"/>
      <c r="FW372" s="49"/>
      <c r="GB372" s="49"/>
      <c r="GG372" s="49"/>
      <c r="GH372" s="309"/>
      <c r="GL372" s="49"/>
    </row>
    <row r="373" spans="4:194" ht="18">
      <c r="D373" s="49"/>
      <c r="E373" s="49"/>
      <c r="N373" s="49"/>
      <c r="O373" s="1"/>
      <c r="W373" s="49"/>
      <c r="X373" s="49"/>
      <c r="AD373" s="49"/>
      <c r="AI373" s="49"/>
      <c r="AN373" s="49">
        <v>498.4</v>
      </c>
      <c r="AO373" s="49">
        <f t="shared" si="7"/>
        <v>373.79999999999995</v>
      </c>
      <c r="AR373" s="49"/>
      <c r="AV373" s="39" t="s">
        <v>163</v>
      </c>
      <c r="AW373" s="9"/>
      <c r="AX373" s="3"/>
      <c r="AY373" s="151">
        <v>9763.375</v>
      </c>
      <c r="AZ373" s="192" t="s">
        <v>1516</v>
      </c>
      <c r="BA373" t="s">
        <v>1439</v>
      </c>
      <c r="BB373" s="49"/>
      <c r="BC373"/>
      <c r="BE373" s="40" t="s">
        <v>1577</v>
      </c>
      <c r="BF373" s="3"/>
      <c r="BG373" s="249"/>
      <c r="BH373" s="151">
        <v>19623.499999999811</v>
      </c>
      <c r="BI373" s="192" t="s">
        <v>1804</v>
      </c>
      <c r="BJ373" t="s">
        <v>1439</v>
      </c>
      <c r="BK373" s="49"/>
      <c r="BN373" s="226" t="s">
        <v>1593</v>
      </c>
      <c r="BO373" s="61"/>
      <c r="BP373" s="61"/>
      <c r="BQ373" s="151">
        <v>20073.399999999965</v>
      </c>
      <c r="BR373" s="192" t="s">
        <v>2267</v>
      </c>
      <c r="BS373" t="s">
        <v>1439</v>
      </c>
      <c r="BT373" s="49"/>
      <c r="BV373" s="204"/>
      <c r="BW373" s="28" t="s">
        <v>144</v>
      </c>
      <c r="BZ373" s="151">
        <v>26676.250000000015</v>
      </c>
      <c r="CA373" s="1" t="s">
        <v>2792</v>
      </c>
      <c r="CB373" t="s">
        <v>1439</v>
      </c>
      <c r="CC373" s="49"/>
      <c r="CD373" s="49"/>
      <c r="CF373" s="49"/>
      <c r="CG373" s="49"/>
      <c r="CH373" s="420"/>
      <c r="CK373" s="49"/>
      <c r="CP373" s="49"/>
      <c r="CU373" s="49"/>
      <c r="CZ373" s="49"/>
      <c r="DA373" s="18"/>
      <c r="DE373" s="49"/>
      <c r="DJ373" s="49"/>
      <c r="DK373" s="271"/>
      <c r="DO373" s="49"/>
      <c r="DY373" s="49"/>
      <c r="DZ373" s="18"/>
      <c r="ED373" s="49"/>
      <c r="EI373" s="49"/>
      <c r="EN373" s="49"/>
      <c r="ES373" s="49"/>
      <c r="EX373" s="49"/>
      <c r="FC373" s="49"/>
      <c r="FH373" s="49"/>
      <c r="FI373" s="309"/>
      <c r="FR373" s="49"/>
      <c r="FW373" s="49"/>
      <c r="GB373" s="49"/>
      <c r="GG373" s="49"/>
      <c r="GH373" s="309"/>
      <c r="GL373" s="49"/>
    </row>
    <row r="374" spans="4:194" ht="18">
      <c r="D374" s="49"/>
      <c r="E374" s="49"/>
      <c r="N374" s="49"/>
      <c r="O374" s="1"/>
      <c r="W374" s="49"/>
      <c r="X374" s="49"/>
      <c r="AD374" s="49"/>
      <c r="AI374" s="49"/>
      <c r="AN374" s="49">
        <v>619.4</v>
      </c>
      <c r="AO374" s="49">
        <f t="shared" si="7"/>
        <v>464.54999999999995</v>
      </c>
      <c r="AR374" s="49"/>
      <c r="AV374" s="47">
        <v>2018</v>
      </c>
      <c r="AX374" s="18"/>
      <c r="AY374" s="86"/>
      <c r="AZ374" s="18"/>
      <c r="BA374"/>
      <c r="BB374" s="49"/>
      <c r="BC374"/>
      <c r="BE374" s="48">
        <v>2021</v>
      </c>
      <c r="BH374" s="86"/>
      <c r="BK374" s="49"/>
      <c r="BN374" s="48">
        <v>2022</v>
      </c>
      <c r="BQ374" s="86"/>
      <c r="BT374" s="49"/>
      <c r="BV374" s="204"/>
      <c r="BW374" s="47" t="s">
        <v>1716</v>
      </c>
      <c r="BZ374" s="86"/>
      <c r="CA374" s="1"/>
      <c r="CC374" s="49"/>
      <c r="CD374" s="49"/>
      <c r="CF374" s="49"/>
      <c r="CG374" s="49"/>
      <c r="CH374" s="420"/>
      <c r="CK374" s="49"/>
      <c r="CP374" s="49"/>
      <c r="CU374" s="49"/>
      <c r="CZ374" s="49"/>
      <c r="DA374" s="18"/>
      <c r="DE374" s="49"/>
      <c r="DJ374" s="298"/>
      <c r="DK374" s="271"/>
      <c r="DO374" s="298"/>
      <c r="DY374" s="298"/>
      <c r="DZ374" s="18"/>
      <c r="ED374" s="49"/>
      <c r="EI374" s="49"/>
      <c r="EN374" s="315"/>
      <c r="ES374" s="315"/>
      <c r="EX374" s="315"/>
      <c r="FC374" s="315"/>
      <c r="FH374" s="49"/>
      <c r="FI374" s="309"/>
      <c r="FR374" s="49"/>
      <c r="FW374" s="49"/>
      <c r="GB374" s="49"/>
      <c r="GG374" s="49"/>
      <c r="GH374" s="309"/>
      <c r="GL374" s="49"/>
    </row>
    <row r="375" spans="4:194" ht="18">
      <c r="D375" s="49"/>
      <c r="E375" s="49"/>
      <c r="N375" s="49"/>
      <c r="O375" s="1"/>
      <c r="W375" s="49"/>
      <c r="X375" s="49"/>
      <c r="AD375" s="49"/>
      <c r="AI375" s="49"/>
      <c r="AN375" s="49">
        <v>189</v>
      </c>
      <c r="AO375" s="49">
        <f t="shared" si="7"/>
        <v>141.75</v>
      </c>
      <c r="AR375" s="49"/>
      <c r="AV375" s="40" t="s">
        <v>177</v>
      </c>
      <c r="AW375" s="174"/>
      <c r="AX375" s="3"/>
      <c r="AY375" s="151">
        <v>5319.05</v>
      </c>
      <c r="AZ375" s="192" t="s">
        <v>1517</v>
      </c>
      <c r="BA375" t="s">
        <v>1440</v>
      </c>
      <c r="BB375" s="49"/>
      <c r="BC375"/>
      <c r="BE375" s="40" t="s">
        <v>1576</v>
      </c>
      <c r="BF375" s="3"/>
      <c r="BG375" s="249"/>
      <c r="BH375" s="151">
        <v>17329.299999999996</v>
      </c>
      <c r="BI375" s="192" t="s">
        <v>1805</v>
      </c>
      <c r="BJ375" t="s">
        <v>1440</v>
      </c>
      <c r="BK375" s="49"/>
      <c r="BN375" s="226" t="s">
        <v>1591</v>
      </c>
      <c r="BO375" s="61"/>
      <c r="BP375" s="61"/>
      <c r="BQ375" s="151">
        <v>20032.000000000062</v>
      </c>
      <c r="BR375" s="192" t="s">
        <v>2268</v>
      </c>
      <c r="BS375" t="s">
        <v>1440</v>
      </c>
      <c r="BT375" s="49"/>
      <c r="BV375" s="204"/>
      <c r="BW375" s="226" t="s">
        <v>1582</v>
      </c>
      <c r="BZ375" s="151">
        <v>26212.174999999952</v>
      </c>
      <c r="CA375" s="1" t="s">
        <v>2793</v>
      </c>
      <c r="CB375" t="s">
        <v>1440</v>
      </c>
      <c r="CC375" s="49"/>
      <c r="CD375" s="49"/>
      <c r="CF375" s="49"/>
      <c r="CG375" s="49"/>
      <c r="CH375" s="420"/>
      <c r="CK375" s="49"/>
      <c r="CP375" s="49"/>
      <c r="CU375" s="49"/>
      <c r="CZ375" s="49"/>
      <c r="DA375" s="18"/>
      <c r="DE375" s="49"/>
      <c r="DJ375" s="49"/>
      <c r="DK375" s="271"/>
      <c r="DO375" s="49"/>
      <c r="DY375" s="49"/>
      <c r="DZ375" s="18"/>
      <c r="ED375" s="298"/>
      <c r="EI375" s="315"/>
      <c r="EN375" s="49"/>
      <c r="ES375" s="49"/>
      <c r="EX375" s="49"/>
      <c r="FC375" s="49"/>
      <c r="FH375" s="49"/>
      <c r="FI375" s="309"/>
      <c r="FR375" s="49"/>
      <c r="FW375" s="49"/>
      <c r="GB375" s="49"/>
      <c r="GG375" s="49"/>
      <c r="GH375" s="309"/>
      <c r="GL375" s="49"/>
    </row>
    <row r="376" spans="4:194" ht="18">
      <c r="D376" s="49"/>
      <c r="E376" s="49"/>
      <c r="N376" s="49"/>
      <c r="O376" s="1"/>
      <c r="W376" s="49"/>
      <c r="X376" s="49"/>
      <c r="AD376" s="49"/>
      <c r="AI376" s="49"/>
      <c r="AN376" s="49">
        <v>0</v>
      </c>
      <c r="AO376" s="49">
        <f t="shared" si="7"/>
        <v>0</v>
      </c>
      <c r="AR376" s="49"/>
      <c r="AV376" s="48">
        <v>2017</v>
      </c>
      <c r="AX376" s="18"/>
      <c r="AY376" s="86"/>
      <c r="AZ376" s="18"/>
      <c r="BA376"/>
      <c r="BB376" s="49"/>
      <c r="BC376"/>
      <c r="BE376" s="48">
        <v>2021</v>
      </c>
      <c r="BH376" s="86"/>
      <c r="BK376" s="49"/>
      <c r="BN376" s="48">
        <v>2022</v>
      </c>
      <c r="BQ376" s="86"/>
      <c r="BT376" s="49"/>
      <c r="BV376" s="320"/>
      <c r="BW376" s="48" t="s">
        <v>2304</v>
      </c>
      <c r="BZ376" s="86"/>
      <c r="CA376" s="1"/>
      <c r="CC376" s="49"/>
      <c r="CD376" s="49"/>
      <c r="CF376" s="49"/>
      <c r="CG376" s="49"/>
      <c r="CH376" s="420"/>
      <c r="CK376" s="49"/>
      <c r="CP376" s="49"/>
      <c r="CU376" s="49"/>
      <c r="CZ376" s="49"/>
      <c r="DA376" s="18"/>
      <c r="DE376" s="49"/>
      <c r="DJ376" s="49"/>
      <c r="DK376" s="271"/>
      <c r="DO376" s="49"/>
      <c r="DY376" s="49"/>
      <c r="DZ376" s="18"/>
      <c r="ED376" s="49"/>
      <c r="EI376" s="49"/>
      <c r="EN376" s="49"/>
      <c r="ES376" s="49"/>
      <c r="EX376" s="49"/>
      <c r="FC376" s="49"/>
      <c r="FH376" s="49"/>
      <c r="FI376" s="309"/>
      <c r="FR376" s="49"/>
      <c r="FW376" s="49"/>
      <c r="GB376" s="49"/>
      <c r="GG376" s="49"/>
      <c r="GH376" s="309"/>
      <c r="GL376" s="49"/>
    </row>
    <row r="377" spans="4:194" ht="18">
      <c r="D377" s="49"/>
      <c r="E377" s="49"/>
      <c r="N377" s="49"/>
      <c r="O377" s="1"/>
      <c r="W377" s="49"/>
      <c r="X377" s="49"/>
      <c r="AD377" s="49"/>
      <c r="AI377" s="49"/>
      <c r="AN377" s="49">
        <v>365.1</v>
      </c>
      <c r="AO377" s="49">
        <f t="shared" si="7"/>
        <v>273.82500000000005</v>
      </c>
      <c r="AR377" s="49"/>
      <c r="AV377" s="40" t="s">
        <v>178</v>
      </c>
      <c r="AX377" s="3"/>
      <c r="AY377" s="151">
        <v>0</v>
      </c>
      <c r="AZ377" s="192" t="s">
        <v>1518</v>
      </c>
      <c r="BA377"/>
      <c r="BB377" s="49"/>
      <c r="BC377"/>
      <c r="BE377" s="39" t="s">
        <v>1266</v>
      </c>
      <c r="BF377" s="9"/>
      <c r="BG377" s="249"/>
      <c r="BH377" s="151">
        <v>11163.374999999924</v>
      </c>
      <c r="BI377" s="192" t="s">
        <v>1806</v>
      </c>
      <c r="BJ377" t="s">
        <v>1441</v>
      </c>
      <c r="BK377" s="49"/>
      <c r="BN377" s="226" t="s">
        <v>1596</v>
      </c>
      <c r="BO377" s="61"/>
      <c r="BP377" s="61"/>
      <c r="BQ377" s="151">
        <v>18661.19999999995</v>
      </c>
      <c r="BR377" s="192" t="s">
        <v>2269</v>
      </c>
      <c r="BS377" t="s">
        <v>1441</v>
      </c>
      <c r="BT377" s="49"/>
      <c r="BV377" s="320"/>
      <c r="BW377" s="61" t="s">
        <v>2094</v>
      </c>
      <c r="BZ377" s="151">
        <v>25413.399999999972</v>
      </c>
      <c r="CA377" s="1" t="s">
        <v>2794</v>
      </c>
      <c r="CB377" t="s">
        <v>1441</v>
      </c>
      <c r="CC377" s="49"/>
      <c r="CD377" s="49"/>
      <c r="CG377" s="49"/>
      <c r="CH377" s="420"/>
      <c r="CK377" s="49"/>
      <c r="CP377" s="49"/>
      <c r="CU377" s="49"/>
      <c r="CZ377" s="49"/>
      <c r="DA377" s="18"/>
      <c r="DE377" s="49"/>
      <c r="DJ377" s="298"/>
      <c r="DK377" s="271"/>
      <c r="DO377" s="298"/>
      <c r="DY377" s="298"/>
      <c r="DZ377" s="18"/>
      <c r="ED377" s="49"/>
      <c r="EI377" s="49"/>
      <c r="EN377" s="315"/>
      <c r="ES377" s="315"/>
      <c r="EX377" s="315"/>
      <c r="FC377" s="315"/>
      <c r="FH377" s="49"/>
      <c r="FI377" s="309"/>
      <c r="FR377" s="49"/>
      <c r="FW377" s="49"/>
      <c r="GB377" s="49"/>
      <c r="GG377" s="49"/>
      <c r="GH377" s="309"/>
      <c r="GL377" s="49"/>
    </row>
    <row r="378" spans="4:194" ht="18">
      <c r="D378" s="49"/>
      <c r="E378" s="49"/>
      <c r="N378" s="49"/>
      <c r="O378" s="1"/>
      <c r="W378" s="49"/>
      <c r="X378" s="49"/>
      <c r="AD378" s="49"/>
      <c r="AI378" s="49"/>
      <c r="AN378" s="49">
        <v>0</v>
      </c>
      <c r="AO378" s="49">
        <f t="shared" si="7"/>
        <v>0</v>
      </c>
      <c r="AR378" s="49"/>
      <c r="AV378" s="47"/>
      <c r="AX378" s="18"/>
      <c r="AY378"/>
      <c r="AZ378" s="18"/>
      <c r="BA378"/>
      <c r="BB378" s="49"/>
      <c r="BC378"/>
      <c r="BE378" s="48">
        <v>2020</v>
      </c>
      <c r="BH378" s="86"/>
      <c r="BK378" s="49"/>
      <c r="BN378" s="48">
        <v>2022</v>
      </c>
      <c r="BQ378" s="86"/>
      <c r="BT378" s="49"/>
      <c r="BV378" s="320"/>
      <c r="BW378" s="48">
        <v>2023</v>
      </c>
      <c r="BZ378" s="86"/>
      <c r="CA378" s="1"/>
      <c r="CD378" s="49"/>
      <c r="CG378" s="49"/>
      <c r="CH378" s="420"/>
      <c r="CK378" s="49"/>
      <c r="CP378" s="49"/>
      <c r="CU378" s="49"/>
      <c r="CZ378" s="49"/>
      <c r="DA378" s="18"/>
      <c r="DE378" s="49"/>
      <c r="DJ378" s="49"/>
      <c r="DK378" s="271"/>
      <c r="DO378" s="49"/>
      <c r="DY378" s="49"/>
      <c r="DZ378" s="18"/>
      <c r="ED378" s="298"/>
      <c r="EI378" s="315"/>
      <c r="EN378" s="49"/>
      <c r="ES378" s="49"/>
      <c r="EX378" s="49"/>
      <c r="FC378" s="49"/>
      <c r="FH378" s="49"/>
      <c r="FI378" s="309"/>
      <c r="FR378" s="49"/>
      <c r="FW378" s="49"/>
      <c r="GB378" s="49"/>
      <c r="GG378" s="49"/>
      <c r="GH378" s="309"/>
      <c r="GL378" s="49"/>
    </row>
    <row r="379" spans="4:194" ht="18">
      <c r="D379" s="49"/>
      <c r="E379" s="49"/>
      <c r="N379" s="49"/>
      <c r="O379" s="1"/>
      <c r="W379" s="49"/>
      <c r="X379" s="49"/>
      <c r="AD379" s="49"/>
      <c r="AI379" s="49"/>
      <c r="AN379" s="49">
        <v>0</v>
      </c>
      <c r="AO379" s="49">
        <f t="shared" si="7"/>
        <v>0</v>
      </c>
      <c r="AR379" s="49"/>
      <c r="AX379" s="18"/>
      <c r="AY379"/>
      <c r="AZ379" s="18"/>
      <c r="BA379"/>
      <c r="BB379" s="49"/>
      <c r="BC379"/>
      <c r="BE379" s="81" t="s">
        <v>1282</v>
      </c>
      <c r="BF379" s="4"/>
      <c r="BG379" s="249"/>
      <c r="BH379" s="151">
        <v>10004.324999999946</v>
      </c>
      <c r="BI379" s="192" t="s">
        <v>1807</v>
      </c>
      <c r="BJ379" s="3" t="s">
        <v>1760</v>
      </c>
      <c r="BK379" s="49"/>
      <c r="BN379" s="226" t="s">
        <v>1614</v>
      </c>
      <c r="BO379" s="61"/>
      <c r="BP379" s="61"/>
      <c r="BQ379" s="151">
        <v>17630.999999999989</v>
      </c>
      <c r="BR379" s="192" t="s">
        <v>2270</v>
      </c>
      <c r="BS379" s="3" t="s">
        <v>1760</v>
      </c>
      <c r="BT379" s="49"/>
      <c r="BV379" s="320"/>
      <c r="BW379" s="61" t="s">
        <v>2092</v>
      </c>
      <c r="BZ379" s="151">
        <v>25111.899999999994</v>
      </c>
      <c r="CA379" s="1" t="s">
        <v>2795</v>
      </c>
      <c r="CB379" s="3" t="s">
        <v>1760</v>
      </c>
      <c r="CD379" s="49"/>
      <c r="CG379" s="49"/>
      <c r="CH379" s="420"/>
      <c r="CK379" s="49"/>
      <c r="CP379" s="49"/>
      <c r="CU379" s="49"/>
      <c r="CZ379" s="49"/>
      <c r="DA379" s="18"/>
      <c r="DE379" s="49"/>
      <c r="DJ379" s="298"/>
      <c r="DK379" s="271"/>
      <c r="DO379" s="298"/>
      <c r="DY379" s="298"/>
      <c r="DZ379" s="18"/>
      <c r="ED379" s="49"/>
      <c r="EI379" s="49"/>
      <c r="EN379" s="315"/>
      <c r="ES379" s="315"/>
      <c r="EX379" s="315"/>
      <c r="FC379" s="315"/>
      <c r="FH379" s="49"/>
      <c r="FI379" s="309"/>
      <c r="FR379" s="49"/>
      <c r="FW379" s="49"/>
      <c r="GB379" s="49"/>
      <c r="GG379" s="49"/>
      <c r="GH379" s="309"/>
      <c r="GL379" s="49"/>
    </row>
    <row r="380" spans="4:194" ht="18">
      <c r="D380" s="49"/>
      <c r="E380" s="49"/>
      <c r="N380" s="49"/>
      <c r="O380" s="1"/>
      <c r="W380" s="49"/>
      <c r="X380" s="49"/>
      <c r="AD380" s="49"/>
      <c r="AI380" s="49"/>
      <c r="AN380" s="49">
        <v>234.8</v>
      </c>
      <c r="AO380" s="49">
        <f t="shared" si="7"/>
        <v>176.10000000000002</v>
      </c>
      <c r="AR380" s="49"/>
      <c r="AV380" s="254"/>
      <c r="AW380" s="18"/>
      <c r="AX380" s="49"/>
      <c r="AZ380" s="18"/>
      <c r="BA380"/>
      <c r="BB380" s="49"/>
      <c r="BC380"/>
      <c r="BE380" s="48">
        <v>2020</v>
      </c>
      <c r="BH380" s="86"/>
      <c r="BJ380" s="3"/>
      <c r="BK380" s="49"/>
      <c r="BN380" s="48">
        <v>2022</v>
      </c>
      <c r="BQ380" s="86"/>
      <c r="BS380" s="3"/>
      <c r="BT380" s="49"/>
      <c r="BV380" s="320"/>
      <c r="BW380" s="48">
        <v>2023</v>
      </c>
      <c r="BZ380" s="86"/>
      <c r="CA380" s="1"/>
      <c r="CB380" s="3"/>
      <c r="CD380" s="49"/>
      <c r="CG380" s="49"/>
      <c r="CH380" s="420"/>
      <c r="CK380" s="49"/>
      <c r="CP380" s="49"/>
      <c r="CU380" s="49"/>
      <c r="CZ380" s="49"/>
      <c r="DA380" s="18"/>
      <c r="DE380" s="49"/>
      <c r="DJ380" s="298"/>
      <c r="DK380" s="271"/>
      <c r="DO380" s="298"/>
      <c r="DY380" s="298"/>
      <c r="DZ380" s="18"/>
      <c r="ED380" s="298"/>
      <c r="EI380" s="315"/>
      <c r="EN380" s="315"/>
      <c r="ES380" s="315"/>
      <c r="EX380" s="315"/>
      <c r="FC380" s="315"/>
      <c r="FH380" s="49"/>
      <c r="FI380" s="309"/>
      <c r="FR380" s="49"/>
      <c r="FW380" s="49"/>
      <c r="GB380" s="49"/>
      <c r="GG380" s="49"/>
      <c r="GH380" s="309"/>
      <c r="GL380" s="49"/>
    </row>
    <row r="381" spans="4:194" ht="18">
      <c r="D381" s="49"/>
      <c r="E381" s="49"/>
      <c r="N381" s="49"/>
      <c r="O381" s="1"/>
      <c r="W381" s="49"/>
      <c r="X381" s="49"/>
      <c r="AD381" s="49"/>
      <c r="AI381" s="49"/>
      <c r="AN381" s="49">
        <v>364.35</v>
      </c>
      <c r="AO381" s="49">
        <f t="shared" si="7"/>
        <v>273.26250000000005</v>
      </c>
      <c r="AR381" s="49"/>
      <c r="AV381" s="257"/>
      <c r="AW381" s="18"/>
      <c r="AX381" s="49"/>
      <c r="AZ381" s="18"/>
      <c r="BA381"/>
      <c r="BB381" s="49"/>
      <c r="BC381"/>
      <c r="BE381" s="81" t="s">
        <v>1275</v>
      </c>
      <c r="BF381" s="4"/>
      <c r="BG381" s="249"/>
      <c r="BH381" s="151">
        <v>9930.9750000000095</v>
      </c>
      <c r="BI381" s="192" t="s">
        <v>1808</v>
      </c>
      <c r="BJ381" s="3" t="s">
        <v>1761</v>
      </c>
      <c r="BK381" s="49"/>
      <c r="BN381" s="226" t="s">
        <v>1590</v>
      </c>
      <c r="BO381" s="61"/>
      <c r="BP381" s="61"/>
      <c r="BQ381" s="151">
        <v>15996.699999999988</v>
      </c>
      <c r="BR381" s="192" t="s">
        <v>2271</v>
      </c>
      <c r="BS381" s="3" t="s">
        <v>1761</v>
      </c>
      <c r="BT381" s="49"/>
      <c r="BV381" s="320"/>
      <c r="BW381" s="61" t="s">
        <v>155</v>
      </c>
      <c r="BZ381" s="151">
        <v>25055.850000000151</v>
      </c>
      <c r="CA381" s="1" t="s">
        <v>2796</v>
      </c>
      <c r="CB381" s="3" t="s">
        <v>1761</v>
      </c>
      <c r="CD381" s="49"/>
      <c r="CG381" s="49"/>
      <c r="CH381" s="420"/>
      <c r="CK381" s="49"/>
      <c r="CP381" s="49"/>
      <c r="CU381" s="49"/>
      <c r="CZ381" s="49"/>
      <c r="DA381" s="18"/>
      <c r="DE381" s="49"/>
      <c r="DJ381" s="298"/>
      <c r="DK381" s="271"/>
      <c r="DO381" s="298"/>
      <c r="DY381" s="298"/>
      <c r="DZ381" s="18"/>
      <c r="ED381" s="298"/>
      <c r="EI381" s="315"/>
      <c r="EN381" s="315"/>
      <c r="ES381" s="315"/>
      <c r="EX381" s="315"/>
      <c r="FC381" s="315"/>
      <c r="FH381" s="49"/>
      <c r="FI381" s="309"/>
      <c r="FR381" s="49"/>
      <c r="FW381" s="49"/>
      <c r="GB381" s="49"/>
      <c r="GG381" s="49"/>
      <c r="GH381" s="309"/>
      <c r="GL381" s="49"/>
    </row>
    <row r="382" spans="4:194" ht="18">
      <c r="D382" s="49"/>
      <c r="E382" s="49"/>
      <c r="N382" s="49"/>
      <c r="O382" s="1"/>
      <c r="W382" s="49"/>
      <c r="X382" s="49"/>
      <c r="AD382" s="49"/>
      <c r="AI382" s="49"/>
      <c r="AN382" s="49">
        <v>0</v>
      </c>
      <c r="AO382" s="49">
        <f t="shared" si="7"/>
        <v>0</v>
      </c>
      <c r="AR382" s="49"/>
      <c r="AV382" s="18"/>
      <c r="AW382" s="18"/>
      <c r="AX382" s="49"/>
      <c r="AZ382" s="18"/>
      <c r="BA382"/>
      <c r="BB382" s="49"/>
      <c r="BC382"/>
      <c r="BE382" s="48">
        <v>2020</v>
      </c>
      <c r="BH382" s="86"/>
      <c r="BJ382" s="3"/>
      <c r="BK382" s="49"/>
      <c r="BN382" s="48">
        <v>2022</v>
      </c>
      <c r="BQ382" s="86"/>
      <c r="BS382" s="3"/>
      <c r="BT382" s="49"/>
      <c r="BV382" s="320"/>
      <c r="BW382" s="48" t="s">
        <v>2214</v>
      </c>
      <c r="BX382" s="61"/>
      <c r="BZ382" s="86"/>
      <c r="CB382" s="3"/>
      <c r="CD382" s="49"/>
      <c r="CG382" s="49"/>
      <c r="CH382" s="420"/>
      <c r="CK382" s="49"/>
      <c r="CP382" s="49"/>
      <c r="CU382" s="49"/>
      <c r="CZ382" s="49"/>
      <c r="DA382" s="18"/>
      <c r="DE382" s="49"/>
      <c r="DJ382" s="298"/>
      <c r="DK382" s="271"/>
      <c r="DO382" s="298"/>
      <c r="DY382" s="298"/>
      <c r="DZ382" s="18"/>
      <c r="ED382" s="298"/>
      <c r="EI382" s="315"/>
      <c r="EN382" s="315"/>
      <c r="ES382" s="315"/>
      <c r="EX382" s="315"/>
      <c r="FC382" s="315"/>
      <c r="FH382" s="49"/>
      <c r="FI382" s="309"/>
      <c r="FR382" s="49"/>
      <c r="FW382" s="49"/>
      <c r="GB382" s="49"/>
      <c r="GG382" s="49"/>
      <c r="GH382" s="309"/>
      <c r="GL382" s="49"/>
    </row>
    <row r="383" spans="4:194" ht="18">
      <c r="D383" s="49"/>
      <c r="E383" s="49"/>
      <c r="N383" s="49"/>
      <c r="O383" s="1"/>
      <c r="W383" s="49"/>
      <c r="X383" s="49"/>
      <c r="AD383" s="49"/>
      <c r="AI383" s="49"/>
      <c r="AN383" s="49">
        <v>479.9</v>
      </c>
      <c r="AO383" s="49">
        <f t="shared" si="7"/>
        <v>359.92499999999995</v>
      </c>
      <c r="AR383" s="49"/>
      <c r="AV383" s="254"/>
      <c r="AW383" s="18"/>
      <c r="AX383" s="49"/>
      <c r="AZ383" s="18"/>
      <c r="BA383"/>
      <c r="BB383" s="49"/>
      <c r="BC383"/>
      <c r="BE383" s="81" t="s">
        <v>1274</v>
      </c>
      <c r="BF383" s="4"/>
      <c r="BG383" s="249"/>
      <c r="BH383" s="151">
        <v>9693.4500000000153</v>
      </c>
      <c r="BI383" s="1" t="s">
        <v>1809</v>
      </c>
      <c r="BJ383" s="3" t="s">
        <v>1762</v>
      </c>
      <c r="BK383" s="49"/>
      <c r="BN383" s="226" t="s">
        <v>1617</v>
      </c>
      <c r="BO383" s="61"/>
      <c r="BP383" s="61"/>
      <c r="BQ383" s="151">
        <v>15300.000000000095</v>
      </c>
      <c r="BR383" s="192" t="s">
        <v>2272</v>
      </c>
      <c r="BS383" s="3" t="s">
        <v>1762</v>
      </c>
      <c r="BT383" s="49"/>
      <c r="BV383" s="320"/>
      <c r="BW383" s="61" t="s">
        <v>2075</v>
      </c>
      <c r="BZ383" s="151">
        <v>24681.700000000026</v>
      </c>
      <c r="CA383" s="1" t="s">
        <v>2797</v>
      </c>
      <c r="CB383" s="3" t="s">
        <v>1762</v>
      </c>
      <c r="CD383" s="49"/>
      <c r="CG383" s="49"/>
      <c r="CH383" s="420"/>
      <c r="CK383" s="49"/>
      <c r="CP383" s="49"/>
      <c r="CU383" s="49"/>
      <c r="CZ383" s="49"/>
      <c r="DA383" s="18"/>
      <c r="DE383" s="49"/>
      <c r="DJ383" s="49"/>
      <c r="DK383" s="271"/>
      <c r="DO383" s="49"/>
      <c r="DY383" s="49"/>
      <c r="DZ383" s="18"/>
      <c r="ED383" s="298"/>
      <c r="EI383" s="315"/>
      <c r="EN383" s="49"/>
      <c r="ES383" s="49"/>
      <c r="EX383" s="49"/>
      <c r="FC383" s="49"/>
      <c r="FH383" s="49"/>
      <c r="FI383" s="309"/>
      <c r="FR383" s="49"/>
      <c r="FW383" s="49"/>
      <c r="GB383" s="49"/>
      <c r="GG383" s="49"/>
      <c r="GH383" s="309"/>
      <c r="GL383" s="49"/>
    </row>
    <row r="384" spans="4:194" ht="18">
      <c r="D384" s="49"/>
      <c r="E384" s="49"/>
      <c r="N384" s="49"/>
      <c r="O384" s="1"/>
      <c r="W384" s="49"/>
      <c r="X384" s="49"/>
      <c r="AD384" s="49"/>
      <c r="AI384" s="49"/>
      <c r="AN384" s="49">
        <v>0</v>
      </c>
      <c r="AO384" s="49">
        <f t="shared" si="7"/>
        <v>0</v>
      </c>
      <c r="AR384" s="49"/>
      <c r="AV384" s="257"/>
      <c r="AW384" s="18"/>
      <c r="AX384" s="49"/>
      <c r="AZ384" s="18"/>
      <c r="BA384"/>
      <c r="BB384" s="49"/>
      <c r="BC384"/>
      <c r="BE384" s="48">
        <v>2020</v>
      </c>
      <c r="BH384" s="86"/>
      <c r="BJ384" s="3"/>
      <c r="BK384" s="49"/>
      <c r="BN384" s="48">
        <v>2022</v>
      </c>
      <c r="BQ384" s="86"/>
      <c r="BT384" s="49"/>
      <c r="BV384" s="320"/>
      <c r="BW384" s="48">
        <v>2023</v>
      </c>
      <c r="BZ384" s="86"/>
      <c r="CA384" s="1"/>
      <c r="CD384" s="49"/>
      <c r="CG384" s="49"/>
      <c r="CH384" s="420"/>
      <c r="CK384" s="49"/>
      <c r="CP384" s="49"/>
      <c r="CU384" s="49"/>
      <c r="CZ384" s="49"/>
      <c r="DA384" s="18"/>
      <c r="DE384" s="49"/>
      <c r="DJ384" s="49"/>
      <c r="DK384" s="271"/>
      <c r="DO384" s="49"/>
      <c r="DY384" s="49"/>
      <c r="DZ384" s="18"/>
      <c r="ED384" s="49"/>
      <c r="EI384" s="49"/>
      <c r="EN384" s="49"/>
      <c r="ES384" s="49"/>
      <c r="EX384" s="49"/>
      <c r="FC384" s="49"/>
      <c r="FH384" s="49"/>
      <c r="FI384" s="309"/>
      <c r="FR384" s="49"/>
      <c r="FW384" s="49"/>
      <c r="GB384" s="49"/>
      <c r="GG384" s="49"/>
      <c r="GH384" s="309"/>
      <c r="GL384" s="49"/>
    </row>
    <row r="385" spans="4:194" ht="18">
      <c r="D385" s="49"/>
      <c r="E385" s="49"/>
      <c r="N385" s="49"/>
      <c r="O385" s="1"/>
      <c r="W385" s="49"/>
      <c r="X385" s="49"/>
      <c r="AD385" s="49"/>
      <c r="AI385" s="49"/>
      <c r="AN385" s="49">
        <v>290.8</v>
      </c>
      <c r="AO385" s="49">
        <f t="shared" si="7"/>
        <v>218.10000000000002</v>
      </c>
      <c r="AR385" s="49"/>
      <c r="AV385" s="257"/>
      <c r="AW385" s="18"/>
      <c r="AX385" s="49"/>
      <c r="AZ385" s="18"/>
      <c r="BA385"/>
      <c r="BB385" s="49"/>
      <c r="BC385"/>
      <c r="BE385" s="81" t="s">
        <v>1294</v>
      </c>
      <c r="BF385" s="4"/>
      <c r="BG385" s="249"/>
      <c r="BH385" s="151">
        <v>9576.3000000000357</v>
      </c>
      <c r="BI385" s="192" t="s">
        <v>1810</v>
      </c>
      <c r="BJ385" s="3" t="s">
        <v>1763</v>
      </c>
      <c r="BK385" s="49"/>
      <c r="BN385" s="226" t="s">
        <v>1577</v>
      </c>
      <c r="BO385" s="175"/>
      <c r="BP385" s="61"/>
      <c r="BQ385" s="151">
        <v>14912.324999999861</v>
      </c>
      <c r="BR385" s="192" t="s">
        <v>2273</v>
      </c>
      <c r="BS385" s="3" t="s">
        <v>1763</v>
      </c>
      <c r="BT385" s="49"/>
      <c r="BV385" s="320"/>
      <c r="BW385" s="61" t="s">
        <v>2093</v>
      </c>
      <c r="BZ385" s="151">
        <v>24608.100000000024</v>
      </c>
      <c r="CA385" s="1" t="s">
        <v>2798</v>
      </c>
      <c r="CB385" s="3" t="s">
        <v>1763</v>
      </c>
      <c r="CD385" s="49"/>
      <c r="CG385" s="49"/>
      <c r="CH385" s="420"/>
      <c r="CK385" s="49"/>
      <c r="CP385" s="49"/>
      <c r="CU385" s="49"/>
      <c r="CZ385" s="49"/>
      <c r="DA385" s="18"/>
      <c r="DE385" s="49"/>
      <c r="DJ385" s="298"/>
      <c r="DK385" s="271"/>
      <c r="DO385" s="298"/>
      <c r="DY385" s="298"/>
      <c r="DZ385" s="18"/>
      <c r="ED385" s="49"/>
      <c r="EI385" s="49"/>
      <c r="EN385" s="315"/>
      <c r="ES385" s="315"/>
      <c r="EX385" s="315"/>
      <c r="FC385" s="315"/>
      <c r="FH385" s="49"/>
      <c r="FI385" s="309"/>
      <c r="FR385" s="49"/>
      <c r="FW385" s="49"/>
      <c r="GB385" s="49"/>
      <c r="GG385" s="49"/>
      <c r="GH385" s="309"/>
      <c r="GL385" s="49"/>
    </row>
    <row r="386" spans="4:194" ht="18">
      <c r="D386" s="49"/>
      <c r="E386" s="49"/>
      <c r="N386" s="49"/>
      <c r="O386" s="1"/>
      <c r="W386" s="49"/>
      <c r="X386" s="49"/>
      <c r="AD386" s="49"/>
      <c r="AI386" s="49"/>
      <c r="AN386" s="49">
        <v>355.6</v>
      </c>
      <c r="AO386" s="49">
        <f t="shared" si="7"/>
        <v>266.70000000000005</v>
      </c>
      <c r="AR386" s="49"/>
      <c r="AV386" s="254"/>
      <c r="AW386" s="18"/>
      <c r="AX386" s="49"/>
      <c r="AZ386" s="18"/>
      <c r="BA386"/>
      <c r="BB386" s="49"/>
      <c r="BC386"/>
      <c r="BE386" s="48">
        <v>2020</v>
      </c>
      <c r="BH386" s="86"/>
      <c r="BJ386" s="3"/>
      <c r="BK386" s="49"/>
      <c r="BN386" s="48">
        <v>2021</v>
      </c>
      <c r="BQ386" s="86"/>
      <c r="BT386" s="49"/>
      <c r="BV386" s="320"/>
      <c r="BW386" s="48">
        <v>2023</v>
      </c>
      <c r="BZ386" s="86"/>
      <c r="CA386" s="1"/>
      <c r="CD386" s="49"/>
      <c r="CG386" s="49"/>
      <c r="CH386" s="420"/>
      <c r="CK386" s="49"/>
      <c r="CP386" s="49"/>
      <c r="CU386" s="49"/>
      <c r="CZ386" s="49"/>
      <c r="DA386" s="18"/>
      <c r="DE386" s="49"/>
      <c r="DJ386" s="49"/>
      <c r="DK386" s="271"/>
      <c r="DO386" s="49"/>
      <c r="DY386" s="49"/>
      <c r="DZ386" s="18"/>
      <c r="ED386" s="298"/>
      <c r="EI386" s="315"/>
      <c r="EN386" s="49"/>
      <c r="ES386" s="49"/>
      <c r="EX386" s="49"/>
      <c r="FC386" s="49"/>
      <c r="FH386" s="49"/>
      <c r="FI386" s="309"/>
      <c r="FR386" s="49"/>
      <c r="FW386" s="49"/>
      <c r="GB386" s="49"/>
      <c r="GG386" s="49"/>
      <c r="GH386" s="309"/>
      <c r="GL386" s="49"/>
    </row>
    <row r="387" spans="4:194" ht="18">
      <c r="D387" s="49"/>
      <c r="E387" s="49"/>
      <c r="N387" s="49"/>
      <c r="O387" s="1"/>
      <c r="W387" s="49"/>
      <c r="X387" s="49"/>
      <c r="AD387" s="49"/>
      <c r="AI387" s="49"/>
      <c r="AN387" s="49">
        <v>0</v>
      </c>
      <c r="AO387" s="49">
        <f t="shared" si="7"/>
        <v>0</v>
      </c>
      <c r="AR387" s="49"/>
      <c r="AX387" s="49"/>
      <c r="BB387" s="49"/>
      <c r="BC387"/>
      <c r="BE387" s="39" t="s">
        <v>640</v>
      </c>
      <c r="BF387" s="3"/>
      <c r="BG387" s="249"/>
      <c r="BH387" s="151">
        <v>9239.7749999999633</v>
      </c>
      <c r="BI387" s="192" t="s">
        <v>1500</v>
      </c>
      <c r="BJ387" s="3" t="s">
        <v>1764</v>
      </c>
      <c r="BK387" s="49"/>
      <c r="BN387" s="226" t="s">
        <v>1616</v>
      </c>
      <c r="BO387" s="61"/>
      <c r="BP387" s="61"/>
      <c r="BQ387" s="151">
        <v>14828.250000000113</v>
      </c>
      <c r="BR387" s="192" t="s">
        <v>2274</v>
      </c>
      <c r="BS387" s="3" t="s">
        <v>1764</v>
      </c>
      <c r="BT387" s="49"/>
      <c r="BW387" s="61" t="s">
        <v>2096</v>
      </c>
      <c r="BZ387" s="151">
        <v>23619.249999999985</v>
      </c>
      <c r="CA387" s="1" t="s">
        <v>2799</v>
      </c>
      <c r="CB387" s="3" t="s">
        <v>1764</v>
      </c>
      <c r="CD387" s="49"/>
      <c r="CG387" s="49"/>
      <c r="CH387" s="420"/>
      <c r="CK387" s="49"/>
      <c r="CP387" s="49"/>
      <c r="CU387" s="49"/>
      <c r="CZ387" s="49"/>
      <c r="DA387" s="18"/>
      <c r="DE387" s="49"/>
      <c r="DJ387" s="298"/>
      <c r="DK387" s="271"/>
      <c r="DO387" s="298"/>
      <c r="DY387" s="298"/>
      <c r="DZ387" s="18"/>
      <c r="ED387" s="49"/>
      <c r="EI387" s="49"/>
      <c r="EN387" s="315"/>
      <c r="ES387" s="315"/>
      <c r="EX387" s="315"/>
      <c r="FC387" s="315"/>
      <c r="FH387" s="49"/>
      <c r="FI387" s="309"/>
      <c r="FR387" s="49"/>
      <c r="FW387" s="49"/>
      <c r="GB387" s="49"/>
      <c r="GG387" s="49"/>
      <c r="GH387" s="309"/>
      <c r="GL387" s="49"/>
    </row>
    <row r="388" spans="4:194" ht="18">
      <c r="D388" s="49"/>
      <c r="E388" s="49"/>
      <c r="N388" s="49"/>
      <c r="O388" s="1"/>
      <c r="W388" s="49"/>
      <c r="X388" s="49"/>
      <c r="AD388" s="49"/>
      <c r="AI388" s="49"/>
      <c r="AN388" s="49">
        <v>236.9</v>
      </c>
      <c r="AO388" s="49">
        <f t="shared" si="7"/>
        <v>177.67500000000001</v>
      </c>
      <c r="AR388" s="49"/>
      <c r="AX388" s="49"/>
      <c r="BB388" s="49"/>
      <c r="BC388"/>
      <c r="BE388" s="48">
        <v>2019</v>
      </c>
      <c r="BH388" s="86"/>
      <c r="BJ388" s="3"/>
      <c r="BK388" s="49"/>
      <c r="BN388" s="48">
        <v>2022</v>
      </c>
      <c r="BQ388" s="86"/>
      <c r="BT388" s="49"/>
      <c r="BW388" s="48">
        <v>2023</v>
      </c>
      <c r="BZ388" s="86"/>
      <c r="CA388" s="1"/>
      <c r="CD388" s="49"/>
      <c r="CG388" s="49"/>
      <c r="CH388" s="420"/>
      <c r="CK388" s="49"/>
      <c r="CP388" s="49"/>
      <c r="CU388" s="49"/>
      <c r="CZ388" s="49"/>
      <c r="DA388" s="18"/>
      <c r="DE388" s="49"/>
      <c r="DJ388" s="298"/>
      <c r="DK388" s="271"/>
      <c r="DO388" s="298"/>
      <c r="DY388" s="298"/>
      <c r="DZ388" s="18"/>
      <c r="ED388" s="298"/>
      <c r="EI388" s="315"/>
      <c r="EN388" s="315"/>
      <c r="ES388" s="315"/>
      <c r="EX388" s="315"/>
      <c r="FC388" s="315"/>
      <c r="FH388" s="49"/>
      <c r="FI388" s="309"/>
      <c r="FR388" s="49"/>
      <c r="FW388" s="49"/>
      <c r="GB388" s="49"/>
      <c r="GG388" s="49"/>
      <c r="GH388" s="309"/>
      <c r="GL388" s="49"/>
    </row>
    <row r="389" spans="4:194" ht="18">
      <c r="D389" s="49"/>
      <c r="E389" s="49"/>
      <c r="N389" s="49"/>
      <c r="O389" s="1"/>
      <c r="W389" s="49"/>
      <c r="X389" s="49"/>
      <c r="AD389" s="49"/>
      <c r="AI389" s="49"/>
      <c r="AN389" s="49">
        <v>345.3</v>
      </c>
      <c r="AO389" s="49">
        <f t="shared" si="7"/>
        <v>258.97500000000002</v>
      </c>
      <c r="AR389" s="49"/>
      <c r="AX389" s="49"/>
      <c r="BB389" s="49"/>
      <c r="BC389"/>
      <c r="BE389" s="81" t="s">
        <v>1273</v>
      </c>
      <c r="BF389" s="4"/>
      <c r="BG389" s="249"/>
      <c r="BH389" s="151">
        <v>8487.3750000000709</v>
      </c>
      <c r="BI389" s="192" t="s">
        <v>1811</v>
      </c>
      <c r="BJ389" s="3" t="s">
        <v>1765</v>
      </c>
      <c r="BK389" s="49"/>
      <c r="BN389" s="226" t="s">
        <v>1592</v>
      </c>
      <c r="BO389" s="61"/>
      <c r="BP389" s="61"/>
      <c r="BQ389" s="151">
        <v>14402.500000000065</v>
      </c>
      <c r="BR389" s="192" t="s">
        <v>2275</v>
      </c>
      <c r="BS389" s="3" t="s">
        <v>1765</v>
      </c>
      <c r="BT389" s="49"/>
      <c r="BW389" s="61" t="s">
        <v>2082</v>
      </c>
      <c r="BZ389" s="151">
        <v>23544.300000000017</v>
      </c>
      <c r="CA389" s="1" t="s">
        <v>2800</v>
      </c>
      <c r="CB389" s="3" t="s">
        <v>1765</v>
      </c>
      <c r="CD389" s="49"/>
      <c r="CG389" s="49"/>
      <c r="CH389" s="420"/>
      <c r="CK389" s="49"/>
      <c r="CP389" s="49"/>
      <c r="CU389" s="49"/>
      <c r="CZ389" s="49"/>
      <c r="DA389" s="18"/>
      <c r="DE389" s="49"/>
      <c r="DJ389" s="298"/>
      <c r="DK389" s="271"/>
      <c r="DO389" s="298"/>
      <c r="DY389" s="298"/>
      <c r="DZ389" s="18"/>
      <c r="ED389" s="298"/>
      <c r="EI389" s="315"/>
      <c r="EN389" s="315"/>
      <c r="ES389" s="315"/>
      <c r="EX389" s="315"/>
      <c r="FC389" s="315"/>
      <c r="FH389" s="49"/>
      <c r="FI389" s="309"/>
      <c r="FR389" s="49"/>
      <c r="FW389" s="49"/>
      <c r="GB389" s="49"/>
      <c r="GG389" s="49"/>
      <c r="GH389" s="309"/>
      <c r="GL389" s="49"/>
    </row>
    <row r="390" spans="4:194" ht="18">
      <c r="D390" s="49"/>
      <c r="E390" s="49"/>
      <c r="N390" s="49"/>
      <c r="O390" s="1"/>
      <c r="W390" s="49"/>
      <c r="X390" s="49"/>
      <c r="AD390" s="49"/>
      <c r="AI390" s="49"/>
      <c r="AN390" s="49">
        <v>0</v>
      </c>
      <c r="AO390" s="49">
        <f t="shared" si="7"/>
        <v>0</v>
      </c>
      <c r="AR390" s="49"/>
      <c r="AX390" s="49"/>
      <c r="BB390" s="49"/>
      <c r="BC390"/>
      <c r="BE390" s="48">
        <v>2020</v>
      </c>
      <c r="BH390" s="86"/>
      <c r="BJ390" s="3"/>
      <c r="BK390" s="49"/>
      <c r="BN390" s="48">
        <v>2022</v>
      </c>
      <c r="BQ390" s="86"/>
      <c r="BT390" s="49"/>
      <c r="BW390" s="48">
        <v>2023</v>
      </c>
      <c r="BZ390" s="86"/>
      <c r="CA390" s="1"/>
      <c r="CD390" s="49"/>
      <c r="CG390" s="49"/>
      <c r="CH390" s="420"/>
      <c r="CK390" s="49"/>
      <c r="CP390" s="49"/>
      <c r="CU390" s="49"/>
      <c r="CZ390" s="49"/>
      <c r="DA390" s="18"/>
      <c r="DE390" s="49"/>
      <c r="DJ390" s="49"/>
      <c r="DK390" s="271"/>
      <c r="DO390" s="49"/>
      <c r="DY390" s="49"/>
      <c r="DZ390" s="18"/>
      <c r="ED390" s="298"/>
      <c r="EI390" s="315"/>
      <c r="EN390" s="49"/>
      <c r="ES390" s="49"/>
      <c r="EX390" s="49"/>
      <c r="FC390" s="49"/>
      <c r="FH390" s="49"/>
      <c r="FI390" s="309"/>
      <c r="FR390" s="49"/>
      <c r="FW390" s="49"/>
      <c r="GB390" s="49"/>
      <c r="GG390" s="49"/>
      <c r="GH390" s="309"/>
      <c r="GL390" s="49"/>
    </row>
    <row r="391" spans="4:194" ht="18">
      <c r="D391" s="49"/>
      <c r="E391" s="49"/>
      <c r="N391" s="49"/>
      <c r="O391" s="1"/>
      <c r="W391" s="49"/>
      <c r="X391" s="49"/>
      <c r="AD391" s="49"/>
      <c r="AI391" s="49"/>
      <c r="AN391" s="49">
        <v>405.85</v>
      </c>
      <c r="AO391" s="49">
        <f t="shared" si="7"/>
        <v>304.38750000000005</v>
      </c>
      <c r="AR391" s="49"/>
      <c r="AX391" s="49"/>
      <c r="BB391" s="49"/>
      <c r="BC391"/>
      <c r="BE391" s="39" t="s">
        <v>650</v>
      </c>
      <c r="BF391" s="3"/>
      <c r="BG391" s="249"/>
      <c r="BH391" s="151">
        <v>8212.7999999999884</v>
      </c>
      <c r="BI391" s="192" t="s">
        <v>1812</v>
      </c>
      <c r="BJ391" s="3" t="s">
        <v>1766</v>
      </c>
      <c r="BK391" s="49"/>
      <c r="BN391" s="226" t="s">
        <v>29</v>
      </c>
      <c r="BO391" s="96"/>
      <c r="BP391" s="61"/>
      <c r="BQ391" s="151">
        <v>13427.962499999976</v>
      </c>
      <c r="BR391" s="192" t="s">
        <v>2276</v>
      </c>
      <c r="BS391" s="3" t="s">
        <v>1766</v>
      </c>
      <c r="BT391" s="49"/>
      <c r="BW391" s="61" t="s">
        <v>2080</v>
      </c>
      <c r="BZ391" s="151">
        <v>23451.699999999957</v>
      </c>
      <c r="CA391" s="1" t="s">
        <v>2801</v>
      </c>
      <c r="CB391" s="3" t="s">
        <v>1766</v>
      </c>
      <c r="CD391" s="49"/>
      <c r="CG391" s="49"/>
      <c r="CH391" s="420"/>
      <c r="CK391" s="49"/>
      <c r="CP391" s="49"/>
      <c r="CU391" s="49"/>
      <c r="CZ391" s="49"/>
      <c r="DA391" s="18"/>
      <c r="DE391" s="49"/>
      <c r="DJ391" s="298"/>
      <c r="DK391" s="271"/>
      <c r="DO391" s="298"/>
      <c r="DY391" s="298"/>
      <c r="DZ391" s="18"/>
      <c r="ED391" s="49"/>
      <c r="EI391" s="49"/>
      <c r="EN391" s="315"/>
      <c r="ES391" s="315"/>
      <c r="EX391" s="315"/>
      <c r="FC391" s="315"/>
      <c r="FH391" s="49"/>
      <c r="FI391" s="309"/>
      <c r="FR391" s="49"/>
      <c r="FW391" s="49"/>
      <c r="GB391" s="49"/>
      <c r="GG391" s="49"/>
      <c r="GH391" s="309"/>
      <c r="GL391" s="49"/>
    </row>
    <row r="392" spans="4:194" ht="18">
      <c r="D392" s="49"/>
      <c r="E392" s="49"/>
      <c r="N392" s="49"/>
      <c r="O392" s="1"/>
      <c r="W392" s="49"/>
      <c r="X392" s="49"/>
      <c r="AD392" s="49"/>
      <c r="AI392" s="49"/>
      <c r="AN392" s="49">
        <v>512.4</v>
      </c>
      <c r="AO392" s="49">
        <f t="shared" si="7"/>
        <v>384.29999999999995</v>
      </c>
      <c r="AR392" s="49"/>
      <c r="AX392" s="49"/>
      <c r="BB392" s="49"/>
      <c r="BC392"/>
      <c r="BE392" s="48">
        <v>2019</v>
      </c>
      <c r="BH392" s="86"/>
      <c r="BJ392" s="3"/>
      <c r="BK392" s="49"/>
      <c r="BN392" s="48">
        <v>2021</v>
      </c>
      <c r="BQ392" s="86"/>
      <c r="BT392" s="49"/>
      <c r="BW392" s="48">
        <v>2023</v>
      </c>
      <c r="BZ392" s="86"/>
      <c r="CA392" s="1"/>
      <c r="CD392" s="49"/>
      <c r="CG392" s="49"/>
      <c r="CH392" s="420"/>
      <c r="CK392" s="49"/>
      <c r="CP392" s="49"/>
      <c r="CU392" s="49"/>
      <c r="CZ392" s="49"/>
      <c r="DA392" s="18"/>
      <c r="DE392" s="49"/>
      <c r="DJ392" s="298"/>
      <c r="DK392" s="271"/>
      <c r="DO392" s="298"/>
      <c r="DY392" s="298"/>
      <c r="DZ392" s="18"/>
      <c r="ED392" s="298"/>
      <c r="EI392" s="315"/>
      <c r="EN392" s="315"/>
      <c r="ES392" s="315"/>
      <c r="EX392" s="315"/>
      <c r="FC392" s="315"/>
      <c r="FH392" s="49"/>
      <c r="FI392" s="309"/>
      <c r="FR392" s="49"/>
      <c r="FW392" s="49"/>
      <c r="GB392" s="49"/>
      <c r="GG392" s="49"/>
      <c r="GH392" s="309"/>
      <c r="GL392" s="49"/>
    </row>
    <row r="393" spans="4:194" ht="18">
      <c r="D393" s="49"/>
      <c r="E393" s="49"/>
      <c r="N393" s="49"/>
      <c r="O393" s="1"/>
      <c r="W393" s="49"/>
      <c r="X393" s="49"/>
      <c r="AD393" s="49"/>
      <c r="AI393" s="49"/>
      <c r="AN393" s="49">
        <v>557.79999999999995</v>
      </c>
      <c r="AO393" s="49">
        <f t="shared" si="7"/>
        <v>418.34999999999997</v>
      </c>
      <c r="AR393" s="49"/>
      <c r="AX393" s="49"/>
      <c r="BB393" s="49"/>
      <c r="BC393"/>
      <c r="BE393" s="39" t="s">
        <v>163</v>
      </c>
      <c r="BF393" s="175"/>
      <c r="BG393" s="249"/>
      <c r="BH393" s="151">
        <v>4868.0874999999996</v>
      </c>
      <c r="BI393" s="192" t="s">
        <v>1813</v>
      </c>
      <c r="BJ393" s="3" t="s">
        <v>1767</v>
      </c>
      <c r="BK393" s="49"/>
      <c r="BN393" s="61" t="s">
        <v>611</v>
      </c>
      <c r="BO393" s="96"/>
      <c r="BP393" s="61"/>
      <c r="BQ393" s="151">
        <v>13191.737499999999</v>
      </c>
      <c r="BR393" s="192" t="s">
        <v>2277</v>
      </c>
      <c r="BS393" s="3" t="s">
        <v>1767</v>
      </c>
      <c r="BT393" s="49"/>
      <c r="BW393" s="61" t="s">
        <v>2083</v>
      </c>
      <c r="BZ393" s="151">
        <v>23398.899999999991</v>
      </c>
      <c r="CA393" s="1" t="s">
        <v>2802</v>
      </c>
      <c r="CB393" s="3" t="s">
        <v>1767</v>
      </c>
      <c r="CD393" s="49"/>
      <c r="CG393" s="49"/>
      <c r="CH393" s="420"/>
      <c r="CK393" s="49"/>
      <c r="CP393" s="49"/>
      <c r="CU393" s="49"/>
      <c r="CZ393" s="49"/>
      <c r="DA393" s="18"/>
      <c r="DE393" s="49"/>
      <c r="DJ393" s="298"/>
      <c r="DK393" s="271"/>
      <c r="DO393" s="298"/>
      <c r="DY393" s="298"/>
      <c r="DZ393" s="18"/>
      <c r="ED393" s="298"/>
      <c r="EI393" s="315"/>
      <c r="EN393" s="315"/>
      <c r="ES393" s="315"/>
      <c r="EX393" s="315"/>
      <c r="FC393" s="315"/>
      <c r="FH393" s="49"/>
      <c r="FI393" s="309"/>
      <c r="FR393" s="49"/>
      <c r="FW393" s="49"/>
      <c r="GB393" s="49"/>
      <c r="GG393" s="49"/>
      <c r="GH393" s="309"/>
      <c r="GL393" s="49"/>
    </row>
    <row r="394" spans="4:194" ht="18">
      <c r="D394" s="49"/>
      <c r="E394" s="49"/>
      <c r="N394" s="49"/>
      <c r="O394" s="1"/>
      <c r="W394" s="49"/>
      <c r="X394" s="49"/>
      <c r="AD394" s="49"/>
      <c r="AI394" s="49"/>
      <c r="AN394" s="49">
        <v>0</v>
      </c>
      <c r="AO394" s="49">
        <f t="shared" si="7"/>
        <v>0</v>
      </c>
      <c r="AR394" s="49"/>
      <c r="AX394" s="49"/>
      <c r="BB394" s="49"/>
      <c r="BC394"/>
      <c r="BE394" s="47">
        <v>2018</v>
      </c>
      <c r="BH394" s="151"/>
      <c r="BJ394" s="3"/>
      <c r="BK394" s="49"/>
      <c r="BN394" s="48" t="s">
        <v>1334</v>
      </c>
      <c r="BQ394" s="86"/>
      <c r="BT394" s="49"/>
      <c r="BW394" s="48">
        <v>2023</v>
      </c>
      <c r="BZ394" s="86"/>
      <c r="CD394" s="49"/>
      <c r="CG394" s="49"/>
      <c r="CH394" s="420"/>
      <c r="CK394" s="49"/>
      <c r="CP394" s="49"/>
      <c r="CU394" s="49"/>
      <c r="CZ394" s="49"/>
      <c r="DA394" s="18"/>
      <c r="DE394" s="49"/>
      <c r="DJ394" s="49"/>
      <c r="DK394" s="271"/>
      <c r="DO394" s="49"/>
      <c r="DY394" s="49"/>
      <c r="DZ394" s="18"/>
      <c r="ED394" s="298"/>
      <c r="EI394" s="315"/>
      <c r="EN394" s="49"/>
      <c r="ES394" s="49"/>
      <c r="EX394" s="49"/>
      <c r="FC394" s="49"/>
      <c r="FH394" s="49"/>
      <c r="FI394" s="309"/>
      <c r="FR394" s="49"/>
      <c r="FW394" s="49"/>
      <c r="GB394" s="49"/>
      <c r="GG394" s="49"/>
      <c r="GH394" s="309"/>
      <c r="GL394" s="49"/>
    </row>
    <row r="395" spans="4:194" ht="18">
      <c r="D395" s="49"/>
      <c r="E395" s="49"/>
      <c r="N395" s="49"/>
      <c r="O395" s="1"/>
      <c r="W395" s="49"/>
      <c r="X395" s="49"/>
      <c r="AD395" s="49"/>
      <c r="AI395" s="49"/>
      <c r="AN395" s="49">
        <v>543.5</v>
      </c>
      <c r="AO395" s="49">
        <f t="shared" si="7"/>
        <v>407.625</v>
      </c>
      <c r="AR395" s="49"/>
      <c r="AX395" s="49"/>
      <c r="BB395" s="49"/>
      <c r="BC395"/>
      <c r="BE395" s="40" t="s">
        <v>177</v>
      </c>
      <c r="BF395" s="174"/>
      <c r="BG395" s="3"/>
      <c r="BH395" s="151">
        <v>0</v>
      </c>
      <c r="BI395" s="192" t="s">
        <v>1768</v>
      </c>
      <c r="BJ395" s="3"/>
      <c r="BK395" s="49"/>
      <c r="BN395" s="61" t="s">
        <v>157</v>
      </c>
      <c r="BO395" s="96"/>
      <c r="BP395" s="61"/>
      <c r="BQ395" s="151">
        <v>11981.77499999998</v>
      </c>
      <c r="BR395" s="192" t="s">
        <v>2278</v>
      </c>
      <c r="BS395" s="3" t="s">
        <v>2285</v>
      </c>
      <c r="BT395" s="49"/>
      <c r="BW395" s="61" t="s">
        <v>2090</v>
      </c>
      <c r="BZ395" s="151">
        <v>22973.800000000007</v>
      </c>
      <c r="CA395" s="1" t="s">
        <v>2803</v>
      </c>
      <c r="CB395" s="3" t="s">
        <v>2285</v>
      </c>
      <c r="CD395" s="49"/>
      <c r="CG395" s="49"/>
      <c r="CH395" s="420"/>
      <c r="CK395" s="49"/>
      <c r="CP395" s="49"/>
      <c r="CU395" s="49"/>
      <c r="CZ395" s="49"/>
      <c r="DA395" s="18"/>
      <c r="DE395" s="49"/>
      <c r="DJ395" s="49"/>
      <c r="DK395" s="271"/>
      <c r="DO395" s="49"/>
      <c r="DY395" s="49"/>
      <c r="DZ395" s="18"/>
      <c r="ED395" s="49"/>
      <c r="EI395" s="49"/>
      <c r="EN395" s="49"/>
      <c r="ES395" s="49"/>
      <c r="EX395" s="49"/>
      <c r="FC395" s="49"/>
      <c r="FH395" s="49"/>
      <c r="FI395" s="309"/>
      <c r="FR395" s="49"/>
      <c r="FW395" s="49"/>
      <c r="GB395" s="49"/>
      <c r="GG395" s="49"/>
      <c r="GH395" s="309"/>
      <c r="GL395" s="49"/>
    </row>
    <row r="396" spans="4:194" ht="18">
      <c r="D396" s="49"/>
      <c r="E396" s="49"/>
      <c r="N396" s="49"/>
      <c r="O396" s="1"/>
      <c r="W396" s="49"/>
      <c r="X396" s="49"/>
      <c r="AD396" s="49"/>
      <c r="AI396" s="49"/>
      <c r="AN396" s="49">
        <v>0</v>
      </c>
      <c r="AO396" s="49">
        <f t="shared" si="7"/>
        <v>0</v>
      </c>
      <c r="AR396" s="49"/>
      <c r="AX396" s="49"/>
      <c r="BB396" s="49"/>
      <c r="BC396"/>
      <c r="BE396" s="48"/>
      <c r="BG396" s="18"/>
      <c r="BH396" s="86"/>
      <c r="BJ396" s="3"/>
      <c r="BK396" s="49"/>
      <c r="BN396" s="47" t="s">
        <v>1334</v>
      </c>
      <c r="BQ396" s="86"/>
      <c r="BT396" s="49"/>
      <c r="BW396" s="48">
        <v>2023</v>
      </c>
      <c r="BZ396" s="86"/>
      <c r="CA396" s="1"/>
      <c r="CD396" s="49"/>
      <c r="CG396" s="49"/>
      <c r="CH396" s="420"/>
      <c r="CK396" s="49"/>
      <c r="CP396" s="49"/>
      <c r="CU396" s="49"/>
      <c r="CZ396" s="49"/>
      <c r="DA396" s="18"/>
      <c r="ED396" s="49"/>
      <c r="EI396" s="49"/>
    </row>
    <row r="397" spans="4:194" ht="18">
      <c r="D397" s="49"/>
      <c r="E397" s="49"/>
      <c r="N397" s="49"/>
      <c r="O397" s="1"/>
      <c r="W397" s="49"/>
      <c r="X397" s="49"/>
      <c r="AD397" s="49"/>
      <c r="AI397" s="49"/>
      <c r="AN397" s="49">
        <v>525.5</v>
      </c>
      <c r="AO397" s="49">
        <f t="shared" si="7"/>
        <v>394.125</v>
      </c>
      <c r="AR397" s="49"/>
      <c r="AX397" s="49"/>
      <c r="BE397" s="40"/>
      <c r="BH397" s="151"/>
      <c r="BJ397" s="3"/>
      <c r="BK397" s="49"/>
      <c r="BN397" s="61" t="s">
        <v>636</v>
      </c>
      <c r="BO397" s="96"/>
      <c r="BP397" s="61"/>
      <c r="BQ397" s="151">
        <v>11955.437500000018</v>
      </c>
      <c r="BR397" s="192" t="s">
        <v>1803</v>
      </c>
      <c r="BS397" s="3" t="s">
        <v>2286</v>
      </c>
      <c r="BT397" s="49"/>
      <c r="BU397" s="9"/>
      <c r="BW397" s="61" t="s">
        <v>2079</v>
      </c>
      <c r="BZ397" s="151">
        <v>22824.900000000016</v>
      </c>
      <c r="CA397" s="1" t="s">
        <v>2804</v>
      </c>
      <c r="CB397" s="3" t="s">
        <v>2286</v>
      </c>
      <c r="CD397" s="49"/>
      <c r="CG397" s="49"/>
      <c r="CH397" s="420"/>
    </row>
    <row r="398" spans="4:194" ht="18" customHeight="1">
      <c r="D398" s="49"/>
      <c r="E398" s="49"/>
      <c r="N398" s="49"/>
      <c r="O398" s="1"/>
      <c r="W398" s="49"/>
      <c r="X398" s="49"/>
      <c r="AD398" s="49"/>
      <c r="AI398" s="49"/>
      <c r="AN398" s="49">
        <v>364.6</v>
      </c>
      <c r="AO398" s="49">
        <f t="shared" si="7"/>
        <v>273.45000000000005</v>
      </c>
      <c r="AR398" s="49"/>
      <c r="AX398" s="49"/>
      <c r="BE398" s="254"/>
      <c r="BF398" s="18"/>
      <c r="BG398" s="256"/>
      <c r="BH398" s="49"/>
      <c r="BI398" s="18"/>
      <c r="BN398" s="48" t="s">
        <v>1334</v>
      </c>
      <c r="BQ398" s="86"/>
      <c r="BW398" s="48">
        <v>2023</v>
      </c>
      <c r="BZ398" s="86"/>
      <c r="CA398" s="1"/>
      <c r="CG398" s="49"/>
      <c r="CH398" s="420"/>
    </row>
    <row r="399" spans="4:194" ht="18" customHeight="1">
      <c r="D399" s="49"/>
      <c r="E399" s="49"/>
      <c r="N399" s="49"/>
      <c r="O399" s="1"/>
      <c r="W399" s="49"/>
      <c r="X399" s="49"/>
      <c r="AD399" s="49"/>
      <c r="AI399" s="49"/>
      <c r="AN399" s="49">
        <v>280.3</v>
      </c>
      <c r="AO399" s="49">
        <f t="shared" si="7"/>
        <v>210.22500000000002</v>
      </c>
      <c r="AR399" s="49"/>
      <c r="AX399" s="49"/>
      <c r="BE399" s="257"/>
      <c r="BF399" s="18"/>
      <c r="BG399" s="256"/>
      <c r="BH399" s="49"/>
      <c r="BI399" s="18"/>
      <c r="BN399" s="226" t="s">
        <v>35</v>
      </c>
      <c r="BO399" s="96"/>
      <c r="BP399" s="61"/>
      <c r="BQ399" s="151">
        <v>11057.950000000004</v>
      </c>
      <c r="BR399" s="192" t="s">
        <v>2279</v>
      </c>
      <c r="BS399" s="3" t="s">
        <v>2287</v>
      </c>
      <c r="BW399" s="61" t="s">
        <v>179</v>
      </c>
      <c r="BZ399" s="151">
        <v>22543.400000000016</v>
      </c>
      <c r="CA399" s="1" t="s">
        <v>2805</v>
      </c>
      <c r="CB399" s="3" t="s">
        <v>2287</v>
      </c>
    </row>
    <row r="400" spans="4:194" ht="18" customHeight="1">
      <c r="D400" s="49"/>
      <c r="E400" s="49"/>
      <c r="N400" s="49"/>
      <c r="O400" s="1"/>
      <c r="W400" s="49"/>
      <c r="X400" s="49"/>
      <c r="AD400" s="49"/>
      <c r="AI400" s="49"/>
      <c r="AN400" s="49">
        <v>345.40000000000003</v>
      </c>
      <c r="AO400" s="49">
        <f t="shared" si="7"/>
        <v>259.05</v>
      </c>
      <c r="AR400" s="49"/>
      <c r="AX400" s="49"/>
      <c r="BE400" s="18"/>
      <c r="BF400" s="18"/>
      <c r="BG400" s="256"/>
      <c r="BH400" s="49"/>
      <c r="BI400" s="18"/>
      <c r="BN400" s="48" t="s">
        <v>1334</v>
      </c>
      <c r="BQ400" s="86"/>
      <c r="BW400" s="48">
        <v>2023</v>
      </c>
      <c r="BZ400" s="86"/>
      <c r="CA400" s="1"/>
    </row>
    <row r="401" spans="4:80" ht="18" customHeight="1">
      <c r="D401" s="49"/>
      <c r="E401" s="49"/>
      <c r="N401" s="49"/>
      <c r="O401" s="1"/>
      <c r="W401" s="49"/>
      <c r="X401" s="49"/>
      <c r="AD401" s="49"/>
      <c r="AI401" s="49"/>
      <c r="AN401" s="49">
        <v>0</v>
      </c>
      <c r="AO401" s="49">
        <f t="shared" si="7"/>
        <v>0</v>
      </c>
      <c r="AR401" s="49"/>
      <c r="AX401" s="49"/>
      <c r="BE401" s="254"/>
      <c r="BF401" s="18"/>
      <c r="BG401" s="256"/>
      <c r="BH401" s="49"/>
      <c r="BI401" s="18"/>
      <c r="BN401" s="226" t="s">
        <v>4</v>
      </c>
      <c r="BO401" s="96"/>
      <c r="BP401" s="61"/>
      <c r="BQ401" s="151">
        <v>10535.174999999996</v>
      </c>
      <c r="BR401" s="192" t="s">
        <v>2280</v>
      </c>
      <c r="BS401" s="3" t="s">
        <v>2288</v>
      </c>
      <c r="BW401" s="61" t="s">
        <v>2087</v>
      </c>
      <c r="BZ401" s="151">
        <v>22048.39999999998</v>
      </c>
      <c r="CA401" s="1" t="s">
        <v>2806</v>
      </c>
      <c r="CB401" s="3" t="s">
        <v>2288</v>
      </c>
    </row>
    <row r="402" spans="4:80" ht="18" customHeight="1">
      <c r="D402" s="49"/>
      <c r="E402" s="49"/>
      <c r="N402" s="49"/>
      <c r="O402" s="1"/>
      <c r="W402" s="49"/>
      <c r="X402" s="49"/>
      <c r="AD402" s="49"/>
      <c r="AI402" s="49"/>
      <c r="AN402" s="49">
        <v>291.34999999999997</v>
      </c>
      <c r="AO402" s="49">
        <f t="shared" si="7"/>
        <v>218.51249999999999</v>
      </c>
      <c r="AR402" s="49"/>
      <c r="AX402" s="49"/>
      <c r="BE402" s="257"/>
      <c r="BF402" s="18"/>
      <c r="BG402" s="256"/>
      <c r="BH402" s="49"/>
      <c r="BI402" s="18"/>
      <c r="BN402" s="48" t="s">
        <v>1334</v>
      </c>
      <c r="BQ402" s="86"/>
      <c r="BW402" s="48">
        <v>2023</v>
      </c>
      <c r="BZ402" s="86"/>
      <c r="CA402" s="1"/>
    </row>
    <row r="403" spans="4:80" ht="18" customHeight="1">
      <c r="D403" s="49"/>
      <c r="E403" s="49"/>
      <c r="N403" s="49"/>
      <c r="O403" s="1"/>
      <c r="W403" s="49"/>
      <c r="X403" s="49"/>
      <c r="AD403" s="49"/>
      <c r="AI403" s="49"/>
      <c r="AN403" s="49">
        <v>530.20000000000005</v>
      </c>
      <c r="AO403" s="49">
        <f t="shared" si="7"/>
        <v>397.65000000000003</v>
      </c>
      <c r="AR403" s="49"/>
      <c r="AX403" s="49"/>
      <c r="BH403" s="49"/>
      <c r="BI403" s="18"/>
      <c r="BN403" s="61" t="s">
        <v>1266</v>
      </c>
      <c r="BO403" s="61"/>
      <c r="BP403" s="61"/>
      <c r="BQ403" s="151">
        <v>7442.2499999999482</v>
      </c>
      <c r="BR403" s="192" t="s">
        <v>1806</v>
      </c>
      <c r="BS403" s="3" t="s">
        <v>2289</v>
      </c>
      <c r="BW403" s="61" t="s">
        <v>2095</v>
      </c>
      <c r="BZ403" s="151">
        <v>21929.800000000039</v>
      </c>
      <c r="CA403" s="1" t="s">
        <v>2807</v>
      </c>
      <c r="CB403" s="3" t="s">
        <v>2289</v>
      </c>
    </row>
    <row r="404" spans="4:80" ht="18" customHeight="1">
      <c r="D404" s="49"/>
      <c r="E404" s="49"/>
      <c r="N404" s="49"/>
      <c r="O404" s="1"/>
      <c r="W404" s="49"/>
      <c r="X404" s="49"/>
      <c r="AD404" s="49"/>
      <c r="AI404" s="49"/>
      <c r="AN404" s="49">
        <v>241.7</v>
      </c>
      <c r="AO404" s="49">
        <f t="shared" si="7"/>
        <v>181.27499999999998</v>
      </c>
      <c r="AR404" s="49"/>
      <c r="AX404" s="49"/>
      <c r="BH404" s="49"/>
      <c r="BI404" s="18"/>
      <c r="BN404" s="48">
        <v>2020</v>
      </c>
      <c r="BQ404" s="86"/>
      <c r="BW404" s="48">
        <v>2023</v>
      </c>
      <c r="BZ404" s="86"/>
    </row>
    <row r="405" spans="4:80" ht="18" customHeight="1">
      <c r="D405" s="49"/>
      <c r="E405" s="49"/>
      <c r="N405" s="49"/>
      <c r="O405" s="1"/>
      <c r="W405" s="49"/>
      <c r="X405" s="49"/>
      <c r="AD405" s="49"/>
      <c r="AI405" s="49"/>
      <c r="AN405" s="49">
        <v>208.00000000000003</v>
      </c>
      <c r="AO405" s="49">
        <f t="shared" si="7"/>
        <v>156.00000000000003</v>
      </c>
      <c r="AR405" s="49"/>
      <c r="AX405" s="49"/>
      <c r="BH405" s="49"/>
      <c r="BI405" s="18"/>
      <c r="BN405" s="181" t="s">
        <v>1282</v>
      </c>
      <c r="BO405" s="61"/>
      <c r="BP405" s="61"/>
      <c r="BQ405" s="151">
        <v>6669.5499999999638</v>
      </c>
      <c r="BR405" s="192" t="s">
        <v>2281</v>
      </c>
      <c r="BS405" s="3" t="s">
        <v>2290</v>
      </c>
      <c r="BW405" s="61" t="s">
        <v>2077</v>
      </c>
      <c r="BZ405" s="151">
        <v>21866.450000000019</v>
      </c>
      <c r="CA405" s="1" t="s">
        <v>2808</v>
      </c>
      <c r="CB405" s="3" t="s">
        <v>2290</v>
      </c>
    </row>
    <row r="406" spans="4:80" ht="18" customHeight="1">
      <c r="D406" s="49"/>
      <c r="E406" s="49"/>
      <c r="N406" s="49"/>
      <c r="O406" s="1"/>
      <c r="W406" s="49"/>
      <c r="X406" s="49"/>
      <c r="AD406" s="49"/>
      <c r="AI406" s="49"/>
      <c r="AN406" s="49">
        <v>0</v>
      </c>
      <c r="AO406" s="49">
        <f t="shared" si="7"/>
        <v>0</v>
      </c>
      <c r="AR406" s="49"/>
      <c r="AX406" s="49"/>
      <c r="BH406" s="49"/>
      <c r="BI406" s="18"/>
      <c r="BN406" s="48">
        <v>2020</v>
      </c>
      <c r="BQ406" s="86"/>
      <c r="BW406" s="48">
        <v>2023</v>
      </c>
      <c r="BZ406" s="86"/>
      <c r="CA406" s="1"/>
    </row>
    <row r="407" spans="4:80" ht="18" customHeight="1">
      <c r="D407" s="49"/>
      <c r="E407" s="49"/>
      <c r="N407" s="49"/>
      <c r="O407" s="1"/>
      <c r="W407" s="49"/>
      <c r="X407" s="49"/>
      <c r="AD407" s="49"/>
      <c r="AI407" s="49"/>
      <c r="AN407" s="49">
        <v>382</v>
      </c>
      <c r="AO407" s="49">
        <f t="shared" si="7"/>
        <v>286.5</v>
      </c>
      <c r="AR407" s="49"/>
      <c r="AX407" s="49"/>
      <c r="BH407" s="49"/>
      <c r="BI407" s="18"/>
      <c r="BN407" s="181" t="s">
        <v>1275</v>
      </c>
      <c r="BO407" s="61"/>
      <c r="BP407" s="61"/>
      <c r="BQ407" s="151">
        <v>6620.650000000006</v>
      </c>
      <c r="BR407" s="192" t="s">
        <v>1808</v>
      </c>
      <c r="BS407" s="3" t="s">
        <v>2291</v>
      </c>
      <c r="BW407" s="61" t="s">
        <v>2097</v>
      </c>
      <c r="BZ407" s="151">
        <v>21651.50000000004</v>
      </c>
      <c r="CA407" s="1" t="s">
        <v>2809</v>
      </c>
      <c r="CB407" s="3" t="s">
        <v>2291</v>
      </c>
    </row>
    <row r="408" spans="4:80" ht="18" customHeight="1">
      <c r="D408" s="49"/>
      <c r="E408" s="49"/>
      <c r="N408" s="49"/>
      <c r="O408" s="1"/>
      <c r="W408" s="49"/>
      <c r="X408" s="49"/>
      <c r="AD408" s="49"/>
      <c r="AI408" s="49"/>
      <c r="AN408" s="49">
        <v>0</v>
      </c>
      <c r="AO408" s="49">
        <f t="shared" si="7"/>
        <v>0</v>
      </c>
      <c r="AR408" s="49"/>
      <c r="AX408" s="49"/>
      <c r="BH408" s="49"/>
      <c r="BI408" s="18"/>
      <c r="BN408" s="48">
        <v>2020</v>
      </c>
      <c r="BQ408" s="86"/>
      <c r="BW408" s="48">
        <v>2023</v>
      </c>
      <c r="BZ408" s="86"/>
      <c r="CA408" s="1"/>
    </row>
    <row r="409" spans="4:80" ht="18" customHeight="1">
      <c r="D409" s="49"/>
      <c r="E409" s="49"/>
      <c r="N409" s="49"/>
      <c r="O409" s="1"/>
      <c r="W409" s="49"/>
      <c r="X409" s="49"/>
      <c r="AD409" s="49"/>
      <c r="AI409" s="49"/>
      <c r="AN409" s="49">
        <v>525.59999999999991</v>
      </c>
      <c r="AO409" s="49">
        <f t="shared" ref="AO409:AO472" si="8">SUM(AN409)*(75/100)</f>
        <v>394.19999999999993</v>
      </c>
      <c r="AR409" s="49"/>
      <c r="AX409" s="49"/>
      <c r="BH409" s="49"/>
      <c r="BI409" s="18"/>
      <c r="BN409" s="181" t="s">
        <v>1274</v>
      </c>
      <c r="BO409" s="61"/>
      <c r="BP409" s="61"/>
      <c r="BQ409" s="151">
        <v>6462.3000000000111</v>
      </c>
      <c r="BR409" s="192" t="s">
        <v>2282</v>
      </c>
      <c r="BS409" s="3" t="s">
        <v>2292</v>
      </c>
      <c r="BW409" s="61" t="s">
        <v>2088</v>
      </c>
      <c r="BZ409" s="151">
        <v>21443.999999999993</v>
      </c>
      <c r="CA409" s="1" t="s">
        <v>2810</v>
      </c>
      <c r="CB409" s="3" t="s">
        <v>2292</v>
      </c>
    </row>
    <row r="410" spans="4:80" ht="18" customHeight="1">
      <c r="D410" s="49"/>
      <c r="E410" s="49"/>
      <c r="N410" s="49"/>
      <c r="O410" s="1"/>
      <c r="W410" s="49"/>
      <c r="X410" s="49"/>
      <c r="AD410" s="49"/>
      <c r="AI410" s="49"/>
      <c r="AN410" s="49">
        <v>470.6</v>
      </c>
      <c r="AO410" s="49">
        <f t="shared" si="8"/>
        <v>352.95000000000005</v>
      </c>
      <c r="AR410" s="49"/>
      <c r="AX410" s="49"/>
      <c r="BH410" s="49"/>
      <c r="BI410" s="18"/>
      <c r="BN410" s="48">
        <v>2020</v>
      </c>
      <c r="BQ410" s="86"/>
      <c r="BW410" s="48">
        <v>2023</v>
      </c>
      <c r="BZ410" s="86"/>
      <c r="CA410" s="1"/>
    </row>
    <row r="411" spans="4:80" ht="18" customHeight="1">
      <c r="D411" s="49"/>
      <c r="E411" s="49"/>
      <c r="N411" s="49"/>
      <c r="O411" s="1"/>
      <c r="W411" s="49"/>
      <c r="X411" s="49"/>
      <c r="AD411" s="49"/>
      <c r="AI411" s="49"/>
      <c r="AN411" s="49">
        <v>356.6</v>
      </c>
      <c r="AO411" s="49">
        <f t="shared" si="8"/>
        <v>267.45000000000005</v>
      </c>
      <c r="AR411" s="49"/>
      <c r="AX411" s="49"/>
      <c r="BH411" s="49"/>
      <c r="BI411" s="18"/>
      <c r="BN411" s="181" t="s">
        <v>1294</v>
      </c>
      <c r="BO411" s="61"/>
      <c r="BP411" s="61"/>
      <c r="BQ411" s="151">
        <v>6384.2000000000244</v>
      </c>
      <c r="BR411" s="192" t="s">
        <v>1810</v>
      </c>
      <c r="BS411" s="3" t="s">
        <v>2293</v>
      </c>
      <c r="BW411" s="61" t="s">
        <v>2089</v>
      </c>
      <c r="BZ411" s="151">
        <v>21379.050000000047</v>
      </c>
      <c r="CA411" s="1" t="s">
        <v>2811</v>
      </c>
      <c r="CB411" s="3" t="s">
        <v>2293</v>
      </c>
    </row>
    <row r="412" spans="4:80" ht="18" customHeight="1">
      <c r="D412" s="49"/>
      <c r="E412" s="49"/>
      <c r="N412" s="49"/>
      <c r="O412" s="1"/>
      <c r="W412" s="49"/>
      <c r="X412" s="49"/>
      <c r="AD412" s="49"/>
      <c r="AI412" s="49"/>
      <c r="AN412" s="49">
        <v>0</v>
      </c>
      <c r="AO412" s="49">
        <f t="shared" si="8"/>
        <v>0</v>
      </c>
      <c r="AR412" s="49"/>
      <c r="AX412" s="49"/>
      <c r="BH412" s="49"/>
      <c r="BI412" s="18"/>
      <c r="BN412" s="48">
        <v>2020</v>
      </c>
      <c r="BQ412" s="86"/>
      <c r="BW412" s="48">
        <v>2023</v>
      </c>
      <c r="BZ412" s="86"/>
      <c r="CA412" s="1"/>
    </row>
    <row r="413" spans="4:80" ht="18" customHeight="1">
      <c r="D413" s="49"/>
      <c r="E413" s="49"/>
      <c r="N413" s="49"/>
      <c r="O413" s="1"/>
      <c r="W413" s="49"/>
      <c r="X413" s="49"/>
      <c r="AD413" s="49"/>
      <c r="AI413" s="49"/>
      <c r="AN413" s="49">
        <v>0</v>
      </c>
      <c r="AO413" s="49">
        <f t="shared" si="8"/>
        <v>0</v>
      </c>
      <c r="AR413" s="49"/>
      <c r="AX413" s="49"/>
      <c r="BH413" s="49"/>
      <c r="BI413" s="18"/>
      <c r="BN413" s="181" t="s">
        <v>1273</v>
      </c>
      <c r="BO413" s="61"/>
      <c r="BP413" s="61"/>
      <c r="BQ413" s="151">
        <v>5658.2500000000473</v>
      </c>
      <c r="BR413" s="192" t="s">
        <v>2283</v>
      </c>
      <c r="BS413" s="3" t="s">
        <v>2294</v>
      </c>
      <c r="BW413" s="61" t="s">
        <v>2085</v>
      </c>
      <c r="BZ413" s="151">
        <v>21239.800000000007</v>
      </c>
      <c r="CA413" s="1" t="s">
        <v>2812</v>
      </c>
      <c r="CB413" s="3" t="s">
        <v>2294</v>
      </c>
    </row>
    <row r="414" spans="4:80" ht="18" customHeight="1">
      <c r="D414" s="49"/>
      <c r="E414" s="49"/>
      <c r="N414" s="49"/>
      <c r="O414" s="1"/>
      <c r="W414" s="49"/>
      <c r="X414" s="49"/>
      <c r="AD414" s="49"/>
      <c r="AI414" s="49"/>
      <c r="AN414" s="49">
        <v>464.25</v>
      </c>
      <c r="AO414" s="49">
        <f t="shared" si="8"/>
        <v>348.1875</v>
      </c>
      <c r="AR414" s="49"/>
      <c r="AX414" s="49"/>
      <c r="BH414" s="49"/>
      <c r="BI414" s="18"/>
      <c r="BN414" s="48">
        <v>2020</v>
      </c>
      <c r="BQ414" s="86"/>
      <c r="BW414" s="48">
        <v>2023</v>
      </c>
      <c r="BZ414" s="86"/>
      <c r="CA414" s="1"/>
    </row>
    <row r="415" spans="4:80" ht="18" customHeight="1">
      <c r="D415" s="49"/>
      <c r="E415" s="49"/>
      <c r="N415" s="49"/>
      <c r="O415" s="1"/>
      <c r="W415" s="49"/>
      <c r="X415" s="49"/>
      <c r="AD415" s="49"/>
      <c r="AI415" s="49"/>
      <c r="AN415" s="49">
        <v>381.8</v>
      </c>
      <c r="AO415" s="49">
        <f t="shared" si="8"/>
        <v>286.35000000000002</v>
      </c>
      <c r="AR415" s="49"/>
      <c r="AX415" s="49"/>
      <c r="BH415" s="49"/>
      <c r="BI415" s="18"/>
      <c r="BN415" s="61" t="s">
        <v>640</v>
      </c>
      <c r="BO415" s="61"/>
      <c r="BP415" s="61"/>
      <c r="BQ415" s="151">
        <v>4619.8874999999816</v>
      </c>
      <c r="BR415" s="192" t="s">
        <v>1500</v>
      </c>
      <c r="BS415" s="3" t="s">
        <v>2295</v>
      </c>
      <c r="BW415" s="61" t="s">
        <v>2078</v>
      </c>
      <c r="BZ415" s="151">
        <v>20759.000000000022</v>
      </c>
      <c r="CA415" s="1" t="s">
        <v>2813</v>
      </c>
      <c r="CB415" s="3" t="s">
        <v>2295</v>
      </c>
    </row>
    <row r="416" spans="4:80" ht="18" customHeight="1">
      <c r="D416" s="49"/>
      <c r="E416" s="49"/>
      <c r="N416" s="49"/>
      <c r="O416" s="1"/>
      <c r="W416" s="49"/>
      <c r="X416" s="49"/>
      <c r="AD416" s="49"/>
      <c r="AI416" s="49"/>
      <c r="AN416" s="49">
        <v>385</v>
      </c>
      <c r="AO416" s="49">
        <f t="shared" si="8"/>
        <v>288.75</v>
      </c>
      <c r="AR416" s="49"/>
      <c r="AX416" s="49"/>
      <c r="BH416" s="49"/>
      <c r="BI416" s="18"/>
      <c r="BN416" s="48">
        <v>2019</v>
      </c>
      <c r="BQ416" s="86"/>
      <c r="BW416" s="48">
        <v>2023</v>
      </c>
      <c r="BZ416" s="86"/>
      <c r="CA416" s="1"/>
    </row>
    <row r="417" spans="4:80" ht="18" customHeight="1">
      <c r="D417" s="49"/>
      <c r="E417" s="49"/>
      <c r="N417" s="49"/>
      <c r="O417" s="1"/>
      <c r="W417" s="49"/>
      <c r="X417" s="49"/>
      <c r="AD417" s="49"/>
      <c r="AI417" s="49"/>
      <c r="AN417" s="49">
        <v>243.55</v>
      </c>
      <c r="AO417" s="49">
        <f t="shared" si="8"/>
        <v>182.66250000000002</v>
      </c>
      <c r="AR417" s="49"/>
      <c r="AX417" s="49"/>
      <c r="BH417" s="49"/>
      <c r="BI417" s="18"/>
      <c r="BN417" s="61" t="s">
        <v>650</v>
      </c>
      <c r="BO417" s="61"/>
      <c r="BP417" s="61"/>
      <c r="BQ417" s="151">
        <v>4106.3999999999942</v>
      </c>
      <c r="BR417" s="192" t="s">
        <v>1460</v>
      </c>
      <c r="BS417" s="3" t="s">
        <v>2296</v>
      </c>
      <c r="BW417" s="61" t="s">
        <v>2076</v>
      </c>
      <c r="BZ417" s="151">
        <v>20437.199999999993</v>
      </c>
      <c r="CA417" s="1" t="s">
        <v>2814</v>
      </c>
      <c r="CB417" s="3" t="s">
        <v>2296</v>
      </c>
    </row>
    <row r="418" spans="4:80" ht="18" customHeight="1">
      <c r="D418" s="49"/>
      <c r="E418" s="49"/>
      <c r="N418" s="49"/>
      <c r="O418" s="1"/>
      <c r="W418" s="49"/>
      <c r="X418" s="49"/>
      <c r="AD418" s="49"/>
      <c r="AI418" s="49"/>
      <c r="AN418" s="49">
        <v>0</v>
      </c>
      <c r="AO418" s="49">
        <f t="shared" si="8"/>
        <v>0</v>
      </c>
      <c r="AR418" s="49"/>
      <c r="AX418" s="49"/>
      <c r="BH418" s="49"/>
      <c r="BI418" s="18"/>
      <c r="BN418" s="48">
        <v>2019</v>
      </c>
      <c r="BQ418" s="86"/>
      <c r="BW418" s="48">
        <v>2023</v>
      </c>
      <c r="BZ418" s="86"/>
      <c r="CA418" s="1"/>
    </row>
    <row r="419" spans="4:80" ht="18" customHeight="1">
      <c r="D419" s="49"/>
      <c r="E419" s="49"/>
      <c r="N419" s="49"/>
      <c r="O419" s="1"/>
      <c r="W419" s="49"/>
      <c r="X419" s="49"/>
      <c r="AD419" s="49"/>
      <c r="AI419" s="49"/>
      <c r="AN419" s="49">
        <v>369.5</v>
      </c>
      <c r="AO419" s="49">
        <f t="shared" si="8"/>
        <v>277.125</v>
      </c>
      <c r="AR419" s="49"/>
      <c r="AX419" s="49"/>
      <c r="BH419" s="49"/>
      <c r="BI419" s="18"/>
      <c r="BN419" s="61" t="s">
        <v>163</v>
      </c>
      <c r="BO419" s="61"/>
      <c r="BP419" s="61"/>
      <c r="BQ419" s="151">
        <v>0</v>
      </c>
      <c r="BR419" s="192" t="s">
        <v>2284</v>
      </c>
      <c r="BS419" s="57"/>
      <c r="BW419" s="61" t="s">
        <v>2073</v>
      </c>
      <c r="BZ419" s="151">
        <v>20097.199999999983</v>
      </c>
      <c r="CA419" s="1" t="s">
        <v>2815</v>
      </c>
      <c r="CB419" s="58" t="s">
        <v>1665</v>
      </c>
    </row>
    <row r="420" spans="4:80" ht="18" customHeight="1">
      <c r="D420" s="49"/>
      <c r="E420" s="49"/>
      <c r="N420" s="49"/>
      <c r="O420" s="1"/>
      <c r="W420" s="49"/>
      <c r="X420" s="49"/>
      <c r="AD420" s="49"/>
      <c r="AI420" s="49"/>
      <c r="AN420" s="49">
        <v>464.00000000000006</v>
      </c>
      <c r="AO420" s="49">
        <f t="shared" si="8"/>
        <v>348.00000000000006</v>
      </c>
      <c r="AR420" s="49"/>
      <c r="AX420" s="49"/>
      <c r="BH420" s="49"/>
      <c r="BI420" s="18"/>
      <c r="BW420" s="48">
        <v>2023</v>
      </c>
      <c r="BZ420" s="86"/>
    </row>
    <row r="421" spans="4:80" ht="18" customHeight="1">
      <c r="D421" s="49"/>
      <c r="E421" s="49"/>
      <c r="N421" s="49"/>
      <c r="O421" s="1"/>
      <c r="W421" s="49"/>
      <c r="X421" s="49"/>
      <c r="AD421" s="49"/>
      <c r="AI421" s="49"/>
      <c r="AN421" s="49">
        <v>225.55</v>
      </c>
      <c r="AO421" s="49">
        <f t="shared" si="8"/>
        <v>169.16250000000002</v>
      </c>
      <c r="AR421" s="49"/>
      <c r="AX421" s="49"/>
      <c r="BH421" s="49"/>
      <c r="BI421" s="18"/>
      <c r="BW421" s="61" t="s">
        <v>2081</v>
      </c>
      <c r="BZ421" s="151">
        <v>19845.89999999998</v>
      </c>
      <c r="CA421" s="1" t="s">
        <v>2816</v>
      </c>
      <c r="CB421" s="58" t="s">
        <v>2048</v>
      </c>
    </row>
    <row r="422" spans="4:80" ht="18" customHeight="1">
      <c r="D422" s="49"/>
      <c r="E422" s="49"/>
      <c r="N422" s="49"/>
      <c r="O422" s="1"/>
      <c r="W422" s="49"/>
      <c r="X422" s="49"/>
      <c r="AD422" s="49"/>
      <c r="AI422" s="49"/>
      <c r="AN422" s="49">
        <v>307</v>
      </c>
      <c r="AO422" s="49">
        <f t="shared" si="8"/>
        <v>230.25</v>
      </c>
      <c r="AR422" s="49"/>
      <c r="AX422" s="49"/>
      <c r="BH422" s="49"/>
      <c r="BI422" s="18"/>
      <c r="BW422" s="48">
        <v>2023</v>
      </c>
      <c r="BZ422" s="86"/>
      <c r="CA422" s="1"/>
    </row>
    <row r="423" spans="4:80" ht="18" customHeight="1">
      <c r="D423" s="49"/>
      <c r="E423" s="49"/>
      <c r="N423" s="49"/>
      <c r="O423" s="1"/>
      <c r="W423" s="49"/>
      <c r="X423" s="49"/>
      <c r="AD423" s="49"/>
      <c r="AI423" s="49"/>
      <c r="AN423" s="49">
        <v>232.65</v>
      </c>
      <c r="AO423" s="49">
        <f t="shared" si="8"/>
        <v>174.48750000000001</v>
      </c>
      <c r="AR423" s="49"/>
      <c r="AX423" s="49"/>
      <c r="BH423" s="49"/>
      <c r="BI423" s="18"/>
      <c r="BW423" s="61" t="s">
        <v>2091</v>
      </c>
      <c r="BZ423" s="151">
        <v>19815.750000000011</v>
      </c>
      <c r="CA423" s="1" t="s">
        <v>2817</v>
      </c>
      <c r="CB423" s="58" t="s">
        <v>2124</v>
      </c>
    </row>
    <row r="424" spans="4:80" ht="18" customHeight="1">
      <c r="D424" s="49"/>
      <c r="E424" s="49"/>
      <c r="N424" s="49"/>
      <c r="O424" s="1"/>
      <c r="W424" s="49"/>
      <c r="X424" s="49"/>
      <c r="AD424" s="49"/>
      <c r="AI424" s="49"/>
      <c r="AN424" s="49">
        <v>171.6</v>
      </c>
      <c r="AO424" s="49">
        <f t="shared" si="8"/>
        <v>128.69999999999999</v>
      </c>
      <c r="AR424" s="49"/>
      <c r="AX424" s="49"/>
      <c r="BH424" s="49"/>
      <c r="BI424" s="18"/>
      <c r="BW424" s="48">
        <v>2023</v>
      </c>
      <c r="BZ424" s="86"/>
      <c r="CA424" s="1"/>
    </row>
    <row r="425" spans="4:80" ht="18" customHeight="1">
      <c r="D425" s="49"/>
      <c r="E425" s="49"/>
      <c r="N425" s="49"/>
      <c r="O425" s="1"/>
      <c r="W425" s="49"/>
      <c r="X425" s="49"/>
      <c r="AD425" s="49"/>
      <c r="AI425" s="49"/>
      <c r="AN425" s="49">
        <v>0</v>
      </c>
      <c r="AO425" s="49">
        <f t="shared" si="8"/>
        <v>0</v>
      </c>
      <c r="AR425" s="49"/>
      <c r="AX425" s="49"/>
      <c r="BH425" s="49"/>
      <c r="BI425" s="18"/>
      <c r="BU425" s="61"/>
      <c r="BV425" s="320"/>
      <c r="BW425" s="61" t="s">
        <v>2098</v>
      </c>
      <c r="BZ425" s="151">
        <v>19575.600000000009</v>
      </c>
      <c r="CA425" s="1" t="s">
        <v>2818</v>
      </c>
      <c r="CB425" s="58" t="s">
        <v>2125</v>
      </c>
    </row>
    <row r="426" spans="4:80" ht="18" customHeight="1">
      <c r="D426" s="49"/>
      <c r="E426" s="49"/>
      <c r="N426" s="49"/>
      <c r="O426" s="1"/>
      <c r="W426" s="49"/>
      <c r="X426" s="49"/>
      <c r="AD426" s="49"/>
      <c r="AI426" s="49"/>
      <c r="AN426" s="49">
        <v>0</v>
      </c>
      <c r="AO426" s="49">
        <f t="shared" si="8"/>
        <v>0</v>
      </c>
      <c r="AR426" s="49"/>
      <c r="AX426" s="49"/>
      <c r="BH426" s="49"/>
      <c r="BI426" s="18"/>
      <c r="BU426" s="61"/>
      <c r="BV426" s="320"/>
      <c r="BW426" s="48">
        <v>2023</v>
      </c>
      <c r="BZ426" s="86"/>
      <c r="CA426" s="1"/>
    </row>
    <row r="427" spans="4:80" ht="18" customHeight="1">
      <c r="D427" s="49"/>
      <c r="E427" s="49"/>
      <c r="N427" s="49"/>
      <c r="O427" s="1"/>
      <c r="W427" s="49"/>
      <c r="X427" s="49"/>
      <c r="AD427" s="49"/>
      <c r="AI427" s="49"/>
      <c r="AN427" s="49">
        <v>403.15</v>
      </c>
      <c r="AO427" s="49">
        <f t="shared" si="8"/>
        <v>302.36249999999995</v>
      </c>
      <c r="AR427" s="49"/>
      <c r="AX427" s="49"/>
      <c r="BH427" s="49"/>
      <c r="BI427" s="18"/>
      <c r="BU427" s="61"/>
      <c r="BV427" s="320"/>
      <c r="BW427" s="61" t="s">
        <v>2086</v>
      </c>
      <c r="BZ427" s="151">
        <v>18222.299999999996</v>
      </c>
      <c r="CA427" s="1" t="s">
        <v>2819</v>
      </c>
      <c r="CB427" s="58" t="s">
        <v>2126</v>
      </c>
    </row>
    <row r="428" spans="4:80" ht="18" customHeight="1">
      <c r="D428" s="49"/>
      <c r="E428" s="49"/>
      <c r="N428" s="49"/>
      <c r="O428" s="1"/>
      <c r="W428" s="49"/>
      <c r="X428" s="49"/>
      <c r="AD428" s="49"/>
      <c r="AI428" s="49"/>
      <c r="AN428" s="49">
        <v>361.3</v>
      </c>
      <c r="AO428" s="49">
        <f t="shared" si="8"/>
        <v>270.97500000000002</v>
      </c>
      <c r="AR428" s="49"/>
      <c r="AX428" s="49"/>
      <c r="BH428" s="49"/>
      <c r="BI428" s="18"/>
      <c r="BU428" s="61"/>
      <c r="BV428" s="320"/>
      <c r="BW428" s="48">
        <v>2023</v>
      </c>
      <c r="BZ428" s="86"/>
      <c r="CA428" s="1"/>
    </row>
    <row r="429" spans="4:80" ht="18" customHeight="1">
      <c r="D429" s="49"/>
      <c r="E429" s="49"/>
      <c r="N429" s="49"/>
      <c r="O429" s="1"/>
      <c r="W429" s="49"/>
      <c r="X429" s="49"/>
      <c r="AD429" s="49"/>
      <c r="AI429" s="49"/>
      <c r="AN429" s="49">
        <v>360.90000000000003</v>
      </c>
      <c r="AO429" s="49">
        <f t="shared" si="8"/>
        <v>270.67500000000001</v>
      </c>
      <c r="AR429" s="49"/>
      <c r="AX429" s="49"/>
      <c r="BH429" s="49"/>
      <c r="BI429" s="18"/>
      <c r="BU429" s="61"/>
      <c r="BV429" s="320"/>
      <c r="BW429" s="61" t="s">
        <v>2084</v>
      </c>
      <c r="BZ429" s="151">
        <v>15787.899999999974</v>
      </c>
      <c r="CA429" s="1" t="s">
        <v>2820</v>
      </c>
      <c r="CB429" s="58" t="s">
        <v>2127</v>
      </c>
    </row>
    <row r="430" spans="4:80" ht="18" customHeight="1">
      <c r="D430" s="49"/>
      <c r="E430" s="49"/>
      <c r="N430" s="49"/>
      <c r="O430" s="1"/>
      <c r="W430" s="49"/>
      <c r="X430" s="49"/>
      <c r="AD430" s="49"/>
      <c r="AI430" s="49"/>
      <c r="AN430" s="49">
        <v>387.8</v>
      </c>
      <c r="AO430" s="49">
        <f t="shared" si="8"/>
        <v>290.85000000000002</v>
      </c>
      <c r="AR430" s="49"/>
      <c r="AX430" s="49"/>
      <c r="BH430" s="49"/>
      <c r="BI430" s="18"/>
      <c r="BU430" s="61"/>
      <c r="BV430" s="320"/>
      <c r="BW430" s="48">
        <v>2023</v>
      </c>
      <c r="BZ430" s="86"/>
    </row>
    <row r="431" spans="4:80" ht="18" customHeight="1">
      <c r="D431" s="49"/>
      <c r="E431" s="49"/>
      <c r="N431" s="49"/>
      <c r="O431" s="1"/>
      <c r="W431" s="49"/>
      <c r="X431" s="49"/>
      <c r="AD431" s="49"/>
      <c r="AI431" s="49"/>
      <c r="AN431" s="49">
        <v>598</v>
      </c>
      <c r="AO431" s="49">
        <f t="shared" si="8"/>
        <v>448.5</v>
      </c>
      <c r="AR431" s="49"/>
      <c r="AX431" s="49"/>
      <c r="BH431" s="49"/>
      <c r="BI431" s="18"/>
      <c r="BU431" s="61"/>
      <c r="BV431" s="320"/>
      <c r="BW431" s="226" t="s">
        <v>1595</v>
      </c>
      <c r="BZ431" s="151">
        <v>15287.475000000002</v>
      </c>
      <c r="CA431" s="1" t="s">
        <v>2821</v>
      </c>
      <c r="CB431" s="58" t="s">
        <v>2128</v>
      </c>
    </row>
    <row r="432" spans="4:80" ht="18" customHeight="1">
      <c r="D432" s="49"/>
      <c r="E432" s="49"/>
      <c r="N432" s="49"/>
      <c r="O432" s="1"/>
      <c r="W432" s="49"/>
      <c r="X432" s="49"/>
      <c r="AD432" s="49"/>
      <c r="AI432" s="49"/>
      <c r="AN432" s="49">
        <v>0</v>
      </c>
      <c r="AO432" s="49">
        <f t="shared" si="8"/>
        <v>0</v>
      </c>
      <c r="AR432" s="49"/>
      <c r="AX432" s="49"/>
      <c r="BH432" s="49"/>
      <c r="BI432" s="18"/>
      <c r="BU432" s="61"/>
      <c r="BV432" s="320"/>
      <c r="BW432" s="48">
        <v>2022</v>
      </c>
      <c r="BZ432" s="86"/>
      <c r="CA432" s="1"/>
    </row>
    <row r="433" spans="4:80" ht="18" customHeight="1">
      <c r="D433" s="49"/>
      <c r="E433" s="49"/>
      <c r="N433" s="49"/>
      <c r="O433" s="1"/>
      <c r="W433" s="49"/>
      <c r="X433" s="49"/>
      <c r="AD433" s="49"/>
      <c r="AI433" s="49"/>
      <c r="AN433" s="49">
        <v>0</v>
      </c>
      <c r="AO433" s="49">
        <f t="shared" si="8"/>
        <v>0</v>
      </c>
      <c r="AR433" s="49"/>
      <c r="AX433" s="49"/>
      <c r="BH433" s="49"/>
      <c r="BI433" s="18"/>
      <c r="BU433" s="61"/>
      <c r="BV433" s="320"/>
      <c r="BW433" s="226" t="s">
        <v>1594</v>
      </c>
      <c r="BZ433" s="151">
        <v>15233.324999999917</v>
      </c>
      <c r="CA433" s="1" t="s">
        <v>2822</v>
      </c>
      <c r="CB433" t="s">
        <v>2129</v>
      </c>
    </row>
    <row r="434" spans="4:80" ht="18" customHeight="1">
      <c r="D434" s="49"/>
      <c r="E434" s="49"/>
      <c r="N434" s="49"/>
      <c r="O434" s="1"/>
      <c r="W434" s="49"/>
      <c r="X434" s="49"/>
      <c r="AD434" s="49"/>
      <c r="AI434" s="49"/>
      <c r="AN434" s="49">
        <v>217</v>
      </c>
      <c r="AO434" s="49">
        <f t="shared" si="8"/>
        <v>162.75</v>
      </c>
      <c r="AR434" s="49"/>
      <c r="AX434" s="49"/>
      <c r="BH434" s="49"/>
      <c r="BI434" s="18"/>
      <c r="BU434" s="61"/>
      <c r="BV434" s="320"/>
      <c r="BW434" s="48">
        <v>2022</v>
      </c>
      <c r="BZ434" s="86"/>
    </row>
    <row r="435" spans="4:80" ht="18" customHeight="1">
      <c r="D435" s="49"/>
      <c r="E435" s="49"/>
      <c r="N435" s="49"/>
      <c r="O435" s="1"/>
      <c r="W435" s="49"/>
      <c r="X435" s="49"/>
      <c r="AD435" s="49"/>
      <c r="AI435" s="49"/>
      <c r="AN435" s="49">
        <v>516.30000000000007</v>
      </c>
      <c r="AO435" s="49">
        <f t="shared" si="8"/>
        <v>387.22500000000002</v>
      </c>
      <c r="AR435" s="49"/>
      <c r="AX435" s="49"/>
      <c r="BH435" s="49"/>
      <c r="BI435" s="18"/>
      <c r="BW435" s="226" t="s">
        <v>6</v>
      </c>
      <c r="BZ435" s="151">
        <v>14731.024999999978</v>
      </c>
      <c r="CA435" s="1" t="s">
        <v>2823</v>
      </c>
      <c r="CB435" s="58" t="s">
        <v>2130</v>
      </c>
    </row>
    <row r="436" spans="4:80" ht="18" customHeight="1">
      <c r="D436" s="49"/>
      <c r="E436" s="49"/>
      <c r="N436" s="49"/>
      <c r="O436" s="1"/>
      <c r="W436" s="49"/>
      <c r="X436" s="49"/>
      <c r="AD436" s="49"/>
      <c r="AI436" s="49"/>
      <c r="AN436" s="49">
        <v>382.2</v>
      </c>
      <c r="AO436" s="49">
        <f t="shared" si="8"/>
        <v>286.64999999999998</v>
      </c>
      <c r="AR436" s="49"/>
      <c r="AX436" s="49"/>
      <c r="BH436" s="49"/>
      <c r="BI436" s="18"/>
      <c r="BW436" s="48" t="s">
        <v>1717</v>
      </c>
      <c r="BZ436" s="86"/>
      <c r="CA436" s="1"/>
    </row>
    <row r="437" spans="4:80" ht="18" customHeight="1">
      <c r="D437" s="49"/>
      <c r="E437" s="49"/>
      <c r="N437" s="49"/>
      <c r="O437" s="1"/>
      <c r="W437" s="49"/>
      <c r="X437" s="49"/>
      <c r="AD437" s="49"/>
      <c r="AI437" s="49"/>
      <c r="AN437" s="49">
        <v>454.9</v>
      </c>
      <c r="AO437" s="49">
        <f t="shared" si="8"/>
        <v>341.17499999999995</v>
      </c>
      <c r="AR437" s="49"/>
      <c r="AX437" s="49"/>
      <c r="BH437" s="49"/>
      <c r="BI437" s="18"/>
      <c r="BW437" s="61" t="s">
        <v>2074</v>
      </c>
      <c r="BZ437" s="151">
        <v>14681.700000000019</v>
      </c>
      <c r="CA437" s="1" t="s">
        <v>2824</v>
      </c>
      <c r="CB437" s="58" t="s">
        <v>2131</v>
      </c>
    </row>
    <row r="438" spans="4:80" ht="18" customHeight="1">
      <c r="D438" s="49"/>
      <c r="E438" s="49"/>
      <c r="N438" s="49"/>
      <c r="O438" s="1"/>
      <c r="W438" s="49"/>
      <c r="X438" s="49"/>
      <c r="AD438" s="49"/>
      <c r="AI438" s="49"/>
      <c r="AN438" s="49">
        <v>290.29999999999995</v>
      </c>
      <c r="AO438" s="49">
        <f t="shared" si="8"/>
        <v>217.72499999999997</v>
      </c>
      <c r="AR438" s="49"/>
      <c r="AX438" s="49"/>
      <c r="BH438" s="49"/>
      <c r="BI438" s="18"/>
      <c r="BW438" s="48">
        <v>2023</v>
      </c>
      <c r="BZ438" s="86"/>
    </row>
    <row r="439" spans="4:80" ht="18" customHeight="1">
      <c r="D439" s="49"/>
      <c r="E439" s="49"/>
      <c r="N439" s="49"/>
      <c r="O439" s="1"/>
      <c r="W439" s="49"/>
      <c r="X439" s="49"/>
      <c r="AD439" s="49"/>
      <c r="AI439" s="49"/>
      <c r="AN439" s="49">
        <v>406.8</v>
      </c>
      <c r="AO439" s="49">
        <f t="shared" si="8"/>
        <v>305.10000000000002</v>
      </c>
      <c r="AR439" s="49"/>
      <c r="AX439" s="49"/>
      <c r="BH439" s="49"/>
      <c r="BI439" s="18"/>
      <c r="BW439" s="181" t="s">
        <v>1270</v>
      </c>
      <c r="BZ439" s="151">
        <v>14144.324999999923</v>
      </c>
      <c r="CA439" s="1" t="s">
        <v>2825</v>
      </c>
      <c r="CB439" t="s">
        <v>2132</v>
      </c>
    </row>
    <row r="440" spans="4:80" ht="18" customHeight="1">
      <c r="D440" s="49"/>
      <c r="E440" s="49"/>
      <c r="N440" s="49"/>
      <c r="O440" s="1"/>
      <c r="W440" s="49"/>
      <c r="X440" s="49"/>
      <c r="AD440" s="49"/>
      <c r="AI440" s="49"/>
      <c r="AN440" s="49">
        <v>331.5</v>
      </c>
      <c r="AO440" s="49">
        <f t="shared" si="8"/>
        <v>248.625</v>
      </c>
      <c r="AR440" s="49"/>
      <c r="AX440" s="49"/>
      <c r="BH440" s="49"/>
      <c r="BI440" s="18"/>
      <c r="BW440" s="48" t="s">
        <v>1717</v>
      </c>
      <c r="BZ440" s="86"/>
      <c r="CA440" s="1"/>
      <c r="CB440" s="57"/>
    </row>
    <row r="441" spans="4:80" ht="18" customHeight="1">
      <c r="D441" s="49"/>
      <c r="E441" s="49"/>
      <c r="N441" s="49"/>
      <c r="O441" s="1"/>
      <c r="W441" s="49"/>
      <c r="X441" s="49"/>
      <c r="AD441" s="49"/>
      <c r="AI441" s="49"/>
      <c r="AN441" s="49">
        <v>676.09999999999991</v>
      </c>
      <c r="AO441" s="49">
        <f t="shared" si="8"/>
        <v>507.07499999999993</v>
      </c>
      <c r="AR441" s="49"/>
      <c r="AX441" s="49"/>
      <c r="BH441" s="49"/>
      <c r="BI441" s="18"/>
      <c r="BW441" s="226" t="s">
        <v>19</v>
      </c>
      <c r="BZ441" s="151">
        <v>13794.74999999994</v>
      </c>
      <c r="CA441" s="1" t="s">
        <v>2826</v>
      </c>
      <c r="CB441" s="58" t="s">
        <v>2133</v>
      </c>
    </row>
    <row r="442" spans="4:80" ht="18" customHeight="1">
      <c r="D442" s="49"/>
      <c r="E442" s="49"/>
      <c r="N442" s="49"/>
      <c r="O442" s="1"/>
      <c r="W442" s="49"/>
      <c r="X442" s="49"/>
      <c r="AD442" s="49"/>
      <c r="AI442" s="49"/>
      <c r="AN442" s="49">
        <v>0</v>
      </c>
      <c r="AO442" s="49">
        <f t="shared" si="8"/>
        <v>0</v>
      </c>
      <c r="AR442" s="49"/>
      <c r="AX442" s="49"/>
      <c r="BH442" s="49"/>
      <c r="BI442" s="18"/>
      <c r="BW442" s="48" t="s">
        <v>1717</v>
      </c>
      <c r="BZ442" s="86"/>
      <c r="CA442" s="1"/>
      <c r="CB442" s="57"/>
    </row>
    <row r="443" spans="4:80" ht="18" customHeight="1">
      <c r="D443" s="49"/>
      <c r="E443" s="49"/>
      <c r="N443" s="49"/>
      <c r="O443" s="1"/>
      <c r="W443" s="49"/>
      <c r="X443" s="49"/>
      <c r="AD443" s="49"/>
      <c r="AI443" s="49"/>
      <c r="AN443" s="49">
        <v>481</v>
      </c>
      <c r="AO443" s="49">
        <f t="shared" si="8"/>
        <v>360.75</v>
      </c>
      <c r="AR443" s="49"/>
      <c r="AX443" s="49"/>
      <c r="BH443" s="49"/>
      <c r="BI443" s="18"/>
      <c r="BW443" s="226" t="s">
        <v>1577</v>
      </c>
      <c r="BZ443" s="151">
        <v>10849.6499999999</v>
      </c>
      <c r="CA443" s="1" t="s">
        <v>2827</v>
      </c>
      <c r="CB443" s="3" t="s">
        <v>2134</v>
      </c>
    </row>
    <row r="444" spans="4:80" ht="18" customHeight="1">
      <c r="D444" s="49"/>
      <c r="E444" s="49"/>
      <c r="N444" s="49"/>
      <c r="O444" s="1"/>
      <c r="W444" s="49"/>
      <c r="X444" s="49"/>
      <c r="AD444" s="49"/>
      <c r="AI444" s="49"/>
      <c r="AN444" s="49">
        <v>320.5</v>
      </c>
      <c r="AO444" s="49">
        <f t="shared" si="8"/>
        <v>240.375</v>
      </c>
      <c r="AR444" s="49"/>
      <c r="AX444" s="49"/>
      <c r="BH444" s="49"/>
      <c r="BI444" s="18"/>
      <c r="BW444" s="48">
        <v>2021</v>
      </c>
      <c r="BZ444" s="86"/>
      <c r="CA444" s="1"/>
      <c r="CB444" s="57"/>
    </row>
    <row r="445" spans="4:80" ht="18" customHeight="1">
      <c r="D445" s="49"/>
      <c r="E445" s="49"/>
      <c r="N445" s="49"/>
      <c r="O445" s="1"/>
      <c r="W445" s="49"/>
      <c r="X445" s="49"/>
      <c r="AD445" s="49"/>
      <c r="AI445" s="49"/>
      <c r="AN445" s="49">
        <v>312.59999999999997</v>
      </c>
      <c r="AO445" s="49">
        <f t="shared" si="8"/>
        <v>234.45</v>
      </c>
      <c r="AR445" s="49"/>
      <c r="AX445" s="49"/>
      <c r="BH445" s="49"/>
      <c r="BI445" s="18"/>
      <c r="BW445" s="226" t="s">
        <v>29</v>
      </c>
      <c r="BZ445" s="151">
        <v>8951.9749999999876</v>
      </c>
      <c r="CA445" s="1" t="s">
        <v>2828</v>
      </c>
      <c r="CB445" s="3" t="s">
        <v>2135</v>
      </c>
    </row>
    <row r="446" spans="4:80" ht="18" customHeight="1">
      <c r="D446" s="49"/>
      <c r="E446" s="49"/>
      <c r="N446" s="49"/>
      <c r="O446" s="1"/>
      <c r="W446" s="49"/>
      <c r="X446" s="49"/>
      <c r="AD446" s="49"/>
      <c r="AI446" s="49"/>
      <c r="AN446" s="49">
        <v>354.6</v>
      </c>
      <c r="AO446" s="49">
        <f t="shared" si="8"/>
        <v>265.95000000000005</v>
      </c>
      <c r="AR446" s="49"/>
      <c r="AX446" s="49"/>
      <c r="BH446" s="49"/>
      <c r="BI446" s="18"/>
      <c r="BW446" s="48">
        <v>2021</v>
      </c>
      <c r="BZ446" s="86"/>
      <c r="CA446" s="1"/>
      <c r="CB446" s="57"/>
    </row>
    <row r="447" spans="4:80" ht="18" customHeight="1">
      <c r="D447" s="49"/>
      <c r="E447" s="49"/>
      <c r="N447" s="49"/>
      <c r="O447" s="1"/>
      <c r="W447" s="49"/>
      <c r="X447" s="49"/>
      <c r="AD447" s="49"/>
      <c r="AI447" s="49"/>
      <c r="AN447" s="49">
        <v>172</v>
      </c>
      <c r="AO447" s="49">
        <f t="shared" si="8"/>
        <v>129</v>
      </c>
      <c r="AR447" s="49"/>
      <c r="AX447" s="49"/>
      <c r="BH447" s="49"/>
      <c r="BI447" s="18"/>
      <c r="BW447" s="61" t="s">
        <v>611</v>
      </c>
      <c r="BZ447" s="151">
        <v>3861.8749999999895</v>
      </c>
      <c r="CA447" s="1" t="s">
        <v>2277</v>
      </c>
      <c r="CB447" s="58" t="s">
        <v>2136</v>
      </c>
    </row>
    <row r="448" spans="4:80" ht="18" customHeight="1">
      <c r="D448" s="49"/>
      <c r="E448" s="49"/>
      <c r="N448" s="49"/>
      <c r="O448" s="1"/>
      <c r="W448" s="49"/>
      <c r="X448" s="49"/>
      <c r="AD448" s="49"/>
      <c r="AI448" s="49"/>
      <c r="AN448" s="49">
        <v>264.95</v>
      </c>
      <c r="AO448" s="49">
        <f t="shared" si="8"/>
        <v>198.71249999999998</v>
      </c>
      <c r="AR448" s="49"/>
      <c r="AX448" s="49"/>
      <c r="BH448" s="49"/>
      <c r="BI448" s="18"/>
      <c r="BW448" s="48">
        <v>2020</v>
      </c>
      <c r="BZ448" s="86"/>
      <c r="CA448" s="1"/>
      <c r="CB448" s="57"/>
    </row>
    <row r="449" spans="4:80" ht="18" customHeight="1">
      <c r="D449" s="49"/>
      <c r="E449" s="49"/>
      <c r="N449" s="49"/>
      <c r="O449" s="1"/>
      <c r="W449" s="49"/>
      <c r="X449" s="49"/>
      <c r="AD449" s="49"/>
      <c r="AI449" s="49"/>
      <c r="AN449" s="49">
        <v>405.15</v>
      </c>
      <c r="AO449" s="49">
        <f t="shared" si="8"/>
        <v>303.86249999999995</v>
      </c>
      <c r="AR449" s="49"/>
      <c r="AX449" s="49"/>
      <c r="BH449" s="49"/>
      <c r="BI449" s="18"/>
      <c r="BW449" s="61" t="s">
        <v>1266</v>
      </c>
      <c r="BZ449" s="151">
        <v>3721.1249999999741</v>
      </c>
      <c r="CA449" s="1" t="s">
        <v>1806</v>
      </c>
      <c r="CB449" s="3" t="s">
        <v>2137</v>
      </c>
    </row>
    <row r="450" spans="4:80" ht="18" customHeight="1">
      <c r="D450" s="49"/>
      <c r="E450" s="49"/>
      <c r="N450" s="49"/>
      <c r="O450" s="1"/>
      <c r="W450" s="49"/>
      <c r="X450" s="49"/>
      <c r="AD450" s="49"/>
      <c r="AI450" s="49"/>
      <c r="AN450" s="49">
        <v>416.6</v>
      </c>
      <c r="AO450" s="49">
        <f t="shared" si="8"/>
        <v>312.45000000000005</v>
      </c>
      <c r="AR450" s="49"/>
      <c r="AX450" s="49"/>
      <c r="BH450" s="49"/>
      <c r="BI450" s="18"/>
      <c r="BW450" s="48">
        <v>2020</v>
      </c>
      <c r="BZ450" s="86"/>
      <c r="CA450" s="1"/>
      <c r="CB450" s="57"/>
    </row>
    <row r="451" spans="4:80" ht="18" customHeight="1">
      <c r="D451" s="49"/>
      <c r="E451" s="49"/>
      <c r="N451" s="49"/>
      <c r="O451" s="1"/>
      <c r="W451" s="49"/>
      <c r="X451" s="49"/>
      <c r="AD451" s="49"/>
      <c r="AI451" s="49"/>
      <c r="AN451" s="49">
        <v>0</v>
      </c>
      <c r="AO451" s="49">
        <f t="shared" si="8"/>
        <v>0</v>
      </c>
      <c r="AR451" s="49"/>
      <c r="AX451" s="49"/>
      <c r="BH451" s="49"/>
      <c r="BI451" s="18"/>
      <c r="BW451" s="61" t="s">
        <v>636</v>
      </c>
      <c r="BZ451" s="151">
        <v>3480.8124999999945</v>
      </c>
      <c r="CA451" s="1" t="s">
        <v>2829</v>
      </c>
      <c r="CB451" s="3" t="s">
        <v>2138</v>
      </c>
    </row>
    <row r="452" spans="4:80" ht="18" customHeight="1">
      <c r="D452" s="49"/>
      <c r="E452" s="49"/>
      <c r="N452" s="49"/>
      <c r="O452" s="1"/>
      <c r="W452" s="49"/>
      <c r="X452" s="49"/>
      <c r="AD452" s="49"/>
      <c r="AI452" s="49"/>
      <c r="AN452" s="49">
        <v>0</v>
      </c>
      <c r="AO452" s="49">
        <f t="shared" si="8"/>
        <v>0</v>
      </c>
      <c r="AR452" s="49"/>
      <c r="AX452" s="49"/>
      <c r="BH452" s="49"/>
      <c r="BI452" s="18"/>
      <c r="BW452" s="48">
        <v>2020</v>
      </c>
      <c r="BZ452" s="86"/>
      <c r="CA452" s="1"/>
      <c r="CB452" s="57"/>
    </row>
    <row r="453" spans="4:80" ht="18" customHeight="1">
      <c r="D453" s="49"/>
      <c r="E453" s="49"/>
      <c r="N453" s="49"/>
      <c r="O453" s="1"/>
      <c r="AD453" s="49"/>
      <c r="AI453" s="49"/>
      <c r="AN453" s="49">
        <v>239.90000000000003</v>
      </c>
      <c r="AO453" s="49">
        <f t="shared" si="8"/>
        <v>179.92500000000001</v>
      </c>
      <c r="AR453" s="49"/>
      <c r="AX453" s="49"/>
      <c r="BH453" s="49"/>
      <c r="BI453" s="18"/>
      <c r="BW453" s="226" t="s">
        <v>35</v>
      </c>
      <c r="BZ453" s="151">
        <v>3469.6875000000014</v>
      </c>
      <c r="CA453" s="1" t="s">
        <v>2830</v>
      </c>
      <c r="CB453" s="3" t="s">
        <v>2139</v>
      </c>
    </row>
    <row r="454" spans="4:80" ht="18" customHeight="1">
      <c r="D454" s="49"/>
      <c r="E454" s="49"/>
      <c r="N454" s="49"/>
      <c r="O454" s="1"/>
      <c r="AD454" s="49"/>
      <c r="AI454" s="49"/>
      <c r="AN454" s="49">
        <v>426.45</v>
      </c>
      <c r="AO454" s="49">
        <f t="shared" si="8"/>
        <v>319.83749999999998</v>
      </c>
      <c r="AR454" s="49"/>
      <c r="AX454" s="49"/>
      <c r="BH454" s="49"/>
      <c r="BI454" s="18"/>
      <c r="BW454" s="48">
        <v>2020</v>
      </c>
      <c r="BZ454" s="86"/>
      <c r="CA454" s="1"/>
      <c r="CB454" s="57"/>
    </row>
    <row r="455" spans="4:80" ht="18" customHeight="1">
      <c r="D455" s="49"/>
      <c r="E455" s="49"/>
      <c r="N455" s="49"/>
      <c r="O455" s="1"/>
      <c r="AD455" s="49"/>
      <c r="AI455" s="49"/>
      <c r="AN455" s="49">
        <v>447.9</v>
      </c>
      <c r="AO455" s="49">
        <f t="shared" si="8"/>
        <v>335.92499999999995</v>
      </c>
      <c r="AR455" s="49"/>
      <c r="AX455" s="49"/>
      <c r="BH455" s="49"/>
      <c r="BI455" s="18"/>
      <c r="BW455" s="61" t="s">
        <v>157</v>
      </c>
      <c r="BZ455" s="151">
        <v>3439.1749999999947</v>
      </c>
      <c r="CA455" s="1" t="s">
        <v>2831</v>
      </c>
      <c r="CB455" s="3" t="s">
        <v>2140</v>
      </c>
    </row>
    <row r="456" spans="4:80" ht="18" customHeight="1">
      <c r="D456" s="49"/>
      <c r="E456" s="49"/>
      <c r="N456" s="49"/>
      <c r="O456" s="1"/>
      <c r="AD456" s="49"/>
      <c r="AI456" s="49"/>
      <c r="AN456" s="49">
        <v>0</v>
      </c>
      <c r="AO456" s="49">
        <f t="shared" si="8"/>
        <v>0</v>
      </c>
      <c r="AR456" s="49"/>
      <c r="AX456" s="49"/>
      <c r="BH456" s="49"/>
      <c r="BI456" s="18"/>
      <c r="BW456" s="47">
        <v>2020</v>
      </c>
      <c r="BZ456" s="86"/>
      <c r="CA456" s="1"/>
      <c r="CB456" s="57"/>
    </row>
    <row r="457" spans="4:80" ht="18" customHeight="1">
      <c r="D457" s="49"/>
      <c r="E457" s="49"/>
      <c r="N457" s="49"/>
      <c r="O457" s="1"/>
      <c r="AD457" s="49"/>
      <c r="AI457" s="49"/>
      <c r="AN457" s="49">
        <v>0</v>
      </c>
      <c r="AO457" s="49">
        <f t="shared" si="8"/>
        <v>0</v>
      </c>
      <c r="AR457" s="49"/>
      <c r="AX457" s="49"/>
      <c r="BH457" s="49"/>
      <c r="BI457" s="18"/>
      <c r="BW457" s="181" t="s">
        <v>1282</v>
      </c>
      <c r="BZ457" s="151">
        <v>3334.7749999999819</v>
      </c>
      <c r="CA457" s="1" t="s">
        <v>1807</v>
      </c>
      <c r="CB457" s="3" t="s">
        <v>2141</v>
      </c>
    </row>
    <row r="458" spans="4:80" ht="18" customHeight="1">
      <c r="D458" s="49"/>
      <c r="E458" s="49"/>
      <c r="N458" s="49"/>
      <c r="O458" s="1"/>
      <c r="AD458" s="49"/>
      <c r="AI458" s="49"/>
      <c r="AN458" s="49">
        <v>508.2</v>
      </c>
      <c r="AO458" s="49">
        <f t="shared" si="8"/>
        <v>381.15</v>
      </c>
      <c r="AR458" s="49"/>
      <c r="AX458" s="49"/>
      <c r="BH458" s="49"/>
      <c r="BI458" s="18"/>
      <c r="BW458" s="48">
        <v>2020</v>
      </c>
      <c r="BZ458" s="86"/>
      <c r="CA458" s="1"/>
      <c r="CB458" s="57"/>
    </row>
    <row r="459" spans="4:80" ht="18" customHeight="1">
      <c r="D459" s="49"/>
      <c r="E459" s="49"/>
      <c r="N459" s="49"/>
      <c r="O459" s="1"/>
      <c r="AD459" s="49"/>
      <c r="AI459" s="49"/>
      <c r="AN459" s="49">
        <v>292.2</v>
      </c>
      <c r="AO459" s="49">
        <f t="shared" si="8"/>
        <v>219.14999999999998</v>
      </c>
      <c r="AR459" s="49"/>
      <c r="AX459" s="49"/>
      <c r="BH459" s="49"/>
      <c r="BI459" s="18"/>
      <c r="BW459" s="181" t="s">
        <v>1275</v>
      </c>
      <c r="BZ459" s="151">
        <v>3310.325000000003</v>
      </c>
      <c r="CA459" s="1" t="s">
        <v>2832</v>
      </c>
      <c r="CB459" s="3" t="s">
        <v>2142</v>
      </c>
    </row>
    <row r="460" spans="4:80" ht="18" customHeight="1">
      <c r="D460" s="49"/>
      <c r="E460" s="49"/>
      <c r="N460" s="49"/>
      <c r="O460" s="1"/>
      <c r="AD460" s="49"/>
      <c r="AI460" s="49"/>
      <c r="AN460" s="49">
        <v>313.7</v>
      </c>
      <c r="AO460" s="49">
        <f t="shared" si="8"/>
        <v>235.27499999999998</v>
      </c>
      <c r="AR460" s="49"/>
      <c r="AX460" s="49"/>
      <c r="BH460" s="49"/>
      <c r="BI460" s="18"/>
      <c r="BW460" s="48">
        <v>2020</v>
      </c>
      <c r="BZ460" s="86"/>
      <c r="CA460" s="1"/>
    </row>
    <row r="461" spans="4:80" ht="18" customHeight="1">
      <c r="D461" s="49"/>
      <c r="E461" s="49"/>
      <c r="N461" s="49"/>
      <c r="O461" s="1"/>
      <c r="AD461" s="49"/>
      <c r="AI461" s="49"/>
      <c r="AN461" s="49">
        <v>282.8</v>
      </c>
      <c r="AO461" s="49">
        <f t="shared" si="8"/>
        <v>212.10000000000002</v>
      </c>
      <c r="AR461" s="49"/>
      <c r="AX461" s="49"/>
      <c r="BH461" s="49"/>
      <c r="BI461" s="18"/>
      <c r="BW461" s="181" t="s">
        <v>1274</v>
      </c>
      <c r="BZ461" s="151">
        <v>3231.1500000000055</v>
      </c>
      <c r="CA461" s="1" t="s">
        <v>2282</v>
      </c>
      <c r="CB461" s="3" t="s">
        <v>2143</v>
      </c>
    </row>
    <row r="462" spans="4:80" ht="18" customHeight="1">
      <c r="D462" s="49"/>
      <c r="E462" s="49"/>
      <c r="N462" s="49"/>
      <c r="O462" s="1"/>
      <c r="AD462" s="49"/>
      <c r="AI462" s="49"/>
      <c r="AN462" s="49">
        <v>0</v>
      </c>
      <c r="AO462" s="49">
        <f t="shared" si="8"/>
        <v>0</v>
      </c>
      <c r="AR462" s="49"/>
      <c r="AX462" s="49"/>
      <c r="BH462" s="49"/>
      <c r="BI462" s="18"/>
      <c r="BW462" s="48">
        <v>2020</v>
      </c>
      <c r="BZ462" s="86"/>
      <c r="CA462" s="1"/>
    </row>
    <row r="463" spans="4:80" ht="18" customHeight="1">
      <c r="N463" s="49"/>
      <c r="O463" s="1"/>
      <c r="AD463" s="49"/>
      <c r="AI463" s="49"/>
      <c r="AN463" s="49">
        <v>384.55</v>
      </c>
      <c r="AO463" s="49">
        <f t="shared" si="8"/>
        <v>288.41250000000002</v>
      </c>
      <c r="AR463" s="49"/>
      <c r="AX463" s="49"/>
      <c r="BH463" s="49"/>
      <c r="BI463" s="18"/>
      <c r="BW463" s="226" t="s">
        <v>4</v>
      </c>
      <c r="BZ463" s="151">
        <v>3222.2499999999977</v>
      </c>
      <c r="CA463" s="1" t="s">
        <v>2833</v>
      </c>
      <c r="CB463" s="3" t="s">
        <v>2144</v>
      </c>
    </row>
    <row r="464" spans="4:80" ht="18" customHeight="1">
      <c r="N464" s="49"/>
      <c r="O464" s="1"/>
      <c r="AD464" s="49"/>
      <c r="AI464" s="49"/>
      <c r="AN464" s="49">
        <v>393.6</v>
      </c>
      <c r="AO464" s="49">
        <f t="shared" si="8"/>
        <v>295.20000000000005</v>
      </c>
      <c r="AR464" s="49"/>
      <c r="AX464" s="49"/>
      <c r="BH464" s="49"/>
      <c r="BI464" s="18"/>
      <c r="BW464" s="48">
        <v>2020</v>
      </c>
      <c r="BZ464" s="86"/>
      <c r="CA464" s="1"/>
    </row>
    <row r="465" spans="14:80" ht="18" customHeight="1">
      <c r="N465" s="49"/>
      <c r="O465" s="1"/>
      <c r="AD465" s="49"/>
      <c r="AI465" s="49"/>
      <c r="AN465" s="49">
        <v>488.9</v>
      </c>
      <c r="AO465" s="49">
        <f t="shared" si="8"/>
        <v>366.67499999999995</v>
      </c>
      <c r="AR465" s="49"/>
      <c r="AX465" s="49"/>
      <c r="BH465" s="49"/>
      <c r="BI465" s="18"/>
      <c r="BW465" s="181" t="s">
        <v>1294</v>
      </c>
      <c r="BZ465" s="151">
        <v>3192.1000000000122</v>
      </c>
      <c r="CA465" s="1" t="s">
        <v>1810</v>
      </c>
      <c r="CB465" s="3" t="s">
        <v>2145</v>
      </c>
    </row>
    <row r="466" spans="14:80" ht="18" customHeight="1">
      <c r="N466" s="49"/>
      <c r="O466" s="1"/>
      <c r="AD466" s="49"/>
      <c r="AI466" s="49"/>
      <c r="AN466" s="49">
        <v>0</v>
      </c>
      <c r="AO466" s="49">
        <f t="shared" si="8"/>
        <v>0</v>
      </c>
      <c r="AR466" s="49"/>
      <c r="AX466" s="49"/>
      <c r="BH466" s="49"/>
      <c r="BI466" s="18"/>
      <c r="BW466" s="48">
        <v>2020</v>
      </c>
      <c r="BZ466" s="86"/>
      <c r="CA466" s="1"/>
    </row>
    <row r="467" spans="14:80" ht="18" customHeight="1">
      <c r="N467" s="49"/>
      <c r="O467" s="1"/>
      <c r="AN467" s="49">
        <v>566.9</v>
      </c>
      <c r="AO467" s="49">
        <f t="shared" si="8"/>
        <v>425.17499999999995</v>
      </c>
      <c r="AR467" s="49"/>
      <c r="AX467" s="49"/>
      <c r="BH467" s="49"/>
      <c r="BI467" s="18"/>
      <c r="BW467" s="181" t="s">
        <v>1273</v>
      </c>
      <c r="BZ467" s="151">
        <v>2829.1250000000236</v>
      </c>
      <c r="CA467" s="1" t="s">
        <v>2283</v>
      </c>
      <c r="CB467" s="3" t="s">
        <v>2146</v>
      </c>
    </row>
    <row r="468" spans="14:80" ht="18" customHeight="1">
      <c r="N468" s="49"/>
      <c r="O468" s="1"/>
      <c r="AN468" s="49">
        <v>412.7</v>
      </c>
      <c r="AO468" s="49">
        <f t="shared" si="8"/>
        <v>309.52499999999998</v>
      </c>
      <c r="AR468" s="49"/>
      <c r="AX468" s="49"/>
      <c r="BH468" s="49"/>
      <c r="BI468" s="18"/>
      <c r="BW468" s="48">
        <v>2020</v>
      </c>
      <c r="BZ468" s="86"/>
    </row>
    <row r="469" spans="14:80" ht="18" customHeight="1">
      <c r="N469" s="49"/>
      <c r="O469" s="1"/>
      <c r="AN469" s="49">
        <v>325.14999999999998</v>
      </c>
      <c r="AO469" s="49">
        <f t="shared" si="8"/>
        <v>243.86249999999998</v>
      </c>
      <c r="AR469" s="49"/>
      <c r="AX469" s="49"/>
      <c r="BH469" s="49"/>
      <c r="BI469" s="18"/>
      <c r="BW469" s="28" t="s">
        <v>640</v>
      </c>
      <c r="BZ469" s="151">
        <v>0</v>
      </c>
      <c r="CA469" s="1" t="s">
        <v>1500</v>
      </c>
      <c r="CB469" s="3"/>
    </row>
    <row r="470" spans="14:80" ht="18" customHeight="1">
      <c r="N470" s="49"/>
      <c r="O470" s="1"/>
      <c r="AN470" s="49">
        <v>405.09999999999997</v>
      </c>
      <c r="AO470" s="49">
        <f t="shared" si="8"/>
        <v>303.82499999999999</v>
      </c>
      <c r="AR470" s="49"/>
      <c r="AX470" s="49"/>
      <c r="BH470" s="49"/>
      <c r="BI470" s="18"/>
      <c r="BW470" s="28"/>
      <c r="BZ470" s="86"/>
    </row>
    <row r="471" spans="14:80" ht="18" customHeight="1">
      <c r="N471" s="49"/>
      <c r="O471" s="1"/>
      <c r="AN471" s="49">
        <v>216.6</v>
      </c>
      <c r="AO471" s="49">
        <f t="shared" si="8"/>
        <v>162.44999999999999</v>
      </c>
      <c r="AR471" s="49"/>
      <c r="AX471" s="49"/>
      <c r="BH471" s="49"/>
      <c r="BI471" s="18"/>
      <c r="BW471" s="28" t="s">
        <v>650</v>
      </c>
      <c r="BZ471" s="151">
        <v>0</v>
      </c>
      <c r="CA471" s="1" t="s">
        <v>1812</v>
      </c>
      <c r="CB471" s="3"/>
    </row>
    <row r="472" spans="14:80" ht="14.25">
      <c r="N472" s="49"/>
      <c r="O472" s="1"/>
      <c r="AN472" s="49">
        <v>457.9</v>
      </c>
      <c r="AO472" s="49">
        <f t="shared" si="8"/>
        <v>343.42499999999995</v>
      </c>
      <c r="AR472" s="49"/>
      <c r="AX472" s="49"/>
      <c r="BH472" s="49"/>
      <c r="BI472" s="18"/>
    </row>
    <row r="473" spans="14:80" ht="14.25">
      <c r="N473" s="49"/>
      <c r="O473" s="1"/>
      <c r="AN473" s="49">
        <v>243.3</v>
      </c>
      <c r="AO473" s="49">
        <f t="shared" ref="AO473:AO518" si="9">SUM(AN473)*(75/100)</f>
        <v>182.47500000000002</v>
      </c>
      <c r="AR473" s="49"/>
      <c r="AX473" s="49"/>
      <c r="BH473" s="49"/>
      <c r="BI473" s="18"/>
    </row>
    <row r="474" spans="14:80" ht="14.25">
      <c r="N474" s="49"/>
      <c r="O474" s="1"/>
      <c r="AN474" s="49">
        <v>0</v>
      </c>
      <c r="AO474" s="49">
        <f t="shared" si="9"/>
        <v>0</v>
      </c>
      <c r="AR474" s="49"/>
      <c r="AX474" s="49"/>
      <c r="BH474" s="49"/>
      <c r="BI474" s="18"/>
    </row>
    <row r="475" spans="14:80" ht="14.25">
      <c r="N475" s="49"/>
      <c r="O475" s="1"/>
      <c r="AN475" s="49">
        <v>419.95000000000005</v>
      </c>
      <c r="AO475" s="49">
        <f t="shared" si="9"/>
        <v>314.96250000000003</v>
      </c>
      <c r="AR475" s="49"/>
      <c r="AX475" s="49"/>
      <c r="BH475" s="49"/>
      <c r="BI475" s="18"/>
    </row>
    <row r="476" spans="14:80" ht="14.25">
      <c r="N476" s="49"/>
      <c r="O476" s="1"/>
      <c r="AN476" s="49">
        <v>343.5</v>
      </c>
      <c r="AO476" s="49">
        <f t="shared" si="9"/>
        <v>257.625</v>
      </c>
      <c r="AR476" s="49"/>
      <c r="AX476" s="49"/>
      <c r="BH476" s="49"/>
      <c r="BI476" s="18"/>
    </row>
    <row r="477" spans="14:80" ht="14.25">
      <c r="N477" s="49"/>
      <c r="O477" s="1"/>
      <c r="AN477" s="49">
        <v>349.4</v>
      </c>
      <c r="AO477" s="49">
        <f t="shared" si="9"/>
        <v>262.04999999999995</v>
      </c>
      <c r="AR477" s="49"/>
      <c r="AX477" s="49"/>
      <c r="BH477" s="49"/>
      <c r="BI477" s="18"/>
    </row>
    <row r="478" spans="14:80" ht="14.25">
      <c r="N478" s="49"/>
      <c r="O478" s="1"/>
      <c r="AN478" s="49">
        <v>489.59999999999997</v>
      </c>
      <c r="AO478" s="49">
        <f t="shared" si="9"/>
        <v>367.2</v>
      </c>
      <c r="AR478" s="49"/>
      <c r="AX478" s="49"/>
      <c r="BH478" s="49"/>
      <c r="BI478" s="18"/>
    </row>
    <row r="479" spans="14:80" ht="14.25">
      <c r="N479" s="49"/>
      <c r="O479" s="1"/>
      <c r="AN479" s="49">
        <v>351.45</v>
      </c>
      <c r="AO479" s="49">
        <f t="shared" si="9"/>
        <v>263.58749999999998</v>
      </c>
      <c r="AR479" s="49"/>
      <c r="AX479" s="49"/>
      <c r="BH479" s="49"/>
      <c r="BI479" s="18"/>
    </row>
    <row r="480" spans="14:80" ht="14.25">
      <c r="AN480" s="49"/>
      <c r="AO480" s="49">
        <f t="shared" si="9"/>
        <v>0</v>
      </c>
      <c r="AR480" s="49"/>
      <c r="AX480" s="49"/>
      <c r="BH480" s="49"/>
      <c r="BI480" s="18"/>
    </row>
    <row r="481" spans="40:61" ht="14.25">
      <c r="AN481" s="49">
        <v>444</v>
      </c>
      <c r="AO481" s="49">
        <f t="shared" si="9"/>
        <v>333</v>
      </c>
      <c r="AR481" s="49"/>
      <c r="AX481" s="49"/>
      <c r="BH481" s="49"/>
      <c r="BI481" s="18"/>
    </row>
    <row r="482" spans="40:61" ht="14.25">
      <c r="AN482" s="49">
        <v>0</v>
      </c>
      <c r="AO482" s="49">
        <f t="shared" si="9"/>
        <v>0</v>
      </c>
      <c r="AR482" s="49"/>
      <c r="AX482" s="49"/>
      <c r="BH482" s="49"/>
      <c r="BI482" s="18"/>
    </row>
    <row r="483" spans="40:61" ht="14.25">
      <c r="AN483" s="49">
        <v>393.5</v>
      </c>
      <c r="AO483" s="49">
        <f t="shared" si="9"/>
        <v>295.125</v>
      </c>
      <c r="AR483" s="49"/>
      <c r="AX483" s="49"/>
      <c r="BH483" s="49"/>
      <c r="BI483" s="18"/>
    </row>
    <row r="484" spans="40:61" ht="14.25">
      <c r="AN484" s="49">
        <v>421.65</v>
      </c>
      <c r="AO484" s="49">
        <f t="shared" si="9"/>
        <v>316.23749999999995</v>
      </c>
      <c r="AR484" s="49"/>
      <c r="AX484" s="49"/>
      <c r="BH484" s="49"/>
      <c r="BI484" s="18"/>
    </row>
    <row r="485" spans="40:61" ht="14.25">
      <c r="AN485" s="49">
        <v>0</v>
      </c>
      <c r="AO485" s="49">
        <f t="shared" si="9"/>
        <v>0</v>
      </c>
      <c r="AR485" s="49"/>
      <c r="AX485" s="49"/>
      <c r="BH485" s="49"/>
      <c r="BI485" s="18"/>
    </row>
    <row r="486" spans="40:61" ht="14.25">
      <c r="AN486" s="49">
        <v>438.15</v>
      </c>
      <c r="AO486" s="49">
        <f t="shared" si="9"/>
        <v>328.61249999999995</v>
      </c>
      <c r="AR486" s="49"/>
      <c r="AX486" s="49"/>
      <c r="BH486" s="49"/>
      <c r="BI486" s="18"/>
    </row>
    <row r="487" spans="40:61" ht="14.25">
      <c r="AN487" s="49">
        <v>352.5</v>
      </c>
      <c r="AO487" s="49">
        <f t="shared" si="9"/>
        <v>264.375</v>
      </c>
      <c r="AR487" s="49"/>
      <c r="AX487" s="49"/>
      <c r="BH487" s="49"/>
      <c r="BI487" s="18"/>
    </row>
    <row r="488" spans="40:61" ht="14.25">
      <c r="AN488" s="49">
        <v>306.5</v>
      </c>
      <c r="AO488" s="49">
        <f t="shared" si="9"/>
        <v>229.875</v>
      </c>
      <c r="AR488" s="49"/>
      <c r="AX488" s="49"/>
      <c r="BH488" s="49"/>
      <c r="BI488" s="18"/>
    </row>
    <row r="489" spans="40:61" ht="14.25">
      <c r="AN489" s="49">
        <v>0</v>
      </c>
      <c r="AO489" s="49">
        <f t="shared" si="9"/>
        <v>0</v>
      </c>
      <c r="AR489" s="49"/>
      <c r="AX489" s="49"/>
      <c r="BH489" s="49"/>
      <c r="BI489" s="18"/>
    </row>
    <row r="490" spans="40:61" ht="14.25">
      <c r="AN490" s="49">
        <v>409.1</v>
      </c>
      <c r="AO490" s="49">
        <f t="shared" si="9"/>
        <v>306.82500000000005</v>
      </c>
      <c r="AR490" s="49"/>
      <c r="AX490" s="49"/>
      <c r="BH490" s="49"/>
      <c r="BI490" s="18"/>
    </row>
    <row r="491" spans="40:61" ht="14.25">
      <c r="AN491" s="49">
        <v>0</v>
      </c>
      <c r="AO491" s="49">
        <f t="shared" si="9"/>
        <v>0</v>
      </c>
      <c r="AR491" s="49"/>
      <c r="AX491" s="49"/>
      <c r="BH491" s="49"/>
      <c r="BI491" s="18"/>
    </row>
    <row r="492" spans="40:61" ht="14.25">
      <c r="AN492" s="49">
        <v>240</v>
      </c>
      <c r="AO492" s="49">
        <f t="shared" si="9"/>
        <v>180</v>
      </c>
      <c r="AR492" s="49"/>
      <c r="AX492" s="49"/>
      <c r="BH492" s="49"/>
      <c r="BI492" s="18"/>
    </row>
    <row r="493" spans="40:61" ht="14.25">
      <c r="AN493" s="49">
        <v>0</v>
      </c>
      <c r="AO493" s="49">
        <f t="shared" si="9"/>
        <v>0</v>
      </c>
      <c r="AR493" s="49"/>
      <c r="AX493" s="49"/>
      <c r="BH493" s="49"/>
      <c r="BI493" s="18"/>
    </row>
    <row r="494" spans="40:61" ht="14.25">
      <c r="AN494" s="49">
        <v>0</v>
      </c>
      <c r="AO494" s="49">
        <f t="shared" si="9"/>
        <v>0</v>
      </c>
      <c r="AR494" s="49"/>
      <c r="AX494" s="49"/>
      <c r="BH494" s="49"/>
      <c r="BI494" s="18"/>
    </row>
    <row r="495" spans="40:61" ht="14.25">
      <c r="AN495" s="49">
        <v>545.35</v>
      </c>
      <c r="AO495" s="49">
        <f t="shared" si="9"/>
        <v>409.01250000000005</v>
      </c>
      <c r="AR495" s="49"/>
      <c r="AX495" s="49"/>
      <c r="BH495" s="49"/>
      <c r="BI495" s="18"/>
    </row>
    <row r="496" spans="40:61" ht="14.25">
      <c r="AN496" s="49">
        <v>242.29999999999998</v>
      </c>
      <c r="AO496" s="49">
        <f t="shared" si="9"/>
        <v>181.72499999999999</v>
      </c>
      <c r="AR496" s="49"/>
      <c r="AX496" s="49"/>
      <c r="BH496" s="49"/>
      <c r="BI496" s="18"/>
    </row>
    <row r="497" spans="40:61" ht="14.25">
      <c r="AN497" s="49">
        <v>0</v>
      </c>
      <c r="AO497" s="49">
        <f t="shared" si="9"/>
        <v>0</v>
      </c>
      <c r="AR497" s="49"/>
      <c r="AX497" s="49"/>
      <c r="BH497" s="49"/>
      <c r="BI497" s="18"/>
    </row>
    <row r="498" spans="40:61" ht="14.25">
      <c r="AN498" s="49">
        <v>456.8</v>
      </c>
      <c r="AO498" s="49">
        <f t="shared" si="9"/>
        <v>342.6</v>
      </c>
      <c r="AR498" s="49"/>
      <c r="AX498" s="49"/>
      <c r="BH498" s="49"/>
      <c r="BI498" s="18"/>
    </row>
    <row r="499" spans="40:61" ht="14.25">
      <c r="AN499" s="49">
        <v>554.90000000000009</v>
      </c>
      <c r="AO499" s="49">
        <f t="shared" si="9"/>
        <v>416.17500000000007</v>
      </c>
      <c r="AR499" s="49"/>
      <c r="AX499" s="49"/>
      <c r="BH499" s="49"/>
      <c r="BI499" s="18"/>
    </row>
    <row r="500" spans="40:61" ht="14.25">
      <c r="AN500" s="49">
        <v>0</v>
      </c>
      <c r="AO500" s="49">
        <f t="shared" si="9"/>
        <v>0</v>
      </c>
      <c r="AR500" s="49"/>
      <c r="AX500" s="49"/>
      <c r="BH500" s="49"/>
      <c r="BI500" s="18"/>
    </row>
    <row r="501" spans="40:61" ht="14.25">
      <c r="AN501" s="49">
        <v>434.1</v>
      </c>
      <c r="AO501" s="49">
        <f t="shared" si="9"/>
        <v>325.57500000000005</v>
      </c>
      <c r="AR501" s="49"/>
      <c r="AX501" s="49"/>
      <c r="BH501" s="49"/>
      <c r="BI501" s="18"/>
    </row>
    <row r="502" spans="40:61" ht="14.25">
      <c r="AN502" s="49">
        <v>0</v>
      </c>
      <c r="AO502" s="49">
        <f t="shared" si="9"/>
        <v>0</v>
      </c>
      <c r="AR502" s="49"/>
      <c r="AX502" s="49"/>
      <c r="BH502" s="49"/>
      <c r="BI502" s="18"/>
    </row>
    <row r="503" spans="40:61" ht="14.25">
      <c r="AN503" s="49">
        <v>0</v>
      </c>
      <c r="AO503" s="49">
        <f t="shared" si="9"/>
        <v>0</v>
      </c>
      <c r="AR503" s="49"/>
      <c r="AX503" s="49"/>
      <c r="BH503" s="49"/>
      <c r="BI503" s="18"/>
    </row>
    <row r="504" spans="40:61" ht="14.25">
      <c r="AN504" s="49">
        <v>0</v>
      </c>
      <c r="AO504" s="49">
        <f t="shared" si="9"/>
        <v>0</v>
      </c>
      <c r="AR504" s="49"/>
      <c r="AX504" s="49"/>
      <c r="BH504" s="49"/>
      <c r="BI504" s="18"/>
    </row>
    <row r="505" spans="40:61" ht="14.25">
      <c r="AN505" s="49">
        <v>0</v>
      </c>
      <c r="AO505" s="49">
        <f t="shared" si="9"/>
        <v>0</v>
      </c>
      <c r="AR505" s="49"/>
      <c r="AX505" s="49"/>
      <c r="BH505" s="49"/>
      <c r="BI505" s="18"/>
    </row>
    <row r="506" spans="40:61" ht="14.25">
      <c r="AN506" s="49">
        <v>525</v>
      </c>
      <c r="AO506" s="49">
        <f t="shared" si="9"/>
        <v>393.75</v>
      </c>
      <c r="AR506" s="49"/>
      <c r="AX506" s="49"/>
      <c r="BH506" s="49"/>
      <c r="BI506" s="18"/>
    </row>
    <row r="507" spans="40:61" ht="14.25">
      <c r="AN507" s="49">
        <v>402.5</v>
      </c>
      <c r="AO507" s="49">
        <f t="shared" si="9"/>
        <v>301.875</v>
      </c>
      <c r="AR507" s="49"/>
      <c r="AX507" s="49"/>
      <c r="BH507" s="49"/>
      <c r="BI507" s="18"/>
    </row>
    <row r="508" spans="40:61" ht="14.25">
      <c r="AN508" s="49">
        <v>0</v>
      </c>
      <c r="AO508" s="49">
        <f t="shared" si="9"/>
        <v>0</v>
      </c>
      <c r="AR508" s="49"/>
      <c r="AX508" s="49"/>
      <c r="BH508" s="49"/>
      <c r="BI508" s="18"/>
    </row>
    <row r="509" spans="40:61" ht="14.25">
      <c r="AN509" s="49">
        <v>668.39999999999986</v>
      </c>
      <c r="AO509" s="49">
        <f t="shared" si="9"/>
        <v>501.2999999999999</v>
      </c>
      <c r="AR509" s="49"/>
      <c r="AX509" s="49"/>
      <c r="BH509" s="49"/>
      <c r="BI509" s="18"/>
    </row>
    <row r="510" spans="40:61" ht="14.25">
      <c r="AN510" s="49">
        <v>0</v>
      </c>
      <c r="AO510" s="49">
        <f t="shared" si="9"/>
        <v>0</v>
      </c>
      <c r="AR510" s="49"/>
      <c r="AX510" s="49"/>
      <c r="BH510" s="49"/>
      <c r="BI510" s="18"/>
    </row>
    <row r="511" spans="40:61" ht="14.25">
      <c r="AN511" s="49">
        <v>0</v>
      </c>
      <c r="AO511" s="49">
        <f t="shared" si="9"/>
        <v>0</v>
      </c>
      <c r="AR511" s="49"/>
      <c r="AX511" s="49"/>
      <c r="BH511" s="49"/>
      <c r="BI511" s="18"/>
    </row>
    <row r="512" spans="40:61" ht="14.25">
      <c r="AN512" s="49">
        <v>0</v>
      </c>
      <c r="AO512" s="49">
        <f t="shared" si="9"/>
        <v>0</v>
      </c>
      <c r="AR512" s="49"/>
      <c r="AX512" s="49"/>
      <c r="BH512" s="49"/>
      <c r="BI512" s="18"/>
    </row>
    <row r="513" spans="40:61" ht="14.25">
      <c r="AN513" s="49">
        <v>489.8</v>
      </c>
      <c r="AO513" s="49">
        <f t="shared" si="9"/>
        <v>367.35</v>
      </c>
      <c r="AR513" s="49"/>
      <c r="AX513" s="49"/>
      <c r="BH513" s="49"/>
      <c r="BI513" s="18"/>
    </row>
    <row r="514" spans="40:61" ht="14.25">
      <c r="AN514" s="49">
        <v>0</v>
      </c>
      <c r="AO514" s="49">
        <f t="shared" si="9"/>
        <v>0</v>
      </c>
      <c r="AR514" s="49"/>
      <c r="AX514" s="49"/>
      <c r="BH514" s="49"/>
      <c r="BI514" s="18"/>
    </row>
    <row r="515" spans="40:61" ht="14.25">
      <c r="AN515" s="49">
        <v>0</v>
      </c>
      <c r="AO515" s="49">
        <f t="shared" si="9"/>
        <v>0</v>
      </c>
      <c r="AR515" s="49"/>
      <c r="AX515" s="49"/>
      <c r="BH515" s="49"/>
      <c r="BI515" s="18"/>
    </row>
    <row r="516" spans="40:61" ht="14.25">
      <c r="AN516" s="49">
        <v>0</v>
      </c>
      <c r="AO516" s="49">
        <f t="shared" si="9"/>
        <v>0</v>
      </c>
      <c r="AR516" s="49"/>
      <c r="AX516" s="49"/>
      <c r="BH516" s="49"/>
      <c r="BI516" s="18"/>
    </row>
    <row r="517" spans="40:61" ht="14.25">
      <c r="AN517" s="49">
        <v>478.15000000000003</v>
      </c>
      <c r="AO517" s="49">
        <f t="shared" si="9"/>
        <v>358.61250000000001</v>
      </c>
      <c r="AR517" s="49"/>
      <c r="AX517" s="49"/>
      <c r="BH517" s="49"/>
      <c r="BI517" s="18"/>
    </row>
    <row r="518" spans="40:61" ht="14.25">
      <c r="AN518" s="49">
        <v>414.8</v>
      </c>
      <c r="AO518" s="49">
        <f t="shared" si="9"/>
        <v>311.10000000000002</v>
      </c>
      <c r="AX518" s="49"/>
      <c r="BH518" s="49"/>
      <c r="BI518" s="18"/>
    </row>
    <row r="519" spans="40:61" ht="14.25">
      <c r="AX519" s="49"/>
      <c r="BH519" s="49"/>
      <c r="BI519" s="18"/>
    </row>
    <row r="520" spans="40:61" ht="14.25">
      <c r="AX520" s="49"/>
      <c r="BH520" s="49"/>
      <c r="BI520" s="18"/>
    </row>
    <row r="521" spans="40:61" ht="14.25">
      <c r="AX521" s="49"/>
      <c r="BH521" s="49"/>
      <c r="BI521" s="18"/>
    </row>
    <row r="522" spans="40:61" ht="14.25">
      <c r="AX522" s="49"/>
      <c r="BH522" s="49"/>
      <c r="BI522" s="18"/>
    </row>
    <row r="523" spans="40:61" ht="14.25">
      <c r="AX523" s="49"/>
      <c r="BH523" s="49"/>
      <c r="BI523" s="18"/>
    </row>
    <row r="524" spans="40:61" ht="14.25">
      <c r="AX524" s="49"/>
      <c r="BH524" s="49"/>
      <c r="BI524" s="18"/>
    </row>
    <row r="525" spans="40:61" ht="14.25">
      <c r="AX525" s="49"/>
      <c r="BH525" s="49"/>
      <c r="BI525" s="18"/>
    </row>
    <row r="526" spans="40:61" ht="14.25">
      <c r="AX526" s="49"/>
      <c r="BH526" s="49"/>
      <c r="BI526" s="18"/>
    </row>
    <row r="527" spans="40:61" ht="14.25">
      <c r="AX527" s="49"/>
      <c r="BH527" s="49"/>
      <c r="BI527" s="18"/>
    </row>
    <row r="528" spans="40:61" ht="14.25">
      <c r="AX528" s="49"/>
      <c r="BH528" s="49"/>
      <c r="BI528" s="18"/>
    </row>
    <row r="529" spans="50:61" ht="14.25">
      <c r="AX529" s="49"/>
      <c r="BH529" s="49"/>
      <c r="BI529" s="18"/>
    </row>
    <row r="530" spans="50:61" ht="14.25">
      <c r="AX530" s="49"/>
      <c r="BH530" s="49"/>
      <c r="BI530" s="18"/>
    </row>
    <row r="531" spans="50:61" ht="14.25">
      <c r="AX531" s="49"/>
      <c r="BH531" s="49"/>
      <c r="BI531" s="18"/>
    </row>
    <row r="532" spans="50:61" ht="14.25">
      <c r="AX532" s="49"/>
      <c r="BH532" s="49"/>
      <c r="BI532" s="18"/>
    </row>
    <row r="533" spans="50:61" ht="14.25">
      <c r="AX533" s="49"/>
      <c r="BH533" s="49"/>
      <c r="BI533" s="18"/>
    </row>
    <row r="534" spans="50:61" ht="14.25">
      <c r="AX534" s="49"/>
      <c r="BH534" s="49"/>
      <c r="BI534" s="18"/>
    </row>
    <row r="535" spans="50:61" ht="14.25">
      <c r="AX535" s="49"/>
      <c r="BH535" s="49"/>
      <c r="BI535" s="18"/>
    </row>
    <row r="536" spans="50:61" ht="14.25">
      <c r="AX536" s="49"/>
      <c r="BH536" s="49"/>
      <c r="BI536" s="18"/>
    </row>
    <row r="537" spans="50:61" ht="14.25">
      <c r="AX537" s="49"/>
      <c r="BH537" s="49"/>
      <c r="BI537" s="18"/>
    </row>
    <row r="538" spans="50:61" ht="14.25">
      <c r="AX538" s="49"/>
      <c r="BH538" s="49"/>
      <c r="BI538" s="18"/>
    </row>
    <row r="539" spans="50:61" ht="14.25">
      <c r="AX539" s="49"/>
      <c r="BH539" s="49"/>
      <c r="BI539" s="18"/>
    </row>
    <row r="540" spans="50:61" ht="14.25">
      <c r="AX540" s="49"/>
      <c r="BH540" s="49"/>
      <c r="BI540" s="18"/>
    </row>
    <row r="541" spans="50:61" ht="14.25">
      <c r="AX541" s="49"/>
      <c r="BH541" s="49"/>
      <c r="BI541" s="18"/>
    </row>
    <row r="542" spans="50:61" ht="14.25">
      <c r="AX542" s="49"/>
      <c r="BH542" s="49"/>
      <c r="BI542" s="18"/>
    </row>
    <row r="543" spans="50:61" ht="14.25">
      <c r="AX543" s="49"/>
      <c r="BH543" s="49"/>
      <c r="BI543" s="18"/>
    </row>
    <row r="544" spans="50:61" ht="14.25">
      <c r="AX544" s="49"/>
      <c r="BH544" s="49"/>
      <c r="BI544" s="18"/>
    </row>
    <row r="545" spans="50:61" ht="14.25">
      <c r="AX545" s="49"/>
      <c r="BH545" s="49"/>
      <c r="BI545" s="18"/>
    </row>
    <row r="546" spans="50:61" ht="14.25">
      <c r="AX546" s="49"/>
      <c r="BH546" s="49"/>
      <c r="BI546" s="18"/>
    </row>
    <row r="547" spans="50:61" ht="14.25">
      <c r="AX547" s="49"/>
      <c r="BH547" s="49"/>
      <c r="BI547" s="18"/>
    </row>
    <row r="548" spans="50:61" ht="14.25">
      <c r="AX548" s="49"/>
      <c r="BH548" s="49"/>
      <c r="BI548" s="18"/>
    </row>
    <row r="549" spans="50:61" ht="14.25">
      <c r="AX549" s="49"/>
      <c r="BH549" s="49"/>
      <c r="BI549" s="18"/>
    </row>
    <row r="550" spans="50:61" ht="14.25">
      <c r="AX550" s="49"/>
      <c r="BH550" s="49"/>
      <c r="BI550" s="18"/>
    </row>
    <row r="551" spans="50:61" ht="14.25">
      <c r="AX551" s="49"/>
      <c r="BH551" s="49"/>
      <c r="BI551" s="18"/>
    </row>
    <row r="552" spans="50:61" ht="14.25">
      <c r="AX552" s="49"/>
      <c r="BH552" s="49"/>
      <c r="BI552" s="18"/>
    </row>
    <row r="553" spans="50:61" ht="14.25">
      <c r="AX553" s="49"/>
      <c r="BH553" s="49"/>
      <c r="BI553" s="18"/>
    </row>
    <row r="554" spans="50:61" ht="14.25">
      <c r="AX554" s="49"/>
      <c r="BH554" s="49"/>
      <c r="BI554" s="18"/>
    </row>
    <row r="555" spans="50:61" ht="14.25">
      <c r="BH555" s="49"/>
      <c r="BI555" s="18"/>
    </row>
    <row r="556" spans="50:61" ht="14.25">
      <c r="BH556" s="49"/>
      <c r="BI556" s="18"/>
    </row>
    <row r="557" spans="50:61" ht="14.25">
      <c r="BH557" s="49"/>
      <c r="BI557" s="18"/>
    </row>
    <row r="558" spans="50:61" ht="14.25">
      <c r="BH558" s="49"/>
      <c r="BI558" s="18"/>
    </row>
    <row r="559" spans="50:61" ht="14.25">
      <c r="BH559" s="49"/>
      <c r="BI559" s="18"/>
    </row>
    <row r="560" spans="50:61" ht="14.25">
      <c r="BH560" s="49"/>
      <c r="BI560" s="18"/>
    </row>
    <row r="561" spans="60:61" ht="14.25">
      <c r="BH561" s="49"/>
      <c r="BI561" s="18"/>
    </row>
    <row r="562" spans="60:61" ht="14.25">
      <c r="BH562" s="49"/>
      <c r="BI562" s="18"/>
    </row>
    <row r="563" spans="60:61" ht="14.25">
      <c r="BH563" s="49"/>
      <c r="BI563" s="18"/>
    </row>
    <row r="564" spans="60:61" ht="14.25">
      <c r="BH564" s="49"/>
      <c r="BI564" s="18"/>
    </row>
    <row r="565" spans="60:61" ht="14.25">
      <c r="BH565" s="49"/>
      <c r="BI565" s="18"/>
    </row>
    <row r="566" spans="60:61" ht="14.25">
      <c r="BH566" s="49"/>
      <c r="BI566" s="18"/>
    </row>
    <row r="567" spans="60:61" ht="14.25">
      <c r="BH567" s="49"/>
      <c r="BI567" s="18"/>
    </row>
    <row r="568" spans="60:61" ht="14.25">
      <c r="BH568" s="49"/>
      <c r="BI568" s="18"/>
    </row>
    <row r="569" spans="60:61" ht="14.25">
      <c r="BH569" s="49"/>
      <c r="BI569" s="18"/>
    </row>
    <row r="570" spans="60:61" ht="14.25">
      <c r="BH570" s="49"/>
      <c r="BI570" s="18"/>
    </row>
    <row r="571" spans="60:61" ht="14.25">
      <c r="BH571" s="49"/>
      <c r="BI571" s="18"/>
    </row>
    <row r="572" spans="60:61" ht="14.25">
      <c r="BH572" s="49"/>
      <c r="BI572" s="18"/>
    </row>
  </sheetData>
  <sortState xmlns:xlrd2="http://schemas.microsoft.com/office/spreadsheetml/2017/richdata2" ref="A175:GP216">
    <sortCondition ref="A175:A216"/>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H252"/>
  <sheetViews>
    <sheetView zoomScaleNormal="100" workbookViewId="0">
      <pane xSplit="4" ySplit="2" topLeftCell="Z149" activePane="bottomRight" state="frozen"/>
      <selection pane="topRight" activeCell="E1" sqref="E1"/>
      <selection pane="bottomLeft" activeCell="A3" sqref="A3"/>
      <selection pane="bottomRight" activeCell="AG3" sqref="AG3:AL170"/>
    </sheetView>
  </sheetViews>
  <sheetFormatPr defaultColWidth="8.85546875" defaultRowHeight="12.75"/>
  <cols>
    <col min="3" max="3" width="11.42578125" customWidth="1"/>
    <col min="4" max="4" width="10.7109375" customWidth="1"/>
    <col min="5" max="214" width="5.7109375" customWidth="1"/>
    <col min="215" max="215" width="4.140625" customWidth="1"/>
    <col min="216" max="225" width="3.7109375" customWidth="1"/>
    <col min="226" max="234" width="2.7109375" customWidth="1"/>
  </cols>
  <sheetData>
    <row r="1" spans="1:216" s="23" customFormat="1" ht="25.5">
      <c r="A1" s="30" t="s">
        <v>3230</v>
      </c>
      <c r="CB1" s="189"/>
      <c r="CS1" s="189"/>
      <c r="CU1" s="280"/>
      <c r="CV1" s="189"/>
      <c r="CZ1" t="s">
        <v>911</v>
      </c>
      <c r="DN1" s="280"/>
    </row>
    <row r="2" spans="1:216">
      <c r="E2" s="100">
        <v>1</v>
      </c>
      <c r="F2" s="100">
        <v>2</v>
      </c>
      <c r="G2" s="100">
        <v>3</v>
      </c>
      <c r="H2" s="100">
        <v>4</v>
      </c>
      <c r="I2" s="100">
        <v>5</v>
      </c>
      <c r="J2" s="100">
        <v>6</v>
      </c>
      <c r="K2" s="100">
        <v>7</v>
      </c>
      <c r="L2" s="100">
        <v>8</v>
      </c>
      <c r="M2" s="100">
        <v>9</v>
      </c>
      <c r="N2" s="100">
        <v>10</v>
      </c>
      <c r="O2" s="100">
        <v>11</v>
      </c>
      <c r="P2" s="100">
        <v>12</v>
      </c>
      <c r="Q2" s="100">
        <v>13</v>
      </c>
      <c r="R2" s="100">
        <v>14</v>
      </c>
      <c r="S2" s="100">
        <v>15</v>
      </c>
      <c r="T2" s="100">
        <v>16</v>
      </c>
      <c r="U2" s="100">
        <v>17</v>
      </c>
      <c r="V2" s="100">
        <v>18</v>
      </c>
      <c r="W2" s="100">
        <v>19</v>
      </c>
      <c r="X2" s="100">
        <v>20</v>
      </c>
      <c r="Y2" s="100">
        <v>21</v>
      </c>
      <c r="Z2" s="100">
        <v>22</v>
      </c>
      <c r="AA2" s="100">
        <v>23</v>
      </c>
      <c r="AB2" s="100">
        <v>24</v>
      </c>
      <c r="AC2" s="100">
        <v>25</v>
      </c>
      <c r="AD2" s="100">
        <v>26</v>
      </c>
      <c r="AE2" s="100">
        <v>27</v>
      </c>
      <c r="AF2" s="100">
        <v>28</v>
      </c>
      <c r="AG2" s="100">
        <v>29</v>
      </c>
      <c r="AH2" s="100">
        <v>30</v>
      </c>
      <c r="AI2" s="100">
        <v>31</v>
      </c>
      <c r="AJ2" s="100">
        <v>32</v>
      </c>
      <c r="AK2" s="100">
        <v>33</v>
      </c>
      <c r="AL2" s="100">
        <v>34</v>
      </c>
      <c r="AM2" s="100">
        <v>35</v>
      </c>
      <c r="AN2" s="100">
        <v>36</v>
      </c>
      <c r="AO2" s="100">
        <v>37</v>
      </c>
      <c r="AP2" s="100">
        <v>38</v>
      </c>
      <c r="AQ2" s="100">
        <v>39</v>
      </c>
      <c r="AR2" s="100">
        <v>40</v>
      </c>
      <c r="AS2" s="100">
        <v>41</v>
      </c>
      <c r="AT2" s="100">
        <v>42</v>
      </c>
      <c r="AU2" s="100">
        <v>43</v>
      </c>
      <c r="AV2" s="100">
        <v>44</v>
      </c>
      <c r="AW2" s="100">
        <v>45</v>
      </c>
      <c r="AX2" s="100">
        <v>46</v>
      </c>
      <c r="AY2" s="100">
        <v>47</v>
      </c>
      <c r="AZ2" s="100">
        <v>48</v>
      </c>
      <c r="BA2" s="100">
        <v>49</v>
      </c>
      <c r="BB2" s="100">
        <v>50</v>
      </c>
      <c r="BC2" s="100">
        <v>51</v>
      </c>
      <c r="BD2" s="100">
        <v>52</v>
      </c>
      <c r="BE2" s="100">
        <v>53</v>
      </c>
      <c r="BF2" s="100">
        <v>54</v>
      </c>
      <c r="BG2" s="100">
        <v>55</v>
      </c>
      <c r="BH2" s="100">
        <v>56</v>
      </c>
      <c r="BI2" s="100">
        <v>57</v>
      </c>
      <c r="BJ2" s="100">
        <v>58</v>
      </c>
      <c r="BK2" s="100">
        <v>59</v>
      </c>
      <c r="BL2" s="100">
        <v>60</v>
      </c>
      <c r="BM2" s="100">
        <v>61</v>
      </c>
      <c r="BN2" s="100">
        <v>62</v>
      </c>
      <c r="BO2" s="100">
        <v>63</v>
      </c>
      <c r="BP2" s="100">
        <v>64</v>
      </c>
      <c r="BQ2" s="100">
        <v>65</v>
      </c>
      <c r="BR2" s="100">
        <v>66</v>
      </c>
      <c r="BS2" s="100">
        <v>67</v>
      </c>
      <c r="BT2" s="100">
        <v>68</v>
      </c>
      <c r="BU2" s="100">
        <v>69</v>
      </c>
      <c r="BV2" s="100">
        <v>70</v>
      </c>
      <c r="BW2" s="100">
        <v>71</v>
      </c>
      <c r="BX2" s="100">
        <v>72</v>
      </c>
      <c r="BY2" s="100">
        <v>73</v>
      </c>
      <c r="BZ2" s="100">
        <v>74</v>
      </c>
      <c r="CA2" s="100">
        <v>75</v>
      </c>
      <c r="CB2" s="100">
        <v>76</v>
      </c>
      <c r="CC2" s="100">
        <v>77</v>
      </c>
      <c r="CD2" s="100">
        <v>78</v>
      </c>
      <c r="CE2" s="100">
        <v>79</v>
      </c>
      <c r="CF2" s="100">
        <v>80</v>
      </c>
      <c r="CG2" s="100">
        <v>81</v>
      </c>
      <c r="CH2" s="100">
        <v>82</v>
      </c>
      <c r="CI2" s="100">
        <v>83</v>
      </c>
      <c r="CJ2" s="100">
        <v>84</v>
      </c>
      <c r="CK2" s="100">
        <v>85</v>
      </c>
      <c r="CL2" s="100">
        <v>86</v>
      </c>
      <c r="CM2" s="100">
        <v>87</v>
      </c>
      <c r="CN2" s="100">
        <v>88</v>
      </c>
      <c r="CO2" s="100">
        <v>89</v>
      </c>
      <c r="CP2" s="100">
        <v>90</v>
      </c>
      <c r="CQ2" s="100">
        <v>91</v>
      </c>
      <c r="CR2" s="100">
        <v>92</v>
      </c>
      <c r="CS2" s="100">
        <v>93</v>
      </c>
      <c r="CT2" s="100">
        <v>94</v>
      </c>
      <c r="CU2" s="100">
        <v>95</v>
      </c>
      <c r="CV2" s="100">
        <v>96</v>
      </c>
      <c r="CW2" s="100">
        <v>97</v>
      </c>
      <c r="CX2" s="100">
        <v>98</v>
      </c>
      <c r="CY2" s="100">
        <v>99</v>
      </c>
      <c r="CZ2" s="100">
        <v>100</v>
      </c>
      <c r="DA2" s="100">
        <v>101</v>
      </c>
      <c r="DB2" s="100">
        <v>102</v>
      </c>
      <c r="DC2" s="100">
        <v>103</v>
      </c>
      <c r="DD2" s="100">
        <v>104</v>
      </c>
      <c r="DE2" s="100">
        <v>105</v>
      </c>
      <c r="DF2" s="100">
        <v>106</v>
      </c>
      <c r="DG2" s="100">
        <v>107</v>
      </c>
      <c r="DH2" s="100">
        <v>108</v>
      </c>
      <c r="DI2" s="100">
        <v>109</v>
      </c>
      <c r="DJ2" s="100">
        <v>110</v>
      </c>
      <c r="DK2" s="100">
        <v>111</v>
      </c>
      <c r="DL2" s="100">
        <v>112</v>
      </c>
      <c r="DM2" s="100">
        <v>113</v>
      </c>
      <c r="DN2" s="100">
        <v>114</v>
      </c>
      <c r="DO2" s="100">
        <v>115</v>
      </c>
      <c r="DP2" s="100">
        <v>116</v>
      </c>
      <c r="DQ2" s="100">
        <v>117</v>
      </c>
      <c r="DR2" s="100">
        <v>118</v>
      </c>
      <c r="DS2" s="100">
        <v>119</v>
      </c>
      <c r="DT2" s="100">
        <v>120</v>
      </c>
      <c r="DU2" s="100">
        <v>121</v>
      </c>
      <c r="DV2" s="100">
        <v>122</v>
      </c>
      <c r="DW2" s="100">
        <v>123</v>
      </c>
      <c r="DX2" s="100">
        <v>124</v>
      </c>
      <c r="DY2" s="100">
        <v>125</v>
      </c>
      <c r="DZ2" s="100">
        <v>126</v>
      </c>
      <c r="EA2" s="100">
        <v>127</v>
      </c>
      <c r="EB2" s="100">
        <v>128</v>
      </c>
      <c r="EC2" s="100">
        <v>129</v>
      </c>
      <c r="ED2" s="100">
        <v>130</v>
      </c>
      <c r="EE2" s="100">
        <v>131</v>
      </c>
      <c r="EF2" s="100">
        <v>132</v>
      </c>
      <c r="EG2" s="100">
        <v>133</v>
      </c>
      <c r="EH2" s="100">
        <v>134</v>
      </c>
      <c r="EI2" s="100">
        <v>135</v>
      </c>
      <c r="EJ2" s="100">
        <v>136</v>
      </c>
      <c r="EK2" s="100">
        <v>137</v>
      </c>
      <c r="EL2" s="100">
        <v>138</v>
      </c>
      <c r="EM2" s="100">
        <v>139</v>
      </c>
      <c r="EN2" s="100">
        <v>140</v>
      </c>
      <c r="EO2" s="100">
        <v>141</v>
      </c>
      <c r="EP2" s="100">
        <v>142</v>
      </c>
      <c r="EQ2" s="100">
        <v>143</v>
      </c>
      <c r="ER2" s="100">
        <v>144</v>
      </c>
      <c r="ES2" s="100">
        <v>145</v>
      </c>
      <c r="ET2" s="100">
        <v>146</v>
      </c>
      <c r="EU2" s="100">
        <v>147</v>
      </c>
      <c r="EV2" s="100">
        <v>148</v>
      </c>
      <c r="EW2" s="100">
        <v>149</v>
      </c>
      <c r="EX2" s="100">
        <v>150</v>
      </c>
      <c r="EY2" s="100">
        <v>151</v>
      </c>
      <c r="EZ2" s="100">
        <v>152</v>
      </c>
      <c r="FA2" s="100">
        <v>153</v>
      </c>
      <c r="FB2" s="100">
        <v>154</v>
      </c>
      <c r="FC2" s="100">
        <v>155</v>
      </c>
      <c r="FD2" s="100">
        <v>156</v>
      </c>
      <c r="FE2" s="100">
        <v>157</v>
      </c>
      <c r="FF2" s="100">
        <v>158</v>
      </c>
      <c r="FG2" s="100">
        <v>159</v>
      </c>
      <c r="FH2" s="100">
        <v>160</v>
      </c>
      <c r="FI2" s="100">
        <v>161</v>
      </c>
      <c r="FJ2" s="100">
        <v>162</v>
      </c>
      <c r="FK2" s="100">
        <v>163</v>
      </c>
      <c r="FL2" s="100">
        <v>164</v>
      </c>
      <c r="FM2" s="100">
        <v>165</v>
      </c>
      <c r="FN2" s="100">
        <v>166</v>
      </c>
      <c r="FO2" s="100">
        <v>167</v>
      </c>
      <c r="FP2" s="100">
        <v>168</v>
      </c>
      <c r="FQ2" s="100">
        <v>169</v>
      </c>
      <c r="FR2" s="100">
        <v>170</v>
      </c>
      <c r="FS2" s="100">
        <v>171</v>
      </c>
      <c r="FT2" s="100">
        <v>172</v>
      </c>
      <c r="FU2" s="100">
        <v>173</v>
      </c>
      <c r="FV2" s="100">
        <v>174</v>
      </c>
      <c r="FW2" s="100">
        <v>175</v>
      </c>
      <c r="FX2" s="100">
        <v>176</v>
      </c>
      <c r="FY2" s="100">
        <v>177</v>
      </c>
      <c r="FZ2" s="100">
        <v>178</v>
      </c>
      <c r="GA2" s="100">
        <v>179</v>
      </c>
      <c r="GB2" s="100">
        <v>180</v>
      </c>
      <c r="GC2" s="100">
        <v>181</v>
      </c>
      <c r="GD2" s="100">
        <v>182</v>
      </c>
      <c r="GE2" s="100">
        <v>183</v>
      </c>
      <c r="GF2" s="100">
        <v>184</v>
      </c>
      <c r="GG2" s="100">
        <v>185</v>
      </c>
      <c r="GH2" s="100">
        <v>186</v>
      </c>
      <c r="GI2" s="100">
        <v>187</v>
      </c>
      <c r="GJ2" s="100">
        <v>188</v>
      </c>
      <c r="GK2" s="100">
        <v>189</v>
      </c>
      <c r="GL2" s="100">
        <v>190</v>
      </c>
      <c r="GM2" s="100">
        <v>191</v>
      </c>
      <c r="GN2" s="100">
        <v>192</v>
      </c>
      <c r="GO2" s="100">
        <v>193</v>
      </c>
      <c r="GP2" s="100">
        <v>194</v>
      </c>
      <c r="GQ2" s="100">
        <v>195</v>
      </c>
      <c r="GR2" s="100">
        <v>196</v>
      </c>
      <c r="GS2" s="100">
        <v>197</v>
      </c>
      <c r="GT2" s="100">
        <v>198</v>
      </c>
      <c r="GU2" s="100">
        <v>199</v>
      </c>
      <c r="GV2" s="100">
        <v>200</v>
      </c>
      <c r="GW2" s="100">
        <v>201</v>
      </c>
      <c r="GX2" s="100">
        <v>202</v>
      </c>
      <c r="GY2" s="100">
        <v>203</v>
      </c>
      <c r="GZ2" s="100">
        <v>204</v>
      </c>
      <c r="HA2" s="100">
        <v>205</v>
      </c>
      <c r="HB2" s="100">
        <v>206</v>
      </c>
      <c r="HC2" s="100">
        <v>207</v>
      </c>
      <c r="HD2" s="100">
        <v>208</v>
      </c>
      <c r="HE2" s="100">
        <v>209</v>
      </c>
      <c r="HF2" s="100" t="s">
        <v>978</v>
      </c>
    </row>
    <row r="3" spans="1:216" ht="15.75">
      <c r="A3" s="261" t="s">
        <v>1583</v>
      </c>
      <c r="D3" s="56">
        <f>SUM(E3:HQ3)</f>
        <v>1488</v>
      </c>
      <c r="E3" s="57">
        <v>94</v>
      </c>
      <c r="F3" s="9">
        <v>159</v>
      </c>
      <c r="G3" s="9">
        <v>0</v>
      </c>
      <c r="H3" s="9">
        <v>35</v>
      </c>
      <c r="I3" s="9">
        <v>0</v>
      </c>
      <c r="J3" s="9">
        <v>0</v>
      </c>
      <c r="K3" s="9">
        <v>6</v>
      </c>
      <c r="L3" s="9">
        <v>157</v>
      </c>
      <c r="M3" s="9">
        <v>0</v>
      </c>
      <c r="N3" s="9">
        <v>44</v>
      </c>
      <c r="O3" s="9">
        <v>51</v>
      </c>
      <c r="P3" s="9">
        <v>0</v>
      </c>
      <c r="Q3" s="9">
        <v>148</v>
      </c>
      <c r="R3" s="9">
        <v>0</v>
      </c>
      <c r="S3" s="9">
        <v>79</v>
      </c>
      <c r="T3" s="565">
        <v>35</v>
      </c>
      <c r="U3" s="565">
        <v>117</v>
      </c>
      <c r="V3" s="565">
        <v>0</v>
      </c>
      <c r="W3" s="565">
        <v>34</v>
      </c>
      <c r="X3" s="9">
        <v>0</v>
      </c>
      <c r="Y3" s="565">
        <v>41</v>
      </c>
      <c r="Z3" s="565">
        <v>46</v>
      </c>
      <c r="AA3" s="9">
        <v>0</v>
      </c>
      <c r="AB3" s="9">
        <v>161</v>
      </c>
      <c r="AC3" s="565">
        <v>119</v>
      </c>
      <c r="AD3" s="9">
        <v>161</v>
      </c>
      <c r="AE3" s="565">
        <v>1</v>
      </c>
      <c r="AG3" s="261"/>
      <c r="AH3" s="61"/>
      <c r="AJ3" s="249"/>
      <c r="AK3" s="61"/>
      <c r="AL3" s="65"/>
      <c r="AN3" s="345"/>
      <c r="AO3" s="345"/>
      <c r="AP3" s="345"/>
      <c r="AQ3" s="345"/>
      <c r="AR3" s="1"/>
      <c r="AS3" s="345"/>
      <c r="AT3" s="345"/>
      <c r="AU3" s="345"/>
      <c r="AV3" s="345"/>
      <c r="AW3" s="345"/>
      <c r="AX3" s="345"/>
      <c r="AY3" s="345"/>
      <c r="AZ3" s="345"/>
      <c r="BA3" s="345"/>
      <c r="BB3" s="345"/>
      <c r="BC3" s="345"/>
      <c r="BD3" s="345"/>
      <c r="BE3" s="345"/>
      <c r="BF3" s="345"/>
      <c r="BG3" s="345"/>
      <c r="BH3" s="345"/>
      <c r="BI3" s="345"/>
      <c r="BJ3" s="345"/>
      <c r="BK3" s="345"/>
      <c r="BL3" s="345"/>
      <c r="BM3" s="1"/>
      <c r="BN3" s="1"/>
      <c r="BO3" s="345"/>
      <c r="BP3" s="345"/>
      <c r="BQ3" s="345"/>
      <c r="BR3" s="345"/>
      <c r="BS3" s="345"/>
      <c r="BT3" s="345"/>
      <c r="BU3" s="345"/>
      <c r="BV3" s="345"/>
      <c r="BW3" s="1"/>
      <c r="BX3" s="345"/>
      <c r="BY3" s="345"/>
      <c r="BZ3" s="345"/>
      <c r="CA3" s="345"/>
      <c r="CB3" s="1"/>
      <c r="CC3" s="345"/>
      <c r="CD3" s="345"/>
      <c r="CE3" s="345"/>
      <c r="CF3" s="1"/>
      <c r="CG3" s="1"/>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1"/>
      <c r="DH3" s="1"/>
      <c r="DI3" s="345"/>
      <c r="DJ3" s="345"/>
      <c r="DK3" s="345"/>
      <c r="DL3" s="345"/>
      <c r="DM3" s="345"/>
      <c r="DN3" s="1"/>
      <c r="DO3" s="345"/>
      <c r="DP3" s="345"/>
      <c r="DQ3" s="345"/>
      <c r="DR3" s="345"/>
      <c r="DS3" s="345"/>
      <c r="DT3" s="345"/>
      <c r="DU3" s="345"/>
      <c r="DV3" s="345"/>
      <c r="DW3" s="422"/>
      <c r="DX3" s="345"/>
      <c r="DY3" s="345"/>
      <c r="DZ3" s="345"/>
      <c r="EA3" s="345"/>
      <c r="EB3" s="345"/>
      <c r="EC3" s="345"/>
      <c r="ED3" s="345"/>
      <c r="EE3" s="345"/>
      <c r="EF3" s="345"/>
      <c r="EG3" s="1"/>
      <c r="EH3" s="345"/>
      <c r="EI3" s="345"/>
      <c r="EJ3" s="345"/>
      <c r="EK3" s="1"/>
      <c r="EL3" s="345"/>
      <c r="EM3" s="345"/>
      <c r="EN3" s="345"/>
      <c r="EO3" s="345"/>
      <c r="EP3" s="345"/>
      <c r="EQ3" s="345"/>
      <c r="ER3" s="1"/>
      <c r="ES3" s="345"/>
      <c r="ET3" s="345"/>
      <c r="EU3" s="345"/>
      <c r="EV3" s="345"/>
      <c r="EW3" s="345"/>
      <c r="EX3" s="345"/>
      <c r="EY3" s="345"/>
      <c r="EZ3" s="345"/>
      <c r="FA3" s="345"/>
      <c r="FB3" s="345"/>
      <c r="FC3" s="345"/>
      <c r="FD3" s="345"/>
      <c r="FE3" s="345"/>
      <c r="FF3" s="1"/>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1"/>
      <c r="GS3" s="1"/>
      <c r="GT3" s="1"/>
      <c r="GU3" s="1"/>
      <c r="GV3" s="1"/>
      <c r="GW3" s="1"/>
      <c r="GX3" s="1"/>
      <c r="GY3" s="1"/>
      <c r="GZ3" s="1"/>
      <c r="HA3" s="1"/>
      <c r="HB3" s="1"/>
      <c r="HC3" s="1"/>
      <c r="HD3" s="1"/>
      <c r="HE3" s="1"/>
      <c r="HF3" s="1"/>
      <c r="HG3" s="1"/>
      <c r="HH3" s="1"/>
    </row>
    <row r="4" spans="1:216" ht="15.75">
      <c r="A4" s="104" t="s">
        <v>1281</v>
      </c>
      <c r="D4" s="56">
        <f>SUM(E4:HQ4)</f>
        <v>1815</v>
      </c>
      <c r="E4" s="9">
        <v>168</v>
      </c>
      <c r="F4" s="9">
        <v>0</v>
      </c>
      <c r="G4" s="9">
        <v>47</v>
      </c>
      <c r="H4" s="9">
        <v>61</v>
      </c>
      <c r="I4" s="9">
        <v>0</v>
      </c>
      <c r="J4" s="9">
        <v>112</v>
      </c>
      <c r="K4" s="9">
        <v>56</v>
      </c>
      <c r="L4" s="419" t="s">
        <v>4679</v>
      </c>
      <c r="M4" s="9">
        <v>143</v>
      </c>
      <c r="N4" s="9">
        <v>21</v>
      </c>
      <c r="O4" s="9">
        <v>49</v>
      </c>
      <c r="P4" s="9">
        <v>157</v>
      </c>
      <c r="Q4" s="9">
        <v>0</v>
      </c>
      <c r="R4" s="9">
        <v>0</v>
      </c>
      <c r="S4" s="9">
        <v>166</v>
      </c>
      <c r="T4" s="9">
        <v>168</v>
      </c>
      <c r="U4" s="9">
        <v>140</v>
      </c>
      <c r="V4" s="565">
        <v>0</v>
      </c>
      <c r="W4" s="565">
        <v>21</v>
      </c>
      <c r="X4" s="9">
        <v>0</v>
      </c>
      <c r="Y4" s="565">
        <v>65</v>
      </c>
      <c r="Z4" s="565">
        <v>0</v>
      </c>
      <c r="AA4" s="9">
        <v>0</v>
      </c>
      <c r="AB4" s="565">
        <v>131</v>
      </c>
      <c r="AC4" s="565">
        <v>15</v>
      </c>
      <c r="AD4" s="565">
        <v>126</v>
      </c>
      <c r="AE4" s="9">
        <v>169</v>
      </c>
      <c r="AG4" s="104"/>
      <c r="AH4" s="61"/>
      <c r="AJ4" s="249"/>
      <c r="AK4" s="61"/>
      <c r="AL4" s="65"/>
      <c r="AN4" s="345"/>
      <c r="AO4" s="345"/>
      <c r="AP4" s="345"/>
      <c r="AQ4" s="345"/>
      <c r="AR4" s="345"/>
      <c r="AS4" s="345"/>
      <c r="AT4" s="345"/>
      <c r="AU4" s="345"/>
      <c r="AV4" s="345"/>
      <c r="AW4" s="345"/>
      <c r="AX4" s="345"/>
      <c r="AY4" s="345"/>
      <c r="AZ4" s="345"/>
      <c r="BA4" s="345"/>
      <c r="BB4" s="345"/>
      <c r="BC4" s="345"/>
      <c r="BD4" s="345"/>
      <c r="BE4" s="1"/>
      <c r="BF4" s="345"/>
      <c r="BG4" s="345"/>
      <c r="BH4" s="345"/>
      <c r="BI4" s="345"/>
      <c r="BJ4" s="345"/>
      <c r="BK4" s="1"/>
      <c r="BL4" s="345"/>
      <c r="BM4" s="1"/>
      <c r="BN4" s="1"/>
      <c r="BO4" s="345"/>
      <c r="BP4" s="345"/>
      <c r="BQ4" s="345"/>
      <c r="BR4" s="345"/>
      <c r="BS4" s="345"/>
      <c r="BT4" s="1"/>
      <c r="BU4" s="345"/>
      <c r="BV4" s="345"/>
      <c r="BW4" s="1"/>
      <c r="BX4" s="345"/>
      <c r="BY4" s="345"/>
      <c r="BZ4" s="345"/>
      <c r="CA4" s="345"/>
      <c r="CB4" s="1"/>
      <c r="CC4" s="345"/>
      <c r="CD4" s="345"/>
      <c r="CE4" s="345"/>
      <c r="CF4" s="345"/>
      <c r="CG4" s="345"/>
      <c r="CH4" s="345"/>
      <c r="CI4" s="345"/>
      <c r="CJ4" s="1"/>
      <c r="CK4" s="345"/>
      <c r="CL4" s="345"/>
      <c r="CM4" s="345"/>
      <c r="CN4" s="345"/>
      <c r="CO4" s="345"/>
      <c r="CP4" s="345"/>
      <c r="CQ4" s="345"/>
      <c r="CR4" s="1"/>
      <c r="CS4" s="345"/>
      <c r="CT4" s="345"/>
      <c r="CU4" s="345"/>
      <c r="CV4" s="345"/>
      <c r="CW4" s="345"/>
      <c r="CX4" s="345"/>
      <c r="CY4" s="345"/>
      <c r="CZ4" s="345"/>
      <c r="DA4" s="345"/>
      <c r="DB4" s="345"/>
      <c r="DC4" s="345"/>
      <c r="DD4" s="345"/>
      <c r="DE4" s="1"/>
      <c r="DF4" s="1"/>
      <c r="DG4" s="1"/>
      <c r="DH4" s="1"/>
      <c r="DI4" s="345"/>
      <c r="DJ4" s="345"/>
      <c r="DK4" s="345"/>
      <c r="DL4" s="345"/>
      <c r="DM4" s="345"/>
      <c r="DN4" s="345"/>
      <c r="DO4" s="345"/>
      <c r="DP4" s="345"/>
      <c r="DQ4" s="345"/>
      <c r="DR4" s="345"/>
      <c r="DS4" s="345"/>
      <c r="DT4" s="345"/>
      <c r="DU4" s="345"/>
      <c r="DV4" s="345"/>
      <c r="DW4" s="422"/>
      <c r="DX4" s="345"/>
      <c r="DY4" s="345"/>
      <c r="DZ4" s="345"/>
      <c r="EA4" s="345"/>
      <c r="EB4" s="345"/>
      <c r="EC4" s="345"/>
      <c r="ED4" s="345"/>
      <c r="EE4" s="345"/>
      <c r="EF4" s="345"/>
      <c r="EG4" s="345"/>
      <c r="EH4" s="345"/>
      <c r="EI4" s="1"/>
      <c r="EJ4" s="345"/>
      <c r="EK4" s="1"/>
      <c r="EL4" s="345"/>
      <c r="EM4" s="345"/>
      <c r="EN4" s="345"/>
      <c r="EO4" s="345"/>
      <c r="EP4" s="345"/>
      <c r="EQ4" s="345"/>
      <c r="ER4" s="345"/>
      <c r="ES4" s="1"/>
      <c r="ET4" s="345"/>
      <c r="EU4" s="345"/>
      <c r="EV4" s="345"/>
      <c r="EW4" s="345"/>
      <c r="EX4" s="345"/>
      <c r="EY4" s="345"/>
      <c r="EZ4" s="345"/>
      <c r="FA4" s="345"/>
      <c r="FB4" s="345"/>
      <c r="FC4" s="1"/>
      <c r="FD4" s="345"/>
      <c r="FE4" s="345"/>
      <c r="FF4" s="345"/>
      <c r="FG4" s="345"/>
      <c r="FH4" s="345"/>
      <c r="FI4" s="345"/>
      <c r="FJ4" s="345"/>
      <c r="FK4" s="345"/>
      <c r="FL4" s="345"/>
      <c r="FM4" s="345"/>
      <c r="FN4" s="345"/>
      <c r="FO4" s="345"/>
      <c r="FP4" s="345"/>
      <c r="FQ4" s="345"/>
      <c r="FR4" s="345"/>
      <c r="FS4" s="345"/>
      <c r="FT4" s="345"/>
      <c r="FU4" s="345"/>
      <c r="FV4" s="345"/>
      <c r="FW4" s="345"/>
      <c r="FX4" s="345"/>
      <c r="FY4" s="1"/>
      <c r="FZ4" s="345"/>
      <c r="GA4" s="345"/>
      <c r="GB4" s="345"/>
      <c r="GC4" s="345"/>
      <c r="GD4" s="345"/>
      <c r="GE4" s="345"/>
      <c r="GF4" s="345"/>
      <c r="GG4" s="345"/>
      <c r="GH4" s="345"/>
      <c r="GI4" s="345"/>
      <c r="GJ4" s="345"/>
      <c r="GK4" s="345"/>
      <c r="GL4" s="345"/>
      <c r="GM4" s="345"/>
      <c r="GN4" s="1"/>
      <c r="GO4" s="345"/>
      <c r="GP4" s="345"/>
      <c r="GQ4" s="345"/>
      <c r="GR4" s="1"/>
      <c r="GS4" s="1"/>
      <c r="GT4" s="1"/>
      <c r="GU4" s="1"/>
      <c r="GV4" s="1"/>
      <c r="GW4" s="1"/>
      <c r="GX4" s="1"/>
      <c r="GY4" s="1"/>
      <c r="GZ4" s="1"/>
      <c r="HA4" s="1"/>
      <c r="HB4" s="1"/>
      <c r="HC4" s="1"/>
      <c r="HD4" s="1"/>
      <c r="HE4" s="1"/>
      <c r="HF4" s="1"/>
      <c r="HG4" s="1"/>
      <c r="HH4" s="1"/>
    </row>
    <row r="5" spans="1:216" ht="15.75">
      <c r="A5" s="261" t="s">
        <v>3830</v>
      </c>
      <c r="D5" s="56">
        <f>SUM(E5:HQ5)</f>
        <v>1437</v>
      </c>
      <c r="E5" s="9">
        <v>0</v>
      </c>
      <c r="F5" s="9">
        <v>99</v>
      </c>
      <c r="G5" s="9">
        <v>107</v>
      </c>
      <c r="H5" s="9">
        <v>10</v>
      </c>
      <c r="I5" s="9">
        <v>0</v>
      </c>
      <c r="J5" s="9">
        <v>24</v>
      </c>
      <c r="K5" s="9">
        <v>70</v>
      </c>
      <c r="L5" s="9">
        <v>148</v>
      </c>
      <c r="M5" s="9">
        <v>111</v>
      </c>
      <c r="N5" s="9">
        <v>22</v>
      </c>
      <c r="O5" s="9">
        <v>30</v>
      </c>
      <c r="P5" s="9">
        <v>57</v>
      </c>
      <c r="Q5" s="9">
        <v>63</v>
      </c>
      <c r="R5" s="9">
        <v>0</v>
      </c>
      <c r="S5" s="9">
        <v>38</v>
      </c>
      <c r="T5" s="565">
        <v>0</v>
      </c>
      <c r="U5" s="565">
        <v>117</v>
      </c>
      <c r="V5" s="565">
        <v>0</v>
      </c>
      <c r="W5" s="565">
        <v>115</v>
      </c>
      <c r="X5" s="9">
        <v>0</v>
      </c>
      <c r="Y5" s="565">
        <v>88</v>
      </c>
      <c r="Z5" s="565">
        <v>52</v>
      </c>
      <c r="AA5" s="9">
        <v>0</v>
      </c>
      <c r="AB5" s="565">
        <v>75</v>
      </c>
      <c r="AC5" s="565">
        <v>115</v>
      </c>
      <c r="AD5" s="565">
        <v>0</v>
      </c>
      <c r="AE5" s="565">
        <v>96</v>
      </c>
      <c r="AG5" s="261"/>
      <c r="AH5" s="61"/>
      <c r="AJ5" s="249"/>
      <c r="AK5" s="61"/>
      <c r="AL5" s="65"/>
      <c r="AN5" s="345"/>
      <c r="AO5" s="345"/>
      <c r="AP5" s="345"/>
      <c r="AQ5" s="345"/>
      <c r="AR5" s="1"/>
      <c r="AS5" s="345"/>
      <c r="AT5" s="345"/>
      <c r="AU5" s="345"/>
      <c r="AV5" s="345"/>
      <c r="AW5" s="345"/>
      <c r="AX5" s="345"/>
      <c r="AY5" s="345"/>
      <c r="AZ5" s="345"/>
      <c r="BA5" s="345"/>
      <c r="BB5" s="345"/>
      <c r="BC5" s="345"/>
      <c r="BD5" s="345"/>
      <c r="BE5" s="345"/>
      <c r="BF5" s="345"/>
      <c r="BG5" s="1"/>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1"/>
      <c r="CZ5" s="345"/>
      <c r="DA5" s="345"/>
      <c r="DB5" s="345"/>
      <c r="DC5" s="345"/>
      <c r="DD5" s="1"/>
      <c r="DE5" s="345"/>
      <c r="DF5" s="1"/>
      <c r="DG5" s="345"/>
      <c r="DH5" s="345"/>
      <c r="DI5" s="345"/>
      <c r="DJ5" s="345"/>
      <c r="DK5" s="345"/>
      <c r="DL5" s="345"/>
      <c r="DM5" s="1"/>
      <c r="DN5" s="345"/>
      <c r="DO5" s="345"/>
      <c r="DP5" s="345"/>
      <c r="DQ5" s="345"/>
      <c r="DR5" s="345"/>
      <c r="DS5" s="345"/>
      <c r="DT5" s="345"/>
      <c r="DU5" s="345"/>
      <c r="DV5" s="345"/>
      <c r="DW5" s="422"/>
      <c r="DX5" s="1"/>
      <c r="DY5" s="345"/>
      <c r="DZ5" s="345"/>
      <c r="EA5" s="345"/>
      <c r="EB5" s="345"/>
      <c r="EC5" s="345"/>
      <c r="ED5" s="345"/>
      <c r="EE5" s="1"/>
      <c r="EF5" s="345"/>
      <c r="EG5" s="345"/>
      <c r="EH5" s="345"/>
      <c r="EI5" s="1"/>
      <c r="EJ5" s="345"/>
      <c r="EK5" s="345"/>
      <c r="EL5" s="345"/>
      <c r="EM5" s="345"/>
      <c r="EN5" s="345"/>
      <c r="EO5" s="1"/>
      <c r="EP5" s="345"/>
      <c r="EQ5" s="345"/>
      <c r="ER5" s="1"/>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1"/>
      <c r="FT5" s="345"/>
      <c r="FU5" s="345"/>
      <c r="FV5" s="345"/>
      <c r="FW5" s="1"/>
      <c r="FX5" s="345"/>
      <c r="FY5" s="345"/>
      <c r="FZ5" s="345"/>
      <c r="GA5" s="345"/>
      <c r="GB5" s="345"/>
      <c r="GC5" s="1"/>
      <c r="GD5" s="345"/>
      <c r="GE5" s="345"/>
      <c r="GF5" s="345"/>
      <c r="GG5" s="345"/>
      <c r="GH5" s="345"/>
      <c r="GI5" s="345"/>
      <c r="GJ5" s="345"/>
      <c r="GK5" s="345"/>
      <c r="GL5" s="345"/>
      <c r="GM5" s="345"/>
      <c r="GN5" s="345"/>
      <c r="GO5" s="345"/>
      <c r="GP5" s="345"/>
      <c r="GQ5" s="345"/>
      <c r="GR5" s="1"/>
      <c r="GS5" s="1"/>
      <c r="GT5" s="1"/>
      <c r="GU5" s="1"/>
      <c r="GV5" s="1"/>
      <c r="GW5" s="1"/>
      <c r="GX5" s="1"/>
      <c r="GY5" s="1"/>
      <c r="GZ5" s="1"/>
      <c r="HA5" s="1"/>
      <c r="HB5" s="1"/>
      <c r="HC5" s="1"/>
      <c r="HD5" s="1"/>
      <c r="HE5" s="1"/>
      <c r="HF5" s="1"/>
      <c r="HG5" s="1"/>
      <c r="HH5" s="1"/>
    </row>
    <row r="6" spans="1:216" ht="15.75">
      <c r="A6" s="260" t="s">
        <v>3147</v>
      </c>
      <c r="D6" s="56">
        <f>SUM(E6:HQ6)</f>
        <v>1786</v>
      </c>
      <c r="E6" s="9">
        <v>90</v>
      </c>
      <c r="F6" s="9">
        <v>153</v>
      </c>
      <c r="G6" s="9">
        <v>141</v>
      </c>
      <c r="H6" s="9">
        <v>82</v>
      </c>
      <c r="I6" s="9">
        <v>103</v>
      </c>
      <c r="J6" s="9">
        <v>58</v>
      </c>
      <c r="K6" s="9">
        <v>85</v>
      </c>
      <c r="L6" s="419" t="s">
        <v>4679</v>
      </c>
      <c r="M6" s="9">
        <v>131</v>
      </c>
      <c r="N6" s="9">
        <v>129</v>
      </c>
      <c r="O6" s="9">
        <v>20</v>
      </c>
      <c r="P6" s="9">
        <v>166</v>
      </c>
      <c r="Q6" s="9">
        <v>37</v>
      </c>
      <c r="R6" s="9">
        <v>0</v>
      </c>
      <c r="S6" s="9">
        <v>144</v>
      </c>
      <c r="T6" s="9">
        <v>140</v>
      </c>
      <c r="U6" s="565">
        <v>0</v>
      </c>
      <c r="V6" s="565">
        <v>0</v>
      </c>
      <c r="W6" s="565">
        <v>31</v>
      </c>
      <c r="X6" s="9">
        <v>0</v>
      </c>
      <c r="Y6" s="9">
        <v>141</v>
      </c>
      <c r="Z6" s="565">
        <v>25</v>
      </c>
      <c r="AA6" s="9">
        <v>0</v>
      </c>
      <c r="AB6" s="565">
        <v>49</v>
      </c>
      <c r="AC6" s="565">
        <v>10</v>
      </c>
      <c r="AD6" s="565">
        <v>0</v>
      </c>
      <c r="AE6" s="565">
        <v>51</v>
      </c>
      <c r="AG6" s="260"/>
      <c r="AH6" s="61"/>
      <c r="AJ6" s="249"/>
      <c r="AK6" s="61"/>
      <c r="AL6" s="65"/>
      <c r="AN6" s="345"/>
      <c r="AO6" s="345"/>
      <c r="AP6" s="345"/>
      <c r="AQ6" s="345"/>
      <c r="AR6" s="345"/>
      <c r="AS6" s="345"/>
      <c r="AT6" s="345"/>
      <c r="AU6" s="345"/>
      <c r="AV6" s="345"/>
      <c r="AW6" s="345"/>
      <c r="AX6" s="345"/>
      <c r="AY6" s="345"/>
      <c r="AZ6" s="1"/>
      <c r="BA6" s="345"/>
      <c r="BB6" s="345"/>
      <c r="BC6" s="345"/>
      <c r="BD6" s="345"/>
      <c r="BE6" s="345"/>
      <c r="BF6" s="345"/>
      <c r="BG6" s="345"/>
      <c r="BH6" s="345"/>
      <c r="BI6" s="345"/>
      <c r="BJ6" s="345"/>
      <c r="BK6" s="345"/>
      <c r="BL6" s="345"/>
      <c r="BM6" s="345"/>
      <c r="BN6" s="345"/>
      <c r="BO6" s="1"/>
      <c r="BP6" s="345"/>
      <c r="BQ6" s="345"/>
      <c r="BR6" s="345"/>
      <c r="BS6" s="345"/>
      <c r="BT6" s="345"/>
      <c r="BU6" s="345"/>
      <c r="BV6" s="345"/>
      <c r="BW6" s="345"/>
      <c r="BX6" s="1"/>
      <c r="BY6" s="345"/>
      <c r="BZ6" s="345"/>
      <c r="CA6" s="345"/>
      <c r="CB6" s="345"/>
      <c r="CC6" s="345"/>
      <c r="CD6" s="345"/>
      <c r="CE6" s="345"/>
      <c r="CF6" s="345"/>
      <c r="CG6" s="345"/>
      <c r="CH6" s="345"/>
      <c r="CI6" s="345"/>
      <c r="CJ6" s="345"/>
      <c r="CK6" s="345"/>
      <c r="CL6" s="345"/>
      <c r="CM6" s="345"/>
      <c r="CN6" s="345"/>
      <c r="CO6" s="345"/>
      <c r="CP6" s="345"/>
      <c r="CQ6" s="345"/>
      <c r="CR6" s="1"/>
      <c r="CS6" s="345"/>
      <c r="CT6" s="345"/>
      <c r="CU6" s="345"/>
      <c r="CV6" s="345"/>
      <c r="CW6" s="345"/>
      <c r="CX6" s="345"/>
      <c r="CY6" s="345"/>
      <c r="CZ6" s="345"/>
      <c r="DA6" s="345"/>
      <c r="DB6" s="345"/>
      <c r="DC6" s="345"/>
      <c r="DD6" s="345"/>
      <c r="DE6" s="345"/>
      <c r="DF6" s="345"/>
      <c r="DG6" s="1"/>
      <c r="DH6" s="345"/>
      <c r="DI6" s="345"/>
      <c r="DJ6" s="345"/>
      <c r="DK6" s="345"/>
      <c r="DL6" s="345"/>
      <c r="DM6" s="1"/>
      <c r="DN6" s="345"/>
      <c r="DO6" s="345"/>
      <c r="DP6" s="345"/>
      <c r="DQ6" s="345"/>
      <c r="DR6" s="345"/>
      <c r="DS6" s="345"/>
      <c r="DT6" s="345"/>
      <c r="DU6" s="345"/>
      <c r="DV6" s="345"/>
      <c r="DW6" s="422"/>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1"/>
      <c r="FI6" s="345"/>
      <c r="FJ6" s="345"/>
      <c r="FK6" s="345"/>
      <c r="FL6" s="345"/>
      <c r="FM6" s="345"/>
      <c r="FN6" s="345"/>
      <c r="FO6" s="345"/>
      <c r="FP6" s="345"/>
      <c r="FQ6" s="1"/>
      <c r="FR6" s="1"/>
      <c r="FS6" s="345"/>
      <c r="FT6" s="345"/>
      <c r="FU6" s="345"/>
      <c r="FV6" s="345"/>
      <c r="FW6" s="345"/>
      <c r="FX6" s="345"/>
      <c r="FY6" s="345"/>
      <c r="FZ6" s="345"/>
      <c r="GA6" s="345"/>
      <c r="GB6" s="345"/>
      <c r="GC6" s="345"/>
      <c r="GD6" s="345"/>
      <c r="GE6" s="345"/>
      <c r="GF6" s="345"/>
      <c r="GG6" s="345"/>
      <c r="GH6" s="345"/>
      <c r="GI6" s="1"/>
      <c r="GJ6" s="345"/>
      <c r="GK6" s="1"/>
      <c r="GL6" s="345"/>
      <c r="GM6" s="345"/>
      <c r="GN6" s="345"/>
      <c r="GO6" s="345"/>
      <c r="GP6" s="345"/>
      <c r="GQ6" s="345"/>
      <c r="GR6" s="1"/>
      <c r="GS6" s="1"/>
      <c r="GT6" s="1"/>
      <c r="GU6" s="1"/>
      <c r="GV6" s="1"/>
      <c r="GW6" s="1"/>
      <c r="GX6" s="1"/>
      <c r="GY6" s="1"/>
      <c r="GZ6" s="1"/>
      <c r="HA6" s="1"/>
      <c r="HB6" s="1"/>
      <c r="HC6" s="1"/>
      <c r="HD6" s="1"/>
      <c r="HE6" s="1"/>
      <c r="HF6" s="1"/>
      <c r="HG6" s="1"/>
      <c r="HH6" s="1"/>
    </row>
    <row r="7" spans="1:216" ht="15.75">
      <c r="A7" s="261" t="s">
        <v>3838</v>
      </c>
      <c r="D7" s="56">
        <f>SUM(E7:HQ7)</f>
        <v>1552</v>
      </c>
      <c r="E7" s="9">
        <v>0</v>
      </c>
      <c r="F7" s="9">
        <v>118</v>
      </c>
      <c r="G7" s="9">
        <v>46</v>
      </c>
      <c r="H7" s="9">
        <v>118</v>
      </c>
      <c r="I7" s="9">
        <v>0</v>
      </c>
      <c r="J7" s="9">
        <v>41</v>
      </c>
      <c r="K7" s="9">
        <v>79</v>
      </c>
      <c r="L7" s="419" t="s">
        <v>4679</v>
      </c>
      <c r="M7" s="9">
        <v>0</v>
      </c>
      <c r="N7" s="9">
        <v>93</v>
      </c>
      <c r="O7" s="9">
        <v>163</v>
      </c>
      <c r="P7" s="9">
        <v>48</v>
      </c>
      <c r="Q7" s="9">
        <v>56</v>
      </c>
      <c r="R7" s="9">
        <v>0</v>
      </c>
      <c r="S7" s="9">
        <v>161</v>
      </c>
      <c r="T7" s="565">
        <v>58</v>
      </c>
      <c r="U7" s="565">
        <v>78</v>
      </c>
      <c r="V7" s="565">
        <v>0</v>
      </c>
      <c r="W7" s="565">
        <v>60</v>
      </c>
      <c r="X7" s="9">
        <v>0</v>
      </c>
      <c r="Y7" s="9">
        <v>157</v>
      </c>
      <c r="Z7" s="565">
        <v>86</v>
      </c>
      <c r="AA7" s="9">
        <v>0</v>
      </c>
      <c r="AB7" s="565">
        <v>80</v>
      </c>
      <c r="AC7" s="565">
        <v>29</v>
      </c>
      <c r="AD7" s="565">
        <v>0</v>
      </c>
      <c r="AE7" s="565">
        <v>81</v>
      </c>
      <c r="AG7" s="261"/>
      <c r="AH7" s="61"/>
      <c r="AJ7" s="249"/>
      <c r="AK7" s="61"/>
      <c r="AL7" s="65"/>
      <c r="AN7" s="345"/>
      <c r="AO7" s="345"/>
      <c r="AP7" s="345"/>
      <c r="AQ7" s="345"/>
      <c r="AR7" s="1"/>
      <c r="AS7" s="345"/>
      <c r="AT7" s="1"/>
      <c r="AU7" s="345"/>
      <c r="AV7" s="345"/>
      <c r="AW7" s="345"/>
      <c r="AX7" s="345"/>
      <c r="AY7" s="345"/>
      <c r="AZ7" s="345"/>
      <c r="BA7" s="345"/>
      <c r="BB7" s="345"/>
      <c r="BC7" s="345"/>
      <c r="BD7" s="345"/>
      <c r="BE7" s="1"/>
      <c r="BF7" s="345"/>
      <c r="BG7" s="345"/>
      <c r="BH7" s="345"/>
      <c r="BI7" s="345"/>
      <c r="BJ7" s="345"/>
      <c r="BK7" s="345"/>
      <c r="BL7" s="345"/>
      <c r="BM7" s="345"/>
      <c r="BN7" s="345"/>
      <c r="BO7" s="345"/>
      <c r="BP7" s="345"/>
      <c r="BQ7" s="345"/>
      <c r="BR7" s="345"/>
      <c r="BS7" s="345"/>
      <c r="BT7" s="1"/>
      <c r="BU7" s="345"/>
      <c r="BV7" s="345"/>
      <c r="BW7" s="345"/>
      <c r="BX7" s="345"/>
      <c r="BY7" s="345"/>
      <c r="BZ7" s="345"/>
      <c r="CA7" s="345"/>
      <c r="CB7" s="345"/>
      <c r="CC7" s="345"/>
      <c r="CD7" s="345"/>
      <c r="CE7" s="345"/>
      <c r="CF7" s="1"/>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1"/>
      <c r="DM7" s="345"/>
      <c r="DN7" s="345"/>
      <c r="DO7" s="345"/>
      <c r="DP7" s="345"/>
      <c r="DQ7" s="345"/>
      <c r="DR7" s="1"/>
      <c r="DS7" s="345"/>
      <c r="DT7" s="345"/>
      <c r="DU7" s="345"/>
      <c r="DV7" s="345"/>
      <c r="DW7" s="422"/>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1"/>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1"/>
      <c r="GS7" s="1"/>
      <c r="GT7" s="1"/>
      <c r="GU7" s="1"/>
      <c r="GV7" s="1"/>
      <c r="GW7" s="1"/>
      <c r="GX7" s="1"/>
      <c r="GY7" s="1"/>
      <c r="GZ7" s="1"/>
      <c r="HA7" s="1"/>
      <c r="HB7" s="1"/>
      <c r="HC7" s="1"/>
      <c r="HD7" s="1"/>
      <c r="HE7" s="1"/>
      <c r="HF7" s="1"/>
      <c r="HG7" s="1"/>
      <c r="HH7" s="1"/>
    </row>
    <row r="8" spans="1:216" ht="15.75">
      <c r="A8" s="104" t="s">
        <v>1272</v>
      </c>
      <c r="D8" s="56">
        <f>SUM(E8:HQ8)</f>
        <v>1681</v>
      </c>
      <c r="E8" s="9">
        <v>0</v>
      </c>
      <c r="F8" s="9">
        <v>0</v>
      </c>
      <c r="G8" s="9">
        <v>0</v>
      </c>
      <c r="H8" s="9">
        <v>110</v>
      </c>
      <c r="I8" s="9">
        <v>0</v>
      </c>
      <c r="J8" s="9">
        <v>74</v>
      </c>
      <c r="K8" s="9">
        <v>92</v>
      </c>
      <c r="L8" s="419" t="s">
        <v>4679</v>
      </c>
      <c r="M8" s="9">
        <v>0</v>
      </c>
      <c r="N8" s="9">
        <v>147</v>
      </c>
      <c r="O8" s="9">
        <v>89</v>
      </c>
      <c r="P8" s="9">
        <v>0</v>
      </c>
      <c r="Q8" s="9">
        <v>100</v>
      </c>
      <c r="R8" s="9">
        <v>0</v>
      </c>
      <c r="S8" s="9">
        <v>82</v>
      </c>
      <c r="T8" s="565">
        <v>42</v>
      </c>
      <c r="U8" s="565">
        <v>128</v>
      </c>
      <c r="V8" s="565">
        <v>0</v>
      </c>
      <c r="W8" s="565">
        <v>117</v>
      </c>
      <c r="X8" s="9">
        <v>0</v>
      </c>
      <c r="Y8" s="565">
        <v>131</v>
      </c>
      <c r="Z8" s="565">
        <v>81</v>
      </c>
      <c r="AA8" s="9">
        <v>0</v>
      </c>
      <c r="AB8" s="9">
        <v>140</v>
      </c>
      <c r="AC8" s="565">
        <v>106</v>
      </c>
      <c r="AD8" s="565">
        <v>103</v>
      </c>
      <c r="AE8" s="9">
        <v>139</v>
      </c>
      <c r="AG8" s="104"/>
      <c r="AH8" s="61"/>
      <c r="AJ8" s="249"/>
      <c r="AK8" s="61"/>
      <c r="AL8" s="65"/>
      <c r="AN8" s="345"/>
      <c r="AO8" s="345"/>
      <c r="AP8" s="345"/>
      <c r="AQ8" s="345"/>
      <c r="AR8" s="1"/>
      <c r="AS8" s="1"/>
      <c r="AT8" s="345"/>
      <c r="AU8" s="345"/>
      <c r="AV8" s="345"/>
      <c r="AW8" s="345"/>
      <c r="AX8" s="345"/>
      <c r="AY8" s="345"/>
      <c r="AZ8" s="1"/>
      <c r="BA8" s="345"/>
      <c r="BB8" s="345"/>
      <c r="BC8" s="345"/>
      <c r="BD8" s="345"/>
      <c r="BE8" s="1"/>
      <c r="BF8" s="345"/>
      <c r="BG8" s="345"/>
      <c r="BH8" s="345"/>
      <c r="BI8" s="345"/>
      <c r="BJ8" s="345"/>
      <c r="BK8" s="1"/>
      <c r="BL8" s="345"/>
      <c r="BM8" s="345"/>
      <c r="BN8" s="1"/>
      <c r="BO8" s="345"/>
      <c r="BP8" s="345"/>
      <c r="BQ8" s="345"/>
      <c r="BR8" s="345"/>
      <c r="BS8" s="345"/>
      <c r="BT8" s="1"/>
      <c r="BU8" s="345"/>
      <c r="BV8" s="345"/>
      <c r="BW8" s="1"/>
      <c r="BX8" s="345"/>
      <c r="BY8" s="345"/>
      <c r="BZ8" s="345"/>
      <c r="CA8" s="1"/>
      <c r="CB8" s="345"/>
      <c r="CC8" s="345"/>
      <c r="CD8" s="345"/>
      <c r="CE8" s="345"/>
      <c r="CF8" s="345"/>
      <c r="CG8" s="345"/>
      <c r="CH8" s="345"/>
      <c r="CI8" s="1"/>
      <c r="CJ8" s="345"/>
      <c r="CK8" s="345"/>
      <c r="CL8" s="345"/>
      <c r="CM8" s="345"/>
      <c r="CN8" s="345"/>
      <c r="CO8" s="345"/>
      <c r="CP8" s="345"/>
      <c r="CQ8" s="345"/>
      <c r="CR8" s="345"/>
      <c r="CS8" s="345"/>
      <c r="CT8" s="345"/>
      <c r="CU8" s="345"/>
      <c r="CV8" s="345"/>
      <c r="CW8" s="345"/>
      <c r="CX8" s="345"/>
      <c r="CY8" s="345"/>
      <c r="CZ8" s="345"/>
      <c r="DA8" s="345"/>
      <c r="DB8" s="345"/>
      <c r="DC8" s="1"/>
      <c r="DD8" s="345"/>
      <c r="DE8" s="1"/>
      <c r="DF8" s="1"/>
      <c r="DG8" s="1"/>
      <c r="DH8" s="345"/>
      <c r="DI8" s="345"/>
      <c r="DJ8" s="345"/>
      <c r="DK8" s="345"/>
      <c r="DL8" s="345"/>
      <c r="DM8" s="1"/>
      <c r="DN8" s="345"/>
      <c r="DO8" s="345"/>
      <c r="DP8" s="345"/>
      <c r="DQ8" s="345"/>
      <c r="DR8" s="345"/>
      <c r="DS8" s="345"/>
      <c r="DT8" s="345"/>
      <c r="DU8" s="345"/>
      <c r="DV8" s="345"/>
      <c r="DW8" s="422"/>
      <c r="DX8" s="345"/>
      <c r="DY8" s="345"/>
      <c r="DZ8" s="345"/>
      <c r="EA8" s="345"/>
      <c r="EB8" s="345"/>
      <c r="EC8" s="345"/>
      <c r="ED8" s="345"/>
      <c r="EE8" s="345"/>
      <c r="EF8" s="345"/>
      <c r="EG8" s="1"/>
      <c r="EH8" s="1"/>
      <c r="EI8" s="1"/>
      <c r="EJ8" s="345"/>
      <c r="EK8" s="345"/>
      <c r="EL8" s="345"/>
      <c r="EM8" s="345"/>
      <c r="EN8" s="1"/>
      <c r="EO8" s="345"/>
      <c r="EP8" s="345"/>
      <c r="EQ8" s="345"/>
      <c r="ER8" s="345"/>
      <c r="ES8" s="345"/>
      <c r="ET8" s="345"/>
      <c r="EU8" s="345"/>
      <c r="EV8" s="345"/>
      <c r="EW8" s="345"/>
      <c r="EX8" s="345"/>
      <c r="EY8" s="345"/>
      <c r="EZ8" s="345"/>
      <c r="FA8" s="345"/>
      <c r="FB8" s="345"/>
      <c r="FC8" s="1"/>
      <c r="FD8" s="345"/>
      <c r="FE8" s="345"/>
      <c r="FF8" s="1"/>
      <c r="FG8" s="345"/>
      <c r="FH8" s="1"/>
      <c r="FI8" s="345"/>
      <c r="FJ8" s="345"/>
      <c r="FK8" s="1"/>
      <c r="FL8" s="1"/>
      <c r="FM8" s="345"/>
      <c r="FN8" s="345"/>
      <c r="FO8" s="345"/>
      <c r="FP8" s="345"/>
      <c r="FQ8" s="1"/>
      <c r="FR8" s="345"/>
      <c r="FS8" s="345"/>
      <c r="FT8" s="345"/>
      <c r="FU8" s="345"/>
      <c r="FV8" s="345"/>
      <c r="FW8" s="345"/>
      <c r="FX8" s="345"/>
      <c r="FY8" s="345"/>
      <c r="FZ8" s="345"/>
      <c r="GA8" s="345"/>
      <c r="GB8" s="345"/>
      <c r="GC8" s="345"/>
      <c r="GD8" s="345"/>
      <c r="GE8" s="345"/>
      <c r="GF8" s="345"/>
      <c r="GG8" s="345"/>
      <c r="GH8" s="345"/>
      <c r="GI8" s="345"/>
      <c r="GJ8" s="345"/>
      <c r="GK8" s="345"/>
      <c r="GL8" s="1"/>
      <c r="GM8" s="345"/>
      <c r="GN8" s="345"/>
      <c r="GO8" s="345"/>
      <c r="GP8" s="1"/>
      <c r="GQ8" s="345"/>
      <c r="GR8" s="1"/>
      <c r="GS8" s="1"/>
      <c r="GT8" s="1"/>
      <c r="GU8" s="1"/>
      <c r="GV8" s="1"/>
      <c r="GW8" s="1"/>
      <c r="GX8" s="1"/>
      <c r="GY8" s="1"/>
      <c r="GZ8" s="1"/>
      <c r="HA8" s="1"/>
      <c r="HB8" s="1"/>
      <c r="HC8" s="1"/>
      <c r="HD8" s="1"/>
      <c r="HE8" s="1"/>
      <c r="HF8" s="1"/>
      <c r="HG8" s="1"/>
      <c r="HH8" s="1"/>
    </row>
    <row r="9" spans="1:216" ht="15.75">
      <c r="A9" s="105" t="s">
        <v>2075</v>
      </c>
      <c r="D9" s="56">
        <f>SUM(E9:HQ9)</f>
        <v>1961</v>
      </c>
      <c r="E9" s="9">
        <v>62</v>
      </c>
      <c r="F9" s="9">
        <v>164</v>
      </c>
      <c r="G9" s="9">
        <v>122</v>
      </c>
      <c r="H9" s="9">
        <v>21</v>
      </c>
      <c r="I9" s="9">
        <v>161</v>
      </c>
      <c r="J9" s="9">
        <v>108</v>
      </c>
      <c r="K9" s="9">
        <v>116</v>
      </c>
      <c r="L9" s="419" t="s">
        <v>4679</v>
      </c>
      <c r="M9" s="9">
        <v>0</v>
      </c>
      <c r="N9" s="9">
        <v>121</v>
      </c>
      <c r="O9" s="9">
        <v>43</v>
      </c>
      <c r="P9" s="9">
        <v>91</v>
      </c>
      <c r="Q9" s="9">
        <v>132</v>
      </c>
      <c r="R9" s="9">
        <v>0</v>
      </c>
      <c r="S9" s="9">
        <v>88</v>
      </c>
      <c r="T9" s="565">
        <v>0</v>
      </c>
      <c r="U9" s="565">
        <v>102</v>
      </c>
      <c r="V9" s="9">
        <v>145</v>
      </c>
      <c r="W9" s="565">
        <v>113</v>
      </c>
      <c r="X9" s="9">
        <v>0</v>
      </c>
      <c r="Y9" s="565">
        <v>85</v>
      </c>
      <c r="Z9" s="565">
        <v>32</v>
      </c>
      <c r="AA9" s="9">
        <v>0</v>
      </c>
      <c r="AB9" s="565">
        <v>114</v>
      </c>
      <c r="AC9" s="565">
        <v>111</v>
      </c>
      <c r="AD9" s="565">
        <v>0</v>
      </c>
      <c r="AE9" s="565">
        <v>30</v>
      </c>
      <c r="AG9" s="105"/>
      <c r="AH9" s="61"/>
      <c r="AJ9" s="249"/>
      <c r="AK9" s="61"/>
      <c r="AL9" s="65"/>
      <c r="AN9" s="345"/>
      <c r="AO9" s="345"/>
      <c r="AP9" s="345"/>
      <c r="AQ9" s="345"/>
      <c r="AR9" s="345"/>
      <c r="AS9" s="345"/>
      <c r="AT9" s="345"/>
      <c r="AU9" s="345"/>
      <c r="AV9" s="1"/>
      <c r="AW9" s="345"/>
      <c r="AX9" s="345"/>
      <c r="AY9" s="345"/>
      <c r="AZ9" s="345"/>
      <c r="BA9" s="345"/>
      <c r="BB9" s="345"/>
      <c r="BC9" s="345"/>
      <c r="BD9" s="345"/>
      <c r="BE9" s="345"/>
      <c r="BF9" s="1"/>
      <c r="BG9" s="345"/>
      <c r="BH9" s="345"/>
      <c r="BI9" s="345"/>
      <c r="BJ9" s="345"/>
      <c r="BK9" s="345"/>
      <c r="BL9" s="345"/>
      <c r="BM9" s="1"/>
      <c r="BN9" s="345"/>
      <c r="BO9" s="1"/>
      <c r="BP9" s="345"/>
      <c r="BQ9" s="345"/>
      <c r="BR9" s="345"/>
      <c r="BS9" s="1"/>
      <c r="BT9" s="345"/>
      <c r="BU9" s="345"/>
      <c r="BV9" s="345"/>
      <c r="BW9" s="345"/>
      <c r="BX9" s="345"/>
      <c r="BY9" s="345"/>
      <c r="BZ9" s="345"/>
      <c r="CA9" s="345"/>
      <c r="CB9" s="345"/>
      <c r="CC9" s="345"/>
      <c r="CD9" s="345"/>
      <c r="CE9" s="345"/>
      <c r="CF9" s="345"/>
      <c r="CG9" s="345"/>
      <c r="CH9" s="345"/>
      <c r="CI9" s="1"/>
      <c r="CJ9" s="1"/>
      <c r="CK9" s="345"/>
      <c r="CL9" s="345"/>
      <c r="CM9" s="345"/>
      <c r="CN9" s="345"/>
      <c r="CO9" s="345"/>
      <c r="CP9" s="345"/>
      <c r="CQ9" s="345"/>
      <c r="CR9" s="345"/>
      <c r="CS9" s="345"/>
      <c r="CT9" s="345"/>
      <c r="CU9" s="345"/>
      <c r="CV9" s="345"/>
      <c r="CW9" s="345"/>
      <c r="CX9" s="345"/>
      <c r="CY9" s="345"/>
      <c r="CZ9" s="345"/>
      <c r="DA9" s="345"/>
      <c r="DB9" s="345"/>
      <c r="DC9" s="345"/>
      <c r="DD9" s="345"/>
      <c r="DE9" s="1"/>
      <c r="DF9" s="345"/>
      <c r="DG9" s="1"/>
      <c r="DH9" s="345"/>
      <c r="DI9" s="345"/>
      <c r="DJ9" s="345"/>
      <c r="DK9" s="1"/>
      <c r="DL9" s="345"/>
      <c r="DM9" s="345"/>
      <c r="DN9" s="345"/>
      <c r="DO9" s="345"/>
      <c r="DP9" s="345"/>
      <c r="DQ9" s="1"/>
      <c r="DR9" s="345"/>
      <c r="DS9" s="345"/>
      <c r="DT9" s="345"/>
      <c r="DU9" s="1"/>
      <c r="DV9" s="345"/>
      <c r="DW9" s="422"/>
      <c r="DX9" s="345"/>
      <c r="DY9" s="1"/>
      <c r="DZ9" s="1"/>
      <c r="EA9" s="345"/>
      <c r="EB9" s="345"/>
      <c r="EC9" s="345"/>
      <c r="ED9" s="345"/>
      <c r="EE9" s="345"/>
      <c r="EF9" s="345"/>
      <c r="EG9" s="345"/>
      <c r="EH9" s="1"/>
      <c r="EI9" s="1"/>
      <c r="EJ9" s="345"/>
      <c r="EK9" s="1"/>
      <c r="EL9" s="345"/>
      <c r="EM9" s="345"/>
      <c r="EN9" s="1"/>
      <c r="EO9" s="1"/>
      <c r="EP9" s="345"/>
      <c r="EQ9" s="345"/>
      <c r="ER9" s="345"/>
      <c r="ES9" s="345"/>
      <c r="ET9" s="345"/>
      <c r="EU9" s="345"/>
      <c r="EV9" s="345"/>
      <c r="EW9" s="345"/>
      <c r="EX9" s="345"/>
      <c r="EY9" s="345"/>
      <c r="EZ9" s="345"/>
      <c r="FA9" s="345"/>
      <c r="FB9" s="345"/>
      <c r="FC9" s="345"/>
      <c r="FD9" s="345"/>
      <c r="FE9" s="1"/>
      <c r="FF9" s="345"/>
      <c r="FG9" s="345"/>
      <c r="FH9" s="345"/>
      <c r="FI9" s="345"/>
      <c r="FJ9" s="345"/>
      <c r="FK9" s="345"/>
      <c r="FL9" s="345"/>
      <c r="FM9" s="345"/>
      <c r="FN9" s="345"/>
      <c r="FO9" s="345"/>
      <c r="FP9" s="345"/>
      <c r="FQ9" s="1"/>
      <c r="FR9" s="345"/>
      <c r="FS9" s="345"/>
      <c r="FT9" s="345"/>
      <c r="FU9" s="345"/>
      <c r="FV9" s="345"/>
      <c r="FW9" s="345"/>
      <c r="FX9" s="345"/>
      <c r="FY9" s="1"/>
      <c r="FZ9" s="345"/>
      <c r="GA9" s="345"/>
      <c r="GB9" s="345"/>
      <c r="GC9" s="345"/>
      <c r="GD9" s="345"/>
      <c r="GE9" s="345"/>
      <c r="GF9" s="345"/>
      <c r="GG9" s="345"/>
      <c r="GH9" s="1"/>
      <c r="GI9" s="1"/>
      <c r="GJ9" s="345"/>
      <c r="GK9" s="1"/>
      <c r="GL9" s="345"/>
      <c r="GM9" s="345"/>
      <c r="GN9" s="345"/>
      <c r="GO9" s="345"/>
      <c r="GP9" s="345"/>
      <c r="GQ9" s="345"/>
      <c r="GR9" s="1"/>
      <c r="GS9" s="1"/>
      <c r="GT9" s="1"/>
      <c r="GU9" s="1"/>
      <c r="GV9" s="1"/>
      <c r="GW9" s="1"/>
      <c r="GX9" s="1"/>
      <c r="GY9" s="1"/>
      <c r="GZ9" s="1"/>
      <c r="HA9" s="1"/>
      <c r="HB9" s="1"/>
      <c r="HC9" s="1"/>
      <c r="HD9" s="1"/>
      <c r="HE9" s="1"/>
      <c r="HF9" s="1"/>
      <c r="HG9" s="1"/>
      <c r="HH9" s="1"/>
    </row>
    <row r="10" spans="1:216" ht="15.75">
      <c r="A10" s="261" t="s">
        <v>1</v>
      </c>
      <c r="D10" s="56">
        <f>SUM(E10:HQ10)</f>
        <v>2792</v>
      </c>
      <c r="E10" s="9">
        <v>141</v>
      </c>
      <c r="F10" s="9">
        <v>129</v>
      </c>
      <c r="G10" s="9">
        <v>48</v>
      </c>
      <c r="H10" s="9">
        <v>46</v>
      </c>
      <c r="I10" s="9">
        <v>134</v>
      </c>
      <c r="J10" s="9">
        <v>116</v>
      </c>
      <c r="K10" s="9">
        <v>118</v>
      </c>
      <c r="L10" s="9">
        <v>152</v>
      </c>
      <c r="M10" s="9">
        <v>0</v>
      </c>
      <c r="N10" s="9">
        <v>39</v>
      </c>
      <c r="O10" s="9">
        <v>104</v>
      </c>
      <c r="P10" s="9">
        <v>163</v>
      </c>
      <c r="Q10" s="9">
        <v>167</v>
      </c>
      <c r="R10" s="9">
        <v>157</v>
      </c>
      <c r="S10" s="9">
        <v>114</v>
      </c>
      <c r="T10" s="9">
        <v>158</v>
      </c>
      <c r="U10" s="565">
        <v>100</v>
      </c>
      <c r="V10" s="9">
        <v>145</v>
      </c>
      <c r="W10" s="565">
        <v>83</v>
      </c>
      <c r="X10" s="9">
        <v>157</v>
      </c>
      <c r="Y10" s="565">
        <v>33</v>
      </c>
      <c r="Z10" s="565">
        <v>113</v>
      </c>
      <c r="AA10" s="9">
        <v>0</v>
      </c>
      <c r="AB10" s="565">
        <v>112</v>
      </c>
      <c r="AC10" s="565">
        <v>31</v>
      </c>
      <c r="AD10" s="9">
        <v>160</v>
      </c>
      <c r="AE10" s="565">
        <v>72</v>
      </c>
      <c r="AG10" s="261"/>
      <c r="AH10" s="61"/>
      <c r="AJ10" s="249"/>
      <c r="AK10" s="61"/>
      <c r="AL10" s="6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1"/>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422"/>
      <c r="DX10" s="345"/>
      <c r="DY10" s="1"/>
      <c r="DZ10" s="345"/>
      <c r="EA10" s="345"/>
      <c r="EB10" s="345"/>
      <c r="EC10" s="345"/>
      <c r="ED10" s="345"/>
      <c r="EE10" s="345"/>
      <c r="EF10" s="345"/>
      <c r="EG10" s="345"/>
      <c r="EH10" s="345"/>
      <c r="EI10" s="1"/>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1"/>
      <c r="GJ10" s="345"/>
      <c r="GK10" s="345"/>
      <c r="GL10" s="345"/>
      <c r="GM10" s="345"/>
      <c r="GN10" s="345"/>
      <c r="GO10" s="345"/>
      <c r="GP10" s="345"/>
      <c r="GQ10" s="345"/>
      <c r="GR10" s="1"/>
      <c r="GS10" s="1"/>
      <c r="GT10" s="1"/>
      <c r="GU10" s="1"/>
      <c r="GV10" s="1"/>
      <c r="GW10" s="1"/>
      <c r="GX10" s="1"/>
      <c r="GY10" s="1"/>
      <c r="GZ10" s="1"/>
      <c r="HA10" s="1"/>
      <c r="HB10" s="1"/>
      <c r="HC10" s="1"/>
      <c r="HD10" s="1"/>
      <c r="HE10" s="1"/>
      <c r="HF10" s="1"/>
      <c r="HG10" s="1"/>
      <c r="HH10" s="1"/>
    </row>
    <row r="11" spans="1:216" ht="15.75">
      <c r="A11" s="261" t="s">
        <v>1589</v>
      </c>
      <c r="D11" s="56">
        <f>SUM(E11:HQ11)</f>
        <v>2001</v>
      </c>
      <c r="E11" s="9">
        <v>117</v>
      </c>
      <c r="F11" s="9">
        <v>0</v>
      </c>
      <c r="G11" s="9">
        <v>0</v>
      </c>
      <c r="H11" s="9">
        <v>60</v>
      </c>
      <c r="I11" s="9">
        <v>102</v>
      </c>
      <c r="J11" s="9">
        <v>103</v>
      </c>
      <c r="K11" s="9">
        <v>136</v>
      </c>
      <c r="L11" s="419" t="s">
        <v>4679</v>
      </c>
      <c r="M11" s="9">
        <v>0</v>
      </c>
      <c r="N11" s="9">
        <v>136</v>
      </c>
      <c r="O11" s="9">
        <v>145</v>
      </c>
      <c r="P11" s="9">
        <v>63</v>
      </c>
      <c r="Q11" s="9">
        <v>72</v>
      </c>
      <c r="R11" s="9">
        <v>0</v>
      </c>
      <c r="S11" s="9">
        <v>159</v>
      </c>
      <c r="T11" s="565">
        <v>0</v>
      </c>
      <c r="U11" s="565">
        <v>129</v>
      </c>
      <c r="V11" s="565">
        <v>0</v>
      </c>
      <c r="W11" s="565">
        <v>123</v>
      </c>
      <c r="X11" s="9">
        <v>0</v>
      </c>
      <c r="Y11" s="565">
        <v>105</v>
      </c>
      <c r="Z11" s="565">
        <v>34</v>
      </c>
      <c r="AA11" s="9">
        <v>0</v>
      </c>
      <c r="AB11" s="565">
        <v>64</v>
      </c>
      <c r="AC11" s="9">
        <v>158</v>
      </c>
      <c r="AD11" s="9">
        <v>146</v>
      </c>
      <c r="AE11" s="9">
        <v>149</v>
      </c>
      <c r="AG11" s="261"/>
      <c r="AH11" s="61"/>
      <c r="AJ11" s="249"/>
      <c r="AK11" s="61"/>
      <c r="AL11" s="65"/>
      <c r="AN11" s="345"/>
      <c r="AO11" s="345"/>
      <c r="AP11" s="345"/>
      <c r="AQ11" s="345"/>
      <c r="AR11" s="345"/>
      <c r="AS11" s="345"/>
      <c r="AT11" s="345"/>
      <c r="AU11" s="345"/>
      <c r="AV11" s="1"/>
      <c r="AW11" s="345"/>
      <c r="AX11" s="345"/>
      <c r="AY11" s="345"/>
      <c r="AZ11" s="345"/>
      <c r="BA11" s="345"/>
      <c r="BB11" s="345"/>
      <c r="BC11" s="345"/>
      <c r="BD11" s="345"/>
      <c r="BE11" s="345"/>
      <c r="BF11" s="345"/>
      <c r="BG11" s="1"/>
      <c r="BH11" s="345"/>
      <c r="BI11" s="345"/>
      <c r="BJ11" s="345"/>
      <c r="BK11" s="345"/>
      <c r="BL11" s="345"/>
      <c r="BM11" s="345"/>
      <c r="BN11" s="345"/>
      <c r="BO11" s="345"/>
      <c r="BP11" s="345"/>
      <c r="BQ11" s="345"/>
      <c r="BR11" s="345"/>
      <c r="BS11" s="345"/>
      <c r="BT11" s="345"/>
      <c r="BU11" s="345"/>
      <c r="BV11" s="345"/>
      <c r="BW11" s="345"/>
      <c r="BX11" s="345"/>
      <c r="BY11" s="345"/>
      <c r="BZ11" s="345"/>
      <c r="CA11" s="345"/>
      <c r="CB11" s="345"/>
      <c r="CC11" s="345"/>
      <c r="CD11" s="345"/>
      <c r="CE11" s="345"/>
      <c r="CF11" s="345"/>
      <c r="CG11" s="345"/>
      <c r="CH11" s="345"/>
      <c r="CI11" s="1"/>
      <c r="CJ11" s="345"/>
      <c r="CK11" s="345"/>
      <c r="CL11" s="345"/>
      <c r="CM11" s="345"/>
      <c r="CN11" s="345"/>
      <c r="CO11" s="345"/>
      <c r="CP11" s="345"/>
      <c r="CQ11" s="345"/>
      <c r="CR11" s="345"/>
      <c r="CS11" s="345"/>
      <c r="CT11" s="345"/>
      <c r="CU11" s="345"/>
      <c r="CV11" s="345"/>
      <c r="CW11" s="345"/>
      <c r="CX11" s="345"/>
      <c r="CY11" s="345"/>
      <c r="CZ11" s="1"/>
      <c r="DA11" s="345"/>
      <c r="DB11" s="1"/>
      <c r="DC11" s="345"/>
      <c r="DD11" s="1"/>
      <c r="DE11" s="345"/>
      <c r="DF11" s="345"/>
      <c r="DG11" s="345"/>
      <c r="DH11" s="345"/>
      <c r="DI11" s="345"/>
      <c r="DJ11" s="345"/>
      <c r="DK11" s="345"/>
      <c r="DL11" s="345"/>
      <c r="DM11" s="345"/>
      <c r="DN11" s="1"/>
      <c r="DO11" s="345"/>
      <c r="DP11" s="345"/>
      <c r="DQ11" s="345"/>
      <c r="DR11" s="345"/>
      <c r="DS11" s="345"/>
      <c r="DT11" s="345"/>
      <c r="DU11" s="345"/>
      <c r="DV11" s="345"/>
      <c r="DW11" s="422"/>
      <c r="DX11" s="345"/>
      <c r="DY11" s="1"/>
      <c r="DZ11" s="1"/>
      <c r="EA11" s="345"/>
      <c r="EB11" s="345"/>
      <c r="EC11" s="345"/>
      <c r="ED11" s="345"/>
      <c r="EE11" s="345"/>
      <c r="EF11" s="345"/>
      <c r="EG11" s="345"/>
      <c r="EH11" s="1"/>
      <c r="EI11" s="345"/>
      <c r="EJ11" s="345"/>
      <c r="EK11" s="345"/>
      <c r="EL11" s="345"/>
      <c r="EM11" s="345"/>
      <c r="EN11" s="345"/>
      <c r="EO11" s="1"/>
      <c r="EP11" s="345"/>
      <c r="EQ11" s="345"/>
      <c r="ER11" s="345"/>
      <c r="ES11" s="345"/>
      <c r="ET11" s="345"/>
      <c r="EU11" s="345"/>
      <c r="EV11" s="345"/>
      <c r="EW11" s="345"/>
      <c r="EX11" s="345"/>
      <c r="EY11" s="1"/>
      <c r="EZ11" s="345"/>
      <c r="FA11" s="345"/>
      <c r="FB11" s="345"/>
      <c r="FC11" s="345"/>
      <c r="FD11" s="345"/>
      <c r="FE11" s="345"/>
      <c r="FF11" s="345"/>
      <c r="FG11" s="345"/>
      <c r="FH11" s="345"/>
      <c r="FI11" s="345"/>
      <c r="FJ11" s="345"/>
      <c r="FK11" s="345"/>
      <c r="FL11" s="1"/>
      <c r="FM11" s="345"/>
      <c r="FN11" s="345"/>
      <c r="FO11" s="345"/>
      <c r="FP11" s="345"/>
      <c r="FQ11" s="345"/>
      <c r="FR11" s="345"/>
      <c r="FS11" s="345"/>
      <c r="FT11" s="345"/>
      <c r="FU11" s="345"/>
      <c r="FV11" s="345"/>
      <c r="FW11" s="345"/>
      <c r="FX11" s="345"/>
      <c r="FY11" s="345"/>
      <c r="FZ11" s="1"/>
      <c r="GA11" s="345"/>
      <c r="GB11" s="345"/>
      <c r="GC11" s="345"/>
      <c r="GD11" s="345"/>
      <c r="GE11" s="345"/>
      <c r="GF11" s="345"/>
      <c r="GG11" s="345"/>
      <c r="GH11" s="345"/>
      <c r="GI11" s="345"/>
      <c r="GJ11" s="345"/>
      <c r="GK11" s="345"/>
      <c r="GL11" s="345"/>
      <c r="GM11" s="345"/>
      <c r="GN11" s="345"/>
      <c r="GO11" s="345"/>
      <c r="GP11" s="345"/>
      <c r="GQ11" s="345"/>
      <c r="GR11" s="1"/>
      <c r="GS11" s="1"/>
      <c r="GT11" s="1"/>
      <c r="GU11" s="1"/>
      <c r="GV11" s="1"/>
      <c r="GW11" s="1"/>
      <c r="GX11" s="1"/>
      <c r="GY11" s="1"/>
      <c r="GZ11" s="1"/>
      <c r="HA11" s="1"/>
      <c r="HB11" s="1"/>
      <c r="HC11" s="1"/>
      <c r="HD11" s="1"/>
      <c r="HE11" s="1"/>
      <c r="HF11" s="1"/>
      <c r="HG11" s="1"/>
      <c r="HH11" s="1"/>
    </row>
    <row r="12" spans="1:216" ht="15.75">
      <c r="A12" s="261" t="s">
        <v>3823</v>
      </c>
      <c r="D12" s="56">
        <f>SUM(E12:HQ12)</f>
        <v>2335</v>
      </c>
      <c r="E12" s="9">
        <v>145</v>
      </c>
      <c r="F12" s="9">
        <v>141</v>
      </c>
      <c r="G12" s="9">
        <v>0</v>
      </c>
      <c r="H12" s="9">
        <v>162</v>
      </c>
      <c r="I12" s="9">
        <v>151</v>
      </c>
      <c r="J12" s="9">
        <v>159</v>
      </c>
      <c r="K12" s="9">
        <v>148</v>
      </c>
      <c r="L12" s="419" t="s">
        <v>4679</v>
      </c>
      <c r="M12" s="9">
        <v>0</v>
      </c>
      <c r="N12" s="9">
        <v>67</v>
      </c>
      <c r="O12" s="9">
        <v>157</v>
      </c>
      <c r="P12" s="9">
        <v>65</v>
      </c>
      <c r="Q12" s="9">
        <v>129</v>
      </c>
      <c r="R12" s="9">
        <v>0</v>
      </c>
      <c r="S12" s="9">
        <v>86</v>
      </c>
      <c r="T12" s="565">
        <v>0</v>
      </c>
      <c r="U12" s="565">
        <v>100</v>
      </c>
      <c r="V12" s="9">
        <v>145</v>
      </c>
      <c r="W12" s="565">
        <v>134</v>
      </c>
      <c r="X12" s="9">
        <v>0</v>
      </c>
      <c r="Y12" s="565">
        <v>81</v>
      </c>
      <c r="Z12" s="9">
        <v>157</v>
      </c>
      <c r="AA12" s="9">
        <v>0</v>
      </c>
      <c r="AB12" s="9">
        <v>165</v>
      </c>
      <c r="AC12" s="565">
        <v>8</v>
      </c>
      <c r="AD12" s="565">
        <v>0</v>
      </c>
      <c r="AE12" s="565">
        <v>135</v>
      </c>
      <c r="AG12" s="261"/>
      <c r="AH12" s="61"/>
      <c r="AJ12" s="249"/>
      <c r="AK12" s="61"/>
      <c r="AL12" s="65"/>
      <c r="AN12" s="345"/>
      <c r="AO12" s="345"/>
      <c r="AP12" s="345"/>
      <c r="AQ12" s="1"/>
      <c r="AR12" s="345"/>
      <c r="AS12" s="1"/>
      <c r="AT12" s="345"/>
      <c r="AU12" s="345"/>
      <c r="AV12" s="345"/>
      <c r="AW12" s="345"/>
      <c r="AX12" s="345"/>
      <c r="AY12" s="345"/>
      <c r="AZ12" s="345"/>
      <c r="BA12" s="345"/>
      <c r="BB12" s="345"/>
      <c r="BC12" s="345"/>
      <c r="BD12" s="345"/>
      <c r="BE12" s="345"/>
      <c r="BF12" s="345"/>
      <c r="BG12" s="1"/>
      <c r="BH12" s="345"/>
      <c r="BI12" s="345"/>
      <c r="BJ12" s="345"/>
      <c r="BK12" s="345"/>
      <c r="BL12" s="345"/>
      <c r="BM12" s="345"/>
      <c r="BN12" s="345"/>
      <c r="BO12" s="345"/>
      <c r="BP12" s="345"/>
      <c r="BQ12" s="345"/>
      <c r="BR12" s="345"/>
      <c r="BS12" s="345"/>
      <c r="BT12" s="345"/>
      <c r="BU12" s="345"/>
      <c r="BV12" s="345"/>
      <c r="BW12" s="345"/>
      <c r="BX12" s="345"/>
      <c r="BY12" s="345"/>
      <c r="BZ12" s="345"/>
      <c r="CA12" s="345"/>
      <c r="CB12" s="1"/>
      <c r="CC12" s="345"/>
      <c r="CD12" s="345"/>
      <c r="CE12" s="345"/>
      <c r="CF12" s="1"/>
      <c r="CG12" s="1"/>
      <c r="CH12" s="345"/>
      <c r="CI12" s="345"/>
      <c r="CJ12" s="345"/>
      <c r="CK12" s="345"/>
      <c r="CL12" s="345"/>
      <c r="CM12" s="345"/>
      <c r="CN12" s="345"/>
      <c r="CO12" s="345"/>
      <c r="CP12" s="345"/>
      <c r="CQ12" s="345"/>
      <c r="CR12" s="345"/>
      <c r="CS12" s="345"/>
      <c r="CT12" s="345"/>
      <c r="CU12" s="345"/>
      <c r="CV12" s="345"/>
      <c r="CW12" s="345"/>
      <c r="CX12" s="345"/>
      <c r="CY12" s="345"/>
      <c r="CZ12" s="1"/>
      <c r="DA12" s="345"/>
      <c r="DB12" s="345"/>
      <c r="DC12" s="345"/>
      <c r="DD12" s="345"/>
      <c r="DE12" s="345"/>
      <c r="DF12" s="345"/>
      <c r="DG12" s="345"/>
      <c r="DH12" s="345"/>
      <c r="DI12" s="345"/>
      <c r="DJ12" s="345"/>
      <c r="DK12" s="345"/>
      <c r="DL12" s="345"/>
      <c r="DM12" s="345"/>
      <c r="DN12" s="345"/>
      <c r="DO12" s="345"/>
      <c r="DP12" s="345"/>
      <c r="DQ12" s="345"/>
      <c r="DR12" s="345"/>
      <c r="DS12" s="345"/>
      <c r="DT12" s="345"/>
      <c r="DU12" s="1"/>
      <c r="DV12" s="345"/>
      <c r="DW12" s="422"/>
      <c r="DX12" s="345"/>
      <c r="DY12" s="345"/>
      <c r="DZ12" s="1"/>
      <c r="EA12" s="1"/>
      <c r="EB12" s="1"/>
      <c r="EC12" s="345"/>
      <c r="ED12" s="345"/>
      <c r="EE12" s="345"/>
      <c r="EF12" s="345"/>
      <c r="EG12" s="345"/>
      <c r="EH12" s="345"/>
      <c r="EI12" s="1"/>
      <c r="EJ12" s="345"/>
      <c r="EK12" s="345"/>
      <c r="EL12" s="345"/>
      <c r="EM12" s="345"/>
      <c r="EN12" s="1"/>
      <c r="EO12" s="345"/>
      <c r="EP12" s="345"/>
      <c r="EQ12" s="345"/>
      <c r="ER12" s="345"/>
      <c r="ES12" s="345"/>
      <c r="ET12" s="345"/>
      <c r="EU12" s="345"/>
      <c r="EV12" s="345"/>
      <c r="EW12" s="345"/>
      <c r="EX12" s="345"/>
      <c r="EY12" s="345"/>
      <c r="EZ12" s="345"/>
      <c r="FA12" s="345"/>
      <c r="FB12" s="345"/>
      <c r="FC12" s="345"/>
      <c r="FD12" s="345"/>
      <c r="FE12" s="345"/>
      <c r="FF12" s="345"/>
      <c r="FG12" s="345"/>
      <c r="FH12" s="345"/>
      <c r="FI12" s="345"/>
      <c r="FJ12" s="345"/>
      <c r="FK12" s="345"/>
      <c r="FL12" s="345"/>
      <c r="FM12" s="345"/>
      <c r="FN12" s="345"/>
      <c r="FO12" s="345"/>
      <c r="FP12" s="345"/>
      <c r="FQ12" s="345"/>
      <c r="FR12" s="1"/>
      <c r="FS12" s="1"/>
      <c r="FT12" s="345"/>
      <c r="FU12" s="345"/>
      <c r="FV12" s="345"/>
      <c r="FW12" s="345"/>
      <c r="FX12" s="345"/>
      <c r="FY12" s="1"/>
      <c r="FZ12" s="345"/>
      <c r="GA12" s="345"/>
      <c r="GB12" s="345"/>
      <c r="GC12" s="345"/>
      <c r="GD12" s="345"/>
      <c r="GE12" s="1"/>
      <c r="GF12" s="345"/>
      <c r="GG12" s="345"/>
      <c r="GH12" s="345"/>
      <c r="GI12" s="345"/>
      <c r="GJ12" s="345"/>
      <c r="GK12" s="345"/>
      <c r="GL12" s="345"/>
      <c r="GM12" s="345"/>
      <c r="GN12" s="345"/>
      <c r="GO12" s="345"/>
      <c r="GP12" s="1"/>
      <c r="GQ12" s="345"/>
      <c r="GR12" s="1"/>
      <c r="GS12" s="1"/>
      <c r="GT12" s="1"/>
      <c r="GU12" s="1"/>
      <c r="GV12" s="1"/>
      <c r="GW12" s="1"/>
      <c r="GX12" s="1"/>
      <c r="GY12" s="1"/>
      <c r="GZ12" s="1"/>
      <c r="HA12" s="1"/>
      <c r="HB12" s="1"/>
      <c r="HC12" s="1"/>
      <c r="HD12" s="1"/>
      <c r="HE12" s="1"/>
      <c r="HF12" s="1"/>
      <c r="HG12" s="1"/>
      <c r="HH12" s="1"/>
    </row>
    <row r="13" spans="1:216" ht="15.75">
      <c r="A13" s="260" t="s">
        <v>3148</v>
      </c>
      <c r="D13" s="56">
        <f>SUM(E13:HQ13)</f>
        <v>2057</v>
      </c>
      <c r="E13" s="9">
        <v>153</v>
      </c>
      <c r="F13" s="9">
        <v>158</v>
      </c>
      <c r="G13" s="9">
        <v>141</v>
      </c>
      <c r="H13" s="9">
        <v>45</v>
      </c>
      <c r="I13" s="9">
        <v>0</v>
      </c>
      <c r="J13" s="9">
        <v>15</v>
      </c>
      <c r="K13" s="9">
        <v>19</v>
      </c>
      <c r="L13" s="419" t="s">
        <v>4679</v>
      </c>
      <c r="M13" s="9">
        <v>131</v>
      </c>
      <c r="N13" s="9">
        <v>126</v>
      </c>
      <c r="O13" s="9">
        <v>90</v>
      </c>
      <c r="P13" s="9">
        <v>146</v>
      </c>
      <c r="Q13" s="9">
        <v>147</v>
      </c>
      <c r="R13" s="9">
        <v>0</v>
      </c>
      <c r="S13" s="9">
        <v>4</v>
      </c>
      <c r="T13" s="9">
        <v>154</v>
      </c>
      <c r="U13" s="565">
        <v>32</v>
      </c>
      <c r="V13" s="565">
        <v>0</v>
      </c>
      <c r="W13" s="565">
        <v>59</v>
      </c>
      <c r="X13" s="9">
        <v>0</v>
      </c>
      <c r="Y13" s="565">
        <v>123</v>
      </c>
      <c r="Z13" s="565">
        <v>111</v>
      </c>
      <c r="AA13" s="9">
        <v>0</v>
      </c>
      <c r="AB13" s="565">
        <v>85</v>
      </c>
      <c r="AC13" s="565">
        <v>86</v>
      </c>
      <c r="AD13" s="9">
        <v>162</v>
      </c>
      <c r="AE13" s="565">
        <v>70</v>
      </c>
      <c r="AG13" s="260"/>
      <c r="AH13" s="61"/>
      <c r="AJ13" s="249"/>
      <c r="AK13" s="61"/>
      <c r="AL13" s="65"/>
      <c r="AN13" s="345"/>
      <c r="AO13" s="345"/>
      <c r="AP13" s="345"/>
      <c r="AQ13" s="1"/>
      <c r="AR13" s="345"/>
      <c r="AS13" s="345"/>
      <c r="AT13" s="345"/>
      <c r="AU13" s="345"/>
      <c r="AV13" s="345"/>
      <c r="AW13" s="345"/>
      <c r="AX13" s="345"/>
      <c r="AY13" s="345"/>
      <c r="AZ13" s="345"/>
      <c r="BA13" s="345"/>
      <c r="BB13" s="345"/>
      <c r="BC13" s="345"/>
      <c r="BD13" s="345"/>
      <c r="BE13" s="345"/>
      <c r="BF13" s="345"/>
      <c r="BG13" s="345"/>
      <c r="BH13" s="345"/>
      <c r="BI13" s="345"/>
      <c r="BJ13" s="345"/>
      <c r="BK13" s="345"/>
      <c r="BL13" s="345"/>
      <c r="BM13" s="345"/>
      <c r="BN13" s="345"/>
      <c r="BO13" s="345"/>
      <c r="BP13" s="345"/>
      <c r="BQ13" s="345"/>
      <c r="BR13" s="345"/>
      <c r="BS13" s="345"/>
      <c r="BT13" s="345"/>
      <c r="BU13" s="345"/>
      <c r="BV13" s="345"/>
      <c r="BW13" s="1"/>
      <c r="BX13" s="345"/>
      <c r="BY13" s="345"/>
      <c r="BZ13" s="345"/>
      <c r="CA13" s="345"/>
      <c r="CB13" s="345"/>
      <c r="CC13" s="345"/>
      <c r="CD13" s="345"/>
      <c r="CE13" s="345"/>
      <c r="CF13" s="1"/>
      <c r="CG13" s="345"/>
      <c r="CH13" s="345"/>
      <c r="CI13" s="345"/>
      <c r="CJ13" s="345"/>
      <c r="CK13" s="1"/>
      <c r="CL13" s="345"/>
      <c r="CM13" s="345"/>
      <c r="CN13" s="345"/>
      <c r="CO13" s="345"/>
      <c r="CP13" s="1"/>
      <c r="CQ13" s="345"/>
      <c r="CR13" s="345"/>
      <c r="CS13" s="345"/>
      <c r="CT13" s="345"/>
      <c r="CU13" s="345"/>
      <c r="CV13" s="345"/>
      <c r="CW13" s="345"/>
      <c r="CX13" s="345"/>
      <c r="CY13" s="1"/>
      <c r="CZ13" s="345"/>
      <c r="DA13" s="345"/>
      <c r="DB13" s="345"/>
      <c r="DC13" s="345"/>
      <c r="DD13" s="345"/>
      <c r="DE13" s="345"/>
      <c r="DF13" s="1"/>
      <c r="DG13" s="345"/>
      <c r="DH13" s="345"/>
      <c r="DI13" s="345"/>
      <c r="DJ13" s="345"/>
      <c r="DK13" s="345"/>
      <c r="DL13" s="345"/>
      <c r="DM13" s="345"/>
      <c r="DN13" s="345"/>
      <c r="DO13" s="345"/>
      <c r="DP13" s="345"/>
      <c r="DQ13" s="345"/>
      <c r="DR13" s="345"/>
      <c r="DS13" s="345"/>
      <c r="DT13" s="345"/>
      <c r="DU13" s="345"/>
      <c r="DV13" s="345"/>
      <c r="DW13" s="422"/>
      <c r="DX13" s="1"/>
      <c r="DY13" s="345"/>
      <c r="DZ13" s="345"/>
      <c r="EA13" s="345"/>
      <c r="EB13" s="345"/>
      <c r="EC13" s="345"/>
      <c r="ED13" s="345"/>
      <c r="EE13" s="1"/>
      <c r="EF13" s="345"/>
      <c r="EG13" s="345"/>
      <c r="EH13" s="345"/>
      <c r="EI13" s="345"/>
      <c r="EJ13" s="345"/>
      <c r="EK13" s="345"/>
      <c r="EL13" s="345"/>
      <c r="EM13" s="345"/>
      <c r="EN13" s="345"/>
      <c r="EO13" s="345"/>
      <c r="EP13" s="345"/>
      <c r="EQ13" s="345"/>
      <c r="ER13" s="345"/>
      <c r="ES13" s="345"/>
      <c r="ET13" s="345"/>
      <c r="EU13" s="345"/>
      <c r="EV13" s="345"/>
      <c r="EW13" s="345"/>
      <c r="EX13" s="345"/>
      <c r="EY13" s="345"/>
      <c r="EZ13" s="345"/>
      <c r="FA13" s="345"/>
      <c r="FB13" s="345"/>
      <c r="FC13" s="345"/>
      <c r="FD13" s="345"/>
      <c r="FE13" s="345"/>
      <c r="FF13" s="345"/>
      <c r="FG13" s="345"/>
      <c r="FH13" s="345"/>
      <c r="FI13" s="345"/>
      <c r="FJ13" s="345"/>
      <c r="FK13" s="345"/>
      <c r="FL13" s="345"/>
      <c r="FM13" s="345"/>
      <c r="FN13" s="345"/>
      <c r="FO13" s="345"/>
      <c r="FP13" s="345"/>
      <c r="FQ13" s="345"/>
      <c r="FR13" s="345"/>
      <c r="FS13" s="345"/>
      <c r="FT13" s="1"/>
      <c r="FU13" s="345"/>
      <c r="FV13" s="345"/>
      <c r="FW13" s="345"/>
      <c r="FX13" s="345"/>
      <c r="FY13" s="345"/>
      <c r="FZ13" s="1"/>
      <c r="GA13" s="345"/>
      <c r="GB13" s="345"/>
      <c r="GC13" s="345"/>
      <c r="GD13" s="345"/>
      <c r="GE13" s="1"/>
      <c r="GF13" s="345"/>
      <c r="GG13" s="345"/>
      <c r="GH13" s="345"/>
      <c r="GI13" s="345"/>
      <c r="GJ13" s="345"/>
      <c r="GK13" s="345"/>
      <c r="GL13" s="345"/>
      <c r="GM13" s="345"/>
      <c r="GN13" s="345"/>
      <c r="GO13" s="1"/>
      <c r="GP13" s="345"/>
      <c r="GQ13" s="422"/>
      <c r="GR13" s="1"/>
      <c r="GS13" s="1"/>
      <c r="GT13" s="1"/>
      <c r="GU13" s="1"/>
      <c r="GV13" s="1"/>
      <c r="GW13" s="1"/>
      <c r="GX13" s="1"/>
      <c r="GY13" s="1"/>
      <c r="GZ13" s="1"/>
      <c r="HA13" s="1"/>
      <c r="HB13" s="1"/>
      <c r="HC13" s="1"/>
      <c r="HD13" s="1"/>
      <c r="HE13" s="1"/>
      <c r="HF13" s="1"/>
      <c r="HG13" s="1"/>
      <c r="HH13" s="1"/>
    </row>
    <row r="14" spans="1:216" ht="15.75">
      <c r="A14" s="105" t="s">
        <v>2513</v>
      </c>
      <c r="D14" s="56">
        <f>SUM(E14:HQ14)</f>
        <v>2465</v>
      </c>
      <c r="E14" s="9">
        <v>84</v>
      </c>
      <c r="F14" s="9">
        <v>90</v>
      </c>
      <c r="G14" s="9">
        <v>156</v>
      </c>
      <c r="H14" s="9">
        <v>88</v>
      </c>
      <c r="I14" s="9">
        <v>165</v>
      </c>
      <c r="J14" s="9">
        <v>156</v>
      </c>
      <c r="K14" s="9">
        <v>156</v>
      </c>
      <c r="L14" s="419" t="s">
        <v>4679</v>
      </c>
      <c r="M14" s="9">
        <v>111</v>
      </c>
      <c r="N14" s="9">
        <v>103</v>
      </c>
      <c r="O14" s="9">
        <v>46</v>
      </c>
      <c r="P14" s="9">
        <v>145</v>
      </c>
      <c r="Q14" s="9">
        <v>117</v>
      </c>
      <c r="R14" s="9">
        <v>0</v>
      </c>
      <c r="S14" s="9">
        <v>132</v>
      </c>
      <c r="T14" s="565">
        <v>108</v>
      </c>
      <c r="U14" s="565">
        <v>100</v>
      </c>
      <c r="V14" s="565">
        <v>0</v>
      </c>
      <c r="W14" s="9">
        <v>154</v>
      </c>
      <c r="X14" s="9">
        <v>0</v>
      </c>
      <c r="Y14" s="9">
        <v>144</v>
      </c>
      <c r="Z14" s="565">
        <v>120</v>
      </c>
      <c r="AA14" s="9">
        <v>0</v>
      </c>
      <c r="AB14" s="565">
        <v>59</v>
      </c>
      <c r="AC14" s="565">
        <v>58</v>
      </c>
      <c r="AD14" s="9">
        <v>155</v>
      </c>
      <c r="AE14" s="565">
        <v>18</v>
      </c>
      <c r="AG14" s="105"/>
      <c r="AH14" s="61"/>
      <c r="AJ14" s="249"/>
      <c r="AK14" s="61"/>
      <c r="AL14" s="65"/>
      <c r="AN14" s="345"/>
      <c r="AO14" s="345"/>
      <c r="AP14" s="345"/>
      <c r="AQ14" s="345"/>
      <c r="AR14" s="345"/>
      <c r="AS14" s="345"/>
      <c r="AT14" s="345"/>
      <c r="AU14" s="345"/>
      <c r="AV14" s="345"/>
      <c r="AW14" s="345"/>
      <c r="AX14" s="345"/>
      <c r="AY14" s="345"/>
      <c r="AZ14" s="345"/>
      <c r="BA14" s="345"/>
      <c r="BB14" s="345"/>
      <c r="BC14" s="345"/>
      <c r="BD14" s="345"/>
      <c r="BE14" s="345"/>
      <c r="BF14" s="345"/>
      <c r="BG14" s="345"/>
      <c r="BH14" s="345"/>
      <c r="BI14" s="1"/>
      <c r="BJ14" s="345"/>
      <c r="BK14" s="345"/>
      <c r="BL14" s="345"/>
      <c r="BM14" s="345"/>
      <c r="BN14" s="345"/>
      <c r="BO14" s="345"/>
      <c r="BP14" s="345"/>
      <c r="BQ14" s="345"/>
      <c r="BR14" s="345"/>
      <c r="BS14" s="345"/>
      <c r="BT14" s="345"/>
      <c r="BU14" s="345"/>
      <c r="BV14" s="345"/>
      <c r="BW14" s="345"/>
      <c r="BX14" s="345"/>
      <c r="BY14" s="345"/>
      <c r="BZ14" s="345"/>
      <c r="CA14" s="345"/>
      <c r="CB14" s="345"/>
      <c r="CC14" s="345"/>
      <c r="CD14" s="345"/>
      <c r="CE14" s="345"/>
      <c r="CF14" s="1"/>
      <c r="CG14" s="345"/>
      <c r="CH14" s="345"/>
      <c r="CI14" s="345"/>
      <c r="CJ14" s="345"/>
      <c r="CK14" s="345"/>
      <c r="CL14" s="345"/>
      <c r="CM14" s="345"/>
      <c r="CN14" s="345"/>
      <c r="CO14" s="345"/>
      <c r="CP14" s="345"/>
      <c r="CQ14" s="345"/>
      <c r="CR14" s="345"/>
      <c r="CS14" s="345"/>
      <c r="CT14" s="345"/>
      <c r="CU14" s="345"/>
      <c r="CV14" s="345"/>
      <c r="CW14" s="345"/>
      <c r="CX14" s="345"/>
      <c r="CY14" s="1"/>
      <c r="CZ14" s="345"/>
      <c r="DA14" s="345"/>
      <c r="DB14" s="345"/>
      <c r="DC14" s="345"/>
      <c r="DD14" s="345"/>
      <c r="DE14" s="345"/>
      <c r="DF14" s="345"/>
      <c r="DG14" s="345"/>
      <c r="DH14" s="345"/>
      <c r="DI14" s="345"/>
      <c r="DJ14" s="345"/>
      <c r="DK14" s="345"/>
      <c r="DL14" s="345"/>
      <c r="DM14" s="345"/>
      <c r="DN14" s="345"/>
      <c r="DO14" s="345"/>
      <c r="DP14" s="345"/>
      <c r="DQ14" s="345"/>
      <c r="DR14" s="345"/>
      <c r="DS14" s="345"/>
      <c r="DT14" s="345"/>
      <c r="DU14" s="345"/>
      <c r="DV14" s="345"/>
      <c r="DW14" s="422"/>
      <c r="DX14" s="345"/>
      <c r="DY14" s="345"/>
      <c r="DZ14" s="1"/>
      <c r="EA14" s="1"/>
      <c r="EB14" s="345"/>
      <c r="EC14" s="345"/>
      <c r="ED14" s="345"/>
      <c r="EE14" s="345"/>
      <c r="EF14" s="345"/>
      <c r="EG14" s="345"/>
      <c r="EH14" s="345"/>
      <c r="EI14" s="345"/>
      <c r="EJ14" s="345"/>
      <c r="EK14" s="345"/>
      <c r="EL14" s="345"/>
      <c r="EM14" s="345"/>
      <c r="EN14" s="345"/>
      <c r="EO14" s="345"/>
      <c r="EP14" s="345"/>
      <c r="EQ14" s="345"/>
      <c r="ER14" s="345"/>
      <c r="ES14" s="345"/>
      <c r="ET14" s="345"/>
      <c r="EU14" s="345"/>
      <c r="EV14" s="345"/>
      <c r="EW14" s="345"/>
      <c r="EX14" s="345"/>
      <c r="EY14" s="345"/>
      <c r="EZ14" s="345"/>
      <c r="FA14" s="345"/>
      <c r="FB14" s="345"/>
      <c r="FC14" s="345"/>
      <c r="FD14" s="345"/>
      <c r="FE14" s="345"/>
      <c r="FF14" s="345"/>
      <c r="FG14" s="345"/>
      <c r="FH14" s="345"/>
      <c r="FI14" s="345"/>
      <c r="FJ14" s="345"/>
      <c r="FK14" s="345"/>
      <c r="FL14" s="345"/>
      <c r="FM14" s="345"/>
      <c r="FN14" s="345"/>
      <c r="FO14" s="345"/>
      <c r="FP14" s="345"/>
      <c r="FQ14" s="345"/>
      <c r="FR14" s="1"/>
      <c r="FS14" s="345"/>
      <c r="FT14" s="345"/>
      <c r="FU14" s="345"/>
      <c r="FV14" s="345"/>
      <c r="FW14" s="345"/>
      <c r="FX14" s="345"/>
      <c r="FY14" s="345"/>
      <c r="FZ14" s="345"/>
      <c r="GA14" s="345"/>
      <c r="GB14" s="345"/>
      <c r="GC14" s="345"/>
      <c r="GD14" s="345"/>
      <c r="GE14" s="1"/>
      <c r="GF14" s="345"/>
      <c r="GG14" s="345"/>
      <c r="GH14" s="345"/>
      <c r="GI14" s="345"/>
      <c r="GJ14" s="345"/>
      <c r="GK14" s="345"/>
      <c r="GL14" s="345"/>
      <c r="GM14" s="345"/>
      <c r="GN14" s="345"/>
      <c r="GO14" s="345"/>
      <c r="GP14" s="345"/>
      <c r="GQ14" s="422"/>
      <c r="GR14" s="1"/>
      <c r="GS14" s="1"/>
      <c r="GT14" s="1"/>
      <c r="GU14" s="1"/>
      <c r="GV14" s="1"/>
      <c r="GW14" s="1"/>
      <c r="GX14" s="1"/>
      <c r="GY14" s="1"/>
      <c r="GZ14" s="1"/>
      <c r="HA14" s="1"/>
      <c r="HB14" s="1"/>
      <c r="HC14" s="1"/>
      <c r="HD14" s="1"/>
      <c r="HE14" s="1"/>
      <c r="HF14" s="1"/>
      <c r="HG14" s="1"/>
      <c r="HH14" s="1"/>
    </row>
    <row r="15" spans="1:216" ht="15.75">
      <c r="A15" s="105" t="s">
        <v>3149</v>
      </c>
      <c r="D15" s="56">
        <f>SUM(E15:HQ15)</f>
        <v>2677</v>
      </c>
      <c r="E15" s="9">
        <v>157</v>
      </c>
      <c r="F15" s="9">
        <v>132</v>
      </c>
      <c r="G15" s="9">
        <v>90</v>
      </c>
      <c r="H15" s="9">
        <v>162</v>
      </c>
      <c r="I15" s="9">
        <v>145</v>
      </c>
      <c r="J15" s="9">
        <v>165</v>
      </c>
      <c r="K15" s="9">
        <v>96</v>
      </c>
      <c r="L15" s="419" t="s">
        <v>4679</v>
      </c>
      <c r="M15" s="9">
        <v>141</v>
      </c>
      <c r="N15" s="9">
        <v>159</v>
      </c>
      <c r="O15" s="9">
        <v>168</v>
      </c>
      <c r="P15" s="9">
        <v>127</v>
      </c>
      <c r="Q15" s="9">
        <v>144</v>
      </c>
      <c r="R15" s="9">
        <v>0</v>
      </c>
      <c r="S15" s="9">
        <v>35</v>
      </c>
      <c r="T15" s="9">
        <v>161</v>
      </c>
      <c r="U15" s="565">
        <v>70</v>
      </c>
      <c r="V15" s="565">
        <v>0</v>
      </c>
      <c r="W15" s="565">
        <v>127</v>
      </c>
      <c r="X15" s="9">
        <v>0</v>
      </c>
      <c r="Y15" s="565">
        <v>106</v>
      </c>
      <c r="Z15" s="565">
        <v>100</v>
      </c>
      <c r="AA15" s="9">
        <v>0</v>
      </c>
      <c r="AB15" s="565">
        <v>109</v>
      </c>
      <c r="AC15" s="565">
        <v>30</v>
      </c>
      <c r="AD15" s="565">
        <v>126</v>
      </c>
      <c r="AE15" s="565">
        <v>127</v>
      </c>
      <c r="AG15" s="105"/>
      <c r="AH15" s="61"/>
      <c r="AJ15" s="249"/>
      <c r="AK15" s="61"/>
      <c r="AL15" s="65"/>
      <c r="AN15" s="345"/>
      <c r="AO15" s="345"/>
      <c r="AP15" s="345"/>
      <c r="AQ15" s="345"/>
      <c r="AR15" s="345"/>
      <c r="AS15" s="345"/>
      <c r="AT15" s="345"/>
      <c r="AU15" s="345"/>
      <c r="AV15" s="345"/>
      <c r="AW15" s="345"/>
      <c r="AX15" s="345"/>
      <c r="AY15" s="345"/>
      <c r="AZ15" s="1"/>
      <c r="BA15" s="345"/>
      <c r="BB15" s="345"/>
      <c r="BC15" s="345"/>
      <c r="BD15" s="345"/>
      <c r="BE15" s="345"/>
      <c r="BF15" s="345"/>
      <c r="BG15" s="345"/>
      <c r="BH15" s="345"/>
      <c r="BI15" s="345"/>
      <c r="BJ15" s="345"/>
      <c r="BK15" s="345"/>
      <c r="BL15" s="345"/>
      <c r="BM15" s="345"/>
      <c r="BN15" s="345"/>
      <c r="BO15" s="345"/>
      <c r="BP15" s="345"/>
      <c r="BQ15" s="345"/>
      <c r="BR15" s="345"/>
      <c r="BS15" s="345"/>
      <c r="BT15" s="345"/>
      <c r="BU15" s="345"/>
      <c r="BV15" s="345"/>
      <c r="BW15" s="345"/>
      <c r="BX15" s="345"/>
      <c r="BY15" s="345"/>
      <c r="BZ15" s="345"/>
      <c r="CA15" s="345"/>
      <c r="CB15" s="345"/>
      <c r="CC15" s="345"/>
      <c r="CD15" s="345"/>
      <c r="CE15" s="345"/>
      <c r="CF15" s="345"/>
      <c r="CG15" s="345"/>
      <c r="CH15" s="345"/>
      <c r="CI15" s="345"/>
      <c r="CJ15" s="1"/>
      <c r="CK15" s="1"/>
      <c r="CL15" s="345"/>
      <c r="CM15" s="345"/>
      <c r="CN15" s="345"/>
      <c r="CO15" s="345"/>
      <c r="CP15" s="345"/>
      <c r="CQ15" s="345"/>
      <c r="CR15" s="345"/>
      <c r="CS15" s="345"/>
      <c r="CT15" s="345"/>
      <c r="CU15" s="345"/>
      <c r="CV15" s="345"/>
      <c r="CW15" s="345"/>
      <c r="CX15" s="345"/>
      <c r="CY15" s="345"/>
      <c r="CZ15" s="1"/>
      <c r="DA15" s="345"/>
      <c r="DB15" s="1"/>
      <c r="DC15" s="345"/>
      <c r="DD15" s="345"/>
      <c r="DE15" s="345"/>
      <c r="DF15" s="345"/>
      <c r="DG15" s="345"/>
      <c r="DH15" s="345"/>
      <c r="DI15" s="345"/>
      <c r="DJ15" s="345"/>
      <c r="DK15" s="345"/>
      <c r="DL15" s="345"/>
      <c r="DM15" s="345"/>
      <c r="DN15" s="345"/>
      <c r="DO15" s="345"/>
      <c r="DP15" s="1"/>
      <c r="DQ15" s="1"/>
      <c r="DR15" s="345"/>
      <c r="DS15" s="345"/>
      <c r="DT15" s="345"/>
      <c r="DU15" s="345"/>
      <c r="DV15" s="345"/>
      <c r="DW15" s="422"/>
      <c r="DX15" s="345"/>
      <c r="DY15" s="1"/>
      <c r="DZ15" s="1"/>
      <c r="EA15" s="345"/>
      <c r="EB15" s="1"/>
      <c r="EC15" s="345"/>
      <c r="ED15" s="345"/>
      <c r="EE15" s="345"/>
      <c r="EF15" s="345"/>
      <c r="EG15" s="345"/>
      <c r="EH15" s="345"/>
      <c r="EI15" s="345"/>
      <c r="EJ15" s="345"/>
      <c r="EK15" s="345"/>
      <c r="EL15" s="345"/>
      <c r="EM15" s="345"/>
      <c r="EN15" s="345"/>
      <c r="EO15" s="345"/>
      <c r="EP15" s="345"/>
      <c r="EQ15" s="345"/>
      <c r="ER15" s="345"/>
      <c r="ES15" s="345"/>
      <c r="ET15" s="345"/>
      <c r="EU15" s="345"/>
      <c r="EV15" s="345"/>
      <c r="EW15" s="345"/>
      <c r="EX15" s="345"/>
      <c r="EY15" s="1"/>
      <c r="EZ15" s="345"/>
      <c r="FA15" s="345"/>
      <c r="FB15" s="345"/>
      <c r="FC15" s="345"/>
      <c r="FD15" s="345"/>
      <c r="FE15" s="345"/>
      <c r="FF15" s="345"/>
      <c r="FG15" s="345"/>
      <c r="FH15" s="345"/>
      <c r="FI15" s="345"/>
      <c r="FJ15" s="345"/>
      <c r="FK15" s="345"/>
      <c r="FL15" s="345"/>
      <c r="FM15" s="345"/>
      <c r="FN15" s="345"/>
      <c r="FO15" s="345"/>
      <c r="FP15" s="345"/>
      <c r="FQ15" s="345"/>
      <c r="FR15" s="345"/>
      <c r="FS15" s="345"/>
      <c r="FT15" s="345"/>
      <c r="FU15" s="345"/>
      <c r="FV15" s="345"/>
      <c r="FW15" s="345"/>
      <c r="FX15" s="345"/>
      <c r="FY15" s="345"/>
      <c r="FZ15" s="1"/>
      <c r="GA15" s="345"/>
      <c r="GB15" s="345"/>
      <c r="GC15" s="345"/>
      <c r="GD15" s="345"/>
      <c r="GE15" s="345"/>
      <c r="GF15" s="345"/>
      <c r="GG15" s="345"/>
      <c r="GH15" s="1"/>
      <c r="GI15" s="345"/>
      <c r="GJ15" s="345"/>
      <c r="GK15" s="345"/>
      <c r="GL15" s="345"/>
      <c r="GM15" s="345"/>
      <c r="GN15" s="345"/>
      <c r="GO15" s="345"/>
      <c r="GP15" s="345"/>
      <c r="GQ15" s="422"/>
      <c r="GR15" s="1"/>
      <c r="GS15" s="1"/>
      <c r="GT15" s="1"/>
      <c r="GU15" s="1"/>
      <c r="GV15" s="1"/>
      <c r="GW15" s="1"/>
      <c r="GX15" s="1"/>
      <c r="GY15" s="1"/>
      <c r="GZ15" s="1"/>
      <c r="HA15" s="1"/>
      <c r="HB15" s="1"/>
      <c r="HC15" s="1"/>
      <c r="HD15" s="1"/>
      <c r="HE15" s="1"/>
      <c r="HF15" s="1"/>
      <c r="HG15" s="1"/>
      <c r="HH15" s="1"/>
    </row>
    <row r="16" spans="1:216" ht="15.75">
      <c r="A16" s="104" t="s">
        <v>1277</v>
      </c>
      <c r="D16" s="56">
        <f>SUM(E16:HQ16)</f>
        <v>2050</v>
      </c>
      <c r="E16" s="9">
        <v>77</v>
      </c>
      <c r="F16" s="9">
        <v>142</v>
      </c>
      <c r="G16" s="9">
        <v>60</v>
      </c>
      <c r="H16" s="9">
        <v>113</v>
      </c>
      <c r="I16" s="9">
        <v>156</v>
      </c>
      <c r="J16" s="9">
        <v>135</v>
      </c>
      <c r="K16" s="9">
        <v>73</v>
      </c>
      <c r="L16" s="419" t="s">
        <v>4679</v>
      </c>
      <c r="M16" s="9">
        <v>123</v>
      </c>
      <c r="N16" s="9">
        <v>146</v>
      </c>
      <c r="O16" s="9">
        <v>138</v>
      </c>
      <c r="P16" s="9">
        <v>0</v>
      </c>
      <c r="Q16" s="9">
        <v>124</v>
      </c>
      <c r="R16" s="9">
        <v>0</v>
      </c>
      <c r="S16" s="9">
        <v>14</v>
      </c>
      <c r="T16" s="565">
        <v>56</v>
      </c>
      <c r="U16" s="565">
        <v>105</v>
      </c>
      <c r="V16" s="565">
        <v>0</v>
      </c>
      <c r="W16" s="565">
        <v>84</v>
      </c>
      <c r="X16" s="9">
        <v>0</v>
      </c>
      <c r="Y16" s="565">
        <v>58</v>
      </c>
      <c r="Z16" s="565">
        <v>20</v>
      </c>
      <c r="AA16" s="9">
        <v>0</v>
      </c>
      <c r="AB16" s="565">
        <v>125</v>
      </c>
      <c r="AC16" s="565">
        <v>43</v>
      </c>
      <c r="AD16" s="9">
        <v>160</v>
      </c>
      <c r="AE16" s="565">
        <v>98</v>
      </c>
      <c r="AG16" s="104"/>
      <c r="AH16" s="61"/>
      <c r="AJ16" s="249"/>
      <c r="AK16" s="61"/>
      <c r="AL16" s="65"/>
      <c r="AN16" s="345"/>
      <c r="AO16" s="345"/>
      <c r="AP16" s="345"/>
      <c r="AQ16" s="345"/>
      <c r="AR16" s="345"/>
      <c r="AS16" s="345"/>
      <c r="AT16" s="345"/>
      <c r="AU16" s="345"/>
      <c r="AV16" s="345"/>
      <c r="AW16" s="345"/>
      <c r="AX16" s="345"/>
      <c r="AY16" s="345"/>
      <c r="AZ16" s="345"/>
      <c r="BA16" s="345"/>
      <c r="BB16" s="345"/>
      <c r="BC16" s="345"/>
      <c r="BD16" s="345"/>
      <c r="BE16" s="345"/>
      <c r="BF16" s="345"/>
      <c r="BG16" s="345"/>
      <c r="BH16" s="1"/>
      <c r="BI16" s="345"/>
      <c r="BJ16" s="345"/>
      <c r="BK16" s="345"/>
      <c r="BL16" s="345"/>
      <c r="BM16" s="345"/>
      <c r="BN16" s="345"/>
      <c r="BO16" s="345"/>
      <c r="BP16" s="345"/>
      <c r="BQ16" s="345"/>
      <c r="BR16" s="345"/>
      <c r="BS16" s="345"/>
      <c r="BT16" s="345"/>
      <c r="BU16" s="345"/>
      <c r="BV16" s="345"/>
      <c r="BW16" s="345"/>
      <c r="BX16" s="345"/>
      <c r="BY16" s="345"/>
      <c r="BZ16" s="345"/>
      <c r="CA16" s="345"/>
      <c r="CB16" s="345"/>
      <c r="CC16" s="345"/>
      <c r="CD16" s="345"/>
      <c r="CE16" s="345"/>
      <c r="CF16" s="1"/>
      <c r="CG16" s="345"/>
      <c r="CH16" s="345"/>
      <c r="CI16" s="345"/>
      <c r="CJ16" s="345"/>
      <c r="CK16" s="345"/>
      <c r="CL16" s="345"/>
      <c r="CM16" s="345"/>
      <c r="CN16" s="345"/>
      <c r="CO16" s="345"/>
      <c r="CP16" s="345"/>
      <c r="CQ16" s="345"/>
      <c r="CR16" s="345"/>
      <c r="CS16" s="345"/>
      <c r="CT16" s="345"/>
      <c r="CU16" s="345"/>
      <c r="CV16" s="345"/>
      <c r="CW16" s="345"/>
      <c r="CX16" s="345"/>
      <c r="CY16" s="1"/>
      <c r="CZ16" s="345"/>
      <c r="DA16" s="345"/>
      <c r="DB16" s="345"/>
      <c r="DC16" s="345"/>
      <c r="DD16" s="345"/>
      <c r="DE16" s="345"/>
      <c r="DF16" s="345"/>
      <c r="DG16" s="345"/>
      <c r="DH16" s="345"/>
      <c r="DI16" s="345"/>
      <c r="DJ16" s="345"/>
      <c r="DK16" s="345"/>
      <c r="DL16" s="345"/>
      <c r="DM16" s="345"/>
      <c r="DN16" s="345"/>
      <c r="DO16" s="345"/>
      <c r="DP16" s="345"/>
      <c r="DQ16" s="345"/>
      <c r="DR16" s="345"/>
      <c r="DS16" s="345"/>
      <c r="DT16" s="345"/>
      <c r="DU16" s="345"/>
      <c r="DV16" s="345"/>
      <c r="DW16" s="422"/>
      <c r="DX16" s="345"/>
      <c r="DY16" s="1"/>
      <c r="DZ16" s="345"/>
      <c r="EA16" s="345"/>
      <c r="EB16" s="1"/>
      <c r="EC16" s="345"/>
      <c r="ED16" s="345"/>
      <c r="EE16" s="345"/>
      <c r="EF16" s="345"/>
      <c r="EG16" s="345"/>
      <c r="EH16" s="345"/>
      <c r="EI16" s="345"/>
      <c r="EJ16" s="345"/>
      <c r="EK16" s="345"/>
      <c r="EL16" s="345"/>
      <c r="EM16" s="345"/>
      <c r="EN16" s="345"/>
      <c r="EO16" s="345"/>
      <c r="EP16" s="345"/>
      <c r="EQ16" s="345"/>
      <c r="ER16" s="1"/>
      <c r="ES16" s="345"/>
      <c r="ET16" s="345"/>
      <c r="EU16" s="345"/>
      <c r="EV16" s="345"/>
      <c r="EW16" s="345"/>
      <c r="EX16" s="345"/>
      <c r="EY16" s="345"/>
      <c r="EZ16" s="345"/>
      <c r="FA16" s="345"/>
      <c r="FB16" s="345"/>
      <c r="FC16" s="345"/>
      <c r="FD16" s="345"/>
      <c r="FE16" s="345"/>
      <c r="FF16" s="345"/>
      <c r="FG16" s="345"/>
      <c r="FH16" s="345"/>
      <c r="FI16" s="345"/>
      <c r="FJ16" s="345"/>
      <c r="FK16" s="345"/>
      <c r="FL16" s="345"/>
      <c r="FM16" s="345"/>
      <c r="FN16" s="345"/>
      <c r="FO16" s="345"/>
      <c r="FP16" s="345"/>
      <c r="FQ16" s="345"/>
      <c r="FR16" s="345"/>
      <c r="FS16" s="345"/>
      <c r="FT16" s="345"/>
      <c r="FU16" s="345"/>
      <c r="FV16" s="345"/>
      <c r="FW16" s="345"/>
      <c r="FX16" s="345"/>
      <c r="FY16" s="345"/>
      <c r="FZ16" s="345"/>
      <c r="GA16" s="345"/>
      <c r="GB16" s="345"/>
      <c r="GC16" s="345"/>
      <c r="GD16" s="345"/>
      <c r="GE16" s="345"/>
      <c r="GF16" s="345"/>
      <c r="GG16" s="345"/>
      <c r="GH16" s="345"/>
      <c r="GI16" s="345"/>
      <c r="GJ16" s="345"/>
      <c r="GK16" s="345"/>
      <c r="GL16" s="345"/>
      <c r="GM16" s="345"/>
      <c r="GN16" s="345"/>
      <c r="GO16" s="1"/>
      <c r="GP16" s="345"/>
      <c r="GQ16" s="422"/>
      <c r="GR16" s="1"/>
      <c r="GS16" s="1"/>
      <c r="GT16" s="1"/>
      <c r="GU16" s="1"/>
      <c r="GV16" s="1"/>
      <c r="GW16" s="1"/>
      <c r="GX16" s="1"/>
      <c r="GY16" s="1"/>
      <c r="GZ16" s="1"/>
      <c r="HA16" s="1"/>
      <c r="HB16" s="1"/>
      <c r="HC16" s="1"/>
      <c r="HD16" s="1"/>
      <c r="HE16" s="1"/>
      <c r="HF16" s="1"/>
      <c r="HG16" s="1"/>
      <c r="HH16" s="1"/>
    </row>
    <row r="17" spans="1:216" ht="15.75">
      <c r="A17" s="105" t="s">
        <v>2625</v>
      </c>
      <c r="D17" s="56">
        <f>SUM(E17:HQ17)</f>
        <v>2096</v>
      </c>
      <c r="E17" s="9">
        <v>124</v>
      </c>
      <c r="F17" s="9">
        <v>160</v>
      </c>
      <c r="G17" s="9">
        <v>60</v>
      </c>
      <c r="H17" s="9">
        <v>48</v>
      </c>
      <c r="I17" s="9">
        <v>109</v>
      </c>
      <c r="J17" s="9">
        <v>41</v>
      </c>
      <c r="K17" s="9">
        <v>69</v>
      </c>
      <c r="L17" s="419" t="s">
        <v>4679</v>
      </c>
      <c r="M17" s="9">
        <v>0</v>
      </c>
      <c r="N17" s="9">
        <v>145</v>
      </c>
      <c r="O17" s="9">
        <v>117</v>
      </c>
      <c r="P17" s="9">
        <v>89</v>
      </c>
      <c r="Q17" s="9">
        <v>155</v>
      </c>
      <c r="R17" s="9">
        <v>0</v>
      </c>
      <c r="S17" s="9">
        <v>150</v>
      </c>
      <c r="T17" s="565">
        <v>56</v>
      </c>
      <c r="U17" s="565">
        <v>100</v>
      </c>
      <c r="V17" s="565">
        <v>0</v>
      </c>
      <c r="W17" s="565">
        <v>27</v>
      </c>
      <c r="X17" s="9">
        <v>0</v>
      </c>
      <c r="Y17" s="565">
        <v>0</v>
      </c>
      <c r="Z17" s="565">
        <v>124</v>
      </c>
      <c r="AA17" s="9">
        <v>0</v>
      </c>
      <c r="AB17" s="565">
        <v>131</v>
      </c>
      <c r="AC17" s="565">
        <v>109</v>
      </c>
      <c r="AD17" s="9">
        <v>156</v>
      </c>
      <c r="AE17" s="565">
        <v>126</v>
      </c>
      <c r="AG17" s="105"/>
      <c r="AH17" s="61"/>
      <c r="AJ17" s="249"/>
      <c r="AK17" s="61"/>
      <c r="AL17" s="65"/>
      <c r="AN17" s="345"/>
      <c r="AO17" s="345"/>
      <c r="AP17" s="345"/>
      <c r="AQ17" s="345"/>
      <c r="AR17" s="345"/>
      <c r="AS17" s="345"/>
      <c r="AT17" s="345"/>
      <c r="AU17" s="345"/>
      <c r="AV17" s="345"/>
      <c r="AW17" s="345"/>
      <c r="AX17" s="345"/>
      <c r="AY17" s="345"/>
      <c r="AZ17" s="1"/>
      <c r="BA17" s="345"/>
      <c r="BB17" s="345"/>
      <c r="BC17" s="345"/>
      <c r="BD17" s="345"/>
      <c r="BE17" s="1"/>
      <c r="BF17" s="345"/>
      <c r="BG17" s="345"/>
      <c r="BH17" s="345"/>
      <c r="BI17" s="345"/>
      <c r="BJ17" s="345"/>
      <c r="BK17" s="345"/>
      <c r="BL17" s="345"/>
      <c r="BM17" s="345"/>
      <c r="BN17" s="1"/>
      <c r="BO17" s="1"/>
      <c r="BP17" s="345"/>
      <c r="BQ17" s="345"/>
      <c r="BR17" s="345"/>
      <c r="BS17" s="1"/>
      <c r="BT17" s="1"/>
      <c r="BU17" s="345"/>
      <c r="BV17" s="345"/>
      <c r="BW17" s="345"/>
      <c r="BX17" s="345"/>
      <c r="BY17" s="345"/>
      <c r="BZ17" s="345"/>
      <c r="CA17" s="345"/>
      <c r="CB17" s="345"/>
      <c r="CC17" s="345"/>
      <c r="CD17" s="345"/>
      <c r="CE17" s="345"/>
      <c r="CF17" s="345"/>
      <c r="CG17" s="345"/>
      <c r="CH17" s="345"/>
      <c r="CI17" s="345"/>
      <c r="CJ17" s="345"/>
      <c r="CK17" s="345"/>
      <c r="CL17" s="345"/>
      <c r="CM17" s="345"/>
      <c r="CN17" s="345"/>
      <c r="CO17" s="345"/>
      <c r="CP17" s="345"/>
      <c r="CQ17" s="345"/>
      <c r="CR17" s="345"/>
      <c r="CS17" s="345"/>
      <c r="CT17" s="345"/>
      <c r="CU17" s="345"/>
      <c r="CV17" s="345"/>
      <c r="CW17" s="345"/>
      <c r="CX17" s="1"/>
      <c r="CY17" s="345"/>
      <c r="CZ17" s="345"/>
      <c r="DA17" s="345"/>
      <c r="DB17" s="345"/>
      <c r="DC17" s="345"/>
      <c r="DD17" s="345"/>
      <c r="DE17" s="345"/>
      <c r="DF17" s="345"/>
      <c r="DG17" s="1"/>
      <c r="DH17" s="345"/>
      <c r="DI17" s="345"/>
      <c r="DJ17" s="345"/>
      <c r="DK17" s="345"/>
      <c r="DL17" s="345"/>
      <c r="DM17" s="345"/>
      <c r="DN17" s="1"/>
      <c r="DO17" s="345"/>
      <c r="DP17" s="345"/>
      <c r="DQ17" s="345"/>
      <c r="DR17" s="345"/>
      <c r="DS17" s="345"/>
      <c r="DT17" s="345"/>
      <c r="DU17" s="345"/>
      <c r="DV17" s="345"/>
      <c r="DW17" s="422"/>
      <c r="DX17" s="345"/>
      <c r="DY17" s="345"/>
      <c r="DZ17" s="345"/>
      <c r="EA17" s="345"/>
      <c r="EB17" s="1"/>
      <c r="EC17" s="345"/>
      <c r="ED17" s="345"/>
      <c r="EE17" s="345"/>
      <c r="EF17" s="345"/>
      <c r="EG17" s="345"/>
      <c r="EH17" s="345"/>
      <c r="EI17" s="345"/>
      <c r="EJ17" s="345"/>
      <c r="EK17" s="345"/>
      <c r="EL17" s="345"/>
      <c r="EM17" s="345"/>
      <c r="EN17" s="345"/>
      <c r="EO17" s="345"/>
      <c r="EP17" s="345"/>
      <c r="EQ17" s="345"/>
      <c r="ER17" s="345"/>
      <c r="ES17" s="345"/>
      <c r="ET17" s="345"/>
      <c r="EU17" s="345"/>
      <c r="EV17" s="345"/>
      <c r="EW17" s="345"/>
      <c r="EX17" s="345"/>
      <c r="EY17" s="345"/>
      <c r="EZ17" s="345"/>
      <c r="FA17" s="345"/>
      <c r="FB17" s="345"/>
      <c r="FC17" s="345"/>
      <c r="FD17" s="345"/>
      <c r="FE17" s="1"/>
      <c r="FF17" s="345"/>
      <c r="FG17" s="345"/>
      <c r="FH17" s="345"/>
      <c r="FI17" s="345"/>
      <c r="FJ17" s="345"/>
      <c r="FK17" s="345"/>
      <c r="FL17" s="345"/>
      <c r="FM17" s="345"/>
      <c r="FN17" s="345"/>
      <c r="FO17" s="345"/>
      <c r="FP17" s="1"/>
      <c r="FQ17" s="345"/>
      <c r="FR17" s="345"/>
      <c r="FS17" s="345"/>
      <c r="FT17" s="345"/>
      <c r="FU17" s="345"/>
      <c r="FV17" s="345"/>
      <c r="FW17" s="345"/>
      <c r="FX17" s="345"/>
      <c r="FY17" s="345"/>
      <c r="FZ17" s="345"/>
      <c r="GA17" s="345"/>
      <c r="GB17" s="345"/>
      <c r="GC17" s="345"/>
      <c r="GD17" s="1"/>
      <c r="GE17" s="345"/>
      <c r="GF17" s="345"/>
      <c r="GG17" s="345"/>
      <c r="GH17" s="345"/>
      <c r="GI17" s="345"/>
      <c r="GJ17" s="345"/>
      <c r="GK17" s="345"/>
      <c r="GL17" s="345"/>
      <c r="GM17" s="345"/>
      <c r="GN17" s="345"/>
      <c r="GO17" s="345"/>
      <c r="GP17" s="345"/>
      <c r="GQ17" s="422"/>
      <c r="GR17" s="1"/>
      <c r="GS17" s="1"/>
      <c r="GT17" s="1"/>
      <c r="GU17" s="1"/>
      <c r="GV17" s="1"/>
      <c r="GW17" s="1"/>
      <c r="GX17" s="1"/>
      <c r="GY17" s="1"/>
      <c r="GZ17" s="1"/>
      <c r="HA17" s="1"/>
      <c r="HB17" s="1"/>
      <c r="HC17" s="1"/>
      <c r="HD17" s="1"/>
      <c r="HE17" s="1"/>
      <c r="HF17" s="1"/>
      <c r="HG17" s="1"/>
      <c r="HH17" s="1"/>
    </row>
    <row r="18" spans="1:216" ht="15.75">
      <c r="A18" s="105" t="s">
        <v>637</v>
      </c>
      <c r="D18" s="56">
        <f>SUM(E18:HQ18)</f>
        <v>1558</v>
      </c>
      <c r="E18" s="9">
        <v>0</v>
      </c>
      <c r="F18" s="9">
        <v>0</v>
      </c>
      <c r="G18" s="9">
        <v>161</v>
      </c>
      <c r="H18" s="9">
        <v>3</v>
      </c>
      <c r="I18" s="9">
        <v>89</v>
      </c>
      <c r="J18" s="9">
        <v>0</v>
      </c>
      <c r="K18" s="9">
        <v>12</v>
      </c>
      <c r="L18" s="419" t="s">
        <v>4679</v>
      </c>
      <c r="M18" s="9">
        <v>138</v>
      </c>
      <c r="N18" s="9">
        <v>41</v>
      </c>
      <c r="O18" s="9">
        <v>5</v>
      </c>
      <c r="P18" s="9">
        <v>70</v>
      </c>
      <c r="Q18" s="9">
        <v>95</v>
      </c>
      <c r="R18" s="9">
        <v>0</v>
      </c>
      <c r="S18" s="9">
        <v>8</v>
      </c>
      <c r="T18" s="565">
        <v>47</v>
      </c>
      <c r="U18" s="565">
        <v>0</v>
      </c>
      <c r="V18" s="9">
        <v>152</v>
      </c>
      <c r="W18" s="565">
        <v>39</v>
      </c>
      <c r="X18" s="9">
        <v>0</v>
      </c>
      <c r="Y18" s="9">
        <v>158</v>
      </c>
      <c r="Z18" s="565">
        <v>98</v>
      </c>
      <c r="AA18" s="9">
        <v>159</v>
      </c>
      <c r="AB18" s="565">
        <v>79</v>
      </c>
      <c r="AC18" s="565">
        <v>27</v>
      </c>
      <c r="AD18" s="9">
        <v>149</v>
      </c>
      <c r="AE18" s="565">
        <v>28</v>
      </c>
      <c r="AG18" s="105"/>
      <c r="AH18" s="61"/>
      <c r="AJ18" s="249"/>
      <c r="AK18" s="61"/>
      <c r="AL18" s="65"/>
      <c r="AN18" s="345"/>
      <c r="AO18" s="345"/>
      <c r="AP18" s="345"/>
      <c r="AQ18" s="345"/>
      <c r="AR18" s="345"/>
      <c r="AS18" s="345"/>
      <c r="AT18" s="345"/>
      <c r="AU18" s="345"/>
      <c r="AV18" s="1"/>
      <c r="AW18" s="345"/>
      <c r="AX18" s="345"/>
      <c r="AY18" s="345"/>
      <c r="AZ18" s="345"/>
      <c r="BA18" s="345"/>
      <c r="BB18" s="345"/>
      <c r="BC18" s="345"/>
      <c r="BD18" s="1"/>
      <c r="BE18" s="345"/>
      <c r="BF18" s="345"/>
      <c r="BG18" s="345"/>
      <c r="BH18" s="345"/>
      <c r="BI18" s="345"/>
      <c r="BJ18" s="345"/>
      <c r="BK18" s="345"/>
      <c r="BL18" s="1"/>
      <c r="BM18" s="345"/>
      <c r="BN18" s="345"/>
      <c r="BO18" s="345"/>
      <c r="BP18" s="345"/>
      <c r="BQ18" s="345"/>
      <c r="BR18" s="345"/>
      <c r="BS18" s="345"/>
      <c r="BT18" s="345"/>
      <c r="BU18" s="345"/>
      <c r="BV18" s="345"/>
      <c r="BW18" s="345"/>
      <c r="BX18" s="345"/>
      <c r="BY18" s="345"/>
      <c r="BZ18" s="345"/>
      <c r="CA18" s="345"/>
      <c r="CB18" s="345"/>
      <c r="CC18" s="345"/>
      <c r="CD18" s="345"/>
      <c r="CE18" s="345"/>
      <c r="CF18" s="345"/>
      <c r="CG18" s="1"/>
      <c r="CH18" s="345"/>
      <c r="CI18" s="345"/>
      <c r="CJ18" s="345"/>
      <c r="CK18" s="345"/>
      <c r="CL18" s="345"/>
      <c r="CM18" s="345"/>
      <c r="CN18" s="345"/>
      <c r="CO18" s="345"/>
      <c r="CP18" s="345"/>
      <c r="CQ18" s="345"/>
      <c r="CR18" s="345"/>
      <c r="CS18" s="345"/>
      <c r="CT18" s="345"/>
      <c r="CU18" s="345"/>
      <c r="CV18" s="345"/>
      <c r="CW18" s="345"/>
      <c r="CX18" s="1"/>
      <c r="CY18" s="345"/>
      <c r="CZ18" s="345"/>
      <c r="DA18" s="345"/>
      <c r="DB18" s="345"/>
      <c r="DC18" s="1"/>
      <c r="DD18" s="345"/>
      <c r="DE18" s="1"/>
      <c r="DF18" s="1"/>
      <c r="DG18" s="345"/>
      <c r="DH18" s="345"/>
      <c r="DI18" s="345"/>
      <c r="DJ18" s="345"/>
      <c r="DK18" s="345"/>
      <c r="DL18" s="345"/>
      <c r="DM18" s="345"/>
      <c r="DN18" s="345"/>
      <c r="DO18" s="345"/>
      <c r="DP18" s="345"/>
      <c r="DQ18" s="345"/>
      <c r="DR18" s="345"/>
      <c r="DS18" s="345"/>
      <c r="DT18" s="345"/>
      <c r="DU18" s="1"/>
      <c r="DV18" s="345"/>
      <c r="DW18" s="422"/>
      <c r="DX18" s="1"/>
      <c r="DY18" s="345"/>
      <c r="DZ18" s="345"/>
      <c r="EA18" s="345"/>
      <c r="EB18" s="345"/>
      <c r="EC18" s="345"/>
      <c r="ED18" s="345"/>
      <c r="EE18" s="345"/>
      <c r="EF18" s="345"/>
      <c r="EG18" s="1"/>
      <c r="EH18" s="345"/>
      <c r="EI18" s="1"/>
      <c r="EJ18" s="345"/>
      <c r="EK18" s="345"/>
      <c r="EL18" s="345"/>
      <c r="EM18" s="345"/>
      <c r="EN18" s="345"/>
      <c r="EO18" s="345"/>
      <c r="EP18" s="345"/>
      <c r="EQ18" s="345"/>
      <c r="ER18" s="1"/>
      <c r="ES18" s="345"/>
      <c r="ET18" s="345"/>
      <c r="EU18" s="345"/>
      <c r="EV18" s="345"/>
      <c r="EW18" s="345"/>
      <c r="EX18" s="345"/>
      <c r="EY18" s="1"/>
      <c r="EZ18" s="345"/>
      <c r="FA18" s="345"/>
      <c r="FB18" s="345"/>
      <c r="FC18" s="345"/>
      <c r="FD18" s="345"/>
      <c r="FE18" s="1"/>
      <c r="FF18" s="1"/>
      <c r="FG18" s="345"/>
      <c r="FH18" s="345"/>
      <c r="FI18" s="345"/>
      <c r="FJ18" s="345"/>
      <c r="FK18" s="1"/>
      <c r="FL18" s="345"/>
      <c r="FM18" s="345"/>
      <c r="FN18" s="345"/>
      <c r="FO18" s="345"/>
      <c r="FP18" s="345"/>
      <c r="FQ18" s="345"/>
      <c r="FR18" s="1"/>
      <c r="FS18" s="1"/>
      <c r="FT18" s="345"/>
      <c r="FU18" s="345"/>
      <c r="FV18" s="345"/>
      <c r="FW18" s="345"/>
      <c r="FX18" s="345"/>
      <c r="FY18" s="1"/>
      <c r="FZ18" s="345"/>
      <c r="GA18" s="345"/>
      <c r="GB18" s="345"/>
      <c r="GC18" s="1"/>
      <c r="GD18" s="345"/>
      <c r="GE18" s="345"/>
      <c r="GF18" s="345"/>
      <c r="GG18" s="345"/>
      <c r="GH18" s="345"/>
      <c r="GI18" s="1"/>
      <c r="GJ18" s="345"/>
      <c r="GK18" s="345"/>
      <c r="GL18" s="1"/>
      <c r="GM18" s="345"/>
      <c r="GN18" s="345"/>
      <c r="GO18" s="345"/>
      <c r="GP18" s="345"/>
      <c r="GQ18" s="345"/>
      <c r="GR18" s="1"/>
      <c r="GS18" s="1"/>
      <c r="GT18" s="1"/>
      <c r="GU18" s="1"/>
      <c r="GV18" s="1"/>
      <c r="GW18" s="1"/>
      <c r="GX18" s="1"/>
      <c r="GY18" s="1"/>
      <c r="GZ18" s="1"/>
      <c r="HA18" s="1"/>
      <c r="HB18" s="1"/>
      <c r="HC18" s="1"/>
      <c r="HD18" s="1"/>
      <c r="HE18" s="1"/>
      <c r="HF18" s="1"/>
      <c r="HG18" s="1"/>
      <c r="HH18" s="1"/>
    </row>
    <row r="19" spans="1:216" ht="15.75">
      <c r="A19" s="105" t="s">
        <v>2503</v>
      </c>
      <c r="D19" s="56">
        <f>SUM(E19:HQ19)</f>
        <v>1642</v>
      </c>
      <c r="E19" s="9">
        <v>77</v>
      </c>
      <c r="F19" s="9">
        <v>138</v>
      </c>
      <c r="G19" s="9">
        <v>44</v>
      </c>
      <c r="H19" s="9">
        <v>85</v>
      </c>
      <c r="I19" s="9">
        <v>159</v>
      </c>
      <c r="J19" s="9">
        <v>150</v>
      </c>
      <c r="K19" s="9">
        <v>102</v>
      </c>
      <c r="L19" s="419" t="s">
        <v>4679</v>
      </c>
      <c r="M19" s="9">
        <v>0</v>
      </c>
      <c r="N19" s="9">
        <v>67</v>
      </c>
      <c r="O19" s="9">
        <v>121</v>
      </c>
      <c r="P19" s="9">
        <v>164</v>
      </c>
      <c r="Q19" s="9">
        <v>0</v>
      </c>
      <c r="R19" s="9">
        <v>0</v>
      </c>
      <c r="S19" s="9">
        <v>57</v>
      </c>
      <c r="T19" s="565">
        <v>135</v>
      </c>
      <c r="U19" s="565">
        <v>0</v>
      </c>
      <c r="V19" s="565">
        <v>0</v>
      </c>
      <c r="W19" s="565">
        <v>131</v>
      </c>
      <c r="X19" s="9">
        <v>0</v>
      </c>
      <c r="Y19" s="565">
        <v>0</v>
      </c>
      <c r="Z19" s="565">
        <v>81</v>
      </c>
      <c r="AA19" s="9">
        <v>0</v>
      </c>
      <c r="AB19" s="565">
        <v>5</v>
      </c>
      <c r="AC19" s="565">
        <v>47</v>
      </c>
      <c r="AD19" s="565">
        <v>0</v>
      </c>
      <c r="AE19" s="565">
        <v>79</v>
      </c>
      <c r="AG19" s="105"/>
      <c r="AH19" s="61"/>
      <c r="AJ19" s="249"/>
      <c r="AK19" s="61"/>
      <c r="AL19" s="65"/>
      <c r="AN19" s="345"/>
      <c r="AO19" s="345"/>
      <c r="AP19" s="345"/>
      <c r="AQ19" s="345"/>
      <c r="AR19" s="345"/>
      <c r="AS19" s="345"/>
      <c r="AT19" s="345"/>
      <c r="AU19" s="345"/>
      <c r="AV19" s="345"/>
      <c r="AW19" s="345"/>
      <c r="AX19" s="345"/>
      <c r="AY19" s="345"/>
      <c r="AZ19" s="345"/>
      <c r="BA19" s="345"/>
      <c r="BB19" s="345"/>
      <c r="BC19" s="345"/>
      <c r="BD19" s="345"/>
      <c r="BE19" s="345"/>
      <c r="BF19" s="345"/>
      <c r="BG19" s="345"/>
      <c r="BH19" s="345"/>
      <c r="BI19" s="345"/>
      <c r="BJ19" s="345"/>
      <c r="BK19" s="345"/>
      <c r="BL19" s="345"/>
      <c r="BM19" s="345"/>
      <c r="BN19" s="345"/>
      <c r="BO19" s="1"/>
      <c r="BP19" s="345"/>
      <c r="BQ19" s="345"/>
      <c r="BR19" s="345"/>
      <c r="BS19" s="345"/>
      <c r="BT19" s="345"/>
      <c r="BU19" s="345"/>
      <c r="BV19" s="345"/>
      <c r="BW19" s="345"/>
      <c r="BX19" s="345"/>
      <c r="BY19" s="345"/>
      <c r="BZ19" s="345"/>
      <c r="CA19" s="345"/>
      <c r="CB19" s="345"/>
      <c r="CC19" s="345"/>
      <c r="CD19" s="345"/>
      <c r="CE19" s="345"/>
      <c r="CF19" s="1"/>
      <c r="CG19" s="345"/>
      <c r="CH19" s="345"/>
      <c r="CI19" s="345"/>
      <c r="CJ19" s="345"/>
      <c r="CK19" s="345"/>
      <c r="CL19" s="345"/>
      <c r="CM19" s="345"/>
      <c r="CN19" s="345"/>
      <c r="CO19" s="345"/>
      <c r="CP19" s="345"/>
      <c r="CQ19" s="345"/>
      <c r="CR19" s="345"/>
      <c r="CS19" s="345"/>
      <c r="CT19" s="345"/>
      <c r="CU19" s="345"/>
      <c r="CV19" s="345"/>
      <c r="CW19" s="345"/>
      <c r="CX19" s="345"/>
      <c r="CY19" s="345"/>
      <c r="CZ19" s="345"/>
      <c r="DA19" s="345"/>
      <c r="DB19" s="1"/>
      <c r="DC19" s="345"/>
      <c r="DD19" s="345"/>
      <c r="DE19" s="345"/>
      <c r="DF19" s="345"/>
      <c r="DG19" s="1"/>
      <c r="DH19" s="345"/>
      <c r="DI19" s="345"/>
      <c r="DJ19" s="345"/>
      <c r="DK19" s="345"/>
      <c r="DL19" s="345"/>
      <c r="DM19" s="345"/>
      <c r="DN19" s="345"/>
      <c r="DO19" s="345"/>
      <c r="DP19" s="1"/>
      <c r="DQ19" s="345"/>
      <c r="DR19" s="345"/>
      <c r="DS19" s="345"/>
      <c r="DT19" s="345"/>
      <c r="DU19" s="345"/>
      <c r="DV19" s="345"/>
      <c r="DW19" s="422"/>
      <c r="DX19" s="345"/>
      <c r="DY19" s="345"/>
      <c r="DZ19" s="345"/>
      <c r="EA19" s="345"/>
      <c r="EB19" s="345"/>
      <c r="EC19" s="345"/>
      <c r="ED19" s="345"/>
      <c r="EE19" s="345"/>
      <c r="EF19" s="345"/>
      <c r="EG19" s="345"/>
      <c r="EH19" s="345"/>
      <c r="EI19" s="345"/>
      <c r="EJ19" s="345"/>
      <c r="EK19" s="1"/>
      <c r="EL19" s="345"/>
      <c r="EM19" s="345"/>
      <c r="EN19" s="345"/>
      <c r="EO19" s="345"/>
      <c r="EP19" s="345"/>
      <c r="EQ19" s="345"/>
      <c r="ER19" s="345"/>
      <c r="ES19" s="345"/>
      <c r="ET19" s="345"/>
      <c r="EU19" s="345"/>
      <c r="EV19" s="345"/>
      <c r="EW19" s="345"/>
      <c r="EX19" s="345"/>
      <c r="EY19" s="345"/>
      <c r="EZ19" s="345"/>
      <c r="FA19" s="345"/>
      <c r="FB19" s="345"/>
      <c r="FC19" s="345"/>
      <c r="FD19" s="345"/>
      <c r="FE19" s="345"/>
      <c r="FF19" s="345"/>
      <c r="FG19" s="345"/>
      <c r="FH19" s="345"/>
      <c r="FI19" s="345"/>
      <c r="FJ19" s="345"/>
      <c r="FK19" s="345"/>
      <c r="FL19" s="345"/>
      <c r="FM19" s="345"/>
      <c r="FN19" s="345"/>
      <c r="FO19" s="345"/>
      <c r="FP19" s="345"/>
      <c r="FQ19" s="1"/>
      <c r="FR19" s="345"/>
      <c r="FS19" s="345"/>
      <c r="FT19" s="345"/>
      <c r="FU19" s="345"/>
      <c r="FV19" s="345"/>
      <c r="FW19" s="345"/>
      <c r="FX19" s="345"/>
      <c r="FY19" s="345"/>
      <c r="FZ19" s="1"/>
      <c r="GA19" s="345"/>
      <c r="GB19" s="345"/>
      <c r="GC19" s="345"/>
      <c r="GD19" s="345"/>
      <c r="GE19" s="345"/>
      <c r="GF19" s="345"/>
      <c r="GG19" s="345"/>
      <c r="GH19" s="345"/>
      <c r="GI19" s="345"/>
      <c r="GJ19" s="345"/>
      <c r="GK19" s="345"/>
      <c r="GL19" s="345"/>
      <c r="GM19" s="345"/>
      <c r="GN19" s="345"/>
      <c r="GO19" s="345"/>
      <c r="GP19" s="345"/>
      <c r="GQ19" s="422"/>
      <c r="GR19" s="1"/>
      <c r="GS19" s="1"/>
      <c r="GT19" s="1"/>
      <c r="GU19" s="1"/>
      <c r="GV19" s="1"/>
      <c r="GW19" s="1"/>
      <c r="GX19" s="1"/>
      <c r="GY19" s="1"/>
      <c r="GZ19" s="1"/>
      <c r="HA19" s="1"/>
      <c r="HB19" s="1"/>
      <c r="HC19" s="1"/>
      <c r="HD19" s="1"/>
      <c r="HE19" s="1"/>
      <c r="HF19" s="1"/>
      <c r="HG19" s="1"/>
      <c r="HH19" s="1"/>
    </row>
    <row r="20" spans="1:216" ht="15.75">
      <c r="A20" s="261" t="s">
        <v>1579</v>
      </c>
      <c r="D20" s="56">
        <f>SUM(E20:HQ20)</f>
        <v>2258</v>
      </c>
      <c r="E20" s="9">
        <v>153</v>
      </c>
      <c r="F20" s="9">
        <v>0</v>
      </c>
      <c r="G20" s="9">
        <v>154</v>
      </c>
      <c r="H20" s="9">
        <v>64</v>
      </c>
      <c r="I20" s="9">
        <v>108</v>
      </c>
      <c r="J20" s="9">
        <v>145</v>
      </c>
      <c r="K20" s="9">
        <v>157</v>
      </c>
      <c r="L20" s="419" t="s">
        <v>4679</v>
      </c>
      <c r="M20" s="9">
        <v>0</v>
      </c>
      <c r="N20" s="9">
        <v>38</v>
      </c>
      <c r="O20" s="9">
        <v>134</v>
      </c>
      <c r="P20" s="9">
        <v>134</v>
      </c>
      <c r="Q20" s="9">
        <v>100</v>
      </c>
      <c r="R20" s="9">
        <v>0</v>
      </c>
      <c r="S20" s="9">
        <v>37</v>
      </c>
      <c r="T20" s="9">
        <v>152</v>
      </c>
      <c r="U20" s="565">
        <v>100</v>
      </c>
      <c r="V20" s="565">
        <v>0</v>
      </c>
      <c r="W20" s="565">
        <v>106</v>
      </c>
      <c r="X20" s="9">
        <v>0</v>
      </c>
      <c r="Y20" s="565">
        <v>51</v>
      </c>
      <c r="Z20" s="565">
        <v>95</v>
      </c>
      <c r="AA20" s="9">
        <v>147</v>
      </c>
      <c r="AB20" s="565">
        <v>89</v>
      </c>
      <c r="AC20" s="565">
        <v>73</v>
      </c>
      <c r="AD20" s="565">
        <v>131</v>
      </c>
      <c r="AE20" s="565">
        <v>90</v>
      </c>
      <c r="AG20" s="261"/>
      <c r="AH20" s="61"/>
      <c r="AJ20" s="249"/>
      <c r="AK20" s="61"/>
      <c r="AL20" s="65"/>
      <c r="AN20" s="1"/>
      <c r="AO20" s="345"/>
      <c r="AP20" s="345"/>
      <c r="AQ20" s="345"/>
      <c r="AR20" s="1"/>
      <c r="AS20" s="345"/>
      <c r="AT20" s="345"/>
      <c r="AU20" s="345"/>
      <c r="AV20" s="1"/>
      <c r="AW20" s="345"/>
      <c r="AX20" s="345"/>
      <c r="AY20" s="345"/>
      <c r="AZ20" s="345"/>
      <c r="BA20" s="345"/>
      <c r="BB20" s="345"/>
      <c r="BC20" s="345"/>
      <c r="BD20" s="345"/>
      <c r="BE20" s="345"/>
      <c r="BF20" s="1"/>
      <c r="BG20" s="345"/>
      <c r="BH20" s="345"/>
      <c r="BI20" s="345"/>
      <c r="BJ20" s="345"/>
      <c r="BK20" s="1"/>
      <c r="BL20" s="345"/>
      <c r="BM20" s="1"/>
      <c r="BN20" s="1"/>
      <c r="BO20" s="345"/>
      <c r="BP20" s="345"/>
      <c r="BQ20" s="345"/>
      <c r="BR20" s="345"/>
      <c r="BS20" s="345"/>
      <c r="BT20" s="1"/>
      <c r="BU20" s="345"/>
      <c r="BV20" s="345"/>
      <c r="BW20" s="345"/>
      <c r="BX20" s="345"/>
      <c r="BY20" s="1"/>
      <c r="BZ20" s="345"/>
      <c r="CA20" s="345"/>
      <c r="CB20" s="345"/>
      <c r="CC20" s="345"/>
      <c r="CD20" s="345"/>
      <c r="CE20" s="345"/>
      <c r="CF20" s="345"/>
      <c r="CG20" s="345"/>
      <c r="CH20" s="345"/>
      <c r="CI20" s="345"/>
      <c r="CJ20" s="1"/>
      <c r="CK20" s="345"/>
      <c r="CL20" s="345"/>
      <c r="CM20" s="345"/>
      <c r="CN20" s="345"/>
      <c r="CO20" s="345"/>
      <c r="CP20" s="345"/>
      <c r="CQ20" s="345"/>
      <c r="CR20" s="345"/>
      <c r="CS20" s="345"/>
      <c r="CT20" s="345"/>
      <c r="CU20" s="345"/>
      <c r="CV20" s="345"/>
      <c r="CW20" s="345"/>
      <c r="CX20" s="345"/>
      <c r="CY20" s="345"/>
      <c r="CZ20" s="345"/>
      <c r="DA20" s="1"/>
      <c r="DB20" s="345"/>
      <c r="DC20" s="345"/>
      <c r="DD20" s="345"/>
      <c r="DE20" s="1"/>
      <c r="DF20" s="345"/>
      <c r="DG20" s="345"/>
      <c r="DH20" s="345"/>
      <c r="DI20" s="345"/>
      <c r="DJ20" s="345"/>
      <c r="DK20" s="345"/>
      <c r="DL20" s="345"/>
      <c r="DM20" s="345"/>
      <c r="DN20" s="1"/>
      <c r="DO20" s="345"/>
      <c r="DP20" s="345"/>
      <c r="DQ20" s="345"/>
      <c r="DR20" s="345"/>
      <c r="DS20" s="345"/>
      <c r="DT20" s="345"/>
      <c r="DU20" s="345"/>
      <c r="DV20" s="345"/>
      <c r="DW20" s="422"/>
      <c r="DX20" s="1"/>
      <c r="DY20" s="345"/>
      <c r="DZ20" s="345"/>
      <c r="EA20" s="345"/>
      <c r="EB20" s="345"/>
      <c r="EC20" s="345"/>
      <c r="ED20" s="345"/>
      <c r="EE20" s="345"/>
      <c r="EF20" s="345"/>
      <c r="EG20" s="1"/>
      <c r="EH20" s="1"/>
      <c r="EI20" s="1"/>
      <c r="EJ20" s="345"/>
      <c r="EK20" s="345"/>
      <c r="EL20" s="345"/>
      <c r="EM20" s="1"/>
      <c r="EN20" s="345"/>
      <c r="EO20" s="345"/>
      <c r="EP20" s="345"/>
      <c r="EQ20" s="345"/>
      <c r="ER20" s="345"/>
      <c r="ES20" s="345"/>
      <c r="ET20" s="345"/>
      <c r="EU20" s="1"/>
      <c r="EV20" s="345"/>
      <c r="EW20" s="345"/>
      <c r="EX20" s="345"/>
      <c r="EY20" s="1"/>
      <c r="EZ20" s="345"/>
      <c r="FA20" s="345"/>
      <c r="FB20" s="345"/>
      <c r="FC20" s="345"/>
      <c r="FD20" s="345"/>
      <c r="FE20" s="345"/>
      <c r="FF20" s="345"/>
      <c r="FG20" s="345"/>
      <c r="FH20" s="345"/>
      <c r="FI20" s="345"/>
      <c r="FJ20" s="345"/>
      <c r="FK20" s="345"/>
      <c r="FL20" s="345"/>
      <c r="FM20" s="345"/>
      <c r="FN20" s="345"/>
      <c r="FO20" s="345"/>
      <c r="FP20" s="345"/>
      <c r="FQ20" s="345"/>
      <c r="FR20" s="345"/>
      <c r="FS20" s="345"/>
      <c r="FT20" s="345"/>
      <c r="FU20" s="345"/>
      <c r="FV20" s="345"/>
      <c r="FW20" s="345"/>
      <c r="FX20" s="345"/>
      <c r="FY20" s="345"/>
      <c r="FZ20" s="345"/>
      <c r="GA20" s="345"/>
      <c r="GB20" s="345"/>
      <c r="GC20" s="345"/>
      <c r="GD20" s="1"/>
      <c r="GE20" s="345"/>
      <c r="GF20" s="345"/>
      <c r="GG20" s="345"/>
      <c r="GH20" s="345"/>
      <c r="GI20" s="345"/>
      <c r="GJ20" s="345"/>
      <c r="GK20" s="345"/>
      <c r="GL20" s="345"/>
      <c r="GM20" s="345"/>
      <c r="GN20" s="345"/>
      <c r="GO20" s="1"/>
      <c r="GP20" s="345"/>
      <c r="GQ20" s="422"/>
      <c r="GR20" s="1"/>
      <c r="GS20" s="1"/>
      <c r="GT20" s="1"/>
      <c r="GU20" s="1"/>
      <c r="GV20" s="1"/>
      <c r="GW20" s="1"/>
      <c r="GX20" s="1"/>
      <c r="GY20" s="1"/>
      <c r="GZ20" s="1"/>
      <c r="HA20" s="1"/>
      <c r="HB20" s="1"/>
      <c r="HC20" s="1"/>
      <c r="HD20" s="1"/>
      <c r="HE20" s="1"/>
      <c r="HF20" s="1"/>
      <c r="HG20" s="1"/>
      <c r="HH20" s="1"/>
    </row>
    <row r="21" spans="1:216" ht="15.75">
      <c r="A21" s="105" t="s">
        <v>2076</v>
      </c>
      <c r="D21" s="56">
        <f>SUM(E21:HQ21)</f>
        <v>2133</v>
      </c>
      <c r="E21" s="9">
        <v>135</v>
      </c>
      <c r="F21" s="9">
        <v>83</v>
      </c>
      <c r="G21" s="9">
        <v>104</v>
      </c>
      <c r="H21" s="9">
        <v>52</v>
      </c>
      <c r="I21" s="9">
        <v>150</v>
      </c>
      <c r="J21" s="9">
        <v>131</v>
      </c>
      <c r="K21" s="9">
        <v>133</v>
      </c>
      <c r="L21" s="419" t="s">
        <v>4679</v>
      </c>
      <c r="M21" s="9">
        <v>153</v>
      </c>
      <c r="N21" s="9">
        <v>69</v>
      </c>
      <c r="O21" s="9">
        <v>92</v>
      </c>
      <c r="P21" s="9">
        <v>114</v>
      </c>
      <c r="Q21" s="9">
        <v>43</v>
      </c>
      <c r="R21" s="9">
        <v>0</v>
      </c>
      <c r="S21" s="9">
        <v>51</v>
      </c>
      <c r="T21" s="565">
        <v>72</v>
      </c>
      <c r="U21" s="565">
        <v>0</v>
      </c>
      <c r="V21" s="565">
        <v>0</v>
      </c>
      <c r="W21" s="565">
        <v>135</v>
      </c>
      <c r="X21" s="9">
        <v>0</v>
      </c>
      <c r="Y21" s="565">
        <v>40</v>
      </c>
      <c r="Z21" s="565">
        <v>126</v>
      </c>
      <c r="AA21" s="9">
        <v>0</v>
      </c>
      <c r="AB21" s="565">
        <v>28</v>
      </c>
      <c r="AC21" s="9">
        <v>159</v>
      </c>
      <c r="AD21" s="565">
        <v>103</v>
      </c>
      <c r="AE21" s="9">
        <v>160</v>
      </c>
      <c r="AG21" s="105"/>
      <c r="AH21" s="61"/>
      <c r="AJ21" s="249"/>
      <c r="AK21" s="61"/>
      <c r="AL21" s="65"/>
      <c r="AN21" s="345"/>
      <c r="AO21" s="345"/>
      <c r="AP21" s="345"/>
      <c r="AQ21" s="1"/>
      <c r="AR21" s="345"/>
      <c r="AS21" s="1"/>
      <c r="AT21" s="345"/>
      <c r="AU21" s="345"/>
      <c r="AV21" s="345"/>
      <c r="AW21" s="345"/>
      <c r="AX21" s="345"/>
      <c r="AY21" s="345"/>
      <c r="AZ21" s="345"/>
      <c r="BA21" s="345"/>
      <c r="BB21" s="345"/>
      <c r="BC21" s="345"/>
      <c r="BD21" s="345"/>
      <c r="BE21" s="345"/>
      <c r="BF21" s="345"/>
      <c r="BG21" s="345"/>
      <c r="BH21" s="345"/>
      <c r="BI21" s="345"/>
      <c r="BJ21" s="345"/>
      <c r="BK21" s="1"/>
      <c r="BL21" s="345"/>
      <c r="BM21" s="345"/>
      <c r="BN21" s="345"/>
      <c r="BO21" s="345"/>
      <c r="BP21" s="345"/>
      <c r="BQ21" s="345"/>
      <c r="BR21" s="345"/>
      <c r="BS21" s="345"/>
      <c r="BT21" s="345"/>
      <c r="BU21" s="345"/>
      <c r="BV21" s="345"/>
      <c r="BW21" s="345"/>
      <c r="BX21" s="345"/>
      <c r="BY21" s="345"/>
      <c r="BZ21" s="345"/>
      <c r="CA21" s="345"/>
      <c r="CB21" s="1"/>
      <c r="CC21" s="345"/>
      <c r="CD21" s="345"/>
      <c r="CE21" s="345"/>
      <c r="CF21" s="1"/>
      <c r="CG21" s="1"/>
      <c r="CH21" s="345"/>
      <c r="CI21" s="1"/>
      <c r="CJ21" s="345"/>
      <c r="CK21" s="345"/>
      <c r="CL21" s="345"/>
      <c r="CM21" s="345"/>
      <c r="CN21" s="345"/>
      <c r="CO21" s="345"/>
      <c r="CP21" s="345"/>
      <c r="CQ21" s="345"/>
      <c r="CR21" s="345"/>
      <c r="CS21" s="345"/>
      <c r="CT21" s="345"/>
      <c r="CU21" s="345"/>
      <c r="CV21" s="345"/>
      <c r="CW21" s="345"/>
      <c r="CX21" s="345"/>
      <c r="CY21" s="345"/>
      <c r="CZ21" s="345"/>
      <c r="DA21" s="345"/>
      <c r="DB21" s="345"/>
      <c r="DC21" s="345"/>
      <c r="DD21" s="345"/>
      <c r="DE21" s="345"/>
      <c r="DF21" s="345"/>
      <c r="DG21" s="345"/>
      <c r="DH21" s="345"/>
      <c r="DI21" s="345"/>
      <c r="DJ21" s="345"/>
      <c r="DK21" s="345"/>
      <c r="DL21" s="345"/>
      <c r="DM21" s="345"/>
      <c r="DN21" s="345"/>
      <c r="DO21" s="345"/>
      <c r="DP21" s="345"/>
      <c r="DQ21" s="345"/>
      <c r="DR21" s="345"/>
      <c r="DS21" s="345"/>
      <c r="DT21" s="345"/>
      <c r="DU21" s="345"/>
      <c r="DV21" s="345"/>
      <c r="DW21" s="422"/>
      <c r="DX21" s="345"/>
      <c r="DY21" s="345"/>
      <c r="DZ21" s="345"/>
      <c r="EA21" s="345"/>
      <c r="EB21" s="1"/>
      <c r="EC21" s="345"/>
      <c r="ED21" s="345"/>
      <c r="EE21" s="1"/>
      <c r="EF21" s="345"/>
      <c r="EG21" s="345"/>
      <c r="EH21" s="345"/>
      <c r="EI21" s="345"/>
      <c r="EJ21" s="345"/>
      <c r="EK21" s="345"/>
      <c r="EL21" s="345"/>
      <c r="EM21" s="345"/>
      <c r="EN21" s="345"/>
      <c r="EO21" s="345"/>
      <c r="EP21" s="345"/>
      <c r="EQ21" s="345"/>
      <c r="ER21" s="345"/>
      <c r="ES21" s="345"/>
      <c r="ET21" s="1"/>
      <c r="EU21" s="345"/>
      <c r="EV21" s="345"/>
      <c r="EW21" s="345"/>
      <c r="EX21" s="345"/>
      <c r="EY21" s="345"/>
      <c r="EZ21" s="345"/>
      <c r="FA21" s="345"/>
      <c r="FB21" s="345"/>
      <c r="FC21" s="345"/>
      <c r="FD21" s="345"/>
      <c r="FE21" s="1"/>
      <c r="FF21" s="345"/>
      <c r="FG21" s="345"/>
      <c r="FH21" s="345"/>
      <c r="FI21" s="345"/>
      <c r="FJ21" s="345"/>
      <c r="FK21" s="345"/>
      <c r="FL21" s="345"/>
      <c r="FM21" s="345"/>
      <c r="FN21" s="345"/>
      <c r="FO21" s="345"/>
      <c r="FP21" s="345"/>
      <c r="FQ21" s="345"/>
      <c r="FR21" s="345"/>
      <c r="FS21" s="345"/>
      <c r="FT21" s="345"/>
      <c r="FU21" s="345"/>
      <c r="FV21" s="345"/>
      <c r="FW21" s="345"/>
      <c r="FX21" s="345"/>
      <c r="FY21" s="345"/>
      <c r="FZ21" s="345"/>
      <c r="GA21" s="345"/>
      <c r="GB21" s="345"/>
      <c r="GC21" s="345"/>
      <c r="GD21" s="345"/>
      <c r="GE21" s="345"/>
      <c r="GF21" s="345"/>
      <c r="GG21" s="345"/>
      <c r="GH21" s="345"/>
      <c r="GI21" s="345"/>
      <c r="GJ21" s="345"/>
      <c r="GK21" s="345"/>
      <c r="GL21" s="1"/>
      <c r="GM21" s="345"/>
      <c r="GN21" s="345"/>
      <c r="GO21" s="345"/>
      <c r="GP21" s="345"/>
      <c r="GQ21" s="422"/>
      <c r="GR21" s="1"/>
      <c r="GS21" s="1"/>
      <c r="GT21" s="1"/>
      <c r="GU21" s="1"/>
      <c r="GV21" s="1"/>
      <c r="GW21" s="1"/>
      <c r="GX21" s="1"/>
      <c r="GY21" s="1"/>
      <c r="GZ21" s="1"/>
      <c r="HA21" s="1"/>
      <c r="HB21" s="1"/>
      <c r="HC21" s="1"/>
      <c r="HD21" s="1"/>
      <c r="HE21" s="1"/>
      <c r="HF21" s="1"/>
      <c r="HG21" s="1"/>
      <c r="HH21" s="1"/>
    </row>
    <row r="22" spans="1:216" ht="15.75">
      <c r="A22" s="105" t="s">
        <v>152</v>
      </c>
      <c r="D22" s="56">
        <f>SUM(E22:HQ22)</f>
        <v>1892</v>
      </c>
      <c r="E22" s="9">
        <v>0</v>
      </c>
      <c r="F22" s="9">
        <v>166</v>
      </c>
      <c r="G22" s="9">
        <v>165</v>
      </c>
      <c r="H22" s="9">
        <v>164</v>
      </c>
      <c r="I22" s="9">
        <v>0</v>
      </c>
      <c r="J22" s="9">
        <v>41</v>
      </c>
      <c r="K22" s="9">
        <v>29</v>
      </c>
      <c r="L22" s="9">
        <v>167</v>
      </c>
      <c r="M22" s="9">
        <v>167</v>
      </c>
      <c r="N22" s="9">
        <v>135</v>
      </c>
      <c r="O22" s="9">
        <v>161</v>
      </c>
      <c r="P22" s="9">
        <v>76</v>
      </c>
      <c r="Q22" s="9">
        <v>143</v>
      </c>
      <c r="R22" s="9">
        <v>0</v>
      </c>
      <c r="S22" s="9">
        <v>124</v>
      </c>
      <c r="T22" s="565">
        <v>81</v>
      </c>
      <c r="U22" s="565">
        <v>31</v>
      </c>
      <c r="V22" s="565">
        <v>0</v>
      </c>
      <c r="W22" s="565">
        <v>0</v>
      </c>
      <c r="X22" s="9">
        <v>0</v>
      </c>
      <c r="Y22" s="9">
        <v>166</v>
      </c>
      <c r="Z22" s="565">
        <v>24</v>
      </c>
      <c r="AA22" s="9">
        <v>0</v>
      </c>
      <c r="AB22" s="565">
        <v>9</v>
      </c>
      <c r="AC22" s="565">
        <v>20</v>
      </c>
      <c r="AD22" s="565">
        <v>0</v>
      </c>
      <c r="AE22" s="565">
        <v>23</v>
      </c>
      <c r="AG22" s="105"/>
      <c r="AH22" s="61"/>
      <c r="AJ22" s="249"/>
      <c r="AK22" s="61"/>
      <c r="AL22" s="65"/>
      <c r="AN22" s="345"/>
      <c r="AO22" s="345"/>
      <c r="AP22" s="345"/>
      <c r="AQ22" s="345"/>
      <c r="AR22" s="345"/>
      <c r="AS22" s="1"/>
      <c r="AT22" s="345"/>
      <c r="AU22" s="345"/>
      <c r="AV22" s="345"/>
      <c r="AW22" s="345"/>
      <c r="AX22" s="345"/>
      <c r="AY22" s="345"/>
      <c r="AZ22" s="1"/>
      <c r="BA22" s="345"/>
      <c r="BB22" s="345"/>
      <c r="BC22" s="345"/>
      <c r="BD22" s="345"/>
      <c r="BE22" s="345"/>
      <c r="BF22" s="345"/>
      <c r="BG22" s="345"/>
      <c r="BH22" s="345"/>
      <c r="BI22" s="345"/>
      <c r="BJ22" s="345"/>
      <c r="BK22" s="345"/>
      <c r="BL22" s="345"/>
      <c r="BM22" s="1"/>
      <c r="BN22" s="1"/>
      <c r="BO22" s="345"/>
      <c r="BP22" s="345"/>
      <c r="BQ22" s="345"/>
      <c r="BR22" s="345"/>
      <c r="BS22" s="1"/>
      <c r="BT22" s="1"/>
      <c r="BU22" s="345"/>
      <c r="BV22" s="345"/>
      <c r="BW22" s="1"/>
      <c r="BX22" s="345"/>
      <c r="BY22" s="345"/>
      <c r="BZ22" s="345"/>
      <c r="CA22" s="1"/>
      <c r="CB22" s="345"/>
      <c r="CC22" s="345"/>
      <c r="CD22" s="345"/>
      <c r="CE22" s="345"/>
      <c r="CF22" s="345"/>
      <c r="CG22" s="1"/>
      <c r="CH22" s="345"/>
      <c r="CI22" s="1"/>
      <c r="CJ22" s="345"/>
      <c r="CK22" s="1"/>
      <c r="CL22" s="345"/>
      <c r="CM22" s="345"/>
      <c r="CN22" s="345"/>
      <c r="CO22" s="345"/>
      <c r="CP22" s="345"/>
      <c r="CQ22" s="345"/>
      <c r="CR22" s="1"/>
      <c r="CS22" s="345"/>
      <c r="CT22" s="345"/>
      <c r="CU22" s="345"/>
      <c r="CV22" s="345"/>
      <c r="CW22" s="345"/>
      <c r="CX22" s="345"/>
      <c r="CY22" s="345"/>
      <c r="CZ22" s="345"/>
      <c r="DA22" s="345"/>
      <c r="DB22" s="345"/>
      <c r="DC22" s="345"/>
      <c r="DD22" s="345"/>
      <c r="DE22" s="345"/>
      <c r="DF22" s="345"/>
      <c r="DG22" s="345"/>
      <c r="DH22" s="1"/>
      <c r="DI22" s="345"/>
      <c r="DJ22" s="345"/>
      <c r="DK22" s="345"/>
      <c r="DL22" s="345"/>
      <c r="DM22" s="345"/>
      <c r="DN22" s="1"/>
      <c r="DO22" s="345"/>
      <c r="DP22" s="345"/>
      <c r="DQ22" s="1"/>
      <c r="DR22" s="345"/>
      <c r="DS22" s="345"/>
      <c r="DT22" s="345"/>
      <c r="DU22" s="345"/>
      <c r="DV22" s="345"/>
      <c r="DW22" s="422"/>
      <c r="DX22" s="345"/>
      <c r="DY22" s="345"/>
      <c r="DZ22" s="345"/>
      <c r="EA22" s="1"/>
      <c r="EB22" s="1"/>
      <c r="EC22" s="345"/>
      <c r="ED22" s="345"/>
      <c r="EE22" s="345"/>
      <c r="EF22" s="345"/>
      <c r="EG22" s="1"/>
      <c r="EH22" s="345"/>
      <c r="EI22" s="1"/>
      <c r="EJ22" s="345"/>
      <c r="EK22" s="1"/>
      <c r="EL22" s="345"/>
      <c r="EM22" s="1"/>
      <c r="EN22" s="1"/>
      <c r="EO22" s="345"/>
      <c r="EP22" s="345"/>
      <c r="EQ22" s="345"/>
      <c r="ER22" s="1"/>
      <c r="ES22" s="1"/>
      <c r="ET22" s="345"/>
      <c r="EU22" s="345"/>
      <c r="EV22" s="345"/>
      <c r="EW22" s="345"/>
      <c r="EX22" s="345"/>
      <c r="EY22" s="345"/>
      <c r="EZ22" s="345"/>
      <c r="FA22" s="345"/>
      <c r="FB22" s="345"/>
      <c r="FC22" s="345"/>
      <c r="FD22" s="345"/>
      <c r="FE22" s="345"/>
      <c r="FF22" s="1"/>
      <c r="FG22" s="345"/>
      <c r="FH22" s="345"/>
      <c r="FI22" s="345"/>
      <c r="FJ22" s="345"/>
      <c r="FK22" s="1"/>
      <c r="FL22" s="345"/>
      <c r="FM22" s="345"/>
      <c r="FN22" s="345"/>
      <c r="FO22" s="345"/>
      <c r="FP22" s="1"/>
      <c r="FQ22" s="345"/>
      <c r="FR22" s="345"/>
      <c r="FS22" s="345"/>
      <c r="FT22" s="345"/>
      <c r="FU22" s="345"/>
      <c r="FV22" s="345"/>
      <c r="FW22" s="345"/>
      <c r="FX22" s="345"/>
      <c r="FY22" s="345"/>
      <c r="FZ22" s="345"/>
      <c r="GA22" s="345"/>
      <c r="GB22" s="345"/>
      <c r="GC22" s="345"/>
      <c r="GD22" s="345"/>
      <c r="GE22" s="345"/>
      <c r="GF22" s="345"/>
      <c r="GG22" s="345"/>
      <c r="GH22" s="345"/>
      <c r="GI22" s="345"/>
      <c r="GJ22" s="345"/>
      <c r="GK22" s="345"/>
      <c r="GL22" s="1"/>
      <c r="GM22" s="1"/>
      <c r="GN22" s="1"/>
      <c r="GO22" s="1"/>
      <c r="GP22" s="345"/>
      <c r="GQ22" s="422"/>
      <c r="GR22" s="1"/>
      <c r="GS22" s="1"/>
      <c r="GT22" s="1"/>
      <c r="GU22" s="1"/>
      <c r="GV22" s="1"/>
      <c r="GW22" s="1"/>
      <c r="GX22" s="1"/>
      <c r="GY22" s="1"/>
      <c r="GZ22" s="1"/>
      <c r="HA22" s="1"/>
      <c r="HB22" s="1"/>
      <c r="HC22" s="1"/>
      <c r="HD22" s="1"/>
      <c r="HE22" s="1"/>
      <c r="HF22" s="1"/>
      <c r="HG22" s="1"/>
      <c r="HH22" s="1"/>
    </row>
    <row r="23" spans="1:216" ht="15.75">
      <c r="A23" s="261" t="s">
        <v>1590</v>
      </c>
      <c r="D23" s="56">
        <f>SUM(E23:HQ23)</f>
        <v>1728</v>
      </c>
      <c r="E23" s="9">
        <v>104</v>
      </c>
      <c r="F23" s="9">
        <v>99</v>
      </c>
      <c r="G23" s="9">
        <v>0</v>
      </c>
      <c r="H23" s="9">
        <v>139</v>
      </c>
      <c r="I23" s="9">
        <v>0</v>
      </c>
      <c r="J23" s="9">
        <v>44</v>
      </c>
      <c r="K23" s="9">
        <v>29</v>
      </c>
      <c r="L23" s="9">
        <v>159</v>
      </c>
      <c r="M23" s="9">
        <v>123</v>
      </c>
      <c r="N23" s="9">
        <v>73</v>
      </c>
      <c r="O23" s="9">
        <v>62</v>
      </c>
      <c r="P23" s="9">
        <v>118</v>
      </c>
      <c r="Q23" s="9">
        <v>0</v>
      </c>
      <c r="R23" s="9">
        <v>0</v>
      </c>
      <c r="S23" s="9">
        <v>96</v>
      </c>
      <c r="T23" s="9">
        <v>137</v>
      </c>
      <c r="U23" s="565">
        <v>47</v>
      </c>
      <c r="V23" s="565">
        <v>0</v>
      </c>
      <c r="W23" s="565">
        <v>66</v>
      </c>
      <c r="X23" s="9">
        <v>0</v>
      </c>
      <c r="Y23" s="565">
        <v>99</v>
      </c>
      <c r="Z23" s="565">
        <v>35</v>
      </c>
      <c r="AA23" s="9">
        <v>0</v>
      </c>
      <c r="AB23" s="565">
        <v>115</v>
      </c>
      <c r="AC23" s="565">
        <v>60</v>
      </c>
      <c r="AD23" s="565">
        <v>0</v>
      </c>
      <c r="AE23" s="565">
        <v>123</v>
      </c>
      <c r="AG23" s="261"/>
      <c r="AH23" s="61"/>
      <c r="AJ23" s="249"/>
      <c r="AK23" s="61"/>
      <c r="AL23" s="65"/>
      <c r="AN23" s="345"/>
      <c r="AO23" s="345"/>
      <c r="AP23" s="345"/>
      <c r="AQ23" s="345"/>
      <c r="AR23" s="345"/>
      <c r="AS23" s="345"/>
      <c r="AT23" s="345"/>
      <c r="AU23" s="345"/>
      <c r="AV23" s="345"/>
      <c r="AW23" s="345"/>
      <c r="AX23" s="345"/>
      <c r="AY23" s="345"/>
      <c r="AZ23" s="1"/>
      <c r="BA23" s="345"/>
      <c r="BB23" s="345"/>
      <c r="BC23" s="345"/>
      <c r="BD23" s="345"/>
      <c r="BE23" s="345"/>
      <c r="BF23" s="345"/>
      <c r="BG23" s="1"/>
      <c r="BH23" s="345"/>
      <c r="BI23" s="345"/>
      <c r="BJ23" s="345"/>
      <c r="BK23" s="345"/>
      <c r="BL23" s="345"/>
      <c r="BM23" s="345"/>
      <c r="BN23" s="345"/>
      <c r="BO23" s="345"/>
      <c r="BP23" s="345"/>
      <c r="BQ23" s="345"/>
      <c r="BR23" s="345"/>
      <c r="BS23" s="345"/>
      <c r="BT23" s="345"/>
      <c r="BU23" s="345"/>
      <c r="BV23" s="345"/>
      <c r="BW23" s="345"/>
      <c r="BX23" s="345"/>
      <c r="BY23" s="345"/>
      <c r="BZ23" s="345"/>
      <c r="CA23" s="345"/>
      <c r="CB23" s="345"/>
      <c r="CC23" s="345"/>
      <c r="CD23" s="345"/>
      <c r="CE23" s="345"/>
      <c r="CF23" s="345"/>
      <c r="CG23" s="345"/>
      <c r="CH23" s="345"/>
      <c r="CI23" s="345"/>
      <c r="CJ23" s="345"/>
      <c r="CK23" s="345"/>
      <c r="CL23" s="1"/>
      <c r="CM23" s="345"/>
      <c r="CN23" s="345"/>
      <c r="CO23" s="345"/>
      <c r="CP23" s="345"/>
      <c r="CQ23" s="345"/>
      <c r="CR23" s="345"/>
      <c r="CS23" s="345"/>
      <c r="CT23" s="345"/>
      <c r="CU23" s="345"/>
      <c r="CV23" s="345"/>
      <c r="CW23" s="345"/>
      <c r="CX23" s="345"/>
      <c r="CY23" s="345"/>
      <c r="CZ23" s="345"/>
      <c r="DA23" s="345"/>
      <c r="DB23" s="345"/>
      <c r="DC23" s="1"/>
      <c r="DD23" s="345"/>
      <c r="DE23" s="345"/>
      <c r="DF23" s="345"/>
      <c r="DG23" s="345"/>
      <c r="DH23" s="345"/>
      <c r="DI23" s="345"/>
      <c r="DJ23" s="345"/>
      <c r="DK23" s="1"/>
      <c r="DL23" s="345"/>
      <c r="DM23" s="345"/>
      <c r="DN23" s="345"/>
      <c r="DO23" s="345"/>
      <c r="DP23" s="345"/>
      <c r="DQ23" s="345"/>
      <c r="DR23" s="345"/>
      <c r="DS23" s="345"/>
      <c r="DT23" s="345"/>
      <c r="DU23" s="1"/>
      <c r="DV23" s="345"/>
      <c r="DW23" s="422"/>
      <c r="DX23" s="345"/>
      <c r="DY23" s="345"/>
      <c r="DZ23" s="1"/>
      <c r="EA23" s="1"/>
      <c r="EB23" s="345"/>
      <c r="EC23" s="345"/>
      <c r="ED23" s="345"/>
      <c r="EE23" s="345"/>
      <c r="EF23" s="345"/>
      <c r="EG23" s="345"/>
      <c r="EH23" s="345"/>
      <c r="EI23" s="345"/>
      <c r="EJ23" s="345"/>
      <c r="EK23" s="345"/>
      <c r="EL23" s="345"/>
      <c r="EM23" s="345"/>
      <c r="EN23" s="345"/>
      <c r="EO23" s="1"/>
      <c r="EP23" s="345"/>
      <c r="EQ23" s="345"/>
      <c r="ER23" s="345"/>
      <c r="ES23" s="345"/>
      <c r="ET23" s="345"/>
      <c r="EU23" s="345"/>
      <c r="EV23" s="345"/>
      <c r="EW23" s="345"/>
      <c r="EX23" s="345"/>
      <c r="EY23" s="345"/>
      <c r="EZ23" s="345"/>
      <c r="FA23" s="345"/>
      <c r="FB23" s="345"/>
      <c r="FC23" s="345"/>
      <c r="FD23" s="345"/>
      <c r="FE23" s="345"/>
      <c r="FF23" s="345"/>
      <c r="FG23" s="345"/>
      <c r="FH23" s="345"/>
      <c r="FI23" s="345"/>
      <c r="FJ23" s="345"/>
      <c r="FK23" s="345"/>
      <c r="FL23" s="345"/>
      <c r="FM23" s="345"/>
      <c r="FN23" s="345"/>
      <c r="FO23" s="345"/>
      <c r="FP23" s="345"/>
      <c r="FQ23" s="345"/>
      <c r="FR23" s="1"/>
      <c r="FS23" s="345"/>
      <c r="FT23" s="345"/>
      <c r="FU23" s="1"/>
      <c r="FV23" s="345"/>
      <c r="FW23" s="345"/>
      <c r="FX23" s="345"/>
      <c r="FY23" s="345"/>
      <c r="FZ23" s="345"/>
      <c r="GA23" s="345"/>
      <c r="GB23" s="345"/>
      <c r="GC23" s="345"/>
      <c r="GD23" s="345"/>
      <c r="GE23" s="345"/>
      <c r="GF23" s="345"/>
      <c r="GG23" s="345"/>
      <c r="GH23" s="1"/>
      <c r="GI23" s="1"/>
      <c r="GJ23" s="345"/>
      <c r="GK23" s="345"/>
      <c r="GL23" s="345"/>
      <c r="GM23" s="345"/>
      <c r="GN23" s="345"/>
      <c r="GO23" s="345"/>
      <c r="GP23" s="345"/>
      <c r="GQ23" s="422"/>
      <c r="GR23" s="1"/>
      <c r="GS23" s="1"/>
      <c r="GT23" s="1"/>
      <c r="GU23" s="1"/>
      <c r="GV23" s="1"/>
      <c r="GW23" s="1"/>
      <c r="GX23" s="1"/>
      <c r="GY23" s="1"/>
      <c r="GZ23" s="1"/>
      <c r="HA23" s="1"/>
      <c r="HB23" s="1"/>
      <c r="HC23" s="1"/>
      <c r="HD23" s="1"/>
      <c r="HE23" s="1"/>
      <c r="HF23" s="1"/>
      <c r="HG23" s="1"/>
      <c r="HH23" s="1"/>
    </row>
    <row r="24" spans="1:216" ht="15.75">
      <c r="A24" s="260" t="s">
        <v>3151</v>
      </c>
      <c r="D24" s="56">
        <f>SUM(E24:HQ24)</f>
        <v>1588</v>
      </c>
      <c r="E24" s="9">
        <v>0</v>
      </c>
      <c r="F24" s="9">
        <v>134</v>
      </c>
      <c r="G24" s="9">
        <v>0</v>
      </c>
      <c r="H24" s="9">
        <v>137</v>
      </c>
      <c r="I24" s="9">
        <v>0</v>
      </c>
      <c r="J24" s="9">
        <v>24</v>
      </c>
      <c r="K24" s="9">
        <v>17</v>
      </c>
      <c r="L24" s="419" t="s">
        <v>4679</v>
      </c>
      <c r="M24" s="9">
        <v>138</v>
      </c>
      <c r="N24" s="9">
        <v>100</v>
      </c>
      <c r="O24" s="9">
        <v>150</v>
      </c>
      <c r="P24" s="9">
        <v>110</v>
      </c>
      <c r="Q24" s="9">
        <v>0</v>
      </c>
      <c r="R24" s="9">
        <v>0</v>
      </c>
      <c r="S24" s="9">
        <v>52</v>
      </c>
      <c r="T24" s="565">
        <v>116</v>
      </c>
      <c r="U24" s="565">
        <v>122</v>
      </c>
      <c r="V24" s="565">
        <v>0</v>
      </c>
      <c r="W24" s="565">
        <v>37</v>
      </c>
      <c r="X24" s="9">
        <v>0</v>
      </c>
      <c r="Y24" s="565">
        <v>59</v>
      </c>
      <c r="Z24" s="565">
        <v>0</v>
      </c>
      <c r="AA24" s="9">
        <v>0</v>
      </c>
      <c r="AB24" s="9">
        <v>159</v>
      </c>
      <c r="AC24" s="565">
        <v>54</v>
      </c>
      <c r="AD24" s="565">
        <v>96</v>
      </c>
      <c r="AE24" s="565">
        <v>83</v>
      </c>
      <c r="AG24" s="260"/>
      <c r="AH24" s="61"/>
      <c r="AJ24" s="249"/>
      <c r="AK24" s="61"/>
      <c r="AL24" s="65"/>
      <c r="AN24" s="345"/>
      <c r="AO24" s="345"/>
      <c r="AP24" s="345"/>
      <c r="AQ24" s="345"/>
      <c r="AR24" s="345"/>
      <c r="AS24" s="345"/>
      <c r="AT24" s="345"/>
      <c r="AU24" s="345"/>
      <c r="AV24" s="345"/>
      <c r="AW24" s="345"/>
      <c r="AX24" s="345"/>
      <c r="AY24" s="345"/>
      <c r="AZ24" s="345"/>
      <c r="BA24" s="345"/>
      <c r="BB24" s="345"/>
      <c r="BC24" s="345"/>
      <c r="BD24" s="345"/>
      <c r="BE24" s="345"/>
      <c r="BF24" s="345"/>
      <c r="BG24" s="345"/>
      <c r="BH24" s="345"/>
      <c r="BI24" s="345"/>
      <c r="BJ24" s="345"/>
      <c r="BK24" s="345"/>
      <c r="BL24" s="345"/>
      <c r="BM24" s="345"/>
      <c r="BN24" s="345"/>
      <c r="BO24" s="345"/>
      <c r="BP24" s="345"/>
      <c r="BQ24" s="345"/>
      <c r="BR24" s="345"/>
      <c r="BS24" s="345"/>
      <c r="BT24" s="345"/>
      <c r="BU24" s="345"/>
      <c r="BV24" s="345"/>
      <c r="BW24" s="345"/>
      <c r="BX24" s="345"/>
      <c r="BY24" s="345"/>
      <c r="BZ24" s="345"/>
      <c r="CA24" s="345"/>
      <c r="CB24" s="345"/>
      <c r="CC24" s="345"/>
      <c r="CD24" s="345"/>
      <c r="CE24" s="345"/>
      <c r="CF24" s="345"/>
      <c r="CG24" s="345"/>
      <c r="CH24" s="345"/>
      <c r="CI24" s="345"/>
      <c r="CJ24" s="345"/>
      <c r="CK24" s="345"/>
      <c r="CL24" s="345"/>
      <c r="CM24" s="345"/>
      <c r="CN24" s="345"/>
      <c r="CO24" s="345"/>
      <c r="CP24" s="345"/>
      <c r="CQ24" s="345"/>
      <c r="CR24" s="345"/>
      <c r="CS24" s="345"/>
      <c r="CT24" s="345"/>
      <c r="CU24" s="345"/>
      <c r="CV24" s="345"/>
      <c r="CW24" s="345"/>
      <c r="CX24" s="345"/>
      <c r="CY24" s="345"/>
      <c r="CZ24" s="345"/>
      <c r="DA24" s="345"/>
      <c r="DB24" s="345"/>
      <c r="DC24" s="345"/>
      <c r="DD24" s="345"/>
      <c r="DE24" s="345"/>
      <c r="DF24" s="345"/>
      <c r="DG24" s="345"/>
      <c r="DH24" s="1"/>
      <c r="DI24" s="345"/>
      <c r="DJ24" s="345"/>
      <c r="DK24" s="1"/>
      <c r="DL24" s="345"/>
      <c r="DM24" s="345"/>
      <c r="DN24" s="345"/>
      <c r="DO24" s="345"/>
      <c r="DP24" s="345"/>
      <c r="DQ24" s="345"/>
      <c r="DR24" s="1"/>
      <c r="DS24" s="345"/>
      <c r="DT24" s="345"/>
      <c r="DU24" s="345"/>
      <c r="DV24" s="345"/>
      <c r="DW24" s="422"/>
      <c r="DX24" s="345"/>
      <c r="DY24" s="345"/>
      <c r="DZ24" s="1"/>
      <c r="EA24" s="345"/>
      <c r="EB24" s="1"/>
      <c r="EC24" s="345"/>
      <c r="ED24" s="345"/>
      <c r="EE24" s="1"/>
      <c r="EF24" s="345"/>
      <c r="EG24" s="345"/>
      <c r="EH24" s="1"/>
      <c r="EI24" s="345"/>
      <c r="EJ24" s="345"/>
      <c r="EK24" s="345"/>
      <c r="EL24" s="345"/>
      <c r="EM24" s="345"/>
      <c r="EN24" s="1"/>
      <c r="EO24" s="345"/>
      <c r="EP24" s="345"/>
      <c r="EQ24" s="345"/>
      <c r="ER24" s="345"/>
      <c r="ES24" s="345"/>
      <c r="ET24" s="345"/>
      <c r="EU24" s="345"/>
      <c r="EV24" s="345"/>
      <c r="EW24" s="345"/>
      <c r="EX24" s="345"/>
      <c r="EY24" s="345"/>
      <c r="EZ24" s="345"/>
      <c r="FA24" s="345"/>
      <c r="FB24" s="345"/>
      <c r="FC24" s="345"/>
      <c r="FD24" s="345"/>
      <c r="FE24" s="345"/>
      <c r="FF24" s="1"/>
      <c r="FG24" s="345"/>
      <c r="FH24" s="345"/>
      <c r="FI24" s="345"/>
      <c r="FJ24" s="345"/>
      <c r="FK24" s="345"/>
      <c r="FL24" s="345"/>
      <c r="FM24" s="345"/>
      <c r="FN24" s="345"/>
      <c r="FO24" s="345"/>
      <c r="FP24" s="345"/>
      <c r="FQ24" s="345"/>
      <c r="FR24" s="345"/>
      <c r="FS24" s="345"/>
      <c r="FT24" s="345"/>
      <c r="FU24" s="345"/>
      <c r="FV24" s="345"/>
      <c r="FW24" s="345"/>
      <c r="FX24" s="345"/>
      <c r="FY24" s="1"/>
      <c r="FZ24" s="345"/>
      <c r="GA24" s="345"/>
      <c r="GB24" s="345"/>
      <c r="GC24" s="345"/>
      <c r="GD24" s="345"/>
      <c r="GE24" s="345"/>
      <c r="GF24" s="345"/>
      <c r="GG24" s="345"/>
      <c r="GH24" s="345"/>
      <c r="GI24" s="345"/>
      <c r="GJ24" s="345"/>
      <c r="GK24" s="345"/>
      <c r="GL24" s="1"/>
      <c r="GM24" s="345"/>
      <c r="GN24" s="345"/>
      <c r="GO24" s="345"/>
      <c r="GP24" s="345"/>
      <c r="GQ24" s="422"/>
      <c r="GR24" s="1"/>
      <c r="GS24" s="1"/>
      <c r="GT24" s="1"/>
      <c r="GU24" s="1"/>
      <c r="GV24" s="1"/>
      <c r="GW24" s="1"/>
      <c r="GX24" s="1"/>
      <c r="GY24" s="1"/>
      <c r="GZ24" s="1"/>
      <c r="HA24" s="1"/>
      <c r="HB24" s="1"/>
      <c r="HC24" s="1"/>
      <c r="HD24" s="1"/>
      <c r="HE24" s="1"/>
      <c r="HF24" s="1"/>
      <c r="HG24" s="1"/>
      <c r="HH24" s="1"/>
    </row>
    <row r="25" spans="1:216" ht="15.75">
      <c r="A25" s="105" t="s">
        <v>2092</v>
      </c>
      <c r="D25" s="56">
        <f>SUM(E25:HQ25)</f>
        <v>2617</v>
      </c>
      <c r="E25" s="9">
        <v>143</v>
      </c>
      <c r="F25" s="9">
        <v>149</v>
      </c>
      <c r="G25" s="9">
        <v>152</v>
      </c>
      <c r="H25" s="9">
        <v>106</v>
      </c>
      <c r="I25" s="9">
        <v>0</v>
      </c>
      <c r="J25" s="9">
        <v>110</v>
      </c>
      <c r="K25" s="9">
        <v>124</v>
      </c>
      <c r="L25" s="419" t="s">
        <v>4679</v>
      </c>
      <c r="M25" s="9">
        <v>138</v>
      </c>
      <c r="N25" s="9">
        <v>48</v>
      </c>
      <c r="O25" s="9">
        <v>100</v>
      </c>
      <c r="P25" s="9">
        <v>143</v>
      </c>
      <c r="Q25" s="9">
        <v>164</v>
      </c>
      <c r="R25" s="9">
        <v>162</v>
      </c>
      <c r="S25" s="9">
        <v>66</v>
      </c>
      <c r="T25" s="9">
        <v>164</v>
      </c>
      <c r="U25" s="9">
        <v>159</v>
      </c>
      <c r="V25" s="565">
        <v>0</v>
      </c>
      <c r="W25" s="565">
        <v>44</v>
      </c>
      <c r="X25" s="9">
        <v>162</v>
      </c>
      <c r="Y25" s="9">
        <v>167</v>
      </c>
      <c r="Z25" s="565">
        <v>33</v>
      </c>
      <c r="AA25" s="9">
        <v>0</v>
      </c>
      <c r="AB25" s="565">
        <v>36</v>
      </c>
      <c r="AC25" s="565">
        <v>61</v>
      </c>
      <c r="AD25" s="9">
        <v>150</v>
      </c>
      <c r="AE25" s="565">
        <v>36</v>
      </c>
      <c r="AG25" s="105"/>
      <c r="AH25" s="61"/>
      <c r="AJ25" s="249"/>
      <c r="AK25" s="61"/>
      <c r="AL25" s="65"/>
      <c r="AN25" s="345"/>
      <c r="AO25" s="345"/>
      <c r="AP25" s="345"/>
      <c r="AQ25" s="345"/>
      <c r="AR25" s="345"/>
      <c r="AS25" s="1"/>
      <c r="AT25" s="345"/>
      <c r="AU25" s="345"/>
      <c r="AV25" s="345"/>
      <c r="AW25" s="345"/>
      <c r="AX25" s="345"/>
      <c r="AY25" s="345"/>
      <c r="AZ25" s="345"/>
      <c r="BA25" s="345"/>
      <c r="BB25" s="345"/>
      <c r="BC25" s="345"/>
      <c r="BD25" s="1"/>
      <c r="BE25" s="345"/>
      <c r="BF25" s="345"/>
      <c r="BG25" s="345"/>
      <c r="BH25" s="345"/>
      <c r="BI25" s="345"/>
      <c r="BJ25" s="345"/>
      <c r="BK25" s="345"/>
      <c r="BL25" s="345"/>
      <c r="BM25" s="345"/>
      <c r="BN25" s="345"/>
      <c r="BO25" s="345"/>
      <c r="BP25" s="345"/>
      <c r="BQ25" s="345"/>
      <c r="BR25" s="345"/>
      <c r="BS25" s="345"/>
      <c r="BT25" s="345"/>
      <c r="BU25" s="345"/>
      <c r="BV25" s="345"/>
      <c r="BW25" s="345"/>
      <c r="BX25" s="345"/>
      <c r="BY25" s="345"/>
      <c r="BZ25" s="345"/>
      <c r="CA25" s="345"/>
      <c r="CB25" s="345"/>
      <c r="CC25" s="345"/>
      <c r="CD25" s="345"/>
      <c r="CE25" s="345"/>
      <c r="CF25" s="1"/>
      <c r="CG25" s="345"/>
      <c r="CH25" s="345"/>
      <c r="CI25" s="1"/>
      <c r="CJ25" s="345"/>
      <c r="CK25" s="345"/>
      <c r="CL25" s="345"/>
      <c r="CM25" s="345"/>
      <c r="CN25" s="345"/>
      <c r="CO25" s="345"/>
      <c r="CP25" s="345"/>
      <c r="CQ25" s="345"/>
      <c r="CR25" s="345"/>
      <c r="CS25" s="345"/>
      <c r="CT25" s="345"/>
      <c r="CU25" s="345"/>
      <c r="CV25" s="345"/>
      <c r="CW25" s="345"/>
      <c r="CX25" s="345"/>
      <c r="CY25" s="345"/>
      <c r="CZ25" s="345"/>
      <c r="DA25" s="345"/>
      <c r="DB25" s="345"/>
      <c r="DC25" s="1"/>
      <c r="DD25" s="1"/>
      <c r="DE25" s="1"/>
      <c r="DF25" s="1"/>
      <c r="DG25" s="345"/>
      <c r="DH25" s="345"/>
      <c r="DI25" s="345"/>
      <c r="DJ25" s="345"/>
      <c r="DK25" s="1"/>
      <c r="DL25" s="345"/>
      <c r="DM25" s="1"/>
      <c r="DN25" s="345"/>
      <c r="DO25" s="345"/>
      <c r="DP25" s="345"/>
      <c r="DQ25" s="345"/>
      <c r="DR25" s="345"/>
      <c r="DS25" s="345"/>
      <c r="DT25" s="345"/>
      <c r="DU25" s="345"/>
      <c r="DV25" s="345"/>
      <c r="DW25" s="422"/>
      <c r="DX25" s="345"/>
      <c r="DY25" s="345"/>
      <c r="DZ25" s="345"/>
      <c r="EA25" s="345"/>
      <c r="EB25" s="345"/>
      <c r="EC25" s="345"/>
      <c r="ED25" s="345"/>
      <c r="EE25" s="1"/>
      <c r="EF25" s="345"/>
      <c r="EG25" s="345"/>
      <c r="EH25" s="345"/>
      <c r="EI25" s="1"/>
      <c r="EJ25" s="345"/>
      <c r="EK25" s="345"/>
      <c r="EL25" s="345"/>
      <c r="EM25" s="345"/>
      <c r="EN25" s="345"/>
      <c r="EO25" s="345"/>
      <c r="EP25" s="345"/>
      <c r="EQ25" s="345"/>
      <c r="ER25" s="1"/>
      <c r="ES25" s="1"/>
      <c r="ET25" s="345"/>
      <c r="EU25" s="345"/>
      <c r="EV25" s="345"/>
      <c r="EW25" s="345"/>
      <c r="EX25" s="345"/>
      <c r="EY25" s="345"/>
      <c r="EZ25" s="345"/>
      <c r="FA25" s="345"/>
      <c r="FB25" s="345"/>
      <c r="FC25" s="345"/>
      <c r="FD25" s="345"/>
      <c r="FE25" s="345"/>
      <c r="FF25" s="345"/>
      <c r="FG25" s="345"/>
      <c r="FH25" s="1"/>
      <c r="FI25" s="345"/>
      <c r="FJ25" s="345"/>
      <c r="FK25" s="345"/>
      <c r="FL25" s="345"/>
      <c r="FM25" s="345"/>
      <c r="FN25" s="345"/>
      <c r="FO25" s="345"/>
      <c r="FP25" s="345"/>
      <c r="FQ25" s="345"/>
      <c r="FR25" s="345"/>
      <c r="FS25" s="1"/>
      <c r="FT25" s="345"/>
      <c r="FU25" s="345"/>
      <c r="FV25" s="1"/>
      <c r="FW25" s="345"/>
      <c r="FX25" s="345"/>
      <c r="FY25" s="1"/>
      <c r="FZ25" s="345"/>
      <c r="GA25" s="345"/>
      <c r="GB25" s="345"/>
      <c r="GC25" s="1"/>
      <c r="GD25" s="345"/>
      <c r="GE25" s="345"/>
      <c r="GF25" s="345"/>
      <c r="GG25" s="345"/>
      <c r="GH25" s="345"/>
      <c r="GI25" s="1"/>
      <c r="GJ25" s="345"/>
      <c r="GK25" s="345"/>
      <c r="GL25" s="345"/>
      <c r="GM25" s="345"/>
      <c r="GN25" s="345"/>
      <c r="GO25" s="345"/>
      <c r="GP25" s="345"/>
      <c r="GQ25" s="422"/>
      <c r="GR25" s="1"/>
      <c r="GS25" s="1"/>
      <c r="GT25" s="1"/>
      <c r="GU25" s="1"/>
      <c r="GV25" s="1"/>
      <c r="GW25" s="1"/>
      <c r="GX25" s="1"/>
      <c r="GY25" s="1"/>
      <c r="GZ25" s="1"/>
      <c r="HA25" s="1"/>
      <c r="HB25" s="1"/>
      <c r="HC25" s="1"/>
      <c r="HD25" s="1"/>
      <c r="HE25" s="1"/>
      <c r="HF25" s="1"/>
      <c r="HG25" s="1"/>
      <c r="HH25" s="1"/>
    </row>
    <row r="26" spans="1:216" ht="15.75">
      <c r="A26" s="261" t="s">
        <v>3819</v>
      </c>
      <c r="D26" s="56">
        <f>SUM(E26:HQ26)</f>
        <v>2250</v>
      </c>
      <c r="E26" s="9">
        <v>163</v>
      </c>
      <c r="F26" s="9">
        <v>123</v>
      </c>
      <c r="G26" s="9">
        <v>148</v>
      </c>
      <c r="H26" s="9">
        <v>161</v>
      </c>
      <c r="I26" s="9">
        <v>129</v>
      </c>
      <c r="J26" s="9">
        <v>116</v>
      </c>
      <c r="K26" s="9">
        <v>92</v>
      </c>
      <c r="L26" s="419" t="s">
        <v>4679</v>
      </c>
      <c r="M26" s="9">
        <v>0</v>
      </c>
      <c r="N26" s="9">
        <v>36</v>
      </c>
      <c r="O26" s="9">
        <v>165</v>
      </c>
      <c r="P26" s="9">
        <v>115</v>
      </c>
      <c r="Q26" s="9">
        <v>139</v>
      </c>
      <c r="R26" s="9">
        <v>0</v>
      </c>
      <c r="S26" s="9">
        <v>4</v>
      </c>
      <c r="T26" s="9">
        <v>162</v>
      </c>
      <c r="U26" s="565">
        <v>50</v>
      </c>
      <c r="V26" s="565">
        <v>0</v>
      </c>
      <c r="W26" s="9">
        <v>144</v>
      </c>
      <c r="X26" s="9">
        <v>0</v>
      </c>
      <c r="Y26" s="9">
        <v>137</v>
      </c>
      <c r="Z26" s="565">
        <v>29</v>
      </c>
      <c r="AA26" s="9">
        <v>0</v>
      </c>
      <c r="AB26" s="565">
        <v>68</v>
      </c>
      <c r="AC26" s="565">
        <v>91</v>
      </c>
      <c r="AD26" s="565">
        <v>136</v>
      </c>
      <c r="AE26" s="565">
        <v>42</v>
      </c>
      <c r="AG26" s="261"/>
      <c r="AH26" s="61"/>
      <c r="AJ26" s="249"/>
      <c r="AK26" s="61"/>
      <c r="AL26" s="65"/>
      <c r="AN26" s="345"/>
      <c r="AO26" s="345"/>
      <c r="AP26" s="345"/>
      <c r="AQ26" s="345"/>
      <c r="AR26" s="345"/>
      <c r="AS26" s="345"/>
      <c r="AT26" s="345"/>
      <c r="AU26" s="345"/>
      <c r="AV26" s="345"/>
      <c r="AW26" s="345"/>
      <c r="AX26" s="345"/>
      <c r="AY26" s="345"/>
      <c r="AZ26" s="345"/>
      <c r="BA26" s="345"/>
      <c r="BB26" s="345"/>
      <c r="BC26" s="345"/>
      <c r="BD26" s="345"/>
      <c r="BE26" s="345"/>
      <c r="BF26" s="345"/>
      <c r="BG26" s="345"/>
      <c r="BH26" s="345"/>
      <c r="BI26" s="345"/>
      <c r="BJ26" s="345"/>
      <c r="BK26" s="345"/>
      <c r="BL26" s="345"/>
      <c r="BM26" s="345"/>
      <c r="BN26" s="345"/>
      <c r="BO26" s="345"/>
      <c r="BP26" s="345"/>
      <c r="BQ26" s="345"/>
      <c r="BR26" s="345"/>
      <c r="BS26" s="345"/>
      <c r="BT26" s="345"/>
      <c r="BU26" s="345"/>
      <c r="BV26" s="345"/>
      <c r="BW26" s="345"/>
      <c r="BX26" s="345"/>
      <c r="BY26" s="345"/>
      <c r="BZ26" s="345"/>
      <c r="CA26" s="1"/>
      <c r="CB26" s="345"/>
      <c r="CC26" s="345"/>
      <c r="CD26" s="345"/>
      <c r="CE26" s="345"/>
      <c r="CF26" s="1"/>
      <c r="CG26" s="345"/>
      <c r="CH26" s="345"/>
      <c r="CI26" s="345"/>
      <c r="CJ26" s="345"/>
      <c r="CK26" s="345"/>
      <c r="CL26" s="345"/>
      <c r="CM26" s="345"/>
      <c r="CN26" s="1"/>
      <c r="CO26" s="345"/>
      <c r="CP26" s="345"/>
      <c r="CQ26" s="345"/>
      <c r="CR26" s="345"/>
      <c r="CS26" s="345"/>
      <c r="CT26" s="345"/>
      <c r="CU26" s="345"/>
      <c r="CV26" s="345"/>
      <c r="CW26" s="345"/>
      <c r="CX26" s="345"/>
      <c r="CY26" s="345"/>
      <c r="CZ26" s="1"/>
      <c r="DA26" s="345"/>
      <c r="DB26" s="345"/>
      <c r="DC26" s="345"/>
      <c r="DD26" s="345"/>
      <c r="DE26" s="345"/>
      <c r="DF26" s="345"/>
      <c r="DG26" s="345"/>
      <c r="DH26" s="345"/>
      <c r="DI26" s="345"/>
      <c r="DJ26" s="345"/>
      <c r="DK26" s="345"/>
      <c r="DL26" s="345"/>
      <c r="DM26" s="345"/>
      <c r="DN26" s="345"/>
      <c r="DO26" s="345"/>
      <c r="DP26" s="345"/>
      <c r="DQ26" s="1"/>
      <c r="DR26" s="345"/>
      <c r="DS26" s="345"/>
      <c r="DT26" s="345"/>
      <c r="DU26" s="1"/>
      <c r="DV26" s="345"/>
      <c r="DW26" s="422"/>
      <c r="DX26" s="345"/>
      <c r="DY26" s="345"/>
      <c r="DZ26" s="345"/>
      <c r="EA26" s="345"/>
      <c r="EB26" s="345"/>
      <c r="EC26" s="345"/>
      <c r="ED26" s="345"/>
      <c r="EE26" s="345"/>
      <c r="EF26" s="345"/>
      <c r="EG26" s="345"/>
      <c r="EH26" s="1"/>
      <c r="EI26" s="1"/>
      <c r="EJ26" s="345"/>
      <c r="EK26" s="345"/>
      <c r="EL26" s="345"/>
      <c r="EM26" s="345"/>
      <c r="EN26" s="345"/>
      <c r="EO26" s="345"/>
      <c r="EP26" s="345"/>
      <c r="EQ26" s="345"/>
      <c r="ER26" s="345"/>
      <c r="ES26" s="345"/>
      <c r="ET26" s="345"/>
      <c r="EU26" s="345"/>
      <c r="EV26" s="345"/>
      <c r="EW26" s="345"/>
      <c r="EX26" s="345"/>
      <c r="EY26" s="345"/>
      <c r="EZ26" s="345"/>
      <c r="FA26" s="1"/>
      <c r="FB26" s="345"/>
      <c r="FC26" s="345"/>
      <c r="FD26" s="345"/>
      <c r="FE26" s="345"/>
      <c r="FF26" s="345"/>
      <c r="FG26" s="345"/>
      <c r="FH26" s="345"/>
      <c r="FI26" s="345"/>
      <c r="FJ26" s="345"/>
      <c r="FK26" s="345"/>
      <c r="FL26" s="345"/>
      <c r="FM26" s="345"/>
      <c r="FN26" s="345"/>
      <c r="FO26" s="345"/>
      <c r="FP26" s="345"/>
      <c r="FQ26" s="345"/>
      <c r="FR26" s="345"/>
      <c r="FS26" s="345"/>
      <c r="FT26" s="1"/>
      <c r="FU26" s="345"/>
      <c r="FV26" s="345"/>
      <c r="FW26" s="345"/>
      <c r="FX26" s="345"/>
      <c r="FY26" s="345"/>
      <c r="FZ26" s="345"/>
      <c r="GA26" s="345"/>
      <c r="GB26" s="345"/>
      <c r="GC26" s="345"/>
      <c r="GD26" s="345"/>
      <c r="GE26" s="1"/>
      <c r="GF26" s="345"/>
      <c r="GG26" s="345"/>
      <c r="GH26" s="1"/>
      <c r="GI26" s="345"/>
      <c r="GJ26" s="345"/>
      <c r="GK26" s="345"/>
      <c r="GL26" s="345"/>
      <c r="GM26" s="345"/>
      <c r="GN26" s="1"/>
      <c r="GO26" s="1"/>
      <c r="GP26" s="345"/>
      <c r="GQ26" s="422"/>
      <c r="GR26" s="1"/>
      <c r="GS26" s="1"/>
      <c r="GT26" s="1"/>
      <c r="GU26" s="1"/>
      <c r="GV26" s="1"/>
      <c r="GW26" s="1"/>
      <c r="GX26" s="1"/>
      <c r="GY26" s="1"/>
      <c r="GZ26" s="1"/>
      <c r="HA26" s="1"/>
      <c r="HB26" s="1"/>
      <c r="HC26" s="1"/>
      <c r="HD26" s="1"/>
      <c r="HE26" s="1"/>
      <c r="HF26" s="1"/>
      <c r="HG26" s="1"/>
      <c r="HH26" s="1"/>
    </row>
    <row r="27" spans="1:216" ht="15.75">
      <c r="A27" s="105" t="s">
        <v>2516</v>
      </c>
      <c r="D27" s="56">
        <f>SUM(E27:HQ27)</f>
        <v>1626</v>
      </c>
      <c r="E27" s="9">
        <v>0</v>
      </c>
      <c r="F27" s="9">
        <v>0</v>
      </c>
      <c r="G27" s="9">
        <v>0</v>
      </c>
      <c r="H27" s="9">
        <v>111</v>
      </c>
      <c r="I27" s="9">
        <v>0</v>
      </c>
      <c r="J27" s="9">
        <v>74</v>
      </c>
      <c r="K27" s="9">
        <v>50</v>
      </c>
      <c r="L27" s="419" t="s">
        <v>4679</v>
      </c>
      <c r="M27" s="9">
        <v>0</v>
      </c>
      <c r="N27" s="9">
        <v>112</v>
      </c>
      <c r="O27" s="9">
        <v>48</v>
      </c>
      <c r="P27" s="9">
        <v>126</v>
      </c>
      <c r="Q27" s="9">
        <v>81</v>
      </c>
      <c r="R27" s="9">
        <v>0</v>
      </c>
      <c r="S27" s="9">
        <v>48</v>
      </c>
      <c r="T27" s="565">
        <v>129</v>
      </c>
      <c r="U27" s="9">
        <v>163</v>
      </c>
      <c r="V27" s="565">
        <v>0</v>
      </c>
      <c r="W27" s="565">
        <v>44</v>
      </c>
      <c r="X27" s="9">
        <v>0</v>
      </c>
      <c r="Y27" s="565">
        <v>102</v>
      </c>
      <c r="Z27" s="565">
        <v>102</v>
      </c>
      <c r="AA27" s="9">
        <v>0</v>
      </c>
      <c r="AB27" s="565">
        <v>106</v>
      </c>
      <c r="AC27" s="565">
        <v>56</v>
      </c>
      <c r="AD27" s="9">
        <v>143</v>
      </c>
      <c r="AE27" s="565">
        <v>131</v>
      </c>
      <c r="AG27" s="105"/>
      <c r="AH27" s="61"/>
      <c r="AJ27" s="249"/>
      <c r="AK27" s="61"/>
      <c r="AL27" s="65"/>
      <c r="AN27" s="345"/>
      <c r="AO27" s="345"/>
      <c r="AP27" s="345"/>
      <c r="AQ27" s="1"/>
      <c r="AR27" s="345"/>
      <c r="AS27" s="345"/>
      <c r="AT27" s="345"/>
      <c r="AU27" s="345"/>
      <c r="AV27" s="345"/>
      <c r="AW27" s="345"/>
      <c r="AX27" s="345"/>
      <c r="AY27" s="345"/>
      <c r="AZ27" s="345"/>
      <c r="BA27" s="345"/>
      <c r="BB27" s="345"/>
      <c r="BC27" s="345"/>
      <c r="BD27" s="345"/>
      <c r="BE27" s="345"/>
      <c r="BF27" s="345"/>
      <c r="BG27" s="345"/>
      <c r="BH27" s="345"/>
      <c r="BI27" s="345"/>
      <c r="BJ27" s="345"/>
      <c r="BK27" s="1"/>
      <c r="BL27" s="345"/>
      <c r="BM27" s="345"/>
      <c r="BN27" s="1"/>
      <c r="BO27" s="345"/>
      <c r="BP27" s="345"/>
      <c r="BQ27" s="345"/>
      <c r="BR27" s="345"/>
      <c r="BS27" s="345"/>
      <c r="BT27" s="1"/>
      <c r="BU27" s="345"/>
      <c r="BV27" s="345"/>
      <c r="BW27" s="1"/>
      <c r="BX27" s="345"/>
      <c r="BY27" s="345"/>
      <c r="BZ27" s="345"/>
      <c r="CA27" s="345"/>
      <c r="CB27" s="345"/>
      <c r="CC27" s="345"/>
      <c r="CD27" s="345"/>
      <c r="CE27" s="345"/>
      <c r="CF27" s="345"/>
      <c r="CG27" s="1"/>
      <c r="CH27" s="345"/>
      <c r="CI27" s="345"/>
      <c r="CJ27" s="345"/>
      <c r="CK27" s="345"/>
      <c r="CL27" s="345"/>
      <c r="CM27" s="345"/>
      <c r="CN27" s="345"/>
      <c r="CO27" s="345"/>
      <c r="CP27" s="345"/>
      <c r="CQ27" s="345"/>
      <c r="CR27" s="1"/>
      <c r="CS27" s="345"/>
      <c r="CT27" s="345"/>
      <c r="CU27" s="345"/>
      <c r="CV27" s="345"/>
      <c r="CW27" s="345"/>
      <c r="CX27" s="345"/>
      <c r="CY27" s="1"/>
      <c r="CZ27" s="345"/>
      <c r="DA27" s="345"/>
      <c r="DB27" s="345"/>
      <c r="DC27" s="345"/>
      <c r="DD27" s="345"/>
      <c r="DE27" s="345"/>
      <c r="DF27" s="345"/>
      <c r="DG27" s="345"/>
      <c r="DH27" s="345"/>
      <c r="DI27" s="345"/>
      <c r="DJ27" s="345"/>
      <c r="DK27" s="345"/>
      <c r="DL27" s="345"/>
      <c r="DM27" s="1"/>
      <c r="DN27" s="345"/>
      <c r="DO27" s="345"/>
      <c r="DP27" s="345"/>
      <c r="DQ27" s="345"/>
      <c r="DR27" s="345"/>
      <c r="DS27" s="345"/>
      <c r="DT27" s="345"/>
      <c r="DU27" s="345"/>
      <c r="DV27" s="345"/>
      <c r="DW27" s="422"/>
      <c r="DX27" s="345"/>
      <c r="DY27" s="345"/>
      <c r="DZ27" s="345"/>
      <c r="EA27" s="345"/>
      <c r="EB27" s="345"/>
      <c r="EC27" s="345"/>
      <c r="ED27" s="345"/>
      <c r="EE27" s="345"/>
      <c r="EF27" s="345"/>
      <c r="EG27" s="345"/>
      <c r="EH27" s="345"/>
      <c r="EI27" s="1"/>
      <c r="EJ27" s="345"/>
      <c r="EK27" s="345"/>
      <c r="EL27" s="345"/>
      <c r="EM27" s="1"/>
      <c r="EN27" s="345"/>
      <c r="EO27" s="345"/>
      <c r="EP27" s="345"/>
      <c r="EQ27" s="345"/>
      <c r="ER27" s="345"/>
      <c r="ES27" s="345"/>
      <c r="ET27" s="345"/>
      <c r="EU27" s="345"/>
      <c r="EV27" s="345"/>
      <c r="EW27" s="345"/>
      <c r="EX27" s="345"/>
      <c r="EY27" s="1"/>
      <c r="EZ27" s="345"/>
      <c r="FA27" s="345"/>
      <c r="FB27" s="345"/>
      <c r="FC27" s="345"/>
      <c r="FD27" s="345"/>
      <c r="FE27" s="345"/>
      <c r="FF27" s="345"/>
      <c r="FG27" s="345"/>
      <c r="FH27" s="345"/>
      <c r="FI27" s="345"/>
      <c r="FJ27" s="1"/>
      <c r="FK27" s="345"/>
      <c r="FL27" s="345"/>
      <c r="FM27" s="345"/>
      <c r="FN27" s="345"/>
      <c r="FO27" s="345"/>
      <c r="FP27" s="345"/>
      <c r="FQ27" s="345"/>
      <c r="FR27" s="345"/>
      <c r="FS27" s="345"/>
      <c r="FT27" s="345"/>
      <c r="FU27" s="345"/>
      <c r="FV27" s="345"/>
      <c r="FW27" s="345"/>
      <c r="FX27" s="345"/>
      <c r="FY27" s="345"/>
      <c r="FZ27" s="345"/>
      <c r="GA27" s="345"/>
      <c r="GB27" s="345"/>
      <c r="GC27" s="345"/>
      <c r="GD27" s="345"/>
      <c r="GE27" s="345"/>
      <c r="GF27" s="345"/>
      <c r="GG27" s="345"/>
      <c r="GH27" s="345"/>
      <c r="GI27" s="345"/>
      <c r="GJ27" s="345"/>
      <c r="GK27" s="345"/>
      <c r="GL27" s="345"/>
      <c r="GM27" s="345"/>
      <c r="GN27" s="345"/>
      <c r="GO27" s="1"/>
      <c r="GP27" s="1"/>
      <c r="GQ27" s="422"/>
      <c r="GR27" s="1"/>
      <c r="GS27" s="1"/>
      <c r="GT27" s="1"/>
      <c r="GU27" s="1"/>
      <c r="GV27" s="1"/>
      <c r="GW27" s="1"/>
      <c r="GX27" s="1"/>
      <c r="GY27" s="1"/>
      <c r="GZ27" s="1"/>
      <c r="HA27" s="1"/>
      <c r="HB27" s="1"/>
      <c r="HC27" s="1"/>
      <c r="HD27" s="1"/>
      <c r="HE27" s="1"/>
      <c r="HF27" s="1"/>
      <c r="HG27" s="1"/>
      <c r="HH27" s="1"/>
    </row>
    <row r="28" spans="1:216" ht="15.75">
      <c r="A28" s="261" t="s">
        <v>3843</v>
      </c>
      <c r="D28" s="56">
        <f>SUM(E28:HQ28)</f>
        <v>1884</v>
      </c>
      <c r="E28" s="9">
        <v>0</v>
      </c>
      <c r="F28" s="9">
        <v>140</v>
      </c>
      <c r="G28" s="9">
        <v>75</v>
      </c>
      <c r="H28" s="9">
        <v>47</v>
      </c>
      <c r="I28" s="9">
        <v>89</v>
      </c>
      <c r="J28" s="9">
        <v>41</v>
      </c>
      <c r="K28" s="9">
        <v>79</v>
      </c>
      <c r="L28" s="419" t="s">
        <v>4679</v>
      </c>
      <c r="M28" s="9">
        <v>0</v>
      </c>
      <c r="N28" s="9">
        <v>31</v>
      </c>
      <c r="O28" s="9">
        <v>124</v>
      </c>
      <c r="P28" s="9">
        <v>155</v>
      </c>
      <c r="Q28" s="9">
        <v>56</v>
      </c>
      <c r="R28" s="9">
        <v>0</v>
      </c>
      <c r="S28" s="9">
        <v>167</v>
      </c>
      <c r="T28" s="9">
        <v>160</v>
      </c>
      <c r="U28" s="9">
        <v>152</v>
      </c>
      <c r="V28" s="565">
        <v>0</v>
      </c>
      <c r="W28" s="565">
        <v>75</v>
      </c>
      <c r="X28" s="9">
        <v>0</v>
      </c>
      <c r="Y28" s="9">
        <v>155</v>
      </c>
      <c r="Z28" s="9">
        <v>152</v>
      </c>
      <c r="AA28" s="9">
        <v>0</v>
      </c>
      <c r="AB28" s="565">
        <v>84</v>
      </c>
      <c r="AC28" s="565">
        <v>76</v>
      </c>
      <c r="AD28" s="565">
        <v>0</v>
      </c>
      <c r="AE28" s="565">
        <v>26</v>
      </c>
      <c r="AG28" s="261"/>
      <c r="AH28" s="61"/>
      <c r="AJ28" s="249"/>
      <c r="AK28" s="61"/>
      <c r="AL28" s="65"/>
      <c r="AN28" s="345"/>
      <c r="AO28" s="345"/>
      <c r="AP28" s="345"/>
      <c r="AQ28" s="345"/>
      <c r="AR28" s="345"/>
      <c r="AS28" s="345"/>
      <c r="AT28" s="345"/>
      <c r="AU28" s="345"/>
      <c r="AV28" s="345"/>
      <c r="AW28" s="345"/>
      <c r="AX28" s="345"/>
      <c r="AY28" s="345"/>
      <c r="AZ28" s="1"/>
      <c r="BA28" s="345"/>
      <c r="BB28" s="345"/>
      <c r="BC28" s="345"/>
      <c r="BD28" s="1"/>
      <c r="BE28" s="1"/>
      <c r="BF28" s="345"/>
      <c r="BG28" s="345"/>
      <c r="BH28" s="345"/>
      <c r="BI28" s="345"/>
      <c r="BJ28" s="345"/>
      <c r="BK28" s="345"/>
      <c r="BL28" s="345"/>
      <c r="BM28" s="345"/>
      <c r="BN28" s="345"/>
      <c r="BO28" s="345"/>
      <c r="BP28" s="345"/>
      <c r="BQ28" s="345"/>
      <c r="BR28" s="345"/>
      <c r="BS28" s="345"/>
      <c r="BT28" s="345"/>
      <c r="BU28" s="345"/>
      <c r="BV28" s="345"/>
      <c r="BW28" s="345"/>
      <c r="BX28" s="345"/>
      <c r="BY28" s="345"/>
      <c r="BZ28" s="345"/>
      <c r="CA28" s="345"/>
      <c r="CB28" s="345"/>
      <c r="CC28" s="345"/>
      <c r="CD28" s="345"/>
      <c r="CE28" s="345"/>
      <c r="CF28" s="345"/>
      <c r="CG28" s="345"/>
      <c r="CH28" s="345"/>
      <c r="CI28" s="345"/>
      <c r="CJ28" s="345"/>
      <c r="CK28" s="345"/>
      <c r="CL28" s="345"/>
      <c r="CM28" s="345"/>
      <c r="CN28" s="345"/>
      <c r="CO28" s="345"/>
      <c r="CP28" s="345"/>
      <c r="CQ28" s="345"/>
      <c r="CR28" s="1"/>
      <c r="CS28" s="345"/>
      <c r="CT28" s="345"/>
      <c r="CU28" s="345"/>
      <c r="CV28" s="345"/>
      <c r="CW28" s="345"/>
      <c r="CX28" s="345"/>
      <c r="CY28" s="345"/>
      <c r="CZ28" s="345"/>
      <c r="DA28" s="345"/>
      <c r="DB28" s="345"/>
      <c r="DC28" s="345"/>
      <c r="DD28" s="345"/>
      <c r="DE28" s="345"/>
      <c r="DF28" s="345"/>
      <c r="DG28" s="345"/>
      <c r="DH28" s="1"/>
      <c r="DI28" s="345"/>
      <c r="DJ28" s="345"/>
      <c r="DK28" s="345"/>
      <c r="DL28" s="345"/>
      <c r="DM28" s="1"/>
      <c r="DN28" s="345"/>
      <c r="DO28" s="345"/>
      <c r="DP28" s="345"/>
      <c r="DQ28" s="345"/>
      <c r="DR28" s="345"/>
      <c r="DS28" s="345"/>
      <c r="DT28" s="345"/>
      <c r="DU28" s="345"/>
      <c r="DV28" s="345"/>
      <c r="DW28" s="422"/>
      <c r="DX28" s="1"/>
      <c r="DY28" s="345"/>
      <c r="DZ28" s="345"/>
      <c r="EA28" s="345"/>
      <c r="EB28" s="345"/>
      <c r="EC28" s="345"/>
      <c r="ED28" s="345"/>
      <c r="EE28" s="345"/>
      <c r="EF28" s="345"/>
      <c r="EG28" s="345"/>
      <c r="EH28" s="345"/>
      <c r="EI28" s="1"/>
      <c r="EJ28" s="345"/>
      <c r="EK28" s="345"/>
      <c r="EL28" s="345"/>
      <c r="EM28" s="345"/>
      <c r="EN28" s="345"/>
      <c r="EO28" s="345"/>
      <c r="EP28" s="345"/>
      <c r="EQ28" s="345"/>
      <c r="ER28" s="345"/>
      <c r="ES28" s="1"/>
      <c r="ET28" s="345"/>
      <c r="EU28" s="345"/>
      <c r="EV28" s="345"/>
      <c r="EW28" s="345"/>
      <c r="EX28" s="345"/>
      <c r="EY28" s="345"/>
      <c r="EZ28" s="345"/>
      <c r="FA28" s="345"/>
      <c r="FB28" s="345"/>
      <c r="FC28" s="345"/>
      <c r="FD28" s="345"/>
      <c r="FE28" s="345"/>
      <c r="FF28" s="345"/>
      <c r="FG28" s="345"/>
      <c r="FH28" s="1"/>
      <c r="FI28" s="345"/>
      <c r="FJ28" s="345"/>
      <c r="FK28" s="345"/>
      <c r="FL28" s="345"/>
      <c r="FM28" s="345"/>
      <c r="FN28" s="345"/>
      <c r="FO28" s="345"/>
      <c r="FP28" s="1"/>
      <c r="FQ28" s="345"/>
      <c r="FR28" s="345"/>
      <c r="FS28" s="345"/>
      <c r="FT28" s="345"/>
      <c r="FU28" s="345"/>
      <c r="FV28" s="345"/>
      <c r="FW28" s="345"/>
      <c r="FX28" s="345"/>
      <c r="FY28" s="345"/>
      <c r="FZ28" s="345"/>
      <c r="GA28" s="345"/>
      <c r="GB28" s="345"/>
      <c r="GC28" s="345"/>
      <c r="GD28" s="345"/>
      <c r="GE28" s="345"/>
      <c r="GF28" s="345"/>
      <c r="GG28" s="345"/>
      <c r="GH28" s="345"/>
      <c r="GI28" s="345"/>
      <c r="GJ28" s="345"/>
      <c r="GK28" s="345"/>
      <c r="GL28" s="345"/>
      <c r="GM28" s="345"/>
      <c r="GN28" s="345"/>
      <c r="GO28" s="345"/>
      <c r="GP28" s="345"/>
      <c r="GQ28" s="422"/>
      <c r="GR28" s="1"/>
      <c r="GS28" s="1"/>
      <c r="GT28" s="1"/>
      <c r="GU28" s="1"/>
      <c r="GV28" s="1"/>
      <c r="GW28" s="1"/>
      <c r="GX28" s="1"/>
      <c r="GY28" s="1"/>
      <c r="GZ28" s="1"/>
      <c r="HA28" s="1"/>
      <c r="HB28" s="1"/>
      <c r="HC28" s="1"/>
      <c r="HD28" s="1"/>
      <c r="HE28" s="1"/>
      <c r="HF28" s="1"/>
      <c r="HG28" s="1"/>
      <c r="HH28" s="1"/>
    </row>
    <row r="29" spans="1:216" ht="15.75">
      <c r="A29" s="261" t="s">
        <v>1587</v>
      </c>
      <c r="D29" s="56">
        <f>SUM(E29:HQ29)</f>
        <v>2321</v>
      </c>
      <c r="E29" s="9">
        <v>136</v>
      </c>
      <c r="F29" s="9">
        <v>90</v>
      </c>
      <c r="G29" s="9">
        <v>75</v>
      </c>
      <c r="H29" s="9">
        <v>75</v>
      </c>
      <c r="I29" s="9">
        <v>145</v>
      </c>
      <c r="J29" s="9">
        <v>148</v>
      </c>
      <c r="K29" s="9">
        <v>73</v>
      </c>
      <c r="L29" s="419" t="s">
        <v>4679</v>
      </c>
      <c r="M29" s="9">
        <v>0</v>
      </c>
      <c r="N29" s="9">
        <v>107</v>
      </c>
      <c r="O29" s="9">
        <v>50</v>
      </c>
      <c r="P29" s="9">
        <v>43</v>
      </c>
      <c r="Q29" s="9">
        <v>82</v>
      </c>
      <c r="R29" s="9">
        <v>166</v>
      </c>
      <c r="S29" s="9">
        <v>120</v>
      </c>
      <c r="T29" s="565">
        <v>61</v>
      </c>
      <c r="U29" s="565">
        <v>124</v>
      </c>
      <c r="V29" s="565">
        <v>0</v>
      </c>
      <c r="W29" s="9">
        <v>161</v>
      </c>
      <c r="X29" s="9">
        <v>166</v>
      </c>
      <c r="Y29" s="565">
        <v>87</v>
      </c>
      <c r="Z29" s="565">
        <v>0</v>
      </c>
      <c r="AA29" s="9">
        <v>0</v>
      </c>
      <c r="AB29" s="565">
        <v>0</v>
      </c>
      <c r="AC29" s="9">
        <v>165</v>
      </c>
      <c r="AD29" s="565">
        <v>107</v>
      </c>
      <c r="AE29" s="9">
        <v>140</v>
      </c>
      <c r="AG29" s="261"/>
      <c r="AH29" s="61"/>
      <c r="AJ29" s="249"/>
      <c r="AK29" s="61"/>
      <c r="AL29" s="65"/>
      <c r="AN29" s="345"/>
      <c r="AO29" s="345"/>
      <c r="AP29" s="345"/>
      <c r="AQ29" s="345"/>
      <c r="AR29" s="1"/>
      <c r="AS29" s="345"/>
      <c r="AT29" s="345"/>
      <c r="AU29" s="345"/>
      <c r="AV29" s="1"/>
      <c r="AW29" s="345"/>
      <c r="AX29" s="345"/>
      <c r="AY29" s="345"/>
      <c r="AZ29" s="345"/>
      <c r="BA29" s="345"/>
      <c r="BB29" s="345"/>
      <c r="BC29" s="345"/>
      <c r="BD29" s="345"/>
      <c r="BE29" s="345"/>
      <c r="BF29" s="345"/>
      <c r="BG29" s="345"/>
      <c r="BH29" s="345"/>
      <c r="BI29" s="345"/>
      <c r="BJ29" s="345"/>
      <c r="BK29" s="1"/>
      <c r="BL29" s="345"/>
      <c r="BM29" s="345"/>
      <c r="BN29" s="345"/>
      <c r="BO29" s="345"/>
      <c r="BP29" s="345"/>
      <c r="BQ29" s="345"/>
      <c r="BR29" s="345"/>
      <c r="BS29" s="1"/>
      <c r="BT29" s="345"/>
      <c r="BU29" s="345"/>
      <c r="BV29" s="345"/>
      <c r="BW29" s="345"/>
      <c r="BX29" s="345"/>
      <c r="BY29" s="345"/>
      <c r="BZ29" s="345"/>
      <c r="CA29" s="345"/>
      <c r="CB29" s="1"/>
      <c r="CC29" s="345"/>
      <c r="CD29" s="345"/>
      <c r="CE29" s="345"/>
      <c r="CF29" s="345"/>
      <c r="CG29" s="345"/>
      <c r="CH29" s="345"/>
      <c r="CI29" s="345"/>
      <c r="CJ29" s="345"/>
      <c r="CK29" s="345"/>
      <c r="CL29" s="345"/>
      <c r="CM29" s="345"/>
      <c r="CN29" s="345"/>
      <c r="CO29" s="345"/>
      <c r="CP29" s="345"/>
      <c r="CQ29" s="345"/>
      <c r="CR29" s="1"/>
      <c r="CS29" s="345"/>
      <c r="CT29" s="345"/>
      <c r="CU29" s="345"/>
      <c r="CV29" s="345"/>
      <c r="CW29" s="345"/>
      <c r="CX29" s="345"/>
      <c r="CY29" s="345"/>
      <c r="CZ29" s="345"/>
      <c r="DA29" s="345"/>
      <c r="DB29" s="345"/>
      <c r="DC29" s="345"/>
      <c r="DD29" s="345"/>
      <c r="DE29" s="1"/>
      <c r="DF29" s="345"/>
      <c r="DG29" s="345"/>
      <c r="DH29" s="345"/>
      <c r="DI29" s="345"/>
      <c r="DJ29" s="345"/>
      <c r="DK29" s="345"/>
      <c r="DL29" s="345"/>
      <c r="DM29" s="345"/>
      <c r="DN29" s="1"/>
      <c r="DO29" s="345"/>
      <c r="DP29" s="345"/>
      <c r="DQ29" s="345"/>
      <c r="DR29" s="345"/>
      <c r="DS29" s="345"/>
      <c r="DT29" s="345"/>
      <c r="DU29" s="345"/>
      <c r="DV29" s="345"/>
      <c r="DW29" s="422"/>
      <c r="DX29" s="345"/>
      <c r="DY29" s="1"/>
      <c r="DZ29" s="1"/>
      <c r="EA29" s="345"/>
      <c r="EB29" s="1"/>
      <c r="EC29" s="345"/>
      <c r="ED29" s="345"/>
      <c r="EE29" s="345"/>
      <c r="EF29" s="345"/>
      <c r="EG29" s="1"/>
      <c r="EH29" s="1"/>
      <c r="EI29" s="345"/>
      <c r="EJ29" s="345"/>
      <c r="EK29" s="345"/>
      <c r="EL29" s="345"/>
      <c r="EM29" s="1"/>
      <c r="EN29" s="345"/>
      <c r="EO29" s="345"/>
      <c r="EP29" s="345"/>
      <c r="EQ29" s="345"/>
      <c r="ER29" s="345"/>
      <c r="ES29" s="345"/>
      <c r="ET29" s="345"/>
      <c r="EU29" s="345"/>
      <c r="EV29" s="345"/>
      <c r="EW29" s="345"/>
      <c r="EX29" s="345"/>
      <c r="EY29" s="345"/>
      <c r="EZ29" s="345"/>
      <c r="FA29" s="345"/>
      <c r="FB29" s="345"/>
      <c r="FC29" s="345"/>
      <c r="FD29" s="345"/>
      <c r="FE29" s="345"/>
      <c r="FF29" s="345"/>
      <c r="FG29" s="345"/>
      <c r="FH29" s="1"/>
      <c r="FI29" s="345"/>
      <c r="FJ29" s="345"/>
      <c r="FK29" s="345"/>
      <c r="FL29" s="345"/>
      <c r="FM29" s="345"/>
      <c r="FN29" s="345"/>
      <c r="FO29" s="345"/>
      <c r="FP29" s="345"/>
      <c r="FQ29" s="345"/>
      <c r="FR29" s="345"/>
      <c r="FS29" s="345"/>
      <c r="FT29" s="345"/>
      <c r="FU29" s="345"/>
      <c r="FV29" s="345"/>
      <c r="FW29" s="345"/>
      <c r="FX29" s="345"/>
      <c r="FY29" s="345"/>
      <c r="FZ29" s="345"/>
      <c r="GA29" s="345"/>
      <c r="GB29" s="345"/>
      <c r="GC29" s="345"/>
      <c r="GD29" s="345"/>
      <c r="GE29" s="345"/>
      <c r="GF29" s="345"/>
      <c r="GG29" s="345"/>
      <c r="GH29" s="345"/>
      <c r="GI29" s="345"/>
      <c r="GJ29" s="345"/>
      <c r="GK29" s="1"/>
      <c r="GL29" s="345"/>
      <c r="GM29" s="345"/>
      <c r="GN29" s="345"/>
      <c r="GO29" s="345"/>
      <c r="GP29" s="1"/>
      <c r="GQ29" s="422"/>
      <c r="GR29" s="1"/>
      <c r="GS29" s="1"/>
      <c r="GT29" s="1"/>
      <c r="GU29" s="1"/>
      <c r="GV29" s="1"/>
      <c r="GW29" s="1"/>
      <c r="GX29" s="1"/>
      <c r="GY29" s="1"/>
      <c r="GZ29" s="1"/>
      <c r="HA29" s="1"/>
      <c r="HB29" s="1"/>
      <c r="HC29" s="1"/>
      <c r="HD29" s="1"/>
      <c r="HE29" s="1"/>
      <c r="HF29" s="1"/>
      <c r="HG29" s="1"/>
      <c r="HH29" s="1"/>
    </row>
    <row r="30" spans="1:216" ht="15.75">
      <c r="A30" s="261" t="s">
        <v>11</v>
      </c>
      <c r="D30" s="56">
        <f>SUM(E30:HQ30)</f>
        <v>2091</v>
      </c>
      <c r="E30" s="9">
        <v>126</v>
      </c>
      <c r="F30" s="9">
        <v>70</v>
      </c>
      <c r="G30" s="9">
        <v>60</v>
      </c>
      <c r="H30" s="9">
        <v>129</v>
      </c>
      <c r="I30" s="9">
        <v>152</v>
      </c>
      <c r="J30" s="9">
        <v>157</v>
      </c>
      <c r="K30" s="9">
        <v>164</v>
      </c>
      <c r="L30" s="419" t="s">
        <v>4679</v>
      </c>
      <c r="M30" s="9">
        <v>0</v>
      </c>
      <c r="N30" s="9">
        <v>98</v>
      </c>
      <c r="O30" s="9">
        <v>129</v>
      </c>
      <c r="P30" s="9">
        <v>75</v>
      </c>
      <c r="Q30" s="9">
        <v>78</v>
      </c>
      <c r="R30" s="9">
        <v>0</v>
      </c>
      <c r="S30" s="9">
        <v>94</v>
      </c>
      <c r="T30" s="565">
        <v>56</v>
      </c>
      <c r="U30" s="9">
        <v>146</v>
      </c>
      <c r="V30" s="565">
        <v>0</v>
      </c>
      <c r="W30" s="565">
        <v>129</v>
      </c>
      <c r="X30" s="9">
        <v>0</v>
      </c>
      <c r="Y30" s="565">
        <v>45</v>
      </c>
      <c r="Z30" s="565">
        <v>74</v>
      </c>
      <c r="AA30" s="9">
        <v>0</v>
      </c>
      <c r="AB30" s="565">
        <v>54</v>
      </c>
      <c r="AC30" s="9">
        <v>156</v>
      </c>
      <c r="AD30" s="565">
        <v>0</v>
      </c>
      <c r="AE30" s="565">
        <v>99</v>
      </c>
      <c r="AG30" s="261"/>
      <c r="AH30" s="61"/>
      <c r="AJ30" s="249"/>
      <c r="AK30" s="61"/>
      <c r="AL30" s="65"/>
      <c r="AN30" s="345"/>
      <c r="AO30" s="345"/>
      <c r="AP30" s="345"/>
      <c r="AQ30" s="345"/>
      <c r="AR30" s="345"/>
      <c r="AS30" s="345"/>
      <c r="AT30" s="345"/>
      <c r="AU30" s="345"/>
      <c r="AV30" s="345"/>
      <c r="AW30" s="345"/>
      <c r="AX30" s="345"/>
      <c r="AY30" s="345"/>
      <c r="AZ30" s="345"/>
      <c r="BA30" s="345"/>
      <c r="BB30" s="345"/>
      <c r="BC30" s="345"/>
      <c r="BD30" s="345"/>
      <c r="BE30" s="345"/>
      <c r="BF30" s="345"/>
      <c r="BG30" s="345"/>
      <c r="BH30" s="345"/>
      <c r="BI30" s="345"/>
      <c r="BJ30" s="345"/>
      <c r="BK30" s="345"/>
      <c r="BL30" s="345"/>
      <c r="BM30" s="345"/>
      <c r="BN30" s="345"/>
      <c r="BO30" s="345"/>
      <c r="BP30" s="345"/>
      <c r="BQ30" s="345"/>
      <c r="BR30" s="345"/>
      <c r="BS30" s="345"/>
      <c r="BT30" s="345"/>
      <c r="BU30" s="345"/>
      <c r="BV30" s="345"/>
      <c r="BW30" s="345"/>
      <c r="BX30" s="345"/>
      <c r="BY30" s="345"/>
      <c r="BZ30" s="345"/>
      <c r="CA30" s="345"/>
      <c r="CB30" s="345"/>
      <c r="CC30" s="345"/>
      <c r="CD30" s="345"/>
      <c r="CE30" s="345"/>
      <c r="CF30" s="345"/>
      <c r="CG30" s="345"/>
      <c r="CH30" s="345"/>
      <c r="CI30" s="345"/>
      <c r="CJ30" s="345"/>
      <c r="CK30" s="345"/>
      <c r="CL30" s="345"/>
      <c r="CM30" s="345"/>
      <c r="CN30" s="345"/>
      <c r="CO30" s="345"/>
      <c r="CP30" s="345"/>
      <c r="CQ30" s="345"/>
      <c r="CR30" s="345"/>
      <c r="CS30" s="345"/>
      <c r="CT30" s="345"/>
      <c r="CU30" s="345"/>
      <c r="CV30" s="345"/>
      <c r="CW30" s="345"/>
      <c r="CX30" s="345"/>
      <c r="CY30" s="345"/>
      <c r="CZ30" s="1"/>
      <c r="DA30" s="345"/>
      <c r="DB30" s="345"/>
      <c r="DC30" s="345"/>
      <c r="DD30" s="345"/>
      <c r="DE30" s="345"/>
      <c r="DF30" s="345"/>
      <c r="DG30" s="345"/>
      <c r="DH30" s="345"/>
      <c r="DI30" s="345"/>
      <c r="DJ30" s="345"/>
      <c r="DK30" s="345"/>
      <c r="DL30" s="345"/>
      <c r="DM30" s="345"/>
      <c r="DN30" s="345"/>
      <c r="DO30" s="345"/>
      <c r="DP30" s="345"/>
      <c r="DQ30" s="345"/>
      <c r="DR30" s="345"/>
      <c r="DS30" s="1"/>
      <c r="DT30" s="345"/>
      <c r="DU30" s="345"/>
      <c r="DV30" s="345"/>
      <c r="DW30" s="422"/>
      <c r="DX30" s="1"/>
      <c r="DY30" s="345"/>
      <c r="DZ30" s="345"/>
      <c r="EA30" s="345"/>
      <c r="EB30" s="345"/>
      <c r="EC30" s="345"/>
      <c r="ED30" s="345"/>
      <c r="EE30" s="345"/>
      <c r="EF30" s="345"/>
      <c r="EG30" s="345"/>
      <c r="EH30" s="345"/>
      <c r="EI30" s="1"/>
      <c r="EJ30" s="1"/>
      <c r="EK30" s="345"/>
      <c r="EL30" s="345"/>
      <c r="EM30" s="345"/>
      <c r="EN30" s="345"/>
      <c r="EO30" s="345"/>
      <c r="EP30" s="345"/>
      <c r="EQ30" s="345"/>
      <c r="ER30" s="345"/>
      <c r="ES30" s="345"/>
      <c r="ET30" s="345"/>
      <c r="EU30" s="345"/>
      <c r="EV30" s="345"/>
      <c r="EW30" s="345"/>
      <c r="EX30" s="345"/>
      <c r="EY30" s="345"/>
      <c r="EZ30" s="345"/>
      <c r="FA30" s="345"/>
      <c r="FB30" s="345"/>
      <c r="FC30" s="1"/>
      <c r="FD30" s="1"/>
      <c r="FE30" s="345"/>
      <c r="FF30" s="345"/>
      <c r="FG30" s="345"/>
      <c r="FH30" s="345"/>
      <c r="FI30" s="345"/>
      <c r="FJ30" s="345"/>
      <c r="FK30" s="345"/>
      <c r="FL30" s="345"/>
      <c r="FM30" s="345"/>
      <c r="FN30" s="345"/>
      <c r="FO30" s="345"/>
      <c r="FP30" s="345"/>
      <c r="FQ30" s="345"/>
      <c r="FR30" s="345"/>
      <c r="FS30" s="345"/>
      <c r="FT30" s="345"/>
      <c r="FU30" s="345"/>
      <c r="FV30" s="345"/>
      <c r="FW30" s="345"/>
      <c r="FX30" s="1"/>
      <c r="FY30" s="1"/>
      <c r="FZ30" s="345"/>
      <c r="GA30" s="345"/>
      <c r="GB30" s="345"/>
      <c r="GC30" s="345"/>
      <c r="GD30" s="345"/>
      <c r="GE30" s="345"/>
      <c r="GF30" s="345"/>
      <c r="GG30" s="345"/>
      <c r="GH30" s="345"/>
      <c r="GI30" s="345"/>
      <c r="GJ30" s="345"/>
      <c r="GK30" s="345"/>
      <c r="GL30" s="345"/>
      <c r="GM30" s="345"/>
      <c r="GN30" s="345"/>
      <c r="GO30" s="345"/>
      <c r="GP30" s="345"/>
      <c r="GQ30" s="422"/>
      <c r="GR30" s="1"/>
      <c r="GS30" s="1"/>
      <c r="GT30" s="1"/>
      <c r="GU30" s="1"/>
      <c r="GV30" s="1"/>
      <c r="GW30" s="1"/>
      <c r="GX30" s="1"/>
      <c r="GY30" s="1"/>
      <c r="GZ30" s="1"/>
      <c r="HA30" s="1"/>
      <c r="HB30" s="1"/>
      <c r="HC30" s="1"/>
      <c r="HD30" s="1"/>
      <c r="HE30" s="1"/>
      <c r="HF30" s="1"/>
      <c r="HG30" s="1"/>
      <c r="HH30" s="1"/>
    </row>
    <row r="31" spans="1:216" ht="15.75">
      <c r="A31" s="105" t="s">
        <v>2077</v>
      </c>
      <c r="D31" s="56">
        <f>SUM(E31:HQ31)</f>
        <v>2090</v>
      </c>
      <c r="E31" s="9">
        <v>94</v>
      </c>
      <c r="F31" s="9">
        <v>165</v>
      </c>
      <c r="G31" s="9">
        <v>75</v>
      </c>
      <c r="H31" s="9">
        <v>87</v>
      </c>
      <c r="I31" s="9">
        <v>0</v>
      </c>
      <c r="J31" s="9">
        <v>98</v>
      </c>
      <c r="K31" s="9">
        <v>110</v>
      </c>
      <c r="L31" s="9">
        <v>165</v>
      </c>
      <c r="M31" s="9">
        <v>145</v>
      </c>
      <c r="N31" s="9">
        <v>58</v>
      </c>
      <c r="O31" s="9">
        <v>18</v>
      </c>
      <c r="P31" s="9">
        <v>149</v>
      </c>
      <c r="Q31" s="9">
        <v>31</v>
      </c>
      <c r="R31" s="9">
        <v>0</v>
      </c>
      <c r="S31" s="9">
        <v>126</v>
      </c>
      <c r="T31" s="565">
        <v>122</v>
      </c>
      <c r="U31" s="565">
        <v>45</v>
      </c>
      <c r="V31" s="9">
        <v>161</v>
      </c>
      <c r="W31" s="565">
        <v>38</v>
      </c>
      <c r="X31" s="9">
        <v>0</v>
      </c>
      <c r="Y31" s="565">
        <v>87</v>
      </c>
      <c r="Z31" s="565">
        <v>75</v>
      </c>
      <c r="AA31" s="9">
        <v>0</v>
      </c>
      <c r="AB31" s="565">
        <v>104</v>
      </c>
      <c r="AC31" s="565">
        <v>34</v>
      </c>
      <c r="AD31" s="565">
        <v>93</v>
      </c>
      <c r="AE31" s="565">
        <v>10</v>
      </c>
      <c r="AG31" s="105"/>
      <c r="AH31" s="61"/>
      <c r="AJ31" s="249"/>
      <c r="AK31" s="61"/>
      <c r="AL31" s="65"/>
      <c r="AN31" s="345"/>
      <c r="AO31" s="345"/>
      <c r="AP31" s="345"/>
      <c r="AQ31" s="1"/>
      <c r="AR31" s="345"/>
      <c r="AS31" s="345"/>
      <c r="AT31" s="345"/>
      <c r="AU31" s="345"/>
      <c r="AV31" s="345"/>
      <c r="AW31" s="345"/>
      <c r="AX31" s="345"/>
      <c r="AY31" s="345"/>
      <c r="AZ31" s="345"/>
      <c r="BA31" s="345"/>
      <c r="BB31" s="345"/>
      <c r="BC31" s="345"/>
      <c r="BD31" s="345"/>
      <c r="BE31" s="345"/>
      <c r="BF31" s="1"/>
      <c r="BG31" s="345"/>
      <c r="BH31" s="345"/>
      <c r="BI31" s="345"/>
      <c r="BJ31" s="345"/>
      <c r="BK31" s="345"/>
      <c r="BL31" s="345"/>
      <c r="BM31" s="1"/>
      <c r="BN31" s="345"/>
      <c r="BO31" s="345"/>
      <c r="BP31" s="345"/>
      <c r="BQ31" s="345"/>
      <c r="BR31" s="345"/>
      <c r="BS31" s="345"/>
      <c r="BT31" s="345"/>
      <c r="BU31" s="345"/>
      <c r="BV31" s="345"/>
      <c r="BW31" s="345"/>
      <c r="BX31" s="345"/>
      <c r="BY31" s="345"/>
      <c r="BZ31" s="345"/>
      <c r="CA31" s="1"/>
      <c r="CB31" s="345"/>
      <c r="CC31" s="345"/>
      <c r="CD31" s="345"/>
      <c r="CE31" s="345"/>
      <c r="CF31" s="345"/>
      <c r="CG31" s="345"/>
      <c r="CH31" s="345"/>
      <c r="CI31" s="345"/>
      <c r="CJ31" s="345"/>
      <c r="CK31" s="345"/>
      <c r="CL31" s="345"/>
      <c r="CM31" s="345"/>
      <c r="CN31" s="345"/>
      <c r="CO31" s="345"/>
      <c r="CP31" s="345"/>
      <c r="CQ31" s="345"/>
      <c r="CR31" s="345"/>
      <c r="CS31" s="345"/>
      <c r="CT31" s="345"/>
      <c r="CU31" s="345"/>
      <c r="CV31" s="345"/>
      <c r="CW31" s="345"/>
      <c r="CX31" s="345"/>
      <c r="CY31" s="345"/>
      <c r="CZ31" s="345"/>
      <c r="DA31" s="345"/>
      <c r="DB31" s="1"/>
      <c r="DC31" s="345"/>
      <c r="DD31" s="345"/>
      <c r="DE31" s="345"/>
      <c r="DF31" s="345"/>
      <c r="DG31" s="345"/>
      <c r="DH31" s="345"/>
      <c r="DI31" s="345"/>
      <c r="DJ31" s="345"/>
      <c r="DK31" s="345"/>
      <c r="DL31" s="345"/>
      <c r="DM31" s="345"/>
      <c r="DN31" s="345"/>
      <c r="DO31" s="345"/>
      <c r="DP31" s="345"/>
      <c r="DQ31" s="345"/>
      <c r="DR31" s="345"/>
      <c r="DS31" s="345"/>
      <c r="DT31" s="345"/>
      <c r="DU31" s="345"/>
      <c r="DV31" s="345"/>
      <c r="DW31" s="422"/>
      <c r="DX31" s="1"/>
      <c r="DY31" s="345"/>
      <c r="DZ31" s="345"/>
      <c r="EA31" s="345"/>
      <c r="EB31" s="345"/>
      <c r="EC31" s="345"/>
      <c r="ED31" s="345"/>
      <c r="EE31" s="345"/>
      <c r="EF31" s="345"/>
      <c r="EG31" s="345"/>
      <c r="EH31" s="345"/>
      <c r="EI31" s="345"/>
      <c r="EJ31" s="345"/>
      <c r="EK31" s="345"/>
      <c r="EL31" s="345"/>
      <c r="EM31" s="345"/>
      <c r="EN31" s="345"/>
      <c r="EO31" s="345"/>
      <c r="EP31" s="345"/>
      <c r="EQ31" s="345"/>
      <c r="ER31" s="345"/>
      <c r="ES31" s="1"/>
      <c r="ET31" s="345"/>
      <c r="EU31" s="345"/>
      <c r="EV31" s="345"/>
      <c r="EW31" s="345"/>
      <c r="EX31" s="345"/>
      <c r="EY31" s="345"/>
      <c r="EZ31" s="345"/>
      <c r="FA31" s="345"/>
      <c r="FB31" s="345"/>
      <c r="FC31" s="345"/>
      <c r="FD31" s="1"/>
      <c r="FE31" s="345"/>
      <c r="FF31" s="345"/>
      <c r="FG31" s="345"/>
      <c r="FH31" s="345"/>
      <c r="FI31" s="345"/>
      <c r="FJ31" s="345"/>
      <c r="FK31" s="345"/>
      <c r="FL31" s="345"/>
      <c r="FM31" s="345"/>
      <c r="FN31" s="345"/>
      <c r="FO31" s="345"/>
      <c r="FP31" s="345"/>
      <c r="FQ31" s="345"/>
      <c r="FR31" s="345"/>
      <c r="FS31" s="345"/>
      <c r="FT31" s="345"/>
      <c r="FU31" s="345"/>
      <c r="FV31" s="345"/>
      <c r="FW31" s="345"/>
      <c r="FX31" s="345"/>
      <c r="FY31" s="345"/>
      <c r="FZ31" s="345"/>
      <c r="GA31" s="345"/>
      <c r="GB31" s="345"/>
      <c r="GC31" s="345"/>
      <c r="GD31" s="1"/>
      <c r="GE31" s="345"/>
      <c r="GF31" s="345"/>
      <c r="GG31" s="345"/>
      <c r="GH31" s="345"/>
      <c r="GI31" s="345"/>
      <c r="GJ31" s="345"/>
      <c r="GK31" s="1"/>
      <c r="GL31" s="345"/>
      <c r="GM31" s="345"/>
      <c r="GN31" s="345"/>
      <c r="GO31" s="1"/>
      <c r="GP31" s="345"/>
      <c r="GQ31" s="422"/>
      <c r="GR31" s="1"/>
      <c r="GS31" s="1"/>
      <c r="GT31" s="1"/>
      <c r="GU31" s="1"/>
      <c r="GV31" s="1"/>
      <c r="GW31" s="1"/>
      <c r="GX31" s="1"/>
      <c r="GY31" s="1"/>
      <c r="GZ31" s="1"/>
      <c r="HA31" s="1"/>
      <c r="HB31" s="1"/>
      <c r="HC31" s="1"/>
      <c r="HD31" s="1"/>
      <c r="HE31" s="1"/>
      <c r="HF31" s="1"/>
      <c r="HG31" s="1"/>
      <c r="HH31" s="1"/>
    </row>
    <row r="32" spans="1:216" ht="15.75">
      <c r="A32" s="261" t="s">
        <v>1591</v>
      </c>
      <c r="D32" s="56">
        <f>SUM(E32:HQ32)</f>
        <v>1594</v>
      </c>
      <c r="E32" s="9">
        <v>0</v>
      </c>
      <c r="F32" s="9">
        <v>0</v>
      </c>
      <c r="G32" s="9">
        <v>90</v>
      </c>
      <c r="H32" s="9">
        <v>77</v>
      </c>
      <c r="I32" s="9">
        <v>83</v>
      </c>
      <c r="J32" s="9">
        <v>74</v>
      </c>
      <c r="K32" s="9">
        <v>92</v>
      </c>
      <c r="L32" s="419" t="s">
        <v>4679</v>
      </c>
      <c r="M32" s="9">
        <v>0</v>
      </c>
      <c r="N32" s="9">
        <v>137</v>
      </c>
      <c r="O32" s="9">
        <v>67</v>
      </c>
      <c r="P32" s="9">
        <v>0</v>
      </c>
      <c r="Q32" s="9">
        <v>105</v>
      </c>
      <c r="R32" s="9">
        <v>0</v>
      </c>
      <c r="S32" s="9">
        <v>61</v>
      </c>
      <c r="T32" s="565">
        <v>43</v>
      </c>
      <c r="U32" s="565">
        <v>136</v>
      </c>
      <c r="V32" s="565">
        <v>0</v>
      </c>
      <c r="W32" s="565">
        <v>92</v>
      </c>
      <c r="X32" s="9">
        <v>0</v>
      </c>
      <c r="Y32" s="565">
        <v>45</v>
      </c>
      <c r="Z32" s="565">
        <v>105</v>
      </c>
      <c r="AA32" s="9">
        <v>0</v>
      </c>
      <c r="AB32" s="9">
        <v>142</v>
      </c>
      <c r="AC32" s="565">
        <v>129</v>
      </c>
      <c r="AD32" s="565">
        <v>0</v>
      </c>
      <c r="AE32" s="565">
        <v>116</v>
      </c>
      <c r="AG32" s="261"/>
      <c r="AH32" s="61"/>
      <c r="AJ32" s="249"/>
      <c r="AK32" s="61"/>
      <c r="AL32" s="65"/>
      <c r="AN32" s="345"/>
      <c r="AO32" s="345"/>
      <c r="AP32" s="345"/>
      <c r="AQ32" s="345"/>
      <c r="AR32" s="1"/>
      <c r="AS32" s="345"/>
      <c r="AT32" s="345"/>
      <c r="AU32" s="345"/>
      <c r="AV32" s="345"/>
      <c r="AW32" s="345"/>
      <c r="AX32" s="345"/>
      <c r="AY32" s="345"/>
      <c r="AZ32" s="345"/>
      <c r="BA32" s="345"/>
      <c r="BB32" s="345"/>
      <c r="BC32" s="345"/>
      <c r="BD32" s="345"/>
      <c r="BE32" s="345"/>
      <c r="BF32" s="345"/>
      <c r="BG32" s="345"/>
      <c r="BH32" s="345"/>
      <c r="BI32" s="345"/>
      <c r="BJ32" s="345"/>
      <c r="BK32" s="345"/>
      <c r="BL32" s="345"/>
      <c r="BM32" s="1"/>
      <c r="BN32" s="345"/>
      <c r="BO32" s="345"/>
      <c r="BP32" s="345"/>
      <c r="BQ32" s="345"/>
      <c r="BR32" s="345"/>
      <c r="BS32" s="1"/>
      <c r="BT32" s="345"/>
      <c r="BU32" s="345"/>
      <c r="BV32" s="345"/>
      <c r="BW32" s="1"/>
      <c r="BX32" s="345"/>
      <c r="BY32" s="345"/>
      <c r="BZ32" s="345"/>
      <c r="CA32" s="345"/>
      <c r="CB32" s="345"/>
      <c r="CC32" s="345"/>
      <c r="CD32" s="345"/>
      <c r="CE32" s="345"/>
      <c r="CF32" s="345"/>
      <c r="CG32" s="345"/>
      <c r="CH32" s="345"/>
      <c r="CI32" s="1"/>
      <c r="CJ32" s="345"/>
      <c r="CK32" s="345"/>
      <c r="CL32" s="345"/>
      <c r="CM32" s="345"/>
      <c r="CN32" s="345"/>
      <c r="CO32" s="345"/>
      <c r="CP32" s="345"/>
      <c r="CQ32" s="345"/>
      <c r="CR32" s="1"/>
      <c r="CS32" s="345"/>
      <c r="CT32" s="345"/>
      <c r="CU32" s="345"/>
      <c r="CV32" s="345"/>
      <c r="CW32" s="345"/>
      <c r="CX32" s="345"/>
      <c r="CY32" s="345"/>
      <c r="CZ32" s="345"/>
      <c r="DA32" s="345"/>
      <c r="DB32" s="1"/>
      <c r="DC32" s="345"/>
      <c r="DD32" s="1"/>
      <c r="DE32" s="345"/>
      <c r="DF32" s="345"/>
      <c r="DG32" s="345"/>
      <c r="DH32" s="1"/>
      <c r="DI32" s="345"/>
      <c r="DJ32" s="345"/>
      <c r="DK32" s="345"/>
      <c r="DL32" s="345"/>
      <c r="DM32" s="345"/>
      <c r="DN32" s="345"/>
      <c r="DO32" s="345"/>
      <c r="DP32" s="345"/>
      <c r="DQ32" s="345"/>
      <c r="DR32" s="345"/>
      <c r="DS32" s="345"/>
      <c r="DT32" s="345"/>
      <c r="DU32" s="345"/>
      <c r="DV32" s="345"/>
      <c r="DW32" s="422"/>
      <c r="DX32" s="345"/>
      <c r="DY32" s="345"/>
      <c r="DZ32" s="1"/>
      <c r="EA32" s="345"/>
      <c r="EB32" s="345"/>
      <c r="EC32" s="345"/>
      <c r="ED32" s="345"/>
      <c r="EE32" s="345"/>
      <c r="EF32" s="345"/>
      <c r="EG32" s="345"/>
      <c r="EH32" s="345"/>
      <c r="EI32" s="345"/>
      <c r="EJ32" s="345"/>
      <c r="EK32" s="1"/>
      <c r="EL32" s="345"/>
      <c r="EM32" s="1"/>
      <c r="EN32" s="345"/>
      <c r="EO32" s="345"/>
      <c r="EP32" s="345"/>
      <c r="EQ32" s="345"/>
      <c r="ER32" s="345"/>
      <c r="ES32" s="1"/>
      <c r="ET32" s="345"/>
      <c r="EU32" s="345"/>
      <c r="EV32" s="345"/>
      <c r="EW32" s="345"/>
      <c r="EX32" s="345"/>
      <c r="EY32" s="345"/>
      <c r="EZ32" s="345"/>
      <c r="FA32" s="345"/>
      <c r="FB32" s="345"/>
      <c r="FC32" s="345"/>
      <c r="FD32" s="345"/>
      <c r="FE32" s="345"/>
      <c r="FF32" s="1"/>
      <c r="FG32" s="345"/>
      <c r="FH32" s="345"/>
      <c r="FI32" s="345"/>
      <c r="FJ32" s="345"/>
      <c r="FK32" s="345"/>
      <c r="FL32" s="345"/>
      <c r="FM32" s="345"/>
      <c r="FN32" s="345"/>
      <c r="FO32" s="345"/>
      <c r="FP32" s="345"/>
      <c r="FQ32" s="345"/>
      <c r="FR32" s="1"/>
      <c r="FS32" s="345"/>
      <c r="FT32" s="345"/>
      <c r="FU32" s="345"/>
      <c r="FV32" s="345"/>
      <c r="FW32" s="345"/>
      <c r="FX32" s="345"/>
      <c r="FY32" s="345"/>
      <c r="FZ32" s="345"/>
      <c r="GA32" s="345"/>
      <c r="GB32" s="345"/>
      <c r="GC32" s="345"/>
      <c r="GD32" s="345"/>
      <c r="GE32" s="345"/>
      <c r="GF32" s="345"/>
      <c r="GG32" s="1"/>
      <c r="GH32" s="345"/>
      <c r="GI32" s="345"/>
      <c r="GJ32" s="345"/>
      <c r="GK32" s="345"/>
      <c r="GL32" s="1"/>
      <c r="GM32" s="1"/>
      <c r="GN32" s="1"/>
      <c r="GO32" s="1"/>
      <c r="GP32" s="345"/>
      <c r="GQ32" s="422"/>
      <c r="GR32" s="1"/>
      <c r="GS32" s="1"/>
      <c r="GT32" s="1"/>
      <c r="GU32" s="1"/>
      <c r="GV32" s="1"/>
      <c r="GW32" s="1"/>
      <c r="GX32" s="1"/>
      <c r="GY32" s="1"/>
      <c r="GZ32" s="1"/>
      <c r="HA32" s="1"/>
      <c r="HB32" s="1"/>
      <c r="HC32" s="1"/>
      <c r="HD32" s="1"/>
      <c r="HE32" s="1"/>
      <c r="HF32" s="1"/>
      <c r="HG32" s="1"/>
      <c r="HH32" s="1"/>
    </row>
    <row r="33" spans="1:216" ht="15.75">
      <c r="A33" s="104" t="s">
        <v>1279</v>
      </c>
      <c r="D33" s="56">
        <f>SUM(E33:HQ33)</f>
        <v>1212</v>
      </c>
      <c r="E33" s="9">
        <v>111</v>
      </c>
      <c r="F33" s="9">
        <v>118</v>
      </c>
      <c r="G33" s="9">
        <v>0</v>
      </c>
      <c r="H33" s="9">
        <v>74</v>
      </c>
      <c r="I33" s="9">
        <v>0</v>
      </c>
      <c r="J33" s="9">
        <v>58</v>
      </c>
      <c r="K33" s="9">
        <v>76</v>
      </c>
      <c r="L33" s="419" t="s">
        <v>4679</v>
      </c>
      <c r="M33" s="9">
        <v>0</v>
      </c>
      <c r="N33" s="9">
        <v>55</v>
      </c>
      <c r="O33" s="9">
        <v>30</v>
      </c>
      <c r="P33" s="9">
        <v>57</v>
      </c>
      <c r="Q33" s="9">
        <v>78</v>
      </c>
      <c r="R33" s="9">
        <v>0</v>
      </c>
      <c r="S33" s="9">
        <v>91</v>
      </c>
      <c r="T33" s="565">
        <v>0</v>
      </c>
      <c r="U33" s="565">
        <v>100</v>
      </c>
      <c r="V33" s="565">
        <v>0</v>
      </c>
      <c r="W33" s="565">
        <v>53</v>
      </c>
      <c r="X33" s="9">
        <v>0</v>
      </c>
      <c r="Y33" s="565">
        <v>0</v>
      </c>
      <c r="Z33" s="565">
        <v>84</v>
      </c>
      <c r="AA33" s="9">
        <v>0</v>
      </c>
      <c r="AB33" s="565">
        <v>24</v>
      </c>
      <c r="AC33" s="9">
        <v>152</v>
      </c>
      <c r="AD33" s="565">
        <v>0</v>
      </c>
      <c r="AE33" s="565">
        <v>51</v>
      </c>
      <c r="AG33" s="104"/>
      <c r="AH33" s="61"/>
      <c r="AJ33" s="249"/>
      <c r="AK33" s="61"/>
      <c r="AL33" s="65"/>
      <c r="AN33" s="345"/>
      <c r="AO33" s="345"/>
      <c r="AP33" s="345"/>
      <c r="AQ33" s="345"/>
      <c r="AR33" s="1"/>
      <c r="AS33" s="345"/>
      <c r="AT33" s="345"/>
      <c r="AU33" s="345"/>
      <c r="AV33" s="345"/>
      <c r="AW33" s="345"/>
      <c r="AX33" s="345"/>
      <c r="AY33" s="345"/>
      <c r="AZ33" s="345"/>
      <c r="BA33" s="345"/>
      <c r="BB33" s="345"/>
      <c r="BC33" s="345"/>
      <c r="BD33" s="1"/>
      <c r="BE33" s="345"/>
      <c r="BF33" s="345"/>
      <c r="BG33" s="345"/>
      <c r="BH33" s="345"/>
      <c r="BI33" s="345"/>
      <c r="BJ33" s="345"/>
      <c r="BK33" s="1"/>
      <c r="BL33" s="345"/>
      <c r="BM33" s="345"/>
      <c r="BN33" s="345"/>
      <c r="BO33" s="345"/>
      <c r="BP33" s="345"/>
      <c r="BQ33" s="345"/>
      <c r="BR33" s="345"/>
      <c r="BS33" s="345"/>
      <c r="BT33" s="345"/>
      <c r="BU33" s="345"/>
      <c r="BV33" s="345"/>
      <c r="BW33" s="345"/>
      <c r="BX33" s="345"/>
      <c r="BY33" s="345"/>
      <c r="BZ33" s="345"/>
      <c r="CA33" s="345"/>
      <c r="CB33" s="345"/>
      <c r="CC33" s="345"/>
      <c r="CD33" s="345"/>
      <c r="CE33" s="345"/>
      <c r="CF33" s="345"/>
      <c r="CG33" s="1"/>
      <c r="CH33" s="345"/>
      <c r="CI33" s="345"/>
      <c r="CJ33" s="345"/>
      <c r="CK33" s="1"/>
      <c r="CL33" s="345"/>
      <c r="CM33" s="345"/>
      <c r="CN33" s="345"/>
      <c r="CO33" s="345"/>
      <c r="CP33" s="345"/>
      <c r="CQ33" s="345"/>
      <c r="CR33" s="345"/>
      <c r="CS33" s="345"/>
      <c r="CT33" s="345"/>
      <c r="CU33" s="345"/>
      <c r="CV33" s="345"/>
      <c r="CW33" s="345"/>
      <c r="CX33" s="345"/>
      <c r="CY33" s="345"/>
      <c r="CZ33" s="345"/>
      <c r="DA33" s="345"/>
      <c r="DB33" s="345"/>
      <c r="DC33" s="345"/>
      <c r="DD33" s="1"/>
      <c r="DE33" s="1"/>
      <c r="DF33" s="345"/>
      <c r="DG33" s="345"/>
      <c r="DH33" s="345"/>
      <c r="DI33" s="345"/>
      <c r="DJ33" s="1"/>
      <c r="DK33" s="345"/>
      <c r="DL33" s="345"/>
      <c r="DM33" s="345"/>
      <c r="DN33" s="345"/>
      <c r="DO33" s="345"/>
      <c r="DP33" s="345"/>
      <c r="DQ33" s="345"/>
      <c r="DR33" s="345"/>
      <c r="DS33" s="1"/>
      <c r="DT33" s="345"/>
      <c r="DU33" s="345"/>
      <c r="DV33" s="345"/>
      <c r="DW33" s="422"/>
      <c r="DX33" s="1"/>
      <c r="DY33" s="345"/>
      <c r="DZ33" s="1"/>
      <c r="EA33" s="345"/>
      <c r="EB33" s="345"/>
      <c r="EC33" s="345"/>
      <c r="ED33" s="345"/>
      <c r="EE33" s="345"/>
      <c r="EF33" s="345"/>
      <c r="EG33" s="1"/>
      <c r="EH33" s="345"/>
      <c r="EI33" s="1"/>
      <c r="EJ33" s="345"/>
      <c r="EK33" s="345"/>
      <c r="EL33" s="345"/>
      <c r="EM33" s="1"/>
      <c r="EN33" s="345"/>
      <c r="EO33" s="345"/>
      <c r="EP33" s="345"/>
      <c r="EQ33" s="345"/>
      <c r="ER33" s="345"/>
      <c r="ES33" s="345"/>
      <c r="ET33" s="345"/>
      <c r="EU33" s="345"/>
      <c r="EV33" s="345"/>
      <c r="EW33" s="345"/>
      <c r="EX33" s="345"/>
      <c r="EY33" s="345"/>
      <c r="EZ33" s="345"/>
      <c r="FA33" s="345"/>
      <c r="FB33" s="345"/>
      <c r="FC33" s="345"/>
      <c r="FD33" s="345"/>
      <c r="FE33" s="345"/>
      <c r="FF33" s="345"/>
      <c r="FG33" s="345"/>
      <c r="FH33" s="345"/>
      <c r="FI33" s="345"/>
      <c r="FJ33" s="345"/>
      <c r="FK33" s="345"/>
      <c r="FL33" s="345"/>
      <c r="FM33" s="345"/>
      <c r="FN33" s="345"/>
      <c r="FO33" s="1"/>
      <c r="FP33" s="345"/>
      <c r="FQ33" s="345"/>
      <c r="FR33" s="345"/>
      <c r="FS33" s="345"/>
      <c r="FT33" s="345"/>
      <c r="FU33" s="345"/>
      <c r="FV33" s="345"/>
      <c r="FW33" s="345"/>
      <c r="FX33" s="345"/>
      <c r="FY33" s="345"/>
      <c r="FZ33" s="1"/>
      <c r="GA33" s="345"/>
      <c r="GB33" s="345"/>
      <c r="GC33" s="345"/>
      <c r="GD33" s="345"/>
      <c r="GE33" s="345"/>
      <c r="GF33" s="345"/>
      <c r="GG33" s="1"/>
      <c r="GH33" s="345"/>
      <c r="GI33" s="345"/>
      <c r="GJ33" s="345"/>
      <c r="GK33" s="345"/>
      <c r="GL33" s="345"/>
      <c r="GM33" s="345"/>
      <c r="GN33" s="1"/>
      <c r="GO33" s="345"/>
      <c r="GP33" s="345"/>
      <c r="GQ33" s="422"/>
      <c r="GR33" s="1"/>
      <c r="GS33" s="1"/>
      <c r="GT33" s="1"/>
      <c r="GU33" s="1"/>
      <c r="GV33" s="1"/>
      <c r="GW33" s="1"/>
      <c r="GX33" s="1"/>
      <c r="GY33" s="1"/>
      <c r="GZ33" s="1"/>
      <c r="HA33" s="1"/>
      <c r="HB33" s="1"/>
      <c r="HC33" s="1"/>
      <c r="HD33" s="1"/>
      <c r="HE33" s="1"/>
      <c r="HF33" s="1"/>
      <c r="HG33" s="1"/>
      <c r="HH33" s="1"/>
    </row>
    <row r="34" spans="1:216" ht="15.75">
      <c r="A34" s="105" t="s">
        <v>596</v>
      </c>
      <c r="D34" s="56">
        <f>SUM(E34:HQ34)</f>
        <v>1285</v>
      </c>
      <c r="E34" s="9">
        <v>0</v>
      </c>
      <c r="F34" s="9">
        <v>147</v>
      </c>
      <c r="G34" s="9">
        <v>0</v>
      </c>
      <c r="H34" s="9">
        <v>24</v>
      </c>
      <c r="I34" s="9">
        <v>0</v>
      </c>
      <c r="J34" s="9">
        <v>41</v>
      </c>
      <c r="K34" s="9">
        <v>29</v>
      </c>
      <c r="L34" s="419" t="s">
        <v>4679</v>
      </c>
      <c r="M34" s="9">
        <v>0</v>
      </c>
      <c r="N34" s="9">
        <v>18</v>
      </c>
      <c r="O34" s="9">
        <v>14</v>
      </c>
      <c r="P34" s="9">
        <v>0</v>
      </c>
      <c r="Q34" s="9">
        <v>109</v>
      </c>
      <c r="R34" s="9">
        <v>0</v>
      </c>
      <c r="S34" s="9">
        <v>42</v>
      </c>
      <c r="T34" s="565">
        <v>116</v>
      </c>
      <c r="U34" s="565">
        <v>78</v>
      </c>
      <c r="V34" s="9">
        <v>145</v>
      </c>
      <c r="W34" s="565">
        <v>27</v>
      </c>
      <c r="X34" s="9">
        <v>0</v>
      </c>
      <c r="Y34" s="565">
        <v>0</v>
      </c>
      <c r="Z34" s="9">
        <v>163</v>
      </c>
      <c r="AA34" s="9">
        <v>0</v>
      </c>
      <c r="AB34" s="565">
        <v>48</v>
      </c>
      <c r="AC34" s="9">
        <v>160</v>
      </c>
      <c r="AD34" s="565">
        <v>105</v>
      </c>
      <c r="AE34" s="565">
        <v>19</v>
      </c>
      <c r="AG34" s="105"/>
      <c r="AH34" s="61"/>
      <c r="AJ34" s="249"/>
      <c r="AK34" s="61"/>
      <c r="AL34" s="65"/>
      <c r="AN34" s="345"/>
      <c r="AO34" s="345"/>
      <c r="AP34" s="345"/>
      <c r="AQ34" s="345"/>
      <c r="AR34" s="345"/>
      <c r="AS34" s="1"/>
      <c r="AT34" s="345"/>
      <c r="AU34" s="345"/>
      <c r="AV34" s="345"/>
      <c r="AW34" s="345"/>
      <c r="AX34" s="345"/>
      <c r="AY34" s="345"/>
      <c r="AZ34" s="345"/>
      <c r="BA34" s="345"/>
      <c r="BB34" s="345"/>
      <c r="BC34" s="345"/>
      <c r="BD34" s="1"/>
      <c r="BE34" s="345"/>
      <c r="BF34" s="345"/>
      <c r="BG34" s="345"/>
      <c r="BH34" s="345"/>
      <c r="BI34" s="345"/>
      <c r="BJ34" s="345"/>
      <c r="BK34" s="345"/>
      <c r="BL34" s="345"/>
      <c r="BM34" s="345"/>
      <c r="BN34" s="345"/>
      <c r="BO34" s="345"/>
      <c r="BP34" s="345"/>
      <c r="BQ34" s="345"/>
      <c r="BR34" s="345"/>
      <c r="BS34" s="1"/>
      <c r="BT34" s="345"/>
      <c r="BU34" s="345"/>
      <c r="BV34" s="345"/>
      <c r="BW34" s="345"/>
      <c r="BX34" s="345"/>
      <c r="BY34" s="345"/>
      <c r="BZ34" s="345"/>
      <c r="CA34" s="1"/>
      <c r="CB34" s="345"/>
      <c r="CC34" s="345"/>
      <c r="CD34" s="345"/>
      <c r="CE34" s="345"/>
      <c r="CF34" s="345"/>
      <c r="CG34" s="345"/>
      <c r="CH34" s="345"/>
      <c r="CI34" s="345"/>
      <c r="CJ34" s="345"/>
      <c r="CK34" s="345"/>
      <c r="CL34" s="345"/>
      <c r="CM34" s="345"/>
      <c r="CN34" s="345"/>
      <c r="CO34" s="345"/>
      <c r="CP34" s="345"/>
      <c r="CQ34" s="345"/>
      <c r="CR34" s="1"/>
      <c r="CS34" s="345"/>
      <c r="CT34" s="345"/>
      <c r="CU34" s="345"/>
      <c r="CV34" s="345"/>
      <c r="CW34" s="345"/>
      <c r="CX34" s="345"/>
      <c r="CY34" s="345"/>
      <c r="CZ34" s="1"/>
      <c r="DA34" s="345"/>
      <c r="DB34" s="345"/>
      <c r="DC34" s="1"/>
      <c r="DD34" s="345"/>
      <c r="DE34" s="345"/>
      <c r="DF34" s="345"/>
      <c r="DG34" s="345"/>
      <c r="DH34" s="345"/>
      <c r="DI34" s="345"/>
      <c r="DJ34" s="345"/>
      <c r="DK34" s="345"/>
      <c r="DL34" s="345"/>
      <c r="DM34" s="345"/>
      <c r="DN34" s="345"/>
      <c r="DO34" s="345"/>
      <c r="DP34" s="345"/>
      <c r="DQ34" s="345"/>
      <c r="DR34" s="345"/>
      <c r="DS34" s="345"/>
      <c r="DT34" s="345"/>
      <c r="DU34" s="345"/>
      <c r="DV34" s="345"/>
      <c r="DW34" s="422"/>
      <c r="DX34" s="345"/>
      <c r="DY34" s="345"/>
      <c r="DZ34" s="345"/>
      <c r="EA34" s="345"/>
      <c r="EB34" s="345"/>
      <c r="EC34" s="345"/>
      <c r="ED34" s="345"/>
      <c r="EE34" s="345"/>
      <c r="EF34" s="345"/>
      <c r="EG34" s="345"/>
      <c r="EH34" s="345"/>
      <c r="EI34" s="345"/>
      <c r="EJ34" s="345"/>
      <c r="EK34" s="345"/>
      <c r="EL34" s="345"/>
      <c r="EM34" s="345"/>
      <c r="EN34" s="345"/>
      <c r="EO34" s="345"/>
      <c r="EP34" s="345"/>
      <c r="EQ34" s="345"/>
      <c r="ER34" s="345"/>
      <c r="ES34" s="1"/>
      <c r="ET34" s="345"/>
      <c r="EU34" s="345"/>
      <c r="EV34" s="345"/>
      <c r="EW34" s="345"/>
      <c r="EX34" s="345"/>
      <c r="EY34" s="345"/>
      <c r="EZ34" s="345"/>
      <c r="FA34" s="345"/>
      <c r="FB34" s="345"/>
      <c r="FC34" s="345"/>
      <c r="FD34" s="1"/>
      <c r="FE34" s="345"/>
      <c r="FF34" s="345"/>
      <c r="FG34" s="345"/>
      <c r="FH34" s="345"/>
      <c r="FI34" s="345"/>
      <c r="FJ34" s="345"/>
      <c r="FK34" s="1"/>
      <c r="FL34" s="345"/>
      <c r="FM34" s="345"/>
      <c r="FN34" s="345"/>
      <c r="FO34" s="345"/>
      <c r="FP34" s="1"/>
      <c r="FQ34" s="345"/>
      <c r="FR34" s="345"/>
      <c r="FS34" s="345"/>
      <c r="FT34" s="1"/>
      <c r="FU34" s="345"/>
      <c r="FV34" s="345"/>
      <c r="FW34" s="345"/>
      <c r="FX34" s="345"/>
      <c r="FY34" s="345"/>
      <c r="FZ34" s="345"/>
      <c r="GA34" s="345"/>
      <c r="GB34" s="345"/>
      <c r="GC34" s="345"/>
      <c r="GD34" s="345"/>
      <c r="GE34" s="345"/>
      <c r="GF34" s="345"/>
      <c r="GG34" s="345"/>
      <c r="GH34" s="345"/>
      <c r="GI34" s="345"/>
      <c r="GJ34" s="345"/>
      <c r="GK34" s="345"/>
      <c r="GL34" s="345"/>
      <c r="GM34" s="345"/>
      <c r="GN34" s="345"/>
      <c r="GO34" s="345"/>
      <c r="GP34" s="345"/>
      <c r="GQ34" s="422"/>
      <c r="GR34" s="1"/>
      <c r="GS34" s="1"/>
      <c r="GT34" s="1"/>
      <c r="GU34" s="1"/>
      <c r="GV34" s="1"/>
      <c r="GW34" s="1"/>
      <c r="GX34" s="1"/>
      <c r="GY34" s="1"/>
      <c r="GZ34" s="1"/>
      <c r="HA34" s="1"/>
      <c r="HB34" s="1"/>
      <c r="HC34" s="1"/>
      <c r="HD34" s="1"/>
      <c r="HE34" s="1"/>
      <c r="HF34" s="1"/>
      <c r="HG34" s="1"/>
      <c r="HH34" s="1"/>
    </row>
    <row r="35" spans="1:216" ht="15.75">
      <c r="A35" s="261" t="s">
        <v>1584</v>
      </c>
      <c r="D35" s="56">
        <f>SUM(E35:HQ35)</f>
        <v>1812</v>
      </c>
      <c r="E35" s="9">
        <v>156</v>
      </c>
      <c r="F35" s="9">
        <v>0</v>
      </c>
      <c r="G35" s="9">
        <v>122</v>
      </c>
      <c r="H35" s="9">
        <v>166</v>
      </c>
      <c r="I35" s="9">
        <v>0</v>
      </c>
      <c r="J35" s="9">
        <v>120</v>
      </c>
      <c r="K35" s="9">
        <v>61</v>
      </c>
      <c r="L35" s="419" t="s">
        <v>4679</v>
      </c>
      <c r="M35" s="9">
        <v>0</v>
      </c>
      <c r="N35" s="9">
        <v>132</v>
      </c>
      <c r="O35" s="9">
        <v>158</v>
      </c>
      <c r="P35" s="9">
        <v>135</v>
      </c>
      <c r="Q35" s="9">
        <v>32</v>
      </c>
      <c r="R35" s="9">
        <v>0</v>
      </c>
      <c r="S35" s="9">
        <v>29</v>
      </c>
      <c r="T35" s="9">
        <v>167</v>
      </c>
      <c r="U35" s="565">
        <v>0</v>
      </c>
      <c r="V35" s="565">
        <v>0</v>
      </c>
      <c r="W35" s="565">
        <v>90</v>
      </c>
      <c r="X35" s="9">
        <v>0</v>
      </c>
      <c r="Y35" s="565">
        <v>76</v>
      </c>
      <c r="Z35" s="565">
        <v>31</v>
      </c>
      <c r="AA35" s="9">
        <v>0</v>
      </c>
      <c r="AB35" s="565">
        <v>86</v>
      </c>
      <c r="AC35" s="565">
        <v>59</v>
      </c>
      <c r="AD35" s="565">
        <v>132</v>
      </c>
      <c r="AE35" s="565">
        <v>60</v>
      </c>
      <c r="AG35" s="261"/>
      <c r="AH35" s="61"/>
      <c r="AJ35" s="249"/>
      <c r="AK35" s="61"/>
      <c r="AL35" s="65"/>
      <c r="AN35" s="345"/>
      <c r="AO35" s="345"/>
      <c r="AP35" s="345"/>
      <c r="AQ35" s="345"/>
      <c r="AR35" s="345"/>
      <c r="AS35" s="1"/>
      <c r="AT35" s="345"/>
      <c r="AU35" s="345"/>
      <c r="AV35" s="345"/>
      <c r="AW35" s="345"/>
      <c r="AX35" s="345"/>
      <c r="AY35" s="345"/>
      <c r="AZ35" s="345"/>
      <c r="BA35" s="345"/>
      <c r="BB35" s="345"/>
      <c r="BC35" s="345"/>
      <c r="BD35" s="1"/>
      <c r="BE35" s="345"/>
      <c r="BF35" s="345"/>
      <c r="BG35" s="345"/>
      <c r="BH35" s="345"/>
      <c r="BI35" s="345"/>
      <c r="BJ35" s="345"/>
      <c r="BK35" s="345"/>
      <c r="BL35" s="1"/>
      <c r="BM35" s="345"/>
      <c r="BN35" s="1"/>
      <c r="BO35" s="345"/>
      <c r="BP35" s="345"/>
      <c r="BQ35" s="345"/>
      <c r="BR35" s="345"/>
      <c r="BS35" s="345"/>
      <c r="BT35" s="1"/>
      <c r="BU35" s="345"/>
      <c r="BV35" s="345"/>
      <c r="BW35" s="345"/>
      <c r="BX35" s="345"/>
      <c r="BY35" s="345"/>
      <c r="BZ35" s="345"/>
      <c r="CA35" s="345"/>
      <c r="CB35" s="345"/>
      <c r="CC35" s="345"/>
      <c r="CD35" s="345"/>
      <c r="CE35" s="345"/>
      <c r="CF35" s="345"/>
      <c r="CG35" s="345"/>
      <c r="CH35" s="345"/>
      <c r="CI35" s="345"/>
      <c r="CJ35" s="345"/>
      <c r="CK35" s="345"/>
      <c r="CL35" s="345"/>
      <c r="CM35" s="345"/>
      <c r="CN35" s="345"/>
      <c r="CO35" s="345"/>
      <c r="CP35" s="345"/>
      <c r="CQ35" s="345"/>
      <c r="CR35" s="345"/>
      <c r="CS35" s="345"/>
      <c r="CT35" s="345"/>
      <c r="CU35" s="345"/>
      <c r="CV35" s="345"/>
      <c r="CW35" s="345"/>
      <c r="CX35" s="345"/>
      <c r="CY35" s="345"/>
      <c r="CZ35" s="345"/>
      <c r="DA35" s="345"/>
      <c r="DB35" s="345"/>
      <c r="DC35" s="345"/>
      <c r="DD35" s="345"/>
      <c r="DE35" s="345"/>
      <c r="DF35" s="345"/>
      <c r="DG35" s="1"/>
      <c r="DH35" s="345"/>
      <c r="DI35" s="345"/>
      <c r="DJ35" s="345"/>
      <c r="DK35" s="345"/>
      <c r="DL35" s="345"/>
      <c r="DM35" s="345"/>
      <c r="DN35" s="1"/>
      <c r="DO35" s="345"/>
      <c r="DP35" s="345"/>
      <c r="DQ35" s="1"/>
      <c r="DR35" s="345"/>
      <c r="DS35" s="345"/>
      <c r="DT35" s="345"/>
      <c r="DU35" s="1"/>
      <c r="DV35" s="345"/>
      <c r="DW35" s="422"/>
      <c r="DX35" s="345"/>
      <c r="DY35" s="345"/>
      <c r="DZ35" s="345"/>
      <c r="EA35" s="345"/>
      <c r="EB35" s="345"/>
      <c r="EC35" s="345"/>
      <c r="ED35" s="1"/>
      <c r="EE35" s="345"/>
      <c r="EF35" s="345"/>
      <c r="EG35" s="345"/>
      <c r="EH35" s="345"/>
      <c r="EI35" s="1"/>
      <c r="EJ35" s="345"/>
      <c r="EK35" s="1"/>
      <c r="EL35" s="345"/>
      <c r="EM35" s="345"/>
      <c r="EN35" s="345"/>
      <c r="EO35" s="1"/>
      <c r="EP35" s="345"/>
      <c r="EQ35" s="345"/>
      <c r="ER35" s="1"/>
      <c r="ES35" s="1"/>
      <c r="ET35" s="345"/>
      <c r="EU35" s="345"/>
      <c r="EV35" s="345"/>
      <c r="EW35" s="345"/>
      <c r="EX35" s="345"/>
      <c r="EY35" s="345"/>
      <c r="EZ35" s="345"/>
      <c r="FA35" s="345"/>
      <c r="FB35" s="345"/>
      <c r="FC35" s="345"/>
      <c r="FD35" s="345"/>
      <c r="FE35" s="345"/>
      <c r="FF35" s="345"/>
      <c r="FG35" s="345"/>
      <c r="FH35" s="345"/>
      <c r="FI35" s="345"/>
      <c r="FJ35" s="345"/>
      <c r="FK35" s="1"/>
      <c r="FL35" s="345"/>
      <c r="FM35" s="345"/>
      <c r="FN35" s="345"/>
      <c r="FO35" s="345"/>
      <c r="FP35" s="345"/>
      <c r="FQ35" s="345"/>
      <c r="FR35" s="345"/>
      <c r="FS35" s="345"/>
      <c r="FT35" s="345"/>
      <c r="FU35" s="345"/>
      <c r="FV35" s="345"/>
      <c r="FW35" s="345"/>
      <c r="FX35" s="345"/>
      <c r="FY35" s="345"/>
      <c r="FZ35" s="345"/>
      <c r="GA35" s="345"/>
      <c r="GB35" s="345"/>
      <c r="GC35" s="345"/>
      <c r="GD35" s="1"/>
      <c r="GE35" s="345"/>
      <c r="GF35" s="345"/>
      <c r="GG35" s="345"/>
      <c r="GH35" s="1"/>
      <c r="GI35" s="1"/>
      <c r="GJ35" s="345"/>
      <c r="GK35" s="345"/>
      <c r="GL35" s="345"/>
      <c r="GM35" s="345"/>
      <c r="GN35" s="345"/>
      <c r="GO35" s="345"/>
      <c r="GP35" s="345"/>
      <c r="GQ35" s="422"/>
      <c r="GR35" s="1"/>
      <c r="GS35" s="1"/>
      <c r="GT35" s="1"/>
      <c r="GU35" s="1"/>
      <c r="GV35" s="1"/>
      <c r="GW35" s="1"/>
      <c r="GX35" s="1"/>
      <c r="GY35" s="1"/>
      <c r="GZ35" s="1"/>
      <c r="HA35" s="1"/>
      <c r="HB35" s="1"/>
      <c r="HC35" s="1"/>
      <c r="HD35" s="1"/>
      <c r="HE35" s="1"/>
      <c r="HF35" s="1"/>
      <c r="HG35" s="1"/>
      <c r="HH35" s="1"/>
    </row>
    <row r="36" spans="1:216" ht="15.75">
      <c r="A36" s="105" t="s">
        <v>2512</v>
      </c>
      <c r="D36" s="56">
        <f>SUM(E36:HQ36)</f>
        <v>2729</v>
      </c>
      <c r="E36" s="9">
        <v>164</v>
      </c>
      <c r="F36" s="9">
        <v>65</v>
      </c>
      <c r="G36" s="9">
        <v>104</v>
      </c>
      <c r="H36" s="9">
        <v>165</v>
      </c>
      <c r="I36" s="9">
        <v>123</v>
      </c>
      <c r="J36" s="9">
        <v>163</v>
      </c>
      <c r="K36" s="9">
        <v>150</v>
      </c>
      <c r="L36" s="9">
        <v>148</v>
      </c>
      <c r="M36" s="9">
        <v>155</v>
      </c>
      <c r="N36" s="9">
        <v>161</v>
      </c>
      <c r="O36" s="9">
        <v>84</v>
      </c>
      <c r="P36" s="9">
        <v>147</v>
      </c>
      <c r="Q36" s="9">
        <v>0</v>
      </c>
      <c r="R36" s="9">
        <v>0</v>
      </c>
      <c r="S36" s="9">
        <v>53</v>
      </c>
      <c r="T36" s="9">
        <v>163</v>
      </c>
      <c r="U36" s="565">
        <v>126</v>
      </c>
      <c r="V36" s="565">
        <v>0</v>
      </c>
      <c r="W36" s="565">
        <v>108</v>
      </c>
      <c r="X36" s="9">
        <v>0</v>
      </c>
      <c r="Y36" s="565">
        <v>90</v>
      </c>
      <c r="Z36" s="565">
        <v>62</v>
      </c>
      <c r="AA36" s="9">
        <v>0</v>
      </c>
      <c r="AB36" s="565">
        <v>126</v>
      </c>
      <c r="AC36" s="565">
        <v>131</v>
      </c>
      <c r="AD36" s="9">
        <v>144</v>
      </c>
      <c r="AE36" s="565">
        <v>97</v>
      </c>
      <c r="AG36" s="105"/>
      <c r="AH36" s="61"/>
      <c r="AJ36" s="249"/>
      <c r="AK36" s="61"/>
      <c r="AL36" s="65"/>
      <c r="AN36" s="345"/>
      <c r="AO36" s="345"/>
      <c r="AP36" s="345"/>
      <c r="AQ36" s="345"/>
      <c r="AR36" s="345"/>
      <c r="AS36" s="345"/>
      <c r="AT36" s="345"/>
      <c r="AU36" s="345"/>
      <c r="AV36" s="345"/>
      <c r="AW36" s="345"/>
      <c r="AX36" s="345"/>
      <c r="AY36" s="345"/>
      <c r="AZ36" s="345"/>
      <c r="BA36" s="345"/>
      <c r="BB36" s="345"/>
      <c r="BC36" s="345"/>
      <c r="BD36" s="1"/>
      <c r="BE36" s="345"/>
      <c r="BF36" s="345"/>
      <c r="BG36" s="345"/>
      <c r="BH36" s="345"/>
      <c r="BI36" s="345"/>
      <c r="BJ36" s="345"/>
      <c r="BK36" s="345"/>
      <c r="BL36" s="345"/>
      <c r="BM36" s="345"/>
      <c r="BN36" s="345"/>
      <c r="BO36" s="345"/>
      <c r="BP36" s="345"/>
      <c r="BQ36" s="345"/>
      <c r="BR36" s="345"/>
      <c r="BS36" s="345"/>
      <c r="BT36" s="345"/>
      <c r="BU36" s="345"/>
      <c r="BV36" s="345"/>
      <c r="BW36" s="345"/>
      <c r="BX36" s="345"/>
      <c r="BY36" s="345"/>
      <c r="BZ36" s="345"/>
      <c r="CA36" s="345"/>
      <c r="CB36" s="345"/>
      <c r="CC36" s="345"/>
      <c r="CD36" s="345"/>
      <c r="CE36" s="345"/>
      <c r="CF36" s="345"/>
      <c r="CG36" s="345"/>
      <c r="CH36" s="345"/>
      <c r="CI36" s="345"/>
      <c r="CJ36" s="345"/>
      <c r="CK36" s="345"/>
      <c r="CL36" s="345"/>
      <c r="CM36" s="345"/>
      <c r="CN36" s="345"/>
      <c r="CO36" s="345"/>
      <c r="CP36" s="345"/>
      <c r="CQ36" s="345"/>
      <c r="CR36" s="345"/>
      <c r="CS36" s="345"/>
      <c r="CT36" s="345"/>
      <c r="CU36" s="345"/>
      <c r="CV36" s="345"/>
      <c r="CW36" s="345"/>
      <c r="CX36" s="345"/>
      <c r="CY36" s="345"/>
      <c r="CZ36" s="345"/>
      <c r="DA36" s="345"/>
      <c r="DB36" s="1"/>
      <c r="DC36" s="345"/>
      <c r="DD36" s="345"/>
      <c r="DE36" s="345"/>
      <c r="DF36" s="345"/>
      <c r="DG36" s="345"/>
      <c r="DH36" s="1"/>
      <c r="DI36" s="345"/>
      <c r="DJ36" s="345"/>
      <c r="DK36" s="345"/>
      <c r="DL36" s="345"/>
      <c r="DM36" s="345"/>
      <c r="DN36" s="345"/>
      <c r="DO36" s="345"/>
      <c r="DP36" s="345"/>
      <c r="DQ36" s="345"/>
      <c r="DR36" s="345"/>
      <c r="DS36" s="345"/>
      <c r="DT36" s="345"/>
      <c r="DU36" s="345"/>
      <c r="DV36" s="345"/>
      <c r="DW36" s="422"/>
      <c r="DX36" s="345"/>
      <c r="DY36" s="345"/>
      <c r="DZ36" s="345"/>
      <c r="EA36" s="345"/>
      <c r="EB36" s="345"/>
      <c r="EC36" s="345"/>
      <c r="ED36" s="345"/>
      <c r="EE36" s="345"/>
      <c r="EF36" s="345"/>
      <c r="EG36" s="345"/>
      <c r="EH36" s="345"/>
      <c r="EI36" s="345"/>
      <c r="EJ36" s="345"/>
      <c r="EK36" s="345"/>
      <c r="EL36" s="345"/>
      <c r="EM36" s="345"/>
      <c r="EN36" s="345"/>
      <c r="EO36" s="345"/>
      <c r="EP36" s="345"/>
      <c r="EQ36" s="345"/>
      <c r="ER36" s="345"/>
      <c r="ES36" s="345"/>
      <c r="ET36" s="345"/>
      <c r="EU36" s="345"/>
      <c r="EV36" s="345"/>
      <c r="EW36" s="345"/>
      <c r="EX36" s="345"/>
      <c r="EY36" s="345"/>
      <c r="EZ36" s="345"/>
      <c r="FA36" s="345"/>
      <c r="FB36" s="345"/>
      <c r="FC36" s="345"/>
      <c r="FD36" s="345"/>
      <c r="FE36" s="345"/>
      <c r="FF36" s="345"/>
      <c r="FG36" s="345"/>
      <c r="FH36" s="1"/>
      <c r="FI36" s="345"/>
      <c r="FJ36" s="345"/>
      <c r="FK36" s="1"/>
      <c r="FL36" s="345"/>
      <c r="FM36" s="345"/>
      <c r="FN36" s="345"/>
      <c r="FO36" s="345"/>
      <c r="FP36" s="1"/>
      <c r="FQ36" s="1"/>
      <c r="FR36" s="345"/>
      <c r="FS36" s="345"/>
      <c r="FT36" s="345"/>
      <c r="FU36" s="1"/>
      <c r="FV36" s="345"/>
      <c r="FW36" s="345"/>
      <c r="FX36" s="345"/>
      <c r="FY36" s="345"/>
      <c r="FZ36" s="345"/>
      <c r="GA36" s="345"/>
      <c r="GB36" s="345"/>
      <c r="GC36" s="345"/>
      <c r="GD36" s="345"/>
      <c r="GE36" s="345"/>
      <c r="GF36" s="345"/>
      <c r="GG36" s="345"/>
      <c r="GH36" s="345"/>
      <c r="GI36" s="345"/>
      <c r="GJ36" s="345"/>
      <c r="GK36" s="1"/>
      <c r="GL36" s="1"/>
      <c r="GM36" s="1"/>
      <c r="GN36" s="345"/>
      <c r="GO36" s="1"/>
      <c r="GP36" s="345"/>
      <c r="GQ36" s="422"/>
      <c r="GR36" s="1"/>
      <c r="GS36" s="1"/>
      <c r="GT36" s="1"/>
      <c r="GU36" s="1"/>
      <c r="GV36" s="1"/>
      <c r="GW36" s="1"/>
      <c r="GX36" s="1"/>
      <c r="GY36" s="1"/>
      <c r="GZ36" s="1"/>
      <c r="HA36" s="1"/>
      <c r="HB36" s="1"/>
      <c r="HC36" s="1"/>
      <c r="HD36" s="1"/>
      <c r="HE36" s="1"/>
      <c r="HF36" s="1"/>
      <c r="HG36" s="1"/>
      <c r="HH36" s="1"/>
    </row>
    <row r="37" spans="1:216" ht="15.75">
      <c r="A37" s="261" t="s">
        <v>3857</v>
      </c>
      <c r="D37" s="56">
        <f>SUM(E37:HQ37)</f>
        <v>2325</v>
      </c>
      <c r="E37" s="9">
        <v>77</v>
      </c>
      <c r="F37" s="9">
        <v>83</v>
      </c>
      <c r="G37" s="9">
        <v>151</v>
      </c>
      <c r="H37" s="9">
        <v>138</v>
      </c>
      <c r="I37" s="9">
        <v>134</v>
      </c>
      <c r="J37" s="9">
        <v>134</v>
      </c>
      <c r="K37" s="9">
        <v>66</v>
      </c>
      <c r="L37" s="419" t="s">
        <v>4679</v>
      </c>
      <c r="M37" s="9">
        <v>141</v>
      </c>
      <c r="N37" s="9">
        <v>151</v>
      </c>
      <c r="O37" s="9">
        <v>65</v>
      </c>
      <c r="P37" s="9">
        <v>67</v>
      </c>
      <c r="Q37" s="9">
        <v>83</v>
      </c>
      <c r="R37" s="9">
        <v>0</v>
      </c>
      <c r="S37" s="9">
        <v>60</v>
      </c>
      <c r="T37" s="565">
        <v>98</v>
      </c>
      <c r="U37" s="9">
        <v>168</v>
      </c>
      <c r="V37" s="565">
        <v>0</v>
      </c>
      <c r="W37" s="565">
        <v>97</v>
      </c>
      <c r="X37" s="9">
        <v>0</v>
      </c>
      <c r="Y37" s="565">
        <v>134</v>
      </c>
      <c r="Z37" s="565">
        <v>71</v>
      </c>
      <c r="AA37" s="9">
        <v>0</v>
      </c>
      <c r="AB37" s="565">
        <v>127</v>
      </c>
      <c r="AC37" s="9">
        <v>147</v>
      </c>
      <c r="AD37" s="565">
        <v>127</v>
      </c>
      <c r="AE37" s="565">
        <v>6</v>
      </c>
      <c r="AG37" s="261"/>
      <c r="AH37" s="61"/>
      <c r="AJ37" s="249"/>
      <c r="AK37" s="61"/>
      <c r="AL37" s="65"/>
      <c r="AN37" s="345"/>
      <c r="AO37" s="345"/>
      <c r="AP37" s="345"/>
      <c r="AQ37" s="1"/>
      <c r="AR37" s="345"/>
      <c r="AS37" s="1"/>
      <c r="AT37" s="345"/>
      <c r="AU37" s="345"/>
      <c r="AV37" s="345"/>
      <c r="AW37" s="345"/>
      <c r="AX37" s="345"/>
      <c r="AY37" s="345"/>
      <c r="AZ37" s="1"/>
      <c r="BA37" s="345"/>
      <c r="BB37" s="345"/>
      <c r="BC37" s="345"/>
      <c r="BD37" s="345"/>
      <c r="BE37" s="345"/>
      <c r="BF37" s="345"/>
      <c r="BG37" s="345"/>
      <c r="BH37" s="345"/>
      <c r="BI37" s="345"/>
      <c r="BJ37" s="345"/>
      <c r="BK37" s="345"/>
      <c r="BL37" s="345"/>
      <c r="BM37" s="345"/>
      <c r="BN37" s="1"/>
      <c r="BO37" s="345"/>
      <c r="BP37" s="345"/>
      <c r="BQ37" s="345"/>
      <c r="BR37" s="1"/>
      <c r="BS37" s="345"/>
      <c r="BT37" s="345"/>
      <c r="BU37" s="345"/>
      <c r="BV37" s="345"/>
      <c r="BW37" s="345"/>
      <c r="BX37" s="345"/>
      <c r="BY37" s="345"/>
      <c r="BZ37" s="345"/>
      <c r="CA37" s="1"/>
      <c r="CB37" s="345"/>
      <c r="CC37" s="345"/>
      <c r="CD37" s="345"/>
      <c r="CE37" s="345"/>
      <c r="CF37" s="1"/>
      <c r="CG37" s="345"/>
      <c r="CH37" s="345"/>
      <c r="CI37" s="345"/>
      <c r="CJ37" s="345"/>
      <c r="CK37" s="1"/>
      <c r="CL37" s="345"/>
      <c r="CM37" s="345"/>
      <c r="CN37" s="345"/>
      <c r="CO37" s="345"/>
      <c r="CP37" s="345"/>
      <c r="CQ37" s="345"/>
      <c r="CR37" s="345"/>
      <c r="CS37" s="345"/>
      <c r="CT37" s="345"/>
      <c r="CU37" s="345"/>
      <c r="CV37" s="345"/>
      <c r="CW37" s="345"/>
      <c r="CX37" s="345"/>
      <c r="CY37" s="345"/>
      <c r="CZ37" s="1"/>
      <c r="DA37" s="345"/>
      <c r="DB37" s="345"/>
      <c r="DC37" s="345"/>
      <c r="DD37" s="345"/>
      <c r="DE37" s="345"/>
      <c r="DF37" s="345"/>
      <c r="DG37" s="345"/>
      <c r="DH37" s="1"/>
      <c r="DI37" s="345"/>
      <c r="DJ37" s="345"/>
      <c r="DK37" s="345"/>
      <c r="DL37" s="345"/>
      <c r="DM37" s="345"/>
      <c r="DN37" s="1"/>
      <c r="DO37" s="345"/>
      <c r="DP37" s="345"/>
      <c r="DQ37" s="1"/>
      <c r="DR37" s="345"/>
      <c r="DS37" s="345"/>
      <c r="DT37" s="345"/>
      <c r="DU37" s="345"/>
      <c r="DV37" s="345"/>
      <c r="DW37" s="422"/>
      <c r="DX37" s="345"/>
      <c r="DY37" s="1"/>
      <c r="DZ37" s="345"/>
      <c r="EA37" s="1"/>
      <c r="EB37" s="345"/>
      <c r="EC37" s="345"/>
      <c r="ED37" s="345"/>
      <c r="EE37" s="345"/>
      <c r="EF37" s="345"/>
      <c r="EG37" s="1"/>
      <c r="EH37" s="1"/>
      <c r="EI37" s="345"/>
      <c r="EJ37" s="345"/>
      <c r="EK37" s="345"/>
      <c r="EL37" s="345"/>
      <c r="EM37" s="345"/>
      <c r="EN37" s="345"/>
      <c r="EO37" s="345"/>
      <c r="EP37" s="1"/>
      <c r="EQ37" s="345"/>
      <c r="ER37" s="345"/>
      <c r="ES37" s="345"/>
      <c r="ET37" s="345"/>
      <c r="EU37" s="345"/>
      <c r="EV37" s="345"/>
      <c r="EW37" s="345"/>
      <c r="EX37" s="345"/>
      <c r="EY37" s="345"/>
      <c r="EZ37" s="345"/>
      <c r="FA37" s="345"/>
      <c r="FB37" s="345"/>
      <c r="FC37" s="345"/>
      <c r="FD37" s="1"/>
      <c r="FE37" s="1"/>
      <c r="FF37" s="345"/>
      <c r="FG37" s="345"/>
      <c r="FH37" s="345"/>
      <c r="FI37" s="345"/>
      <c r="FJ37" s="345"/>
      <c r="FK37" s="345"/>
      <c r="FL37" s="345"/>
      <c r="FM37" s="345"/>
      <c r="FN37" s="345"/>
      <c r="FO37" s="345"/>
      <c r="FP37" s="345"/>
      <c r="FQ37" s="345"/>
      <c r="FR37" s="1"/>
      <c r="FS37" s="345"/>
      <c r="FT37" s="1"/>
      <c r="FU37" s="345"/>
      <c r="FV37" s="345"/>
      <c r="FW37" s="345"/>
      <c r="FX37" s="345"/>
      <c r="FY37" s="1"/>
      <c r="FZ37" s="345"/>
      <c r="GA37" s="345"/>
      <c r="GB37" s="345"/>
      <c r="GC37" s="345"/>
      <c r="GD37" s="345"/>
      <c r="GE37" s="1"/>
      <c r="GF37" s="345"/>
      <c r="GG37" s="345"/>
      <c r="GH37" s="345"/>
      <c r="GI37" s="345"/>
      <c r="GJ37" s="345"/>
      <c r="GK37" s="345"/>
      <c r="GL37" s="345"/>
      <c r="GM37" s="1"/>
      <c r="GN37" s="345"/>
      <c r="GO37" s="345"/>
      <c r="GP37" s="1"/>
      <c r="GQ37" s="422"/>
      <c r="GR37" s="1"/>
      <c r="GS37" s="1"/>
      <c r="GT37" s="1"/>
      <c r="GU37" s="1"/>
      <c r="GV37" s="1"/>
      <c r="GW37" s="1"/>
      <c r="GX37" s="1"/>
      <c r="GY37" s="1"/>
      <c r="GZ37" s="1"/>
      <c r="HA37" s="1"/>
      <c r="HB37" s="1"/>
      <c r="HC37" s="1"/>
      <c r="HD37" s="1"/>
      <c r="HE37" s="1"/>
      <c r="HF37" s="1"/>
      <c r="HG37" s="1"/>
      <c r="HH37" s="1"/>
    </row>
    <row r="38" spans="1:216" ht="15.75">
      <c r="A38" s="105" t="s">
        <v>649</v>
      </c>
      <c r="D38" s="56">
        <f>SUM(E38:HQ38)</f>
        <v>2101</v>
      </c>
      <c r="E38" s="9">
        <v>160</v>
      </c>
      <c r="F38" s="9">
        <v>0</v>
      </c>
      <c r="G38" s="9">
        <v>90</v>
      </c>
      <c r="H38" s="9">
        <v>126</v>
      </c>
      <c r="I38" s="9">
        <v>0</v>
      </c>
      <c r="J38" s="9">
        <v>116</v>
      </c>
      <c r="K38" s="9">
        <v>108</v>
      </c>
      <c r="L38" s="419" t="s">
        <v>4679</v>
      </c>
      <c r="M38" s="9">
        <v>0</v>
      </c>
      <c r="N38" s="9">
        <v>56</v>
      </c>
      <c r="O38" s="9">
        <v>74</v>
      </c>
      <c r="P38" s="9">
        <v>108</v>
      </c>
      <c r="Q38" s="9">
        <v>149</v>
      </c>
      <c r="R38" s="9">
        <v>0</v>
      </c>
      <c r="S38" s="9">
        <v>119</v>
      </c>
      <c r="T38" s="9">
        <v>166</v>
      </c>
      <c r="U38" s="565">
        <v>56</v>
      </c>
      <c r="V38" s="565">
        <v>0</v>
      </c>
      <c r="W38" s="565">
        <v>57</v>
      </c>
      <c r="X38" s="9">
        <v>0</v>
      </c>
      <c r="Y38" s="565">
        <v>95</v>
      </c>
      <c r="Z38" s="9">
        <v>144</v>
      </c>
      <c r="AA38" s="9">
        <v>152</v>
      </c>
      <c r="AB38" s="565">
        <v>14</v>
      </c>
      <c r="AC38" s="565">
        <v>94</v>
      </c>
      <c r="AD38" s="9">
        <v>168</v>
      </c>
      <c r="AE38" s="565">
        <v>49</v>
      </c>
      <c r="AG38" s="105"/>
      <c r="AH38" s="84"/>
      <c r="AJ38" s="249"/>
      <c r="AK38" s="61"/>
      <c r="AL38" s="65"/>
      <c r="AN38" s="345"/>
      <c r="AO38" s="345"/>
      <c r="AP38" s="345"/>
      <c r="AQ38" s="345"/>
      <c r="AR38" s="345"/>
      <c r="AS38" s="345"/>
      <c r="AT38" s="345"/>
      <c r="AU38" s="345"/>
      <c r="AV38" s="345"/>
      <c r="AW38" s="345"/>
      <c r="AX38" s="345"/>
      <c r="AY38" s="345"/>
      <c r="AZ38" s="1"/>
      <c r="BA38" s="345"/>
      <c r="BB38" s="345"/>
      <c r="BC38" s="345"/>
      <c r="BD38" s="345"/>
      <c r="BE38" s="345"/>
      <c r="BF38" s="345"/>
      <c r="BG38" s="345"/>
      <c r="BH38" s="1"/>
      <c r="BI38" s="345"/>
      <c r="BJ38" s="345"/>
      <c r="BK38" s="345"/>
      <c r="BL38" s="345"/>
      <c r="BM38" s="345"/>
      <c r="BN38" s="345"/>
      <c r="BO38" s="345"/>
      <c r="BP38" s="345"/>
      <c r="BQ38" s="345"/>
      <c r="BR38" s="345"/>
      <c r="BS38" s="345"/>
      <c r="BT38" s="345"/>
      <c r="BU38" s="345"/>
      <c r="BV38" s="345"/>
      <c r="BW38" s="345"/>
      <c r="BX38" s="345"/>
      <c r="BY38" s="345"/>
      <c r="BZ38" s="345"/>
      <c r="CA38" s="345"/>
      <c r="CB38" s="345"/>
      <c r="CC38" s="345"/>
      <c r="CD38" s="345"/>
      <c r="CE38" s="345"/>
      <c r="CF38" s="345"/>
      <c r="CG38" s="345"/>
      <c r="CH38" s="345"/>
      <c r="CI38" s="345"/>
      <c r="CJ38" s="345"/>
      <c r="CK38" s="345"/>
      <c r="CL38" s="345"/>
      <c r="CM38" s="345"/>
      <c r="CN38" s="345"/>
      <c r="CO38" s="345"/>
      <c r="CP38" s="345"/>
      <c r="CQ38" s="345"/>
      <c r="CR38" s="345"/>
      <c r="CS38" s="345"/>
      <c r="CT38" s="345"/>
      <c r="CU38" s="345"/>
      <c r="CV38" s="345"/>
      <c r="CW38" s="345"/>
      <c r="CX38" s="345"/>
      <c r="CY38" s="345"/>
      <c r="CZ38" s="345"/>
      <c r="DA38" s="345"/>
      <c r="DB38" s="345"/>
      <c r="DC38" s="345"/>
      <c r="DD38" s="345"/>
      <c r="DE38" s="345"/>
      <c r="DF38" s="345"/>
      <c r="DG38" s="345"/>
      <c r="DH38" s="1"/>
      <c r="DI38" s="345"/>
      <c r="DJ38" s="345"/>
      <c r="DK38" s="345"/>
      <c r="DL38" s="345"/>
      <c r="DM38" s="345"/>
      <c r="DN38" s="345"/>
      <c r="DO38" s="345"/>
      <c r="DP38" s="345"/>
      <c r="DQ38" s="1"/>
      <c r="DR38" s="345"/>
      <c r="DS38" s="345"/>
      <c r="DT38" s="345"/>
      <c r="DU38" s="345"/>
      <c r="DV38" s="345"/>
      <c r="DW38" s="422"/>
      <c r="DX38" s="345"/>
      <c r="DY38" s="1"/>
      <c r="DZ38" s="345"/>
      <c r="EA38" s="345"/>
      <c r="EB38" s="345"/>
      <c r="EC38" s="345"/>
      <c r="ED38" s="345"/>
      <c r="EE38" s="345"/>
      <c r="EF38" s="345"/>
      <c r="EG38" s="345"/>
      <c r="EH38" s="345"/>
      <c r="EI38" s="1"/>
      <c r="EJ38" s="345"/>
      <c r="EK38" s="345"/>
      <c r="EL38" s="345"/>
      <c r="EM38" s="345"/>
      <c r="EN38" s="345"/>
      <c r="EO38" s="345"/>
      <c r="EP38" s="345"/>
      <c r="EQ38" s="345"/>
      <c r="ER38" s="345"/>
      <c r="ES38" s="345"/>
      <c r="ET38" s="345"/>
      <c r="EU38" s="345"/>
      <c r="EV38" s="345"/>
      <c r="EW38" s="345"/>
      <c r="EX38" s="345"/>
      <c r="EY38" s="345"/>
      <c r="EZ38" s="345"/>
      <c r="FA38" s="345"/>
      <c r="FB38" s="345"/>
      <c r="FC38" s="345"/>
      <c r="FD38" s="345"/>
      <c r="FE38" s="345"/>
      <c r="FF38" s="345"/>
      <c r="FG38" s="345"/>
      <c r="FH38" s="345"/>
      <c r="FI38" s="345"/>
      <c r="FJ38" s="345"/>
      <c r="FK38" s="345"/>
      <c r="FL38" s="345"/>
      <c r="FM38" s="345"/>
      <c r="FN38" s="345"/>
      <c r="FO38" s="345"/>
      <c r="FP38" s="345"/>
      <c r="FQ38" s="345"/>
      <c r="FR38" s="345"/>
      <c r="FS38" s="345"/>
      <c r="FT38" s="345"/>
      <c r="FU38" s="345"/>
      <c r="FV38" s="345"/>
      <c r="FW38" s="345"/>
      <c r="FX38" s="345"/>
      <c r="FY38" s="1"/>
      <c r="FZ38" s="345"/>
      <c r="GA38" s="345"/>
      <c r="GB38" s="345"/>
      <c r="GC38" s="1"/>
      <c r="GD38" s="345"/>
      <c r="GE38" s="345"/>
      <c r="GF38" s="345"/>
      <c r="GG38" s="345"/>
      <c r="GH38" s="345"/>
      <c r="GI38" s="345"/>
      <c r="GJ38" s="345"/>
      <c r="GK38" s="345"/>
      <c r="GL38" s="345"/>
      <c r="GM38" s="345"/>
      <c r="GN38" s="345"/>
      <c r="GO38" s="345"/>
      <c r="GP38" s="345"/>
      <c r="GQ38" s="422"/>
      <c r="GR38" s="1"/>
      <c r="GS38" s="1"/>
      <c r="GT38" s="1"/>
      <c r="GU38" s="1"/>
      <c r="GV38" s="1"/>
      <c r="GW38" s="1"/>
      <c r="GX38" s="1"/>
      <c r="GY38" s="1"/>
      <c r="GZ38" s="1"/>
      <c r="HA38" s="1"/>
      <c r="HB38" s="1"/>
      <c r="HC38" s="1"/>
      <c r="HD38" s="1"/>
      <c r="HE38" s="1"/>
      <c r="HF38" s="1"/>
      <c r="HG38" s="1"/>
      <c r="HH38" s="1"/>
    </row>
    <row r="39" spans="1:216" ht="15.75">
      <c r="A39" s="261" t="s">
        <v>3851</v>
      </c>
      <c r="D39" s="56">
        <f>SUM(E39:HQ39)</f>
        <v>2455</v>
      </c>
      <c r="E39" s="9">
        <v>84</v>
      </c>
      <c r="F39" s="9">
        <v>134</v>
      </c>
      <c r="G39" s="9">
        <v>142</v>
      </c>
      <c r="H39" s="9">
        <v>56</v>
      </c>
      <c r="I39" s="9">
        <v>145</v>
      </c>
      <c r="J39" s="9">
        <v>148</v>
      </c>
      <c r="K39" s="9">
        <v>145</v>
      </c>
      <c r="L39" s="9">
        <v>157</v>
      </c>
      <c r="M39" s="9">
        <v>0</v>
      </c>
      <c r="N39" s="9">
        <v>120</v>
      </c>
      <c r="O39" s="9">
        <v>59</v>
      </c>
      <c r="P39" s="9">
        <v>87</v>
      </c>
      <c r="Q39" s="9">
        <v>136</v>
      </c>
      <c r="R39" s="9">
        <v>157</v>
      </c>
      <c r="S39" s="9">
        <v>89</v>
      </c>
      <c r="T39" s="565">
        <v>77</v>
      </c>
      <c r="U39" s="565">
        <v>68</v>
      </c>
      <c r="V39" s="565">
        <v>0</v>
      </c>
      <c r="W39" s="9">
        <v>160</v>
      </c>
      <c r="X39" s="9">
        <v>157</v>
      </c>
      <c r="Y39" s="565">
        <v>48</v>
      </c>
      <c r="Z39" s="565">
        <v>114</v>
      </c>
      <c r="AA39" s="9">
        <v>0</v>
      </c>
      <c r="AB39" s="565">
        <v>57</v>
      </c>
      <c r="AC39" s="565">
        <v>100</v>
      </c>
      <c r="AD39" s="565">
        <v>0</v>
      </c>
      <c r="AE39" s="565">
        <v>15</v>
      </c>
      <c r="AG39" s="261"/>
      <c r="AH39" s="61"/>
      <c r="AJ39" s="249"/>
      <c r="AK39" s="61"/>
      <c r="AL39" s="65"/>
      <c r="AN39" s="345"/>
      <c r="AO39" s="345"/>
      <c r="AP39" s="345"/>
      <c r="AQ39" s="345"/>
      <c r="AR39" s="345"/>
      <c r="AS39" s="345"/>
      <c r="AT39" s="345"/>
      <c r="AU39" s="345"/>
      <c r="AV39" s="345"/>
      <c r="AW39" s="345"/>
      <c r="AX39" s="345"/>
      <c r="AY39" s="345"/>
      <c r="AZ39" s="345"/>
      <c r="BA39" s="345"/>
      <c r="BB39" s="345"/>
      <c r="BC39" s="345"/>
      <c r="BD39" s="1"/>
      <c r="BE39" s="345"/>
      <c r="BF39" s="345"/>
      <c r="BG39" s="345"/>
      <c r="BH39" s="345"/>
      <c r="BI39" s="345"/>
      <c r="BJ39" s="345"/>
      <c r="BK39" s="1"/>
      <c r="BL39" s="345"/>
      <c r="BM39" s="345"/>
      <c r="BN39" s="345"/>
      <c r="BO39" s="345"/>
      <c r="BP39" s="345"/>
      <c r="BQ39" s="345"/>
      <c r="BR39" s="345"/>
      <c r="BS39" s="345"/>
      <c r="BT39" s="345"/>
      <c r="BU39" s="345"/>
      <c r="BV39" s="345"/>
      <c r="BW39" s="345"/>
      <c r="BX39" s="345"/>
      <c r="BY39" s="345"/>
      <c r="BZ39" s="345"/>
      <c r="CA39" s="345"/>
      <c r="CB39" s="1"/>
      <c r="CC39" s="345"/>
      <c r="CD39" s="345"/>
      <c r="CE39" s="345"/>
      <c r="CF39" s="345"/>
      <c r="CG39" s="345"/>
      <c r="CH39" s="345"/>
      <c r="CI39" s="1"/>
      <c r="CJ39" s="345"/>
      <c r="CK39" s="345"/>
      <c r="CL39" s="345"/>
      <c r="CM39" s="345"/>
      <c r="CN39" s="345"/>
      <c r="CO39" s="345"/>
      <c r="CP39" s="345"/>
      <c r="CQ39" s="345"/>
      <c r="CR39" s="345"/>
      <c r="CS39" s="345"/>
      <c r="CT39" s="345"/>
      <c r="CU39" s="345"/>
      <c r="CV39" s="345"/>
      <c r="CW39" s="345"/>
      <c r="CX39" s="345"/>
      <c r="CY39" s="345"/>
      <c r="CZ39" s="345"/>
      <c r="DA39" s="345"/>
      <c r="DB39" s="345"/>
      <c r="DC39" s="345"/>
      <c r="DD39" s="345"/>
      <c r="DE39" s="345"/>
      <c r="DF39" s="345"/>
      <c r="DG39" s="345"/>
      <c r="DH39" s="345"/>
      <c r="DI39" s="345"/>
      <c r="DJ39" s="345"/>
      <c r="DK39" s="345"/>
      <c r="DL39" s="345"/>
      <c r="DM39" s="345"/>
      <c r="DN39" s="345"/>
      <c r="DO39" s="345"/>
      <c r="DP39" s="345"/>
      <c r="DQ39" s="345"/>
      <c r="DR39" s="345"/>
      <c r="DS39" s="345"/>
      <c r="DT39" s="345"/>
      <c r="DU39" s="345"/>
      <c r="DV39" s="345"/>
      <c r="DW39" s="422"/>
      <c r="DX39" s="345"/>
      <c r="DY39" s="345"/>
      <c r="DZ39" s="345"/>
      <c r="EA39" s="345"/>
      <c r="EB39" s="345"/>
      <c r="EC39" s="345"/>
      <c r="ED39" s="345"/>
      <c r="EE39" s="345"/>
      <c r="EF39" s="345"/>
      <c r="EG39" s="345"/>
      <c r="EH39" s="345"/>
      <c r="EI39" s="1"/>
      <c r="EJ39" s="345"/>
      <c r="EK39" s="345"/>
      <c r="EL39" s="345"/>
      <c r="EM39" s="345"/>
      <c r="EN39" s="345"/>
      <c r="EO39" s="345"/>
      <c r="EP39" s="345"/>
      <c r="EQ39" s="345"/>
      <c r="ER39" s="345"/>
      <c r="ES39" s="345"/>
      <c r="ET39" s="345"/>
      <c r="EU39" s="345"/>
      <c r="EV39" s="345"/>
      <c r="EW39" s="345"/>
      <c r="EX39" s="345"/>
      <c r="EY39" s="345"/>
      <c r="EZ39" s="345"/>
      <c r="FA39" s="1"/>
      <c r="FB39" s="345"/>
      <c r="FC39" s="345"/>
      <c r="FD39" s="345"/>
      <c r="FE39" s="345"/>
      <c r="FF39" s="345"/>
      <c r="FG39" s="345"/>
      <c r="FH39" s="345"/>
      <c r="FI39" s="345"/>
      <c r="FJ39" s="345"/>
      <c r="FK39" s="345"/>
      <c r="FL39" s="345"/>
      <c r="FM39" s="345"/>
      <c r="FN39" s="345"/>
      <c r="FO39" s="345"/>
      <c r="FP39" s="345"/>
      <c r="FQ39" s="345"/>
      <c r="FR39" s="345"/>
      <c r="FS39" s="345"/>
      <c r="FT39" s="345"/>
      <c r="FU39" s="345"/>
      <c r="FV39" s="345"/>
      <c r="FW39" s="345"/>
      <c r="FX39" s="345"/>
      <c r="FY39" s="345"/>
      <c r="FZ39" s="345"/>
      <c r="GA39" s="345"/>
      <c r="GB39" s="345"/>
      <c r="GC39" s="345"/>
      <c r="GD39" s="345"/>
      <c r="GE39" s="345"/>
      <c r="GF39" s="345"/>
      <c r="GG39" s="345"/>
      <c r="GH39" s="345"/>
      <c r="GI39" s="345"/>
      <c r="GJ39" s="345"/>
      <c r="GK39" s="345"/>
      <c r="GL39" s="345"/>
      <c r="GM39" s="345"/>
      <c r="GN39" s="345"/>
      <c r="GO39" s="345"/>
      <c r="GP39" s="345"/>
      <c r="GQ39" s="422"/>
      <c r="GR39" s="1"/>
      <c r="GS39" s="1"/>
      <c r="GT39" s="1"/>
      <c r="GU39" s="1"/>
      <c r="GV39" s="1"/>
      <c r="GW39" s="1"/>
      <c r="GX39" s="1"/>
      <c r="GY39" s="1"/>
      <c r="GZ39" s="1"/>
      <c r="HA39" s="1"/>
      <c r="HB39" s="1"/>
      <c r="HC39" s="1"/>
      <c r="HD39" s="1"/>
      <c r="HE39" s="1"/>
      <c r="HF39" s="1"/>
      <c r="HG39" s="1"/>
      <c r="HH39" s="1"/>
    </row>
    <row r="40" spans="1:216" ht="15.75">
      <c r="A40" s="105" t="s">
        <v>601</v>
      </c>
      <c r="D40" s="56">
        <f>SUM(E40:HQ40)</f>
        <v>2088</v>
      </c>
      <c r="E40" s="9">
        <v>89</v>
      </c>
      <c r="F40" s="9">
        <v>90</v>
      </c>
      <c r="G40" s="9">
        <v>0</v>
      </c>
      <c r="H40" s="9">
        <v>133</v>
      </c>
      <c r="I40" s="9">
        <v>160</v>
      </c>
      <c r="J40" s="9">
        <v>152</v>
      </c>
      <c r="K40" s="9">
        <v>58</v>
      </c>
      <c r="L40" s="419" t="s">
        <v>4679</v>
      </c>
      <c r="M40" s="9">
        <v>0</v>
      </c>
      <c r="N40" s="9">
        <v>150</v>
      </c>
      <c r="O40" s="9">
        <v>12</v>
      </c>
      <c r="P40" s="9">
        <v>156</v>
      </c>
      <c r="Q40" s="9">
        <v>0</v>
      </c>
      <c r="R40" s="9">
        <v>0</v>
      </c>
      <c r="S40" s="9">
        <v>148</v>
      </c>
      <c r="T40" s="9">
        <v>141</v>
      </c>
      <c r="U40" s="565">
        <v>63</v>
      </c>
      <c r="V40" s="9">
        <v>168</v>
      </c>
      <c r="W40" s="565">
        <v>132</v>
      </c>
      <c r="X40" s="9">
        <v>0</v>
      </c>
      <c r="Y40" s="565">
        <v>0</v>
      </c>
      <c r="Z40" s="9">
        <v>160</v>
      </c>
      <c r="AA40" s="9">
        <v>0</v>
      </c>
      <c r="AB40" s="565">
        <v>98</v>
      </c>
      <c r="AC40" s="565">
        <v>44</v>
      </c>
      <c r="AD40" s="565">
        <v>96</v>
      </c>
      <c r="AE40" s="565">
        <v>38</v>
      </c>
      <c r="AG40" s="105"/>
      <c r="AH40" s="61"/>
      <c r="AJ40" s="249"/>
      <c r="AK40" s="61"/>
      <c r="AL40" s="65"/>
      <c r="AN40" s="345"/>
      <c r="AO40" s="345"/>
      <c r="AP40" s="345"/>
      <c r="AQ40" s="1"/>
      <c r="AR40" s="345"/>
      <c r="AS40" s="1"/>
      <c r="AT40" s="345"/>
      <c r="AU40" s="345"/>
      <c r="AV40" s="345"/>
      <c r="AW40" s="345"/>
      <c r="AX40" s="345"/>
      <c r="AY40" s="345"/>
      <c r="AZ40" s="345"/>
      <c r="BA40" s="345"/>
      <c r="BB40" s="345"/>
      <c r="BC40" s="345"/>
      <c r="BD40" s="345"/>
      <c r="BE40" s="1"/>
      <c r="BF40" s="345"/>
      <c r="BG40" s="345"/>
      <c r="BH40" s="345"/>
      <c r="BI40" s="345"/>
      <c r="BJ40" s="345"/>
      <c r="BK40" s="345"/>
      <c r="BL40" s="345"/>
      <c r="BM40" s="345"/>
      <c r="BN40" s="345"/>
      <c r="BO40" s="345"/>
      <c r="BP40" s="345"/>
      <c r="BQ40" s="345"/>
      <c r="BR40" s="345"/>
      <c r="BS40" s="345"/>
      <c r="BT40" s="345"/>
      <c r="BU40" s="345"/>
      <c r="BV40" s="345"/>
      <c r="BW40" s="345"/>
      <c r="BX40" s="345"/>
      <c r="BY40" s="345"/>
      <c r="BZ40" s="345"/>
      <c r="CA40" s="345"/>
      <c r="CB40" s="345"/>
      <c r="CC40" s="345"/>
      <c r="CD40" s="345"/>
      <c r="CE40" s="345"/>
      <c r="CF40" s="345"/>
      <c r="CG40" s="345"/>
      <c r="CH40" s="345"/>
      <c r="CI40" s="345"/>
      <c r="CJ40" s="1"/>
      <c r="CK40" s="345"/>
      <c r="CL40" s="345"/>
      <c r="CM40" s="345"/>
      <c r="CN40" s="345"/>
      <c r="CO40" s="345"/>
      <c r="CP40" s="345"/>
      <c r="CQ40" s="345"/>
      <c r="CR40" s="345"/>
      <c r="CS40" s="345"/>
      <c r="CT40" s="345"/>
      <c r="CU40" s="345"/>
      <c r="CV40" s="345"/>
      <c r="CW40" s="345"/>
      <c r="CX40" s="345"/>
      <c r="CY40" s="345"/>
      <c r="CZ40" s="345"/>
      <c r="DA40" s="345"/>
      <c r="DB40" s="345"/>
      <c r="DC40" s="345"/>
      <c r="DD40" s="345"/>
      <c r="DE40" s="345"/>
      <c r="DF40" s="345"/>
      <c r="DG40" s="345"/>
      <c r="DH40" s="345"/>
      <c r="DI40" s="345"/>
      <c r="DJ40" s="345"/>
      <c r="DK40" s="345"/>
      <c r="DL40" s="345"/>
      <c r="DM40" s="345"/>
      <c r="DN40" s="345"/>
      <c r="DO40" s="345"/>
      <c r="DP40" s="345"/>
      <c r="DQ40" s="1"/>
      <c r="DR40" s="345"/>
      <c r="DS40" s="345"/>
      <c r="DT40" s="345"/>
      <c r="DU40" s="1"/>
      <c r="DV40" s="345"/>
      <c r="DW40" s="422"/>
      <c r="DX40" s="345"/>
      <c r="DY40" s="1"/>
      <c r="DZ40" s="1"/>
      <c r="EA40" s="345"/>
      <c r="EB40" s="345"/>
      <c r="EC40" s="345"/>
      <c r="ED40" s="345"/>
      <c r="EE40" s="345"/>
      <c r="EF40" s="345"/>
      <c r="EG40" s="345"/>
      <c r="EH40" s="345"/>
      <c r="EI40" s="345"/>
      <c r="EJ40" s="345"/>
      <c r="EK40" s="345"/>
      <c r="EL40" s="345"/>
      <c r="EM40" s="345"/>
      <c r="EN40" s="345"/>
      <c r="EO40" s="345"/>
      <c r="EP40" s="345"/>
      <c r="EQ40" s="345"/>
      <c r="ER40" s="345"/>
      <c r="ES40" s="345"/>
      <c r="ET40" s="345"/>
      <c r="EU40" s="345"/>
      <c r="EV40" s="345"/>
      <c r="EW40" s="345"/>
      <c r="EX40" s="345"/>
      <c r="EY40" s="345"/>
      <c r="EZ40" s="345"/>
      <c r="FA40" s="345"/>
      <c r="FB40" s="345"/>
      <c r="FC40" s="345"/>
      <c r="FD40" s="345"/>
      <c r="FE40" s="345"/>
      <c r="FF40" s="345"/>
      <c r="FG40" s="345"/>
      <c r="FH40" s="345"/>
      <c r="FI40" s="345"/>
      <c r="FJ40" s="345"/>
      <c r="FK40" s="345"/>
      <c r="FL40" s="345"/>
      <c r="FM40" s="345"/>
      <c r="FN40" s="345"/>
      <c r="FO40" s="345"/>
      <c r="FP40" s="345"/>
      <c r="FQ40" s="345"/>
      <c r="FR40" s="345"/>
      <c r="FS40" s="345"/>
      <c r="FT40" s="345"/>
      <c r="FU40" s="345"/>
      <c r="FV40" s="345"/>
      <c r="FW40" s="345"/>
      <c r="FX40" s="345"/>
      <c r="FY40" s="345"/>
      <c r="FZ40" s="345"/>
      <c r="GA40" s="345"/>
      <c r="GB40" s="345"/>
      <c r="GC40" s="345"/>
      <c r="GD40" s="345"/>
      <c r="GE40" s="345"/>
      <c r="GF40" s="345"/>
      <c r="GG40" s="345"/>
      <c r="GH40" s="1"/>
      <c r="GI40" s="345"/>
      <c r="GJ40" s="345"/>
      <c r="GK40" s="345"/>
      <c r="GL40" s="345"/>
      <c r="GM40" s="345"/>
      <c r="GN40" s="345"/>
      <c r="GO40" s="345"/>
      <c r="GP40" s="345"/>
      <c r="GQ40" s="422"/>
      <c r="GR40" s="1"/>
      <c r="GS40" s="1"/>
      <c r="GT40" s="1"/>
      <c r="GU40" s="1"/>
      <c r="GV40" s="1"/>
      <c r="GW40" s="1"/>
      <c r="GX40" s="1"/>
      <c r="GY40" s="1"/>
      <c r="GZ40" s="1"/>
      <c r="HA40" s="1"/>
      <c r="HB40" s="1"/>
      <c r="HC40" s="1"/>
      <c r="HD40" s="1"/>
      <c r="HE40" s="1"/>
      <c r="HF40" s="1"/>
      <c r="HG40" s="1"/>
      <c r="HH40" s="1"/>
    </row>
    <row r="41" spans="1:216" ht="15.75">
      <c r="A41" s="261" t="s">
        <v>3837</v>
      </c>
      <c r="D41" s="56">
        <f>SUM(E41:HQ41)</f>
        <v>1223</v>
      </c>
      <c r="E41" s="9">
        <v>104</v>
      </c>
      <c r="F41" s="9">
        <v>106</v>
      </c>
      <c r="G41" s="9">
        <v>104</v>
      </c>
      <c r="H41" s="9">
        <v>57</v>
      </c>
      <c r="I41" s="9">
        <v>108</v>
      </c>
      <c r="J41" s="9">
        <v>79</v>
      </c>
      <c r="K41" s="9">
        <v>53</v>
      </c>
      <c r="L41" s="419" t="s">
        <v>4679</v>
      </c>
      <c r="M41" s="9">
        <v>0</v>
      </c>
      <c r="N41" s="9">
        <v>0</v>
      </c>
      <c r="O41" s="9">
        <v>79</v>
      </c>
      <c r="P41" s="9">
        <v>0</v>
      </c>
      <c r="Q41" s="9">
        <v>140</v>
      </c>
      <c r="R41" s="9">
        <v>0</v>
      </c>
      <c r="S41" s="9">
        <v>47</v>
      </c>
      <c r="T41" s="565">
        <v>0</v>
      </c>
      <c r="U41" s="565">
        <v>0</v>
      </c>
      <c r="V41" s="565">
        <v>0</v>
      </c>
      <c r="W41" s="565">
        <v>13</v>
      </c>
      <c r="X41" s="9">
        <v>0</v>
      </c>
      <c r="Y41" s="565">
        <v>0</v>
      </c>
      <c r="Z41" s="565">
        <v>105</v>
      </c>
      <c r="AA41" s="9">
        <v>0</v>
      </c>
      <c r="AB41" s="565">
        <v>56</v>
      </c>
      <c r="AC41" s="565">
        <v>80</v>
      </c>
      <c r="AD41" s="565">
        <v>0</v>
      </c>
      <c r="AE41" s="565">
        <v>92</v>
      </c>
      <c r="AG41" s="261"/>
      <c r="AH41" s="61"/>
      <c r="AJ41" s="249"/>
      <c r="AK41" s="61"/>
      <c r="AL41" s="65"/>
      <c r="AN41" s="345"/>
      <c r="AO41" s="345"/>
      <c r="AP41" s="345"/>
      <c r="AQ41" s="345"/>
      <c r="AR41" s="345"/>
      <c r="AS41" s="345"/>
      <c r="AT41" s="345"/>
      <c r="AU41" s="345"/>
      <c r="AV41" s="345"/>
      <c r="AW41" s="345"/>
      <c r="AX41" s="345"/>
      <c r="AY41" s="345"/>
      <c r="AZ41" s="1"/>
      <c r="BA41" s="345"/>
      <c r="BB41" s="345"/>
      <c r="BC41" s="345"/>
      <c r="BD41" s="1"/>
      <c r="BE41" s="345"/>
      <c r="BF41" s="1"/>
      <c r="BG41" s="345"/>
      <c r="BH41" s="345"/>
      <c r="BI41" s="345"/>
      <c r="BJ41" s="345"/>
      <c r="BK41" s="345"/>
      <c r="BL41" s="345"/>
      <c r="BM41" s="345"/>
      <c r="BN41" s="345"/>
      <c r="BO41" s="345"/>
      <c r="BP41" s="345"/>
      <c r="BQ41" s="345"/>
      <c r="BR41" s="345"/>
      <c r="BS41" s="345"/>
      <c r="BT41" s="345"/>
      <c r="BU41" s="345"/>
      <c r="BV41" s="345"/>
      <c r="BW41" s="345"/>
      <c r="BX41" s="345"/>
      <c r="BY41" s="345"/>
      <c r="BZ41" s="345"/>
      <c r="CA41" s="345"/>
      <c r="CB41" s="345"/>
      <c r="CC41" s="345"/>
      <c r="CD41" s="345"/>
      <c r="CE41" s="345"/>
      <c r="CF41" s="345"/>
      <c r="CG41" s="345"/>
      <c r="CH41" s="345"/>
      <c r="CI41" s="345"/>
      <c r="CJ41" s="345"/>
      <c r="CK41" s="345"/>
      <c r="CL41" s="345"/>
      <c r="CM41" s="345"/>
      <c r="CN41" s="345"/>
      <c r="CO41" s="345"/>
      <c r="CP41" s="345"/>
      <c r="CQ41" s="345"/>
      <c r="CR41" s="345"/>
      <c r="CS41" s="345"/>
      <c r="CT41" s="345"/>
      <c r="CU41" s="345"/>
      <c r="CV41" s="345"/>
      <c r="CW41" s="345"/>
      <c r="CX41" s="345"/>
      <c r="CY41" s="345"/>
      <c r="CZ41" s="345"/>
      <c r="DA41" s="345"/>
      <c r="DB41" s="1"/>
      <c r="DC41" s="345"/>
      <c r="DD41" s="1"/>
      <c r="DE41" s="345"/>
      <c r="DF41" s="1"/>
      <c r="DG41" s="1"/>
      <c r="DH41" s="345"/>
      <c r="DI41" s="345"/>
      <c r="DJ41" s="345"/>
      <c r="DK41" s="345"/>
      <c r="DL41" s="345"/>
      <c r="DM41" s="345"/>
      <c r="DN41" s="345"/>
      <c r="DO41" s="345"/>
      <c r="DP41" s="345"/>
      <c r="DQ41" s="345"/>
      <c r="DR41" s="345"/>
      <c r="DS41" s="345"/>
      <c r="DT41" s="345"/>
      <c r="DU41" s="1"/>
      <c r="DV41" s="345"/>
      <c r="DW41" s="422"/>
      <c r="DX41" s="1"/>
      <c r="DY41" s="345"/>
      <c r="DZ41" s="345"/>
      <c r="EA41" s="345"/>
      <c r="EB41" s="345"/>
      <c r="EC41" s="345"/>
      <c r="ED41" s="345"/>
      <c r="EE41" s="345"/>
      <c r="EF41" s="345"/>
      <c r="EG41" s="345"/>
      <c r="EH41" s="345"/>
      <c r="EI41" s="345"/>
      <c r="EJ41" s="345"/>
      <c r="EK41" s="345"/>
      <c r="EL41" s="345"/>
      <c r="EM41" s="345"/>
      <c r="EN41" s="1"/>
      <c r="EO41" s="345"/>
      <c r="EP41" s="345"/>
      <c r="EQ41" s="345"/>
      <c r="ER41" s="345"/>
      <c r="ES41" s="1"/>
      <c r="ET41" s="345"/>
      <c r="EU41" s="345"/>
      <c r="EV41" s="345"/>
      <c r="EW41" s="345"/>
      <c r="EX41" s="345"/>
      <c r="EY41" s="345"/>
      <c r="EZ41" s="345"/>
      <c r="FA41" s="345"/>
      <c r="FB41" s="345"/>
      <c r="FC41" s="1"/>
      <c r="FD41" s="345"/>
      <c r="FE41" s="1"/>
      <c r="FF41" s="345"/>
      <c r="FG41" s="345"/>
      <c r="FH41" s="1"/>
      <c r="FI41" s="345"/>
      <c r="FJ41" s="345"/>
      <c r="FK41" s="1"/>
      <c r="FL41" s="345"/>
      <c r="FM41" s="345"/>
      <c r="FN41" s="345"/>
      <c r="FO41" s="345"/>
      <c r="FP41" s="345"/>
      <c r="FQ41" s="1"/>
      <c r="FR41" s="345"/>
      <c r="FS41" s="1"/>
      <c r="FT41" s="345"/>
      <c r="FU41" s="345"/>
      <c r="FV41" s="345"/>
      <c r="FW41" s="345"/>
      <c r="FX41" s="345"/>
      <c r="FY41" s="345"/>
      <c r="FZ41" s="345"/>
      <c r="GA41" s="345"/>
      <c r="GB41" s="345"/>
      <c r="GC41" s="1"/>
      <c r="GD41" s="1"/>
      <c r="GE41" s="345"/>
      <c r="GF41" s="345"/>
      <c r="GG41" s="1"/>
      <c r="GH41" s="1"/>
      <c r="GI41" s="345"/>
      <c r="GJ41" s="345"/>
      <c r="GK41" s="1"/>
      <c r="GL41" s="345"/>
      <c r="GM41" s="345"/>
      <c r="GN41" s="1"/>
      <c r="GO41" s="345"/>
      <c r="GP41" s="345"/>
      <c r="GQ41" s="422"/>
      <c r="GR41" s="1"/>
      <c r="GS41" s="1"/>
      <c r="GT41" s="1"/>
      <c r="GU41" s="1"/>
      <c r="GV41" s="1"/>
      <c r="GW41" s="1"/>
      <c r="GX41" s="1"/>
      <c r="GY41" s="1"/>
      <c r="GZ41" s="1"/>
      <c r="HA41" s="1"/>
      <c r="HB41" s="1"/>
      <c r="HC41" s="1"/>
      <c r="HD41" s="1"/>
      <c r="HE41" s="1"/>
      <c r="HF41" s="1"/>
      <c r="HG41" s="1"/>
      <c r="HH41" s="1"/>
    </row>
    <row r="42" spans="1:216" ht="15.75">
      <c r="A42" s="260" t="s">
        <v>3181</v>
      </c>
      <c r="D42" s="56">
        <f>SUM(E42:HQ42)</f>
        <v>1815</v>
      </c>
      <c r="E42" s="9">
        <v>141</v>
      </c>
      <c r="F42" s="9">
        <v>167</v>
      </c>
      <c r="G42" s="9">
        <v>0</v>
      </c>
      <c r="H42" s="9">
        <v>31</v>
      </c>
      <c r="I42" s="9">
        <v>102</v>
      </c>
      <c r="J42" s="9">
        <v>80</v>
      </c>
      <c r="K42" s="9">
        <v>104</v>
      </c>
      <c r="L42" s="419" t="s">
        <v>4679</v>
      </c>
      <c r="M42" s="9">
        <v>0</v>
      </c>
      <c r="N42" s="9">
        <v>86</v>
      </c>
      <c r="O42" s="9">
        <v>86</v>
      </c>
      <c r="P42" s="9">
        <v>126</v>
      </c>
      <c r="Q42" s="9">
        <v>135</v>
      </c>
      <c r="R42" s="9">
        <v>0</v>
      </c>
      <c r="S42" s="9">
        <v>125</v>
      </c>
      <c r="T42" s="565">
        <v>81</v>
      </c>
      <c r="U42" s="565">
        <v>54</v>
      </c>
      <c r="V42" s="565">
        <v>0</v>
      </c>
      <c r="W42" s="565">
        <v>72</v>
      </c>
      <c r="X42" s="9">
        <v>0</v>
      </c>
      <c r="Y42" s="565">
        <v>31</v>
      </c>
      <c r="Z42" s="565">
        <v>54</v>
      </c>
      <c r="AA42" s="9">
        <v>0</v>
      </c>
      <c r="AB42" s="9">
        <v>151</v>
      </c>
      <c r="AC42" s="565">
        <v>51</v>
      </c>
      <c r="AD42" s="565">
        <v>0</v>
      </c>
      <c r="AE42" s="9">
        <v>138</v>
      </c>
      <c r="AG42" s="260"/>
      <c r="AH42" s="61"/>
      <c r="AJ42" s="249"/>
      <c r="AK42" s="61"/>
      <c r="AL42" s="65"/>
      <c r="AN42" s="345"/>
      <c r="AO42" s="345"/>
      <c r="AP42" s="345"/>
      <c r="AQ42" s="345"/>
      <c r="AR42" s="345"/>
      <c r="AS42" s="345"/>
      <c r="AT42" s="345"/>
      <c r="AU42" s="345"/>
      <c r="AV42" s="345"/>
      <c r="AW42" s="345"/>
      <c r="AX42" s="345"/>
      <c r="AY42" s="345"/>
      <c r="AZ42" s="345"/>
      <c r="BA42" s="345"/>
      <c r="BB42" s="345"/>
      <c r="BC42" s="345"/>
      <c r="BD42" s="345"/>
      <c r="BE42" s="345"/>
      <c r="BF42" s="345"/>
      <c r="BG42" s="345"/>
      <c r="BH42" s="345"/>
      <c r="BI42" s="345"/>
      <c r="BJ42" s="345"/>
      <c r="BK42" s="345"/>
      <c r="BL42" s="345"/>
      <c r="BM42" s="345"/>
      <c r="BN42" s="345"/>
      <c r="BO42" s="345"/>
      <c r="BP42" s="345"/>
      <c r="BQ42" s="345"/>
      <c r="BR42" s="345"/>
      <c r="BS42" s="345"/>
      <c r="BT42" s="345"/>
      <c r="BU42" s="345"/>
      <c r="BV42" s="345"/>
      <c r="BW42" s="345"/>
      <c r="BX42" s="345"/>
      <c r="BY42" s="345"/>
      <c r="BZ42" s="345"/>
      <c r="CA42" s="345"/>
      <c r="CB42" s="345"/>
      <c r="CC42" s="345"/>
      <c r="CD42" s="345"/>
      <c r="CE42" s="345"/>
      <c r="CF42" s="345"/>
      <c r="CG42" s="345"/>
      <c r="CH42" s="345"/>
      <c r="CI42" s="345"/>
      <c r="CJ42" s="1"/>
      <c r="CK42" s="345"/>
      <c r="CL42" s="345"/>
      <c r="CM42" s="345"/>
      <c r="CN42" s="345"/>
      <c r="CO42" s="345"/>
      <c r="CP42" s="345"/>
      <c r="CQ42" s="345"/>
      <c r="CR42" s="345"/>
      <c r="CS42" s="345"/>
      <c r="CT42" s="345"/>
      <c r="CU42" s="345"/>
      <c r="CV42" s="345"/>
      <c r="CW42" s="345"/>
      <c r="CX42" s="1"/>
      <c r="CY42" s="345"/>
      <c r="CZ42" s="345"/>
      <c r="DA42" s="345"/>
      <c r="DB42" s="345"/>
      <c r="DC42" s="345"/>
      <c r="DD42" s="345"/>
      <c r="DE42" s="345"/>
      <c r="DF42" s="345"/>
      <c r="DG42" s="345"/>
      <c r="DH42" s="345"/>
      <c r="DI42" s="345"/>
      <c r="DJ42" s="345"/>
      <c r="DK42" s="345"/>
      <c r="DL42" s="345"/>
      <c r="DM42" s="345"/>
      <c r="DN42" s="345"/>
      <c r="DO42" s="345"/>
      <c r="DP42" s="345"/>
      <c r="DQ42" s="345"/>
      <c r="DR42" s="345"/>
      <c r="DS42" s="345"/>
      <c r="DT42" s="345"/>
      <c r="DU42" s="345"/>
      <c r="DV42" s="345"/>
      <c r="DW42" s="422"/>
      <c r="DX42" s="345"/>
      <c r="DY42" s="345"/>
      <c r="DZ42" s="345"/>
      <c r="EA42" s="345"/>
      <c r="EB42" s="345"/>
      <c r="EC42" s="345"/>
      <c r="ED42" s="345"/>
      <c r="EE42" s="345"/>
      <c r="EF42" s="345"/>
      <c r="EG42" s="345"/>
      <c r="EH42" s="1"/>
      <c r="EI42" s="1"/>
      <c r="EJ42" s="345"/>
      <c r="EK42" s="345"/>
      <c r="EL42" s="345"/>
      <c r="EM42" s="345"/>
      <c r="EN42" s="345"/>
      <c r="EO42" s="345"/>
      <c r="EP42" s="345"/>
      <c r="EQ42" s="345"/>
      <c r="ER42" s="345"/>
      <c r="ES42" s="345"/>
      <c r="ET42" s="345"/>
      <c r="EU42" s="345"/>
      <c r="EV42" s="345"/>
      <c r="EW42" s="345"/>
      <c r="EX42" s="345"/>
      <c r="EY42" s="345"/>
      <c r="EZ42" s="345"/>
      <c r="FA42" s="345"/>
      <c r="FB42" s="345"/>
      <c r="FC42" s="1"/>
      <c r="FD42" s="1"/>
      <c r="FE42" s="1"/>
      <c r="FF42" s="345"/>
      <c r="FG42" s="345"/>
      <c r="FH42" s="345"/>
      <c r="FI42" s="345"/>
      <c r="FJ42" s="345"/>
      <c r="FK42" s="345"/>
      <c r="FL42" s="345"/>
      <c r="FM42" s="345"/>
      <c r="FN42" s="345"/>
      <c r="FO42" s="345"/>
      <c r="FP42" s="345"/>
      <c r="FQ42" s="345"/>
      <c r="FR42" s="345"/>
      <c r="FS42" s="345"/>
      <c r="FT42" s="345"/>
      <c r="FU42" s="345"/>
      <c r="FV42" s="345"/>
      <c r="FW42" s="345"/>
      <c r="FX42" s="345"/>
      <c r="FY42" s="345"/>
      <c r="FZ42" s="345"/>
      <c r="GA42" s="345"/>
      <c r="GB42" s="345"/>
      <c r="GC42" s="345"/>
      <c r="GD42" s="1"/>
      <c r="GE42" s="345"/>
      <c r="GF42" s="345"/>
      <c r="GG42" s="345"/>
      <c r="GH42" s="345"/>
      <c r="GI42" s="345"/>
      <c r="GJ42" s="345"/>
      <c r="GK42" s="345"/>
      <c r="GL42" s="345"/>
      <c r="GM42" s="345"/>
      <c r="GN42" s="345"/>
      <c r="GO42" s="345"/>
      <c r="GP42" s="345"/>
      <c r="GQ42" s="422"/>
      <c r="GR42" s="1"/>
      <c r="GS42" s="1"/>
      <c r="GT42" s="1"/>
      <c r="GU42" s="1"/>
      <c r="GV42" s="1"/>
      <c r="GW42" s="1"/>
      <c r="GX42" s="1"/>
      <c r="GY42" s="1"/>
      <c r="GZ42" s="1"/>
      <c r="HA42" s="1"/>
      <c r="HB42" s="1"/>
      <c r="HC42" s="1"/>
      <c r="HD42" s="1"/>
      <c r="HE42" s="1"/>
      <c r="HF42" s="1"/>
      <c r="HG42" s="1"/>
      <c r="HH42" s="1"/>
    </row>
    <row r="43" spans="1:216" ht="15.75">
      <c r="A43" s="261" t="s">
        <v>15</v>
      </c>
      <c r="D43" s="56">
        <f>SUM(E43:HQ43)</f>
        <v>1800</v>
      </c>
      <c r="E43" s="9">
        <v>94</v>
      </c>
      <c r="F43" s="9">
        <v>0</v>
      </c>
      <c r="G43" s="9">
        <v>0</v>
      </c>
      <c r="H43" s="9">
        <v>121</v>
      </c>
      <c r="I43" s="9">
        <v>0</v>
      </c>
      <c r="J43" s="9">
        <v>41</v>
      </c>
      <c r="K43" s="9">
        <v>86</v>
      </c>
      <c r="L43" s="419" t="s">
        <v>4679</v>
      </c>
      <c r="M43" s="9">
        <v>148</v>
      </c>
      <c r="N43" s="9">
        <v>34</v>
      </c>
      <c r="O43" s="9">
        <v>84</v>
      </c>
      <c r="P43" s="9">
        <v>0</v>
      </c>
      <c r="Q43" s="9">
        <v>0</v>
      </c>
      <c r="R43" s="9">
        <v>0</v>
      </c>
      <c r="S43" s="9">
        <v>102</v>
      </c>
      <c r="T43" s="565">
        <v>116</v>
      </c>
      <c r="U43" s="9">
        <v>156</v>
      </c>
      <c r="V43" s="9">
        <v>156</v>
      </c>
      <c r="W43" s="565">
        <v>46</v>
      </c>
      <c r="X43" s="9">
        <v>0</v>
      </c>
      <c r="Y43" s="565">
        <v>115</v>
      </c>
      <c r="Z43" s="9">
        <v>168</v>
      </c>
      <c r="AA43" s="9">
        <v>0</v>
      </c>
      <c r="AB43" s="9">
        <v>168</v>
      </c>
      <c r="AC43" s="565">
        <v>62</v>
      </c>
      <c r="AD43" s="565">
        <v>0</v>
      </c>
      <c r="AE43" s="565">
        <v>103</v>
      </c>
      <c r="AG43" s="261"/>
      <c r="AH43" s="61"/>
      <c r="AJ43" s="249"/>
      <c r="AK43" s="61"/>
      <c r="AL43" s="65"/>
      <c r="AN43" s="345"/>
      <c r="AO43" s="345"/>
      <c r="AP43" s="345"/>
      <c r="AQ43" s="345"/>
      <c r="AR43" s="345"/>
      <c r="AS43" s="345"/>
      <c r="AT43" s="345"/>
      <c r="AU43" s="345"/>
      <c r="AV43" s="345"/>
      <c r="AW43" s="345"/>
      <c r="AX43" s="345"/>
      <c r="AY43" s="345"/>
      <c r="AZ43" s="345"/>
      <c r="BA43" s="345"/>
      <c r="BB43" s="345"/>
      <c r="BC43" s="345"/>
      <c r="BD43" s="345"/>
      <c r="BE43" s="345"/>
      <c r="BF43" s="345"/>
      <c r="BG43" s="1"/>
      <c r="BH43" s="345"/>
      <c r="BI43" s="345"/>
      <c r="BJ43" s="345"/>
      <c r="BK43" s="345"/>
      <c r="BL43" s="345"/>
      <c r="BM43" s="345"/>
      <c r="BN43" s="345"/>
      <c r="BO43" s="345"/>
      <c r="BP43" s="345"/>
      <c r="BQ43" s="345"/>
      <c r="BR43" s="345"/>
      <c r="BS43" s="345"/>
      <c r="BT43" s="345"/>
      <c r="BU43" s="345"/>
      <c r="BV43" s="345"/>
      <c r="BW43" s="1"/>
      <c r="BX43" s="345"/>
      <c r="BY43" s="345"/>
      <c r="BZ43" s="345"/>
      <c r="CA43" s="345"/>
      <c r="CB43" s="345"/>
      <c r="CC43" s="345"/>
      <c r="CD43" s="345"/>
      <c r="CE43" s="345"/>
      <c r="CF43" s="345"/>
      <c r="CG43" s="345"/>
      <c r="CH43" s="345"/>
      <c r="CI43" s="345"/>
      <c r="CJ43" s="345"/>
      <c r="CK43" s="1"/>
      <c r="CL43" s="345"/>
      <c r="CM43" s="345"/>
      <c r="CN43" s="345"/>
      <c r="CO43" s="345"/>
      <c r="CP43" s="345"/>
      <c r="CQ43" s="345"/>
      <c r="CR43" s="345"/>
      <c r="CS43" s="345"/>
      <c r="CT43" s="345"/>
      <c r="CU43" s="345"/>
      <c r="CV43" s="345"/>
      <c r="CW43" s="345"/>
      <c r="CX43" s="345"/>
      <c r="CY43" s="1"/>
      <c r="CZ43" s="1"/>
      <c r="DA43" s="345"/>
      <c r="DB43" s="345"/>
      <c r="DC43" s="1"/>
      <c r="DD43" s="345"/>
      <c r="DE43" s="345"/>
      <c r="DF43" s="345"/>
      <c r="DG43" s="345"/>
      <c r="DH43" s="345"/>
      <c r="DI43" s="345"/>
      <c r="DJ43" s="345"/>
      <c r="DK43" s="1"/>
      <c r="DL43" s="345"/>
      <c r="DM43" s="345"/>
      <c r="DN43" s="345"/>
      <c r="DO43" s="345"/>
      <c r="DP43" s="345"/>
      <c r="DQ43" s="1"/>
      <c r="DR43" s="345"/>
      <c r="DS43" s="345"/>
      <c r="DT43" s="345"/>
      <c r="DU43" s="345"/>
      <c r="DV43" s="345"/>
      <c r="DW43" s="422"/>
      <c r="DX43" s="1"/>
      <c r="DY43" s="345"/>
      <c r="DZ43" s="345"/>
      <c r="EA43" s="345"/>
      <c r="EB43" s="1"/>
      <c r="EC43" s="345"/>
      <c r="ED43" s="345"/>
      <c r="EE43" s="1"/>
      <c r="EF43" s="345"/>
      <c r="EG43" s="1"/>
      <c r="EH43" s="345"/>
      <c r="EI43" s="345"/>
      <c r="EJ43" s="345"/>
      <c r="EK43" s="1"/>
      <c r="EL43" s="345"/>
      <c r="EM43" s="345"/>
      <c r="EN43" s="345"/>
      <c r="EO43" s="345"/>
      <c r="EP43" s="345"/>
      <c r="EQ43" s="345"/>
      <c r="ER43" s="345"/>
      <c r="ES43" s="345"/>
      <c r="ET43" s="345"/>
      <c r="EU43" s="345"/>
      <c r="EV43" s="345"/>
      <c r="EW43" s="345"/>
      <c r="EX43" s="345"/>
      <c r="EY43" s="345"/>
      <c r="EZ43" s="345"/>
      <c r="FA43" s="345"/>
      <c r="FB43" s="345"/>
      <c r="FC43" s="345"/>
      <c r="FD43" s="345"/>
      <c r="FE43" s="345"/>
      <c r="FF43" s="1"/>
      <c r="FG43" s="345"/>
      <c r="FH43" s="345"/>
      <c r="FI43" s="345"/>
      <c r="FJ43" s="345"/>
      <c r="FK43" s="345"/>
      <c r="FL43" s="345"/>
      <c r="FM43" s="345"/>
      <c r="FN43" s="345"/>
      <c r="FO43" s="345"/>
      <c r="FP43" s="345"/>
      <c r="FQ43" s="1"/>
      <c r="FR43" s="345"/>
      <c r="FS43" s="345"/>
      <c r="FT43" s="345"/>
      <c r="FU43" s="345"/>
      <c r="FV43" s="345"/>
      <c r="FW43" s="345"/>
      <c r="FX43" s="345"/>
      <c r="FY43" s="1"/>
      <c r="FZ43" s="345"/>
      <c r="GA43" s="345"/>
      <c r="GB43" s="345"/>
      <c r="GC43" s="345"/>
      <c r="GD43" s="345"/>
      <c r="GE43" s="345"/>
      <c r="GF43" s="345"/>
      <c r="GG43" s="345"/>
      <c r="GH43" s="345"/>
      <c r="GI43" s="345"/>
      <c r="GJ43" s="345"/>
      <c r="GK43" s="1"/>
      <c r="GL43" s="1"/>
      <c r="GM43" s="1"/>
      <c r="GN43" s="1"/>
      <c r="GO43" s="345"/>
      <c r="GP43" s="345"/>
      <c r="GQ43" s="422"/>
      <c r="GR43" s="1"/>
      <c r="GS43" s="1"/>
      <c r="GT43" s="1"/>
      <c r="GU43" s="1"/>
      <c r="GV43" s="1"/>
      <c r="GW43" s="1"/>
      <c r="GX43" s="1"/>
      <c r="GY43" s="1"/>
      <c r="GZ43" s="1"/>
      <c r="HA43" s="1"/>
      <c r="HB43" s="1"/>
      <c r="HC43" s="1"/>
      <c r="HD43" s="1"/>
      <c r="HE43" s="1"/>
      <c r="HF43" s="1"/>
      <c r="HG43" s="1"/>
      <c r="HH43" s="1"/>
    </row>
    <row r="44" spans="1:216" ht="15.75">
      <c r="A44" s="105" t="s">
        <v>2521</v>
      </c>
      <c r="D44" s="56">
        <f>SUM(E44:HQ44)</f>
        <v>1783</v>
      </c>
      <c r="E44" s="9">
        <v>0</v>
      </c>
      <c r="F44" s="9">
        <v>109</v>
      </c>
      <c r="G44" s="9">
        <v>153</v>
      </c>
      <c r="H44" s="9">
        <v>41</v>
      </c>
      <c r="I44" s="9">
        <v>0</v>
      </c>
      <c r="J44" s="9">
        <v>0</v>
      </c>
      <c r="K44" s="9">
        <v>0</v>
      </c>
      <c r="L44" s="419" t="s">
        <v>4678</v>
      </c>
      <c r="M44" s="9">
        <v>165</v>
      </c>
      <c r="N44" s="9">
        <v>113</v>
      </c>
      <c r="O44" s="9">
        <v>123</v>
      </c>
      <c r="P44" s="9">
        <v>0</v>
      </c>
      <c r="Q44" s="9">
        <v>126</v>
      </c>
      <c r="R44" s="9">
        <v>0</v>
      </c>
      <c r="S44" s="9">
        <v>64</v>
      </c>
      <c r="T44" s="565">
        <v>102</v>
      </c>
      <c r="U44" s="565">
        <v>122</v>
      </c>
      <c r="V44" s="565">
        <v>0</v>
      </c>
      <c r="W44" s="9">
        <v>158</v>
      </c>
      <c r="X44" s="9">
        <v>0</v>
      </c>
      <c r="Y44" s="9">
        <v>150</v>
      </c>
      <c r="Z44" s="565">
        <v>22</v>
      </c>
      <c r="AA44" s="9">
        <v>0</v>
      </c>
      <c r="AB44" s="565">
        <v>35</v>
      </c>
      <c r="AC44" s="565">
        <v>96</v>
      </c>
      <c r="AD44" s="565">
        <v>89</v>
      </c>
      <c r="AE44" s="565">
        <v>115</v>
      </c>
      <c r="AG44" s="105"/>
      <c r="AH44" s="61"/>
      <c r="AJ44" s="249"/>
      <c r="AK44" s="61"/>
      <c r="AL44" s="65"/>
      <c r="AN44" s="345"/>
      <c r="AO44" s="345"/>
      <c r="AP44" s="345"/>
      <c r="AQ44" s="345"/>
      <c r="AR44" s="345"/>
      <c r="AS44" s="345"/>
      <c r="AT44" s="345"/>
      <c r="AU44" s="345"/>
      <c r="AV44" s="345"/>
      <c r="AW44" s="345"/>
      <c r="AX44" s="345"/>
      <c r="AY44" s="345"/>
      <c r="AZ44" s="1"/>
      <c r="BA44" s="345"/>
      <c r="BB44" s="345"/>
      <c r="BC44" s="345"/>
      <c r="BD44" s="345"/>
      <c r="BE44" s="1"/>
      <c r="BF44" s="1"/>
      <c r="BG44" s="345"/>
      <c r="BH44" s="345"/>
      <c r="BI44" s="345"/>
      <c r="BJ44" s="345"/>
      <c r="BK44" s="345"/>
      <c r="BL44" s="345"/>
      <c r="BM44" s="1"/>
      <c r="BN44" s="1"/>
      <c r="BO44" s="1"/>
      <c r="BP44" s="345"/>
      <c r="BQ44" s="345"/>
      <c r="BR44" s="345"/>
      <c r="BS44" s="345"/>
      <c r="BT44" s="1"/>
      <c r="BU44" s="345"/>
      <c r="BV44" s="345"/>
      <c r="BW44" s="1"/>
      <c r="BX44" s="345"/>
      <c r="BY44" s="345"/>
      <c r="BZ44" s="345"/>
      <c r="CA44" s="1"/>
      <c r="CB44" s="345"/>
      <c r="CC44" s="345"/>
      <c r="CD44" s="345"/>
      <c r="CE44" s="345"/>
      <c r="CF44" s="345"/>
      <c r="CG44" s="1"/>
      <c r="CH44" s="345"/>
      <c r="CI44" s="345"/>
      <c r="CJ44" s="345"/>
      <c r="CK44" s="345"/>
      <c r="CL44" s="345"/>
      <c r="CM44" s="345"/>
      <c r="CN44" s="345"/>
      <c r="CO44" s="345"/>
      <c r="CP44" s="345"/>
      <c r="CQ44" s="345"/>
      <c r="CR44" s="1"/>
      <c r="CS44" s="345"/>
      <c r="CT44" s="345"/>
      <c r="CU44" s="345"/>
      <c r="CV44" s="345"/>
      <c r="CW44" s="345"/>
      <c r="CX44" s="345"/>
      <c r="CY44" s="345"/>
      <c r="CZ44" s="345"/>
      <c r="DA44" s="345"/>
      <c r="DB44" s="345"/>
      <c r="DC44" s="1"/>
      <c r="DD44" s="1"/>
      <c r="DE44" s="345"/>
      <c r="DF44" s="345"/>
      <c r="DG44" s="1"/>
      <c r="DH44" s="1"/>
      <c r="DI44" s="345"/>
      <c r="DJ44" s="345"/>
      <c r="DK44" s="345"/>
      <c r="DL44" s="345"/>
      <c r="DM44" s="345"/>
      <c r="DN44" s="345"/>
      <c r="DO44" s="345"/>
      <c r="DP44" s="345"/>
      <c r="DQ44" s="345"/>
      <c r="DR44" s="345"/>
      <c r="DS44" s="345"/>
      <c r="DT44" s="345"/>
      <c r="DU44" s="345"/>
      <c r="DV44" s="345"/>
      <c r="DW44" s="422"/>
      <c r="DX44" s="345"/>
      <c r="DY44" s="345"/>
      <c r="DZ44" s="345"/>
      <c r="EA44" s="345"/>
      <c r="EB44" s="1"/>
      <c r="EC44" s="345"/>
      <c r="ED44" s="345"/>
      <c r="EE44" s="345"/>
      <c r="EF44" s="345"/>
      <c r="EG44" s="1"/>
      <c r="EH44" s="345"/>
      <c r="EI44" s="1"/>
      <c r="EJ44" s="345"/>
      <c r="EK44" s="345"/>
      <c r="EL44" s="345"/>
      <c r="EM44" s="345"/>
      <c r="EN44" s="345"/>
      <c r="EO44" s="345"/>
      <c r="EP44" s="345"/>
      <c r="EQ44" s="345"/>
      <c r="ER44" s="1"/>
      <c r="ES44" s="345"/>
      <c r="ET44" s="345"/>
      <c r="EU44" s="345"/>
      <c r="EV44" s="345"/>
      <c r="EW44" s="345"/>
      <c r="EX44" s="345"/>
      <c r="EY44" s="345"/>
      <c r="EZ44" s="345"/>
      <c r="FA44" s="1"/>
      <c r="FB44" s="345"/>
      <c r="FC44" s="345"/>
      <c r="FD44" s="345"/>
      <c r="FE44" s="345"/>
      <c r="FF44" s="1"/>
      <c r="FG44" s="345"/>
      <c r="FH44" s="1"/>
      <c r="FI44" s="345"/>
      <c r="FJ44" s="345"/>
      <c r="FK44" s="1"/>
      <c r="FL44" s="345"/>
      <c r="FM44" s="345"/>
      <c r="FN44" s="345"/>
      <c r="FO44" s="345"/>
      <c r="FP44" s="1"/>
      <c r="FQ44" s="1"/>
      <c r="FR44" s="345"/>
      <c r="FS44" s="345"/>
      <c r="FT44" s="345"/>
      <c r="FU44" s="345"/>
      <c r="FV44" s="345"/>
      <c r="FW44" s="345"/>
      <c r="FX44" s="345"/>
      <c r="FY44" s="345"/>
      <c r="FZ44" s="345"/>
      <c r="GA44" s="345"/>
      <c r="GB44" s="345"/>
      <c r="GC44" s="345"/>
      <c r="GD44" s="345"/>
      <c r="GE44" s="345"/>
      <c r="GF44" s="345"/>
      <c r="GG44" s="345"/>
      <c r="GH44" s="345"/>
      <c r="GI44" s="345"/>
      <c r="GJ44" s="345"/>
      <c r="GK44" s="1"/>
      <c r="GL44" s="345"/>
      <c r="GM44" s="1"/>
      <c r="GN44" s="345"/>
      <c r="GO44" s="345"/>
      <c r="GP44" s="345"/>
      <c r="GQ44" s="422"/>
      <c r="GR44" s="1"/>
      <c r="GS44" s="1"/>
      <c r="GT44" s="1"/>
      <c r="GU44" s="1"/>
      <c r="GV44" s="1"/>
      <c r="GW44" s="1"/>
      <c r="GX44" s="1"/>
      <c r="GY44" s="1"/>
      <c r="GZ44" s="1"/>
      <c r="HA44" s="1"/>
      <c r="HB44" s="1"/>
      <c r="HC44" s="1"/>
      <c r="HD44" s="1"/>
      <c r="HE44" s="1"/>
      <c r="HF44" s="1"/>
      <c r="HG44" s="1"/>
      <c r="HH44" s="1"/>
    </row>
    <row r="45" spans="1:216" ht="15.75">
      <c r="A45" s="260" t="s">
        <v>3154</v>
      </c>
      <c r="D45" s="56">
        <f>SUM(E45:HQ45)</f>
        <v>1874</v>
      </c>
      <c r="E45" s="9">
        <v>55</v>
      </c>
      <c r="F45" s="9">
        <v>61</v>
      </c>
      <c r="G45" s="9">
        <v>122</v>
      </c>
      <c r="H45" s="9">
        <v>69</v>
      </c>
      <c r="I45" s="9">
        <v>115</v>
      </c>
      <c r="J45" s="9">
        <v>78</v>
      </c>
      <c r="K45" s="9">
        <v>105</v>
      </c>
      <c r="L45" s="419" t="s">
        <v>4679</v>
      </c>
      <c r="M45" s="9">
        <v>0</v>
      </c>
      <c r="N45" s="9">
        <v>75</v>
      </c>
      <c r="O45" s="9">
        <v>73</v>
      </c>
      <c r="P45" s="9">
        <v>130</v>
      </c>
      <c r="Q45" s="9">
        <v>114</v>
      </c>
      <c r="R45" s="9">
        <v>0</v>
      </c>
      <c r="S45" s="9">
        <v>85</v>
      </c>
      <c r="T45" s="565">
        <v>109</v>
      </c>
      <c r="U45" s="9">
        <v>167</v>
      </c>
      <c r="V45" s="9">
        <v>145</v>
      </c>
      <c r="W45" s="565">
        <v>87</v>
      </c>
      <c r="X45" s="9">
        <v>0</v>
      </c>
      <c r="Y45" s="565">
        <v>0</v>
      </c>
      <c r="Z45" s="565">
        <v>0</v>
      </c>
      <c r="AA45" s="9">
        <v>0</v>
      </c>
      <c r="AB45" s="565">
        <v>0</v>
      </c>
      <c r="AC45" s="565">
        <v>134</v>
      </c>
      <c r="AD45" s="565">
        <v>0</v>
      </c>
      <c r="AE45" s="9">
        <v>150</v>
      </c>
      <c r="AG45" s="260"/>
      <c r="AH45" s="61"/>
      <c r="AJ45" s="249"/>
      <c r="AK45" s="61"/>
      <c r="AL45" s="65"/>
      <c r="AN45" s="345"/>
      <c r="AO45" s="345"/>
      <c r="AP45" s="345"/>
      <c r="AQ45" s="345"/>
      <c r="AR45" s="345"/>
      <c r="AS45" s="345"/>
      <c r="AT45" s="345"/>
      <c r="AU45" s="345"/>
      <c r="AV45" s="345"/>
      <c r="AW45" s="345"/>
      <c r="AX45" s="345"/>
      <c r="AY45" s="345"/>
      <c r="AZ45" s="345"/>
      <c r="BA45" s="345"/>
      <c r="BB45" s="345"/>
      <c r="BC45" s="345"/>
      <c r="BD45" s="1"/>
      <c r="BE45" s="345"/>
      <c r="BF45" s="1"/>
      <c r="BG45" s="345"/>
      <c r="BH45" s="345"/>
      <c r="BI45" s="345"/>
      <c r="BJ45" s="345"/>
      <c r="BK45" s="345"/>
      <c r="BL45" s="345"/>
      <c r="BM45" s="345"/>
      <c r="BN45" s="345"/>
      <c r="BO45" s="345"/>
      <c r="BP45" s="345"/>
      <c r="BQ45" s="345"/>
      <c r="BR45" s="345"/>
      <c r="BS45" s="345"/>
      <c r="BT45" s="345"/>
      <c r="BU45" s="345"/>
      <c r="BV45" s="345"/>
      <c r="BW45" s="345"/>
      <c r="BX45" s="345"/>
      <c r="BY45" s="345"/>
      <c r="BZ45" s="345"/>
      <c r="CA45" s="345"/>
      <c r="CB45" s="345"/>
      <c r="CC45" s="345"/>
      <c r="CD45" s="345"/>
      <c r="CE45" s="345"/>
      <c r="CF45" s="345"/>
      <c r="CG45" s="345"/>
      <c r="CH45" s="345"/>
      <c r="CI45" s="345"/>
      <c r="CJ45" s="345"/>
      <c r="CK45" s="345"/>
      <c r="CL45" s="345"/>
      <c r="CM45" s="345"/>
      <c r="CN45" s="345"/>
      <c r="CO45" s="345"/>
      <c r="CP45" s="345"/>
      <c r="CQ45" s="345"/>
      <c r="CR45" s="345"/>
      <c r="CS45" s="345"/>
      <c r="CT45" s="345"/>
      <c r="CU45" s="345"/>
      <c r="CV45" s="345"/>
      <c r="CW45" s="345"/>
      <c r="CX45" s="345"/>
      <c r="CY45" s="345"/>
      <c r="CZ45" s="345"/>
      <c r="DA45" s="345"/>
      <c r="DB45" s="345"/>
      <c r="DC45" s="345"/>
      <c r="DD45" s="345"/>
      <c r="DE45" s="345"/>
      <c r="DF45" s="345"/>
      <c r="DG45" s="345"/>
      <c r="DH45" s="345"/>
      <c r="DI45" s="345"/>
      <c r="DJ45" s="345"/>
      <c r="DK45" s="345"/>
      <c r="DL45" s="345"/>
      <c r="DM45" s="345"/>
      <c r="DN45" s="345"/>
      <c r="DO45" s="345"/>
      <c r="DP45" s="345"/>
      <c r="DQ45" s="345"/>
      <c r="DR45" s="345"/>
      <c r="DS45" s="345"/>
      <c r="DT45" s="345"/>
      <c r="DU45" s="345"/>
      <c r="DV45" s="345"/>
      <c r="DW45" s="422"/>
      <c r="DX45" s="345"/>
      <c r="DY45" s="345"/>
      <c r="DZ45" s="345"/>
      <c r="EA45" s="345"/>
      <c r="EB45" s="345"/>
      <c r="EC45" s="345"/>
      <c r="ED45" s="345"/>
      <c r="EE45" s="345"/>
      <c r="EF45" s="345"/>
      <c r="EG45" s="345"/>
      <c r="EH45" s="345"/>
      <c r="EI45" s="345"/>
      <c r="EJ45" s="345"/>
      <c r="EK45" s="345"/>
      <c r="EL45" s="345"/>
      <c r="EM45" s="345"/>
      <c r="EN45" s="345"/>
      <c r="EO45" s="345"/>
      <c r="EP45" s="345"/>
      <c r="EQ45" s="345"/>
      <c r="ER45" s="345"/>
      <c r="ES45" s="345"/>
      <c r="ET45" s="345"/>
      <c r="EU45" s="345"/>
      <c r="EV45" s="345"/>
      <c r="EW45" s="345"/>
      <c r="EX45" s="345"/>
      <c r="EY45" s="345"/>
      <c r="EZ45" s="345"/>
      <c r="FA45" s="345"/>
      <c r="FB45" s="345"/>
      <c r="FC45" s="345"/>
      <c r="FD45" s="345"/>
      <c r="FE45" s="345"/>
      <c r="FF45" s="345"/>
      <c r="FG45" s="345"/>
      <c r="FH45" s="345"/>
      <c r="FI45" s="345"/>
      <c r="FJ45" s="345"/>
      <c r="FK45" s="345"/>
      <c r="FL45" s="345"/>
      <c r="FM45" s="345"/>
      <c r="FN45" s="345"/>
      <c r="FO45" s="345"/>
      <c r="FP45" s="345"/>
      <c r="FQ45" s="345"/>
      <c r="FR45" s="345"/>
      <c r="FS45" s="345"/>
      <c r="FT45" s="345"/>
      <c r="FU45" s="1"/>
      <c r="FV45" s="345"/>
      <c r="FW45" s="345"/>
      <c r="FX45" s="345"/>
      <c r="FY45" s="345"/>
      <c r="FZ45" s="345"/>
      <c r="GA45" s="345"/>
      <c r="GB45" s="345"/>
      <c r="GC45" s="345"/>
      <c r="GD45" s="345"/>
      <c r="GE45" s="345"/>
      <c r="GF45" s="345"/>
      <c r="GG45" s="345"/>
      <c r="GH45" s="345"/>
      <c r="GI45" s="345"/>
      <c r="GJ45" s="345"/>
      <c r="GK45" s="345"/>
      <c r="GL45" s="345"/>
      <c r="GM45" s="345"/>
      <c r="GN45" s="345"/>
      <c r="GO45" s="345"/>
      <c r="GP45" s="345"/>
      <c r="GQ45" s="422"/>
      <c r="GR45" s="1"/>
      <c r="GS45" s="1"/>
      <c r="GT45" s="1"/>
      <c r="GU45" s="1"/>
      <c r="GV45" s="1"/>
      <c r="GW45" s="1"/>
      <c r="GX45" s="1"/>
      <c r="GY45" s="1"/>
      <c r="GZ45" s="1"/>
      <c r="HA45" s="1"/>
      <c r="HB45" s="1"/>
      <c r="HC45" s="1"/>
      <c r="HD45" s="1"/>
      <c r="HE45" s="1"/>
      <c r="HF45" s="1"/>
      <c r="HG45" s="1"/>
      <c r="HH45" s="1"/>
    </row>
    <row r="46" spans="1:216" ht="15.75">
      <c r="A46" s="105" t="s">
        <v>2094</v>
      </c>
      <c r="D46" s="56">
        <f>SUM(E46:HQ46)</f>
        <v>1561</v>
      </c>
      <c r="E46" s="9">
        <v>0</v>
      </c>
      <c r="F46" s="9">
        <v>0</v>
      </c>
      <c r="G46" s="9">
        <v>0</v>
      </c>
      <c r="H46" s="9">
        <v>145</v>
      </c>
      <c r="I46" s="9">
        <v>85</v>
      </c>
      <c r="J46" s="9">
        <v>94</v>
      </c>
      <c r="K46" s="9">
        <v>124</v>
      </c>
      <c r="L46" s="419" t="s">
        <v>4679</v>
      </c>
      <c r="M46" s="9">
        <v>0</v>
      </c>
      <c r="N46" s="9">
        <v>17</v>
      </c>
      <c r="O46" s="9">
        <v>153</v>
      </c>
      <c r="P46" s="9">
        <v>0</v>
      </c>
      <c r="Q46" s="9">
        <v>105</v>
      </c>
      <c r="R46" s="9">
        <v>0</v>
      </c>
      <c r="S46" s="9">
        <v>106</v>
      </c>
      <c r="T46" s="565">
        <v>78</v>
      </c>
      <c r="U46" s="565">
        <v>136</v>
      </c>
      <c r="V46" s="565">
        <v>0</v>
      </c>
      <c r="W46" s="565">
        <v>99</v>
      </c>
      <c r="X46" s="9">
        <v>0</v>
      </c>
      <c r="Y46" s="565">
        <v>117</v>
      </c>
      <c r="Z46" s="565">
        <v>115</v>
      </c>
      <c r="AA46" s="9">
        <v>0</v>
      </c>
      <c r="AB46" s="565">
        <v>54</v>
      </c>
      <c r="AC46" s="565">
        <v>98</v>
      </c>
      <c r="AD46" s="565">
        <v>0</v>
      </c>
      <c r="AE46" s="565">
        <v>35</v>
      </c>
      <c r="AG46" s="105"/>
      <c r="AH46" s="61"/>
      <c r="AJ46" s="249"/>
      <c r="AK46" s="61"/>
      <c r="AL46" s="65"/>
      <c r="AN46" s="345"/>
      <c r="AO46" s="345"/>
      <c r="AP46" s="345"/>
      <c r="AQ46" s="345"/>
      <c r="AR46" s="345"/>
      <c r="AS46" s="345"/>
      <c r="AT46" s="345"/>
      <c r="AU46" s="345"/>
      <c r="AV46" s="345"/>
      <c r="AW46" s="345"/>
      <c r="AX46" s="345"/>
      <c r="AY46" s="345"/>
      <c r="AZ46" s="345"/>
      <c r="BA46" s="345"/>
      <c r="BB46" s="345"/>
      <c r="BC46" s="345"/>
      <c r="BD46" s="345"/>
      <c r="BE46" s="345"/>
      <c r="BF46" s="345"/>
      <c r="BG46" s="345"/>
      <c r="BH46" s="345"/>
      <c r="BI46" s="345"/>
      <c r="BJ46" s="345"/>
      <c r="BK46" s="1"/>
      <c r="BL46" s="345"/>
      <c r="BM46" s="345"/>
      <c r="BN46" s="345"/>
      <c r="BO46" s="345"/>
      <c r="BP46" s="345"/>
      <c r="BQ46" s="345"/>
      <c r="BR46" s="345"/>
      <c r="BS46" s="345"/>
      <c r="BT46" s="345"/>
      <c r="BU46" s="345"/>
      <c r="BV46" s="345"/>
      <c r="BW46" s="345"/>
      <c r="BX46" s="345"/>
      <c r="BY46" s="345"/>
      <c r="BZ46" s="345"/>
      <c r="CA46" s="345"/>
      <c r="CB46" s="345"/>
      <c r="CC46" s="345"/>
      <c r="CD46" s="345"/>
      <c r="CE46" s="345"/>
      <c r="CF46" s="345"/>
      <c r="CG46" s="1"/>
      <c r="CH46" s="345"/>
      <c r="CI46" s="345"/>
      <c r="CJ46" s="1"/>
      <c r="CK46" s="345"/>
      <c r="CL46" s="345"/>
      <c r="CM46" s="345"/>
      <c r="CN46" s="345"/>
      <c r="CO46" s="345"/>
      <c r="CP46" s="345"/>
      <c r="CQ46" s="345"/>
      <c r="CR46" s="345"/>
      <c r="CS46" s="345"/>
      <c r="CT46" s="345"/>
      <c r="CU46" s="345"/>
      <c r="CV46" s="345"/>
      <c r="CW46" s="345"/>
      <c r="CX46" s="345"/>
      <c r="CY46" s="345"/>
      <c r="CZ46" s="345"/>
      <c r="DA46" s="345"/>
      <c r="DB46" s="345"/>
      <c r="DC46" s="345"/>
      <c r="DD46" s="345"/>
      <c r="DE46" s="345"/>
      <c r="DF46" s="345"/>
      <c r="DG46" s="345"/>
      <c r="DH46" s="1"/>
      <c r="DI46" s="345"/>
      <c r="DJ46" s="345"/>
      <c r="DK46" s="345"/>
      <c r="DL46" s="345"/>
      <c r="DM46" s="345"/>
      <c r="DN46" s="345"/>
      <c r="DO46" s="345"/>
      <c r="DP46" s="345"/>
      <c r="DQ46" s="345"/>
      <c r="DR46" s="345"/>
      <c r="DS46" s="345"/>
      <c r="DT46" s="345"/>
      <c r="DU46" s="345"/>
      <c r="DV46" s="345"/>
      <c r="DW46" s="422"/>
      <c r="DX46" s="345"/>
      <c r="DY46" s="345"/>
      <c r="DZ46" s="345"/>
      <c r="EA46" s="345"/>
      <c r="EB46" s="345"/>
      <c r="EC46" s="345"/>
      <c r="ED46" s="345"/>
      <c r="EE46" s="345"/>
      <c r="EF46" s="345"/>
      <c r="EG46" s="345"/>
      <c r="EH46" s="345"/>
      <c r="EI46" s="345"/>
      <c r="EJ46" s="345"/>
      <c r="EK46" s="345"/>
      <c r="EL46" s="345"/>
      <c r="EM46" s="1"/>
      <c r="EN46" s="345"/>
      <c r="EO46" s="1"/>
      <c r="EP46" s="345"/>
      <c r="EQ46" s="345"/>
      <c r="ER46" s="345"/>
      <c r="ES46" s="345"/>
      <c r="ET46" s="345"/>
      <c r="EU46" s="345"/>
      <c r="EV46" s="345"/>
      <c r="EW46" s="345"/>
      <c r="EX46" s="345"/>
      <c r="EY46" s="1"/>
      <c r="EZ46" s="345"/>
      <c r="FA46" s="345"/>
      <c r="FB46" s="345"/>
      <c r="FC46" s="345"/>
      <c r="FD46" s="345"/>
      <c r="FE46" s="345"/>
      <c r="FF46" s="345"/>
      <c r="FG46" s="345"/>
      <c r="FH46" s="345"/>
      <c r="FI46" s="345"/>
      <c r="FJ46" s="345"/>
      <c r="FK46" s="345"/>
      <c r="FL46" s="345"/>
      <c r="FM46" s="345"/>
      <c r="FN46" s="345"/>
      <c r="FO46" s="345"/>
      <c r="FP46" s="345"/>
      <c r="FQ46" s="345"/>
      <c r="FR46" s="345"/>
      <c r="FS46" s="345"/>
      <c r="FT46" s="1"/>
      <c r="FU46" s="345"/>
      <c r="FV46" s="345"/>
      <c r="FW46" s="345"/>
      <c r="FX46" s="345"/>
      <c r="FY46" s="345"/>
      <c r="FZ46" s="345"/>
      <c r="GA46" s="345"/>
      <c r="GB46" s="345"/>
      <c r="GC46" s="345"/>
      <c r="GD46" s="345"/>
      <c r="GE46" s="1"/>
      <c r="GF46" s="345"/>
      <c r="GG46" s="345"/>
      <c r="GH46" s="1"/>
      <c r="GI46" s="345"/>
      <c r="GJ46" s="345"/>
      <c r="GK46" s="345"/>
      <c r="GL46" s="1"/>
      <c r="GM46" s="345"/>
      <c r="GN46" s="345"/>
      <c r="GO46" s="345"/>
      <c r="GP46" s="1"/>
      <c r="GQ46" s="422"/>
      <c r="GR46" s="1"/>
      <c r="GS46" s="1"/>
      <c r="GT46" s="1"/>
      <c r="GU46" s="1"/>
      <c r="GV46" s="1"/>
      <c r="GW46" s="1"/>
      <c r="GX46" s="1"/>
      <c r="GY46" s="1"/>
      <c r="GZ46" s="1"/>
      <c r="HA46" s="1"/>
      <c r="HB46" s="1"/>
      <c r="HC46" s="1"/>
      <c r="HD46" s="1"/>
      <c r="HE46" s="1"/>
      <c r="HF46" s="1"/>
      <c r="HG46" s="1"/>
      <c r="HH46" s="1"/>
    </row>
    <row r="47" spans="1:216" ht="15.75">
      <c r="A47" s="261" t="s">
        <v>3854</v>
      </c>
      <c r="D47" s="56">
        <f>SUM(E47:HQ47)</f>
        <v>1382</v>
      </c>
      <c r="E47" s="9">
        <v>0</v>
      </c>
      <c r="F47" s="9">
        <v>0</v>
      </c>
      <c r="G47" s="9">
        <v>104</v>
      </c>
      <c r="H47" s="9">
        <v>33</v>
      </c>
      <c r="I47" s="9">
        <v>0</v>
      </c>
      <c r="J47" s="9">
        <v>58</v>
      </c>
      <c r="K47" s="9">
        <v>40</v>
      </c>
      <c r="L47" s="419" t="s">
        <v>4679</v>
      </c>
      <c r="M47" s="9">
        <v>159</v>
      </c>
      <c r="N47" s="9">
        <v>117</v>
      </c>
      <c r="O47" s="9">
        <v>39</v>
      </c>
      <c r="P47" s="9">
        <v>57</v>
      </c>
      <c r="Q47" s="9">
        <v>60</v>
      </c>
      <c r="R47" s="9">
        <v>0</v>
      </c>
      <c r="S47" s="9">
        <v>124</v>
      </c>
      <c r="T47" s="565">
        <v>0</v>
      </c>
      <c r="U47" s="565">
        <v>52</v>
      </c>
      <c r="V47" s="565">
        <v>0</v>
      </c>
      <c r="W47" s="565">
        <v>90</v>
      </c>
      <c r="X47" s="9">
        <v>0</v>
      </c>
      <c r="Y47" s="565">
        <v>92</v>
      </c>
      <c r="Z47" s="565">
        <v>71</v>
      </c>
      <c r="AA47" s="9">
        <v>0</v>
      </c>
      <c r="AB47" s="565">
        <v>30</v>
      </c>
      <c r="AC47" s="565">
        <v>135</v>
      </c>
      <c r="AD47" s="565">
        <v>0</v>
      </c>
      <c r="AE47" s="565">
        <v>121</v>
      </c>
      <c r="AG47" s="261"/>
      <c r="AH47" s="61"/>
      <c r="AJ47" s="249"/>
      <c r="AK47" s="61"/>
      <c r="AL47" s="65"/>
      <c r="AN47" s="345"/>
      <c r="AO47" s="345"/>
      <c r="AP47" s="345"/>
      <c r="AQ47" s="345"/>
      <c r="AR47" s="345"/>
      <c r="AS47" s="1"/>
      <c r="AT47" s="345"/>
      <c r="AU47" s="345"/>
      <c r="AV47" s="345"/>
      <c r="AW47" s="345"/>
      <c r="AX47" s="345"/>
      <c r="AY47" s="345"/>
      <c r="AZ47" s="345"/>
      <c r="BA47" s="345"/>
      <c r="BB47" s="345"/>
      <c r="BC47" s="345"/>
      <c r="BD47" s="345"/>
      <c r="BE47" s="345"/>
      <c r="BF47" s="345"/>
      <c r="BG47" s="345"/>
      <c r="BH47" s="345"/>
      <c r="BI47" s="345"/>
      <c r="BJ47" s="345"/>
      <c r="BK47" s="345"/>
      <c r="BL47" s="345"/>
      <c r="BM47" s="345"/>
      <c r="BN47" s="345"/>
      <c r="BO47" s="345"/>
      <c r="BP47" s="345"/>
      <c r="BQ47" s="345"/>
      <c r="BR47" s="345"/>
      <c r="BS47" s="345"/>
      <c r="BT47" s="345"/>
      <c r="BU47" s="345"/>
      <c r="BV47" s="345"/>
      <c r="BW47" s="345"/>
      <c r="BX47" s="345"/>
      <c r="BY47" s="345"/>
      <c r="BZ47" s="345"/>
      <c r="CA47" s="345"/>
      <c r="CB47" s="345"/>
      <c r="CC47" s="345"/>
      <c r="CD47" s="345"/>
      <c r="CE47" s="345"/>
      <c r="CF47" s="345"/>
      <c r="CG47" s="345"/>
      <c r="CH47" s="345"/>
      <c r="CI47" s="345"/>
      <c r="CJ47" s="345"/>
      <c r="CK47" s="345"/>
      <c r="CL47" s="345"/>
      <c r="CM47" s="345"/>
      <c r="CN47" s="1"/>
      <c r="CO47" s="345"/>
      <c r="CP47" s="345"/>
      <c r="CQ47" s="345"/>
      <c r="CR47" s="345"/>
      <c r="CS47" s="345"/>
      <c r="CT47" s="345"/>
      <c r="CU47" s="345"/>
      <c r="CV47" s="345"/>
      <c r="CW47" s="345"/>
      <c r="CX47" s="345"/>
      <c r="CY47" s="345"/>
      <c r="CZ47" s="345"/>
      <c r="DA47" s="345"/>
      <c r="DB47" s="345"/>
      <c r="DC47" s="345"/>
      <c r="DD47" s="345"/>
      <c r="DE47" s="1"/>
      <c r="DF47" s="345"/>
      <c r="DG47" s="345"/>
      <c r="DH47" s="345"/>
      <c r="DI47" s="345"/>
      <c r="DJ47" s="345"/>
      <c r="DK47" s="345"/>
      <c r="DL47" s="345"/>
      <c r="DM47" s="345"/>
      <c r="DN47" s="345"/>
      <c r="DO47" s="345"/>
      <c r="DP47" s="345"/>
      <c r="DQ47" s="345"/>
      <c r="DR47" s="345"/>
      <c r="DS47" s="345"/>
      <c r="DT47" s="345"/>
      <c r="DU47" s="345"/>
      <c r="DV47" s="345"/>
      <c r="DW47" s="422"/>
      <c r="DX47" s="345"/>
      <c r="DY47" s="345"/>
      <c r="DZ47" s="1"/>
      <c r="EA47" s="1"/>
      <c r="EB47" s="345"/>
      <c r="EC47" s="345"/>
      <c r="ED47" s="345"/>
      <c r="EE47" s="345"/>
      <c r="EF47" s="345"/>
      <c r="EG47" s="1"/>
      <c r="EH47" s="345"/>
      <c r="EI47" s="345"/>
      <c r="EJ47" s="345"/>
      <c r="EK47" s="345"/>
      <c r="EL47" s="345"/>
      <c r="EM47" s="345"/>
      <c r="EN47" s="345"/>
      <c r="EO47" s="345"/>
      <c r="EP47" s="345"/>
      <c r="EQ47" s="345"/>
      <c r="ER47" s="345"/>
      <c r="ES47" s="345"/>
      <c r="ET47" s="345"/>
      <c r="EU47" s="345"/>
      <c r="EV47" s="345"/>
      <c r="EW47" s="345"/>
      <c r="EX47" s="345"/>
      <c r="EY47" s="345"/>
      <c r="EZ47" s="345"/>
      <c r="FA47" s="345"/>
      <c r="FB47" s="345"/>
      <c r="FC47" s="345"/>
      <c r="FD47" s="345"/>
      <c r="FE47" s="345"/>
      <c r="FF47" s="345"/>
      <c r="FG47" s="345"/>
      <c r="FH47" s="345"/>
      <c r="FI47" s="345"/>
      <c r="FJ47" s="345"/>
      <c r="FK47" s="345"/>
      <c r="FL47" s="345"/>
      <c r="FM47" s="345"/>
      <c r="FN47" s="345"/>
      <c r="FO47" s="345"/>
      <c r="FP47" s="345"/>
      <c r="FQ47" s="345"/>
      <c r="FR47" s="345"/>
      <c r="FS47" s="345"/>
      <c r="FT47" s="345"/>
      <c r="FU47" s="345"/>
      <c r="FV47" s="345"/>
      <c r="FW47" s="345"/>
      <c r="FX47" s="345"/>
      <c r="FY47" s="345"/>
      <c r="FZ47" s="1"/>
      <c r="GA47" s="345"/>
      <c r="GB47" s="345"/>
      <c r="GC47" s="345"/>
      <c r="GD47" s="345"/>
      <c r="GE47" s="345"/>
      <c r="GF47" s="345"/>
      <c r="GG47" s="345"/>
      <c r="GH47" s="345"/>
      <c r="GI47" s="345"/>
      <c r="GJ47" s="345"/>
      <c r="GK47" s="345"/>
      <c r="GL47" s="345"/>
      <c r="GM47" s="345"/>
      <c r="GN47" s="1"/>
      <c r="GO47" s="345"/>
      <c r="GP47" s="345"/>
      <c r="GQ47" s="422"/>
      <c r="GR47" s="1"/>
      <c r="GS47" s="1"/>
      <c r="GT47" s="1"/>
      <c r="GU47" s="1"/>
      <c r="GV47" s="1"/>
      <c r="GW47" s="1"/>
      <c r="GX47" s="1"/>
      <c r="GY47" s="1"/>
      <c r="GZ47" s="1"/>
      <c r="HA47" s="1"/>
      <c r="HB47" s="1"/>
      <c r="HC47" s="1"/>
      <c r="HD47" s="1"/>
      <c r="HE47" s="1"/>
      <c r="HF47" s="1"/>
      <c r="HG47" s="1"/>
      <c r="HH47" s="1"/>
    </row>
    <row r="48" spans="1:216" ht="15.75">
      <c r="A48" s="261" t="s">
        <v>1580</v>
      </c>
      <c r="D48" s="56">
        <f>SUM(E48:HQ48)</f>
        <v>1519</v>
      </c>
      <c r="E48" s="9">
        <v>0</v>
      </c>
      <c r="F48" s="9">
        <v>0</v>
      </c>
      <c r="G48" s="9">
        <v>141</v>
      </c>
      <c r="H48" s="9">
        <v>93</v>
      </c>
      <c r="I48" s="9">
        <v>83</v>
      </c>
      <c r="J48" s="9">
        <v>58</v>
      </c>
      <c r="K48" s="9">
        <v>76</v>
      </c>
      <c r="L48" s="419" t="s">
        <v>4679</v>
      </c>
      <c r="M48" s="9">
        <v>131</v>
      </c>
      <c r="N48" s="9">
        <v>78</v>
      </c>
      <c r="O48" s="9">
        <v>52</v>
      </c>
      <c r="P48" s="9">
        <v>163</v>
      </c>
      <c r="Q48" s="9">
        <v>64</v>
      </c>
      <c r="R48" s="9">
        <v>0</v>
      </c>
      <c r="S48" s="9">
        <v>77</v>
      </c>
      <c r="T48" s="565">
        <v>133</v>
      </c>
      <c r="U48" s="565">
        <v>0</v>
      </c>
      <c r="V48" s="565">
        <v>0</v>
      </c>
      <c r="W48" s="565">
        <v>57</v>
      </c>
      <c r="X48" s="9">
        <v>0</v>
      </c>
      <c r="Y48" s="9">
        <v>149</v>
      </c>
      <c r="Z48" s="565">
        <v>49</v>
      </c>
      <c r="AA48" s="9">
        <v>0</v>
      </c>
      <c r="AB48" s="565">
        <v>35</v>
      </c>
      <c r="AC48" s="565">
        <v>32</v>
      </c>
      <c r="AD48" s="565">
        <v>0</v>
      </c>
      <c r="AE48" s="565">
        <v>48</v>
      </c>
      <c r="AG48" s="261"/>
      <c r="AH48" s="61"/>
      <c r="AJ48" s="249"/>
      <c r="AK48" s="61"/>
      <c r="AL48" s="65"/>
      <c r="AN48" s="345"/>
      <c r="AO48" s="345"/>
      <c r="AP48" s="345"/>
      <c r="AQ48" s="345"/>
      <c r="AR48" s="345"/>
      <c r="AS48" s="1"/>
      <c r="AT48" s="345"/>
      <c r="AU48" s="345"/>
      <c r="AV48" s="345"/>
      <c r="AW48" s="345"/>
      <c r="AX48" s="345"/>
      <c r="AY48" s="345"/>
      <c r="AZ48" s="345"/>
      <c r="BA48" s="345"/>
      <c r="BB48" s="345"/>
      <c r="BC48" s="345"/>
      <c r="BD48" s="345"/>
      <c r="BE48" s="345"/>
      <c r="BF48" s="345"/>
      <c r="BG48" s="345"/>
      <c r="BH48" s="345"/>
      <c r="BI48" s="345"/>
      <c r="BJ48" s="345"/>
      <c r="BK48" s="345"/>
      <c r="BL48" s="345"/>
      <c r="BM48" s="345"/>
      <c r="BN48" s="345"/>
      <c r="BO48" s="345"/>
      <c r="BP48" s="345"/>
      <c r="BQ48" s="345"/>
      <c r="BR48" s="345"/>
      <c r="BS48" s="1"/>
      <c r="BT48" s="345"/>
      <c r="BU48" s="345"/>
      <c r="BV48" s="345"/>
      <c r="BW48" s="345"/>
      <c r="BX48" s="345"/>
      <c r="BY48" s="345"/>
      <c r="BZ48" s="345"/>
      <c r="CA48" s="345"/>
      <c r="CB48" s="345"/>
      <c r="CC48" s="345"/>
      <c r="CD48" s="345"/>
      <c r="CE48" s="345"/>
      <c r="CF48" s="345"/>
      <c r="CG48" s="345"/>
      <c r="CH48" s="345"/>
      <c r="CI48" s="345"/>
      <c r="CJ48" s="1"/>
      <c r="CK48" s="345"/>
      <c r="CL48" s="345"/>
      <c r="CM48" s="345"/>
      <c r="CN48" s="345"/>
      <c r="CO48" s="345"/>
      <c r="CP48" s="345"/>
      <c r="CQ48" s="345"/>
      <c r="CR48" s="345"/>
      <c r="CS48" s="1"/>
      <c r="CT48" s="345"/>
      <c r="CU48" s="345"/>
      <c r="CV48" s="345"/>
      <c r="CW48" s="345"/>
      <c r="CX48" s="345"/>
      <c r="CY48" s="345"/>
      <c r="CZ48" s="345"/>
      <c r="DA48" s="345"/>
      <c r="DB48" s="345"/>
      <c r="DC48" s="1"/>
      <c r="DD48" s="345"/>
      <c r="DE48" s="345"/>
      <c r="DF48" s="345"/>
      <c r="DG48" s="345"/>
      <c r="DH48" s="345"/>
      <c r="DI48" s="345"/>
      <c r="DJ48" s="345"/>
      <c r="DK48" s="345"/>
      <c r="DL48" s="345"/>
      <c r="DM48" s="345"/>
      <c r="DN48" s="1"/>
      <c r="DO48" s="345"/>
      <c r="DP48" s="345"/>
      <c r="DQ48" s="345"/>
      <c r="DR48" s="345"/>
      <c r="DS48" s="345"/>
      <c r="DT48" s="345"/>
      <c r="DU48" s="345"/>
      <c r="DV48" s="345"/>
      <c r="DW48" s="422"/>
      <c r="DX48" s="345"/>
      <c r="DY48" s="345"/>
      <c r="DZ48" s="345"/>
      <c r="EA48" s="345"/>
      <c r="EB48" s="345"/>
      <c r="EC48" s="345"/>
      <c r="ED48" s="345"/>
      <c r="EE48" s="1"/>
      <c r="EF48" s="345"/>
      <c r="EG48" s="345"/>
      <c r="EH48" s="345"/>
      <c r="EI48" s="345"/>
      <c r="EJ48" s="345"/>
      <c r="EK48" s="345"/>
      <c r="EL48" s="345"/>
      <c r="EM48" s="345"/>
      <c r="EN48" s="345"/>
      <c r="EO48" s="345"/>
      <c r="EP48" s="345"/>
      <c r="EQ48" s="345"/>
      <c r="ER48" s="345"/>
      <c r="ES48" s="345"/>
      <c r="ET48" s="345"/>
      <c r="EU48" s="345"/>
      <c r="EV48" s="345"/>
      <c r="EW48" s="345"/>
      <c r="EX48" s="345"/>
      <c r="EY48" s="345"/>
      <c r="EZ48" s="345"/>
      <c r="FA48" s="345"/>
      <c r="FB48" s="345"/>
      <c r="FC48" s="345"/>
      <c r="FD48" s="345"/>
      <c r="FE48" s="345"/>
      <c r="FF48" s="345"/>
      <c r="FG48" s="1"/>
      <c r="FH48" s="345"/>
      <c r="FI48" s="345"/>
      <c r="FJ48" s="345"/>
      <c r="FK48" s="345"/>
      <c r="FL48" s="345"/>
      <c r="FM48" s="345"/>
      <c r="FN48" s="345"/>
      <c r="FO48" s="345"/>
      <c r="FP48" s="345"/>
      <c r="FQ48" s="345"/>
      <c r="FR48" s="345"/>
      <c r="FS48" s="345"/>
      <c r="FT48" s="345"/>
      <c r="FU48" s="1"/>
      <c r="FV48" s="345"/>
      <c r="FW48" s="345"/>
      <c r="FX48" s="345"/>
      <c r="FY48" s="345"/>
      <c r="FZ48" s="345"/>
      <c r="GA48" s="345"/>
      <c r="GB48" s="345"/>
      <c r="GC48" s="345"/>
      <c r="GD48" s="345"/>
      <c r="GE48" s="345"/>
      <c r="GF48" s="345"/>
      <c r="GG48" s="1"/>
      <c r="GH48" s="345"/>
      <c r="GI48" s="345"/>
      <c r="GJ48" s="345"/>
      <c r="GK48" s="345"/>
      <c r="GL48" s="345"/>
      <c r="GM48" s="345"/>
      <c r="GN48" s="345"/>
      <c r="GO48" s="345"/>
      <c r="GP48" s="345"/>
      <c r="GQ48" s="422"/>
      <c r="GR48" s="1"/>
      <c r="GS48" s="1"/>
      <c r="GT48" s="1"/>
      <c r="GU48" s="1"/>
      <c r="GV48" s="1"/>
      <c r="GW48" s="1"/>
      <c r="GX48" s="1"/>
      <c r="GY48" s="1"/>
      <c r="GZ48" s="1"/>
      <c r="HA48" s="1"/>
      <c r="HB48" s="1"/>
      <c r="HC48" s="1"/>
      <c r="HD48" s="1"/>
      <c r="HE48" s="1"/>
      <c r="HF48" s="1"/>
      <c r="HG48" s="1"/>
      <c r="HH48" s="1"/>
    </row>
    <row r="49" spans="1:216" ht="15.75">
      <c r="A49" s="261" t="s">
        <v>17</v>
      </c>
      <c r="D49" s="56">
        <f>SUM(E49:HQ49)</f>
        <v>1938</v>
      </c>
      <c r="E49" s="9">
        <v>131</v>
      </c>
      <c r="F49" s="9">
        <v>65</v>
      </c>
      <c r="G49" s="9">
        <v>75</v>
      </c>
      <c r="H49" s="9">
        <v>39</v>
      </c>
      <c r="I49" s="9">
        <v>114</v>
      </c>
      <c r="J49" s="9">
        <v>129</v>
      </c>
      <c r="K49" s="9">
        <v>135</v>
      </c>
      <c r="L49" s="419" t="s">
        <v>4679</v>
      </c>
      <c r="M49" s="9">
        <v>0</v>
      </c>
      <c r="N49" s="9">
        <v>88</v>
      </c>
      <c r="O49" s="9">
        <v>66</v>
      </c>
      <c r="P49" s="9">
        <v>47</v>
      </c>
      <c r="Q49" s="9">
        <v>54</v>
      </c>
      <c r="R49" s="9">
        <v>0</v>
      </c>
      <c r="S49" s="9">
        <v>103</v>
      </c>
      <c r="T49" s="565">
        <v>72</v>
      </c>
      <c r="U49" s="565">
        <v>115</v>
      </c>
      <c r="V49" s="565">
        <v>0</v>
      </c>
      <c r="W49" s="9">
        <v>149</v>
      </c>
      <c r="X49" s="9">
        <v>0</v>
      </c>
      <c r="Y49" s="565">
        <v>96</v>
      </c>
      <c r="Z49" s="565">
        <v>0</v>
      </c>
      <c r="AA49" s="9">
        <v>0</v>
      </c>
      <c r="AB49" s="9">
        <v>145</v>
      </c>
      <c r="AC49" s="9">
        <v>161</v>
      </c>
      <c r="AD49" s="565">
        <v>0</v>
      </c>
      <c r="AE49" s="9">
        <v>154</v>
      </c>
      <c r="AG49" s="261"/>
      <c r="AH49" s="61"/>
      <c r="AJ49" s="249"/>
      <c r="AK49" s="61"/>
      <c r="AL49" s="65"/>
      <c r="AN49" s="345"/>
      <c r="AO49" s="345"/>
      <c r="AP49" s="345"/>
      <c r="AQ49" s="345"/>
      <c r="AR49" s="345"/>
      <c r="AS49" s="345"/>
      <c r="AT49" s="345"/>
      <c r="AU49" s="345"/>
      <c r="AV49" s="345"/>
      <c r="AW49" s="345"/>
      <c r="AX49" s="345"/>
      <c r="AY49" s="345"/>
      <c r="AZ49" s="345"/>
      <c r="BA49" s="345"/>
      <c r="BB49" s="345"/>
      <c r="BC49" s="345"/>
      <c r="BD49" s="345"/>
      <c r="BE49" s="345"/>
      <c r="BF49" s="345"/>
      <c r="BG49" s="345"/>
      <c r="BH49" s="345"/>
      <c r="BI49" s="345"/>
      <c r="BJ49" s="345"/>
      <c r="BK49" s="1"/>
      <c r="BL49" s="345"/>
      <c r="BM49" s="345"/>
      <c r="BN49" s="345"/>
      <c r="BO49" s="345"/>
      <c r="BP49" s="345"/>
      <c r="BQ49" s="345"/>
      <c r="BR49" s="345"/>
      <c r="BS49" s="1"/>
      <c r="BT49" s="345"/>
      <c r="BU49" s="345"/>
      <c r="BV49" s="345"/>
      <c r="BW49" s="345"/>
      <c r="BX49" s="345"/>
      <c r="BY49" s="345"/>
      <c r="BZ49" s="345"/>
      <c r="CA49" s="345"/>
      <c r="CB49" s="1"/>
      <c r="CC49" s="345"/>
      <c r="CD49" s="345"/>
      <c r="CE49" s="345"/>
      <c r="CF49" s="345"/>
      <c r="CG49" s="345"/>
      <c r="CH49" s="345"/>
      <c r="CI49" s="345"/>
      <c r="CJ49" s="345"/>
      <c r="CK49" s="345"/>
      <c r="CL49" s="345"/>
      <c r="CM49" s="345"/>
      <c r="CN49" s="345"/>
      <c r="CO49" s="345"/>
      <c r="CP49" s="345"/>
      <c r="CQ49" s="345"/>
      <c r="CR49" s="345"/>
      <c r="CS49" s="345"/>
      <c r="CT49" s="345"/>
      <c r="CU49" s="345"/>
      <c r="CV49" s="345"/>
      <c r="CW49" s="345"/>
      <c r="CX49" s="345"/>
      <c r="CY49" s="345"/>
      <c r="CZ49" s="345"/>
      <c r="DA49" s="345"/>
      <c r="DB49" s="345"/>
      <c r="DC49" s="345"/>
      <c r="DD49" s="345"/>
      <c r="DE49" s="345"/>
      <c r="DF49" s="345"/>
      <c r="DG49" s="345"/>
      <c r="DH49" s="345"/>
      <c r="DI49" s="345"/>
      <c r="DJ49" s="345"/>
      <c r="DK49" s="345"/>
      <c r="DL49" s="345"/>
      <c r="DM49" s="345"/>
      <c r="DN49" s="345"/>
      <c r="DO49" s="345"/>
      <c r="DP49" s="345"/>
      <c r="DQ49" s="345"/>
      <c r="DR49" s="345"/>
      <c r="DS49" s="345"/>
      <c r="DT49" s="345"/>
      <c r="DU49" s="345"/>
      <c r="DV49" s="345"/>
      <c r="DW49" s="422"/>
      <c r="DX49" s="345"/>
      <c r="DY49" s="345"/>
      <c r="DZ49" s="345"/>
      <c r="EA49" s="345"/>
      <c r="EB49" s="345"/>
      <c r="EC49" s="345"/>
      <c r="ED49" s="345"/>
      <c r="EE49" s="345"/>
      <c r="EF49" s="345"/>
      <c r="EG49" s="345"/>
      <c r="EH49" s="345"/>
      <c r="EI49" s="1"/>
      <c r="EJ49" s="345"/>
      <c r="EK49" s="345"/>
      <c r="EL49" s="345"/>
      <c r="EM49" s="345"/>
      <c r="EN49" s="345"/>
      <c r="EO49" s="345"/>
      <c r="EP49" s="345"/>
      <c r="EQ49" s="345"/>
      <c r="ER49" s="345"/>
      <c r="ES49" s="345"/>
      <c r="ET49" s="345"/>
      <c r="EU49" s="345"/>
      <c r="EV49" s="345"/>
      <c r="EW49" s="345"/>
      <c r="EX49" s="1"/>
      <c r="EY49" s="345"/>
      <c r="EZ49" s="345"/>
      <c r="FA49" s="345"/>
      <c r="FB49" s="345"/>
      <c r="FC49" s="345"/>
      <c r="FD49" s="345"/>
      <c r="FE49" s="345"/>
      <c r="FF49" s="345"/>
      <c r="FG49" s="345"/>
      <c r="FH49" s="345"/>
      <c r="FI49" s="345"/>
      <c r="FJ49" s="345"/>
      <c r="FK49" s="345"/>
      <c r="FL49" s="345"/>
      <c r="FM49" s="345"/>
      <c r="FN49" s="345"/>
      <c r="FO49" s="345"/>
      <c r="FP49" s="345"/>
      <c r="FQ49" s="345"/>
      <c r="FR49" s="345"/>
      <c r="FS49" s="1"/>
      <c r="FT49" s="345"/>
      <c r="FU49" s="345"/>
      <c r="FV49" s="345"/>
      <c r="FW49" s="345"/>
      <c r="FX49" s="345"/>
      <c r="FY49" s="345"/>
      <c r="FZ49" s="345"/>
      <c r="GA49" s="345"/>
      <c r="GB49" s="345"/>
      <c r="GC49" s="1"/>
      <c r="GD49" s="1"/>
      <c r="GE49" s="345"/>
      <c r="GF49" s="345"/>
      <c r="GG49" s="345"/>
      <c r="GH49" s="345"/>
      <c r="GI49" s="345"/>
      <c r="GJ49" s="345"/>
      <c r="GK49" s="345"/>
      <c r="GL49" s="345"/>
      <c r="GM49" s="345"/>
      <c r="GN49" s="345"/>
      <c r="GO49" s="345"/>
      <c r="GP49" s="345"/>
      <c r="GQ49" s="422"/>
      <c r="GR49" s="1"/>
      <c r="GS49" s="1"/>
      <c r="GT49" s="1"/>
      <c r="GU49" s="1"/>
      <c r="GV49" s="1"/>
      <c r="GW49" s="1"/>
      <c r="GX49" s="1"/>
      <c r="GY49" s="1"/>
      <c r="GZ49" s="1"/>
      <c r="HA49" s="1"/>
      <c r="HB49" s="1"/>
      <c r="HC49" s="1"/>
      <c r="HD49" s="1"/>
      <c r="HE49" s="1"/>
      <c r="HF49" s="1"/>
      <c r="HG49" s="1"/>
      <c r="HH49" s="1"/>
    </row>
    <row r="50" spans="1:216" ht="15.75">
      <c r="A50" s="105" t="s">
        <v>3156</v>
      </c>
      <c r="D50" s="56">
        <f>SUM(E50:HQ50)</f>
        <v>2008</v>
      </c>
      <c r="E50" s="9">
        <v>68</v>
      </c>
      <c r="F50" s="9">
        <v>114</v>
      </c>
      <c r="G50" s="9">
        <v>168</v>
      </c>
      <c r="H50" s="9">
        <v>91</v>
      </c>
      <c r="I50" s="9">
        <v>129</v>
      </c>
      <c r="J50" s="9">
        <v>18</v>
      </c>
      <c r="K50" s="9">
        <v>10</v>
      </c>
      <c r="L50" s="419" t="s">
        <v>4679</v>
      </c>
      <c r="M50" s="9">
        <v>131</v>
      </c>
      <c r="N50" s="9">
        <v>101</v>
      </c>
      <c r="O50" s="9">
        <v>144</v>
      </c>
      <c r="P50" s="9">
        <v>88</v>
      </c>
      <c r="Q50" s="9">
        <v>162</v>
      </c>
      <c r="R50" s="9">
        <v>0</v>
      </c>
      <c r="S50" s="9">
        <v>2</v>
      </c>
      <c r="T50" s="565">
        <v>92</v>
      </c>
      <c r="U50" s="565">
        <v>34</v>
      </c>
      <c r="V50" s="565">
        <v>0</v>
      </c>
      <c r="W50" s="565">
        <v>121</v>
      </c>
      <c r="X50" s="9">
        <v>0</v>
      </c>
      <c r="Y50" s="565">
        <v>71</v>
      </c>
      <c r="Z50" s="565">
        <v>60</v>
      </c>
      <c r="AA50" s="9">
        <v>167</v>
      </c>
      <c r="AB50" s="565">
        <v>62</v>
      </c>
      <c r="AC50" s="565">
        <v>101</v>
      </c>
      <c r="AD50" s="565">
        <v>0</v>
      </c>
      <c r="AE50" s="565">
        <v>74</v>
      </c>
      <c r="AG50" s="105"/>
      <c r="AH50" s="61"/>
      <c r="AJ50" s="249"/>
      <c r="AK50" s="61"/>
      <c r="AL50" s="65"/>
      <c r="AN50" s="345"/>
      <c r="AO50" s="345"/>
      <c r="AP50" s="345"/>
      <c r="AQ50" s="345"/>
      <c r="AR50" s="345"/>
      <c r="AS50" s="345"/>
      <c r="AT50" s="345"/>
      <c r="AU50" s="345"/>
      <c r="AV50" s="345"/>
      <c r="AW50" s="345"/>
      <c r="AX50" s="345"/>
      <c r="AY50" s="345"/>
      <c r="AZ50" s="345"/>
      <c r="BA50" s="345"/>
      <c r="BB50" s="345"/>
      <c r="BC50" s="345"/>
      <c r="BD50" s="345"/>
      <c r="BE50" s="1"/>
      <c r="BF50" s="345"/>
      <c r="BG50" s="345"/>
      <c r="BH50" s="345"/>
      <c r="BI50" s="345"/>
      <c r="BJ50" s="345"/>
      <c r="BK50" s="345"/>
      <c r="BL50" s="345"/>
      <c r="BM50" s="345"/>
      <c r="BN50" s="345"/>
      <c r="BO50" s="345"/>
      <c r="BP50" s="345"/>
      <c r="BQ50" s="345"/>
      <c r="BR50" s="345"/>
      <c r="BS50" s="345"/>
      <c r="BT50" s="345"/>
      <c r="BU50" s="345"/>
      <c r="BV50" s="345"/>
      <c r="BW50" s="345"/>
      <c r="BX50" s="345"/>
      <c r="BY50" s="345"/>
      <c r="BZ50" s="345"/>
      <c r="CA50" s="345"/>
      <c r="CB50" s="345"/>
      <c r="CC50" s="345"/>
      <c r="CD50" s="345"/>
      <c r="CE50" s="345"/>
      <c r="CF50" s="345"/>
      <c r="CG50" s="345"/>
      <c r="CH50" s="345"/>
      <c r="CI50" s="345"/>
      <c r="CJ50" s="345"/>
      <c r="CK50" s="345"/>
      <c r="CL50" s="345"/>
      <c r="CM50" s="345"/>
      <c r="CN50" s="345"/>
      <c r="CO50" s="345"/>
      <c r="CP50" s="345"/>
      <c r="CQ50" s="345"/>
      <c r="CR50" s="345"/>
      <c r="CS50" s="345"/>
      <c r="CT50" s="345"/>
      <c r="CU50" s="345"/>
      <c r="CV50" s="345"/>
      <c r="CW50" s="345"/>
      <c r="CX50" s="345"/>
      <c r="CY50" s="345"/>
      <c r="CZ50" s="1"/>
      <c r="DA50" s="345"/>
      <c r="DB50" s="345"/>
      <c r="DC50" s="345"/>
      <c r="DD50" s="345"/>
      <c r="DE50" s="345"/>
      <c r="DF50" s="345"/>
      <c r="DG50" s="345"/>
      <c r="DH50" s="345"/>
      <c r="DI50" s="345"/>
      <c r="DJ50" s="345"/>
      <c r="DK50" s="345"/>
      <c r="DL50" s="345"/>
      <c r="DM50" s="345"/>
      <c r="DN50" s="345"/>
      <c r="DO50" s="345"/>
      <c r="DP50" s="345"/>
      <c r="DQ50" s="345"/>
      <c r="DR50" s="345"/>
      <c r="DS50" s="345"/>
      <c r="DT50" s="345"/>
      <c r="DU50" s="345"/>
      <c r="DV50" s="345"/>
      <c r="DW50" s="422"/>
      <c r="DX50" s="345"/>
      <c r="DY50" s="345"/>
      <c r="DZ50" s="345"/>
      <c r="EA50" s="345"/>
      <c r="EB50" s="345"/>
      <c r="EC50" s="345"/>
      <c r="ED50" s="345"/>
      <c r="EE50" s="345"/>
      <c r="EF50" s="345"/>
      <c r="EG50" s="345"/>
      <c r="EH50" s="345"/>
      <c r="EI50" s="1"/>
      <c r="EJ50" s="345"/>
      <c r="EK50" s="345"/>
      <c r="EL50" s="345"/>
      <c r="EM50" s="345"/>
      <c r="EN50" s="345"/>
      <c r="EO50" s="345"/>
      <c r="EP50" s="345"/>
      <c r="EQ50" s="345"/>
      <c r="ER50" s="345"/>
      <c r="ES50" s="345"/>
      <c r="ET50" s="345"/>
      <c r="EU50" s="345"/>
      <c r="EV50" s="345"/>
      <c r="EW50" s="345"/>
      <c r="EX50" s="345"/>
      <c r="EY50" s="345"/>
      <c r="EZ50" s="345"/>
      <c r="FA50" s="345"/>
      <c r="FB50" s="345"/>
      <c r="FC50" s="345"/>
      <c r="FD50" s="1"/>
      <c r="FE50" s="345"/>
      <c r="FF50" s="345"/>
      <c r="FG50" s="345"/>
      <c r="FH50" s="345"/>
      <c r="FI50" s="345"/>
      <c r="FJ50" s="345"/>
      <c r="FK50" s="345"/>
      <c r="FL50" s="345"/>
      <c r="FM50" s="345"/>
      <c r="FN50" s="345"/>
      <c r="FO50" s="345"/>
      <c r="FP50" s="345"/>
      <c r="FQ50" s="345"/>
      <c r="FR50" s="345"/>
      <c r="FS50" s="345"/>
      <c r="FT50" s="345"/>
      <c r="FU50" s="345"/>
      <c r="FV50" s="345"/>
      <c r="FW50" s="345"/>
      <c r="FX50" s="345"/>
      <c r="FY50" s="345"/>
      <c r="FZ50" s="345"/>
      <c r="GA50" s="345"/>
      <c r="GB50" s="345"/>
      <c r="GC50" s="345"/>
      <c r="GD50" s="345"/>
      <c r="GE50" s="345"/>
      <c r="GF50" s="345"/>
      <c r="GG50" s="345"/>
      <c r="GH50" s="345"/>
      <c r="GI50" s="345"/>
      <c r="GJ50" s="345"/>
      <c r="GK50" s="1"/>
      <c r="GL50" s="345"/>
      <c r="GM50" s="345"/>
      <c r="GN50" s="345"/>
      <c r="GO50" s="345"/>
      <c r="GP50" s="345"/>
      <c r="GQ50" s="422"/>
      <c r="GR50" s="1"/>
      <c r="GS50" s="1"/>
      <c r="GT50" s="1"/>
      <c r="GU50" s="1"/>
      <c r="GV50" s="1"/>
      <c r="GW50" s="1"/>
      <c r="GX50" s="1"/>
      <c r="GY50" s="1"/>
      <c r="GZ50" s="1"/>
      <c r="HA50" s="1"/>
      <c r="HB50" s="1"/>
      <c r="HC50" s="1"/>
      <c r="HD50" s="1"/>
      <c r="HE50" s="1"/>
      <c r="HF50" s="1"/>
      <c r="HG50" s="1"/>
      <c r="HH50" s="1"/>
    </row>
    <row r="51" spans="1:216" ht="15.75">
      <c r="A51" s="105" t="s">
        <v>161</v>
      </c>
      <c r="D51" s="56">
        <f>SUM(E51:HQ51)</f>
        <v>2124</v>
      </c>
      <c r="E51" s="9">
        <v>124</v>
      </c>
      <c r="F51" s="9">
        <v>0</v>
      </c>
      <c r="G51" s="9">
        <v>141</v>
      </c>
      <c r="H51" s="9">
        <v>92</v>
      </c>
      <c r="I51" s="9">
        <v>99</v>
      </c>
      <c r="J51" s="9">
        <v>61</v>
      </c>
      <c r="K51" s="9">
        <v>87</v>
      </c>
      <c r="L51" s="9">
        <v>140</v>
      </c>
      <c r="M51" s="9">
        <v>131</v>
      </c>
      <c r="N51" s="9">
        <v>82</v>
      </c>
      <c r="O51" s="9">
        <v>111</v>
      </c>
      <c r="P51" s="9">
        <v>0</v>
      </c>
      <c r="Q51" s="9">
        <v>91</v>
      </c>
      <c r="R51" s="9">
        <v>0</v>
      </c>
      <c r="S51" s="9">
        <v>84</v>
      </c>
      <c r="T51" s="565">
        <v>42</v>
      </c>
      <c r="U51" s="9">
        <v>154</v>
      </c>
      <c r="V51" s="565">
        <v>0</v>
      </c>
      <c r="W51" s="565">
        <v>103</v>
      </c>
      <c r="X51" s="9">
        <v>0</v>
      </c>
      <c r="Y51" s="565">
        <v>62</v>
      </c>
      <c r="Z51" s="565">
        <v>20</v>
      </c>
      <c r="AA51" s="9">
        <v>0</v>
      </c>
      <c r="AB51" s="565">
        <v>109</v>
      </c>
      <c r="AC51" s="565">
        <v>90</v>
      </c>
      <c r="AD51" s="9">
        <v>149</v>
      </c>
      <c r="AE51" s="9">
        <v>152</v>
      </c>
      <c r="AG51" s="105"/>
      <c r="AH51" s="61"/>
      <c r="AJ51" s="249"/>
      <c r="AK51" s="61"/>
      <c r="AL51" s="65"/>
      <c r="AN51" s="345"/>
      <c r="AO51" s="345"/>
      <c r="AP51" s="345"/>
      <c r="AQ51" s="345"/>
      <c r="AR51" s="345"/>
      <c r="AS51" s="345"/>
      <c r="AT51" s="1"/>
      <c r="AU51" s="345"/>
      <c r="AV51" s="345"/>
      <c r="AW51" s="345"/>
      <c r="AX51" s="1"/>
      <c r="AY51" s="345"/>
      <c r="AZ51" s="345"/>
      <c r="BA51" s="345"/>
      <c r="BB51" s="345"/>
      <c r="BC51" s="345"/>
      <c r="BD51" s="345"/>
      <c r="BE51" s="345"/>
      <c r="BF51" s="345"/>
      <c r="BG51" s="1"/>
      <c r="BH51" s="345"/>
      <c r="BI51" s="345"/>
      <c r="BJ51" s="345"/>
      <c r="BK51" s="345"/>
      <c r="BL51" s="345"/>
      <c r="BM51" s="345"/>
      <c r="BN51" s="345"/>
      <c r="BO51" s="345"/>
      <c r="BP51" s="345"/>
      <c r="BQ51" s="345"/>
      <c r="BR51" s="345"/>
      <c r="BS51" s="345"/>
      <c r="BT51" s="345"/>
      <c r="BU51" s="345"/>
      <c r="BV51" s="345"/>
      <c r="BW51" s="345"/>
      <c r="BX51" s="345"/>
      <c r="BY51" s="345"/>
      <c r="BZ51" s="345"/>
      <c r="CA51" s="345"/>
      <c r="CB51" s="345"/>
      <c r="CC51" s="345"/>
      <c r="CD51" s="345"/>
      <c r="CE51" s="345"/>
      <c r="CF51" s="345"/>
      <c r="CG51" s="345"/>
      <c r="CH51" s="345"/>
      <c r="CI51" s="345"/>
      <c r="CJ51" s="345"/>
      <c r="CK51" s="345"/>
      <c r="CL51" s="345"/>
      <c r="CM51" s="345"/>
      <c r="CN51" s="345"/>
      <c r="CO51" s="345"/>
      <c r="CP51" s="345"/>
      <c r="CQ51" s="345"/>
      <c r="CR51" s="1"/>
      <c r="CS51" s="345"/>
      <c r="CT51" s="345"/>
      <c r="CU51" s="345"/>
      <c r="CV51" s="345"/>
      <c r="CW51" s="345"/>
      <c r="CX51" s="345"/>
      <c r="CY51" s="345"/>
      <c r="CZ51" s="345"/>
      <c r="DA51" s="345"/>
      <c r="DB51" s="345"/>
      <c r="DC51" s="1"/>
      <c r="DD51" s="345"/>
      <c r="DE51" s="345"/>
      <c r="DF51" s="345"/>
      <c r="DG51" s="345"/>
      <c r="DH51" s="345"/>
      <c r="DI51" s="345"/>
      <c r="DJ51" s="345"/>
      <c r="DK51" s="345"/>
      <c r="DL51" s="345"/>
      <c r="DM51" s="345"/>
      <c r="DN51" s="345"/>
      <c r="DO51" s="345"/>
      <c r="DP51" s="345"/>
      <c r="DQ51" s="345"/>
      <c r="DR51" s="345"/>
      <c r="DS51" s="345"/>
      <c r="DT51" s="345"/>
      <c r="DU51" s="345"/>
      <c r="DV51" s="345"/>
      <c r="DW51" s="422"/>
      <c r="DX51" s="345"/>
      <c r="DY51" s="1"/>
      <c r="DZ51" s="1"/>
      <c r="EA51" s="1"/>
      <c r="EB51" s="345"/>
      <c r="EC51" s="345"/>
      <c r="ED51" s="345"/>
      <c r="EE51" s="1"/>
      <c r="EF51" s="345"/>
      <c r="EG51" s="345"/>
      <c r="EH51" s="345"/>
      <c r="EI51" s="345"/>
      <c r="EJ51" s="345"/>
      <c r="EK51" s="345"/>
      <c r="EL51" s="345"/>
      <c r="EM51" s="1"/>
      <c r="EN51" s="345"/>
      <c r="EO51" s="345"/>
      <c r="EP51" s="345"/>
      <c r="EQ51" s="345"/>
      <c r="ER51" s="345"/>
      <c r="ES51" s="345"/>
      <c r="ET51" s="345"/>
      <c r="EU51" s="345"/>
      <c r="EV51" s="345"/>
      <c r="EW51" s="345"/>
      <c r="EX51" s="345"/>
      <c r="EY51" s="345"/>
      <c r="EZ51" s="345"/>
      <c r="FA51" s="345"/>
      <c r="FB51" s="345"/>
      <c r="FC51" s="345"/>
      <c r="FD51" s="1"/>
      <c r="FE51" s="345"/>
      <c r="FF51" s="345"/>
      <c r="FG51" s="345"/>
      <c r="FH51" s="345"/>
      <c r="FI51" s="345"/>
      <c r="FJ51" s="345"/>
      <c r="FK51" s="345"/>
      <c r="FL51" s="345"/>
      <c r="FM51" s="345"/>
      <c r="FN51" s="345"/>
      <c r="FO51" s="345"/>
      <c r="FP51" s="1"/>
      <c r="FQ51" s="345"/>
      <c r="FR51" s="345"/>
      <c r="FS51" s="345"/>
      <c r="FT51" s="345"/>
      <c r="FU51" s="345"/>
      <c r="FV51" s="345"/>
      <c r="FW51" s="345"/>
      <c r="FX51" s="345"/>
      <c r="FY51" s="345"/>
      <c r="FZ51" s="1"/>
      <c r="GA51" s="345"/>
      <c r="GB51" s="345"/>
      <c r="GC51" s="345"/>
      <c r="GD51" s="345"/>
      <c r="GE51" s="345"/>
      <c r="GF51" s="345"/>
      <c r="GG51" s="1"/>
      <c r="GH51" s="345"/>
      <c r="GI51" s="345"/>
      <c r="GJ51" s="345"/>
      <c r="GK51" s="345"/>
      <c r="GL51" s="345"/>
      <c r="GM51" s="345"/>
      <c r="GN51" s="345"/>
      <c r="GO51" s="345"/>
      <c r="GP51" s="345"/>
      <c r="GQ51" s="422"/>
      <c r="GR51" s="1"/>
      <c r="GS51" s="1"/>
      <c r="GT51" s="1"/>
      <c r="GU51" s="1"/>
      <c r="GV51" s="1"/>
      <c r="GW51" s="1"/>
      <c r="GX51" s="1"/>
      <c r="GY51" s="1"/>
      <c r="GZ51" s="1"/>
      <c r="HA51" s="1"/>
      <c r="HB51" s="1"/>
      <c r="HC51" s="1"/>
      <c r="HD51" s="1"/>
      <c r="HE51" s="1"/>
      <c r="HF51" s="1"/>
      <c r="HG51" s="1"/>
      <c r="HH51" s="1"/>
    </row>
    <row r="52" spans="1:216" ht="15.75">
      <c r="A52" s="261" t="s">
        <v>3818</v>
      </c>
      <c r="D52" s="56">
        <f>SUM(E52:HQ52)</f>
        <v>832</v>
      </c>
      <c r="E52" s="9">
        <v>0</v>
      </c>
      <c r="F52" s="9">
        <v>0</v>
      </c>
      <c r="G52" s="9">
        <v>0</v>
      </c>
      <c r="H52" s="9">
        <v>6</v>
      </c>
      <c r="I52" s="9">
        <v>0</v>
      </c>
      <c r="J52" s="9">
        <v>0</v>
      </c>
      <c r="K52" s="9">
        <v>0</v>
      </c>
      <c r="L52" s="9">
        <v>159</v>
      </c>
      <c r="M52" s="9">
        <v>0</v>
      </c>
      <c r="N52" s="9">
        <v>26</v>
      </c>
      <c r="O52" s="9">
        <v>0</v>
      </c>
      <c r="P52" s="9">
        <v>91</v>
      </c>
      <c r="Q52" s="9">
        <v>0</v>
      </c>
      <c r="R52" s="9">
        <v>0</v>
      </c>
      <c r="S52" s="9">
        <v>6</v>
      </c>
      <c r="T52" s="565">
        <v>66</v>
      </c>
      <c r="U52" s="565">
        <v>39</v>
      </c>
      <c r="V52" s="565">
        <v>0</v>
      </c>
      <c r="W52" s="565">
        <v>53</v>
      </c>
      <c r="X52" s="9">
        <v>0</v>
      </c>
      <c r="Y52" s="565">
        <v>76</v>
      </c>
      <c r="Z52" s="9">
        <v>141</v>
      </c>
      <c r="AA52" s="9">
        <v>0</v>
      </c>
      <c r="AB52" s="565">
        <v>77</v>
      </c>
      <c r="AC52" s="565">
        <v>19</v>
      </c>
      <c r="AD52" s="565">
        <v>0</v>
      </c>
      <c r="AE52" s="565">
        <v>73</v>
      </c>
      <c r="AG52" s="261"/>
      <c r="AH52" s="61"/>
      <c r="AJ52" s="249"/>
      <c r="AK52" s="61"/>
      <c r="AL52" s="65"/>
      <c r="AN52" s="345"/>
      <c r="AO52" s="345"/>
      <c r="AP52" s="345"/>
      <c r="AQ52" s="345"/>
      <c r="AR52" s="345"/>
      <c r="AS52" s="345"/>
      <c r="AT52" s="345"/>
      <c r="AU52" s="345"/>
      <c r="AV52" s="1"/>
      <c r="AW52" s="345"/>
      <c r="AX52" s="345"/>
      <c r="AY52" s="345"/>
      <c r="AZ52" s="345"/>
      <c r="BA52" s="345"/>
      <c r="BB52" s="345"/>
      <c r="BC52" s="345"/>
      <c r="BD52" s="345"/>
      <c r="BE52" s="345"/>
      <c r="BF52" s="345"/>
      <c r="BG52" s="345"/>
      <c r="BH52" s="345"/>
      <c r="BI52" s="345"/>
      <c r="BJ52" s="345"/>
      <c r="BK52" s="345"/>
      <c r="BL52" s="345"/>
      <c r="BM52" s="345"/>
      <c r="BN52" s="345"/>
      <c r="BO52" s="345"/>
      <c r="BP52" s="345"/>
      <c r="BQ52" s="345"/>
      <c r="BR52" s="345"/>
      <c r="BS52" s="345"/>
      <c r="BT52" s="345"/>
      <c r="BU52" s="345"/>
      <c r="BV52" s="345"/>
      <c r="BW52" s="345"/>
      <c r="BX52" s="345"/>
      <c r="BY52" s="345"/>
      <c r="BZ52" s="345"/>
      <c r="CA52" s="345"/>
      <c r="CB52" s="345"/>
      <c r="CC52" s="345"/>
      <c r="CD52" s="345"/>
      <c r="CE52" s="345"/>
      <c r="CF52" s="1"/>
      <c r="CG52" s="345"/>
      <c r="CH52" s="345"/>
      <c r="CI52" s="345"/>
      <c r="CJ52" s="345"/>
      <c r="CK52" s="345"/>
      <c r="CL52" s="345"/>
      <c r="CM52" s="345"/>
      <c r="CN52" s="345"/>
      <c r="CO52" s="345"/>
      <c r="CP52" s="345"/>
      <c r="CQ52" s="345"/>
      <c r="CR52" s="345"/>
      <c r="CS52" s="345"/>
      <c r="CT52" s="345"/>
      <c r="CU52" s="345"/>
      <c r="CV52" s="345"/>
      <c r="CW52" s="345"/>
      <c r="CX52" s="1"/>
      <c r="CY52" s="345"/>
      <c r="CZ52" s="345"/>
      <c r="DA52" s="345"/>
      <c r="DB52" s="345"/>
      <c r="DC52" s="345"/>
      <c r="DD52" s="345"/>
      <c r="DE52" s="1"/>
      <c r="DF52" s="345"/>
      <c r="DG52" s="345"/>
      <c r="DH52" s="345"/>
      <c r="DI52" s="345"/>
      <c r="DJ52" s="345"/>
      <c r="DK52" s="345"/>
      <c r="DL52" s="345"/>
      <c r="DM52" s="345"/>
      <c r="DN52" s="345"/>
      <c r="DO52" s="345"/>
      <c r="DP52" s="345"/>
      <c r="DQ52" s="345"/>
      <c r="DR52" s="345"/>
      <c r="DS52" s="345"/>
      <c r="DT52" s="345"/>
      <c r="DU52" s="1"/>
      <c r="DV52" s="345"/>
      <c r="DW52" s="422"/>
      <c r="DX52" s="345"/>
      <c r="DY52" s="345"/>
      <c r="DZ52" s="1"/>
      <c r="EA52" s="345"/>
      <c r="EB52" s="345"/>
      <c r="EC52" s="345"/>
      <c r="ED52" s="345"/>
      <c r="EE52" s="345"/>
      <c r="EF52" s="345"/>
      <c r="EG52" s="345"/>
      <c r="EH52" s="345"/>
      <c r="EI52" s="1"/>
      <c r="EJ52" s="345"/>
      <c r="EK52" s="345"/>
      <c r="EL52" s="345"/>
      <c r="EM52" s="1"/>
      <c r="EN52" s="345"/>
      <c r="EO52" s="345"/>
      <c r="EP52" s="345"/>
      <c r="EQ52" s="345"/>
      <c r="ER52" s="345"/>
      <c r="ES52" s="345"/>
      <c r="ET52" s="345"/>
      <c r="EU52" s="345"/>
      <c r="EV52" s="345"/>
      <c r="EW52" s="345"/>
      <c r="EX52" s="1"/>
      <c r="EY52" s="345"/>
      <c r="EZ52" s="345"/>
      <c r="FA52" s="345"/>
      <c r="FB52" s="345"/>
      <c r="FC52" s="1"/>
      <c r="FD52" s="345"/>
      <c r="FE52" s="1"/>
      <c r="FF52" s="345"/>
      <c r="FG52" s="345"/>
      <c r="FH52" s="1"/>
      <c r="FI52" s="345"/>
      <c r="FJ52" s="345"/>
      <c r="FK52" s="345"/>
      <c r="FL52" s="345"/>
      <c r="FM52" s="345"/>
      <c r="FN52" s="345"/>
      <c r="FO52" s="345"/>
      <c r="FP52" s="345"/>
      <c r="FQ52" s="345"/>
      <c r="FR52" s="345"/>
      <c r="FS52" s="345"/>
      <c r="FT52" s="345"/>
      <c r="FU52" s="345"/>
      <c r="FV52" s="345"/>
      <c r="FW52" s="345"/>
      <c r="FX52" s="345"/>
      <c r="FY52" s="345"/>
      <c r="FZ52" s="345"/>
      <c r="GA52" s="345"/>
      <c r="GB52" s="345"/>
      <c r="GC52" s="345"/>
      <c r="GD52" s="345"/>
      <c r="GE52" s="345"/>
      <c r="GF52" s="345"/>
      <c r="GG52" s="345"/>
      <c r="GH52" s="345"/>
      <c r="GI52" s="345"/>
      <c r="GJ52" s="345"/>
      <c r="GK52" s="345"/>
      <c r="GL52" s="345"/>
      <c r="GM52" s="345"/>
      <c r="GN52" s="345"/>
      <c r="GO52" s="345"/>
      <c r="GP52" s="345"/>
      <c r="GQ52" s="422"/>
      <c r="GR52" s="1"/>
      <c r="GS52" s="1"/>
      <c r="GT52" s="1"/>
      <c r="GU52" s="1"/>
      <c r="GV52" s="1"/>
      <c r="GW52" s="1"/>
      <c r="GX52" s="1"/>
      <c r="GY52" s="1"/>
      <c r="GZ52" s="1"/>
      <c r="HA52" s="1"/>
      <c r="HB52" s="1"/>
      <c r="HC52" s="1"/>
      <c r="HD52" s="1"/>
      <c r="HE52" s="1"/>
      <c r="HF52" s="1"/>
      <c r="HG52" s="1"/>
      <c r="HH52" s="1"/>
    </row>
    <row r="53" spans="1:216" ht="15.75">
      <c r="A53" s="261" t="s">
        <v>3849</v>
      </c>
      <c r="D53" s="56">
        <f>SUM(E53:HQ53)</f>
        <v>1800</v>
      </c>
      <c r="E53" s="9">
        <v>117</v>
      </c>
      <c r="F53" s="9">
        <v>0</v>
      </c>
      <c r="G53" s="9">
        <v>104</v>
      </c>
      <c r="H53" s="9">
        <v>59</v>
      </c>
      <c r="I53" s="9">
        <v>99</v>
      </c>
      <c r="J53" s="9">
        <v>42</v>
      </c>
      <c r="K53" s="9">
        <v>80</v>
      </c>
      <c r="L53" s="419" t="s">
        <v>4679</v>
      </c>
      <c r="M53" s="9">
        <v>123</v>
      </c>
      <c r="N53" s="9">
        <v>138</v>
      </c>
      <c r="O53" s="9">
        <v>140</v>
      </c>
      <c r="P53" s="9">
        <v>0</v>
      </c>
      <c r="Q53" s="9">
        <v>50</v>
      </c>
      <c r="R53" s="9">
        <v>0</v>
      </c>
      <c r="S53" s="9">
        <v>131</v>
      </c>
      <c r="T53" s="565">
        <v>0</v>
      </c>
      <c r="U53" s="565">
        <v>110</v>
      </c>
      <c r="V53" s="565">
        <v>0</v>
      </c>
      <c r="W53" s="565">
        <v>62</v>
      </c>
      <c r="X53" s="9">
        <v>0</v>
      </c>
      <c r="Y53" s="565">
        <v>58</v>
      </c>
      <c r="Z53" s="565">
        <v>90</v>
      </c>
      <c r="AA53" s="9">
        <v>0</v>
      </c>
      <c r="AB53" s="565">
        <v>101</v>
      </c>
      <c r="AC53" s="9">
        <v>141</v>
      </c>
      <c r="AD53" s="565">
        <v>0</v>
      </c>
      <c r="AE53" s="9">
        <v>155</v>
      </c>
      <c r="AG53" s="261"/>
      <c r="AH53" s="61"/>
      <c r="AJ53" s="249"/>
      <c r="AK53" s="61"/>
      <c r="AL53" s="65"/>
      <c r="AN53" s="345"/>
      <c r="AO53" s="345"/>
      <c r="AP53" s="345"/>
      <c r="AQ53" s="345"/>
      <c r="AR53" s="1"/>
      <c r="AS53" s="345"/>
      <c r="AT53" s="345"/>
      <c r="AU53" s="345"/>
      <c r="AV53" s="1"/>
      <c r="AW53" s="345"/>
      <c r="AX53" s="345"/>
      <c r="AY53" s="345"/>
      <c r="AZ53" s="345"/>
      <c r="BA53" s="345"/>
      <c r="BB53" s="345"/>
      <c r="BC53" s="345"/>
      <c r="BD53" s="345"/>
      <c r="BE53" s="345"/>
      <c r="BF53" s="345"/>
      <c r="BG53" s="345"/>
      <c r="BH53" s="345"/>
      <c r="BI53" s="345"/>
      <c r="BJ53" s="345"/>
      <c r="BK53" s="345"/>
      <c r="BL53" s="345"/>
      <c r="BM53" s="345"/>
      <c r="BN53" s="345"/>
      <c r="BO53" s="345"/>
      <c r="BP53" s="345"/>
      <c r="BQ53" s="345"/>
      <c r="BR53" s="345"/>
      <c r="BS53" s="345"/>
      <c r="BT53" s="345"/>
      <c r="BU53" s="345"/>
      <c r="BV53" s="345"/>
      <c r="BW53" s="345"/>
      <c r="BX53" s="345"/>
      <c r="BY53" s="345"/>
      <c r="BZ53" s="345"/>
      <c r="CA53" s="345"/>
      <c r="CB53" s="345"/>
      <c r="CC53" s="345"/>
      <c r="CD53" s="345"/>
      <c r="CE53" s="345"/>
      <c r="CF53" s="345"/>
      <c r="CG53" s="345"/>
      <c r="CH53" s="345"/>
      <c r="CI53" s="1"/>
      <c r="CJ53" s="345"/>
      <c r="CK53" s="1"/>
      <c r="CL53" s="345"/>
      <c r="CM53" s="345"/>
      <c r="CN53" s="345"/>
      <c r="CO53" s="345"/>
      <c r="CP53" s="345"/>
      <c r="CQ53" s="345"/>
      <c r="CR53" s="345"/>
      <c r="CS53" s="345"/>
      <c r="CT53" s="345"/>
      <c r="CU53" s="345"/>
      <c r="CV53" s="345"/>
      <c r="CW53" s="345"/>
      <c r="CX53" s="345"/>
      <c r="CY53" s="345"/>
      <c r="CZ53" s="345"/>
      <c r="DA53" s="345"/>
      <c r="DB53" s="345"/>
      <c r="DC53" s="345"/>
      <c r="DD53" s="1"/>
      <c r="DE53" s="345"/>
      <c r="DF53" s="1"/>
      <c r="DG53" s="345"/>
      <c r="DH53" s="345"/>
      <c r="DI53" s="345"/>
      <c r="DJ53" s="345"/>
      <c r="DK53" s="345"/>
      <c r="DL53" s="345"/>
      <c r="DM53" s="345"/>
      <c r="DN53" s="1"/>
      <c r="DO53" s="345"/>
      <c r="DP53" s="345"/>
      <c r="DQ53" s="345"/>
      <c r="DR53" s="345"/>
      <c r="DS53" s="345"/>
      <c r="DT53" s="345"/>
      <c r="DU53" s="1"/>
      <c r="DV53" s="345"/>
      <c r="DW53" s="422"/>
      <c r="DX53" s="345"/>
      <c r="DY53" s="345"/>
      <c r="DZ53" s="345"/>
      <c r="EA53" s="345"/>
      <c r="EB53" s="345"/>
      <c r="EC53" s="345"/>
      <c r="ED53" s="345"/>
      <c r="EE53" s="345"/>
      <c r="EF53" s="345"/>
      <c r="EG53" s="345"/>
      <c r="EH53" s="345"/>
      <c r="EI53" s="345"/>
      <c r="EJ53" s="345"/>
      <c r="EK53" s="345"/>
      <c r="EL53" s="345"/>
      <c r="EM53" s="345"/>
      <c r="EN53" s="345"/>
      <c r="EO53" s="1"/>
      <c r="EP53" s="345"/>
      <c r="EQ53" s="345"/>
      <c r="ER53" s="345"/>
      <c r="ES53" s="345"/>
      <c r="ET53" s="345"/>
      <c r="EU53" s="345"/>
      <c r="EV53" s="345"/>
      <c r="EW53" s="345"/>
      <c r="EX53" s="345"/>
      <c r="EY53" s="345"/>
      <c r="EZ53" s="345"/>
      <c r="FA53" s="345"/>
      <c r="FB53" s="345"/>
      <c r="FC53" s="345"/>
      <c r="FD53" s="1"/>
      <c r="FE53" s="345"/>
      <c r="FF53" s="345"/>
      <c r="FG53" s="345"/>
      <c r="FH53" s="345"/>
      <c r="FI53" s="345"/>
      <c r="FJ53" s="345"/>
      <c r="FK53" s="345"/>
      <c r="FL53" s="345"/>
      <c r="FM53" s="345"/>
      <c r="FN53" s="345"/>
      <c r="FO53" s="345"/>
      <c r="FP53" s="345"/>
      <c r="FQ53" s="345"/>
      <c r="FR53" s="345"/>
      <c r="FS53" s="345"/>
      <c r="FT53" s="345"/>
      <c r="FU53" s="345"/>
      <c r="FV53" s="345"/>
      <c r="FW53" s="345"/>
      <c r="FX53" s="345"/>
      <c r="FY53" s="345"/>
      <c r="FZ53" s="345"/>
      <c r="GA53" s="345"/>
      <c r="GB53" s="345"/>
      <c r="GC53" s="1"/>
      <c r="GD53" s="345"/>
      <c r="GE53" s="345"/>
      <c r="GF53" s="345"/>
      <c r="GG53" s="345"/>
      <c r="GH53" s="1"/>
      <c r="GI53" s="1"/>
      <c r="GJ53" s="345"/>
      <c r="GK53" s="345"/>
      <c r="GL53" s="345"/>
      <c r="GM53" s="345"/>
      <c r="GN53" s="345"/>
      <c r="GO53" s="345"/>
      <c r="GP53" s="345"/>
      <c r="GQ53" s="422"/>
      <c r="GR53" s="1"/>
      <c r="GS53" s="1"/>
      <c r="GT53" s="1"/>
      <c r="GU53" s="1"/>
      <c r="GV53" s="1"/>
      <c r="GW53" s="1"/>
      <c r="GX53" s="1"/>
      <c r="GY53" s="1"/>
      <c r="GZ53" s="1"/>
      <c r="HA53" s="1"/>
      <c r="HB53" s="1"/>
      <c r="HC53" s="1"/>
      <c r="HD53" s="1"/>
      <c r="HE53" s="1"/>
      <c r="HF53" s="1"/>
      <c r="HG53" s="1"/>
      <c r="HH53" s="1"/>
    </row>
    <row r="54" spans="1:216" ht="15.75">
      <c r="A54" s="260" t="s">
        <v>3157</v>
      </c>
      <c r="D54" s="56">
        <f>SUM(E54:HQ54)</f>
        <v>1716</v>
      </c>
      <c r="E54" s="9">
        <v>68</v>
      </c>
      <c r="F54" s="9">
        <v>76</v>
      </c>
      <c r="G54" s="9">
        <v>104</v>
      </c>
      <c r="H54" s="9">
        <v>137</v>
      </c>
      <c r="I54" s="9">
        <v>154</v>
      </c>
      <c r="J54" s="9">
        <v>141</v>
      </c>
      <c r="K54" s="9">
        <v>152</v>
      </c>
      <c r="L54" s="419" t="s">
        <v>4679</v>
      </c>
      <c r="M54" s="9">
        <v>0</v>
      </c>
      <c r="N54" s="9">
        <v>55</v>
      </c>
      <c r="O54" s="9">
        <v>99</v>
      </c>
      <c r="P54" s="9">
        <v>0</v>
      </c>
      <c r="Q54" s="9">
        <v>105</v>
      </c>
      <c r="R54" s="9">
        <v>0</v>
      </c>
      <c r="S54" s="9">
        <v>56</v>
      </c>
      <c r="T54" s="565">
        <v>0</v>
      </c>
      <c r="U54" s="565">
        <v>68</v>
      </c>
      <c r="V54" s="565">
        <v>0</v>
      </c>
      <c r="W54" s="9">
        <v>167</v>
      </c>
      <c r="X54" s="9">
        <v>0</v>
      </c>
      <c r="Y54" s="565">
        <v>0</v>
      </c>
      <c r="Z54" s="565">
        <v>71</v>
      </c>
      <c r="AA54" s="9">
        <v>0</v>
      </c>
      <c r="AB54" s="565">
        <v>26</v>
      </c>
      <c r="AC54" s="565">
        <v>105</v>
      </c>
      <c r="AD54" s="565">
        <v>0</v>
      </c>
      <c r="AE54" s="565">
        <v>132</v>
      </c>
      <c r="AG54" s="260"/>
      <c r="AH54" s="61"/>
      <c r="AJ54" s="249"/>
      <c r="AK54" s="61"/>
      <c r="AL54" s="65"/>
      <c r="AN54" s="345"/>
      <c r="AO54" s="345"/>
      <c r="AP54" s="345"/>
      <c r="AQ54" s="345"/>
      <c r="AR54" s="345"/>
      <c r="AS54" s="345"/>
      <c r="AT54" s="345"/>
      <c r="AU54" s="345"/>
      <c r="AV54" s="345"/>
      <c r="AW54" s="345"/>
      <c r="AX54" s="345"/>
      <c r="AY54" s="345"/>
      <c r="AZ54" s="345"/>
      <c r="BA54" s="345"/>
      <c r="BB54" s="345"/>
      <c r="BC54" s="345"/>
      <c r="BD54" s="345"/>
      <c r="BE54" s="345"/>
      <c r="BF54" s="345"/>
      <c r="BG54" s="1"/>
      <c r="BH54" s="345"/>
      <c r="BI54" s="345"/>
      <c r="BJ54" s="345"/>
      <c r="BK54" s="345"/>
      <c r="BL54" s="345"/>
      <c r="BM54" s="345"/>
      <c r="BN54" s="345"/>
      <c r="BO54" s="345"/>
      <c r="BP54" s="345"/>
      <c r="BQ54" s="345"/>
      <c r="BR54" s="345"/>
      <c r="BS54" s="1"/>
      <c r="BT54" s="345"/>
      <c r="BU54" s="345"/>
      <c r="BV54" s="345"/>
      <c r="BW54" s="345"/>
      <c r="BX54" s="345"/>
      <c r="BY54" s="345"/>
      <c r="BZ54" s="345"/>
      <c r="CA54" s="345"/>
      <c r="CB54" s="345"/>
      <c r="CC54" s="345"/>
      <c r="CD54" s="345"/>
      <c r="CE54" s="345"/>
      <c r="CF54" s="345"/>
      <c r="CG54" s="345"/>
      <c r="CH54" s="345"/>
      <c r="CI54" s="1"/>
      <c r="CJ54" s="345"/>
      <c r="CK54" s="345"/>
      <c r="CL54" s="345"/>
      <c r="CM54" s="345"/>
      <c r="CN54" s="345"/>
      <c r="CO54" s="345"/>
      <c r="CP54" s="345"/>
      <c r="CQ54" s="345"/>
      <c r="CR54" s="345"/>
      <c r="CS54" s="345"/>
      <c r="CT54" s="345"/>
      <c r="CU54" s="345"/>
      <c r="CV54" s="345"/>
      <c r="CW54" s="345"/>
      <c r="CX54" s="345"/>
      <c r="CY54" s="1"/>
      <c r="CZ54" s="1"/>
      <c r="DA54" s="345"/>
      <c r="DB54" s="345"/>
      <c r="DC54" s="345"/>
      <c r="DD54" s="345"/>
      <c r="DE54" s="345"/>
      <c r="DF54" s="345"/>
      <c r="DG54" s="345"/>
      <c r="DH54" s="345"/>
      <c r="DI54" s="345"/>
      <c r="DJ54" s="345"/>
      <c r="DK54" s="345"/>
      <c r="DL54" s="345"/>
      <c r="DM54" s="345"/>
      <c r="DN54" s="345"/>
      <c r="DO54" s="345"/>
      <c r="DP54" s="345"/>
      <c r="DQ54" s="345"/>
      <c r="DR54" s="345"/>
      <c r="DS54" s="345"/>
      <c r="DT54" s="345"/>
      <c r="DU54" s="345"/>
      <c r="DV54" s="345"/>
      <c r="DW54" s="422"/>
      <c r="DX54" s="1"/>
      <c r="DY54" s="345"/>
      <c r="DZ54" s="1"/>
      <c r="EA54" s="1"/>
      <c r="EB54" s="345"/>
      <c r="EC54" s="345"/>
      <c r="ED54" s="1"/>
      <c r="EE54" s="1"/>
      <c r="EF54" s="345"/>
      <c r="EG54" s="1"/>
      <c r="EH54" s="345"/>
      <c r="EI54" s="1"/>
      <c r="EJ54" s="345"/>
      <c r="EK54" s="345"/>
      <c r="EL54" s="345"/>
      <c r="EM54" s="345"/>
      <c r="EN54" s="345"/>
      <c r="EO54" s="345"/>
      <c r="EP54" s="345"/>
      <c r="EQ54" s="345"/>
      <c r="ER54" s="345"/>
      <c r="ES54" s="345"/>
      <c r="ET54" s="345"/>
      <c r="EU54" s="345"/>
      <c r="EV54" s="345"/>
      <c r="EW54" s="345"/>
      <c r="EX54" s="345"/>
      <c r="EY54" s="1"/>
      <c r="EZ54" s="345"/>
      <c r="FA54" s="1"/>
      <c r="FB54" s="345"/>
      <c r="FC54" s="345"/>
      <c r="FD54" s="345"/>
      <c r="FE54" s="1"/>
      <c r="FF54" s="345"/>
      <c r="FG54" s="345"/>
      <c r="FH54" s="345"/>
      <c r="FI54" s="345"/>
      <c r="FJ54" s="345"/>
      <c r="FK54" s="345"/>
      <c r="FL54" s="345"/>
      <c r="FM54" s="345"/>
      <c r="FN54" s="345"/>
      <c r="FO54" s="345"/>
      <c r="FP54" s="345"/>
      <c r="FQ54" s="345"/>
      <c r="FR54" s="345"/>
      <c r="FS54" s="345"/>
      <c r="FT54" s="1"/>
      <c r="FU54" s="345"/>
      <c r="FV54" s="345"/>
      <c r="FW54" s="345"/>
      <c r="FX54" s="345"/>
      <c r="FY54" s="345"/>
      <c r="FZ54" s="345"/>
      <c r="GA54" s="345"/>
      <c r="GB54" s="345"/>
      <c r="GC54" s="345"/>
      <c r="GD54" s="345"/>
      <c r="GE54" s="345"/>
      <c r="GF54" s="345"/>
      <c r="GG54" s="345"/>
      <c r="GH54" s="345"/>
      <c r="GI54" s="345"/>
      <c r="GJ54" s="345"/>
      <c r="GK54" s="345"/>
      <c r="GL54" s="345"/>
      <c r="GM54" s="345"/>
      <c r="GN54" s="1"/>
      <c r="GO54" s="345"/>
      <c r="GP54" s="345"/>
      <c r="GQ54" s="422"/>
      <c r="GR54" s="1"/>
      <c r="GS54" s="1"/>
      <c r="GT54" s="1"/>
      <c r="GU54" s="1"/>
      <c r="GV54" s="1"/>
      <c r="GW54" s="1"/>
      <c r="GX54" s="1"/>
      <c r="GY54" s="1"/>
      <c r="GZ54" s="1"/>
      <c r="HA54" s="1"/>
      <c r="HB54" s="1"/>
      <c r="HC54" s="1"/>
      <c r="HD54" s="1"/>
      <c r="HE54" s="1"/>
      <c r="HF54" s="1"/>
      <c r="HG54" s="1"/>
      <c r="HH54" s="1"/>
    </row>
    <row r="55" spans="1:216" ht="15.75">
      <c r="A55" s="105" t="s">
        <v>2515</v>
      </c>
      <c r="D55" s="56">
        <f>SUM(E55:HQ55)</f>
        <v>1476</v>
      </c>
      <c r="E55" s="9">
        <v>119</v>
      </c>
      <c r="F55" s="9">
        <v>0</v>
      </c>
      <c r="G55" s="9">
        <v>60</v>
      </c>
      <c r="H55" s="9">
        <v>50</v>
      </c>
      <c r="I55" s="9">
        <v>83</v>
      </c>
      <c r="J55" s="9">
        <v>89</v>
      </c>
      <c r="K55" s="9">
        <v>120</v>
      </c>
      <c r="L55" s="419" t="s">
        <v>4679</v>
      </c>
      <c r="M55" s="9">
        <v>0</v>
      </c>
      <c r="N55" s="9">
        <v>0</v>
      </c>
      <c r="O55" s="9">
        <v>30</v>
      </c>
      <c r="P55" s="9">
        <v>0</v>
      </c>
      <c r="Q55" s="9">
        <v>93</v>
      </c>
      <c r="R55" s="9">
        <v>0</v>
      </c>
      <c r="S55" s="9">
        <v>128</v>
      </c>
      <c r="T55" s="565">
        <v>0</v>
      </c>
      <c r="U55" s="565">
        <v>100</v>
      </c>
      <c r="V55" s="565">
        <v>0</v>
      </c>
      <c r="W55" s="565">
        <v>93</v>
      </c>
      <c r="X55" s="9">
        <v>0</v>
      </c>
      <c r="Y55" s="565">
        <v>0</v>
      </c>
      <c r="Z55" s="565">
        <v>89</v>
      </c>
      <c r="AA55" s="9">
        <v>0</v>
      </c>
      <c r="AB55" s="565">
        <v>122</v>
      </c>
      <c r="AC55" s="9">
        <v>139</v>
      </c>
      <c r="AD55" s="565">
        <v>0</v>
      </c>
      <c r="AE55" s="9">
        <v>161</v>
      </c>
      <c r="AG55" s="105"/>
      <c r="AH55" s="61"/>
      <c r="AJ55" s="249"/>
      <c r="AK55" s="61"/>
      <c r="AL55" s="65"/>
      <c r="AN55" s="345"/>
      <c r="AO55" s="345"/>
      <c r="AP55" s="345"/>
      <c r="AQ55" s="345"/>
      <c r="AR55" s="345"/>
      <c r="AS55" s="345"/>
      <c r="AT55" s="345"/>
      <c r="AU55" s="345"/>
      <c r="AV55" s="1"/>
      <c r="AW55" s="345"/>
      <c r="AX55" s="345"/>
      <c r="AY55" s="345"/>
      <c r="AZ55" s="345"/>
      <c r="BA55" s="345"/>
      <c r="BB55" s="345"/>
      <c r="BC55" s="345"/>
      <c r="BD55" s="345"/>
      <c r="BE55" s="345"/>
      <c r="BF55" s="345"/>
      <c r="BG55" s="345"/>
      <c r="BH55" s="345"/>
      <c r="BI55" s="1"/>
      <c r="BJ55" s="345"/>
      <c r="BK55" s="345"/>
      <c r="BL55" s="345"/>
      <c r="BM55" s="345"/>
      <c r="BN55" s="1"/>
      <c r="BO55" s="345"/>
      <c r="BP55" s="345"/>
      <c r="BQ55" s="345"/>
      <c r="BR55" s="345"/>
      <c r="BS55" s="345"/>
      <c r="BT55" s="345"/>
      <c r="BU55" s="345"/>
      <c r="BV55" s="345"/>
      <c r="BW55" s="1"/>
      <c r="BX55" s="345"/>
      <c r="BY55" s="345"/>
      <c r="BZ55" s="345"/>
      <c r="CA55" s="345"/>
      <c r="CB55" s="345"/>
      <c r="CC55" s="345"/>
      <c r="CD55" s="345"/>
      <c r="CE55" s="345"/>
      <c r="CF55" s="1"/>
      <c r="CG55" s="345"/>
      <c r="CH55" s="345"/>
      <c r="CI55" s="345"/>
      <c r="CJ55" s="345"/>
      <c r="CK55" s="345"/>
      <c r="CL55" s="345"/>
      <c r="CM55" s="345"/>
      <c r="CN55" s="345"/>
      <c r="CO55" s="345"/>
      <c r="CP55" s="345"/>
      <c r="CQ55" s="345"/>
      <c r="CR55" s="345"/>
      <c r="CS55" s="345"/>
      <c r="CT55" s="345"/>
      <c r="CU55" s="345"/>
      <c r="CV55" s="345"/>
      <c r="CW55" s="345"/>
      <c r="CX55" s="345"/>
      <c r="CY55" s="345"/>
      <c r="CZ55" s="345"/>
      <c r="DA55" s="345"/>
      <c r="DB55" s="345"/>
      <c r="DC55" s="345"/>
      <c r="DD55" s="345"/>
      <c r="DE55" s="345"/>
      <c r="DF55" s="345"/>
      <c r="DG55" s="345"/>
      <c r="DH55" s="345"/>
      <c r="DI55" s="345"/>
      <c r="DJ55" s="345"/>
      <c r="DK55" s="345"/>
      <c r="DL55" s="345"/>
      <c r="DM55" s="345"/>
      <c r="DN55" s="345"/>
      <c r="DO55" s="345"/>
      <c r="DP55" s="345"/>
      <c r="DQ55" s="345"/>
      <c r="DR55" s="345"/>
      <c r="DS55" s="345"/>
      <c r="DT55" s="345"/>
      <c r="DU55" s="345"/>
      <c r="DV55" s="345"/>
      <c r="DW55" s="422"/>
      <c r="DX55" s="345"/>
      <c r="DY55" s="345"/>
      <c r="DZ55" s="345"/>
      <c r="EA55" s="1"/>
      <c r="EB55" s="345"/>
      <c r="EC55" s="345"/>
      <c r="ED55" s="345"/>
      <c r="EE55" s="345"/>
      <c r="EF55" s="345"/>
      <c r="EG55" s="345"/>
      <c r="EH55" s="345"/>
      <c r="EI55" s="345"/>
      <c r="EJ55" s="345"/>
      <c r="EK55" s="345"/>
      <c r="EL55" s="345"/>
      <c r="EM55" s="1"/>
      <c r="EN55" s="1"/>
      <c r="EO55" s="345"/>
      <c r="EP55" s="345"/>
      <c r="EQ55" s="345"/>
      <c r="ER55" s="345"/>
      <c r="ES55" s="345"/>
      <c r="ET55" s="345"/>
      <c r="EU55" s="345"/>
      <c r="EV55" s="345"/>
      <c r="EW55" s="345"/>
      <c r="EX55" s="345"/>
      <c r="EY55" s="345"/>
      <c r="EZ55" s="345"/>
      <c r="FA55" s="345"/>
      <c r="FB55" s="345"/>
      <c r="FC55" s="345"/>
      <c r="FD55" s="345"/>
      <c r="FE55" s="345"/>
      <c r="FF55" s="345"/>
      <c r="FG55" s="345"/>
      <c r="FH55" s="345"/>
      <c r="FI55" s="345"/>
      <c r="FJ55" s="345"/>
      <c r="FK55" s="345"/>
      <c r="FL55" s="345"/>
      <c r="FM55" s="345"/>
      <c r="FN55" s="345"/>
      <c r="FO55" s="345"/>
      <c r="FP55" s="345"/>
      <c r="FQ55" s="345"/>
      <c r="FR55" s="1"/>
      <c r="FS55" s="345"/>
      <c r="FT55" s="345"/>
      <c r="FU55" s="345"/>
      <c r="FV55" s="345"/>
      <c r="FW55" s="345"/>
      <c r="FX55" s="345"/>
      <c r="FY55" s="345"/>
      <c r="FZ55" s="1"/>
      <c r="GA55" s="345"/>
      <c r="GB55" s="345"/>
      <c r="GC55" s="345"/>
      <c r="GD55" s="345"/>
      <c r="GE55" s="345"/>
      <c r="GF55" s="345"/>
      <c r="GG55" s="345"/>
      <c r="GH55" s="345"/>
      <c r="GI55" s="345"/>
      <c r="GJ55" s="345"/>
      <c r="GK55" s="345"/>
      <c r="GL55" s="345"/>
      <c r="GM55" s="345"/>
      <c r="GN55" s="345"/>
      <c r="GO55" s="345"/>
      <c r="GP55" s="345"/>
      <c r="GQ55" s="422"/>
      <c r="GR55" s="1"/>
      <c r="GS55" s="1"/>
      <c r="GT55" s="1"/>
      <c r="GU55" s="1"/>
      <c r="GV55" s="1"/>
      <c r="GW55" s="1"/>
      <c r="GX55" s="1"/>
      <c r="GY55" s="1"/>
      <c r="GZ55" s="1"/>
      <c r="HA55" s="1"/>
      <c r="HB55" s="1"/>
      <c r="HC55" s="1"/>
      <c r="HD55" s="1"/>
      <c r="HE55" s="1"/>
      <c r="HF55" s="1"/>
      <c r="HG55" s="1"/>
      <c r="HH55" s="1"/>
    </row>
    <row r="56" spans="1:216" ht="15.75">
      <c r="A56" s="261" t="s">
        <v>3821</v>
      </c>
      <c r="D56" s="56">
        <f>SUM(E56:HQ56)</f>
        <v>1658</v>
      </c>
      <c r="E56" s="9">
        <v>0</v>
      </c>
      <c r="F56" s="9">
        <v>0</v>
      </c>
      <c r="G56" s="9">
        <v>145</v>
      </c>
      <c r="H56" s="9">
        <v>20</v>
      </c>
      <c r="I56" s="9">
        <v>0</v>
      </c>
      <c r="J56" s="9">
        <v>41</v>
      </c>
      <c r="K56" s="9">
        <v>29</v>
      </c>
      <c r="L56" s="419" t="s">
        <v>4679</v>
      </c>
      <c r="M56" s="9">
        <v>138</v>
      </c>
      <c r="N56" s="9">
        <v>82</v>
      </c>
      <c r="O56" s="9">
        <v>15</v>
      </c>
      <c r="P56" s="9">
        <v>141</v>
      </c>
      <c r="Q56" s="9">
        <v>71</v>
      </c>
      <c r="R56" s="9">
        <v>0</v>
      </c>
      <c r="S56" s="9">
        <v>118</v>
      </c>
      <c r="T56" s="565">
        <v>132</v>
      </c>
      <c r="U56" s="565">
        <v>100</v>
      </c>
      <c r="V56" s="9">
        <v>145</v>
      </c>
      <c r="W56" s="565">
        <v>19</v>
      </c>
      <c r="X56" s="9">
        <v>0</v>
      </c>
      <c r="Y56" s="565">
        <v>136</v>
      </c>
      <c r="Z56" s="9">
        <v>154</v>
      </c>
      <c r="AA56" s="9">
        <v>0</v>
      </c>
      <c r="AB56" s="9">
        <v>156</v>
      </c>
      <c r="AC56" s="565">
        <v>14</v>
      </c>
      <c r="AD56" s="565">
        <v>0</v>
      </c>
      <c r="AE56" s="565">
        <v>2</v>
      </c>
      <c r="AG56" s="261"/>
      <c r="AH56" s="61"/>
      <c r="AJ56" s="249"/>
      <c r="AK56" s="61"/>
      <c r="AL56" s="65"/>
      <c r="AN56" s="345"/>
      <c r="AO56" s="345"/>
      <c r="AP56" s="345"/>
      <c r="AQ56" s="345"/>
      <c r="AR56" s="345"/>
      <c r="AS56" s="1"/>
      <c r="AT56" s="345"/>
      <c r="AU56" s="345"/>
      <c r="AV56" s="345"/>
      <c r="AW56" s="345"/>
      <c r="AX56" s="345"/>
      <c r="AY56" s="345"/>
      <c r="AZ56" s="345"/>
      <c r="BA56" s="345"/>
      <c r="BB56" s="345"/>
      <c r="BC56" s="345"/>
      <c r="BD56" s="345"/>
      <c r="BE56" s="345"/>
      <c r="BF56" s="345"/>
      <c r="BG56" s="345"/>
      <c r="BH56" s="345"/>
      <c r="BI56" s="345"/>
      <c r="BJ56" s="345"/>
      <c r="BK56" s="345"/>
      <c r="BL56" s="345"/>
      <c r="BM56" s="345"/>
      <c r="BN56" s="345"/>
      <c r="BO56" s="1"/>
      <c r="BP56" s="345"/>
      <c r="BQ56" s="345"/>
      <c r="BR56" s="345"/>
      <c r="BS56" s="345"/>
      <c r="BT56" s="345"/>
      <c r="BU56" s="345"/>
      <c r="BV56" s="345"/>
      <c r="BW56" s="345"/>
      <c r="BX56" s="345"/>
      <c r="BY56" s="345"/>
      <c r="BZ56" s="345"/>
      <c r="CA56" s="345"/>
      <c r="CB56" s="345"/>
      <c r="CC56" s="345"/>
      <c r="CD56" s="345"/>
      <c r="CE56" s="345"/>
      <c r="CF56" s="345"/>
      <c r="CG56" s="345"/>
      <c r="CH56" s="345"/>
      <c r="CI56" s="1"/>
      <c r="CJ56" s="345"/>
      <c r="CK56" s="345"/>
      <c r="CL56" s="345"/>
      <c r="CM56" s="345"/>
      <c r="CN56" s="345"/>
      <c r="CO56" s="345"/>
      <c r="CP56" s="345"/>
      <c r="CQ56" s="345"/>
      <c r="CR56" s="345"/>
      <c r="CS56" s="345"/>
      <c r="CT56" s="345"/>
      <c r="CU56" s="345"/>
      <c r="CV56" s="345"/>
      <c r="CW56" s="345"/>
      <c r="CX56" s="345"/>
      <c r="CY56" s="345"/>
      <c r="CZ56" s="345"/>
      <c r="DA56" s="345"/>
      <c r="DB56" s="345"/>
      <c r="DC56" s="345"/>
      <c r="DD56" s="345"/>
      <c r="DE56" s="345"/>
      <c r="DF56" s="345"/>
      <c r="DG56" s="345"/>
      <c r="DH56" s="345"/>
      <c r="DI56" s="345"/>
      <c r="DJ56" s="345"/>
      <c r="DK56" s="345"/>
      <c r="DL56" s="345"/>
      <c r="DM56" s="345"/>
      <c r="DN56" s="345"/>
      <c r="DO56" s="345"/>
      <c r="DP56" s="345"/>
      <c r="DQ56" s="345"/>
      <c r="DR56" s="345"/>
      <c r="DS56" s="345"/>
      <c r="DT56" s="345"/>
      <c r="DU56" s="345"/>
      <c r="DV56" s="345"/>
      <c r="DW56" s="422"/>
      <c r="DX56" s="345"/>
      <c r="DY56" s="345"/>
      <c r="DZ56" s="345"/>
      <c r="EA56" s="345"/>
      <c r="EB56" s="345"/>
      <c r="EC56" s="345"/>
      <c r="ED56" s="345"/>
      <c r="EE56" s="345"/>
      <c r="EF56" s="345"/>
      <c r="EG56" s="345"/>
      <c r="EH56" s="345"/>
      <c r="EI56" s="1"/>
      <c r="EJ56" s="345"/>
      <c r="EK56" s="345"/>
      <c r="EL56" s="345"/>
      <c r="EM56" s="345"/>
      <c r="EN56" s="345"/>
      <c r="EO56" s="345"/>
      <c r="EP56" s="1"/>
      <c r="EQ56" s="345"/>
      <c r="ER56" s="345"/>
      <c r="ES56" s="345"/>
      <c r="ET56" s="345"/>
      <c r="EU56" s="345"/>
      <c r="EV56" s="345"/>
      <c r="EW56" s="345"/>
      <c r="EX56" s="345"/>
      <c r="EY56" s="345"/>
      <c r="EZ56" s="345"/>
      <c r="FA56" s="345"/>
      <c r="FB56" s="345"/>
      <c r="FC56" s="345"/>
      <c r="FD56" s="1"/>
      <c r="FE56" s="345"/>
      <c r="FF56" s="345"/>
      <c r="FG56" s="345"/>
      <c r="FH56" s="345"/>
      <c r="FI56" s="345"/>
      <c r="FJ56" s="345"/>
      <c r="FK56" s="345"/>
      <c r="FL56" s="345"/>
      <c r="FM56" s="345"/>
      <c r="FN56" s="345"/>
      <c r="FO56" s="345"/>
      <c r="FP56" s="345"/>
      <c r="FQ56" s="345"/>
      <c r="FR56" s="345"/>
      <c r="FS56" s="1"/>
      <c r="FT56" s="1"/>
      <c r="FU56" s="345"/>
      <c r="FV56" s="345"/>
      <c r="FW56" s="345"/>
      <c r="FX56" s="345"/>
      <c r="FY56" s="345"/>
      <c r="FZ56" s="345"/>
      <c r="GA56" s="345"/>
      <c r="GB56" s="345"/>
      <c r="GC56" s="1"/>
      <c r="GD56" s="345"/>
      <c r="GE56" s="345"/>
      <c r="GF56" s="345"/>
      <c r="GG56" s="345"/>
      <c r="GH56" s="345"/>
      <c r="GI56" s="345"/>
      <c r="GJ56" s="345"/>
      <c r="GK56" s="345"/>
      <c r="GL56" s="345"/>
      <c r="GM56" s="345"/>
      <c r="GN56" s="345"/>
      <c r="GO56" s="345"/>
      <c r="GP56" s="345"/>
      <c r="GQ56" s="422"/>
      <c r="GR56" s="1"/>
      <c r="GS56" s="1"/>
      <c r="GT56" s="1"/>
      <c r="GU56" s="1"/>
      <c r="GV56" s="1"/>
      <c r="GW56" s="1"/>
      <c r="GX56" s="1"/>
      <c r="GY56" s="1"/>
      <c r="GZ56" s="1"/>
      <c r="HA56" s="1"/>
      <c r="HB56" s="1"/>
      <c r="HC56" s="1"/>
      <c r="HD56" s="1"/>
      <c r="HE56" s="1"/>
      <c r="HF56" s="1"/>
      <c r="HG56" s="1"/>
      <c r="HH56" s="1"/>
    </row>
    <row r="57" spans="1:216" ht="15.75">
      <c r="A57" s="105" t="s">
        <v>2097</v>
      </c>
      <c r="D57" s="56">
        <f>SUM(E57:HQ57)</f>
        <v>1612</v>
      </c>
      <c r="E57" s="9">
        <v>0</v>
      </c>
      <c r="F57" s="9">
        <v>0</v>
      </c>
      <c r="G57" s="9">
        <v>160</v>
      </c>
      <c r="H57" s="9">
        <v>63</v>
      </c>
      <c r="I57" s="9">
        <v>0</v>
      </c>
      <c r="J57" s="9">
        <v>58</v>
      </c>
      <c r="K57" s="9">
        <v>67</v>
      </c>
      <c r="L57" s="419" t="s">
        <v>4679</v>
      </c>
      <c r="M57" s="9">
        <v>161</v>
      </c>
      <c r="N57" s="9">
        <v>33</v>
      </c>
      <c r="O57" s="9">
        <v>96</v>
      </c>
      <c r="P57" s="9">
        <v>126</v>
      </c>
      <c r="Q57" s="9">
        <v>107</v>
      </c>
      <c r="R57" s="9">
        <v>0</v>
      </c>
      <c r="S57" s="9">
        <v>54</v>
      </c>
      <c r="T57" s="565">
        <v>131</v>
      </c>
      <c r="U57" s="565">
        <v>0</v>
      </c>
      <c r="V57" s="565">
        <v>0</v>
      </c>
      <c r="W57" s="565">
        <v>0</v>
      </c>
      <c r="X57" s="9">
        <v>0</v>
      </c>
      <c r="Y57" s="9">
        <v>161</v>
      </c>
      <c r="Z57" s="565">
        <v>123</v>
      </c>
      <c r="AA57" s="9">
        <v>0</v>
      </c>
      <c r="AB57" s="565">
        <v>41</v>
      </c>
      <c r="AC57" s="565">
        <v>40</v>
      </c>
      <c r="AD57" s="565">
        <v>135</v>
      </c>
      <c r="AE57" s="565">
        <v>56</v>
      </c>
      <c r="AG57" s="105"/>
      <c r="AH57" s="61"/>
      <c r="AJ57" s="249"/>
      <c r="AK57" s="61"/>
      <c r="AL57" s="65"/>
      <c r="AN57" s="345"/>
      <c r="AO57" s="345"/>
      <c r="AP57" s="345"/>
      <c r="AQ57" s="345"/>
      <c r="AR57" s="345"/>
      <c r="AS57" s="345"/>
      <c r="AT57" s="345"/>
      <c r="AU57" s="345"/>
      <c r="AV57" s="345"/>
      <c r="AW57" s="345"/>
      <c r="AX57" s="345"/>
      <c r="AY57" s="345"/>
      <c r="AZ57" s="345"/>
      <c r="BA57" s="345"/>
      <c r="BB57" s="345"/>
      <c r="BC57" s="345"/>
      <c r="BD57" s="345"/>
      <c r="BE57" s="345"/>
      <c r="BF57" s="345"/>
      <c r="BG57" s="345"/>
      <c r="BH57" s="345"/>
      <c r="BI57" s="345"/>
      <c r="BJ57" s="345"/>
      <c r="BK57" s="1"/>
      <c r="BL57" s="345"/>
      <c r="BM57" s="345"/>
      <c r="BN57" s="345"/>
      <c r="BO57" s="345"/>
      <c r="BP57" s="345"/>
      <c r="BQ57" s="345"/>
      <c r="BR57" s="345"/>
      <c r="BS57" s="345"/>
      <c r="BT57" s="345"/>
      <c r="BU57" s="345"/>
      <c r="BV57" s="345"/>
      <c r="BW57" s="345"/>
      <c r="BX57" s="345"/>
      <c r="BY57" s="345"/>
      <c r="BZ57" s="345"/>
      <c r="CA57" s="345"/>
      <c r="CB57" s="1"/>
      <c r="CC57" s="345"/>
      <c r="CD57" s="345"/>
      <c r="CE57" s="345"/>
      <c r="CF57" s="345"/>
      <c r="CG57" s="345"/>
      <c r="CH57" s="345"/>
      <c r="CI57" s="345"/>
      <c r="CJ57" s="345"/>
      <c r="CK57" s="345"/>
      <c r="CL57" s="345"/>
      <c r="CM57" s="345"/>
      <c r="CN57" s="345"/>
      <c r="CO57" s="345"/>
      <c r="CP57" s="345"/>
      <c r="CQ57" s="345"/>
      <c r="CR57" s="345"/>
      <c r="CS57" s="345"/>
      <c r="CT57" s="345"/>
      <c r="CU57" s="345"/>
      <c r="CV57" s="345"/>
      <c r="CW57" s="345"/>
      <c r="CX57" s="345"/>
      <c r="CY57" s="345"/>
      <c r="CZ57" s="345"/>
      <c r="DA57" s="345"/>
      <c r="DB57" s="345"/>
      <c r="DC57" s="345"/>
      <c r="DD57" s="345"/>
      <c r="DE57" s="345"/>
      <c r="DF57" s="345"/>
      <c r="DG57" s="345"/>
      <c r="DH57" s="345"/>
      <c r="DI57" s="345"/>
      <c r="DJ57" s="345"/>
      <c r="DK57" s="345"/>
      <c r="DL57" s="345"/>
      <c r="DM57" s="1"/>
      <c r="DN57" s="345"/>
      <c r="DO57" s="345"/>
      <c r="DP57" s="345"/>
      <c r="DQ57" s="345"/>
      <c r="DR57" s="345"/>
      <c r="DS57" s="345"/>
      <c r="DT57" s="345"/>
      <c r="DU57" s="345"/>
      <c r="DV57" s="345"/>
      <c r="DW57" s="422"/>
      <c r="DX57" s="345"/>
      <c r="DY57" s="345"/>
      <c r="DZ57" s="345"/>
      <c r="EA57" s="345"/>
      <c r="EB57" s="345"/>
      <c r="EC57" s="345"/>
      <c r="ED57" s="345"/>
      <c r="EE57" s="345"/>
      <c r="EF57" s="345"/>
      <c r="EG57" s="345"/>
      <c r="EH57" s="345"/>
      <c r="EI57" s="345"/>
      <c r="EJ57" s="1"/>
      <c r="EK57" s="345"/>
      <c r="EL57" s="345"/>
      <c r="EM57" s="345"/>
      <c r="EN57" s="345"/>
      <c r="EO57" s="345"/>
      <c r="EP57" s="345"/>
      <c r="EQ57" s="345"/>
      <c r="ER57" s="345"/>
      <c r="ES57" s="345"/>
      <c r="ET57" s="345"/>
      <c r="EU57" s="345"/>
      <c r="EV57" s="345"/>
      <c r="EW57" s="345"/>
      <c r="EX57" s="345"/>
      <c r="EY57" s="345"/>
      <c r="EZ57" s="345"/>
      <c r="FA57" s="345"/>
      <c r="FB57" s="345"/>
      <c r="FC57" s="345"/>
      <c r="FD57" s="345"/>
      <c r="FE57" s="345"/>
      <c r="FF57" s="345"/>
      <c r="FG57" s="345"/>
      <c r="FH57" s="345"/>
      <c r="FI57" s="345"/>
      <c r="FJ57" s="345"/>
      <c r="FK57" s="345"/>
      <c r="FL57" s="345"/>
      <c r="FM57" s="345"/>
      <c r="FN57" s="345"/>
      <c r="FO57" s="345"/>
      <c r="FP57" s="345"/>
      <c r="FQ57" s="345"/>
      <c r="FR57" s="345"/>
      <c r="FS57" s="345"/>
      <c r="FT57" s="345"/>
      <c r="FU57" s="345"/>
      <c r="FV57" s="345"/>
      <c r="FW57" s="345"/>
      <c r="FX57" s="345"/>
      <c r="FY57" s="345"/>
      <c r="FZ57" s="345"/>
      <c r="GA57" s="345"/>
      <c r="GB57" s="345"/>
      <c r="GC57" s="345"/>
      <c r="GD57" s="345"/>
      <c r="GE57" s="1"/>
      <c r="GF57" s="345"/>
      <c r="GG57" s="345"/>
      <c r="GH57" s="345"/>
      <c r="GI57" s="345"/>
      <c r="GJ57" s="345"/>
      <c r="GK57" s="345"/>
      <c r="GL57" s="345"/>
      <c r="GM57" s="345"/>
      <c r="GN57" s="345"/>
      <c r="GO57" s="345"/>
      <c r="GP57" s="345"/>
      <c r="GQ57" s="422"/>
      <c r="GR57" s="1"/>
      <c r="GS57" s="1"/>
      <c r="GT57" s="1"/>
      <c r="GU57" s="1"/>
      <c r="GV57" s="1"/>
      <c r="GW57" s="1"/>
      <c r="GX57" s="1"/>
      <c r="GY57" s="1"/>
      <c r="GZ57" s="1"/>
      <c r="HA57" s="1"/>
      <c r="HB57" s="1"/>
      <c r="HC57" s="1"/>
      <c r="HD57" s="1"/>
      <c r="HE57" s="1"/>
      <c r="HF57" s="1"/>
      <c r="HG57" s="1"/>
      <c r="HH57" s="1"/>
    </row>
    <row r="58" spans="1:216" ht="15.75">
      <c r="A58" s="261" t="s">
        <v>3824</v>
      </c>
      <c r="D58" s="56">
        <f>SUM(E58:HQ58)</f>
        <v>2384</v>
      </c>
      <c r="E58" s="9">
        <v>153</v>
      </c>
      <c r="F58" s="9">
        <v>0</v>
      </c>
      <c r="G58" s="9">
        <v>155</v>
      </c>
      <c r="H58" s="9">
        <v>154</v>
      </c>
      <c r="I58" s="9">
        <v>0</v>
      </c>
      <c r="J58" s="9">
        <v>118</v>
      </c>
      <c r="K58" s="9">
        <v>126</v>
      </c>
      <c r="L58" s="419" t="s">
        <v>4679</v>
      </c>
      <c r="M58" s="9">
        <v>0</v>
      </c>
      <c r="N58" s="9">
        <v>96</v>
      </c>
      <c r="O58" s="9">
        <v>76</v>
      </c>
      <c r="P58" s="9">
        <v>102</v>
      </c>
      <c r="Q58" s="9">
        <v>75</v>
      </c>
      <c r="R58" s="9">
        <v>0</v>
      </c>
      <c r="S58" s="9">
        <v>109</v>
      </c>
      <c r="T58" s="9">
        <v>150</v>
      </c>
      <c r="U58" s="565">
        <v>123</v>
      </c>
      <c r="V58" s="565">
        <v>0</v>
      </c>
      <c r="W58" s="565">
        <v>68</v>
      </c>
      <c r="X58" s="9">
        <v>0</v>
      </c>
      <c r="Y58" s="565">
        <v>112</v>
      </c>
      <c r="Z58" s="565">
        <v>89</v>
      </c>
      <c r="AA58" s="9">
        <v>163</v>
      </c>
      <c r="AB58" s="9">
        <v>139</v>
      </c>
      <c r="AC58" s="9">
        <v>155</v>
      </c>
      <c r="AD58" s="9">
        <v>167</v>
      </c>
      <c r="AE58" s="565">
        <v>54</v>
      </c>
      <c r="AG58" s="261"/>
      <c r="AH58" s="61"/>
      <c r="AJ58" s="249"/>
      <c r="AK58" s="61"/>
      <c r="AL58" s="65"/>
      <c r="AN58" s="345"/>
      <c r="AO58" s="345"/>
      <c r="AP58" s="345"/>
      <c r="AQ58" s="1"/>
      <c r="AR58" s="345"/>
      <c r="AS58" s="345"/>
      <c r="AT58" s="345"/>
      <c r="AU58" s="345"/>
      <c r="AV58" s="1"/>
      <c r="AW58" s="345"/>
      <c r="AX58" s="345"/>
      <c r="AY58" s="345"/>
      <c r="AZ58" s="345"/>
      <c r="BA58" s="345"/>
      <c r="BB58" s="345"/>
      <c r="BC58" s="345"/>
      <c r="BD58" s="345"/>
      <c r="BE58" s="345"/>
      <c r="BF58" s="345"/>
      <c r="BG58" s="345"/>
      <c r="BH58" s="345"/>
      <c r="BI58" s="345"/>
      <c r="BJ58" s="345"/>
      <c r="BK58" s="1"/>
      <c r="BL58" s="345"/>
      <c r="BM58" s="345"/>
      <c r="BN58" s="345"/>
      <c r="BO58" s="1"/>
      <c r="BP58" s="345"/>
      <c r="BQ58" s="345"/>
      <c r="BR58" s="345"/>
      <c r="BS58" s="345"/>
      <c r="BT58" s="345"/>
      <c r="BU58" s="345"/>
      <c r="BV58" s="345"/>
      <c r="BW58" s="345"/>
      <c r="BX58" s="345"/>
      <c r="BY58" s="345"/>
      <c r="BZ58" s="345"/>
      <c r="CA58" s="345"/>
      <c r="CB58" s="345"/>
      <c r="CC58" s="345"/>
      <c r="CD58" s="345"/>
      <c r="CE58" s="345"/>
      <c r="CF58" s="1"/>
      <c r="CG58" s="345"/>
      <c r="CH58" s="345"/>
      <c r="CI58" s="345"/>
      <c r="CJ58" s="345"/>
      <c r="CK58" s="345"/>
      <c r="CL58" s="345"/>
      <c r="CM58" s="345"/>
      <c r="CN58" s="345"/>
      <c r="CO58" s="345"/>
      <c r="CP58" s="345"/>
      <c r="CQ58" s="345"/>
      <c r="CR58" s="345"/>
      <c r="CS58" s="345"/>
      <c r="CT58" s="345"/>
      <c r="CU58" s="345"/>
      <c r="CV58" s="345"/>
      <c r="CW58" s="345"/>
      <c r="CX58" s="345"/>
      <c r="CY58" s="345"/>
      <c r="CZ58" s="345"/>
      <c r="DA58" s="345"/>
      <c r="DB58" s="345"/>
      <c r="DC58" s="345"/>
      <c r="DD58" s="345"/>
      <c r="DE58" s="1"/>
      <c r="DF58" s="345"/>
      <c r="DG58" s="1"/>
      <c r="DH58" s="345"/>
      <c r="DI58" s="345"/>
      <c r="DJ58" s="345"/>
      <c r="DK58" s="345"/>
      <c r="DL58" s="345"/>
      <c r="DM58" s="345"/>
      <c r="DN58" s="345"/>
      <c r="DO58" s="345"/>
      <c r="DP58" s="345"/>
      <c r="DQ58" s="1"/>
      <c r="DR58" s="345"/>
      <c r="DS58" s="345"/>
      <c r="DT58" s="345"/>
      <c r="DU58" s="345"/>
      <c r="DV58" s="345"/>
      <c r="DW58" s="422"/>
      <c r="DX58" s="345"/>
      <c r="DY58" s="345"/>
      <c r="DZ58" s="345"/>
      <c r="EA58" s="345"/>
      <c r="EB58" s="345"/>
      <c r="EC58" s="345"/>
      <c r="ED58" s="1"/>
      <c r="EE58" s="345"/>
      <c r="EF58" s="345"/>
      <c r="EG58" s="345"/>
      <c r="EH58" s="345"/>
      <c r="EI58" s="1"/>
      <c r="EJ58" s="345"/>
      <c r="EK58" s="1"/>
      <c r="EL58" s="345"/>
      <c r="EM58" s="1"/>
      <c r="EN58" s="345"/>
      <c r="EO58" s="345"/>
      <c r="EP58" s="345"/>
      <c r="EQ58" s="345"/>
      <c r="ER58" s="1"/>
      <c r="ES58" s="345"/>
      <c r="ET58" s="345"/>
      <c r="EU58" s="345"/>
      <c r="EV58" s="345"/>
      <c r="EW58" s="345"/>
      <c r="EX58" s="345"/>
      <c r="EY58" s="345"/>
      <c r="EZ58" s="345"/>
      <c r="FA58" s="345"/>
      <c r="FB58" s="345"/>
      <c r="FC58" s="345"/>
      <c r="FD58" s="345"/>
      <c r="FE58" s="345"/>
      <c r="FF58" s="345"/>
      <c r="FG58" s="345"/>
      <c r="FH58" s="345"/>
      <c r="FI58" s="345"/>
      <c r="FJ58" s="345"/>
      <c r="FK58" s="345"/>
      <c r="FL58" s="345"/>
      <c r="FM58" s="345"/>
      <c r="FN58" s="345"/>
      <c r="FO58" s="1"/>
      <c r="FP58" s="345"/>
      <c r="FQ58" s="1"/>
      <c r="FR58" s="1"/>
      <c r="FS58" s="1"/>
      <c r="FT58" s="345"/>
      <c r="FU58" s="345"/>
      <c r="FV58" s="345"/>
      <c r="FW58" s="345"/>
      <c r="FX58" s="345"/>
      <c r="FY58" s="345"/>
      <c r="FZ58" s="345"/>
      <c r="GA58" s="345"/>
      <c r="GB58" s="345"/>
      <c r="GC58" s="345"/>
      <c r="GD58" s="345"/>
      <c r="GE58" s="1"/>
      <c r="GF58" s="345"/>
      <c r="GG58" s="345"/>
      <c r="GH58" s="1"/>
      <c r="GI58" s="345"/>
      <c r="GJ58" s="345"/>
      <c r="GK58" s="345"/>
      <c r="GL58" s="345"/>
      <c r="GM58" s="345"/>
      <c r="GN58" s="1"/>
      <c r="GO58" s="345"/>
      <c r="GP58" s="345"/>
      <c r="GQ58" s="422"/>
      <c r="GR58" s="1"/>
      <c r="GS58" s="1"/>
      <c r="GT58" s="1"/>
      <c r="GU58" s="1"/>
      <c r="GV58" s="1"/>
      <c r="GW58" s="1"/>
      <c r="GX58" s="1"/>
      <c r="GY58" s="1"/>
      <c r="GZ58" s="1"/>
      <c r="HA58" s="1"/>
      <c r="HB58" s="1"/>
      <c r="HC58" s="1"/>
      <c r="HD58" s="1"/>
      <c r="HE58" s="1"/>
      <c r="HF58" s="1"/>
      <c r="HG58" s="1"/>
      <c r="HH58" s="1"/>
    </row>
    <row r="59" spans="1:216" ht="15.75">
      <c r="A59" s="105" t="s">
        <v>2507</v>
      </c>
      <c r="D59" s="56">
        <f>SUM(E59:HQ59)</f>
        <v>2008</v>
      </c>
      <c r="E59" s="9">
        <v>126</v>
      </c>
      <c r="F59" s="9">
        <v>70</v>
      </c>
      <c r="G59" s="9">
        <v>147</v>
      </c>
      <c r="H59" s="9">
        <v>83</v>
      </c>
      <c r="I59" s="9">
        <v>121</v>
      </c>
      <c r="J59" s="9">
        <v>123</v>
      </c>
      <c r="K59" s="9">
        <v>130</v>
      </c>
      <c r="L59" s="419" t="s">
        <v>4679</v>
      </c>
      <c r="M59" s="9">
        <v>0</v>
      </c>
      <c r="N59" s="9">
        <v>26</v>
      </c>
      <c r="O59" s="9">
        <v>139</v>
      </c>
      <c r="P59" s="9">
        <v>79</v>
      </c>
      <c r="Q59" s="9">
        <v>54</v>
      </c>
      <c r="R59" s="9">
        <v>0</v>
      </c>
      <c r="S59" s="9">
        <v>147</v>
      </c>
      <c r="T59" s="565">
        <v>56</v>
      </c>
      <c r="U59" s="565">
        <v>100</v>
      </c>
      <c r="V59" s="565">
        <v>0</v>
      </c>
      <c r="W59" s="9">
        <v>147</v>
      </c>
      <c r="X59" s="9">
        <v>0</v>
      </c>
      <c r="Y59" s="565">
        <v>49</v>
      </c>
      <c r="Z59" s="565">
        <v>71</v>
      </c>
      <c r="AA59" s="9">
        <v>0</v>
      </c>
      <c r="AB59" s="565">
        <v>65</v>
      </c>
      <c r="AC59" s="565">
        <v>127</v>
      </c>
      <c r="AD59" s="565">
        <v>0</v>
      </c>
      <c r="AE59" s="9">
        <v>148</v>
      </c>
      <c r="AG59" s="105"/>
      <c r="AH59" s="61"/>
      <c r="AJ59" s="249"/>
      <c r="AK59" s="61"/>
      <c r="AL59" s="65"/>
      <c r="AN59" s="345"/>
      <c r="AO59" s="345"/>
      <c r="AP59" s="345"/>
      <c r="AQ59" s="1"/>
      <c r="AR59" s="345"/>
      <c r="AS59" s="345"/>
      <c r="AT59" s="345"/>
      <c r="AU59" s="345"/>
      <c r="AV59" s="1"/>
      <c r="AW59" s="345"/>
      <c r="AX59" s="345"/>
      <c r="AY59" s="345"/>
      <c r="AZ59" s="345"/>
      <c r="BA59" s="345"/>
      <c r="BB59" s="345"/>
      <c r="BC59" s="345"/>
      <c r="BD59" s="345"/>
      <c r="BE59" s="345"/>
      <c r="BF59" s="345"/>
      <c r="BG59" s="345"/>
      <c r="BH59" s="345"/>
      <c r="BI59" s="345"/>
      <c r="BJ59" s="345"/>
      <c r="BK59" s="345"/>
      <c r="BL59" s="345"/>
      <c r="BM59" s="345"/>
      <c r="BN59" s="345"/>
      <c r="BO59" s="345"/>
      <c r="BP59" s="345"/>
      <c r="BQ59" s="345"/>
      <c r="BR59" s="345"/>
      <c r="BS59" s="345"/>
      <c r="BT59" s="345"/>
      <c r="BU59" s="345"/>
      <c r="BV59" s="345"/>
      <c r="BW59" s="345"/>
      <c r="BX59" s="345"/>
      <c r="BY59" s="345"/>
      <c r="BZ59" s="345"/>
      <c r="CA59" s="345"/>
      <c r="CB59" s="345"/>
      <c r="CC59" s="345"/>
      <c r="CD59" s="345"/>
      <c r="CE59" s="345"/>
      <c r="CF59" s="345"/>
      <c r="CG59" s="345"/>
      <c r="CH59" s="345"/>
      <c r="CI59" s="345"/>
      <c r="CJ59" s="345"/>
      <c r="CK59" s="345"/>
      <c r="CL59" s="345"/>
      <c r="CM59" s="345"/>
      <c r="CN59" s="345"/>
      <c r="CO59" s="345"/>
      <c r="CP59" s="345"/>
      <c r="CQ59" s="345"/>
      <c r="CR59" s="345"/>
      <c r="CS59" s="345"/>
      <c r="CT59" s="345"/>
      <c r="CU59" s="345"/>
      <c r="CV59" s="345"/>
      <c r="CW59" s="345"/>
      <c r="CX59" s="345"/>
      <c r="CY59" s="345"/>
      <c r="CZ59" s="345"/>
      <c r="DA59" s="345"/>
      <c r="DB59" s="345"/>
      <c r="DC59" s="345"/>
      <c r="DD59" s="345"/>
      <c r="DE59" s="345"/>
      <c r="DF59" s="345"/>
      <c r="DG59" s="345"/>
      <c r="DH59" s="345"/>
      <c r="DI59" s="345"/>
      <c r="DJ59" s="345"/>
      <c r="DK59" s="345"/>
      <c r="DL59" s="345"/>
      <c r="DM59" s="345"/>
      <c r="DN59" s="345"/>
      <c r="DO59" s="345"/>
      <c r="DP59" s="345"/>
      <c r="DQ59" s="345"/>
      <c r="DR59" s="345"/>
      <c r="DS59" s="345"/>
      <c r="DT59" s="345"/>
      <c r="DU59" s="345"/>
      <c r="DV59" s="345"/>
      <c r="DW59" s="422"/>
      <c r="DX59" s="345"/>
      <c r="DY59" s="345"/>
      <c r="DZ59" s="345"/>
      <c r="EA59" s="345"/>
      <c r="EB59" s="345"/>
      <c r="EC59" s="345"/>
      <c r="ED59" s="345"/>
      <c r="EE59" s="345"/>
      <c r="EF59" s="345"/>
      <c r="EG59" s="345"/>
      <c r="EH59" s="345"/>
      <c r="EI59" s="1"/>
      <c r="EJ59" s="345"/>
      <c r="EK59" s="345"/>
      <c r="EL59" s="345"/>
      <c r="EM59" s="345"/>
      <c r="EN59" s="345"/>
      <c r="EO59" s="345"/>
      <c r="EP59" s="345"/>
      <c r="EQ59" s="345"/>
      <c r="ER59" s="1"/>
      <c r="ES59" s="345"/>
      <c r="ET59" s="345"/>
      <c r="EU59" s="345"/>
      <c r="EV59" s="345"/>
      <c r="EW59" s="345"/>
      <c r="EX59" s="345"/>
      <c r="EY59" s="345"/>
      <c r="EZ59" s="345"/>
      <c r="FA59" s="345"/>
      <c r="FB59" s="345"/>
      <c r="FC59" s="1"/>
      <c r="FD59" s="345"/>
      <c r="FE59" s="345"/>
      <c r="FF59" s="345"/>
      <c r="FG59" s="345"/>
      <c r="FH59" s="345"/>
      <c r="FI59" s="345"/>
      <c r="FJ59" s="345"/>
      <c r="FK59" s="345"/>
      <c r="FL59" s="345"/>
      <c r="FM59" s="345"/>
      <c r="FN59" s="345"/>
      <c r="FO59" s="345"/>
      <c r="FP59" s="1"/>
      <c r="FQ59" s="345"/>
      <c r="FR59" s="345"/>
      <c r="FS59" s="345"/>
      <c r="FT59" s="1"/>
      <c r="FU59" s="345"/>
      <c r="FV59" s="345"/>
      <c r="FW59" s="345"/>
      <c r="FX59" s="345"/>
      <c r="FY59" s="345"/>
      <c r="FZ59" s="345"/>
      <c r="GA59" s="345"/>
      <c r="GB59" s="345"/>
      <c r="GC59" s="345"/>
      <c r="GD59" s="345"/>
      <c r="GE59" s="345"/>
      <c r="GF59" s="345"/>
      <c r="GG59" s="345"/>
      <c r="GH59" s="345"/>
      <c r="GI59" s="345"/>
      <c r="GJ59" s="345"/>
      <c r="GK59" s="345"/>
      <c r="GL59" s="1"/>
      <c r="GM59" s="1"/>
      <c r="GN59" s="345"/>
      <c r="GO59" s="345"/>
      <c r="GP59" s="1"/>
      <c r="GQ59" s="422"/>
      <c r="GR59" s="1"/>
      <c r="GS59" s="1"/>
      <c r="GT59" s="1"/>
      <c r="GU59" s="1"/>
      <c r="GV59" s="1"/>
      <c r="GW59" s="1"/>
      <c r="GX59" s="1"/>
      <c r="GY59" s="1"/>
      <c r="GZ59" s="1"/>
      <c r="HA59" s="1"/>
      <c r="HB59" s="1"/>
      <c r="HC59" s="1"/>
      <c r="HD59" s="1"/>
      <c r="HE59" s="1"/>
      <c r="HF59" s="1"/>
      <c r="HG59" s="1"/>
      <c r="HH59" s="1"/>
    </row>
    <row r="60" spans="1:216" ht="15.75">
      <c r="A60" s="260" t="s">
        <v>3158</v>
      </c>
      <c r="D60" s="56">
        <f>SUM(E60:HQ60)</f>
        <v>2028</v>
      </c>
      <c r="E60" s="9">
        <v>0</v>
      </c>
      <c r="F60" s="9">
        <v>0</v>
      </c>
      <c r="G60" s="9">
        <v>104</v>
      </c>
      <c r="H60" s="9">
        <v>123</v>
      </c>
      <c r="I60" s="9">
        <v>0</v>
      </c>
      <c r="J60" s="9">
        <v>41</v>
      </c>
      <c r="K60" s="9">
        <v>29</v>
      </c>
      <c r="L60" s="419" t="s">
        <v>4679</v>
      </c>
      <c r="M60" s="9">
        <v>148</v>
      </c>
      <c r="N60" s="9">
        <v>117</v>
      </c>
      <c r="O60" s="9">
        <v>77</v>
      </c>
      <c r="P60" s="9">
        <v>103</v>
      </c>
      <c r="Q60" s="9">
        <v>154</v>
      </c>
      <c r="R60" s="9">
        <v>0</v>
      </c>
      <c r="S60" s="9">
        <v>83</v>
      </c>
      <c r="T60" s="565">
        <v>100</v>
      </c>
      <c r="U60" s="565">
        <v>131</v>
      </c>
      <c r="V60" s="565">
        <v>0</v>
      </c>
      <c r="W60" s="565">
        <v>45</v>
      </c>
      <c r="X60" s="9">
        <v>0</v>
      </c>
      <c r="Y60" s="9">
        <v>138</v>
      </c>
      <c r="Z60" s="565">
        <v>48</v>
      </c>
      <c r="AA60" s="9">
        <v>162</v>
      </c>
      <c r="AB60" s="565">
        <v>24</v>
      </c>
      <c r="AC60" s="565">
        <v>89</v>
      </c>
      <c r="AD60" s="9">
        <v>163</v>
      </c>
      <c r="AE60" s="9">
        <v>149</v>
      </c>
      <c r="AG60" s="260"/>
      <c r="AH60" s="61"/>
      <c r="AJ60" s="249"/>
      <c r="AK60" s="61"/>
      <c r="AL60" s="65"/>
      <c r="AN60" s="345"/>
      <c r="AO60" s="345"/>
      <c r="AP60" s="345"/>
      <c r="AQ60" s="345"/>
      <c r="AR60" s="345"/>
      <c r="AS60" s="345"/>
      <c r="AT60" s="345"/>
      <c r="AU60" s="345"/>
      <c r="AV60" s="345"/>
      <c r="AW60" s="345"/>
      <c r="AX60" s="345"/>
      <c r="AY60" s="345"/>
      <c r="AZ60" s="1"/>
      <c r="BA60" s="345"/>
      <c r="BB60" s="345"/>
      <c r="BC60" s="345"/>
      <c r="BD60" s="345"/>
      <c r="BE60" s="345"/>
      <c r="BF60" s="345"/>
      <c r="BG60" s="345"/>
      <c r="BH60" s="345"/>
      <c r="BI60" s="345"/>
      <c r="BJ60" s="345"/>
      <c r="BK60" s="345"/>
      <c r="BL60" s="345"/>
      <c r="BM60" s="345"/>
      <c r="BN60" s="345"/>
      <c r="BO60" s="345"/>
      <c r="BP60" s="345"/>
      <c r="BQ60" s="345"/>
      <c r="BR60" s="345"/>
      <c r="BS60" s="345"/>
      <c r="BT60" s="345"/>
      <c r="BU60" s="345"/>
      <c r="BV60" s="345"/>
      <c r="BW60" s="1"/>
      <c r="BX60" s="345"/>
      <c r="BY60" s="345"/>
      <c r="BZ60" s="345"/>
      <c r="CA60" s="345"/>
      <c r="CB60" s="345"/>
      <c r="CC60" s="345"/>
      <c r="CD60" s="345"/>
      <c r="CE60" s="345"/>
      <c r="CF60" s="345"/>
      <c r="CG60" s="345"/>
      <c r="CH60" s="345"/>
      <c r="CI60" s="345"/>
      <c r="CJ60" s="345"/>
      <c r="CK60" s="345"/>
      <c r="CL60" s="345"/>
      <c r="CM60" s="345"/>
      <c r="CN60" s="345"/>
      <c r="CO60" s="345"/>
      <c r="CP60" s="345"/>
      <c r="CQ60" s="345"/>
      <c r="CR60" s="345"/>
      <c r="CS60" s="345"/>
      <c r="CT60" s="345"/>
      <c r="CU60" s="345"/>
      <c r="CV60" s="345"/>
      <c r="CW60" s="345"/>
      <c r="CX60" s="345"/>
      <c r="CY60" s="345"/>
      <c r="CZ60" s="345"/>
      <c r="DA60" s="345"/>
      <c r="DB60" s="345"/>
      <c r="DC60" s="345"/>
      <c r="DD60" s="345"/>
      <c r="DE60" s="345"/>
      <c r="DF60" s="345"/>
      <c r="DG60" s="345"/>
      <c r="DH60" s="345"/>
      <c r="DI60" s="345"/>
      <c r="DJ60" s="345"/>
      <c r="DK60" s="345"/>
      <c r="DL60" s="345"/>
      <c r="DM60" s="345"/>
      <c r="DN60" s="345"/>
      <c r="DO60" s="345"/>
      <c r="DP60" s="345"/>
      <c r="DQ60" s="1"/>
      <c r="DR60" s="345"/>
      <c r="DS60" s="345"/>
      <c r="DT60" s="345"/>
      <c r="DU60" s="345"/>
      <c r="DV60" s="345"/>
      <c r="DW60" s="422"/>
      <c r="DX60" s="345"/>
      <c r="DY60" s="345"/>
      <c r="DZ60" s="345"/>
      <c r="EA60" s="345"/>
      <c r="EB60" s="345"/>
      <c r="EC60" s="345"/>
      <c r="ED60" s="345"/>
      <c r="EE60" s="345"/>
      <c r="EF60" s="345"/>
      <c r="EG60" s="345"/>
      <c r="EH60" s="345"/>
      <c r="EI60" s="345"/>
      <c r="EJ60" s="345"/>
      <c r="EK60" s="345"/>
      <c r="EL60" s="345"/>
      <c r="EM60" s="345"/>
      <c r="EN60" s="345"/>
      <c r="EO60" s="1"/>
      <c r="EP60" s="345"/>
      <c r="EQ60" s="345"/>
      <c r="ER60" s="345"/>
      <c r="ES60" s="345"/>
      <c r="ET60" s="345"/>
      <c r="EU60" s="345"/>
      <c r="EV60" s="345"/>
      <c r="EW60" s="345"/>
      <c r="EX60" s="1"/>
      <c r="EY60" s="1"/>
      <c r="EZ60" s="345"/>
      <c r="FA60" s="345"/>
      <c r="FB60" s="345"/>
      <c r="FC60" s="345"/>
      <c r="FD60" s="345"/>
      <c r="FE60" s="345"/>
      <c r="FF60" s="1"/>
      <c r="FG60" s="345"/>
      <c r="FH60" s="345"/>
      <c r="FI60" s="345"/>
      <c r="FJ60" s="345"/>
      <c r="FK60" s="345"/>
      <c r="FL60" s="345"/>
      <c r="FM60" s="345"/>
      <c r="FN60" s="345"/>
      <c r="FO60" s="345"/>
      <c r="FP60" s="345"/>
      <c r="FQ60" s="345"/>
      <c r="FR60" s="345"/>
      <c r="FS60" s="345"/>
      <c r="FT60" s="345"/>
      <c r="FU60" s="345"/>
      <c r="FV60" s="345"/>
      <c r="FW60" s="345"/>
      <c r="FX60" s="345"/>
      <c r="FY60" s="345"/>
      <c r="FZ60" s="1"/>
      <c r="GA60" s="345"/>
      <c r="GB60" s="345"/>
      <c r="GC60" s="345"/>
      <c r="GD60" s="345"/>
      <c r="GE60" s="345"/>
      <c r="GF60" s="345"/>
      <c r="GG60" s="345"/>
      <c r="GH60" s="1"/>
      <c r="GI60" s="345"/>
      <c r="GJ60" s="345"/>
      <c r="GK60" s="345"/>
      <c r="GL60" s="1"/>
      <c r="GM60" s="345"/>
      <c r="GN60" s="345"/>
      <c r="GO60" s="345"/>
      <c r="GP60" s="345"/>
      <c r="GQ60" s="422"/>
      <c r="GR60" s="1"/>
      <c r="GS60" s="1"/>
      <c r="GT60" s="1"/>
      <c r="GU60" s="1"/>
      <c r="GV60" s="1"/>
      <c r="GW60" s="1"/>
      <c r="GX60" s="1"/>
      <c r="GY60" s="1"/>
      <c r="GZ60" s="1"/>
      <c r="HA60" s="1"/>
      <c r="HB60" s="1"/>
      <c r="HC60" s="1"/>
      <c r="HD60" s="1"/>
      <c r="HE60" s="1"/>
      <c r="HF60" s="1"/>
      <c r="HG60" s="1"/>
      <c r="HH60" s="1"/>
    </row>
    <row r="61" spans="1:216" ht="15.75">
      <c r="A61" s="261" t="s">
        <v>3832</v>
      </c>
      <c r="D61" s="56">
        <f>SUM(E61:HQ61)</f>
        <v>2015</v>
      </c>
      <c r="E61" s="9">
        <v>88</v>
      </c>
      <c r="F61" s="9">
        <v>95</v>
      </c>
      <c r="G61" s="9">
        <v>0</v>
      </c>
      <c r="H61" s="9">
        <v>15</v>
      </c>
      <c r="I61" s="9">
        <v>168</v>
      </c>
      <c r="J61" s="9">
        <v>167</v>
      </c>
      <c r="K61" s="9">
        <v>113</v>
      </c>
      <c r="L61" s="419" t="s">
        <v>4679</v>
      </c>
      <c r="M61" s="9">
        <v>155</v>
      </c>
      <c r="N61" s="9">
        <v>92</v>
      </c>
      <c r="O61" s="9">
        <v>68</v>
      </c>
      <c r="P61" s="9">
        <v>50</v>
      </c>
      <c r="Q61" s="9">
        <v>90</v>
      </c>
      <c r="R61" s="9">
        <v>0</v>
      </c>
      <c r="S61" s="9">
        <v>138</v>
      </c>
      <c r="T61" s="565">
        <v>113</v>
      </c>
      <c r="U61" s="565">
        <v>122</v>
      </c>
      <c r="V61" s="565">
        <v>0</v>
      </c>
      <c r="W61" s="9">
        <v>148</v>
      </c>
      <c r="X61" s="9">
        <v>0</v>
      </c>
      <c r="Y61" s="565">
        <v>0</v>
      </c>
      <c r="Z61" s="565">
        <v>0</v>
      </c>
      <c r="AA61" s="9">
        <v>0</v>
      </c>
      <c r="AB61" s="9">
        <v>143</v>
      </c>
      <c r="AC61" s="565">
        <v>75</v>
      </c>
      <c r="AD61" s="9">
        <v>155</v>
      </c>
      <c r="AE61" s="565">
        <v>20</v>
      </c>
      <c r="AG61" s="261"/>
      <c r="AH61" s="61"/>
      <c r="AJ61" s="249"/>
      <c r="AK61" s="61"/>
      <c r="AL61" s="65"/>
      <c r="AN61" s="345"/>
      <c r="AO61" s="345"/>
      <c r="AP61" s="345"/>
      <c r="AQ61" s="345"/>
      <c r="AR61" s="345"/>
      <c r="AS61" s="345"/>
      <c r="AT61" s="345"/>
      <c r="AU61" s="345"/>
      <c r="AV61" s="345"/>
      <c r="AW61" s="345"/>
      <c r="AX61" s="345"/>
      <c r="AY61" s="345"/>
      <c r="AZ61" s="345"/>
      <c r="BA61" s="345"/>
      <c r="BB61" s="345"/>
      <c r="BC61" s="345"/>
      <c r="BD61" s="1"/>
      <c r="BE61" s="345"/>
      <c r="BF61" s="345"/>
      <c r="BG61" s="345"/>
      <c r="BH61" s="345"/>
      <c r="BI61" s="345"/>
      <c r="BJ61" s="345"/>
      <c r="BK61" s="345"/>
      <c r="BL61" s="345"/>
      <c r="BM61" s="1"/>
      <c r="BN61" s="345"/>
      <c r="BO61" s="345"/>
      <c r="BP61" s="345"/>
      <c r="BQ61" s="345"/>
      <c r="BR61" s="345"/>
      <c r="BS61" s="345"/>
      <c r="BT61" s="345"/>
      <c r="BU61" s="345"/>
      <c r="BV61" s="345"/>
      <c r="BW61" s="1"/>
      <c r="BX61" s="345"/>
      <c r="BY61" s="345"/>
      <c r="BZ61" s="345"/>
      <c r="CA61" s="1"/>
      <c r="CB61" s="345"/>
      <c r="CC61" s="345"/>
      <c r="CD61" s="345"/>
      <c r="CE61" s="345"/>
      <c r="CF61" s="345"/>
      <c r="CG61" s="345"/>
      <c r="CH61" s="345"/>
      <c r="CI61" s="345"/>
      <c r="CJ61" s="1"/>
      <c r="CK61" s="345"/>
      <c r="CL61" s="345"/>
      <c r="CM61" s="345"/>
      <c r="CN61" s="345"/>
      <c r="CO61" s="345"/>
      <c r="CP61" s="345"/>
      <c r="CQ61" s="345"/>
      <c r="CR61" s="345"/>
      <c r="CS61" s="345"/>
      <c r="CT61" s="345"/>
      <c r="CU61" s="345"/>
      <c r="CV61" s="345"/>
      <c r="CW61" s="345"/>
      <c r="CX61" s="345"/>
      <c r="CY61" s="345"/>
      <c r="CZ61" s="345"/>
      <c r="DA61" s="345"/>
      <c r="DB61" s="1"/>
      <c r="DC61" s="1"/>
      <c r="DD61" s="345"/>
      <c r="DE61" s="345"/>
      <c r="DF61" s="345"/>
      <c r="DG61" s="345"/>
      <c r="DH61" s="1"/>
      <c r="DI61" s="345"/>
      <c r="DJ61" s="345"/>
      <c r="DK61" s="345"/>
      <c r="DL61" s="345"/>
      <c r="DM61" s="1"/>
      <c r="DN61" s="345"/>
      <c r="DO61" s="345"/>
      <c r="DP61" s="345"/>
      <c r="DQ61" s="345"/>
      <c r="DR61" s="345"/>
      <c r="DS61" s="345"/>
      <c r="DT61" s="345"/>
      <c r="DU61" s="345"/>
      <c r="DV61" s="345"/>
      <c r="DW61" s="422"/>
      <c r="DX61" s="345"/>
      <c r="DY61" s="345"/>
      <c r="DZ61" s="345"/>
      <c r="EA61" s="345"/>
      <c r="EB61" s="345"/>
      <c r="EC61" s="345"/>
      <c r="ED61" s="1"/>
      <c r="EE61" s="345"/>
      <c r="EF61" s="345"/>
      <c r="EG61" s="345"/>
      <c r="EH61" s="1"/>
      <c r="EI61" s="1"/>
      <c r="EJ61" s="345"/>
      <c r="EK61" s="345"/>
      <c r="EL61" s="345"/>
      <c r="EM61" s="345"/>
      <c r="EN61" s="345"/>
      <c r="EO61" s="345"/>
      <c r="EP61" s="345"/>
      <c r="EQ61" s="345"/>
      <c r="ER61" s="1"/>
      <c r="ES61" s="345"/>
      <c r="ET61" s="345"/>
      <c r="EU61" s="345"/>
      <c r="EV61" s="345"/>
      <c r="EW61" s="345"/>
      <c r="EX61" s="345"/>
      <c r="EY61" s="345"/>
      <c r="EZ61" s="345"/>
      <c r="FA61" s="1"/>
      <c r="FB61" s="345"/>
      <c r="FC61" s="1"/>
      <c r="FD61" s="345"/>
      <c r="FE61" s="345"/>
      <c r="FF61" s="345"/>
      <c r="FG61" s="345"/>
      <c r="FH61" s="1"/>
      <c r="FI61" s="345"/>
      <c r="FJ61" s="345"/>
      <c r="FK61" s="345"/>
      <c r="FL61" s="345"/>
      <c r="FM61" s="345"/>
      <c r="FN61" s="345"/>
      <c r="FO61" s="345"/>
      <c r="FP61" s="345"/>
      <c r="FQ61" s="345"/>
      <c r="FR61" s="345"/>
      <c r="FS61" s="345"/>
      <c r="FT61" s="345"/>
      <c r="FU61" s="345"/>
      <c r="FV61" s="345"/>
      <c r="FW61" s="345"/>
      <c r="FX61" s="345"/>
      <c r="FY61" s="345"/>
      <c r="FZ61" s="345"/>
      <c r="GA61" s="345"/>
      <c r="GB61" s="345"/>
      <c r="GC61" s="345"/>
      <c r="GD61" s="1"/>
      <c r="GE61" s="345"/>
      <c r="GF61" s="345"/>
      <c r="GG61" s="345"/>
      <c r="GH61" s="345"/>
      <c r="GI61" s="345"/>
      <c r="GJ61" s="345"/>
      <c r="GK61" s="1"/>
      <c r="GL61" s="345"/>
      <c r="GM61" s="345"/>
      <c r="GN61" s="345"/>
      <c r="GO61" s="345"/>
      <c r="GP61" s="345"/>
      <c r="GQ61" s="422"/>
      <c r="GR61" s="1"/>
      <c r="GS61" s="1"/>
      <c r="GT61" s="1"/>
      <c r="GU61" s="1"/>
      <c r="GV61" s="1"/>
      <c r="GW61" s="1"/>
      <c r="GX61" s="1"/>
      <c r="GY61" s="1"/>
      <c r="GZ61" s="1"/>
      <c r="HA61" s="1"/>
      <c r="HB61" s="1"/>
      <c r="HC61" s="1"/>
      <c r="HD61" s="1"/>
      <c r="HE61" s="1"/>
      <c r="HF61" s="1"/>
      <c r="HG61" s="1"/>
      <c r="HH61" s="1"/>
    </row>
    <row r="62" spans="1:216" ht="15.75">
      <c r="A62" s="105" t="s">
        <v>2080</v>
      </c>
      <c r="D62" s="56">
        <f>SUM(E62:HQ62)</f>
        <v>1655</v>
      </c>
      <c r="E62" s="9">
        <v>68</v>
      </c>
      <c r="F62" s="9">
        <v>76</v>
      </c>
      <c r="G62" s="9">
        <v>104</v>
      </c>
      <c r="H62" s="9">
        <v>38</v>
      </c>
      <c r="I62" s="9">
        <v>129</v>
      </c>
      <c r="J62" s="9">
        <v>139</v>
      </c>
      <c r="K62" s="9">
        <v>124</v>
      </c>
      <c r="L62" s="419" t="s">
        <v>4679</v>
      </c>
      <c r="M62" s="9">
        <v>0</v>
      </c>
      <c r="N62" s="9">
        <v>153</v>
      </c>
      <c r="O62" s="9">
        <v>41</v>
      </c>
      <c r="P62" s="9">
        <v>64</v>
      </c>
      <c r="Q62" s="9">
        <v>0</v>
      </c>
      <c r="R62" s="9">
        <v>0</v>
      </c>
      <c r="S62" s="9">
        <v>76</v>
      </c>
      <c r="T62" s="565">
        <v>0</v>
      </c>
      <c r="U62" s="565">
        <v>0</v>
      </c>
      <c r="V62" s="565">
        <v>0</v>
      </c>
      <c r="W62" s="9">
        <v>165</v>
      </c>
      <c r="X62" s="9">
        <v>0</v>
      </c>
      <c r="Y62" s="565">
        <v>76</v>
      </c>
      <c r="Z62" s="565">
        <v>71</v>
      </c>
      <c r="AA62" s="9">
        <v>0</v>
      </c>
      <c r="AB62" s="565">
        <v>95</v>
      </c>
      <c r="AC62" s="9">
        <v>149</v>
      </c>
      <c r="AD62" s="565">
        <v>0</v>
      </c>
      <c r="AE62" s="565">
        <v>87</v>
      </c>
      <c r="AG62" s="105"/>
      <c r="AH62" s="61"/>
      <c r="AJ62" s="249"/>
      <c r="AK62" s="61"/>
      <c r="AL62" s="65"/>
      <c r="AN62" s="345"/>
      <c r="AO62" s="345"/>
      <c r="AP62" s="345"/>
      <c r="AQ62" s="345"/>
      <c r="AR62" s="345"/>
      <c r="AS62" s="345"/>
      <c r="AT62" s="345"/>
      <c r="AU62" s="345"/>
      <c r="AV62" s="345"/>
      <c r="AW62" s="345"/>
      <c r="AX62" s="345"/>
      <c r="AY62" s="345"/>
      <c r="AZ62" s="345"/>
      <c r="BA62" s="345"/>
      <c r="BB62" s="345"/>
      <c r="BC62" s="345"/>
      <c r="BD62" s="345"/>
      <c r="BE62" s="345"/>
      <c r="BF62" s="345"/>
      <c r="BG62" s="1"/>
      <c r="BH62" s="345"/>
      <c r="BI62" s="345"/>
      <c r="BJ62" s="345"/>
      <c r="BK62" s="1"/>
      <c r="BL62" s="345"/>
      <c r="BM62" s="345"/>
      <c r="BN62" s="345"/>
      <c r="BO62" s="345"/>
      <c r="BP62" s="345"/>
      <c r="BQ62" s="345"/>
      <c r="BR62" s="345"/>
      <c r="BS62" s="345"/>
      <c r="BT62" s="345"/>
      <c r="BU62" s="345"/>
      <c r="BV62" s="345"/>
      <c r="BW62" s="1"/>
      <c r="BX62" s="345"/>
      <c r="BY62" s="345"/>
      <c r="BZ62" s="345"/>
      <c r="CA62" s="345"/>
      <c r="CB62" s="1"/>
      <c r="CC62" s="345"/>
      <c r="CD62" s="345"/>
      <c r="CE62" s="345"/>
      <c r="CF62" s="345"/>
      <c r="CG62" s="345"/>
      <c r="CH62" s="345"/>
      <c r="CI62" s="345"/>
      <c r="CJ62" s="345"/>
      <c r="CK62" s="1"/>
      <c r="CL62" s="345"/>
      <c r="CM62" s="345"/>
      <c r="CN62" s="345"/>
      <c r="CO62" s="345"/>
      <c r="CP62" s="345"/>
      <c r="CQ62" s="345"/>
      <c r="CR62" s="345"/>
      <c r="CS62" s="345"/>
      <c r="CT62" s="345"/>
      <c r="CU62" s="345"/>
      <c r="CV62" s="345"/>
      <c r="CW62" s="345"/>
      <c r="CX62" s="345"/>
      <c r="CY62" s="345"/>
      <c r="CZ62" s="345"/>
      <c r="DA62" s="345"/>
      <c r="DB62" s="345"/>
      <c r="DC62" s="345"/>
      <c r="DD62" s="345"/>
      <c r="DE62" s="1"/>
      <c r="DF62" s="345"/>
      <c r="DG62" s="345"/>
      <c r="DH62" s="1"/>
      <c r="DI62" s="345"/>
      <c r="DJ62" s="345"/>
      <c r="DK62" s="345"/>
      <c r="DL62" s="345"/>
      <c r="DM62" s="345"/>
      <c r="DN62" s="345"/>
      <c r="DO62" s="345"/>
      <c r="DP62" s="345"/>
      <c r="DQ62" s="345"/>
      <c r="DR62" s="345"/>
      <c r="DS62" s="345"/>
      <c r="DT62" s="345"/>
      <c r="DU62" s="345"/>
      <c r="DV62" s="345"/>
      <c r="DW62" s="422"/>
      <c r="DX62" s="345"/>
      <c r="DY62" s="345"/>
      <c r="DZ62" s="345"/>
      <c r="EA62" s="345"/>
      <c r="EB62" s="345"/>
      <c r="EC62" s="345"/>
      <c r="ED62" s="345"/>
      <c r="EE62" s="345"/>
      <c r="EF62" s="345"/>
      <c r="EG62" s="345"/>
      <c r="EH62" s="345"/>
      <c r="EI62" s="345"/>
      <c r="EJ62" s="1"/>
      <c r="EK62" s="345"/>
      <c r="EL62" s="345"/>
      <c r="EM62" s="345"/>
      <c r="EN62" s="345"/>
      <c r="EO62" s="345"/>
      <c r="EP62" s="345"/>
      <c r="EQ62" s="345"/>
      <c r="ER62" s="345"/>
      <c r="ES62" s="1"/>
      <c r="ET62" s="345"/>
      <c r="EU62" s="345"/>
      <c r="EV62" s="345"/>
      <c r="EW62" s="345"/>
      <c r="EX62" s="345"/>
      <c r="EY62" s="345"/>
      <c r="EZ62" s="345"/>
      <c r="FA62" s="345"/>
      <c r="FB62" s="345"/>
      <c r="FC62" s="345"/>
      <c r="FD62" s="345"/>
      <c r="FE62" s="345"/>
      <c r="FF62" s="345"/>
      <c r="FG62" s="345"/>
      <c r="FH62" s="345"/>
      <c r="FI62" s="345"/>
      <c r="FJ62" s="345"/>
      <c r="FK62" s="345"/>
      <c r="FL62" s="345"/>
      <c r="FM62" s="345"/>
      <c r="FN62" s="345"/>
      <c r="FO62" s="345"/>
      <c r="FP62" s="345"/>
      <c r="FQ62" s="345"/>
      <c r="FR62" s="345"/>
      <c r="FS62" s="345"/>
      <c r="FT62" s="1"/>
      <c r="FU62" s="345"/>
      <c r="FV62" s="345"/>
      <c r="FW62" s="1"/>
      <c r="FX62" s="345"/>
      <c r="FY62" s="345"/>
      <c r="FZ62" s="345"/>
      <c r="GA62" s="345"/>
      <c r="GB62" s="345"/>
      <c r="GC62" s="345"/>
      <c r="GD62" s="345"/>
      <c r="GE62" s="345"/>
      <c r="GF62" s="345"/>
      <c r="GG62" s="345"/>
      <c r="GH62" s="345"/>
      <c r="GI62" s="345"/>
      <c r="GJ62" s="345"/>
      <c r="GK62" s="345"/>
      <c r="GL62" s="1"/>
      <c r="GM62" s="1"/>
      <c r="GN62" s="345"/>
      <c r="GO62" s="1"/>
      <c r="GP62" s="1"/>
      <c r="GQ62" s="422"/>
      <c r="GR62" s="1"/>
      <c r="GS62" s="1"/>
      <c r="GT62" s="1"/>
      <c r="GU62" s="1"/>
      <c r="GV62" s="1"/>
      <c r="GW62" s="1"/>
      <c r="GX62" s="1"/>
      <c r="GY62" s="1"/>
      <c r="GZ62" s="1"/>
      <c r="HA62" s="1"/>
      <c r="HB62" s="1"/>
      <c r="HC62" s="1"/>
      <c r="HD62" s="1"/>
      <c r="HE62" s="1"/>
      <c r="HF62" s="1"/>
      <c r="HG62" s="1"/>
      <c r="HH62" s="1"/>
    </row>
    <row r="63" spans="1:216" ht="15.75">
      <c r="A63" s="104" t="s">
        <v>3826</v>
      </c>
      <c r="D63" s="56">
        <f>SUM(E63:HQ63)</f>
        <v>1528</v>
      </c>
      <c r="E63" s="9">
        <v>0</v>
      </c>
      <c r="F63" s="9">
        <v>0</v>
      </c>
      <c r="G63" s="9">
        <v>0</v>
      </c>
      <c r="H63" s="9">
        <v>167</v>
      </c>
      <c r="I63" s="9">
        <v>0</v>
      </c>
      <c r="J63" s="9">
        <v>41</v>
      </c>
      <c r="K63" s="9">
        <v>29</v>
      </c>
      <c r="L63" s="419" t="s">
        <v>4679</v>
      </c>
      <c r="M63" s="9">
        <v>0</v>
      </c>
      <c r="N63" s="9">
        <v>17</v>
      </c>
      <c r="O63" s="9">
        <v>106</v>
      </c>
      <c r="P63" s="9">
        <v>139</v>
      </c>
      <c r="Q63" s="9">
        <v>0</v>
      </c>
      <c r="R63" s="9">
        <v>0</v>
      </c>
      <c r="S63" s="9">
        <v>23</v>
      </c>
      <c r="T63" s="9">
        <v>143</v>
      </c>
      <c r="U63" s="9">
        <v>148</v>
      </c>
      <c r="V63" s="9">
        <v>159</v>
      </c>
      <c r="W63" s="565">
        <v>32</v>
      </c>
      <c r="X63" s="9">
        <v>0</v>
      </c>
      <c r="Y63" s="565">
        <v>70</v>
      </c>
      <c r="Z63" s="9">
        <v>138</v>
      </c>
      <c r="AA63" s="9">
        <v>0</v>
      </c>
      <c r="AB63" s="565">
        <v>124</v>
      </c>
      <c r="AC63" s="565">
        <v>104</v>
      </c>
      <c r="AD63" s="565">
        <v>0</v>
      </c>
      <c r="AE63" s="565">
        <v>88</v>
      </c>
      <c r="AG63" s="104"/>
      <c r="AH63" s="61"/>
      <c r="AJ63" s="249"/>
      <c r="AK63" s="61"/>
      <c r="AL63" s="65"/>
      <c r="AN63" s="345"/>
      <c r="AO63" s="345"/>
      <c r="AP63" s="345"/>
      <c r="AQ63" s="345"/>
      <c r="AR63" s="345"/>
      <c r="AS63" s="345"/>
      <c r="AT63" s="345"/>
      <c r="AU63" s="345"/>
      <c r="AV63" s="345"/>
      <c r="AW63" s="345"/>
      <c r="AX63" s="345"/>
      <c r="AY63" s="345"/>
      <c r="AZ63" s="345"/>
      <c r="BA63" s="345"/>
      <c r="BB63" s="345"/>
      <c r="BC63" s="345"/>
      <c r="BD63" s="345"/>
      <c r="BE63" s="345"/>
      <c r="BF63" s="1"/>
      <c r="BG63" s="345"/>
      <c r="BH63" s="345"/>
      <c r="BI63" s="345"/>
      <c r="BJ63" s="345"/>
      <c r="BK63" s="345"/>
      <c r="BL63" s="345"/>
      <c r="BM63" s="345"/>
      <c r="BN63" s="345"/>
      <c r="BO63" s="345"/>
      <c r="BP63" s="345"/>
      <c r="BQ63" s="345"/>
      <c r="BR63" s="345"/>
      <c r="BS63" s="345"/>
      <c r="BT63" s="345"/>
      <c r="BU63" s="1"/>
      <c r="BV63" s="345"/>
      <c r="BW63" s="345"/>
      <c r="BX63" s="345"/>
      <c r="BY63" s="345"/>
      <c r="BZ63" s="345"/>
      <c r="CA63" s="345"/>
      <c r="CB63" s="345"/>
      <c r="CC63" s="345"/>
      <c r="CD63" s="345"/>
      <c r="CE63" s="345"/>
      <c r="CF63" s="345"/>
      <c r="CG63" s="345"/>
      <c r="CH63" s="345"/>
      <c r="CI63" s="1"/>
      <c r="CJ63" s="345"/>
      <c r="CK63" s="345"/>
      <c r="CL63" s="345"/>
      <c r="CM63" s="345"/>
      <c r="CN63" s="345"/>
      <c r="CO63" s="345"/>
      <c r="CP63" s="345"/>
      <c r="CQ63" s="345"/>
      <c r="CR63" s="345"/>
      <c r="CS63" s="345"/>
      <c r="CT63" s="345"/>
      <c r="CU63" s="345"/>
      <c r="CV63" s="345"/>
      <c r="CW63" s="345"/>
      <c r="CX63" s="1"/>
      <c r="CY63" s="345"/>
      <c r="CZ63" s="345"/>
      <c r="DA63" s="345"/>
      <c r="DB63" s="345"/>
      <c r="DC63" s="345"/>
      <c r="DD63" s="1"/>
      <c r="DE63" s="345"/>
      <c r="DF63" s="1"/>
      <c r="DG63" s="345"/>
      <c r="DH63" s="345"/>
      <c r="DI63" s="345"/>
      <c r="DJ63" s="345"/>
      <c r="DK63" s="345"/>
      <c r="DL63" s="345"/>
      <c r="DM63" s="345"/>
      <c r="DN63" s="345"/>
      <c r="DO63" s="345"/>
      <c r="DP63" s="345"/>
      <c r="DQ63" s="345"/>
      <c r="DR63" s="345"/>
      <c r="DS63" s="345"/>
      <c r="DT63" s="345"/>
      <c r="DU63" s="345"/>
      <c r="DV63" s="345"/>
      <c r="DW63" s="422"/>
      <c r="DX63" s="1"/>
      <c r="DY63" s="345"/>
      <c r="DZ63" s="345"/>
      <c r="EA63" s="345"/>
      <c r="EB63" s="345"/>
      <c r="EC63" s="345"/>
      <c r="ED63" s="345"/>
      <c r="EE63" s="345"/>
      <c r="EF63" s="345"/>
      <c r="EG63" s="345"/>
      <c r="EH63" s="345"/>
      <c r="EI63" s="345"/>
      <c r="EJ63" s="345"/>
      <c r="EK63" s="345"/>
      <c r="EL63" s="345"/>
      <c r="EM63" s="345"/>
      <c r="EN63" s="345"/>
      <c r="EO63" s="345"/>
      <c r="EP63" s="345"/>
      <c r="EQ63" s="345"/>
      <c r="ER63" s="345"/>
      <c r="ES63" s="345"/>
      <c r="ET63" s="345"/>
      <c r="EU63" s="345"/>
      <c r="EV63" s="345"/>
      <c r="EW63" s="345"/>
      <c r="EX63" s="345"/>
      <c r="EY63" s="345"/>
      <c r="EZ63" s="345"/>
      <c r="FA63" s="345"/>
      <c r="FB63" s="345"/>
      <c r="FC63" s="345"/>
      <c r="FD63" s="345"/>
      <c r="FE63" s="345"/>
      <c r="FF63" s="345"/>
      <c r="FG63" s="345"/>
      <c r="FH63" s="345"/>
      <c r="FI63" s="345"/>
      <c r="FJ63" s="345"/>
      <c r="FK63" s="345"/>
      <c r="FL63" s="345"/>
      <c r="FM63" s="345"/>
      <c r="FN63" s="345"/>
      <c r="FO63" s="345"/>
      <c r="FP63" s="345"/>
      <c r="FQ63" s="345"/>
      <c r="FR63" s="345"/>
      <c r="FS63" s="345"/>
      <c r="FT63" s="345"/>
      <c r="FU63" s="1"/>
      <c r="FV63" s="345"/>
      <c r="FW63" s="345"/>
      <c r="FX63" s="345"/>
      <c r="FY63" s="345"/>
      <c r="FZ63" s="345"/>
      <c r="GA63" s="345"/>
      <c r="GB63" s="345"/>
      <c r="GC63" s="345"/>
      <c r="GD63" s="345"/>
      <c r="GE63" s="345"/>
      <c r="GF63" s="345"/>
      <c r="GG63" s="345"/>
      <c r="GH63" s="345"/>
      <c r="GI63" s="345"/>
      <c r="GJ63" s="345"/>
      <c r="GK63" s="345"/>
      <c r="GL63" s="345"/>
      <c r="GM63" s="345"/>
      <c r="GN63" s="345"/>
      <c r="GO63" s="345"/>
      <c r="GP63" s="345"/>
      <c r="GQ63" s="422"/>
      <c r="GR63" s="1"/>
      <c r="GS63" s="1"/>
      <c r="GT63" s="1"/>
      <c r="GU63" s="1"/>
      <c r="GV63" s="1"/>
      <c r="GW63" s="1"/>
      <c r="GX63" s="1"/>
      <c r="GY63" s="1"/>
      <c r="GZ63" s="1"/>
      <c r="HA63" s="1"/>
      <c r="HB63" s="1"/>
      <c r="HC63" s="1"/>
      <c r="HD63" s="1"/>
      <c r="HE63" s="1"/>
      <c r="HF63" s="1"/>
      <c r="HG63" s="1"/>
      <c r="HH63" s="1"/>
    </row>
    <row r="64" spans="1:216" ht="15.75">
      <c r="A64" s="260" t="s">
        <v>3159</v>
      </c>
      <c r="D64" s="56">
        <f>SUM(E64:HQ64)</f>
        <v>1789</v>
      </c>
      <c r="E64" s="9">
        <v>161</v>
      </c>
      <c r="F64" s="9">
        <v>70</v>
      </c>
      <c r="G64" s="9">
        <v>151</v>
      </c>
      <c r="H64" s="9">
        <v>27</v>
      </c>
      <c r="I64" s="9">
        <v>121</v>
      </c>
      <c r="J64" s="9">
        <v>104</v>
      </c>
      <c r="K64" s="9">
        <v>18</v>
      </c>
      <c r="L64" s="419" t="s">
        <v>4679</v>
      </c>
      <c r="M64" s="9">
        <v>0</v>
      </c>
      <c r="N64" s="9">
        <v>60</v>
      </c>
      <c r="O64" s="9">
        <v>119</v>
      </c>
      <c r="P64" s="9">
        <v>142</v>
      </c>
      <c r="Q64" s="9">
        <v>57</v>
      </c>
      <c r="R64" s="9">
        <v>0</v>
      </c>
      <c r="S64" s="9">
        <v>28</v>
      </c>
      <c r="T64" s="9">
        <v>157</v>
      </c>
      <c r="U64" s="565">
        <v>55</v>
      </c>
      <c r="V64" s="565">
        <v>0</v>
      </c>
      <c r="W64" s="565">
        <v>113</v>
      </c>
      <c r="X64" s="9">
        <v>0</v>
      </c>
      <c r="Y64" s="565">
        <v>83</v>
      </c>
      <c r="Z64" s="565">
        <v>0</v>
      </c>
      <c r="AA64" s="9">
        <v>0</v>
      </c>
      <c r="AB64" s="565">
        <v>11</v>
      </c>
      <c r="AC64" s="565">
        <v>108</v>
      </c>
      <c r="AD64" s="9">
        <v>146</v>
      </c>
      <c r="AE64" s="565">
        <v>58</v>
      </c>
      <c r="AG64" s="260"/>
      <c r="AH64" s="61"/>
      <c r="AJ64" s="249"/>
      <c r="AK64" s="61"/>
      <c r="AL64" s="65"/>
      <c r="AN64" s="345"/>
      <c r="AO64" s="345"/>
      <c r="AP64" s="345"/>
      <c r="AQ64" s="1"/>
      <c r="AR64" s="345"/>
      <c r="AS64" s="345"/>
      <c r="AT64" s="345"/>
      <c r="AU64" s="345"/>
      <c r="AV64" s="345"/>
      <c r="AW64" s="345"/>
      <c r="AX64" s="345"/>
      <c r="AY64" s="345"/>
      <c r="AZ64" s="345"/>
      <c r="BA64" s="345"/>
      <c r="BB64" s="345"/>
      <c r="BC64" s="345"/>
      <c r="BD64" s="345"/>
      <c r="BE64" s="345"/>
      <c r="BF64" s="1"/>
      <c r="BG64" s="345"/>
      <c r="BH64" s="345"/>
      <c r="BI64" s="345"/>
      <c r="BJ64" s="345"/>
      <c r="BK64" s="345"/>
      <c r="BL64" s="345"/>
      <c r="BM64" s="345"/>
      <c r="BN64" s="345"/>
      <c r="BO64" s="1"/>
      <c r="BP64" s="345"/>
      <c r="BQ64" s="345"/>
      <c r="BR64" s="345"/>
      <c r="BS64" s="345"/>
      <c r="BT64" s="345"/>
      <c r="BU64" s="345"/>
      <c r="BV64" s="345"/>
      <c r="BW64" s="345"/>
      <c r="BX64" s="345"/>
      <c r="BY64" s="345"/>
      <c r="BZ64" s="345"/>
      <c r="CA64" s="345"/>
      <c r="CB64" s="345"/>
      <c r="CC64" s="345"/>
      <c r="CD64" s="345"/>
      <c r="CE64" s="345"/>
      <c r="CF64" s="345"/>
      <c r="CG64" s="345"/>
      <c r="CH64" s="345"/>
      <c r="CI64" s="345"/>
      <c r="CJ64" s="345"/>
      <c r="CK64" s="345"/>
      <c r="CL64" s="345"/>
      <c r="CM64" s="1"/>
      <c r="CN64" s="345"/>
      <c r="CO64" s="345"/>
      <c r="CP64" s="345"/>
      <c r="CQ64" s="345"/>
      <c r="CR64" s="345"/>
      <c r="CS64" s="345"/>
      <c r="CT64" s="345"/>
      <c r="CU64" s="345"/>
      <c r="CV64" s="345"/>
      <c r="CW64" s="345"/>
      <c r="CX64" s="1"/>
      <c r="CY64" s="345"/>
      <c r="CZ64" s="345"/>
      <c r="DA64" s="345"/>
      <c r="DB64" s="345"/>
      <c r="DC64" s="345"/>
      <c r="DD64" s="345"/>
      <c r="DE64" s="345"/>
      <c r="DF64" s="345"/>
      <c r="DG64" s="1"/>
      <c r="DH64" s="345"/>
      <c r="DI64" s="345"/>
      <c r="DJ64" s="345"/>
      <c r="DK64" s="345"/>
      <c r="DL64" s="345"/>
      <c r="DM64" s="345"/>
      <c r="DN64" s="345"/>
      <c r="DO64" s="345"/>
      <c r="DP64" s="345"/>
      <c r="DQ64" s="345"/>
      <c r="DR64" s="345"/>
      <c r="DS64" s="345"/>
      <c r="DT64" s="345"/>
      <c r="DU64" s="345"/>
      <c r="DV64" s="345"/>
      <c r="DW64" s="422"/>
      <c r="DX64" s="345"/>
      <c r="DY64" s="345"/>
      <c r="DZ64" s="345"/>
      <c r="EA64" s="345"/>
      <c r="EB64" s="345"/>
      <c r="EC64" s="345"/>
      <c r="ED64" s="1"/>
      <c r="EE64" s="345"/>
      <c r="EF64" s="345"/>
      <c r="EG64" s="345"/>
      <c r="EH64" s="345"/>
      <c r="EI64" s="1"/>
      <c r="EJ64" s="345"/>
      <c r="EK64" s="1"/>
      <c r="EL64" s="345"/>
      <c r="EM64" s="1"/>
      <c r="EN64" s="345"/>
      <c r="EO64" s="345"/>
      <c r="EP64" s="345"/>
      <c r="EQ64" s="345"/>
      <c r="ER64" s="1"/>
      <c r="ES64" s="345"/>
      <c r="ET64" s="345"/>
      <c r="EU64" s="345"/>
      <c r="EV64" s="345"/>
      <c r="EW64" s="345"/>
      <c r="EX64" s="345"/>
      <c r="EY64" s="345"/>
      <c r="EZ64" s="345"/>
      <c r="FA64" s="1"/>
      <c r="FB64" s="1"/>
      <c r="FC64" s="1"/>
      <c r="FD64" s="1"/>
      <c r="FE64" s="345"/>
      <c r="FF64" s="345"/>
      <c r="FG64" s="345"/>
      <c r="FH64" s="1"/>
      <c r="FI64" s="345"/>
      <c r="FJ64" s="345"/>
      <c r="FK64" s="1"/>
      <c r="FL64" s="345"/>
      <c r="FM64" s="345"/>
      <c r="FN64" s="345"/>
      <c r="FO64" s="345"/>
      <c r="FP64" s="345"/>
      <c r="FQ64" s="1"/>
      <c r="FR64" s="345"/>
      <c r="FS64" s="345"/>
      <c r="FT64" s="345"/>
      <c r="FU64" s="1"/>
      <c r="FV64" s="345"/>
      <c r="FW64" s="345"/>
      <c r="FX64" s="345"/>
      <c r="FY64" s="345"/>
      <c r="FZ64" s="345"/>
      <c r="GA64" s="345"/>
      <c r="GB64" s="345"/>
      <c r="GC64" s="345"/>
      <c r="GD64" s="345"/>
      <c r="GE64" s="345"/>
      <c r="GF64" s="345"/>
      <c r="GG64" s="345"/>
      <c r="GH64" s="345"/>
      <c r="GI64" s="345"/>
      <c r="GJ64" s="345"/>
      <c r="GK64" s="345"/>
      <c r="GL64" s="345"/>
      <c r="GM64" s="345"/>
      <c r="GN64" s="345"/>
      <c r="GO64" s="345"/>
      <c r="GP64" s="345"/>
      <c r="GQ64" s="422"/>
      <c r="GR64" s="1"/>
      <c r="GS64" s="1"/>
      <c r="GT64" s="1"/>
      <c r="GU64" s="1"/>
      <c r="GV64" s="1"/>
      <c r="GW64" s="1"/>
      <c r="GX64" s="1"/>
      <c r="GY64" s="1"/>
      <c r="GZ64" s="1"/>
      <c r="HA64" s="1"/>
      <c r="HB64" s="1"/>
      <c r="HC64" s="1"/>
      <c r="HD64" s="1"/>
      <c r="HE64" s="1"/>
      <c r="HF64" s="1"/>
      <c r="HG64" s="1"/>
      <c r="HH64" s="1"/>
    </row>
    <row r="65" spans="1:216" ht="15.75">
      <c r="A65" s="105" t="s">
        <v>2529</v>
      </c>
      <c r="D65" s="56">
        <f>SUM(E65:HQ65)</f>
        <v>1890</v>
      </c>
      <c r="E65" s="9">
        <v>0</v>
      </c>
      <c r="F65" s="9">
        <v>113</v>
      </c>
      <c r="G65" s="9">
        <v>75</v>
      </c>
      <c r="H65" s="9">
        <v>100</v>
      </c>
      <c r="I65" s="9">
        <v>0</v>
      </c>
      <c r="J65" s="9">
        <v>24</v>
      </c>
      <c r="K65" s="9">
        <v>65</v>
      </c>
      <c r="L65" s="419" t="s">
        <v>4679</v>
      </c>
      <c r="M65" s="9">
        <v>0</v>
      </c>
      <c r="N65" s="9">
        <v>148</v>
      </c>
      <c r="O65" s="9">
        <v>118</v>
      </c>
      <c r="P65" s="9">
        <v>119</v>
      </c>
      <c r="Q65" s="9">
        <v>151</v>
      </c>
      <c r="R65" s="9">
        <v>0</v>
      </c>
      <c r="S65" s="9">
        <v>68</v>
      </c>
      <c r="T65" s="565">
        <v>72</v>
      </c>
      <c r="U65" s="565">
        <v>0</v>
      </c>
      <c r="V65" s="565">
        <v>0</v>
      </c>
      <c r="W65" s="565">
        <v>119</v>
      </c>
      <c r="X65" s="9">
        <v>0</v>
      </c>
      <c r="Y65" s="565">
        <v>47</v>
      </c>
      <c r="Z65" s="565">
        <v>40</v>
      </c>
      <c r="AA65" s="9">
        <v>168</v>
      </c>
      <c r="AB65" s="565">
        <v>105</v>
      </c>
      <c r="AC65" s="9">
        <v>139</v>
      </c>
      <c r="AD65" s="565">
        <v>113</v>
      </c>
      <c r="AE65" s="565">
        <v>106</v>
      </c>
      <c r="AG65" s="105"/>
      <c r="AH65" s="61"/>
      <c r="AJ65" s="249"/>
      <c r="AK65" s="61"/>
      <c r="AL65" s="65"/>
      <c r="AN65" s="345"/>
      <c r="AO65" s="345"/>
      <c r="AP65" s="345"/>
      <c r="AQ65" s="1"/>
      <c r="AR65" s="1"/>
      <c r="AS65" s="345"/>
      <c r="AT65" s="345"/>
      <c r="AU65" s="345"/>
      <c r="AV65" s="345"/>
      <c r="AW65" s="345"/>
      <c r="AX65" s="345"/>
      <c r="AY65" s="345"/>
      <c r="AZ65" s="1"/>
      <c r="BA65" s="345"/>
      <c r="BB65" s="345"/>
      <c r="BC65" s="345"/>
      <c r="BD65" s="345"/>
      <c r="BE65" s="1"/>
      <c r="BF65" s="1"/>
      <c r="BG65" s="345"/>
      <c r="BH65" s="345"/>
      <c r="BI65" s="345"/>
      <c r="BJ65" s="345"/>
      <c r="BK65" s="345"/>
      <c r="BL65" s="345"/>
      <c r="BM65" s="1"/>
      <c r="BN65" s="1"/>
      <c r="BO65" s="345"/>
      <c r="BP65" s="345"/>
      <c r="BQ65" s="345"/>
      <c r="BR65" s="345"/>
      <c r="BS65" s="345"/>
      <c r="BT65" s="1"/>
      <c r="BU65" s="345"/>
      <c r="BV65" s="345"/>
      <c r="BW65" s="1"/>
      <c r="BX65" s="345"/>
      <c r="BY65" s="345"/>
      <c r="BZ65" s="345"/>
      <c r="CA65" s="1"/>
      <c r="CB65" s="345"/>
      <c r="CC65" s="345"/>
      <c r="CD65" s="345"/>
      <c r="CE65" s="345"/>
      <c r="CF65" s="1"/>
      <c r="CG65" s="1"/>
      <c r="CH65" s="345"/>
      <c r="CI65" s="345"/>
      <c r="CJ65" s="345"/>
      <c r="CK65" s="1"/>
      <c r="CL65" s="345"/>
      <c r="CM65" s="345"/>
      <c r="CN65" s="345"/>
      <c r="CO65" s="345"/>
      <c r="CP65" s="345"/>
      <c r="CQ65" s="345"/>
      <c r="CR65" s="345"/>
      <c r="CS65" s="345"/>
      <c r="CT65" s="345"/>
      <c r="CU65" s="345"/>
      <c r="CV65" s="345"/>
      <c r="CW65" s="345"/>
      <c r="CX65" s="345"/>
      <c r="CY65" s="345"/>
      <c r="CZ65" s="1"/>
      <c r="DA65" s="345"/>
      <c r="DB65" s="345"/>
      <c r="DC65" s="345"/>
      <c r="DD65" s="1"/>
      <c r="DE65" s="345"/>
      <c r="DF65" s="345"/>
      <c r="DG65" s="345"/>
      <c r="DH65" s="1"/>
      <c r="DI65" s="345"/>
      <c r="DJ65" s="345"/>
      <c r="DK65" s="345"/>
      <c r="DL65" s="345"/>
      <c r="DM65" s="345"/>
      <c r="DN65" s="345"/>
      <c r="DO65" s="345"/>
      <c r="DP65" s="345"/>
      <c r="DQ65" s="1"/>
      <c r="DR65" s="345"/>
      <c r="DS65" s="345"/>
      <c r="DT65" s="345"/>
      <c r="DU65" s="345"/>
      <c r="DV65" s="345"/>
      <c r="DW65" s="422"/>
      <c r="DX65" s="345"/>
      <c r="DY65" s="345"/>
      <c r="DZ65" s="345"/>
      <c r="EA65" s="345"/>
      <c r="EB65" s="1"/>
      <c r="EC65" s="345"/>
      <c r="ED65" s="345"/>
      <c r="EE65" s="345"/>
      <c r="EF65" s="345"/>
      <c r="EG65" s="345"/>
      <c r="EH65" s="345"/>
      <c r="EI65" s="1"/>
      <c r="EJ65" s="345"/>
      <c r="EK65" s="345"/>
      <c r="EL65" s="345"/>
      <c r="EM65" s="345"/>
      <c r="EN65" s="1"/>
      <c r="EO65" s="1"/>
      <c r="EP65" s="345"/>
      <c r="EQ65" s="345"/>
      <c r="ER65" s="345"/>
      <c r="ES65" s="1"/>
      <c r="ET65" s="345"/>
      <c r="EU65" s="345"/>
      <c r="EV65" s="345"/>
      <c r="EW65" s="345"/>
      <c r="EX65" s="345"/>
      <c r="EY65" s="345"/>
      <c r="EZ65" s="345"/>
      <c r="FA65" s="345"/>
      <c r="FB65" s="345"/>
      <c r="FC65" s="345"/>
      <c r="FD65" s="345"/>
      <c r="FE65" s="345"/>
      <c r="FF65" s="345"/>
      <c r="FG65" s="345"/>
      <c r="FH65" s="345"/>
      <c r="FI65" s="345"/>
      <c r="FJ65" s="345"/>
      <c r="FK65" s="1"/>
      <c r="FL65" s="345"/>
      <c r="FM65" s="345"/>
      <c r="FN65" s="345"/>
      <c r="FO65" s="345"/>
      <c r="FP65" s="1"/>
      <c r="FQ65" s="345"/>
      <c r="FR65" s="1"/>
      <c r="FS65" s="1"/>
      <c r="FT65" s="1"/>
      <c r="FU65" s="345"/>
      <c r="FV65" s="345"/>
      <c r="FW65" s="345"/>
      <c r="FX65" s="345"/>
      <c r="FY65" s="1"/>
      <c r="FZ65" s="345"/>
      <c r="GA65" s="345"/>
      <c r="GB65" s="345"/>
      <c r="GC65" s="1"/>
      <c r="GD65" s="345"/>
      <c r="GE65" s="1"/>
      <c r="GF65" s="345"/>
      <c r="GG65" s="1"/>
      <c r="GH65" s="345"/>
      <c r="GI65" s="345"/>
      <c r="GJ65" s="345"/>
      <c r="GK65" s="345"/>
      <c r="GL65" s="1"/>
      <c r="GM65" s="1"/>
      <c r="GN65" s="1"/>
      <c r="GO65" s="1"/>
      <c r="GP65" s="1"/>
      <c r="GQ65" s="422"/>
      <c r="GR65" s="1"/>
      <c r="GS65" s="1"/>
      <c r="GT65" s="1"/>
      <c r="GU65" s="1"/>
      <c r="GV65" s="1"/>
      <c r="GW65" s="1"/>
      <c r="GX65" s="1"/>
      <c r="GY65" s="1"/>
      <c r="GZ65" s="1"/>
      <c r="HA65" s="1"/>
      <c r="HB65" s="1"/>
      <c r="HC65" s="1"/>
      <c r="HD65" s="1"/>
      <c r="HE65" s="1"/>
      <c r="HF65" s="1"/>
      <c r="HG65" s="1"/>
      <c r="HH65" s="1"/>
    </row>
    <row r="66" spans="1:216" ht="15.75">
      <c r="A66" s="261" t="s">
        <v>3853</v>
      </c>
      <c r="D66" s="56">
        <f>SUM(E66:HQ66)</f>
        <v>1521</v>
      </c>
      <c r="E66" s="9">
        <v>119</v>
      </c>
      <c r="F66" s="9">
        <v>0</v>
      </c>
      <c r="G66" s="9">
        <v>122</v>
      </c>
      <c r="H66" s="9">
        <v>42</v>
      </c>
      <c r="I66" s="9">
        <v>100</v>
      </c>
      <c r="J66" s="9">
        <v>43</v>
      </c>
      <c r="K66" s="9">
        <v>94</v>
      </c>
      <c r="L66" s="419" t="s">
        <v>4679</v>
      </c>
      <c r="M66" s="9">
        <v>0</v>
      </c>
      <c r="N66" s="9">
        <v>139</v>
      </c>
      <c r="O66" s="9">
        <v>104</v>
      </c>
      <c r="P66" s="9">
        <v>0</v>
      </c>
      <c r="Q66" s="9">
        <v>0</v>
      </c>
      <c r="R66" s="9">
        <v>0</v>
      </c>
      <c r="S66" s="9">
        <v>81</v>
      </c>
      <c r="T66" s="565">
        <v>0</v>
      </c>
      <c r="U66" s="565">
        <v>113</v>
      </c>
      <c r="V66" s="565">
        <v>0</v>
      </c>
      <c r="W66" s="565">
        <v>20</v>
      </c>
      <c r="X66" s="9">
        <v>0</v>
      </c>
      <c r="Y66" s="565">
        <v>45</v>
      </c>
      <c r="Z66" s="565">
        <v>102</v>
      </c>
      <c r="AA66" s="9">
        <v>0</v>
      </c>
      <c r="AB66" s="565">
        <v>117</v>
      </c>
      <c r="AC66" s="565">
        <v>122</v>
      </c>
      <c r="AD66" s="565">
        <v>0</v>
      </c>
      <c r="AE66" s="9">
        <v>158</v>
      </c>
      <c r="AG66" s="261"/>
      <c r="AH66" s="61"/>
      <c r="AJ66" s="249"/>
      <c r="AK66" s="61"/>
      <c r="AL66" s="65"/>
      <c r="AN66" s="345"/>
      <c r="AO66" s="345"/>
      <c r="AP66" s="345"/>
      <c r="AQ66" s="345"/>
      <c r="AR66" s="345"/>
      <c r="AS66" s="345"/>
      <c r="AT66" s="345"/>
      <c r="AU66" s="345"/>
      <c r="AV66" s="345"/>
      <c r="AW66" s="345"/>
      <c r="AX66" s="345"/>
      <c r="AY66" s="345"/>
      <c r="AZ66" s="345"/>
      <c r="BA66" s="345"/>
      <c r="BB66" s="345"/>
      <c r="BC66" s="345"/>
      <c r="BD66" s="345"/>
      <c r="BE66" s="345"/>
      <c r="BF66" s="1"/>
      <c r="BG66" s="345"/>
      <c r="BH66" s="345"/>
      <c r="BI66" s="345"/>
      <c r="BJ66" s="345"/>
      <c r="BK66" s="345"/>
      <c r="BL66" s="345"/>
      <c r="BM66" s="1"/>
      <c r="BN66" s="345"/>
      <c r="BO66" s="345"/>
      <c r="BP66" s="345"/>
      <c r="BQ66" s="345"/>
      <c r="BR66" s="345"/>
      <c r="BS66" s="345"/>
      <c r="BT66" s="1"/>
      <c r="BU66" s="345"/>
      <c r="BV66" s="345"/>
      <c r="BW66" s="345"/>
      <c r="BX66" s="345"/>
      <c r="BY66" s="345"/>
      <c r="BZ66" s="345"/>
      <c r="CA66" s="1"/>
      <c r="CB66" s="345"/>
      <c r="CC66" s="345"/>
      <c r="CD66" s="345"/>
      <c r="CE66" s="345"/>
      <c r="CF66" s="1"/>
      <c r="CG66" s="1"/>
      <c r="CH66" s="345"/>
      <c r="CI66" s="345"/>
      <c r="CJ66" s="345"/>
      <c r="CK66" s="345"/>
      <c r="CL66" s="345"/>
      <c r="CM66" s="345"/>
      <c r="CN66" s="345"/>
      <c r="CO66" s="345"/>
      <c r="CP66" s="345"/>
      <c r="CQ66" s="345"/>
      <c r="CR66" s="345"/>
      <c r="CS66" s="345"/>
      <c r="CT66" s="345"/>
      <c r="CU66" s="345"/>
      <c r="CV66" s="345"/>
      <c r="CW66" s="345"/>
      <c r="CX66" s="345"/>
      <c r="CY66" s="345"/>
      <c r="CZ66" s="1"/>
      <c r="DA66" s="345"/>
      <c r="DB66" s="1"/>
      <c r="DC66" s="345"/>
      <c r="DD66" s="345"/>
      <c r="DE66" s="1"/>
      <c r="DF66" s="345"/>
      <c r="DG66" s="345"/>
      <c r="DH66" s="1"/>
      <c r="DI66" s="345"/>
      <c r="DJ66" s="345"/>
      <c r="DK66" s="345"/>
      <c r="DL66" s="345"/>
      <c r="DM66" s="345"/>
      <c r="DN66" s="345"/>
      <c r="DO66" s="345"/>
      <c r="DP66" s="345"/>
      <c r="DQ66" s="1"/>
      <c r="DR66" s="345"/>
      <c r="DS66" s="345"/>
      <c r="DT66" s="345"/>
      <c r="DU66" s="345"/>
      <c r="DV66" s="345"/>
      <c r="DW66" s="422"/>
      <c r="DX66" s="345"/>
      <c r="DY66" s="345"/>
      <c r="DZ66" s="345"/>
      <c r="EA66" s="1"/>
      <c r="EB66" s="1"/>
      <c r="EC66" s="345"/>
      <c r="ED66" s="345"/>
      <c r="EE66" s="1"/>
      <c r="EF66" s="345"/>
      <c r="EG66" s="345"/>
      <c r="EH66" s="345"/>
      <c r="EI66" s="345"/>
      <c r="EJ66" s="1"/>
      <c r="EK66" s="345"/>
      <c r="EL66" s="345"/>
      <c r="EM66" s="345"/>
      <c r="EN66" s="1"/>
      <c r="EO66" s="345"/>
      <c r="EP66" s="345"/>
      <c r="EQ66" s="345"/>
      <c r="ER66" s="1"/>
      <c r="ES66" s="1"/>
      <c r="ET66" s="345"/>
      <c r="EU66" s="345"/>
      <c r="EV66" s="345"/>
      <c r="EW66" s="345"/>
      <c r="EX66" s="1"/>
      <c r="EY66" s="345"/>
      <c r="EZ66" s="345"/>
      <c r="FA66" s="345"/>
      <c r="FB66" s="345"/>
      <c r="FC66" s="345"/>
      <c r="FD66" s="1"/>
      <c r="FE66" s="345"/>
      <c r="FF66" s="1"/>
      <c r="FG66" s="1"/>
      <c r="FH66" s="345"/>
      <c r="FI66" s="345"/>
      <c r="FJ66" s="345"/>
      <c r="FK66" s="345"/>
      <c r="FL66" s="345"/>
      <c r="FM66" s="345"/>
      <c r="FN66" s="345"/>
      <c r="FO66" s="345"/>
      <c r="FP66" s="1"/>
      <c r="FQ66" s="345"/>
      <c r="FR66" s="345"/>
      <c r="FS66" s="345"/>
      <c r="FT66" s="1"/>
      <c r="FU66" s="345"/>
      <c r="FV66" s="345"/>
      <c r="FW66" s="345"/>
      <c r="FX66" s="345"/>
      <c r="FY66" s="1"/>
      <c r="FZ66" s="345"/>
      <c r="GA66" s="345"/>
      <c r="GB66" s="345"/>
      <c r="GC66" s="345"/>
      <c r="GD66" s="345"/>
      <c r="GE66" s="1"/>
      <c r="GF66" s="345"/>
      <c r="GG66" s="345"/>
      <c r="GH66" s="345"/>
      <c r="GI66" s="345"/>
      <c r="GJ66" s="345"/>
      <c r="GK66" s="1"/>
      <c r="GL66" s="345"/>
      <c r="GM66" s="345"/>
      <c r="GN66" s="345"/>
      <c r="GO66" s="1"/>
      <c r="GP66" s="1"/>
      <c r="GQ66" s="422"/>
      <c r="GR66" s="1"/>
      <c r="GS66" s="1"/>
      <c r="GT66" s="1"/>
      <c r="GU66" s="1"/>
      <c r="GV66" s="1"/>
      <c r="GW66" s="1"/>
      <c r="GX66" s="1"/>
      <c r="GY66" s="1"/>
      <c r="GZ66" s="1"/>
      <c r="HA66" s="1"/>
      <c r="HB66" s="1"/>
      <c r="HC66" s="1"/>
      <c r="HD66" s="1"/>
      <c r="HE66" s="1"/>
      <c r="HF66" s="1"/>
      <c r="HG66" s="1"/>
      <c r="HH66" s="1"/>
    </row>
    <row r="67" spans="1:216" ht="15.75">
      <c r="A67" s="261" t="s">
        <v>3835</v>
      </c>
      <c r="D67" s="56">
        <f>SUM(E67:HQ67)</f>
        <v>1424</v>
      </c>
      <c r="E67" s="9">
        <v>0</v>
      </c>
      <c r="F67" s="9">
        <v>149</v>
      </c>
      <c r="G67" s="9">
        <v>104</v>
      </c>
      <c r="H67" s="9">
        <v>11</v>
      </c>
      <c r="I67" s="9">
        <v>0</v>
      </c>
      <c r="J67" s="9">
        <v>41</v>
      </c>
      <c r="K67" s="9">
        <v>29</v>
      </c>
      <c r="L67" s="419" t="s">
        <v>4679</v>
      </c>
      <c r="M67" s="9">
        <v>0</v>
      </c>
      <c r="N67" s="9">
        <v>104</v>
      </c>
      <c r="O67" s="9">
        <v>0</v>
      </c>
      <c r="P67" s="9">
        <v>0</v>
      </c>
      <c r="Q67" s="9">
        <v>160</v>
      </c>
      <c r="R67" s="9">
        <v>162</v>
      </c>
      <c r="S67" s="9">
        <v>15</v>
      </c>
      <c r="T67" s="565">
        <v>42</v>
      </c>
      <c r="U67" s="565">
        <v>39</v>
      </c>
      <c r="V67" s="565">
        <v>0</v>
      </c>
      <c r="W67" s="565">
        <v>0</v>
      </c>
      <c r="X67" s="9">
        <v>162</v>
      </c>
      <c r="Y67" s="565">
        <v>0</v>
      </c>
      <c r="Z67" s="565">
        <v>43</v>
      </c>
      <c r="AA67" s="9">
        <v>152</v>
      </c>
      <c r="AB67" s="565">
        <v>24</v>
      </c>
      <c r="AC67" s="9">
        <v>148</v>
      </c>
      <c r="AD67" s="565">
        <v>0</v>
      </c>
      <c r="AE67" s="565">
        <v>39</v>
      </c>
      <c r="AG67" s="261"/>
      <c r="AH67" s="61"/>
      <c r="AJ67" s="249"/>
      <c r="AK67" s="61"/>
      <c r="AL67" s="65"/>
      <c r="AN67" s="345"/>
      <c r="AO67" s="345"/>
      <c r="AP67" s="345"/>
      <c r="AQ67" s="1"/>
      <c r="AR67" s="345"/>
      <c r="AS67" s="345"/>
      <c r="AT67" s="345"/>
      <c r="AU67" s="345"/>
      <c r="AV67" s="345"/>
      <c r="AW67" s="345"/>
      <c r="AX67" s="345"/>
      <c r="AY67" s="345"/>
      <c r="AZ67" s="345"/>
      <c r="BA67" s="345"/>
      <c r="BB67" s="345"/>
      <c r="BC67" s="345"/>
      <c r="BD67" s="345"/>
      <c r="BE67" s="345"/>
      <c r="BF67" s="345"/>
      <c r="BG67" s="345"/>
      <c r="BH67" s="345"/>
      <c r="BI67" s="345"/>
      <c r="BJ67" s="345"/>
      <c r="BK67" s="345"/>
      <c r="BL67" s="345"/>
      <c r="BM67" s="345"/>
      <c r="BN67" s="345"/>
      <c r="BO67" s="345"/>
      <c r="BP67" s="345"/>
      <c r="BQ67" s="345"/>
      <c r="BR67" s="345"/>
      <c r="BS67" s="345"/>
      <c r="BT67" s="345"/>
      <c r="BU67" s="345"/>
      <c r="BV67" s="345"/>
      <c r="BW67" s="345"/>
      <c r="BX67" s="345"/>
      <c r="BY67" s="345"/>
      <c r="BZ67" s="345"/>
      <c r="CA67" s="345"/>
      <c r="CB67" s="345"/>
      <c r="CC67" s="345"/>
      <c r="CD67" s="345"/>
      <c r="CE67" s="345"/>
      <c r="CF67" s="345"/>
      <c r="CG67" s="345"/>
      <c r="CH67" s="345"/>
      <c r="CI67" s="345"/>
      <c r="CJ67" s="1"/>
      <c r="CK67" s="345"/>
      <c r="CL67" s="345"/>
      <c r="CM67" s="345"/>
      <c r="CN67" s="345"/>
      <c r="CO67" s="1"/>
      <c r="CP67" s="345"/>
      <c r="CQ67" s="345"/>
      <c r="CR67" s="345"/>
      <c r="CS67" s="345"/>
      <c r="CT67" s="345"/>
      <c r="CU67" s="345"/>
      <c r="CV67" s="345"/>
      <c r="CW67" s="345"/>
      <c r="CX67" s="345"/>
      <c r="CY67" s="345"/>
      <c r="CZ67" s="345"/>
      <c r="DA67" s="345"/>
      <c r="DB67" s="345"/>
      <c r="DC67" s="345"/>
      <c r="DD67" s="345"/>
      <c r="DE67" s="345"/>
      <c r="DF67" s="345"/>
      <c r="DG67" s="345"/>
      <c r="DH67" s="345"/>
      <c r="DI67" s="345"/>
      <c r="DJ67" s="345"/>
      <c r="DK67" s="345"/>
      <c r="DL67" s="345"/>
      <c r="DM67" s="345"/>
      <c r="DN67" s="345"/>
      <c r="DO67" s="345"/>
      <c r="DP67" s="345"/>
      <c r="DQ67" s="345"/>
      <c r="DR67" s="345"/>
      <c r="DS67" s="345"/>
      <c r="DT67" s="345"/>
      <c r="DU67" s="345"/>
      <c r="DV67" s="1"/>
      <c r="DW67" s="422"/>
      <c r="DX67" s="345"/>
      <c r="DY67" s="345"/>
      <c r="DZ67" s="345"/>
      <c r="EA67" s="345"/>
      <c r="EB67" s="1"/>
      <c r="EC67" s="345"/>
      <c r="ED67" s="345"/>
      <c r="EE67" s="1"/>
      <c r="EF67" s="345"/>
      <c r="EG67" s="345"/>
      <c r="EH67" s="345"/>
      <c r="EI67" s="1"/>
      <c r="EJ67" s="345"/>
      <c r="EK67" s="345"/>
      <c r="EL67" s="345"/>
      <c r="EM67" s="345"/>
      <c r="EN67" s="345"/>
      <c r="EO67" s="1"/>
      <c r="EP67" s="345"/>
      <c r="EQ67" s="345"/>
      <c r="ER67" s="345"/>
      <c r="ES67" s="1"/>
      <c r="ET67" s="345"/>
      <c r="EU67" s="345"/>
      <c r="EV67" s="345"/>
      <c r="EW67" s="345"/>
      <c r="EX67" s="345"/>
      <c r="EY67" s="345"/>
      <c r="EZ67" s="345"/>
      <c r="FA67" s="345"/>
      <c r="FB67" s="345"/>
      <c r="FC67" s="345"/>
      <c r="FD67" s="1"/>
      <c r="FE67" s="1"/>
      <c r="FF67" s="345"/>
      <c r="FG67" s="345"/>
      <c r="FH67" s="345"/>
      <c r="FI67" s="345"/>
      <c r="FJ67" s="345"/>
      <c r="FK67" s="345"/>
      <c r="FL67" s="345"/>
      <c r="FM67" s="345"/>
      <c r="FN67" s="345"/>
      <c r="FO67" s="345"/>
      <c r="FP67" s="345"/>
      <c r="FQ67" s="345"/>
      <c r="FR67" s="345"/>
      <c r="FS67" s="345"/>
      <c r="FT67" s="345"/>
      <c r="FU67" s="345"/>
      <c r="FV67" s="345"/>
      <c r="FW67" s="345"/>
      <c r="FX67" s="345"/>
      <c r="FY67" s="345"/>
      <c r="FZ67" s="345"/>
      <c r="GA67" s="345"/>
      <c r="GB67" s="345"/>
      <c r="GC67" s="1"/>
      <c r="GD67" s="345"/>
      <c r="GE67" s="345"/>
      <c r="GF67" s="345"/>
      <c r="GG67" s="345"/>
      <c r="GH67" s="345"/>
      <c r="GI67" s="345"/>
      <c r="GJ67" s="345"/>
      <c r="GK67" s="345"/>
      <c r="GL67" s="345"/>
      <c r="GM67" s="345"/>
      <c r="GN67" s="1"/>
      <c r="GO67" s="345"/>
      <c r="GP67" s="345"/>
      <c r="GQ67" s="422"/>
      <c r="GR67" s="1"/>
      <c r="GS67" s="1"/>
      <c r="GT67" s="1"/>
      <c r="GU67" s="1"/>
      <c r="GV67" s="1"/>
      <c r="GW67" s="1"/>
      <c r="GX67" s="1"/>
      <c r="GY67" s="1"/>
      <c r="GZ67" s="1"/>
      <c r="HA67" s="1"/>
      <c r="HB67" s="1"/>
      <c r="HC67" s="1"/>
      <c r="HD67" s="1"/>
      <c r="HE67" s="1"/>
      <c r="HF67" s="1"/>
      <c r="HG67" s="1"/>
      <c r="HH67" s="1"/>
    </row>
    <row r="68" spans="1:216" ht="15.75">
      <c r="A68" s="105" t="s">
        <v>665</v>
      </c>
      <c r="D68" s="56">
        <f>SUM(E68:HQ68)</f>
        <v>1201</v>
      </c>
      <c r="E68" s="9">
        <v>0</v>
      </c>
      <c r="F68" s="9">
        <v>0</v>
      </c>
      <c r="G68" s="9">
        <v>0</v>
      </c>
      <c r="H68" s="9">
        <v>107</v>
      </c>
      <c r="I68" s="9">
        <v>0</v>
      </c>
      <c r="J68" s="9">
        <v>41</v>
      </c>
      <c r="K68" s="9">
        <v>79</v>
      </c>
      <c r="L68" s="419" t="s">
        <v>4679</v>
      </c>
      <c r="M68" s="9">
        <v>0</v>
      </c>
      <c r="N68" s="9">
        <v>61</v>
      </c>
      <c r="O68" s="9">
        <v>71</v>
      </c>
      <c r="P68" s="9">
        <v>114</v>
      </c>
      <c r="Q68" s="9">
        <v>117</v>
      </c>
      <c r="R68" s="9">
        <v>0</v>
      </c>
      <c r="S68" s="9">
        <v>78</v>
      </c>
      <c r="T68" s="565">
        <v>65</v>
      </c>
      <c r="U68" s="565">
        <v>41</v>
      </c>
      <c r="V68" s="565">
        <v>0</v>
      </c>
      <c r="W68" s="565">
        <v>64</v>
      </c>
      <c r="X68" s="9">
        <v>0</v>
      </c>
      <c r="Y68" s="565">
        <v>0</v>
      </c>
      <c r="Z68" s="565">
        <v>89</v>
      </c>
      <c r="AA68" s="9">
        <v>0</v>
      </c>
      <c r="AB68" s="565">
        <v>75</v>
      </c>
      <c r="AC68" s="565">
        <v>48</v>
      </c>
      <c r="AD68" s="565">
        <v>0</v>
      </c>
      <c r="AE68" s="9">
        <v>151</v>
      </c>
      <c r="AG68" s="105"/>
      <c r="AH68" s="61"/>
      <c r="AJ68" s="249"/>
      <c r="AK68" s="61"/>
      <c r="AL68" s="65"/>
      <c r="AN68" s="345"/>
      <c r="AO68" s="345"/>
      <c r="AP68" s="345"/>
      <c r="AQ68" s="1"/>
      <c r="AR68" s="345"/>
      <c r="AS68" s="345"/>
      <c r="AT68" s="345"/>
      <c r="AU68" s="345"/>
      <c r="AV68" s="345"/>
      <c r="AW68" s="345"/>
      <c r="AX68" s="345"/>
      <c r="AY68" s="345"/>
      <c r="AZ68" s="345"/>
      <c r="BA68" s="345"/>
      <c r="BB68" s="345"/>
      <c r="BC68" s="345"/>
      <c r="BD68" s="345"/>
      <c r="BE68" s="345"/>
      <c r="BF68" s="345"/>
      <c r="BG68" s="345"/>
      <c r="BH68" s="345"/>
      <c r="BI68" s="345"/>
      <c r="BJ68" s="345"/>
      <c r="BK68" s="345"/>
      <c r="BL68" s="345"/>
      <c r="BM68" s="345"/>
      <c r="BN68" s="345"/>
      <c r="BO68" s="1"/>
      <c r="BP68" s="345"/>
      <c r="BQ68" s="345"/>
      <c r="BR68" s="345"/>
      <c r="BS68" s="345"/>
      <c r="BT68" s="345"/>
      <c r="BU68" s="345"/>
      <c r="BV68" s="345"/>
      <c r="BW68" s="345"/>
      <c r="BX68" s="345"/>
      <c r="BY68" s="345"/>
      <c r="BZ68" s="345"/>
      <c r="CA68" s="345"/>
      <c r="CB68" s="345"/>
      <c r="CC68" s="345"/>
      <c r="CD68" s="345"/>
      <c r="CE68" s="345"/>
      <c r="CF68" s="345"/>
      <c r="CG68" s="345"/>
      <c r="CH68" s="345"/>
      <c r="CI68" s="345"/>
      <c r="CJ68" s="345"/>
      <c r="CK68" s="345"/>
      <c r="CL68" s="345"/>
      <c r="CM68" s="345"/>
      <c r="CN68" s="345"/>
      <c r="CO68" s="345"/>
      <c r="CP68" s="345"/>
      <c r="CQ68" s="345"/>
      <c r="CR68" s="345"/>
      <c r="CS68" s="345"/>
      <c r="CT68" s="345"/>
      <c r="CU68" s="345"/>
      <c r="CV68" s="345"/>
      <c r="CW68" s="345"/>
      <c r="CX68" s="345"/>
      <c r="CY68" s="345"/>
      <c r="CZ68" s="345"/>
      <c r="DA68" s="345"/>
      <c r="DB68" s="345"/>
      <c r="DC68" s="345"/>
      <c r="DD68" s="1"/>
      <c r="DE68" s="345"/>
      <c r="DF68" s="345"/>
      <c r="DG68" s="1"/>
      <c r="DH68" s="345"/>
      <c r="DI68" s="345"/>
      <c r="DJ68" s="345"/>
      <c r="DK68" s="1"/>
      <c r="DL68" s="345"/>
      <c r="DM68" s="1"/>
      <c r="DN68" s="345"/>
      <c r="DO68" s="345"/>
      <c r="DP68" s="345"/>
      <c r="DQ68" s="345"/>
      <c r="DR68" s="345"/>
      <c r="DS68" s="345"/>
      <c r="DT68" s="345"/>
      <c r="DU68" s="345"/>
      <c r="DV68" s="345"/>
      <c r="DW68" s="422"/>
      <c r="DX68" s="345"/>
      <c r="DY68" s="345"/>
      <c r="DZ68" s="345"/>
      <c r="EA68" s="345"/>
      <c r="EB68" s="345"/>
      <c r="EC68" s="345"/>
      <c r="ED68" s="345"/>
      <c r="EE68" s="345"/>
      <c r="EF68" s="345"/>
      <c r="EG68" s="345"/>
      <c r="EH68" s="345"/>
      <c r="EI68" s="1"/>
      <c r="EJ68" s="1"/>
      <c r="EK68" s="1"/>
      <c r="EL68" s="345"/>
      <c r="EM68" s="1"/>
      <c r="EN68" s="345"/>
      <c r="EO68" s="345"/>
      <c r="EP68" s="345"/>
      <c r="EQ68" s="345"/>
      <c r="ER68" s="345"/>
      <c r="ES68" s="345"/>
      <c r="ET68" s="345"/>
      <c r="EU68" s="345"/>
      <c r="EV68" s="345"/>
      <c r="EW68" s="345"/>
      <c r="EX68" s="345"/>
      <c r="EY68" s="345"/>
      <c r="EZ68" s="345"/>
      <c r="FA68" s="345"/>
      <c r="FB68" s="345"/>
      <c r="FC68" s="345"/>
      <c r="FD68" s="345"/>
      <c r="FE68" s="345"/>
      <c r="FF68" s="1"/>
      <c r="FG68" s="345"/>
      <c r="FH68" s="345"/>
      <c r="FI68" s="345"/>
      <c r="FJ68" s="345"/>
      <c r="FK68" s="345"/>
      <c r="FL68" s="345"/>
      <c r="FM68" s="345"/>
      <c r="FN68" s="345"/>
      <c r="FO68" s="345"/>
      <c r="FP68" s="1"/>
      <c r="FQ68" s="345"/>
      <c r="FR68" s="345"/>
      <c r="FS68" s="345"/>
      <c r="FT68" s="345"/>
      <c r="FU68" s="345"/>
      <c r="FV68" s="345"/>
      <c r="FW68" s="345"/>
      <c r="FX68" s="345"/>
      <c r="FY68" s="345"/>
      <c r="FZ68" s="345"/>
      <c r="GA68" s="345"/>
      <c r="GB68" s="345"/>
      <c r="GC68" s="345"/>
      <c r="GD68" s="1"/>
      <c r="GE68" s="345"/>
      <c r="GF68" s="345"/>
      <c r="GG68" s="345"/>
      <c r="GH68" s="1"/>
      <c r="GI68" s="345"/>
      <c r="GJ68" s="345"/>
      <c r="GK68" s="345"/>
      <c r="GL68" s="1"/>
      <c r="GM68" s="345"/>
      <c r="GN68" s="345"/>
      <c r="GO68" s="345"/>
      <c r="GP68" s="345"/>
      <c r="GQ68" s="422"/>
      <c r="GR68" s="1"/>
      <c r="GS68" s="1"/>
      <c r="GT68" s="1"/>
      <c r="GU68" s="1"/>
      <c r="GV68" s="1"/>
      <c r="GW68" s="1"/>
      <c r="GX68" s="1"/>
      <c r="GY68" s="1"/>
      <c r="GZ68" s="1"/>
      <c r="HA68" s="1"/>
      <c r="HB68" s="1"/>
      <c r="HC68" s="1"/>
      <c r="HD68" s="1"/>
      <c r="HE68" s="1"/>
      <c r="HF68" s="1"/>
      <c r="HG68" s="1"/>
      <c r="HH68" s="1"/>
    </row>
    <row r="69" spans="1:216" ht="15.75">
      <c r="A69" s="105" t="s">
        <v>2528</v>
      </c>
      <c r="D69" s="56">
        <f>SUM(E69:HQ69)</f>
        <v>1139</v>
      </c>
      <c r="E69" s="9">
        <v>0</v>
      </c>
      <c r="F69" s="9">
        <v>118</v>
      </c>
      <c r="G69" s="9">
        <v>0</v>
      </c>
      <c r="H69" s="9">
        <v>103</v>
      </c>
      <c r="I69" s="9">
        <v>0</v>
      </c>
      <c r="J69" s="9">
        <v>61</v>
      </c>
      <c r="K69" s="9">
        <v>42</v>
      </c>
      <c r="L69" s="419" t="s">
        <v>4679</v>
      </c>
      <c r="M69" s="9">
        <v>0</v>
      </c>
      <c r="N69" s="9">
        <v>110</v>
      </c>
      <c r="O69" s="9">
        <v>6</v>
      </c>
      <c r="P69" s="9">
        <v>145</v>
      </c>
      <c r="Q69" s="9">
        <v>0</v>
      </c>
      <c r="R69" s="9">
        <v>0</v>
      </c>
      <c r="S69" s="9">
        <v>51</v>
      </c>
      <c r="T69" s="9">
        <v>159</v>
      </c>
      <c r="U69" s="565">
        <v>0</v>
      </c>
      <c r="V69" s="9">
        <v>166</v>
      </c>
      <c r="W69" s="565">
        <v>19</v>
      </c>
      <c r="X69" s="9">
        <v>0</v>
      </c>
      <c r="Y69" s="565">
        <v>0</v>
      </c>
      <c r="Z69" s="565">
        <v>51</v>
      </c>
      <c r="AA69" s="9">
        <v>0</v>
      </c>
      <c r="AB69" s="565">
        <v>43</v>
      </c>
      <c r="AC69" s="565">
        <v>28</v>
      </c>
      <c r="AD69" s="565">
        <v>0</v>
      </c>
      <c r="AE69" s="565">
        <v>37</v>
      </c>
      <c r="AG69" s="105"/>
      <c r="AH69" s="61"/>
      <c r="AJ69" s="249"/>
      <c r="AK69" s="61"/>
      <c r="AL69" s="65"/>
      <c r="AN69" s="345"/>
      <c r="AO69" s="345"/>
      <c r="AP69" s="345"/>
      <c r="AQ69" s="1"/>
      <c r="AR69" s="345"/>
      <c r="AS69" s="345"/>
      <c r="AT69" s="345"/>
      <c r="AU69" s="345"/>
      <c r="AV69" s="345"/>
      <c r="AW69" s="345"/>
      <c r="AX69" s="345"/>
      <c r="AY69" s="345"/>
      <c r="AZ69" s="345"/>
      <c r="BA69" s="345"/>
      <c r="BB69" s="1"/>
      <c r="BC69" s="345"/>
      <c r="BD69" s="345"/>
      <c r="BE69" s="345"/>
      <c r="BF69" s="1"/>
      <c r="BG69" s="345"/>
      <c r="BH69" s="345"/>
      <c r="BI69" s="345"/>
      <c r="BJ69" s="345"/>
      <c r="BK69" s="345"/>
      <c r="BL69" s="345"/>
      <c r="BM69" s="345"/>
      <c r="BN69" s="345"/>
      <c r="BO69" s="1"/>
      <c r="BP69" s="345"/>
      <c r="BQ69" s="345"/>
      <c r="BR69" s="345"/>
      <c r="BS69" s="1"/>
      <c r="BT69" s="345"/>
      <c r="BU69" s="345"/>
      <c r="BV69" s="345"/>
      <c r="BW69" s="345"/>
      <c r="BX69" s="345"/>
      <c r="BY69" s="345"/>
      <c r="BZ69" s="345"/>
      <c r="CA69" s="345"/>
      <c r="CB69" s="345"/>
      <c r="CC69" s="345"/>
      <c r="CD69" s="345"/>
      <c r="CE69" s="345"/>
      <c r="CF69" s="345"/>
      <c r="CG69" s="345"/>
      <c r="CH69" s="345"/>
      <c r="CI69" s="345"/>
      <c r="CJ69" s="1"/>
      <c r="CK69" s="345"/>
      <c r="CL69" s="345"/>
      <c r="CM69" s="345"/>
      <c r="CN69" s="345"/>
      <c r="CO69" s="345"/>
      <c r="CP69" s="345"/>
      <c r="CQ69" s="345"/>
      <c r="CR69" s="345"/>
      <c r="CS69" s="345"/>
      <c r="CT69" s="345"/>
      <c r="CU69" s="345"/>
      <c r="CV69" s="345"/>
      <c r="CW69" s="345"/>
      <c r="CX69" s="345"/>
      <c r="CY69" s="345"/>
      <c r="CZ69" s="345"/>
      <c r="DA69" s="345"/>
      <c r="DB69" s="345"/>
      <c r="DC69" s="345"/>
      <c r="DD69" s="345"/>
      <c r="DE69" s="345"/>
      <c r="DF69" s="345"/>
      <c r="DG69" s="1"/>
      <c r="DH69" s="345"/>
      <c r="DI69" s="345"/>
      <c r="DJ69" s="345"/>
      <c r="DK69" s="1"/>
      <c r="DL69" s="345"/>
      <c r="DM69" s="345"/>
      <c r="DN69" s="345"/>
      <c r="DO69" s="345"/>
      <c r="DP69" s="345"/>
      <c r="DQ69" s="345"/>
      <c r="DR69" s="345"/>
      <c r="DS69" s="345"/>
      <c r="DT69" s="345"/>
      <c r="DU69" s="345"/>
      <c r="DV69" s="345"/>
      <c r="DW69" s="422"/>
      <c r="DX69" s="345"/>
      <c r="DY69" s="345"/>
      <c r="DZ69" s="345"/>
      <c r="EA69" s="345"/>
      <c r="EB69" s="345"/>
      <c r="EC69" s="345"/>
      <c r="ED69" s="1"/>
      <c r="EE69" s="345"/>
      <c r="EF69" s="345"/>
      <c r="EG69" s="1"/>
      <c r="EH69" s="1"/>
      <c r="EI69" s="1"/>
      <c r="EJ69" s="345"/>
      <c r="EK69" s="345"/>
      <c r="EL69" s="345"/>
      <c r="EM69" s="345"/>
      <c r="EN69" s="345"/>
      <c r="EO69" s="345"/>
      <c r="EP69" s="345"/>
      <c r="EQ69" s="345"/>
      <c r="ER69" s="345"/>
      <c r="ES69" s="345"/>
      <c r="ET69" s="345"/>
      <c r="EU69" s="345"/>
      <c r="EV69" s="345"/>
      <c r="EW69" s="345"/>
      <c r="EX69" s="345"/>
      <c r="EY69" s="345"/>
      <c r="EZ69" s="345"/>
      <c r="FA69" s="1"/>
      <c r="FB69" s="345"/>
      <c r="FC69" s="1"/>
      <c r="FD69" s="345"/>
      <c r="FE69" s="345"/>
      <c r="FF69" s="345"/>
      <c r="FG69" s="345"/>
      <c r="FH69" s="345"/>
      <c r="FI69" s="345"/>
      <c r="FJ69" s="345"/>
      <c r="FK69" s="345"/>
      <c r="FL69" s="345"/>
      <c r="FM69" s="345"/>
      <c r="FN69" s="345"/>
      <c r="FO69" s="345"/>
      <c r="FP69" s="345"/>
      <c r="FQ69" s="1"/>
      <c r="FR69" s="345"/>
      <c r="FS69" s="345"/>
      <c r="FT69" s="345"/>
      <c r="FU69" s="1"/>
      <c r="FV69" s="345"/>
      <c r="FW69" s="345"/>
      <c r="FX69" s="345"/>
      <c r="FY69" s="345"/>
      <c r="FZ69" s="345"/>
      <c r="GA69" s="345"/>
      <c r="GB69" s="345"/>
      <c r="GC69" s="345"/>
      <c r="GD69" s="345"/>
      <c r="GE69" s="345"/>
      <c r="GF69" s="345"/>
      <c r="GG69" s="345"/>
      <c r="GH69" s="345"/>
      <c r="GI69" s="345"/>
      <c r="GJ69" s="345"/>
      <c r="GK69" s="345"/>
      <c r="GL69" s="345"/>
      <c r="GM69" s="345"/>
      <c r="GN69" s="345"/>
      <c r="GO69" s="345"/>
      <c r="GP69" s="345"/>
      <c r="GQ69" s="422"/>
      <c r="GR69" s="1"/>
      <c r="GS69" s="1"/>
      <c r="GT69" s="1"/>
      <c r="GU69" s="1"/>
      <c r="GV69" s="1"/>
      <c r="GW69" s="1"/>
      <c r="GX69" s="1"/>
      <c r="GY69" s="1"/>
      <c r="GZ69" s="1"/>
      <c r="HA69" s="1"/>
      <c r="HB69" s="1"/>
      <c r="HC69" s="1"/>
      <c r="HD69" s="1"/>
      <c r="HE69" s="1"/>
      <c r="HF69" s="1"/>
      <c r="HG69" s="1"/>
      <c r="HH69" s="1"/>
    </row>
    <row r="70" spans="1:216" ht="15.75">
      <c r="A70" s="261" t="s">
        <v>2171</v>
      </c>
      <c r="D70" s="56">
        <f>SUM(E70:HQ70)</f>
        <v>2070</v>
      </c>
      <c r="E70" s="9">
        <v>0</v>
      </c>
      <c r="F70" s="9">
        <v>106</v>
      </c>
      <c r="G70" s="9">
        <v>122</v>
      </c>
      <c r="H70" s="9">
        <v>13</v>
      </c>
      <c r="I70" s="9">
        <v>99</v>
      </c>
      <c r="J70" s="9">
        <v>86</v>
      </c>
      <c r="K70" s="9">
        <v>107</v>
      </c>
      <c r="L70" s="419" t="s">
        <v>4679</v>
      </c>
      <c r="M70" s="9">
        <v>0</v>
      </c>
      <c r="N70" s="9">
        <v>168</v>
      </c>
      <c r="O70" s="9">
        <v>110</v>
      </c>
      <c r="P70" s="9">
        <v>0</v>
      </c>
      <c r="Q70" s="9">
        <v>168</v>
      </c>
      <c r="R70" s="9">
        <v>0</v>
      </c>
      <c r="S70" s="9">
        <v>16</v>
      </c>
      <c r="T70" s="565">
        <v>85</v>
      </c>
      <c r="U70" s="565">
        <v>108</v>
      </c>
      <c r="V70" s="9">
        <v>145</v>
      </c>
      <c r="W70" s="565">
        <v>16</v>
      </c>
      <c r="X70" s="9">
        <v>0</v>
      </c>
      <c r="Y70" s="565">
        <v>50</v>
      </c>
      <c r="Z70" s="565">
        <v>136</v>
      </c>
      <c r="AA70" s="9">
        <v>0</v>
      </c>
      <c r="AB70" s="9">
        <v>162</v>
      </c>
      <c r="AC70" s="565">
        <v>132</v>
      </c>
      <c r="AD70" s="9">
        <v>164</v>
      </c>
      <c r="AE70" s="565">
        <v>77</v>
      </c>
      <c r="AG70" s="261"/>
      <c r="AH70" s="61"/>
      <c r="AJ70" s="249"/>
      <c r="AK70" s="61"/>
      <c r="AL70" s="65"/>
      <c r="AN70" s="345"/>
      <c r="AO70" s="345"/>
      <c r="AP70" s="345"/>
      <c r="AQ70" s="345"/>
      <c r="AR70" s="345"/>
      <c r="AS70" s="345"/>
      <c r="AT70" s="345"/>
      <c r="AU70" s="345"/>
      <c r="AV70" s="345"/>
      <c r="AW70" s="345"/>
      <c r="AX70" s="345"/>
      <c r="AY70" s="345"/>
      <c r="AZ70" s="345"/>
      <c r="BA70" s="345"/>
      <c r="BB70" s="345"/>
      <c r="BC70" s="345"/>
      <c r="BD70" s="345"/>
      <c r="BE70" s="1"/>
      <c r="BF70" s="345"/>
      <c r="BG70" s="345"/>
      <c r="BH70" s="345"/>
      <c r="BI70" s="345"/>
      <c r="BJ70" s="345"/>
      <c r="BK70" s="1"/>
      <c r="BL70" s="345"/>
      <c r="BM70" s="345"/>
      <c r="BN70" s="1"/>
      <c r="BO70" s="345"/>
      <c r="BP70" s="345"/>
      <c r="BQ70" s="345"/>
      <c r="BR70" s="345"/>
      <c r="BS70" s="1"/>
      <c r="BT70" s="1"/>
      <c r="BU70" s="345"/>
      <c r="BV70" s="345"/>
      <c r="BW70" s="1"/>
      <c r="BX70" s="345"/>
      <c r="BY70" s="345"/>
      <c r="BZ70" s="345"/>
      <c r="CA70" s="345"/>
      <c r="CB70" s="345"/>
      <c r="CC70" s="345"/>
      <c r="CD70" s="345"/>
      <c r="CE70" s="345"/>
      <c r="CF70" s="345"/>
      <c r="CG70" s="345"/>
      <c r="CH70" s="345"/>
      <c r="CI70" s="1"/>
      <c r="CJ70" s="345"/>
      <c r="CK70" s="345"/>
      <c r="CL70" s="345"/>
      <c r="CM70" s="1"/>
      <c r="CN70" s="345"/>
      <c r="CO70" s="345"/>
      <c r="CP70" s="345"/>
      <c r="CQ70" s="345"/>
      <c r="CR70" s="345"/>
      <c r="CS70" s="345"/>
      <c r="CT70" s="345"/>
      <c r="CU70" s="345"/>
      <c r="CV70" s="345"/>
      <c r="CW70" s="345"/>
      <c r="CX70" s="345"/>
      <c r="CY70" s="345"/>
      <c r="CZ70" s="345"/>
      <c r="DA70" s="345"/>
      <c r="DB70" s="345"/>
      <c r="DC70" s="345"/>
      <c r="DD70" s="345"/>
      <c r="DE70" s="345"/>
      <c r="DF70" s="1"/>
      <c r="DG70" s="345"/>
      <c r="DH70" s="345"/>
      <c r="DI70" s="345"/>
      <c r="DJ70" s="345"/>
      <c r="DK70" s="345"/>
      <c r="DL70" s="345"/>
      <c r="DM70" s="1"/>
      <c r="DN70" s="345"/>
      <c r="DO70" s="345"/>
      <c r="DP70" s="345"/>
      <c r="DQ70" s="345"/>
      <c r="DR70" s="345"/>
      <c r="DS70" s="345"/>
      <c r="DT70" s="345"/>
      <c r="DU70" s="345"/>
      <c r="DV70" s="345"/>
      <c r="DW70" s="422"/>
      <c r="DX70" s="345"/>
      <c r="DY70" s="345"/>
      <c r="DZ70" s="345"/>
      <c r="EA70" s="1"/>
      <c r="EB70" s="345"/>
      <c r="EC70" s="345"/>
      <c r="ED70" s="345"/>
      <c r="EE70" s="1"/>
      <c r="EF70" s="345"/>
      <c r="EG70" s="1"/>
      <c r="EH70" s="345"/>
      <c r="EI70" s="1"/>
      <c r="EJ70" s="345"/>
      <c r="EK70" s="1"/>
      <c r="EL70" s="345"/>
      <c r="EM70" s="345"/>
      <c r="EN70" s="1"/>
      <c r="EO70" s="345"/>
      <c r="EP70" s="345"/>
      <c r="EQ70" s="345"/>
      <c r="ER70" s="345"/>
      <c r="ES70" s="345"/>
      <c r="ET70" s="345"/>
      <c r="EU70" s="345"/>
      <c r="EV70" s="345"/>
      <c r="EW70" s="345"/>
      <c r="EX70" s="1"/>
      <c r="EY70" s="1"/>
      <c r="EZ70" s="345"/>
      <c r="FA70" s="1"/>
      <c r="FB70" s="345"/>
      <c r="FC70" s="345"/>
      <c r="FD70" s="345"/>
      <c r="FE70" s="345"/>
      <c r="FF70" s="345"/>
      <c r="FG70" s="345"/>
      <c r="FH70" s="345"/>
      <c r="FI70" s="345"/>
      <c r="FJ70" s="1"/>
      <c r="FK70" s="345"/>
      <c r="FL70" s="345"/>
      <c r="FM70" s="345"/>
      <c r="FN70" s="345"/>
      <c r="FO70" s="345"/>
      <c r="FP70" s="345"/>
      <c r="FQ70" s="345"/>
      <c r="FR70" s="345"/>
      <c r="FS70" s="345"/>
      <c r="FT70" s="1"/>
      <c r="FU70" s="345"/>
      <c r="FV70" s="1"/>
      <c r="FW70" s="345"/>
      <c r="FX70" s="345"/>
      <c r="FY70" s="345"/>
      <c r="FZ70" s="345"/>
      <c r="GA70" s="345"/>
      <c r="GB70" s="345"/>
      <c r="GC70" s="345"/>
      <c r="GD70" s="345"/>
      <c r="GE70" s="345"/>
      <c r="GF70" s="345"/>
      <c r="GG70" s="1"/>
      <c r="GH70" s="345"/>
      <c r="GI70" s="345"/>
      <c r="GJ70" s="345"/>
      <c r="GK70" s="345"/>
      <c r="GL70" s="345"/>
      <c r="GM70" s="1"/>
      <c r="GN70" s="1"/>
      <c r="GO70" s="345"/>
      <c r="GP70" s="345"/>
      <c r="GQ70" s="422"/>
      <c r="GR70" s="1"/>
      <c r="GS70" s="1"/>
      <c r="GT70" s="1"/>
      <c r="GU70" s="1"/>
      <c r="GV70" s="1"/>
      <c r="GW70" s="1"/>
      <c r="GX70" s="1"/>
      <c r="GY70" s="1"/>
      <c r="GZ70" s="1"/>
      <c r="HA70" s="1"/>
      <c r="HB70" s="1"/>
      <c r="HC70" s="1"/>
      <c r="HD70" s="1"/>
      <c r="HE70" s="1"/>
      <c r="HF70" s="1"/>
      <c r="HG70" s="1"/>
      <c r="HH70" s="1"/>
    </row>
    <row r="71" spans="1:216" ht="15.75">
      <c r="A71" s="105" t="s">
        <v>3160</v>
      </c>
      <c r="D71" s="56">
        <f>SUM(E71:HQ71)</f>
        <v>2456</v>
      </c>
      <c r="E71" s="9">
        <v>139</v>
      </c>
      <c r="F71" s="9">
        <v>83</v>
      </c>
      <c r="G71" s="9">
        <v>122</v>
      </c>
      <c r="H71" s="9">
        <v>147</v>
      </c>
      <c r="I71" s="9">
        <v>134</v>
      </c>
      <c r="J71" s="9">
        <v>149</v>
      </c>
      <c r="K71" s="9">
        <v>81</v>
      </c>
      <c r="L71" s="419" t="s">
        <v>4679</v>
      </c>
      <c r="M71" s="9">
        <v>0</v>
      </c>
      <c r="N71" s="9">
        <v>160</v>
      </c>
      <c r="O71" s="9">
        <v>135</v>
      </c>
      <c r="P71" s="9">
        <v>52</v>
      </c>
      <c r="Q71" s="9">
        <v>75</v>
      </c>
      <c r="R71" s="9">
        <v>0</v>
      </c>
      <c r="S71" s="9">
        <v>146</v>
      </c>
      <c r="T71" s="565">
        <v>97</v>
      </c>
      <c r="U71" s="565">
        <v>52</v>
      </c>
      <c r="V71" s="565">
        <v>0</v>
      </c>
      <c r="W71" s="9">
        <v>138</v>
      </c>
      <c r="X71" s="9">
        <v>0</v>
      </c>
      <c r="Y71" s="565">
        <v>0</v>
      </c>
      <c r="Z71" s="565">
        <v>86</v>
      </c>
      <c r="AA71" s="9">
        <v>164</v>
      </c>
      <c r="AB71" s="565">
        <v>121</v>
      </c>
      <c r="AC71" s="9">
        <v>164</v>
      </c>
      <c r="AD71" s="565">
        <v>135</v>
      </c>
      <c r="AE71" s="565">
        <v>76</v>
      </c>
      <c r="AG71" s="105"/>
      <c r="AH71" s="61"/>
      <c r="AJ71" s="249"/>
      <c r="AK71" s="61"/>
      <c r="AL71" s="65"/>
      <c r="AN71" s="345"/>
      <c r="AO71" s="345"/>
      <c r="AP71" s="345"/>
      <c r="AQ71" s="345"/>
      <c r="AR71" s="345"/>
      <c r="AS71" s="345"/>
      <c r="AT71" s="345"/>
      <c r="AU71" s="345"/>
      <c r="AV71" s="345"/>
      <c r="AW71" s="345"/>
      <c r="AX71" s="345"/>
      <c r="AY71" s="345"/>
      <c r="AZ71" s="345"/>
      <c r="BA71" s="345"/>
      <c r="BB71" s="345"/>
      <c r="BC71" s="345"/>
      <c r="BD71" s="1"/>
      <c r="BE71" s="345"/>
      <c r="BF71" s="345"/>
      <c r="BG71" s="1"/>
      <c r="BH71" s="345"/>
      <c r="BI71" s="345"/>
      <c r="BJ71" s="345"/>
      <c r="BK71" s="345"/>
      <c r="BL71" s="345"/>
      <c r="BM71" s="345"/>
      <c r="BN71" s="345"/>
      <c r="BO71" s="345"/>
      <c r="BP71" s="345"/>
      <c r="BQ71" s="345"/>
      <c r="BR71" s="1"/>
      <c r="BS71" s="1"/>
      <c r="BT71" s="345"/>
      <c r="BU71" s="345"/>
      <c r="BV71" s="345"/>
      <c r="BW71" s="345"/>
      <c r="BX71" s="345"/>
      <c r="BY71" s="345"/>
      <c r="BZ71" s="345"/>
      <c r="CA71" s="345"/>
      <c r="CB71" s="345"/>
      <c r="CC71" s="345"/>
      <c r="CD71" s="345"/>
      <c r="CE71" s="345"/>
      <c r="CF71" s="345"/>
      <c r="CG71" s="345"/>
      <c r="CH71" s="345"/>
      <c r="CI71" s="345"/>
      <c r="CJ71" s="345"/>
      <c r="CK71" s="1"/>
      <c r="CL71" s="345"/>
      <c r="CM71" s="345"/>
      <c r="CN71" s="345"/>
      <c r="CO71" s="345"/>
      <c r="CP71" s="345"/>
      <c r="CQ71" s="345"/>
      <c r="CR71" s="345"/>
      <c r="CS71" s="345"/>
      <c r="CT71" s="345"/>
      <c r="CU71" s="345"/>
      <c r="CV71" s="345"/>
      <c r="CW71" s="345"/>
      <c r="CX71" s="345"/>
      <c r="CY71" s="345"/>
      <c r="CZ71" s="1"/>
      <c r="DA71" s="345"/>
      <c r="DB71" s="345"/>
      <c r="DC71" s="1"/>
      <c r="DD71" s="345"/>
      <c r="DE71" s="345"/>
      <c r="DF71" s="345"/>
      <c r="DG71" s="345"/>
      <c r="DH71" s="345"/>
      <c r="DI71" s="345"/>
      <c r="DJ71" s="345"/>
      <c r="DK71" s="345"/>
      <c r="DL71" s="345"/>
      <c r="DM71" s="345"/>
      <c r="DN71" s="1"/>
      <c r="DO71" s="345"/>
      <c r="DP71" s="345"/>
      <c r="DQ71" s="1"/>
      <c r="DR71" s="345"/>
      <c r="DS71" s="345"/>
      <c r="DT71" s="345"/>
      <c r="DU71" s="345"/>
      <c r="DV71" s="345"/>
      <c r="DW71" s="422"/>
      <c r="DX71" s="345"/>
      <c r="DY71" s="1"/>
      <c r="DZ71" s="345"/>
      <c r="EA71" s="345"/>
      <c r="EB71" s="345"/>
      <c r="EC71" s="345"/>
      <c r="ED71" s="345"/>
      <c r="EE71" s="345"/>
      <c r="EF71" s="345"/>
      <c r="EG71" s="345"/>
      <c r="EH71" s="1"/>
      <c r="EI71" s="345"/>
      <c r="EJ71" s="345"/>
      <c r="EK71" s="345"/>
      <c r="EL71" s="345"/>
      <c r="EM71" s="345"/>
      <c r="EN71" s="345"/>
      <c r="EO71" s="345"/>
      <c r="EP71" s="345"/>
      <c r="EQ71" s="345"/>
      <c r="ER71" s="345"/>
      <c r="ES71" s="345"/>
      <c r="ET71" s="345"/>
      <c r="EU71" s="345"/>
      <c r="EV71" s="345"/>
      <c r="EW71" s="345"/>
      <c r="EX71" s="345"/>
      <c r="EY71" s="345"/>
      <c r="EZ71" s="345"/>
      <c r="FA71" s="345"/>
      <c r="FB71" s="345"/>
      <c r="FC71" s="345"/>
      <c r="FD71" s="345"/>
      <c r="FE71" s="1"/>
      <c r="FF71" s="345"/>
      <c r="FG71" s="345"/>
      <c r="FH71" s="345"/>
      <c r="FI71" s="345"/>
      <c r="FJ71" s="345"/>
      <c r="FK71" s="345"/>
      <c r="FL71" s="345"/>
      <c r="FM71" s="345"/>
      <c r="FN71" s="345"/>
      <c r="FO71" s="345"/>
      <c r="FP71" s="345"/>
      <c r="FQ71" s="345"/>
      <c r="FR71" s="345"/>
      <c r="FS71" s="1"/>
      <c r="FT71" s="345"/>
      <c r="FU71" s="345"/>
      <c r="FV71" s="345"/>
      <c r="FW71" s="345"/>
      <c r="FX71" s="345"/>
      <c r="FY71" s="345"/>
      <c r="FZ71" s="345"/>
      <c r="GA71" s="345"/>
      <c r="GB71" s="345"/>
      <c r="GC71" s="1"/>
      <c r="GD71" s="345"/>
      <c r="GE71" s="345"/>
      <c r="GF71" s="345"/>
      <c r="GG71" s="1"/>
      <c r="GH71" s="345"/>
      <c r="GI71" s="1"/>
      <c r="GJ71" s="345"/>
      <c r="GK71" s="345"/>
      <c r="GL71" s="345"/>
      <c r="GM71" s="345"/>
      <c r="GN71" s="345"/>
      <c r="GO71" s="345"/>
      <c r="GP71" s="345"/>
      <c r="GQ71" s="422"/>
      <c r="GR71" s="1"/>
      <c r="GS71" s="1"/>
      <c r="GT71" s="1"/>
      <c r="GU71" s="1"/>
      <c r="GV71" s="1"/>
      <c r="GW71" s="1"/>
      <c r="GX71" s="1"/>
      <c r="GY71" s="1"/>
      <c r="GZ71" s="1"/>
      <c r="HA71" s="1"/>
      <c r="HB71" s="1"/>
      <c r="HC71" s="1"/>
      <c r="HD71" s="1"/>
      <c r="HE71" s="1"/>
      <c r="HF71" s="1"/>
      <c r="HG71" s="1"/>
      <c r="HH71" s="1"/>
    </row>
    <row r="72" spans="1:216" ht="15.75">
      <c r="A72" s="105" t="s">
        <v>2511</v>
      </c>
      <c r="D72" s="56">
        <f>SUM(E72:HQ72)</f>
        <v>1910</v>
      </c>
      <c r="E72" s="9">
        <v>77</v>
      </c>
      <c r="F72" s="9">
        <v>83</v>
      </c>
      <c r="G72" s="9">
        <v>122</v>
      </c>
      <c r="H72" s="9">
        <v>119</v>
      </c>
      <c r="I72" s="9">
        <v>158</v>
      </c>
      <c r="J72" s="9">
        <v>139</v>
      </c>
      <c r="K72" s="9">
        <v>167</v>
      </c>
      <c r="L72" s="419" t="s">
        <v>4679</v>
      </c>
      <c r="M72" s="9">
        <v>0</v>
      </c>
      <c r="N72" s="9">
        <v>0</v>
      </c>
      <c r="O72" s="9">
        <v>107</v>
      </c>
      <c r="P72" s="9">
        <v>0</v>
      </c>
      <c r="Q72" s="9">
        <v>78</v>
      </c>
      <c r="R72" s="9">
        <v>0</v>
      </c>
      <c r="S72" s="9">
        <v>111</v>
      </c>
      <c r="T72" s="565">
        <v>0</v>
      </c>
      <c r="U72" s="565">
        <v>102</v>
      </c>
      <c r="V72" s="565">
        <v>0</v>
      </c>
      <c r="W72" s="9">
        <v>163</v>
      </c>
      <c r="X72" s="9">
        <v>0</v>
      </c>
      <c r="Y72" s="565">
        <v>0</v>
      </c>
      <c r="Z72" s="565">
        <v>81</v>
      </c>
      <c r="AA72" s="9">
        <v>0</v>
      </c>
      <c r="AB72" s="565">
        <v>29</v>
      </c>
      <c r="AC72" s="9">
        <v>167</v>
      </c>
      <c r="AD72" s="565">
        <v>98</v>
      </c>
      <c r="AE72" s="565">
        <v>109</v>
      </c>
      <c r="AG72" s="105"/>
      <c r="AH72" s="61"/>
      <c r="AJ72" s="249"/>
      <c r="AK72" s="61"/>
      <c r="AL72" s="65"/>
      <c r="AN72" s="345"/>
      <c r="AO72" s="345"/>
      <c r="AP72" s="345"/>
      <c r="AQ72" s="345"/>
      <c r="AR72" s="345"/>
      <c r="AS72" s="345"/>
      <c r="AT72" s="345"/>
      <c r="AU72" s="345"/>
      <c r="AV72" s="345"/>
      <c r="AW72" s="345"/>
      <c r="AX72" s="345"/>
      <c r="AY72" s="345"/>
      <c r="AZ72" s="345"/>
      <c r="BA72" s="345"/>
      <c r="BB72" s="1"/>
      <c r="BC72" s="345"/>
      <c r="BD72" s="345"/>
      <c r="BE72" s="345"/>
      <c r="BF72" s="345"/>
      <c r="BG72" s="345"/>
      <c r="BH72" s="345"/>
      <c r="BI72" s="345"/>
      <c r="BJ72" s="345"/>
      <c r="BK72" s="345"/>
      <c r="BL72" s="345"/>
      <c r="BM72" s="345"/>
      <c r="BN72" s="345"/>
      <c r="BO72" s="345"/>
      <c r="BP72" s="345"/>
      <c r="BQ72" s="345"/>
      <c r="BR72" s="345"/>
      <c r="BS72" s="345"/>
      <c r="BT72" s="345"/>
      <c r="BU72" s="345"/>
      <c r="BV72" s="345"/>
      <c r="BW72" s="345"/>
      <c r="BX72" s="345"/>
      <c r="BY72" s="345"/>
      <c r="BZ72" s="345"/>
      <c r="CA72" s="345"/>
      <c r="CB72" s="345"/>
      <c r="CC72" s="345"/>
      <c r="CD72" s="345"/>
      <c r="CE72" s="345"/>
      <c r="CF72" s="345"/>
      <c r="CG72" s="345"/>
      <c r="CH72" s="345"/>
      <c r="CI72" s="345"/>
      <c r="CJ72" s="345"/>
      <c r="CK72" s="345"/>
      <c r="CL72" s="345"/>
      <c r="CM72" s="345"/>
      <c r="CN72" s="345"/>
      <c r="CO72" s="345"/>
      <c r="CP72" s="345"/>
      <c r="CQ72" s="345"/>
      <c r="CR72" s="345"/>
      <c r="CS72" s="345"/>
      <c r="CT72" s="345"/>
      <c r="CU72" s="345"/>
      <c r="CV72" s="345"/>
      <c r="CW72" s="345"/>
      <c r="CX72" s="345"/>
      <c r="CY72" s="345"/>
      <c r="CZ72" s="345"/>
      <c r="DA72" s="345"/>
      <c r="DB72" s="345"/>
      <c r="DC72" s="345"/>
      <c r="DD72" s="345"/>
      <c r="DE72" s="345"/>
      <c r="DF72" s="345"/>
      <c r="DG72" s="345"/>
      <c r="DH72" s="345"/>
      <c r="DI72" s="345"/>
      <c r="DJ72" s="1"/>
      <c r="DK72" s="345"/>
      <c r="DL72" s="345"/>
      <c r="DM72" s="345"/>
      <c r="DN72" s="345"/>
      <c r="DO72" s="345"/>
      <c r="DP72" s="345"/>
      <c r="DQ72" s="345"/>
      <c r="DR72" s="345"/>
      <c r="DS72" s="345"/>
      <c r="DT72" s="345"/>
      <c r="DU72" s="345"/>
      <c r="DV72" s="345"/>
      <c r="DW72" s="422"/>
      <c r="DX72" s="345"/>
      <c r="DY72" s="345"/>
      <c r="DZ72" s="345"/>
      <c r="EA72" s="345"/>
      <c r="EB72" s="345"/>
      <c r="EC72" s="345"/>
      <c r="ED72" s="345"/>
      <c r="EE72" s="345"/>
      <c r="EF72" s="345"/>
      <c r="EG72" s="345"/>
      <c r="EH72" s="345"/>
      <c r="EI72" s="1"/>
      <c r="EJ72" s="1"/>
      <c r="EK72" s="345"/>
      <c r="EL72" s="345"/>
      <c r="EM72" s="345"/>
      <c r="EN72" s="345"/>
      <c r="EO72" s="345"/>
      <c r="EP72" s="345"/>
      <c r="EQ72" s="345"/>
      <c r="ER72" s="345"/>
      <c r="ES72" s="345"/>
      <c r="ET72" s="345"/>
      <c r="EU72" s="345"/>
      <c r="EV72" s="345"/>
      <c r="EW72" s="345"/>
      <c r="EX72" s="1"/>
      <c r="EY72" s="1"/>
      <c r="EZ72" s="345"/>
      <c r="FA72" s="1"/>
      <c r="FB72" s="345"/>
      <c r="FC72" s="345"/>
      <c r="FD72" s="345"/>
      <c r="FE72" s="345"/>
      <c r="FF72" s="345"/>
      <c r="FG72" s="345"/>
      <c r="FH72" s="345"/>
      <c r="FI72" s="345"/>
      <c r="FJ72" s="345"/>
      <c r="FK72" s="345"/>
      <c r="FL72" s="345"/>
      <c r="FM72" s="345"/>
      <c r="FN72" s="345"/>
      <c r="FO72" s="345"/>
      <c r="FP72" s="345"/>
      <c r="FQ72" s="345"/>
      <c r="FR72" s="345"/>
      <c r="FS72" s="345"/>
      <c r="FT72" s="345"/>
      <c r="FU72" s="1"/>
      <c r="FV72" s="345"/>
      <c r="FW72" s="345"/>
      <c r="FX72" s="345"/>
      <c r="FY72" s="345"/>
      <c r="FZ72" s="345"/>
      <c r="GA72" s="345"/>
      <c r="GB72" s="345"/>
      <c r="GC72" s="345"/>
      <c r="GD72" s="345"/>
      <c r="GE72" s="345"/>
      <c r="GF72" s="345"/>
      <c r="GG72" s="1"/>
      <c r="GH72" s="345"/>
      <c r="GI72" s="1"/>
      <c r="GJ72" s="345"/>
      <c r="GK72" s="345"/>
      <c r="GL72" s="345"/>
      <c r="GM72" s="345"/>
      <c r="GN72" s="1"/>
      <c r="GO72" s="345"/>
      <c r="GP72" s="1"/>
      <c r="GQ72" s="422"/>
      <c r="GR72" s="1"/>
      <c r="GS72" s="1"/>
      <c r="GT72" s="1"/>
      <c r="GU72" s="1"/>
      <c r="GV72" s="1"/>
      <c r="GW72" s="1"/>
      <c r="GX72" s="1"/>
      <c r="GY72" s="1"/>
      <c r="GZ72" s="1"/>
      <c r="HA72" s="1"/>
      <c r="HB72" s="1"/>
      <c r="HC72" s="1"/>
      <c r="HD72" s="1"/>
      <c r="HE72" s="1"/>
      <c r="HF72" s="1"/>
      <c r="HG72" s="1"/>
      <c r="HH72" s="1"/>
    </row>
    <row r="73" spans="1:216" ht="15.75">
      <c r="A73" s="105" t="s">
        <v>661</v>
      </c>
      <c r="D73" s="56">
        <f>SUM(E73:HQ73)</f>
        <v>1423</v>
      </c>
      <c r="E73" s="9">
        <v>0</v>
      </c>
      <c r="F73" s="9">
        <v>147</v>
      </c>
      <c r="G73" s="9">
        <v>145</v>
      </c>
      <c r="H73" s="9">
        <v>14</v>
      </c>
      <c r="I73" s="9">
        <v>0</v>
      </c>
      <c r="J73" s="9">
        <v>24</v>
      </c>
      <c r="K73" s="9">
        <v>59</v>
      </c>
      <c r="L73" s="419" t="s">
        <v>4679</v>
      </c>
      <c r="M73" s="9">
        <v>138</v>
      </c>
      <c r="N73" s="9">
        <v>67</v>
      </c>
      <c r="O73" s="9">
        <v>36</v>
      </c>
      <c r="P73" s="9">
        <v>0</v>
      </c>
      <c r="Q73" s="9">
        <v>67</v>
      </c>
      <c r="R73" s="9">
        <v>0</v>
      </c>
      <c r="S73" s="9">
        <v>40</v>
      </c>
      <c r="T73" s="565">
        <v>99</v>
      </c>
      <c r="U73" s="565">
        <v>0</v>
      </c>
      <c r="V73" s="9">
        <v>156</v>
      </c>
      <c r="W73" s="565">
        <v>14</v>
      </c>
      <c r="X73" s="9">
        <v>0</v>
      </c>
      <c r="Y73" s="9">
        <v>145</v>
      </c>
      <c r="Z73" s="9">
        <v>153</v>
      </c>
      <c r="AA73" s="9">
        <v>0</v>
      </c>
      <c r="AB73" s="565">
        <v>78</v>
      </c>
      <c r="AC73" s="565">
        <v>1</v>
      </c>
      <c r="AD73" s="565">
        <v>0</v>
      </c>
      <c r="AE73" s="565">
        <v>40</v>
      </c>
      <c r="AG73" s="105"/>
      <c r="AH73" s="61"/>
      <c r="AJ73" s="249"/>
      <c r="AK73" s="61"/>
      <c r="AL73" s="65"/>
      <c r="AN73" s="345"/>
      <c r="AO73" s="345"/>
      <c r="AP73" s="345"/>
      <c r="AQ73" s="345"/>
      <c r="AR73" s="345"/>
      <c r="AS73" s="345"/>
      <c r="AT73" s="345"/>
      <c r="AU73" s="345"/>
      <c r="AV73" s="345"/>
      <c r="AW73" s="345"/>
      <c r="AX73" s="345"/>
      <c r="AY73" s="345"/>
      <c r="AZ73" s="345"/>
      <c r="BA73" s="345"/>
      <c r="BB73" s="345"/>
      <c r="BC73" s="345"/>
      <c r="BD73" s="345"/>
      <c r="BE73" s="345"/>
      <c r="BF73" s="345"/>
      <c r="BG73" s="345"/>
      <c r="BH73" s="345"/>
      <c r="BI73" s="345"/>
      <c r="BJ73" s="345"/>
      <c r="BK73" s="345"/>
      <c r="BL73" s="345"/>
      <c r="BM73" s="345"/>
      <c r="BN73" s="345"/>
      <c r="BO73" s="345"/>
      <c r="BP73" s="345"/>
      <c r="BQ73" s="345"/>
      <c r="BR73" s="345"/>
      <c r="BS73" s="345"/>
      <c r="BT73" s="345"/>
      <c r="BU73" s="345"/>
      <c r="BV73" s="345"/>
      <c r="BW73" s="345"/>
      <c r="BX73" s="345"/>
      <c r="BY73" s="345"/>
      <c r="BZ73" s="345"/>
      <c r="CA73" s="345"/>
      <c r="CB73" s="1"/>
      <c r="CC73" s="345"/>
      <c r="CD73" s="345"/>
      <c r="CE73" s="345"/>
      <c r="CF73" s="345"/>
      <c r="CG73" s="345"/>
      <c r="CH73" s="345"/>
      <c r="CI73" s="345"/>
      <c r="CJ73" s="345"/>
      <c r="CK73" s="345"/>
      <c r="CL73" s="345"/>
      <c r="CM73" s="345"/>
      <c r="CN73" s="345"/>
      <c r="CO73" s="345"/>
      <c r="CP73" s="345"/>
      <c r="CQ73" s="345"/>
      <c r="CR73" s="345"/>
      <c r="CS73" s="345"/>
      <c r="CT73" s="345"/>
      <c r="CU73" s="345"/>
      <c r="CV73" s="345"/>
      <c r="CW73" s="345"/>
      <c r="CX73" s="345"/>
      <c r="CY73" s="345"/>
      <c r="CZ73" s="345"/>
      <c r="DA73" s="345"/>
      <c r="DB73" s="345"/>
      <c r="DC73" s="1"/>
      <c r="DD73" s="345"/>
      <c r="DE73" s="345"/>
      <c r="DF73" s="345"/>
      <c r="DG73" s="345"/>
      <c r="DH73" s="345"/>
      <c r="DI73" s="345"/>
      <c r="DJ73" s="345"/>
      <c r="DK73" s="1"/>
      <c r="DL73" s="345"/>
      <c r="DM73" s="345"/>
      <c r="DN73" s="345"/>
      <c r="DO73" s="345"/>
      <c r="DP73" s="345"/>
      <c r="DQ73" s="345"/>
      <c r="DR73" s="345"/>
      <c r="DS73" s="345"/>
      <c r="DT73" s="345"/>
      <c r="DU73" s="345"/>
      <c r="DV73" s="345"/>
      <c r="DW73" s="422"/>
      <c r="DX73" s="345"/>
      <c r="DY73" s="345"/>
      <c r="DZ73" s="345"/>
      <c r="EA73" s="345"/>
      <c r="EB73" s="345"/>
      <c r="EC73" s="345"/>
      <c r="ED73" s="345"/>
      <c r="EE73" s="1"/>
      <c r="EF73" s="345"/>
      <c r="EG73" s="345"/>
      <c r="EH73" s="345"/>
      <c r="EI73" s="345"/>
      <c r="EJ73" s="345"/>
      <c r="EK73" s="345"/>
      <c r="EL73" s="345"/>
      <c r="EM73" s="345"/>
      <c r="EN73" s="345"/>
      <c r="EO73" s="1"/>
      <c r="EP73" s="345"/>
      <c r="EQ73" s="345"/>
      <c r="ER73" s="345"/>
      <c r="ES73" s="345"/>
      <c r="ET73" s="345"/>
      <c r="EU73" s="345"/>
      <c r="EV73" s="345"/>
      <c r="EW73" s="345"/>
      <c r="EX73" s="345"/>
      <c r="EY73" s="345"/>
      <c r="EZ73" s="345"/>
      <c r="FA73" s="345"/>
      <c r="FB73" s="345"/>
      <c r="FC73" s="345"/>
      <c r="FD73" s="345"/>
      <c r="FE73" s="345"/>
      <c r="FF73" s="345"/>
      <c r="FG73" s="345"/>
      <c r="FH73" s="345"/>
      <c r="FI73" s="345"/>
      <c r="FJ73" s="345"/>
      <c r="FK73" s="345"/>
      <c r="FL73" s="345"/>
      <c r="FM73" s="345"/>
      <c r="FN73" s="345"/>
      <c r="FO73" s="345"/>
      <c r="FP73" s="345"/>
      <c r="FQ73" s="345"/>
      <c r="FR73" s="345"/>
      <c r="FS73" s="345"/>
      <c r="FT73" s="345"/>
      <c r="FU73" s="1"/>
      <c r="FV73" s="345"/>
      <c r="FW73" s="345"/>
      <c r="FX73" s="345"/>
      <c r="FY73" s="345"/>
      <c r="FZ73" s="345"/>
      <c r="GA73" s="345"/>
      <c r="GB73" s="345"/>
      <c r="GC73" s="345"/>
      <c r="GD73" s="345"/>
      <c r="GE73" s="345"/>
      <c r="GF73" s="345"/>
      <c r="GG73" s="345"/>
      <c r="GH73" s="345"/>
      <c r="GI73" s="345"/>
      <c r="GJ73" s="345"/>
      <c r="GK73" s="1"/>
      <c r="GL73" s="345"/>
      <c r="GM73" s="345"/>
      <c r="GN73" s="345"/>
      <c r="GO73" s="345"/>
      <c r="GP73" s="345"/>
      <c r="GQ73" s="422"/>
      <c r="GR73" s="1"/>
      <c r="GS73" s="1"/>
      <c r="GT73" s="1"/>
      <c r="GU73" s="1"/>
      <c r="GV73" s="1"/>
      <c r="GW73" s="1"/>
      <c r="GX73" s="1"/>
      <c r="GY73" s="1"/>
      <c r="GZ73" s="1"/>
      <c r="HA73" s="1"/>
      <c r="HB73" s="1"/>
      <c r="HC73" s="1"/>
      <c r="HD73" s="1"/>
      <c r="HE73" s="1"/>
      <c r="HF73" s="1"/>
      <c r="HG73" s="1"/>
      <c r="HH73" s="1"/>
    </row>
    <row r="74" spans="1:216" ht="15.75">
      <c r="A74" s="260" t="s">
        <v>21</v>
      </c>
      <c r="D74" s="56">
        <f>SUM(E74:HQ74)</f>
        <v>2287</v>
      </c>
      <c r="E74" s="9">
        <v>137</v>
      </c>
      <c r="F74" s="9">
        <v>70</v>
      </c>
      <c r="G74" s="9">
        <v>75</v>
      </c>
      <c r="H74" s="9">
        <v>78</v>
      </c>
      <c r="I74" s="9">
        <v>121</v>
      </c>
      <c r="J74" s="9">
        <v>162</v>
      </c>
      <c r="K74" s="9">
        <v>161</v>
      </c>
      <c r="L74" s="419" t="s">
        <v>4679</v>
      </c>
      <c r="M74" s="9">
        <v>0</v>
      </c>
      <c r="N74" s="9">
        <v>77</v>
      </c>
      <c r="O74" s="9">
        <v>143</v>
      </c>
      <c r="P74" s="9">
        <v>0</v>
      </c>
      <c r="Q74" s="9">
        <v>88</v>
      </c>
      <c r="R74" s="9">
        <v>0</v>
      </c>
      <c r="S74" s="9">
        <v>149</v>
      </c>
      <c r="T74" s="565">
        <v>82</v>
      </c>
      <c r="U74" s="565">
        <v>114</v>
      </c>
      <c r="V74" s="565">
        <v>0</v>
      </c>
      <c r="W74" s="565">
        <v>136</v>
      </c>
      <c r="X74" s="9">
        <v>0</v>
      </c>
      <c r="Y74" s="565">
        <v>107</v>
      </c>
      <c r="Z74" s="565">
        <v>107</v>
      </c>
      <c r="AA74" s="9">
        <v>0</v>
      </c>
      <c r="AB74" s="565">
        <v>87</v>
      </c>
      <c r="AC74" s="9">
        <v>137</v>
      </c>
      <c r="AD74" s="565">
        <v>94</v>
      </c>
      <c r="AE74" s="9">
        <v>162</v>
      </c>
      <c r="AG74" s="260"/>
      <c r="AH74" s="61"/>
      <c r="AJ74" s="249"/>
      <c r="AK74" s="61"/>
      <c r="AL74" s="65"/>
      <c r="AN74" s="345"/>
      <c r="AO74" s="345"/>
      <c r="AP74" s="345"/>
      <c r="AQ74" s="1"/>
      <c r="AR74" s="345"/>
      <c r="AS74" s="345"/>
      <c r="AT74" s="345"/>
      <c r="AU74" s="345"/>
      <c r="AV74" s="345"/>
      <c r="AW74" s="345"/>
      <c r="AX74" s="345"/>
      <c r="AY74" s="345"/>
      <c r="AZ74" s="345"/>
      <c r="BA74" s="345"/>
      <c r="BB74" s="345"/>
      <c r="BC74" s="345"/>
      <c r="BD74" s="1"/>
      <c r="BE74" s="345"/>
      <c r="BF74" s="345"/>
      <c r="BG74" s="345"/>
      <c r="BH74" s="345"/>
      <c r="BI74" s="345"/>
      <c r="BJ74" s="345"/>
      <c r="BK74" s="345"/>
      <c r="BL74" s="345"/>
      <c r="BM74" s="345"/>
      <c r="BN74" s="345"/>
      <c r="BO74" s="1"/>
      <c r="BP74" s="345"/>
      <c r="BQ74" s="345"/>
      <c r="BR74" s="345"/>
      <c r="BS74" s="345"/>
      <c r="BT74" s="345"/>
      <c r="BU74" s="345"/>
      <c r="BV74" s="345"/>
      <c r="BW74" s="345"/>
      <c r="BX74" s="345"/>
      <c r="BY74" s="345"/>
      <c r="BZ74" s="345"/>
      <c r="CA74" s="1"/>
      <c r="CB74" s="345"/>
      <c r="CC74" s="345"/>
      <c r="CD74" s="345"/>
      <c r="CE74" s="345"/>
      <c r="CF74" s="345"/>
      <c r="CG74" s="345"/>
      <c r="CH74" s="345"/>
      <c r="CI74" s="345"/>
      <c r="CJ74" s="1"/>
      <c r="CK74" s="345"/>
      <c r="CL74" s="345"/>
      <c r="CM74" s="345"/>
      <c r="CN74" s="345"/>
      <c r="CO74" s="345"/>
      <c r="CP74" s="345"/>
      <c r="CQ74" s="345"/>
      <c r="CR74" s="345"/>
      <c r="CS74" s="345"/>
      <c r="CT74" s="345"/>
      <c r="CU74" s="345"/>
      <c r="CV74" s="345"/>
      <c r="CW74" s="345"/>
      <c r="CX74" s="345"/>
      <c r="CY74" s="345"/>
      <c r="CZ74" s="345"/>
      <c r="DA74" s="345"/>
      <c r="DB74" s="1"/>
      <c r="DC74" s="345"/>
      <c r="DD74" s="345"/>
      <c r="DE74" s="345"/>
      <c r="DF74" s="345"/>
      <c r="DG74" s="1"/>
      <c r="DH74" s="345"/>
      <c r="DI74" s="345"/>
      <c r="DJ74" s="345"/>
      <c r="DK74" s="345"/>
      <c r="DL74" s="345"/>
      <c r="DM74" s="1"/>
      <c r="DN74" s="345"/>
      <c r="DO74" s="345"/>
      <c r="DP74" s="345"/>
      <c r="DQ74" s="1"/>
      <c r="DR74" s="345"/>
      <c r="DS74" s="345"/>
      <c r="DT74" s="345"/>
      <c r="DU74" s="345"/>
      <c r="DV74" s="345"/>
      <c r="DW74" s="422"/>
      <c r="DX74" s="345"/>
      <c r="DY74" s="345"/>
      <c r="DZ74" s="345"/>
      <c r="EA74" s="345"/>
      <c r="EB74" s="345"/>
      <c r="EC74" s="345"/>
      <c r="ED74" s="1"/>
      <c r="EE74" s="345"/>
      <c r="EF74" s="345"/>
      <c r="EG74" s="345"/>
      <c r="EH74" s="1"/>
      <c r="EI74" s="1"/>
      <c r="EJ74" s="345"/>
      <c r="EK74" s="345"/>
      <c r="EL74" s="345"/>
      <c r="EM74" s="345"/>
      <c r="EN74" s="1"/>
      <c r="EO74" s="345"/>
      <c r="EP74" s="345"/>
      <c r="EQ74" s="345"/>
      <c r="ER74" s="345"/>
      <c r="ES74" s="345"/>
      <c r="ET74" s="345"/>
      <c r="EU74" s="345"/>
      <c r="EV74" s="345"/>
      <c r="EW74" s="345"/>
      <c r="EX74" s="345"/>
      <c r="EY74" s="345"/>
      <c r="EZ74" s="345"/>
      <c r="FA74" s="1"/>
      <c r="FB74" s="345"/>
      <c r="FC74" s="345"/>
      <c r="FD74" s="345"/>
      <c r="FE74" s="345"/>
      <c r="FF74" s="345"/>
      <c r="FG74" s="345"/>
      <c r="FH74" s="1"/>
      <c r="FI74" s="345"/>
      <c r="FJ74" s="345"/>
      <c r="FK74" s="345"/>
      <c r="FL74" s="345"/>
      <c r="FM74" s="345"/>
      <c r="FN74" s="345"/>
      <c r="FO74" s="345"/>
      <c r="FP74" s="345"/>
      <c r="FQ74" s="1"/>
      <c r="FR74" s="1"/>
      <c r="FS74" s="345"/>
      <c r="FT74" s="345"/>
      <c r="FU74" s="1"/>
      <c r="FV74" s="345"/>
      <c r="FW74" s="345"/>
      <c r="FX74" s="345"/>
      <c r="FY74" s="1"/>
      <c r="FZ74" s="1"/>
      <c r="GA74" s="345"/>
      <c r="GB74" s="345"/>
      <c r="GC74" s="345"/>
      <c r="GD74" s="345"/>
      <c r="GE74" s="1"/>
      <c r="GF74" s="345"/>
      <c r="GG74" s="345"/>
      <c r="GH74" s="345"/>
      <c r="GI74" s="1"/>
      <c r="GJ74" s="1"/>
      <c r="GK74" s="345"/>
      <c r="GL74" s="345"/>
      <c r="GM74" s="345"/>
      <c r="GN74" s="345"/>
      <c r="GO74" s="345"/>
      <c r="GP74" s="345"/>
      <c r="GQ74" s="422"/>
      <c r="GR74" s="1"/>
      <c r="GS74" s="1"/>
      <c r="GT74" s="1"/>
      <c r="GU74" s="1"/>
      <c r="GV74" s="1"/>
      <c r="GW74" s="1"/>
      <c r="GX74" s="1"/>
      <c r="GY74" s="1"/>
      <c r="GZ74" s="1"/>
      <c r="HA74" s="1"/>
      <c r="HB74" s="1"/>
      <c r="HC74" s="1"/>
      <c r="HD74" s="1"/>
      <c r="HE74" s="1"/>
      <c r="HF74" s="1"/>
      <c r="HG74" s="1"/>
      <c r="HH74" s="1"/>
    </row>
    <row r="75" spans="1:216" ht="15.75">
      <c r="A75" s="105" t="s">
        <v>141</v>
      </c>
      <c r="D75" s="56">
        <f>SUM(E75:HQ75)</f>
        <v>2037</v>
      </c>
      <c r="E75" s="9">
        <v>138</v>
      </c>
      <c r="F75" s="9">
        <v>76</v>
      </c>
      <c r="G75" s="9">
        <v>0</v>
      </c>
      <c r="H75" s="9">
        <v>96</v>
      </c>
      <c r="I75" s="9">
        <v>136</v>
      </c>
      <c r="J75" s="9">
        <v>132</v>
      </c>
      <c r="K75" s="9">
        <v>128</v>
      </c>
      <c r="L75" s="419" t="s">
        <v>4679</v>
      </c>
      <c r="M75" s="9">
        <v>0</v>
      </c>
      <c r="N75" s="9">
        <v>29</v>
      </c>
      <c r="O75" s="9">
        <v>132</v>
      </c>
      <c r="P75" s="9">
        <v>85</v>
      </c>
      <c r="Q75" s="9">
        <v>88</v>
      </c>
      <c r="R75" s="9">
        <v>0</v>
      </c>
      <c r="S75" s="9">
        <v>157</v>
      </c>
      <c r="T75" s="565">
        <v>95</v>
      </c>
      <c r="U75" s="9">
        <v>166</v>
      </c>
      <c r="V75" s="565">
        <v>0</v>
      </c>
      <c r="W75" s="9">
        <v>143</v>
      </c>
      <c r="X75" s="9">
        <v>0</v>
      </c>
      <c r="Y75" s="565">
        <v>0</v>
      </c>
      <c r="Z75" s="565">
        <v>97</v>
      </c>
      <c r="AA75" s="9">
        <v>0</v>
      </c>
      <c r="AB75" s="565">
        <v>47</v>
      </c>
      <c r="AC75" s="9">
        <v>151</v>
      </c>
      <c r="AD75" s="565">
        <v>0</v>
      </c>
      <c r="AE75" s="9">
        <v>141</v>
      </c>
      <c r="AG75" s="105"/>
      <c r="AH75" s="61"/>
      <c r="AJ75" s="249"/>
      <c r="AK75" s="61"/>
      <c r="AL75" s="65"/>
      <c r="AN75" s="345"/>
      <c r="AO75" s="345"/>
      <c r="AP75" s="345"/>
      <c r="AQ75" s="345"/>
      <c r="AR75" s="345"/>
      <c r="AS75" s="345"/>
      <c r="AT75" s="345"/>
      <c r="AU75" s="345"/>
      <c r="AV75" s="345"/>
      <c r="AW75" s="345"/>
      <c r="AX75" s="345"/>
      <c r="AY75" s="345"/>
      <c r="AZ75" s="345"/>
      <c r="BA75" s="345"/>
      <c r="BB75" s="345"/>
      <c r="BC75" s="345"/>
      <c r="BD75" s="345"/>
      <c r="BE75" s="345"/>
      <c r="BF75" s="345"/>
      <c r="BG75" s="1"/>
      <c r="BH75" s="345"/>
      <c r="BI75" s="345"/>
      <c r="BJ75" s="345"/>
      <c r="BK75" s="345"/>
      <c r="BL75" s="345"/>
      <c r="BM75" s="345"/>
      <c r="BN75" s="345"/>
      <c r="BO75" s="345"/>
      <c r="BP75" s="345"/>
      <c r="BQ75" s="345"/>
      <c r="BR75" s="345"/>
      <c r="BS75" s="345"/>
      <c r="BT75" s="1"/>
      <c r="BU75" s="345"/>
      <c r="BV75" s="345"/>
      <c r="BW75" s="345"/>
      <c r="BX75" s="345"/>
      <c r="BY75" s="345"/>
      <c r="BZ75" s="345"/>
      <c r="CA75" s="345"/>
      <c r="CB75" s="345"/>
      <c r="CC75" s="345"/>
      <c r="CD75" s="345"/>
      <c r="CE75" s="345"/>
      <c r="CF75" s="345"/>
      <c r="CG75" s="345"/>
      <c r="CH75" s="345"/>
      <c r="CI75" s="345"/>
      <c r="CJ75" s="345"/>
      <c r="CK75" s="345"/>
      <c r="CL75" s="345"/>
      <c r="CM75" s="345"/>
      <c r="CN75" s="345"/>
      <c r="CO75" s="345"/>
      <c r="CP75" s="345"/>
      <c r="CQ75" s="345"/>
      <c r="CR75" s="345"/>
      <c r="CS75" s="345"/>
      <c r="CT75" s="345"/>
      <c r="CU75" s="345"/>
      <c r="CV75" s="345"/>
      <c r="CW75" s="345"/>
      <c r="CX75" s="345"/>
      <c r="CY75" s="345"/>
      <c r="CZ75" s="1"/>
      <c r="DA75" s="345"/>
      <c r="DB75" s="345"/>
      <c r="DC75" s="345"/>
      <c r="DD75" s="345"/>
      <c r="DE75" s="345"/>
      <c r="DF75" s="345"/>
      <c r="DG75" s="345"/>
      <c r="DH75" s="345"/>
      <c r="DI75" s="345"/>
      <c r="DJ75" s="345"/>
      <c r="DK75" s="1"/>
      <c r="DL75" s="345"/>
      <c r="DM75" s="345"/>
      <c r="DN75" s="345"/>
      <c r="DO75" s="345"/>
      <c r="DP75" s="345"/>
      <c r="DQ75" s="345"/>
      <c r="DR75" s="345"/>
      <c r="DS75" s="345"/>
      <c r="DT75" s="345"/>
      <c r="DU75" s="345"/>
      <c r="DV75" s="345"/>
      <c r="DW75" s="422"/>
      <c r="DX75" s="345"/>
      <c r="DY75" s="1"/>
      <c r="DZ75" s="345"/>
      <c r="EA75" s="1"/>
      <c r="EB75" s="345"/>
      <c r="EC75" s="345"/>
      <c r="ED75" s="345"/>
      <c r="EE75" s="345"/>
      <c r="EF75" s="345"/>
      <c r="EG75" s="345"/>
      <c r="EH75" s="1"/>
      <c r="EI75" s="1"/>
      <c r="EJ75" s="345"/>
      <c r="EK75" s="345"/>
      <c r="EL75" s="345"/>
      <c r="EM75" s="345"/>
      <c r="EN75" s="345"/>
      <c r="EO75" s="345"/>
      <c r="EP75" s="345"/>
      <c r="EQ75" s="345"/>
      <c r="ER75" s="345"/>
      <c r="ES75" s="345"/>
      <c r="ET75" s="345"/>
      <c r="EU75" s="345"/>
      <c r="EV75" s="345"/>
      <c r="EW75" s="345"/>
      <c r="EX75" s="345"/>
      <c r="EY75" s="1"/>
      <c r="EZ75" s="345"/>
      <c r="FA75" s="345"/>
      <c r="FB75" s="345"/>
      <c r="FC75" s="345"/>
      <c r="FD75" s="345"/>
      <c r="FE75" s="345"/>
      <c r="FF75" s="345"/>
      <c r="FG75" s="345"/>
      <c r="FH75" s="345"/>
      <c r="FI75" s="345"/>
      <c r="FJ75" s="345"/>
      <c r="FK75" s="345"/>
      <c r="FL75" s="345"/>
      <c r="FM75" s="345"/>
      <c r="FN75" s="345"/>
      <c r="FO75" s="345"/>
      <c r="FP75" s="345"/>
      <c r="FQ75" s="345"/>
      <c r="FR75" s="1"/>
      <c r="FS75" s="345"/>
      <c r="FT75" s="345"/>
      <c r="FU75" s="345"/>
      <c r="FV75" s="345"/>
      <c r="FW75" s="345"/>
      <c r="FX75" s="345"/>
      <c r="FY75" s="1"/>
      <c r="FZ75" s="1"/>
      <c r="GA75" s="345"/>
      <c r="GB75" s="345"/>
      <c r="GC75" s="345"/>
      <c r="GD75" s="1"/>
      <c r="GE75" s="345"/>
      <c r="GF75" s="345"/>
      <c r="GG75" s="345"/>
      <c r="GH75" s="345"/>
      <c r="GI75" s="1"/>
      <c r="GJ75" s="345"/>
      <c r="GK75" s="345"/>
      <c r="GL75" s="345"/>
      <c r="GM75" s="345"/>
      <c r="GN75" s="345"/>
      <c r="GO75" s="345"/>
      <c r="GP75" s="345"/>
      <c r="GQ75" s="422"/>
      <c r="GR75" s="1"/>
      <c r="GS75" s="1"/>
      <c r="GT75" s="1"/>
      <c r="GU75" s="1"/>
      <c r="GV75" s="1"/>
      <c r="GW75" s="1"/>
      <c r="GX75" s="1"/>
      <c r="GY75" s="1"/>
      <c r="GZ75" s="1"/>
      <c r="HA75" s="1"/>
      <c r="HB75" s="1"/>
      <c r="HC75" s="1"/>
      <c r="HD75" s="1"/>
      <c r="HE75" s="1"/>
      <c r="HF75" s="1"/>
      <c r="HG75" s="1"/>
      <c r="HH75" s="1"/>
    </row>
    <row r="76" spans="1:216" ht="15.75">
      <c r="A76" s="105" t="s">
        <v>2073</v>
      </c>
      <c r="D76" s="56">
        <f>SUM(E76:HQ76)</f>
        <v>1498</v>
      </c>
      <c r="E76" s="9">
        <v>104</v>
      </c>
      <c r="F76" s="9">
        <v>0</v>
      </c>
      <c r="G76" s="9">
        <v>0</v>
      </c>
      <c r="H76" s="9">
        <v>89</v>
      </c>
      <c r="I76" s="9">
        <v>0</v>
      </c>
      <c r="J76" s="9">
        <v>11</v>
      </c>
      <c r="K76" s="9">
        <v>7</v>
      </c>
      <c r="L76" s="9">
        <v>168</v>
      </c>
      <c r="M76" s="9">
        <v>0</v>
      </c>
      <c r="N76" s="9">
        <v>19</v>
      </c>
      <c r="O76" s="9">
        <v>110</v>
      </c>
      <c r="P76" s="9">
        <v>168</v>
      </c>
      <c r="Q76" s="9">
        <v>0</v>
      </c>
      <c r="R76" s="9">
        <v>0</v>
      </c>
      <c r="S76" s="9">
        <v>20</v>
      </c>
      <c r="T76" s="9">
        <v>151</v>
      </c>
      <c r="U76" s="565">
        <v>50</v>
      </c>
      <c r="V76" s="565">
        <v>0</v>
      </c>
      <c r="W76" s="565">
        <v>0</v>
      </c>
      <c r="X76" s="9">
        <v>0</v>
      </c>
      <c r="Y76" s="565">
        <v>126</v>
      </c>
      <c r="Z76" s="565">
        <v>127</v>
      </c>
      <c r="AA76" s="9">
        <v>0</v>
      </c>
      <c r="AB76" s="565">
        <v>25</v>
      </c>
      <c r="AC76" s="565">
        <v>26</v>
      </c>
      <c r="AD76" s="9">
        <v>149</v>
      </c>
      <c r="AE76" s="9">
        <v>148</v>
      </c>
      <c r="AG76" s="105"/>
      <c r="AH76" s="61"/>
      <c r="AJ76" s="249"/>
      <c r="AK76" s="61"/>
      <c r="AL76" s="65"/>
      <c r="AN76" s="345"/>
      <c r="AO76" s="345"/>
      <c r="AP76" s="345"/>
      <c r="AQ76" s="345"/>
      <c r="AR76" s="1"/>
      <c r="AS76" s="345"/>
      <c r="AT76" s="345"/>
      <c r="AU76" s="345"/>
      <c r="AV76" s="345"/>
      <c r="AW76" s="345"/>
      <c r="AX76" s="345"/>
      <c r="AY76" s="345"/>
      <c r="AZ76" s="345"/>
      <c r="BA76" s="345"/>
      <c r="BB76" s="345"/>
      <c r="BC76" s="345"/>
      <c r="BD76" s="345"/>
      <c r="BE76" s="345"/>
      <c r="BF76" s="345"/>
      <c r="BG76" s="1"/>
      <c r="BH76" s="345"/>
      <c r="BI76" s="345"/>
      <c r="BJ76" s="345"/>
      <c r="BK76" s="345"/>
      <c r="BL76" s="345"/>
      <c r="BM76" s="345"/>
      <c r="BN76" s="345"/>
      <c r="BO76" s="345"/>
      <c r="BP76" s="345"/>
      <c r="BQ76" s="345"/>
      <c r="BR76" s="345"/>
      <c r="BS76" s="1"/>
      <c r="BT76" s="345"/>
      <c r="BU76" s="345"/>
      <c r="BV76" s="345"/>
      <c r="BW76" s="345"/>
      <c r="BX76" s="345"/>
      <c r="BY76" s="345"/>
      <c r="BZ76" s="345"/>
      <c r="CA76" s="345"/>
      <c r="CB76" s="1"/>
      <c r="CC76" s="345"/>
      <c r="CD76" s="345"/>
      <c r="CE76" s="345"/>
      <c r="CF76" s="345"/>
      <c r="CG76" s="345"/>
      <c r="CH76" s="345"/>
      <c r="CI76" s="345"/>
      <c r="CJ76" s="345"/>
      <c r="CK76" s="1"/>
      <c r="CL76" s="345"/>
      <c r="CM76" s="345"/>
      <c r="CN76" s="345"/>
      <c r="CO76" s="345"/>
      <c r="CP76" s="345"/>
      <c r="CQ76" s="345"/>
      <c r="CR76" s="345"/>
      <c r="CS76" s="345"/>
      <c r="CT76" s="345"/>
      <c r="CU76" s="345"/>
      <c r="CV76" s="345"/>
      <c r="CW76" s="345"/>
      <c r="CX76" s="345"/>
      <c r="CY76" s="345"/>
      <c r="CZ76" s="345"/>
      <c r="DA76" s="345"/>
      <c r="DB76" s="345"/>
      <c r="DC76" s="345"/>
      <c r="DD76" s="345"/>
      <c r="DE76" s="345"/>
      <c r="DF76" s="345"/>
      <c r="DG76" s="345"/>
      <c r="DH76" s="345"/>
      <c r="DI76" s="345"/>
      <c r="DJ76" s="345"/>
      <c r="DK76" s="345"/>
      <c r="DL76" s="345"/>
      <c r="DM76" s="345"/>
      <c r="DN76" s="1"/>
      <c r="DO76" s="345"/>
      <c r="DP76" s="345"/>
      <c r="DQ76" s="345"/>
      <c r="DR76" s="345"/>
      <c r="DS76" s="345"/>
      <c r="DT76" s="345"/>
      <c r="DU76" s="345"/>
      <c r="DV76" s="345"/>
      <c r="DW76" s="422"/>
      <c r="DX76" s="345"/>
      <c r="DY76" s="345"/>
      <c r="DZ76" s="1"/>
      <c r="EA76" s="345"/>
      <c r="EB76" s="1"/>
      <c r="EC76" s="345"/>
      <c r="ED76" s="345"/>
      <c r="EE76" s="1"/>
      <c r="EF76" s="345"/>
      <c r="EG76" s="345"/>
      <c r="EH76" s="345"/>
      <c r="EI76" s="345"/>
      <c r="EJ76" s="1"/>
      <c r="EK76" s="345"/>
      <c r="EL76" s="345"/>
      <c r="EM76" s="345"/>
      <c r="EN76" s="345"/>
      <c r="EO76" s="345"/>
      <c r="EP76" s="345"/>
      <c r="EQ76" s="345"/>
      <c r="ER76" s="345"/>
      <c r="ES76" s="345"/>
      <c r="ET76" s="345"/>
      <c r="EU76" s="345"/>
      <c r="EV76" s="345"/>
      <c r="EW76" s="345"/>
      <c r="EX76" s="345"/>
      <c r="EY76" s="345"/>
      <c r="EZ76" s="345"/>
      <c r="FA76" s="345"/>
      <c r="FB76" s="345"/>
      <c r="FC76" s="1"/>
      <c r="FD76" s="345"/>
      <c r="FE76" s="345"/>
      <c r="FF76" s="345"/>
      <c r="FG76" s="345"/>
      <c r="FH76" s="345"/>
      <c r="FI76" s="345"/>
      <c r="FJ76" s="345"/>
      <c r="FK76" s="345"/>
      <c r="FL76" s="345"/>
      <c r="FM76" s="345"/>
      <c r="FN76" s="345"/>
      <c r="FO76" s="345"/>
      <c r="FP76" s="345"/>
      <c r="FQ76" s="345"/>
      <c r="FR76" s="345"/>
      <c r="FS76" s="345"/>
      <c r="FT76" s="345"/>
      <c r="FU76" s="345"/>
      <c r="FV76" s="345"/>
      <c r="FW76" s="345"/>
      <c r="FX76" s="345"/>
      <c r="FY76" s="345"/>
      <c r="FZ76" s="345"/>
      <c r="GA76" s="345"/>
      <c r="GB76" s="345"/>
      <c r="GC76" s="345"/>
      <c r="GD76" s="345"/>
      <c r="GE76" s="345"/>
      <c r="GF76" s="345"/>
      <c r="GG76" s="1"/>
      <c r="GH76" s="345"/>
      <c r="GI76" s="345"/>
      <c r="GJ76" s="345"/>
      <c r="GK76" s="345"/>
      <c r="GL76" s="345"/>
      <c r="GM76" s="1"/>
      <c r="GN76" s="345"/>
      <c r="GO76" s="345"/>
      <c r="GP76" s="345"/>
      <c r="GQ76" s="422"/>
      <c r="GR76" s="1"/>
      <c r="GS76" s="1"/>
      <c r="GT76" s="1"/>
      <c r="GU76" s="1"/>
      <c r="GV76" s="1"/>
      <c r="GW76" s="1"/>
      <c r="GX76" s="1"/>
      <c r="GY76" s="1"/>
      <c r="GZ76" s="1"/>
      <c r="HA76" s="1"/>
      <c r="HB76" s="1"/>
      <c r="HC76" s="1"/>
      <c r="HD76" s="1"/>
      <c r="HE76" s="1"/>
      <c r="HF76" s="1"/>
      <c r="HG76" s="1"/>
      <c r="HH76" s="1"/>
    </row>
    <row r="77" spans="1:216" ht="15.75">
      <c r="A77" s="261" t="s">
        <v>1592</v>
      </c>
      <c r="B77" s="3"/>
      <c r="C77" s="233"/>
      <c r="D77" s="56">
        <f>SUM(E77:HQ77)</f>
        <v>1731</v>
      </c>
      <c r="E77" s="9">
        <v>162</v>
      </c>
      <c r="F77" s="9">
        <v>0</v>
      </c>
      <c r="G77" s="9">
        <v>107</v>
      </c>
      <c r="H77" s="9">
        <v>43</v>
      </c>
      <c r="I77" s="9">
        <v>79</v>
      </c>
      <c r="J77" s="9">
        <v>14</v>
      </c>
      <c r="K77" s="9">
        <v>9</v>
      </c>
      <c r="L77" s="419" t="s">
        <v>4679</v>
      </c>
      <c r="M77" s="9">
        <v>111</v>
      </c>
      <c r="N77" s="9">
        <v>31</v>
      </c>
      <c r="O77" s="9">
        <v>24</v>
      </c>
      <c r="P77" s="9">
        <v>137</v>
      </c>
      <c r="Q77" s="9">
        <v>62</v>
      </c>
      <c r="R77" s="9">
        <v>0</v>
      </c>
      <c r="S77" s="9">
        <v>1</v>
      </c>
      <c r="T77" s="9">
        <v>147</v>
      </c>
      <c r="U77" s="565">
        <v>112</v>
      </c>
      <c r="V77" s="565">
        <v>0</v>
      </c>
      <c r="W77" s="9">
        <v>142</v>
      </c>
      <c r="X77" s="9">
        <v>0</v>
      </c>
      <c r="Y77" s="565">
        <v>113</v>
      </c>
      <c r="Z77" s="565">
        <v>56</v>
      </c>
      <c r="AA77" s="9">
        <v>0</v>
      </c>
      <c r="AB77" s="9">
        <v>164</v>
      </c>
      <c r="AC77" s="565">
        <v>93</v>
      </c>
      <c r="AD77" s="565">
        <v>121</v>
      </c>
      <c r="AE77" s="565">
        <v>3</v>
      </c>
      <c r="AG77" s="261"/>
      <c r="AH77" s="61"/>
      <c r="AJ77" s="249"/>
      <c r="AK77" s="61"/>
      <c r="AL77" s="65"/>
      <c r="AN77" s="345"/>
      <c r="AO77" s="345"/>
      <c r="AP77" s="345"/>
      <c r="AQ77" s="345"/>
      <c r="AR77" s="345"/>
      <c r="AS77" s="345"/>
      <c r="AT77" s="345"/>
      <c r="AU77" s="345"/>
      <c r="AV77" s="345"/>
      <c r="AW77" s="345"/>
      <c r="AX77" s="345"/>
      <c r="AY77" s="345"/>
      <c r="AZ77" s="345"/>
      <c r="BA77" s="345"/>
      <c r="BB77" s="1"/>
      <c r="BC77" s="345"/>
      <c r="BD77" s="345"/>
      <c r="BE77" s="345"/>
      <c r="BF77" s="345"/>
      <c r="BG77" s="345"/>
      <c r="BH77" s="345"/>
      <c r="BI77" s="345"/>
      <c r="BJ77" s="345"/>
      <c r="BK77" s="345"/>
      <c r="BL77" s="345"/>
      <c r="BM77" s="345"/>
      <c r="BN77" s="1"/>
      <c r="BO77" s="345"/>
      <c r="BP77" s="345"/>
      <c r="BQ77" s="345"/>
      <c r="BR77" s="345"/>
      <c r="BS77" s="345"/>
      <c r="BT77" s="345"/>
      <c r="BU77" s="345"/>
      <c r="BV77" s="345"/>
      <c r="BW77" s="345"/>
      <c r="BX77" s="345"/>
      <c r="BY77" s="345"/>
      <c r="BZ77" s="345"/>
      <c r="CA77" s="345"/>
      <c r="CB77" s="345"/>
      <c r="CC77" s="345"/>
      <c r="CD77" s="345"/>
      <c r="CE77" s="345"/>
      <c r="CF77" s="345"/>
      <c r="CG77" s="345"/>
      <c r="CH77" s="345"/>
      <c r="CI77" s="1"/>
      <c r="CJ77" s="1"/>
      <c r="CK77" s="345"/>
      <c r="CL77" s="345"/>
      <c r="CM77" s="345"/>
      <c r="CN77" s="345"/>
      <c r="CO77" s="345"/>
      <c r="CP77" s="345"/>
      <c r="CQ77" s="345"/>
      <c r="CR77" s="345"/>
      <c r="CS77" s="345"/>
      <c r="CT77" s="345"/>
      <c r="CU77" s="345"/>
      <c r="CV77" s="345"/>
      <c r="CW77" s="345"/>
      <c r="CX77" s="345"/>
      <c r="CY77" s="1"/>
      <c r="CZ77" s="1"/>
      <c r="DA77" s="345"/>
      <c r="DB77" s="345"/>
      <c r="DC77" s="345"/>
      <c r="DD77" s="345"/>
      <c r="DE77" s="345"/>
      <c r="DF77" s="345"/>
      <c r="DG77" s="345"/>
      <c r="DH77" s="345"/>
      <c r="DI77" s="345"/>
      <c r="DJ77" s="345"/>
      <c r="DK77" s="345"/>
      <c r="DL77" s="345"/>
      <c r="DM77" s="345"/>
      <c r="DN77" s="345"/>
      <c r="DO77" s="345"/>
      <c r="DP77" s="345"/>
      <c r="DQ77" s="345"/>
      <c r="DR77" s="345"/>
      <c r="DS77" s="345"/>
      <c r="DT77" s="345"/>
      <c r="DU77" s="1"/>
      <c r="DV77" s="345"/>
      <c r="DW77" s="422"/>
      <c r="DX77" s="345"/>
      <c r="DY77" s="1"/>
      <c r="DZ77" s="345"/>
      <c r="EA77" s="1"/>
      <c r="EB77" s="345"/>
      <c r="EC77" s="345"/>
      <c r="ED77" s="345"/>
      <c r="EE77" s="345"/>
      <c r="EF77" s="345"/>
      <c r="EG77" s="345"/>
      <c r="EH77" s="1"/>
      <c r="EI77" s="1"/>
      <c r="EJ77" s="345"/>
      <c r="EK77" s="345"/>
      <c r="EL77" s="345"/>
      <c r="EM77" s="1"/>
      <c r="EN77" s="345"/>
      <c r="EO77" s="1"/>
      <c r="EP77" s="345"/>
      <c r="EQ77" s="345"/>
      <c r="ER77" s="345"/>
      <c r="ES77" s="345"/>
      <c r="ET77" s="345"/>
      <c r="EU77" s="345"/>
      <c r="EV77" s="345"/>
      <c r="EW77" s="345"/>
      <c r="EX77" s="1"/>
      <c r="EY77" s="1"/>
      <c r="EZ77" s="345"/>
      <c r="FA77" s="345"/>
      <c r="FB77" s="345"/>
      <c r="FC77" s="345"/>
      <c r="FD77" s="345"/>
      <c r="FE77" s="345"/>
      <c r="FF77" s="345"/>
      <c r="FG77" s="345"/>
      <c r="FH77" s="345"/>
      <c r="FI77" s="345"/>
      <c r="FJ77" s="345"/>
      <c r="FK77" s="345"/>
      <c r="FL77" s="345"/>
      <c r="FM77" s="345"/>
      <c r="FN77" s="345"/>
      <c r="FO77" s="345"/>
      <c r="FP77" s="345"/>
      <c r="FQ77" s="345"/>
      <c r="FR77" s="1"/>
      <c r="FS77" s="1"/>
      <c r="FT77" s="345"/>
      <c r="FU77" s="345"/>
      <c r="FV77" s="345"/>
      <c r="FW77" s="345"/>
      <c r="FX77" s="345"/>
      <c r="FY77" s="345"/>
      <c r="FZ77" s="345"/>
      <c r="GA77" s="345"/>
      <c r="GB77" s="345"/>
      <c r="GC77" s="1"/>
      <c r="GD77" s="345"/>
      <c r="GE77" s="345"/>
      <c r="GF77" s="345"/>
      <c r="GG77" s="345"/>
      <c r="GH77" s="345"/>
      <c r="GI77" s="345"/>
      <c r="GJ77" s="345"/>
      <c r="GK77" s="345"/>
      <c r="GL77" s="345"/>
      <c r="GM77" s="345"/>
      <c r="GN77" s="345"/>
      <c r="GO77" s="345"/>
      <c r="GP77" s="345"/>
      <c r="GQ77" s="422"/>
      <c r="GR77" s="1"/>
      <c r="GS77" s="1"/>
      <c r="GT77" s="1"/>
      <c r="GU77" s="1"/>
      <c r="GV77" s="1"/>
      <c r="GW77" s="1"/>
      <c r="GX77" s="1"/>
      <c r="GY77" s="1"/>
      <c r="GZ77" s="1"/>
      <c r="HA77" s="1"/>
      <c r="HB77" s="1"/>
      <c r="HC77" s="1"/>
      <c r="HD77" s="1"/>
      <c r="HE77" s="1"/>
      <c r="HF77" s="1"/>
      <c r="HG77" s="1"/>
      <c r="HH77" s="1"/>
    </row>
    <row r="78" spans="1:216" ht="15.75">
      <c r="A78" s="105" t="s">
        <v>3161</v>
      </c>
      <c r="B78" s="61"/>
      <c r="C78" s="233"/>
      <c r="D78" s="56">
        <f>SUM(E78:HQ78)</f>
        <v>2105</v>
      </c>
      <c r="E78" s="9">
        <v>84</v>
      </c>
      <c r="F78" s="9">
        <v>90</v>
      </c>
      <c r="G78" s="9">
        <v>122</v>
      </c>
      <c r="H78" s="9">
        <v>101</v>
      </c>
      <c r="I78" s="9">
        <v>145</v>
      </c>
      <c r="J78" s="9">
        <v>142</v>
      </c>
      <c r="K78" s="9">
        <v>144</v>
      </c>
      <c r="L78" s="419" t="s">
        <v>4679</v>
      </c>
      <c r="M78" s="9">
        <v>0</v>
      </c>
      <c r="N78" s="9">
        <v>90</v>
      </c>
      <c r="O78" s="9">
        <v>93</v>
      </c>
      <c r="P78" s="9">
        <v>0</v>
      </c>
      <c r="Q78" s="9">
        <v>75</v>
      </c>
      <c r="R78" s="9">
        <v>0</v>
      </c>
      <c r="S78" s="9">
        <v>106</v>
      </c>
      <c r="T78" s="565">
        <v>56</v>
      </c>
      <c r="U78" s="565">
        <v>100</v>
      </c>
      <c r="V78" s="565">
        <v>0</v>
      </c>
      <c r="W78" s="9">
        <v>155</v>
      </c>
      <c r="X78" s="9">
        <v>0</v>
      </c>
      <c r="Y78" s="9">
        <v>139</v>
      </c>
      <c r="Z78" s="565">
        <v>121</v>
      </c>
      <c r="AA78" s="9">
        <v>0</v>
      </c>
      <c r="AB78" s="565">
        <v>42</v>
      </c>
      <c r="AC78" s="565">
        <v>136</v>
      </c>
      <c r="AD78" s="565">
        <v>135</v>
      </c>
      <c r="AE78" s="565">
        <v>29</v>
      </c>
      <c r="AG78" s="105"/>
      <c r="AH78" s="61"/>
      <c r="AJ78" s="249"/>
      <c r="AK78" s="61"/>
      <c r="AL78" s="65"/>
      <c r="AN78" s="345"/>
      <c r="AO78" s="345"/>
      <c r="AP78" s="345"/>
      <c r="AQ78" s="345"/>
      <c r="AR78" s="345"/>
      <c r="AS78" s="345"/>
      <c r="AT78" s="345"/>
      <c r="AU78" s="1"/>
      <c r="AV78" s="1"/>
      <c r="AW78" s="345"/>
      <c r="AX78" s="345"/>
      <c r="AY78" s="345"/>
      <c r="AZ78" s="345"/>
      <c r="BA78" s="345"/>
      <c r="BB78" s="345"/>
      <c r="BC78" s="345"/>
      <c r="BD78" s="1"/>
      <c r="BE78" s="1"/>
      <c r="BF78" s="345"/>
      <c r="BG78" s="345"/>
      <c r="BH78" s="345"/>
      <c r="BI78" s="345"/>
      <c r="BJ78" s="345"/>
      <c r="BK78" s="345"/>
      <c r="BL78" s="345"/>
      <c r="BM78" s="1"/>
      <c r="BN78" s="345"/>
      <c r="BO78" s="345"/>
      <c r="BP78" s="345"/>
      <c r="BQ78" s="345"/>
      <c r="BR78" s="345"/>
      <c r="BS78" s="345"/>
      <c r="BT78" s="345"/>
      <c r="BU78" s="345"/>
      <c r="BV78" s="345"/>
      <c r="BW78" s="345"/>
      <c r="BX78" s="345"/>
      <c r="BY78" s="345"/>
      <c r="BZ78" s="345"/>
      <c r="CA78" s="345"/>
      <c r="CB78" s="1"/>
      <c r="CC78" s="345"/>
      <c r="CD78" s="345"/>
      <c r="CE78" s="345"/>
      <c r="CF78" s="345"/>
      <c r="CG78" s="345"/>
      <c r="CH78" s="1"/>
      <c r="CI78" s="345"/>
      <c r="CJ78" s="345"/>
      <c r="CK78" s="345"/>
      <c r="CL78" s="345"/>
      <c r="CM78" s="345"/>
      <c r="CN78" s="345"/>
      <c r="CO78" s="345"/>
      <c r="CP78" s="345"/>
      <c r="CQ78" s="345"/>
      <c r="CR78" s="345"/>
      <c r="CS78" s="345"/>
      <c r="CT78" s="345"/>
      <c r="CU78" s="345"/>
      <c r="CV78" s="345"/>
      <c r="CW78" s="345"/>
      <c r="CX78" s="345"/>
      <c r="CY78" s="345"/>
      <c r="CZ78" s="345"/>
      <c r="DA78" s="345"/>
      <c r="DB78" s="345"/>
      <c r="DC78" s="345"/>
      <c r="DD78" s="1"/>
      <c r="DE78" s="345"/>
      <c r="DF78" s="345"/>
      <c r="DG78" s="345"/>
      <c r="DH78" s="345"/>
      <c r="DI78" s="345"/>
      <c r="DJ78" s="345"/>
      <c r="DK78" s="1"/>
      <c r="DL78" s="345"/>
      <c r="DM78" s="345"/>
      <c r="DN78" s="345"/>
      <c r="DO78" s="345"/>
      <c r="DP78" s="345"/>
      <c r="DQ78" s="345"/>
      <c r="DR78" s="345"/>
      <c r="DS78" s="345"/>
      <c r="DT78" s="345"/>
      <c r="DU78" s="345"/>
      <c r="DV78" s="345"/>
      <c r="DW78" s="422"/>
      <c r="DX78" s="345"/>
      <c r="DY78" s="345"/>
      <c r="DZ78" s="345"/>
      <c r="EA78" s="345"/>
      <c r="EB78" s="345"/>
      <c r="EC78" s="345"/>
      <c r="ED78" s="345"/>
      <c r="EE78" s="1"/>
      <c r="EF78" s="345"/>
      <c r="EG78" s="1"/>
      <c r="EH78" s="345"/>
      <c r="EI78" s="345"/>
      <c r="EJ78" s="1"/>
      <c r="EK78" s="345"/>
      <c r="EL78" s="345"/>
      <c r="EM78" s="345"/>
      <c r="EN78" s="345"/>
      <c r="EO78" s="345"/>
      <c r="EP78" s="345"/>
      <c r="EQ78" s="345"/>
      <c r="ER78" s="345"/>
      <c r="ES78" s="345"/>
      <c r="ET78" s="345"/>
      <c r="EU78" s="345"/>
      <c r="EV78" s="345"/>
      <c r="EW78" s="345"/>
      <c r="EX78" s="345"/>
      <c r="EY78" s="345"/>
      <c r="EZ78" s="345"/>
      <c r="FA78" s="345"/>
      <c r="FB78" s="345"/>
      <c r="FC78" s="345"/>
      <c r="FD78" s="345"/>
      <c r="FE78" s="345"/>
      <c r="FF78" s="345"/>
      <c r="FG78" s="345"/>
      <c r="FH78" s="345"/>
      <c r="FI78" s="345"/>
      <c r="FJ78" s="345"/>
      <c r="FK78" s="345"/>
      <c r="FL78" s="345"/>
      <c r="FM78" s="345"/>
      <c r="FN78" s="345"/>
      <c r="FO78" s="345"/>
      <c r="FP78" s="345"/>
      <c r="FQ78" s="345"/>
      <c r="FR78" s="345"/>
      <c r="FS78" s="345"/>
      <c r="FT78" s="345"/>
      <c r="FU78" s="345"/>
      <c r="FV78" s="345"/>
      <c r="FW78" s="345"/>
      <c r="FX78" s="345"/>
      <c r="FY78" s="1"/>
      <c r="FZ78" s="1"/>
      <c r="GA78" s="345"/>
      <c r="GB78" s="345"/>
      <c r="GC78" s="345"/>
      <c r="GD78" s="345"/>
      <c r="GE78" s="345"/>
      <c r="GF78" s="345"/>
      <c r="GG78" s="345"/>
      <c r="GH78" s="345"/>
      <c r="GI78" s="345"/>
      <c r="GJ78" s="345"/>
      <c r="GK78" s="345"/>
      <c r="GL78" s="1"/>
      <c r="GM78" s="345"/>
      <c r="GN78" s="345"/>
      <c r="GO78" s="345"/>
      <c r="GP78" s="345"/>
      <c r="GQ78" s="422"/>
      <c r="GR78" s="1"/>
      <c r="GS78" s="1"/>
      <c r="GT78" s="1"/>
      <c r="GU78" s="1"/>
      <c r="GV78" s="1"/>
      <c r="GW78" s="1"/>
      <c r="GX78" s="1"/>
      <c r="GY78" s="1"/>
      <c r="GZ78" s="1"/>
      <c r="HA78" s="1"/>
      <c r="HB78" s="1"/>
      <c r="HC78" s="1"/>
      <c r="HD78" s="1"/>
      <c r="HE78" s="1"/>
      <c r="HF78" s="1"/>
      <c r="HG78" s="1"/>
      <c r="HH78" s="1"/>
    </row>
    <row r="79" spans="1:216" ht="15.75">
      <c r="A79" s="105" t="s">
        <v>2522</v>
      </c>
      <c r="B79" s="61"/>
      <c r="C79" s="232"/>
      <c r="D79" s="56">
        <f>SUM(E79:HQ79)</f>
        <v>1801</v>
      </c>
      <c r="E79" s="9">
        <v>77</v>
      </c>
      <c r="F79" s="9">
        <v>83</v>
      </c>
      <c r="G79" s="9">
        <v>128</v>
      </c>
      <c r="H79" s="9">
        <v>54</v>
      </c>
      <c r="I79" s="9">
        <v>134</v>
      </c>
      <c r="J79" s="9">
        <v>125</v>
      </c>
      <c r="K79" s="9">
        <v>56</v>
      </c>
      <c r="L79" s="9">
        <v>152</v>
      </c>
      <c r="M79" s="9">
        <v>0</v>
      </c>
      <c r="N79" s="9">
        <v>67</v>
      </c>
      <c r="O79" s="9">
        <v>33</v>
      </c>
      <c r="P79" s="9">
        <v>92</v>
      </c>
      <c r="Q79" s="9">
        <v>81</v>
      </c>
      <c r="R79" s="9">
        <v>0</v>
      </c>
      <c r="S79" s="9">
        <v>112</v>
      </c>
      <c r="T79" s="565">
        <v>73</v>
      </c>
      <c r="U79" s="565">
        <v>0</v>
      </c>
      <c r="V79" s="565">
        <v>0</v>
      </c>
      <c r="W79" s="9">
        <v>159</v>
      </c>
      <c r="X79" s="9">
        <v>0</v>
      </c>
      <c r="Y79" s="565">
        <v>0</v>
      </c>
      <c r="Z79" s="565">
        <v>16</v>
      </c>
      <c r="AA79" s="9">
        <v>0</v>
      </c>
      <c r="AB79" s="565">
        <v>15</v>
      </c>
      <c r="AC79" s="565">
        <v>87</v>
      </c>
      <c r="AD79" s="9">
        <v>143</v>
      </c>
      <c r="AE79" s="565">
        <v>114</v>
      </c>
      <c r="AG79" s="105"/>
      <c r="AH79" s="61"/>
      <c r="AJ79" s="249"/>
      <c r="AK79" s="61"/>
      <c r="AL79" s="65"/>
      <c r="AN79" s="345"/>
      <c r="AO79" s="345"/>
      <c r="AP79" s="345"/>
      <c r="AQ79" s="1"/>
      <c r="AR79" s="345"/>
      <c r="AS79" s="345"/>
      <c r="AT79" s="345"/>
      <c r="AU79" s="345"/>
      <c r="AV79" s="345"/>
      <c r="AW79" s="345"/>
      <c r="AX79" s="345"/>
      <c r="AY79" s="345"/>
      <c r="AZ79" s="1"/>
      <c r="BA79" s="345"/>
      <c r="BB79" s="1"/>
      <c r="BC79" s="345"/>
      <c r="BD79" s="345"/>
      <c r="BE79" s="345"/>
      <c r="BF79" s="345"/>
      <c r="BG79" s="345"/>
      <c r="BH79" s="345"/>
      <c r="BI79" s="345"/>
      <c r="BJ79" s="345"/>
      <c r="BK79" s="345"/>
      <c r="BL79" s="345"/>
      <c r="BM79" s="345"/>
      <c r="BN79" s="345"/>
      <c r="BO79" s="345"/>
      <c r="BP79" s="345"/>
      <c r="BQ79" s="345"/>
      <c r="BR79" s="345"/>
      <c r="BS79" s="345"/>
      <c r="BT79" s="345"/>
      <c r="BU79" s="345"/>
      <c r="BV79" s="345"/>
      <c r="BW79" s="345"/>
      <c r="BX79" s="345"/>
      <c r="BY79" s="345"/>
      <c r="BZ79" s="345"/>
      <c r="CA79" s="345"/>
      <c r="CB79" s="345"/>
      <c r="CC79" s="345"/>
      <c r="CD79" s="345"/>
      <c r="CE79" s="345"/>
      <c r="CF79" s="1"/>
      <c r="CG79" s="345"/>
      <c r="CH79" s="345"/>
      <c r="CI79" s="345"/>
      <c r="CJ79" s="345"/>
      <c r="CK79" s="345"/>
      <c r="CL79" s="345"/>
      <c r="CM79" s="345"/>
      <c r="CN79" s="345"/>
      <c r="CO79" s="345"/>
      <c r="CP79" s="345"/>
      <c r="CQ79" s="345"/>
      <c r="CR79" s="1"/>
      <c r="CS79" s="345"/>
      <c r="CT79" s="345"/>
      <c r="CU79" s="345"/>
      <c r="CV79" s="345"/>
      <c r="CW79" s="345"/>
      <c r="CX79" s="345"/>
      <c r="CY79" s="345"/>
      <c r="CZ79" s="345"/>
      <c r="DA79" s="345"/>
      <c r="DB79" s="345"/>
      <c r="DC79" s="345"/>
      <c r="DD79" s="345"/>
      <c r="DE79" s="345"/>
      <c r="DF79" s="1"/>
      <c r="DG79" s="345"/>
      <c r="DH79" s="1"/>
      <c r="DI79" s="345"/>
      <c r="DJ79" s="345"/>
      <c r="DK79" s="1"/>
      <c r="DL79" s="345"/>
      <c r="DM79" s="345"/>
      <c r="DN79" s="345"/>
      <c r="DO79" s="345"/>
      <c r="DP79" s="345"/>
      <c r="DQ79" s="345"/>
      <c r="DR79" s="345"/>
      <c r="DS79" s="345"/>
      <c r="DT79" s="345"/>
      <c r="DU79" s="345"/>
      <c r="DV79" s="345"/>
      <c r="DW79" s="422"/>
      <c r="DX79" s="1"/>
      <c r="DY79" s="345"/>
      <c r="DZ79" s="345"/>
      <c r="EA79" s="345"/>
      <c r="EB79" s="345"/>
      <c r="EC79" s="345"/>
      <c r="ED79" s="1"/>
      <c r="EE79" s="345"/>
      <c r="EF79" s="345"/>
      <c r="EG79" s="345"/>
      <c r="EH79" s="345"/>
      <c r="EI79" s="1"/>
      <c r="EJ79" s="345"/>
      <c r="EK79" s="345"/>
      <c r="EL79" s="345"/>
      <c r="EM79" s="345"/>
      <c r="EN79" s="345"/>
      <c r="EO79" s="345"/>
      <c r="EP79" s="345"/>
      <c r="EQ79" s="345"/>
      <c r="ER79" s="345"/>
      <c r="ES79" s="345"/>
      <c r="ET79" s="345"/>
      <c r="EU79" s="345"/>
      <c r="EV79" s="345"/>
      <c r="EW79" s="345"/>
      <c r="EX79" s="345"/>
      <c r="EY79" s="345"/>
      <c r="EZ79" s="345"/>
      <c r="FA79" s="1"/>
      <c r="FB79" s="345"/>
      <c r="FC79" s="345"/>
      <c r="FD79" s="345"/>
      <c r="FE79" s="345"/>
      <c r="FF79" s="345"/>
      <c r="FG79" s="345"/>
      <c r="FH79" s="345"/>
      <c r="FI79" s="345"/>
      <c r="FJ79" s="345"/>
      <c r="FK79" s="345"/>
      <c r="FL79" s="345"/>
      <c r="FM79" s="345"/>
      <c r="FN79" s="345"/>
      <c r="FO79" s="345"/>
      <c r="FP79" s="1"/>
      <c r="FQ79" s="345"/>
      <c r="FR79" s="345"/>
      <c r="FS79" s="345"/>
      <c r="FT79" s="345"/>
      <c r="FU79" s="1"/>
      <c r="FV79" s="345"/>
      <c r="FW79" s="345"/>
      <c r="FX79" s="345"/>
      <c r="FY79" s="345"/>
      <c r="FZ79" s="345"/>
      <c r="GA79" s="345"/>
      <c r="GB79" s="345"/>
      <c r="GC79" s="345"/>
      <c r="GD79" s="345"/>
      <c r="GE79" s="1"/>
      <c r="GF79" s="345"/>
      <c r="GG79" s="345"/>
      <c r="GH79" s="345"/>
      <c r="GI79" s="345"/>
      <c r="GJ79" s="345"/>
      <c r="GK79" s="345"/>
      <c r="GL79" s="345"/>
      <c r="GM79" s="345"/>
      <c r="GN79" s="345"/>
      <c r="GO79" s="345"/>
      <c r="GP79" s="345"/>
      <c r="GQ79" s="422"/>
      <c r="GR79" s="1"/>
      <c r="GS79" s="1"/>
      <c r="GT79" s="1"/>
      <c r="GU79" s="1"/>
      <c r="GV79" s="1"/>
      <c r="GW79" s="1"/>
      <c r="GX79" s="1"/>
      <c r="GY79" s="1"/>
      <c r="GZ79" s="1"/>
      <c r="HA79" s="1"/>
      <c r="HB79" s="1"/>
      <c r="HC79" s="1"/>
      <c r="HD79" s="1"/>
      <c r="HE79" s="1"/>
      <c r="HF79" s="1"/>
      <c r="HG79" s="1"/>
      <c r="HH79" s="1"/>
    </row>
    <row r="80" spans="1:216" ht="15.75">
      <c r="A80" s="261" t="s">
        <v>3833</v>
      </c>
      <c r="B80" s="61"/>
      <c r="C80" s="233"/>
      <c r="D80" s="56">
        <f>SUM(E80:HQ80)</f>
        <v>1757</v>
      </c>
      <c r="E80" s="9">
        <v>57</v>
      </c>
      <c r="F80" s="9">
        <v>161</v>
      </c>
      <c r="G80" s="9">
        <v>0</v>
      </c>
      <c r="H80" s="9">
        <v>16</v>
      </c>
      <c r="I80" s="9">
        <v>114</v>
      </c>
      <c r="J80" s="9">
        <v>116</v>
      </c>
      <c r="K80" s="9">
        <v>158</v>
      </c>
      <c r="L80" s="419" t="s">
        <v>4679</v>
      </c>
      <c r="M80" s="9">
        <v>0</v>
      </c>
      <c r="N80" s="9">
        <v>125</v>
      </c>
      <c r="O80" s="9">
        <v>8</v>
      </c>
      <c r="P80" s="9">
        <v>81</v>
      </c>
      <c r="Q80" s="9">
        <v>128</v>
      </c>
      <c r="R80" s="9">
        <v>0</v>
      </c>
      <c r="S80" s="9">
        <v>46</v>
      </c>
      <c r="T80" s="565">
        <v>64</v>
      </c>
      <c r="U80" s="565">
        <v>54</v>
      </c>
      <c r="V80" s="565">
        <v>0</v>
      </c>
      <c r="W80" s="565">
        <v>74</v>
      </c>
      <c r="X80" s="9">
        <v>0</v>
      </c>
      <c r="Y80" s="565">
        <v>132</v>
      </c>
      <c r="Z80" s="9">
        <v>142</v>
      </c>
      <c r="AA80" s="9">
        <v>159</v>
      </c>
      <c r="AB80" s="565">
        <v>13</v>
      </c>
      <c r="AC80" s="565">
        <v>16</v>
      </c>
      <c r="AD80" s="565">
        <v>0</v>
      </c>
      <c r="AE80" s="565">
        <v>93</v>
      </c>
      <c r="AG80" s="261"/>
      <c r="AH80" s="61"/>
      <c r="AJ80" s="249"/>
      <c r="AK80" s="61"/>
      <c r="AL80" s="65"/>
      <c r="AN80" s="345"/>
      <c r="AO80" s="345"/>
      <c r="AP80" s="345"/>
      <c r="AQ80" s="345"/>
      <c r="AR80" s="345"/>
      <c r="AS80" s="345"/>
      <c r="AT80" s="345"/>
      <c r="AU80" s="345"/>
      <c r="AV80" s="345"/>
      <c r="AW80" s="345"/>
      <c r="AX80" s="345"/>
      <c r="AY80" s="345"/>
      <c r="AZ80" s="345"/>
      <c r="BA80" s="345"/>
      <c r="BB80" s="345"/>
      <c r="BC80" s="345"/>
      <c r="BD80" s="1"/>
      <c r="BE80" s="345"/>
      <c r="BF80" s="1"/>
      <c r="BG80" s="345"/>
      <c r="BH80" s="345"/>
      <c r="BI80" s="345"/>
      <c r="BJ80" s="345"/>
      <c r="BK80" s="345"/>
      <c r="BL80" s="345"/>
      <c r="BM80" s="345"/>
      <c r="BN80" s="345"/>
      <c r="BO80" s="345"/>
      <c r="BP80" s="345"/>
      <c r="BQ80" s="345"/>
      <c r="BR80" s="345"/>
      <c r="BS80" s="345"/>
      <c r="BT80" s="345"/>
      <c r="BU80" s="345"/>
      <c r="BV80" s="345"/>
      <c r="BW80" s="345"/>
      <c r="BX80" s="345"/>
      <c r="BY80" s="345"/>
      <c r="BZ80" s="345"/>
      <c r="CA80" s="345"/>
      <c r="CB80" s="345"/>
      <c r="CC80" s="345"/>
      <c r="CD80" s="345"/>
      <c r="CE80" s="345"/>
      <c r="CF80" s="345"/>
      <c r="CG80" s="345"/>
      <c r="CH80" s="345"/>
      <c r="CI80" s="345"/>
      <c r="CJ80" s="1"/>
      <c r="CK80" s="345"/>
      <c r="CL80" s="345"/>
      <c r="CM80" s="345"/>
      <c r="CN80" s="345"/>
      <c r="CO80" s="345"/>
      <c r="CP80" s="345"/>
      <c r="CQ80" s="345"/>
      <c r="CR80" s="345"/>
      <c r="CS80" s="345"/>
      <c r="CT80" s="345"/>
      <c r="CU80" s="345"/>
      <c r="CV80" s="345"/>
      <c r="CW80" s="345"/>
      <c r="CX80" s="345"/>
      <c r="CY80" s="345"/>
      <c r="CZ80" s="345"/>
      <c r="DA80" s="345"/>
      <c r="DB80" s="1"/>
      <c r="DC80" s="1"/>
      <c r="DD80" s="345"/>
      <c r="DE80" s="345"/>
      <c r="DF80" s="345"/>
      <c r="DG80" s="345"/>
      <c r="DH80" s="345"/>
      <c r="DI80" s="345"/>
      <c r="DJ80" s="345"/>
      <c r="DK80" s="345"/>
      <c r="DL80" s="345"/>
      <c r="DM80" s="345"/>
      <c r="DN80" s="345"/>
      <c r="DO80" s="345"/>
      <c r="DP80" s="345"/>
      <c r="DQ80" s="345"/>
      <c r="DR80" s="345"/>
      <c r="DS80" s="345"/>
      <c r="DT80" s="345"/>
      <c r="DU80" s="345"/>
      <c r="DV80" s="345"/>
      <c r="DW80" s="422"/>
      <c r="DX80" s="345"/>
      <c r="DY80" s="345"/>
      <c r="DZ80" s="345"/>
      <c r="EA80" s="345"/>
      <c r="EB80" s="345"/>
      <c r="EC80" s="345"/>
      <c r="ED80" s="345"/>
      <c r="EE80" s="1"/>
      <c r="EF80" s="345"/>
      <c r="EG80" s="345"/>
      <c r="EH80" s="345"/>
      <c r="EI80" s="345"/>
      <c r="EJ80" s="345"/>
      <c r="EK80" s="345"/>
      <c r="EL80" s="345"/>
      <c r="EM80" s="345"/>
      <c r="EN80" s="345"/>
      <c r="EO80" s="345"/>
      <c r="EP80" s="345"/>
      <c r="EQ80" s="345"/>
      <c r="ER80" s="345"/>
      <c r="ES80" s="345"/>
      <c r="ET80" s="1"/>
      <c r="EU80" s="345"/>
      <c r="EV80" s="345"/>
      <c r="EW80" s="345"/>
      <c r="EX80" s="1"/>
      <c r="EY80" s="345"/>
      <c r="EZ80" s="345"/>
      <c r="FA80" s="345"/>
      <c r="FB80" s="345"/>
      <c r="FC80" s="345"/>
      <c r="FD80" s="345"/>
      <c r="FE80" s="345"/>
      <c r="FF80" s="345"/>
      <c r="FG80" s="345"/>
      <c r="FH80" s="1"/>
      <c r="FI80" s="345"/>
      <c r="FJ80" s="345"/>
      <c r="FK80" s="345"/>
      <c r="FL80" s="345"/>
      <c r="FM80" s="345"/>
      <c r="FN80" s="345"/>
      <c r="FO80" s="345"/>
      <c r="FP80" s="345"/>
      <c r="FQ80" s="345"/>
      <c r="FR80" s="345"/>
      <c r="FS80" s="345"/>
      <c r="FT80" s="345"/>
      <c r="FU80" s="345"/>
      <c r="FV80" s="345"/>
      <c r="FW80" s="345"/>
      <c r="FX80" s="345"/>
      <c r="FY80" s="345"/>
      <c r="FZ80" s="345"/>
      <c r="GA80" s="345"/>
      <c r="GB80" s="345"/>
      <c r="GC80" s="345"/>
      <c r="GD80" s="345"/>
      <c r="GE80" s="345"/>
      <c r="GF80" s="345"/>
      <c r="GG80" s="345"/>
      <c r="GH80" s="345"/>
      <c r="GI80" s="345"/>
      <c r="GJ80" s="345"/>
      <c r="GK80" s="345"/>
      <c r="GL80" s="345"/>
      <c r="GM80" s="345"/>
      <c r="GN80" s="345"/>
      <c r="GO80" s="345"/>
      <c r="GP80" s="345"/>
      <c r="GQ80" s="422"/>
      <c r="GR80" s="1"/>
      <c r="GS80" s="1"/>
      <c r="GT80" s="1"/>
      <c r="GU80" s="1"/>
      <c r="GV80" s="1"/>
      <c r="GW80" s="1"/>
      <c r="GX80" s="1"/>
      <c r="GY80" s="1"/>
      <c r="GZ80" s="1"/>
      <c r="HA80" s="1"/>
      <c r="HB80" s="1"/>
      <c r="HC80" s="1"/>
      <c r="HD80" s="1"/>
      <c r="HE80" s="1"/>
      <c r="HF80" s="1"/>
      <c r="HG80" s="1"/>
      <c r="HH80" s="1"/>
    </row>
    <row r="81" spans="1:216" ht="15.75">
      <c r="A81" s="105" t="s">
        <v>2083</v>
      </c>
      <c r="B81" s="3"/>
      <c r="C81" s="233"/>
      <c r="D81" s="56">
        <f>SUM(E81:HQ81)</f>
        <v>1598</v>
      </c>
      <c r="E81" s="9">
        <v>68</v>
      </c>
      <c r="F81" s="9">
        <v>125</v>
      </c>
      <c r="G81" s="9">
        <v>60</v>
      </c>
      <c r="H81" s="9">
        <v>22</v>
      </c>
      <c r="I81" s="9">
        <v>166</v>
      </c>
      <c r="J81" s="9">
        <v>18</v>
      </c>
      <c r="K81" s="9">
        <v>30</v>
      </c>
      <c r="L81" s="419" t="s">
        <v>4679</v>
      </c>
      <c r="M81" s="9">
        <v>0</v>
      </c>
      <c r="N81" s="9">
        <v>94</v>
      </c>
      <c r="O81" s="9">
        <v>30</v>
      </c>
      <c r="P81" s="9">
        <v>74</v>
      </c>
      <c r="Q81" s="9">
        <v>156</v>
      </c>
      <c r="R81" s="9">
        <v>0</v>
      </c>
      <c r="S81" s="9">
        <v>32</v>
      </c>
      <c r="T81" s="565">
        <v>0</v>
      </c>
      <c r="U81" s="9">
        <v>156</v>
      </c>
      <c r="V81" s="9">
        <v>156</v>
      </c>
      <c r="W81" s="565">
        <v>121</v>
      </c>
      <c r="X81" s="9">
        <v>0</v>
      </c>
      <c r="Y81" s="565">
        <v>0</v>
      </c>
      <c r="Z81" s="565">
        <v>81</v>
      </c>
      <c r="AA81" s="9">
        <v>0</v>
      </c>
      <c r="AB81" s="565">
        <v>24</v>
      </c>
      <c r="AC81" s="9">
        <v>154</v>
      </c>
      <c r="AD81" s="565">
        <v>0</v>
      </c>
      <c r="AE81" s="565">
        <v>31</v>
      </c>
      <c r="AG81" s="105"/>
      <c r="AH81" s="61"/>
      <c r="AJ81" s="249"/>
      <c r="AK81" s="61"/>
      <c r="AL81" s="65"/>
      <c r="AN81" s="345"/>
      <c r="AO81" s="345"/>
      <c r="AP81" s="345"/>
      <c r="AQ81" s="345"/>
      <c r="AR81" s="345"/>
      <c r="AS81" s="345"/>
      <c r="AT81" s="345"/>
      <c r="AU81" s="345"/>
      <c r="AV81" s="345"/>
      <c r="AW81" s="345"/>
      <c r="AX81" s="345"/>
      <c r="AY81" s="345"/>
      <c r="AZ81" s="345"/>
      <c r="BA81" s="345"/>
      <c r="BB81" s="345"/>
      <c r="BC81" s="345"/>
      <c r="BD81" s="345"/>
      <c r="BE81" s="345"/>
      <c r="BF81" s="345"/>
      <c r="BG81" s="345"/>
      <c r="BH81" s="345"/>
      <c r="BI81" s="345"/>
      <c r="BJ81" s="345"/>
      <c r="BK81" s="345"/>
      <c r="BL81" s="345"/>
      <c r="BM81" s="345"/>
      <c r="BN81" s="345"/>
      <c r="BO81" s="345"/>
      <c r="BP81" s="345"/>
      <c r="BQ81" s="345"/>
      <c r="BR81" s="345"/>
      <c r="BS81" s="345"/>
      <c r="BT81" s="345"/>
      <c r="BU81" s="345"/>
      <c r="BV81" s="345"/>
      <c r="BW81" s="345"/>
      <c r="BX81" s="345"/>
      <c r="BY81" s="345"/>
      <c r="BZ81" s="345"/>
      <c r="CA81" s="1"/>
      <c r="CB81" s="345"/>
      <c r="CC81" s="345"/>
      <c r="CD81" s="345"/>
      <c r="CE81" s="345"/>
      <c r="CF81" s="345"/>
      <c r="CG81" s="345"/>
      <c r="CH81" s="345"/>
      <c r="CI81" s="345"/>
      <c r="CJ81" s="345"/>
      <c r="CK81" s="345"/>
      <c r="CL81" s="345"/>
      <c r="CM81" s="345"/>
      <c r="CN81" s="345"/>
      <c r="CO81" s="345"/>
      <c r="CP81" s="345"/>
      <c r="CQ81" s="345"/>
      <c r="CR81" s="345"/>
      <c r="CS81" s="345"/>
      <c r="CT81" s="345"/>
      <c r="CU81" s="345"/>
      <c r="CV81" s="345"/>
      <c r="CW81" s="345"/>
      <c r="CX81" s="1"/>
      <c r="CY81" s="345"/>
      <c r="CZ81" s="345"/>
      <c r="DA81" s="345"/>
      <c r="DB81" s="345"/>
      <c r="DC81" s="345"/>
      <c r="DD81" s="345"/>
      <c r="DE81" s="345"/>
      <c r="DF81" s="345"/>
      <c r="DG81" s="345"/>
      <c r="DH81" s="345"/>
      <c r="DI81" s="345"/>
      <c r="DJ81" s="345"/>
      <c r="DK81" s="345"/>
      <c r="DL81" s="345"/>
      <c r="DM81" s="345"/>
      <c r="DN81" s="345"/>
      <c r="DO81" s="345"/>
      <c r="DP81" s="345"/>
      <c r="DQ81" s="345"/>
      <c r="DR81" s="345"/>
      <c r="DS81" s="345"/>
      <c r="DT81" s="345"/>
      <c r="DU81" s="345"/>
      <c r="DV81" s="345"/>
      <c r="DW81" s="422"/>
      <c r="DX81" s="345"/>
      <c r="DY81" s="345"/>
      <c r="DZ81" s="1"/>
      <c r="EA81" s="345"/>
      <c r="EB81" s="345"/>
      <c r="EC81" s="345"/>
      <c r="ED81" s="345"/>
      <c r="EE81" s="345"/>
      <c r="EF81" s="345"/>
      <c r="EG81" s="345"/>
      <c r="EH81" s="345"/>
      <c r="EI81" s="1"/>
      <c r="EJ81" s="345"/>
      <c r="EK81" s="345"/>
      <c r="EL81" s="345"/>
      <c r="EM81" s="345"/>
      <c r="EN81" s="345"/>
      <c r="EO81" s="345"/>
      <c r="EP81" s="345"/>
      <c r="EQ81" s="345"/>
      <c r="ER81" s="345"/>
      <c r="ES81" s="345"/>
      <c r="ET81" s="345"/>
      <c r="EU81" s="345"/>
      <c r="EV81" s="345"/>
      <c r="EW81" s="345"/>
      <c r="EX81" s="345"/>
      <c r="EY81" s="345"/>
      <c r="EZ81" s="345"/>
      <c r="FA81" s="345"/>
      <c r="FB81" s="345"/>
      <c r="FC81" s="1"/>
      <c r="FD81" s="345"/>
      <c r="FE81" s="345"/>
      <c r="FF81" s="345"/>
      <c r="FG81" s="345"/>
      <c r="FH81" s="345"/>
      <c r="FI81" s="345"/>
      <c r="FJ81" s="345"/>
      <c r="FK81" s="345"/>
      <c r="FL81" s="345"/>
      <c r="FM81" s="345"/>
      <c r="FN81" s="345"/>
      <c r="FO81" s="345"/>
      <c r="FP81" s="1"/>
      <c r="FQ81" s="345"/>
      <c r="FR81" s="345"/>
      <c r="FS81" s="345"/>
      <c r="FT81" s="1"/>
      <c r="FU81" s="345"/>
      <c r="FV81" s="345"/>
      <c r="FW81" s="345"/>
      <c r="FX81" s="345"/>
      <c r="FY81" s="345"/>
      <c r="FZ81" s="345"/>
      <c r="GA81" s="345"/>
      <c r="GB81" s="345"/>
      <c r="GC81" s="345"/>
      <c r="GD81" s="345"/>
      <c r="GE81" s="345"/>
      <c r="GF81" s="345"/>
      <c r="GG81" s="1"/>
      <c r="GH81" s="345"/>
      <c r="GI81" s="345"/>
      <c r="GJ81" s="345"/>
      <c r="GK81" s="345"/>
      <c r="GL81" s="345"/>
      <c r="GM81" s="345"/>
      <c r="GN81" s="345"/>
      <c r="GO81" s="345"/>
      <c r="GP81" s="1"/>
      <c r="GQ81" s="422"/>
      <c r="GR81" s="1"/>
      <c r="GS81" s="1"/>
      <c r="GT81" s="1"/>
      <c r="GU81" s="1"/>
      <c r="GV81" s="1"/>
      <c r="GW81" s="1"/>
      <c r="GX81" s="1"/>
      <c r="GY81" s="1"/>
      <c r="GZ81" s="1"/>
      <c r="HA81" s="1"/>
      <c r="HB81" s="1"/>
      <c r="HC81" s="1"/>
      <c r="HD81" s="1"/>
      <c r="HE81" s="1"/>
      <c r="HF81" s="1"/>
      <c r="HG81" s="1"/>
      <c r="HH81" s="1"/>
    </row>
    <row r="82" spans="1:216" ht="15.75">
      <c r="A82" s="261" t="s">
        <v>1593</v>
      </c>
      <c r="B82" s="61"/>
      <c r="C82" s="233"/>
      <c r="D82" s="56">
        <f>SUM(E82:HQ82)</f>
        <v>1423</v>
      </c>
      <c r="E82" s="9">
        <v>127</v>
      </c>
      <c r="F82" s="9">
        <v>0</v>
      </c>
      <c r="G82" s="9">
        <v>90</v>
      </c>
      <c r="H82" s="9">
        <v>5</v>
      </c>
      <c r="I82" s="9">
        <v>0</v>
      </c>
      <c r="J82" s="9">
        <v>58</v>
      </c>
      <c r="K82" s="9">
        <v>95</v>
      </c>
      <c r="L82" s="9">
        <v>161</v>
      </c>
      <c r="M82" s="9">
        <v>0</v>
      </c>
      <c r="N82" s="9">
        <v>27</v>
      </c>
      <c r="O82" s="9">
        <v>10</v>
      </c>
      <c r="P82" s="9">
        <v>70</v>
      </c>
      <c r="Q82" s="9">
        <v>0</v>
      </c>
      <c r="R82" s="9">
        <v>0</v>
      </c>
      <c r="S82" s="9">
        <v>90</v>
      </c>
      <c r="T82" s="565">
        <v>91</v>
      </c>
      <c r="U82" s="565">
        <v>0</v>
      </c>
      <c r="V82" s="9">
        <v>167</v>
      </c>
      <c r="W82" s="565">
        <v>31</v>
      </c>
      <c r="X82" s="9">
        <v>0</v>
      </c>
      <c r="Y82" s="565">
        <v>54</v>
      </c>
      <c r="Z82" s="9">
        <v>165</v>
      </c>
      <c r="AA82" s="9">
        <v>0</v>
      </c>
      <c r="AB82" s="9">
        <v>167</v>
      </c>
      <c r="AC82" s="565">
        <v>7</v>
      </c>
      <c r="AD82" s="565">
        <v>0</v>
      </c>
      <c r="AE82" s="565">
        <v>8</v>
      </c>
      <c r="AG82" s="261"/>
      <c r="AH82" s="61"/>
      <c r="AJ82" s="249"/>
      <c r="AK82" s="61"/>
      <c r="AL82" s="65"/>
      <c r="AN82" s="345"/>
      <c r="AO82" s="345"/>
      <c r="AP82" s="345"/>
      <c r="AQ82" s="345"/>
      <c r="AR82" s="345"/>
      <c r="AS82" s="345"/>
      <c r="AT82" s="345"/>
      <c r="AU82" s="345"/>
      <c r="AV82" s="345"/>
      <c r="AW82" s="345"/>
      <c r="AX82" s="345"/>
      <c r="AY82" s="345"/>
      <c r="AZ82" s="345"/>
      <c r="BA82" s="345"/>
      <c r="BB82" s="345"/>
      <c r="BC82" s="345"/>
      <c r="BD82" s="345"/>
      <c r="BE82" s="345"/>
      <c r="BF82" s="345"/>
      <c r="BG82" s="1"/>
      <c r="BH82" s="345"/>
      <c r="BI82" s="345"/>
      <c r="BJ82" s="345"/>
      <c r="BK82" s="345"/>
      <c r="BL82" s="345"/>
      <c r="BM82" s="345"/>
      <c r="BN82" s="345"/>
      <c r="BO82" s="345"/>
      <c r="BP82" s="345"/>
      <c r="BQ82" s="345"/>
      <c r="BR82" s="345"/>
      <c r="BS82" s="345"/>
      <c r="BT82" s="345"/>
      <c r="BU82" s="345"/>
      <c r="BV82" s="345"/>
      <c r="BW82" s="345"/>
      <c r="BX82" s="345"/>
      <c r="BY82" s="345"/>
      <c r="BZ82" s="345"/>
      <c r="CA82" s="345"/>
      <c r="CB82" s="345"/>
      <c r="CC82" s="345"/>
      <c r="CD82" s="345"/>
      <c r="CE82" s="345"/>
      <c r="CF82" s="345"/>
      <c r="CG82" s="345"/>
      <c r="CH82" s="345"/>
      <c r="CI82" s="345"/>
      <c r="CJ82" s="345"/>
      <c r="CK82" s="345"/>
      <c r="CL82" s="345"/>
      <c r="CM82" s="345"/>
      <c r="CN82" s="345"/>
      <c r="CO82" s="345"/>
      <c r="CP82" s="345"/>
      <c r="CQ82" s="345"/>
      <c r="CR82" s="345"/>
      <c r="CS82" s="345"/>
      <c r="CT82" s="345"/>
      <c r="CU82" s="345"/>
      <c r="CV82" s="345"/>
      <c r="CW82" s="345"/>
      <c r="CX82" s="345"/>
      <c r="CY82" s="345"/>
      <c r="CZ82" s="345"/>
      <c r="DA82" s="345"/>
      <c r="DB82" s="345"/>
      <c r="DC82" s="345"/>
      <c r="DD82" s="345"/>
      <c r="DE82" s="345"/>
      <c r="DF82" s="345"/>
      <c r="DG82" s="345"/>
      <c r="DH82" s="345"/>
      <c r="DI82" s="345"/>
      <c r="DJ82" s="345"/>
      <c r="DK82" s="345"/>
      <c r="DL82" s="345"/>
      <c r="DM82" s="345"/>
      <c r="DN82" s="345"/>
      <c r="DO82" s="345"/>
      <c r="DP82" s="345"/>
      <c r="DQ82" s="345"/>
      <c r="DR82" s="345"/>
      <c r="DS82" s="345"/>
      <c r="DT82" s="345"/>
      <c r="DU82" s="345"/>
      <c r="DV82" s="345"/>
      <c r="DW82" s="422"/>
      <c r="DX82" s="345"/>
      <c r="DY82" s="345"/>
      <c r="DZ82" s="345"/>
      <c r="EA82" s="345"/>
      <c r="EB82" s="345"/>
      <c r="EC82" s="345"/>
      <c r="ED82" s="345"/>
      <c r="EE82" s="345"/>
      <c r="EF82" s="345"/>
      <c r="EG82" s="345"/>
      <c r="EH82" s="345"/>
      <c r="EI82" s="1"/>
      <c r="EJ82" s="345"/>
      <c r="EK82" s="345"/>
      <c r="EL82" s="345"/>
      <c r="EM82" s="345"/>
      <c r="EN82" s="345"/>
      <c r="EO82" s="345"/>
      <c r="EP82" s="345"/>
      <c r="EQ82" s="345"/>
      <c r="ER82" s="345"/>
      <c r="ES82" s="345"/>
      <c r="ET82" s="345"/>
      <c r="EU82" s="345"/>
      <c r="EV82" s="345"/>
      <c r="EW82" s="345"/>
      <c r="EX82" s="345"/>
      <c r="EY82" s="345"/>
      <c r="EZ82" s="345"/>
      <c r="FA82" s="345"/>
      <c r="FB82" s="345"/>
      <c r="FC82" s="1"/>
      <c r="FD82" s="345"/>
      <c r="FE82" s="345"/>
      <c r="FF82" s="345"/>
      <c r="FG82" s="345"/>
      <c r="FH82" s="345"/>
      <c r="FI82" s="345"/>
      <c r="FJ82" s="345"/>
      <c r="FK82" s="345"/>
      <c r="FL82" s="345"/>
      <c r="FM82" s="345"/>
      <c r="FN82" s="345"/>
      <c r="FO82" s="345"/>
      <c r="FP82" s="345"/>
      <c r="FQ82" s="345"/>
      <c r="FR82" s="345"/>
      <c r="FS82" s="345"/>
      <c r="FT82" s="345"/>
      <c r="FU82" s="1"/>
      <c r="FV82" s="345"/>
      <c r="FW82" s="345"/>
      <c r="FX82" s="345"/>
      <c r="FY82" s="345"/>
      <c r="FZ82" s="345"/>
      <c r="GA82" s="345"/>
      <c r="GB82" s="345"/>
      <c r="GC82" s="345"/>
      <c r="GD82" s="345"/>
      <c r="GE82" s="345"/>
      <c r="GF82" s="345"/>
      <c r="GG82" s="345"/>
      <c r="GH82" s="345"/>
      <c r="GI82" s="345"/>
      <c r="GJ82" s="345"/>
      <c r="GK82" s="345"/>
      <c r="GL82" s="345"/>
      <c r="GM82" s="345"/>
      <c r="GN82" s="345"/>
      <c r="GO82" s="345"/>
      <c r="GP82" s="345"/>
      <c r="GQ82" s="422"/>
      <c r="GR82" s="1"/>
      <c r="GS82" s="1"/>
      <c r="GT82" s="1"/>
      <c r="GU82" s="1"/>
      <c r="GV82" s="1"/>
      <c r="GW82" s="1"/>
      <c r="GX82" s="1"/>
      <c r="GY82" s="1"/>
      <c r="GZ82" s="1"/>
      <c r="HA82" s="1"/>
      <c r="HB82" s="1"/>
      <c r="HC82" s="1"/>
      <c r="HD82" s="1"/>
      <c r="HE82" s="1"/>
      <c r="HF82" s="1"/>
      <c r="HG82" s="1"/>
      <c r="HH82" s="1"/>
    </row>
    <row r="83" spans="1:216" ht="15.75">
      <c r="A83" s="260" t="s">
        <v>3163</v>
      </c>
      <c r="B83" s="3"/>
      <c r="C83" s="233"/>
      <c r="D83" s="56">
        <f>SUM(E83:HQ83)</f>
        <v>1875</v>
      </c>
      <c r="E83" s="9">
        <v>111</v>
      </c>
      <c r="F83" s="9">
        <v>106</v>
      </c>
      <c r="G83" s="9">
        <v>0</v>
      </c>
      <c r="H83" s="9">
        <v>105</v>
      </c>
      <c r="I83" s="9">
        <v>0</v>
      </c>
      <c r="J83" s="9">
        <v>58</v>
      </c>
      <c r="K83" s="9">
        <v>40</v>
      </c>
      <c r="L83" s="9">
        <v>161</v>
      </c>
      <c r="M83" s="9">
        <v>163</v>
      </c>
      <c r="N83" s="9">
        <v>92</v>
      </c>
      <c r="O83" s="9">
        <v>128</v>
      </c>
      <c r="P83" s="9">
        <v>0</v>
      </c>
      <c r="Q83" s="9">
        <v>122</v>
      </c>
      <c r="R83" s="9">
        <v>0</v>
      </c>
      <c r="S83" s="9">
        <v>153</v>
      </c>
      <c r="T83" s="565">
        <v>62</v>
      </c>
      <c r="U83" s="565">
        <v>130</v>
      </c>
      <c r="V83" s="565">
        <v>0</v>
      </c>
      <c r="W83" s="565">
        <v>85</v>
      </c>
      <c r="X83" s="9">
        <v>0</v>
      </c>
      <c r="Y83" s="565">
        <v>55</v>
      </c>
      <c r="Z83" s="565">
        <v>42</v>
      </c>
      <c r="AA83" s="9">
        <v>0</v>
      </c>
      <c r="AB83" s="9">
        <v>137</v>
      </c>
      <c r="AC83" s="565">
        <v>72</v>
      </c>
      <c r="AD83" s="565">
        <v>0</v>
      </c>
      <c r="AE83" s="565">
        <v>53</v>
      </c>
      <c r="AG83" s="260"/>
      <c r="AH83" s="61"/>
      <c r="AJ83" s="249"/>
      <c r="AK83" s="61"/>
      <c r="AL83" s="65"/>
      <c r="AN83" s="345"/>
      <c r="AO83" s="345"/>
      <c r="AP83" s="345"/>
      <c r="AQ83" s="345"/>
      <c r="AR83" s="345"/>
      <c r="AS83" s="345"/>
      <c r="AT83" s="345"/>
      <c r="AU83" s="345"/>
      <c r="AV83" s="345"/>
      <c r="AW83" s="345"/>
      <c r="AX83" s="345"/>
      <c r="AY83" s="345"/>
      <c r="AZ83" s="345"/>
      <c r="BA83" s="345"/>
      <c r="BB83" s="345"/>
      <c r="BC83" s="345"/>
      <c r="BD83" s="345"/>
      <c r="BE83" s="345"/>
      <c r="BF83" s="345"/>
      <c r="BG83" s="345"/>
      <c r="BH83" s="345"/>
      <c r="BI83" s="345"/>
      <c r="BJ83" s="345"/>
      <c r="BK83" s="345"/>
      <c r="BL83" s="345"/>
      <c r="BM83" s="345"/>
      <c r="BN83" s="345"/>
      <c r="BO83" s="1"/>
      <c r="BP83" s="345"/>
      <c r="BQ83" s="345"/>
      <c r="BR83" s="345"/>
      <c r="BS83" s="345"/>
      <c r="BT83" s="1"/>
      <c r="BU83" s="345"/>
      <c r="BV83" s="345"/>
      <c r="BW83" s="345"/>
      <c r="BX83" s="345"/>
      <c r="BY83" s="345"/>
      <c r="BZ83" s="345"/>
      <c r="CA83" s="345"/>
      <c r="CB83" s="345"/>
      <c r="CC83" s="345"/>
      <c r="CD83" s="345"/>
      <c r="CE83" s="345"/>
      <c r="CF83" s="345"/>
      <c r="CG83" s="345"/>
      <c r="CH83" s="345"/>
      <c r="CI83" s="345"/>
      <c r="CJ83" s="345"/>
      <c r="CK83" s="345"/>
      <c r="CL83" s="345"/>
      <c r="CM83" s="345"/>
      <c r="CN83" s="345"/>
      <c r="CO83" s="345"/>
      <c r="CP83" s="345"/>
      <c r="CQ83" s="345"/>
      <c r="CR83" s="345"/>
      <c r="CS83" s="1"/>
      <c r="CT83" s="345"/>
      <c r="CU83" s="345"/>
      <c r="CV83" s="345"/>
      <c r="CW83" s="345"/>
      <c r="CX83" s="345"/>
      <c r="CY83" s="345"/>
      <c r="CZ83" s="345"/>
      <c r="DA83" s="345"/>
      <c r="DB83" s="345"/>
      <c r="DC83" s="1"/>
      <c r="DD83" s="1"/>
      <c r="DE83" s="345"/>
      <c r="DF83" s="345"/>
      <c r="DG83" s="345"/>
      <c r="DH83" s="345"/>
      <c r="DI83" s="345"/>
      <c r="DJ83" s="345"/>
      <c r="DK83" s="345"/>
      <c r="DL83" s="345"/>
      <c r="DM83" s="345"/>
      <c r="DN83" s="345"/>
      <c r="DO83" s="345"/>
      <c r="DP83" s="345"/>
      <c r="DQ83" s="1"/>
      <c r="DR83" s="345"/>
      <c r="DS83" s="345"/>
      <c r="DT83" s="345"/>
      <c r="DU83" s="345"/>
      <c r="DV83" s="345"/>
      <c r="DW83" s="422"/>
      <c r="DX83" s="345"/>
      <c r="DY83" s="345"/>
      <c r="DZ83" s="345"/>
      <c r="EA83" s="345"/>
      <c r="EB83" s="1"/>
      <c r="EC83" s="345"/>
      <c r="ED83" s="1"/>
      <c r="EE83" s="345"/>
      <c r="EF83" s="345"/>
      <c r="EG83" s="345"/>
      <c r="EH83" s="345"/>
      <c r="EI83" s="345"/>
      <c r="EJ83" s="1"/>
      <c r="EK83" s="345"/>
      <c r="EL83" s="345"/>
      <c r="EM83" s="345"/>
      <c r="EN83" s="345"/>
      <c r="EO83" s="345"/>
      <c r="EP83" s="345"/>
      <c r="EQ83" s="345"/>
      <c r="ER83" s="345"/>
      <c r="ES83" s="345"/>
      <c r="ET83" s="345"/>
      <c r="EU83" s="345"/>
      <c r="EV83" s="345"/>
      <c r="EW83" s="345"/>
      <c r="EX83" s="345"/>
      <c r="EY83" s="1"/>
      <c r="EZ83" s="345"/>
      <c r="FA83" s="345"/>
      <c r="FB83" s="345"/>
      <c r="FC83" s="345"/>
      <c r="FD83" s="345"/>
      <c r="FE83" s="345"/>
      <c r="FF83" s="345"/>
      <c r="FG83" s="345"/>
      <c r="FH83" s="345"/>
      <c r="FI83" s="345"/>
      <c r="FJ83" s="345"/>
      <c r="FK83" s="345"/>
      <c r="FL83" s="345"/>
      <c r="FM83" s="345"/>
      <c r="FN83" s="1"/>
      <c r="FO83" s="345"/>
      <c r="FP83" s="1"/>
      <c r="FQ83" s="345"/>
      <c r="FR83" s="1"/>
      <c r="FS83" s="345"/>
      <c r="FT83" s="345"/>
      <c r="FU83" s="345"/>
      <c r="FV83" s="345"/>
      <c r="FW83" s="345"/>
      <c r="FX83" s="345"/>
      <c r="FY83" s="345"/>
      <c r="FZ83" s="345"/>
      <c r="GA83" s="345"/>
      <c r="GB83" s="345"/>
      <c r="GC83" s="345"/>
      <c r="GD83" s="345"/>
      <c r="GE83" s="1"/>
      <c r="GF83" s="345"/>
      <c r="GG83" s="345"/>
      <c r="GH83" s="1"/>
      <c r="GI83" s="345"/>
      <c r="GJ83" s="345"/>
      <c r="GK83" s="345"/>
      <c r="GL83" s="345"/>
      <c r="GM83" s="1"/>
      <c r="GN83" s="1"/>
      <c r="GO83" s="1"/>
      <c r="GP83" s="345"/>
      <c r="GQ83" s="422"/>
      <c r="GR83" s="1"/>
      <c r="GS83" s="1"/>
      <c r="GT83" s="1"/>
      <c r="GU83" s="1"/>
      <c r="GV83" s="1"/>
      <c r="GW83" s="1"/>
      <c r="GX83" s="1"/>
      <c r="GY83" s="1"/>
      <c r="GZ83" s="1"/>
      <c r="HA83" s="1"/>
      <c r="HB83" s="1"/>
      <c r="HC83" s="1"/>
      <c r="HD83" s="1"/>
      <c r="HE83" s="1"/>
      <c r="HF83" s="1"/>
      <c r="HG83" s="1"/>
      <c r="HH83" s="1"/>
    </row>
    <row r="84" spans="1:216" ht="15.75">
      <c r="A84" s="105" t="s">
        <v>629</v>
      </c>
      <c r="B84" s="3"/>
      <c r="C84" s="233"/>
      <c r="D84" s="56">
        <f>SUM(E84:HQ84)</f>
        <v>2642</v>
      </c>
      <c r="E84" s="9">
        <v>160</v>
      </c>
      <c r="F84" s="9">
        <v>76</v>
      </c>
      <c r="G84" s="9">
        <v>104</v>
      </c>
      <c r="H84" s="9">
        <v>130</v>
      </c>
      <c r="I84" s="9">
        <v>129</v>
      </c>
      <c r="J84" s="9">
        <v>153</v>
      </c>
      <c r="K84" s="9">
        <v>146</v>
      </c>
      <c r="L84" s="9">
        <v>153</v>
      </c>
      <c r="M84" s="9">
        <v>0</v>
      </c>
      <c r="N84" s="9">
        <v>72</v>
      </c>
      <c r="O84" s="9">
        <v>155</v>
      </c>
      <c r="P84" s="9">
        <v>129</v>
      </c>
      <c r="Q84" s="9">
        <v>0</v>
      </c>
      <c r="R84" s="9">
        <v>0</v>
      </c>
      <c r="S84" s="9">
        <v>160</v>
      </c>
      <c r="T84" s="565">
        <v>89</v>
      </c>
      <c r="U84" s="565">
        <v>42</v>
      </c>
      <c r="V84" s="565">
        <v>0</v>
      </c>
      <c r="W84" s="9">
        <v>146</v>
      </c>
      <c r="X84" s="9">
        <v>154</v>
      </c>
      <c r="Y84" s="565">
        <v>110</v>
      </c>
      <c r="Z84" s="565">
        <v>47</v>
      </c>
      <c r="AA84" s="9">
        <v>0</v>
      </c>
      <c r="AB84" s="565">
        <v>104</v>
      </c>
      <c r="AC84" s="565">
        <v>121</v>
      </c>
      <c r="AD84" s="565">
        <v>98</v>
      </c>
      <c r="AE84" s="9">
        <v>164</v>
      </c>
      <c r="AG84" s="105"/>
      <c r="AH84" s="61"/>
      <c r="AJ84" s="249"/>
      <c r="AK84" s="61"/>
      <c r="AL84" s="65"/>
      <c r="AN84" s="345"/>
      <c r="AO84" s="345"/>
      <c r="AP84" s="345"/>
      <c r="AQ84" s="345"/>
      <c r="AR84" s="345"/>
      <c r="AS84" s="345"/>
      <c r="AT84" s="345"/>
      <c r="AU84" s="345"/>
      <c r="AV84" s="345"/>
      <c r="AW84" s="345"/>
      <c r="AX84" s="345"/>
      <c r="AY84" s="345"/>
      <c r="AZ84" s="345"/>
      <c r="BA84" s="345"/>
      <c r="BB84" s="345"/>
      <c r="BC84" s="345"/>
      <c r="BD84" s="345"/>
      <c r="BE84" s="345"/>
      <c r="BF84" s="345"/>
      <c r="BG84" s="345"/>
      <c r="BH84" s="345"/>
      <c r="BI84" s="345"/>
      <c r="BJ84" s="345"/>
      <c r="BK84" s="345"/>
      <c r="BL84" s="345"/>
      <c r="BM84" s="345"/>
      <c r="BN84" s="345"/>
      <c r="BO84" s="345"/>
      <c r="BP84" s="345"/>
      <c r="BQ84" s="345"/>
      <c r="BR84" s="345"/>
      <c r="BS84" s="1"/>
      <c r="BT84" s="345"/>
      <c r="BU84" s="345"/>
      <c r="BV84" s="345"/>
      <c r="BW84" s="345"/>
      <c r="BX84" s="345"/>
      <c r="BY84" s="345"/>
      <c r="BZ84" s="345"/>
      <c r="CA84" s="1"/>
      <c r="CB84" s="345"/>
      <c r="CC84" s="345"/>
      <c r="CD84" s="345"/>
      <c r="CE84" s="345"/>
      <c r="CF84" s="345"/>
      <c r="CG84" s="345"/>
      <c r="CH84" s="345"/>
      <c r="CI84" s="345"/>
      <c r="CJ84" s="345"/>
      <c r="CK84" s="345"/>
      <c r="CL84" s="345"/>
      <c r="CM84" s="345"/>
      <c r="CN84" s="345"/>
      <c r="CO84" s="345"/>
      <c r="CP84" s="345"/>
      <c r="CQ84" s="345"/>
      <c r="CR84" s="345"/>
      <c r="CS84" s="345"/>
      <c r="CT84" s="345"/>
      <c r="CU84" s="345"/>
      <c r="CV84" s="345"/>
      <c r="CW84" s="345"/>
      <c r="CX84" s="1"/>
      <c r="CY84" s="345"/>
      <c r="CZ84" s="345"/>
      <c r="DA84" s="345"/>
      <c r="DB84" s="345"/>
      <c r="DC84" s="345"/>
      <c r="DD84" s="1"/>
      <c r="DE84" s="345"/>
      <c r="DF84" s="345"/>
      <c r="DG84" s="345"/>
      <c r="DH84" s="345"/>
      <c r="DI84" s="345"/>
      <c r="DJ84" s="345"/>
      <c r="DK84" s="345"/>
      <c r="DL84" s="345"/>
      <c r="DM84" s="1"/>
      <c r="DN84" s="345"/>
      <c r="DO84" s="345"/>
      <c r="DP84" s="345"/>
      <c r="DQ84" s="345"/>
      <c r="DR84" s="345"/>
      <c r="DS84" s="345"/>
      <c r="DT84" s="345"/>
      <c r="DU84" s="345"/>
      <c r="DV84" s="345"/>
      <c r="DW84" s="422"/>
      <c r="DX84" s="345"/>
      <c r="DY84" s="345"/>
      <c r="DZ84" s="345"/>
      <c r="EA84" s="345"/>
      <c r="EB84" s="345"/>
      <c r="EC84" s="345"/>
      <c r="ED84" s="345"/>
      <c r="EE84" s="345"/>
      <c r="EF84" s="345"/>
      <c r="EG84" s="1"/>
      <c r="EH84" s="345"/>
      <c r="EI84" s="1"/>
      <c r="EJ84" s="1"/>
      <c r="EK84" s="345"/>
      <c r="EL84" s="345"/>
      <c r="EM84" s="345"/>
      <c r="EN84" s="345"/>
      <c r="EO84" s="1"/>
      <c r="EP84" s="345"/>
      <c r="EQ84" s="345"/>
      <c r="ER84" s="345"/>
      <c r="ES84" s="345"/>
      <c r="ET84" s="345"/>
      <c r="EU84" s="345"/>
      <c r="EV84" s="345"/>
      <c r="EW84" s="345"/>
      <c r="EX84" s="1"/>
      <c r="EY84" s="345"/>
      <c r="EZ84" s="345"/>
      <c r="FA84" s="345"/>
      <c r="FB84" s="345"/>
      <c r="FC84" s="1"/>
      <c r="FD84" s="345"/>
      <c r="FE84" s="1"/>
      <c r="FF84" s="1"/>
      <c r="FG84" s="345"/>
      <c r="FH84" s="345"/>
      <c r="FI84" s="345"/>
      <c r="FJ84" s="345"/>
      <c r="FK84" s="345"/>
      <c r="FL84" s="345"/>
      <c r="FM84" s="345"/>
      <c r="FN84" s="345"/>
      <c r="FO84" s="345"/>
      <c r="FP84" s="345"/>
      <c r="FQ84" s="345"/>
      <c r="FR84" s="345"/>
      <c r="FS84" s="345"/>
      <c r="FT84" s="345"/>
      <c r="FU84" s="1"/>
      <c r="FV84" s="345"/>
      <c r="FW84" s="345"/>
      <c r="FX84" s="345"/>
      <c r="FY84" s="345"/>
      <c r="FZ84" s="345"/>
      <c r="GA84" s="345"/>
      <c r="GB84" s="345"/>
      <c r="GC84" s="345"/>
      <c r="GD84" s="345"/>
      <c r="GE84" s="345"/>
      <c r="GF84" s="345"/>
      <c r="GG84" s="345"/>
      <c r="GH84" s="345"/>
      <c r="GI84" s="345"/>
      <c r="GJ84" s="345"/>
      <c r="GK84" s="345"/>
      <c r="GL84" s="1"/>
      <c r="GM84" s="345"/>
      <c r="GN84" s="345"/>
      <c r="GO84" s="345"/>
      <c r="GP84" s="345"/>
      <c r="GQ84" s="422"/>
      <c r="GR84" s="1"/>
      <c r="GS84" s="1"/>
      <c r="GT84" s="1"/>
      <c r="GU84" s="1"/>
      <c r="GV84" s="1"/>
      <c r="GW84" s="1"/>
      <c r="GX84" s="1"/>
      <c r="GY84" s="1"/>
      <c r="GZ84" s="1"/>
      <c r="HA84" s="1"/>
      <c r="HB84" s="1"/>
      <c r="HC84" s="1"/>
      <c r="HD84" s="1"/>
      <c r="HE84" s="1"/>
      <c r="HF84" s="1"/>
      <c r="HG84" s="1"/>
      <c r="HH84" s="1"/>
    </row>
    <row r="85" spans="1:216" ht="15.75">
      <c r="A85" s="105" t="s">
        <v>2082</v>
      </c>
      <c r="B85" s="61"/>
      <c r="C85" s="232"/>
      <c r="D85" s="56">
        <f>SUM(E85:HQ85)</f>
        <v>1951</v>
      </c>
      <c r="E85" s="9">
        <v>132</v>
      </c>
      <c r="F85" s="9">
        <v>96</v>
      </c>
      <c r="G85" s="9">
        <v>60</v>
      </c>
      <c r="H85" s="9">
        <v>17</v>
      </c>
      <c r="I85" s="9">
        <v>167</v>
      </c>
      <c r="J85" s="9">
        <v>25</v>
      </c>
      <c r="K85" s="9">
        <v>41</v>
      </c>
      <c r="L85" s="419" t="s">
        <v>4679</v>
      </c>
      <c r="M85" s="9">
        <v>0</v>
      </c>
      <c r="N85" s="9">
        <v>149</v>
      </c>
      <c r="O85" s="9">
        <v>47</v>
      </c>
      <c r="P85" s="9">
        <v>59</v>
      </c>
      <c r="Q85" s="9">
        <v>88</v>
      </c>
      <c r="R85" s="9">
        <v>0</v>
      </c>
      <c r="S85" s="9">
        <v>72</v>
      </c>
      <c r="T85" s="565">
        <v>0</v>
      </c>
      <c r="U85" s="565">
        <v>100</v>
      </c>
      <c r="V85" s="9">
        <v>157</v>
      </c>
      <c r="W85" s="565">
        <v>116</v>
      </c>
      <c r="X85" s="9">
        <v>0</v>
      </c>
      <c r="Y85" s="565">
        <v>76</v>
      </c>
      <c r="Z85" s="565">
        <v>60</v>
      </c>
      <c r="AA85" s="9">
        <v>147</v>
      </c>
      <c r="AB85" s="565">
        <v>32</v>
      </c>
      <c r="AC85" s="565">
        <v>77</v>
      </c>
      <c r="AD85" s="565">
        <v>103</v>
      </c>
      <c r="AE85" s="565">
        <v>130</v>
      </c>
      <c r="AG85" s="105"/>
      <c r="AH85" s="61"/>
      <c r="AJ85" s="249"/>
      <c r="AK85" s="61"/>
      <c r="AL85" s="65"/>
      <c r="AN85" s="345"/>
      <c r="AO85" s="345"/>
      <c r="AP85" s="345"/>
      <c r="AQ85" s="345"/>
      <c r="AR85" s="345"/>
      <c r="AS85" s="345"/>
      <c r="AT85" s="345"/>
      <c r="AU85" s="345"/>
      <c r="AV85" s="345"/>
      <c r="AW85" s="345"/>
      <c r="AX85" s="345"/>
      <c r="AY85" s="345"/>
      <c r="AZ85" s="345"/>
      <c r="BA85" s="345"/>
      <c r="BB85" s="345"/>
      <c r="BC85" s="345"/>
      <c r="BD85" s="345"/>
      <c r="BE85" s="345"/>
      <c r="BF85" s="345"/>
      <c r="BG85" s="345"/>
      <c r="BH85" s="345"/>
      <c r="BI85" s="345"/>
      <c r="BJ85" s="345"/>
      <c r="BK85" s="345"/>
      <c r="BL85" s="345"/>
      <c r="BM85" s="345"/>
      <c r="BN85" s="345"/>
      <c r="BO85" s="345"/>
      <c r="BP85" s="345"/>
      <c r="BQ85" s="345"/>
      <c r="BR85" s="345"/>
      <c r="BS85" s="345"/>
      <c r="BT85" s="345"/>
      <c r="BU85" s="345"/>
      <c r="BV85" s="345"/>
      <c r="BW85" s="345"/>
      <c r="BX85" s="345"/>
      <c r="BY85" s="345"/>
      <c r="BZ85" s="345"/>
      <c r="CA85" s="345"/>
      <c r="CB85" s="1"/>
      <c r="CC85" s="345"/>
      <c r="CD85" s="345"/>
      <c r="CE85" s="345"/>
      <c r="CF85" s="345"/>
      <c r="CG85" s="345"/>
      <c r="CH85" s="345"/>
      <c r="CI85" s="345"/>
      <c r="CJ85" s="345"/>
      <c r="CK85" s="1"/>
      <c r="CL85" s="345"/>
      <c r="CM85" s="345"/>
      <c r="CN85" s="345"/>
      <c r="CO85" s="345"/>
      <c r="CP85" s="345"/>
      <c r="CQ85" s="345"/>
      <c r="CR85" s="1"/>
      <c r="CS85" s="345"/>
      <c r="CT85" s="345"/>
      <c r="CU85" s="345"/>
      <c r="CV85" s="345"/>
      <c r="CW85" s="345"/>
      <c r="CX85" s="345"/>
      <c r="CY85" s="345"/>
      <c r="CZ85" s="345"/>
      <c r="DA85" s="345"/>
      <c r="DB85" s="345"/>
      <c r="DC85" s="345"/>
      <c r="DD85" s="345"/>
      <c r="DE85" s="345"/>
      <c r="DF85" s="345"/>
      <c r="DG85" s="345"/>
      <c r="DH85" s="345"/>
      <c r="DI85" s="345"/>
      <c r="DJ85" s="345"/>
      <c r="DK85" s="345"/>
      <c r="DL85" s="345"/>
      <c r="DM85" s="345"/>
      <c r="DN85" s="345"/>
      <c r="DO85" s="345"/>
      <c r="DP85" s="345"/>
      <c r="DQ85" s="345"/>
      <c r="DR85" s="345"/>
      <c r="DS85" s="345"/>
      <c r="DT85" s="345"/>
      <c r="DU85" s="1"/>
      <c r="DV85" s="345"/>
      <c r="DW85" s="422"/>
      <c r="DX85" s="345"/>
      <c r="DY85" s="345"/>
      <c r="DZ85" s="345"/>
      <c r="EA85" s="345"/>
      <c r="EB85" s="345"/>
      <c r="EC85" s="345"/>
      <c r="ED85" s="345"/>
      <c r="EE85" s="345"/>
      <c r="EF85" s="345"/>
      <c r="EG85" s="345"/>
      <c r="EH85" s="345"/>
      <c r="EI85" s="345"/>
      <c r="EJ85" s="345"/>
      <c r="EK85" s="345"/>
      <c r="EL85" s="345"/>
      <c r="EM85" s="345"/>
      <c r="EN85" s="345"/>
      <c r="EO85" s="1"/>
      <c r="EP85" s="345"/>
      <c r="EQ85" s="345"/>
      <c r="ER85" s="345"/>
      <c r="ES85" s="345"/>
      <c r="ET85" s="345"/>
      <c r="EU85" s="345"/>
      <c r="EV85" s="345"/>
      <c r="EW85" s="345"/>
      <c r="EX85" s="1"/>
      <c r="EY85" s="1"/>
      <c r="EZ85" s="345"/>
      <c r="FA85" s="345"/>
      <c r="FB85" s="345"/>
      <c r="FC85" s="345"/>
      <c r="FD85" s="345"/>
      <c r="FE85" s="345"/>
      <c r="FF85" s="345"/>
      <c r="FG85" s="345"/>
      <c r="FH85" s="345"/>
      <c r="FI85" s="345"/>
      <c r="FJ85" s="345"/>
      <c r="FK85" s="345"/>
      <c r="FL85" s="345"/>
      <c r="FM85" s="345"/>
      <c r="FN85" s="1"/>
      <c r="FO85" s="345"/>
      <c r="FP85" s="345"/>
      <c r="FQ85" s="345"/>
      <c r="FR85" s="345"/>
      <c r="FS85" s="345"/>
      <c r="FT85" s="345"/>
      <c r="FU85" s="345"/>
      <c r="FV85" s="345"/>
      <c r="FW85" s="345"/>
      <c r="FX85" s="345"/>
      <c r="FY85" s="345"/>
      <c r="FZ85" s="345"/>
      <c r="GA85" s="345"/>
      <c r="GB85" s="345"/>
      <c r="GC85" s="345"/>
      <c r="GD85" s="345"/>
      <c r="GE85" s="345"/>
      <c r="GF85" s="345"/>
      <c r="GG85" s="345"/>
      <c r="GH85" s="345"/>
      <c r="GI85" s="345"/>
      <c r="GJ85" s="345"/>
      <c r="GK85" s="345"/>
      <c r="GL85" s="345"/>
      <c r="GM85" s="345"/>
      <c r="GN85" s="345"/>
      <c r="GO85" s="345"/>
      <c r="GP85" s="345"/>
      <c r="GQ85" s="422"/>
      <c r="GR85" s="1"/>
      <c r="GS85" s="1"/>
      <c r="GT85" s="1"/>
      <c r="GU85" s="1"/>
      <c r="GV85" s="1"/>
      <c r="GW85" s="1"/>
      <c r="GX85" s="1"/>
      <c r="GY85" s="1"/>
      <c r="GZ85" s="1"/>
      <c r="HA85" s="1"/>
      <c r="HB85" s="1"/>
      <c r="HC85" s="1"/>
      <c r="HD85" s="1"/>
      <c r="HE85" s="1"/>
      <c r="HF85" s="1"/>
      <c r="HG85" s="1"/>
      <c r="HH85" s="1"/>
    </row>
    <row r="86" spans="1:216" ht="15.75">
      <c r="A86" s="105" t="s">
        <v>630</v>
      </c>
      <c r="B86" s="61"/>
      <c r="C86" s="233"/>
      <c r="D86" s="56">
        <f>SUM(E86:HQ86)</f>
        <v>2060</v>
      </c>
      <c r="E86" s="9">
        <v>0</v>
      </c>
      <c r="F86" s="9">
        <v>113</v>
      </c>
      <c r="G86" s="9">
        <v>163</v>
      </c>
      <c r="H86" s="9">
        <v>164</v>
      </c>
      <c r="I86" s="9">
        <v>0</v>
      </c>
      <c r="J86" s="9">
        <v>0</v>
      </c>
      <c r="K86" s="9">
        <v>0</v>
      </c>
      <c r="L86" s="9">
        <v>166</v>
      </c>
      <c r="M86" s="9">
        <v>168</v>
      </c>
      <c r="N86" s="9">
        <v>109</v>
      </c>
      <c r="O86" s="9">
        <v>152</v>
      </c>
      <c r="P86" s="9">
        <v>0</v>
      </c>
      <c r="Q86" s="9">
        <v>134</v>
      </c>
      <c r="R86" s="9">
        <v>0</v>
      </c>
      <c r="S86" s="9">
        <v>13</v>
      </c>
      <c r="T86" s="565">
        <v>93</v>
      </c>
      <c r="U86" s="565">
        <v>34</v>
      </c>
      <c r="V86" s="9">
        <v>156</v>
      </c>
      <c r="W86" s="565">
        <v>0</v>
      </c>
      <c r="X86" s="9">
        <v>0</v>
      </c>
      <c r="Y86" s="9">
        <v>168</v>
      </c>
      <c r="Z86" s="565">
        <v>128</v>
      </c>
      <c r="AA86" s="9">
        <v>153</v>
      </c>
      <c r="AB86" s="565">
        <v>76</v>
      </c>
      <c r="AC86" s="565">
        <v>52</v>
      </c>
      <c r="AD86" s="565">
        <v>0</v>
      </c>
      <c r="AE86" s="565">
        <v>18</v>
      </c>
      <c r="AG86" s="105"/>
      <c r="AH86" s="61"/>
      <c r="AJ86" s="249"/>
      <c r="AK86" s="61"/>
      <c r="AL86" s="65"/>
      <c r="AN86" s="345"/>
      <c r="AO86" s="345"/>
      <c r="AP86" s="345"/>
      <c r="AQ86" s="345"/>
      <c r="AR86" s="345"/>
      <c r="AS86" s="345"/>
      <c r="AT86" s="345"/>
      <c r="AU86" s="345"/>
      <c r="AV86" s="345"/>
      <c r="AW86" s="345"/>
      <c r="AX86" s="345"/>
      <c r="AY86" s="345"/>
      <c r="AZ86" s="1"/>
      <c r="BA86" s="345"/>
      <c r="BB86" s="345"/>
      <c r="BC86" s="345"/>
      <c r="BD86" s="345"/>
      <c r="BE86" s="1"/>
      <c r="BF86" s="345"/>
      <c r="BG86" s="345"/>
      <c r="BH86" s="345"/>
      <c r="BI86" s="345"/>
      <c r="BJ86" s="345"/>
      <c r="BK86" s="345"/>
      <c r="BL86" s="345"/>
      <c r="BM86" s="1"/>
      <c r="BN86" s="1"/>
      <c r="BO86" s="345"/>
      <c r="BP86" s="345"/>
      <c r="BQ86" s="345"/>
      <c r="BR86" s="345"/>
      <c r="BS86" s="345"/>
      <c r="BT86" s="1"/>
      <c r="BU86" s="345"/>
      <c r="BV86" s="345"/>
      <c r="BW86" s="345"/>
      <c r="BX86" s="345"/>
      <c r="BY86" s="345"/>
      <c r="BZ86" s="345"/>
      <c r="CA86" s="345"/>
      <c r="CB86" s="1"/>
      <c r="CC86" s="345"/>
      <c r="CD86" s="345"/>
      <c r="CE86" s="345"/>
      <c r="CF86" s="1"/>
      <c r="CG86" s="345"/>
      <c r="CH86" s="345"/>
      <c r="CI86" s="345"/>
      <c r="CJ86" s="345"/>
      <c r="CK86" s="345"/>
      <c r="CL86" s="345"/>
      <c r="CM86" s="345"/>
      <c r="CN86" s="345"/>
      <c r="CO86" s="345"/>
      <c r="CP86" s="345"/>
      <c r="CQ86" s="345"/>
      <c r="CR86" s="345"/>
      <c r="CS86" s="345"/>
      <c r="CT86" s="345"/>
      <c r="CU86" s="345"/>
      <c r="CV86" s="345"/>
      <c r="CW86" s="345"/>
      <c r="CX86" s="345"/>
      <c r="CY86" s="1"/>
      <c r="CZ86" s="345"/>
      <c r="DA86" s="345"/>
      <c r="DB86" s="345"/>
      <c r="DC86" s="345"/>
      <c r="DD86" s="345"/>
      <c r="DE86" s="1"/>
      <c r="DF86" s="1"/>
      <c r="DG86" s="345"/>
      <c r="DH86" s="345"/>
      <c r="DI86" s="345"/>
      <c r="DJ86" s="345"/>
      <c r="DK86" s="345"/>
      <c r="DL86" s="345"/>
      <c r="DM86" s="1"/>
      <c r="DN86" s="345"/>
      <c r="DO86" s="345"/>
      <c r="DP86" s="345"/>
      <c r="DQ86" s="345"/>
      <c r="DR86" s="345"/>
      <c r="DS86" s="345"/>
      <c r="DT86" s="345"/>
      <c r="DU86" s="345"/>
      <c r="DV86" s="345"/>
      <c r="DW86" s="422"/>
      <c r="DX86" s="1"/>
      <c r="DY86" s="345"/>
      <c r="DZ86" s="345"/>
      <c r="EA86" s="345"/>
      <c r="EB86" s="345"/>
      <c r="EC86" s="345"/>
      <c r="ED86" s="1"/>
      <c r="EE86" s="345"/>
      <c r="EF86" s="345"/>
      <c r="EG86" s="345"/>
      <c r="EH86" s="345"/>
      <c r="EI86" s="1"/>
      <c r="EJ86" s="1"/>
      <c r="EK86" s="345"/>
      <c r="EL86" s="345"/>
      <c r="EM86" s="345"/>
      <c r="EN86" s="345"/>
      <c r="EO86" s="345"/>
      <c r="EP86" s="345"/>
      <c r="EQ86" s="345"/>
      <c r="ER86" s="345"/>
      <c r="ES86" s="345"/>
      <c r="ET86" s="345"/>
      <c r="EU86" s="345"/>
      <c r="EV86" s="345"/>
      <c r="EW86" s="345"/>
      <c r="EX86" s="345"/>
      <c r="EY86" s="345"/>
      <c r="EZ86" s="345"/>
      <c r="FA86" s="345"/>
      <c r="FB86" s="345"/>
      <c r="FC86" s="345"/>
      <c r="FD86" s="345"/>
      <c r="FE86" s="345"/>
      <c r="FF86" s="1"/>
      <c r="FG86" s="345"/>
      <c r="FH86" s="1"/>
      <c r="FI86" s="345"/>
      <c r="FJ86" s="345"/>
      <c r="FK86" s="345"/>
      <c r="FL86" s="345"/>
      <c r="FM86" s="345"/>
      <c r="FN86" s="345"/>
      <c r="FO86" s="345"/>
      <c r="FP86" s="345"/>
      <c r="FQ86" s="1"/>
      <c r="FR86" s="1"/>
      <c r="FS86" s="1"/>
      <c r="FT86" s="345"/>
      <c r="FU86" s="345"/>
      <c r="FV86" s="345"/>
      <c r="FW86" s="345"/>
      <c r="FX86" s="345"/>
      <c r="FY86" s="345"/>
      <c r="FZ86" s="1"/>
      <c r="GA86" s="345"/>
      <c r="GB86" s="345"/>
      <c r="GC86" s="345"/>
      <c r="GD86" s="345"/>
      <c r="GE86" s="345"/>
      <c r="GF86" s="345"/>
      <c r="GG86" s="345"/>
      <c r="GH86" s="345"/>
      <c r="GI86" s="1"/>
      <c r="GJ86" s="345"/>
      <c r="GK86" s="345"/>
      <c r="GL86" s="345"/>
      <c r="GM86" s="1"/>
      <c r="GN86" s="345"/>
      <c r="GO86" s="345"/>
      <c r="GP86" s="345"/>
      <c r="GQ86" s="422"/>
      <c r="GR86" s="1"/>
      <c r="GS86" s="1"/>
      <c r="GT86" s="1"/>
      <c r="GU86" s="1"/>
      <c r="GV86" s="1"/>
      <c r="GW86" s="1"/>
      <c r="GX86" s="1"/>
      <c r="GY86" s="1"/>
      <c r="GZ86" s="1"/>
      <c r="HA86" s="1"/>
      <c r="HB86" s="1"/>
      <c r="HC86" s="1"/>
      <c r="HD86" s="1"/>
      <c r="HE86" s="1"/>
      <c r="HF86" s="1"/>
      <c r="HG86" s="1"/>
      <c r="HH86" s="1"/>
    </row>
    <row r="87" spans="1:216" ht="15.75">
      <c r="A87" s="105" t="s">
        <v>3164</v>
      </c>
      <c r="B87" s="61"/>
      <c r="C87" s="233"/>
      <c r="D87" s="56">
        <f>SUM(E87:HQ87)</f>
        <v>2183</v>
      </c>
      <c r="E87" s="9">
        <v>62</v>
      </c>
      <c r="F87" s="9">
        <v>70</v>
      </c>
      <c r="G87" s="9">
        <v>166</v>
      </c>
      <c r="H87" s="9">
        <v>26</v>
      </c>
      <c r="I87" s="9">
        <v>121</v>
      </c>
      <c r="J87" s="9">
        <v>144</v>
      </c>
      <c r="K87" s="9">
        <v>153</v>
      </c>
      <c r="L87" s="9">
        <v>148</v>
      </c>
      <c r="M87" s="9">
        <v>111</v>
      </c>
      <c r="N87" s="9">
        <v>130</v>
      </c>
      <c r="O87" s="9">
        <v>81</v>
      </c>
      <c r="P87" s="9">
        <v>80</v>
      </c>
      <c r="Q87" s="9">
        <v>61</v>
      </c>
      <c r="R87" s="9">
        <v>0</v>
      </c>
      <c r="S87" s="9">
        <v>22</v>
      </c>
      <c r="T87" s="565">
        <v>84</v>
      </c>
      <c r="U87" s="565">
        <v>78</v>
      </c>
      <c r="V87" s="565">
        <v>0</v>
      </c>
      <c r="W87" s="9">
        <v>150</v>
      </c>
      <c r="X87" s="9">
        <v>0</v>
      </c>
      <c r="Y87" s="9">
        <v>142</v>
      </c>
      <c r="Z87" s="9">
        <v>146</v>
      </c>
      <c r="AA87" s="9">
        <v>0</v>
      </c>
      <c r="AB87" s="565">
        <v>71</v>
      </c>
      <c r="AC87" s="565">
        <v>69</v>
      </c>
      <c r="AD87" s="565">
        <v>0</v>
      </c>
      <c r="AE87" s="565">
        <v>68</v>
      </c>
      <c r="AG87" s="105"/>
      <c r="AH87" s="61"/>
      <c r="AJ87" s="249"/>
      <c r="AK87" s="61"/>
      <c r="AL87" s="65"/>
      <c r="AN87" s="345"/>
      <c r="AO87" s="345"/>
      <c r="AP87" s="345"/>
      <c r="AQ87" s="1"/>
      <c r="AR87" s="345"/>
      <c r="AS87" s="345"/>
      <c r="AT87" s="345"/>
      <c r="AU87" s="345"/>
      <c r="AV87" s="345"/>
      <c r="AW87" s="345"/>
      <c r="AX87" s="345"/>
      <c r="AY87" s="345"/>
      <c r="AZ87" s="345"/>
      <c r="BA87" s="345"/>
      <c r="BB87" s="345"/>
      <c r="BC87" s="345"/>
      <c r="BD87" s="345"/>
      <c r="BE87" s="345"/>
      <c r="BF87" s="345"/>
      <c r="BG87" s="345"/>
      <c r="BH87" s="345"/>
      <c r="BI87" s="345"/>
      <c r="BJ87" s="345"/>
      <c r="BK87" s="345"/>
      <c r="BL87" s="345"/>
      <c r="BM87" s="345"/>
      <c r="BN87" s="345"/>
      <c r="BO87" s="345"/>
      <c r="BP87" s="345"/>
      <c r="BQ87" s="345"/>
      <c r="BR87" s="345"/>
      <c r="BS87" s="345"/>
      <c r="BT87" s="345"/>
      <c r="BU87" s="345"/>
      <c r="BV87" s="345"/>
      <c r="BW87" s="345"/>
      <c r="BX87" s="345"/>
      <c r="BY87" s="345"/>
      <c r="BZ87" s="345"/>
      <c r="CA87" s="345"/>
      <c r="CB87" s="345"/>
      <c r="CC87" s="345"/>
      <c r="CD87" s="345"/>
      <c r="CE87" s="345"/>
      <c r="CF87" s="1"/>
      <c r="CG87" s="345"/>
      <c r="CH87" s="345"/>
      <c r="CI87" s="345"/>
      <c r="CJ87" s="345"/>
      <c r="CK87" s="345"/>
      <c r="CL87" s="345"/>
      <c r="CM87" s="345"/>
      <c r="CN87" s="345"/>
      <c r="CO87" s="345"/>
      <c r="CP87" s="345"/>
      <c r="CQ87" s="345"/>
      <c r="CR87" s="345"/>
      <c r="CS87" s="345"/>
      <c r="CT87" s="345"/>
      <c r="CU87" s="345"/>
      <c r="CV87" s="345"/>
      <c r="CW87" s="345"/>
      <c r="CX87" s="345"/>
      <c r="CY87" s="345"/>
      <c r="CZ87" s="345"/>
      <c r="DA87" s="345"/>
      <c r="DB87" s="345"/>
      <c r="DC87" s="345"/>
      <c r="DD87" s="345"/>
      <c r="DE87" s="345"/>
      <c r="DF87" s="345"/>
      <c r="DG87" s="345"/>
      <c r="DH87" s="345"/>
      <c r="DI87" s="345"/>
      <c r="DJ87" s="345"/>
      <c r="DK87" s="345"/>
      <c r="DL87" s="345"/>
      <c r="DM87" s="345"/>
      <c r="DN87" s="345"/>
      <c r="DO87" s="345"/>
      <c r="DP87" s="345"/>
      <c r="DQ87" s="345"/>
      <c r="DR87" s="345"/>
      <c r="DS87" s="345"/>
      <c r="DT87" s="345"/>
      <c r="DU87" s="345"/>
      <c r="DV87" s="345"/>
      <c r="DW87" s="422"/>
      <c r="DX87" s="345"/>
      <c r="DY87" s="345"/>
      <c r="DZ87" s="345"/>
      <c r="EA87" s="345"/>
      <c r="EB87" s="345"/>
      <c r="EC87" s="345"/>
      <c r="ED87" s="345"/>
      <c r="EE87" s="345"/>
      <c r="EF87" s="345"/>
      <c r="EG87" s="345"/>
      <c r="EH87" s="345"/>
      <c r="EI87" s="1"/>
      <c r="EJ87" s="345"/>
      <c r="EK87" s="345"/>
      <c r="EL87" s="345"/>
      <c r="EM87" s="1"/>
      <c r="EN87" s="345"/>
      <c r="EO87" s="345"/>
      <c r="EP87" s="345"/>
      <c r="EQ87" s="345"/>
      <c r="ER87" s="345"/>
      <c r="ES87" s="345"/>
      <c r="ET87" s="345"/>
      <c r="EU87" s="345"/>
      <c r="EV87" s="345"/>
      <c r="EW87" s="345"/>
      <c r="EX87" s="345"/>
      <c r="EY87" s="345"/>
      <c r="EZ87" s="345"/>
      <c r="FA87" s="345"/>
      <c r="FB87" s="345"/>
      <c r="FC87" s="345"/>
      <c r="FD87" s="1"/>
      <c r="FE87" s="345"/>
      <c r="FF87" s="345"/>
      <c r="FG87" s="345"/>
      <c r="FH87" s="345"/>
      <c r="FI87" s="345"/>
      <c r="FJ87" s="345"/>
      <c r="FK87" s="345"/>
      <c r="FL87" s="345"/>
      <c r="FM87" s="345"/>
      <c r="FN87" s="345"/>
      <c r="FO87" s="345"/>
      <c r="FP87" s="345"/>
      <c r="FQ87" s="345"/>
      <c r="FR87" s="345"/>
      <c r="FS87" s="345"/>
      <c r="FT87" s="345"/>
      <c r="FU87" s="345"/>
      <c r="FV87" s="345"/>
      <c r="FW87" s="345"/>
      <c r="FX87" s="345"/>
      <c r="FY87" s="345"/>
      <c r="FZ87" s="1"/>
      <c r="GA87" s="345"/>
      <c r="GB87" s="345"/>
      <c r="GC87" s="345"/>
      <c r="GD87" s="345"/>
      <c r="GE87" s="345"/>
      <c r="GF87" s="345"/>
      <c r="GG87" s="345"/>
      <c r="GH87" s="345"/>
      <c r="GI87" s="345"/>
      <c r="GJ87" s="345"/>
      <c r="GK87" s="345"/>
      <c r="GL87" s="345"/>
      <c r="GM87" s="345"/>
      <c r="GN87" s="345"/>
      <c r="GO87" s="345"/>
      <c r="GP87" s="345"/>
      <c r="GQ87" s="422"/>
      <c r="GR87" s="1"/>
      <c r="GS87" s="1"/>
      <c r="GT87" s="1"/>
      <c r="GU87" s="1"/>
      <c r="GV87" s="1"/>
      <c r="GW87" s="1"/>
      <c r="GX87" s="1"/>
      <c r="GY87" s="1"/>
      <c r="GZ87" s="1"/>
      <c r="HA87" s="1"/>
      <c r="HB87" s="1"/>
      <c r="HC87" s="1"/>
      <c r="HD87" s="1"/>
      <c r="HE87" s="1"/>
      <c r="HF87" s="1"/>
      <c r="HG87" s="1"/>
      <c r="HH87" s="1"/>
    </row>
    <row r="88" spans="1:216" ht="15.75">
      <c r="A88" s="261" t="s">
        <v>23</v>
      </c>
      <c r="B88" s="61"/>
      <c r="C88" s="232"/>
      <c r="D88" s="56">
        <f>SUM(E88:HQ88)</f>
        <v>1091</v>
      </c>
      <c r="E88" s="9">
        <v>0</v>
      </c>
      <c r="F88" s="9">
        <v>100</v>
      </c>
      <c r="G88" s="9">
        <v>60</v>
      </c>
      <c r="H88" s="9">
        <v>30</v>
      </c>
      <c r="I88" s="9">
        <v>0</v>
      </c>
      <c r="J88" s="9">
        <v>12</v>
      </c>
      <c r="K88" s="9">
        <v>14</v>
      </c>
      <c r="L88" s="419" t="s">
        <v>4679</v>
      </c>
      <c r="M88" s="9">
        <v>0</v>
      </c>
      <c r="N88" s="9">
        <v>40</v>
      </c>
      <c r="O88" s="9">
        <v>55</v>
      </c>
      <c r="P88" s="9">
        <v>46</v>
      </c>
      <c r="Q88" s="9">
        <v>43</v>
      </c>
      <c r="R88" s="9">
        <v>162</v>
      </c>
      <c r="S88" s="9">
        <v>24</v>
      </c>
      <c r="T88" s="565">
        <v>75</v>
      </c>
      <c r="U88" s="565">
        <v>0</v>
      </c>
      <c r="V88" s="565">
        <v>0</v>
      </c>
      <c r="W88" s="565">
        <v>37</v>
      </c>
      <c r="X88" s="9">
        <v>162</v>
      </c>
      <c r="Y88" s="565">
        <v>54</v>
      </c>
      <c r="Z88" s="565">
        <v>0</v>
      </c>
      <c r="AA88" s="9">
        <v>0</v>
      </c>
      <c r="AB88" s="565">
        <v>8</v>
      </c>
      <c r="AC88" s="565">
        <v>110</v>
      </c>
      <c r="AD88" s="565">
        <v>0</v>
      </c>
      <c r="AE88" s="565">
        <v>59</v>
      </c>
      <c r="AG88" s="261"/>
      <c r="AH88" s="61"/>
      <c r="AJ88" s="249"/>
      <c r="AK88" s="61"/>
      <c r="AL88" s="65"/>
      <c r="AN88" s="345"/>
      <c r="AO88" s="345"/>
      <c r="AP88" s="345"/>
      <c r="AQ88" s="345"/>
      <c r="AR88" s="345"/>
      <c r="AS88" s="1"/>
      <c r="AT88" s="345"/>
      <c r="AU88" s="345"/>
      <c r="AV88" s="345"/>
      <c r="AW88" s="345"/>
      <c r="AX88" s="345"/>
      <c r="AY88" s="345"/>
      <c r="AZ88" s="345"/>
      <c r="BA88" s="345"/>
      <c r="BB88" s="345"/>
      <c r="BC88" s="345"/>
      <c r="BD88" s="1"/>
      <c r="BE88" s="345"/>
      <c r="BF88" s="1"/>
      <c r="BG88" s="345"/>
      <c r="BH88" s="345"/>
      <c r="BI88" s="345"/>
      <c r="BJ88" s="345"/>
      <c r="BK88" s="345"/>
      <c r="BL88" s="345"/>
      <c r="BM88" s="345"/>
      <c r="BN88" s="345"/>
      <c r="BO88" s="1"/>
      <c r="BP88" s="345"/>
      <c r="BQ88" s="345"/>
      <c r="BR88" s="345"/>
      <c r="BS88" s="345"/>
      <c r="BT88" s="345"/>
      <c r="BU88" s="345"/>
      <c r="BV88" s="345"/>
      <c r="BW88" s="345"/>
      <c r="BX88" s="345"/>
      <c r="BY88" s="345"/>
      <c r="BZ88" s="345"/>
      <c r="CA88" s="345"/>
      <c r="CB88" s="345"/>
      <c r="CC88" s="345"/>
      <c r="CD88" s="345"/>
      <c r="CE88" s="345"/>
      <c r="CF88" s="345"/>
      <c r="CG88" s="1"/>
      <c r="CH88" s="345"/>
      <c r="CI88" s="345"/>
      <c r="CJ88" s="345"/>
      <c r="CK88" s="345"/>
      <c r="CL88" s="345"/>
      <c r="CM88" s="345"/>
      <c r="CN88" s="345"/>
      <c r="CO88" s="345"/>
      <c r="CP88" s="345"/>
      <c r="CQ88" s="345"/>
      <c r="CR88" s="1"/>
      <c r="CS88" s="345"/>
      <c r="CT88" s="345"/>
      <c r="CU88" s="345"/>
      <c r="CV88" s="345"/>
      <c r="CW88" s="345"/>
      <c r="CX88" s="345"/>
      <c r="CY88" s="1"/>
      <c r="CZ88" s="345"/>
      <c r="DA88" s="345"/>
      <c r="DB88" s="345"/>
      <c r="DC88" s="345"/>
      <c r="DD88" s="345"/>
      <c r="DE88" s="345"/>
      <c r="DF88" s="345"/>
      <c r="DG88" s="1"/>
      <c r="DH88" s="345"/>
      <c r="DI88" s="345"/>
      <c r="DJ88" s="345"/>
      <c r="DK88" s="345"/>
      <c r="DL88" s="345"/>
      <c r="DM88" s="345"/>
      <c r="DN88" s="345"/>
      <c r="DO88" s="345"/>
      <c r="DP88" s="345"/>
      <c r="DQ88" s="345"/>
      <c r="DR88" s="345"/>
      <c r="DS88" s="345"/>
      <c r="DT88" s="345"/>
      <c r="DU88" s="345"/>
      <c r="DV88" s="345"/>
      <c r="DW88" s="422"/>
      <c r="DX88" s="345"/>
      <c r="DY88" s="345"/>
      <c r="DZ88" s="345"/>
      <c r="EA88" s="345"/>
      <c r="EB88" s="345"/>
      <c r="EC88" s="345"/>
      <c r="ED88" s="345"/>
      <c r="EE88" s="345"/>
      <c r="EF88" s="345"/>
      <c r="EG88" s="345"/>
      <c r="EH88" s="345"/>
      <c r="EI88" s="1"/>
      <c r="EJ88" s="345"/>
      <c r="EK88" s="345"/>
      <c r="EL88" s="345"/>
      <c r="EM88" s="345"/>
      <c r="EN88" s="345"/>
      <c r="EO88" s="345"/>
      <c r="EP88" s="345"/>
      <c r="EQ88" s="345"/>
      <c r="ER88" s="345"/>
      <c r="ES88" s="345"/>
      <c r="ET88" s="345"/>
      <c r="EU88" s="345"/>
      <c r="EV88" s="345"/>
      <c r="EW88" s="345"/>
      <c r="EX88" s="345"/>
      <c r="EY88" s="345"/>
      <c r="EZ88" s="345"/>
      <c r="FA88" s="345"/>
      <c r="FB88" s="345"/>
      <c r="FC88" s="345"/>
      <c r="FD88" s="345"/>
      <c r="FE88" s="345"/>
      <c r="FF88" s="345"/>
      <c r="FG88" s="345"/>
      <c r="FH88" s="345"/>
      <c r="FI88" s="345"/>
      <c r="FJ88" s="345"/>
      <c r="FK88" s="345"/>
      <c r="FL88" s="345"/>
      <c r="FM88" s="345"/>
      <c r="FN88" s="1"/>
      <c r="FO88" s="345"/>
      <c r="FP88" s="345"/>
      <c r="FQ88" s="345"/>
      <c r="FR88" s="345"/>
      <c r="FS88" s="345"/>
      <c r="FT88" s="345"/>
      <c r="FU88" s="345"/>
      <c r="FV88" s="345"/>
      <c r="FW88" s="345"/>
      <c r="FX88" s="345"/>
      <c r="FY88" s="345"/>
      <c r="FZ88" s="345"/>
      <c r="GA88" s="345"/>
      <c r="GB88" s="345"/>
      <c r="GC88" s="345"/>
      <c r="GD88" s="345"/>
      <c r="GE88" s="345"/>
      <c r="GF88" s="345"/>
      <c r="GG88" s="345"/>
      <c r="GH88" s="345"/>
      <c r="GI88" s="345"/>
      <c r="GJ88" s="345"/>
      <c r="GK88" s="1"/>
      <c r="GL88" s="345"/>
      <c r="GM88" s="345"/>
      <c r="GN88" s="345"/>
      <c r="GO88" s="345"/>
      <c r="GP88" s="345"/>
      <c r="GQ88" s="422"/>
      <c r="GR88" s="1"/>
      <c r="GS88" s="1"/>
      <c r="GT88" s="1"/>
      <c r="GU88" s="1"/>
      <c r="GV88" s="1"/>
      <c r="GW88" s="1"/>
      <c r="GX88" s="1"/>
      <c r="GY88" s="1"/>
      <c r="GZ88" s="1"/>
      <c r="HA88" s="1"/>
      <c r="HB88" s="1"/>
      <c r="HC88" s="1"/>
      <c r="HD88" s="1"/>
      <c r="HE88" s="1"/>
      <c r="HF88" s="1"/>
      <c r="HG88" s="1"/>
      <c r="HH88" s="1"/>
    </row>
    <row r="89" spans="1:216" ht="15.75">
      <c r="A89" s="261" t="s">
        <v>25</v>
      </c>
      <c r="B89" s="3"/>
      <c r="C89" s="233"/>
      <c r="D89" s="56">
        <f>SUM(E89:HQ89)</f>
        <v>2277</v>
      </c>
      <c r="E89" s="9">
        <v>77</v>
      </c>
      <c r="F89" s="9">
        <v>138</v>
      </c>
      <c r="G89" s="9">
        <v>158</v>
      </c>
      <c r="H89" s="9">
        <v>90</v>
      </c>
      <c r="I89" s="9">
        <v>157</v>
      </c>
      <c r="J89" s="9">
        <v>152</v>
      </c>
      <c r="K89" s="9">
        <v>160</v>
      </c>
      <c r="L89" s="419" t="s">
        <v>4679</v>
      </c>
      <c r="M89" s="9">
        <v>162</v>
      </c>
      <c r="N89" s="9">
        <v>162</v>
      </c>
      <c r="O89" s="9">
        <v>80</v>
      </c>
      <c r="P89" s="9">
        <v>0</v>
      </c>
      <c r="Q89" s="9">
        <v>109</v>
      </c>
      <c r="R89" s="9">
        <v>0</v>
      </c>
      <c r="S89" s="9">
        <v>59</v>
      </c>
      <c r="T89" s="565">
        <v>56</v>
      </c>
      <c r="U89" s="565">
        <v>133</v>
      </c>
      <c r="V89" s="565">
        <v>0</v>
      </c>
      <c r="W89" s="565">
        <v>125</v>
      </c>
      <c r="X89" s="9">
        <v>0</v>
      </c>
      <c r="Y89" s="565">
        <v>66</v>
      </c>
      <c r="Z89" s="565">
        <v>20</v>
      </c>
      <c r="AA89" s="9">
        <v>0</v>
      </c>
      <c r="AB89" s="565">
        <v>136</v>
      </c>
      <c r="AC89" s="565">
        <v>124</v>
      </c>
      <c r="AD89" s="565">
        <v>0</v>
      </c>
      <c r="AE89" s="565">
        <v>113</v>
      </c>
      <c r="AG89" s="261"/>
      <c r="AH89" s="61"/>
      <c r="AJ89" s="249"/>
      <c r="AK89" s="61"/>
      <c r="AL89" s="65"/>
      <c r="AN89" s="345"/>
      <c r="AO89" s="345"/>
      <c r="AP89" s="345"/>
      <c r="AQ89" s="1"/>
      <c r="AR89" s="345"/>
      <c r="AS89" s="345"/>
      <c r="AT89" s="345"/>
      <c r="AU89" s="345"/>
      <c r="AV89" s="345"/>
      <c r="AW89" s="345"/>
      <c r="AX89" s="345"/>
      <c r="AY89" s="345"/>
      <c r="AZ89" s="345"/>
      <c r="BA89" s="345"/>
      <c r="BB89" s="345"/>
      <c r="BC89" s="345"/>
      <c r="BD89" s="345"/>
      <c r="BE89" s="345"/>
      <c r="BF89" s="345"/>
      <c r="BG89" s="345"/>
      <c r="BH89" s="345"/>
      <c r="BI89" s="345"/>
      <c r="BJ89" s="345"/>
      <c r="BK89" s="1"/>
      <c r="BL89" s="345"/>
      <c r="BM89" s="345"/>
      <c r="BN89" s="345"/>
      <c r="BO89" s="345"/>
      <c r="BP89" s="345"/>
      <c r="BQ89" s="345"/>
      <c r="BR89" s="345"/>
      <c r="BS89" s="345"/>
      <c r="BT89" s="345"/>
      <c r="BU89" s="345"/>
      <c r="BV89" s="345"/>
      <c r="BW89" s="345"/>
      <c r="BX89" s="345"/>
      <c r="BY89" s="345"/>
      <c r="BZ89" s="345"/>
      <c r="CA89" s="345"/>
      <c r="CB89" s="345"/>
      <c r="CC89" s="345"/>
      <c r="CD89" s="345"/>
      <c r="CE89" s="345"/>
      <c r="CF89" s="345"/>
      <c r="CG89" s="1"/>
      <c r="CH89" s="345"/>
      <c r="CI89" s="345"/>
      <c r="CJ89" s="345"/>
      <c r="CK89" s="345"/>
      <c r="CL89" s="345"/>
      <c r="CM89" s="345"/>
      <c r="CN89" s="345"/>
      <c r="CO89" s="345"/>
      <c r="CP89" s="345"/>
      <c r="CQ89" s="345"/>
      <c r="CR89" s="345"/>
      <c r="CS89" s="345"/>
      <c r="CT89" s="345"/>
      <c r="CU89" s="345"/>
      <c r="CV89" s="345"/>
      <c r="CW89" s="345"/>
      <c r="CX89" s="345"/>
      <c r="CY89" s="345"/>
      <c r="CZ89" s="345"/>
      <c r="DA89" s="345"/>
      <c r="DB89" s="1"/>
      <c r="DC89" s="345"/>
      <c r="DD89" s="1"/>
      <c r="DE89" s="345"/>
      <c r="DF89" s="345"/>
      <c r="DG89" s="345"/>
      <c r="DH89" s="345"/>
      <c r="DI89" s="345"/>
      <c r="DJ89" s="345"/>
      <c r="DK89" s="345"/>
      <c r="DL89" s="345"/>
      <c r="DM89" s="345"/>
      <c r="DN89" s="345"/>
      <c r="DO89" s="345"/>
      <c r="DP89" s="345"/>
      <c r="DQ89" s="345"/>
      <c r="DR89" s="345"/>
      <c r="DS89" s="345"/>
      <c r="DT89" s="345"/>
      <c r="DU89" s="345"/>
      <c r="DV89" s="345"/>
      <c r="DW89" s="422"/>
      <c r="DX89" s="345"/>
      <c r="DY89" s="345"/>
      <c r="DZ89" s="345"/>
      <c r="EA89" s="345"/>
      <c r="EB89" s="345"/>
      <c r="EC89" s="345"/>
      <c r="ED89" s="345"/>
      <c r="EE89" s="345"/>
      <c r="EF89" s="345"/>
      <c r="EG89" s="345"/>
      <c r="EH89" s="345"/>
      <c r="EI89" s="1"/>
      <c r="EJ89" s="345"/>
      <c r="EK89" s="345"/>
      <c r="EL89" s="345"/>
      <c r="EM89" s="345"/>
      <c r="EN89" s="345"/>
      <c r="EO89" s="345"/>
      <c r="EP89" s="345"/>
      <c r="EQ89" s="345"/>
      <c r="ER89" s="345"/>
      <c r="ES89" s="345"/>
      <c r="ET89" s="345"/>
      <c r="EU89" s="345"/>
      <c r="EV89" s="345"/>
      <c r="EW89" s="345"/>
      <c r="EX89" s="345"/>
      <c r="EY89" s="345"/>
      <c r="EZ89" s="345"/>
      <c r="FA89" s="345"/>
      <c r="FB89" s="345"/>
      <c r="FC89" s="1"/>
      <c r="FD89" s="345"/>
      <c r="FE89" s="1"/>
      <c r="FF89" s="345"/>
      <c r="FG89" s="345"/>
      <c r="FH89" s="345"/>
      <c r="FI89" s="345"/>
      <c r="FJ89" s="345"/>
      <c r="FK89" s="345"/>
      <c r="FL89" s="345"/>
      <c r="FM89" s="345"/>
      <c r="FN89" s="1"/>
      <c r="FO89" s="345"/>
      <c r="FP89" s="345"/>
      <c r="FQ89" s="345"/>
      <c r="FR89" s="345"/>
      <c r="FS89" s="345"/>
      <c r="FT89" s="345"/>
      <c r="FU89" s="345"/>
      <c r="FV89" s="345"/>
      <c r="FW89" s="345"/>
      <c r="FX89" s="345"/>
      <c r="FY89" s="345"/>
      <c r="FZ89" s="345"/>
      <c r="GA89" s="345"/>
      <c r="GB89" s="345"/>
      <c r="GC89" s="345"/>
      <c r="GD89" s="1"/>
      <c r="GE89" s="345"/>
      <c r="GF89" s="345"/>
      <c r="GG89" s="345"/>
      <c r="GH89" s="345"/>
      <c r="GI89" s="345"/>
      <c r="GJ89" s="345"/>
      <c r="GK89" s="345"/>
      <c r="GL89" s="345"/>
      <c r="GM89" s="345"/>
      <c r="GN89" s="345"/>
      <c r="GO89" s="345"/>
      <c r="GP89" s="345"/>
      <c r="GQ89" s="422"/>
      <c r="GR89" s="1"/>
      <c r="GS89" s="1"/>
      <c r="GT89" s="1"/>
      <c r="GU89" s="1"/>
      <c r="GV89" s="1"/>
      <c r="GW89" s="1"/>
      <c r="GX89" s="1"/>
      <c r="GY89" s="1"/>
      <c r="GZ89" s="1"/>
      <c r="HA89" s="1"/>
      <c r="HB89" s="1"/>
      <c r="HC89" s="1"/>
      <c r="HD89" s="1"/>
      <c r="HE89" s="1"/>
      <c r="HF89" s="1"/>
      <c r="HG89" s="1"/>
      <c r="HH89" s="1"/>
    </row>
    <row r="90" spans="1:216" ht="15.75">
      <c r="A90" s="105" t="s">
        <v>2508</v>
      </c>
      <c r="B90" s="61"/>
      <c r="C90" s="232"/>
      <c r="D90" s="56">
        <f>SUM(E90:HQ90)</f>
        <v>1980</v>
      </c>
      <c r="E90" s="9">
        <v>0</v>
      </c>
      <c r="F90" s="9">
        <v>168</v>
      </c>
      <c r="G90" s="9">
        <v>164</v>
      </c>
      <c r="H90" s="9">
        <v>25</v>
      </c>
      <c r="I90" s="9">
        <v>80</v>
      </c>
      <c r="J90" s="9">
        <v>84</v>
      </c>
      <c r="K90" s="9">
        <v>114</v>
      </c>
      <c r="L90" s="419" t="s">
        <v>4679</v>
      </c>
      <c r="M90" s="9">
        <v>164</v>
      </c>
      <c r="N90" s="9">
        <v>47</v>
      </c>
      <c r="O90" s="9">
        <v>36</v>
      </c>
      <c r="P90" s="9">
        <v>0</v>
      </c>
      <c r="Q90" s="9">
        <v>138</v>
      </c>
      <c r="R90" s="9">
        <v>0</v>
      </c>
      <c r="S90" s="9">
        <v>139</v>
      </c>
      <c r="T90" s="565">
        <v>75</v>
      </c>
      <c r="U90" s="565">
        <v>110</v>
      </c>
      <c r="V90" s="565">
        <v>0</v>
      </c>
      <c r="W90" s="565">
        <v>77</v>
      </c>
      <c r="X90" s="9">
        <v>0</v>
      </c>
      <c r="Y90" s="9">
        <v>164</v>
      </c>
      <c r="Z90" s="565">
        <v>21</v>
      </c>
      <c r="AA90" s="9">
        <v>0</v>
      </c>
      <c r="AB90" s="565">
        <v>69</v>
      </c>
      <c r="AC90" s="565">
        <v>125</v>
      </c>
      <c r="AD90" s="565">
        <v>91</v>
      </c>
      <c r="AE90" s="565">
        <v>89</v>
      </c>
      <c r="AG90" s="105"/>
      <c r="AH90" s="61"/>
      <c r="AJ90" s="249"/>
      <c r="AK90" s="61"/>
      <c r="AL90" s="65"/>
      <c r="AN90" s="345"/>
      <c r="AO90" s="345"/>
      <c r="AP90" s="345"/>
      <c r="AQ90" s="345"/>
      <c r="AR90" s="1"/>
      <c r="AS90" s="345"/>
      <c r="AT90" s="345"/>
      <c r="AU90" s="345"/>
      <c r="AV90" s="345"/>
      <c r="AW90" s="345"/>
      <c r="AX90" s="345"/>
      <c r="AY90" s="345"/>
      <c r="AZ90" s="345"/>
      <c r="BA90" s="345"/>
      <c r="BB90" s="1"/>
      <c r="BC90" s="345"/>
      <c r="BD90" s="345"/>
      <c r="BE90" s="345"/>
      <c r="BF90" s="345"/>
      <c r="BG90" s="345"/>
      <c r="BH90" s="345"/>
      <c r="BI90" s="345"/>
      <c r="BJ90" s="345"/>
      <c r="BK90" s="1"/>
      <c r="BL90" s="345"/>
      <c r="BM90" s="1"/>
      <c r="BN90" s="345"/>
      <c r="BO90" s="345"/>
      <c r="BP90" s="345"/>
      <c r="BQ90" s="345"/>
      <c r="BR90" s="345"/>
      <c r="BS90" s="1"/>
      <c r="BT90" s="345"/>
      <c r="BU90" s="345"/>
      <c r="BV90" s="345"/>
      <c r="BW90" s="345"/>
      <c r="BX90" s="1"/>
      <c r="BY90" s="345"/>
      <c r="BZ90" s="345"/>
      <c r="CA90" s="345"/>
      <c r="CB90" s="345"/>
      <c r="CC90" s="345"/>
      <c r="CD90" s="345"/>
      <c r="CE90" s="345"/>
      <c r="CF90" s="345"/>
      <c r="CG90" s="345"/>
      <c r="CH90" s="345"/>
      <c r="CI90" s="1"/>
      <c r="CJ90" s="345"/>
      <c r="CK90" s="1"/>
      <c r="CL90" s="345"/>
      <c r="CM90" s="345"/>
      <c r="CN90" s="345"/>
      <c r="CO90" s="345"/>
      <c r="CP90" s="345"/>
      <c r="CQ90" s="345"/>
      <c r="CR90" s="345"/>
      <c r="CS90" s="345"/>
      <c r="CT90" s="345"/>
      <c r="CU90" s="345"/>
      <c r="CV90" s="345"/>
      <c r="CW90" s="345"/>
      <c r="CX90" s="345"/>
      <c r="CY90" s="345"/>
      <c r="CZ90" s="345"/>
      <c r="DA90" s="345"/>
      <c r="DB90" s="345"/>
      <c r="DC90" s="345"/>
      <c r="DD90" s="345"/>
      <c r="DE90" s="1"/>
      <c r="DF90" s="345"/>
      <c r="DG90" s="345"/>
      <c r="DH90" s="345"/>
      <c r="DI90" s="345"/>
      <c r="DJ90" s="345"/>
      <c r="DK90" s="345"/>
      <c r="DL90" s="345"/>
      <c r="DM90" s="345"/>
      <c r="DN90" s="1"/>
      <c r="DO90" s="345"/>
      <c r="DP90" s="345"/>
      <c r="DQ90" s="1"/>
      <c r="DR90" s="345"/>
      <c r="DS90" s="345"/>
      <c r="DT90" s="345"/>
      <c r="DU90" s="345"/>
      <c r="DV90" s="345"/>
      <c r="DW90" s="422"/>
      <c r="DX90" s="345"/>
      <c r="DY90" s="1"/>
      <c r="DZ90" s="345"/>
      <c r="EA90" s="345"/>
      <c r="EB90" s="345"/>
      <c r="EC90" s="345"/>
      <c r="ED90" s="345"/>
      <c r="EE90" s="345"/>
      <c r="EF90" s="345"/>
      <c r="EG90" s="345"/>
      <c r="EH90" s="345"/>
      <c r="EI90" s="1"/>
      <c r="EJ90" s="345"/>
      <c r="EK90" s="345"/>
      <c r="EL90" s="345"/>
      <c r="EM90" s="345"/>
      <c r="EN90" s="345"/>
      <c r="EO90" s="345"/>
      <c r="EP90" s="345"/>
      <c r="EQ90" s="345"/>
      <c r="ER90" s="345"/>
      <c r="ES90" s="345"/>
      <c r="ET90" s="345"/>
      <c r="EU90" s="345"/>
      <c r="EV90" s="345"/>
      <c r="EW90" s="345"/>
      <c r="EX90" s="1"/>
      <c r="EY90" s="345"/>
      <c r="EZ90" s="345"/>
      <c r="FA90" s="345"/>
      <c r="FB90" s="345"/>
      <c r="FC90" s="345"/>
      <c r="FD90" s="345"/>
      <c r="FE90" s="345"/>
      <c r="FF90" s="345"/>
      <c r="FG90" s="345"/>
      <c r="FH90" s="345"/>
      <c r="FI90" s="345"/>
      <c r="FJ90" s="345"/>
      <c r="FK90" s="345"/>
      <c r="FL90" s="345"/>
      <c r="FM90" s="345"/>
      <c r="FN90" s="345"/>
      <c r="FO90" s="1"/>
      <c r="FP90" s="345"/>
      <c r="FQ90" s="345"/>
      <c r="FR90" s="345"/>
      <c r="FS90" s="345"/>
      <c r="FT90" s="1"/>
      <c r="FU90" s="345"/>
      <c r="FV90" s="345"/>
      <c r="FW90" s="345"/>
      <c r="FX90" s="345"/>
      <c r="FY90" s="1"/>
      <c r="FZ90" s="345"/>
      <c r="GA90" s="345"/>
      <c r="GB90" s="345"/>
      <c r="GC90" s="345"/>
      <c r="GD90" s="1"/>
      <c r="GE90" s="345"/>
      <c r="GF90" s="345"/>
      <c r="GG90" s="1"/>
      <c r="GH90" s="345"/>
      <c r="GI90" s="345"/>
      <c r="GJ90" s="345"/>
      <c r="GK90" s="345"/>
      <c r="GL90" s="345"/>
      <c r="GM90" s="345"/>
      <c r="GN90" s="345"/>
      <c r="GO90" s="345"/>
      <c r="GP90" s="1"/>
      <c r="GQ90" s="422"/>
      <c r="GR90" s="1"/>
      <c r="GS90" s="1"/>
      <c r="GT90" s="1"/>
      <c r="GU90" s="1"/>
      <c r="GV90" s="1"/>
      <c r="GW90" s="1"/>
      <c r="GX90" s="1"/>
      <c r="GY90" s="1"/>
      <c r="GZ90" s="1"/>
      <c r="HA90" s="1"/>
      <c r="HB90" s="1"/>
      <c r="HC90" s="1"/>
      <c r="HD90" s="1"/>
      <c r="HE90" s="1"/>
      <c r="HF90" s="1"/>
      <c r="HG90" s="1"/>
      <c r="HH90" s="1"/>
    </row>
    <row r="91" spans="1:216" ht="15.75">
      <c r="A91" s="261" t="s">
        <v>3831</v>
      </c>
      <c r="B91" s="3"/>
      <c r="C91" s="233"/>
      <c r="D91" s="56">
        <f>SUM(E91:HQ91)</f>
        <v>1752</v>
      </c>
      <c r="E91" s="9">
        <v>117</v>
      </c>
      <c r="F91" s="9">
        <v>155</v>
      </c>
      <c r="G91" s="9">
        <v>0</v>
      </c>
      <c r="H91" s="9">
        <v>130</v>
      </c>
      <c r="I91" s="9">
        <v>0</v>
      </c>
      <c r="J91" s="9">
        <v>74</v>
      </c>
      <c r="K91" s="9">
        <v>101</v>
      </c>
      <c r="L91" s="419" t="s">
        <v>4679</v>
      </c>
      <c r="M91" s="9">
        <v>0</v>
      </c>
      <c r="N91" s="9">
        <v>36</v>
      </c>
      <c r="O91" s="9">
        <v>133</v>
      </c>
      <c r="P91" s="9">
        <v>79</v>
      </c>
      <c r="Q91" s="9">
        <v>88</v>
      </c>
      <c r="R91" s="9">
        <v>0</v>
      </c>
      <c r="S91" s="9">
        <v>104</v>
      </c>
      <c r="T91" s="565">
        <v>118</v>
      </c>
      <c r="U91" s="565">
        <v>105</v>
      </c>
      <c r="V91" s="565">
        <v>0</v>
      </c>
      <c r="W91" s="565">
        <v>63</v>
      </c>
      <c r="X91" s="9">
        <v>0</v>
      </c>
      <c r="Y91" s="565">
        <v>67</v>
      </c>
      <c r="Z91" s="565">
        <v>116</v>
      </c>
      <c r="AA91" s="9">
        <v>0</v>
      </c>
      <c r="AB91" s="565">
        <v>24</v>
      </c>
      <c r="AC91" s="565">
        <v>85</v>
      </c>
      <c r="AD91" s="565">
        <v>0</v>
      </c>
      <c r="AE91" s="9">
        <v>157</v>
      </c>
      <c r="AG91" s="261"/>
      <c r="AH91" s="61"/>
      <c r="AJ91" s="249"/>
      <c r="AK91" s="61"/>
      <c r="AL91" s="65"/>
      <c r="AN91" s="345"/>
      <c r="AO91" s="345"/>
      <c r="AP91" s="345"/>
      <c r="AQ91" s="345"/>
      <c r="AR91" s="345"/>
      <c r="AS91" s="1"/>
      <c r="AT91" s="345"/>
      <c r="AU91" s="345"/>
      <c r="AV91" s="345"/>
      <c r="AW91" s="345"/>
      <c r="AX91" s="345"/>
      <c r="AY91" s="345"/>
      <c r="AZ91" s="345"/>
      <c r="BA91" s="345"/>
      <c r="BB91" s="345"/>
      <c r="BC91" s="345"/>
      <c r="BD91" s="345"/>
      <c r="BE91" s="345"/>
      <c r="BF91" s="345"/>
      <c r="BG91" s="1"/>
      <c r="BH91" s="345"/>
      <c r="BI91" s="345"/>
      <c r="BJ91" s="345"/>
      <c r="BK91" s="345"/>
      <c r="BL91" s="345"/>
      <c r="BM91" s="345"/>
      <c r="BN91" s="345"/>
      <c r="BO91" s="345"/>
      <c r="BP91" s="345"/>
      <c r="BQ91" s="345"/>
      <c r="BR91" s="345"/>
      <c r="BS91" s="345"/>
      <c r="BT91" s="345"/>
      <c r="BU91" s="1"/>
      <c r="BV91" s="345"/>
      <c r="BW91" s="345"/>
      <c r="BX91" s="1"/>
      <c r="BY91" s="345"/>
      <c r="BZ91" s="345"/>
      <c r="CA91" s="345"/>
      <c r="CB91" s="345"/>
      <c r="CC91" s="345"/>
      <c r="CD91" s="345"/>
      <c r="CE91" s="345"/>
      <c r="CF91" s="1"/>
      <c r="CG91" s="345"/>
      <c r="CH91" s="345"/>
      <c r="CI91" s="345"/>
      <c r="CJ91" s="345"/>
      <c r="CK91" s="345"/>
      <c r="CL91" s="345"/>
      <c r="CM91" s="345"/>
      <c r="CN91" s="345"/>
      <c r="CO91" s="345"/>
      <c r="CP91" s="345"/>
      <c r="CQ91" s="345"/>
      <c r="CR91" s="345"/>
      <c r="CS91" s="345"/>
      <c r="CT91" s="345"/>
      <c r="CU91" s="345"/>
      <c r="CV91" s="345"/>
      <c r="CW91" s="345"/>
      <c r="CX91" s="345"/>
      <c r="CY91" s="345"/>
      <c r="CZ91" s="345"/>
      <c r="DA91" s="345"/>
      <c r="DB91" s="345"/>
      <c r="DC91" s="345"/>
      <c r="DD91" s="345"/>
      <c r="DE91" s="345"/>
      <c r="DF91" s="345"/>
      <c r="DG91" s="345"/>
      <c r="DH91" s="345"/>
      <c r="DI91" s="1"/>
      <c r="DJ91" s="345"/>
      <c r="DK91" s="1"/>
      <c r="DL91" s="345"/>
      <c r="DM91" s="345"/>
      <c r="DN91" s="1"/>
      <c r="DO91" s="345"/>
      <c r="DP91" s="345"/>
      <c r="DQ91" s="345"/>
      <c r="DR91" s="345"/>
      <c r="DS91" s="345"/>
      <c r="DT91" s="345"/>
      <c r="DU91" s="345"/>
      <c r="DV91" s="345"/>
      <c r="DW91" s="422"/>
      <c r="DX91" s="1"/>
      <c r="DY91" s="1"/>
      <c r="DZ91" s="345"/>
      <c r="EA91" s="345"/>
      <c r="EB91" s="1"/>
      <c r="EC91" s="345"/>
      <c r="ED91" s="345"/>
      <c r="EE91" s="345"/>
      <c r="EF91" s="345"/>
      <c r="EG91" s="345"/>
      <c r="EH91" s="1"/>
      <c r="EI91" s="1"/>
      <c r="EJ91" s="1"/>
      <c r="EK91" s="345"/>
      <c r="EL91" s="345"/>
      <c r="EM91" s="345"/>
      <c r="EN91" s="345"/>
      <c r="EO91" s="1"/>
      <c r="EP91" s="345"/>
      <c r="EQ91" s="345"/>
      <c r="ER91" s="345"/>
      <c r="ES91" s="345"/>
      <c r="ET91" s="345"/>
      <c r="EU91" s="345"/>
      <c r="EV91" s="345"/>
      <c r="EW91" s="345"/>
      <c r="EX91" s="345"/>
      <c r="EY91" s="345"/>
      <c r="EZ91" s="345"/>
      <c r="FA91" s="345"/>
      <c r="FB91" s="345"/>
      <c r="FC91" s="345"/>
      <c r="FD91" s="345"/>
      <c r="FE91" s="345"/>
      <c r="FF91" s="1"/>
      <c r="FG91" s="345"/>
      <c r="FH91" s="345"/>
      <c r="FI91" s="345"/>
      <c r="FJ91" s="345"/>
      <c r="FK91" s="345"/>
      <c r="FL91" s="345"/>
      <c r="FM91" s="345"/>
      <c r="FN91" s="1"/>
      <c r="FO91" s="345"/>
      <c r="FP91" s="345"/>
      <c r="FQ91" s="345"/>
      <c r="FR91" s="1"/>
      <c r="FS91" s="1"/>
      <c r="FT91" s="345"/>
      <c r="FU91" s="345"/>
      <c r="FV91" s="345"/>
      <c r="FW91" s="345"/>
      <c r="FX91" s="345"/>
      <c r="FY91" s="345"/>
      <c r="FZ91" s="1"/>
      <c r="GA91" s="345"/>
      <c r="GB91" s="345"/>
      <c r="GC91" s="1"/>
      <c r="GD91" s="345"/>
      <c r="GE91" s="1"/>
      <c r="GF91" s="345"/>
      <c r="GG91" s="345"/>
      <c r="GH91" s="345"/>
      <c r="GI91" s="1"/>
      <c r="GJ91" s="345"/>
      <c r="GK91" s="345"/>
      <c r="GL91" s="1"/>
      <c r="GM91" s="345"/>
      <c r="GN91" s="345"/>
      <c r="GO91" s="345"/>
      <c r="GP91" s="1"/>
      <c r="GQ91" s="422"/>
      <c r="GR91" s="1"/>
      <c r="GS91" s="1"/>
      <c r="GT91" s="1"/>
      <c r="GU91" s="1"/>
      <c r="GV91" s="1"/>
      <c r="GW91" s="1"/>
      <c r="GX91" s="1"/>
      <c r="GY91" s="1"/>
      <c r="GZ91" s="1"/>
      <c r="HA91" s="1"/>
      <c r="HB91" s="1"/>
      <c r="HC91" s="1"/>
      <c r="HD91" s="1"/>
      <c r="HE91" s="1"/>
      <c r="HF91" s="1"/>
      <c r="HG91" s="1"/>
      <c r="HH91" s="1"/>
    </row>
    <row r="92" spans="1:216" ht="15.75">
      <c r="A92" s="104" t="s">
        <v>1278</v>
      </c>
      <c r="B92" s="3"/>
      <c r="C92" s="233"/>
      <c r="D92" s="56">
        <f>SUM(E92:HQ92)</f>
        <v>1804</v>
      </c>
      <c r="E92" s="9">
        <v>0</v>
      </c>
      <c r="F92" s="9">
        <v>102</v>
      </c>
      <c r="G92" s="9">
        <v>133</v>
      </c>
      <c r="H92" s="9">
        <v>37</v>
      </c>
      <c r="I92" s="9">
        <v>0</v>
      </c>
      <c r="J92" s="9">
        <v>0</v>
      </c>
      <c r="K92" s="9">
        <v>11</v>
      </c>
      <c r="L92" s="419" t="s">
        <v>4679</v>
      </c>
      <c r="M92" s="9">
        <v>119</v>
      </c>
      <c r="N92" s="9">
        <v>131</v>
      </c>
      <c r="O92" s="9">
        <v>22</v>
      </c>
      <c r="P92" s="9">
        <v>96</v>
      </c>
      <c r="Q92" s="9">
        <v>119</v>
      </c>
      <c r="R92" s="9">
        <v>164</v>
      </c>
      <c r="S92" s="9">
        <v>7</v>
      </c>
      <c r="T92" s="565">
        <v>90</v>
      </c>
      <c r="U92" s="9">
        <v>154</v>
      </c>
      <c r="V92" s="565">
        <v>0</v>
      </c>
      <c r="W92" s="565">
        <v>13</v>
      </c>
      <c r="X92" s="9">
        <v>164</v>
      </c>
      <c r="Y92" s="565">
        <v>122</v>
      </c>
      <c r="Z92" s="565">
        <v>103</v>
      </c>
      <c r="AA92" s="9">
        <v>0</v>
      </c>
      <c r="AB92" s="565">
        <v>6</v>
      </c>
      <c r="AC92" s="9">
        <v>146</v>
      </c>
      <c r="AD92" s="565">
        <v>0</v>
      </c>
      <c r="AE92" s="565">
        <v>65</v>
      </c>
      <c r="AG92" s="104"/>
      <c r="AH92" s="61"/>
      <c r="AJ92" s="249"/>
      <c r="AK92" s="61"/>
      <c r="AL92" s="65"/>
      <c r="AN92" s="345"/>
      <c r="AO92" s="345"/>
      <c r="AP92" s="345"/>
      <c r="AQ92" s="345"/>
      <c r="AR92" s="345"/>
      <c r="AS92" s="1"/>
      <c r="AT92" s="345"/>
      <c r="AU92" s="345"/>
      <c r="AV92" s="345"/>
      <c r="AW92" s="345"/>
      <c r="AX92" s="345"/>
      <c r="AY92" s="345"/>
      <c r="AZ92" s="345"/>
      <c r="BA92" s="345"/>
      <c r="BB92" s="345"/>
      <c r="BC92" s="345"/>
      <c r="BD92" s="345"/>
      <c r="BE92" s="1"/>
      <c r="BF92" s="345"/>
      <c r="BG92" s="345"/>
      <c r="BH92" s="345"/>
      <c r="BI92" s="345"/>
      <c r="BJ92" s="345"/>
      <c r="BK92" s="345"/>
      <c r="BL92" s="345"/>
      <c r="BM92" s="345"/>
      <c r="BN92" s="1"/>
      <c r="BO92" s="345"/>
      <c r="BP92" s="345"/>
      <c r="BQ92" s="345"/>
      <c r="BR92" s="345"/>
      <c r="BS92" s="345"/>
      <c r="BT92" s="1"/>
      <c r="BU92" s="345"/>
      <c r="BV92" s="345"/>
      <c r="BW92" s="345"/>
      <c r="BX92" s="1"/>
      <c r="BY92" s="345"/>
      <c r="BZ92" s="345"/>
      <c r="CA92" s="1"/>
      <c r="CB92" s="1"/>
      <c r="CC92" s="345"/>
      <c r="CD92" s="345"/>
      <c r="CE92" s="345"/>
      <c r="CF92" s="345"/>
      <c r="CG92" s="1"/>
      <c r="CH92" s="345"/>
      <c r="CI92" s="345"/>
      <c r="CJ92" s="345"/>
      <c r="CK92" s="345"/>
      <c r="CL92" s="345"/>
      <c r="CM92" s="345"/>
      <c r="CN92" s="345"/>
      <c r="CO92" s="345"/>
      <c r="CP92" s="345"/>
      <c r="CQ92" s="345"/>
      <c r="CR92" s="345"/>
      <c r="CS92" s="345"/>
      <c r="CT92" s="345"/>
      <c r="CU92" s="345"/>
      <c r="CV92" s="345"/>
      <c r="CW92" s="345"/>
      <c r="CX92" s="345"/>
      <c r="CY92" s="345"/>
      <c r="CZ92" s="1"/>
      <c r="DA92" s="345"/>
      <c r="DB92" s="345"/>
      <c r="DC92" s="345"/>
      <c r="DD92" s="345"/>
      <c r="DE92" s="345"/>
      <c r="DF92" s="345"/>
      <c r="DG92" s="345"/>
      <c r="DH92" s="1"/>
      <c r="DI92" s="345"/>
      <c r="DJ92" s="345"/>
      <c r="DK92" s="345"/>
      <c r="DL92" s="345"/>
      <c r="DM92" s="345"/>
      <c r="DN92" s="345"/>
      <c r="DO92" s="345"/>
      <c r="DP92" s="345"/>
      <c r="DQ92" s="1"/>
      <c r="DR92" s="345"/>
      <c r="DS92" s="345"/>
      <c r="DT92" s="345"/>
      <c r="DU92" s="345"/>
      <c r="DV92" s="345"/>
      <c r="DW92" s="422"/>
      <c r="DX92" s="345"/>
      <c r="DY92" s="345"/>
      <c r="DZ92" s="1"/>
      <c r="EA92" s="1"/>
      <c r="EB92" s="1"/>
      <c r="EC92" s="345"/>
      <c r="ED92" s="345"/>
      <c r="EE92" s="345"/>
      <c r="EF92" s="345"/>
      <c r="EG92" s="345"/>
      <c r="EH92" s="345"/>
      <c r="EI92" s="345"/>
      <c r="EJ92" s="1"/>
      <c r="EK92" s="345"/>
      <c r="EL92" s="345"/>
      <c r="EM92" s="345"/>
      <c r="EN92" s="345"/>
      <c r="EO92" s="1"/>
      <c r="EP92" s="345"/>
      <c r="EQ92" s="1"/>
      <c r="ER92" s="345"/>
      <c r="ES92" s="345"/>
      <c r="ET92" s="345"/>
      <c r="EU92" s="345"/>
      <c r="EV92" s="345"/>
      <c r="EW92" s="345"/>
      <c r="EX92" s="1"/>
      <c r="EY92" s="345"/>
      <c r="EZ92" s="345"/>
      <c r="FA92" s="345"/>
      <c r="FB92" s="345"/>
      <c r="FC92" s="345"/>
      <c r="FD92" s="345"/>
      <c r="FE92" s="345"/>
      <c r="FF92" s="345"/>
      <c r="FG92" s="345"/>
      <c r="FH92" s="345"/>
      <c r="FI92" s="345"/>
      <c r="FJ92" s="345"/>
      <c r="FK92" s="345"/>
      <c r="FL92" s="345"/>
      <c r="FM92" s="345"/>
      <c r="FN92" s="345"/>
      <c r="FO92" s="345"/>
      <c r="FP92" s="1"/>
      <c r="FQ92" s="345"/>
      <c r="FR92" s="345"/>
      <c r="FS92" s="345"/>
      <c r="FT92" s="1"/>
      <c r="FU92" s="345"/>
      <c r="FV92" s="345"/>
      <c r="FW92" s="345"/>
      <c r="FX92" s="345"/>
      <c r="FY92" s="345"/>
      <c r="FZ92" s="345"/>
      <c r="GA92" s="345"/>
      <c r="GB92" s="345"/>
      <c r="GC92" s="345"/>
      <c r="GD92" s="345"/>
      <c r="GE92" s="1"/>
      <c r="GF92" s="345"/>
      <c r="GG92" s="345"/>
      <c r="GH92" s="345"/>
      <c r="GI92" s="345"/>
      <c r="GJ92" s="345"/>
      <c r="GK92" s="345"/>
      <c r="GL92" s="345"/>
      <c r="GM92" s="1"/>
      <c r="GN92" s="345"/>
      <c r="GO92" s="1"/>
      <c r="GP92" s="1"/>
      <c r="GQ92" s="422"/>
      <c r="GR92" s="1"/>
      <c r="GS92" s="1"/>
      <c r="GT92" s="1"/>
      <c r="GU92" s="1"/>
      <c r="GV92" s="1"/>
      <c r="GW92" s="1"/>
      <c r="GX92" s="1"/>
      <c r="GY92" s="1"/>
      <c r="GZ92" s="1"/>
      <c r="HA92" s="1"/>
      <c r="HB92" s="1"/>
      <c r="HC92" s="1"/>
      <c r="HD92" s="1"/>
      <c r="HE92" s="1"/>
      <c r="HF92" s="1"/>
      <c r="HG92" s="1"/>
      <c r="HH92" s="1"/>
    </row>
    <row r="93" spans="1:216" ht="15.75">
      <c r="A93" s="261" t="s">
        <v>4071</v>
      </c>
      <c r="B93" s="3"/>
      <c r="C93" s="233"/>
      <c r="D93" s="56">
        <f>SUM(E93:HQ93)</f>
        <v>1918</v>
      </c>
      <c r="E93" s="9">
        <v>148</v>
      </c>
      <c r="F93" s="9">
        <v>0</v>
      </c>
      <c r="G93" s="9">
        <v>122</v>
      </c>
      <c r="H93" s="9">
        <v>79</v>
      </c>
      <c r="I93" s="9">
        <v>0</v>
      </c>
      <c r="J93" s="9">
        <v>119</v>
      </c>
      <c r="K93" s="9">
        <v>62</v>
      </c>
      <c r="L93" s="419" t="s">
        <v>4679</v>
      </c>
      <c r="M93" s="9">
        <v>0</v>
      </c>
      <c r="N93" s="9">
        <v>86</v>
      </c>
      <c r="O93" s="9">
        <v>130</v>
      </c>
      <c r="P93" s="9">
        <v>99</v>
      </c>
      <c r="Q93" s="9">
        <v>157</v>
      </c>
      <c r="R93" s="9">
        <v>0</v>
      </c>
      <c r="S93" s="9">
        <v>43</v>
      </c>
      <c r="T93" s="9">
        <v>153</v>
      </c>
      <c r="U93" s="565">
        <v>108</v>
      </c>
      <c r="V93" s="565">
        <v>0</v>
      </c>
      <c r="W93" s="565">
        <v>0</v>
      </c>
      <c r="X93" s="9">
        <v>0</v>
      </c>
      <c r="Y93" s="565">
        <v>0</v>
      </c>
      <c r="Z93" s="565">
        <v>81</v>
      </c>
      <c r="AA93" s="9">
        <v>0</v>
      </c>
      <c r="AB93" s="565">
        <v>113</v>
      </c>
      <c r="AC93" s="9">
        <v>157</v>
      </c>
      <c r="AD93" s="9">
        <v>166</v>
      </c>
      <c r="AE93" s="565">
        <v>95</v>
      </c>
      <c r="AG93" s="261"/>
      <c r="AH93" s="61"/>
      <c r="AJ93" s="249"/>
      <c r="AK93" s="61"/>
      <c r="AL93" s="65"/>
      <c r="AN93" s="345"/>
      <c r="AO93" s="345"/>
      <c r="AP93" s="345"/>
      <c r="AQ93" s="345"/>
      <c r="AR93" s="1"/>
      <c r="AS93" s="345"/>
      <c r="AT93" s="345"/>
      <c r="AU93" s="345"/>
      <c r="AV93" s="345"/>
      <c r="AW93" s="345"/>
      <c r="AX93" s="345"/>
      <c r="AY93" s="345"/>
      <c r="AZ93" s="345"/>
      <c r="BA93" s="345"/>
      <c r="BB93" s="1"/>
      <c r="BC93" s="345"/>
      <c r="BD93" s="345"/>
      <c r="BE93" s="1"/>
      <c r="BF93" s="345"/>
      <c r="BG93" s="345"/>
      <c r="BH93" s="345"/>
      <c r="BI93" s="345"/>
      <c r="BJ93" s="345"/>
      <c r="BK93" s="345"/>
      <c r="BL93" s="345"/>
      <c r="BM93" s="345"/>
      <c r="BN93" s="345"/>
      <c r="BO93" s="1"/>
      <c r="BP93" s="345"/>
      <c r="BQ93" s="345"/>
      <c r="BR93" s="345"/>
      <c r="BS93" s="345"/>
      <c r="BT93" s="345"/>
      <c r="BU93" s="345"/>
      <c r="BV93" s="345"/>
      <c r="BW93" s="345"/>
      <c r="BX93" s="1"/>
      <c r="BY93" s="345"/>
      <c r="BZ93" s="345"/>
      <c r="CA93" s="345"/>
      <c r="CB93" s="345"/>
      <c r="CC93" s="345"/>
      <c r="CD93" s="345"/>
      <c r="CE93" s="345"/>
      <c r="CF93" s="345"/>
      <c r="CG93" s="345"/>
      <c r="CH93" s="345"/>
      <c r="CI93" s="345"/>
      <c r="CJ93" s="345"/>
      <c r="CK93" s="345"/>
      <c r="CL93" s="345"/>
      <c r="CM93" s="345"/>
      <c r="CN93" s="345"/>
      <c r="CO93" s="345"/>
      <c r="CP93" s="345"/>
      <c r="CQ93" s="345"/>
      <c r="CR93" s="345"/>
      <c r="CS93" s="345"/>
      <c r="CT93" s="345"/>
      <c r="CU93" s="345"/>
      <c r="CV93" s="345"/>
      <c r="CW93" s="345"/>
      <c r="CX93" s="345"/>
      <c r="CY93" s="345"/>
      <c r="CZ93" s="345"/>
      <c r="DA93" s="345"/>
      <c r="DB93" s="345"/>
      <c r="DC93" s="345"/>
      <c r="DD93" s="345"/>
      <c r="DE93" s="345"/>
      <c r="DF93" s="345"/>
      <c r="DG93" s="345"/>
      <c r="DH93" s="345"/>
      <c r="DI93" s="345"/>
      <c r="DJ93" s="345"/>
      <c r="DK93" s="345"/>
      <c r="DL93" s="345"/>
      <c r="DM93" s="345"/>
      <c r="DN93" s="345"/>
      <c r="DO93" s="345"/>
      <c r="DP93" s="345"/>
      <c r="DQ93" s="345"/>
      <c r="DR93" s="345"/>
      <c r="DS93" s="345"/>
      <c r="DT93" s="345"/>
      <c r="DU93" s="345"/>
      <c r="DV93" s="345"/>
      <c r="DW93" s="422"/>
      <c r="DX93" s="345"/>
      <c r="DY93" s="345"/>
      <c r="DZ93" s="345"/>
      <c r="EA93" s="345"/>
      <c r="EB93" s="345"/>
      <c r="EC93" s="345"/>
      <c r="ED93" s="345"/>
      <c r="EE93" s="345"/>
      <c r="EF93" s="345"/>
      <c r="EG93" s="345"/>
      <c r="EH93" s="345"/>
      <c r="EI93" s="1"/>
      <c r="EJ93" s="345"/>
      <c r="EK93" s="345"/>
      <c r="EL93" s="345"/>
      <c r="EM93" s="345"/>
      <c r="EN93" s="345"/>
      <c r="EO93" s="345"/>
      <c r="EP93" s="345"/>
      <c r="EQ93" s="345"/>
      <c r="ER93" s="345"/>
      <c r="ES93" s="345"/>
      <c r="ET93" s="345"/>
      <c r="EU93" s="345"/>
      <c r="EV93" s="345"/>
      <c r="EW93" s="345"/>
      <c r="EX93" s="345"/>
      <c r="EY93" s="345"/>
      <c r="EZ93" s="345"/>
      <c r="FA93" s="345"/>
      <c r="FB93" s="345"/>
      <c r="FC93" s="345"/>
      <c r="FD93" s="345"/>
      <c r="FE93" s="345"/>
      <c r="FF93" s="345"/>
      <c r="FG93" s="345"/>
      <c r="FH93" s="345"/>
      <c r="FI93" s="345"/>
      <c r="FJ93" s="345"/>
      <c r="FK93" s="345"/>
      <c r="FL93" s="345"/>
      <c r="FM93" s="345"/>
      <c r="FN93" s="1"/>
      <c r="FO93" s="345"/>
      <c r="FP93" s="345"/>
      <c r="FQ93" s="1"/>
      <c r="FR93" s="345"/>
      <c r="FS93" s="345"/>
      <c r="FT93" s="345"/>
      <c r="FU93" s="345"/>
      <c r="FV93" s="345"/>
      <c r="FW93" s="345"/>
      <c r="FX93" s="345"/>
      <c r="FY93" s="345"/>
      <c r="FZ93" s="345"/>
      <c r="GA93" s="345"/>
      <c r="GB93" s="345"/>
      <c r="GC93" s="345"/>
      <c r="GD93" s="345"/>
      <c r="GE93" s="345"/>
      <c r="GF93" s="345"/>
      <c r="GG93" s="345"/>
      <c r="GH93" s="345"/>
      <c r="GI93" s="345"/>
      <c r="GJ93" s="345"/>
      <c r="GK93" s="345"/>
      <c r="GL93" s="345"/>
      <c r="GM93" s="345"/>
      <c r="GN93" s="345"/>
      <c r="GO93" s="345"/>
      <c r="GP93" s="345"/>
      <c r="GQ93" s="422"/>
      <c r="GR93" s="1"/>
      <c r="GS93" s="1"/>
      <c r="GT93" s="1"/>
      <c r="GU93" s="1"/>
      <c r="GV93" s="1"/>
      <c r="GW93" s="1"/>
      <c r="GX93" s="1"/>
      <c r="GY93" s="1"/>
      <c r="GZ93" s="1"/>
      <c r="HA93" s="1"/>
      <c r="HB93" s="1"/>
      <c r="HC93" s="1"/>
      <c r="HD93" s="1"/>
      <c r="HE93" s="1"/>
      <c r="HF93" s="1"/>
      <c r="HG93" s="1"/>
      <c r="HH93" s="1"/>
    </row>
    <row r="94" spans="1:216" ht="15.75">
      <c r="A94" s="261" t="s">
        <v>3840</v>
      </c>
      <c r="B94" s="61"/>
      <c r="C94" s="232"/>
      <c r="D94" s="56">
        <f>SUM(E94:HQ94)</f>
        <v>2958</v>
      </c>
      <c r="E94" s="9">
        <v>158</v>
      </c>
      <c r="F94" s="9">
        <v>132</v>
      </c>
      <c r="G94" s="9">
        <v>162</v>
      </c>
      <c r="H94" s="9">
        <v>12</v>
      </c>
      <c r="I94" s="9">
        <v>145</v>
      </c>
      <c r="J94" s="9">
        <v>168</v>
      </c>
      <c r="K94" s="9">
        <v>163</v>
      </c>
      <c r="L94" s="419" t="s">
        <v>4679</v>
      </c>
      <c r="M94" s="9">
        <v>131</v>
      </c>
      <c r="N94" s="9">
        <v>152</v>
      </c>
      <c r="O94" s="9">
        <v>75</v>
      </c>
      <c r="P94" s="9">
        <v>100</v>
      </c>
      <c r="Q94" s="9">
        <v>150</v>
      </c>
      <c r="R94" s="9">
        <v>0</v>
      </c>
      <c r="S94" s="9">
        <v>108</v>
      </c>
      <c r="T94" s="9">
        <v>148</v>
      </c>
      <c r="U94" s="565">
        <v>62</v>
      </c>
      <c r="V94" s="565">
        <v>0</v>
      </c>
      <c r="W94" s="9">
        <v>137</v>
      </c>
      <c r="X94" s="9">
        <v>0</v>
      </c>
      <c r="Y94" s="9">
        <v>160</v>
      </c>
      <c r="Z94" s="565">
        <v>134</v>
      </c>
      <c r="AA94" s="9">
        <v>165</v>
      </c>
      <c r="AB94" s="9">
        <v>148</v>
      </c>
      <c r="AC94" s="565">
        <v>117</v>
      </c>
      <c r="AD94" s="565">
        <v>126</v>
      </c>
      <c r="AE94" s="565">
        <v>105</v>
      </c>
      <c r="AG94" s="261"/>
      <c r="AH94" s="61"/>
      <c r="AJ94" s="249"/>
      <c r="AK94" s="61"/>
      <c r="AL94" s="65"/>
      <c r="AN94" s="345"/>
      <c r="AO94" s="345"/>
      <c r="AP94" s="345"/>
      <c r="AQ94" s="345"/>
      <c r="AR94" s="345"/>
      <c r="AS94" s="345"/>
      <c r="AT94" s="345"/>
      <c r="AU94" s="345"/>
      <c r="AV94" s="345"/>
      <c r="AW94" s="345"/>
      <c r="AX94" s="345"/>
      <c r="AY94" s="345"/>
      <c r="AZ94" s="345"/>
      <c r="BA94" s="345"/>
      <c r="BB94" s="345"/>
      <c r="BC94" s="345"/>
      <c r="BD94" s="345"/>
      <c r="BE94" s="345"/>
      <c r="BF94" s="345"/>
      <c r="BG94" s="345"/>
      <c r="BH94" s="345"/>
      <c r="BI94" s="345"/>
      <c r="BJ94" s="345"/>
      <c r="BK94" s="345"/>
      <c r="BL94" s="345"/>
      <c r="BM94" s="345"/>
      <c r="BN94" s="345"/>
      <c r="BO94" s="345"/>
      <c r="BP94" s="345"/>
      <c r="BQ94" s="345"/>
      <c r="BR94" s="345"/>
      <c r="BS94" s="345"/>
      <c r="BT94" s="345"/>
      <c r="BU94" s="345"/>
      <c r="BV94" s="345"/>
      <c r="BW94" s="345"/>
      <c r="BX94" s="345"/>
      <c r="BY94" s="345"/>
      <c r="BZ94" s="345"/>
      <c r="CA94" s="345"/>
      <c r="CB94" s="345"/>
      <c r="CC94" s="345"/>
      <c r="CD94" s="345"/>
      <c r="CE94" s="345"/>
      <c r="CF94" s="345"/>
      <c r="CG94" s="345"/>
      <c r="CH94" s="345"/>
      <c r="CI94" s="345"/>
      <c r="CJ94" s="1"/>
      <c r="CK94" s="345"/>
      <c r="CL94" s="345"/>
      <c r="CM94" s="345"/>
      <c r="CN94" s="345"/>
      <c r="CO94" s="345"/>
      <c r="CP94" s="345"/>
      <c r="CQ94" s="345"/>
      <c r="CR94" s="1"/>
      <c r="CS94" s="1"/>
      <c r="CT94" s="345"/>
      <c r="CU94" s="345"/>
      <c r="CV94" s="345"/>
      <c r="CW94" s="345"/>
      <c r="CX94" s="345"/>
      <c r="CY94" s="345"/>
      <c r="CZ94" s="345"/>
      <c r="DA94" s="345"/>
      <c r="DB94" s="345"/>
      <c r="DC94" s="1"/>
      <c r="DD94" s="345"/>
      <c r="DE94" s="345"/>
      <c r="DF94" s="345"/>
      <c r="DG94" s="345"/>
      <c r="DH94" s="345"/>
      <c r="DI94" s="345"/>
      <c r="DJ94" s="345"/>
      <c r="DK94" s="345"/>
      <c r="DL94" s="345"/>
      <c r="DM94" s="345"/>
      <c r="DN94" s="345"/>
      <c r="DO94" s="345"/>
      <c r="DP94" s="345"/>
      <c r="DQ94" s="345"/>
      <c r="DR94" s="345"/>
      <c r="DS94" s="345"/>
      <c r="DT94" s="345"/>
      <c r="DU94" s="345"/>
      <c r="DV94" s="345"/>
      <c r="DW94" s="422"/>
      <c r="DX94" s="345"/>
      <c r="DY94" s="345"/>
      <c r="DZ94" s="345"/>
      <c r="EA94" s="345"/>
      <c r="EB94" s="345"/>
      <c r="EC94" s="345"/>
      <c r="ED94" s="345"/>
      <c r="EE94" s="345"/>
      <c r="EF94" s="345"/>
      <c r="EG94" s="345"/>
      <c r="EH94" s="345"/>
      <c r="EI94" s="1"/>
      <c r="EJ94" s="345"/>
      <c r="EK94" s="345"/>
      <c r="EL94" s="345"/>
      <c r="EM94" s="345"/>
      <c r="EN94" s="345"/>
      <c r="EO94" s="345"/>
      <c r="EP94" s="345"/>
      <c r="EQ94" s="345"/>
      <c r="ER94" s="345"/>
      <c r="ES94" s="345"/>
      <c r="ET94" s="345"/>
      <c r="EU94" s="345"/>
      <c r="EV94" s="345"/>
      <c r="EW94" s="345"/>
      <c r="EX94" s="345"/>
      <c r="EY94" s="345"/>
      <c r="EZ94" s="345"/>
      <c r="FA94" s="345"/>
      <c r="FB94" s="345"/>
      <c r="FC94" s="345"/>
      <c r="FD94" s="345"/>
      <c r="FE94" s="345"/>
      <c r="FF94" s="345"/>
      <c r="FG94" s="345"/>
      <c r="FH94" s="345"/>
      <c r="FI94" s="345"/>
      <c r="FJ94" s="345"/>
      <c r="FK94" s="345"/>
      <c r="FL94" s="345"/>
      <c r="FM94" s="345"/>
      <c r="FN94" s="345"/>
      <c r="FO94" s="345"/>
      <c r="FP94" s="345"/>
      <c r="FQ94" s="345"/>
      <c r="FR94" s="345"/>
      <c r="FS94" s="345"/>
      <c r="FT94" s="345"/>
      <c r="FU94" s="1"/>
      <c r="FV94" s="345"/>
      <c r="FW94" s="345"/>
      <c r="FX94" s="345"/>
      <c r="FY94" s="345"/>
      <c r="FZ94" s="345"/>
      <c r="GA94" s="345"/>
      <c r="GB94" s="345"/>
      <c r="GC94" s="345"/>
      <c r="GD94" s="345"/>
      <c r="GE94" s="345"/>
      <c r="GF94" s="345"/>
      <c r="GG94" s="345"/>
      <c r="GH94" s="345"/>
      <c r="GI94" s="345"/>
      <c r="GJ94" s="345"/>
      <c r="GK94" s="345"/>
      <c r="GL94" s="345"/>
      <c r="GM94" s="345"/>
      <c r="GN94" s="1"/>
      <c r="GO94" s="345"/>
      <c r="GP94" s="345"/>
      <c r="GQ94" s="422"/>
      <c r="GR94" s="1"/>
      <c r="GS94" s="1"/>
      <c r="GT94" s="1"/>
      <c r="GU94" s="1"/>
      <c r="GV94" s="1"/>
      <c r="GW94" s="1"/>
      <c r="GX94" s="1"/>
      <c r="GY94" s="1"/>
      <c r="GZ94" s="1"/>
      <c r="HA94" s="1"/>
      <c r="HB94" s="1"/>
      <c r="HC94" s="1"/>
      <c r="HD94" s="1"/>
      <c r="HE94" s="1"/>
      <c r="HF94" s="1"/>
      <c r="HG94" s="1"/>
      <c r="HH94" s="1"/>
    </row>
    <row r="95" spans="1:216" ht="15.75">
      <c r="A95" s="104" t="s">
        <v>1280</v>
      </c>
      <c r="B95" s="61"/>
      <c r="C95" s="233"/>
      <c r="D95" s="56">
        <f>SUM(E95:HQ95)</f>
        <v>1756</v>
      </c>
      <c r="E95" s="9">
        <v>62</v>
      </c>
      <c r="F95" s="9">
        <v>126</v>
      </c>
      <c r="G95" s="9">
        <v>75</v>
      </c>
      <c r="H95" s="9">
        <v>80</v>
      </c>
      <c r="I95" s="9">
        <v>121</v>
      </c>
      <c r="J95" s="9">
        <v>123</v>
      </c>
      <c r="K95" s="9">
        <v>126</v>
      </c>
      <c r="L95" s="9">
        <v>148</v>
      </c>
      <c r="M95" s="9">
        <v>0</v>
      </c>
      <c r="N95" s="9">
        <v>82</v>
      </c>
      <c r="O95" s="9">
        <v>137</v>
      </c>
      <c r="P95" s="9">
        <v>0</v>
      </c>
      <c r="Q95" s="9">
        <v>141</v>
      </c>
      <c r="R95" s="9">
        <v>0</v>
      </c>
      <c r="S95" s="9">
        <v>64</v>
      </c>
      <c r="T95" s="565">
        <v>56</v>
      </c>
      <c r="U95" s="565">
        <v>0</v>
      </c>
      <c r="V95" s="565">
        <v>0</v>
      </c>
      <c r="W95" s="565">
        <v>114</v>
      </c>
      <c r="X95" s="9">
        <v>0</v>
      </c>
      <c r="Y95" s="565">
        <v>0</v>
      </c>
      <c r="Z95" s="565">
        <v>23</v>
      </c>
      <c r="AA95" s="9">
        <v>0</v>
      </c>
      <c r="AB95" s="565">
        <v>120</v>
      </c>
      <c r="AC95" s="565">
        <v>112</v>
      </c>
      <c r="AD95" s="565">
        <v>0</v>
      </c>
      <c r="AE95" s="565">
        <v>46</v>
      </c>
      <c r="AG95" s="104"/>
      <c r="AH95" s="61"/>
      <c r="AJ95" s="249"/>
      <c r="AK95" s="61"/>
      <c r="AL95" s="65"/>
      <c r="AN95" s="345"/>
      <c r="AO95" s="345"/>
      <c r="AP95" s="345"/>
      <c r="AQ95" s="345"/>
      <c r="AR95" s="1"/>
      <c r="AS95" s="345"/>
      <c r="AT95" s="345"/>
      <c r="AU95" s="345"/>
      <c r="AV95" s="345"/>
      <c r="AW95" s="345"/>
      <c r="AX95" s="345"/>
      <c r="AY95" s="345"/>
      <c r="AZ95" s="1"/>
      <c r="BA95" s="345"/>
      <c r="BB95" s="345"/>
      <c r="BC95" s="345"/>
      <c r="BD95" s="345"/>
      <c r="BE95" s="1"/>
      <c r="BF95" s="345"/>
      <c r="BG95" s="1"/>
      <c r="BH95" s="345"/>
      <c r="BI95" s="345"/>
      <c r="BJ95" s="345"/>
      <c r="BK95" s="345"/>
      <c r="BL95" s="345"/>
      <c r="BM95" s="345"/>
      <c r="BN95" s="345"/>
      <c r="BO95" s="345"/>
      <c r="BP95" s="345"/>
      <c r="BQ95" s="345"/>
      <c r="BR95" s="345"/>
      <c r="BS95" s="345"/>
      <c r="BT95" s="1"/>
      <c r="BU95" s="345"/>
      <c r="BV95" s="345"/>
      <c r="BW95" s="345"/>
      <c r="BX95" s="345"/>
      <c r="BY95" s="345"/>
      <c r="BZ95" s="345"/>
      <c r="CA95" s="345"/>
      <c r="CB95" s="345"/>
      <c r="CC95" s="345"/>
      <c r="CD95" s="345"/>
      <c r="CE95" s="345"/>
      <c r="CF95" s="345"/>
      <c r="CG95" s="345"/>
      <c r="CH95" s="345"/>
      <c r="CI95" s="345"/>
      <c r="CJ95" s="345"/>
      <c r="CK95" s="345"/>
      <c r="CL95" s="345"/>
      <c r="CM95" s="345"/>
      <c r="CN95" s="345"/>
      <c r="CO95" s="345"/>
      <c r="CP95" s="345"/>
      <c r="CQ95" s="345"/>
      <c r="CR95" s="1"/>
      <c r="CS95" s="1"/>
      <c r="CT95" s="345"/>
      <c r="CU95" s="345"/>
      <c r="CV95" s="345"/>
      <c r="CW95" s="345"/>
      <c r="CX95" s="345"/>
      <c r="CY95" s="345"/>
      <c r="CZ95" s="345"/>
      <c r="DA95" s="345"/>
      <c r="DB95" s="345"/>
      <c r="DC95" s="345"/>
      <c r="DD95" s="345"/>
      <c r="DE95" s="345"/>
      <c r="DF95" s="345"/>
      <c r="DG95" s="345"/>
      <c r="DH95" s="345"/>
      <c r="DI95" s="345"/>
      <c r="DJ95" s="345"/>
      <c r="DK95" s="1"/>
      <c r="DL95" s="345"/>
      <c r="DM95" s="345"/>
      <c r="DN95" s="345"/>
      <c r="DO95" s="345"/>
      <c r="DP95" s="345"/>
      <c r="DQ95" s="345"/>
      <c r="DR95" s="345"/>
      <c r="DS95" s="345"/>
      <c r="DT95" s="345"/>
      <c r="DU95" s="345"/>
      <c r="DV95" s="345"/>
      <c r="DW95" s="422"/>
      <c r="DX95" s="345"/>
      <c r="DY95" s="345"/>
      <c r="DZ95" s="345"/>
      <c r="EA95" s="345"/>
      <c r="EB95" s="345"/>
      <c r="EC95" s="345"/>
      <c r="ED95" s="1"/>
      <c r="EE95" s="345"/>
      <c r="EF95" s="345"/>
      <c r="EG95" s="345"/>
      <c r="EH95" s="345"/>
      <c r="EI95" s="345"/>
      <c r="EJ95" s="345"/>
      <c r="EK95" s="345"/>
      <c r="EL95" s="345"/>
      <c r="EM95" s="345"/>
      <c r="EN95" s="345"/>
      <c r="EO95" s="345"/>
      <c r="EP95" s="345"/>
      <c r="EQ95" s="345"/>
      <c r="ER95" s="345"/>
      <c r="ES95" s="345"/>
      <c r="ET95" s="345"/>
      <c r="EU95" s="345"/>
      <c r="EV95" s="345"/>
      <c r="EW95" s="345"/>
      <c r="EX95" s="345"/>
      <c r="EY95" s="345"/>
      <c r="EZ95" s="345"/>
      <c r="FA95" s="345"/>
      <c r="FB95" s="345"/>
      <c r="FC95" s="345"/>
      <c r="FD95" s="345"/>
      <c r="FE95" s="345"/>
      <c r="FF95" s="345"/>
      <c r="FG95" s="345"/>
      <c r="FH95" s="345"/>
      <c r="FI95" s="345"/>
      <c r="FJ95" s="345"/>
      <c r="FK95" s="345"/>
      <c r="FL95" s="345"/>
      <c r="FM95" s="345"/>
      <c r="FN95" s="1"/>
      <c r="FO95" s="1"/>
      <c r="FP95" s="345"/>
      <c r="FQ95" s="345"/>
      <c r="FR95" s="345"/>
      <c r="FS95" s="345"/>
      <c r="FT95" s="345"/>
      <c r="FU95" s="345"/>
      <c r="FV95" s="345"/>
      <c r="FW95" s="345"/>
      <c r="FX95" s="345"/>
      <c r="FY95" s="345"/>
      <c r="FZ95" s="345"/>
      <c r="GA95" s="345"/>
      <c r="GB95" s="345"/>
      <c r="GC95" s="345"/>
      <c r="GD95" s="345"/>
      <c r="GE95" s="345"/>
      <c r="GF95" s="345"/>
      <c r="GG95" s="345"/>
      <c r="GH95" s="345"/>
      <c r="GI95" s="345"/>
      <c r="GJ95" s="345"/>
      <c r="GK95" s="1"/>
      <c r="GL95" s="345"/>
      <c r="GM95" s="345"/>
      <c r="GN95" s="345"/>
      <c r="GO95" s="345"/>
      <c r="GP95" s="345"/>
      <c r="GQ95" s="422"/>
      <c r="GR95" s="1"/>
      <c r="GS95" s="1"/>
      <c r="GT95" s="1"/>
      <c r="GU95" s="1"/>
      <c r="GV95" s="1"/>
      <c r="GW95" s="1"/>
      <c r="GX95" s="1"/>
      <c r="GY95" s="1"/>
      <c r="GZ95" s="1"/>
      <c r="HA95" s="1"/>
      <c r="HB95" s="1"/>
      <c r="HC95" s="1"/>
      <c r="HD95" s="1"/>
      <c r="HE95" s="1"/>
      <c r="HF95" s="1"/>
      <c r="HG95" s="1"/>
      <c r="HH95" s="1"/>
    </row>
    <row r="96" spans="1:216" ht="15.75">
      <c r="A96" s="261" t="s">
        <v>1594</v>
      </c>
      <c r="B96" s="61"/>
      <c r="C96" s="232"/>
      <c r="D96" s="56">
        <f>SUM(E96:HQ96)</f>
        <v>1770</v>
      </c>
      <c r="E96" s="9">
        <v>0</v>
      </c>
      <c r="F96" s="9">
        <v>163</v>
      </c>
      <c r="G96" s="9">
        <v>133</v>
      </c>
      <c r="H96" s="9">
        <v>2</v>
      </c>
      <c r="I96" s="9">
        <v>0</v>
      </c>
      <c r="J96" s="9">
        <v>83</v>
      </c>
      <c r="K96" s="9">
        <v>88</v>
      </c>
      <c r="L96" s="9">
        <v>141</v>
      </c>
      <c r="M96" s="9">
        <v>119</v>
      </c>
      <c r="N96" s="9">
        <v>49</v>
      </c>
      <c r="O96" s="9">
        <v>0</v>
      </c>
      <c r="P96" s="9">
        <v>116</v>
      </c>
      <c r="Q96" s="9">
        <v>130</v>
      </c>
      <c r="R96" s="9">
        <v>0</v>
      </c>
      <c r="S96" s="9">
        <v>67</v>
      </c>
      <c r="T96" s="565">
        <v>0</v>
      </c>
      <c r="U96" s="565">
        <v>0</v>
      </c>
      <c r="V96" s="9">
        <v>145</v>
      </c>
      <c r="W96" s="565">
        <v>58</v>
      </c>
      <c r="X96" s="9">
        <v>0</v>
      </c>
      <c r="Y96" s="9">
        <v>165</v>
      </c>
      <c r="Z96" s="565">
        <v>107</v>
      </c>
      <c r="AA96" s="9">
        <v>147</v>
      </c>
      <c r="AB96" s="565">
        <v>40</v>
      </c>
      <c r="AC96" s="565">
        <v>12</v>
      </c>
      <c r="AD96" s="565">
        <v>0</v>
      </c>
      <c r="AE96" s="565">
        <v>5</v>
      </c>
      <c r="AG96" s="261"/>
      <c r="AH96" s="61"/>
      <c r="AJ96" s="249"/>
      <c r="AK96" s="61"/>
      <c r="AL96" s="65"/>
      <c r="AN96" s="345"/>
      <c r="AO96" s="345"/>
      <c r="AP96" s="345"/>
      <c r="AQ96" s="345"/>
      <c r="AR96" s="345"/>
      <c r="AS96" s="345"/>
      <c r="AT96" s="345"/>
      <c r="AU96" s="345"/>
      <c r="AV96" s="345"/>
      <c r="AW96" s="345"/>
      <c r="AX96" s="345"/>
      <c r="AY96" s="345"/>
      <c r="AZ96" s="345"/>
      <c r="BA96" s="345"/>
      <c r="BB96" s="345"/>
      <c r="BC96" s="345"/>
      <c r="BD96" s="345"/>
      <c r="BE96" s="345"/>
      <c r="BF96" s="1"/>
      <c r="BG96" s="345"/>
      <c r="BH96" s="345"/>
      <c r="BI96" s="345"/>
      <c r="BJ96" s="345"/>
      <c r="BK96" s="345"/>
      <c r="BL96" s="1"/>
      <c r="BM96" s="345"/>
      <c r="BN96" s="345"/>
      <c r="BO96" s="345"/>
      <c r="BP96" s="345"/>
      <c r="BQ96" s="345"/>
      <c r="BR96" s="345"/>
      <c r="BS96" s="345"/>
      <c r="BT96" s="345"/>
      <c r="BU96" s="345"/>
      <c r="BV96" s="345"/>
      <c r="BW96" s="345"/>
      <c r="BX96" s="345"/>
      <c r="BY96" s="345"/>
      <c r="BZ96" s="345"/>
      <c r="CA96" s="345"/>
      <c r="CB96" s="345"/>
      <c r="CC96" s="345"/>
      <c r="CD96" s="345"/>
      <c r="CE96" s="345"/>
      <c r="CF96" s="345"/>
      <c r="CG96" s="345"/>
      <c r="CH96" s="345"/>
      <c r="CI96" s="345"/>
      <c r="CJ96" s="1"/>
      <c r="CK96" s="345"/>
      <c r="CL96" s="345"/>
      <c r="CM96" s="345"/>
      <c r="CN96" s="345"/>
      <c r="CO96" s="345"/>
      <c r="CP96" s="345"/>
      <c r="CQ96" s="1"/>
      <c r="CR96" s="345"/>
      <c r="CS96" s="1"/>
      <c r="CT96" s="345"/>
      <c r="CU96" s="345"/>
      <c r="CV96" s="345"/>
      <c r="CW96" s="345"/>
      <c r="CX96" s="345"/>
      <c r="CY96" s="345"/>
      <c r="CZ96" s="345"/>
      <c r="DA96" s="345"/>
      <c r="DB96" s="1"/>
      <c r="DC96" s="345"/>
      <c r="DD96" s="345"/>
      <c r="DE96" s="345"/>
      <c r="DF96" s="345"/>
      <c r="DG96" s="345"/>
      <c r="DH96" s="345"/>
      <c r="DI96" s="345"/>
      <c r="DJ96" s="345"/>
      <c r="DK96" s="345"/>
      <c r="DL96" s="345"/>
      <c r="DM96" s="345"/>
      <c r="DN96" s="345"/>
      <c r="DO96" s="345"/>
      <c r="DP96" s="345"/>
      <c r="DQ96" s="345"/>
      <c r="DR96" s="345"/>
      <c r="DS96" s="345"/>
      <c r="DT96" s="345"/>
      <c r="DU96" s="1"/>
      <c r="DV96" s="345"/>
      <c r="DW96" s="422"/>
      <c r="DX96" s="345"/>
      <c r="DY96" s="345"/>
      <c r="DZ96" s="345"/>
      <c r="EA96" s="345"/>
      <c r="EB96" s="345"/>
      <c r="EC96" s="345"/>
      <c r="ED96" s="345"/>
      <c r="EE96" s="345"/>
      <c r="EF96" s="345"/>
      <c r="EG96" s="345"/>
      <c r="EH96" s="345"/>
      <c r="EI96" s="1"/>
      <c r="EJ96" s="345"/>
      <c r="EK96" s="345"/>
      <c r="EL96" s="345"/>
      <c r="EM96" s="345"/>
      <c r="EN96" s="345"/>
      <c r="EO96" s="345"/>
      <c r="EP96" s="345"/>
      <c r="EQ96" s="345"/>
      <c r="ER96" s="345"/>
      <c r="ES96" s="345"/>
      <c r="ET96" s="345"/>
      <c r="EU96" s="345"/>
      <c r="EV96" s="345"/>
      <c r="EW96" s="345"/>
      <c r="EX96" s="345"/>
      <c r="EY96" s="345"/>
      <c r="EZ96" s="345"/>
      <c r="FA96" s="345"/>
      <c r="FB96" s="345"/>
      <c r="FC96" s="345"/>
      <c r="FD96" s="1"/>
      <c r="FE96" s="1"/>
      <c r="FF96" s="345"/>
      <c r="FG96" s="345"/>
      <c r="FH96" s="345"/>
      <c r="FI96" s="345"/>
      <c r="FJ96" s="345"/>
      <c r="FK96" s="345"/>
      <c r="FL96" s="345"/>
      <c r="FM96" s="345"/>
      <c r="FN96" s="345"/>
      <c r="FO96" s="345"/>
      <c r="FP96" s="345"/>
      <c r="FQ96" s="345"/>
      <c r="FR96" s="345"/>
      <c r="FS96" s="345"/>
      <c r="FT96" s="345"/>
      <c r="FU96" s="345"/>
      <c r="FV96" s="345"/>
      <c r="FW96" s="345"/>
      <c r="FX96" s="345"/>
      <c r="FY96" s="345"/>
      <c r="FZ96" s="345"/>
      <c r="GA96" s="345"/>
      <c r="GB96" s="345"/>
      <c r="GC96" s="345"/>
      <c r="GD96" s="1"/>
      <c r="GE96" s="345"/>
      <c r="GF96" s="345"/>
      <c r="GG96" s="345"/>
      <c r="GH96" s="345"/>
      <c r="GI96" s="345"/>
      <c r="GJ96" s="345"/>
      <c r="GK96" s="345"/>
      <c r="GL96" s="345"/>
      <c r="GM96" s="345"/>
      <c r="GN96" s="345"/>
      <c r="GO96" s="345"/>
      <c r="GP96" s="345"/>
      <c r="GQ96" s="422"/>
      <c r="GR96" s="1"/>
      <c r="GS96" s="1"/>
      <c r="GT96" s="1"/>
      <c r="GU96" s="1"/>
      <c r="GV96" s="1"/>
      <c r="GW96" s="1"/>
      <c r="GX96" s="1"/>
      <c r="GY96" s="1"/>
      <c r="GZ96" s="1"/>
      <c r="HA96" s="1"/>
      <c r="HB96" s="1"/>
      <c r="HC96" s="1"/>
      <c r="HD96" s="1"/>
      <c r="HE96" s="1"/>
      <c r="HF96" s="1"/>
      <c r="HG96" s="1"/>
      <c r="HH96" s="1"/>
    </row>
    <row r="97" spans="1:216" ht="15.75">
      <c r="A97" s="105" t="s">
        <v>2509</v>
      </c>
      <c r="B97" s="3"/>
      <c r="C97" s="233"/>
      <c r="D97" s="56">
        <f>SUM(E97:HQ97)</f>
        <v>1718</v>
      </c>
      <c r="E97" s="9">
        <v>0</v>
      </c>
      <c r="F97" s="9">
        <v>147</v>
      </c>
      <c r="G97" s="9">
        <v>0</v>
      </c>
      <c r="H97" s="9">
        <v>164</v>
      </c>
      <c r="I97" s="9">
        <v>95</v>
      </c>
      <c r="J97" s="9">
        <v>77</v>
      </c>
      <c r="K97" s="9">
        <v>111</v>
      </c>
      <c r="L97" s="419" t="s">
        <v>4679</v>
      </c>
      <c r="M97" s="9">
        <v>0</v>
      </c>
      <c r="N97" s="9">
        <v>99</v>
      </c>
      <c r="O97" s="9">
        <v>151</v>
      </c>
      <c r="P97" s="9">
        <v>58</v>
      </c>
      <c r="Q97" s="9">
        <v>127</v>
      </c>
      <c r="R97" s="9">
        <v>0</v>
      </c>
      <c r="S97" s="9">
        <v>87</v>
      </c>
      <c r="T97" s="565">
        <v>0</v>
      </c>
      <c r="U97" s="565">
        <v>73</v>
      </c>
      <c r="V97" s="565">
        <v>0</v>
      </c>
      <c r="W97" s="565">
        <v>76</v>
      </c>
      <c r="X97" s="9">
        <v>0</v>
      </c>
      <c r="Y97" s="565">
        <v>108</v>
      </c>
      <c r="Z97" s="565">
        <v>61</v>
      </c>
      <c r="AA97" s="9">
        <v>0</v>
      </c>
      <c r="AB97" s="565">
        <v>90</v>
      </c>
      <c r="AC97" s="565">
        <v>55</v>
      </c>
      <c r="AD97" s="565">
        <v>115</v>
      </c>
      <c r="AE97" s="565">
        <v>24</v>
      </c>
      <c r="AG97" s="105"/>
      <c r="AH97" s="61"/>
      <c r="AJ97" s="249"/>
      <c r="AK97" s="61"/>
      <c r="AL97" s="65"/>
      <c r="AN97" s="345"/>
      <c r="AO97" s="345"/>
      <c r="AP97" s="345"/>
      <c r="AQ97" s="345"/>
      <c r="AR97" s="345"/>
      <c r="AS97" s="345"/>
      <c r="AT97" s="345"/>
      <c r="AU97" s="345"/>
      <c r="AV97" s="345"/>
      <c r="AW97" s="345"/>
      <c r="AX97" s="345"/>
      <c r="AY97" s="345"/>
      <c r="AZ97" s="345"/>
      <c r="BA97" s="345"/>
      <c r="BB97" s="345"/>
      <c r="BC97" s="345"/>
      <c r="BD97" s="1"/>
      <c r="BE97" s="345"/>
      <c r="BF97" s="345"/>
      <c r="BG97" s="345"/>
      <c r="BH97" s="345"/>
      <c r="BI97" s="345"/>
      <c r="BJ97" s="345"/>
      <c r="BK97" s="1"/>
      <c r="BL97" s="1"/>
      <c r="BM97" s="345"/>
      <c r="BN97" s="345"/>
      <c r="BO97" s="345"/>
      <c r="BP97" s="345"/>
      <c r="BQ97" s="345"/>
      <c r="BR97" s="345"/>
      <c r="BS97" s="345"/>
      <c r="BT97" s="345"/>
      <c r="BU97" s="345"/>
      <c r="BV97" s="345"/>
      <c r="BW97" s="345"/>
      <c r="BX97" s="345"/>
      <c r="BY97" s="345"/>
      <c r="BZ97" s="345"/>
      <c r="CA97" s="345"/>
      <c r="CB97" s="345"/>
      <c r="CC97" s="345"/>
      <c r="CD97" s="345"/>
      <c r="CE97" s="345"/>
      <c r="CF97" s="345"/>
      <c r="CG97" s="345"/>
      <c r="CH97" s="345"/>
      <c r="CI97" s="345"/>
      <c r="CJ97" s="345"/>
      <c r="CK97" s="345"/>
      <c r="CL97" s="345"/>
      <c r="CM97" s="345"/>
      <c r="CN97" s="345"/>
      <c r="CO97" s="345"/>
      <c r="CP97" s="345"/>
      <c r="CQ97" s="345"/>
      <c r="CR97" s="345"/>
      <c r="CS97" s="1"/>
      <c r="CT97" s="345"/>
      <c r="CU97" s="345"/>
      <c r="CV97" s="345"/>
      <c r="CW97" s="345"/>
      <c r="CX97" s="345"/>
      <c r="CY97" s="345"/>
      <c r="CZ97" s="345"/>
      <c r="DA97" s="345"/>
      <c r="DB97" s="345"/>
      <c r="DC97" s="345"/>
      <c r="DD97" s="345"/>
      <c r="DE97" s="345"/>
      <c r="DF97" s="345"/>
      <c r="DG97" s="345"/>
      <c r="DH97" s="345"/>
      <c r="DI97" s="345"/>
      <c r="DJ97" s="345"/>
      <c r="DK97" s="345"/>
      <c r="DL97" s="345"/>
      <c r="DM97" s="345"/>
      <c r="DN97" s="345"/>
      <c r="DO97" s="345"/>
      <c r="DP97" s="345"/>
      <c r="DQ97" s="345"/>
      <c r="DR97" s="345"/>
      <c r="DS97" s="345"/>
      <c r="DT97" s="345"/>
      <c r="DU97" s="345"/>
      <c r="DV97" s="345"/>
      <c r="DW97" s="422"/>
      <c r="DX97" s="345"/>
      <c r="DY97" s="345"/>
      <c r="DZ97" s="345"/>
      <c r="EA97" s="345"/>
      <c r="EB97" s="345"/>
      <c r="EC97" s="345"/>
      <c r="ED97" s="1"/>
      <c r="EE97" s="1"/>
      <c r="EF97" s="345"/>
      <c r="EG97" s="345"/>
      <c r="EH97" s="345"/>
      <c r="EI97" s="345"/>
      <c r="EJ97" s="345"/>
      <c r="EK97" s="1"/>
      <c r="EL97" s="345"/>
      <c r="EM97" s="1"/>
      <c r="EN97" s="345"/>
      <c r="EO97" s="345"/>
      <c r="EP97" s="345"/>
      <c r="EQ97" s="345"/>
      <c r="ER97" s="345"/>
      <c r="ES97" s="345"/>
      <c r="ET97" s="345"/>
      <c r="EU97" s="345"/>
      <c r="EV97" s="345"/>
      <c r="EW97" s="345"/>
      <c r="EX97" s="345"/>
      <c r="EY97" s="345"/>
      <c r="EZ97" s="345"/>
      <c r="FA97" s="345"/>
      <c r="FB97" s="345"/>
      <c r="FC97" s="345"/>
      <c r="FD97" s="1"/>
      <c r="FE97" s="345"/>
      <c r="FF97" s="345"/>
      <c r="FG97" s="345"/>
      <c r="FH97" s="345"/>
      <c r="FI97" s="345"/>
      <c r="FJ97" s="345"/>
      <c r="FK97" s="345"/>
      <c r="FL97" s="345"/>
      <c r="FM97" s="345"/>
      <c r="FN97" s="345"/>
      <c r="FO97" s="345"/>
      <c r="FP97" s="345"/>
      <c r="FQ97" s="345"/>
      <c r="FR97" s="345"/>
      <c r="FS97" s="345"/>
      <c r="FT97" s="345"/>
      <c r="FU97" s="345"/>
      <c r="FV97" s="345"/>
      <c r="FW97" s="345"/>
      <c r="FX97" s="345"/>
      <c r="FY97" s="345"/>
      <c r="FZ97" s="345"/>
      <c r="GA97" s="345"/>
      <c r="GB97" s="345"/>
      <c r="GC97" s="345"/>
      <c r="GD97" s="345"/>
      <c r="GE97" s="345"/>
      <c r="GF97" s="345"/>
      <c r="GG97" s="345"/>
      <c r="GH97" s="345"/>
      <c r="GI97" s="345"/>
      <c r="GJ97" s="345"/>
      <c r="GK97" s="345"/>
      <c r="GL97" s="345"/>
      <c r="GM97" s="345"/>
      <c r="GN97" s="345"/>
      <c r="GO97" s="345"/>
      <c r="GP97" s="345"/>
      <c r="GQ97" s="422"/>
      <c r="GR97" s="1"/>
      <c r="GS97" s="1"/>
      <c r="GT97" s="1"/>
      <c r="GU97" s="1"/>
      <c r="GV97" s="1"/>
      <c r="GW97" s="1"/>
      <c r="GX97" s="1"/>
      <c r="GY97" s="1"/>
      <c r="GZ97" s="1"/>
      <c r="HA97" s="1"/>
      <c r="HB97" s="1"/>
      <c r="HC97" s="1"/>
      <c r="HD97" s="1"/>
      <c r="HE97" s="1"/>
      <c r="HF97" s="1"/>
      <c r="HG97" s="1"/>
      <c r="HH97" s="1"/>
    </row>
    <row r="98" spans="1:216" ht="15.75">
      <c r="A98" s="261" t="s">
        <v>3855</v>
      </c>
      <c r="B98" s="3"/>
      <c r="C98" s="233"/>
      <c r="D98" s="56">
        <f>SUM(E98:HQ98)</f>
        <v>2043</v>
      </c>
      <c r="E98" s="9">
        <v>129</v>
      </c>
      <c r="F98" s="9">
        <v>0</v>
      </c>
      <c r="G98" s="9">
        <v>90</v>
      </c>
      <c r="H98" s="9">
        <v>156</v>
      </c>
      <c r="I98" s="9">
        <v>95</v>
      </c>
      <c r="J98" s="9">
        <v>107</v>
      </c>
      <c r="K98" s="9">
        <v>166</v>
      </c>
      <c r="L98" s="419" t="s">
        <v>4679</v>
      </c>
      <c r="M98" s="9">
        <v>0</v>
      </c>
      <c r="N98" s="9">
        <v>142</v>
      </c>
      <c r="O98" s="9">
        <v>61</v>
      </c>
      <c r="P98" s="9">
        <v>0</v>
      </c>
      <c r="Q98" s="9">
        <v>146</v>
      </c>
      <c r="R98" s="9">
        <v>0</v>
      </c>
      <c r="S98" s="9">
        <v>137</v>
      </c>
      <c r="T98" s="565">
        <v>0</v>
      </c>
      <c r="U98" s="565">
        <v>68</v>
      </c>
      <c r="V98" s="565">
        <v>0</v>
      </c>
      <c r="W98" s="565">
        <v>102</v>
      </c>
      <c r="X98" s="9">
        <v>0</v>
      </c>
      <c r="Y98" s="565">
        <v>0</v>
      </c>
      <c r="Z98" s="565">
        <v>111</v>
      </c>
      <c r="AA98" s="9">
        <v>0</v>
      </c>
      <c r="AB98" s="565">
        <v>93</v>
      </c>
      <c r="AC98" s="565">
        <v>121</v>
      </c>
      <c r="AD98" s="9">
        <v>143</v>
      </c>
      <c r="AE98" s="9">
        <v>176</v>
      </c>
      <c r="AG98" s="261"/>
      <c r="AH98" s="61"/>
      <c r="AJ98" s="249"/>
      <c r="AK98" s="61"/>
      <c r="AL98" s="65"/>
      <c r="AN98" s="345"/>
      <c r="AO98" s="345"/>
      <c r="AP98" s="345"/>
      <c r="AQ98" s="345"/>
      <c r="AR98" s="345"/>
      <c r="AS98" s="345"/>
      <c r="AT98" s="345"/>
      <c r="AU98" s="345"/>
      <c r="AV98" s="345"/>
      <c r="AW98" s="345"/>
      <c r="AX98" s="345"/>
      <c r="AY98" s="345"/>
      <c r="AZ98" s="345"/>
      <c r="BA98" s="345"/>
      <c r="BB98" s="345"/>
      <c r="BC98" s="345"/>
      <c r="BD98" s="345"/>
      <c r="BE98" s="345"/>
      <c r="BF98" s="345"/>
      <c r="BG98" s="345"/>
      <c r="BH98" s="345"/>
      <c r="BI98" s="345"/>
      <c r="BJ98" s="345"/>
      <c r="BK98" s="345"/>
      <c r="BL98" s="1"/>
      <c r="BM98" s="345"/>
      <c r="BN98" s="345"/>
      <c r="BO98" s="345"/>
      <c r="BP98" s="345"/>
      <c r="BQ98" s="345"/>
      <c r="BR98" s="345"/>
      <c r="BS98" s="345"/>
      <c r="BT98" s="345"/>
      <c r="BU98" s="345"/>
      <c r="BV98" s="345"/>
      <c r="BW98" s="345"/>
      <c r="BX98" s="1"/>
      <c r="BY98" s="345"/>
      <c r="BZ98" s="345"/>
      <c r="CA98" s="345"/>
      <c r="CB98" s="345"/>
      <c r="CC98" s="345"/>
      <c r="CD98" s="345"/>
      <c r="CE98" s="345"/>
      <c r="CF98" s="345"/>
      <c r="CG98" s="345"/>
      <c r="CH98" s="345"/>
      <c r="CI98" s="345"/>
      <c r="CJ98" s="345"/>
      <c r="CK98" s="345"/>
      <c r="CL98" s="345"/>
      <c r="CM98" s="345"/>
      <c r="CN98" s="345"/>
      <c r="CO98" s="345"/>
      <c r="CP98" s="345"/>
      <c r="CQ98" s="345"/>
      <c r="CR98" s="345"/>
      <c r="CS98" s="345"/>
      <c r="CT98" s="345"/>
      <c r="CU98" s="345"/>
      <c r="CV98" s="345"/>
      <c r="CW98" s="345"/>
      <c r="CX98" s="1"/>
      <c r="CY98" s="345"/>
      <c r="CZ98" s="345"/>
      <c r="DA98" s="345"/>
      <c r="DB98" s="345"/>
      <c r="DC98" s="1"/>
      <c r="DD98" s="345"/>
      <c r="DE98" s="345"/>
      <c r="DF98" s="345"/>
      <c r="DG98" s="345"/>
      <c r="DH98" s="345"/>
      <c r="DI98" s="345"/>
      <c r="DJ98" s="345"/>
      <c r="DK98" s="345"/>
      <c r="DL98" s="345"/>
      <c r="DM98" s="345"/>
      <c r="DN98" s="345"/>
      <c r="DO98" s="345"/>
      <c r="DP98" s="345"/>
      <c r="DQ98" s="345"/>
      <c r="DR98" s="345"/>
      <c r="DS98" s="345"/>
      <c r="DT98" s="345"/>
      <c r="DU98" s="345"/>
      <c r="DV98" s="345"/>
      <c r="DW98" s="422"/>
      <c r="DX98" s="1"/>
      <c r="DY98" s="345"/>
      <c r="DZ98" s="345"/>
      <c r="EA98" s="345"/>
      <c r="EB98" s="345"/>
      <c r="EC98" s="345"/>
      <c r="ED98" s="345"/>
      <c r="EE98" s="345"/>
      <c r="EF98" s="345"/>
      <c r="EG98" s="345"/>
      <c r="EH98" s="345"/>
      <c r="EI98" s="1"/>
      <c r="EJ98" s="345"/>
      <c r="EK98" s="345"/>
      <c r="EL98" s="345"/>
      <c r="EM98" s="345"/>
      <c r="EN98" s="345"/>
      <c r="EO98" s="345"/>
      <c r="EP98" s="345"/>
      <c r="EQ98" s="1"/>
      <c r="ER98" s="345"/>
      <c r="ES98" s="345"/>
      <c r="ET98" s="345"/>
      <c r="EU98" s="345"/>
      <c r="EV98" s="345"/>
      <c r="EW98" s="345"/>
      <c r="EX98" s="345"/>
      <c r="EY98" s="345"/>
      <c r="EZ98" s="345"/>
      <c r="FA98" s="345"/>
      <c r="FB98" s="345"/>
      <c r="FC98" s="345"/>
      <c r="FD98" s="1"/>
      <c r="FE98" s="345"/>
      <c r="FF98" s="345"/>
      <c r="FG98" s="345"/>
      <c r="FH98" s="1"/>
      <c r="FI98" s="345"/>
      <c r="FJ98" s="345"/>
      <c r="FK98" s="345"/>
      <c r="FL98" s="345"/>
      <c r="FM98" s="345"/>
      <c r="FN98" s="345"/>
      <c r="FO98" s="345"/>
      <c r="FP98" s="345"/>
      <c r="FQ98" s="345"/>
      <c r="FR98" s="345"/>
      <c r="FS98" s="345"/>
      <c r="FT98" s="345"/>
      <c r="FU98" s="345"/>
      <c r="FV98" s="345"/>
      <c r="FW98" s="345"/>
      <c r="FX98" s="1"/>
      <c r="FY98" s="1"/>
      <c r="FZ98" s="345"/>
      <c r="GA98" s="345"/>
      <c r="GB98" s="345"/>
      <c r="GC98" s="345"/>
      <c r="GD98" s="345"/>
      <c r="GE98" s="345"/>
      <c r="GF98" s="345"/>
      <c r="GG98" s="1"/>
      <c r="GH98" s="345"/>
      <c r="GI98" s="345"/>
      <c r="GJ98" s="345"/>
      <c r="GK98" s="345"/>
      <c r="GL98" s="345"/>
      <c r="GM98" s="345"/>
      <c r="GN98" s="345"/>
      <c r="GO98" s="345"/>
      <c r="GP98" s="345"/>
      <c r="GQ98" s="422"/>
      <c r="GR98" s="1"/>
      <c r="GS98" s="1"/>
      <c r="GT98" s="1"/>
      <c r="GU98" s="1"/>
      <c r="GV98" s="1"/>
      <c r="GW98" s="1"/>
      <c r="GX98" s="1"/>
      <c r="GY98" s="1"/>
      <c r="GZ98" s="1"/>
      <c r="HA98" s="1"/>
      <c r="HB98" s="1"/>
      <c r="HC98" s="1"/>
      <c r="HD98" s="1"/>
      <c r="HE98" s="1"/>
      <c r="HF98" s="1"/>
      <c r="HG98" s="1"/>
      <c r="HH98" s="1"/>
    </row>
    <row r="99" spans="1:216" ht="15.75">
      <c r="A99" s="260" t="s">
        <v>3165</v>
      </c>
      <c r="B99" s="3"/>
      <c r="C99" s="233"/>
      <c r="D99" s="56">
        <f>SUM(E99:HQ99)</f>
        <v>1275</v>
      </c>
      <c r="E99" s="9">
        <v>0</v>
      </c>
      <c r="F99" s="9">
        <v>0</v>
      </c>
      <c r="G99" s="9">
        <v>0</v>
      </c>
      <c r="H99" s="9">
        <v>72</v>
      </c>
      <c r="I99" s="9">
        <v>0</v>
      </c>
      <c r="J99" s="9">
        <v>58</v>
      </c>
      <c r="K99" s="9">
        <v>40</v>
      </c>
      <c r="L99" s="419" t="s">
        <v>4679</v>
      </c>
      <c r="M99" s="9">
        <v>0</v>
      </c>
      <c r="N99" s="9">
        <v>122</v>
      </c>
      <c r="O99" s="9">
        <v>147</v>
      </c>
      <c r="P99" s="9">
        <v>51</v>
      </c>
      <c r="Q99" s="9">
        <v>30</v>
      </c>
      <c r="R99" s="9">
        <v>0</v>
      </c>
      <c r="S99" s="9">
        <v>64</v>
      </c>
      <c r="T99" s="565">
        <v>94</v>
      </c>
      <c r="U99" s="565">
        <v>132</v>
      </c>
      <c r="V99" s="565">
        <v>0</v>
      </c>
      <c r="W99" s="565">
        <v>65</v>
      </c>
      <c r="X99" s="9">
        <v>0</v>
      </c>
      <c r="Y99" s="9">
        <v>143</v>
      </c>
      <c r="Z99" s="565">
        <v>72</v>
      </c>
      <c r="AA99" s="9">
        <v>0</v>
      </c>
      <c r="AB99" s="565">
        <v>38</v>
      </c>
      <c r="AC99" s="565">
        <v>46</v>
      </c>
      <c r="AD99" s="565">
        <v>0</v>
      </c>
      <c r="AE99" s="565">
        <v>101</v>
      </c>
      <c r="AG99" s="260"/>
      <c r="AH99" s="61"/>
      <c r="AJ99" s="249"/>
      <c r="AK99" s="61"/>
      <c r="AL99" s="65"/>
      <c r="AN99" s="345"/>
      <c r="AO99" s="345"/>
      <c r="AP99" s="345"/>
      <c r="AQ99" s="345"/>
      <c r="AR99" s="345"/>
      <c r="AS99" s="345"/>
      <c r="AT99" s="345"/>
      <c r="AU99" s="345"/>
      <c r="AV99" s="345"/>
      <c r="AW99" s="345"/>
      <c r="AX99" s="345"/>
      <c r="AY99" s="345"/>
      <c r="AZ99" s="1"/>
      <c r="BA99" s="345"/>
      <c r="BB99" s="1"/>
      <c r="BC99" s="345"/>
      <c r="BD99" s="345"/>
      <c r="BE99" s="1"/>
      <c r="BF99" s="345"/>
      <c r="BG99" s="345"/>
      <c r="BH99" s="345"/>
      <c r="BI99" s="345"/>
      <c r="BJ99" s="345"/>
      <c r="BK99" s="345"/>
      <c r="BL99" s="1"/>
      <c r="BM99" s="345"/>
      <c r="BN99" s="1"/>
      <c r="BO99" s="345"/>
      <c r="BP99" s="345"/>
      <c r="BQ99" s="345"/>
      <c r="BR99" s="345"/>
      <c r="BS99" s="345"/>
      <c r="BT99" s="1"/>
      <c r="BU99" s="345"/>
      <c r="BV99" s="345"/>
      <c r="BW99" s="345"/>
      <c r="BX99" s="345"/>
      <c r="BY99" s="345"/>
      <c r="BZ99" s="345"/>
      <c r="CA99" s="345"/>
      <c r="CB99" s="345"/>
      <c r="CC99" s="345"/>
      <c r="CD99" s="345"/>
      <c r="CE99" s="345"/>
      <c r="CF99" s="345"/>
      <c r="CG99" s="345"/>
      <c r="CH99" s="345"/>
      <c r="CI99" s="345"/>
      <c r="CJ99" s="345"/>
      <c r="CK99" s="345"/>
      <c r="CL99" s="345"/>
      <c r="CM99" s="345"/>
      <c r="CN99" s="345"/>
      <c r="CO99" s="345"/>
      <c r="CP99" s="345"/>
      <c r="CQ99" s="345"/>
      <c r="CR99" s="345"/>
      <c r="CS99" s="1"/>
      <c r="CT99" s="345"/>
      <c r="CU99" s="345"/>
      <c r="CV99" s="345"/>
      <c r="CW99" s="345"/>
      <c r="CX99" s="345"/>
      <c r="CY99" s="345"/>
      <c r="CZ99" s="345"/>
      <c r="DA99" s="345"/>
      <c r="DB99" s="345"/>
      <c r="DC99" s="345"/>
      <c r="DD99" s="345"/>
      <c r="DE99" s="345"/>
      <c r="DF99" s="345"/>
      <c r="DG99" s="345"/>
      <c r="DH99" s="345"/>
      <c r="DI99" s="345"/>
      <c r="DJ99" s="345"/>
      <c r="DK99" s="345"/>
      <c r="DL99" s="345"/>
      <c r="DM99" s="345"/>
      <c r="DN99" s="345"/>
      <c r="DO99" s="345"/>
      <c r="DP99" s="345"/>
      <c r="DQ99" s="345"/>
      <c r="DR99" s="345"/>
      <c r="DS99" s="345"/>
      <c r="DT99" s="345"/>
      <c r="DU99" s="345"/>
      <c r="DV99" s="345"/>
      <c r="DW99" s="422"/>
      <c r="DX99" s="345"/>
      <c r="DY99" s="345"/>
      <c r="DZ99" s="345"/>
      <c r="EA99" s="345"/>
      <c r="EB99" s="345"/>
      <c r="EC99" s="345"/>
      <c r="ED99" s="345"/>
      <c r="EE99" s="345"/>
      <c r="EF99" s="345"/>
      <c r="EG99" s="345"/>
      <c r="EH99" s="345"/>
      <c r="EI99" s="1"/>
      <c r="EJ99" s="345"/>
      <c r="EK99" s="345"/>
      <c r="EL99" s="345"/>
      <c r="EM99" s="345"/>
      <c r="EN99" s="345"/>
      <c r="EO99" s="345"/>
      <c r="EP99" s="345"/>
      <c r="EQ99" s="345"/>
      <c r="ER99" s="345"/>
      <c r="ES99" s="345"/>
      <c r="ET99" s="345"/>
      <c r="EU99" s="345"/>
      <c r="EV99" s="345"/>
      <c r="EW99" s="345"/>
      <c r="EX99" s="1"/>
      <c r="EY99" s="1"/>
      <c r="EZ99" s="345"/>
      <c r="FA99" s="1"/>
      <c r="FB99" s="345"/>
      <c r="FC99" s="345"/>
      <c r="FD99" s="345"/>
      <c r="FE99" s="345"/>
      <c r="FF99" s="345"/>
      <c r="FG99" s="345"/>
      <c r="FH99" s="345"/>
      <c r="FI99" s="345"/>
      <c r="FJ99" s="345"/>
      <c r="FK99" s="1"/>
      <c r="FL99" s="345"/>
      <c r="FM99" s="345"/>
      <c r="FN99" s="1"/>
      <c r="FO99" s="345"/>
      <c r="FP99" s="345"/>
      <c r="FQ99" s="345"/>
      <c r="FR99" s="345"/>
      <c r="FS99" s="345"/>
      <c r="FT99" s="345"/>
      <c r="FU99" s="345"/>
      <c r="FV99" s="345"/>
      <c r="FW99" s="345"/>
      <c r="FX99" s="345"/>
      <c r="FY99" s="345"/>
      <c r="FZ99" s="345"/>
      <c r="GA99" s="345"/>
      <c r="GB99" s="345"/>
      <c r="GC99" s="345"/>
      <c r="GD99" s="345"/>
      <c r="GE99" s="345"/>
      <c r="GF99" s="345"/>
      <c r="GG99" s="345"/>
      <c r="GH99" s="345"/>
      <c r="GI99" s="345"/>
      <c r="GJ99" s="345"/>
      <c r="GK99" s="345"/>
      <c r="GL99" s="345"/>
      <c r="GM99" s="345"/>
      <c r="GN99" s="345"/>
      <c r="GO99" s="345"/>
      <c r="GP99" s="345"/>
      <c r="GQ99" s="422"/>
      <c r="GR99" s="1"/>
      <c r="GS99" s="1"/>
      <c r="GT99" s="1"/>
      <c r="GU99" s="1"/>
      <c r="GV99" s="1"/>
      <c r="GW99" s="1"/>
      <c r="GX99" s="1"/>
      <c r="GY99" s="1"/>
      <c r="GZ99" s="1"/>
      <c r="HA99" s="1"/>
      <c r="HB99" s="1"/>
      <c r="HC99" s="1"/>
      <c r="HD99" s="1"/>
      <c r="HE99" s="1"/>
      <c r="HF99" s="1"/>
      <c r="HG99" s="1"/>
      <c r="HH99" s="1"/>
    </row>
    <row r="100" spans="1:216" ht="15.75">
      <c r="A100" s="260" t="s">
        <v>3166</v>
      </c>
      <c r="B100" s="3"/>
      <c r="C100" s="233"/>
      <c r="D100" s="56">
        <f>SUM(E100:HQ100)</f>
        <v>2354</v>
      </c>
      <c r="E100" s="9">
        <v>57</v>
      </c>
      <c r="F100" s="9">
        <v>65</v>
      </c>
      <c r="G100" s="9">
        <v>75</v>
      </c>
      <c r="H100" s="9">
        <v>131</v>
      </c>
      <c r="I100" s="9">
        <v>114</v>
      </c>
      <c r="J100" s="9">
        <v>129</v>
      </c>
      <c r="K100" s="9">
        <v>141</v>
      </c>
      <c r="L100" s="419" t="s">
        <v>4679</v>
      </c>
      <c r="M100" s="9">
        <v>0</v>
      </c>
      <c r="N100" s="9">
        <v>84</v>
      </c>
      <c r="O100" s="9">
        <v>94</v>
      </c>
      <c r="P100" s="9">
        <v>159</v>
      </c>
      <c r="Q100" s="9">
        <v>0</v>
      </c>
      <c r="R100" s="9">
        <v>0</v>
      </c>
      <c r="S100" s="9">
        <v>151</v>
      </c>
      <c r="T100" s="565">
        <v>113</v>
      </c>
      <c r="U100" s="565">
        <v>108</v>
      </c>
      <c r="V100" s="565">
        <v>0</v>
      </c>
      <c r="W100" s="565">
        <v>134</v>
      </c>
      <c r="X100" s="9">
        <v>0</v>
      </c>
      <c r="Y100" s="565">
        <v>109</v>
      </c>
      <c r="Z100" s="565">
        <v>130</v>
      </c>
      <c r="AA100" s="9">
        <v>156</v>
      </c>
      <c r="AB100" s="565">
        <v>88</v>
      </c>
      <c r="AC100" s="565">
        <v>118</v>
      </c>
      <c r="AD100" s="565">
        <v>107</v>
      </c>
      <c r="AE100" s="565">
        <v>91</v>
      </c>
      <c r="AG100" s="260"/>
      <c r="AH100" s="61"/>
      <c r="AJ100" s="249"/>
      <c r="AK100" s="61"/>
      <c r="AL100" s="65"/>
      <c r="AN100" s="345"/>
      <c r="AO100" s="345"/>
      <c r="AP100" s="345"/>
      <c r="AQ100" s="345"/>
      <c r="AR100" s="345"/>
      <c r="AS100" s="345"/>
      <c r="AT100" s="345"/>
      <c r="AU100" s="345"/>
      <c r="AV100" s="345"/>
      <c r="AW100" s="345"/>
      <c r="AX100" s="345"/>
      <c r="AY100" s="345"/>
      <c r="AZ100" s="345"/>
      <c r="BA100" s="345"/>
      <c r="BB100" s="345"/>
      <c r="BC100" s="345"/>
      <c r="BD100" s="345"/>
      <c r="BE100" s="345"/>
      <c r="BF100" s="345"/>
      <c r="BG100" s="345"/>
      <c r="BH100" s="345"/>
      <c r="BI100" s="345"/>
      <c r="BJ100" s="1"/>
      <c r="BK100" s="345"/>
      <c r="BL100" s="1"/>
      <c r="BM100" s="345"/>
      <c r="BN100" s="345"/>
      <c r="BO100" s="345"/>
      <c r="BP100" s="345"/>
      <c r="BQ100" s="345"/>
      <c r="BR100" s="1"/>
      <c r="BS100" s="345"/>
      <c r="BT100" s="345"/>
      <c r="BU100" s="345"/>
      <c r="BV100" s="345"/>
      <c r="BW100" s="345"/>
      <c r="BX100" s="1"/>
      <c r="BY100" s="345"/>
      <c r="BZ100" s="345"/>
      <c r="CA100" s="345"/>
      <c r="CB100" s="1"/>
      <c r="CC100" s="345"/>
      <c r="CD100" s="345"/>
      <c r="CE100" s="345"/>
      <c r="CF100" s="345"/>
      <c r="CG100" s="345"/>
      <c r="CH100" s="345"/>
      <c r="CI100" s="345"/>
      <c r="CJ100" s="345"/>
      <c r="CK100" s="345"/>
      <c r="CL100" s="345"/>
      <c r="CM100" s="345"/>
      <c r="CN100" s="345"/>
      <c r="CO100" s="345"/>
      <c r="CP100" s="345"/>
      <c r="CQ100" s="345"/>
      <c r="CR100" s="345"/>
      <c r="CS100" s="1"/>
      <c r="CT100" s="345"/>
      <c r="CU100" s="345"/>
      <c r="CV100" s="345"/>
      <c r="CW100" s="345"/>
      <c r="CX100" s="345"/>
      <c r="CY100" s="345"/>
      <c r="CZ100" s="345"/>
      <c r="DA100" s="345"/>
      <c r="DB100" s="345"/>
      <c r="DC100" s="345"/>
      <c r="DD100" s="345"/>
      <c r="DE100" s="345"/>
      <c r="DF100" s="345"/>
      <c r="DG100" s="345"/>
      <c r="DH100" s="345"/>
      <c r="DI100" s="1"/>
      <c r="DJ100" s="345"/>
      <c r="DK100" s="345"/>
      <c r="DL100" s="345"/>
      <c r="DM100" s="345"/>
      <c r="DN100" s="1"/>
      <c r="DO100" s="345"/>
      <c r="DP100" s="345"/>
      <c r="DQ100" s="345"/>
      <c r="DR100" s="345"/>
      <c r="DS100" s="345"/>
      <c r="DT100" s="345"/>
      <c r="DU100" s="345"/>
      <c r="DV100" s="345"/>
      <c r="DW100" s="422"/>
      <c r="DX100" s="345"/>
      <c r="DY100" s="345"/>
      <c r="DZ100" s="345"/>
      <c r="EA100" s="345"/>
      <c r="EB100" s="345"/>
      <c r="EC100" s="345"/>
      <c r="ED100" s="345"/>
      <c r="EE100" s="345"/>
      <c r="EF100" s="345"/>
      <c r="EG100" s="345"/>
      <c r="EH100" s="345"/>
      <c r="EI100" s="1"/>
      <c r="EJ100" s="345"/>
      <c r="EK100" s="345"/>
      <c r="EL100" s="345"/>
      <c r="EM100" s="345"/>
      <c r="EN100" s="345"/>
      <c r="EO100" s="345"/>
      <c r="EP100" s="345"/>
      <c r="EQ100" s="1"/>
      <c r="ER100" s="345"/>
      <c r="ES100" s="345"/>
      <c r="ET100" s="345"/>
      <c r="EU100" s="345"/>
      <c r="EV100" s="345"/>
      <c r="EW100" s="345"/>
      <c r="EX100" s="345"/>
      <c r="EY100" s="345"/>
      <c r="EZ100" s="345"/>
      <c r="FA100" s="345"/>
      <c r="FB100" s="345"/>
      <c r="FC100" s="345"/>
      <c r="FD100" s="345"/>
      <c r="FE100" s="345"/>
      <c r="FF100" s="345"/>
      <c r="FG100" s="345"/>
      <c r="FH100" s="345"/>
      <c r="FI100" s="345"/>
      <c r="FJ100" s="345"/>
      <c r="FK100" s="345"/>
      <c r="FL100" s="345"/>
      <c r="FM100" s="345"/>
      <c r="FN100" s="345"/>
      <c r="FO100" s="345"/>
      <c r="FP100" s="345"/>
      <c r="FQ100" s="345"/>
      <c r="FR100" s="345"/>
      <c r="FS100" s="1"/>
      <c r="FT100" s="345"/>
      <c r="FU100" s="345"/>
      <c r="FV100" s="345"/>
      <c r="FW100" s="345"/>
      <c r="FX100" s="345"/>
      <c r="FY100" s="345"/>
      <c r="FZ100" s="345"/>
      <c r="GA100" s="345"/>
      <c r="GB100" s="345"/>
      <c r="GC100" s="1"/>
      <c r="GD100" s="1"/>
      <c r="GE100" s="345"/>
      <c r="GF100" s="345"/>
      <c r="GG100" s="345"/>
      <c r="GH100" s="345"/>
      <c r="GI100" s="345"/>
      <c r="GJ100" s="345"/>
      <c r="GK100" s="345"/>
      <c r="GL100" s="345"/>
      <c r="GM100" s="345"/>
      <c r="GN100" s="345"/>
      <c r="GO100" s="345"/>
      <c r="GP100" s="345"/>
      <c r="GQ100" s="422"/>
      <c r="GR100" s="1"/>
      <c r="GS100" s="1"/>
      <c r="GT100" s="1"/>
      <c r="GU100" s="1"/>
      <c r="GV100" s="1"/>
      <c r="GW100" s="1"/>
      <c r="GX100" s="1"/>
      <c r="GY100" s="1"/>
      <c r="GZ100" s="1"/>
      <c r="HA100" s="1"/>
      <c r="HB100" s="1"/>
      <c r="HC100" s="1"/>
      <c r="HD100" s="1"/>
      <c r="HE100" s="1"/>
      <c r="HF100" s="1"/>
      <c r="HG100" s="1"/>
      <c r="HH100" s="1"/>
    </row>
    <row r="101" spans="1:216" ht="15.75">
      <c r="A101" s="105" t="s">
        <v>2078</v>
      </c>
      <c r="B101" s="61"/>
      <c r="C101" s="233"/>
      <c r="D101" s="56">
        <f>SUM(E101:HQ101)</f>
        <v>1489</v>
      </c>
      <c r="E101" s="9">
        <v>95</v>
      </c>
      <c r="F101" s="9">
        <v>0</v>
      </c>
      <c r="G101" s="9">
        <v>122</v>
      </c>
      <c r="H101" s="9">
        <v>71</v>
      </c>
      <c r="I101" s="9">
        <v>0</v>
      </c>
      <c r="J101" s="9">
        <v>24</v>
      </c>
      <c r="K101" s="9">
        <v>31</v>
      </c>
      <c r="L101" s="419" t="s">
        <v>4679</v>
      </c>
      <c r="M101" s="9">
        <v>0</v>
      </c>
      <c r="N101" s="9">
        <v>70</v>
      </c>
      <c r="O101" s="9">
        <v>45</v>
      </c>
      <c r="P101" s="9">
        <v>133</v>
      </c>
      <c r="Q101" s="9">
        <v>0</v>
      </c>
      <c r="R101" s="9">
        <v>0</v>
      </c>
      <c r="S101" s="9">
        <v>75</v>
      </c>
      <c r="T101" s="565">
        <v>104</v>
      </c>
      <c r="U101" s="565">
        <v>125</v>
      </c>
      <c r="V101" s="9">
        <v>161</v>
      </c>
      <c r="W101" s="565">
        <v>0</v>
      </c>
      <c r="X101" s="9">
        <v>0</v>
      </c>
      <c r="Y101" s="565">
        <v>63</v>
      </c>
      <c r="Z101" s="565">
        <v>57</v>
      </c>
      <c r="AA101" s="9">
        <v>0</v>
      </c>
      <c r="AB101" s="565">
        <v>133</v>
      </c>
      <c r="AC101" s="565">
        <v>113</v>
      </c>
      <c r="AD101" s="565">
        <v>0</v>
      </c>
      <c r="AE101" s="565">
        <v>67</v>
      </c>
      <c r="AG101" s="105"/>
      <c r="AH101" s="61"/>
      <c r="AJ101" s="249"/>
      <c r="AK101" s="61"/>
      <c r="AL101" s="65"/>
      <c r="AN101" s="345"/>
      <c r="AO101" s="345"/>
      <c r="AP101" s="345"/>
      <c r="AQ101" s="345"/>
      <c r="AR101" s="345"/>
      <c r="AS101" s="345"/>
      <c r="AT101" s="345"/>
      <c r="AU101" s="345"/>
      <c r="AV101" s="345"/>
      <c r="AW101" s="345"/>
      <c r="AX101" s="345"/>
      <c r="AY101" s="345"/>
      <c r="AZ101" s="345"/>
      <c r="BA101" s="345"/>
      <c r="BB101" s="345"/>
      <c r="BC101" s="345"/>
      <c r="BD101" s="345"/>
      <c r="BE101" s="345"/>
      <c r="BF101" s="345"/>
      <c r="BG101" s="1"/>
      <c r="BH101" s="345"/>
      <c r="BI101" s="345"/>
      <c r="BJ101" s="345"/>
      <c r="BK101" s="345"/>
      <c r="BL101" s="345"/>
      <c r="BM101" s="345"/>
      <c r="BN101" s="345"/>
      <c r="BO101" s="1"/>
      <c r="BP101" s="345"/>
      <c r="BQ101" s="345"/>
      <c r="BR101" s="1"/>
      <c r="BS101" s="1"/>
      <c r="BT101" s="345"/>
      <c r="BU101" s="345"/>
      <c r="BV101" s="345"/>
      <c r="BW101" s="345"/>
      <c r="BX101" s="1"/>
      <c r="BY101" s="345"/>
      <c r="BZ101" s="345"/>
      <c r="CA101" s="345"/>
      <c r="CB101" s="345"/>
      <c r="CC101" s="345"/>
      <c r="CD101" s="345"/>
      <c r="CE101" s="345"/>
      <c r="CF101" s="345"/>
      <c r="CG101" s="345"/>
      <c r="CH101" s="345"/>
      <c r="CI101" s="345"/>
      <c r="CJ101" s="345"/>
      <c r="CK101" s="1"/>
      <c r="CL101" s="345"/>
      <c r="CM101" s="345"/>
      <c r="CN101" s="345"/>
      <c r="CO101" s="345"/>
      <c r="CP101" s="345"/>
      <c r="CQ101" s="345"/>
      <c r="CR101" s="345"/>
      <c r="CS101" s="345"/>
      <c r="CT101" s="345"/>
      <c r="CU101" s="345"/>
      <c r="CV101" s="345"/>
      <c r="CW101" s="345"/>
      <c r="CX101" s="345"/>
      <c r="CY101" s="1"/>
      <c r="CZ101" s="1"/>
      <c r="DA101" s="345"/>
      <c r="DB101" s="345"/>
      <c r="DC101" s="345"/>
      <c r="DD101" s="1"/>
      <c r="DE101" s="345"/>
      <c r="DF101" s="345"/>
      <c r="DG101" s="345"/>
      <c r="DH101" s="345"/>
      <c r="DI101" s="1"/>
      <c r="DJ101" s="345"/>
      <c r="DK101" s="1"/>
      <c r="DL101" s="1"/>
      <c r="DM101" s="345"/>
      <c r="DN101" s="1"/>
      <c r="DO101" s="345"/>
      <c r="DP101" s="345"/>
      <c r="DQ101" s="345"/>
      <c r="DR101" s="345"/>
      <c r="DS101" s="345"/>
      <c r="DT101" s="345"/>
      <c r="DU101" s="1"/>
      <c r="DV101" s="345"/>
      <c r="DW101" s="422"/>
      <c r="DX101" s="345"/>
      <c r="DY101" s="345"/>
      <c r="DZ101" s="345"/>
      <c r="EA101" s="345"/>
      <c r="EB101" s="345"/>
      <c r="EC101" s="345"/>
      <c r="ED101" s="345"/>
      <c r="EE101" s="345"/>
      <c r="EF101" s="345"/>
      <c r="EG101" s="345"/>
      <c r="EH101" s="345"/>
      <c r="EI101" s="1"/>
      <c r="EJ101" s="345"/>
      <c r="EK101" s="345"/>
      <c r="EL101" s="345"/>
      <c r="EM101" s="345"/>
      <c r="EN101" s="345"/>
      <c r="EO101" s="345"/>
      <c r="EP101" s="345"/>
      <c r="EQ101" s="1"/>
      <c r="ER101" s="345"/>
      <c r="ES101" s="345"/>
      <c r="ET101" s="345"/>
      <c r="EU101" s="345"/>
      <c r="EV101" s="345"/>
      <c r="EW101" s="345"/>
      <c r="EX101" s="1"/>
      <c r="EY101" s="1"/>
      <c r="EZ101" s="345"/>
      <c r="FA101" s="345"/>
      <c r="FB101" s="345"/>
      <c r="FC101" s="345"/>
      <c r="FD101" s="345"/>
      <c r="FE101" s="345"/>
      <c r="FF101" s="345"/>
      <c r="FG101" s="345"/>
      <c r="FH101" s="345"/>
      <c r="FI101" s="345"/>
      <c r="FJ101" s="345"/>
      <c r="FK101" s="345"/>
      <c r="FL101" s="345"/>
      <c r="FM101" s="345"/>
      <c r="FN101" s="1"/>
      <c r="FO101" s="345"/>
      <c r="FP101" s="345"/>
      <c r="FQ101" s="345"/>
      <c r="FR101" s="345"/>
      <c r="FS101" s="345"/>
      <c r="FT101" s="345"/>
      <c r="FU101" s="345"/>
      <c r="FV101" s="345"/>
      <c r="FW101" s="345"/>
      <c r="FX101" s="345"/>
      <c r="FY101" s="345"/>
      <c r="FZ101" s="345"/>
      <c r="GA101" s="345"/>
      <c r="GB101" s="345"/>
      <c r="GC101" s="1"/>
      <c r="GD101" s="345"/>
      <c r="GE101" s="345"/>
      <c r="GF101" s="345"/>
      <c r="GG101" s="345"/>
      <c r="GH101" s="345"/>
      <c r="GI101" s="1"/>
      <c r="GJ101" s="345"/>
      <c r="GK101" s="345"/>
      <c r="GL101" s="345"/>
      <c r="GM101" s="345"/>
      <c r="GN101" s="345"/>
      <c r="GO101" s="345"/>
      <c r="GP101" s="345"/>
      <c r="GQ101" s="422"/>
      <c r="GR101" s="1"/>
      <c r="GS101" s="1"/>
      <c r="GT101" s="1"/>
      <c r="GU101" s="1"/>
      <c r="GV101" s="1"/>
      <c r="GW101" s="1"/>
      <c r="GX101" s="1"/>
      <c r="GY101" s="1"/>
      <c r="GZ101" s="1"/>
      <c r="HA101" s="1"/>
      <c r="HB101" s="1"/>
      <c r="HC101" s="1"/>
      <c r="HD101" s="1"/>
      <c r="HE101" s="1"/>
      <c r="HF101" s="1"/>
      <c r="HG101" s="1"/>
      <c r="HH101" s="1"/>
    </row>
    <row r="102" spans="1:216" ht="15.75">
      <c r="A102" s="105" t="s">
        <v>613</v>
      </c>
      <c r="B102" s="3"/>
      <c r="C102" s="233"/>
      <c r="D102" s="56">
        <f>SUM(E102:HQ102)</f>
        <v>2384</v>
      </c>
      <c r="E102" s="9">
        <v>84</v>
      </c>
      <c r="F102" s="9">
        <v>90</v>
      </c>
      <c r="G102" s="9">
        <v>75</v>
      </c>
      <c r="H102" s="9">
        <v>109</v>
      </c>
      <c r="I102" s="9">
        <v>165</v>
      </c>
      <c r="J102" s="9">
        <v>156</v>
      </c>
      <c r="K102" s="9">
        <v>156</v>
      </c>
      <c r="L102" s="419" t="s">
        <v>4679</v>
      </c>
      <c r="M102" s="9">
        <v>0</v>
      </c>
      <c r="N102" s="9">
        <v>43</v>
      </c>
      <c r="O102" s="9">
        <v>108</v>
      </c>
      <c r="P102" s="9">
        <v>152</v>
      </c>
      <c r="Q102" s="9">
        <v>113</v>
      </c>
      <c r="R102" s="9">
        <v>0</v>
      </c>
      <c r="S102" s="9">
        <v>165</v>
      </c>
      <c r="T102" s="565">
        <v>121</v>
      </c>
      <c r="U102" s="565">
        <v>100</v>
      </c>
      <c r="V102" s="565">
        <v>0</v>
      </c>
      <c r="W102" s="9">
        <v>163</v>
      </c>
      <c r="X102" s="9">
        <v>0</v>
      </c>
      <c r="Y102" s="9">
        <v>148</v>
      </c>
      <c r="Z102" s="565">
        <v>120</v>
      </c>
      <c r="AA102" s="9">
        <v>0</v>
      </c>
      <c r="AB102" s="565">
        <v>110</v>
      </c>
      <c r="AC102" s="565">
        <v>35</v>
      </c>
      <c r="AD102" s="9">
        <v>155</v>
      </c>
      <c r="AE102" s="565">
        <v>16</v>
      </c>
      <c r="AG102" s="105"/>
      <c r="AH102" s="61"/>
      <c r="AJ102" s="249"/>
      <c r="AK102" s="61"/>
      <c r="AL102" s="65"/>
      <c r="AN102" s="345"/>
      <c r="AO102" s="345"/>
      <c r="AP102" s="345"/>
      <c r="AQ102" s="345"/>
      <c r="AR102" s="1"/>
      <c r="AS102" s="1"/>
      <c r="AT102" s="345"/>
      <c r="AU102" s="345"/>
      <c r="AV102" s="345"/>
      <c r="AW102" s="345"/>
      <c r="AX102" s="345"/>
      <c r="AY102" s="345"/>
      <c r="AZ102" s="345"/>
      <c r="BA102" s="345"/>
      <c r="BB102" s="1"/>
      <c r="BC102" s="345"/>
      <c r="BD102" s="1"/>
      <c r="BE102" s="345"/>
      <c r="BF102" s="1"/>
      <c r="BG102" s="345"/>
      <c r="BH102" s="345"/>
      <c r="BI102" s="345"/>
      <c r="BJ102" s="345"/>
      <c r="BK102" s="345"/>
      <c r="BL102" s="345"/>
      <c r="BM102" s="345"/>
      <c r="BN102" s="1"/>
      <c r="BO102" s="345"/>
      <c r="BP102" s="345"/>
      <c r="BQ102" s="345"/>
      <c r="BR102" s="345"/>
      <c r="BS102" s="345"/>
      <c r="BT102" s="345"/>
      <c r="BU102" s="345"/>
      <c r="BV102" s="345"/>
      <c r="BW102" s="345"/>
      <c r="BX102" s="1"/>
      <c r="BY102" s="345"/>
      <c r="BZ102" s="345"/>
      <c r="CA102" s="345"/>
      <c r="CB102" s="1"/>
      <c r="CC102" s="345"/>
      <c r="CD102" s="345"/>
      <c r="CE102" s="345"/>
      <c r="CF102" s="1"/>
      <c r="CG102" s="345"/>
      <c r="CH102" s="345"/>
      <c r="CI102" s="345"/>
      <c r="CJ102" s="345"/>
      <c r="CK102" s="345"/>
      <c r="CL102" s="345"/>
      <c r="CM102" s="345"/>
      <c r="CN102" s="345"/>
      <c r="CO102" s="345"/>
      <c r="CP102" s="345"/>
      <c r="CQ102" s="345"/>
      <c r="CR102" s="345"/>
      <c r="CS102" s="1"/>
      <c r="CT102" s="345"/>
      <c r="CU102" s="345"/>
      <c r="CV102" s="345"/>
      <c r="CW102" s="345"/>
      <c r="CX102" s="345"/>
      <c r="CY102" s="345"/>
      <c r="CZ102" s="1"/>
      <c r="DA102" s="345"/>
      <c r="DB102" s="345"/>
      <c r="DC102" s="1"/>
      <c r="DD102" s="1"/>
      <c r="DE102" s="345"/>
      <c r="DF102" s="345"/>
      <c r="DG102" s="345"/>
      <c r="DH102" s="345"/>
      <c r="DI102" s="1"/>
      <c r="DJ102" s="345"/>
      <c r="DK102" s="1"/>
      <c r="DL102" s="1"/>
      <c r="DM102" s="1"/>
      <c r="DN102" s="345"/>
      <c r="DO102" s="345"/>
      <c r="DP102" s="345"/>
      <c r="DQ102" s="345"/>
      <c r="DR102" s="345"/>
      <c r="DS102" s="345"/>
      <c r="DT102" s="345"/>
      <c r="DU102" s="345"/>
      <c r="DV102" s="345"/>
      <c r="DW102" s="422"/>
      <c r="DX102" s="345"/>
      <c r="DY102" s="345"/>
      <c r="DZ102" s="345"/>
      <c r="EA102" s="345"/>
      <c r="EB102" s="345"/>
      <c r="EC102" s="345"/>
      <c r="ED102" s="345"/>
      <c r="EE102" s="345"/>
      <c r="EF102" s="345"/>
      <c r="EG102" s="345"/>
      <c r="EH102" s="345"/>
      <c r="EI102" s="1"/>
      <c r="EJ102" s="345"/>
      <c r="EK102" s="1"/>
      <c r="EL102" s="345"/>
      <c r="EM102" s="345"/>
      <c r="EN102" s="1"/>
      <c r="EO102" s="345"/>
      <c r="EP102" s="345"/>
      <c r="EQ102" s="1"/>
      <c r="ER102" s="1"/>
      <c r="ES102" s="1"/>
      <c r="ET102" s="345"/>
      <c r="EU102" s="345"/>
      <c r="EV102" s="345"/>
      <c r="EW102" s="345"/>
      <c r="EX102" s="1"/>
      <c r="EY102" s="345"/>
      <c r="EZ102" s="345"/>
      <c r="FA102" s="345"/>
      <c r="FB102" s="345"/>
      <c r="FC102" s="345"/>
      <c r="FD102" s="345"/>
      <c r="FE102" s="1"/>
      <c r="FF102" s="345"/>
      <c r="FG102" s="345"/>
      <c r="FH102" s="1"/>
      <c r="FI102" s="345"/>
      <c r="FJ102" s="345"/>
      <c r="FK102" s="1"/>
      <c r="FL102" s="345"/>
      <c r="FM102" s="345"/>
      <c r="FN102" s="1"/>
      <c r="FO102" s="1"/>
      <c r="FP102" s="1"/>
      <c r="FQ102" s="345"/>
      <c r="FR102" s="345"/>
      <c r="FS102" s="345"/>
      <c r="FT102" s="1"/>
      <c r="FU102" s="1"/>
      <c r="FV102" s="345"/>
      <c r="FW102" s="345"/>
      <c r="FX102" s="345"/>
      <c r="FY102" s="1"/>
      <c r="FZ102" s="345"/>
      <c r="GA102" s="345"/>
      <c r="GB102" s="345"/>
      <c r="GC102" s="345"/>
      <c r="GD102" s="1"/>
      <c r="GE102" s="345"/>
      <c r="GF102" s="345"/>
      <c r="GG102" s="1"/>
      <c r="GH102" s="345"/>
      <c r="GI102" s="1"/>
      <c r="GJ102" s="345"/>
      <c r="GK102" s="1"/>
      <c r="GL102" s="345"/>
      <c r="GM102" s="1"/>
      <c r="GN102" s="345"/>
      <c r="GO102" s="1"/>
      <c r="GP102" s="1"/>
      <c r="GQ102" s="422"/>
      <c r="GR102" s="1"/>
      <c r="GS102" s="1"/>
      <c r="GT102" s="1"/>
      <c r="GU102" s="1"/>
      <c r="GV102" s="1"/>
      <c r="GW102" s="1"/>
      <c r="GX102" s="1"/>
      <c r="GY102" s="1"/>
      <c r="GZ102" s="1"/>
      <c r="HA102" s="1"/>
      <c r="HB102" s="1"/>
      <c r="HC102" s="1"/>
      <c r="HD102" s="1"/>
      <c r="HE102" s="1"/>
      <c r="HF102" s="1"/>
      <c r="HG102" s="1"/>
      <c r="HH102" s="1"/>
    </row>
    <row r="103" spans="1:216" ht="15.75">
      <c r="A103" s="372" t="s">
        <v>27</v>
      </c>
      <c r="B103" s="3"/>
      <c r="C103" s="233"/>
      <c r="D103" s="56">
        <f>SUM(E103:HQ103)</f>
        <v>1558</v>
      </c>
      <c r="E103" s="9">
        <v>96</v>
      </c>
      <c r="F103" s="9">
        <v>152</v>
      </c>
      <c r="G103" s="9">
        <v>0</v>
      </c>
      <c r="H103" s="9">
        <v>159</v>
      </c>
      <c r="I103" s="9">
        <v>0</v>
      </c>
      <c r="J103" s="9">
        <v>9</v>
      </c>
      <c r="K103" s="9">
        <v>6</v>
      </c>
      <c r="L103" s="9">
        <v>138</v>
      </c>
      <c r="M103" s="9">
        <v>0</v>
      </c>
      <c r="N103" s="9">
        <v>163</v>
      </c>
      <c r="O103" s="9">
        <v>8</v>
      </c>
      <c r="P103" s="9">
        <v>50</v>
      </c>
      <c r="Q103" s="9">
        <v>0</v>
      </c>
      <c r="R103" s="9">
        <v>0</v>
      </c>
      <c r="S103" s="9">
        <v>74</v>
      </c>
      <c r="T103" s="565">
        <v>117</v>
      </c>
      <c r="U103" s="565">
        <v>78</v>
      </c>
      <c r="V103" s="565">
        <v>0</v>
      </c>
      <c r="W103" s="565">
        <v>130</v>
      </c>
      <c r="X103" s="9">
        <v>0</v>
      </c>
      <c r="Y103" s="565">
        <v>0</v>
      </c>
      <c r="Z103" s="565">
        <v>131</v>
      </c>
      <c r="AA103" s="9">
        <v>0</v>
      </c>
      <c r="AB103" s="9">
        <v>157</v>
      </c>
      <c r="AC103" s="565">
        <v>38</v>
      </c>
      <c r="AD103" s="565">
        <v>0</v>
      </c>
      <c r="AE103" s="565">
        <v>52</v>
      </c>
      <c r="AG103" s="372"/>
      <c r="AH103" s="61"/>
      <c r="AJ103" s="249"/>
      <c r="AK103" s="61"/>
      <c r="AL103" s="65"/>
      <c r="AN103" s="345"/>
      <c r="AO103" s="345"/>
      <c r="AP103" s="345"/>
      <c r="AQ103" s="345"/>
      <c r="AR103" s="1"/>
      <c r="AS103" s="345"/>
      <c r="AT103" s="345"/>
      <c r="AU103" s="345"/>
      <c r="AV103" s="345"/>
      <c r="AW103" s="345"/>
      <c r="AX103" s="1"/>
      <c r="AY103" s="345"/>
      <c r="AZ103" s="345"/>
      <c r="BA103" s="345"/>
      <c r="BB103" s="345"/>
      <c r="BC103" s="345"/>
      <c r="BD103" s="345"/>
      <c r="BE103" s="1"/>
      <c r="BF103" s="345"/>
      <c r="BG103" s="345"/>
      <c r="BH103" s="345"/>
      <c r="BI103" s="345"/>
      <c r="BJ103" s="345"/>
      <c r="BK103" s="345"/>
      <c r="BL103" s="1"/>
      <c r="BM103" s="1"/>
      <c r="BN103" s="1"/>
      <c r="BO103" s="345"/>
      <c r="BP103" s="345"/>
      <c r="BQ103" s="345"/>
      <c r="BR103" s="1"/>
      <c r="BS103" s="345"/>
      <c r="BT103" s="345"/>
      <c r="BU103" s="345"/>
      <c r="BV103" s="345"/>
      <c r="BW103" s="345"/>
      <c r="BX103" s="345"/>
      <c r="BY103" s="345"/>
      <c r="BZ103" s="345"/>
      <c r="CA103" s="1"/>
      <c r="CB103" s="1"/>
      <c r="CC103" s="345"/>
      <c r="CD103" s="345"/>
      <c r="CE103" s="345"/>
      <c r="CF103" s="345"/>
      <c r="CG103" s="345"/>
      <c r="CH103" s="345"/>
      <c r="CI103" s="1"/>
      <c r="CJ103" s="345"/>
      <c r="CK103" s="345"/>
      <c r="CL103" s="345"/>
      <c r="CM103" s="345"/>
      <c r="CN103" s="345"/>
      <c r="CO103" s="345"/>
      <c r="CP103" s="345"/>
      <c r="CQ103" s="345"/>
      <c r="CR103" s="1"/>
      <c r="CS103" s="345"/>
      <c r="CT103" s="345"/>
      <c r="CU103" s="345"/>
      <c r="CV103" s="345"/>
      <c r="CW103" s="345"/>
      <c r="CX103" s="1"/>
      <c r="CY103" s="345"/>
      <c r="CZ103" s="345"/>
      <c r="DA103" s="1"/>
      <c r="DB103" s="345"/>
      <c r="DC103" s="345"/>
      <c r="DD103" s="345"/>
      <c r="DE103" s="345"/>
      <c r="DF103" s="345"/>
      <c r="DG103" s="345"/>
      <c r="DH103" s="1"/>
      <c r="DI103" s="1"/>
      <c r="DJ103" s="345"/>
      <c r="DK103" s="345"/>
      <c r="DL103" s="345"/>
      <c r="DM103" s="1"/>
      <c r="DN103" s="345"/>
      <c r="DO103" s="345"/>
      <c r="DP103" s="345"/>
      <c r="DQ103" s="345"/>
      <c r="DR103" s="345"/>
      <c r="DS103" s="345"/>
      <c r="DT103" s="345"/>
      <c r="DU103" s="345"/>
      <c r="DV103" s="345"/>
      <c r="DW103" s="422"/>
      <c r="DX103" s="345"/>
      <c r="DY103" s="345"/>
      <c r="DZ103" s="345"/>
      <c r="EA103" s="345"/>
      <c r="EB103" s="345"/>
      <c r="EC103" s="345"/>
      <c r="ED103" s="345"/>
      <c r="EE103" s="345"/>
      <c r="EF103" s="345"/>
      <c r="EG103" s="345"/>
      <c r="EH103" s="345"/>
      <c r="EI103" s="1"/>
      <c r="EJ103" s="345"/>
      <c r="EK103" s="345"/>
      <c r="EL103" s="345"/>
      <c r="EM103" s="345"/>
      <c r="EN103" s="345"/>
      <c r="EO103" s="345"/>
      <c r="EP103" s="345"/>
      <c r="EQ103" s="345"/>
      <c r="ER103" s="345"/>
      <c r="ES103" s="345"/>
      <c r="ET103" s="345"/>
      <c r="EU103" s="345"/>
      <c r="EV103" s="345"/>
      <c r="EW103" s="345"/>
      <c r="EX103" s="345"/>
      <c r="EY103" s="345"/>
      <c r="EZ103" s="345"/>
      <c r="FA103" s="345"/>
      <c r="FB103" s="345"/>
      <c r="FC103" s="345"/>
      <c r="FD103" s="345"/>
      <c r="FE103" s="1"/>
      <c r="FF103" s="345"/>
      <c r="FG103" s="345"/>
      <c r="FH103" s="345"/>
      <c r="FI103" s="345"/>
      <c r="FJ103" s="345"/>
      <c r="FK103" s="345"/>
      <c r="FL103" s="345"/>
      <c r="FM103" s="345"/>
      <c r="FN103" s="345"/>
      <c r="FO103" s="1"/>
      <c r="FP103" s="345"/>
      <c r="FQ103" s="345"/>
      <c r="FR103" s="345"/>
      <c r="FS103" s="345"/>
      <c r="FT103" s="1"/>
      <c r="FU103" s="345"/>
      <c r="FV103" s="345"/>
      <c r="FW103" s="345"/>
      <c r="FX103" s="345"/>
      <c r="FY103" s="345"/>
      <c r="FZ103" s="345"/>
      <c r="GA103" s="345"/>
      <c r="GB103" s="345"/>
      <c r="GC103" s="345"/>
      <c r="GD103" s="345"/>
      <c r="GE103" s="345"/>
      <c r="GF103" s="345"/>
      <c r="GG103" s="345"/>
      <c r="GH103" s="345"/>
      <c r="GI103" s="345"/>
      <c r="GJ103" s="345"/>
      <c r="GK103" s="345"/>
      <c r="GL103" s="345"/>
      <c r="GM103" s="345"/>
      <c r="GN103" s="345"/>
      <c r="GO103" s="345"/>
      <c r="GP103" s="345"/>
      <c r="GQ103" s="422"/>
      <c r="GR103" s="1"/>
      <c r="GS103" s="1"/>
      <c r="GT103" s="1"/>
      <c r="GU103" s="1"/>
      <c r="GV103" s="1"/>
      <c r="GW103" s="1"/>
      <c r="GX103" s="1"/>
      <c r="GY103" s="1"/>
      <c r="GZ103" s="1"/>
      <c r="HA103" s="1"/>
      <c r="HB103" s="1"/>
      <c r="HC103" s="1"/>
      <c r="HD103" s="1"/>
      <c r="HE103" s="1"/>
      <c r="HF103" s="1"/>
      <c r="HG103" s="1"/>
      <c r="HH103" s="1"/>
    </row>
    <row r="104" spans="1:216" ht="15.75">
      <c r="A104" s="261" t="s">
        <v>3844</v>
      </c>
      <c r="B104" s="3"/>
      <c r="C104" s="233"/>
      <c r="D104" s="56">
        <f>SUM(E104:HQ104)</f>
        <v>1719</v>
      </c>
      <c r="E104" s="9">
        <v>0</v>
      </c>
      <c r="F104" s="9">
        <v>113</v>
      </c>
      <c r="G104" s="9">
        <v>0</v>
      </c>
      <c r="H104" s="9">
        <v>40</v>
      </c>
      <c r="I104" s="9">
        <v>0</v>
      </c>
      <c r="J104" s="9">
        <v>58</v>
      </c>
      <c r="K104" s="9">
        <v>85</v>
      </c>
      <c r="L104" s="419" t="s">
        <v>4679</v>
      </c>
      <c r="M104" s="9">
        <v>0</v>
      </c>
      <c r="N104" s="9">
        <v>102</v>
      </c>
      <c r="O104" s="9">
        <v>84</v>
      </c>
      <c r="P104" s="9">
        <v>86</v>
      </c>
      <c r="Q104" s="9">
        <v>165</v>
      </c>
      <c r="R104" s="9">
        <v>0</v>
      </c>
      <c r="S104" s="9">
        <v>113</v>
      </c>
      <c r="T104" s="565">
        <v>47</v>
      </c>
      <c r="U104" s="565">
        <v>41</v>
      </c>
      <c r="V104" s="565">
        <v>0</v>
      </c>
      <c r="W104" s="565">
        <v>47</v>
      </c>
      <c r="X104" s="9">
        <v>0</v>
      </c>
      <c r="Y104" s="565">
        <v>129</v>
      </c>
      <c r="Z104" s="9">
        <v>147</v>
      </c>
      <c r="AA104" s="9">
        <v>154</v>
      </c>
      <c r="AB104" s="565">
        <v>73</v>
      </c>
      <c r="AC104" s="565">
        <v>81</v>
      </c>
      <c r="AD104" s="9">
        <v>143</v>
      </c>
      <c r="AE104" s="565">
        <v>11</v>
      </c>
      <c r="AG104" s="261"/>
      <c r="AH104" s="61"/>
      <c r="AJ104" s="249"/>
      <c r="AK104" s="61"/>
      <c r="AL104" s="65"/>
      <c r="AN104" s="1"/>
      <c r="AO104" s="345"/>
      <c r="AP104" s="345"/>
      <c r="AQ104" s="345"/>
      <c r="AR104" s="345"/>
      <c r="AS104" s="345"/>
      <c r="AT104" s="345"/>
      <c r="AU104" s="345"/>
      <c r="AV104" s="1"/>
      <c r="AW104" s="345"/>
      <c r="AX104" s="345"/>
      <c r="AY104" s="345"/>
      <c r="AZ104" s="345"/>
      <c r="BA104" s="345"/>
      <c r="BB104" s="1"/>
      <c r="BC104" s="345"/>
      <c r="BD104" s="1"/>
      <c r="BE104" s="345"/>
      <c r="BF104" s="1"/>
      <c r="BG104" s="345"/>
      <c r="BH104" s="345"/>
      <c r="BI104" s="345"/>
      <c r="BJ104" s="345"/>
      <c r="BK104" s="345"/>
      <c r="BL104" s="345"/>
      <c r="BM104" s="1"/>
      <c r="BN104" s="345"/>
      <c r="BO104" s="345"/>
      <c r="BP104" s="345"/>
      <c r="BQ104" s="345"/>
      <c r="BR104" s="345"/>
      <c r="BS104" s="345"/>
      <c r="BT104" s="345"/>
      <c r="BU104" s="345"/>
      <c r="BV104" s="345"/>
      <c r="BW104" s="345"/>
      <c r="BX104" s="345"/>
      <c r="BY104" s="345"/>
      <c r="BZ104" s="345"/>
      <c r="CA104" s="345"/>
      <c r="CB104" s="345"/>
      <c r="CC104" s="345"/>
      <c r="CD104" s="345"/>
      <c r="CE104" s="345"/>
      <c r="CF104" s="345"/>
      <c r="CG104" s="345"/>
      <c r="CH104" s="345"/>
      <c r="CI104" s="345"/>
      <c r="CJ104" s="345"/>
      <c r="CK104" s="345"/>
      <c r="CL104" s="345"/>
      <c r="CM104" s="345"/>
      <c r="CN104" s="345"/>
      <c r="CO104" s="345"/>
      <c r="CP104" s="345"/>
      <c r="CQ104" s="345"/>
      <c r="CR104" s="345"/>
      <c r="CS104" s="345"/>
      <c r="CT104" s="345"/>
      <c r="CU104" s="345"/>
      <c r="CV104" s="345"/>
      <c r="CW104" s="345"/>
      <c r="CX104" s="1"/>
      <c r="CY104" s="345"/>
      <c r="CZ104" s="345"/>
      <c r="DA104" s="345"/>
      <c r="DB104" s="345"/>
      <c r="DC104" s="345"/>
      <c r="DD104" s="345"/>
      <c r="DE104" s="1"/>
      <c r="DF104" s="1"/>
      <c r="DG104" s="345"/>
      <c r="DH104" s="345"/>
      <c r="DI104" s="1"/>
      <c r="DJ104" s="345"/>
      <c r="DK104" s="345"/>
      <c r="DL104" s="1"/>
      <c r="DM104" s="1"/>
      <c r="DN104" s="345"/>
      <c r="DO104" s="345"/>
      <c r="DP104" s="345"/>
      <c r="DQ104" s="345"/>
      <c r="DR104" s="345"/>
      <c r="DS104" s="345"/>
      <c r="DT104" s="345"/>
      <c r="DU104" s="345"/>
      <c r="DV104" s="345"/>
      <c r="DW104" s="422"/>
      <c r="DX104" s="345"/>
      <c r="DY104" s="345"/>
      <c r="DZ104" s="345"/>
      <c r="EA104" s="345"/>
      <c r="EB104" s="345"/>
      <c r="EC104" s="345"/>
      <c r="ED104" s="345"/>
      <c r="EE104" s="345"/>
      <c r="EF104" s="345"/>
      <c r="EG104" s="1"/>
      <c r="EH104" s="345"/>
      <c r="EI104" s="1"/>
      <c r="EJ104" s="345"/>
      <c r="EK104" s="345"/>
      <c r="EL104" s="345"/>
      <c r="EM104" s="1"/>
      <c r="EN104" s="1"/>
      <c r="EO104" s="345"/>
      <c r="EP104" s="345"/>
      <c r="EQ104" s="1"/>
      <c r="ER104" s="1"/>
      <c r="ES104" s="345"/>
      <c r="ET104" s="345"/>
      <c r="EU104" s="345"/>
      <c r="EV104" s="345"/>
      <c r="EW104" s="345"/>
      <c r="EX104" s="345"/>
      <c r="EY104" s="345"/>
      <c r="EZ104" s="345"/>
      <c r="FA104" s="345"/>
      <c r="FB104" s="345"/>
      <c r="FC104" s="1"/>
      <c r="FD104" s="1"/>
      <c r="FE104" s="345"/>
      <c r="FF104" s="345"/>
      <c r="FG104" s="345"/>
      <c r="FH104" s="1"/>
      <c r="FI104" s="345"/>
      <c r="FJ104" s="345"/>
      <c r="FK104" s="1"/>
      <c r="FL104" s="345"/>
      <c r="FM104" s="345"/>
      <c r="FN104" s="1"/>
      <c r="FO104" s="1"/>
      <c r="FP104" s="345"/>
      <c r="FQ104" s="345"/>
      <c r="FR104" s="345"/>
      <c r="FS104" s="345"/>
      <c r="FT104" s="345"/>
      <c r="FU104" s="345"/>
      <c r="FV104" s="345"/>
      <c r="FW104" s="345"/>
      <c r="FX104" s="345"/>
      <c r="FY104" s="345"/>
      <c r="FZ104" s="345"/>
      <c r="GA104" s="345"/>
      <c r="GB104" s="345"/>
      <c r="GC104" s="345"/>
      <c r="GD104" s="345"/>
      <c r="GE104" s="345"/>
      <c r="GF104" s="345"/>
      <c r="GG104" s="345"/>
      <c r="GH104" s="345"/>
      <c r="GI104" s="345"/>
      <c r="GJ104" s="345"/>
      <c r="GK104" s="345"/>
      <c r="GL104" s="345"/>
      <c r="GM104" s="345"/>
      <c r="GN104" s="345"/>
      <c r="GO104" s="345"/>
      <c r="GP104" s="345"/>
      <c r="GQ104" s="422"/>
      <c r="GR104" s="1"/>
      <c r="GS104" s="1"/>
      <c r="GT104" s="1"/>
      <c r="GU104" s="1"/>
      <c r="GV104" s="1"/>
      <c r="GW104" s="1"/>
      <c r="GX104" s="1"/>
      <c r="GY104" s="1"/>
      <c r="GZ104" s="1"/>
      <c r="HA104" s="1"/>
      <c r="HB104" s="1"/>
      <c r="HC104" s="1"/>
      <c r="HD104" s="1"/>
      <c r="HE104" s="1"/>
      <c r="HF104" s="1"/>
      <c r="HG104" s="1"/>
      <c r="HH104" s="1"/>
    </row>
    <row r="105" spans="1:216" ht="15.75">
      <c r="A105" s="105" t="s">
        <v>644</v>
      </c>
      <c r="B105" s="3"/>
      <c r="C105" s="233"/>
      <c r="D105" s="56">
        <f>SUM(E105:HQ105)</f>
        <v>2368</v>
      </c>
      <c r="E105" s="9">
        <v>68</v>
      </c>
      <c r="F105" s="9">
        <v>76</v>
      </c>
      <c r="G105" s="9">
        <v>75</v>
      </c>
      <c r="H105" s="9">
        <v>114</v>
      </c>
      <c r="I105" s="9">
        <v>129</v>
      </c>
      <c r="J105" s="9">
        <v>137</v>
      </c>
      <c r="K105" s="9">
        <v>142</v>
      </c>
      <c r="L105" s="419" t="s">
        <v>4679</v>
      </c>
      <c r="M105" s="9">
        <v>0</v>
      </c>
      <c r="N105" s="9">
        <v>143</v>
      </c>
      <c r="O105" s="9">
        <v>31</v>
      </c>
      <c r="P105" s="9">
        <v>74</v>
      </c>
      <c r="Q105" s="9">
        <v>100</v>
      </c>
      <c r="R105" s="9">
        <v>157</v>
      </c>
      <c r="S105" s="9">
        <v>115</v>
      </c>
      <c r="T105" s="565">
        <v>0</v>
      </c>
      <c r="U105" s="565">
        <v>78</v>
      </c>
      <c r="V105" s="565">
        <v>0</v>
      </c>
      <c r="W105" s="9">
        <v>156</v>
      </c>
      <c r="X105" s="9">
        <v>157</v>
      </c>
      <c r="Y105" s="565">
        <v>90</v>
      </c>
      <c r="Z105" s="565">
        <v>54</v>
      </c>
      <c r="AA105" s="9">
        <v>0</v>
      </c>
      <c r="AB105" s="565">
        <v>107</v>
      </c>
      <c r="AC105" s="9">
        <v>143</v>
      </c>
      <c r="AD105" s="565">
        <v>105</v>
      </c>
      <c r="AE105" s="565">
        <v>117</v>
      </c>
      <c r="AG105" s="105"/>
      <c r="AH105" s="61"/>
      <c r="AJ105" s="249"/>
      <c r="AK105" s="61"/>
      <c r="AL105" s="65"/>
      <c r="AN105" s="345"/>
      <c r="AO105" s="345"/>
      <c r="AP105" s="345"/>
      <c r="AQ105" s="345"/>
      <c r="AR105" s="345"/>
      <c r="AS105" s="345"/>
      <c r="AT105" s="345"/>
      <c r="AU105" s="345"/>
      <c r="AV105" s="1"/>
      <c r="AW105" s="345"/>
      <c r="AX105" s="345"/>
      <c r="AY105" s="345"/>
      <c r="AZ105" s="345"/>
      <c r="BA105" s="345"/>
      <c r="BB105" s="1"/>
      <c r="BC105" s="345"/>
      <c r="BD105" s="345"/>
      <c r="BE105" s="345"/>
      <c r="BF105" s="1"/>
      <c r="BG105" s="345"/>
      <c r="BH105" s="345"/>
      <c r="BI105" s="345"/>
      <c r="BJ105" s="345"/>
      <c r="BK105" s="1"/>
      <c r="BL105" s="345"/>
      <c r="BM105" s="1"/>
      <c r="BN105" s="345"/>
      <c r="BO105" s="345"/>
      <c r="BP105" s="345"/>
      <c r="BQ105" s="345"/>
      <c r="BR105" s="1"/>
      <c r="BS105" s="1"/>
      <c r="BT105" s="345"/>
      <c r="BU105" s="345"/>
      <c r="BV105" s="345"/>
      <c r="BW105" s="1"/>
      <c r="BX105" s="345"/>
      <c r="BY105" s="345"/>
      <c r="BZ105" s="345"/>
      <c r="CA105" s="1"/>
      <c r="CB105" s="345"/>
      <c r="CC105" s="345"/>
      <c r="CD105" s="345"/>
      <c r="CE105" s="345"/>
      <c r="CF105" s="345"/>
      <c r="CG105" s="345"/>
      <c r="CH105" s="345"/>
      <c r="CI105" s="1"/>
      <c r="CJ105" s="345"/>
      <c r="CK105" s="345"/>
      <c r="CL105" s="345"/>
      <c r="CM105" s="345"/>
      <c r="CN105" s="345"/>
      <c r="CO105" s="345"/>
      <c r="CP105" s="345"/>
      <c r="CQ105" s="345"/>
      <c r="CR105" s="345"/>
      <c r="CS105" s="345"/>
      <c r="CT105" s="345"/>
      <c r="CU105" s="345"/>
      <c r="CV105" s="345"/>
      <c r="CW105" s="345"/>
      <c r="CX105" s="345"/>
      <c r="CY105" s="345"/>
      <c r="CZ105" s="345"/>
      <c r="DA105" s="345"/>
      <c r="DB105" s="345"/>
      <c r="DC105" s="345"/>
      <c r="DD105" s="345"/>
      <c r="DE105" s="1"/>
      <c r="DF105" s="345"/>
      <c r="DG105" s="345"/>
      <c r="DH105" s="345"/>
      <c r="DI105" s="1"/>
      <c r="DJ105" s="345"/>
      <c r="DK105" s="345"/>
      <c r="DL105" s="1"/>
      <c r="DM105" s="345"/>
      <c r="DN105" s="1"/>
      <c r="DO105" s="345"/>
      <c r="DP105" s="345"/>
      <c r="DQ105" s="345"/>
      <c r="DR105" s="345"/>
      <c r="DS105" s="345"/>
      <c r="DT105" s="345"/>
      <c r="DU105" s="345"/>
      <c r="DV105" s="345"/>
      <c r="DW105" s="422"/>
      <c r="DX105" s="1"/>
      <c r="DY105" s="345"/>
      <c r="DZ105" s="345"/>
      <c r="EA105" s="345"/>
      <c r="EB105" s="345"/>
      <c r="EC105" s="345"/>
      <c r="ED105" s="345"/>
      <c r="EE105" s="1"/>
      <c r="EF105" s="345"/>
      <c r="EG105" s="345"/>
      <c r="EH105" s="345"/>
      <c r="EI105" s="1"/>
      <c r="EJ105" s="345"/>
      <c r="EK105" s="345"/>
      <c r="EL105" s="345"/>
      <c r="EM105" s="1"/>
      <c r="EN105" s="345"/>
      <c r="EO105" s="345"/>
      <c r="EP105" s="345"/>
      <c r="EQ105" s="345"/>
      <c r="ER105" s="345"/>
      <c r="ES105" s="345"/>
      <c r="ET105" s="345"/>
      <c r="EU105" s="345"/>
      <c r="EV105" s="345"/>
      <c r="EW105" s="345"/>
      <c r="EX105" s="1"/>
      <c r="EY105" s="1"/>
      <c r="EZ105" s="345"/>
      <c r="FA105" s="345"/>
      <c r="FB105" s="345"/>
      <c r="FC105" s="345"/>
      <c r="FD105" s="345"/>
      <c r="FE105" s="345"/>
      <c r="FF105" s="345"/>
      <c r="FG105" s="345"/>
      <c r="FH105" s="345"/>
      <c r="FI105" s="345"/>
      <c r="FJ105" s="345"/>
      <c r="FK105" s="345"/>
      <c r="FL105" s="345"/>
      <c r="FM105" s="345"/>
      <c r="FN105" s="345"/>
      <c r="FO105" s="345"/>
      <c r="FP105" s="345"/>
      <c r="FQ105" s="345"/>
      <c r="FR105" s="345"/>
      <c r="FS105" s="345"/>
      <c r="FT105" s="345"/>
      <c r="FU105" s="345"/>
      <c r="FV105" s="345"/>
      <c r="FW105" s="345"/>
      <c r="FX105" s="345"/>
      <c r="FY105" s="345"/>
      <c r="FZ105" s="345"/>
      <c r="GA105" s="345"/>
      <c r="GB105" s="345"/>
      <c r="GC105" s="345"/>
      <c r="GD105" s="345"/>
      <c r="GE105" s="345"/>
      <c r="GF105" s="345"/>
      <c r="GG105" s="1"/>
      <c r="GH105" s="345"/>
      <c r="GI105" s="345"/>
      <c r="GJ105" s="345"/>
      <c r="GK105" s="345"/>
      <c r="GL105" s="345"/>
      <c r="GM105" s="1"/>
      <c r="GN105" s="1"/>
      <c r="GO105" s="1"/>
      <c r="GP105" s="345"/>
      <c r="GQ105" s="422"/>
      <c r="GR105" s="1"/>
      <c r="GS105" s="1"/>
      <c r="GT105" s="1"/>
      <c r="GU105" s="1"/>
      <c r="GV105" s="1"/>
      <c r="GW105" s="1"/>
      <c r="GX105" s="1"/>
      <c r="GY105" s="1"/>
      <c r="GZ105" s="1"/>
      <c r="HA105" s="1"/>
      <c r="HB105" s="1"/>
      <c r="HC105" s="1"/>
      <c r="HD105" s="1"/>
      <c r="HE105" s="1"/>
      <c r="HF105" s="1"/>
      <c r="HG105" s="1"/>
      <c r="HH105" s="1"/>
    </row>
    <row r="106" spans="1:216" ht="15.75">
      <c r="A106" s="261" t="s">
        <v>3825</v>
      </c>
      <c r="B106" s="3"/>
      <c r="C106" s="233"/>
      <c r="D106" s="56">
        <f>SUM(E106:HQ106)</f>
        <v>2035</v>
      </c>
      <c r="E106" s="9">
        <v>88</v>
      </c>
      <c r="F106" s="9">
        <v>93</v>
      </c>
      <c r="G106" s="9">
        <v>133</v>
      </c>
      <c r="H106" s="9">
        <v>148</v>
      </c>
      <c r="I106" s="9">
        <v>91</v>
      </c>
      <c r="J106" s="9">
        <v>101</v>
      </c>
      <c r="K106" s="9">
        <v>50</v>
      </c>
      <c r="L106" s="419" t="s">
        <v>4679</v>
      </c>
      <c r="M106" s="9">
        <v>160</v>
      </c>
      <c r="N106" s="9">
        <v>111</v>
      </c>
      <c r="O106" s="9">
        <v>42</v>
      </c>
      <c r="P106" s="9">
        <v>85</v>
      </c>
      <c r="Q106" s="9">
        <v>96</v>
      </c>
      <c r="R106" s="9">
        <v>0</v>
      </c>
      <c r="S106" s="9">
        <v>72</v>
      </c>
      <c r="T106" s="565">
        <v>56</v>
      </c>
      <c r="U106" s="565">
        <v>111</v>
      </c>
      <c r="V106" s="565">
        <v>0</v>
      </c>
      <c r="W106" s="565">
        <v>44</v>
      </c>
      <c r="X106" s="9">
        <v>0</v>
      </c>
      <c r="Y106" s="565">
        <v>61</v>
      </c>
      <c r="Z106" s="9">
        <v>156</v>
      </c>
      <c r="AA106" s="9">
        <v>0</v>
      </c>
      <c r="AB106" s="565">
        <v>45</v>
      </c>
      <c r="AC106" s="565">
        <v>116</v>
      </c>
      <c r="AD106" s="9">
        <v>155</v>
      </c>
      <c r="AE106" s="565">
        <v>21</v>
      </c>
      <c r="AG106" s="261"/>
      <c r="AH106" s="61"/>
      <c r="AJ106" s="249"/>
      <c r="AK106" s="61"/>
      <c r="AL106" s="65"/>
      <c r="AN106" s="345"/>
      <c r="AO106" s="345"/>
      <c r="AP106" s="345"/>
      <c r="AQ106" s="345"/>
      <c r="AR106" s="345"/>
      <c r="AS106" s="345"/>
      <c r="AT106" s="345"/>
      <c r="AU106" s="1"/>
      <c r="AV106" s="345"/>
      <c r="AW106" s="345"/>
      <c r="AX106" s="345"/>
      <c r="AY106" s="345"/>
      <c r="AZ106" s="345"/>
      <c r="BA106" s="345"/>
      <c r="BB106" s="1"/>
      <c r="BC106" s="345"/>
      <c r="BD106" s="345"/>
      <c r="BE106" s="345"/>
      <c r="BF106" s="345"/>
      <c r="BG106" s="345"/>
      <c r="BH106" s="345"/>
      <c r="BI106" s="345"/>
      <c r="BJ106" s="345"/>
      <c r="BK106" s="345"/>
      <c r="BL106" s="1"/>
      <c r="BM106" s="1"/>
      <c r="BN106" s="345"/>
      <c r="BO106" s="345"/>
      <c r="BP106" s="345"/>
      <c r="BQ106" s="345"/>
      <c r="BR106" s="345"/>
      <c r="BS106" s="345"/>
      <c r="BT106" s="345"/>
      <c r="BU106" s="345"/>
      <c r="BV106" s="345"/>
      <c r="BW106" s="345"/>
      <c r="BX106" s="1"/>
      <c r="BY106" s="345"/>
      <c r="BZ106" s="345"/>
      <c r="CA106" s="345"/>
      <c r="CB106" s="345"/>
      <c r="CC106" s="345"/>
      <c r="CD106" s="345"/>
      <c r="CE106" s="345"/>
      <c r="CF106" s="345"/>
      <c r="CG106" s="345"/>
      <c r="CH106" s="345"/>
      <c r="CI106" s="345"/>
      <c r="CJ106" s="345"/>
      <c r="CK106" s="345"/>
      <c r="CL106" s="345"/>
      <c r="CM106" s="345"/>
      <c r="CN106" s="345"/>
      <c r="CO106" s="345"/>
      <c r="CP106" s="345"/>
      <c r="CQ106" s="345"/>
      <c r="CR106" s="345"/>
      <c r="CS106" s="345"/>
      <c r="CT106" s="345"/>
      <c r="CU106" s="345"/>
      <c r="CV106" s="345"/>
      <c r="CW106" s="345"/>
      <c r="CX106" s="345"/>
      <c r="CY106" s="345"/>
      <c r="CZ106" s="345"/>
      <c r="DA106" s="345"/>
      <c r="DB106" s="345"/>
      <c r="DC106" s="345"/>
      <c r="DD106" s="345"/>
      <c r="DE106" s="345"/>
      <c r="DF106" s="345"/>
      <c r="DG106" s="345"/>
      <c r="DH106" s="345"/>
      <c r="DI106" s="345"/>
      <c r="DJ106" s="345"/>
      <c r="DK106" s="345"/>
      <c r="DL106" s="345"/>
      <c r="DM106" s="345"/>
      <c r="DN106" s="345"/>
      <c r="DO106" s="345"/>
      <c r="DP106" s="345"/>
      <c r="DQ106" s="345"/>
      <c r="DR106" s="345"/>
      <c r="DS106" s="345"/>
      <c r="DT106" s="345"/>
      <c r="DU106" s="345"/>
      <c r="DV106" s="345"/>
      <c r="DW106" s="422"/>
      <c r="DX106" s="345"/>
      <c r="DY106" s="345"/>
      <c r="DZ106" s="345"/>
      <c r="EA106" s="345"/>
      <c r="EB106" s="345"/>
      <c r="EC106" s="345"/>
      <c r="ED106" s="345"/>
      <c r="EE106" s="345"/>
      <c r="EF106" s="345"/>
      <c r="EG106" s="1"/>
      <c r="EH106" s="345"/>
      <c r="EI106" s="345"/>
      <c r="EJ106" s="345"/>
      <c r="EK106" s="345"/>
      <c r="EL106" s="345"/>
      <c r="EM106" s="345"/>
      <c r="EN106" s="345"/>
      <c r="EO106" s="345"/>
      <c r="EP106" s="345"/>
      <c r="EQ106" s="345"/>
      <c r="ER106" s="345"/>
      <c r="ES106" s="345"/>
      <c r="ET106" s="345"/>
      <c r="EU106" s="345"/>
      <c r="EV106" s="345"/>
      <c r="EW106" s="345"/>
      <c r="EX106" s="345"/>
      <c r="EY106" s="345"/>
      <c r="EZ106" s="345"/>
      <c r="FA106" s="345"/>
      <c r="FB106" s="345"/>
      <c r="FC106" s="345"/>
      <c r="FD106" s="345"/>
      <c r="FE106" s="345"/>
      <c r="FF106" s="345"/>
      <c r="FG106" s="345"/>
      <c r="FH106" s="345"/>
      <c r="FI106" s="345"/>
      <c r="FJ106" s="345"/>
      <c r="FK106" s="345"/>
      <c r="FL106" s="345"/>
      <c r="FM106" s="345"/>
      <c r="FN106" s="345"/>
      <c r="FO106" s="1"/>
      <c r="FP106" s="345"/>
      <c r="FQ106" s="345"/>
      <c r="FR106" s="345"/>
      <c r="FS106" s="345"/>
      <c r="FT106" s="345"/>
      <c r="FU106" s="345"/>
      <c r="FV106" s="345"/>
      <c r="FW106" s="345"/>
      <c r="FX106" s="345"/>
      <c r="FY106" s="345"/>
      <c r="FZ106" s="345"/>
      <c r="GA106" s="345"/>
      <c r="GB106" s="345"/>
      <c r="GC106" s="345"/>
      <c r="GD106" s="345"/>
      <c r="GE106" s="345"/>
      <c r="GF106" s="345"/>
      <c r="GG106" s="345"/>
      <c r="GH106" s="345"/>
      <c r="GI106" s="345"/>
      <c r="GJ106" s="345"/>
      <c r="GK106" s="345"/>
      <c r="GL106" s="345"/>
      <c r="GM106" s="345"/>
      <c r="GN106" s="345"/>
      <c r="GO106" s="345"/>
      <c r="GP106" s="345"/>
      <c r="GQ106" s="422"/>
      <c r="GR106" s="1"/>
      <c r="GS106" s="1"/>
      <c r="GT106" s="1"/>
      <c r="GU106" s="1"/>
      <c r="GV106" s="1"/>
      <c r="GW106" s="1"/>
      <c r="GX106" s="1"/>
      <c r="GY106" s="1"/>
      <c r="GZ106" s="1"/>
      <c r="HA106" s="1"/>
      <c r="HB106" s="1"/>
      <c r="HC106" s="1"/>
      <c r="HD106" s="1"/>
      <c r="HE106" s="1"/>
      <c r="HF106" s="1"/>
      <c r="HG106" s="1"/>
      <c r="HH106" s="1"/>
    </row>
    <row r="107" spans="1:216" ht="15.75">
      <c r="A107" s="105" t="s">
        <v>2504</v>
      </c>
      <c r="B107" s="3"/>
      <c r="C107" s="233"/>
      <c r="D107" s="56">
        <f>SUM(E107:HQ107)</f>
        <v>2118</v>
      </c>
      <c r="E107" s="9">
        <v>77</v>
      </c>
      <c r="F107" s="9">
        <v>128</v>
      </c>
      <c r="G107" s="9">
        <v>104</v>
      </c>
      <c r="H107" s="9">
        <v>99</v>
      </c>
      <c r="I107" s="9">
        <v>155</v>
      </c>
      <c r="J107" s="9">
        <v>164</v>
      </c>
      <c r="K107" s="9">
        <v>127</v>
      </c>
      <c r="L107" s="419" t="s">
        <v>4679</v>
      </c>
      <c r="M107" s="9">
        <v>0</v>
      </c>
      <c r="N107" s="9">
        <v>55</v>
      </c>
      <c r="O107" s="9">
        <v>156</v>
      </c>
      <c r="P107" s="9">
        <v>133</v>
      </c>
      <c r="Q107" s="9">
        <v>161</v>
      </c>
      <c r="R107" s="9">
        <v>0</v>
      </c>
      <c r="S107" s="9">
        <v>26</v>
      </c>
      <c r="T107" s="565">
        <v>108</v>
      </c>
      <c r="U107" s="9">
        <v>158</v>
      </c>
      <c r="V107" s="565">
        <v>0</v>
      </c>
      <c r="W107" s="9">
        <v>166</v>
      </c>
      <c r="X107" s="9">
        <v>0</v>
      </c>
      <c r="Y107" s="565">
        <v>0</v>
      </c>
      <c r="Z107" s="565">
        <v>40</v>
      </c>
      <c r="AA107" s="9">
        <v>0</v>
      </c>
      <c r="AB107" s="565">
        <v>10</v>
      </c>
      <c r="AC107" s="565">
        <v>126</v>
      </c>
      <c r="AD107" s="565">
        <v>0</v>
      </c>
      <c r="AE107" s="565">
        <v>125</v>
      </c>
      <c r="AG107" s="105"/>
      <c r="AH107" s="61"/>
      <c r="AJ107" s="249"/>
      <c r="AK107" s="61"/>
      <c r="AL107" s="65"/>
      <c r="AN107" s="345"/>
      <c r="AO107" s="345"/>
      <c r="AP107" s="345"/>
      <c r="AQ107" s="345"/>
      <c r="AR107" s="345"/>
      <c r="AS107" s="345"/>
      <c r="AT107" s="345"/>
      <c r="AU107" s="345"/>
      <c r="AV107" s="345"/>
      <c r="AW107" s="345"/>
      <c r="AX107" s="345"/>
      <c r="AY107" s="345"/>
      <c r="AZ107" s="1"/>
      <c r="BA107" s="345"/>
      <c r="BB107" s="345"/>
      <c r="BC107" s="345"/>
      <c r="BD107" s="345"/>
      <c r="BE107" s="1"/>
      <c r="BF107" s="345"/>
      <c r="BG107" s="345"/>
      <c r="BH107" s="345"/>
      <c r="BI107" s="345"/>
      <c r="BJ107" s="345"/>
      <c r="BK107" s="345"/>
      <c r="BL107" s="345"/>
      <c r="BM107" s="345"/>
      <c r="BN107" s="1"/>
      <c r="BO107" s="345"/>
      <c r="BP107" s="345"/>
      <c r="BQ107" s="345"/>
      <c r="BR107" s="1"/>
      <c r="BS107" s="345"/>
      <c r="BT107" s="1"/>
      <c r="BU107" s="345"/>
      <c r="BV107" s="345"/>
      <c r="BW107" s="1"/>
      <c r="BX107" s="345"/>
      <c r="BY107" s="345"/>
      <c r="BZ107" s="345"/>
      <c r="CA107" s="345"/>
      <c r="CB107" s="345"/>
      <c r="CC107" s="345"/>
      <c r="CD107" s="345"/>
      <c r="CE107" s="345"/>
      <c r="CF107" s="345"/>
      <c r="CG107" s="345"/>
      <c r="CH107" s="1"/>
      <c r="CI107" s="1"/>
      <c r="CJ107" s="345"/>
      <c r="CK107" s="345"/>
      <c r="CL107" s="345"/>
      <c r="CM107" s="345"/>
      <c r="CN107" s="345"/>
      <c r="CO107" s="345"/>
      <c r="CP107" s="345"/>
      <c r="CQ107" s="345"/>
      <c r="CR107" s="345"/>
      <c r="CS107" s="345"/>
      <c r="CT107" s="345"/>
      <c r="CU107" s="345"/>
      <c r="CV107" s="345"/>
      <c r="CW107" s="345"/>
      <c r="CX107" s="1"/>
      <c r="CY107" s="345"/>
      <c r="CZ107" s="1"/>
      <c r="DA107" s="345"/>
      <c r="DB107" s="345"/>
      <c r="DC107" s="345"/>
      <c r="DD107" s="345"/>
      <c r="DE107" s="345"/>
      <c r="DF107" s="345"/>
      <c r="DG107" s="345"/>
      <c r="DH107" s="345"/>
      <c r="DI107" s="1"/>
      <c r="DJ107" s="345"/>
      <c r="DK107" s="345"/>
      <c r="DL107" s="345"/>
      <c r="DM107" s="345"/>
      <c r="DN107" s="345"/>
      <c r="DO107" s="345"/>
      <c r="DP107" s="345"/>
      <c r="DQ107" s="345"/>
      <c r="DR107" s="345"/>
      <c r="DS107" s="345"/>
      <c r="DT107" s="345"/>
      <c r="DU107" s="345"/>
      <c r="DV107" s="345"/>
      <c r="DW107" s="422"/>
      <c r="DX107" s="345"/>
      <c r="DY107" s="345"/>
      <c r="DZ107" s="345"/>
      <c r="EA107" s="1"/>
      <c r="EB107" s="345"/>
      <c r="EC107" s="345"/>
      <c r="ED107" s="1"/>
      <c r="EE107" s="345"/>
      <c r="EF107" s="345"/>
      <c r="EG107" s="345"/>
      <c r="EH107" s="345"/>
      <c r="EI107" s="1"/>
      <c r="EJ107" s="345"/>
      <c r="EK107" s="345"/>
      <c r="EL107" s="345"/>
      <c r="EM107" s="345"/>
      <c r="EN107" s="1"/>
      <c r="EO107" s="345"/>
      <c r="EP107" s="345"/>
      <c r="EQ107" s="345"/>
      <c r="ER107" s="345"/>
      <c r="ES107" s="345"/>
      <c r="ET107" s="345"/>
      <c r="EU107" s="345"/>
      <c r="EV107" s="345"/>
      <c r="EW107" s="345"/>
      <c r="EX107" s="1"/>
      <c r="EY107" s="1"/>
      <c r="EZ107" s="345"/>
      <c r="FA107" s="345"/>
      <c r="FB107" s="345"/>
      <c r="FC107" s="345"/>
      <c r="FD107" s="345"/>
      <c r="FE107" s="345"/>
      <c r="FF107" s="1"/>
      <c r="FG107" s="345"/>
      <c r="FH107" s="345"/>
      <c r="FI107" s="345"/>
      <c r="FJ107" s="345"/>
      <c r="FK107" s="345"/>
      <c r="FL107" s="345"/>
      <c r="FM107" s="345"/>
      <c r="FN107" s="345"/>
      <c r="FO107" s="345"/>
      <c r="FP107" s="345"/>
      <c r="FQ107" s="345"/>
      <c r="FR107" s="1"/>
      <c r="FS107" s="345"/>
      <c r="FT107" s="345"/>
      <c r="FU107" s="345"/>
      <c r="FV107" s="345"/>
      <c r="FW107" s="345"/>
      <c r="FX107" s="345"/>
      <c r="FY107" s="345"/>
      <c r="FZ107" s="345"/>
      <c r="GA107" s="345"/>
      <c r="GB107" s="345"/>
      <c r="GC107" s="345"/>
      <c r="GD107" s="345"/>
      <c r="GE107" s="1"/>
      <c r="GF107" s="345"/>
      <c r="GG107" s="1"/>
      <c r="GH107" s="345"/>
      <c r="GI107" s="345"/>
      <c r="GJ107" s="345"/>
      <c r="GK107" s="345"/>
      <c r="GL107" s="345"/>
      <c r="GM107" s="345"/>
      <c r="GN107" s="345"/>
      <c r="GO107" s="1"/>
      <c r="GP107" s="1"/>
      <c r="GQ107" s="422"/>
      <c r="GR107" s="1"/>
      <c r="GS107" s="1"/>
      <c r="GT107" s="1"/>
      <c r="GU107" s="1"/>
      <c r="GV107" s="1"/>
      <c r="GW107" s="1"/>
      <c r="GX107" s="1"/>
      <c r="GY107" s="1"/>
      <c r="GZ107" s="1"/>
      <c r="HA107" s="1"/>
      <c r="HB107" s="1"/>
      <c r="HC107" s="1"/>
      <c r="HD107" s="1"/>
      <c r="HE107" s="1"/>
      <c r="HF107" s="1"/>
      <c r="HG107" s="1"/>
      <c r="HH107" s="1"/>
    </row>
    <row r="108" spans="1:216" ht="15.75">
      <c r="A108" s="261" t="s">
        <v>3829</v>
      </c>
      <c r="B108" s="3"/>
      <c r="C108" s="233"/>
      <c r="D108" s="56">
        <f>SUM(E108:HQ108)</f>
        <v>2015</v>
      </c>
      <c r="E108" s="9">
        <v>145</v>
      </c>
      <c r="F108" s="9">
        <v>94</v>
      </c>
      <c r="G108" s="9">
        <v>151</v>
      </c>
      <c r="H108" s="9">
        <v>164</v>
      </c>
      <c r="I108" s="9">
        <v>110</v>
      </c>
      <c r="J108" s="9">
        <v>100</v>
      </c>
      <c r="K108" s="9">
        <v>82</v>
      </c>
      <c r="L108" s="419" t="s">
        <v>4679</v>
      </c>
      <c r="M108" s="9">
        <v>0</v>
      </c>
      <c r="N108" s="9">
        <v>67</v>
      </c>
      <c r="O108" s="9">
        <v>126</v>
      </c>
      <c r="P108" s="9">
        <v>0</v>
      </c>
      <c r="Q108" s="9">
        <v>81</v>
      </c>
      <c r="R108" s="9">
        <v>0</v>
      </c>
      <c r="S108" s="9">
        <v>33</v>
      </c>
      <c r="T108" s="565">
        <v>0</v>
      </c>
      <c r="U108" s="9">
        <v>160</v>
      </c>
      <c r="V108" s="565">
        <v>0</v>
      </c>
      <c r="W108" s="565">
        <v>107</v>
      </c>
      <c r="X108" s="9">
        <v>0</v>
      </c>
      <c r="Y108" s="565">
        <v>34</v>
      </c>
      <c r="Z108" s="565">
        <v>0</v>
      </c>
      <c r="AA108" s="9">
        <v>162</v>
      </c>
      <c r="AB108" s="565">
        <v>31</v>
      </c>
      <c r="AC108" s="565">
        <v>78</v>
      </c>
      <c r="AD108" s="9">
        <v>143</v>
      </c>
      <c r="AE108" s="9">
        <v>147</v>
      </c>
      <c r="AG108" s="261"/>
      <c r="AH108" s="61"/>
      <c r="AJ108" s="249"/>
      <c r="AK108" s="61"/>
      <c r="AL108" s="65"/>
      <c r="AN108" s="345"/>
      <c r="AO108" s="345"/>
      <c r="AP108" s="345"/>
      <c r="AQ108" s="345"/>
      <c r="AR108" s="345"/>
      <c r="AS108" s="345"/>
      <c r="AT108" s="345"/>
      <c r="AU108" s="345"/>
      <c r="AV108" s="345"/>
      <c r="AW108" s="345"/>
      <c r="AX108" s="345"/>
      <c r="AY108" s="345"/>
      <c r="AZ108" s="345"/>
      <c r="BA108" s="345"/>
      <c r="BB108" s="1"/>
      <c r="BC108" s="345"/>
      <c r="BD108" s="345"/>
      <c r="BE108" s="345"/>
      <c r="BF108" s="1"/>
      <c r="BG108" s="1"/>
      <c r="BH108" s="345"/>
      <c r="BI108" s="345"/>
      <c r="BJ108" s="345"/>
      <c r="BK108" s="345"/>
      <c r="BL108" s="345"/>
      <c r="BM108" s="345"/>
      <c r="BN108" s="345"/>
      <c r="BO108" s="1"/>
      <c r="BP108" s="345"/>
      <c r="BQ108" s="345"/>
      <c r="BR108" s="345"/>
      <c r="BS108" s="345"/>
      <c r="BT108" s="345"/>
      <c r="BU108" s="345"/>
      <c r="BV108" s="345"/>
      <c r="BW108" s="345"/>
      <c r="BX108" s="1"/>
      <c r="BY108" s="345"/>
      <c r="BZ108" s="345"/>
      <c r="CA108" s="345"/>
      <c r="CB108" s="345"/>
      <c r="CC108" s="345"/>
      <c r="CD108" s="345"/>
      <c r="CE108" s="345"/>
      <c r="CF108" s="345"/>
      <c r="CG108" s="345"/>
      <c r="CH108" s="345"/>
      <c r="CI108" s="345"/>
      <c r="CJ108" s="1"/>
      <c r="CK108" s="345"/>
      <c r="CL108" s="345"/>
      <c r="CM108" s="345"/>
      <c r="CN108" s="345"/>
      <c r="CO108" s="345"/>
      <c r="CP108" s="345"/>
      <c r="CQ108" s="345"/>
      <c r="CR108" s="345"/>
      <c r="CS108" s="345"/>
      <c r="CT108" s="345"/>
      <c r="CU108" s="345"/>
      <c r="CV108" s="345"/>
      <c r="CW108" s="345"/>
      <c r="CX108" s="345"/>
      <c r="CY108" s="1"/>
      <c r="CZ108" s="1"/>
      <c r="DA108" s="345"/>
      <c r="DB108" s="345"/>
      <c r="DC108" s="345"/>
      <c r="DD108" s="1"/>
      <c r="DE108" s="345"/>
      <c r="DF108" s="1"/>
      <c r="DG108" s="1"/>
      <c r="DH108" s="345"/>
      <c r="DI108" s="1"/>
      <c r="DJ108" s="345"/>
      <c r="DK108" s="345"/>
      <c r="DL108" s="345"/>
      <c r="DM108" s="345"/>
      <c r="DN108" s="345"/>
      <c r="DO108" s="345"/>
      <c r="DP108" s="345"/>
      <c r="DQ108" s="345"/>
      <c r="DR108" s="345"/>
      <c r="DS108" s="345"/>
      <c r="DT108" s="345"/>
      <c r="DU108" s="345"/>
      <c r="DV108" s="345"/>
      <c r="DW108" s="422"/>
      <c r="DX108" s="345"/>
      <c r="DY108" s="345"/>
      <c r="DZ108" s="345"/>
      <c r="EA108" s="345"/>
      <c r="EB108" s="345"/>
      <c r="EC108" s="345"/>
      <c r="ED108" s="345"/>
      <c r="EE108" s="345"/>
      <c r="EF108" s="345"/>
      <c r="EG108" s="345"/>
      <c r="EH108" s="345"/>
      <c r="EI108" s="345"/>
      <c r="EJ108" s="345"/>
      <c r="EK108" s="1"/>
      <c r="EL108" s="345"/>
      <c r="EM108" s="345"/>
      <c r="EN108" s="345"/>
      <c r="EO108" s="345"/>
      <c r="EP108" s="345"/>
      <c r="EQ108" s="1"/>
      <c r="ER108" s="1"/>
      <c r="ES108" s="1"/>
      <c r="ET108" s="345"/>
      <c r="EU108" s="345"/>
      <c r="EV108" s="345"/>
      <c r="EW108" s="345"/>
      <c r="EX108" s="345"/>
      <c r="EY108" s="345"/>
      <c r="EZ108" s="345"/>
      <c r="FA108" s="345"/>
      <c r="FB108" s="345"/>
      <c r="FC108" s="345"/>
      <c r="FD108" s="345"/>
      <c r="FE108" s="345"/>
      <c r="FF108" s="345"/>
      <c r="FG108" s="345"/>
      <c r="FH108" s="345"/>
      <c r="FI108" s="345"/>
      <c r="FJ108" s="345"/>
      <c r="FK108" s="1"/>
      <c r="FL108" s="345"/>
      <c r="FM108" s="345"/>
      <c r="FN108" s="345"/>
      <c r="FO108" s="1"/>
      <c r="FP108" s="345"/>
      <c r="FQ108" s="1"/>
      <c r="FR108" s="345"/>
      <c r="FS108" s="345"/>
      <c r="FT108" s="345"/>
      <c r="FU108" s="345"/>
      <c r="FV108" s="345"/>
      <c r="FW108" s="345"/>
      <c r="FX108" s="345"/>
      <c r="FY108" s="345"/>
      <c r="FZ108" s="345"/>
      <c r="GA108" s="345"/>
      <c r="GB108" s="345"/>
      <c r="GC108" s="345"/>
      <c r="GD108" s="345"/>
      <c r="GE108" s="345"/>
      <c r="GF108" s="345"/>
      <c r="GG108" s="345"/>
      <c r="GH108" s="345"/>
      <c r="GI108" s="1"/>
      <c r="GJ108" s="345"/>
      <c r="GK108" s="345"/>
      <c r="GL108" s="345"/>
      <c r="GM108" s="345"/>
      <c r="GN108" s="1"/>
      <c r="GO108" s="345"/>
      <c r="GP108" s="345"/>
      <c r="GQ108" s="422"/>
      <c r="GR108" s="1"/>
      <c r="GS108" s="1"/>
      <c r="GT108" s="1"/>
      <c r="GU108" s="1"/>
      <c r="GV108" s="1"/>
      <c r="GW108" s="1"/>
      <c r="GX108" s="1"/>
      <c r="GY108" s="1"/>
      <c r="GZ108" s="1"/>
      <c r="HA108" s="1"/>
      <c r="HB108" s="1"/>
      <c r="HC108" s="1"/>
      <c r="HD108" s="1"/>
      <c r="HE108" s="1"/>
      <c r="HF108" s="1"/>
      <c r="HG108" s="1"/>
      <c r="HH108" s="1"/>
    </row>
    <row r="109" spans="1:216" ht="15.75">
      <c r="A109" s="105" t="s">
        <v>2530</v>
      </c>
      <c r="B109" s="3"/>
      <c r="C109" s="233"/>
      <c r="D109" s="56">
        <f>SUM(E109:HQ109)</f>
        <v>1976</v>
      </c>
      <c r="E109" s="9">
        <v>111</v>
      </c>
      <c r="F109" s="9">
        <v>122</v>
      </c>
      <c r="G109" s="9">
        <v>90</v>
      </c>
      <c r="H109" s="9">
        <v>147</v>
      </c>
      <c r="I109" s="9">
        <v>89</v>
      </c>
      <c r="J109" s="9">
        <v>10</v>
      </c>
      <c r="K109" s="9">
        <v>16</v>
      </c>
      <c r="L109" s="419" t="s">
        <v>4679</v>
      </c>
      <c r="M109" s="9">
        <v>0</v>
      </c>
      <c r="N109" s="9">
        <v>165</v>
      </c>
      <c r="O109" s="9">
        <v>105</v>
      </c>
      <c r="P109" s="9">
        <v>0</v>
      </c>
      <c r="Q109" s="9">
        <v>0</v>
      </c>
      <c r="R109" s="9">
        <v>162</v>
      </c>
      <c r="S109" s="9">
        <v>19</v>
      </c>
      <c r="T109" s="565">
        <v>0</v>
      </c>
      <c r="U109" s="565">
        <v>30</v>
      </c>
      <c r="V109" s="565">
        <v>0</v>
      </c>
      <c r="W109" s="565">
        <v>91</v>
      </c>
      <c r="X109" s="9">
        <v>162</v>
      </c>
      <c r="Y109" s="565">
        <v>135</v>
      </c>
      <c r="Z109" s="565">
        <v>15</v>
      </c>
      <c r="AA109" s="9">
        <v>0</v>
      </c>
      <c r="AB109" s="9">
        <v>144</v>
      </c>
      <c r="AC109" s="565">
        <v>130</v>
      </c>
      <c r="AD109" s="565">
        <v>113</v>
      </c>
      <c r="AE109" s="565">
        <v>120</v>
      </c>
      <c r="AG109" s="105"/>
      <c r="AH109" s="61"/>
      <c r="AJ109" s="249"/>
      <c r="AK109" s="61"/>
      <c r="AL109" s="65"/>
      <c r="AN109" s="345"/>
      <c r="AO109" s="345"/>
      <c r="AP109" s="345"/>
      <c r="AQ109" s="345"/>
      <c r="AR109" s="345"/>
      <c r="AS109" s="345"/>
      <c r="AT109" s="345"/>
      <c r="AU109" s="345"/>
      <c r="AV109" s="1"/>
      <c r="AW109" s="345"/>
      <c r="AX109" s="345"/>
      <c r="AY109" s="345"/>
      <c r="AZ109" s="345"/>
      <c r="BA109" s="345"/>
      <c r="BB109" s="345"/>
      <c r="BC109" s="345"/>
      <c r="BD109" s="345"/>
      <c r="BE109" s="345"/>
      <c r="BF109" s="345"/>
      <c r="BG109" s="1"/>
      <c r="BH109" s="345"/>
      <c r="BI109" s="345"/>
      <c r="BJ109" s="345"/>
      <c r="BK109" s="345"/>
      <c r="BL109" s="1"/>
      <c r="BM109" s="1"/>
      <c r="BN109" s="345"/>
      <c r="BO109" s="1"/>
      <c r="BP109" s="345"/>
      <c r="BQ109" s="345"/>
      <c r="BR109" s="345"/>
      <c r="BS109" s="345"/>
      <c r="BT109" s="345"/>
      <c r="BU109" s="345"/>
      <c r="BV109" s="345"/>
      <c r="BW109" s="345"/>
      <c r="BX109" s="345"/>
      <c r="BY109" s="345"/>
      <c r="BZ109" s="345"/>
      <c r="CA109" s="1"/>
      <c r="CB109" s="345"/>
      <c r="CC109" s="345"/>
      <c r="CD109" s="345"/>
      <c r="CE109" s="345"/>
      <c r="CF109" s="345"/>
      <c r="CG109" s="345"/>
      <c r="CH109" s="345"/>
      <c r="CI109" s="1"/>
      <c r="CJ109" s="345"/>
      <c r="CK109" s="345"/>
      <c r="CL109" s="345"/>
      <c r="CM109" s="345"/>
      <c r="CN109" s="345"/>
      <c r="CO109" s="345"/>
      <c r="CP109" s="345"/>
      <c r="CQ109" s="345"/>
      <c r="CR109" s="345"/>
      <c r="CS109" s="1"/>
      <c r="CT109" s="345"/>
      <c r="CU109" s="345"/>
      <c r="CV109" s="345"/>
      <c r="CW109" s="345"/>
      <c r="CX109" s="345"/>
      <c r="CY109" s="1"/>
      <c r="CZ109" s="345"/>
      <c r="DA109" s="345"/>
      <c r="DB109" s="1"/>
      <c r="DC109" s="345"/>
      <c r="DD109" s="1"/>
      <c r="DE109" s="1"/>
      <c r="DF109" s="1"/>
      <c r="DG109" s="1"/>
      <c r="DH109" s="345"/>
      <c r="DI109" s="345"/>
      <c r="DJ109" s="345"/>
      <c r="DK109" s="1"/>
      <c r="DL109" s="1"/>
      <c r="DM109" s="345"/>
      <c r="DN109" s="345"/>
      <c r="DO109" s="345"/>
      <c r="DP109" s="345"/>
      <c r="DQ109" s="345"/>
      <c r="DR109" s="345"/>
      <c r="DS109" s="345"/>
      <c r="DT109" s="345"/>
      <c r="DU109" s="345"/>
      <c r="DV109" s="345"/>
      <c r="DW109" s="422"/>
      <c r="DX109" s="1"/>
      <c r="DY109" s="345"/>
      <c r="DZ109" s="345"/>
      <c r="EA109" s="345"/>
      <c r="EB109" s="345"/>
      <c r="EC109" s="345"/>
      <c r="ED109" s="345"/>
      <c r="EE109" s="1"/>
      <c r="EF109" s="345"/>
      <c r="EG109" s="1"/>
      <c r="EH109" s="345"/>
      <c r="EI109" s="345"/>
      <c r="EJ109" s="1"/>
      <c r="EK109" s="1"/>
      <c r="EL109" s="345"/>
      <c r="EM109" s="1"/>
      <c r="EN109" s="1"/>
      <c r="EO109" s="345"/>
      <c r="EP109" s="345"/>
      <c r="EQ109" s="1"/>
      <c r="ER109" s="345"/>
      <c r="ES109" s="1"/>
      <c r="ET109" s="345"/>
      <c r="EU109" s="345"/>
      <c r="EV109" s="345"/>
      <c r="EW109" s="345"/>
      <c r="EX109" s="345"/>
      <c r="EY109" s="345"/>
      <c r="EZ109" s="345"/>
      <c r="FA109" s="1"/>
      <c r="FB109" s="345"/>
      <c r="FC109" s="345"/>
      <c r="FD109" s="345"/>
      <c r="FE109" s="1"/>
      <c r="FF109" s="1"/>
      <c r="FG109" s="345"/>
      <c r="FH109" s="345"/>
      <c r="FI109" s="345"/>
      <c r="FJ109" s="345"/>
      <c r="FK109" s="1"/>
      <c r="FL109" s="345"/>
      <c r="FM109" s="345"/>
      <c r="FN109" s="345"/>
      <c r="FO109" s="1"/>
      <c r="FP109" s="345"/>
      <c r="FQ109" s="1"/>
      <c r="FR109" s="345"/>
      <c r="FS109" s="345"/>
      <c r="FT109" s="345"/>
      <c r="FU109" s="345"/>
      <c r="FV109" s="345"/>
      <c r="FW109" s="345"/>
      <c r="FX109" s="345"/>
      <c r="FY109" s="1"/>
      <c r="FZ109" s="345"/>
      <c r="GA109" s="345"/>
      <c r="GB109" s="345"/>
      <c r="GC109" s="345"/>
      <c r="GD109" s="1"/>
      <c r="GE109" s="345"/>
      <c r="GF109" s="345"/>
      <c r="GG109" s="345"/>
      <c r="GH109" s="1"/>
      <c r="GI109" s="1"/>
      <c r="GJ109" s="345"/>
      <c r="GK109" s="1"/>
      <c r="GL109" s="1"/>
      <c r="GM109" s="345"/>
      <c r="GN109" s="345"/>
      <c r="GO109" s="345"/>
      <c r="GP109" s="345"/>
      <c r="GQ109" s="422"/>
      <c r="GR109" s="1"/>
      <c r="GS109" s="1"/>
      <c r="GT109" s="1"/>
      <c r="GU109" s="1"/>
      <c r="GV109" s="1"/>
      <c r="GW109" s="1"/>
      <c r="GX109" s="1"/>
      <c r="GY109" s="1"/>
      <c r="GZ109" s="1"/>
      <c r="HA109" s="1"/>
      <c r="HB109" s="1"/>
      <c r="HC109" s="1"/>
      <c r="HD109" s="1"/>
      <c r="HE109" s="1"/>
      <c r="HF109" s="1"/>
      <c r="HG109" s="1"/>
      <c r="HH109" s="1"/>
    </row>
    <row r="110" spans="1:216" ht="15.75">
      <c r="A110" s="372" t="s">
        <v>3167</v>
      </c>
      <c r="B110" s="61"/>
      <c r="C110" s="233"/>
      <c r="D110" s="56">
        <f>SUM(E110:HQ110)</f>
        <v>973</v>
      </c>
      <c r="E110" s="9">
        <v>0</v>
      </c>
      <c r="F110" s="9">
        <v>0</v>
      </c>
      <c r="G110" s="9">
        <v>0</v>
      </c>
      <c r="H110" s="9">
        <v>7</v>
      </c>
      <c r="I110" s="9">
        <v>0</v>
      </c>
      <c r="J110" s="9">
        <v>97</v>
      </c>
      <c r="K110" s="9">
        <v>40</v>
      </c>
      <c r="L110" s="419" t="s">
        <v>4679</v>
      </c>
      <c r="M110" s="9">
        <v>0</v>
      </c>
      <c r="N110" s="9">
        <v>55</v>
      </c>
      <c r="O110" s="9">
        <v>16</v>
      </c>
      <c r="P110" s="9">
        <v>0</v>
      </c>
      <c r="Q110" s="9">
        <v>50</v>
      </c>
      <c r="R110" s="9">
        <v>0</v>
      </c>
      <c r="S110" s="9">
        <v>65</v>
      </c>
      <c r="T110" s="565">
        <v>0</v>
      </c>
      <c r="U110" s="565">
        <v>0</v>
      </c>
      <c r="V110" s="9">
        <v>152</v>
      </c>
      <c r="W110" s="565">
        <v>54</v>
      </c>
      <c r="X110" s="9">
        <v>0</v>
      </c>
      <c r="Y110" s="565">
        <v>105</v>
      </c>
      <c r="Z110" s="9">
        <v>162</v>
      </c>
      <c r="AA110" s="9">
        <v>0</v>
      </c>
      <c r="AB110" s="9">
        <v>141</v>
      </c>
      <c r="AC110" s="565">
        <v>6</v>
      </c>
      <c r="AD110" s="565">
        <v>0</v>
      </c>
      <c r="AE110" s="565">
        <v>23</v>
      </c>
      <c r="AG110" s="372"/>
      <c r="AH110" s="61"/>
      <c r="AJ110" s="249"/>
      <c r="AK110" s="61"/>
      <c r="AL110" s="65"/>
      <c r="AN110" s="345"/>
      <c r="AO110" s="345"/>
      <c r="AP110" s="345"/>
      <c r="AQ110" s="345"/>
      <c r="AR110" s="345"/>
      <c r="AS110" s="1"/>
      <c r="AT110" s="345"/>
      <c r="AU110" s="345"/>
      <c r="AV110" s="1"/>
      <c r="AW110" s="345"/>
      <c r="AX110" s="345"/>
      <c r="AY110" s="345"/>
      <c r="AZ110" s="345"/>
      <c r="BA110" s="345"/>
      <c r="BB110" s="1"/>
      <c r="BC110" s="345"/>
      <c r="BD110" s="345"/>
      <c r="BE110" s="345"/>
      <c r="BF110" s="345"/>
      <c r="BG110" s="345"/>
      <c r="BH110" s="345"/>
      <c r="BI110" s="345"/>
      <c r="BJ110" s="345"/>
      <c r="BK110" s="345"/>
      <c r="BL110" s="1"/>
      <c r="BM110" s="345"/>
      <c r="BN110" s="345"/>
      <c r="BO110" s="345"/>
      <c r="BP110" s="345"/>
      <c r="BQ110" s="345"/>
      <c r="BR110" s="1"/>
      <c r="BS110" s="345"/>
      <c r="BT110" s="345"/>
      <c r="BU110" s="345"/>
      <c r="BV110" s="345"/>
      <c r="BW110" s="1"/>
      <c r="BX110" s="1"/>
      <c r="BY110" s="345"/>
      <c r="BZ110" s="345"/>
      <c r="CA110" s="1"/>
      <c r="CB110" s="1"/>
      <c r="CC110" s="345"/>
      <c r="CD110" s="345"/>
      <c r="CE110" s="345"/>
      <c r="CF110" s="345"/>
      <c r="CG110" s="1"/>
      <c r="CH110" s="345"/>
      <c r="CI110" s="345"/>
      <c r="CJ110" s="1"/>
      <c r="CK110" s="1"/>
      <c r="CL110" s="345"/>
      <c r="CM110" s="345"/>
      <c r="CN110" s="345"/>
      <c r="CO110" s="345"/>
      <c r="CP110" s="345"/>
      <c r="CQ110" s="345"/>
      <c r="CR110" s="1"/>
      <c r="CS110" s="345"/>
      <c r="CT110" s="345"/>
      <c r="CU110" s="345"/>
      <c r="CV110" s="345"/>
      <c r="CW110" s="345"/>
      <c r="CX110" s="345"/>
      <c r="CY110" s="345"/>
      <c r="CZ110" s="345"/>
      <c r="DA110" s="345"/>
      <c r="DB110" s="345"/>
      <c r="DC110" s="1"/>
      <c r="DD110" s="345"/>
      <c r="DE110" s="345"/>
      <c r="DF110" s="1"/>
      <c r="DG110" s="1"/>
      <c r="DH110" s="345"/>
      <c r="DI110" s="345"/>
      <c r="DJ110" s="345"/>
      <c r="DK110" s="345"/>
      <c r="DL110" s="1"/>
      <c r="DM110" s="345"/>
      <c r="DN110" s="1"/>
      <c r="DO110" s="345"/>
      <c r="DP110" s="345"/>
      <c r="DQ110" s="345"/>
      <c r="DR110" s="345"/>
      <c r="DS110" s="345"/>
      <c r="DT110" s="345"/>
      <c r="DU110" s="1"/>
      <c r="DV110" s="345"/>
      <c r="DW110" s="422"/>
      <c r="DX110" s="345"/>
      <c r="DY110" s="1"/>
      <c r="DZ110" s="1"/>
      <c r="EA110" s="1"/>
      <c r="EB110" s="345"/>
      <c r="EC110" s="345"/>
      <c r="ED110" s="345"/>
      <c r="EE110" s="345"/>
      <c r="EF110" s="345"/>
      <c r="EG110" s="345"/>
      <c r="EH110" s="1"/>
      <c r="EI110" s="1"/>
      <c r="EJ110" s="345"/>
      <c r="EK110" s="1"/>
      <c r="EL110" s="345"/>
      <c r="EM110" s="345"/>
      <c r="EN110" s="1"/>
      <c r="EO110" s="345"/>
      <c r="EP110" s="345"/>
      <c r="EQ110" s="1"/>
      <c r="ER110" s="1"/>
      <c r="ES110" s="1"/>
      <c r="ET110" s="345"/>
      <c r="EU110" s="345"/>
      <c r="EV110" s="345"/>
      <c r="EW110" s="345"/>
      <c r="EX110" s="345"/>
      <c r="EY110" s="345"/>
      <c r="EZ110" s="345"/>
      <c r="FA110" s="1"/>
      <c r="FB110" s="345"/>
      <c r="FC110" s="345"/>
      <c r="FD110" s="345"/>
      <c r="FE110" s="345"/>
      <c r="FF110" s="345"/>
      <c r="FG110" s="345"/>
      <c r="FH110" s="345"/>
      <c r="FI110" s="345"/>
      <c r="FJ110" s="345"/>
      <c r="FK110" s="1"/>
      <c r="FL110" s="345"/>
      <c r="FM110" s="345"/>
      <c r="FN110" s="1"/>
      <c r="FO110" s="1"/>
      <c r="FP110" s="345"/>
      <c r="FQ110" s="1"/>
      <c r="FR110" s="345"/>
      <c r="FS110" s="1"/>
      <c r="FT110" s="1"/>
      <c r="FU110" s="345"/>
      <c r="FV110" s="1"/>
      <c r="FW110" s="345"/>
      <c r="FX110" s="345"/>
      <c r="FY110" s="345"/>
      <c r="FZ110" s="1"/>
      <c r="GA110" s="345"/>
      <c r="GB110" s="345"/>
      <c r="GC110" s="1"/>
      <c r="GD110" s="345"/>
      <c r="GE110" s="345"/>
      <c r="GF110" s="345"/>
      <c r="GG110" s="1"/>
      <c r="GH110" s="1"/>
      <c r="GI110" s="345"/>
      <c r="GJ110" s="345"/>
      <c r="GK110" s="345"/>
      <c r="GL110" s="345"/>
      <c r="GM110" s="345"/>
      <c r="GN110" s="1"/>
      <c r="GO110" s="1"/>
      <c r="GP110" s="345"/>
      <c r="GQ110" s="422"/>
      <c r="GR110" s="1"/>
      <c r="GS110" s="1"/>
      <c r="GT110" s="1"/>
      <c r="GU110" s="1"/>
      <c r="GV110" s="1"/>
      <c r="GW110" s="1"/>
      <c r="GX110" s="1"/>
      <c r="GY110" s="1"/>
      <c r="GZ110" s="1"/>
      <c r="HA110" s="1"/>
      <c r="HB110" s="1"/>
      <c r="HC110" s="1"/>
      <c r="HD110" s="1"/>
      <c r="HE110" s="1"/>
      <c r="HF110" s="1"/>
      <c r="HG110" s="1"/>
      <c r="HH110" s="1"/>
    </row>
    <row r="111" spans="1:216" ht="15.75">
      <c r="A111" s="372" t="s">
        <v>3168</v>
      </c>
      <c r="B111" s="3"/>
      <c r="C111" s="232"/>
      <c r="D111" s="56">
        <f>SUM(E111:HQ111)</f>
        <v>2376</v>
      </c>
      <c r="E111" s="9">
        <v>153</v>
      </c>
      <c r="F111" s="9">
        <v>113</v>
      </c>
      <c r="G111" s="9">
        <v>147</v>
      </c>
      <c r="H111" s="9">
        <v>151</v>
      </c>
      <c r="I111" s="9">
        <v>0</v>
      </c>
      <c r="J111" s="9">
        <v>105</v>
      </c>
      <c r="K111" s="9">
        <v>54</v>
      </c>
      <c r="L111" s="9">
        <v>152</v>
      </c>
      <c r="M111" s="9">
        <v>159</v>
      </c>
      <c r="N111" s="9">
        <v>129</v>
      </c>
      <c r="O111" s="9">
        <v>167</v>
      </c>
      <c r="P111" s="9">
        <v>106</v>
      </c>
      <c r="Q111" s="9">
        <v>163</v>
      </c>
      <c r="R111" s="9">
        <v>0</v>
      </c>
      <c r="S111" s="9">
        <v>41</v>
      </c>
      <c r="T111" s="9">
        <v>145</v>
      </c>
      <c r="U111" s="565">
        <v>0</v>
      </c>
      <c r="V111" s="565">
        <v>0</v>
      </c>
      <c r="W111" s="565">
        <v>111</v>
      </c>
      <c r="X111" s="9">
        <v>0</v>
      </c>
      <c r="Y111" s="565">
        <v>83</v>
      </c>
      <c r="Z111" s="565">
        <v>63</v>
      </c>
      <c r="AA111" s="9">
        <v>0</v>
      </c>
      <c r="AB111" s="565">
        <v>7</v>
      </c>
      <c r="AC111" s="565">
        <v>71</v>
      </c>
      <c r="AD111" s="565">
        <v>131</v>
      </c>
      <c r="AE111" s="565">
        <v>125</v>
      </c>
      <c r="AG111" s="372"/>
      <c r="AH111" s="61"/>
      <c r="AJ111" s="249"/>
      <c r="AK111" s="61"/>
      <c r="AL111" s="65"/>
      <c r="AN111" s="345"/>
      <c r="AO111" s="345"/>
      <c r="AP111" s="345"/>
      <c r="AQ111" s="345"/>
      <c r="AR111" s="345"/>
      <c r="AS111" s="345"/>
      <c r="AT111" s="345"/>
      <c r="AU111" s="345"/>
      <c r="AV111" s="1"/>
      <c r="AW111" s="345"/>
      <c r="AX111" s="345"/>
      <c r="AY111" s="345"/>
      <c r="AZ111" s="345"/>
      <c r="BA111" s="345"/>
      <c r="BB111" s="1"/>
      <c r="BC111" s="345"/>
      <c r="BD111" s="1"/>
      <c r="BE111" s="345"/>
      <c r="BF111" s="345"/>
      <c r="BG111" s="345"/>
      <c r="BH111" s="345"/>
      <c r="BI111" s="345"/>
      <c r="BJ111" s="345"/>
      <c r="BK111" s="345"/>
      <c r="BL111" s="1"/>
      <c r="BM111" s="345"/>
      <c r="BN111" s="345"/>
      <c r="BO111" s="345"/>
      <c r="BP111" s="345"/>
      <c r="BQ111" s="345"/>
      <c r="BR111" s="345"/>
      <c r="BS111" s="345"/>
      <c r="BT111" s="345"/>
      <c r="BU111" s="345"/>
      <c r="BV111" s="345"/>
      <c r="BW111" s="345"/>
      <c r="BX111" s="1"/>
      <c r="BY111" s="345"/>
      <c r="BZ111" s="345"/>
      <c r="CA111" s="345"/>
      <c r="CB111" s="345"/>
      <c r="CC111" s="345"/>
      <c r="CD111" s="345"/>
      <c r="CE111" s="345"/>
      <c r="CF111" s="345"/>
      <c r="CG111" s="345"/>
      <c r="CH111" s="345"/>
      <c r="CI111" s="345"/>
      <c r="CJ111" s="345"/>
      <c r="CK111" s="345"/>
      <c r="CL111" s="345"/>
      <c r="CM111" s="345"/>
      <c r="CN111" s="345"/>
      <c r="CO111" s="345"/>
      <c r="CP111" s="345"/>
      <c r="CQ111" s="345"/>
      <c r="CR111" s="345"/>
      <c r="CS111" s="1"/>
      <c r="CT111" s="345"/>
      <c r="CU111" s="345"/>
      <c r="CV111" s="345"/>
      <c r="CW111" s="345"/>
      <c r="CX111" s="345"/>
      <c r="CY111" s="1"/>
      <c r="CZ111" s="345"/>
      <c r="DA111" s="345"/>
      <c r="DB111" s="345"/>
      <c r="DC111" s="345"/>
      <c r="DD111" s="345"/>
      <c r="DE111" s="1"/>
      <c r="DF111" s="1"/>
      <c r="DG111" s="345"/>
      <c r="DH111" s="345"/>
      <c r="DI111" s="345"/>
      <c r="DJ111" s="345"/>
      <c r="DK111" s="345"/>
      <c r="DL111" s="1"/>
      <c r="DM111" s="345"/>
      <c r="DN111" s="345"/>
      <c r="DO111" s="345"/>
      <c r="DP111" s="345"/>
      <c r="DQ111" s="345"/>
      <c r="DR111" s="345"/>
      <c r="DS111" s="345"/>
      <c r="DT111" s="345"/>
      <c r="DU111" s="345"/>
      <c r="DV111" s="345"/>
      <c r="DW111" s="422"/>
      <c r="DX111" s="1"/>
      <c r="DY111" s="345"/>
      <c r="DZ111" s="345"/>
      <c r="EA111" s="345"/>
      <c r="EB111" s="345"/>
      <c r="EC111" s="345"/>
      <c r="ED111" s="345"/>
      <c r="EE111" s="345"/>
      <c r="EF111" s="345"/>
      <c r="EG111" s="345"/>
      <c r="EH111" s="345"/>
      <c r="EI111" s="1"/>
      <c r="EJ111" s="345"/>
      <c r="EK111" s="345"/>
      <c r="EL111" s="345"/>
      <c r="EM111" s="1"/>
      <c r="EN111" s="1"/>
      <c r="EO111" s="345"/>
      <c r="EP111" s="345"/>
      <c r="EQ111" s="1"/>
      <c r="ER111" s="345"/>
      <c r="ES111" s="1"/>
      <c r="ET111" s="345"/>
      <c r="EU111" s="345"/>
      <c r="EV111" s="345"/>
      <c r="EW111" s="345"/>
      <c r="EX111" s="345"/>
      <c r="EY111" s="345"/>
      <c r="EZ111" s="345"/>
      <c r="FA111" s="1"/>
      <c r="FB111" s="345"/>
      <c r="FC111" s="345"/>
      <c r="FD111" s="345"/>
      <c r="FE111" s="345"/>
      <c r="FF111" s="345"/>
      <c r="FG111" s="345"/>
      <c r="FH111" s="345"/>
      <c r="FI111" s="345"/>
      <c r="FJ111" s="345"/>
      <c r="FK111" s="1"/>
      <c r="FL111" s="345"/>
      <c r="FM111" s="345"/>
      <c r="FN111" s="345"/>
      <c r="FO111" s="1"/>
      <c r="FP111" s="345"/>
      <c r="FQ111" s="345"/>
      <c r="FR111" s="345"/>
      <c r="FS111" s="345"/>
      <c r="FT111" s="345"/>
      <c r="FU111" s="1"/>
      <c r="FV111" s="1"/>
      <c r="FW111" s="345"/>
      <c r="FX111" s="345"/>
      <c r="FY111" s="345"/>
      <c r="FZ111" s="345"/>
      <c r="GA111" s="345"/>
      <c r="GB111" s="345"/>
      <c r="GC111" s="345"/>
      <c r="GD111" s="345"/>
      <c r="GE111" s="345"/>
      <c r="GF111" s="345"/>
      <c r="GG111" s="1"/>
      <c r="GH111" s="345"/>
      <c r="GI111" s="345"/>
      <c r="GJ111" s="345"/>
      <c r="GK111" s="345"/>
      <c r="GL111" s="345"/>
      <c r="GM111" s="345"/>
      <c r="GN111" s="345"/>
      <c r="GO111" s="345"/>
      <c r="GP111" s="345"/>
      <c r="GQ111" s="422"/>
      <c r="GR111" s="1"/>
      <c r="GS111" s="1"/>
      <c r="GT111" s="1"/>
      <c r="GU111" s="1"/>
      <c r="GV111" s="1"/>
      <c r="GW111" s="1"/>
      <c r="GX111" s="1"/>
      <c r="GY111" s="1"/>
      <c r="GZ111" s="1"/>
      <c r="HA111" s="1"/>
      <c r="HB111" s="1"/>
      <c r="HC111" s="1"/>
      <c r="HD111" s="1"/>
      <c r="HE111" s="1"/>
      <c r="HF111" s="1"/>
      <c r="HG111" s="1"/>
      <c r="HH111" s="1"/>
    </row>
    <row r="112" spans="1:216" ht="15.75">
      <c r="A112" s="105" t="s">
        <v>153</v>
      </c>
      <c r="B112" s="3"/>
      <c r="C112" s="233"/>
      <c r="D112" s="56">
        <f>SUM(E112:HQ112)</f>
        <v>1844</v>
      </c>
      <c r="E112" s="9">
        <v>129</v>
      </c>
      <c r="F112" s="9">
        <v>0</v>
      </c>
      <c r="G112" s="9">
        <v>75</v>
      </c>
      <c r="H112" s="9">
        <v>37</v>
      </c>
      <c r="I112" s="9">
        <v>95</v>
      </c>
      <c r="J112" s="9">
        <v>107</v>
      </c>
      <c r="K112" s="9">
        <v>166</v>
      </c>
      <c r="L112" s="419" t="s">
        <v>4679</v>
      </c>
      <c r="M112" s="9">
        <v>0</v>
      </c>
      <c r="N112" s="9">
        <v>55</v>
      </c>
      <c r="O112" s="9">
        <v>57</v>
      </c>
      <c r="P112" s="9">
        <v>0</v>
      </c>
      <c r="Q112" s="9">
        <v>146</v>
      </c>
      <c r="R112" s="9">
        <v>0</v>
      </c>
      <c r="S112" s="9">
        <v>141</v>
      </c>
      <c r="T112" s="565">
        <v>0</v>
      </c>
      <c r="U112" s="9">
        <v>161</v>
      </c>
      <c r="V112" s="565">
        <v>0</v>
      </c>
      <c r="W112" s="565">
        <v>105</v>
      </c>
      <c r="X112" s="9">
        <v>0</v>
      </c>
      <c r="Y112" s="565">
        <v>0</v>
      </c>
      <c r="Z112" s="565">
        <v>84</v>
      </c>
      <c r="AA112" s="9">
        <v>0</v>
      </c>
      <c r="AB112" s="565">
        <v>24</v>
      </c>
      <c r="AC112" s="9">
        <v>153</v>
      </c>
      <c r="AD112" s="9">
        <v>143</v>
      </c>
      <c r="AE112" s="9">
        <v>166</v>
      </c>
      <c r="AG112" s="105"/>
      <c r="AH112" s="61"/>
      <c r="AJ112" s="249"/>
      <c r="AK112" s="61"/>
      <c r="AL112" s="65"/>
      <c r="AN112" s="345"/>
      <c r="AO112" s="345"/>
      <c r="AP112" s="345"/>
      <c r="AQ112" s="345"/>
      <c r="AR112" s="345"/>
      <c r="AS112" s="345"/>
      <c r="AT112" s="345"/>
      <c r="AU112" s="345"/>
      <c r="AV112" s="345"/>
      <c r="AW112" s="345"/>
      <c r="AX112" s="345"/>
      <c r="AY112" s="345"/>
      <c r="AZ112" s="345"/>
      <c r="BA112" s="345"/>
      <c r="BB112" s="345"/>
      <c r="BC112" s="345"/>
      <c r="BD112" s="345"/>
      <c r="BE112" s="345"/>
      <c r="BF112" s="345"/>
      <c r="BG112" s="345"/>
      <c r="BH112" s="345"/>
      <c r="BI112" s="345"/>
      <c r="BJ112" s="345"/>
      <c r="BK112" s="345"/>
      <c r="BL112" s="1"/>
      <c r="BM112" s="345"/>
      <c r="BN112" s="345"/>
      <c r="BO112" s="345"/>
      <c r="BP112" s="345"/>
      <c r="BQ112" s="345"/>
      <c r="BR112" s="1"/>
      <c r="BS112" s="345"/>
      <c r="BT112" s="345"/>
      <c r="BU112" s="345"/>
      <c r="BV112" s="345"/>
      <c r="BW112" s="345"/>
      <c r="BX112" s="345"/>
      <c r="BY112" s="345"/>
      <c r="BZ112" s="345"/>
      <c r="CA112" s="345"/>
      <c r="CB112" s="345"/>
      <c r="CC112" s="345"/>
      <c r="CD112" s="345"/>
      <c r="CE112" s="345"/>
      <c r="CF112" s="345"/>
      <c r="CG112" s="345"/>
      <c r="CH112" s="345"/>
      <c r="CI112" s="345"/>
      <c r="CJ112" s="345"/>
      <c r="CK112" s="345"/>
      <c r="CL112" s="345"/>
      <c r="CM112" s="345"/>
      <c r="CN112" s="345"/>
      <c r="CO112" s="345"/>
      <c r="CP112" s="345"/>
      <c r="CQ112" s="345"/>
      <c r="CR112" s="1"/>
      <c r="CS112" s="1"/>
      <c r="CT112" s="345"/>
      <c r="CU112" s="345"/>
      <c r="CV112" s="345"/>
      <c r="CW112" s="345"/>
      <c r="CX112" s="1"/>
      <c r="CY112" s="345"/>
      <c r="CZ112" s="345"/>
      <c r="DA112" s="345"/>
      <c r="DB112" s="1"/>
      <c r="DC112" s="345"/>
      <c r="DD112" s="345"/>
      <c r="DE112" s="345"/>
      <c r="DF112" s="345"/>
      <c r="DG112" s="345"/>
      <c r="DH112" s="345"/>
      <c r="DI112" s="345"/>
      <c r="DJ112" s="345"/>
      <c r="DK112" s="345"/>
      <c r="DL112" s="345"/>
      <c r="DM112" s="1"/>
      <c r="DN112" s="345"/>
      <c r="DO112" s="345"/>
      <c r="DP112" s="345"/>
      <c r="DQ112" s="345"/>
      <c r="DR112" s="345"/>
      <c r="DS112" s="345"/>
      <c r="DT112" s="345"/>
      <c r="DU112" s="345"/>
      <c r="DV112" s="345"/>
      <c r="DW112" s="422"/>
      <c r="DX112" s="345"/>
      <c r="DY112" s="345"/>
      <c r="DZ112" s="345"/>
      <c r="EA112" s="345"/>
      <c r="EB112" s="345"/>
      <c r="EC112" s="345"/>
      <c r="ED112" s="1"/>
      <c r="EE112" s="345"/>
      <c r="EF112" s="345"/>
      <c r="EG112" s="345"/>
      <c r="EH112" s="345"/>
      <c r="EI112" s="1"/>
      <c r="EJ112" s="345"/>
      <c r="EK112" s="1"/>
      <c r="EL112" s="345"/>
      <c r="EM112" s="345"/>
      <c r="EN112" s="1"/>
      <c r="EO112" s="345"/>
      <c r="EP112" s="345"/>
      <c r="EQ112" s="345"/>
      <c r="ER112" s="1"/>
      <c r="ES112" s="345"/>
      <c r="ET112" s="345"/>
      <c r="EU112" s="345"/>
      <c r="EV112" s="345"/>
      <c r="EW112" s="345"/>
      <c r="EX112" s="345"/>
      <c r="EY112" s="345"/>
      <c r="EZ112" s="345"/>
      <c r="FA112" s="1"/>
      <c r="FB112" s="1"/>
      <c r="FC112" s="345"/>
      <c r="FD112" s="345"/>
      <c r="FE112" s="345"/>
      <c r="FF112" s="345"/>
      <c r="FG112" s="345"/>
      <c r="FH112" s="1"/>
      <c r="FI112" s="345"/>
      <c r="FJ112" s="345"/>
      <c r="FK112" s="345"/>
      <c r="FL112" s="345"/>
      <c r="FM112" s="345"/>
      <c r="FN112" s="1"/>
      <c r="FO112" s="1"/>
      <c r="FP112" s="345"/>
      <c r="FQ112" s="345"/>
      <c r="FR112" s="345"/>
      <c r="FS112" s="345"/>
      <c r="FT112" s="345"/>
      <c r="FU112" s="1"/>
      <c r="FV112" s="1"/>
      <c r="FW112" s="345"/>
      <c r="FX112" s="345"/>
      <c r="FY112" s="1"/>
      <c r="FZ112" s="345"/>
      <c r="GA112" s="345"/>
      <c r="GB112" s="345"/>
      <c r="GC112" s="345"/>
      <c r="GD112" s="345"/>
      <c r="GE112" s="345"/>
      <c r="GF112" s="345"/>
      <c r="GG112" s="345"/>
      <c r="GH112" s="345"/>
      <c r="GI112" s="345"/>
      <c r="GJ112" s="345"/>
      <c r="GK112" s="345"/>
      <c r="GL112" s="345"/>
      <c r="GM112" s="345"/>
      <c r="GN112" s="345"/>
      <c r="GO112" s="345"/>
      <c r="GP112" s="345"/>
      <c r="GQ112" s="422"/>
      <c r="GR112" s="1"/>
      <c r="GS112" s="1"/>
      <c r="GT112" s="1"/>
      <c r="GU112" s="1"/>
      <c r="GV112" s="1"/>
      <c r="GW112" s="1"/>
      <c r="GX112" s="1"/>
      <c r="GY112" s="1"/>
      <c r="GZ112" s="1"/>
      <c r="HA112" s="1"/>
      <c r="HB112" s="1"/>
      <c r="HC112" s="1"/>
      <c r="HD112" s="1"/>
      <c r="HE112" s="1"/>
      <c r="HF112" s="1"/>
      <c r="HG112" s="1"/>
      <c r="HH112" s="1"/>
    </row>
    <row r="113" spans="1:216" ht="15.75">
      <c r="A113" s="105" t="s">
        <v>2090</v>
      </c>
      <c r="B113" s="61"/>
      <c r="C113" s="232"/>
      <c r="D113" s="56">
        <f>SUM(E113:HQ113)</f>
        <v>2297</v>
      </c>
      <c r="E113" s="9">
        <v>84</v>
      </c>
      <c r="F113" s="9">
        <v>120</v>
      </c>
      <c r="G113" s="9">
        <v>122</v>
      </c>
      <c r="H113" s="9">
        <v>170</v>
      </c>
      <c r="I113" s="9">
        <v>145</v>
      </c>
      <c r="J113" s="9">
        <v>133</v>
      </c>
      <c r="K113" s="9">
        <v>137</v>
      </c>
      <c r="L113" s="419" t="s">
        <v>4679</v>
      </c>
      <c r="M113" s="9">
        <v>153</v>
      </c>
      <c r="N113" s="9">
        <v>156</v>
      </c>
      <c r="O113" s="9">
        <v>112</v>
      </c>
      <c r="P113" s="9">
        <v>57</v>
      </c>
      <c r="Q113" s="9">
        <v>122</v>
      </c>
      <c r="R113" s="9">
        <v>0</v>
      </c>
      <c r="S113" s="9">
        <v>40</v>
      </c>
      <c r="T113" s="565">
        <v>34</v>
      </c>
      <c r="U113" s="565">
        <v>0</v>
      </c>
      <c r="V113" s="565">
        <v>0</v>
      </c>
      <c r="W113" s="9">
        <v>164</v>
      </c>
      <c r="X113" s="9">
        <v>0</v>
      </c>
      <c r="Y113" s="565">
        <v>84</v>
      </c>
      <c r="Z113" s="565">
        <v>38</v>
      </c>
      <c r="AA113" s="9">
        <v>0</v>
      </c>
      <c r="AB113" s="565">
        <v>132</v>
      </c>
      <c r="AC113" s="565">
        <v>123</v>
      </c>
      <c r="AD113" s="565">
        <v>110</v>
      </c>
      <c r="AE113" s="565">
        <v>61</v>
      </c>
      <c r="AG113" s="105"/>
      <c r="AH113" s="61"/>
      <c r="AJ113" s="249"/>
      <c r="AK113" s="61"/>
      <c r="AL113" s="65"/>
      <c r="AN113" s="345"/>
      <c r="AO113" s="345"/>
      <c r="AP113" s="345"/>
      <c r="AQ113" s="345"/>
      <c r="AR113" s="345"/>
      <c r="AS113" s="345"/>
      <c r="AT113" s="345"/>
      <c r="AU113" s="345"/>
      <c r="AV113" s="1"/>
      <c r="AW113" s="345"/>
      <c r="AX113" s="345"/>
      <c r="AY113" s="345"/>
      <c r="AZ113" s="345"/>
      <c r="BA113" s="345"/>
      <c r="BB113" s="345"/>
      <c r="BC113" s="345"/>
      <c r="BD113" s="345"/>
      <c r="BE113" s="345"/>
      <c r="BF113" s="345"/>
      <c r="BG113" s="345"/>
      <c r="BH113" s="345"/>
      <c r="BI113" s="345"/>
      <c r="BJ113" s="345"/>
      <c r="BK113" s="345"/>
      <c r="BL113" s="345"/>
      <c r="BM113" s="345"/>
      <c r="BN113" s="345"/>
      <c r="BO113" s="345"/>
      <c r="BP113" s="345"/>
      <c r="BQ113" s="345"/>
      <c r="BR113" s="345"/>
      <c r="BS113" s="345"/>
      <c r="BT113" s="345"/>
      <c r="BU113" s="345"/>
      <c r="BV113" s="345"/>
      <c r="BW113" s="345"/>
      <c r="BX113" s="345"/>
      <c r="BY113" s="345"/>
      <c r="BZ113" s="345"/>
      <c r="CA113" s="1"/>
      <c r="CB113" s="345"/>
      <c r="CC113" s="345"/>
      <c r="CD113" s="345"/>
      <c r="CE113" s="345"/>
      <c r="CF113" s="345"/>
      <c r="CG113" s="1"/>
      <c r="CH113" s="345"/>
      <c r="CI113" s="345"/>
      <c r="CJ113" s="345"/>
      <c r="CK113" s="345"/>
      <c r="CL113" s="345"/>
      <c r="CM113" s="345"/>
      <c r="CN113" s="345"/>
      <c r="CO113" s="345"/>
      <c r="CP113" s="345"/>
      <c r="CQ113" s="345"/>
      <c r="CR113" s="345"/>
      <c r="CS113" s="345"/>
      <c r="CT113" s="345"/>
      <c r="CU113" s="345"/>
      <c r="CV113" s="345"/>
      <c r="CW113" s="345"/>
      <c r="CX113" s="345"/>
      <c r="CY113" s="345"/>
      <c r="CZ113" s="345"/>
      <c r="DA113" s="345"/>
      <c r="DB113" s="345"/>
      <c r="DC113" s="345"/>
      <c r="DD113" s="345"/>
      <c r="DE113" s="1"/>
      <c r="DF113" s="345"/>
      <c r="DG113" s="345"/>
      <c r="DH113" s="345"/>
      <c r="DI113" s="1"/>
      <c r="DJ113" s="345"/>
      <c r="DK113" s="345"/>
      <c r="DL113" s="345"/>
      <c r="DM113" s="345"/>
      <c r="DN113" s="345"/>
      <c r="DO113" s="345"/>
      <c r="DP113" s="1"/>
      <c r="DQ113" s="345"/>
      <c r="DR113" s="345"/>
      <c r="DS113" s="345"/>
      <c r="DT113" s="345"/>
      <c r="DU113" s="345"/>
      <c r="DV113" s="345"/>
      <c r="DW113" s="422"/>
      <c r="DX113" s="345"/>
      <c r="DY113" s="345"/>
      <c r="DZ113" s="345"/>
      <c r="EA113" s="345"/>
      <c r="EB113" s="345"/>
      <c r="EC113" s="345"/>
      <c r="ED113" s="345"/>
      <c r="EE113" s="345"/>
      <c r="EF113" s="345"/>
      <c r="EG113" s="345"/>
      <c r="EH113" s="345"/>
      <c r="EI113" s="345"/>
      <c r="EJ113" s="345"/>
      <c r="EK113" s="345"/>
      <c r="EL113" s="345"/>
      <c r="EM113" s="345"/>
      <c r="EN113" s="1"/>
      <c r="EO113" s="345"/>
      <c r="EP113" s="345"/>
      <c r="EQ113" s="345"/>
      <c r="ER113" s="345"/>
      <c r="ES113" s="1"/>
      <c r="ET113" s="345"/>
      <c r="EU113" s="345"/>
      <c r="EV113" s="345"/>
      <c r="EW113" s="345"/>
      <c r="EX113" s="345"/>
      <c r="EY113" s="345"/>
      <c r="EZ113" s="345"/>
      <c r="FA113" s="345"/>
      <c r="FB113" s="345"/>
      <c r="FC113" s="345"/>
      <c r="FD113" s="345"/>
      <c r="FE113" s="345"/>
      <c r="FF113" s="345"/>
      <c r="FG113" s="345"/>
      <c r="FH113" s="345"/>
      <c r="FI113" s="345"/>
      <c r="FJ113" s="345"/>
      <c r="FK113" s="345"/>
      <c r="FL113" s="345"/>
      <c r="FM113" s="345"/>
      <c r="FN113" s="345"/>
      <c r="FO113" s="345"/>
      <c r="FP113" s="345"/>
      <c r="FQ113" s="345"/>
      <c r="FR113" s="345"/>
      <c r="FS113" s="345"/>
      <c r="FT113" s="1"/>
      <c r="FU113" s="345"/>
      <c r="FV113" s="345"/>
      <c r="FW113" s="345"/>
      <c r="FX113" s="345"/>
      <c r="FY113" s="345"/>
      <c r="FZ113" s="345"/>
      <c r="GA113" s="345"/>
      <c r="GB113" s="1"/>
      <c r="GC113" s="345"/>
      <c r="GD113" s="345"/>
      <c r="GE113" s="345"/>
      <c r="GF113" s="345"/>
      <c r="GG113" s="345"/>
      <c r="GH113" s="345"/>
      <c r="GI113" s="345"/>
      <c r="GJ113" s="345"/>
      <c r="GK113" s="345"/>
      <c r="GL113" s="345"/>
      <c r="GM113" s="345"/>
      <c r="GN113" s="345"/>
      <c r="GO113" s="1"/>
      <c r="GP113" s="345"/>
      <c r="GQ113" s="422"/>
      <c r="GR113" s="1"/>
      <c r="GS113" s="1"/>
      <c r="GT113" s="1"/>
      <c r="GU113" s="1"/>
      <c r="GV113" s="1"/>
      <c r="GW113" s="1"/>
      <c r="GX113" s="1"/>
      <c r="GY113" s="1"/>
      <c r="GZ113" s="1"/>
      <c r="HA113" s="1"/>
      <c r="HB113" s="1"/>
      <c r="HC113" s="1"/>
      <c r="HD113" s="1"/>
      <c r="HE113" s="1"/>
      <c r="HF113" s="1"/>
      <c r="HG113" s="1"/>
      <c r="HH113" s="1"/>
    </row>
    <row r="114" spans="1:216" ht="15.75">
      <c r="A114" s="105" t="s">
        <v>631</v>
      </c>
      <c r="B114" s="61"/>
      <c r="C114" s="232"/>
      <c r="D114" s="56">
        <f>SUM(E114:HQ114)</f>
        <v>1585</v>
      </c>
      <c r="E114" s="9">
        <v>0</v>
      </c>
      <c r="F114" s="9">
        <v>0</v>
      </c>
      <c r="G114" s="9">
        <v>133</v>
      </c>
      <c r="H114" s="9">
        <v>9</v>
      </c>
      <c r="I114" s="9">
        <v>0</v>
      </c>
      <c r="J114" s="9">
        <v>102</v>
      </c>
      <c r="K114" s="9">
        <v>50</v>
      </c>
      <c r="L114" s="419" t="s">
        <v>4679</v>
      </c>
      <c r="M114" s="9">
        <v>119</v>
      </c>
      <c r="N114" s="9">
        <v>7</v>
      </c>
      <c r="O114" s="9">
        <v>19</v>
      </c>
      <c r="P114" s="9">
        <v>160</v>
      </c>
      <c r="Q114" s="9">
        <v>34</v>
      </c>
      <c r="R114" s="9">
        <v>0</v>
      </c>
      <c r="S114" s="9">
        <v>12</v>
      </c>
      <c r="T114" s="565">
        <v>126</v>
      </c>
      <c r="U114" s="565">
        <v>69</v>
      </c>
      <c r="V114" s="565">
        <v>0</v>
      </c>
      <c r="W114" s="565">
        <v>118</v>
      </c>
      <c r="X114" s="9">
        <v>154</v>
      </c>
      <c r="Y114" s="565">
        <v>111</v>
      </c>
      <c r="Z114" s="565">
        <v>95</v>
      </c>
      <c r="AA114" s="9">
        <v>0</v>
      </c>
      <c r="AB114" s="9">
        <v>163</v>
      </c>
      <c r="AC114" s="565">
        <v>18</v>
      </c>
      <c r="AD114" s="565">
        <v>0</v>
      </c>
      <c r="AE114" s="565">
        <v>86</v>
      </c>
      <c r="AG114" s="105"/>
      <c r="AH114" s="61"/>
      <c r="AJ114" s="249"/>
      <c r="AK114" s="61"/>
      <c r="AL114" s="65"/>
      <c r="AN114" s="345"/>
      <c r="AO114" s="345"/>
      <c r="AP114" s="345"/>
      <c r="AQ114" s="345"/>
      <c r="AR114" s="345"/>
      <c r="AS114" s="1"/>
      <c r="AT114" s="345"/>
      <c r="AU114" s="345"/>
      <c r="AV114" s="345"/>
      <c r="AW114" s="345"/>
      <c r="AX114" s="345"/>
      <c r="AY114" s="345"/>
      <c r="AZ114" s="345"/>
      <c r="BA114" s="345"/>
      <c r="BB114" s="1"/>
      <c r="BC114" s="345"/>
      <c r="BD114" s="345"/>
      <c r="BE114" s="1"/>
      <c r="BF114" s="345"/>
      <c r="BG114" s="1"/>
      <c r="BH114" s="345"/>
      <c r="BI114" s="345"/>
      <c r="BJ114" s="1"/>
      <c r="BK114" s="345"/>
      <c r="BL114" s="345"/>
      <c r="BM114" s="345"/>
      <c r="BN114" s="1"/>
      <c r="BO114" s="345"/>
      <c r="BP114" s="345"/>
      <c r="BQ114" s="345"/>
      <c r="BR114" s="1"/>
      <c r="BS114" s="345"/>
      <c r="BT114" s="345"/>
      <c r="BU114" s="345"/>
      <c r="BV114" s="345"/>
      <c r="BW114" s="345"/>
      <c r="BX114" s="345"/>
      <c r="BY114" s="345"/>
      <c r="BZ114" s="345"/>
      <c r="CA114" s="345"/>
      <c r="CB114" s="1"/>
      <c r="CC114" s="345"/>
      <c r="CD114" s="345"/>
      <c r="CE114" s="345"/>
      <c r="CF114" s="345"/>
      <c r="CG114" s="1"/>
      <c r="CH114" s="345"/>
      <c r="CI114" s="345"/>
      <c r="CJ114" s="345"/>
      <c r="CK114" s="345"/>
      <c r="CL114" s="345"/>
      <c r="CM114" s="345"/>
      <c r="CN114" s="345"/>
      <c r="CO114" s="1"/>
      <c r="CP114" s="345"/>
      <c r="CQ114" s="345"/>
      <c r="CR114" s="345"/>
      <c r="CS114" s="345"/>
      <c r="CT114" s="345"/>
      <c r="CU114" s="345"/>
      <c r="CV114" s="345"/>
      <c r="CW114" s="345"/>
      <c r="CX114" s="345"/>
      <c r="CY114" s="345"/>
      <c r="CZ114" s="345"/>
      <c r="DA114" s="345"/>
      <c r="DB114" s="345"/>
      <c r="DC114" s="345"/>
      <c r="DD114" s="345"/>
      <c r="DE114" s="345"/>
      <c r="DF114" s="345"/>
      <c r="DG114" s="345"/>
      <c r="DH114" s="1"/>
      <c r="DI114" s="345"/>
      <c r="DJ114" s="345"/>
      <c r="DK114" s="345"/>
      <c r="DL114" s="1"/>
      <c r="DM114" s="345"/>
      <c r="DN114" s="1"/>
      <c r="DO114" s="345"/>
      <c r="DP114" s="1"/>
      <c r="DQ114" s="345"/>
      <c r="DR114" s="1"/>
      <c r="DS114" s="345"/>
      <c r="DT114" s="345"/>
      <c r="DU114" s="345"/>
      <c r="DV114" s="345"/>
      <c r="DW114" s="422"/>
      <c r="DX114" s="345"/>
      <c r="DY114" s="345"/>
      <c r="DZ114" s="345"/>
      <c r="EA114" s="345"/>
      <c r="EB114" s="345"/>
      <c r="EC114" s="345"/>
      <c r="ED114" s="345"/>
      <c r="EE114" s="345"/>
      <c r="EF114" s="345"/>
      <c r="EG114" s="345"/>
      <c r="EH114" s="345"/>
      <c r="EI114" s="345"/>
      <c r="EJ114" s="345"/>
      <c r="EK114" s="345"/>
      <c r="EL114" s="345"/>
      <c r="EM114" s="345"/>
      <c r="EN114" s="345"/>
      <c r="EO114" s="345"/>
      <c r="EP114" s="345"/>
      <c r="EQ114" s="1"/>
      <c r="ER114" s="345"/>
      <c r="ES114" s="345"/>
      <c r="ET114" s="345"/>
      <c r="EU114" s="345"/>
      <c r="EV114" s="345"/>
      <c r="EW114" s="345"/>
      <c r="EX114" s="345"/>
      <c r="EY114" s="345"/>
      <c r="EZ114" s="345"/>
      <c r="FA114" s="345"/>
      <c r="FB114" s="345"/>
      <c r="FC114" s="345"/>
      <c r="FD114" s="345"/>
      <c r="FE114" s="345"/>
      <c r="FF114" s="1"/>
      <c r="FG114" s="345"/>
      <c r="FH114" s="345"/>
      <c r="FI114" s="345"/>
      <c r="FJ114" s="345"/>
      <c r="FK114" s="345"/>
      <c r="FL114" s="345"/>
      <c r="FM114" s="345"/>
      <c r="FN114" s="345"/>
      <c r="FO114" s="345"/>
      <c r="FP114" s="1"/>
      <c r="FQ114" s="345"/>
      <c r="FR114" s="345"/>
      <c r="FS114" s="345"/>
      <c r="FT114" s="345"/>
      <c r="FU114" s="1"/>
      <c r="FV114" s="345"/>
      <c r="FW114" s="345"/>
      <c r="FX114" s="345"/>
      <c r="FY114" s="345"/>
      <c r="FZ114" s="345"/>
      <c r="GA114" s="345"/>
      <c r="GB114" s="345"/>
      <c r="GC114" s="345"/>
      <c r="GD114" s="345"/>
      <c r="GE114" s="345"/>
      <c r="GF114" s="345"/>
      <c r="GG114" s="345"/>
      <c r="GH114" s="1"/>
      <c r="GI114" s="345"/>
      <c r="GJ114" s="345"/>
      <c r="GK114" s="345"/>
      <c r="GL114" s="1"/>
      <c r="GM114" s="1"/>
      <c r="GN114" s="345"/>
      <c r="GO114" s="345"/>
      <c r="GP114" s="345"/>
      <c r="GQ114" s="422"/>
      <c r="GR114" s="1"/>
      <c r="GS114" s="1"/>
      <c r="GT114" s="1"/>
      <c r="GU114" s="1"/>
      <c r="GV114" s="1"/>
      <c r="GW114" s="1"/>
      <c r="GX114" s="1"/>
      <c r="GY114" s="1"/>
      <c r="GZ114" s="1"/>
      <c r="HA114" s="1"/>
      <c r="HB114" s="1"/>
      <c r="HC114" s="1"/>
      <c r="HD114" s="1"/>
      <c r="HE114" s="1"/>
      <c r="HF114" s="1"/>
      <c r="HG114" s="1"/>
      <c r="HH114" s="1"/>
    </row>
    <row r="115" spans="1:216" ht="15.75">
      <c r="A115" s="105" t="s">
        <v>2519</v>
      </c>
      <c r="B115" s="3"/>
      <c r="C115" s="232"/>
      <c r="D115" s="56">
        <f>SUM(E115:HQ115)</f>
        <v>2093</v>
      </c>
      <c r="E115" s="9">
        <v>84</v>
      </c>
      <c r="F115" s="9">
        <v>90</v>
      </c>
      <c r="G115" s="9">
        <v>60</v>
      </c>
      <c r="H115" s="9">
        <v>124</v>
      </c>
      <c r="I115" s="9">
        <v>165</v>
      </c>
      <c r="J115" s="9">
        <v>143</v>
      </c>
      <c r="K115" s="9">
        <v>149</v>
      </c>
      <c r="L115" s="419" t="s">
        <v>4679</v>
      </c>
      <c r="M115" s="9">
        <v>0</v>
      </c>
      <c r="N115" s="9">
        <v>43</v>
      </c>
      <c r="O115" s="9">
        <v>63</v>
      </c>
      <c r="P115" s="9">
        <v>152</v>
      </c>
      <c r="Q115" s="9">
        <v>50</v>
      </c>
      <c r="R115" s="9">
        <v>0</v>
      </c>
      <c r="S115" s="9">
        <v>117</v>
      </c>
      <c r="T115" s="565">
        <v>121</v>
      </c>
      <c r="U115" s="9">
        <v>144</v>
      </c>
      <c r="V115" s="565">
        <v>0</v>
      </c>
      <c r="W115" s="9">
        <v>154</v>
      </c>
      <c r="X115" s="9">
        <v>0</v>
      </c>
      <c r="Y115" s="9">
        <v>152</v>
      </c>
      <c r="Z115" s="565">
        <v>120</v>
      </c>
      <c r="AA115" s="9">
        <v>0</v>
      </c>
      <c r="AB115" s="565">
        <v>71</v>
      </c>
      <c r="AC115" s="565">
        <v>11</v>
      </c>
      <c r="AD115" s="565">
        <v>0</v>
      </c>
      <c r="AE115" s="565">
        <v>80</v>
      </c>
      <c r="AG115" s="105"/>
      <c r="AH115" s="61"/>
      <c r="AJ115" s="249"/>
      <c r="AK115" s="61"/>
      <c r="AL115" s="65"/>
      <c r="AN115" s="345"/>
      <c r="AO115" s="345"/>
      <c r="AP115" s="345"/>
      <c r="AQ115" s="345"/>
      <c r="AR115" s="345"/>
      <c r="AS115" s="345"/>
      <c r="AT115" s="345"/>
      <c r="AU115" s="345"/>
      <c r="AV115" s="345"/>
      <c r="AW115" s="345"/>
      <c r="AX115" s="345"/>
      <c r="AY115" s="345"/>
      <c r="AZ115" s="345"/>
      <c r="BA115" s="345"/>
      <c r="BB115" s="345"/>
      <c r="BC115" s="345"/>
      <c r="BD115" s="345"/>
      <c r="BE115" s="345"/>
      <c r="BF115" s="345"/>
      <c r="BG115" s="345"/>
      <c r="BH115" s="345"/>
      <c r="BI115" s="345"/>
      <c r="BJ115" s="345"/>
      <c r="BK115" s="345"/>
      <c r="BL115" s="1"/>
      <c r="BM115" s="345"/>
      <c r="BN115" s="345"/>
      <c r="BO115" s="345"/>
      <c r="BP115" s="345"/>
      <c r="BQ115" s="345"/>
      <c r="BR115" s="345"/>
      <c r="BS115" s="345"/>
      <c r="BT115" s="345"/>
      <c r="BU115" s="345"/>
      <c r="BV115" s="345"/>
      <c r="BW115" s="345"/>
      <c r="BX115" s="1"/>
      <c r="BY115" s="345"/>
      <c r="BZ115" s="345"/>
      <c r="CA115" s="345"/>
      <c r="CB115" s="345"/>
      <c r="CC115" s="345"/>
      <c r="CD115" s="345"/>
      <c r="CE115" s="345"/>
      <c r="CF115" s="345"/>
      <c r="CG115" s="345"/>
      <c r="CH115" s="345"/>
      <c r="CI115" s="345"/>
      <c r="CJ115" s="345"/>
      <c r="CK115" s="345"/>
      <c r="CL115" s="345"/>
      <c r="CM115" s="345"/>
      <c r="CN115" s="345"/>
      <c r="CO115" s="345"/>
      <c r="CP115" s="345"/>
      <c r="CQ115" s="345"/>
      <c r="CR115" s="345"/>
      <c r="CS115" s="345"/>
      <c r="CT115" s="345"/>
      <c r="CU115" s="345"/>
      <c r="CV115" s="345"/>
      <c r="CW115" s="345"/>
      <c r="CX115" s="345"/>
      <c r="CY115" s="345"/>
      <c r="CZ115" s="1"/>
      <c r="DA115" s="345"/>
      <c r="DB115" s="345"/>
      <c r="DC115" s="1"/>
      <c r="DD115" s="345"/>
      <c r="DE115" s="345"/>
      <c r="DF115" s="345"/>
      <c r="DG115" s="345"/>
      <c r="DH115" s="345"/>
      <c r="DI115" s="1"/>
      <c r="DJ115" s="345"/>
      <c r="DK115" s="345"/>
      <c r="DL115" s="345"/>
      <c r="DM115" s="345"/>
      <c r="DN115" s="345"/>
      <c r="DO115" s="345"/>
      <c r="DP115" s="345"/>
      <c r="DQ115" s="345"/>
      <c r="DR115" s="345"/>
      <c r="DS115" s="345"/>
      <c r="DT115" s="345"/>
      <c r="DU115" s="1"/>
      <c r="DV115" s="345"/>
      <c r="DW115" s="422"/>
      <c r="DX115" s="345"/>
      <c r="DY115" s="345"/>
      <c r="DZ115" s="345"/>
      <c r="EA115" s="1"/>
      <c r="EB115" s="345"/>
      <c r="EC115" s="345"/>
      <c r="ED115" s="345"/>
      <c r="EE115" s="345"/>
      <c r="EF115" s="345"/>
      <c r="EG115" s="345"/>
      <c r="EH115" s="345"/>
      <c r="EI115" s="1"/>
      <c r="EJ115" s="1"/>
      <c r="EK115" s="345"/>
      <c r="EL115" s="345"/>
      <c r="EM115" s="345"/>
      <c r="EN115" s="345"/>
      <c r="EO115" s="1"/>
      <c r="EP115" s="345"/>
      <c r="EQ115" s="345"/>
      <c r="ER115" s="345"/>
      <c r="ES115" s="345"/>
      <c r="ET115" s="345"/>
      <c r="EU115" s="345"/>
      <c r="EV115" s="345"/>
      <c r="EW115" s="345"/>
      <c r="EX115" s="1"/>
      <c r="EY115" s="1"/>
      <c r="EZ115" s="345"/>
      <c r="FA115" s="345"/>
      <c r="FB115" s="345"/>
      <c r="FC115" s="345"/>
      <c r="FD115" s="345"/>
      <c r="FE115" s="345"/>
      <c r="FF115" s="345"/>
      <c r="FG115" s="345"/>
      <c r="FH115" s="345"/>
      <c r="FI115" s="345"/>
      <c r="FJ115" s="345"/>
      <c r="FK115" s="1"/>
      <c r="FL115" s="345"/>
      <c r="FM115" s="345"/>
      <c r="FN115" s="345"/>
      <c r="FO115" s="345"/>
      <c r="FP115" s="345"/>
      <c r="FQ115" s="345"/>
      <c r="FR115" s="1"/>
      <c r="FS115" s="345"/>
      <c r="FT115" s="345"/>
      <c r="FU115" s="345"/>
      <c r="FV115" s="345"/>
      <c r="FW115" s="345"/>
      <c r="FX115" s="345"/>
      <c r="FY115" s="345"/>
      <c r="FZ115" s="345"/>
      <c r="GA115" s="345"/>
      <c r="GB115" s="345"/>
      <c r="GC115" s="345"/>
      <c r="GD115" s="345"/>
      <c r="GE115" s="345"/>
      <c r="GF115" s="345"/>
      <c r="GG115" s="345"/>
      <c r="GH115" s="1"/>
      <c r="GI115" s="345"/>
      <c r="GJ115" s="1"/>
      <c r="GK115" s="345"/>
      <c r="GL115" s="345"/>
      <c r="GM115" s="1"/>
      <c r="GN115" s="345"/>
      <c r="GO115" s="345"/>
      <c r="GP115" s="1"/>
      <c r="GQ115" s="422"/>
      <c r="GR115" s="1"/>
      <c r="GS115" s="1"/>
      <c r="GT115" s="1"/>
      <c r="GU115" s="1"/>
      <c r="GV115" s="1"/>
      <c r="GW115" s="1"/>
      <c r="GX115" s="1"/>
      <c r="GY115" s="1"/>
      <c r="GZ115" s="1"/>
      <c r="HA115" s="1"/>
      <c r="HB115" s="1"/>
      <c r="HC115" s="1"/>
      <c r="HD115" s="1"/>
      <c r="HE115" s="1"/>
      <c r="HF115" s="1"/>
      <c r="HG115" s="1"/>
      <c r="HH115" s="1"/>
    </row>
    <row r="116" spans="1:216" ht="15.75">
      <c r="A116" s="260" t="s">
        <v>142</v>
      </c>
      <c r="B116" s="3"/>
      <c r="C116" s="232"/>
      <c r="D116" s="56">
        <f>SUM(E116:HQ116)</f>
        <v>1776</v>
      </c>
      <c r="E116" s="9">
        <v>104</v>
      </c>
      <c r="F116" s="9">
        <v>0</v>
      </c>
      <c r="G116" s="9">
        <v>141</v>
      </c>
      <c r="H116" s="9">
        <v>152</v>
      </c>
      <c r="I116" s="9">
        <v>0</v>
      </c>
      <c r="J116" s="9">
        <v>74</v>
      </c>
      <c r="K116" s="9">
        <v>74</v>
      </c>
      <c r="L116" s="419" t="s">
        <v>4679</v>
      </c>
      <c r="M116" s="9">
        <v>157</v>
      </c>
      <c r="N116" s="9">
        <v>0</v>
      </c>
      <c r="O116" s="9">
        <v>146</v>
      </c>
      <c r="P116" s="9">
        <v>0</v>
      </c>
      <c r="Q116" s="9">
        <v>68</v>
      </c>
      <c r="R116" s="9">
        <v>0</v>
      </c>
      <c r="S116" s="9">
        <v>164</v>
      </c>
      <c r="T116" s="565">
        <v>39</v>
      </c>
      <c r="U116" s="9">
        <v>144</v>
      </c>
      <c r="V116" s="565">
        <v>0</v>
      </c>
      <c r="W116" s="565">
        <v>96</v>
      </c>
      <c r="X116" s="9">
        <v>0</v>
      </c>
      <c r="Y116" s="565">
        <v>97</v>
      </c>
      <c r="Z116" s="565">
        <v>20</v>
      </c>
      <c r="AA116" s="9">
        <v>0</v>
      </c>
      <c r="AB116" s="565">
        <v>63</v>
      </c>
      <c r="AC116" s="565">
        <v>92</v>
      </c>
      <c r="AD116" s="565">
        <v>0</v>
      </c>
      <c r="AE116" s="9">
        <v>145</v>
      </c>
      <c r="AG116" s="260"/>
      <c r="AH116" s="61"/>
      <c r="AJ116" s="249"/>
      <c r="AK116" s="61"/>
      <c r="AL116" s="65"/>
      <c r="AN116" s="345"/>
      <c r="AO116" s="345"/>
      <c r="AP116" s="345"/>
      <c r="AQ116" s="345"/>
      <c r="AR116" s="345"/>
      <c r="AS116" s="345"/>
      <c r="AT116" s="345"/>
      <c r="AU116" s="345"/>
      <c r="AV116" s="345"/>
      <c r="AW116" s="345"/>
      <c r="AX116" s="345"/>
      <c r="AY116" s="345"/>
      <c r="AZ116" s="345"/>
      <c r="BA116" s="345"/>
      <c r="BB116" s="1"/>
      <c r="BC116" s="345"/>
      <c r="BD116" s="345"/>
      <c r="BE116" s="345"/>
      <c r="BF116" s="345"/>
      <c r="BG116" s="1"/>
      <c r="BH116" s="345"/>
      <c r="BI116" s="345"/>
      <c r="BJ116" s="345"/>
      <c r="BK116" s="345"/>
      <c r="BL116" s="345"/>
      <c r="BM116" s="345"/>
      <c r="BN116" s="345"/>
      <c r="BO116" s="345"/>
      <c r="BP116" s="345"/>
      <c r="BQ116" s="345"/>
      <c r="BR116" s="345"/>
      <c r="BS116" s="345"/>
      <c r="BT116" s="345"/>
      <c r="BU116" s="345"/>
      <c r="BV116" s="345"/>
      <c r="BW116" s="345"/>
      <c r="BX116" s="1"/>
      <c r="BY116" s="345"/>
      <c r="BZ116" s="345"/>
      <c r="CA116" s="345"/>
      <c r="CB116" s="345"/>
      <c r="CC116" s="345"/>
      <c r="CD116" s="345"/>
      <c r="CE116" s="345"/>
      <c r="CF116" s="345"/>
      <c r="CG116" s="345"/>
      <c r="CH116" s="345"/>
      <c r="CI116" s="345"/>
      <c r="CJ116" s="345"/>
      <c r="CK116" s="1"/>
      <c r="CL116" s="345"/>
      <c r="CM116" s="345"/>
      <c r="CN116" s="345"/>
      <c r="CO116" s="345"/>
      <c r="CP116" s="345"/>
      <c r="CQ116" s="345"/>
      <c r="CR116" s="345"/>
      <c r="CS116" s="345"/>
      <c r="CT116" s="345"/>
      <c r="CU116" s="345"/>
      <c r="CV116" s="345"/>
      <c r="CW116" s="345"/>
      <c r="CX116" s="345"/>
      <c r="CY116" s="1"/>
      <c r="CZ116" s="345"/>
      <c r="DA116" s="345"/>
      <c r="DB116" s="345"/>
      <c r="DC116" s="345"/>
      <c r="DD116" s="345"/>
      <c r="DE116" s="345"/>
      <c r="DF116" s="345"/>
      <c r="DG116" s="345"/>
      <c r="DH116" s="345"/>
      <c r="DI116" s="345"/>
      <c r="DJ116" s="345"/>
      <c r="DK116" s="345"/>
      <c r="DL116" s="1"/>
      <c r="DM116" s="345"/>
      <c r="DN116" s="1"/>
      <c r="DO116" s="345"/>
      <c r="DP116" s="345"/>
      <c r="DQ116" s="345"/>
      <c r="DR116" s="345"/>
      <c r="DS116" s="345"/>
      <c r="DT116" s="345"/>
      <c r="DU116" s="1"/>
      <c r="DV116" s="345"/>
      <c r="DW116" s="422"/>
      <c r="DX116" s="345"/>
      <c r="DY116" s="345"/>
      <c r="DZ116" s="345"/>
      <c r="EA116" s="1"/>
      <c r="EB116" s="345"/>
      <c r="EC116" s="345"/>
      <c r="ED116" s="1"/>
      <c r="EE116" s="345"/>
      <c r="EF116" s="345"/>
      <c r="EG116" s="345"/>
      <c r="EH116" s="345"/>
      <c r="EI116" s="345"/>
      <c r="EJ116" s="345"/>
      <c r="EK116" s="345"/>
      <c r="EL116" s="345"/>
      <c r="EM116" s="345"/>
      <c r="EN116" s="345"/>
      <c r="EO116" s="1"/>
      <c r="EP116" s="345"/>
      <c r="EQ116" s="1"/>
      <c r="ER116" s="345"/>
      <c r="ES116" s="345"/>
      <c r="ET116" s="345"/>
      <c r="EU116" s="345"/>
      <c r="EV116" s="345"/>
      <c r="EW116" s="345"/>
      <c r="EX116" s="345"/>
      <c r="EY116" s="345"/>
      <c r="EZ116" s="345"/>
      <c r="FA116" s="345"/>
      <c r="FB116" s="345"/>
      <c r="FC116" s="345"/>
      <c r="FD116" s="345"/>
      <c r="FE116" s="345"/>
      <c r="FF116" s="345"/>
      <c r="FG116" s="345"/>
      <c r="FH116" s="345"/>
      <c r="FI116" s="345"/>
      <c r="FJ116" s="345"/>
      <c r="FK116" s="345"/>
      <c r="FL116" s="345"/>
      <c r="FM116" s="345"/>
      <c r="FN116" s="345"/>
      <c r="FO116" s="345"/>
      <c r="FP116" s="345"/>
      <c r="FQ116" s="345"/>
      <c r="FR116" s="1"/>
      <c r="FS116" s="1"/>
      <c r="FT116" s="345"/>
      <c r="FU116" s="1"/>
      <c r="FV116" s="1"/>
      <c r="FW116" s="345"/>
      <c r="FX116" s="345"/>
      <c r="FY116" s="1"/>
      <c r="FZ116" s="1"/>
      <c r="GA116" s="345"/>
      <c r="GB116" s="1"/>
      <c r="GC116" s="1"/>
      <c r="GD116" s="345"/>
      <c r="GE116" s="345"/>
      <c r="GF116" s="345"/>
      <c r="GG116" s="345"/>
      <c r="GH116" s="345"/>
      <c r="GI116" s="345"/>
      <c r="GJ116" s="345"/>
      <c r="GK116" s="345"/>
      <c r="GL116" s="345"/>
      <c r="GM116" s="345"/>
      <c r="GN116" s="345"/>
      <c r="GO116" s="345"/>
      <c r="GP116" s="345"/>
      <c r="GQ116" s="422"/>
      <c r="GR116" s="1"/>
      <c r="GS116" s="1"/>
      <c r="GT116" s="1"/>
      <c r="GU116" s="1"/>
      <c r="GV116" s="1"/>
      <c r="GW116" s="1"/>
      <c r="GX116" s="1"/>
      <c r="GY116" s="1"/>
      <c r="GZ116" s="1"/>
      <c r="HA116" s="1"/>
      <c r="HB116" s="1"/>
      <c r="HC116" s="1"/>
      <c r="HD116" s="1"/>
      <c r="HE116" s="1"/>
      <c r="HF116" s="1"/>
      <c r="HG116" s="1"/>
      <c r="HH116" s="1"/>
    </row>
    <row r="117" spans="1:216" ht="15.75">
      <c r="A117" s="104" t="s">
        <v>1284</v>
      </c>
      <c r="B117" s="3"/>
      <c r="C117" s="233"/>
      <c r="D117" s="56">
        <f>SUM(E117:HQ117)</f>
        <v>1895</v>
      </c>
      <c r="E117" s="9">
        <v>85</v>
      </c>
      <c r="F117" s="9">
        <v>136</v>
      </c>
      <c r="G117" s="9">
        <v>122</v>
      </c>
      <c r="H117" s="9">
        <v>4</v>
      </c>
      <c r="I117" s="9">
        <v>89</v>
      </c>
      <c r="J117" s="9">
        <v>58</v>
      </c>
      <c r="K117" s="9">
        <v>40</v>
      </c>
      <c r="L117" s="419" t="s">
        <v>4679</v>
      </c>
      <c r="M117" s="9">
        <v>0</v>
      </c>
      <c r="N117" s="9">
        <v>45</v>
      </c>
      <c r="O117" s="9">
        <v>17</v>
      </c>
      <c r="P117" s="9">
        <v>133</v>
      </c>
      <c r="Q117" s="9">
        <v>0</v>
      </c>
      <c r="R117" s="9">
        <v>162</v>
      </c>
      <c r="S117" s="9">
        <v>11</v>
      </c>
      <c r="T117" s="565">
        <v>125</v>
      </c>
      <c r="U117" s="9">
        <v>147</v>
      </c>
      <c r="V117" s="565">
        <v>0</v>
      </c>
      <c r="W117" s="565">
        <v>86</v>
      </c>
      <c r="X117" s="9">
        <v>162</v>
      </c>
      <c r="Y117" s="565">
        <v>81</v>
      </c>
      <c r="Z117" s="9">
        <v>139</v>
      </c>
      <c r="AA117" s="9">
        <v>0</v>
      </c>
      <c r="AB117" s="565">
        <v>111</v>
      </c>
      <c r="AC117" s="565">
        <v>5</v>
      </c>
      <c r="AD117" s="565">
        <v>90</v>
      </c>
      <c r="AE117" s="565">
        <v>47</v>
      </c>
      <c r="AG117" s="104"/>
      <c r="AH117" s="61"/>
      <c r="AJ117" s="249"/>
      <c r="AK117" s="61"/>
      <c r="AL117" s="65"/>
      <c r="AN117" s="345"/>
      <c r="AO117" s="345"/>
      <c r="AP117" s="345"/>
      <c r="AQ117" s="345"/>
      <c r="AR117" s="1"/>
      <c r="AS117" s="345"/>
      <c r="AT117" s="345"/>
      <c r="AU117" s="345"/>
      <c r="AV117" s="345"/>
      <c r="AW117" s="345"/>
      <c r="AX117" s="345"/>
      <c r="AY117" s="345"/>
      <c r="AZ117" s="345"/>
      <c r="BA117" s="345"/>
      <c r="BB117" s="1"/>
      <c r="BC117" s="345"/>
      <c r="BD117" s="345"/>
      <c r="BE117" s="345"/>
      <c r="BF117" s="345"/>
      <c r="BG117" s="345"/>
      <c r="BH117" s="345"/>
      <c r="BI117" s="345"/>
      <c r="BJ117" s="345"/>
      <c r="BK117" s="345"/>
      <c r="BL117" s="345"/>
      <c r="BM117" s="345"/>
      <c r="BN117" s="345"/>
      <c r="BO117" s="345"/>
      <c r="BP117" s="345"/>
      <c r="BQ117" s="345"/>
      <c r="BR117" s="345"/>
      <c r="BS117" s="345"/>
      <c r="BT117" s="345"/>
      <c r="BU117" s="345"/>
      <c r="BV117" s="345"/>
      <c r="BW117" s="345"/>
      <c r="BX117" s="345"/>
      <c r="BY117" s="345"/>
      <c r="BZ117" s="345"/>
      <c r="CA117" s="345"/>
      <c r="CB117" s="345"/>
      <c r="CC117" s="345"/>
      <c r="CD117" s="345"/>
      <c r="CE117" s="345"/>
      <c r="CF117" s="345"/>
      <c r="CG117" s="345"/>
      <c r="CH117" s="345"/>
      <c r="CI117" s="1"/>
      <c r="CJ117" s="345"/>
      <c r="CK117" s="345"/>
      <c r="CL117" s="345"/>
      <c r="CM117" s="345"/>
      <c r="CN117" s="345"/>
      <c r="CO117" s="345"/>
      <c r="CP117" s="345"/>
      <c r="CQ117" s="345"/>
      <c r="CR117" s="345"/>
      <c r="CS117" s="345"/>
      <c r="CT117" s="345"/>
      <c r="CU117" s="345"/>
      <c r="CV117" s="345"/>
      <c r="CW117" s="345"/>
      <c r="CX117" s="345"/>
      <c r="CY117" s="345"/>
      <c r="CZ117" s="345"/>
      <c r="DA117" s="345"/>
      <c r="DB117" s="345"/>
      <c r="DC117" s="345"/>
      <c r="DD117" s="345"/>
      <c r="DE117" s="345"/>
      <c r="DF117" s="345"/>
      <c r="DG117" s="345"/>
      <c r="DH117" s="1"/>
      <c r="DI117" s="1"/>
      <c r="DJ117" s="345"/>
      <c r="DK117" s="345"/>
      <c r="DL117" s="345"/>
      <c r="DM117" s="345"/>
      <c r="DN117" s="345"/>
      <c r="DO117" s="345"/>
      <c r="DP117" s="345"/>
      <c r="DQ117" s="345"/>
      <c r="DR117" s="345"/>
      <c r="DS117" s="1"/>
      <c r="DT117" s="345"/>
      <c r="DU117" s="345"/>
      <c r="DV117" s="345"/>
      <c r="DW117" s="422"/>
      <c r="DX117" s="345"/>
      <c r="DY117" s="345"/>
      <c r="DZ117" s="345"/>
      <c r="EA117" s="345"/>
      <c r="EB117" s="345"/>
      <c r="EC117" s="345"/>
      <c r="ED117" s="1"/>
      <c r="EE117" s="345"/>
      <c r="EF117" s="345"/>
      <c r="EG117" s="1"/>
      <c r="EH117" s="1"/>
      <c r="EI117" s="1"/>
      <c r="EJ117" s="1"/>
      <c r="EK117" s="1"/>
      <c r="EL117" s="345"/>
      <c r="EM117" s="345"/>
      <c r="EN117" s="345"/>
      <c r="EO117" s="345"/>
      <c r="EP117" s="345"/>
      <c r="EQ117" s="345"/>
      <c r="ER117" s="345"/>
      <c r="ES117" s="345"/>
      <c r="ET117" s="345"/>
      <c r="EU117" s="345"/>
      <c r="EV117" s="345"/>
      <c r="EW117" s="345"/>
      <c r="EX117" s="345"/>
      <c r="EY117" s="345"/>
      <c r="EZ117" s="345"/>
      <c r="FA117" s="1"/>
      <c r="FB117" s="345"/>
      <c r="FC117" s="345"/>
      <c r="FD117" s="345"/>
      <c r="FE117" s="345"/>
      <c r="FF117" s="1"/>
      <c r="FG117" s="345"/>
      <c r="FH117" s="345"/>
      <c r="FI117" s="345"/>
      <c r="FJ117" s="345"/>
      <c r="FK117" s="345"/>
      <c r="FL117" s="345"/>
      <c r="FM117" s="345"/>
      <c r="FN117" s="345"/>
      <c r="FO117" s="1"/>
      <c r="FP117" s="345"/>
      <c r="FQ117" s="1"/>
      <c r="FR117" s="345"/>
      <c r="FS117" s="345"/>
      <c r="FT117" s="345"/>
      <c r="FU117" s="345"/>
      <c r="FV117" s="1"/>
      <c r="FW117" s="345"/>
      <c r="FX117" s="345"/>
      <c r="FY117" s="345"/>
      <c r="FZ117" s="345"/>
      <c r="GA117" s="345"/>
      <c r="GB117" s="345"/>
      <c r="GC117" s="345"/>
      <c r="GD117" s="345"/>
      <c r="GE117" s="345"/>
      <c r="GF117" s="345"/>
      <c r="GG117" s="345"/>
      <c r="GH117" s="345"/>
      <c r="GI117" s="345"/>
      <c r="GJ117" s="345"/>
      <c r="GK117" s="345"/>
      <c r="GL117" s="345"/>
      <c r="GM117" s="345"/>
      <c r="GN117" s="345"/>
      <c r="GO117" s="345"/>
      <c r="GP117" s="345"/>
      <c r="GQ117" s="422"/>
      <c r="GR117" s="1"/>
      <c r="GS117" s="1"/>
      <c r="GT117" s="1"/>
      <c r="GU117" s="1"/>
      <c r="GV117" s="1"/>
      <c r="GW117" s="1"/>
      <c r="GX117" s="1"/>
      <c r="GY117" s="1"/>
      <c r="GZ117" s="1"/>
      <c r="HA117" s="1"/>
      <c r="HB117" s="1"/>
      <c r="HC117" s="1"/>
      <c r="HD117" s="1"/>
      <c r="HE117" s="1"/>
      <c r="HF117" s="1"/>
      <c r="HG117" s="1"/>
      <c r="HH117" s="1"/>
    </row>
    <row r="118" spans="1:216" ht="15.75">
      <c r="A118" s="261" t="s">
        <v>3852</v>
      </c>
      <c r="B118" s="3"/>
      <c r="C118" s="233"/>
      <c r="D118" s="56">
        <f>SUM(E118:HQ118)</f>
        <v>1550</v>
      </c>
      <c r="E118" s="9">
        <v>0</v>
      </c>
      <c r="F118" s="9">
        <v>136</v>
      </c>
      <c r="G118" s="9">
        <v>0</v>
      </c>
      <c r="H118" s="9">
        <v>84</v>
      </c>
      <c r="I118" s="9">
        <v>0</v>
      </c>
      <c r="J118" s="9">
        <v>95</v>
      </c>
      <c r="K118" s="9">
        <v>40</v>
      </c>
      <c r="L118" s="9">
        <v>165</v>
      </c>
      <c r="M118" s="9">
        <v>0</v>
      </c>
      <c r="N118" s="9">
        <v>50</v>
      </c>
      <c r="O118" s="9">
        <v>11</v>
      </c>
      <c r="P118" s="9">
        <v>126</v>
      </c>
      <c r="Q118" s="9">
        <v>43</v>
      </c>
      <c r="R118" s="9">
        <v>0</v>
      </c>
      <c r="S118" s="9">
        <v>70</v>
      </c>
      <c r="T118" s="9">
        <v>138</v>
      </c>
      <c r="U118" s="565">
        <v>0</v>
      </c>
      <c r="V118" s="9">
        <v>166</v>
      </c>
      <c r="W118" s="565">
        <v>28</v>
      </c>
      <c r="X118" s="9">
        <v>0</v>
      </c>
      <c r="Y118" s="565">
        <v>124</v>
      </c>
      <c r="Z118" s="9">
        <v>166</v>
      </c>
      <c r="AA118" s="9">
        <v>0</v>
      </c>
      <c r="AB118" s="565">
        <v>102</v>
      </c>
      <c r="AC118" s="565">
        <v>2</v>
      </c>
      <c r="AD118" s="565">
        <v>0</v>
      </c>
      <c r="AE118" s="565">
        <v>4</v>
      </c>
      <c r="AG118" s="261"/>
      <c r="AH118" s="61"/>
      <c r="AJ118" s="249"/>
      <c r="AK118" s="61"/>
      <c r="AL118" s="65"/>
      <c r="AN118" s="345"/>
      <c r="AO118" s="345"/>
      <c r="AP118" s="345"/>
      <c r="AQ118" s="345"/>
      <c r="AR118" s="345"/>
      <c r="AS118" s="345"/>
      <c r="AT118" s="345"/>
      <c r="AU118" s="345"/>
      <c r="AV118" s="345"/>
      <c r="AW118" s="345"/>
      <c r="AX118" s="345"/>
      <c r="AY118" s="345"/>
      <c r="AZ118" s="345"/>
      <c r="BA118" s="345"/>
      <c r="BB118" s="345"/>
      <c r="BC118" s="345"/>
      <c r="BD118" s="345"/>
      <c r="BE118" s="345"/>
      <c r="BF118" s="1"/>
      <c r="BG118" s="345"/>
      <c r="BH118" s="345"/>
      <c r="BI118" s="345"/>
      <c r="BJ118" s="345"/>
      <c r="BK118" s="345"/>
      <c r="BL118" s="345"/>
      <c r="BM118" s="345"/>
      <c r="BN118" s="345"/>
      <c r="BO118" s="345"/>
      <c r="BP118" s="345"/>
      <c r="BQ118" s="345"/>
      <c r="BR118" s="1"/>
      <c r="BS118" s="345"/>
      <c r="BT118" s="345"/>
      <c r="BU118" s="345"/>
      <c r="BV118" s="345"/>
      <c r="BW118" s="345"/>
      <c r="BX118" s="345"/>
      <c r="BY118" s="1"/>
      <c r="BZ118" s="345"/>
      <c r="CA118" s="345"/>
      <c r="CB118" s="345"/>
      <c r="CC118" s="345"/>
      <c r="CD118" s="345"/>
      <c r="CE118" s="345"/>
      <c r="CF118" s="345"/>
      <c r="CG118" s="345"/>
      <c r="CH118" s="345"/>
      <c r="CI118" s="345"/>
      <c r="CJ118" s="345"/>
      <c r="CK118" s="345"/>
      <c r="CL118" s="345"/>
      <c r="CM118" s="345"/>
      <c r="CN118" s="345"/>
      <c r="CO118" s="345"/>
      <c r="CP118" s="345"/>
      <c r="CQ118" s="345"/>
      <c r="CR118" s="345"/>
      <c r="CS118" s="345"/>
      <c r="CT118" s="345"/>
      <c r="CU118" s="345"/>
      <c r="CV118" s="345"/>
      <c r="CW118" s="345"/>
      <c r="CX118" s="1"/>
      <c r="CY118" s="345"/>
      <c r="CZ118" s="345"/>
      <c r="DA118" s="345"/>
      <c r="DB118" s="1"/>
      <c r="DC118" s="345"/>
      <c r="DD118" s="345"/>
      <c r="DE118" s="345"/>
      <c r="DF118" s="1"/>
      <c r="DG118" s="345"/>
      <c r="DH118" s="345"/>
      <c r="DI118" s="1"/>
      <c r="DJ118" s="345"/>
      <c r="DK118" s="1"/>
      <c r="DL118" s="345"/>
      <c r="DM118" s="345"/>
      <c r="DN118" s="345"/>
      <c r="DO118" s="345"/>
      <c r="DP118" s="1"/>
      <c r="DQ118" s="345"/>
      <c r="DR118" s="1"/>
      <c r="DS118" s="345"/>
      <c r="DT118" s="345"/>
      <c r="DU118" s="345"/>
      <c r="DV118" s="345"/>
      <c r="DW118" s="422"/>
      <c r="DX118" s="345"/>
      <c r="DY118" s="345"/>
      <c r="DZ118" s="345"/>
      <c r="EA118" s="345"/>
      <c r="EB118" s="345"/>
      <c r="EC118" s="345"/>
      <c r="ED118" s="345"/>
      <c r="EE118" s="345"/>
      <c r="EF118" s="345"/>
      <c r="EG118" s="345"/>
      <c r="EH118" s="345"/>
      <c r="EI118" s="1"/>
      <c r="EJ118" s="345"/>
      <c r="EK118" s="345"/>
      <c r="EL118" s="345"/>
      <c r="EM118" s="345"/>
      <c r="EN118" s="345"/>
      <c r="EO118" s="345"/>
      <c r="EP118" s="345"/>
      <c r="EQ118" s="345"/>
      <c r="ER118" s="345"/>
      <c r="ES118" s="345"/>
      <c r="ET118" s="345"/>
      <c r="EU118" s="345"/>
      <c r="EV118" s="345"/>
      <c r="EW118" s="345"/>
      <c r="EX118" s="345"/>
      <c r="EY118" s="345"/>
      <c r="EZ118" s="345"/>
      <c r="FA118" s="1"/>
      <c r="FB118" s="345"/>
      <c r="FC118" s="1"/>
      <c r="FD118" s="1"/>
      <c r="FE118" s="345"/>
      <c r="FF118" s="345"/>
      <c r="FG118" s="345"/>
      <c r="FH118" s="345"/>
      <c r="FI118" s="345"/>
      <c r="FJ118" s="345"/>
      <c r="FK118" s="345"/>
      <c r="FL118" s="345"/>
      <c r="FM118" s="345"/>
      <c r="FN118" s="1"/>
      <c r="FO118" s="345"/>
      <c r="FP118" s="1"/>
      <c r="FQ118" s="345"/>
      <c r="FR118" s="345"/>
      <c r="FS118" s="345"/>
      <c r="FT118" s="345"/>
      <c r="FU118" s="345"/>
      <c r="FV118" s="1"/>
      <c r="FW118" s="345"/>
      <c r="FX118" s="345"/>
      <c r="FY118" s="345"/>
      <c r="FZ118" s="345"/>
      <c r="GA118" s="345"/>
      <c r="GB118" s="345"/>
      <c r="GC118" s="1"/>
      <c r="GD118" s="345"/>
      <c r="GE118" s="345"/>
      <c r="GF118" s="345"/>
      <c r="GG118" s="345"/>
      <c r="GH118" s="345"/>
      <c r="GI118" s="345"/>
      <c r="GJ118" s="345"/>
      <c r="GK118" s="1"/>
      <c r="GL118" s="345"/>
      <c r="GM118" s="345"/>
      <c r="GN118" s="345"/>
      <c r="GO118" s="345"/>
      <c r="GP118" s="345"/>
      <c r="GQ118" s="422"/>
      <c r="GR118" s="1"/>
      <c r="GS118" s="1"/>
      <c r="GT118" s="1"/>
      <c r="GU118" s="1"/>
      <c r="GV118" s="1"/>
      <c r="GW118" s="1"/>
      <c r="GX118" s="1"/>
      <c r="GY118" s="1"/>
      <c r="GZ118" s="1"/>
      <c r="HA118" s="1"/>
      <c r="HB118" s="1"/>
      <c r="HC118" s="1"/>
      <c r="HD118" s="1"/>
      <c r="HE118" s="1"/>
      <c r="HF118" s="1"/>
      <c r="HG118" s="1"/>
      <c r="HH118" s="1"/>
    </row>
    <row r="119" spans="1:216" ht="15.75">
      <c r="A119" s="261" t="s">
        <v>3850</v>
      </c>
      <c r="B119" s="3"/>
      <c r="C119" s="232"/>
      <c r="D119" s="56">
        <f>SUM(E119:HQ119)</f>
        <v>1809</v>
      </c>
      <c r="E119" s="9">
        <v>62</v>
      </c>
      <c r="F119" s="9">
        <v>121</v>
      </c>
      <c r="G119" s="9">
        <v>90</v>
      </c>
      <c r="H119" s="9">
        <v>44</v>
      </c>
      <c r="I119" s="9">
        <v>135</v>
      </c>
      <c r="J119" s="9">
        <v>126</v>
      </c>
      <c r="K119" s="9">
        <v>139</v>
      </c>
      <c r="L119" s="419" t="s">
        <v>4679</v>
      </c>
      <c r="M119" s="9">
        <v>0</v>
      </c>
      <c r="N119" s="9">
        <v>24</v>
      </c>
      <c r="O119" s="9">
        <v>64</v>
      </c>
      <c r="P119" s="9">
        <v>105</v>
      </c>
      <c r="Q119" s="9">
        <v>153</v>
      </c>
      <c r="R119" s="9">
        <v>0</v>
      </c>
      <c r="S119" s="9">
        <v>142</v>
      </c>
      <c r="T119" s="565">
        <v>0</v>
      </c>
      <c r="U119" s="565">
        <v>39</v>
      </c>
      <c r="V119" s="565">
        <v>0</v>
      </c>
      <c r="W119" s="565">
        <v>101</v>
      </c>
      <c r="X119" s="9">
        <v>0</v>
      </c>
      <c r="Y119" s="565">
        <v>116</v>
      </c>
      <c r="Z119" s="9">
        <v>159</v>
      </c>
      <c r="AA119" s="9">
        <v>0</v>
      </c>
      <c r="AB119" s="565">
        <v>67</v>
      </c>
      <c r="AC119" s="565">
        <v>97</v>
      </c>
      <c r="AD119" s="565">
        <v>0</v>
      </c>
      <c r="AE119" s="565">
        <v>25</v>
      </c>
      <c r="AG119" s="261"/>
      <c r="AH119" s="61"/>
      <c r="AJ119" s="249"/>
      <c r="AK119" s="61"/>
      <c r="AL119" s="65"/>
      <c r="AN119" s="345"/>
      <c r="AO119" s="345"/>
      <c r="AP119" s="345"/>
      <c r="AQ119" s="345"/>
      <c r="AR119" s="345"/>
      <c r="AS119" s="1"/>
      <c r="AT119" s="345"/>
      <c r="AU119" s="345"/>
      <c r="AV119" s="345"/>
      <c r="AW119" s="345"/>
      <c r="AX119" s="345"/>
      <c r="AY119" s="345"/>
      <c r="AZ119" s="345"/>
      <c r="BA119" s="345"/>
      <c r="BB119" s="1"/>
      <c r="BC119" s="345"/>
      <c r="BD119" s="345"/>
      <c r="BE119" s="345"/>
      <c r="BF119" s="345"/>
      <c r="BG119" s="345"/>
      <c r="BH119" s="345"/>
      <c r="BI119" s="345"/>
      <c r="BJ119" s="345"/>
      <c r="BK119" s="345"/>
      <c r="BL119" s="345"/>
      <c r="BM119" s="345"/>
      <c r="BN119" s="345"/>
      <c r="BO119" s="1"/>
      <c r="BP119" s="345"/>
      <c r="BQ119" s="345"/>
      <c r="BR119" s="1"/>
      <c r="BS119" s="345"/>
      <c r="BT119" s="345"/>
      <c r="BU119" s="345"/>
      <c r="BV119" s="345"/>
      <c r="BW119" s="345"/>
      <c r="BX119" s="1"/>
      <c r="BY119" s="345"/>
      <c r="BZ119" s="345"/>
      <c r="CA119" s="345"/>
      <c r="CB119" s="345"/>
      <c r="CC119" s="345"/>
      <c r="CD119" s="345"/>
      <c r="CE119" s="345"/>
      <c r="CF119" s="345"/>
      <c r="CG119" s="345"/>
      <c r="CH119" s="345"/>
      <c r="CI119" s="345"/>
      <c r="CJ119" s="345"/>
      <c r="CK119" s="345"/>
      <c r="CL119" s="345"/>
      <c r="CM119" s="345"/>
      <c r="CN119" s="345"/>
      <c r="CO119" s="345"/>
      <c r="CP119" s="345"/>
      <c r="CQ119" s="1"/>
      <c r="CR119" s="345"/>
      <c r="CS119" s="1"/>
      <c r="CT119" s="345"/>
      <c r="CU119" s="345"/>
      <c r="CV119" s="345"/>
      <c r="CW119" s="345"/>
      <c r="CX119" s="345"/>
      <c r="CY119" s="345"/>
      <c r="CZ119" s="345"/>
      <c r="DA119" s="345"/>
      <c r="DB119" s="345"/>
      <c r="DC119" s="345"/>
      <c r="DD119" s="345"/>
      <c r="DE119" s="345"/>
      <c r="DF119" s="345"/>
      <c r="DG119" s="345"/>
      <c r="DH119" s="345"/>
      <c r="DI119" s="1"/>
      <c r="DJ119" s="345"/>
      <c r="DK119" s="345"/>
      <c r="DL119" s="345"/>
      <c r="DM119" s="345"/>
      <c r="DN119" s="345"/>
      <c r="DO119" s="345"/>
      <c r="DP119" s="1"/>
      <c r="DQ119" s="345"/>
      <c r="DR119" s="1"/>
      <c r="DS119" s="1"/>
      <c r="DT119" s="345"/>
      <c r="DU119" s="345"/>
      <c r="DV119" s="345"/>
      <c r="DW119" s="422"/>
      <c r="DX119" s="345"/>
      <c r="DY119" s="345"/>
      <c r="DZ119" s="345"/>
      <c r="EA119" s="345"/>
      <c r="EB119" s="345"/>
      <c r="EC119" s="345"/>
      <c r="ED119" s="345"/>
      <c r="EE119" s="345"/>
      <c r="EF119" s="345"/>
      <c r="EG119" s="345"/>
      <c r="EH119" s="345"/>
      <c r="EI119" s="1"/>
      <c r="EJ119" s="345"/>
      <c r="EK119" s="345"/>
      <c r="EL119" s="345"/>
      <c r="EM119" s="345"/>
      <c r="EN119" s="345"/>
      <c r="EO119" s="345"/>
      <c r="EP119" s="345"/>
      <c r="EQ119" s="1"/>
      <c r="ER119" s="345"/>
      <c r="ES119" s="345"/>
      <c r="ET119" s="345"/>
      <c r="EU119" s="345"/>
      <c r="EV119" s="345"/>
      <c r="EW119" s="345"/>
      <c r="EX119" s="345"/>
      <c r="EY119" s="345"/>
      <c r="EZ119" s="345"/>
      <c r="FA119" s="345"/>
      <c r="FB119" s="345"/>
      <c r="FC119" s="345"/>
      <c r="FD119" s="1"/>
      <c r="FE119" s="345"/>
      <c r="FF119" s="345"/>
      <c r="FG119" s="345"/>
      <c r="FH119" s="345"/>
      <c r="FI119" s="345"/>
      <c r="FJ119" s="345"/>
      <c r="FK119" s="345"/>
      <c r="FL119" s="345"/>
      <c r="FM119" s="345"/>
      <c r="FN119" s="345"/>
      <c r="FO119" s="345"/>
      <c r="FP119" s="1"/>
      <c r="FQ119" s="345"/>
      <c r="FR119" s="345"/>
      <c r="FS119" s="345"/>
      <c r="FT119" s="345"/>
      <c r="FU119" s="345"/>
      <c r="FV119" s="1"/>
      <c r="FW119" s="345"/>
      <c r="FX119" s="345"/>
      <c r="FY119" s="345"/>
      <c r="FZ119" s="345"/>
      <c r="GA119" s="345"/>
      <c r="GB119" s="345"/>
      <c r="GC119" s="345"/>
      <c r="GD119" s="345"/>
      <c r="GE119" s="345"/>
      <c r="GF119" s="345"/>
      <c r="GG119" s="345"/>
      <c r="GH119" s="345"/>
      <c r="GI119" s="345"/>
      <c r="GJ119" s="345"/>
      <c r="GK119" s="345"/>
      <c r="GL119" s="345"/>
      <c r="GM119" s="345"/>
      <c r="GN119" s="345"/>
      <c r="GO119" s="345"/>
      <c r="GP119" s="345"/>
      <c r="GQ119" s="422"/>
      <c r="GR119" s="1"/>
      <c r="GS119" s="1"/>
      <c r="GT119" s="1"/>
      <c r="GU119" s="1"/>
      <c r="GV119" s="1"/>
      <c r="GW119" s="1"/>
      <c r="GX119" s="1"/>
      <c r="GY119" s="1"/>
      <c r="GZ119" s="1"/>
      <c r="HA119" s="1"/>
      <c r="HB119" s="1"/>
      <c r="HC119" s="1"/>
      <c r="HD119" s="1"/>
      <c r="HE119" s="1"/>
      <c r="HF119" s="1"/>
      <c r="HG119" s="1"/>
      <c r="HH119" s="1"/>
    </row>
    <row r="120" spans="1:216" ht="15.75">
      <c r="A120" s="105" t="s">
        <v>645</v>
      </c>
      <c r="B120" s="3"/>
      <c r="C120" s="233"/>
      <c r="D120" s="56">
        <f>SUM(E120:HQ120)</f>
        <v>2029</v>
      </c>
      <c r="E120" s="9">
        <v>104</v>
      </c>
      <c r="F120" s="9">
        <v>0</v>
      </c>
      <c r="G120" s="9">
        <v>0</v>
      </c>
      <c r="H120" s="9">
        <v>55</v>
      </c>
      <c r="I120" s="9">
        <v>0</v>
      </c>
      <c r="J120" s="9">
        <v>74</v>
      </c>
      <c r="K120" s="9">
        <v>92</v>
      </c>
      <c r="L120" s="419" t="s">
        <v>4679</v>
      </c>
      <c r="M120" s="9">
        <v>0</v>
      </c>
      <c r="N120" s="9">
        <v>87</v>
      </c>
      <c r="O120" s="9">
        <v>56</v>
      </c>
      <c r="P120" s="9">
        <v>150</v>
      </c>
      <c r="Q120" s="9">
        <v>110</v>
      </c>
      <c r="R120" s="9">
        <v>0</v>
      </c>
      <c r="S120" s="9">
        <v>168</v>
      </c>
      <c r="T120" s="565">
        <v>128</v>
      </c>
      <c r="U120" s="9">
        <v>144</v>
      </c>
      <c r="V120" s="565">
        <v>0</v>
      </c>
      <c r="W120" s="565">
        <v>81</v>
      </c>
      <c r="X120" s="9">
        <v>0</v>
      </c>
      <c r="Y120" s="565">
        <v>105</v>
      </c>
      <c r="Z120" s="9">
        <v>161</v>
      </c>
      <c r="AA120" s="9">
        <v>0</v>
      </c>
      <c r="AB120" s="565">
        <v>82</v>
      </c>
      <c r="AC120" s="9">
        <v>145</v>
      </c>
      <c r="AD120" s="9">
        <v>165</v>
      </c>
      <c r="AE120" s="565">
        <v>122</v>
      </c>
      <c r="AG120" s="105"/>
      <c r="AH120" s="61"/>
      <c r="AJ120" s="249"/>
      <c r="AK120" s="61"/>
      <c r="AL120" s="65"/>
      <c r="AN120" s="345"/>
      <c r="AO120" s="345"/>
      <c r="AP120" s="345"/>
      <c r="AQ120" s="345"/>
      <c r="AR120" s="345"/>
      <c r="AS120" s="345"/>
      <c r="AT120" s="345"/>
      <c r="AU120" s="345"/>
      <c r="AV120" s="345"/>
      <c r="AW120" s="345"/>
      <c r="AX120" s="345"/>
      <c r="AY120" s="345"/>
      <c r="AZ120" s="345"/>
      <c r="BA120" s="345"/>
      <c r="BB120" s="345"/>
      <c r="BC120" s="345"/>
      <c r="BD120" s="345"/>
      <c r="BE120" s="1"/>
      <c r="BF120" s="345"/>
      <c r="BG120" s="345"/>
      <c r="BH120" s="345"/>
      <c r="BI120" s="345"/>
      <c r="BJ120" s="345"/>
      <c r="BK120" s="345"/>
      <c r="BL120" s="345"/>
      <c r="BM120" s="345"/>
      <c r="BN120" s="345"/>
      <c r="BO120" s="345"/>
      <c r="BP120" s="345"/>
      <c r="BQ120" s="345"/>
      <c r="BR120" s="345"/>
      <c r="BS120" s="345"/>
      <c r="BT120" s="345"/>
      <c r="BU120" s="345"/>
      <c r="BV120" s="345"/>
      <c r="BW120" s="345"/>
      <c r="BX120" s="345"/>
      <c r="BY120" s="345"/>
      <c r="BZ120" s="345"/>
      <c r="CA120" s="345"/>
      <c r="CB120" s="345"/>
      <c r="CC120" s="345"/>
      <c r="CD120" s="345"/>
      <c r="CE120" s="345"/>
      <c r="CF120" s="345"/>
      <c r="CG120" s="345"/>
      <c r="CH120" s="345"/>
      <c r="CI120" s="345"/>
      <c r="CJ120" s="345"/>
      <c r="CK120" s="345"/>
      <c r="CL120" s="345"/>
      <c r="CM120" s="345"/>
      <c r="CN120" s="345"/>
      <c r="CO120" s="345"/>
      <c r="CP120" s="345"/>
      <c r="CQ120" s="345"/>
      <c r="CR120" s="345"/>
      <c r="CS120" s="1"/>
      <c r="CT120" s="345"/>
      <c r="CU120" s="345"/>
      <c r="CV120" s="345"/>
      <c r="CW120" s="345"/>
      <c r="CX120" s="345"/>
      <c r="CY120" s="345"/>
      <c r="CZ120" s="345"/>
      <c r="DA120" s="345"/>
      <c r="DB120" s="1"/>
      <c r="DC120" s="345"/>
      <c r="DD120" s="345"/>
      <c r="DE120" s="345"/>
      <c r="DF120" s="345"/>
      <c r="DG120" s="345"/>
      <c r="DH120" s="345"/>
      <c r="DI120" s="345"/>
      <c r="DJ120" s="345"/>
      <c r="DK120" s="345"/>
      <c r="DL120" s="345"/>
      <c r="DM120" s="345"/>
      <c r="DN120" s="345"/>
      <c r="DO120" s="345"/>
      <c r="DP120" s="1"/>
      <c r="DQ120" s="345"/>
      <c r="DR120" s="1"/>
      <c r="DS120" s="1"/>
      <c r="DT120" s="345"/>
      <c r="DU120" s="345"/>
      <c r="DV120" s="345"/>
      <c r="DW120" s="422"/>
      <c r="DX120" s="345"/>
      <c r="DY120" s="345"/>
      <c r="DZ120" s="345"/>
      <c r="EA120" s="345"/>
      <c r="EB120" s="345"/>
      <c r="EC120" s="345"/>
      <c r="ED120" s="1"/>
      <c r="EE120" s="345"/>
      <c r="EF120" s="345"/>
      <c r="EG120" s="345"/>
      <c r="EH120" s="345"/>
      <c r="EI120" s="1"/>
      <c r="EJ120" s="345"/>
      <c r="EK120" s="345"/>
      <c r="EL120" s="345"/>
      <c r="EM120" s="345"/>
      <c r="EN120" s="1"/>
      <c r="EO120" s="345"/>
      <c r="EP120" s="345"/>
      <c r="EQ120" s="345"/>
      <c r="ER120" s="1"/>
      <c r="ES120" s="345"/>
      <c r="ET120" s="345"/>
      <c r="EU120" s="345"/>
      <c r="EV120" s="345"/>
      <c r="EW120" s="345"/>
      <c r="EX120" s="345"/>
      <c r="EY120" s="345"/>
      <c r="EZ120" s="345"/>
      <c r="FA120" s="1"/>
      <c r="FB120" s="345"/>
      <c r="FC120" s="345"/>
      <c r="FD120" s="345"/>
      <c r="FE120" s="1"/>
      <c r="FF120" s="1"/>
      <c r="FG120" s="345"/>
      <c r="FH120" s="345"/>
      <c r="FI120" s="345"/>
      <c r="FJ120" s="345"/>
      <c r="FK120" s="345"/>
      <c r="FL120" s="345"/>
      <c r="FM120" s="345"/>
      <c r="FN120" s="1"/>
      <c r="FO120" s="1"/>
      <c r="FP120" s="345"/>
      <c r="FQ120" s="345"/>
      <c r="FR120" s="345"/>
      <c r="FS120" s="345"/>
      <c r="FT120" s="345"/>
      <c r="FU120" s="1"/>
      <c r="FV120" s="1"/>
      <c r="FW120" s="345"/>
      <c r="FX120" s="345"/>
      <c r="FY120" s="345"/>
      <c r="FZ120" s="345"/>
      <c r="GA120" s="345"/>
      <c r="GB120" s="345"/>
      <c r="GC120" s="345"/>
      <c r="GD120" s="345"/>
      <c r="GE120" s="345"/>
      <c r="GF120" s="345"/>
      <c r="GG120" s="1"/>
      <c r="GH120" s="345"/>
      <c r="GI120" s="345"/>
      <c r="GJ120" s="345"/>
      <c r="GK120" s="1"/>
      <c r="GL120" s="345"/>
      <c r="GM120" s="345"/>
      <c r="GN120" s="345"/>
      <c r="GO120" s="345"/>
      <c r="GP120" s="345"/>
      <c r="GQ120" s="422"/>
      <c r="GR120" s="1"/>
      <c r="GS120" s="1"/>
      <c r="GT120" s="1"/>
      <c r="GU120" s="1"/>
      <c r="GV120" s="1"/>
      <c r="GW120" s="1"/>
      <c r="GX120" s="1"/>
      <c r="GY120" s="1"/>
      <c r="GZ120" s="1"/>
      <c r="HA120" s="1"/>
      <c r="HB120" s="1"/>
      <c r="HC120" s="1"/>
      <c r="HD120" s="1"/>
      <c r="HE120" s="1"/>
      <c r="HF120" s="1"/>
      <c r="HG120" s="1"/>
      <c r="HH120" s="1"/>
    </row>
    <row r="121" spans="1:216" ht="15.75">
      <c r="A121" s="105" t="s">
        <v>2520</v>
      </c>
      <c r="B121" s="61"/>
      <c r="C121" s="233"/>
      <c r="D121" s="56">
        <f>SUM(E121:HQ121)</f>
        <v>2052</v>
      </c>
      <c r="E121" s="9">
        <v>77</v>
      </c>
      <c r="F121" s="9">
        <v>124</v>
      </c>
      <c r="G121" s="9">
        <v>134</v>
      </c>
      <c r="H121" s="9">
        <v>108</v>
      </c>
      <c r="I121" s="9">
        <v>134</v>
      </c>
      <c r="J121" s="9">
        <v>19</v>
      </c>
      <c r="K121" s="9">
        <v>20</v>
      </c>
      <c r="L121" s="419" t="s">
        <v>4679</v>
      </c>
      <c r="M121" s="9">
        <v>0</v>
      </c>
      <c r="N121" s="9">
        <v>155</v>
      </c>
      <c r="O121" s="9">
        <v>115</v>
      </c>
      <c r="P121" s="9">
        <v>74</v>
      </c>
      <c r="Q121" s="9">
        <v>126</v>
      </c>
      <c r="R121" s="9">
        <v>0</v>
      </c>
      <c r="S121" s="9">
        <v>17</v>
      </c>
      <c r="T121" s="565">
        <v>59</v>
      </c>
      <c r="U121" s="565">
        <v>103</v>
      </c>
      <c r="V121" s="565">
        <v>0</v>
      </c>
      <c r="W121" s="9">
        <v>157</v>
      </c>
      <c r="X121" s="9">
        <v>0</v>
      </c>
      <c r="Y121" s="565">
        <v>100</v>
      </c>
      <c r="Z121" s="565">
        <v>113</v>
      </c>
      <c r="AA121" s="9">
        <v>0</v>
      </c>
      <c r="AB121" s="9">
        <v>147</v>
      </c>
      <c r="AC121" s="9">
        <v>166</v>
      </c>
      <c r="AD121" s="565">
        <v>0</v>
      </c>
      <c r="AE121" s="565">
        <v>104</v>
      </c>
      <c r="AG121" s="105"/>
      <c r="AH121" s="61"/>
      <c r="AJ121" s="249"/>
      <c r="AK121" s="61"/>
      <c r="AL121" s="65"/>
      <c r="AN121" s="345"/>
      <c r="AO121" s="345"/>
      <c r="AP121" s="345"/>
      <c r="AQ121" s="345"/>
      <c r="AR121" s="345"/>
      <c r="AS121" s="1"/>
      <c r="AT121" s="345"/>
      <c r="AU121" s="345"/>
      <c r="AV121" s="345"/>
      <c r="AW121" s="345"/>
      <c r="AX121" s="345"/>
      <c r="AY121" s="345"/>
      <c r="AZ121" s="345"/>
      <c r="BA121" s="345"/>
      <c r="BB121" s="345"/>
      <c r="BC121" s="345"/>
      <c r="BD121" s="345"/>
      <c r="BE121" s="345"/>
      <c r="BF121" s="345"/>
      <c r="BG121" s="1"/>
      <c r="BH121" s="345"/>
      <c r="BI121" s="345"/>
      <c r="BJ121" s="345"/>
      <c r="BK121" s="1"/>
      <c r="BL121" s="1"/>
      <c r="BM121" s="345"/>
      <c r="BN121" s="345"/>
      <c r="BO121" s="345"/>
      <c r="BP121" s="345"/>
      <c r="BQ121" s="345"/>
      <c r="BR121" s="345"/>
      <c r="BS121" s="345"/>
      <c r="BT121" s="345"/>
      <c r="BU121" s="345"/>
      <c r="BV121" s="345"/>
      <c r="BW121" s="345"/>
      <c r="BX121" s="345"/>
      <c r="BY121" s="345"/>
      <c r="BZ121" s="345"/>
      <c r="CA121" s="345"/>
      <c r="CB121" s="345"/>
      <c r="CC121" s="345"/>
      <c r="CD121" s="345"/>
      <c r="CE121" s="345"/>
      <c r="CF121" s="345"/>
      <c r="CG121" s="345"/>
      <c r="CH121" s="345"/>
      <c r="CI121" s="345"/>
      <c r="CJ121" s="345"/>
      <c r="CK121" s="1"/>
      <c r="CL121" s="345"/>
      <c r="CM121" s="345"/>
      <c r="CN121" s="345"/>
      <c r="CO121" s="345"/>
      <c r="CP121" s="345"/>
      <c r="CQ121" s="345"/>
      <c r="CR121" s="1"/>
      <c r="CS121" s="345"/>
      <c r="CT121" s="345"/>
      <c r="CU121" s="345"/>
      <c r="CV121" s="345"/>
      <c r="CW121" s="345"/>
      <c r="CX121" s="345"/>
      <c r="CY121" s="345"/>
      <c r="CZ121" s="345"/>
      <c r="DA121" s="345"/>
      <c r="DB121" s="345"/>
      <c r="DC121" s="345"/>
      <c r="DD121" s="345"/>
      <c r="DE121" s="345"/>
      <c r="DF121" s="345"/>
      <c r="DG121" s="1"/>
      <c r="DH121" s="345"/>
      <c r="DI121" s="345"/>
      <c r="DJ121" s="345"/>
      <c r="DK121" s="1"/>
      <c r="DL121" s="1"/>
      <c r="DM121" s="345"/>
      <c r="DN121" s="345"/>
      <c r="DO121" s="345"/>
      <c r="DP121" s="345"/>
      <c r="DQ121" s="345"/>
      <c r="DR121" s="1"/>
      <c r="DS121" s="1"/>
      <c r="DT121" s="345"/>
      <c r="DU121" s="345"/>
      <c r="DV121" s="345"/>
      <c r="DW121" s="422"/>
      <c r="DX121" s="345"/>
      <c r="DY121" s="1"/>
      <c r="DZ121" s="345"/>
      <c r="EA121" s="345"/>
      <c r="EB121" s="1"/>
      <c r="EC121" s="345"/>
      <c r="ED121" s="345"/>
      <c r="EE121" s="345"/>
      <c r="EF121" s="345"/>
      <c r="EG121" s="1"/>
      <c r="EH121" s="345"/>
      <c r="EI121" s="345"/>
      <c r="EJ121" s="1"/>
      <c r="EK121" s="345"/>
      <c r="EL121" s="345"/>
      <c r="EM121" s="345"/>
      <c r="EN121" s="345"/>
      <c r="EO121" s="345"/>
      <c r="EP121" s="345"/>
      <c r="EQ121" s="1"/>
      <c r="ER121" s="345"/>
      <c r="ES121" s="345"/>
      <c r="ET121" s="345"/>
      <c r="EU121" s="345"/>
      <c r="EV121" s="345"/>
      <c r="EW121" s="345"/>
      <c r="EX121" s="345"/>
      <c r="EY121" s="345"/>
      <c r="EZ121" s="345"/>
      <c r="FA121" s="1"/>
      <c r="FB121" s="345"/>
      <c r="FC121" s="345"/>
      <c r="FD121" s="345"/>
      <c r="FE121" s="345"/>
      <c r="FF121" s="345"/>
      <c r="FG121" s="345"/>
      <c r="FH121" s="345"/>
      <c r="FI121" s="345"/>
      <c r="FJ121" s="345"/>
      <c r="FK121" s="345"/>
      <c r="FL121" s="345"/>
      <c r="FM121" s="345"/>
      <c r="FN121" s="345"/>
      <c r="FO121" s="345"/>
      <c r="FP121" s="345"/>
      <c r="FQ121" s="345"/>
      <c r="FR121" s="345"/>
      <c r="FS121" s="345"/>
      <c r="FT121" s="345"/>
      <c r="FU121" s="345"/>
      <c r="FV121" s="1"/>
      <c r="FW121" s="345"/>
      <c r="FX121" s="345"/>
      <c r="FY121" s="345"/>
      <c r="FZ121" s="345"/>
      <c r="GA121" s="345"/>
      <c r="GB121" s="345"/>
      <c r="GC121" s="345"/>
      <c r="GD121" s="345"/>
      <c r="GE121" s="345"/>
      <c r="GF121" s="345"/>
      <c r="GG121" s="345"/>
      <c r="GH121" s="345"/>
      <c r="GI121" s="345"/>
      <c r="GJ121" s="345"/>
      <c r="GK121" s="1"/>
      <c r="GL121" s="345"/>
      <c r="GM121" s="345"/>
      <c r="GN121" s="345"/>
      <c r="GO121" s="345"/>
      <c r="GP121" s="345"/>
      <c r="GQ121" s="422"/>
      <c r="GR121" s="1"/>
      <c r="GS121" s="1"/>
      <c r="GT121" s="1"/>
      <c r="GU121" s="1"/>
      <c r="GV121" s="1"/>
      <c r="GW121" s="1"/>
      <c r="GX121" s="1"/>
      <c r="GY121" s="1"/>
      <c r="GZ121" s="1"/>
      <c r="HA121" s="1"/>
      <c r="HB121" s="1"/>
      <c r="HC121" s="1"/>
      <c r="HD121" s="1"/>
      <c r="HE121" s="1"/>
      <c r="HF121" s="1"/>
      <c r="HG121" s="1"/>
      <c r="HH121" s="1"/>
    </row>
    <row r="122" spans="1:216" ht="15.75">
      <c r="A122" s="260" t="s">
        <v>3169</v>
      </c>
      <c r="B122" s="3"/>
      <c r="C122" s="233"/>
      <c r="D122" s="56">
        <f>SUM(E122:HQ122)</f>
        <v>1216</v>
      </c>
      <c r="E122" s="9">
        <v>0</v>
      </c>
      <c r="F122" s="9">
        <v>0</v>
      </c>
      <c r="G122" s="9">
        <v>60</v>
      </c>
      <c r="H122" s="9">
        <v>117</v>
      </c>
      <c r="I122" s="9">
        <v>0</v>
      </c>
      <c r="J122" s="9">
        <v>41</v>
      </c>
      <c r="K122" s="9">
        <v>29</v>
      </c>
      <c r="L122" s="419" t="s">
        <v>4679</v>
      </c>
      <c r="M122" s="9">
        <v>0</v>
      </c>
      <c r="N122" s="9">
        <v>72</v>
      </c>
      <c r="O122" s="9">
        <v>136</v>
      </c>
      <c r="P122" s="9">
        <v>0</v>
      </c>
      <c r="Q122" s="9">
        <v>43</v>
      </c>
      <c r="R122" s="9">
        <v>0</v>
      </c>
      <c r="S122" s="9">
        <v>97</v>
      </c>
      <c r="T122" s="565">
        <v>0</v>
      </c>
      <c r="U122" s="565">
        <v>100</v>
      </c>
      <c r="V122" s="565">
        <v>0</v>
      </c>
      <c r="W122" s="565">
        <v>50</v>
      </c>
      <c r="X122" s="9">
        <v>0</v>
      </c>
      <c r="Y122" s="565">
        <v>119</v>
      </c>
      <c r="Z122" s="565">
        <v>36</v>
      </c>
      <c r="AA122" s="9">
        <v>0</v>
      </c>
      <c r="AB122" s="565">
        <v>37</v>
      </c>
      <c r="AC122" s="9">
        <v>150</v>
      </c>
      <c r="AD122" s="565">
        <v>0</v>
      </c>
      <c r="AE122" s="565">
        <v>129</v>
      </c>
      <c r="AG122" s="260"/>
      <c r="AH122" s="61"/>
      <c r="AJ122" s="249"/>
      <c r="AK122" s="61"/>
      <c r="AL122" s="65"/>
      <c r="AN122" s="345"/>
      <c r="AO122" s="345"/>
      <c r="AP122" s="345"/>
      <c r="AQ122" s="1"/>
      <c r="AR122" s="345"/>
      <c r="AS122" s="345"/>
      <c r="AT122" s="345"/>
      <c r="AU122" s="345"/>
      <c r="AV122" s="345"/>
      <c r="AW122" s="345"/>
      <c r="AX122" s="345"/>
      <c r="AY122" s="345"/>
      <c r="AZ122" s="345"/>
      <c r="BA122" s="345"/>
      <c r="BB122" s="345"/>
      <c r="BC122" s="345"/>
      <c r="BD122" s="345"/>
      <c r="BE122" s="345"/>
      <c r="BF122" s="1"/>
      <c r="BG122" s="345"/>
      <c r="BH122" s="345"/>
      <c r="BI122" s="345"/>
      <c r="BJ122" s="345"/>
      <c r="BK122" s="345"/>
      <c r="BL122" s="1"/>
      <c r="BM122" s="345"/>
      <c r="BN122" s="345"/>
      <c r="BO122" s="1"/>
      <c r="BP122" s="345"/>
      <c r="BQ122" s="345"/>
      <c r="BR122" s="1"/>
      <c r="BS122" s="345"/>
      <c r="BT122" s="345"/>
      <c r="BU122" s="345"/>
      <c r="BV122" s="345"/>
      <c r="BW122" s="1"/>
      <c r="BX122" s="1"/>
      <c r="BY122" s="345"/>
      <c r="BZ122" s="345"/>
      <c r="CA122" s="345"/>
      <c r="CB122" s="345"/>
      <c r="CC122" s="345"/>
      <c r="CD122" s="345"/>
      <c r="CE122" s="345"/>
      <c r="CF122" s="345"/>
      <c r="CG122" s="345"/>
      <c r="CH122" s="345"/>
      <c r="CI122" s="345"/>
      <c r="CJ122" s="1"/>
      <c r="CK122" s="1"/>
      <c r="CL122" s="345"/>
      <c r="CM122" s="345"/>
      <c r="CN122" s="345"/>
      <c r="CO122" s="345"/>
      <c r="CP122" s="345"/>
      <c r="CQ122" s="345"/>
      <c r="CR122" s="345"/>
      <c r="CS122" s="1"/>
      <c r="CT122" s="345"/>
      <c r="CU122" s="345"/>
      <c r="CV122" s="345"/>
      <c r="CW122" s="345"/>
      <c r="CX122" s="1"/>
      <c r="CY122" s="345"/>
      <c r="CZ122" s="345"/>
      <c r="DA122" s="345"/>
      <c r="DB122" s="1"/>
      <c r="DC122" s="345"/>
      <c r="DD122" s="345"/>
      <c r="DE122" s="345"/>
      <c r="DF122" s="345"/>
      <c r="DG122" s="345"/>
      <c r="DH122" s="345"/>
      <c r="DI122" s="1"/>
      <c r="DJ122" s="345"/>
      <c r="DK122" s="1"/>
      <c r="DL122" s="345"/>
      <c r="DM122" s="345"/>
      <c r="DN122" s="345"/>
      <c r="DO122" s="345"/>
      <c r="DP122" s="1"/>
      <c r="DQ122" s="345"/>
      <c r="DR122" s="1"/>
      <c r="DS122" s="1"/>
      <c r="DT122" s="345"/>
      <c r="DU122" s="345"/>
      <c r="DV122" s="345"/>
      <c r="DW122" s="422"/>
      <c r="DX122" s="345"/>
      <c r="DY122" s="345"/>
      <c r="DZ122" s="345"/>
      <c r="EA122" s="345"/>
      <c r="EB122" s="345"/>
      <c r="EC122" s="345"/>
      <c r="ED122" s="345"/>
      <c r="EE122" s="345"/>
      <c r="EF122" s="345"/>
      <c r="EG122" s="345"/>
      <c r="EH122" s="345"/>
      <c r="EI122" s="1"/>
      <c r="EJ122" s="1"/>
      <c r="EK122" s="1"/>
      <c r="EL122" s="345"/>
      <c r="EM122" s="345"/>
      <c r="EN122" s="345"/>
      <c r="EO122" s="345"/>
      <c r="EP122" s="345"/>
      <c r="EQ122" s="345"/>
      <c r="ER122" s="345"/>
      <c r="ES122" s="1"/>
      <c r="ET122" s="345"/>
      <c r="EU122" s="1"/>
      <c r="EV122" s="345"/>
      <c r="EW122" s="345"/>
      <c r="EX122" s="345"/>
      <c r="EY122" s="345"/>
      <c r="EZ122" s="345"/>
      <c r="FA122" s="345"/>
      <c r="FB122" s="345"/>
      <c r="FC122" s="345"/>
      <c r="FD122" s="1"/>
      <c r="FE122" s="345"/>
      <c r="FF122" s="345"/>
      <c r="FG122" s="345"/>
      <c r="FH122" s="1"/>
      <c r="FI122" s="345"/>
      <c r="FJ122" s="345"/>
      <c r="FK122" s="345"/>
      <c r="FL122" s="345"/>
      <c r="FM122" s="345"/>
      <c r="FN122" s="345"/>
      <c r="FO122" s="1"/>
      <c r="FP122" s="1"/>
      <c r="FQ122" s="1"/>
      <c r="FR122" s="345"/>
      <c r="FS122" s="345"/>
      <c r="FT122" s="345"/>
      <c r="FU122" s="345"/>
      <c r="FV122" s="345"/>
      <c r="FW122" s="345"/>
      <c r="FX122" s="345"/>
      <c r="FY122" s="345"/>
      <c r="FZ122" s="345"/>
      <c r="GA122" s="345"/>
      <c r="GB122" s="345"/>
      <c r="GC122" s="345"/>
      <c r="GD122" s="1"/>
      <c r="GE122" s="1"/>
      <c r="GF122" s="345"/>
      <c r="GG122" s="345"/>
      <c r="GH122" s="1"/>
      <c r="GI122" s="345"/>
      <c r="GJ122" s="345"/>
      <c r="GK122" s="345"/>
      <c r="GL122" s="345"/>
      <c r="GM122" s="1"/>
      <c r="GN122" s="1"/>
      <c r="GO122" s="1"/>
      <c r="GP122" s="345"/>
      <c r="GQ122" s="422"/>
      <c r="GR122" s="1"/>
      <c r="GS122" s="1"/>
      <c r="GT122" s="1"/>
      <c r="GU122" s="1"/>
      <c r="GV122" s="1"/>
      <c r="GW122" s="1"/>
      <c r="GX122" s="1"/>
      <c r="GY122" s="1"/>
      <c r="GZ122" s="1"/>
      <c r="HA122" s="1"/>
      <c r="HB122" s="1"/>
      <c r="HC122" s="1"/>
      <c r="HD122" s="1"/>
      <c r="HE122" s="1"/>
      <c r="HF122" s="1"/>
      <c r="HG122" s="1"/>
      <c r="HH122" s="1"/>
    </row>
    <row r="123" spans="1:216" ht="15.75">
      <c r="A123" s="261" t="s">
        <v>1614</v>
      </c>
      <c r="B123" s="61"/>
      <c r="C123" s="232"/>
      <c r="D123" s="56">
        <f>SUM(E123:HQ123)</f>
        <v>1422</v>
      </c>
      <c r="E123" s="9">
        <v>0</v>
      </c>
      <c r="F123" s="9">
        <v>106</v>
      </c>
      <c r="G123" s="9">
        <v>60</v>
      </c>
      <c r="H123" s="9">
        <v>1</v>
      </c>
      <c r="I123" s="9">
        <v>0</v>
      </c>
      <c r="J123" s="9">
        <v>92</v>
      </c>
      <c r="K123" s="9">
        <v>40</v>
      </c>
      <c r="L123" s="419" t="s">
        <v>4679</v>
      </c>
      <c r="M123" s="9">
        <v>138</v>
      </c>
      <c r="N123" s="9">
        <v>13</v>
      </c>
      <c r="O123" s="9">
        <v>0</v>
      </c>
      <c r="P123" s="9">
        <v>57</v>
      </c>
      <c r="Q123" s="9">
        <v>122</v>
      </c>
      <c r="R123" s="9">
        <v>167</v>
      </c>
      <c r="S123" s="9">
        <v>80</v>
      </c>
      <c r="T123" s="565">
        <v>103</v>
      </c>
      <c r="U123" s="565">
        <v>0</v>
      </c>
      <c r="V123" s="565">
        <v>0</v>
      </c>
      <c r="W123" s="565">
        <v>50</v>
      </c>
      <c r="X123" s="9">
        <v>167</v>
      </c>
      <c r="Y123" s="565">
        <v>127</v>
      </c>
      <c r="Z123" s="565">
        <v>38</v>
      </c>
      <c r="AA123" s="9">
        <v>0</v>
      </c>
      <c r="AB123" s="565">
        <v>0</v>
      </c>
      <c r="AC123" s="565">
        <v>49</v>
      </c>
      <c r="AD123" s="565">
        <v>0</v>
      </c>
      <c r="AE123" s="565">
        <v>12</v>
      </c>
      <c r="AG123" s="261"/>
      <c r="AH123" s="61"/>
      <c r="AJ123" s="249"/>
      <c r="AK123" s="61"/>
      <c r="AL123" s="65"/>
      <c r="AN123" s="345"/>
      <c r="AO123" s="345"/>
      <c r="AP123" s="345"/>
      <c r="AQ123" s="1"/>
      <c r="AR123" s="345"/>
      <c r="AS123" s="345"/>
      <c r="AT123" s="345"/>
      <c r="AU123" s="345"/>
      <c r="AV123" s="345"/>
      <c r="AW123" s="345"/>
      <c r="AX123" s="345"/>
      <c r="AY123" s="345"/>
      <c r="AZ123" s="345"/>
      <c r="BA123" s="345"/>
      <c r="BB123" s="345"/>
      <c r="BC123" s="345"/>
      <c r="BD123" s="345"/>
      <c r="BE123" s="345"/>
      <c r="BF123" s="345"/>
      <c r="BG123" s="345"/>
      <c r="BH123" s="345"/>
      <c r="BI123" s="345"/>
      <c r="BJ123" s="345"/>
      <c r="BK123" s="345"/>
      <c r="BL123" s="1"/>
      <c r="BM123" s="345"/>
      <c r="BN123" s="345"/>
      <c r="BO123" s="345"/>
      <c r="BP123" s="345"/>
      <c r="BQ123" s="345"/>
      <c r="BR123" s="345"/>
      <c r="BS123" s="345"/>
      <c r="BT123" s="345"/>
      <c r="BU123" s="345"/>
      <c r="BV123" s="345"/>
      <c r="BW123" s="345"/>
      <c r="BX123" s="345"/>
      <c r="BY123" s="345"/>
      <c r="BZ123" s="345"/>
      <c r="CA123" s="345"/>
      <c r="CB123" s="345"/>
      <c r="CC123" s="345"/>
      <c r="CD123" s="345"/>
      <c r="CE123" s="345"/>
      <c r="CF123" s="345"/>
      <c r="CG123" s="345"/>
      <c r="CH123" s="345"/>
      <c r="CI123" s="345"/>
      <c r="CJ123" s="345"/>
      <c r="CK123" s="345"/>
      <c r="CL123" s="345"/>
      <c r="CM123" s="345"/>
      <c r="CN123" s="345"/>
      <c r="CO123" s="345"/>
      <c r="CP123" s="345"/>
      <c r="CQ123" s="345"/>
      <c r="CR123" s="345"/>
      <c r="CS123" s="345"/>
      <c r="CT123" s="345"/>
      <c r="CU123" s="345"/>
      <c r="CV123" s="345"/>
      <c r="CW123" s="345"/>
      <c r="CX123" s="1"/>
      <c r="CY123" s="345"/>
      <c r="CZ123" s="345"/>
      <c r="DA123" s="345"/>
      <c r="DB123" s="345"/>
      <c r="DC123" s="345"/>
      <c r="DD123" s="345"/>
      <c r="DE123" s="345"/>
      <c r="DF123" s="345"/>
      <c r="DG123" s="345"/>
      <c r="DH123" s="345"/>
      <c r="DI123" s="1"/>
      <c r="DJ123" s="345"/>
      <c r="DK123" s="345"/>
      <c r="DL123" s="345"/>
      <c r="DM123" s="345"/>
      <c r="DN123" s="1"/>
      <c r="DO123" s="345"/>
      <c r="DP123" s="1"/>
      <c r="DQ123" s="1"/>
      <c r="DR123" s="1"/>
      <c r="DS123" s="1"/>
      <c r="DT123" s="345"/>
      <c r="DU123" s="345"/>
      <c r="DV123" s="345"/>
      <c r="DW123" s="422"/>
      <c r="DX123" s="345"/>
      <c r="DY123" s="345"/>
      <c r="DZ123" s="345"/>
      <c r="EA123" s="345"/>
      <c r="EB123" s="345"/>
      <c r="EC123" s="345"/>
      <c r="ED123" s="345"/>
      <c r="EE123" s="345"/>
      <c r="EF123" s="345"/>
      <c r="EG123" s="345"/>
      <c r="EH123" s="345"/>
      <c r="EI123" s="1"/>
      <c r="EJ123" s="345"/>
      <c r="EK123" s="345"/>
      <c r="EL123" s="345"/>
      <c r="EM123" s="345"/>
      <c r="EN123" s="345"/>
      <c r="EO123" s="345"/>
      <c r="EP123" s="345"/>
      <c r="EQ123" s="345"/>
      <c r="ER123" s="345"/>
      <c r="ES123" s="345"/>
      <c r="ET123" s="345"/>
      <c r="EU123" s="345"/>
      <c r="EV123" s="345"/>
      <c r="EW123" s="345"/>
      <c r="EX123" s="345"/>
      <c r="EY123" s="345"/>
      <c r="EZ123" s="345"/>
      <c r="FA123" s="345"/>
      <c r="FB123" s="345"/>
      <c r="FC123" s="345"/>
      <c r="FD123" s="1"/>
      <c r="FE123" s="1"/>
      <c r="FF123" s="345"/>
      <c r="FG123" s="345"/>
      <c r="FH123" s="345"/>
      <c r="FI123" s="345"/>
      <c r="FJ123" s="345"/>
      <c r="FK123" s="345"/>
      <c r="FL123" s="345"/>
      <c r="FM123" s="345"/>
      <c r="FN123" s="345"/>
      <c r="FO123" s="345"/>
      <c r="FP123" s="345"/>
      <c r="FQ123" s="345"/>
      <c r="FR123" s="345"/>
      <c r="FS123" s="345"/>
      <c r="FT123" s="345"/>
      <c r="FU123" s="345"/>
      <c r="FV123" s="1"/>
      <c r="FW123" s="345"/>
      <c r="FX123" s="345"/>
      <c r="FY123" s="345"/>
      <c r="FZ123" s="1"/>
      <c r="GA123" s="345"/>
      <c r="GB123" s="345"/>
      <c r="GC123" s="345"/>
      <c r="GD123" s="345"/>
      <c r="GE123" s="345"/>
      <c r="GF123" s="345"/>
      <c r="GG123" s="345"/>
      <c r="GH123" s="345"/>
      <c r="GI123" s="345"/>
      <c r="GJ123" s="345"/>
      <c r="GK123" s="345"/>
      <c r="GL123" s="345"/>
      <c r="GM123" s="345"/>
      <c r="GN123" s="345"/>
      <c r="GO123" s="345"/>
      <c r="GP123" s="345"/>
      <c r="GQ123" s="422"/>
      <c r="GR123" s="1"/>
      <c r="GS123" s="1"/>
      <c r="GT123" s="1"/>
      <c r="GU123" s="1"/>
      <c r="GV123" s="1"/>
      <c r="GW123" s="1"/>
      <c r="GX123" s="1"/>
      <c r="GY123" s="1"/>
      <c r="GZ123" s="1"/>
      <c r="HA123" s="1"/>
      <c r="HB123" s="1"/>
      <c r="HC123" s="1"/>
      <c r="HD123" s="1"/>
      <c r="HE123" s="1"/>
      <c r="HF123" s="1"/>
      <c r="HG123" s="1"/>
      <c r="HH123" s="1"/>
    </row>
    <row r="124" spans="1:216" ht="15.75">
      <c r="A124" s="105" t="s">
        <v>616</v>
      </c>
      <c r="B124" s="3"/>
      <c r="C124" s="233"/>
      <c r="D124" s="56">
        <f>SUM(E124:HQ124)</f>
        <v>2005</v>
      </c>
      <c r="E124" s="9">
        <v>62</v>
      </c>
      <c r="F124" s="9">
        <v>150</v>
      </c>
      <c r="G124" s="9">
        <v>104</v>
      </c>
      <c r="H124" s="9">
        <v>140</v>
      </c>
      <c r="I124" s="9">
        <v>147</v>
      </c>
      <c r="J124" s="9">
        <v>160</v>
      </c>
      <c r="K124" s="9">
        <v>162</v>
      </c>
      <c r="L124" s="419" t="s">
        <v>4679</v>
      </c>
      <c r="M124" s="9">
        <v>0</v>
      </c>
      <c r="N124" s="9">
        <v>166</v>
      </c>
      <c r="O124" s="9">
        <v>61</v>
      </c>
      <c r="P124" s="9">
        <v>0</v>
      </c>
      <c r="Q124" s="9">
        <v>93</v>
      </c>
      <c r="R124" s="9">
        <v>0</v>
      </c>
      <c r="S124" s="9">
        <v>92</v>
      </c>
      <c r="T124" s="565">
        <v>0</v>
      </c>
      <c r="U124" s="565">
        <v>64</v>
      </c>
      <c r="V124" s="565">
        <v>0</v>
      </c>
      <c r="W124" s="9">
        <v>168</v>
      </c>
      <c r="X124" s="9">
        <v>0</v>
      </c>
      <c r="Y124" s="565">
        <v>0</v>
      </c>
      <c r="Z124" s="565">
        <v>0</v>
      </c>
      <c r="AA124" s="9">
        <v>0</v>
      </c>
      <c r="AB124" s="565">
        <v>136</v>
      </c>
      <c r="AC124" s="9">
        <v>142</v>
      </c>
      <c r="AD124" s="565">
        <v>89</v>
      </c>
      <c r="AE124" s="565">
        <v>69</v>
      </c>
      <c r="AG124" s="105"/>
      <c r="AH124" s="61"/>
      <c r="AJ124" s="249"/>
      <c r="AK124" s="61"/>
      <c r="AL124" s="65"/>
      <c r="AN124" s="345"/>
      <c r="AO124" s="345"/>
      <c r="AP124" s="345"/>
      <c r="AQ124" s="345"/>
      <c r="AR124" s="345"/>
      <c r="AS124" s="345"/>
      <c r="AT124" s="345"/>
      <c r="AU124" s="345"/>
      <c r="AV124" s="345"/>
      <c r="AW124" s="345"/>
      <c r="AX124" s="345"/>
      <c r="AY124" s="345"/>
      <c r="AZ124" s="1"/>
      <c r="BA124" s="345"/>
      <c r="BB124" s="345"/>
      <c r="BC124" s="345"/>
      <c r="BD124" s="345"/>
      <c r="BE124" s="345"/>
      <c r="BF124" s="1"/>
      <c r="BG124" s="345"/>
      <c r="BH124" s="345"/>
      <c r="BI124" s="345"/>
      <c r="BJ124" s="345"/>
      <c r="BK124" s="345"/>
      <c r="BL124" s="345"/>
      <c r="BM124" s="1"/>
      <c r="BN124" s="345"/>
      <c r="BO124" s="345"/>
      <c r="BP124" s="345"/>
      <c r="BQ124" s="345"/>
      <c r="BR124" s="1"/>
      <c r="BS124" s="345"/>
      <c r="BT124" s="1"/>
      <c r="BU124" s="345"/>
      <c r="BV124" s="345"/>
      <c r="BW124" s="345"/>
      <c r="BX124" s="345"/>
      <c r="BY124" s="345"/>
      <c r="BZ124" s="345"/>
      <c r="CA124" s="345"/>
      <c r="CB124" s="345"/>
      <c r="CC124" s="345"/>
      <c r="CD124" s="345"/>
      <c r="CE124" s="345"/>
      <c r="CF124" s="345"/>
      <c r="CG124" s="345"/>
      <c r="CH124" s="345"/>
      <c r="CI124" s="345"/>
      <c r="CJ124" s="345"/>
      <c r="CK124" s="345"/>
      <c r="CL124" s="345"/>
      <c r="CM124" s="345"/>
      <c r="CN124" s="345"/>
      <c r="CO124" s="345"/>
      <c r="CP124" s="345"/>
      <c r="CQ124" s="345"/>
      <c r="CR124" s="345"/>
      <c r="CS124" s="1"/>
      <c r="CT124" s="345"/>
      <c r="CU124" s="345"/>
      <c r="CV124" s="345"/>
      <c r="CW124" s="345"/>
      <c r="CX124" s="345"/>
      <c r="CY124" s="345"/>
      <c r="CZ124" s="345"/>
      <c r="DA124" s="345"/>
      <c r="DB124" s="1"/>
      <c r="DC124" s="345"/>
      <c r="DD124" s="345"/>
      <c r="DE124" s="345"/>
      <c r="DF124" s="345"/>
      <c r="DG124" s="345"/>
      <c r="DH124" s="345"/>
      <c r="DI124" s="345"/>
      <c r="DJ124" s="345"/>
      <c r="DK124" s="345"/>
      <c r="DL124" s="1"/>
      <c r="DM124" s="345"/>
      <c r="DN124" s="345"/>
      <c r="DO124" s="345"/>
      <c r="DP124" s="1"/>
      <c r="DQ124" s="345"/>
      <c r="DR124" s="1"/>
      <c r="DS124" s="1"/>
      <c r="DT124" s="345"/>
      <c r="DU124" s="1"/>
      <c r="DV124" s="345"/>
      <c r="DW124" s="422"/>
      <c r="DX124" s="345"/>
      <c r="DY124" s="345"/>
      <c r="DZ124" s="345"/>
      <c r="EA124" s="1"/>
      <c r="EB124" s="345"/>
      <c r="EC124" s="345"/>
      <c r="ED124" s="345"/>
      <c r="EE124" s="345"/>
      <c r="EF124" s="345"/>
      <c r="EG124" s="345"/>
      <c r="EH124" s="345"/>
      <c r="EI124" s="1"/>
      <c r="EJ124" s="345"/>
      <c r="EK124" s="345"/>
      <c r="EL124" s="345"/>
      <c r="EM124" s="345"/>
      <c r="EN124" s="345"/>
      <c r="EO124" s="345"/>
      <c r="EP124" s="345"/>
      <c r="EQ124" s="345"/>
      <c r="ER124" s="345"/>
      <c r="ES124" s="345"/>
      <c r="ET124" s="345"/>
      <c r="EU124" s="345"/>
      <c r="EV124" s="345"/>
      <c r="EW124" s="345"/>
      <c r="EX124" s="1"/>
      <c r="EY124" s="1"/>
      <c r="EZ124" s="345"/>
      <c r="FA124" s="345"/>
      <c r="FB124" s="345"/>
      <c r="FC124" s="345"/>
      <c r="FD124" s="345"/>
      <c r="FE124" s="345"/>
      <c r="FF124" s="345"/>
      <c r="FG124" s="345"/>
      <c r="FH124" s="345"/>
      <c r="FI124" s="345"/>
      <c r="FJ124" s="345"/>
      <c r="FK124" s="345"/>
      <c r="FL124" s="345"/>
      <c r="FM124" s="345"/>
      <c r="FN124" s="345"/>
      <c r="FO124" s="345"/>
      <c r="FP124" s="345"/>
      <c r="FQ124" s="345"/>
      <c r="FR124" s="345"/>
      <c r="FS124" s="345"/>
      <c r="FT124" s="345"/>
      <c r="FU124" s="345"/>
      <c r="FV124" s="1"/>
      <c r="FW124" s="345"/>
      <c r="FX124" s="345"/>
      <c r="FY124" s="345"/>
      <c r="FZ124" s="1"/>
      <c r="GA124" s="345"/>
      <c r="GB124" s="345"/>
      <c r="GC124" s="345"/>
      <c r="GD124" s="1"/>
      <c r="GE124" s="345"/>
      <c r="GF124" s="345"/>
      <c r="GG124" s="345"/>
      <c r="GH124" s="1"/>
      <c r="GI124" s="345"/>
      <c r="GJ124" s="345"/>
      <c r="GK124" s="345"/>
      <c r="GL124" s="345"/>
      <c r="GM124" s="1"/>
      <c r="GN124" s="345"/>
      <c r="GO124" s="345"/>
      <c r="GP124" s="1"/>
      <c r="GQ124" s="422"/>
      <c r="GR124" s="1"/>
      <c r="GS124" s="1"/>
      <c r="GT124" s="1"/>
      <c r="GU124" s="1"/>
      <c r="GV124" s="1"/>
      <c r="GW124" s="1"/>
      <c r="GX124" s="1"/>
      <c r="GY124" s="1"/>
      <c r="GZ124" s="1"/>
      <c r="HA124" s="1"/>
      <c r="HB124" s="1"/>
      <c r="HC124" s="1"/>
      <c r="HD124" s="1"/>
      <c r="HE124" s="1"/>
      <c r="HF124" s="1"/>
      <c r="HG124" s="1"/>
      <c r="HH124" s="1"/>
    </row>
    <row r="125" spans="1:216" ht="15.75">
      <c r="A125" s="261" t="s">
        <v>3834</v>
      </c>
      <c r="B125" s="61"/>
      <c r="C125" s="233"/>
      <c r="D125" s="56">
        <f>SUM(E125:HQ125)</f>
        <v>2124</v>
      </c>
      <c r="E125" s="9">
        <v>153</v>
      </c>
      <c r="F125" s="9">
        <v>97</v>
      </c>
      <c r="G125" s="9">
        <v>127</v>
      </c>
      <c r="H125" s="9">
        <v>51</v>
      </c>
      <c r="I125" s="9">
        <v>0</v>
      </c>
      <c r="J125" s="9">
        <v>112</v>
      </c>
      <c r="K125" s="9">
        <v>131</v>
      </c>
      <c r="L125" s="9">
        <v>137</v>
      </c>
      <c r="M125" s="9">
        <v>115</v>
      </c>
      <c r="N125" s="9">
        <v>84</v>
      </c>
      <c r="O125" s="9">
        <v>41</v>
      </c>
      <c r="P125" s="9">
        <v>102</v>
      </c>
      <c r="Q125" s="9">
        <v>70</v>
      </c>
      <c r="R125" s="9">
        <v>0</v>
      </c>
      <c r="S125" s="9">
        <v>152</v>
      </c>
      <c r="T125" s="9">
        <v>145</v>
      </c>
      <c r="U125" s="565">
        <v>119</v>
      </c>
      <c r="V125" s="565">
        <v>0</v>
      </c>
      <c r="W125" s="565">
        <v>9</v>
      </c>
      <c r="X125" s="9">
        <v>0</v>
      </c>
      <c r="Y125" s="9">
        <v>146</v>
      </c>
      <c r="Z125" s="565">
        <v>111</v>
      </c>
      <c r="AA125" s="9">
        <v>0</v>
      </c>
      <c r="AB125" s="565">
        <v>16</v>
      </c>
      <c r="AC125" s="565">
        <v>4</v>
      </c>
      <c r="AD125" s="565">
        <v>131</v>
      </c>
      <c r="AE125" s="565">
        <v>71</v>
      </c>
      <c r="AG125" s="261"/>
      <c r="AH125" s="61"/>
      <c r="AJ125" s="249"/>
      <c r="AK125" s="61"/>
      <c r="AL125" s="65"/>
      <c r="AN125" s="345"/>
      <c r="AO125" s="345"/>
      <c r="AP125" s="345"/>
      <c r="AQ125" s="345"/>
      <c r="AR125" s="1"/>
      <c r="AS125" s="1"/>
      <c r="AT125" s="345"/>
      <c r="AU125" s="345"/>
      <c r="AV125" s="345"/>
      <c r="AW125" s="345"/>
      <c r="AX125" s="345"/>
      <c r="AY125" s="345"/>
      <c r="AZ125" s="1"/>
      <c r="BA125" s="345"/>
      <c r="BB125" s="1"/>
      <c r="BC125" s="345"/>
      <c r="BD125" s="345"/>
      <c r="BE125" s="345"/>
      <c r="BF125" s="345"/>
      <c r="BG125" s="345"/>
      <c r="BH125" s="345"/>
      <c r="BI125" s="345"/>
      <c r="BJ125" s="345"/>
      <c r="BK125" s="345"/>
      <c r="BL125" s="345"/>
      <c r="BM125" s="345"/>
      <c r="BN125" s="345"/>
      <c r="BO125" s="345"/>
      <c r="BP125" s="345"/>
      <c r="BQ125" s="345"/>
      <c r="BR125" s="1"/>
      <c r="BS125" s="1"/>
      <c r="BT125" s="345"/>
      <c r="BU125" s="345"/>
      <c r="BV125" s="345"/>
      <c r="BW125" s="345"/>
      <c r="BX125" s="345"/>
      <c r="BY125" s="345"/>
      <c r="BZ125" s="345"/>
      <c r="CA125" s="345"/>
      <c r="CB125" s="345"/>
      <c r="CC125" s="345"/>
      <c r="CD125" s="345"/>
      <c r="CE125" s="345"/>
      <c r="CF125" s="345"/>
      <c r="CG125" s="345"/>
      <c r="CH125" s="345"/>
      <c r="CI125" s="345"/>
      <c r="CJ125" s="345"/>
      <c r="CK125" s="1"/>
      <c r="CL125" s="345"/>
      <c r="CM125" s="345"/>
      <c r="CN125" s="345"/>
      <c r="CO125" s="345"/>
      <c r="CP125" s="345"/>
      <c r="CQ125" s="345"/>
      <c r="CR125" s="345"/>
      <c r="CS125" s="345"/>
      <c r="CT125" s="345"/>
      <c r="CU125" s="345"/>
      <c r="CV125" s="345"/>
      <c r="CW125" s="345"/>
      <c r="CX125" s="345"/>
      <c r="CY125" s="1"/>
      <c r="CZ125" s="345"/>
      <c r="DA125" s="345"/>
      <c r="DB125" s="345"/>
      <c r="DC125" s="345"/>
      <c r="DD125" s="345"/>
      <c r="DE125" s="345"/>
      <c r="DF125" s="345"/>
      <c r="DG125" s="345"/>
      <c r="DH125" s="345"/>
      <c r="DI125" s="345"/>
      <c r="DJ125" s="345"/>
      <c r="DK125" s="345"/>
      <c r="DL125" s="1"/>
      <c r="DM125" s="1"/>
      <c r="DN125" s="345"/>
      <c r="DO125" s="345"/>
      <c r="DP125" s="1"/>
      <c r="DQ125" s="345"/>
      <c r="DR125" s="1"/>
      <c r="DS125" s="1"/>
      <c r="DT125" s="345"/>
      <c r="DU125" s="345"/>
      <c r="DV125" s="345"/>
      <c r="DW125" s="422"/>
      <c r="DX125" s="345"/>
      <c r="DY125" s="1"/>
      <c r="DZ125" s="345"/>
      <c r="EA125" s="345"/>
      <c r="EB125" s="345"/>
      <c r="EC125" s="345"/>
      <c r="ED125" s="1"/>
      <c r="EE125" s="345"/>
      <c r="EF125" s="345"/>
      <c r="EG125" s="345"/>
      <c r="EH125" s="345"/>
      <c r="EI125" s="1"/>
      <c r="EJ125" s="345"/>
      <c r="EK125" s="345"/>
      <c r="EL125" s="345"/>
      <c r="EM125" s="345"/>
      <c r="EN125" s="345"/>
      <c r="EO125" s="1"/>
      <c r="EP125" s="345"/>
      <c r="EQ125" s="345"/>
      <c r="ER125" s="345"/>
      <c r="ES125" s="345"/>
      <c r="ET125" s="345"/>
      <c r="EU125" s="345"/>
      <c r="EV125" s="345"/>
      <c r="EW125" s="345"/>
      <c r="EX125" s="1"/>
      <c r="EY125" s="345"/>
      <c r="EZ125" s="345"/>
      <c r="FA125" s="345"/>
      <c r="FB125" s="345"/>
      <c r="FC125" s="345"/>
      <c r="FD125" s="345"/>
      <c r="FE125" s="345"/>
      <c r="FF125" s="345"/>
      <c r="FG125" s="345"/>
      <c r="FH125" s="345"/>
      <c r="FI125" s="345"/>
      <c r="FJ125" s="345"/>
      <c r="FK125" s="345"/>
      <c r="FL125" s="345"/>
      <c r="FM125" s="345"/>
      <c r="FN125" s="345"/>
      <c r="FO125" s="345"/>
      <c r="FP125" s="345"/>
      <c r="FQ125" s="345"/>
      <c r="FR125" s="1"/>
      <c r="FS125" s="1"/>
      <c r="FT125" s="345"/>
      <c r="FU125" s="345"/>
      <c r="FV125" s="345"/>
      <c r="FW125" s="345"/>
      <c r="FX125" s="345"/>
      <c r="FY125" s="345"/>
      <c r="FZ125" s="345"/>
      <c r="GA125" s="345"/>
      <c r="GB125" s="345"/>
      <c r="GC125" s="1"/>
      <c r="GD125" s="345"/>
      <c r="GE125" s="1"/>
      <c r="GF125" s="345"/>
      <c r="GG125" s="345"/>
      <c r="GH125" s="345"/>
      <c r="GI125" s="1"/>
      <c r="GJ125" s="345"/>
      <c r="GK125" s="345"/>
      <c r="GL125" s="345"/>
      <c r="GM125" s="345"/>
      <c r="GN125" s="345"/>
      <c r="GO125" s="345"/>
      <c r="GP125" s="345"/>
      <c r="GQ125" s="422"/>
      <c r="GR125" s="1"/>
      <c r="GS125" s="1"/>
      <c r="GT125" s="1"/>
      <c r="GU125" s="1"/>
      <c r="GV125" s="1"/>
      <c r="GW125" s="1"/>
      <c r="GX125" s="1"/>
      <c r="GY125" s="1"/>
      <c r="GZ125" s="1"/>
      <c r="HA125" s="1"/>
      <c r="HB125" s="1"/>
      <c r="HC125" s="1"/>
      <c r="HD125" s="1"/>
      <c r="HE125" s="1"/>
      <c r="HF125" s="1"/>
      <c r="HG125" s="1"/>
      <c r="HH125" s="1"/>
    </row>
    <row r="126" spans="1:216" ht="15.75">
      <c r="A126" s="105" t="s">
        <v>615</v>
      </c>
      <c r="B126" s="3"/>
      <c r="C126" s="232"/>
      <c r="D126" s="56">
        <f>SUM(E126:HQ126)</f>
        <v>1406</v>
      </c>
      <c r="E126" s="9">
        <v>111</v>
      </c>
      <c r="F126" s="9">
        <v>0</v>
      </c>
      <c r="G126" s="9">
        <v>0</v>
      </c>
      <c r="H126" s="9">
        <v>112</v>
      </c>
      <c r="I126" s="9">
        <v>0</v>
      </c>
      <c r="J126" s="9">
        <v>41</v>
      </c>
      <c r="K126" s="9">
        <v>63</v>
      </c>
      <c r="L126" s="419" t="s">
        <v>4679</v>
      </c>
      <c r="M126" s="9">
        <v>123</v>
      </c>
      <c r="N126" s="9">
        <v>10</v>
      </c>
      <c r="O126" s="9">
        <v>78</v>
      </c>
      <c r="P126" s="9">
        <v>63</v>
      </c>
      <c r="Q126" s="9">
        <v>0</v>
      </c>
      <c r="R126" s="9">
        <v>0</v>
      </c>
      <c r="S126" s="9">
        <v>129</v>
      </c>
      <c r="T126" s="565">
        <v>77</v>
      </c>
      <c r="U126" s="9">
        <v>145</v>
      </c>
      <c r="V126" s="565">
        <v>0</v>
      </c>
      <c r="W126" s="565">
        <v>25</v>
      </c>
      <c r="X126" s="9">
        <v>0</v>
      </c>
      <c r="Y126" s="565">
        <v>64</v>
      </c>
      <c r="Z126" s="565">
        <v>91</v>
      </c>
      <c r="AA126" s="9">
        <v>0</v>
      </c>
      <c r="AB126" s="565">
        <v>60</v>
      </c>
      <c r="AC126" s="565">
        <v>95</v>
      </c>
      <c r="AD126" s="565">
        <v>0</v>
      </c>
      <c r="AE126" s="565">
        <v>119</v>
      </c>
      <c r="AG126" s="105"/>
      <c r="AH126" s="61"/>
      <c r="AJ126" s="249"/>
      <c r="AK126" s="61"/>
      <c r="AL126" s="65"/>
      <c r="AN126" s="345"/>
      <c r="AO126" s="345"/>
      <c r="AP126" s="345"/>
      <c r="AQ126" s="345"/>
      <c r="AR126" s="1"/>
      <c r="AS126" s="345"/>
      <c r="AT126" s="345"/>
      <c r="AU126" s="345"/>
      <c r="AV126" s="345"/>
      <c r="AW126" s="345"/>
      <c r="AX126" s="345"/>
      <c r="AY126" s="345"/>
      <c r="AZ126" s="345"/>
      <c r="BA126" s="345"/>
      <c r="BB126" s="345"/>
      <c r="BC126" s="345"/>
      <c r="BD126" s="345"/>
      <c r="BE126" s="345"/>
      <c r="BF126" s="345"/>
      <c r="BG126" s="345"/>
      <c r="BH126" s="345"/>
      <c r="BI126" s="345"/>
      <c r="BJ126" s="345"/>
      <c r="BK126" s="1"/>
      <c r="BL126" s="345"/>
      <c r="BM126" s="345"/>
      <c r="BN126" s="345"/>
      <c r="BO126" s="345"/>
      <c r="BP126" s="345"/>
      <c r="BQ126" s="345"/>
      <c r="BR126" s="345"/>
      <c r="BS126" s="1"/>
      <c r="BT126" s="345"/>
      <c r="BU126" s="345"/>
      <c r="BV126" s="345"/>
      <c r="BW126" s="345"/>
      <c r="BX126" s="345"/>
      <c r="BY126" s="345"/>
      <c r="BZ126" s="345"/>
      <c r="CA126" s="345"/>
      <c r="CB126" s="345"/>
      <c r="CC126" s="345"/>
      <c r="CD126" s="345"/>
      <c r="CE126" s="345"/>
      <c r="CF126" s="345"/>
      <c r="CG126" s="1"/>
      <c r="CH126" s="345"/>
      <c r="CI126" s="345"/>
      <c r="CJ126" s="345"/>
      <c r="CK126" s="345"/>
      <c r="CL126" s="345"/>
      <c r="CM126" s="345"/>
      <c r="CN126" s="345"/>
      <c r="CO126" s="345"/>
      <c r="CP126" s="345"/>
      <c r="CQ126" s="345"/>
      <c r="CR126" s="345"/>
      <c r="CS126" s="345"/>
      <c r="CT126" s="345"/>
      <c r="CU126" s="345"/>
      <c r="CV126" s="345"/>
      <c r="CW126" s="345"/>
      <c r="CX126" s="1"/>
      <c r="CY126" s="1"/>
      <c r="CZ126" s="345"/>
      <c r="DA126" s="345"/>
      <c r="DB126" s="1"/>
      <c r="DC126" s="345"/>
      <c r="DD126" s="345"/>
      <c r="DE126" s="345"/>
      <c r="DF126" s="1"/>
      <c r="DG126" s="345"/>
      <c r="DH126" s="345"/>
      <c r="DI126" s="1"/>
      <c r="DJ126" s="345"/>
      <c r="DK126" s="345"/>
      <c r="DL126" s="1"/>
      <c r="DM126" s="345"/>
      <c r="DN126" s="345"/>
      <c r="DO126" s="345"/>
      <c r="DP126" s="345"/>
      <c r="DQ126" s="345"/>
      <c r="DR126" s="1"/>
      <c r="DS126" s="1"/>
      <c r="DT126" s="345"/>
      <c r="DU126" s="1"/>
      <c r="DV126" s="345"/>
      <c r="DW126" s="422"/>
      <c r="DX126" s="1"/>
      <c r="DY126" s="345"/>
      <c r="DZ126" s="345"/>
      <c r="EA126" s="1"/>
      <c r="EB126" s="1"/>
      <c r="EC126" s="345"/>
      <c r="ED126" s="1"/>
      <c r="EE126" s="1"/>
      <c r="EF126" s="345"/>
      <c r="EG126" s="345"/>
      <c r="EH126" s="1"/>
      <c r="EI126" s="1"/>
      <c r="EJ126" s="1"/>
      <c r="EK126" s="1"/>
      <c r="EL126" s="345"/>
      <c r="EM126" s="345"/>
      <c r="EN126" s="345"/>
      <c r="EO126" s="345"/>
      <c r="EP126" s="345"/>
      <c r="EQ126" s="1"/>
      <c r="ER126" s="345"/>
      <c r="ES126" s="345"/>
      <c r="ET126" s="345"/>
      <c r="EU126" s="345"/>
      <c r="EV126" s="345"/>
      <c r="EW126" s="345"/>
      <c r="EX126" s="345"/>
      <c r="EY126" s="345"/>
      <c r="EZ126" s="345"/>
      <c r="FA126" s="1"/>
      <c r="FB126" s="345"/>
      <c r="FC126" s="345"/>
      <c r="FD126" s="345"/>
      <c r="FE126" s="345"/>
      <c r="FF126" s="1"/>
      <c r="FG126" s="345"/>
      <c r="FH126" s="1"/>
      <c r="FI126" s="345"/>
      <c r="FJ126" s="345"/>
      <c r="FK126" s="345"/>
      <c r="FL126" s="345"/>
      <c r="FM126" s="345"/>
      <c r="FN126" s="1"/>
      <c r="FO126" s="1"/>
      <c r="FP126" s="345"/>
      <c r="FQ126" s="345"/>
      <c r="FR126" s="1"/>
      <c r="FS126" s="1"/>
      <c r="FT126" s="345"/>
      <c r="FU126" s="345"/>
      <c r="FV126" s="1"/>
      <c r="FW126" s="345"/>
      <c r="FX126" s="345"/>
      <c r="FY126" s="345"/>
      <c r="FZ126" s="345"/>
      <c r="GA126" s="345"/>
      <c r="GB126" s="345"/>
      <c r="GC126" s="345"/>
      <c r="GD126" s="345"/>
      <c r="GE126" s="345"/>
      <c r="GF126" s="345"/>
      <c r="GG126" s="1"/>
      <c r="GH126" s="1"/>
      <c r="GI126" s="345"/>
      <c r="GJ126" s="345"/>
      <c r="GK126" s="345"/>
      <c r="GL126" s="345"/>
      <c r="GM126" s="345"/>
      <c r="GN126" s="345"/>
      <c r="GO126" s="345"/>
      <c r="GP126" s="345"/>
      <c r="GQ126" s="422"/>
      <c r="GR126" s="1"/>
      <c r="GS126" s="1"/>
      <c r="GT126" s="1"/>
      <c r="GU126" s="1"/>
      <c r="GV126" s="1"/>
      <c r="GW126" s="1"/>
      <c r="GX126" s="1"/>
      <c r="GY126" s="1"/>
      <c r="GZ126" s="1"/>
      <c r="HA126" s="1"/>
      <c r="HB126" s="1"/>
      <c r="HC126" s="1"/>
      <c r="HD126" s="1"/>
      <c r="HE126" s="1"/>
      <c r="HF126" s="1"/>
      <c r="HG126" s="1"/>
      <c r="HH126" s="1"/>
    </row>
    <row r="127" spans="1:216" ht="15.75">
      <c r="A127" s="261" t="s">
        <v>1666</v>
      </c>
      <c r="B127" s="3"/>
      <c r="C127" s="233"/>
      <c r="D127" s="56">
        <f>SUM(E127:HQ127)</f>
        <v>2117</v>
      </c>
      <c r="E127" s="9">
        <v>135</v>
      </c>
      <c r="F127" s="9">
        <v>83</v>
      </c>
      <c r="G127" s="9">
        <v>0</v>
      </c>
      <c r="H127" s="9">
        <v>65</v>
      </c>
      <c r="I127" s="9">
        <v>150</v>
      </c>
      <c r="J127" s="9">
        <v>131</v>
      </c>
      <c r="K127" s="9">
        <v>133</v>
      </c>
      <c r="L127" s="419" t="s">
        <v>4679</v>
      </c>
      <c r="M127" s="9">
        <v>153</v>
      </c>
      <c r="N127" s="9">
        <v>69</v>
      </c>
      <c r="O127" s="9">
        <v>120</v>
      </c>
      <c r="P127" s="9">
        <v>158</v>
      </c>
      <c r="Q127" s="9">
        <v>43</v>
      </c>
      <c r="R127" s="9">
        <v>0</v>
      </c>
      <c r="S127" s="9">
        <v>110</v>
      </c>
      <c r="T127" s="565">
        <v>123</v>
      </c>
      <c r="U127" s="565">
        <v>0</v>
      </c>
      <c r="V127" s="565">
        <v>0</v>
      </c>
      <c r="W127" s="9">
        <v>140</v>
      </c>
      <c r="X127" s="9">
        <v>0</v>
      </c>
      <c r="Y127" s="565">
        <v>40</v>
      </c>
      <c r="Z127" s="565">
        <v>126</v>
      </c>
      <c r="AA127" s="9">
        <v>0</v>
      </c>
      <c r="AB127" s="565">
        <v>28</v>
      </c>
      <c r="AC127" s="565">
        <v>99</v>
      </c>
      <c r="AD127" s="565">
        <v>103</v>
      </c>
      <c r="AE127" s="565">
        <v>108</v>
      </c>
      <c r="AG127" s="261"/>
      <c r="AH127" s="61"/>
      <c r="AJ127" s="249"/>
      <c r="AK127" s="61"/>
      <c r="AL127" s="65"/>
      <c r="AN127" s="345"/>
      <c r="AO127" s="345"/>
      <c r="AP127" s="345"/>
      <c r="AQ127" s="345"/>
      <c r="AR127" s="345"/>
      <c r="AS127" s="345"/>
      <c r="AT127" s="345"/>
      <c r="AU127" s="345"/>
      <c r="AV127" s="345"/>
      <c r="AW127" s="345"/>
      <c r="AX127" s="345"/>
      <c r="AY127" s="345"/>
      <c r="AZ127" s="345"/>
      <c r="BA127" s="345"/>
      <c r="BB127" s="345"/>
      <c r="BC127" s="345"/>
      <c r="BD127" s="345"/>
      <c r="BE127" s="345"/>
      <c r="BF127" s="345"/>
      <c r="BG127" s="345"/>
      <c r="BH127" s="345"/>
      <c r="BI127" s="345"/>
      <c r="BJ127" s="345"/>
      <c r="BK127" s="345"/>
      <c r="BL127" s="345"/>
      <c r="BM127" s="345"/>
      <c r="BN127" s="345"/>
      <c r="BO127" s="345"/>
      <c r="BP127" s="345"/>
      <c r="BQ127" s="345"/>
      <c r="BR127" s="1"/>
      <c r="BS127" s="345"/>
      <c r="BT127" s="345"/>
      <c r="BU127" s="345"/>
      <c r="BV127" s="345"/>
      <c r="BW127" s="345"/>
      <c r="BX127" s="345"/>
      <c r="BY127" s="345"/>
      <c r="BZ127" s="345"/>
      <c r="CA127" s="345"/>
      <c r="CB127" s="1"/>
      <c r="CC127" s="345"/>
      <c r="CD127" s="345"/>
      <c r="CE127" s="345"/>
      <c r="CF127" s="345"/>
      <c r="CG127" s="345"/>
      <c r="CH127" s="345"/>
      <c r="CI127" s="345"/>
      <c r="CJ127" s="345"/>
      <c r="CK127" s="345"/>
      <c r="CL127" s="345"/>
      <c r="CM127" s="345"/>
      <c r="CN127" s="345"/>
      <c r="CO127" s="345"/>
      <c r="CP127" s="345"/>
      <c r="CQ127" s="345"/>
      <c r="CR127" s="1"/>
      <c r="CS127" s="1"/>
      <c r="CT127" s="345"/>
      <c r="CU127" s="345"/>
      <c r="CV127" s="345"/>
      <c r="CW127" s="345"/>
      <c r="CX127" s="345"/>
      <c r="CY127" s="345"/>
      <c r="CZ127" s="345"/>
      <c r="DA127" s="345"/>
      <c r="DB127" s="345"/>
      <c r="DC127" s="1"/>
      <c r="DD127" s="345"/>
      <c r="DE127" s="345"/>
      <c r="DF127" s="345"/>
      <c r="DG127" s="345"/>
      <c r="DH127" s="345"/>
      <c r="DI127" s="345"/>
      <c r="DJ127" s="345"/>
      <c r="DK127" s="345"/>
      <c r="DL127" s="345"/>
      <c r="DM127" s="345"/>
      <c r="DN127" s="345"/>
      <c r="DO127" s="345"/>
      <c r="DP127" s="1"/>
      <c r="DQ127" s="345"/>
      <c r="DR127" s="1"/>
      <c r="DS127" s="1"/>
      <c r="DT127" s="345"/>
      <c r="DU127" s="345"/>
      <c r="DV127" s="345"/>
      <c r="DW127" s="422"/>
      <c r="DX127" s="345"/>
      <c r="DY127" s="345"/>
      <c r="DZ127" s="345"/>
      <c r="EA127" s="345"/>
      <c r="EB127" s="345"/>
      <c r="EC127" s="345"/>
      <c r="ED127" s="345"/>
      <c r="EE127" s="345"/>
      <c r="EF127" s="345"/>
      <c r="EG127" s="345"/>
      <c r="EH127" s="1"/>
      <c r="EI127" s="1"/>
      <c r="EJ127" s="345"/>
      <c r="EK127" s="345"/>
      <c r="EL127" s="345"/>
      <c r="EM127" s="345"/>
      <c r="EN127" s="345"/>
      <c r="EO127" s="345"/>
      <c r="EP127" s="345"/>
      <c r="EQ127" s="345"/>
      <c r="ER127" s="345"/>
      <c r="ES127" s="345"/>
      <c r="ET127" s="345"/>
      <c r="EU127" s="345"/>
      <c r="EV127" s="345"/>
      <c r="EW127" s="345"/>
      <c r="EX127" s="345"/>
      <c r="EY127" s="345"/>
      <c r="EZ127" s="345"/>
      <c r="FA127" s="345"/>
      <c r="FB127" s="345"/>
      <c r="FC127" s="1"/>
      <c r="FD127" s="345"/>
      <c r="FE127" s="345"/>
      <c r="FF127" s="345"/>
      <c r="FG127" s="345"/>
      <c r="FH127" s="345"/>
      <c r="FI127" s="345"/>
      <c r="FJ127" s="345"/>
      <c r="FK127" s="345"/>
      <c r="FL127" s="345"/>
      <c r="FM127" s="345"/>
      <c r="FN127" s="345"/>
      <c r="FO127" s="345"/>
      <c r="FP127" s="345"/>
      <c r="FQ127" s="345"/>
      <c r="FR127" s="345"/>
      <c r="FS127" s="345"/>
      <c r="FT127" s="345"/>
      <c r="FU127" s="345"/>
      <c r="FV127" s="1"/>
      <c r="FW127" s="345"/>
      <c r="FX127" s="345"/>
      <c r="FY127" s="345"/>
      <c r="FZ127" s="345"/>
      <c r="GA127" s="345"/>
      <c r="GB127" s="345"/>
      <c r="GC127" s="345"/>
      <c r="GD127" s="345"/>
      <c r="GE127" s="1"/>
      <c r="GF127" s="345"/>
      <c r="GG127" s="345"/>
      <c r="GH127" s="345"/>
      <c r="GI127" s="345"/>
      <c r="GJ127" s="345"/>
      <c r="GK127" s="345"/>
      <c r="GL127" s="345"/>
      <c r="GM127" s="345"/>
      <c r="GN127" s="345"/>
      <c r="GO127" s="345"/>
      <c r="GP127" s="345"/>
      <c r="GQ127" s="422"/>
      <c r="GR127" s="1"/>
      <c r="GS127" s="1"/>
      <c r="GT127" s="1"/>
      <c r="GU127" s="1"/>
      <c r="GV127" s="1"/>
      <c r="GW127" s="1"/>
      <c r="GX127" s="1"/>
      <c r="GY127" s="1"/>
      <c r="GZ127" s="1"/>
      <c r="HA127" s="1"/>
      <c r="HB127" s="1"/>
      <c r="HC127" s="1"/>
      <c r="HD127" s="1"/>
      <c r="HE127" s="1"/>
      <c r="HF127" s="1"/>
      <c r="HG127" s="1"/>
      <c r="HH127" s="1"/>
    </row>
    <row r="128" spans="1:216" ht="15.75">
      <c r="A128" s="261" t="s">
        <v>3820</v>
      </c>
      <c r="B128" s="3"/>
      <c r="C128" s="233"/>
      <c r="D128" s="56">
        <f>SUM(E128:HQ128)</f>
        <v>1519</v>
      </c>
      <c r="E128" s="9">
        <v>97</v>
      </c>
      <c r="F128" s="9">
        <v>109</v>
      </c>
      <c r="G128" s="9">
        <v>90</v>
      </c>
      <c r="H128" s="9">
        <v>24</v>
      </c>
      <c r="I128" s="9">
        <v>0</v>
      </c>
      <c r="J128" s="9">
        <v>0</v>
      </c>
      <c r="K128" s="9">
        <v>15</v>
      </c>
      <c r="L128" s="419" t="s">
        <v>4679</v>
      </c>
      <c r="M128" s="9">
        <v>0</v>
      </c>
      <c r="N128" s="9">
        <v>97</v>
      </c>
      <c r="O128" s="9">
        <v>101</v>
      </c>
      <c r="P128" s="9">
        <v>104</v>
      </c>
      <c r="Q128" s="9">
        <v>137</v>
      </c>
      <c r="R128" s="9">
        <v>0</v>
      </c>
      <c r="S128" s="9">
        <v>32</v>
      </c>
      <c r="T128" s="565">
        <v>34</v>
      </c>
      <c r="U128" s="565">
        <v>0</v>
      </c>
      <c r="V128" s="565">
        <v>0</v>
      </c>
      <c r="W128" s="565">
        <v>11</v>
      </c>
      <c r="X128" s="9">
        <v>0</v>
      </c>
      <c r="Y128" s="565">
        <v>131</v>
      </c>
      <c r="Z128" s="9">
        <v>137</v>
      </c>
      <c r="AA128" s="9">
        <v>150</v>
      </c>
      <c r="AB128" s="9">
        <v>160</v>
      </c>
      <c r="AC128" s="565">
        <v>33</v>
      </c>
      <c r="AD128" s="565">
        <v>0</v>
      </c>
      <c r="AE128" s="565">
        <v>57</v>
      </c>
      <c r="AG128" s="261"/>
      <c r="AH128" s="61"/>
      <c r="AJ128" s="249"/>
      <c r="AK128" s="61"/>
      <c r="AL128" s="65"/>
      <c r="AN128" s="345"/>
      <c r="AO128" s="345"/>
      <c r="AP128" s="345"/>
      <c r="AQ128" s="345"/>
      <c r="AR128" s="345"/>
      <c r="AS128" s="345"/>
      <c r="AT128" s="345"/>
      <c r="AU128" s="345"/>
      <c r="AV128" s="1"/>
      <c r="AW128" s="345"/>
      <c r="AX128" s="345"/>
      <c r="AY128" s="345"/>
      <c r="AZ128" s="345"/>
      <c r="BA128" s="345"/>
      <c r="BB128" s="345"/>
      <c r="BC128" s="345"/>
      <c r="BD128" s="345"/>
      <c r="BE128" s="345"/>
      <c r="BF128" s="345"/>
      <c r="BG128" s="345"/>
      <c r="BH128" s="345"/>
      <c r="BI128" s="345"/>
      <c r="BJ128" s="345"/>
      <c r="BK128" s="345"/>
      <c r="BL128" s="345"/>
      <c r="BM128" s="345"/>
      <c r="BN128" s="345"/>
      <c r="BO128" s="1"/>
      <c r="BP128" s="345"/>
      <c r="BQ128" s="345"/>
      <c r="BR128" s="345"/>
      <c r="BS128" s="345"/>
      <c r="BT128" s="1"/>
      <c r="BU128" s="345"/>
      <c r="BV128" s="345"/>
      <c r="BW128" s="345"/>
      <c r="BX128" s="345"/>
      <c r="BY128" s="345"/>
      <c r="BZ128" s="345"/>
      <c r="CA128" s="345"/>
      <c r="CB128" s="345"/>
      <c r="CC128" s="345"/>
      <c r="CD128" s="345"/>
      <c r="CE128" s="345"/>
      <c r="CF128" s="345"/>
      <c r="CG128" s="345"/>
      <c r="CH128" s="345"/>
      <c r="CI128" s="1"/>
      <c r="CJ128" s="1"/>
      <c r="CK128" s="345"/>
      <c r="CL128" s="345"/>
      <c r="CM128" s="345"/>
      <c r="CN128" s="345"/>
      <c r="CO128" s="345"/>
      <c r="CP128" s="345"/>
      <c r="CQ128" s="345"/>
      <c r="CR128" s="1"/>
      <c r="CS128" s="1"/>
      <c r="CT128" s="345"/>
      <c r="CU128" s="345"/>
      <c r="CV128" s="345"/>
      <c r="CW128" s="345"/>
      <c r="CX128" s="1"/>
      <c r="CY128" s="1"/>
      <c r="CZ128" s="345"/>
      <c r="DA128" s="345"/>
      <c r="DB128" s="345"/>
      <c r="DC128" s="345"/>
      <c r="DD128" s="1"/>
      <c r="DE128" s="345"/>
      <c r="DF128" s="345"/>
      <c r="DG128" s="345"/>
      <c r="DH128" s="345"/>
      <c r="DI128" s="1"/>
      <c r="DJ128" s="345"/>
      <c r="DK128" s="1"/>
      <c r="DL128" s="1"/>
      <c r="DM128" s="1"/>
      <c r="DN128" s="345"/>
      <c r="DO128" s="345"/>
      <c r="DP128" s="1"/>
      <c r="DQ128" s="345"/>
      <c r="DR128" s="1"/>
      <c r="DS128" s="1"/>
      <c r="DT128" s="345"/>
      <c r="DU128" s="345"/>
      <c r="DV128" s="345"/>
      <c r="DW128" s="422"/>
      <c r="DX128" s="345"/>
      <c r="DY128" s="345"/>
      <c r="DZ128" s="345"/>
      <c r="EA128" s="345"/>
      <c r="EB128" s="345"/>
      <c r="EC128" s="345"/>
      <c r="ED128" s="345"/>
      <c r="EE128" s="345"/>
      <c r="EF128" s="345"/>
      <c r="EG128" s="345"/>
      <c r="EH128" s="345"/>
      <c r="EI128" s="1"/>
      <c r="EJ128" s="345"/>
      <c r="EK128" s="345"/>
      <c r="EL128" s="345"/>
      <c r="EM128" s="1"/>
      <c r="EN128" s="345"/>
      <c r="EO128" s="345"/>
      <c r="EP128" s="345"/>
      <c r="EQ128" s="345"/>
      <c r="ER128" s="345"/>
      <c r="ES128" s="1"/>
      <c r="ET128" s="345"/>
      <c r="EU128" s="345"/>
      <c r="EV128" s="345"/>
      <c r="EW128" s="345"/>
      <c r="EX128" s="345"/>
      <c r="EY128" s="345"/>
      <c r="EZ128" s="345"/>
      <c r="FA128" s="345"/>
      <c r="FB128" s="345"/>
      <c r="FC128" s="345"/>
      <c r="FD128" s="345"/>
      <c r="FE128" s="1"/>
      <c r="FF128" s="345"/>
      <c r="FG128" s="345"/>
      <c r="FH128" s="1"/>
      <c r="FI128" s="345"/>
      <c r="FJ128" s="345"/>
      <c r="FK128" s="1"/>
      <c r="FL128" s="345"/>
      <c r="FM128" s="345"/>
      <c r="FN128" s="1"/>
      <c r="FO128" s="1"/>
      <c r="FP128" s="345"/>
      <c r="FQ128" s="345"/>
      <c r="FR128" s="345"/>
      <c r="FS128" s="345"/>
      <c r="FT128" s="345"/>
      <c r="FU128" s="345"/>
      <c r="FV128" s="1"/>
      <c r="FW128" s="345"/>
      <c r="FX128" s="345"/>
      <c r="FY128" s="345"/>
      <c r="FZ128" s="345"/>
      <c r="GA128" s="345"/>
      <c r="GB128" s="345"/>
      <c r="GC128" s="345"/>
      <c r="GD128" s="1"/>
      <c r="GE128" s="345"/>
      <c r="GF128" s="345"/>
      <c r="GG128" s="345"/>
      <c r="GH128" s="345"/>
      <c r="GI128" s="345"/>
      <c r="GJ128" s="345"/>
      <c r="GK128" s="1"/>
      <c r="GL128" s="345"/>
      <c r="GM128" s="345"/>
      <c r="GN128" s="345"/>
      <c r="GO128" s="345"/>
      <c r="GP128" s="345"/>
      <c r="GQ128" s="422"/>
      <c r="GR128" s="1"/>
      <c r="GS128" s="1"/>
      <c r="GT128" s="1"/>
      <c r="GU128" s="1"/>
      <c r="GV128" s="1"/>
      <c r="GW128" s="1"/>
      <c r="GX128" s="1"/>
      <c r="GY128" s="1"/>
      <c r="GZ128" s="1"/>
      <c r="HA128" s="1"/>
      <c r="HB128" s="1"/>
      <c r="HC128" s="1"/>
      <c r="HD128" s="1"/>
      <c r="HE128" s="1"/>
      <c r="HF128" s="1"/>
      <c r="HG128" s="1"/>
      <c r="HH128" s="1"/>
    </row>
    <row r="129" spans="1:216" ht="15.75">
      <c r="A129" s="105" t="s">
        <v>600</v>
      </c>
      <c r="B129" s="3"/>
      <c r="C129" s="233"/>
      <c r="D129" s="56">
        <f>SUM(E129:HQ129)</f>
        <v>1501</v>
      </c>
      <c r="E129" s="9">
        <v>167</v>
      </c>
      <c r="F129" s="9">
        <v>0</v>
      </c>
      <c r="G129" s="9">
        <v>0</v>
      </c>
      <c r="H129" s="9">
        <v>104</v>
      </c>
      <c r="I129" s="9">
        <v>0</v>
      </c>
      <c r="J129" s="9">
        <v>110</v>
      </c>
      <c r="K129" s="9">
        <v>124</v>
      </c>
      <c r="L129" s="419" t="s">
        <v>4679</v>
      </c>
      <c r="M129" s="9">
        <v>0</v>
      </c>
      <c r="N129" s="9">
        <v>23</v>
      </c>
      <c r="O129" s="9">
        <v>32</v>
      </c>
      <c r="P129" s="9">
        <v>97</v>
      </c>
      <c r="Q129" s="9">
        <v>0</v>
      </c>
      <c r="R129" s="9">
        <v>0</v>
      </c>
      <c r="S129" s="9">
        <v>136</v>
      </c>
      <c r="T129" s="9">
        <v>146</v>
      </c>
      <c r="U129" s="565">
        <v>136</v>
      </c>
      <c r="V129" s="565">
        <v>0</v>
      </c>
      <c r="W129" s="565">
        <v>25</v>
      </c>
      <c r="X129" s="9">
        <v>0</v>
      </c>
      <c r="Y129" s="565">
        <v>0</v>
      </c>
      <c r="Z129" s="565">
        <v>71</v>
      </c>
      <c r="AA129" s="9">
        <v>0</v>
      </c>
      <c r="AB129" s="565">
        <v>0</v>
      </c>
      <c r="AC129" s="565">
        <v>63</v>
      </c>
      <c r="AD129" s="565">
        <v>121</v>
      </c>
      <c r="AE129" s="9">
        <v>146</v>
      </c>
      <c r="AG129" s="105"/>
      <c r="AH129" s="61"/>
      <c r="AJ129" s="249"/>
      <c r="AK129" s="61"/>
      <c r="AL129" s="65"/>
      <c r="AN129" s="345"/>
      <c r="AO129" s="345"/>
      <c r="AP129" s="345"/>
      <c r="AQ129" s="345"/>
      <c r="AR129" s="345"/>
      <c r="AS129" s="345"/>
      <c r="AT129" s="345"/>
      <c r="AU129" s="345"/>
      <c r="AV129" s="345"/>
      <c r="AW129" s="345"/>
      <c r="AX129" s="345"/>
      <c r="AY129" s="345"/>
      <c r="AZ129" s="345"/>
      <c r="BA129" s="345"/>
      <c r="BB129" s="345"/>
      <c r="BC129" s="345"/>
      <c r="BD129" s="345"/>
      <c r="BE129" s="345"/>
      <c r="BF129" s="345"/>
      <c r="BG129" s="345"/>
      <c r="BH129" s="345"/>
      <c r="BI129" s="345"/>
      <c r="BJ129" s="345"/>
      <c r="BK129" s="345"/>
      <c r="BL129" s="345"/>
      <c r="BM129" s="345"/>
      <c r="BN129" s="345"/>
      <c r="BO129" s="345"/>
      <c r="BP129" s="345"/>
      <c r="BQ129" s="345"/>
      <c r="BR129" s="1"/>
      <c r="BS129" s="345"/>
      <c r="BT129" s="345"/>
      <c r="BU129" s="345"/>
      <c r="BV129" s="345"/>
      <c r="BW129" s="345"/>
      <c r="BX129" s="345"/>
      <c r="BY129" s="345"/>
      <c r="BZ129" s="345"/>
      <c r="CA129" s="345"/>
      <c r="CB129" s="345"/>
      <c r="CC129" s="345"/>
      <c r="CD129" s="345"/>
      <c r="CE129" s="345"/>
      <c r="CF129" s="345"/>
      <c r="CG129" s="345"/>
      <c r="CH129" s="345"/>
      <c r="CI129" s="345"/>
      <c r="CJ129" s="345"/>
      <c r="CK129" s="1"/>
      <c r="CL129" s="345"/>
      <c r="CM129" s="345"/>
      <c r="CN129" s="345"/>
      <c r="CO129" s="345"/>
      <c r="CP129" s="345"/>
      <c r="CQ129" s="345"/>
      <c r="CR129" s="345"/>
      <c r="CS129" s="345"/>
      <c r="CT129" s="345"/>
      <c r="CU129" s="345"/>
      <c r="CV129" s="345"/>
      <c r="CW129" s="345"/>
      <c r="CX129" s="345"/>
      <c r="CY129" s="345"/>
      <c r="CZ129" s="345"/>
      <c r="DA129" s="345"/>
      <c r="DB129" s="345"/>
      <c r="DC129" s="345"/>
      <c r="DD129" s="1"/>
      <c r="DE129" s="345"/>
      <c r="DF129" s="345"/>
      <c r="DG129" s="345"/>
      <c r="DH129" s="345"/>
      <c r="DI129" s="1"/>
      <c r="DJ129" s="345"/>
      <c r="DK129" s="345"/>
      <c r="DL129" s="1"/>
      <c r="DM129" s="345"/>
      <c r="DN129" s="345"/>
      <c r="DO129" s="345"/>
      <c r="DP129" s="1"/>
      <c r="DQ129" s="345"/>
      <c r="DR129" s="1"/>
      <c r="DS129" s="1"/>
      <c r="DT129" s="345"/>
      <c r="DU129" s="345"/>
      <c r="DV129" s="345"/>
      <c r="DW129" s="422"/>
      <c r="DX129" s="345"/>
      <c r="DY129" s="345"/>
      <c r="DZ129" s="345"/>
      <c r="EA129" s="345"/>
      <c r="EB129" s="345"/>
      <c r="EC129" s="345"/>
      <c r="ED129" s="345"/>
      <c r="EE129" s="345"/>
      <c r="EF129" s="345"/>
      <c r="EG129" s="345"/>
      <c r="EH129" s="345"/>
      <c r="EI129" s="1"/>
      <c r="EJ129" s="345"/>
      <c r="EK129" s="345"/>
      <c r="EL129" s="345"/>
      <c r="EM129" s="345"/>
      <c r="EN129" s="345"/>
      <c r="EO129" s="345"/>
      <c r="EP129" s="345"/>
      <c r="EQ129" s="1"/>
      <c r="ER129" s="345"/>
      <c r="ES129" s="345"/>
      <c r="ET129" s="345"/>
      <c r="EU129" s="345"/>
      <c r="EV129" s="345"/>
      <c r="EW129" s="345"/>
      <c r="EX129" s="345"/>
      <c r="EY129" s="345"/>
      <c r="EZ129" s="345"/>
      <c r="FA129" s="345"/>
      <c r="FB129" s="345"/>
      <c r="FC129" s="345"/>
      <c r="FD129" s="345"/>
      <c r="FE129" s="345"/>
      <c r="FF129" s="345"/>
      <c r="FG129" s="345"/>
      <c r="FH129" s="345"/>
      <c r="FI129" s="345"/>
      <c r="FJ129" s="345"/>
      <c r="FK129" s="345"/>
      <c r="FL129" s="345"/>
      <c r="FM129" s="345"/>
      <c r="FN129" s="345"/>
      <c r="FO129" s="345"/>
      <c r="FP129" s="345"/>
      <c r="FQ129" s="345"/>
      <c r="FR129" s="345"/>
      <c r="FS129" s="345"/>
      <c r="FT129" s="345"/>
      <c r="FU129" s="345"/>
      <c r="FV129" s="1"/>
      <c r="FW129" s="345"/>
      <c r="FX129" s="345"/>
      <c r="FY129" s="345"/>
      <c r="FZ129" s="345"/>
      <c r="GA129" s="345"/>
      <c r="GB129" s="345"/>
      <c r="GC129" s="345"/>
      <c r="GD129" s="1"/>
      <c r="GE129" s="345"/>
      <c r="GF129" s="345"/>
      <c r="GG129" s="345"/>
      <c r="GH129" s="345"/>
      <c r="GI129" s="1"/>
      <c r="GJ129" s="345"/>
      <c r="GK129" s="345"/>
      <c r="GL129" s="345"/>
      <c r="GM129" s="345"/>
      <c r="GN129" s="345"/>
      <c r="GO129" s="345"/>
      <c r="GP129" s="345"/>
      <c r="GQ129" s="422"/>
      <c r="GR129" s="1"/>
      <c r="GS129" s="1"/>
      <c r="GT129" s="1"/>
      <c r="GU129" s="1"/>
      <c r="GV129" s="1"/>
      <c r="GW129" s="1"/>
      <c r="GX129" s="1"/>
      <c r="GY129" s="1"/>
      <c r="GZ129" s="1"/>
      <c r="HA129" s="1"/>
      <c r="HB129" s="1"/>
      <c r="HC129" s="1"/>
      <c r="HD129" s="1"/>
      <c r="HE129" s="1"/>
      <c r="HF129" s="1"/>
      <c r="HG129" s="1"/>
      <c r="HH129" s="1"/>
    </row>
    <row r="130" spans="1:216" ht="15.75">
      <c r="A130" s="261" t="s">
        <v>3856</v>
      </c>
      <c r="B130" s="3"/>
      <c r="C130" s="233"/>
      <c r="D130" s="56">
        <f>SUM(E130:HQ130)</f>
        <v>1912</v>
      </c>
      <c r="E130" s="9">
        <v>133</v>
      </c>
      <c r="F130" s="9">
        <v>140</v>
      </c>
      <c r="G130" s="9">
        <v>75</v>
      </c>
      <c r="H130" s="9">
        <v>94</v>
      </c>
      <c r="I130" s="9">
        <v>145</v>
      </c>
      <c r="J130" s="9">
        <v>141</v>
      </c>
      <c r="K130" s="9">
        <v>112</v>
      </c>
      <c r="L130" s="419" t="s">
        <v>4679</v>
      </c>
      <c r="M130" s="9">
        <v>0</v>
      </c>
      <c r="N130" s="9">
        <v>32</v>
      </c>
      <c r="O130" s="9">
        <v>102</v>
      </c>
      <c r="P130" s="9">
        <v>136</v>
      </c>
      <c r="Q130" s="9">
        <v>0</v>
      </c>
      <c r="R130" s="9">
        <v>0</v>
      </c>
      <c r="S130" s="9">
        <v>69</v>
      </c>
      <c r="T130" s="565">
        <v>106</v>
      </c>
      <c r="U130" s="565">
        <v>100</v>
      </c>
      <c r="V130" s="565">
        <v>0</v>
      </c>
      <c r="W130" s="565">
        <v>110</v>
      </c>
      <c r="X130" s="9">
        <v>0</v>
      </c>
      <c r="Y130" s="565">
        <v>125</v>
      </c>
      <c r="Z130" s="565">
        <v>56</v>
      </c>
      <c r="AA130" s="9">
        <v>0</v>
      </c>
      <c r="AB130" s="565">
        <v>44</v>
      </c>
      <c r="AC130" s="565">
        <v>64</v>
      </c>
      <c r="AD130" s="565">
        <v>0</v>
      </c>
      <c r="AE130" s="565">
        <v>128</v>
      </c>
      <c r="AG130" s="261"/>
      <c r="AH130" s="61"/>
      <c r="AJ130" s="249"/>
      <c r="AK130" s="61"/>
      <c r="AL130" s="65"/>
      <c r="AN130" s="345"/>
      <c r="AO130" s="345"/>
      <c r="AP130" s="345"/>
      <c r="AQ130" s="345"/>
      <c r="AR130" s="345"/>
      <c r="AS130" s="345"/>
      <c r="AT130" s="345"/>
      <c r="AU130" s="345"/>
      <c r="AV130" s="1"/>
      <c r="AW130" s="345"/>
      <c r="AX130" s="345"/>
      <c r="AY130" s="345"/>
      <c r="AZ130" s="345"/>
      <c r="BA130" s="345"/>
      <c r="BB130" s="1"/>
      <c r="BC130" s="345"/>
      <c r="BD130" s="345"/>
      <c r="BE130" s="345"/>
      <c r="BF130" s="345"/>
      <c r="BG130" s="1"/>
      <c r="BH130" s="345"/>
      <c r="BI130" s="345"/>
      <c r="BJ130" s="345"/>
      <c r="BK130" s="1"/>
      <c r="BL130" s="345"/>
      <c r="BM130" s="345"/>
      <c r="BN130" s="345"/>
      <c r="BO130" s="345"/>
      <c r="BP130" s="345"/>
      <c r="BQ130" s="345"/>
      <c r="BR130" s="345"/>
      <c r="BS130" s="345"/>
      <c r="BT130" s="345"/>
      <c r="BU130" s="345"/>
      <c r="BV130" s="345"/>
      <c r="BW130" s="345"/>
      <c r="BX130" s="345"/>
      <c r="BY130" s="345"/>
      <c r="BZ130" s="345"/>
      <c r="CA130" s="345"/>
      <c r="CB130" s="345"/>
      <c r="CC130" s="345"/>
      <c r="CD130" s="345"/>
      <c r="CE130" s="345"/>
      <c r="CF130" s="345"/>
      <c r="CG130" s="1"/>
      <c r="CH130" s="345"/>
      <c r="CI130" s="345"/>
      <c r="CJ130" s="345"/>
      <c r="CK130" s="345"/>
      <c r="CL130" s="345"/>
      <c r="CM130" s="345"/>
      <c r="CN130" s="345"/>
      <c r="CO130" s="345"/>
      <c r="CP130" s="345"/>
      <c r="CQ130" s="345"/>
      <c r="CR130" s="345"/>
      <c r="CS130" s="345"/>
      <c r="CT130" s="345"/>
      <c r="CU130" s="345"/>
      <c r="CV130" s="345"/>
      <c r="CW130" s="345"/>
      <c r="CX130" s="345"/>
      <c r="CY130" s="1"/>
      <c r="CZ130" s="345"/>
      <c r="DA130" s="345"/>
      <c r="DB130" s="345"/>
      <c r="DC130" s="1"/>
      <c r="DD130" s="345"/>
      <c r="DE130" s="345"/>
      <c r="DF130" s="345"/>
      <c r="DG130" s="345"/>
      <c r="DH130" s="345"/>
      <c r="DI130" s="345"/>
      <c r="DJ130" s="345"/>
      <c r="DK130" s="345"/>
      <c r="DL130" s="1"/>
      <c r="DM130" s="345"/>
      <c r="DN130" s="345"/>
      <c r="DO130" s="345"/>
      <c r="DP130" s="345"/>
      <c r="DQ130" s="345"/>
      <c r="DR130" s="345"/>
      <c r="DS130" s="1"/>
      <c r="DT130" s="345"/>
      <c r="DU130" s="345"/>
      <c r="DV130" s="345"/>
      <c r="DW130" s="422"/>
      <c r="DX130" s="1"/>
      <c r="DY130" s="1"/>
      <c r="DZ130" s="1"/>
      <c r="EA130" s="345"/>
      <c r="EB130" s="1"/>
      <c r="EC130" s="345"/>
      <c r="ED130" s="345"/>
      <c r="EE130" s="345"/>
      <c r="EF130" s="345"/>
      <c r="EG130" s="345"/>
      <c r="EH130" s="1"/>
      <c r="EI130" s="1"/>
      <c r="EJ130" s="1"/>
      <c r="EK130" s="345"/>
      <c r="EL130" s="345"/>
      <c r="EM130" s="345"/>
      <c r="EN130" s="1"/>
      <c r="EO130" s="1"/>
      <c r="EP130" s="345"/>
      <c r="EQ130" s="1"/>
      <c r="ER130" s="1"/>
      <c r="ES130" s="345"/>
      <c r="ET130" s="345"/>
      <c r="EU130" s="345"/>
      <c r="EV130" s="345"/>
      <c r="EW130" s="345"/>
      <c r="EX130" s="345"/>
      <c r="EY130" s="345"/>
      <c r="EZ130" s="345"/>
      <c r="FA130" s="345"/>
      <c r="FB130" s="345"/>
      <c r="FC130" s="1"/>
      <c r="FD130" s="345"/>
      <c r="FE130" s="345"/>
      <c r="FF130" s="345"/>
      <c r="FG130" s="345"/>
      <c r="FH130" s="345"/>
      <c r="FI130" s="345"/>
      <c r="FJ130" s="345"/>
      <c r="FK130" s="1"/>
      <c r="FL130" s="345"/>
      <c r="FM130" s="345"/>
      <c r="FN130" s="345"/>
      <c r="FO130" s="1"/>
      <c r="FP130" s="345"/>
      <c r="FQ130" s="345"/>
      <c r="FR130" s="345"/>
      <c r="FS130" s="345"/>
      <c r="FT130" s="345"/>
      <c r="FU130" s="345"/>
      <c r="FV130" s="1"/>
      <c r="FW130" s="345"/>
      <c r="FX130" s="345"/>
      <c r="FY130" s="345"/>
      <c r="FZ130" s="1"/>
      <c r="GA130" s="345"/>
      <c r="GB130" s="345"/>
      <c r="GC130" s="345"/>
      <c r="GD130" s="345"/>
      <c r="GE130" s="345"/>
      <c r="GF130" s="345"/>
      <c r="GG130" s="345"/>
      <c r="GH130" s="345"/>
      <c r="GI130" s="345"/>
      <c r="GJ130" s="345"/>
      <c r="GK130" s="345"/>
      <c r="GL130" s="1"/>
      <c r="GM130" s="345"/>
      <c r="GN130" s="345"/>
      <c r="GO130" s="345"/>
      <c r="GP130" s="345"/>
      <c r="GQ130" s="422"/>
      <c r="GR130" s="1"/>
      <c r="GS130" s="1"/>
      <c r="GT130" s="1"/>
      <c r="GU130" s="1"/>
      <c r="GV130" s="1"/>
      <c r="GW130" s="1"/>
      <c r="GX130" s="1"/>
      <c r="GY130" s="1"/>
      <c r="GZ130" s="1"/>
      <c r="HA130" s="1"/>
      <c r="HB130" s="1"/>
      <c r="HC130" s="1"/>
      <c r="HD130" s="1"/>
      <c r="HE130" s="1"/>
      <c r="HF130" s="1"/>
      <c r="HG130" s="1"/>
      <c r="HH130" s="1"/>
    </row>
    <row r="131" spans="1:216" ht="15.75">
      <c r="A131" s="261" t="s">
        <v>3839</v>
      </c>
      <c r="B131" s="3"/>
      <c r="C131" s="233"/>
      <c r="D131" s="56">
        <f>SUM(E131:HQ131)</f>
        <v>1486</v>
      </c>
      <c r="E131" s="9">
        <v>111</v>
      </c>
      <c r="F131" s="9">
        <v>0</v>
      </c>
      <c r="G131" s="9">
        <v>0</v>
      </c>
      <c r="H131" s="9">
        <v>70</v>
      </c>
      <c r="I131" s="9">
        <v>0</v>
      </c>
      <c r="J131" s="9">
        <v>74</v>
      </c>
      <c r="K131" s="9">
        <v>50</v>
      </c>
      <c r="L131" s="419" t="s">
        <v>4679</v>
      </c>
      <c r="M131" s="9">
        <v>0</v>
      </c>
      <c r="N131" s="9">
        <v>59</v>
      </c>
      <c r="O131" s="9">
        <v>141</v>
      </c>
      <c r="P131" s="9">
        <v>148</v>
      </c>
      <c r="Q131" s="9">
        <v>50</v>
      </c>
      <c r="R131" s="9">
        <v>0</v>
      </c>
      <c r="S131" s="9">
        <v>100</v>
      </c>
      <c r="T131" s="565">
        <v>67</v>
      </c>
      <c r="U131" s="565">
        <v>0</v>
      </c>
      <c r="V131" s="9">
        <v>163</v>
      </c>
      <c r="W131" s="565">
        <v>0</v>
      </c>
      <c r="X131" s="9">
        <v>0</v>
      </c>
      <c r="Y131" s="565">
        <v>70</v>
      </c>
      <c r="Z131" s="565">
        <v>81</v>
      </c>
      <c r="AA131" s="9">
        <v>0</v>
      </c>
      <c r="AB131" s="565">
        <v>124</v>
      </c>
      <c r="AC131" s="565">
        <v>17</v>
      </c>
      <c r="AD131" s="565">
        <v>0</v>
      </c>
      <c r="AE131" s="9">
        <v>161</v>
      </c>
      <c r="AG131" s="261"/>
      <c r="AH131" s="61"/>
      <c r="AJ131" s="249"/>
      <c r="AK131" s="61"/>
      <c r="AL131" s="65"/>
      <c r="AN131" s="345"/>
      <c r="AO131" s="345"/>
      <c r="AP131" s="345"/>
      <c r="AQ131" s="345"/>
      <c r="AR131" s="345"/>
      <c r="AS131" s="345"/>
      <c r="AT131" s="345"/>
      <c r="AU131" s="345"/>
      <c r="AV131" s="345"/>
      <c r="AW131" s="345"/>
      <c r="AX131" s="345"/>
      <c r="AY131" s="345"/>
      <c r="AZ131" s="345"/>
      <c r="BA131" s="345"/>
      <c r="BB131" s="345"/>
      <c r="BC131" s="345"/>
      <c r="BD131" s="345"/>
      <c r="BE131" s="345"/>
      <c r="BF131" s="345"/>
      <c r="BG131" s="345"/>
      <c r="BH131" s="345"/>
      <c r="BI131" s="345"/>
      <c r="BJ131" s="345"/>
      <c r="BK131" s="345"/>
      <c r="BL131" s="345"/>
      <c r="BM131" s="1"/>
      <c r="BN131" s="345"/>
      <c r="BO131" s="345"/>
      <c r="BP131" s="345"/>
      <c r="BQ131" s="345"/>
      <c r="BR131" s="1"/>
      <c r="BS131" s="1"/>
      <c r="BT131" s="345"/>
      <c r="BU131" s="345"/>
      <c r="BV131" s="345"/>
      <c r="BW131" s="1"/>
      <c r="BX131" s="345"/>
      <c r="BY131" s="345"/>
      <c r="BZ131" s="345"/>
      <c r="CA131" s="1"/>
      <c r="CB131" s="345"/>
      <c r="CC131" s="345"/>
      <c r="CD131" s="345"/>
      <c r="CE131" s="345"/>
      <c r="CF131" s="345"/>
      <c r="CG131" s="1"/>
      <c r="CH131" s="345"/>
      <c r="CI131" s="345"/>
      <c r="CJ131" s="345"/>
      <c r="CK131" s="345"/>
      <c r="CL131" s="345"/>
      <c r="CM131" s="345"/>
      <c r="CN131" s="345"/>
      <c r="CO131" s="345"/>
      <c r="CP131" s="345"/>
      <c r="CQ131" s="345"/>
      <c r="CR131" s="345"/>
      <c r="CS131" s="345"/>
      <c r="CT131" s="345"/>
      <c r="CU131" s="345"/>
      <c r="CV131" s="345"/>
      <c r="CW131" s="345"/>
      <c r="CX131" s="345"/>
      <c r="CY131" s="345"/>
      <c r="CZ131" s="345"/>
      <c r="DA131" s="345"/>
      <c r="DB131" s="345"/>
      <c r="DC131" s="345"/>
      <c r="DD131" s="345"/>
      <c r="DE131" s="1"/>
      <c r="DF131" s="345"/>
      <c r="DG131" s="345"/>
      <c r="DH131" s="345"/>
      <c r="DI131" s="345"/>
      <c r="DJ131" s="345"/>
      <c r="DK131" s="1"/>
      <c r="DL131" s="345"/>
      <c r="DM131" s="345"/>
      <c r="DN131" s="345"/>
      <c r="DO131" s="345"/>
      <c r="DP131" s="1"/>
      <c r="DQ131" s="1"/>
      <c r="DR131" s="345"/>
      <c r="DS131" s="345"/>
      <c r="DT131" s="345"/>
      <c r="DU131" s="345"/>
      <c r="DV131" s="1"/>
      <c r="DW131" s="422"/>
      <c r="DX131" s="345"/>
      <c r="DY131" s="1"/>
      <c r="DZ131" s="345"/>
      <c r="EA131" s="345"/>
      <c r="EB131" s="345"/>
      <c r="EC131" s="345"/>
      <c r="ED131" s="345"/>
      <c r="EE131" s="345"/>
      <c r="EF131" s="345"/>
      <c r="EG131" s="345"/>
      <c r="EH131" s="345"/>
      <c r="EI131" s="1"/>
      <c r="EJ131" s="345"/>
      <c r="EK131" s="345"/>
      <c r="EL131" s="345"/>
      <c r="EM131" s="345"/>
      <c r="EN131" s="345"/>
      <c r="EO131" s="345"/>
      <c r="EP131" s="345"/>
      <c r="EQ131" s="345"/>
      <c r="ER131" s="345"/>
      <c r="ES131" s="345"/>
      <c r="ET131" s="345"/>
      <c r="EU131" s="345"/>
      <c r="EV131" s="345"/>
      <c r="EW131" s="345"/>
      <c r="EX131" s="345"/>
      <c r="EY131" s="345"/>
      <c r="EZ131" s="345"/>
      <c r="FA131" s="345"/>
      <c r="FB131" s="345"/>
      <c r="FC131" s="345"/>
      <c r="FD131" s="345"/>
      <c r="FE131" s="345"/>
      <c r="FF131" s="345"/>
      <c r="FG131" s="345"/>
      <c r="FH131" s="345"/>
      <c r="FI131" s="345"/>
      <c r="FJ131" s="345"/>
      <c r="FK131" s="345"/>
      <c r="FL131" s="345"/>
      <c r="FM131" s="345"/>
      <c r="FN131" s="1"/>
      <c r="FO131" s="345"/>
      <c r="FP131" s="345"/>
      <c r="FQ131" s="345"/>
      <c r="FR131" s="345"/>
      <c r="FS131" s="345"/>
      <c r="FT131" s="345"/>
      <c r="FU131" s="1"/>
      <c r="FV131" s="345"/>
      <c r="FW131" s="345"/>
      <c r="FX131" s="345"/>
      <c r="FY131" s="345"/>
      <c r="FZ131" s="345"/>
      <c r="GA131" s="345"/>
      <c r="GB131" s="345"/>
      <c r="GC131" s="345"/>
      <c r="GD131" s="1"/>
      <c r="GE131" s="345"/>
      <c r="GF131" s="345"/>
      <c r="GG131" s="345"/>
      <c r="GH131" s="345"/>
      <c r="GI131" s="345"/>
      <c r="GJ131" s="345"/>
      <c r="GK131" s="345"/>
      <c r="GL131" s="345"/>
      <c r="GM131" s="345"/>
      <c r="GN131" s="345"/>
      <c r="GO131" s="345"/>
      <c r="GP131" s="1"/>
      <c r="GQ131" s="422"/>
      <c r="GR131" s="1"/>
      <c r="GS131" s="1"/>
      <c r="GT131" s="1"/>
      <c r="GU131" s="1"/>
      <c r="GV131" s="1"/>
      <c r="GW131" s="1"/>
      <c r="GX131" s="1"/>
      <c r="GY131" s="1"/>
      <c r="GZ131" s="1"/>
      <c r="HA131" s="1"/>
      <c r="HB131" s="1"/>
      <c r="HC131" s="1"/>
      <c r="HD131" s="1"/>
      <c r="HE131" s="1"/>
      <c r="HF131" s="1"/>
      <c r="HG131" s="1"/>
      <c r="HH131" s="1"/>
    </row>
    <row r="132" spans="1:216" ht="15.75">
      <c r="A132" s="261" t="s">
        <v>1575</v>
      </c>
      <c r="B132" s="3"/>
      <c r="C132" s="233"/>
      <c r="D132" s="56">
        <f>SUM(E132:HQ132)</f>
        <v>1975</v>
      </c>
      <c r="E132" s="9">
        <v>104</v>
      </c>
      <c r="F132" s="9">
        <v>162</v>
      </c>
      <c r="G132" s="9">
        <v>75</v>
      </c>
      <c r="H132" s="9">
        <v>67</v>
      </c>
      <c r="I132" s="9">
        <v>105</v>
      </c>
      <c r="J132" s="9">
        <v>77</v>
      </c>
      <c r="K132" s="9">
        <v>52</v>
      </c>
      <c r="L132" s="419" t="s">
        <v>4679</v>
      </c>
      <c r="M132" s="9">
        <v>0</v>
      </c>
      <c r="N132" s="9">
        <v>79</v>
      </c>
      <c r="O132" s="9">
        <v>23</v>
      </c>
      <c r="P132" s="9">
        <v>141</v>
      </c>
      <c r="Q132" s="9">
        <v>133</v>
      </c>
      <c r="R132" s="9">
        <v>0</v>
      </c>
      <c r="S132" s="9">
        <v>143</v>
      </c>
      <c r="T132" s="565">
        <v>135</v>
      </c>
      <c r="U132" s="565">
        <v>50</v>
      </c>
      <c r="V132" s="565">
        <v>0</v>
      </c>
      <c r="W132" s="565">
        <v>104</v>
      </c>
      <c r="X132" s="9">
        <v>0</v>
      </c>
      <c r="Y132" s="565">
        <v>68</v>
      </c>
      <c r="Z132" s="9">
        <v>140</v>
      </c>
      <c r="AA132" s="9">
        <v>0</v>
      </c>
      <c r="AB132" s="565">
        <v>61</v>
      </c>
      <c r="AC132" s="565">
        <v>45</v>
      </c>
      <c r="AD132" s="565">
        <v>111</v>
      </c>
      <c r="AE132" s="565">
        <v>100</v>
      </c>
      <c r="AG132" s="261"/>
      <c r="AH132" s="61"/>
      <c r="AJ132" s="249"/>
      <c r="AK132" s="61"/>
      <c r="AL132" s="65"/>
      <c r="AN132" s="345"/>
      <c r="AO132" s="345"/>
      <c r="AP132" s="345"/>
      <c r="AQ132" s="1"/>
      <c r="AR132" s="345"/>
      <c r="AS132" s="345"/>
      <c r="AT132" s="345"/>
      <c r="AU132" s="345"/>
      <c r="AV132" s="1"/>
      <c r="AW132" s="345"/>
      <c r="AX132" s="345"/>
      <c r="AY132" s="345"/>
      <c r="AZ132" s="345"/>
      <c r="BA132" s="345"/>
      <c r="BB132" s="345"/>
      <c r="BC132" s="345"/>
      <c r="BD132" s="345"/>
      <c r="BE132" s="345"/>
      <c r="BF132" s="345"/>
      <c r="BG132" s="345"/>
      <c r="BH132" s="345"/>
      <c r="BI132" s="345"/>
      <c r="BJ132" s="345"/>
      <c r="BK132" s="345"/>
      <c r="BL132" s="1"/>
      <c r="BM132" s="345"/>
      <c r="BN132" s="345"/>
      <c r="BO132" s="345"/>
      <c r="BP132" s="345"/>
      <c r="BQ132" s="345"/>
      <c r="BR132" s="1"/>
      <c r="BS132" s="345"/>
      <c r="BT132" s="345"/>
      <c r="BU132" s="345"/>
      <c r="BV132" s="345"/>
      <c r="BW132" s="1"/>
      <c r="BX132" s="345"/>
      <c r="BY132" s="345"/>
      <c r="BZ132" s="345"/>
      <c r="CA132" s="1"/>
      <c r="CB132" s="345"/>
      <c r="CC132" s="345"/>
      <c r="CD132" s="345"/>
      <c r="CE132" s="345"/>
      <c r="CF132" s="345"/>
      <c r="CG132" s="1"/>
      <c r="CH132" s="345"/>
      <c r="CI132" s="345"/>
      <c r="CJ132" s="345"/>
      <c r="CK132" s="345"/>
      <c r="CL132" s="345"/>
      <c r="CM132" s="345"/>
      <c r="CN132" s="345"/>
      <c r="CO132" s="345"/>
      <c r="CP132" s="345"/>
      <c r="CQ132" s="345"/>
      <c r="CR132" s="345"/>
      <c r="CS132" s="345"/>
      <c r="CT132" s="345"/>
      <c r="CU132" s="345"/>
      <c r="CV132" s="345"/>
      <c r="CW132" s="345"/>
      <c r="CX132" s="1"/>
      <c r="CY132" s="345"/>
      <c r="CZ132" s="345"/>
      <c r="DA132" s="345"/>
      <c r="DB132" s="345"/>
      <c r="DC132" s="345"/>
      <c r="DD132" s="345"/>
      <c r="DE132" s="345"/>
      <c r="DF132" s="345"/>
      <c r="DG132" s="345"/>
      <c r="DH132" s="345"/>
      <c r="DI132" s="1"/>
      <c r="DJ132" s="345"/>
      <c r="DK132" s="345"/>
      <c r="DL132" s="345"/>
      <c r="DM132" s="345"/>
      <c r="DN132" s="345"/>
      <c r="DO132" s="345"/>
      <c r="DP132" s="345"/>
      <c r="DQ132" s="345"/>
      <c r="DR132" s="1"/>
      <c r="DS132" s="345"/>
      <c r="DT132" s="345"/>
      <c r="DU132" s="345"/>
      <c r="DV132" s="345"/>
      <c r="DW132" s="422"/>
      <c r="DX132" s="345"/>
      <c r="DY132" s="345"/>
      <c r="DZ132" s="345"/>
      <c r="EA132" s="345"/>
      <c r="EB132" s="345"/>
      <c r="EC132" s="345"/>
      <c r="ED132" s="1"/>
      <c r="EE132" s="345"/>
      <c r="EF132" s="345"/>
      <c r="EG132" s="345"/>
      <c r="EH132" s="345"/>
      <c r="EI132" s="1"/>
      <c r="EJ132" s="345"/>
      <c r="EK132" s="345"/>
      <c r="EL132" s="345"/>
      <c r="EM132" s="345"/>
      <c r="EN132" s="345"/>
      <c r="EO132" s="345"/>
      <c r="EP132" s="345"/>
      <c r="EQ132" s="345"/>
      <c r="ER132" s="1"/>
      <c r="ES132" s="345"/>
      <c r="ET132" s="345"/>
      <c r="EU132" s="345"/>
      <c r="EV132" s="345"/>
      <c r="EW132" s="345"/>
      <c r="EX132" s="345"/>
      <c r="EY132" s="345"/>
      <c r="EZ132" s="345"/>
      <c r="FA132" s="345"/>
      <c r="FB132" s="345"/>
      <c r="FC132" s="1"/>
      <c r="FD132" s="345"/>
      <c r="FE132" s="345"/>
      <c r="FF132" s="345"/>
      <c r="FG132" s="345"/>
      <c r="FH132" s="345"/>
      <c r="FI132" s="345"/>
      <c r="FJ132" s="345"/>
      <c r="FK132" s="1"/>
      <c r="FL132" s="345"/>
      <c r="FM132" s="345"/>
      <c r="FN132" s="1"/>
      <c r="FO132" s="1"/>
      <c r="FP132" s="345"/>
      <c r="FQ132" s="345"/>
      <c r="FR132" s="345"/>
      <c r="FS132" s="345"/>
      <c r="FT132" s="345"/>
      <c r="FU132" s="345"/>
      <c r="FV132" s="1"/>
      <c r="FW132" s="345"/>
      <c r="FX132" s="345"/>
      <c r="FY132" s="345"/>
      <c r="FZ132" s="345"/>
      <c r="GA132" s="345"/>
      <c r="GB132" s="345"/>
      <c r="GC132" s="345"/>
      <c r="GD132" s="345"/>
      <c r="GE132" s="345"/>
      <c r="GF132" s="345"/>
      <c r="GG132" s="345"/>
      <c r="GH132" s="345"/>
      <c r="GI132" s="345"/>
      <c r="GJ132" s="345"/>
      <c r="GK132" s="345"/>
      <c r="GL132" s="345"/>
      <c r="GM132" s="345"/>
      <c r="GN132" s="345"/>
      <c r="GO132" s="345"/>
      <c r="GP132" s="345"/>
      <c r="GQ132" s="422"/>
      <c r="GR132" s="1"/>
      <c r="GS132" s="1"/>
      <c r="GT132" s="1"/>
      <c r="GU132" s="1"/>
      <c r="GV132" s="1"/>
      <c r="GW132" s="1"/>
      <c r="GX132" s="1"/>
      <c r="GY132" s="1"/>
      <c r="GZ132" s="1"/>
      <c r="HA132" s="1"/>
      <c r="HB132" s="1"/>
      <c r="HC132" s="1"/>
      <c r="HD132" s="1"/>
      <c r="HE132" s="1"/>
      <c r="HF132" s="1"/>
      <c r="HG132" s="1"/>
      <c r="HH132" s="1"/>
    </row>
    <row r="133" spans="1:216" ht="15.75">
      <c r="A133" s="105" t="s">
        <v>2510</v>
      </c>
      <c r="B133" s="61"/>
      <c r="C133" s="232"/>
      <c r="D133" s="56">
        <f>SUM(E133:HQ133)</f>
        <v>2255</v>
      </c>
      <c r="E133" s="9">
        <v>86</v>
      </c>
      <c r="F133" s="9">
        <v>92</v>
      </c>
      <c r="G133" s="9">
        <v>157</v>
      </c>
      <c r="H133" s="9">
        <v>134</v>
      </c>
      <c r="I133" s="9">
        <v>90</v>
      </c>
      <c r="J133" s="9">
        <v>99</v>
      </c>
      <c r="K133" s="9">
        <v>50</v>
      </c>
      <c r="L133" s="9">
        <v>165</v>
      </c>
      <c r="M133" s="9">
        <v>156</v>
      </c>
      <c r="N133" s="9">
        <v>20</v>
      </c>
      <c r="O133" s="9">
        <v>88</v>
      </c>
      <c r="P133" s="9">
        <v>114</v>
      </c>
      <c r="Q133" s="9">
        <v>37</v>
      </c>
      <c r="R133" s="9">
        <v>0</v>
      </c>
      <c r="S133" s="9">
        <v>55</v>
      </c>
      <c r="T133" s="565">
        <v>86</v>
      </c>
      <c r="U133" s="565">
        <v>44</v>
      </c>
      <c r="V133" s="9">
        <v>152</v>
      </c>
      <c r="W133" s="565">
        <v>17</v>
      </c>
      <c r="X133" s="9">
        <v>0</v>
      </c>
      <c r="Y133" s="9">
        <v>140</v>
      </c>
      <c r="Z133" s="9">
        <v>151</v>
      </c>
      <c r="AA133" s="9">
        <v>150</v>
      </c>
      <c r="AB133" s="565">
        <v>39</v>
      </c>
      <c r="AC133" s="565">
        <v>21</v>
      </c>
      <c r="AD133" s="565">
        <v>0</v>
      </c>
      <c r="AE133" s="565">
        <v>112</v>
      </c>
      <c r="AG133" s="105"/>
      <c r="AH133" s="61"/>
      <c r="AJ133" s="249"/>
      <c r="AK133" s="61"/>
      <c r="AL133" s="65"/>
      <c r="AN133" s="345"/>
      <c r="AO133" s="345"/>
      <c r="AP133" s="345"/>
      <c r="AQ133" s="345"/>
      <c r="AR133" s="345"/>
      <c r="AS133" s="345"/>
      <c r="AT133" s="345"/>
      <c r="AU133" s="345"/>
      <c r="AV133" s="345"/>
      <c r="AW133" s="345"/>
      <c r="AX133" s="345"/>
      <c r="AY133" s="345"/>
      <c r="AZ133" s="345"/>
      <c r="BA133" s="345"/>
      <c r="BB133" s="345"/>
      <c r="BC133" s="345"/>
      <c r="BD133" s="345"/>
      <c r="BE133" s="345"/>
      <c r="BF133" s="345"/>
      <c r="BG133" s="345"/>
      <c r="BH133" s="345"/>
      <c r="BI133" s="345"/>
      <c r="BJ133" s="345"/>
      <c r="BK133" s="345"/>
      <c r="BL133" s="345"/>
      <c r="BM133" s="345"/>
      <c r="BN133" s="345"/>
      <c r="BO133" s="1"/>
      <c r="BP133" s="345"/>
      <c r="BQ133" s="345"/>
      <c r="BR133" s="1"/>
      <c r="BS133" s="345"/>
      <c r="BT133" s="345"/>
      <c r="BU133" s="345"/>
      <c r="BV133" s="345"/>
      <c r="BW133" s="345"/>
      <c r="BX133" s="1"/>
      <c r="BY133" s="345"/>
      <c r="BZ133" s="345"/>
      <c r="CA133" s="345"/>
      <c r="CB133" s="345"/>
      <c r="CC133" s="345"/>
      <c r="CD133" s="345"/>
      <c r="CE133" s="345"/>
      <c r="CF133" s="345"/>
      <c r="CG133" s="345"/>
      <c r="CH133" s="345"/>
      <c r="CI133" s="345"/>
      <c r="CJ133" s="345"/>
      <c r="CK133" s="345"/>
      <c r="CL133" s="1"/>
      <c r="CM133" s="345"/>
      <c r="CN133" s="345"/>
      <c r="CO133" s="345"/>
      <c r="CP133" s="345"/>
      <c r="CQ133" s="345"/>
      <c r="CR133" s="345"/>
      <c r="CS133" s="345"/>
      <c r="CT133" s="345"/>
      <c r="CU133" s="345"/>
      <c r="CV133" s="345"/>
      <c r="CW133" s="345"/>
      <c r="CX133" s="345"/>
      <c r="CY133" s="1"/>
      <c r="CZ133" s="345"/>
      <c r="DA133" s="345"/>
      <c r="DB133" s="345"/>
      <c r="DC133" s="345"/>
      <c r="DD133" s="345"/>
      <c r="DE133" s="345"/>
      <c r="DF133" s="1"/>
      <c r="DG133" s="345"/>
      <c r="DH133" s="345"/>
      <c r="DI133" s="345"/>
      <c r="DJ133" s="345"/>
      <c r="DK133" s="345"/>
      <c r="DL133" s="1"/>
      <c r="DM133" s="345"/>
      <c r="DN133" s="345"/>
      <c r="DO133" s="345"/>
      <c r="DP133" s="1"/>
      <c r="DQ133" s="345"/>
      <c r="DR133" s="345"/>
      <c r="DS133" s="1"/>
      <c r="DT133" s="345"/>
      <c r="DU133" s="345"/>
      <c r="DV133" s="345"/>
      <c r="DW133" s="422"/>
      <c r="DX133" s="345"/>
      <c r="DY133" s="345"/>
      <c r="DZ133" s="345"/>
      <c r="EA133" s="345"/>
      <c r="EB133" s="345"/>
      <c r="EC133" s="345"/>
      <c r="ED133" s="345"/>
      <c r="EE133" s="1"/>
      <c r="EF133" s="345"/>
      <c r="EG133" s="345"/>
      <c r="EH133" s="345"/>
      <c r="EI133" s="345"/>
      <c r="EJ133" s="345"/>
      <c r="EK133" s="345"/>
      <c r="EL133" s="345"/>
      <c r="EM133" s="345"/>
      <c r="EN133" s="345"/>
      <c r="EO133" s="1"/>
      <c r="EP133" s="345"/>
      <c r="EQ133" s="1"/>
      <c r="ER133" s="345"/>
      <c r="ES133" s="345"/>
      <c r="ET133" s="345"/>
      <c r="EU133" s="345"/>
      <c r="EV133" s="345"/>
      <c r="EW133" s="345"/>
      <c r="EX133" s="345"/>
      <c r="EY133" s="345"/>
      <c r="EZ133" s="345"/>
      <c r="FA133" s="345"/>
      <c r="FB133" s="345"/>
      <c r="FC133" s="345"/>
      <c r="FD133" s="345"/>
      <c r="FE133" s="345"/>
      <c r="FF133" s="1"/>
      <c r="FG133" s="345"/>
      <c r="FH133" s="345"/>
      <c r="FI133" s="345"/>
      <c r="FJ133" s="345"/>
      <c r="FK133" s="345"/>
      <c r="FL133" s="345"/>
      <c r="FM133" s="345"/>
      <c r="FN133" s="345"/>
      <c r="FO133" s="345"/>
      <c r="FP133" s="345"/>
      <c r="FQ133" s="345"/>
      <c r="FR133" s="345"/>
      <c r="FS133" s="1"/>
      <c r="FT133" s="345"/>
      <c r="FU133" s="345"/>
      <c r="FV133" s="345"/>
      <c r="FW133" s="345"/>
      <c r="FX133" s="345"/>
      <c r="FY133" s="345"/>
      <c r="FZ133" s="345"/>
      <c r="GA133" s="345"/>
      <c r="GB133" s="345"/>
      <c r="GC133" s="1"/>
      <c r="GD133" s="345"/>
      <c r="GE133" s="345"/>
      <c r="GF133" s="345"/>
      <c r="GG133" s="345"/>
      <c r="GH133" s="345"/>
      <c r="GI133" s="345"/>
      <c r="GJ133" s="345"/>
      <c r="GK133" s="1"/>
      <c r="GL133" s="1"/>
      <c r="GM133" s="345"/>
      <c r="GN133" s="345"/>
      <c r="GO133" s="345"/>
      <c r="GP133" s="345"/>
      <c r="GQ133" s="422"/>
      <c r="GR133" s="1"/>
      <c r="GS133" s="1"/>
      <c r="GT133" s="1"/>
      <c r="GU133" s="1"/>
      <c r="GV133" s="1"/>
      <c r="GW133" s="1"/>
      <c r="GX133" s="1"/>
      <c r="GY133" s="1"/>
      <c r="GZ133" s="1"/>
      <c r="HA133" s="1"/>
      <c r="HB133" s="1"/>
      <c r="HC133" s="1"/>
      <c r="HD133" s="1"/>
      <c r="HE133" s="1"/>
      <c r="HF133" s="1"/>
      <c r="HG133" s="1"/>
      <c r="HH133" s="1"/>
    </row>
    <row r="134" spans="1:216" ht="15.75">
      <c r="A134" s="105" t="s">
        <v>2612</v>
      </c>
      <c r="B134" s="3"/>
      <c r="C134" s="233"/>
      <c r="D134" s="56">
        <f>SUM(E134:HQ134)</f>
        <v>1951</v>
      </c>
      <c r="E134" s="9">
        <v>0</v>
      </c>
      <c r="F134" s="9">
        <v>0</v>
      </c>
      <c r="G134" s="9">
        <v>141</v>
      </c>
      <c r="H134" s="9">
        <v>102</v>
      </c>
      <c r="I134" s="9">
        <v>108</v>
      </c>
      <c r="J134" s="9">
        <v>89</v>
      </c>
      <c r="K134" s="9">
        <v>130</v>
      </c>
      <c r="L134" s="419" t="s">
        <v>4679</v>
      </c>
      <c r="M134" s="9">
        <v>131</v>
      </c>
      <c r="N134" s="9">
        <v>95</v>
      </c>
      <c r="O134" s="9">
        <v>97</v>
      </c>
      <c r="P134" s="9">
        <v>154</v>
      </c>
      <c r="Q134" s="9">
        <v>60</v>
      </c>
      <c r="R134" s="9">
        <v>0</v>
      </c>
      <c r="S134" s="9">
        <v>156</v>
      </c>
      <c r="T134" s="565">
        <v>121</v>
      </c>
      <c r="U134" s="565">
        <v>100</v>
      </c>
      <c r="V134" s="565">
        <v>0</v>
      </c>
      <c r="W134" s="565">
        <v>78</v>
      </c>
      <c r="X134" s="9">
        <v>0</v>
      </c>
      <c r="Y134" s="9">
        <v>156</v>
      </c>
      <c r="Z134" s="565">
        <v>95</v>
      </c>
      <c r="AA134" s="9">
        <v>0</v>
      </c>
      <c r="AB134" s="565">
        <v>100</v>
      </c>
      <c r="AC134" s="565">
        <v>25</v>
      </c>
      <c r="AD134" s="565">
        <v>0</v>
      </c>
      <c r="AE134" s="565">
        <v>13</v>
      </c>
      <c r="AG134" s="105"/>
      <c r="AH134" s="61"/>
      <c r="AJ134" s="249"/>
      <c r="AK134" s="61"/>
      <c r="AL134" s="65"/>
      <c r="AN134" s="345"/>
      <c r="AO134" s="345"/>
      <c r="AP134" s="345"/>
      <c r="AQ134" s="345"/>
      <c r="AR134" s="1"/>
      <c r="AS134" s="345"/>
      <c r="AT134" s="345"/>
      <c r="AU134" s="345"/>
      <c r="AV134" s="345"/>
      <c r="AW134" s="345"/>
      <c r="AX134" s="345"/>
      <c r="AY134" s="345"/>
      <c r="AZ134" s="1"/>
      <c r="BA134" s="345"/>
      <c r="BB134" s="345"/>
      <c r="BC134" s="345"/>
      <c r="BD134" s="345"/>
      <c r="BE134" s="1"/>
      <c r="BF134" s="345"/>
      <c r="BG134" s="345"/>
      <c r="BH134" s="345"/>
      <c r="BI134" s="345"/>
      <c r="BJ134" s="345"/>
      <c r="BK134" s="345"/>
      <c r="BL134" s="345"/>
      <c r="BM134" s="345"/>
      <c r="BN134" s="345"/>
      <c r="BO134" s="345"/>
      <c r="BP134" s="345"/>
      <c r="BQ134" s="345"/>
      <c r="BR134" s="345"/>
      <c r="BS134" s="1"/>
      <c r="BT134" s="345"/>
      <c r="BU134" s="345"/>
      <c r="BV134" s="345"/>
      <c r="BW134" s="345"/>
      <c r="BX134" s="1"/>
      <c r="BY134" s="345"/>
      <c r="BZ134" s="345"/>
      <c r="CA134" s="345"/>
      <c r="CB134" s="345"/>
      <c r="CC134" s="345"/>
      <c r="CD134" s="345"/>
      <c r="CE134" s="345"/>
      <c r="CF134" s="345"/>
      <c r="CG134" s="345"/>
      <c r="CH134" s="345"/>
      <c r="CI134" s="345"/>
      <c r="CJ134" s="345"/>
      <c r="CK134" s="1"/>
      <c r="CL134" s="345"/>
      <c r="CM134" s="345"/>
      <c r="CN134" s="345"/>
      <c r="CO134" s="345"/>
      <c r="CP134" s="345"/>
      <c r="CQ134" s="345"/>
      <c r="CR134" s="345"/>
      <c r="CS134" s="345"/>
      <c r="CT134" s="345"/>
      <c r="CU134" s="345"/>
      <c r="CV134" s="345"/>
      <c r="CW134" s="345"/>
      <c r="CX134" s="345"/>
      <c r="CY134" s="1"/>
      <c r="CZ134" s="345"/>
      <c r="DA134" s="345"/>
      <c r="DB134" s="345"/>
      <c r="DC134" s="345"/>
      <c r="DD134" s="345"/>
      <c r="DE134" s="345"/>
      <c r="DF134" s="1"/>
      <c r="DG134" s="345"/>
      <c r="DH134" s="1"/>
      <c r="DI134" s="345"/>
      <c r="DJ134" s="345"/>
      <c r="DK134" s="345"/>
      <c r="DL134" s="1"/>
      <c r="DM134" s="345"/>
      <c r="DN134" s="345"/>
      <c r="DO134" s="345"/>
      <c r="DP134" s="1"/>
      <c r="DQ134" s="345"/>
      <c r="DR134" s="1"/>
      <c r="DS134" s="1"/>
      <c r="DT134" s="345"/>
      <c r="DU134" s="1"/>
      <c r="DV134" s="345"/>
      <c r="DW134" s="422"/>
      <c r="DX134" s="345"/>
      <c r="DY134" s="1"/>
      <c r="DZ134" s="1"/>
      <c r="EA134" s="345"/>
      <c r="EB134" s="345"/>
      <c r="EC134" s="345"/>
      <c r="ED134" s="345"/>
      <c r="EE134" s="345"/>
      <c r="EF134" s="345"/>
      <c r="EG134" s="345"/>
      <c r="EH134" s="345"/>
      <c r="EI134" s="1"/>
      <c r="EJ134" s="1"/>
      <c r="EK134" s="345"/>
      <c r="EL134" s="345"/>
      <c r="EM134" s="345"/>
      <c r="EN134" s="345"/>
      <c r="EO134" s="345"/>
      <c r="EP134" s="345"/>
      <c r="EQ134" s="1"/>
      <c r="ER134" s="345"/>
      <c r="ES134" s="345"/>
      <c r="ET134" s="345"/>
      <c r="EU134" s="345"/>
      <c r="EV134" s="345"/>
      <c r="EW134" s="345"/>
      <c r="EX134" s="1"/>
      <c r="EY134" s="345"/>
      <c r="EZ134" s="345"/>
      <c r="FA134" s="345"/>
      <c r="FB134" s="345"/>
      <c r="FC134" s="345"/>
      <c r="FD134" s="345"/>
      <c r="FE134" s="345"/>
      <c r="FF134" s="345"/>
      <c r="FG134" s="345"/>
      <c r="FH134" s="345"/>
      <c r="FI134" s="345"/>
      <c r="FJ134" s="345"/>
      <c r="FK134" s="345"/>
      <c r="FL134" s="345"/>
      <c r="FM134" s="345"/>
      <c r="FN134" s="345"/>
      <c r="FO134" s="345"/>
      <c r="FP134" s="1"/>
      <c r="FQ134" s="345"/>
      <c r="FR134" s="345"/>
      <c r="FS134" s="1"/>
      <c r="FT134" s="1"/>
      <c r="FU134" s="345"/>
      <c r="FV134" s="345"/>
      <c r="FW134" s="345"/>
      <c r="FX134" s="345"/>
      <c r="FY134" s="345"/>
      <c r="FZ134" s="345"/>
      <c r="GA134" s="345"/>
      <c r="GB134" s="345"/>
      <c r="GC134" s="1"/>
      <c r="GD134" s="345"/>
      <c r="GE134" s="1"/>
      <c r="GF134" s="345"/>
      <c r="GG134" s="345"/>
      <c r="GH134" s="345"/>
      <c r="GI134" s="1"/>
      <c r="GJ134" s="345"/>
      <c r="GK134" s="345"/>
      <c r="GL134" s="345"/>
      <c r="GM134" s="1"/>
      <c r="GN134" s="345"/>
      <c r="GO134" s="1"/>
      <c r="GP134" s="345"/>
      <c r="GQ134" s="422"/>
      <c r="GR134" s="1"/>
      <c r="GS134" s="1"/>
      <c r="GT134" s="1"/>
      <c r="GU134" s="1"/>
      <c r="GV134" s="1"/>
      <c r="GW134" s="1"/>
      <c r="GX134" s="1"/>
      <c r="GY134" s="1"/>
      <c r="GZ134" s="1"/>
      <c r="HA134" s="1"/>
      <c r="HB134" s="1"/>
      <c r="HC134" s="1"/>
      <c r="HD134" s="1"/>
      <c r="HE134" s="1"/>
      <c r="HF134" s="1"/>
      <c r="HG134" s="1"/>
      <c r="HH134" s="1"/>
    </row>
    <row r="135" spans="1:216" ht="15.75">
      <c r="A135" s="260" t="s">
        <v>3171</v>
      </c>
      <c r="B135" s="3"/>
      <c r="C135" s="232"/>
      <c r="D135" s="56">
        <f>SUM(E135:HQ135)</f>
        <v>1311</v>
      </c>
      <c r="E135" s="9">
        <v>111</v>
      </c>
      <c r="F135" s="9">
        <v>0</v>
      </c>
      <c r="G135" s="9">
        <v>0</v>
      </c>
      <c r="H135" s="9">
        <v>76</v>
      </c>
      <c r="I135" s="9">
        <v>95</v>
      </c>
      <c r="J135" s="9">
        <v>77</v>
      </c>
      <c r="K135" s="9">
        <v>52</v>
      </c>
      <c r="L135" s="9">
        <v>165</v>
      </c>
      <c r="M135" s="9">
        <v>0</v>
      </c>
      <c r="N135" s="9">
        <v>133</v>
      </c>
      <c r="O135" s="9">
        <v>30</v>
      </c>
      <c r="P135" s="9">
        <v>0</v>
      </c>
      <c r="Q135" s="9">
        <v>54</v>
      </c>
      <c r="R135" s="9">
        <v>0</v>
      </c>
      <c r="S135" s="9">
        <v>133</v>
      </c>
      <c r="T135" s="565">
        <v>101</v>
      </c>
      <c r="U135" s="565">
        <v>0</v>
      </c>
      <c r="V135" s="565">
        <v>0</v>
      </c>
      <c r="W135" s="565">
        <v>25</v>
      </c>
      <c r="X135" s="9">
        <v>0</v>
      </c>
      <c r="Y135" s="565">
        <v>0</v>
      </c>
      <c r="Z135" s="565">
        <v>31</v>
      </c>
      <c r="AA135" s="9">
        <v>0</v>
      </c>
      <c r="AB135" s="565">
        <v>66</v>
      </c>
      <c r="AC135" s="565">
        <v>3</v>
      </c>
      <c r="AD135" s="565">
        <v>0</v>
      </c>
      <c r="AE135" s="9">
        <v>159</v>
      </c>
      <c r="AG135" s="260"/>
      <c r="AH135" s="61"/>
      <c r="AJ135" s="249"/>
      <c r="AK135" s="61"/>
      <c r="AL135" s="65"/>
      <c r="AN135" s="345"/>
      <c r="AO135" s="345"/>
      <c r="AP135" s="345"/>
      <c r="AQ135" s="345"/>
      <c r="AR135" s="345"/>
      <c r="AS135" s="345"/>
      <c r="AT135" s="345"/>
      <c r="AU135" s="345"/>
      <c r="AV135" s="1"/>
      <c r="AW135" s="345"/>
      <c r="AX135" s="345"/>
      <c r="AY135" s="345"/>
      <c r="AZ135" s="345"/>
      <c r="BA135" s="345"/>
      <c r="BB135" s="1"/>
      <c r="BC135" s="345"/>
      <c r="BD135" s="345"/>
      <c r="BE135" s="345"/>
      <c r="BF135" s="345"/>
      <c r="BG135" s="345"/>
      <c r="BH135" s="345"/>
      <c r="BI135" s="345"/>
      <c r="BJ135" s="345"/>
      <c r="BK135" s="345"/>
      <c r="BL135" s="1"/>
      <c r="BM135" s="345"/>
      <c r="BN135" s="345"/>
      <c r="BO135" s="345"/>
      <c r="BP135" s="345"/>
      <c r="BQ135" s="345"/>
      <c r="BR135" s="1"/>
      <c r="BS135" s="345"/>
      <c r="BT135" s="345"/>
      <c r="BU135" s="345"/>
      <c r="BV135" s="345"/>
      <c r="BW135" s="345"/>
      <c r="BX135" s="1"/>
      <c r="BY135" s="345"/>
      <c r="BZ135" s="345"/>
      <c r="CA135" s="345"/>
      <c r="CB135" s="345"/>
      <c r="CC135" s="345"/>
      <c r="CD135" s="345"/>
      <c r="CE135" s="345"/>
      <c r="CF135" s="345"/>
      <c r="CG135" s="345"/>
      <c r="CH135" s="345"/>
      <c r="CI135" s="345"/>
      <c r="CJ135" s="1"/>
      <c r="CK135" s="345"/>
      <c r="CL135" s="345"/>
      <c r="CM135" s="345"/>
      <c r="CN135" s="345"/>
      <c r="CO135" s="345"/>
      <c r="CP135" s="345"/>
      <c r="CQ135" s="345"/>
      <c r="CR135" s="345"/>
      <c r="CS135" s="345"/>
      <c r="CT135" s="345"/>
      <c r="CU135" s="345"/>
      <c r="CV135" s="345"/>
      <c r="CW135" s="345"/>
      <c r="CX135" s="345"/>
      <c r="CY135" s="345"/>
      <c r="CZ135" s="345"/>
      <c r="DA135" s="345"/>
      <c r="DB135" s="345"/>
      <c r="DC135" s="345"/>
      <c r="DD135" s="345"/>
      <c r="DE135" s="345"/>
      <c r="DF135" s="345"/>
      <c r="DG135" s="345"/>
      <c r="DH135" s="345"/>
      <c r="DI135" s="345"/>
      <c r="DJ135" s="345"/>
      <c r="DK135" s="345"/>
      <c r="DL135" s="1"/>
      <c r="DM135" s="1"/>
      <c r="DN135" s="345"/>
      <c r="DO135" s="345"/>
      <c r="DP135" s="1"/>
      <c r="DQ135" s="1"/>
      <c r="DR135" s="1"/>
      <c r="DS135" s="1"/>
      <c r="DT135" s="345"/>
      <c r="DU135" s="345"/>
      <c r="DV135" s="345"/>
      <c r="DW135" s="422"/>
      <c r="DX135" s="345"/>
      <c r="DY135" s="345"/>
      <c r="DZ135" s="345"/>
      <c r="EA135" s="345"/>
      <c r="EB135" s="345"/>
      <c r="EC135" s="345"/>
      <c r="ED135" s="345"/>
      <c r="EE135" s="345"/>
      <c r="EF135" s="345"/>
      <c r="EG135" s="345"/>
      <c r="EH135" s="345"/>
      <c r="EI135" s="1"/>
      <c r="EJ135" s="345"/>
      <c r="EK135" s="345"/>
      <c r="EL135" s="345"/>
      <c r="EM135" s="345"/>
      <c r="EN135" s="345"/>
      <c r="EO135" s="345"/>
      <c r="EP135" s="345"/>
      <c r="EQ135" s="1"/>
      <c r="ER135" s="345"/>
      <c r="ES135" s="345"/>
      <c r="ET135" s="345"/>
      <c r="EU135" s="345"/>
      <c r="EV135" s="345"/>
      <c r="EW135" s="345"/>
      <c r="EX135" s="345"/>
      <c r="EY135" s="345"/>
      <c r="EZ135" s="345"/>
      <c r="FA135" s="345"/>
      <c r="FB135" s="345"/>
      <c r="FC135" s="1"/>
      <c r="FD135" s="345"/>
      <c r="FE135" s="345"/>
      <c r="FF135" s="345"/>
      <c r="FG135" s="345"/>
      <c r="FH135" s="345"/>
      <c r="FI135" s="345"/>
      <c r="FJ135" s="345"/>
      <c r="FK135" s="345"/>
      <c r="FL135" s="345"/>
      <c r="FM135" s="345"/>
      <c r="FN135" s="345"/>
      <c r="FO135" s="345"/>
      <c r="FP135" s="345"/>
      <c r="FQ135" s="345"/>
      <c r="FR135" s="345"/>
      <c r="FS135" s="345"/>
      <c r="FT135" s="345"/>
      <c r="FU135" s="345"/>
      <c r="FV135" s="345"/>
      <c r="FW135" s="345"/>
      <c r="FX135" s="345"/>
      <c r="FY135" s="345"/>
      <c r="FZ135" s="345"/>
      <c r="GA135" s="345"/>
      <c r="GB135" s="345"/>
      <c r="GC135" s="345"/>
      <c r="GD135" s="345"/>
      <c r="GE135" s="345"/>
      <c r="GF135" s="345"/>
      <c r="GG135" s="345"/>
      <c r="GH135" s="1"/>
      <c r="GI135" s="345"/>
      <c r="GJ135" s="345"/>
      <c r="GK135" s="345"/>
      <c r="GL135" s="345"/>
      <c r="GM135" s="345"/>
      <c r="GN135" s="1"/>
      <c r="GO135" s="345"/>
      <c r="GP135" s="345"/>
      <c r="GQ135" s="422"/>
      <c r="GR135" s="1"/>
      <c r="GS135" s="1"/>
      <c r="GT135" s="1"/>
      <c r="GU135" s="1"/>
      <c r="GV135" s="1"/>
      <c r="GW135" s="1"/>
      <c r="GX135" s="1"/>
      <c r="GY135" s="1"/>
      <c r="GZ135" s="1"/>
      <c r="HA135" s="1"/>
      <c r="HB135" s="1"/>
      <c r="HC135" s="1"/>
      <c r="HD135" s="1"/>
      <c r="HE135" s="1"/>
      <c r="HF135" s="1"/>
      <c r="HG135" s="1"/>
      <c r="HH135" s="1"/>
    </row>
    <row r="136" spans="1:216" ht="15.75">
      <c r="A136" s="261" t="s">
        <v>31</v>
      </c>
      <c r="B136" s="61"/>
      <c r="C136" s="232"/>
      <c r="D136" s="56">
        <f>SUM(E136:HQ136)</f>
        <v>2247</v>
      </c>
      <c r="E136" s="9">
        <v>165</v>
      </c>
      <c r="F136" s="9">
        <v>118</v>
      </c>
      <c r="G136" s="9">
        <v>0</v>
      </c>
      <c r="H136" s="9">
        <v>157</v>
      </c>
      <c r="I136" s="9">
        <v>114</v>
      </c>
      <c r="J136" s="9">
        <v>158</v>
      </c>
      <c r="K136" s="9">
        <v>168</v>
      </c>
      <c r="L136" s="419" t="s">
        <v>4679</v>
      </c>
      <c r="M136" s="9">
        <v>0</v>
      </c>
      <c r="N136" s="9">
        <v>119</v>
      </c>
      <c r="O136" s="9">
        <v>69</v>
      </c>
      <c r="P136" s="9">
        <v>85</v>
      </c>
      <c r="Q136" s="9">
        <v>158</v>
      </c>
      <c r="R136" s="9">
        <v>0</v>
      </c>
      <c r="S136" s="9">
        <v>135</v>
      </c>
      <c r="T136" s="565">
        <v>127</v>
      </c>
      <c r="U136" s="9">
        <v>144</v>
      </c>
      <c r="V136" s="565">
        <v>0</v>
      </c>
      <c r="W136" s="9">
        <v>139</v>
      </c>
      <c r="X136" s="9">
        <v>0</v>
      </c>
      <c r="Y136" s="565">
        <v>0</v>
      </c>
      <c r="Z136" s="565">
        <v>97</v>
      </c>
      <c r="AA136" s="9">
        <v>0</v>
      </c>
      <c r="AB136" s="565">
        <v>54</v>
      </c>
      <c r="AC136" s="565">
        <v>74</v>
      </c>
      <c r="AD136" s="565">
        <v>0</v>
      </c>
      <c r="AE136" s="9">
        <v>166</v>
      </c>
      <c r="AG136" s="261"/>
      <c r="AH136" s="61"/>
      <c r="AJ136" s="249"/>
      <c r="AK136" s="61"/>
      <c r="AL136" s="65"/>
      <c r="AN136" s="345"/>
      <c r="AO136" s="345"/>
      <c r="AP136" s="345"/>
      <c r="AQ136" s="345"/>
      <c r="AR136" s="345"/>
      <c r="AS136" s="345"/>
      <c r="AT136" s="345"/>
      <c r="AU136" s="345"/>
      <c r="AV136" s="345"/>
      <c r="AW136" s="345"/>
      <c r="AX136" s="345"/>
      <c r="AY136" s="345"/>
      <c r="AZ136" s="345"/>
      <c r="BA136" s="345"/>
      <c r="BB136" s="345"/>
      <c r="BC136" s="345"/>
      <c r="BD136" s="345"/>
      <c r="BE136" s="345"/>
      <c r="BF136" s="345"/>
      <c r="BG136" s="345"/>
      <c r="BH136" s="345"/>
      <c r="BI136" s="345"/>
      <c r="BJ136" s="345"/>
      <c r="BK136" s="345"/>
      <c r="BL136" s="1"/>
      <c r="BM136" s="345"/>
      <c r="BN136" s="345"/>
      <c r="BO136" s="345"/>
      <c r="BP136" s="345"/>
      <c r="BQ136" s="345"/>
      <c r="BR136" s="345"/>
      <c r="BS136" s="345"/>
      <c r="BT136" s="345"/>
      <c r="BU136" s="345"/>
      <c r="BV136" s="345"/>
      <c r="BW136" s="345"/>
      <c r="BX136" s="345"/>
      <c r="BY136" s="345"/>
      <c r="BZ136" s="345"/>
      <c r="CA136" s="345"/>
      <c r="CB136" s="345"/>
      <c r="CC136" s="345"/>
      <c r="CD136" s="345"/>
      <c r="CE136" s="345"/>
      <c r="CF136" s="345"/>
      <c r="CG136" s="345"/>
      <c r="CH136" s="345"/>
      <c r="CI136" s="345"/>
      <c r="CJ136" s="345"/>
      <c r="CK136" s="345"/>
      <c r="CL136" s="345"/>
      <c r="CM136" s="345"/>
      <c r="CN136" s="345"/>
      <c r="CO136" s="345"/>
      <c r="CP136" s="345"/>
      <c r="CQ136" s="345"/>
      <c r="CR136" s="345"/>
      <c r="CS136" s="1"/>
      <c r="CT136" s="345"/>
      <c r="CU136" s="345"/>
      <c r="CV136" s="345"/>
      <c r="CW136" s="345"/>
      <c r="CX136" s="1"/>
      <c r="CY136" s="345"/>
      <c r="CZ136" s="345"/>
      <c r="DA136" s="345"/>
      <c r="DB136" s="345"/>
      <c r="DC136" s="345"/>
      <c r="DD136" s="345"/>
      <c r="DE136" s="345"/>
      <c r="DF136" s="345"/>
      <c r="DG136" s="345"/>
      <c r="DH136" s="345"/>
      <c r="DI136" s="345"/>
      <c r="DJ136" s="345"/>
      <c r="DK136" s="345"/>
      <c r="DL136" s="345"/>
      <c r="DM136" s="1"/>
      <c r="DN136" s="345"/>
      <c r="DO136" s="345"/>
      <c r="DP136" s="1"/>
      <c r="DQ136" s="345"/>
      <c r="DR136" s="1"/>
      <c r="DS136" s="1"/>
      <c r="DT136" s="345"/>
      <c r="DU136" s="1"/>
      <c r="DV136" s="345"/>
      <c r="DW136" s="422"/>
      <c r="DX136" s="345"/>
      <c r="DY136" s="345"/>
      <c r="DZ136" s="345"/>
      <c r="EA136" s="345"/>
      <c r="EB136" s="1"/>
      <c r="EC136" s="345"/>
      <c r="ED136" s="345"/>
      <c r="EE136" s="345"/>
      <c r="EF136" s="345"/>
      <c r="EG136" s="345"/>
      <c r="EH136" s="345"/>
      <c r="EI136" s="1"/>
      <c r="EJ136" s="345"/>
      <c r="EK136" s="345"/>
      <c r="EL136" s="345"/>
      <c r="EM136" s="345"/>
      <c r="EN136" s="345"/>
      <c r="EO136" s="345"/>
      <c r="EP136" s="345"/>
      <c r="EQ136" s="345"/>
      <c r="ER136" s="345"/>
      <c r="ES136" s="345"/>
      <c r="ET136" s="345"/>
      <c r="EU136" s="345"/>
      <c r="EV136" s="345"/>
      <c r="EW136" s="345"/>
      <c r="EX136" s="345"/>
      <c r="EY136" s="345"/>
      <c r="EZ136" s="345"/>
      <c r="FA136" s="345"/>
      <c r="FB136" s="345"/>
      <c r="FC136" s="345"/>
      <c r="FD136" s="345"/>
      <c r="FE136" s="345"/>
      <c r="FF136" s="345"/>
      <c r="FG136" s="345"/>
      <c r="FH136" s="345"/>
      <c r="FI136" s="345"/>
      <c r="FJ136" s="345"/>
      <c r="FK136" s="345"/>
      <c r="FL136" s="345"/>
      <c r="FM136" s="345"/>
      <c r="FN136" s="345"/>
      <c r="FO136" s="345"/>
      <c r="FP136" s="345"/>
      <c r="FQ136" s="345"/>
      <c r="FR136" s="345"/>
      <c r="FS136" s="1"/>
      <c r="FT136" s="345"/>
      <c r="FU136" s="345"/>
      <c r="FV136" s="1"/>
      <c r="FW136" s="345"/>
      <c r="FX136" s="345"/>
      <c r="FY136" s="345"/>
      <c r="FZ136" s="345"/>
      <c r="GA136" s="345"/>
      <c r="GB136" s="345"/>
      <c r="GC136" s="345"/>
      <c r="GD136" s="345"/>
      <c r="GE136" s="345"/>
      <c r="GF136" s="345"/>
      <c r="GG136" s="345"/>
      <c r="GH136" s="345"/>
      <c r="GI136" s="345"/>
      <c r="GJ136" s="345"/>
      <c r="GK136" s="345"/>
      <c r="GL136" s="345"/>
      <c r="GM136" s="345"/>
      <c r="GN136" s="345"/>
      <c r="GO136" s="345"/>
      <c r="GP136" s="345"/>
      <c r="GQ136" s="422"/>
      <c r="GR136" s="1"/>
      <c r="GS136" s="1"/>
      <c r="GT136" s="1"/>
      <c r="GU136" s="1"/>
      <c r="GV136" s="1"/>
      <c r="GW136" s="1"/>
      <c r="GX136" s="1"/>
      <c r="GY136" s="1"/>
      <c r="GZ136" s="1"/>
      <c r="HA136" s="1"/>
      <c r="HB136" s="1"/>
      <c r="HC136" s="1"/>
      <c r="HD136" s="1"/>
      <c r="HE136" s="1"/>
      <c r="HF136" s="1"/>
      <c r="HG136" s="1"/>
      <c r="HH136" s="1"/>
    </row>
    <row r="137" spans="1:216" ht="15.75">
      <c r="A137" s="105" t="s">
        <v>2514</v>
      </c>
      <c r="B137" s="3"/>
      <c r="C137" s="233"/>
      <c r="D137" s="56">
        <f>SUM(E137:HQ137)</f>
        <v>2677</v>
      </c>
      <c r="E137" s="9">
        <v>166</v>
      </c>
      <c r="F137" s="9">
        <v>156</v>
      </c>
      <c r="G137" s="9">
        <v>129</v>
      </c>
      <c r="H137" s="9">
        <v>95</v>
      </c>
      <c r="I137" s="9">
        <v>153</v>
      </c>
      <c r="J137" s="9">
        <v>117</v>
      </c>
      <c r="K137" s="9">
        <v>60</v>
      </c>
      <c r="L137" s="419" t="s">
        <v>4679</v>
      </c>
      <c r="M137" s="9">
        <v>146</v>
      </c>
      <c r="N137" s="9">
        <v>118</v>
      </c>
      <c r="O137" s="9">
        <v>148</v>
      </c>
      <c r="P137" s="9">
        <v>128</v>
      </c>
      <c r="Q137" s="9">
        <v>0</v>
      </c>
      <c r="R137" s="9">
        <v>0</v>
      </c>
      <c r="S137" s="9">
        <v>59</v>
      </c>
      <c r="T137" s="9">
        <v>155</v>
      </c>
      <c r="U137" s="9">
        <v>137</v>
      </c>
      <c r="V137" s="9">
        <v>145</v>
      </c>
      <c r="W137" s="9">
        <v>146</v>
      </c>
      <c r="X137" s="9">
        <v>0</v>
      </c>
      <c r="Y137" s="565">
        <v>118</v>
      </c>
      <c r="Z137" s="9">
        <v>148</v>
      </c>
      <c r="AA137" s="9">
        <v>0</v>
      </c>
      <c r="AB137" s="565">
        <v>91</v>
      </c>
      <c r="AC137" s="565">
        <v>53</v>
      </c>
      <c r="AD137" s="565">
        <v>121</v>
      </c>
      <c r="AE137" s="565">
        <v>88</v>
      </c>
      <c r="AG137" s="105"/>
      <c r="AH137" s="61"/>
      <c r="AJ137" s="249"/>
      <c r="AK137" s="61"/>
      <c r="AL137" s="65"/>
      <c r="AN137" s="345"/>
      <c r="AO137" s="345"/>
      <c r="AP137" s="345"/>
      <c r="AQ137" s="345"/>
      <c r="AR137" s="1"/>
      <c r="AS137" s="345"/>
      <c r="AT137" s="345"/>
      <c r="AU137" s="345"/>
      <c r="AV137" s="345"/>
      <c r="AW137" s="345"/>
      <c r="AX137" s="345"/>
      <c r="AY137" s="345"/>
      <c r="AZ137" s="345"/>
      <c r="BA137" s="345"/>
      <c r="BB137" s="345"/>
      <c r="BC137" s="345"/>
      <c r="BD137" s="1"/>
      <c r="BE137" s="345"/>
      <c r="BF137" s="345"/>
      <c r="BG137" s="345"/>
      <c r="BH137" s="345"/>
      <c r="BI137" s="345"/>
      <c r="BJ137" s="345"/>
      <c r="BK137" s="345"/>
      <c r="BL137" s="345"/>
      <c r="BM137" s="345"/>
      <c r="BN137" s="345"/>
      <c r="BO137" s="345"/>
      <c r="BP137" s="345"/>
      <c r="BQ137" s="345"/>
      <c r="BR137" s="345"/>
      <c r="BS137" s="345"/>
      <c r="BT137" s="345"/>
      <c r="BU137" s="345"/>
      <c r="BV137" s="345"/>
      <c r="BW137" s="345"/>
      <c r="BX137" s="345"/>
      <c r="BY137" s="345"/>
      <c r="BZ137" s="345"/>
      <c r="CA137" s="345"/>
      <c r="CB137" s="345"/>
      <c r="CC137" s="345"/>
      <c r="CD137" s="345"/>
      <c r="CE137" s="345"/>
      <c r="CF137" s="345"/>
      <c r="CG137" s="345"/>
      <c r="CH137" s="345"/>
      <c r="CI137" s="345"/>
      <c r="CJ137" s="345"/>
      <c r="CK137" s="345"/>
      <c r="CL137" s="345"/>
      <c r="CM137" s="345"/>
      <c r="CN137" s="345"/>
      <c r="CO137" s="345"/>
      <c r="CP137" s="345"/>
      <c r="CQ137" s="345"/>
      <c r="CR137" s="345"/>
      <c r="CS137" s="1"/>
      <c r="CT137" s="345"/>
      <c r="CU137" s="345"/>
      <c r="CV137" s="345"/>
      <c r="CW137" s="345"/>
      <c r="CX137" s="1"/>
      <c r="CY137" s="345"/>
      <c r="CZ137" s="345"/>
      <c r="DA137" s="345"/>
      <c r="DB137" s="1"/>
      <c r="DC137" s="345"/>
      <c r="DD137" s="345"/>
      <c r="DE137" s="345"/>
      <c r="DF137" s="345"/>
      <c r="DG137" s="345"/>
      <c r="DH137" s="345"/>
      <c r="DI137" s="345"/>
      <c r="DJ137" s="345"/>
      <c r="DK137" s="345"/>
      <c r="DL137" s="345"/>
      <c r="DM137" s="345"/>
      <c r="DN137" s="345"/>
      <c r="DO137" s="345"/>
      <c r="DP137" s="1"/>
      <c r="DQ137" s="345"/>
      <c r="DR137" s="1"/>
      <c r="DS137" s="1"/>
      <c r="DT137" s="345"/>
      <c r="DU137" s="345"/>
      <c r="DV137" s="345"/>
      <c r="DW137" s="422"/>
      <c r="DX137" s="345"/>
      <c r="DY137" s="345"/>
      <c r="DZ137" s="345"/>
      <c r="EA137" s="1"/>
      <c r="EB137" s="345"/>
      <c r="EC137" s="345"/>
      <c r="ED137" s="1"/>
      <c r="EE137" s="345"/>
      <c r="EF137" s="345"/>
      <c r="EG137" s="345"/>
      <c r="EH137" s="345"/>
      <c r="EI137" s="1"/>
      <c r="EJ137" s="345"/>
      <c r="EK137" s="345"/>
      <c r="EL137" s="345"/>
      <c r="EM137" s="345"/>
      <c r="EN137" s="345"/>
      <c r="EO137" s="345"/>
      <c r="EP137" s="345"/>
      <c r="EQ137" s="345"/>
      <c r="ER137" s="345"/>
      <c r="ES137" s="345"/>
      <c r="ET137" s="345"/>
      <c r="EU137" s="345"/>
      <c r="EV137" s="345"/>
      <c r="EW137" s="345"/>
      <c r="EX137" s="345"/>
      <c r="EY137" s="345"/>
      <c r="EZ137" s="345"/>
      <c r="FA137" s="345"/>
      <c r="FB137" s="345"/>
      <c r="FC137" s="345"/>
      <c r="FD137" s="345"/>
      <c r="FE137" s="345"/>
      <c r="FF137" s="345"/>
      <c r="FG137" s="345"/>
      <c r="FH137" s="345"/>
      <c r="FI137" s="345"/>
      <c r="FJ137" s="345"/>
      <c r="FK137" s="345"/>
      <c r="FL137" s="345"/>
      <c r="FM137" s="345"/>
      <c r="FN137" s="1"/>
      <c r="FO137" s="345"/>
      <c r="FP137" s="345"/>
      <c r="FQ137" s="1"/>
      <c r="FR137" s="345"/>
      <c r="FS137" s="345"/>
      <c r="FT137" s="1"/>
      <c r="FU137" s="345"/>
      <c r="FV137" s="345"/>
      <c r="FW137" s="345"/>
      <c r="FX137" s="345"/>
      <c r="FY137" s="345"/>
      <c r="FZ137" s="345"/>
      <c r="GA137" s="345"/>
      <c r="GB137" s="345"/>
      <c r="GC137" s="345"/>
      <c r="GD137" s="345"/>
      <c r="GE137" s="1"/>
      <c r="GF137" s="345"/>
      <c r="GG137" s="345"/>
      <c r="GH137" s="345"/>
      <c r="GI137" s="345"/>
      <c r="GJ137" s="345"/>
      <c r="GK137" s="345"/>
      <c r="GL137" s="345"/>
      <c r="GM137" s="345"/>
      <c r="GN137" s="345"/>
      <c r="GO137" s="345"/>
      <c r="GP137" s="1"/>
      <c r="GQ137" s="422"/>
      <c r="GR137" s="1"/>
      <c r="GS137" s="1"/>
      <c r="GT137" s="1"/>
      <c r="GU137" s="1"/>
      <c r="GV137" s="1"/>
      <c r="GW137" s="1"/>
      <c r="GX137" s="1"/>
      <c r="GY137" s="1"/>
      <c r="GZ137" s="1"/>
      <c r="HA137" s="1"/>
      <c r="HB137" s="1"/>
      <c r="HC137" s="1"/>
      <c r="HD137" s="1"/>
      <c r="HE137" s="1"/>
      <c r="HF137" s="1"/>
      <c r="HG137" s="1"/>
      <c r="HH137" s="1"/>
    </row>
    <row r="138" spans="1:216" ht="15.75">
      <c r="A138" s="105" t="s">
        <v>655</v>
      </c>
      <c r="B138" s="61"/>
      <c r="C138" s="232"/>
      <c r="D138" s="56">
        <f>SUM(E138:HQ138)</f>
        <v>2673</v>
      </c>
      <c r="E138" s="9">
        <v>154</v>
      </c>
      <c r="F138" s="9">
        <v>132</v>
      </c>
      <c r="G138" s="9">
        <v>167</v>
      </c>
      <c r="H138" s="9">
        <v>34</v>
      </c>
      <c r="I138" s="9">
        <v>145</v>
      </c>
      <c r="J138" s="9">
        <v>167</v>
      </c>
      <c r="K138" s="9">
        <v>106</v>
      </c>
      <c r="L138" s="419" t="s">
        <v>4679</v>
      </c>
      <c r="M138" s="9">
        <v>166</v>
      </c>
      <c r="N138" s="9">
        <v>124</v>
      </c>
      <c r="O138" s="9">
        <v>70</v>
      </c>
      <c r="P138" s="9">
        <v>95</v>
      </c>
      <c r="Q138" s="9">
        <v>152</v>
      </c>
      <c r="R138" s="9">
        <v>0</v>
      </c>
      <c r="S138" s="9">
        <v>18</v>
      </c>
      <c r="T138" s="9">
        <v>149</v>
      </c>
      <c r="U138" s="565">
        <v>46</v>
      </c>
      <c r="V138" s="565">
        <v>145</v>
      </c>
      <c r="W138" s="9">
        <v>151</v>
      </c>
      <c r="X138" s="9">
        <v>0</v>
      </c>
      <c r="Y138" s="9">
        <v>163</v>
      </c>
      <c r="Z138" s="565">
        <v>111</v>
      </c>
      <c r="AA138" s="9">
        <v>0</v>
      </c>
      <c r="AB138" s="9">
        <v>158</v>
      </c>
      <c r="AC138" s="565">
        <v>24</v>
      </c>
      <c r="AD138" s="565">
        <v>121</v>
      </c>
      <c r="AE138" s="565">
        <v>75</v>
      </c>
      <c r="AG138" s="105"/>
      <c r="AH138" s="61"/>
      <c r="AJ138" s="249"/>
      <c r="AK138" s="61"/>
      <c r="AL138" s="65"/>
      <c r="AN138" s="345"/>
      <c r="AO138" s="345"/>
      <c r="AP138" s="345"/>
      <c r="AQ138" s="345"/>
      <c r="AR138" s="345"/>
      <c r="AS138" s="345"/>
      <c r="AT138" s="345"/>
      <c r="AU138" s="345"/>
      <c r="AV138" s="345"/>
      <c r="AW138" s="345"/>
      <c r="AX138" s="345"/>
      <c r="AY138" s="345"/>
      <c r="AZ138" s="345"/>
      <c r="BA138" s="345"/>
      <c r="BB138" s="345"/>
      <c r="BC138" s="345"/>
      <c r="BD138" s="345"/>
      <c r="BE138" s="345"/>
      <c r="BF138" s="345"/>
      <c r="BG138" s="345"/>
      <c r="BH138" s="345"/>
      <c r="BI138" s="345"/>
      <c r="BJ138" s="345"/>
      <c r="BK138" s="345"/>
      <c r="BL138" s="1"/>
      <c r="BM138" s="345"/>
      <c r="BN138" s="345"/>
      <c r="BO138" s="345"/>
      <c r="BP138" s="345"/>
      <c r="BQ138" s="345"/>
      <c r="BR138" s="345"/>
      <c r="BS138" s="345"/>
      <c r="BT138" s="345"/>
      <c r="BU138" s="345"/>
      <c r="BV138" s="345"/>
      <c r="BW138" s="345"/>
      <c r="BX138" s="1"/>
      <c r="BY138" s="345"/>
      <c r="BZ138" s="345"/>
      <c r="CA138" s="345"/>
      <c r="CB138" s="345"/>
      <c r="CC138" s="345"/>
      <c r="CD138" s="345"/>
      <c r="CE138" s="345"/>
      <c r="CF138" s="345"/>
      <c r="CG138" s="345"/>
      <c r="CH138" s="345"/>
      <c r="CI138" s="345"/>
      <c r="CJ138" s="345"/>
      <c r="CK138" s="345"/>
      <c r="CL138" s="345"/>
      <c r="CM138" s="345"/>
      <c r="CN138" s="345"/>
      <c r="CO138" s="345"/>
      <c r="CP138" s="345"/>
      <c r="CQ138" s="345"/>
      <c r="CR138" s="345"/>
      <c r="CS138" s="1"/>
      <c r="CT138" s="345"/>
      <c r="CU138" s="345"/>
      <c r="CV138" s="345"/>
      <c r="CW138" s="345"/>
      <c r="CX138" s="345"/>
      <c r="CY138" s="345"/>
      <c r="CZ138" s="345"/>
      <c r="DA138" s="345"/>
      <c r="DB138" s="345"/>
      <c r="DC138" s="345"/>
      <c r="DD138" s="345"/>
      <c r="DE138" s="345"/>
      <c r="DF138" s="345"/>
      <c r="DG138" s="1"/>
      <c r="DH138" s="345"/>
      <c r="DI138" s="1"/>
      <c r="DJ138" s="345"/>
      <c r="DK138" s="345"/>
      <c r="DL138" s="1"/>
      <c r="DM138" s="345"/>
      <c r="DN138" s="345"/>
      <c r="DO138" s="345"/>
      <c r="DP138" s="1"/>
      <c r="DQ138" s="345"/>
      <c r="DR138" s="1"/>
      <c r="DS138" s="1"/>
      <c r="DT138" s="345"/>
      <c r="DU138" s="345"/>
      <c r="DV138" s="345"/>
      <c r="DW138" s="422"/>
      <c r="DX138" s="345"/>
      <c r="DY138" s="345"/>
      <c r="DZ138" s="345"/>
      <c r="EA138" s="345"/>
      <c r="EB138" s="345"/>
      <c r="EC138" s="345"/>
      <c r="ED138" s="345"/>
      <c r="EE138" s="345"/>
      <c r="EF138" s="345"/>
      <c r="EG138" s="345"/>
      <c r="EH138" s="345"/>
      <c r="EI138" s="345"/>
      <c r="EJ138" s="345"/>
      <c r="EK138" s="345"/>
      <c r="EL138" s="345"/>
      <c r="EM138" s="345"/>
      <c r="EN138" s="345"/>
      <c r="EO138" s="345"/>
      <c r="EP138" s="345"/>
      <c r="EQ138" s="1"/>
      <c r="ER138" s="345"/>
      <c r="ES138" s="345"/>
      <c r="ET138" s="345"/>
      <c r="EU138" s="345"/>
      <c r="EV138" s="345"/>
      <c r="EW138" s="345"/>
      <c r="EX138" s="345"/>
      <c r="EY138" s="1"/>
      <c r="EZ138" s="345"/>
      <c r="FA138" s="345"/>
      <c r="FB138" s="345"/>
      <c r="FC138" s="345"/>
      <c r="FD138" s="345"/>
      <c r="FE138" s="345"/>
      <c r="FF138" s="345"/>
      <c r="FG138" s="345"/>
      <c r="FH138" s="345"/>
      <c r="FI138" s="345"/>
      <c r="FJ138" s="345"/>
      <c r="FK138" s="345"/>
      <c r="FL138" s="345"/>
      <c r="FM138" s="345"/>
      <c r="FN138" s="1"/>
      <c r="FO138" s="1"/>
      <c r="FP138" s="345"/>
      <c r="FQ138" s="1"/>
      <c r="FR138" s="345"/>
      <c r="FS138" s="345"/>
      <c r="FT138" s="345"/>
      <c r="FU138" s="345"/>
      <c r="FV138" s="1"/>
      <c r="FW138" s="345"/>
      <c r="FX138" s="345"/>
      <c r="FY138" s="345"/>
      <c r="FZ138" s="1"/>
      <c r="GA138" s="345"/>
      <c r="GB138" s="345"/>
      <c r="GC138" s="345"/>
      <c r="GD138" s="345"/>
      <c r="GE138" s="345"/>
      <c r="GF138" s="345"/>
      <c r="GG138" s="1"/>
      <c r="GH138" s="345"/>
      <c r="GI138" s="345"/>
      <c r="GJ138" s="345"/>
      <c r="GK138" s="345"/>
      <c r="GL138" s="345"/>
      <c r="GM138" s="345"/>
      <c r="GN138" s="345"/>
      <c r="GO138" s="345"/>
      <c r="GP138" s="345"/>
      <c r="GQ138" s="422"/>
      <c r="GR138" s="1"/>
      <c r="GS138" s="1"/>
      <c r="GT138" s="1"/>
      <c r="GU138" s="1"/>
      <c r="GV138" s="1"/>
      <c r="GW138" s="1"/>
      <c r="GX138" s="1"/>
      <c r="GY138" s="1"/>
      <c r="GZ138" s="1"/>
      <c r="HA138" s="1"/>
      <c r="HB138" s="1"/>
      <c r="HC138" s="1"/>
      <c r="HD138" s="1"/>
      <c r="HE138" s="1"/>
      <c r="HF138" s="1"/>
      <c r="HG138" s="1"/>
      <c r="HH138" s="1"/>
    </row>
    <row r="139" spans="1:216" ht="15.75">
      <c r="A139" s="260" t="s">
        <v>3172</v>
      </c>
      <c r="D139" s="56">
        <f>SUM(E139:HQ139)</f>
        <v>2312</v>
      </c>
      <c r="E139" s="9">
        <v>77</v>
      </c>
      <c r="F139" s="9">
        <v>83</v>
      </c>
      <c r="G139" s="9">
        <v>90</v>
      </c>
      <c r="H139" s="9">
        <v>132</v>
      </c>
      <c r="I139" s="9">
        <v>150</v>
      </c>
      <c r="J139" s="9">
        <v>125</v>
      </c>
      <c r="K139" s="9">
        <v>159</v>
      </c>
      <c r="L139" s="419" t="s">
        <v>4679</v>
      </c>
      <c r="M139" s="9">
        <v>144</v>
      </c>
      <c r="N139" s="9">
        <v>115</v>
      </c>
      <c r="O139" s="9">
        <v>54</v>
      </c>
      <c r="P139" s="9">
        <v>107</v>
      </c>
      <c r="Q139" s="9">
        <v>0</v>
      </c>
      <c r="R139" s="9">
        <v>0</v>
      </c>
      <c r="S139" s="9">
        <v>9</v>
      </c>
      <c r="T139" s="565">
        <v>137</v>
      </c>
      <c r="U139" s="565">
        <v>39</v>
      </c>
      <c r="V139" s="9">
        <v>159</v>
      </c>
      <c r="W139" s="565">
        <v>109</v>
      </c>
      <c r="X139" s="9">
        <v>0</v>
      </c>
      <c r="Y139" s="565">
        <v>91</v>
      </c>
      <c r="Z139" s="9">
        <v>155</v>
      </c>
      <c r="AA139" s="9">
        <v>0</v>
      </c>
      <c r="AB139" s="565">
        <v>72</v>
      </c>
      <c r="AC139" s="565">
        <v>66</v>
      </c>
      <c r="AD139" s="565">
        <v>115</v>
      </c>
      <c r="AE139" s="565">
        <v>124</v>
      </c>
      <c r="AG139" s="260"/>
      <c r="AH139" s="61"/>
      <c r="AJ139" s="249"/>
      <c r="AK139" s="61"/>
      <c r="AL139" s="65"/>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0"/>
      <c r="FO139" s="1"/>
      <c r="FP139" s="1"/>
      <c r="FQ139" s="1"/>
      <c r="FR139" s="1"/>
      <c r="FS139" s="103"/>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row>
    <row r="140" spans="1:216" ht="15.75">
      <c r="A140" s="261" t="s">
        <v>3822</v>
      </c>
      <c r="D140" s="56">
        <f>SUM(E140:HQ140)</f>
        <v>1587</v>
      </c>
      <c r="E140" s="9">
        <v>0</v>
      </c>
      <c r="F140" s="9">
        <v>0</v>
      </c>
      <c r="G140" s="9">
        <v>0</v>
      </c>
      <c r="H140" s="9">
        <v>87</v>
      </c>
      <c r="I140" s="9">
        <v>104</v>
      </c>
      <c r="J140" s="9">
        <v>61</v>
      </c>
      <c r="K140" s="9">
        <v>109</v>
      </c>
      <c r="L140" s="419" t="s">
        <v>4679</v>
      </c>
      <c r="M140" s="9">
        <v>0</v>
      </c>
      <c r="N140" s="9">
        <v>158</v>
      </c>
      <c r="O140" s="9">
        <v>125</v>
      </c>
      <c r="P140" s="9">
        <v>0</v>
      </c>
      <c r="Q140" s="9">
        <v>50</v>
      </c>
      <c r="R140" s="9">
        <v>0</v>
      </c>
      <c r="S140" s="9">
        <v>25</v>
      </c>
      <c r="T140" s="565">
        <v>87</v>
      </c>
      <c r="U140" s="565">
        <v>73</v>
      </c>
      <c r="V140" s="565">
        <v>145</v>
      </c>
      <c r="W140" s="565">
        <v>62</v>
      </c>
      <c r="X140" s="9">
        <v>0</v>
      </c>
      <c r="Y140" s="565">
        <v>120</v>
      </c>
      <c r="Z140" s="9">
        <v>145</v>
      </c>
      <c r="AA140" s="9">
        <v>0</v>
      </c>
      <c r="AB140" s="9">
        <v>152</v>
      </c>
      <c r="AC140" s="565">
        <v>50</v>
      </c>
      <c r="AD140" s="565">
        <v>0</v>
      </c>
      <c r="AE140" s="565">
        <v>34</v>
      </c>
      <c r="AG140" s="261"/>
      <c r="AH140" s="61"/>
      <c r="AJ140" s="249"/>
      <c r="AK140" s="61"/>
      <c r="AL140" s="65"/>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0"/>
      <c r="FO140" s="1"/>
      <c r="FP140" s="1"/>
      <c r="FQ140" s="1"/>
      <c r="FR140" s="1"/>
      <c r="FS140" s="103"/>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row>
    <row r="141" spans="1:216" ht="15.75">
      <c r="A141" s="261" t="s">
        <v>3845</v>
      </c>
      <c r="D141" s="56">
        <f>SUM(E141:HQ141)</f>
        <v>1720</v>
      </c>
      <c r="E141" s="9">
        <v>111</v>
      </c>
      <c r="F141" s="9">
        <v>0</v>
      </c>
      <c r="G141" s="9">
        <v>122</v>
      </c>
      <c r="H141" s="9">
        <v>144</v>
      </c>
      <c r="I141" s="9">
        <v>0</v>
      </c>
      <c r="J141" s="9">
        <v>74</v>
      </c>
      <c r="K141" s="9">
        <v>101</v>
      </c>
      <c r="L141" s="419" t="s">
        <v>4679</v>
      </c>
      <c r="M141" s="9">
        <v>0</v>
      </c>
      <c r="N141" s="9">
        <v>10</v>
      </c>
      <c r="O141" s="9">
        <v>154</v>
      </c>
      <c r="P141" s="9">
        <v>0</v>
      </c>
      <c r="Q141" s="9">
        <v>112</v>
      </c>
      <c r="R141" s="9">
        <v>0</v>
      </c>
      <c r="S141" s="9">
        <v>163</v>
      </c>
      <c r="T141" s="565">
        <v>47</v>
      </c>
      <c r="U141" s="565">
        <v>100</v>
      </c>
      <c r="V141" s="565">
        <v>0</v>
      </c>
      <c r="W141" s="565">
        <v>95</v>
      </c>
      <c r="X141" s="9">
        <v>0</v>
      </c>
      <c r="Y141" s="565">
        <v>128</v>
      </c>
      <c r="Z141" s="565">
        <v>122</v>
      </c>
      <c r="AA141" s="9">
        <v>0</v>
      </c>
      <c r="AB141" s="565">
        <v>54</v>
      </c>
      <c r="AC141" s="565">
        <v>128</v>
      </c>
      <c r="AD141" s="565">
        <v>0</v>
      </c>
      <c r="AE141" s="565">
        <v>55</v>
      </c>
      <c r="AG141" s="261"/>
      <c r="AH141" s="61"/>
      <c r="AJ141" s="249"/>
      <c r="AK141" s="61"/>
      <c r="AL141" s="65"/>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425"/>
      <c r="FO141" s="1"/>
      <c r="FP141" s="1"/>
      <c r="FQ141" s="1"/>
      <c r="FR141" s="1"/>
      <c r="FS141" s="103"/>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row>
    <row r="142" spans="1:216" ht="15.75">
      <c r="A142" s="105" t="s">
        <v>648</v>
      </c>
      <c r="D142" s="56">
        <f>SUM(E142:HQ142)</f>
        <v>2049</v>
      </c>
      <c r="E142" s="9">
        <v>0</v>
      </c>
      <c r="F142" s="9">
        <v>151</v>
      </c>
      <c r="G142" s="9">
        <v>145</v>
      </c>
      <c r="H142" s="9">
        <v>73</v>
      </c>
      <c r="I142" s="9">
        <v>0</v>
      </c>
      <c r="J142" s="9">
        <v>74</v>
      </c>
      <c r="K142" s="9">
        <v>101</v>
      </c>
      <c r="L142" s="9">
        <v>154</v>
      </c>
      <c r="M142" s="9">
        <v>138</v>
      </c>
      <c r="N142" s="9">
        <v>67</v>
      </c>
      <c r="O142" s="9">
        <v>21</v>
      </c>
      <c r="P142" s="9">
        <v>110</v>
      </c>
      <c r="Q142" s="9">
        <v>69</v>
      </c>
      <c r="R142" s="9">
        <v>0</v>
      </c>
      <c r="S142" s="9">
        <v>140</v>
      </c>
      <c r="T142" s="565">
        <v>105</v>
      </c>
      <c r="U142" s="565">
        <v>100</v>
      </c>
      <c r="V142" s="565">
        <v>0</v>
      </c>
      <c r="W142" s="565">
        <v>124</v>
      </c>
      <c r="X142" s="9">
        <v>0</v>
      </c>
      <c r="Y142" s="9">
        <v>154</v>
      </c>
      <c r="Z142" s="9">
        <v>167</v>
      </c>
      <c r="AA142" s="9">
        <v>0</v>
      </c>
      <c r="AB142" s="565">
        <v>93</v>
      </c>
      <c r="AC142" s="565">
        <v>36</v>
      </c>
      <c r="AD142" s="565">
        <v>0</v>
      </c>
      <c r="AE142" s="565">
        <v>27</v>
      </c>
      <c r="AG142" s="105"/>
      <c r="AH142" s="61"/>
      <c r="AJ142" s="249"/>
      <c r="AK142" s="61"/>
      <c r="AL142" s="65"/>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425"/>
      <c r="FO142" s="1"/>
      <c r="FP142" s="1"/>
      <c r="FQ142" s="1"/>
      <c r="FR142" s="1"/>
      <c r="FS142" s="103"/>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row>
    <row r="143" spans="1:216" ht="15.75">
      <c r="A143" s="261" t="s">
        <v>33</v>
      </c>
      <c r="D143" s="56">
        <f>SUM(E143:HQ143)</f>
        <v>1313</v>
      </c>
      <c r="E143" s="9">
        <v>0</v>
      </c>
      <c r="F143" s="9">
        <v>0</v>
      </c>
      <c r="G143" s="9">
        <v>0</v>
      </c>
      <c r="H143" s="9">
        <v>19</v>
      </c>
      <c r="I143" s="9">
        <v>0</v>
      </c>
      <c r="J143" s="9">
        <v>58</v>
      </c>
      <c r="K143" s="9">
        <v>40</v>
      </c>
      <c r="L143" s="419" t="s">
        <v>4679</v>
      </c>
      <c r="M143" s="9">
        <v>0</v>
      </c>
      <c r="N143" s="9">
        <v>144</v>
      </c>
      <c r="O143" s="9">
        <v>53</v>
      </c>
      <c r="P143" s="9">
        <v>44</v>
      </c>
      <c r="Q143" s="9">
        <v>105</v>
      </c>
      <c r="R143" s="9">
        <v>0</v>
      </c>
      <c r="S143" s="9">
        <v>116</v>
      </c>
      <c r="T143" s="565">
        <v>64</v>
      </c>
      <c r="U143" s="9">
        <v>165</v>
      </c>
      <c r="V143" s="565">
        <v>0</v>
      </c>
      <c r="W143" s="565">
        <v>69</v>
      </c>
      <c r="X143" s="9">
        <v>0</v>
      </c>
      <c r="Y143" s="565">
        <v>0</v>
      </c>
      <c r="Z143" s="565">
        <v>0</v>
      </c>
      <c r="AA143" s="9">
        <v>0</v>
      </c>
      <c r="AB143" s="9">
        <v>149</v>
      </c>
      <c r="AC143" s="9">
        <v>162</v>
      </c>
      <c r="AD143" s="565">
        <v>93</v>
      </c>
      <c r="AE143" s="565">
        <v>32</v>
      </c>
      <c r="AG143" s="261"/>
      <c r="AH143" s="61"/>
      <c r="AJ143" s="249"/>
      <c r="AK143" s="61"/>
      <c r="AL143" s="65"/>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0"/>
      <c r="FO143" s="1"/>
      <c r="FP143" s="1"/>
      <c r="FQ143" s="1"/>
      <c r="FR143" s="1"/>
      <c r="FS143" s="103"/>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row>
    <row r="144" spans="1:216" ht="15.75">
      <c r="A144" s="261" t="s">
        <v>37</v>
      </c>
      <c r="D144" s="56">
        <f>SUM(E144:HQ144)</f>
        <v>1906</v>
      </c>
      <c r="E144" s="9">
        <v>0</v>
      </c>
      <c r="F144" s="9">
        <v>119</v>
      </c>
      <c r="G144" s="9">
        <v>75</v>
      </c>
      <c r="H144" s="9">
        <v>136</v>
      </c>
      <c r="I144" s="9">
        <v>0</v>
      </c>
      <c r="J144" s="9">
        <v>58</v>
      </c>
      <c r="K144" s="9">
        <v>85</v>
      </c>
      <c r="L144" s="419" t="s">
        <v>4679</v>
      </c>
      <c r="M144" s="9">
        <v>150</v>
      </c>
      <c r="N144" s="9">
        <v>114</v>
      </c>
      <c r="O144" s="9">
        <v>114</v>
      </c>
      <c r="P144" s="9">
        <v>79</v>
      </c>
      <c r="Q144" s="9">
        <v>115</v>
      </c>
      <c r="R144" s="9">
        <v>0</v>
      </c>
      <c r="S144" s="9">
        <v>121</v>
      </c>
      <c r="T144" s="565">
        <v>47</v>
      </c>
      <c r="U144" s="565">
        <v>0</v>
      </c>
      <c r="V144" s="565">
        <v>0</v>
      </c>
      <c r="W144" s="565">
        <v>122</v>
      </c>
      <c r="X144" s="9">
        <v>0</v>
      </c>
      <c r="Y144" s="565">
        <v>52</v>
      </c>
      <c r="Z144" s="565">
        <v>29</v>
      </c>
      <c r="AA144" s="9">
        <v>156</v>
      </c>
      <c r="AB144" s="9">
        <v>138</v>
      </c>
      <c r="AC144" s="9">
        <v>163</v>
      </c>
      <c r="AD144" s="565">
        <v>0</v>
      </c>
      <c r="AE144" s="565">
        <v>33</v>
      </c>
      <c r="AG144" s="261"/>
      <c r="AH144" s="61"/>
      <c r="AJ144" s="249"/>
      <c r="AK144" s="61"/>
      <c r="AL144" s="65"/>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425"/>
      <c r="FO144" s="1"/>
      <c r="FP144" s="1"/>
      <c r="FQ144" s="1"/>
      <c r="FR144" s="1"/>
      <c r="FS144" s="103"/>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row>
    <row r="145" spans="1:216" ht="15.75">
      <c r="A145" s="260" t="s">
        <v>143</v>
      </c>
      <c r="D145" s="56">
        <f>SUM(E145:HQ145)</f>
        <v>1894</v>
      </c>
      <c r="E145" s="9">
        <v>124</v>
      </c>
      <c r="F145" s="9">
        <v>91</v>
      </c>
      <c r="G145" s="9">
        <v>0</v>
      </c>
      <c r="H145" s="9">
        <v>18</v>
      </c>
      <c r="I145" s="9">
        <v>0</v>
      </c>
      <c r="J145" s="9">
        <v>74</v>
      </c>
      <c r="K145" s="9">
        <v>50</v>
      </c>
      <c r="L145" s="419" t="s">
        <v>4679</v>
      </c>
      <c r="M145" s="9">
        <v>143</v>
      </c>
      <c r="N145" s="9">
        <v>167</v>
      </c>
      <c r="O145" s="9">
        <v>72</v>
      </c>
      <c r="P145" s="9">
        <v>126</v>
      </c>
      <c r="Q145" s="9">
        <v>112</v>
      </c>
      <c r="R145" s="9">
        <v>0</v>
      </c>
      <c r="S145" s="9">
        <v>99</v>
      </c>
      <c r="T145" s="565">
        <v>97</v>
      </c>
      <c r="U145" s="565">
        <v>73</v>
      </c>
      <c r="V145" s="565">
        <v>0</v>
      </c>
      <c r="W145" s="565">
        <v>40</v>
      </c>
      <c r="X145" s="9">
        <v>0</v>
      </c>
      <c r="Y145" s="565">
        <v>121</v>
      </c>
      <c r="Z145" s="565">
        <v>27</v>
      </c>
      <c r="AA145" s="9">
        <v>0</v>
      </c>
      <c r="AB145" s="565">
        <v>129</v>
      </c>
      <c r="AC145" s="565">
        <v>39</v>
      </c>
      <c r="AD145" s="565">
        <v>116</v>
      </c>
      <c r="AE145" s="9">
        <v>176</v>
      </c>
      <c r="AG145" s="260"/>
      <c r="AH145" s="61"/>
      <c r="AJ145" s="249"/>
      <c r="AK145" s="61"/>
      <c r="AL145" s="65"/>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520"/>
      <c r="FO145" s="1"/>
      <c r="FP145" s="1"/>
      <c r="FQ145" s="1"/>
      <c r="FR145" s="1"/>
      <c r="FS145" s="103"/>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row>
    <row r="146" spans="1:216" ht="15.75">
      <c r="A146" s="260" t="s">
        <v>3173</v>
      </c>
      <c r="D146" s="56">
        <f>SUM(E146:HQ146)</f>
        <v>2408</v>
      </c>
      <c r="E146" s="9">
        <v>146</v>
      </c>
      <c r="F146" s="9">
        <v>0</v>
      </c>
      <c r="G146" s="9">
        <v>122</v>
      </c>
      <c r="H146" s="9">
        <v>58</v>
      </c>
      <c r="I146" s="9">
        <v>0</v>
      </c>
      <c r="J146" s="9">
        <v>82</v>
      </c>
      <c r="K146" s="9">
        <v>115</v>
      </c>
      <c r="L146" s="9">
        <v>157</v>
      </c>
      <c r="M146" s="9">
        <v>141</v>
      </c>
      <c r="N146" s="9">
        <v>46</v>
      </c>
      <c r="O146" s="9">
        <v>122</v>
      </c>
      <c r="P146" s="9">
        <v>0</v>
      </c>
      <c r="Q146" s="9">
        <v>94</v>
      </c>
      <c r="R146" s="9">
        <v>164</v>
      </c>
      <c r="S146" s="9">
        <v>162</v>
      </c>
      <c r="T146" s="565">
        <v>39</v>
      </c>
      <c r="U146" s="9">
        <v>151</v>
      </c>
      <c r="V146" s="565">
        <v>0</v>
      </c>
      <c r="W146" s="565">
        <v>25</v>
      </c>
      <c r="X146" s="9">
        <v>164</v>
      </c>
      <c r="Y146" s="565">
        <v>46</v>
      </c>
      <c r="Z146" s="565">
        <v>46</v>
      </c>
      <c r="AA146" s="9">
        <v>0</v>
      </c>
      <c r="AB146" s="565">
        <v>134</v>
      </c>
      <c r="AC146" s="9">
        <v>168</v>
      </c>
      <c r="AD146" s="9">
        <v>160</v>
      </c>
      <c r="AE146" s="565">
        <v>66</v>
      </c>
      <c r="AG146" s="260"/>
      <c r="AH146" s="61"/>
      <c r="AJ146" s="249"/>
      <c r="AK146" s="61"/>
      <c r="AL146" s="65"/>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0"/>
      <c r="FO146" s="1"/>
      <c r="FP146" s="1"/>
      <c r="FQ146" s="1"/>
      <c r="FR146" s="1"/>
      <c r="FS146" s="103"/>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row>
    <row r="147" spans="1:216" ht="15.75">
      <c r="A147" s="261" t="s">
        <v>3836</v>
      </c>
      <c r="D147" s="56">
        <f>SUM(E147:HQ147)</f>
        <v>1929</v>
      </c>
      <c r="E147" s="9">
        <v>0</v>
      </c>
      <c r="F147" s="9">
        <v>143</v>
      </c>
      <c r="G147" s="9">
        <v>127</v>
      </c>
      <c r="H147" s="9">
        <v>115</v>
      </c>
      <c r="I147" s="9">
        <v>0</v>
      </c>
      <c r="J147" s="9">
        <v>58</v>
      </c>
      <c r="K147" s="9">
        <v>93</v>
      </c>
      <c r="L147" s="9">
        <v>139</v>
      </c>
      <c r="M147" s="9">
        <v>115</v>
      </c>
      <c r="N147" s="9">
        <v>12</v>
      </c>
      <c r="O147" s="9">
        <v>95</v>
      </c>
      <c r="P147" s="9">
        <v>0</v>
      </c>
      <c r="Q147" s="9">
        <v>66</v>
      </c>
      <c r="R147" s="9">
        <v>0</v>
      </c>
      <c r="S147" s="9">
        <v>145</v>
      </c>
      <c r="T147" s="565">
        <v>79</v>
      </c>
      <c r="U147" s="9">
        <v>149</v>
      </c>
      <c r="V147" s="9">
        <v>166</v>
      </c>
      <c r="W147" s="565">
        <v>37</v>
      </c>
      <c r="X147" s="9">
        <v>0</v>
      </c>
      <c r="Y147" s="565">
        <v>99</v>
      </c>
      <c r="Z147" s="565">
        <v>50</v>
      </c>
      <c r="AA147" s="9">
        <v>0</v>
      </c>
      <c r="AB147" s="565">
        <v>59</v>
      </c>
      <c r="AC147" s="565">
        <v>57</v>
      </c>
      <c r="AD147" s="565">
        <v>103</v>
      </c>
      <c r="AE147" s="565">
        <v>22</v>
      </c>
      <c r="AG147" s="261"/>
      <c r="AH147" s="61"/>
      <c r="AJ147" s="249"/>
      <c r="AK147" s="61"/>
      <c r="AL147" s="65"/>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425"/>
      <c r="FO147" s="1"/>
      <c r="FP147" s="1"/>
      <c r="FQ147" s="1"/>
      <c r="FR147" s="1"/>
      <c r="FS147" s="103"/>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row>
    <row r="148" spans="1:216" ht="15.75">
      <c r="A148" s="261" t="s">
        <v>3846</v>
      </c>
      <c r="D148" s="56">
        <f>SUM(E148:HQ148)</f>
        <v>1996</v>
      </c>
      <c r="E148" s="9">
        <v>68</v>
      </c>
      <c r="F148" s="9">
        <v>76</v>
      </c>
      <c r="G148" s="9">
        <v>90</v>
      </c>
      <c r="H148" s="9">
        <v>136</v>
      </c>
      <c r="I148" s="9">
        <v>129</v>
      </c>
      <c r="J148" s="9">
        <v>137</v>
      </c>
      <c r="K148" s="9">
        <v>147</v>
      </c>
      <c r="L148" s="9">
        <v>148</v>
      </c>
      <c r="M148" s="9">
        <v>0</v>
      </c>
      <c r="N148" s="9">
        <v>154</v>
      </c>
      <c r="O148" s="9">
        <v>160</v>
      </c>
      <c r="P148" s="9">
        <v>93</v>
      </c>
      <c r="Q148" s="9">
        <v>43</v>
      </c>
      <c r="R148" s="9">
        <v>0</v>
      </c>
      <c r="S148" s="9">
        <v>34</v>
      </c>
      <c r="T148" s="565">
        <v>0</v>
      </c>
      <c r="U148" s="565">
        <v>61</v>
      </c>
      <c r="V148" s="565">
        <v>0</v>
      </c>
      <c r="W148" s="565">
        <v>94</v>
      </c>
      <c r="X148" s="9">
        <v>0</v>
      </c>
      <c r="Y148" s="565">
        <v>114</v>
      </c>
      <c r="Z148" s="565">
        <v>60</v>
      </c>
      <c r="AA148" s="9">
        <v>0</v>
      </c>
      <c r="AB148" s="565">
        <v>118</v>
      </c>
      <c r="AC148" s="565">
        <v>70</v>
      </c>
      <c r="AD148" s="565">
        <v>0</v>
      </c>
      <c r="AE148" s="565">
        <v>64</v>
      </c>
      <c r="AG148" s="261"/>
      <c r="AH148" s="61"/>
      <c r="AJ148" s="249"/>
      <c r="AK148" s="61"/>
      <c r="AL148" s="65"/>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0"/>
      <c r="FO148" s="1"/>
      <c r="FP148" s="1"/>
      <c r="FQ148" s="1"/>
      <c r="FR148" s="1"/>
      <c r="FS148" s="103"/>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row>
    <row r="149" spans="1:216" ht="15.75">
      <c r="A149" s="261" t="s">
        <v>3841</v>
      </c>
      <c r="D149" s="56">
        <f>SUM(E149:HQ149)</f>
        <v>1466</v>
      </c>
      <c r="E149" s="9">
        <v>0</v>
      </c>
      <c r="F149" s="9">
        <v>0</v>
      </c>
      <c r="G149" s="9">
        <v>90</v>
      </c>
      <c r="H149" s="9">
        <v>8</v>
      </c>
      <c r="I149" s="9">
        <v>0</v>
      </c>
      <c r="J149" s="9">
        <v>74</v>
      </c>
      <c r="K149" s="9">
        <v>50</v>
      </c>
      <c r="L149" s="9">
        <v>154</v>
      </c>
      <c r="M149" s="9">
        <v>0</v>
      </c>
      <c r="N149" s="9">
        <v>0</v>
      </c>
      <c r="O149" s="9">
        <v>9</v>
      </c>
      <c r="P149" s="9">
        <v>63</v>
      </c>
      <c r="Q149" s="9">
        <v>50</v>
      </c>
      <c r="R149" s="9">
        <v>0</v>
      </c>
      <c r="S149" s="9">
        <v>49</v>
      </c>
      <c r="T149" s="565">
        <v>36</v>
      </c>
      <c r="U149" s="565">
        <v>39</v>
      </c>
      <c r="V149" s="9">
        <v>163</v>
      </c>
      <c r="W149" s="565">
        <v>80</v>
      </c>
      <c r="X149" s="9">
        <v>0</v>
      </c>
      <c r="Y149" s="565">
        <v>95</v>
      </c>
      <c r="Z149" s="9">
        <v>158</v>
      </c>
      <c r="AA149" s="565">
        <v>143</v>
      </c>
      <c r="AB149" s="565">
        <v>12</v>
      </c>
      <c r="AC149" s="565">
        <v>22</v>
      </c>
      <c r="AD149" s="565">
        <v>108</v>
      </c>
      <c r="AE149" s="565">
        <v>63</v>
      </c>
      <c r="AG149" s="261"/>
      <c r="AH149" s="61"/>
      <c r="AJ149" s="249"/>
      <c r="AK149" s="61"/>
      <c r="AL149" s="65"/>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0"/>
      <c r="FO149" s="1"/>
      <c r="FP149" s="1"/>
      <c r="FQ149" s="1"/>
      <c r="FR149" s="1"/>
      <c r="FS149" s="103"/>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row>
    <row r="150" spans="1:216" ht="15.75">
      <c r="A150" s="261" t="s">
        <v>3842</v>
      </c>
      <c r="D150" s="56">
        <f>SUM(E150:HQ150)</f>
        <v>2258</v>
      </c>
      <c r="E150" s="9">
        <v>155</v>
      </c>
      <c r="F150" s="9">
        <v>127</v>
      </c>
      <c r="G150" s="9">
        <v>0</v>
      </c>
      <c r="H150" s="9">
        <v>62</v>
      </c>
      <c r="I150" s="9">
        <v>146</v>
      </c>
      <c r="J150" s="9">
        <v>161</v>
      </c>
      <c r="K150" s="9">
        <v>143</v>
      </c>
      <c r="L150" s="9">
        <v>148</v>
      </c>
      <c r="M150" s="9">
        <v>0</v>
      </c>
      <c r="N150" s="9">
        <v>157</v>
      </c>
      <c r="O150" s="9">
        <v>59</v>
      </c>
      <c r="P150" s="9">
        <v>139</v>
      </c>
      <c r="Q150" s="9">
        <v>132</v>
      </c>
      <c r="R150" s="9">
        <v>0</v>
      </c>
      <c r="S150" s="9">
        <v>44</v>
      </c>
      <c r="T150" s="9">
        <v>142</v>
      </c>
      <c r="U150" s="565">
        <v>0</v>
      </c>
      <c r="V150" s="565">
        <v>0</v>
      </c>
      <c r="W150" s="565">
        <v>128</v>
      </c>
      <c r="X150" s="9">
        <v>0</v>
      </c>
      <c r="Y150" s="565">
        <v>76</v>
      </c>
      <c r="Z150" s="565">
        <v>100</v>
      </c>
      <c r="AA150" s="9">
        <v>0</v>
      </c>
      <c r="AB150" s="565">
        <v>128</v>
      </c>
      <c r="AC150" s="565">
        <v>42</v>
      </c>
      <c r="AD150" s="565">
        <v>126</v>
      </c>
      <c r="AE150" s="565">
        <v>43</v>
      </c>
      <c r="AG150" s="261"/>
      <c r="AH150" s="61"/>
      <c r="AJ150" s="249"/>
      <c r="AK150" s="61"/>
      <c r="AL150" s="65"/>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0"/>
      <c r="FO150" s="1"/>
      <c r="FP150" s="1"/>
      <c r="FQ150" s="1"/>
      <c r="FR150" s="1"/>
      <c r="FS150" s="103"/>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row>
    <row r="151" spans="1:216" ht="15.75">
      <c r="A151" s="105" t="s">
        <v>2517</v>
      </c>
      <c r="D151" s="56">
        <f>SUM(E151:HQ151)</f>
        <v>1809</v>
      </c>
      <c r="E151" s="9">
        <v>148</v>
      </c>
      <c r="F151" s="9">
        <v>0</v>
      </c>
      <c r="G151" s="9">
        <v>90</v>
      </c>
      <c r="H151" s="9">
        <v>158</v>
      </c>
      <c r="I151" s="9">
        <v>0</v>
      </c>
      <c r="J151" s="9">
        <v>16</v>
      </c>
      <c r="K151" s="9">
        <v>13</v>
      </c>
      <c r="L151" s="419" t="s">
        <v>4679</v>
      </c>
      <c r="M151" s="9">
        <v>0</v>
      </c>
      <c r="N151" s="9">
        <v>77</v>
      </c>
      <c r="O151" s="9">
        <v>113</v>
      </c>
      <c r="P151" s="9">
        <v>98</v>
      </c>
      <c r="Q151" s="9">
        <v>0</v>
      </c>
      <c r="R151" s="9">
        <v>0</v>
      </c>
      <c r="S151" s="9">
        <v>28</v>
      </c>
      <c r="T151" s="9">
        <v>156</v>
      </c>
      <c r="U151" s="9">
        <v>138</v>
      </c>
      <c r="V151" s="9">
        <v>152</v>
      </c>
      <c r="W151" s="565">
        <v>70</v>
      </c>
      <c r="X151" s="9">
        <v>0</v>
      </c>
      <c r="Y151" s="565">
        <v>36</v>
      </c>
      <c r="Z151" s="9">
        <v>143</v>
      </c>
      <c r="AA151" s="9">
        <v>0</v>
      </c>
      <c r="AB151" s="565">
        <v>116</v>
      </c>
      <c r="AC151" s="565">
        <v>114</v>
      </c>
      <c r="AD151" s="565">
        <v>126</v>
      </c>
      <c r="AE151" s="565">
        <v>17</v>
      </c>
      <c r="AG151" s="105"/>
      <c r="AH151" s="61"/>
      <c r="AJ151" s="249"/>
      <c r="AK151" s="61"/>
      <c r="AL151" s="65"/>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0"/>
      <c r="FO151" s="1"/>
      <c r="FP151" s="1"/>
      <c r="FQ151" s="1"/>
      <c r="FR151" s="1"/>
      <c r="FS151" s="103"/>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row>
    <row r="152" spans="1:216" ht="15.75">
      <c r="A152" s="104" t="s">
        <v>1286</v>
      </c>
      <c r="D152" s="56">
        <f>SUM(E152:HQ152)</f>
        <v>2035</v>
      </c>
      <c r="E152" s="9">
        <v>124</v>
      </c>
      <c r="F152" s="9">
        <v>65</v>
      </c>
      <c r="G152" s="9">
        <v>90</v>
      </c>
      <c r="H152" s="9">
        <v>98</v>
      </c>
      <c r="I152" s="9">
        <v>122</v>
      </c>
      <c r="J152" s="9">
        <v>129</v>
      </c>
      <c r="K152" s="9">
        <v>140</v>
      </c>
      <c r="L152" s="419" t="s">
        <v>4679</v>
      </c>
      <c r="M152" s="9">
        <v>0</v>
      </c>
      <c r="N152" s="9">
        <v>17</v>
      </c>
      <c r="O152" s="9">
        <v>116</v>
      </c>
      <c r="P152" s="9">
        <v>126</v>
      </c>
      <c r="Q152" s="9">
        <v>105</v>
      </c>
      <c r="R152" s="9">
        <v>0</v>
      </c>
      <c r="S152" s="9">
        <v>107</v>
      </c>
      <c r="T152" s="565">
        <v>110</v>
      </c>
      <c r="U152" s="9">
        <v>150</v>
      </c>
      <c r="V152" s="565">
        <v>0</v>
      </c>
      <c r="W152" s="9">
        <v>141</v>
      </c>
      <c r="X152" s="9">
        <v>0</v>
      </c>
      <c r="Y152" s="565">
        <v>45</v>
      </c>
      <c r="Z152" s="565">
        <v>84</v>
      </c>
      <c r="AA152" s="9">
        <v>0</v>
      </c>
      <c r="AB152" s="565">
        <v>24</v>
      </c>
      <c r="AC152" s="9">
        <v>140</v>
      </c>
      <c r="AD152" s="565">
        <v>0</v>
      </c>
      <c r="AE152" s="565">
        <v>102</v>
      </c>
      <c r="AG152" s="104"/>
      <c r="AH152" s="61"/>
      <c r="AJ152" s="249"/>
      <c r="AK152" s="61"/>
      <c r="AL152" s="65"/>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0"/>
      <c r="FO152" s="1"/>
      <c r="FP152" s="1"/>
      <c r="FQ152" s="1"/>
      <c r="FR152" s="1"/>
      <c r="FS152" s="103"/>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row>
    <row r="153" spans="1:216" ht="15.75">
      <c r="A153" s="105" t="s">
        <v>2518</v>
      </c>
      <c r="D153" s="56">
        <f>SUM(E153:HQ153)</f>
        <v>2092</v>
      </c>
      <c r="E153" s="9">
        <v>84</v>
      </c>
      <c r="F153" s="9">
        <v>157</v>
      </c>
      <c r="G153" s="9">
        <v>60</v>
      </c>
      <c r="H153" s="9">
        <v>81</v>
      </c>
      <c r="I153" s="9">
        <v>165</v>
      </c>
      <c r="J153" s="9">
        <v>156</v>
      </c>
      <c r="K153" s="9">
        <v>156</v>
      </c>
      <c r="L153" s="419" t="s">
        <v>4679</v>
      </c>
      <c r="M153" s="9">
        <v>0</v>
      </c>
      <c r="N153" s="9">
        <v>123</v>
      </c>
      <c r="O153" s="9">
        <v>37</v>
      </c>
      <c r="P153" s="9">
        <v>74</v>
      </c>
      <c r="Q153" s="9">
        <v>50</v>
      </c>
      <c r="R153" s="9">
        <v>0</v>
      </c>
      <c r="S153" s="9">
        <v>158</v>
      </c>
      <c r="T153" s="565">
        <v>0</v>
      </c>
      <c r="U153" s="565">
        <v>100</v>
      </c>
      <c r="V153" s="565">
        <v>0</v>
      </c>
      <c r="W153" s="9">
        <v>154</v>
      </c>
      <c r="X153" s="9">
        <v>0</v>
      </c>
      <c r="Y153" s="9">
        <v>152</v>
      </c>
      <c r="Z153" s="565">
        <v>120</v>
      </c>
      <c r="AA153" s="9">
        <v>0</v>
      </c>
      <c r="AB153" s="9">
        <v>154</v>
      </c>
      <c r="AC153" s="565">
        <v>102</v>
      </c>
      <c r="AD153" s="565">
        <v>0</v>
      </c>
      <c r="AE153" s="565">
        <v>9</v>
      </c>
      <c r="AG153" s="105"/>
      <c r="AH153" s="61"/>
      <c r="AJ153" s="249"/>
      <c r="AK153" s="61"/>
      <c r="AL153" s="65"/>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425"/>
      <c r="FO153" s="1"/>
      <c r="FP153" s="1"/>
      <c r="FQ153" s="1"/>
      <c r="FR153" s="1"/>
      <c r="FS153" s="103"/>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row>
    <row r="154" spans="1:216" ht="15.75">
      <c r="A154" s="261" t="s">
        <v>3828</v>
      </c>
      <c r="D154" s="56">
        <f>SUM(E154:HQ154)</f>
        <v>1596</v>
      </c>
      <c r="E154" s="9">
        <v>143</v>
      </c>
      <c r="F154" s="9">
        <v>0</v>
      </c>
      <c r="G154" s="9">
        <v>127</v>
      </c>
      <c r="H154" s="9">
        <v>66</v>
      </c>
      <c r="I154" s="9">
        <v>0</v>
      </c>
      <c r="J154" s="9">
        <v>14</v>
      </c>
      <c r="K154" s="9">
        <v>8</v>
      </c>
      <c r="L154" s="419" t="s">
        <v>4679</v>
      </c>
      <c r="M154" s="9">
        <v>115</v>
      </c>
      <c r="N154" s="9">
        <v>127</v>
      </c>
      <c r="O154" s="9">
        <v>13</v>
      </c>
      <c r="P154" s="9">
        <v>167</v>
      </c>
      <c r="Q154" s="9">
        <v>66</v>
      </c>
      <c r="R154" s="9">
        <v>0</v>
      </c>
      <c r="S154" s="9">
        <v>98</v>
      </c>
      <c r="T154" s="9">
        <v>165</v>
      </c>
      <c r="U154" s="565">
        <v>59</v>
      </c>
      <c r="V154" s="565">
        <v>0</v>
      </c>
      <c r="W154" s="565">
        <v>11</v>
      </c>
      <c r="X154" s="9">
        <v>0</v>
      </c>
      <c r="Y154" s="9">
        <v>147</v>
      </c>
      <c r="Z154" s="565">
        <v>0</v>
      </c>
      <c r="AA154" s="9">
        <v>0</v>
      </c>
      <c r="AB154" s="565">
        <v>17</v>
      </c>
      <c r="AC154" s="565">
        <v>24</v>
      </c>
      <c r="AD154" s="565">
        <v>121</v>
      </c>
      <c r="AE154" s="565">
        <v>108</v>
      </c>
      <c r="AG154" s="261"/>
      <c r="AH154" s="61"/>
      <c r="AJ154" s="249"/>
      <c r="AK154" s="61"/>
      <c r="AL154" s="65"/>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0"/>
      <c r="FO154" s="1"/>
      <c r="FP154" s="1"/>
      <c r="FQ154" s="1"/>
      <c r="FR154" s="1"/>
      <c r="FS154" s="103"/>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row>
    <row r="155" spans="1:216" ht="15.75">
      <c r="A155" s="105" t="s">
        <v>2523</v>
      </c>
      <c r="D155" s="56">
        <f>SUM(E155:HQ155)</f>
        <v>2140</v>
      </c>
      <c r="E155" s="9">
        <v>130</v>
      </c>
      <c r="F155" s="9">
        <v>154</v>
      </c>
      <c r="G155" s="9">
        <v>90</v>
      </c>
      <c r="H155" s="9">
        <v>149</v>
      </c>
      <c r="I155" s="9">
        <v>121</v>
      </c>
      <c r="J155" s="9">
        <v>123</v>
      </c>
      <c r="K155" s="9">
        <v>57</v>
      </c>
      <c r="L155" s="419" t="s">
        <v>4679</v>
      </c>
      <c r="M155" s="9">
        <v>0</v>
      </c>
      <c r="N155" s="9">
        <v>108</v>
      </c>
      <c r="O155" s="9">
        <v>149</v>
      </c>
      <c r="P155" s="9">
        <v>153</v>
      </c>
      <c r="Q155" s="9">
        <v>160</v>
      </c>
      <c r="R155" s="9">
        <v>0</v>
      </c>
      <c r="S155" s="9">
        <v>36</v>
      </c>
      <c r="T155" s="565">
        <v>130</v>
      </c>
      <c r="U155" s="565">
        <v>43</v>
      </c>
      <c r="V155" s="565">
        <v>0</v>
      </c>
      <c r="W155" s="565">
        <v>83</v>
      </c>
      <c r="X155" s="9">
        <v>0</v>
      </c>
      <c r="Y155" s="565">
        <v>56</v>
      </c>
      <c r="Z155" s="565">
        <v>130</v>
      </c>
      <c r="AA155" s="9">
        <v>0</v>
      </c>
      <c r="AB155" s="565">
        <v>97</v>
      </c>
      <c r="AC155" s="565">
        <v>37</v>
      </c>
      <c r="AD155" s="565">
        <v>0</v>
      </c>
      <c r="AE155" s="565">
        <v>134</v>
      </c>
      <c r="AG155" s="105"/>
      <c r="AH155" s="61"/>
      <c r="AJ155" s="249"/>
      <c r="AK155" s="61"/>
      <c r="AL155" s="65"/>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0"/>
      <c r="FO155" s="1"/>
      <c r="FP155" s="1"/>
      <c r="FQ155" s="1"/>
      <c r="FR155" s="1"/>
      <c r="FS155" s="103"/>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row>
    <row r="156" spans="1:216" ht="15.75">
      <c r="A156" s="261" t="s">
        <v>1596</v>
      </c>
      <c r="D156" s="56">
        <f>SUM(E156:HQ156)</f>
        <v>2130</v>
      </c>
      <c r="E156" s="9">
        <v>104</v>
      </c>
      <c r="F156" s="9">
        <v>0</v>
      </c>
      <c r="G156" s="9">
        <v>0</v>
      </c>
      <c r="H156" s="9">
        <v>148</v>
      </c>
      <c r="I156" s="9">
        <v>99</v>
      </c>
      <c r="J156" s="9">
        <v>86</v>
      </c>
      <c r="K156" s="9">
        <v>118</v>
      </c>
      <c r="L156" s="419" t="s">
        <v>4679</v>
      </c>
      <c r="M156" s="9">
        <v>0</v>
      </c>
      <c r="N156" s="9">
        <v>17</v>
      </c>
      <c r="O156" s="9">
        <v>166</v>
      </c>
      <c r="P156" s="9">
        <v>161</v>
      </c>
      <c r="Q156" s="9">
        <v>60</v>
      </c>
      <c r="R156" s="9">
        <v>0</v>
      </c>
      <c r="S156" s="9">
        <v>127</v>
      </c>
      <c r="T156" s="565">
        <v>124</v>
      </c>
      <c r="U156" s="565">
        <v>57</v>
      </c>
      <c r="V156" s="9">
        <v>152</v>
      </c>
      <c r="W156" s="565">
        <v>41</v>
      </c>
      <c r="X156" s="9">
        <v>0</v>
      </c>
      <c r="Y156" s="565">
        <v>0</v>
      </c>
      <c r="Z156" s="9">
        <v>151</v>
      </c>
      <c r="AA156" s="9">
        <v>147</v>
      </c>
      <c r="AB156" s="565">
        <v>94</v>
      </c>
      <c r="AC156" s="565">
        <v>133</v>
      </c>
      <c r="AD156" s="565">
        <v>0</v>
      </c>
      <c r="AE156" s="9">
        <v>145</v>
      </c>
      <c r="AG156" s="261"/>
      <c r="AH156" s="61"/>
      <c r="AJ156" s="249"/>
      <c r="AK156" s="61"/>
      <c r="AL156" s="65"/>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0"/>
      <c r="FO156" s="1"/>
      <c r="FP156" s="1"/>
      <c r="FQ156" s="1"/>
      <c r="FR156" s="1"/>
      <c r="FS156" s="103"/>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row>
    <row r="157" spans="1:216" ht="15.75">
      <c r="A157" s="105" t="s">
        <v>179</v>
      </c>
      <c r="D157" s="56">
        <f>SUM(E157:HQ157)</f>
        <v>1502</v>
      </c>
      <c r="E157" s="9">
        <v>0</v>
      </c>
      <c r="F157" s="9">
        <v>0</v>
      </c>
      <c r="G157" s="9">
        <v>60</v>
      </c>
      <c r="H157" s="9">
        <v>49</v>
      </c>
      <c r="I157" s="9">
        <v>0</v>
      </c>
      <c r="J157" s="9">
        <v>74</v>
      </c>
      <c r="K157" s="9">
        <v>50</v>
      </c>
      <c r="L157" s="419" t="s">
        <v>4679</v>
      </c>
      <c r="M157" s="9">
        <v>0</v>
      </c>
      <c r="N157" s="9">
        <v>140</v>
      </c>
      <c r="O157" s="9">
        <v>44</v>
      </c>
      <c r="P157" s="9">
        <v>117</v>
      </c>
      <c r="Q157" s="9">
        <v>90</v>
      </c>
      <c r="R157" s="9">
        <v>0</v>
      </c>
      <c r="S157" s="9">
        <v>73</v>
      </c>
      <c r="T157" s="565">
        <v>39</v>
      </c>
      <c r="U157" s="565">
        <v>68</v>
      </c>
      <c r="V157" s="565">
        <v>0</v>
      </c>
      <c r="W157" s="565">
        <v>88</v>
      </c>
      <c r="X157" s="9">
        <v>0</v>
      </c>
      <c r="Y157" s="565">
        <v>38</v>
      </c>
      <c r="Z157" s="565">
        <v>132</v>
      </c>
      <c r="AA157" s="9">
        <v>0</v>
      </c>
      <c r="AB157" s="565">
        <v>119</v>
      </c>
      <c r="AC157" s="565">
        <v>88</v>
      </c>
      <c r="AD157" s="9">
        <v>155</v>
      </c>
      <c r="AE157" s="565">
        <v>78</v>
      </c>
      <c r="AG157" s="105"/>
      <c r="AH157" s="61"/>
      <c r="AJ157" s="249"/>
      <c r="AK157" s="61"/>
      <c r="AL157" s="65"/>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0"/>
      <c r="FO157" s="1"/>
      <c r="FP157" s="1"/>
      <c r="FQ157" s="1"/>
      <c r="FR157" s="1"/>
      <c r="FS157" s="103"/>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row>
    <row r="158" spans="1:216" ht="15.75">
      <c r="A158" s="105" t="s">
        <v>2506</v>
      </c>
      <c r="D158" s="56">
        <f>SUM(E158:HQ158)</f>
        <v>1469</v>
      </c>
      <c r="E158" s="9">
        <v>117</v>
      </c>
      <c r="F158" s="9">
        <v>0</v>
      </c>
      <c r="G158" s="9">
        <v>104</v>
      </c>
      <c r="H158" s="9">
        <v>68</v>
      </c>
      <c r="I158" s="9">
        <v>0</v>
      </c>
      <c r="J158" s="9">
        <v>94</v>
      </c>
      <c r="K158" s="9">
        <v>135</v>
      </c>
      <c r="L158" s="419" t="s">
        <v>4679</v>
      </c>
      <c r="M158" s="9">
        <v>0</v>
      </c>
      <c r="N158" s="9">
        <v>12</v>
      </c>
      <c r="O158" s="9">
        <v>142</v>
      </c>
      <c r="P158" s="9">
        <v>0</v>
      </c>
      <c r="Q158" s="9">
        <v>0</v>
      </c>
      <c r="R158" s="9">
        <v>0</v>
      </c>
      <c r="S158" s="9">
        <v>134</v>
      </c>
      <c r="T158" s="565">
        <v>0</v>
      </c>
      <c r="U158" s="565">
        <v>128</v>
      </c>
      <c r="V158" s="565">
        <v>0</v>
      </c>
      <c r="W158" s="565">
        <v>68</v>
      </c>
      <c r="X158" s="9">
        <v>0</v>
      </c>
      <c r="Y158" s="565">
        <v>60</v>
      </c>
      <c r="Z158" s="565">
        <v>73</v>
      </c>
      <c r="AA158" s="9">
        <v>0</v>
      </c>
      <c r="AB158" s="565">
        <v>54</v>
      </c>
      <c r="AC158" s="9">
        <v>144</v>
      </c>
      <c r="AD158" s="565">
        <v>0</v>
      </c>
      <c r="AE158" s="565">
        <v>136</v>
      </c>
      <c r="AG158" s="105"/>
      <c r="AH158" s="61"/>
      <c r="AJ158" s="249"/>
      <c r="AK158" s="61"/>
      <c r="AL158" s="65"/>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425"/>
      <c r="FO158" s="1"/>
      <c r="FP158" s="1"/>
      <c r="FQ158" s="1"/>
      <c r="FR158" s="1"/>
      <c r="FS158" s="103"/>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row>
    <row r="159" spans="1:216" ht="15.75">
      <c r="A159" s="261" t="s">
        <v>4070</v>
      </c>
      <c r="D159" s="56">
        <f>SUM(E159:HQ159)</f>
        <v>1748</v>
      </c>
      <c r="E159" s="9">
        <v>124</v>
      </c>
      <c r="F159" s="9">
        <v>0</v>
      </c>
      <c r="G159" s="9">
        <v>122</v>
      </c>
      <c r="H159" s="9">
        <v>97</v>
      </c>
      <c r="I159" s="9">
        <v>0</v>
      </c>
      <c r="J159" s="9">
        <v>74</v>
      </c>
      <c r="K159" s="9">
        <v>101</v>
      </c>
      <c r="L159" s="419" t="s">
        <v>4679</v>
      </c>
      <c r="M159" s="9">
        <v>0</v>
      </c>
      <c r="N159" s="9">
        <v>134</v>
      </c>
      <c r="O159" s="9">
        <v>91</v>
      </c>
      <c r="P159" s="9">
        <v>0</v>
      </c>
      <c r="Q159" s="9">
        <v>123</v>
      </c>
      <c r="R159" s="9">
        <v>0</v>
      </c>
      <c r="S159" s="9">
        <v>122</v>
      </c>
      <c r="T159" s="565">
        <v>0</v>
      </c>
      <c r="U159" s="9">
        <v>139</v>
      </c>
      <c r="V159" s="565">
        <v>0</v>
      </c>
      <c r="W159" s="565">
        <v>73</v>
      </c>
      <c r="X159" s="9">
        <v>0</v>
      </c>
      <c r="Y159" s="565">
        <v>37</v>
      </c>
      <c r="Z159" s="565">
        <v>71</v>
      </c>
      <c r="AA159" s="9">
        <v>0</v>
      </c>
      <c r="AB159" s="9">
        <v>166</v>
      </c>
      <c r="AC159" s="565">
        <v>103</v>
      </c>
      <c r="AD159" s="565">
        <v>0</v>
      </c>
      <c r="AE159" s="9">
        <v>171</v>
      </c>
      <c r="AG159" s="261"/>
      <c r="AH159" s="61"/>
      <c r="AJ159" s="249"/>
      <c r="AK159" s="61"/>
      <c r="AL159" s="65"/>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425"/>
      <c r="FO159" s="1"/>
      <c r="FP159" s="1"/>
      <c r="FQ159" s="1"/>
      <c r="FR159" s="1"/>
      <c r="FS159" s="103"/>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row>
    <row r="160" spans="1:216" ht="15.75">
      <c r="A160" s="105" t="s">
        <v>2095</v>
      </c>
      <c r="D160" s="56">
        <f>SUM(E160:HQ160)</f>
        <v>1433</v>
      </c>
      <c r="E160" s="9">
        <v>0</v>
      </c>
      <c r="F160" s="9">
        <v>0</v>
      </c>
      <c r="G160" s="9">
        <v>0</v>
      </c>
      <c r="H160" s="9">
        <v>120</v>
      </c>
      <c r="I160" s="9">
        <v>0</v>
      </c>
      <c r="J160" s="9">
        <v>0</v>
      </c>
      <c r="K160" s="9">
        <v>0</v>
      </c>
      <c r="L160" s="419" t="s">
        <v>4679</v>
      </c>
      <c r="M160" s="9">
        <v>0</v>
      </c>
      <c r="N160" s="9">
        <v>74</v>
      </c>
      <c r="O160" s="9">
        <v>25</v>
      </c>
      <c r="P160" s="9">
        <v>165</v>
      </c>
      <c r="Q160" s="9">
        <v>0</v>
      </c>
      <c r="R160" s="9">
        <v>168</v>
      </c>
      <c r="S160" s="9">
        <v>5</v>
      </c>
      <c r="T160" s="9">
        <v>139</v>
      </c>
      <c r="U160" s="565">
        <v>79</v>
      </c>
      <c r="V160" s="9">
        <v>152</v>
      </c>
      <c r="W160" s="565">
        <v>33</v>
      </c>
      <c r="X160" s="9">
        <v>168</v>
      </c>
      <c r="Y160" s="565">
        <v>32</v>
      </c>
      <c r="Z160" s="9">
        <v>164</v>
      </c>
      <c r="AA160" s="9">
        <v>0</v>
      </c>
      <c r="AB160" s="565">
        <v>55</v>
      </c>
      <c r="AC160" s="565">
        <v>13</v>
      </c>
      <c r="AD160" s="565">
        <v>0</v>
      </c>
      <c r="AE160" s="565">
        <v>41</v>
      </c>
      <c r="AG160" s="105"/>
      <c r="AH160" s="61"/>
      <c r="AJ160" s="249"/>
      <c r="AK160" s="61"/>
      <c r="AL160" s="65"/>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0"/>
      <c r="FO160" s="1"/>
      <c r="FP160" s="1"/>
      <c r="FQ160" s="1"/>
      <c r="FR160" s="1"/>
      <c r="FS160" s="103"/>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row>
    <row r="161" spans="1:216" ht="15.75">
      <c r="A161" s="261" t="s">
        <v>3827</v>
      </c>
      <c r="D161" s="56">
        <f>SUM(E161:HQ161)</f>
        <v>1409</v>
      </c>
      <c r="E161" s="9">
        <v>0</v>
      </c>
      <c r="F161" s="9">
        <v>0</v>
      </c>
      <c r="G161" s="9">
        <v>107</v>
      </c>
      <c r="H161" s="9">
        <v>118</v>
      </c>
      <c r="I161" s="9">
        <v>0</v>
      </c>
      <c r="J161" s="9">
        <v>41</v>
      </c>
      <c r="K161" s="9">
        <v>29</v>
      </c>
      <c r="L161" s="419" t="s">
        <v>4679</v>
      </c>
      <c r="M161" s="9">
        <v>111</v>
      </c>
      <c r="N161" s="9">
        <v>10</v>
      </c>
      <c r="O161" s="9">
        <v>85</v>
      </c>
      <c r="P161" s="9">
        <v>67</v>
      </c>
      <c r="Q161" s="9">
        <v>118</v>
      </c>
      <c r="R161" s="9">
        <v>0</v>
      </c>
      <c r="S161" s="9">
        <v>30</v>
      </c>
      <c r="T161" s="565">
        <v>0</v>
      </c>
      <c r="U161" s="9">
        <v>157</v>
      </c>
      <c r="V161" s="565">
        <v>0</v>
      </c>
      <c r="W161" s="565">
        <v>57</v>
      </c>
      <c r="X161" s="9">
        <v>0</v>
      </c>
      <c r="Y161" s="565">
        <v>77</v>
      </c>
      <c r="Z161" s="565">
        <v>27</v>
      </c>
      <c r="AA161" s="9">
        <v>0</v>
      </c>
      <c r="AB161" s="565">
        <v>46</v>
      </c>
      <c r="AC161" s="565">
        <v>107</v>
      </c>
      <c r="AD161" s="9">
        <v>160</v>
      </c>
      <c r="AE161" s="565">
        <v>62</v>
      </c>
      <c r="AG161" s="261"/>
      <c r="AH161" s="61"/>
      <c r="AJ161" s="249"/>
      <c r="AK161" s="61"/>
      <c r="AL161" s="65"/>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0"/>
      <c r="FO161" s="1"/>
      <c r="FP161" s="1"/>
      <c r="FQ161" s="1"/>
      <c r="FR161" s="1"/>
      <c r="FS161" s="103"/>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row>
    <row r="162" spans="1:216" ht="15.75">
      <c r="A162" s="105" t="s">
        <v>2525</v>
      </c>
      <c r="D162" s="56">
        <f>SUM(E162:HQ162)</f>
        <v>2222</v>
      </c>
      <c r="E162" s="9">
        <v>117</v>
      </c>
      <c r="F162" s="9">
        <v>0</v>
      </c>
      <c r="G162" s="9">
        <v>127</v>
      </c>
      <c r="H162" s="9">
        <v>166</v>
      </c>
      <c r="I162" s="9">
        <v>0</v>
      </c>
      <c r="J162" s="9">
        <v>96</v>
      </c>
      <c r="K162" s="9">
        <v>139</v>
      </c>
      <c r="L162" s="419" t="s">
        <v>4679</v>
      </c>
      <c r="M162" s="9">
        <v>115</v>
      </c>
      <c r="N162" s="9">
        <v>106</v>
      </c>
      <c r="O162" s="9">
        <v>164</v>
      </c>
      <c r="P162" s="9">
        <v>60</v>
      </c>
      <c r="Q162" s="9">
        <v>33</v>
      </c>
      <c r="R162" s="9">
        <v>0</v>
      </c>
      <c r="S162" s="9">
        <v>130</v>
      </c>
      <c r="T162" s="565">
        <v>72</v>
      </c>
      <c r="U162" s="565">
        <v>58</v>
      </c>
      <c r="V162" s="9">
        <v>152</v>
      </c>
      <c r="W162" s="565">
        <v>16</v>
      </c>
      <c r="X162" s="9">
        <v>0</v>
      </c>
      <c r="Y162" s="9">
        <v>159</v>
      </c>
      <c r="Z162" s="9">
        <v>151</v>
      </c>
      <c r="AA162" s="9">
        <v>0</v>
      </c>
      <c r="AB162" s="565">
        <v>81</v>
      </c>
      <c r="AC162" s="565">
        <v>41</v>
      </c>
      <c r="AD162" s="565">
        <v>128</v>
      </c>
      <c r="AE162" s="565">
        <v>111</v>
      </c>
      <c r="AG162" s="105"/>
      <c r="AH162" s="61"/>
      <c r="AJ162" s="249"/>
      <c r="AK162" s="61"/>
      <c r="AL162" s="65"/>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0"/>
      <c r="FO162" s="1"/>
      <c r="FP162" s="1"/>
      <c r="FQ162" s="1"/>
      <c r="FR162" s="1"/>
      <c r="FS162" s="103"/>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row>
    <row r="163" spans="1:216" ht="15.75">
      <c r="A163" s="105" t="s">
        <v>154</v>
      </c>
      <c r="D163" s="56">
        <f>SUM(E163:HQ163)</f>
        <v>2488</v>
      </c>
      <c r="E163" s="9">
        <v>112</v>
      </c>
      <c r="F163" s="9">
        <v>90</v>
      </c>
      <c r="G163" s="9">
        <v>90</v>
      </c>
      <c r="H163" s="9">
        <v>28</v>
      </c>
      <c r="I163" s="9">
        <v>145</v>
      </c>
      <c r="J163" s="9">
        <v>148</v>
      </c>
      <c r="K163" s="9">
        <v>152</v>
      </c>
      <c r="L163" s="9">
        <v>148</v>
      </c>
      <c r="M163" s="9">
        <v>0</v>
      </c>
      <c r="N163" s="9">
        <v>164</v>
      </c>
      <c r="O163" s="9">
        <v>38</v>
      </c>
      <c r="P163" s="9">
        <v>0</v>
      </c>
      <c r="Q163" s="9">
        <v>88</v>
      </c>
      <c r="R163" s="9">
        <v>166</v>
      </c>
      <c r="S163" s="9">
        <v>21</v>
      </c>
      <c r="T163" s="565">
        <v>0</v>
      </c>
      <c r="U163" s="9">
        <v>164</v>
      </c>
      <c r="V163" s="565">
        <v>0</v>
      </c>
      <c r="W163" s="565">
        <v>127</v>
      </c>
      <c r="X163" s="9">
        <v>166</v>
      </c>
      <c r="Y163" s="565">
        <v>79</v>
      </c>
      <c r="Z163" s="565">
        <v>44</v>
      </c>
      <c r="AA163" s="9">
        <v>148</v>
      </c>
      <c r="AB163" s="9">
        <v>155</v>
      </c>
      <c r="AC163" s="565">
        <v>82</v>
      </c>
      <c r="AD163" s="565">
        <v>0</v>
      </c>
      <c r="AE163" s="565">
        <v>133</v>
      </c>
      <c r="AG163" s="105"/>
      <c r="AH163" s="61"/>
      <c r="AJ163" s="249"/>
      <c r="AK163" s="61"/>
      <c r="AL163" s="65"/>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0"/>
      <c r="FO163" s="1"/>
      <c r="FP163" s="1"/>
      <c r="FQ163" s="1"/>
      <c r="FR163" s="1"/>
      <c r="FS163" s="103"/>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row>
    <row r="164" spans="1:216" ht="15.75">
      <c r="A164" s="260" t="s">
        <v>3175</v>
      </c>
      <c r="D164" s="56">
        <f>SUM(E164:HQ164)</f>
        <v>2010</v>
      </c>
      <c r="E164" s="9">
        <v>91</v>
      </c>
      <c r="F164" s="9">
        <v>0</v>
      </c>
      <c r="G164" s="9">
        <v>0</v>
      </c>
      <c r="H164" s="9">
        <v>125</v>
      </c>
      <c r="I164" s="9">
        <v>0</v>
      </c>
      <c r="J164" s="9">
        <v>91</v>
      </c>
      <c r="K164" s="9">
        <v>65</v>
      </c>
      <c r="L164" s="419" t="s">
        <v>4679</v>
      </c>
      <c r="M164" s="9">
        <v>149</v>
      </c>
      <c r="N164" s="9">
        <v>57</v>
      </c>
      <c r="O164" s="9">
        <v>132</v>
      </c>
      <c r="P164" s="9">
        <v>126</v>
      </c>
      <c r="Q164" s="9">
        <v>0</v>
      </c>
      <c r="R164" s="9">
        <v>0</v>
      </c>
      <c r="S164" s="9">
        <v>155</v>
      </c>
      <c r="T164" s="565">
        <v>111</v>
      </c>
      <c r="U164" s="565">
        <v>100</v>
      </c>
      <c r="V164" s="565">
        <v>0</v>
      </c>
      <c r="W164" s="565">
        <v>99</v>
      </c>
      <c r="X164" s="9">
        <v>0</v>
      </c>
      <c r="Y164" s="565">
        <v>134</v>
      </c>
      <c r="Z164" s="565">
        <v>135</v>
      </c>
      <c r="AA164" s="9">
        <v>167</v>
      </c>
      <c r="AB164" s="9">
        <v>150</v>
      </c>
      <c r="AC164" s="565">
        <v>79</v>
      </c>
      <c r="AD164" s="565">
        <v>0</v>
      </c>
      <c r="AE164" s="565">
        <v>44</v>
      </c>
      <c r="AG164" s="260"/>
      <c r="AH164" s="61"/>
      <c r="AJ164" s="249"/>
      <c r="AK164" s="61"/>
      <c r="AL164" s="65"/>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0"/>
      <c r="FO164" s="1"/>
      <c r="FP164" s="1"/>
      <c r="FQ164" s="1"/>
      <c r="FR164" s="1"/>
      <c r="FS164" s="103"/>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row>
    <row r="165" spans="1:216" ht="15.75">
      <c r="A165" s="261" t="s">
        <v>3848</v>
      </c>
      <c r="D165" s="56">
        <f>SUM(E165:HQ165)</f>
        <v>2070</v>
      </c>
      <c r="E165" s="9">
        <v>0</v>
      </c>
      <c r="F165" s="9">
        <v>109</v>
      </c>
      <c r="G165" s="9">
        <v>159</v>
      </c>
      <c r="H165" s="9">
        <v>160</v>
      </c>
      <c r="I165" s="9">
        <v>0</v>
      </c>
      <c r="J165" s="9">
        <v>58</v>
      </c>
      <c r="K165" s="9">
        <v>40</v>
      </c>
      <c r="L165" s="419" t="s">
        <v>4679</v>
      </c>
      <c r="M165" s="9">
        <v>119</v>
      </c>
      <c r="N165" s="9">
        <v>141</v>
      </c>
      <c r="O165" s="9">
        <v>162</v>
      </c>
      <c r="P165" s="9">
        <v>94</v>
      </c>
      <c r="Q165" s="9">
        <v>143</v>
      </c>
      <c r="R165" s="9">
        <v>0</v>
      </c>
      <c r="S165" s="9">
        <v>11</v>
      </c>
      <c r="T165" s="565">
        <v>57</v>
      </c>
      <c r="U165" s="565">
        <v>0</v>
      </c>
      <c r="V165" s="565">
        <v>145</v>
      </c>
      <c r="W165" s="565">
        <v>48</v>
      </c>
      <c r="X165" s="9">
        <v>0</v>
      </c>
      <c r="Y165" s="565">
        <v>101</v>
      </c>
      <c r="Z165" s="565">
        <v>133</v>
      </c>
      <c r="AA165" s="9">
        <v>0</v>
      </c>
      <c r="AB165" s="9">
        <v>146</v>
      </c>
      <c r="AC165" s="565">
        <v>84</v>
      </c>
      <c r="AD165" s="565">
        <v>110</v>
      </c>
      <c r="AE165" s="565">
        <v>50</v>
      </c>
      <c r="AG165" s="261"/>
      <c r="AH165" s="61"/>
      <c r="AJ165" s="249"/>
      <c r="AK165" s="61"/>
      <c r="AL165" s="65"/>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0"/>
      <c r="FO165" s="1"/>
      <c r="FP165" s="1"/>
      <c r="FQ165" s="1"/>
      <c r="FR165" s="1"/>
      <c r="FS165" s="103"/>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row>
    <row r="166" spans="1:216" ht="15.75">
      <c r="A166" s="105" t="s">
        <v>2526</v>
      </c>
      <c r="D166" s="56">
        <f>SUM(E166:HQ166)</f>
        <v>1624</v>
      </c>
      <c r="E166" s="9">
        <v>0</v>
      </c>
      <c r="F166" s="9">
        <v>0</v>
      </c>
      <c r="G166" s="9">
        <v>46</v>
      </c>
      <c r="H166" s="9">
        <v>149</v>
      </c>
      <c r="I166" s="9">
        <v>0</v>
      </c>
      <c r="J166" s="9">
        <v>41</v>
      </c>
      <c r="K166" s="9">
        <v>71</v>
      </c>
      <c r="L166" s="419" t="s">
        <v>4679</v>
      </c>
      <c r="M166" s="9">
        <v>0</v>
      </c>
      <c r="N166" s="9">
        <v>38</v>
      </c>
      <c r="O166" s="9">
        <v>159</v>
      </c>
      <c r="P166" s="9">
        <v>45</v>
      </c>
      <c r="Q166" s="9">
        <v>54</v>
      </c>
      <c r="R166" s="9">
        <v>0</v>
      </c>
      <c r="S166" s="9">
        <v>155</v>
      </c>
      <c r="T166" s="565">
        <v>88</v>
      </c>
      <c r="U166" s="565">
        <v>100</v>
      </c>
      <c r="V166" s="565">
        <v>0</v>
      </c>
      <c r="W166" s="565">
        <v>51</v>
      </c>
      <c r="X166" s="9">
        <v>0</v>
      </c>
      <c r="Y166" s="9">
        <v>162</v>
      </c>
      <c r="Z166" s="565">
        <v>71</v>
      </c>
      <c r="AA166" s="9">
        <v>160</v>
      </c>
      <c r="AB166" s="565">
        <v>83</v>
      </c>
      <c r="AC166" s="565">
        <v>65</v>
      </c>
      <c r="AD166" s="565">
        <v>0</v>
      </c>
      <c r="AE166" s="565">
        <v>86</v>
      </c>
      <c r="AG166" s="105"/>
      <c r="AH166" s="61"/>
      <c r="AJ166" s="249"/>
      <c r="AK166" s="61"/>
      <c r="AL166" s="65"/>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0"/>
      <c r="FO166" s="1"/>
      <c r="FP166" s="1"/>
      <c r="FQ166" s="1"/>
      <c r="FR166" s="1"/>
      <c r="FS166" s="103"/>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row>
    <row r="167" spans="1:216" ht="15.75">
      <c r="A167" s="105" t="s">
        <v>2524</v>
      </c>
      <c r="D167" s="56">
        <f>SUM(E167:HQ167)</f>
        <v>1500</v>
      </c>
      <c r="E167" s="9">
        <v>0</v>
      </c>
      <c r="F167" s="9">
        <v>0</v>
      </c>
      <c r="G167" s="9">
        <v>75</v>
      </c>
      <c r="H167" s="9">
        <v>123</v>
      </c>
      <c r="I167" s="9">
        <v>0</v>
      </c>
      <c r="J167" s="9">
        <v>91</v>
      </c>
      <c r="K167" s="9">
        <v>101</v>
      </c>
      <c r="L167" s="419" t="s">
        <v>4679</v>
      </c>
      <c r="M167" s="9">
        <v>0</v>
      </c>
      <c r="N167" s="9">
        <v>89</v>
      </c>
      <c r="O167" s="9">
        <v>127</v>
      </c>
      <c r="P167" s="9">
        <v>70</v>
      </c>
      <c r="Q167" s="9">
        <v>106</v>
      </c>
      <c r="R167" s="9">
        <v>0</v>
      </c>
      <c r="S167" s="9">
        <v>101</v>
      </c>
      <c r="T167" s="565">
        <v>84</v>
      </c>
      <c r="U167" s="565">
        <v>118</v>
      </c>
      <c r="V167" s="565">
        <v>0</v>
      </c>
      <c r="W167" s="565">
        <v>79</v>
      </c>
      <c r="X167" s="9">
        <v>0</v>
      </c>
      <c r="Y167" s="565">
        <v>35</v>
      </c>
      <c r="Z167" s="565">
        <v>0</v>
      </c>
      <c r="AA167" s="9">
        <v>0</v>
      </c>
      <c r="AB167" s="565">
        <v>96</v>
      </c>
      <c r="AC167" s="565">
        <v>68</v>
      </c>
      <c r="AD167" s="565">
        <v>0</v>
      </c>
      <c r="AE167" s="9">
        <v>137</v>
      </c>
      <c r="AG167" s="105"/>
      <c r="AH167" s="61"/>
      <c r="AJ167" s="249"/>
      <c r="AK167" s="61"/>
      <c r="AL167" s="65"/>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0"/>
      <c r="FO167" s="1"/>
      <c r="FP167" s="1"/>
      <c r="FQ167" s="1"/>
      <c r="FR167" s="1"/>
      <c r="FS167" s="103"/>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row>
    <row r="168" spans="1:216" ht="15.75">
      <c r="A168" s="105" t="s">
        <v>2505</v>
      </c>
      <c r="D168" s="56">
        <f>SUM(E168:HQ168)</f>
        <v>1915</v>
      </c>
      <c r="E168" s="9">
        <v>0</v>
      </c>
      <c r="F168" s="9">
        <v>102</v>
      </c>
      <c r="G168" s="9">
        <v>123</v>
      </c>
      <c r="H168" s="9">
        <v>29</v>
      </c>
      <c r="I168" s="9">
        <v>0</v>
      </c>
      <c r="J168" s="9">
        <v>89</v>
      </c>
      <c r="K168" s="9">
        <v>120</v>
      </c>
      <c r="L168" s="419" t="s">
        <v>4679</v>
      </c>
      <c r="M168" s="9">
        <v>0</v>
      </c>
      <c r="N168" s="9">
        <v>105</v>
      </c>
      <c r="O168" s="9">
        <v>98</v>
      </c>
      <c r="P168" s="9">
        <v>114</v>
      </c>
      <c r="Q168" s="9">
        <v>166</v>
      </c>
      <c r="R168" s="9">
        <v>0</v>
      </c>
      <c r="S168" s="9">
        <v>93</v>
      </c>
      <c r="T168" s="565">
        <v>68</v>
      </c>
      <c r="U168" s="9">
        <v>162</v>
      </c>
      <c r="V168" s="565">
        <v>0</v>
      </c>
      <c r="W168" s="565">
        <v>29</v>
      </c>
      <c r="X168" s="9">
        <v>0</v>
      </c>
      <c r="Y168" s="565">
        <v>95</v>
      </c>
      <c r="Z168" s="565">
        <v>41</v>
      </c>
      <c r="AA168" s="9">
        <v>0</v>
      </c>
      <c r="AB168" s="9">
        <v>153</v>
      </c>
      <c r="AC168" s="565">
        <v>67</v>
      </c>
      <c r="AD168" s="9">
        <v>143</v>
      </c>
      <c r="AE168" s="565">
        <v>118</v>
      </c>
      <c r="AG168" s="105"/>
      <c r="AH168" s="61"/>
      <c r="AJ168" s="249"/>
      <c r="AK168" s="61"/>
      <c r="AL168" s="65"/>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0"/>
      <c r="FO168" s="1"/>
      <c r="FP168" s="1"/>
      <c r="FQ168" s="1"/>
      <c r="FR168" s="1"/>
      <c r="FS168" s="103"/>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row>
    <row r="169" spans="1:216" ht="15.75">
      <c r="A169" s="105" t="s">
        <v>620</v>
      </c>
      <c r="D169" s="56">
        <f>SUM(E169:HQ169)</f>
        <v>1340</v>
      </c>
      <c r="E169" s="9">
        <v>0</v>
      </c>
      <c r="F169" s="9">
        <v>147</v>
      </c>
      <c r="G169" s="9">
        <v>141</v>
      </c>
      <c r="H169" s="9">
        <v>53</v>
      </c>
      <c r="I169" s="9">
        <v>0</v>
      </c>
      <c r="J169" s="9">
        <v>41</v>
      </c>
      <c r="K169" s="9">
        <v>69</v>
      </c>
      <c r="L169" s="419" t="s">
        <v>4679</v>
      </c>
      <c r="M169" s="9">
        <v>131</v>
      </c>
      <c r="N169" s="9">
        <v>0</v>
      </c>
      <c r="O169" s="9">
        <v>36</v>
      </c>
      <c r="P169" s="9">
        <v>0</v>
      </c>
      <c r="Q169" s="9">
        <v>37</v>
      </c>
      <c r="R169" s="9">
        <v>0</v>
      </c>
      <c r="S169" s="9">
        <v>45</v>
      </c>
      <c r="T169" s="565">
        <v>60</v>
      </c>
      <c r="U169" s="565">
        <v>61</v>
      </c>
      <c r="V169" s="565">
        <v>0</v>
      </c>
      <c r="W169" s="565">
        <v>71</v>
      </c>
      <c r="X169" s="9">
        <v>0</v>
      </c>
      <c r="Y169" s="9">
        <v>153</v>
      </c>
      <c r="Z169" s="565">
        <v>0</v>
      </c>
      <c r="AA169" s="9">
        <v>159</v>
      </c>
      <c r="AB169" s="565">
        <v>33</v>
      </c>
      <c r="AC169" s="565">
        <v>9</v>
      </c>
      <c r="AD169" s="565">
        <v>0</v>
      </c>
      <c r="AE169" s="565">
        <v>94</v>
      </c>
      <c r="AG169" s="105"/>
      <c r="AH169" s="61"/>
      <c r="AJ169" s="249"/>
      <c r="AK169" s="61"/>
      <c r="AL169" s="65"/>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0"/>
      <c r="FO169" s="1"/>
      <c r="FP169" s="1"/>
      <c r="FQ169" s="1"/>
      <c r="FR169" s="1"/>
      <c r="FS169" s="103"/>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row>
    <row r="170" spans="1:216" ht="15.75">
      <c r="A170" s="261" t="s">
        <v>1581</v>
      </c>
      <c r="D170" s="56">
        <f>SUM(E170:HQ170)</f>
        <v>1496</v>
      </c>
      <c r="E170" s="9">
        <v>0</v>
      </c>
      <c r="F170" s="9">
        <v>0</v>
      </c>
      <c r="G170" s="9">
        <v>104</v>
      </c>
      <c r="H170" s="9">
        <v>32</v>
      </c>
      <c r="I170" s="9">
        <v>85</v>
      </c>
      <c r="J170" s="9">
        <v>81</v>
      </c>
      <c r="K170" s="9">
        <v>104</v>
      </c>
      <c r="L170" s="419" t="s">
        <v>4679</v>
      </c>
      <c r="M170" s="9">
        <v>0</v>
      </c>
      <c r="N170" s="9">
        <v>29</v>
      </c>
      <c r="O170" s="9">
        <v>87</v>
      </c>
      <c r="P170" s="9">
        <v>85</v>
      </c>
      <c r="Q170" s="9">
        <v>100</v>
      </c>
      <c r="R170" s="9">
        <v>0</v>
      </c>
      <c r="S170" s="9">
        <v>95</v>
      </c>
      <c r="T170" s="565">
        <v>56</v>
      </c>
      <c r="U170" s="565">
        <v>100</v>
      </c>
      <c r="V170" s="565">
        <v>0</v>
      </c>
      <c r="W170" s="565">
        <v>100</v>
      </c>
      <c r="X170" s="9">
        <v>0</v>
      </c>
      <c r="Y170" s="565">
        <v>78</v>
      </c>
      <c r="Z170" s="565">
        <v>95</v>
      </c>
      <c r="AA170" s="9">
        <v>0</v>
      </c>
      <c r="AB170" s="565">
        <v>100</v>
      </c>
      <c r="AC170" s="565">
        <v>83</v>
      </c>
      <c r="AD170" s="565">
        <v>0</v>
      </c>
      <c r="AE170" s="565">
        <v>82</v>
      </c>
      <c r="AG170" s="261"/>
      <c r="AH170" s="61"/>
      <c r="AJ170" s="249"/>
      <c r="AK170" s="61"/>
      <c r="AL170" s="65"/>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0"/>
      <c r="FO170" s="1"/>
      <c r="FP170" s="1"/>
      <c r="FQ170" s="1"/>
      <c r="FR170" s="1"/>
      <c r="FS170" s="103"/>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row>
    <row r="171" spans="1:216" ht="15">
      <c r="FN171" s="105"/>
      <c r="FO171" s="61"/>
      <c r="FQ171" s="249"/>
      <c r="FR171" s="61"/>
      <c r="FS171" s="65"/>
    </row>
    <row r="172" spans="1:216" ht="15.75">
      <c r="D172" s="56">
        <f>SUM(D3:D171)</f>
        <v>314282</v>
      </c>
      <c r="E172" s="522">
        <f>SUM(E3:E171)</f>
        <v>12879</v>
      </c>
      <c r="F172" s="522">
        <f>SUM(F3:F171)</f>
        <v>12476</v>
      </c>
      <c r="G172" s="522">
        <f>SUM(G3:G171)</f>
        <v>13766</v>
      </c>
      <c r="H172" s="522">
        <f>SUM(H3:H171)</f>
        <v>14288</v>
      </c>
      <c r="I172" s="522">
        <f>SUM(I3:I171)</f>
        <v>11232</v>
      </c>
      <c r="J172" s="522">
        <f>SUM(J3:J171)</f>
        <v>14501</v>
      </c>
      <c r="K172" s="522">
        <f>SUM(K3:K171)</f>
        <v>14334</v>
      </c>
      <c r="L172" s="522">
        <f>SUM(L3:L171)</f>
        <v>4920</v>
      </c>
      <c r="M172" s="522">
        <f>SUM(M3:M171)</f>
        <v>8612</v>
      </c>
      <c r="N172" s="522">
        <f>SUM(N3:N171)</f>
        <v>14227</v>
      </c>
      <c r="O172" s="522">
        <f>SUM(O3:O171)</f>
        <v>14209</v>
      </c>
      <c r="P172" s="522">
        <f>SUM(P3:P171)</f>
        <v>13364</v>
      </c>
      <c r="Q172" s="522">
        <f>SUM(Q3:Q171)</f>
        <v>13859</v>
      </c>
      <c r="R172" s="522">
        <f>SUM(R3:R171)</f>
        <v>2276</v>
      </c>
      <c r="S172" s="522">
        <f>SUM(S3:S171)</f>
        <v>14210</v>
      </c>
      <c r="T172" s="522">
        <f t="shared" ref="T172:Y172" si="0">SUM(T3:T171)</f>
        <v>13740</v>
      </c>
      <c r="U172" s="522">
        <f t="shared" si="0"/>
        <v>14030</v>
      </c>
      <c r="V172" s="522">
        <f>SUM(V3:V171)</f>
        <v>5384</v>
      </c>
      <c r="W172" s="522">
        <f t="shared" si="0"/>
        <v>14197</v>
      </c>
      <c r="X172" s="522">
        <f t="shared" si="0"/>
        <v>2584</v>
      </c>
      <c r="Y172" s="522">
        <f t="shared" si="0"/>
        <v>13765</v>
      </c>
      <c r="Z172" s="522">
        <f>SUM(Z171:Z171)</f>
        <v>0</v>
      </c>
      <c r="AA172" s="522">
        <f>SUM(AA171:AA171)</f>
        <v>0</v>
      </c>
      <c r="AB172" s="522">
        <f>SUM(AB171:AB171)</f>
        <v>0</v>
      </c>
      <c r="AC172" s="522">
        <f>SUM(AC171:AC171)</f>
        <v>0</v>
      </c>
      <c r="AD172" s="522">
        <f>SUM(AD171:AD171)</f>
        <v>0</v>
      </c>
      <c r="AE172" s="522">
        <f>SUM(AE171:AE171)</f>
        <v>0</v>
      </c>
      <c r="AF172" s="522">
        <f>SUM(AF171:AF171)</f>
        <v>0</v>
      </c>
      <c r="AG172" s="522">
        <f>SUM(AG171:AG171)</f>
        <v>0</v>
      </c>
      <c r="AH172" s="522">
        <f>SUM(AH171:AH171)</f>
        <v>0</v>
      </c>
      <c r="AI172" s="522">
        <f>SUM(AI171:AI171)</f>
        <v>0</v>
      </c>
      <c r="AJ172" s="522">
        <f>SUM(AJ171:AJ171)</f>
        <v>0</v>
      </c>
      <c r="AK172" s="522">
        <f>SUM(AK171:AK171)</f>
        <v>0</v>
      </c>
      <c r="AL172" s="522">
        <f>SUM(AL3:AL171)</f>
        <v>0</v>
      </c>
      <c r="AM172" s="522">
        <f>SUM(AM3:AM171)</f>
        <v>0</v>
      </c>
      <c r="AN172" s="522">
        <f>SUM(AN3:AN171)</f>
        <v>0</v>
      </c>
      <c r="AO172" s="522">
        <f>SUM(AO3:AO171)</f>
        <v>0</v>
      </c>
      <c r="AP172" s="522">
        <f>SUM(AP3:AP171)</f>
        <v>0</v>
      </c>
      <c r="AQ172" s="522">
        <f>SUM(AQ3:AQ171)</f>
        <v>0</v>
      </c>
      <c r="AR172" s="522">
        <f>SUM(AR3:AR171)</f>
        <v>0</v>
      </c>
      <c r="AS172" s="522">
        <f>SUM(AS3:AS171)</f>
        <v>0</v>
      </c>
      <c r="AT172" s="522">
        <f>SUM(AT3:AT171)</f>
        <v>0</v>
      </c>
      <c r="AU172" s="522">
        <f>SUM(AU3:AU171)</f>
        <v>0</v>
      </c>
      <c r="AV172" s="522">
        <f>SUM(AV3:AV171)</f>
        <v>0</v>
      </c>
      <c r="AW172" s="522">
        <f>SUM(AW3:AW171)</f>
        <v>0</v>
      </c>
      <c r="AX172" s="522">
        <f>SUM(AX3:AX171)</f>
        <v>0</v>
      </c>
      <c r="AY172" s="522">
        <f>SUM(AY3:AY171)</f>
        <v>0</v>
      </c>
      <c r="AZ172" s="522">
        <f>SUM(AZ3:AZ171)</f>
        <v>0</v>
      </c>
      <c r="BA172" s="522">
        <f>SUM(BA3:BA171)</f>
        <v>0</v>
      </c>
      <c r="BB172" s="522">
        <f>SUM(BB3:BB171)</f>
        <v>0</v>
      </c>
      <c r="BC172" s="522">
        <f>SUM(BC3:BC171)</f>
        <v>0</v>
      </c>
      <c r="BD172" s="522">
        <f>SUM(BD3:BD171)</f>
        <v>0</v>
      </c>
      <c r="BE172" s="522">
        <f>SUM(BE3:BE171)</f>
        <v>0</v>
      </c>
      <c r="BF172" s="522">
        <f>SUM(BF3:BF171)</f>
        <v>0</v>
      </c>
      <c r="BG172" s="522">
        <f>SUM(BG3:BG171)</f>
        <v>0</v>
      </c>
      <c r="BH172" s="522">
        <f>SUM(BH3:BH171)</f>
        <v>0</v>
      </c>
      <c r="BI172" s="522">
        <f>SUM(BI3:BI171)</f>
        <v>0</v>
      </c>
      <c r="BJ172" s="522">
        <f>SUM(BJ3:BJ171)</f>
        <v>0</v>
      </c>
      <c r="BK172" s="522">
        <f>SUM(BK3:BK171)</f>
        <v>0</v>
      </c>
      <c r="BL172" s="522">
        <f>SUM(BL3:BL171)</f>
        <v>0</v>
      </c>
      <c r="BM172" s="522">
        <f>SUM(BM3:BM171)</f>
        <v>0</v>
      </c>
      <c r="BN172" s="522">
        <f>SUM(BN3:BN171)</f>
        <v>0</v>
      </c>
      <c r="BO172" s="522">
        <f>SUM(BO3:BO171)</f>
        <v>0</v>
      </c>
      <c r="BP172" s="522">
        <f>SUM(BP3:BP171)</f>
        <v>0</v>
      </c>
      <c r="BQ172" s="522">
        <f>SUM(BQ3:BQ171)</f>
        <v>0</v>
      </c>
      <c r="BR172" s="522">
        <f>SUM(BR3:BR171)</f>
        <v>0</v>
      </c>
      <c r="BS172" s="522">
        <f>SUM(BS3:BS171)</f>
        <v>0</v>
      </c>
      <c r="BT172" s="522">
        <f>SUM(BT3:BT171)</f>
        <v>0</v>
      </c>
      <c r="BU172" s="522">
        <f>SUM(BU3:BU171)</f>
        <v>0</v>
      </c>
      <c r="BV172" s="522">
        <f>SUM(BV3:BV171)</f>
        <v>0</v>
      </c>
      <c r="BW172" s="522">
        <f>SUM(BW3:BW171)</f>
        <v>0</v>
      </c>
      <c r="BX172" s="522">
        <f>SUM(BX3:BX171)</f>
        <v>0</v>
      </c>
      <c r="BY172" s="522">
        <f>SUM(BY3:BY171)</f>
        <v>0</v>
      </c>
      <c r="BZ172" s="522">
        <f>SUM(BZ3:BZ171)</f>
        <v>0</v>
      </c>
      <c r="CA172" s="522">
        <f>SUM(CA3:CA171)</f>
        <v>0</v>
      </c>
      <c r="CB172" s="522">
        <f>SUM(CB3:CB171)</f>
        <v>0</v>
      </c>
      <c r="CC172" s="522">
        <f>SUM(CC3:CC171)</f>
        <v>0</v>
      </c>
      <c r="CD172" s="522">
        <f>SUM(CD3:CD171)</f>
        <v>0</v>
      </c>
      <c r="CE172" s="522">
        <f>SUM(CE3:CE171)</f>
        <v>0</v>
      </c>
      <c r="CF172" s="522">
        <f>SUM(CF3:CF171)</f>
        <v>0</v>
      </c>
      <c r="CG172" s="522">
        <f>SUM(CG3:CG171)</f>
        <v>0</v>
      </c>
      <c r="CH172" s="522">
        <f>SUM(CH3:CH171)</f>
        <v>0</v>
      </c>
      <c r="CI172" s="522">
        <f>SUM(CI3:CI171)</f>
        <v>0</v>
      </c>
      <c r="CJ172" s="522">
        <f>SUM(CJ3:CJ171)</f>
        <v>0</v>
      </c>
      <c r="CK172" s="522">
        <f>SUM(CK3:CK171)</f>
        <v>0</v>
      </c>
      <c r="CL172" s="522">
        <f>SUM(CL3:CL171)</f>
        <v>0</v>
      </c>
      <c r="CM172" s="522">
        <f>SUM(CM3:CM171)</f>
        <v>0</v>
      </c>
      <c r="CN172" s="522">
        <f>SUM(CN3:CN171)</f>
        <v>0</v>
      </c>
      <c r="CO172" s="522">
        <f>SUM(CO3:CO171)</f>
        <v>0</v>
      </c>
      <c r="CP172" s="522">
        <f>SUM(CP3:CP171)</f>
        <v>0</v>
      </c>
      <c r="CQ172" s="522">
        <f>SUM(CQ3:CQ171)</f>
        <v>0</v>
      </c>
      <c r="CR172" s="522">
        <f>SUM(CR3:CR171)</f>
        <v>0</v>
      </c>
      <c r="CS172" s="522">
        <f>SUM(CS3:CS171)</f>
        <v>0</v>
      </c>
      <c r="CT172" s="522">
        <f>SUM(CT3:CT171)</f>
        <v>0</v>
      </c>
      <c r="CU172" s="522">
        <f>SUM(CU3:CU171)</f>
        <v>0</v>
      </c>
      <c r="CV172" s="522">
        <f>SUM(CV3:CV171)</f>
        <v>0</v>
      </c>
      <c r="CW172" s="522">
        <f>SUM(CW3:CW171)</f>
        <v>0</v>
      </c>
      <c r="CX172" s="522">
        <f>SUM(CX3:CX171)</f>
        <v>0</v>
      </c>
      <c r="CY172" s="522">
        <f>SUM(CY3:CY171)</f>
        <v>0</v>
      </c>
      <c r="CZ172" s="522">
        <f>SUM(CZ3:CZ171)</f>
        <v>0</v>
      </c>
      <c r="DA172" s="522">
        <f>SUM(DA3:DA171)</f>
        <v>0</v>
      </c>
      <c r="DB172" s="522">
        <f>SUM(DB3:DB171)</f>
        <v>0</v>
      </c>
      <c r="DC172" s="522">
        <f>SUM(DC3:DC171)</f>
        <v>0</v>
      </c>
      <c r="DD172" s="522">
        <f>SUM(DD3:DD171)</f>
        <v>0</v>
      </c>
      <c r="DE172" s="522">
        <f>SUM(DE3:DE171)</f>
        <v>0</v>
      </c>
      <c r="DF172" s="522">
        <f>SUM(DF3:DF171)</f>
        <v>0</v>
      </c>
      <c r="DG172" s="522">
        <f>SUM(DG3:DG171)</f>
        <v>0</v>
      </c>
      <c r="DH172" s="522">
        <f>SUM(DH3:DH171)</f>
        <v>0</v>
      </c>
      <c r="DI172" s="522">
        <f>SUM(DI3:DI171)</f>
        <v>0</v>
      </c>
      <c r="DJ172" s="522">
        <f>SUM(DJ3:DJ171)</f>
        <v>0</v>
      </c>
      <c r="DK172" s="522">
        <f>SUM(DK3:DK171)</f>
        <v>0</v>
      </c>
      <c r="DL172" s="522">
        <f>SUM(DL3:DL171)</f>
        <v>0</v>
      </c>
      <c r="DM172" s="522">
        <f>SUM(DM3:DM171)</f>
        <v>0</v>
      </c>
      <c r="DN172" s="522">
        <f>SUM(DN3:DN171)</f>
        <v>0</v>
      </c>
      <c r="DO172" s="522">
        <f>SUM(DO3:DO171)</f>
        <v>0</v>
      </c>
      <c r="DP172" s="522">
        <f>SUM(DP3:DP171)</f>
        <v>0</v>
      </c>
      <c r="DQ172" s="522">
        <f>SUM(DQ3:DQ171)</f>
        <v>0</v>
      </c>
      <c r="DR172" s="522">
        <f>SUM(DR3:DR171)</f>
        <v>0</v>
      </c>
      <c r="DS172" s="522">
        <f>SUM(DS3:DS171)</f>
        <v>0</v>
      </c>
      <c r="DT172" s="522">
        <f>SUM(DT3:DT171)</f>
        <v>0</v>
      </c>
      <c r="DU172" s="522">
        <f>SUM(DU3:DU171)</f>
        <v>0</v>
      </c>
      <c r="DV172" s="522">
        <f>SUM(DV3:DV171)</f>
        <v>0</v>
      </c>
      <c r="DW172" s="522">
        <f>SUM(DW3:DW171)</f>
        <v>0</v>
      </c>
      <c r="DX172" s="522">
        <f>SUM(DX3:DX171)</f>
        <v>0</v>
      </c>
      <c r="DY172" s="522">
        <f>SUM(DY3:DY171)</f>
        <v>0</v>
      </c>
      <c r="DZ172" s="522">
        <f>SUM(DZ3:DZ171)</f>
        <v>0</v>
      </c>
      <c r="EA172" s="522">
        <f>SUM(EA3:EA171)</f>
        <v>0</v>
      </c>
      <c r="EB172" s="522">
        <f>SUM(EB3:EB171)</f>
        <v>0</v>
      </c>
      <c r="EC172" s="522">
        <f>SUM(EC3:EC171)</f>
        <v>0</v>
      </c>
      <c r="ED172" s="522">
        <f>SUM(ED3:ED171)</f>
        <v>0</v>
      </c>
      <c r="EE172" s="522">
        <f>SUM(EE3:EE171)</f>
        <v>0</v>
      </c>
      <c r="EF172" s="522">
        <f>SUM(EF3:EF171)</f>
        <v>0</v>
      </c>
      <c r="EG172" s="522">
        <f>SUM(EG3:EG171)</f>
        <v>0</v>
      </c>
      <c r="EH172" s="522">
        <f>SUM(EH3:EH171)</f>
        <v>0</v>
      </c>
      <c r="EI172" s="522">
        <f>SUM(EI3:EI171)</f>
        <v>0</v>
      </c>
      <c r="EJ172" s="522">
        <f>SUM(EJ3:EJ171)</f>
        <v>0</v>
      </c>
      <c r="EK172" s="522">
        <f>SUM(EK3:EK171)</f>
        <v>0</v>
      </c>
      <c r="EL172" s="522">
        <f>SUM(EL3:EL171)</f>
        <v>0</v>
      </c>
      <c r="EM172" s="522">
        <f>SUM(EM3:EM171)</f>
        <v>0</v>
      </c>
      <c r="EN172" s="522">
        <f>SUM(EN3:EN171)</f>
        <v>0</v>
      </c>
      <c r="EO172" s="522">
        <f>SUM(EO3:EO171)</f>
        <v>0</v>
      </c>
      <c r="EP172" s="522">
        <f>SUM(EP3:EP171)</f>
        <v>0</v>
      </c>
      <c r="EQ172" s="522">
        <f>SUM(EQ3:EQ171)</f>
        <v>0</v>
      </c>
      <c r="ER172" s="522">
        <f>SUM(ER3:ER171)</f>
        <v>0</v>
      </c>
      <c r="ES172" s="522">
        <f>SUM(ES3:ES171)</f>
        <v>0</v>
      </c>
      <c r="ET172" s="522">
        <f>SUM(ET3:ET171)</f>
        <v>0</v>
      </c>
      <c r="EU172" s="522">
        <f>SUM(EU3:EU171)</f>
        <v>0</v>
      </c>
      <c r="EV172" s="522">
        <f>SUM(EV3:EV171)</f>
        <v>0</v>
      </c>
      <c r="EW172" s="522">
        <f>SUM(EW3:EW171)</f>
        <v>0</v>
      </c>
      <c r="EX172" s="522">
        <f>SUM(EX3:EX171)</f>
        <v>0</v>
      </c>
      <c r="EY172" s="522">
        <f>SUM(EY3:EY171)</f>
        <v>0</v>
      </c>
      <c r="EZ172" s="522">
        <f>SUM(EZ3:EZ171)</f>
        <v>0</v>
      </c>
      <c r="FA172" s="522">
        <f>SUM(FA3:FA171)</f>
        <v>0</v>
      </c>
      <c r="FB172" s="522">
        <f>SUM(FB3:FB171)</f>
        <v>0</v>
      </c>
      <c r="FC172" s="522">
        <f>SUM(FC3:FC171)</f>
        <v>0</v>
      </c>
      <c r="FD172" s="522">
        <f>SUM(FD3:FD171)</f>
        <v>0</v>
      </c>
      <c r="FE172" s="522">
        <f>SUM(FE3:FE171)</f>
        <v>0</v>
      </c>
      <c r="FF172" s="522">
        <f>SUM(FF3:FF171)</f>
        <v>0</v>
      </c>
      <c r="FG172" s="522">
        <f>SUM(FG3:FG171)</f>
        <v>0</v>
      </c>
      <c r="FH172" s="522">
        <f>SUM(FH3:FH171)</f>
        <v>0</v>
      </c>
      <c r="FI172" s="522">
        <f>SUM(FI3:FI171)</f>
        <v>0</v>
      </c>
      <c r="FJ172" s="522">
        <f>SUM(FJ3:FJ171)</f>
        <v>0</v>
      </c>
      <c r="FK172" s="522">
        <f>SUM(FK3:FK171)</f>
        <v>0</v>
      </c>
      <c r="FL172" s="522">
        <f>SUM(FL3:FL171)</f>
        <v>0</v>
      </c>
      <c r="FM172" s="522">
        <f>SUM(FM3:FM171)</f>
        <v>0</v>
      </c>
      <c r="FN172" s="522">
        <f>SUM(FN3:FN171)</f>
        <v>0</v>
      </c>
      <c r="FO172" s="522">
        <f>SUM(FO3:FO171)</f>
        <v>0</v>
      </c>
      <c r="FP172" s="522">
        <f>SUM(FP3:FP171)</f>
        <v>0</v>
      </c>
      <c r="FQ172" s="522">
        <f>SUM(FQ3:FQ171)</f>
        <v>0</v>
      </c>
      <c r="FR172" s="522">
        <f>SUM(FR3:FR171)</f>
        <v>0</v>
      </c>
      <c r="FS172" s="522">
        <f>SUM(FS3:FS171)</f>
        <v>0</v>
      </c>
      <c r="FT172" s="522">
        <f>SUM(FT3:FT171)</f>
        <v>0</v>
      </c>
      <c r="FU172" s="522">
        <f>SUM(FU3:FU171)</f>
        <v>0</v>
      </c>
      <c r="FV172" s="522">
        <f>SUM(FV3:FV171)</f>
        <v>0</v>
      </c>
      <c r="FW172" s="522">
        <f>SUM(FW3:FW171)</f>
        <v>0</v>
      </c>
      <c r="FX172" s="522">
        <f>SUM(FX3:FX171)</f>
        <v>0</v>
      </c>
      <c r="FY172" s="522">
        <f>SUM(FY3:FY171)</f>
        <v>0</v>
      </c>
      <c r="FZ172" s="522">
        <f>SUM(FZ3:FZ171)</f>
        <v>0</v>
      </c>
      <c r="GA172" s="522">
        <f>SUM(GA3:GA171)</f>
        <v>0</v>
      </c>
      <c r="GB172" s="522">
        <f>SUM(GB3:GB171)</f>
        <v>0</v>
      </c>
      <c r="GC172" s="522">
        <f>SUM(GC3:GC171)</f>
        <v>0</v>
      </c>
      <c r="GD172" s="522">
        <f>SUM(GD3:GD171)</f>
        <v>0</v>
      </c>
      <c r="GE172" s="522">
        <f>SUM(GE3:GE171)</f>
        <v>0</v>
      </c>
      <c r="GF172" s="522">
        <f>SUM(GF3:GF171)</f>
        <v>0</v>
      </c>
      <c r="GG172" s="522">
        <f>SUM(GG3:GG171)</f>
        <v>0</v>
      </c>
      <c r="GH172" s="522">
        <f>SUM(GH3:GH171)</f>
        <v>0</v>
      </c>
      <c r="GI172" s="522">
        <f>SUM(GI3:GI171)</f>
        <v>0</v>
      </c>
      <c r="GJ172" s="522">
        <f>SUM(GJ3:GJ171)</f>
        <v>0</v>
      </c>
      <c r="GK172" s="522">
        <f>SUM(GK3:GK171)</f>
        <v>0</v>
      </c>
      <c r="GL172" s="522">
        <f>SUM(GL3:GL171)</f>
        <v>0</v>
      </c>
      <c r="GM172" s="522">
        <f>SUM(GM3:GM171)</f>
        <v>0</v>
      </c>
      <c r="GN172" s="522">
        <f>SUM(GN3:GN171)</f>
        <v>0</v>
      </c>
      <c r="GO172" s="522">
        <f>SUM(GO3:GO171)</f>
        <v>0</v>
      </c>
      <c r="GP172" s="522">
        <f>SUM(GP3:GP171)</f>
        <v>0</v>
      </c>
      <c r="GQ172" s="522">
        <f>SUM(GQ3:GQ171)</f>
        <v>0</v>
      </c>
      <c r="GR172" s="522">
        <f>SUM(GR3:GR171)</f>
        <v>0</v>
      </c>
      <c r="GS172" s="522">
        <f>SUM(GS3:GS171)</f>
        <v>0</v>
      </c>
      <c r="GT172" s="522">
        <f>SUM(GT3:GT171)</f>
        <v>0</v>
      </c>
      <c r="GU172" s="522">
        <f>SUM(GU3:GU171)</f>
        <v>0</v>
      </c>
      <c r="GV172" s="522">
        <f>SUM(GV3:GV171)</f>
        <v>0</v>
      </c>
      <c r="GW172" s="522">
        <f>SUM(GW3:GW171)</f>
        <v>0</v>
      </c>
      <c r="GX172" s="522">
        <f>SUM(GX3:GX171)</f>
        <v>0</v>
      </c>
      <c r="GY172" s="522">
        <f>SUM(GY3:GY171)</f>
        <v>0</v>
      </c>
      <c r="GZ172" s="522">
        <f>SUM(GZ3:GZ171)</f>
        <v>0</v>
      </c>
      <c r="HA172" s="522">
        <f>SUM(HA3:HA171)</f>
        <v>0</v>
      </c>
      <c r="HB172" s="522">
        <f>SUM(HB3:HB171)</f>
        <v>0</v>
      </c>
      <c r="HC172" s="522">
        <f>SUM(HC3:HC171)</f>
        <v>0</v>
      </c>
      <c r="HD172" s="522">
        <f>SUM(HD3:HD171)</f>
        <v>0</v>
      </c>
      <c r="HE172" s="522">
        <f>SUM(HE3:HE171)</f>
        <v>0</v>
      </c>
      <c r="HF172" s="302">
        <f>SUM(HF3:HF171)</f>
        <v>0</v>
      </c>
    </row>
    <row r="173" spans="1:216" ht="15">
      <c r="FN173" s="261"/>
      <c r="FO173" s="61"/>
      <c r="FQ173" s="249"/>
      <c r="FR173" s="61"/>
      <c r="FS173" s="65"/>
    </row>
    <row r="174" spans="1:216" ht="15">
      <c r="FN174" s="105"/>
      <c r="FO174" s="61"/>
      <c r="FQ174" s="249"/>
      <c r="FR174" s="61"/>
      <c r="FS174" s="65"/>
    </row>
    <row r="175" spans="1:216" ht="15">
      <c r="FN175" s="105"/>
      <c r="FO175" s="61"/>
      <c r="FQ175" s="249"/>
      <c r="FR175" s="61"/>
      <c r="FS175" s="65"/>
    </row>
    <row r="176" spans="1:216" ht="15">
      <c r="FN176" s="105"/>
      <c r="FO176" s="61"/>
      <c r="FQ176" s="249"/>
      <c r="FR176" s="61"/>
      <c r="FS176" s="65"/>
    </row>
    <row r="177" spans="170:175" ht="15">
      <c r="FN177" s="260"/>
      <c r="FO177" s="61"/>
      <c r="FQ177" s="249"/>
      <c r="FR177" s="61"/>
      <c r="FS177" s="65"/>
    </row>
    <row r="178" spans="170:175" ht="15">
      <c r="FN178" s="105"/>
      <c r="FO178" s="61"/>
      <c r="FQ178" s="249"/>
      <c r="FR178" s="61"/>
      <c r="FS178" s="65"/>
    </row>
    <row r="179" spans="170:175" ht="15">
      <c r="FN179" s="105"/>
      <c r="FO179" s="61"/>
      <c r="FQ179" s="249"/>
      <c r="FR179" s="61"/>
      <c r="FS179" s="65"/>
    </row>
    <row r="180" spans="170:175" ht="15">
      <c r="FN180" s="261"/>
      <c r="FO180" s="61"/>
      <c r="FQ180" s="249"/>
      <c r="FR180" s="61"/>
      <c r="FS180" s="65"/>
    </row>
    <row r="181" spans="170:175" ht="15">
      <c r="FN181" s="260"/>
      <c r="FO181" s="61"/>
      <c r="FQ181" s="249"/>
      <c r="FR181" s="61"/>
      <c r="FS181" s="65"/>
    </row>
    <row r="182" spans="170:175" ht="15">
      <c r="FN182" s="105"/>
      <c r="FO182" s="61"/>
      <c r="FQ182" s="249"/>
      <c r="FR182" s="61"/>
      <c r="FS182" s="65"/>
    </row>
    <row r="183" spans="170:175" ht="15">
      <c r="FN183" s="105"/>
      <c r="FO183" s="61"/>
      <c r="FQ183" s="249"/>
      <c r="FR183" s="61"/>
      <c r="FS183" s="65"/>
    </row>
    <row r="184" spans="170:175" ht="15">
      <c r="FN184" s="261"/>
      <c r="FO184" s="61"/>
      <c r="FQ184" s="249"/>
      <c r="FR184" s="61"/>
      <c r="FS184" s="65"/>
    </row>
    <row r="185" spans="170:175" ht="15">
      <c r="FN185" s="260"/>
      <c r="FO185" s="61"/>
      <c r="FQ185" s="249"/>
      <c r="FR185" s="61"/>
      <c r="FS185" s="65"/>
    </row>
    <row r="186" spans="170:175" ht="15">
      <c r="FN186" s="260"/>
      <c r="FO186" s="61"/>
      <c r="FQ186" s="249"/>
      <c r="FR186" s="61"/>
      <c r="FS186" s="65"/>
    </row>
    <row r="187" spans="170:175" ht="15">
      <c r="FN187" s="105"/>
      <c r="FO187" s="61"/>
      <c r="FQ187" s="249"/>
      <c r="FR187" s="61"/>
      <c r="FS187" s="65"/>
    </row>
    <row r="188" spans="170:175" ht="15">
      <c r="FN188" s="105"/>
      <c r="FO188" s="61"/>
      <c r="FQ188" s="249"/>
      <c r="FR188" s="61"/>
      <c r="FS188" s="65"/>
    </row>
    <row r="189" spans="170:175" ht="15">
      <c r="FN189" s="105"/>
      <c r="FO189" s="61"/>
      <c r="FQ189" s="249"/>
      <c r="FR189" s="61"/>
      <c r="FS189" s="65"/>
    </row>
    <row r="190" spans="170:175" ht="15">
      <c r="FN190" s="105"/>
      <c r="FO190" s="61"/>
      <c r="FQ190" s="249"/>
      <c r="FR190" s="61"/>
      <c r="FS190" s="65"/>
    </row>
    <row r="191" spans="170:175" ht="15">
      <c r="FN191" s="105"/>
      <c r="FO191" s="61"/>
      <c r="FQ191" s="249"/>
      <c r="FR191" s="61"/>
      <c r="FS191" s="65"/>
    </row>
    <row r="192" spans="170:175" ht="15">
      <c r="FN192" s="261"/>
      <c r="FO192" s="61"/>
      <c r="FQ192" s="249"/>
      <c r="FR192" s="61"/>
      <c r="FS192" s="65"/>
    </row>
    <row r="193" spans="170:175" ht="15">
      <c r="FN193" s="261"/>
      <c r="FO193" s="61"/>
      <c r="FQ193" s="249"/>
      <c r="FR193" s="61"/>
      <c r="FS193" s="65"/>
    </row>
    <row r="194" spans="170:175" ht="15">
      <c r="FN194" s="105"/>
      <c r="FO194" s="61"/>
      <c r="FQ194" s="249"/>
      <c r="FR194" s="61"/>
      <c r="FS194" s="65"/>
    </row>
    <row r="195" spans="170:175" ht="15">
      <c r="FN195" s="104"/>
      <c r="FO195" s="61"/>
      <c r="FQ195" s="249"/>
      <c r="FR195" s="61"/>
      <c r="FS195" s="65"/>
    </row>
    <row r="196" spans="170:175" ht="15">
      <c r="FN196" s="104"/>
      <c r="FO196" s="61"/>
      <c r="FQ196" s="249"/>
      <c r="FR196" s="61"/>
      <c r="FS196" s="65"/>
    </row>
    <row r="197" spans="170:175" ht="15">
      <c r="FN197" s="105"/>
      <c r="FO197" s="61"/>
      <c r="FQ197" s="249"/>
      <c r="FR197" s="61"/>
      <c r="FS197" s="65"/>
    </row>
    <row r="198" spans="170:175" ht="15">
      <c r="FN198" s="260"/>
      <c r="FO198" s="61"/>
      <c r="FQ198" s="249"/>
      <c r="FR198" s="61"/>
      <c r="FS198" s="65"/>
    </row>
    <row r="199" spans="170:175" ht="15">
      <c r="FN199" s="260"/>
      <c r="FO199" s="61"/>
      <c r="FQ199" s="249"/>
      <c r="FR199" s="61"/>
      <c r="FS199" s="65"/>
    </row>
    <row r="200" spans="170:175" ht="15">
      <c r="FN200" s="105"/>
      <c r="FO200" s="61"/>
      <c r="FQ200" s="249"/>
      <c r="FR200" s="61"/>
      <c r="FS200" s="65"/>
    </row>
    <row r="201" spans="170:175" ht="15">
      <c r="FN201" s="105"/>
      <c r="FO201" s="61"/>
      <c r="FQ201" s="249"/>
      <c r="FR201" s="61"/>
      <c r="FS201" s="65"/>
    </row>
    <row r="202" spans="170:175" ht="15">
      <c r="FN202" s="105"/>
      <c r="FO202" s="61"/>
      <c r="FQ202" s="249"/>
      <c r="FR202" s="61"/>
      <c r="FS202" s="65"/>
    </row>
    <row r="203" spans="170:175" ht="15">
      <c r="FN203" s="105"/>
      <c r="FO203" s="61"/>
      <c r="FQ203" s="249"/>
      <c r="FR203" s="61"/>
      <c r="FS203" s="65"/>
    </row>
    <row r="204" spans="170:175" ht="15">
      <c r="FN204" s="105"/>
      <c r="FO204" s="61"/>
      <c r="FQ204" s="249"/>
      <c r="FR204" s="61"/>
      <c r="FS204" s="65"/>
    </row>
    <row r="205" spans="170:175" ht="15">
      <c r="FN205" s="260"/>
      <c r="FO205" s="61"/>
      <c r="FQ205" s="249"/>
      <c r="FR205" s="61"/>
      <c r="FS205" s="65"/>
    </row>
    <row r="206" spans="170:175" ht="15">
      <c r="FN206" s="260"/>
      <c r="FO206" s="61"/>
      <c r="FQ206" s="249"/>
      <c r="FR206" s="61"/>
      <c r="FS206" s="65"/>
    </row>
    <row r="207" spans="170:175" ht="15">
      <c r="FN207" s="105"/>
      <c r="FO207" s="61"/>
      <c r="FQ207" s="249"/>
      <c r="FR207" s="61"/>
      <c r="FS207" s="65"/>
    </row>
    <row r="208" spans="170:175" ht="15">
      <c r="FN208" s="105"/>
      <c r="FO208" s="61"/>
      <c r="FQ208" s="249"/>
      <c r="FR208" s="61"/>
      <c r="FS208" s="65"/>
    </row>
    <row r="209" spans="170:175" ht="15">
      <c r="FN209" s="105"/>
      <c r="FO209" s="61"/>
      <c r="FQ209" s="249"/>
      <c r="FR209" s="61"/>
      <c r="FS209" s="65"/>
    </row>
    <row r="210" spans="170:175" ht="15">
      <c r="FN210" s="105"/>
      <c r="FO210" s="61"/>
      <c r="FQ210" s="249"/>
      <c r="FR210" s="61"/>
      <c r="FS210" s="65"/>
    </row>
    <row r="211" spans="170:175" ht="15">
      <c r="FN211" s="260"/>
      <c r="FO211" s="61"/>
      <c r="FQ211" s="249"/>
      <c r="FR211" s="61"/>
      <c r="FS211" s="65"/>
    </row>
    <row r="212" spans="170:175" ht="15">
      <c r="FN212" s="104"/>
      <c r="FO212" s="61"/>
      <c r="FQ212" s="249"/>
      <c r="FR212" s="61"/>
      <c r="FS212" s="65"/>
    </row>
    <row r="213" spans="170:175" ht="15">
      <c r="FN213" s="105"/>
      <c r="FO213" s="61"/>
      <c r="FQ213" s="249"/>
      <c r="FR213" s="61"/>
      <c r="FS213" s="65"/>
    </row>
    <row r="214" spans="170:175" ht="15">
      <c r="FN214" s="105"/>
      <c r="FO214" s="61"/>
      <c r="FQ214" s="249"/>
      <c r="FR214" s="61"/>
      <c r="FS214" s="65"/>
    </row>
    <row r="215" spans="170:175" ht="15">
      <c r="FN215" s="260"/>
      <c r="FO215" s="61"/>
      <c r="FQ215" s="249"/>
      <c r="FR215" s="61"/>
      <c r="FS215" s="65"/>
    </row>
    <row r="216" spans="170:175" ht="15">
      <c r="FN216" s="261"/>
      <c r="FO216" s="61"/>
      <c r="FQ216" s="249"/>
      <c r="FR216" s="61"/>
      <c r="FS216" s="65"/>
    </row>
    <row r="217" spans="170:175" ht="15">
      <c r="FN217" s="105"/>
      <c r="FO217" s="61"/>
      <c r="FQ217" s="249"/>
      <c r="FR217" s="61"/>
      <c r="FS217" s="65"/>
    </row>
    <row r="218" spans="170:175" ht="15">
      <c r="FN218" s="105"/>
      <c r="FO218" s="61"/>
      <c r="FQ218" s="249"/>
      <c r="FR218" s="61"/>
      <c r="FS218" s="65"/>
    </row>
    <row r="219" spans="170:175" ht="15">
      <c r="FN219" s="261"/>
      <c r="FO219" s="61"/>
      <c r="FQ219" s="249"/>
      <c r="FR219" s="61"/>
      <c r="FS219" s="65"/>
    </row>
    <row r="220" spans="170:175" ht="15">
      <c r="FN220" s="105"/>
      <c r="FO220" s="61"/>
      <c r="FQ220" s="249"/>
      <c r="FR220" s="61"/>
      <c r="FS220" s="65"/>
    </row>
    <row r="221" spans="170:175" ht="15">
      <c r="FN221" s="261"/>
      <c r="FO221" s="61"/>
      <c r="FQ221" s="249"/>
      <c r="FR221" s="61"/>
      <c r="FS221" s="65"/>
    </row>
    <row r="222" spans="170:175" ht="15">
      <c r="FN222" s="105"/>
      <c r="FO222" s="61"/>
      <c r="FQ222" s="249"/>
      <c r="FR222" s="61"/>
      <c r="FS222" s="65"/>
    </row>
    <row r="223" spans="170:175" ht="15">
      <c r="FN223" s="105"/>
      <c r="FO223" s="61"/>
      <c r="FQ223" s="249"/>
      <c r="FR223" s="61"/>
      <c r="FS223" s="65"/>
    </row>
    <row r="224" spans="170:175" ht="15">
      <c r="FN224" s="260"/>
      <c r="FO224" s="61"/>
      <c r="FQ224" s="249"/>
      <c r="FR224" s="61"/>
      <c r="FS224" s="65"/>
    </row>
    <row r="225" spans="170:175" ht="15">
      <c r="FN225" s="260"/>
      <c r="FO225" s="61"/>
      <c r="FQ225" s="249"/>
      <c r="FR225" s="61"/>
      <c r="FS225" s="65"/>
    </row>
    <row r="226" spans="170:175" ht="15">
      <c r="FN226" s="261"/>
      <c r="FO226" s="61"/>
      <c r="FQ226" s="249"/>
      <c r="FR226" s="61"/>
      <c r="FS226" s="65"/>
    </row>
    <row r="227" spans="170:175" ht="15">
      <c r="FN227" s="105"/>
      <c r="FO227" s="61"/>
      <c r="FQ227" s="249"/>
      <c r="FR227" s="61"/>
      <c r="FS227" s="65"/>
    </row>
    <row r="228" spans="170:175" ht="15">
      <c r="FN228" s="105"/>
      <c r="FO228" s="61"/>
      <c r="FQ228" s="249"/>
      <c r="FR228" s="61"/>
      <c r="FS228" s="65"/>
    </row>
    <row r="229" spans="170:175" ht="15">
      <c r="FN229" s="260"/>
      <c r="FO229" s="61"/>
      <c r="FQ229" s="249"/>
      <c r="FR229" s="61"/>
      <c r="FS229" s="65"/>
    </row>
    <row r="230" spans="170:175" ht="15">
      <c r="FN230" s="105"/>
      <c r="FO230" s="61"/>
      <c r="FQ230" s="249"/>
      <c r="FR230" s="61"/>
      <c r="FS230" s="65"/>
    </row>
    <row r="231" spans="170:175" ht="15">
      <c r="FN231" s="105"/>
      <c r="FO231" s="61"/>
      <c r="FQ231" s="249"/>
      <c r="FR231" s="61"/>
      <c r="FS231" s="65"/>
    </row>
    <row r="232" spans="170:175" ht="15">
      <c r="FN232" s="261"/>
      <c r="FO232" s="61"/>
      <c r="FQ232" s="249"/>
      <c r="FR232" s="61"/>
      <c r="FS232" s="65"/>
    </row>
    <row r="233" spans="170:175" ht="15">
      <c r="FN233" s="261"/>
      <c r="FO233" s="61"/>
      <c r="FQ233" s="249"/>
      <c r="FR233" s="61"/>
      <c r="FS233" s="65"/>
    </row>
    <row r="234" spans="170:175" ht="15">
      <c r="FN234" s="260"/>
      <c r="FO234" s="61"/>
      <c r="FQ234" s="249"/>
      <c r="FR234" s="61"/>
      <c r="FS234" s="65"/>
    </row>
    <row r="235" spans="170:175" ht="15">
      <c r="FN235" s="260"/>
      <c r="FO235" s="61"/>
      <c r="FQ235" s="249"/>
      <c r="FR235" s="61"/>
      <c r="FS235" s="65"/>
    </row>
    <row r="236" spans="170:175" ht="15">
      <c r="FN236" s="105"/>
      <c r="FO236" s="61"/>
      <c r="FQ236" s="249"/>
      <c r="FR236" s="61"/>
      <c r="FS236" s="65"/>
    </row>
    <row r="237" spans="170:175" ht="15">
      <c r="FN237" s="104"/>
      <c r="FO237" s="61"/>
      <c r="FQ237" s="249"/>
      <c r="FR237" s="61"/>
      <c r="FS237" s="65"/>
    </row>
    <row r="238" spans="170:175" ht="15">
      <c r="FN238" s="105"/>
      <c r="FO238" s="61"/>
      <c r="FQ238" s="249"/>
      <c r="FR238" s="61"/>
      <c r="FS238" s="65"/>
    </row>
    <row r="239" spans="170:175" ht="15">
      <c r="FN239" s="260"/>
      <c r="FO239" s="61"/>
      <c r="FQ239" s="249"/>
      <c r="FR239" s="61"/>
      <c r="FS239" s="65"/>
    </row>
    <row r="240" spans="170:175" ht="15">
      <c r="FN240" s="105"/>
      <c r="FO240" s="61"/>
      <c r="FQ240" s="249"/>
      <c r="FR240" s="61"/>
      <c r="FS240" s="65"/>
    </row>
    <row r="241" spans="170:175" ht="15">
      <c r="FN241" s="261"/>
      <c r="FO241" s="61"/>
      <c r="FQ241" s="249"/>
      <c r="FR241" s="61"/>
      <c r="FS241" s="65"/>
    </row>
    <row r="242" spans="170:175" ht="15">
      <c r="FN242" s="105"/>
      <c r="FO242" s="61"/>
      <c r="FQ242" s="249"/>
      <c r="FR242" s="61"/>
      <c r="FS242" s="65"/>
    </row>
    <row r="243" spans="170:175" ht="15">
      <c r="FN243" s="105"/>
      <c r="FO243" s="61"/>
      <c r="FQ243" s="249"/>
      <c r="FR243" s="61"/>
      <c r="FS243" s="65"/>
    </row>
    <row r="244" spans="170:175" ht="15">
      <c r="FN244" s="105"/>
      <c r="FO244" s="61"/>
      <c r="FQ244" s="249"/>
      <c r="FR244" s="61"/>
      <c r="FS244" s="65"/>
    </row>
    <row r="245" spans="170:175" ht="15">
      <c r="FN245" s="105"/>
      <c r="FO245" s="61"/>
      <c r="FQ245" s="249"/>
      <c r="FR245" s="61"/>
      <c r="FS245" s="65"/>
    </row>
    <row r="246" spans="170:175" ht="15">
      <c r="FN246" s="105"/>
      <c r="FO246" s="61"/>
      <c r="FQ246" s="249"/>
      <c r="FR246" s="61"/>
      <c r="FS246" s="65"/>
    </row>
    <row r="247" spans="170:175" ht="15">
      <c r="FN247" s="260"/>
      <c r="FO247" s="61"/>
      <c r="FQ247" s="249"/>
      <c r="FR247" s="61"/>
      <c r="FS247" s="65"/>
    </row>
    <row r="248" spans="170:175" ht="15">
      <c r="FN248" s="105"/>
      <c r="FO248" s="61"/>
      <c r="FQ248" s="249"/>
      <c r="FR248" s="61"/>
      <c r="FS248" s="65"/>
    </row>
    <row r="249" spans="170:175" ht="15">
      <c r="FN249" s="105"/>
      <c r="FO249" s="61"/>
      <c r="FQ249" s="249"/>
      <c r="FR249" s="61"/>
      <c r="FS249" s="65"/>
    </row>
    <row r="250" spans="170:175" ht="15">
      <c r="FN250" s="105"/>
      <c r="FO250" s="61"/>
      <c r="FQ250" s="249"/>
      <c r="FR250" s="61"/>
      <c r="FS250" s="65"/>
    </row>
    <row r="251" spans="170:175" ht="15">
      <c r="FN251" s="105"/>
      <c r="FO251" s="61"/>
      <c r="FQ251" s="249"/>
      <c r="FR251" s="61"/>
      <c r="FS251" s="65"/>
    </row>
    <row r="252" spans="170:175" ht="15">
      <c r="FN252" s="261"/>
      <c r="FO252" s="61"/>
      <c r="FQ252" s="249"/>
      <c r="FR252" s="61"/>
      <c r="FS252" s="65"/>
    </row>
  </sheetData>
  <sortState xmlns:xlrd2="http://schemas.microsoft.com/office/spreadsheetml/2017/richdata2" ref="AG3:AM170">
    <sortCondition ref="AG3:AG170"/>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771"/>
  <sheetViews>
    <sheetView zoomScale="80" zoomScaleNormal="80" workbookViewId="0">
      <selection activeCell="N1" sqref="N1"/>
    </sheetView>
  </sheetViews>
  <sheetFormatPr defaultColWidth="8.85546875" defaultRowHeight="12.75"/>
  <cols>
    <col min="1" max="1" width="3.85546875" style="18" customWidth="1"/>
    <col min="3" max="3" width="11.7109375" customWidth="1"/>
    <col min="7" max="7" width="11" bestFit="1"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1" max="31" width="10.140625" bestFit="1" customWidth="1"/>
    <col min="33" max="33" width="4.85546875" customWidth="1"/>
    <col min="34" max="34" width="10.7109375" customWidth="1"/>
    <col min="43" max="43" width="17.28515625" customWidth="1"/>
  </cols>
  <sheetData>
    <row r="1" spans="1:35" ht="25.5">
      <c r="B1" s="23" t="s">
        <v>170</v>
      </c>
      <c r="N1" s="23" t="s">
        <v>171</v>
      </c>
      <c r="Z1" s="23" t="s">
        <v>766</v>
      </c>
    </row>
    <row r="2" spans="1:35">
      <c r="I2" s="3"/>
      <c r="J2" s="1"/>
    </row>
    <row r="3" spans="1:35" ht="12.75" customHeight="1">
      <c r="A3" s="18" t="s">
        <v>0</v>
      </c>
      <c r="B3" s="182" t="s">
        <v>1281</v>
      </c>
      <c r="E3" s="1">
        <v>2024</v>
      </c>
      <c r="F3" t="s">
        <v>189</v>
      </c>
      <c r="J3" s="1" t="s">
        <v>676</v>
      </c>
      <c r="K3" s="10">
        <v>923.85</v>
      </c>
      <c r="L3" s="102"/>
      <c r="M3" s="18" t="s">
        <v>0</v>
      </c>
      <c r="N3" s="270" t="s">
        <v>154</v>
      </c>
      <c r="Q3" s="1">
        <v>2024</v>
      </c>
      <c r="R3" t="s">
        <v>186</v>
      </c>
      <c r="V3" s="1" t="s">
        <v>676</v>
      </c>
      <c r="W3" s="10">
        <v>1541.8</v>
      </c>
      <c r="X3" s="102"/>
      <c r="Y3" s="18" t="s">
        <v>0</v>
      </c>
      <c r="Z3" s="182" t="s">
        <v>1272</v>
      </c>
      <c r="AA3" s="34"/>
      <c r="AC3" s="1">
        <v>2022</v>
      </c>
      <c r="AD3" t="s">
        <v>345</v>
      </c>
      <c r="AH3" s="1" t="s">
        <v>676</v>
      </c>
      <c r="AI3" s="10">
        <v>5873.5</v>
      </c>
    </row>
    <row r="4" spans="1:35" ht="12.75" customHeight="1">
      <c r="A4" s="18" t="s">
        <v>2</v>
      </c>
      <c r="B4" s="50" t="s">
        <v>31</v>
      </c>
      <c r="E4" s="1">
        <v>2021</v>
      </c>
      <c r="F4" t="s">
        <v>185</v>
      </c>
      <c r="J4" s="1" t="s">
        <v>676</v>
      </c>
      <c r="K4" s="10">
        <v>885.2</v>
      </c>
      <c r="L4" s="102"/>
      <c r="M4" s="18" t="s">
        <v>2</v>
      </c>
      <c r="N4" s="34" t="s">
        <v>2075</v>
      </c>
      <c r="Q4" s="1">
        <v>2023</v>
      </c>
      <c r="R4" t="s">
        <v>201</v>
      </c>
      <c r="V4" s="1" t="s">
        <v>676</v>
      </c>
      <c r="W4" s="10">
        <v>1446.5999999999967</v>
      </c>
      <c r="X4" s="102"/>
      <c r="Y4" s="18" t="s">
        <v>2</v>
      </c>
      <c r="Z4" s="182" t="s">
        <v>1285</v>
      </c>
      <c r="AA4" s="34"/>
      <c r="AC4" s="1">
        <v>2022</v>
      </c>
      <c r="AD4" t="s">
        <v>345</v>
      </c>
      <c r="AH4" s="1" t="s">
        <v>677</v>
      </c>
      <c r="AI4" s="10">
        <v>5515.0499999999993</v>
      </c>
    </row>
    <row r="5" spans="1:35" ht="12.75" customHeight="1">
      <c r="A5" s="18" t="s">
        <v>3</v>
      </c>
      <c r="B5" s="182" t="s">
        <v>1285</v>
      </c>
      <c r="E5" s="1">
        <v>2021</v>
      </c>
      <c r="F5" t="s">
        <v>185</v>
      </c>
      <c r="J5" s="1" t="s">
        <v>677</v>
      </c>
      <c r="K5" s="10">
        <v>883.09999999999945</v>
      </c>
      <c r="L5" s="102"/>
      <c r="M5" s="18" t="s">
        <v>3</v>
      </c>
      <c r="N5" s="34" t="s">
        <v>179</v>
      </c>
      <c r="Q5" s="1">
        <v>2025</v>
      </c>
      <c r="R5" t="s">
        <v>200</v>
      </c>
      <c r="V5" s="1" t="s">
        <v>676</v>
      </c>
      <c r="W5" s="10">
        <v>1393.6499999999999</v>
      </c>
      <c r="X5" s="102"/>
      <c r="Y5" s="18" t="s">
        <v>3</v>
      </c>
      <c r="Z5" s="182" t="s">
        <v>1277</v>
      </c>
      <c r="AA5" s="34"/>
      <c r="AC5" s="1">
        <v>2024</v>
      </c>
      <c r="AD5" t="s">
        <v>202</v>
      </c>
      <c r="AH5" s="1" t="s">
        <v>676</v>
      </c>
      <c r="AI5" s="10">
        <v>5395.9</v>
      </c>
    </row>
    <row r="6" spans="1:35" ht="12.75" customHeight="1">
      <c r="A6" s="18" t="s">
        <v>5</v>
      </c>
      <c r="B6" s="34" t="s">
        <v>152</v>
      </c>
      <c r="E6" s="1">
        <v>2024</v>
      </c>
      <c r="F6" t="s">
        <v>189</v>
      </c>
      <c r="J6" s="1" t="s">
        <v>677</v>
      </c>
      <c r="K6" s="10">
        <v>881.5</v>
      </c>
      <c r="L6" s="102"/>
      <c r="M6" s="18" t="s">
        <v>5</v>
      </c>
      <c r="N6" s="270" t="s">
        <v>17</v>
      </c>
      <c r="Q6" s="1">
        <v>2023</v>
      </c>
      <c r="R6" t="s">
        <v>201</v>
      </c>
      <c r="V6" s="1" t="s">
        <v>677</v>
      </c>
      <c r="W6" s="10">
        <v>1366.8000000000011</v>
      </c>
      <c r="X6" s="102"/>
      <c r="Y6" s="18" t="s">
        <v>5</v>
      </c>
      <c r="Z6" s="50" t="s">
        <v>21</v>
      </c>
      <c r="AA6" s="34"/>
      <c r="AC6" s="1">
        <v>2022</v>
      </c>
      <c r="AD6" t="s">
        <v>345</v>
      </c>
      <c r="AH6" s="1" t="s">
        <v>678</v>
      </c>
      <c r="AI6" s="10">
        <v>5378.5</v>
      </c>
    </row>
    <row r="7" spans="1:35" ht="12.75" customHeight="1">
      <c r="A7" s="18" t="s">
        <v>7</v>
      </c>
      <c r="B7" s="34" t="s">
        <v>2080</v>
      </c>
      <c r="E7" s="1">
        <v>2023</v>
      </c>
      <c r="F7" t="s">
        <v>187</v>
      </c>
      <c r="J7" s="1" t="s">
        <v>676</v>
      </c>
      <c r="K7" s="10">
        <v>860.35000000000082</v>
      </c>
      <c r="L7" s="102"/>
      <c r="M7" s="18" t="s">
        <v>7</v>
      </c>
      <c r="N7" s="270" t="s">
        <v>1587</v>
      </c>
      <c r="Q7" s="1">
        <v>2023</v>
      </c>
      <c r="R7" t="s">
        <v>201</v>
      </c>
      <c r="V7" s="1" t="s">
        <v>678</v>
      </c>
      <c r="W7" s="10">
        <v>1363.5000000000055</v>
      </c>
      <c r="X7" s="102"/>
      <c r="Y7" s="18" t="s">
        <v>7</v>
      </c>
      <c r="Z7" s="34" t="s">
        <v>2508</v>
      </c>
      <c r="AA7" s="34"/>
      <c r="AC7" s="1">
        <v>2024</v>
      </c>
      <c r="AD7" t="s">
        <v>202</v>
      </c>
      <c r="AH7" s="1" t="s">
        <v>677</v>
      </c>
      <c r="AI7" s="10">
        <v>5329.5499999999975</v>
      </c>
    </row>
    <row r="8" spans="1:35" ht="12.75" customHeight="1">
      <c r="A8" s="18" t="s">
        <v>8</v>
      </c>
      <c r="B8" s="34" t="s">
        <v>2520</v>
      </c>
      <c r="E8" s="1">
        <v>2025</v>
      </c>
      <c r="F8" t="s">
        <v>192</v>
      </c>
      <c r="J8" s="1" t="s">
        <v>676</v>
      </c>
      <c r="K8" s="10">
        <v>857.5</v>
      </c>
      <c r="L8" s="102"/>
      <c r="M8" s="18" t="s">
        <v>8</v>
      </c>
      <c r="N8" s="34" t="s">
        <v>2504</v>
      </c>
      <c r="Q8" s="1">
        <v>2025</v>
      </c>
      <c r="R8" t="s">
        <v>200</v>
      </c>
      <c r="V8" s="1" t="s">
        <v>677</v>
      </c>
      <c r="W8" s="10">
        <v>1360.1499999999999</v>
      </c>
      <c r="X8" s="102"/>
      <c r="Y8" s="18" t="s">
        <v>8</v>
      </c>
      <c r="Z8" s="182" t="s">
        <v>1278</v>
      </c>
      <c r="AA8" s="34"/>
      <c r="AC8" s="1">
        <v>2024</v>
      </c>
      <c r="AD8" t="s">
        <v>202</v>
      </c>
      <c r="AH8" s="1" t="s">
        <v>678</v>
      </c>
      <c r="AI8" s="10">
        <v>5327.3</v>
      </c>
    </row>
    <row r="9" spans="1:35" ht="12.75" customHeight="1">
      <c r="A9" s="18" t="s">
        <v>10</v>
      </c>
      <c r="B9" s="182" t="s">
        <v>1286</v>
      </c>
      <c r="E9" s="1">
        <v>2021</v>
      </c>
      <c r="F9" t="s">
        <v>185</v>
      </c>
      <c r="J9" s="1" t="s">
        <v>678</v>
      </c>
      <c r="K9" s="10">
        <v>832.99999999999886</v>
      </c>
      <c r="L9" s="102"/>
      <c r="M9" s="18" t="s">
        <v>10</v>
      </c>
      <c r="N9" s="34" t="s">
        <v>1279</v>
      </c>
      <c r="Q9" s="1">
        <v>2024</v>
      </c>
      <c r="R9" t="s">
        <v>186</v>
      </c>
      <c r="V9" s="1" t="s">
        <v>677</v>
      </c>
      <c r="W9" s="10">
        <v>1352</v>
      </c>
      <c r="X9" s="102"/>
      <c r="Y9" s="18" t="s">
        <v>10</v>
      </c>
      <c r="Z9" s="270" t="s">
        <v>9</v>
      </c>
      <c r="AA9" s="34"/>
      <c r="AB9" s="1"/>
      <c r="AC9" s="1">
        <v>2024</v>
      </c>
      <c r="AD9" t="s">
        <v>202</v>
      </c>
      <c r="AH9" s="1" t="s">
        <v>715</v>
      </c>
      <c r="AI9" s="10">
        <v>5305.2</v>
      </c>
    </row>
    <row r="10" spans="1:35" ht="12.75" customHeight="1">
      <c r="A10" s="18" t="s">
        <v>12</v>
      </c>
      <c r="B10" s="34" t="s">
        <v>2091</v>
      </c>
      <c r="E10" s="1">
        <v>2023</v>
      </c>
      <c r="F10" t="s">
        <v>187</v>
      </c>
      <c r="J10" s="1" t="s">
        <v>677</v>
      </c>
      <c r="K10" s="10">
        <v>831.34999999999945</v>
      </c>
      <c r="L10" s="102"/>
      <c r="M10" s="18" t="s">
        <v>12</v>
      </c>
      <c r="N10" s="270" t="s">
        <v>665</v>
      </c>
      <c r="Q10" s="1">
        <v>2023</v>
      </c>
      <c r="R10" t="s">
        <v>201</v>
      </c>
      <c r="V10" s="1" t="s">
        <v>715</v>
      </c>
      <c r="W10" s="10">
        <v>1341.1000000000004</v>
      </c>
      <c r="X10" s="102"/>
      <c r="Y10" s="18" t="s">
        <v>12</v>
      </c>
      <c r="Z10" s="182" t="s">
        <v>1279</v>
      </c>
      <c r="AA10" s="34"/>
      <c r="AC10" s="1">
        <v>2024</v>
      </c>
      <c r="AD10" t="s">
        <v>202</v>
      </c>
      <c r="AH10" s="1" t="s">
        <v>716</v>
      </c>
      <c r="AI10" s="10">
        <v>5274.8999999999978</v>
      </c>
    </row>
    <row r="11" spans="1:35" ht="12.75" customHeight="1">
      <c r="A11" s="18" t="s">
        <v>14</v>
      </c>
      <c r="B11" s="34" t="s">
        <v>2506</v>
      </c>
      <c r="E11" s="1">
        <v>2025</v>
      </c>
      <c r="F11" t="s">
        <v>192</v>
      </c>
      <c r="J11" s="1" t="s">
        <v>677</v>
      </c>
      <c r="K11" s="10">
        <v>827.40000000000009</v>
      </c>
      <c r="L11" s="102"/>
      <c r="M11" s="18" t="s">
        <v>14</v>
      </c>
      <c r="N11" s="270" t="s">
        <v>1666</v>
      </c>
      <c r="Q11" s="1">
        <v>2024</v>
      </c>
      <c r="R11" t="s">
        <v>186</v>
      </c>
      <c r="V11" s="1" t="s">
        <v>678</v>
      </c>
      <c r="W11" s="10">
        <v>1337.1</v>
      </c>
      <c r="X11" s="102"/>
      <c r="Y11" s="18" t="s">
        <v>14</v>
      </c>
      <c r="Z11" s="270" t="s">
        <v>17</v>
      </c>
      <c r="AA11" s="34"/>
      <c r="AC11" s="1">
        <v>2024</v>
      </c>
      <c r="AD11" t="s">
        <v>202</v>
      </c>
      <c r="AH11" s="1" t="s">
        <v>717</v>
      </c>
      <c r="AI11" s="10">
        <v>5254.0000000000009</v>
      </c>
    </row>
    <row r="12" spans="1:35" ht="12.75" customHeight="1">
      <c r="A12" s="18" t="s">
        <v>16</v>
      </c>
      <c r="B12" s="270" t="s">
        <v>17</v>
      </c>
      <c r="E12" s="1">
        <v>2021</v>
      </c>
      <c r="F12" t="s">
        <v>185</v>
      </c>
      <c r="J12" s="1" t="s">
        <v>715</v>
      </c>
      <c r="K12" s="10">
        <v>817.99999999999932</v>
      </c>
      <c r="L12" s="102"/>
      <c r="M12" s="18" t="s">
        <v>16</v>
      </c>
      <c r="N12" s="270" t="s">
        <v>153</v>
      </c>
      <c r="Q12" s="1">
        <v>2024</v>
      </c>
      <c r="R12" t="s">
        <v>186</v>
      </c>
      <c r="V12" s="1" t="s">
        <v>715</v>
      </c>
      <c r="W12" s="10">
        <v>1334.9</v>
      </c>
      <c r="X12" s="102"/>
      <c r="Y12" s="18" t="s">
        <v>16</v>
      </c>
      <c r="Z12" s="34" t="s">
        <v>613</v>
      </c>
      <c r="AA12" s="34"/>
      <c r="AC12" s="1">
        <v>2024</v>
      </c>
      <c r="AD12" t="s">
        <v>202</v>
      </c>
      <c r="AH12" s="1" t="s">
        <v>718</v>
      </c>
      <c r="AI12" s="10">
        <v>5250.6999999999989</v>
      </c>
    </row>
    <row r="13" spans="1:35" ht="12.75" customHeight="1">
      <c r="A13" s="18" t="s">
        <v>18</v>
      </c>
      <c r="B13" s="270" t="s">
        <v>25</v>
      </c>
      <c r="E13" s="1">
        <v>2021</v>
      </c>
      <c r="F13" t="s">
        <v>185</v>
      </c>
      <c r="J13" s="1" t="s">
        <v>716</v>
      </c>
      <c r="K13" s="10">
        <v>812.09999999999945</v>
      </c>
      <c r="L13" s="102"/>
      <c r="M13" s="18" t="s">
        <v>18</v>
      </c>
      <c r="N13" s="270" t="s">
        <v>33</v>
      </c>
      <c r="Q13" s="1">
        <v>2022</v>
      </c>
      <c r="R13" t="s">
        <v>186</v>
      </c>
      <c r="V13" s="1" t="s">
        <v>676</v>
      </c>
      <c r="W13" s="10">
        <v>1326.900000000001</v>
      </c>
      <c r="X13" s="102"/>
      <c r="Y13" s="18" t="s">
        <v>18</v>
      </c>
      <c r="Z13" s="34" t="s">
        <v>3173</v>
      </c>
      <c r="AA13" s="34"/>
      <c r="AC13" s="1">
        <v>2025</v>
      </c>
      <c r="AD13" t="s">
        <v>202</v>
      </c>
      <c r="AH13" s="1" t="s">
        <v>676</v>
      </c>
      <c r="AI13" s="10">
        <v>5239.2</v>
      </c>
    </row>
    <row r="14" spans="1:35" ht="12.75" customHeight="1">
      <c r="A14" s="18" t="s">
        <v>20</v>
      </c>
      <c r="B14" s="182" t="s">
        <v>2089</v>
      </c>
      <c r="E14" s="1">
        <v>2023</v>
      </c>
      <c r="F14" t="s">
        <v>192</v>
      </c>
      <c r="J14" s="1" t="s">
        <v>676</v>
      </c>
      <c r="K14" s="10">
        <v>809.3</v>
      </c>
      <c r="L14" s="102"/>
      <c r="M14" s="18" t="s">
        <v>20</v>
      </c>
      <c r="N14" s="34" t="s">
        <v>644</v>
      </c>
      <c r="Q14" s="1">
        <v>2023</v>
      </c>
      <c r="R14" t="s">
        <v>201</v>
      </c>
      <c r="V14" s="1" t="s">
        <v>716</v>
      </c>
      <c r="W14" s="10">
        <v>1321.2999999999993</v>
      </c>
      <c r="X14" s="102"/>
      <c r="Y14" s="18" t="s">
        <v>20</v>
      </c>
      <c r="Z14" s="270" t="s">
        <v>25</v>
      </c>
      <c r="AA14" s="34"/>
      <c r="AC14" s="1">
        <v>2024</v>
      </c>
      <c r="AD14" t="s">
        <v>202</v>
      </c>
      <c r="AH14" s="1" t="s">
        <v>719</v>
      </c>
      <c r="AI14" s="10">
        <v>5222.8999999999996</v>
      </c>
    </row>
    <row r="15" spans="1:35" ht="12.75" customHeight="1">
      <c r="A15" s="18" t="s">
        <v>22</v>
      </c>
      <c r="B15" s="34" t="s">
        <v>1270</v>
      </c>
      <c r="E15" s="1">
        <v>2021</v>
      </c>
      <c r="F15" t="s">
        <v>187</v>
      </c>
      <c r="J15" s="1" t="s">
        <v>676</v>
      </c>
      <c r="K15" s="10">
        <v>807.8</v>
      </c>
      <c r="L15" s="102"/>
      <c r="M15" s="18" t="s">
        <v>22</v>
      </c>
      <c r="N15" s="270" t="s">
        <v>25</v>
      </c>
      <c r="Q15" s="1">
        <v>2022</v>
      </c>
      <c r="R15" t="s">
        <v>186</v>
      </c>
      <c r="V15" s="1" t="s">
        <v>677</v>
      </c>
      <c r="W15" s="10">
        <v>1317.2000000000007</v>
      </c>
      <c r="X15" s="102"/>
      <c r="Y15" s="18" t="s">
        <v>22</v>
      </c>
      <c r="Z15" s="34" t="s">
        <v>2504</v>
      </c>
      <c r="AA15" s="34"/>
      <c r="AC15" s="1">
        <v>2024</v>
      </c>
      <c r="AD15" t="s">
        <v>202</v>
      </c>
      <c r="AH15" s="1" t="s">
        <v>720</v>
      </c>
      <c r="AI15" s="10">
        <v>5199.0999999999995</v>
      </c>
    </row>
    <row r="16" spans="1:35" ht="12.75" customHeight="1">
      <c r="A16" s="18" t="s">
        <v>24</v>
      </c>
      <c r="B16" s="34" t="s">
        <v>2089</v>
      </c>
      <c r="E16" s="1">
        <v>2023</v>
      </c>
      <c r="F16" t="s">
        <v>187</v>
      </c>
      <c r="J16" s="1" t="s">
        <v>678</v>
      </c>
      <c r="K16" s="10">
        <v>807.59999999999991</v>
      </c>
      <c r="L16" s="102"/>
      <c r="M16" s="18" t="s">
        <v>24</v>
      </c>
      <c r="N16" s="34" t="s">
        <v>1587</v>
      </c>
      <c r="Q16" s="1">
        <v>2024</v>
      </c>
      <c r="R16" t="s">
        <v>186</v>
      </c>
      <c r="V16" s="1" t="s">
        <v>716</v>
      </c>
      <c r="W16" s="10">
        <v>1315.4</v>
      </c>
      <c r="X16" s="102"/>
      <c r="Y16" s="18" t="s">
        <v>24</v>
      </c>
      <c r="Z16" s="34" t="s">
        <v>154</v>
      </c>
      <c r="AA16" s="34"/>
      <c r="AC16" s="1">
        <v>2024</v>
      </c>
      <c r="AD16" t="s">
        <v>202</v>
      </c>
      <c r="AH16" s="1" t="s">
        <v>721</v>
      </c>
      <c r="AI16" s="10">
        <v>5171.8999999999996</v>
      </c>
    </row>
    <row r="17" spans="1:35" ht="12.75" customHeight="1">
      <c r="A17" s="18" t="s">
        <v>26</v>
      </c>
      <c r="B17" s="34" t="s">
        <v>2091</v>
      </c>
      <c r="E17" s="1">
        <v>2023</v>
      </c>
      <c r="F17" t="s">
        <v>191</v>
      </c>
      <c r="J17" s="1" t="s">
        <v>676</v>
      </c>
      <c r="K17" s="10">
        <v>806.5</v>
      </c>
      <c r="L17" s="102"/>
      <c r="M17" s="18" t="s">
        <v>26</v>
      </c>
      <c r="N17" s="270" t="s">
        <v>37</v>
      </c>
      <c r="Q17" s="1">
        <v>2021</v>
      </c>
      <c r="R17" t="s">
        <v>186</v>
      </c>
      <c r="V17" s="1" t="s">
        <v>676</v>
      </c>
      <c r="W17" s="10">
        <v>1309.5999999999999</v>
      </c>
      <c r="X17" s="102"/>
      <c r="Y17" s="18" t="s">
        <v>26</v>
      </c>
      <c r="Z17" s="34" t="s">
        <v>154</v>
      </c>
      <c r="AA17" s="34"/>
      <c r="AC17" s="1">
        <v>2020</v>
      </c>
      <c r="AD17" t="s">
        <v>202</v>
      </c>
      <c r="AH17" s="1" t="s">
        <v>676</v>
      </c>
      <c r="AI17" s="10">
        <v>5145.1999999999971</v>
      </c>
    </row>
    <row r="18" spans="1:35" ht="12.75" customHeight="1">
      <c r="A18" s="18" t="s">
        <v>28</v>
      </c>
      <c r="B18" s="34" t="s">
        <v>631</v>
      </c>
      <c r="E18" s="1">
        <v>2021</v>
      </c>
      <c r="F18" t="s">
        <v>185</v>
      </c>
      <c r="J18" s="1" t="s">
        <v>717</v>
      </c>
      <c r="K18" s="10">
        <v>806</v>
      </c>
      <c r="L18" s="102"/>
      <c r="M18" s="18" t="s">
        <v>28</v>
      </c>
      <c r="N18" s="182" t="s">
        <v>1277</v>
      </c>
      <c r="Q18" s="1">
        <v>2021</v>
      </c>
      <c r="R18" t="s">
        <v>186</v>
      </c>
      <c r="V18" s="1" t="s">
        <v>677</v>
      </c>
      <c r="W18" s="10">
        <v>1307.6999999999994</v>
      </c>
      <c r="X18" s="102"/>
      <c r="Y18" s="18" t="s">
        <v>28</v>
      </c>
      <c r="Z18" s="270" t="s">
        <v>1666</v>
      </c>
      <c r="AA18" s="34"/>
      <c r="AC18" s="1">
        <v>2024</v>
      </c>
      <c r="AD18" t="s">
        <v>202</v>
      </c>
      <c r="AH18" s="1" t="s">
        <v>767</v>
      </c>
      <c r="AI18" s="10">
        <v>5136.5999999999995</v>
      </c>
    </row>
    <row r="19" spans="1:35" ht="12.75" customHeight="1">
      <c r="A19" s="18" t="s">
        <v>30</v>
      </c>
      <c r="B19" s="182" t="s">
        <v>1272</v>
      </c>
      <c r="E19" s="1">
        <v>2021</v>
      </c>
      <c r="F19" t="s">
        <v>185</v>
      </c>
      <c r="J19" s="1" t="s">
        <v>718</v>
      </c>
      <c r="K19" s="10">
        <v>805.39999999999986</v>
      </c>
      <c r="L19" s="102"/>
      <c r="M19" s="18" t="s">
        <v>30</v>
      </c>
      <c r="N19" s="270" t="s">
        <v>31</v>
      </c>
      <c r="Q19" s="1">
        <v>2021</v>
      </c>
      <c r="R19" t="s">
        <v>186</v>
      </c>
      <c r="V19" s="1" t="s">
        <v>678</v>
      </c>
      <c r="W19" s="10">
        <v>1299.6999999999989</v>
      </c>
      <c r="X19" s="102"/>
      <c r="Y19" s="18" t="s">
        <v>30</v>
      </c>
      <c r="Z19" s="34" t="s">
        <v>2519</v>
      </c>
      <c r="AA19" s="34"/>
      <c r="AC19" s="1">
        <v>2024</v>
      </c>
      <c r="AD19" t="s">
        <v>202</v>
      </c>
      <c r="AH19" s="1" t="s">
        <v>768</v>
      </c>
      <c r="AI19" s="10">
        <v>5116.3000000000011</v>
      </c>
    </row>
    <row r="20" spans="1:35" ht="12.75" customHeight="1">
      <c r="A20" s="18" t="s">
        <v>32</v>
      </c>
      <c r="B20" s="50" t="s">
        <v>33</v>
      </c>
      <c r="E20" s="1">
        <v>2019</v>
      </c>
      <c r="F20" t="s">
        <v>187</v>
      </c>
      <c r="J20" s="1" t="s">
        <v>676</v>
      </c>
      <c r="K20" s="10">
        <v>802.75</v>
      </c>
      <c r="L20" s="102"/>
      <c r="M20" s="18" t="s">
        <v>32</v>
      </c>
      <c r="N20" s="172" t="s">
        <v>33</v>
      </c>
      <c r="Q20" s="1">
        <v>2024</v>
      </c>
      <c r="R20" t="s">
        <v>186</v>
      </c>
      <c r="V20" s="1" t="s">
        <v>717</v>
      </c>
      <c r="W20" s="10">
        <v>1299.3</v>
      </c>
      <c r="X20" s="102"/>
      <c r="Y20" s="18" t="s">
        <v>32</v>
      </c>
      <c r="Z20" s="34" t="s">
        <v>2612</v>
      </c>
      <c r="AA20" s="34"/>
      <c r="AC20" s="1">
        <v>2024</v>
      </c>
      <c r="AD20" t="s">
        <v>202</v>
      </c>
      <c r="AH20" s="1" t="s">
        <v>769</v>
      </c>
      <c r="AI20" s="10">
        <v>5107.6000000000004</v>
      </c>
    </row>
    <row r="21" spans="1:35" ht="12.75" customHeight="1">
      <c r="A21" s="18" t="s">
        <v>34</v>
      </c>
      <c r="B21" s="34" t="s">
        <v>141</v>
      </c>
      <c r="E21" s="1">
        <v>2021</v>
      </c>
      <c r="F21" t="s">
        <v>185</v>
      </c>
      <c r="J21" s="1" t="s">
        <v>719</v>
      </c>
      <c r="K21" s="10">
        <v>795.7</v>
      </c>
      <c r="L21" s="102"/>
      <c r="M21" s="18" t="s">
        <v>34</v>
      </c>
      <c r="N21" s="50" t="s">
        <v>3161</v>
      </c>
      <c r="Q21" s="1">
        <v>2025</v>
      </c>
      <c r="R21" t="s">
        <v>200</v>
      </c>
      <c r="V21" s="1" t="s">
        <v>678</v>
      </c>
      <c r="W21" s="10">
        <v>1292</v>
      </c>
      <c r="X21" s="102"/>
      <c r="Y21" s="18" t="s">
        <v>34</v>
      </c>
      <c r="Z21" s="34" t="s">
        <v>613</v>
      </c>
      <c r="AA21" s="34"/>
      <c r="AC21" s="1">
        <v>2023</v>
      </c>
      <c r="AD21" t="s">
        <v>202</v>
      </c>
      <c r="AH21" s="1" t="s">
        <v>676</v>
      </c>
      <c r="AI21" s="10">
        <v>5032.3499999999985</v>
      </c>
    </row>
    <row r="22" spans="1:35" ht="12.75" customHeight="1">
      <c r="A22" s="18" t="s">
        <v>36</v>
      </c>
      <c r="B22" s="50" t="s">
        <v>636</v>
      </c>
      <c r="E22" s="1">
        <v>2019</v>
      </c>
      <c r="F22" t="s">
        <v>187</v>
      </c>
      <c r="J22" s="1" t="s">
        <v>677</v>
      </c>
      <c r="K22" s="10">
        <v>792.3</v>
      </c>
      <c r="L22" s="102"/>
      <c r="M22" s="18" t="s">
        <v>36</v>
      </c>
      <c r="N22" s="50" t="s">
        <v>154</v>
      </c>
      <c r="Q22" s="1">
        <v>2023</v>
      </c>
      <c r="R22" t="s">
        <v>201</v>
      </c>
      <c r="V22" s="1" t="s">
        <v>717</v>
      </c>
      <c r="W22" s="10">
        <v>1288.0000000000018</v>
      </c>
      <c r="X22" s="102"/>
      <c r="Y22" s="18" t="s">
        <v>36</v>
      </c>
      <c r="Z22" s="50" t="s">
        <v>143</v>
      </c>
      <c r="AA22" s="34"/>
      <c r="AC22" s="1">
        <v>2024</v>
      </c>
      <c r="AD22" t="s">
        <v>202</v>
      </c>
      <c r="AH22" s="1" t="s">
        <v>770</v>
      </c>
      <c r="AI22" s="10">
        <v>5023.2000000000007</v>
      </c>
    </row>
    <row r="23" spans="1:35" ht="12.75" customHeight="1">
      <c r="A23" s="18" t="s">
        <v>38</v>
      </c>
      <c r="B23" s="34" t="s">
        <v>615</v>
      </c>
      <c r="E23" s="1">
        <v>2023</v>
      </c>
      <c r="F23" t="s">
        <v>187</v>
      </c>
      <c r="J23" s="1" t="s">
        <v>715</v>
      </c>
      <c r="K23" s="10">
        <v>791.70000000000073</v>
      </c>
      <c r="L23" s="102"/>
      <c r="M23" s="18" t="s">
        <v>38</v>
      </c>
      <c r="N23" s="182" t="s">
        <v>1285</v>
      </c>
      <c r="Q23" s="1">
        <v>2021</v>
      </c>
      <c r="R23" t="s">
        <v>186</v>
      </c>
      <c r="V23" s="1" t="s">
        <v>715</v>
      </c>
      <c r="W23" s="10">
        <v>1284.7000000000016</v>
      </c>
      <c r="X23" s="102"/>
      <c r="Y23" s="18" t="s">
        <v>38</v>
      </c>
      <c r="Z23" s="34" t="s">
        <v>2524</v>
      </c>
      <c r="AA23" s="34"/>
      <c r="AC23" s="1">
        <v>2024</v>
      </c>
      <c r="AD23" t="s">
        <v>202</v>
      </c>
      <c r="AH23" s="1" t="s">
        <v>772</v>
      </c>
      <c r="AI23" s="10">
        <v>5021.8000000000011</v>
      </c>
    </row>
    <row r="24" spans="1:35" ht="12.75" customHeight="1">
      <c r="A24" s="18" t="s">
        <v>145</v>
      </c>
      <c r="B24" s="34" t="s">
        <v>661</v>
      </c>
      <c r="E24" s="1">
        <v>2025</v>
      </c>
      <c r="F24" t="s">
        <v>187</v>
      </c>
      <c r="J24" s="1" t="s">
        <v>676</v>
      </c>
      <c r="K24" s="10">
        <v>790.5</v>
      </c>
      <c r="L24" s="102"/>
      <c r="M24" s="18" t="s">
        <v>145</v>
      </c>
      <c r="N24" s="50" t="s">
        <v>644</v>
      </c>
      <c r="Q24" s="1">
        <v>2023</v>
      </c>
      <c r="R24" t="s">
        <v>1684</v>
      </c>
      <c r="V24" s="1" t="s">
        <v>676</v>
      </c>
      <c r="W24" s="10">
        <v>1284.7</v>
      </c>
      <c r="X24" s="102"/>
      <c r="Y24" s="18" t="s">
        <v>145</v>
      </c>
      <c r="Z24" s="34" t="s">
        <v>1575</v>
      </c>
      <c r="AA24" s="34"/>
      <c r="AC24" s="1">
        <v>2025</v>
      </c>
      <c r="AD24" t="s">
        <v>202</v>
      </c>
      <c r="AH24" s="1" t="s">
        <v>677</v>
      </c>
      <c r="AI24" s="10">
        <v>5003.2</v>
      </c>
    </row>
    <row r="25" spans="1:35" ht="12.75" customHeight="1">
      <c r="A25" s="18" t="s">
        <v>146</v>
      </c>
      <c r="B25" s="182" t="s">
        <v>1270</v>
      </c>
      <c r="E25" s="1">
        <v>2021</v>
      </c>
      <c r="F25" t="s">
        <v>185</v>
      </c>
      <c r="J25" s="1" t="s">
        <v>720</v>
      </c>
      <c r="K25" s="10">
        <v>787.3</v>
      </c>
      <c r="L25" s="102"/>
      <c r="M25" s="18" t="s">
        <v>146</v>
      </c>
      <c r="N25" s="34" t="s">
        <v>600</v>
      </c>
      <c r="Q25" s="1">
        <v>2023</v>
      </c>
      <c r="R25" t="s">
        <v>201</v>
      </c>
      <c r="V25" s="1" t="s">
        <v>718</v>
      </c>
      <c r="W25" s="10">
        <v>1283.600000000004</v>
      </c>
      <c r="X25" s="102"/>
      <c r="Y25" s="18" t="s">
        <v>146</v>
      </c>
      <c r="Z25" s="34" t="s">
        <v>2506</v>
      </c>
      <c r="AA25" s="34"/>
      <c r="AC25" s="1">
        <v>2024</v>
      </c>
      <c r="AD25" t="s">
        <v>202</v>
      </c>
      <c r="AH25" s="1" t="s">
        <v>771</v>
      </c>
      <c r="AI25" s="10">
        <v>4994.8999999999996</v>
      </c>
    </row>
    <row r="26" spans="1:35" ht="12.75" customHeight="1">
      <c r="A26" s="18" t="s">
        <v>147</v>
      </c>
      <c r="B26" s="34" t="s">
        <v>661</v>
      </c>
      <c r="E26" s="1">
        <v>2021</v>
      </c>
      <c r="F26" t="s">
        <v>185</v>
      </c>
      <c r="J26" s="1" t="s">
        <v>721</v>
      </c>
      <c r="K26" s="10">
        <v>781.39999999999986</v>
      </c>
      <c r="L26" s="102"/>
      <c r="M26" s="18" t="s">
        <v>147</v>
      </c>
      <c r="N26" s="34" t="s">
        <v>2505</v>
      </c>
      <c r="Q26" s="1">
        <v>2025</v>
      </c>
      <c r="R26" t="s">
        <v>200</v>
      </c>
      <c r="V26" s="1" t="s">
        <v>715</v>
      </c>
      <c r="W26" s="10">
        <v>1279.4500000000003</v>
      </c>
      <c r="X26" s="102"/>
      <c r="Y26" s="18" t="s">
        <v>147</v>
      </c>
      <c r="Z26" s="34" t="s">
        <v>153</v>
      </c>
      <c r="AA26" s="34"/>
      <c r="AC26" s="1">
        <v>2020</v>
      </c>
      <c r="AD26" t="s">
        <v>202</v>
      </c>
      <c r="AH26" s="1" t="s">
        <v>677</v>
      </c>
      <c r="AI26" s="10">
        <v>4964.800000000002</v>
      </c>
    </row>
    <row r="27" spans="1:35" ht="12.75" customHeight="1">
      <c r="A27" s="18" t="s">
        <v>150</v>
      </c>
      <c r="B27" s="34" t="s">
        <v>654</v>
      </c>
      <c r="E27" s="1">
        <v>2021</v>
      </c>
      <c r="F27" t="s">
        <v>185</v>
      </c>
      <c r="J27" s="1" t="s">
        <v>767</v>
      </c>
      <c r="K27" s="10">
        <v>778.54999999999973</v>
      </c>
      <c r="L27" s="102"/>
      <c r="M27" s="18" t="s">
        <v>150</v>
      </c>
      <c r="N27" s="182" t="s">
        <v>1285</v>
      </c>
      <c r="Q27" s="1">
        <v>2022</v>
      </c>
      <c r="R27" t="s">
        <v>186</v>
      </c>
      <c r="V27" s="1" t="s">
        <v>678</v>
      </c>
      <c r="W27" s="10">
        <v>1278.5999999999995</v>
      </c>
      <c r="X27" s="102"/>
      <c r="Y27" s="18" t="s">
        <v>150</v>
      </c>
      <c r="Z27" s="270" t="s">
        <v>17</v>
      </c>
      <c r="AA27" s="34"/>
      <c r="AC27" s="1">
        <v>2022</v>
      </c>
      <c r="AD27" t="s">
        <v>202</v>
      </c>
      <c r="AH27" s="1" t="s">
        <v>676</v>
      </c>
      <c r="AI27" s="10">
        <v>4962.6000000000167</v>
      </c>
    </row>
    <row r="28" spans="1:35" ht="12.75" customHeight="1">
      <c r="A28" s="18" t="s">
        <v>156</v>
      </c>
      <c r="B28" s="34" t="s">
        <v>152</v>
      </c>
      <c r="E28" s="1">
        <v>2021</v>
      </c>
      <c r="F28" t="s">
        <v>185</v>
      </c>
      <c r="J28" s="1" t="s">
        <v>768</v>
      </c>
      <c r="K28" s="10">
        <v>773.90000000000055</v>
      </c>
      <c r="L28" s="102"/>
      <c r="M28" s="18" t="s">
        <v>156</v>
      </c>
      <c r="N28" s="182" t="s">
        <v>1279</v>
      </c>
      <c r="Q28" s="1">
        <v>2023</v>
      </c>
      <c r="R28" t="s">
        <v>201</v>
      </c>
      <c r="V28" s="1" t="s">
        <v>719</v>
      </c>
      <c r="W28" s="10">
        <v>1276.4000000000033</v>
      </c>
      <c r="X28" s="102"/>
      <c r="Y28" s="18" t="s">
        <v>156</v>
      </c>
      <c r="Z28" s="182" t="s">
        <v>1286</v>
      </c>
      <c r="AA28" s="34"/>
      <c r="AC28" s="1">
        <v>2024</v>
      </c>
      <c r="AD28" t="s">
        <v>202</v>
      </c>
      <c r="AH28" s="1" t="s">
        <v>773</v>
      </c>
      <c r="AI28" s="10">
        <v>4962.5999999999985</v>
      </c>
    </row>
    <row r="29" spans="1:35" ht="12.75" customHeight="1">
      <c r="A29" s="18" t="s">
        <v>158</v>
      </c>
      <c r="B29" s="50" t="s">
        <v>37</v>
      </c>
      <c r="E29" s="1">
        <v>2023</v>
      </c>
      <c r="F29" t="s">
        <v>211</v>
      </c>
      <c r="J29" s="1" t="s">
        <v>676</v>
      </c>
      <c r="K29" s="10">
        <v>770.7</v>
      </c>
      <c r="L29" s="102"/>
      <c r="M29" s="18" t="s">
        <v>158</v>
      </c>
      <c r="N29" s="270" t="s">
        <v>645</v>
      </c>
      <c r="Q29" s="1">
        <v>2023</v>
      </c>
      <c r="R29" t="s">
        <v>201</v>
      </c>
      <c r="V29" s="1" t="s">
        <v>720</v>
      </c>
      <c r="W29" s="10">
        <v>1274</v>
      </c>
      <c r="X29" s="102"/>
      <c r="Y29" s="18" t="s">
        <v>158</v>
      </c>
      <c r="Z29" s="34" t="s">
        <v>2516</v>
      </c>
      <c r="AA29" s="34"/>
      <c r="AC29" s="1">
        <v>2024</v>
      </c>
      <c r="AD29" t="s">
        <v>202</v>
      </c>
      <c r="AH29" s="1" t="s">
        <v>774</v>
      </c>
      <c r="AI29" s="10">
        <v>4962.5499999999993</v>
      </c>
    </row>
    <row r="30" spans="1:35" ht="12.75" customHeight="1">
      <c r="A30" s="18" t="s">
        <v>159</v>
      </c>
      <c r="B30" s="191" t="s">
        <v>2513</v>
      </c>
      <c r="E30" s="1">
        <v>2024</v>
      </c>
      <c r="F30" t="s">
        <v>206</v>
      </c>
      <c r="J30" s="1" t="s">
        <v>676</v>
      </c>
      <c r="K30" s="10">
        <v>768.5</v>
      </c>
      <c r="L30" s="102"/>
      <c r="M30" s="18" t="s">
        <v>159</v>
      </c>
      <c r="N30" s="270" t="s">
        <v>1581</v>
      </c>
      <c r="Q30" s="1">
        <v>2023</v>
      </c>
      <c r="R30" t="s">
        <v>174</v>
      </c>
      <c r="V30" s="1" t="s">
        <v>676</v>
      </c>
      <c r="W30" s="10">
        <v>1273.1999999999998</v>
      </c>
      <c r="X30" s="102"/>
      <c r="Y30" s="18" t="s">
        <v>159</v>
      </c>
      <c r="Z30" s="270" t="s">
        <v>1587</v>
      </c>
      <c r="AA30" s="34"/>
      <c r="AC30" s="1">
        <v>2024</v>
      </c>
      <c r="AD30" t="s">
        <v>202</v>
      </c>
      <c r="AH30" s="1" t="s">
        <v>775</v>
      </c>
      <c r="AI30" s="10">
        <v>4959.3</v>
      </c>
    </row>
    <row r="31" spans="1:35" ht="12.75" customHeight="1">
      <c r="A31" s="18" t="s">
        <v>160</v>
      </c>
      <c r="B31" s="270" t="s">
        <v>1592</v>
      </c>
      <c r="E31" s="1">
        <v>2024</v>
      </c>
      <c r="F31" t="s">
        <v>211</v>
      </c>
      <c r="J31" s="1" t="s">
        <v>676</v>
      </c>
      <c r="K31" s="10">
        <v>765.2</v>
      </c>
      <c r="L31" s="102"/>
      <c r="M31" s="18" t="s">
        <v>160</v>
      </c>
      <c r="N31" s="270" t="s">
        <v>21</v>
      </c>
      <c r="Q31" s="1">
        <v>2024</v>
      </c>
      <c r="R31" t="s">
        <v>186</v>
      </c>
      <c r="V31" s="1" t="s">
        <v>718</v>
      </c>
      <c r="W31" s="10">
        <v>1262.8</v>
      </c>
      <c r="X31" s="102"/>
      <c r="Y31" s="18" t="s">
        <v>160</v>
      </c>
      <c r="Z31" s="270" t="s">
        <v>11</v>
      </c>
      <c r="AA31" s="34"/>
      <c r="AC31" s="1">
        <v>2024</v>
      </c>
      <c r="AD31" t="s">
        <v>202</v>
      </c>
      <c r="AH31" s="1" t="s">
        <v>776</v>
      </c>
      <c r="AI31" s="10">
        <v>4950.0999999999995</v>
      </c>
    </row>
    <row r="32" spans="1:35" ht="12.75" customHeight="1">
      <c r="A32" s="18" t="s">
        <v>162</v>
      </c>
      <c r="B32" s="50" t="s">
        <v>3152</v>
      </c>
      <c r="E32" s="1">
        <v>2025</v>
      </c>
      <c r="F32" t="s">
        <v>192</v>
      </c>
      <c r="J32" s="1" t="s">
        <v>678</v>
      </c>
      <c r="K32" s="10">
        <v>764.90000000000009</v>
      </c>
      <c r="L32" s="102"/>
      <c r="M32" s="18" t="s">
        <v>162</v>
      </c>
      <c r="N32" s="270" t="s">
        <v>141</v>
      </c>
      <c r="Q32" s="1">
        <v>2024</v>
      </c>
      <c r="R32" t="s">
        <v>186</v>
      </c>
      <c r="V32" s="1" t="s">
        <v>719</v>
      </c>
      <c r="W32" s="10">
        <v>1260.7</v>
      </c>
      <c r="X32" s="102"/>
      <c r="Y32" s="18" t="s">
        <v>162</v>
      </c>
      <c r="Z32" s="34" t="s">
        <v>2515</v>
      </c>
      <c r="AA32" s="34"/>
      <c r="AC32" s="1">
        <v>2024</v>
      </c>
      <c r="AD32" t="s">
        <v>202</v>
      </c>
      <c r="AH32" s="1" t="s">
        <v>780</v>
      </c>
      <c r="AI32" s="10">
        <v>4946.449999999998</v>
      </c>
    </row>
    <row r="33" spans="1:35" ht="12.75" customHeight="1">
      <c r="A33" s="18" t="s">
        <v>273</v>
      </c>
      <c r="B33" s="34" t="s">
        <v>2523</v>
      </c>
      <c r="E33" s="1">
        <v>2025</v>
      </c>
      <c r="F33" t="s">
        <v>192</v>
      </c>
      <c r="J33" s="1" t="s">
        <v>678</v>
      </c>
      <c r="K33" s="10">
        <v>764.9</v>
      </c>
      <c r="L33" s="102"/>
      <c r="M33" s="18" t="s">
        <v>273</v>
      </c>
      <c r="N33" s="50" t="s">
        <v>21</v>
      </c>
      <c r="Q33" s="1">
        <v>2021</v>
      </c>
      <c r="R33" t="s">
        <v>186</v>
      </c>
      <c r="V33" s="1" t="s">
        <v>716</v>
      </c>
      <c r="W33" s="10">
        <v>1257.5</v>
      </c>
      <c r="X33" s="102"/>
      <c r="Y33" s="18" t="s">
        <v>273</v>
      </c>
      <c r="Z33" s="34" t="s">
        <v>2095</v>
      </c>
      <c r="AA33" s="34"/>
      <c r="AC33" s="1">
        <v>2023</v>
      </c>
      <c r="AD33" t="s">
        <v>202</v>
      </c>
      <c r="AH33" s="1" t="s">
        <v>677</v>
      </c>
      <c r="AI33" s="10">
        <v>4934.399999999996</v>
      </c>
    </row>
    <row r="34" spans="1:35" ht="12.75" customHeight="1">
      <c r="A34" s="18" t="s">
        <v>274</v>
      </c>
      <c r="B34" s="50" t="s">
        <v>21</v>
      </c>
      <c r="E34" s="1">
        <v>2021</v>
      </c>
      <c r="F34" t="s">
        <v>185</v>
      </c>
      <c r="J34" s="1" t="s">
        <v>769</v>
      </c>
      <c r="K34" s="10">
        <v>763.900000000001</v>
      </c>
      <c r="L34" s="102"/>
      <c r="M34" s="18" t="s">
        <v>274</v>
      </c>
      <c r="N34" s="50" t="s">
        <v>2524</v>
      </c>
      <c r="Q34" s="1">
        <v>2024</v>
      </c>
      <c r="R34" t="s">
        <v>186</v>
      </c>
      <c r="V34" s="1" t="s">
        <v>720</v>
      </c>
      <c r="W34" s="10">
        <v>1257.3</v>
      </c>
      <c r="X34" s="102"/>
      <c r="Y34" s="18" t="s">
        <v>274</v>
      </c>
      <c r="Z34" s="34" t="s">
        <v>19</v>
      </c>
      <c r="AA34" s="34"/>
      <c r="AB34" s="1"/>
      <c r="AC34" s="1">
        <v>2018</v>
      </c>
      <c r="AD34" t="s">
        <v>202</v>
      </c>
      <c r="AH34" s="1" t="s">
        <v>676</v>
      </c>
      <c r="AI34" s="10">
        <v>4923.4000000000069</v>
      </c>
    </row>
    <row r="35" spans="1:35" ht="12.75" customHeight="1">
      <c r="A35" s="18" t="s">
        <v>275</v>
      </c>
      <c r="B35" s="34" t="s">
        <v>1277</v>
      </c>
      <c r="E35" s="1">
        <v>2023</v>
      </c>
      <c r="F35" t="s">
        <v>191</v>
      </c>
      <c r="J35" s="1" t="s">
        <v>677</v>
      </c>
      <c r="K35" s="10">
        <v>761.3</v>
      </c>
      <c r="L35" s="102"/>
      <c r="M35" s="18" t="s">
        <v>275</v>
      </c>
      <c r="N35" s="50" t="s">
        <v>143</v>
      </c>
      <c r="Q35" s="1">
        <v>2022</v>
      </c>
      <c r="R35" t="s">
        <v>186</v>
      </c>
      <c r="V35" s="1" t="s">
        <v>715</v>
      </c>
      <c r="W35" s="10">
        <v>1256.2000000000003</v>
      </c>
      <c r="X35" s="102"/>
      <c r="Y35" s="18" t="s">
        <v>275</v>
      </c>
      <c r="Z35" s="270" t="s">
        <v>1589</v>
      </c>
      <c r="AA35" s="34"/>
      <c r="AC35" s="1">
        <v>2024</v>
      </c>
      <c r="AD35" t="s">
        <v>202</v>
      </c>
      <c r="AH35" s="1" t="s">
        <v>777</v>
      </c>
      <c r="AI35" s="10">
        <v>4912.7999999999993</v>
      </c>
    </row>
    <row r="36" spans="1:35" ht="12.75" customHeight="1">
      <c r="A36" s="18" t="s">
        <v>276</v>
      </c>
      <c r="B36" s="50" t="s">
        <v>152</v>
      </c>
      <c r="E36" s="1">
        <v>2019</v>
      </c>
      <c r="F36" t="s">
        <v>206</v>
      </c>
      <c r="J36" s="1" t="s">
        <v>676</v>
      </c>
      <c r="K36" s="10">
        <v>761</v>
      </c>
      <c r="L36" s="102"/>
      <c r="M36" s="18" t="s">
        <v>276</v>
      </c>
      <c r="N36" s="50" t="s">
        <v>3173</v>
      </c>
      <c r="Q36" s="1">
        <v>2025</v>
      </c>
      <c r="R36" t="s">
        <v>200</v>
      </c>
      <c r="V36" s="1" t="s">
        <v>716</v>
      </c>
      <c r="W36" s="10">
        <v>1255.9000000000001</v>
      </c>
      <c r="X36" s="102"/>
      <c r="Y36" s="18" t="s">
        <v>276</v>
      </c>
      <c r="Z36" s="34" t="s">
        <v>605</v>
      </c>
      <c r="AA36" s="34"/>
      <c r="AC36" s="1">
        <v>2024</v>
      </c>
      <c r="AD36" t="s">
        <v>202</v>
      </c>
      <c r="AH36" s="1" t="s">
        <v>778</v>
      </c>
      <c r="AI36" s="10">
        <v>4909.4000000000015</v>
      </c>
    </row>
    <row r="37" spans="1:35" ht="12.75" customHeight="1">
      <c r="A37" s="18" t="s">
        <v>602</v>
      </c>
      <c r="B37" s="34" t="s">
        <v>153</v>
      </c>
      <c r="E37" s="1">
        <v>2021</v>
      </c>
      <c r="F37" t="s">
        <v>185</v>
      </c>
      <c r="J37" s="1" t="s">
        <v>770</v>
      </c>
      <c r="K37" s="10">
        <v>758.10000000000014</v>
      </c>
      <c r="L37" s="102"/>
      <c r="M37" s="18" t="s">
        <v>602</v>
      </c>
      <c r="N37" s="34" t="s">
        <v>615</v>
      </c>
      <c r="Q37" s="1">
        <v>2025</v>
      </c>
      <c r="R37" t="s">
        <v>200</v>
      </c>
      <c r="V37" s="1" t="s">
        <v>717</v>
      </c>
      <c r="W37" s="10">
        <v>1250.3000000000002</v>
      </c>
      <c r="X37" s="102"/>
      <c r="Y37" s="18" t="s">
        <v>602</v>
      </c>
      <c r="Z37" s="34" t="s">
        <v>153</v>
      </c>
      <c r="AA37" s="34"/>
      <c r="AC37" s="1">
        <v>2022</v>
      </c>
      <c r="AD37" t="s">
        <v>345</v>
      </c>
      <c r="AH37" s="1" t="s">
        <v>715</v>
      </c>
      <c r="AI37" s="10">
        <v>4903.2</v>
      </c>
    </row>
    <row r="38" spans="1:35" ht="12.75" customHeight="1">
      <c r="A38" s="18" t="s">
        <v>603</v>
      </c>
      <c r="B38" s="50" t="s">
        <v>3157</v>
      </c>
      <c r="E38" s="1">
        <v>2025</v>
      </c>
      <c r="F38" t="s">
        <v>187</v>
      </c>
      <c r="J38" s="1" t="s">
        <v>677</v>
      </c>
      <c r="K38" s="10">
        <v>757.4</v>
      </c>
      <c r="L38" s="102"/>
      <c r="M38" s="18" t="s">
        <v>603</v>
      </c>
      <c r="N38" s="34" t="s">
        <v>616</v>
      </c>
      <c r="Q38" s="1">
        <v>2023</v>
      </c>
      <c r="R38" t="s">
        <v>201</v>
      </c>
      <c r="V38" s="1" t="s">
        <v>721</v>
      </c>
      <c r="W38" s="10">
        <v>1249.4999999999945</v>
      </c>
      <c r="X38" s="102"/>
      <c r="Y38" s="18" t="s">
        <v>603</v>
      </c>
      <c r="Z38" s="34" t="s">
        <v>2521</v>
      </c>
      <c r="AA38" s="34"/>
      <c r="AC38" s="1">
        <v>2024</v>
      </c>
      <c r="AD38" t="s">
        <v>202</v>
      </c>
      <c r="AH38" s="1" t="s">
        <v>779</v>
      </c>
      <c r="AI38" s="10">
        <v>4896.0499999999993</v>
      </c>
    </row>
    <row r="39" spans="1:35" ht="12.75" customHeight="1">
      <c r="A39" s="18" t="s">
        <v>604</v>
      </c>
      <c r="B39" s="270" t="s">
        <v>27</v>
      </c>
      <c r="E39" s="1">
        <v>2021</v>
      </c>
      <c r="F39" t="s">
        <v>185</v>
      </c>
      <c r="J39" s="1" t="s">
        <v>772</v>
      </c>
      <c r="K39" s="10">
        <v>756.90000000000077</v>
      </c>
      <c r="L39" s="102"/>
      <c r="M39" s="18" t="s">
        <v>604</v>
      </c>
      <c r="N39" s="34" t="s">
        <v>661</v>
      </c>
      <c r="Q39" s="1">
        <v>2021</v>
      </c>
      <c r="R39" t="s">
        <v>186</v>
      </c>
      <c r="V39" s="1" t="s">
        <v>717</v>
      </c>
      <c r="W39" s="10">
        <v>1246.5000000000009</v>
      </c>
      <c r="X39" s="102"/>
      <c r="Y39" s="18" t="s">
        <v>604</v>
      </c>
      <c r="Z39" s="34" t="s">
        <v>616</v>
      </c>
      <c r="AA39" s="34"/>
      <c r="AC39" s="1">
        <v>2024</v>
      </c>
      <c r="AD39" t="s">
        <v>202</v>
      </c>
      <c r="AH39" s="1" t="s">
        <v>1375</v>
      </c>
      <c r="AI39" s="10">
        <v>4867.1000000000013</v>
      </c>
    </row>
    <row r="40" spans="1:35" ht="12.75" customHeight="1">
      <c r="A40" s="18" t="s">
        <v>606</v>
      </c>
      <c r="B40" s="182" t="s">
        <v>1277</v>
      </c>
      <c r="E40" s="1">
        <v>2021</v>
      </c>
      <c r="F40" t="s">
        <v>185</v>
      </c>
      <c r="J40" s="1" t="s">
        <v>771</v>
      </c>
      <c r="K40" s="10">
        <v>756.19999999999936</v>
      </c>
      <c r="L40" s="102"/>
      <c r="M40" s="18" t="s">
        <v>606</v>
      </c>
      <c r="N40" s="50" t="s">
        <v>1272</v>
      </c>
      <c r="Q40" s="1">
        <v>2024</v>
      </c>
      <c r="R40" t="s">
        <v>186</v>
      </c>
      <c r="V40" s="1" t="s">
        <v>721</v>
      </c>
      <c r="W40" s="10">
        <v>1241.2</v>
      </c>
      <c r="X40" s="102"/>
      <c r="Y40" s="18" t="s">
        <v>606</v>
      </c>
      <c r="Z40" s="34" t="s">
        <v>141</v>
      </c>
      <c r="AA40" s="34"/>
      <c r="AC40" s="1">
        <v>2024</v>
      </c>
      <c r="AD40" t="s">
        <v>202</v>
      </c>
      <c r="AH40" s="1" t="s">
        <v>1376</v>
      </c>
      <c r="AI40" s="10">
        <v>4860.2</v>
      </c>
    </row>
    <row r="41" spans="1:35" ht="12.75" customHeight="1">
      <c r="A41" s="18" t="s">
        <v>612</v>
      </c>
      <c r="B41" s="34" t="s">
        <v>655</v>
      </c>
      <c r="E41" s="1">
        <v>2024</v>
      </c>
      <c r="F41" t="s">
        <v>189</v>
      </c>
      <c r="J41" s="1" t="s">
        <v>678</v>
      </c>
      <c r="K41" s="10">
        <v>755.2</v>
      </c>
      <c r="L41" s="102"/>
      <c r="M41" s="18" t="s">
        <v>612</v>
      </c>
      <c r="N41" s="34" t="s">
        <v>631</v>
      </c>
      <c r="Q41" s="1">
        <v>2023</v>
      </c>
      <c r="R41" t="s">
        <v>201</v>
      </c>
      <c r="V41" s="1" t="s">
        <v>767</v>
      </c>
      <c r="W41" s="10">
        <v>1240.2999999999993</v>
      </c>
      <c r="X41" s="102"/>
      <c r="Y41" s="18" t="s">
        <v>612</v>
      </c>
      <c r="Z41" s="34" t="s">
        <v>2507</v>
      </c>
      <c r="AA41" s="34"/>
      <c r="AC41" s="1">
        <v>2025</v>
      </c>
      <c r="AD41" t="s">
        <v>345</v>
      </c>
      <c r="AH41" s="1" t="s">
        <v>676</v>
      </c>
      <c r="AI41" s="10">
        <v>4846.3</v>
      </c>
    </row>
    <row r="42" spans="1:35" ht="12.75" customHeight="1">
      <c r="A42" s="18" t="s">
        <v>614</v>
      </c>
      <c r="B42" s="34" t="s">
        <v>624</v>
      </c>
      <c r="E42" s="1">
        <v>2021</v>
      </c>
      <c r="F42" t="s">
        <v>185</v>
      </c>
      <c r="J42" s="1" t="s">
        <v>773</v>
      </c>
      <c r="K42" s="10">
        <v>754.59999999999991</v>
      </c>
      <c r="L42" s="102"/>
      <c r="M42" s="18" t="s">
        <v>614</v>
      </c>
      <c r="N42" s="270" t="s">
        <v>39</v>
      </c>
      <c r="Q42" s="1">
        <v>2021</v>
      </c>
      <c r="R42" t="s">
        <v>186</v>
      </c>
      <c r="V42" s="1" t="s">
        <v>718</v>
      </c>
      <c r="W42" s="10">
        <v>1229.8000000000002</v>
      </c>
      <c r="X42" s="102"/>
      <c r="Y42" s="18" t="s">
        <v>614</v>
      </c>
      <c r="Z42" s="34" t="s">
        <v>620</v>
      </c>
      <c r="AA42" s="34"/>
      <c r="AC42" s="1">
        <v>2022</v>
      </c>
      <c r="AD42" t="s">
        <v>202</v>
      </c>
      <c r="AH42" s="1" t="s">
        <v>677</v>
      </c>
      <c r="AI42" s="10">
        <v>4841.3999999999651</v>
      </c>
    </row>
    <row r="43" spans="1:35" ht="12.75" customHeight="1">
      <c r="A43" s="18" t="s">
        <v>617</v>
      </c>
      <c r="B43" s="34" t="s">
        <v>629</v>
      </c>
      <c r="E43" s="1">
        <v>2020</v>
      </c>
      <c r="F43" t="s">
        <v>195</v>
      </c>
      <c r="J43" s="1" t="s">
        <v>676</v>
      </c>
      <c r="K43" s="10">
        <v>753.69999999999709</v>
      </c>
      <c r="L43" s="102"/>
      <c r="M43" s="18" t="s">
        <v>617</v>
      </c>
      <c r="N43" s="270" t="s">
        <v>649</v>
      </c>
      <c r="Q43" s="1">
        <v>2023</v>
      </c>
      <c r="R43" t="s">
        <v>201</v>
      </c>
      <c r="V43" s="1" t="s">
        <v>768</v>
      </c>
      <c r="W43" s="10">
        <v>1226.1999999999971</v>
      </c>
      <c r="X43" s="102"/>
      <c r="Y43" s="18" t="s">
        <v>617</v>
      </c>
      <c r="Z43" s="270" t="s">
        <v>1591</v>
      </c>
      <c r="AA43" s="34"/>
      <c r="AB43" s="1"/>
      <c r="AC43" s="1">
        <v>2024</v>
      </c>
      <c r="AD43" t="s">
        <v>202</v>
      </c>
      <c r="AH43" s="1" t="s">
        <v>1377</v>
      </c>
      <c r="AI43" s="10">
        <v>4839.5</v>
      </c>
    </row>
    <row r="44" spans="1:35" ht="12.75" customHeight="1">
      <c r="A44" s="18" t="s">
        <v>618</v>
      </c>
      <c r="B44" s="270" t="s">
        <v>37</v>
      </c>
      <c r="E44" s="1">
        <v>2021</v>
      </c>
      <c r="F44" t="s">
        <v>185</v>
      </c>
      <c r="J44" s="1" t="s">
        <v>774</v>
      </c>
      <c r="K44" s="10">
        <v>750</v>
      </c>
      <c r="L44" s="102"/>
      <c r="M44" s="18" t="s">
        <v>618</v>
      </c>
      <c r="N44" s="50" t="s">
        <v>11</v>
      </c>
      <c r="Q44" s="1">
        <v>2017</v>
      </c>
      <c r="R44" t="s">
        <v>174</v>
      </c>
      <c r="V44" s="1" t="s">
        <v>676</v>
      </c>
      <c r="W44" s="10">
        <v>1225.5</v>
      </c>
      <c r="X44" s="102"/>
      <c r="Y44" s="18" t="s">
        <v>618</v>
      </c>
      <c r="Z44" s="270" t="s">
        <v>37</v>
      </c>
      <c r="AA44" s="34"/>
      <c r="AC44" s="1">
        <v>2022</v>
      </c>
      <c r="AD44" t="s">
        <v>345</v>
      </c>
      <c r="AH44" s="1" t="s">
        <v>716</v>
      </c>
      <c r="AI44" s="10">
        <v>4830.7999999999993</v>
      </c>
    </row>
    <row r="45" spans="1:35" ht="12.75" customHeight="1">
      <c r="A45" s="18" t="s">
        <v>621</v>
      </c>
      <c r="B45" s="270" t="s">
        <v>33</v>
      </c>
      <c r="E45" s="1">
        <v>2021</v>
      </c>
      <c r="F45" t="s">
        <v>185</v>
      </c>
      <c r="J45" s="1" t="s">
        <v>775</v>
      </c>
      <c r="K45" s="10">
        <v>749.40000000000009</v>
      </c>
      <c r="L45" s="102"/>
      <c r="M45" s="18" t="s">
        <v>621</v>
      </c>
      <c r="N45" s="182" t="s">
        <v>21</v>
      </c>
      <c r="Q45" s="1">
        <v>2022</v>
      </c>
      <c r="R45" t="s">
        <v>1684</v>
      </c>
      <c r="V45" s="1" t="s">
        <v>676</v>
      </c>
      <c r="W45" s="10">
        <v>1225.2</v>
      </c>
      <c r="X45" s="102"/>
      <c r="Y45" s="18" t="s">
        <v>621</v>
      </c>
      <c r="Z45" s="34" t="s">
        <v>644</v>
      </c>
      <c r="AA45" s="34"/>
      <c r="AC45" s="1">
        <v>2023</v>
      </c>
      <c r="AD45" t="s">
        <v>345</v>
      </c>
      <c r="AH45" s="1" t="s">
        <v>676</v>
      </c>
      <c r="AI45" s="10">
        <v>4820.1000000000004</v>
      </c>
    </row>
    <row r="46" spans="1:35" ht="12.75" customHeight="1">
      <c r="A46" s="18" t="s">
        <v>623</v>
      </c>
      <c r="B46" s="270" t="s">
        <v>1589</v>
      </c>
      <c r="E46" s="1">
        <v>2023</v>
      </c>
      <c r="F46" t="s">
        <v>187</v>
      </c>
      <c r="J46" s="1" t="s">
        <v>716</v>
      </c>
      <c r="K46" s="10">
        <v>746.10000000000036</v>
      </c>
      <c r="L46" s="102"/>
      <c r="M46" s="18" t="s">
        <v>623</v>
      </c>
      <c r="N46" s="182" t="s">
        <v>141</v>
      </c>
      <c r="Q46" s="1">
        <v>2020</v>
      </c>
      <c r="R46" t="s">
        <v>200</v>
      </c>
      <c r="V46" s="1" t="s">
        <v>676</v>
      </c>
      <c r="W46" s="10">
        <v>1219.2</v>
      </c>
      <c r="X46" s="102"/>
      <c r="Y46" s="18" t="s">
        <v>623</v>
      </c>
      <c r="Z46" s="270" t="s">
        <v>15</v>
      </c>
      <c r="AA46" s="34"/>
      <c r="AC46" s="1">
        <v>2024</v>
      </c>
      <c r="AD46" t="s">
        <v>202</v>
      </c>
      <c r="AH46" s="1" t="s">
        <v>1378</v>
      </c>
      <c r="AI46" s="10">
        <v>4816.5</v>
      </c>
    </row>
    <row r="47" spans="1:35" ht="12.75" customHeight="1">
      <c r="A47" s="18" t="s">
        <v>628</v>
      </c>
      <c r="B47" s="34" t="s">
        <v>605</v>
      </c>
      <c r="E47" s="1">
        <v>2021</v>
      </c>
      <c r="F47" t="s">
        <v>185</v>
      </c>
      <c r="J47" s="1" t="s">
        <v>776</v>
      </c>
      <c r="K47" s="10">
        <v>745.90000000000009</v>
      </c>
      <c r="L47" s="102"/>
      <c r="M47" s="18" t="s">
        <v>628</v>
      </c>
      <c r="N47" s="34" t="s">
        <v>152</v>
      </c>
      <c r="Q47" s="1">
        <v>2021</v>
      </c>
      <c r="R47" t="s">
        <v>186</v>
      </c>
      <c r="V47" s="1" t="s">
        <v>719</v>
      </c>
      <c r="W47" s="10">
        <v>1218.7000000000003</v>
      </c>
      <c r="X47" s="102"/>
      <c r="Y47" s="18" t="s">
        <v>628</v>
      </c>
      <c r="Z47" s="34" t="s">
        <v>161</v>
      </c>
      <c r="AA47" s="34"/>
      <c r="AC47" s="1">
        <v>2024</v>
      </c>
      <c r="AD47" t="s">
        <v>202</v>
      </c>
      <c r="AH47" s="1" t="s">
        <v>1379</v>
      </c>
      <c r="AI47" s="10">
        <v>4814.5</v>
      </c>
    </row>
    <row r="48" spans="1:35" ht="12.75" customHeight="1">
      <c r="A48" s="18" t="s">
        <v>632</v>
      </c>
      <c r="B48" s="34" t="s">
        <v>2089</v>
      </c>
      <c r="E48" s="1">
        <v>2023</v>
      </c>
      <c r="F48" t="s">
        <v>191</v>
      </c>
      <c r="J48" s="1" t="s">
        <v>678</v>
      </c>
      <c r="K48" s="10">
        <v>745.9</v>
      </c>
      <c r="L48" s="102"/>
      <c r="M48" s="18" t="s">
        <v>632</v>
      </c>
      <c r="N48" s="34" t="s">
        <v>2526</v>
      </c>
      <c r="Q48" s="1">
        <v>2024</v>
      </c>
      <c r="R48" t="s">
        <v>186</v>
      </c>
      <c r="V48" s="1" t="s">
        <v>767</v>
      </c>
      <c r="W48" s="10">
        <v>1218.5</v>
      </c>
      <c r="X48" s="102"/>
      <c r="Y48" s="18" t="s">
        <v>632</v>
      </c>
      <c r="Z48" s="34" t="s">
        <v>648</v>
      </c>
      <c r="AA48" s="34"/>
      <c r="AC48" s="1">
        <v>2024</v>
      </c>
      <c r="AD48" t="s">
        <v>202</v>
      </c>
      <c r="AH48" s="1" t="s">
        <v>1380</v>
      </c>
      <c r="AI48" s="10">
        <v>4813.6000000000013</v>
      </c>
    </row>
    <row r="49" spans="1:35" ht="12.75" customHeight="1">
      <c r="A49" s="18" t="s">
        <v>633</v>
      </c>
      <c r="B49" s="34" t="s">
        <v>152</v>
      </c>
      <c r="E49" s="1">
        <v>2025</v>
      </c>
      <c r="F49" t="s">
        <v>187</v>
      </c>
      <c r="J49" s="1" t="s">
        <v>678</v>
      </c>
      <c r="K49" s="10">
        <v>745.4</v>
      </c>
      <c r="L49" s="102"/>
      <c r="M49" s="18" t="s">
        <v>633</v>
      </c>
      <c r="N49" s="270" t="s">
        <v>2076</v>
      </c>
      <c r="Q49" s="1">
        <v>2024</v>
      </c>
      <c r="R49" t="s">
        <v>186</v>
      </c>
      <c r="V49" s="1" t="s">
        <v>768</v>
      </c>
      <c r="W49" s="10">
        <v>1217.7</v>
      </c>
      <c r="X49" s="102"/>
      <c r="Y49" s="18" t="s">
        <v>633</v>
      </c>
      <c r="Z49" s="431" t="s">
        <v>645</v>
      </c>
      <c r="AA49" s="34"/>
      <c r="AC49" s="1">
        <v>2024</v>
      </c>
      <c r="AD49" t="s">
        <v>198</v>
      </c>
      <c r="AH49" s="1" t="s">
        <v>676</v>
      </c>
      <c r="AI49" s="10">
        <v>4811</v>
      </c>
    </row>
    <row r="50" spans="1:35" ht="12.75" customHeight="1">
      <c r="A50" s="18" t="s">
        <v>634</v>
      </c>
      <c r="B50" s="172" t="s">
        <v>1284</v>
      </c>
      <c r="E50" s="1">
        <v>2025</v>
      </c>
      <c r="F50" t="s">
        <v>192</v>
      </c>
      <c r="J50" s="1" t="s">
        <v>716</v>
      </c>
      <c r="K50" s="10">
        <v>744.59999999999991</v>
      </c>
      <c r="L50" s="102"/>
      <c r="M50" s="18" t="s">
        <v>634</v>
      </c>
      <c r="N50" s="182" t="s">
        <v>1286</v>
      </c>
      <c r="Q50" s="1">
        <v>2021</v>
      </c>
      <c r="R50" t="s">
        <v>186</v>
      </c>
      <c r="V50" s="1" t="s">
        <v>720</v>
      </c>
      <c r="W50" s="10">
        <v>1215.9000000000001</v>
      </c>
      <c r="X50" s="102"/>
      <c r="Y50" s="18" t="s">
        <v>634</v>
      </c>
      <c r="Z50" s="34" t="s">
        <v>2093</v>
      </c>
      <c r="AA50" s="34"/>
      <c r="AC50" s="1">
        <v>2024</v>
      </c>
      <c r="AD50" t="s">
        <v>202</v>
      </c>
      <c r="AH50" s="1" t="s">
        <v>1381</v>
      </c>
      <c r="AI50" s="10">
        <v>4810.45</v>
      </c>
    </row>
    <row r="51" spans="1:35" ht="12.75" customHeight="1">
      <c r="A51" s="18" t="s">
        <v>639</v>
      </c>
      <c r="B51" s="34" t="s">
        <v>2507</v>
      </c>
      <c r="E51" s="1">
        <v>2024</v>
      </c>
      <c r="F51" t="s">
        <v>189</v>
      </c>
      <c r="J51" s="1" t="s">
        <v>715</v>
      </c>
      <c r="K51" s="10">
        <v>744</v>
      </c>
      <c r="L51" s="102"/>
      <c r="M51" s="18" t="s">
        <v>639</v>
      </c>
      <c r="N51" s="34" t="s">
        <v>622</v>
      </c>
      <c r="Q51" s="1">
        <v>2021</v>
      </c>
      <c r="R51" t="s">
        <v>186</v>
      </c>
      <c r="V51" s="1" t="s">
        <v>721</v>
      </c>
      <c r="W51" s="10">
        <v>1214.8000000000006</v>
      </c>
      <c r="X51" s="102"/>
      <c r="Y51" s="18" t="s">
        <v>639</v>
      </c>
      <c r="Z51" s="50" t="s">
        <v>143</v>
      </c>
      <c r="AA51" s="34"/>
      <c r="AC51" s="1">
        <v>2022</v>
      </c>
      <c r="AD51" t="s">
        <v>202</v>
      </c>
      <c r="AH51" s="1" t="s">
        <v>678</v>
      </c>
      <c r="AI51" s="10">
        <v>4798.4000000000378</v>
      </c>
    </row>
    <row r="52" spans="1:35" ht="12.75" customHeight="1">
      <c r="A52" s="18" t="s">
        <v>647</v>
      </c>
      <c r="B52" s="270" t="s">
        <v>1587</v>
      </c>
      <c r="E52" s="1">
        <v>2021</v>
      </c>
      <c r="F52" t="s">
        <v>185</v>
      </c>
      <c r="J52" s="1" t="s">
        <v>780</v>
      </c>
      <c r="K52" s="10">
        <v>743.90000000000009</v>
      </c>
      <c r="L52" s="102"/>
      <c r="M52" s="18" t="s">
        <v>647</v>
      </c>
      <c r="N52" s="270" t="s">
        <v>1579</v>
      </c>
      <c r="Q52" s="1">
        <v>2025</v>
      </c>
      <c r="R52" t="s">
        <v>200</v>
      </c>
      <c r="V52" s="1" t="s">
        <v>718</v>
      </c>
      <c r="W52" s="10">
        <v>1214.05</v>
      </c>
      <c r="X52" s="102"/>
      <c r="Y52" s="18" t="s">
        <v>647</v>
      </c>
      <c r="Z52" s="34" t="s">
        <v>179</v>
      </c>
      <c r="AA52" s="34"/>
      <c r="AC52" s="1">
        <v>2024</v>
      </c>
      <c r="AD52" t="s">
        <v>202</v>
      </c>
      <c r="AH52" s="1" t="s">
        <v>1382</v>
      </c>
      <c r="AI52" s="10">
        <v>4796.2500000000009</v>
      </c>
    </row>
    <row r="53" spans="1:35" ht="12.75" customHeight="1">
      <c r="A53" s="18" t="s">
        <v>651</v>
      </c>
      <c r="B53" s="34" t="s">
        <v>645</v>
      </c>
      <c r="E53" s="1">
        <v>2021</v>
      </c>
      <c r="F53" t="s">
        <v>185</v>
      </c>
      <c r="J53" s="1" t="s">
        <v>777</v>
      </c>
      <c r="K53" s="10">
        <v>743.90000000000009</v>
      </c>
      <c r="L53" s="102"/>
      <c r="M53" s="18" t="s">
        <v>651</v>
      </c>
      <c r="N53" s="270" t="s">
        <v>1579</v>
      </c>
      <c r="Q53" s="1">
        <v>2023</v>
      </c>
      <c r="R53" t="s">
        <v>174</v>
      </c>
      <c r="V53" s="1" t="s">
        <v>677</v>
      </c>
      <c r="W53" s="10">
        <v>1211.0999999999985</v>
      </c>
      <c r="X53" s="102"/>
      <c r="Y53" s="18" t="s">
        <v>651</v>
      </c>
      <c r="Z53" s="34" t="s">
        <v>665</v>
      </c>
      <c r="AA53" s="34"/>
      <c r="AC53" s="1">
        <v>2024</v>
      </c>
      <c r="AD53" t="s">
        <v>202</v>
      </c>
      <c r="AH53" s="1" t="s">
        <v>1383</v>
      </c>
      <c r="AI53" s="10">
        <v>4792.9000000000005</v>
      </c>
    </row>
    <row r="54" spans="1:35" ht="12.75" customHeight="1">
      <c r="A54" s="18" t="s">
        <v>652</v>
      </c>
      <c r="B54" s="270" t="s">
        <v>624</v>
      </c>
      <c r="E54" s="1">
        <v>2023</v>
      </c>
      <c r="F54" t="s">
        <v>192</v>
      </c>
      <c r="J54" s="1" t="s">
        <v>677</v>
      </c>
      <c r="K54" s="10">
        <v>743.6</v>
      </c>
      <c r="L54" s="102"/>
      <c r="M54" s="18" t="s">
        <v>652</v>
      </c>
      <c r="N54" s="34" t="s">
        <v>142</v>
      </c>
      <c r="Q54" s="1">
        <v>2023</v>
      </c>
      <c r="R54" t="s">
        <v>201</v>
      </c>
      <c r="V54" s="1" t="s">
        <v>769</v>
      </c>
      <c r="W54" s="10">
        <v>1209.5999999999967</v>
      </c>
      <c r="X54" s="102"/>
      <c r="Y54" s="18" t="s">
        <v>652</v>
      </c>
      <c r="Z54" s="34" t="s">
        <v>2530</v>
      </c>
      <c r="AA54" s="34"/>
      <c r="AC54" s="1">
        <v>2024</v>
      </c>
      <c r="AD54" t="s">
        <v>202</v>
      </c>
      <c r="AH54" s="1" t="s">
        <v>1384</v>
      </c>
      <c r="AI54" s="10">
        <v>4789.4000000000005</v>
      </c>
    </row>
    <row r="55" spans="1:35" ht="12.75" customHeight="1">
      <c r="A55" s="18" t="s">
        <v>653</v>
      </c>
      <c r="B55" s="34" t="s">
        <v>648</v>
      </c>
      <c r="E55" s="1">
        <v>2025</v>
      </c>
      <c r="F55" t="s">
        <v>192</v>
      </c>
      <c r="J55" s="1" t="s">
        <v>717</v>
      </c>
      <c r="K55" s="10">
        <v>743</v>
      </c>
      <c r="L55" s="102"/>
      <c r="M55" s="18" t="s">
        <v>653</v>
      </c>
      <c r="N55" s="50" t="s">
        <v>3165</v>
      </c>
      <c r="Q55" s="1">
        <v>2025</v>
      </c>
      <c r="R55" t="s">
        <v>200</v>
      </c>
      <c r="V55" s="1" t="s">
        <v>719</v>
      </c>
      <c r="W55" s="10">
        <v>1208.75</v>
      </c>
      <c r="X55" s="102"/>
      <c r="Y55" s="18" t="s">
        <v>653</v>
      </c>
      <c r="Z55" s="182" t="s">
        <v>1286</v>
      </c>
      <c r="AA55" s="34"/>
      <c r="AC55" s="1">
        <v>2022</v>
      </c>
      <c r="AD55" t="s">
        <v>345</v>
      </c>
      <c r="AH55" s="1" t="s">
        <v>717</v>
      </c>
      <c r="AI55" s="10">
        <v>4788.05</v>
      </c>
    </row>
    <row r="56" spans="1:35" ht="12.75" customHeight="1">
      <c r="A56" s="18" t="s">
        <v>658</v>
      </c>
      <c r="B56" s="34" t="s">
        <v>2091</v>
      </c>
      <c r="E56" s="1">
        <v>2023</v>
      </c>
      <c r="F56" t="s">
        <v>2117</v>
      </c>
      <c r="J56" s="1" t="s">
        <v>676</v>
      </c>
      <c r="K56" s="10">
        <v>742.9</v>
      </c>
      <c r="L56" s="102"/>
      <c r="M56" s="18" t="s">
        <v>658</v>
      </c>
      <c r="N56" s="182" t="s">
        <v>1284</v>
      </c>
      <c r="Q56" s="1">
        <v>2022</v>
      </c>
      <c r="R56" t="s">
        <v>186</v>
      </c>
      <c r="V56" s="1" t="s">
        <v>716</v>
      </c>
      <c r="W56" s="10">
        <v>1204.4000000000001</v>
      </c>
      <c r="X56" s="102"/>
      <c r="Y56" s="18" t="s">
        <v>658</v>
      </c>
      <c r="Z56" s="34" t="s">
        <v>179</v>
      </c>
      <c r="AA56" s="34"/>
      <c r="AB56" s="1"/>
      <c r="AC56" s="1">
        <v>2025</v>
      </c>
      <c r="AD56" t="s">
        <v>202</v>
      </c>
      <c r="AH56" s="1" t="s">
        <v>678</v>
      </c>
      <c r="AI56" s="10">
        <v>4785.3999999999996</v>
      </c>
    </row>
    <row r="57" spans="1:35" ht="12.75" customHeight="1">
      <c r="A57" s="18" t="s">
        <v>659</v>
      </c>
      <c r="B57" s="270" t="s">
        <v>9</v>
      </c>
      <c r="E57" s="1">
        <v>2023</v>
      </c>
      <c r="F57" t="s">
        <v>187</v>
      </c>
      <c r="J57" s="1" t="s">
        <v>717</v>
      </c>
      <c r="K57" s="10">
        <v>742.69999999999891</v>
      </c>
      <c r="L57" s="102"/>
      <c r="M57" s="18" t="s">
        <v>659</v>
      </c>
      <c r="N57" s="270" t="s">
        <v>2519</v>
      </c>
      <c r="Q57" s="1">
        <v>2025</v>
      </c>
      <c r="R57" t="s">
        <v>186</v>
      </c>
      <c r="V57" s="1" t="s">
        <v>676</v>
      </c>
      <c r="W57" s="10">
        <v>1202.3</v>
      </c>
      <c r="X57" s="102"/>
      <c r="Y57" s="18" t="s">
        <v>659</v>
      </c>
      <c r="Z57" s="34" t="s">
        <v>2518</v>
      </c>
      <c r="AA57" s="34"/>
      <c r="AC57" s="1">
        <v>2024</v>
      </c>
      <c r="AD57" t="s">
        <v>202</v>
      </c>
      <c r="AH57" s="1" t="s">
        <v>1385</v>
      </c>
      <c r="AI57" s="10">
        <v>4781.2999999999993</v>
      </c>
    </row>
    <row r="58" spans="1:35" ht="12.75" customHeight="1">
      <c r="A58" s="18" t="s">
        <v>660</v>
      </c>
      <c r="B58" s="34" t="s">
        <v>637</v>
      </c>
      <c r="E58" s="1">
        <v>2025</v>
      </c>
      <c r="F58" t="s">
        <v>192</v>
      </c>
      <c r="J58" s="1" t="s">
        <v>718</v>
      </c>
      <c r="K58" s="10">
        <v>740.9</v>
      </c>
      <c r="L58" s="102"/>
      <c r="M58" s="18" t="s">
        <v>660</v>
      </c>
      <c r="N58" s="182" t="s">
        <v>616</v>
      </c>
      <c r="Q58" s="1">
        <v>2019</v>
      </c>
      <c r="R58" t="s">
        <v>201</v>
      </c>
      <c r="V58" s="1" t="s">
        <v>676</v>
      </c>
      <c r="W58" s="10">
        <v>1202.0000000000018</v>
      </c>
      <c r="X58" s="102"/>
      <c r="Y58" s="18" t="s">
        <v>660</v>
      </c>
      <c r="Z58" s="34" t="s">
        <v>613</v>
      </c>
      <c r="AA58" s="34"/>
      <c r="AC58" s="1">
        <v>2022</v>
      </c>
      <c r="AD58" t="s">
        <v>345</v>
      </c>
      <c r="AH58" s="1" t="s">
        <v>718</v>
      </c>
      <c r="AI58" s="10">
        <v>4777.7</v>
      </c>
    </row>
    <row r="59" spans="1:35" ht="12.75" customHeight="1">
      <c r="A59" s="18" t="s">
        <v>662</v>
      </c>
      <c r="B59" s="34" t="s">
        <v>630</v>
      </c>
      <c r="E59" s="1">
        <v>2021</v>
      </c>
      <c r="F59" t="s">
        <v>185</v>
      </c>
      <c r="J59" s="1" t="s">
        <v>778</v>
      </c>
      <c r="K59" s="10">
        <v>740.7</v>
      </c>
      <c r="L59" s="102"/>
      <c r="M59" s="18" t="s">
        <v>662</v>
      </c>
      <c r="N59" s="182" t="s">
        <v>3160</v>
      </c>
      <c r="Q59" s="1">
        <v>2025</v>
      </c>
      <c r="R59" t="s">
        <v>201</v>
      </c>
      <c r="V59" s="1" t="s">
        <v>676</v>
      </c>
      <c r="W59" s="10">
        <v>1197.7</v>
      </c>
      <c r="X59" s="102"/>
      <c r="Y59" s="18" t="s">
        <v>662</v>
      </c>
      <c r="Z59" s="270" t="s">
        <v>2171</v>
      </c>
      <c r="AA59" s="34"/>
      <c r="AC59" s="1">
        <v>2024</v>
      </c>
      <c r="AD59" t="s">
        <v>202</v>
      </c>
      <c r="AH59" s="1" t="s">
        <v>1386</v>
      </c>
      <c r="AI59" s="10">
        <v>4777.3</v>
      </c>
    </row>
    <row r="60" spans="1:35" ht="12.75" customHeight="1">
      <c r="A60" s="18" t="s">
        <v>663</v>
      </c>
      <c r="B60" s="50" t="s">
        <v>6</v>
      </c>
      <c r="E60" s="1">
        <v>2017</v>
      </c>
      <c r="F60" t="s">
        <v>187</v>
      </c>
      <c r="J60" s="1" t="s">
        <v>676</v>
      </c>
      <c r="K60" s="10">
        <v>739</v>
      </c>
      <c r="L60" s="102"/>
      <c r="M60" s="18" t="s">
        <v>663</v>
      </c>
      <c r="N60" s="270" t="s">
        <v>1581</v>
      </c>
      <c r="Q60" s="1">
        <v>2021</v>
      </c>
      <c r="R60" t="s">
        <v>186</v>
      </c>
      <c r="V60" s="1" t="s">
        <v>767</v>
      </c>
      <c r="W60" s="10">
        <v>1195.8000000000002</v>
      </c>
      <c r="X60" s="102"/>
      <c r="Y60" s="18" t="s">
        <v>663</v>
      </c>
      <c r="Z60" s="270" t="s">
        <v>31</v>
      </c>
      <c r="AA60" s="34"/>
      <c r="AC60" s="1">
        <v>2020</v>
      </c>
      <c r="AD60" t="s">
        <v>202</v>
      </c>
      <c r="AH60" s="1" t="s">
        <v>678</v>
      </c>
      <c r="AI60" s="10">
        <v>4773.100000000004</v>
      </c>
    </row>
    <row r="61" spans="1:35" ht="12.75" customHeight="1">
      <c r="A61" s="18" t="s">
        <v>664</v>
      </c>
      <c r="B61" s="172" t="s">
        <v>1277</v>
      </c>
      <c r="E61" s="1">
        <v>2025</v>
      </c>
      <c r="F61" t="s">
        <v>192</v>
      </c>
      <c r="J61" s="1" t="s">
        <v>719</v>
      </c>
      <c r="K61" s="10">
        <v>736.7</v>
      </c>
      <c r="L61" s="102"/>
      <c r="M61" s="18" t="s">
        <v>664</v>
      </c>
      <c r="N61" s="34" t="s">
        <v>644</v>
      </c>
      <c r="Q61" s="1">
        <v>2021</v>
      </c>
      <c r="R61" t="s">
        <v>186</v>
      </c>
      <c r="V61" s="1" t="s">
        <v>768</v>
      </c>
      <c r="W61" s="10">
        <v>1195.2000000000003</v>
      </c>
      <c r="X61" s="102"/>
      <c r="Y61" s="18" t="s">
        <v>664</v>
      </c>
      <c r="Z61" s="34" t="s">
        <v>615</v>
      </c>
      <c r="AA61" s="34"/>
      <c r="AC61" s="1">
        <v>2024</v>
      </c>
      <c r="AD61" t="s">
        <v>202</v>
      </c>
      <c r="AH61" s="1" t="s">
        <v>1387</v>
      </c>
      <c r="AI61" s="10">
        <v>4765.8</v>
      </c>
    </row>
    <row r="62" spans="1:35" ht="12.75" customHeight="1">
      <c r="A62" s="18" t="s">
        <v>667</v>
      </c>
      <c r="B62" s="34" t="s">
        <v>3171</v>
      </c>
      <c r="E62" s="1">
        <v>2025</v>
      </c>
      <c r="F62" t="s">
        <v>187</v>
      </c>
      <c r="J62" s="1" t="s">
        <v>715</v>
      </c>
      <c r="K62" s="10">
        <v>736.25</v>
      </c>
      <c r="L62" s="102"/>
      <c r="M62" s="18" t="s">
        <v>667</v>
      </c>
      <c r="N62" s="34" t="s">
        <v>2508</v>
      </c>
      <c r="Q62" s="1">
        <v>2025</v>
      </c>
      <c r="R62" t="s">
        <v>200</v>
      </c>
      <c r="V62" s="1" t="s">
        <v>720</v>
      </c>
      <c r="W62" s="10">
        <v>1194.0500000000002</v>
      </c>
      <c r="X62" s="102"/>
      <c r="Y62" s="18" t="s">
        <v>667</v>
      </c>
      <c r="Z62" s="34" t="s">
        <v>644</v>
      </c>
      <c r="AA62" s="34"/>
      <c r="AC62" s="1">
        <v>2024</v>
      </c>
      <c r="AD62" t="s">
        <v>202</v>
      </c>
      <c r="AH62" s="1" t="s">
        <v>3007</v>
      </c>
      <c r="AI62" s="10">
        <v>4761.2</v>
      </c>
    </row>
    <row r="63" spans="1:35" ht="12.75" customHeight="1">
      <c r="A63" s="18" t="s">
        <v>726</v>
      </c>
      <c r="B63" s="182" t="s">
        <v>1284</v>
      </c>
      <c r="E63" s="1">
        <v>2021</v>
      </c>
      <c r="F63" t="s">
        <v>185</v>
      </c>
      <c r="J63" s="1" t="s">
        <v>779</v>
      </c>
      <c r="K63" s="10">
        <v>735.10000000000036</v>
      </c>
      <c r="L63" s="102"/>
      <c r="M63" s="18" t="s">
        <v>726</v>
      </c>
      <c r="N63" s="270" t="s">
        <v>665</v>
      </c>
      <c r="Q63" s="1">
        <v>2023</v>
      </c>
      <c r="R63" t="s">
        <v>174</v>
      </c>
      <c r="V63" s="1" t="s">
        <v>678</v>
      </c>
      <c r="W63" s="10">
        <v>1192.9000000000001</v>
      </c>
      <c r="X63" s="102"/>
      <c r="Y63" s="18" t="s">
        <v>726</v>
      </c>
      <c r="Z63" s="270" t="s">
        <v>31</v>
      </c>
      <c r="AA63" s="34"/>
      <c r="AC63" s="1">
        <v>2024</v>
      </c>
      <c r="AD63" t="s">
        <v>202</v>
      </c>
      <c r="AH63" s="1" t="s">
        <v>3008</v>
      </c>
      <c r="AI63" s="10">
        <v>4760.3999999999996</v>
      </c>
    </row>
    <row r="64" spans="1:35" ht="12.75" customHeight="1">
      <c r="A64" s="18" t="s">
        <v>727</v>
      </c>
      <c r="B64" s="34" t="s">
        <v>649</v>
      </c>
      <c r="E64" s="1">
        <v>2021</v>
      </c>
      <c r="F64" t="s">
        <v>185</v>
      </c>
      <c r="J64" s="1" t="s">
        <v>1375</v>
      </c>
      <c r="K64" s="10">
        <v>734.89999999999986</v>
      </c>
      <c r="L64" s="102"/>
      <c r="M64" s="18" t="s">
        <v>727</v>
      </c>
      <c r="N64" s="50" t="s">
        <v>37</v>
      </c>
      <c r="Q64" s="1">
        <v>2024</v>
      </c>
      <c r="R64" t="s">
        <v>186</v>
      </c>
      <c r="V64" s="1" t="s">
        <v>769</v>
      </c>
      <c r="W64" s="10">
        <v>1192.4000000000001</v>
      </c>
      <c r="X64" s="102"/>
      <c r="Y64" s="18" t="s">
        <v>727</v>
      </c>
      <c r="Z64" s="270" t="s">
        <v>1581</v>
      </c>
      <c r="AA64" s="34"/>
      <c r="AC64" s="1">
        <v>2024</v>
      </c>
      <c r="AD64" t="s">
        <v>202</v>
      </c>
      <c r="AH64" s="1" t="s">
        <v>3009</v>
      </c>
      <c r="AI64" s="10">
        <v>4753.6500000000015</v>
      </c>
    </row>
    <row r="65" spans="1:35" ht="12.75" customHeight="1">
      <c r="A65" s="18" t="s">
        <v>728</v>
      </c>
      <c r="B65" s="50" t="s">
        <v>2098</v>
      </c>
      <c r="E65" s="1">
        <v>2023</v>
      </c>
      <c r="F65" t="s">
        <v>191</v>
      </c>
      <c r="J65" s="1" t="s">
        <v>715</v>
      </c>
      <c r="K65" s="10">
        <v>734.55</v>
      </c>
      <c r="L65" s="102"/>
      <c r="M65" s="18" t="s">
        <v>728</v>
      </c>
      <c r="N65" s="34" t="s">
        <v>153</v>
      </c>
      <c r="Q65" s="1">
        <v>2021</v>
      </c>
      <c r="R65" t="s">
        <v>186</v>
      </c>
      <c r="V65" s="1" t="s">
        <v>769</v>
      </c>
      <c r="W65" s="10">
        <v>1189.7999999999997</v>
      </c>
      <c r="X65" s="102"/>
      <c r="Y65" s="18" t="s">
        <v>728</v>
      </c>
      <c r="Z65" s="270" t="s">
        <v>23</v>
      </c>
      <c r="AA65" s="34"/>
      <c r="AC65" s="1">
        <v>2024</v>
      </c>
      <c r="AD65" t="s">
        <v>202</v>
      </c>
      <c r="AH65" s="1" t="s">
        <v>3010</v>
      </c>
      <c r="AI65" s="10">
        <v>4752</v>
      </c>
    </row>
    <row r="66" spans="1:35" ht="12.75" customHeight="1">
      <c r="A66" s="18" t="s">
        <v>729</v>
      </c>
      <c r="B66" s="270" t="s">
        <v>1575</v>
      </c>
      <c r="E66" s="1">
        <v>2021</v>
      </c>
      <c r="F66" t="s">
        <v>185</v>
      </c>
      <c r="J66" s="1" t="s">
        <v>1376</v>
      </c>
      <c r="K66" s="10">
        <v>733.60000000000014</v>
      </c>
      <c r="L66" s="102"/>
      <c r="M66" s="18" t="s">
        <v>729</v>
      </c>
      <c r="N66" s="270" t="s">
        <v>1666</v>
      </c>
      <c r="Q66" s="1">
        <v>2022</v>
      </c>
      <c r="R66" t="s">
        <v>186</v>
      </c>
      <c r="V66" s="1" t="s">
        <v>717</v>
      </c>
      <c r="W66" s="10">
        <v>1188.4999999999995</v>
      </c>
      <c r="X66" s="102"/>
      <c r="Y66" s="18" t="s">
        <v>729</v>
      </c>
      <c r="Z66" s="270" t="s">
        <v>37</v>
      </c>
      <c r="AA66" s="105"/>
      <c r="AC66" s="1">
        <v>2024</v>
      </c>
      <c r="AD66" t="s">
        <v>202</v>
      </c>
      <c r="AH66" s="1" t="s">
        <v>3011</v>
      </c>
      <c r="AI66" s="10">
        <v>4751.2</v>
      </c>
    </row>
    <row r="67" spans="1:35" ht="12.75" customHeight="1">
      <c r="A67" s="18" t="s">
        <v>730</v>
      </c>
      <c r="B67" s="270" t="s">
        <v>23</v>
      </c>
      <c r="E67" s="1">
        <v>2020</v>
      </c>
      <c r="F67" t="s">
        <v>195</v>
      </c>
      <c r="J67" s="1" t="s">
        <v>677</v>
      </c>
      <c r="K67" s="10">
        <v>731.80000000000291</v>
      </c>
      <c r="L67" s="102"/>
      <c r="M67" s="18" t="s">
        <v>730</v>
      </c>
      <c r="N67" s="34" t="s">
        <v>17</v>
      </c>
      <c r="Q67" s="1">
        <v>2024</v>
      </c>
      <c r="R67" t="s">
        <v>186</v>
      </c>
      <c r="V67" s="1" t="s">
        <v>770</v>
      </c>
      <c r="W67" s="10">
        <v>1187</v>
      </c>
      <c r="X67" s="102"/>
      <c r="Y67" s="18" t="s">
        <v>730</v>
      </c>
      <c r="Z67" s="182" t="s">
        <v>1277</v>
      </c>
      <c r="AA67" s="105"/>
      <c r="AC67" s="1">
        <v>2022</v>
      </c>
      <c r="AD67" t="s">
        <v>202</v>
      </c>
      <c r="AH67" s="1" t="s">
        <v>715</v>
      </c>
      <c r="AI67" s="10">
        <v>4750.8999999999651</v>
      </c>
    </row>
    <row r="68" spans="1:35" ht="12.75" customHeight="1">
      <c r="A68" s="18" t="s">
        <v>731</v>
      </c>
      <c r="B68" s="50" t="s">
        <v>3166</v>
      </c>
      <c r="E68" s="1">
        <v>2025</v>
      </c>
      <c r="F68" t="s">
        <v>192</v>
      </c>
      <c r="J68" s="1" t="s">
        <v>720</v>
      </c>
      <c r="K68" s="10">
        <v>731.1</v>
      </c>
      <c r="L68" s="102"/>
      <c r="M68" s="18" t="s">
        <v>731</v>
      </c>
      <c r="N68" s="182" t="s">
        <v>1283</v>
      </c>
      <c r="Q68" s="1">
        <v>2021</v>
      </c>
      <c r="R68" t="s">
        <v>186</v>
      </c>
      <c r="V68" s="1" t="s">
        <v>770</v>
      </c>
      <c r="W68" s="10">
        <v>1186.2000000000012</v>
      </c>
      <c r="X68" s="102"/>
      <c r="Y68" s="18" t="s">
        <v>731</v>
      </c>
      <c r="Z68" s="50" t="s">
        <v>142</v>
      </c>
      <c r="AA68" s="34"/>
      <c r="AB68" s="1"/>
      <c r="AC68" s="1">
        <v>2024</v>
      </c>
      <c r="AD68" t="s">
        <v>202</v>
      </c>
      <c r="AH68" s="1" t="s">
        <v>3012</v>
      </c>
      <c r="AI68" s="10">
        <v>4740.8</v>
      </c>
    </row>
    <row r="69" spans="1:35" ht="12.75" customHeight="1">
      <c r="A69" s="18" t="s">
        <v>732</v>
      </c>
      <c r="B69" s="34" t="s">
        <v>154</v>
      </c>
      <c r="E69" s="1">
        <v>2021</v>
      </c>
      <c r="F69" t="s">
        <v>185</v>
      </c>
      <c r="J69" s="1" t="s">
        <v>1377</v>
      </c>
      <c r="K69" s="10">
        <v>728.50000000000023</v>
      </c>
      <c r="L69" s="102"/>
      <c r="M69" s="18" t="s">
        <v>732</v>
      </c>
      <c r="N69" s="34" t="s">
        <v>645</v>
      </c>
      <c r="Q69" s="1">
        <v>2022</v>
      </c>
      <c r="R69" t="s">
        <v>186</v>
      </c>
      <c r="V69" s="1" t="s">
        <v>718</v>
      </c>
      <c r="W69" s="10">
        <v>1186.1999999999985</v>
      </c>
      <c r="X69" s="102"/>
      <c r="Y69" s="18" t="s">
        <v>732</v>
      </c>
      <c r="Z69" s="182" t="s">
        <v>1276</v>
      </c>
      <c r="AA69" s="34"/>
      <c r="AC69" s="1">
        <v>2022</v>
      </c>
      <c r="AD69" t="s">
        <v>345</v>
      </c>
      <c r="AH69" s="1" t="s">
        <v>719</v>
      </c>
      <c r="AI69" s="10">
        <v>4731</v>
      </c>
    </row>
    <row r="70" spans="1:35" ht="12.75" customHeight="1">
      <c r="A70" s="18" t="s">
        <v>733</v>
      </c>
      <c r="B70" s="50" t="s">
        <v>2074</v>
      </c>
      <c r="E70" s="1">
        <v>2024</v>
      </c>
      <c r="F70" t="s">
        <v>211</v>
      </c>
      <c r="J70" s="1" t="s">
        <v>677</v>
      </c>
      <c r="K70" s="10">
        <v>728.1</v>
      </c>
      <c r="L70" s="102"/>
      <c r="M70" s="18" t="s">
        <v>733</v>
      </c>
      <c r="N70" s="50" t="s">
        <v>31</v>
      </c>
      <c r="Q70" s="1">
        <v>2018</v>
      </c>
      <c r="R70" t="s">
        <v>201</v>
      </c>
      <c r="V70" s="1" t="s">
        <v>676</v>
      </c>
      <c r="W70" s="10">
        <v>1184.7</v>
      </c>
      <c r="X70" s="102"/>
      <c r="Y70" s="18" t="s">
        <v>733</v>
      </c>
      <c r="Z70" s="34" t="s">
        <v>2625</v>
      </c>
      <c r="AA70" s="34"/>
      <c r="AC70" s="1">
        <v>2024</v>
      </c>
      <c r="AD70" t="s">
        <v>202</v>
      </c>
      <c r="AH70" s="1" t="s">
        <v>3013</v>
      </c>
      <c r="AI70" s="10">
        <v>4730.8999999999996</v>
      </c>
    </row>
    <row r="71" spans="1:35" ht="12.75" customHeight="1">
      <c r="A71" s="18" t="s">
        <v>734</v>
      </c>
      <c r="B71" s="270" t="s">
        <v>6</v>
      </c>
      <c r="E71" s="1">
        <v>2021</v>
      </c>
      <c r="F71" t="s">
        <v>185</v>
      </c>
      <c r="J71" s="1" t="s">
        <v>1378</v>
      </c>
      <c r="K71" s="10">
        <v>726.99999999999977</v>
      </c>
      <c r="L71" s="102"/>
      <c r="M71" s="18" t="s">
        <v>734</v>
      </c>
      <c r="N71" s="50" t="s">
        <v>1286</v>
      </c>
      <c r="Q71" s="1">
        <v>2024</v>
      </c>
      <c r="R71" t="s">
        <v>186</v>
      </c>
      <c r="V71" s="1" t="s">
        <v>772</v>
      </c>
      <c r="W71" s="10">
        <v>1180.9000000000001</v>
      </c>
      <c r="X71" s="102"/>
      <c r="Y71" s="18" t="s">
        <v>734</v>
      </c>
      <c r="Z71" s="34" t="s">
        <v>2094</v>
      </c>
      <c r="AA71" s="34"/>
      <c r="AC71" s="1">
        <v>2024</v>
      </c>
      <c r="AD71" t="s">
        <v>202</v>
      </c>
      <c r="AH71" s="1" t="s">
        <v>3014</v>
      </c>
      <c r="AI71" s="10">
        <v>4707.4999999999991</v>
      </c>
    </row>
    <row r="72" spans="1:35" ht="12.75" customHeight="1">
      <c r="A72" s="18" t="s">
        <v>735</v>
      </c>
      <c r="B72" s="50" t="s">
        <v>142</v>
      </c>
      <c r="E72" s="1">
        <v>2021</v>
      </c>
      <c r="F72" t="s">
        <v>211</v>
      </c>
      <c r="J72" s="1" t="s">
        <v>676</v>
      </c>
      <c r="K72" s="10">
        <v>726</v>
      </c>
      <c r="L72" s="102"/>
      <c r="M72" s="18" t="s">
        <v>735</v>
      </c>
      <c r="N72" s="34" t="s">
        <v>17</v>
      </c>
      <c r="Q72" s="1">
        <v>2022</v>
      </c>
      <c r="R72" t="s">
        <v>201</v>
      </c>
      <c r="V72" s="1" t="s">
        <v>676</v>
      </c>
      <c r="W72" s="10">
        <v>1180.5</v>
      </c>
      <c r="X72" s="102"/>
      <c r="Y72" s="18" t="s">
        <v>735</v>
      </c>
      <c r="Z72" s="270" t="s">
        <v>1590</v>
      </c>
      <c r="AA72" s="34"/>
      <c r="AC72" s="1">
        <v>2023</v>
      </c>
      <c r="AD72" t="s">
        <v>202</v>
      </c>
      <c r="AH72" s="1" t="s">
        <v>678</v>
      </c>
      <c r="AI72" s="10">
        <v>4702.7000000000007</v>
      </c>
    </row>
    <row r="73" spans="1:35" ht="12.75" customHeight="1">
      <c r="A73" s="18" t="s">
        <v>736</v>
      </c>
      <c r="B73" s="34" t="s">
        <v>2513</v>
      </c>
      <c r="E73" s="1">
        <v>2024</v>
      </c>
      <c r="F73" t="s">
        <v>189</v>
      </c>
      <c r="J73" s="1" t="s">
        <v>716</v>
      </c>
      <c r="K73" s="10">
        <v>724.80000000000007</v>
      </c>
      <c r="L73" s="102"/>
      <c r="M73" s="18" t="s">
        <v>736</v>
      </c>
      <c r="N73" s="182" t="s">
        <v>2518</v>
      </c>
      <c r="Q73" s="1">
        <v>2025</v>
      </c>
      <c r="R73" t="s">
        <v>186</v>
      </c>
      <c r="V73" s="1" t="s">
        <v>677</v>
      </c>
      <c r="W73" s="10">
        <v>1176.2</v>
      </c>
      <c r="X73" s="102"/>
      <c r="Y73" s="18" t="s">
        <v>736</v>
      </c>
      <c r="Z73" s="182" t="s">
        <v>1283</v>
      </c>
      <c r="AA73" s="34"/>
      <c r="AC73" s="1">
        <v>2024</v>
      </c>
      <c r="AD73" t="s">
        <v>202</v>
      </c>
      <c r="AH73" s="1" t="s">
        <v>3015</v>
      </c>
      <c r="AI73" s="10">
        <v>4702.5500000000011</v>
      </c>
    </row>
    <row r="74" spans="1:35" ht="12.75" customHeight="1">
      <c r="A74" s="18" t="s">
        <v>737</v>
      </c>
      <c r="B74" s="270" t="s">
        <v>25</v>
      </c>
      <c r="E74" s="1">
        <v>2024</v>
      </c>
      <c r="F74" t="s">
        <v>189</v>
      </c>
      <c r="J74" s="1" t="s">
        <v>717</v>
      </c>
      <c r="K74" s="10">
        <v>724</v>
      </c>
      <c r="L74" s="102"/>
      <c r="M74" s="18" t="s">
        <v>737</v>
      </c>
      <c r="N74" s="34" t="s">
        <v>2506</v>
      </c>
      <c r="Q74" s="1">
        <v>2025</v>
      </c>
      <c r="R74" t="s">
        <v>200</v>
      </c>
      <c r="V74" s="1" t="s">
        <v>721</v>
      </c>
      <c r="W74" s="10">
        <v>1175.0999999999999</v>
      </c>
      <c r="X74" s="102"/>
      <c r="Y74" s="18" t="s">
        <v>737</v>
      </c>
      <c r="Z74" s="34" t="s">
        <v>665</v>
      </c>
      <c r="AA74" s="34"/>
      <c r="AC74" s="1">
        <v>2022</v>
      </c>
      <c r="AD74" t="s">
        <v>345</v>
      </c>
      <c r="AH74" s="1" t="s">
        <v>720</v>
      </c>
      <c r="AI74" s="10">
        <v>4701.4999999999991</v>
      </c>
    </row>
    <row r="75" spans="1:35" ht="12.75" customHeight="1">
      <c r="A75" s="18" t="s">
        <v>738</v>
      </c>
      <c r="B75" s="270" t="s">
        <v>1589</v>
      </c>
      <c r="E75" s="1">
        <v>2023</v>
      </c>
      <c r="F75" t="s">
        <v>2117</v>
      </c>
      <c r="J75" s="1" t="s">
        <v>677</v>
      </c>
      <c r="K75" s="10">
        <v>723.2</v>
      </c>
      <c r="L75" s="102"/>
      <c r="M75" s="18" t="s">
        <v>738</v>
      </c>
      <c r="N75" s="182" t="s">
        <v>1286</v>
      </c>
      <c r="Q75" s="1">
        <v>2023</v>
      </c>
      <c r="R75" t="s">
        <v>201</v>
      </c>
      <c r="V75" s="1" t="s">
        <v>770</v>
      </c>
      <c r="W75" s="10">
        <v>1174.8999999999996</v>
      </c>
      <c r="X75" s="102"/>
      <c r="Y75" s="18" t="s">
        <v>738</v>
      </c>
      <c r="Z75" s="182" t="s">
        <v>1281</v>
      </c>
      <c r="AA75" s="105"/>
      <c r="AC75" s="1">
        <v>2022</v>
      </c>
      <c r="AD75" t="s">
        <v>202</v>
      </c>
      <c r="AH75" s="1" t="s">
        <v>716</v>
      </c>
      <c r="AI75" s="10">
        <v>4700.1999999999807</v>
      </c>
    </row>
    <row r="76" spans="1:35" ht="12.75" customHeight="1">
      <c r="A76" s="18" t="s">
        <v>739</v>
      </c>
      <c r="B76" s="182" t="s">
        <v>1283</v>
      </c>
      <c r="E76" s="1">
        <v>2021</v>
      </c>
      <c r="F76" t="s">
        <v>185</v>
      </c>
      <c r="J76" s="1" t="s">
        <v>1379</v>
      </c>
      <c r="K76" s="10">
        <v>721.19999999999982</v>
      </c>
      <c r="L76" s="102"/>
      <c r="M76" s="18" t="s">
        <v>739</v>
      </c>
      <c r="N76" s="270" t="s">
        <v>15</v>
      </c>
      <c r="Q76" s="1">
        <v>2021</v>
      </c>
      <c r="R76" t="s">
        <v>186</v>
      </c>
      <c r="V76" s="1" t="s">
        <v>772</v>
      </c>
      <c r="W76" s="10">
        <v>1174.2999999999997</v>
      </c>
      <c r="X76" s="102"/>
      <c r="Y76" s="18" t="s">
        <v>739</v>
      </c>
      <c r="Z76" s="270" t="s">
        <v>33</v>
      </c>
      <c r="AA76" s="34"/>
      <c r="AC76" s="1">
        <v>2024</v>
      </c>
      <c r="AD76" t="s">
        <v>202</v>
      </c>
      <c r="AH76" s="1" t="s">
        <v>3016</v>
      </c>
      <c r="AI76" s="10">
        <v>4681</v>
      </c>
    </row>
    <row r="77" spans="1:35" ht="12.75" customHeight="1">
      <c r="A77" s="18" t="s">
        <v>740</v>
      </c>
      <c r="B77" s="34" t="s">
        <v>1587</v>
      </c>
      <c r="E77" s="1">
        <v>2023</v>
      </c>
      <c r="F77" t="s">
        <v>191</v>
      </c>
      <c r="J77" s="1" t="s">
        <v>716</v>
      </c>
      <c r="K77" s="10">
        <v>720.2</v>
      </c>
      <c r="L77" s="102"/>
      <c r="M77" s="18" t="s">
        <v>740</v>
      </c>
      <c r="N77" s="270" t="s">
        <v>2083</v>
      </c>
      <c r="Q77" s="1">
        <v>2025</v>
      </c>
      <c r="R77" t="s">
        <v>1684</v>
      </c>
      <c r="V77" s="1" t="s">
        <v>676</v>
      </c>
      <c r="W77" s="10">
        <v>1173.9000000000001</v>
      </c>
      <c r="X77" s="102"/>
      <c r="Y77" s="18" t="s">
        <v>740</v>
      </c>
      <c r="Z77" s="34" t="s">
        <v>21</v>
      </c>
      <c r="AA77" s="34"/>
      <c r="AB77" s="1"/>
      <c r="AC77" s="1">
        <v>2017</v>
      </c>
      <c r="AD77" t="s">
        <v>198</v>
      </c>
      <c r="AH77" s="1" t="s">
        <v>676</v>
      </c>
      <c r="AI77" s="10">
        <v>4680.7999999999975</v>
      </c>
    </row>
    <row r="78" spans="1:35" ht="12.75" customHeight="1">
      <c r="A78" s="18" t="s">
        <v>741</v>
      </c>
      <c r="B78" s="270" t="s">
        <v>39</v>
      </c>
      <c r="E78" s="1">
        <v>2021</v>
      </c>
      <c r="F78" t="s">
        <v>185</v>
      </c>
      <c r="J78" s="1" t="s">
        <v>1380</v>
      </c>
      <c r="K78" s="10">
        <v>720.10000000000036</v>
      </c>
      <c r="L78" s="102"/>
      <c r="M78" s="18" t="s">
        <v>741</v>
      </c>
      <c r="N78" s="50" t="s">
        <v>3159</v>
      </c>
      <c r="Q78" s="1">
        <v>2025</v>
      </c>
      <c r="R78" t="s">
        <v>200</v>
      </c>
      <c r="V78" s="1" t="s">
        <v>767</v>
      </c>
      <c r="W78" s="10">
        <v>1171.9499999999998</v>
      </c>
      <c r="X78" s="102"/>
      <c r="Y78" s="18" t="s">
        <v>741</v>
      </c>
      <c r="Z78" s="34" t="s">
        <v>631</v>
      </c>
      <c r="AA78" s="34"/>
      <c r="AC78" s="1">
        <v>2025</v>
      </c>
      <c r="AD78" t="s">
        <v>202</v>
      </c>
      <c r="AH78" s="1" t="s">
        <v>715</v>
      </c>
      <c r="AI78" s="10">
        <v>4676.6000000000004</v>
      </c>
    </row>
    <row r="79" spans="1:35" ht="12.75" customHeight="1">
      <c r="A79" s="18" t="s">
        <v>742</v>
      </c>
      <c r="B79" s="34" t="s">
        <v>637</v>
      </c>
      <c r="E79" s="1">
        <v>2021</v>
      </c>
      <c r="F79" t="s">
        <v>185</v>
      </c>
      <c r="J79" s="1" t="s">
        <v>1381</v>
      </c>
      <c r="K79" s="10">
        <v>719.50000000000045</v>
      </c>
      <c r="L79" s="102"/>
      <c r="M79" s="18" t="s">
        <v>742</v>
      </c>
      <c r="N79" s="270" t="s">
        <v>1272</v>
      </c>
      <c r="Q79" s="1">
        <v>2022</v>
      </c>
      <c r="R79" t="s">
        <v>1684</v>
      </c>
      <c r="V79" s="1" t="s">
        <v>677</v>
      </c>
      <c r="W79" s="10">
        <v>1171.8</v>
      </c>
      <c r="X79" s="102"/>
      <c r="Y79" s="18" t="s">
        <v>742</v>
      </c>
      <c r="Z79" s="34" t="s">
        <v>2090</v>
      </c>
      <c r="AA79" s="34"/>
      <c r="AC79" s="1">
        <v>2024</v>
      </c>
      <c r="AD79" t="s">
        <v>202</v>
      </c>
      <c r="AH79" s="1" t="s">
        <v>3017</v>
      </c>
      <c r="AI79" s="10">
        <v>4676.1999999999989</v>
      </c>
    </row>
    <row r="80" spans="1:35" ht="12.75" customHeight="1">
      <c r="A80" s="18" t="s">
        <v>743</v>
      </c>
      <c r="B80" s="172" t="s">
        <v>1280</v>
      </c>
      <c r="E80" s="1">
        <v>2025</v>
      </c>
      <c r="F80" t="s">
        <v>192</v>
      </c>
      <c r="J80" s="1" t="s">
        <v>721</v>
      </c>
      <c r="K80" s="10">
        <v>719.19999999999993</v>
      </c>
      <c r="L80" s="102"/>
      <c r="M80" s="18" t="s">
        <v>743</v>
      </c>
      <c r="N80" s="34" t="s">
        <v>143</v>
      </c>
      <c r="Q80" s="1">
        <v>2026</v>
      </c>
      <c r="R80" t="s">
        <v>695</v>
      </c>
      <c r="V80" s="1" t="s">
        <v>676</v>
      </c>
      <c r="W80" s="10">
        <v>1166.5</v>
      </c>
      <c r="X80" s="102"/>
      <c r="Y80" s="18" t="s">
        <v>743</v>
      </c>
      <c r="Z80" s="182" t="s">
        <v>1272</v>
      </c>
      <c r="AA80" s="34"/>
      <c r="AC80" s="1">
        <v>2024</v>
      </c>
      <c r="AD80" t="s">
        <v>202</v>
      </c>
      <c r="AH80" s="1" t="s">
        <v>3018</v>
      </c>
      <c r="AI80" s="10">
        <v>4675.2</v>
      </c>
    </row>
    <row r="81" spans="1:35" ht="12.75" customHeight="1">
      <c r="A81" s="18" t="s">
        <v>744</v>
      </c>
      <c r="B81" s="34" t="s">
        <v>2082</v>
      </c>
      <c r="E81" s="1">
        <v>2023</v>
      </c>
      <c r="F81" t="s">
        <v>191</v>
      </c>
      <c r="J81" s="1" t="s">
        <v>717</v>
      </c>
      <c r="K81" s="10">
        <v>717.8</v>
      </c>
      <c r="L81" s="102"/>
      <c r="M81" s="18" t="s">
        <v>744</v>
      </c>
      <c r="N81" s="50" t="s">
        <v>154</v>
      </c>
      <c r="Q81" s="1">
        <v>2023</v>
      </c>
      <c r="R81" t="s">
        <v>1684</v>
      </c>
      <c r="V81" s="1" t="s">
        <v>677</v>
      </c>
      <c r="W81" s="10">
        <v>1163.0999999999999</v>
      </c>
      <c r="X81" s="102"/>
      <c r="Y81" s="18" t="s">
        <v>744</v>
      </c>
      <c r="Z81" s="34" t="s">
        <v>3160</v>
      </c>
      <c r="AA81" s="34"/>
      <c r="AB81" s="1"/>
      <c r="AC81" s="1">
        <v>2025</v>
      </c>
      <c r="AD81" t="s">
        <v>202</v>
      </c>
      <c r="AH81" s="1" t="s">
        <v>716</v>
      </c>
      <c r="AI81" s="10">
        <v>4671.5</v>
      </c>
    </row>
    <row r="82" spans="1:35" ht="12.75" customHeight="1">
      <c r="A82" s="18" t="s">
        <v>745</v>
      </c>
      <c r="B82" s="50" t="s">
        <v>2521</v>
      </c>
      <c r="E82" s="1">
        <v>2024</v>
      </c>
      <c r="F82" t="s">
        <v>1685</v>
      </c>
      <c r="J82" s="1" t="s">
        <v>676</v>
      </c>
      <c r="K82" s="10">
        <v>716.6</v>
      </c>
      <c r="L82" s="102"/>
      <c r="M82" s="18" t="s">
        <v>745</v>
      </c>
      <c r="N82" s="34" t="s">
        <v>616</v>
      </c>
      <c r="Q82" s="1">
        <v>2024</v>
      </c>
      <c r="R82" t="s">
        <v>186</v>
      </c>
      <c r="V82" s="1" t="s">
        <v>771</v>
      </c>
      <c r="W82" s="10">
        <v>1162.7</v>
      </c>
      <c r="X82" s="102"/>
      <c r="Y82" s="18" t="s">
        <v>745</v>
      </c>
      <c r="Z82" s="34" t="s">
        <v>2511</v>
      </c>
      <c r="AA82" s="34"/>
      <c r="AC82" s="1">
        <v>2024</v>
      </c>
      <c r="AD82" t="s">
        <v>202</v>
      </c>
      <c r="AH82" s="1" t="s">
        <v>3019</v>
      </c>
      <c r="AI82" s="10">
        <v>4662.6499999999996</v>
      </c>
    </row>
    <row r="83" spans="1:35" ht="12.75" customHeight="1">
      <c r="A83" s="18" t="s">
        <v>746</v>
      </c>
      <c r="B83" s="34" t="s">
        <v>141</v>
      </c>
      <c r="E83" s="1">
        <v>2023</v>
      </c>
      <c r="F83" t="s">
        <v>211</v>
      </c>
      <c r="J83" s="1" t="s">
        <v>677</v>
      </c>
      <c r="K83" s="10">
        <v>715.8</v>
      </c>
      <c r="L83" s="102"/>
      <c r="M83" s="18" t="s">
        <v>746</v>
      </c>
      <c r="N83" s="270" t="s">
        <v>1587</v>
      </c>
      <c r="Q83" s="1">
        <v>2021</v>
      </c>
      <c r="R83" t="s">
        <v>186</v>
      </c>
      <c r="V83" s="1" t="s">
        <v>771</v>
      </c>
      <c r="W83" s="10">
        <v>1162.1999999999998</v>
      </c>
      <c r="X83" s="102"/>
      <c r="Y83" s="18" t="s">
        <v>746</v>
      </c>
      <c r="Z83" s="34" t="s">
        <v>615</v>
      </c>
      <c r="AA83" s="34"/>
      <c r="AC83" s="1">
        <v>2022</v>
      </c>
      <c r="AD83" t="s">
        <v>345</v>
      </c>
      <c r="AH83" s="1" t="s">
        <v>721</v>
      </c>
      <c r="AI83" s="10">
        <v>4658.8</v>
      </c>
    </row>
    <row r="84" spans="1:35" ht="12.75" customHeight="1">
      <c r="A84" s="18" t="s">
        <v>747</v>
      </c>
      <c r="B84" s="34" t="s">
        <v>3194</v>
      </c>
      <c r="E84" s="1">
        <v>2025</v>
      </c>
      <c r="F84" t="s">
        <v>192</v>
      </c>
      <c r="J84" s="1" t="s">
        <v>767</v>
      </c>
      <c r="K84" s="10">
        <v>715.4</v>
      </c>
      <c r="L84" s="102"/>
      <c r="M84" s="18" t="s">
        <v>747</v>
      </c>
      <c r="N84" s="182" t="s">
        <v>1272</v>
      </c>
      <c r="Q84" s="1">
        <v>2023</v>
      </c>
      <c r="R84" t="s">
        <v>201</v>
      </c>
      <c r="V84" s="1" t="s">
        <v>772</v>
      </c>
      <c r="W84" s="10">
        <v>1160.1000000000004</v>
      </c>
      <c r="X84" s="102"/>
      <c r="Y84" s="18" t="s">
        <v>747</v>
      </c>
      <c r="Z84" s="34" t="s">
        <v>645</v>
      </c>
      <c r="AA84" s="34"/>
      <c r="AC84" s="1">
        <v>2022</v>
      </c>
      <c r="AD84" t="s">
        <v>345</v>
      </c>
      <c r="AH84" s="1" t="s">
        <v>767</v>
      </c>
      <c r="AI84" s="10">
        <v>4649.6000000000004</v>
      </c>
    </row>
    <row r="85" spans="1:35" ht="12.75" customHeight="1">
      <c r="A85" s="18" t="s">
        <v>748</v>
      </c>
      <c r="B85" s="270" t="s">
        <v>23</v>
      </c>
      <c r="E85" s="1">
        <v>2021</v>
      </c>
      <c r="F85" t="s">
        <v>185</v>
      </c>
      <c r="J85" s="1" t="s">
        <v>1382</v>
      </c>
      <c r="K85" s="10">
        <v>715.0499999999995</v>
      </c>
      <c r="L85" s="102"/>
      <c r="M85" s="18" t="s">
        <v>748</v>
      </c>
      <c r="N85" s="50" t="s">
        <v>1575</v>
      </c>
      <c r="Q85" s="1">
        <v>2021</v>
      </c>
      <c r="R85" t="s">
        <v>194</v>
      </c>
      <c r="V85" s="1" t="s">
        <v>676</v>
      </c>
      <c r="W85" s="10">
        <v>1159</v>
      </c>
      <c r="X85" s="102"/>
      <c r="Y85" s="18" t="s">
        <v>748</v>
      </c>
      <c r="Z85" s="34" t="s">
        <v>33</v>
      </c>
      <c r="AA85" s="34"/>
      <c r="AB85" s="1"/>
      <c r="AC85" s="1">
        <v>2017</v>
      </c>
      <c r="AD85" t="s">
        <v>198</v>
      </c>
      <c r="AH85" s="1" t="s">
        <v>677</v>
      </c>
      <c r="AI85" s="10">
        <v>4632.7</v>
      </c>
    </row>
    <row r="86" spans="1:35" ht="12.75" customHeight="1">
      <c r="A86" s="18" t="s">
        <v>749</v>
      </c>
      <c r="B86" s="34" t="s">
        <v>2085</v>
      </c>
      <c r="E86" s="1">
        <v>2023</v>
      </c>
      <c r="F86" t="s">
        <v>211</v>
      </c>
      <c r="J86" s="1" t="s">
        <v>678</v>
      </c>
      <c r="K86" s="10">
        <v>714.6</v>
      </c>
      <c r="L86" s="102"/>
      <c r="M86" s="18" t="s">
        <v>749</v>
      </c>
      <c r="N86" s="270" t="s">
        <v>1587</v>
      </c>
      <c r="Q86" s="1">
        <v>2025</v>
      </c>
      <c r="R86" t="s">
        <v>200</v>
      </c>
      <c r="V86" s="1" t="s">
        <v>768</v>
      </c>
      <c r="W86" s="10">
        <v>1157.9000000000001</v>
      </c>
      <c r="X86" s="102"/>
      <c r="Y86" s="18" t="s">
        <v>749</v>
      </c>
      <c r="Z86" s="270" t="s">
        <v>11</v>
      </c>
      <c r="AA86" s="34"/>
      <c r="AC86" s="1">
        <v>2022</v>
      </c>
      <c r="AD86" t="s">
        <v>345</v>
      </c>
      <c r="AH86" s="1" t="s">
        <v>768</v>
      </c>
      <c r="AI86" s="10">
        <v>4631</v>
      </c>
    </row>
    <row r="87" spans="1:35" ht="12.75" customHeight="1">
      <c r="A87" s="18" t="s">
        <v>750</v>
      </c>
      <c r="B87" s="191" t="s">
        <v>1266</v>
      </c>
      <c r="E87" s="1">
        <v>2020</v>
      </c>
      <c r="F87" t="s">
        <v>195</v>
      </c>
      <c r="J87" s="1" t="s">
        <v>678</v>
      </c>
      <c r="K87" s="10">
        <v>713.49999999999818</v>
      </c>
      <c r="L87" s="102"/>
      <c r="M87" s="18" t="s">
        <v>750</v>
      </c>
      <c r="N87" s="34" t="s">
        <v>613</v>
      </c>
      <c r="Q87" s="1">
        <v>2023</v>
      </c>
      <c r="R87" t="s">
        <v>174</v>
      </c>
      <c r="V87" s="1" t="s">
        <v>715</v>
      </c>
      <c r="W87" s="10">
        <v>1156.400000000001</v>
      </c>
      <c r="X87" s="102"/>
      <c r="Y87" s="18" t="s">
        <v>750</v>
      </c>
      <c r="Z87" s="270" t="s">
        <v>33</v>
      </c>
      <c r="AA87" s="34"/>
      <c r="AC87" s="1">
        <v>2022</v>
      </c>
      <c r="AD87" t="s">
        <v>202</v>
      </c>
      <c r="AH87" s="1" t="s">
        <v>717</v>
      </c>
      <c r="AI87" s="10">
        <v>4629.5999999999967</v>
      </c>
    </row>
    <row r="88" spans="1:35" ht="12.75" customHeight="1">
      <c r="A88" s="18" t="s">
        <v>751</v>
      </c>
      <c r="B88" s="182" t="s">
        <v>1280</v>
      </c>
      <c r="E88" s="1">
        <v>2021</v>
      </c>
      <c r="F88" t="s">
        <v>185</v>
      </c>
      <c r="J88" s="1" t="s">
        <v>1383</v>
      </c>
      <c r="K88" s="10">
        <v>713</v>
      </c>
      <c r="L88" s="102"/>
      <c r="M88" s="18" t="s">
        <v>751</v>
      </c>
      <c r="N88" s="270" t="s">
        <v>11</v>
      </c>
      <c r="Q88" s="1">
        <v>2023</v>
      </c>
      <c r="R88" t="s">
        <v>1684</v>
      </c>
      <c r="V88" s="1" t="s">
        <v>678</v>
      </c>
      <c r="W88" s="10">
        <v>1155.0999999999999</v>
      </c>
      <c r="X88" s="102"/>
      <c r="Y88" s="18" t="s">
        <v>751</v>
      </c>
      <c r="Z88" s="34" t="s">
        <v>629</v>
      </c>
      <c r="AA88" s="34"/>
      <c r="AC88" s="1">
        <v>2022</v>
      </c>
      <c r="AD88" t="s">
        <v>202</v>
      </c>
      <c r="AH88" s="1" t="s">
        <v>718</v>
      </c>
      <c r="AI88" s="10">
        <v>4624.7999999999683</v>
      </c>
    </row>
    <row r="89" spans="1:35" ht="12.75" customHeight="1">
      <c r="A89" s="18" t="s">
        <v>752</v>
      </c>
      <c r="B89" s="270" t="s">
        <v>11</v>
      </c>
      <c r="E89" s="1">
        <v>2021</v>
      </c>
      <c r="F89" t="s">
        <v>185</v>
      </c>
      <c r="J89" s="1" t="s">
        <v>1384</v>
      </c>
      <c r="K89" s="10">
        <v>711.69999999999936</v>
      </c>
      <c r="L89" s="102"/>
      <c r="M89" s="18" t="s">
        <v>752</v>
      </c>
      <c r="N89" s="50" t="s">
        <v>11</v>
      </c>
      <c r="Q89" s="1">
        <v>2019</v>
      </c>
      <c r="R89" t="s">
        <v>1684</v>
      </c>
      <c r="V89" s="1" t="s">
        <v>676</v>
      </c>
      <c r="W89" s="10">
        <v>1153.2</v>
      </c>
      <c r="X89" s="102"/>
      <c r="Y89" s="18" t="s">
        <v>752</v>
      </c>
      <c r="Z89" s="270" t="s">
        <v>33</v>
      </c>
      <c r="AA89" s="34"/>
      <c r="AC89" s="1">
        <v>2022</v>
      </c>
      <c r="AD89" t="s">
        <v>345</v>
      </c>
      <c r="AH89" s="1" t="s">
        <v>769</v>
      </c>
      <c r="AI89" s="10">
        <v>4617.0499999999993</v>
      </c>
    </row>
    <row r="90" spans="1:35" ht="12.75" customHeight="1">
      <c r="A90" s="18" t="s">
        <v>753</v>
      </c>
      <c r="B90" s="50" t="s">
        <v>611</v>
      </c>
      <c r="E90" s="1">
        <v>2019</v>
      </c>
      <c r="F90" t="s">
        <v>187</v>
      </c>
      <c r="J90" s="1" t="s">
        <v>678</v>
      </c>
      <c r="K90" s="10">
        <v>711.65</v>
      </c>
      <c r="L90" s="102"/>
      <c r="M90" s="18" t="s">
        <v>753</v>
      </c>
      <c r="N90" s="34" t="s">
        <v>615</v>
      </c>
      <c r="Q90" s="1">
        <v>2021</v>
      </c>
      <c r="R90" t="s">
        <v>186</v>
      </c>
      <c r="V90" s="1" t="s">
        <v>773</v>
      </c>
      <c r="W90" s="10">
        <v>1147.0999999999999</v>
      </c>
      <c r="X90" s="102"/>
      <c r="Y90" s="18" t="s">
        <v>753</v>
      </c>
      <c r="Z90" s="34" t="s">
        <v>153</v>
      </c>
      <c r="AA90" s="34"/>
      <c r="AC90" s="1">
        <v>2024</v>
      </c>
      <c r="AD90" t="s">
        <v>202</v>
      </c>
      <c r="AH90" s="1" t="s">
        <v>3020</v>
      </c>
      <c r="AI90" s="10">
        <v>4615</v>
      </c>
    </row>
    <row r="91" spans="1:35" ht="12.75" customHeight="1">
      <c r="A91" s="18" t="s">
        <v>754</v>
      </c>
      <c r="B91" s="50" t="s">
        <v>630</v>
      </c>
      <c r="E91" s="1">
        <v>2021</v>
      </c>
      <c r="F91" t="s">
        <v>187</v>
      </c>
      <c r="J91" s="1" t="s">
        <v>677</v>
      </c>
      <c r="K91" s="10">
        <v>711.1</v>
      </c>
      <c r="L91" s="102"/>
      <c r="M91" s="18" t="s">
        <v>754</v>
      </c>
      <c r="N91" s="34" t="s">
        <v>649</v>
      </c>
      <c r="Q91" s="1">
        <v>2021</v>
      </c>
      <c r="R91" t="s">
        <v>186</v>
      </c>
      <c r="V91" s="1" t="s">
        <v>774</v>
      </c>
      <c r="W91" s="10">
        <v>1146.5999999999999</v>
      </c>
      <c r="X91" s="102"/>
      <c r="Y91" s="18" t="s">
        <v>754</v>
      </c>
      <c r="Z91" s="270" t="s">
        <v>1581</v>
      </c>
      <c r="AA91" s="34"/>
      <c r="AC91" s="1">
        <v>2022</v>
      </c>
      <c r="AD91" t="s">
        <v>202</v>
      </c>
      <c r="AH91" s="1" t="s">
        <v>719</v>
      </c>
      <c r="AI91" s="10">
        <v>4603.8499999999767</v>
      </c>
    </row>
    <row r="92" spans="1:35" ht="12.75" customHeight="1">
      <c r="A92" s="18" t="s">
        <v>755</v>
      </c>
      <c r="B92" s="34" t="s">
        <v>661</v>
      </c>
      <c r="E92" s="1">
        <v>2023</v>
      </c>
      <c r="F92" t="s">
        <v>187</v>
      </c>
      <c r="J92" s="1" t="s">
        <v>718</v>
      </c>
      <c r="K92" s="10">
        <v>710.80000000000018</v>
      </c>
      <c r="L92" s="102"/>
      <c r="M92" s="18" t="s">
        <v>755</v>
      </c>
      <c r="N92" s="34" t="s">
        <v>649</v>
      </c>
      <c r="Q92" s="1">
        <v>2022</v>
      </c>
      <c r="R92" t="s">
        <v>186</v>
      </c>
      <c r="V92" s="1" t="s">
        <v>719</v>
      </c>
      <c r="W92" s="10">
        <v>1145.2999999999993</v>
      </c>
      <c r="X92" s="102"/>
      <c r="Y92" s="18" t="s">
        <v>755</v>
      </c>
      <c r="Z92" s="34" t="s">
        <v>629</v>
      </c>
      <c r="AA92" s="34"/>
      <c r="AC92" s="1">
        <v>2022</v>
      </c>
      <c r="AD92" t="s">
        <v>345</v>
      </c>
      <c r="AH92" s="1" t="s">
        <v>770</v>
      </c>
      <c r="AI92" s="10">
        <v>4600</v>
      </c>
    </row>
    <row r="93" spans="1:35" ht="12.75" customHeight="1">
      <c r="A93" s="18" t="s">
        <v>756</v>
      </c>
      <c r="B93" s="50" t="s">
        <v>142</v>
      </c>
      <c r="E93" s="1">
        <v>2021</v>
      </c>
      <c r="F93" t="s">
        <v>185</v>
      </c>
      <c r="J93" s="1" t="s">
        <v>1385</v>
      </c>
      <c r="K93" s="10">
        <v>710.79999999999927</v>
      </c>
      <c r="L93" s="102"/>
      <c r="M93" s="18" t="s">
        <v>756</v>
      </c>
      <c r="N93" s="34" t="s">
        <v>11</v>
      </c>
      <c r="Q93" s="1">
        <v>2025</v>
      </c>
      <c r="R93" t="s">
        <v>1684</v>
      </c>
      <c r="V93" s="1" t="s">
        <v>677</v>
      </c>
      <c r="W93" s="10">
        <v>1144.8499999999999</v>
      </c>
      <c r="X93" s="102"/>
      <c r="Y93" s="18" t="s">
        <v>756</v>
      </c>
      <c r="Z93" s="270" t="s">
        <v>31</v>
      </c>
      <c r="AA93" s="34"/>
      <c r="AC93" s="1">
        <v>2022</v>
      </c>
      <c r="AD93" t="s">
        <v>345</v>
      </c>
      <c r="AH93" s="1" t="s">
        <v>772</v>
      </c>
      <c r="AI93" s="10">
        <v>4599.8999999999996</v>
      </c>
    </row>
    <row r="94" spans="1:35" ht="12.75" customHeight="1">
      <c r="A94" s="18" t="s">
        <v>757</v>
      </c>
      <c r="B94" s="270" t="s">
        <v>6</v>
      </c>
      <c r="E94" s="1">
        <v>2020</v>
      </c>
      <c r="F94" t="s">
        <v>195</v>
      </c>
      <c r="J94" s="1" t="s">
        <v>715</v>
      </c>
      <c r="K94" s="10">
        <v>710.70000000000073</v>
      </c>
      <c r="L94" s="102"/>
      <c r="M94" s="18" t="s">
        <v>757</v>
      </c>
      <c r="N94" s="270" t="s">
        <v>1575</v>
      </c>
      <c r="Q94" s="1">
        <v>2022</v>
      </c>
      <c r="R94" t="s">
        <v>186</v>
      </c>
      <c r="V94" s="1" t="s">
        <v>720</v>
      </c>
      <c r="W94" s="10">
        <v>1143.699999999998</v>
      </c>
      <c r="X94" s="102"/>
      <c r="Y94" s="18" t="s">
        <v>757</v>
      </c>
      <c r="Z94" s="182" t="s">
        <v>1285</v>
      </c>
      <c r="AA94" s="105"/>
      <c r="AC94" s="1">
        <v>2022</v>
      </c>
      <c r="AD94" t="s">
        <v>202</v>
      </c>
      <c r="AH94" s="1" t="s">
        <v>720</v>
      </c>
      <c r="AI94" s="10">
        <v>4598.7000000000335</v>
      </c>
    </row>
    <row r="95" spans="1:35" ht="12.75" customHeight="1">
      <c r="A95" s="18" t="s">
        <v>758</v>
      </c>
      <c r="B95" s="34" t="s">
        <v>2078</v>
      </c>
      <c r="E95" s="1">
        <v>2023</v>
      </c>
      <c r="F95" t="s">
        <v>187</v>
      </c>
      <c r="J95" s="1" t="s">
        <v>719</v>
      </c>
      <c r="K95" s="10">
        <v>710.05000000000109</v>
      </c>
      <c r="L95" s="102"/>
      <c r="M95" s="18" t="s">
        <v>758</v>
      </c>
      <c r="N95" s="34" t="s">
        <v>2522</v>
      </c>
      <c r="Q95" s="1">
        <v>2025</v>
      </c>
      <c r="R95" t="s">
        <v>200</v>
      </c>
      <c r="V95" s="1" t="s">
        <v>769</v>
      </c>
      <c r="W95" s="10">
        <v>1142.55</v>
      </c>
      <c r="X95" s="102"/>
      <c r="Y95" s="18" t="s">
        <v>758</v>
      </c>
      <c r="Z95" s="270" t="s">
        <v>1589</v>
      </c>
      <c r="AA95" s="34"/>
      <c r="AC95" s="1">
        <v>2025</v>
      </c>
      <c r="AD95" t="s">
        <v>202</v>
      </c>
      <c r="AH95" s="1" t="s">
        <v>717</v>
      </c>
      <c r="AI95" s="10">
        <v>4593.6000000000004</v>
      </c>
    </row>
    <row r="96" spans="1:35" ht="12.75" customHeight="1">
      <c r="A96" s="18" t="s">
        <v>759</v>
      </c>
      <c r="B96" s="270" t="s">
        <v>1591</v>
      </c>
      <c r="E96" s="1">
        <v>2025</v>
      </c>
      <c r="F96" t="s">
        <v>192</v>
      </c>
      <c r="J96" s="1" t="s">
        <v>768</v>
      </c>
      <c r="K96" s="10">
        <v>708.5</v>
      </c>
      <c r="L96" s="102"/>
      <c r="M96" s="18" t="s">
        <v>759</v>
      </c>
      <c r="N96" s="182" t="s">
        <v>1280</v>
      </c>
      <c r="Q96" s="1">
        <v>2021</v>
      </c>
      <c r="R96" t="s">
        <v>186</v>
      </c>
      <c r="V96" s="1" t="s">
        <v>775</v>
      </c>
      <c r="W96" s="10">
        <v>1142.5</v>
      </c>
      <c r="X96" s="102"/>
      <c r="Y96" s="18" t="s">
        <v>759</v>
      </c>
      <c r="Z96" s="50" t="s">
        <v>21</v>
      </c>
      <c r="AA96" s="34"/>
      <c r="AB96" s="1"/>
      <c r="AC96" s="1">
        <v>2024</v>
      </c>
      <c r="AD96" t="s">
        <v>202</v>
      </c>
      <c r="AH96" s="1" t="s">
        <v>3021</v>
      </c>
      <c r="AI96" s="10">
        <v>4576.6000000000004</v>
      </c>
    </row>
    <row r="97" spans="1:35" ht="12.75" customHeight="1">
      <c r="A97" s="18" t="s">
        <v>760</v>
      </c>
      <c r="B97" s="34" t="s">
        <v>2078</v>
      </c>
      <c r="E97" s="1">
        <v>2023</v>
      </c>
      <c r="F97" t="s">
        <v>2117</v>
      </c>
      <c r="J97" s="1" t="s">
        <v>678</v>
      </c>
      <c r="K97" s="10">
        <v>707.8</v>
      </c>
      <c r="L97" s="102"/>
      <c r="M97" s="18" t="s">
        <v>760</v>
      </c>
      <c r="N97" s="270" t="s">
        <v>2171</v>
      </c>
      <c r="Q97" s="1">
        <v>2024</v>
      </c>
      <c r="R97" t="s">
        <v>186</v>
      </c>
      <c r="V97" s="1" t="s">
        <v>773</v>
      </c>
      <c r="W97" s="10">
        <v>1142.45</v>
      </c>
      <c r="X97" s="102"/>
      <c r="Y97" s="18" t="s">
        <v>760</v>
      </c>
      <c r="Z97" s="50" t="s">
        <v>21</v>
      </c>
      <c r="AA97" s="34"/>
      <c r="AC97" s="1">
        <v>2022</v>
      </c>
      <c r="AD97" t="s">
        <v>202</v>
      </c>
      <c r="AH97" s="1" t="s">
        <v>721</v>
      </c>
      <c r="AI97" s="10">
        <v>4574.4999999999527</v>
      </c>
    </row>
    <row r="98" spans="1:35" ht="12.75" customHeight="1">
      <c r="A98" s="18" t="s">
        <v>761</v>
      </c>
      <c r="B98" s="270" t="s">
        <v>1591</v>
      </c>
      <c r="E98" s="1">
        <v>2023</v>
      </c>
      <c r="F98" t="s">
        <v>2117</v>
      </c>
      <c r="J98" s="1" t="s">
        <v>715</v>
      </c>
      <c r="K98" s="10">
        <v>705.1</v>
      </c>
      <c r="L98" s="102"/>
      <c r="M98" s="18" t="s">
        <v>761</v>
      </c>
      <c r="N98" s="270" t="s">
        <v>33</v>
      </c>
      <c r="Q98" s="1">
        <v>2025</v>
      </c>
      <c r="R98" t="s">
        <v>200</v>
      </c>
      <c r="V98" s="1" t="s">
        <v>770</v>
      </c>
      <c r="W98" s="10">
        <v>1141.5</v>
      </c>
      <c r="X98" s="102"/>
      <c r="Y98" s="18" t="s">
        <v>761</v>
      </c>
      <c r="Z98" s="34" t="s">
        <v>141</v>
      </c>
      <c r="AA98" s="34"/>
      <c r="AB98" s="1"/>
      <c r="AC98" s="1">
        <v>2018</v>
      </c>
      <c r="AD98" t="s">
        <v>202</v>
      </c>
      <c r="AH98" s="1" t="s">
        <v>677</v>
      </c>
      <c r="AI98" s="10">
        <v>4571.4999999999945</v>
      </c>
    </row>
    <row r="99" spans="1:35" ht="12.75" customHeight="1">
      <c r="A99" s="18" t="s">
        <v>762</v>
      </c>
      <c r="B99" s="34" t="s">
        <v>141</v>
      </c>
      <c r="E99" s="1">
        <v>2020</v>
      </c>
      <c r="F99" t="s">
        <v>195</v>
      </c>
      <c r="J99" s="1" t="s">
        <v>716</v>
      </c>
      <c r="K99" s="10">
        <v>704.99999999999454</v>
      </c>
      <c r="L99" s="102"/>
      <c r="M99" s="18" t="s">
        <v>762</v>
      </c>
      <c r="N99" s="34" t="s">
        <v>637</v>
      </c>
      <c r="Q99" s="1">
        <v>2021</v>
      </c>
      <c r="R99" t="s">
        <v>186</v>
      </c>
      <c r="V99" s="1" t="s">
        <v>776</v>
      </c>
      <c r="W99" s="10">
        <v>1141.0999999999995</v>
      </c>
      <c r="X99" s="102"/>
      <c r="Y99" s="18" t="s">
        <v>762</v>
      </c>
      <c r="Z99" s="34" t="s">
        <v>616</v>
      </c>
      <c r="AA99" s="34"/>
      <c r="AC99" s="1">
        <v>2020</v>
      </c>
      <c r="AD99" t="s">
        <v>202</v>
      </c>
      <c r="AH99" s="1" t="s">
        <v>715</v>
      </c>
      <c r="AI99" s="10">
        <v>4564.4000000000015</v>
      </c>
    </row>
    <row r="100" spans="1:35" ht="12.75" customHeight="1">
      <c r="A100" s="18" t="s">
        <v>763</v>
      </c>
      <c r="B100" s="50" t="s">
        <v>6</v>
      </c>
      <c r="E100" s="1">
        <v>2016</v>
      </c>
      <c r="F100" t="s">
        <v>188</v>
      </c>
      <c r="J100" s="1" t="s">
        <v>676</v>
      </c>
      <c r="K100" s="10">
        <v>703.8</v>
      </c>
      <c r="L100" s="102"/>
      <c r="M100" s="18" t="s">
        <v>763</v>
      </c>
      <c r="N100" s="182" t="s">
        <v>1272</v>
      </c>
      <c r="Q100" s="1">
        <v>2022</v>
      </c>
      <c r="R100" t="s">
        <v>186</v>
      </c>
      <c r="V100" s="1" t="s">
        <v>721</v>
      </c>
      <c r="W100" s="10">
        <v>1140.5000000000018</v>
      </c>
      <c r="X100" s="102"/>
      <c r="Y100" s="18" t="s">
        <v>763</v>
      </c>
      <c r="Z100" s="270" t="s">
        <v>31</v>
      </c>
      <c r="AA100" s="34"/>
      <c r="AC100" s="1">
        <v>2023</v>
      </c>
      <c r="AD100" t="s">
        <v>202</v>
      </c>
      <c r="AH100" s="1" t="s">
        <v>715</v>
      </c>
      <c r="AI100" s="10">
        <v>4563.4000000000015</v>
      </c>
    </row>
    <row r="101" spans="1:35" ht="12.75" customHeight="1">
      <c r="A101" s="18" t="s">
        <v>764</v>
      </c>
      <c r="B101" s="50" t="s">
        <v>21</v>
      </c>
      <c r="E101" s="1">
        <v>2021</v>
      </c>
      <c r="F101" t="s">
        <v>211</v>
      </c>
      <c r="J101" s="1" t="s">
        <v>677</v>
      </c>
      <c r="K101" s="10">
        <v>702.7</v>
      </c>
      <c r="L101" s="102"/>
      <c r="M101" s="18" t="s">
        <v>764</v>
      </c>
      <c r="N101" s="34" t="s">
        <v>645</v>
      </c>
      <c r="Q101" s="1">
        <v>2021</v>
      </c>
      <c r="R101" t="s">
        <v>186</v>
      </c>
      <c r="V101" s="1" t="s">
        <v>780</v>
      </c>
      <c r="W101" s="10">
        <v>1140.4000000000015</v>
      </c>
      <c r="X101" s="102"/>
      <c r="Y101" s="18" t="s">
        <v>764</v>
      </c>
      <c r="Z101" s="270" t="s">
        <v>25</v>
      </c>
      <c r="AA101" s="34"/>
      <c r="AC101" s="1">
        <v>2022</v>
      </c>
      <c r="AD101" t="s">
        <v>202</v>
      </c>
      <c r="AH101" s="1" t="s">
        <v>767</v>
      </c>
      <c r="AI101" s="10">
        <v>4559.7000000001171</v>
      </c>
    </row>
    <row r="102" spans="1:35" ht="12.75" customHeight="1">
      <c r="A102" s="18" t="s">
        <v>765</v>
      </c>
      <c r="B102" s="34" t="s">
        <v>3149</v>
      </c>
      <c r="E102" s="1">
        <v>2025</v>
      </c>
      <c r="F102" t="s">
        <v>187</v>
      </c>
      <c r="J102" s="1" t="s">
        <v>716</v>
      </c>
      <c r="K102" s="10">
        <v>702.3</v>
      </c>
      <c r="L102" s="102"/>
      <c r="M102" s="18" t="s">
        <v>765</v>
      </c>
      <c r="N102" s="50" t="s">
        <v>3171</v>
      </c>
      <c r="Q102" s="1">
        <v>2025</v>
      </c>
      <c r="R102" t="s">
        <v>200</v>
      </c>
      <c r="V102" s="1" t="s">
        <v>772</v>
      </c>
      <c r="W102" s="10">
        <v>1138.5499999999997</v>
      </c>
      <c r="X102" s="102"/>
      <c r="Y102" s="18" t="s">
        <v>765</v>
      </c>
      <c r="Z102" s="34" t="s">
        <v>649</v>
      </c>
      <c r="AA102" s="105"/>
      <c r="AC102" s="1">
        <v>2024</v>
      </c>
      <c r="AD102" t="s">
        <v>202</v>
      </c>
      <c r="AH102" s="1" t="s">
        <v>3022</v>
      </c>
      <c r="AI102" s="10">
        <v>4541.7</v>
      </c>
    </row>
    <row r="103" spans="1:35">
      <c r="W103" s="10"/>
    </row>
    <row r="104" spans="1:35">
      <c r="S104" s="58"/>
      <c r="T104" s="3"/>
      <c r="U104" s="268"/>
      <c r="V104" s="3"/>
      <c r="W104" s="10"/>
      <c r="X104" s="103"/>
    </row>
    <row r="105" spans="1:35">
      <c r="S105" s="180"/>
      <c r="T105" s="3"/>
      <c r="U105" s="268"/>
      <c r="V105" s="3"/>
      <c r="W105" s="3"/>
    </row>
    <row r="106" spans="1:35" ht="25.5">
      <c r="B106" s="23" t="s">
        <v>181</v>
      </c>
      <c r="S106" s="180"/>
      <c r="T106" s="3"/>
      <c r="U106" s="269"/>
      <c r="V106" s="3"/>
      <c r="W106" s="3"/>
      <c r="Z106" s="182"/>
      <c r="AA106" s="1"/>
      <c r="AB106" s="1"/>
      <c r="AC106" s="1"/>
      <c r="AD106" s="103"/>
    </row>
    <row r="107" spans="1:35" ht="12.75" customHeight="1">
      <c r="M107" s="61"/>
      <c r="N107" s="61"/>
      <c r="O107" s="105"/>
      <c r="P107" s="61"/>
      <c r="Q107" s="28"/>
      <c r="R107" s="61"/>
      <c r="S107" s="61"/>
      <c r="T107" s="10"/>
      <c r="U107" s="268"/>
      <c r="V107" s="3"/>
      <c r="W107" s="3"/>
      <c r="Z107" s="181"/>
      <c r="AA107" s="61"/>
      <c r="AB107" s="84"/>
      <c r="AC107" s="76"/>
      <c r="AD107" s="61"/>
      <c r="AE107" s="72"/>
    </row>
    <row r="108" spans="1:35" ht="12.75" customHeight="1">
      <c r="A108" s="18" t="s">
        <v>0</v>
      </c>
      <c r="B108" s="50" t="s">
        <v>19</v>
      </c>
      <c r="E108" s="1">
        <v>2017</v>
      </c>
      <c r="F108" s="1" t="s">
        <v>676</v>
      </c>
      <c r="G108" s="10">
        <v>938.2</v>
      </c>
      <c r="J108" s="28"/>
      <c r="L108" s="65"/>
      <c r="M108" s="61"/>
      <c r="N108" s="181"/>
      <c r="O108" s="105"/>
      <c r="P108" s="61"/>
      <c r="Q108" s="28"/>
      <c r="R108" s="61"/>
      <c r="S108" s="61"/>
      <c r="T108" s="10"/>
      <c r="U108" s="268"/>
      <c r="V108" s="3"/>
      <c r="W108" s="3"/>
      <c r="Z108" s="61"/>
      <c r="AA108" s="61"/>
      <c r="AB108" s="232"/>
      <c r="AC108" s="76"/>
      <c r="AD108" s="61"/>
      <c r="AE108" s="72"/>
    </row>
    <row r="109" spans="1:35" ht="12.75" customHeight="1">
      <c r="A109" s="18" t="s">
        <v>2</v>
      </c>
      <c r="B109" s="50" t="s">
        <v>1580</v>
      </c>
      <c r="E109" s="1">
        <v>2023</v>
      </c>
      <c r="F109" s="1" t="s">
        <v>676</v>
      </c>
      <c r="G109" s="10">
        <v>915.3</v>
      </c>
      <c r="J109" s="61"/>
      <c r="L109" s="65"/>
      <c r="M109" s="61"/>
      <c r="N109" s="226"/>
      <c r="O109" s="260"/>
      <c r="P109" s="61"/>
      <c r="Q109" s="28"/>
      <c r="R109" s="61"/>
      <c r="S109" s="61"/>
      <c r="T109" s="10"/>
      <c r="U109" s="268"/>
      <c r="V109" s="3"/>
      <c r="W109" s="3"/>
      <c r="Z109" s="181"/>
      <c r="AA109" s="61"/>
      <c r="AB109" s="84"/>
      <c r="AC109" s="76"/>
      <c r="AD109" s="61"/>
      <c r="AE109" s="72"/>
    </row>
    <row r="110" spans="1:35" ht="12.75" customHeight="1">
      <c r="A110" s="18" t="s">
        <v>3</v>
      </c>
      <c r="B110" s="50" t="s">
        <v>39</v>
      </c>
      <c r="E110" s="1">
        <v>2017</v>
      </c>
      <c r="F110" s="1" t="s">
        <v>677</v>
      </c>
      <c r="G110" s="10">
        <v>914.3</v>
      </c>
      <c r="J110" s="61"/>
      <c r="L110" s="65"/>
      <c r="M110" s="61"/>
      <c r="N110" s="61"/>
      <c r="O110" s="105"/>
      <c r="P110" s="61"/>
      <c r="Q110" s="28"/>
      <c r="R110" s="61"/>
      <c r="S110" s="61"/>
      <c r="T110" s="10"/>
      <c r="U110" s="268"/>
      <c r="V110" s="3"/>
      <c r="W110" s="3"/>
      <c r="Z110" s="226"/>
      <c r="AA110" s="61"/>
      <c r="AB110" s="84"/>
      <c r="AC110" s="76"/>
      <c r="AD110" s="61"/>
      <c r="AE110" s="72"/>
    </row>
    <row r="111" spans="1:35" ht="12.75" customHeight="1">
      <c r="A111" s="18" t="s">
        <v>5</v>
      </c>
      <c r="B111" s="50" t="s">
        <v>37</v>
      </c>
      <c r="E111" s="1">
        <v>2017</v>
      </c>
      <c r="F111" s="1" t="s">
        <v>678</v>
      </c>
      <c r="G111" s="10">
        <v>863.8</v>
      </c>
      <c r="J111" s="61"/>
      <c r="L111" s="65"/>
      <c r="M111" s="61"/>
      <c r="N111" s="226"/>
      <c r="O111" s="401"/>
      <c r="P111" s="61"/>
      <c r="Q111" s="28"/>
      <c r="R111" s="61"/>
      <c r="S111" s="61"/>
      <c r="T111" s="10"/>
      <c r="U111" s="268"/>
      <c r="V111" s="3"/>
      <c r="W111" s="3"/>
      <c r="Z111" s="181"/>
      <c r="AA111" s="61"/>
      <c r="AB111" s="84"/>
      <c r="AC111" s="76"/>
      <c r="AD111" s="61"/>
      <c r="AE111" s="72"/>
    </row>
    <row r="112" spans="1:35" ht="12.75" customHeight="1">
      <c r="A112" s="18" t="s">
        <v>7</v>
      </c>
      <c r="B112" s="50" t="s">
        <v>649</v>
      </c>
      <c r="E112" s="1">
        <v>2023</v>
      </c>
      <c r="F112" s="1" t="s">
        <v>677</v>
      </c>
      <c r="G112" s="10">
        <v>791</v>
      </c>
      <c r="J112" s="61"/>
      <c r="L112" s="65"/>
      <c r="M112" s="61"/>
      <c r="N112" s="226"/>
      <c r="O112" s="105"/>
      <c r="P112" s="61"/>
      <c r="Q112" s="28"/>
      <c r="R112" s="61"/>
      <c r="S112" s="61"/>
      <c r="T112" s="10"/>
      <c r="U112" s="268"/>
      <c r="V112" s="3"/>
      <c r="W112" s="3"/>
      <c r="Z112" s="226"/>
      <c r="AA112" s="61"/>
      <c r="AB112" s="233"/>
      <c r="AC112" s="76"/>
      <c r="AD112" s="61"/>
      <c r="AE112" s="72"/>
    </row>
    <row r="113" spans="1:20" ht="12.75" customHeight="1">
      <c r="A113" s="18" t="s">
        <v>8</v>
      </c>
      <c r="B113" s="50" t="s">
        <v>665</v>
      </c>
      <c r="E113" s="1">
        <v>2023</v>
      </c>
      <c r="F113" s="1" t="s">
        <v>678</v>
      </c>
      <c r="G113" s="10">
        <v>761.8</v>
      </c>
      <c r="O113" s="105"/>
      <c r="P113" s="61"/>
      <c r="Q113" s="28"/>
      <c r="R113" s="61"/>
      <c r="S113" s="61"/>
      <c r="T113" s="10"/>
    </row>
    <row r="114" spans="1:20" ht="12.75" customHeight="1">
      <c r="A114" s="18" t="s">
        <v>10</v>
      </c>
      <c r="B114" s="50" t="s">
        <v>141</v>
      </c>
      <c r="E114" s="1">
        <v>2023</v>
      </c>
      <c r="F114" s="1" t="s">
        <v>715</v>
      </c>
      <c r="G114" s="10">
        <v>756.1</v>
      </c>
      <c r="O114" s="401"/>
      <c r="P114" s="61"/>
      <c r="Q114" s="28"/>
      <c r="R114" s="61"/>
      <c r="S114" s="61"/>
      <c r="T114" s="10"/>
    </row>
    <row r="115" spans="1:20" ht="12.75" customHeight="1">
      <c r="A115" s="18" t="s">
        <v>12</v>
      </c>
      <c r="B115" s="50" t="s">
        <v>9</v>
      </c>
      <c r="E115" s="1">
        <v>2017</v>
      </c>
      <c r="F115" s="1" t="s">
        <v>715</v>
      </c>
      <c r="G115" s="10">
        <v>752.4</v>
      </c>
      <c r="O115" s="260"/>
      <c r="P115" s="61"/>
      <c r="Q115" s="28"/>
      <c r="R115" s="61"/>
      <c r="S115" s="61"/>
      <c r="T115" s="10"/>
    </row>
    <row r="116" spans="1:20" ht="12.75" customHeight="1">
      <c r="A116" s="18" t="s">
        <v>14</v>
      </c>
      <c r="B116" s="50" t="s">
        <v>644</v>
      </c>
      <c r="E116" s="1">
        <v>2024</v>
      </c>
      <c r="F116" s="1" t="s">
        <v>676</v>
      </c>
      <c r="G116" s="10">
        <v>740</v>
      </c>
      <c r="O116" s="401"/>
      <c r="P116" s="61"/>
      <c r="Q116" s="28"/>
      <c r="R116" s="61"/>
      <c r="S116" s="61"/>
      <c r="T116" s="10"/>
    </row>
    <row r="117" spans="1:20" ht="12.75" customHeight="1">
      <c r="A117" s="18" t="s">
        <v>16</v>
      </c>
      <c r="B117" s="50" t="s">
        <v>644</v>
      </c>
      <c r="E117" s="1">
        <v>2019</v>
      </c>
      <c r="F117" s="1" t="s">
        <v>676</v>
      </c>
      <c r="G117" s="10">
        <v>725.8</v>
      </c>
      <c r="O117" s="105"/>
      <c r="P117" s="61"/>
      <c r="Q117" s="28"/>
      <c r="R117" s="61"/>
      <c r="S117" s="61"/>
      <c r="T117" s="10"/>
    </row>
    <row r="118" spans="1:20" ht="12.75" customHeight="1">
      <c r="O118" s="261"/>
      <c r="P118" s="61"/>
      <c r="Q118" s="28"/>
      <c r="R118" s="61"/>
      <c r="S118" s="61"/>
      <c r="T118" s="10"/>
    </row>
    <row r="119" spans="1:20" ht="12.75" customHeight="1">
      <c r="O119" s="401"/>
      <c r="P119" s="61"/>
      <c r="Q119" s="28"/>
      <c r="R119" s="61"/>
      <c r="S119" s="61"/>
      <c r="T119" s="9"/>
    </row>
    <row r="120" spans="1:20" ht="25.5">
      <c r="B120" s="23" t="s">
        <v>183</v>
      </c>
      <c r="O120" s="105"/>
      <c r="P120" s="61"/>
      <c r="Q120" s="28"/>
      <c r="R120" s="61"/>
      <c r="S120" s="61"/>
      <c r="T120" s="9"/>
    </row>
    <row r="121" spans="1:20" ht="12.75" customHeight="1">
      <c r="O121" s="261"/>
      <c r="P121" s="61"/>
      <c r="Q121" s="28"/>
      <c r="R121" s="61"/>
      <c r="S121" s="61"/>
      <c r="T121" s="9"/>
    </row>
    <row r="122" spans="1:20" ht="12.75" customHeight="1">
      <c r="A122" s="18" t="s">
        <v>0</v>
      </c>
      <c r="B122" s="50" t="s">
        <v>3168</v>
      </c>
      <c r="E122" s="1">
        <v>2025</v>
      </c>
      <c r="F122" s="1" t="s">
        <v>676</v>
      </c>
      <c r="G122" s="10">
        <v>579.4</v>
      </c>
    </row>
    <row r="123" spans="1:20" ht="12.75" customHeight="1">
      <c r="A123" s="18" t="s">
        <v>2</v>
      </c>
      <c r="B123" s="34" t="s">
        <v>1580</v>
      </c>
      <c r="E123" s="1">
        <v>2023</v>
      </c>
      <c r="F123" s="1" t="s">
        <v>676</v>
      </c>
      <c r="G123" s="10">
        <v>551.6</v>
      </c>
    </row>
    <row r="124" spans="1:20" ht="12.75" customHeight="1">
      <c r="A124" s="18" t="s">
        <v>3</v>
      </c>
      <c r="B124" s="50" t="s">
        <v>2085</v>
      </c>
      <c r="E124" s="1">
        <v>2023</v>
      </c>
      <c r="F124" s="1" t="s">
        <v>677</v>
      </c>
      <c r="G124" s="10">
        <v>514.9</v>
      </c>
    </row>
    <row r="125" spans="1:20" ht="12.75" customHeight="1">
      <c r="A125" s="18" t="s">
        <v>5</v>
      </c>
      <c r="B125" s="270" t="s">
        <v>3149</v>
      </c>
      <c r="E125" s="1">
        <v>2026</v>
      </c>
      <c r="F125" s="1" t="s">
        <v>676</v>
      </c>
      <c r="G125" s="10">
        <v>512.4</v>
      </c>
    </row>
    <row r="126" spans="1:20" ht="12.75" customHeight="1">
      <c r="A126" s="18" t="s">
        <v>7</v>
      </c>
      <c r="B126" s="50" t="s">
        <v>2081</v>
      </c>
      <c r="E126" s="1">
        <v>2025</v>
      </c>
      <c r="F126" s="1" t="s">
        <v>677</v>
      </c>
      <c r="G126" s="10">
        <v>494.7</v>
      </c>
    </row>
    <row r="127" spans="1:20" ht="12.75" customHeight="1">
      <c r="A127" s="18" t="s">
        <v>8</v>
      </c>
      <c r="B127" s="34" t="s">
        <v>3168</v>
      </c>
      <c r="E127" s="1">
        <v>2026</v>
      </c>
      <c r="F127" s="1" t="s">
        <v>677</v>
      </c>
      <c r="G127" s="10">
        <v>491</v>
      </c>
    </row>
    <row r="128" spans="1:20" ht="12.75" customHeight="1">
      <c r="A128" s="18" t="s">
        <v>10</v>
      </c>
      <c r="B128" s="50" t="s">
        <v>649</v>
      </c>
      <c r="E128" s="1">
        <v>2025</v>
      </c>
      <c r="F128" s="1" t="s">
        <v>678</v>
      </c>
      <c r="G128" s="10">
        <v>486.35</v>
      </c>
    </row>
    <row r="129" spans="1:7" ht="12.75" customHeight="1">
      <c r="A129" s="18" t="s">
        <v>12</v>
      </c>
      <c r="B129" s="270" t="s">
        <v>1596</v>
      </c>
      <c r="E129" s="1">
        <v>2026</v>
      </c>
      <c r="F129" s="1" t="s">
        <v>678</v>
      </c>
      <c r="G129" s="10">
        <v>477.3</v>
      </c>
    </row>
    <row r="130" spans="1:7" ht="12.75" customHeight="1">
      <c r="A130" s="18" t="s">
        <v>14</v>
      </c>
      <c r="B130" s="50" t="s">
        <v>3164</v>
      </c>
      <c r="E130" s="1">
        <v>2025</v>
      </c>
      <c r="F130" s="1" t="s">
        <v>715</v>
      </c>
      <c r="G130" s="10">
        <v>471.4</v>
      </c>
    </row>
    <row r="131" spans="1:7" ht="12.75" customHeight="1">
      <c r="A131" s="18" t="s">
        <v>16</v>
      </c>
      <c r="B131" s="270" t="s">
        <v>179</v>
      </c>
      <c r="E131" s="1">
        <v>2025</v>
      </c>
      <c r="F131" s="1" t="s">
        <v>716</v>
      </c>
      <c r="G131" s="10">
        <v>461.5</v>
      </c>
    </row>
    <row r="132" spans="1:7" ht="12.75" customHeight="1"/>
    <row r="133" spans="1:7" ht="12.75" customHeight="1"/>
    <row r="134" spans="1:7" ht="25.5">
      <c r="B134" s="23" t="s">
        <v>695</v>
      </c>
    </row>
    <row r="135" spans="1:7" ht="12.75" customHeight="1"/>
    <row r="136" spans="1:7" ht="12.75" customHeight="1">
      <c r="A136" s="18" t="s">
        <v>0</v>
      </c>
      <c r="B136" s="50" t="s">
        <v>143</v>
      </c>
      <c r="E136" s="1">
        <v>2026</v>
      </c>
      <c r="F136" s="1" t="s">
        <v>676</v>
      </c>
      <c r="G136" s="10">
        <v>1166.5</v>
      </c>
    </row>
    <row r="137" spans="1:7" ht="12.75" customHeight="1">
      <c r="A137" s="18" t="s">
        <v>2</v>
      </c>
      <c r="B137" s="50" t="s">
        <v>3855</v>
      </c>
      <c r="E137" s="1">
        <v>2026</v>
      </c>
      <c r="F137" s="1" t="s">
        <v>677</v>
      </c>
      <c r="G137" s="10">
        <v>1121.3</v>
      </c>
    </row>
    <row r="138" spans="1:7" ht="12.75" customHeight="1">
      <c r="A138" s="18" t="s">
        <v>3</v>
      </c>
      <c r="B138" s="50" t="s">
        <v>1587</v>
      </c>
      <c r="E138" s="1">
        <v>2025</v>
      </c>
      <c r="F138" s="1" t="s">
        <v>676</v>
      </c>
      <c r="G138" s="10">
        <v>1117.2</v>
      </c>
    </row>
    <row r="139" spans="1:7" ht="12.75" customHeight="1">
      <c r="A139" s="18" t="s">
        <v>5</v>
      </c>
      <c r="B139" s="50" t="s">
        <v>153</v>
      </c>
      <c r="E139" s="1">
        <v>2019</v>
      </c>
      <c r="F139" s="1" t="s">
        <v>676</v>
      </c>
      <c r="G139" s="10">
        <v>1062.9000000000001</v>
      </c>
    </row>
    <row r="140" spans="1:7" ht="12.75" customHeight="1">
      <c r="A140" s="18" t="s">
        <v>7</v>
      </c>
      <c r="B140" s="270" t="s">
        <v>31</v>
      </c>
      <c r="E140" s="1">
        <v>2026</v>
      </c>
      <c r="F140" s="1" t="s">
        <v>678</v>
      </c>
      <c r="G140" s="10">
        <v>1022.5</v>
      </c>
    </row>
    <row r="141" spans="1:7" ht="12.75" customHeight="1">
      <c r="A141" s="18" t="s">
        <v>8</v>
      </c>
      <c r="B141" s="182" t="s">
        <v>616</v>
      </c>
      <c r="E141" s="1">
        <v>2025</v>
      </c>
      <c r="F141" s="1" t="s">
        <v>677</v>
      </c>
      <c r="G141" s="10">
        <v>1019.5</v>
      </c>
    </row>
    <row r="142" spans="1:7" ht="12.75" customHeight="1">
      <c r="A142" s="18" t="s">
        <v>10</v>
      </c>
      <c r="B142" s="50" t="s">
        <v>31</v>
      </c>
      <c r="E142" s="1">
        <v>2019</v>
      </c>
      <c r="F142" s="1" t="s">
        <v>677</v>
      </c>
      <c r="G142" s="10">
        <v>997.8</v>
      </c>
    </row>
    <row r="143" spans="1:7" ht="12.75" customHeight="1">
      <c r="A143" s="18" t="s">
        <v>12</v>
      </c>
      <c r="B143" s="50" t="s">
        <v>142</v>
      </c>
      <c r="E143" s="1">
        <v>2019</v>
      </c>
      <c r="F143" s="1" t="s">
        <v>678</v>
      </c>
      <c r="G143" s="10">
        <v>987.9</v>
      </c>
    </row>
    <row r="144" spans="1:7" ht="12.75" customHeight="1">
      <c r="A144" s="18" t="s">
        <v>14</v>
      </c>
      <c r="B144" s="34" t="s">
        <v>644</v>
      </c>
      <c r="E144" s="1">
        <v>2021</v>
      </c>
      <c r="F144" s="1" t="s">
        <v>676</v>
      </c>
      <c r="G144" s="10">
        <v>987.49999999999966</v>
      </c>
    </row>
    <row r="145" spans="1:7" ht="12.75" customHeight="1">
      <c r="A145" s="18" t="s">
        <v>16</v>
      </c>
      <c r="B145" s="50" t="s">
        <v>21</v>
      </c>
      <c r="E145" s="1">
        <v>2019</v>
      </c>
      <c r="F145" s="1" t="s">
        <v>715</v>
      </c>
      <c r="G145" s="10">
        <v>985.8</v>
      </c>
    </row>
    <row r="146" spans="1:7" ht="12.75" customHeight="1"/>
    <row r="147" spans="1:7" ht="12.75" customHeight="1"/>
    <row r="148" spans="1:7" ht="25.5">
      <c r="B148" s="23" t="s">
        <v>184</v>
      </c>
    </row>
    <row r="149" spans="1:7" ht="12.75" customHeight="1"/>
    <row r="150" spans="1:7" ht="12.75" customHeight="1">
      <c r="A150" s="18" t="s">
        <v>0</v>
      </c>
      <c r="B150" s="270" t="s">
        <v>2526</v>
      </c>
      <c r="E150" s="1">
        <v>2025</v>
      </c>
      <c r="F150" s="1" t="s">
        <v>676</v>
      </c>
      <c r="G150" s="10">
        <v>610.70000000000005</v>
      </c>
    </row>
    <row r="151" spans="1:7" ht="12.75" customHeight="1">
      <c r="A151" s="18" t="s">
        <v>2</v>
      </c>
      <c r="B151" s="50" t="s">
        <v>2530</v>
      </c>
      <c r="E151" s="1">
        <v>2025</v>
      </c>
      <c r="F151" s="1" t="s">
        <v>677</v>
      </c>
      <c r="G151" s="10">
        <v>593</v>
      </c>
    </row>
    <row r="152" spans="1:7" ht="12.75" customHeight="1">
      <c r="A152" s="18" t="s">
        <v>3</v>
      </c>
      <c r="B152" s="182" t="s">
        <v>1280</v>
      </c>
      <c r="E152" s="1">
        <v>2023</v>
      </c>
      <c r="F152" s="1" t="s">
        <v>676</v>
      </c>
      <c r="G152" s="10">
        <v>580.29999999999995</v>
      </c>
    </row>
    <row r="153" spans="1:7" ht="12.75" customHeight="1">
      <c r="A153" s="18" t="s">
        <v>5</v>
      </c>
      <c r="B153" s="34" t="s">
        <v>2091</v>
      </c>
      <c r="E153" s="1">
        <v>2023</v>
      </c>
      <c r="F153" s="1" t="s">
        <v>677</v>
      </c>
      <c r="G153" s="10">
        <v>567.35</v>
      </c>
    </row>
    <row r="154" spans="1:7" ht="12.75" customHeight="1">
      <c r="A154" s="18" t="s">
        <v>7</v>
      </c>
      <c r="B154" s="50" t="s">
        <v>1596</v>
      </c>
      <c r="E154" s="1">
        <v>2022</v>
      </c>
      <c r="F154" s="1" t="s">
        <v>676</v>
      </c>
      <c r="G154" s="10">
        <v>562.1</v>
      </c>
    </row>
    <row r="155" spans="1:7" ht="12.75" customHeight="1">
      <c r="A155" s="18" t="s">
        <v>8</v>
      </c>
      <c r="B155" s="50" t="s">
        <v>601</v>
      </c>
      <c r="E155" s="1">
        <v>2019</v>
      </c>
      <c r="F155" s="1" t="s">
        <v>676</v>
      </c>
      <c r="G155" s="10">
        <v>542.9</v>
      </c>
    </row>
    <row r="156" spans="1:7" ht="12.75" customHeight="1">
      <c r="A156" s="18" t="s">
        <v>10</v>
      </c>
      <c r="B156" s="34" t="s">
        <v>661</v>
      </c>
      <c r="E156" s="1">
        <v>2023</v>
      </c>
      <c r="F156" s="1" t="s">
        <v>678</v>
      </c>
      <c r="G156" s="10">
        <v>541</v>
      </c>
    </row>
    <row r="157" spans="1:7" ht="12.75" customHeight="1">
      <c r="A157" s="18" t="s">
        <v>12</v>
      </c>
      <c r="B157" s="34" t="s">
        <v>3157</v>
      </c>
      <c r="E157" s="1">
        <v>2025</v>
      </c>
      <c r="F157" s="1" t="s">
        <v>678</v>
      </c>
      <c r="G157" s="10">
        <v>536.29999999999995</v>
      </c>
    </row>
    <row r="158" spans="1:7" ht="12.75" customHeight="1">
      <c r="A158" s="18" t="s">
        <v>14</v>
      </c>
      <c r="B158" s="50" t="s">
        <v>144</v>
      </c>
      <c r="E158" s="1">
        <v>2017</v>
      </c>
      <c r="F158" s="1" t="s">
        <v>676</v>
      </c>
      <c r="G158" s="10">
        <v>523.29999999999995</v>
      </c>
    </row>
    <row r="159" spans="1:7" ht="12.75" customHeight="1">
      <c r="A159" s="18" t="s">
        <v>16</v>
      </c>
      <c r="B159" s="270" t="s">
        <v>2073</v>
      </c>
      <c r="E159" s="1">
        <v>2023</v>
      </c>
      <c r="F159" s="1" t="s">
        <v>715</v>
      </c>
      <c r="G159" s="10">
        <v>515</v>
      </c>
    </row>
    <row r="162" spans="1:7" ht="25.5">
      <c r="B162" s="23" t="s">
        <v>185</v>
      </c>
    </row>
    <row r="163" spans="1:7" ht="12.75" customHeight="1"/>
    <row r="164" spans="1:7" ht="12.75" customHeight="1">
      <c r="A164" s="18" t="s">
        <v>0</v>
      </c>
      <c r="B164" s="270" t="s">
        <v>31</v>
      </c>
      <c r="E164" s="1">
        <v>2021</v>
      </c>
      <c r="F164" s="1" t="s">
        <v>676</v>
      </c>
      <c r="G164" s="103">
        <v>885.19999999999936</v>
      </c>
    </row>
    <row r="165" spans="1:7" ht="12.75" customHeight="1">
      <c r="A165" s="18" t="s">
        <v>2</v>
      </c>
      <c r="B165" s="182" t="s">
        <v>1285</v>
      </c>
      <c r="E165" s="1">
        <v>2021</v>
      </c>
      <c r="F165" s="1" t="s">
        <v>677</v>
      </c>
      <c r="G165" s="103">
        <v>883.09999999999945</v>
      </c>
    </row>
    <row r="166" spans="1:7" ht="12.75" customHeight="1">
      <c r="A166" s="18" t="s">
        <v>3</v>
      </c>
      <c r="B166" s="182" t="s">
        <v>1286</v>
      </c>
      <c r="E166" s="1">
        <v>2021</v>
      </c>
      <c r="F166" s="1" t="s">
        <v>678</v>
      </c>
      <c r="G166" s="103">
        <v>832.99999999999886</v>
      </c>
    </row>
    <row r="167" spans="1:7" ht="12.75" customHeight="1">
      <c r="A167" s="18" t="s">
        <v>5</v>
      </c>
      <c r="B167" s="270" t="s">
        <v>17</v>
      </c>
      <c r="E167" s="1">
        <v>2021</v>
      </c>
      <c r="F167" s="1" t="s">
        <v>715</v>
      </c>
      <c r="G167" s="103">
        <v>817.99999999999932</v>
      </c>
    </row>
    <row r="168" spans="1:7" ht="12.75" customHeight="1">
      <c r="A168" s="18" t="s">
        <v>7</v>
      </c>
      <c r="B168" s="270" t="s">
        <v>25</v>
      </c>
      <c r="E168" s="1">
        <v>2021</v>
      </c>
      <c r="F168" s="1" t="s">
        <v>716</v>
      </c>
      <c r="G168" s="103">
        <v>812.09999999999945</v>
      </c>
    </row>
    <row r="169" spans="1:7" ht="12.75" customHeight="1">
      <c r="A169" s="18" t="s">
        <v>8</v>
      </c>
      <c r="B169" s="34" t="s">
        <v>631</v>
      </c>
      <c r="E169" s="1">
        <v>2021</v>
      </c>
      <c r="F169" s="1" t="s">
        <v>717</v>
      </c>
      <c r="G169" s="103">
        <v>806</v>
      </c>
    </row>
    <row r="170" spans="1:7" ht="12.75" customHeight="1">
      <c r="A170" s="18" t="s">
        <v>10</v>
      </c>
      <c r="B170" s="182" t="s">
        <v>1272</v>
      </c>
      <c r="E170" s="1">
        <v>2021</v>
      </c>
      <c r="F170" s="1" t="s">
        <v>718</v>
      </c>
      <c r="G170" s="103">
        <v>805.39999999999986</v>
      </c>
    </row>
    <row r="171" spans="1:7" ht="12.75" customHeight="1">
      <c r="A171" s="18" t="s">
        <v>12</v>
      </c>
      <c r="B171" s="34" t="s">
        <v>141</v>
      </c>
      <c r="E171" s="1">
        <v>2021</v>
      </c>
      <c r="F171" s="1" t="s">
        <v>719</v>
      </c>
      <c r="G171" s="103">
        <v>795.7</v>
      </c>
    </row>
    <row r="172" spans="1:7" ht="12.75" customHeight="1">
      <c r="A172" s="18" t="s">
        <v>14</v>
      </c>
      <c r="B172" s="182" t="s">
        <v>1270</v>
      </c>
      <c r="E172" s="1">
        <v>2021</v>
      </c>
      <c r="F172" s="1" t="s">
        <v>720</v>
      </c>
      <c r="G172" s="103">
        <v>787.3</v>
      </c>
    </row>
    <row r="173" spans="1:7" ht="12.75" customHeight="1">
      <c r="A173" s="18" t="s">
        <v>16</v>
      </c>
      <c r="B173" s="34" t="s">
        <v>661</v>
      </c>
      <c r="E173" s="1">
        <v>2021</v>
      </c>
      <c r="F173" s="1" t="s">
        <v>721</v>
      </c>
      <c r="G173" s="103">
        <v>781.39999999999986</v>
      </c>
    </row>
    <row r="174" spans="1:7" ht="12.75" customHeight="1"/>
    <row r="175" spans="1:7" ht="12.75" customHeight="1"/>
    <row r="176" spans="1:7" ht="25.5">
      <c r="B176" s="23" t="s">
        <v>174</v>
      </c>
    </row>
    <row r="178" spans="1:7" ht="12.75" customHeight="1">
      <c r="A178" s="18" t="s">
        <v>0</v>
      </c>
      <c r="B178" s="172" t="s">
        <v>1581</v>
      </c>
      <c r="E178" s="1">
        <v>2023</v>
      </c>
      <c r="F178" s="1" t="s">
        <v>676</v>
      </c>
      <c r="G178" s="10">
        <v>1273.2</v>
      </c>
    </row>
    <row r="179" spans="1:7" ht="12.75" customHeight="1">
      <c r="A179" s="18" t="s">
        <v>2</v>
      </c>
      <c r="B179" s="50" t="s">
        <v>11</v>
      </c>
      <c r="E179" s="1">
        <v>2017</v>
      </c>
      <c r="F179" s="1" t="s">
        <v>676</v>
      </c>
      <c r="G179" s="10">
        <v>1225.5</v>
      </c>
    </row>
    <row r="180" spans="1:7" ht="12.75" customHeight="1">
      <c r="A180" s="18" t="s">
        <v>3</v>
      </c>
      <c r="B180" s="50" t="s">
        <v>1579</v>
      </c>
      <c r="E180" s="1">
        <v>2023</v>
      </c>
      <c r="F180" s="1" t="s">
        <v>677</v>
      </c>
      <c r="G180" s="10">
        <v>1211.0999999999999</v>
      </c>
    </row>
    <row r="181" spans="1:7" ht="12.75" customHeight="1">
      <c r="A181" s="18" t="s">
        <v>5</v>
      </c>
      <c r="B181" s="270" t="s">
        <v>665</v>
      </c>
      <c r="E181" s="1">
        <v>2023</v>
      </c>
      <c r="F181" s="1" t="s">
        <v>678</v>
      </c>
      <c r="G181" s="10">
        <v>1192.9000000000001</v>
      </c>
    </row>
    <row r="182" spans="1:7" ht="12.75" customHeight="1">
      <c r="A182" s="18" t="s">
        <v>7</v>
      </c>
      <c r="B182" s="50" t="s">
        <v>613</v>
      </c>
      <c r="E182" s="1">
        <v>2023</v>
      </c>
      <c r="F182" s="1" t="s">
        <v>715</v>
      </c>
      <c r="G182" s="10">
        <v>1156.4000000000001</v>
      </c>
    </row>
    <row r="183" spans="1:7" ht="12.75" customHeight="1">
      <c r="A183" s="18" t="s">
        <v>8</v>
      </c>
      <c r="B183" s="50" t="s">
        <v>1593</v>
      </c>
      <c r="E183" s="1">
        <v>2023</v>
      </c>
      <c r="F183" s="1" t="s">
        <v>716</v>
      </c>
      <c r="G183" s="10">
        <v>1112.2</v>
      </c>
    </row>
    <row r="184" spans="1:7" ht="12.75" customHeight="1">
      <c r="A184" s="18" t="s">
        <v>10</v>
      </c>
      <c r="B184" s="50" t="s">
        <v>153</v>
      </c>
      <c r="E184" s="1">
        <v>2021</v>
      </c>
      <c r="F184" s="1" t="s">
        <v>676</v>
      </c>
      <c r="G184" s="10">
        <v>1093.7</v>
      </c>
    </row>
    <row r="185" spans="1:7" ht="12.75" customHeight="1">
      <c r="A185" s="18" t="s">
        <v>12</v>
      </c>
      <c r="B185" s="34" t="s">
        <v>2319</v>
      </c>
      <c r="E185" s="1">
        <v>2023</v>
      </c>
      <c r="F185" s="1" t="s">
        <v>717</v>
      </c>
      <c r="G185" s="10">
        <v>1089.5</v>
      </c>
    </row>
    <row r="186" spans="1:7" ht="12.75" customHeight="1">
      <c r="A186" s="18" t="s">
        <v>14</v>
      </c>
      <c r="B186" s="50" t="s">
        <v>142</v>
      </c>
      <c r="E186" s="1">
        <v>2023</v>
      </c>
      <c r="F186" s="1" t="s">
        <v>718</v>
      </c>
      <c r="G186" s="10">
        <v>1083.8</v>
      </c>
    </row>
    <row r="187" spans="1:7" ht="12.75" customHeight="1">
      <c r="A187" s="18" t="s">
        <v>16</v>
      </c>
      <c r="B187" s="50" t="s">
        <v>37</v>
      </c>
      <c r="E187" s="1">
        <v>2023</v>
      </c>
      <c r="F187" s="1" t="s">
        <v>719</v>
      </c>
      <c r="G187" s="10">
        <v>1058.9000000000001</v>
      </c>
    </row>
    <row r="188" spans="1:7" ht="12.75" customHeight="1"/>
    <row r="189" spans="1:7" ht="12.75" customHeight="1"/>
    <row r="190" spans="1:7" ht="25.5">
      <c r="B190" s="23" t="s">
        <v>186</v>
      </c>
    </row>
    <row r="192" spans="1:7">
      <c r="A192" s="18" t="s">
        <v>0</v>
      </c>
      <c r="B192" s="34" t="s">
        <v>154</v>
      </c>
      <c r="E192" s="1">
        <v>2024</v>
      </c>
      <c r="F192" s="1" t="s">
        <v>676</v>
      </c>
      <c r="G192" s="10">
        <v>1541.8</v>
      </c>
    </row>
    <row r="193" spans="1:7">
      <c r="A193" s="18" t="s">
        <v>2</v>
      </c>
      <c r="B193" s="270" t="s">
        <v>1279</v>
      </c>
      <c r="E193" s="1">
        <v>2024</v>
      </c>
      <c r="F193" s="1" t="s">
        <v>677</v>
      </c>
      <c r="G193" s="10">
        <v>1352</v>
      </c>
    </row>
    <row r="194" spans="1:7">
      <c r="A194" s="18" t="s">
        <v>3</v>
      </c>
      <c r="B194" s="50" t="s">
        <v>1666</v>
      </c>
      <c r="E194" s="1">
        <v>2024</v>
      </c>
      <c r="F194" s="1" t="s">
        <v>678</v>
      </c>
      <c r="G194" s="10">
        <v>1337.1</v>
      </c>
    </row>
    <row r="195" spans="1:7">
      <c r="A195" s="18" t="s">
        <v>5</v>
      </c>
      <c r="B195" s="34" t="s">
        <v>153</v>
      </c>
      <c r="E195" s="1">
        <v>2024</v>
      </c>
      <c r="F195" s="1" t="s">
        <v>715</v>
      </c>
      <c r="G195" s="10">
        <v>1334.9</v>
      </c>
    </row>
    <row r="196" spans="1:7">
      <c r="A196" s="18" t="s">
        <v>7</v>
      </c>
      <c r="B196" s="34" t="s">
        <v>33</v>
      </c>
      <c r="E196" s="1">
        <v>2022</v>
      </c>
      <c r="F196" s="1" t="s">
        <v>676</v>
      </c>
      <c r="G196" s="10">
        <v>1326.9</v>
      </c>
    </row>
    <row r="197" spans="1:7">
      <c r="A197" s="18" t="s">
        <v>8</v>
      </c>
      <c r="B197" s="182" t="s">
        <v>25</v>
      </c>
      <c r="E197" s="1">
        <v>2022</v>
      </c>
      <c r="F197" s="1" t="s">
        <v>677</v>
      </c>
      <c r="G197" s="10">
        <v>1317.2</v>
      </c>
    </row>
    <row r="198" spans="1:7">
      <c r="A198" s="18" t="s">
        <v>10</v>
      </c>
      <c r="B198" s="182" t="s">
        <v>1587</v>
      </c>
      <c r="E198" s="1">
        <v>2024</v>
      </c>
      <c r="F198" s="1" t="s">
        <v>716</v>
      </c>
      <c r="G198" s="10">
        <v>1315.4</v>
      </c>
    </row>
    <row r="199" spans="1:7">
      <c r="A199" s="18" t="s">
        <v>12</v>
      </c>
      <c r="B199" s="270" t="s">
        <v>37</v>
      </c>
      <c r="E199" s="1">
        <v>2021</v>
      </c>
      <c r="F199" s="1" t="s">
        <v>676</v>
      </c>
      <c r="G199" s="10">
        <v>1309.5999999999999</v>
      </c>
    </row>
    <row r="200" spans="1:7">
      <c r="A200" s="18" t="s">
        <v>14</v>
      </c>
      <c r="B200" s="182" t="s">
        <v>1277</v>
      </c>
      <c r="E200" s="1">
        <v>2021</v>
      </c>
      <c r="F200" s="1" t="s">
        <v>677</v>
      </c>
      <c r="G200" s="10">
        <v>1307.6999999999994</v>
      </c>
    </row>
    <row r="201" spans="1:7">
      <c r="A201" s="18" t="s">
        <v>16</v>
      </c>
      <c r="B201" s="270" t="s">
        <v>31</v>
      </c>
      <c r="E201" s="1">
        <v>2021</v>
      </c>
      <c r="F201" s="1" t="s">
        <v>678</v>
      </c>
      <c r="G201" s="10">
        <v>1299.6999999999989</v>
      </c>
    </row>
    <row r="204" spans="1:7" ht="25.5">
      <c r="B204" s="23" t="s">
        <v>187</v>
      </c>
    </row>
    <row r="206" spans="1:7">
      <c r="A206" s="18" t="s">
        <v>0</v>
      </c>
      <c r="B206" s="50" t="s">
        <v>2080</v>
      </c>
      <c r="E206" s="1">
        <v>2023</v>
      </c>
      <c r="F206" s="1" t="s">
        <v>676</v>
      </c>
      <c r="G206" s="10">
        <v>860.35</v>
      </c>
    </row>
    <row r="207" spans="1:7">
      <c r="A207" s="18" t="s">
        <v>2</v>
      </c>
      <c r="B207" s="50" t="s">
        <v>2091</v>
      </c>
      <c r="E207" s="1">
        <v>2023</v>
      </c>
      <c r="F207" s="1" t="s">
        <v>677</v>
      </c>
      <c r="G207" s="10">
        <v>831.35</v>
      </c>
    </row>
    <row r="208" spans="1:7">
      <c r="A208" s="18" t="s">
        <v>3</v>
      </c>
      <c r="B208" s="50" t="s">
        <v>1270</v>
      </c>
      <c r="E208" s="1">
        <v>2021</v>
      </c>
      <c r="F208" s="1" t="s">
        <v>676</v>
      </c>
      <c r="G208" s="10">
        <v>807.8</v>
      </c>
    </row>
    <row r="209" spans="1:7">
      <c r="A209" s="18" t="s">
        <v>5</v>
      </c>
      <c r="B209" s="50" t="s">
        <v>2089</v>
      </c>
      <c r="E209" s="1">
        <v>2023</v>
      </c>
      <c r="F209" s="1" t="s">
        <v>678</v>
      </c>
      <c r="G209" s="10">
        <v>807.6</v>
      </c>
    </row>
    <row r="210" spans="1:7">
      <c r="A210" s="18" t="s">
        <v>7</v>
      </c>
      <c r="B210" s="50" t="s">
        <v>33</v>
      </c>
      <c r="E210" s="1">
        <v>2019</v>
      </c>
      <c r="F210" s="1" t="s">
        <v>676</v>
      </c>
      <c r="G210" s="10">
        <v>802.75</v>
      </c>
    </row>
    <row r="211" spans="1:7">
      <c r="A211" s="18" t="s">
        <v>8</v>
      </c>
      <c r="B211" s="50" t="s">
        <v>636</v>
      </c>
      <c r="E211" s="1">
        <v>2019</v>
      </c>
      <c r="F211" s="1" t="s">
        <v>677</v>
      </c>
      <c r="G211" s="10">
        <v>792.3</v>
      </c>
    </row>
    <row r="212" spans="1:7">
      <c r="A212" s="18" t="s">
        <v>10</v>
      </c>
      <c r="B212" s="50" t="s">
        <v>615</v>
      </c>
      <c r="E212" s="1">
        <v>2023</v>
      </c>
      <c r="F212" s="1" t="s">
        <v>715</v>
      </c>
      <c r="G212" s="10">
        <v>791.7</v>
      </c>
    </row>
    <row r="213" spans="1:7">
      <c r="A213" s="18" t="s">
        <v>12</v>
      </c>
      <c r="B213" s="50" t="s">
        <v>661</v>
      </c>
      <c r="E213" s="1">
        <v>2025</v>
      </c>
      <c r="F213" s="1" t="s">
        <v>676</v>
      </c>
      <c r="G213" s="10">
        <v>790.5</v>
      </c>
    </row>
    <row r="214" spans="1:7">
      <c r="A214" s="18" t="s">
        <v>14</v>
      </c>
      <c r="B214" s="50" t="s">
        <v>3157</v>
      </c>
      <c r="E214" s="1">
        <v>2025</v>
      </c>
      <c r="F214" s="1" t="s">
        <v>677</v>
      </c>
      <c r="G214" s="10">
        <v>757.4</v>
      </c>
    </row>
    <row r="215" spans="1:7">
      <c r="A215" s="18" t="s">
        <v>16</v>
      </c>
      <c r="B215" s="50" t="s">
        <v>1589</v>
      </c>
      <c r="E215" s="1">
        <v>2023</v>
      </c>
      <c r="F215" s="1" t="s">
        <v>716</v>
      </c>
      <c r="G215" s="10">
        <v>746.1</v>
      </c>
    </row>
    <row r="218" spans="1:7" ht="25.5">
      <c r="B218" s="23" t="s">
        <v>1685</v>
      </c>
    </row>
    <row r="220" spans="1:7">
      <c r="A220" s="18" t="s">
        <v>0</v>
      </c>
      <c r="B220" s="50" t="s">
        <v>2521</v>
      </c>
      <c r="E220" s="1">
        <v>2024</v>
      </c>
      <c r="F220" s="1" t="s">
        <v>676</v>
      </c>
      <c r="G220" s="10">
        <v>716.6</v>
      </c>
    </row>
    <row r="221" spans="1:7">
      <c r="A221" s="18" t="s">
        <v>2</v>
      </c>
      <c r="B221" s="50" t="s">
        <v>152</v>
      </c>
      <c r="E221" s="1">
        <v>2019</v>
      </c>
      <c r="F221" s="1" t="s">
        <v>676</v>
      </c>
      <c r="G221" s="10">
        <v>699.5</v>
      </c>
    </row>
    <row r="222" spans="1:7">
      <c r="A222" s="18" t="s">
        <v>3</v>
      </c>
      <c r="B222" s="50" t="s">
        <v>152</v>
      </c>
      <c r="E222" s="1">
        <v>2024</v>
      </c>
      <c r="F222" s="1" t="s">
        <v>677</v>
      </c>
      <c r="G222" s="10">
        <v>694.9</v>
      </c>
    </row>
    <row r="223" spans="1:7">
      <c r="A223" s="18" t="s">
        <v>5</v>
      </c>
      <c r="B223" s="50" t="s">
        <v>655</v>
      </c>
      <c r="E223" s="1">
        <v>2019</v>
      </c>
      <c r="F223" s="1" t="s">
        <v>677</v>
      </c>
      <c r="G223" s="10">
        <v>655.8</v>
      </c>
    </row>
    <row r="224" spans="1:7">
      <c r="A224" s="18" t="s">
        <v>7</v>
      </c>
      <c r="B224" s="50" t="s">
        <v>155</v>
      </c>
      <c r="E224" s="1">
        <v>2021</v>
      </c>
      <c r="F224" s="1" t="s">
        <v>676</v>
      </c>
      <c r="G224" s="10">
        <v>654.1</v>
      </c>
    </row>
    <row r="225" spans="1:7">
      <c r="A225" s="18" t="s">
        <v>8</v>
      </c>
      <c r="B225" s="50" t="s">
        <v>2513</v>
      </c>
      <c r="E225" s="1">
        <v>2024</v>
      </c>
      <c r="F225" s="1" t="s">
        <v>678</v>
      </c>
      <c r="G225" s="10">
        <v>644.5</v>
      </c>
    </row>
    <row r="226" spans="1:7">
      <c r="A226" s="18" t="s">
        <v>10</v>
      </c>
      <c r="B226" s="50" t="s">
        <v>142</v>
      </c>
      <c r="E226" s="1">
        <v>2019</v>
      </c>
      <c r="F226" s="1" t="s">
        <v>678</v>
      </c>
      <c r="G226" s="10">
        <v>644.29999999999995</v>
      </c>
    </row>
    <row r="227" spans="1:7">
      <c r="A227" s="18" t="s">
        <v>12</v>
      </c>
      <c r="B227" s="50" t="s">
        <v>665</v>
      </c>
      <c r="E227" s="1">
        <v>2019</v>
      </c>
      <c r="F227" s="1" t="s">
        <v>715</v>
      </c>
      <c r="G227" s="10">
        <v>641.1</v>
      </c>
    </row>
    <row r="228" spans="1:7">
      <c r="A228" s="18" t="s">
        <v>14</v>
      </c>
      <c r="B228" s="50" t="s">
        <v>154</v>
      </c>
      <c r="E228" s="1">
        <v>2019</v>
      </c>
      <c r="F228" s="1" t="s">
        <v>716</v>
      </c>
      <c r="G228" s="10">
        <v>638.5</v>
      </c>
    </row>
    <row r="229" spans="1:7">
      <c r="A229" s="18" t="s">
        <v>16</v>
      </c>
      <c r="B229" s="50" t="s">
        <v>141</v>
      </c>
      <c r="E229" s="1">
        <v>2022</v>
      </c>
      <c r="F229" s="1" t="s">
        <v>676</v>
      </c>
      <c r="G229" s="10">
        <v>626.1</v>
      </c>
    </row>
    <row r="232" spans="1:7" ht="25.5">
      <c r="B232" s="23" t="s">
        <v>1684</v>
      </c>
    </row>
    <row r="234" spans="1:7">
      <c r="A234" s="18" t="s">
        <v>0</v>
      </c>
      <c r="B234" s="50" t="s">
        <v>644</v>
      </c>
      <c r="E234" s="1">
        <v>2023</v>
      </c>
      <c r="F234" s="1" t="s">
        <v>676</v>
      </c>
      <c r="G234" s="10">
        <v>1284.7</v>
      </c>
    </row>
    <row r="235" spans="1:7">
      <c r="A235" s="18" t="s">
        <v>2</v>
      </c>
      <c r="B235" s="50" t="s">
        <v>21</v>
      </c>
      <c r="E235" s="1">
        <v>2022</v>
      </c>
      <c r="F235" s="1" t="s">
        <v>676</v>
      </c>
      <c r="G235" s="10">
        <v>1225.2</v>
      </c>
    </row>
    <row r="236" spans="1:7">
      <c r="A236" s="18" t="s">
        <v>3</v>
      </c>
      <c r="B236" s="50" t="s">
        <v>2083</v>
      </c>
      <c r="E236" s="1">
        <v>2025</v>
      </c>
      <c r="F236" s="1" t="s">
        <v>676</v>
      </c>
      <c r="G236" s="10">
        <v>1173.9000000000001</v>
      </c>
    </row>
    <row r="237" spans="1:7">
      <c r="A237" s="18" t="s">
        <v>5</v>
      </c>
      <c r="B237" s="50" t="s">
        <v>1272</v>
      </c>
      <c r="E237" s="1">
        <v>2022</v>
      </c>
      <c r="F237" s="1" t="s">
        <v>677</v>
      </c>
      <c r="G237" s="10">
        <v>1171.8</v>
      </c>
    </row>
    <row r="238" spans="1:7">
      <c r="A238" s="18" t="s">
        <v>7</v>
      </c>
      <c r="B238" s="50" t="s">
        <v>154</v>
      </c>
      <c r="E238" s="1">
        <v>2023</v>
      </c>
      <c r="F238" s="1" t="s">
        <v>677</v>
      </c>
      <c r="G238" s="10">
        <v>1163.0999999999999</v>
      </c>
    </row>
    <row r="239" spans="1:7">
      <c r="A239" s="18" t="s">
        <v>8</v>
      </c>
      <c r="B239" s="50" t="s">
        <v>11</v>
      </c>
      <c r="E239" s="1">
        <v>2023</v>
      </c>
      <c r="F239" s="1" t="s">
        <v>678</v>
      </c>
      <c r="G239" s="10">
        <v>1155.0999999999999</v>
      </c>
    </row>
    <row r="240" spans="1:7">
      <c r="A240" s="18" t="s">
        <v>10</v>
      </c>
      <c r="B240" s="50" t="s">
        <v>11</v>
      </c>
      <c r="E240" s="1">
        <v>2019</v>
      </c>
      <c r="F240" s="1" t="s">
        <v>676</v>
      </c>
      <c r="G240" s="10">
        <v>1153.2</v>
      </c>
    </row>
    <row r="241" spans="1:7">
      <c r="A241" s="18" t="s">
        <v>12</v>
      </c>
      <c r="B241" s="50" t="s">
        <v>11</v>
      </c>
      <c r="E241" s="1">
        <v>2025</v>
      </c>
      <c r="F241" s="1" t="s">
        <v>677</v>
      </c>
      <c r="G241" s="10">
        <v>1144.8499999999999</v>
      </c>
    </row>
    <row r="242" spans="1:7">
      <c r="A242" s="18" t="s">
        <v>14</v>
      </c>
      <c r="B242" s="50" t="s">
        <v>645</v>
      </c>
      <c r="E242" s="1">
        <v>2023</v>
      </c>
      <c r="F242" s="1" t="s">
        <v>715</v>
      </c>
      <c r="G242" s="10">
        <v>1136.0999999999999</v>
      </c>
    </row>
    <row r="243" spans="1:7">
      <c r="A243" s="18" t="s">
        <v>16</v>
      </c>
      <c r="B243" s="50" t="s">
        <v>615</v>
      </c>
      <c r="E243" s="1">
        <v>2025</v>
      </c>
      <c r="F243" s="1" t="s">
        <v>678</v>
      </c>
      <c r="G243" s="10">
        <v>1129.9000000000001</v>
      </c>
    </row>
    <row r="246" spans="1:7" ht="25.5">
      <c r="B246" s="23" t="s">
        <v>2117</v>
      </c>
    </row>
    <row r="248" spans="1:7">
      <c r="A248" s="18" t="s">
        <v>0</v>
      </c>
      <c r="B248" s="50" t="s">
        <v>2091</v>
      </c>
      <c r="E248" s="1">
        <v>2023</v>
      </c>
      <c r="F248" s="1" t="s">
        <v>676</v>
      </c>
      <c r="G248" s="10">
        <v>742.9</v>
      </c>
    </row>
    <row r="249" spans="1:7">
      <c r="A249" s="18" t="s">
        <v>2</v>
      </c>
      <c r="B249" s="50" t="s">
        <v>1589</v>
      </c>
      <c r="E249" s="1">
        <v>2023</v>
      </c>
      <c r="F249" s="1" t="s">
        <v>677</v>
      </c>
      <c r="G249" s="10">
        <v>723.2</v>
      </c>
    </row>
    <row r="250" spans="1:7">
      <c r="A250" s="18" t="s">
        <v>3</v>
      </c>
      <c r="B250" s="50" t="s">
        <v>2078</v>
      </c>
      <c r="E250" s="1">
        <v>2023</v>
      </c>
      <c r="F250" s="1" t="s">
        <v>678</v>
      </c>
      <c r="G250" s="10">
        <v>707.8</v>
      </c>
    </row>
    <row r="251" spans="1:7">
      <c r="A251" s="18" t="s">
        <v>5</v>
      </c>
      <c r="B251" s="50" t="s">
        <v>1591</v>
      </c>
      <c r="E251" s="1">
        <v>2023</v>
      </c>
      <c r="F251" s="1" t="s">
        <v>715</v>
      </c>
      <c r="G251" s="10">
        <v>705.1</v>
      </c>
    </row>
    <row r="252" spans="1:7">
      <c r="A252" s="18" t="s">
        <v>7</v>
      </c>
      <c r="B252" s="50" t="s">
        <v>6</v>
      </c>
      <c r="E252" s="1">
        <v>2016</v>
      </c>
      <c r="F252" s="1" t="s">
        <v>676</v>
      </c>
      <c r="G252" s="10">
        <v>703.8</v>
      </c>
    </row>
    <row r="253" spans="1:7">
      <c r="A253" s="18" t="s">
        <v>8</v>
      </c>
      <c r="B253" s="50" t="s">
        <v>2089</v>
      </c>
      <c r="E253" s="1">
        <v>2023</v>
      </c>
      <c r="F253" s="1" t="s">
        <v>716</v>
      </c>
      <c r="G253" s="10">
        <v>690</v>
      </c>
    </row>
    <row r="254" spans="1:7">
      <c r="A254" s="18" t="s">
        <v>10</v>
      </c>
      <c r="B254" s="50" t="s">
        <v>1580</v>
      </c>
      <c r="E254" s="1">
        <v>2024</v>
      </c>
      <c r="F254" s="1" t="s">
        <v>676</v>
      </c>
      <c r="G254" s="10">
        <v>672.8</v>
      </c>
    </row>
    <row r="255" spans="1:7">
      <c r="A255" s="18" t="s">
        <v>12</v>
      </c>
      <c r="B255" s="50" t="s">
        <v>2523</v>
      </c>
      <c r="E255" s="1">
        <v>2025</v>
      </c>
      <c r="F255" s="1" t="s">
        <v>676</v>
      </c>
      <c r="G255" s="10">
        <v>669.3</v>
      </c>
    </row>
    <row r="256" spans="1:7">
      <c r="A256" s="18" t="s">
        <v>14</v>
      </c>
      <c r="B256" s="50" t="s">
        <v>25</v>
      </c>
      <c r="E256" s="1">
        <v>2016</v>
      </c>
      <c r="F256" s="1" t="s">
        <v>677</v>
      </c>
      <c r="G256" s="10">
        <v>665.6</v>
      </c>
    </row>
    <row r="257" spans="1:7">
      <c r="A257" s="18" t="s">
        <v>16</v>
      </c>
      <c r="B257" s="50" t="s">
        <v>33</v>
      </c>
      <c r="E257" s="1">
        <v>2016</v>
      </c>
      <c r="F257" s="1" t="s">
        <v>678</v>
      </c>
      <c r="G257" s="10">
        <v>647</v>
      </c>
    </row>
    <row r="260" spans="1:7" ht="25.5">
      <c r="B260" s="23" t="s">
        <v>189</v>
      </c>
    </row>
    <row r="262" spans="1:7">
      <c r="A262" s="18" t="s">
        <v>0</v>
      </c>
      <c r="B262" s="182" t="s">
        <v>1281</v>
      </c>
      <c r="E262" s="1">
        <v>2024</v>
      </c>
      <c r="F262" s="1" t="s">
        <v>676</v>
      </c>
      <c r="G262" s="10">
        <v>923.85</v>
      </c>
    </row>
    <row r="263" spans="1:7">
      <c r="A263" s="18" t="s">
        <v>2</v>
      </c>
      <c r="B263" s="34" t="s">
        <v>152</v>
      </c>
      <c r="E263" s="1">
        <v>2024</v>
      </c>
      <c r="F263" s="1" t="s">
        <v>677</v>
      </c>
      <c r="G263" s="10">
        <v>881.5</v>
      </c>
    </row>
    <row r="264" spans="1:7">
      <c r="A264" s="18" t="s">
        <v>3</v>
      </c>
      <c r="B264" s="34" t="s">
        <v>655</v>
      </c>
      <c r="E264" s="1">
        <v>2024</v>
      </c>
      <c r="F264" s="1" t="s">
        <v>678</v>
      </c>
      <c r="G264" s="10">
        <v>755.2</v>
      </c>
    </row>
    <row r="265" spans="1:7">
      <c r="A265" s="18" t="s">
        <v>5</v>
      </c>
      <c r="B265" s="34" t="s">
        <v>2507</v>
      </c>
      <c r="E265" s="1">
        <v>2024</v>
      </c>
      <c r="F265" s="1" t="s">
        <v>715</v>
      </c>
      <c r="G265" s="10">
        <v>744</v>
      </c>
    </row>
    <row r="266" spans="1:7">
      <c r="A266" s="18" t="s">
        <v>7</v>
      </c>
      <c r="B266" s="34" t="s">
        <v>2513</v>
      </c>
      <c r="E266" s="1">
        <v>2024</v>
      </c>
      <c r="F266" s="1" t="s">
        <v>716</v>
      </c>
      <c r="G266" s="10">
        <v>724.80000000000007</v>
      </c>
    </row>
    <row r="267" spans="1:7">
      <c r="A267" s="18" t="s">
        <v>8</v>
      </c>
      <c r="B267" s="270" t="s">
        <v>25</v>
      </c>
      <c r="E267" s="1">
        <v>2024</v>
      </c>
      <c r="F267" s="1" t="s">
        <v>717</v>
      </c>
      <c r="G267" s="10">
        <v>724</v>
      </c>
    </row>
    <row r="268" spans="1:7">
      <c r="A268" s="18" t="s">
        <v>10</v>
      </c>
      <c r="B268" s="182" t="s">
        <v>1277</v>
      </c>
      <c r="E268" s="1">
        <v>2024</v>
      </c>
      <c r="F268" s="1" t="s">
        <v>718</v>
      </c>
      <c r="G268" s="10">
        <v>697.40000000000009</v>
      </c>
    </row>
    <row r="269" spans="1:7">
      <c r="A269" s="18" t="s">
        <v>12</v>
      </c>
      <c r="B269" s="34" t="s">
        <v>2526</v>
      </c>
      <c r="E269" s="1">
        <v>2024</v>
      </c>
      <c r="F269" s="1" t="s">
        <v>719</v>
      </c>
      <c r="G269" s="10">
        <v>695.6</v>
      </c>
    </row>
    <row r="270" spans="1:7">
      <c r="A270" s="18" t="s">
        <v>14</v>
      </c>
      <c r="B270" s="34" t="s">
        <v>2529</v>
      </c>
      <c r="E270" s="1">
        <v>2024</v>
      </c>
      <c r="F270" s="1" t="s">
        <v>720</v>
      </c>
      <c r="G270" s="10">
        <v>695.5</v>
      </c>
    </row>
    <row r="271" spans="1:7">
      <c r="A271" s="18" t="s">
        <v>16</v>
      </c>
      <c r="B271" s="182" t="s">
        <v>1284</v>
      </c>
      <c r="E271" s="1">
        <v>2024</v>
      </c>
      <c r="F271" s="1" t="s">
        <v>721</v>
      </c>
      <c r="G271" s="10">
        <v>674.5</v>
      </c>
    </row>
    <row r="274" spans="1:7" ht="25.5">
      <c r="B274" s="23" t="s">
        <v>190</v>
      </c>
    </row>
    <row r="276" spans="1:7">
      <c r="A276" s="18" t="s">
        <v>0</v>
      </c>
      <c r="B276" s="50" t="s">
        <v>2082</v>
      </c>
      <c r="E276" s="1">
        <v>2025</v>
      </c>
      <c r="F276" s="1" t="s">
        <v>676</v>
      </c>
      <c r="G276" s="10">
        <v>591.4</v>
      </c>
    </row>
    <row r="277" spans="1:7">
      <c r="A277" s="18" t="s">
        <v>2</v>
      </c>
      <c r="B277" s="50" t="s">
        <v>1277</v>
      </c>
      <c r="E277" s="1">
        <v>2024</v>
      </c>
      <c r="F277" s="1" t="s">
        <v>676</v>
      </c>
      <c r="G277" s="10">
        <v>584</v>
      </c>
    </row>
    <row r="278" spans="1:7">
      <c r="A278" s="18" t="s">
        <v>3</v>
      </c>
      <c r="B278" s="50" t="s">
        <v>2523</v>
      </c>
      <c r="E278" s="1">
        <v>2025</v>
      </c>
      <c r="F278" s="1" t="s">
        <v>677</v>
      </c>
      <c r="G278" s="10">
        <v>565.79999999999995</v>
      </c>
    </row>
    <row r="279" spans="1:7">
      <c r="A279" s="18" t="s">
        <v>5</v>
      </c>
      <c r="B279" s="50" t="s">
        <v>3147</v>
      </c>
      <c r="E279" s="1">
        <v>2025</v>
      </c>
      <c r="F279" s="1" t="s">
        <v>678</v>
      </c>
      <c r="G279" s="10">
        <v>549.5</v>
      </c>
    </row>
    <row r="280" spans="1:7">
      <c r="A280" s="18" t="s">
        <v>7</v>
      </c>
      <c r="B280" s="50" t="s">
        <v>2091</v>
      </c>
      <c r="E280" s="1">
        <v>2023</v>
      </c>
      <c r="F280" s="1" t="s">
        <v>676</v>
      </c>
      <c r="G280" s="10">
        <v>538.4</v>
      </c>
    </row>
    <row r="281" spans="1:7">
      <c r="A281" s="18" t="s">
        <v>8</v>
      </c>
      <c r="B281" s="50" t="s">
        <v>661</v>
      </c>
      <c r="E281" s="1">
        <v>2025</v>
      </c>
      <c r="F281" s="1" t="s">
        <v>715</v>
      </c>
      <c r="G281" s="10">
        <v>525.79999999999995</v>
      </c>
    </row>
    <row r="282" spans="1:7">
      <c r="A282" s="18" t="s">
        <v>10</v>
      </c>
      <c r="B282" s="50" t="s">
        <v>2090</v>
      </c>
      <c r="E282" s="1">
        <v>2025</v>
      </c>
      <c r="F282" s="1" t="s">
        <v>716</v>
      </c>
      <c r="G282" s="10">
        <v>519.79999999999995</v>
      </c>
    </row>
    <row r="283" spans="1:7">
      <c r="A283" s="18" t="s">
        <v>12</v>
      </c>
      <c r="B283" s="50" t="s">
        <v>3162</v>
      </c>
      <c r="E283" s="1">
        <v>2025</v>
      </c>
      <c r="F283" s="1" t="s">
        <v>717</v>
      </c>
      <c r="G283" s="10">
        <v>517.6</v>
      </c>
    </row>
    <row r="284" spans="1:7">
      <c r="A284" s="18" t="s">
        <v>14</v>
      </c>
      <c r="B284" s="50" t="s">
        <v>624</v>
      </c>
      <c r="E284" s="1">
        <v>2023</v>
      </c>
      <c r="F284" s="1" t="s">
        <v>677</v>
      </c>
      <c r="G284" s="10">
        <v>516.29999999999995</v>
      </c>
    </row>
    <row r="285" spans="1:7">
      <c r="A285" s="18" t="s">
        <v>16</v>
      </c>
      <c r="B285" s="50" t="s">
        <v>2520</v>
      </c>
      <c r="E285" s="1">
        <v>2025</v>
      </c>
      <c r="F285" s="1" t="s">
        <v>718</v>
      </c>
      <c r="G285" s="10">
        <v>513.6</v>
      </c>
    </row>
    <row r="288" spans="1:7" ht="25.5">
      <c r="B288" s="23" t="s">
        <v>191</v>
      </c>
    </row>
    <row r="290" spans="1:7">
      <c r="A290" s="18" t="s">
        <v>0</v>
      </c>
      <c r="B290" s="50" t="s">
        <v>2523</v>
      </c>
      <c r="E290" s="1">
        <v>2025</v>
      </c>
      <c r="F290" s="1" t="s">
        <v>676</v>
      </c>
      <c r="G290" s="10">
        <v>858.1</v>
      </c>
    </row>
    <row r="291" spans="1:7">
      <c r="A291" s="18" t="s">
        <v>2</v>
      </c>
      <c r="B291" s="50" t="s">
        <v>2091</v>
      </c>
      <c r="E291" s="1">
        <v>2023</v>
      </c>
      <c r="F291" s="1" t="s">
        <v>676</v>
      </c>
      <c r="G291" s="10">
        <v>806.5</v>
      </c>
    </row>
    <row r="292" spans="1:7">
      <c r="A292" s="18" t="s">
        <v>3</v>
      </c>
      <c r="B292" s="50" t="s">
        <v>3152</v>
      </c>
      <c r="E292" s="1">
        <v>2025</v>
      </c>
      <c r="F292" s="1" t="s">
        <v>677</v>
      </c>
      <c r="G292" s="10">
        <v>770.6</v>
      </c>
    </row>
    <row r="293" spans="1:7">
      <c r="A293" s="18" t="s">
        <v>5</v>
      </c>
      <c r="B293" s="50" t="s">
        <v>1277</v>
      </c>
      <c r="E293" s="1">
        <v>2023</v>
      </c>
      <c r="F293" s="1" t="s">
        <v>677</v>
      </c>
      <c r="G293" s="10">
        <v>761.3</v>
      </c>
    </row>
    <row r="294" spans="1:7">
      <c r="A294" s="18" t="s">
        <v>7</v>
      </c>
      <c r="B294" s="50" t="s">
        <v>637</v>
      </c>
      <c r="E294" s="1">
        <v>2025</v>
      </c>
      <c r="F294" s="1" t="s">
        <v>678</v>
      </c>
      <c r="G294" s="10">
        <v>756.9</v>
      </c>
    </row>
    <row r="295" spans="1:7">
      <c r="A295" s="18" t="s">
        <v>8</v>
      </c>
      <c r="B295" s="50" t="s">
        <v>3150</v>
      </c>
      <c r="E295" s="1">
        <v>2025</v>
      </c>
      <c r="F295" s="1" t="s">
        <v>715</v>
      </c>
      <c r="G295" s="10">
        <v>755</v>
      </c>
    </row>
    <row r="296" spans="1:7">
      <c r="A296" s="18" t="s">
        <v>10</v>
      </c>
      <c r="B296" s="50" t="s">
        <v>2089</v>
      </c>
      <c r="E296" s="1">
        <v>2023</v>
      </c>
      <c r="F296" s="1" t="s">
        <v>678</v>
      </c>
      <c r="G296" s="10">
        <v>745.9</v>
      </c>
    </row>
    <row r="297" spans="1:7">
      <c r="A297" s="18" t="s">
        <v>12</v>
      </c>
      <c r="B297" s="50" t="s">
        <v>3162</v>
      </c>
      <c r="E297" s="1">
        <v>2025</v>
      </c>
      <c r="F297" s="1" t="s">
        <v>716</v>
      </c>
      <c r="G297" s="10">
        <v>739</v>
      </c>
    </row>
    <row r="298" spans="1:7">
      <c r="A298" s="18" t="s">
        <v>14</v>
      </c>
      <c r="B298" s="50" t="s">
        <v>2098</v>
      </c>
      <c r="E298" s="1">
        <v>2023</v>
      </c>
      <c r="F298" s="1" t="s">
        <v>715</v>
      </c>
      <c r="G298" s="10">
        <v>734.55</v>
      </c>
    </row>
    <row r="299" spans="1:7">
      <c r="A299" s="18" t="s">
        <v>16</v>
      </c>
      <c r="B299" s="50" t="s">
        <v>3149</v>
      </c>
      <c r="E299" s="1">
        <v>2025</v>
      </c>
      <c r="F299" s="1" t="s">
        <v>717</v>
      </c>
      <c r="G299" s="10">
        <v>727.5</v>
      </c>
    </row>
    <row r="302" spans="1:7" ht="25.5">
      <c r="B302" s="23" t="s">
        <v>194</v>
      </c>
    </row>
    <row r="304" spans="1:7">
      <c r="A304" s="18" t="s">
        <v>0</v>
      </c>
      <c r="B304" s="270" t="s">
        <v>1575</v>
      </c>
      <c r="E304" s="1">
        <v>2021</v>
      </c>
      <c r="F304" s="1" t="s">
        <v>676</v>
      </c>
      <c r="G304" s="103">
        <v>1159.0000000000009</v>
      </c>
    </row>
    <row r="305" spans="1:7">
      <c r="A305" s="18" t="s">
        <v>2</v>
      </c>
      <c r="B305" s="182" t="s">
        <v>1281</v>
      </c>
      <c r="E305" s="1">
        <v>2021</v>
      </c>
      <c r="F305" s="1" t="s">
        <v>677</v>
      </c>
      <c r="G305" s="103">
        <v>1115.2000000000016</v>
      </c>
    </row>
    <row r="306" spans="1:7">
      <c r="A306" s="18" t="s">
        <v>3</v>
      </c>
      <c r="B306" s="50" t="s">
        <v>143</v>
      </c>
      <c r="E306" s="1">
        <v>2021</v>
      </c>
      <c r="F306" s="1" t="s">
        <v>678</v>
      </c>
      <c r="G306" s="103">
        <v>1108.0999999999985</v>
      </c>
    </row>
    <row r="307" spans="1:7">
      <c r="A307" s="18" t="s">
        <v>5</v>
      </c>
      <c r="B307" s="34" t="s">
        <v>1595</v>
      </c>
      <c r="E307" s="1">
        <v>2022</v>
      </c>
      <c r="F307" s="1" t="s">
        <v>676</v>
      </c>
      <c r="G307" s="103">
        <v>1094.3499999999999</v>
      </c>
    </row>
    <row r="308" spans="1:7">
      <c r="A308" s="18" t="s">
        <v>7</v>
      </c>
      <c r="B308" s="270" t="s">
        <v>1583</v>
      </c>
      <c r="E308" s="1">
        <v>2021</v>
      </c>
      <c r="F308" s="1" t="s">
        <v>715</v>
      </c>
      <c r="G308" s="103">
        <v>1070.9000000000024</v>
      </c>
    </row>
    <row r="309" spans="1:7">
      <c r="A309" s="18" t="s">
        <v>8</v>
      </c>
      <c r="B309" s="182" t="s">
        <v>1272</v>
      </c>
      <c r="E309" s="1">
        <v>2021</v>
      </c>
      <c r="F309" s="1" t="s">
        <v>716</v>
      </c>
      <c r="G309" s="103">
        <v>1061.7000000000016</v>
      </c>
    </row>
    <row r="310" spans="1:7">
      <c r="A310" s="18" t="s">
        <v>10</v>
      </c>
      <c r="B310" s="270" t="s">
        <v>17</v>
      </c>
      <c r="E310" s="1">
        <v>2022</v>
      </c>
      <c r="F310" s="1" t="s">
        <v>677</v>
      </c>
      <c r="G310" s="103">
        <v>1061.4000000000001</v>
      </c>
    </row>
    <row r="311" spans="1:7">
      <c r="A311" s="18" t="s">
        <v>12</v>
      </c>
      <c r="B311" s="270" t="s">
        <v>1580</v>
      </c>
      <c r="E311" s="1">
        <v>2021</v>
      </c>
      <c r="F311" s="1" t="s">
        <v>717</v>
      </c>
      <c r="G311" s="103">
        <v>1036.7999999999993</v>
      </c>
    </row>
    <row r="312" spans="1:7">
      <c r="A312" s="18" t="s">
        <v>14</v>
      </c>
      <c r="B312" s="50" t="s">
        <v>21</v>
      </c>
      <c r="E312" s="1">
        <v>2021</v>
      </c>
      <c r="F312" s="1" t="s">
        <v>718</v>
      </c>
      <c r="G312" s="103">
        <v>1036.4000000000015</v>
      </c>
    </row>
    <row r="313" spans="1:7">
      <c r="A313" s="18" t="s">
        <v>16</v>
      </c>
      <c r="B313" s="270" t="s">
        <v>31</v>
      </c>
      <c r="E313" s="1">
        <v>2025</v>
      </c>
      <c r="F313" s="1" t="s">
        <v>676</v>
      </c>
      <c r="G313" s="103">
        <v>1028.9000000000001</v>
      </c>
    </row>
    <row r="316" spans="1:7" ht="25.5">
      <c r="B316" s="23" t="s">
        <v>192</v>
      </c>
    </row>
    <row r="318" spans="1:7">
      <c r="A318" s="18" t="s">
        <v>0</v>
      </c>
      <c r="B318" s="50" t="s">
        <v>2520</v>
      </c>
      <c r="E318" s="1">
        <v>2025</v>
      </c>
      <c r="F318" s="1" t="s">
        <v>676</v>
      </c>
      <c r="G318" s="10">
        <v>857.5</v>
      </c>
    </row>
    <row r="319" spans="1:7">
      <c r="A319" s="18" t="s">
        <v>2</v>
      </c>
      <c r="B319" s="50" t="s">
        <v>2506</v>
      </c>
      <c r="E319" s="1">
        <v>2025</v>
      </c>
      <c r="F319" s="1" t="s">
        <v>677</v>
      </c>
      <c r="G319" s="10">
        <v>827.4</v>
      </c>
    </row>
    <row r="320" spans="1:7">
      <c r="A320" s="18" t="s">
        <v>3</v>
      </c>
      <c r="B320" s="50" t="s">
        <v>2089</v>
      </c>
      <c r="E320" s="1">
        <v>2023</v>
      </c>
      <c r="F320" s="1" t="s">
        <v>676</v>
      </c>
      <c r="G320" s="10">
        <v>809.3</v>
      </c>
    </row>
    <row r="321" spans="1:7">
      <c r="A321" s="18" t="s">
        <v>5</v>
      </c>
      <c r="B321" s="50" t="s">
        <v>3152</v>
      </c>
      <c r="E321" s="1">
        <v>2025</v>
      </c>
      <c r="F321" s="1" t="s">
        <v>678</v>
      </c>
      <c r="G321" s="10">
        <v>764.9</v>
      </c>
    </row>
    <row r="322" spans="1:7">
      <c r="A322" s="18" t="s">
        <v>7</v>
      </c>
      <c r="B322" s="50" t="s">
        <v>2523</v>
      </c>
      <c r="E322" s="1">
        <v>2025</v>
      </c>
      <c r="F322" s="1" t="s">
        <v>678</v>
      </c>
      <c r="G322" s="10">
        <v>764.9</v>
      </c>
    </row>
    <row r="323" spans="1:7">
      <c r="A323" s="18" t="s">
        <v>8</v>
      </c>
      <c r="B323" s="50" t="s">
        <v>1284</v>
      </c>
      <c r="E323" s="1">
        <v>2025</v>
      </c>
      <c r="F323" s="1" t="s">
        <v>716</v>
      </c>
      <c r="G323" s="10">
        <v>744.6</v>
      </c>
    </row>
    <row r="324" spans="1:7">
      <c r="A324" s="18" t="s">
        <v>10</v>
      </c>
      <c r="B324" s="50" t="s">
        <v>624</v>
      </c>
      <c r="E324" s="1">
        <v>2023</v>
      </c>
      <c r="F324" s="1" t="s">
        <v>677</v>
      </c>
      <c r="G324" s="10">
        <v>743.6</v>
      </c>
    </row>
    <row r="325" spans="1:7">
      <c r="A325" s="18" t="s">
        <v>12</v>
      </c>
      <c r="B325" s="50" t="s">
        <v>648</v>
      </c>
      <c r="E325" s="1">
        <v>2025</v>
      </c>
      <c r="F325" s="1" t="s">
        <v>717</v>
      </c>
      <c r="G325" s="10">
        <v>743</v>
      </c>
    </row>
    <row r="326" spans="1:7">
      <c r="A326" s="18" t="s">
        <v>14</v>
      </c>
      <c r="B326" s="50" t="s">
        <v>637</v>
      </c>
      <c r="E326" s="1">
        <v>2025</v>
      </c>
      <c r="F326" s="1" t="s">
        <v>718</v>
      </c>
      <c r="G326" s="10">
        <v>740.9</v>
      </c>
    </row>
    <row r="327" spans="1:7">
      <c r="A327" s="18" t="s">
        <v>16</v>
      </c>
      <c r="B327" s="50" t="s">
        <v>1277</v>
      </c>
      <c r="E327" s="1">
        <v>2025</v>
      </c>
      <c r="F327" s="1" t="s">
        <v>719</v>
      </c>
      <c r="G327" s="10">
        <v>736.7</v>
      </c>
    </row>
    <row r="330" spans="1:7" ht="25.5">
      <c r="B330" s="23" t="s">
        <v>193</v>
      </c>
    </row>
    <row r="332" spans="1:7">
      <c r="A332" s="18" t="s">
        <v>0</v>
      </c>
      <c r="B332" s="50" t="s">
        <v>1272</v>
      </c>
      <c r="E332" s="1">
        <v>2025</v>
      </c>
      <c r="F332" s="1" t="s">
        <v>676</v>
      </c>
      <c r="G332" s="10">
        <v>688.8</v>
      </c>
    </row>
    <row r="333" spans="1:7">
      <c r="A333" s="18" t="s">
        <v>2</v>
      </c>
      <c r="B333" s="50" t="s">
        <v>2092</v>
      </c>
      <c r="E333" s="1">
        <v>2025</v>
      </c>
      <c r="F333" s="1" t="s">
        <v>677</v>
      </c>
      <c r="G333" s="10">
        <v>681.7</v>
      </c>
    </row>
    <row r="334" spans="1:7">
      <c r="A334" s="18" t="s">
        <v>3</v>
      </c>
      <c r="B334" s="50" t="s">
        <v>644</v>
      </c>
      <c r="E334" s="1">
        <v>2025</v>
      </c>
      <c r="F334" s="1" t="s">
        <v>677</v>
      </c>
      <c r="G334" s="10">
        <v>681.7</v>
      </c>
    </row>
    <row r="335" spans="1:7">
      <c r="A335" s="18" t="s">
        <v>5</v>
      </c>
      <c r="B335" s="50" t="s">
        <v>1285</v>
      </c>
      <c r="E335" s="1">
        <v>2021</v>
      </c>
      <c r="F335" s="1" t="s">
        <v>676</v>
      </c>
      <c r="G335" s="10">
        <v>680.3</v>
      </c>
    </row>
    <row r="336" spans="1:7">
      <c r="A336" s="18" t="s">
        <v>7</v>
      </c>
      <c r="B336" s="50" t="s">
        <v>31</v>
      </c>
      <c r="E336" s="1">
        <v>2021</v>
      </c>
      <c r="F336" s="1" t="s">
        <v>677</v>
      </c>
      <c r="G336" s="10">
        <v>672.9</v>
      </c>
    </row>
    <row r="337" spans="1:7">
      <c r="A337" s="18" t="s">
        <v>8</v>
      </c>
      <c r="B337" s="50" t="s">
        <v>9</v>
      </c>
      <c r="E337" s="1">
        <v>2018</v>
      </c>
      <c r="F337" s="1" t="s">
        <v>676</v>
      </c>
      <c r="G337" s="10">
        <v>659.3</v>
      </c>
    </row>
    <row r="338" spans="1:7">
      <c r="A338" s="18" t="s">
        <v>10</v>
      </c>
      <c r="B338" s="50" t="s">
        <v>2089</v>
      </c>
      <c r="E338" s="1">
        <v>2025</v>
      </c>
      <c r="F338" s="1" t="s">
        <v>715</v>
      </c>
      <c r="G338" s="10">
        <v>654.85</v>
      </c>
    </row>
    <row r="339" spans="1:7">
      <c r="A339" s="18" t="s">
        <v>12</v>
      </c>
      <c r="B339" s="50" t="s">
        <v>1581</v>
      </c>
      <c r="E339" s="1">
        <v>2025</v>
      </c>
      <c r="F339" s="1" t="s">
        <v>716</v>
      </c>
      <c r="G339" s="10">
        <v>647</v>
      </c>
    </row>
    <row r="340" spans="1:7">
      <c r="A340" s="18" t="s">
        <v>14</v>
      </c>
      <c r="B340" s="50" t="s">
        <v>631</v>
      </c>
      <c r="E340" s="1">
        <v>2025</v>
      </c>
      <c r="F340" s="1" t="s">
        <v>717</v>
      </c>
      <c r="G340" s="10">
        <v>636.6</v>
      </c>
    </row>
    <row r="341" spans="1:7">
      <c r="A341" s="18" t="s">
        <v>16</v>
      </c>
      <c r="B341" s="50" t="s">
        <v>637</v>
      </c>
      <c r="E341" s="1">
        <v>2021</v>
      </c>
      <c r="F341" s="1" t="s">
        <v>678</v>
      </c>
      <c r="G341" s="10">
        <v>635.1</v>
      </c>
    </row>
    <row r="344" spans="1:7" ht="25.5">
      <c r="B344" s="23" t="s">
        <v>175</v>
      </c>
    </row>
    <row r="346" spans="1:7">
      <c r="A346" s="18" t="s">
        <v>0</v>
      </c>
      <c r="B346" s="50" t="s">
        <v>179</v>
      </c>
      <c r="E346" s="1">
        <v>2025</v>
      </c>
      <c r="F346" s="1" t="s">
        <v>676</v>
      </c>
      <c r="G346" s="10">
        <v>732.8</v>
      </c>
    </row>
    <row r="347" spans="1:7">
      <c r="A347" s="18" t="s">
        <v>2</v>
      </c>
      <c r="B347" s="50" t="s">
        <v>2508</v>
      </c>
      <c r="E347" s="1">
        <v>2025</v>
      </c>
      <c r="F347" s="1" t="s">
        <v>677</v>
      </c>
      <c r="G347" s="10">
        <v>691</v>
      </c>
    </row>
    <row r="348" spans="1:7">
      <c r="A348" s="18" t="s">
        <v>3</v>
      </c>
      <c r="B348" s="50" t="s">
        <v>3160</v>
      </c>
      <c r="E348" s="1">
        <v>2025</v>
      </c>
      <c r="F348" s="1" t="s">
        <v>678</v>
      </c>
      <c r="G348" s="10">
        <v>689.2</v>
      </c>
    </row>
    <row r="349" spans="1:7">
      <c r="A349" s="18" t="s">
        <v>5</v>
      </c>
      <c r="B349" s="50" t="s">
        <v>2505</v>
      </c>
      <c r="E349" s="1">
        <v>2025</v>
      </c>
      <c r="F349" s="1" t="s">
        <v>715</v>
      </c>
      <c r="G349" s="10">
        <v>677.2</v>
      </c>
    </row>
    <row r="350" spans="1:7">
      <c r="A350" s="18" t="s">
        <v>7</v>
      </c>
      <c r="B350" s="50" t="s">
        <v>1581</v>
      </c>
      <c r="E350" s="1">
        <v>2025</v>
      </c>
      <c r="F350" s="1" t="s">
        <v>716</v>
      </c>
      <c r="G350" s="10">
        <v>672.8</v>
      </c>
    </row>
    <row r="351" spans="1:7">
      <c r="A351" s="18" t="s">
        <v>8</v>
      </c>
      <c r="B351" s="50" t="s">
        <v>2515</v>
      </c>
      <c r="E351" s="1">
        <v>2025</v>
      </c>
      <c r="F351" s="1" t="s">
        <v>717</v>
      </c>
      <c r="G351" s="10">
        <v>664.4</v>
      </c>
    </row>
    <row r="352" spans="1:7">
      <c r="A352" s="18" t="s">
        <v>10</v>
      </c>
      <c r="B352" s="50" t="s">
        <v>2080</v>
      </c>
      <c r="E352" s="1">
        <v>2025</v>
      </c>
      <c r="F352" s="1" t="s">
        <v>718</v>
      </c>
      <c r="G352" s="10">
        <v>664</v>
      </c>
    </row>
    <row r="353" spans="1:7">
      <c r="A353" s="18" t="s">
        <v>12</v>
      </c>
      <c r="B353" s="50" t="s">
        <v>3147</v>
      </c>
      <c r="E353" s="1">
        <v>2025</v>
      </c>
      <c r="F353" s="1" t="s">
        <v>719</v>
      </c>
      <c r="G353" s="10">
        <v>662.4</v>
      </c>
    </row>
    <row r="354" spans="1:7">
      <c r="A354" s="18" t="s">
        <v>14</v>
      </c>
      <c r="B354" s="50" t="s">
        <v>142</v>
      </c>
      <c r="E354" s="1">
        <v>2025</v>
      </c>
      <c r="F354" s="1" t="s">
        <v>720</v>
      </c>
      <c r="G354" s="10">
        <v>656.5</v>
      </c>
    </row>
    <row r="355" spans="1:7">
      <c r="A355" s="18" t="s">
        <v>16</v>
      </c>
      <c r="B355" s="50" t="s">
        <v>3166</v>
      </c>
      <c r="E355" s="1">
        <v>2025</v>
      </c>
      <c r="F355" s="1" t="s">
        <v>721</v>
      </c>
      <c r="G355" s="10">
        <v>651.6</v>
      </c>
    </row>
    <row r="358" spans="1:7" ht="25.5">
      <c r="B358" s="23" t="s">
        <v>195</v>
      </c>
    </row>
    <row r="360" spans="1:7">
      <c r="A360" s="18" t="s">
        <v>0</v>
      </c>
      <c r="B360" s="34" t="s">
        <v>2505</v>
      </c>
      <c r="C360" s="3"/>
      <c r="D360" s="3"/>
      <c r="E360" s="1">
        <v>2025</v>
      </c>
      <c r="F360" s="1" t="s">
        <v>676</v>
      </c>
      <c r="G360" s="10">
        <v>787.1</v>
      </c>
    </row>
    <row r="361" spans="1:7">
      <c r="A361" s="18" t="s">
        <v>2</v>
      </c>
      <c r="B361" s="34" t="s">
        <v>629</v>
      </c>
      <c r="C361" s="3"/>
      <c r="D361" s="3"/>
      <c r="E361" s="1">
        <v>2020</v>
      </c>
      <c r="F361" s="1" t="s">
        <v>676</v>
      </c>
      <c r="G361" s="10">
        <v>753.69999999999709</v>
      </c>
    </row>
    <row r="362" spans="1:7">
      <c r="A362" s="18" t="s">
        <v>3</v>
      </c>
      <c r="B362" s="270" t="s">
        <v>23</v>
      </c>
      <c r="C362" s="3"/>
      <c r="D362" s="3"/>
      <c r="E362" s="1">
        <v>2020</v>
      </c>
      <c r="F362" s="1" t="s">
        <v>677</v>
      </c>
      <c r="G362" s="10">
        <v>731.80000000000291</v>
      </c>
    </row>
    <row r="363" spans="1:7">
      <c r="A363" s="18" t="s">
        <v>5</v>
      </c>
      <c r="B363" s="191" t="s">
        <v>600</v>
      </c>
      <c r="C363" s="3"/>
      <c r="D363" s="3"/>
      <c r="E363" s="1">
        <v>2025</v>
      </c>
      <c r="F363" s="1" t="s">
        <v>677</v>
      </c>
      <c r="G363" s="10">
        <v>727.8</v>
      </c>
    </row>
    <row r="364" spans="1:7">
      <c r="A364" s="18" t="s">
        <v>7</v>
      </c>
      <c r="B364" s="191" t="s">
        <v>1266</v>
      </c>
      <c r="C364" s="3"/>
      <c r="D364" s="3"/>
      <c r="E364" s="1">
        <v>2020</v>
      </c>
      <c r="F364" s="1" t="s">
        <v>678</v>
      </c>
      <c r="G364" s="10">
        <v>713.49999999999818</v>
      </c>
    </row>
    <row r="365" spans="1:7">
      <c r="A365" s="18" t="s">
        <v>8</v>
      </c>
      <c r="B365" s="270" t="s">
        <v>6</v>
      </c>
      <c r="C365" s="3"/>
      <c r="D365" s="3"/>
      <c r="E365" s="1">
        <v>2020</v>
      </c>
      <c r="F365" s="1" t="s">
        <v>715</v>
      </c>
      <c r="G365" s="10">
        <v>710.70000000000073</v>
      </c>
    </row>
    <row r="366" spans="1:7">
      <c r="A366" s="18" t="s">
        <v>10</v>
      </c>
      <c r="B366" s="34" t="s">
        <v>141</v>
      </c>
      <c r="C366" s="3"/>
      <c r="D366" s="3"/>
      <c r="E366" s="1">
        <v>2020</v>
      </c>
      <c r="F366" s="1" t="s">
        <v>716</v>
      </c>
      <c r="G366" s="10">
        <v>704.99999999999454</v>
      </c>
    </row>
    <row r="367" spans="1:7">
      <c r="A367" s="18" t="s">
        <v>12</v>
      </c>
      <c r="B367" s="34" t="s">
        <v>1591</v>
      </c>
      <c r="C367" s="3"/>
      <c r="D367" s="3"/>
      <c r="E367" s="1">
        <v>2025</v>
      </c>
      <c r="F367" s="1" t="s">
        <v>678</v>
      </c>
      <c r="G367" s="10">
        <v>701.4</v>
      </c>
    </row>
    <row r="368" spans="1:7">
      <c r="A368" s="18" t="s">
        <v>14</v>
      </c>
      <c r="B368" s="191" t="s">
        <v>1272</v>
      </c>
      <c r="C368" s="3"/>
      <c r="D368" s="3"/>
      <c r="E368" s="1">
        <v>2021</v>
      </c>
      <c r="F368" s="1" t="s">
        <v>676</v>
      </c>
      <c r="G368" s="10">
        <v>700</v>
      </c>
    </row>
    <row r="369" spans="1:7">
      <c r="A369" s="18" t="s">
        <v>16</v>
      </c>
      <c r="B369" s="34" t="s">
        <v>152</v>
      </c>
      <c r="C369" s="3"/>
      <c r="D369" s="3"/>
      <c r="E369" s="1">
        <v>2020</v>
      </c>
      <c r="F369" s="1" t="s">
        <v>717</v>
      </c>
      <c r="G369" s="10">
        <v>685.19999999999891</v>
      </c>
    </row>
    <row r="372" spans="1:7" ht="25.5">
      <c r="B372" s="23" t="s">
        <v>196</v>
      </c>
    </row>
    <row r="374" spans="1:7">
      <c r="A374" s="18" t="s">
        <v>0</v>
      </c>
      <c r="B374" s="50" t="s">
        <v>21</v>
      </c>
      <c r="E374" s="1">
        <v>2024</v>
      </c>
      <c r="F374" s="1" t="s">
        <v>676</v>
      </c>
      <c r="G374" s="10">
        <v>1127.5999999999999</v>
      </c>
    </row>
    <row r="375" spans="1:7">
      <c r="A375" s="18" t="s">
        <v>2</v>
      </c>
      <c r="B375" s="50" t="s">
        <v>33</v>
      </c>
      <c r="E375" s="1">
        <v>2024</v>
      </c>
      <c r="F375" s="1" t="s">
        <v>677</v>
      </c>
      <c r="G375" s="10">
        <v>1096.0999999999999</v>
      </c>
    </row>
    <row r="376" spans="1:7">
      <c r="A376" s="18" t="s">
        <v>3</v>
      </c>
      <c r="B376" s="50" t="s">
        <v>154</v>
      </c>
      <c r="E376" s="1">
        <v>2024</v>
      </c>
      <c r="F376" s="1" t="s">
        <v>678</v>
      </c>
      <c r="G376" s="10">
        <v>1051.8</v>
      </c>
    </row>
    <row r="377" spans="1:7">
      <c r="A377" s="18" t="s">
        <v>5</v>
      </c>
      <c r="B377" s="50" t="s">
        <v>21</v>
      </c>
      <c r="E377" s="1">
        <v>2018</v>
      </c>
      <c r="F377" s="1" t="s">
        <v>676</v>
      </c>
      <c r="G377" s="10">
        <v>1048.8</v>
      </c>
    </row>
    <row r="378" spans="1:7">
      <c r="A378" s="18" t="s">
        <v>7</v>
      </c>
      <c r="B378" s="50" t="s">
        <v>143</v>
      </c>
      <c r="E378" s="1">
        <v>2024</v>
      </c>
      <c r="F378" s="1" t="s">
        <v>715</v>
      </c>
      <c r="G378" s="10">
        <v>1019.9</v>
      </c>
    </row>
    <row r="379" spans="1:7">
      <c r="A379" s="18" t="s">
        <v>8</v>
      </c>
      <c r="B379" s="50" t="s">
        <v>31</v>
      </c>
      <c r="E379" s="1">
        <v>2024</v>
      </c>
      <c r="F379" s="1" t="s">
        <v>716</v>
      </c>
      <c r="G379" s="10">
        <v>1019.5</v>
      </c>
    </row>
    <row r="380" spans="1:7">
      <c r="A380" s="18" t="s">
        <v>10</v>
      </c>
      <c r="B380" s="50" t="s">
        <v>37</v>
      </c>
      <c r="E380" s="1">
        <v>2024</v>
      </c>
      <c r="F380" s="1" t="s">
        <v>717</v>
      </c>
      <c r="G380" s="10">
        <v>1016.7</v>
      </c>
    </row>
    <row r="381" spans="1:7">
      <c r="A381" s="18" t="s">
        <v>12</v>
      </c>
      <c r="B381" s="50" t="s">
        <v>142</v>
      </c>
      <c r="E381" s="1">
        <v>2024</v>
      </c>
      <c r="F381" s="1" t="s">
        <v>718</v>
      </c>
      <c r="G381" s="10">
        <v>1004.1</v>
      </c>
    </row>
    <row r="382" spans="1:7">
      <c r="A382" s="18" t="s">
        <v>14</v>
      </c>
      <c r="B382" s="50" t="s">
        <v>1286</v>
      </c>
      <c r="E382" s="1">
        <v>2024</v>
      </c>
      <c r="F382" s="1" t="s">
        <v>719</v>
      </c>
      <c r="G382" s="10">
        <v>1001.6</v>
      </c>
    </row>
    <row r="383" spans="1:7">
      <c r="A383" s="18" t="s">
        <v>16</v>
      </c>
      <c r="B383" s="50" t="s">
        <v>19</v>
      </c>
      <c r="E383" s="1">
        <v>2018</v>
      </c>
      <c r="F383" s="1" t="s">
        <v>677</v>
      </c>
      <c r="G383" s="10">
        <v>996.8</v>
      </c>
    </row>
    <row r="386" spans="1:7" ht="25.5">
      <c r="B386" s="23" t="s">
        <v>197</v>
      </c>
    </row>
    <row r="388" spans="1:7">
      <c r="A388" s="18" t="s">
        <v>0</v>
      </c>
      <c r="B388" s="50" t="s">
        <v>6</v>
      </c>
      <c r="E388" s="1">
        <v>2017</v>
      </c>
      <c r="F388" s="1" t="s">
        <v>676</v>
      </c>
      <c r="G388" s="10">
        <v>490.7</v>
      </c>
    </row>
    <row r="389" spans="1:7">
      <c r="A389" s="18" t="s">
        <v>2</v>
      </c>
      <c r="B389" s="50" t="s">
        <v>23</v>
      </c>
      <c r="E389" s="1">
        <v>2024</v>
      </c>
      <c r="F389" s="1" t="s">
        <v>676</v>
      </c>
      <c r="G389" s="10">
        <v>456</v>
      </c>
    </row>
    <row r="390" spans="1:7">
      <c r="A390" s="18" t="s">
        <v>3</v>
      </c>
      <c r="B390" s="182" t="s">
        <v>1591</v>
      </c>
      <c r="E390" s="1">
        <v>2022</v>
      </c>
      <c r="F390" s="1" t="s">
        <v>676</v>
      </c>
      <c r="G390" s="10">
        <v>416.1</v>
      </c>
    </row>
    <row r="391" spans="1:7">
      <c r="A391" s="18" t="s">
        <v>5</v>
      </c>
      <c r="B391" s="50" t="s">
        <v>35</v>
      </c>
      <c r="E391" s="1">
        <v>2017</v>
      </c>
      <c r="F391" s="1" t="s">
        <v>677</v>
      </c>
      <c r="G391" s="10">
        <v>415.5</v>
      </c>
    </row>
    <row r="392" spans="1:7">
      <c r="A392" s="18" t="s">
        <v>7</v>
      </c>
      <c r="B392" s="182" t="s">
        <v>1</v>
      </c>
      <c r="E392" s="1">
        <v>2021</v>
      </c>
      <c r="F392" s="1" t="s">
        <v>676</v>
      </c>
      <c r="G392" s="10">
        <v>406.25</v>
      </c>
    </row>
    <row r="393" spans="1:7">
      <c r="A393" s="18" t="s">
        <v>8</v>
      </c>
      <c r="B393" s="50" t="s">
        <v>13</v>
      </c>
      <c r="E393" s="1">
        <v>2017</v>
      </c>
      <c r="F393" s="1" t="s">
        <v>678</v>
      </c>
      <c r="G393" s="10">
        <v>403.5</v>
      </c>
    </row>
    <row r="394" spans="1:7">
      <c r="A394" s="18" t="s">
        <v>10</v>
      </c>
      <c r="B394" s="50" t="s">
        <v>613</v>
      </c>
      <c r="E394" s="1">
        <v>2021</v>
      </c>
      <c r="F394" s="1" t="s">
        <v>677</v>
      </c>
      <c r="G394" s="10">
        <v>401.9</v>
      </c>
    </row>
    <row r="395" spans="1:7">
      <c r="A395" s="18" t="s">
        <v>12</v>
      </c>
      <c r="B395" s="182" t="s">
        <v>2527</v>
      </c>
      <c r="E395" s="1">
        <v>2024</v>
      </c>
      <c r="F395" s="1" t="s">
        <v>677</v>
      </c>
      <c r="G395" s="10">
        <v>392.8</v>
      </c>
    </row>
    <row r="396" spans="1:7">
      <c r="A396" s="18" t="s">
        <v>14</v>
      </c>
      <c r="B396" s="50" t="s">
        <v>155</v>
      </c>
      <c r="E396" s="1">
        <v>2021</v>
      </c>
      <c r="F396" s="1" t="s">
        <v>678</v>
      </c>
      <c r="G396" s="10">
        <v>387.8</v>
      </c>
    </row>
    <row r="397" spans="1:7">
      <c r="A397" s="18" t="s">
        <v>16</v>
      </c>
      <c r="B397" s="50" t="s">
        <v>144</v>
      </c>
      <c r="E397" s="1">
        <v>2022</v>
      </c>
      <c r="F397" s="1" t="s">
        <v>677</v>
      </c>
      <c r="G397" s="10">
        <v>386.3</v>
      </c>
    </row>
    <row r="400" spans="1:7" ht="25.5">
      <c r="B400" s="23" t="s">
        <v>198</v>
      </c>
    </row>
    <row r="402" spans="1:7">
      <c r="A402" s="18" t="s">
        <v>0</v>
      </c>
      <c r="B402" s="182" t="s">
        <v>645</v>
      </c>
      <c r="C402" s="1"/>
      <c r="D402" s="1"/>
      <c r="E402" s="1">
        <v>2024</v>
      </c>
      <c r="F402" s="1" t="s">
        <v>676</v>
      </c>
      <c r="G402" s="10">
        <v>4811</v>
      </c>
    </row>
    <row r="403" spans="1:7">
      <c r="A403" s="18" t="s">
        <v>2</v>
      </c>
      <c r="B403" s="34" t="s">
        <v>21</v>
      </c>
      <c r="C403" s="1"/>
      <c r="D403" s="1"/>
      <c r="E403" s="1">
        <v>2017</v>
      </c>
      <c r="F403" s="1" t="s">
        <v>676</v>
      </c>
      <c r="G403" s="10">
        <v>4680.8</v>
      </c>
    </row>
    <row r="404" spans="1:7">
      <c r="A404" s="18" t="s">
        <v>3</v>
      </c>
      <c r="B404" s="34" t="s">
        <v>33</v>
      </c>
      <c r="C404" s="1"/>
      <c r="D404" s="1"/>
      <c r="E404" s="1">
        <v>2017</v>
      </c>
      <c r="F404" s="1" t="s">
        <v>677</v>
      </c>
      <c r="G404" s="10">
        <v>4632.7</v>
      </c>
    </row>
    <row r="405" spans="1:7">
      <c r="A405" s="18" t="s">
        <v>5</v>
      </c>
      <c r="B405" s="182" t="s">
        <v>1587</v>
      </c>
      <c r="C405" s="1"/>
      <c r="D405" s="1"/>
      <c r="E405" s="1">
        <v>2024</v>
      </c>
      <c r="F405" s="1" t="s">
        <v>677</v>
      </c>
      <c r="G405" s="10">
        <v>4535.1000000000004</v>
      </c>
    </row>
    <row r="406" spans="1:7">
      <c r="A406" s="18" t="s">
        <v>7</v>
      </c>
      <c r="B406" s="34" t="s">
        <v>2511</v>
      </c>
      <c r="C406" s="1"/>
      <c r="D406" s="1"/>
      <c r="E406" s="1">
        <v>2024</v>
      </c>
      <c r="F406" s="1" t="s">
        <v>678</v>
      </c>
      <c r="G406" s="10">
        <v>4323</v>
      </c>
    </row>
    <row r="407" spans="1:7">
      <c r="A407" s="18" t="s">
        <v>8</v>
      </c>
      <c r="B407" s="34" t="s">
        <v>143</v>
      </c>
      <c r="C407" s="1"/>
      <c r="D407" s="1"/>
      <c r="E407" s="1">
        <v>2017</v>
      </c>
      <c r="F407" s="1" t="s">
        <v>678</v>
      </c>
      <c r="G407" s="10">
        <v>4200.5</v>
      </c>
    </row>
    <row r="408" spans="1:7">
      <c r="A408" s="18" t="s">
        <v>10</v>
      </c>
      <c r="B408" s="34" t="s">
        <v>17</v>
      </c>
      <c r="C408" s="1"/>
      <c r="D408" s="1"/>
      <c r="E408" s="1">
        <v>2017</v>
      </c>
      <c r="F408" s="1" t="s">
        <v>715</v>
      </c>
      <c r="G408" s="10">
        <v>4126.3</v>
      </c>
    </row>
    <row r="409" spans="1:7">
      <c r="A409" s="18" t="s">
        <v>12</v>
      </c>
      <c r="B409" s="182" t="s">
        <v>21</v>
      </c>
      <c r="C409" s="1"/>
      <c r="D409" s="1"/>
      <c r="E409" s="1">
        <v>2021</v>
      </c>
      <c r="F409" s="1" t="s">
        <v>676</v>
      </c>
      <c r="G409" s="10">
        <v>4063.7</v>
      </c>
    </row>
    <row r="410" spans="1:7">
      <c r="A410" s="18" t="s">
        <v>14</v>
      </c>
      <c r="B410" s="34" t="s">
        <v>2074</v>
      </c>
      <c r="C410" s="1"/>
      <c r="D410" s="1"/>
      <c r="E410" s="1">
        <v>2024</v>
      </c>
      <c r="F410" s="1" t="s">
        <v>715</v>
      </c>
      <c r="G410" s="10">
        <v>4045.2</v>
      </c>
    </row>
    <row r="411" spans="1:7">
      <c r="A411" s="18" t="s">
        <v>16</v>
      </c>
      <c r="B411" s="34" t="s">
        <v>31</v>
      </c>
      <c r="C411" s="1"/>
      <c r="D411" s="1"/>
      <c r="E411" s="1">
        <v>2017</v>
      </c>
      <c r="F411" s="1" t="s">
        <v>716</v>
      </c>
      <c r="G411" s="10">
        <v>4043.3</v>
      </c>
    </row>
    <row r="414" spans="1:7" ht="25.5">
      <c r="B414" s="23" t="s">
        <v>199</v>
      </c>
    </row>
    <row r="416" spans="1:7">
      <c r="A416" s="18" t="s">
        <v>0</v>
      </c>
      <c r="B416" s="50" t="s">
        <v>143</v>
      </c>
      <c r="E416" s="1">
        <v>2019</v>
      </c>
      <c r="F416" s="1" t="s">
        <v>676</v>
      </c>
      <c r="G416" s="10">
        <v>800.1</v>
      </c>
    </row>
    <row r="417" spans="1:7">
      <c r="A417" s="18" t="s">
        <v>2</v>
      </c>
      <c r="B417" s="50" t="s">
        <v>157</v>
      </c>
      <c r="E417" s="1">
        <v>2019</v>
      </c>
      <c r="F417" s="1" t="s">
        <v>677</v>
      </c>
      <c r="G417" s="10">
        <v>727.8</v>
      </c>
    </row>
    <row r="418" spans="1:7">
      <c r="A418" s="18" t="s">
        <v>3</v>
      </c>
      <c r="B418" s="50" t="s">
        <v>29</v>
      </c>
      <c r="E418" s="1">
        <v>2018</v>
      </c>
      <c r="F418" s="1" t="s">
        <v>676</v>
      </c>
      <c r="G418" s="10">
        <v>726.7</v>
      </c>
    </row>
    <row r="419" spans="1:7">
      <c r="A419" s="18" t="s">
        <v>5</v>
      </c>
      <c r="B419" s="50" t="s">
        <v>11</v>
      </c>
      <c r="E419" s="1">
        <v>2019</v>
      </c>
      <c r="F419" s="1" t="s">
        <v>678</v>
      </c>
      <c r="G419" s="10">
        <v>719.2</v>
      </c>
    </row>
    <row r="420" spans="1:7">
      <c r="A420" s="18" t="s">
        <v>7</v>
      </c>
      <c r="B420" s="50" t="s">
        <v>33</v>
      </c>
      <c r="E420" s="1">
        <v>2018</v>
      </c>
      <c r="F420" s="1" t="s">
        <v>677</v>
      </c>
      <c r="G420" s="10">
        <v>717.7</v>
      </c>
    </row>
    <row r="421" spans="1:7">
      <c r="A421" s="18" t="s">
        <v>8</v>
      </c>
      <c r="B421" s="50" t="s">
        <v>1</v>
      </c>
      <c r="E421" s="1">
        <v>2018</v>
      </c>
      <c r="F421" s="1" t="s">
        <v>678</v>
      </c>
      <c r="G421" s="10">
        <v>684.8</v>
      </c>
    </row>
    <row r="422" spans="1:7">
      <c r="A422" s="18" t="s">
        <v>10</v>
      </c>
      <c r="B422" s="50" t="s">
        <v>31</v>
      </c>
      <c r="E422" s="1">
        <v>2018</v>
      </c>
      <c r="F422" s="1" t="s">
        <v>715</v>
      </c>
      <c r="G422" s="10">
        <v>673.5</v>
      </c>
    </row>
    <row r="423" spans="1:7">
      <c r="A423" s="18" t="s">
        <v>12</v>
      </c>
      <c r="B423" s="50" t="s">
        <v>17</v>
      </c>
      <c r="E423" s="1">
        <v>2019</v>
      </c>
      <c r="F423" s="1" t="s">
        <v>715</v>
      </c>
      <c r="G423" s="10">
        <v>635.79999999999995</v>
      </c>
    </row>
    <row r="424" spans="1:7">
      <c r="A424" s="18" t="s">
        <v>14</v>
      </c>
      <c r="B424" s="50" t="s">
        <v>645</v>
      </c>
      <c r="E424" s="1">
        <v>2019</v>
      </c>
      <c r="F424" s="1" t="s">
        <v>716</v>
      </c>
      <c r="G424" s="10">
        <v>631.4</v>
      </c>
    </row>
    <row r="425" spans="1:7">
      <c r="A425" s="18" t="s">
        <v>16</v>
      </c>
      <c r="B425" s="50" t="s">
        <v>17</v>
      </c>
      <c r="E425" s="1">
        <v>2018</v>
      </c>
      <c r="F425" s="1" t="s">
        <v>716</v>
      </c>
      <c r="G425" s="10">
        <v>629.9</v>
      </c>
    </row>
    <row r="428" spans="1:7" ht="25.5">
      <c r="B428" s="23" t="s">
        <v>200</v>
      </c>
    </row>
    <row r="430" spans="1:7">
      <c r="A430" s="18" t="s">
        <v>0</v>
      </c>
      <c r="B430" s="34" t="s">
        <v>179</v>
      </c>
      <c r="E430" s="1">
        <v>2025</v>
      </c>
      <c r="F430" s="1" t="s">
        <v>676</v>
      </c>
      <c r="G430" s="10">
        <v>1393.6499999999999</v>
      </c>
    </row>
    <row r="431" spans="1:7" ht="12.75" customHeight="1">
      <c r="A431" s="18" t="s">
        <v>2</v>
      </c>
      <c r="B431" s="34" t="s">
        <v>2504</v>
      </c>
      <c r="E431" s="1">
        <v>2025</v>
      </c>
      <c r="F431" s="1" t="s">
        <v>677</v>
      </c>
      <c r="G431" s="10">
        <v>1360.1499999999999</v>
      </c>
    </row>
    <row r="432" spans="1:7" ht="12.75" customHeight="1">
      <c r="A432" s="18" t="s">
        <v>3</v>
      </c>
      <c r="B432" s="50" t="s">
        <v>3161</v>
      </c>
      <c r="E432" s="1">
        <v>2025</v>
      </c>
      <c r="F432" s="1" t="s">
        <v>678</v>
      </c>
      <c r="G432" s="10">
        <v>1292</v>
      </c>
    </row>
    <row r="433" spans="1:7" ht="12.75" customHeight="1">
      <c r="A433" s="18" t="s">
        <v>5</v>
      </c>
      <c r="B433" s="34" t="s">
        <v>2505</v>
      </c>
      <c r="E433" s="1">
        <v>2025</v>
      </c>
      <c r="F433" s="1" t="s">
        <v>715</v>
      </c>
      <c r="G433" s="10">
        <v>1279.4500000000003</v>
      </c>
    </row>
    <row r="434" spans="1:7" ht="12.75" customHeight="1">
      <c r="A434" s="18" t="s">
        <v>7</v>
      </c>
      <c r="B434" s="50" t="s">
        <v>3173</v>
      </c>
      <c r="E434" s="1">
        <v>2025</v>
      </c>
      <c r="F434" s="1" t="s">
        <v>716</v>
      </c>
      <c r="G434" s="10">
        <v>1255.9000000000001</v>
      </c>
    </row>
    <row r="435" spans="1:7" ht="12.75" customHeight="1">
      <c r="A435" s="18" t="s">
        <v>8</v>
      </c>
      <c r="B435" s="34" t="s">
        <v>615</v>
      </c>
      <c r="E435" s="1">
        <v>2025</v>
      </c>
      <c r="F435" s="1" t="s">
        <v>717</v>
      </c>
      <c r="G435" s="10">
        <v>1250.3000000000002</v>
      </c>
    </row>
    <row r="436" spans="1:7" ht="12.75" customHeight="1">
      <c r="A436" s="18" t="s">
        <v>10</v>
      </c>
      <c r="B436" s="34" t="s">
        <v>141</v>
      </c>
      <c r="E436" s="1">
        <v>2020</v>
      </c>
      <c r="F436" s="1" t="s">
        <v>676</v>
      </c>
      <c r="G436" s="10">
        <v>1219.1999999999998</v>
      </c>
    </row>
    <row r="437" spans="1:7" ht="12.75" customHeight="1">
      <c r="A437" s="18" t="s">
        <v>12</v>
      </c>
      <c r="B437" s="270" t="s">
        <v>1579</v>
      </c>
      <c r="E437" s="1">
        <v>2025</v>
      </c>
      <c r="F437" s="1" t="s">
        <v>718</v>
      </c>
      <c r="G437" s="10">
        <v>1214.05</v>
      </c>
    </row>
    <row r="438" spans="1:7" ht="12.75" customHeight="1">
      <c r="A438" s="18" t="s">
        <v>14</v>
      </c>
      <c r="B438" s="50" t="s">
        <v>3165</v>
      </c>
      <c r="E438" s="1">
        <v>2025</v>
      </c>
      <c r="F438" s="1" t="s">
        <v>719</v>
      </c>
      <c r="G438" s="10">
        <v>1208.75</v>
      </c>
    </row>
    <row r="439" spans="1:7" ht="12.75" customHeight="1">
      <c r="A439" s="18" t="s">
        <v>16</v>
      </c>
      <c r="B439" s="34" t="s">
        <v>2508</v>
      </c>
      <c r="E439" s="1">
        <v>2025</v>
      </c>
      <c r="F439" s="1" t="s">
        <v>720</v>
      </c>
      <c r="G439" s="10">
        <v>1194.0500000000002</v>
      </c>
    </row>
    <row r="442" spans="1:7" ht="25.5">
      <c r="B442" s="23" t="s">
        <v>201</v>
      </c>
    </row>
    <row r="444" spans="1:7" ht="12.75" customHeight="1">
      <c r="A444" s="18" t="s">
        <v>0</v>
      </c>
      <c r="B444" s="50" t="s">
        <v>2075</v>
      </c>
      <c r="E444" s="1">
        <v>2023</v>
      </c>
      <c r="F444" s="1" t="s">
        <v>676</v>
      </c>
      <c r="G444" s="10">
        <v>1446.6</v>
      </c>
    </row>
    <row r="445" spans="1:7" ht="12.75" customHeight="1">
      <c r="A445" s="18" t="s">
        <v>2</v>
      </c>
      <c r="B445" s="182" t="s">
        <v>17</v>
      </c>
      <c r="E445" s="1">
        <v>2023</v>
      </c>
      <c r="F445" s="1" t="s">
        <v>677</v>
      </c>
      <c r="G445" s="10">
        <v>1366.8</v>
      </c>
    </row>
    <row r="446" spans="1:7" ht="12.75" customHeight="1">
      <c r="A446" s="18" t="s">
        <v>3</v>
      </c>
      <c r="B446" s="50" t="s">
        <v>1587</v>
      </c>
      <c r="E446" s="1">
        <v>2023</v>
      </c>
      <c r="F446" s="1" t="s">
        <v>678</v>
      </c>
      <c r="G446" s="10">
        <v>1363.5</v>
      </c>
    </row>
    <row r="447" spans="1:7" ht="12.75" customHeight="1">
      <c r="A447" s="18" t="s">
        <v>5</v>
      </c>
      <c r="B447" s="182" t="s">
        <v>665</v>
      </c>
      <c r="E447" s="1">
        <v>2023</v>
      </c>
      <c r="F447" s="1" t="s">
        <v>715</v>
      </c>
      <c r="G447" s="10">
        <v>1341.1</v>
      </c>
    </row>
    <row r="448" spans="1:7" ht="12.75" customHeight="1">
      <c r="A448" s="18" t="s">
        <v>7</v>
      </c>
      <c r="B448" s="182" t="s">
        <v>644</v>
      </c>
      <c r="E448" s="1">
        <v>2023</v>
      </c>
      <c r="F448" s="1" t="s">
        <v>716</v>
      </c>
      <c r="G448" s="10">
        <v>1321.3</v>
      </c>
    </row>
    <row r="449" spans="1:7" ht="12.75" customHeight="1">
      <c r="A449" s="18" t="s">
        <v>8</v>
      </c>
      <c r="B449" s="50" t="s">
        <v>154</v>
      </c>
      <c r="E449" s="1">
        <v>2023</v>
      </c>
      <c r="F449" s="1" t="s">
        <v>717</v>
      </c>
      <c r="G449" s="10">
        <v>1288</v>
      </c>
    </row>
    <row r="450" spans="1:7" ht="12.75" customHeight="1">
      <c r="A450" s="18" t="s">
        <v>10</v>
      </c>
      <c r="B450" s="182" t="s">
        <v>600</v>
      </c>
      <c r="E450" s="1">
        <v>2023</v>
      </c>
      <c r="F450" s="1" t="s">
        <v>718</v>
      </c>
      <c r="G450" s="10">
        <v>1283.5999999999999</v>
      </c>
    </row>
    <row r="451" spans="1:7" ht="12.75" customHeight="1">
      <c r="A451" s="18" t="s">
        <v>12</v>
      </c>
      <c r="B451" s="182" t="s">
        <v>1279</v>
      </c>
      <c r="E451" s="1">
        <v>2023</v>
      </c>
      <c r="F451" s="1" t="s">
        <v>719</v>
      </c>
      <c r="G451" s="10">
        <v>1276.4000000000001</v>
      </c>
    </row>
    <row r="452" spans="1:7" ht="12.75" customHeight="1">
      <c r="A452" s="18" t="s">
        <v>14</v>
      </c>
      <c r="B452" s="50" t="s">
        <v>645</v>
      </c>
      <c r="E452" s="1">
        <v>2023</v>
      </c>
      <c r="F452" s="1" t="s">
        <v>720</v>
      </c>
      <c r="G452" s="10">
        <v>1274</v>
      </c>
    </row>
    <row r="453" spans="1:7" ht="12.75" customHeight="1">
      <c r="A453" s="18" t="s">
        <v>16</v>
      </c>
      <c r="B453" s="182" t="s">
        <v>616</v>
      </c>
      <c r="E453" s="1">
        <v>2023</v>
      </c>
      <c r="F453" s="1" t="s">
        <v>721</v>
      </c>
      <c r="G453" s="10">
        <v>1249.5</v>
      </c>
    </row>
    <row r="454" spans="1:7" ht="12.75" customHeight="1">
      <c r="B454" s="182"/>
      <c r="E454" s="1"/>
      <c r="F454" s="1"/>
      <c r="G454" s="10"/>
    </row>
    <row r="455" spans="1:7" ht="12.75" customHeight="1">
      <c r="B455" s="182"/>
      <c r="E455" s="1"/>
      <c r="F455" s="1"/>
      <c r="G455" s="10"/>
    </row>
    <row r="456" spans="1:7" ht="25.5">
      <c r="B456" s="23" t="s">
        <v>3283</v>
      </c>
    </row>
    <row r="457" spans="1:7" ht="12.75" customHeight="1">
      <c r="A457" s="18" t="s">
        <v>0</v>
      </c>
      <c r="B457" s="34" t="s">
        <v>655</v>
      </c>
      <c r="E457" s="1">
        <v>2025</v>
      </c>
      <c r="F457" s="1" t="s">
        <v>676</v>
      </c>
      <c r="G457" s="10">
        <v>661.1</v>
      </c>
    </row>
    <row r="458" spans="1:7" ht="12.75" customHeight="1">
      <c r="A458" s="18" t="s">
        <v>2</v>
      </c>
      <c r="B458" s="34" t="s">
        <v>630</v>
      </c>
      <c r="E458" s="1">
        <v>2025</v>
      </c>
      <c r="F458" s="1" t="s">
        <v>677</v>
      </c>
      <c r="G458" s="10">
        <v>554.70000000000005</v>
      </c>
    </row>
    <row r="459" spans="1:7" ht="12.75" customHeight="1">
      <c r="A459" s="18" t="s">
        <v>3</v>
      </c>
      <c r="B459" s="34" t="s">
        <v>2503</v>
      </c>
      <c r="E459" s="1">
        <v>2025</v>
      </c>
      <c r="F459" s="1" t="s">
        <v>678</v>
      </c>
      <c r="G459" s="10">
        <v>514.5</v>
      </c>
    </row>
    <row r="460" spans="1:7" ht="12.75" customHeight="1">
      <c r="A460" s="18" t="s">
        <v>5</v>
      </c>
      <c r="B460" s="34" t="s">
        <v>152</v>
      </c>
      <c r="E460" s="1">
        <v>2025</v>
      </c>
      <c r="F460" s="1" t="s">
        <v>715</v>
      </c>
      <c r="G460" s="10">
        <v>497.4</v>
      </c>
    </row>
    <row r="461" spans="1:7" ht="12.75" customHeight="1">
      <c r="A461" s="18" t="s">
        <v>7</v>
      </c>
      <c r="B461" s="34" t="s">
        <v>2526</v>
      </c>
      <c r="E461" s="1">
        <v>2025</v>
      </c>
      <c r="F461" s="1" t="s">
        <v>716</v>
      </c>
      <c r="G461" s="10">
        <v>462</v>
      </c>
    </row>
    <row r="462" spans="1:7" ht="12.75" customHeight="1">
      <c r="A462" s="18" t="s">
        <v>8</v>
      </c>
      <c r="B462" s="34" t="s">
        <v>2075</v>
      </c>
      <c r="E462" s="1">
        <v>2025</v>
      </c>
      <c r="F462" s="1" t="s">
        <v>717</v>
      </c>
      <c r="G462" s="10">
        <v>459.6</v>
      </c>
    </row>
    <row r="463" spans="1:7" ht="12.75" customHeight="1">
      <c r="A463" s="18" t="s">
        <v>10</v>
      </c>
      <c r="B463" s="34" t="s">
        <v>2513</v>
      </c>
      <c r="E463" s="1">
        <v>2025</v>
      </c>
      <c r="F463" s="1" t="s">
        <v>718</v>
      </c>
      <c r="G463" s="10">
        <v>414.7</v>
      </c>
    </row>
    <row r="464" spans="1:7" ht="12.75" customHeight="1">
      <c r="A464" s="18" t="s">
        <v>12</v>
      </c>
      <c r="B464" s="50" t="s">
        <v>3168</v>
      </c>
      <c r="E464" s="1">
        <v>2025</v>
      </c>
      <c r="F464" s="1" t="s">
        <v>719</v>
      </c>
      <c r="G464" s="10">
        <v>374.7</v>
      </c>
    </row>
    <row r="465" spans="1:7" ht="12.75" customHeight="1">
      <c r="A465" s="18" t="s">
        <v>14</v>
      </c>
      <c r="B465" s="50" t="s">
        <v>3153</v>
      </c>
      <c r="E465" s="1">
        <v>2025</v>
      </c>
      <c r="F465" s="1" t="s">
        <v>720</v>
      </c>
      <c r="G465" s="10">
        <v>306.79999999999995</v>
      </c>
    </row>
    <row r="466" spans="1:7" ht="12.75" customHeight="1">
      <c r="A466" s="18" t="s">
        <v>16</v>
      </c>
      <c r="B466" s="34" t="s">
        <v>2521</v>
      </c>
      <c r="E466" s="1">
        <v>2025</v>
      </c>
      <c r="F466" s="1" t="s">
        <v>721</v>
      </c>
      <c r="G466" s="10">
        <v>298.7</v>
      </c>
    </row>
    <row r="467" spans="1:7" ht="12.75" customHeight="1">
      <c r="B467" s="182"/>
      <c r="E467" s="1"/>
      <c r="F467" s="1"/>
      <c r="G467" s="10"/>
    </row>
    <row r="468" spans="1:7" ht="12.75" customHeight="1"/>
    <row r="469" spans="1:7" ht="25.5">
      <c r="B469" s="23" t="s">
        <v>202</v>
      </c>
    </row>
    <row r="471" spans="1:7" ht="12.75" customHeight="1">
      <c r="A471" s="18" t="s">
        <v>0</v>
      </c>
      <c r="B471" s="50" t="s">
        <v>1277</v>
      </c>
      <c r="E471" s="1">
        <v>2024</v>
      </c>
      <c r="F471" s="1" t="s">
        <v>676</v>
      </c>
      <c r="G471" s="10">
        <v>5395.9</v>
      </c>
    </row>
    <row r="472" spans="1:7" ht="12.75" customHeight="1">
      <c r="A472" s="18" t="s">
        <v>2</v>
      </c>
      <c r="B472" s="182" t="s">
        <v>2508</v>
      </c>
      <c r="E472" s="1">
        <v>2024</v>
      </c>
      <c r="F472" s="1" t="s">
        <v>677</v>
      </c>
      <c r="G472" s="10">
        <v>5329.55</v>
      </c>
    </row>
    <row r="473" spans="1:7" ht="12.75" customHeight="1">
      <c r="A473" s="18" t="s">
        <v>3</v>
      </c>
      <c r="B473" s="50" t="s">
        <v>1278</v>
      </c>
      <c r="E473" s="1">
        <v>2024</v>
      </c>
      <c r="F473" s="1" t="s">
        <v>678</v>
      </c>
      <c r="G473" s="10">
        <v>5327.3</v>
      </c>
    </row>
    <row r="474" spans="1:7" ht="12.75" customHeight="1">
      <c r="A474" s="18" t="s">
        <v>5</v>
      </c>
      <c r="B474" s="50" t="s">
        <v>9</v>
      </c>
      <c r="E474" s="1">
        <v>2024</v>
      </c>
      <c r="F474" s="1" t="s">
        <v>715</v>
      </c>
      <c r="G474" s="10">
        <v>5305.2</v>
      </c>
    </row>
    <row r="475" spans="1:7">
      <c r="A475" s="18" t="s">
        <v>7</v>
      </c>
      <c r="B475" s="50" t="s">
        <v>1279</v>
      </c>
      <c r="E475" s="1">
        <v>2024</v>
      </c>
      <c r="F475" s="1" t="s">
        <v>716</v>
      </c>
      <c r="G475" s="10">
        <v>5274.9</v>
      </c>
    </row>
    <row r="476" spans="1:7">
      <c r="A476" s="18" t="s">
        <v>8</v>
      </c>
      <c r="B476" s="50" t="s">
        <v>17</v>
      </c>
      <c r="E476" s="1">
        <v>2024</v>
      </c>
      <c r="F476" s="1" t="s">
        <v>717</v>
      </c>
      <c r="G476" s="10">
        <v>5254</v>
      </c>
    </row>
    <row r="477" spans="1:7">
      <c r="A477" s="18" t="s">
        <v>10</v>
      </c>
      <c r="B477" s="50" t="s">
        <v>613</v>
      </c>
      <c r="E477" s="1">
        <v>2024</v>
      </c>
      <c r="F477" s="1" t="s">
        <v>718</v>
      </c>
      <c r="G477" s="10">
        <v>5250.7</v>
      </c>
    </row>
    <row r="478" spans="1:7">
      <c r="A478" s="18" t="s">
        <v>12</v>
      </c>
      <c r="B478" s="50" t="s">
        <v>3173</v>
      </c>
      <c r="E478" s="1">
        <v>2025</v>
      </c>
      <c r="F478" s="1" t="s">
        <v>676</v>
      </c>
      <c r="G478" s="10">
        <v>5239.2</v>
      </c>
    </row>
    <row r="479" spans="1:7">
      <c r="A479" s="18" t="s">
        <v>14</v>
      </c>
      <c r="B479" s="50" t="s">
        <v>25</v>
      </c>
      <c r="E479" s="1">
        <v>2024</v>
      </c>
      <c r="F479" s="1" t="s">
        <v>719</v>
      </c>
      <c r="G479" s="10">
        <v>5222.8999999999996</v>
      </c>
    </row>
    <row r="480" spans="1:7">
      <c r="A480" s="18" t="s">
        <v>16</v>
      </c>
      <c r="B480" s="50" t="s">
        <v>2504</v>
      </c>
      <c r="E480" s="1">
        <v>2024</v>
      </c>
      <c r="F480" s="1" t="s">
        <v>720</v>
      </c>
      <c r="G480" s="10">
        <v>5199.1000000000004</v>
      </c>
    </row>
    <row r="483" spans="1:7" ht="25.5">
      <c r="B483" s="23" t="s">
        <v>203</v>
      </c>
    </row>
    <row r="485" spans="1:7">
      <c r="A485" s="18" t="s">
        <v>0</v>
      </c>
      <c r="B485" s="50" t="s">
        <v>13</v>
      </c>
      <c r="E485" s="1">
        <v>2019</v>
      </c>
      <c r="F485" s="1" t="s">
        <v>676</v>
      </c>
      <c r="G485" s="10">
        <v>450.5</v>
      </c>
    </row>
    <row r="486" spans="1:7">
      <c r="A486" s="18" t="s">
        <v>2</v>
      </c>
      <c r="B486" s="50" t="s">
        <v>29</v>
      </c>
      <c r="E486" s="1">
        <v>2018</v>
      </c>
      <c r="F486" s="1" t="s">
        <v>676</v>
      </c>
      <c r="G486" s="10">
        <v>425.5</v>
      </c>
    </row>
    <row r="487" spans="1:7">
      <c r="A487" s="18" t="s">
        <v>3</v>
      </c>
      <c r="B487" s="50" t="s">
        <v>655</v>
      </c>
      <c r="E487" s="1">
        <v>2019</v>
      </c>
      <c r="F487" s="1" t="s">
        <v>677</v>
      </c>
      <c r="G487" s="10">
        <v>418</v>
      </c>
    </row>
    <row r="488" spans="1:7">
      <c r="A488" s="18" t="s">
        <v>5</v>
      </c>
      <c r="B488" s="50" t="s">
        <v>6</v>
      </c>
      <c r="E488" s="1">
        <v>2019</v>
      </c>
      <c r="F488" s="1" t="s">
        <v>678</v>
      </c>
      <c r="G488" s="10">
        <v>407.2</v>
      </c>
    </row>
    <row r="489" spans="1:7">
      <c r="A489" s="18" t="s">
        <v>7</v>
      </c>
      <c r="B489" s="50" t="s">
        <v>605</v>
      </c>
      <c r="E489" s="1">
        <v>2019</v>
      </c>
      <c r="F489" s="1" t="s">
        <v>715</v>
      </c>
      <c r="G489" s="10">
        <v>397</v>
      </c>
    </row>
    <row r="490" spans="1:7">
      <c r="A490" s="18" t="s">
        <v>8</v>
      </c>
      <c r="B490" s="50" t="s">
        <v>611</v>
      </c>
      <c r="E490" s="1">
        <v>2019</v>
      </c>
      <c r="F490" s="1" t="s">
        <v>716</v>
      </c>
      <c r="G490" s="10">
        <v>383.5</v>
      </c>
    </row>
    <row r="491" spans="1:7">
      <c r="A491" s="18" t="s">
        <v>10</v>
      </c>
      <c r="B491" s="50" t="s">
        <v>152</v>
      </c>
      <c r="E491" s="1">
        <v>2018</v>
      </c>
      <c r="F491" s="1" t="s">
        <v>677</v>
      </c>
      <c r="G491" s="10">
        <v>357.9</v>
      </c>
    </row>
    <row r="492" spans="1:7">
      <c r="A492" s="18" t="s">
        <v>12</v>
      </c>
      <c r="B492" s="50" t="s">
        <v>640</v>
      </c>
      <c r="E492" s="1">
        <v>2019</v>
      </c>
      <c r="F492" s="1" t="s">
        <v>717</v>
      </c>
      <c r="G492" s="10">
        <v>357</v>
      </c>
    </row>
    <row r="493" spans="1:7">
      <c r="A493" s="18" t="s">
        <v>14</v>
      </c>
      <c r="B493" s="50" t="s">
        <v>6</v>
      </c>
      <c r="E493" s="1">
        <v>2017</v>
      </c>
      <c r="F493" s="1" t="s">
        <v>676</v>
      </c>
      <c r="G493" s="10">
        <v>351.6</v>
      </c>
    </row>
    <row r="494" spans="1:7">
      <c r="A494" s="18" t="s">
        <v>16</v>
      </c>
      <c r="B494" s="50" t="s">
        <v>629</v>
      </c>
      <c r="E494" s="1">
        <v>2019</v>
      </c>
      <c r="F494" s="1" t="s">
        <v>718</v>
      </c>
      <c r="G494" s="10">
        <v>332.3</v>
      </c>
    </row>
    <row r="497" spans="1:7" ht="25.5">
      <c r="B497" s="23" t="s">
        <v>204</v>
      </c>
    </row>
    <row r="499" spans="1:7">
      <c r="A499" s="18" t="s">
        <v>0</v>
      </c>
      <c r="B499" s="50" t="s">
        <v>17</v>
      </c>
      <c r="E499" s="1">
        <v>2016</v>
      </c>
      <c r="F499" s="1" t="s">
        <v>676</v>
      </c>
      <c r="G499" s="10">
        <v>656</v>
      </c>
    </row>
    <row r="500" spans="1:7">
      <c r="A500" s="18" t="s">
        <v>2</v>
      </c>
      <c r="B500" s="50" t="s">
        <v>19</v>
      </c>
      <c r="E500" s="1">
        <v>2016</v>
      </c>
      <c r="F500" s="1" t="s">
        <v>677</v>
      </c>
      <c r="G500" s="10">
        <v>573.79999999999995</v>
      </c>
    </row>
    <row r="501" spans="1:7">
      <c r="A501" s="18" t="s">
        <v>3</v>
      </c>
      <c r="B501" s="50" t="s">
        <v>2077</v>
      </c>
      <c r="E501" s="1">
        <v>2023</v>
      </c>
      <c r="F501" s="1" t="s">
        <v>676</v>
      </c>
      <c r="G501" s="10">
        <v>566.5</v>
      </c>
    </row>
    <row r="502" spans="1:7">
      <c r="A502" s="18" t="s">
        <v>5</v>
      </c>
      <c r="B502" s="50" t="s">
        <v>615</v>
      </c>
      <c r="E502" s="1">
        <v>2025</v>
      </c>
      <c r="F502" s="1" t="s">
        <v>676</v>
      </c>
      <c r="G502" s="10">
        <v>560.79999999999995</v>
      </c>
    </row>
    <row r="503" spans="1:7">
      <c r="A503" s="18" t="s">
        <v>7</v>
      </c>
      <c r="B503" s="50" t="s">
        <v>161</v>
      </c>
      <c r="E503" s="1">
        <v>2018</v>
      </c>
      <c r="F503" s="1" t="s">
        <v>676</v>
      </c>
      <c r="G503" s="10">
        <v>545</v>
      </c>
    </row>
    <row r="504" spans="1:7">
      <c r="A504" s="18" t="s">
        <v>8</v>
      </c>
      <c r="B504" s="50" t="s">
        <v>27</v>
      </c>
      <c r="E504" s="1">
        <v>2017</v>
      </c>
      <c r="F504" s="1" t="s">
        <v>676</v>
      </c>
      <c r="G504" s="10">
        <v>533.4</v>
      </c>
    </row>
    <row r="505" spans="1:7">
      <c r="A505" s="18" t="s">
        <v>10</v>
      </c>
      <c r="B505" s="50" t="s">
        <v>142</v>
      </c>
      <c r="E505" s="1">
        <v>2017</v>
      </c>
      <c r="F505" s="1" t="s">
        <v>677</v>
      </c>
      <c r="G505" s="10">
        <v>531.29999999999995</v>
      </c>
    </row>
    <row r="506" spans="1:7">
      <c r="A506" s="18" t="s">
        <v>12</v>
      </c>
      <c r="B506" s="50" t="s">
        <v>654</v>
      </c>
      <c r="E506" s="1">
        <v>2023</v>
      </c>
      <c r="F506" s="1" t="s">
        <v>677</v>
      </c>
      <c r="G506" s="10">
        <v>531.1</v>
      </c>
    </row>
    <row r="507" spans="1:7">
      <c r="A507" s="18" t="s">
        <v>14</v>
      </c>
      <c r="B507" s="50" t="s">
        <v>27</v>
      </c>
      <c r="E507" s="1">
        <v>2016</v>
      </c>
      <c r="F507" s="1" t="s">
        <v>678</v>
      </c>
      <c r="G507" s="10">
        <v>527.79999999999995</v>
      </c>
    </row>
    <row r="508" spans="1:7">
      <c r="A508" s="18" t="s">
        <v>16</v>
      </c>
      <c r="B508" s="50" t="s">
        <v>154</v>
      </c>
      <c r="E508" s="1">
        <v>2022</v>
      </c>
      <c r="F508" s="1" t="s">
        <v>676</v>
      </c>
      <c r="G508" s="10">
        <v>525.6</v>
      </c>
    </row>
    <row r="511" spans="1:7" ht="25.5">
      <c r="B511" s="23" t="s">
        <v>205</v>
      </c>
    </row>
    <row r="513" spans="1:7">
      <c r="A513" s="18" t="s">
        <v>0</v>
      </c>
      <c r="B513" s="50" t="s">
        <v>11</v>
      </c>
      <c r="E513" s="1">
        <v>2023</v>
      </c>
      <c r="F513" s="1" t="s">
        <v>676</v>
      </c>
      <c r="G513" s="10">
        <v>929.6</v>
      </c>
    </row>
    <row r="514" spans="1:7">
      <c r="A514" s="18" t="s">
        <v>2</v>
      </c>
      <c r="B514" s="50" t="s">
        <v>153</v>
      </c>
      <c r="E514" s="1">
        <v>2018</v>
      </c>
      <c r="F514" s="1" t="s">
        <v>676</v>
      </c>
      <c r="G514" s="10">
        <v>869.4</v>
      </c>
    </row>
    <row r="515" spans="1:7">
      <c r="A515" s="18" t="s">
        <v>3</v>
      </c>
      <c r="B515" s="50" t="s">
        <v>9</v>
      </c>
      <c r="E515" s="1">
        <v>2017</v>
      </c>
      <c r="F515" s="1" t="s">
        <v>676</v>
      </c>
      <c r="G515" s="10">
        <v>851.2</v>
      </c>
    </row>
    <row r="516" spans="1:7">
      <c r="A516" s="18" t="s">
        <v>5</v>
      </c>
      <c r="B516" s="50" t="s">
        <v>25</v>
      </c>
      <c r="E516" s="1">
        <v>2017</v>
      </c>
      <c r="F516" s="1" t="s">
        <v>677</v>
      </c>
      <c r="G516" s="10">
        <v>847.5</v>
      </c>
    </row>
    <row r="517" spans="1:7">
      <c r="A517" s="18" t="s">
        <v>7</v>
      </c>
      <c r="B517" s="50" t="s">
        <v>31</v>
      </c>
      <c r="E517" s="1">
        <v>2017</v>
      </c>
      <c r="F517" s="1" t="s">
        <v>678</v>
      </c>
      <c r="G517" s="10">
        <v>824.4</v>
      </c>
    </row>
    <row r="518" spans="1:7">
      <c r="A518" s="18" t="s">
        <v>8</v>
      </c>
      <c r="B518" s="50" t="s">
        <v>23</v>
      </c>
      <c r="E518" s="1">
        <v>2017</v>
      </c>
      <c r="F518" s="1" t="s">
        <v>715</v>
      </c>
      <c r="G518" s="10">
        <v>803.8</v>
      </c>
    </row>
    <row r="519" spans="1:7">
      <c r="A519" s="18" t="s">
        <v>10</v>
      </c>
      <c r="B519" s="50" t="s">
        <v>645</v>
      </c>
      <c r="E519" s="1">
        <v>2023</v>
      </c>
      <c r="F519" s="1" t="s">
        <v>677</v>
      </c>
      <c r="G519" s="10">
        <v>794.8</v>
      </c>
    </row>
    <row r="520" spans="1:7">
      <c r="A520" s="18" t="s">
        <v>12</v>
      </c>
      <c r="B520" s="50" t="s">
        <v>11</v>
      </c>
      <c r="E520" s="1">
        <v>2017</v>
      </c>
      <c r="F520" s="1" t="s">
        <v>716</v>
      </c>
      <c r="G520" s="10">
        <v>735.7</v>
      </c>
    </row>
    <row r="521" spans="1:7">
      <c r="A521" s="18" t="s">
        <v>14</v>
      </c>
      <c r="B521" s="50" t="s">
        <v>1580</v>
      </c>
      <c r="E521" s="1">
        <v>2025</v>
      </c>
      <c r="F521" s="1" t="s">
        <v>676</v>
      </c>
      <c r="G521" s="10">
        <v>730.2</v>
      </c>
    </row>
    <row r="522" spans="1:7">
      <c r="A522" s="18" t="s">
        <v>16</v>
      </c>
      <c r="B522" s="50" t="s">
        <v>153</v>
      </c>
      <c r="E522" s="1">
        <v>2023</v>
      </c>
      <c r="F522" s="1" t="s">
        <v>678</v>
      </c>
      <c r="G522" s="10">
        <v>703.3</v>
      </c>
    </row>
    <row r="525" spans="1:7" ht="25.5">
      <c r="B525" s="23" t="s">
        <v>2442</v>
      </c>
    </row>
    <row r="527" spans="1:7">
      <c r="A527" s="18" t="s">
        <v>0</v>
      </c>
      <c r="B527" s="50" t="s">
        <v>2529</v>
      </c>
      <c r="E527" s="1">
        <v>2024</v>
      </c>
      <c r="F527" s="1" t="s">
        <v>676</v>
      </c>
      <c r="G527" s="10">
        <v>923</v>
      </c>
    </row>
    <row r="528" spans="1:7">
      <c r="A528" s="18" t="s">
        <v>2</v>
      </c>
      <c r="B528" s="50" t="s">
        <v>2090</v>
      </c>
      <c r="E528" s="1">
        <v>2025</v>
      </c>
      <c r="F528" s="1" t="s">
        <v>676</v>
      </c>
      <c r="G528" s="10">
        <v>923</v>
      </c>
    </row>
    <row r="529" spans="1:7">
      <c r="A529" s="18" t="s">
        <v>3</v>
      </c>
      <c r="B529" s="50" t="s">
        <v>37</v>
      </c>
      <c r="E529" s="1">
        <v>2025</v>
      </c>
      <c r="F529" s="1" t="s">
        <v>677</v>
      </c>
      <c r="G529" s="10">
        <v>898.2</v>
      </c>
    </row>
    <row r="530" spans="1:7">
      <c r="A530" s="18" t="s">
        <v>5</v>
      </c>
      <c r="B530" s="50" t="s">
        <v>2171</v>
      </c>
      <c r="E530" s="1">
        <v>2024</v>
      </c>
      <c r="F530" s="1" t="s">
        <v>677</v>
      </c>
      <c r="G530" s="10">
        <v>888.5</v>
      </c>
    </row>
    <row r="531" spans="1:7">
      <c r="A531" s="18" t="s">
        <v>7</v>
      </c>
      <c r="B531" s="50" t="s">
        <v>2097</v>
      </c>
      <c r="E531" s="1">
        <v>2025</v>
      </c>
      <c r="F531" s="1" t="s">
        <v>678</v>
      </c>
      <c r="G531" s="10">
        <v>880</v>
      </c>
    </row>
    <row r="532" spans="1:7">
      <c r="A532" s="18" t="s">
        <v>8</v>
      </c>
      <c r="B532" s="50" t="s">
        <v>624</v>
      </c>
      <c r="E532" s="1">
        <v>2023</v>
      </c>
      <c r="F532" s="1" t="s">
        <v>676</v>
      </c>
      <c r="G532" s="10">
        <v>862.9</v>
      </c>
    </row>
    <row r="533" spans="1:7">
      <c r="A533" s="18" t="s">
        <v>10</v>
      </c>
      <c r="B533" s="50" t="s">
        <v>178</v>
      </c>
      <c r="E533" s="1">
        <v>2016</v>
      </c>
      <c r="F533" s="1" t="s">
        <v>676</v>
      </c>
      <c r="G533" s="10">
        <v>846.05</v>
      </c>
    </row>
    <row r="534" spans="1:7">
      <c r="A534" s="18" t="s">
        <v>12</v>
      </c>
      <c r="B534" s="50" t="s">
        <v>655</v>
      </c>
      <c r="E534" s="1">
        <v>2023</v>
      </c>
      <c r="F534" s="1" t="s">
        <v>677</v>
      </c>
      <c r="G534" s="10">
        <v>839</v>
      </c>
    </row>
    <row r="535" spans="1:7">
      <c r="A535" s="18" t="s">
        <v>14</v>
      </c>
      <c r="B535" s="50" t="s">
        <v>1283</v>
      </c>
      <c r="E535" s="1">
        <v>2024</v>
      </c>
      <c r="F535" s="1" t="s">
        <v>678</v>
      </c>
      <c r="G535" s="10">
        <v>829.3</v>
      </c>
    </row>
    <row r="536" spans="1:7">
      <c r="A536" s="18" t="s">
        <v>16</v>
      </c>
      <c r="B536" s="50" t="s">
        <v>1277</v>
      </c>
      <c r="E536" s="1">
        <v>2024</v>
      </c>
      <c r="F536" s="1" t="s">
        <v>715</v>
      </c>
      <c r="G536" s="10">
        <v>812.9</v>
      </c>
    </row>
    <row r="539" spans="1:7" ht="25.5">
      <c r="B539" s="23" t="s">
        <v>206</v>
      </c>
    </row>
    <row r="541" spans="1:7">
      <c r="A541" s="18" t="s">
        <v>0</v>
      </c>
      <c r="B541" s="50" t="s">
        <v>2513</v>
      </c>
      <c r="E541" s="1">
        <v>2024</v>
      </c>
      <c r="F541" s="1" t="s">
        <v>676</v>
      </c>
      <c r="G541" s="10">
        <v>768.5</v>
      </c>
    </row>
    <row r="542" spans="1:7">
      <c r="A542" s="18" t="s">
        <v>2</v>
      </c>
      <c r="B542" s="50" t="s">
        <v>152</v>
      </c>
      <c r="E542" s="1">
        <v>2019</v>
      </c>
      <c r="F542" s="1" t="s">
        <v>676</v>
      </c>
      <c r="G542" s="10">
        <v>761</v>
      </c>
    </row>
    <row r="543" spans="1:7">
      <c r="A543" s="18" t="s">
        <v>3</v>
      </c>
      <c r="B543" s="50" t="s">
        <v>25</v>
      </c>
      <c r="E543" s="1">
        <v>2024</v>
      </c>
      <c r="F543" s="1" t="s">
        <v>677</v>
      </c>
      <c r="G543" s="10">
        <v>687.9</v>
      </c>
    </row>
    <row r="544" spans="1:7">
      <c r="A544" s="18" t="s">
        <v>5</v>
      </c>
      <c r="B544" s="50" t="s">
        <v>152</v>
      </c>
      <c r="E544" s="1">
        <v>2024</v>
      </c>
      <c r="F544" s="1" t="s">
        <v>678</v>
      </c>
      <c r="G544" s="10">
        <v>668.7</v>
      </c>
    </row>
    <row r="545" spans="1:7">
      <c r="A545" s="18" t="s">
        <v>7</v>
      </c>
      <c r="B545" s="50" t="s">
        <v>1281</v>
      </c>
      <c r="E545" s="1">
        <v>2024</v>
      </c>
      <c r="F545" s="1" t="s">
        <v>715</v>
      </c>
      <c r="G545" s="10">
        <v>641.95000000000005</v>
      </c>
    </row>
    <row r="546" spans="1:7">
      <c r="A546" s="18" t="s">
        <v>8</v>
      </c>
      <c r="B546" s="50" t="s">
        <v>2510</v>
      </c>
      <c r="E546" s="1">
        <v>2024</v>
      </c>
      <c r="F546" s="1" t="s">
        <v>716</v>
      </c>
      <c r="G546" s="10">
        <v>633.29999999999995</v>
      </c>
    </row>
    <row r="547" spans="1:7">
      <c r="A547" s="18" t="s">
        <v>10</v>
      </c>
      <c r="B547" s="50" t="s">
        <v>37</v>
      </c>
      <c r="E547" s="1">
        <v>2024</v>
      </c>
      <c r="F547" s="1" t="s">
        <v>717</v>
      </c>
      <c r="G547" s="10">
        <v>630</v>
      </c>
    </row>
    <row r="548" spans="1:7">
      <c r="A548" s="18" t="s">
        <v>12</v>
      </c>
      <c r="B548" s="50" t="s">
        <v>1277</v>
      </c>
      <c r="E548" s="1">
        <v>2024</v>
      </c>
      <c r="F548" s="1" t="s">
        <v>718</v>
      </c>
      <c r="G548" s="10">
        <v>613.35</v>
      </c>
    </row>
    <row r="549" spans="1:7">
      <c r="A549" s="18" t="s">
        <v>14</v>
      </c>
      <c r="B549" s="50" t="s">
        <v>4</v>
      </c>
      <c r="E549" s="1">
        <v>2016</v>
      </c>
      <c r="F549" s="1" t="s">
        <v>676</v>
      </c>
      <c r="G549" s="10">
        <v>604.6</v>
      </c>
    </row>
    <row r="550" spans="1:7">
      <c r="A550" s="18" t="s">
        <v>16</v>
      </c>
      <c r="B550" s="50" t="s">
        <v>3168</v>
      </c>
      <c r="E550" s="1">
        <v>2025</v>
      </c>
      <c r="F550" s="1" t="s">
        <v>676</v>
      </c>
      <c r="G550" s="10">
        <v>604.5</v>
      </c>
    </row>
    <row r="553" spans="1:7" ht="25.5">
      <c r="B553" s="23" t="s">
        <v>345</v>
      </c>
    </row>
    <row r="555" spans="1:7">
      <c r="A555" s="18" t="s">
        <v>0</v>
      </c>
      <c r="B555" s="182" t="s">
        <v>1272</v>
      </c>
      <c r="E555" s="1">
        <v>2022</v>
      </c>
      <c r="F555" s="1" t="s">
        <v>676</v>
      </c>
      <c r="G555" s="10">
        <v>5873.5</v>
      </c>
    </row>
    <row r="556" spans="1:7">
      <c r="A556" s="18" t="s">
        <v>2</v>
      </c>
      <c r="B556" s="182" t="s">
        <v>1285</v>
      </c>
      <c r="E556" s="1">
        <v>2022</v>
      </c>
      <c r="F556" s="1" t="s">
        <v>677</v>
      </c>
      <c r="G556" s="10">
        <v>5515.0499999999993</v>
      </c>
    </row>
    <row r="557" spans="1:7">
      <c r="A557" s="18" t="s">
        <v>3</v>
      </c>
      <c r="B557" s="50" t="s">
        <v>21</v>
      </c>
      <c r="E557" s="1">
        <v>2022</v>
      </c>
      <c r="F557" s="1" t="s">
        <v>678</v>
      </c>
      <c r="G557" s="10">
        <v>5378.5</v>
      </c>
    </row>
    <row r="558" spans="1:7">
      <c r="A558" s="18" t="s">
        <v>5</v>
      </c>
      <c r="B558" s="34" t="s">
        <v>153</v>
      </c>
      <c r="E558" s="1">
        <v>2022</v>
      </c>
      <c r="F558" s="1" t="s">
        <v>715</v>
      </c>
      <c r="G558" s="10">
        <v>4903.2</v>
      </c>
    </row>
    <row r="559" spans="1:7">
      <c r="A559" s="18" t="s">
        <v>7</v>
      </c>
      <c r="B559" s="34" t="s">
        <v>2507</v>
      </c>
      <c r="E559" s="1">
        <v>2025</v>
      </c>
      <c r="F559" s="1" t="s">
        <v>676</v>
      </c>
      <c r="G559" s="10">
        <v>4846.3</v>
      </c>
    </row>
    <row r="560" spans="1:7">
      <c r="A560" s="18" t="s">
        <v>8</v>
      </c>
      <c r="B560" s="270" t="s">
        <v>37</v>
      </c>
      <c r="E560" s="1">
        <v>2022</v>
      </c>
      <c r="F560" s="1" t="s">
        <v>716</v>
      </c>
      <c r="G560" s="10">
        <v>4830.7999999999993</v>
      </c>
    </row>
    <row r="561" spans="1:7">
      <c r="A561" s="18" t="s">
        <v>10</v>
      </c>
      <c r="B561" s="34" t="s">
        <v>644</v>
      </c>
      <c r="E561" s="1">
        <v>2023</v>
      </c>
      <c r="F561" s="1" t="s">
        <v>676</v>
      </c>
      <c r="G561" s="10">
        <v>4820.1000000000004</v>
      </c>
    </row>
    <row r="562" spans="1:7">
      <c r="A562" s="18" t="s">
        <v>12</v>
      </c>
      <c r="B562" s="182" t="s">
        <v>1286</v>
      </c>
      <c r="E562" s="1">
        <v>2022</v>
      </c>
      <c r="F562" s="1" t="s">
        <v>717</v>
      </c>
      <c r="G562" s="10">
        <v>4788.05</v>
      </c>
    </row>
    <row r="563" spans="1:7">
      <c r="A563" s="18" t="s">
        <v>14</v>
      </c>
      <c r="B563" s="34" t="s">
        <v>613</v>
      </c>
      <c r="E563" s="1">
        <v>2022</v>
      </c>
      <c r="F563" s="1" t="s">
        <v>718</v>
      </c>
      <c r="G563" s="10">
        <v>4777.7</v>
      </c>
    </row>
    <row r="564" spans="1:7">
      <c r="A564" s="18" t="s">
        <v>16</v>
      </c>
      <c r="B564" s="182" t="s">
        <v>1276</v>
      </c>
      <c r="E564" s="1">
        <v>2022</v>
      </c>
      <c r="F564" s="1" t="s">
        <v>719</v>
      </c>
      <c r="G564" s="10">
        <v>4731</v>
      </c>
    </row>
    <row r="567" spans="1:7" ht="25.5">
      <c r="B567" s="23" t="s">
        <v>207</v>
      </c>
    </row>
    <row r="569" spans="1:7">
      <c r="A569" s="18" t="s">
        <v>0</v>
      </c>
      <c r="B569" s="50" t="s">
        <v>655</v>
      </c>
      <c r="E569" s="1">
        <v>2025</v>
      </c>
      <c r="F569" s="1" t="s">
        <v>676</v>
      </c>
      <c r="G569" s="10">
        <v>602.85</v>
      </c>
    </row>
    <row r="570" spans="1:7">
      <c r="A570" s="18" t="s">
        <v>2</v>
      </c>
      <c r="B570" s="50" t="s">
        <v>661</v>
      </c>
      <c r="E570" s="1">
        <v>2025</v>
      </c>
      <c r="F570" s="1" t="s">
        <v>677</v>
      </c>
      <c r="G570" s="10">
        <v>589.20000000000005</v>
      </c>
    </row>
    <row r="571" spans="1:7">
      <c r="A571" s="18" t="s">
        <v>3</v>
      </c>
      <c r="B571" s="50" t="s">
        <v>152</v>
      </c>
      <c r="E571" s="1">
        <v>2025</v>
      </c>
      <c r="F571" s="1" t="s">
        <v>678</v>
      </c>
      <c r="G571" s="10">
        <v>560.9</v>
      </c>
    </row>
    <row r="572" spans="1:7">
      <c r="A572" s="18" t="s">
        <v>5</v>
      </c>
      <c r="B572" s="50" t="s">
        <v>2075</v>
      </c>
      <c r="E572" s="1">
        <v>2025</v>
      </c>
      <c r="F572" s="1" t="s">
        <v>715</v>
      </c>
      <c r="G572" s="10">
        <v>529.35</v>
      </c>
    </row>
    <row r="573" spans="1:7">
      <c r="A573" s="18" t="s">
        <v>7</v>
      </c>
      <c r="B573" s="50" t="s">
        <v>3151</v>
      </c>
      <c r="E573" s="1">
        <v>2025</v>
      </c>
      <c r="F573" s="1" t="s">
        <v>716</v>
      </c>
      <c r="G573" s="10">
        <v>501.7</v>
      </c>
    </row>
    <row r="574" spans="1:7">
      <c r="A574" s="18" t="s">
        <v>8</v>
      </c>
      <c r="B574" s="50" t="s">
        <v>37</v>
      </c>
      <c r="E574" s="1">
        <v>2025</v>
      </c>
      <c r="F574" s="1" t="s">
        <v>717</v>
      </c>
      <c r="G574" s="10">
        <v>501.55</v>
      </c>
    </row>
    <row r="575" spans="1:7">
      <c r="A575" s="18" t="s">
        <v>10</v>
      </c>
      <c r="B575" s="50" t="s">
        <v>630</v>
      </c>
      <c r="E575" s="1">
        <v>2025</v>
      </c>
      <c r="F575" s="1" t="s">
        <v>718</v>
      </c>
      <c r="G575" s="10">
        <v>486.4</v>
      </c>
    </row>
    <row r="576" spans="1:7">
      <c r="A576" s="18" t="s">
        <v>12</v>
      </c>
      <c r="B576" s="50" t="s">
        <v>2085</v>
      </c>
      <c r="E576" s="1">
        <v>2024</v>
      </c>
      <c r="F576" s="1" t="s">
        <v>676</v>
      </c>
      <c r="G576" s="10">
        <v>477.6</v>
      </c>
    </row>
    <row r="577" spans="1:7">
      <c r="A577" s="18" t="s">
        <v>14</v>
      </c>
      <c r="B577" s="50" t="s">
        <v>600</v>
      </c>
      <c r="E577" s="1">
        <v>2021</v>
      </c>
      <c r="F577" s="1" t="s">
        <v>676</v>
      </c>
      <c r="G577" s="10">
        <v>473.7</v>
      </c>
    </row>
    <row r="578" spans="1:7">
      <c r="A578" s="18" t="s">
        <v>16</v>
      </c>
      <c r="B578" s="50" t="s">
        <v>3175</v>
      </c>
      <c r="E578" s="1">
        <v>2025</v>
      </c>
      <c r="F578" s="1" t="s">
        <v>719</v>
      </c>
      <c r="G578" s="10">
        <v>467.7</v>
      </c>
    </row>
    <row r="581" spans="1:7" ht="25.5">
      <c r="B581" s="23" t="s">
        <v>2019</v>
      </c>
    </row>
    <row r="583" spans="1:7">
      <c r="A583" s="18" t="s">
        <v>0</v>
      </c>
      <c r="B583" s="50" t="s">
        <v>2092</v>
      </c>
      <c r="E583" s="1">
        <v>2023</v>
      </c>
      <c r="F583" s="1" t="s">
        <v>676</v>
      </c>
      <c r="G583" s="10">
        <v>660.1</v>
      </c>
    </row>
    <row r="584" spans="1:7">
      <c r="A584" s="18" t="s">
        <v>2</v>
      </c>
      <c r="B584" s="50" t="s">
        <v>143</v>
      </c>
      <c r="E584" s="1">
        <v>2017</v>
      </c>
      <c r="F584" s="1" t="s">
        <v>676</v>
      </c>
      <c r="G584" s="10">
        <v>621.5</v>
      </c>
    </row>
    <row r="585" spans="1:7">
      <c r="A585" s="18" t="s">
        <v>3</v>
      </c>
      <c r="B585" s="50" t="s">
        <v>154</v>
      </c>
      <c r="E585" s="1">
        <v>2018</v>
      </c>
      <c r="F585" s="1" t="s">
        <v>676</v>
      </c>
      <c r="G585" s="10">
        <v>603.4</v>
      </c>
    </row>
    <row r="586" spans="1:7">
      <c r="A586" s="18" t="s">
        <v>5</v>
      </c>
      <c r="B586" s="50" t="s">
        <v>4</v>
      </c>
      <c r="E586" s="1">
        <v>2019</v>
      </c>
      <c r="F586" s="1" t="s">
        <v>676</v>
      </c>
      <c r="G586" s="10">
        <v>588.5</v>
      </c>
    </row>
    <row r="587" spans="1:7">
      <c r="A587" s="18" t="s">
        <v>7</v>
      </c>
      <c r="B587" s="50" t="s">
        <v>655</v>
      </c>
      <c r="E587" s="1">
        <v>2019</v>
      </c>
      <c r="F587" s="1" t="s">
        <v>677</v>
      </c>
      <c r="G587" s="10">
        <v>575</v>
      </c>
    </row>
    <row r="588" spans="1:7">
      <c r="A588" s="18" t="s">
        <v>8</v>
      </c>
      <c r="B588" s="50" t="s">
        <v>637</v>
      </c>
      <c r="E588" s="1">
        <v>2024</v>
      </c>
      <c r="F588" s="1" t="s">
        <v>716</v>
      </c>
      <c r="G588" s="10">
        <v>578.4</v>
      </c>
    </row>
    <row r="589" spans="1:7">
      <c r="A589" s="18" t="s">
        <v>10</v>
      </c>
      <c r="B589" s="50" t="s">
        <v>1272</v>
      </c>
      <c r="E589" s="1">
        <v>2024</v>
      </c>
      <c r="F589" s="1" t="s">
        <v>715</v>
      </c>
      <c r="G589" s="10">
        <v>590.5</v>
      </c>
    </row>
    <row r="590" spans="1:7">
      <c r="A590" s="18" t="s">
        <v>12</v>
      </c>
      <c r="B590" s="50" t="s">
        <v>1286</v>
      </c>
      <c r="E590" s="1">
        <v>2024</v>
      </c>
      <c r="F590" s="1" t="s">
        <v>678</v>
      </c>
      <c r="G590" s="10">
        <v>592.6</v>
      </c>
    </row>
    <row r="591" spans="1:7">
      <c r="A591" s="18" t="s">
        <v>14</v>
      </c>
      <c r="B591" s="50" t="s">
        <v>613</v>
      </c>
      <c r="E591" s="1">
        <v>2024</v>
      </c>
      <c r="F591" s="1" t="s">
        <v>677</v>
      </c>
      <c r="G591" s="10">
        <v>605.29999999999995</v>
      </c>
    </row>
    <row r="592" spans="1:7">
      <c r="A592" s="18" t="s">
        <v>16</v>
      </c>
      <c r="B592" s="50" t="s">
        <v>2520</v>
      </c>
      <c r="E592" s="1">
        <v>2024</v>
      </c>
      <c r="F592" s="1" t="s">
        <v>676</v>
      </c>
      <c r="G592" s="10">
        <v>642.5</v>
      </c>
    </row>
    <row r="595" spans="1:7" ht="25.5">
      <c r="B595" s="23" t="s">
        <v>2018</v>
      </c>
    </row>
    <row r="597" spans="1:7">
      <c r="A597" s="18" t="s">
        <v>0</v>
      </c>
      <c r="B597" s="50" t="s">
        <v>37</v>
      </c>
      <c r="E597" s="1">
        <v>2022</v>
      </c>
      <c r="F597" s="1" t="s">
        <v>676</v>
      </c>
      <c r="G597" s="10">
        <v>679.15</v>
      </c>
    </row>
    <row r="598" spans="1:7">
      <c r="A598" s="18" t="s">
        <v>2</v>
      </c>
      <c r="B598" s="50" t="s">
        <v>1614</v>
      </c>
      <c r="E598" s="1">
        <v>2022</v>
      </c>
      <c r="F598" s="1" t="s">
        <v>677</v>
      </c>
      <c r="G598" s="10">
        <v>668.7</v>
      </c>
    </row>
    <row r="599" spans="1:7">
      <c r="A599" s="18" t="s">
        <v>3</v>
      </c>
      <c r="B599" s="50" t="s">
        <v>1593</v>
      </c>
      <c r="E599" s="1">
        <v>2025</v>
      </c>
      <c r="F599" s="1" t="s">
        <v>676</v>
      </c>
      <c r="G599" s="10">
        <v>615.25</v>
      </c>
    </row>
    <row r="600" spans="1:7">
      <c r="A600" s="18" t="s">
        <v>5</v>
      </c>
      <c r="B600" s="50" t="s">
        <v>25</v>
      </c>
      <c r="E600" s="1">
        <v>2022</v>
      </c>
      <c r="F600" s="1" t="s">
        <v>678</v>
      </c>
      <c r="G600" s="10">
        <v>602</v>
      </c>
    </row>
    <row r="601" spans="1:7">
      <c r="A601" s="18" t="s">
        <v>7</v>
      </c>
      <c r="B601" s="50" t="s">
        <v>143</v>
      </c>
      <c r="E601" s="1">
        <v>2017</v>
      </c>
      <c r="F601" s="1" t="s">
        <v>676</v>
      </c>
      <c r="G601" s="10">
        <v>589.6</v>
      </c>
    </row>
    <row r="602" spans="1:7">
      <c r="A602" s="18" t="s">
        <v>8</v>
      </c>
      <c r="B602" s="50" t="s">
        <v>2523</v>
      </c>
      <c r="E602" s="1">
        <v>2024</v>
      </c>
      <c r="F602" s="1" t="s">
        <v>677</v>
      </c>
      <c r="G602" s="10">
        <v>585</v>
      </c>
    </row>
    <row r="603" spans="1:7">
      <c r="A603" s="18" t="s">
        <v>10</v>
      </c>
      <c r="B603" s="50" t="s">
        <v>31</v>
      </c>
      <c r="E603" s="1">
        <v>2022</v>
      </c>
      <c r="F603" s="1" t="s">
        <v>715</v>
      </c>
      <c r="G603" s="10">
        <v>566.5</v>
      </c>
    </row>
    <row r="604" spans="1:7">
      <c r="A604" s="18" t="s">
        <v>12</v>
      </c>
      <c r="B604" s="50" t="s">
        <v>35</v>
      </c>
      <c r="E604" s="1">
        <v>2017</v>
      </c>
      <c r="F604" s="1" t="s">
        <v>677</v>
      </c>
      <c r="G604" s="10">
        <v>565.4</v>
      </c>
    </row>
    <row r="605" spans="1:7">
      <c r="A605" s="18" t="s">
        <v>14</v>
      </c>
      <c r="B605" s="50" t="s">
        <v>1</v>
      </c>
      <c r="E605" s="1">
        <v>2019</v>
      </c>
      <c r="F605" s="1" t="s">
        <v>676</v>
      </c>
      <c r="G605" s="10">
        <v>552.29999999999995</v>
      </c>
    </row>
    <row r="606" spans="1:7">
      <c r="A606" s="18" t="s">
        <v>16</v>
      </c>
      <c r="B606" s="50" t="s">
        <v>1592</v>
      </c>
      <c r="E606" s="1">
        <v>2024</v>
      </c>
      <c r="F606" s="1" t="s">
        <v>678</v>
      </c>
      <c r="G606" s="10">
        <v>551.5</v>
      </c>
    </row>
    <row r="609" spans="1:7" ht="25.5">
      <c r="B609" s="23" t="s">
        <v>210</v>
      </c>
    </row>
    <row r="611" spans="1:7">
      <c r="A611" s="18" t="s">
        <v>0</v>
      </c>
      <c r="B611" s="182" t="s">
        <v>1</v>
      </c>
      <c r="E611" s="1">
        <v>2019</v>
      </c>
      <c r="F611" s="1" t="s">
        <v>676</v>
      </c>
      <c r="G611" s="10">
        <v>468.6</v>
      </c>
    </row>
    <row r="612" spans="1:7">
      <c r="A612" s="18" t="s">
        <v>2</v>
      </c>
      <c r="B612" s="182" t="s">
        <v>624</v>
      </c>
      <c r="E612" s="1">
        <v>2019</v>
      </c>
      <c r="F612" s="1" t="s">
        <v>677</v>
      </c>
      <c r="G612" s="10">
        <v>434.2</v>
      </c>
    </row>
    <row r="613" spans="1:7">
      <c r="A613" s="18" t="s">
        <v>3</v>
      </c>
      <c r="B613" s="182" t="s">
        <v>648</v>
      </c>
      <c r="E613" s="1">
        <v>2019</v>
      </c>
      <c r="F613" s="1" t="s">
        <v>678</v>
      </c>
      <c r="G613" s="10">
        <v>385.8</v>
      </c>
    </row>
    <row r="614" spans="1:7">
      <c r="A614" s="18" t="s">
        <v>5</v>
      </c>
      <c r="B614" s="182" t="s">
        <v>630</v>
      </c>
      <c r="E614" s="1">
        <v>2019</v>
      </c>
      <c r="F614" s="1" t="s">
        <v>715</v>
      </c>
      <c r="G614" s="10">
        <v>383.7</v>
      </c>
    </row>
    <row r="615" spans="1:7">
      <c r="A615" s="18" t="s">
        <v>7</v>
      </c>
      <c r="B615" s="182" t="s">
        <v>622</v>
      </c>
      <c r="E615" s="1">
        <v>2019</v>
      </c>
      <c r="F615" s="1" t="s">
        <v>716</v>
      </c>
      <c r="G615" s="10">
        <v>376.7</v>
      </c>
    </row>
    <row r="616" spans="1:7">
      <c r="A616" s="18" t="s">
        <v>8</v>
      </c>
      <c r="B616" s="182" t="s">
        <v>654</v>
      </c>
      <c r="E616" s="1">
        <v>2019</v>
      </c>
      <c r="F616" s="1" t="s">
        <v>717</v>
      </c>
      <c r="G616" s="10">
        <v>351</v>
      </c>
    </row>
    <row r="617" spans="1:7">
      <c r="A617" s="18" t="s">
        <v>10</v>
      </c>
      <c r="B617" s="182" t="s">
        <v>629</v>
      </c>
      <c r="E617" s="1">
        <v>2019</v>
      </c>
      <c r="F617" s="1" t="s">
        <v>717</v>
      </c>
      <c r="G617" s="10">
        <v>351</v>
      </c>
    </row>
    <row r="618" spans="1:7">
      <c r="A618" s="18" t="s">
        <v>12</v>
      </c>
      <c r="B618" s="182" t="s">
        <v>650</v>
      </c>
      <c r="E618" s="1">
        <v>2019</v>
      </c>
      <c r="F618" s="1" t="s">
        <v>719</v>
      </c>
      <c r="G618" s="10">
        <v>349.3</v>
      </c>
    </row>
    <row r="619" spans="1:7">
      <c r="A619" s="18" t="s">
        <v>14</v>
      </c>
      <c r="B619" s="50" t="s">
        <v>141</v>
      </c>
      <c r="E619" s="1">
        <v>2017</v>
      </c>
      <c r="F619" s="1" t="s">
        <v>676</v>
      </c>
      <c r="G619" s="10">
        <v>341.3</v>
      </c>
    </row>
    <row r="620" spans="1:7">
      <c r="A620" s="18" t="s">
        <v>16</v>
      </c>
      <c r="B620" s="50" t="s">
        <v>19</v>
      </c>
      <c r="E620" s="1">
        <v>2017</v>
      </c>
      <c r="F620" s="1" t="s">
        <v>677</v>
      </c>
      <c r="G620" s="10">
        <v>341</v>
      </c>
    </row>
    <row r="623" spans="1:7" ht="25.5">
      <c r="B623" s="23" t="s">
        <v>211</v>
      </c>
    </row>
    <row r="625" spans="1:7">
      <c r="A625" s="18" t="s">
        <v>0</v>
      </c>
      <c r="B625" s="50" t="s">
        <v>37</v>
      </c>
      <c r="E625" s="1">
        <v>2023</v>
      </c>
      <c r="F625" s="1" t="s">
        <v>676</v>
      </c>
      <c r="G625" s="10">
        <v>770.7</v>
      </c>
    </row>
    <row r="626" spans="1:7">
      <c r="A626" s="18" t="s">
        <v>2</v>
      </c>
      <c r="B626" s="50" t="s">
        <v>1592</v>
      </c>
      <c r="E626" s="1">
        <v>2024</v>
      </c>
      <c r="F626" s="1" t="s">
        <v>676</v>
      </c>
      <c r="G626" s="10">
        <v>765.2</v>
      </c>
    </row>
    <row r="627" spans="1:7">
      <c r="A627" s="18" t="s">
        <v>3</v>
      </c>
      <c r="B627" s="50" t="s">
        <v>2074</v>
      </c>
      <c r="E627" s="1">
        <v>2024</v>
      </c>
      <c r="F627" s="1" t="s">
        <v>677</v>
      </c>
      <c r="G627" s="10">
        <v>728.1</v>
      </c>
    </row>
    <row r="628" spans="1:7">
      <c r="A628" s="18" t="s">
        <v>5</v>
      </c>
      <c r="B628" s="50" t="s">
        <v>142</v>
      </c>
      <c r="E628" s="1">
        <v>2021</v>
      </c>
      <c r="F628" s="1" t="s">
        <v>676</v>
      </c>
      <c r="G628" s="10">
        <v>726</v>
      </c>
    </row>
    <row r="629" spans="1:7">
      <c r="A629" s="18" t="s">
        <v>7</v>
      </c>
      <c r="B629" s="50" t="s">
        <v>141</v>
      </c>
      <c r="E629" s="1">
        <v>2023</v>
      </c>
      <c r="F629" s="1" t="s">
        <v>677</v>
      </c>
      <c r="G629" s="10">
        <v>715.8</v>
      </c>
    </row>
    <row r="630" spans="1:7">
      <c r="A630" s="18" t="s">
        <v>8</v>
      </c>
      <c r="B630" s="50" t="s">
        <v>2085</v>
      </c>
      <c r="E630" s="1">
        <v>2023</v>
      </c>
      <c r="F630" s="1" t="s">
        <v>678</v>
      </c>
      <c r="G630" s="10">
        <v>714.6</v>
      </c>
    </row>
    <row r="631" spans="1:7">
      <c r="A631" s="18" t="s">
        <v>10</v>
      </c>
      <c r="B631" s="50" t="s">
        <v>21</v>
      </c>
      <c r="E631" s="1">
        <v>2021</v>
      </c>
      <c r="F631" s="1" t="s">
        <v>677</v>
      </c>
      <c r="G631" s="10">
        <v>702.7</v>
      </c>
    </row>
    <row r="632" spans="1:7">
      <c r="A632" s="18" t="s">
        <v>12</v>
      </c>
      <c r="B632" s="50" t="s">
        <v>1582</v>
      </c>
      <c r="E632" s="1">
        <v>2025</v>
      </c>
      <c r="F632" s="1" t="s">
        <v>676</v>
      </c>
      <c r="G632" s="10">
        <v>699.8</v>
      </c>
    </row>
    <row r="633" spans="1:7">
      <c r="A633" s="18" t="s">
        <v>14</v>
      </c>
      <c r="B633" s="50" t="s">
        <v>154</v>
      </c>
      <c r="E633" s="1">
        <v>2021</v>
      </c>
      <c r="F633" s="1" t="s">
        <v>678</v>
      </c>
      <c r="G633" s="10">
        <v>697.1</v>
      </c>
    </row>
    <row r="634" spans="1:7">
      <c r="A634" s="18" t="s">
        <v>16</v>
      </c>
      <c r="B634" s="50" t="s">
        <v>661</v>
      </c>
      <c r="E634" s="1">
        <v>2019</v>
      </c>
      <c r="F634" s="1" t="s">
        <v>676</v>
      </c>
      <c r="G634" s="10">
        <v>695.6</v>
      </c>
    </row>
    <row r="637" spans="1:7" ht="25.5">
      <c r="B637" s="23" t="s">
        <v>212</v>
      </c>
    </row>
    <row r="639" spans="1:7">
      <c r="A639" s="18" t="s">
        <v>0</v>
      </c>
      <c r="B639" s="50" t="s">
        <v>143</v>
      </c>
      <c r="E639" s="1">
        <v>2025</v>
      </c>
      <c r="F639" s="1" t="s">
        <v>676</v>
      </c>
      <c r="G639" s="10">
        <v>944.25</v>
      </c>
    </row>
    <row r="640" spans="1:7">
      <c r="A640" s="18" t="s">
        <v>2</v>
      </c>
      <c r="B640" s="50" t="s">
        <v>665</v>
      </c>
      <c r="E640" s="1">
        <v>2025</v>
      </c>
      <c r="F640" s="1" t="s">
        <v>677</v>
      </c>
      <c r="G640" s="10">
        <v>708.1</v>
      </c>
    </row>
    <row r="641" spans="1:7">
      <c r="A641" s="18" t="s">
        <v>3</v>
      </c>
      <c r="B641" s="50" t="s">
        <v>142</v>
      </c>
      <c r="E641" s="1">
        <v>2019</v>
      </c>
      <c r="F641" s="1" t="s">
        <v>676</v>
      </c>
      <c r="G641" s="10">
        <v>702.4</v>
      </c>
    </row>
    <row r="642" spans="1:7">
      <c r="A642" s="18" t="s">
        <v>5</v>
      </c>
      <c r="B642" s="50" t="s">
        <v>37</v>
      </c>
      <c r="E642" s="1">
        <v>2025</v>
      </c>
      <c r="F642" s="1" t="s">
        <v>678</v>
      </c>
      <c r="G642" s="10">
        <v>687.4</v>
      </c>
    </row>
    <row r="643" spans="1:7">
      <c r="A643" s="18" t="s">
        <v>7</v>
      </c>
      <c r="B643" s="50" t="s">
        <v>2083</v>
      </c>
      <c r="E643" s="1">
        <v>2023</v>
      </c>
      <c r="F643" s="1" t="s">
        <v>676</v>
      </c>
      <c r="G643" s="10">
        <v>682.1</v>
      </c>
    </row>
    <row r="644" spans="1:7">
      <c r="A644" s="18" t="s">
        <v>8</v>
      </c>
      <c r="B644" s="50" t="s">
        <v>3166</v>
      </c>
      <c r="E644" s="1">
        <v>2025</v>
      </c>
      <c r="F644" s="1" t="s">
        <v>715</v>
      </c>
      <c r="G644" s="10">
        <v>676.6</v>
      </c>
    </row>
    <row r="645" spans="1:7">
      <c r="A645" s="18" t="s">
        <v>10</v>
      </c>
      <c r="B645" s="50" t="s">
        <v>1581</v>
      </c>
      <c r="E645" s="1">
        <v>2023</v>
      </c>
      <c r="F645" s="1" t="s">
        <v>677</v>
      </c>
      <c r="G645" s="10">
        <v>651.79999999999995</v>
      </c>
    </row>
    <row r="646" spans="1:7">
      <c r="A646" s="18" t="s">
        <v>12</v>
      </c>
      <c r="B646" s="50" t="s">
        <v>153</v>
      </c>
      <c r="E646" s="1">
        <v>2025</v>
      </c>
      <c r="F646" s="1" t="s">
        <v>716</v>
      </c>
      <c r="G646" s="10">
        <v>651.29999999999995</v>
      </c>
    </row>
    <row r="647" spans="1:7">
      <c r="A647" s="18" t="s">
        <v>14</v>
      </c>
      <c r="B647" s="50" t="s">
        <v>665</v>
      </c>
      <c r="E647" s="1">
        <v>2019</v>
      </c>
      <c r="F647" s="1" t="s">
        <v>677</v>
      </c>
      <c r="G647" s="10">
        <v>645.70000000000005</v>
      </c>
    </row>
    <row r="648" spans="1:7">
      <c r="A648" s="18" t="s">
        <v>16</v>
      </c>
      <c r="B648" s="50" t="s">
        <v>3153</v>
      </c>
      <c r="E648" s="1">
        <v>2025</v>
      </c>
      <c r="F648" s="1" t="s">
        <v>717</v>
      </c>
      <c r="G648" s="10">
        <v>636.65</v>
      </c>
    </row>
    <row r="651" spans="1:7" ht="25.5">
      <c r="B651" s="23" t="s">
        <v>346</v>
      </c>
    </row>
    <row r="653" spans="1:7">
      <c r="A653" s="18" t="s">
        <v>0</v>
      </c>
      <c r="B653" s="50" t="s">
        <v>630</v>
      </c>
      <c r="E653" s="1">
        <v>2024</v>
      </c>
      <c r="F653" s="1" t="s">
        <v>676</v>
      </c>
      <c r="G653" s="10">
        <v>1342.2</v>
      </c>
    </row>
    <row r="654" spans="1:7">
      <c r="A654" s="18" t="s">
        <v>2</v>
      </c>
      <c r="B654" s="50" t="s">
        <v>1269</v>
      </c>
      <c r="E654" s="1">
        <v>2024</v>
      </c>
      <c r="F654" s="1" t="s">
        <v>677</v>
      </c>
      <c r="G654" s="10">
        <v>1258</v>
      </c>
    </row>
    <row r="655" spans="1:7">
      <c r="A655" s="18" t="s">
        <v>3</v>
      </c>
      <c r="B655" s="50" t="s">
        <v>1269</v>
      </c>
      <c r="E655" s="1">
        <v>2023</v>
      </c>
      <c r="F655" s="1" t="s">
        <v>676</v>
      </c>
      <c r="G655" s="10">
        <v>1254.95</v>
      </c>
    </row>
    <row r="656" spans="1:7">
      <c r="A656" s="18" t="s">
        <v>5</v>
      </c>
      <c r="B656" s="50" t="s">
        <v>2523</v>
      </c>
      <c r="E656" s="1">
        <v>2024</v>
      </c>
      <c r="F656" s="1" t="s">
        <v>678</v>
      </c>
      <c r="G656" s="10">
        <v>913.8</v>
      </c>
    </row>
    <row r="657" spans="1:7">
      <c r="A657" s="18" t="s">
        <v>7</v>
      </c>
      <c r="B657" s="50" t="s">
        <v>1269</v>
      </c>
      <c r="E657" s="1">
        <v>2022</v>
      </c>
      <c r="F657" s="1" t="s">
        <v>676</v>
      </c>
      <c r="G657" s="10">
        <v>898.5</v>
      </c>
    </row>
    <row r="658" spans="1:7">
      <c r="A658" s="18" t="s">
        <v>8</v>
      </c>
      <c r="B658" s="50" t="s">
        <v>1277</v>
      </c>
      <c r="E658" s="1">
        <v>2024</v>
      </c>
      <c r="F658" s="1" t="s">
        <v>715</v>
      </c>
      <c r="G658" s="10">
        <v>892.5</v>
      </c>
    </row>
    <row r="659" spans="1:7">
      <c r="A659" s="18" t="s">
        <v>10</v>
      </c>
      <c r="B659" s="50" t="s">
        <v>2504</v>
      </c>
      <c r="E659" s="1">
        <v>2025</v>
      </c>
      <c r="F659" s="1" t="s">
        <v>676</v>
      </c>
      <c r="G659" s="10">
        <v>881</v>
      </c>
    </row>
    <row r="660" spans="1:7">
      <c r="A660" s="18" t="s">
        <v>12</v>
      </c>
      <c r="B660" s="50" t="s">
        <v>644</v>
      </c>
      <c r="E660" s="1">
        <v>2022</v>
      </c>
      <c r="F660" s="1" t="s">
        <v>677</v>
      </c>
      <c r="G660" s="10">
        <v>874.5</v>
      </c>
    </row>
    <row r="661" spans="1:7">
      <c r="A661" s="18" t="s">
        <v>14</v>
      </c>
      <c r="B661" s="50" t="s">
        <v>31</v>
      </c>
      <c r="E661" s="1">
        <v>2021</v>
      </c>
      <c r="F661" s="1" t="s">
        <v>676</v>
      </c>
      <c r="G661" s="10">
        <v>854.6</v>
      </c>
    </row>
    <row r="662" spans="1:7">
      <c r="A662" s="18" t="s">
        <v>16</v>
      </c>
      <c r="B662" s="50" t="s">
        <v>648</v>
      </c>
      <c r="E662" s="1">
        <v>2024</v>
      </c>
      <c r="F662" s="1" t="s">
        <v>716</v>
      </c>
      <c r="G662" s="10">
        <v>854.5</v>
      </c>
    </row>
    <row r="665" spans="1:7" ht="25.5">
      <c r="B665" s="23" t="s">
        <v>347</v>
      </c>
    </row>
    <row r="667" spans="1:7">
      <c r="A667" s="18" t="s">
        <v>0</v>
      </c>
      <c r="B667" s="50" t="s">
        <v>2091</v>
      </c>
      <c r="E667" s="1">
        <v>2023</v>
      </c>
      <c r="F667" s="1" t="s">
        <v>676</v>
      </c>
      <c r="G667" s="10">
        <v>1234</v>
      </c>
    </row>
    <row r="668" spans="1:7">
      <c r="A668" s="18" t="s">
        <v>2</v>
      </c>
      <c r="B668" s="50" t="s">
        <v>1584</v>
      </c>
      <c r="E668" s="1">
        <v>2024</v>
      </c>
      <c r="F668" s="1" t="s">
        <v>676</v>
      </c>
      <c r="G668" s="10">
        <v>1149.7</v>
      </c>
    </row>
    <row r="669" spans="1:7">
      <c r="A669" s="18" t="s">
        <v>3</v>
      </c>
      <c r="B669" s="50" t="s">
        <v>27</v>
      </c>
      <c r="E669" s="1">
        <v>2022</v>
      </c>
      <c r="F669" s="1" t="s">
        <v>676</v>
      </c>
      <c r="G669" s="10">
        <v>1006.25</v>
      </c>
    </row>
    <row r="670" spans="1:7">
      <c r="A670" s="18" t="s">
        <v>5</v>
      </c>
      <c r="B670" s="50" t="s">
        <v>2097</v>
      </c>
      <c r="E670" s="1">
        <v>2024</v>
      </c>
      <c r="F670" s="1" t="s">
        <v>677</v>
      </c>
      <c r="G670" s="10">
        <v>995.9</v>
      </c>
    </row>
    <row r="671" spans="1:7">
      <c r="A671" s="18" t="s">
        <v>7</v>
      </c>
      <c r="B671" s="50" t="s">
        <v>661</v>
      </c>
      <c r="E671" s="1">
        <v>2023</v>
      </c>
      <c r="F671" s="1" t="s">
        <v>677</v>
      </c>
      <c r="G671" s="10">
        <v>982.8</v>
      </c>
    </row>
    <row r="672" spans="1:7">
      <c r="A672" s="18" t="s">
        <v>8</v>
      </c>
      <c r="B672" s="50" t="s">
        <v>2076</v>
      </c>
      <c r="E672" s="1">
        <v>2025</v>
      </c>
      <c r="F672" s="1" t="s">
        <v>676</v>
      </c>
      <c r="G672" s="10">
        <v>969.75</v>
      </c>
    </row>
    <row r="673" spans="1:7">
      <c r="A673" s="18" t="s">
        <v>10</v>
      </c>
      <c r="B673" s="50" t="s">
        <v>2612</v>
      </c>
      <c r="E673" s="1">
        <v>2024</v>
      </c>
      <c r="F673" s="1" t="s">
        <v>678</v>
      </c>
      <c r="G673" s="10">
        <v>964.1</v>
      </c>
    </row>
    <row r="674" spans="1:7">
      <c r="A674" s="18" t="s">
        <v>12</v>
      </c>
      <c r="B674" s="50" t="s">
        <v>2089</v>
      </c>
      <c r="E674" s="1">
        <v>2023</v>
      </c>
      <c r="F674" s="1" t="s">
        <v>678</v>
      </c>
      <c r="G674" s="10">
        <v>957.7</v>
      </c>
    </row>
    <row r="675" spans="1:7">
      <c r="A675" s="18" t="s">
        <v>14</v>
      </c>
      <c r="B675" s="50" t="s">
        <v>2096</v>
      </c>
      <c r="E675" s="1">
        <v>2024</v>
      </c>
      <c r="F675" s="1" t="s">
        <v>715</v>
      </c>
      <c r="G675" s="10">
        <v>956.4</v>
      </c>
    </row>
    <row r="676" spans="1:7">
      <c r="A676" s="18" t="s">
        <v>16</v>
      </c>
      <c r="B676" s="50" t="s">
        <v>25</v>
      </c>
      <c r="E676" s="1">
        <v>2024</v>
      </c>
      <c r="F676" s="1" t="s">
        <v>716</v>
      </c>
      <c r="G676" s="10">
        <v>956.2</v>
      </c>
    </row>
    <row r="679" spans="1:7" ht="25.5">
      <c r="B679" s="23" t="s">
        <v>348</v>
      </c>
    </row>
    <row r="681" spans="1:7">
      <c r="A681" s="18" t="s">
        <v>0</v>
      </c>
      <c r="B681" s="50" t="s">
        <v>1269</v>
      </c>
      <c r="E681" s="1">
        <v>2023</v>
      </c>
      <c r="F681" s="1" t="s">
        <v>676</v>
      </c>
      <c r="G681" s="10">
        <v>428.5</v>
      </c>
    </row>
    <row r="682" spans="1:7">
      <c r="A682" s="18" t="s">
        <v>2</v>
      </c>
      <c r="B682" s="50" t="s">
        <v>1269</v>
      </c>
      <c r="E682" s="1">
        <v>2024</v>
      </c>
      <c r="F682" s="1" t="s">
        <v>676</v>
      </c>
      <c r="G682" s="10">
        <v>410.5</v>
      </c>
    </row>
    <row r="683" spans="1:7">
      <c r="A683" s="18" t="s">
        <v>3</v>
      </c>
      <c r="B683" s="50" t="s">
        <v>2080</v>
      </c>
      <c r="E683" s="1">
        <v>2023</v>
      </c>
      <c r="F683" s="1" t="s">
        <v>677</v>
      </c>
      <c r="G683" s="10">
        <v>348.5</v>
      </c>
    </row>
    <row r="684" spans="1:7">
      <c r="A684" s="18" t="s">
        <v>5</v>
      </c>
      <c r="B684" s="50" t="s">
        <v>630</v>
      </c>
      <c r="E684" s="1">
        <v>2024</v>
      </c>
      <c r="F684" s="1" t="s">
        <v>677</v>
      </c>
      <c r="G684" s="10">
        <v>339</v>
      </c>
    </row>
    <row r="685" spans="1:7">
      <c r="A685" s="18" t="s">
        <v>7</v>
      </c>
      <c r="B685" s="50" t="s">
        <v>649</v>
      </c>
      <c r="E685" s="1">
        <v>2022</v>
      </c>
      <c r="F685" s="1" t="s">
        <v>676</v>
      </c>
      <c r="G685" s="10">
        <v>309.5</v>
      </c>
    </row>
    <row r="686" spans="1:7">
      <c r="A686" s="18" t="s">
        <v>8</v>
      </c>
      <c r="B686" s="50" t="s">
        <v>2095</v>
      </c>
      <c r="E686" s="1">
        <v>2023</v>
      </c>
      <c r="F686" s="1" t="s">
        <v>678</v>
      </c>
      <c r="G686" s="10">
        <v>297</v>
      </c>
    </row>
    <row r="687" spans="1:7">
      <c r="A687" s="18" t="s">
        <v>10</v>
      </c>
      <c r="B687" s="50" t="s">
        <v>1596</v>
      </c>
      <c r="E687" s="1">
        <v>2023</v>
      </c>
      <c r="F687" s="1" t="s">
        <v>715</v>
      </c>
      <c r="G687" s="10">
        <v>296</v>
      </c>
    </row>
    <row r="688" spans="1:7">
      <c r="A688" s="18" t="s">
        <v>12</v>
      </c>
      <c r="B688" s="50" t="s">
        <v>1272</v>
      </c>
      <c r="E688" s="1">
        <v>2023</v>
      </c>
      <c r="F688" s="1" t="s">
        <v>716</v>
      </c>
      <c r="G688" s="10">
        <v>291.5</v>
      </c>
    </row>
    <row r="689" spans="1:7">
      <c r="A689" s="18" t="s">
        <v>14</v>
      </c>
      <c r="B689" s="50" t="s">
        <v>1580</v>
      </c>
      <c r="E689" s="1">
        <v>2021</v>
      </c>
      <c r="F689" s="1" t="s">
        <v>676</v>
      </c>
      <c r="G689" s="10">
        <v>288.5</v>
      </c>
    </row>
    <row r="690" spans="1:7">
      <c r="A690" s="18" t="s">
        <v>16</v>
      </c>
      <c r="B690" s="50" t="s">
        <v>142</v>
      </c>
      <c r="E690" s="1">
        <v>2023</v>
      </c>
      <c r="F690" s="1" t="s">
        <v>717</v>
      </c>
      <c r="G690" s="10">
        <v>282</v>
      </c>
    </row>
    <row r="693" spans="1:7" ht="25.5">
      <c r="B693" s="23" t="s">
        <v>349</v>
      </c>
    </row>
    <row r="695" spans="1:7">
      <c r="A695" s="18" t="s">
        <v>0</v>
      </c>
      <c r="B695" s="50" t="s">
        <v>161</v>
      </c>
      <c r="E695" s="1">
        <v>2023</v>
      </c>
      <c r="F695" s="1" t="s">
        <v>676</v>
      </c>
      <c r="G695" s="10">
        <v>352.5</v>
      </c>
    </row>
    <row r="696" spans="1:7">
      <c r="A696" s="18" t="s">
        <v>2</v>
      </c>
      <c r="B696" s="50" t="s">
        <v>1279</v>
      </c>
      <c r="E696" s="1">
        <v>2023</v>
      </c>
      <c r="F696" s="1" t="s">
        <v>677</v>
      </c>
      <c r="G696" s="10">
        <v>328.5</v>
      </c>
    </row>
    <row r="697" spans="1:7">
      <c r="A697" s="18" t="s">
        <v>3</v>
      </c>
      <c r="B697" s="50" t="s">
        <v>2075</v>
      </c>
      <c r="E697" s="1">
        <v>2023</v>
      </c>
      <c r="F697" s="1" t="s">
        <v>677</v>
      </c>
      <c r="G697" s="10">
        <v>328.5</v>
      </c>
    </row>
    <row r="698" spans="1:7">
      <c r="A698" s="18" t="s">
        <v>5</v>
      </c>
      <c r="B698" s="50" t="s">
        <v>605</v>
      </c>
      <c r="E698" s="1">
        <v>2023</v>
      </c>
      <c r="F698" s="1" t="s">
        <v>715</v>
      </c>
      <c r="G698" s="10">
        <v>306.5</v>
      </c>
    </row>
    <row r="699" spans="1:7">
      <c r="A699" s="18" t="s">
        <v>7</v>
      </c>
      <c r="B699" s="50" t="s">
        <v>23</v>
      </c>
      <c r="E699" s="1">
        <v>2016</v>
      </c>
      <c r="F699" s="1" t="s">
        <v>676</v>
      </c>
      <c r="G699" s="10">
        <v>305</v>
      </c>
    </row>
    <row r="700" spans="1:7">
      <c r="A700" s="18" t="s">
        <v>8</v>
      </c>
      <c r="B700" s="50" t="s">
        <v>644</v>
      </c>
      <c r="E700" s="1">
        <v>2023</v>
      </c>
      <c r="F700" s="1" t="s">
        <v>716</v>
      </c>
      <c r="G700" s="10">
        <v>300</v>
      </c>
    </row>
    <row r="701" spans="1:7">
      <c r="A701" s="18" t="s">
        <v>10</v>
      </c>
      <c r="B701" s="50" t="s">
        <v>655</v>
      </c>
      <c r="E701" s="1">
        <v>2022</v>
      </c>
      <c r="F701" s="1" t="s">
        <v>676</v>
      </c>
      <c r="G701" s="10">
        <v>299.5</v>
      </c>
    </row>
    <row r="702" spans="1:7">
      <c r="A702" s="18" t="s">
        <v>12</v>
      </c>
      <c r="B702" s="50" t="s">
        <v>655</v>
      </c>
      <c r="E702" s="1">
        <v>2023</v>
      </c>
      <c r="F702" s="1" t="s">
        <v>717</v>
      </c>
      <c r="G702" s="10">
        <v>298.5</v>
      </c>
    </row>
    <row r="703" spans="1:7">
      <c r="A703" s="18" t="s">
        <v>14</v>
      </c>
      <c r="B703" s="50" t="s">
        <v>2091</v>
      </c>
      <c r="E703" s="1">
        <v>2023</v>
      </c>
      <c r="F703" s="1" t="s">
        <v>718</v>
      </c>
      <c r="G703" s="10">
        <v>296.5</v>
      </c>
    </row>
    <row r="704" spans="1:7">
      <c r="A704" s="18" t="s">
        <v>16</v>
      </c>
      <c r="B704" s="50" t="s">
        <v>1280</v>
      </c>
      <c r="E704" s="1">
        <v>2020</v>
      </c>
      <c r="F704" s="1" t="s">
        <v>676</v>
      </c>
      <c r="G704" s="10">
        <v>294.5</v>
      </c>
    </row>
    <row r="707" spans="1:7" ht="25.5">
      <c r="B707" s="23" t="s">
        <v>1852</v>
      </c>
    </row>
    <row r="709" spans="1:7">
      <c r="A709" s="18" t="s">
        <v>0</v>
      </c>
      <c r="B709" s="50" t="s">
        <v>1272</v>
      </c>
      <c r="E709" s="1">
        <v>2021</v>
      </c>
      <c r="F709" s="1" t="s">
        <v>676</v>
      </c>
      <c r="G709" s="10">
        <v>952.5</v>
      </c>
    </row>
    <row r="710" spans="1:7">
      <c r="A710" s="18" t="s">
        <v>2</v>
      </c>
      <c r="B710" s="50" t="s">
        <v>2625</v>
      </c>
      <c r="E710" s="1">
        <v>2024</v>
      </c>
      <c r="F710" s="1" t="s">
        <v>676</v>
      </c>
      <c r="G710" s="10">
        <v>924</v>
      </c>
    </row>
    <row r="711" spans="1:7">
      <c r="A711" s="18" t="s">
        <v>3</v>
      </c>
      <c r="B711" s="50" t="s">
        <v>152</v>
      </c>
      <c r="E711" s="1">
        <v>2021</v>
      </c>
      <c r="F711" s="1" t="s">
        <v>677</v>
      </c>
      <c r="G711" s="10">
        <v>888.9</v>
      </c>
    </row>
    <row r="712" spans="1:7">
      <c r="A712" s="18" t="s">
        <v>5</v>
      </c>
      <c r="B712" s="50" t="s">
        <v>661</v>
      </c>
      <c r="E712" s="1">
        <v>2021</v>
      </c>
      <c r="F712" s="1" t="s">
        <v>678</v>
      </c>
      <c r="G712" s="10">
        <v>876.3</v>
      </c>
    </row>
    <row r="713" spans="1:7">
      <c r="A713" s="18" t="s">
        <v>7</v>
      </c>
      <c r="B713" s="50" t="s">
        <v>11</v>
      </c>
      <c r="E713" s="1">
        <v>2021</v>
      </c>
      <c r="F713" s="1" t="s">
        <v>715</v>
      </c>
      <c r="G713" s="10">
        <v>849.5</v>
      </c>
    </row>
    <row r="714" spans="1:7">
      <c r="A714" s="18" t="s">
        <v>8</v>
      </c>
      <c r="B714" s="50" t="s">
        <v>9</v>
      </c>
      <c r="E714" s="1">
        <v>2021</v>
      </c>
      <c r="F714" s="1" t="s">
        <v>716</v>
      </c>
      <c r="G714" s="10">
        <v>849.1</v>
      </c>
    </row>
    <row r="715" spans="1:7">
      <c r="A715" s="18" t="s">
        <v>10</v>
      </c>
      <c r="B715" s="50" t="s">
        <v>645</v>
      </c>
      <c r="E715" s="1">
        <v>2021</v>
      </c>
      <c r="F715" s="1" t="s">
        <v>717</v>
      </c>
      <c r="G715" s="10">
        <v>846.4</v>
      </c>
    </row>
    <row r="716" spans="1:7">
      <c r="A716" s="18" t="s">
        <v>12</v>
      </c>
      <c r="B716" s="50" t="s">
        <v>1873</v>
      </c>
      <c r="E716" s="1">
        <v>2021</v>
      </c>
      <c r="F716" s="1" t="s">
        <v>718</v>
      </c>
      <c r="G716" s="10">
        <v>840.35</v>
      </c>
    </row>
    <row r="717" spans="1:7">
      <c r="A717" s="18" t="s">
        <v>14</v>
      </c>
      <c r="B717" s="50" t="s">
        <v>1277</v>
      </c>
      <c r="E717" s="1">
        <v>2021</v>
      </c>
      <c r="F717" s="1" t="s">
        <v>719</v>
      </c>
      <c r="G717" s="10">
        <v>837.5</v>
      </c>
    </row>
    <row r="718" spans="1:7">
      <c r="A718" s="18" t="s">
        <v>16</v>
      </c>
      <c r="B718" s="50" t="s">
        <v>6</v>
      </c>
      <c r="E718" s="1">
        <v>2021</v>
      </c>
      <c r="F718" s="1" t="s">
        <v>720</v>
      </c>
      <c r="G718" s="10">
        <v>829.45</v>
      </c>
    </row>
    <row r="721" spans="1:7" ht="25.5">
      <c r="B721" s="23" t="s">
        <v>1854</v>
      </c>
    </row>
    <row r="723" spans="1:7">
      <c r="A723" s="18" t="s">
        <v>0</v>
      </c>
      <c r="B723" s="34" t="s">
        <v>1269</v>
      </c>
      <c r="E723" s="1">
        <v>2024</v>
      </c>
      <c r="F723" s="1" t="s">
        <v>676</v>
      </c>
      <c r="G723" s="10">
        <v>1409</v>
      </c>
    </row>
    <row r="724" spans="1:7">
      <c r="A724" s="18" t="s">
        <v>2</v>
      </c>
      <c r="B724" s="34" t="s">
        <v>630</v>
      </c>
      <c r="E724" s="1">
        <v>2024</v>
      </c>
      <c r="F724" s="1" t="s">
        <v>677</v>
      </c>
      <c r="G724" s="10">
        <v>1364</v>
      </c>
    </row>
    <row r="725" spans="1:7">
      <c r="A725" s="18" t="s">
        <v>3</v>
      </c>
      <c r="B725" s="34" t="s">
        <v>2507</v>
      </c>
      <c r="E725" s="1">
        <v>2024</v>
      </c>
      <c r="F725" s="1" t="s">
        <v>678</v>
      </c>
      <c r="G725" s="10">
        <v>995</v>
      </c>
    </row>
    <row r="726" spans="1:7">
      <c r="A726" s="18" t="s">
        <v>5</v>
      </c>
      <c r="B726" s="270" t="s">
        <v>31</v>
      </c>
      <c r="E726" s="1">
        <v>2024</v>
      </c>
      <c r="F726" s="1" t="s">
        <v>715</v>
      </c>
      <c r="G726" s="10">
        <v>901.9</v>
      </c>
    </row>
    <row r="727" spans="1:7">
      <c r="A727" s="18" t="s">
        <v>7</v>
      </c>
      <c r="B727" s="270" t="s">
        <v>21</v>
      </c>
      <c r="E727" s="1">
        <v>2024</v>
      </c>
      <c r="F727" s="1" t="s">
        <v>716</v>
      </c>
      <c r="G727" s="10">
        <v>892.4</v>
      </c>
    </row>
    <row r="728" spans="1:7">
      <c r="A728" s="18" t="s">
        <v>8</v>
      </c>
      <c r="B728" s="270" t="s">
        <v>13</v>
      </c>
      <c r="E728" s="1">
        <v>2021</v>
      </c>
      <c r="F728" s="1" t="s">
        <v>676</v>
      </c>
      <c r="G728" s="10">
        <v>891.65000000000509</v>
      </c>
    </row>
    <row r="729" spans="1:7">
      <c r="A729" s="18" t="s">
        <v>10</v>
      </c>
      <c r="B729" s="34" t="s">
        <v>637</v>
      </c>
      <c r="E729" s="1">
        <v>2021</v>
      </c>
      <c r="F729" s="1" t="s">
        <v>677</v>
      </c>
      <c r="G729" s="10">
        <v>889.69999999999709</v>
      </c>
    </row>
    <row r="730" spans="1:7">
      <c r="A730" s="18" t="s">
        <v>12</v>
      </c>
      <c r="B730" s="34" t="s">
        <v>616</v>
      </c>
      <c r="E730" s="1">
        <v>2021</v>
      </c>
      <c r="F730" s="1" t="s">
        <v>678</v>
      </c>
      <c r="G730" s="10">
        <v>878.40000000000146</v>
      </c>
    </row>
    <row r="731" spans="1:7">
      <c r="A731" s="18" t="s">
        <v>14</v>
      </c>
      <c r="B731" s="270" t="s">
        <v>1581</v>
      </c>
      <c r="E731" s="1">
        <v>2021</v>
      </c>
      <c r="F731" s="1" t="s">
        <v>715</v>
      </c>
      <c r="G731" s="10">
        <v>862.49999999999636</v>
      </c>
    </row>
    <row r="732" spans="1:7">
      <c r="A732" s="18" t="s">
        <v>16</v>
      </c>
      <c r="B732" s="270" t="s">
        <v>1580</v>
      </c>
      <c r="E732" s="1">
        <v>2021</v>
      </c>
      <c r="F732" s="1" t="s">
        <v>716</v>
      </c>
      <c r="G732" s="10">
        <v>858</v>
      </c>
    </row>
    <row r="771" spans="22:22">
      <c r="V771">
        <v>41</v>
      </c>
    </row>
  </sheetData>
  <sortState xmlns:xlrd2="http://schemas.microsoft.com/office/spreadsheetml/2017/richdata2" ref="N3:W102">
    <sortCondition descending="1" ref="W3:W102"/>
  </sortStat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F1572-FF9A-4F93-B30F-C358F0838247}">
  <dimension ref="A1:Y5177"/>
  <sheetViews>
    <sheetView workbookViewId="0"/>
  </sheetViews>
  <sheetFormatPr defaultColWidth="8.85546875" defaultRowHeight="12.75"/>
  <cols>
    <col min="1" max="1" width="4.28515625" customWidth="1"/>
    <col min="2" max="5" width="9.42578125" customWidth="1"/>
    <col min="6" max="6" width="4.28515625" customWidth="1"/>
    <col min="7" max="10" width="9.42578125" customWidth="1"/>
    <col min="11" max="11" width="4.28515625" customWidth="1"/>
    <col min="12" max="15" width="9.42578125" customWidth="1"/>
  </cols>
  <sheetData>
    <row r="1" spans="1:18" s="38" customFormat="1" ht="23.25">
      <c r="A1" s="535" t="s">
        <v>1583</v>
      </c>
      <c r="N1" s="58"/>
      <c r="P1" s="25"/>
      <c r="Q1" s="61"/>
    </row>
    <row r="2" spans="1:18" s="38" customFormat="1" ht="15.75">
      <c r="A2" s="537" t="s">
        <v>2448</v>
      </c>
      <c r="F2" s="537" t="s">
        <v>2449</v>
      </c>
      <c r="K2" s="537" t="s">
        <v>2450</v>
      </c>
      <c r="N2" s="3"/>
      <c r="P2" s="25"/>
      <c r="Q2" s="61"/>
    </row>
    <row r="3" spans="1:18" s="38" customFormat="1" ht="15.75">
      <c r="A3" s="166"/>
      <c r="B3"/>
      <c r="C3"/>
      <c r="D3"/>
      <c r="F3" s="166"/>
      <c r="G3"/>
      <c r="K3" s="166" t="s">
        <v>676</v>
      </c>
      <c r="L3" t="s">
        <v>4770</v>
      </c>
      <c r="N3" s="25"/>
      <c r="P3" s="25"/>
      <c r="Q3" s="61"/>
    </row>
    <row r="4" spans="1:18" s="38" customFormat="1" ht="15.75">
      <c r="A4" s="166"/>
      <c r="B4"/>
      <c r="F4" s="166"/>
      <c r="G4"/>
      <c r="H4"/>
      <c r="I4"/>
      <c r="K4" s="166"/>
      <c r="L4"/>
      <c r="P4" s="25"/>
      <c r="Q4" s="61"/>
    </row>
    <row r="5" spans="1:18" s="38" customFormat="1" ht="15.75">
      <c r="A5" s="542"/>
      <c r="B5"/>
      <c r="C5"/>
      <c r="D5"/>
      <c r="F5" s="537"/>
      <c r="K5" s="166"/>
      <c r="L5"/>
      <c r="P5" s="25"/>
      <c r="Q5" s="61"/>
    </row>
    <row r="6" spans="1:18" s="38" customFormat="1" ht="15.75">
      <c r="A6" s="537"/>
      <c r="F6" s="537"/>
      <c r="K6" s="166"/>
      <c r="L6"/>
      <c r="P6" s="25"/>
      <c r="Q6" s="61"/>
    </row>
    <row r="7" spans="1:18" s="38" customFormat="1" ht="15.75">
      <c r="A7" s="537"/>
      <c r="F7" s="537"/>
      <c r="K7" s="166"/>
      <c r="L7"/>
      <c r="M7" s="533"/>
      <c r="N7"/>
      <c r="P7" s="25"/>
      <c r="Q7" s="61"/>
    </row>
    <row r="8" spans="1:18" s="38" customFormat="1" ht="15.75">
      <c r="A8" s="537"/>
      <c r="F8" s="537"/>
      <c r="K8" s="166"/>
      <c r="L8"/>
      <c r="M8" s="533"/>
      <c r="N8"/>
      <c r="P8" s="25"/>
      <c r="Q8" s="61"/>
      <c r="R8" s="38" t="s">
        <v>2297</v>
      </c>
    </row>
    <row r="9" spans="1:18" s="38" customFormat="1" ht="15.75">
      <c r="A9" s="537"/>
      <c r="F9" s="537"/>
      <c r="K9" s="166"/>
      <c r="L9"/>
      <c r="M9"/>
      <c r="N9"/>
      <c r="O9"/>
      <c r="P9" s="25"/>
      <c r="Q9" s="61"/>
    </row>
    <row r="10" spans="1:18" s="38" customFormat="1" ht="15.75">
      <c r="A10" s="537"/>
      <c r="F10" s="537"/>
      <c r="K10" s="166"/>
      <c r="L10"/>
      <c r="M10" s="21"/>
      <c r="N10" s="58"/>
      <c r="P10" s="25"/>
      <c r="Q10" s="61"/>
    </row>
    <row r="11" spans="1:18" s="38" customFormat="1" ht="15.75">
      <c r="A11" s="537"/>
      <c r="F11" s="537"/>
      <c r="K11" s="166"/>
      <c r="L11"/>
      <c r="M11"/>
      <c r="N11"/>
      <c r="O11"/>
      <c r="P11" s="25"/>
      <c r="Q11" s="61"/>
    </row>
    <row r="12" spans="1:18" s="38" customFormat="1" ht="15.75">
      <c r="A12" s="537"/>
      <c r="F12" s="537"/>
      <c r="K12" s="537"/>
      <c r="N12" s="3"/>
      <c r="P12" s="25"/>
      <c r="Q12" s="61"/>
    </row>
    <row r="13" spans="1:18" s="38" customFormat="1" ht="15.75">
      <c r="A13" s="537"/>
      <c r="F13" s="537"/>
      <c r="I13" s="38" t="s">
        <v>2297</v>
      </c>
      <c r="K13" s="537"/>
      <c r="N13" s="3"/>
      <c r="P13" s="25"/>
      <c r="Q13" s="61"/>
    </row>
    <row r="14" spans="1:18" s="38" customFormat="1" ht="15.75">
      <c r="A14" s="537"/>
      <c r="F14" s="537"/>
      <c r="K14" s="537"/>
      <c r="L14" s="38" t="s">
        <v>2297</v>
      </c>
      <c r="N14" s="3"/>
      <c r="P14" s="25"/>
      <c r="Q14" s="61"/>
    </row>
    <row r="15" spans="1:18" s="38" customFormat="1" ht="15.75">
      <c r="A15" s="537"/>
      <c r="F15" s="537"/>
      <c r="K15" s="537"/>
      <c r="N15" s="3"/>
      <c r="P15" s="25"/>
      <c r="Q15" s="61"/>
    </row>
    <row r="16" spans="1:18" s="38" customFormat="1" ht="15.75">
      <c r="A16" s="537"/>
      <c r="F16" s="537"/>
      <c r="K16" s="537"/>
      <c r="N16" s="3"/>
      <c r="P16" s="25"/>
      <c r="Q16" s="61"/>
    </row>
    <row r="17" spans="1:17" s="38" customFormat="1" ht="15.75">
      <c r="A17" s="537"/>
      <c r="F17" s="537"/>
      <c r="K17" s="537"/>
      <c r="N17" s="3"/>
      <c r="P17" s="25"/>
      <c r="Q17" s="61"/>
    </row>
    <row r="18" spans="1:17" s="38" customFormat="1" ht="15.75">
      <c r="A18" s="537"/>
      <c r="F18" s="537"/>
      <c r="K18" s="537"/>
      <c r="N18" s="3"/>
      <c r="P18" s="25"/>
      <c r="Q18" s="61"/>
    </row>
    <row r="19" spans="1:17" s="38" customFormat="1" ht="15.75">
      <c r="A19" s="537"/>
      <c r="F19" s="537"/>
      <c r="K19" s="537"/>
      <c r="N19" s="3"/>
      <c r="P19" s="25"/>
      <c r="Q19" s="61"/>
    </row>
    <row r="20" spans="1:17" s="38" customFormat="1" ht="15.75">
      <c r="A20" s="537"/>
      <c r="F20" s="537"/>
      <c r="K20" s="537"/>
      <c r="N20" s="3"/>
      <c r="P20" s="25"/>
      <c r="Q20" s="61"/>
    </row>
    <row r="21" spans="1:17" s="38" customFormat="1" ht="15.75">
      <c r="A21" s="537"/>
      <c r="F21" s="537"/>
      <c r="K21" s="537"/>
      <c r="N21" s="3"/>
      <c r="P21" s="25"/>
      <c r="Q21" s="61"/>
    </row>
    <row r="22" spans="1:17" s="38" customFormat="1" ht="15.75">
      <c r="A22" s="537"/>
      <c r="F22" s="537"/>
      <c r="K22" s="537"/>
      <c r="N22" s="3"/>
      <c r="P22" s="25"/>
      <c r="Q22" s="61"/>
    </row>
    <row r="23" spans="1:17" s="38" customFormat="1" ht="15.75">
      <c r="A23" s="537"/>
      <c r="F23" s="537"/>
      <c r="K23" s="537"/>
      <c r="N23" s="3"/>
      <c r="P23" s="25"/>
      <c r="Q23" s="61"/>
    </row>
    <row r="24" spans="1:17" s="38" customFormat="1" ht="15.75">
      <c r="A24" s="537"/>
      <c r="F24" s="537"/>
      <c r="K24" s="537"/>
      <c r="N24" s="3"/>
      <c r="P24" s="25"/>
      <c r="Q24" s="61"/>
    </row>
    <row r="25" spans="1:17" s="38" customFormat="1" ht="15.75">
      <c r="A25" s="537"/>
      <c r="F25" s="537"/>
      <c r="K25" s="537"/>
      <c r="N25" s="3"/>
      <c r="P25" s="25"/>
      <c r="Q25" s="61"/>
    </row>
    <row r="26" spans="1:17" s="38" customFormat="1" ht="15.75">
      <c r="A26" s="537"/>
      <c r="F26" s="537"/>
      <c r="K26" s="537"/>
      <c r="N26" s="3"/>
      <c r="P26" s="25"/>
      <c r="Q26" s="61"/>
    </row>
    <row r="27" spans="1:17" s="38" customFormat="1" ht="15.75">
      <c r="A27" s="537"/>
      <c r="F27" s="537"/>
      <c r="K27" s="537"/>
      <c r="N27" s="3"/>
      <c r="P27" s="25"/>
      <c r="Q27" s="61"/>
    </row>
    <row r="28" spans="1:17" s="38" customFormat="1" ht="15.75">
      <c r="A28" s="536"/>
      <c r="N28" s="3"/>
      <c r="P28" s="25"/>
      <c r="Q28" s="61"/>
    </row>
    <row r="29" spans="1:17" s="38" customFormat="1" ht="15.75">
      <c r="A29" s="536"/>
      <c r="N29" s="3"/>
      <c r="P29" s="185"/>
      <c r="Q29" s="61"/>
    </row>
    <row r="30" spans="1:17" s="38" customFormat="1" ht="15.75">
      <c r="A30" s="536"/>
      <c r="N30" s="3"/>
      <c r="P30" s="25"/>
      <c r="Q30" s="61"/>
    </row>
    <row r="31" spans="1:17" s="38" customFormat="1" ht="15.75">
      <c r="A31" s="536"/>
      <c r="N31"/>
      <c r="P31" s="185"/>
      <c r="Q31" s="61"/>
    </row>
    <row r="32" spans="1:17" s="38" customFormat="1" ht="23.25">
      <c r="A32" s="535" t="s">
        <v>1281</v>
      </c>
      <c r="N32" s="3"/>
      <c r="P32" s="26"/>
      <c r="Q32" s="61"/>
    </row>
    <row r="33" spans="1:17" s="38" customFormat="1" ht="15.75">
      <c r="A33" s="537" t="s">
        <v>2448</v>
      </c>
      <c r="F33" s="537" t="s">
        <v>2449</v>
      </c>
      <c r="K33" s="537" t="s">
        <v>2450</v>
      </c>
      <c r="N33" s="58"/>
      <c r="P33" s="26"/>
      <c r="Q33" s="61"/>
    </row>
    <row r="34" spans="1:17" s="38" customFormat="1" ht="15.75">
      <c r="A34" s="542" t="s">
        <v>676</v>
      </c>
      <c r="B34" t="s">
        <v>4665</v>
      </c>
      <c r="F34" s="166" t="s">
        <v>678</v>
      </c>
      <c r="G34" t="s">
        <v>4771</v>
      </c>
      <c r="H34"/>
      <c r="I34"/>
      <c r="K34" s="166" t="s">
        <v>677</v>
      </c>
      <c r="L34" t="s">
        <v>4836</v>
      </c>
      <c r="M34"/>
      <c r="N34"/>
      <c r="P34" s="26"/>
      <c r="Q34" s="61"/>
    </row>
    <row r="35" spans="1:17" s="38" customFormat="1" ht="15.75">
      <c r="A35" s="536"/>
      <c r="F35" s="166" t="s">
        <v>676</v>
      </c>
      <c r="G35" t="s">
        <v>4837</v>
      </c>
      <c r="H35"/>
      <c r="K35" s="166" t="s">
        <v>676</v>
      </c>
      <c r="L35" t="s">
        <v>4943</v>
      </c>
      <c r="M35"/>
      <c r="N35"/>
      <c r="P35" s="26"/>
      <c r="Q35" s="61"/>
    </row>
    <row r="36" spans="1:17" s="38" customFormat="1" ht="15.75">
      <c r="A36" s="536"/>
      <c r="F36" s="166"/>
      <c r="G36"/>
      <c r="K36" s="166"/>
      <c r="L36"/>
      <c r="N36" s="58"/>
      <c r="P36" s="26"/>
      <c r="Q36" s="61"/>
    </row>
    <row r="37" spans="1:17" s="38" customFormat="1" ht="15.75">
      <c r="A37" s="536"/>
      <c r="F37" s="166"/>
      <c r="G37"/>
      <c r="K37" s="166"/>
      <c r="L37"/>
      <c r="N37" s="58"/>
      <c r="P37" s="26"/>
      <c r="Q37" s="61"/>
    </row>
    <row r="38" spans="1:17" s="38" customFormat="1" ht="15.75">
      <c r="A38" s="536"/>
      <c r="F38" s="166"/>
      <c r="G38"/>
      <c r="K38" s="166"/>
      <c r="L38"/>
      <c r="N38" s="58"/>
      <c r="P38" s="26"/>
      <c r="Q38" s="61"/>
    </row>
    <row r="39" spans="1:17" s="38" customFormat="1" ht="15.75">
      <c r="A39" s="536"/>
      <c r="F39" s="166"/>
      <c r="G39"/>
      <c r="K39" s="166"/>
      <c r="L39" t="s">
        <v>2297</v>
      </c>
      <c r="N39" s="58"/>
      <c r="P39" s="26"/>
      <c r="Q39" s="61"/>
    </row>
    <row r="40" spans="1:17" s="38" customFormat="1" ht="15.75">
      <c r="A40" s="536"/>
      <c r="F40" s="166"/>
      <c r="G40"/>
      <c r="K40" s="166"/>
      <c r="L40"/>
      <c r="N40" s="58"/>
      <c r="P40" s="26"/>
      <c r="Q40" s="61"/>
    </row>
    <row r="41" spans="1:17" s="38" customFormat="1" ht="15.75">
      <c r="A41" s="536"/>
      <c r="F41" s="166"/>
      <c r="G41"/>
      <c r="K41" s="166"/>
      <c r="L41"/>
      <c r="N41" s="58"/>
      <c r="P41" s="26"/>
      <c r="Q41" s="61"/>
    </row>
    <row r="42" spans="1:17" s="38" customFormat="1" ht="15.75">
      <c r="A42" s="536"/>
      <c r="F42" s="166"/>
      <c r="G42"/>
      <c r="K42" s="166"/>
      <c r="L42"/>
      <c r="N42" s="58"/>
      <c r="P42" s="26"/>
      <c r="Q42" s="61"/>
    </row>
    <row r="43" spans="1:17" s="38" customFormat="1" ht="15.75">
      <c r="A43" s="536"/>
      <c r="F43" s="166"/>
      <c r="G43"/>
      <c r="K43" s="166"/>
      <c r="L43"/>
      <c r="N43" s="58"/>
      <c r="P43" s="26"/>
      <c r="Q43" s="61"/>
    </row>
    <row r="44" spans="1:17" s="38" customFormat="1" ht="15.75">
      <c r="A44" s="536"/>
      <c r="F44" s="166"/>
      <c r="G44"/>
      <c r="K44" s="166"/>
      <c r="L44"/>
      <c r="N44" s="58"/>
      <c r="P44" s="26"/>
      <c r="Q44" s="61"/>
    </row>
    <row r="45" spans="1:17" s="38" customFormat="1" ht="15.75">
      <c r="A45" s="536"/>
      <c r="F45" s="166"/>
      <c r="G45"/>
      <c r="K45" s="166"/>
      <c r="L45"/>
      <c r="N45" s="58"/>
      <c r="P45" s="26"/>
      <c r="Q45" s="61"/>
    </row>
    <row r="46" spans="1:17" s="38" customFormat="1" ht="15.75">
      <c r="A46" s="536"/>
      <c r="F46" s="166"/>
      <c r="G46"/>
      <c r="K46" s="166"/>
      <c r="L46"/>
      <c r="N46" s="58"/>
      <c r="P46" s="26"/>
      <c r="Q46" s="61"/>
    </row>
    <row r="47" spans="1:17" s="38" customFormat="1" ht="15.75">
      <c r="A47" s="536"/>
      <c r="N47" s="79"/>
      <c r="P47" s="25"/>
      <c r="Q47" s="61"/>
    </row>
    <row r="48" spans="1:17" s="38" customFormat="1" ht="15.75">
      <c r="A48" s="536"/>
      <c r="N48" s="58"/>
      <c r="P48" s="26"/>
      <c r="Q48" s="61"/>
    </row>
    <row r="49" spans="1:17" s="38" customFormat="1" ht="15.75">
      <c r="A49" s="536"/>
      <c r="N49" s="58"/>
      <c r="P49" s="185"/>
      <c r="Q49" s="61"/>
    </row>
    <row r="50" spans="1:17" s="38" customFormat="1" ht="15.75">
      <c r="A50" s="536"/>
      <c r="N50" s="3"/>
      <c r="P50" s="25"/>
      <c r="Q50" s="61"/>
    </row>
    <row r="51" spans="1:17" s="38" customFormat="1" ht="15.75">
      <c r="A51" s="536"/>
      <c r="N51" s="3"/>
      <c r="P51" s="21"/>
      <c r="Q51" s="61"/>
    </row>
    <row r="52" spans="1:17" s="38" customFormat="1" ht="15.75">
      <c r="A52" s="536"/>
      <c r="N52" s="58"/>
      <c r="P52" s="25"/>
      <c r="Q52" s="61"/>
    </row>
    <row r="53" spans="1:17" s="38" customFormat="1" ht="15.75">
      <c r="A53" s="536"/>
      <c r="N53" s="58"/>
      <c r="P53" s="25"/>
      <c r="Q53" s="61"/>
    </row>
    <row r="54" spans="1:17" s="38" customFormat="1" ht="15.75">
      <c r="A54" s="536"/>
      <c r="N54" s="58"/>
      <c r="P54" s="25"/>
      <c r="Q54" s="61"/>
    </row>
    <row r="55" spans="1:17" s="38" customFormat="1" ht="15.75">
      <c r="A55" s="536"/>
      <c r="N55" s="58"/>
      <c r="P55" s="25"/>
      <c r="Q55" s="61"/>
    </row>
    <row r="56" spans="1:17" s="38" customFormat="1" ht="15.75">
      <c r="A56" s="536"/>
      <c r="N56" s="79"/>
      <c r="P56" s="25"/>
      <c r="Q56" s="61"/>
    </row>
    <row r="57" spans="1:17" s="38" customFormat="1" ht="15.75">
      <c r="A57" s="536"/>
      <c r="N57" s="3"/>
      <c r="P57" s="185"/>
      <c r="Q57" s="61"/>
    </row>
    <row r="58" spans="1:17" s="38" customFormat="1" ht="15.75">
      <c r="A58" s="536"/>
      <c r="N58" s="79"/>
      <c r="P58" s="26"/>
      <c r="Q58" s="61"/>
    </row>
    <row r="59" spans="1:17" s="38" customFormat="1" ht="15.75">
      <c r="A59" s="536"/>
      <c r="N59" s="3"/>
      <c r="P59" s="25"/>
      <c r="Q59" s="61"/>
    </row>
    <row r="60" spans="1:17" s="38" customFormat="1" ht="15.75">
      <c r="A60" s="536"/>
      <c r="N60" s="3"/>
      <c r="P60" s="26"/>
      <c r="Q60" s="61"/>
    </row>
    <row r="61" spans="1:17" s="38" customFormat="1" ht="15.75">
      <c r="A61" s="536"/>
      <c r="N61" s="3"/>
      <c r="P61" s="26"/>
      <c r="Q61" s="61"/>
    </row>
    <row r="62" spans="1:17" s="38" customFormat="1" ht="15.75">
      <c r="A62" s="536"/>
      <c r="N62" s="3"/>
      <c r="P62" s="26"/>
      <c r="Q62" s="61"/>
    </row>
    <row r="63" spans="1:17" s="38" customFormat="1" ht="23.25">
      <c r="A63" s="547" t="s">
        <v>4628</v>
      </c>
      <c r="N63" s="3"/>
      <c r="P63" s="25"/>
      <c r="Q63" s="61"/>
    </row>
    <row r="64" spans="1:17" s="38" customFormat="1" ht="15.75">
      <c r="A64" s="537" t="s">
        <v>2448</v>
      </c>
      <c r="F64" s="537" t="s">
        <v>2449</v>
      </c>
      <c r="K64" s="537" t="s">
        <v>2450</v>
      </c>
      <c r="N64" s="3"/>
      <c r="P64" s="25"/>
      <c r="Q64" s="61"/>
    </row>
    <row r="65" spans="1:17" s="38" customFormat="1" ht="15.6" customHeight="1">
      <c r="A65" s="547"/>
      <c r="K65" s="166" t="s">
        <v>676</v>
      </c>
      <c r="L65" t="s">
        <v>4772</v>
      </c>
      <c r="M65"/>
      <c r="N65"/>
      <c r="O65"/>
      <c r="P65" s="25"/>
      <c r="Q65" s="61"/>
    </row>
    <row r="66" spans="1:17" s="38" customFormat="1" ht="15.6" customHeight="1">
      <c r="A66" s="547"/>
      <c r="N66" s="3"/>
      <c r="P66" s="25"/>
      <c r="Q66" s="61"/>
    </row>
    <row r="67" spans="1:17" s="38" customFormat="1" ht="15.6" customHeight="1">
      <c r="A67" s="547"/>
      <c r="N67" s="3"/>
      <c r="P67" s="25"/>
      <c r="Q67" s="61"/>
    </row>
    <row r="68" spans="1:17" s="38" customFormat="1" ht="15.6" customHeight="1">
      <c r="A68" s="547"/>
      <c r="N68" s="3"/>
      <c r="P68" s="25"/>
      <c r="Q68" s="61"/>
    </row>
    <row r="69" spans="1:17" s="38" customFormat="1" ht="15.6" customHeight="1">
      <c r="A69" s="547"/>
      <c r="N69" s="3"/>
      <c r="P69" s="25"/>
      <c r="Q69" s="61"/>
    </row>
    <row r="70" spans="1:17" s="38" customFormat="1" ht="15.6" customHeight="1">
      <c r="A70" s="547"/>
      <c r="N70" s="3"/>
      <c r="P70" s="25"/>
      <c r="Q70" s="61"/>
    </row>
    <row r="71" spans="1:17" s="38" customFormat="1" ht="15.6" customHeight="1">
      <c r="A71" s="547"/>
      <c r="N71" s="3"/>
      <c r="P71" s="25"/>
      <c r="Q71" s="61"/>
    </row>
    <row r="72" spans="1:17" s="38" customFormat="1" ht="15.6" customHeight="1">
      <c r="A72" s="547"/>
      <c r="N72" s="3"/>
      <c r="P72" s="25"/>
      <c r="Q72" s="61"/>
    </row>
    <row r="73" spans="1:17" s="38" customFormat="1" ht="15.6" customHeight="1">
      <c r="A73" s="547"/>
      <c r="N73" s="3"/>
      <c r="P73" s="25"/>
      <c r="Q73" s="61"/>
    </row>
    <row r="74" spans="1:17" s="38" customFormat="1" ht="15.6" customHeight="1">
      <c r="A74" s="547"/>
      <c r="N74" s="3"/>
      <c r="P74" s="25"/>
      <c r="Q74" s="61"/>
    </row>
    <row r="75" spans="1:17" s="38" customFormat="1" ht="15.6" customHeight="1">
      <c r="A75" s="547"/>
      <c r="N75" s="3"/>
      <c r="P75" s="25"/>
      <c r="Q75" s="61"/>
    </row>
    <row r="76" spans="1:17" s="38" customFormat="1" ht="15.6" customHeight="1">
      <c r="A76" s="547"/>
      <c r="N76" s="3"/>
      <c r="P76" s="25"/>
      <c r="Q76" s="61"/>
    </row>
    <row r="77" spans="1:17" s="38" customFormat="1" ht="15.6" customHeight="1">
      <c r="A77" s="547"/>
      <c r="N77" s="3"/>
      <c r="P77" s="25"/>
      <c r="Q77" s="61"/>
    </row>
    <row r="78" spans="1:17" s="38" customFormat="1" ht="15.6" customHeight="1">
      <c r="A78" s="547"/>
      <c r="N78" s="3"/>
      <c r="P78" s="25"/>
      <c r="Q78" s="61"/>
    </row>
    <row r="79" spans="1:17" s="38" customFormat="1" ht="15.6" customHeight="1">
      <c r="A79" s="547"/>
      <c r="N79" s="3"/>
      <c r="P79" s="25"/>
      <c r="Q79" s="61"/>
    </row>
    <row r="80" spans="1:17" s="38" customFormat="1" ht="15.6" customHeight="1">
      <c r="A80" s="547"/>
      <c r="N80" s="3"/>
      <c r="P80" s="25"/>
      <c r="Q80" s="61"/>
    </row>
    <row r="81" spans="1:17" s="38" customFormat="1" ht="15.6" customHeight="1">
      <c r="A81" s="547"/>
      <c r="N81" s="3"/>
      <c r="P81" s="25"/>
      <c r="Q81" s="61"/>
    </row>
    <row r="82" spans="1:17" s="38" customFormat="1" ht="15.6" customHeight="1">
      <c r="A82" s="547"/>
      <c r="N82" s="3"/>
      <c r="P82" s="25"/>
      <c r="Q82" s="61"/>
    </row>
    <row r="83" spans="1:17" s="38" customFormat="1" ht="15.6" customHeight="1">
      <c r="A83" s="547"/>
      <c r="N83" s="3"/>
      <c r="P83" s="25"/>
      <c r="Q83" s="61"/>
    </row>
    <row r="84" spans="1:17" s="38" customFormat="1" ht="15.6" customHeight="1">
      <c r="A84" s="547"/>
      <c r="N84" s="3"/>
      <c r="P84" s="25"/>
      <c r="Q84" s="61"/>
    </row>
    <row r="85" spans="1:17" s="38" customFormat="1" ht="15.6" customHeight="1">
      <c r="A85" s="547"/>
      <c r="N85" s="3"/>
      <c r="P85" s="25"/>
      <c r="Q85" s="61"/>
    </row>
    <row r="86" spans="1:17" s="38" customFormat="1" ht="15.6" customHeight="1">
      <c r="A86" s="547"/>
      <c r="N86" s="3"/>
      <c r="P86" s="25"/>
      <c r="Q86" s="61"/>
    </row>
    <row r="87" spans="1:17" s="38" customFormat="1" ht="15.6" customHeight="1">
      <c r="A87" s="547"/>
      <c r="N87" s="3"/>
      <c r="P87" s="25"/>
      <c r="Q87" s="61"/>
    </row>
    <row r="88" spans="1:17" s="38" customFormat="1" ht="15.6" customHeight="1">
      <c r="A88" s="547"/>
      <c r="N88" s="3"/>
      <c r="P88" s="25"/>
      <c r="Q88" s="61"/>
    </row>
    <row r="89" spans="1:17" s="38" customFormat="1" ht="15.6" customHeight="1">
      <c r="A89" s="547"/>
      <c r="B89" s="38" t="s">
        <v>2297</v>
      </c>
      <c r="N89" s="3"/>
      <c r="P89" s="25"/>
      <c r="Q89" s="61"/>
    </row>
    <row r="90" spans="1:17" s="38" customFormat="1" ht="15.6" customHeight="1">
      <c r="A90" s="547"/>
      <c r="E90" s="537"/>
      <c r="J90" s="537"/>
      <c r="O90" s="537"/>
      <c r="Q90" s="26"/>
    </row>
    <row r="91" spans="1:17" s="38" customFormat="1" ht="15.6" customHeight="1">
      <c r="A91" s="547"/>
      <c r="N91" s="3"/>
      <c r="P91" s="25"/>
      <c r="Q91" s="61"/>
    </row>
    <row r="92" spans="1:17" s="38" customFormat="1" ht="15.6" customHeight="1">
      <c r="A92" s="547"/>
      <c r="N92" s="3"/>
      <c r="P92" s="25"/>
      <c r="Q92" s="61"/>
    </row>
    <row r="93" spans="1:17" s="38" customFormat="1" ht="15.6" customHeight="1">
      <c r="A93" s="547"/>
      <c r="N93" s="3"/>
      <c r="P93" s="25"/>
      <c r="Q93" s="61"/>
    </row>
    <row r="94" spans="1:17" s="541" customFormat="1" ht="23.25">
      <c r="A94" s="535" t="s">
        <v>3147</v>
      </c>
      <c r="K94" s="190"/>
      <c r="L94" s="190"/>
      <c r="M94" s="24"/>
      <c r="N94" s="3"/>
      <c r="O94" s="38"/>
      <c r="P94" s="21"/>
      <c r="Q94" s="61"/>
    </row>
    <row r="95" spans="1:17" s="38" customFormat="1" ht="15.75">
      <c r="A95" s="537" t="s">
        <v>2448</v>
      </c>
      <c r="F95" s="537" t="s">
        <v>2449</v>
      </c>
      <c r="K95" s="537" t="s">
        <v>2450</v>
      </c>
      <c r="M95" s="26"/>
      <c r="N95" s="58"/>
      <c r="P95" s="25"/>
      <c r="Q95" s="61"/>
    </row>
    <row r="96" spans="1:17" s="38" customFormat="1" ht="15.75">
      <c r="A96" s="166" t="s">
        <v>678</v>
      </c>
      <c r="B96" t="s">
        <v>4773</v>
      </c>
      <c r="F96" s="166"/>
      <c r="G96"/>
      <c r="K96" s="166" t="s">
        <v>677</v>
      </c>
      <c r="L96" t="s">
        <v>4944</v>
      </c>
      <c r="M96"/>
      <c r="N96"/>
      <c r="P96" s="25"/>
      <c r="Q96" s="61"/>
    </row>
    <row r="97" spans="1:17" s="38" customFormat="1" ht="15.75">
      <c r="A97" s="542"/>
      <c r="B97"/>
      <c r="F97" s="166"/>
      <c r="G97"/>
      <c r="K97" s="166"/>
      <c r="L97"/>
      <c r="M97"/>
      <c r="N97"/>
      <c r="P97" s="25"/>
      <c r="Q97" s="61"/>
    </row>
    <row r="98" spans="1:17" s="38" customFormat="1" ht="15.75">
      <c r="A98" s="542"/>
      <c r="B98"/>
      <c r="F98" s="537"/>
      <c r="K98" s="166"/>
      <c r="L98"/>
      <c r="O98"/>
      <c r="P98" s="25"/>
      <c r="Q98" s="61"/>
    </row>
    <row r="99" spans="1:17" s="38" customFormat="1" ht="15.75">
      <c r="A99" s="166"/>
      <c r="B99"/>
      <c r="C99"/>
      <c r="D99"/>
      <c r="F99" s="537"/>
      <c r="K99" s="166"/>
      <c r="L99"/>
      <c r="M99"/>
      <c r="N99"/>
      <c r="P99" s="25"/>
      <c r="Q99" s="61"/>
    </row>
    <row r="100" spans="1:17" s="38" customFormat="1" ht="15.75">
      <c r="A100" s="537"/>
      <c r="F100" s="537"/>
      <c r="K100" s="166"/>
      <c r="L100"/>
      <c r="M100"/>
      <c r="N100"/>
      <c r="P100" s="25"/>
      <c r="Q100" s="61"/>
    </row>
    <row r="101" spans="1:17" s="38" customFormat="1" ht="15.75">
      <c r="A101" s="537"/>
      <c r="F101" s="537"/>
      <c r="K101" s="166"/>
      <c r="L101"/>
      <c r="M101"/>
      <c r="N101"/>
      <c r="P101" s="25"/>
      <c r="Q101" s="61"/>
    </row>
    <row r="102" spans="1:17" s="38" customFormat="1" ht="15.75">
      <c r="A102" s="537"/>
      <c r="F102" s="537"/>
      <c r="K102" s="166"/>
      <c r="L102"/>
      <c r="M102"/>
      <c r="N102"/>
      <c r="P102" s="25"/>
      <c r="Q102" s="61"/>
    </row>
    <row r="103" spans="1:17" s="38" customFormat="1" ht="15.75">
      <c r="A103" s="537"/>
      <c r="F103" s="537"/>
      <c r="K103" s="166"/>
      <c r="L103"/>
      <c r="M103" s="26"/>
      <c r="N103" s="58"/>
      <c r="P103" s="25"/>
      <c r="Q103" s="61"/>
    </row>
    <row r="104" spans="1:17" s="38" customFormat="1" ht="15.75">
      <c r="A104" s="537"/>
      <c r="F104" s="537"/>
      <c r="K104" s="166"/>
      <c r="L104"/>
      <c r="M104" s="26"/>
      <c r="N104" s="58"/>
      <c r="P104" s="25"/>
      <c r="Q104" s="61"/>
    </row>
    <row r="105" spans="1:17" s="38" customFormat="1" ht="15.75">
      <c r="A105" s="537"/>
      <c r="F105" s="537"/>
      <c r="K105" s="166"/>
      <c r="L105"/>
      <c r="M105" s="26"/>
      <c r="N105" s="58"/>
      <c r="P105" s="25"/>
      <c r="Q105" s="61"/>
    </row>
    <row r="106" spans="1:17" s="38" customFormat="1" ht="15.6" customHeight="1">
      <c r="A106" s="537"/>
      <c r="F106" s="537"/>
      <c r="K106" s="166"/>
      <c r="L106"/>
      <c r="M106" s="26"/>
      <c r="N106" s="58"/>
      <c r="P106" s="25"/>
      <c r="Q106" s="61"/>
    </row>
    <row r="107" spans="1:17" s="38" customFormat="1" ht="15.75">
      <c r="A107" s="537"/>
      <c r="F107" s="537"/>
      <c r="K107" s="166"/>
      <c r="L107"/>
      <c r="M107" s="26"/>
      <c r="N107" s="58"/>
      <c r="P107" s="25"/>
      <c r="Q107" s="61"/>
    </row>
    <row r="108" spans="1:17" s="38" customFormat="1" ht="15.75">
      <c r="A108" s="537"/>
      <c r="F108" s="537"/>
      <c r="K108" s="166"/>
      <c r="L108"/>
      <c r="M108" s="26"/>
      <c r="N108" s="58"/>
      <c r="P108" s="25"/>
      <c r="Q108" s="61"/>
    </row>
    <row r="109" spans="1:17" s="38" customFormat="1" ht="15.75">
      <c r="A109" s="537"/>
      <c r="F109" s="537"/>
      <c r="K109" s="166"/>
      <c r="L109"/>
      <c r="M109" s="26"/>
      <c r="N109" s="58"/>
      <c r="P109" s="25"/>
      <c r="Q109" s="61"/>
    </row>
    <row r="110" spans="1:17" s="38" customFormat="1" ht="15.75">
      <c r="A110" s="537"/>
      <c r="F110" s="537"/>
      <c r="K110" s="537"/>
      <c r="M110" s="26"/>
      <c r="N110" s="58"/>
      <c r="P110" s="25"/>
      <c r="Q110" s="61"/>
    </row>
    <row r="111" spans="1:17" s="38" customFormat="1" ht="15.75">
      <c r="A111" s="537"/>
      <c r="F111" s="537"/>
      <c r="K111" s="537"/>
      <c r="M111" s="26"/>
      <c r="N111" s="58"/>
      <c r="P111" s="25"/>
      <c r="Q111" s="61"/>
    </row>
    <row r="112" spans="1:17" s="38" customFormat="1" ht="15.75">
      <c r="A112" s="537"/>
      <c r="F112" s="537"/>
      <c r="K112" s="537"/>
      <c r="M112" s="26"/>
      <c r="N112" s="58"/>
      <c r="P112" s="25"/>
      <c r="Q112" s="61"/>
    </row>
    <row r="113" spans="1:17" s="38" customFormat="1" ht="15.75">
      <c r="A113" s="537"/>
      <c r="F113" s="537"/>
      <c r="K113" s="537"/>
      <c r="M113" s="26"/>
      <c r="N113" s="58"/>
      <c r="P113" s="25"/>
      <c r="Q113" s="61"/>
    </row>
    <row r="114" spans="1:17" s="38" customFormat="1" ht="15.75">
      <c r="A114" s="536"/>
      <c r="M114" s="26"/>
      <c r="N114" s="3"/>
      <c r="P114" s="21"/>
      <c r="Q114" s="61"/>
    </row>
    <row r="115" spans="1:17" s="38" customFormat="1" ht="15.75">
      <c r="A115" s="536"/>
      <c r="K115" s="21"/>
      <c r="L115" s="190"/>
      <c r="M115" s="26"/>
      <c r="N115" s="3"/>
      <c r="P115" s="25"/>
      <c r="Q115" s="61"/>
    </row>
    <row r="116" spans="1:17" s="38" customFormat="1" ht="15.75">
      <c r="A116" s="536"/>
      <c r="K116" s="21"/>
      <c r="L116" s="190"/>
      <c r="M116" s="26"/>
      <c r="N116" s="79"/>
      <c r="P116" s="185"/>
      <c r="Q116" s="61"/>
    </row>
    <row r="117" spans="1:17" s="38" customFormat="1" ht="15.75">
      <c r="A117" s="536"/>
      <c r="K117" s="21"/>
      <c r="L117" s="190"/>
      <c r="M117" s="26"/>
      <c r="N117" s="3"/>
      <c r="P117" s="25"/>
      <c r="Q117" s="61"/>
    </row>
    <row r="118" spans="1:17" s="38" customFormat="1" ht="15.75">
      <c r="A118" s="536"/>
      <c r="K118" s="21"/>
      <c r="L118" s="190"/>
      <c r="M118" s="26"/>
      <c r="N118"/>
      <c r="P118" s="185"/>
      <c r="Q118" s="61"/>
    </row>
    <row r="119" spans="1:17" s="38" customFormat="1" ht="15.75">
      <c r="A119" s="536"/>
      <c r="K119" s="21"/>
      <c r="L119" s="190"/>
      <c r="M119" s="26"/>
      <c r="N119" s="79"/>
      <c r="P119" s="25"/>
      <c r="Q119" s="61"/>
    </row>
    <row r="120" spans="1:17" s="38" customFormat="1" ht="15.75">
      <c r="A120" s="536"/>
      <c r="K120" s="21"/>
      <c r="L120" s="190"/>
      <c r="M120" s="26"/>
      <c r="N120" s="3"/>
      <c r="P120" s="25"/>
      <c r="Q120" s="61"/>
    </row>
    <row r="121" spans="1:17" s="38" customFormat="1" ht="15.75">
      <c r="A121" s="536"/>
      <c r="K121" s="21"/>
      <c r="L121" s="190"/>
      <c r="M121" s="26"/>
      <c r="N121" s="58"/>
      <c r="P121" s="26"/>
      <c r="Q121" s="61"/>
    </row>
    <row r="122" spans="1:17" s="38" customFormat="1" ht="15.75">
      <c r="A122" s="536"/>
      <c r="K122" s="21"/>
      <c r="L122" s="190"/>
      <c r="M122" s="26"/>
      <c r="N122" s="58"/>
      <c r="P122" s="25"/>
      <c r="Q122" s="61"/>
    </row>
    <row r="123" spans="1:17" s="38" customFormat="1" ht="15.75">
      <c r="A123" s="536"/>
      <c r="K123" s="21"/>
      <c r="L123" s="190"/>
      <c r="M123" s="26"/>
      <c r="N123" s="79"/>
      <c r="P123" s="26"/>
      <c r="Q123" s="61"/>
    </row>
    <row r="124" spans="1:17" s="38" customFormat="1" ht="15.75">
      <c r="A124" s="536"/>
      <c r="K124" s="21"/>
      <c r="L124" s="190"/>
      <c r="M124" s="26"/>
      <c r="N124" s="3"/>
      <c r="P124" s="25"/>
      <c r="Q124" s="61"/>
    </row>
    <row r="125" spans="1:17" s="38" customFormat="1" ht="23.25">
      <c r="A125" s="535" t="s">
        <v>3838</v>
      </c>
      <c r="B125" s="541"/>
      <c r="K125" s="21"/>
      <c r="L125" s="190"/>
      <c r="M125" s="26"/>
      <c r="N125" s="3"/>
      <c r="P125" s="25"/>
      <c r="Q125" s="61"/>
    </row>
    <row r="126" spans="1:17" s="38" customFormat="1" ht="15.6" customHeight="1">
      <c r="A126" s="537" t="s">
        <v>2448</v>
      </c>
      <c r="F126" s="537" t="s">
        <v>2449</v>
      </c>
      <c r="K126" s="537" t="s">
        <v>2450</v>
      </c>
      <c r="M126" s="26"/>
      <c r="N126" s="3"/>
      <c r="P126" s="25"/>
      <c r="Q126" s="61"/>
    </row>
    <row r="127" spans="1:17" s="38" customFormat="1" ht="15.6" customHeight="1">
      <c r="A127" s="535"/>
      <c r="B127" s="541"/>
      <c r="K127" s="21"/>
      <c r="L127" s="190"/>
      <c r="M127" s="26"/>
      <c r="N127" s="3"/>
      <c r="P127" s="25"/>
      <c r="Q127" s="61"/>
    </row>
    <row r="128" spans="1:17" s="38" customFormat="1" ht="15.6" customHeight="1">
      <c r="A128" s="535"/>
      <c r="B128" s="541"/>
      <c r="K128" s="21"/>
      <c r="L128" s="190"/>
      <c r="M128" s="26"/>
      <c r="N128" s="3"/>
      <c r="P128" s="25"/>
      <c r="Q128" s="61"/>
    </row>
    <row r="129" spans="1:17" s="38" customFormat="1" ht="15.6" customHeight="1">
      <c r="A129" s="535"/>
      <c r="B129" s="541"/>
      <c r="K129" s="21"/>
      <c r="L129" s="190"/>
      <c r="M129" s="26"/>
      <c r="N129" s="3"/>
      <c r="P129" s="25"/>
      <c r="Q129" s="61"/>
    </row>
    <row r="130" spans="1:17" s="38" customFormat="1" ht="15.6" customHeight="1">
      <c r="A130" s="535"/>
      <c r="B130" s="541"/>
      <c r="K130" s="21"/>
      <c r="L130" s="190"/>
      <c r="M130" s="26"/>
      <c r="N130" s="3"/>
      <c r="P130" s="25"/>
      <c r="Q130" s="61"/>
    </row>
    <row r="131" spans="1:17" s="38" customFormat="1" ht="15.6" customHeight="1">
      <c r="A131" s="535"/>
      <c r="B131" s="541"/>
      <c r="K131" s="21"/>
      <c r="L131" s="190"/>
      <c r="M131" s="26"/>
      <c r="N131" s="3"/>
      <c r="P131" s="25"/>
      <c r="Q131" s="61"/>
    </row>
    <row r="132" spans="1:17" s="38" customFormat="1" ht="15.6" customHeight="1">
      <c r="A132" s="535"/>
      <c r="B132" s="541"/>
      <c r="K132" s="21"/>
      <c r="L132" s="190"/>
      <c r="M132" s="26"/>
      <c r="N132" s="3"/>
      <c r="P132" s="25"/>
      <c r="Q132" s="61"/>
    </row>
    <row r="133" spans="1:17" s="38" customFormat="1" ht="15.6" customHeight="1">
      <c r="A133" s="535"/>
      <c r="B133" s="541"/>
      <c r="K133" s="21"/>
      <c r="L133" s="190"/>
      <c r="M133" s="26"/>
      <c r="N133" s="3"/>
      <c r="P133" s="25"/>
      <c r="Q133" s="61"/>
    </row>
    <row r="134" spans="1:17" s="38" customFormat="1" ht="15.6" customHeight="1">
      <c r="A134" s="535"/>
      <c r="B134" s="541"/>
      <c r="K134" s="21"/>
      <c r="L134" s="190"/>
      <c r="M134" s="26"/>
      <c r="N134" s="3"/>
      <c r="P134" s="25"/>
      <c r="Q134" s="61"/>
    </row>
    <row r="135" spans="1:17" s="38" customFormat="1" ht="15.6" customHeight="1">
      <c r="A135" s="535"/>
      <c r="B135" s="541"/>
      <c r="K135" s="21"/>
      <c r="L135" s="190"/>
      <c r="M135" s="26"/>
      <c r="N135" s="3"/>
      <c r="P135" s="25"/>
      <c r="Q135" s="61"/>
    </row>
    <row r="136" spans="1:17" s="38" customFormat="1" ht="15.6" customHeight="1">
      <c r="A136" s="535"/>
      <c r="B136" s="541"/>
      <c r="K136" s="21"/>
      <c r="L136" s="190"/>
      <c r="M136" s="26"/>
      <c r="N136" s="3"/>
      <c r="P136" s="25"/>
      <c r="Q136" s="61"/>
    </row>
    <row r="137" spans="1:17" s="38" customFormat="1" ht="15.6" customHeight="1">
      <c r="A137" s="535"/>
      <c r="B137" s="541"/>
      <c r="K137" s="21"/>
      <c r="L137" s="190"/>
      <c r="M137" s="26"/>
      <c r="N137" s="3"/>
      <c r="P137" s="25"/>
      <c r="Q137" s="61"/>
    </row>
    <row r="138" spans="1:17" s="38" customFormat="1" ht="15.6" customHeight="1">
      <c r="A138" s="535"/>
      <c r="B138" s="541"/>
      <c r="K138" s="21"/>
      <c r="L138" s="190"/>
      <c r="M138" s="26"/>
      <c r="N138" s="3"/>
      <c r="P138" s="25"/>
      <c r="Q138" s="61"/>
    </row>
    <row r="139" spans="1:17" s="38" customFormat="1" ht="15.6" customHeight="1">
      <c r="A139" s="535"/>
      <c r="B139" s="541"/>
      <c r="K139" s="21"/>
      <c r="L139" s="190"/>
      <c r="M139" s="26"/>
      <c r="N139" s="3"/>
      <c r="P139" s="25"/>
      <c r="Q139" s="61"/>
    </row>
    <row r="140" spans="1:17" s="38" customFormat="1" ht="15.6" customHeight="1">
      <c r="A140" s="535"/>
      <c r="B140" s="541"/>
      <c r="K140" s="21"/>
      <c r="L140" s="190"/>
      <c r="M140" s="26"/>
      <c r="N140" s="3"/>
      <c r="P140" s="25"/>
      <c r="Q140" s="61"/>
    </row>
    <row r="141" spans="1:17" s="38" customFormat="1" ht="15.6" customHeight="1">
      <c r="A141" s="535"/>
      <c r="B141" s="541"/>
      <c r="K141" s="21"/>
      <c r="L141" s="190"/>
      <c r="M141" s="26"/>
      <c r="N141" s="3"/>
      <c r="P141" s="25"/>
      <c r="Q141" s="61"/>
    </row>
    <row r="142" spans="1:17" s="38" customFormat="1" ht="15.6" customHeight="1">
      <c r="A142" s="535"/>
      <c r="B142" s="541"/>
      <c r="K142" s="21"/>
      <c r="L142" s="190"/>
      <c r="M142" s="26"/>
      <c r="N142" s="3"/>
      <c r="P142" s="25"/>
      <c r="Q142" s="61"/>
    </row>
    <row r="143" spans="1:17" s="38" customFormat="1" ht="15.6" customHeight="1">
      <c r="A143" s="535"/>
      <c r="B143" s="541"/>
      <c r="K143" s="21"/>
      <c r="L143" s="190"/>
      <c r="M143" s="26"/>
      <c r="N143" s="3"/>
      <c r="P143" s="25"/>
      <c r="Q143" s="61"/>
    </row>
    <row r="144" spans="1:17" s="38" customFormat="1" ht="15.6" customHeight="1">
      <c r="A144" s="535"/>
      <c r="B144" s="541"/>
      <c r="K144" s="21"/>
      <c r="L144" s="190"/>
      <c r="M144" s="26"/>
      <c r="N144" s="3"/>
      <c r="P144" s="25"/>
      <c r="Q144" s="61"/>
    </row>
    <row r="145" spans="1:17" s="38" customFormat="1" ht="15.6" customHeight="1">
      <c r="A145" s="535"/>
      <c r="B145" s="541"/>
      <c r="K145" s="21"/>
      <c r="L145" s="190"/>
      <c r="M145" s="26"/>
      <c r="N145" s="3"/>
      <c r="P145" s="25"/>
      <c r="Q145" s="61"/>
    </row>
    <row r="146" spans="1:17" s="38" customFormat="1" ht="15.6" customHeight="1">
      <c r="A146" s="535"/>
      <c r="B146" s="541"/>
      <c r="K146" s="21"/>
      <c r="L146" s="190"/>
      <c r="M146" s="26"/>
      <c r="N146" s="3"/>
      <c r="P146" s="25"/>
      <c r="Q146" s="61"/>
    </row>
    <row r="147" spans="1:17" s="38" customFormat="1" ht="15.6" customHeight="1">
      <c r="A147" s="535"/>
      <c r="B147" s="541"/>
      <c r="K147" s="21"/>
      <c r="L147" s="190"/>
      <c r="M147" s="26"/>
      <c r="N147" s="3"/>
      <c r="P147" s="25"/>
      <c r="Q147" s="61"/>
    </row>
    <row r="148" spans="1:17" s="38" customFormat="1" ht="15.6" customHeight="1">
      <c r="A148" s="535"/>
      <c r="B148" s="541"/>
      <c r="K148" s="21"/>
      <c r="L148" s="190"/>
      <c r="M148" s="26"/>
      <c r="N148" s="3"/>
      <c r="P148" s="25"/>
      <c r="Q148" s="61"/>
    </row>
    <row r="149" spans="1:17" s="38" customFormat="1" ht="15.6" customHeight="1">
      <c r="A149" s="535"/>
      <c r="B149" s="541"/>
      <c r="K149" s="21"/>
      <c r="L149" s="190"/>
      <c r="M149" s="26"/>
      <c r="N149" s="3"/>
      <c r="P149" s="25"/>
      <c r="Q149" s="61"/>
    </row>
    <row r="150" spans="1:17" s="38" customFormat="1" ht="15.6" customHeight="1">
      <c r="A150" s="535"/>
      <c r="B150" s="541"/>
      <c r="K150" s="21"/>
      <c r="L150" s="190"/>
      <c r="M150" s="26"/>
      <c r="N150" s="3"/>
      <c r="P150" s="25"/>
      <c r="Q150" s="61"/>
    </row>
    <row r="151" spans="1:17" s="38" customFormat="1" ht="15.6" customHeight="1">
      <c r="A151" s="535"/>
      <c r="B151" s="541"/>
      <c r="K151" s="21"/>
      <c r="L151" s="190"/>
      <c r="M151" s="26"/>
      <c r="N151" s="3"/>
      <c r="P151" s="25"/>
      <c r="Q151" s="61"/>
    </row>
    <row r="152" spans="1:17" s="38" customFormat="1" ht="15.6" customHeight="1">
      <c r="A152" s="535"/>
      <c r="B152" s="541"/>
      <c r="K152" s="21"/>
      <c r="L152" s="190"/>
      <c r="M152" s="26"/>
      <c r="N152" s="3"/>
      <c r="P152" s="25"/>
      <c r="Q152" s="61"/>
    </row>
    <row r="153" spans="1:17" s="38" customFormat="1" ht="15.6" customHeight="1">
      <c r="A153" s="535"/>
      <c r="B153" s="541"/>
      <c r="K153" s="21"/>
      <c r="L153" s="190"/>
      <c r="M153" s="26"/>
      <c r="N153" s="3"/>
      <c r="P153" s="25"/>
      <c r="Q153" s="61"/>
    </row>
    <row r="154" spans="1:17" s="38" customFormat="1" ht="15.6" customHeight="1">
      <c r="A154" s="535"/>
      <c r="B154" s="541"/>
      <c r="K154" s="21"/>
      <c r="L154" s="190"/>
      <c r="M154" s="26"/>
      <c r="N154" s="3"/>
      <c r="P154" s="25"/>
      <c r="Q154" s="61"/>
    </row>
    <row r="155" spans="1:17" s="38" customFormat="1" ht="15.6" customHeight="1">
      <c r="A155" s="535"/>
      <c r="B155" s="541"/>
      <c r="K155" s="21"/>
      <c r="L155" s="190"/>
      <c r="M155" s="26"/>
      <c r="N155" s="3"/>
      <c r="P155" s="25"/>
      <c r="Q155" s="61"/>
    </row>
    <row r="156" spans="1:17" s="38" customFormat="1" ht="23.25">
      <c r="A156" s="535" t="s">
        <v>1272</v>
      </c>
      <c r="K156" s="21"/>
      <c r="L156" s="190"/>
      <c r="M156" s="26"/>
      <c r="N156" s="58"/>
      <c r="P156" s="25"/>
      <c r="Q156" s="61"/>
    </row>
    <row r="157" spans="1:17" s="38" customFormat="1" ht="15.75">
      <c r="A157" s="537" t="s">
        <v>2448</v>
      </c>
      <c r="F157" s="537" t="s">
        <v>2449</v>
      </c>
      <c r="K157" s="537" t="s">
        <v>2450</v>
      </c>
      <c r="M157" s="26"/>
      <c r="N157" s="58"/>
      <c r="P157" s="25"/>
      <c r="Q157" s="61"/>
    </row>
    <row r="158" spans="1:17" s="38" customFormat="1" ht="15.75">
      <c r="A158" s="166"/>
      <c r="B158"/>
      <c r="F158" s="166"/>
      <c r="G158"/>
      <c r="K158" s="166"/>
      <c r="L158"/>
      <c r="M158" s="540"/>
      <c r="P158" s="25"/>
      <c r="Q158" s="61"/>
    </row>
    <row r="159" spans="1:17" s="38" customFormat="1" ht="15.75">
      <c r="A159" s="166"/>
      <c r="B159"/>
      <c r="F159" s="166"/>
      <c r="G159"/>
      <c r="H159"/>
      <c r="I159"/>
      <c r="K159" s="166"/>
      <c r="L159"/>
      <c r="M159"/>
      <c r="N159"/>
      <c r="P159" s="25"/>
      <c r="Q159" s="61"/>
    </row>
    <row r="160" spans="1:17" s="38" customFormat="1" ht="15.75">
      <c r="A160" s="166"/>
      <c r="B160"/>
      <c r="F160" s="166"/>
      <c r="G160"/>
      <c r="K160" s="166"/>
      <c r="L160"/>
      <c r="M160" s="21"/>
      <c r="N160" s="58"/>
      <c r="P160" s="25"/>
      <c r="Q160" s="61"/>
    </row>
    <row r="161" spans="1:17" s="38" customFormat="1" ht="15.75">
      <c r="A161" s="166"/>
      <c r="B161"/>
      <c r="C161"/>
      <c r="D161"/>
      <c r="F161" s="166"/>
      <c r="G161"/>
      <c r="K161" s="166"/>
      <c r="L161"/>
      <c r="M161" s="26"/>
      <c r="N161" s="58"/>
      <c r="P161" s="25"/>
      <c r="Q161" s="61"/>
    </row>
    <row r="162" spans="1:17" s="38" customFormat="1" ht="15.75">
      <c r="A162" s="166"/>
      <c r="B162"/>
      <c r="F162" s="166"/>
      <c r="G162"/>
      <c r="K162" s="166"/>
      <c r="L162"/>
      <c r="M162" s="26"/>
      <c r="N162" s="58"/>
      <c r="P162" s="25"/>
      <c r="Q162" s="61"/>
    </row>
    <row r="163" spans="1:17" s="38" customFormat="1" ht="15.75">
      <c r="A163" s="166"/>
      <c r="B163"/>
      <c r="F163" s="166"/>
      <c r="G163"/>
      <c r="K163" s="166"/>
      <c r="L163"/>
      <c r="M163" s="26"/>
      <c r="N163" s="58"/>
      <c r="P163" s="25"/>
      <c r="Q163" s="61"/>
    </row>
    <row r="164" spans="1:17" s="38" customFormat="1" ht="15.75">
      <c r="A164" s="166"/>
      <c r="B164"/>
      <c r="F164" s="537"/>
      <c r="K164" s="166"/>
      <c r="L164"/>
      <c r="M164" s="26"/>
      <c r="N164" s="58"/>
      <c r="P164" s="25"/>
      <c r="Q164" s="61"/>
    </row>
    <row r="165" spans="1:17" s="38" customFormat="1" ht="15.75">
      <c r="A165" s="537"/>
      <c r="F165" s="537"/>
      <c r="K165" s="166"/>
      <c r="L165"/>
      <c r="M165" s="26"/>
      <c r="N165" s="58"/>
      <c r="P165" s="25"/>
      <c r="Q165" s="61"/>
    </row>
    <row r="166" spans="1:17" s="38" customFormat="1" ht="15.75">
      <c r="A166" s="537"/>
      <c r="F166" s="537"/>
      <c r="K166" s="166"/>
      <c r="L166"/>
      <c r="M166" s="26"/>
      <c r="N166" s="58"/>
      <c r="P166" s="25"/>
      <c r="Q166" s="61"/>
    </row>
    <row r="167" spans="1:17" s="38" customFormat="1" ht="15.75">
      <c r="A167" s="537"/>
      <c r="F167" s="537"/>
      <c r="K167" s="166"/>
      <c r="L167"/>
      <c r="M167" s="26"/>
      <c r="N167" s="58"/>
      <c r="P167" s="25"/>
      <c r="Q167" s="61"/>
    </row>
    <row r="168" spans="1:17" s="38" customFormat="1" ht="15.75">
      <c r="A168" s="537"/>
      <c r="F168" s="537"/>
      <c r="K168" s="166"/>
      <c r="L168"/>
      <c r="M168" s="26"/>
      <c r="N168" s="58"/>
      <c r="P168" s="25"/>
      <c r="Q168" s="61"/>
    </row>
    <row r="169" spans="1:17" s="38" customFormat="1" ht="15.75">
      <c r="A169" s="537"/>
      <c r="F169" s="537"/>
      <c r="K169" s="166"/>
      <c r="L169"/>
      <c r="M169" s="26"/>
      <c r="N169" s="58"/>
      <c r="P169" s="25"/>
      <c r="Q169" s="61"/>
    </row>
    <row r="170" spans="1:17" s="38" customFormat="1" ht="15.75">
      <c r="A170" s="537"/>
      <c r="F170" s="537"/>
      <c r="K170" s="166"/>
      <c r="L170"/>
      <c r="M170" s="26"/>
      <c r="N170" s="58"/>
      <c r="P170" s="25"/>
      <c r="Q170" s="61"/>
    </row>
    <row r="171" spans="1:17" s="38" customFormat="1" ht="15.75">
      <c r="A171" s="537"/>
      <c r="F171" s="537"/>
      <c r="K171" s="166"/>
      <c r="L171"/>
      <c r="M171" s="26"/>
      <c r="N171" s="58"/>
      <c r="P171" s="25"/>
      <c r="Q171" s="61"/>
    </row>
    <row r="172" spans="1:17" s="38" customFormat="1" ht="15.75">
      <c r="A172" s="537"/>
      <c r="F172" s="537"/>
      <c r="K172" s="537"/>
      <c r="M172" s="26"/>
      <c r="N172" s="58"/>
      <c r="P172" s="25"/>
      <c r="Q172" s="61"/>
    </row>
    <row r="173" spans="1:17" s="38" customFormat="1" ht="15.75">
      <c r="A173" s="537"/>
      <c r="F173" s="537"/>
      <c r="K173" s="537"/>
      <c r="M173" s="26"/>
      <c r="N173" s="58"/>
      <c r="P173" s="25"/>
      <c r="Q173" s="61"/>
    </row>
    <row r="174" spans="1:17" s="38" customFormat="1" ht="15.75">
      <c r="A174" s="537"/>
      <c r="F174" s="537"/>
      <c r="K174" s="537"/>
      <c r="M174" s="26"/>
      <c r="N174" s="58"/>
      <c r="P174" s="25"/>
      <c r="Q174" s="61"/>
    </row>
    <row r="175" spans="1:17" s="38" customFormat="1" ht="15.75">
      <c r="A175" s="537"/>
      <c r="F175" s="537"/>
      <c r="K175" s="537"/>
      <c r="M175" s="26"/>
      <c r="N175" s="58"/>
      <c r="P175" s="25"/>
      <c r="Q175" s="61"/>
    </row>
    <row r="176" spans="1:17" s="38" customFormat="1" ht="15.75">
      <c r="A176" s="537"/>
      <c r="F176" s="537"/>
      <c r="K176" s="537"/>
      <c r="M176" s="26"/>
      <c r="N176" s="58"/>
      <c r="P176" s="25"/>
      <c r="Q176" s="61"/>
    </row>
    <row r="177" spans="1:17" s="38" customFormat="1" ht="15.75">
      <c r="A177" s="537"/>
      <c r="F177" s="537"/>
      <c r="K177" s="537"/>
      <c r="M177" s="26"/>
      <c r="N177" s="58"/>
      <c r="P177" s="25"/>
      <c r="Q177" s="61"/>
    </row>
    <row r="178" spans="1:17" s="38" customFormat="1" ht="15.75">
      <c r="A178" s="536"/>
      <c r="K178" s="21"/>
      <c r="L178" s="190"/>
      <c r="M178" s="26"/>
      <c r="N178" s="58"/>
      <c r="P178" s="25"/>
      <c r="Q178" s="61"/>
    </row>
    <row r="179" spans="1:17" s="38" customFormat="1" ht="15.75">
      <c r="A179" s="536"/>
      <c r="K179" s="21"/>
      <c r="L179" s="190"/>
      <c r="M179" s="26"/>
      <c r="N179" s="58"/>
      <c r="P179" s="21"/>
      <c r="Q179" s="61"/>
    </row>
    <row r="180" spans="1:17" s="38" customFormat="1" ht="15.75">
      <c r="A180" s="536"/>
      <c r="K180" s="21"/>
      <c r="L180" s="190"/>
      <c r="M180" s="26"/>
      <c r="N180" s="58"/>
      <c r="P180" s="26"/>
      <c r="Q180" s="61"/>
    </row>
    <row r="181" spans="1:17" s="38" customFormat="1" ht="15.75">
      <c r="A181" s="536"/>
      <c r="K181" s="21"/>
      <c r="L181" s="190"/>
      <c r="M181" s="26"/>
      <c r="N181" s="3"/>
      <c r="P181" s="185"/>
      <c r="Q181" s="61"/>
    </row>
    <row r="182" spans="1:17" s="38" customFormat="1" ht="15.75">
      <c r="A182" s="536"/>
      <c r="K182" s="21"/>
      <c r="L182" s="190"/>
      <c r="M182" s="26"/>
      <c r="N182" s="3"/>
      <c r="P182" s="21"/>
      <c r="Q182" s="61"/>
    </row>
    <row r="183" spans="1:17" s="38" customFormat="1" ht="15.75">
      <c r="A183" s="536"/>
      <c r="K183" s="21"/>
      <c r="L183" s="190"/>
      <c r="M183" s="26"/>
      <c r="N183" s="58"/>
      <c r="P183" s="21"/>
      <c r="Q183" s="61"/>
    </row>
    <row r="184" spans="1:17" s="38" customFormat="1" ht="15.75">
      <c r="A184" s="536"/>
      <c r="K184" s="21"/>
      <c r="L184" s="190"/>
      <c r="M184" s="26"/>
      <c r="N184" s="58"/>
      <c r="P184" s="21"/>
      <c r="Q184" s="61"/>
    </row>
    <row r="185" spans="1:17" s="38" customFormat="1" ht="15.75">
      <c r="A185" s="536"/>
      <c r="K185" s="21"/>
      <c r="L185" s="190"/>
      <c r="M185" s="26"/>
      <c r="N185" s="3"/>
      <c r="P185" s="185"/>
      <c r="Q185" s="61"/>
    </row>
    <row r="186" spans="1:17" s="38" customFormat="1" ht="15.75">
      <c r="A186" s="536"/>
      <c r="K186" s="190"/>
      <c r="L186" s="25"/>
      <c r="M186" s="21"/>
      <c r="N186" s="79"/>
      <c r="P186" s="21"/>
      <c r="Q186" s="61"/>
    </row>
    <row r="187" spans="1:17" s="38" customFormat="1" ht="23.25">
      <c r="A187" s="535" t="s">
        <v>2075</v>
      </c>
      <c r="K187" s="25"/>
      <c r="L187" s="26"/>
      <c r="M187" s="533"/>
      <c r="N187" s="79"/>
      <c r="P187" s="25"/>
      <c r="Q187" s="61"/>
    </row>
    <row r="188" spans="1:17" s="38" customFormat="1" ht="15.75">
      <c r="A188" s="537" t="s">
        <v>2448</v>
      </c>
      <c r="F188" s="537" t="s">
        <v>2449</v>
      </c>
      <c r="K188" s="537" t="s">
        <v>2450</v>
      </c>
      <c r="M188" s="21"/>
      <c r="N188" s="58"/>
      <c r="P188" s="185"/>
      <c r="Q188" s="61"/>
    </row>
    <row r="189" spans="1:17" s="38" customFormat="1" ht="15.75">
      <c r="A189" s="166"/>
      <c r="B189"/>
      <c r="C189"/>
      <c r="F189" s="166"/>
      <c r="G189"/>
      <c r="H189" s="21"/>
      <c r="I189" s="58"/>
      <c r="K189" s="166" t="s">
        <v>676</v>
      </c>
      <c r="L189" t="s">
        <v>4945</v>
      </c>
      <c r="O189"/>
      <c r="P189" s="25"/>
      <c r="Q189" s="61"/>
    </row>
    <row r="190" spans="1:17" s="38" customFormat="1" ht="15.75">
      <c r="A190" s="166"/>
      <c r="B190"/>
      <c r="F190" s="166"/>
      <c r="G190"/>
      <c r="K190" s="166"/>
      <c r="L190"/>
      <c r="M190"/>
      <c r="N190"/>
      <c r="P190" s="25"/>
      <c r="Q190" s="61"/>
    </row>
    <row r="191" spans="1:17" s="38" customFormat="1" ht="15.75">
      <c r="A191" s="166"/>
      <c r="B191"/>
      <c r="F191" s="166"/>
      <c r="G191"/>
      <c r="K191" s="166"/>
      <c r="L191"/>
      <c r="P191" s="25"/>
      <c r="Q191" s="61"/>
    </row>
    <row r="192" spans="1:17" s="38" customFormat="1" ht="15.75">
      <c r="A192" s="166"/>
      <c r="B192"/>
      <c r="C192"/>
      <c r="D192"/>
      <c r="F192" s="166"/>
      <c r="G192"/>
      <c r="K192" s="166"/>
      <c r="L192"/>
      <c r="M192" s="533"/>
      <c r="N192"/>
      <c r="P192" s="25"/>
      <c r="Q192" s="61"/>
    </row>
    <row r="193" spans="1:17" s="38" customFormat="1" ht="15.75">
      <c r="A193" s="166"/>
      <c r="B193"/>
      <c r="C193"/>
      <c r="D193"/>
      <c r="K193" s="166"/>
      <c r="L193"/>
      <c r="P193" s="25"/>
      <c r="Q193" s="61"/>
    </row>
    <row r="194" spans="1:17" s="38" customFormat="1" ht="15.75">
      <c r="A194" s="166"/>
      <c r="B194"/>
      <c r="K194" s="166"/>
      <c r="L194"/>
      <c r="P194" s="25"/>
      <c r="Q194" s="61"/>
    </row>
    <row r="195" spans="1:17" s="38" customFormat="1" ht="15.75">
      <c r="A195" s="536"/>
      <c r="K195" s="166"/>
      <c r="L195"/>
      <c r="P195" s="25"/>
      <c r="Q195" s="61"/>
    </row>
    <row r="196" spans="1:17" s="38" customFormat="1" ht="15.75">
      <c r="A196" s="536"/>
      <c r="K196" s="166"/>
      <c r="L196"/>
      <c r="P196" s="25"/>
      <c r="Q196" s="61"/>
    </row>
    <row r="197" spans="1:17" s="38" customFormat="1" ht="15.75">
      <c r="A197" s="536"/>
      <c r="K197" s="166"/>
      <c r="L197"/>
      <c r="M197"/>
      <c r="N197"/>
      <c r="O197"/>
      <c r="P197" s="25"/>
      <c r="Q197" s="61"/>
    </row>
    <row r="198" spans="1:17" s="38" customFormat="1" ht="15.75">
      <c r="A198" s="536"/>
      <c r="K198" s="166"/>
      <c r="L198"/>
      <c r="M198"/>
      <c r="N198"/>
      <c r="O198"/>
      <c r="P198" s="25"/>
      <c r="Q198" s="61"/>
    </row>
    <row r="199" spans="1:17" s="38" customFormat="1" ht="15.75">
      <c r="A199" s="536"/>
      <c r="K199" s="166"/>
      <c r="L199"/>
      <c r="M199" s="21"/>
      <c r="N199" s="58"/>
      <c r="P199" s="25"/>
      <c r="Q199" s="61"/>
    </row>
    <row r="200" spans="1:17" s="38" customFormat="1" ht="15.75">
      <c r="A200" s="536"/>
      <c r="K200" s="166"/>
      <c r="L200"/>
      <c r="M200" s="21"/>
      <c r="N200" s="58"/>
      <c r="P200" s="25"/>
      <c r="Q200" s="61"/>
    </row>
    <row r="201" spans="1:17" s="38" customFormat="1" ht="15.75">
      <c r="A201" s="536"/>
      <c r="K201" s="166"/>
      <c r="L201"/>
      <c r="P201" s="25"/>
      <c r="Q201" s="61"/>
    </row>
    <row r="202" spans="1:17" s="38" customFormat="1" ht="15.75">
      <c r="A202" s="536"/>
      <c r="K202" s="166"/>
      <c r="L202"/>
      <c r="M202"/>
      <c r="N202"/>
      <c r="P202" s="25"/>
      <c r="Q202" s="61"/>
    </row>
    <row r="203" spans="1:17" s="38" customFormat="1" ht="15.75">
      <c r="A203" s="536"/>
      <c r="K203" s="166"/>
      <c r="L203"/>
      <c r="M203"/>
      <c r="N203"/>
      <c r="P203" s="25"/>
      <c r="Q203" s="61"/>
    </row>
    <row r="204" spans="1:17" s="38" customFormat="1" ht="15.75">
      <c r="A204" s="536"/>
      <c r="K204" s="166"/>
      <c r="L204"/>
      <c r="M204"/>
      <c r="N204"/>
      <c r="P204" s="25"/>
      <c r="Q204" s="61"/>
    </row>
    <row r="205" spans="1:17" s="38" customFormat="1" ht="15.75">
      <c r="A205" s="536"/>
      <c r="K205" s="166"/>
      <c r="L205"/>
      <c r="M205" s="21"/>
      <c r="N205" s="58"/>
      <c r="P205" s="25"/>
      <c r="Q205" s="61"/>
    </row>
    <row r="206" spans="1:17" s="38" customFormat="1" ht="15.75">
      <c r="A206" s="536"/>
      <c r="K206" s="166"/>
      <c r="L206"/>
      <c r="M206" s="21"/>
      <c r="N206" s="58"/>
      <c r="P206" s="25"/>
      <c r="Q206" s="61"/>
    </row>
    <row r="207" spans="1:17" s="38" customFormat="1" ht="15.75">
      <c r="A207" s="536"/>
      <c r="K207" s="166"/>
      <c r="L207"/>
      <c r="M207" s="21"/>
      <c r="N207" s="58"/>
      <c r="P207" s="25"/>
      <c r="Q207" s="61"/>
    </row>
    <row r="208" spans="1:17" s="38" customFormat="1" ht="15.75">
      <c r="A208" s="536"/>
      <c r="K208" s="166"/>
      <c r="L208"/>
      <c r="M208" s="21"/>
      <c r="N208" s="58"/>
      <c r="P208" s="25"/>
      <c r="Q208" s="61"/>
    </row>
    <row r="209" spans="1:17" s="38" customFormat="1" ht="15.75">
      <c r="A209" s="536"/>
      <c r="K209" s="25"/>
      <c r="L209" s="26"/>
      <c r="M209" s="21"/>
      <c r="N209" s="58"/>
      <c r="P209" s="25"/>
      <c r="Q209" s="61"/>
    </row>
    <row r="210" spans="1:17" s="38" customFormat="1" ht="15.75">
      <c r="A210" s="536"/>
      <c r="K210" s="25"/>
      <c r="L210" s="26" t="s">
        <v>2297</v>
      </c>
      <c r="M210" s="21"/>
      <c r="N210" s="58"/>
      <c r="P210" s="25"/>
      <c r="Q210" s="61"/>
    </row>
    <row r="211" spans="1:17" s="38" customFormat="1" ht="15.75">
      <c r="A211" s="536"/>
      <c r="K211" s="25"/>
      <c r="L211" s="26"/>
      <c r="M211" s="21"/>
      <c r="N211" s="58"/>
      <c r="P211" s="25"/>
      <c r="Q211" s="61"/>
    </row>
    <row r="212" spans="1:17" s="38" customFormat="1" ht="15.75">
      <c r="A212" s="536"/>
      <c r="K212" s="25"/>
      <c r="L212" s="26"/>
      <c r="M212" s="21"/>
      <c r="N212" s="58"/>
      <c r="P212" s="25"/>
      <c r="Q212" s="61"/>
    </row>
    <row r="213" spans="1:17" s="38" customFormat="1" ht="15.75">
      <c r="A213" s="536"/>
      <c r="K213" s="25"/>
      <c r="L213" s="26"/>
      <c r="M213" s="21"/>
      <c r="N213" s="58"/>
      <c r="P213" s="25"/>
      <c r="Q213" s="61"/>
    </row>
    <row r="214" spans="1:17" s="38" customFormat="1" ht="15.75">
      <c r="A214" s="536"/>
      <c r="K214" s="25"/>
      <c r="L214" s="26"/>
      <c r="M214" s="21"/>
      <c r="N214" s="3"/>
      <c r="P214" s="25"/>
      <c r="Q214" s="61"/>
    </row>
    <row r="215" spans="1:17" s="38" customFormat="1" ht="15.75">
      <c r="A215" s="536"/>
      <c r="K215" s="25"/>
      <c r="L215" s="26"/>
      <c r="M215" s="21"/>
      <c r="N215" s="58"/>
      <c r="P215" s="26"/>
      <c r="Q215" s="61"/>
    </row>
    <row r="216" spans="1:17" s="38" customFormat="1" ht="15.75">
      <c r="A216" s="536"/>
      <c r="K216" s="25"/>
      <c r="L216" s="26"/>
      <c r="M216" s="21"/>
      <c r="N216" s="3"/>
      <c r="P216" s="26"/>
      <c r="Q216" s="61"/>
    </row>
    <row r="217" spans="1:17" s="38" customFormat="1" ht="15">
      <c r="A217" s="39"/>
      <c r="K217" s="26"/>
      <c r="L217" s="21"/>
      <c r="M217" s="533"/>
      <c r="N217" s="3"/>
      <c r="P217" s="185"/>
      <c r="Q217" s="61"/>
    </row>
    <row r="218" spans="1:17" s="38" customFormat="1" ht="23.25">
      <c r="A218" s="535" t="s">
        <v>1</v>
      </c>
      <c r="K218" s="21"/>
      <c r="L218" s="190"/>
      <c r="M218" s="24"/>
      <c r="N218" s="3"/>
      <c r="P218" s="185"/>
      <c r="Q218" s="61"/>
    </row>
    <row r="219" spans="1:17" s="38" customFormat="1" ht="15.75">
      <c r="A219" s="537" t="s">
        <v>2448</v>
      </c>
      <c r="F219" s="537" t="s">
        <v>2449</v>
      </c>
      <c r="K219" s="537" t="s">
        <v>2450</v>
      </c>
      <c r="M219" s="21"/>
      <c r="N219" s="79"/>
      <c r="P219" s="21"/>
      <c r="Q219" s="61"/>
    </row>
    <row r="220" spans="1:17" s="38" customFormat="1" ht="15.75">
      <c r="A220" s="166"/>
      <c r="B220"/>
      <c r="F220" s="166" t="s">
        <v>677</v>
      </c>
      <c r="G220" t="s">
        <v>4774</v>
      </c>
      <c r="I220" s="25"/>
      <c r="K220" s="166" t="s">
        <v>676</v>
      </c>
      <c r="L220" t="s">
        <v>4775</v>
      </c>
      <c r="N220" s="25"/>
      <c r="P220" s="26"/>
      <c r="Q220" s="61"/>
    </row>
    <row r="221" spans="1:17" s="38" customFormat="1" ht="15.75">
      <c r="A221" s="166"/>
      <c r="B221"/>
      <c r="F221" s="166"/>
      <c r="G221"/>
      <c r="I221" s="190"/>
      <c r="K221" s="166" t="s">
        <v>676</v>
      </c>
      <c r="L221" t="s">
        <v>4776</v>
      </c>
      <c r="N221" s="25"/>
      <c r="P221" s="25"/>
      <c r="Q221" s="61"/>
    </row>
    <row r="222" spans="1:17" s="38" customFormat="1" ht="15.75">
      <c r="A222" s="166"/>
      <c r="B222"/>
      <c r="F222" s="166"/>
      <c r="G222"/>
      <c r="K222" s="166"/>
      <c r="L222"/>
      <c r="M222" s="21"/>
      <c r="N222" s="58"/>
      <c r="P222" s="25"/>
      <c r="Q222" s="61"/>
    </row>
    <row r="223" spans="1:17" s="38" customFormat="1" ht="15.75">
      <c r="A223" s="166"/>
      <c r="B223"/>
      <c r="F223" s="166"/>
      <c r="G223"/>
      <c r="K223" s="166"/>
      <c r="L223"/>
      <c r="M223"/>
      <c r="N223"/>
      <c r="P223" s="25"/>
      <c r="Q223" s="61"/>
    </row>
    <row r="224" spans="1:17" s="38" customFormat="1" ht="15.75">
      <c r="A224" s="166"/>
      <c r="B224"/>
      <c r="K224" s="166"/>
      <c r="L224"/>
      <c r="M224"/>
      <c r="N224"/>
      <c r="P224" s="25"/>
      <c r="Q224" s="61"/>
    </row>
    <row r="225" spans="1:17" s="38" customFormat="1" ht="15.75">
      <c r="A225" s="166"/>
      <c r="B225"/>
      <c r="K225" s="166"/>
      <c r="L225"/>
      <c r="M225" s="21"/>
      <c r="N225" s="58"/>
      <c r="P225" s="25"/>
      <c r="Q225" s="61"/>
    </row>
    <row r="226" spans="1:17" s="38" customFormat="1" ht="15.75">
      <c r="A226" s="166"/>
      <c r="B226"/>
      <c r="K226" s="166"/>
      <c r="L226"/>
      <c r="N226" s="190"/>
      <c r="P226" s="25"/>
      <c r="Q226" s="61"/>
    </row>
    <row r="227" spans="1:17" s="38" customFormat="1" ht="15.75">
      <c r="A227" s="166"/>
      <c r="B227"/>
      <c r="K227" s="166"/>
      <c r="L227"/>
      <c r="M227"/>
      <c r="N227"/>
      <c r="O227"/>
      <c r="P227" s="25"/>
      <c r="Q227" s="61"/>
    </row>
    <row r="228" spans="1:17" s="38" customFormat="1" ht="15.75">
      <c r="A228" s="166"/>
      <c r="B228"/>
      <c r="K228" s="166"/>
      <c r="L228"/>
      <c r="M228"/>
      <c r="N228"/>
      <c r="P228" s="25"/>
      <c r="Q228" s="61"/>
    </row>
    <row r="229" spans="1:17" s="38" customFormat="1" ht="15.75">
      <c r="A229" s="536"/>
      <c r="K229" s="166"/>
      <c r="L229"/>
      <c r="M229"/>
      <c r="N229"/>
      <c r="O229"/>
      <c r="P229" s="25"/>
      <c r="Q229" s="61"/>
    </row>
    <row r="230" spans="1:17" s="38" customFormat="1" ht="15.75">
      <c r="A230" s="536"/>
      <c r="K230" s="166"/>
      <c r="L230"/>
      <c r="M230" s="17"/>
      <c r="N230"/>
      <c r="P230" s="25"/>
      <c r="Q230" s="61"/>
    </row>
    <row r="231" spans="1:17" s="38" customFormat="1" ht="15.75">
      <c r="A231" s="536"/>
      <c r="K231" s="21"/>
      <c r="L231" s="190"/>
      <c r="M231" s="21"/>
      <c r="N231" s="58"/>
      <c r="P231" s="25"/>
      <c r="Q231" s="61"/>
    </row>
    <row r="232" spans="1:17" s="38" customFormat="1" ht="15.75">
      <c r="A232" s="536"/>
      <c r="K232" s="21"/>
      <c r="L232" s="190"/>
      <c r="M232" s="21"/>
      <c r="N232" s="58"/>
      <c r="P232" s="25"/>
      <c r="Q232" s="61"/>
    </row>
    <row r="233" spans="1:17" s="38" customFormat="1" ht="15.75">
      <c r="A233" s="536"/>
      <c r="K233" s="21"/>
      <c r="L233" s="190"/>
      <c r="M233" s="21"/>
      <c r="N233" s="58"/>
      <c r="P233" s="25"/>
      <c r="Q233" s="61"/>
    </row>
    <row r="234" spans="1:17" s="38" customFormat="1" ht="15.75">
      <c r="A234" s="536"/>
      <c r="K234" s="21"/>
      <c r="L234" s="190"/>
      <c r="M234" s="21"/>
      <c r="N234" s="58"/>
      <c r="P234" s="25"/>
      <c r="Q234" s="61"/>
    </row>
    <row r="235" spans="1:17" s="38" customFormat="1" ht="15.75">
      <c r="A235" s="536"/>
      <c r="K235" s="21"/>
      <c r="L235" s="190"/>
      <c r="M235" s="21"/>
      <c r="N235" s="58"/>
      <c r="P235" s="25"/>
      <c r="Q235" s="61"/>
    </row>
    <row r="236" spans="1:17" s="38" customFormat="1" ht="15.75">
      <c r="A236" s="536"/>
      <c r="K236" s="21"/>
      <c r="L236" s="190"/>
      <c r="M236" s="21"/>
      <c r="N236" s="3"/>
      <c r="P236" s="21"/>
      <c r="Q236" s="61"/>
    </row>
    <row r="237" spans="1:17" s="38" customFormat="1" ht="15.75">
      <c r="A237" s="536"/>
      <c r="K237" s="21"/>
      <c r="L237" s="190"/>
      <c r="M237" s="21"/>
      <c r="N237" s="58"/>
      <c r="P237" s="21"/>
      <c r="Q237" s="61"/>
    </row>
    <row r="238" spans="1:17" s="38" customFormat="1" ht="15.75">
      <c r="A238" s="536"/>
      <c r="K238" s="21"/>
      <c r="L238" s="190"/>
      <c r="M238" s="21"/>
      <c r="N238" s="3"/>
      <c r="P238" s="21"/>
      <c r="Q238" s="61"/>
    </row>
    <row r="239" spans="1:17" s="38" customFormat="1" ht="15.75">
      <c r="A239" s="536"/>
      <c r="K239" s="21"/>
      <c r="L239" s="190"/>
      <c r="M239" s="21"/>
      <c r="N239" s="58"/>
      <c r="P239" s="185"/>
      <c r="Q239" s="61"/>
    </row>
    <row r="240" spans="1:17" s="38" customFormat="1" ht="15.75">
      <c r="A240" s="536"/>
      <c r="K240" s="21"/>
      <c r="L240" s="190"/>
      <c r="M240" s="21"/>
      <c r="N240" s="3"/>
      <c r="P240" s="26"/>
      <c r="Q240" s="61"/>
    </row>
    <row r="241" spans="1:17" s="38" customFormat="1" ht="15.75">
      <c r="A241" s="536"/>
      <c r="K241" s="21"/>
      <c r="L241" s="190"/>
      <c r="M241" s="21"/>
      <c r="N241" s="3"/>
      <c r="P241" s="185"/>
      <c r="Q241" s="61"/>
    </row>
    <row r="242" spans="1:17" s="38" customFormat="1" ht="15.75">
      <c r="A242" s="536"/>
      <c r="K242" s="21"/>
      <c r="L242" s="190"/>
      <c r="M242" s="21"/>
      <c r="N242" s="58"/>
      <c r="P242" s="185"/>
      <c r="Q242" s="61"/>
    </row>
    <row r="243" spans="1:17" s="38" customFormat="1" ht="15.75">
      <c r="A243" s="536"/>
      <c r="K243" s="21"/>
      <c r="L243" s="190"/>
      <c r="M243" s="21"/>
      <c r="N243" s="3"/>
      <c r="P243" s="26"/>
      <c r="Q243" s="61"/>
    </row>
    <row r="244" spans="1:17" s="38" customFormat="1" ht="15.75">
      <c r="A244" s="536"/>
      <c r="K244" s="21"/>
      <c r="L244" s="190"/>
      <c r="M244" s="21"/>
      <c r="N244" s="79"/>
      <c r="P244" s="26"/>
      <c r="Q244" s="61"/>
    </row>
    <row r="245" spans="1:17" s="38" customFormat="1" ht="15.75">
      <c r="A245" s="536"/>
      <c r="K245" s="21"/>
      <c r="L245" s="190"/>
      <c r="M245" s="21"/>
      <c r="N245" s="3"/>
      <c r="P245" s="26"/>
      <c r="Q245" s="61"/>
    </row>
    <row r="246" spans="1:17" s="38" customFormat="1" ht="15.75">
      <c r="A246" s="536"/>
      <c r="K246" s="21"/>
      <c r="L246" s="190"/>
      <c r="M246" s="21"/>
      <c r="N246" s="3"/>
      <c r="P246" s="185"/>
      <c r="Q246" s="61"/>
    </row>
    <row r="247" spans="1:17" s="38" customFormat="1" ht="15.75">
      <c r="A247" s="536"/>
      <c r="K247" s="21"/>
      <c r="L247" s="190"/>
      <c r="M247" s="21"/>
      <c r="N247" s="3"/>
      <c r="P247" s="25"/>
      <c r="Q247" s="61"/>
    </row>
    <row r="248" spans="1:17" s="38" customFormat="1" ht="15.75">
      <c r="A248" s="536"/>
      <c r="K248" s="21"/>
      <c r="L248" s="190"/>
      <c r="M248" s="21"/>
      <c r="N248" s="3"/>
      <c r="P248" s="21"/>
      <c r="Q248" s="61"/>
    </row>
    <row r="249" spans="1:17" s="38" customFormat="1" ht="23.25">
      <c r="A249" s="535" t="s">
        <v>1589</v>
      </c>
      <c r="K249" s="25"/>
      <c r="L249" s="21"/>
      <c r="M249" s="21"/>
      <c r="N249" s="25"/>
      <c r="P249" s="26"/>
    </row>
    <row r="250" spans="1:17" s="38" customFormat="1" ht="15.75">
      <c r="A250" s="537" t="s">
        <v>2448</v>
      </c>
      <c r="F250" s="537" t="s">
        <v>2449</v>
      </c>
      <c r="K250" s="537" t="s">
        <v>2450</v>
      </c>
      <c r="M250" s="21"/>
      <c r="N250" s="25"/>
      <c r="P250" s="21"/>
    </row>
    <row r="251" spans="1:17" s="38" customFormat="1" ht="15.75">
      <c r="A251" s="166"/>
      <c r="B251"/>
      <c r="F251" s="166"/>
      <c r="G251"/>
      <c r="K251" s="166"/>
      <c r="L251"/>
      <c r="M251"/>
      <c r="N251"/>
      <c r="P251" s="21"/>
    </row>
    <row r="252" spans="1:17" s="38" customFormat="1" ht="15.75">
      <c r="A252" s="166"/>
      <c r="B252"/>
      <c r="F252" s="166"/>
      <c r="G252"/>
      <c r="K252" s="166"/>
      <c r="L252"/>
      <c r="N252" s="25"/>
      <c r="P252" s="21"/>
    </row>
    <row r="253" spans="1:17" s="38" customFormat="1" ht="15.75">
      <c r="A253" s="166"/>
      <c r="B253"/>
      <c r="F253" s="166"/>
      <c r="G253"/>
      <c r="K253" s="166"/>
      <c r="L253"/>
      <c r="M253" s="533"/>
      <c r="N253"/>
      <c r="P253" s="21"/>
    </row>
    <row r="254" spans="1:17" s="38" customFormat="1" ht="15.75">
      <c r="A254" s="537"/>
      <c r="F254" s="166"/>
      <c r="G254"/>
      <c r="K254" s="166"/>
      <c r="L254"/>
      <c r="M254"/>
      <c r="N254"/>
      <c r="P254" s="21"/>
    </row>
    <row r="255" spans="1:17" s="38" customFormat="1" ht="15.75">
      <c r="A255" s="537"/>
      <c r="F255" s="166"/>
      <c r="G255"/>
      <c r="K255" s="166"/>
      <c r="L255"/>
      <c r="M255"/>
      <c r="N255"/>
      <c r="P255" s="21"/>
    </row>
    <row r="256" spans="1:17" s="38" customFormat="1" ht="15.75">
      <c r="A256" s="537"/>
      <c r="F256" s="537"/>
      <c r="K256" s="166"/>
      <c r="L256"/>
      <c r="M256" s="21"/>
      <c r="N256" s="58"/>
      <c r="P256" s="21"/>
    </row>
    <row r="257" spans="1:17" s="38" customFormat="1" ht="15.75">
      <c r="A257" s="537"/>
      <c r="F257" s="537"/>
      <c r="K257" s="166"/>
      <c r="L257"/>
      <c r="M257" s="21"/>
      <c r="N257" s="25"/>
      <c r="P257" s="21"/>
    </row>
    <row r="258" spans="1:17" s="38" customFormat="1" ht="15.75">
      <c r="A258" s="537"/>
      <c r="F258" s="537"/>
      <c r="K258" s="166"/>
      <c r="L258"/>
      <c r="M258" s="21"/>
      <c r="N258" s="25"/>
      <c r="P258" s="21"/>
    </row>
    <row r="259" spans="1:17" s="38" customFormat="1" ht="15.75">
      <c r="A259" s="537"/>
      <c r="F259" s="537"/>
      <c r="K259" s="166"/>
      <c r="L259"/>
      <c r="M259" s="21"/>
      <c r="N259" s="25"/>
      <c r="P259" s="21"/>
    </row>
    <row r="260" spans="1:17" s="38" customFormat="1" ht="15.75">
      <c r="A260" s="537"/>
      <c r="F260" s="537"/>
      <c r="K260" s="166"/>
      <c r="L260"/>
      <c r="M260" s="21"/>
      <c r="N260" s="25"/>
      <c r="P260" s="21"/>
    </row>
    <row r="261" spans="1:17" s="38" customFormat="1" ht="15.75">
      <c r="A261" s="537"/>
      <c r="F261" s="537"/>
      <c r="K261" s="166"/>
      <c r="L261"/>
      <c r="M261" s="21"/>
      <c r="N261" s="25"/>
      <c r="P261" s="21"/>
    </row>
    <row r="262" spans="1:17" s="38" customFormat="1" ht="15.75">
      <c r="A262" s="537"/>
      <c r="F262" s="537"/>
      <c r="K262" s="166"/>
      <c r="L262"/>
      <c r="M262" s="21"/>
      <c r="N262" s="25"/>
      <c r="P262" s="21"/>
    </row>
    <row r="263" spans="1:17" s="38" customFormat="1" ht="15.75">
      <c r="A263" s="536"/>
      <c r="K263" s="166"/>
      <c r="L263"/>
      <c r="M263" s="21"/>
      <c r="N263" s="58"/>
      <c r="P263" s="21"/>
      <c r="Q263" s="61"/>
    </row>
    <row r="264" spans="1:17" s="38" customFormat="1" ht="15.75">
      <c r="A264" s="536"/>
      <c r="K264" s="166"/>
      <c r="L264"/>
      <c r="M264" s="21"/>
      <c r="N264" s="3"/>
      <c r="P264" s="21"/>
      <c r="Q264" s="61"/>
    </row>
    <row r="265" spans="1:17" s="38" customFormat="1" ht="15.75">
      <c r="A265" s="536"/>
      <c r="K265" s="21"/>
      <c r="L265" s="190"/>
      <c r="M265" s="21"/>
      <c r="N265" s="3"/>
      <c r="P265" s="25"/>
      <c r="Q265" s="61"/>
    </row>
    <row r="266" spans="1:17" s="38" customFormat="1" ht="15.75">
      <c r="A266" s="536"/>
      <c r="K266" s="21"/>
      <c r="L266" s="190"/>
      <c r="M266" s="21"/>
      <c r="N266" s="3"/>
      <c r="P266" s="185"/>
      <c r="Q266" s="61"/>
    </row>
    <row r="267" spans="1:17" s="38" customFormat="1" ht="15.75">
      <c r="A267" s="536"/>
      <c r="K267" s="21"/>
      <c r="L267" s="190"/>
      <c r="M267" s="21"/>
      <c r="N267" s="58"/>
      <c r="P267" s="21"/>
      <c r="Q267" s="61"/>
    </row>
    <row r="268" spans="1:17" s="38" customFormat="1" ht="15.75">
      <c r="A268" s="536"/>
      <c r="K268" s="21"/>
      <c r="L268" s="190"/>
      <c r="M268" s="21"/>
      <c r="N268" s="58"/>
      <c r="P268" s="25"/>
      <c r="Q268" s="61"/>
    </row>
    <row r="269" spans="1:17" s="38" customFormat="1" ht="15.75">
      <c r="A269" s="536"/>
      <c r="K269" s="21"/>
      <c r="L269" s="190"/>
      <c r="M269" s="21"/>
      <c r="N269" s="58"/>
      <c r="P269" s="25"/>
      <c r="Q269" s="61"/>
    </row>
    <row r="270" spans="1:17" s="38" customFormat="1" ht="15.75">
      <c r="A270" s="536"/>
      <c r="K270" s="21"/>
      <c r="L270" s="190"/>
      <c r="M270" s="21"/>
      <c r="N270" s="58"/>
      <c r="P270" s="25"/>
      <c r="Q270" s="61"/>
    </row>
    <row r="271" spans="1:17" s="38" customFormat="1" ht="15.75">
      <c r="A271" s="536"/>
      <c r="K271" s="21"/>
      <c r="L271" s="190"/>
      <c r="M271" s="21"/>
      <c r="N271" s="58"/>
      <c r="P271" s="25"/>
      <c r="Q271" s="61"/>
    </row>
    <row r="272" spans="1:17" s="38" customFormat="1" ht="15.75">
      <c r="A272" s="536"/>
      <c r="K272" s="21"/>
      <c r="L272" s="190"/>
      <c r="M272" s="21"/>
      <c r="N272" s="58"/>
      <c r="P272" s="25"/>
      <c r="Q272" s="61"/>
    </row>
    <row r="273" spans="1:17" s="38" customFormat="1" ht="15.75">
      <c r="A273" s="536"/>
      <c r="K273" s="21"/>
      <c r="L273" s="190"/>
      <c r="M273" s="21"/>
      <c r="N273" s="58"/>
      <c r="P273" s="25"/>
      <c r="Q273" s="61"/>
    </row>
    <row r="274" spans="1:17" s="38" customFormat="1" ht="15.75">
      <c r="A274" s="536"/>
      <c r="K274" s="21"/>
      <c r="L274" s="190"/>
      <c r="M274" s="21"/>
      <c r="N274" s="3"/>
      <c r="P274" s="25"/>
      <c r="Q274" s="61"/>
    </row>
    <row r="275" spans="1:17" s="38" customFormat="1" ht="15.75">
      <c r="A275" s="536"/>
      <c r="K275" s="21"/>
      <c r="L275" s="190"/>
      <c r="M275" s="21"/>
      <c r="N275" s="3"/>
      <c r="P275" s="25"/>
      <c r="Q275" s="61"/>
    </row>
    <row r="276" spans="1:17" s="38" customFormat="1" ht="15.75">
      <c r="A276" s="536"/>
      <c r="K276" s="21"/>
      <c r="L276" s="190"/>
      <c r="M276" s="21"/>
      <c r="N276" s="3"/>
      <c r="P276" s="25"/>
      <c r="Q276" s="61"/>
    </row>
    <row r="277" spans="1:17" s="38" customFormat="1" ht="15.75">
      <c r="A277" s="536"/>
      <c r="K277" s="21"/>
      <c r="L277" s="190"/>
      <c r="M277" s="21"/>
      <c r="N277" s="58"/>
      <c r="P277" s="21"/>
      <c r="Q277" s="61"/>
    </row>
    <row r="278" spans="1:17" s="38" customFormat="1" ht="15.75">
      <c r="A278" s="536"/>
      <c r="K278" s="21"/>
      <c r="L278" s="190"/>
      <c r="M278" s="21"/>
      <c r="N278" s="58"/>
      <c r="P278" s="21"/>
      <c r="Q278" s="61"/>
    </row>
    <row r="279" spans="1:17" s="38" customFormat="1" ht="15">
      <c r="A279" s="39"/>
      <c r="K279" s="190"/>
      <c r="L279" s="25"/>
      <c r="M279" s="533"/>
      <c r="N279" s="3"/>
      <c r="P279" s="25"/>
      <c r="Q279" s="61"/>
    </row>
    <row r="280" spans="1:17" s="38" customFormat="1" ht="23.25">
      <c r="A280" s="535" t="s">
        <v>4629</v>
      </c>
      <c r="K280" s="25"/>
      <c r="L280" s="26"/>
      <c r="M280" s="24"/>
      <c r="N280" s="25"/>
      <c r="P280" s="21"/>
    </row>
    <row r="281" spans="1:17" s="38" customFormat="1" ht="15.75">
      <c r="A281" s="537" t="s">
        <v>2448</v>
      </c>
      <c r="F281" s="537" t="s">
        <v>2449</v>
      </c>
      <c r="K281" s="537" t="s">
        <v>2450</v>
      </c>
      <c r="M281" s="21"/>
      <c r="N281" s="25"/>
      <c r="P281" s="185"/>
    </row>
    <row r="282" spans="1:17" s="38" customFormat="1" ht="15.75">
      <c r="A282" s="166"/>
      <c r="B282"/>
      <c r="C282"/>
      <c r="D282"/>
      <c r="F282" s="166"/>
      <c r="G282"/>
      <c r="H282"/>
      <c r="I282"/>
      <c r="K282" s="166"/>
      <c r="L282"/>
      <c r="M282"/>
      <c r="N282"/>
      <c r="P282" s="25"/>
    </row>
    <row r="283" spans="1:17" s="38" customFormat="1" ht="15.75">
      <c r="A283" s="166"/>
      <c r="B283"/>
      <c r="F283" s="166"/>
      <c r="G283"/>
      <c r="H283"/>
      <c r="I283"/>
      <c r="K283" s="166"/>
      <c r="L283"/>
      <c r="M283" s="533"/>
      <c r="N283"/>
      <c r="O283"/>
      <c r="P283" s="25"/>
    </row>
    <row r="284" spans="1:17" s="38" customFormat="1" ht="15.75">
      <c r="A284" s="536"/>
      <c r="F284" s="166"/>
      <c r="G284"/>
      <c r="H284"/>
      <c r="I284"/>
      <c r="J284"/>
      <c r="K284" s="166"/>
      <c r="L284"/>
      <c r="M284"/>
      <c r="N284"/>
      <c r="O284"/>
      <c r="P284" s="25"/>
    </row>
    <row r="285" spans="1:17" s="38" customFormat="1" ht="15.75">
      <c r="A285" s="536"/>
      <c r="F285" s="166"/>
      <c r="G285"/>
      <c r="K285" s="166"/>
      <c r="L285"/>
      <c r="M285"/>
      <c r="N285"/>
      <c r="O285"/>
      <c r="P285" s="25"/>
    </row>
    <row r="286" spans="1:17" s="38" customFormat="1" ht="15.75">
      <c r="A286" s="536"/>
      <c r="F286" s="166"/>
      <c r="G286"/>
      <c r="K286" s="166"/>
      <c r="L286"/>
      <c r="M286"/>
      <c r="N286"/>
      <c r="O286"/>
      <c r="P286" s="25"/>
    </row>
    <row r="287" spans="1:17" s="38" customFormat="1" ht="15.75">
      <c r="A287" s="536"/>
      <c r="K287" s="166"/>
      <c r="L287"/>
      <c r="M287"/>
      <c r="N287"/>
      <c r="O287"/>
      <c r="P287" s="25"/>
    </row>
    <row r="288" spans="1:17" s="38" customFormat="1" ht="15.75">
      <c r="A288" s="536"/>
      <c r="K288" s="166"/>
      <c r="L288"/>
      <c r="M288"/>
      <c r="N288"/>
      <c r="P288" s="25"/>
    </row>
    <row r="289" spans="1:16" s="38" customFormat="1" ht="15.75">
      <c r="A289" s="536"/>
      <c r="K289" s="166"/>
      <c r="L289"/>
      <c r="M289"/>
      <c r="N289"/>
      <c r="O289"/>
      <c r="P289" s="25"/>
    </row>
    <row r="290" spans="1:16" s="38" customFormat="1" ht="15.75">
      <c r="A290" s="536"/>
      <c r="K290" s="166"/>
      <c r="L290"/>
      <c r="M290"/>
      <c r="N290"/>
      <c r="O290"/>
      <c r="P290" s="25"/>
    </row>
    <row r="291" spans="1:16" s="38" customFormat="1" ht="15.75">
      <c r="A291" s="536"/>
      <c r="K291" s="166"/>
      <c r="L291"/>
      <c r="M291"/>
      <c r="N291"/>
      <c r="O291"/>
      <c r="P291" s="25"/>
    </row>
    <row r="292" spans="1:16" s="38" customFormat="1" ht="15.75">
      <c r="A292" s="536"/>
      <c r="K292" s="166"/>
      <c r="L292"/>
      <c r="M292"/>
      <c r="N292"/>
      <c r="O292"/>
      <c r="P292" s="25"/>
    </row>
    <row r="293" spans="1:16" s="38" customFormat="1" ht="15.75">
      <c r="A293" s="536"/>
      <c r="K293" s="166"/>
      <c r="L293"/>
      <c r="M293"/>
      <c r="N293"/>
      <c r="P293" s="25"/>
    </row>
    <row r="294" spans="1:16" s="38" customFormat="1" ht="15.75">
      <c r="A294" s="536"/>
      <c r="K294" s="166"/>
      <c r="L294"/>
      <c r="M294"/>
      <c r="N294"/>
      <c r="P294" s="25"/>
    </row>
    <row r="295" spans="1:16" s="38" customFormat="1" ht="15.75">
      <c r="A295" s="536"/>
      <c r="K295" s="166"/>
      <c r="L295"/>
      <c r="M295"/>
      <c r="N295"/>
      <c r="P295" s="25"/>
    </row>
    <row r="296" spans="1:16" s="38" customFormat="1" ht="15.75">
      <c r="A296" s="536"/>
      <c r="K296" s="166"/>
      <c r="L296"/>
      <c r="M296" s="21"/>
      <c r="N296" s="25"/>
      <c r="P296" s="25"/>
    </row>
    <row r="297" spans="1:16" s="38" customFormat="1" ht="15.75">
      <c r="A297" s="536"/>
      <c r="K297" s="166"/>
      <c r="L297"/>
      <c r="M297" s="21"/>
      <c r="N297" s="25"/>
      <c r="P297" s="25"/>
    </row>
    <row r="298" spans="1:16" s="38" customFormat="1" ht="15.75">
      <c r="A298" s="536"/>
      <c r="K298" s="166"/>
      <c r="L298"/>
      <c r="M298" s="21"/>
      <c r="N298" s="25"/>
      <c r="P298" s="25"/>
    </row>
    <row r="299" spans="1:16" s="38" customFormat="1" ht="15.75">
      <c r="A299" s="536"/>
      <c r="K299" s="166"/>
      <c r="L299"/>
      <c r="M299" s="21"/>
      <c r="N299" s="25"/>
      <c r="P299" s="25"/>
    </row>
    <row r="300" spans="1:16" s="38" customFormat="1" ht="15.75">
      <c r="A300" s="536"/>
      <c r="K300" s="166"/>
      <c r="L300"/>
      <c r="M300" s="21"/>
      <c r="N300" s="25"/>
      <c r="P300" s="25"/>
    </row>
    <row r="301" spans="1:16" s="38" customFormat="1" ht="15.75">
      <c r="A301" s="536"/>
      <c r="K301" s="166"/>
      <c r="L301"/>
      <c r="M301" s="21"/>
      <c r="N301" s="25"/>
      <c r="P301" s="25"/>
    </row>
    <row r="302" spans="1:16" s="38" customFormat="1" ht="15.75">
      <c r="A302" s="536"/>
      <c r="K302" s="166"/>
      <c r="L302"/>
      <c r="M302" s="21"/>
      <c r="N302" s="25"/>
      <c r="P302" s="25"/>
    </row>
    <row r="303" spans="1:16" s="38" customFormat="1" ht="15.75">
      <c r="A303" s="536"/>
      <c r="K303" s="166"/>
      <c r="L303"/>
      <c r="M303" s="21"/>
      <c r="N303" s="25"/>
      <c r="P303" s="25"/>
    </row>
    <row r="304" spans="1:16" s="38" customFormat="1" ht="15.75">
      <c r="A304" s="536"/>
      <c r="K304" s="166"/>
      <c r="L304"/>
      <c r="M304" s="21"/>
      <c r="N304" s="25"/>
      <c r="P304" s="25"/>
    </row>
    <row r="305" spans="1:16" s="38" customFormat="1" ht="15.75">
      <c r="A305" s="536"/>
      <c r="K305" s="25"/>
      <c r="L305" s="21"/>
      <c r="M305" s="21"/>
      <c r="N305" s="25"/>
      <c r="P305" s="26"/>
    </row>
    <row r="306" spans="1:16" s="38" customFormat="1" ht="15.75">
      <c r="A306" s="536"/>
      <c r="K306" s="25"/>
      <c r="L306" s="21"/>
      <c r="M306" s="21"/>
      <c r="N306" s="25"/>
      <c r="P306" s="21"/>
    </row>
    <row r="307" spans="1:16" s="38" customFormat="1" ht="15.75">
      <c r="A307" s="536"/>
      <c r="K307" s="25"/>
      <c r="L307" s="21"/>
      <c r="M307" s="21"/>
      <c r="N307" s="25"/>
      <c r="P307" s="185"/>
    </row>
    <row r="308" spans="1:16" s="38" customFormat="1" ht="15.75">
      <c r="A308" s="536"/>
      <c r="K308" s="25"/>
      <c r="L308" s="21"/>
      <c r="M308" s="21"/>
      <c r="N308" s="25"/>
      <c r="P308" s="25"/>
    </row>
    <row r="309" spans="1:16" s="38" customFormat="1" ht="15.75">
      <c r="A309" s="536"/>
      <c r="K309" s="25"/>
      <c r="L309" s="21"/>
      <c r="M309" s="21"/>
      <c r="N309" s="25"/>
      <c r="P309" s="26"/>
    </row>
    <row r="310" spans="1:16" s="38" customFormat="1" ht="15.75">
      <c r="A310" s="536"/>
      <c r="K310" s="25"/>
      <c r="L310" s="21"/>
      <c r="M310" s="21"/>
      <c r="N310" s="25"/>
      <c r="P310" s="21"/>
    </row>
    <row r="311" spans="1:16" s="38" customFormat="1" ht="23.25">
      <c r="A311" s="535" t="s">
        <v>3148</v>
      </c>
      <c r="K311" s="25"/>
      <c r="L311" s="21"/>
      <c r="M311" s="21"/>
      <c r="N311" s="25"/>
      <c r="P311" s="21"/>
    </row>
    <row r="312" spans="1:16" s="38" customFormat="1" ht="15.75">
      <c r="A312" s="537" t="s">
        <v>2448</v>
      </c>
      <c r="F312" s="537" t="s">
        <v>2449</v>
      </c>
      <c r="K312" s="537" t="s">
        <v>2450</v>
      </c>
      <c r="M312" s="21"/>
      <c r="N312" s="25"/>
    </row>
    <row r="313" spans="1:16" s="38" customFormat="1" ht="15.75">
      <c r="A313" s="166"/>
      <c r="B313"/>
      <c r="F313" s="166"/>
      <c r="G313"/>
      <c r="K313" s="166" t="s">
        <v>677</v>
      </c>
      <c r="L313" t="s">
        <v>4946</v>
      </c>
    </row>
    <row r="314" spans="1:16" s="38" customFormat="1" ht="15.75">
      <c r="A314" s="166"/>
      <c r="B314"/>
      <c r="F314" s="166"/>
      <c r="G314"/>
      <c r="K314" s="166"/>
      <c r="L314"/>
    </row>
    <row r="315" spans="1:16" s="38" customFormat="1" ht="15.75">
      <c r="A315" s="537"/>
      <c r="F315" s="537"/>
      <c r="K315" s="166"/>
      <c r="L315"/>
    </row>
    <row r="316" spans="1:16" s="38" customFormat="1" ht="15.75">
      <c r="A316" s="537"/>
      <c r="F316" s="537"/>
      <c r="K316" s="166"/>
      <c r="L316"/>
    </row>
    <row r="317" spans="1:16" s="38" customFormat="1" ht="15.75">
      <c r="A317" s="537"/>
      <c r="F317" s="537"/>
      <c r="K317" s="166"/>
      <c r="L317"/>
      <c r="M317" s="533"/>
      <c r="N317"/>
    </row>
    <row r="318" spans="1:16" s="38" customFormat="1" ht="15.75">
      <c r="A318" s="537"/>
      <c r="F318" s="537"/>
      <c r="K318" s="166"/>
      <c r="L318"/>
      <c r="M318" s="533"/>
      <c r="N318"/>
    </row>
    <row r="319" spans="1:16" s="38" customFormat="1" ht="15.75">
      <c r="A319" s="537"/>
      <c r="F319" s="537"/>
      <c r="K319" s="166"/>
      <c r="L319"/>
      <c r="M319"/>
      <c r="N319"/>
    </row>
    <row r="320" spans="1:16" s="38" customFormat="1" ht="15.75">
      <c r="A320" s="537"/>
      <c r="F320" s="537"/>
      <c r="K320" s="166"/>
      <c r="L320"/>
      <c r="M320" s="533"/>
      <c r="N320"/>
      <c r="O320"/>
    </row>
    <row r="321" spans="1:15" s="38" customFormat="1" ht="15.75">
      <c r="A321" s="537"/>
      <c r="F321" s="537"/>
      <c r="K321" s="166"/>
      <c r="L321"/>
      <c r="M321" s="533"/>
      <c r="N321"/>
      <c r="O321"/>
    </row>
    <row r="322" spans="1:15" s="38" customFormat="1" ht="15.75">
      <c r="A322" s="537"/>
      <c r="F322" s="537"/>
      <c r="K322" s="166"/>
      <c r="L322"/>
      <c r="M322" s="21"/>
      <c r="N322" s="58"/>
    </row>
    <row r="323" spans="1:15" s="38" customFormat="1" ht="15.75">
      <c r="A323" s="537"/>
      <c r="F323" s="537"/>
      <c r="K323" s="166"/>
      <c r="L323"/>
      <c r="N323" s="190"/>
    </row>
    <row r="324" spans="1:15" s="38" customFormat="1" ht="15.75">
      <c r="A324" s="537"/>
      <c r="F324" s="537"/>
      <c r="K324" s="166"/>
      <c r="L324"/>
      <c r="M324"/>
      <c r="N324"/>
      <c r="O324"/>
    </row>
    <row r="325" spans="1:15" s="38" customFormat="1" ht="15.75">
      <c r="A325" s="537"/>
      <c r="F325" s="537"/>
      <c r="K325" s="537"/>
      <c r="M325" s="21"/>
      <c r="N325" s="25"/>
    </row>
    <row r="326" spans="1:15" s="38" customFormat="1" ht="15.75">
      <c r="A326" s="537"/>
      <c r="F326" s="537"/>
      <c r="K326" s="537"/>
      <c r="M326" s="21"/>
      <c r="N326" s="25"/>
    </row>
    <row r="327" spans="1:15" s="38" customFormat="1" ht="15.75">
      <c r="A327" s="537"/>
      <c r="F327" s="537"/>
      <c r="K327" s="537"/>
      <c r="M327" s="21"/>
      <c r="N327" s="25"/>
    </row>
    <row r="328" spans="1:15" s="38" customFormat="1" ht="15.75">
      <c r="A328" s="537"/>
      <c r="F328" s="537"/>
      <c r="K328" s="537"/>
      <c r="M328" s="21"/>
      <c r="N328" s="25"/>
    </row>
    <row r="329" spans="1:15" s="38" customFormat="1" ht="15.75">
      <c r="A329" s="537"/>
      <c r="F329" s="537"/>
      <c r="K329" s="537"/>
      <c r="M329" s="21"/>
      <c r="N329" s="25"/>
    </row>
    <row r="330" spans="1:15" s="38" customFormat="1" ht="15.75">
      <c r="A330" s="537"/>
      <c r="F330" s="537"/>
      <c r="K330" s="537"/>
      <c r="M330" s="21"/>
      <c r="N330" s="25"/>
    </row>
    <row r="331" spans="1:15" s="38" customFormat="1" ht="15.75">
      <c r="A331" s="537"/>
      <c r="F331" s="537"/>
      <c r="K331" s="537"/>
      <c r="M331" s="21"/>
      <c r="N331" s="25"/>
    </row>
    <row r="332" spans="1:15" s="38" customFormat="1" ht="15.75">
      <c r="A332" s="537"/>
      <c r="F332" s="537"/>
      <c r="K332" s="537"/>
      <c r="M332" s="21"/>
      <c r="N332" s="25"/>
    </row>
    <row r="333" spans="1:15" s="38" customFormat="1" ht="15.75">
      <c r="A333" s="537"/>
      <c r="F333" s="537"/>
      <c r="K333" s="537"/>
      <c r="M333" s="21"/>
      <c r="N333" s="25"/>
    </row>
    <row r="334" spans="1:15" s="38" customFormat="1" ht="15.75">
      <c r="A334" s="537"/>
      <c r="F334" s="537"/>
      <c r="K334" s="537"/>
      <c r="M334" s="21"/>
      <c r="N334" s="25"/>
    </row>
    <row r="335" spans="1:15" s="38" customFormat="1" ht="15.75">
      <c r="A335" s="537"/>
      <c r="F335" s="537"/>
      <c r="K335" s="537"/>
      <c r="M335" s="21"/>
      <c r="N335" s="25"/>
    </row>
    <row r="336" spans="1:15" s="38" customFormat="1" ht="15.75">
      <c r="A336" s="537"/>
      <c r="F336" s="537"/>
      <c r="K336" s="537"/>
      <c r="M336" s="21"/>
      <c r="N336" s="25"/>
    </row>
    <row r="337" spans="1:15" s="38" customFormat="1" ht="15.75">
      <c r="A337" s="536"/>
      <c r="K337" s="25"/>
      <c r="L337" s="21"/>
      <c r="M337" s="21"/>
      <c r="N337" s="25"/>
    </row>
    <row r="338" spans="1:15" s="38" customFormat="1" ht="15.75">
      <c r="A338" s="536"/>
      <c r="K338" s="25"/>
      <c r="L338" s="21"/>
      <c r="M338" s="21"/>
      <c r="N338" s="25"/>
    </row>
    <row r="339" spans="1:15" s="38" customFormat="1" ht="15.75">
      <c r="A339" s="536"/>
      <c r="K339" s="25"/>
      <c r="L339" s="21"/>
      <c r="M339" s="21"/>
      <c r="N339" s="25"/>
    </row>
    <row r="340" spans="1:15" s="38" customFormat="1" ht="15.75">
      <c r="A340" s="536"/>
      <c r="K340" s="25"/>
      <c r="L340" s="21"/>
      <c r="M340" s="21"/>
      <c r="N340" s="25"/>
    </row>
    <row r="341" spans="1:15" s="38" customFormat="1" ht="15.75">
      <c r="A341" s="536"/>
      <c r="K341" s="25"/>
      <c r="L341" s="21"/>
      <c r="M341" s="21"/>
      <c r="N341" s="25"/>
    </row>
    <row r="342" spans="1:15" s="38" customFormat="1" ht="23.25">
      <c r="A342" s="535" t="s">
        <v>2513</v>
      </c>
      <c r="K342" s="25"/>
      <c r="L342" s="21"/>
      <c r="M342" s="21"/>
      <c r="N342" s="25"/>
    </row>
    <row r="343" spans="1:15" s="38" customFormat="1" ht="15.75">
      <c r="A343" s="537" t="s">
        <v>2448</v>
      </c>
      <c r="F343" s="537" t="s">
        <v>2449</v>
      </c>
      <c r="K343" s="537" t="s">
        <v>2450</v>
      </c>
      <c r="M343" s="21"/>
      <c r="N343" s="25"/>
    </row>
    <row r="344" spans="1:15" s="38" customFormat="1" ht="15.75">
      <c r="A344" s="166"/>
      <c r="B344"/>
      <c r="C344"/>
      <c r="D344"/>
      <c r="E344"/>
      <c r="F344" s="166"/>
      <c r="G344"/>
      <c r="J344"/>
      <c r="K344" s="166"/>
      <c r="L344"/>
      <c r="M344"/>
      <c r="N344"/>
      <c r="O344"/>
    </row>
    <row r="345" spans="1:15" s="38" customFormat="1" ht="15.75">
      <c r="A345" s="166"/>
      <c r="B345"/>
      <c r="C345"/>
      <c r="D345"/>
      <c r="K345" s="166"/>
      <c r="L345"/>
      <c r="M345"/>
      <c r="N345"/>
    </row>
    <row r="346" spans="1:15" s="38" customFormat="1" ht="15.75">
      <c r="A346" s="166"/>
      <c r="B346"/>
      <c r="K346" s="166"/>
      <c r="L346"/>
      <c r="O346"/>
    </row>
    <row r="347" spans="1:15" s="38" customFormat="1" ht="15.75">
      <c r="A347" s="166"/>
      <c r="B347"/>
      <c r="K347" s="166"/>
      <c r="L347"/>
      <c r="M347"/>
      <c r="N347"/>
    </row>
    <row r="348" spans="1:15" s="38" customFormat="1" ht="15.75">
      <c r="A348" s="166"/>
      <c r="B348"/>
      <c r="C348"/>
      <c r="K348" s="166"/>
      <c r="L348"/>
    </row>
    <row r="349" spans="1:15" s="38" customFormat="1" ht="15.75">
      <c r="A349" s="166"/>
      <c r="B349"/>
      <c r="K349" s="166"/>
      <c r="L349"/>
      <c r="M349"/>
      <c r="N349"/>
    </row>
    <row r="350" spans="1:15" s="38" customFormat="1" ht="15.75">
      <c r="A350" s="166"/>
      <c r="B350"/>
      <c r="K350" s="166"/>
      <c r="L350"/>
      <c r="M350" s="21"/>
      <c r="N350" s="58"/>
    </row>
    <row r="351" spans="1:15" s="38" customFormat="1" ht="15.75">
      <c r="A351" s="166"/>
      <c r="B351"/>
      <c r="K351" s="166"/>
      <c r="L351"/>
      <c r="M351"/>
      <c r="N351"/>
    </row>
    <row r="352" spans="1:15" s="38" customFormat="1" ht="15.75">
      <c r="A352" s="166"/>
      <c r="B352"/>
      <c r="K352" s="166"/>
      <c r="L352"/>
      <c r="M352"/>
      <c r="N352"/>
    </row>
    <row r="353" spans="1:15" s="38" customFormat="1" ht="15.75">
      <c r="A353" s="166"/>
      <c r="B353"/>
      <c r="K353" s="166"/>
      <c r="L353"/>
      <c r="M353"/>
      <c r="N353"/>
    </row>
    <row r="354" spans="1:15" s="38" customFormat="1" ht="15.75">
      <c r="A354" s="166"/>
      <c r="B354"/>
      <c r="K354" s="166"/>
      <c r="L354"/>
      <c r="M354"/>
      <c r="N354"/>
    </row>
    <row r="355" spans="1:15" s="38" customFormat="1" ht="15.75">
      <c r="A355" s="166"/>
      <c r="B355"/>
      <c r="K355" s="166"/>
      <c r="L355"/>
      <c r="M355"/>
      <c r="N355"/>
      <c r="O355"/>
    </row>
    <row r="356" spans="1:15" s="38" customFormat="1" ht="15.75">
      <c r="A356" s="166"/>
      <c r="B356"/>
      <c r="K356" s="166"/>
      <c r="L356"/>
      <c r="M356"/>
      <c r="N356"/>
      <c r="O356"/>
    </row>
    <row r="357" spans="1:15" s="38" customFormat="1" ht="15.75">
      <c r="A357" s="166"/>
      <c r="B357"/>
      <c r="K357" s="166"/>
      <c r="L357"/>
    </row>
    <row r="358" spans="1:15" s="38" customFormat="1" ht="15.75">
      <c r="A358" s="166"/>
      <c r="B358"/>
      <c r="K358" s="166"/>
      <c r="L358"/>
      <c r="N358" s="190"/>
    </row>
    <row r="359" spans="1:15" s="38" customFormat="1" ht="15.75">
      <c r="A359" s="166"/>
      <c r="B359"/>
      <c r="K359" s="166"/>
      <c r="L359"/>
      <c r="M359" s="21"/>
      <c r="N359" s="58"/>
    </row>
    <row r="360" spans="1:15" s="38" customFormat="1" ht="15.75">
      <c r="A360" s="166"/>
      <c r="B360"/>
      <c r="K360" s="166"/>
      <c r="L360"/>
      <c r="M360" s="533"/>
      <c r="N360"/>
    </row>
    <row r="361" spans="1:15" s="38" customFormat="1" ht="15.75">
      <c r="A361" s="166"/>
      <c r="B361"/>
      <c r="K361" s="166"/>
      <c r="L361"/>
      <c r="M361" s="533"/>
      <c r="N361"/>
    </row>
    <row r="362" spans="1:15" s="38" customFormat="1" ht="15.75">
      <c r="A362" s="166"/>
      <c r="B362"/>
      <c r="K362" s="166"/>
      <c r="L362"/>
      <c r="N362"/>
    </row>
    <row r="363" spans="1:15" s="38" customFormat="1" ht="15.75">
      <c r="A363" s="166"/>
      <c r="B363"/>
      <c r="K363" s="166"/>
      <c r="L363"/>
      <c r="M363"/>
      <c r="N363"/>
    </row>
    <row r="364" spans="1:15" s="38" customFormat="1" ht="15.75">
      <c r="A364" s="166"/>
      <c r="B364"/>
      <c r="K364" s="166"/>
      <c r="L364"/>
      <c r="M364"/>
      <c r="N364" s="25"/>
    </row>
    <row r="365" spans="1:15" s="38" customFormat="1" ht="15.75">
      <c r="A365" s="166"/>
      <c r="B365"/>
      <c r="K365" s="166"/>
      <c r="L365"/>
      <c r="M365"/>
      <c r="N365"/>
    </row>
    <row r="366" spans="1:15" s="38" customFormat="1" ht="15.75">
      <c r="A366" s="166"/>
      <c r="B366"/>
      <c r="K366" s="166"/>
      <c r="L366"/>
      <c r="M366"/>
      <c r="N366"/>
      <c r="O366"/>
    </row>
    <row r="367" spans="1:15" s="38" customFormat="1" ht="15.75">
      <c r="A367" s="166"/>
      <c r="B367"/>
      <c r="K367" s="166"/>
      <c r="L367"/>
      <c r="M367"/>
      <c r="N367"/>
      <c r="O367"/>
    </row>
    <row r="368" spans="1:15" s="38" customFormat="1" ht="15.75">
      <c r="A368" s="536"/>
      <c r="K368" s="166"/>
      <c r="L368"/>
      <c r="M368" s="21"/>
      <c r="N368" s="58"/>
    </row>
    <row r="369" spans="1:15" s="38" customFormat="1" ht="15.75">
      <c r="A369" s="536"/>
      <c r="K369" s="166"/>
      <c r="L369"/>
      <c r="M369" s="21"/>
      <c r="N369" s="58"/>
    </row>
    <row r="370" spans="1:15" s="38" customFormat="1" ht="15.75">
      <c r="A370" s="536"/>
      <c r="K370" s="166"/>
      <c r="L370"/>
      <c r="M370" s="21"/>
      <c r="N370" s="58"/>
    </row>
    <row r="371" spans="1:15" s="38" customFormat="1" ht="15.75">
      <c r="A371" s="536"/>
      <c r="K371" s="25"/>
      <c r="L371" s="21"/>
      <c r="M371" s="21"/>
      <c r="N371" s="25"/>
    </row>
    <row r="372" spans="1:15" s="38" customFormat="1" ht="15">
      <c r="A372" s="39"/>
      <c r="K372" s="26"/>
      <c r="L372" s="190"/>
      <c r="M372" s="533"/>
      <c r="N372" s="26"/>
    </row>
    <row r="373" spans="1:15" s="38" customFormat="1" ht="23.25">
      <c r="A373" s="535" t="s">
        <v>3149</v>
      </c>
      <c r="K373" s="21"/>
      <c r="L373" s="25"/>
      <c r="M373" s="24"/>
      <c r="N373" s="21"/>
    </row>
    <row r="374" spans="1:15" s="38" customFormat="1" ht="15.75">
      <c r="A374" s="537" t="s">
        <v>2448</v>
      </c>
      <c r="F374" s="537" t="s">
        <v>2449</v>
      </c>
      <c r="K374" s="537" t="s">
        <v>2450</v>
      </c>
      <c r="N374" s="26"/>
    </row>
    <row r="375" spans="1:15" s="38" customFormat="1" ht="15.75">
      <c r="A375" s="166" t="s">
        <v>676</v>
      </c>
      <c r="B375" t="s">
        <v>4749</v>
      </c>
      <c r="C375"/>
      <c r="D375"/>
      <c r="E375"/>
      <c r="F375" s="166"/>
      <c r="G375"/>
      <c r="K375" s="166" t="s">
        <v>677</v>
      </c>
      <c r="L375" t="s">
        <v>4666</v>
      </c>
      <c r="M375"/>
      <c r="N375"/>
    </row>
    <row r="376" spans="1:15" s="38" customFormat="1" ht="15.75">
      <c r="A376" s="166"/>
      <c r="B376"/>
      <c r="K376" s="166" t="s">
        <v>678</v>
      </c>
      <c r="L376" t="s">
        <v>4667</v>
      </c>
      <c r="M376"/>
      <c r="N376"/>
    </row>
    <row r="377" spans="1:15" s="38" customFormat="1" ht="15.75">
      <c r="A377" s="166"/>
      <c r="B377"/>
      <c r="K377" s="166" t="s">
        <v>676</v>
      </c>
      <c r="L377" t="s">
        <v>4668</v>
      </c>
      <c r="M377"/>
      <c r="N377"/>
      <c r="O377"/>
    </row>
    <row r="378" spans="1:15" s="38" customFormat="1" ht="15.75">
      <c r="A378" s="166"/>
      <c r="B378"/>
      <c r="K378" s="166"/>
      <c r="L378"/>
      <c r="M378"/>
      <c r="N378"/>
      <c r="O378"/>
    </row>
    <row r="379" spans="1:15" s="38" customFormat="1" ht="15.75">
      <c r="A379" s="166"/>
      <c r="B379"/>
      <c r="K379" s="166"/>
      <c r="L379"/>
      <c r="M379"/>
      <c r="N379"/>
      <c r="O379"/>
    </row>
    <row r="380" spans="1:15" s="38" customFormat="1" ht="15.75">
      <c r="A380" s="536"/>
      <c r="K380" s="166"/>
      <c r="L380"/>
      <c r="N380" s="26"/>
    </row>
    <row r="381" spans="1:15" s="38" customFormat="1" ht="15.75">
      <c r="A381" s="536"/>
      <c r="K381" s="166"/>
      <c r="L381"/>
      <c r="N381" s="26"/>
    </row>
    <row r="382" spans="1:15" s="38" customFormat="1" ht="15.75">
      <c r="A382" s="536"/>
      <c r="K382" s="166"/>
      <c r="L382"/>
      <c r="N382" s="26"/>
    </row>
    <row r="383" spans="1:15" s="38" customFormat="1" ht="15.75">
      <c r="A383" s="536"/>
      <c r="K383" s="166"/>
      <c r="L383"/>
      <c r="N383" s="26"/>
    </row>
    <row r="384" spans="1:15" s="38" customFormat="1" ht="15.75">
      <c r="A384" s="536"/>
      <c r="K384" s="166"/>
      <c r="L384"/>
      <c r="N384" s="26"/>
    </row>
    <row r="385" spans="1:14" s="38" customFormat="1" ht="15.75">
      <c r="A385" s="536"/>
      <c r="K385" s="166"/>
      <c r="L385"/>
      <c r="N385" s="26"/>
    </row>
    <row r="386" spans="1:14" s="38" customFormat="1" ht="15.75">
      <c r="A386" s="536"/>
      <c r="K386" s="166"/>
      <c r="L386"/>
      <c r="N386" s="26"/>
    </row>
    <row r="387" spans="1:14" s="38" customFormat="1" ht="15.75">
      <c r="A387" s="536"/>
      <c r="K387" s="25"/>
      <c r="L387" s="26"/>
      <c r="N387" s="26"/>
    </row>
    <row r="388" spans="1:14" s="38" customFormat="1" ht="15.75">
      <c r="A388" s="536"/>
      <c r="K388" s="25"/>
      <c r="L388" s="26"/>
      <c r="N388" s="26"/>
    </row>
    <row r="389" spans="1:14" s="38" customFormat="1" ht="15.75">
      <c r="A389" s="536"/>
      <c r="K389" s="25"/>
      <c r="L389" s="26"/>
      <c r="N389" s="26"/>
    </row>
    <row r="390" spans="1:14" s="38" customFormat="1" ht="15.75">
      <c r="A390" s="536"/>
      <c r="K390" s="25"/>
      <c r="L390" s="26"/>
      <c r="N390" s="26"/>
    </row>
    <row r="391" spans="1:14" s="38" customFormat="1" ht="15.75">
      <c r="A391" s="536"/>
      <c r="K391" s="25"/>
      <c r="L391" s="26"/>
      <c r="N391" s="26"/>
    </row>
    <row r="392" spans="1:14" s="38" customFormat="1" ht="15.75">
      <c r="A392" s="536"/>
      <c r="K392" s="25"/>
      <c r="L392" s="26"/>
      <c r="N392" s="26"/>
    </row>
    <row r="393" spans="1:14" s="38" customFormat="1" ht="15.75">
      <c r="A393" s="536"/>
      <c r="K393" s="25"/>
      <c r="L393" s="26"/>
      <c r="N393" s="26"/>
    </row>
    <row r="394" spans="1:14" s="38" customFormat="1" ht="15.75">
      <c r="A394" s="536"/>
      <c r="K394" s="25"/>
      <c r="L394" s="26"/>
      <c r="N394" s="26"/>
    </row>
    <row r="395" spans="1:14" s="38" customFormat="1" ht="15.75">
      <c r="A395" s="536"/>
      <c r="K395" s="25"/>
      <c r="L395" s="26"/>
      <c r="N395" s="26"/>
    </row>
    <row r="396" spans="1:14" s="38" customFormat="1" ht="15.75">
      <c r="A396" s="536"/>
      <c r="K396" s="25"/>
      <c r="L396" s="26"/>
      <c r="N396" s="26"/>
    </row>
    <row r="397" spans="1:14" s="38" customFormat="1" ht="15.75">
      <c r="A397" s="536"/>
      <c r="K397" s="25"/>
      <c r="L397" s="26"/>
      <c r="N397" s="26"/>
    </row>
    <row r="398" spans="1:14" s="38" customFormat="1" ht="15.75">
      <c r="A398" s="536"/>
      <c r="K398" s="25"/>
      <c r="L398" s="26"/>
      <c r="N398" s="26"/>
    </row>
    <row r="399" spans="1:14" s="38" customFormat="1" ht="15.75">
      <c r="A399" s="536"/>
      <c r="K399" s="25"/>
      <c r="L399" s="26"/>
      <c r="N399" s="26"/>
    </row>
    <row r="400" spans="1:14" s="38" customFormat="1" ht="15.75">
      <c r="A400" s="536"/>
      <c r="K400" s="25"/>
      <c r="L400" s="26"/>
      <c r="N400" s="26"/>
    </row>
    <row r="401" spans="1:15" s="38" customFormat="1" ht="15.75">
      <c r="A401" s="536"/>
      <c r="K401" s="25"/>
      <c r="L401" s="26"/>
      <c r="N401" s="26"/>
    </row>
    <row r="402" spans="1:15" s="38" customFormat="1" ht="15.75">
      <c r="A402" s="536"/>
      <c r="K402" s="25"/>
      <c r="L402" s="26"/>
      <c r="N402" s="26"/>
    </row>
    <row r="403" spans="1:15" s="38" customFormat="1" ht="15">
      <c r="A403" s="39"/>
      <c r="K403" s="26"/>
      <c r="L403" s="21"/>
      <c r="N403" s="21"/>
    </row>
    <row r="404" spans="1:15" s="38" customFormat="1" ht="23.25">
      <c r="A404" s="535" t="s">
        <v>1277</v>
      </c>
      <c r="K404" s="21"/>
      <c r="L404" s="190"/>
      <c r="N404" s="190"/>
    </row>
    <row r="405" spans="1:15" s="38" customFormat="1" ht="15.75">
      <c r="A405" s="537" t="s">
        <v>2448</v>
      </c>
      <c r="F405" s="537" t="s">
        <v>2449</v>
      </c>
      <c r="K405" s="537" t="s">
        <v>2450</v>
      </c>
      <c r="N405" s="190"/>
    </row>
    <row r="406" spans="1:15" s="38" customFormat="1" ht="15.75">
      <c r="A406" s="166"/>
      <c r="B406"/>
      <c r="F406" s="166"/>
      <c r="G406"/>
      <c r="H406"/>
      <c r="I406"/>
      <c r="K406" s="166" t="s">
        <v>676</v>
      </c>
      <c r="L406" t="s">
        <v>4838</v>
      </c>
      <c r="M406"/>
      <c r="N406"/>
      <c r="O406"/>
    </row>
    <row r="407" spans="1:15" s="38" customFormat="1" ht="15.75">
      <c r="A407" s="166"/>
      <c r="B407"/>
      <c r="F407" s="166"/>
      <c r="G407"/>
      <c r="K407" s="166"/>
      <c r="L407"/>
      <c r="M407"/>
      <c r="N407"/>
      <c r="O407"/>
    </row>
    <row r="408" spans="1:15" s="38" customFormat="1" ht="15.75">
      <c r="A408" s="166"/>
      <c r="B408"/>
      <c r="F408" s="537"/>
      <c r="K408" s="166"/>
      <c r="L408"/>
      <c r="M408"/>
      <c r="N408"/>
    </row>
    <row r="409" spans="1:15" s="38" customFormat="1" ht="15.75">
      <c r="A409" s="166"/>
      <c r="B409"/>
      <c r="F409" s="537"/>
      <c r="K409" s="166"/>
      <c r="L409"/>
      <c r="O409"/>
    </row>
    <row r="410" spans="1:15" s="38" customFormat="1" ht="15.75">
      <c r="A410" s="166"/>
      <c r="B410"/>
      <c r="F410" s="537"/>
      <c r="K410" s="166"/>
      <c r="L410"/>
      <c r="M410"/>
      <c r="N410"/>
    </row>
    <row r="411" spans="1:15" s="38" customFormat="1" ht="15.75">
      <c r="A411" s="166"/>
      <c r="B411"/>
      <c r="F411" s="537"/>
      <c r="K411" s="166"/>
      <c r="L411"/>
      <c r="M411"/>
      <c r="N411"/>
    </row>
    <row r="412" spans="1:15" s="38" customFormat="1" ht="15.75">
      <c r="A412" s="166"/>
      <c r="B412"/>
      <c r="F412" s="537"/>
      <c r="K412" s="166"/>
      <c r="L412"/>
      <c r="N412" s="190"/>
    </row>
    <row r="413" spans="1:15" s="38" customFormat="1" ht="15.75">
      <c r="A413" s="166"/>
      <c r="B413"/>
      <c r="F413" s="537"/>
      <c r="K413" s="166"/>
      <c r="L413"/>
      <c r="N413" s="190"/>
    </row>
    <row r="414" spans="1:15" s="38" customFormat="1" ht="15.75">
      <c r="A414" s="166"/>
      <c r="B414"/>
      <c r="F414" s="537"/>
      <c r="K414" s="166" t="s">
        <v>2297</v>
      </c>
      <c r="L414"/>
      <c r="N414" s="190"/>
    </row>
    <row r="415" spans="1:15" s="38" customFormat="1" ht="15.75">
      <c r="A415" s="166"/>
      <c r="B415"/>
      <c r="F415" s="537"/>
      <c r="K415" s="166"/>
      <c r="L415"/>
      <c r="N415" s="190"/>
    </row>
    <row r="416" spans="1:15" s="38" customFormat="1" ht="15.75">
      <c r="A416" s="537"/>
      <c r="F416" s="537"/>
      <c r="K416" s="166"/>
      <c r="L416"/>
      <c r="N416" s="190"/>
    </row>
    <row r="417" spans="1:14" s="38" customFormat="1" ht="15.75">
      <c r="A417" s="536"/>
      <c r="K417" s="166"/>
      <c r="L417"/>
      <c r="N417" s="190"/>
    </row>
    <row r="418" spans="1:14" s="38" customFormat="1" ht="15.75">
      <c r="A418" s="536"/>
      <c r="K418" s="166"/>
      <c r="L418"/>
      <c r="N418" s="190"/>
    </row>
    <row r="419" spans="1:14" s="38" customFormat="1" ht="15.75">
      <c r="A419" s="536"/>
      <c r="K419" s="166"/>
      <c r="L419"/>
      <c r="N419" s="190"/>
    </row>
    <row r="420" spans="1:14" s="38" customFormat="1" ht="15.75">
      <c r="A420" s="536"/>
      <c r="K420" s="190"/>
      <c r="L420" s="21"/>
      <c r="N420" s="190"/>
    </row>
    <row r="421" spans="1:14" s="38" customFormat="1" ht="15.75">
      <c r="A421" s="536"/>
      <c r="K421" s="190"/>
      <c r="L421" s="21"/>
      <c r="N421" s="190"/>
    </row>
    <row r="422" spans="1:14" s="38" customFormat="1" ht="15.75">
      <c r="A422" s="536"/>
      <c r="K422" s="190"/>
      <c r="L422" s="21"/>
      <c r="N422" s="190"/>
    </row>
    <row r="423" spans="1:14" s="38" customFormat="1" ht="15.75">
      <c r="A423" s="536"/>
      <c r="K423" s="190"/>
      <c r="L423" s="21"/>
      <c r="N423" s="190"/>
    </row>
    <row r="424" spans="1:14" s="38" customFormat="1" ht="15.75">
      <c r="A424" s="536"/>
      <c r="K424" s="190"/>
      <c r="L424" s="21"/>
      <c r="N424" s="190"/>
    </row>
    <row r="425" spans="1:14" s="38" customFormat="1" ht="15.75">
      <c r="A425" s="536"/>
      <c r="K425" s="190"/>
      <c r="L425" s="21"/>
      <c r="N425" s="190"/>
    </row>
    <row r="426" spans="1:14" s="38" customFormat="1" ht="15.75">
      <c r="A426" s="536"/>
      <c r="K426" s="190"/>
      <c r="L426" s="21"/>
      <c r="N426" s="190"/>
    </row>
    <row r="427" spans="1:14" s="38" customFormat="1" ht="15.75">
      <c r="A427" s="536"/>
      <c r="K427" s="190"/>
      <c r="L427" s="21"/>
      <c r="N427" s="190"/>
    </row>
    <row r="428" spans="1:14" s="38" customFormat="1" ht="15.75">
      <c r="A428" s="536"/>
      <c r="K428" s="190"/>
      <c r="L428" s="21"/>
      <c r="N428" s="190"/>
    </row>
    <row r="429" spans="1:14" s="38" customFormat="1" ht="15.75">
      <c r="A429" s="536"/>
      <c r="K429" s="190"/>
      <c r="L429" s="21"/>
      <c r="N429" s="190"/>
    </row>
    <row r="430" spans="1:14" s="38" customFormat="1" ht="15.75">
      <c r="A430" s="536"/>
      <c r="K430" s="190"/>
      <c r="L430" s="21"/>
      <c r="N430" s="190"/>
    </row>
    <row r="431" spans="1:14" s="38" customFormat="1" ht="15.75">
      <c r="A431" s="536"/>
      <c r="K431" s="190"/>
      <c r="L431" s="21"/>
      <c r="N431" s="190"/>
    </row>
    <row r="432" spans="1:14" s="38" customFormat="1" ht="15.75">
      <c r="A432" s="536"/>
      <c r="K432" s="190"/>
      <c r="L432" s="21"/>
      <c r="N432" s="190"/>
    </row>
    <row r="433" spans="1:15" s="38" customFormat="1" ht="15.75">
      <c r="A433" s="536"/>
      <c r="K433" s="190"/>
      <c r="L433" s="21"/>
      <c r="N433" s="190"/>
    </row>
    <row r="434" spans="1:15" s="38" customFormat="1" ht="15.75">
      <c r="A434" s="536"/>
      <c r="K434" s="190"/>
      <c r="L434" s="21"/>
      <c r="N434" s="190"/>
    </row>
    <row r="435" spans="1:15" s="38" customFormat="1" ht="23.25">
      <c r="A435" s="535" t="s">
        <v>2625</v>
      </c>
      <c r="K435" s="190"/>
      <c r="L435" s="21"/>
      <c r="N435" s="190"/>
    </row>
    <row r="436" spans="1:15" s="38" customFormat="1" ht="15.75">
      <c r="A436" s="537" t="s">
        <v>2448</v>
      </c>
      <c r="F436" s="537" t="s">
        <v>2449</v>
      </c>
      <c r="K436" s="537" t="s">
        <v>2450</v>
      </c>
      <c r="N436" s="190"/>
    </row>
    <row r="437" spans="1:15" s="38" customFormat="1" ht="15.75">
      <c r="A437" s="166"/>
      <c r="B437"/>
      <c r="F437" s="166"/>
      <c r="G437"/>
      <c r="K437" s="166"/>
      <c r="L437"/>
      <c r="M437"/>
      <c r="N437"/>
      <c r="O437"/>
    </row>
    <row r="438" spans="1:15" s="38" customFormat="1" ht="15.75">
      <c r="A438" s="166"/>
      <c r="B438"/>
      <c r="K438" s="166"/>
      <c r="L438"/>
    </row>
    <row r="439" spans="1:15" s="38" customFormat="1" ht="15.75">
      <c r="A439" s="166"/>
      <c r="B439"/>
      <c r="K439" s="166"/>
      <c r="L439"/>
      <c r="M439"/>
      <c r="N439"/>
      <c r="O439"/>
    </row>
    <row r="440" spans="1:15" s="38" customFormat="1" ht="15.75">
      <c r="A440" s="166"/>
      <c r="B440"/>
      <c r="K440" s="166"/>
      <c r="L440"/>
    </row>
    <row r="441" spans="1:15" s="38" customFormat="1" ht="15.75">
      <c r="A441" s="166"/>
      <c r="B441"/>
      <c r="K441" s="166"/>
      <c r="L441"/>
      <c r="M441" s="21"/>
      <c r="N441" s="58"/>
    </row>
    <row r="442" spans="1:15" s="38" customFormat="1" ht="15.75">
      <c r="A442" s="166"/>
      <c r="B442"/>
      <c r="K442" s="166"/>
      <c r="L442"/>
      <c r="N442" s="190"/>
    </row>
    <row r="443" spans="1:15" s="38" customFormat="1" ht="15.75">
      <c r="A443" s="166"/>
      <c r="B443"/>
      <c r="K443" s="166"/>
      <c r="L443"/>
      <c r="N443" s="190"/>
    </row>
    <row r="444" spans="1:15" s="38" customFormat="1" ht="15.75">
      <c r="A444" s="166"/>
      <c r="B444"/>
      <c r="K444" s="166"/>
      <c r="L444"/>
      <c r="O444"/>
    </row>
    <row r="445" spans="1:15" s="38" customFormat="1" ht="15.75">
      <c r="A445" s="166"/>
      <c r="B445"/>
      <c r="K445" s="190"/>
      <c r="L445" s="21"/>
      <c r="N445" s="190"/>
    </row>
    <row r="446" spans="1:15" s="38" customFormat="1" ht="15.75">
      <c r="A446" s="166"/>
      <c r="B446"/>
      <c r="K446" s="190"/>
      <c r="L446" s="21"/>
      <c r="N446" s="190"/>
    </row>
    <row r="447" spans="1:15" s="38" customFormat="1" ht="15.75">
      <c r="A447" s="166"/>
      <c r="B447"/>
      <c r="K447" s="190"/>
      <c r="L447" s="21"/>
      <c r="N447" s="190"/>
    </row>
    <row r="448" spans="1:15" s="38" customFormat="1" ht="15.75">
      <c r="A448" s="166"/>
      <c r="B448"/>
      <c r="K448" s="190"/>
      <c r="L448" s="21"/>
      <c r="N448" s="190"/>
    </row>
    <row r="449" spans="1:14" s="38" customFormat="1" ht="15.75">
      <c r="A449" s="166"/>
      <c r="B449"/>
      <c r="K449" s="190"/>
      <c r="L449" s="21"/>
      <c r="N449" s="190"/>
    </row>
    <row r="450" spans="1:14" s="38" customFormat="1" ht="15.75">
      <c r="A450" s="166"/>
      <c r="B450"/>
      <c r="K450" s="190"/>
      <c r="L450" s="21"/>
      <c r="N450" s="190"/>
    </row>
    <row r="451" spans="1:14" s="38" customFormat="1" ht="15.75">
      <c r="A451" s="166"/>
      <c r="B451"/>
      <c r="K451" s="190"/>
      <c r="L451" s="21"/>
      <c r="N451" s="190"/>
    </row>
    <row r="452" spans="1:14" s="38" customFormat="1" ht="15.75">
      <c r="A452" s="166"/>
      <c r="B452"/>
      <c r="K452" s="190"/>
      <c r="L452" s="21"/>
      <c r="N452" s="190"/>
    </row>
    <row r="453" spans="1:14" s="38" customFormat="1" ht="15.75">
      <c r="A453" s="166"/>
      <c r="B453"/>
      <c r="K453" s="190"/>
      <c r="L453" s="21"/>
      <c r="N453" s="190"/>
    </row>
    <row r="454" spans="1:14" s="38" customFormat="1" ht="15.75">
      <c r="A454" s="166"/>
      <c r="B454"/>
      <c r="K454" s="190"/>
      <c r="L454" s="21"/>
      <c r="N454" s="190"/>
    </row>
    <row r="455" spans="1:14" s="38" customFormat="1" ht="15.75">
      <c r="A455" s="166"/>
      <c r="B455"/>
      <c r="K455" s="190"/>
      <c r="L455" s="21"/>
      <c r="N455" s="190"/>
    </row>
    <row r="456" spans="1:14" s="38" customFormat="1" ht="15.75">
      <c r="A456" s="166"/>
      <c r="B456"/>
      <c r="K456" s="190"/>
      <c r="L456" s="21"/>
      <c r="N456" s="190"/>
    </row>
    <row r="457" spans="1:14" s="38" customFormat="1" ht="15.75">
      <c r="A457" s="166"/>
      <c r="B457"/>
      <c r="K457" s="190"/>
      <c r="L457" s="21"/>
      <c r="N457" s="190"/>
    </row>
    <row r="458" spans="1:14" s="38" customFormat="1" ht="15.75">
      <c r="A458" s="166"/>
      <c r="B458"/>
      <c r="K458" s="190"/>
      <c r="L458" s="21"/>
      <c r="N458" s="190"/>
    </row>
    <row r="459" spans="1:14" s="38" customFormat="1" ht="15.75">
      <c r="A459" s="166"/>
      <c r="B459"/>
      <c r="K459" s="190"/>
      <c r="L459" s="21"/>
      <c r="N459" s="190"/>
    </row>
    <row r="460" spans="1:14" s="38" customFormat="1" ht="15.75">
      <c r="A460" s="166"/>
      <c r="B460"/>
      <c r="K460" s="190"/>
      <c r="L460" s="21"/>
      <c r="N460" s="190"/>
    </row>
    <row r="461" spans="1:14" s="38" customFormat="1" ht="15.75">
      <c r="A461" s="166"/>
      <c r="B461"/>
      <c r="K461" s="190"/>
      <c r="L461" s="21"/>
      <c r="N461" s="190"/>
    </row>
    <row r="462" spans="1:14" s="38" customFormat="1" ht="15.75">
      <c r="A462" s="536"/>
      <c r="K462" s="190"/>
      <c r="L462" s="21"/>
      <c r="N462" s="190"/>
    </row>
    <row r="463" spans="1:14" s="38" customFormat="1" ht="15.75">
      <c r="A463" s="536"/>
      <c r="K463" s="190"/>
      <c r="L463" s="21"/>
      <c r="N463" s="190"/>
    </row>
    <row r="464" spans="1:14" s="38" customFormat="1" ht="15.75">
      <c r="A464" s="536"/>
      <c r="K464" s="190"/>
      <c r="L464" s="21"/>
      <c r="N464" s="190"/>
    </row>
    <row r="465" spans="1:15" s="38" customFormat="1" ht="15.75">
      <c r="A465" s="536"/>
      <c r="K465" s="25"/>
      <c r="L465" s="190"/>
      <c r="N465" s="25"/>
    </row>
    <row r="466" spans="1:15" s="38" customFormat="1" ht="23.25">
      <c r="A466" s="535" t="s">
        <v>637</v>
      </c>
      <c r="K466" s="26"/>
      <c r="L466" s="25"/>
      <c r="N466" s="26"/>
    </row>
    <row r="467" spans="1:15" s="38" customFormat="1" ht="15.75">
      <c r="A467" s="537" t="s">
        <v>2448</v>
      </c>
      <c r="F467" s="537" t="s">
        <v>2449</v>
      </c>
      <c r="K467" s="537" t="s">
        <v>2450</v>
      </c>
      <c r="N467" s="190"/>
    </row>
    <row r="468" spans="1:15" s="38" customFormat="1" ht="15.75">
      <c r="A468" s="166"/>
      <c r="B468"/>
      <c r="K468" s="166" t="s">
        <v>676</v>
      </c>
      <c r="L468" t="s">
        <v>4778</v>
      </c>
      <c r="N468" s="25"/>
    </row>
    <row r="469" spans="1:15" s="38" customFormat="1" ht="15.75">
      <c r="A469" s="166"/>
      <c r="B469"/>
      <c r="C469"/>
      <c r="D469"/>
      <c r="K469" s="166"/>
      <c r="L469"/>
      <c r="M469" s="533"/>
      <c r="N469"/>
    </row>
    <row r="470" spans="1:15" s="38" customFormat="1" ht="15.75">
      <c r="A470" s="536"/>
      <c r="K470" s="166"/>
      <c r="L470"/>
      <c r="M470"/>
      <c r="N470"/>
    </row>
    <row r="471" spans="1:15" s="38" customFormat="1" ht="15.75">
      <c r="A471" s="536"/>
      <c r="K471" s="166"/>
      <c r="L471"/>
      <c r="M471"/>
      <c r="N471"/>
      <c r="O471"/>
    </row>
    <row r="472" spans="1:15" s="38" customFormat="1" ht="15.75">
      <c r="A472" s="536"/>
      <c r="K472" s="166"/>
      <c r="L472"/>
      <c r="M472" s="21"/>
      <c r="N472" s="58"/>
    </row>
    <row r="473" spans="1:15" s="38" customFormat="1" ht="15.75">
      <c r="A473" s="536"/>
      <c r="K473" s="166"/>
      <c r="L473"/>
      <c r="N473" s="190"/>
    </row>
    <row r="474" spans="1:15" s="38" customFormat="1" ht="15.75">
      <c r="A474" s="536"/>
      <c r="K474" s="166"/>
      <c r="L474"/>
      <c r="N474" s="190"/>
    </row>
    <row r="475" spans="1:15" s="38" customFormat="1" ht="15.75">
      <c r="A475" s="536"/>
      <c r="K475" s="166"/>
      <c r="L475"/>
      <c r="N475" s="190"/>
    </row>
    <row r="476" spans="1:15" s="38" customFormat="1" ht="15.75">
      <c r="A476" s="536"/>
      <c r="K476" s="166"/>
      <c r="L476"/>
      <c r="N476" s="190"/>
    </row>
    <row r="477" spans="1:15" s="38" customFormat="1" ht="15.75">
      <c r="A477" s="536"/>
      <c r="K477" s="166"/>
      <c r="L477"/>
      <c r="N477" s="190"/>
    </row>
    <row r="478" spans="1:15" s="38" customFormat="1" ht="15.75">
      <c r="A478" s="536"/>
      <c r="K478" s="190"/>
      <c r="L478" s="26"/>
      <c r="N478" s="190"/>
    </row>
    <row r="479" spans="1:15" s="38" customFormat="1" ht="15.75">
      <c r="A479" s="536"/>
      <c r="K479" s="190"/>
      <c r="L479" s="26"/>
      <c r="N479" s="190"/>
    </row>
    <row r="480" spans="1:15" s="38" customFormat="1" ht="15.75">
      <c r="A480" s="536"/>
      <c r="K480" s="190"/>
      <c r="L480" s="26"/>
      <c r="N480" s="190"/>
    </row>
    <row r="481" spans="1:14" s="38" customFormat="1" ht="15.75">
      <c r="A481" s="536"/>
      <c r="K481" s="190"/>
      <c r="L481" s="26"/>
      <c r="N481" s="190"/>
    </row>
    <row r="482" spans="1:14" s="38" customFormat="1" ht="15.75">
      <c r="A482" s="536"/>
      <c r="K482" s="190"/>
      <c r="L482" s="26"/>
      <c r="N482" s="190"/>
    </row>
    <row r="483" spans="1:14" s="38" customFormat="1" ht="15.75">
      <c r="A483" s="536"/>
      <c r="K483" s="190"/>
      <c r="L483" s="26"/>
      <c r="N483" s="190"/>
    </row>
    <row r="484" spans="1:14" s="38" customFormat="1" ht="15.75">
      <c r="A484" s="536"/>
      <c r="K484" s="190"/>
      <c r="L484" s="26"/>
      <c r="N484" s="190"/>
    </row>
    <row r="485" spans="1:14" s="38" customFormat="1" ht="15.75">
      <c r="A485" s="536"/>
      <c r="K485" s="190"/>
      <c r="L485" s="26"/>
      <c r="N485" s="190"/>
    </row>
    <row r="486" spans="1:14" s="38" customFormat="1" ht="15.75">
      <c r="A486" s="536"/>
      <c r="K486" s="190"/>
      <c r="L486" s="26"/>
      <c r="N486" s="190"/>
    </row>
    <row r="487" spans="1:14" s="38" customFormat="1" ht="15.75">
      <c r="A487" s="536"/>
      <c r="K487" s="190"/>
      <c r="L487" s="26"/>
      <c r="N487" s="190"/>
    </row>
    <row r="488" spans="1:14" s="38" customFormat="1" ht="15.75">
      <c r="A488" s="536"/>
      <c r="K488" s="190"/>
      <c r="L488" s="26"/>
      <c r="N488" s="190"/>
    </row>
    <row r="489" spans="1:14" s="38" customFormat="1" ht="15.75">
      <c r="A489" s="536"/>
      <c r="K489" s="190"/>
      <c r="L489" s="26"/>
      <c r="N489" s="190"/>
    </row>
    <row r="490" spans="1:14" s="38" customFormat="1" ht="15.75">
      <c r="A490" s="536"/>
      <c r="K490" s="190"/>
      <c r="L490" s="26"/>
      <c r="N490" s="190"/>
    </row>
    <row r="491" spans="1:14" s="38" customFormat="1" ht="15.75">
      <c r="A491" s="536"/>
      <c r="K491" s="190"/>
      <c r="L491" s="26"/>
      <c r="N491" s="190"/>
    </row>
    <row r="492" spans="1:14" s="38" customFormat="1" ht="15.75">
      <c r="A492" s="536"/>
      <c r="K492" s="190"/>
      <c r="L492" s="26"/>
      <c r="N492" s="190"/>
    </row>
    <row r="493" spans="1:14" s="38" customFormat="1" ht="15.75">
      <c r="A493" s="536"/>
      <c r="K493" s="190"/>
      <c r="L493" s="26"/>
      <c r="N493" s="190"/>
    </row>
    <row r="494" spans="1:14" s="38" customFormat="1" ht="15.75">
      <c r="A494" s="536"/>
      <c r="K494" s="190"/>
      <c r="L494" s="26"/>
      <c r="N494" s="190"/>
    </row>
    <row r="495" spans="1:14" s="38" customFormat="1" ht="15.75">
      <c r="A495" s="536"/>
      <c r="K495" s="190"/>
      <c r="L495" s="26"/>
      <c r="N495" s="190"/>
    </row>
    <row r="496" spans="1:14" s="38" customFormat="1" ht="15.75">
      <c r="A496" s="536"/>
      <c r="K496" s="25"/>
      <c r="L496" s="21"/>
      <c r="N496" s="25"/>
    </row>
    <row r="497" spans="1:14" s="38" customFormat="1" ht="23.25">
      <c r="A497" s="535" t="s">
        <v>2503</v>
      </c>
      <c r="K497" s="25"/>
      <c r="L497" s="21"/>
      <c r="N497" s="25"/>
    </row>
    <row r="498" spans="1:14" s="38" customFormat="1" ht="15.75">
      <c r="A498" s="537" t="s">
        <v>2448</v>
      </c>
      <c r="F498" s="537" t="s">
        <v>2449</v>
      </c>
      <c r="K498" s="537" t="s">
        <v>2450</v>
      </c>
      <c r="N498" s="25"/>
    </row>
    <row r="499" spans="1:14" s="38" customFormat="1" ht="15.75">
      <c r="A499" s="166"/>
      <c r="B499"/>
      <c r="F499" s="166"/>
      <c r="G499"/>
      <c r="H499" s="540"/>
      <c r="K499" s="166"/>
      <c r="L499"/>
      <c r="M499" s="540"/>
    </row>
    <row r="500" spans="1:14" s="38" customFormat="1" ht="15.75">
      <c r="A500" s="166"/>
      <c r="B500"/>
      <c r="F500" s="166"/>
      <c r="G500"/>
      <c r="K500" s="166"/>
      <c r="L500"/>
      <c r="M500"/>
      <c r="N500"/>
    </row>
    <row r="501" spans="1:14" s="38" customFormat="1" ht="15.75">
      <c r="A501" s="542"/>
      <c r="B501"/>
      <c r="F501" s="166"/>
      <c r="G501"/>
      <c r="K501" s="166"/>
      <c r="L501"/>
      <c r="M501"/>
      <c r="N501"/>
    </row>
    <row r="502" spans="1:14" s="38" customFormat="1" ht="15.75">
      <c r="A502" s="166"/>
      <c r="B502"/>
      <c r="C502"/>
      <c r="D502"/>
      <c r="F502" s="166"/>
      <c r="G502"/>
      <c r="K502" s="166"/>
      <c r="L502"/>
    </row>
    <row r="503" spans="1:14" s="38" customFormat="1" ht="15.75">
      <c r="A503" s="542"/>
      <c r="B503"/>
      <c r="F503" s="537"/>
      <c r="K503" s="166"/>
      <c r="L503"/>
      <c r="M503" s="21"/>
      <c r="N503" s="58"/>
    </row>
    <row r="504" spans="1:14" s="38" customFormat="1" ht="15.75">
      <c r="A504" s="537"/>
      <c r="F504" s="537"/>
      <c r="K504" s="166"/>
      <c r="L504"/>
      <c r="M504" s="17"/>
      <c r="N504"/>
    </row>
    <row r="505" spans="1:14" s="38" customFormat="1" ht="15.75">
      <c r="A505" s="537"/>
      <c r="F505" s="537"/>
      <c r="K505" s="166"/>
      <c r="L505"/>
      <c r="N505" s="25"/>
    </row>
    <row r="506" spans="1:14" s="38" customFormat="1" ht="15.75">
      <c r="A506" s="537"/>
      <c r="F506" s="537"/>
      <c r="K506" s="537"/>
      <c r="N506" s="25"/>
    </row>
    <row r="507" spans="1:14" s="38" customFormat="1" ht="15.75">
      <c r="A507" s="537"/>
      <c r="F507" s="537"/>
      <c r="K507" s="537"/>
      <c r="N507" s="25"/>
    </row>
    <row r="508" spans="1:14" s="38" customFormat="1" ht="15.75">
      <c r="A508" s="537"/>
      <c r="F508" s="537"/>
      <c r="K508" s="537"/>
      <c r="N508" s="25"/>
    </row>
    <row r="509" spans="1:14" s="38" customFormat="1" ht="15.75">
      <c r="A509" s="537"/>
      <c r="F509" s="537"/>
      <c r="K509" s="537"/>
      <c r="N509" s="25"/>
    </row>
    <row r="510" spans="1:14" s="38" customFormat="1" ht="15.75">
      <c r="A510" s="537"/>
      <c r="F510" s="537"/>
      <c r="K510" s="537"/>
      <c r="N510" s="25"/>
    </row>
    <row r="511" spans="1:14" s="38" customFormat="1" ht="15.75">
      <c r="A511" s="537"/>
      <c r="F511" s="537"/>
      <c r="K511" s="537"/>
      <c r="N511" s="25"/>
    </row>
    <row r="512" spans="1:14" s="38" customFormat="1" ht="15.75">
      <c r="A512" s="537"/>
      <c r="F512" s="537"/>
      <c r="K512" s="537"/>
      <c r="N512" s="25"/>
    </row>
    <row r="513" spans="1:14" s="38" customFormat="1" ht="15.75">
      <c r="A513" s="537"/>
      <c r="F513" s="537"/>
      <c r="K513" s="537"/>
      <c r="N513" s="25"/>
    </row>
    <row r="514" spans="1:14" s="38" customFormat="1" ht="15.75">
      <c r="A514" s="537"/>
      <c r="F514" s="537"/>
      <c r="K514" s="537"/>
      <c r="N514" s="25"/>
    </row>
    <row r="515" spans="1:14" s="38" customFormat="1" ht="15.75">
      <c r="A515" s="537"/>
      <c r="F515" s="537"/>
      <c r="K515" s="537"/>
      <c r="N515" s="25"/>
    </row>
    <row r="516" spans="1:14" s="38" customFormat="1" ht="15.75">
      <c r="A516" s="537"/>
      <c r="F516" s="537"/>
      <c r="K516" s="537"/>
      <c r="N516" s="25"/>
    </row>
    <row r="517" spans="1:14" s="38" customFormat="1" ht="15.75">
      <c r="A517" s="537"/>
      <c r="F517" s="537"/>
      <c r="K517" s="537"/>
      <c r="N517" s="25"/>
    </row>
    <row r="518" spans="1:14" s="38" customFormat="1" ht="15.75">
      <c r="A518" s="537"/>
      <c r="F518" s="537"/>
      <c r="K518" s="537"/>
      <c r="N518" s="25"/>
    </row>
    <row r="519" spans="1:14" s="38" customFormat="1" ht="15.75">
      <c r="A519" s="537"/>
      <c r="F519" s="537"/>
      <c r="K519" s="537"/>
      <c r="N519" s="25"/>
    </row>
    <row r="520" spans="1:14" s="38" customFormat="1" ht="15.75">
      <c r="A520" s="536"/>
      <c r="K520" s="25"/>
      <c r="L520" s="21"/>
      <c r="N520" s="25"/>
    </row>
    <row r="521" spans="1:14" s="38" customFormat="1" ht="15.75">
      <c r="A521" s="536"/>
      <c r="K521" s="25"/>
      <c r="L521" s="21"/>
      <c r="N521" s="25"/>
    </row>
    <row r="522" spans="1:14" s="38" customFormat="1" ht="15.75">
      <c r="A522" s="536"/>
      <c r="K522" s="25"/>
      <c r="L522" s="21"/>
      <c r="N522" s="25"/>
    </row>
    <row r="523" spans="1:14" s="38" customFormat="1" ht="15.75">
      <c r="A523" s="536"/>
      <c r="K523" s="25"/>
      <c r="L523" s="21"/>
      <c r="N523" s="25"/>
    </row>
    <row r="524" spans="1:14" s="38" customFormat="1" ht="15.75">
      <c r="A524" s="536"/>
      <c r="K524" s="25"/>
      <c r="L524" s="21"/>
      <c r="N524" s="25"/>
    </row>
    <row r="525" spans="1:14" s="38" customFormat="1" ht="15.75">
      <c r="A525" s="536"/>
      <c r="K525" s="25"/>
      <c r="L525" s="21"/>
      <c r="N525" s="25"/>
    </row>
    <row r="526" spans="1:14" s="38" customFormat="1" ht="15.75">
      <c r="A526" s="536"/>
      <c r="K526" s="25"/>
      <c r="L526" s="21"/>
      <c r="N526" s="25"/>
    </row>
    <row r="527" spans="1:14" s="38" customFormat="1" ht="15.75">
      <c r="A527" s="536"/>
      <c r="K527" s="26"/>
      <c r="L527" s="190"/>
      <c r="N527" s="26"/>
    </row>
    <row r="528" spans="1:14" s="38" customFormat="1" ht="23.25">
      <c r="A528" s="535" t="s">
        <v>1579</v>
      </c>
      <c r="K528" s="21"/>
      <c r="L528" s="25"/>
      <c r="N528" s="21"/>
    </row>
    <row r="529" spans="1:25" s="38" customFormat="1" ht="15.75">
      <c r="A529" s="537" t="s">
        <v>2448</v>
      </c>
      <c r="F529" s="537" t="s">
        <v>2449</v>
      </c>
      <c r="K529" s="537" t="s">
        <v>2450</v>
      </c>
      <c r="N529" s="25"/>
    </row>
    <row r="530" spans="1:25" s="38" customFormat="1" ht="15.75">
      <c r="A530" s="166"/>
      <c r="B530"/>
      <c r="F530" s="166"/>
      <c r="G530"/>
      <c r="H530" s="540"/>
      <c r="K530" s="166"/>
      <c r="L530"/>
      <c r="M530" s="540"/>
    </row>
    <row r="531" spans="1:25" s="38" customFormat="1" ht="15.75">
      <c r="A531" s="536"/>
      <c r="F531" s="166"/>
      <c r="G531"/>
      <c r="K531" s="166"/>
      <c r="L531"/>
      <c r="M531" s="540"/>
    </row>
    <row r="532" spans="1:25" s="38" customFormat="1" ht="15.75">
      <c r="A532" s="536"/>
      <c r="K532" s="166"/>
      <c r="L532"/>
      <c r="M532" s="540"/>
    </row>
    <row r="533" spans="1:25" s="38" customFormat="1" ht="15.75">
      <c r="A533" s="536"/>
      <c r="K533" s="166"/>
      <c r="L533"/>
      <c r="M533"/>
      <c r="N533"/>
      <c r="O533"/>
      <c r="P533" s="166"/>
      <c r="Q533"/>
      <c r="R533"/>
      <c r="S533"/>
      <c r="T533"/>
      <c r="U533" s="166"/>
      <c r="V533"/>
      <c r="W533"/>
      <c r="X533"/>
      <c r="Y533"/>
    </row>
    <row r="534" spans="1:25" s="38" customFormat="1" ht="15.75">
      <c r="A534" s="536"/>
      <c r="K534" s="166"/>
      <c r="L534"/>
      <c r="N534" s="190"/>
    </row>
    <row r="535" spans="1:25" s="38" customFormat="1" ht="15.75">
      <c r="A535" s="536"/>
      <c r="K535" s="166"/>
      <c r="L535"/>
      <c r="N535" s="25"/>
    </row>
    <row r="536" spans="1:25" s="38" customFormat="1" ht="15.75">
      <c r="A536" s="536"/>
      <c r="K536" s="166"/>
      <c r="L536"/>
      <c r="M536" s="17"/>
      <c r="N536"/>
    </row>
    <row r="537" spans="1:25" s="38" customFormat="1" ht="15.75">
      <c r="A537" s="536"/>
      <c r="K537" s="166"/>
      <c r="L537"/>
      <c r="N537" s="25"/>
    </row>
    <row r="538" spans="1:25" s="38" customFormat="1" ht="15.75">
      <c r="A538" s="536"/>
      <c r="K538" s="166"/>
      <c r="L538"/>
      <c r="N538" s="25"/>
    </row>
    <row r="539" spans="1:25" s="38" customFormat="1" ht="15.75">
      <c r="A539" s="536"/>
      <c r="K539" s="166"/>
      <c r="L539"/>
      <c r="N539" s="25"/>
    </row>
    <row r="540" spans="1:25" s="38" customFormat="1" ht="15.75">
      <c r="A540" s="536"/>
      <c r="K540" s="166"/>
      <c r="L540"/>
      <c r="N540" s="25"/>
    </row>
    <row r="541" spans="1:25" s="38" customFormat="1" ht="15.75">
      <c r="A541" s="536"/>
      <c r="K541" s="166"/>
      <c r="L541"/>
      <c r="N541" s="25"/>
    </row>
    <row r="542" spans="1:25" s="38" customFormat="1" ht="15.75">
      <c r="A542" s="536"/>
      <c r="K542" s="166"/>
      <c r="L542"/>
      <c r="N542" s="25"/>
    </row>
    <row r="543" spans="1:25" s="38" customFormat="1" ht="15.75">
      <c r="A543" s="536"/>
      <c r="K543" s="166"/>
      <c r="L543"/>
      <c r="N543" s="25"/>
    </row>
    <row r="544" spans="1:25" s="38" customFormat="1" ht="15.75">
      <c r="A544" s="536"/>
      <c r="K544" s="166"/>
      <c r="L544"/>
      <c r="N544" s="25"/>
    </row>
    <row r="545" spans="1:14" s="38" customFormat="1" ht="15.75">
      <c r="A545" s="536"/>
      <c r="K545" s="166"/>
      <c r="L545"/>
      <c r="N545" s="25"/>
    </row>
    <row r="546" spans="1:14" s="38" customFormat="1" ht="15.75">
      <c r="A546" s="536"/>
      <c r="K546" s="166"/>
      <c r="L546"/>
      <c r="N546" s="25"/>
    </row>
    <row r="547" spans="1:14" s="38" customFormat="1" ht="15.75">
      <c r="A547" s="536"/>
      <c r="K547" s="166"/>
      <c r="L547"/>
      <c r="N547" s="25"/>
    </row>
    <row r="548" spans="1:14" s="38" customFormat="1" ht="15.75">
      <c r="A548" s="536"/>
      <c r="K548" s="166"/>
      <c r="L548"/>
      <c r="N548" s="25"/>
    </row>
    <row r="549" spans="1:14" s="38" customFormat="1" ht="15.75">
      <c r="A549" s="536"/>
      <c r="K549" s="166"/>
      <c r="L549"/>
      <c r="N549" s="25"/>
    </row>
    <row r="550" spans="1:14" s="38" customFormat="1" ht="15.75">
      <c r="A550" s="536"/>
      <c r="K550" s="166"/>
      <c r="L550"/>
      <c r="N550" s="25"/>
    </row>
    <row r="551" spans="1:14" s="38" customFormat="1" ht="15.75">
      <c r="A551" s="536"/>
      <c r="K551" s="166"/>
      <c r="L551"/>
      <c r="N551" s="25"/>
    </row>
    <row r="552" spans="1:14" s="38" customFormat="1" ht="15.75">
      <c r="A552" s="536"/>
      <c r="K552" s="166"/>
      <c r="L552"/>
      <c r="N552" s="25"/>
    </row>
    <row r="553" spans="1:14" s="38" customFormat="1" ht="15.75">
      <c r="A553" s="536"/>
      <c r="K553" s="166"/>
      <c r="L553"/>
      <c r="N553" s="25"/>
    </row>
    <row r="554" spans="1:14" s="38" customFormat="1" ht="15.75">
      <c r="A554" s="536"/>
      <c r="K554" s="166"/>
      <c r="L554"/>
      <c r="N554" s="25"/>
    </row>
    <row r="555" spans="1:14" s="38" customFormat="1" ht="15.75">
      <c r="A555" s="536"/>
      <c r="L555" s="25"/>
      <c r="N555" s="25"/>
    </row>
    <row r="556" spans="1:14" s="38" customFormat="1" ht="15.75">
      <c r="A556" s="536"/>
      <c r="L556" s="25"/>
      <c r="N556" s="25"/>
    </row>
    <row r="557" spans="1:14" s="38" customFormat="1" ht="15.75">
      <c r="A557" s="536"/>
      <c r="L557" s="25"/>
      <c r="N557" s="25"/>
    </row>
    <row r="558" spans="1:14" s="38" customFormat="1" ht="15.75">
      <c r="A558" s="536"/>
      <c r="L558" s="25"/>
      <c r="N558" s="25"/>
    </row>
    <row r="559" spans="1:14" s="38" customFormat="1" ht="23.25">
      <c r="A559" s="535" t="s">
        <v>2076</v>
      </c>
      <c r="K559" s="21"/>
      <c r="L559" s="25"/>
      <c r="N559" s="25"/>
    </row>
    <row r="560" spans="1:14" s="38" customFormat="1" ht="15.75">
      <c r="A560" s="537" t="s">
        <v>2448</v>
      </c>
      <c r="F560" s="537" t="s">
        <v>2449</v>
      </c>
      <c r="K560" s="537" t="s">
        <v>2450</v>
      </c>
      <c r="N560" s="25"/>
    </row>
    <row r="561" spans="1:14" s="38" customFormat="1" ht="15.75">
      <c r="A561" s="542"/>
      <c r="B561"/>
      <c r="F561" s="166"/>
      <c r="G561"/>
      <c r="H561" s="21"/>
      <c r="I561" s="58"/>
      <c r="K561" s="166"/>
      <c r="L561"/>
      <c r="M561"/>
      <c r="N561"/>
    </row>
    <row r="562" spans="1:14" s="38" customFormat="1" ht="15.75">
      <c r="A562" s="166"/>
      <c r="B562"/>
      <c r="F562" s="166"/>
      <c r="G562"/>
      <c r="K562" s="166"/>
      <c r="L562"/>
      <c r="M562" s="21"/>
      <c r="N562" s="58"/>
    </row>
    <row r="563" spans="1:14" s="38" customFormat="1" ht="15.75">
      <c r="A563" s="166"/>
      <c r="B563"/>
      <c r="K563" s="166"/>
      <c r="L563"/>
    </row>
    <row r="564" spans="1:14" s="38" customFormat="1" ht="15.75">
      <c r="A564" s="166"/>
      <c r="B564"/>
      <c r="K564" s="166"/>
      <c r="L564"/>
      <c r="M564" s="21"/>
      <c r="N564" s="58"/>
    </row>
    <row r="565" spans="1:14" s="38" customFormat="1" ht="15.75">
      <c r="A565" s="166"/>
      <c r="B565"/>
      <c r="K565" s="166"/>
      <c r="L565"/>
      <c r="M565" s="21"/>
      <c r="N565" s="58"/>
    </row>
    <row r="566" spans="1:14" s="38" customFormat="1" ht="15.75">
      <c r="A566" s="166"/>
      <c r="B566"/>
      <c r="K566" s="166"/>
      <c r="L566"/>
      <c r="N566" s="25"/>
    </row>
    <row r="567" spans="1:14" s="38" customFormat="1" ht="15.75">
      <c r="A567" s="166"/>
      <c r="B567"/>
      <c r="K567" s="166"/>
      <c r="L567"/>
      <c r="N567" s="25"/>
    </row>
    <row r="568" spans="1:14" s="38" customFormat="1" ht="15.75">
      <c r="A568" s="166"/>
      <c r="B568"/>
      <c r="K568" s="166"/>
      <c r="L568"/>
      <c r="N568" s="25"/>
    </row>
    <row r="569" spans="1:14" s="38" customFormat="1" ht="15.75">
      <c r="A569" s="166"/>
      <c r="B569"/>
      <c r="K569" s="166"/>
      <c r="L569"/>
      <c r="N569" s="25"/>
    </row>
    <row r="570" spans="1:14" s="38" customFormat="1" ht="15.75">
      <c r="A570" s="166"/>
      <c r="B570"/>
      <c r="K570" s="166"/>
      <c r="L570"/>
      <c r="N570" s="25"/>
    </row>
    <row r="571" spans="1:14" s="38" customFormat="1" ht="15.75">
      <c r="A571" s="166"/>
      <c r="B571"/>
      <c r="K571" s="166"/>
      <c r="L571"/>
      <c r="N571" s="25"/>
    </row>
    <row r="572" spans="1:14" s="38" customFormat="1" ht="15.75">
      <c r="A572" s="166"/>
      <c r="B572"/>
      <c r="K572" s="166"/>
      <c r="L572"/>
      <c r="N572" s="25"/>
    </row>
    <row r="573" spans="1:14" s="38" customFormat="1" ht="15.75">
      <c r="A573" s="166"/>
      <c r="B573"/>
      <c r="K573" s="166"/>
      <c r="L573"/>
      <c r="N573" s="25"/>
    </row>
    <row r="574" spans="1:14" s="38" customFormat="1" ht="15.75">
      <c r="A574" s="166"/>
      <c r="B574"/>
      <c r="K574" s="166"/>
      <c r="L574"/>
      <c r="N574" s="25"/>
    </row>
    <row r="575" spans="1:14" s="38" customFormat="1" ht="15.75">
      <c r="A575" s="166"/>
      <c r="B575"/>
      <c r="K575" s="166"/>
      <c r="L575"/>
      <c r="N575" s="25"/>
    </row>
    <row r="576" spans="1:14" s="38" customFormat="1" ht="15.75">
      <c r="A576" s="166"/>
      <c r="B576"/>
      <c r="K576" s="166"/>
      <c r="L576"/>
      <c r="N576" s="25"/>
    </row>
    <row r="577" spans="1:18" s="38" customFormat="1" ht="15.75">
      <c r="A577" s="166"/>
      <c r="B577"/>
      <c r="K577" s="166"/>
      <c r="L577"/>
      <c r="N577" s="25"/>
    </row>
    <row r="578" spans="1:18" s="38" customFormat="1" ht="15.75">
      <c r="A578" s="166"/>
      <c r="B578"/>
      <c r="K578" s="166"/>
      <c r="L578"/>
      <c r="N578" s="25"/>
    </row>
    <row r="579" spans="1:18" s="38" customFormat="1" ht="15.75">
      <c r="A579" s="166"/>
      <c r="B579"/>
      <c r="K579" s="166"/>
      <c r="L579"/>
      <c r="N579" s="25"/>
    </row>
    <row r="580" spans="1:18" s="38" customFormat="1" ht="15.75">
      <c r="A580" s="537"/>
      <c r="K580" s="166"/>
      <c r="L580"/>
      <c r="N580" s="25"/>
    </row>
    <row r="581" spans="1:18" s="38" customFormat="1" ht="15.75">
      <c r="A581" s="537"/>
      <c r="K581" s="166"/>
      <c r="L581"/>
      <c r="N581" s="25"/>
    </row>
    <row r="582" spans="1:18" s="38" customFormat="1" ht="15.75">
      <c r="K582" s="166"/>
      <c r="L582"/>
      <c r="N582" s="25"/>
    </row>
    <row r="583" spans="1:18" s="38" customFormat="1" ht="15.75">
      <c r="K583" s="166"/>
      <c r="L583"/>
      <c r="N583" s="25"/>
    </row>
    <row r="584" spans="1:18" s="38" customFormat="1" ht="15.75">
      <c r="K584" s="166"/>
      <c r="L584"/>
      <c r="N584" s="25"/>
    </row>
    <row r="585" spans="1:18" s="38" customFormat="1" ht="15.75">
      <c r="A585" s="536"/>
      <c r="K585" s="166"/>
      <c r="L585"/>
      <c r="N585" s="25"/>
    </row>
    <row r="586" spans="1:18" s="38" customFormat="1" ht="15.75">
      <c r="A586" s="536"/>
      <c r="K586" s="166"/>
      <c r="L586"/>
      <c r="N586" s="25"/>
    </row>
    <row r="587" spans="1:18" s="38" customFormat="1" ht="15.75">
      <c r="A587" s="536"/>
      <c r="K587" s="166"/>
      <c r="L587"/>
      <c r="N587" s="25"/>
    </row>
    <row r="588" spans="1:18" s="38" customFormat="1" ht="15.75">
      <c r="A588" s="536"/>
      <c r="K588" s="166"/>
      <c r="L588"/>
      <c r="N588" s="25"/>
    </row>
    <row r="589" spans="1:18" s="38" customFormat="1" ht="15.75">
      <c r="A589" s="536"/>
      <c r="F589" s="166"/>
      <c r="G589"/>
      <c r="K589" s="166"/>
      <c r="L589"/>
      <c r="N589" s="25"/>
    </row>
    <row r="590" spans="1:18" s="38" customFormat="1" ht="23.25">
      <c r="A590" s="535" t="s">
        <v>152</v>
      </c>
      <c r="L590" s="25"/>
      <c r="N590" s="25"/>
    </row>
    <row r="591" spans="1:18" s="38" customFormat="1" ht="15.75">
      <c r="A591" s="537" t="s">
        <v>2448</v>
      </c>
      <c r="F591" s="537" t="s">
        <v>2449</v>
      </c>
      <c r="K591" s="537" t="s">
        <v>2450</v>
      </c>
      <c r="N591" s="25"/>
    </row>
    <row r="592" spans="1:18" s="38" customFormat="1" ht="15.75">
      <c r="A592" s="166" t="s">
        <v>678</v>
      </c>
      <c r="B592" t="s">
        <v>4669</v>
      </c>
      <c r="C592"/>
      <c r="D592"/>
      <c r="E592"/>
      <c r="F592" s="166"/>
      <c r="G592"/>
      <c r="H592"/>
      <c r="I592"/>
      <c r="K592" s="166" t="s">
        <v>676</v>
      </c>
      <c r="L592" t="s">
        <v>4666</v>
      </c>
      <c r="M592"/>
      <c r="N592"/>
      <c r="Q592" s="166"/>
      <c r="R592"/>
    </row>
    <row r="593" spans="1:18" s="38" customFormat="1" ht="15.75">
      <c r="A593" s="166" t="s">
        <v>677</v>
      </c>
      <c r="B593" t="s">
        <v>4750</v>
      </c>
      <c r="F593" s="166"/>
      <c r="G593"/>
      <c r="K593" s="166" t="s">
        <v>677</v>
      </c>
      <c r="L593" t="s">
        <v>4667</v>
      </c>
      <c r="M593"/>
      <c r="N593"/>
      <c r="Q593" s="166"/>
      <c r="R593"/>
    </row>
    <row r="594" spans="1:18" s="38" customFormat="1" ht="15.75">
      <c r="A594" s="166" t="s">
        <v>677</v>
      </c>
      <c r="B594" t="s">
        <v>4751</v>
      </c>
      <c r="F594" s="166"/>
      <c r="G594"/>
      <c r="K594" s="166" t="s">
        <v>676</v>
      </c>
      <c r="L594" t="s">
        <v>4752</v>
      </c>
      <c r="Q594" s="166"/>
      <c r="R594"/>
    </row>
    <row r="595" spans="1:18" s="38" customFormat="1" ht="15.75">
      <c r="A595" s="166" t="s">
        <v>678</v>
      </c>
      <c r="B595" t="s">
        <v>4839</v>
      </c>
      <c r="F595" s="166"/>
      <c r="G595"/>
      <c r="K595" s="166" t="s">
        <v>678</v>
      </c>
      <c r="L595" t="s">
        <v>4840</v>
      </c>
      <c r="M595"/>
      <c r="N595"/>
      <c r="O595"/>
      <c r="Q595" s="166"/>
      <c r="R595"/>
    </row>
    <row r="596" spans="1:18" s="38" customFormat="1" ht="15.75">
      <c r="A596" s="166"/>
      <c r="B596"/>
      <c r="F596" s="166"/>
      <c r="G596"/>
      <c r="K596" s="166" t="s">
        <v>677</v>
      </c>
      <c r="L596" t="s">
        <v>4947</v>
      </c>
      <c r="M596"/>
      <c r="N596"/>
      <c r="Q596" s="166"/>
      <c r="R596"/>
    </row>
    <row r="597" spans="1:18" s="38" customFormat="1" ht="15.75">
      <c r="A597" s="536"/>
      <c r="F597" s="166"/>
      <c r="G597"/>
      <c r="K597" s="166" t="s">
        <v>678</v>
      </c>
      <c r="L597" t="s">
        <v>4948</v>
      </c>
      <c r="M597"/>
      <c r="N597"/>
      <c r="O597"/>
      <c r="Q597" s="166"/>
      <c r="R597"/>
    </row>
    <row r="598" spans="1:18" s="38" customFormat="1" ht="15.75">
      <c r="A598" s="536"/>
      <c r="F598" s="166"/>
      <c r="G598"/>
      <c r="K598" s="166"/>
      <c r="L598"/>
      <c r="N598" s="25"/>
      <c r="Q598" s="166"/>
      <c r="R598"/>
    </row>
    <row r="599" spans="1:18" s="38" customFormat="1" ht="15.75">
      <c r="A599" s="536"/>
      <c r="F599" s="166"/>
      <c r="G599"/>
      <c r="K599" s="166"/>
      <c r="L599"/>
      <c r="N599" s="25"/>
      <c r="Q599" s="166"/>
      <c r="R599"/>
    </row>
    <row r="600" spans="1:18" s="38" customFormat="1" ht="15.75">
      <c r="A600" s="536"/>
      <c r="K600" s="166"/>
      <c r="L600"/>
      <c r="N600" s="25"/>
      <c r="Q600" s="166"/>
      <c r="R600"/>
    </row>
    <row r="601" spans="1:18" s="38" customFormat="1" ht="15.75">
      <c r="A601" s="536"/>
      <c r="K601" s="166"/>
      <c r="L601"/>
      <c r="N601" s="25"/>
      <c r="Q601" s="166"/>
      <c r="R601"/>
    </row>
    <row r="602" spans="1:18" s="38" customFormat="1" ht="15.75">
      <c r="A602" s="536"/>
      <c r="K602" s="166"/>
      <c r="L602"/>
      <c r="N602" s="25"/>
      <c r="Q602" s="166"/>
      <c r="R602"/>
    </row>
    <row r="603" spans="1:18" s="38" customFormat="1" ht="15.75">
      <c r="A603" s="536"/>
      <c r="K603" s="166"/>
      <c r="L603"/>
      <c r="N603" s="25"/>
      <c r="Q603" s="166"/>
      <c r="R603"/>
    </row>
    <row r="604" spans="1:18" s="38" customFormat="1" ht="15.75">
      <c r="A604" s="536"/>
      <c r="K604" s="166"/>
      <c r="L604"/>
      <c r="N604" s="25"/>
      <c r="Q604" s="166"/>
      <c r="R604"/>
    </row>
    <row r="605" spans="1:18" s="38" customFormat="1" ht="15.75">
      <c r="A605" s="536"/>
      <c r="K605" s="166"/>
      <c r="L605"/>
      <c r="N605" s="25"/>
      <c r="Q605" s="166"/>
      <c r="R605"/>
    </row>
    <row r="606" spans="1:18" s="38" customFormat="1" ht="15.75">
      <c r="A606" s="536"/>
      <c r="K606" s="166"/>
      <c r="L606"/>
      <c r="N606" s="25"/>
      <c r="Q606" s="166"/>
      <c r="R606"/>
    </row>
    <row r="607" spans="1:18" s="38" customFormat="1" ht="15.75">
      <c r="A607" s="536"/>
      <c r="K607" s="166"/>
      <c r="L607"/>
      <c r="N607" s="25"/>
      <c r="Q607" s="166"/>
      <c r="R607"/>
    </row>
    <row r="608" spans="1:18" s="38" customFormat="1" ht="15.75">
      <c r="A608" s="536"/>
      <c r="K608" s="166"/>
      <c r="L608"/>
      <c r="N608" s="25"/>
      <c r="Q608" s="166"/>
      <c r="R608"/>
    </row>
    <row r="609" spans="1:18" s="38" customFormat="1" ht="15.75">
      <c r="A609" s="536"/>
      <c r="K609" s="166"/>
      <c r="L609"/>
      <c r="N609" s="25"/>
      <c r="Q609" s="166"/>
      <c r="R609"/>
    </row>
    <row r="610" spans="1:18" s="38" customFormat="1" ht="15.75">
      <c r="A610" s="536"/>
      <c r="K610" s="166"/>
      <c r="L610"/>
      <c r="N610" s="25"/>
      <c r="Q610" s="166"/>
      <c r="R610"/>
    </row>
    <row r="611" spans="1:18" s="38" customFormat="1" ht="15.75">
      <c r="A611" s="536"/>
      <c r="K611" s="166"/>
      <c r="L611"/>
      <c r="N611" s="25"/>
      <c r="Q611" s="166"/>
      <c r="R611"/>
    </row>
    <row r="612" spans="1:18" s="38" customFormat="1" ht="15.75">
      <c r="A612" s="536"/>
      <c r="K612" s="166"/>
      <c r="L612"/>
      <c r="N612" s="25"/>
      <c r="Q612" s="166"/>
      <c r="R612"/>
    </row>
    <row r="613" spans="1:18" s="38" customFormat="1" ht="15.75">
      <c r="A613" s="536"/>
      <c r="K613" s="166"/>
      <c r="L613"/>
      <c r="N613" s="25"/>
      <c r="Q613" s="166"/>
      <c r="R613"/>
    </row>
    <row r="614" spans="1:18" s="38" customFormat="1" ht="15.75">
      <c r="A614" s="536"/>
      <c r="K614" s="166"/>
      <c r="L614"/>
      <c r="N614" s="25"/>
      <c r="Q614" s="166"/>
      <c r="R614"/>
    </row>
    <row r="615" spans="1:18" s="38" customFormat="1" ht="15.75">
      <c r="A615" s="536"/>
      <c r="K615" s="166"/>
      <c r="L615"/>
      <c r="N615" s="25"/>
      <c r="Q615" s="166"/>
      <c r="R615"/>
    </row>
    <row r="616" spans="1:18" s="38" customFormat="1" ht="15.75">
      <c r="A616" s="536"/>
      <c r="K616" s="166"/>
      <c r="L616"/>
      <c r="N616" s="25"/>
      <c r="Q616" s="166"/>
      <c r="R616"/>
    </row>
    <row r="617" spans="1:18" s="38" customFormat="1" ht="15.75">
      <c r="A617" s="536"/>
      <c r="K617" s="166"/>
      <c r="L617"/>
      <c r="N617" s="25"/>
      <c r="Q617" s="166"/>
      <c r="R617"/>
    </row>
    <row r="618" spans="1:18" s="38" customFormat="1" ht="15.75">
      <c r="A618" s="536"/>
      <c r="K618" s="166"/>
      <c r="L618"/>
      <c r="N618" s="25"/>
      <c r="Q618" s="166"/>
      <c r="R618"/>
    </row>
    <row r="619" spans="1:18" s="38" customFormat="1" ht="15.75">
      <c r="A619" s="536"/>
      <c r="K619" s="166"/>
      <c r="L619"/>
      <c r="N619" s="25"/>
      <c r="Q619" s="166"/>
      <c r="R619"/>
    </row>
    <row r="620" spans="1:18" s="38" customFormat="1" ht="15.75">
      <c r="A620" s="536"/>
      <c r="K620" s="166"/>
      <c r="L620"/>
      <c r="N620" s="25"/>
      <c r="Q620" s="166"/>
      <c r="R620"/>
    </row>
    <row r="621" spans="1:18" s="38" customFormat="1" ht="23.25">
      <c r="A621" s="535" t="s">
        <v>1590</v>
      </c>
      <c r="L621" s="25"/>
      <c r="N621" s="25"/>
      <c r="Q621" s="166"/>
      <c r="R621"/>
    </row>
    <row r="622" spans="1:18" s="38" customFormat="1" ht="15.75">
      <c r="A622" s="537" t="s">
        <v>2448</v>
      </c>
      <c r="F622" s="537" t="s">
        <v>2449</v>
      </c>
      <c r="K622" s="537" t="s">
        <v>2450</v>
      </c>
      <c r="N622" s="25"/>
      <c r="Q622" s="166"/>
      <c r="R622"/>
    </row>
    <row r="623" spans="1:18" s="38" customFormat="1" ht="15.75">
      <c r="A623" s="166"/>
      <c r="B623"/>
      <c r="C623"/>
      <c r="F623" s="166"/>
      <c r="G623"/>
      <c r="K623" s="166" t="s">
        <v>677</v>
      </c>
      <c r="L623" t="s">
        <v>4841</v>
      </c>
      <c r="M623"/>
      <c r="N623"/>
      <c r="Q623" s="166"/>
      <c r="R623"/>
    </row>
    <row r="624" spans="1:18" s="38" customFormat="1" ht="15.75">
      <c r="A624" s="542"/>
      <c r="B624"/>
      <c r="F624" s="166"/>
      <c r="G624"/>
      <c r="H624"/>
      <c r="K624" s="166"/>
      <c r="L624"/>
      <c r="Q624" s="166"/>
      <c r="R624"/>
    </row>
    <row r="625" spans="1:18" s="38" customFormat="1" ht="15.75">
      <c r="A625" s="542"/>
      <c r="B625"/>
      <c r="C625"/>
      <c r="F625" s="166"/>
      <c r="G625"/>
      <c r="H625" s="21"/>
      <c r="I625" s="58"/>
      <c r="K625" s="166"/>
      <c r="L625"/>
      <c r="Q625" s="166"/>
      <c r="R625"/>
    </row>
    <row r="626" spans="1:18" s="38" customFormat="1" ht="15.75">
      <c r="A626" s="166"/>
      <c r="B626"/>
      <c r="F626" s="166"/>
      <c r="G626"/>
      <c r="I626" s="25"/>
      <c r="K626" s="166"/>
      <c r="L626"/>
      <c r="Q626" s="166"/>
      <c r="R626"/>
    </row>
    <row r="627" spans="1:18" s="38" customFormat="1" ht="15.75">
      <c r="A627" s="542"/>
      <c r="B627"/>
      <c r="F627" s="166"/>
      <c r="G627"/>
      <c r="H627" s="17"/>
      <c r="I627"/>
      <c r="K627" s="166"/>
      <c r="L627"/>
      <c r="Q627" s="166"/>
      <c r="R627"/>
    </row>
    <row r="628" spans="1:18" s="38" customFormat="1" ht="15.75">
      <c r="A628" s="542"/>
      <c r="B628"/>
      <c r="F628" s="166"/>
      <c r="G628"/>
      <c r="K628" s="166"/>
      <c r="L628"/>
      <c r="M628"/>
      <c r="N628"/>
      <c r="Q628" s="166"/>
      <c r="R628"/>
    </row>
    <row r="629" spans="1:18" s="38" customFormat="1" ht="15.75">
      <c r="A629" s="166"/>
      <c r="B629"/>
      <c r="C629"/>
      <c r="D629"/>
      <c r="E629"/>
      <c r="F629" s="537"/>
      <c r="K629" s="166"/>
      <c r="L629"/>
      <c r="N629" s="25"/>
      <c r="Q629" s="166"/>
      <c r="R629"/>
    </row>
    <row r="630" spans="1:18" s="38" customFormat="1" ht="15.75">
      <c r="A630" s="542"/>
      <c r="B630"/>
      <c r="C630"/>
      <c r="D630"/>
      <c r="F630" s="537"/>
      <c r="K630" s="166"/>
      <c r="L630"/>
      <c r="M630"/>
      <c r="N630"/>
      <c r="Q630" s="166"/>
      <c r="R630"/>
    </row>
    <row r="631" spans="1:18" s="38" customFormat="1" ht="15.75">
      <c r="A631" s="166"/>
      <c r="B631"/>
      <c r="F631" s="537"/>
      <c r="K631" s="166"/>
      <c r="L631"/>
      <c r="M631"/>
      <c r="N631"/>
      <c r="Q631" s="166"/>
      <c r="R631"/>
    </row>
    <row r="632" spans="1:18" s="38" customFormat="1" ht="15.75">
      <c r="A632" s="542"/>
      <c r="B632"/>
      <c r="F632" s="537"/>
      <c r="K632" s="166"/>
      <c r="L632"/>
      <c r="M632"/>
      <c r="N632"/>
      <c r="Q632" s="166"/>
      <c r="R632"/>
    </row>
    <row r="633" spans="1:18" s="38" customFormat="1" ht="15.75">
      <c r="A633" s="542"/>
      <c r="B633"/>
      <c r="F633" s="537"/>
      <c r="K633" s="166"/>
      <c r="L633"/>
      <c r="Q633" s="166"/>
      <c r="R633"/>
    </row>
    <row r="634" spans="1:18" s="38" customFormat="1" ht="15.75">
      <c r="A634" s="542"/>
      <c r="B634"/>
      <c r="F634" s="537"/>
      <c r="K634" s="166"/>
      <c r="L634"/>
      <c r="M634"/>
      <c r="N634"/>
      <c r="O634"/>
      <c r="Q634" s="166"/>
      <c r="R634"/>
    </row>
    <row r="635" spans="1:18" s="38" customFormat="1" ht="15.75">
      <c r="A635" s="537"/>
      <c r="F635" s="537"/>
      <c r="K635" s="166"/>
      <c r="L635"/>
      <c r="M635"/>
      <c r="N635"/>
      <c r="Q635" s="166"/>
      <c r="R635"/>
    </row>
    <row r="636" spans="1:18" s="38" customFormat="1" ht="15.75">
      <c r="A636" s="537"/>
      <c r="F636" s="537"/>
      <c r="K636" s="166"/>
      <c r="L636"/>
      <c r="M636"/>
      <c r="N636"/>
      <c r="Q636" s="166"/>
      <c r="R636" t="s">
        <v>2297</v>
      </c>
    </row>
    <row r="637" spans="1:18" s="38" customFormat="1" ht="15.75">
      <c r="A637" s="537"/>
      <c r="F637" s="537"/>
      <c r="K637" s="166"/>
      <c r="L637"/>
      <c r="M637"/>
      <c r="N637"/>
      <c r="Q637" s="166"/>
      <c r="R637"/>
    </row>
    <row r="638" spans="1:18" s="38" customFormat="1" ht="15.75">
      <c r="A638" s="537"/>
      <c r="F638" s="537"/>
      <c r="K638" s="166"/>
      <c r="L638"/>
      <c r="Q638" s="166"/>
      <c r="R638"/>
    </row>
    <row r="639" spans="1:18" s="38" customFormat="1" ht="15.75">
      <c r="A639" s="537"/>
      <c r="F639" s="537"/>
      <c r="K639" s="166"/>
      <c r="L639"/>
      <c r="O639"/>
      <c r="Q639" s="166"/>
      <c r="R639"/>
    </row>
    <row r="640" spans="1:18" s="38" customFormat="1" ht="15.75">
      <c r="A640" s="537"/>
      <c r="F640" s="537"/>
      <c r="K640" s="166"/>
      <c r="L640"/>
      <c r="N640" s="25"/>
      <c r="Q640" s="166"/>
      <c r="R640"/>
    </row>
    <row r="641" spans="1:18" s="38" customFormat="1" ht="15.75">
      <c r="A641" s="537"/>
      <c r="F641" s="537"/>
      <c r="K641" s="166"/>
      <c r="L641"/>
      <c r="N641" s="25"/>
      <c r="Q641" s="166"/>
      <c r="R641"/>
    </row>
    <row r="642" spans="1:18" s="38" customFormat="1" ht="15.75">
      <c r="A642" s="537"/>
      <c r="F642" s="537"/>
      <c r="K642" s="166"/>
      <c r="L642"/>
      <c r="M642" s="533"/>
      <c r="N642"/>
      <c r="Q642" s="166"/>
      <c r="R642"/>
    </row>
    <row r="643" spans="1:18" s="38" customFormat="1" ht="15.75">
      <c r="A643" s="537"/>
      <c r="F643" s="537"/>
      <c r="K643" s="166"/>
      <c r="L643"/>
      <c r="O643"/>
      <c r="Q643" s="166"/>
      <c r="R643"/>
    </row>
    <row r="644" spans="1:18" s="38" customFormat="1" ht="15.75">
      <c r="A644" s="537"/>
      <c r="F644" s="537"/>
      <c r="K644" s="166"/>
      <c r="L644"/>
      <c r="Q644" s="166"/>
      <c r="R644"/>
    </row>
    <row r="645" spans="1:18" s="38" customFormat="1" ht="15.75">
      <c r="A645" s="537"/>
      <c r="F645" s="537"/>
      <c r="K645" s="166"/>
      <c r="L645"/>
      <c r="M645"/>
      <c r="N645"/>
      <c r="Q645" s="166"/>
      <c r="R645"/>
    </row>
    <row r="646" spans="1:18" s="38" customFormat="1" ht="15.75">
      <c r="A646" s="537"/>
      <c r="F646" s="537"/>
      <c r="K646" s="166"/>
      <c r="L646"/>
      <c r="M646" s="21"/>
      <c r="N646" s="58"/>
      <c r="Q646" s="166"/>
      <c r="R646"/>
    </row>
    <row r="647" spans="1:18" s="38" customFormat="1" ht="15.75">
      <c r="A647" s="537"/>
      <c r="F647" s="537"/>
      <c r="K647" s="166"/>
      <c r="L647"/>
      <c r="M647" s="21"/>
      <c r="N647" s="58"/>
      <c r="Q647" s="166"/>
      <c r="R647" t="s">
        <v>2297</v>
      </c>
    </row>
    <row r="648" spans="1:18" s="38" customFormat="1" ht="15.75">
      <c r="A648" s="537"/>
      <c r="F648" s="537"/>
      <c r="K648" s="166"/>
      <c r="L648"/>
      <c r="M648" s="21"/>
      <c r="N648" s="58"/>
      <c r="Q648" s="166"/>
      <c r="R648"/>
    </row>
    <row r="649" spans="1:18" s="38" customFormat="1" ht="15.75">
      <c r="A649" s="537"/>
      <c r="F649" s="537"/>
      <c r="K649" s="166"/>
      <c r="L649"/>
      <c r="N649" s="25"/>
      <c r="Q649" s="166"/>
      <c r="R649"/>
    </row>
    <row r="650" spans="1:18" s="38" customFormat="1" ht="15.75">
      <c r="A650" s="536"/>
      <c r="K650" s="166"/>
      <c r="L650"/>
      <c r="N650" s="25"/>
      <c r="Q650" s="166"/>
      <c r="R650"/>
    </row>
    <row r="651" spans="1:18" s="38" customFormat="1" ht="15.75">
      <c r="A651" s="536"/>
      <c r="K651" s="166"/>
      <c r="L651"/>
      <c r="M651" s="17"/>
      <c r="N651"/>
      <c r="Q651" s="166"/>
      <c r="R651"/>
    </row>
    <row r="652" spans="1:18" s="38" customFormat="1" ht="23.25">
      <c r="A652" s="535" t="s">
        <v>3151</v>
      </c>
      <c r="L652" s="25"/>
      <c r="N652" s="25"/>
      <c r="Q652" s="166"/>
      <c r="R652"/>
    </row>
    <row r="653" spans="1:18" s="38" customFormat="1" ht="15.75">
      <c r="A653" s="537" t="s">
        <v>2448</v>
      </c>
      <c r="F653" s="537" t="s">
        <v>2449</v>
      </c>
      <c r="K653" s="537" t="s">
        <v>2450</v>
      </c>
      <c r="N653" s="25"/>
    </row>
    <row r="654" spans="1:18" s="38" customFormat="1" ht="15.75">
      <c r="A654" s="166"/>
      <c r="B654"/>
      <c r="F654" s="166"/>
      <c r="G654"/>
      <c r="K654" s="166" t="s">
        <v>676</v>
      </c>
      <c r="L654" t="s">
        <v>4779</v>
      </c>
      <c r="M654"/>
      <c r="N654"/>
      <c r="O654"/>
    </row>
    <row r="655" spans="1:18" s="38" customFormat="1" ht="15.75">
      <c r="A655" s="166"/>
      <c r="B655"/>
      <c r="F655" s="166"/>
      <c r="G655"/>
      <c r="K655" s="166"/>
      <c r="L655"/>
    </row>
    <row r="656" spans="1:18" s="38" customFormat="1" ht="15.75">
      <c r="A656" s="166"/>
      <c r="B656"/>
      <c r="F656" s="166"/>
      <c r="G656"/>
      <c r="H656" s="17"/>
      <c r="K656" s="166"/>
      <c r="L656"/>
    </row>
    <row r="657" spans="1:19" s="38" customFormat="1" ht="15.75">
      <c r="A657" s="166"/>
      <c r="B657"/>
      <c r="F657" s="166"/>
      <c r="G657"/>
      <c r="K657" s="166"/>
      <c r="L657"/>
    </row>
    <row r="658" spans="1:19" s="38" customFormat="1" ht="15.75">
      <c r="A658" s="166"/>
      <c r="B658"/>
      <c r="K658" s="166"/>
      <c r="L658"/>
      <c r="M658"/>
      <c r="N658"/>
    </row>
    <row r="659" spans="1:19" s="38" customFormat="1" ht="15.75">
      <c r="A659" s="166"/>
      <c r="B659"/>
      <c r="K659" s="166"/>
      <c r="L659"/>
      <c r="M659"/>
      <c r="N659"/>
    </row>
    <row r="660" spans="1:19" s="38" customFormat="1" ht="15.75">
      <c r="A660" s="542"/>
      <c r="B660"/>
      <c r="K660" s="166"/>
      <c r="L660"/>
      <c r="M660"/>
      <c r="N660"/>
    </row>
    <row r="661" spans="1:19" s="38" customFormat="1" ht="15.75">
      <c r="A661" s="166"/>
      <c r="B661"/>
      <c r="C661"/>
      <c r="D661"/>
      <c r="K661" s="166"/>
      <c r="L661"/>
      <c r="M661"/>
      <c r="N661"/>
      <c r="S661" s="38" t="s">
        <v>2297</v>
      </c>
    </row>
    <row r="662" spans="1:19" s="38" customFormat="1" ht="15.75">
      <c r="A662" s="536"/>
      <c r="K662" s="166"/>
      <c r="L662"/>
      <c r="M662"/>
      <c r="N662"/>
    </row>
    <row r="663" spans="1:19" s="38" customFormat="1" ht="15.75">
      <c r="A663" s="536"/>
      <c r="K663" s="166"/>
      <c r="L663"/>
      <c r="M663"/>
      <c r="N663"/>
    </row>
    <row r="664" spans="1:19" s="38" customFormat="1" ht="15.75">
      <c r="A664" s="536"/>
      <c r="K664" s="166"/>
      <c r="L664"/>
      <c r="M664" s="21"/>
      <c r="N664" s="58"/>
    </row>
    <row r="665" spans="1:19" s="38" customFormat="1" ht="15.75">
      <c r="A665" s="536"/>
      <c r="K665" s="166"/>
      <c r="L665"/>
      <c r="N665" s="25"/>
    </row>
    <row r="666" spans="1:19" s="38" customFormat="1" ht="15.75">
      <c r="A666" s="536"/>
      <c r="K666" s="166"/>
      <c r="L666"/>
      <c r="N666" s="25"/>
    </row>
    <row r="667" spans="1:19" s="38" customFormat="1" ht="15.75">
      <c r="A667" s="536"/>
      <c r="K667" s="166"/>
      <c r="L667"/>
      <c r="N667" s="25"/>
    </row>
    <row r="668" spans="1:19" s="38" customFormat="1" ht="15.75">
      <c r="A668" s="536"/>
      <c r="K668" s="166"/>
      <c r="L668"/>
      <c r="N668" s="25"/>
    </row>
    <row r="669" spans="1:19" s="38" customFormat="1" ht="15.75">
      <c r="A669" s="536"/>
      <c r="K669" s="166"/>
      <c r="L669"/>
      <c r="N669" s="25"/>
    </row>
    <row r="670" spans="1:19" s="38" customFormat="1" ht="15.75">
      <c r="A670" s="536"/>
      <c r="K670" s="166"/>
      <c r="L670"/>
      <c r="N670" s="25"/>
    </row>
    <row r="671" spans="1:19" s="38" customFormat="1" ht="15.75">
      <c r="A671" s="536"/>
      <c r="K671" s="166"/>
      <c r="L671"/>
      <c r="N671" s="25"/>
    </row>
    <row r="672" spans="1:19" s="38" customFormat="1" ht="15.75">
      <c r="A672" s="536"/>
      <c r="K672" s="166"/>
      <c r="L672"/>
      <c r="N672" s="25"/>
    </row>
    <row r="673" spans="1:15" s="38" customFormat="1" ht="15.75">
      <c r="A673" s="536"/>
      <c r="K673" s="166"/>
      <c r="L673"/>
      <c r="N673" s="25"/>
    </row>
    <row r="674" spans="1:15" s="38" customFormat="1" ht="15.75">
      <c r="A674" s="536"/>
      <c r="K674" s="166"/>
      <c r="L674"/>
      <c r="N674" s="25"/>
    </row>
    <row r="675" spans="1:15" s="38" customFormat="1" ht="15.75">
      <c r="A675" s="536"/>
      <c r="L675" s="25"/>
      <c r="N675" s="25"/>
    </row>
    <row r="676" spans="1:15" s="38" customFormat="1" ht="15.75">
      <c r="A676" s="536"/>
      <c r="L676" s="25"/>
      <c r="N676" s="25"/>
    </row>
    <row r="677" spans="1:15" s="38" customFormat="1" ht="15.75">
      <c r="A677" s="536"/>
      <c r="L677" s="25"/>
      <c r="N677" s="25"/>
    </row>
    <row r="678" spans="1:15" s="38" customFormat="1" ht="15.75">
      <c r="A678" s="536"/>
      <c r="L678" s="25"/>
      <c r="N678" s="25"/>
    </row>
    <row r="679" spans="1:15" s="38" customFormat="1" ht="15.75">
      <c r="A679" s="536"/>
      <c r="L679" s="25"/>
      <c r="N679" s="25"/>
    </row>
    <row r="680" spans="1:15" s="38" customFormat="1" ht="15.75">
      <c r="A680" s="536"/>
      <c r="L680" s="25"/>
      <c r="N680" s="25"/>
    </row>
    <row r="681" spans="1:15" s="38" customFormat="1" ht="15.75">
      <c r="A681" s="536"/>
      <c r="L681" s="25"/>
      <c r="N681" s="25"/>
    </row>
    <row r="682" spans="1:15" s="38" customFormat="1" ht="15.75">
      <c r="A682" s="536"/>
      <c r="L682" s="25"/>
      <c r="N682" s="25"/>
    </row>
    <row r="683" spans="1:15" s="38" customFormat="1" ht="23.25">
      <c r="A683" s="535" t="s">
        <v>2092</v>
      </c>
      <c r="L683" s="21"/>
      <c r="N683" s="21"/>
    </row>
    <row r="684" spans="1:15" s="38" customFormat="1" ht="15.75">
      <c r="A684" s="537" t="s">
        <v>2448</v>
      </c>
      <c r="F684" s="537" t="s">
        <v>2449</v>
      </c>
      <c r="K684" s="537" t="s">
        <v>2450</v>
      </c>
      <c r="N684" s="26"/>
    </row>
    <row r="685" spans="1:15" s="38" customFormat="1" ht="15.75">
      <c r="A685" s="166" t="s">
        <v>677</v>
      </c>
      <c r="B685" t="s">
        <v>4839</v>
      </c>
      <c r="F685" s="166"/>
      <c r="G685"/>
      <c r="K685" s="166" t="s">
        <v>677</v>
      </c>
      <c r="L685" t="s">
        <v>4780</v>
      </c>
      <c r="N685" s="25"/>
      <c r="O685"/>
    </row>
    <row r="686" spans="1:15" s="38" customFormat="1" ht="15.75">
      <c r="A686" s="542"/>
      <c r="B686"/>
      <c r="C686"/>
      <c r="D686"/>
      <c r="F686" s="166"/>
      <c r="G686"/>
      <c r="H686"/>
      <c r="I686"/>
      <c r="K686" s="166" t="s">
        <v>676</v>
      </c>
      <c r="L686" t="s">
        <v>4776</v>
      </c>
      <c r="N686" s="25"/>
    </row>
    <row r="687" spans="1:15" s="38" customFormat="1" ht="15.75">
      <c r="A687" s="542"/>
      <c r="B687"/>
      <c r="F687" s="166"/>
      <c r="G687"/>
      <c r="H687" s="21"/>
      <c r="I687" s="58"/>
      <c r="K687" s="166" t="s">
        <v>676</v>
      </c>
      <c r="L687" t="s">
        <v>4841</v>
      </c>
      <c r="M687"/>
      <c r="N687"/>
    </row>
    <row r="688" spans="1:15" s="38" customFormat="1" ht="15.75">
      <c r="A688" s="166"/>
      <c r="B688"/>
      <c r="K688" s="166"/>
      <c r="L688"/>
    </row>
    <row r="689" spans="1:15" s="38" customFormat="1" ht="15.75">
      <c r="A689" s="536"/>
      <c r="K689" s="166"/>
      <c r="L689"/>
      <c r="M689"/>
      <c r="N689"/>
    </row>
    <row r="690" spans="1:15" s="38" customFormat="1" ht="15.75">
      <c r="A690" s="536"/>
      <c r="K690" s="166"/>
      <c r="L690"/>
      <c r="M690"/>
      <c r="N690"/>
    </row>
    <row r="691" spans="1:15" s="38" customFormat="1" ht="15.75">
      <c r="A691" s="536"/>
      <c r="K691" s="166"/>
      <c r="L691"/>
      <c r="M691" s="533"/>
      <c r="N691"/>
    </row>
    <row r="692" spans="1:15" s="38" customFormat="1" ht="15.75">
      <c r="A692" s="536"/>
      <c r="K692" s="166"/>
      <c r="L692"/>
      <c r="M692"/>
      <c r="N692"/>
      <c r="O692"/>
    </row>
    <row r="693" spans="1:15" s="38" customFormat="1" ht="15.75">
      <c r="A693" s="536"/>
      <c r="K693" s="166"/>
      <c r="L693"/>
      <c r="M693"/>
      <c r="N693"/>
    </row>
    <row r="694" spans="1:15" s="38" customFormat="1" ht="15.75">
      <c r="A694" s="536"/>
      <c r="K694" s="166"/>
      <c r="L694"/>
      <c r="M694"/>
      <c r="N694"/>
    </row>
    <row r="695" spans="1:15" s="38" customFormat="1" ht="15.75">
      <c r="A695" s="536"/>
      <c r="K695" s="166"/>
      <c r="L695"/>
      <c r="M695"/>
      <c r="N695"/>
    </row>
    <row r="696" spans="1:15" s="38" customFormat="1" ht="15.75">
      <c r="A696" s="536"/>
      <c r="K696" s="166"/>
      <c r="L696"/>
      <c r="M696" s="533"/>
      <c r="N696"/>
    </row>
    <row r="697" spans="1:15" s="38" customFormat="1" ht="15.75">
      <c r="A697" s="536"/>
      <c r="K697" s="166"/>
      <c r="L697"/>
      <c r="M697"/>
      <c r="N697"/>
    </row>
    <row r="698" spans="1:15" s="38" customFormat="1" ht="15.75">
      <c r="A698" s="536"/>
      <c r="K698" s="166"/>
      <c r="L698"/>
      <c r="M698"/>
      <c r="N698"/>
      <c r="O698"/>
    </row>
    <row r="699" spans="1:15" s="38" customFormat="1" ht="15.75">
      <c r="A699" s="536"/>
      <c r="K699" s="166"/>
      <c r="L699"/>
      <c r="M699"/>
      <c r="N699"/>
      <c r="O699"/>
    </row>
    <row r="700" spans="1:15" s="38" customFormat="1" ht="15.75">
      <c r="A700" s="536"/>
      <c r="K700" s="166"/>
      <c r="L700"/>
      <c r="M700"/>
      <c r="N700"/>
      <c r="O700"/>
    </row>
    <row r="701" spans="1:15" s="38" customFormat="1" ht="15.75">
      <c r="A701" s="536"/>
      <c r="K701" s="166"/>
      <c r="L701"/>
      <c r="M701" s="21"/>
      <c r="N701" s="58"/>
    </row>
    <row r="702" spans="1:15" s="38" customFormat="1" ht="15.75">
      <c r="A702" s="536"/>
      <c r="K702" s="166"/>
      <c r="L702"/>
      <c r="M702" s="21"/>
      <c r="N702" s="58"/>
    </row>
    <row r="703" spans="1:15" s="38" customFormat="1" ht="15.75">
      <c r="A703" s="536"/>
      <c r="K703" s="166"/>
      <c r="L703"/>
      <c r="M703" s="21"/>
      <c r="N703" s="58"/>
    </row>
    <row r="704" spans="1:15" s="38" customFormat="1" ht="15.75">
      <c r="A704" s="536"/>
      <c r="K704" s="166"/>
      <c r="L704"/>
      <c r="N704" s="26"/>
    </row>
    <row r="705" spans="1:14" s="38" customFormat="1" ht="15.75">
      <c r="A705" s="536"/>
      <c r="K705" s="166"/>
      <c r="L705"/>
      <c r="N705" s="26"/>
    </row>
    <row r="706" spans="1:14" s="38" customFormat="1" ht="15.75">
      <c r="A706" s="536"/>
      <c r="K706" s="166"/>
      <c r="L706"/>
      <c r="N706" s="26"/>
    </row>
    <row r="707" spans="1:14" s="38" customFormat="1" ht="15.75">
      <c r="A707" s="536"/>
      <c r="K707" s="166"/>
      <c r="L707"/>
      <c r="N707" s="26"/>
    </row>
    <row r="708" spans="1:14" s="38" customFormat="1" ht="15.75">
      <c r="A708" s="536"/>
      <c r="L708" s="26"/>
      <c r="N708" s="26"/>
    </row>
    <row r="709" spans="1:14" s="38" customFormat="1" ht="15.75">
      <c r="A709" s="536"/>
      <c r="L709" s="26"/>
      <c r="N709" s="26"/>
    </row>
    <row r="710" spans="1:14" s="38" customFormat="1" ht="15.75">
      <c r="A710" s="536"/>
      <c r="L710" s="26"/>
      <c r="N710" s="26"/>
    </row>
    <row r="711" spans="1:14" s="38" customFormat="1" ht="15.75">
      <c r="A711" s="536"/>
      <c r="L711" s="26"/>
      <c r="N711" s="26"/>
    </row>
    <row r="712" spans="1:14" s="38" customFormat="1" ht="15.75">
      <c r="A712" s="536"/>
      <c r="L712" s="26"/>
      <c r="N712" s="26"/>
    </row>
    <row r="713" spans="1:14" s="38" customFormat="1" ht="15.75">
      <c r="A713" s="536"/>
      <c r="L713" s="26"/>
      <c r="N713" s="26"/>
    </row>
    <row r="714" spans="1:14" s="38" customFormat="1" ht="23.25">
      <c r="A714" s="535" t="s">
        <v>3819</v>
      </c>
      <c r="L714" s="26"/>
      <c r="N714" s="26"/>
    </row>
    <row r="715" spans="1:14" s="38" customFormat="1" ht="15.75">
      <c r="A715" s="537" t="s">
        <v>2448</v>
      </c>
      <c r="F715" s="537" t="s">
        <v>2449</v>
      </c>
      <c r="K715" s="537" t="s">
        <v>2450</v>
      </c>
      <c r="N715" s="26"/>
    </row>
    <row r="716" spans="1:14" s="38" customFormat="1" ht="15.75">
      <c r="A716" s="166"/>
      <c r="B716"/>
      <c r="F716" s="166"/>
      <c r="G716"/>
      <c r="I716" s="25"/>
      <c r="K716" s="166"/>
      <c r="L716"/>
      <c r="N716" s="25"/>
    </row>
    <row r="717" spans="1:14" s="38" customFormat="1" ht="15.75">
      <c r="A717" s="166"/>
      <c r="B717"/>
      <c r="F717" s="166"/>
      <c r="G717"/>
      <c r="K717" s="166"/>
      <c r="L717"/>
      <c r="M717" s="21"/>
      <c r="N717" s="58"/>
    </row>
    <row r="718" spans="1:14" s="38" customFormat="1" ht="15.75">
      <c r="A718" s="166"/>
      <c r="B718"/>
      <c r="F718" s="166"/>
      <c r="G718"/>
      <c r="K718" s="166"/>
      <c r="L718"/>
      <c r="M718"/>
      <c r="N718"/>
    </row>
    <row r="719" spans="1:14" s="38" customFormat="1" ht="15.75">
      <c r="A719" s="166"/>
      <c r="B719"/>
      <c r="F719" s="166"/>
      <c r="G719"/>
      <c r="K719" s="166"/>
      <c r="L719"/>
      <c r="N719" s="190"/>
    </row>
    <row r="720" spans="1:14" s="38" customFormat="1" ht="15.75">
      <c r="A720" s="166"/>
      <c r="B720"/>
      <c r="F720" s="166"/>
      <c r="G720"/>
      <c r="K720" s="166"/>
      <c r="L720"/>
      <c r="N720" s="25"/>
    </row>
    <row r="721" spans="1:15" s="38" customFormat="1" ht="15.75">
      <c r="A721" s="537"/>
      <c r="F721" s="166"/>
      <c r="G721"/>
      <c r="K721" s="166"/>
      <c r="L721"/>
      <c r="M721"/>
      <c r="N721"/>
      <c r="O721"/>
    </row>
    <row r="722" spans="1:15" s="38" customFormat="1" ht="15.75">
      <c r="A722" s="537"/>
      <c r="F722" s="166"/>
      <c r="G722"/>
      <c r="K722" s="166"/>
      <c r="L722"/>
      <c r="M722"/>
      <c r="N722"/>
      <c r="O722"/>
    </row>
    <row r="723" spans="1:15" s="38" customFormat="1" ht="15.75">
      <c r="A723" s="537"/>
      <c r="F723" s="537"/>
      <c r="K723" s="166"/>
      <c r="L723"/>
      <c r="N723" s="26"/>
    </row>
    <row r="724" spans="1:15" s="38" customFormat="1" ht="15.75">
      <c r="A724" s="537"/>
      <c r="F724" s="537"/>
      <c r="K724" s="166"/>
      <c r="L724"/>
      <c r="N724" s="26"/>
    </row>
    <row r="725" spans="1:15" s="38" customFormat="1" ht="15.75">
      <c r="A725" s="537"/>
      <c r="F725" s="537"/>
      <c r="K725" s="166"/>
      <c r="L725"/>
      <c r="N725" s="26"/>
    </row>
    <row r="726" spans="1:15" s="38" customFormat="1" ht="15.75">
      <c r="A726" s="537"/>
      <c r="F726" s="537"/>
      <c r="K726" s="166"/>
      <c r="L726"/>
      <c r="N726" s="26"/>
    </row>
    <row r="727" spans="1:15" s="38" customFormat="1" ht="15.75">
      <c r="A727" s="537"/>
      <c r="F727" s="537"/>
      <c r="K727" s="166"/>
      <c r="L727"/>
      <c r="N727" s="26"/>
    </row>
    <row r="728" spans="1:15" s="38" customFormat="1" ht="15.75">
      <c r="A728" s="537"/>
      <c r="F728" s="537"/>
      <c r="K728" s="166"/>
      <c r="L728"/>
      <c r="N728" s="26"/>
    </row>
    <row r="729" spans="1:15" s="38" customFormat="1" ht="15.75">
      <c r="A729" s="537"/>
      <c r="F729" s="537"/>
      <c r="K729" s="166"/>
      <c r="L729"/>
      <c r="N729" s="26"/>
    </row>
    <row r="730" spans="1:15" s="38" customFormat="1" ht="15.75">
      <c r="A730" s="537"/>
      <c r="F730" s="537"/>
      <c r="K730" s="166"/>
      <c r="L730"/>
      <c r="N730" s="26"/>
    </row>
    <row r="731" spans="1:15" s="38" customFormat="1" ht="15.75">
      <c r="A731" s="537"/>
      <c r="F731" s="537"/>
      <c r="K731" s="166"/>
      <c r="L731"/>
      <c r="N731" s="26"/>
    </row>
    <row r="732" spans="1:15" s="38" customFormat="1" ht="15.75">
      <c r="A732" s="537"/>
      <c r="F732" s="537"/>
      <c r="K732" s="166"/>
      <c r="L732"/>
      <c r="N732" s="26"/>
    </row>
    <row r="733" spans="1:15" s="38" customFormat="1" ht="15.75">
      <c r="A733" s="537"/>
      <c r="F733" s="537"/>
      <c r="K733" s="166"/>
      <c r="L733"/>
      <c r="N733" s="26"/>
    </row>
    <row r="734" spans="1:15" s="38" customFormat="1" ht="15.75">
      <c r="A734" s="537"/>
      <c r="F734" s="537"/>
      <c r="K734" s="166"/>
      <c r="L734"/>
      <c r="N734" s="26"/>
    </row>
    <row r="735" spans="1:15" s="38" customFormat="1" ht="15.75">
      <c r="A735" s="537"/>
      <c r="F735" s="537"/>
      <c r="K735" s="166"/>
      <c r="L735"/>
      <c r="N735" s="26"/>
    </row>
    <row r="736" spans="1:15" s="38" customFormat="1" ht="15.75">
      <c r="A736" s="537"/>
      <c r="F736" s="537"/>
      <c r="K736" s="166"/>
      <c r="L736"/>
      <c r="N736" s="26"/>
    </row>
    <row r="737" spans="1:15" s="38" customFormat="1" ht="15.75">
      <c r="A737" s="537"/>
      <c r="F737" s="537"/>
      <c r="K737" s="166"/>
      <c r="L737"/>
      <c r="N737" s="26"/>
    </row>
    <row r="738" spans="1:15" s="38" customFormat="1" ht="15.75">
      <c r="A738" s="537"/>
      <c r="F738" s="537"/>
      <c r="K738" s="166"/>
      <c r="L738"/>
      <c r="N738" s="26"/>
    </row>
    <row r="739" spans="1:15" s="38" customFormat="1" ht="15.75">
      <c r="A739" s="536"/>
      <c r="L739" s="26"/>
      <c r="N739" s="26"/>
    </row>
    <row r="740" spans="1:15" s="38" customFormat="1" ht="15.75">
      <c r="A740" s="536"/>
      <c r="L740" s="26"/>
      <c r="N740" s="26"/>
    </row>
    <row r="741" spans="1:15" s="38" customFormat="1" ht="15.75">
      <c r="A741" s="536"/>
      <c r="L741" s="26"/>
      <c r="N741" s="26"/>
    </row>
    <row r="742" spans="1:15" s="38" customFormat="1" ht="15.75">
      <c r="A742" s="536"/>
      <c r="L742" s="26"/>
      <c r="N742" s="26"/>
    </row>
    <row r="743" spans="1:15" s="38" customFormat="1" ht="15.75">
      <c r="A743" s="536"/>
      <c r="L743" s="26"/>
      <c r="N743" s="26"/>
    </row>
    <row r="744" spans="1:15" s="38" customFormat="1" ht="15.75">
      <c r="A744" s="536"/>
      <c r="L744" s="21"/>
      <c r="N744" s="21"/>
    </row>
    <row r="745" spans="1:15" s="38" customFormat="1" ht="23.25">
      <c r="A745" s="535" t="s">
        <v>2516</v>
      </c>
      <c r="L745" s="190"/>
    </row>
    <row r="746" spans="1:15" s="38" customFormat="1" ht="15.75">
      <c r="A746" s="537" t="s">
        <v>2448</v>
      </c>
      <c r="F746" s="537" t="s">
        <v>2449</v>
      </c>
      <c r="K746" s="537" t="s">
        <v>2450</v>
      </c>
    </row>
    <row r="747" spans="1:15" s="38" customFormat="1" ht="15.75">
      <c r="A747" s="166"/>
      <c r="B747"/>
      <c r="F747" s="166"/>
      <c r="G747"/>
      <c r="K747" s="166" t="s">
        <v>677</v>
      </c>
      <c r="L747" t="s">
        <v>4946</v>
      </c>
      <c r="O747"/>
    </row>
    <row r="748" spans="1:15" s="38" customFormat="1" ht="15.75">
      <c r="A748" s="166"/>
      <c r="B748"/>
      <c r="C748"/>
      <c r="D748"/>
      <c r="F748" s="166"/>
      <c r="G748"/>
      <c r="K748" s="166"/>
      <c r="L748"/>
      <c r="M748" s="21"/>
      <c r="N748" s="58"/>
    </row>
    <row r="749" spans="1:15" s="38" customFormat="1" ht="15.75">
      <c r="A749" s="166"/>
      <c r="B749"/>
      <c r="F749" s="166"/>
      <c r="G749"/>
      <c r="K749" s="166"/>
      <c r="L749"/>
      <c r="M749" s="533"/>
      <c r="N749"/>
    </row>
    <row r="750" spans="1:15" s="38" customFormat="1" ht="15.75">
      <c r="A750" s="166"/>
      <c r="B750"/>
      <c r="F750" s="537"/>
      <c r="K750" s="166"/>
      <c r="L750"/>
    </row>
    <row r="751" spans="1:15" s="38" customFormat="1" ht="15.75">
      <c r="A751" s="166"/>
      <c r="B751"/>
      <c r="F751" s="537"/>
      <c r="K751" s="166"/>
      <c r="L751"/>
    </row>
    <row r="752" spans="1:15" s="38" customFormat="1" ht="15.75">
      <c r="A752" s="166"/>
      <c r="B752"/>
      <c r="F752" s="537"/>
      <c r="K752" s="166"/>
      <c r="L752"/>
    </row>
    <row r="753" spans="1:13" s="38" customFormat="1" ht="15.75">
      <c r="A753" s="166"/>
      <c r="B753"/>
      <c r="F753" s="537"/>
      <c r="K753" s="537"/>
      <c r="M753" s="38" t="s">
        <v>2297</v>
      </c>
    </row>
    <row r="754" spans="1:13" s="38" customFormat="1" ht="15.75">
      <c r="A754" s="166"/>
      <c r="B754"/>
      <c r="F754" s="537"/>
      <c r="K754" s="537"/>
    </row>
    <row r="755" spans="1:13" s="38" customFormat="1" ht="15.75">
      <c r="A755" s="166"/>
      <c r="B755"/>
      <c r="F755" s="537"/>
      <c r="K755" s="537"/>
    </row>
    <row r="756" spans="1:13" s="38" customFormat="1" ht="15.75">
      <c r="A756" s="166"/>
      <c r="B756"/>
      <c r="F756" s="537"/>
      <c r="K756" s="537"/>
    </row>
    <row r="757" spans="1:13" s="38" customFormat="1" ht="15.75">
      <c r="A757" s="166"/>
      <c r="B757"/>
      <c r="F757" s="537"/>
      <c r="K757" s="537"/>
    </row>
    <row r="758" spans="1:13" s="38" customFormat="1" ht="15.75">
      <c r="A758" s="166"/>
      <c r="B758"/>
      <c r="F758" s="537"/>
      <c r="K758" s="537"/>
    </row>
    <row r="759" spans="1:13" s="38" customFormat="1" ht="15.75">
      <c r="A759" s="166"/>
      <c r="B759"/>
      <c r="F759" s="537"/>
      <c r="K759" s="537"/>
    </row>
    <row r="760" spans="1:13" s="38" customFormat="1" ht="15.75">
      <c r="A760" s="166"/>
      <c r="B760"/>
      <c r="F760" s="537"/>
      <c r="K760" s="537"/>
    </row>
    <row r="761" spans="1:13" s="38" customFormat="1" ht="15.75">
      <c r="A761" s="166"/>
      <c r="B761"/>
      <c r="F761" s="537"/>
      <c r="K761" s="537"/>
    </row>
    <row r="762" spans="1:13" s="38" customFormat="1" ht="15.75">
      <c r="A762" s="166"/>
      <c r="B762"/>
      <c r="F762" s="537"/>
      <c r="K762" s="537"/>
    </row>
    <row r="763" spans="1:13" s="38" customFormat="1" ht="15.75">
      <c r="A763" s="166"/>
      <c r="B763"/>
      <c r="F763" s="537"/>
      <c r="K763" s="537"/>
    </row>
    <row r="764" spans="1:13" s="38" customFormat="1" ht="15.75">
      <c r="A764" s="166"/>
      <c r="B764"/>
      <c r="F764" s="537"/>
      <c r="K764" s="537"/>
    </row>
    <row r="765" spans="1:13" s="38" customFormat="1" ht="15.75">
      <c r="A765" s="166"/>
      <c r="B765"/>
      <c r="F765" s="537"/>
      <c r="K765" s="537"/>
    </row>
    <row r="766" spans="1:13" s="38" customFormat="1" ht="15.75">
      <c r="A766" s="166"/>
      <c r="B766"/>
      <c r="F766" s="537"/>
      <c r="K766" s="537"/>
    </row>
    <row r="767" spans="1:13" s="38" customFormat="1" ht="15.75">
      <c r="A767" s="166"/>
      <c r="B767"/>
      <c r="F767" s="537"/>
      <c r="K767" s="537"/>
    </row>
    <row r="768" spans="1:13" s="38" customFormat="1" ht="15.75">
      <c r="A768" s="166"/>
      <c r="B768"/>
      <c r="F768" s="537"/>
      <c r="K768" s="537"/>
    </row>
    <row r="769" spans="1:15" s="38" customFormat="1" ht="15.75">
      <c r="A769" s="166"/>
      <c r="B769"/>
      <c r="F769" s="537"/>
      <c r="K769" s="537"/>
    </row>
    <row r="770" spans="1:15" s="38" customFormat="1" ht="15.75">
      <c r="A770" s="166"/>
      <c r="B770"/>
      <c r="F770" s="537"/>
      <c r="K770" s="537"/>
    </row>
    <row r="771" spans="1:15" s="38" customFormat="1" ht="15.75">
      <c r="A771" s="537"/>
      <c r="F771" s="537"/>
      <c r="K771" s="537"/>
    </row>
    <row r="772" spans="1:15" s="38" customFormat="1" ht="15.75">
      <c r="A772" s="537"/>
      <c r="F772" s="537"/>
      <c r="K772" s="537"/>
    </row>
    <row r="773" spans="1:15" s="38" customFormat="1" ht="15.75">
      <c r="A773" s="537"/>
      <c r="F773" s="537"/>
      <c r="K773" s="537"/>
    </row>
    <row r="774" spans="1:15" s="38" customFormat="1" ht="15.75">
      <c r="A774" s="537"/>
      <c r="F774" s="537"/>
      <c r="K774" s="537"/>
    </row>
    <row r="775" spans="1:15" s="38" customFormat="1" ht="15.75">
      <c r="A775" s="537"/>
      <c r="F775" s="537"/>
      <c r="K775" s="537"/>
    </row>
    <row r="776" spans="1:15" s="38" customFormat="1" ht="23.25">
      <c r="A776" s="535" t="s">
        <v>3843</v>
      </c>
      <c r="L776" s="190"/>
    </row>
    <row r="777" spans="1:15" s="38" customFormat="1" ht="15.75">
      <c r="A777" s="537" t="s">
        <v>2448</v>
      </c>
      <c r="F777" s="537" t="s">
        <v>2449</v>
      </c>
      <c r="K777" s="537" t="s">
        <v>2450</v>
      </c>
    </row>
    <row r="778" spans="1:15" s="38" customFormat="1" ht="15.75">
      <c r="A778" s="166"/>
      <c r="B778"/>
      <c r="F778" s="166" t="s">
        <v>677</v>
      </c>
      <c r="G778" t="s">
        <v>4771</v>
      </c>
      <c r="H778"/>
      <c r="I778"/>
      <c r="K778" s="166"/>
      <c r="L778"/>
      <c r="M778"/>
      <c r="N778"/>
      <c r="O778"/>
    </row>
    <row r="779" spans="1:15" s="38" customFormat="1" ht="15.75">
      <c r="A779" s="166"/>
      <c r="B779"/>
      <c r="F779" s="166"/>
      <c r="G779"/>
      <c r="K779" s="166"/>
      <c r="L779"/>
      <c r="M779"/>
      <c r="N779"/>
    </row>
    <row r="780" spans="1:15" s="38" customFormat="1" ht="15.75">
      <c r="A780" s="537"/>
      <c r="F780" s="166"/>
      <c r="G780"/>
      <c r="H780"/>
      <c r="K780" s="166"/>
      <c r="L780"/>
      <c r="M780"/>
      <c r="N780"/>
    </row>
    <row r="781" spans="1:15" s="38" customFormat="1" ht="15.75">
      <c r="A781" s="537"/>
      <c r="F781" s="166"/>
      <c r="G781"/>
      <c r="K781" s="166"/>
      <c r="L781"/>
      <c r="M781"/>
      <c r="N781"/>
    </row>
    <row r="782" spans="1:15" s="38" customFormat="1" ht="15.75">
      <c r="A782" s="537"/>
      <c r="F782" s="537"/>
      <c r="K782" s="166"/>
      <c r="L782"/>
    </row>
    <row r="783" spans="1:15" s="38" customFormat="1" ht="15.75">
      <c r="A783" s="537"/>
      <c r="F783" s="537"/>
      <c r="K783" s="166"/>
      <c r="L783"/>
      <c r="M783"/>
      <c r="N783"/>
    </row>
    <row r="784" spans="1:15" s="38" customFormat="1" ht="15.75">
      <c r="A784" s="537"/>
      <c r="F784" s="537"/>
      <c r="K784" s="166"/>
      <c r="L784"/>
      <c r="M784"/>
      <c r="N784"/>
    </row>
    <row r="785" spans="1:14" s="38" customFormat="1" ht="15.75">
      <c r="A785" s="537"/>
      <c r="F785" s="537"/>
      <c r="K785" s="166"/>
      <c r="L785"/>
      <c r="M785"/>
      <c r="N785"/>
    </row>
    <row r="786" spans="1:14" s="38" customFormat="1" ht="15.75">
      <c r="A786" s="537"/>
      <c r="F786" s="537"/>
      <c r="K786" s="166"/>
      <c r="L786"/>
    </row>
    <row r="787" spans="1:14" s="38" customFormat="1" ht="15.75">
      <c r="A787" s="537"/>
      <c r="F787" s="537"/>
      <c r="K787" s="537"/>
    </row>
    <row r="788" spans="1:14" s="38" customFormat="1" ht="15.75">
      <c r="A788" s="537"/>
      <c r="F788" s="537"/>
      <c r="K788" s="537"/>
    </row>
    <row r="789" spans="1:14" s="38" customFormat="1" ht="15.75">
      <c r="A789" s="537"/>
      <c r="F789" s="537"/>
      <c r="K789" s="537"/>
    </row>
    <row r="790" spans="1:14" s="38" customFormat="1" ht="15.75">
      <c r="A790" s="537"/>
      <c r="F790" s="537"/>
      <c r="K790" s="537"/>
    </row>
    <row r="791" spans="1:14" s="38" customFormat="1" ht="15.75">
      <c r="A791" s="537"/>
      <c r="F791" s="537"/>
      <c r="K791" s="537"/>
    </row>
    <row r="792" spans="1:14" s="38" customFormat="1" ht="15.75">
      <c r="A792" s="537"/>
      <c r="F792" s="537"/>
      <c r="K792" s="537"/>
    </row>
    <row r="793" spans="1:14" s="38" customFormat="1" ht="15.75">
      <c r="A793" s="537"/>
      <c r="F793" s="537"/>
      <c r="K793" s="537"/>
    </row>
    <row r="794" spans="1:14" s="38" customFormat="1" ht="15.75">
      <c r="A794" s="537"/>
      <c r="F794" s="537"/>
      <c r="K794" s="537"/>
    </row>
    <row r="795" spans="1:14" s="38" customFormat="1" ht="15.75">
      <c r="A795" s="537"/>
      <c r="F795" s="537"/>
      <c r="K795" s="537"/>
    </row>
    <row r="796" spans="1:14" s="38" customFormat="1" ht="15.75">
      <c r="A796" s="537"/>
      <c r="F796" s="537"/>
      <c r="K796" s="537"/>
    </row>
    <row r="797" spans="1:14" s="38" customFormat="1" ht="15.75">
      <c r="A797" s="537"/>
      <c r="F797" s="537"/>
      <c r="K797" s="537"/>
    </row>
    <row r="798" spans="1:14" s="38" customFormat="1" ht="15.75">
      <c r="A798" s="537"/>
      <c r="F798" s="537"/>
      <c r="K798" s="537"/>
    </row>
    <row r="799" spans="1:14" s="38" customFormat="1" ht="15.75">
      <c r="A799" s="537"/>
      <c r="F799" s="537"/>
      <c r="K799" s="537"/>
    </row>
    <row r="800" spans="1:14" s="38" customFormat="1" ht="15.75">
      <c r="A800" s="537"/>
      <c r="F800" s="537"/>
      <c r="K800" s="537"/>
    </row>
    <row r="801" spans="1:15" s="38" customFormat="1" ht="15.75">
      <c r="A801" s="537"/>
      <c r="F801" s="537"/>
      <c r="K801" s="537"/>
    </row>
    <row r="802" spans="1:15" s="38" customFormat="1" ht="15.75">
      <c r="A802" s="537"/>
      <c r="F802" s="537"/>
      <c r="K802" s="537"/>
    </row>
    <row r="803" spans="1:15" s="38" customFormat="1" ht="15.75">
      <c r="A803" s="536"/>
      <c r="L803" s="25"/>
    </row>
    <row r="804" spans="1:15" s="38" customFormat="1" ht="15.75">
      <c r="A804" s="536"/>
      <c r="L804" s="25"/>
    </row>
    <row r="805" spans="1:15" s="38" customFormat="1" ht="15.75">
      <c r="A805" s="536"/>
      <c r="L805" s="25"/>
    </row>
    <row r="806" spans="1:15" s="38" customFormat="1" ht="15.75">
      <c r="A806" s="536"/>
      <c r="L806" s="25"/>
    </row>
    <row r="807" spans="1:15" s="38" customFormat="1" ht="23.25">
      <c r="A807" s="535" t="s">
        <v>1587</v>
      </c>
      <c r="L807" s="25"/>
    </row>
    <row r="808" spans="1:15" s="38" customFormat="1" ht="15.75">
      <c r="A808" s="537" t="s">
        <v>2448</v>
      </c>
      <c r="F808" s="537" t="s">
        <v>2449</v>
      </c>
      <c r="K808" s="537" t="s">
        <v>2450</v>
      </c>
    </row>
    <row r="809" spans="1:15" s="38" customFormat="1" ht="15.75">
      <c r="A809" s="166" t="s">
        <v>677</v>
      </c>
      <c r="B809" t="s">
        <v>4781</v>
      </c>
      <c r="C809"/>
      <c r="F809" s="166"/>
      <c r="G809"/>
      <c r="H809"/>
      <c r="K809" s="166" t="s">
        <v>676</v>
      </c>
      <c r="L809" t="s">
        <v>4772</v>
      </c>
      <c r="M809"/>
      <c r="N809"/>
      <c r="O809"/>
    </row>
    <row r="810" spans="1:15" s="38" customFormat="1" ht="15.75">
      <c r="A810" s="166" t="s">
        <v>678</v>
      </c>
      <c r="B810" t="s">
        <v>4842</v>
      </c>
      <c r="C810"/>
      <c r="F810" s="166"/>
      <c r="G810"/>
      <c r="H810"/>
      <c r="K810" s="166"/>
      <c r="L810"/>
      <c r="M810"/>
      <c r="N810"/>
    </row>
    <row r="811" spans="1:15" s="38" customFormat="1" ht="15.75">
      <c r="A811" s="536"/>
      <c r="F811" s="166"/>
      <c r="G811"/>
      <c r="K811" s="166"/>
      <c r="L811"/>
      <c r="N811" s="25"/>
    </row>
    <row r="812" spans="1:15" s="38" customFormat="1" ht="15.75">
      <c r="A812" s="536"/>
      <c r="F812" s="166"/>
      <c r="G812"/>
      <c r="K812" s="166"/>
      <c r="L812"/>
      <c r="M812" s="533"/>
      <c r="N812"/>
      <c r="O812"/>
    </row>
    <row r="813" spans="1:15" s="38" customFormat="1" ht="15.75">
      <c r="A813" s="536"/>
      <c r="F813" s="166"/>
      <c r="G813"/>
      <c r="H813"/>
      <c r="I813"/>
      <c r="K813" s="166"/>
      <c r="L813"/>
      <c r="M813"/>
      <c r="N813"/>
      <c r="O813"/>
    </row>
    <row r="814" spans="1:15" s="38" customFormat="1" ht="15.75">
      <c r="A814" s="536"/>
      <c r="F814" s="166"/>
      <c r="G814"/>
      <c r="H814"/>
      <c r="I814"/>
      <c r="K814" s="166"/>
      <c r="L814"/>
      <c r="M814"/>
      <c r="N814"/>
      <c r="O814"/>
    </row>
    <row r="815" spans="1:15" s="38" customFormat="1" ht="15.75">
      <c r="A815" s="536"/>
      <c r="F815" s="166"/>
      <c r="G815"/>
      <c r="H815"/>
      <c r="I815"/>
      <c r="K815" s="166"/>
      <c r="L815"/>
      <c r="M815"/>
      <c r="N815"/>
      <c r="O815"/>
    </row>
    <row r="816" spans="1:15" s="38" customFormat="1" ht="15.75">
      <c r="A816" s="536"/>
      <c r="K816" s="166"/>
      <c r="L816"/>
      <c r="M816"/>
      <c r="N816"/>
      <c r="O816"/>
    </row>
    <row r="817" spans="1:15" s="38" customFormat="1" ht="15.75">
      <c r="A817" s="536"/>
      <c r="K817" s="166"/>
      <c r="L817"/>
      <c r="M817"/>
      <c r="N817"/>
      <c r="O817"/>
    </row>
    <row r="818" spans="1:15" s="38" customFormat="1" ht="15.75">
      <c r="A818" s="536"/>
      <c r="K818" s="166"/>
      <c r="L818"/>
      <c r="M818"/>
      <c r="N818"/>
      <c r="O818"/>
    </row>
    <row r="819" spans="1:15" s="38" customFormat="1" ht="15.75">
      <c r="A819" s="536"/>
      <c r="K819" s="166"/>
      <c r="L819"/>
      <c r="M819"/>
      <c r="N819"/>
      <c r="O819"/>
    </row>
    <row r="820" spans="1:15" s="38" customFormat="1" ht="15.75">
      <c r="A820" s="536"/>
      <c r="K820" s="166"/>
      <c r="L820"/>
      <c r="M820"/>
      <c r="N820"/>
    </row>
    <row r="821" spans="1:15" s="38" customFormat="1" ht="15.75">
      <c r="A821" s="536"/>
      <c r="K821" s="166"/>
      <c r="L821"/>
      <c r="M821"/>
      <c r="N821"/>
    </row>
    <row r="822" spans="1:15" s="38" customFormat="1" ht="15.75">
      <c r="A822" s="536"/>
      <c r="K822" s="166"/>
      <c r="L822"/>
      <c r="M822"/>
      <c r="N822"/>
    </row>
    <row r="823" spans="1:15" s="38" customFormat="1" ht="15.75">
      <c r="A823" s="536"/>
      <c r="K823" s="166"/>
      <c r="L823"/>
      <c r="M823"/>
      <c r="N823"/>
    </row>
    <row r="824" spans="1:15" s="38" customFormat="1" ht="15.75">
      <c r="A824" s="536"/>
      <c r="K824" s="166"/>
      <c r="L824"/>
    </row>
    <row r="825" spans="1:15" s="38" customFormat="1" ht="15.75">
      <c r="A825" s="536"/>
      <c r="K825" s="166"/>
      <c r="L825"/>
    </row>
    <row r="826" spans="1:15" s="38" customFormat="1" ht="15.75">
      <c r="A826" s="536"/>
      <c r="K826" s="166"/>
      <c r="L826"/>
    </row>
    <row r="827" spans="1:15" s="38" customFormat="1" ht="15.75">
      <c r="A827" s="536"/>
      <c r="K827" s="166"/>
      <c r="L827"/>
    </row>
    <row r="828" spans="1:15" s="38" customFormat="1" ht="15.75">
      <c r="A828" s="536"/>
      <c r="K828" s="166"/>
      <c r="L828"/>
    </row>
    <row r="829" spans="1:15" s="38" customFormat="1" ht="15.75">
      <c r="A829" s="536"/>
      <c r="K829" s="166"/>
      <c r="L829"/>
    </row>
    <row r="830" spans="1:15" s="38" customFormat="1" ht="15.75">
      <c r="A830" s="536"/>
      <c r="K830" s="166"/>
      <c r="L830"/>
    </row>
    <row r="831" spans="1:15" s="38" customFormat="1" ht="15.75">
      <c r="A831" s="536"/>
      <c r="K831" s="166"/>
      <c r="L831"/>
    </row>
    <row r="832" spans="1:15" s="38" customFormat="1" ht="15.75">
      <c r="A832" s="536"/>
      <c r="K832" s="166"/>
      <c r="L832"/>
    </row>
    <row r="833" spans="1:14" s="38" customFormat="1" ht="15.75">
      <c r="A833" s="536"/>
      <c r="L833" s="25"/>
    </row>
    <row r="834" spans="1:14" s="38" customFormat="1" ht="15.75">
      <c r="A834" s="536"/>
      <c r="L834" s="25"/>
    </row>
    <row r="835" spans="1:14" s="38" customFormat="1" ht="15.75">
      <c r="A835" s="536"/>
      <c r="L835" s="25"/>
    </row>
    <row r="836" spans="1:14" s="38" customFormat="1" ht="15.75">
      <c r="A836" s="536"/>
      <c r="L836" s="25"/>
    </row>
    <row r="837" spans="1:14" s="38" customFormat="1" ht="15">
      <c r="A837" s="39"/>
      <c r="L837" s="26"/>
    </row>
    <row r="838" spans="1:14" s="38" customFormat="1" ht="23.25">
      <c r="A838" s="535" t="s">
        <v>11</v>
      </c>
      <c r="L838" s="21"/>
    </row>
    <row r="839" spans="1:14" s="38" customFormat="1" ht="15.75">
      <c r="A839" s="537" t="s">
        <v>2448</v>
      </c>
      <c r="F839" s="537" t="s">
        <v>2449</v>
      </c>
      <c r="K839" s="537" t="s">
        <v>2450</v>
      </c>
      <c r="M839" s="539"/>
    </row>
    <row r="840" spans="1:14" s="38" customFormat="1" ht="15.75">
      <c r="A840" s="166"/>
      <c r="B840"/>
      <c r="F840" s="166"/>
      <c r="G840"/>
      <c r="K840" s="166"/>
      <c r="L840"/>
    </row>
    <row r="841" spans="1:14" s="38" customFormat="1" ht="15.75">
      <c r="A841" s="537"/>
      <c r="F841" s="166"/>
      <c r="G841"/>
      <c r="H841"/>
      <c r="K841" s="166"/>
      <c r="L841"/>
      <c r="M841"/>
      <c r="N841"/>
    </row>
    <row r="842" spans="1:14" s="38" customFormat="1" ht="15.75">
      <c r="A842" s="537"/>
      <c r="F842" s="537"/>
      <c r="K842" s="166"/>
      <c r="L842"/>
      <c r="M842"/>
      <c r="N842"/>
    </row>
    <row r="843" spans="1:14" s="38" customFormat="1" ht="15.75">
      <c r="A843" s="537"/>
      <c r="F843" s="537"/>
      <c r="K843" s="166"/>
      <c r="L843"/>
      <c r="M843"/>
    </row>
    <row r="844" spans="1:14" s="38" customFormat="1" ht="15.75">
      <c r="A844" s="537"/>
      <c r="F844" s="537"/>
      <c r="K844" s="166"/>
      <c r="L844"/>
      <c r="N844" s="25"/>
    </row>
    <row r="845" spans="1:14" s="38" customFormat="1" ht="15.75">
      <c r="A845" s="537"/>
      <c r="F845" s="537"/>
      <c r="K845" s="166"/>
      <c r="L845"/>
      <c r="N845" s="25"/>
    </row>
    <row r="846" spans="1:14" s="38" customFormat="1" ht="15.75">
      <c r="A846" s="537"/>
      <c r="F846" s="537"/>
      <c r="K846" s="166"/>
      <c r="L846"/>
      <c r="M846" s="539"/>
    </row>
    <row r="847" spans="1:14" s="38" customFormat="1" ht="15.75">
      <c r="A847" s="537"/>
      <c r="F847" s="537"/>
      <c r="K847" s="166"/>
      <c r="L847"/>
      <c r="M847" s="539"/>
    </row>
    <row r="848" spans="1:14" s="38" customFormat="1" ht="15.75">
      <c r="A848" s="537"/>
      <c r="F848" s="537"/>
      <c r="K848" s="166"/>
      <c r="L848"/>
      <c r="M848" s="539"/>
    </row>
    <row r="849" spans="1:13" s="38" customFormat="1" ht="15.75">
      <c r="A849" s="537"/>
      <c r="F849" s="537"/>
      <c r="K849" s="537"/>
      <c r="M849" s="539"/>
    </row>
    <row r="850" spans="1:13" s="38" customFormat="1" ht="15.75">
      <c r="A850" s="537"/>
      <c r="F850" s="537"/>
      <c r="K850" s="537"/>
      <c r="M850" s="539"/>
    </row>
    <row r="851" spans="1:13" s="38" customFormat="1" ht="15.75">
      <c r="A851" s="537"/>
      <c r="F851" s="537"/>
      <c r="K851" s="537"/>
      <c r="M851" s="539"/>
    </row>
    <row r="852" spans="1:13" s="38" customFormat="1" ht="15.75">
      <c r="A852" s="537"/>
      <c r="F852" s="537"/>
      <c r="K852" s="537"/>
      <c r="M852" s="539"/>
    </row>
    <row r="853" spans="1:13" s="38" customFormat="1" ht="15.75">
      <c r="A853" s="537"/>
      <c r="F853" s="537"/>
      <c r="K853" s="537"/>
      <c r="M853" s="539"/>
    </row>
    <row r="854" spans="1:13" s="38" customFormat="1" ht="15.75">
      <c r="A854" s="537"/>
      <c r="F854" s="537"/>
      <c r="K854" s="537"/>
      <c r="M854" s="539"/>
    </row>
    <row r="855" spans="1:13" s="38" customFormat="1" ht="15.75">
      <c r="A855" s="537"/>
      <c r="F855" s="537"/>
      <c r="K855" s="537"/>
      <c r="M855" s="539"/>
    </row>
    <row r="856" spans="1:13" s="38" customFormat="1" ht="15.75">
      <c r="A856" s="537"/>
      <c r="F856" s="537"/>
      <c r="K856" s="537"/>
      <c r="M856" s="539"/>
    </row>
    <row r="857" spans="1:13" s="38" customFormat="1" ht="15.75">
      <c r="A857" s="537"/>
      <c r="F857" s="537"/>
      <c r="K857" s="537"/>
      <c r="M857" s="539"/>
    </row>
    <row r="858" spans="1:13" s="38" customFormat="1" ht="15.75">
      <c r="A858" s="537"/>
      <c r="F858" s="537"/>
      <c r="K858" s="537"/>
      <c r="M858" s="539"/>
    </row>
    <row r="859" spans="1:13" s="38" customFormat="1" ht="15.75">
      <c r="A859" s="537"/>
      <c r="F859" s="537"/>
      <c r="K859" s="537"/>
      <c r="M859" s="539"/>
    </row>
    <row r="860" spans="1:13" s="38" customFormat="1" ht="15.75">
      <c r="A860" s="537"/>
      <c r="F860" s="537"/>
      <c r="K860" s="537"/>
      <c r="M860" s="539"/>
    </row>
    <row r="861" spans="1:13" s="38" customFormat="1" ht="15.75">
      <c r="A861" s="537"/>
      <c r="F861" s="537"/>
      <c r="K861" s="537"/>
      <c r="M861" s="539"/>
    </row>
    <row r="862" spans="1:13" s="38" customFormat="1" ht="15.75">
      <c r="A862" s="537"/>
      <c r="F862" s="537"/>
      <c r="K862" s="537"/>
      <c r="M862" s="539"/>
    </row>
    <row r="863" spans="1:13" s="38" customFormat="1" ht="15.75">
      <c r="A863" s="537"/>
      <c r="F863" s="537"/>
      <c r="K863" s="537"/>
      <c r="M863" s="539"/>
    </row>
    <row r="864" spans="1:13" s="38" customFormat="1" ht="15.75">
      <c r="A864" s="536"/>
      <c r="L864" s="26"/>
      <c r="M864" s="539"/>
    </row>
    <row r="865" spans="1:15" s="38" customFormat="1" ht="15.75">
      <c r="A865" s="536"/>
      <c r="L865" s="26"/>
      <c r="M865" s="539"/>
    </row>
    <row r="866" spans="1:15" s="38" customFormat="1" ht="15.75">
      <c r="A866" s="536"/>
      <c r="L866" s="26"/>
      <c r="M866" s="539"/>
    </row>
    <row r="867" spans="1:15" s="38" customFormat="1" ht="15.75">
      <c r="A867" s="536"/>
      <c r="L867" s="26"/>
      <c r="M867" s="539"/>
    </row>
    <row r="868" spans="1:15" s="38" customFormat="1" ht="15.75">
      <c r="A868" s="536"/>
      <c r="L868" s="26"/>
      <c r="M868" s="539"/>
    </row>
    <row r="869" spans="1:15" s="38" customFormat="1" ht="23.25">
      <c r="A869" s="535" t="s">
        <v>2077</v>
      </c>
      <c r="L869" s="190"/>
      <c r="M869" s="539"/>
    </row>
    <row r="870" spans="1:15" s="38" customFormat="1" ht="15.75">
      <c r="A870" s="537" t="s">
        <v>2448</v>
      </c>
      <c r="F870" s="537" t="s">
        <v>2449</v>
      </c>
      <c r="K870" s="537" t="s">
        <v>2450</v>
      </c>
    </row>
    <row r="871" spans="1:15" s="38" customFormat="1" ht="15.75">
      <c r="A871" s="166"/>
      <c r="B871"/>
      <c r="F871" s="166"/>
      <c r="G871"/>
      <c r="K871" s="166"/>
      <c r="L871"/>
      <c r="O871"/>
    </row>
    <row r="872" spans="1:15" s="38" customFormat="1" ht="15.75">
      <c r="A872" s="166"/>
      <c r="B872"/>
      <c r="F872" s="166"/>
      <c r="G872"/>
      <c r="H872"/>
      <c r="I872"/>
      <c r="K872" s="166"/>
      <c r="L872"/>
      <c r="M872" s="540"/>
    </row>
    <row r="873" spans="1:15" s="38" customFormat="1" ht="15.75">
      <c r="A873" s="166"/>
      <c r="B873"/>
      <c r="F873" s="166"/>
      <c r="G873"/>
      <c r="H873"/>
      <c r="K873" s="166"/>
      <c r="L873"/>
      <c r="M873" s="533"/>
      <c r="N873"/>
    </row>
    <row r="874" spans="1:15" s="38" customFormat="1" ht="15.75">
      <c r="A874" s="166"/>
      <c r="B874"/>
      <c r="K874" s="166"/>
      <c r="L874"/>
      <c r="M874" s="533"/>
      <c r="N874"/>
    </row>
    <row r="875" spans="1:15" s="38" customFormat="1" ht="15.75">
      <c r="A875" s="166"/>
      <c r="B875"/>
      <c r="K875" s="166"/>
      <c r="L875"/>
      <c r="M875" s="533"/>
      <c r="N875"/>
    </row>
    <row r="876" spans="1:15" s="38" customFormat="1" ht="15.75">
      <c r="A876" s="166"/>
      <c r="B876"/>
      <c r="K876" s="166"/>
      <c r="L876"/>
      <c r="M876"/>
      <c r="N876"/>
    </row>
    <row r="877" spans="1:15" s="38" customFormat="1" ht="15.75">
      <c r="A877" s="166"/>
      <c r="B877"/>
      <c r="K877" s="166"/>
      <c r="L877"/>
      <c r="N877" s="190"/>
    </row>
    <row r="878" spans="1:15" s="38" customFormat="1" ht="15.75">
      <c r="A878" s="166"/>
      <c r="B878"/>
      <c r="K878" s="166"/>
      <c r="L878"/>
      <c r="M878"/>
      <c r="N878"/>
      <c r="O878"/>
    </row>
    <row r="879" spans="1:15" s="38" customFormat="1" ht="15.75">
      <c r="A879" s="166"/>
      <c r="B879"/>
      <c r="K879" s="166"/>
      <c r="L879"/>
      <c r="M879"/>
      <c r="N879"/>
      <c r="O879"/>
    </row>
    <row r="880" spans="1:15" s="38" customFormat="1" ht="15.75">
      <c r="A880" s="166"/>
      <c r="B880"/>
      <c r="K880" s="166"/>
      <c r="L880"/>
    </row>
    <row r="881" spans="1:12" s="38" customFormat="1" ht="15.75">
      <c r="A881" s="166"/>
      <c r="B881"/>
      <c r="L881" s="21"/>
    </row>
    <row r="882" spans="1:12" s="38" customFormat="1" ht="15.75">
      <c r="A882" s="166"/>
      <c r="B882"/>
      <c r="L882" s="21"/>
    </row>
    <row r="883" spans="1:12" s="38" customFormat="1" ht="15.75">
      <c r="A883" s="166"/>
      <c r="B883"/>
      <c r="L883" s="21"/>
    </row>
    <row r="884" spans="1:12" s="38" customFormat="1" ht="15.75">
      <c r="A884" s="166"/>
      <c r="B884"/>
      <c r="L884" s="21"/>
    </row>
    <row r="885" spans="1:12" s="38" customFormat="1" ht="15.75">
      <c r="A885" s="166"/>
      <c r="B885"/>
      <c r="L885" s="21"/>
    </row>
    <row r="886" spans="1:12" s="38" customFormat="1" ht="15.75">
      <c r="A886" s="166"/>
      <c r="B886"/>
      <c r="L886" s="21"/>
    </row>
    <row r="887" spans="1:12" s="38" customFormat="1" ht="15.75">
      <c r="A887" s="166"/>
      <c r="B887"/>
      <c r="L887" s="21"/>
    </row>
    <row r="888" spans="1:12" s="38" customFormat="1" ht="15.75">
      <c r="A888" s="166"/>
      <c r="B888"/>
      <c r="L888" s="21"/>
    </row>
    <row r="889" spans="1:12" s="38" customFormat="1" ht="15.75">
      <c r="A889" s="166"/>
      <c r="B889"/>
      <c r="L889" s="21"/>
    </row>
    <row r="890" spans="1:12" s="38" customFormat="1" ht="15.75">
      <c r="A890" s="166"/>
      <c r="B890"/>
      <c r="L890" s="21"/>
    </row>
    <row r="891" spans="1:12" s="38" customFormat="1" ht="15.75">
      <c r="A891" s="166"/>
      <c r="B891"/>
      <c r="L891" s="21"/>
    </row>
    <row r="892" spans="1:12" s="38" customFormat="1" ht="15.75">
      <c r="A892" s="166"/>
      <c r="B892"/>
      <c r="L892" s="21"/>
    </row>
    <row r="893" spans="1:12" s="38" customFormat="1" ht="15.75">
      <c r="A893" s="166"/>
      <c r="B893"/>
      <c r="L893" s="21"/>
    </row>
    <row r="894" spans="1:12" s="38" customFormat="1" ht="15.75">
      <c r="A894" s="166"/>
      <c r="B894"/>
      <c r="L894" s="21"/>
    </row>
    <row r="895" spans="1:12" s="38" customFormat="1" ht="15.75">
      <c r="A895" s="166"/>
      <c r="B895"/>
      <c r="L895" s="21"/>
    </row>
    <row r="896" spans="1:12" s="38" customFormat="1" ht="15.75">
      <c r="A896" s="536"/>
      <c r="L896" s="21"/>
    </row>
    <row r="897" spans="1:15" s="38" customFormat="1" ht="15.75">
      <c r="A897" s="536"/>
      <c r="L897" s="21"/>
    </row>
    <row r="898" spans="1:15" s="38" customFormat="1" ht="15.75">
      <c r="A898" s="536"/>
      <c r="L898" s="21"/>
    </row>
    <row r="899" spans="1:15" s="38" customFormat="1" ht="15.75">
      <c r="A899" s="536"/>
      <c r="L899" s="21"/>
    </row>
    <row r="900" spans="1:15" s="38" customFormat="1" ht="23.25">
      <c r="A900" s="535" t="s">
        <v>3285</v>
      </c>
      <c r="L900" s="21"/>
    </row>
    <row r="901" spans="1:15" s="38" customFormat="1" ht="15.75">
      <c r="A901" s="537" t="s">
        <v>2448</v>
      </c>
      <c r="F901" s="537" t="s">
        <v>2449</v>
      </c>
      <c r="K901" s="537" t="s">
        <v>2450</v>
      </c>
    </row>
    <row r="902" spans="1:15" s="38" customFormat="1" ht="15.75">
      <c r="A902" s="166"/>
      <c r="B902"/>
      <c r="C902"/>
      <c r="D902"/>
      <c r="F902" s="166"/>
      <c r="G902"/>
      <c r="K902" s="166" t="s">
        <v>677</v>
      </c>
      <c r="L902" t="s">
        <v>4946</v>
      </c>
      <c r="O902"/>
    </row>
    <row r="903" spans="1:15" s="38" customFormat="1" ht="15.75">
      <c r="A903" s="166"/>
      <c r="B903"/>
      <c r="F903" s="166"/>
      <c r="G903"/>
      <c r="K903" s="166"/>
      <c r="L903"/>
    </row>
    <row r="904" spans="1:15" s="38" customFormat="1" ht="15.75">
      <c r="A904" s="166"/>
      <c r="B904"/>
      <c r="K904" s="166"/>
      <c r="L904"/>
    </row>
    <row r="905" spans="1:15" s="38" customFormat="1" ht="15.75">
      <c r="A905" s="166"/>
      <c r="B905"/>
      <c r="K905" s="166"/>
      <c r="L905"/>
    </row>
    <row r="906" spans="1:15" s="38" customFormat="1" ht="15.75">
      <c r="A906" s="166"/>
      <c r="B906"/>
      <c r="K906" s="166"/>
      <c r="L906"/>
    </row>
    <row r="907" spans="1:15" s="38" customFormat="1" ht="15.75">
      <c r="A907" s="166"/>
      <c r="B907"/>
      <c r="K907" s="166"/>
      <c r="L907"/>
    </row>
    <row r="908" spans="1:15" s="38" customFormat="1" ht="15.75">
      <c r="A908" s="166"/>
      <c r="B908"/>
      <c r="K908" s="166"/>
      <c r="L908"/>
    </row>
    <row r="909" spans="1:15" s="38" customFormat="1" ht="15.75">
      <c r="A909" s="166"/>
      <c r="B909"/>
      <c r="K909" s="166"/>
      <c r="L909"/>
    </row>
    <row r="910" spans="1:15" s="38" customFormat="1" ht="15.75">
      <c r="A910" s="166"/>
      <c r="B910"/>
      <c r="K910" s="166"/>
      <c r="L910"/>
    </row>
    <row r="911" spans="1:15" s="38" customFormat="1" ht="15.75">
      <c r="A911" s="166"/>
      <c r="B911"/>
      <c r="K911" s="166"/>
      <c r="L911"/>
    </row>
    <row r="912" spans="1:15" s="38" customFormat="1" ht="15.75">
      <c r="A912" s="166"/>
      <c r="B912"/>
      <c r="L912" s="21"/>
    </row>
    <row r="913" spans="1:12" s="38" customFormat="1" ht="15.75">
      <c r="A913" s="166"/>
      <c r="B913"/>
      <c r="L913" s="21"/>
    </row>
    <row r="914" spans="1:12" s="38" customFormat="1" ht="15.75">
      <c r="A914" s="166"/>
      <c r="B914"/>
      <c r="L914" s="21"/>
    </row>
    <row r="915" spans="1:12" s="38" customFormat="1" ht="15.75">
      <c r="A915" s="166"/>
      <c r="B915"/>
      <c r="L915" s="21"/>
    </row>
    <row r="916" spans="1:12" s="38" customFormat="1" ht="15.75">
      <c r="A916" s="166"/>
      <c r="B916"/>
      <c r="L916" s="21"/>
    </row>
    <row r="917" spans="1:12" s="38" customFormat="1" ht="15.75">
      <c r="A917" s="166"/>
      <c r="B917"/>
      <c r="L917" s="21"/>
    </row>
    <row r="918" spans="1:12" s="38" customFormat="1" ht="15.75">
      <c r="A918" s="166"/>
      <c r="B918"/>
      <c r="L918" s="21"/>
    </row>
    <row r="919" spans="1:12" s="38" customFormat="1" ht="15.75">
      <c r="A919" s="166"/>
      <c r="B919"/>
      <c r="L919" s="21"/>
    </row>
    <row r="920" spans="1:12" s="38" customFormat="1" ht="15.75">
      <c r="A920" s="166"/>
      <c r="B920"/>
      <c r="L920" s="21"/>
    </row>
    <row r="921" spans="1:12" s="38" customFormat="1" ht="15.75">
      <c r="A921" s="536"/>
      <c r="L921" s="21"/>
    </row>
    <row r="922" spans="1:12" s="38" customFormat="1" ht="15.75">
      <c r="A922" s="536"/>
      <c r="L922" s="21"/>
    </row>
    <row r="923" spans="1:12" s="38" customFormat="1" ht="15.75">
      <c r="A923" s="536"/>
      <c r="L923" s="21"/>
    </row>
    <row r="924" spans="1:12" s="38" customFormat="1" ht="15.75">
      <c r="A924" s="536"/>
      <c r="L924" s="21"/>
    </row>
    <row r="925" spans="1:12" s="38" customFormat="1" ht="15.75">
      <c r="A925" s="536"/>
      <c r="L925" s="21"/>
    </row>
    <row r="926" spans="1:12" s="38" customFormat="1" ht="15.75">
      <c r="A926" s="536"/>
      <c r="L926" s="21"/>
    </row>
    <row r="927" spans="1:12" s="38" customFormat="1" ht="15.75">
      <c r="A927" s="536"/>
      <c r="L927" s="21"/>
    </row>
    <row r="928" spans="1:12" s="38" customFormat="1" ht="15.75">
      <c r="A928" s="536"/>
      <c r="L928" s="21"/>
    </row>
    <row r="929" spans="1:14" s="38" customFormat="1" ht="15.75">
      <c r="A929" s="536"/>
      <c r="L929" s="21"/>
    </row>
    <row r="930" spans="1:14" s="38" customFormat="1" ht="15.75">
      <c r="A930" s="536"/>
      <c r="L930" s="21"/>
    </row>
    <row r="931" spans="1:14" s="38" customFormat="1" ht="23.25">
      <c r="A931" s="535" t="s">
        <v>1279</v>
      </c>
    </row>
    <row r="932" spans="1:14" s="38" customFormat="1" ht="15.75">
      <c r="A932" s="537" t="s">
        <v>2448</v>
      </c>
      <c r="F932" s="537" t="s">
        <v>2449</v>
      </c>
      <c r="K932" s="537" t="s">
        <v>2450</v>
      </c>
    </row>
    <row r="933" spans="1:14" s="38" customFormat="1" ht="15.75">
      <c r="A933" s="166"/>
      <c r="B933"/>
      <c r="F933" s="166"/>
      <c r="G933"/>
      <c r="H933" s="21"/>
      <c r="K933" s="166"/>
      <c r="L933"/>
      <c r="M933"/>
      <c r="N933"/>
    </row>
    <row r="934" spans="1:14" s="38" customFormat="1" ht="15.75">
      <c r="A934" s="542"/>
      <c r="B934"/>
      <c r="F934" s="166"/>
      <c r="G934"/>
      <c r="K934" s="166"/>
      <c r="L934"/>
    </row>
    <row r="935" spans="1:14" s="38" customFormat="1" ht="15.75">
      <c r="A935" s="166"/>
      <c r="B935"/>
      <c r="K935" s="166"/>
      <c r="L935"/>
    </row>
    <row r="936" spans="1:14" s="38" customFormat="1" ht="15.75">
      <c r="A936" s="166"/>
      <c r="B936"/>
      <c r="K936" s="166"/>
      <c r="L936"/>
    </row>
    <row r="937" spans="1:14" s="38" customFormat="1" ht="15.75">
      <c r="A937" s="166"/>
      <c r="B937"/>
      <c r="K937" s="166"/>
      <c r="L937"/>
    </row>
    <row r="938" spans="1:14" s="38" customFormat="1" ht="15.75">
      <c r="A938" s="166"/>
      <c r="B938"/>
      <c r="K938" s="166"/>
      <c r="L938"/>
    </row>
    <row r="939" spans="1:14" s="38" customFormat="1" ht="15.75">
      <c r="A939" s="166"/>
      <c r="B939"/>
      <c r="L939" s="21"/>
    </row>
    <row r="940" spans="1:14" s="38" customFormat="1" ht="15.75">
      <c r="A940" s="166"/>
      <c r="B940"/>
      <c r="L940" s="21"/>
    </row>
    <row r="941" spans="1:14" s="38" customFormat="1" ht="15.75">
      <c r="A941" s="166"/>
      <c r="B941"/>
      <c r="L941" s="21"/>
    </row>
    <row r="942" spans="1:14" s="38" customFormat="1" ht="15.75">
      <c r="A942" s="166"/>
      <c r="B942"/>
      <c r="L942" s="21"/>
    </row>
    <row r="943" spans="1:14" s="38" customFormat="1" ht="15.75">
      <c r="A943" s="166"/>
      <c r="B943"/>
      <c r="L943" s="21"/>
    </row>
    <row r="944" spans="1:14" s="38" customFormat="1" ht="15.75">
      <c r="A944" s="166"/>
      <c r="B944"/>
      <c r="L944" s="21"/>
    </row>
    <row r="945" spans="1:12" s="38" customFormat="1" ht="15.75">
      <c r="A945" s="166"/>
      <c r="B945"/>
      <c r="L945" s="21"/>
    </row>
    <row r="946" spans="1:12" s="38" customFormat="1" ht="15.75">
      <c r="A946" s="166"/>
      <c r="B946"/>
      <c r="L946" s="21"/>
    </row>
    <row r="947" spans="1:12" s="38" customFormat="1" ht="15.75">
      <c r="A947" s="166"/>
      <c r="B947"/>
      <c r="L947" s="21"/>
    </row>
    <row r="948" spans="1:12" s="38" customFormat="1" ht="15.75">
      <c r="A948" s="166"/>
      <c r="B948"/>
      <c r="L948" s="21"/>
    </row>
    <row r="949" spans="1:12" s="38" customFormat="1" ht="15.75">
      <c r="A949" s="166"/>
      <c r="B949"/>
      <c r="L949" s="21"/>
    </row>
    <row r="950" spans="1:12" s="38" customFormat="1" ht="15.75">
      <c r="A950" s="166"/>
      <c r="B950"/>
      <c r="L950" s="21"/>
    </row>
    <row r="951" spans="1:12" s="38" customFormat="1" ht="15.75">
      <c r="A951" s="166"/>
      <c r="B951"/>
      <c r="L951" s="21"/>
    </row>
    <row r="952" spans="1:12" s="38" customFormat="1" ht="15.75">
      <c r="A952" s="536"/>
      <c r="L952" s="21"/>
    </row>
    <row r="953" spans="1:12" s="38" customFormat="1" ht="15.75">
      <c r="A953" s="536"/>
      <c r="L953" s="21"/>
    </row>
    <row r="954" spans="1:12" s="38" customFormat="1" ht="15.75">
      <c r="A954" s="536"/>
      <c r="L954" s="21"/>
    </row>
    <row r="955" spans="1:12" s="38" customFormat="1" ht="15.75">
      <c r="A955" s="536"/>
      <c r="L955" s="21"/>
    </row>
    <row r="956" spans="1:12" s="38" customFormat="1" ht="15.75">
      <c r="A956" s="536"/>
      <c r="L956" s="21"/>
    </row>
    <row r="957" spans="1:12" s="38" customFormat="1" ht="15.75">
      <c r="A957" s="536"/>
      <c r="L957" s="21"/>
    </row>
    <row r="958" spans="1:12" s="38" customFormat="1" ht="15.75">
      <c r="A958" s="536"/>
      <c r="L958" s="21"/>
    </row>
    <row r="959" spans="1:12" s="38" customFormat="1" ht="15.75">
      <c r="A959" s="536"/>
      <c r="L959" s="21"/>
    </row>
    <row r="960" spans="1:12" s="38" customFormat="1" ht="15.75">
      <c r="A960" s="536"/>
      <c r="L960" s="21"/>
    </row>
    <row r="961" spans="1:15" s="38" customFormat="1" ht="15.75">
      <c r="A961" s="536"/>
    </row>
    <row r="962" spans="1:15" s="38" customFormat="1" ht="23.25">
      <c r="A962" s="535" t="s">
        <v>596</v>
      </c>
    </row>
    <row r="963" spans="1:15" s="38" customFormat="1" ht="15.75">
      <c r="A963" s="537" t="s">
        <v>2448</v>
      </c>
      <c r="F963" s="537" t="s">
        <v>2449</v>
      </c>
      <c r="K963" s="537" t="s">
        <v>2450</v>
      </c>
    </row>
    <row r="964" spans="1:15" s="38" customFormat="1" ht="15.75">
      <c r="A964" s="166"/>
      <c r="B964"/>
      <c r="F964" s="166"/>
      <c r="G964"/>
      <c r="H964"/>
      <c r="I964"/>
      <c r="J964"/>
      <c r="K964" s="166" t="s">
        <v>678</v>
      </c>
      <c r="L964" t="s">
        <v>4949</v>
      </c>
      <c r="M964"/>
      <c r="N964"/>
      <c r="O964"/>
    </row>
    <row r="965" spans="1:15" s="38" customFormat="1" ht="15.75">
      <c r="A965" s="166"/>
      <c r="B965"/>
      <c r="F965" s="166"/>
      <c r="G965"/>
      <c r="K965" s="166" t="s">
        <v>676</v>
      </c>
      <c r="L965" t="s">
        <v>4950</v>
      </c>
      <c r="M965"/>
      <c r="N965"/>
    </row>
    <row r="966" spans="1:15" s="38" customFormat="1" ht="15.75">
      <c r="A966" s="166"/>
      <c r="B966"/>
      <c r="C966"/>
      <c r="D966"/>
      <c r="F966" s="166"/>
      <c r="G966"/>
      <c r="K966" s="166"/>
      <c r="L966"/>
      <c r="M966"/>
      <c r="N966"/>
    </row>
    <row r="967" spans="1:15" s="38" customFormat="1" ht="15.75">
      <c r="A967" s="166"/>
      <c r="B967"/>
      <c r="F967" s="166"/>
      <c r="G967"/>
      <c r="K967" s="166"/>
      <c r="L967"/>
      <c r="M967"/>
      <c r="N967"/>
    </row>
    <row r="968" spans="1:15" s="38" customFormat="1" ht="15.75">
      <c r="A968" s="166"/>
      <c r="B968"/>
      <c r="F968" s="166"/>
      <c r="G968"/>
      <c r="K968" s="166"/>
      <c r="L968"/>
      <c r="M968"/>
      <c r="N968"/>
    </row>
    <row r="969" spans="1:15" s="38" customFormat="1" ht="15.75">
      <c r="A969" s="166"/>
      <c r="B969"/>
      <c r="F969" s="166"/>
      <c r="G969"/>
      <c r="K969" s="166"/>
      <c r="L969"/>
      <c r="M969"/>
      <c r="N969"/>
      <c r="O969"/>
    </row>
    <row r="970" spans="1:15" s="38" customFormat="1" ht="15.75">
      <c r="A970" s="166"/>
      <c r="B970"/>
      <c r="F970" s="166"/>
      <c r="G970"/>
      <c r="K970" s="166"/>
      <c r="L970"/>
      <c r="N970" s="190"/>
    </row>
    <row r="971" spans="1:15" s="38" customFormat="1" ht="15.75">
      <c r="A971" s="166"/>
      <c r="B971"/>
      <c r="F971" s="166"/>
      <c r="G971"/>
      <c r="K971" s="166"/>
      <c r="L971"/>
      <c r="M971" s="21"/>
      <c r="N971" s="58"/>
    </row>
    <row r="972" spans="1:15" s="38" customFormat="1" ht="15.75">
      <c r="A972" s="166"/>
      <c r="B972"/>
      <c r="F972" s="166"/>
      <c r="G972"/>
      <c r="K972" s="166"/>
      <c r="L972"/>
    </row>
    <row r="973" spans="1:15" s="38" customFormat="1" ht="15.75">
      <c r="A973" s="166"/>
      <c r="B973"/>
      <c r="F973" s="166"/>
      <c r="G973"/>
      <c r="K973" s="166"/>
      <c r="L973"/>
    </row>
    <row r="974" spans="1:15" s="38" customFormat="1" ht="15.75">
      <c r="A974" s="166"/>
      <c r="B974"/>
      <c r="F974" s="166"/>
      <c r="G974"/>
      <c r="K974" s="166"/>
      <c r="L974"/>
    </row>
    <row r="975" spans="1:15" s="38" customFormat="1" ht="15.75">
      <c r="A975" s="166"/>
      <c r="B975"/>
      <c r="F975" s="166"/>
      <c r="G975"/>
      <c r="K975" s="166"/>
      <c r="L975"/>
    </row>
    <row r="976" spans="1:15" s="38" customFormat="1" ht="15.75">
      <c r="A976" s="166"/>
      <c r="B976"/>
      <c r="F976" s="166"/>
      <c r="G976"/>
      <c r="K976" s="166"/>
      <c r="L976"/>
    </row>
    <row r="977" spans="1:12" s="38" customFormat="1" ht="15.75">
      <c r="A977" s="166"/>
      <c r="B977"/>
      <c r="F977" s="166"/>
      <c r="G977"/>
      <c r="K977" s="166"/>
      <c r="L977"/>
    </row>
    <row r="978" spans="1:12" s="38" customFormat="1" ht="15.75">
      <c r="A978" s="166"/>
      <c r="B978"/>
      <c r="F978" s="166"/>
      <c r="G978"/>
      <c r="K978" s="166"/>
      <c r="L978"/>
    </row>
    <row r="979" spans="1:12" s="38" customFormat="1" ht="15.75">
      <c r="A979" s="166"/>
      <c r="B979"/>
      <c r="F979" s="166"/>
      <c r="G979"/>
      <c r="K979" s="166"/>
      <c r="L979"/>
    </row>
    <row r="980" spans="1:12" s="38" customFormat="1" ht="15.75">
      <c r="A980" s="166"/>
      <c r="B980"/>
      <c r="F980" s="166"/>
      <c r="G980"/>
      <c r="K980" s="166"/>
      <c r="L980"/>
    </row>
    <row r="981" spans="1:12" s="38" customFormat="1" ht="15.75">
      <c r="A981" s="166"/>
      <c r="B981"/>
      <c r="F981" s="166"/>
      <c r="G981"/>
      <c r="K981" s="166"/>
      <c r="L981"/>
    </row>
    <row r="982" spans="1:12" s="38" customFormat="1" ht="15.75">
      <c r="A982" s="166"/>
      <c r="B982"/>
      <c r="F982" s="166"/>
      <c r="G982"/>
      <c r="K982" s="166"/>
      <c r="L982"/>
    </row>
    <row r="983" spans="1:12" s="38" customFormat="1" ht="15.75">
      <c r="A983" s="166"/>
      <c r="B983"/>
      <c r="F983" s="166"/>
      <c r="G983"/>
      <c r="K983" s="166"/>
      <c r="L983"/>
    </row>
    <row r="984" spans="1:12" s="38" customFormat="1" ht="15.75">
      <c r="A984" s="166"/>
      <c r="B984"/>
      <c r="F984" s="166"/>
      <c r="G984"/>
      <c r="K984" s="166"/>
      <c r="L984"/>
    </row>
    <row r="985" spans="1:12" s="38" customFormat="1" ht="15.75">
      <c r="A985" s="536"/>
    </row>
    <row r="986" spans="1:12" s="38" customFormat="1" ht="15.75">
      <c r="A986" s="536"/>
    </row>
    <row r="987" spans="1:12" s="38" customFormat="1" ht="15.75">
      <c r="A987" s="536"/>
    </row>
    <row r="988" spans="1:12" s="38" customFormat="1" ht="15.75">
      <c r="A988" s="536"/>
    </row>
    <row r="989" spans="1:12" s="38" customFormat="1" ht="15.75">
      <c r="A989" s="536"/>
    </row>
    <row r="990" spans="1:12" s="38" customFormat="1" ht="15.75">
      <c r="A990" s="536"/>
    </row>
    <row r="991" spans="1:12" s="38" customFormat="1" ht="15.75">
      <c r="A991" s="536"/>
    </row>
    <row r="992" spans="1:12" s="38" customFormat="1" ht="15.75">
      <c r="A992" s="536"/>
    </row>
    <row r="993" spans="1:15" s="38" customFormat="1" ht="23.25">
      <c r="A993" s="535" t="s">
        <v>1584</v>
      </c>
    </row>
    <row r="994" spans="1:15" s="38" customFormat="1" ht="15.75">
      <c r="A994" s="537" t="s">
        <v>2448</v>
      </c>
      <c r="F994" s="537" t="s">
        <v>2449</v>
      </c>
      <c r="K994" s="537" t="s">
        <v>2450</v>
      </c>
    </row>
    <row r="995" spans="1:15" s="38" customFormat="1" ht="15.75">
      <c r="A995" s="166"/>
      <c r="B995"/>
      <c r="C995"/>
      <c r="D995"/>
      <c r="F995" s="166" t="s">
        <v>677</v>
      </c>
      <c r="G995" t="s">
        <v>4837</v>
      </c>
      <c r="H995"/>
      <c r="I995"/>
      <c r="K995" s="166" t="s">
        <v>678</v>
      </c>
      <c r="L995" t="s">
        <v>4670</v>
      </c>
      <c r="M995"/>
      <c r="N995"/>
    </row>
    <row r="996" spans="1:15" s="38" customFormat="1" ht="15.75">
      <c r="A996" s="166"/>
      <c r="B996"/>
      <c r="C996"/>
      <c r="D996"/>
      <c r="E996"/>
      <c r="F996" s="166"/>
      <c r="G996"/>
      <c r="K996" s="166"/>
      <c r="L996"/>
      <c r="M996" s="533"/>
      <c r="N996"/>
    </row>
    <row r="997" spans="1:15" s="38" customFormat="1" ht="15.75">
      <c r="A997" s="166"/>
      <c r="B997"/>
      <c r="K997" s="166"/>
      <c r="L997"/>
      <c r="M997" s="533"/>
      <c r="N997"/>
    </row>
    <row r="998" spans="1:15" s="38" customFormat="1" ht="15.75">
      <c r="A998" s="166"/>
      <c r="B998"/>
      <c r="K998" s="166"/>
      <c r="L998"/>
      <c r="M998" s="533"/>
      <c r="N998"/>
    </row>
    <row r="999" spans="1:15" s="38" customFormat="1" ht="15.75">
      <c r="A999" s="166"/>
      <c r="B999"/>
      <c r="K999" s="166"/>
      <c r="L999"/>
      <c r="M999"/>
      <c r="N999"/>
    </row>
    <row r="1000" spans="1:15" s="38" customFormat="1" ht="15.75">
      <c r="A1000" s="166"/>
      <c r="B1000"/>
      <c r="K1000" s="166"/>
      <c r="L1000"/>
      <c r="M1000"/>
      <c r="N1000"/>
      <c r="O1000"/>
    </row>
    <row r="1001" spans="1:15" s="38" customFormat="1" ht="15.75">
      <c r="A1001" s="166"/>
      <c r="B1001"/>
      <c r="K1001" s="166"/>
      <c r="L1001"/>
      <c r="M1001"/>
      <c r="N1001"/>
    </row>
    <row r="1002" spans="1:15" s="38" customFormat="1" ht="15.75">
      <c r="A1002" s="166"/>
      <c r="B1002"/>
      <c r="K1002" s="166"/>
      <c r="L1002"/>
      <c r="M1002"/>
      <c r="N1002"/>
      <c r="O1002"/>
    </row>
    <row r="1003" spans="1:15" s="38" customFormat="1" ht="15.75">
      <c r="A1003" s="166"/>
      <c r="B1003"/>
      <c r="K1003" s="166"/>
      <c r="L1003"/>
      <c r="M1003"/>
      <c r="N1003"/>
      <c r="O1003"/>
    </row>
    <row r="1004" spans="1:15" s="38" customFormat="1" ht="15.75">
      <c r="A1004" s="166"/>
      <c r="B1004"/>
      <c r="K1004" s="166"/>
      <c r="L1004"/>
      <c r="M1004" s="21"/>
      <c r="N1004" s="58"/>
    </row>
    <row r="1005" spans="1:15" s="38" customFormat="1" ht="15.75">
      <c r="A1005" s="166"/>
      <c r="B1005"/>
    </row>
    <row r="1006" spans="1:15" s="38" customFormat="1" ht="15.75">
      <c r="A1006" s="166"/>
      <c r="B1006"/>
    </row>
    <row r="1007" spans="1:15" s="38" customFormat="1" ht="15.75">
      <c r="A1007" s="166"/>
      <c r="B1007"/>
    </row>
    <row r="1008" spans="1:15" s="38" customFormat="1" ht="15.75">
      <c r="A1008" s="166"/>
      <c r="B1008"/>
    </row>
    <row r="1009" spans="1:2" s="38" customFormat="1" ht="15.75">
      <c r="A1009" s="166"/>
      <c r="B1009"/>
    </row>
    <row r="1010" spans="1:2" s="38" customFormat="1" ht="15.75">
      <c r="A1010" s="166"/>
      <c r="B1010"/>
    </row>
    <row r="1011" spans="1:2" s="38" customFormat="1" ht="15.75">
      <c r="A1011" s="166"/>
      <c r="B1011"/>
    </row>
    <row r="1012" spans="1:2" s="38" customFormat="1" ht="15.75">
      <c r="A1012" s="166"/>
      <c r="B1012"/>
    </row>
    <row r="1013" spans="1:2" s="38" customFormat="1" ht="15.75">
      <c r="A1013" s="166"/>
      <c r="B1013"/>
    </row>
    <row r="1014" spans="1:2" s="38" customFormat="1" ht="15.75">
      <c r="A1014" s="166"/>
      <c r="B1014"/>
    </row>
    <row r="1015" spans="1:2" s="38" customFormat="1" ht="15.75">
      <c r="A1015" s="166"/>
      <c r="B1015"/>
    </row>
    <row r="1016" spans="1:2" s="38" customFormat="1" ht="15.75">
      <c r="A1016" s="166"/>
      <c r="B1016"/>
    </row>
    <row r="1017" spans="1:2" s="38" customFormat="1" ht="15.75">
      <c r="A1017" s="166"/>
      <c r="B1017"/>
    </row>
    <row r="1018" spans="1:2" s="38" customFormat="1" ht="15.75">
      <c r="A1018" s="166"/>
      <c r="B1018"/>
    </row>
    <row r="1019" spans="1:2" s="38" customFormat="1" ht="15.75">
      <c r="A1019" s="536"/>
    </row>
    <row r="1020" spans="1:2" s="38" customFormat="1" ht="15.75">
      <c r="A1020" s="536"/>
    </row>
    <row r="1021" spans="1:2" s="38" customFormat="1" ht="15.75">
      <c r="A1021" s="536"/>
    </row>
    <row r="1022" spans="1:2" s="38" customFormat="1" ht="15.75">
      <c r="A1022" s="536"/>
    </row>
    <row r="1023" spans="1:2" s="38" customFormat="1" ht="15.75">
      <c r="A1023" s="536"/>
    </row>
    <row r="1024" spans="1:2" s="38" customFormat="1" ht="23.25">
      <c r="A1024" s="535" t="s">
        <v>2512</v>
      </c>
    </row>
    <row r="1025" spans="1:15" s="38" customFormat="1" ht="15.75">
      <c r="A1025" s="537" t="s">
        <v>2448</v>
      </c>
      <c r="F1025" s="537" t="s">
        <v>2449</v>
      </c>
      <c r="K1025" s="537" t="s">
        <v>2450</v>
      </c>
    </row>
    <row r="1026" spans="1:15" s="38" customFormat="1" ht="15.75">
      <c r="A1026" s="542"/>
      <c r="B1026"/>
      <c r="F1026" s="166"/>
      <c r="G1026"/>
      <c r="H1026"/>
      <c r="I1026"/>
      <c r="K1026" s="166" t="s">
        <v>678</v>
      </c>
      <c r="L1026" t="s">
        <v>4843</v>
      </c>
      <c r="M1026"/>
      <c r="N1026"/>
    </row>
    <row r="1027" spans="1:15" s="38" customFormat="1" ht="15.75">
      <c r="A1027" s="537"/>
      <c r="F1027" s="166"/>
      <c r="G1027"/>
      <c r="H1027"/>
      <c r="K1027" s="166"/>
      <c r="L1027"/>
      <c r="M1027"/>
      <c r="N1027"/>
      <c r="O1027"/>
    </row>
    <row r="1028" spans="1:15" s="38" customFormat="1" ht="15.75">
      <c r="A1028" s="537"/>
      <c r="F1028" s="166"/>
      <c r="G1028"/>
      <c r="H1028"/>
      <c r="K1028" s="166"/>
      <c r="L1028"/>
      <c r="M1028"/>
      <c r="N1028"/>
    </row>
    <row r="1029" spans="1:15" s="38" customFormat="1" ht="15.75">
      <c r="A1029" s="537"/>
      <c r="F1029" s="166"/>
      <c r="G1029"/>
      <c r="K1029" s="166"/>
      <c r="L1029"/>
      <c r="M1029"/>
      <c r="N1029"/>
    </row>
    <row r="1030" spans="1:15" s="38" customFormat="1" ht="15.75">
      <c r="A1030" s="537"/>
      <c r="F1030" s="537"/>
      <c r="K1030" s="166"/>
      <c r="L1030"/>
      <c r="M1030" s="533"/>
      <c r="N1030"/>
    </row>
    <row r="1031" spans="1:15" s="38" customFormat="1" ht="15.75">
      <c r="A1031" s="537"/>
      <c r="F1031" s="537"/>
      <c r="K1031" s="166"/>
      <c r="L1031"/>
      <c r="M1031"/>
      <c r="N1031"/>
    </row>
    <row r="1032" spans="1:15" s="38" customFormat="1" ht="15.75">
      <c r="A1032" s="537"/>
      <c r="F1032" s="537"/>
      <c r="K1032" s="166"/>
      <c r="L1032"/>
      <c r="M1032"/>
      <c r="N1032"/>
      <c r="O1032"/>
    </row>
    <row r="1033" spans="1:15" s="38" customFormat="1" ht="15.75">
      <c r="A1033" s="537"/>
      <c r="F1033" s="537"/>
      <c r="K1033" s="166"/>
      <c r="L1033"/>
      <c r="M1033"/>
      <c r="N1033"/>
    </row>
    <row r="1034" spans="1:15" s="38" customFormat="1" ht="15.75">
      <c r="A1034" s="537"/>
      <c r="F1034" s="537"/>
      <c r="K1034" s="166"/>
      <c r="L1034"/>
      <c r="M1034"/>
      <c r="N1034"/>
    </row>
    <row r="1035" spans="1:15" s="38" customFormat="1" ht="15.75">
      <c r="A1035" s="537"/>
      <c r="F1035" s="537"/>
      <c r="K1035" s="166"/>
      <c r="L1035"/>
      <c r="M1035" s="21"/>
      <c r="N1035" s="58"/>
    </row>
    <row r="1036" spans="1:15" s="38" customFormat="1" ht="15.75">
      <c r="A1036" s="537"/>
      <c r="F1036" s="537"/>
      <c r="K1036" s="166"/>
      <c r="L1036"/>
      <c r="M1036"/>
      <c r="N1036"/>
    </row>
    <row r="1037" spans="1:15" s="38" customFormat="1" ht="15.75">
      <c r="A1037" s="537"/>
      <c r="F1037" s="537"/>
      <c r="K1037" s="166"/>
      <c r="L1037"/>
      <c r="M1037"/>
      <c r="N1037"/>
    </row>
    <row r="1038" spans="1:15" s="38" customFormat="1" ht="15.75">
      <c r="A1038" s="537"/>
      <c r="F1038" s="537"/>
      <c r="K1038" s="166"/>
      <c r="L1038"/>
      <c r="M1038"/>
      <c r="N1038"/>
    </row>
    <row r="1039" spans="1:15" s="38" customFormat="1" ht="15.75">
      <c r="A1039" s="537"/>
      <c r="F1039" s="537"/>
      <c r="K1039" s="537"/>
    </row>
    <row r="1040" spans="1:15" s="38" customFormat="1" ht="15.75">
      <c r="A1040" s="537"/>
      <c r="F1040" s="537"/>
      <c r="K1040" s="537"/>
    </row>
    <row r="1041" spans="1:11" s="38" customFormat="1" ht="15.75">
      <c r="A1041" s="537"/>
      <c r="F1041" s="537"/>
      <c r="K1041" s="537"/>
    </row>
    <row r="1042" spans="1:11" s="38" customFormat="1" ht="15.75">
      <c r="A1042" s="537"/>
      <c r="F1042" s="537"/>
      <c r="K1042" s="537"/>
    </row>
    <row r="1043" spans="1:11" s="38" customFormat="1" ht="15.75">
      <c r="A1043" s="537"/>
      <c r="F1043" s="537"/>
      <c r="K1043" s="537"/>
    </row>
    <row r="1044" spans="1:11" s="38" customFormat="1" ht="15.75">
      <c r="A1044" s="537"/>
      <c r="F1044" s="537"/>
      <c r="K1044" s="537"/>
    </row>
    <row r="1045" spans="1:11" s="38" customFormat="1" ht="15.75">
      <c r="A1045" s="537"/>
      <c r="F1045" s="537"/>
      <c r="K1045" s="537"/>
    </row>
    <row r="1046" spans="1:11" s="38" customFormat="1" ht="15.75">
      <c r="A1046" s="537"/>
      <c r="F1046" s="537"/>
      <c r="K1046" s="537"/>
    </row>
    <row r="1047" spans="1:11" s="38" customFormat="1" ht="15.75">
      <c r="A1047" s="537"/>
      <c r="F1047" s="537"/>
      <c r="K1047" s="537"/>
    </row>
    <row r="1048" spans="1:11" s="38" customFormat="1" ht="15.75">
      <c r="A1048" s="536"/>
    </row>
    <row r="1049" spans="1:11" s="38" customFormat="1" ht="15.75">
      <c r="A1049" s="536"/>
    </row>
    <row r="1050" spans="1:11" s="38" customFormat="1" ht="15.75">
      <c r="A1050" s="536"/>
    </row>
    <row r="1051" spans="1:11" s="38" customFormat="1" ht="15.75">
      <c r="A1051" s="536"/>
    </row>
    <row r="1052" spans="1:11" s="38" customFormat="1" ht="15.75">
      <c r="A1052" s="536"/>
    </row>
    <row r="1053" spans="1:11" s="38" customFormat="1" ht="15.75">
      <c r="A1053" s="536"/>
    </row>
    <row r="1054" spans="1:11" s="38" customFormat="1" ht="15.75">
      <c r="A1054" s="536"/>
    </row>
    <row r="1055" spans="1:11" s="38" customFormat="1" ht="23.25">
      <c r="A1055" s="535" t="s">
        <v>3857</v>
      </c>
    </row>
    <row r="1056" spans="1:11" s="38" customFormat="1" ht="15.75">
      <c r="A1056" s="537" t="s">
        <v>2448</v>
      </c>
      <c r="F1056" s="537" t="s">
        <v>2449</v>
      </c>
      <c r="K1056" s="537" t="s">
        <v>2450</v>
      </c>
    </row>
    <row r="1057" spans="1:15" s="38" customFormat="1" ht="15.75">
      <c r="A1057" s="166"/>
      <c r="B1057"/>
      <c r="C1057"/>
      <c r="D1057"/>
      <c r="E1057"/>
      <c r="F1057" s="166" t="s">
        <v>676</v>
      </c>
      <c r="G1057" t="s">
        <v>4844</v>
      </c>
      <c r="H1057"/>
      <c r="I1057"/>
      <c r="K1057" s="166" t="s">
        <v>678</v>
      </c>
      <c r="L1057" t="s">
        <v>4838</v>
      </c>
      <c r="M1057"/>
      <c r="N1057"/>
    </row>
    <row r="1058" spans="1:15" s="38" customFormat="1" ht="15.75">
      <c r="A1058" s="166"/>
      <c r="B1058"/>
      <c r="F1058" s="166"/>
      <c r="G1058"/>
      <c r="H1058"/>
      <c r="I1058"/>
      <c r="K1058" s="166"/>
      <c r="L1058"/>
      <c r="M1058"/>
      <c r="N1058"/>
    </row>
    <row r="1059" spans="1:15" s="38" customFormat="1" ht="15.75">
      <c r="A1059" s="166"/>
      <c r="B1059"/>
      <c r="F1059" s="166"/>
      <c r="G1059"/>
      <c r="H1059"/>
      <c r="K1059" s="166"/>
      <c r="L1059"/>
      <c r="M1059"/>
      <c r="N1059"/>
      <c r="O1059"/>
    </row>
    <row r="1060" spans="1:15" s="38" customFormat="1" ht="15.75">
      <c r="A1060" s="166"/>
      <c r="B1060"/>
      <c r="F1060" s="166"/>
      <c r="G1060"/>
      <c r="K1060" s="166"/>
      <c r="L1060"/>
      <c r="M1060"/>
      <c r="N1060"/>
    </row>
    <row r="1061" spans="1:15" s="38" customFormat="1" ht="15.75">
      <c r="A1061" s="166"/>
      <c r="B1061"/>
      <c r="F1061" s="166"/>
      <c r="G1061"/>
      <c r="K1061" s="166"/>
      <c r="L1061"/>
      <c r="M1061"/>
      <c r="N1061"/>
      <c r="O1061"/>
    </row>
    <row r="1062" spans="1:15" s="38" customFormat="1" ht="15.75">
      <c r="A1062" s="166"/>
      <c r="B1062"/>
      <c r="F1062" s="537"/>
      <c r="K1062" s="166"/>
      <c r="L1062"/>
      <c r="M1062"/>
      <c r="N1062"/>
      <c r="O1062"/>
    </row>
    <row r="1063" spans="1:15" s="38" customFormat="1" ht="15.75">
      <c r="A1063" s="537"/>
      <c r="F1063" s="537"/>
      <c r="K1063" s="166"/>
      <c r="L1063"/>
      <c r="M1063"/>
      <c r="N1063"/>
    </row>
    <row r="1064" spans="1:15" s="38" customFormat="1" ht="15.75">
      <c r="A1064" s="537"/>
      <c r="F1064" s="537"/>
      <c r="K1064" s="166"/>
      <c r="L1064"/>
      <c r="M1064"/>
      <c r="N1064"/>
    </row>
    <row r="1065" spans="1:15" s="38" customFormat="1" ht="15.75">
      <c r="A1065" s="537"/>
      <c r="F1065" s="537"/>
      <c r="K1065" s="166"/>
      <c r="L1065"/>
      <c r="M1065"/>
      <c r="N1065"/>
    </row>
    <row r="1066" spans="1:15" s="38" customFormat="1" ht="15.75">
      <c r="A1066" s="537"/>
      <c r="F1066" s="537"/>
      <c r="K1066" s="166"/>
      <c r="L1066"/>
      <c r="M1066"/>
      <c r="N1066"/>
    </row>
    <row r="1067" spans="1:15" s="38" customFormat="1" ht="15.75">
      <c r="A1067" s="537"/>
      <c r="F1067" s="537"/>
      <c r="K1067" s="166"/>
      <c r="L1067"/>
      <c r="M1067"/>
      <c r="N1067"/>
    </row>
    <row r="1068" spans="1:15" s="38" customFormat="1" ht="15.75">
      <c r="A1068" s="537"/>
      <c r="F1068" s="537"/>
      <c r="K1068" s="166"/>
      <c r="L1068"/>
    </row>
    <row r="1069" spans="1:15" s="38" customFormat="1" ht="15.75">
      <c r="A1069" s="537"/>
      <c r="F1069" s="537"/>
      <c r="K1069" s="166"/>
      <c r="L1069"/>
    </row>
    <row r="1070" spans="1:15" s="38" customFormat="1" ht="15.75">
      <c r="A1070" s="537"/>
      <c r="F1070" s="537"/>
      <c r="K1070" s="166"/>
      <c r="L1070"/>
    </row>
    <row r="1071" spans="1:15" s="38" customFormat="1" ht="15.75">
      <c r="A1071" s="537"/>
      <c r="F1071" s="537"/>
      <c r="K1071" s="166"/>
      <c r="L1071"/>
    </row>
    <row r="1072" spans="1:15" s="38" customFormat="1" ht="15.75">
      <c r="A1072" s="537"/>
      <c r="F1072" s="537"/>
      <c r="K1072" s="166"/>
      <c r="L1072"/>
    </row>
    <row r="1073" spans="1:14" s="38" customFormat="1" ht="15.75">
      <c r="A1073" s="537"/>
      <c r="F1073" s="537"/>
      <c r="K1073" s="166"/>
      <c r="L1073"/>
    </row>
    <row r="1074" spans="1:14" s="38" customFormat="1" ht="15.75">
      <c r="A1074" s="537"/>
      <c r="F1074" s="537"/>
      <c r="K1074" s="166"/>
      <c r="L1074"/>
    </row>
    <row r="1075" spans="1:14" s="38" customFormat="1" ht="15.75">
      <c r="A1075" s="537"/>
      <c r="F1075" s="537"/>
      <c r="K1075" s="537"/>
    </row>
    <row r="1076" spans="1:14" s="38" customFormat="1" ht="15.75">
      <c r="A1076" s="537"/>
      <c r="F1076" s="537"/>
      <c r="K1076" s="537"/>
    </row>
    <row r="1077" spans="1:14" s="38" customFormat="1" ht="15.75">
      <c r="A1077" s="536"/>
    </row>
    <row r="1078" spans="1:14" s="38" customFormat="1" ht="15.75">
      <c r="A1078" s="536"/>
    </row>
    <row r="1079" spans="1:14" s="38" customFormat="1" ht="15.75">
      <c r="A1079" s="536"/>
    </row>
    <row r="1080" spans="1:14" s="38" customFormat="1" ht="15.75">
      <c r="A1080" s="536"/>
    </row>
    <row r="1081" spans="1:14" s="38" customFormat="1" ht="15.75">
      <c r="A1081" s="536"/>
    </row>
    <row r="1082" spans="1:14" s="38" customFormat="1" ht="15.75">
      <c r="A1082" s="536"/>
    </row>
    <row r="1083" spans="1:14" s="38" customFormat="1" ht="15.75">
      <c r="A1083" s="536"/>
    </row>
    <row r="1084" spans="1:14" s="38" customFormat="1" ht="15.75">
      <c r="A1084" s="536"/>
    </row>
    <row r="1085" spans="1:14" s="38" customFormat="1" ht="15.75">
      <c r="A1085" s="536"/>
    </row>
    <row r="1086" spans="1:14" s="38" customFormat="1" ht="23.25">
      <c r="A1086" s="535" t="s">
        <v>649</v>
      </c>
    </row>
    <row r="1087" spans="1:14" s="38" customFormat="1" ht="15.75">
      <c r="A1087" s="537" t="s">
        <v>2448</v>
      </c>
      <c r="F1087" s="537" t="s">
        <v>2449</v>
      </c>
      <c r="K1087" s="537" t="s">
        <v>2450</v>
      </c>
    </row>
    <row r="1088" spans="1:14" s="38" customFormat="1" ht="15.75">
      <c r="A1088" s="166" t="s">
        <v>676</v>
      </c>
      <c r="B1088" t="s">
        <v>4951</v>
      </c>
      <c r="F1088" s="166" t="s">
        <v>678</v>
      </c>
      <c r="G1088" t="s">
        <v>4837</v>
      </c>
      <c r="H1088"/>
      <c r="I1088"/>
      <c r="K1088" s="166" t="s">
        <v>678</v>
      </c>
      <c r="L1088" t="s">
        <v>4843</v>
      </c>
      <c r="M1088"/>
      <c r="N1088"/>
    </row>
    <row r="1089" spans="1:15" s="38" customFormat="1" ht="15.75">
      <c r="A1089" s="166"/>
      <c r="B1089"/>
      <c r="F1089" s="166"/>
      <c r="G1089"/>
      <c r="K1089" s="166" t="s">
        <v>678</v>
      </c>
      <c r="L1089" t="s">
        <v>4836</v>
      </c>
      <c r="M1089"/>
      <c r="N1089"/>
    </row>
    <row r="1090" spans="1:15" s="38" customFormat="1" ht="15.75">
      <c r="A1090" s="542"/>
      <c r="B1090"/>
      <c r="C1090"/>
      <c r="F1090" s="166"/>
      <c r="G1090"/>
      <c r="K1090" s="166"/>
      <c r="L1090"/>
      <c r="M1090"/>
      <c r="N1090"/>
    </row>
    <row r="1091" spans="1:15" s="38" customFormat="1" ht="15.75">
      <c r="A1091" s="166"/>
      <c r="B1091"/>
      <c r="F1091" s="166"/>
      <c r="G1091"/>
      <c r="H1091"/>
      <c r="I1091"/>
      <c r="K1091" s="166"/>
      <c r="L1091"/>
      <c r="M1091" s="21"/>
      <c r="N1091" s="58"/>
    </row>
    <row r="1092" spans="1:15" s="38" customFormat="1" ht="15.75">
      <c r="A1092" s="166"/>
      <c r="B1092"/>
      <c r="F1092" s="166"/>
      <c r="G1092"/>
      <c r="H1092"/>
      <c r="I1092"/>
      <c r="K1092" s="166"/>
      <c r="L1092"/>
    </row>
    <row r="1093" spans="1:15" s="38" customFormat="1" ht="15.75">
      <c r="A1093" s="166"/>
      <c r="B1093"/>
      <c r="F1093" s="537"/>
      <c r="K1093" s="166"/>
      <c r="L1093"/>
    </row>
    <row r="1094" spans="1:15" s="38" customFormat="1" ht="15.75">
      <c r="A1094" s="166"/>
      <c r="B1094"/>
      <c r="C1094"/>
      <c r="F1094" s="537"/>
      <c r="K1094" s="166"/>
      <c r="L1094"/>
      <c r="M1094"/>
      <c r="N1094"/>
    </row>
    <row r="1095" spans="1:15" s="38" customFormat="1" ht="15.75">
      <c r="A1095" s="537"/>
      <c r="F1095" s="537"/>
      <c r="K1095" s="166"/>
      <c r="L1095"/>
      <c r="M1095"/>
      <c r="N1095"/>
    </row>
    <row r="1096" spans="1:15" s="38" customFormat="1" ht="15.75">
      <c r="A1096" s="537"/>
      <c r="F1096" s="537"/>
      <c r="K1096" s="166"/>
      <c r="L1096"/>
      <c r="M1096"/>
      <c r="N1096"/>
      <c r="O1096"/>
    </row>
    <row r="1097" spans="1:15" s="38" customFormat="1" ht="15.75">
      <c r="A1097" s="537"/>
      <c r="F1097" s="537"/>
      <c r="K1097" s="166"/>
      <c r="L1097"/>
      <c r="M1097"/>
      <c r="N1097"/>
    </row>
    <row r="1098" spans="1:15" s="38" customFormat="1" ht="15.75">
      <c r="A1098" s="537"/>
      <c r="F1098" s="537"/>
      <c r="K1098" s="166"/>
      <c r="L1098"/>
      <c r="M1098"/>
      <c r="N1098"/>
      <c r="O1098"/>
    </row>
    <row r="1099" spans="1:15" s="38" customFormat="1" ht="15.75">
      <c r="A1099" s="537"/>
      <c r="F1099" s="537"/>
      <c r="K1099" s="166"/>
      <c r="L1099"/>
    </row>
    <row r="1100" spans="1:15" s="38" customFormat="1" ht="15.75">
      <c r="A1100" s="537"/>
      <c r="F1100" s="537"/>
      <c r="K1100" s="166"/>
      <c r="L1100"/>
      <c r="N1100" s="190"/>
    </row>
    <row r="1101" spans="1:15" s="38" customFormat="1" ht="15.75">
      <c r="A1101" s="536"/>
    </row>
    <row r="1102" spans="1:15" s="38" customFormat="1" ht="15.75">
      <c r="A1102" s="536"/>
    </row>
    <row r="1103" spans="1:15" s="38" customFormat="1" ht="15.75">
      <c r="A1103" s="536"/>
    </row>
    <row r="1104" spans="1:15" s="38" customFormat="1" ht="15.75">
      <c r="A1104" s="536"/>
      <c r="O1104" s="38" t="s">
        <v>2297</v>
      </c>
    </row>
    <row r="1105" spans="1:11" s="38" customFormat="1" ht="15.75">
      <c r="A1105" s="536"/>
    </row>
    <row r="1106" spans="1:11" s="38" customFormat="1" ht="15.75">
      <c r="A1106" s="536"/>
    </row>
    <row r="1107" spans="1:11" s="38" customFormat="1" ht="15.75">
      <c r="A1107" s="536"/>
    </row>
    <row r="1108" spans="1:11" s="38" customFormat="1" ht="15.75">
      <c r="A1108" s="536"/>
    </row>
    <row r="1109" spans="1:11" s="38" customFormat="1" ht="15.75">
      <c r="A1109" s="536"/>
    </row>
    <row r="1110" spans="1:11" s="38" customFormat="1" ht="15.75">
      <c r="A1110" s="536"/>
    </row>
    <row r="1111" spans="1:11" s="38" customFormat="1" ht="15.75">
      <c r="A1111" s="536"/>
    </row>
    <row r="1112" spans="1:11" s="38" customFormat="1" ht="15.75">
      <c r="A1112" s="536"/>
    </row>
    <row r="1113" spans="1:11" s="38" customFormat="1" ht="15.75">
      <c r="A1113" s="536"/>
      <c r="E1113" s="38" t="s">
        <v>2297</v>
      </c>
    </row>
    <row r="1114" spans="1:11" s="38" customFormat="1" ht="15.75">
      <c r="A1114" s="536"/>
    </row>
    <row r="1115" spans="1:11" s="38" customFormat="1" ht="15.75">
      <c r="A1115" s="536"/>
    </row>
    <row r="1116" spans="1:11" s="38" customFormat="1" ht="15.75">
      <c r="A1116" s="536"/>
    </row>
    <row r="1117" spans="1:11" s="38" customFormat="1" ht="23.25">
      <c r="A1117" s="535" t="s">
        <v>3851</v>
      </c>
    </row>
    <row r="1118" spans="1:11" s="38" customFormat="1" ht="15.6" customHeight="1">
      <c r="A1118" s="537" t="s">
        <v>2448</v>
      </c>
      <c r="F1118" s="537" t="s">
        <v>2449</v>
      </c>
      <c r="K1118" s="537" t="s">
        <v>2450</v>
      </c>
    </row>
    <row r="1119" spans="1:11" s="38" customFormat="1" ht="15.6" customHeight="1">
      <c r="A1119" s="535"/>
    </row>
    <row r="1120" spans="1:11" s="38" customFormat="1" ht="15.6" customHeight="1">
      <c r="A1120" s="535"/>
    </row>
    <row r="1121" spans="1:1" s="38" customFormat="1" ht="15.6" customHeight="1">
      <c r="A1121" s="535"/>
    </row>
    <row r="1122" spans="1:1" s="38" customFormat="1" ht="15.6" customHeight="1">
      <c r="A1122" s="535"/>
    </row>
    <row r="1123" spans="1:1" s="38" customFormat="1" ht="15.6" customHeight="1">
      <c r="A1123" s="535"/>
    </row>
    <row r="1124" spans="1:1" s="38" customFormat="1" ht="15.6" customHeight="1">
      <c r="A1124" s="535"/>
    </row>
    <row r="1125" spans="1:1" s="38" customFormat="1" ht="15.6" customHeight="1">
      <c r="A1125" s="535"/>
    </row>
    <row r="1126" spans="1:1" s="38" customFormat="1" ht="15.6" customHeight="1">
      <c r="A1126" s="535"/>
    </row>
    <row r="1127" spans="1:1" s="38" customFormat="1" ht="15.6" customHeight="1">
      <c r="A1127" s="535"/>
    </row>
    <row r="1128" spans="1:1" s="38" customFormat="1" ht="15.6" customHeight="1">
      <c r="A1128" s="535"/>
    </row>
    <row r="1129" spans="1:1" s="38" customFormat="1" ht="15.6" customHeight="1">
      <c r="A1129" s="535"/>
    </row>
    <row r="1130" spans="1:1" s="38" customFormat="1" ht="15.6" customHeight="1">
      <c r="A1130" s="535"/>
    </row>
    <row r="1131" spans="1:1" s="38" customFormat="1" ht="15.6" customHeight="1">
      <c r="A1131" s="535"/>
    </row>
    <row r="1132" spans="1:1" s="38" customFormat="1" ht="15.6" customHeight="1">
      <c r="A1132" s="535"/>
    </row>
    <row r="1133" spans="1:1" s="38" customFormat="1" ht="15.6" customHeight="1">
      <c r="A1133" s="535"/>
    </row>
    <row r="1134" spans="1:1" s="38" customFormat="1" ht="15.6" customHeight="1">
      <c r="A1134" s="535"/>
    </row>
    <row r="1135" spans="1:1" s="38" customFormat="1" ht="15.6" customHeight="1">
      <c r="A1135" s="535"/>
    </row>
    <row r="1136" spans="1:1" s="38" customFormat="1" ht="15.6" customHeight="1">
      <c r="A1136" s="535"/>
    </row>
    <row r="1137" spans="1:15" s="38" customFormat="1" ht="15.6" customHeight="1">
      <c r="A1137" s="535"/>
    </row>
    <row r="1138" spans="1:15" s="38" customFormat="1" ht="15.6" customHeight="1">
      <c r="A1138" s="535"/>
    </row>
    <row r="1139" spans="1:15" s="38" customFormat="1" ht="15.6" customHeight="1">
      <c r="A1139" s="535"/>
    </row>
    <row r="1140" spans="1:15" s="38" customFormat="1" ht="15.6" customHeight="1">
      <c r="A1140" s="535"/>
    </row>
    <row r="1141" spans="1:15" s="38" customFormat="1" ht="15.6" customHeight="1">
      <c r="A1141" s="535"/>
    </row>
    <row r="1142" spans="1:15" s="38" customFormat="1" ht="15.6" customHeight="1">
      <c r="A1142" s="535"/>
    </row>
    <row r="1143" spans="1:15" s="38" customFormat="1" ht="15.6" customHeight="1">
      <c r="A1143" s="535"/>
    </row>
    <row r="1144" spans="1:15" s="38" customFormat="1" ht="15.6" customHeight="1">
      <c r="A1144" s="535"/>
    </row>
    <row r="1145" spans="1:15" s="38" customFormat="1" ht="15.6" customHeight="1">
      <c r="A1145" s="535"/>
    </row>
    <row r="1146" spans="1:15" s="38" customFormat="1" ht="15.6" customHeight="1">
      <c r="A1146" s="535"/>
    </row>
    <row r="1147" spans="1:15" s="38" customFormat="1" ht="15.6" customHeight="1">
      <c r="A1147" s="535"/>
    </row>
    <row r="1148" spans="1:15" s="38" customFormat="1" ht="23.25">
      <c r="A1148" s="535" t="s">
        <v>601</v>
      </c>
    </row>
    <row r="1149" spans="1:15" s="38" customFormat="1" ht="15.75">
      <c r="A1149" s="537" t="s">
        <v>2448</v>
      </c>
      <c r="F1149" s="537" t="s">
        <v>2449</v>
      </c>
      <c r="K1149" s="537" t="s">
        <v>2450</v>
      </c>
    </row>
    <row r="1150" spans="1:15" s="38" customFormat="1" ht="15.75">
      <c r="A1150" s="166"/>
      <c r="B1150"/>
      <c r="C1150"/>
      <c r="D1150"/>
      <c r="F1150" s="166" t="s">
        <v>676</v>
      </c>
      <c r="G1150" t="s">
        <v>4845</v>
      </c>
      <c r="J1150"/>
      <c r="K1150" s="166" t="s">
        <v>676</v>
      </c>
      <c r="L1150" t="s">
        <v>4670</v>
      </c>
      <c r="M1150"/>
      <c r="N1150"/>
    </row>
    <row r="1151" spans="1:15" s="38" customFormat="1" ht="15.75">
      <c r="A1151" s="542"/>
      <c r="B1151"/>
      <c r="F1151" s="166"/>
      <c r="G1151"/>
      <c r="K1151" s="166" t="s">
        <v>676</v>
      </c>
      <c r="L1151" t="s">
        <v>4753</v>
      </c>
      <c r="O1151"/>
    </row>
    <row r="1152" spans="1:15" s="38" customFormat="1" ht="15.75">
      <c r="A1152" s="166"/>
      <c r="B1152"/>
      <c r="F1152" s="166"/>
      <c r="G1152"/>
      <c r="K1152" s="166" t="s">
        <v>676</v>
      </c>
      <c r="L1152" t="s">
        <v>4846</v>
      </c>
    </row>
    <row r="1153" spans="1:15" s="38" customFormat="1" ht="15.75">
      <c r="A1153" s="542"/>
      <c r="B1153"/>
      <c r="F1153" s="166"/>
      <c r="G1153"/>
      <c r="K1153" s="166"/>
      <c r="L1153"/>
    </row>
    <row r="1154" spans="1:15" s="38" customFormat="1" ht="15.75">
      <c r="A1154" s="536"/>
      <c r="K1154" s="166"/>
      <c r="L1154"/>
      <c r="M1154"/>
      <c r="N1154"/>
    </row>
    <row r="1155" spans="1:15" s="38" customFormat="1" ht="15.75">
      <c r="A1155" s="536"/>
      <c r="K1155" s="166"/>
      <c r="L1155"/>
    </row>
    <row r="1156" spans="1:15" s="38" customFormat="1" ht="15.75">
      <c r="A1156" s="536"/>
      <c r="K1156" s="166"/>
      <c r="L1156"/>
      <c r="M1156"/>
      <c r="N1156"/>
      <c r="O1156"/>
    </row>
    <row r="1157" spans="1:15" s="38" customFormat="1" ht="15.75">
      <c r="A1157" s="536"/>
      <c r="K1157" s="166"/>
      <c r="L1157"/>
      <c r="M1157"/>
      <c r="N1157"/>
      <c r="O1157"/>
    </row>
    <row r="1158" spans="1:15" s="38" customFormat="1" ht="15.75">
      <c r="A1158" s="536"/>
      <c r="K1158" s="166"/>
      <c r="L1158"/>
      <c r="M1158"/>
      <c r="N1158"/>
      <c r="O1158"/>
    </row>
    <row r="1159" spans="1:15" s="38" customFormat="1" ht="15.75">
      <c r="A1159" s="536"/>
      <c r="K1159" s="166"/>
      <c r="L1159"/>
    </row>
    <row r="1160" spans="1:15" s="38" customFormat="1" ht="15.75">
      <c r="A1160" s="536"/>
      <c r="K1160" s="166"/>
      <c r="L1160"/>
    </row>
    <row r="1161" spans="1:15" s="38" customFormat="1" ht="15.75">
      <c r="A1161" s="536"/>
    </row>
    <row r="1162" spans="1:15" s="38" customFormat="1" ht="15.75">
      <c r="A1162" s="536"/>
    </row>
    <row r="1163" spans="1:15" s="38" customFormat="1" ht="15.75">
      <c r="A1163" s="536"/>
    </row>
    <row r="1164" spans="1:15" s="38" customFormat="1" ht="15.75">
      <c r="A1164" s="536"/>
    </row>
    <row r="1165" spans="1:15" s="38" customFormat="1" ht="15.75">
      <c r="A1165" s="536"/>
    </row>
    <row r="1166" spans="1:15" s="38" customFormat="1" ht="15.75">
      <c r="A1166" s="536"/>
    </row>
    <row r="1167" spans="1:15" s="38" customFormat="1" ht="15.75">
      <c r="A1167" s="536"/>
    </row>
    <row r="1168" spans="1:15" s="38" customFormat="1" ht="15.75">
      <c r="A1168" s="536"/>
    </row>
    <row r="1169" spans="1:15" s="38" customFormat="1" ht="15.75">
      <c r="A1169" s="536"/>
    </row>
    <row r="1170" spans="1:15" s="38" customFormat="1" ht="15.75">
      <c r="A1170" s="536"/>
    </row>
    <row r="1171" spans="1:15" s="38" customFormat="1" ht="15.75">
      <c r="A1171" s="536"/>
    </row>
    <row r="1172" spans="1:15" s="38" customFormat="1" ht="15.75">
      <c r="A1172" s="536"/>
    </row>
    <row r="1173" spans="1:15" s="38" customFormat="1" ht="15.75">
      <c r="A1173" s="536"/>
    </row>
    <row r="1174" spans="1:15" s="38" customFormat="1" ht="15.75">
      <c r="A1174" s="536"/>
    </row>
    <row r="1175" spans="1:15" s="38" customFormat="1" ht="15.75">
      <c r="A1175" s="536"/>
    </row>
    <row r="1176" spans="1:15" s="38" customFormat="1" ht="15.75">
      <c r="A1176" s="536"/>
    </row>
    <row r="1177" spans="1:15" s="38" customFormat="1" ht="15.75">
      <c r="A1177" s="536"/>
    </row>
    <row r="1178" spans="1:15" s="38" customFormat="1" ht="15.75">
      <c r="A1178" s="536"/>
    </row>
    <row r="1179" spans="1:15" s="38" customFormat="1" ht="23.25">
      <c r="A1179" s="535" t="s">
        <v>3837</v>
      </c>
      <c r="O1179" s="24"/>
    </row>
    <row r="1180" spans="1:15" s="38" customFormat="1" ht="15.6" customHeight="1">
      <c r="A1180" s="537" t="s">
        <v>2448</v>
      </c>
      <c r="F1180" s="537" t="s">
        <v>2449</v>
      </c>
      <c r="K1180" s="537" t="s">
        <v>2450</v>
      </c>
      <c r="M1180" s="10"/>
      <c r="O1180" s="24"/>
    </row>
    <row r="1181" spans="1:15" s="38" customFormat="1" ht="15.6" customHeight="1">
      <c r="A1181" s="537"/>
      <c r="F1181" s="537"/>
      <c r="K1181" s="537"/>
      <c r="M1181" s="10"/>
      <c r="O1181" s="24"/>
    </row>
    <row r="1182" spans="1:15" s="38" customFormat="1" ht="15.6" customHeight="1">
      <c r="A1182" s="537"/>
      <c r="F1182" s="537"/>
      <c r="K1182" s="537"/>
      <c r="M1182" s="10"/>
      <c r="O1182" s="24"/>
    </row>
    <row r="1183" spans="1:15" s="38" customFormat="1" ht="15.6" customHeight="1">
      <c r="A1183" s="537"/>
      <c r="F1183" s="537"/>
      <c r="K1183" s="537"/>
      <c r="M1183" s="10"/>
      <c r="O1183" s="24"/>
    </row>
    <row r="1184" spans="1:15" s="38" customFormat="1" ht="15.6" customHeight="1">
      <c r="A1184" s="537"/>
      <c r="F1184" s="537"/>
      <c r="K1184" s="537"/>
      <c r="M1184" s="10"/>
      <c r="O1184" s="24"/>
    </row>
    <row r="1185" spans="1:15" s="38" customFormat="1" ht="15.6" customHeight="1">
      <c r="A1185" s="537"/>
      <c r="F1185" s="537"/>
      <c r="K1185" s="537"/>
      <c r="M1185" s="10"/>
      <c r="O1185" s="24"/>
    </row>
    <row r="1186" spans="1:15" s="38" customFormat="1" ht="15.6" customHeight="1">
      <c r="A1186" s="537"/>
      <c r="F1186" s="537"/>
      <c r="K1186" s="537"/>
      <c r="M1186" s="10"/>
      <c r="O1186" s="24"/>
    </row>
    <row r="1187" spans="1:15" s="38" customFormat="1" ht="15.6" customHeight="1">
      <c r="A1187" s="537"/>
      <c r="F1187" s="537"/>
      <c r="K1187" s="537"/>
      <c r="M1187" s="10"/>
      <c r="O1187" s="24"/>
    </row>
    <row r="1188" spans="1:15" s="38" customFormat="1" ht="15.6" customHeight="1">
      <c r="A1188" s="537"/>
      <c r="F1188" s="537"/>
      <c r="K1188" s="537"/>
      <c r="M1188" s="10"/>
      <c r="O1188" s="24"/>
    </row>
    <row r="1189" spans="1:15" s="38" customFormat="1" ht="15.6" customHeight="1">
      <c r="A1189" s="537"/>
      <c r="F1189" s="537"/>
      <c r="K1189" s="537"/>
      <c r="M1189" s="10"/>
      <c r="O1189" s="24"/>
    </row>
    <row r="1190" spans="1:15" s="38" customFormat="1" ht="15.6" customHeight="1">
      <c r="A1190" s="537"/>
      <c r="F1190" s="537"/>
      <c r="K1190" s="537"/>
      <c r="M1190" s="10"/>
      <c r="O1190" s="24"/>
    </row>
    <row r="1191" spans="1:15" s="38" customFormat="1" ht="15.6" customHeight="1">
      <c r="A1191" s="537"/>
      <c r="F1191" s="537"/>
      <c r="K1191" s="537"/>
      <c r="M1191" s="10"/>
      <c r="O1191" s="24"/>
    </row>
    <row r="1192" spans="1:15" s="38" customFormat="1" ht="15.6" customHeight="1">
      <c r="A1192" s="537"/>
      <c r="F1192" s="537"/>
      <c r="K1192" s="537"/>
      <c r="M1192" s="10"/>
      <c r="O1192" s="24"/>
    </row>
    <row r="1193" spans="1:15" s="38" customFormat="1" ht="15.6" customHeight="1">
      <c r="A1193" s="537"/>
      <c r="F1193" s="537"/>
      <c r="K1193" s="537"/>
      <c r="M1193" s="10"/>
      <c r="O1193" s="24"/>
    </row>
    <row r="1194" spans="1:15" s="38" customFormat="1" ht="15.6" customHeight="1">
      <c r="A1194" s="537"/>
      <c r="F1194" s="537"/>
      <c r="K1194" s="537"/>
      <c r="M1194" s="10"/>
      <c r="O1194" s="24"/>
    </row>
    <row r="1195" spans="1:15" s="38" customFormat="1" ht="15.6" customHeight="1">
      <c r="A1195" s="537"/>
      <c r="F1195" s="537"/>
      <c r="K1195" s="537"/>
      <c r="M1195" s="10"/>
      <c r="O1195" s="24"/>
    </row>
    <row r="1196" spans="1:15" s="38" customFormat="1" ht="15.6" customHeight="1">
      <c r="A1196" s="537"/>
      <c r="F1196" s="537"/>
      <c r="K1196" s="537"/>
      <c r="M1196" s="10"/>
      <c r="O1196" s="24"/>
    </row>
    <row r="1197" spans="1:15" s="38" customFormat="1" ht="15.6" customHeight="1">
      <c r="A1197" s="537"/>
      <c r="F1197" s="537"/>
      <c r="K1197" s="537"/>
      <c r="M1197" s="10"/>
      <c r="O1197" s="24"/>
    </row>
    <row r="1198" spans="1:15" s="38" customFormat="1" ht="15.6" customHeight="1">
      <c r="A1198" s="537"/>
      <c r="F1198" s="537"/>
      <c r="K1198" s="537"/>
      <c r="M1198" s="10"/>
      <c r="O1198" s="24"/>
    </row>
    <row r="1199" spans="1:15" s="38" customFormat="1" ht="15.6" customHeight="1">
      <c r="A1199" s="537"/>
      <c r="F1199" s="537"/>
      <c r="K1199" s="537"/>
      <c r="M1199" s="10"/>
      <c r="O1199" s="24"/>
    </row>
    <row r="1200" spans="1:15" s="38" customFormat="1" ht="15.6" customHeight="1">
      <c r="A1200" s="537"/>
      <c r="F1200" s="537"/>
      <c r="K1200" s="537"/>
      <c r="M1200" s="10"/>
      <c r="O1200" s="24"/>
    </row>
    <row r="1201" spans="1:15" s="38" customFormat="1" ht="15.6" customHeight="1">
      <c r="A1201" s="537"/>
      <c r="F1201" s="537"/>
      <c r="K1201" s="537"/>
      <c r="M1201" s="10"/>
      <c r="O1201" s="24"/>
    </row>
    <row r="1202" spans="1:15" s="38" customFormat="1" ht="15.6" customHeight="1">
      <c r="A1202" s="537"/>
      <c r="F1202" s="537"/>
      <c r="K1202" s="537"/>
      <c r="M1202" s="10"/>
      <c r="O1202" s="24"/>
    </row>
    <row r="1203" spans="1:15" s="38" customFormat="1" ht="15.6" customHeight="1">
      <c r="A1203" s="537"/>
      <c r="F1203" s="537"/>
      <c r="K1203" s="537"/>
      <c r="M1203" s="10"/>
      <c r="O1203" s="24"/>
    </row>
    <row r="1204" spans="1:15" s="38" customFormat="1" ht="15.6" customHeight="1">
      <c r="A1204" s="537"/>
      <c r="F1204" s="537"/>
      <c r="K1204" s="537"/>
      <c r="M1204" s="10"/>
      <c r="O1204" s="24"/>
    </row>
    <row r="1205" spans="1:15" s="38" customFormat="1" ht="15.6" customHeight="1">
      <c r="A1205" s="537"/>
      <c r="F1205" s="537"/>
      <c r="K1205" s="537"/>
      <c r="M1205" s="10"/>
      <c r="O1205" s="24"/>
    </row>
    <row r="1206" spans="1:15" s="38" customFormat="1" ht="15.6" customHeight="1">
      <c r="A1206" s="537"/>
      <c r="F1206" s="537"/>
      <c r="K1206" s="537"/>
      <c r="M1206" s="10"/>
      <c r="O1206" s="24"/>
    </row>
    <row r="1207" spans="1:15" s="38" customFormat="1" ht="15.6" customHeight="1">
      <c r="A1207" s="537"/>
      <c r="F1207" s="537"/>
      <c r="K1207" s="537"/>
      <c r="M1207" s="10"/>
      <c r="O1207" s="24"/>
    </row>
    <row r="1208" spans="1:15" s="38" customFormat="1" ht="15.6" customHeight="1">
      <c r="A1208" s="537"/>
      <c r="F1208" s="537"/>
      <c r="K1208" s="537"/>
      <c r="M1208" s="10"/>
      <c r="O1208" s="24"/>
    </row>
    <row r="1209" spans="1:15" s="38" customFormat="1" ht="15.6" customHeight="1">
      <c r="A1209" s="535"/>
      <c r="O1209" s="24"/>
    </row>
    <row r="1210" spans="1:15" s="38" customFormat="1" ht="23.25">
      <c r="A1210" s="535" t="s">
        <v>3181</v>
      </c>
      <c r="O1210" s="24"/>
    </row>
    <row r="1211" spans="1:15" ht="15.75">
      <c r="A1211" s="537" t="s">
        <v>2448</v>
      </c>
      <c r="B1211" s="38"/>
      <c r="C1211" s="38"/>
      <c r="D1211" s="38"/>
      <c r="E1211" s="38"/>
      <c r="F1211" s="537" t="s">
        <v>2449</v>
      </c>
      <c r="G1211" s="38"/>
      <c r="H1211" s="38"/>
      <c r="I1211" s="38"/>
      <c r="J1211" s="38"/>
      <c r="K1211" s="537" t="s">
        <v>2450</v>
      </c>
      <c r="L1211" s="38"/>
      <c r="M1211" s="10"/>
      <c r="O1211" s="532"/>
    </row>
    <row r="1212" spans="1:15" ht="15.75">
      <c r="A1212" s="166" t="s">
        <v>677</v>
      </c>
      <c r="B1212" t="s">
        <v>4669</v>
      </c>
      <c r="E1212" s="38"/>
      <c r="F1212" s="166"/>
      <c r="J1212" s="38"/>
      <c r="K1212" s="166" t="s">
        <v>678</v>
      </c>
      <c r="L1212" t="s">
        <v>4779</v>
      </c>
    </row>
    <row r="1213" spans="1:15" ht="15.75">
      <c r="A1213" s="537"/>
      <c r="B1213" s="38"/>
      <c r="C1213" s="38"/>
      <c r="D1213" s="38"/>
      <c r="E1213" s="38"/>
      <c r="F1213" s="166"/>
      <c r="J1213" s="38"/>
      <c r="K1213" s="166"/>
      <c r="M1213" s="533"/>
      <c r="O1213" s="532"/>
    </row>
    <row r="1214" spans="1:15" ht="15.75">
      <c r="A1214" s="537"/>
      <c r="B1214" s="38"/>
      <c r="C1214" s="38"/>
      <c r="D1214" s="38"/>
      <c r="E1214" s="38"/>
      <c r="F1214" s="166"/>
      <c r="H1214" s="38"/>
      <c r="I1214" s="38"/>
      <c r="J1214" s="38"/>
      <c r="K1214" s="166"/>
      <c r="O1214" s="532"/>
    </row>
    <row r="1215" spans="1:15" ht="15.75">
      <c r="A1215" s="537"/>
      <c r="B1215" s="38"/>
      <c r="C1215" s="38"/>
      <c r="D1215" s="38"/>
      <c r="E1215" s="38"/>
      <c r="F1215" s="537"/>
      <c r="G1215" s="38"/>
      <c r="H1215" s="38"/>
      <c r="I1215" s="38"/>
      <c r="J1215" s="38"/>
      <c r="K1215" s="166"/>
      <c r="O1215" s="38"/>
    </row>
    <row r="1216" spans="1:15" ht="15.75">
      <c r="A1216" s="537"/>
      <c r="B1216" s="38"/>
      <c r="C1216" s="38"/>
      <c r="D1216" s="38"/>
      <c r="E1216" s="38"/>
      <c r="F1216" s="537"/>
      <c r="G1216" s="38"/>
      <c r="H1216" s="38"/>
      <c r="I1216" s="38"/>
      <c r="J1216" s="38"/>
      <c r="K1216" s="166"/>
      <c r="O1216" s="532"/>
    </row>
    <row r="1217" spans="1:15" ht="15.75">
      <c r="A1217" s="537"/>
      <c r="B1217" s="38"/>
      <c r="C1217" s="38"/>
      <c r="D1217" s="38"/>
      <c r="E1217" s="38"/>
      <c r="F1217" s="537"/>
      <c r="G1217" s="38"/>
      <c r="H1217" s="38"/>
      <c r="I1217" s="38"/>
      <c r="J1217" s="38"/>
      <c r="K1217" s="166"/>
      <c r="O1217" s="532"/>
    </row>
    <row r="1218" spans="1:15" ht="15.75">
      <c r="A1218" s="537"/>
      <c r="B1218" s="38"/>
      <c r="C1218" s="38"/>
      <c r="D1218" s="38"/>
      <c r="E1218" s="38"/>
      <c r="F1218" s="537"/>
      <c r="G1218" s="38"/>
      <c r="H1218" s="38"/>
      <c r="I1218" s="38"/>
      <c r="J1218" s="38"/>
      <c r="K1218" s="166"/>
      <c r="M1218" s="38"/>
      <c r="N1218" s="38"/>
      <c r="O1218" s="532"/>
    </row>
    <row r="1219" spans="1:15" ht="15.75">
      <c r="A1219" s="537"/>
      <c r="B1219" s="38"/>
      <c r="C1219" s="38"/>
      <c r="D1219" s="38"/>
      <c r="E1219" s="38"/>
      <c r="F1219" s="537"/>
      <c r="G1219" s="38"/>
      <c r="H1219" s="38"/>
      <c r="I1219" s="38"/>
      <c r="J1219" s="38"/>
      <c r="K1219" s="166"/>
      <c r="M1219" s="38"/>
      <c r="N1219" s="190"/>
      <c r="O1219" s="38"/>
    </row>
    <row r="1220" spans="1:15" ht="15.75">
      <c r="A1220" s="537"/>
      <c r="B1220" s="38"/>
      <c r="C1220" s="38"/>
      <c r="D1220" s="38"/>
      <c r="E1220" s="38"/>
      <c r="F1220" s="537"/>
      <c r="G1220" s="38"/>
      <c r="H1220" s="38"/>
      <c r="I1220" s="38"/>
      <c r="J1220" s="38"/>
      <c r="K1220" s="166"/>
      <c r="M1220" s="21"/>
      <c r="N1220" s="58"/>
      <c r="O1220" s="38"/>
    </row>
    <row r="1221" spans="1:15" ht="15.75">
      <c r="A1221" s="536"/>
      <c r="B1221" s="38"/>
      <c r="K1221" s="166"/>
      <c r="M1221" s="17"/>
      <c r="O1221" s="532"/>
    </row>
    <row r="1222" spans="1:15" ht="15.75">
      <c r="A1222" s="536"/>
      <c r="B1222" s="38"/>
      <c r="K1222" s="166"/>
      <c r="M1222" s="21"/>
      <c r="N1222" s="58"/>
      <c r="O1222" s="38"/>
    </row>
    <row r="1223" spans="1:15" ht="15.75">
      <c r="A1223" s="536"/>
      <c r="B1223" s="38"/>
      <c r="K1223" s="17"/>
      <c r="M1223" s="10"/>
      <c r="O1223" s="532"/>
    </row>
    <row r="1224" spans="1:15" ht="15.75">
      <c r="A1224" s="536"/>
      <c r="B1224" s="38"/>
      <c r="K1224" s="17"/>
      <c r="M1224" s="10"/>
      <c r="O1224" s="532"/>
    </row>
    <row r="1225" spans="1:15" ht="15.75">
      <c r="A1225" s="536"/>
      <c r="B1225" s="38"/>
      <c r="K1225" s="17"/>
      <c r="M1225" s="10"/>
      <c r="O1225" s="532"/>
    </row>
    <row r="1226" spans="1:15" ht="15.75">
      <c r="A1226" s="536"/>
      <c r="B1226" s="38"/>
      <c r="K1226" s="17"/>
      <c r="M1226" s="10"/>
      <c r="O1226" s="532"/>
    </row>
    <row r="1227" spans="1:15" ht="15.75">
      <c r="A1227" s="536"/>
      <c r="B1227" s="38"/>
      <c r="K1227" s="17"/>
      <c r="M1227" s="10"/>
      <c r="O1227" s="532"/>
    </row>
    <row r="1228" spans="1:15" ht="15.75">
      <c r="A1228" s="536"/>
      <c r="B1228" s="38"/>
      <c r="K1228" s="17"/>
      <c r="M1228" s="10"/>
      <c r="O1228" s="532"/>
    </row>
    <row r="1229" spans="1:15" ht="15.75">
      <c r="A1229" s="536"/>
      <c r="B1229" s="38"/>
      <c r="K1229" s="17"/>
      <c r="M1229" s="10"/>
      <c r="O1229" s="532"/>
    </row>
    <row r="1230" spans="1:15" ht="15.75">
      <c r="A1230" s="536"/>
      <c r="B1230" s="38"/>
      <c r="K1230" s="17"/>
      <c r="M1230" s="10"/>
      <c r="O1230" s="532"/>
    </row>
    <row r="1231" spans="1:15" ht="15.75">
      <c r="A1231" s="536"/>
      <c r="B1231" s="38"/>
      <c r="K1231" s="17"/>
      <c r="M1231" s="10"/>
      <c r="O1231" s="532"/>
    </row>
    <row r="1232" spans="1:15" ht="15.75">
      <c r="A1232" s="536"/>
      <c r="B1232" s="38"/>
      <c r="K1232" s="17"/>
      <c r="M1232" s="10"/>
      <c r="O1232" s="532"/>
    </row>
    <row r="1233" spans="1:15" ht="15.75">
      <c r="A1233" s="536"/>
      <c r="B1233" s="38"/>
      <c r="K1233" s="17"/>
      <c r="M1233" s="10"/>
      <c r="O1233" s="532"/>
    </row>
    <row r="1234" spans="1:15" ht="15.75">
      <c r="A1234" s="536"/>
      <c r="B1234" s="38"/>
      <c r="K1234" s="17"/>
      <c r="M1234" s="10"/>
      <c r="O1234" s="532"/>
    </row>
    <row r="1235" spans="1:15" ht="15.75">
      <c r="A1235" s="536"/>
      <c r="B1235" s="38"/>
      <c r="K1235" s="17"/>
      <c r="M1235" s="10"/>
      <c r="O1235" s="532"/>
    </row>
    <row r="1236" spans="1:15" ht="15.75">
      <c r="A1236" s="536"/>
      <c r="B1236" s="38"/>
      <c r="K1236" s="17"/>
      <c r="M1236" s="10"/>
      <c r="O1236" s="532"/>
    </row>
    <row r="1237" spans="1:15" ht="15.75">
      <c r="A1237" s="536"/>
      <c r="B1237" s="38"/>
      <c r="K1237" s="17"/>
      <c r="M1237" s="10"/>
      <c r="O1237" s="532"/>
    </row>
    <row r="1238" spans="1:15" ht="15.75">
      <c r="A1238" s="536"/>
      <c r="B1238" s="38"/>
      <c r="K1238" s="17"/>
      <c r="M1238" s="10"/>
      <c r="O1238" s="532"/>
    </row>
    <row r="1239" spans="1:15" ht="15.75">
      <c r="A1239" s="536"/>
      <c r="B1239" s="38"/>
      <c r="K1239" s="17"/>
      <c r="M1239" s="10"/>
      <c r="O1239" s="532"/>
    </row>
    <row r="1240" spans="1:15" ht="15.75">
      <c r="A1240" s="536"/>
      <c r="B1240" s="38"/>
      <c r="K1240" s="17"/>
      <c r="M1240" s="10"/>
      <c r="O1240" s="532"/>
    </row>
    <row r="1241" spans="1:15" s="38" customFormat="1" ht="23.25">
      <c r="A1241" s="535" t="s">
        <v>15</v>
      </c>
      <c r="K1241" s="532"/>
      <c r="M1241" s="10"/>
      <c r="O1241" s="533"/>
    </row>
    <row r="1242" spans="1:15" ht="15.75">
      <c r="A1242" s="537" t="s">
        <v>2448</v>
      </c>
      <c r="B1242" s="38"/>
      <c r="C1242" s="38"/>
      <c r="D1242" s="38"/>
      <c r="E1242" s="38"/>
      <c r="F1242" s="537" t="s">
        <v>2449</v>
      </c>
      <c r="G1242" s="38"/>
      <c r="H1242" s="38"/>
      <c r="I1242" s="38"/>
      <c r="J1242" s="38"/>
      <c r="K1242" s="537" t="s">
        <v>2450</v>
      </c>
      <c r="L1242" s="38"/>
      <c r="M1242" s="17"/>
      <c r="O1242" s="534"/>
    </row>
    <row r="1243" spans="1:15" ht="15.75">
      <c r="A1243" s="166" t="s">
        <v>676</v>
      </c>
      <c r="B1243" t="s">
        <v>3363</v>
      </c>
      <c r="C1243" s="38"/>
      <c r="D1243" s="38"/>
      <c r="E1243" s="38"/>
      <c r="F1243" s="166" t="s">
        <v>676</v>
      </c>
      <c r="G1243" t="s">
        <v>4952</v>
      </c>
      <c r="H1243" s="38"/>
      <c r="I1243" s="38"/>
      <c r="J1243" s="38"/>
      <c r="K1243" s="166"/>
      <c r="M1243" s="38"/>
      <c r="N1243" s="38"/>
      <c r="O1243" s="534"/>
    </row>
    <row r="1244" spans="1:15" ht="15.75">
      <c r="A1244" s="166"/>
      <c r="C1244" s="38"/>
      <c r="D1244" s="38"/>
      <c r="E1244" s="38"/>
      <c r="F1244" s="166"/>
      <c r="J1244" s="38"/>
      <c r="K1244" s="166"/>
      <c r="M1244" s="38"/>
      <c r="N1244" s="25"/>
      <c r="O1244" s="534"/>
    </row>
    <row r="1245" spans="1:15" ht="15.75">
      <c r="A1245" s="166"/>
      <c r="C1245" s="38"/>
      <c r="D1245" s="38"/>
      <c r="E1245" s="38"/>
      <c r="F1245" s="166"/>
      <c r="H1245" s="38"/>
      <c r="I1245" s="38"/>
      <c r="J1245" s="38"/>
      <c r="K1245" s="166"/>
      <c r="O1245" s="534"/>
    </row>
    <row r="1246" spans="1:15" ht="15.75">
      <c r="A1246" s="166"/>
      <c r="C1246" s="38"/>
      <c r="D1246" s="38"/>
      <c r="E1246" s="38"/>
      <c r="F1246" s="537"/>
      <c r="G1246" s="38"/>
      <c r="H1246" s="38"/>
      <c r="I1246" s="38"/>
      <c r="J1246" s="38"/>
      <c r="K1246" s="166"/>
      <c r="O1246" s="534"/>
    </row>
    <row r="1247" spans="1:15" ht="15.75">
      <c r="A1247" s="166"/>
      <c r="C1247" s="38"/>
      <c r="D1247" s="38"/>
      <c r="E1247" s="38"/>
      <c r="F1247" s="537"/>
      <c r="G1247" s="38"/>
      <c r="H1247" s="38"/>
      <c r="I1247" s="38"/>
      <c r="J1247" s="38"/>
      <c r="K1247" s="166"/>
      <c r="O1247" s="534"/>
    </row>
    <row r="1248" spans="1:15" ht="15.75">
      <c r="A1248" s="537"/>
      <c r="B1248" s="38"/>
      <c r="C1248" s="38"/>
      <c r="D1248" s="38"/>
      <c r="E1248" s="38"/>
      <c r="F1248" s="537"/>
      <c r="G1248" s="38"/>
      <c r="H1248" s="38"/>
      <c r="I1248" s="38"/>
      <c r="J1248" s="38"/>
      <c r="K1248" s="166"/>
      <c r="O1248" s="534"/>
    </row>
    <row r="1249" spans="1:15" ht="15.75">
      <c r="A1249" s="537"/>
      <c r="B1249" s="38"/>
      <c r="C1249" s="38"/>
      <c r="D1249" s="38"/>
      <c r="E1249" s="38"/>
      <c r="F1249" s="537"/>
      <c r="G1249" s="38"/>
      <c r="H1249" s="38"/>
      <c r="I1249" s="38"/>
      <c r="J1249" s="38"/>
      <c r="K1249" s="166"/>
      <c r="O1249" s="534"/>
    </row>
    <row r="1250" spans="1:15" ht="15.75">
      <c r="A1250" s="537"/>
      <c r="B1250" s="38"/>
      <c r="C1250" s="38"/>
      <c r="D1250" s="38"/>
      <c r="E1250" s="38"/>
      <c r="F1250" s="537"/>
      <c r="G1250" s="38"/>
      <c r="H1250" s="38"/>
      <c r="I1250" s="38"/>
      <c r="J1250" s="38"/>
      <c r="K1250" s="166"/>
      <c r="O1250" s="534"/>
    </row>
    <row r="1251" spans="1:15" ht="15.75">
      <c r="A1251" s="537"/>
      <c r="B1251" s="38"/>
      <c r="C1251" s="38"/>
      <c r="D1251" s="38"/>
      <c r="E1251" s="38"/>
      <c r="F1251" s="537"/>
      <c r="G1251" s="38"/>
      <c r="H1251" s="38"/>
      <c r="I1251" s="38"/>
      <c r="J1251" s="38"/>
      <c r="K1251" s="166"/>
    </row>
    <row r="1252" spans="1:15" ht="15.75">
      <c r="A1252" s="537"/>
      <c r="B1252" s="38"/>
      <c r="C1252" s="38"/>
      <c r="D1252" s="38"/>
      <c r="E1252" s="38"/>
      <c r="F1252" s="537"/>
      <c r="G1252" s="38"/>
      <c r="H1252" s="38"/>
      <c r="I1252" s="38"/>
      <c r="J1252" s="38"/>
      <c r="K1252" s="166"/>
      <c r="M1252" s="17"/>
      <c r="O1252" s="534"/>
    </row>
    <row r="1253" spans="1:15" ht="15.75">
      <c r="A1253" s="537"/>
      <c r="B1253" s="38"/>
      <c r="C1253" s="38"/>
      <c r="D1253" s="38"/>
      <c r="E1253" s="38"/>
      <c r="F1253" s="537"/>
      <c r="G1253" s="38"/>
      <c r="H1253" s="38"/>
      <c r="I1253" s="38"/>
      <c r="J1253" s="38"/>
      <c r="K1253" s="166"/>
      <c r="M1253" s="17"/>
      <c r="O1253" s="534"/>
    </row>
    <row r="1254" spans="1:15" ht="15.75">
      <c r="A1254" s="537"/>
      <c r="B1254" s="38"/>
      <c r="C1254" s="38"/>
      <c r="D1254" s="38"/>
      <c r="E1254" s="38"/>
      <c r="F1254" s="537"/>
      <c r="G1254" s="38"/>
      <c r="H1254" s="38"/>
      <c r="I1254" s="38"/>
      <c r="J1254" s="38"/>
      <c r="K1254" s="166"/>
      <c r="M1254" s="17"/>
      <c r="O1254" s="534"/>
    </row>
    <row r="1255" spans="1:15" ht="15.75">
      <c r="A1255" s="537"/>
      <c r="B1255" s="38"/>
      <c r="C1255" s="38"/>
      <c r="D1255" s="38"/>
      <c r="E1255" s="38"/>
      <c r="F1255" s="537"/>
      <c r="G1255" s="38"/>
      <c r="H1255" s="38"/>
      <c r="I1255" s="38"/>
      <c r="J1255" s="38"/>
      <c r="K1255" s="166"/>
      <c r="M1255" s="17"/>
      <c r="O1255" s="534"/>
    </row>
    <row r="1256" spans="1:15" ht="15.75">
      <c r="A1256" s="537"/>
      <c r="B1256" s="38"/>
      <c r="C1256" s="38"/>
      <c r="D1256" s="38"/>
      <c r="E1256" s="38"/>
      <c r="F1256" s="537"/>
      <c r="G1256" s="38"/>
      <c r="H1256" s="38"/>
      <c r="I1256" s="38"/>
      <c r="J1256" s="38"/>
      <c r="K1256" s="537"/>
      <c r="L1256" s="38"/>
      <c r="M1256" s="17"/>
      <c r="O1256" s="534"/>
    </row>
    <row r="1257" spans="1:15" ht="15.75">
      <c r="A1257" s="537"/>
      <c r="B1257" s="38"/>
      <c r="C1257" s="38"/>
      <c r="D1257" s="38"/>
      <c r="E1257" s="38"/>
      <c r="F1257" s="537"/>
      <c r="G1257" s="38"/>
      <c r="H1257" s="38"/>
      <c r="I1257" s="38"/>
      <c r="J1257" s="38"/>
      <c r="K1257" s="537"/>
      <c r="L1257" s="38"/>
      <c r="M1257" s="17"/>
      <c r="O1257" s="534"/>
    </row>
    <row r="1258" spans="1:15" ht="15.75">
      <c r="A1258" s="537"/>
      <c r="B1258" s="38"/>
      <c r="C1258" s="38"/>
      <c r="D1258" s="38"/>
      <c r="E1258" s="38"/>
      <c r="F1258" s="537"/>
      <c r="G1258" s="38"/>
      <c r="H1258" s="38"/>
      <c r="I1258" s="38"/>
      <c r="J1258" s="38"/>
      <c r="K1258" s="537"/>
      <c r="L1258" s="38"/>
      <c r="M1258" s="17"/>
      <c r="O1258" s="534"/>
    </row>
    <row r="1259" spans="1:15" ht="15.75">
      <c r="A1259" s="537"/>
      <c r="B1259" s="38"/>
      <c r="C1259" s="38"/>
      <c r="D1259" s="38"/>
      <c r="E1259" s="38"/>
      <c r="F1259" s="537"/>
      <c r="G1259" s="38"/>
      <c r="H1259" s="38"/>
      <c r="I1259" s="38"/>
      <c r="J1259" s="38"/>
      <c r="K1259" s="537"/>
      <c r="L1259" s="38"/>
      <c r="M1259" s="17"/>
      <c r="O1259" s="534"/>
    </row>
    <row r="1260" spans="1:15" ht="15.75">
      <c r="A1260" s="537"/>
      <c r="B1260" s="38"/>
      <c r="C1260" s="38"/>
      <c r="D1260" s="38"/>
      <c r="E1260" s="38"/>
      <c r="F1260" s="537"/>
      <c r="G1260" s="38"/>
      <c r="H1260" s="38"/>
      <c r="I1260" s="38"/>
      <c r="J1260" s="38"/>
      <c r="K1260" s="537"/>
      <c r="L1260" s="38"/>
      <c r="M1260" s="17"/>
      <c r="O1260" s="534"/>
    </row>
    <row r="1261" spans="1:15" ht="15.75">
      <c r="A1261" s="536"/>
      <c r="B1261" s="38"/>
      <c r="K1261" s="10"/>
      <c r="M1261" s="17"/>
      <c r="O1261" s="534"/>
    </row>
    <row r="1262" spans="1:15" ht="15.75">
      <c r="A1262" s="536"/>
      <c r="B1262" s="38"/>
      <c r="K1262" s="10"/>
      <c r="M1262" s="17"/>
      <c r="O1262" s="534"/>
    </row>
    <row r="1263" spans="1:15" ht="15.75">
      <c r="A1263" s="536"/>
      <c r="B1263" s="38"/>
      <c r="K1263" s="10"/>
      <c r="M1263" s="17"/>
      <c r="O1263" s="534"/>
    </row>
    <row r="1264" spans="1:15" ht="15.75">
      <c r="A1264" s="536"/>
      <c r="B1264" s="38"/>
      <c r="K1264" s="10"/>
      <c r="M1264" s="17"/>
      <c r="O1264" s="534"/>
    </row>
    <row r="1265" spans="1:21" ht="15.75">
      <c r="A1265" s="536"/>
      <c r="B1265" s="38"/>
      <c r="K1265" s="10"/>
      <c r="M1265" s="17"/>
      <c r="O1265" s="534"/>
    </row>
    <row r="1266" spans="1:21" ht="15.75">
      <c r="A1266" s="536"/>
      <c r="B1266" s="38"/>
      <c r="K1266" s="10"/>
      <c r="M1266" s="17"/>
      <c r="O1266" s="534"/>
    </row>
    <row r="1267" spans="1:21" ht="15.75">
      <c r="A1267" s="536"/>
      <c r="B1267" s="38"/>
      <c r="K1267" s="10"/>
      <c r="M1267" s="17"/>
      <c r="O1267" s="534"/>
    </row>
    <row r="1268" spans="1:21" ht="15.75">
      <c r="A1268" s="536"/>
      <c r="B1268" s="38"/>
      <c r="K1268" s="10"/>
      <c r="M1268" s="17"/>
      <c r="O1268" s="534"/>
    </row>
    <row r="1269" spans="1:21" ht="15.75">
      <c r="A1269" s="536"/>
      <c r="B1269" s="38"/>
      <c r="K1269" s="10"/>
      <c r="M1269" s="17"/>
      <c r="O1269" s="534"/>
    </row>
    <row r="1270" spans="1:21" ht="15.75">
      <c r="A1270" s="536"/>
      <c r="B1270" s="38"/>
      <c r="K1270" s="10"/>
      <c r="M1270" s="17"/>
      <c r="O1270" s="534"/>
    </row>
    <row r="1271" spans="1:21" s="38" customFormat="1" ht="15.75">
      <c r="A1271" s="536"/>
      <c r="K1271" s="17"/>
      <c r="M1271" s="10"/>
      <c r="O1271" s="534"/>
    </row>
    <row r="1272" spans="1:21" s="38" customFormat="1" ht="23.25">
      <c r="A1272" s="535" t="s">
        <v>2521</v>
      </c>
      <c r="K1272" s="533"/>
      <c r="M1272" s="17"/>
      <c r="O1272" s="532"/>
    </row>
    <row r="1273" spans="1:21" ht="15.75">
      <c r="A1273" s="537" t="s">
        <v>2448</v>
      </c>
      <c r="B1273" s="38"/>
      <c r="C1273" s="38"/>
      <c r="D1273" s="38"/>
      <c r="E1273" s="38"/>
      <c r="F1273" s="537" t="s">
        <v>2449</v>
      </c>
      <c r="G1273" s="38"/>
      <c r="H1273" s="38"/>
      <c r="I1273" s="38"/>
      <c r="J1273" s="38"/>
      <c r="K1273" s="537" t="s">
        <v>2450</v>
      </c>
      <c r="L1273" s="38"/>
      <c r="M1273" s="533"/>
    </row>
    <row r="1274" spans="1:21" ht="15.75">
      <c r="A1274" s="166"/>
      <c r="C1274" s="38"/>
      <c r="D1274" s="38"/>
      <c r="E1274" s="38"/>
      <c r="F1274" s="166"/>
      <c r="H1274" s="38"/>
      <c r="I1274" s="38"/>
      <c r="J1274" s="38"/>
      <c r="K1274" s="166" t="s">
        <v>676</v>
      </c>
      <c r="L1274" t="s">
        <v>4752</v>
      </c>
      <c r="M1274" s="38"/>
      <c r="N1274" s="38"/>
      <c r="O1274" s="38"/>
    </row>
    <row r="1275" spans="1:21" ht="15.75">
      <c r="A1275" s="166"/>
      <c r="E1275" s="38"/>
      <c r="F1275" s="166"/>
      <c r="H1275" s="533"/>
      <c r="J1275" s="38"/>
      <c r="K1275" s="166" t="s">
        <v>677</v>
      </c>
      <c r="L1275" t="s">
        <v>4782</v>
      </c>
    </row>
    <row r="1276" spans="1:21" ht="15.75">
      <c r="A1276" s="166"/>
      <c r="C1276" s="38"/>
      <c r="D1276" s="38"/>
      <c r="E1276" s="38"/>
      <c r="F1276" s="166"/>
      <c r="H1276" s="533"/>
      <c r="J1276" s="38"/>
      <c r="K1276" s="166" t="s">
        <v>677</v>
      </c>
      <c r="L1276" t="s">
        <v>4953</v>
      </c>
    </row>
    <row r="1277" spans="1:21" ht="15.75">
      <c r="A1277" s="542"/>
      <c r="D1277" s="38"/>
      <c r="E1277" s="38"/>
      <c r="F1277" s="537"/>
      <c r="I1277" s="38"/>
      <c r="J1277" s="38"/>
      <c r="K1277" s="166"/>
    </row>
    <row r="1278" spans="1:21" ht="15.75">
      <c r="A1278" s="166"/>
      <c r="C1278" s="38"/>
      <c r="D1278" s="38"/>
      <c r="E1278" s="38"/>
      <c r="F1278" s="537"/>
      <c r="G1278" s="38"/>
      <c r="H1278" s="38"/>
      <c r="I1278" s="38"/>
      <c r="J1278" s="38"/>
      <c r="K1278" s="166"/>
      <c r="M1278" s="38"/>
      <c r="N1278" s="38"/>
      <c r="O1278" s="38"/>
    </row>
    <row r="1279" spans="1:21" ht="15.75">
      <c r="A1279" s="537"/>
      <c r="B1279" s="38"/>
      <c r="C1279" s="38"/>
      <c r="D1279" s="38"/>
      <c r="E1279" s="38"/>
      <c r="F1279" s="537"/>
      <c r="G1279" s="38"/>
      <c r="H1279" s="38"/>
      <c r="I1279" s="38"/>
      <c r="J1279" s="38"/>
      <c r="K1279" s="166"/>
      <c r="M1279" s="533"/>
      <c r="S1279" s="21"/>
      <c r="T1279" s="58"/>
      <c r="U1279" s="38"/>
    </row>
    <row r="1280" spans="1:21" ht="15.75">
      <c r="A1280" s="537"/>
      <c r="B1280" s="38"/>
      <c r="C1280" s="38"/>
      <c r="D1280" s="38"/>
      <c r="E1280" s="38"/>
      <c r="F1280" s="537"/>
      <c r="G1280" s="38"/>
      <c r="H1280" s="38"/>
      <c r="I1280" s="38"/>
      <c r="J1280" s="38"/>
      <c r="K1280" s="166"/>
      <c r="M1280" s="533"/>
      <c r="S1280" s="21"/>
      <c r="T1280" s="58"/>
      <c r="U1280" s="38"/>
    </row>
    <row r="1281" spans="1:15" ht="15.75">
      <c r="A1281" s="537"/>
      <c r="B1281" s="38"/>
      <c r="C1281" s="38"/>
      <c r="D1281" s="38"/>
      <c r="E1281" s="38"/>
      <c r="F1281" s="537"/>
      <c r="G1281" s="38"/>
      <c r="H1281" s="38"/>
      <c r="I1281" s="38"/>
      <c r="J1281" s="38"/>
      <c r="K1281" s="166"/>
      <c r="M1281" s="38"/>
      <c r="N1281" s="38"/>
      <c r="O1281" s="38"/>
    </row>
    <row r="1282" spans="1:15" ht="15.75">
      <c r="A1282" s="537"/>
      <c r="B1282" s="38"/>
      <c r="C1282" s="38"/>
      <c r="D1282" s="38"/>
      <c r="E1282" s="38"/>
      <c r="F1282" s="537"/>
      <c r="G1282" s="38"/>
      <c r="H1282" s="38"/>
      <c r="I1282" s="38"/>
      <c r="J1282" s="38"/>
      <c r="K1282" s="166"/>
      <c r="M1282" s="38"/>
      <c r="N1282" s="38"/>
      <c r="O1282" s="38"/>
    </row>
    <row r="1283" spans="1:15" ht="15.75">
      <c r="A1283" s="537"/>
      <c r="B1283" s="38"/>
      <c r="C1283" s="38"/>
      <c r="D1283" s="38"/>
      <c r="E1283" s="38"/>
      <c r="F1283" s="537"/>
      <c r="G1283" s="38"/>
      <c r="H1283" s="38"/>
      <c r="I1283" s="38"/>
      <c r="J1283" s="38"/>
      <c r="K1283" s="166"/>
    </row>
    <row r="1284" spans="1:15" ht="15.75">
      <c r="A1284" s="537"/>
      <c r="B1284" s="38"/>
      <c r="C1284" s="38"/>
      <c r="D1284" s="38"/>
      <c r="E1284" s="38"/>
      <c r="F1284" s="537"/>
      <c r="G1284" s="38"/>
      <c r="H1284" s="38"/>
      <c r="I1284" s="38"/>
      <c r="J1284" s="38"/>
      <c r="K1284" s="166"/>
    </row>
    <row r="1285" spans="1:15" ht="15.75">
      <c r="A1285" s="537"/>
      <c r="B1285" s="38"/>
      <c r="C1285" s="38"/>
      <c r="D1285" s="38"/>
      <c r="E1285" s="38"/>
      <c r="F1285" s="537"/>
      <c r="G1285" s="38"/>
      <c r="H1285" s="38"/>
      <c r="I1285" s="38"/>
      <c r="J1285" s="38"/>
      <c r="K1285" s="166"/>
      <c r="M1285" s="533"/>
    </row>
    <row r="1286" spans="1:15" ht="15.75">
      <c r="A1286" s="537"/>
      <c r="B1286" s="38"/>
      <c r="C1286" s="38"/>
      <c r="D1286" s="38"/>
      <c r="E1286" s="38"/>
      <c r="F1286" s="537"/>
      <c r="G1286" s="38"/>
      <c r="H1286" s="38"/>
      <c r="I1286" s="38"/>
      <c r="J1286" s="38"/>
      <c r="K1286" s="166"/>
      <c r="M1286" s="533"/>
    </row>
    <row r="1287" spans="1:15" ht="15.75">
      <c r="A1287" s="537"/>
      <c r="B1287" s="38"/>
      <c r="C1287" s="38"/>
      <c r="D1287" s="38"/>
      <c r="E1287" s="38"/>
      <c r="F1287" s="537"/>
      <c r="G1287" s="38"/>
      <c r="H1287" s="38"/>
      <c r="I1287" s="38"/>
      <c r="J1287" s="38"/>
      <c r="K1287" s="166"/>
    </row>
    <row r="1288" spans="1:15" ht="15.75">
      <c r="A1288" s="537"/>
      <c r="B1288" s="38"/>
      <c r="C1288" s="38"/>
      <c r="D1288" s="38"/>
      <c r="E1288" s="38"/>
      <c r="F1288" s="537"/>
      <c r="G1288" s="38"/>
      <c r="H1288" s="38"/>
      <c r="I1288" s="38"/>
      <c r="J1288" s="38"/>
      <c r="K1288" s="166"/>
    </row>
    <row r="1289" spans="1:15" ht="15.75">
      <c r="A1289" s="537"/>
      <c r="B1289" s="38"/>
      <c r="C1289" s="38"/>
      <c r="D1289" s="38"/>
      <c r="E1289" s="38"/>
      <c r="F1289" s="537"/>
      <c r="G1289" s="38"/>
      <c r="H1289" s="38"/>
      <c r="I1289" s="38"/>
      <c r="J1289" s="38"/>
      <c r="K1289" s="166"/>
      <c r="M1289" s="38"/>
      <c r="N1289" s="38"/>
    </row>
    <row r="1290" spans="1:15" ht="15.75">
      <c r="A1290" s="537"/>
      <c r="B1290" s="38"/>
      <c r="C1290" s="38"/>
      <c r="D1290" s="38"/>
      <c r="E1290" s="38"/>
      <c r="F1290" s="537"/>
      <c r="G1290" s="38"/>
      <c r="H1290" s="38"/>
      <c r="I1290" s="38"/>
      <c r="J1290" s="38"/>
      <c r="K1290" s="166"/>
      <c r="M1290" s="38"/>
      <c r="N1290" s="38"/>
    </row>
    <row r="1291" spans="1:15" ht="15.75">
      <c r="A1291" s="537"/>
      <c r="B1291" s="38"/>
      <c r="C1291" s="38"/>
      <c r="D1291" s="38"/>
      <c r="E1291" s="38"/>
      <c r="F1291" s="537"/>
      <c r="G1291" s="38"/>
      <c r="H1291" s="38"/>
      <c r="I1291" s="38"/>
      <c r="J1291" s="38"/>
      <c r="K1291" s="166"/>
    </row>
    <row r="1292" spans="1:15" ht="15.75">
      <c r="A1292" s="537"/>
      <c r="B1292" s="38"/>
      <c r="C1292" s="38"/>
      <c r="D1292" s="38"/>
      <c r="E1292" s="38"/>
      <c r="F1292" s="537"/>
      <c r="G1292" s="38"/>
      <c r="H1292" s="38"/>
      <c r="I1292" s="38"/>
      <c r="J1292" s="38"/>
      <c r="K1292" s="166"/>
    </row>
    <row r="1293" spans="1:15" ht="15.75">
      <c r="A1293" s="537"/>
      <c r="B1293" s="38"/>
      <c r="C1293" s="38"/>
      <c r="D1293" s="38"/>
      <c r="E1293" s="38"/>
      <c r="F1293" s="537"/>
      <c r="G1293" s="38"/>
      <c r="H1293" s="38"/>
      <c r="I1293" s="38"/>
      <c r="J1293" s="38"/>
      <c r="K1293" s="166"/>
    </row>
    <row r="1294" spans="1:15" ht="15.75">
      <c r="A1294" s="537"/>
      <c r="B1294" s="38"/>
      <c r="C1294" s="38"/>
      <c r="D1294" s="38"/>
      <c r="E1294" s="38"/>
      <c r="H1294" s="38"/>
      <c r="I1294" s="38"/>
      <c r="J1294" s="38"/>
      <c r="K1294" s="166"/>
    </row>
    <row r="1295" spans="1:15" ht="15.75">
      <c r="A1295" s="537"/>
      <c r="B1295" s="38"/>
      <c r="C1295" s="38"/>
      <c r="D1295" s="38"/>
      <c r="E1295" s="38"/>
      <c r="H1295" s="38"/>
      <c r="I1295" s="38"/>
      <c r="J1295" s="38"/>
      <c r="K1295" s="166"/>
      <c r="M1295" s="533"/>
    </row>
    <row r="1296" spans="1:15" ht="15.75">
      <c r="A1296" s="537"/>
      <c r="B1296" s="38"/>
      <c r="C1296" s="38"/>
      <c r="D1296" s="38"/>
      <c r="E1296" s="38"/>
      <c r="H1296" s="38"/>
      <c r="I1296" s="38"/>
      <c r="J1296" s="38"/>
      <c r="K1296" s="166"/>
      <c r="M1296" s="38"/>
      <c r="N1296" s="25"/>
    </row>
    <row r="1297" spans="1:14" ht="15.75">
      <c r="A1297" s="537"/>
      <c r="B1297" s="38"/>
      <c r="C1297" s="38"/>
      <c r="D1297" s="38"/>
      <c r="E1297" s="38"/>
      <c r="H1297" s="38"/>
      <c r="I1297" s="38"/>
      <c r="J1297" s="38"/>
      <c r="K1297" s="166"/>
      <c r="M1297" s="533"/>
    </row>
    <row r="1298" spans="1:14" ht="15.75">
      <c r="A1298" s="537"/>
      <c r="B1298" s="38"/>
      <c r="C1298" s="38"/>
      <c r="D1298" s="38"/>
      <c r="E1298" s="38"/>
      <c r="F1298" s="166"/>
      <c r="H1298" s="38"/>
      <c r="I1298" s="38"/>
      <c r="J1298" s="38"/>
      <c r="K1298" s="166"/>
      <c r="M1298" s="38"/>
      <c r="N1298" s="38"/>
    </row>
    <row r="1299" spans="1:14" ht="15.75">
      <c r="A1299" s="537"/>
      <c r="B1299" s="38"/>
      <c r="C1299" s="38"/>
      <c r="D1299" s="38"/>
      <c r="E1299" s="38"/>
      <c r="F1299" s="166"/>
      <c r="H1299" s="38"/>
      <c r="I1299" s="38"/>
      <c r="J1299" s="38"/>
      <c r="K1299" s="166"/>
    </row>
    <row r="1300" spans="1:14" ht="15.75">
      <c r="A1300" s="537"/>
      <c r="B1300" s="38"/>
      <c r="C1300" s="38"/>
      <c r="D1300" s="38"/>
      <c r="E1300" s="38"/>
      <c r="F1300" s="166"/>
      <c r="H1300" s="38"/>
      <c r="I1300" s="38"/>
      <c r="J1300" s="38"/>
      <c r="K1300" s="166"/>
    </row>
    <row r="1301" spans="1:14" ht="15.75">
      <c r="A1301" s="537"/>
      <c r="B1301" s="38"/>
      <c r="C1301" s="38"/>
      <c r="D1301" s="38"/>
      <c r="E1301" s="38"/>
      <c r="F1301" s="166"/>
      <c r="H1301" s="38"/>
      <c r="I1301" s="38"/>
      <c r="J1301" s="38"/>
      <c r="K1301" s="166"/>
      <c r="M1301" s="533"/>
    </row>
    <row r="1302" spans="1:14" ht="15.75">
      <c r="A1302" s="537"/>
      <c r="B1302" s="38"/>
      <c r="C1302" s="38"/>
      <c r="D1302" s="38"/>
      <c r="E1302" s="38"/>
      <c r="F1302" s="166"/>
      <c r="H1302" s="38"/>
      <c r="I1302" s="38"/>
      <c r="J1302" s="38"/>
      <c r="K1302" s="166"/>
      <c r="M1302" s="533"/>
    </row>
    <row r="1303" spans="1:14" ht="23.25">
      <c r="A1303" s="535" t="s">
        <v>3154</v>
      </c>
      <c r="B1303" s="38"/>
      <c r="C1303" s="38"/>
      <c r="D1303" s="38"/>
      <c r="E1303" s="38"/>
      <c r="F1303" s="38"/>
      <c r="G1303" s="38"/>
      <c r="H1303" s="38"/>
      <c r="I1303" s="38"/>
      <c r="J1303" s="38"/>
      <c r="K1303" s="533"/>
      <c r="L1303" s="38"/>
      <c r="M1303" s="533"/>
    </row>
    <row r="1304" spans="1:14" ht="15.75">
      <c r="A1304" s="537" t="s">
        <v>2448</v>
      </c>
      <c r="B1304" s="38"/>
      <c r="C1304" s="38"/>
      <c r="D1304" s="38"/>
      <c r="E1304" s="38"/>
      <c r="F1304" s="537" t="s">
        <v>2449</v>
      </c>
      <c r="G1304" s="38"/>
      <c r="H1304" s="38"/>
      <c r="I1304" s="38"/>
      <c r="J1304" s="38"/>
      <c r="K1304" s="537" t="s">
        <v>2450</v>
      </c>
      <c r="L1304" s="38"/>
      <c r="M1304" s="533"/>
    </row>
    <row r="1305" spans="1:14" ht="15.75">
      <c r="A1305" s="166"/>
      <c r="B1305" s="417"/>
      <c r="C1305" s="38"/>
      <c r="D1305" s="38"/>
      <c r="E1305" s="38"/>
      <c r="F1305" s="166" t="s">
        <v>677</v>
      </c>
      <c r="G1305" t="s">
        <v>4844</v>
      </c>
      <c r="J1305" s="38"/>
      <c r="K1305" s="166" t="s">
        <v>678</v>
      </c>
      <c r="L1305" t="s">
        <v>4752</v>
      </c>
      <c r="M1305" s="38"/>
      <c r="N1305" s="38"/>
    </row>
    <row r="1306" spans="1:14" ht="15.75">
      <c r="A1306" s="166"/>
      <c r="C1306" s="38"/>
      <c r="D1306" s="38"/>
      <c r="E1306" s="38"/>
      <c r="F1306" s="166"/>
      <c r="H1306" s="38"/>
      <c r="I1306" s="38"/>
      <c r="J1306" s="38"/>
      <c r="K1306" s="166"/>
      <c r="M1306" s="533"/>
    </row>
    <row r="1307" spans="1:14" ht="15.75">
      <c r="A1307" s="166"/>
      <c r="C1307" s="38"/>
      <c r="D1307" s="38"/>
      <c r="E1307" s="38"/>
      <c r="F1307" s="166"/>
      <c r="J1307" s="38"/>
      <c r="K1307" s="166"/>
      <c r="M1307" s="533"/>
    </row>
    <row r="1308" spans="1:14" ht="15.75">
      <c r="A1308" s="166"/>
      <c r="C1308" s="38"/>
      <c r="D1308" s="38"/>
      <c r="E1308" s="38"/>
      <c r="F1308" s="166"/>
      <c r="H1308" s="21"/>
      <c r="I1308" s="58"/>
      <c r="J1308" s="38"/>
      <c r="K1308" s="166"/>
    </row>
    <row r="1309" spans="1:14" ht="15.75">
      <c r="A1309" s="166"/>
      <c r="C1309" s="38"/>
      <c r="D1309" s="38"/>
      <c r="E1309" s="38"/>
      <c r="F1309" s="537"/>
      <c r="G1309" s="38"/>
      <c r="H1309" s="38"/>
      <c r="I1309" s="38"/>
      <c r="J1309" s="38"/>
      <c r="K1309" s="166"/>
    </row>
    <row r="1310" spans="1:14" ht="15.75">
      <c r="A1310" s="166"/>
      <c r="C1310" s="38"/>
      <c r="D1310" s="38"/>
      <c r="E1310" s="38"/>
      <c r="F1310" s="537"/>
      <c r="G1310" s="38"/>
      <c r="H1310" s="38"/>
      <c r="I1310" s="38"/>
      <c r="J1310" s="38"/>
      <c r="K1310" s="166"/>
    </row>
    <row r="1311" spans="1:14" ht="15.75">
      <c r="A1311" s="166"/>
      <c r="C1311" s="38"/>
      <c r="D1311" s="38"/>
      <c r="E1311" s="38"/>
      <c r="F1311" s="537"/>
      <c r="G1311" s="38"/>
      <c r="H1311" s="38"/>
      <c r="I1311" s="38"/>
      <c r="J1311" s="38"/>
      <c r="K1311" s="166"/>
    </row>
    <row r="1312" spans="1:14" ht="15.75">
      <c r="A1312" s="166"/>
      <c r="C1312" s="38"/>
      <c r="D1312" s="38"/>
      <c r="E1312" s="38"/>
      <c r="F1312" s="537"/>
      <c r="G1312" s="38"/>
      <c r="H1312" s="38"/>
      <c r="I1312" s="38"/>
      <c r="J1312" s="38"/>
      <c r="K1312" s="166"/>
    </row>
    <row r="1313" spans="1:14" ht="15.75">
      <c r="A1313" s="166"/>
      <c r="C1313" s="38"/>
      <c r="D1313" s="38"/>
      <c r="E1313" s="38"/>
      <c r="F1313" s="537"/>
      <c r="G1313" s="38"/>
      <c r="H1313" s="38"/>
      <c r="I1313" s="38"/>
      <c r="J1313" s="38"/>
      <c r="K1313" s="166"/>
    </row>
    <row r="1314" spans="1:14" ht="15.75">
      <c r="A1314" s="166"/>
      <c r="C1314" s="38"/>
      <c r="D1314" s="38"/>
      <c r="E1314" s="38"/>
      <c r="F1314" s="537"/>
      <c r="G1314" s="38"/>
      <c r="H1314" s="38"/>
      <c r="I1314" s="38"/>
      <c r="J1314" s="38"/>
      <c r="K1314" s="166"/>
    </row>
    <row r="1315" spans="1:14" ht="15.75">
      <c r="A1315" s="166"/>
      <c r="C1315" s="38"/>
      <c r="D1315" s="38"/>
      <c r="E1315" s="38"/>
      <c r="F1315" s="537"/>
      <c r="G1315" s="38"/>
      <c r="H1315" s="38"/>
      <c r="I1315" s="38"/>
      <c r="J1315" s="38"/>
      <c r="K1315" s="166"/>
    </row>
    <row r="1316" spans="1:14" ht="15.75">
      <c r="A1316" s="166"/>
      <c r="C1316" s="38"/>
      <c r="D1316" s="38"/>
      <c r="E1316" s="38"/>
      <c r="F1316" s="537"/>
      <c r="G1316" s="38"/>
      <c r="H1316" s="38"/>
      <c r="I1316" s="38"/>
      <c r="J1316" s="38"/>
      <c r="K1316" s="166"/>
    </row>
    <row r="1317" spans="1:14" ht="15.75">
      <c r="A1317" s="166"/>
      <c r="C1317" s="38"/>
      <c r="D1317" s="38"/>
      <c r="E1317" s="38"/>
      <c r="F1317" s="537"/>
      <c r="G1317" s="38"/>
      <c r="H1317" s="38"/>
      <c r="I1317" s="38"/>
      <c r="J1317" s="38"/>
      <c r="K1317" s="166"/>
    </row>
    <row r="1318" spans="1:14" ht="15.75">
      <c r="A1318" s="537"/>
      <c r="B1318" s="38"/>
      <c r="C1318" s="38"/>
      <c r="D1318" s="38"/>
      <c r="E1318" s="38"/>
      <c r="F1318" s="537"/>
      <c r="G1318" s="38"/>
      <c r="H1318" s="38"/>
      <c r="I1318" s="38"/>
      <c r="J1318" s="38"/>
      <c r="K1318" s="166"/>
      <c r="M1318" s="21"/>
      <c r="N1318" s="58"/>
    </row>
    <row r="1319" spans="1:14" ht="15.75">
      <c r="A1319" s="537"/>
      <c r="B1319" s="38"/>
      <c r="C1319" s="38"/>
      <c r="D1319" s="38"/>
      <c r="E1319" s="38"/>
      <c r="F1319" s="537"/>
      <c r="G1319" s="38"/>
      <c r="H1319" s="38"/>
      <c r="I1319" s="38"/>
      <c r="J1319" s="38"/>
      <c r="K1319" s="166"/>
      <c r="M1319" s="21"/>
      <c r="N1319" s="58"/>
    </row>
    <row r="1320" spans="1:14" ht="15.75">
      <c r="A1320" s="537"/>
      <c r="B1320" s="38"/>
      <c r="C1320" s="38"/>
      <c r="D1320" s="38"/>
      <c r="E1320" s="38"/>
      <c r="F1320" s="537"/>
      <c r="G1320" s="38"/>
      <c r="H1320" s="38"/>
      <c r="I1320" s="38"/>
      <c r="J1320" s="38"/>
      <c r="K1320" s="537"/>
      <c r="L1320" s="38"/>
      <c r="M1320" s="533"/>
    </row>
    <row r="1321" spans="1:14" ht="15.75">
      <c r="A1321" s="537"/>
      <c r="B1321" s="38"/>
      <c r="C1321" s="38"/>
      <c r="D1321" s="38"/>
      <c r="E1321" s="38"/>
      <c r="F1321" s="537"/>
      <c r="G1321" s="38"/>
      <c r="H1321" s="38"/>
      <c r="I1321" s="38"/>
      <c r="J1321" s="38"/>
      <c r="K1321" s="537"/>
      <c r="L1321" s="38"/>
      <c r="M1321" s="533"/>
    </row>
    <row r="1322" spans="1:14" ht="15.75">
      <c r="A1322" s="537"/>
      <c r="B1322" s="38"/>
      <c r="C1322" s="38"/>
      <c r="D1322" s="38"/>
      <c r="E1322" s="38"/>
      <c r="F1322" s="537"/>
      <c r="G1322" s="38"/>
      <c r="H1322" s="38"/>
      <c r="I1322" s="38"/>
      <c r="J1322" s="38"/>
      <c r="K1322" s="537"/>
      <c r="L1322" s="38"/>
      <c r="M1322" s="533"/>
    </row>
    <row r="1323" spans="1:14" ht="15.75">
      <c r="A1323" s="537"/>
      <c r="B1323" s="38"/>
      <c r="C1323" s="38"/>
      <c r="D1323" s="38"/>
      <c r="E1323" s="38"/>
      <c r="F1323" s="537"/>
      <c r="G1323" s="38"/>
      <c r="H1323" s="38"/>
      <c r="I1323" s="38"/>
      <c r="J1323" s="38"/>
      <c r="K1323" s="537"/>
      <c r="L1323" s="38"/>
      <c r="M1323" s="533"/>
    </row>
    <row r="1324" spans="1:14" ht="15.75">
      <c r="A1324" s="537"/>
      <c r="B1324" s="38"/>
      <c r="C1324" s="38"/>
      <c r="D1324" s="38"/>
      <c r="E1324" s="38"/>
      <c r="F1324" s="537"/>
      <c r="G1324" s="38"/>
      <c r="H1324" s="38"/>
      <c r="I1324" s="38"/>
      <c r="J1324" s="38"/>
      <c r="K1324" s="537"/>
      <c r="L1324" s="38"/>
      <c r="M1324" s="533"/>
    </row>
    <row r="1325" spans="1:14" ht="15.75">
      <c r="A1325" s="537"/>
      <c r="B1325" s="38"/>
      <c r="C1325" s="38"/>
      <c r="D1325" s="38"/>
      <c r="E1325" s="38"/>
      <c r="F1325" s="537"/>
      <c r="G1325" s="38"/>
      <c r="H1325" s="38"/>
      <c r="I1325" s="38"/>
      <c r="J1325" s="38"/>
      <c r="K1325" s="537"/>
      <c r="L1325" s="38"/>
      <c r="M1325" s="533"/>
    </row>
    <row r="1326" spans="1:14" ht="15.75">
      <c r="A1326" s="537"/>
      <c r="B1326" s="38"/>
      <c r="C1326" s="38"/>
      <c r="D1326" s="38"/>
      <c r="E1326" s="38"/>
      <c r="F1326" s="537"/>
      <c r="G1326" s="38"/>
      <c r="H1326" s="38"/>
      <c r="I1326" s="38"/>
      <c r="J1326" s="38"/>
      <c r="K1326" s="537"/>
      <c r="L1326" s="38"/>
      <c r="M1326" s="533"/>
    </row>
    <row r="1327" spans="1:14" ht="15.75">
      <c r="A1327" s="537"/>
      <c r="B1327" s="38"/>
      <c r="C1327" s="38"/>
      <c r="D1327" s="38"/>
      <c r="E1327" s="38"/>
      <c r="F1327" s="537"/>
      <c r="G1327" s="38"/>
      <c r="H1327" s="38"/>
      <c r="I1327" s="38"/>
      <c r="J1327" s="38"/>
      <c r="K1327" s="537"/>
      <c r="L1327" s="38"/>
      <c r="M1327" s="533"/>
    </row>
    <row r="1328" spans="1:14" ht="15.75">
      <c r="A1328" s="537"/>
      <c r="B1328" s="38"/>
      <c r="C1328" s="38"/>
      <c r="D1328" s="38"/>
      <c r="E1328" s="38"/>
      <c r="F1328" s="537"/>
      <c r="G1328" s="38"/>
      <c r="H1328" s="38"/>
      <c r="I1328" s="38"/>
      <c r="J1328" s="38"/>
      <c r="K1328" s="537"/>
      <c r="L1328" s="38"/>
      <c r="M1328" s="533"/>
    </row>
    <row r="1329" spans="1:15" ht="15.75">
      <c r="A1329" s="537"/>
      <c r="B1329" s="38"/>
      <c r="C1329" s="38"/>
      <c r="D1329" s="38"/>
      <c r="E1329" s="38"/>
      <c r="F1329" s="537"/>
      <c r="G1329" s="38"/>
      <c r="H1329" s="38"/>
      <c r="I1329" s="38"/>
      <c r="J1329" s="38"/>
      <c r="K1329" s="537"/>
      <c r="L1329" s="38"/>
      <c r="M1329" s="533"/>
    </row>
    <row r="1330" spans="1:15" ht="15.75">
      <c r="A1330" s="537"/>
      <c r="B1330" s="38"/>
      <c r="C1330" s="38"/>
      <c r="D1330" s="38"/>
      <c r="E1330" s="38"/>
      <c r="F1330" s="537"/>
      <c r="G1330" s="38"/>
      <c r="H1330" s="38"/>
      <c r="I1330" s="38"/>
      <c r="J1330" s="38"/>
      <c r="K1330" s="537"/>
      <c r="L1330" s="38"/>
      <c r="M1330" s="533"/>
    </row>
    <row r="1331" spans="1:15" ht="15.75">
      <c r="A1331" s="537"/>
      <c r="B1331" s="38"/>
      <c r="C1331" s="38"/>
      <c r="D1331" s="38"/>
      <c r="E1331" s="38"/>
      <c r="F1331" s="537"/>
      <c r="G1331" s="38"/>
      <c r="H1331" s="38"/>
      <c r="I1331" s="38"/>
      <c r="J1331" s="38"/>
      <c r="K1331" s="537"/>
      <c r="L1331" s="38"/>
      <c r="M1331" s="533"/>
    </row>
    <row r="1332" spans="1:15" ht="15.75">
      <c r="A1332" s="537"/>
      <c r="B1332" s="38"/>
      <c r="C1332" s="38"/>
      <c r="D1332" s="38"/>
      <c r="E1332" s="38"/>
      <c r="F1332" s="537"/>
      <c r="G1332" s="38"/>
      <c r="H1332" s="38"/>
      <c r="I1332" s="38"/>
      <c r="J1332" s="38"/>
      <c r="K1332" s="537"/>
      <c r="L1332" s="38"/>
      <c r="M1332" s="533"/>
    </row>
    <row r="1333" spans="1:15" ht="15.75">
      <c r="A1333" s="537"/>
      <c r="B1333" s="38"/>
      <c r="C1333" s="38"/>
      <c r="D1333" s="38"/>
      <c r="E1333" s="38"/>
      <c r="F1333" s="537"/>
      <c r="G1333" s="38"/>
      <c r="H1333" s="38"/>
      <c r="I1333" s="38"/>
      <c r="J1333" s="38"/>
      <c r="K1333" s="537"/>
      <c r="L1333" s="38"/>
      <c r="M1333" s="533"/>
    </row>
    <row r="1334" spans="1:15" ht="23.25">
      <c r="A1334" s="535" t="s">
        <v>2094</v>
      </c>
      <c r="B1334" s="38"/>
      <c r="C1334" s="38"/>
      <c r="D1334" s="38"/>
      <c r="E1334" s="38"/>
      <c r="F1334" s="38"/>
      <c r="G1334" s="38"/>
      <c r="H1334" s="38"/>
      <c r="I1334" s="38"/>
      <c r="J1334" s="38"/>
      <c r="K1334" s="533"/>
      <c r="L1334" s="38"/>
      <c r="M1334" s="533"/>
    </row>
    <row r="1335" spans="1:15" ht="15.75">
      <c r="A1335" s="537" t="s">
        <v>2448</v>
      </c>
      <c r="B1335" s="38"/>
      <c r="C1335" s="38"/>
      <c r="D1335" s="38"/>
      <c r="E1335" s="38"/>
      <c r="F1335" s="537" t="s">
        <v>2449</v>
      </c>
      <c r="G1335" s="38"/>
      <c r="H1335" s="38"/>
      <c r="I1335" s="38"/>
      <c r="J1335" s="38"/>
      <c r="K1335" s="537" t="s">
        <v>2450</v>
      </c>
      <c r="L1335" s="38"/>
      <c r="M1335" s="533"/>
    </row>
    <row r="1336" spans="1:15" ht="15.75">
      <c r="A1336" s="537"/>
      <c r="B1336" s="38"/>
      <c r="C1336" s="38"/>
      <c r="D1336" s="38"/>
      <c r="E1336" s="38"/>
      <c r="F1336" s="166"/>
      <c r="H1336" s="38"/>
      <c r="I1336" s="38"/>
      <c r="J1336" s="38"/>
      <c r="K1336" s="166"/>
    </row>
    <row r="1337" spans="1:15" ht="15.75">
      <c r="A1337" s="537"/>
      <c r="B1337" s="38"/>
      <c r="C1337" s="38"/>
      <c r="D1337" s="38"/>
      <c r="E1337" s="38"/>
      <c r="F1337" s="537"/>
      <c r="G1337" s="38"/>
      <c r="H1337" s="38"/>
      <c r="I1337" s="38"/>
      <c r="J1337" s="38"/>
      <c r="K1337" s="166"/>
      <c r="M1337" s="38"/>
      <c r="N1337" s="38"/>
      <c r="O1337" s="38"/>
    </row>
    <row r="1338" spans="1:15" ht="15.75">
      <c r="A1338" s="537"/>
      <c r="B1338" s="38"/>
      <c r="C1338" s="38"/>
      <c r="D1338" s="38"/>
      <c r="E1338" s="38"/>
      <c r="F1338" s="537"/>
      <c r="G1338" s="38"/>
      <c r="H1338" s="38"/>
      <c r="I1338" s="38"/>
      <c r="J1338" s="38"/>
      <c r="K1338" s="166"/>
      <c r="M1338" s="533"/>
    </row>
    <row r="1339" spans="1:15" ht="15.75">
      <c r="A1339" s="537"/>
      <c r="B1339" s="38"/>
      <c r="C1339" s="38"/>
      <c r="D1339" s="38"/>
      <c r="E1339" s="38"/>
      <c r="F1339" s="537"/>
      <c r="G1339" s="38"/>
      <c r="H1339" s="38"/>
      <c r="I1339" s="38"/>
      <c r="J1339" s="38"/>
      <c r="K1339" s="166"/>
      <c r="M1339" s="533"/>
    </row>
    <row r="1340" spans="1:15" ht="15.75">
      <c r="A1340" s="537"/>
      <c r="B1340" s="38"/>
      <c r="C1340" s="38"/>
      <c r="D1340" s="38"/>
      <c r="E1340" s="38"/>
      <c r="F1340" s="537"/>
      <c r="G1340" s="38"/>
      <c r="H1340" s="38"/>
      <c r="I1340" s="38"/>
      <c r="J1340" s="38"/>
      <c r="K1340" s="166"/>
      <c r="M1340" s="533"/>
    </row>
    <row r="1341" spans="1:15" ht="15.75">
      <c r="A1341" s="537"/>
      <c r="B1341" s="38"/>
      <c r="C1341" s="38"/>
      <c r="D1341" s="38"/>
      <c r="E1341" s="38"/>
      <c r="F1341" s="537"/>
      <c r="G1341" s="38"/>
      <c r="H1341" s="38"/>
      <c r="I1341" s="38"/>
      <c r="J1341" s="38"/>
      <c r="K1341" s="166"/>
      <c r="M1341" s="533"/>
    </row>
    <row r="1342" spans="1:15" ht="15.75">
      <c r="A1342" s="537"/>
      <c r="B1342" s="38"/>
      <c r="C1342" s="38"/>
      <c r="D1342" s="38"/>
      <c r="E1342" s="38"/>
      <c r="F1342" s="537"/>
      <c r="G1342" s="38"/>
      <c r="H1342" s="38"/>
      <c r="I1342" s="38"/>
      <c r="J1342" s="38"/>
      <c r="K1342" s="166"/>
      <c r="M1342" s="533"/>
    </row>
    <row r="1343" spans="1:15" ht="15.75">
      <c r="A1343" s="537"/>
      <c r="B1343" s="38"/>
      <c r="C1343" s="38"/>
      <c r="D1343" s="38"/>
      <c r="E1343" s="38"/>
      <c r="F1343" s="537"/>
      <c r="G1343" s="38"/>
      <c r="H1343" s="38"/>
      <c r="I1343" s="38"/>
      <c r="J1343" s="38"/>
      <c r="K1343" s="166"/>
      <c r="M1343" s="533"/>
    </row>
    <row r="1344" spans="1:15" ht="15.75">
      <c r="A1344" s="537"/>
      <c r="B1344" s="38"/>
      <c r="C1344" s="38"/>
      <c r="D1344" s="38"/>
      <c r="E1344" s="38"/>
      <c r="F1344" s="537"/>
      <c r="G1344" s="38"/>
      <c r="H1344" s="38"/>
      <c r="I1344" s="38"/>
      <c r="J1344" s="38"/>
      <c r="K1344" s="166"/>
      <c r="M1344" s="533"/>
    </row>
    <row r="1345" spans="1:13" ht="15.75">
      <c r="A1345" s="537"/>
      <c r="B1345" s="38"/>
      <c r="C1345" s="38"/>
      <c r="D1345" s="38"/>
      <c r="E1345" s="38"/>
      <c r="F1345" s="537"/>
      <c r="G1345" s="38"/>
      <c r="H1345" s="38"/>
      <c r="I1345" s="38"/>
      <c r="J1345" s="38"/>
      <c r="K1345" s="166"/>
      <c r="M1345" s="533"/>
    </row>
    <row r="1346" spans="1:13" ht="15.75">
      <c r="A1346" s="537"/>
      <c r="B1346" s="38"/>
      <c r="C1346" s="38"/>
      <c r="D1346" s="38"/>
      <c r="E1346" s="38"/>
      <c r="F1346" s="537"/>
      <c r="G1346" s="38"/>
      <c r="H1346" s="38"/>
      <c r="I1346" s="38"/>
      <c r="J1346" s="38"/>
      <c r="K1346" s="166"/>
      <c r="M1346" s="533"/>
    </row>
    <row r="1347" spans="1:13" ht="15.75">
      <c r="A1347" s="537"/>
      <c r="B1347" s="38"/>
      <c r="C1347" s="38"/>
      <c r="D1347" s="38"/>
      <c r="E1347" s="38"/>
      <c r="F1347" s="537"/>
      <c r="G1347" s="38"/>
      <c r="H1347" s="38"/>
      <c r="I1347" s="38"/>
      <c r="J1347" s="38"/>
      <c r="K1347" s="166"/>
      <c r="M1347" s="533"/>
    </row>
    <row r="1348" spans="1:13" ht="15.75">
      <c r="A1348" s="537"/>
      <c r="B1348" s="38"/>
      <c r="C1348" s="38"/>
      <c r="D1348" s="38"/>
      <c r="E1348" s="38"/>
      <c r="F1348" s="537"/>
      <c r="G1348" s="38"/>
      <c r="H1348" s="38"/>
      <c r="I1348" s="38"/>
      <c r="J1348" s="38"/>
      <c r="K1348" s="166"/>
      <c r="M1348" s="533"/>
    </row>
    <row r="1349" spans="1:13" ht="15.75">
      <c r="A1349" s="537"/>
      <c r="B1349" s="38"/>
      <c r="C1349" s="38"/>
      <c r="D1349" s="38"/>
      <c r="E1349" s="38"/>
      <c r="F1349" s="537"/>
      <c r="G1349" s="38"/>
      <c r="H1349" s="38"/>
      <c r="I1349" s="38"/>
      <c r="J1349" s="38"/>
      <c r="K1349" s="166"/>
      <c r="M1349" s="533"/>
    </row>
    <row r="1350" spans="1:13" ht="15.75">
      <c r="A1350" s="537"/>
      <c r="B1350" s="38"/>
      <c r="C1350" s="38"/>
      <c r="D1350" s="38"/>
      <c r="E1350" s="38"/>
      <c r="F1350" s="537"/>
      <c r="G1350" s="38"/>
      <c r="H1350" s="38"/>
      <c r="I1350" s="38"/>
      <c r="J1350" s="38"/>
      <c r="K1350" s="166"/>
      <c r="M1350" s="533"/>
    </row>
    <row r="1351" spans="1:13" ht="15.75">
      <c r="A1351" s="537"/>
      <c r="B1351" s="38"/>
      <c r="C1351" s="38"/>
      <c r="D1351" s="38"/>
      <c r="E1351" s="38"/>
      <c r="F1351" s="537"/>
      <c r="G1351" s="38"/>
      <c r="H1351" s="38"/>
      <c r="I1351" s="38"/>
      <c r="J1351" s="38"/>
      <c r="K1351" s="166"/>
      <c r="M1351" s="533"/>
    </row>
    <row r="1352" spans="1:13" ht="15.75">
      <c r="A1352" s="537"/>
      <c r="B1352" s="38"/>
      <c r="C1352" s="38"/>
      <c r="D1352" s="38"/>
      <c r="E1352" s="38"/>
      <c r="F1352" s="537"/>
      <c r="G1352" s="38"/>
      <c r="H1352" s="38"/>
      <c r="I1352" s="38"/>
      <c r="J1352" s="38"/>
      <c r="K1352" s="166"/>
      <c r="M1352" s="533"/>
    </row>
    <row r="1353" spans="1:13" ht="15.75">
      <c r="A1353" s="537"/>
      <c r="B1353" s="38"/>
      <c r="C1353" s="38"/>
      <c r="D1353" s="38"/>
      <c r="E1353" s="38"/>
      <c r="F1353" s="537"/>
      <c r="G1353" s="38"/>
      <c r="H1353" s="38"/>
      <c r="I1353" s="38"/>
      <c r="J1353" s="38"/>
      <c r="K1353" s="537"/>
      <c r="L1353" s="38"/>
      <c r="M1353" s="533"/>
    </row>
    <row r="1354" spans="1:13" ht="15.75">
      <c r="A1354" s="537"/>
      <c r="B1354" s="38"/>
      <c r="C1354" s="38"/>
      <c r="D1354" s="38"/>
      <c r="E1354" s="38"/>
      <c r="F1354" s="537"/>
      <c r="G1354" s="38"/>
      <c r="H1354" s="38"/>
      <c r="I1354" s="38"/>
      <c r="J1354" s="38"/>
      <c r="K1354" s="537"/>
      <c r="L1354" s="38"/>
      <c r="M1354" s="533"/>
    </row>
    <row r="1355" spans="1:13" ht="15.75">
      <c r="A1355" s="537"/>
      <c r="B1355" s="38"/>
      <c r="C1355" s="38"/>
      <c r="D1355" s="38"/>
      <c r="E1355" s="38"/>
      <c r="F1355" s="537"/>
      <c r="G1355" s="38"/>
      <c r="H1355" s="38"/>
      <c r="I1355" s="38"/>
      <c r="J1355" s="38"/>
      <c r="K1355" s="537"/>
      <c r="L1355" s="38"/>
      <c r="M1355" s="533"/>
    </row>
    <row r="1356" spans="1:13" ht="15.75">
      <c r="A1356" s="537"/>
      <c r="B1356" s="38"/>
      <c r="C1356" s="38"/>
      <c r="D1356" s="38"/>
      <c r="E1356" s="38"/>
      <c r="F1356" s="537"/>
      <c r="G1356" s="38"/>
      <c r="H1356" s="38"/>
      <c r="I1356" s="38"/>
      <c r="J1356" s="38"/>
      <c r="K1356" s="537"/>
      <c r="L1356" s="38"/>
      <c r="M1356" s="533"/>
    </row>
    <row r="1357" spans="1:13" ht="15.75">
      <c r="A1357" s="537"/>
      <c r="B1357" s="38"/>
      <c r="C1357" s="38"/>
      <c r="D1357" s="38"/>
      <c r="E1357" s="38"/>
      <c r="F1357" s="537"/>
      <c r="G1357" s="38"/>
      <c r="H1357" s="38"/>
      <c r="I1357" s="38"/>
      <c r="J1357" s="38"/>
      <c r="K1357" s="537"/>
      <c r="L1357" s="38"/>
      <c r="M1357" s="533"/>
    </row>
    <row r="1358" spans="1:13" ht="15.75">
      <c r="A1358" s="537"/>
      <c r="B1358" s="38"/>
      <c r="C1358" s="38"/>
      <c r="D1358" s="38"/>
      <c r="E1358" s="38"/>
      <c r="F1358" s="537"/>
      <c r="G1358" s="38"/>
      <c r="H1358" s="38"/>
      <c r="I1358" s="38"/>
      <c r="J1358" s="38"/>
      <c r="K1358" s="537"/>
      <c r="L1358" s="38"/>
      <c r="M1358" s="533"/>
    </row>
    <row r="1359" spans="1:13" ht="15.75">
      <c r="A1359" s="537"/>
      <c r="B1359" s="38"/>
      <c r="C1359" s="38"/>
      <c r="D1359" s="38"/>
      <c r="E1359" s="38"/>
      <c r="F1359" s="537"/>
      <c r="G1359" s="38"/>
      <c r="H1359" s="38"/>
      <c r="I1359" s="38"/>
      <c r="J1359" s="38"/>
      <c r="K1359" s="537"/>
      <c r="L1359" s="38"/>
      <c r="M1359" s="533"/>
    </row>
    <row r="1360" spans="1:13" ht="15.75">
      <c r="A1360" s="537"/>
      <c r="B1360" s="38"/>
      <c r="C1360" s="38"/>
      <c r="D1360" s="38"/>
      <c r="E1360" s="38"/>
      <c r="F1360" s="537"/>
      <c r="G1360" s="38"/>
      <c r="H1360" s="38"/>
      <c r="I1360" s="38"/>
      <c r="J1360" s="38"/>
      <c r="K1360" s="537"/>
      <c r="L1360" s="38"/>
      <c r="M1360" s="533"/>
    </row>
    <row r="1361" spans="1:14" ht="15.75">
      <c r="A1361" s="537"/>
      <c r="B1361" s="38"/>
      <c r="C1361" s="38"/>
      <c r="D1361" s="38"/>
      <c r="E1361" s="38"/>
      <c r="F1361" s="537"/>
      <c r="G1361" s="38"/>
      <c r="H1361" s="38"/>
      <c r="I1361" s="38"/>
      <c r="J1361" s="38"/>
      <c r="K1361" s="537"/>
      <c r="L1361" s="38"/>
      <c r="M1361" s="533"/>
    </row>
    <row r="1362" spans="1:14" ht="15.75">
      <c r="A1362" s="537"/>
      <c r="B1362" s="38"/>
      <c r="C1362" s="38"/>
      <c r="D1362" s="38"/>
      <c r="E1362" s="38"/>
      <c r="F1362" s="537"/>
      <c r="G1362" s="38"/>
      <c r="H1362" s="38"/>
      <c r="I1362" s="38"/>
      <c r="J1362" s="38"/>
      <c r="K1362" s="537"/>
      <c r="L1362" s="38"/>
      <c r="M1362" s="533"/>
    </row>
    <row r="1363" spans="1:14" ht="15.75">
      <c r="A1363" s="537"/>
      <c r="B1363" s="38"/>
      <c r="C1363" s="38"/>
      <c r="D1363" s="38"/>
      <c r="E1363" s="38"/>
      <c r="F1363" s="537"/>
      <c r="G1363" s="38"/>
      <c r="H1363" s="38"/>
      <c r="I1363" s="38"/>
      <c r="J1363" s="38"/>
      <c r="K1363" s="537"/>
      <c r="L1363" s="38"/>
      <c r="M1363" s="533"/>
    </row>
    <row r="1364" spans="1:14" ht="15.75">
      <c r="A1364" s="537"/>
      <c r="B1364" s="38"/>
      <c r="C1364" s="38"/>
      <c r="D1364" s="38"/>
      <c r="E1364" s="38"/>
      <c r="F1364" s="537"/>
      <c r="G1364" s="38"/>
      <c r="H1364" s="38"/>
      <c r="I1364" s="38"/>
      <c r="J1364" s="38"/>
      <c r="K1364" s="537"/>
      <c r="L1364" s="38"/>
      <c r="M1364" s="533"/>
    </row>
    <row r="1365" spans="1:14" ht="23.25">
      <c r="A1365" s="535" t="s">
        <v>4630</v>
      </c>
      <c r="B1365" s="38"/>
      <c r="C1365" s="38"/>
      <c r="D1365" s="38"/>
      <c r="E1365" s="38"/>
      <c r="F1365" s="38"/>
      <c r="G1365" s="38"/>
      <c r="H1365" s="38"/>
      <c r="I1365" s="38"/>
      <c r="J1365" s="38"/>
      <c r="K1365" s="533"/>
      <c r="L1365" s="38"/>
      <c r="M1365" s="533"/>
    </row>
    <row r="1366" spans="1:14" ht="15.75">
      <c r="A1366" s="537" t="s">
        <v>2448</v>
      </c>
      <c r="B1366" s="38"/>
      <c r="C1366" s="38"/>
      <c r="D1366" s="38"/>
      <c r="E1366" s="38"/>
      <c r="F1366" s="537" t="s">
        <v>2449</v>
      </c>
      <c r="G1366" s="38"/>
      <c r="H1366" s="38"/>
      <c r="I1366" s="38"/>
      <c r="J1366" s="38"/>
      <c r="K1366" s="537" t="s">
        <v>2450</v>
      </c>
      <c r="L1366" s="38"/>
      <c r="M1366" s="533"/>
    </row>
    <row r="1367" spans="1:14" ht="15.75">
      <c r="A1367" s="166"/>
      <c r="C1367" s="38"/>
      <c r="D1367" s="38"/>
      <c r="E1367" s="38"/>
      <c r="F1367" s="166"/>
      <c r="H1367" s="38"/>
      <c r="I1367" s="38"/>
      <c r="J1367" s="38"/>
      <c r="K1367" s="166"/>
    </row>
    <row r="1368" spans="1:14" ht="15.75">
      <c r="A1368" s="166"/>
      <c r="C1368" s="38"/>
      <c r="D1368" s="38"/>
      <c r="E1368" s="38"/>
      <c r="F1368" s="537"/>
      <c r="G1368" s="38"/>
      <c r="H1368" s="38"/>
      <c r="I1368" s="38"/>
      <c r="J1368" s="38"/>
      <c r="K1368" s="166"/>
    </row>
    <row r="1369" spans="1:14" ht="15.75">
      <c r="A1369" s="166"/>
      <c r="C1369" s="38"/>
      <c r="D1369" s="38"/>
      <c r="E1369" s="38"/>
      <c r="F1369" s="537"/>
      <c r="G1369" s="38"/>
      <c r="H1369" s="38"/>
      <c r="I1369" s="38"/>
      <c r="J1369" s="38"/>
      <c r="K1369" s="166"/>
      <c r="M1369" s="533"/>
    </row>
    <row r="1370" spans="1:14" ht="15.75">
      <c r="A1370" s="166"/>
      <c r="C1370" s="38"/>
      <c r="D1370" s="38"/>
      <c r="E1370" s="38"/>
      <c r="F1370" s="537"/>
      <c r="G1370" s="38"/>
      <c r="H1370" s="38"/>
      <c r="I1370" s="38"/>
      <c r="J1370" s="38"/>
      <c r="K1370" s="166"/>
      <c r="M1370" s="38"/>
      <c r="N1370" s="38"/>
    </row>
    <row r="1371" spans="1:14" ht="15.75">
      <c r="A1371" s="166"/>
      <c r="D1371" s="38"/>
      <c r="E1371" s="38"/>
      <c r="F1371" s="537"/>
      <c r="G1371" s="38"/>
      <c r="H1371" s="38"/>
      <c r="I1371" s="38"/>
      <c r="J1371" s="38"/>
      <c r="K1371" s="166"/>
    </row>
    <row r="1372" spans="1:14" ht="15.75">
      <c r="A1372" s="537"/>
      <c r="B1372" s="38"/>
      <c r="C1372" s="38"/>
      <c r="D1372" s="38"/>
      <c r="E1372" s="38"/>
      <c r="F1372" s="537"/>
      <c r="G1372" s="38"/>
      <c r="H1372" s="38"/>
      <c r="I1372" s="38"/>
      <c r="J1372" s="38"/>
      <c r="K1372" s="166"/>
      <c r="M1372" s="533"/>
    </row>
    <row r="1373" spans="1:14" ht="15.75">
      <c r="A1373" s="537"/>
      <c r="B1373" s="38"/>
      <c r="C1373" s="38"/>
      <c r="D1373" s="38"/>
      <c r="E1373" s="38"/>
      <c r="F1373" s="537"/>
      <c r="G1373" s="38"/>
      <c r="H1373" s="38"/>
      <c r="I1373" s="38"/>
      <c r="J1373" s="38"/>
      <c r="K1373" s="166"/>
    </row>
    <row r="1374" spans="1:14" ht="15.75">
      <c r="A1374" s="537"/>
      <c r="B1374" s="38"/>
      <c r="C1374" s="38"/>
      <c r="D1374" s="38"/>
      <c r="E1374" s="38"/>
      <c r="F1374" s="537"/>
      <c r="G1374" s="38"/>
      <c r="H1374" s="38"/>
      <c r="I1374" s="38"/>
      <c r="J1374" s="38"/>
      <c r="K1374" s="166"/>
      <c r="M1374" s="533"/>
    </row>
    <row r="1375" spans="1:14" ht="15.75">
      <c r="A1375" s="537"/>
      <c r="B1375" s="38"/>
      <c r="C1375" s="38"/>
      <c r="D1375" s="38"/>
      <c r="E1375" s="38"/>
      <c r="F1375" s="537"/>
      <c r="G1375" s="38"/>
      <c r="H1375" s="38"/>
      <c r="I1375" s="38"/>
      <c r="J1375" s="38"/>
      <c r="K1375" s="166"/>
      <c r="M1375" s="533"/>
    </row>
    <row r="1376" spans="1:14" ht="15.75">
      <c r="A1376" s="537"/>
      <c r="B1376" s="38"/>
      <c r="C1376" s="38"/>
      <c r="D1376" s="38"/>
      <c r="E1376" s="38"/>
      <c r="F1376" s="537"/>
      <c r="G1376" s="38"/>
      <c r="H1376" s="38"/>
      <c r="I1376" s="38"/>
      <c r="J1376" s="38"/>
      <c r="K1376" s="166"/>
      <c r="M1376" s="533"/>
    </row>
    <row r="1377" spans="1:13" ht="15.75">
      <c r="A1377" s="537"/>
      <c r="B1377" s="38"/>
      <c r="C1377" s="38"/>
      <c r="D1377" s="38"/>
      <c r="E1377" s="38"/>
      <c r="F1377" s="537"/>
      <c r="G1377" s="38"/>
      <c r="H1377" s="38"/>
      <c r="I1377" s="38"/>
      <c r="J1377" s="38"/>
      <c r="K1377" s="166"/>
      <c r="M1377" s="533"/>
    </row>
    <row r="1378" spans="1:13" ht="15.75">
      <c r="A1378" s="537"/>
      <c r="B1378" s="38"/>
      <c r="C1378" s="38"/>
      <c r="D1378" s="38"/>
      <c r="E1378" s="38"/>
      <c r="F1378" s="537"/>
      <c r="G1378" s="38"/>
      <c r="H1378" s="38"/>
      <c r="I1378" s="38"/>
      <c r="J1378" s="38"/>
      <c r="K1378" s="537"/>
      <c r="L1378" s="38"/>
      <c r="M1378" s="533"/>
    </row>
    <row r="1379" spans="1:13" ht="15.75">
      <c r="A1379" s="537"/>
      <c r="B1379" s="38"/>
      <c r="C1379" s="38"/>
      <c r="D1379" s="38"/>
      <c r="E1379" s="38"/>
      <c r="F1379" s="537"/>
      <c r="G1379" s="38"/>
      <c r="H1379" s="38"/>
      <c r="I1379" s="38"/>
      <c r="J1379" s="38"/>
      <c r="K1379" s="537"/>
      <c r="L1379" s="38"/>
      <c r="M1379" s="533"/>
    </row>
    <row r="1380" spans="1:13" ht="15.75">
      <c r="A1380" s="537"/>
      <c r="B1380" s="38"/>
      <c r="C1380" s="38"/>
      <c r="D1380" s="38"/>
      <c r="E1380" s="38"/>
      <c r="F1380" s="537"/>
      <c r="G1380" s="38"/>
      <c r="H1380" s="38"/>
      <c r="I1380" s="38"/>
      <c r="J1380" s="38"/>
      <c r="K1380" s="537"/>
      <c r="L1380" s="38"/>
      <c r="M1380" s="533"/>
    </row>
    <row r="1381" spans="1:13" ht="15.75">
      <c r="A1381" s="537"/>
      <c r="B1381" s="38"/>
      <c r="C1381" s="38"/>
      <c r="D1381" s="38"/>
      <c r="E1381" s="38"/>
      <c r="F1381" s="537"/>
      <c r="G1381" s="38"/>
      <c r="H1381" s="38"/>
      <c r="I1381" s="38"/>
      <c r="J1381" s="38"/>
      <c r="K1381" s="537"/>
      <c r="L1381" s="38"/>
      <c r="M1381" s="533"/>
    </row>
    <row r="1382" spans="1:13" ht="15.75">
      <c r="A1382" s="537"/>
      <c r="B1382" s="38"/>
      <c r="C1382" s="38"/>
      <c r="D1382" s="38"/>
      <c r="E1382" s="38"/>
      <c r="F1382" s="537"/>
      <c r="G1382" s="38"/>
      <c r="H1382" s="38"/>
      <c r="I1382" s="38"/>
      <c r="J1382" s="38"/>
      <c r="K1382" s="537"/>
      <c r="L1382" s="38"/>
      <c r="M1382" s="533"/>
    </row>
    <row r="1383" spans="1:13" ht="15.75">
      <c r="A1383" s="537"/>
      <c r="B1383" s="38"/>
      <c r="C1383" s="38"/>
      <c r="D1383" s="38"/>
      <c r="E1383" s="38"/>
      <c r="F1383" s="537"/>
      <c r="G1383" s="38"/>
      <c r="H1383" s="38"/>
      <c r="I1383" s="38"/>
      <c r="J1383" s="38"/>
      <c r="K1383" s="537"/>
      <c r="L1383" s="38"/>
      <c r="M1383" s="533"/>
    </row>
    <row r="1384" spans="1:13" ht="15.75">
      <c r="A1384" s="537"/>
      <c r="B1384" s="38"/>
      <c r="C1384" s="38"/>
      <c r="D1384" s="38"/>
      <c r="E1384" s="38"/>
      <c r="F1384" s="537"/>
      <c r="G1384" s="38"/>
      <c r="H1384" s="38"/>
      <c r="I1384" s="38"/>
      <c r="J1384" s="38"/>
      <c r="K1384" s="537"/>
      <c r="L1384" s="38"/>
      <c r="M1384" s="533"/>
    </row>
    <row r="1385" spans="1:13" ht="15.75">
      <c r="A1385" s="537"/>
      <c r="B1385" s="38"/>
      <c r="C1385" s="38"/>
      <c r="D1385" s="38"/>
      <c r="E1385" s="38"/>
      <c r="F1385" s="537"/>
      <c r="G1385" s="38"/>
      <c r="H1385" s="38"/>
      <c r="I1385" s="38"/>
      <c r="J1385" s="38"/>
      <c r="K1385" s="537"/>
      <c r="L1385" s="38"/>
      <c r="M1385" s="533"/>
    </row>
    <row r="1386" spans="1:13" ht="15.75">
      <c r="A1386" s="536"/>
      <c r="B1386" s="38"/>
      <c r="K1386" s="534"/>
      <c r="M1386" s="533"/>
    </row>
    <row r="1387" spans="1:13" ht="15.75">
      <c r="A1387" s="536"/>
      <c r="B1387" s="38"/>
      <c r="K1387" s="534"/>
      <c r="M1387" s="533"/>
    </row>
    <row r="1388" spans="1:13" ht="15.75">
      <c r="A1388" s="536"/>
      <c r="B1388" s="38"/>
      <c r="K1388" s="534"/>
      <c r="M1388" s="533"/>
    </row>
    <row r="1389" spans="1:13" ht="15.75">
      <c r="A1389" s="536"/>
      <c r="B1389" s="38"/>
      <c r="K1389" s="534"/>
      <c r="M1389" s="533"/>
    </row>
    <row r="1390" spans="1:13" ht="15.75">
      <c r="A1390" s="536"/>
      <c r="B1390" s="38"/>
      <c r="K1390" s="534"/>
      <c r="M1390" s="533"/>
    </row>
    <row r="1391" spans="1:13" ht="15.75">
      <c r="A1391" s="536"/>
      <c r="B1391" s="38"/>
      <c r="K1391" s="534"/>
      <c r="M1391" s="533"/>
    </row>
    <row r="1392" spans="1:13" ht="15.75">
      <c r="A1392" s="536"/>
      <c r="B1392" s="38"/>
      <c r="K1392" s="534"/>
      <c r="M1392" s="533"/>
    </row>
    <row r="1393" spans="1:15" ht="15.75">
      <c r="A1393" s="536"/>
      <c r="B1393" s="38"/>
      <c r="K1393" s="534"/>
      <c r="M1393" s="533"/>
    </row>
    <row r="1394" spans="1:15" ht="15.75">
      <c r="A1394" s="536"/>
      <c r="B1394" s="38"/>
      <c r="K1394" s="534"/>
      <c r="M1394" s="533"/>
    </row>
    <row r="1395" spans="1:15" s="38" customFormat="1" ht="15.75">
      <c r="A1395" s="536"/>
      <c r="K1395" s="17"/>
      <c r="M1395" s="532"/>
      <c r="O1395" s="533"/>
    </row>
    <row r="1396" spans="1:15" s="38" customFormat="1" ht="23.25">
      <c r="A1396" s="535" t="s">
        <v>1580</v>
      </c>
      <c r="K1396" s="17"/>
      <c r="M1396" s="534"/>
    </row>
    <row r="1397" spans="1:15" s="38" customFormat="1" ht="15.75">
      <c r="A1397" s="537" t="s">
        <v>2448</v>
      </c>
      <c r="F1397" s="537" t="s">
        <v>2449</v>
      </c>
      <c r="K1397" s="537" t="s">
        <v>2450</v>
      </c>
      <c r="M1397" s="540"/>
    </row>
    <row r="1398" spans="1:15" s="38" customFormat="1" ht="15.75">
      <c r="A1398" s="166"/>
      <c r="B1398"/>
      <c r="F1398" s="166"/>
      <c r="G1398"/>
      <c r="H1398"/>
      <c r="I1398"/>
      <c r="K1398" s="166"/>
      <c r="L1398"/>
      <c r="M1398" s="540"/>
    </row>
    <row r="1399" spans="1:15" s="38" customFormat="1" ht="15.75">
      <c r="A1399" s="166"/>
      <c r="B1399"/>
      <c r="F1399" s="166"/>
      <c r="G1399"/>
      <c r="K1399" s="166"/>
      <c r="L1399"/>
    </row>
    <row r="1400" spans="1:15" s="38" customFormat="1" ht="15.75">
      <c r="A1400" s="166"/>
      <c r="B1400"/>
      <c r="F1400" s="166"/>
      <c r="G1400"/>
      <c r="H1400"/>
      <c r="K1400" s="166"/>
      <c r="L1400"/>
    </row>
    <row r="1401" spans="1:15" s="38" customFormat="1" ht="15.75">
      <c r="A1401" s="166"/>
      <c r="B1401"/>
      <c r="F1401" s="166"/>
      <c r="G1401"/>
      <c r="H1401" s="21"/>
      <c r="I1401" s="58"/>
      <c r="K1401" s="166"/>
      <c r="L1401"/>
    </row>
    <row r="1402" spans="1:15" s="38" customFormat="1" ht="15.75">
      <c r="A1402" s="542"/>
      <c r="B1402"/>
      <c r="F1402" s="537"/>
      <c r="K1402" s="166"/>
      <c r="L1402"/>
      <c r="M1402"/>
      <c r="N1402"/>
    </row>
    <row r="1403" spans="1:15" s="38" customFormat="1" ht="15.75">
      <c r="A1403" s="166"/>
      <c r="B1403"/>
      <c r="C1403"/>
      <c r="D1403"/>
      <c r="E1403"/>
      <c r="F1403" s="537"/>
      <c r="K1403" s="166"/>
      <c r="L1403"/>
      <c r="M1403"/>
      <c r="N1403"/>
    </row>
    <row r="1404" spans="1:15" s="38" customFormat="1" ht="15.75">
      <c r="A1404" s="166"/>
      <c r="B1404"/>
      <c r="F1404" s="537"/>
      <c r="K1404" s="166"/>
      <c r="L1404"/>
    </row>
    <row r="1405" spans="1:15" s="38" customFormat="1" ht="15.75">
      <c r="A1405" s="537"/>
      <c r="F1405" s="537"/>
      <c r="K1405" s="166"/>
      <c r="L1405"/>
    </row>
    <row r="1406" spans="1:15" s="38" customFormat="1" ht="15.75">
      <c r="A1406" s="537"/>
      <c r="F1406" s="537"/>
      <c r="K1406" s="166"/>
      <c r="L1406"/>
    </row>
    <row r="1407" spans="1:15" s="38" customFormat="1" ht="15.75">
      <c r="A1407" s="537"/>
      <c r="F1407" s="537"/>
      <c r="K1407" s="166"/>
      <c r="L1407"/>
    </row>
    <row r="1408" spans="1:15" s="38" customFormat="1" ht="15.75">
      <c r="A1408" s="537"/>
      <c r="F1408" s="537"/>
      <c r="K1408" s="166"/>
      <c r="L1408"/>
      <c r="M1408"/>
      <c r="N1408"/>
    </row>
    <row r="1409" spans="1:15" s="38" customFormat="1" ht="15.75">
      <c r="A1409" s="537"/>
      <c r="F1409" s="537"/>
      <c r="K1409" s="166"/>
      <c r="L1409"/>
      <c r="M1409"/>
      <c r="N1409"/>
      <c r="O1409"/>
    </row>
    <row r="1410" spans="1:15" s="38" customFormat="1" ht="15.75">
      <c r="A1410" s="537"/>
      <c r="F1410" s="537"/>
      <c r="K1410" s="166"/>
      <c r="L1410"/>
      <c r="M1410"/>
      <c r="N1410"/>
      <c r="O1410"/>
    </row>
    <row r="1411" spans="1:15" s="38" customFormat="1" ht="15.75">
      <c r="A1411" s="537"/>
      <c r="F1411" s="537"/>
      <c r="K1411" s="166"/>
      <c r="L1411"/>
      <c r="M1411"/>
      <c r="N1411"/>
      <c r="O1411"/>
    </row>
    <row r="1412" spans="1:15" s="38" customFormat="1" ht="15.75">
      <c r="A1412" s="537"/>
      <c r="F1412" s="537"/>
      <c r="K1412" s="166"/>
      <c r="L1412"/>
      <c r="M1412" s="21"/>
      <c r="N1412" s="58"/>
    </row>
    <row r="1413" spans="1:15" s="38" customFormat="1" ht="15.75">
      <c r="A1413" s="537"/>
      <c r="F1413" s="537"/>
      <c r="K1413" s="166"/>
      <c r="L1413"/>
      <c r="M1413" s="21"/>
      <c r="N1413" s="58"/>
    </row>
    <row r="1414" spans="1:15" s="38" customFormat="1" ht="15.75">
      <c r="A1414" s="537"/>
      <c r="F1414" s="537"/>
      <c r="K1414" s="166"/>
      <c r="L1414"/>
      <c r="M1414" s="21"/>
      <c r="N1414" s="58"/>
    </row>
    <row r="1415" spans="1:15" s="38" customFormat="1" ht="15.75">
      <c r="A1415" s="537"/>
      <c r="F1415" s="537"/>
      <c r="K1415" s="166"/>
      <c r="L1415"/>
      <c r="M1415"/>
      <c r="N1415"/>
    </row>
    <row r="1416" spans="1:15" s="38" customFormat="1" ht="15.75">
      <c r="A1416" s="537"/>
      <c r="F1416" s="537"/>
      <c r="K1416" s="166"/>
      <c r="L1416"/>
      <c r="N1416" s="25"/>
    </row>
    <row r="1417" spans="1:15" s="38" customFormat="1" ht="15.75">
      <c r="A1417" s="537"/>
      <c r="F1417" s="537"/>
      <c r="K1417" s="166"/>
      <c r="L1417"/>
      <c r="M1417" s="21"/>
      <c r="N1417" s="58"/>
    </row>
    <row r="1418" spans="1:15" s="38" customFormat="1" ht="15.75">
      <c r="A1418" s="537"/>
      <c r="F1418" s="537"/>
      <c r="K1418" s="537"/>
      <c r="M1418" s="540"/>
    </row>
    <row r="1419" spans="1:15" s="38" customFormat="1" ht="15.75">
      <c r="A1419" s="537"/>
      <c r="F1419" s="537"/>
      <c r="K1419" s="537"/>
      <c r="M1419" s="540"/>
    </row>
    <row r="1420" spans="1:15" s="38" customFormat="1" ht="15.75">
      <c r="A1420" s="536"/>
      <c r="K1420" s="538"/>
      <c r="M1420" s="540"/>
    </row>
    <row r="1421" spans="1:15" s="38" customFormat="1" ht="15.75">
      <c r="A1421" s="536"/>
      <c r="K1421" s="538"/>
      <c r="M1421" s="540"/>
    </row>
    <row r="1422" spans="1:15" s="38" customFormat="1" ht="15.75">
      <c r="A1422" s="536"/>
      <c r="K1422" s="538"/>
      <c r="M1422" s="540"/>
    </row>
    <row r="1423" spans="1:15" s="38" customFormat="1" ht="15.75">
      <c r="A1423" s="536"/>
      <c r="K1423" s="538"/>
      <c r="M1423" s="540"/>
    </row>
    <row r="1424" spans="1:15" s="38" customFormat="1" ht="15.75">
      <c r="A1424" s="536"/>
      <c r="K1424" s="538"/>
      <c r="M1424" s="540"/>
    </row>
    <row r="1425" spans="1:15" s="38" customFormat="1" ht="15.75">
      <c r="A1425" s="536"/>
      <c r="K1425" s="538"/>
      <c r="M1425" s="540"/>
    </row>
    <row r="1426" spans="1:15" s="38" customFormat="1" ht="15.75">
      <c r="A1426" s="536"/>
      <c r="K1426" s="538"/>
      <c r="M1426" s="540"/>
    </row>
    <row r="1427" spans="1:15" s="38" customFormat="1" ht="23.25">
      <c r="A1427" s="535" t="s">
        <v>17</v>
      </c>
      <c r="K1427" s="17"/>
      <c r="M1427" s="540"/>
    </row>
    <row r="1428" spans="1:15" s="38" customFormat="1" ht="15.75">
      <c r="A1428" s="537" t="s">
        <v>2448</v>
      </c>
      <c r="F1428" s="537" t="s">
        <v>2449</v>
      </c>
      <c r="K1428" s="537" t="s">
        <v>2450</v>
      </c>
      <c r="M1428" s="540"/>
    </row>
    <row r="1429" spans="1:15" s="38" customFormat="1" ht="15.75">
      <c r="A1429" s="166"/>
      <c r="B1429"/>
      <c r="C1429"/>
      <c r="D1429"/>
      <c r="F1429" s="166"/>
      <c r="G1429"/>
      <c r="H1429" s="21"/>
      <c r="I1429" s="58"/>
      <c r="K1429" s="166" t="s">
        <v>676</v>
      </c>
      <c r="L1429" t="s">
        <v>4838</v>
      </c>
      <c r="M1429"/>
      <c r="N1429"/>
    </row>
    <row r="1430" spans="1:15" s="38" customFormat="1" ht="15.75">
      <c r="A1430" s="166"/>
      <c r="B1430"/>
      <c r="F1430" s="166"/>
      <c r="G1430"/>
      <c r="K1430" s="166" t="s">
        <v>677</v>
      </c>
      <c r="L1430" t="s">
        <v>4946</v>
      </c>
    </row>
    <row r="1431" spans="1:15" s="38" customFormat="1" ht="15.75">
      <c r="A1431" s="166"/>
      <c r="B1431"/>
      <c r="F1431" s="166"/>
      <c r="G1431"/>
      <c r="K1431" s="166"/>
      <c r="L1431"/>
    </row>
    <row r="1432" spans="1:15" s="38" customFormat="1" ht="15.75">
      <c r="A1432" s="166"/>
      <c r="B1432"/>
      <c r="K1432" s="166"/>
      <c r="L1432"/>
    </row>
    <row r="1433" spans="1:15" s="38" customFormat="1" ht="15.75">
      <c r="A1433" s="166"/>
      <c r="B1433"/>
      <c r="K1433" s="166"/>
      <c r="L1433"/>
      <c r="M1433"/>
      <c r="N1433"/>
    </row>
    <row r="1434" spans="1:15" s="38" customFormat="1" ht="15.75">
      <c r="A1434" s="536"/>
      <c r="K1434" s="166"/>
      <c r="L1434"/>
      <c r="M1434" s="533"/>
      <c r="N1434"/>
      <c r="O1434"/>
    </row>
    <row r="1435" spans="1:15" s="38" customFormat="1" ht="15.75">
      <c r="A1435" s="536"/>
      <c r="K1435" s="166"/>
      <c r="L1435"/>
      <c r="M1435"/>
      <c r="N1435"/>
      <c r="O1435"/>
    </row>
    <row r="1436" spans="1:15" s="38" customFormat="1" ht="15.75">
      <c r="A1436" s="536"/>
      <c r="K1436" s="166"/>
      <c r="L1436"/>
      <c r="M1436" s="21"/>
      <c r="N1436" s="58"/>
    </row>
    <row r="1437" spans="1:15" s="38" customFormat="1" ht="15.75">
      <c r="A1437" s="536"/>
      <c r="K1437" s="166"/>
      <c r="L1437"/>
      <c r="M1437" s="540"/>
    </row>
    <row r="1438" spans="1:15" s="38" customFormat="1" ht="15.75">
      <c r="A1438" s="536"/>
      <c r="K1438" s="166"/>
      <c r="L1438"/>
      <c r="M1438" s="540"/>
    </row>
    <row r="1439" spans="1:15" s="38" customFormat="1" ht="15.75">
      <c r="A1439" s="536"/>
      <c r="K1439" s="166"/>
      <c r="L1439"/>
      <c r="M1439" s="540"/>
    </row>
    <row r="1440" spans="1:15" s="38" customFormat="1" ht="15.75">
      <c r="A1440" s="536"/>
      <c r="K1440" s="166"/>
      <c r="L1440"/>
      <c r="M1440" s="540"/>
    </row>
    <row r="1441" spans="1:13" s="38" customFormat="1" ht="15.75">
      <c r="A1441" s="536"/>
      <c r="K1441" s="166"/>
      <c r="L1441"/>
      <c r="M1441" s="540"/>
    </row>
    <row r="1442" spans="1:13" s="38" customFormat="1" ht="15.75">
      <c r="A1442" s="536"/>
      <c r="K1442" s="166"/>
      <c r="L1442"/>
      <c r="M1442" s="540"/>
    </row>
    <row r="1443" spans="1:13" s="38" customFormat="1" ht="15.75">
      <c r="A1443" s="536"/>
      <c r="K1443" s="166"/>
      <c r="L1443"/>
      <c r="M1443" s="540"/>
    </row>
    <row r="1444" spans="1:13" s="38" customFormat="1" ht="15.75">
      <c r="A1444" s="536"/>
      <c r="K1444" s="166"/>
      <c r="L1444"/>
      <c r="M1444" s="540"/>
    </row>
    <row r="1445" spans="1:13" s="38" customFormat="1" ht="15.75">
      <c r="A1445" s="536"/>
      <c r="K1445" s="166"/>
      <c r="L1445"/>
      <c r="M1445" s="540"/>
    </row>
    <row r="1446" spans="1:13" s="38" customFormat="1" ht="15.75">
      <c r="A1446" s="536"/>
      <c r="K1446" s="166"/>
      <c r="L1446"/>
      <c r="M1446" s="540"/>
    </row>
    <row r="1447" spans="1:13" s="38" customFormat="1" ht="15.75">
      <c r="A1447" s="536"/>
      <c r="K1447" s="166"/>
      <c r="L1447"/>
      <c r="M1447" s="540"/>
    </row>
    <row r="1448" spans="1:13" s="38" customFormat="1" ht="15.75">
      <c r="A1448" s="536"/>
      <c r="K1448" s="166"/>
      <c r="L1448"/>
      <c r="M1448" s="540"/>
    </row>
    <row r="1449" spans="1:13" s="38" customFormat="1" ht="15.75">
      <c r="A1449" s="536"/>
      <c r="K1449" s="166"/>
      <c r="L1449"/>
      <c r="M1449" s="540"/>
    </row>
    <row r="1450" spans="1:13" s="38" customFormat="1" ht="15.75">
      <c r="A1450" s="536"/>
      <c r="K1450" s="538"/>
      <c r="M1450" s="540"/>
    </row>
    <row r="1451" spans="1:13" s="38" customFormat="1" ht="15.75">
      <c r="A1451" s="536"/>
      <c r="K1451" s="538"/>
      <c r="M1451" s="540"/>
    </row>
    <row r="1452" spans="1:13" s="38" customFormat="1" ht="15.75">
      <c r="A1452" s="536"/>
      <c r="K1452" s="538"/>
      <c r="M1452" s="540"/>
    </row>
    <row r="1453" spans="1:13" s="38" customFormat="1" ht="15.75">
      <c r="A1453" s="536"/>
      <c r="K1453" s="538"/>
      <c r="M1453" s="540"/>
    </row>
    <row r="1454" spans="1:13" s="38" customFormat="1" ht="15.75">
      <c r="A1454" s="536"/>
      <c r="K1454" s="538"/>
      <c r="M1454" s="540"/>
    </row>
    <row r="1455" spans="1:13" s="38" customFormat="1" ht="15.75">
      <c r="A1455" s="536"/>
      <c r="K1455" s="538"/>
      <c r="M1455" s="540"/>
    </row>
    <row r="1456" spans="1:13" s="38" customFormat="1" ht="15.75">
      <c r="A1456" s="536"/>
      <c r="K1456" s="538"/>
      <c r="M1456" s="540"/>
    </row>
    <row r="1457" spans="1:14" s="38" customFormat="1" ht="15">
      <c r="K1457" s="539"/>
    </row>
    <row r="1458" spans="1:14" s="38" customFormat="1" ht="23.25">
      <c r="A1458" s="535" t="s">
        <v>3156</v>
      </c>
      <c r="K1458" s="532"/>
    </row>
    <row r="1459" spans="1:14" ht="15.75">
      <c r="A1459" s="537" t="s">
        <v>2448</v>
      </c>
      <c r="B1459" s="38"/>
      <c r="C1459" s="38"/>
      <c r="D1459" s="38"/>
      <c r="E1459" s="38"/>
      <c r="F1459" s="537" t="s">
        <v>2449</v>
      </c>
      <c r="G1459" s="38"/>
      <c r="H1459" s="38"/>
      <c r="I1459" s="38"/>
      <c r="J1459" s="38"/>
      <c r="K1459" s="537" t="s">
        <v>2450</v>
      </c>
      <c r="L1459" s="38"/>
    </row>
    <row r="1460" spans="1:14" ht="15.75">
      <c r="A1460" s="166" t="s">
        <v>676</v>
      </c>
      <c r="B1460" t="s">
        <v>4671</v>
      </c>
      <c r="F1460" s="166"/>
      <c r="K1460" s="166" t="s">
        <v>676</v>
      </c>
      <c r="L1460" t="s">
        <v>4780</v>
      </c>
      <c r="M1460" s="38"/>
      <c r="N1460" s="25"/>
    </row>
    <row r="1461" spans="1:14" ht="15.75">
      <c r="A1461" s="166" t="s">
        <v>677</v>
      </c>
      <c r="B1461" t="s">
        <v>3364</v>
      </c>
      <c r="C1461" s="38"/>
      <c r="F1461" s="166"/>
      <c r="K1461" s="166" t="s">
        <v>677</v>
      </c>
      <c r="L1461" t="s">
        <v>4840</v>
      </c>
    </row>
    <row r="1462" spans="1:14" ht="15.75">
      <c r="A1462" s="536"/>
      <c r="F1462" s="166"/>
      <c r="K1462" s="166" t="s">
        <v>677</v>
      </c>
      <c r="L1462" t="s">
        <v>4847</v>
      </c>
    </row>
    <row r="1463" spans="1:14" ht="15.75">
      <c r="A1463" s="536"/>
      <c r="F1463" s="166"/>
      <c r="K1463" s="166" t="s">
        <v>676</v>
      </c>
      <c r="L1463" t="s">
        <v>4954</v>
      </c>
      <c r="M1463" s="38"/>
      <c r="N1463" s="38"/>
    </row>
    <row r="1464" spans="1:14" ht="15.75">
      <c r="A1464" s="536"/>
      <c r="B1464" s="38"/>
      <c r="C1464" s="38"/>
      <c r="F1464" s="166"/>
      <c r="K1464" s="166"/>
    </row>
    <row r="1465" spans="1:14" ht="15.75">
      <c r="A1465" s="536"/>
      <c r="B1465" s="38"/>
      <c r="K1465" s="166"/>
    </row>
    <row r="1466" spans="1:14" ht="15.75">
      <c r="A1466" s="536"/>
      <c r="B1466" s="38"/>
      <c r="K1466" s="166"/>
    </row>
    <row r="1467" spans="1:14" ht="15.75">
      <c r="A1467" s="536"/>
      <c r="B1467" s="38"/>
      <c r="K1467" s="166"/>
    </row>
    <row r="1468" spans="1:14" ht="15.75">
      <c r="A1468" s="536"/>
      <c r="B1468" s="38"/>
      <c r="K1468" s="166"/>
    </row>
    <row r="1469" spans="1:14" ht="15.75">
      <c r="A1469" s="536"/>
      <c r="B1469" s="38"/>
      <c r="K1469" s="166"/>
    </row>
    <row r="1470" spans="1:14" ht="15.75">
      <c r="A1470" s="536"/>
      <c r="B1470" s="38"/>
      <c r="K1470" s="166"/>
    </row>
    <row r="1471" spans="1:14" ht="15.75">
      <c r="A1471" s="536"/>
      <c r="B1471" s="38"/>
      <c r="K1471" s="10"/>
    </row>
    <row r="1472" spans="1:14" ht="15.75">
      <c r="A1472" s="536"/>
      <c r="B1472" s="38"/>
      <c r="K1472" s="10"/>
    </row>
    <row r="1473" spans="1:11" ht="15.75">
      <c r="A1473" s="536"/>
      <c r="B1473" s="38"/>
      <c r="K1473" s="10"/>
    </row>
    <row r="1474" spans="1:11" ht="15.75">
      <c r="A1474" s="536"/>
      <c r="B1474" s="38"/>
      <c r="K1474" s="10"/>
    </row>
    <row r="1475" spans="1:11" ht="15.75">
      <c r="A1475" s="536"/>
      <c r="B1475" s="38"/>
      <c r="K1475" s="10"/>
    </row>
    <row r="1476" spans="1:11" ht="15.75">
      <c r="A1476" s="536"/>
      <c r="B1476" s="38"/>
      <c r="K1476" s="10"/>
    </row>
    <row r="1477" spans="1:11" ht="15.75">
      <c r="A1477" s="536"/>
      <c r="B1477" s="38"/>
      <c r="K1477" s="10"/>
    </row>
    <row r="1478" spans="1:11" ht="15.75">
      <c r="A1478" s="536"/>
      <c r="B1478" s="38"/>
      <c r="K1478" s="10"/>
    </row>
    <row r="1479" spans="1:11" ht="15.75">
      <c r="A1479" s="536"/>
      <c r="B1479" s="38"/>
      <c r="K1479" s="10"/>
    </row>
    <row r="1480" spans="1:11" ht="15.75">
      <c r="A1480" s="536"/>
      <c r="B1480" s="38"/>
      <c r="K1480" s="10"/>
    </row>
    <row r="1481" spans="1:11" ht="15.75">
      <c r="A1481" s="536"/>
      <c r="B1481" s="38"/>
      <c r="K1481" s="10"/>
    </row>
    <row r="1482" spans="1:11" ht="15.75">
      <c r="A1482" s="536"/>
      <c r="B1482" s="38"/>
      <c r="K1482" s="10"/>
    </row>
    <row r="1483" spans="1:11" ht="15.75">
      <c r="A1483" s="536"/>
      <c r="B1483" s="38"/>
      <c r="K1483" s="10"/>
    </row>
    <row r="1484" spans="1:11" ht="15.75">
      <c r="A1484" s="536"/>
      <c r="B1484" s="38"/>
      <c r="K1484" s="10"/>
    </row>
    <row r="1485" spans="1:11" ht="15.75">
      <c r="A1485" s="536"/>
      <c r="B1485" s="38"/>
      <c r="K1485" s="10"/>
    </row>
    <row r="1486" spans="1:11" ht="15.75">
      <c r="A1486" s="536"/>
      <c r="B1486" s="38"/>
      <c r="K1486" s="10"/>
    </row>
    <row r="1487" spans="1:11" ht="15.75">
      <c r="A1487" s="536"/>
      <c r="B1487" s="38"/>
      <c r="K1487" s="10"/>
    </row>
    <row r="1488" spans="1:11" ht="15.75">
      <c r="A1488" s="536"/>
      <c r="B1488" s="38"/>
      <c r="K1488" s="10"/>
    </row>
    <row r="1489" spans="1:14" ht="23.25">
      <c r="A1489" s="535" t="s">
        <v>161</v>
      </c>
      <c r="B1489" s="38"/>
      <c r="K1489" s="10"/>
    </row>
    <row r="1490" spans="1:14" ht="15.75">
      <c r="A1490" s="537" t="s">
        <v>2448</v>
      </c>
      <c r="B1490" s="38"/>
      <c r="C1490" s="38"/>
      <c r="D1490" s="38"/>
      <c r="E1490" s="38"/>
      <c r="F1490" s="537" t="s">
        <v>2449</v>
      </c>
      <c r="G1490" s="38"/>
      <c r="H1490" s="38"/>
      <c r="I1490" s="38"/>
      <c r="J1490" s="38"/>
      <c r="K1490" s="537" t="s">
        <v>2450</v>
      </c>
      <c r="L1490" s="38"/>
    </row>
    <row r="1491" spans="1:14" ht="15.75">
      <c r="A1491" s="166"/>
      <c r="B1491" s="417"/>
      <c r="C1491" s="38"/>
      <c r="K1491" s="166"/>
    </row>
    <row r="1492" spans="1:14" ht="15.75">
      <c r="A1492" s="166"/>
      <c r="K1492" s="166"/>
      <c r="M1492" s="38"/>
      <c r="N1492" s="38"/>
    </row>
    <row r="1493" spans="1:14" ht="15.75">
      <c r="A1493" s="166"/>
      <c r="K1493" s="166"/>
      <c r="M1493" s="38"/>
      <c r="N1493" s="38"/>
    </row>
    <row r="1494" spans="1:14" ht="15.75">
      <c r="A1494" s="166"/>
      <c r="K1494" s="166"/>
    </row>
    <row r="1495" spans="1:14" ht="15.75">
      <c r="A1495" s="166"/>
      <c r="K1495" s="166"/>
    </row>
    <row r="1496" spans="1:14" ht="15.75">
      <c r="A1496" s="166"/>
      <c r="K1496" s="166"/>
    </row>
    <row r="1497" spans="1:14" ht="15.75">
      <c r="A1497" s="166"/>
      <c r="K1497" s="166"/>
    </row>
    <row r="1498" spans="1:14" ht="15.75">
      <c r="A1498" s="166"/>
      <c r="K1498" s="166"/>
    </row>
    <row r="1499" spans="1:14" ht="15.75">
      <c r="A1499" s="166"/>
      <c r="K1499" s="166"/>
    </row>
    <row r="1500" spans="1:14" ht="15.75">
      <c r="A1500" s="166"/>
      <c r="K1500" s="166"/>
    </row>
    <row r="1501" spans="1:14" ht="15.75">
      <c r="A1501" s="166"/>
      <c r="K1501" s="166"/>
    </row>
    <row r="1502" spans="1:14" ht="15.75">
      <c r="A1502" s="166"/>
      <c r="K1502" s="166"/>
    </row>
    <row r="1503" spans="1:14" ht="15.75">
      <c r="A1503" s="166"/>
      <c r="K1503" s="166"/>
    </row>
    <row r="1504" spans="1:14" ht="15.75">
      <c r="A1504" s="166"/>
      <c r="K1504" s="166"/>
    </row>
    <row r="1505" spans="1:11" ht="15.75">
      <c r="A1505" s="166"/>
      <c r="K1505" s="166"/>
    </row>
    <row r="1506" spans="1:11" ht="15.75">
      <c r="A1506" s="166"/>
      <c r="K1506" s="166"/>
    </row>
    <row r="1507" spans="1:11" ht="15.75">
      <c r="A1507" s="166"/>
      <c r="K1507" s="166"/>
    </row>
    <row r="1508" spans="1:11" ht="15.75">
      <c r="A1508" s="166"/>
      <c r="K1508" s="166"/>
    </row>
    <row r="1509" spans="1:11" ht="15.75">
      <c r="A1509" s="166"/>
      <c r="K1509" s="166"/>
    </row>
    <row r="1510" spans="1:11" ht="15.75">
      <c r="A1510" s="166"/>
      <c r="K1510" s="166"/>
    </row>
    <row r="1511" spans="1:11" ht="15.75">
      <c r="A1511" s="166"/>
      <c r="K1511" s="166"/>
    </row>
    <row r="1512" spans="1:11" ht="15.75">
      <c r="A1512" s="166"/>
      <c r="K1512" s="166"/>
    </row>
    <row r="1513" spans="1:11" ht="15.75">
      <c r="A1513" s="166"/>
      <c r="K1513" s="166"/>
    </row>
    <row r="1514" spans="1:11" ht="15.75">
      <c r="A1514" s="166"/>
      <c r="K1514" s="166"/>
    </row>
    <row r="1515" spans="1:11" ht="15.75">
      <c r="A1515" s="166"/>
      <c r="K1515" s="166"/>
    </row>
    <row r="1516" spans="1:11" ht="15.75">
      <c r="A1516" s="166"/>
      <c r="B1516" s="38"/>
      <c r="K1516" s="10"/>
    </row>
    <row r="1517" spans="1:11" ht="15.75">
      <c r="A1517" s="166"/>
      <c r="B1517" s="38"/>
      <c r="K1517" s="10"/>
    </row>
    <row r="1518" spans="1:11" ht="15.75">
      <c r="A1518" s="536"/>
      <c r="B1518" s="38"/>
      <c r="K1518" s="10"/>
    </row>
    <row r="1519" spans="1:11" s="38" customFormat="1" ht="15.75">
      <c r="A1519" s="536"/>
      <c r="K1519" s="533"/>
    </row>
    <row r="1520" spans="1:11" s="38" customFormat="1" ht="23.25">
      <c r="A1520" s="535" t="s">
        <v>3818</v>
      </c>
      <c r="K1520" s="534"/>
    </row>
    <row r="1521" spans="1:14" ht="15.75">
      <c r="A1521" s="537" t="s">
        <v>2448</v>
      </c>
      <c r="B1521" s="38"/>
      <c r="C1521" s="38"/>
      <c r="D1521" s="38"/>
      <c r="E1521" s="38"/>
      <c r="F1521" s="537" t="s">
        <v>2449</v>
      </c>
      <c r="G1521" s="38"/>
      <c r="H1521" s="38"/>
      <c r="I1521" s="38"/>
      <c r="J1521" s="38"/>
      <c r="K1521" s="537" t="s">
        <v>2450</v>
      </c>
      <c r="L1521" s="38"/>
    </row>
    <row r="1522" spans="1:14" ht="15.75">
      <c r="A1522" s="166"/>
      <c r="C1522" s="38"/>
      <c r="D1522" s="38"/>
      <c r="E1522" s="38"/>
      <c r="F1522" s="166"/>
      <c r="H1522" s="38"/>
      <c r="I1522" s="38"/>
      <c r="K1522" s="166"/>
    </row>
    <row r="1523" spans="1:14" ht="15.75">
      <c r="A1523" s="166"/>
      <c r="C1523" s="38"/>
      <c r="F1523" s="166"/>
      <c r="K1523" s="166"/>
      <c r="M1523" s="38"/>
      <c r="N1523" s="38"/>
    </row>
    <row r="1524" spans="1:14" ht="15.75">
      <c r="A1524" s="166"/>
      <c r="K1524" s="166"/>
      <c r="M1524" s="533"/>
    </row>
    <row r="1525" spans="1:14" ht="15.75">
      <c r="A1525" s="166"/>
      <c r="K1525" s="166"/>
      <c r="M1525" s="533"/>
    </row>
    <row r="1526" spans="1:14" ht="15.75">
      <c r="A1526" s="166"/>
      <c r="K1526" s="166"/>
    </row>
    <row r="1527" spans="1:14" ht="15.75">
      <c r="A1527" s="166"/>
      <c r="K1527" s="166"/>
      <c r="M1527" s="38"/>
      <c r="N1527" s="38"/>
    </row>
    <row r="1528" spans="1:14" ht="15.75">
      <c r="A1528" s="166"/>
      <c r="K1528" s="166"/>
      <c r="M1528" s="38"/>
      <c r="N1528" s="38"/>
    </row>
    <row r="1529" spans="1:14" ht="15.75">
      <c r="A1529" s="166"/>
      <c r="K1529" s="532"/>
    </row>
    <row r="1530" spans="1:14" ht="15.75">
      <c r="A1530" s="166"/>
      <c r="K1530" s="532"/>
    </row>
    <row r="1531" spans="1:14" ht="15.75">
      <c r="A1531" s="166"/>
      <c r="K1531" s="532"/>
    </row>
    <row r="1532" spans="1:14" ht="15.75">
      <c r="A1532" s="166"/>
      <c r="K1532" s="532"/>
    </row>
    <row r="1533" spans="1:14" ht="15.75">
      <c r="A1533" s="166"/>
      <c r="K1533" s="532"/>
    </row>
    <row r="1534" spans="1:14" ht="15.75">
      <c r="A1534" s="166"/>
      <c r="K1534" s="532"/>
    </row>
    <row r="1535" spans="1:14" ht="15.75">
      <c r="A1535" s="166"/>
      <c r="K1535" s="532"/>
    </row>
    <row r="1536" spans="1:14" ht="15.75">
      <c r="A1536" s="166"/>
      <c r="K1536" s="532"/>
    </row>
    <row r="1537" spans="1:12" ht="15.75">
      <c r="A1537" s="166"/>
      <c r="K1537" s="532"/>
    </row>
    <row r="1538" spans="1:12" ht="15.75">
      <c r="A1538" s="166"/>
      <c r="K1538" s="532"/>
    </row>
    <row r="1539" spans="1:12" ht="15.75">
      <c r="A1539" s="166"/>
      <c r="K1539" s="532"/>
    </row>
    <row r="1540" spans="1:12" ht="15.75">
      <c r="A1540" s="166"/>
      <c r="K1540" s="532"/>
    </row>
    <row r="1541" spans="1:12" ht="15.75">
      <c r="A1541" s="166"/>
      <c r="K1541" s="532"/>
    </row>
    <row r="1542" spans="1:12" ht="15.75">
      <c r="A1542" s="166"/>
      <c r="K1542" s="532"/>
    </row>
    <row r="1543" spans="1:12" ht="15.75">
      <c r="A1543" s="166"/>
      <c r="K1543" s="532"/>
    </row>
    <row r="1544" spans="1:12" ht="15.75">
      <c r="A1544" s="166"/>
      <c r="K1544" s="532"/>
    </row>
    <row r="1545" spans="1:12" ht="15.75">
      <c r="A1545" s="166"/>
      <c r="K1545" s="532"/>
    </row>
    <row r="1546" spans="1:12" ht="15.75">
      <c r="A1546" s="536"/>
      <c r="B1546" s="38"/>
      <c r="K1546" s="532"/>
    </row>
    <row r="1547" spans="1:12" ht="15.75">
      <c r="A1547" s="536"/>
      <c r="B1547" s="38"/>
      <c r="K1547" s="532"/>
    </row>
    <row r="1548" spans="1:12" ht="15.75">
      <c r="A1548" s="536"/>
      <c r="B1548" s="38"/>
      <c r="K1548" s="532"/>
    </row>
    <row r="1549" spans="1:12" ht="15.75">
      <c r="A1549" s="536"/>
      <c r="B1549" s="38"/>
      <c r="K1549" s="532"/>
    </row>
    <row r="1550" spans="1:12" s="38" customFormat="1" ht="15.75">
      <c r="A1550" s="536"/>
      <c r="K1550" s="10"/>
    </row>
    <row r="1551" spans="1:12" s="38" customFormat="1" ht="23.25">
      <c r="A1551" s="535" t="s">
        <v>3849</v>
      </c>
      <c r="K1551" s="17"/>
    </row>
    <row r="1552" spans="1:12" ht="15.75">
      <c r="A1552" s="537" t="s">
        <v>2448</v>
      </c>
      <c r="B1552" s="38"/>
      <c r="C1552" s="38"/>
      <c r="D1552" s="38"/>
      <c r="E1552" s="38"/>
      <c r="F1552" s="537" t="s">
        <v>2449</v>
      </c>
      <c r="G1552" s="38"/>
      <c r="H1552" s="38"/>
      <c r="I1552" s="38"/>
      <c r="J1552" s="38"/>
      <c r="K1552" s="537" t="s">
        <v>2450</v>
      </c>
      <c r="L1552" s="38"/>
    </row>
    <row r="1553" spans="1:18" ht="15.75">
      <c r="A1553" s="166"/>
      <c r="F1553" s="166"/>
      <c r="H1553" s="21"/>
      <c r="I1553" s="58"/>
      <c r="J1553" s="38"/>
      <c r="K1553" s="166"/>
    </row>
    <row r="1554" spans="1:18" ht="15.75">
      <c r="A1554" s="166"/>
      <c r="C1554" s="38"/>
      <c r="D1554" s="38"/>
      <c r="F1554" s="166"/>
      <c r="K1554" s="166"/>
    </row>
    <row r="1555" spans="1:18" ht="15.75">
      <c r="A1555" s="166"/>
      <c r="C1555" s="38"/>
      <c r="D1555" s="38"/>
      <c r="F1555" s="166"/>
      <c r="H1555" s="38"/>
      <c r="I1555" s="190"/>
      <c r="J1555" s="38"/>
      <c r="K1555" s="166"/>
      <c r="M1555" s="38"/>
      <c r="N1555" s="38"/>
    </row>
    <row r="1556" spans="1:18" ht="15.75">
      <c r="A1556" s="542"/>
      <c r="F1556" s="166"/>
      <c r="H1556" s="38"/>
      <c r="K1556" s="166"/>
      <c r="M1556" s="21"/>
      <c r="N1556" s="58"/>
      <c r="O1556" s="38"/>
      <c r="R1556" t="s">
        <v>2297</v>
      </c>
    </row>
    <row r="1557" spans="1:18" ht="15.75">
      <c r="A1557" s="166"/>
      <c r="F1557" s="166"/>
      <c r="K1557" s="166"/>
      <c r="M1557" s="21"/>
      <c r="N1557" s="58"/>
      <c r="O1557" s="38"/>
    </row>
    <row r="1558" spans="1:18" ht="15.75">
      <c r="A1558" s="536"/>
      <c r="B1558" s="38"/>
      <c r="K1558" s="166"/>
    </row>
    <row r="1559" spans="1:18" ht="15.75">
      <c r="A1559" s="536"/>
      <c r="B1559" s="38"/>
      <c r="K1559" s="166"/>
    </row>
    <row r="1560" spans="1:18" ht="15.75">
      <c r="A1560" s="536"/>
      <c r="B1560" s="38"/>
      <c r="K1560" s="166"/>
    </row>
    <row r="1561" spans="1:18" ht="15.75">
      <c r="A1561" s="536"/>
      <c r="B1561" s="38"/>
      <c r="K1561" s="166"/>
      <c r="M1561" s="38"/>
      <c r="N1561" s="38"/>
    </row>
    <row r="1562" spans="1:18" ht="15.75">
      <c r="A1562" s="536"/>
      <c r="B1562" s="38"/>
      <c r="K1562" s="166"/>
      <c r="M1562" s="38"/>
      <c r="N1562" s="38"/>
      <c r="O1562" s="38"/>
    </row>
    <row r="1563" spans="1:18" ht="15.75">
      <c r="A1563" s="536"/>
      <c r="B1563" s="38"/>
      <c r="K1563" s="166"/>
      <c r="M1563" s="38"/>
      <c r="N1563" s="190"/>
      <c r="O1563" s="38"/>
    </row>
    <row r="1564" spans="1:18" ht="15.75">
      <c r="A1564" s="536"/>
      <c r="B1564" s="38"/>
      <c r="K1564" s="166"/>
      <c r="M1564" s="38"/>
      <c r="N1564" s="25"/>
    </row>
    <row r="1565" spans="1:18" ht="15.75">
      <c r="A1565" s="536"/>
      <c r="B1565" s="38"/>
      <c r="K1565" s="166"/>
    </row>
    <row r="1566" spans="1:18" ht="15.75">
      <c r="A1566" s="536"/>
      <c r="B1566" s="38"/>
      <c r="K1566" s="166"/>
    </row>
    <row r="1567" spans="1:18" ht="15.75">
      <c r="A1567" s="536"/>
      <c r="B1567" s="38"/>
      <c r="K1567" s="166"/>
    </row>
    <row r="1568" spans="1:18" ht="15.75">
      <c r="A1568" s="536"/>
      <c r="B1568" s="38"/>
      <c r="K1568" s="166"/>
    </row>
    <row r="1569" spans="1:14" ht="15.75">
      <c r="A1569" s="536"/>
      <c r="B1569" s="38"/>
      <c r="K1569" s="166"/>
    </row>
    <row r="1570" spans="1:14" ht="15.75">
      <c r="A1570" s="536"/>
      <c r="B1570" s="38"/>
      <c r="K1570" s="533"/>
    </row>
    <row r="1571" spans="1:14" ht="15.75">
      <c r="A1571" s="536"/>
      <c r="B1571" s="38"/>
      <c r="K1571" s="533"/>
    </row>
    <row r="1572" spans="1:14" ht="15.75">
      <c r="A1572" s="536"/>
      <c r="B1572" s="38"/>
      <c r="K1572" s="533"/>
    </row>
    <row r="1573" spans="1:14" ht="15.75">
      <c r="A1573" s="536"/>
      <c r="B1573" s="38"/>
      <c r="K1573" s="533"/>
    </row>
    <row r="1574" spans="1:14" ht="15.75">
      <c r="A1574" s="536"/>
      <c r="B1574" s="38"/>
      <c r="K1574" s="533"/>
    </row>
    <row r="1575" spans="1:14" ht="15.75">
      <c r="A1575" s="536"/>
      <c r="B1575" s="38"/>
      <c r="K1575" s="533"/>
    </row>
    <row r="1576" spans="1:14" ht="15.75">
      <c r="A1576" s="536"/>
      <c r="B1576" s="38"/>
      <c r="K1576" s="533"/>
    </row>
    <row r="1577" spans="1:14" ht="15.75">
      <c r="A1577" s="536"/>
      <c r="B1577" s="38"/>
      <c r="K1577" s="533"/>
    </row>
    <row r="1578" spans="1:14" ht="15.75">
      <c r="A1578" s="536"/>
      <c r="B1578" s="38"/>
      <c r="K1578" s="533"/>
    </row>
    <row r="1579" spans="1:14" ht="15.75">
      <c r="A1579" s="536"/>
      <c r="B1579" s="38"/>
      <c r="K1579" s="533"/>
    </row>
    <row r="1580" spans="1:14" ht="15.75">
      <c r="A1580" s="536"/>
      <c r="B1580" s="38"/>
      <c r="K1580" s="533"/>
    </row>
    <row r="1581" spans="1:14" ht="15.75">
      <c r="A1581" s="536"/>
      <c r="B1581" s="38"/>
      <c r="K1581" s="533"/>
    </row>
    <row r="1582" spans="1:14" s="38" customFormat="1" ht="23.25">
      <c r="A1582" s="535" t="s">
        <v>3157</v>
      </c>
      <c r="K1582" s="10"/>
    </row>
    <row r="1583" spans="1:14" s="38" customFormat="1" ht="15.75">
      <c r="A1583" s="537" t="s">
        <v>2448</v>
      </c>
      <c r="F1583" s="537" t="s">
        <v>2449</v>
      </c>
      <c r="K1583" s="537" t="s">
        <v>2450</v>
      </c>
    </row>
    <row r="1584" spans="1:14" s="38" customFormat="1" ht="15.75">
      <c r="A1584" s="166" t="s">
        <v>677</v>
      </c>
      <c r="B1584" t="s">
        <v>4848</v>
      </c>
      <c r="E1584"/>
      <c r="F1584" s="166"/>
      <c r="G1584"/>
      <c r="H1584"/>
      <c r="I1584"/>
      <c r="K1584" s="166"/>
      <c r="L1584"/>
      <c r="M1584"/>
      <c r="N1584"/>
    </row>
    <row r="1585" spans="1:14" s="38" customFormat="1" ht="15.75">
      <c r="A1585" s="166"/>
      <c r="B1585"/>
      <c r="F1585" s="166"/>
      <c r="G1585"/>
      <c r="K1585" s="166"/>
      <c r="L1585"/>
      <c r="M1585"/>
      <c r="N1585"/>
    </row>
    <row r="1586" spans="1:14" s="38" customFormat="1" ht="15.75">
      <c r="A1586" s="166"/>
      <c r="B1586"/>
      <c r="C1586"/>
      <c r="F1586" s="166"/>
      <c r="G1586"/>
      <c r="K1586" s="166"/>
      <c r="L1586"/>
      <c r="N1586" s="25"/>
    </row>
    <row r="1587" spans="1:14" s="38" customFormat="1" ht="15.75">
      <c r="A1587" s="537"/>
      <c r="F1587" s="166"/>
      <c r="G1587"/>
      <c r="K1587" s="166"/>
      <c r="L1587"/>
      <c r="M1587"/>
      <c r="N1587"/>
    </row>
    <row r="1588" spans="1:14" s="38" customFormat="1" ht="15.75">
      <c r="A1588" s="537"/>
      <c r="F1588" s="166"/>
      <c r="G1588"/>
      <c r="H1588"/>
      <c r="I1588"/>
      <c r="K1588" s="166"/>
      <c r="L1588"/>
    </row>
    <row r="1589" spans="1:14" s="38" customFormat="1" ht="15.75">
      <c r="A1589" s="537"/>
      <c r="F1589" s="537"/>
      <c r="K1589" s="166"/>
      <c r="L1589"/>
    </row>
    <row r="1590" spans="1:14" s="38" customFormat="1" ht="15.75">
      <c r="A1590" s="537"/>
      <c r="F1590" s="537"/>
      <c r="K1590" s="166"/>
      <c r="L1590"/>
    </row>
    <row r="1591" spans="1:14" s="38" customFormat="1" ht="15.75">
      <c r="A1591" s="537"/>
      <c r="F1591" s="537"/>
      <c r="K1591" s="166"/>
      <c r="L1591"/>
    </row>
    <row r="1592" spans="1:14" s="38" customFormat="1" ht="15.75">
      <c r="A1592" s="537"/>
      <c r="F1592" s="537"/>
      <c r="K1592" s="166"/>
      <c r="L1592"/>
    </row>
    <row r="1593" spans="1:14" s="38" customFormat="1" ht="15.75">
      <c r="A1593" s="537"/>
      <c r="F1593" s="537"/>
      <c r="K1593" s="166"/>
      <c r="L1593"/>
    </row>
    <row r="1594" spans="1:14" s="38" customFormat="1" ht="15.75">
      <c r="A1594" s="537"/>
      <c r="F1594" s="537"/>
      <c r="K1594" s="166"/>
      <c r="L1594"/>
    </row>
    <row r="1595" spans="1:14" s="38" customFormat="1" ht="15.75">
      <c r="A1595" s="537"/>
      <c r="F1595" s="537"/>
      <c r="K1595" s="166"/>
      <c r="L1595"/>
    </row>
    <row r="1596" spans="1:14" s="38" customFormat="1" ht="15.75">
      <c r="A1596" s="536"/>
      <c r="K1596" s="166"/>
      <c r="L1596"/>
    </row>
    <row r="1597" spans="1:14" s="38" customFormat="1" ht="15.75">
      <c r="A1597" s="536"/>
      <c r="K1597" s="166"/>
      <c r="L1597"/>
    </row>
    <row r="1598" spans="1:14" s="38" customFormat="1" ht="15.75">
      <c r="A1598" s="536"/>
      <c r="K1598" s="166"/>
      <c r="L1598"/>
    </row>
    <row r="1599" spans="1:14" s="38" customFormat="1" ht="15.75">
      <c r="A1599" s="536"/>
      <c r="K1599" s="166"/>
      <c r="L1599"/>
    </row>
    <row r="1600" spans="1:14" s="38" customFormat="1" ht="15.75">
      <c r="A1600" s="536"/>
      <c r="K1600" s="166"/>
      <c r="L1600"/>
    </row>
    <row r="1601" spans="1:14" s="38" customFormat="1" ht="15.75">
      <c r="A1601" s="536"/>
      <c r="K1601" s="166"/>
      <c r="L1601"/>
    </row>
    <row r="1602" spans="1:14" s="38" customFormat="1" ht="15.75">
      <c r="A1602" s="536"/>
      <c r="K1602" s="166"/>
      <c r="L1602"/>
    </row>
    <row r="1603" spans="1:14" s="38" customFormat="1" ht="15.75">
      <c r="A1603" s="536"/>
      <c r="K1603" s="16"/>
    </row>
    <row r="1604" spans="1:14" s="38" customFormat="1" ht="15.75">
      <c r="A1604" s="536"/>
      <c r="K1604" s="16"/>
    </row>
    <row r="1605" spans="1:14" s="38" customFormat="1" ht="15.75">
      <c r="A1605" s="536"/>
      <c r="K1605" s="16"/>
    </row>
    <row r="1606" spans="1:14" s="38" customFormat="1" ht="15.75">
      <c r="A1606" s="536"/>
      <c r="K1606" s="16"/>
    </row>
    <row r="1607" spans="1:14" s="38" customFormat="1" ht="15.75">
      <c r="A1607" s="536"/>
      <c r="K1607" s="16"/>
    </row>
    <row r="1608" spans="1:14" s="38" customFormat="1" ht="15.75">
      <c r="A1608" s="536"/>
      <c r="K1608" s="16"/>
    </row>
    <row r="1609" spans="1:14" s="38" customFormat="1" ht="15.75">
      <c r="A1609" s="536"/>
      <c r="K1609" s="16"/>
    </row>
    <row r="1610" spans="1:14" s="38" customFormat="1" ht="15.75">
      <c r="A1610" s="536"/>
      <c r="K1610" s="16"/>
    </row>
    <row r="1611" spans="1:14" s="38" customFormat="1" ht="15.75">
      <c r="A1611" s="536"/>
      <c r="K1611" s="16"/>
    </row>
    <row r="1612" spans="1:14" s="38" customFormat="1" ht="15.75">
      <c r="A1612" s="536"/>
      <c r="K1612" s="16"/>
    </row>
    <row r="1613" spans="1:14" s="38" customFormat="1" ht="23.25">
      <c r="A1613" s="535" t="s">
        <v>2515</v>
      </c>
      <c r="K1613" s="10"/>
    </row>
    <row r="1614" spans="1:14" s="38" customFormat="1" ht="15.75">
      <c r="A1614" s="537" t="s">
        <v>2448</v>
      </c>
      <c r="F1614" s="537" t="s">
        <v>2449</v>
      </c>
      <c r="K1614" s="537" t="s">
        <v>2450</v>
      </c>
    </row>
    <row r="1615" spans="1:14" s="38" customFormat="1" ht="15.75">
      <c r="A1615" s="166"/>
      <c r="B1615"/>
      <c r="F1615" s="166"/>
      <c r="G1615"/>
      <c r="H1615"/>
      <c r="I1615"/>
      <c r="K1615" s="166" t="s">
        <v>677</v>
      </c>
      <c r="L1615" t="s">
        <v>4946</v>
      </c>
    </row>
    <row r="1616" spans="1:14" s="38" customFormat="1" ht="15.75">
      <c r="A1616" s="166"/>
      <c r="B1616"/>
      <c r="F1616" s="166"/>
      <c r="G1616"/>
      <c r="K1616" s="166" t="s">
        <v>677</v>
      </c>
      <c r="L1616" t="s">
        <v>4944</v>
      </c>
      <c r="M1616"/>
      <c r="N1616"/>
    </row>
    <row r="1617" spans="1:15" s="38" customFormat="1" ht="15.75">
      <c r="A1617" s="166"/>
      <c r="B1617"/>
      <c r="F1617" s="166"/>
      <c r="G1617"/>
      <c r="K1617" s="166"/>
      <c r="L1617"/>
      <c r="M1617"/>
      <c r="N1617"/>
      <c r="O1617"/>
    </row>
    <row r="1618" spans="1:15" s="38" customFormat="1" ht="15.75">
      <c r="A1618" s="166"/>
      <c r="B1618"/>
      <c r="K1618" s="166"/>
      <c r="L1618"/>
      <c r="M1618"/>
      <c r="N1618"/>
    </row>
    <row r="1619" spans="1:15" s="38" customFormat="1" ht="15.75">
      <c r="A1619" s="536"/>
      <c r="K1619" s="166"/>
      <c r="L1619"/>
      <c r="M1619"/>
      <c r="N1619"/>
    </row>
    <row r="1620" spans="1:15" s="38" customFormat="1" ht="15.75">
      <c r="A1620" s="536"/>
      <c r="K1620" s="166"/>
      <c r="L1620"/>
      <c r="M1620"/>
      <c r="N1620"/>
      <c r="O1620"/>
    </row>
    <row r="1621" spans="1:15" s="38" customFormat="1" ht="15.75">
      <c r="A1621" s="536"/>
      <c r="K1621" s="166"/>
      <c r="L1621"/>
    </row>
    <row r="1622" spans="1:15" s="38" customFormat="1" ht="15.75">
      <c r="A1622" s="536"/>
      <c r="K1622" s="166"/>
      <c r="L1622"/>
    </row>
    <row r="1623" spans="1:15" s="38" customFormat="1" ht="15.75">
      <c r="A1623" s="536"/>
      <c r="K1623" s="166"/>
      <c r="L1623"/>
    </row>
    <row r="1624" spans="1:15" s="38" customFormat="1" ht="15.75">
      <c r="A1624" s="536"/>
      <c r="K1624" s="166"/>
      <c r="L1624"/>
    </row>
    <row r="1625" spans="1:15" s="38" customFormat="1" ht="15.75">
      <c r="A1625" s="536"/>
      <c r="K1625" s="166"/>
      <c r="L1625"/>
    </row>
    <row r="1626" spans="1:15" s="38" customFormat="1" ht="15.75">
      <c r="A1626" s="536"/>
      <c r="K1626" s="166"/>
      <c r="L1626"/>
    </row>
    <row r="1627" spans="1:15" s="38" customFormat="1" ht="15.75">
      <c r="A1627" s="536"/>
      <c r="K1627" s="166"/>
      <c r="L1627"/>
    </row>
    <row r="1628" spans="1:15" s="38" customFormat="1" ht="15.75">
      <c r="A1628" s="536"/>
      <c r="K1628" s="166"/>
      <c r="L1628"/>
    </row>
    <row r="1629" spans="1:15" s="38" customFormat="1" ht="15.75">
      <c r="A1629" s="536"/>
      <c r="K1629" s="166"/>
      <c r="L1629"/>
    </row>
    <row r="1630" spans="1:15" s="38" customFormat="1" ht="15.75">
      <c r="A1630" s="536"/>
      <c r="K1630" s="166"/>
      <c r="L1630"/>
    </row>
    <row r="1631" spans="1:15" s="38" customFormat="1" ht="15.75">
      <c r="A1631" s="536"/>
      <c r="K1631" s="16"/>
    </row>
    <row r="1632" spans="1:15" s="38" customFormat="1" ht="15.75">
      <c r="A1632" s="536"/>
      <c r="K1632" s="16"/>
    </row>
    <row r="1633" spans="1:15" s="38" customFormat="1" ht="15.75">
      <c r="A1633" s="536"/>
      <c r="K1633" s="16"/>
    </row>
    <row r="1634" spans="1:15" s="38" customFormat="1" ht="15.75">
      <c r="A1634" s="536"/>
      <c r="K1634" s="16"/>
    </row>
    <row r="1635" spans="1:15" s="38" customFormat="1" ht="15.75">
      <c r="A1635" s="536"/>
      <c r="K1635" s="16"/>
    </row>
    <row r="1636" spans="1:15" s="38" customFormat="1" ht="15.75">
      <c r="A1636" s="536"/>
      <c r="K1636" s="16"/>
    </row>
    <row r="1637" spans="1:15" s="38" customFormat="1" ht="15.75">
      <c r="A1637" s="536"/>
      <c r="K1637" s="16"/>
    </row>
    <row r="1638" spans="1:15" s="38" customFormat="1" ht="15.75">
      <c r="A1638" s="536"/>
      <c r="K1638" s="16"/>
    </row>
    <row r="1639" spans="1:15" s="38" customFormat="1" ht="15.75">
      <c r="A1639" s="536"/>
      <c r="K1639" s="16"/>
    </row>
    <row r="1640" spans="1:15" s="38" customFormat="1" ht="15.75">
      <c r="A1640" s="536"/>
      <c r="K1640" s="16"/>
    </row>
    <row r="1641" spans="1:15" s="38" customFormat="1" ht="15.75">
      <c r="A1641" s="536"/>
      <c r="K1641" s="16"/>
    </row>
    <row r="1642" spans="1:15" s="38" customFormat="1" ht="15.75">
      <c r="A1642" s="536"/>
      <c r="K1642" s="16"/>
    </row>
    <row r="1643" spans="1:15" s="38" customFormat="1" ht="15.75">
      <c r="A1643" s="536"/>
      <c r="K1643" s="16"/>
    </row>
    <row r="1644" spans="1:15" s="38" customFormat="1" ht="23.25">
      <c r="A1644" s="535" t="s">
        <v>3821</v>
      </c>
      <c r="K1644" s="16"/>
    </row>
    <row r="1645" spans="1:15" s="38" customFormat="1" ht="15.75">
      <c r="A1645" s="537" t="s">
        <v>2448</v>
      </c>
      <c r="F1645" s="537" t="s">
        <v>2449</v>
      </c>
      <c r="K1645" s="537" t="s">
        <v>2450</v>
      </c>
    </row>
    <row r="1646" spans="1:15" s="38" customFormat="1" ht="15.75">
      <c r="A1646" s="166"/>
      <c r="B1646"/>
      <c r="F1646" s="166"/>
      <c r="G1646"/>
      <c r="K1646" s="166" t="s">
        <v>678</v>
      </c>
      <c r="L1646" t="s">
        <v>4955</v>
      </c>
      <c r="O1646"/>
    </row>
    <row r="1647" spans="1:15" s="38" customFormat="1" ht="15.75">
      <c r="A1647" s="166"/>
      <c r="B1647"/>
      <c r="F1647" s="166"/>
      <c r="G1647"/>
      <c r="K1647" s="166"/>
      <c r="L1647"/>
      <c r="M1647"/>
      <c r="N1647"/>
    </row>
    <row r="1648" spans="1:15" s="38" customFormat="1" ht="15.75">
      <c r="A1648" s="166"/>
      <c r="B1648"/>
      <c r="F1648" s="537"/>
      <c r="K1648" s="166"/>
      <c r="L1648"/>
      <c r="M1648"/>
      <c r="N1648"/>
    </row>
    <row r="1649" spans="1:14" s="38" customFormat="1" ht="15.75">
      <c r="A1649" s="537"/>
      <c r="F1649" s="537"/>
      <c r="K1649" s="166"/>
      <c r="L1649"/>
      <c r="M1649"/>
      <c r="N1649"/>
    </row>
    <row r="1650" spans="1:14" s="38" customFormat="1" ht="15.75">
      <c r="A1650" s="537"/>
      <c r="F1650" s="537"/>
      <c r="K1650" s="166"/>
      <c r="L1650"/>
      <c r="M1650"/>
      <c r="N1650"/>
    </row>
    <row r="1651" spans="1:14" s="38" customFormat="1" ht="15.75">
      <c r="A1651" s="537"/>
      <c r="F1651" s="537"/>
      <c r="K1651" s="166"/>
      <c r="L1651"/>
      <c r="M1651" s="21"/>
      <c r="N1651" s="58"/>
    </row>
    <row r="1652" spans="1:14" s="38" customFormat="1" ht="15.75">
      <c r="A1652" s="537"/>
      <c r="F1652" s="537"/>
      <c r="K1652" s="166"/>
      <c r="L1652"/>
      <c r="M1652" s="21"/>
      <c r="N1652" s="58"/>
    </row>
    <row r="1653" spans="1:14" s="38" customFormat="1" ht="15.75">
      <c r="A1653" s="537"/>
      <c r="F1653" s="537"/>
      <c r="K1653" s="166"/>
      <c r="L1653"/>
      <c r="M1653" s="21"/>
      <c r="N1653" s="58"/>
    </row>
    <row r="1654" spans="1:14" s="38" customFormat="1" ht="15.75">
      <c r="A1654" s="537"/>
      <c r="F1654" s="537"/>
      <c r="K1654" s="166"/>
      <c r="L1654"/>
    </row>
    <row r="1655" spans="1:14" s="38" customFormat="1" ht="15.75">
      <c r="A1655" s="537"/>
      <c r="F1655" s="537"/>
      <c r="K1655" s="166"/>
      <c r="L1655"/>
    </row>
    <row r="1656" spans="1:14" s="38" customFormat="1" ht="15.75">
      <c r="A1656" s="537"/>
      <c r="F1656" s="537"/>
      <c r="K1656" s="166"/>
      <c r="L1656"/>
    </row>
    <row r="1657" spans="1:14" s="38" customFormat="1" ht="15.75">
      <c r="A1657" s="537"/>
      <c r="F1657" s="537"/>
      <c r="K1657" s="537"/>
    </row>
    <row r="1658" spans="1:14" s="38" customFormat="1" ht="15.75">
      <c r="A1658" s="537"/>
      <c r="F1658" s="537"/>
      <c r="K1658" s="537"/>
    </row>
    <row r="1659" spans="1:14" s="38" customFormat="1" ht="15.75">
      <c r="A1659" s="537"/>
      <c r="F1659" s="537"/>
      <c r="K1659" s="537"/>
    </row>
    <row r="1660" spans="1:14" s="38" customFormat="1" ht="15.75">
      <c r="A1660" s="537"/>
      <c r="F1660" s="537"/>
      <c r="K1660" s="537"/>
    </row>
    <row r="1661" spans="1:14" s="38" customFormat="1" ht="15.75">
      <c r="A1661" s="537"/>
      <c r="F1661" s="537"/>
      <c r="K1661" s="537"/>
    </row>
    <row r="1662" spans="1:14" s="38" customFormat="1" ht="15.75">
      <c r="A1662" s="537"/>
      <c r="F1662" s="537"/>
      <c r="K1662" s="537"/>
    </row>
    <row r="1663" spans="1:14" s="38" customFormat="1" ht="15.75">
      <c r="A1663" s="537"/>
      <c r="F1663" s="537"/>
      <c r="K1663" s="537"/>
    </row>
    <row r="1664" spans="1:14" s="38" customFormat="1" ht="15.75">
      <c r="A1664" s="537"/>
      <c r="F1664" s="537"/>
      <c r="K1664" s="537"/>
    </row>
    <row r="1665" spans="1:16" s="38" customFormat="1" ht="15.75">
      <c r="A1665" s="537"/>
      <c r="F1665" s="537"/>
      <c r="K1665" s="537"/>
    </row>
    <row r="1666" spans="1:16" s="38" customFormat="1" ht="15.75">
      <c r="A1666" s="536"/>
      <c r="K1666" s="16"/>
    </row>
    <row r="1667" spans="1:16" s="38" customFormat="1" ht="15.75">
      <c r="A1667" s="536"/>
      <c r="K1667" s="16"/>
      <c r="P1667" s="38" t="s">
        <v>2297</v>
      </c>
    </row>
    <row r="1668" spans="1:16" s="38" customFormat="1" ht="15.75">
      <c r="A1668" s="536"/>
      <c r="K1668" s="16"/>
    </row>
    <row r="1669" spans="1:16" s="38" customFormat="1" ht="15.75">
      <c r="A1669" s="536"/>
      <c r="K1669" s="16"/>
    </row>
    <row r="1670" spans="1:16" s="38" customFormat="1" ht="15.75">
      <c r="A1670" s="536"/>
      <c r="K1670" s="16"/>
    </row>
    <row r="1671" spans="1:16" s="38" customFormat="1" ht="15.75">
      <c r="A1671" s="536"/>
      <c r="K1671" s="16"/>
    </row>
    <row r="1672" spans="1:16" s="38" customFormat="1" ht="15.75">
      <c r="A1672" s="536"/>
      <c r="K1672" s="16"/>
    </row>
    <row r="1673" spans="1:16" s="38" customFormat="1" ht="15.75">
      <c r="A1673" s="536"/>
      <c r="K1673" s="16"/>
    </row>
    <row r="1674" spans="1:16" s="38" customFormat="1" ht="15.75">
      <c r="A1674" s="536"/>
      <c r="K1674" s="16"/>
    </row>
    <row r="1675" spans="1:16" s="38" customFormat="1" ht="23.25">
      <c r="A1675" s="535" t="s">
        <v>2097</v>
      </c>
      <c r="K1675" s="16"/>
    </row>
    <row r="1676" spans="1:16" s="38" customFormat="1" ht="15.75">
      <c r="A1676" s="537" t="s">
        <v>2448</v>
      </c>
      <c r="F1676" s="537" t="s">
        <v>2449</v>
      </c>
      <c r="K1676" s="537" t="s">
        <v>2450</v>
      </c>
    </row>
    <row r="1677" spans="1:16" s="38" customFormat="1" ht="15.75">
      <c r="A1677" s="166"/>
      <c r="B1677"/>
      <c r="F1677" s="166"/>
      <c r="G1677"/>
      <c r="K1677" s="166" t="s">
        <v>678</v>
      </c>
      <c r="L1677" t="s">
        <v>4782</v>
      </c>
      <c r="M1677"/>
      <c r="N1677"/>
      <c r="O1677"/>
    </row>
    <row r="1678" spans="1:16" s="38" customFormat="1" ht="15.75">
      <c r="A1678" s="166"/>
      <c r="B1678"/>
      <c r="F1678" s="166"/>
      <c r="G1678"/>
      <c r="K1678" s="166" t="s">
        <v>678</v>
      </c>
      <c r="L1678" t="s">
        <v>4945</v>
      </c>
    </row>
    <row r="1679" spans="1:16" s="38" customFormat="1" ht="15.75">
      <c r="A1679" s="166"/>
      <c r="B1679"/>
      <c r="F1679" s="166"/>
      <c r="G1679"/>
      <c r="K1679" s="166" t="s">
        <v>678</v>
      </c>
      <c r="L1679" t="s">
        <v>4956</v>
      </c>
      <c r="M1679"/>
      <c r="N1679"/>
    </row>
    <row r="1680" spans="1:16" s="38" customFormat="1" ht="15.75">
      <c r="A1680" s="166"/>
      <c r="B1680"/>
      <c r="F1680" s="166"/>
      <c r="G1680"/>
      <c r="K1680" s="166"/>
      <c r="L1680"/>
      <c r="M1680"/>
      <c r="N1680"/>
    </row>
    <row r="1681" spans="1:15" s="38" customFormat="1" ht="15.75">
      <c r="A1681" s="166"/>
      <c r="B1681"/>
      <c r="F1681" s="166"/>
      <c r="G1681"/>
      <c r="K1681" s="166"/>
      <c r="L1681"/>
      <c r="M1681" s="21"/>
      <c r="N1681" s="58"/>
    </row>
    <row r="1682" spans="1:15" s="38" customFormat="1" ht="15.75">
      <c r="A1682" s="166"/>
      <c r="B1682"/>
      <c r="F1682" s="166"/>
      <c r="G1682"/>
      <c r="K1682" s="166"/>
      <c r="L1682"/>
      <c r="M1682"/>
      <c r="N1682"/>
    </row>
    <row r="1683" spans="1:15" s="38" customFormat="1" ht="15.75">
      <c r="A1683" s="166"/>
      <c r="B1683"/>
      <c r="F1683" s="166"/>
      <c r="G1683"/>
      <c r="K1683" s="166"/>
      <c r="L1683"/>
      <c r="M1683"/>
      <c r="N1683"/>
    </row>
    <row r="1684" spans="1:15" s="38" customFormat="1" ht="15.75">
      <c r="A1684" s="166"/>
      <c r="B1684"/>
      <c r="F1684" s="166"/>
      <c r="G1684"/>
      <c r="K1684" s="166"/>
      <c r="L1684"/>
      <c r="M1684"/>
      <c r="N1684"/>
    </row>
    <row r="1685" spans="1:15" s="38" customFormat="1" ht="15.75">
      <c r="A1685" s="536"/>
      <c r="F1685" s="166"/>
      <c r="G1685"/>
      <c r="K1685" s="166"/>
      <c r="L1685"/>
      <c r="M1685"/>
      <c r="N1685"/>
    </row>
    <row r="1686" spans="1:15" s="38" customFormat="1" ht="15.75">
      <c r="A1686" s="536"/>
      <c r="F1686" s="166"/>
      <c r="G1686"/>
      <c r="K1686" s="166"/>
      <c r="L1686"/>
    </row>
    <row r="1687" spans="1:15" s="38" customFormat="1" ht="15.75">
      <c r="A1687" s="537"/>
      <c r="F1687" s="166"/>
      <c r="G1687"/>
      <c r="K1687" s="166"/>
      <c r="L1687"/>
      <c r="M1687"/>
      <c r="N1687"/>
    </row>
    <row r="1688" spans="1:15" s="38" customFormat="1" ht="15.75">
      <c r="A1688" s="166"/>
      <c r="B1688"/>
      <c r="F1688" s="166"/>
      <c r="G1688"/>
      <c r="K1688" s="166"/>
      <c r="L1688"/>
      <c r="M1688"/>
      <c r="N1688"/>
    </row>
    <row r="1689" spans="1:15" s="38" customFormat="1" ht="15.75">
      <c r="A1689" s="166"/>
      <c r="B1689"/>
      <c r="F1689" s="166"/>
      <c r="G1689"/>
      <c r="K1689" s="166"/>
      <c r="L1689"/>
      <c r="M1689"/>
      <c r="N1689"/>
      <c r="O1689"/>
    </row>
    <row r="1690" spans="1:15" s="38" customFormat="1" ht="15.75">
      <c r="A1690" s="166"/>
      <c r="B1690"/>
      <c r="F1690" s="166"/>
      <c r="G1690"/>
      <c r="K1690" s="166"/>
      <c r="L1690"/>
      <c r="O1690"/>
    </row>
    <row r="1691" spans="1:15" s="38" customFormat="1" ht="15.75">
      <c r="A1691" s="166"/>
      <c r="B1691"/>
      <c r="F1691" s="166"/>
      <c r="G1691"/>
      <c r="K1691" s="166"/>
      <c r="L1691"/>
      <c r="N1691" s="190"/>
    </row>
    <row r="1692" spans="1:15" s="38" customFormat="1" ht="15.75">
      <c r="A1692" s="166"/>
      <c r="B1692"/>
      <c r="F1692" s="166"/>
      <c r="G1692"/>
      <c r="K1692" s="166"/>
      <c r="L1692"/>
      <c r="M1692" s="21"/>
      <c r="N1692" s="58"/>
    </row>
    <row r="1693" spans="1:15" s="38" customFormat="1" ht="15.75">
      <c r="A1693" s="536"/>
      <c r="F1693" s="166"/>
      <c r="G1693"/>
      <c r="K1693" s="166"/>
      <c r="L1693"/>
      <c r="M1693" s="533"/>
      <c r="N1693"/>
    </row>
    <row r="1694" spans="1:15" s="38" customFormat="1" ht="15.75">
      <c r="A1694" s="536"/>
      <c r="F1694" s="166"/>
      <c r="G1694"/>
      <c r="K1694" s="166"/>
      <c r="L1694"/>
      <c r="N1694" s="25"/>
    </row>
    <row r="1695" spans="1:15" s="38" customFormat="1" ht="15.75" customHeight="1">
      <c r="A1695" s="536"/>
      <c r="F1695" s="166"/>
      <c r="G1695"/>
      <c r="K1695" s="166"/>
      <c r="L1695"/>
      <c r="N1695" s="190"/>
    </row>
    <row r="1696" spans="1:15" s="38" customFormat="1" ht="15.75">
      <c r="A1696" s="536"/>
      <c r="F1696" s="166"/>
      <c r="G1696"/>
      <c r="K1696" s="166"/>
      <c r="L1696"/>
      <c r="M1696" s="21"/>
      <c r="N1696" s="58"/>
    </row>
    <row r="1697" spans="1:15" s="38" customFormat="1" ht="15.75">
      <c r="A1697" s="536"/>
      <c r="F1697" s="166"/>
      <c r="G1697"/>
    </row>
    <row r="1698" spans="1:15" s="38" customFormat="1" ht="15.75">
      <c r="A1698" s="536"/>
      <c r="F1698" s="166"/>
      <c r="G1698"/>
    </row>
    <row r="1699" spans="1:15" s="38" customFormat="1" ht="15.75">
      <c r="A1699" s="536"/>
      <c r="F1699" s="166"/>
      <c r="G1699"/>
    </row>
    <row r="1700" spans="1:15" s="38" customFormat="1" ht="15.75">
      <c r="A1700" s="536"/>
      <c r="F1700" s="166"/>
      <c r="G1700"/>
    </row>
    <row r="1701" spans="1:15" s="38" customFormat="1" ht="15.75">
      <c r="A1701" s="536"/>
      <c r="F1701" s="166"/>
      <c r="G1701"/>
    </row>
    <row r="1702" spans="1:15" s="38" customFormat="1" ht="15.75">
      <c r="A1702" s="536"/>
      <c r="F1702" s="166"/>
      <c r="G1702"/>
    </row>
    <row r="1703" spans="1:15" s="38" customFormat="1" ht="15.75">
      <c r="A1703" s="536"/>
      <c r="F1703" s="166"/>
      <c r="G1703"/>
      <c r="K1703" s="16"/>
    </row>
    <row r="1704" spans="1:15" s="38" customFormat="1" ht="15.75">
      <c r="A1704" s="536"/>
      <c r="F1704" s="166"/>
      <c r="G1704"/>
      <c r="K1704" s="16"/>
    </row>
    <row r="1705" spans="1:15" s="38" customFormat="1" ht="15.75">
      <c r="A1705" s="536"/>
      <c r="F1705" s="166"/>
      <c r="G1705"/>
      <c r="K1705" s="16"/>
    </row>
    <row r="1706" spans="1:15" s="38" customFormat="1" ht="23.25">
      <c r="A1706" s="535" t="s">
        <v>4631</v>
      </c>
      <c r="K1706" s="16"/>
    </row>
    <row r="1707" spans="1:15" s="38" customFormat="1" ht="15.75">
      <c r="A1707" s="537" t="s">
        <v>2448</v>
      </c>
      <c r="F1707" s="537" t="s">
        <v>2449</v>
      </c>
      <c r="K1707" s="537" t="s">
        <v>2450</v>
      </c>
    </row>
    <row r="1708" spans="1:15" s="38" customFormat="1" ht="15.75">
      <c r="A1708" s="166" t="s">
        <v>677</v>
      </c>
      <c r="B1708" t="s">
        <v>4951</v>
      </c>
      <c r="F1708" s="166"/>
      <c r="G1708"/>
      <c r="K1708" s="166"/>
      <c r="L1708"/>
      <c r="M1708"/>
      <c r="N1708"/>
    </row>
    <row r="1709" spans="1:15" s="38" customFormat="1" ht="15.75">
      <c r="A1709" s="542"/>
      <c r="B1709"/>
      <c r="F1709" s="166"/>
      <c r="G1709"/>
      <c r="K1709" s="166"/>
      <c r="L1709"/>
      <c r="M1709"/>
      <c r="N1709"/>
    </row>
    <row r="1710" spans="1:15" s="38" customFormat="1" ht="15.75">
      <c r="A1710" s="166"/>
      <c r="B1710"/>
      <c r="K1710" s="166"/>
      <c r="L1710"/>
    </row>
    <row r="1711" spans="1:15" s="38" customFormat="1" ht="15.75">
      <c r="A1711" s="166"/>
      <c r="B1711"/>
      <c r="K1711" s="166"/>
      <c r="L1711"/>
      <c r="M1711" s="533"/>
      <c r="N1711"/>
    </row>
    <row r="1712" spans="1:15" s="38" customFormat="1" ht="15.75">
      <c r="A1712" s="166"/>
      <c r="B1712"/>
      <c r="K1712" s="166"/>
      <c r="L1712"/>
      <c r="M1712"/>
      <c r="N1712"/>
      <c r="O1712"/>
    </row>
    <row r="1713" spans="1:14" s="38" customFormat="1" ht="15.75">
      <c r="A1713" s="166"/>
      <c r="B1713"/>
      <c r="K1713" s="166"/>
      <c r="L1713"/>
      <c r="N1713" s="190"/>
    </row>
    <row r="1714" spans="1:14" s="38" customFormat="1" ht="15.75">
      <c r="A1714" s="166"/>
      <c r="B1714"/>
      <c r="K1714" s="166"/>
      <c r="L1714"/>
    </row>
    <row r="1715" spans="1:14" s="38" customFormat="1" ht="15.75">
      <c r="A1715" s="166"/>
      <c r="B1715"/>
      <c r="K1715" s="166"/>
      <c r="L1715"/>
    </row>
    <row r="1716" spans="1:14" s="38" customFormat="1" ht="15.75">
      <c r="A1716" s="166"/>
      <c r="B1716"/>
      <c r="K1716" s="16"/>
    </row>
    <row r="1717" spans="1:14" s="38" customFormat="1" ht="15.75">
      <c r="A1717" s="166"/>
      <c r="B1717"/>
      <c r="K1717" s="16"/>
    </row>
    <row r="1718" spans="1:14" s="38" customFormat="1" ht="15.75">
      <c r="A1718" s="166"/>
      <c r="B1718"/>
      <c r="K1718" s="16"/>
    </row>
    <row r="1719" spans="1:14" s="38" customFormat="1" ht="15.75">
      <c r="A1719" s="166"/>
      <c r="B1719"/>
      <c r="K1719" s="16"/>
    </row>
    <row r="1720" spans="1:14" s="38" customFormat="1" ht="15.75">
      <c r="A1720" s="166"/>
      <c r="B1720"/>
      <c r="K1720" s="16"/>
    </row>
    <row r="1721" spans="1:14" s="38" customFormat="1" ht="15.75">
      <c r="A1721" s="166"/>
      <c r="B1721"/>
      <c r="K1721" s="16"/>
    </row>
    <row r="1722" spans="1:14" s="38" customFormat="1" ht="15.75">
      <c r="A1722" s="166"/>
      <c r="B1722"/>
      <c r="K1722" s="16"/>
    </row>
    <row r="1723" spans="1:14" s="38" customFormat="1" ht="15.75">
      <c r="A1723" s="166"/>
      <c r="B1723"/>
      <c r="K1723" s="16"/>
    </row>
    <row r="1724" spans="1:14" s="38" customFormat="1" ht="15.75">
      <c r="A1724" s="166"/>
      <c r="B1724"/>
      <c r="K1724" s="16"/>
    </row>
    <row r="1725" spans="1:14" s="38" customFormat="1" ht="15.75">
      <c r="A1725" s="166"/>
      <c r="B1725"/>
      <c r="K1725" s="16"/>
    </row>
    <row r="1726" spans="1:14" s="38" customFormat="1" ht="15.75">
      <c r="A1726" s="166"/>
      <c r="B1726"/>
      <c r="K1726" s="16"/>
    </row>
    <row r="1727" spans="1:14" s="38" customFormat="1" ht="15.75">
      <c r="A1727" s="166"/>
      <c r="B1727"/>
      <c r="K1727" s="16"/>
    </row>
    <row r="1728" spans="1:14" s="38" customFormat="1" ht="15.75">
      <c r="A1728" s="166"/>
      <c r="B1728"/>
      <c r="K1728" s="16"/>
    </row>
    <row r="1729" spans="1:15" s="38" customFormat="1" ht="15.75">
      <c r="A1729" s="166"/>
      <c r="B1729"/>
      <c r="K1729" s="16"/>
    </row>
    <row r="1730" spans="1:15" s="38" customFormat="1" ht="15.75" customHeight="1">
      <c r="A1730" s="166"/>
      <c r="B1730"/>
      <c r="K1730" s="16"/>
    </row>
    <row r="1731" spans="1:15" s="38" customFormat="1" ht="15.75">
      <c r="A1731" s="166"/>
      <c r="B1731"/>
      <c r="K1731" s="16"/>
    </row>
    <row r="1732" spans="1:15" s="38" customFormat="1" ht="15.75">
      <c r="A1732" s="166"/>
      <c r="B1732"/>
      <c r="K1732" s="16"/>
    </row>
    <row r="1733" spans="1:15" s="38" customFormat="1" ht="15.75">
      <c r="A1733" s="536"/>
      <c r="K1733" s="16"/>
    </row>
    <row r="1734" spans="1:15" s="38" customFormat="1" ht="15.75">
      <c r="A1734" s="536"/>
      <c r="K1734" s="16"/>
    </row>
    <row r="1735" spans="1:15" s="38" customFormat="1" ht="15.75">
      <c r="A1735" s="536"/>
      <c r="K1735" s="16"/>
    </row>
    <row r="1736" spans="1:15" s="38" customFormat="1" ht="15">
      <c r="K1736" s="533"/>
    </row>
    <row r="1737" spans="1:15" s="38" customFormat="1" ht="23.25">
      <c r="A1737" s="535" t="s">
        <v>2507</v>
      </c>
      <c r="K1737" s="534"/>
    </row>
    <row r="1738" spans="1:15" s="38" customFormat="1" ht="15.75">
      <c r="A1738" s="537" t="s">
        <v>2448</v>
      </c>
      <c r="F1738" s="537" t="s">
        <v>2449</v>
      </c>
      <c r="K1738" s="537" t="s">
        <v>2450</v>
      </c>
    </row>
    <row r="1739" spans="1:15" s="38" customFormat="1" ht="15.75">
      <c r="A1739" s="166"/>
      <c r="B1739"/>
      <c r="C1739"/>
      <c r="D1739"/>
      <c r="F1739" s="166"/>
      <c r="G1739"/>
      <c r="K1739" s="166" t="s">
        <v>677</v>
      </c>
      <c r="L1739" t="s">
        <v>4770</v>
      </c>
      <c r="N1739" s="25"/>
    </row>
    <row r="1740" spans="1:15" s="38" customFormat="1" ht="15.75">
      <c r="A1740" s="166"/>
      <c r="B1740"/>
      <c r="F1740" s="166"/>
      <c r="G1740"/>
      <c r="K1740" s="166" t="s">
        <v>678</v>
      </c>
      <c r="L1740" t="s">
        <v>4777</v>
      </c>
      <c r="M1740"/>
      <c r="N1740"/>
      <c r="O1740"/>
    </row>
    <row r="1741" spans="1:15" s="38" customFormat="1" ht="15.75">
      <c r="A1741" s="166"/>
      <c r="B1741"/>
      <c r="F1741" s="166"/>
      <c r="G1741"/>
      <c r="K1741" s="166"/>
      <c r="L1741"/>
      <c r="M1741"/>
      <c r="N1741"/>
    </row>
    <row r="1742" spans="1:15" s="38" customFormat="1" ht="15.75">
      <c r="A1742" s="166"/>
      <c r="B1742"/>
      <c r="F1742" s="166"/>
      <c r="G1742"/>
      <c r="K1742" s="166"/>
      <c r="L1742"/>
      <c r="M1742"/>
      <c r="N1742"/>
    </row>
    <row r="1743" spans="1:15" s="38" customFormat="1" ht="15.75">
      <c r="A1743" s="537"/>
      <c r="F1743" s="537"/>
      <c r="K1743" s="166"/>
      <c r="L1743"/>
      <c r="M1743"/>
      <c r="N1743"/>
      <c r="O1743"/>
    </row>
    <row r="1744" spans="1:15" s="38" customFormat="1" ht="15.75">
      <c r="A1744" s="537"/>
      <c r="F1744" s="537"/>
      <c r="K1744" s="166"/>
      <c r="L1744"/>
    </row>
    <row r="1745" spans="1:14" s="38" customFormat="1" ht="15.75">
      <c r="A1745" s="537"/>
      <c r="F1745" s="537"/>
      <c r="K1745" s="166"/>
      <c r="L1745"/>
      <c r="M1745"/>
      <c r="N1745"/>
    </row>
    <row r="1746" spans="1:14" s="38" customFormat="1" ht="15.75">
      <c r="A1746" s="537"/>
      <c r="F1746" s="537"/>
      <c r="K1746" s="166"/>
      <c r="L1746"/>
    </row>
    <row r="1747" spans="1:14" s="38" customFormat="1" ht="15.75">
      <c r="A1747" s="537"/>
      <c r="F1747" s="537"/>
      <c r="K1747" s="166"/>
      <c r="L1747"/>
      <c r="M1747" s="533"/>
      <c r="N1747"/>
    </row>
    <row r="1748" spans="1:14" s="38" customFormat="1" ht="15.75">
      <c r="A1748" s="537"/>
      <c r="F1748" s="537"/>
      <c r="K1748" s="166"/>
      <c r="L1748"/>
      <c r="N1748" s="190"/>
    </row>
    <row r="1749" spans="1:14" s="38" customFormat="1" ht="15.75">
      <c r="A1749" s="537"/>
      <c r="F1749" s="537"/>
      <c r="K1749" s="166"/>
      <c r="L1749"/>
      <c r="M1749" s="21"/>
      <c r="N1749" s="58"/>
    </row>
    <row r="1750" spans="1:14" s="38" customFormat="1" ht="15.75">
      <c r="A1750" s="537"/>
      <c r="F1750" s="537"/>
      <c r="K1750" s="166"/>
      <c r="L1750"/>
    </row>
    <row r="1751" spans="1:14" s="38" customFormat="1" ht="15.75">
      <c r="A1751" s="537"/>
      <c r="F1751" s="537"/>
      <c r="K1751" s="166"/>
      <c r="L1751"/>
    </row>
    <row r="1752" spans="1:14" s="38" customFormat="1" ht="15.75">
      <c r="A1752" s="537"/>
      <c r="F1752" s="537"/>
      <c r="K1752" s="166"/>
      <c r="L1752"/>
    </row>
    <row r="1753" spans="1:14" s="38" customFormat="1" ht="15.75">
      <c r="A1753" s="537"/>
      <c r="F1753" s="537"/>
      <c r="K1753" s="166"/>
      <c r="L1753"/>
    </row>
    <row r="1754" spans="1:14" s="38" customFormat="1" ht="15.75">
      <c r="A1754" s="537"/>
      <c r="F1754" s="537"/>
      <c r="K1754" s="166"/>
      <c r="L1754"/>
    </row>
    <row r="1755" spans="1:14" s="38" customFormat="1" ht="15.75">
      <c r="A1755" s="537"/>
      <c r="F1755" s="537"/>
      <c r="K1755" s="166"/>
      <c r="L1755"/>
    </row>
    <row r="1756" spans="1:14" s="38" customFormat="1" ht="15.75">
      <c r="A1756" s="537"/>
      <c r="F1756" s="537"/>
      <c r="K1756" s="166"/>
      <c r="L1756"/>
    </row>
    <row r="1757" spans="1:14" s="38" customFormat="1" ht="15.75">
      <c r="A1757" s="537"/>
      <c r="F1757" s="537"/>
      <c r="K1757" s="166"/>
      <c r="L1757"/>
    </row>
    <row r="1758" spans="1:14" s="38" customFormat="1" ht="15.75">
      <c r="A1758" s="537"/>
      <c r="F1758" s="537"/>
      <c r="K1758" s="166"/>
      <c r="L1758"/>
    </row>
    <row r="1759" spans="1:14" s="38" customFormat="1" ht="15.75">
      <c r="A1759" s="537"/>
      <c r="F1759" s="537"/>
      <c r="K1759" s="537"/>
    </row>
    <row r="1760" spans="1:14" s="38" customFormat="1" ht="15.75">
      <c r="A1760" s="537"/>
      <c r="F1760" s="537"/>
      <c r="K1760" s="537"/>
    </row>
    <row r="1761" spans="1:15" s="38" customFormat="1" ht="15.75">
      <c r="A1761" s="537"/>
      <c r="F1761" s="537"/>
      <c r="K1761" s="537"/>
    </row>
    <row r="1762" spans="1:15" s="38" customFormat="1" ht="15.75">
      <c r="A1762" s="537"/>
      <c r="F1762" s="537"/>
      <c r="K1762" s="537"/>
    </row>
    <row r="1763" spans="1:15" s="38" customFormat="1" ht="15.75">
      <c r="A1763" s="537"/>
      <c r="F1763" s="537"/>
      <c r="K1763" s="537"/>
    </row>
    <row r="1764" spans="1:15" s="38" customFormat="1" ht="15.75">
      <c r="A1764" s="537"/>
      <c r="F1764" s="537"/>
      <c r="K1764" s="537"/>
    </row>
    <row r="1765" spans="1:15" s="38" customFormat="1" ht="15.75">
      <c r="A1765" s="537"/>
      <c r="F1765" s="537"/>
      <c r="K1765" s="537"/>
    </row>
    <row r="1766" spans="1:15" s="38" customFormat="1" ht="15.75">
      <c r="A1766" s="537"/>
      <c r="F1766" s="537"/>
      <c r="K1766" s="537"/>
    </row>
    <row r="1767" spans="1:15" s="38" customFormat="1" ht="15.75">
      <c r="A1767" s="536"/>
      <c r="K1767" s="540"/>
    </row>
    <row r="1768" spans="1:15" ht="23.25">
      <c r="A1768" s="535" t="s">
        <v>3158</v>
      </c>
    </row>
    <row r="1769" spans="1:15" s="38" customFormat="1" ht="15.75">
      <c r="A1769" s="537" t="s">
        <v>2448</v>
      </c>
      <c r="F1769" s="537" t="s">
        <v>2449</v>
      </c>
      <c r="K1769" s="537" t="s">
        <v>2450</v>
      </c>
    </row>
    <row r="1770" spans="1:15" s="38" customFormat="1" ht="15.75">
      <c r="A1770" s="166"/>
      <c r="B1770" s="417"/>
      <c r="F1770" s="166"/>
      <c r="G1770"/>
      <c r="H1770"/>
      <c r="I1770"/>
      <c r="K1770" s="166" t="s">
        <v>678</v>
      </c>
      <c r="L1770" t="s">
        <v>4772</v>
      </c>
      <c r="M1770"/>
      <c r="N1770"/>
      <c r="O1770"/>
    </row>
    <row r="1771" spans="1:15" s="38" customFormat="1" ht="15.75">
      <c r="A1771" s="166"/>
      <c r="B1771"/>
      <c r="F1771" s="166"/>
      <c r="G1771"/>
      <c r="H1771"/>
      <c r="I1771"/>
      <c r="K1771" s="166" t="s">
        <v>678</v>
      </c>
      <c r="L1771" t="s">
        <v>4957</v>
      </c>
      <c r="M1771"/>
      <c r="N1771"/>
    </row>
    <row r="1772" spans="1:15" s="38" customFormat="1" ht="15.75">
      <c r="A1772" s="166"/>
      <c r="B1772"/>
      <c r="F1772" s="166"/>
      <c r="G1772"/>
      <c r="K1772" s="166" t="s">
        <v>677</v>
      </c>
      <c r="L1772" t="s">
        <v>4948</v>
      </c>
      <c r="M1772"/>
      <c r="N1772"/>
    </row>
    <row r="1773" spans="1:15" s="38" customFormat="1" ht="15.75">
      <c r="A1773" s="166"/>
      <c r="B1773"/>
      <c r="C1773"/>
      <c r="F1773" s="166"/>
      <c r="G1773"/>
      <c r="K1773" s="166"/>
      <c r="L1773"/>
      <c r="M1773" s="533"/>
      <c r="N1773"/>
      <c r="O1773"/>
    </row>
    <row r="1774" spans="1:15" s="38" customFormat="1" ht="15.75">
      <c r="A1774" s="166"/>
      <c r="B1774"/>
      <c r="F1774" s="166"/>
      <c r="G1774"/>
      <c r="K1774" s="166"/>
      <c r="L1774"/>
      <c r="M1774" s="21"/>
      <c r="N1774" s="58"/>
    </row>
    <row r="1775" spans="1:15" s="38" customFormat="1" ht="15.75">
      <c r="A1775" s="166"/>
      <c r="B1775"/>
      <c r="F1775" s="166"/>
      <c r="G1775"/>
      <c r="K1775" s="166"/>
      <c r="L1775"/>
      <c r="M1775" s="21"/>
      <c r="N1775" s="58"/>
    </row>
    <row r="1776" spans="1:15" s="38" customFormat="1" ht="15.75">
      <c r="A1776" s="537"/>
      <c r="F1776" s="537"/>
      <c r="K1776" s="166"/>
      <c r="L1776"/>
    </row>
    <row r="1777" spans="1:14" s="38" customFormat="1" ht="15.75">
      <c r="A1777" s="537"/>
      <c r="F1777" s="537"/>
      <c r="K1777" s="166"/>
      <c r="L1777"/>
      <c r="M1777" s="17"/>
      <c r="N1777"/>
    </row>
    <row r="1778" spans="1:14" s="38" customFormat="1" ht="15.75">
      <c r="A1778" s="537"/>
      <c r="F1778" s="537"/>
      <c r="K1778" s="166"/>
      <c r="L1778"/>
    </row>
    <row r="1779" spans="1:14" s="38" customFormat="1" ht="15.75">
      <c r="A1779" s="537"/>
      <c r="F1779" s="537"/>
      <c r="K1779" s="166"/>
      <c r="L1779"/>
    </row>
    <row r="1780" spans="1:14" s="38" customFormat="1" ht="15.75">
      <c r="A1780" s="537"/>
      <c r="F1780" s="537"/>
      <c r="K1780" s="166"/>
      <c r="L1780"/>
    </row>
    <row r="1781" spans="1:14" s="38" customFormat="1" ht="15.75">
      <c r="A1781" s="537"/>
      <c r="F1781" s="537"/>
      <c r="K1781" s="166"/>
      <c r="L1781"/>
    </row>
    <row r="1782" spans="1:14" s="38" customFormat="1" ht="15.75">
      <c r="A1782" s="537"/>
      <c r="F1782" s="537"/>
      <c r="K1782" s="166"/>
      <c r="L1782"/>
    </row>
    <row r="1783" spans="1:14" s="38" customFormat="1" ht="15.75">
      <c r="A1783" s="537"/>
      <c r="F1783" s="537"/>
      <c r="K1783" s="166"/>
      <c r="L1783"/>
    </row>
    <row r="1784" spans="1:14" s="38" customFormat="1" ht="15.75">
      <c r="A1784" s="537"/>
      <c r="F1784" s="537"/>
      <c r="K1784" s="166"/>
      <c r="L1784"/>
    </row>
    <row r="1785" spans="1:14" s="38" customFormat="1" ht="15.75">
      <c r="A1785" s="537"/>
      <c r="F1785" s="537"/>
      <c r="K1785" s="166"/>
      <c r="L1785"/>
    </row>
    <row r="1786" spans="1:14" s="38" customFormat="1" ht="15.75">
      <c r="A1786" s="537"/>
      <c r="F1786" s="537"/>
      <c r="K1786" s="166"/>
      <c r="L1786"/>
    </row>
    <row r="1787" spans="1:14" s="38" customFormat="1" ht="15.75">
      <c r="A1787" s="537"/>
      <c r="F1787" s="537"/>
      <c r="K1787" s="166"/>
      <c r="L1787"/>
    </row>
    <row r="1788" spans="1:14" s="38" customFormat="1" ht="15.75">
      <c r="A1788" s="537"/>
      <c r="F1788" s="537"/>
      <c r="K1788" s="166"/>
      <c r="L1788"/>
    </row>
    <row r="1789" spans="1:14" s="38" customFormat="1" ht="15.75">
      <c r="A1789" s="537"/>
      <c r="F1789" s="537"/>
      <c r="K1789" s="166"/>
      <c r="L1789"/>
    </row>
    <row r="1790" spans="1:14" s="38" customFormat="1" ht="15.75">
      <c r="A1790" s="537"/>
      <c r="F1790" s="537"/>
      <c r="K1790" s="166"/>
      <c r="L1790"/>
    </row>
    <row r="1791" spans="1:14" s="38" customFormat="1" ht="15.75">
      <c r="A1791" s="537"/>
      <c r="F1791" s="537"/>
      <c r="K1791" s="166"/>
      <c r="L1791"/>
    </row>
    <row r="1792" spans="1:14" s="38" customFormat="1" ht="15.75">
      <c r="A1792" s="537"/>
      <c r="F1792" s="537"/>
      <c r="K1792" s="166"/>
      <c r="L1792"/>
    </row>
    <row r="1793" spans="1:15" s="38" customFormat="1" ht="15.75">
      <c r="A1793" s="537"/>
      <c r="F1793" s="537"/>
      <c r="K1793" s="166"/>
      <c r="L1793"/>
    </row>
    <row r="1794" spans="1:15" s="38" customFormat="1" ht="15.75">
      <c r="A1794" s="537"/>
      <c r="F1794" s="537"/>
      <c r="K1794" s="166"/>
      <c r="L1794"/>
    </row>
    <row r="1795" spans="1:15" s="38" customFormat="1" ht="15.75">
      <c r="A1795" s="537"/>
      <c r="F1795" s="537"/>
      <c r="K1795" s="166"/>
      <c r="L1795"/>
    </row>
    <row r="1796" spans="1:15" s="38" customFormat="1" ht="15.75">
      <c r="A1796" s="537"/>
      <c r="F1796" s="537"/>
      <c r="K1796" s="166"/>
      <c r="L1796"/>
    </row>
    <row r="1797" spans="1:15" s="38" customFormat="1" ht="15.75">
      <c r="A1797" s="537"/>
      <c r="F1797" s="537"/>
      <c r="K1797" s="537"/>
    </row>
    <row r="1798" spans="1:15" s="38" customFormat="1" ht="15.75">
      <c r="A1798" s="537"/>
      <c r="F1798" s="537"/>
      <c r="K1798" s="537"/>
    </row>
    <row r="1799" spans="1:15" s="38" customFormat="1" ht="23.25">
      <c r="A1799" s="535" t="s">
        <v>3832</v>
      </c>
      <c r="B1799"/>
      <c r="C1799"/>
      <c r="D1799"/>
      <c r="E1799"/>
      <c r="F1799"/>
      <c r="G1799"/>
      <c r="H1799"/>
      <c r="I1799"/>
      <c r="J1799"/>
      <c r="K1799"/>
      <c r="L1799"/>
    </row>
    <row r="1800" spans="1:15" s="38" customFormat="1" ht="15.75">
      <c r="A1800" s="537" t="s">
        <v>2448</v>
      </c>
      <c r="F1800" s="537" t="s">
        <v>2449</v>
      </c>
      <c r="K1800" s="537" t="s">
        <v>2450</v>
      </c>
    </row>
    <row r="1801" spans="1:15" s="38" customFormat="1" ht="15.75">
      <c r="A1801" s="542" t="s">
        <v>676</v>
      </c>
      <c r="B1801" t="s">
        <v>4754</v>
      </c>
      <c r="F1801" s="166"/>
      <c r="G1801"/>
      <c r="H1801"/>
      <c r="I1801"/>
      <c r="K1801" s="166"/>
      <c r="L1801"/>
    </row>
    <row r="1802" spans="1:15" s="38" customFormat="1" ht="15.75">
      <c r="A1802" s="166" t="s">
        <v>677</v>
      </c>
      <c r="B1802" t="s">
        <v>4755</v>
      </c>
      <c r="C1802"/>
      <c r="D1802"/>
      <c r="F1802" s="166"/>
      <c r="G1802"/>
      <c r="K1802" s="166"/>
      <c r="L1802"/>
      <c r="N1802" s="25"/>
    </row>
    <row r="1803" spans="1:15" s="38" customFormat="1" ht="15.75">
      <c r="A1803" s="166"/>
      <c r="B1803"/>
      <c r="F1803" s="166"/>
      <c r="G1803"/>
      <c r="H1803"/>
      <c r="K1803" s="166"/>
      <c r="L1803"/>
      <c r="M1803" s="21"/>
      <c r="N1803" s="58"/>
    </row>
    <row r="1804" spans="1:15" s="38" customFormat="1" ht="15.75">
      <c r="A1804" s="166"/>
      <c r="B1804"/>
      <c r="F1804" s="166"/>
      <c r="G1804"/>
      <c r="H1804" s="21"/>
      <c r="K1804" s="166"/>
      <c r="L1804"/>
      <c r="M1804"/>
      <c r="N1804"/>
    </row>
    <row r="1805" spans="1:15" s="38" customFormat="1" ht="15.75">
      <c r="A1805" s="166"/>
      <c r="B1805"/>
      <c r="F1805" s="166"/>
      <c r="G1805"/>
      <c r="H1805"/>
      <c r="I1805"/>
      <c r="J1805"/>
      <c r="K1805" s="166"/>
      <c r="L1805"/>
      <c r="M1805"/>
      <c r="N1805"/>
    </row>
    <row r="1806" spans="1:15" s="38" customFormat="1" ht="15.75">
      <c r="A1806" s="166"/>
      <c r="B1806"/>
      <c r="F1806" s="166"/>
      <c r="G1806"/>
      <c r="H1806"/>
      <c r="I1806"/>
      <c r="K1806" s="166"/>
      <c r="L1806"/>
      <c r="M1806"/>
      <c r="N1806"/>
    </row>
    <row r="1807" spans="1:15" s="38" customFormat="1" ht="15.75">
      <c r="A1807" s="166"/>
      <c r="B1807"/>
      <c r="F1807" s="166"/>
      <c r="G1807"/>
      <c r="K1807" s="166"/>
      <c r="L1807"/>
    </row>
    <row r="1808" spans="1:15" s="38" customFormat="1" ht="15.75">
      <c r="A1808" s="166"/>
      <c r="B1808"/>
      <c r="F1808" s="166"/>
      <c r="G1808"/>
      <c r="K1808" s="166"/>
      <c r="L1808"/>
      <c r="M1808" s="533"/>
      <c r="N1808"/>
      <c r="O1808"/>
    </row>
    <row r="1809" spans="1:15" s="38" customFormat="1" ht="15.75">
      <c r="A1809" s="166"/>
      <c r="B1809"/>
      <c r="F1809" s="537"/>
      <c r="K1809" s="166"/>
      <c r="L1809"/>
    </row>
    <row r="1810" spans="1:15" s="38" customFormat="1" ht="15.75">
      <c r="A1810" s="166"/>
      <c r="B1810"/>
      <c r="F1810" s="537"/>
      <c r="K1810" s="166"/>
      <c r="L1810"/>
      <c r="M1810"/>
      <c r="N1810"/>
      <c r="O1810"/>
    </row>
    <row r="1811" spans="1:15" s="38" customFormat="1" ht="15.75">
      <c r="A1811" s="166"/>
      <c r="B1811"/>
      <c r="F1811" s="537"/>
      <c r="K1811" s="166"/>
      <c r="L1811"/>
      <c r="M1811"/>
      <c r="N1811"/>
    </row>
    <row r="1812" spans="1:15" s="38" customFormat="1" ht="15.75">
      <c r="A1812" s="166"/>
      <c r="B1812"/>
      <c r="F1812" s="537"/>
      <c r="K1812" s="537"/>
    </row>
    <row r="1813" spans="1:15" s="38" customFormat="1" ht="15.75">
      <c r="A1813" s="166"/>
      <c r="B1813"/>
      <c r="F1813" s="537"/>
      <c r="K1813" s="537"/>
    </row>
    <row r="1814" spans="1:15" s="38" customFormat="1" ht="15.75">
      <c r="A1814" s="166"/>
      <c r="B1814"/>
      <c r="F1814" s="537"/>
      <c r="K1814" s="537"/>
    </row>
    <row r="1815" spans="1:15" s="38" customFormat="1" ht="15.75">
      <c r="A1815" s="166"/>
      <c r="B1815"/>
      <c r="F1815" s="537"/>
      <c r="K1815" s="537"/>
    </row>
    <row r="1816" spans="1:15" s="38" customFormat="1" ht="15.75">
      <c r="A1816" s="166"/>
      <c r="B1816"/>
      <c r="F1816" s="537"/>
      <c r="K1816" s="537"/>
    </row>
    <row r="1817" spans="1:15" s="38" customFormat="1" ht="15.75">
      <c r="A1817" s="166"/>
      <c r="B1817"/>
      <c r="F1817" s="537"/>
      <c r="K1817" s="537"/>
    </row>
    <row r="1818" spans="1:15" s="38" customFormat="1" ht="15.75">
      <c r="A1818" s="166"/>
      <c r="B1818"/>
      <c r="F1818" s="537"/>
      <c r="K1818" s="537"/>
    </row>
    <row r="1819" spans="1:15" s="38" customFormat="1" ht="15.75">
      <c r="A1819" s="166"/>
      <c r="B1819"/>
      <c r="F1819" s="537"/>
      <c r="K1819" s="537"/>
    </row>
    <row r="1820" spans="1:15" s="38" customFormat="1" ht="15.75">
      <c r="A1820" s="537"/>
      <c r="F1820" s="537"/>
      <c r="K1820" s="537"/>
    </row>
    <row r="1821" spans="1:15" s="38" customFormat="1" ht="15.75">
      <c r="A1821" s="537"/>
      <c r="F1821" s="537"/>
      <c r="K1821" s="537"/>
    </row>
    <row r="1822" spans="1:15" s="38" customFormat="1" ht="15.75">
      <c r="A1822" s="537"/>
      <c r="F1822" s="537"/>
      <c r="K1822" s="537"/>
    </row>
    <row r="1823" spans="1:15" s="38" customFormat="1" ht="15.75">
      <c r="A1823" s="537"/>
      <c r="F1823" s="537"/>
      <c r="K1823" s="537"/>
    </row>
    <row r="1824" spans="1:15" s="38" customFormat="1" ht="15.75">
      <c r="A1824" s="537"/>
      <c r="F1824" s="537"/>
      <c r="K1824" s="537"/>
    </row>
    <row r="1825" spans="1:15" s="38" customFormat="1" ht="15.75">
      <c r="A1825" s="537"/>
      <c r="F1825" s="537"/>
      <c r="K1825" s="537"/>
    </row>
    <row r="1826" spans="1:15" s="38" customFormat="1" ht="15.75">
      <c r="A1826" s="537"/>
      <c r="F1826" s="537"/>
      <c r="K1826" s="537"/>
    </row>
    <row r="1827" spans="1:15" s="38" customFormat="1" ht="15.75">
      <c r="A1827" s="537"/>
      <c r="F1827" s="537"/>
      <c r="K1827" s="537"/>
    </row>
    <row r="1828" spans="1:15" s="38" customFormat="1" ht="15.75">
      <c r="A1828" s="537"/>
      <c r="F1828" s="537"/>
      <c r="K1828" s="537"/>
    </row>
    <row r="1829" spans="1:15" s="38" customFormat="1" ht="15.75">
      <c r="A1829" s="537"/>
      <c r="F1829" s="537"/>
      <c r="K1829" s="537"/>
    </row>
    <row r="1830" spans="1:15" s="38" customFormat="1" ht="23.25">
      <c r="A1830" s="535" t="s">
        <v>2080</v>
      </c>
      <c r="B1830"/>
      <c r="C1830"/>
      <c r="D1830"/>
      <c r="E1830"/>
      <c r="F1830"/>
      <c r="G1830"/>
      <c r="H1830"/>
      <c r="I1830"/>
      <c r="J1830"/>
      <c r="K1830"/>
      <c r="L1830"/>
    </row>
    <row r="1831" spans="1:15" s="38" customFormat="1" ht="15.75">
      <c r="A1831" s="537" t="s">
        <v>2448</v>
      </c>
      <c r="F1831" s="537" t="s">
        <v>2449</v>
      </c>
      <c r="K1831" s="537" t="s">
        <v>2450</v>
      </c>
    </row>
    <row r="1832" spans="1:15" s="38" customFormat="1" ht="15.75">
      <c r="A1832" s="166"/>
      <c r="B1832"/>
      <c r="F1832" s="166"/>
      <c r="G1832"/>
      <c r="K1832" s="166"/>
      <c r="L1832"/>
      <c r="M1832"/>
      <c r="N1832"/>
      <c r="O1832"/>
    </row>
    <row r="1833" spans="1:15" s="38" customFormat="1" ht="15.75">
      <c r="A1833" s="166"/>
      <c r="B1833"/>
      <c r="F1833" s="166"/>
      <c r="G1833"/>
      <c r="K1833" s="166"/>
      <c r="L1833"/>
      <c r="M1833"/>
      <c r="N1833"/>
    </row>
    <row r="1834" spans="1:15" s="38" customFormat="1" ht="15.75">
      <c r="A1834" s="166"/>
      <c r="B1834"/>
      <c r="F1834" s="537"/>
      <c r="K1834" s="166"/>
      <c r="L1834"/>
      <c r="N1834" s="25"/>
    </row>
    <row r="1835" spans="1:15" s="38" customFormat="1" ht="15.75">
      <c r="A1835" s="166"/>
      <c r="B1835"/>
      <c r="F1835" s="537"/>
      <c r="K1835" s="166"/>
      <c r="L1835"/>
      <c r="M1835"/>
      <c r="N1835"/>
    </row>
    <row r="1836" spans="1:15" s="38" customFormat="1" ht="15.75">
      <c r="A1836" s="166"/>
      <c r="B1836"/>
      <c r="F1836" s="537"/>
      <c r="K1836" s="166"/>
      <c r="L1836"/>
      <c r="M1836"/>
      <c r="N1836"/>
      <c r="O1836"/>
    </row>
    <row r="1837" spans="1:15" s="38" customFormat="1" ht="15.75">
      <c r="A1837" s="166"/>
      <c r="B1837"/>
      <c r="F1837" s="537"/>
      <c r="K1837" s="166"/>
      <c r="L1837"/>
      <c r="N1837" s="25"/>
    </row>
    <row r="1838" spans="1:15" s="38" customFormat="1" ht="15.75">
      <c r="A1838" s="166"/>
      <c r="B1838"/>
      <c r="F1838" s="537"/>
      <c r="K1838" s="166"/>
      <c r="L1838"/>
    </row>
    <row r="1839" spans="1:15" s="38" customFormat="1" ht="15.75">
      <c r="A1839" s="166"/>
      <c r="B1839"/>
      <c r="K1839" s="166"/>
      <c r="L1839"/>
    </row>
    <row r="1840" spans="1:15" s="38" customFormat="1" ht="15.75">
      <c r="A1840" s="536"/>
      <c r="K1840" s="166"/>
      <c r="L1840"/>
    </row>
    <row r="1841" spans="1:12" s="38" customFormat="1" ht="15.75">
      <c r="A1841" s="536"/>
      <c r="K1841" s="166"/>
      <c r="L1841"/>
    </row>
    <row r="1842" spans="1:12" s="38" customFormat="1" ht="15.75">
      <c r="A1842" s="536"/>
      <c r="K1842" s="166"/>
      <c r="L1842"/>
    </row>
    <row r="1843" spans="1:12" s="38" customFormat="1" ht="15.75">
      <c r="A1843" s="536"/>
      <c r="K1843" s="166"/>
      <c r="L1843"/>
    </row>
    <row r="1844" spans="1:12" s="38" customFormat="1" ht="15.75">
      <c r="A1844" s="536"/>
      <c r="K1844" s="166"/>
      <c r="L1844"/>
    </row>
    <row r="1845" spans="1:12" s="38" customFormat="1" ht="15.75">
      <c r="A1845" s="536"/>
    </row>
    <row r="1846" spans="1:12" s="38" customFormat="1" ht="15.75">
      <c r="A1846" s="536"/>
    </row>
    <row r="1847" spans="1:12" s="38" customFormat="1" ht="15.75">
      <c r="A1847" s="536"/>
    </row>
    <row r="1848" spans="1:12" s="38" customFormat="1" ht="15.75">
      <c r="A1848" s="536"/>
    </row>
    <row r="1849" spans="1:12" s="38" customFormat="1" ht="15.75">
      <c r="A1849" s="536"/>
    </row>
    <row r="1850" spans="1:12" s="38" customFormat="1" ht="15.75">
      <c r="A1850" s="536"/>
    </row>
    <row r="1851" spans="1:12" s="38" customFormat="1" ht="15.75">
      <c r="A1851" s="536"/>
    </row>
    <row r="1852" spans="1:12" s="38" customFormat="1" ht="15.75">
      <c r="A1852" s="536"/>
    </row>
    <row r="1853" spans="1:12" s="38" customFormat="1" ht="15.75">
      <c r="A1853" s="536"/>
    </row>
    <row r="1854" spans="1:12" s="38" customFormat="1" ht="15.75">
      <c r="A1854" s="536"/>
    </row>
    <row r="1855" spans="1:12" s="38" customFormat="1" ht="15.75">
      <c r="A1855" s="536"/>
    </row>
    <row r="1856" spans="1:12" s="38" customFormat="1" ht="15.75">
      <c r="A1856" s="536"/>
    </row>
    <row r="1857" spans="1:14" s="38" customFormat="1" ht="15.75">
      <c r="A1857" s="536"/>
    </row>
    <row r="1858" spans="1:14" s="38" customFormat="1" ht="15.75">
      <c r="A1858" s="536"/>
    </row>
    <row r="1859" spans="1:14" s="38" customFormat="1" ht="15.75">
      <c r="A1859" s="536"/>
    </row>
    <row r="1860" spans="1:14" s="38" customFormat="1" ht="15.75">
      <c r="A1860" s="536"/>
    </row>
    <row r="1861" spans="1:14" ht="23.25">
      <c r="A1861" s="535" t="s">
        <v>3826</v>
      </c>
    </row>
    <row r="1862" spans="1:14" s="38" customFormat="1" ht="15.75">
      <c r="A1862" s="537" t="s">
        <v>2448</v>
      </c>
      <c r="F1862" s="537" t="s">
        <v>2449</v>
      </c>
      <c r="K1862" s="537" t="s">
        <v>2450</v>
      </c>
    </row>
    <row r="1863" spans="1:14" s="38" customFormat="1" ht="15.75">
      <c r="A1863" s="166"/>
      <c r="B1863"/>
      <c r="F1863" s="166" t="s">
        <v>677</v>
      </c>
      <c r="G1863" t="s">
        <v>4672</v>
      </c>
      <c r="H1863"/>
      <c r="I1863"/>
      <c r="K1863" s="166" t="s">
        <v>676</v>
      </c>
      <c r="L1863" t="s">
        <v>4843</v>
      </c>
      <c r="M1863"/>
      <c r="N1863"/>
    </row>
    <row r="1864" spans="1:14" s="38" customFormat="1" ht="15.75">
      <c r="A1864" s="166"/>
      <c r="B1864"/>
      <c r="C1864"/>
      <c r="D1864"/>
      <c r="E1864"/>
      <c r="F1864" s="166"/>
      <c r="G1864"/>
      <c r="K1864" s="166"/>
      <c r="L1864"/>
    </row>
    <row r="1865" spans="1:14" s="38" customFormat="1" ht="15.75">
      <c r="A1865" s="166"/>
      <c r="B1865"/>
      <c r="F1865" s="166"/>
      <c r="G1865"/>
      <c r="K1865" s="166"/>
      <c r="L1865"/>
      <c r="M1865" s="533"/>
      <c r="N1865"/>
    </row>
    <row r="1866" spans="1:14" s="38" customFormat="1" ht="15.75">
      <c r="A1866" s="166"/>
      <c r="B1866"/>
      <c r="C1866"/>
      <c r="D1866"/>
      <c r="F1866" s="166"/>
      <c r="G1866"/>
      <c r="K1866" s="166"/>
      <c r="L1866"/>
      <c r="M1866" s="533"/>
      <c r="N1866"/>
    </row>
    <row r="1867" spans="1:14" s="38" customFormat="1" ht="15.75">
      <c r="A1867" s="166"/>
      <c r="B1867"/>
      <c r="C1867"/>
      <c r="F1867" s="166"/>
      <c r="G1867"/>
      <c r="K1867" s="166"/>
      <c r="L1867"/>
    </row>
    <row r="1868" spans="1:14" s="38" customFormat="1" ht="15.75">
      <c r="A1868" s="537"/>
      <c r="F1868" s="166"/>
      <c r="G1868"/>
      <c r="K1868" s="166"/>
      <c r="L1868"/>
    </row>
    <row r="1869" spans="1:14" s="38" customFormat="1" ht="15.75">
      <c r="A1869" s="537"/>
      <c r="F1869" s="537"/>
      <c r="K1869" s="166"/>
      <c r="L1869"/>
    </row>
    <row r="1870" spans="1:14" s="38" customFormat="1" ht="15.75">
      <c r="A1870" s="537"/>
      <c r="F1870" s="537"/>
      <c r="K1870" s="166"/>
      <c r="L1870"/>
      <c r="M1870" s="533"/>
      <c r="N1870"/>
    </row>
    <row r="1871" spans="1:14" s="38" customFormat="1" ht="15.75">
      <c r="A1871" s="537"/>
      <c r="F1871" s="537"/>
      <c r="K1871" s="166"/>
      <c r="L1871"/>
    </row>
    <row r="1872" spans="1:14" s="38" customFormat="1" ht="15.75">
      <c r="A1872" s="537"/>
      <c r="F1872" s="537"/>
      <c r="K1872" s="166"/>
      <c r="L1872"/>
    </row>
    <row r="1873" spans="1:12" s="38" customFormat="1" ht="15.75">
      <c r="A1873" s="536"/>
      <c r="K1873" s="166"/>
      <c r="L1873"/>
    </row>
    <row r="1874" spans="1:12" s="38" customFormat="1" ht="15.75">
      <c r="A1874" s="536"/>
      <c r="K1874" s="166"/>
      <c r="L1874"/>
    </row>
    <row r="1875" spans="1:12" s="38" customFormat="1" ht="15.75">
      <c r="A1875" s="536"/>
      <c r="K1875" s="166"/>
      <c r="L1875"/>
    </row>
    <row r="1876" spans="1:12" s="38" customFormat="1" ht="15.75">
      <c r="A1876" s="536"/>
      <c r="K1876" s="166"/>
      <c r="L1876"/>
    </row>
    <row r="1877" spans="1:12" s="38" customFormat="1" ht="15.75">
      <c r="A1877" s="536"/>
      <c r="K1877" s="166"/>
      <c r="L1877"/>
    </row>
    <row r="1878" spans="1:12" s="38" customFormat="1" ht="15.75">
      <c r="A1878" s="536"/>
      <c r="K1878" s="166"/>
      <c r="L1878"/>
    </row>
    <row r="1879" spans="1:12" s="38" customFormat="1" ht="15.75">
      <c r="A1879" s="536"/>
      <c r="K1879" s="166"/>
      <c r="L1879"/>
    </row>
    <row r="1880" spans="1:12" s="38" customFormat="1" ht="15.75">
      <c r="A1880" s="536"/>
      <c r="K1880" s="166"/>
      <c r="L1880"/>
    </row>
    <row r="1881" spans="1:12" s="38" customFormat="1" ht="15.75">
      <c r="A1881" s="536"/>
      <c r="K1881" s="166"/>
      <c r="L1881"/>
    </row>
    <row r="1882" spans="1:12" s="38" customFormat="1" ht="15.75">
      <c r="A1882" s="536"/>
    </row>
    <row r="1883" spans="1:12" s="38" customFormat="1" ht="15.75">
      <c r="A1883" s="536"/>
    </row>
    <row r="1884" spans="1:12" s="38" customFormat="1" ht="15.75">
      <c r="A1884" s="536"/>
    </row>
    <row r="1885" spans="1:12" s="38" customFormat="1" ht="15.75">
      <c r="A1885" s="536"/>
    </row>
    <row r="1886" spans="1:12" s="38" customFormat="1" ht="15.75">
      <c r="A1886" s="536"/>
    </row>
    <row r="1887" spans="1:12" s="38" customFormat="1" ht="15.75">
      <c r="A1887" s="536"/>
    </row>
    <row r="1888" spans="1:12" s="38" customFormat="1" ht="15.75">
      <c r="A1888" s="536"/>
    </row>
    <row r="1889" spans="1:14" s="38" customFormat="1" ht="15.75">
      <c r="A1889" s="536"/>
    </row>
    <row r="1890" spans="1:14" s="38" customFormat="1" ht="15.75">
      <c r="A1890" s="536"/>
    </row>
    <row r="1891" spans="1:14" s="38" customFormat="1" ht="15.75">
      <c r="A1891" s="536"/>
    </row>
    <row r="1892" spans="1:14" ht="23.25">
      <c r="A1892" s="535" t="s">
        <v>3159</v>
      </c>
    </row>
    <row r="1893" spans="1:14" s="38" customFormat="1" ht="15.75">
      <c r="A1893" s="537" t="s">
        <v>2448</v>
      </c>
      <c r="F1893" s="537" t="s">
        <v>2449</v>
      </c>
      <c r="K1893" s="537" t="s">
        <v>2450</v>
      </c>
    </row>
    <row r="1894" spans="1:14" s="38" customFormat="1" ht="15.75">
      <c r="A1894" s="166"/>
      <c r="B1894"/>
      <c r="C1894"/>
      <c r="D1894"/>
      <c r="F1894" s="166"/>
      <c r="G1894"/>
      <c r="K1894" s="166"/>
      <c r="L1894"/>
      <c r="M1894"/>
      <c r="N1894"/>
    </row>
    <row r="1895" spans="1:14" s="38" customFormat="1" ht="15.75">
      <c r="A1895" s="537"/>
      <c r="F1895" s="166"/>
      <c r="G1895"/>
      <c r="K1895" s="166"/>
      <c r="L1895"/>
      <c r="M1895"/>
      <c r="N1895"/>
    </row>
    <row r="1896" spans="1:14" s="38" customFormat="1" ht="15.75">
      <c r="A1896" s="537"/>
      <c r="F1896" s="166"/>
      <c r="G1896"/>
      <c r="K1896" s="166"/>
      <c r="L1896"/>
      <c r="M1896"/>
      <c r="N1896"/>
    </row>
    <row r="1897" spans="1:14" s="38" customFormat="1" ht="15.75">
      <c r="A1897" s="537"/>
      <c r="F1897" s="166"/>
      <c r="G1897"/>
      <c r="K1897" s="166"/>
      <c r="L1897"/>
      <c r="N1897" s="25"/>
    </row>
    <row r="1898" spans="1:14" s="38" customFormat="1" ht="15.75">
      <c r="A1898" s="537"/>
      <c r="F1898" s="537"/>
      <c r="K1898" s="166"/>
      <c r="L1898"/>
      <c r="N1898" s="25"/>
    </row>
    <row r="1899" spans="1:14" s="38" customFormat="1" ht="15.75">
      <c r="A1899" s="537"/>
      <c r="F1899" s="537"/>
      <c r="K1899" s="166"/>
      <c r="L1899"/>
    </row>
    <row r="1900" spans="1:14" s="38" customFormat="1" ht="15.75">
      <c r="A1900" s="537"/>
      <c r="F1900" s="537"/>
      <c r="K1900" s="166"/>
      <c r="L1900"/>
      <c r="M1900"/>
      <c r="N1900"/>
    </row>
    <row r="1901" spans="1:14" s="38" customFormat="1" ht="15.75">
      <c r="A1901" s="537"/>
      <c r="F1901" s="537"/>
      <c r="K1901" s="166"/>
      <c r="L1901"/>
      <c r="M1901"/>
      <c r="N1901"/>
    </row>
    <row r="1902" spans="1:14" s="38" customFormat="1" ht="15.75">
      <c r="A1902" s="537"/>
      <c r="F1902" s="537"/>
      <c r="K1902" s="166"/>
      <c r="L1902"/>
      <c r="M1902"/>
      <c r="N1902"/>
    </row>
    <row r="1903" spans="1:14" s="38" customFormat="1" ht="15.75">
      <c r="A1903" s="537"/>
      <c r="F1903" s="537"/>
      <c r="K1903" s="166"/>
      <c r="L1903"/>
    </row>
    <row r="1904" spans="1:14" s="38" customFormat="1" ht="15.75">
      <c r="A1904" s="537"/>
      <c r="F1904" s="537"/>
      <c r="K1904" s="166"/>
      <c r="L1904"/>
    </row>
    <row r="1905" spans="1:14" s="38" customFormat="1" ht="15.75">
      <c r="A1905" s="537"/>
      <c r="F1905" s="537"/>
      <c r="K1905" s="166"/>
      <c r="L1905"/>
    </row>
    <row r="1906" spans="1:14" s="38" customFormat="1" ht="15.75">
      <c r="A1906" s="537"/>
      <c r="F1906" s="537"/>
      <c r="K1906" s="166"/>
      <c r="L1906"/>
    </row>
    <row r="1907" spans="1:14" s="38" customFormat="1" ht="15.75">
      <c r="A1907" s="537"/>
      <c r="F1907" s="537"/>
      <c r="K1907" s="166"/>
      <c r="L1907"/>
    </row>
    <row r="1908" spans="1:14" s="38" customFormat="1" ht="15.75">
      <c r="A1908" s="537"/>
      <c r="F1908" s="537"/>
      <c r="K1908" s="166"/>
      <c r="L1908"/>
    </row>
    <row r="1909" spans="1:14" s="38" customFormat="1" ht="15.75">
      <c r="A1909" s="537"/>
      <c r="F1909" s="537"/>
      <c r="K1909" s="166"/>
      <c r="L1909"/>
      <c r="M1909" s="21"/>
      <c r="N1909" s="58"/>
    </row>
    <row r="1910" spans="1:14" s="38" customFormat="1" ht="15.75">
      <c r="A1910" s="537"/>
      <c r="F1910" s="537"/>
      <c r="K1910" s="166"/>
      <c r="L1910"/>
      <c r="M1910" s="17"/>
      <c r="N1910"/>
    </row>
    <row r="1911" spans="1:14" s="38" customFormat="1" ht="15.75">
      <c r="A1911" s="537"/>
      <c r="F1911" s="537"/>
      <c r="K1911" s="166"/>
      <c r="L1911"/>
      <c r="M1911" s="17"/>
      <c r="N1911"/>
    </row>
    <row r="1912" spans="1:14" s="38" customFormat="1" ht="15.75">
      <c r="A1912" s="537"/>
      <c r="F1912" s="537"/>
      <c r="K1912" s="166"/>
      <c r="L1912"/>
      <c r="M1912" s="21"/>
      <c r="N1912" s="58"/>
    </row>
    <row r="1913" spans="1:14" s="38" customFormat="1" ht="15.75">
      <c r="A1913" s="537"/>
      <c r="F1913" s="537"/>
      <c r="K1913" s="166"/>
      <c r="L1913"/>
      <c r="M1913" s="21"/>
      <c r="N1913" s="58"/>
    </row>
    <row r="1914" spans="1:14" s="38" customFormat="1" ht="15.75">
      <c r="A1914" s="537"/>
      <c r="F1914" s="537"/>
      <c r="K1914" s="537"/>
    </row>
    <row r="1915" spans="1:14" s="38" customFormat="1" ht="15.75">
      <c r="A1915" s="537"/>
      <c r="F1915" s="537"/>
      <c r="K1915" s="537"/>
    </row>
    <row r="1916" spans="1:14" s="38" customFormat="1" ht="15.75">
      <c r="A1916" s="537"/>
      <c r="F1916" s="537"/>
      <c r="K1916" s="537"/>
    </row>
    <row r="1917" spans="1:14" s="38" customFormat="1" ht="15.75">
      <c r="A1917" s="537"/>
      <c r="F1917" s="537"/>
      <c r="K1917" s="537"/>
    </row>
    <row r="1918" spans="1:14" s="38" customFormat="1" ht="15.75">
      <c r="A1918" s="537"/>
      <c r="F1918" s="537"/>
      <c r="K1918" s="537"/>
    </row>
    <row r="1919" spans="1:14" s="38" customFormat="1" ht="15.75">
      <c r="A1919" s="537"/>
      <c r="F1919" s="537"/>
      <c r="K1919" s="537"/>
    </row>
    <row r="1920" spans="1:14" s="38" customFormat="1" ht="15.75">
      <c r="A1920" s="537"/>
      <c r="F1920" s="537"/>
      <c r="K1920" s="537"/>
    </row>
    <row r="1921" spans="1:15" s="38" customFormat="1" ht="15.75">
      <c r="A1921" s="537"/>
      <c r="F1921" s="537"/>
      <c r="K1921" s="537"/>
    </row>
    <row r="1922" spans="1:15" s="38" customFormat="1" ht="15.75">
      <c r="A1922" s="537"/>
      <c r="F1922" s="537"/>
      <c r="K1922" s="537"/>
    </row>
    <row r="1923" spans="1:15" ht="23.25">
      <c r="A1923" s="535" t="s">
        <v>2529</v>
      </c>
    </row>
    <row r="1924" spans="1:15" s="38" customFormat="1" ht="15.75">
      <c r="A1924" s="537" t="s">
        <v>2448</v>
      </c>
      <c r="F1924" s="537" t="s">
        <v>2449</v>
      </c>
      <c r="K1924" s="537" t="s">
        <v>2450</v>
      </c>
    </row>
    <row r="1925" spans="1:15" s="38" customFormat="1" ht="15.75">
      <c r="A1925" s="166" t="s">
        <v>676</v>
      </c>
      <c r="B1925" t="s">
        <v>3364</v>
      </c>
      <c r="F1925" s="166"/>
      <c r="G1925"/>
      <c r="H1925"/>
      <c r="I1925"/>
      <c r="K1925" s="166"/>
      <c r="L1925"/>
      <c r="M1925"/>
      <c r="N1925"/>
    </row>
    <row r="1926" spans="1:15" s="38" customFormat="1" ht="15.75">
      <c r="A1926" s="166"/>
      <c r="B1926"/>
      <c r="F1926" s="166"/>
      <c r="G1926"/>
      <c r="K1926" s="166"/>
      <c r="L1926"/>
    </row>
    <row r="1927" spans="1:15" s="38" customFormat="1" ht="15.75">
      <c r="A1927" s="166"/>
      <c r="B1927"/>
      <c r="F1927" s="166"/>
      <c r="G1927"/>
      <c r="K1927" s="166"/>
      <c r="L1927"/>
      <c r="M1927"/>
      <c r="N1927"/>
    </row>
    <row r="1928" spans="1:15" s="38" customFormat="1" ht="15.75">
      <c r="A1928" s="166"/>
      <c r="B1928"/>
      <c r="K1928" s="166"/>
      <c r="L1928"/>
      <c r="M1928" s="21"/>
      <c r="N1928" s="58"/>
    </row>
    <row r="1929" spans="1:15" s="38" customFormat="1" ht="15.75">
      <c r="A1929" s="536"/>
      <c r="K1929" s="166"/>
      <c r="L1929"/>
      <c r="M1929" s="21"/>
      <c r="N1929" s="58"/>
    </row>
    <row r="1930" spans="1:15" s="38" customFormat="1" ht="15.75">
      <c r="A1930" s="536"/>
      <c r="G1930" s="536"/>
      <c r="K1930" s="166"/>
      <c r="L1930"/>
    </row>
    <row r="1931" spans="1:15" s="38" customFormat="1" ht="15.75">
      <c r="A1931" s="536"/>
      <c r="G1931" s="536"/>
      <c r="K1931" s="166"/>
      <c r="L1931"/>
    </row>
    <row r="1932" spans="1:15" s="38" customFormat="1" ht="15.75">
      <c r="A1932" s="536"/>
      <c r="G1932" s="536"/>
      <c r="K1932" s="166"/>
      <c r="L1932"/>
      <c r="M1932"/>
      <c r="N1932"/>
      <c r="O1932"/>
    </row>
    <row r="1933" spans="1:15" s="38" customFormat="1" ht="15.75">
      <c r="A1933" s="536"/>
      <c r="G1933" s="536"/>
      <c r="K1933" s="166"/>
      <c r="L1933"/>
      <c r="M1933"/>
      <c r="N1933"/>
      <c r="O1933"/>
    </row>
    <row r="1934" spans="1:15" s="38" customFormat="1" ht="15.75">
      <c r="A1934" s="536"/>
      <c r="G1934" s="536"/>
      <c r="K1934" s="166"/>
      <c r="L1934"/>
      <c r="M1934" s="533"/>
      <c r="N1934"/>
    </row>
    <row r="1935" spans="1:15" s="38" customFormat="1" ht="15.75">
      <c r="A1935" s="536"/>
      <c r="G1935" s="536"/>
      <c r="K1935" s="166"/>
      <c r="L1935"/>
      <c r="M1935"/>
      <c r="N1935"/>
    </row>
    <row r="1936" spans="1:15" s="38" customFormat="1" ht="15.75">
      <c r="A1936" s="536"/>
      <c r="G1936" s="536"/>
      <c r="K1936" s="166"/>
      <c r="L1936"/>
      <c r="M1936"/>
      <c r="N1936"/>
    </row>
    <row r="1937" spans="1:7" s="38" customFormat="1" ht="15.75">
      <c r="A1937" s="536"/>
      <c r="G1937" s="536"/>
    </row>
    <row r="1938" spans="1:7" s="38" customFormat="1" ht="15.75">
      <c r="A1938" s="536"/>
      <c r="G1938" s="536"/>
    </row>
    <row r="1939" spans="1:7" s="38" customFormat="1" ht="15.75">
      <c r="A1939" s="536"/>
      <c r="G1939" s="536"/>
    </row>
    <row r="1940" spans="1:7" s="38" customFormat="1" ht="15.75">
      <c r="A1940" s="536"/>
      <c r="G1940" s="536"/>
    </row>
    <row r="1941" spans="1:7" s="38" customFormat="1" ht="15.75">
      <c r="A1941" s="536"/>
      <c r="G1941" s="536"/>
    </row>
    <row r="1942" spans="1:7" s="38" customFormat="1" ht="15.75">
      <c r="A1942" s="536"/>
      <c r="G1942" s="536"/>
    </row>
    <row r="1943" spans="1:7" s="38" customFormat="1" ht="15.75">
      <c r="A1943" s="536"/>
    </row>
    <row r="1944" spans="1:7" s="38" customFormat="1" ht="15.75">
      <c r="A1944" s="536"/>
    </row>
    <row r="1945" spans="1:7" s="38" customFormat="1" ht="15.75">
      <c r="A1945" s="536"/>
    </row>
    <row r="1946" spans="1:7" s="38" customFormat="1" ht="15.75">
      <c r="A1946" s="536"/>
    </row>
    <row r="1947" spans="1:7" s="38" customFormat="1" ht="15.75">
      <c r="A1947" s="536"/>
    </row>
    <row r="1948" spans="1:7" s="38" customFormat="1" ht="15.75">
      <c r="A1948" s="536"/>
    </row>
    <row r="1949" spans="1:7" s="38" customFormat="1" ht="15.75">
      <c r="A1949" s="536"/>
    </row>
    <row r="1950" spans="1:7" s="38" customFormat="1" ht="15.75">
      <c r="A1950" s="536"/>
    </row>
    <row r="1951" spans="1:7" s="38" customFormat="1" ht="15.75">
      <c r="A1951" s="536"/>
    </row>
    <row r="1952" spans="1:7" s="38" customFormat="1" ht="15.75">
      <c r="A1952" s="536"/>
    </row>
    <row r="1953" spans="1:15" s="38" customFormat="1" ht="15.75">
      <c r="A1953" s="536"/>
    </row>
    <row r="1954" spans="1:15" s="38" customFormat="1" ht="23.25">
      <c r="A1954" s="535" t="s">
        <v>3853</v>
      </c>
    </row>
    <row r="1955" spans="1:15" s="38" customFormat="1" ht="15.75">
      <c r="A1955" s="537" t="s">
        <v>2448</v>
      </c>
      <c r="F1955" s="537" t="s">
        <v>2449</v>
      </c>
      <c r="K1955" s="537" t="s">
        <v>2450</v>
      </c>
    </row>
    <row r="1956" spans="1:15" s="38" customFormat="1" ht="15.75">
      <c r="A1956" s="166"/>
      <c r="B1956"/>
      <c r="F1956" s="166"/>
      <c r="G1956"/>
      <c r="H1956" s="533"/>
      <c r="K1956" s="166"/>
      <c r="L1956"/>
      <c r="O1956"/>
    </row>
    <row r="1957" spans="1:15" s="38" customFormat="1" ht="15.75">
      <c r="A1957" s="166"/>
      <c r="B1957"/>
      <c r="F1957" s="166"/>
      <c r="G1957"/>
      <c r="H1957"/>
      <c r="I1957"/>
      <c r="K1957" s="166"/>
      <c r="L1957"/>
      <c r="M1957"/>
      <c r="N1957"/>
    </row>
    <row r="1958" spans="1:15" s="38" customFormat="1" ht="15.75">
      <c r="A1958" s="542"/>
      <c r="B1958"/>
      <c r="F1958" s="166"/>
      <c r="G1958"/>
      <c r="K1958" s="166"/>
      <c r="L1958"/>
    </row>
    <row r="1959" spans="1:15" s="38" customFormat="1" ht="15.75" customHeight="1">
      <c r="A1959" s="166"/>
      <c r="B1959"/>
      <c r="C1959"/>
      <c r="D1959"/>
      <c r="E1959"/>
      <c r="K1959" s="166"/>
      <c r="L1959"/>
    </row>
    <row r="1960" spans="1:15" s="38" customFormat="1" ht="15.75" customHeight="1">
      <c r="A1960" s="166"/>
      <c r="B1960"/>
      <c r="K1960" s="166"/>
      <c r="L1960"/>
    </row>
    <row r="1961" spans="1:15" s="38" customFormat="1" ht="15.75" customHeight="1">
      <c r="K1961" s="166"/>
      <c r="L1961"/>
    </row>
    <row r="1962" spans="1:15" s="38" customFormat="1" ht="15.75" customHeight="1">
      <c r="A1962" s="535"/>
      <c r="K1962" s="166"/>
      <c r="L1962"/>
    </row>
    <row r="1963" spans="1:15" s="38" customFormat="1" ht="15.75" customHeight="1">
      <c r="A1963" s="537"/>
      <c r="F1963" s="537"/>
      <c r="K1963" s="166"/>
      <c r="L1963"/>
    </row>
    <row r="1964" spans="1:15" s="38" customFormat="1" ht="15.75">
      <c r="A1964" s="536"/>
      <c r="K1964" s="166"/>
      <c r="L1964"/>
      <c r="M1964" s="533"/>
      <c r="N1964"/>
    </row>
    <row r="1965" spans="1:15" s="38" customFormat="1" ht="15.75">
      <c r="A1965" s="536"/>
      <c r="K1965" s="166"/>
      <c r="L1965"/>
      <c r="M1965"/>
      <c r="N1965"/>
    </row>
    <row r="1966" spans="1:15" s="38" customFormat="1" ht="15.75">
      <c r="A1966" s="536"/>
      <c r="K1966" s="166"/>
      <c r="L1966"/>
      <c r="M1966"/>
      <c r="N1966"/>
    </row>
    <row r="1967" spans="1:15" s="38" customFormat="1" ht="15.75">
      <c r="A1967" s="536"/>
      <c r="K1967" s="166"/>
      <c r="L1967"/>
      <c r="M1967"/>
      <c r="N1967"/>
      <c r="O1967"/>
    </row>
    <row r="1968" spans="1:15" s="38" customFormat="1" ht="15.75">
      <c r="A1968" s="536"/>
      <c r="K1968" s="166"/>
      <c r="L1968"/>
      <c r="M1968"/>
      <c r="N1968"/>
      <c r="O1968"/>
    </row>
    <row r="1969" spans="1:20" s="38" customFormat="1" ht="15.75">
      <c r="A1969" s="536"/>
      <c r="K1969" s="166"/>
      <c r="L1969"/>
      <c r="M1969" s="533"/>
      <c r="N1969"/>
      <c r="O1969"/>
    </row>
    <row r="1970" spans="1:20" s="38" customFormat="1" ht="15.75">
      <c r="A1970" s="536"/>
      <c r="K1970" s="166"/>
      <c r="L1970"/>
      <c r="M1970"/>
      <c r="N1970"/>
      <c r="O1970"/>
      <c r="P1970" s="166"/>
      <c r="Q1970"/>
      <c r="R1970"/>
      <c r="S1970"/>
      <c r="T1970"/>
    </row>
    <row r="1971" spans="1:20" s="38" customFormat="1" ht="15.75">
      <c r="A1971" s="536"/>
      <c r="K1971" s="166"/>
      <c r="L1971"/>
      <c r="M1971"/>
      <c r="N1971"/>
      <c r="O1971"/>
    </row>
    <row r="1972" spans="1:20" s="38" customFormat="1" ht="15.75">
      <c r="A1972" s="536"/>
      <c r="K1972" s="166"/>
      <c r="L1972"/>
      <c r="M1972"/>
      <c r="N1972"/>
      <c r="O1972"/>
    </row>
    <row r="1973" spans="1:20" s="38" customFormat="1" ht="15.75">
      <c r="A1973" s="536"/>
      <c r="K1973" s="166"/>
      <c r="L1973"/>
      <c r="M1973"/>
      <c r="N1973"/>
      <c r="O1973"/>
    </row>
    <row r="1974" spans="1:20" s="38" customFormat="1" ht="15.75">
      <c r="A1974" s="536"/>
      <c r="K1974" s="166"/>
      <c r="L1974"/>
    </row>
    <row r="1975" spans="1:20" s="38" customFormat="1" ht="15.75">
      <c r="A1975" s="536"/>
    </row>
    <row r="1976" spans="1:20" s="38" customFormat="1" ht="15.75">
      <c r="A1976" s="536"/>
    </row>
    <row r="1977" spans="1:20" s="38" customFormat="1" ht="15.75">
      <c r="A1977" s="536"/>
    </row>
    <row r="1978" spans="1:20" s="38" customFormat="1" ht="15.75">
      <c r="A1978" s="536"/>
    </row>
    <row r="1979" spans="1:20" s="38" customFormat="1" ht="15.75">
      <c r="A1979" s="536"/>
    </row>
    <row r="1980" spans="1:20" s="38" customFormat="1" ht="15.75">
      <c r="A1980" s="536"/>
    </row>
    <row r="1981" spans="1:20" s="38" customFormat="1" ht="15.75">
      <c r="A1981" s="536"/>
    </row>
    <row r="1982" spans="1:20" s="38" customFormat="1" ht="15.75">
      <c r="A1982" s="536"/>
    </row>
    <row r="1983" spans="1:20" s="38" customFormat="1" ht="15.75">
      <c r="A1983" s="536"/>
    </row>
    <row r="1984" spans="1:20" s="38" customFormat="1" ht="15.75">
      <c r="A1984" s="536"/>
    </row>
    <row r="1985" spans="1:15" s="38" customFormat="1" ht="23.25">
      <c r="A1985" s="535" t="s">
        <v>3835</v>
      </c>
    </row>
    <row r="1986" spans="1:15" ht="15.75">
      <c r="A1986" s="537" t="s">
        <v>2448</v>
      </c>
      <c r="B1986" s="38"/>
      <c r="C1986" s="38"/>
      <c r="D1986" s="38"/>
      <c r="E1986" s="38"/>
      <c r="F1986" s="537" t="s">
        <v>2449</v>
      </c>
      <c r="G1986" s="38"/>
      <c r="H1986" s="38"/>
      <c r="I1986" s="38"/>
      <c r="J1986" s="38"/>
      <c r="K1986" s="537" t="s">
        <v>2450</v>
      </c>
      <c r="L1986" s="38"/>
    </row>
    <row r="1987" spans="1:15" ht="15.75">
      <c r="A1987" s="166"/>
      <c r="F1987" s="166"/>
      <c r="K1987" s="166" t="s">
        <v>677</v>
      </c>
      <c r="L1987" t="s">
        <v>4780</v>
      </c>
      <c r="M1987" s="38"/>
      <c r="N1987" s="25"/>
    </row>
    <row r="1988" spans="1:15" ht="15.75">
      <c r="A1988" s="166"/>
      <c r="F1988" s="166"/>
      <c r="K1988" s="166" t="s">
        <v>676</v>
      </c>
      <c r="L1988" t="s">
        <v>4776</v>
      </c>
      <c r="M1988" s="38"/>
      <c r="N1988" s="25"/>
    </row>
    <row r="1989" spans="1:15" ht="15.75">
      <c r="A1989" s="166"/>
      <c r="K1989" s="166" t="s">
        <v>677</v>
      </c>
      <c r="L1989" t="s">
        <v>4958</v>
      </c>
    </row>
    <row r="1990" spans="1:15" ht="15.75">
      <c r="A1990" s="166"/>
      <c r="K1990" s="166"/>
    </row>
    <row r="1991" spans="1:15" ht="15.75">
      <c r="A1991" s="166"/>
      <c r="K1991" s="166"/>
    </row>
    <row r="1992" spans="1:15" ht="15.75">
      <c r="A1992" s="166"/>
      <c r="K1992" s="166"/>
    </row>
    <row r="1993" spans="1:15" ht="15.75">
      <c r="A1993" s="166"/>
      <c r="K1993" s="166"/>
    </row>
    <row r="1994" spans="1:15" ht="15.75">
      <c r="A1994" s="166"/>
      <c r="K1994" s="166"/>
      <c r="M1994" s="21"/>
      <c r="N1994" s="58"/>
      <c r="O1994" s="38"/>
    </row>
    <row r="1995" spans="1:15" ht="15.75">
      <c r="A1995" s="166"/>
      <c r="K1995" s="166"/>
    </row>
    <row r="1996" spans="1:15" ht="15.75">
      <c r="A1996" s="536"/>
      <c r="B1996" s="38"/>
      <c r="K1996" s="166"/>
    </row>
    <row r="1997" spans="1:15" ht="15.75">
      <c r="A1997" s="536"/>
      <c r="B1997" s="38"/>
      <c r="K1997" s="166"/>
    </row>
    <row r="1998" spans="1:15" ht="15.75">
      <c r="A1998" s="536"/>
      <c r="B1998" s="38"/>
      <c r="K1998" s="166"/>
    </row>
    <row r="1999" spans="1:15" ht="15.75">
      <c r="A1999" s="536"/>
      <c r="B1999" s="38"/>
      <c r="K1999" s="166"/>
    </row>
    <row r="2000" spans="1:15" ht="15.75">
      <c r="A2000" s="536"/>
      <c r="B2000" s="38"/>
      <c r="K2000" s="166"/>
    </row>
    <row r="2001" spans="1:2" ht="15.75">
      <c r="A2001" s="536"/>
      <c r="B2001" s="38"/>
    </row>
    <row r="2002" spans="1:2" ht="15.75">
      <c r="A2002" s="536"/>
      <c r="B2002" s="38"/>
    </row>
    <row r="2003" spans="1:2" ht="15.75">
      <c r="A2003" s="536"/>
      <c r="B2003" s="38"/>
    </row>
    <row r="2004" spans="1:2" ht="15.75">
      <c r="A2004" s="536"/>
      <c r="B2004" s="38"/>
    </row>
    <row r="2005" spans="1:2" ht="15.75">
      <c r="A2005" s="536"/>
      <c r="B2005" s="38"/>
    </row>
    <row r="2006" spans="1:2" ht="15.75">
      <c r="A2006" s="536"/>
      <c r="B2006" s="38"/>
    </row>
    <row r="2007" spans="1:2" ht="15.75">
      <c r="A2007" s="536"/>
      <c r="B2007" s="38"/>
    </row>
    <row r="2008" spans="1:2" ht="15.75">
      <c r="A2008" s="536"/>
      <c r="B2008" s="38"/>
    </row>
    <row r="2009" spans="1:2" ht="15.75">
      <c r="A2009" s="536"/>
      <c r="B2009" s="38"/>
    </row>
    <row r="2010" spans="1:2" ht="15.75">
      <c r="A2010" s="536"/>
      <c r="B2010" s="38"/>
    </row>
    <row r="2011" spans="1:2" ht="15.75">
      <c r="A2011" s="536"/>
      <c r="B2011" s="38"/>
    </row>
    <row r="2012" spans="1:2" ht="15.75">
      <c r="A2012" s="536"/>
      <c r="B2012" s="38"/>
    </row>
    <row r="2013" spans="1:2" ht="15.75">
      <c r="A2013" s="536"/>
      <c r="B2013" s="38"/>
    </row>
    <row r="2014" spans="1:2" ht="15.75">
      <c r="A2014" s="536"/>
      <c r="B2014" s="38"/>
    </row>
    <row r="2015" spans="1:2" ht="15.75">
      <c r="A2015" s="536"/>
      <c r="B2015" s="38"/>
    </row>
    <row r="2016" spans="1:2" ht="23.25">
      <c r="A2016" s="535" t="s">
        <v>665</v>
      </c>
      <c r="B2016" s="38"/>
    </row>
    <row r="2017" spans="1:15" ht="15.75">
      <c r="A2017" s="537" t="s">
        <v>2448</v>
      </c>
      <c r="B2017" s="38"/>
      <c r="C2017" s="38"/>
      <c r="D2017" s="38"/>
      <c r="E2017" s="38"/>
      <c r="F2017" s="537" t="s">
        <v>2449</v>
      </c>
      <c r="G2017" s="38"/>
      <c r="H2017" s="38"/>
      <c r="I2017" s="38"/>
      <c r="J2017" s="38"/>
      <c r="K2017" s="537" t="s">
        <v>2450</v>
      </c>
      <c r="L2017" s="38"/>
    </row>
    <row r="2018" spans="1:15" ht="15.75">
      <c r="A2018" s="166"/>
      <c r="F2018" s="166"/>
      <c r="K2018" s="166"/>
      <c r="M2018" s="38"/>
      <c r="N2018" s="38"/>
      <c r="O2018" s="38"/>
    </row>
    <row r="2019" spans="1:15" ht="15.75">
      <c r="A2019" s="166"/>
      <c r="F2019" s="166"/>
      <c r="K2019" s="166"/>
    </row>
    <row r="2020" spans="1:15" ht="15.75">
      <c r="A2020" s="166"/>
      <c r="F2020" s="166"/>
      <c r="H2020" s="38"/>
      <c r="I2020" s="38"/>
      <c r="K2020" s="166"/>
    </row>
    <row r="2021" spans="1:15" ht="15.75">
      <c r="A2021" s="536"/>
      <c r="B2021" s="38"/>
      <c r="E2021" t="s">
        <v>2297</v>
      </c>
      <c r="K2021" s="166"/>
    </row>
    <row r="2022" spans="1:15" ht="15.75">
      <c r="A2022" s="536"/>
      <c r="B2022" s="38"/>
      <c r="K2022" s="166"/>
    </row>
    <row r="2023" spans="1:15" ht="15.75">
      <c r="A2023" s="536"/>
      <c r="B2023" s="38"/>
      <c r="K2023" s="166"/>
    </row>
    <row r="2024" spans="1:15" ht="15.75">
      <c r="A2024" s="536"/>
      <c r="B2024" s="38"/>
      <c r="K2024" s="166"/>
    </row>
    <row r="2025" spans="1:15" ht="15.75">
      <c r="A2025" s="536"/>
      <c r="B2025" s="38"/>
      <c r="K2025" s="166"/>
    </row>
    <row r="2026" spans="1:15" ht="15.75">
      <c r="A2026" s="536"/>
      <c r="B2026" s="38"/>
      <c r="K2026" s="166"/>
    </row>
    <row r="2027" spans="1:15" ht="15.75">
      <c r="A2027" s="536"/>
      <c r="B2027" s="38"/>
      <c r="K2027" s="166"/>
    </row>
    <row r="2028" spans="1:15" ht="15.75">
      <c r="A2028" s="536"/>
      <c r="B2028" s="38"/>
      <c r="K2028" s="166"/>
    </row>
    <row r="2029" spans="1:15" ht="15.75">
      <c r="A2029" s="536"/>
      <c r="B2029" s="38"/>
      <c r="K2029" s="166"/>
    </row>
    <row r="2030" spans="1:15" ht="15.75">
      <c r="A2030" s="536"/>
      <c r="B2030" s="38"/>
      <c r="K2030" s="166"/>
    </row>
    <row r="2031" spans="1:15" ht="15.75">
      <c r="A2031" s="536"/>
      <c r="B2031" s="38"/>
      <c r="K2031" s="166"/>
    </row>
    <row r="2032" spans="1:15" ht="15.75">
      <c r="A2032" s="536"/>
      <c r="B2032" s="38"/>
      <c r="K2032" s="166"/>
    </row>
    <row r="2033" spans="1:11" ht="15.75">
      <c r="A2033" s="536"/>
      <c r="B2033" s="38"/>
      <c r="K2033" s="166"/>
    </row>
    <row r="2034" spans="1:11" ht="15.75">
      <c r="A2034" s="536"/>
      <c r="B2034" s="38"/>
      <c r="K2034" s="166"/>
    </row>
    <row r="2035" spans="1:11" ht="15.75">
      <c r="A2035" s="536"/>
      <c r="B2035" s="38"/>
      <c r="K2035" s="166"/>
    </row>
    <row r="2036" spans="1:11" ht="15.75">
      <c r="A2036" s="536"/>
      <c r="B2036" s="38"/>
      <c r="K2036" s="166"/>
    </row>
    <row r="2037" spans="1:11" ht="15.75">
      <c r="A2037" s="536"/>
      <c r="B2037" s="38"/>
      <c r="K2037" s="166"/>
    </row>
    <row r="2038" spans="1:11" ht="15.75">
      <c r="A2038" s="536"/>
      <c r="B2038" s="38"/>
      <c r="K2038" s="166"/>
    </row>
    <row r="2039" spans="1:11" ht="15.75">
      <c r="A2039" s="536"/>
      <c r="B2039" s="38"/>
      <c r="K2039" s="166"/>
    </row>
    <row r="2040" spans="1:11" ht="15.75">
      <c r="A2040" s="536"/>
      <c r="B2040" s="38"/>
      <c r="K2040" s="166"/>
    </row>
    <row r="2041" spans="1:11" ht="15.75">
      <c r="A2041" s="536"/>
      <c r="B2041" s="38"/>
      <c r="K2041" s="166"/>
    </row>
    <row r="2042" spans="1:11" ht="15.75">
      <c r="A2042" s="536"/>
      <c r="B2042" s="38"/>
      <c r="K2042" s="166"/>
    </row>
    <row r="2043" spans="1:11" ht="15.75">
      <c r="A2043" s="536"/>
      <c r="B2043" s="38"/>
      <c r="K2043" s="166"/>
    </row>
    <row r="2044" spans="1:11" ht="15.75">
      <c r="A2044" s="536"/>
      <c r="B2044" s="38"/>
      <c r="K2044" s="166"/>
    </row>
    <row r="2045" spans="1:11" ht="15.75">
      <c r="A2045" s="536"/>
      <c r="B2045" s="38"/>
    </row>
    <row r="2046" spans="1:11" ht="15.75">
      <c r="A2046" s="536"/>
      <c r="B2046" s="38"/>
    </row>
    <row r="2047" spans="1:11" ht="23.25">
      <c r="A2047" s="535" t="s">
        <v>2528</v>
      </c>
    </row>
    <row r="2048" spans="1:11" s="38" customFormat="1" ht="15.75">
      <c r="A2048" s="537" t="s">
        <v>2448</v>
      </c>
      <c r="F2048" s="537" t="s">
        <v>2449</v>
      </c>
      <c r="K2048" s="537" t="s">
        <v>2450</v>
      </c>
    </row>
    <row r="2049" spans="1:15" s="38" customFormat="1" ht="15.75">
      <c r="A2049" s="166"/>
      <c r="B2049"/>
      <c r="F2049" s="166" t="s">
        <v>678</v>
      </c>
      <c r="G2049" t="s">
        <v>4845</v>
      </c>
      <c r="K2049" s="166"/>
      <c r="L2049"/>
    </row>
    <row r="2050" spans="1:15" s="38" customFormat="1" ht="15.75">
      <c r="A2050" s="166"/>
      <c r="B2050" s="417"/>
      <c r="F2050" s="166"/>
      <c r="G2050"/>
      <c r="K2050" s="166"/>
      <c r="L2050"/>
    </row>
    <row r="2051" spans="1:15" s="38" customFormat="1" ht="15.75">
      <c r="A2051" s="166"/>
      <c r="B2051" s="417"/>
      <c r="F2051" s="166"/>
      <c r="G2051"/>
      <c r="K2051" s="166"/>
      <c r="L2051"/>
      <c r="M2051"/>
      <c r="N2051"/>
    </row>
    <row r="2052" spans="1:15" s="38" customFormat="1" ht="15.75">
      <c r="A2052" s="166"/>
      <c r="B2052"/>
      <c r="F2052" s="166"/>
      <c r="G2052"/>
      <c r="K2052" s="166"/>
      <c r="L2052"/>
    </row>
    <row r="2053" spans="1:15" s="38" customFormat="1" ht="15.75">
      <c r="A2053" s="166"/>
      <c r="B2053"/>
      <c r="F2053" s="537"/>
      <c r="K2053" s="166"/>
      <c r="L2053"/>
      <c r="M2053"/>
      <c r="N2053"/>
    </row>
    <row r="2054" spans="1:15" s="38" customFormat="1" ht="15.75">
      <c r="A2054" s="542"/>
      <c r="B2054"/>
      <c r="F2054" s="537"/>
      <c r="K2054" s="166"/>
      <c r="L2054"/>
      <c r="M2054" s="533"/>
      <c r="N2054"/>
    </row>
    <row r="2055" spans="1:15" s="38" customFormat="1" ht="15.75">
      <c r="A2055" s="166"/>
      <c r="B2055"/>
      <c r="C2055"/>
      <c r="D2055"/>
      <c r="F2055" s="537"/>
      <c r="K2055" s="166"/>
      <c r="L2055"/>
      <c r="M2055" s="533"/>
      <c r="N2055"/>
    </row>
    <row r="2056" spans="1:15" s="38" customFormat="1" ht="15.75">
      <c r="A2056" s="542"/>
      <c r="B2056"/>
      <c r="F2056" s="537"/>
      <c r="K2056" s="166"/>
      <c r="L2056"/>
      <c r="M2056"/>
      <c r="N2056"/>
    </row>
    <row r="2057" spans="1:15" s="38" customFormat="1" ht="15.75">
      <c r="A2057" s="166"/>
      <c r="B2057"/>
      <c r="C2057"/>
      <c r="D2057"/>
      <c r="F2057" s="537"/>
      <c r="K2057" s="166"/>
      <c r="L2057"/>
      <c r="M2057" s="21"/>
      <c r="N2057" s="58"/>
    </row>
    <row r="2058" spans="1:15" s="38" customFormat="1" ht="15.75">
      <c r="A2058" s="542"/>
      <c r="B2058"/>
      <c r="F2058" s="537"/>
      <c r="K2058" s="166"/>
      <c r="L2058"/>
      <c r="M2058" s="533"/>
      <c r="N2058"/>
    </row>
    <row r="2059" spans="1:15" s="38" customFormat="1" ht="15.75">
      <c r="A2059" s="537"/>
      <c r="F2059" s="537"/>
      <c r="K2059" s="166"/>
      <c r="L2059"/>
      <c r="M2059"/>
      <c r="N2059"/>
      <c r="O2059"/>
    </row>
    <row r="2060" spans="1:15" s="38" customFormat="1" ht="15.75">
      <c r="A2060" s="537"/>
      <c r="F2060" s="537"/>
      <c r="K2060" s="166"/>
      <c r="L2060"/>
      <c r="M2060"/>
      <c r="N2060"/>
    </row>
    <row r="2061" spans="1:15" s="38" customFormat="1" ht="15.75">
      <c r="A2061" s="537"/>
      <c r="F2061" s="537"/>
      <c r="K2061" s="166"/>
      <c r="L2061"/>
      <c r="M2061" s="17"/>
      <c r="N2061"/>
    </row>
    <row r="2062" spans="1:15" s="38" customFormat="1" ht="15.75">
      <c r="A2062" s="537"/>
      <c r="F2062" s="537"/>
      <c r="K2062" s="166"/>
      <c r="L2062"/>
      <c r="M2062" s="21"/>
      <c r="N2062" s="58"/>
    </row>
    <row r="2063" spans="1:15" s="38" customFormat="1" ht="15.75">
      <c r="A2063" s="537"/>
      <c r="F2063" s="537"/>
      <c r="K2063" s="166"/>
      <c r="L2063"/>
    </row>
    <row r="2064" spans="1:15" s="38" customFormat="1" ht="15.75">
      <c r="A2064" s="537"/>
      <c r="F2064" s="537"/>
      <c r="K2064" s="166"/>
      <c r="L2064"/>
    </row>
    <row r="2065" spans="1:12" s="38" customFormat="1" ht="15.75">
      <c r="A2065" s="537"/>
      <c r="F2065" s="537"/>
      <c r="K2065" s="166"/>
      <c r="L2065"/>
    </row>
    <row r="2066" spans="1:12" s="38" customFormat="1" ht="15.75">
      <c r="A2066" s="537"/>
      <c r="F2066" s="537"/>
      <c r="K2066" s="166"/>
      <c r="L2066"/>
    </row>
    <row r="2067" spans="1:12" s="38" customFormat="1" ht="15.75">
      <c r="A2067" s="537"/>
      <c r="F2067" s="537"/>
      <c r="K2067" s="537"/>
    </row>
    <row r="2068" spans="1:12" s="38" customFormat="1" ht="15.75">
      <c r="A2068" s="537"/>
      <c r="F2068" s="537"/>
      <c r="K2068" s="537"/>
    </row>
    <row r="2069" spans="1:12" s="38" customFormat="1" ht="15.75">
      <c r="A2069" s="537"/>
      <c r="F2069" s="537"/>
      <c r="K2069" s="537"/>
    </row>
    <row r="2070" spans="1:12" s="38" customFormat="1" ht="15.75">
      <c r="A2070" s="536"/>
    </row>
    <row r="2071" spans="1:12" s="38" customFormat="1" ht="15.75">
      <c r="A2071" s="536"/>
    </row>
    <row r="2072" spans="1:12" s="38" customFormat="1" ht="15.75">
      <c r="A2072" s="536"/>
    </row>
    <row r="2073" spans="1:12" s="38" customFormat="1" ht="15.75">
      <c r="A2073" s="536"/>
    </row>
    <row r="2074" spans="1:12" s="38" customFormat="1" ht="15.75">
      <c r="A2074" s="536"/>
    </row>
    <row r="2075" spans="1:12" s="38" customFormat="1" ht="15.75">
      <c r="A2075" s="536"/>
    </row>
    <row r="2076" spans="1:12" s="38" customFormat="1" ht="15.75">
      <c r="A2076" s="536"/>
    </row>
    <row r="2077" spans="1:12" s="38" customFormat="1" ht="15.75">
      <c r="A2077" s="536"/>
    </row>
    <row r="2078" spans="1:12" ht="23.25">
      <c r="A2078" s="535" t="s">
        <v>2171</v>
      </c>
    </row>
    <row r="2079" spans="1:12" s="38" customFormat="1" ht="15.75">
      <c r="A2079" s="537" t="s">
        <v>2448</v>
      </c>
      <c r="F2079" s="537" t="s">
        <v>2449</v>
      </c>
      <c r="K2079" s="537" t="s">
        <v>2450</v>
      </c>
    </row>
    <row r="2080" spans="1:12" s="38" customFormat="1" ht="15.75">
      <c r="A2080" s="166"/>
      <c r="B2080"/>
      <c r="F2080" s="166" t="s">
        <v>676</v>
      </c>
      <c r="G2080" t="s">
        <v>4756</v>
      </c>
      <c r="K2080" s="166" t="s">
        <v>676</v>
      </c>
      <c r="L2080" t="s">
        <v>4752</v>
      </c>
    </row>
    <row r="2081" spans="1:15" s="38" customFormat="1" ht="15.75">
      <c r="A2081" s="166"/>
      <c r="B2081"/>
      <c r="F2081" s="166" t="s">
        <v>676</v>
      </c>
      <c r="G2081" t="s">
        <v>4774</v>
      </c>
      <c r="K2081" s="166" t="s">
        <v>677</v>
      </c>
      <c r="L2081" t="s">
        <v>4753</v>
      </c>
    </row>
    <row r="2082" spans="1:15" s="38" customFormat="1" ht="15.75">
      <c r="A2082" s="166"/>
      <c r="B2082"/>
      <c r="K2082" s="166" t="s">
        <v>678</v>
      </c>
      <c r="L2082" t="s">
        <v>4770</v>
      </c>
      <c r="N2082" s="25"/>
    </row>
    <row r="2083" spans="1:15" s="38" customFormat="1" ht="15.75">
      <c r="A2083" s="166"/>
      <c r="B2083"/>
      <c r="K2083" s="166" t="s">
        <v>676</v>
      </c>
      <c r="L2083" t="s">
        <v>4955</v>
      </c>
    </row>
    <row r="2084" spans="1:15" s="38" customFormat="1" ht="15.75">
      <c r="A2084" s="166"/>
      <c r="B2084"/>
      <c r="K2084" s="166"/>
      <c r="L2084"/>
      <c r="M2084" s="21"/>
      <c r="N2084" s="58"/>
    </row>
    <row r="2085" spans="1:15" s="38" customFormat="1" ht="15.75">
      <c r="A2085" s="166"/>
      <c r="B2085"/>
      <c r="K2085" s="166"/>
      <c r="L2085"/>
      <c r="M2085"/>
      <c r="N2085"/>
      <c r="O2085"/>
    </row>
    <row r="2086" spans="1:15" s="38" customFormat="1" ht="15.75">
      <c r="A2086" s="166"/>
      <c r="B2086"/>
      <c r="K2086" s="166"/>
      <c r="L2086"/>
    </row>
    <row r="2087" spans="1:15" s="38" customFormat="1" ht="15.75">
      <c r="A2087" s="166"/>
      <c r="B2087"/>
      <c r="K2087" s="166"/>
      <c r="L2087"/>
    </row>
    <row r="2088" spans="1:15" s="38" customFormat="1" ht="15.75">
      <c r="A2088" s="166"/>
      <c r="B2088"/>
      <c r="K2088" s="166"/>
      <c r="L2088"/>
    </row>
    <row r="2089" spans="1:15" s="38" customFormat="1" ht="15.75">
      <c r="A2089" s="166"/>
      <c r="B2089"/>
    </row>
    <row r="2090" spans="1:15" s="38" customFormat="1" ht="15.75">
      <c r="A2090" s="166"/>
      <c r="B2090"/>
    </row>
    <row r="2091" spans="1:15" s="38" customFormat="1" ht="15.75">
      <c r="A2091" s="166"/>
      <c r="B2091"/>
    </row>
    <row r="2092" spans="1:15" s="38" customFormat="1" ht="15.75">
      <c r="A2092" s="166"/>
      <c r="B2092"/>
    </row>
    <row r="2093" spans="1:15" s="38" customFormat="1" ht="15.75">
      <c r="A2093" s="166"/>
      <c r="B2093"/>
    </row>
    <row r="2094" spans="1:15" s="38" customFormat="1" ht="15.75">
      <c r="A2094" s="166"/>
      <c r="B2094"/>
    </row>
    <row r="2095" spans="1:15" s="38" customFormat="1" ht="15.75">
      <c r="A2095" s="536"/>
    </row>
    <row r="2096" spans="1:15" s="38" customFormat="1" ht="15.75">
      <c r="A2096" s="536"/>
    </row>
    <row r="2097" spans="1:14" s="38" customFormat="1" ht="15.75">
      <c r="A2097" s="536"/>
    </row>
    <row r="2098" spans="1:14" s="38" customFormat="1" ht="15.75">
      <c r="A2098" s="536"/>
    </row>
    <row r="2099" spans="1:14" s="38" customFormat="1" ht="15.75">
      <c r="A2099" s="536"/>
    </row>
    <row r="2100" spans="1:14" s="38" customFormat="1" ht="15.75">
      <c r="A2100" s="536"/>
    </row>
    <row r="2101" spans="1:14" s="38" customFormat="1" ht="15.75">
      <c r="A2101" s="536"/>
    </row>
    <row r="2102" spans="1:14" s="38" customFormat="1" ht="15.75">
      <c r="A2102" s="536"/>
    </row>
    <row r="2103" spans="1:14" s="38" customFormat="1" ht="15.75">
      <c r="A2103" s="536"/>
    </row>
    <row r="2104" spans="1:14" s="38" customFormat="1" ht="15.75">
      <c r="A2104" s="536"/>
    </row>
    <row r="2105" spans="1:14" s="38" customFormat="1" ht="15.75">
      <c r="A2105" s="536"/>
    </row>
    <row r="2106" spans="1:14" s="38" customFormat="1" ht="15.75">
      <c r="A2106" s="536"/>
    </row>
    <row r="2107" spans="1:14" s="38" customFormat="1" ht="15.75">
      <c r="A2107" s="536"/>
    </row>
    <row r="2108" spans="1:14" s="38" customFormat="1" ht="15.75">
      <c r="A2108" s="536"/>
    </row>
    <row r="2109" spans="1:14" ht="23.25">
      <c r="A2109" s="535" t="s">
        <v>3160</v>
      </c>
    </row>
    <row r="2110" spans="1:14" s="38" customFormat="1" ht="15.75">
      <c r="A2110" s="537" t="s">
        <v>2448</v>
      </c>
      <c r="F2110" s="537" t="s">
        <v>2449</v>
      </c>
      <c r="K2110" s="537" t="s">
        <v>2450</v>
      </c>
    </row>
    <row r="2111" spans="1:14" s="38" customFormat="1" ht="15.75">
      <c r="A2111" s="166"/>
      <c r="B2111"/>
      <c r="F2111" s="166"/>
      <c r="G2111"/>
      <c r="H2111" s="533"/>
      <c r="I2111"/>
      <c r="J2111"/>
      <c r="K2111" s="166" t="s">
        <v>676</v>
      </c>
      <c r="L2111" t="s">
        <v>4673</v>
      </c>
      <c r="M2111"/>
      <c r="N2111"/>
    </row>
    <row r="2112" spans="1:14" s="38" customFormat="1" ht="15.75">
      <c r="A2112" s="166"/>
      <c r="B2112"/>
      <c r="C2112"/>
      <c r="F2112" s="166"/>
      <c r="G2112"/>
      <c r="K2112" s="166" t="s">
        <v>678</v>
      </c>
      <c r="L2112" t="s">
        <v>4753</v>
      </c>
    </row>
    <row r="2113" spans="1:15" s="38" customFormat="1" ht="15.75">
      <c r="A2113" s="166"/>
      <c r="B2113"/>
      <c r="F2113" s="166"/>
      <c r="G2113"/>
      <c r="K2113" s="166" t="s">
        <v>678</v>
      </c>
      <c r="L2113" t="s">
        <v>4783</v>
      </c>
      <c r="M2113"/>
      <c r="N2113"/>
      <c r="O2113"/>
    </row>
    <row r="2114" spans="1:15" s="38" customFormat="1" ht="15.75">
      <c r="A2114" s="537"/>
      <c r="F2114" s="166"/>
      <c r="G2114"/>
      <c r="K2114" s="166"/>
      <c r="L2114"/>
    </row>
    <row r="2115" spans="1:15" s="38" customFormat="1" ht="15.75">
      <c r="A2115" s="537"/>
      <c r="F2115" s="166"/>
      <c r="G2115"/>
      <c r="K2115" s="166"/>
      <c r="L2115"/>
    </row>
    <row r="2116" spans="1:15" s="38" customFormat="1" ht="15.75">
      <c r="A2116" s="537"/>
      <c r="F2116" s="537"/>
      <c r="K2116" s="166"/>
      <c r="L2116"/>
    </row>
    <row r="2117" spans="1:15" s="38" customFormat="1" ht="15.75">
      <c r="A2117" s="537"/>
      <c r="F2117" s="537"/>
      <c r="K2117" s="166"/>
      <c r="L2117"/>
    </row>
    <row r="2118" spans="1:15" s="38" customFormat="1" ht="15.75">
      <c r="A2118" s="537"/>
      <c r="F2118" s="537"/>
      <c r="K2118" s="166"/>
      <c r="L2118"/>
    </row>
    <row r="2119" spans="1:15" s="38" customFormat="1" ht="15.75">
      <c r="A2119" s="537"/>
      <c r="F2119" s="537"/>
      <c r="K2119" s="166"/>
      <c r="L2119"/>
    </row>
    <row r="2120" spans="1:15" s="38" customFormat="1" ht="15.75">
      <c r="A2120" s="537"/>
      <c r="F2120" s="537"/>
      <c r="K2120" s="166"/>
      <c r="L2120"/>
    </row>
    <row r="2121" spans="1:15" s="38" customFormat="1" ht="15.75">
      <c r="A2121" s="537"/>
      <c r="F2121" s="537"/>
      <c r="K2121" s="166"/>
      <c r="L2121"/>
    </row>
    <row r="2122" spans="1:15" s="38" customFormat="1" ht="15.75">
      <c r="A2122" s="537"/>
      <c r="F2122" s="537"/>
      <c r="K2122" s="166"/>
      <c r="L2122"/>
    </row>
    <row r="2123" spans="1:15" s="38" customFormat="1" ht="15.75">
      <c r="A2123" s="537"/>
      <c r="F2123" s="537"/>
      <c r="K2123" s="166"/>
      <c r="L2123"/>
    </row>
    <row r="2124" spans="1:15" s="38" customFormat="1" ht="15.75">
      <c r="A2124" s="537"/>
      <c r="F2124" s="537"/>
      <c r="K2124" s="166"/>
      <c r="L2124"/>
    </row>
    <row r="2125" spans="1:15" s="38" customFormat="1" ht="15.75">
      <c r="A2125" s="537"/>
      <c r="F2125" s="537"/>
      <c r="K2125" s="166"/>
      <c r="L2125"/>
    </row>
    <row r="2126" spans="1:15" s="38" customFormat="1" ht="15.75">
      <c r="A2126" s="537"/>
      <c r="F2126" s="537"/>
      <c r="K2126" s="166"/>
      <c r="L2126"/>
    </row>
    <row r="2127" spans="1:15" s="38" customFormat="1" ht="15.75">
      <c r="A2127" s="537"/>
      <c r="F2127" s="537"/>
      <c r="K2127" s="166"/>
      <c r="L2127"/>
    </row>
    <row r="2128" spans="1:15" s="38" customFormat="1" ht="15.75">
      <c r="A2128" s="537"/>
      <c r="F2128" s="537"/>
      <c r="K2128" s="537"/>
    </row>
    <row r="2129" spans="1:15" s="38" customFormat="1" ht="15.75">
      <c r="A2129" s="537"/>
      <c r="F2129" s="537"/>
      <c r="K2129" s="537"/>
    </row>
    <row r="2130" spans="1:15" s="38" customFormat="1" ht="15.75">
      <c r="A2130" s="537"/>
      <c r="F2130" s="537"/>
      <c r="K2130" s="537"/>
    </row>
    <row r="2131" spans="1:15" s="38" customFormat="1" ht="15.75">
      <c r="A2131" s="536"/>
    </row>
    <row r="2132" spans="1:15" s="38" customFormat="1" ht="15.75">
      <c r="A2132" s="536"/>
    </row>
    <row r="2133" spans="1:15" s="38" customFormat="1" ht="15.75">
      <c r="A2133" s="536"/>
    </row>
    <row r="2134" spans="1:15" s="38" customFormat="1" ht="15.75">
      <c r="A2134" s="536"/>
    </row>
    <row r="2135" spans="1:15" s="38" customFormat="1" ht="15.75">
      <c r="A2135" s="536"/>
    </row>
    <row r="2136" spans="1:15" s="38" customFormat="1" ht="15.75">
      <c r="A2136" s="536"/>
    </row>
    <row r="2137" spans="1:15" s="38" customFormat="1" ht="15.75">
      <c r="A2137" s="536"/>
    </row>
    <row r="2138" spans="1:15" s="38" customFormat="1" ht="15.75">
      <c r="A2138" s="536"/>
    </row>
    <row r="2139" spans="1:15" s="38" customFormat="1" ht="15.75">
      <c r="A2139" s="536"/>
    </row>
    <row r="2140" spans="1:15" ht="23.25">
      <c r="A2140" s="535" t="s">
        <v>2511</v>
      </c>
    </row>
    <row r="2141" spans="1:15" s="38" customFormat="1" ht="15.75">
      <c r="A2141" s="537" t="s">
        <v>2448</v>
      </c>
      <c r="F2141" s="537" t="s">
        <v>2449</v>
      </c>
      <c r="K2141" s="537" t="s">
        <v>2450</v>
      </c>
    </row>
    <row r="2142" spans="1:15" s="38" customFormat="1" ht="15.75">
      <c r="A2142" s="542" t="s">
        <v>677</v>
      </c>
      <c r="B2142" t="s">
        <v>4757</v>
      </c>
      <c r="C2142"/>
      <c r="D2142"/>
      <c r="F2142" s="166" t="s">
        <v>677</v>
      </c>
      <c r="G2142" t="s">
        <v>4959</v>
      </c>
      <c r="H2142"/>
      <c r="I2142"/>
      <c r="K2142" s="166" t="s">
        <v>678</v>
      </c>
      <c r="L2142" t="s">
        <v>4958</v>
      </c>
      <c r="M2142"/>
      <c r="N2142"/>
    </row>
    <row r="2143" spans="1:15" s="38" customFormat="1" ht="15.75">
      <c r="A2143" s="166"/>
      <c r="B2143"/>
      <c r="F2143" s="166"/>
      <c r="G2143"/>
      <c r="H2143"/>
      <c r="I2143"/>
      <c r="K2143" s="166"/>
      <c r="L2143"/>
      <c r="M2143"/>
      <c r="N2143"/>
      <c r="O2143"/>
    </row>
    <row r="2144" spans="1:15" s="38" customFormat="1" ht="15.75">
      <c r="A2144" s="537"/>
      <c r="F2144" s="166"/>
      <c r="G2144"/>
      <c r="K2144" s="166"/>
      <c r="L2144"/>
      <c r="M2144"/>
      <c r="N2144"/>
    </row>
    <row r="2145" spans="1:15" s="38" customFormat="1" ht="15.75">
      <c r="A2145" s="537"/>
      <c r="F2145" s="166"/>
      <c r="G2145"/>
      <c r="K2145" s="166"/>
      <c r="L2145"/>
      <c r="M2145"/>
      <c r="N2145"/>
    </row>
    <row r="2146" spans="1:15" s="38" customFormat="1" ht="15.75">
      <c r="A2146" s="537"/>
      <c r="F2146" s="166"/>
      <c r="G2146"/>
      <c r="K2146" s="166"/>
      <c r="L2146"/>
      <c r="N2146" s="25"/>
    </row>
    <row r="2147" spans="1:15" s="38" customFormat="1" ht="15.75">
      <c r="A2147" s="537"/>
      <c r="F2147" s="537"/>
      <c r="K2147" s="166"/>
      <c r="L2147"/>
      <c r="M2147"/>
      <c r="N2147"/>
    </row>
    <row r="2148" spans="1:15" s="38" customFormat="1" ht="15.75">
      <c r="A2148" s="537"/>
      <c r="F2148" s="537"/>
      <c r="K2148" s="166"/>
      <c r="L2148"/>
      <c r="M2148" s="533"/>
      <c r="N2148"/>
      <c r="O2148"/>
    </row>
    <row r="2149" spans="1:15" s="38" customFormat="1" ht="15.75">
      <c r="A2149" s="537"/>
      <c r="F2149" s="537"/>
      <c r="K2149" s="166"/>
      <c r="L2149"/>
      <c r="M2149"/>
      <c r="N2149"/>
      <c r="O2149"/>
    </row>
    <row r="2150" spans="1:15" s="38" customFormat="1" ht="15.75">
      <c r="A2150" s="537"/>
      <c r="F2150" s="537"/>
      <c r="K2150" s="166"/>
      <c r="L2150"/>
      <c r="M2150"/>
      <c r="N2150"/>
      <c r="O2150"/>
    </row>
    <row r="2151" spans="1:15" s="38" customFormat="1" ht="15.75">
      <c r="A2151" s="537"/>
      <c r="F2151" s="537"/>
      <c r="K2151" s="166"/>
      <c r="L2151"/>
      <c r="M2151"/>
      <c r="N2151"/>
      <c r="O2151"/>
    </row>
    <row r="2152" spans="1:15" s="38" customFormat="1" ht="15.75">
      <c r="A2152" s="537"/>
      <c r="F2152" s="537"/>
      <c r="K2152" s="166"/>
      <c r="L2152"/>
      <c r="M2152" s="21"/>
      <c r="N2152" s="58"/>
    </row>
    <row r="2153" spans="1:15" s="38" customFormat="1" ht="15.75">
      <c r="A2153" s="537"/>
      <c r="F2153" s="537"/>
      <c r="K2153" s="166"/>
      <c r="L2153"/>
      <c r="M2153" s="21"/>
      <c r="N2153" s="58"/>
    </row>
    <row r="2154" spans="1:15" s="38" customFormat="1" ht="15.75">
      <c r="A2154" s="537"/>
      <c r="F2154" s="537"/>
      <c r="K2154" s="166"/>
      <c r="L2154"/>
      <c r="M2154" s="21"/>
      <c r="N2154" s="58"/>
    </row>
    <row r="2155" spans="1:15" s="38" customFormat="1" ht="15.75">
      <c r="A2155" s="537"/>
      <c r="F2155" s="537"/>
      <c r="K2155" s="166"/>
      <c r="L2155"/>
      <c r="M2155" s="21"/>
      <c r="N2155" s="58"/>
    </row>
    <row r="2156" spans="1:15" s="38" customFormat="1" ht="15.75">
      <c r="A2156" s="537"/>
      <c r="F2156" s="537"/>
      <c r="K2156" s="166"/>
      <c r="L2156"/>
    </row>
    <row r="2157" spans="1:15" s="38" customFormat="1" ht="15.75">
      <c r="A2157" s="537"/>
      <c r="F2157" s="537"/>
      <c r="K2157" s="166"/>
      <c r="L2157"/>
    </row>
    <row r="2158" spans="1:15" s="38" customFormat="1" ht="15.75">
      <c r="A2158" s="537"/>
      <c r="F2158" s="537"/>
      <c r="K2158" s="166"/>
      <c r="L2158"/>
    </row>
    <row r="2159" spans="1:15" s="38" customFormat="1" ht="15.75">
      <c r="A2159" s="537"/>
      <c r="F2159" s="537"/>
      <c r="K2159" s="166"/>
      <c r="L2159"/>
    </row>
    <row r="2160" spans="1:15" s="38" customFormat="1" ht="15.75">
      <c r="A2160" s="537"/>
      <c r="F2160" s="537"/>
      <c r="K2160" s="166"/>
      <c r="L2160"/>
    </row>
    <row r="2161" spans="1:15" s="38" customFormat="1" ht="15.75">
      <c r="A2161" s="537"/>
      <c r="F2161" s="537"/>
      <c r="K2161" s="537"/>
    </row>
    <row r="2162" spans="1:15" s="38" customFormat="1" ht="15.75">
      <c r="A2162" s="537"/>
      <c r="F2162" s="537"/>
      <c r="K2162" s="537"/>
    </row>
    <row r="2163" spans="1:15" s="38" customFormat="1" ht="15.75">
      <c r="A2163" s="536"/>
      <c r="H2163" s="536"/>
    </row>
    <row r="2164" spans="1:15" s="38" customFormat="1" ht="15.75">
      <c r="A2164" s="536"/>
      <c r="H2164" s="536"/>
    </row>
    <row r="2165" spans="1:15" s="38" customFormat="1" ht="15.75">
      <c r="A2165" s="536"/>
      <c r="H2165" s="536"/>
    </row>
    <row r="2166" spans="1:15" s="38" customFormat="1" ht="15.75">
      <c r="A2166" s="536"/>
      <c r="H2166" s="536"/>
    </row>
    <row r="2167" spans="1:15" s="38" customFormat="1" ht="15.75">
      <c r="A2167" s="536"/>
      <c r="H2167" s="536"/>
    </row>
    <row r="2168" spans="1:15" s="38" customFormat="1" ht="15.75">
      <c r="A2168" s="536"/>
      <c r="H2168" s="536"/>
    </row>
    <row r="2169" spans="1:15" s="38" customFormat="1" ht="15.75">
      <c r="A2169" s="536"/>
      <c r="H2169" s="536"/>
    </row>
    <row r="2170" spans="1:15" s="38" customFormat="1" ht="15.75">
      <c r="A2170" s="536"/>
      <c r="H2170" s="536"/>
    </row>
    <row r="2171" spans="1:15" s="38" customFormat="1" ht="23.25">
      <c r="A2171" s="535" t="s">
        <v>661</v>
      </c>
      <c r="B2171"/>
      <c r="C2171"/>
      <c r="D2171"/>
      <c r="E2171"/>
      <c r="F2171"/>
      <c r="G2171"/>
      <c r="H2171"/>
      <c r="I2171"/>
      <c r="J2171"/>
      <c r="K2171"/>
      <c r="L2171"/>
    </row>
    <row r="2172" spans="1:15" s="38" customFormat="1" ht="15.75">
      <c r="A2172" s="537" t="s">
        <v>2448</v>
      </c>
      <c r="F2172" s="537" t="s">
        <v>2449</v>
      </c>
      <c r="K2172" s="537" t="s">
        <v>2450</v>
      </c>
    </row>
    <row r="2173" spans="1:15" s="38" customFormat="1" ht="15.75">
      <c r="A2173" s="166"/>
      <c r="B2173"/>
      <c r="F2173" s="166"/>
      <c r="G2173"/>
      <c r="K2173" s="166"/>
      <c r="L2173"/>
      <c r="O2173"/>
    </row>
    <row r="2174" spans="1:15" s="38" customFormat="1" ht="15.75">
      <c r="A2174" s="166"/>
      <c r="B2174"/>
      <c r="F2174" s="166"/>
      <c r="G2174"/>
      <c r="K2174" s="166"/>
      <c r="L2174"/>
    </row>
    <row r="2175" spans="1:15" s="38" customFormat="1" ht="15.75">
      <c r="A2175" s="166"/>
      <c r="B2175"/>
      <c r="F2175" s="166"/>
      <c r="G2175"/>
      <c r="K2175" s="166"/>
      <c r="L2175"/>
      <c r="M2175" s="533"/>
      <c r="N2175"/>
      <c r="O2175"/>
    </row>
    <row r="2176" spans="1:15" s="38" customFormat="1" ht="15.75">
      <c r="A2176" s="166"/>
      <c r="B2176"/>
      <c r="F2176" s="166"/>
      <c r="G2176"/>
      <c r="K2176" s="166"/>
      <c r="L2176"/>
      <c r="M2176"/>
      <c r="N2176"/>
    </row>
    <row r="2177" spans="1:12" s="38" customFormat="1" ht="15.75">
      <c r="A2177" s="166"/>
      <c r="B2177"/>
      <c r="H2177" s="536"/>
      <c r="K2177" s="166"/>
      <c r="L2177"/>
    </row>
    <row r="2178" spans="1:12" s="38" customFormat="1" ht="15.75">
      <c r="A2178" s="166"/>
      <c r="B2178"/>
      <c r="H2178" s="536"/>
      <c r="K2178" s="166"/>
      <c r="L2178"/>
    </row>
    <row r="2179" spans="1:12" s="38" customFormat="1" ht="15.75">
      <c r="A2179" s="166"/>
      <c r="B2179"/>
      <c r="H2179" s="536"/>
      <c r="K2179" s="166"/>
      <c r="L2179"/>
    </row>
    <row r="2180" spans="1:12" s="38" customFormat="1" ht="15.75">
      <c r="A2180" s="166"/>
      <c r="B2180"/>
      <c r="H2180" s="536"/>
      <c r="K2180" s="166"/>
      <c r="L2180"/>
    </row>
    <row r="2181" spans="1:12" s="38" customFormat="1" ht="15.75">
      <c r="A2181" s="166"/>
      <c r="B2181"/>
      <c r="H2181" s="536"/>
      <c r="K2181" s="166"/>
      <c r="L2181"/>
    </row>
    <row r="2182" spans="1:12" s="38" customFormat="1" ht="15.75">
      <c r="A2182" s="166"/>
      <c r="B2182"/>
      <c r="H2182" s="536"/>
      <c r="K2182" s="166"/>
      <c r="L2182"/>
    </row>
    <row r="2183" spans="1:12" s="38" customFormat="1" ht="15.75">
      <c r="A2183" s="166"/>
      <c r="B2183"/>
      <c r="H2183" s="536"/>
      <c r="K2183" s="166"/>
      <c r="L2183"/>
    </row>
    <row r="2184" spans="1:12" s="38" customFormat="1" ht="15.75">
      <c r="A2184" s="166"/>
      <c r="B2184"/>
      <c r="H2184" s="536"/>
      <c r="K2184" s="166"/>
      <c r="L2184"/>
    </row>
    <row r="2185" spans="1:12" s="38" customFormat="1" ht="15.75">
      <c r="A2185" s="166"/>
      <c r="B2185"/>
      <c r="H2185" s="536"/>
      <c r="K2185" s="166"/>
      <c r="L2185"/>
    </row>
    <row r="2186" spans="1:12" s="38" customFormat="1" ht="15.75">
      <c r="A2186" s="166"/>
      <c r="B2186"/>
      <c r="H2186" s="536"/>
      <c r="K2186" s="166"/>
      <c r="L2186"/>
    </row>
    <row r="2187" spans="1:12" s="38" customFormat="1" ht="15.75">
      <c r="A2187" s="166"/>
      <c r="B2187"/>
      <c r="H2187" s="536"/>
    </row>
    <row r="2188" spans="1:12" s="38" customFormat="1" ht="15.75">
      <c r="A2188" s="166"/>
      <c r="B2188"/>
      <c r="H2188" s="536"/>
    </row>
    <row r="2189" spans="1:12" s="38" customFormat="1" ht="15.75">
      <c r="A2189" s="166"/>
      <c r="B2189"/>
      <c r="H2189" s="536"/>
    </row>
    <row r="2190" spans="1:12" s="38" customFormat="1" ht="15.75">
      <c r="A2190" s="166"/>
      <c r="B2190"/>
      <c r="H2190" s="536"/>
    </row>
    <row r="2191" spans="1:12" s="38" customFormat="1" ht="15.75">
      <c r="A2191" s="166"/>
      <c r="B2191"/>
      <c r="H2191" s="536"/>
    </row>
    <row r="2192" spans="1:12" s="38" customFormat="1" ht="15.75">
      <c r="A2192" s="166"/>
      <c r="B2192"/>
      <c r="H2192" s="536"/>
    </row>
    <row r="2193" spans="1:15" s="38" customFormat="1" ht="15.75">
      <c r="A2193" s="166"/>
      <c r="B2193"/>
      <c r="H2193" s="536"/>
    </row>
    <row r="2194" spans="1:15" s="38" customFormat="1" ht="15.75">
      <c r="A2194" s="536"/>
      <c r="H2194" s="536"/>
    </row>
    <row r="2195" spans="1:15" s="38" customFormat="1" ht="15.75">
      <c r="A2195" s="536"/>
      <c r="H2195" s="536"/>
    </row>
    <row r="2196" spans="1:15" s="38" customFormat="1" ht="15.75">
      <c r="A2196" s="536"/>
      <c r="H2196" s="536"/>
    </row>
    <row r="2197" spans="1:15" s="38" customFormat="1" ht="15.75">
      <c r="A2197" s="536"/>
      <c r="H2197" s="536"/>
    </row>
    <row r="2198" spans="1:15" s="38" customFormat="1" ht="15.75">
      <c r="A2198" s="536"/>
      <c r="H2198" s="536"/>
    </row>
    <row r="2199" spans="1:15" s="38" customFormat="1" ht="15.75">
      <c r="A2199" s="536"/>
      <c r="H2199" s="536"/>
    </row>
    <row r="2200" spans="1:15" s="38" customFormat="1" ht="15.75">
      <c r="A2200" s="536"/>
      <c r="H2200" s="536"/>
    </row>
    <row r="2201" spans="1:15" s="38" customFormat="1" ht="15.75">
      <c r="A2201" s="536"/>
      <c r="H2201" s="536"/>
    </row>
    <row r="2202" spans="1:15" ht="23.25">
      <c r="A2202" s="535" t="s">
        <v>21</v>
      </c>
    </row>
    <row r="2203" spans="1:15" s="38" customFormat="1" ht="15.75">
      <c r="A2203" s="537" t="s">
        <v>2448</v>
      </c>
      <c r="F2203" s="537" t="s">
        <v>2449</v>
      </c>
      <c r="K2203" s="537" t="s">
        <v>2450</v>
      </c>
    </row>
    <row r="2204" spans="1:15" s="38" customFormat="1" ht="15.75">
      <c r="A2204" s="166"/>
      <c r="B2204"/>
      <c r="F2204" s="166"/>
      <c r="G2204"/>
      <c r="H2204"/>
      <c r="I2204"/>
      <c r="K2204" s="166"/>
      <c r="L2204"/>
    </row>
    <row r="2205" spans="1:15" s="38" customFormat="1" ht="15.75">
      <c r="A2205" s="166"/>
      <c r="B2205"/>
      <c r="F2205" s="166"/>
      <c r="G2205"/>
      <c r="I2205" s="25"/>
      <c r="K2205" s="166"/>
      <c r="L2205"/>
      <c r="M2205"/>
      <c r="N2205"/>
    </row>
    <row r="2206" spans="1:15" s="38" customFormat="1" ht="15.75">
      <c r="A2206" s="166"/>
      <c r="B2206"/>
      <c r="F2206" s="166"/>
      <c r="G2206"/>
      <c r="K2206" s="166"/>
      <c r="L2206"/>
      <c r="M2206"/>
      <c r="N2206"/>
      <c r="O2206"/>
    </row>
    <row r="2207" spans="1:15" s="38" customFormat="1" ht="15.75">
      <c r="A2207" s="166"/>
      <c r="B2207"/>
      <c r="F2207" s="166"/>
      <c r="G2207"/>
      <c r="I2207" s="190"/>
      <c r="K2207" s="166"/>
      <c r="L2207"/>
      <c r="M2207"/>
      <c r="N2207"/>
    </row>
    <row r="2208" spans="1:15" s="38" customFormat="1" ht="15.75">
      <c r="A2208" s="166"/>
      <c r="B2208"/>
      <c r="F2208" s="166"/>
      <c r="G2208"/>
      <c r="K2208" s="166"/>
      <c r="L2208"/>
      <c r="M2208"/>
      <c r="N2208"/>
      <c r="O2208"/>
    </row>
    <row r="2209" spans="1:15" s="38" customFormat="1" ht="15.75">
      <c r="A2209" s="537"/>
      <c r="F2209" s="537"/>
      <c r="K2209" s="166"/>
      <c r="L2209"/>
      <c r="M2209"/>
      <c r="N2209"/>
    </row>
    <row r="2210" spans="1:15" s="38" customFormat="1" ht="15.75">
      <c r="A2210" s="537"/>
      <c r="F2210" s="537"/>
      <c r="K2210" s="166"/>
      <c r="L2210"/>
      <c r="M2210"/>
      <c r="N2210"/>
      <c r="O2210"/>
    </row>
    <row r="2211" spans="1:15" s="38" customFormat="1" ht="15.75">
      <c r="A2211" s="537"/>
      <c r="F2211" s="537"/>
      <c r="K2211" s="166"/>
      <c r="L2211"/>
      <c r="N2211" s="190"/>
    </row>
    <row r="2212" spans="1:15" s="38" customFormat="1" ht="15.75">
      <c r="A2212" s="537"/>
      <c r="F2212" s="537"/>
      <c r="K2212" s="166"/>
      <c r="L2212"/>
      <c r="M2212"/>
      <c r="N2212"/>
    </row>
    <row r="2213" spans="1:15" s="38" customFormat="1" ht="15.75">
      <c r="A2213" s="537"/>
      <c r="F2213" s="537"/>
      <c r="K2213" s="166"/>
      <c r="L2213"/>
      <c r="M2213"/>
      <c r="N2213"/>
      <c r="O2213"/>
    </row>
    <row r="2214" spans="1:15" s="38" customFormat="1" ht="15.75">
      <c r="A2214" s="537"/>
      <c r="F2214" s="537"/>
      <c r="K2214" s="166"/>
      <c r="L2214"/>
      <c r="M2214"/>
      <c r="N2214"/>
    </row>
    <row r="2215" spans="1:15" s="38" customFormat="1" ht="15.75">
      <c r="A2215" s="537"/>
      <c r="F2215" s="537"/>
      <c r="K2215" s="166"/>
      <c r="L2215"/>
      <c r="M2215" s="21"/>
      <c r="N2215" s="58"/>
    </row>
    <row r="2216" spans="1:15" s="38" customFormat="1" ht="15.75">
      <c r="A2216" s="537"/>
      <c r="F2216" s="537"/>
      <c r="K2216" s="166"/>
      <c r="L2216"/>
      <c r="M2216" s="21"/>
      <c r="N2216" s="58"/>
    </row>
    <row r="2217" spans="1:15" s="38" customFormat="1" ht="15.75">
      <c r="A2217" s="537"/>
      <c r="F2217" s="537"/>
      <c r="K2217" s="166"/>
      <c r="L2217"/>
    </row>
    <row r="2218" spans="1:15" s="38" customFormat="1" ht="15.75">
      <c r="A2218" s="536"/>
      <c r="K2218" s="166"/>
      <c r="L2218"/>
    </row>
    <row r="2219" spans="1:15" s="38" customFormat="1" ht="15.75">
      <c r="A2219" s="536"/>
      <c r="K2219" s="166"/>
      <c r="L2219"/>
    </row>
    <row r="2220" spans="1:15" s="38" customFormat="1" ht="15.75">
      <c r="A2220" s="536"/>
      <c r="K2220" s="166"/>
      <c r="L2220"/>
    </row>
    <row r="2221" spans="1:15" s="38" customFormat="1" ht="15.75">
      <c r="A2221" s="536"/>
    </row>
    <row r="2222" spans="1:15" s="38" customFormat="1" ht="15.75">
      <c r="A2222" s="536"/>
    </row>
    <row r="2223" spans="1:15" s="38" customFormat="1" ht="15.75">
      <c r="A2223" s="536"/>
    </row>
    <row r="2224" spans="1:15" s="38" customFormat="1" ht="15.75">
      <c r="A2224" s="536"/>
    </row>
    <row r="2225" spans="1:15" s="38" customFormat="1" ht="15.75">
      <c r="A2225" s="536"/>
    </row>
    <row r="2226" spans="1:15" s="38" customFormat="1" ht="15.75">
      <c r="A2226" s="536"/>
    </row>
    <row r="2227" spans="1:15" s="38" customFormat="1" ht="15.75">
      <c r="A2227" s="536"/>
    </row>
    <row r="2228" spans="1:15" s="38" customFormat="1" ht="15.75">
      <c r="A2228" s="536"/>
    </row>
    <row r="2229" spans="1:15" s="38" customFormat="1" ht="15.75">
      <c r="A2229" s="536"/>
    </row>
    <row r="2230" spans="1:15" s="38" customFormat="1" ht="15.75">
      <c r="A2230" s="536"/>
    </row>
    <row r="2231" spans="1:15" s="38" customFormat="1" ht="15.75">
      <c r="A2231" s="536"/>
    </row>
    <row r="2232" spans="1:15" s="38" customFormat="1" ht="15.75">
      <c r="A2232" s="536"/>
    </row>
    <row r="2233" spans="1:15" ht="23.25">
      <c r="A2233" s="535" t="s">
        <v>141</v>
      </c>
    </row>
    <row r="2234" spans="1:15" s="38" customFormat="1" ht="15.75">
      <c r="A2234" s="537" t="s">
        <v>2448</v>
      </c>
      <c r="F2234" s="537" t="s">
        <v>2449</v>
      </c>
      <c r="K2234" s="537" t="s">
        <v>2450</v>
      </c>
    </row>
    <row r="2235" spans="1:15" s="38" customFormat="1" ht="15.75">
      <c r="A2235" s="166"/>
      <c r="B2235"/>
      <c r="F2235" s="166" t="s">
        <v>678</v>
      </c>
      <c r="G2235" t="s">
        <v>4844</v>
      </c>
      <c r="H2235"/>
      <c r="I2235"/>
      <c r="K2235" s="166" t="s">
        <v>676</v>
      </c>
      <c r="L2235" t="s">
        <v>4838</v>
      </c>
      <c r="M2235"/>
      <c r="N2235"/>
    </row>
    <row r="2236" spans="1:15" s="38" customFormat="1" ht="15.75">
      <c r="A2236" s="166"/>
      <c r="B2236"/>
      <c r="F2236" s="166"/>
      <c r="G2236"/>
      <c r="K2236" s="166"/>
      <c r="L2236"/>
      <c r="M2236"/>
      <c r="N2236"/>
    </row>
    <row r="2237" spans="1:15" s="38" customFormat="1" ht="15.75">
      <c r="A2237" s="166"/>
      <c r="B2237"/>
      <c r="C2237"/>
      <c r="D2237"/>
      <c r="E2237"/>
      <c r="F2237" s="166"/>
      <c r="G2237"/>
      <c r="K2237" s="166"/>
      <c r="L2237"/>
      <c r="M2237"/>
      <c r="N2237"/>
      <c r="O2237"/>
    </row>
    <row r="2238" spans="1:15" s="38" customFormat="1" ht="15.75">
      <c r="A2238" s="166"/>
      <c r="B2238"/>
      <c r="F2238" s="537"/>
      <c r="K2238" s="166"/>
      <c r="L2238"/>
    </row>
    <row r="2239" spans="1:15" s="38" customFormat="1" ht="15.75">
      <c r="A2239" s="537"/>
      <c r="F2239" s="537"/>
      <c r="K2239" s="166"/>
      <c r="L2239"/>
      <c r="M2239"/>
      <c r="N2239"/>
    </row>
    <row r="2240" spans="1:15" s="38" customFormat="1" ht="15.75">
      <c r="A2240" s="537"/>
      <c r="F2240" s="537"/>
      <c r="K2240" s="166"/>
      <c r="L2240"/>
    </row>
    <row r="2241" spans="1:12" s="38" customFormat="1" ht="15.75">
      <c r="A2241" s="537"/>
      <c r="F2241" s="537"/>
      <c r="K2241" s="166"/>
      <c r="L2241"/>
    </row>
    <row r="2242" spans="1:12" s="38" customFormat="1" ht="15.75">
      <c r="A2242" s="537"/>
      <c r="F2242" s="537"/>
      <c r="K2242" s="166"/>
      <c r="L2242"/>
    </row>
    <row r="2243" spans="1:12" s="38" customFormat="1" ht="15.75">
      <c r="A2243" s="537"/>
      <c r="F2243" s="537"/>
      <c r="K2243" s="166"/>
      <c r="L2243"/>
    </row>
    <row r="2244" spans="1:12" s="38" customFormat="1" ht="15.75">
      <c r="A2244" s="537"/>
      <c r="F2244" s="537"/>
      <c r="K2244" s="166"/>
      <c r="L2244"/>
    </row>
    <row r="2245" spans="1:12" s="38" customFormat="1" ht="15.75">
      <c r="A2245" s="537"/>
      <c r="F2245" s="537"/>
      <c r="K2245" s="166"/>
      <c r="L2245"/>
    </row>
    <row r="2246" spans="1:12" s="38" customFormat="1" ht="15.75">
      <c r="A2246" s="537"/>
      <c r="F2246" s="537"/>
      <c r="K2246" s="166"/>
      <c r="L2246"/>
    </row>
    <row r="2247" spans="1:12" s="38" customFormat="1" ht="15.75">
      <c r="A2247" s="537"/>
      <c r="F2247" s="537"/>
      <c r="K2247" s="166"/>
      <c r="L2247"/>
    </row>
    <row r="2248" spans="1:12" s="38" customFormat="1" ht="15.75">
      <c r="A2248" s="537"/>
      <c r="F2248" s="537"/>
      <c r="K2248" s="537"/>
    </row>
    <row r="2249" spans="1:12" s="38" customFormat="1" ht="15.75">
      <c r="A2249" s="537"/>
      <c r="F2249" s="537"/>
      <c r="K2249" s="537"/>
    </row>
    <row r="2250" spans="1:12" s="38" customFormat="1" ht="15.75">
      <c r="A2250" s="537"/>
      <c r="F2250" s="537"/>
      <c r="K2250" s="537"/>
    </row>
    <row r="2251" spans="1:12" s="38" customFormat="1" ht="15.75">
      <c r="A2251" s="537"/>
      <c r="F2251" s="537"/>
      <c r="K2251" s="537"/>
    </row>
    <row r="2252" spans="1:12" s="38" customFormat="1" ht="15.75">
      <c r="A2252" s="537"/>
      <c r="F2252" s="537"/>
      <c r="K2252" s="537"/>
    </row>
    <row r="2253" spans="1:12" s="38" customFormat="1" ht="15.75">
      <c r="A2253" s="537"/>
      <c r="F2253" s="537"/>
      <c r="K2253" s="537"/>
    </row>
    <row r="2254" spans="1:12" s="38" customFormat="1" ht="15.75">
      <c r="A2254" s="537"/>
      <c r="F2254" s="537"/>
      <c r="K2254" s="537"/>
    </row>
    <row r="2255" spans="1:12" s="38" customFormat="1" ht="15.75">
      <c r="A2255" s="537"/>
      <c r="F2255" s="537"/>
      <c r="K2255" s="537"/>
    </row>
    <row r="2256" spans="1:12" s="38" customFormat="1" ht="15.75">
      <c r="A2256" s="537"/>
      <c r="F2256" s="537"/>
      <c r="K2256" s="537"/>
    </row>
    <row r="2257" spans="1:15" s="38" customFormat="1" ht="15.75">
      <c r="A2257" s="537"/>
      <c r="F2257" s="537"/>
      <c r="K2257" s="537"/>
    </row>
    <row r="2258" spans="1:15" s="38" customFormat="1" ht="15.75">
      <c r="A2258" s="537"/>
      <c r="F2258" s="537"/>
      <c r="K2258" s="537"/>
    </row>
    <row r="2259" spans="1:15" s="38" customFormat="1" ht="15.75">
      <c r="A2259" s="536"/>
    </row>
    <row r="2260" spans="1:15" s="38" customFormat="1" ht="15.75">
      <c r="A2260" s="536"/>
    </row>
    <row r="2261" spans="1:15" s="38" customFormat="1" ht="15.75">
      <c r="A2261" s="536"/>
    </row>
    <row r="2262" spans="1:15" s="38" customFormat="1" ht="15.75">
      <c r="A2262" s="536"/>
    </row>
    <row r="2263" spans="1:15" s="38" customFormat="1" ht="15.75">
      <c r="A2263" s="536"/>
    </row>
    <row r="2264" spans="1:15" ht="23.25">
      <c r="A2264" s="535" t="s">
        <v>2073</v>
      </c>
    </row>
    <row r="2265" spans="1:15" s="38" customFormat="1" ht="15.75">
      <c r="A2265" s="537" t="s">
        <v>2448</v>
      </c>
      <c r="F2265" s="537" t="s">
        <v>2449</v>
      </c>
      <c r="K2265" s="537" t="s">
        <v>2450</v>
      </c>
    </row>
    <row r="2266" spans="1:15" s="38" customFormat="1" ht="15.75">
      <c r="A2266" s="166" t="s">
        <v>676</v>
      </c>
      <c r="B2266" t="s">
        <v>4750</v>
      </c>
      <c r="F2266" s="166"/>
      <c r="G2266"/>
      <c r="K2266" s="166" t="s">
        <v>676</v>
      </c>
      <c r="L2266" t="s">
        <v>4849</v>
      </c>
      <c r="M2266"/>
      <c r="N2266"/>
      <c r="O2266"/>
    </row>
    <row r="2267" spans="1:15" s="38" customFormat="1" ht="15.75">
      <c r="A2267" s="166" t="s">
        <v>676</v>
      </c>
      <c r="B2267" t="s">
        <v>4773</v>
      </c>
      <c r="K2267" s="166" t="s">
        <v>678</v>
      </c>
      <c r="L2267" t="s">
        <v>4843</v>
      </c>
      <c r="M2267"/>
      <c r="N2267"/>
    </row>
    <row r="2268" spans="1:15" s="38" customFormat="1" ht="15.75">
      <c r="A2268" s="166"/>
      <c r="B2268"/>
      <c r="K2268" s="166" t="s">
        <v>677</v>
      </c>
      <c r="L2268" t="s">
        <v>4960</v>
      </c>
      <c r="M2268"/>
      <c r="N2268"/>
    </row>
    <row r="2269" spans="1:15" s="38" customFormat="1" ht="15.75">
      <c r="A2269" s="166"/>
      <c r="B2269"/>
      <c r="K2269" s="166"/>
      <c r="L2269"/>
    </row>
    <row r="2270" spans="1:15" s="38" customFormat="1" ht="15.75">
      <c r="A2270" s="536"/>
      <c r="K2270" s="166"/>
      <c r="L2270"/>
    </row>
    <row r="2271" spans="1:15" s="38" customFormat="1" ht="15.75">
      <c r="A2271" s="536"/>
      <c r="K2271" s="166"/>
      <c r="L2271" s="166"/>
      <c r="M2271"/>
      <c r="N2271"/>
      <c r="O2271"/>
    </row>
    <row r="2272" spans="1:15" s="38" customFormat="1" ht="15.75">
      <c r="A2272" s="536"/>
      <c r="K2272" s="166"/>
      <c r="L2272"/>
      <c r="M2272" s="21"/>
      <c r="N2272" s="58"/>
    </row>
    <row r="2273" spans="1:12" s="38" customFormat="1" ht="15.75">
      <c r="A2273" s="536"/>
      <c r="K2273" s="166"/>
      <c r="L2273"/>
    </row>
    <row r="2274" spans="1:12" s="38" customFormat="1" ht="15.75">
      <c r="A2274" s="536"/>
      <c r="K2274" s="166"/>
      <c r="L2274"/>
    </row>
    <row r="2275" spans="1:12" s="38" customFormat="1" ht="15.75">
      <c r="A2275" s="536"/>
      <c r="K2275" s="166"/>
      <c r="L2275"/>
    </row>
    <row r="2276" spans="1:12" s="38" customFormat="1" ht="15.75">
      <c r="A2276" s="536"/>
      <c r="K2276" s="166"/>
      <c r="L2276"/>
    </row>
    <row r="2277" spans="1:12" s="38" customFormat="1" ht="15.75">
      <c r="A2277" s="536"/>
      <c r="K2277" s="166"/>
      <c r="L2277"/>
    </row>
    <row r="2278" spans="1:12" s="38" customFormat="1" ht="15.75">
      <c r="A2278" s="536"/>
      <c r="K2278" s="166"/>
      <c r="L2278"/>
    </row>
    <row r="2279" spans="1:12" s="38" customFormat="1" ht="15.75">
      <c r="A2279" s="536"/>
      <c r="K2279" s="166"/>
      <c r="L2279"/>
    </row>
    <row r="2280" spans="1:12" s="38" customFormat="1" ht="15.75">
      <c r="A2280" s="536"/>
      <c r="K2280" s="166"/>
      <c r="L2280"/>
    </row>
    <row r="2281" spans="1:12" s="38" customFormat="1" ht="15.75">
      <c r="A2281" s="536"/>
      <c r="K2281" s="166"/>
      <c r="L2281"/>
    </row>
    <row r="2282" spans="1:12" s="38" customFormat="1" ht="15.75">
      <c r="A2282" s="536"/>
      <c r="K2282" s="166"/>
      <c r="L2282"/>
    </row>
    <row r="2283" spans="1:12" s="38" customFormat="1" ht="15.75">
      <c r="A2283" s="536"/>
      <c r="K2283" s="166"/>
      <c r="L2283"/>
    </row>
    <row r="2284" spans="1:12" s="38" customFormat="1" ht="15.75">
      <c r="A2284" s="536"/>
      <c r="K2284" s="166"/>
      <c r="L2284"/>
    </row>
    <row r="2285" spans="1:12" s="38" customFormat="1" ht="15.75">
      <c r="A2285" s="536"/>
      <c r="K2285" s="166"/>
      <c r="L2285"/>
    </row>
    <row r="2286" spans="1:12" s="38" customFormat="1" ht="15.75">
      <c r="A2286" s="536"/>
      <c r="K2286" s="166"/>
      <c r="L2286"/>
    </row>
    <row r="2287" spans="1:12" s="38" customFormat="1" ht="15.75">
      <c r="A2287" s="536"/>
      <c r="K2287" s="166"/>
      <c r="L2287"/>
    </row>
    <row r="2288" spans="1:12" s="38" customFormat="1" ht="15.75">
      <c r="A2288" s="536"/>
      <c r="K2288" s="166"/>
      <c r="L2288"/>
    </row>
    <row r="2289" spans="1:15" s="38" customFormat="1" ht="15.75">
      <c r="A2289" s="536"/>
      <c r="K2289" s="166"/>
      <c r="L2289"/>
    </row>
    <row r="2290" spans="1:15" s="38" customFormat="1" ht="15.75">
      <c r="A2290" s="536"/>
      <c r="K2290" s="166"/>
      <c r="L2290"/>
    </row>
    <row r="2291" spans="1:15" s="38" customFormat="1" ht="15.75">
      <c r="A2291" s="536"/>
      <c r="K2291" s="166"/>
      <c r="L2291"/>
    </row>
    <row r="2292" spans="1:15" s="38" customFormat="1" ht="15.75">
      <c r="A2292" s="536"/>
    </row>
    <row r="2293" spans="1:15" s="38" customFormat="1" ht="15.75">
      <c r="A2293" s="536"/>
    </row>
    <row r="2294" spans="1:15" s="38" customFormat="1" ht="15.75">
      <c r="A2294" s="536"/>
    </row>
    <row r="2295" spans="1:15" s="38" customFormat="1" ht="23.25">
      <c r="A2295" s="535" t="s">
        <v>1592</v>
      </c>
    </row>
    <row r="2296" spans="1:15" s="38" customFormat="1" ht="15.75">
      <c r="A2296" s="537" t="s">
        <v>2448</v>
      </c>
      <c r="F2296" s="537" t="s">
        <v>2449</v>
      </c>
      <c r="K2296" s="537" t="s">
        <v>2450</v>
      </c>
    </row>
    <row r="2297" spans="1:15" s="38" customFormat="1" ht="15.75">
      <c r="A2297" s="166"/>
      <c r="B2297"/>
      <c r="F2297" s="166"/>
      <c r="G2297"/>
      <c r="H2297"/>
      <c r="I2297"/>
      <c r="K2297" s="166" t="s">
        <v>678</v>
      </c>
      <c r="L2297" t="s">
        <v>4778</v>
      </c>
      <c r="N2297" s="25"/>
    </row>
    <row r="2298" spans="1:15" s="38" customFormat="1" ht="15.75">
      <c r="A2298" s="166"/>
      <c r="B2298"/>
      <c r="F2298" s="166"/>
      <c r="G2298"/>
      <c r="H2298"/>
      <c r="I2298"/>
      <c r="J2298"/>
      <c r="K2298" s="166" t="s">
        <v>678</v>
      </c>
      <c r="L2298" t="s">
        <v>4961</v>
      </c>
      <c r="O2298"/>
    </row>
    <row r="2299" spans="1:15" s="38" customFormat="1" ht="15.75">
      <c r="A2299" s="166"/>
      <c r="B2299"/>
      <c r="F2299" s="166"/>
      <c r="G2299"/>
      <c r="I2299" s="190"/>
      <c r="K2299" s="166"/>
      <c r="L2299"/>
      <c r="M2299"/>
      <c r="N2299"/>
      <c r="O2299"/>
    </row>
    <row r="2300" spans="1:15" s="38" customFormat="1" ht="15.75">
      <c r="A2300" s="166"/>
      <c r="B2300"/>
      <c r="F2300" s="166"/>
      <c r="G2300"/>
      <c r="H2300"/>
      <c r="I2300"/>
      <c r="K2300" s="166"/>
      <c r="L2300"/>
      <c r="M2300"/>
      <c r="N2300"/>
      <c r="O2300"/>
    </row>
    <row r="2301" spans="1:15" s="38" customFormat="1" ht="15.75">
      <c r="A2301" s="166"/>
      <c r="B2301"/>
      <c r="F2301" s="166"/>
      <c r="G2301"/>
      <c r="H2301"/>
      <c r="K2301" s="166"/>
      <c r="L2301"/>
      <c r="M2301"/>
      <c r="N2301"/>
      <c r="O2301"/>
    </row>
    <row r="2302" spans="1:15" s="38" customFormat="1" ht="15.75">
      <c r="A2302" s="166"/>
      <c r="B2302"/>
      <c r="F2302" s="537"/>
      <c r="K2302" s="166"/>
      <c r="L2302"/>
      <c r="M2302"/>
      <c r="N2302"/>
    </row>
    <row r="2303" spans="1:15" s="38" customFormat="1" ht="15.75">
      <c r="A2303" s="166"/>
      <c r="B2303"/>
      <c r="F2303" s="537"/>
      <c r="K2303" s="166"/>
      <c r="L2303"/>
      <c r="M2303"/>
      <c r="N2303"/>
      <c r="O2303"/>
    </row>
    <row r="2304" spans="1:15" s="38" customFormat="1" ht="15.75">
      <c r="A2304" s="166"/>
      <c r="B2304"/>
      <c r="F2304" s="537"/>
      <c r="K2304" s="166"/>
      <c r="L2304"/>
      <c r="M2304"/>
      <c r="N2304"/>
      <c r="O2304"/>
    </row>
    <row r="2305" spans="1:15" s="38" customFormat="1" ht="15.75">
      <c r="A2305" s="166"/>
      <c r="B2305"/>
      <c r="F2305" s="537"/>
      <c r="K2305" s="166"/>
      <c r="L2305"/>
      <c r="M2305"/>
      <c r="N2305"/>
      <c r="O2305"/>
    </row>
    <row r="2306" spans="1:15" s="38" customFormat="1" ht="15.75">
      <c r="A2306" s="166"/>
      <c r="B2306"/>
      <c r="F2306" s="537"/>
      <c r="K2306" s="166"/>
      <c r="L2306"/>
      <c r="M2306"/>
      <c r="N2306"/>
      <c r="O2306"/>
    </row>
    <row r="2307" spans="1:15" s="38" customFormat="1" ht="15.75">
      <c r="A2307" s="537"/>
      <c r="F2307" s="537"/>
      <c r="K2307" s="166"/>
      <c r="L2307"/>
      <c r="M2307" s="21"/>
      <c r="N2307" s="58"/>
    </row>
    <row r="2308" spans="1:15" s="38" customFormat="1" ht="15.75">
      <c r="A2308" s="537"/>
      <c r="F2308" s="537"/>
      <c r="K2308" s="166"/>
      <c r="L2308"/>
      <c r="N2308" s="190"/>
    </row>
    <row r="2309" spans="1:15" s="38" customFormat="1" ht="15.75">
      <c r="A2309" s="537"/>
      <c r="F2309" s="537"/>
      <c r="K2309" s="166"/>
      <c r="L2309"/>
      <c r="M2309"/>
      <c r="N2309"/>
    </row>
    <row r="2310" spans="1:15" s="38" customFormat="1" ht="15.75">
      <c r="A2310" s="537"/>
      <c r="F2310" s="537"/>
      <c r="K2310" s="166"/>
      <c r="L2310"/>
      <c r="M2310"/>
      <c r="N2310"/>
    </row>
    <row r="2311" spans="1:15" s="38" customFormat="1" ht="15.75">
      <c r="A2311" s="537"/>
      <c r="F2311" s="537"/>
      <c r="K2311" s="166"/>
      <c r="L2311"/>
      <c r="M2311"/>
      <c r="N2311"/>
    </row>
    <row r="2312" spans="1:15" s="38" customFormat="1" ht="15.75">
      <c r="A2312" s="537"/>
      <c r="F2312" s="537"/>
      <c r="K2312" s="166"/>
      <c r="L2312"/>
      <c r="M2312"/>
      <c r="N2312"/>
    </row>
    <row r="2313" spans="1:15" s="38" customFormat="1" ht="15.75">
      <c r="A2313" s="537"/>
      <c r="F2313" s="537"/>
      <c r="K2313" s="166"/>
      <c r="L2313"/>
      <c r="M2313" s="21"/>
      <c r="N2313" s="58"/>
    </row>
    <row r="2314" spans="1:15" s="38" customFormat="1" ht="15.75">
      <c r="A2314" s="537"/>
      <c r="F2314" s="537"/>
      <c r="K2314" s="537"/>
    </row>
    <row r="2315" spans="1:15" s="38" customFormat="1" ht="15.75">
      <c r="A2315" s="537"/>
      <c r="F2315" s="537"/>
      <c r="K2315" s="537"/>
    </row>
    <row r="2316" spans="1:15" s="38" customFormat="1" ht="15.75">
      <c r="A2316" s="537"/>
      <c r="F2316" s="537"/>
      <c r="K2316" s="537"/>
    </row>
    <row r="2317" spans="1:15" s="38" customFormat="1" ht="15.75">
      <c r="A2317" s="537"/>
      <c r="F2317" s="537"/>
      <c r="K2317" s="537"/>
    </row>
    <row r="2318" spans="1:15" s="38" customFormat="1" ht="15.75">
      <c r="A2318" s="537"/>
      <c r="F2318" s="537"/>
      <c r="K2318" s="537"/>
    </row>
    <row r="2319" spans="1:15" s="38" customFormat="1" ht="15.75">
      <c r="A2319" s="537"/>
      <c r="F2319" s="537"/>
      <c r="K2319" s="537"/>
    </row>
    <row r="2320" spans="1:15" s="38" customFormat="1" ht="15.75">
      <c r="A2320" s="536"/>
    </row>
    <row r="2321" spans="1:15" s="38" customFormat="1" ht="15.75">
      <c r="A2321" s="536"/>
    </row>
    <row r="2322" spans="1:15" s="38" customFormat="1" ht="15.75">
      <c r="A2322" s="536"/>
    </row>
    <row r="2323" spans="1:15" s="38" customFormat="1" ht="15.75">
      <c r="A2323" s="536"/>
    </row>
    <row r="2324" spans="1:15" s="38" customFormat="1" ht="15.75">
      <c r="A2324" s="536"/>
    </row>
    <row r="2325" spans="1:15" s="38" customFormat="1" ht="15.75">
      <c r="A2325" s="536"/>
    </row>
    <row r="2326" spans="1:15" s="38" customFormat="1" ht="23.25">
      <c r="A2326" s="535" t="s">
        <v>3161</v>
      </c>
    </row>
    <row r="2327" spans="1:15" s="38" customFormat="1" ht="15.75">
      <c r="A2327" s="537" t="s">
        <v>2448</v>
      </c>
      <c r="F2327" s="537" t="s">
        <v>2449</v>
      </c>
      <c r="K2327" s="537" t="s">
        <v>2450</v>
      </c>
    </row>
    <row r="2328" spans="1:15" s="38" customFormat="1" ht="15.75">
      <c r="A2328" s="166"/>
      <c r="B2328"/>
      <c r="F2328" s="166"/>
      <c r="G2328"/>
      <c r="K2328" s="166"/>
      <c r="L2328"/>
      <c r="O2328"/>
    </row>
    <row r="2329" spans="1:15" s="38" customFormat="1" ht="15.75">
      <c r="A2329" s="166"/>
      <c r="B2329"/>
      <c r="F2329" s="166"/>
      <c r="G2329"/>
      <c r="K2329" s="166"/>
      <c r="L2329"/>
    </row>
    <row r="2330" spans="1:15" s="38" customFormat="1" ht="15.75">
      <c r="A2330" s="542"/>
      <c r="B2330"/>
      <c r="F2330" s="166"/>
      <c r="G2330"/>
      <c r="K2330" s="166"/>
      <c r="L2330"/>
      <c r="M2330"/>
      <c r="N2330"/>
    </row>
    <row r="2331" spans="1:15" s="38" customFormat="1" ht="15.75">
      <c r="A2331" s="537"/>
      <c r="F2331" s="166"/>
      <c r="G2331"/>
      <c r="K2331" s="166"/>
      <c r="L2331"/>
      <c r="M2331"/>
      <c r="N2331"/>
      <c r="O2331"/>
    </row>
    <row r="2332" spans="1:15" s="38" customFormat="1" ht="15.75">
      <c r="A2332" s="537"/>
      <c r="F2332" s="537"/>
      <c r="K2332" s="166"/>
      <c r="L2332"/>
      <c r="M2332"/>
      <c r="N2332"/>
      <c r="O2332"/>
    </row>
    <row r="2333" spans="1:15" s="38" customFormat="1" ht="15.75">
      <c r="A2333" s="537"/>
      <c r="F2333" s="537"/>
      <c r="K2333" s="166"/>
      <c r="L2333"/>
      <c r="M2333"/>
      <c r="N2333"/>
    </row>
    <row r="2334" spans="1:15" s="38" customFormat="1" ht="15.75">
      <c r="A2334" s="537"/>
      <c r="F2334" s="537"/>
      <c r="K2334" s="166"/>
      <c r="L2334"/>
      <c r="M2334" s="17"/>
      <c r="N2334"/>
    </row>
    <row r="2335" spans="1:15" s="38" customFormat="1" ht="15.75">
      <c r="A2335" s="537"/>
      <c r="F2335" s="537"/>
      <c r="K2335" s="166"/>
      <c r="L2335"/>
      <c r="M2335" s="21"/>
      <c r="N2335" s="58"/>
    </row>
    <row r="2336" spans="1:15" s="38" customFormat="1" ht="15.75">
      <c r="A2336" s="537"/>
      <c r="F2336" s="537"/>
      <c r="K2336" s="166"/>
      <c r="L2336"/>
    </row>
    <row r="2337" spans="1:12" s="38" customFormat="1" ht="15.75">
      <c r="A2337" s="537"/>
      <c r="F2337" s="537"/>
      <c r="K2337" s="166"/>
      <c r="L2337"/>
    </row>
    <row r="2338" spans="1:12" s="38" customFormat="1" ht="15.75">
      <c r="A2338" s="537"/>
      <c r="F2338" s="537"/>
      <c r="K2338" s="166"/>
      <c r="L2338"/>
    </row>
    <row r="2339" spans="1:12" s="38" customFormat="1" ht="15.75">
      <c r="A2339" s="537"/>
      <c r="F2339" s="537"/>
      <c r="K2339" s="166"/>
      <c r="L2339"/>
    </row>
    <row r="2340" spans="1:12" s="38" customFormat="1" ht="15.75">
      <c r="A2340" s="537"/>
      <c r="F2340" s="537"/>
      <c r="K2340" s="166"/>
      <c r="L2340"/>
    </row>
    <row r="2341" spans="1:12" s="38" customFormat="1" ht="15.75">
      <c r="A2341" s="537"/>
      <c r="F2341" s="537"/>
      <c r="K2341" s="166"/>
      <c r="L2341"/>
    </row>
    <row r="2342" spans="1:12" s="38" customFormat="1" ht="15.75">
      <c r="A2342" s="537"/>
      <c r="F2342" s="537"/>
      <c r="K2342" s="166"/>
      <c r="L2342"/>
    </row>
    <row r="2343" spans="1:12" s="38" customFormat="1" ht="15.75">
      <c r="A2343" s="537"/>
      <c r="F2343" s="537"/>
      <c r="K2343" s="537"/>
    </row>
    <row r="2344" spans="1:12" s="38" customFormat="1" ht="15.75">
      <c r="A2344" s="537"/>
      <c r="F2344" s="537"/>
      <c r="K2344" s="537"/>
    </row>
    <row r="2345" spans="1:12" s="38" customFormat="1" ht="15.75">
      <c r="A2345" s="536"/>
    </row>
    <row r="2346" spans="1:12" s="38" customFormat="1" ht="15.75">
      <c r="A2346" s="536"/>
    </row>
    <row r="2347" spans="1:12" s="38" customFormat="1" ht="15.75">
      <c r="A2347" s="536"/>
    </row>
    <row r="2348" spans="1:12" s="38" customFormat="1" ht="15.75">
      <c r="A2348" s="536"/>
    </row>
    <row r="2349" spans="1:12" s="38" customFormat="1" ht="15.75">
      <c r="A2349" s="536"/>
    </row>
    <row r="2350" spans="1:12" s="38" customFormat="1" ht="15.75">
      <c r="A2350" s="536"/>
    </row>
    <row r="2351" spans="1:12" s="38" customFormat="1" ht="15.75">
      <c r="A2351" s="536"/>
    </row>
    <row r="2352" spans="1:12" s="38" customFormat="1" ht="15.75">
      <c r="A2352" s="536"/>
    </row>
    <row r="2353" spans="1:13" s="38" customFormat="1" ht="15.75">
      <c r="A2353" s="536"/>
    </row>
    <row r="2354" spans="1:13" s="38" customFormat="1" ht="15.75">
      <c r="A2354" s="536"/>
    </row>
    <row r="2355" spans="1:13" s="38" customFormat="1" ht="15.75">
      <c r="A2355" s="536"/>
    </row>
    <row r="2356" spans="1:13" s="38" customFormat="1" ht="15">
      <c r="A2356" s="39"/>
    </row>
    <row r="2357" spans="1:13" ht="23.25">
      <c r="A2357" s="535" t="s">
        <v>2522</v>
      </c>
    </row>
    <row r="2358" spans="1:13" ht="15.75">
      <c r="A2358" s="537" t="s">
        <v>2448</v>
      </c>
      <c r="B2358" s="38"/>
      <c r="C2358" s="38"/>
      <c r="D2358" s="38"/>
      <c r="E2358" s="38"/>
      <c r="F2358" s="537" t="s">
        <v>2449</v>
      </c>
      <c r="G2358" s="38"/>
      <c r="H2358" s="38"/>
      <c r="I2358" s="38"/>
      <c r="J2358" s="38"/>
      <c r="K2358" s="537" t="s">
        <v>2450</v>
      </c>
      <c r="L2358" s="38"/>
    </row>
    <row r="2359" spans="1:13" ht="15.75">
      <c r="A2359" s="166"/>
      <c r="F2359" s="166"/>
      <c r="K2359" s="166"/>
    </row>
    <row r="2360" spans="1:13" ht="15.75">
      <c r="A2360" s="166"/>
      <c r="F2360" s="166"/>
      <c r="H2360" s="533"/>
      <c r="K2360" s="166"/>
    </row>
    <row r="2361" spans="1:13" ht="15.75">
      <c r="A2361" s="166"/>
      <c r="F2361" s="166"/>
      <c r="K2361" s="166"/>
      <c r="M2361" s="533"/>
    </row>
    <row r="2362" spans="1:13" ht="15.75">
      <c r="A2362" s="166"/>
      <c r="F2362" s="166"/>
      <c r="K2362" s="166"/>
    </row>
    <row r="2363" spans="1:13" ht="15.75">
      <c r="A2363" s="166"/>
      <c r="F2363" s="166"/>
      <c r="K2363" s="166"/>
    </row>
    <row r="2364" spans="1:13" ht="15.75">
      <c r="A2364" s="166"/>
      <c r="K2364" s="166"/>
    </row>
    <row r="2365" spans="1:13" ht="15.75">
      <c r="A2365" s="166"/>
      <c r="K2365" s="166"/>
    </row>
    <row r="2366" spans="1:13" ht="15.75">
      <c r="A2366" s="166"/>
      <c r="K2366" s="166"/>
    </row>
    <row r="2367" spans="1:13" ht="15.75">
      <c r="A2367" s="166"/>
      <c r="K2367" s="166"/>
    </row>
    <row r="2368" spans="1:13" ht="15.75">
      <c r="A2368" s="166"/>
      <c r="K2368" s="166"/>
    </row>
    <row r="2369" spans="1:16" ht="15.75">
      <c r="A2369" s="166"/>
      <c r="K2369" s="166"/>
      <c r="P2369" t="s">
        <v>2297</v>
      </c>
    </row>
    <row r="2370" spans="1:16" ht="15.75">
      <c r="A2370" s="166"/>
      <c r="K2370" s="166"/>
    </row>
    <row r="2371" spans="1:16" ht="15.75">
      <c r="A2371" s="166"/>
      <c r="K2371" s="166"/>
    </row>
    <row r="2372" spans="1:16" ht="15.75">
      <c r="A2372" s="166"/>
      <c r="K2372" s="166"/>
    </row>
    <row r="2373" spans="1:16" ht="15.75">
      <c r="A2373" s="166"/>
      <c r="K2373" s="166"/>
    </row>
    <row r="2374" spans="1:16" ht="15.75">
      <c r="A2374" s="166"/>
      <c r="K2374" s="166"/>
    </row>
    <row r="2375" spans="1:16" ht="15.75">
      <c r="A2375" s="166"/>
    </row>
    <row r="2376" spans="1:16" ht="15.75">
      <c r="A2376" s="166"/>
    </row>
    <row r="2377" spans="1:16" ht="15.75">
      <c r="A2377" s="166"/>
    </row>
    <row r="2378" spans="1:16" ht="15.75">
      <c r="A2378" s="166"/>
    </row>
    <row r="2379" spans="1:16" ht="15.75">
      <c r="A2379" s="166"/>
    </row>
    <row r="2380" spans="1:16" ht="15.75">
      <c r="A2380" s="166"/>
    </row>
    <row r="2381" spans="1:16" ht="15.75">
      <c r="A2381" s="166"/>
    </row>
    <row r="2382" spans="1:16" ht="15.75">
      <c r="A2382" s="536"/>
      <c r="B2382" s="38"/>
    </row>
    <row r="2383" spans="1:16" ht="15.75">
      <c r="A2383" s="536"/>
      <c r="B2383" s="38"/>
    </row>
    <row r="2384" spans="1:16" ht="15.75">
      <c r="A2384" s="536"/>
      <c r="B2384" s="38"/>
    </row>
    <row r="2385" spans="1:21" ht="15.75">
      <c r="A2385" s="536"/>
      <c r="B2385" s="38"/>
    </row>
    <row r="2386" spans="1:21" ht="15.75">
      <c r="A2386" s="536"/>
      <c r="B2386" s="38"/>
    </row>
    <row r="2387" spans="1:21" ht="15.75">
      <c r="A2387" s="536"/>
      <c r="B2387" s="38"/>
    </row>
    <row r="2388" spans="1:21" ht="23.25">
      <c r="A2388" s="535" t="s">
        <v>3833</v>
      </c>
      <c r="B2388" s="38"/>
    </row>
    <row r="2389" spans="1:21" ht="15.75">
      <c r="A2389" s="537" t="s">
        <v>2448</v>
      </c>
      <c r="B2389" s="38"/>
      <c r="C2389" s="38"/>
      <c r="D2389" s="38"/>
      <c r="E2389" s="38"/>
      <c r="F2389" s="537" t="s">
        <v>2449</v>
      </c>
      <c r="G2389" s="38"/>
      <c r="H2389" s="38"/>
      <c r="I2389" s="38"/>
      <c r="J2389" s="38"/>
      <c r="K2389" s="537" t="s">
        <v>2450</v>
      </c>
      <c r="L2389" s="38"/>
    </row>
    <row r="2390" spans="1:21" ht="15.75">
      <c r="A2390" s="166"/>
      <c r="F2390" s="166"/>
      <c r="H2390" s="533"/>
      <c r="K2390" s="166" t="s">
        <v>677</v>
      </c>
      <c r="L2390" t="s">
        <v>4758</v>
      </c>
      <c r="M2390" s="38"/>
      <c r="N2390" s="38"/>
    </row>
    <row r="2391" spans="1:21" ht="15.75">
      <c r="A2391" s="166"/>
      <c r="F2391" s="166"/>
      <c r="H2391" s="38"/>
      <c r="I2391" s="38"/>
      <c r="K2391" s="166"/>
    </row>
    <row r="2392" spans="1:21" ht="15.75">
      <c r="A2392" s="166"/>
      <c r="F2392" s="166"/>
      <c r="H2392" s="21"/>
      <c r="I2392" s="58"/>
      <c r="J2392" s="38"/>
      <c r="K2392" s="166"/>
      <c r="S2392" s="21"/>
      <c r="T2392" s="58"/>
      <c r="U2392" s="38"/>
    </row>
    <row r="2393" spans="1:21" ht="15.75">
      <c r="A2393" s="166"/>
      <c r="F2393" s="166"/>
      <c r="H2393" s="38"/>
      <c r="I2393" s="38"/>
      <c r="K2393" s="166"/>
      <c r="M2393" s="38"/>
      <c r="N2393" s="38"/>
    </row>
    <row r="2394" spans="1:21" ht="15.75">
      <c r="A2394" s="166"/>
      <c r="F2394" s="166"/>
      <c r="H2394" s="38"/>
      <c r="I2394" s="38"/>
      <c r="K2394" s="166"/>
      <c r="M2394" s="38"/>
      <c r="N2394" s="38"/>
      <c r="O2394" s="38"/>
    </row>
    <row r="2395" spans="1:21" ht="15.75">
      <c r="A2395" s="166"/>
      <c r="K2395" s="166"/>
      <c r="M2395" s="38"/>
      <c r="N2395" s="38"/>
      <c r="O2395" s="38"/>
    </row>
    <row r="2396" spans="1:21" ht="15.75">
      <c r="A2396" s="166"/>
      <c r="C2396" s="38"/>
      <c r="K2396" s="166"/>
      <c r="M2396" s="38"/>
      <c r="N2396" s="38"/>
      <c r="O2396" s="38"/>
    </row>
    <row r="2397" spans="1:21" ht="15.75">
      <c r="A2397" s="542"/>
      <c r="K2397" s="166"/>
    </row>
    <row r="2398" spans="1:21" ht="15.75">
      <c r="A2398" s="166"/>
      <c r="K2398" s="166"/>
      <c r="S2398" s="21"/>
      <c r="T2398" s="58"/>
      <c r="U2398" s="38"/>
    </row>
    <row r="2399" spans="1:21" ht="15.75">
      <c r="A2399" s="166"/>
      <c r="K2399" s="166"/>
      <c r="S2399" s="21"/>
      <c r="T2399" s="58"/>
      <c r="U2399" s="38"/>
    </row>
    <row r="2400" spans="1:21" ht="15.75">
      <c r="A2400" s="166"/>
      <c r="K2400" s="166"/>
    </row>
    <row r="2401" spans="1:15" ht="15.75">
      <c r="A2401" s="166"/>
      <c r="C2401" s="38"/>
      <c r="D2401" s="38"/>
      <c r="E2401" s="38"/>
      <c r="K2401" s="166"/>
      <c r="M2401" s="21"/>
      <c r="N2401" s="58"/>
      <c r="O2401" s="38"/>
    </row>
    <row r="2402" spans="1:15" ht="15.75">
      <c r="A2402" s="166"/>
      <c r="H2402" t="s">
        <v>2297</v>
      </c>
      <c r="K2402" s="166"/>
    </row>
    <row r="2403" spans="1:15" ht="15.75">
      <c r="A2403" s="166"/>
      <c r="K2403" s="166"/>
    </row>
    <row r="2404" spans="1:15" ht="15.75">
      <c r="A2404" s="166"/>
      <c r="K2404" s="166"/>
    </row>
    <row r="2405" spans="1:15" ht="15.75">
      <c r="A2405" s="536"/>
      <c r="B2405" s="38"/>
      <c r="C2405" s="38"/>
      <c r="D2405" s="38"/>
      <c r="E2405" s="38"/>
      <c r="F2405" s="38"/>
      <c r="I2405" s="536"/>
      <c r="J2405" s="38"/>
      <c r="K2405" s="166"/>
    </row>
    <row r="2406" spans="1:15" ht="15.75">
      <c r="A2406" s="536"/>
      <c r="B2406" s="38"/>
      <c r="D2406" s="38"/>
      <c r="E2406" s="38"/>
      <c r="F2406" s="38"/>
      <c r="I2406" s="536"/>
      <c r="J2406" s="38"/>
      <c r="K2406" s="166"/>
      <c r="M2406" s="38"/>
      <c r="N2406" s="38"/>
    </row>
    <row r="2407" spans="1:15" ht="15.75">
      <c r="A2407" s="536"/>
      <c r="B2407" s="38"/>
      <c r="C2407" s="38"/>
      <c r="D2407" s="38"/>
      <c r="E2407" s="38"/>
      <c r="F2407" s="38"/>
      <c r="I2407" s="536"/>
      <c r="J2407" s="38"/>
      <c r="K2407" s="166"/>
    </row>
    <row r="2408" spans="1:15" ht="15.75">
      <c r="A2408" s="536"/>
      <c r="B2408" s="38"/>
      <c r="C2408" s="38"/>
      <c r="D2408" s="38"/>
      <c r="E2408" s="38"/>
      <c r="F2408" s="38"/>
      <c r="I2408" s="536"/>
      <c r="J2408" s="38"/>
      <c r="K2408" s="166"/>
    </row>
    <row r="2409" spans="1:15" ht="15.75">
      <c r="A2409" s="536"/>
      <c r="B2409" s="38"/>
      <c r="C2409" s="38"/>
      <c r="D2409" s="38"/>
      <c r="E2409" s="38"/>
      <c r="F2409" s="166"/>
      <c r="I2409" s="536"/>
      <c r="J2409" s="38"/>
      <c r="K2409" s="166"/>
    </row>
    <row r="2410" spans="1:15" ht="15.75">
      <c r="A2410" s="536"/>
      <c r="B2410" s="38"/>
      <c r="C2410" s="38"/>
      <c r="D2410" s="38"/>
      <c r="E2410" s="38"/>
      <c r="F2410" s="166"/>
      <c r="I2410" s="536"/>
      <c r="J2410" s="38"/>
      <c r="K2410" s="166"/>
    </row>
    <row r="2411" spans="1:15" ht="15.75">
      <c r="A2411" s="536"/>
      <c r="B2411" s="38"/>
      <c r="C2411" s="38"/>
      <c r="D2411" s="38"/>
      <c r="E2411" s="38"/>
      <c r="F2411" s="166"/>
      <c r="I2411" s="536"/>
      <c r="J2411" s="38"/>
      <c r="K2411" s="166"/>
    </row>
    <row r="2412" spans="1:15" ht="15.75">
      <c r="A2412" s="536"/>
      <c r="B2412" s="38"/>
      <c r="C2412" s="38"/>
      <c r="D2412" s="38"/>
      <c r="E2412" s="38"/>
      <c r="F2412" s="166"/>
      <c r="I2412" s="536"/>
      <c r="J2412" s="38"/>
      <c r="K2412" s="166"/>
    </row>
    <row r="2413" spans="1:15" ht="15.75">
      <c r="A2413" s="536"/>
      <c r="B2413" s="38"/>
      <c r="C2413" s="38"/>
      <c r="D2413" s="38"/>
      <c r="E2413" s="38"/>
      <c r="F2413" s="166"/>
      <c r="I2413" s="536"/>
      <c r="J2413" s="38"/>
      <c r="K2413" s="166"/>
      <c r="M2413" s="21"/>
      <c r="N2413" s="58"/>
    </row>
    <row r="2414" spans="1:15" ht="15.75">
      <c r="A2414" s="536"/>
      <c r="B2414" s="38"/>
      <c r="C2414" s="38"/>
      <c r="D2414" s="38"/>
      <c r="E2414" s="38"/>
      <c r="F2414" s="166"/>
      <c r="I2414" s="536"/>
      <c r="J2414" s="38"/>
      <c r="K2414" s="166"/>
      <c r="M2414" s="38"/>
      <c r="N2414" s="25"/>
    </row>
    <row r="2415" spans="1:15" ht="15.75">
      <c r="A2415" s="536"/>
      <c r="B2415" s="38"/>
      <c r="C2415" s="38"/>
      <c r="D2415" s="38"/>
      <c r="E2415" s="38"/>
      <c r="F2415" s="166"/>
      <c r="I2415" s="536"/>
      <c r="J2415" s="38"/>
      <c r="K2415" s="166"/>
      <c r="M2415" s="38"/>
      <c r="N2415" s="25"/>
    </row>
    <row r="2416" spans="1:15" ht="15.75">
      <c r="A2416" s="536"/>
      <c r="B2416" s="38"/>
      <c r="C2416" s="38"/>
      <c r="D2416" s="38"/>
      <c r="E2416" s="38"/>
      <c r="F2416" s="166"/>
      <c r="I2416" s="536"/>
      <c r="J2416" s="38"/>
      <c r="K2416" s="166"/>
      <c r="M2416" s="533"/>
    </row>
    <row r="2417" spans="1:15" ht="15.75">
      <c r="A2417" s="536"/>
      <c r="B2417" s="38"/>
      <c r="C2417" s="38"/>
      <c r="D2417" s="38"/>
      <c r="E2417" s="38"/>
      <c r="F2417" s="166"/>
      <c r="I2417" s="536"/>
      <c r="J2417" s="38"/>
      <c r="K2417" s="166"/>
      <c r="M2417" s="533"/>
    </row>
    <row r="2418" spans="1:15" ht="15.75">
      <c r="A2418" s="536"/>
      <c r="B2418" s="38"/>
      <c r="C2418" s="38"/>
      <c r="D2418" s="38"/>
      <c r="E2418" s="38"/>
      <c r="F2418" s="166"/>
      <c r="I2418" s="536"/>
      <c r="J2418" s="38"/>
      <c r="K2418" s="166"/>
      <c r="M2418" s="533"/>
    </row>
    <row r="2419" spans="1:15" ht="23.25">
      <c r="A2419" s="535" t="s">
        <v>2083</v>
      </c>
    </row>
    <row r="2420" spans="1:15" ht="15.75">
      <c r="A2420" s="537" t="s">
        <v>2448</v>
      </c>
      <c r="B2420" s="38"/>
      <c r="C2420" s="38"/>
      <c r="D2420" s="38"/>
      <c r="E2420" s="38"/>
      <c r="F2420" s="537" t="s">
        <v>2449</v>
      </c>
      <c r="G2420" s="38"/>
      <c r="H2420" s="38"/>
      <c r="I2420" s="38"/>
      <c r="J2420" s="38"/>
      <c r="K2420" s="537" t="s">
        <v>2450</v>
      </c>
      <c r="L2420" s="38"/>
    </row>
    <row r="2421" spans="1:15" ht="15.75">
      <c r="A2421" s="542" t="s">
        <v>678</v>
      </c>
      <c r="B2421" t="s">
        <v>4754</v>
      </c>
      <c r="C2421" s="38"/>
      <c r="F2421" s="166"/>
      <c r="H2421" s="38"/>
      <c r="I2421" s="38"/>
      <c r="K2421" s="166" t="s">
        <v>676</v>
      </c>
      <c r="L2421" t="s">
        <v>4958</v>
      </c>
    </row>
    <row r="2422" spans="1:15" ht="15.75">
      <c r="A2422" s="166"/>
      <c r="K2422" s="166"/>
      <c r="M2422" s="38"/>
      <c r="N2422" s="38"/>
    </row>
    <row r="2423" spans="1:15" ht="15.75">
      <c r="A2423" s="166"/>
      <c r="K2423" s="166"/>
      <c r="M2423" s="533"/>
    </row>
    <row r="2424" spans="1:15" ht="15.75">
      <c r="A2424" s="166"/>
      <c r="K2424" s="166"/>
      <c r="M2424" s="533"/>
    </row>
    <row r="2425" spans="1:15" ht="15.75">
      <c r="A2425" s="166"/>
      <c r="K2425" s="166"/>
      <c r="M2425" s="21"/>
      <c r="N2425" s="58"/>
      <c r="O2425" s="38"/>
    </row>
    <row r="2426" spans="1:15" ht="15.75">
      <c r="A2426" s="166"/>
      <c r="K2426" s="166"/>
    </row>
    <row r="2427" spans="1:15" ht="15.75">
      <c r="A2427" s="166"/>
      <c r="K2427" s="166"/>
    </row>
    <row r="2428" spans="1:15" ht="15.75">
      <c r="A2428" s="166"/>
      <c r="K2428" s="166"/>
      <c r="M2428" s="533"/>
    </row>
    <row r="2429" spans="1:15" ht="15.75">
      <c r="A2429" s="166"/>
      <c r="K2429" s="166"/>
      <c r="M2429" s="21"/>
      <c r="N2429" s="58"/>
    </row>
    <row r="2430" spans="1:15" ht="15.75">
      <c r="A2430" s="166"/>
      <c r="K2430" s="166"/>
    </row>
    <row r="2431" spans="1:15" ht="15.75">
      <c r="A2431" s="166"/>
      <c r="K2431" s="166"/>
    </row>
    <row r="2432" spans="1:15" ht="15.75">
      <c r="A2432" s="166"/>
      <c r="K2432" s="166"/>
    </row>
    <row r="2433" spans="1:11" ht="15.75">
      <c r="A2433" s="166"/>
      <c r="K2433" s="166"/>
    </row>
    <row r="2434" spans="1:11" ht="15.75">
      <c r="A2434" s="166"/>
      <c r="K2434" s="166"/>
    </row>
    <row r="2435" spans="1:11" ht="15.75">
      <c r="A2435" s="166"/>
      <c r="K2435" s="166"/>
    </row>
    <row r="2436" spans="1:11" ht="15.75">
      <c r="A2436" s="166"/>
      <c r="K2436" s="166"/>
    </row>
    <row r="2437" spans="1:11" ht="15.75">
      <c r="A2437" s="166"/>
    </row>
    <row r="2438" spans="1:11" ht="15.75">
      <c r="A2438" s="166"/>
    </row>
    <row r="2439" spans="1:11" ht="15.75">
      <c r="A2439" s="166"/>
    </row>
    <row r="2440" spans="1:11" ht="15.75">
      <c r="A2440" s="166"/>
      <c r="H2440" t="s">
        <v>2297</v>
      </c>
    </row>
    <row r="2441" spans="1:11" ht="15.75">
      <c r="A2441" s="166"/>
    </row>
    <row r="2442" spans="1:11" ht="15.75">
      <c r="A2442" s="166"/>
    </row>
    <row r="2443" spans="1:11" ht="15.75">
      <c r="A2443" s="166"/>
    </row>
    <row r="2444" spans="1:11" ht="15.75">
      <c r="A2444" s="166"/>
    </row>
    <row r="2445" spans="1:11" ht="15.75">
      <c r="A2445" s="166"/>
    </row>
    <row r="2446" spans="1:11" ht="15.75">
      <c r="A2446" s="166"/>
    </row>
    <row r="2447" spans="1:11" ht="15.75">
      <c r="A2447" s="536"/>
      <c r="B2447" s="38"/>
    </row>
    <row r="2448" spans="1:11" ht="15.75">
      <c r="A2448" s="536"/>
      <c r="B2448" s="38"/>
    </row>
    <row r="2449" spans="1:15" ht="15.75">
      <c r="A2449" s="536"/>
    </row>
    <row r="2450" spans="1:15" ht="23.25">
      <c r="A2450" s="535" t="s">
        <v>1593</v>
      </c>
    </row>
    <row r="2451" spans="1:15" ht="15.75">
      <c r="A2451" s="537" t="s">
        <v>2448</v>
      </c>
      <c r="B2451" s="38"/>
      <c r="C2451" s="38"/>
      <c r="D2451" s="38"/>
      <c r="E2451" s="38"/>
      <c r="F2451" s="537" t="s">
        <v>2449</v>
      </c>
      <c r="G2451" s="38"/>
      <c r="H2451" s="38"/>
      <c r="I2451" s="38"/>
      <c r="J2451" s="38"/>
      <c r="K2451" s="537" t="s">
        <v>2450</v>
      </c>
      <c r="L2451" s="38"/>
    </row>
    <row r="2452" spans="1:15" ht="15.75">
      <c r="A2452" s="166"/>
      <c r="C2452" s="38"/>
      <c r="D2452" s="38"/>
      <c r="E2452" s="38"/>
      <c r="F2452" s="166" t="s">
        <v>677</v>
      </c>
      <c r="G2452" t="s">
        <v>4846</v>
      </c>
      <c r="H2452" s="38"/>
      <c r="I2452" s="38"/>
      <c r="J2452" s="38"/>
      <c r="K2452" s="166" t="s">
        <v>677</v>
      </c>
      <c r="L2452" t="s">
        <v>4846</v>
      </c>
      <c r="M2452" s="38"/>
      <c r="N2452" s="38"/>
      <c r="O2452" s="38"/>
    </row>
    <row r="2453" spans="1:15" ht="15.75">
      <c r="A2453" s="166"/>
      <c r="B2453" s="417"/>
      <c r="C2453" s="38"/>
      <c r="D2453" s="38"/>
      <c r="E2453" s="38"/>
      <c r="F2453" s="166" t="s">
        <v>677</v>
      </c>
      <c r="G2453" t="s">
        <v>4952</v>
      </c>
      <c r="H2453" s="38"/>
      <c r="K2453" s="166"/>
      <c r="M2453" s="38"/>
      <c r="N2453" s="38"/>
      <c r="O2453" s="38"/>
    </row>
    <row r="2454" spans="1:15" ht="15.75">
      <c r="A2454" s="542"/>
      <c r="C2454" s="38"/>
      <c r="D2454" s="38"/>
      <c r="E2454" s="38"/>
      <c r="F2454" s="537"/>
      <c r="G2454" s="38"/>
      <c r="H2454" s="38"/>
      <c r="I2454" s="38"/>
      <c r="J2454" s="38"/>
      <c r="K2454" s="166"/>
      <c r="M2454" s="38"/>
      <c r="N2454" s="25"/>
    </row>
    <row r="2455" spans="1:15" ht="15.75">
      <c r="A2455" s="542"/>
      <c r="C2455" s="38"/>
      <c r="D2455" s="38"/>
      <c r="E2455" s="38"/>
      <c r="F2455" s="537"/>
      <c r="G2455" s="38"/>
      <c r="H2455" s="38"/>
      <c r="I2455" s="38"/>
      <c r="J2455" s="38"/>
      <c r="K2455" s="166"/>
      <c r="M2455" s="38"/>
      <c r="N2455" s="38"/>
      <c r="O2455" s="38"/>
    </row>
    <row r="2456" spans="1:15" ht="15.75">
      <c r="A2456" s="166"/>
      <c r="C2456" s="38"/>
      <c r="D2456" s="38"/>
      <c r="E2456" s="38"/>
      <c r="F2456" s="537"/>
      <c r="G2456" s="38"/>
      <c r="H2456" s="38"/>
      <c r="I2456" s="38"/>
      <c r="J2456" s="38"/>
      <c r="K2456" s="166"/>
      <c r="M2456" s="38"/>
      <c r="N2456" s="38"/>
    </row>
    <row r="2457" spans="1:15" ht="15.75">
      <c r="A2457" s="537"/>
      <c r="B2457" s="38"/>
      <c r="C2457" s="38"/>
      <c r="D2457" s="38"/>
      <c r="E2457" s="38"/>
      <c r="F2457" s="537"/>
      <c r="G2457" s="38"/>
      <c r="H2457" s="38"/>
      <c r="I2457" s="38"/>
      <c r="J2457" s="38"/>
      <c r="K2457" s="166"/>
    </row>
    <row r="2458" spans="1:15" ht="15.75">
      <c r="A2458" s="537"/>
      <c r="B2458" s="38"/>
      <c r="C2458" s="38"/>
      <c r="D2458" s="38"/>
      <c r="E2458" s="38"/>
      <c r="F2458" s="537"/>
      <c r="G2458" s="38"/>
      <c r="H2458" s="38"/>
      <c r="I2458" s="38"/>
      <c r="J2458" s="38"/>
      <c r="K2458" s="166"/>
      <c r="M2458" s="533"/>
    </row>
    <row r="2459" spans="1:15" ht="15.75">
      <c r="A2459" s="537"/>
      <c r="B2459" s="38"/>
      <c r="C2459" s="38"/>
      <c r="D2459" s="38"/>
      <c r="E2459" s="38"/>
      <c r="F2459" s="537"/>
      <c r="G2459" s="38"/>
      <c r="H2459" s="38"/>
      <c r="I2459" s="38"/>
      <c r="J2459" s="38"/>
      <c r="K2459" s="166"/>
    </row>
    <row r="2460" spans="1:15" ht="15.75">
      <c r="A2460" s="537"/>
      <c r="B2460" s="38"/>
      <c r="C2460" s="38"/>
      <c r="D2460" s="38"/>
      <c r="E2460" s="38"/>
      <c r="F2460" s="537"/>
      <c r="G2460" s="38"/>
      <c r="H2460" s="38"/>
      <c r="I2460" s="38"/>
      <c r="J2460" s="38"/>
      <c r="K2460" s="166"/>
    </row>
    <row r="2461" spans="1:15" ht="15.75">
      <c r="A2461" s="537"/>
      <c r="B2461" s="38"/>
      <c r="C2461" s="38"/>
      <c r="D2461" s="38"/>
      <c r="E2461" s="38"/>
      <c r="F2461" s="537"/>
      <c r="G2461" s="38"/>
      <c r="H2461" s="38"/>
      <c r="I2461" s="38"/>
      <c r="J2461" s="38"/>
      <c r="K2461" s="166"/>
    </row>
    <row r="2462" spans="1:15" ht="15.75">
      <c r="A2462" s="537"/>
      <c r="B2462" s="38"/>
      <c r="C2462" s="38"/>
      <c r="D2462" s="38"/>
      <c r="E2462" s="38"/>
      <c r="F2462" s="537"/>
      <c r="G2462" s="38"/>
      <c r="H2462" s="38"/>
      <c r="I2462" s="38"/>
      <c r="J2462" s="38"/>
      <c r="K2462" s="166"/>
    </row>
    <row r="2463" spans="1:15" ht="15.75">
      <c r="A2463" s="537"/>
      <c r="B2463" s="38"/>
      <c r="C2463" s="38"/>
      <c r="D2463" s="38"/>
      <c r="E2463" s="38"/>
      <c r="F2463" s="537"/>
      <c r="G2463" s="38"/>
      <c r="H2463" s="38"/>
      <c r="I2463" s="38"/>
      <c r="J2463" s="38"/>
      <c r="K2463" s="166"/>
    </row>
    <row r="2464" spans="1:15" ht="15.75">
      <c r="A2464" s="537"/>
      <c r="B2464" s="38"/>
      <c r="C2464" s="38"/>
      <c r="D2464" s="38"/>
      <c r="E2464" s="38"/>
      <c r="F2464" s="537"/>
      <c r="G2464" s="38"/>
      <c r="H2464" s="38"/>
      <c r="I2464" s="38"/>
      <c r="J2464" s="38"/>
      <c r="K2464" s="537"/>
      <c r="L2464" s="38"/>
    </row>
    <row r="2465" spans="1:12" ht="15.75">
      <c r="A2465" s="537"/>
      <c r="B2465" s="38"/>
      <c r="C2465" s="38"/>
      <c r="D2465" s="38"/>
      <c r="E2465" s="38"/>
      <c r="F2465" s="537"/>
      <c r="G2465" s="38"/>
      <c r="H2465" s="38"/>
      <c r="I2465" s="38"/>
      <c r="J2465" s="38"/>
      <c r="K2465" s="537"/>
      <c r="L2465" s="38"/>
    </row>
    <row r="2466" spans="1:12" ht="15.75">
      <c r="A2466" s="537"/>
      <c r="B2466" s="38"/>
      <c r="C2466" s="38"/>
      <c r="D2466" s="38"/>
      <c r="E2466" s="38"/>
      <c r="F2466" s="537"/>
      <c r="G2466" s="38"/>
      <c r="H2466" s="38"/>
      <c r="I2466" s="38"/>
      <c r="J2466" s="38"/>
      <c r="K2466" s="537"/>
      <c r="L2466" s="38"/>
    </row>
    <row r="2467" spans="1:12" ht="15.75">
      <c r="A2467" s="537"/>
      <c r="B2467" s="38"/>
      <c r="C2467" s="38"/>
      <c r="D2467" s="38"/>
      <c r="E2467" s="38"/>
      <c r="F2467" s="537"/>
      <c r="G2467" s="38"/>
      <c r="H2467" s="38"/>
      <c r="I2467" s="38"/>
      <c r="J2467" s="38"/>
      <c r="K2467" s="537"/>
      <c r="L2467" s="38"/>
    </row>
    <row r="2468" spans="1:12" ht="15.75">
      <c r="A2468" s="537"/>
      <c r="B2468" s="38"/>
      <c r="C2468" s="38"/>
      <c r="D2468" s="38"/>
      <c r="E2468" s="38"/>
      <c r="F2468" s="537"/>
      <c r="G2468" s="38"/>
      <c r="H2468" s="38"/>
      <c r="I2468" s="38"/>
      <c r="J2468" s="38"/>
      <c r="K2468" s="537"/>
      <c r="L2468" s="38"/>
    </row>
    <row r="2469" spans="1:12" ht="15.75">
      <c r="A2469" s="537"/>
      <c r="B2469" s="38"/>
      <c r="C2469" s="38"/>
      <c r="D2469" s="38"/>
      <c r="E2469" s="38"/>
      <c r="F2469" s="537"/>
      <c r="G2469" s="38"/>
      <c r="H2469" s="38"/>
      <c r="I2469" s="38"/>
      <c r="J2469" s="38"/>
      <c r="K2469" s="537"/>
      <c r="L2469" s="38"/>
    </row>
    <row r="2470" spans="1:12" ht="15.75">
      <c r="A2470" s="537"/>
      <c r="B2470" s="38"/>
      <c r="C2470" s="38"/>
      <c r="D2470" s="38"/>
      <c r="E2470" s="38"/>
      <c r="F2470" s="537"/>
      <c r="G2470" s="38"/>
      <c r="H2470" s="38"/>
      <c r="I2470" s="38"/>
      <c r="J2470" s="38"/>
      <c r="K2470" s="537"/>
      <c r="L2470" s="38"/>
    </row>
    <row r="2471" spans="1:12" ht="15.75">
      <c r="A2471" s="537"/>
      <c r="B2471" s="38"/>
      <c r="C2471" s="38"/>
      <c r="D2471" s="38"/>
      <c r="E2471" s="38"/>
      <c r="F2471" s="537"/>
      <c r="G2471" s="38"/>
      <c r="H2471" s="38"/>
      <c r="I2471" s="38"/>
      <c r="J2471" s="38"/>
      <c r="K2471" s="537"/>
      <c r="L2471" s="38"/>
    </row>
    <row r="2472" spans="1:12" ht="15.75">
      <c r="A2472" s="537"/>
      <c r="B2472" s="38"/>
      <c r="C2472" s="38"/>
      <c r="D2472" s="38"/>
      <c r="E2472" s="38"/>
      <c r="F2472" s="537"/>
      <c r="G2472" s="38"/>
      <c r="H2472" s="38"/>
      <c r="I2472" s="38"/>
      <c r="J2472" s="38"/>
      <c r="K2472" s="537"/>
      <c r="L2472" s="38"/>
    </row>
    <row r="2473" spans="1:12" ht="15.75">
      <c r="A2473" s="537"/>
      <c r="B2473" s="38"/>
      <c r="C2473" s="38"/>
      <c r="D2473" s="38"/>
      <c r="E2473" s="38"/>
      <c r="F2473" s="537"/>
      <c r="G2473" s="38"/>
      <c r="H2473" s="38"/>
      <c r="I2473" s="38"/>
      <c r="J2473" s="38"/>
      <c r="K2473" s="537"/>
      <c r="L2473" s="38"/>
    </row>
    <row r="2474" spans="1:12" ht="15.75">
      <c r="A2474" s="537"/>
      <c r="B2474" s="38"/>
      <c r="C2474" s="38"/>
      <c r="D2474" s="38"/>
      <c r="E2474" s="38"/>
      <c r="F2474" s="537"/>
      <c r="G2474" s="38"/>
      <c r="H2474" s="38"/>
      <c r="I2474" s="38"/>
      <c r="J2474" s="38"/>
      <c r="K2474" s="537"/>
      <c r="L2474" s="38"/>
    </row>
    <row r="2475" spans="1:12" ht="15.75">
      <c r="A2475" s="537"/>
      <c r="B2475" s="38"/>
      <c r="C2475" s="38"/>
      <c r="D2475" s="38"/>
      <c r="E2475" s="38"/>
      <c r="F2475" s="537"/>
      <c r="G2475" s="38"/>
      <c r="H2475" s="38"/>
      <c r="I2475" s="38"/>
      <c r="J2475" s="38"/>
      <c r="K2475" s="537"/>
      <c r="L2475" s="38"/>
    </row>
    <row r="2476" spans="1:12" ht="15.75">
      <c r="A2476" s="537"/>
      <c r="B2476" s="38"/>
      <c r="C2476" s="38"/>
      <c r="D2476" s="38"/>
      <c r="E2476" s="38"/>
      <c r="F2476" s="537"/>
      <c r="G2476" s="38"/>
      <c r="H2476" s="38"/>
      <c r="I2476" s="38"/>
      <c r="J2476" s="38"/>
      <c r="K2476" s="537"/>
      <c r="L2476" s="38"/>
    </row>
    <row r="2477" spans="1:12" ht="15.75">
      <c r="A2477" s="536"/>
      <c r="B2477" s="38"/>
    </row>
    <row r="2478" spans="1:12" ht="15.75">
      <c r="A2478" s="536"/>
      <c r="B2478" s="38"/>
    </row>
    <row r="2479" spans="1:12" ht="15.75">
      <c r="A2479" s="536"/>
      <c r="B2479" s="38"/>
    </row>
    <row r="2480" spans="1:12" ht="15.75">
      <c r="A2480" s="536"/>
      <c r="B2480" s="38"/>
    </row>
    <row r="2481" spans="1:12" ht="23.25">
      <c r="A2481" s="535" t="s">
        <v>3163</v>
      </c>
      <c r="B2481" s="38"/>
    </row>
    <row r="2482" spans="1:12" ht="15.75">
      <c r="A2482" s="537" t="s">
        <v>2448</v>
      </c>
      <c r="B2482" s="38"/>
      <c r="C2482" s="38"/>
      <c r="D2482" s="38"/>
      <c r="E2482" s="38"/>
      <c r="F2482" s="537" t="s">
        <v>2449</v>
      </c>
      <c r="G2482" s="38"/>
      <c r="H2482" s="38"/>
      <c r="I2482" s="38"/>
      <c r="J2482" s="38"/>
      <c r="K2482" s="537" t="s">
        <v>2450</v>
      </c>
      <c r="L2482" s="38"/>
    </row>
    <row r="2483" spans="1:12" ht="15.75">
      <c r="A2483" s="542"/>
      <c r="C2483" s="38"/>
      <c r="D2483" s="38"/>
      <c r="E2483" s="38"/>
      <c r="F2483" s="166"/>
      <c r="H2483" s="21"/>
      <c r="I2483" s="38"/>
      <c r="J2483" s="38"/>
      <c r="K2483" s="166" t="s">
        <v>676</v>
      </c>
      <c r="L2483" t="s">
        <v>4838</v>
      </c>
    </row>
    <row r="2484" spans="1:12" ht="15.75">
      <c r="A2484" s="166"/>
      <c r="C2484" s="38"/>
      <c r="D2484" s="38"/>
      <c r="E2484" s="38"/>
      <c r="F2484" s="166"/>
      <c r="H2484" s="38"/>
      <c r="I2484" s="38"/>
      <c r="J2484" s="38"/>
      <c r="K2484" s="166"/>
    </row>
    <row r="2485" spans="1:12" ht="15.75">
      <c r="A2485" s="166"/>
      <c r="C2485" s="38"/>
      <c r="D2485" s="38"/>
      <c r="E2485" s="38"/>
      <c r="F2485" s="166"/>
      <c r="H2485" s="38"/>
      <c r="I2485" s="38"/>
      <c r="J2485" s="38"/>
      <c r="K2485" s="166"/>
    </row>
    <row r="2486" spans="1:12" ht="15.75">
      <c r="A2486" s="537"/>
      <c r="B2486" s="38"/>
      <c r="C2486" s="38"/>
      <c r="D2486" s="38"/>
      <c r="E2486" s="38"/>
      <c r="F2486" s="166"/>
      <c r="H2486" s="38"/>
      <c r="I2486" s="38"/>
      <c r="K2486" s="166"/>
    </row>
    <row r="2487" spans="1:12" ht="15.75">
      <c r="A2487" s="537"/>
      <c r="B2487" s="38"/>
      <c r="C2487" s="38"/>
      <c r="D2487" s="38"/>
      <c r="E2487" s="38"/>
      <c r="F2487" s="166"/>
      <c r="H2487" s="38"/>
      <c r="I2487" s="38"/>
      <c r="J2487" s="38"/>
      <c r="K2487" s="166"/>
    </row>
    <row r="2488" spans="1:12" ht="15.75">
      <c r="A2488" s="537"/>
      <c r="B2488" s="38"/>
      <c r="C2488" s="38"/>
      <c r="D2488" s="38"/>
      <c r="E2488" s="38"/>
      <c r="F2488" s="166"/>
      <c r="H2488" s="38"/>
      <c r="I2488" s="38"/>
      <c r="J2488" s="38"/>
      <c r="K2488" s="166"/>
    </row>
    <row r="2489" spans="1:12" ht="15.75">
      <c r="A2489" s="537"/>
      <c r="B2489" s="38"/>
      <c r="C2489" s="38"/>
      <c r="D2489" s="38"/>
      <c r="E2489" s="38"/>
      <c r="F2489" s="537"/>
      <c r="G2489" s="38"/>
      <c r="H2489" s="38"/>
      <c r="I2489" s="38"/>
      <c r="J2489" s="38"/>
      <c r="K2489" s="166"/>
    </row>
    <row r="2490" spans="1:12" ht="15.75">
      <c r="A2490" s="537"/>
      <c r="B2490" s="38"/>
      <c r="C2490" s="38"/>
      <c r="D2490" s="38"/>
      <c r="E2490" s="38"/>
      <c r="F2490" s="537"/>
      <c r="G2490" s="38"/>
      <c r="H2490" s="38"/>
      <c r="I2490" s="38"/>
      <c r="J2490" s="38"/>
      <c r="K2490" s="166"/>
    </row>
    <row r="2491" spans="1:12" ht="15.75">
      <c r="A2491" s="537"/>
      <c r="B2491" s="38"/>
      <c r="C2491" s="38"/>
      <c r="D2491" s="38"/>
      <c r="E2491" s="38"/>
      <c r="F2491" s="537"/>
      <c r="G2491" s="38"/>
      <c r="H2491" s="38"/>
      <c r="I2491" s="38"/>
      <c r="J2491" s="38"/>
      <c r="K2491" s="166"/>
    </row>
    <row r="2492" spans="1:12" ht="15.75">
      <c r="A2492" s="537"/>
      <c r="B2492" s="38"/>
      <c r="C2492" s="38"/>
      <c r="D2492" s="38"/>
      <c r="E2492" s="38"/>
      <c r="F2492" s="537"/>
      <c r="G2492" s="38"/>
      <c r="H2492" s="38"/>
      <c r="I2492" s="38"/>
      <c r="J2492" s="38"/>
      <c r="K2492" s="166"/>
    </row>
    <row r="2493" spans="1:12" ht="15.75">
      <c r="A2493" s="537"/>
      <c r="B2493" s="38"/>
      <c r="C2493" s="38"/>
      <c r="D2493" s="38"/>
      <c r="E2493" s="38"/>
      <c r="F2493" s="537"/>
      <c r="G2493" s="38"/>
      <c r="H2493" s="38"/>
      <c r="I2493" s="38"/>
      <c r="J2493" s="38"/>
      <c r="K2493" s="166"/>
    </row>
    <row r="2494" spans="1:12" ht="15.75">
      <c r="A2494" s="537"/>
      <c r="B2494" s="38"/>
      <c r="C2494" s="38"/>
      <c r="D2494" s="38"/>
      <c r="E2494" s="38"/>
      <c r="F2494" s="537"/>
      <c r="G2494" s="38"/>
      <c r="H2494" s="38"/>
      <c r="I2494" s="38"/>
      <c r="J2494" s="38"/>
      <c r="K2494" s="166"/>
    </row>
    <row r="2495" spans="1:12" ht="15.75">
      <c r="A2495" s="537"/>
      <c r="B2495" s="38"/>
      <c r="C2495" s="38"/>
      <c r="D2495" s="38"/>
      <c r="E2495" s="38"/>
      <c r="F2495" s="537"/>
      <c r="G2495" s="38"/>
      <c r="H2495" s="38"/>
      <c r="I2495" s="38"/>
      <c r="J2495" s="38"/>
      <c r="K2495" s="166"/>
    </row>
    <row r="2496" spans="1:12" ht="15.75">
      <c r="A2496" s="537"/>
      <c r="B2496" s="38"/>
      <c r="C2496" s="38"/>
      <c r="D2496" s="38"/>
      <c r="E2496" s="38"/>
      <c r="F2496" s="537"/>
      <c r="G2496" s="38"/>
      <c r="H2496" s="38"/>
      <c r="I2496" s="38"/>
      <c r="J2496" s="38"/>
      <c r="K2496" s="166"/>
    </row>
    <row r="2497" spans="1:12" ht="15.75">
      <c r="A2497" s="537"/>
      <c r="B2497" s="38"/>
      <c r="C2497" s="38"/>
      <c r="D2497" s="38"/>
      <c r="E2497" s="38"/>
      <c r="F2497" s="537"/>
      <c r="G2497" s="38"/>
      <c r="H2497" s="38"/>
      <c r="I2497" s="38"/>
      <c r="J2497" s="38"/>
      <c r="K2497" s="166"/>
    </row>
    <row r="2498" spans="1:12" ht="15.75">
      <c r="A2498" s="537"/>
      <c r="B2498" s="38"/>
      <c r="C2498" s="38"/>
      <c r="D2498" s="38"/>
      <c r="E2498" s="38"/>
      <c r="F2498" s="537"/>
      <c r="G2498" s="38"/>
      <c r="H2498" s="38"/>
      <c r="I2498" s="38"/>
      <c r="J2498" s="38"/>
      <c r="K2498" s="537"/>
      <c r="L2498" s="38"/>
    </row>
    <row r="2499" spans="1:12" ht="15.75">
      <c r="A2499" s="537"/>
      <c r="B2499" s="38"/>
      <c r="C2499" s="38"/>
      <c r="D2499" s="38"/>
      <c r="E2499" s="38"/>
      <c r="F2499" s="537"/>
      <c r="G2499" s="38"/>
      <c r="H2499" s="38"/>
      <c r="I2499" s="38"/>
      <c r="J2499" s="38"/>
      <c r="K2499" s="537"/>
      <c r="L2499" s="38"/>
    </row>
    <row r="2500" spans="1:12" ht="15.75">
      <c r="A2500" s="537"/>
      <c r="B2500" s="38"/>
      <c r="C2500" s="38"/>
      <c r="D2500" s="38"/>
      <c r="E2500" s="38"/>
      <c r="F2500" s="537"/>
      <c r="G2500" s="38"/>
      <c r="H2500" s="38"/>
      <c r="I2500" s="38"/>
      <c r="J2500" s="38"/>
      <c r="K2500" s="537"/>
      <c r="L2500" s="38"/>
    </row>
    <row r="2501" spans="1:12" ht="15.75">
      <c r="A2501" s="537"/>
      <c r="B2501" s="38"/>
      <c r="C2501" s="38"/>
      <c r="D2501" s="38"/>
      <c r="E2501" s="38"/>
      <c r="F2501" s="537"/>
      <c r="G2501" s="38"/>
      <c r="H2501" s="38"/>
      <c r="I2501" s="38"/>
      <c r="J2501" s="38"/>
      <c r="K2501" s="537"/>
      <c r="L2501" s="38"/>
    </row>
    <row r="2502" spans="1:12" ht="15.75">
      <c r="A2502" s="537"/>
      <c r="B2502" s="38"/>
      <c r="C2502" s="38"/>
      <c r="D2502" s="38"/>
      <c r="E2502" s="38"/>
      <c r="F2502" s="537"/>
      <c r="G2502" s="38"/>
      <c r="H2502" s="38"/>
      <c r="I2502" s="38"/>
      <c r="J2502" s="38"/>
      <c r="K2502" s="537"/>
      <c r="L2502" s="38"/>
    </row>
    <row r="2503" spans="1:12" ht="15.75">
      <c r="A2503" s="537"/>
      <c r="B2503" s="38"/>
      <c r="C2503" s="38"/>
      <c r="D2503" s="38"/>
      <c r="E2503" s="38"/>
      <c r="F2503" s="537"/>
      <c r="G2503" s="38"/>
      <c r="H2503" s="38"/>
      <c r="I2503" s="38"/>
      <c r="J2503" s="38"/>
      <c r="K2503" s="537"/>
      <c r="L2503" s="38"/>
    </row>
    <row r="2504" spans="1:12" ht="15.75">
      <c r="A2504" s="536"/>
      <c r="B2504" s="38"/>
    </row>
    <row r="2505" spans="1:12" ht="15.75">
      <c r="A2505" s="536"/>
      <c r="B2505" s="38"/>
    </row>
    <row r="2506" spans="1:12" ht="15.75">
      <c r="A2506" s="536"/>
      <c r="B2506" s="38"/>
    </row>
    <row r="2507" spans="1:12" ht="15.75">
      <c r="A2507" s="536"/>
      <c r="B2507" s="38"/>
    </row>
    <row r="2508" spans="1:12" ht="15.75">
      <c r="A2508" s="536"/>
      <c r="B2508" s="38"/>
    </row>
    <row r="2509" spans="1:12" ht="15.75">
      <c r="A2509" s="536"/>
      <c r="B2509" s="38"/>
    </row>
    <row r="2510" spans="1:12" ht="15.75">
      <c r="A2510" s="536"/>
      <c r="B2510" s="38"/>
    </row>
    <row r="2511" spans="1:12" ht="15.75">
      <c r="A2511" s="536"/>
      <c r="B2511" s="38"/>
    </row>
    <row r="2512" spans="1:12" ht="23.25">
      <c r="A2512" s="535" t="s">
        <v>629</v>
      </c>
      <c r="B2512" s="38"/>
    </row>
    <row r="2513" spans="1:13" ht="15.75">
      <c r="A2513" s="537" t="s">
        <v>2448</v>
      </c>
      <c r="B2513" s="38"/>
      <c r="C2513" s="38"/>
      <c r="D2513" s="38"/>
      <c r="E2513" s="38"/>
      <c r="F2513" s="537" t="s">
        <v>2449</v>
      </c>
      <c r="G2513" s="38"/>
      <c r="H2513" s="38"/>
      <c r="I2513" s="38"/>
      <c r="J2513" s="38"/>
      <c r="K2513" s="537" t="s">
        <v>2450</v>
      </c>
      <c r="L2513" s="38"/>
    </row>
    <row r="2514" spans="1:13" ht="15.75">
      <c r="A2514" s="166"/>
      <c r="E2514" s="38"/>
      <c r="F2514" s="166"/>
      <c r="I2514" s="38"/>
      <c r="J2514" s="38"/>
      <c r="K2514" s="166" t="s">
        <v>678</v>
      </c>
      <c r="L2514" t="s">
        <v>4668</v>
      </c>
    </row>
    <row r="2515" spans="1:13" ht="15.75">
      <c r="A2515" s="166"/>
      <c r="C2515" s="38"/>
      <c r="D2515" s="38"/>
      <c r="E2515" s="38"/>
      <c r="F2515" s="537"/>
      <c r="G2515" s="38"/>
      <c r="H2515" s="38"/>
      <c r="I2515" s="38"/>
      <c r="J2515" s="38"/>
      <c r="K2515" s="166"/>
    </row>
    <row r="2516" spans="1:13" ht="15.75">
      <c r="A2516" s="537"/>
      <c r="B2516" s="38"/>
      <c r="C2516" s="38"/>
      <c r="D2516" s="38"/>
      <c r="E2516" s="38"/>
      <c r="F2516" s="537"/>
      <c r="G2516" s="38"/>
      <c r="H2516" s="38"/>
      <c r="I2516" s="38"/>
      <c r="J2516" s="38"/>
      <c r="K2516" s="166"/>
      <c r="M2516" s="533"/>
    </row>
    <row r="2517" spans="1:13" ht="15.75">
      <c r="A2517" s="537"/>
      <c r="B2517" s="38"/>
      <c r="C2517" s="38"/>
      <c r="D2517" s="38"/>
      <c r="E2517" s="38"/>
      <c r="F2517" s="537"/>
      <c r="G2517" s="38"/>
      <c r="H2517" s="38"/>
      <c r="I2517" s="38"/>
      <c r="J2517" s="38"/>
      <c r="K2517" s="166"/>
      <c r="M2517" s="533"/>
    </row>
    <row r="2518" spans="1:13" ht="15.75">
      <c r="A2518" s="537"/>
      <c r="B2518" s="38"/>
      <c r="C2518" s="38"/>
      <c r="D2518" s="38"/>
      <c r="E2518" s="38"/>
      <c r="F2518" s="537"/>
      <c r="G2518" s="38"/>
      <c r="H2518" s="38"/>
      <c r="I2518" s="38"/>
      <c r="J2518" s="38"/>
      <c r="K2518" s="166"/>
    </row>
    <row r="2519" spans="1:13" ht="15.75">
      <c r="A2519" s="537"/>
      <c r="B2519" s="38"/>
      <c r="C2519" s="38"/>
      <c r="D2519" s="38"/>
      <c r="E2519" s="38"/>
      <c r="F2519" s="537"/>
      <c r="G2519" s="38"/>
      <c r="H2519" s="38"/>
      <c r="I2519" s="38"/>
      <c r="J2519" s="38"/>
      <c r="K2519" s="166"/>
    </row>
    <row r="2520" spans="1:13" ht="15.75">
      <c r="A2520" s="537"/>
      <c r="B2520" s="38"/>
      <c r="C2520" s="38"/>
      <c r="D2520" s="38"/>
      <c r="E2520" s="38"/>
      <c r="F2520" s="537"/>
      <c r="G2520" s="38"/>
      <c r="H2520" s="38"/>
      <c r="I2520" s="38"/>
      <c r="J2520" s="38"/>
      <c r="K2520" s="166"/>
    </row>
    <row r="2521" spans="1:13" ht="15.75">
      <c r="A2521" s="537"/>
      <c r="B2521" s="38"/>
      <c r="C2521" s="38"/>
      <c r="D2521" s="38"/>
      <c r="E2521" s="38"/>
      <c r="F2521" s="537"/>
      <c r="G2521" s="38"/>
      <c r="H2521" s="38"/>
      <c r="I2521" s="38"/>
      <c r="J2521" s="38"/>
      <c r="K2521" s="166"/>
    </row>
    <row r="2522" spans="1:13" ht="15.75">
      <c r="A2522" s="537"/>
      <c r="B2522" s="38"/>
      <c r="C2522" s="38"/>
      <c r="D2522" s="38"/>
      <c r="E2522" s="38"/>
      <c r="F2522" s="537"/>
      <c r="G2522" s="38"/>
      <c r="H2522" s="38"/>
      <c r="I2522" s="38"/>
      <c r="J2522" s="38"/>
      <c r="K2522" s="166"/>
    </row>
    <row r="2523" spans="1:13" ht="15.75">
      <c r="A2523" s="537"/>
      <c r="B2523" s="38"/>
      <c r="C2523" s="38"/>
      <c r="D2523" s="38"/>
      <c r="E2523" s="38"/>
      <c r="F2523" s="537"/>
      <c r="G2523" s="38"/>
      <c r="H2523" s="38"/>
      <c r="I2523" s="38"/>
      <c r="J2523" s="38"/>
      <c r="K2523" s="166"/>
    </row>
    <row r="2524" spans="1:13" ht="15.75">
      <c r="A2524" s="537"/>
      <c r="B2524" s="38"/>
      <c r="C2524" s="38"/>
      <c r="D2524" s="38"/>
      <c r="E2524" s="38"/>
      <c r="F2524" s="537"/>
      <c r="G2524" s="38"/>
      <c r="H2524" s="38"/>
      <c r="I2524" s="38"/>
      <c r="J2524" s="38"/>
      <c r="K2524" s="166"/>
    </row>
    <row r="2525" spans="1:13" ht="15.75">
      <c r="A2525" s="537"/>
      <c r="B2525" s="38"/>
      <c r="C2525" s="38"/>
      <c r="D2525" s="38"/>
      <c r="E2525" s="38"/>
      <c r="F2525" s="537"/>
      <c r="G2525" s="38"/>
      <c r="H2525" s="38"/>
      <c r="I2525" s="38"/>
      <c r="J2525" s="38"/>
      <c r="K2525" s="166"/>
    </row>
    <row r="2526" spans="1:13" ht="15.75">
      <c r="A2526" s="537"/>
      <c r="B2526" s="38"/>
      <c r="C2526" s="38"/>
      <c r="D2526" s="38"/>
      <c r="E2526" s="38"/>
      <c r="F2526" s="537"/>
      <c r="G2526" s="38"/>
      <c r="H2526" s="38"/>
      <c r="I2526" s="38"/>
      <c r="J2526" s="38"/>
      <c r="K2526" s="166"/>
    </row>
    <row r="2527" spans="1:13" ht="15.75">
      <c r="A2527" s="537"/>
      <c r="B2527" s="38"/>
      <c r="C2527" s="38"/>
      <c r="D2527" s="38"/>
      <c r="E2527" s="38"/>
      <c r="F2527" s="537"/>
      <c r="G2527" s="38"/>
      <c r="H2527" s="38"/>
      <c r="I2527" s="38"/>
      <c r="J2527" s="38"/>
      <c r="K2527" s="537"/>
      <c r="L2527" s="38"/>
    </row>
    <row r="2528" spans="1:13" ht="15.75">
      <c r="A2528" s="537"/>
      <c r="B2528" s="38"/>
      <c r="C2528" s="38"/>
      <c r="D2528" s="38"/>
      <c r="E2528" s="38"/>
      <c r="F2528" s="537"/>
      <c r="G2528" s="38"/>
      <c r="H2528" s="38"/>
      <c r="I2528" s="38"/>
      <c r="J2528" s="38"/>
      <c r="K2528" s="537"/>
      <c r="L2528" s="38"/>
    </row>
    <row r="2529" spans="1:12" ht="15.75">
      <c r="A2529" s="537"/>
      <c r="B2529" s="38"/>
      <c r="C2529" s="38"/>
      <c r="D2529" s="38"/>
      <c r="E2529" s="38"/>
      <c r="F2529" s="537"/>
      <c r="G2529" s="38"/>
      <c r="H2529" s="38"/>
      <c r="I2529" s="38"/>
      <c r="J2529" s="38"/>
      <c r="K2529" s="537"/>
      <c r="L2529" s="38"/>
    </row>
    <row r="2530" spans="1:12" ht="15.75">
      <c r="A2530" s="537"/>
      <c r="B2530" s="38"/>
      <c r="C2530" s="38"/>
      <c r="D2530" s="38"/>
      <c r="E2530" s="38"/>
      <c r="F2530" s="537"/>
      <c r="G2530" s="38"/>
      <c r="H2530" s="38"/>
      <c r="I2530" s="38"/>
      <c r="J2530" s="38"/>
      <c r="K2530" s="537"/>
      <c r="L2530" s="38"/>
    </row>
    <row r="2531" spans="1:12" ht="15.75">
      <c r="A2531" s="537"/>
      <c r="B2531" s="38"/>
      <c r="C2531" s="38"/>
      <c r="D2531" s="38"/>
      <c r="E2531" s="38"/>
      <c r="F2531" s="537"/>
      <c r="G2531" s="38"/>
      <c r="H2531" s="38"/>
      <c r="I2531" s="38"/>
      <c r="J2531" s="38"/>
      <c r="K2531" s="537"/>
      <c r="L2531" s="38"/>
    </row>
    <row r="2532" spans="1:12" ht="15.75">
      <c r="A2532" s="537"/>
      <c r="B2532" s="38"/>
      <c r="C2532" s="38"/>
      <c r="D2532" s="38"/>
      <c r="E2532" s="38"/>
      <c r="F2532" s="537"/>
      <c r="G2532" s="38"/>
      <c r="H2532" s="38"/>
      <c r="I2532" s="38"/>
      <c r="J2532" s="38"/>
      <c r="K2532" s="537"/>
      <c r="L2532" s="38"/>
    </row>
    <row r="2533" spans="1:12" ht="15.75">
      <c r="A2533" s="537"/>
      <c r="B2533" s="38"/>
      <c r="C2533" s="38"/>
      <c r="D2533" s="38"/>
      <c r="E2533" s="38"/>
      <c r="F2533" s="537"/>
      <c r="G2533" s="38"/>
      <c r="H2533" s="38"/>
      <c r="I2533" s="38"/>
      <c r="J2533" s="38"/>
      <c r="K2533" s="537"/>
      <c r="L2533" s="38"/>
    </row>
    <row r="2534" spans="1:12" ht="15.75">
      <c r="A2534" s="537"/>
      <c r="B2534" s="38"/>
      <c r="C2534" s="38"/>
      <c r="D2534" s="38"/>
      <c r="E2534" s="38"/>
      <c r="F2534" s="537"/>
      <c r="G2534" s="38"/>
      <c r="H2534" s="38"/>
      <c r="I2534" s="38"/>
      <c r="J2534" s="38"/>
      <c r="K2534" s="537"/>
      <c r="L2534" s="38"/>
    </row>
    <row r="2535" spans="1:12" ht="15.75">
      <c r="A2535" s="537"/>
      <c r="B2535" s="38"/>
      <c r="C2535" s="38"/>
      <c r="D2535" s="38"/>
      <c r="E2535" s="38"/>
      <c r="F2535" s="537"/>
      <c r="G2535" s="38"/>
      <c r="H2535" s="38"/>
      <c r="I2535" s="38"/>
      <c r="J2535" s="38"/>
      <c r="K2535" s="537"/>
      <c r="L2535" s="38"/>
    </row>
    <row r="2536" spans="1:12" ht="15.75">
      <c r="A2536" s="537"/>
      <c r="B2536" s="38"/>
      <c r="C2536" s="38"/>
      <c r="D2536" s="38"/>
      <c r="E2536" s="38"/>
      <c r="F2536" s="537"/>
      <c r="G2536" s="38"/>
      <c r="H2536" s="38"/>
      <c r="I2536" s="38"/>
      <c r="J2536" s="38"/>
      <c r="K2536" s="537"/>
      <c r="L2536" s="38"/>
    </row>
    <row r="2537" spans="1:12" ht="15.75">
      <c r="A2537" s="537"/>
      <c r="B2537" s="38"/>
      <c r="C2537" s="38"/>
      <c r="D2537" s="38"/>
      <c r="E2537" s="38"/>
      <c r="F2537" s="537"/>
      <c r="G2537" s="38"/>
      <c r="H2537" s="38"/>
      <c r="I2537" s="38"/>
      <c r="J2537" s="38"/>
      <c r="K2537" s="537"/>
      <c r="L2537" s="38"/>
    </row>
    <row r="2538" spans="1:12" ht="15.75">
      <c r="A2538" s="537"/>
      <c r="B2538" s="38"/>
      <c r="C2538" s="38"/>
      <c r="D2538" s="38"/>
      <c r="E2538" s="38"/>
      <c r="F2538" s="537"/>
      <c r="G2538" s="38"/>
      <c r="H2538" s="38"/>
      <c r="I2538" s="38"/>
      <c r="J2538" s="38"/>
      <c r="K2538" s="537"/>
      <c r="L2538" s="38"/>
    </row>
    <row r="2539" spans="1:12" ht="15.75">
      <c r="A2539" s="537"/>
      <c r="B2539" s="38"/>
      <c r="C2539" s="38"/>
      <c r="D2539" s="38"/>
      <c r="E2539" s="38"/>
      <c r="F2539" s="537"/>
      <c r="G2539" s="38"/>
      <c r="H2539" s="38"/>
      <c r="I2539" s="38"/>
      <c r="J2539" s="38"/>
      <c r="K2539" s="537"/>
      <c r="L2539" s="38"/>
    </row>
    <row r="2540" spans="1:12" ht="15.75">
      <c r="A2540" s="537"/>
      <c r="B2540" s="38"/>
      <c r="C2540" s="38"/>
      <c r="D2540" s="38"/>
      <c r="E2540" s="38"/>
      <c r="F2540" s="537"/>
      <c r="G2540" s="38"/>
      <c r="H2540" s="38"/>
      <c r="I2540" s="38"/>
      <c r="J2540" s="38"/>
      <c r="K2540" s="537"/>
      <c r="L2540" s="38"/>
    </row>
    <row r="2541" spans="1:12" ht="15.75">
      <c r="A2541" s="537"/>
      <c r="B2541" s="38"/>
      <c r="C2541" s="38"/>
      <c r="D2541" s="38"/>
      <c r="E2541" s="38"/>
      <c r="F2541" s="537"/>
      <c r="G2541" s="38"/>
      <c r="H2541" s="38"/>
      <c r="I2541" s="38"/>
      <c r="J2541" s="38"/>
      <c r="K2541" s="537"/>
      <c r="L2541" s="38"/>
    </row>
    <row r="2542" spans="1:12" ht="15.75">
      <c r="A2542" s="537"/>
      <c r="B2542" s="38"/>
      <c r="C2542" s="38"/>
      <c r="D2542" s="38"/>
      <c r="E2542" s="38"/>
      <c r="F2542" s="537"/>
      <c r="G2542" s="38"/>
      <c r="H2542" s="38"/>
      <c r="I2542" s="38"/>
      <c r="J2542" s="38"/>
      <c r="K2542" s="537"/>
      <c r="L2542" s="38"/>
    </row>
    <row r="2543" spans="1:12" ht="23.25">
      <c r="A2543" s="535" t="s">
        <v>2082</v>
      </c>
      <c r="B2543" s="38"/>
    </row>
    <row r="2544" spans="1:12" ht="15.75">
      <c r="A2544" s="537" t="s">
        <v>2448</v>
      </c>
      <c r="B2544" s="38"/>
      <c r="C2544" s="38"/>
      <c r="D2544" s="38"/>
      <c r="E2544" s="38"/>
      <c r="F2544" s="537" t="s">
        <v>2449</v>
      </c>
      <c r="G2544" s="38"/>
      <c r="H2544" s="38"/>
      <c r="I2544" s="38"/>
      <c r="J2544" s="38"/>
      <c r="K2544" s="537" t="s">
        <v>2450</v>
      </c>
      <c r="L2544" s="38"/>
    </row>
    <row r="2545" spans="1:14" ht="15.75">
      <c r="A2545" s="542" t="s">
        <v>677</v>
      </c>
      <c r="B2545" t="s">
        <v>4754</v>
      </c>
      <c r="C2545" s="38"/>
      <c r="D2545" s="38"/>
      <c r="E2545" s="38"/>
      <c r="F2545" s="166"/>
      <c r="H2545" s="38"/>
      <c r="I2545" s="38"/>
      <c r="J2545" s="38"/>
      <c r="K2545" s="166"/>
    </row>
    <row r="2546" spans="1:14" ht="15.75">
      <c r="A2546" s="166"/>
      <c r="C2546" s="38"/>
      <c r="D2546" s="38"/>
      <c r="E2546" s="38"/>
      <c r="F2546" s="166"/>
      <c r="H2546" s="533"/>
      <c r="I2546" s="38"/>
      <c r="J2546" s="38"/>
      <c r="K2546" s="166"/>
      <c r="M2546" s="38"/>
      <c r="N2546" s="38"/>
    </row>
    <row r="2547" spans="1:14" ht="15.75">
      <c r="A2547" s="166"/>
      <c r="C2547" s="38"/>
      <c r="D2547" s="38"/>
      <c r="E2547" s="38"/>
      <c r="F2547" s="166"/>
      <c r="I2547" s="38"/>
      <c r="J2547" s="38"/>
      <c r="K2547" s="166"/>
      <c r="M2547" s="38"/>
      <c r="N2547" s="38"/>
    </row>
    <row r="2548" spans="1:14" ht="15.75">
      <c r="A2548" s="166"/>
      <c r="C2548" s="38"/>
      <c r="D2548" s="38"/>
      <c r="E2548" s="38"/>
      <c r="F2548" s="166"/>
      <c r="I2548" s="38"/>
      <c r="J2548" s="38"/>
      <c r="K2548" s="166"/>
      <c r="M2548" s="38"/>
      <c r="N2548" s="38"/>
    </row>
    <row r="2549" spans="1:14" ht="15.75">
      <c r="A2549" s="166"/>
      <c r="C2549" s="38"/>
      <c r="D2549" s="38"/>
      <c r="E2549" s="38"/>
      <c r="F2549" s="166"/>
      <c r="H2549" s="38"/>
      <c r="I2549" s="25"/>
      <c r="J2549" s="38"/>
      <c r="K2549" s="166"/>
      <c r="M2549" s="38"/>
      <c r="N2549" s="38"/>
    </row>
    <row r="2550" spans="1:14" ht="15.75">
      <c r="A2550" s="166"/>
      <c r="C2550" s="38"/>
      <c r="D2550" s="38"/>
      <c r="E2550" s="38"/>
      <c r="F2550" s="537"/>
      <c r="G2550" s="38"/>
      <c r="H2550" s="38"/>
      <c r="I2550" s="38"/>
      <c r="J2550" s="38"/>
      <c r="K2550" s="166"/>
      <c r="M2550" s="38"/>
      <c r="N2550" s="38"/>
    </row>
    <row r="2551" spans="1:14" ht="15.75">
      <c r="A2551" s="166"/>
      <c r="C2551" s="38"/>
      <c r="D2551" s="38"/>
      <c r="E2551" s="38"/>
      <c r="F2551" s="537"/>
      <c r="G2551" s="38"/>
      <c r="H2551" s="38"/>
      <c r="I2551" s="38"/>
      <c r="J2551" s="38"/>
      <c r="K2551" s="166"/>
      <c r="M2551" s="533"/>
    </row>
    <row r="2552" spans="1:14" ht="15.75">
      <c r="A2552" s="166"/>
      <c r="C2552" s="38"/>
      <c r="D2552" s="38"/>
      <c r="E2552" s="38"/>
      <c r="F2552" s="537"/>
      <c r="G2552" s="38"/>
      <c r="H2552" s="38"/>
      <c r="I2552" s="38"/>
      <c r="J2552" s="38"/>
      <c r="K2552" s="166"/>
    </row>
    <row r="2553" spans="1:14" ht="15.75">
      <c r="A2553" s="166"/>
      <c r="C2553" s="38"/>
      <c r="D2553" s="38"/>
      <c r="E2553" s="38"/>
      <c r="F2553" s="537"/>
      <c r="G2553" s="38"/>
      <c r="H2553" s="38"/>
      <c r="I2553" s="38"/>
      <c r="J2553" s="38"/>
      <c r="K2553" s="166"/>
      <c r="M2553" s="533"/>
    </row>
    <row r="2554" spans="1:14" ht="15.75">
      <c r="A2554" s="537"/>
      <c r="B2554" s="38"/>
      <c r="C2554" s="38"/>
      <c r="D2554" s="38"/>
      <c r="E2554" s="38"/>
      <c r="F2554" s="537"/>
      <c r="G2554" s="38"/>
      <c r="H2554" s="38"/>
      <c r="I2554" s="38"/>
      <c r="J2554" s="38" t="s">
        <v>2297</v>
      </c>
      <c r="K2554" s="166"/>
    </row>
    <row r="2555" spans="1:14" ht="15.75">
      <c r="A2555" s="537"/>
      <c r="B2555" s="38"/>
      <c r="C2555" s="38"/>
      <c r="D2555" s="38"/>
      <c r="E2555" s="38"/>
      <c r="F2555" s="537"/>
      <c r="G2555" s="38"/>
      <c r="H2555" s="38"/>
      <c r="I2555" s="38"/>
      <c r="J2555" s="38"/>
      <c r="K2555" s="166"/>
    </row>
    <row r="2556" spans="1:14" ht="15.75">
      <c r="A2556" s="537"/>
      <c r="B2556" s="38"/>
      <c r="C2556" s="38"/>
      <c r="D2556" s="38"/>
      <c r="E2556" s="38"/>
      <c r="F2556" s="537"/>
      <c r="G2556" s="38"/>
      <c r="H2556" s="38"/>
      <c r="I2556" s="38"/>
      <c r="J2556" s="38"/>
      <c r="K2556" s="166"/>
    </row>
    <row r="2557" spans="1:14" ht="15.75">
      <c r="A2557" s="537"/>
      <c r="B2557" s="38"/>
      <c r="C2557" s="38"/>
      <c r="D2557" s="38"/>
      <c r="E2557" s="38"/>
      <c r="F2557" s="537"/>
      <c r="G2557" s="38"/>
      <c r="H2557" s="38"/>
      <c r="I2557" s="38"/>
      <c r="J2557" s="38"/>
      <c r="K2557" s="166"/>
    </row>
    <row r="2558" spans="1:14" ht="15.75">
      <c r="A2558" s="537"/>
      <c r="B2558" s="38"/>
      <c r="C2558" s="38"/>
      <c r="D2558" s="38"/>
      <c r="E2558" s="38"/>
      <c r="F2558" s="537"/>
      <c r="G2558" s="38"/>
      <c r="H2558" s="38"/>
      <c r="I2558" s="38"/>
      <c r="J2558" s="38"/>
      <c r="K2558" s="166"/>
    </row>
    <row r="2559" spans="1:14" ht="15.75">
      <c r="A2559" s="537"/>
      <c r="B2559" s="38"/>
      <c r="C2559" s="38"/>
      <c r="D2559" s="38"/>
      <c r="E2559" s="38"/>
      <c r="F2559" s="537"/>
      <c r="G2559" s="38"/>
      <c r="H2559" s="38"/>
      <c r="I2559" s="38"/>
      <c r="J2559" s="38"/>
      <c r="K2559" s="166"/>
    </row>
    <row r="2560" spans="1:14" ht="15.75">
      <c r="A2560" s="537"/>
      <c r="B2560" s="38"/>
      <c r="C2560" s="38"/>
      <c r="D2560" s="38"/>
      <c r="E2560" s="38"/>
      <c r="F2560" s="537"/>
      <c r="G2560" s="38"/>
      <c r="H2560" s="38"/>
      <c r="I2560" s="38"/>
      <c r="J2560" s="38"/>
      <c r="K2560" s="166"/>
    </row>
    <row r="2561" spans="1:15" ht="15.75">
      <c r="A2561" s="537"/>
      <c r="B2561" s="38"/>
      <c r="C2561" s="38"/>
      <c r="D2561" s="38"/>
      <c r="E2561" s="38"/>
      <c r="F2561" s="537"/>
      <c r="G2561" s="38"/>
      <c r="H2561" s="38"/>
      <c r="I2561" s="38"/>
      <c r="J2561" s="38"/>
      <c r="K2561" s="166"/>
      <c r="M2561" s="38"/>
      <c r="N2561" s="25"/>
    </row>
    <row r="2562" spans="1:15" ht="15.75">
      <c r="A2562" s="537"/>
      <c r="B2562" s="38"/>
      <c r="C2562" s="38"/>
      <c r="D2562" s="38"/>
      <c r="E2562" s="38"/>
      <c r="F2562" s="537"/>
      <c r="G2562" s="38"/>
      <c r="H2562" s="38"/>
      <c r="I2562" s="38"/>
      <c r="J2562" s="38"/>
      <c r="K2562" s="166"/>
      <c r="M2562" s="38"/>
      <c r="N2562" s="25"/>
    </row>
    <row r="2563" spans="1:15" ht="15.75">
      <c r="A2563" s="537"/>
      <c r="B2563" s="38"/>
      <c r="C2563" s="38"/>
      <c r="D2563" s="38"/>
      <c r="E2563" s="38"/>
      <c r="F2563" s="537"/>
      <c r="G2563" s="38"/>
      <c r="H2563" s="38"/>
      <c r="I2563" s="38"/>
      <c r="J2563" s="38"/>
      <c r="K2563" s="166"/>
      <c r="M2563" s="21"/>
      <c r="N2563" s="58"/>
      <c r="O2563" s="38"/>
    </row>
    <row r="2564" spans="1:15" ht="15.75">
      <c r="A2564" s="537"/>
      <c r="B2564" s="38"/>
      <c r="C2564" s="38"/>
      <c r="D2564" s="38"/>
      <c r="E2564" s="38"/>
      <c r="F2564" s="537"/>
      <c r="G2564" s="38"/>
      <c r="H2564" s="38"/>
      <c r="I2564" s="38"/>
      <c r="J2564" s="38"/>
      <c r="K2564" s="166"/>
      <c r="M2564" s="21"/>
      <c r="N2564" s="58"/>
      <c r="O2564" s="38"/>
    </row>
    <row r="2565" spans="1:15" ht="15.75">
      <c r="A2565" s="537"/>
      <c r="B2565" s="38"/>
      <c r="C2565" s="38"/>
      <c r="D2565" s="38"/>
      <c r="E2565" s="38"/>
      <c r="F2565" s="537"/>
      <c r="G2565" s="38"/>
      <c r="H2565" s="38"/>
      <c r="I2565" s="38"/>
      <c r="J2565" s="38"/>
      <c r="K2565" s="537"/>
      <c r="L2565" s="38"/>
    </row>
    <row r="2566" spans="1:15" ht="15.75">
      <c r="A2566" s="537"/>
      <c r="B2566" s="38"/>
      <c r="C2566" s="38"/>
      <c r="D2566" s="38"/>
      <c r="E2566" s="38"/>
      <c r="F2566" s="537"/>
      <c r="G2566" s="38"/>
      <c r="H2566" s="38"/>
      <c r="I2566" s="38"/>
      <c r="J2566" s="38"/>
      <c r="K2566" s="537"/>
      <c r="L2566" s="38"/>
    </row>
    <row r="2567" spans="1:15" ht="15.75">
      <c r="A2567" s="537"/>
      <c r="B2567" s="38"/>
      <c r="C2567" s="38"/>
      <c r="D2567" s="38"/>
      <c r="E2567" s="38"/>
      <c r="F2567" s="537"/>
      <c r="G2567" s="38"/>
      <c r="H2567" s="38"/>
      <c r="I2567" s="38"/>
      <c r="J2567" s="38"/>
      <c r="K2567" s="537"/>
      <c r="L2567" s="38"/>
    </row>
    <row r="2568" spans="1:15" ht="15.75">
      <c r="A2568" s="537"/>
      <c r="B2568" s="38"/>
      <c r="C2568" s="38"/>
      <c r="D2568" s="38"/>
      <c r="E2568" s="38"/>
      <c r="F2568" s="537"/>
      <c r="G2568" s="38"/>
      <c r="H2568" s="38"/>
      <c r="I2568" s="38"/>
      <c r="J2568" s="38"/>
      <c r="K2568" s="537"/>
      <c r="L2568" s="38"/>
    </row>
    <row r="2569" spans="1:15" ht="15.75">
      <c r="A2569" s="536"/>
      <c r="B2569" s="38"/>
    </row>
    <row r="2570" spans="1:15" ht="15.75">
      <c r="A2570" s="536"/>
      <c r="B2570" s="38"/>
    </row>
    <row r="2571" spans="1:15" ht="15.75">
      <c r="A2571" s="536"/>
      <c r="B2571" s="38"/>
    </row>
    <row r="2572" spans="1:15" ht="15.75">
      <c r="A2572" s="536"/>
      <c r="B2572" s="38"/>
    </row>
    <row r="2573" spans="1:15" ht="15.75">
      <c r="A2573" s="536"/>
    </row>
    <row r="2574" spans="1:15" ht="23.25">
      <c r="A2574" s="535" t="s">
        <v>630</v>
      </c>
    </row>
    <row r="2575" spans="1:15" ht="15.75">
      <c r="A2575" s="537" t="s">
        <v>2448</v>
      </c>
      <c r="B2575" s="38"/>
      <c r="C2575" s="38"/>
      <c r="D2575" s="38"/>
      <c r="E2575" s="38"/>
      <c r="F2575" s="537" t="s">
        <v>2449</v>
      </c>
      <c r="G2575" s="38"/>
      <c r="H2575" s="38"/>
      <c r="I2575" s="38"/>
      <c r="J2575" s="38"/>
      <c r="K2575" s="537" t="s">
        <v>2450</v>
      </c>
      <c r="L2575" s="38"/>
    </row>
    <row r="2576" spans="1:15" ht="15.75">
      <c r="A2576" s="166" t="s">
        <v>678</v>
      </c>
      <c r="B2576" t="s">
        <v>4750</v>
      </c>
      <c r="C2576" s="38"/>
      <c r="D2576" s="38"/>
      <c r="E2576" s="38"/>
      <c r="F2576" s="166"/>
      <c r="H2576" s="38"/>
      <c r="I2576" s="38"/>
      <c r="J2576" s="38"/>
      <c r="K2576" s="166" t="s">
        <v>677</v>
      </c>
      <c r="L2576" t="s">
        <v>4673</v>
      </c>
      <c r="O2576" s="38"/>
    </row>
    <row r="2577" spans="1:15" ht="15.75">
      <c r="A2577" s="166" t="s">
        <v>676</v>
      </c>
      <c r="B2577" t="s">
        <v>4751</v>
      </c>
      <c r="C2577" s="38"/>
      <c r="D2577" s="38"/>
      <c r="E2577" s="38"/>
      <c r="F2577" s="166"/>
      <c r="H2577" s="38"/>
      <c r="I2577" s="38"/>
      <c r="J2577" s="38"/>
      <c r="K2577" s="166" t="s">
        <v>678</v>
      </c>
      <c r="L2577" t="s">
        <v>4666</v>
      </c>
      <c r="O2577" s="38"/>
    </row>
    <row r="2578" spans="1:15" ht="15.75">
      <c r="A2578" s="166" t="s">
        <v>676</v>
      </c>
      <c r="B2578" t="s">
        <v>4839</v>
      </c>
      <c r="C2578" s="38"/>
      <c r="D2578" s="38"/>
      <c r="E2578" s="38"/>
      <c r="F2578" s="166"/>
      <c r="H2578" s="38"/>
      <c r="I2578" s="38"/>
      <c r="J2578" s="38"/>
      <c r="K2578" s="166" t="s">
        <v>676</v>
      </c>
      <c r="L2578" t="s">
        <v>4667</v>
      </c>
      <c r="O2578" s="38"/>
    </row>
    <row r="2579" spans="1:15" ht="15.75">
      <c r="A2579" s="537"/>
      <c r="B2579" s="38"/>
      <c r="C2579" s="38"/>
      <c r="D2579" s="38"/>
      <c r="E2579" s="38"/>
      <c r="F2579" s="166"/>
      <c r="H2579" s="38"/>
      <c r="I2579" s="38"/>
      <c r="J2579" s="38"/>
      <c r="K2579" s="166" t="s">
        <v>676</v>
      </c>
      <c r="L2579" t="s">
        <v>4782</v>
      </c>
    </row>
    <row r="2580" spans="1:15" ht="15.75">
      <c r="A2580" s="537"/>
      <c r="B2580" s="38"/>
      <c r="C2580" s="38"/>
      <c r="D2580" s="38"/>
      <c r="E2580" s="38"/>
      <c r="F2580" s="166"/>
      <c r="H2580" s="38"/>
      <c r="I2580" s="38"/>
      <c r="J2580" s="38"/>
      <c r="K2580" s="166" t="s">
        <v>677</v>
      </c>
      <c r="L2580" t="s">
        <v>4847</v>
      </c>
    </row>
    <row r="2581" spans="1:15" ht="15.75">
      <c r="A2581" s="537"/>
      <c r="B2581" s="38"/>
      <c r="C2581" s="38" t="s">
        <v>2297</v>
      </c>
      <c r="D2581" s="38"/>
      <c r="E2581" s="38"/>
      <c r="F2581" s="166"/>
      <c r="H2581" s="38"/>
      <c r="I2581" s="38"/>
      <c r="J2581" s="38"/>
      <c r="K2581" s="166" t="s">
        <v>676</v>
      </c>
      <c r="L2581" t="s">
        <v>4956</v>
      </c>
    </row>
    <row r="2582" spans="1:15" ht="15.75">
      <c r="A2582" s="537"/>
      <c r="B2582" s="38"/>
      <c r="C2582" s="38"/>
      <c r="D2582" s="38"/>
      <c r="E2582" s="38"/>
      <c r="F2582" s="537"/>
      <c r="G2582" s="38"/>
      <c r="H2582" s="38"/>
      <c r="I2582" s="38"/>
      <c r="J2582" s="38"/>
      <c r="K2582" s="166" t="s">
        <v>676</v>
      </c>
      <c r="L2582" t="s">
        <v>4957</v>
      </c>
    </row>
    <row r="2583" spans="1:15" ht="15.75">
      <c r="A2583" s="537"/>
      <c r="B2583" s="38"/>
      <c r="C2583" s="38"/>
      <c r="D2583" s="38"/>
      <c r="E2583" s="38"/>
      <c r="F2583" s="537"/>
      <c r="G2583" s="38"/>
      <c r="H2583" s="38"/>
      <c r="I2583" s="38"/>
      <c r="J2583" s="38"/>
      <c r="K2583" s="166" t="s">
        <v>678</v>
      </c>
      <c r="L2583" t="s">
        <v>4953</v>
      </c>
    </row>
    <row r="2584" spans="1:15" ht="15.75">
      <c r="A2584" s="537"/>
      <c r="B2584" s="38"/>
      <c r="C2584" s="38"/>
      <c r="D2584" s="38"/>
      <c r="E2584" s="38"/>
      <c r="F2584" s="537"/>
      <c r="G2584" s="38"/>
      <c r="H2584" s="38"/>
      <c r="I2584" s="38"/>
      <c r="J2584" s="38"/>
      <c r="K2584" s="166" t="s">
        <v>678</v>
      </c>
      <c r="L2584" t="s">
        <v>4947</v>
      </c>
    </row>
    <row r="2585" spans="1:15" ht="15.75">
      <c r="A2585" s="537"/>
      <c r="B2585" s="38"/>
      <c r="C2585" s="38"/>
      <c r="D2585" s="38"/>
      <c r="E2585" s="38"/>
      <c r="F2585" s="537"/>
      <c r="G2585" s="38"/>
      <c r="H2585" s="38"/>
      <c r="I2585" s="38"/>
      <c r="J2585" s="38"/>
      <c r="K2585" s="166" t="s">
        <v>676</v>
      </c>
      <c r="L2585" t="s">
        <v>4948</v>
      </c>
    </row>
    <row r="2586" spans="1:15" ht="15.75">
      <c r="A2586" s="537"/>
      <c r="B2586" s="38"/>
      <c r="C2586" s="38"/>
      <c r="D2586" s="38"/>
      <c r="E2586" s="38"/>
      <c r="F2586" s="537"/>
      <c r="G2586" s="38"/>
      <c r="H2586" s="38"/>
      <c r="I2586" s="38"/>
      <c r="J2586" s="38"/>
      <c r="K2586" s="166"/>
    </row>
    <row r="2587" spans="1:15" ht="15.75">
      <c r="A2587" s="537"/>
      <c r="B2587" s="38"/>
      <c r="C2587" s="38"/>
      <c r="D2587" s="38"/>
      <c r="E2587" s="38"/>
      <c r="F2587" s="537"/>
      <c r="G2587" s="38"/>
      <c r="H2587" s="38"/>
      <c r="I2587" s="38"/>
      <c r="J2587" s="38"/>
      <c r="K2587" s="166"/>
    </row>
    <row r="2588" spans="1:15" ht="15.75">
      <c r="A2588" s="537"/>
      <c r="B2588" s="38"/>
      <c r="C2588" s="38"/>
      <c r="D2588" s="38"/>
      <c r="E2588" s="38"/>
      <c r="F2588" s="537"/>
      <c r="G2588" s="38"/>
      <c r="H2588" s="38"/>
      <c r="I2588" s="38"/>
      <c r="J2588" s="38"/>
      <c r="K2588" s="166"/>
    </row>
    <row r="2589" spans="1:15" ht="15.75">
      <c r="A2589" s="537"/>
      <c r="B2589" s="38"/>
      <c r="C2589" s="38"/>
      <c r="D2589" s="38"/>
      <c r="E2589" s="38"/>
      <c r="F2589" s="537"/>
      <c r="G2589" s="38"/>
      <c r="H2589" s="38"/>
      <c r="I2589" s="38"/>
      <c r="J2589" s="38"/>
      <c r="K2589" s="166"/>
    </row>
    <row r="2590" spans="1:15" ht="15.75">
      <c r="A2590" s="537"/>
      <c r="B2590" s="38"/>
      <c r="C2590" s="38"/>
      <c r="D2590" s="38"/>
      <c r="E2590" s="38"/>
      <c r="F2590" s="537"/>
      <c r="G2590" s="38"/>
      <c r="H2590" s="38"/>
      <c r="I2590" s="38"/>
      <c r="J2590" s="38"/>
      <c r="K2590" s="166"/>
    </row>
    <row r="2591" spans="1:15" ht="15.75">
      <c r="A2591" s="537"/>
      <c r="B2591" s="38"/>
      <c r="C2591" s="38"/>
      <c r="D2591" s="38"/>
      <c r="E2591" s="38"/>
      <c r="F2591" s="537"/>
      <c r="G2591" s="38"/>
      <c r="H2591" s="38"/>
      <c r="I2591" s="38"/>
      <c r="J2591" s="38"/>
      <c r="K2591" s="166"/>
    </row>
    <row r="2592" spans="1:15" ht="15.75">
      <c r="A2592" s="537"/>
      <c r="B2592" s="38"/>
      <c r="C2592" s="38"/>
      <c r="D2592" s="38"/>
      <c r="E2592" s="38"/>
      <c r="F2592" s="537"/>
      <c r="G2592" s="38"/>
      <c r="H2592" s="38"/>
      <c r="I2592" s="38"/>
      <c r="J2592" s="38"/>
      <c r="K2592" s="166"/>
    </row>
    <row r="2593" spans="1:14" ht="15.75">
      <c r="A2593" s="537"/>
      <c r="B2593" s="38"/>
      <c r="C2593" s="38"/>
      <c r="D2593" s="38"/>
      <c r="E2593" s="38"/>
      <c r="F2593" s="537"/>
      <c r="G2593" s="38"/>
      <c r="H2593" s="38"/>
      <c r="I2593" s="38"/>
      <c r="J2593" s="38"/>
      <c r="K2593" s="166"/>
    </row>
    <row r="2594" spans="1:14" ht="15.75">
      <c r="A2594" s="537"/>
      <c r="B2594" s="38"/>
      <c r="C2594" s="38"/>
      <c r="D2594" s="38"/>
      <c r="E2594" s="38"/>
      <c r="F2594" s="537"/>
      <c r="G2594" s="38"/>
      <c r="H2594" s="38"/>
      <c r="I2594" s="38"/>
      <c r="J2594" s="38"/>
      <c r="K2594" s="537"/>
      <c r="L2594" s="38"/>
    </row>
    <row r="2595" spans="1:14" ht="15.75">
      <c r="A2595" s="537"/>
      <c r="B2595" s="38"/>
      <c r="C2595" s="38"/>
      <c r="D2595" s="38"/>
      <c r="E2595" s="38"/>
      <c r="F2595" s="537"/>
      <c r="G2595" s="38"/>
      <c r="H2595" s="38"/>
      <c r="I2595" s="38"/>
      <c r="J2595" s="38"/>
      <c r="K2595" s="537"/>
      <c r="L2595" s="38"/>
    </row>
    <row r="2596" spans="1:14" ht="15.75">
      <c r="A2596" s="537"/>
      <c r="B2596" s="38"/>
      <c r="C2596" s="38"/>
      <c r="D2596" s="38"/>
      <c r="E2596" s="38"/>
      <c r="F2596" s="537"/>
      <c r="G2596" s="38"/>
      <c r="H2596" s="38"/>
      <c r="I2596" s="38"/>
      <c r="J2596" s="38"/>
      <c r="K2596" s="537"/>
      <c r="L2596" s="38"/>
    </row>
    <row r="2597" spans="1:14" ht="15.75">
      <c r="A2597" s="537"/>
      <c r="B2597" s="38"/>
      <c r="C2597" s="38"/>
      <c r="D2597" s="38"/>
      <c r="E2597" s="38"/>
      <c r="F2597" s="537"/>
      <c r="G2597" s="38"/>
      <c r="H2597" s="38"/>
      <c r="I2597" s="38"/>
      <c r="J2597" s="38"/>
      <c r="K2597" s="537"/>
      <c r="L2597" s="38"/>
    </row>
    <row r="2598" spans="1:14" ht="15.75">
      <c r="A2598" s="537"/>
      <c r="B2598" s="38"/>
      <c r="C2598" s="38"/>
      <c r="D2598" s="38"/>
      <c r="E2598" s="38"/>
      <c r="F2598" s="537"/>
      <c r="G2598" s="38"/>
      <c r="H2598" s="38"/>
      <c r="I2598" s="38"/>
      <c r="J2598" s="38"/>
      <c r="K2598" s="537"/>
      <c r="L2598" s="38"/>
    </row>
    <row r="2599" spans="1:14" ht="15.75">
      <c r="A2599" s="537"/>
      <c r="B2599" s="38"/>
      <c r="C2599" s="38"/>
      <c r="D2599" s="38"/>
      <c r="E2599" s="38"/>
      <c r="F2599" s="537"/>
      <c r="G2599" s="38"/>
      <c r="H2599" s="38"/>
      <c r="I2599" s="38"/>
      <c r="J2599" s="38"/>
      <c r="K2599" s="537"/>
      <c r="L2599" s="38"/>
    </row>
    <row r="2600" spans="1:14" ht="15.75">
      <c r="A2600" s="536"/>
      <c r="B2600" s="38"/>
    </row>
    <row r="2601" spans="1:14" ht="15.75">
      <c r="A2601" s="536"/>
      <c r="B2601" s="38"/>
    </row>
    <row r="2602" spans="1:14" ht="15.75">
      <c r="A2602" s="536"/>
      <c r="B2602" s="38"/>
    </row>
    <row r="2603" spans="1:14" ht="15.75">
      <c r="A2603" s="536"/>
      <c r="B2603" s="38"/>
    </row>
    <row r="2604" spans="1:14" ht="15.75">
      <c r="A2604" s="536"/>
      <c r="B2604" s="38"/>
    </row>
    <row r="2605" spans="1:14" ht="23.25">
      <c r="A2605" s="535" t="s">
        <v>3164</v>
      </c>
    </row>
    <row r="2606" spans="1:14" ht="15.75">
      <c r="A2606" s="537" t="s">
        <v>2448</v>
      </c>
      <c r="B2606" s="38"/>
      <c r="C2606" s="38"/>
      <c r="D2606" s="38"/>
      <c r="E2606" s="38"/>
      <c r="F2606" s="537" t="s">
        <v>2449</v>
      </c>
      <c r="G2606" s="38"/>
      <c r="H2606" s="38"/>
      <c r="I2606" s="38"/>
      <c r="J2606" s="38"/>
      <c r="K2606" s="537" t="s">
        <v>2450</v>
      </c>
      <c r="L2606" s="38"/>
    </row>
    <row r="2607" spans="1:14" ht="15.75">
      <c r="A2607" s="166" t="s">
        <v>678</v>
      </c>
      <c r="B2607" t="s">
        <v>4671</v>
      </c>
      <c r="E2607" s="38"/>
      <c r="F2607" s="166"/>
      <c r="K2607" s="166"/>
    </row>
    <row r="2608" spans="1:14" ht="15.75">
      <c r="A2608" s="166"/>
      <c r="E2608" s="38"/>
      <c r="F2608" s="166"/>
      <c r="H2608" s="38"/>
      <c r="I2608" s="38"/>
      <c r="J2608" s="38"/>
      <c r="K2608" s="166"/>
      <c r="M2608" s="38"/>
      <c r="N2608" s="25"/>
    </row>
    <row r="2609" spans="1:14" ht="15.75">
      <c r="A2609" s="166"/>
      <c r="C2609" s="38"/>
      <c r="D2609" s="38"/>
      <c r="E2609" s="38"/>
      <c r="F2609" s="166"/>
      <c r="H2609" s="38"/>
      <c r="I2609" s="190"/>
      <c r="J2609" s="38"/>
      <c r="K2609" s="166"/>
    </row>
    <row r="2610" spans="1:14" ht="15.75">
      <c r="A2610" s="166"/>
      <c r="C2610" s="38"/>
      <c r="D2610" s="38"/>
      <c r="E2610" s="38"/>
      <c r="F2610" s="537"/>
      <c r="G2610" s="38"/>
      <c r="H2610" s="38"/>
      <c r="I2610" s="38"/>
      <c r="J2610" s="38"/>
      <c r="K2610" s="166"/>
    </row>
    <row r="2611" spans="1:14" ht="15.75">
      <c r="A2611" s="537"/>
      <c r="B2611" s="38"/>
      <c r="C2611" s="38"/>
      <c r="D2611" s="38"/>
      <c r="E2611" s="38"/>
      <c r="F2611" s="537"/>
      <c r="G2611" s="38"/>
      <c r="H2611" s="38"/>
      <c r="I2611" s="38"/>
      <c r="J2611" s="38"/>
      <c r="K2611" s="166"/>
      <c r="M2611" s="38"/>
      <c r="N2611" s="38"/>
    </row>
    <row r="2612" spans="1:14" ht="15.75">
      <c r="A2612" s="537"/>
      <c r="B2612" s="38"/>
      <c r="C2612" s="38"/>
      <c r="D2612" s="38"/>
      <c r="E2612" s="38"/>
      <c r="F2612" s="537"/>
      <c r="G2612" s="38"/>
      <c r="H2612" s="38"/>
      <c r="I2612" s="38"/>
      <c r="J2612" s="38"/>
      <c r="K2612" s="166"/>
      <c r="M2612" s="38"/>
      <c r="N2612" s="38"/>
    </row>
    <row r="2613" spans="1:14" ht="15.75">
      <c r="A2613" s="537"/>
      <c r="B2613" s="38"/>
      <c r="C2613" s="38"/>
      <c r="D2613" s="38"/>
      <c r="E2613" s="38"/>
      <c r="F2613" s="537"/>
      <c r="G2613" s="38"/>
      <c r="H2613" s="38"/>
      <c r="I2613" s="38"/>
      <c r="J2613" s="38"/>
      <c r="K2613" s="166"/>
      <c r="M2613" s="38"/>
      <c r="N2613" s="38"/>
    </row>
    <row r="2614" spans="1:14" ht="15.75">
      <c r="A2614" s="537"/>
      <c r="B2614" s="38"/>
      <c r="C2614" s="38"/>
      <c r="D2614" s="38"/>
      <c r="E2614" s="38"/>
      <c r="F2614" s="537"/>
      <c r="G2614" s="38"/>
      <c r="H2614" s="38"/>
      <c r="I2614" s="38"/>
      <c r="J2614" s="38"/>
      <c r="K2614" s="166"/>
      <c r="M2614" s="38"/>
      <c r="N2614" s="190"/>
    </row>
    <row r="2615" spans="1:14" ht="15.75">
      <c r="A2615" s="537"/>
      <c r="B2615" s="38"/>
      <c r="C2615" s="38"/>
      <c r="D2615" s="38"/>
      <c r="E2615" s="38"/>
      <c r="F2615" s="537"/>
      <c r="G2615" s="38"/>
      <c r="H2615" s="38"/>
      <c r="I2615" s="38"/>
      <c r="J2615" s="38"/>
      <c r="K2615" s="166"/>
    </row>
    <row r="2616" spans="1:14" ht="15.75">
      <c r="A2616" s="537"/>
      <c r="B2616" s="38"/>
      <c r="C2616" s="38"/>
      <c r="D2616" s="38"/>
      <c r="E2616" s="38"/>
      <c r="F2616" s="537"/>
      <c r="G2616" s="38"/>
      <c r="H2616" s="38"/>
      <c r="I2616" s="38"/>
      <c r="J2616" s="38"/>
      <c r="K2616" s="166"/>
    </row>
    <row r="2617" spans="1:14" ht="15.75">
      <c r="A2617" s="537"/>
      <c r="B2617" s="38"/>
      <c r="C2617" s="38"/>
      <c r="D2617" s="38"/>
      <c r="E2617" s="38"/>
      <c r="F2617" s="537"/>
      <c r="G2617" s="38"/>
      <c r="H2617" s="38"/>
      <c r="I2617" s="38"/>
      <c r="J2617" s="38"/>
      <c r="K2617" s="166"/>
    </row>
    <row r="2618" spans="1:14" ht="15.75" customHeight="1">
      <c r="A2618" s="3"/>
    </row>
    <row r="2619" spans="1:14" ht="15.75" customHeight="1">
      <c r="A2619" s="3"/>
    </row>
    <row r="2620" spans="1:14" ht="15.75" customHeight="1">
      <c r="A2620" s="3"/>
    </row>
    <row r="2621" spans="1:14" ht="15.75" customHeight="1">
      <c r="A2621" s="3"/>
    </row>
    <row r="2622" spans="1:14" ht="15.75" customHeight="1">
      <c r="A2622" s="3"/>
    </row>
    <row r="2623" spans="1:14" ht="15.75" customHeight="1">
      <c r="A2623" s="3"/>
    </row>
    <row r="2624" spans="1:14" ht="15.75" customHeight="1">
      <c r="A2624" s="3"/>
    </row>
    <row r="2625" spans="1:14" ht="15.75" customHeight="1">
      <c r="A2625" s="3"/>
    </row>
    <row r="2626" spans="1:14" ht="15.75" customHeight="1">
      <c r="A2626" s="3"/>
    </row>
    <row r="2627" spans="1:14" ht="15.75">
      <c r="A2627" s="536"/>
      <c r="B2627" s="38"/>
    </row>
    <row r="2628" spans="1:14" ht="15.75">
      <c r="A2628" s="536"/>
      <c r="B2628" s="38"/>
    </row>
    <row r="2629" spans="1:14" ht="15.75">
      <c r="A2629" s="536"/>
      <c r="B2629" s="38"/>
    </row>
    <row r="2630" spans="1:14" ht="15.75">
      <c r="A2630" s="536"/>
      <c r="B2630" s="38"/>
    </row>
    <row r="2631" spans="1:14" ht="15.75">
      <c r="A2631" s="536"/>
      <c r="B2631" s="38"/>
    </row>
    <row r="2632" spans="1:14" ht="15.75">
      <c r="A2632" s="536"/>
      <c r="B2632" s="38"/>
    </row>
    <row r="2633" spans="1:14" ht="15.75">
      <c r="A2633" s="536"/>
      <c r="B2633" s="38"/>
    </row>
    <row r="2634" spans="1:14" ht="15.75">
      <c r="A2634" s="536"/>
      <c r="B2634" s="38"/>
    </row>
    <row r="2635" spans="1:14" ht="15.75">
      <c r="A2635" s="536"/>
      <c r="B2635" s="38"/>
    </row>
    <row r="2636" spans="1:14" ht="23.25">
      <c r="A2636" s="535" t="s">
        <v>23</v>
      </c>
      <c r="B2636" s="38"/>
    </row>
    <row r="2637" spans="1:14" ht="15.75">
      <c r="A2637" s="537" t="s">
        <v>2448</v>
      </c>
      <c r="B2637" s="38"/>
      <c r="C2637" s="38"/>
      <c r="D2637" s="38"/>
      <c r="E2637" s="38"/>
      <c r="F2637" s="537" t="s">
        <v>2449</v>
      </c>
      <c r="G2637" s="38"/>
      <c r="H2637" s="38"/>
      <c r="I2637" s="38"/>
      <c r="J2637" s="38"/>
      <c r="K2637" s="537" t="s">
        <v>2450</v>
      </c>
      <c r="L2637" s="38"/>
    </row>
    <row r="2638" spans="1:14" ht="15.75">
      <c r="A2638" s="166"/>
      <c r="E2638" s="38"/>
      <c r="F2638" s="537"/>
      <c r="G2638" s="38"/>
      <c r="H2638" s="38"/>
      <c r="I2638" s="38"/>
      <c r="J2638" s="38"/>
      <c r="K2638" s="166"/>
    </row>
    <row r="2639" spans="1:14" ht="15.75">
      <c r="A2639" s="166"/>
      <c r="C2639" s="38"/>
      <c r="D2639" s="38"/>
      <c r="E2639" s="38"/>
      <c r="F2639" s="537"/>
      <c r="G2639" s="38"/>
      <c r="H2639" s="38"/>
      <c r="I2639" s="38"/>
      <c r="J2639" s="38"/>
      <c r="K2639" s="166"/>
    </row>
    <row r="2640" spans="1:14" ht="15.75">
      <c r="A2640" s="537"/>
      <c r="B2640" s="38"/>
      <c r="C2640" s="38"/>
      <c r="D2640" s="38"/>
      <c r="E2640" s="38"/>
      <c r="F2640" s="537"/>
      <c r="G2640" s="38"/>
      <c r="H2640" s="38"/>
      <c r="I2640" s="38"/>
      <c r="J2640" s="38"/>
      <c r="K2640" s="166"/>
      <c r="M2640" s="38"/>
      <c r="N2640" s="25"/>
    </row>
    <row r="2641" spans="1:14" ht="15.75">
      <c r="A2641" s="537"/>
      <c r="B2641" s="38"/>
      <c r="C2641" s="38"/>
      <c r="D2641" s="38"/>
      <c r="E2641" s="38"/>
      <c r="F2641" s="537"/>
      <c r="G2641" s="38"/>
      <c r="H2641" s="38"/>
      <c r="I2641" s="38"/>
      <c r="J2641" s="38"/>
      <c r="K2641" s="166"/>
    </row>
    <row r="2642" spans="1:14" ht="15.75">
      <c r="A2642" s="537"/>
      <c r="B2642" s="38"/>
      <c r="C2642" s="38"/>
      <c r="D2642" s="38"/>
      <c r="E2642" s="38"/>
      <c r="F2642" s="537"/>
      <c r="G2642" s="38"/>
      <c r="H2642" s="38"/>
      <c r="I2642" s="38"/>
      <c r="J2642" s="38"/>
      <c r="K2642" s="166"/>
      <c r="M2642" s="38"/>
      <c r="N2642" s="190"/>
    </row>
    <row r="2643" spans="1:14" ht="15.75">
      <c r="A2643" s="537"/>
      <c r="B2643" s="38"/>
      <c r="C2643" s="38"/>
      <c r="D2643" s="38"/>
      <c r="E2643" s="38"/>
      <c r="F2643" s="537"/>
      <c r="G2643" s="38"/>
      <c r="H2643" s="38"/>
      <c r="I2643" s="38"/>
      <c r="J2643" s="38"/>
      <c r="K2643" s="537"/>
      <c r="L2643" s="38"/>
    </row>
    <row r="2644" spans="1:14" ht="15.75">
      <c r="A2644" s="537"/>
      <c r="B2644" s="38"/>
      <c r="C2644" s="38"/>
      <c r="D2644" s="38"/>
      <c r="E2644" s="38"/>
      <c r="F2644" s="537"/>
      <c r="G2644" s="38"/>
      <c r="H2644" s="38"/>
      <c r="I2644" s="38"/>
      <c r="J2644" s="38"/>
      <c r="K2644" s="537"/>
      <c r="L2644" s="38"/>
    </row>
    <row r="2645" spans="1:14" ht="15.75">
      <c r="A2645" s="537"/>
      <c r="B2645" s="38"/>
      <c r="C2645" s="38"/>
      <c r="D2645" s="38"/>
      <c r="E2645" s="38"/>
      <c r="F2645" s="537"/>
      <c r="G2645" s="38"/>
      <c r="H2645" s="38"/>
      <c r="I2645" s="38"/>
      <c r="J2645" s="38"/>
      <c r="K2645" s="537"/>
      <c r="L2645" s="38"/>
    </row>
    <row r="2646" spans="1:14" ht="15.75">
      <c r="A2646" s="537"/>
      <c r="B2646" s="38"/>
      <c r="C2646" s="38"/>
      <c r="D2646" s="38"/>
      <c r="E2646" s="38"/>
      <c r="F2646" s="537"/>
      <c r="G2646" s="38"/>
      <c r="H2646" s="38"/>
      <c r="I2646" s="38"/>
      <c r="J2646" s="38"/>
      <c r="K2646" s="537"/>
      <c r="L2646" s="38"/>
    </row>
    <row r="2647" spans="1:14" ht="15.75">
      <c r="A2647" s="537"/>
      <c r="B2647" s="38"/>
      <c r="C2647" s="38"/>
      <c r="D2647" s="38"/>
      <c r="E2647" s="38"/>
      <c r="F2647" s="537"/>
      <c r="G2647" s="38"/>
      <c r="H2647" s="38"/>
      <c r="I2647" s="38"/>
      <c r="J2647" s="38"/>
      <c r="K2647" s="537"/>
      <c r="L2647" s="38"/>
    </row>
    <row r="2648" spans="1:14" ht="15.75">
      <c r="A2648" s="537"/>
      <c r="B2648" s="38"/>
      <c r="C2648" s="38"/>
      <c r="D2648" s="38"/>
      <c r="E2648" s="38"/>
      <c r="F2648" s="537"/>
      <c r="G2648" s="38"/>
      <c r="H2648" s="38"/>
      <c r="I2648" s="38"/>
      <c r="J2648" s="38"/>
      <c r="K2648" s="537"/>
      <c r="L2648" s="38"/>
    </row>
    <row r="2649" spans="1:14" ht="15.75">
      <c r="A2649" s="537"/>
      <c r="B2649" s="38"/>
      <c r="C2649" s="38"/>
      <c r="D2649" s="38"/>
      <c r="E2649" s="38"/>
      <c r="F2649" s="537"/>
      <c r="G2649" s="38"/>
      <c r="H2649" s="38"/>
      <c r="I2649" s="38"/>
      <c r="J2649" s="38"/>
      <c r="K2649" s="537"/>
      <c r="L2649" s="38"/>
    </row>
    <row r="2650" spans="1:14" ht="15.75">
      <c r="A2650" s="537"/>
      <c r="B2650" s="38"/>
      <c r="C2650" s="38"/>
      <c r="D2650" s="38"/>
      <c r="E2650" s="38"/>
      <c r="F2650" s="537"/>
      <c r="G2650" s="38"/>
      <c r="H2650" s="38"/>
      <c r="I2650" s="38"/>
      <c r="J2650" s="38"/>
      <c r="K2650" s="537"/>
      <c r="L2650" s="38"/>
    </row>
    <row r="2651" spans="1:14" ht="15.75">
      <c r="A2651" s="537"/>
      <c r="B2651" s="38"/>
      <c r="C2651" s="38"/>
      <c r="D2651" s="38"/>
      <c r="E2651" s="38"/>
      <c r="F2651" s="537"/>
      <c r="G2651" s="38"/>
      <c r="H2651" s="38"/>
      <c r="I2651" s="38"/>
      <c r="J2651" s="38"/>
      <c r="K2651" s="537"/>
      <c r="L2651" s="38"/>
    </row>
    <row r="2652" spans="1:14" ht="15.75">
      <c r="A2652" s="537"/>
      <c r="B2652" s="38"/>
      <c r="C2652" s="38"/>
      <c r="D2652" s="38"/>
      <c r="E2652" s="38"/>
      <c r="F2652" s="537"/>
      <c r="G2652" s="38"/>
      <c r="H2652" s="38"/>
      <c r="I2652" s="38"/>
      <c r="J2652" s="38"/>
      <c r="K2652" s="537"/>
      <c r="L2652" s="38"/>
    </row>
    <row r="2653" spans="1:14" ht="15.75">
      <c r="A2653" s="537"/>
      <c r="B2653" s="38"/>
      <c r="C2653" s="38"/>
      <c r="D2653" s="38"/>
      <c r="E2653" s="38"/>
      <c r="F2653" s="537"/>
      <c r="G2653" s="38"/>
      <c r="H2653" s="38"/>
      <c r="I2653" s="38"/>
      <c r="J2653" s="38"/>
      <c r="K2653" s="537"/>
      <c r="L2653" s="38"/>
    </row>
    <row r="2654" spans="1:14" ht="15.75">
      <c r="A2654" s="537"/>
      <c r="B2654" s="38"/>
      <c r="C2654" s="38"/>
      <c r="D2654" s="38"/>
      <c r="E2654" s="38"/>
      <c r="F2654" s="537"/>
      <c r="G2654" s="38"/>
      <c r="H2654" s="38"/>
      <c r="I2654" s="38"/>
      <c r="J2654" s="38"/>
      <c r="K2654" s="537"/>
      <c r="L2654" s="38"/>
    </row>
    <row r="2655" spans="1:14" ht="15.75">
      <c r="A2655" s="537"/>
      <c r="B2655" s="38"/>
      <c r="C2655" s="38"/>
      <c r="D2655" s="38"/>
      <c r="E2655" s="38"/>
      <c r="F2655" s="537"/>
      <c r="G2655" s="38"/>
      <c r="H2655" s="38"/>
      <c r="I2655" s="38"/>
      <c r="J2655" s="38"/>
      <c r="K2655" s="537"/>
      <c r="L2655" s="38"/>
    </row>
    <row r="2656" spans="1:14" ht="15.75">
      <c r="A2656" s="537"/>
      <c r="B2656" s="38"/>
      <c r="C2656" s="38"/>
      <c r="D2656" s="38"/>
      <c r="E2656" s="38"/>
      <c r="F2656" s="537"/>
      <c r="G2656" s="38"/>
      <c r="H2656" s="38"/>
      <c r="I2656" s="38"/>
      <c r="J2656" s="38"/>
      <c r="K2656" s="537"/>
      <c r="L2656" s="38"/>
    </row>
    <row r="2657" spans="1:15" ht="15.75">
      <c r="A2657" s="537"/>
      <c r="B2657" s="38"/>
      <c r="C2657" s="38"/>
      <c r="D2657" s="38"/>
      <c r="E2657" s="38"/>
      <c r="F2657" s="537"/>
      <c r="G2657" s="38"/>
      <c r="H2657" s="38"/>
      <c r="I2657" s="38"/>
      <c r="J2657" s="38"/>
      <c r="K2657" s="537"/>
      <c r="L2657" s="38"/>
    </row>
    <row r="2658" spans="1:15" ht="15.75">
      <c r="A2658" s="537"/>
      <c r="B2658" s="38"/>
      <c r="C2658" s="38"/>
      <c r="D2658" s="38"/>
      <c r="E2658" s="38"/>
      <c r="F2658" s="537"/>
      <c r="G2658" s="38"/>
      <c r="H2658" s="38"/>
      <c r="I2658" s="38"/>
      <c r="J2658" s="38"/>
      <c r="K2658" s="537"/>
      <c r="L2658" s="38"/>
    </row>
    <row r="2659" spans="1:15" ht="15.75">
      <c r="A2659" s="537"/>
      <c r="B2659" s="38"/>
      <c r="C2659" s="38"/>
      <c r="D2659" s="38"/>
      <c r="E2659" s="38"/>
      <c r="F2659" s="537"/>
      <c r="G2659" s="38"/>
      <c r="H2659" s="38"/>
      <c r="I2659" s="38"/>
      <c r="J2659" s="38"/>
      <c r="K2659" s="537"/>
      <c r="L2659" s="38"/>
    </row>
    <row r="2660" spans="1:15" ht="15.75">
      <c r="A2660" s="537"/>
      <c r="B2660" s="38"/>
      <c r="C2660" s="38"/>
      <c r="D2660" s="38"/>
      <c r="E2660" s="38"/>
      <c r="F2660" s="537"/>
      <c r="G2660" s="38"/>
      <c r="H2660" s="38"/>
      <c r="I2660" s="38"/>
      <c r="J2660" s="38"/>
      <c r="K2660" s="537"/>
      <c r="L2660" s="38"/>
    </row>
    <row r="2661" spans="1:15" ht="15.75">
      <c r="A2661" s="537"/>
      <c r="B2661" s="38"/>
      <c r="C2661" s="38"/>
      <c r="D2661" s="38"/>
      <c r="E2661" s="38"/>
      <c r="F2661" s="537"/>
      <c r="G2661" s="38"/>
      <c r="H2661" s="38"/>
      <c r="I2661" s="38"/>
      <c r="J2661" s="38"/>
      <c r="K2661" s="537"/>
      <c r="L2661" s="38"/>
    </row>
    <row r="2662" spans="1:15" ht="15.75">
      <c r="A2662" s="537"/>
      <c r="B2662" s="38"/>
      <c r="C2662" s="38"/>
      <c r="D2662" s="38"/>
      <c r="E2662" s="38"/>
      <c r="F2662" s="537"/>
      <c r="G2662" s="38"/>
      <c r="H2662" s="38"/>
      <c r="I2662" s="38"/>
      <c r="J2662" s="38"/>
      <c r="K2662" s="537"/>
      <c r="L2662" s="38"/>
    </row>
    <row r="2663" spans="1:15" ht="15.75">
      <c r="A2663" s="537"/>
      <c r="B2663" s="38"/>
      <c r="C2663" s="38"/>
      <c r="D2663" s="38"/>
      <c r="E2663" s="38"/>
      <c r="F2663" s="537"/>
      <c r="G2663" s="38"/>
      <c r="H2663" s="38"/>
      <c r="I2663" s="38"/>
      <c r="J2663" s="38"/>
      <c r="K2663" s="537"/>
      <c r="L2663" s="38"/>
    </row>
    <row r="2664" spans="1:15" ht="15.75">
      <c r="A2664" s="537"/>
      <c r="B2664" s="38"/>
      <c r="C2664" s="38"/>
      <c r="D2664" s="38"/>
      <c r="E2664" s="38"/>
      <c r="F2664" s="537"/>
      <c r="G2664" s="38"/>
      <c r="H2664" s="38"/>
      <c r="I2664" s="38"/>
      <c r="J2664" s="38"/>
      <c r="K2664" s="537"/>
      <c r="L2664" s="38"/>
    </row>
    <row r="2665" spans="1:15" ht="15.75">
      <c r="A2665" s="537"/>
      <c r="B2665" s="38"/>
      <c r="C2665" s="38"/>
      <c r="D2665" s="38"/>
      <c r="E2665" s="38"/>
      <c r="F2665" s="537"/>
      <c r="G2665" s="38"/>
      <c r="H2665" s="38"/>
      <c r="I2665" s="38"/>
      <c r="J2665" s="38"/>
      <c r="K2665" s="537"/>
      <c r="L2665" s="38"/>
    </row>
    <row r="2666" spans="1:15" ht="15.75">
      <c r="A2666" s="537"/>
      <c r="B2666" s="38"/>
      <c r="C2666" s="38"/>
      <c r="D2666" s="38"/>
      <c r="E2666" s="38"/>
      <c r="F2666" s="537"/>
      <c r="G2666" s="38"/>
      <c r="H2666" s="38"/>
      <c r="I2666" s="38"/>
      <c r="J2666" s="38"/>
      <c r="K2666" s="537"/>
      <c r="L2666" s="38"/>
    </row>
    <row r="2667" spans="1:15" ht="23.25">
      <c r="A2667" s="535" t="s">
        <v>4632</v>
      </c>
      <c r="B2667" s="38"/>
    </row>
    <row r="2668" spans="1:15" ht="15.75">
      <c r="A2668" s="537" t="s">
        <v>2448</v>
      </c>
      <c r="B2668" s="38"/>
      <c r="C2668" s="38"/>
      <c r="D2668" s="38"/>
      <c r="E2668" s="38"/>
      <c r="F2668" s="537" t="s">
        <v>2449</v>
      </c>
      <c r="G2668" s="38"/>
      <c r="H2668" s="38"/>
      <c r="I2668" s="38"/>
      <c r="J2668" s="38"/>
      <c r="K2668" s="537" t="s">
        <v>2450</v>
      </c>
      <c r="L2668" s="38"/>
    </row>
    <row r="2669" spans="1:15" ht="15.75">
      <c r="A2669" s="166"/>
      <c r="E2669" s="38"/>
      <c r="F2669" s="537"/>
      <c r="G2669" s="38"/>
      <c r="H2669" s="38"/>
      <c r="I2669" s="38"/>
      <c r="J2669" s="38"/>
      <c r="K2669" s="166" t="s">
        <v>677</v>
      </c>
      <c r="L2669" t="s">
        <v>4847</v>
      </c>
    </row>
    <row r="2670" spans="1:15" ht="15.75">
      <c r="A2670" s="166"/>
      <c r="C2670" s="38"/>
      <c r="D2670" s="38"/>
      <c r="E2670" s="38"/>
      <c r="F2670" s="537"/>
      <c r="G2670" s="38"/>
      <c r="H2670" s="38"/>
      <c r="I2670" s="38"/>
      <c r="J2670" s="38"/>
      <c r="K2670" s="166"/>
      <c r="M2670" s="38"/>
      <c r="N2670" s="38"/>
    </row>
    <row r="2671" spans="1:15" ht="15.75">
      <c r="A2671" s="166"/>
      <c r="C2671" s="38"/>
      <c r="D2671" s="38"/>
      <c r="E2671" s="38"/>
      <c r="F2671" s="537"/>
      <c r="G2671" s="38"/>
      <c r="H2671" s="38"/>
      <c r="I2671" s="38"/>
      <c r="J2671" s="38"/>
      <c r="K2671" s="166"/>
      <c r="M2671" s="38"/>
      <c r="N2671" s="38"/>
      <c r="O2671" s="38"/>
    </row>
    <row r="2672" spans="1:15" ht="15.75">
      <c r="A2672" s="166"/>
      <c r="C2672" s="38"/>
      <c r="D2672" s="38"/>
      <c r="E2672" s="38"/>
      <c r="F2672" s="537"/>
      <c r="G2672" s="38"/>
      <c r="H2672" s="38"/>
      <c r="I2672" s="38"/>
      <c r="J2672" s="38"/>
      <c r="K2672" s="166"/>
    </row>
    <row r="2673" spans="1:12" ht="15.75">
      <c r="A2673" s="166"/>
      <c r="C2673" s="38"/>
      <c r="D2673" s="38"/>
      <c r="E2673" s="38"/>
      <c r="F2673" s="537"/>
      <c r="G2673" s="38"/>
      <c r="H2673" s="38"/>
      <c r="I2673" s="38"/>
      <c r="J2673" s="38"/>
      <c r="K2673" s="166"/>
    </row>
    <row r="2674" spans="1:12" ht="15.75">
      <c r="A2674" s="166"/>
      <c r="C2674" s="38"/>
      <c r="D2674" s="38"/>
      <c r="E2674" s="38"/>
      <c r="F2674" s="537"/>
      <c r="G2674" s="38"/>
      <c r="H2674" s="38"/>
      <c r="I2674" s="38"/>
      <c r="J2674" s="38"/>
      <c r="K2674" s="166"/>
    </row>
    <row r="2675" spans="1:12" ht="15.75">
      <c r="A2675" s="166"/>
      <c r="C2675" s="38"/>
      <c r="D2675" s="38"/>
      <c r="E2675" s="38"/>
      <c r="F2675" s="537"/>
      <c r="G2675" s="38"/>
      <c r="H2675" s="38"/>
      <c r="I2675" s="38"/>
      <c r="J2675" s="38"/>
      <c r="K2675" s="166"/>
    </row>
    <row r="2676" spans="1:12" ht="15.75">
      <c r="A2676" s="166"/>
      <c r="C2676" s="38"/>
      <c r="D2676" s="38"/>
      <c r="E2676" s="38"/>
      <c r="F2676" s="537"/>
      <c r="G2676" s="38"/>
      <c r="H2676" s="38"/>
      <c r="I2676" s="38"/>
      <c r="J2676" s="38"/>
      <c r="K2676" s="166"/>
    </row>
    <row r="2677" spans="1:12" ht="15.75">
      <c r="A2677" s="166"/>
      <c r="C2677" s="38"/>
      <c r="D2677" s="38"/>
      <c r="E2677" s="38"/>
      <c r="F2677" s="537"/>
      <c r="G2677" s="38"/>
      <c r="H2677" s="38"/>
      <c r="I2677" s="38"/>
      <c r="J2677" s="38"/>
      <c r="K2677" s="166"/>
    </row>
    <row r="2678" spans="1:12" ht="15.75">
      <c r="A2678" s="166"/>
      <c r="C2678" s="38"/>
      <c r="D2678" s="38"/>
      <c r="E2678" s="38"/>
      <c r="F2678" s="537"/>
      <c r="G2678" s="38"/>
      <c r="H2678" s="38"/>
      <c r="I2678" s="38"/>
      <c r="J2678" s="38"/>
      <c r="K2678" s="166"/>
    </row>
    <row r="2679" spans="1:12" ht="15.75">
      <c r="A2679" s="166"/>
      <c r="C2679" s="38"/>
      <c r="D2679" s="38"/>
      <c r="E2679" s="38"/>
      <c r="F2679" s="537"/>
      <c r="G2679" s="38"/>
      <c r="H2679" s="38"/>
      <c r="I2679" s="38"/>
      <c r="J2679" s="38"/>
      <c r="K2679" s="166"/>
    </row>
    <row r="2680" spans="1:12" ht="15.75">
      <c r="A2680" s="166"/>
      <c r="C2680" s="38"/>
      <c r="D2680" s="38"/>
      <c r="E2680" s="38"/>
      <c r="F2680" s="537"/>
      <c r="G2680" s="38"/>
      <c r="H2680" s="38"/>
      <c r="I2680" s="38"/>
      <c r="J2680" s="38"/>
      <c r="K2680" s="537"/>
      <c r="L2680" s="38"/>
    </row>
    <row r="2681" spans="1:12" ht="15.75">
      <c r="A2681" s="166"/>
      <c r="C2681" s="38"/>
      <c r="D2681" s="38"/>
      <c r="E2681" s="38"/>
      <c r="F2681" s="537"/>
      <c r="G2681" s="38"/>
      <c r="H2681" s="38"/>
      <c r="I2681" s="38"/>
      <c r="J2681" s="38"/>
      <c r="K2681" s="537"/>
      <c r="L2681" s="38"/>
    </row>
    <row r="2682" spans="1:12" ht="15.75">
      <c r="A2682" s="166"/>
      <c r="C2682" s="38"/>
      <c r="D2682" s="38"/>
      <c r="E2682" s="38"/>
      <c r="F2682" s="537"/>
      <c r="G2682" s="38"/>
      <c r="H2682" s="38"/>
      <c r="I2682" s="38"/>
      <c r="J2682" s="38"/>
      <c r="K2682" s="537"/>
      <c r="L2682" s="38"/>
    </row>
    <row r="2683" spans="1:12" ht="15.75">
      <c r="A2683" s="166"/>
      <c r="C2683" s="38"/>
      <c r="D2683" s="38"/>
      <c r="E2683" s="38"/>
      <c r="F2683" s="537"/>
      <c r="G2683" s="38"/>
      <c r="H2683" s="38"/>
      <c r="I2683" s="38"/>
      <c r="J2683" s="38"/>
      <c r="K2683" s="537"/>
      <c r="L2683" s="38"/>
    </row>
    <row r="2684" spans="1:12" ht="15.75">
      <c r="A2684" s="166"/>
      <c r="C2684" s="38"/>
      <c r="D2684" s="38"/>
      <c r="E2684" s="38"/>
      <c r="F2684" s="537"/>
      <c r="G2684" s="38"/>
      <c r="H2684" s="38"/>
      <c r="I2684" s="38"/>
      <c r="J2684" s="38"/>
      <c r="K2684" s="537"/>
      <c r="L2684" s="38"/>
    </row>
    <row r="2685" spans="1:12" ht="15.75">
      <c r="A2685" s="166"/>
      <c r="C2685" s="38"/>
      <c r="D2685" s="38"/>
      <c r="E2685" s="38"/>
      <c r="F2685" s="537"/>
      <c r="G2685" s="38"/>
      <c r="H2685" s="38"/>
      <c r="I2685" s="38"/>
      <c r="J2685" s="38"/>
      <c r="K2685" s="537"/>
      <c r="L2685" s="38"/>
    </row>
    <row r="2686" spans="1:12" ht="15.75">
      <c r="A2686" s="166"/>
      <c r="C2686" s="38"/>
      <c r="D2686" s="38"/>
      <c r="E2686" s="38"/>
      <c r="F2686" s="537"/>
      <c r="G2686" s="38"/>
      <c r="H2686" s="38"/>
      <c r="I2686" s="38"/>
      <c r="J2686" s="38"/>
      <c r="K2686" s="537"/>
      <c r="L2686" s="38"/>
    </row>
    <row r="2687" spans="1:12" ht="15.75">
      <c r="A2687" s="166"/>
      <c r="C2687" s="38"/>
      <c r="D2687" s="38"/>
      <c r="E2687" s="38"/>
      <c r="F2687" s="537"/>
      <c r="G2687" s="38"/>
      <c r="H2687" s="38"/>
      <c r="I2687" s="38"/>
      <c r="J2687" s="38"/>
      <c r="K2687" s="537"/>
      <c r="L2687" s="38"/>
    </row>
    <row r="2688" spans="1:12" ht="15.75">
      <c r="A2688" s="166"/>
      <c r="C2688" s="38"/>
      <c r="D2688" s="38"/>
      <c r="E2688" s="38"/>
      <c r="F2688" s="537"/>
      <c r="G2688" s="38"/>
      <c r="H2688" s="38"/>
      <c r="I2688" s="38"/>
      <c r="J2688" s="38"/>
      <c r="K2688" s="537"/>
      <c r="L2688" s="38"/>
    </row>
    <row r="2689" spans="1:14" ht="15.75">
      <c r="A2689" s="166"/>
      <c r="C2689" s="38"/>
      <c r="D2689" s="38"/>
      <c r="E2689" s="38"/>
      <c r="F2689" s="537"/>
      <c r="G2689" s="38"/>
      <c r="H2689" s="38"/>
      <c r="I2689" s="38"/>
      <c r="J2689" s="38"/>
      <c r="K2689" s="537"/>
      <c r="L2689" s="38"/>
    </row>
    <row r="2690" spans="1:14" ht="15.75">
      <c r="A2690" s="166"/>
      <c r="C2690" s="38"/>
      <c r="D2690" s="38"/>
      <c r="E2690" s="38"/>
      <c r="F2690" s="537"/>
      <c r="G2690" s="38"/>
      <c r="H2690" s="38"/>
      <c r="I2690" s="38"/>
      <c r="J2690" s="38"/>
      <c r="K2690" s="537"/>
      <c r="L2690" s="38"/>
    </row>
    <row r="2691" spans="1:14" ht="15.75">
      <c r="A2691" s="166"/>
      <c r="C2691" s="38"/>
      <c r="D2691" s="38"/>
      <c r="E2691" s="38"/>
      <c r="F2691" s="537"/>
      <c r="G2691" s="38"/>
      <c r="H2691" s="38"/>
      <c r="I2691" s="38"/>
      <c r="J2691" s="38"/>
      <c r="K2691" s="537"/>
      <c r="L2691" s="38"/>
    </row>
    <row r="2692" spans="1:14" ht="15.75">
      <c r="A2692" s="166"/>
      <c r="C2692" s="38"/>
      <c r="D2692" s="38"/>
      <c r="E2692" s="38"/>
      <c r="F2692" s="537"/>
      <c r="G2692" s="38"/>
      <c r="H2692" s="38"/>
      <c r="I2692" s="38"/>
      <c r="J2692" s="38"/>
      <c r="K2692" s="537"/>
      <c r="L2692" s="38"/>
    </row>
    <row r="2693" spans="1:14" ht="15.75">
      <c r="A2693" s="537"/>
      <c r="B2693" s="38"/>
      <c r="C2693" s="38"/>
      <c r="D2693" s="38"/>
      <c r="E2693" s="38"/>
      <c r="F2693" s="537"/>
      <c r="G2693" s="38"/>
      <c r="H2693" s="38"/>
      <c r="I2693" s="38"/>
      <c r="J2693" s="38"/>
      <c r="K2693" s="537"/>
      <c r="L2693" s="38"/>
    </row>
    <row r="2694" spans="1:14" ht="15.75">
      <c r="A2694" s="537"/>
      <c r="B2694" s="38"/>
      <c r="C2694" s="38"/>
      <c r="D2694" s="38"/>
      <c r="E2694" s="38"/>
      <c r="F2694" s="537"/>
      <c r="G2694" s="38"/>
      <c r="H2694" s="38"/>
      <c r="I2694" s="38"/>
      <c r="J2694" s="38"/>
      <c r="K2694" s="537"/>
      <c r="L2694" s="38"/>
    </row>
    <row r="2695" spans="1:14" ht="15.75">
      <c r="A2695" s="537"/>
      <c r="B2695" s="38"/>
      <c r="C2695" s="38"/>
      <c r="D2695" s="38"/>
      <c r="E2695" s="38"/>
      <c r="F2695" s="537"/>
      <c r="G2695" s="38"/>
      <c r="H2695" s="38"/>
      <c r="I2695" s="38"/>
      <c r="J2695" s="38"/>
      <c r="K2695" s="537"/>
      <c r="L2695" s="38"/>
    </row>
    <row r="2696" spans="1:14" ht="15.75">
      <c r="A2696" s="536"/>
      <c r="B2696" s="38"/>
    </row>
    <row r="2697" spans="1:14" s="38" customFormat="1" ht="15.75">
      <c r="A2697" s="536"/>
    </row>
    <row r="2698" spans="1:14" s="38" customFormat="1" ht="23.25">
      <c r="A2698" s="535" t="s">
        <v>2508</v>
      </c>
    </row>
    <row r="2699" spans="1:14" ht="15.75">
      <c r="A2699" s="537" t="s">
        <v>2448</v>
      </c>
      <c r="B2699" s="38"/>
      <c r="C2699" s="38"/>
      <c r="D2699" s="38"/>
      <c r="E2699" s="38"/>
      <c r="F2699" s="537" t="s">
        <v>2449</v>
      </c>
      <c r="G2699" s="38"/>
      <c r="H2699" s="38"/>
      <c r="I2699" s="38"/>
      <c r="J2699" s="38"/>
      <c r="K2699" s="537" t="s">
        <v>2450</v>
      </c>
      <c r="L2699" s="38"/>
    </row>
    <row r="2700" spans="1:14" ht="15.75">
      <c r="A2700" s="166" t="s">
        <v>676</v>
      </c>
      <c r="B2700" t="s">
        <v>4669</v>
      </c>
      <c r="F2700" s="166"/>
      <c r="K2700" s="166"/>
    </row>
    <row r="2701" spans="1:14" ht="15.75">
      <c r="A2701" s="166"/>
      <c r="F2701" s="166"/>
      <c r="K2701" s="166"/>
    </row>
    <row r="2702" spans="1:14" ht="15.75">
      <c r="A2702" s="166"/>
      <c r="F2702" s="166"/>
      <c r="K2702" s="166"/>
    </row>
    <row r="2703" spans="1:14" ht="15.75">
      <c r="A2703" s="166"/>
      <c r="F2703" s="166"/>
      <c r="K2703" s="166"/>
      <c r="M2703" s="540"/>
      <c r="N2703" s="38"/>
    </row>
    <row r="2704" spans="1:14" ht="15.75">
      <c r="A2704" s="166"/>
      <c r="K2704" s="166"/>
      <c r="M2704" s="533"/>
    </row>
    <row r="2705" spans="1:14" ht="15.75">
      <c r="A2705" s="536"/>
      <c r="B2705" s="38"/>
      <c r="K2705" s="166"/>
    </row>
    <row r="2706" spans="1:14" ht="15.75">
      <c r="A2706" s="536"/>
      <c r="B2706" s="38"/>
      <c r="K2706" s="166"/>
    </row>
    <row r="2707" spans="1:14" ht="15.75">
      <c r="A2707" s="536"/>
      <c r="B2707" s="38"/>
      <c r="K2707" s="166"/>
      <c r="M2707" s="38"/>
      <c r="N2707" s="190"/>
    </row>
    <row r="2708" spans="1:14" ht="15.75">
      <c r="A2708" s="536"/>
      <c r="B2708" s="38"/>
      <c r="K2708" s="166"/>
    </row>
    <row r="2709" spans="1:14" ht="15.75">
      <c r="A2709" s="536"/>
      <c r="B2709" s="38"/>
      <c r="K2709" s="166"/>
    </row>
    <row r="2710" spans="1:14" ht="15.75">
      <c r="A2710" s="536"/>
      <c r="B2710" s="38"/>
      <c r="K2710" s="166"/>
    </row>
    <row r="2711" spans="1:14" ht="15.75">
      <c r="A2711" s="536"/>
      <c r="B2711" s="38"/>
      <c r="K2711" s="166"/>
    </row>
    <row r="2712" spans="1:14" ht="15.75">
      <c r="A2712" s="536"/>
      <c r="B2712" s="38"/>
      <c r="K2712" s="166"/>
    </row>
    <row r="2713" spans="1:14" ht="15.75">
      <c r="A2713" s="536"/>
      <c r="B2713" s="38"/>
      <c r="K2713" s="166"/>
    </row>
    <row r="2714" spans="1:14" ht="15.75">
      <c r="A2714" s="536"/>
      <c r="B2714" s="38"/>
      <c r="K2714" s="166"/>
    </row>
    <row r="2715" spans="1:14" ht="15.75">
      <c r="A2715" s="536"/>
      <c r="B2715" s="38"/>
      <c r="K2715" s="166"/>
    </row>
    <row r="2716" spans="1:14" ht="15.75">
      <c r="A2716" s="536"/>
      <c r="B2716" s="38"/>
      <c r="K2716" s="166"/>
    </row>
    <row r="2717" spans="1:14" ht="15.75">
      <c r="A2717" s="536"/>
      <c r="B2717" s="38"/>
      <c r="K2717" s="166"/>
    </row>
    <row r="2718" spans="1:14" ht="15.75">
      <c r="A2718" s="536"/>
      <c r="B2718" s="38"/>
      <c r="K2718" s="166"/>
    </row>
    <row r="2719" spans="1:14" ht="15.75">
      <c r="A2719" s="536"/>
      <c r="B2719" s="38"/>
      <c r="K2719" s="166"/>
    </row>
    <row r="2720" spans="1:14" ht="15.75">
      <c r="A2720" s="536"/>
      <c r="B2720" s="38"/>
      <c r="K2720" s="166"/>
    </row>
    <row r="2721" spans="1:12" ht="15.75">
      <c r="A2721" s="536"/>
      <c r="B2721" s="38"/>
    </row>
    <row r="2722" spans="1:12" ht="15.75">
      <c r="A2722" s="536"/>
      <c r="B2722" s="38"/>
    </row>
    <row r="2723" spans="1:12" ht="15.75">
      <c r="A2723" s="536"/>
      <c r="B2723" s="38"/>
    </row>
    <row r="2724" spans="1:12" ht="15.75">
      <c r="A2724" s="536"/>
      <c r="B2724" s="38"/>
    </row>
    <row r="2725" spans="1:12" ht="15.75">
      <c r="A2725" s="536"/>
      <c r="B2725" s="38"/>
    </row>
    <row r="2726" spans="1:12" ht="15.75">
      <c r="A2726" s="536"/>
      <c r="B2726" s="38"/>
    </row>
    <row r="2727" spans="1:12" ht="15.75">
      <c r="A2727" s="536"/>
      <c r="B2727" s="38"/>
    </row>
    <row r="2728" spans="1:12" ht="15.75">
      <c r="A2728" s="536"/>
      <c r="B2728" s="38"/>
    </row>
    <row r="2729" spans="1:12" s="38" customFormat="1" ht="23.25">
      <c r="A2729" s="535" t="s">
        <v>4633</v>
      </c>
    </row>
    <row r="2730" spans="1:12" ht="15.75">
      <c r="A2730" s="537" t="s">
        <v>2448</v>
      </c>
      <c r="B2730" s="38"/>
      <c r="C2730" s="38"/>
      <c r="D2730" s="38"/>
      <c r="E2730" s="38"/>
      <c r="F2730" s="537" t="s">
        <v>2449</v>
      </c>
      <c r="G2730" s="38"/>
      <c r="H2730" s="38"/>
      <c r="I2730" s="38"/>
      <c r="J2730" s="38"/>
      <c r="K2730" s="537" t="s">
        <v>2450</v>
      </c>
      <c r="L2730" s="38"/>
    </row>
    <row r="2731" spans="1:12" ht="15.75">
      <c r="A2731" s="166"/>
      <c r="C2731" s="38"/>
      <c r="D2731" s="38"/>
      <c r="E2731" s="38"/>
      <c r="F2731" s="166"/>
      <c r="J2731" s="38"/>
      <c r="K2731" s="166"/>
    </row>
    <row r="2732" spans="1:12" ht="15.75">
      <c r="A2732" s="166"/>
      <c r="C2732" s="38"/>
      <c r="D2732" s="38"/>
      <c r="E2732" s="38"/>
      <c r="F2732" s="166"/>
      <c r="H2732" s="38"/>
      <c r="I2732" s="38"/>
      <c r="J2732" s="38"/>
      <c r="K2732" s="166"/>
    </row>
    <row r="2733" spans="1:12" ht="15.75">
      <c r="A2733" s="166"/>
      <c r="C2733" s="38"/>
      <c r="D2733" s="38"/>
      <c r="E2733" s="38"/>
      <c r="F2733" s="166"/>
      <c r="H2733" s="38"/>
      <c r="I2733" s="38"/>
      <c r="J2733" s="38"/>
      <c r="K2733" s="166"/>
    </row>
    <row r="2734" spans="1:12" ht="15.75">
      <c r="A2734" s="166"/>
      <c r="C2734" s="38"/>
      <c r="D2734" s="38"/>
      <c r="E2734" s="38"/>
      <c r="F2734" s="166"/>
      <c r="H2734" s="38"/>
      <c r="I2734" s="38"/>
      <c r="J2734" s="38"/>
      <c r="K2734" s="166"/>
    </row>
    <row r="2735" spans="1:12" ht="15.75">
      <c r="A2735" s="166"/>
      <c r="C2735" s="38"/>
      <c r="D2735" s="38"/>
      <c r="E2735" s="38"/>
      <c r="F2735" s="166"/>
      <c r="H2735" s="38"/>
      <c r="I2735" s="38"/>
      <c r="J2735" s="38"/>
      <c r="K2735" s="166"/>
    </row>
    <row r="2736" spans="1:12" ht="15.75">
      <c r="A2736" s="166"/>
      <c r="C2736" s="38"/>
      <c r="D2736" s="38"/>
      <c r="E2736" s="38"/>
      <c r="F2736" s="166"/>
      <c r="H2736" s="38"/>
      <c r="I2736" s="38"/>
      <c r="J2736" s="38"/>
      <c r="K2736" s="166"/>
    </row>
    <row r="2737" spans="1:11" ht="15.75">
      <c r="A2737" s="166"/>
      <c r="C2737" s="38"/>
      <c r="D2737" s="38"/>
      <c r="E2737" s="38"/>
      <c r="F2737" s="166"/>
      <c r="H2737" s="38"/>
      <c r="I2737" s="38"/>
      <c r="J2737" s="38"/>
      <c r="K2737" s="166"/>
    </row>
    <row r="2738" spans="1:11" ht="15.75">
      <c r="A2738" s="166"/>
      <c r="C2738" s="38"/>
      <c r="D2738" s="38"/>
      <c r="E2738" s="38"/>
      <c r="F2738" s="166"/>
      <c r="H2738" s="38"/>
      <c r="I2738" s="38"/>
      <c r="J2738" s="38"/>
      <c r="K2738" s="166"/>
    </row>
    <row r="2739" spans="1:11" ht="15.75">
      <c r="A2739" s="166"/>
      <c r="C2739" s="38"/>
      <c r="D2739" s="38"/>
      <c r="E2739" s="38"/>
      <c r="F2739" s="537"/>
      <c r="G2739" s="38"/>
      <c r="H2739" s="38"/>
      <c r="I2739" s="38"/>
      <c r="J2739" s="38"/>
      <c r="K2739" s="166"/>
    </row>
    <row r="2740" spans="1:11" ht="15.75">
      <c r="A2740" s="166"/>
      <c r="C2740" s="38"/>
      <c r="D2740" s="38"/>
      <c r="E2740" s="38"/>
      <c r="F2740" s="537"/>
      <c r="G2740" s="38"/>
      <c r="H2740" s="38"/>
      <c r="I2740" s="38"/>
      <c r="J2740" s="38"/>
      <c r="K2740" s="166"/>
    </row>
    <row r="2741" spans="1:11" ht="15.75">
      <c r="A2741" s="166"/>
      <c r="C2741" s="38"/>
      <c r="D2741" s="38"/>
      <c r="E2741" s="38"/>
      <c r="F2741" s="537"/>
      <c r="G2741" s="38"/>
      <c r="H2741" s="38"/>
      <c r="I2741" s="38"/>
      <c r="J2741" s="38"/>
      <c r="K2741" s="166"/>
    </row>
    <row r="2742" spans="1:11" ht="15.75">
      <c r="A2742" s="166"/>
      <c r="C2742" s="38"/>
      <c r="D2742" s="38"/>
      <c r="E2742" s="38"/>
      <c r="F2742" s="537"/>
      <c r="G2742" s="38"/>
      <c r="H2742" s="38"/>
      <c r="I2742" s="38"/>
      <c r="J2742" s="38"/>
      <c r="K2742" s="166"/>
    </row>
    <row r="2743" spans="1:11" ht="15.75">
      <c r="A2743" s="166"/>
      <c r="C2743" s="38"/>
      <c r="D2743" s="38"/>
      <c r="E2743" s="38"/>
      <c r="F2743" s="537"/>
      <c r="G2743" s="38"/>
      <c r="H2743" s="38"/>
      <c r="I2743" s="38"/>
      <c r="J2743" s="38"/>
      <c r="K2743" s="166"/>
    </row>
    <row r="2744" spans="1:11" ht="15.75">
      <c r="A2744" s="166"/>
      <c r="C2744" s="38"/>
      <c r="D2744" s="38"/>
      <c r="E2744" s="38"/>
      <c r="F2744" s="537"/>
      <c r="G2744" s="38"/>
      <c r="H2744" s="38"/>
      <c r="I2744" s="38"/>
      <c r="J2744" s="38"/>
      <c r="K2744" s="166"/>
    </row>
    <row r="2745" spans="1:11" ht="15.75">
      <c r="A2745" s="166"/>
      <c r="C2745" s="38"/>
      <c r="D2745" s="38"/>
      <c r="E2745" s="38"/>
      <c r="F2745" s="537"/>
      <c r="G2745" s="38"/>
      <c r="H2745" s="38"/>
      <c r="I2745" s="38"/>
      <c r="J2745" s="38"/>
      <c r="K2745" s="166"/>
    </row>
    <row r="2746" spans="1:11" ht="15.75">
      <c r="A2746" s="166"/>
      <c r="C2746" s="38"/>
      <c r="D2746" s="38"/>
      <c r="E2746" s="38"/>
      <c r="F2746" s="537"/>
      <c r="G2746" s="38"/>
      <c r="H2746" s="38"/>
      <c r="I2746" s="38"/>
      <c r="J2746" s="38"/>
      <c r="K2746" s="166"/>
    </row>
    <row r="2747" spans="1:11" ht="15.75">
      <c r="A2747" s="166"/>
      <c r="C2747" s="38"/>
      <c r="D2747" s="38"/>
      <c r="E2747" s="38"/>
      <c r="F2747" s="537"/>
      <c r="G2747" s="38"/>
      <c r="H2747" s="38"/>
      <c r="I2747" s="38"/>
      <c r="J2747" s="38"/>
      <c r="K2747" s="166"/>
    </row>
    <row r="2748" spans="1:11" ht="15.75">
      <c r="A2748" s="166"/>
      <c r="C2748" s="38"/>
      <c r="D2748" s="38"/>
      <c r="E2748" s="38"/>
      <c r="F2748" s="537"/>
      <c r="G2748" s="38"/>
      <c r="H2748" s="38"/>
      <c r="I2748" s="38"/>
      <c r="J2748" s="38"/>
      <c r="K2748" s="166"/>
    </row>
    <row r="2749" spans="1:11" ht="15.75">
      <c r="A2749" s="166"/>
      <c r="K2749" s="166"/>
    </row>
    <row r="2750" spans="1:11" ht="15.75">
      <c r="A2750" s="166"/>
      <c r="K2750" s="166"/>
    </row>
    <row r="2751" spans="1:11" ht="15.75">
      <c r="A2751" s="536"/>
      <c r="B2751" s="38"/>
      <c r="K2751" s="166"/>
    </row>
    <row r="2752" spans="1:11" ht="15.75">
      <c r="A2752" s="536"/>
      <c r="B2752" s="38"/>
      <c r="K2752" s="166"/>
    </row>
    <row r="2753" spans="1:12" ht="15.75">
      <c r="A2753" s="536"/>
      <c r="B2753" s="38"/>
      <c r="K2753" s="166"/>
    </row>
    <row r="2754" spans="1:12" ht="15.75">
      <c r="A2754" s="536"/>
      <c r="B2754" s="38"/>
      <c r="K2754" s="166"/>
    </row>
    <row r="2755" spans="1:12" ht="15.75">
      <c r="A2755" s="536"/>
      <c r="B2755" s="38"/>
    </row>
    <row r="2756" spans="1:12" ht="15.75">
      <c r="A2756" s="536"/>
      <c r="B2756" s="38"/>
    </row>
    <row r="2757" spans="1:12" ht="15.75">
      <c r="A2757" s="536"/>
      <c r="B2757" s="38"/>
    </row>
    <row r="2758" spans="1:12" ht="15.75">
      <c r="A2758" s="536"/>
      <c r="B2758" s="38"/>
    </row>
    <row r="2759" spans="1:12" ht="15.75">
      <c r="A2759" s="536"/>
      <c r="B2759" s="38"/>
    </row>
    <row r="2760" spans="1:12" ht="23.25">
      <c r="A2760" s="535" t="s">
        <v>1278</v>
      </c>
      <c r="B2760" s="38"/>
      <c r="C2760" s="38"/>
      <c r="D2760" s="38"/>
      <c r="E2760" s="38"/>
      <c r="F2760" s="38"/>
      <c r="G2760" s="38"/>
      <c r="H2760" s="38"/>
      <c r="I2760" s="38"/>
      <c r="J2760" s="38"/>
      <c r="K2760" s="38"/>
      <c r="L2760" s="38"/>
    </row>
    <row r="2761" spans="1:12" ht="15.75">
      <c r="A2761" s="537" t="s">
        <v>2448</v>
      </c>
      <c r="B2761" s="38"/>
      <c r="C2761" s="38"/>
      <c r="D2761" s="38"/>
      <c r="E2761" s="38"/>
      <c r="F2761" s="537" t="s">
        <v>2449</v>
      </c>
      <c r="G2761" s="38"/>
      <c r="H2761" s="38"/>
      <c r="I2761" s="38"/>
      <c r="J2761" s="38"/>
      <c r="K2761" s="537" t="s">
        <v>2450</v>
      </c>
      <c r="L2761" s="38"/>
    </row>
    <row r="2762" spans="1:12" ht="15.75">
      <c r="A2762" s="166"/>
      <c r="C2762" s="38"/>
      <c r="D2762" s="38"/>
      <c r="E2762" s="38"/>
      <c r="F2762" s="166"/>
      <c r="J2762" s="38"/>
      <c r="K2762" s="166" t="s">
        <v>676</v>
      </c>
      <c r="L2762" t="s">
        <v>4840</v>
      </c>
    </row>
    <row r="2763" spans="1:12" ht="15.75">
      <c r="A2763" s="166"/>
      <c r="D2763" s="38"/>
      <c r="E2763" s="38"/>
      <c r="F2763" s="166"/>
      <c r="H2763" s="38"/>
      <c r="I2763" s="38"/>
      <c r="J2763" s="38"/>
      <c r="K2763" s="166"/>
    </row>
    <row r="2764" spans="1:12" ht="15.75">
      <c r="A2764" s="166"/>
      <c r="C2764" s="38"/>
      <c r="D2764" s="38"/>
      <c r="E2764" s="38"/>
      <c r="F2764" s="166"/>
      <c r="H2764" s="38"/>
      <c r="I2764" s="38"/>
      <c r="J2764" s="38"/>
      <c r="K2764" s="166"/>
    </row>
    <row r="2765" spans="1:12" ht="15.75">
      <c r="A2765" s="166"/>
      <c r="C2765" s="38"/>
      <c r="D2765" s="38"/>
      <c r="E2765" s="38"/>
      <c r="F2765" s="166"/>
      <c r="H2765" s="38"/>
      <c r="I2765" s="38"/>
      <c r="J2765" s="38"/>
      <c r="K2765" s="166"/>
    </row>
    <row r="2766" spans="1:12" ht="15.75">
      <c r="A2766" s="166"/>
      <c r="C2766" s="38"/>
      <c r="D2766" s="38"/>
      <c r="E2766" s="38"/>
      <c r="F2766" s="537"/>
      <c r="G2766" s="38"/>
      <c r="H2766" s="38"/>
      <c r="I2766" s="38"/>
      <c r="J2766" s="38"/>
      <c r="K2766" s="166"/>
    </row>
    <row r="2767" spans="1:12" ht="15.75">
      <c r="A2767" s="166"/>
      <c r="C2767" s="38"/>
      <c r="D2767" s="38"/>
      <c r="E2767" s="38"/>
      <c r="F2767" s="537"/>
      <c r="G2767" s="38"/>
      <c r="H2767" s="38"/>
      <c r="I2767" s="38"/>
      <c r="J2767" s="38"/>
      <c r="K2767" s="166"/>
    </row>
    <row r="2768" spans="1:12" ht="15.75">
      <c r="A2768" s="166"/>
      <c r="C2768" s="38"/>
      <c r="D2768" s="38"/>
      <c r="E2768" s="38"/>
      <c r="F2768" s="537"/>
      <c r="G2768" s="38"/>
      <c r="H2768" s="38"/>
      <c r="I2768" s="38"/>
      <c r="J2768" s="38"/>
      <c r="K2768" s="166"/>
    </row>
    <row r="2769" spans="1:11" ht="15.75">
      <c r="A2769" s="166"/>
      <c r="C2769" s="38"/>
      <c r="D2769" s="38"/>
      <c r="E2769" s="38"/>
      <c r="F2769" s="537"/>
      <c r="G2769" s="38"/>
      <c r="H2769" s="38"/>
      <c r="I2769" s="38"/>
      <c r="J2769" s="38"/>
      <c r="K2769" s="166"/>
    </row>
    <row r="2770" spans="1:11" ht="15.75">
      <c r="A2770" s="166"/>
      <c r="C2770" s="38"/>
      <c r="D2770" s="38"/>
      <c r="E2770" s="38"/>
      <c r="F2770" s="537"/>
      <c r="G2770" s="38"/>
      <c r="H2770" s="38"/>
      <c r="I2770" s="38"/>
      <c r="J2770" s="38"/>
      <c r="K2770" s="166"/>
    </row>
    <row r="2771" spans="1:11" ht="15.75">
      <c r="A2771" s="166"/>
      <c r="K2771" s="166"/>
    </row>
    <row r="2772" spans="1:11" ht="15.75">
      <c r="A2772" s="166"/>
      <c r="K2772" s="166"/>
    </row>
    <row r="2773" spans="1:11" ht="15.75">
      <c r="A2773" s="166"/>
      <c r="K2773" s="166"/>
    </row>
    <row r="2774" spans="1:11" ht="15.75">
      <c r="A2774" s="166"/>
      <c r="K2774" s="166"/>
    </row>
    <row r="2775" spans="1:11" ht="15.75">
      <c r="A2775" s="166"/>
      <c r="K2775" s="166"/>
    </row>
    <row r="2776" spans="1:11" ht="15.75">
      <c r="A2776" s="166"/>
      <c r="K2776" s="166"/>
    </row>
    <row r="2777" spans="1:11" ht="15.75">
      <c r="A2777" s="166"/>
      <c r="K2777" s="166"/>
    </row>
    <row r="2778" spans="1:11" ht="15.75">
      <c r="A2778" s="166"/>
      <c r="K2778" s="166"/>
    </row>
    <row r="2779" spans="1:11" ht="15.75">
      <c r="A2779" s="536"/>
      <c r="B2779" s="38"/>
      <c r="K2779" s="166"/>
    </row>
    <row r="2780" spans="1:11" ht="15.75">
      <c r="A2780" s="536"/>
      <c r="B2780" s="38"/>
      <c r="K2780" s="166"/>
    </row>
    <row r="2781" spans="1:11" ht="15.75">
      <c r="A2781" s="536"/>
      <c r="B2781" s="38"/>
    </row>
    <row r="2782" spans="1:11" ht="15.75">
      <c r="A2782" s="536"/>
      <c r="B2782" s="38"/>
    </row>
    <row r="2783" spans="1:11" ht="15.75">
      <c r="A2783" s="536"/>
      <c r="B2783" s="38"/>
    </row>
    <row r="2784" spans="1:11" ht="15.75">
      <c r="A2784" s="536"/>
      <c r="B2784" s="38"/>
    </row>
    <row r="2785" spans="1:14" ht="15.75">
      <c r="A2785" s="536"/>
      <c r="B2785" s="38"/>
    </row>
    <row r="2786" spans="1:14" ht="15.75">
      <c r="A2786" s="536"/>
      <c r="B2786" s="38"/>
    </row>
    <row r="2787" spans="1:14" ht="15.75">
      <c r="A2787" s="536"/>
      <c r="B2787" s="38"/>
    </row>
    <row r="2788" spans="1:14" ht="15.75">
      <c r="A2788" s="536"/>
      <c r="B2788" s="38"/>
    </row>
    <row r="2789" spans="1:14" ht="15.75">
      <c r="A2789" s="536"/>
      <c r="B2789" s="38"/>
    </row>
    <row r="2790" spans="1:14" s="38" customFormat="1" ht="15.75">
      <c r="A2790" s="536"/>
    </row>
    <row r="2791" spans="1:14" s="38" customFormat="1" ht="23.25">
      <c r="A2791" s="535" t="s">
        <v>4071</v>
      </c>
    </row>
    <row r="2792" spans="1:14" ht="15.75">
      <c r="A2792" s="537" t="s">
        <v>2448</v>
      </c>
      <c r="B2792" s="38"/>
      <c r="C2792" s="38"/>
      <c r="D2792" s="38"/>
      <c r="E2792" s="38"/>
      <c r="F2792" s="537" t="s">
        <v>2449</v>
      </c>
      <c r="G2792" s="38"/>
      <c r="H2792" s="38"/>
      <c r="I2792" s="38"/>
      <c r="J2792" s="38"/>
      <c r="K2792" s="537" t="s">
        <v>2450</v>
      </c>
      <c r="L2792" s="38"/>
    </row>
    <row r="2793" spans="1:14" ht="15.75">
      <c r="A2793" s="166" t="s">
        <v>678</v>
      </c>
      <c r="B2793" t="s">
        <v>4951</v>
      </c>
      <c r="C2793" s="38"/>
      <c r="D2793" s="38"/>
      <c r="E2793" s="38"/>
      <c r="F2793" s="166"/>
      <c r="H2793" s="533"/>
      <c r="K2793" s="166" t="s">
        <v>678</v>
      </c>
      <c r="L2793" t="s">
        <v>4770</v>
      </c>
      <c r="M2793" s="38"/>
      <c r="N2793" s="25"/>
    </row>
    <row r="2794" spans="1:14" ht="15.75">
      <c r="A2794" s="542"/>
      <c r="C2794" s="38"/>
      <c r="D2794" s="38"/>
      <c r="E2794" s="38"/>
      <c r="F2794" s="166"/>
      <c r="H2794" s="38"/>
      <c r="I2794" s="38"/>
      <c r="J2794" s="38"/>
      <c r="K2794" s="166"/>
    </row>
    <row r="2795" spans="1:14" ht="15.75">
      <c r="A2795" s="166"/>
      <c r="C2795" s="38"/>
      <c r="D2795" s="38"/>
      <c r="E2795" s="38"/>
      <c r="F2795" s="537"/>
      <c r="G2795" s="38"/>
      <c r="H2795" s="38"/>
      <c r="I2795" s="38"/>
      <c r="J2795" s="38"/>
      <c r="K2795" s="166"/>
    </row>
    <row r="2796" spans="1:14" ht="15.75">
      <c r="A2796" s="537"/>
      <c r="B2796" s="38"/>
      <c r="C2796" s="38"/>
      <c r="D2796" s="38"/>
      <c r="E2796" s="38"/>
      <c r="F2796" s="537"/>
      <c r="G2796" s="38"/>
      <c r="H2796" s="38"/>
      <c r="I2796" s="38"/>
      <c r="J2796" s="38"/>
      <c r="K2796" s="166"/>
    </row>
    <row r="2797" spans="1:14" ht="15.75">
      <c r="A2797" s="537"/>
      <c r="B2797" s="38"/>
      <c r="C2797" s="38"/>
      <c r="D2797" s="38"/>
      <c r="E2797" s="38"/>
      <c r="F2797" s="537"/>
      <c r="G2797" s="38"/>
      <c r="H2797" s="38"/>
      <c r="I2797" s="38"/>
      <c r="J2797" s="38"/>
      <c r="K2797" s="166"/>
    </row>
    <row r="2798" spans="1:14" ht="15.75">
      <c r="A2798" s="537"/>
      <c r="B2798" s="38"/>
      <c r="C2798" s="38"/>
      <c r="D2798" s="38"/>
      <c r="E2798" s="38"/>
      <c r="F2798" s="537"/>
      <c r="G2798" s="38"/>
      <c r="H2798" s="38"/>
      <c r="I2798" s="38"/>
      <c r="J2798" s="38"/>
      <c r="K2798" s="166"/>
      <c r="M2798" s="533"/>
    </row>
    <row r="2799" spans="1:14" ht="15.75">
      <c r="A2799" s="537"/>
      <c r="B2799" s="38"/>
      <c r="C2799" s="38"/>
      <c r="D2799" s="38"/>
      <c r="E2799" s="38"/>
      <c r="F2799" s="537"/>
      <c r="G2799" s="38"/>
      <c r="H2799" s="38"/>
      <c r="I2799" s="38"/>
      <c r="J2799" s="38"/>
      <c r="K2799" s="166"/>
    </row>
    <row r="2800" spans="1:14" ht="15.75">
      <c r="A2800" s="537"/>
      <c r="B2800" s="38"/>
      <c r="C2800" s="38"/>
      <c r="D2800" s="38"/>
      <c r="E2800" s="38"/>
      <c r="F2800" s="537"/>
      <c r="G2800" s="38"/>
      <c r="H2800" s="38"/>
      <c r="I2800" s="38"/>
      <c r="J2800" s="38"/>
      <c r="K2800" s="166"/>
    </row>
    <row r="2801" spans="1:12" ht="15.75">
      <c r="A2801" s="537"/>
      <c r="B2801" s="38"/>
      <c r="C2801" s="38"/>
      <c r="D2801" s="38"/>
      <c r="E2801" s="38"/>
      <c r="F2801" s="537"/>
      <c r="G2801" s="38"/>
      <c r="H2801" s="38"/>
      <c r="I2801" s="38"/>
      <c r="J2801" s="38"/>
      <c r="K2801" s="166"/>
    </row>
    <row r="2802" spans="1:12" ht="15.75">
      <c r="A2802" s="537"/>
      <c r="B2802" s="38"/>
      <c r="C2802" s="38"/>
      <c r="D2802" s="38"/>
      <c r="E2802" s="38"/>
      <c r="F2802" s="537"/>
      <c r="G2802" s="38"/>
      <c r="H2802" s="38"/>
      <c r="I2802" s="38"/>
      <c r="J2802" s="38"/>
      <c r="K2802" s="537"/>
      <c r="L2802" s="38"/>
    </row>
    <row r="2803" spans="1:12" ht="15.75">
      <c r="A2803" s="537"/>
      <c r="B2803" s="38"/>
      <c r="C2803" s="38"/>
      <c r="D2803" s="38"/>
      <c r="E2803" s="38"/>
      <c r="F2803" s="537"/>
      <c r="G2803" s="38"/>
      <c r="H2803" s="38"/>
      <c r="I2803" s="38"/>
      <c r="J2803" s="38"/>
      <c r="K2803" s="537"/>
      <c r="L2803" s="38"/>
    </row>
    <row r="2804" spans="1:12" ht="15.75">
      <c r="A2804" s="537"/>
      <c r="B2804" s="38"/>
      <c r="C2804" s="38"/>
      <c r="D2804" s="38"/>
      <c r="E2804" s="38"/>
      <c r="F2804" s="537"/>
      <c r="G2804" s="38"/>
      <c r="H2804" s="38"/>
      <c r="I2804" s="38"/>
      <c r="J2804" s="38"/>
      <c r="K2804" s="537"/>
      <c r="L2804" s="38"/>
    </row>
    <row r="2805" spans="1:12" ht="15.75">
      <c r="A2805" s="537"/>
      <c r="B2805" s="38"/>
      <c r="C2805" s="38"/>
      <c r="D2805" s="38"/>
      <c r="E2805" s="38"/>
      <c r="F2805" s="537"/>
      <c r="G2805" s="38"/>
      <c r="H2805" s="38"/>
      <c r="I2805" s="38"/>
      <c r="J2805" s="38"/>
      <c r="K2805" s="537"/>
      <c r="L2805" s="38"/>
    </row>
    <row r="2806" spans="1:12" ht="15.75">
      <c r="A2806" s="537"/>
      <c r="B2806" s="38"/>
      <c r="C2806" s="38"/>
      <c r="D2806" s="38"/>
      <c r="E2806" s="38"/>
      <c r="F2806" s="537"/>
      <c r="G2806" s="38"/>
      <c r="H2806" s="38"/>
      <c r="I2806" s="38"/>
      <c r="J2806" s="38"/>
      <c r="K2806" s="537"/>
      <c r="L2806" s="38"/>
    </row>
    <row r="2807" spans="1:12" ht="15.75">
      <c r="A2807" s="537"/>
      <c r="B2807" s="38"/>
      <c r="C2807" s="38"/>
      <c r="D2807" s="38"/>
      <c r="E2807" s="38"/>
      <c r="F2807" s="537"/>
      <c r="G2807" s="38"/>
      <c r="H2807" s="38"/>
      <c r="I2807" s="38"/>
      <c r="J2807" s="38"/>
      <c r="K2807" s="537"/>
      <c r="L2807" s="38"/>
    </row>
    <row r="2808" spans="1:12" ht="15.75">
      <c r="A2808" s="537"/>
      <c r="B2808" s="38"/>
      <c r="C2808" s="38"/>
      <c r="D2808" s="38"/>
      <c r="E2808" s="38"/>
      <c r="F2808" s="537"/>
      <c r="G2808" s="38"/>
      <c r="H2808" s="38"/>
      <c r="I2808" s="38"/>
      <c r="J2808" s="38"/>
      <c r="K2808" s="537"/>
      <c r="L2808" s="38"/>
    </row>
    <row r="2809" spans="1:12" ht="15.75">
      <c r="A2809" s="537"/>
      <c r="B2809" s="38"/>
      <c r="C2809" s="38"/>
      <c r="D2809" s="38"/>
      <c r="E2809" s="38"/>
      <c r="F2809" s="537"/>
      <c r="G2809" s="38"/>
      <c r="H2809" s="38"/>
      <c r="I2809" s="38"/>
      <c r="J2809" s="38"/>
      <c r="K2809" s="537"/>
      <c r="L2809" s="38"/>
    </row>
    <row r="2810" spans="1:12" ht="15.75">
      <c r="A2810" s="537"/>
      <c r="B2810" s="38"/>
      <c r="C2810" s="38"/>
      <c r="D2810" s="38"/>
      <c r="E2810" s="38"/>
      <c r="F2810" s="537"/>
      <c r="G2810" s="38"/>
      <c r="H2810" s="38"/>
      <c r="I2810" s="38"/>
      <c r="J2810" s="38"/>
      <c r="K2810" s="537"/>
      <c r="L2810" s="38"/>
    </row>
    <row r="2811" spans="1:12" ht="15.75">
      <c r="A2811" s="536"/>
      <c r="B2811" s="38"/>
    </row>
    <row r="2812" spans="1:12" ht="15.75">
      <c r="A2812" s="536"/>
      <c r="B2812" s="38"/>
    </row>
    <row r="2813" spans="1:12" ht="15.75">
      <c r="A2813" s="536"/>
      <c r="B2813" s="38"/>
    </row>
    <row r="2814" spans="1:12" ht="15.75">
      <c r="A2814" s="536"/>
      <c r="B2814" s="38"/>
    </row>
    <row r="2815" spans="1:12" ht="15.75">
      <c r="A2815" s="536"/>
      <c r="B2815" s="38"/>
    </row>
    <row r="2816" spans="1:12" ht="15.75">
      <c r="A2816" s="536"/>
      <c r="B2816" s="38"/>
    </row>
    <row r="2817" spans="1:15" ht="15.75">
      <c r="A2817" s="536"/>
      <c r="B2817" s="38"/>
    </row>
    <row r="2818" spans="1:15" ht="15.75">
      <c r="A2818" s="536"/>
      <c r="B2818" s="38"/>
    </row>
    <row r="2819" spans="1:15" ht="15.75">
      <c r="A2819" s="536"/>
      <c r="B2819" s="38"/>
    </row>
    <row r="2820" spans="1:15" ht="15.75">
      <c r="A2820" s="536"/>
      <c r="B2820" s="38"/>
    </row>
    <row r="2821" spans="1:15" s="38" customFormat="1" ht="15.75">
      <c r="A2821" s="536"/>
    </row>
    <row r="2822" spans="1:15" s="38" customFormat="1" ht="23.25">
      <c r="A2822" s="535" t="s">
        <v>3840</v>
      </c>
    </row>
    <row r="2823" spans="1:15" ht="15.75">
      <c r="A2823" s="537" t="s">
        <v>2448</v>
      </c>
      <c r="B2823" s="38"/>
      <c r="C2823" s="38"/>
      <c r="D2823" s="38"/>
      <c r="E2823" s="38"/>
      <c r="F2823" s="537" t="s">
        <v>2449</v>
      </c>
      <c r="G2823" s="38"/>
      <c r="H2823" s="38"/>
      <c r="I2823" s="38"/>
      <c r="J2823" s="38"/>
      <c r="K2823" s="537" t="s">
        <v>2450</v>
      </c>
      <c r="L2823" s="38"/>
    </row>
    <row r="2824" spans="1:15" ht="15.75">
      <c r="A2824" s="166" t="s">
        <v>676</v>
      </c>
      <c r="B2824" t="s">
        <v>4755</v>
      </c>
      <c r="F2824" s="166"/>
      <c r="K2824" s="166" t="s">
        <v>677</v>
      </c>
      <c r="L2824" t="s">
        <v>4847</v>
      </c>
    </row>
    <row r="2825" spans="1:15" ht="15.75">
      <c r="A2825" s="166"/>
      <c r="F2825" s="166"/>
      <c r="H2825" s="38"/>
      <c r="I2825" s="190"/>
      <c r="K2825" s="166"/>
    </row>
    <row r="2826" spans="1:15" ht="15.75">
      <c r="A2826" s="542"/>
      <c r="F2826" s="166"/>
      <c r="H2826" s="38"/>
      <c r="I2826" s="38"/>
      <c r="K2826" s="166"/>
    </row>
    <row r="2827" spans="1:15" ht="15.75">
      <c r="A2827" s="542"/>
      <c r="F2827" s="166"/>
      <c r="K2827" s="166"/>
    </row>
    <row r="2828" spans="1:15" ht="15.75">
      <c r="A2828" s="542"/>
      <c r="F2828" s="166"/>
      <c r="K2828" s="166"/>
      <c r="M2828" s="38"/>
      <c r="N2828" s="38"/>
    </row>
    <row r="2829" spans="1:15" ht="15.75">
      <c r="A2829" s="166"/>
      <c r="C2829" s="38"/>
      <c r="D2829" s="38"/>
      <c r="F2829" s="166"/>
      <c r="H2829" s="38"/>
      <c r="I2829" s="38"/>
      <c r="K2829" s="166"/>
      <c r="M2829" s="38"/>
      <c r="N2829" s="38"/>
      <c r="O2829" s="38"/>
    </row>
    <row r="2830" spans="1:15" ht="15.75">
      <c r="A2830" s="166"/>
      <c r="K2830" s="166"/>
      <c r="M2830" s="533"/>
    </row>
    <row r="2831" spans="1:15" ht="15.75">
      <c r="C2831" s="38"/>
      <c r="D2831" s="38"/>
      <c r="E2831" s="38"/>
      <c r="K2831" s="166"/>
    </row>
    <row r="2832" spans="1:15" ht="15.75">
      <c r="A2832" s="536"/>
      <c r="B2832" s="38"/>
      <c r="K2832" s="166"/>
    </row>
    <row r="2833" spans="1:16" ht="15.75">
      <c r="A2833" s="536"/>
      <c r="B2833" s="38"/>
      <c r="K2833" s="166"/>
    </row>
    <row r="2834" spans="1:16" ht="15.75">
      <c r="A2834" s="536"/>
      <c r="B2834" s="38"/>
      <c r="K2834" s="166"/>
    </row>
    <row r="2835" spans="1:16" ht="15.75">
      <c r="A2835" s="536"/>
      <c r="B2835" s="38"/>
      <c r="K2835" s="166"/>
      <c r="M2835" s="38"/>
      <c r="N2835" s="190"/>
      <c r="O2835" s="38"/>
    </row>
    <row r="2836" spans="1:16" ht="15.75">
      <c r="A2836" s="536"/>
      <c r="B2836" s="38"/>
      <c r="K2836" s="166"/>
      <c r="M2836" s="21"/>
      <c r="N2836" s="58"/>
    </row>
    <row r="2837" spans="1:16" ht="15.75">
      <c r="A2837" s="536"/>
      <c r="B2837" s="38"/>
      <c r="K2837" s="166"/>
      <c r="M2837" s="38"/>
      <c r="N2837" s="38"/>
    </row>
    <row r="2838" spans="1:16" ht="15.75">
      <c r="A2838" s="536"/>
      <c r="B2838" s="38"/>
      <c r="K2838" s="166"/>
    </row>
    <row r="2839" spans="1:16" ht="15.75">
      <c r="A2839" s="536"/>
      <c r="B2839" s="38"/>
      <c r="K2839" s="166"/>
    </row>
    <row r="2840" spans="1:16" ht="15.75">
      <c r="A2840" s="536"/>
      <c r="B2840" s="38"/>
      <c r="K2840" s="166"/>
    </row>
    <row r="2841" spans="1:16" ht="15.75">
      <c r="A2841" s="536"/>
      <c r="B2841" s="38"/>
      <c r="K2841" s="166"/>
    </row>
    <row r="2842" spans="1:16" ht="15.75">
      <c r="A2842" s="536"/>
      <c r="B2842" s="38"/>
      <c r="K2842" s="166"/>
    </row>
    <row r="2843" spans="1:16" ht="15.75">
      <c r="A2843" s="536"/>
      <c r="B2843" s="38"/>
      <c r="K2843" s="166"/>
    </row>
    <row r="2844" spans="1:16" ht="15.75">
      <c r="A2844" s="536"/>
      <c r="B2844" s="38"/>
      <c r="K2844" s="166"/>
    </row>
    <row r="2845" spans="1:16" ht="15.75">
      <c r="A2845" s="536"/>
      <c r="B2845" s="38"/>
      <c r="K2845" s="166"/>
      <c r="P2845" t="s">
        <v>2297</v>
      </c>
    </row>
    <row r="2846" spans="1:16" ht="15.75">
      <c r="A2846" s="536"/>
      <c r="B2846" s="38"/>
      <c r="K2846" s="166"/>
    </row>
    <row r="2847" spans="1:16" ht="15.75">
      <c r="A2847" s="536"/>
      <c r="B2847" s="38"/>
      <c r="K2847" s="166"/>
      <c r="M2847" s="17"/>
    </row>
    <row r="2848" spans="1:16" ht="15.75">
      <c r="A2848" s="536"/>
      <c r="B2848" s="38"/>
      <c r="K2848" s="166"/>
    </row>
    <row r="2849" spans="1:14" ht="15.75">
      <c r="A2849" s="536"/>
      <c r="B2849" s="38"/>
    </row>
    <row r="2850" spans="1:14" ht="15.75">
      <c r="A2850" s="536"/>
      <c r="B2850" s="38"/>
    </row>
    <row r="2851" spans="1:14" ht="15.75">
      <c r="A2851" s="536"/>
      <c r="B2851" s="38"/>
    </row>
    <row r="2852" spans="1:14" s="38" customFormat="1" ht="15.75">
      <c r="A2852" s="536"/>
    </row>
    <row r="2853" spans="1:14" s="38" customFormat="1" ht="23.25">
      <c r="A2853" s="535" t="s">
        <v>1280</v>
      </c>
    </row>
    <row r="2854" spans="1:14" ht="15.75">
      <c r="A2854" s="537" t="s">
        <v>2448</v>
      </c>
      <c r="B2854" s="38"/>
      <c r="C2854" s="38"/>
      <c r="D2854" s="38"/>
      <c r="E2854" s="38"/>
      <c r="F2854" s="537" t="s">
        <v>2449</v>
      </c>
      <c r="G2854" s="38"/>
      <c r="H2854" s="38"/>
      <c r="I2854" s="38"/>
      <c r="J2854" s="38"/>
      <c r="K2854" s="537" t="s">
        <v>2450</v>
      </c>
      <c r="L2854" s="38"/>
    </row>
    <row r="2855" spans="1:14" ht="15.75">
      <c r="A2855" s="166"/>
      <c r="F2855" s="166"/>
      <c r="K2855" s="166"/>
      <c r="M2855" s="38"/>
      <c r="N2855" s="38"/>
    </row>
    <row r="2856" spans="1:14" ht="15.75">
      <c r="A2856" s="542"/>
      <c r="C2856" s="38"/>
      <c r="D2856" s="38"/>
      <c r="F2856" s="166"/>
      <c r="H2856" s="38"/>
      <c r="K2856" s="166"/>
    </row>
    <row r="2857" spans="1:14" ht="15.75">
      <c r="A2857" s="542"/>
      <c r="F2857" s="166"/>
      <c r="K2857" s="166"/>
    </row>
    <row r="2858" spans="1:14" ht="15.75">
      <c r="A2858" s="166"/>
      <c r="F2858" s="166"/>
      <c r="K2858" s="166"/>
    </row>
    <row r="2859" spans="1:14" ht="15.75">
      <c r="A2859" s="536"/>
      <c r="B2859" s="38"/>
      <c r="F2859" s="166"/>
      <c r="K2859" s="166"/>
    </row>
    <row r="2860" spans="1:14" ht="15.75">
      <c r="A2860" s="536"/>
      <c r="B2860" s="38"/>
      <c r="F2860" s="166"/>
      <c r="K2860" s="166"/>
    </row>
    <row r="2861" spans="1:14" ht="15.75">
      <c r="A2861" s="536"/>
      <c r="B2861" s="38"/>
      <c r="K2861" s="166"/>
      <c r="M2861" s="38"/>
      <c r="N2861" s="38"/>
    </row>
    <row r="2862" spans="1:14" ht="15.75">
      <c r="A2862" s="536"/>
      <c r="B2862" s="38"/>
      <c r="K2862" s="166"/>
    </row>
    <row r="2863" spans="1:14" ht="15.75">
      <c r="A2863" s="536"/>
      <c r="B2863" s="38"/>
      <c r="K2863" s="166"/>
    </row>
    <row r="2864" spans="1:14" ht="15.75">
      <c r="A2864" s="536"/>
      <c r="B2864" s="38"/>
      <c r="K2864" s="166"/>
    </row>
    <row r="2865" spans="1:11" ht="15.75">
      <c r="A2865" s="536"/>
      <c r="B2865" s="38"/>
      <c r="K2865" s="166"/>
    </row>
    <row r="2866" spans="1:11" ht="15.75">
      <c r="A2866" s="536"/>
      <c r="B2866" s="38"/>
      <c r="K2866" s="166"/>
    </row>
    <row r="2867" spans="1:11" ht="15.75">
      <c r="A2867" s="536"/>
      <c r="B2867" s="38"/>
      <c r="K2867" s="166"/>
    </row>
    <row r="2868" spans="1:11" ht="15.75">
      <c r="A2868" s="536"/>
      <c r="B2868" s="38"/>
      <c r="K2868" s="166"/>
    </row>
    <row r="2869" spans="1:11" ht="15.75">
      <c r="A2869" s="536"/>
      <c r="B2869" s="38"/>
      <c r="J2869" t="s">
        <v>2297</v>
      </c>
      <c r="K2869" s="166"/>
    </row>
    <row r="2870" spans="1:11" ht="15.75">
      <c r="A2870" s="536"/>
      <c r="B2870" s="38"/>
    </row>
    <row r="2871" spans="1:11" ht="15.75">
      <c r="A2871" s="536"/>
      <c r="B2871" s="38"/>
    </row>
    <row r="2872" spans="1:11" ht="15.75">
      <c r="A2872" s="536"/>
      <c r="B2872" s="38"/>
    </row>
    <row r="2873" spans="1:11" ht="15.75">
      <c r="A2873" s="536"/>
      <c r="B2873" s="38"/>
    </row>
    <row r="2874" spans="1:11" ht="15.75">
      <c r="A2874" s="536"/>
      <c r="B2874" s="38"/>
    </row>
    <row r="2875" spans="1:11" ht="15.75">
      <c r="A2875" s="536"/>
      <c r="B2875" s="38"/>
    </row>
    <row r="2876" spans="1:11" ht="15.75">
      <c r="A2876" s="536"/>
      <c r="B2876" s="38"/>
    </row>
    <row r="2877" spans="1:11" ht="15.75">
      <c r="A2877" s="536"/>
      <c r="B2877" s="38"/>
    </row>
    <row r="2878" spans="1:11" ht="15.75">
      <c r="A2878" s="536"/>
      <c r="B2878" s="38"/>
    </row>
    <row r="2879" spans="1:11" ht="15.75">
      <c r="A2879" s="536"/>
      <c r="B2879" s="38"/>
    </row>
    <row r="2880" spans="1:11" ht="15.75">
      <c r="A2880" s="536"/>
      <c r="B2880" s="38"/>
    </row>
    <row r="2881" spans="1:15" ht="15.75">
      <c r="A2881" s="536"/>
      <c r="B2881" s="38"/>
    </row>
    <row r="2882" spans="1:15" ht="15.75">
      <c r="A2882" s="536"/>
      <c r="B2882" s="38"/>
    </row>
    <row r="2883" spans="1:15" s="38" customFormat="1" ht="15.75">
      <c r="A2883" s="536"/>
    </row>
    <row r="2884" spans="1:15" s="38" customFormat="1" ht="23.25">
      <c r="A2884" s="535" t="s">
        <v>1594</v>
      </c>
    </row>
    <row r="2885" spans="1:15" ht="15.75">
      <c r="A2885" s="537" t="s">
        <v>2448</v>
      </c>
      <c r="B2885" s="38"/>
      <c r="C2885" s="38"/>
      <c r="D2885" s="38"/>
      <c r="E2885" s="38"/>
      <c r="F2885" s="537" t="s">
        <v>2449</v>
      </c>
      <c r="G2885" s="38"/>
      <c r="H2885" s="38"/>
      <c r="I2885" s="38"/>
      <c r="J2885" s="38"/>
      <c r="K2885" s="537" t="s">
        <v>2450</v>
      </c>
      <c r="L2885" s="38"/>
    </row>
    <row r="2886" spans="1:15" ht="15.75">
      <c r="A2886" s="166"/>
      <c r="C2886" s="38"/>
      <c r="D2886" s="38"/>
      <c r="E2886" s="38"/>
      <c r="F2886" s="166"/>
      <c r="I2886" s="38"/>
      <c r="J2886" s="38"/>
      <c r="K2886" s="166"/>
    </row>
    <row r="2887" spans="1:15" ht="15.75">
      <c r="A2887" s="166"/>
      <c r="E2887" s="38"/>
      <c r="F2887" s="166"/>
      <c r="I2887" s="38"/>
      <c r="J2887" s="38"/>
      <c r="K2887" s="166"/>
    </row>
    <row r="2888" spans="1:15" ht="15.75">
      <c r="A2888" s="166"/>
      <c r="C2888" s="38"/>
      <c r="D2888" s="38"/>
      <c r="E2888" s="38"/>
      <c r="F2888" s="166"/>
      <c r="J2888" s="38"/>
      <c r="K2888" s="166"/>
    </row>
    <row r="2889" spans="1:15" ht="15.75">
      <c r="A2889" s="166"/>
      <c r="C2889" s="38"/>
      <c r="D2889" s="38"/>
      <c r="E2889" s="38"/>
      <c r="F2889" s="166"/>
      <c r="H2889" s="38"/>
      <c r="I2889" s="38"/>
      <c r="J2889" s="38"/>
      <c r="K2889" s="166"/>
      <c r="M2889" s="38"/>
      <c r="N2889" s="38"/>
    </row>
    <row r="2890" spans="1:15" ht="15.75">
      <c r="A2890" s="542"/>
      <c r="C2890" s="38"/>
      <c r="D2890" s="38"/>
      <c r="E2890" s="38"/>
      <c r="F2890" s="537"/>
      <c r="G2890" s="38"/>
      <c r="H2890" s="38"/>
      <c r="I2890" s="38"/>
      <c r="J2890" s="38"/>
      <c r="K2890" s="166"/>
      <c r="M2890" s="38"/>
      <c r="N2890" s="38"/>
    </row>
    <row r="2891" spans="1:15" ht="15.75">
      <c r="A2891" s="166"/>
      <c r="D2891" s="38"/>
      <c r="E2891" s="38"/>
      <c r="F2891" s="537"/>
      <c r="G2891" s="38"/>
      <c r="H2891" s="38"/>
      <c r="I2891" s="38"/>
      <c r="J2891" s="38"/>
      <c r="K2891" s="166"/>
      <c r="M2891" s="38"/>
      <c r="N2891" s="38"/>
    </row>
    <row r="2892" spans="1:15" ht="15.75">
      <c r="A2892" s="537"/>
      <c r="B2892" s="38"/>
      <c r="C2892" s="38"/>
      <c r="D2892" s="38"/>
      <c r="E2892" s="38"/>
      <c r="F2892" s="537"/>
      <c r="G2892" s="38"/>
      <c r="H2892" s="38"/>
      <c r="I2892" s="38"/>
      <c r="J2892" s="38"/>
      <c r="K2892" s="166"/>
      <c r="M2892" s="38"/>
      <c r="N2892" s="38"/>
      <c r="O2892" s="38"/>
    </row>
    <row r="2893" spans="1:15" ht="15.75">
      <c r="A2893" s="537"/>
      <c r="B2893" s="38"/>
      <c r="C2893" s="38"/>
      <c r="D2893" s="38"/>
      <c r="E2893" s="38"/>
      <c r="F2893" s="537"/>
      <c r="G2893" s="38"/>
      <c r="H2893" s="38"/>
      <c r="I2893" s="38"/>
      <c r="J2893" s="38"/>
      <c r="K2893" s="166"/>
    </row>
    <row r="2894" spans="1:15" ht="15.75">
      <c r="A2894" s="537"/>
      <c r="B2894" s="38"/>
      <c r="C2894" s="38"/>
      <c r="D2894" s="38"/>
      <c r="E2894" s="38"/>
      <c r="F2894" s="537"/>
      <c r="G2894" s="38"/>
      <c r="H2894" s="38"/>
      <c r="I2894" s="38"/>
      <c r="J2894" s="38"/>
      <c r="K2894" s="166"/>
    </row>
    <row r="2895" spans="1:15" ht="15.75">
      <c r="A2895" s="537"/>
      <c r="B2895" s="38"/>
      <c r="C2895" s="38"/>
      <c r="D2895" s="38"/>
      <c r="E2895" s="38"/>
      <c r="F2895" s="537"/>
      <c r="G2895" s="38"/>
      <c r="H2895" s="38"/>
      <c r="I2895" s="38"/>
      <c r="J2895" s="38"/>
      <c r="K2895" s="166"/>
    </row>
    <row r="2896" spans="1:15" ht="15.75">
      <c r="A2896" s="537"/>
      <c r="B2896" s="38"/>
      <c r="C2896" s="38"/>
      <c r="D2896" s="38"/>
      <c r="E2896" s="38"/>
      <c r="F2896" s="537"/>
      <c r="G2896" s="38"/>
      <c r="H2896" s="38"/>
      <c r="I2896" s="38"/>
      <c r="J2896" s="38"/>
      <c r="K2896" s="166"/>
      <c r="M2896" s="38"/>
      <c r="N2896" s="190"/>
      <c r="O2896" s="38"/>
    </row>
    <row r="2897" spans="1:17" ht="15.75">
      <c r="A2897" s="537"/>
      <c r="B2897" s="38"/>
      <c r="C2897" s="38"/>
      <c r="D2897" s="38"/>
      <c r="E2897" s="38"/>
      <c r="F2897" s="537"/>
      <c r="G2897" s="38"/>
      <c r="H2897" s="38"/>
      <c r="I2897" s="38"/>
      <c r="J2897" s="38"/>
      <c r="K2897" s="166"/>
      <c r="M2897" s="533"/>
    </row>
    <row r="2898" spans="1:17" ht="15.75">
      <c r="A2898" s="536"/>
      <c r="B2898" s="38"/>
      <c r="K2898" s="166"/>
    </row>
    <row r="2899" spans="1:17" ht="15.75">
      <c r="A2899" s="536"/>
      <c r="B2899" s="38"/>
      <c r="K2899" s="166"/>
      <c r="Q2899" t="s">
        <v>2297</v>
      </c>
    </row>
    <row r="2900" spans="1:17" ht="15.75">
      <c r="A2900" s="536"/>
      <c r="B2900" s="38"/>
      <c r="K2900" s="166"/>
    </row>
    <row r="2901" spans="1:17" ht="15.75">
      <c r="A2901" s="536"/>
      <c r="B2901" s="38"/>
      <c r="K2901" s="166"/>
    </row>
    <row r="2902" spans="1:17" ht="15.75">
      <c r="A2902" s="536"/>
      <c r="B2902" s="38"/>
      <c r="K2902" s="166"/>
    </row>
    <row r="2903" spans="1:17" ht="15.75">
      <c r="A2903" s="536"/>
      <c r="B2903" s="38"/>
      <c r="K2903" s="166"/>
    </row>
    <row r="2904" spans="1:17" ht="15.75">
      <c r="A2904" s="536"/>
      <c r="B2904" s="38"/>
    </row>
    <row r="2905" spans="1:17" ht="15.75">
      <c r="A2905" s="536"/>
      <c r="B2905" s="38"/>
    </row>
    <row r="2906" spans="1:17" ht="15.75">
      <c r="A2906" s="536"/>
      <c r="B2906" s="38"/>
    </row>
    <row r="2907" spans="1:17" ht="15.75">
      <c r="A2907" s="536"/>
      <c r="B2907" s="38"/>
    </row>
    <row r="2908" spans="1:17" ht="15.75">
      <c r="A2908" s="536"/>
      <c r="B2908" s="38"/>
    </row>
    <row r="2909" spans="1:17" ht="15.75">
      <c r="A2909" s="536"/>
      <c r="B2909" s="38"/>
    </row>
    <row r="2910" spans="1:17" ht="15.75">
      <c r="A2910" s="536"/>
      <c r="B2910" s="38"/>
    </row>
    <row r="2911" spans="1:17" ht="15.75">
      <c r="A2911" s="536"/>
      <c r="B2911" s="38"/>
    </row>
    <row r="2912" spans="1:17" ht="15.75">
      <c r="A2912" s="536"/>
      <c r="B2912" s="38"/>
    </row>
    <row r="2913" spans="1:14" ht="15.75">
      <c r="A2913" s="536"/>
      <c r="B2913" s="38"/>
    </row>
    <row r="2914" spans="1:14" s="38" customFormat="1" ht="15.75">
      <c r="A2914" s="536"/>
    </row>
    <row r="2915" spans="1:14" s="38" customFormat="1" ht="23.25">
      <c r="A2915" s="535" t="s">
        <v>2509</v>
      </c>
    </row>
    <row r="2916" spans="1:14" ht="15.75">
      <c r="A2916" s="537" t="s">
        <v>2448</v>
      </c>
      <c r="B2916" s="38"/>
      <c r="C2916" s="38"/>
      <c r="D2916" s="38"/>
      <c r="E2916" s="38"/>
      <c r="F2916" s="537" t="s">
        <v>2449</v>
      </c>
      <c r="G2916" s="38"/>
      <c r="H2916" s="38"/>
      <c r="I2916" s="38"/>
      <c r="J2916" s="38"/>
      <c r="K2916" s="537" t="s">
        <v>2450</v>
      </c>
      <c r="L2916" s="38"/>
    </row>
    <row r="2917" spans="1:14" ht="15.75">
      <c r="A2917" s="166"/>
      <c r="F2917" s="166"/>
      <c r="H2917" s="38"/>
      <c r="I2917" s="38"/>
      <c r="J2917" s="38"/>
      <c r="K2917" s="166" t="s">
        <v>677</v>
      </c>
      <c r="L2917" t="s">
        <v>4778</v>
      </c>
      <c r="M2917" s="38"/>
      <c r="N2917" s="25"/>
    </row>
    <row r="2918" spans="1:14" ht="15.75">
      <c r="A2918" s="166"/>
      <c r="F2918" s="166"/>
      <c r="K2918" s="166"/>
    </row>
    <row r="2919" spans="1:14" ht="15.75">
      <c r="A2919" s="166"/>
      <c r="F2919" s="166"/>
      <c r="K2919" s="166"/>
    </row>
    <row r="2920" spans="1:14" ht="15.75">
      <c r="A2920" s="166"/>
      <c r="F2920" s="166"/>
      <c r="K2920" s="166"/>
    </row>
    <row r="2921" spans="1:14" ht="15.75">
      <c r="A2921" s="166"/>
      <c r="F2921" s="166"/>
      <c r="K2921" s="166"/>
    </row>
    <row r="2922" spans="1:14" ht="15.75">
      <c r="A2922" s="166"/>
      <c r="F2922" s="166"/>
      <c r="K2922" s="166"/>
    </row>
    <row r="2923" spans="1:14" ht="15.75">
      <c r="A2923" s="166"/>
      <c r="F2923" s="166"/>
      <c r="K2923" s="166"/>
    </row>
    <row r="2924" spans="1:14" ht="15.75">
      <c r="A2924" s="166"/>
      <c r="K2924" s="166"/>
    </row>
    <row r="2925" spans="1:14" ht="15.75">
      <c r="A2925" s="166"/>
      <c r="K2925" s="166"/>
    </row>
    <row r="2926" spans="1:14" ht="15.75">
      <c r="A2926" s="166"/>
      <c r="K2926" s="166"/>
    </row>
    <row r="2927" spans="1:14" ht="15.75">
      <c r="A2927" s="166"/>
      <c r="K2927" s="166"/>
    </row>
    <row r="2928" spans="1:14" ht="15.75">
      <c r="A2928" s="166"/>
    </row>
    <row r="2929" spans="1:2" ht="15.75">
      <c r="A2929" s="166"/>
    </row>
    <row r="2930" spans="1:2" ht="15.75">
      <c r="A2930" s="166"/>
    </row>
    <row r="2931" spans="1:2" ht="15.75">
      <c r="A2931" s="166"/>
    </row>
    <row r="2932" spans="1:2" ht="15.75">
      <c r="A2932" s="166"/>
    </row>
    <row r="2933" spans="1:2" ht="15.75">
      <c r="A2933" s="166"/>
    </row>
    <row r="2934" spans="1:2" ht="15.75">
      <c r="A2934" s="166"/>
    </row>
    <row r="2935" spans="1:2" ht="15.75">
      <c r="A2935" s="166"/>
    </row>
    <row r="2936" spans="1:2" ht="15.75">
      <c r="A2936" s="166"/>
    </row>
    <row r="2937" spans="1:2" ht="15.75">
      <c r="A2937" s="166"/>
    </row>
    <row r="2938" spans="1:2" ht="15.75">
      <c r="A2938" s="166"/>
    </row>
    <row r="2939" spans="1:2" ht="15.75">
      <c r="A2939" s="166"/>
    </row>
    <row r="2940" spans="1:2" ht="15.75">
      <c r="A2940" s="536"/>
      <c r="B2940" s="38"/>
    </row>
    <row r="2941" spans="1:2" ht="15.75">
      <c r="A2941" s="536"/>
      <c r="B2941" s="38"/>
    </row>
    <row r="2942" spans="1:2" ht="15.75">
      <c r="A2942" s="536"/>
      <c r="B2942" s="38"/>
    </row>
    <row r="2943" spans="1:2" ht="15.75">
      <c r="A2943" s="536"/>
      <c r="B2943" s="38"/>
    </row>
    <row r="2944" spans="1:2" ht="15.75">
      <c r="A2944" s="536"/>
      <c r="B2944" s="38"/>
    </row>
    <row r="2945" spans="1:14" ht="15.75">
      <c r="A2945" s="536"/>
      <c r="B2945" s="38"/>
    </row>
    <row r="2946" spans="1:14" s="38" customFormat="1" ht="23.25">
      <c r="A2946" s="535" t="s">
        <v>3855</v>
      </c>
    </row>
    <row r="2947" spans="1:14" s="38" customFormat="1" ht="15.75">
      <c r="A2947" s="537" t="s">
        <v>2448</v>
      </c>
      <c r="F2947" s="537" t="s">
        <v>2449</v>
      </c>
      <c r="K2947" s="537" t="s">
        <v>2450</v>
      </c>
    </row>
    <row r="2948" spans="1:14" s="38" customFormat="1" ht="15.75">
      <c r="A2948" s="542" t="s">
        <v>678</v>
      </c>
      <c r="B2948" t="s">
        <v>4757</v>
      </c>
      <c r="C2948"/>
      <c r="D2948"/>
      <c r="F2948" s="166" t="s">
        <v>677</v>
      </c>
      <c r="G2948" t="s">
        <v>4594</v>
      </c>
      <c r="H2948"/>
      <c r="I2948"/>
      <c r="K2948" s="166" t="s">
        <v>677</v>
      </c>
      <c r="L2948" t="s">
        <v>4946</v>
      </c>
    </row>
    <row r="2949" spans="1:14" s="38" customFormat="1" ht="15.75">
      <c r="A2949" s="542"/>
      <c r="B2949"/>
      <c r="F2949" s="166"/>
      <c r="G2949"/>
      <c r="H2949"/>
      <c r="I2949"/>
      <c r="K2949" s="166" t="s">
        <v>677</v>
      </c>
      <c r="L2949" t="s">
        <v>4943</v>
      </c>
      <c r="M2949"/>
      <c r="N2949"/>
    </row>
    <row r="2950" spans="1:14" s="38" customFormat="1" ht="15.75">
      <c r="A2950" s="537"/>
      <c r="F2950" s="537"/>
      <c r="K2950" s="166" t="s">
        <v>676</v>
      </c>
      <c r="L2950" t="s">
        <v>4962</v>
      </c>
      <c r="M2950"/>
      <c r="N2950"/>
    </row>
    <row r="2951" spans="1:14" s="38" customFormat="1" ht="15.75">
      <c r="A2951" s="537"/>
      <c r="F2951" s="537"/>
      <c r="K2951" s="166"/>
      <c r="L2951"/>
      <c r="M2951"/>
      <c r="N2951"/>
    </row>
    <row r="2952" spans="1:14" s="38" customFormat="1" ht="15.75">
      <c r="A2952" s="537"/>
      <c r="F2952" s="537"/>
      <c r="K2952" s="166"/>
      <c r="L2952"/>
      <c r="M2952"/>
      <c r="N2952"/>
    </row>
    <row r="2953" spans="1:14" s="38" customFormat="1" ht="15.75">
      <c r="A2953" s="537"/>
      <c r="F2953" s="537"/>
      <c r="K2953" s="537"/>
    </row>
    <row r="2954" spans="1:14" s="38" customFormat="1" ht="15.75">
      <c r="A2954" s="537"/>
      <c r="F2954" s="537"/>
      <c r="K2954" s="537"/>
    </row>
    <row r="2955" spans="1:14" s="38" customFormat="1" ht="15.75">
      <c r="A2955" s="537"/>
      <c r="F2955" s="537"/>
      <c r="K2955" s="537"/>
    </row>
    <row r="2956" spans="1:14" s="38" customFormat="1" ht="15.75">
      <c r="A2956" s="537"/>
      <c r="F2956" s="537"/>
      <c r="K2956" s="537"/>
    </row>
    <row r="2957" spans="1:14" s="38" customFormat="1" ht="15.75">
      <c r="A2957" s="537"/>
      <c r="F2957" s="537"/>
      <c r="K2957" s="537"/>
    </row>
    <row r="2958" spans="1:14" s="38" customFormat="1" ht="15.75">
      <c r="A2958" s="537"/>
      <c r="F2958" s="537"/>
      <c r="K2958" s="537"/>
    </row>
    <row r="2959" spans="1:14" s="38" customFormat="1" ht="15.75">
      <c r="A2959" s="537"/>
      <c r="F2959" s="537"/>
      <c r="K2959" s="537"/>
    </row>
    <row r="2960" spans="1:14" s="38" customFormat="1" ht="15.75">
      <c r="A2960" s="537"/>
      <c r="F2960" s="537"/>
      <c r="K2960" s="537"/>
    </row>
    <row r="2961" spans="1:11" s="38" customFormat="1" ht="15.75">
      <c r="A2961" s="537"/>
      <c r="F2961" s="537"/>
      <c r="K2961" s="537"/>
    </row>
    <row r="2962" spans="1:11" s="38" customFormat="1" ht="15.75">
      <c r="A2962" s="537"/>
      <c r="F2962" s="537"/>
      <c r="K2962" s="537"/>
    </row>
    <row r="2963" spans="1:11" s="38" customFormat="1" ht="15.75">
      <c r="A2963" s="537"/>
      <c r="F2963" s="537"/>
      <c r="K2963" s="537"/>
    </row>
    <row r="2964" spans="1:11" s="38" customFormat="1" ht="15.75">
      <c r="A2964" s="537"/>
      <c r="F2964" s="537"/>
      <c r="K2964" s="537"/>
    </row>
    <row r="2965" spans="1:11" s="38" customFormat="1" ht="15.75">
      <c r="A2965" s="537"/>
      <c r="F2965" s="537"/>
      <c r="K2965" s="537"/>
    </row>
    <row r="2966" spans="1:11" s="38" customFormat="1" ht="15.75">
      <c r="A2966" s="537"/>
      <c r="F2966" s="537"/>
      <c r="K2966" s="537"/>
    </row>
    <row r="2967" spans="1:11" s="38" customFormat="1" ht="15.75">
      <c r="A2967" s="537"/>
      <c r="F2967" s="537"/>
      <c r="K2967" s="537"/>
    </row>
    <row r="2968" spans="1:11" s="38" customFormat="1" ht="15.75">
      <c r="A2968" s="537"/>
      <c r="F2968" s="537"/>
      <c r="K2968" s="537"/>
    </row>
    <row r="2969" spans="1:11" s="38" customFormat="1" ht="15.75">
      <c r="A2969" s="537"/>
      <c r="F2969" s="537"/>
      <c r="K2969" s="537"/>
    </row>
    <row r="2970" spans="1:11" s="38" customFormat="1" ht="15.75">
      <c r="A2970" s="537"/>
      <c r="F2970" s="537"/>
      <c r="K2970" s="537"/>
    </row>
    <row r="2971" spans="1:11" s="38" customFormat="1" ht="15.75">
      <c r="A2971" s="537"/>
      <c r="F2971" s="537"/>
      <c r="K2971" s="537"/>
    </row>
    <row r="2972" spans="1:11" s="38" customFormat="1" ht="15.75">
      <c r="A2972" s="536"/>
    </row>
    <row r="2973" spans="1:11" s="38" customFormat="1" ht="15.75">
      <c r="A2973" s="536"/>
    </row>
    <row r="2974" spans="1:11" s="38" customFormat="1" ht="15.75">
      <c r="A2974" s="536"/>
    </row>
    <row r="2975" spans="1:11" s="38" customFormat="1" ht="15.75">
      <c r="A2975" s="536"/>
    </row>
    <row r="2976" spans="1:11" s="38" customFormat="1" ht="15.75">
      <c r="A2976" s="536"/>
    </row>
    <row r="2977" spans="1:14" ht="23.25">
      <c r="A2977" s="535" t="s">
        <v>3165</v>
      </c>
      <c r="B2977" s="38"/>
    </row>
    <row r="2978" spans="1:14" ht="15.75">
      <c r="A2978" s="537" t="s">
        <v>2448</v>
      </c>
      <c r="B2978" s="38"/>
      <c r="C2978" s="38"/>
      <c r="D2978" s="38"/>
      <c r="E2978" s="38"/>
      <c r="F2978" s="537" t="s">
        <v>2449</v>
      </c>
      <c r="G2978" s="38"/>
      <c r="H2978" s="38"/>
      <c r="I2978" s="38"/>
      <c r="J2978" s="38"/>
      <c r="K2978" s="537" t="s">
        <v>2450</v>
      </c>
      <c r="L2978" s="38"/>
    </row>
    <row r="2979" spans="1:14" ht="15.75">
      <c r="A2979" s="166"/>
      <c r="C2979" s="38"/>
      <c r="D2979" s="38"/>
      <c r="E2979" s="38"/>
      <c r="F2979" s="166"/>
      <c r="H2979" s="38"/>
      <c r="I2979" s="190"/>
      <c r="J2979" s="38"/>
      <c r="K2979" s="166" t="s">
        <v>677</v>
      </c>
      <c r="L2979" t="s">
        <v>4759</v>
      </c>
      <c r="M2979" s="38"/>
      <c r="N2979" s="38"/>
    </row>
    <row r="2980" spans="1:14" ht="15.75">
      <c r="A2980" s="166"/>
      <c r="D2980" s="38"/>
      <c r="E2980" s="38"/>
      <c r="F2980" s="166"/>
      <c r="H2980" s="38"/>
      <c r="I2980" s="38"/>
      <c r="J2980" s="38"/>
      <c r="K2980" s="166"/>
    </row>
    <row r="2981" spans="1:14" ht="15.75">
      <c r="A2981" s="542"/>
      <c r="C2981" s="38"/>
      <c r="D2981" s="38"/>
      <c r="E2981" s="38"/>
      <c r="F2981" s="537"/>
      <c r="G2981" s="38"/>
      <c r="H2981" s="38"/>
      <c r="I2981" s="38"/>
      <c r="J2981" s="38"/>
      <c r="K2981" s="166"/>
      <c r="M2981" s="533"/>
    </row>
    <row r="2982" spans="1:14" ht="15.75">
      <c r="A2982" s="542"/>
      <c r="C2982" s="38"/>
      <c r="D2982" s="38"/>
      <c r="E2982" s="38"/>
      <c r="F2982" s="537"/>
      <c r="G2982" s="38"/>
      <c r="H2982" s="38"/>
      <c r="I2982" s="38"/>
      <c r="J2982" s="38"/>
      <c r="K2982" s="166"/>
    </row>
    <row r="2983" spans="1:14" ht="15.75">
      <c r="A2983" s="166"/>
      <c r="D2983" s="38"/>
      <c r="E2983" s="38"/>
      <c r="F2983" s="537"/>
      <c r="G2983" s="38"/>
      <c r="H2983" s="38"/>
      <c r="I2983" s="38"/>
      <c r="J2983" s="38"/>
      <c r="K2983" s="166"/>
    </row>
    <row r="2984" spans="1:14" ht="15.75">
      <c r="A2984" s="166"/>
      <c r="C2984" s="38"/>
      <c r="D2984" s="38"/>
      <c r="E2984" s="38"/>
      <c r="F2984" s="537"/>
      <c r="G2984" s="38"/>
      <c r="H2984" s="38"/>
      <c r="I2984" s="38"/>
      <c r="J2984" s="38"/>
      <c r="K2984" s="166"/>
      <c r="M2984" s="38"/>
      <c r="N2984" s="38"/>
    </row>
    <row r="2985" spans="1:14" ht="15.75">
      <c r="A2985" s="537"/>
      <c r="B2985" s="38"/>
      <c r="C2985" s="38"/>
      <c r="D2985" s="38"/>
      <c r="E2985" s="38"/>
      <c r="F2985" s="537"/>
      <c r="G2985" s="38"/>
      <c r="H2985" s="38"/>
      <c r="I2985" s="38"/>
      <c r="J2985" s="38"/>
      <c r="K2985" s="166"/>
      <c r="M2985" s="38"/>
      <c r="N2985" s="38"/>
    </row>
    <row r="2986" spans="1:14" ht="15.75">
      <c r="A2986" s="537"/>
      <c r="B2986" s="38"/>
      <c r="C2986" s="38"/>
      <c r="D2986" s="38"/>
      <c r="E2986" s="38"/>
      <c r="F2986" s="537"/>
      <c r="G2986" s="38"/>
      <c r="H2986" s="38"/>
      <c r="I2986" s="38"/>
      <c r="J2986" s="38"/>
      <c r="K2986" s="166"/>
      <c r="M2986" s="38"/>
      <c r="N2986" s="38"/>
    </row>
    <row r="2987" spans="1:14" ht="15.75">
      <c r="A2987" s="537"/>
      <c r="B2987" s="38"/>
      <c r="C2987" s="38"/>
      <c r="D2987" s="38"/>
      <c r="E2987" s="38"/>
      <c r="F2987" s="537"/>
      <c r="G2987" s="38"/>
      <c r="H2987" s="38"/>
      <c r="I2987" s="38"/>
      <c r="J2987" s="38"/>
      <c r="K2987" s="166"/>
    </row>
    <row r="2988" spans="1:14" ht="15.75">
      <c r="A2988" s="537"/>
      <c r="B2988" s="38"/>
      <c r="C2988" s="38"/>
      <c r="D2988" s="38"/>
      <c r="E2988" s="38"/>
      <c r="F2988" s="537"/>
      <c r="G2988" s="38"/>
      <c r="H2988" s="38"/>
      <c r="I2988" s="38"/>
      <c r="J2988" s="38"/>
      <c r="K2988" s="166"/>
    </row>
    <row r="2989" spans="1:14" ht="15.75">
      <c r="A2989" s="537"/>
      <c r="B2989" s="38"/>
      <c r="C2989" s="38"/>
      <c r="D2989" s="38"/>
      <c r="E2989" s="38"/>
      <c r="F2989" s="537"/>
      <c r="G2989" s="38"/>
      <c r="H2989" s="38"/>
      <c r="I2989" s="38"/>
      <c r="J2989" s="38"/>
      <c r="K2989" s="166"/>
    </row>
    <row r="2990" spans="1:14" ht="15.75">
      <c r="A2990" s="537"/>
      <c r="B2990" s="38"/>
      <c r="C2990" s="38"/>
      <c r="D2990" s="38"/>
      <c r="E2990" s="38"/>
      <c r="F2990" s="537"/>
      <c r="G2990" s="38"/>
      <c r="H2990" s="38"/>
      <c r="I2990" s="38"/>
      <c r="J2990" s="38"/>
      <c r="K2990" s="166"/>
      <c r="M2990" s="21"/>
      <c r="N2990" s="58"/>
    </row>
    <row r="2991" spans="1:14" ht="15.75">
      <c r="A2991" s="537"/>
      <c r="B2991" s="38"/>
      <c r="C2991" s="38"/>
      <c r="D2991" s="38"/>
      <c r="E2991" s="38"/>
      <c r="F2991" s="537"/>
      <c r="G2991" s="38"/>
      <c r="H2991" s="38"/>
      <c r="I2991" s="38"/>
      <c r="J2991" s="38"/>
      <c r="K2991" s="166"/>
      <c r="M2991" s="38"/>
      <c r="N2991" s="190"/>
    </row>
    <row r="2992" spans="1:14" ht="15.75">
      <c r="A2992" s="537"/>
      <c r="B2992" s="38"/>
      <c r="C2992" s="38"/>
      <c r="D2992" s="38"/>
      <c r="E2992" s="38"/>
      <c r="F2992" s="537"/>
      <c r="G2992" s="38"/>
      <c r="H2992" s="38"/>
      <c r="I2992" s="38"/>
      <c r="J2992" s="38"/>
      <c r="K2992" s="166"/>
      <c r="M2992" s="21"/>
      <c r="N2992" s="58"/>
    </row>
    <row r="2993" spans="1:12" ht="15.75">
      <c r="A2993" s="537"/>
      <c r="B2993" s="38"/>
      <c r="C2993" s="38"/>
      <c r="D2993" s="38"/>
      <c r="E2993" s="38"/>
      <c r="F2993" s="537"/>
      <c r="G2993" s="38"/>
      <c r="H2993" s="38"/>
      <c r="I2993" s="38"/>
      <c r="J2993" s="38"/>
      <c r="K2993" s="537"/>
      <c r="L2993" s="38"/>
    </row>
    <row r="2994" spans="1:12" ht="15.75">
      <c r="A2994" s="537"/>
      <c r="B2994" s="38"/>
      <c r="C2994" s="38"/>
      <c r="D2994" s="38"/>
      <c r="E2994" s="38"/>
      <c r="F2994" s="537"/>
      <c r="G2994" s="38"/>
      <c r="H2994" s="38"/>
      <c r="I2994" s="38"/>
      <c r="J2994" s="38"/>
      <c r="K2994" s="537"/>
      <c r="L2994" s="38"/>
    </row>
    <row r="2995" spans="1:12" ht="15.75">
      <c r="A2995" s="537"/>
      <c r="B2995" s="38"/>
      <c r="C2995" s="38"/>
      <c r="D2995" s="38"/>
      <c r="E2995" s="38"/>
      <c r="F2995" s="537"/>
      <c r="G2995" s="38"/>
      <c r="H2995" s="38"/>
      <c r="I2995" s="38"/>
      <c r="J2995" s="38"/>
      <c r="K2995" s="537"/>
      <c r="L2995" s="38"/>
    </row>
    <row r="2996" spans="1:12" ht="15.75">
      <c r="A2996" s="537"/>
      <c r="B2996" s="38"/>
      <c r="C2996" s="38"/>
      <c r="D2996" s="38"/>
      <c r="E2996" s="38"/>
      <c r="F2996" s="537"/>
      <c r="G2996" s="38"/>
      <c r="H2996" s="38"/>
      <c r="I2996" s="38"/>
      <c r="J2996" s="38"/>
      <c r="K2996" s="537"/>
      <c r="L2996" s="38"/>
    </row>
    <row r="2997" spans="1:12" ht="15.75">
      <c r="A2997" s="537"/>
      <c r="B2997" s="38"/>
      <c r="C2997" s="38"/>
      <c r="D2997" s="38"/>
      <c r="E2997" s="38"/>
      <c r="F2997" s="537"/>
      <c r="G2997" s="38"/>
      <c r="H2997" s="38"/>
      <c r="I2997" s="38"/>
      <c r="J2997" s="38"/>
      <c r="K2997" s="537"/>
      <c r="L2997" s="38"/>
    </row>
    <row r="2998" spans="1:12" ht="15.75">
      <c r="A2998" s="537"/>
      <c r="B2998" s="38"/>
      <c r="C2998" s="38"/>
      <c r="D2998" s="38"/>
      <c r="E2998" s="38"/>
      <c r="F2998" s="537"/>
      <c r="G2998" s="38"/>
      <c r="H2998" s="38"/>
      <c r="I2998" s="38"/>
      <c r="J2998" s="38"/>
      <c r="K2998" s="537"/>
      <c r="L2998" s="38"/>
    </row>
    <row r="2999" spans="1:12" s="38" customFormat="1" ht="15.75">
      <c r="A2999" s="536"/>
    </row>
    <row r="3000" spans="1:12" s="38" customFormat="1" ht="15.75">
      <c r="A3000" s="536"/>
    </row>
    <row r="3001" spans="1:12" s="38" customFormat="1" ht="15.75">
      <c r="A3001" s="536"/>
    </row>
    <row r="3002" spans="1:12" s="38" customFormat="1" ht="15.75">
      <c r="A3002" s="536"/>
    </row>
    <row r="3003" spans="1:12" s="38" customFormat="1" ht="15.75">
      <c r="A3003" s="536"/>
    </row>
    <row r="3004" spans="1:12" s="38" customFormat="1" ht="15.75">
      <c r="A3004" s="536"/>
    </row>
    <row r="3005" spans="1:12" s="38" customFormat="1" ht="15.75">
      <c r="A3005" s="536"/>
    </row>
    <row r="3006" spans="1:12" s="38" customFormat="1" ht="15.75">
      <c r="A3006" s="536"/>
    </row>
    <row r="3007" spans="1:12" s="38" customFormat="1" ht="15.75">
      <c r="A3007" s="536"/>
    </row>
    <row r="3008" spans="1:12" s="38" customFormat="1" ht="23.25">
      <c r="A3008" s="535" t="s">
        <v>3166</v>
      </c>
    </row>
    <row r="3009" spans="1:15" ht="15.75">
      <c r="A3009" s="537" t="s">
        <v>2448</v>
      </c>
      <c r="B3009" s="38"/>
      <c r="C3009" s="38"/>
      <c r="D3009" s="38"/>
      <c r="E3009" s="38"/>
      <c r="F3009" s="537" t="s">
        <v>2449</v>
      </c>
      <c r="G3009" s="38"/>
      <c r="H3009" s="38"/>
      <c r="I3009" s="38"/>
      <c r="J3009" s="38"/>
      <c r="K3009" s="537" t="s">
        <v>2450</v>
      </c>
      <c r="L3009" s="38"/>
    </row>
    <row r="3010" spans="1:15" ht="15.75">
      <c r="A3010" s="166"/>
      <c r="C3010" s="38"/>
      <c r="D3010" s="38"/>
      <c r="E3010" s="38"/>
      <c r="F3010" s="166"/>
      <c r="H3010" s="38"/>
      <c r="I3010" s="38"/>
      <c r="J3010" s="38"/>
      <c r="K3010" s="166"/>
    </row>
    <row r="3011" spans="1:15" ht="15.75">
      <c r="A3011" s="166"/>
      <c r="C3011" s="38"/>
      <c r="D3011" s="38"/>
      <c r="E3011" s="38"/>
      <c r="F3011" s="537"/>
      <c r="G3011" s="38"/>
      <c r="H3011" s="38"/>
      <c r="I3011" s="38"/>
      <c r="J3011" s="38"/>
      <c r="K3011" s="166"/>
      <c r="M3011" s="21"/>
      <c r="N3011" s="58"/>
    </row>
    <row r="3012" spans="1:15" ht="15.75">
      <c r="A3012" s="166"/>
      <c r="C3012" s="38"/>
      <c r="D3012" s="38"/>
      <c r="E3012" s="38"/>
      <c r="F3012" s="537"/>
      <c r="G3012" s="38"/>
      <c r="H3012" s="38"/>
      <c r="I3012" s="38"/>
      <c r="J3012" s="38"/>
      <c r="K3012" s="166"/>
      <c r="M3012" s="21"/>
      <c r="N3012" s="58"/>
      <c r="O3012" s="38"/>
    </row>
    <row r="3013" spans="1:15" ht="15.75">
      <c r="A3013" s="537"/>
      <c r="B3013" s="38"/>
      <c r="C3013" s="38"/>
      <c r="D3013" s="38"/>
      <c r="E3013" s="38"/>
      <c r="F3013" s="537"/>
      <c r="G3013" s="38"/>
      <c r="H3013" s="38"/>
      <c r="I3013" s="38"/>
      <c r="J3013" s="38"/>
      <c r="K3013" s="166"/>
      <c r="M3013" s="21"/>
      <c r="N3013" s="58"/>
      <c r="O3013" s="38"/>
    </row>
    <row r="3014" spans="1:15" ht="15.75">
      <c r="A3014" s="537"/>
      <c r="B3014" s="38"/>
      <c r="C3014" s="38"/>
      <c r="D3014" s="38"/>
      <c r="E3014" s="38"/>
      <c r="F3014" s="537"/>
      <c r="G3014" s="38"/>
      <c r="H3014" s="38"/>
      <c r="I3014" s="38"/>
      <c r="J3014" s="38"/>
      <c r="K3014" s="166"/>
      <c r="M3014" s="21"/>
      <c r="N3014" s="58"/>
      <c r="O3014" s="38"/>
    </row>
    <row r="3015" spans="1:15" ht="15.75">
      <c r="A3015" s="537"/>
      <c r="B3015" s="38"/>
      <c r="C3015" s="38"/>
      <c r="D3015" s="38"/>
      <c r="E3015" s="38"/>
      <c r="F3015" s="537"/>
      <c r="G3015" s="38"/>
      <c r="H3015" s="38"/>
      <c r="I3015" s="38"/>
      <c r="J3015" s="38"/>
      <c r="K3015" s="166"/>
    </row>
    <row r="3016" spans="1:15" ht="15.75">
      <c r="A3016" s="537"/>
      <c r="B3016" s="38"/>
      <c r="C3016" s="38"/>
      <c r="D3016" s="38"/>
      <c r="E3016" s="38"/>
      <c r="F3016" s="537"/>
      <c r="G3016" s="38"/>
      <c r="H3016" s="38"/>
      <c r="I3016" s="38"/>
      <c r="J3016" s="38"/>
      <c r="K3016" s="166"/>
    </row>
    <row r="3017" spans="1:15" ht="15.75">
      <c r="A3017" s="537"/>
      <c r="B3017" s="38"/>
      <c r="C3017" s="38"/>
      <c r="D3017" s="38"/>
      <c r="E3017" s="38"/>
      <c r="F3017" s="537"/>
      <c r="G3017" s="38"/>
      <c r="H3017" s="38"/>
      <c r="I3017" s="38"/>
      <c r="J3017" s="38"/>
      <c r="K3017" s="166"/>
    </row>
    <row r="3018" spans="1:15" ht="15.75">
      <c r="A3018" s="537"/>
      <c r="B3018" s="38"/>
      <c r="C3018" s="38"/>
      <c r="D3018" s="38"/>
      <c r="E3018" s="38"/>
      <c r="F3018" s="537"/>
      <c r="G3018" s="38"/>
      <c r="H3018" s="38"/>
      <c r="I3018" s="38"/>
      <c r="J3018" s="38"/>
      <c r="K3018" s="166"/>
    </row>
    <row r="3019" spans="1:15" ht="15.75">
      <c r="A3019" s="537"/>
      <c r="B3019" s="38"/>
      <c r="C3019" s="38"/>
      <c r="D3019" s="38"/>
      <c r="E3019" s="38"/>
      <c r="F3019" s="537"/>
      <c r="G3019" s="38"/>
      <c r="H3019" s="38"/>
      <c r="I3019" s="38"/>
      <c r="J3019" s="38"/>
      <c r="K3019" s="537"/>
      <c r="L3019" s="38"/>
    </row>
    <row r="3020" spans="1:15" ht="15.75">
      <c r="A3020" s="537"/>
      <c r="B3020" s="38"/>
      <c r="C3020" s="38"/>
      <c r="D3020" s="38"/>
      <c r="E3020" s="38"/>
      <c r="F3020" s="537"/>
      <c r="G3020" s="38"/>
      <c r="H3020" s="38"/>
      <c r="I3020" s="38"/>
      <c r="J3020" s="38"/>
      <c r="K3020" s="537"/>
      <c r="L3020" s="38"/>
    </row>
    <row r="3021" spans="1:15" ht="15.75">
      <c r="A3021" s="537"/>
      <c r="B3021" s="38"/>
      <c r="C3021" s="38"/>
      <c r="D3021" s="38"/>
      <c r="E3021" s="38"/>
      <c r="F3021" s="537"/>
      <c r="G3021" s="38"/>
      <c r="H3021" s="38"/>
      <c r="I3021" s="38"/>
      <c r="J3021" s="38"/>
      <c r="K3021" s="537"/>
      <c r="L3021" s="38"/>
    </row>
    <row r="3022" spans="1:15" ht="15.75">
      <c r="A3022" s="536"/>
      <c r="B3022" s="38"/>
    </row>
    <row r="3023" spans="1:15" ht="15.75">
      <c r="A3023" s="536"/>
      <c r="B3023" s="38"/>
    </row>
    <row r="3024" spans="1:15" ht="15.75">
      <c r="A3024" s="536"/>
      <c r="B3024" s="38"/>
    </row>
    <row r="3025" spans="1:12" ht="15.75">
      <c r="A3025" s="536"/>
      <c r="B3025" s="38"/>
    </row>
    <row r="3026" spans="1:12" ht="15.75">
      <c r="A3026" s="536"/>
      <c r="B3026" s="38"/>
    </row>
    <row r="3027" spans="1:12" ht="15.75">
      <c r="A3027" s="536"/>
      <c r="B3027" s="38"/>
    </row>
    <row r="3028" spans="1:12" ht="15.75">
      <c r="A3028" s="536"/>
      <c r="B3028" s="38"/>
    </row>
    <row r="3029" spans="1:12" ht="15.75">
      <c r="A3029" s="536"/>
      <c r="B3029" s="38"/>
    </row>
    <row r="3030" spans="1:12" ht="15.75">
      <c r="A3030" s="536"/>
      <c r="B3030" s="38"/>
    </row>
    <row r="3031" spans="1:12" ht="15.75">
      <c r="A3031" s="536"/>
      <c r="B3031" s="38"/>
    </row>
    <row r="3032" spans="1:12" ht="15.75">
      <c r="A3032" s="536"/>
      <c r="B3032" s="38"/>
    </row>
    <row r="3033" spans="1:12">
      <c r="A3033" s="3"/>
    </row>
    <row r="3034" spans="1:12">
      <c r="A3034" s="3"/>
    </row>
    <row r="3035" spans="1:12" ht="15.75">
      <c r="A3035" s="536"/>
      <c r="B3035" s="38"/>
    </row>
    <row r="3036" spans="1:12" ht="15.75">
      <c r="A3036" s="536"/>
      <c r="B3036" s="38"/>
    </row>
    <row r="3037" spans="1:12" ht="15.75">
      <c r="A3037" s="536"/>
      <c r="B3037" s="38"/>
    </row>
    <row r="3038" spans="1:12" s="38" customFormat="1" ht="15.75">
      <c r="A3038" s="536"/>
    </row>
    <row r="3039" spans="1:12" s="38" customFormat="1" ht="23.25">
      <c r="A3039" s="535" t="s">
        <v>2078</v>
      </c>
    </row>
    <row r="3040" spans="1:12" ht="15.75">
      <c r="A3040" s="537" t="s">
        <v>2448</v>
      </c>
      <c r="B3040" s="38"/>
      <c r="C3040" s="38"/>
      <c r="D3040" s="38"/>
      <c r="E3040" s="38"/>
      <c r="F3040" s="537" t="s">
        <v>2449</v>
      </c>
      <c r="G3040" s="38"/>
      <c r="H3040" s="38"/>
      <c r="I3040" s="38"/>
      <c r="J3040" s="38"/>
      <c r="K3040" s="537" t="s">
        <v>2450</v>
      </c>
      <c r="L3040" s="38"/>
    </row>
    <row r="3041" spans="1:11" ht="15.75">
      <c r="A3041" s="166"/>
      <c r="D3041" s="38"/>
      <c r="E3041" s="38"/>
      <c r="F3041" s="166"/>
      <c r="K3041" s="166"/>
    </row>
    <row r="3042" spans="1:11" ht="15.75">
      <c r="A3042" s="166"/>
      <c r="C3042" s="38"/>
      <c r="D3042" s="38"/>
      <c r="E3042" s="38"/>
      <c r="F3042" s="166"/>
      <c r="H3042" s="38"/>
      <c r="I3042" s="38"/>
      <c r="K3042" s="166"/>
    </row>
    <row r="3043" spans="1:11" ht="15.75">
      <c r="A3043" s="166"/>
      <c r="F3043" s="166"/>
      <c r="H3043" s="38"/>
      <c r="I3043" s="38"/>
      <c r="K3043" s="166"/>
    </row>
    <row r="3044" spans="1:11" ht="15.75">
      <c r="A3044" s="166"/>
      <c r="C3044" s="38"/>
      <c r="D3044" s="38"/>
      <c r="E3044" s="38"/>
      <c r="F3044" s="166"/>
      <c r="K3044" s="166"/>
    </row>
    <row r="3045" spans="1:11" ht="15.75">
      <c r="A3045" s="166"/>
      <c r="C3045" s="38"/>
      <c r="D3045" s="38"/>
      <c r="E3045" s="38"/>
      <c r="F3045" s="166"/>
      <c r="K3045" s="166"/>
    </row>
    <row r="3046" spans="1:11" ht="15.75">
      <c r="A3046" s="166"/>
      <c r="C3046" s="38"/>
      <c r="D3046" s="38"/>
      <c r="E3046" s="38"/>
      <c r="F3046" s="38"/>
      <c r="K3046" s="166"/>
    </row>
    <row r="3047" spans="1:11" ht="15.75">
      <c r="A3047" s="166"/>
      <c r="C3047" s="38"/>
      <c r="D3047" s="38"/>
      <c r="E3047" s="38"/>
      <c r="F3047" s="38"/>
      <c r="K3047" s="166"/>
    </row>
    <row r="3048" spans="1:11" ht="15.75">
      <c r="A3048" s="166"/>
      <c r="C3048" s="38"/>
      <c r="D3048" s="38"/>
      <c r="E3048" s="38"/>
      <c r="F3048" s="38"/>
      <c r="K3048" s="166"/>
    </row>
    <row r="3049" spans="1:11" ht="15.75">
      <c r="A3049" s="166"/>
      <c r="C3049" s="38"/>
      <c r="D3049" s="38"/>
      <c r="E3049" s="38"/>
      <c r="F3049" s="38"/>
      <c r="K3049" s="166"/>
    </row>
    <row r="3050" spans="1:11" ht="15.75">
      <c r="A3050" s="166"/>
      <c r="C3050" s="38"/>
      <c r="D3050" s="38"/>
      <c r="E3050" s="38"/>
      <c r="F3050" s="38"/>
      <c r="K3050" s="166"/>
    </row>
    <row r="3051" spans="1:11" ht="15.75">
      <c r="A3051" s="166"/>
      <c r="C3051" s="38"/>
      <c r="D3051" s="38"/>
      <c r="E3051" s="38"/>
      <c r="F3051" s="38"/>
      <c r="K3051" s="166"/>
    </row>
    <row r="3052" spans="1:11" ht="15.75">
      <c r="A3052" s="166"/>
      <c r="C3052" s="38"/>
      <c r="D3052" s="38"/>
      <c r="E3052" s="38"/>
      <c r="F3052" s="38"/>
      <c r="K3052" s="166"/>
    </row>
    <row r="3053" spans="1:11" ht="15.75">
      <c r="A3053" s="166"/>
      <c r="C3053" s="38"/>
      <c r="D3053" s="38"/>
      <c r="E3053" s="38"/>
      <c r="F3053" s="38"/>
      <c r="K3053" s="166"/>
    </row>
    <row r="3054" spans="1:11" ht="15.75">
      <c r="A3054" s="166"/>
      <c r="C3054" s="38"/>
      <c r="D3054" s="38"/>
      <c r="E3054" s="38"/>
      <c r="F3054" s="38"/>
      <c r="K3054" s="166"/>
    </row>
    <row r="3055" spans="1:11" ht="15.75">
      <c r="A3055" s="166"/>
      <c r="C3055" s="38"/>
      <c r="D3055" s="38"/>
      <c r="E3055" s="38"/>
      <c r="F3055" s="38"/>
    </row>
    <row r="3056" spans="1:11" ht="15.75">
      <c r="A3056" s="166"/>
      <c r="C3056" s="38"/>
      <c r="D3056" s="38"/>
      <c r="E3056" s="38"/>
      <c r="F3056" s="38"/>
    </row>
    <row r="3057" spans="1:12" ht="15.75">
      <c r="A3057" s="166"/>
      <c r="C3057" s="38"/>
      <c r="D3057" s="38"/>
      <c r="E3057" s="38"/>
      <c r="F3057" s="38"/>
    </row>
    <row r="3058" spans="1:12" ht="15.75">
      <c r="A3058" s="166"/>
      <c r="C3058" s="38"/>
      <c r="D3058" s="38"/>
      <c r="E3058" s="38"/>
      <c r="F3058" s="38"/>
    </row>
    <row r="3059" spans="1:12" ht="15.75">
      <c r="A3059" s="166"/>
      <c r="C3059" s="38"/>
      <c r="D3059" s="38"/>
      <c r="E3059" s="38"/>
      <c r="F3059" s="38"/>
    </row>
    <row r="3060" spans="1:12" ht="15.75">
      <c r="A3060" s="166"/>
      <c r="C3060" s="38"/>
      <c r="D3060" s="38"/>
      <c r="E3060" s="38"/>
      <c r="F3060" s="38"/>
    </row>
    <row r="3061" spans="1:12" ht="15.75">
      <c r="A3061" s="166"/>
      <c r="C3061" s="38"/>
      <c r="D3061" s="38"/>
      <c r="E3061" s="38"/>
      <c r="F3061" s="38"/>
    </row>
    <row r="3062" spans="1:12" ht="15.75">
      <c r="A3062" s="166"/>
      <c r="C3062" s="38"/>
      <c r="D3062" s="38"/>
      <c r="E3062" s="38"/>
      <c r="F3062" s="38"/>
    </row>
    <row r="3063" spans="1:12" ht="15.75">
      <c r="A3063" s="166"/>
      <c r="C3063" s="38"/>
      <c r="D3063" s="38"/>
      <c r="E3063" s="38"/>
      <c r="F3063" s="38"/>
    </row>
    <row r="3064" spans="1:12" ht="15.75">
      <c r="A3064" s="166"/>
      <c r="C3064" s="38"/>
      <c r="D3064" s="38"/>
      <c r="E3064" s="38"/>
      <c r="F3064" s="38"/>
    </row>
    <row r="3065" spans="1:12" ht="15.75">
      <c r="A3065" s="166"/>
      <c r="C3065" s="38"/>
      <c r="D3065" s="38"/>
      <c r="E3065" s="38"/>
      <c r="F3065" s="38"/>
    </row>
    <row r="3066" spans="1:12" ht="15.75">
      <c r="A3066" s="536"/>
      <c r="B3066" s="38"/>
      <c r="C3066" s="38"/>
      <c r="D3066" s="38"/>
      <c r="E3066" s="38"/>
      <c r="F3066" s="38"/>
    </row>
    <row r="3067" spans="1:12" ht="15.75">
      <c r="A3067" s="536"/>
      <c r="B3067" s="38"/>
      <c r="C3067" s="38"/>
      <c r="D3067" s="38"/>
      <c r="E3067" s="38"/>
      <c r="F3067" s="38"/>
    </row>
    <row r="3068" spans="1:12" ht="15.75">
      <c r="A3068" s="536"/>
      <c r="B3068" s="38"/>
      <c r="C3068" s="38"/>
      <c r="D3068" s="38"/>
      <c r="E3068" s="38"/>
      <c r="F3068" s="38"/>
    </row>
    <row r="3069" spans="1:12" s="38" customFormat="1" ht="15.75">
      <c r="A3069" s="536"/>
    </row>
    <row r="3070" spans="1:12" s="38" customFormat="1" ht="23.25">
      <c r="A3070" s="535" t="s">
        <v>613</v>
      </c>
    </row>
    <row r="3071" spans="1:12" s="38" customFormat="1" ht="15.75">
      <c r="A3071" s="537" t="s">
        <v>2448</v>
      </c>
      <c r="F3071" s="537" t="s">
        <v>2449</v>
      </c>
      <c r="K3071" s="537" t="s">
        <v>2450</v>
      </c>
    </row>
    <row r="3072" spans="1:12" s="38" customFormat="1" ht="15.75">
      <c r="A3072" s="166"/>
      <c r="B3072"/>
      <c r="C3072"/>
      <c r="D3072"/>
      <c r="E3072"/>
      <c r="F3072" s="166"/>
      <c r="G3072"/>
      <c r="K3072" s="166" t="s">
        <v>677</v>
      </c>
      <c r="L3072" t="s">
        <v>4946</v>
      </c>
    </row>
    <row r="3073" spans="1:12" s="38" customFormat="1" ht="15.75">
      <c r="A3073" s="166"/>
      <c r="B3073"/>
      <c r="K3073" s="166"/>
      <c r="L3073"/>
    </row>
    <row r="3074" spans="1:12" s="38" customFormat="1" ht="15.75">
      <c r="A3074" s="166"/>
      <c r="B3074"/>
      <c r="K3074" s="166"/>
      <c r="L3074"/>
    </row>
    <row r="3075" spans="1:12" s="38" customFormat="1" ht="15.75">
      <c r="A3075" s="166"/>
      <c r="B3075"/>
      <c r="K3075" s="166"/>
      <c r="L3075"/>
    </row>
    <row r="3076" spans="1:12" s="38" customFormat="1" ht="15.75">
      <c r="A3076" s="166"/>
      <c r="B3076"/>
      <c r="K3076" s="166"/>
      <c r="L3076"/>
    </row>
    <row r="3077" spans="1:12" s="38" customFormat="1" ht="15.75">
      <c r="A3077" s="166"/>
      <c r="B3077"/>
      <c r="K3077" s="166"/>
      <c r="L3077"/>
    </row>
    <row r="3078" spans="1:12" s="38" customFormat="1" ht="15.75">
      <c r="A3078" s="166"/>
      <c r="B3078"/>
      <c r="K3078" s="166"/>
      <c r="L3078"/>
    </row>
    <row r="3079" spans="1:12" s="38" customFormat="1" ht="15.75">
      <c r="A3079" s="166"/>
      <c r="B3079"/>
      <c r="K3079" s="166"/>
      <c r="L3079"/>
    </row>
    <row r="3080" spans="1:12" s="38" customFormat="1" ht="15.75">
      <c r="A3080" s="166"/>
      <c r="B3080"/>
      <c r="K3080" s="166"/>
      <c r="L3080"/>
    </row>
    <row r="3081" spans="1:12" s="38" customFormat="1" ht="15.75">
      <c r="A3081" s="166"/>
      <c r="B3081"/>
      <c r="K3081" s="166"/>
      <c r="L3081"/>
    </row>
    <row r="3082" spans="1:12" s="38" customFormat="1" ht="15.75">
      <c r="A3082" s="166"/>
      <c r="B3082"/>
      <c r="K3082" s="166"/>
      <c r="L3082"/>
    </row>
    <row r="3083" spans="1:12" s="38" customFormat="1" ht="15.75">
      <c r="A3083" s="166"/>
      <c r="B3083"/>
      <c r="K3083" s="166"/>
      <c r="L3083"/>
    </row>
    <row r="3084" spans="1:12" s="38" customFormat="1" ht="15.75">
      <c r="A3084" s="166"/>
      <c r="B3084"/>
    </row>
    <row r="3085" spans="1:12" s="38" customFormat="1" ht="15.75">
      <c r="A3085" s="166"/>
      <c r="B3085"/>
    </row>
    <row r="3086" spans="1:12" s="38" customFormat="1" ht="15.75">
      <c r="A3086" s="166"/>
      <c r="B3086"/>
    </row>
    <row r="3087" spans="1:12" s="38" customFormat="1" ht="15.75">
      <c r="A3087" s="166"/>
      <c r="B3087"/>
    </row>
    <row r="3088" spans="1:12" s="38" customFormat="1" ht="15.75">
      <c r="A3088" s="166"/>
      <c r="B3088"/>
    </row>
    <row r="3089" spans="1:14" s="38" customFormat="1" ht="15.75">
      <c r="A3089" s="166"/>
      <c r="B3089"/>
    </row>
    <row r="3090" spans="1:14" s="38" customFormat="1" ht="15.75">
      <c r="A3090" s="166"/>
      <c r="B3090"/>
    </row>
    <row r="3091" spans="1:14" s="38" customFormat="1" ht="15.75">
      <c r="A3091" s="166"/>
      <c r="B3091"/>
    </row>
    <row r="3092" spans="1:14" s="38" customFormat="1" ht="15.75">
      <c r="A3092" s="166"/>
      <c r="B3092"/>
    </row>
    <row r="3093" spans="1:14" s="38" customFormat="1" ht="15.75">
      <c r="A3093" s="536"/>
    </row>
    <row r="3094" spans="1:14" s="38" customFormat="1" ht="15.75">
      <c r="A3094" s="536"/>
    </row>
    <row r="3095" spans="1:14" s="38" customFormat="1" ht="15.75">
      <c r="A3095" s="536"/>
    </row>
    <row r="3096" spans="1:14" s="38" customFormat="1" ht="15.75">
      <c r="A3096" s="536"/>
    </row>
    <row r="3097" spans="1:14" s="38" customFormat="1" ht="15.75">
      <c r="A3097" s="536"/>
    </row>
    <row r="3098" spans="1:14" s="38" customFormat="1" ht="15.75">
      <c r="A3098" s="536"/>
    </row>
    <row r="3099" spans="1:14" s="38" customFormat="1" ht="15.75">
      <c r="A3099" s="536"/>
    </row>
    <row r="3100" spans="1:14" s="38" customFormat="1" ht="15"/>
    <row r="3101" spans="1:14" s="38" customFormat="1" ht="23.25">
      <c r="A3101" s="535" t="s">
        <v>27</v>
      </c>
    </row>
    <row r="3102" spans="1:14" s="38" customFormat="1" ht="15.75">
      <c r="A3102" s="537" t="s">
        <v>2448</v>
      </c>
      <c r="F3102" s="537" t="s">
        <v>2449</v>
      </c>
      <c r="K3102" s="537" t="s">
        <v>2450</v>
      </c>
    </row>
    <row r="3103" spans="1:14" s="38" customFormat="1" ht="15.75">
      <c r="A3103" s="166"/>
      <c r="B3103"/>
      <c r="F3103" s="166"/>
      <c r="G3103"/>
      <c r="H3103"/>
      <c r="I3103"/>
      <c r="K3103" s="166" t="s">
        <v>677</v>
      </c>
      <c r="L3103" t="s">
        <v>4670</v>
      </c>
      <c r="M3103"/>
      <c r="N3103"/>
    </row>
    <row r="3104" spans="1:14" s="38" customFormat="1" ht="15.75">
      <c r="A3104" s="166"/>
      <c r="B3104"/>
      <c r="F3104" s="166"/>
      <c r="G3104"/>
      <c r="K3104" s="166" t="s">
        <v>677</v>
      </c>
      <c r="L3104" t="s">
        <v>4752</v>
      </c>
    </row>
    <row r="3105" spans="1:14" s="38" customFormat="1" ht="15.75">
      <c r="A3105" s="537"/>
      <c r="F3105" s="166"/>
      <c r="G3105"/>
      <c r="K3105" s="166" t="s">
        <v>677</v>
      </c>
      <c r="L3105" t="s">
        <v>4961</v>
      </c>
    </row>
    <row r="3106" spans="1:14" s="38" customFormat="1" ht="15.75">
      <c r="A3106" s="537"/>
      <c r="F3106" s="166"/>
      <c r="G3106"/>
      <c r="K3106" s="166"/>
      <c r="L3106"/>
      <c r="M3106"/>
      <c r="N3106"/>
    </row>
    <row r="3107" spans="1:14" s="38" customFormat="1" ht="15.75">
      <c r="A3107" s="537"/>
      <c r="F3107" s="166"/>
      <c r="G3107"/>
      <c r="K3107" s="166"/>
      <c r="L3107"/>
      <c r="M3107"/>
      <c r="N3107"/>
    </row>
    <row r="3108" spans="1:14" s="38" customFormat="1" ht="15.75">
      <c r="A3108" s="537"/>
      <c r="F3108" s="166"/>
      <c r="G3108"/>
      <c r="K3108" s="166"/>
      <c r="L3108"/>
    </row>
    <row r="3109" spans="1:14" s="38" customFormat="1" ht="15.75">
      <c r="A3109" s="537"/>
      <c r="F3109" s="166"/>
      <c r="G3109"/>
      <c r="K3109" s="166"/>
      <c r="L3109"/>
    </row>
    <row r="3110" spans="1:14" s="38" customFormat="1" ht="15.75">
      <c r="A3110" s="537"/>
      <c r="F3110" s="166"/>
      <c r="G3110"/>
      <c r="K3110" s="166"/>
      <c r="L3110"/>
    </row>
    <row r="3111" spans="1:14" s="38" customFormat="1" ht="15.75">
      <c r="A3111" s="537"/>
      <c r="F3111" s="537"/>
      <c r="K3111" s="166"/>
      <c r="L3111"/>
    </row>
    <row r="3112" spans="1:14" s="38" customFormat="1" ht="15.75">
      <c r="A3112" s="537"/>
      <c r="F3112" s="537"/>
      <c r="K3112" s="166"/>
      <c r="L3112"/>
    </row>
    <row r="3113" spans="1:14" s="38" customFormat="1" ht="15.75">
      <c r="A3113" s="537"/>
      <c r="F3113" s="537"/>
      <c r="K3113" s="166"/>
      <c r="L3113"/>
    </row>
    <row r="3114" spans="1:14" s="38" customFormat="1" ht="15.75">
      <c r="A3114" s="537"/>
      <c r="F3114" s="537"/>
      <c r="K3114" s="166"/>
      <c r="L3114"/>
    </row>
    <row r="3115" spans="1:14" s="38" customFormat="1" ht="15.75">
      <c r="A3115" s="537"/>
      <c r="F3115" s="537"/>
      <c r="K3115" s="166"/>
      <c r="L3115"/>
    </row>
    <row r="3116" spans="1:14" s="38" customFormat="1" ht="15.75">
      <c r="A3116" s="537"/>
      <c r="F3116" s="537"/>
      <c r="K3116" s="166"/>
      <c r="L3116"/>
    </row>
    <row r="3117" spans="1:14" s="38" customFormat="1" ht="15.75">
      <c r="A3117" s="537"/>
      <c r="F3117" s="537"/>
      <c r="K3117" s="166"/>
      <c r="L3117"/>
    </row>
    <row r="3118" spans="1:14" s="38" customFormat="1" ht="15.75">
      <c r="A3118" s="537"/>
      <c r="F3118" s="537"/>
      <c r="K3118" s="166"/>
      <c r="L3118"/>
    </row>
    <row r="3119" spans="1:14" s="38" customFormat="1" ht="15.75">
      <c r="A3119" s="537"/>
      <c r="F3119" s="537"/>
      <c r="K3119" s="537"/>
    </row>
    <row r="3120" spans="1:14" s="38" customFormat="1" ht="15.75">
      <c r="A3120" s="537"/>
      <c r="F3120" s="537"/>
      <c r="K3120" s="537"/>
    </row>
    <row r="3121" spans="1:14" s="38" customFormat="1" ht="15.75">
      <c r="A3121" s="536"/>
    </row>
    <row r="3122" spans="1:14" s="38" customFormat="1" ht="15.75">
      <c r="A3122" s="536"/>
    </row>
    <row r="3123" spans="1:14" s="38" customFormat="1" ht="15.75">
      <c r="A3123" s="536"/>
    </row>
    <row r="3124" spans="1:14" s="38" customFormat="1" ht="15.75">
      <c r="A3124" s="536"/>
    </row>
    <row r="3125" spans="1:14" s="38" customFormat="1" ht="15.75">
      <c r="A3125" s="536"/>
    </row>
    <row r="3126" spans="1:14" s="38" customFormat="1" ht="15.75">
      <c r="A3126" s="536"/>
    </row>
    <row r="3127" spans="1:14" s="38" customFormat="1" ht="15.75">
      <c r="A3127" s="536"/>
    </row>
    <row r="3128" spans="1:14" s="38" customFormat="1" ht="15.75">
      <c r="A3128" s="536"/>
    </row>
    <row r="3129" spans="1:14" s="38" customFormat="1" ht="15.75">
      <c r="A3129" s="536"/>
    </row>
    <row r="3130" spans="1:14" s="38" customFormat="1" ht="15.75">
      <c r="A3130" s="536"/>
    </row>
    <row r="3131" spans="1:14" s="38" customFormat="1" ht="15.75">
      <c r="A3131" s="536"/>
    </row>
    <row r="3132" spans="1:14" s="38" customFormat="1" ht="23.25">
      <c r="A3132" s="535" t="s">
        <v>3844</v>
      </c>
    </row>
    <row r="3133" spans="1:14" s="38" customFormat="1" ht="15.75">
      <c r="A3133" s="537" t="s">
        <v>2448</v>
      </c>
      <c r="F3133" s="537" t="s">
        <v>2449</v>
      </c>
      <c r="K3133" s="537" t="s">
        <v>2450</v>
      </c>
    </row>
    <row r="3134" spans="1:14" s="38" customFormat="1" ht="15.75">
      <c r="A3134" s="166"/>
      <c r="B3134"/>
      <c r="F3134" s="166"/>
      <c r="G3134"/>
      <c r="H3134"/>
      <c r="K3134" s="166"/>
      <c r="L3134"/>
    </row>
    <row r="3135" spans="1:14" s="38" customFormat="1" ht="15.75">
      <c r="A3135" s="166"/>
      <c r="B3135"/>
      <c r="F3135" s="166"/>
      <c r="G3135"/>
      <c r="K3135" s="166"/>
      <c r="L3135"/>
      <c r="M3135"/>
      <c r="N3135"/>
    </row>
    <row r="3136" spans="1:14" s="38" customFormat="1" ht="15.75">
      <c r="A3136" s="166"/>
      <c r="B3136"/>
      <c r="C3136"/>
      <c r="D3136"/>
      <c r="F3136" s="166"/>
      <c r="G3136"/>
      <c r="K3136" s="166"/>
      <c r="L3136"/>
      <c r="M3136"/>
      <c r="N3136"/>
    </row>
    <row r="3137" spans="1:15" s="38" customFormat="1" ht="15.75">
      <c r="A3137" s="542"/>
      <c r="B3137"/>
      <c r="F3137" s="537"/>
      <c r="K3137" s="166"/>
      <c r="L3137"/>
      <c r="M3137"/>
      <c r="N3137"/>
    </row>
    <row r="3138" spans="1:15" s="38" customFormat="1" ht="15.75">
      <c r="A3138" s="542"/>
      <c r="B3138"/>
      <c r="C3138"/>
      <c r="D3138"/>
      <c r="F3138" s="537"/>
      <c r="K3138" s="166"/>
      <c r="L3138"/>
      <c r="M3138"/>
      <c r="N3138"/>
    </row>
    <row r="3139" spans="1:15" s="38" customFormat="1" ht="15.75">
      <c r="A3139" s="166"/>
      <c r="B3139"/>
      <c r="C3139"/>
      <c r="F3139" s="537"/>
      <c r="K3139" s="166"/>
      <c r="L3139"/>
      <c r="M3139" s="21"/>
      <c r="N3139" s="58"/>
      <c r="O3139"/>
    </row>
    <row r="3140" spans="1:15" s="38" customFormat="1" ht="15.75">
      <c r="A3140" s="166"/>
      <c r="B3140"/>
      <c r="C3140"/>
      <c r="F3140" s="537"/>
      <c r="K3140" s="166"/>
      <c r="L3140"/>
      <c r="M3140" s="21"/>
      <c r="N3140" s="58"/>
    </row>
    <row r="3141" spans="1:15" s="38" customFormat="1" ht="15.75">
      <c r="A3141" s="166"/>
      <c r="B3141"/>
      <c r="F3141" s="537"/>
      <c r="K3141" s="166"/>
      <c r="L3141"/>
      <c r="M3141" s="21"/>
      <c r="N3141" s="58"/>
    </row>
    <row r="3142" spans="1:15" s="38" customFormat="1" ht="15.75">
      <c r="A3142" s="537"/>
      <c r="F3142" s="537"/>
      <c r="K3142" s="166"/>
      <c r="L3142"/>
      <c r="M3142" s="21"/>
      <c r="N3142" s="58"/>
    </row>
    <row r="3143" spans="1:15" s="38" customFormat="1" ht="15.75">
      <c r="A3143" s="537"/>
      <c r="F3143" s="537"/>
      <c r="K3143" s="537"/>
    </row>
    <row r="3144" spans="1:15" s="38" customFormat="1" ht="15.75">
      <c r="A3144" s="537"/>
      <c r="F3144" s="537"/>
      <c r="K3144" s="537"/>
    </row>
    <row r="3145" spans="1:15" s="38" customFormat="1" ht="15.75">
      <c r="A3145" s="537"/>
      <c r="F3145" s="537"/>
      <c r="K3145" s="537"/>
    </row>
    <row r="3146" spans="1:15" s="38" customFormat="1" ht="15.75">
      <c r="A3146" s="537"/>
      <c r="F3146" s="537"/>
      <c r="K3146" s="537"/>
    </row>
    <row r="3147" spans="1:15" s="38" customFormat="1" ht="15.75">
      <c r="A3147" s="537"/>
      <c r="F3147" s="537"/>
      <c r="K3147" s="537"/>
    </row>
    <row r="3148" spans="1:15" s="38" customFormat="1" ht="15.75">
      <c r="A3148" s="537"/>
      <c r="F3148" s="537"/>
      <c r="K3148" s="537"/>
    </row>
    <row r="3149" spans="1:15" s="38" customFormat="1" ht="15.75">
      <c r="A3149" s="537"/>
      <c r="F3149" s="537"/>
      <c r="K3149" s="537"/>
    </row>
    <row r="3150" spans="1:15" s="38" customFormat="1" ht="15.75">
      <c r="A3150" s="537"/>
      <c r="F3150" s="537"/>
      <c r="K3150" s="537"/>
    </row>
    <row r="3151" spans="1:15" s="38" customFormat="1" ht="15.75">
      <c r="A3151" s="536"/>
    </row>
    <row r="3152" spans="1:15" s="38" customFormat="1" ht="15.75">
      <c r="A3152" s="536"/>
    </row>
    <row r="3153" spans="1:15" s="38" customFormat="1" ht="15.75">
      <c r="A3153" s="536"/>
    </row>
    <row r="3154" spans="1:15" s="38" customFormat="1" ht="15.75">
      <c r="A3154" s="536"/>
    </row>
    <row r="3155" spans="1:15" s="38" customFormat="1" ht="15.75">
      <c r="A3155" s="536"/>
    </row>
    <row r="3156" spans="1:15" s="38" customFormat="1" ht="15.75">
      <c r="A3156" s="536"/>
    </row>
    <row r="3157" spans="1:15" s="38" customFormat="1" ht="15.75">
      <c r="A3157" s="536"/>
    </row>
    <row r="3158" spans="1:15" s="38" customFormat="1" ht="15.75">
      <c r="A3158" s="536"/>
    </row>
    <row r="3159" spans="1:15" s="38" customFormat="1" ht="15.75">
      <c r="A3159" s="536"/>
    </row>
    <row r="3160" spans="1:15" s="38" customFormat="1" ht="15.75">
      <c r="A3160" s="536"/>
    </row>
    <row r="3161" spans="1:15" s="38" customFormat="1" ht="15.75">
      <c r="A3161" s="536"/>
    </row>
    <row r="3162" spans="1:15" s="38" customFormat="1" ht="15.75">
      <c r="A3162" s="536"/>
    </row>
    <row r="3163" spans="1:15" s="38" customFormat="1" ht="23.25">
      <c r="A3163" s="535" t="s">
        <v>644</v>
      </c>
    </row>
    <row r="3164" spans="1:15" s="38" customFormat="1" ht="15.75">
      <c r="A3164" s="537" t="s">
        <v>2448</v>
      </c>
      <c r="F3164" s="537" t="s">
        <v>2449</v>
      </c>
      <c r="K3164" s="537" t="s">
        <v>2450</v>
      </c>
    </row>
    <row r="3165" spans="1:15" s="38" customFormat="1" ht="15.75">
      <c r="A3165" s="166"/>
      <c r="B3165"/>
      <c r="F3165" s="166"/>
      <c r="G3165"/>
      <c r="K3165" s="166"/>
      <c r="L3165"/>
      <c r="M3165"/>
      <c r="N3165"/>
    </row>
    <row r="3166" spans="1:15" s="38" customFormat="1" ht="15.75">
      <c r="A3166" s="166"/>
      <c r="B3166"/>
      <c r="K3166" s="166"/>
      <c r="L3166"/>
      <c r="M3166"/>
      <c r="N3166"/>
      <c r="O3166"/>
    </row>
    <row r="3167" spans="1:15" s="38" customFormat="1" ht="15.75">
      <c r="A3167" s="166"/>
      <c r="B3167"/>
      <c r="K3167" s="166"/>
      <c r="L3167"/>
    </row>
    <row r="3168" spans="1:15" s="38" customFormat="1" ht="15.75">
      <c r="A3168" s="166"/>
      <c r="B3168"/>
      <c r="K3168" s="166"/>
      <c r="L3168"/>
    </row>
    <row r="3169" spans="1:12" s="38" customFormat="1" ht="15.75">
      <c r="A3169" s="166"/>
      <c r="B3169"/>
      <c r="K3169" s="166"/>
      <c r="L3169"/>
    </row>
    <row r="3170" spans="1:12" s="38" customFormat="1" ht="15.75">
      <c r="A3170" s="166"/>
      <c r="B3170"/>
      <c r="K3170" s="166"/>
      <c r="L3170"/>
    </row>
    <row r="3171" spans="1:12" s="38" customFormat="1" ht="15.75">
      <c r="A3171" s="166"/>
      <c r="B3171"/>
      <c r="K3171" s="166"/>
      <c r="L3171"/>
    </row>
    <row r="3172" spans="1:12" s="38" customFormat="1" ht="15.75">
      <c r="A3172" s="166"/>
      <c r="B3172"/>
      <c r="K3172" s="166"/>
      <c r="L3172"/>
    </row>
    <row r="3173" spans="1:12" s="38" customFormat="1" ht="15.75">
      <c r="A3173" s="166"/>
      <c r="B3173"/>
      <c r="K3173" s="166"/>
      <c r="L3173"/>
    </row>
    <row r="3174" spans="1:12" s="38" customFormat="1" ht="15.75">
      <c r="A3174" s="166"/>
      <c r="B3174"/>
      <c r="K3174" s="166"/>
      <c r="L3174"/>
    </row>
    <row r="3175" spans="1:12" s="38" customFormat="1" ht="15.75">
      <c r="A3175" s="166"/>
      <c r="B3175"/>
      <c r="K3175" s="166"/>
      <c r="L3175"/>
    </row>
    <row r="3176" spans="1:12" s="38" customFormat="1" ht="15.75">
      <c r="A3176" s="166"/>
      <c r="B3176"/>
    </row>
    <row r="3177" spans="1:12" s="38" customFormat="1" ht="15.75">
      <c r="A3177" s="166"/>
      <c r="B3177"/>
    </row>
    <row r="3178" spans="1:12" s="38" customFormat="1" ht="15.75">
      <c r="A3178" s="166"/>
      <c r="B3178"/>
    </row>
    <row r="3179" spans="1:12" s="38" customFormat="1" ht="15.75">
      <c r="A3179" s="166"/>
      <c r="B3179"/>
    </row>
    <row r="3180" spans="1:12" s="38" customFormat="1" ht="15.75">
      <c r="A3180" s="166"/>
      <c r="B3180"/>
    </row>
    <row r="3181" spans="1:12" s="38" customFormat="1" ht="15.75">
      <c r="A3181" s="166"/>
      <c r="B3181"/>
    </row>
    <row r="3182" spans="1:12" s="38" customFormat="1" ht="15.75">
      <c r="A3182" s="166"/>
      <c r="B3182"/>
    </row>
    <row r="3183" spans="1:12" s="38" customFormat="1" ht="15.75">
      <c r="A3183" s="166"/>
      <c r="B3183"/>
    </row>
    <row r="3184" spans="1:12" s="38" customFormat="1" ht="15.75">
      <c r="A3184" s="166"/>
      <c r="B3184"/>
    </row>
    <row r="3185" spans="1:15" s="38" customFormat="1" ht="15.75">
      <c r="A3185" s="166"/>
      <c r="B3185"/>
    </row>
    <row r="3186" spans="1:15" s="38" customFormat="1" ht="15.75">
      <c r="A3186" s="536"/>
    </row>
    <row r="3187" spans="1:15" s="38" customFormat="1" ht="15.75">
      <c r="A3187" s="536"/>
    </row>
    <row r="3188" spans="1:15" s="38" customFormat="1" ht="15.75">
      <c r="A3188" s="536"/>
    </row>
    <row r="3189" spans="1:15" s="38" customFormat="1" ht="15.75">
      <c r="A3189" s="536"/>
    </row>
    <row r="3190" spans="1:15" s="38" customFormat="1" ht="15.75">
      <c r="A3190" s="536"/>
    </row>
    <row r="3191" spans="1:15" s="38" customFormat="1" ht="15.75">
      <c r="A3191" s="536"/>
    </row>
    <row r="3192" spans="1:15" s="38" customFormat="1" ht="15.75">
      <c r="A3192" s="536"/>
    </row>
    <row r="3193" spans="1:15" s="38" customFormat="1" ht="15.75">
      <c r="A3193" s="536"/>
    </row>
    <row r="3194" spans="1:15" ht="23.25">
      <c r="A3194" s="535" t="s">
        <v>3825</v>
      </c>
      <c r="B3194" s="38"/>
    </row>
    <row r="3195" spans="1:15" s="38" customFormat="1" ht="15.75">
      <c r="A3195" s="537" t="s">
        <v>2448</v>
      </c>
      <c r="F3195" s="537" t="s">
        <v>2449</v>
      </c>
      <c r="K3195" s="537" t="s">
        <v>2447</v>
      </c>
    </row>
    <row r="3196" spans="1:15" s="38" customFormat="1" ht="15.75">
      <c r="A3196" s="166"/>
      <c r="B3196"/>
      <c r="C3196"/>
      <c r="D3196"/>
      <c r="F3196" s="166"/>
      <c r="G3196"/>
      <c r="H3196"/>
      <c r="I3196"/>
      <c r="K3196" s="166"/>
      <c r="L3196"/>
      <c r="M3196"/>
      <c r="N3196"/>
      <c r="O3196"/>
    </row>
    <row r="3197" spans="1:15" s="38" customFormat="1" ht="15.75">
      <c r="A3197" s="166"/>
      <c r="B3197"/>
      <c r="F3197" s="166"/>
      <c r="G3197"/>
      <c r="K3197" s="166"/>
      <c r="L3197"/>
      <c r="M3197"/>
      <c r="N3197"/>
    </row>
    <row r="3198" spans="1:15" s="38" customFormat="1" ht="15.75">
      <c r="A3198" s="537"/>
      <c r="F3198" s="166"/>
      <c r="G3198"/>
      <c r="K3198" s="166"/>
      <c r="L3198"/>
      <c r="M3198"/>
      <c r="N3198"/>
    </row>
    <row r="3199" spans="1:15" s="38" customFormat="1" ht="15.75">
      <c r="A3199" s="537"/>
      <c r="F3199" s="166"/>
      <c r="G3199"/>
      <c r="K3199" s="166"/>
      <c r="L3199"/>
      <c r="N3199" s="190"/>
    </row>
    <row r="3200" spans="1:15" s="38" customFormat="1" ht="15.75">
      <c r="A3200" s="537"/>
      <c r="F3200" s="166"/>
      <c r="G3200"/>
      <c r="K3200" s="166"/>
      <c r="L3200"/>
      <c r="M3200" s="21"/>
      <c r="N3200" s="58"/>
    </row>
    <row r="3201" spans="1:12" s="38" customFormat="1" ht="15.75">
      <c r="A3201" s="537"/>
      <c r="F3201" s="166"/>
      <c r="G3201"/>
      <c r="K3201" s="166"/>
      <c r="L3201"/>
    </row>
    <row r="3202" spans="1:12" s="38" customFormat="1" ht="15.75">
      <c r="A3202" s="537"/>
      <c r="F3202" s="166"/>
      <c r="G3202"/>
      <c r="K3202" s="166"/>
      <c r="L3202"/>
    </row>
    <row r="3203" spans="1:12" s="38" customFormat="1" ht="15.75">
      <c r="A3203" s="537"/>
      <c r="F3203" s="166"/>
      <c r="G3203"/>
      <c r="K3203" s="537"/>
    </row>
    <row r="3204" spans="1:12" s="38" customFormat="1" ht="15.75">
      <c r="A3204" s="537"/>
      <c r="F3204" s="166"/>
      <c r="G3204"/>
      <c r="K3204" s="537"/>
    </row>
    <row r="3205" spans="1:12" s="38" customFormat="1" ht="15.75">
      <c r="A3205" s="537"/>
      <c r="F3205" s="537"/>
      <c r="K3205" s="537"/>
    </row>
    <row r="3206" spans="1:12" s="38" customFormat="1" ht="15.75">
      <c r="A3206" s="537"/>
      <c r="F3206" s="537"/>
      <c r="K3206" s="537"/>
    </row>
    <row r="3207" spans="1:12" s="38" customFormat="1" ht="15.75">
      <c r="A3207" s="537"/>
      <c r="F3207" s="537"/>
      <c r="K3207" s="537"/>
    </row>
    <row r="3208" spans="1:12" s="38" customFormat="1" ht="15.75">
      <c r="A3208" s="537"/>
      <c r="F3208" s="537"/>
      <c r="K3208" s="537"/>
    </row>
    <row r="3209" spans="1:12" s="38" customFormat="1" ht="15.75">
      <c r="A3209" s="537"/>
      <c r="F3209" s="537"/>
      <c r="K3209" s="537"/>
    </row>
    <row r="3210" spans="1:12" s="38" customFormat="1" ht="15.75">
      <c r="A3210" s="537"/>
      <c r="F3210" s="537"/>
      <c r="K3210" s="537"/>
    </row>
    <row r="3211" spans="1:12" s="38" customFormat="1" ht="15.75">
      <c r="A3211" s="537"/>
      <c r="F3211" s="537"/>
      <c r="K3211" s="537"/>
    </row>
    <row r="3212" spans="1:12" s="38" customFormat="1" ht="15.75">
      <c r="A3212" s="537"/>
      <c r="F3212" s="537"/>
      <c r="K3212" s="537"/>
    </row>
    <row r="3213" spans="1:12" s="38" customFormat="1" ht="15.75">
      <c r="A3213" s="537"/>
      <c r="F3213" s="537"/>
      <c r="K3213" s="537"/>
    </row>
    <row r="3214" spans="1:12" s="38" customFormat="1" ht="15.75">
      <c r="A3214" s="537"/>
      <c r="F3214" s="537"/>
      <c r="K3214" s="537"/>
    </row>
    <row r="3215" spans="1:12" s="38" customFormat="1" ht="15.75">
      <c r="A3215" s="537"/>
      <c r="F3215" s="537"/>
      <c r="K3215" s="537"/>
    </row>
    <row r="3216" spans="1:12" s="38" customFormat="1" ht="15.75">
      <c r="A3216" s="537"/>
      <c r="F3216" s="537"/>
      <c r="K3216" s="537"/>
    </row>
    <row r="3217" spans="1:16" s="38" customFormat="1" ht="15.75">
      <c r="A3217" s="537"/>
      <c r="F3217" s="537"/>
      <c r="K3217" s="537"/>
      <c r="P3217" s="38" t="s">
        <v>2297</v>
      </c>
    </row>
    <row r="3218" spans="1:16" s="38" customFormat="1" ht="15.75">
      <c r="A3218" s="536"/>
    </row>
    <row r="3219" spans="1:16" s="38" customFormat="1" ht="15.75">
      <c r="A3219" s="536"/>
    </row>
    <row r="3220" spans="1:16" s="38" customFormat="1" ht="15.75">
      <c r="A3220" s="536"/>
    </row>
    <row r="3221" spans="1:16" s="38" customFormat="1" ht="15.75">
      <c r="A3221" s="536"/>
    </row>
    <row r="3222" spans="1:16" s="38" customFormat="1" ht="15.75">
      <c r="A3222" s="536"/>
    </row>
    <row r="3223" spans="1:16" s="38" customFormat="1" ht="15.75">
      <c r="A3223" s="536"/>
    </row>
    <row r="3224" spans="1:16" s="38" customFormat="1" ht="15.75">
      <c r="A3224" s="536"/>
    </row>
    <row r="3225" spans="1:16" ht="23.25">
      <c r="A3225" s="535" t="s">
        <v>2504</v>
      </c>
      <c r="B3225" s="38"/>
    </row>
    <row r="3226" spans="1:16" ht="15.75">
      <c r="A3226" s="537" t="s">
        <v>2448</v>
      </c>
      <c r="B3226" s="38"/>
      <c r="C3226" s="38"/>
      <c r="D3226" s="38"/>
      <c r="E3226" s="38"/>
      <c r="F3226" s="537" t="s">
        <v>2449</v>
      </c>
      <c r="G3226" s="38"/>
      <c r="H3226" s="38"/>
      <c r="I3226" s="38"/>
      <c r="J3226" s="38"/>
      <c r="K3226" s="537" t="s">
        <v>2447</v>
      </c>
      <c r="L3226" s="38"/>
    </row>
    <row r="3227" spans="1:16" ht="15.75">
      <c r="A3227" s="166" t="s">
        <v>678</v>
      </c>
      <c r="B3227" t="s">
        <v>4848</v>
      </c>
      <c r="C3227" s="38"/>
      <c r="D3227" s="38"/>
      <c r="E3227" s="38"/>
      <c r="F3227" s="166"/>
      <c r="J3227" s="38"/>
      <c r="K3227" s="166"/>
    </row>
    <row r="3228" spans="1:16" ht="15.75">
      <c r="A3228" s="166"/>
      <c r="C3228" s="38"/>
      <c r="D3228" s="38"/>
      <c r="E3228" s="38"/>
      <c r="F3228" s="166"/>
      <c r="I3228" s="38"/>
      <c r="J3228" s="38"/>
      <c r="K3228" s="166"/>
    </row>
    <row r="3229" spans="1:16" ht="15.75">
      <c r="A3229" s="537"/>
      <c r="B3229" s="38"/>
      <c r="C3229" s="38"/>
      <c r="D3229" s="38"/>
      <c r="E3229" s="38"/>
      <c r="F3229" s="166"/>
      <c r="J3229" s="38"/>
      <c r="K3229" s="166"/>
    </row>
    <row r="3230" spans="1:16" ht="15.75">
      <c r="A3230" s="537"/>
      <c r="B3230" s="38"/>
      <c r="C3230" s="38"/>
      <c r="D3230" s="38"/>
      <c r="E3230" s="38"/>
      <c r="F3230" s="166"/>
      <c r="H3230" s="38"/>
      <c r="I3230" s="38"/>
      <c r="J3230" s="38"/>
      <c r="K3230" s="166"/>
    </row>
    <row r="3231" spans="1:16" ht="15.75">
      <c r="A3231" s="537"/>
      <c r="B3231" s="38"/>
      <c r="C3231" s="38"/>
      <c r="D3231" s="38"/>
      <c r="E3231" s="38"/>
      <c r="F3231" s="166"/>
      <c r="H3231" s="38"/>
      <c r="I3231" s="38"/>
      <c r="J3231" s="38"/>
      <c r="K3231" s="166"/>
    </row>
    <row r="3232" spans="1:16" ht="15.75">
      <c r="A3232" s="537"/>
      <c r="B3232" s="38"/>
      <c r="C3232" s="38"/>
      <c r="D3232" s="38"/>
      <c r="E3232" s="38"/>
      <c r="F3232" s="166"/>
      <c r="H3232" s="38"/>
      <c r="I3232" s="38"/>
      <c r="J3232" s="38"/>
      <c r="K3232" s="166"/>
    </row>
    <row r="3233" spans="1:12" ht="15.75">
      <c r="A3233" s="537"/>
      <c r="B3233" s="38"/>
      <c r="C3233" s="38"/>
      <c r="D3233" s="38"/>
      <c r="E3233" s="38"/>
      <c r="F3233" s="166"/>
      <c r="H3233" s="38"/>
      <c r="I3233" s="38"/>
      <c r="J3233" s="38"/>
      <c r="K3233" s="166"/>
    </row>
    <row r="3234" spans="1:12" ht="15.75">
      <c r="A3234" s="537"/>
      <c r="B3234" s="38"/>
      <c r="C3234" s="38"/>
      <c r="D3234" s="38"/>
      <c r="E3234" s="38"/>
      <c r="F3234" s="166"/>
      <c r="H3234" s="38"/>
      <c r="I3234" s="38"/>
      <c r="J3234" s="38"/>
      <c r="K3234" s="537"/>
      <c r="L3234" s="38"/>
    </row>
    <row r="3235" spans="1:12" ht="15.75">
      <c r="A3235" s="537"/>
      <c r="B3235" s="38"/>
      <c r="C3235" s="38"/>
      <c r="D3235" s="38"/>
      <c r="E3235" s="38"/>
      <c r="F3235" s="166"/>
      <c r="H3235" s="38"/>
      <c r="I3235" s="38"/>
      <c r="J3235" s="38"/>
      <c r="K3235" s="537"/>
      <c r="L3235" s="38"/>
    </row>
    <row r="3236" spans="1:12" ht="15.75">
      <c r="A3236" s="537"/>
      <c r="B3236" s="38"/>
      <c r="C3236" s="38"/>
      <c r="D3236" s="38"/>
      <c r="E3236" s="38"/>
      <c r="F3236" s="537"/>
      <c r="G3236" s="38"/>
      <c r="H3236" s="38"/>
      <c r="I3236" s="38"/>
      <c r="J3236" s="38"/>
      <c r="K3236" s="537"/>
      <c r="L3236" s="38"/>
    </row>
    <row r="3237" spans="1:12" ht="15.75">
      <c r="A3237" s="537"/>
      <c r="B3237" s="38"/>
      <c r="C3237" s="38"/>
      <c r="D3237" s="38"/>
      <c r="E3237" s="38"/>
      <c r="F3237" s="537"/>
      <c r="G3237" s="38"/>
      <c r="H3237" s="38"/>
      <c r="I3237" s="38"/>
      <c r="J3237" s="38"/>
      <c r="K3237" s="537"/>
      <c r="L3237" s="38"/>
    </row>
    <row r="3238" spans="1:12" ht="15.75">
      <c r="A3238" s="537"/>
      <c r="B3238" s="38"/>
      <c r="C3238" s="38"/>
      <c r="D3238" s="38"/>
      <c r="E3238" s="38"/>
      <c r="F3238" s="537"/>
      <c r="G3238" s="38"/>
      <c r="H3238" s="38"/>
      <c r="I3238" s="38"/>
      <c r="J3238" s="38"/>
      <c r="K3238" s="537"/>
      <c r="L3238" s="38"/>
    </row>
    <row r="3239" spans="1:12" ht="15.75">
      <c r="A3239" s="537"/>
      <c r="B3239" s="38"/>
      <c r="C3239" s="38"/>
      <c r="D3239" s="38"/>
      <c r="E3239" s="38"/>
      <c r="F3239" s="537"/>
      <c r="G3239" s="38"/>
      <c r="H3239" s="38"/>
      <c r="I3239" s="38"/>
      <c r="J3239" s="38"/>
      <c r="K3239" s="537"/>
      <c r="L3239" s="38"/>
    </row>
    <row r="3240" spans="1:12" ht="15.75">
      <c r="A3240" s="537"/>
      <c r="B3240" s="38"/>
      <c r="C3240" s="38"/>
      <c r="D3240" s="38"/>
      <c r="E3240" s="38"/>
      <c r="F3240" s="537"/>
      <c r="G3240" s="38"/>
      <c r="H3240" s="38"/>
      <c r="I3240" s="38"/>
      <c r="J3240" s="38"/>
      <c r="K3240" s="537"/>
      <c r="L3240" s="38"/>
    </row>
    <row r="3241" spans="1:12" ht="15.75">
      <c r="A3241" s="537"/>
      <c r="B3241" s="38"/>
      <c r="C3241" s="38"/>
      <c r="D3241" s="38"/>
      <c r="E3241" s="38"/>
      <c r="F3241" s="537"/>
      <c r="G3241" s="38"/>
      <c r="H3241" s="38"/>
      <c r="I3241" s="38"/>
      <c r="J3241" s="38"/>
      <c r="K3241" s="537"/>
      <c r="L3241" s="38"/>
    </row>
    <row r="3242" spans="1:12" ht="15.75">
      <c r="A3242" s="537"/>
      <c r="B3242" s="38"/>
      <c r="C3242" s="38"/>
      <c r="D3242" s="38"/>
      <c r="E3242" s="38"/>
      <c r="F3242" s="537"/>
      <c r="G3242" s="38"/>
      <c r="H3242" s="38"/>
      <c r="I3242" s="38"/>
      <c r="J3242" s="38"/>
      <c r="K3242" s="537"/>
      <c r="L3242" s="38"/>
    </row>
    <row r="3243" spans="1:12" ht="15.75">
      <c r="A3243" s="537"/>
      <c r="B3243" s="38"/>
      <c r="C3243" s="38"/>
      <c r="D3243" s="38"/>
      <c r="E3243" s="38"/>
      <c r="F3243" s="537"/>
      <c r="G3243" s="38"/>
      <c r="H3243" s="38"/>
      <c r="I3243" s="38"/>
      <c r="J3243" s="38"/>
      <c r="K3243" s="537"/>
      <c r="L3243" s="38"/>
    </row>
    <row r="3244" spans="1:12" ht="15.75">
      <c r="A3244" s="537"/>
      <c r="B3244" s="38"/>
      <c r="C3244" s="38"/>
      <c r="D3244" s="38"/>
      <c r="E3244" s="38"/>
      <c r="F3244" s="537"/>
      <c r="G3244" s="38"/>
      <c r="H3244" s="38"/>
      <c r="I3244" s="38"/>
      <c r="J3244" s="38"/>
      <c r="K3244" s="537"/>
      <c r="L3244" s="38"/>
    </row>
    <row r="3245" spans="1:12" ht="15.75">
      <c r="A3245" s="537"/>
      <c r="B3245" s="38"/>
      <c r="C3245" s="38"/>
      <c r="D3245" s="38"/>
      <c r="E3245" s="38"/>
      <c r="F3245" s="537"/>
      <c r="G3245" s="38"/>
      <c r="H3245" s="38"/>
      <c r="I3245" s="38"/>
      <c r="J3245" s="38"/>
      <c r="K3245" s="537"/>
      <c r="L3245" s="38"/>
    </row>
    <row r="3246" spans="1:12" ht="15.75">
      <c r="A3246" s="537"/>
      <c r="B3246" s="38"/>
      <c r="C3246" s="38"/>
      <c r="D3246" s="38"/>
      <c r="E3246" s="38"/>
      <c r="F3246" s="537"/>
      <c r="G3246" s="38"/>
      <c r="H3246" s="38"/>
      <c r="I3246" s="38"/>
      <c r="J3246" s="38"/>
      <c r="K3246" s="537"/>
      <c r="L3246" s="38"/>
    </row>
    <row r="3247" spans="1:12" ht="15.75">
      <c r="A3247" s="537"/>
      <c r="B3247" s="38"/>
      <c r="C3247" s="38"/>
      <c r="D3247" s="38"/>
      <c r="E3247" s="38"/>
      <c r="F3247" s="537"/>
      <c r="G3247" s="38"/>
      <c r="H3247" s="38"/>
      <c r="I3247" s="38"/>
      <c r="J3247" s="38"/>
      <c r="K3247" s="537"/>
      <c r="L3247" s="38"/>
    </row>
    <row r="3248" spans="1:12" ht="15.75">
      <c r="A3248" s="537"/>
      <c r="B3248" s="38"/>
      <c r="C3248" s="38"/>
      <c r="D3248" s="38"/>
      <c r="E3248" s="38"/>
      <c r="F3248" s="537"/>
      <c r="G3248" s="38"/>
      <c r="H3248" s="38"/>
      <c r="I3248" s="38"/>
      <c r="J3248" s="38"/>
      <c r="K3248" s="537"/>
      <c r="L3248" s="38"/>
    </row>
    <row r="3249" spans="1:15" ht="15.75">
      <c r="A3249" s="536"/>
      <c r="B3249" s="38"/>
      <c r="C3249" s="38"/>
      <c r="D3249" s="38"/>
      <c r="E3249" s="38"/>
      <c r="F3249" s="38"/>
      <c r="G3249" s="38"/>
      <c r="H3249" s="38"/>
      <c r="I3249" s="38"/>
      <c r="J3249" s="38"/>
      <c r="K3249" s="38"/>
      <c r="L3249" s="38"/>
    </row>
    <row r="3250" spans="1:15" ht="15.75">
      <c r="A3250" s="536"/>
      <c r="B3250" s="38"/>
      <c r="C3250" s="38"/>
      <c r="D3250" s="38"/>
      <c r="E3250" s="38"/>
      <c r="F3250" s="38"/>
      <c r="G3250" s="38"/>
      <c r="H3250" s="38"/>
      <c r="I3250" s="38"/>
      <c r="J3250" s="38"/>
      <c r="K3250" s="38"/>
      <c r="L3250" s="38"/>
    </row>
    <row r="3251" spans="1:15" ht="15.75">
      <c r="A3251" s="536"/>
      <c r="B3251" s="38"/>
      <c r="C3251" s="38"/>
      <c r="D3251" s="38"/>
      <c r="E3251" s="38"/>
      <c r="F3251" s="38"/>
      <c r="G3251" s="38"/>
      <c r="H3251" s="38"/>
      <c r="I3251" s="38"/>
      <c r="J3251" s="38"/>
      <c r="K3251" s="38"/>
      <c r="L3251" s="38"/>
    </row>
    <row r="3252" spans="1:15" ht="15.75">
      <c r="A3252" s="536"/>
      <c r="B3252" s="38"/>
      <c r="C3252" s="38"/>
      <c r="D3252" s="38"/>
      <c r="E3252" s="38"/>
      <c r="F3252" s="38"/>
      <c r="G3252" s="38"/>
      <c r="H3252" s="38"/>
      <c r="I3252" s="38"/>
      <c r="J3252" s="38"/>
      <c r="K3252" s="38"/>
      <c r="L3252" s="38"/>
    </row>
    <row r="3253" spans="1:15" ht="15.75">
      <c r="A3253" s="536"/>
      <c r="B3253" s="38"/>
      <c r="C3253" s="38"/>
      <c r="D3253" s="38"/>
      <c r="E3253" s="38"/>
      <c r="F3253" s="38"/>
      <c r="G3253" s="38"/>
      <c r="H3253" s="38"/>
      <c r="I3253" s="38"/>
      <c r="J3253" s="38"/>
      <c r="K3253" s="38"/>
      <c r="L3253" s="38"/>
    </row>
    <row r="3254" spans="1:15" ht="15.75">
      <c r="A3254" s="536"/>
      <c r="B3254" s="38"/>
      <c r="C3254" s="38"/>
      <c r="D3254" s="38"/>
      <c r="E3254" s="38"/>
      <c r="F3254" s="38"/>
      <c r="G3254" s="38"/>
      <c r="H3254" s="38"/>
      <c r="I3254" s="38"/>
      <c r="J3254" s="38"/>
      <c r="K3254" s="38"/>
      <c r="L3254" s="38"/>
    </row>
    <row r="3255" spans="1:15" ht="23.25">
      <c r="A3255" s="535" t="s">
        <v>3829</v>
      </c>
      <c r="B3255" s="38"/>
    </row>
    <row r="3256" spans="1:15" ht="15.75">
      <c r="A3256" s="537" t="s">
        <v>2448</v>
      </c>
      <c r="B3256" s="38"/>
      <c r="C3256" s="38"/>
      <c r="D3256" s="38"/>
      <c r="E3256" s="38"/>
      <c r="F3256" s="537" t="s">
        <v>2449</v>
      </c>
      <c r="G3256" s="38"/>
      <c r="H3256" s="38"/>
      <c r="I3256" s="38"/>
      <c r="J3256" s="38"/>
      <c r="K3256" s="537" t="s">
        <v>2447</v>
      </c>
      <c r="L3256" s="38"/>
    </row>
    <row r="3257" spans="1:15" ht="15.75">
      <c r="A3257" s="166"/>
      <c r="F3257" s="166"/>
      <c r="H3257" s="38"/>
      <c r="I3257" s="38"/>
      <c r="K3257" s="166" t="s">
        <v>678</v>
      </c>
      <c r="L3257" t="s">
        <v>4673</v>
      </c>
      <c r="O3257" s="38"/>
    </row>
    <row r="3258" spans="1:15" ht="15.75">
      <c r="A3258" s="3"/>
      <c r="F3258" s="166"/>
      <c r="K3258" s="166" t="s">
        <v>676</v>
      </c>
      <c r="L3258" t="s">
        <v>4838</v>
      </c>
      <c r="O3258" s="38"/>
    </row>
    <row r="3259" spans="1:15" ht="15.75">
      <c r="A3259" s="3"/>
      <c r="F3259" s="166"/>
      <c r="H3259" s="38"/>
      <c r="I3259" s="38"/>
      <c r="K3259" s="166"/>
      <c r="M3259" s="38"/>
      <c r="N3259" s="38"/>
      <c r="O3259" s="38"/>
    </row>
    <row r="3260" spans="1:15" ht="15.75">
      <c r="A3260" s="3"/>
      <c r="F3260" s="166"/>
      <c r="H3260" s="38"/>
      <c r="I3260" s="38"/>
      <c r="J3260" s="38"/>
      <c r="K3260" s="166"/>
    </row>
    <row r="3261" spans="1:15" ht="15.75">
      <c r="A3261" s="3"/>
      <c r="F3261" s="166"/>
      <c r="H3261" s="38"/>
      <c r="I3261" s="38"/>
      <c r="K3261" s="166"/>
    </row>
    <row r="3262" spans="1:15" ht="15.75">
      <c r="A3262" s="3"/>
      <c r="K3262" s="166"/>
    </row>
    <row r="3263" spans="1:15" ht="15.75">
      <c r="A3263" s="3"/>
      <c r="K3263" s="166"/>
    </row>
    <row r="3264" spans="1:15" ht="15.75">
      <c r="A3264" s="3"/>
      <c r="K3264" s="166"/>
    </row>
    <row r="3265" spans="1:15" ht="15.75">
      <c r="A3265" s="3"/>
      <c r="K3265" s="166"/>
    </row>
    <row r="3266" spans="1:15" ht="15.75">
      <c r="A3266" s="3"/>
      <c r="K3266" s="166"/>
      <c r="M3266" s="21"/>
      <c r="N3266" s="58"/>
      <c r="O3266" s="38"/>
    </row>
    <row r="3267" spans="1:15" ht="15.75">
      <c r="A3267" s="3"/>
      <c r="K3267" s="166"/>
      <c r="M3267" s="21"/>
      <c r="N3267" s="58"/>
      <c r="O3267" s="38"/>
    </row>
    <row r="3268" spans="1:15" ht="15.75">
      <c r="A3268" s="3"/>
      <c r="K3268" s="166"/>
      <c r="M3268" s="21"/>
      <c r="N3268" s="58"/>
      <c r="O3268" s="38"/>
    </row>
    <row r="3269" spans="1:15" ht="15.75">
      <c r="A3269" s="3"/>
      <c r="K3269" s="166"/>
      <c r="M3269" s="21"/>
      <c r="N3269" s="58"/>
      <c r="O3269" s="38"/>
    </row>
    <row r="3270" spans="1:15" ht="15.75">
      <c r="A3270" s="3"/>
      <c r="K3270" s="166"/>
      <c r="M3270" s="21"/>
      <c r="N3270" s="58"/>
      <c r="O3270" s="38"/>
    </row>
    <row r="3271" spans="1:15">
      <c r="A3271" s="3"/>
    </row>
    <row r="3272" spans="1:15">
      <c r="A3272" s="3"/>
    </row>
    <row r="3273" spans="1:15">
      <c r="A3273" s="3"/>
    </row>
    <row r="3274" spans="1:15">
      <c r="A3274" s="3"/>
    </row>
    <row r="3275" spans="1:15">
      <c r="A3275" s="3"/>
    </row>
    <row r="3276" spans="1:15">
      <c r="A3276" s="3"/>
    </row>
    <row r="3277" spans="1:15">
      <c r="A3277" s="3"/>
    </row>
    <row r="3278" spans="1:15">
      <c r="A3278" s="3"/>
    </row>
    <row r="3279" spans="1:15">
      <c r="A3279" s="3"/>
    </row>
    <row r="3280" spans="1:15">
      <c r="A3280" s="3"/>
    </row>
    <row r="3281" spans="1:15">
      <c r="A3281" s="3"/>
    </row>
    <row r="3282" spans="1:15">
      <c r="A3282" s="3"/>
    </row>
    <row r="3283" spans="1:15">
      <c r="A3283" s="3"/>
    </row>
    <row r="3284" spans="1:15">
      <c r="A3284" s="3"/>
    </row>
    <row r="3285" spans="1:15">
      <c r="A3285" s="3"/>
    </row>
    <row r="3286" spans="1:15" ht="23.25">
      <c r="A3286" s="535" t="s">
        <v>2530</v>
      </c>
      <c r="B3286" s="38"/>
    </row>
    <row r="3287" spans="1:15" ht="15.75">
      <c r="A3287" s="537" t="s">
        <v>2448</v>
      </c>
      <c r="B3287" s="38"/>
      <c r="C3287" s="38"/>
      <c r="D3287" s="38"/>
      <c r="E3287" s="38"/>
      <c r="F3287" s="537" t="s">
        <v>2449</v>
      </c>
      <c r="G3287" s="38"/>
      <c r="H3287" s="38"/>
      <c r="I3287" s="38"/>
      <c r="J3287" s="38"/>
      <c r="K3287" s="537" t="s">
        <v>2447</v>
      </c>
      <c r="L3287" s="38"/>
    </row>
    <row r="3288" spans="1:15" ht="15.75">
      <c r="A3288" s="3"/>
      <c r="F3288" s="166"/>
      <c r="H3288" s="38"/>
      <c r="I3288" s="38"/>
      <c r="K3288" s="166" t="s">
        <v>676</v>
      </c>
      <c r="L3288" t="s">
        <v>4759</v>
      </c>
      <c r="M3288" s="38"/>
      <c r="N3288" s="38"/>
      <c r="O3288" s="38"/>
    </row>
    <row r="3289" spans="1:15" ht="15.75">
      <c r="A3289" s="3"/>
      <c r="K3289" s="166" t="s">
        <v>677</v>
      </c>
      <c r="L3289" t="s">
        <v>4945</v>
      </c>
      <c r="M3289" s="38"/>
      <c r="N3289" s="38"/>
      <c r="O3289" s="38"/>
    </row>
    <row r="3290" spans="1:15">
      <c r="A3290" s="3"/>
    </row>
    <row r="3291" spans="1:15">
      <c r="A3291" s="3"/>
    </row>
    <row r="3292" spans="1:15">
      <c r="A3292" s="3"/>
    </row>
    <row r="3293" spans="1:15">
      <c r="A3293" s="3"/>
    </row>
    <row r="3294" spans="1:15">
      <c r="A3294" s="3"/>
    </row>
    <row r="3295" spans="1:15">
      <c r="A3295" s="3"/>
    </row>
    <row r="3296" spans="1:15">
      <c r="A3296" s="3"/>
    </row>
    <row r="3297" spans="1:1">
      <c r="A3297" s="3"/>
    </row>
    <row r="3298" spans="1:1">
      <c r="A3298" s="3"/>
    </row>
    <row r="3299" spans="1:1">
      <c r="A3299" s="3"/>
    </row>
    <row r="3300" spans="1:1">
      <c r="A3300" s="3"/>
    </row>
    <row r="3301" spans="1:1">
      <c r="A3301" s="3"/>
    </row>
    <row r="3302" spans="1:1">
      <c r="A3302" s="3"/>
    </row>
    <row r="3303" spans="1:1">
      <c r="A3303" s="3"/>
    </row>
    <row r="3304" spans="1:1">
      <c r="A3304" s="3"/>
    </row>
    <row r="3305" spans="1:1">
      <c r="A3305" s="3"/>
    </row>
    <row r="3306" spans="1:1">
      <c r="A3306" s="3"/>
    </row>
    <row r="3307" spans="1:1">
      <c r="A3307" s="3"/>
    </row>
    <row r="3308" spans="1:1">
      <c r="A3308" s="3"/>
    </row>
    <row r="3309" spans="1:1">
      <c r="A3309" s="3"/>
    </row>
    <row r="3310" spans="1:1">
      <c r="A3310" s="3"/>
    </row>
    <row r="3311" spans="1:1">
      <c r="A3311" s="3"/>
    </row>
    <row r="3312" spans="1:1">
      <c r="A3312" s="3"/>
    </row>
    <row r="3313" spans="1:15">
      <c r="A3313" s="3"/>
    </row>
    <row r="3314" spans="1:15">
      <c r="A3314" s="3"/>
    </row>
    <row r="3315" spans="1:15">
      <c r="A3315" s="3"/>
    </row>
    <row r="3316" spans="1:15" ht="23.25">
      <c r="A3316" s="535" t="s">
        <v>3167</v>
      </c>
      <c r="B3316" s="38"/>
    </row>
    <row r="3317" spans="1:15" ht="15.75">
      <c r="A3317" s="537" t="s">
        <v>2448</v>
      </c>
      <c r="B3317" s="38"/>
      <c r="C3317" s="38"/>
      <c r="D3317" s="38"/>
      <c r="E3317" s="38"/>
      <c r="F3317" s="537" t="s">
        <v>2449</v>
      </c>
      <c r="G3317" s="38"/>
      <c r="H3317" s="38"/>
      <c r="I3317" s="38"/>
      <c r="J3317" s="38"/>
      <c r="K3317" s="537" t="s">
        <v>2447</v>
      </c>
      <c r="L3317" s="38"/>
    </row>
    <row r="3318" spans="1:15" ht="15.75">
      <c r="A3318" s="166"/>
      <c r="F3318" s="166"/>
      <c r="K3318" s="166"/>
      <c r="M3318" s="38"/>
      <c r="N3318" s="38"/>
      <c r="O3318" s="38"/>
    </row>
    <row r="3319" spans="1:15" ht="15.75">
      <c r="A3319" s="166"/>
      <c r="F3319" s="166"/>
      <c r="H3319" s="38"/>
      <c r="K3319" s="166"/>
    </row>
    <row r="3320" spans="1:15" ht="15.75">
      <c r="A3320" s="3"/>
      <c r="F3320" s="166"/>
      <c r="H3320" s="38"/>
      <c r="I3320" s="38"/>
      <c r="J3320" s="38"/>
      <c r="K3320" s="166"/>
    </row>
    <row r="3321" spans="1:15" ht="15.75">
      <c r="A3321" s="3"/>
      <c r="K3321" s="166"/>
      <c r="M3321" s="38"/>
      <c r="N3321" s="38"/>
      <c r="O3321" s="38"/>
    </row>
    <row r="3322" spans="1:15" ht="15.75">
      <c r="A3322" s="3"/>
      <c r="K3322" s="166"/>
      <c r="M3322" s="533"/>
    </row>
    <row r="3323" spans="1:15" ht="15.75">
      <c r="A3323" s="3"/>
      <c r="K3323" s="166"/>
    </row>
    <row r="3324" spans="1:15" ht="15.75">
      <c r="A3324" s="3"/>
      <c r="K3324" s="166"/>
      <c r="M3324" s="533"/>
    </row>
    <row r="3325" spans="1:15" ht="15.75">
      <c r="A3325" s="3"/>
      <c r="K3325" s="166"/>
    </row>
    <row r="3326" spans="1:15" ht="15.75">
      <c r="A3326" s="3"/>
      <c r="K3326" s="166"/>
    </row>
    <row r="3327" spans="1:15" ht="15.75">
      <c r="A3327" s="3"/>
      <c r="K3327" s="166"/>
    </row>
    <row r="3328" spans="1:15" ht="15.75">
      <c r="A3328" s="3"/>
      <c r="K3328" s="166"/>
      <c r="M3328" s="21"/>
      <c r="N3328" s="58"/>
    </row>
    <row r="3329" spans="1:15" ht="15.75">
      <c r="A3329" s="3"/>
      <c r="K3329" s="166"/>
      <c r="M3329" s="21"/>
      <c r="N3329" s="58"/>
    </row>
    <row r="3330" spans="1:15" ht="15.75">
      <c r="A3330" s="3"/>
      <c r="K3330" s="166"/>
      <c r="M3330" s="38"/>
      <c r="N3330" s="25"/>
    </row>
    <row r="3331" spans="1:15" ht="15.75">
      <c r="A3331" s="3"/>
      <c r="K3331" s="166"/>
      <c r="M3331" s="38"/>
      <c r="N3331" s="25"/>
    </row>
    <row r="3332" spans="1:15" ht="15.75">
      <c r="A3332" s="3"/>
      <c r="K3332" s="166"/>
      <c r="M3332" s="38"/>
      <c r="N3332" s="25"/>
    </row>
    <row r="3333" spans="1:15" ht="15.75">
      <c r="A3333" s="3"/>
      <c r="K3333" s="166"/>
    </row>
    <row r="3334" spans="1:15" ht="15.75">
      <c r="A3334" s="3"/>
      <c r="K3334" s="166"/>
    </row>
    <row r="3335" spans="1:15" ht="15.75">
      <c r="A3335" s="3"/>
      <c r="K3335" s="166"/>
      <c r="M3335" s="38"/>
      <c r="N3335" s="190"/>
    </row>
    <row r="3336" spans="1:15" ht="15.75">
      <c r="A3336" s="3"/>
      <c r="K3336" s="166"/>
      <c r="M3336" s="21"/>
      <c r="N3336" s="58"/>
      <c r="O3336" s="38"/>
    </row>
    <row r="3337" spans="1:15" ht="15.75">
      <c r="A3337" s="3"/>
      <c r="K3337" s="166"/>
      <c r="M3337" s="21"/>
      <c r="N3337" s="58"/>
      <c r="O3337" s="38"/>
    </row>
    <row r="3338" spans="1:15">
      <c r="A3338" s="3"/>
    </row>
    <row r="3339" spans="1:15">
      <c r="A3339" s="3"/>
    </row>
    <row r="3340" spans="1:15">
      <c r="A3340" s="3"/>
    </row>
    <row r="3341" spans="1:15">
      <c r="A3341" s="3"/>
    </row>
    <row r="3342" spans="1:15">
      <c r="A3342" s="3"/>
    </row>
    <row r="3343" spans="1:15">
      <c r="A3343" s="3"/>
    </row>
    <row r="3344" spans="1:15">
      <c r="A3344" s="3"/>
    </row>
    <row r="3345" spans="1:15">
      <c r="A3345" s="3"/>
    </row>
    <row r="3346" spans="1:15" ht="23.25">
      <c r="A3346" s="535" t="s">
        <v>3168</v>
      </c>
      <c r="B3346" s="38"/>
    </row>
    <row r="3347" spans="1:15" ht="15.75">
      <c r="A3347" s="537" t="s">
        <v>2448</v>
      </c>
      <c r="B3347" s="38"/>
      <c r="C3347" s="38"/>
      <c r="D3347" s="38"/>
      <c r="E3347" s="38"/>
      <c r="F3347" s="537" t="s">
        <v>2449</v>
      </c>
      <c r="G3347" s="38"/>
      <c r="H3347" s="38"/>
      <c r="I3347" s="38"/>
      <c r="J3347" s="38"/>
      <c r="K3347" s="537" t="s">
        <v>2447</v>
      </c>
      <c r="L3347" s="38"/>
    </row>
    <row r="3348" spans="1:15" ht="15.75">
      <c r="A3348" s="166" t="s">
        <v>677</v>
      </c>
      <c r="B3348" t="s">
        <v>4749</v>
      </c>
      <c r="F3348" s="166"/>
      <c r="H3348" s="38"/>
      <c r="K3348" s="166" t="s">
        <v>676</v>
      </c>
      <c r="L3348" t="s">
        <v>4674</v>
      </c>
      <c r="O3348" s="38"/>
    </row>
    <row r="3349" spans="1:15" ht="15.75">
      <c r="A3349" s="3"/>
      <c r="F3349" s="166"/>
      <c r="K3349" s="166" t="s">
        <v>677</v>
      </c>
      <c r="L3349" t="s">
        <v>4668</v>
      </c>
    </row>
    <row r="3350" spans="1:15" ht="15.75">
      <c r="A3350" s="3"/>
      <c r="K3350" s="166" t="s">
        <v>676</v>
      </c>
      <c r="L3350" t="s">
        <v>4752</v>
      </c>
      <c r="M3350" s="38"/>
      <c r="N3350" s="38"/>
      <c r="O3350" s="38"/>
    </row>
    <row r="3351" spans="1:15" ht="15.75">
      <c r="A3351" s="3"/>
      <c r="K3351" s="166" t="s">
        <v>676</v>
      </c>
      <c r="L3351" t="s">
        <v>4953</v>
      </c>
    </row>
    <row r="3352" spans="1:15" ht="15.75">
      <c r="A3352" s="3"/>
      <c r="K3352" s="166" t="s">
        <v>676</v>
      </c>
      <c r="L3352" t="s">
        <v>4947</v>
      </c>
    </row>
    <row r="3353" spans="1:15" ht="15.75">
      <c r="A3353" s="3"/>
      <c r="K3353" s="166"/>
    </row>
    <row r="3354" spans="1:15" ht="15.75">
      <c r="A3354" s="3"/>
      <c r="K3354" s="166"/>
    </row>
    <row r="3355" spans="1:15" ht="15.75">
      <c r="A3355" s="3"/>
      <c r="K3355" s="166"/>
      <c r="M3355" s="38"/>
      <c r="N3355" s="38"/>
    </row>
    <row r="3356" spans="1:15">
      <c r="A3356" s="3"/>
    </row>
    <row r="3357" spans="1:15">
      <c r="A3357" s="3"/>
    </row>
    <row r="3358" spans="1:15">
      <c r="A3358" s="3"/>
    </row>
    <row r="3359" spans="1:15">
      <c r="A3359" s="3"/>
    </row>
    <row r="3360" spans="1:15">
      <c r="A3360" s="3"/>
    </row>
    <row r="3361" spans="1:2">
      <c r="A3361" s="3"/>
    </row>
    <row r="3362" spans="1:2">
      <c r="A3362" s="3"/>
    </row>
    <row r="3363" spans="1:2">
      <c r="A3363" s="3"/>
    </row>
    <row r="3364" spans="1:2">
      <c r="A3364" s="3"/>
    </row>
    <row r="3365" spans="1:2">
      <c r="A3365" s="3"/>
    </row>
    <row r="3366" spans="1:2">
      <c r="A3366" s="3"/>
    </row>
    <row r="3367" spans="1:2">
      <c r="A3367" s="3"/>
    </row>
    <row r="3368" spans="1:2">
      <c r="A3368" s="3"/>
    </row>
    <row r="3369" spans="1:2">
      <c r="A3369" s="3"/>
    </row>
    <row r="3370" spans="1:2">
      <c r="A3370" s="3"/>
    </row>
    <row r="3371" spans="1:2">
      <c r="A3371" s="3"/>
    </row>
    <row r="3372" spans="1:2">
      <c r="A3372" s="3"/>
    </row>
    <row r="3373" spans="1:2">
      <c r="A3373" s="3"/>
    </row>
    <row r="3374" spans="1:2">
      <c r="A3374" s="3"/>
    </row>
    <row r="3375" spans="1:2">
      <c r="A3375" s="3"/>
    </row>
    <row r="3376" spans="1:2" ht="23.25">
      <c r="A3376" s="535" t="s">
        <v>4634</v>
      </c>
      <c r="B3376" s="38"/>
    </row>
    <row r="3377" spans="1:15" ht="15.75">
      <c r="A3377" s="537" t="s">
        <v>2448</v>
      </c>
      <c r="B3377" s="38"/>
      <c r="C3377" s="38"/>
      <c r="D3377" s="38"/>
      <c r="E3377" s="38"/>
      <c r="F3377" s="537" t="s">
        <v>2449</v>
      </c>
      <c r="G3377" s="38"/>
      <c r="H3377" s="38"/>
      <c r="I3377" s="38"/>
      <c r="J3377" s="38"/>
      <c r="K3377" s="537" t="s">
        <v>2447</v>
      </c>
      <c r="L3377" s="38"/>
    </row>
    <row r="3378" spans="1:15" ht="15.75">
      <c r="A3378" s="542" t="s">
        <v>678</v>
      </c>
      <c r="B3378" t="s">
        <v>4757</v>
      </c>
      <c r="K3378" s="166" t="s">
        <v>678</v>
      </c>
      <c r="L3378" t="s">
        <v>4772</v>
      </c>
    </row>
    <row r="3379" spans="1:15" ht="15.75">
      <c r="A3379" s="166"/>
      <c r="C3379" s="38"/>
      <c r="K3379" s="166"/>
    </row>
    <row r="3380" spans="1:15" ht="15.75">
      <c r="A3380" s="3"/>
      <c r="K3380" s="166"/>
    </row>
    <row r="3381" spans="1:15" ht="15.75">
      <c r="A3381" s="3"/>
      <c r="K3381" s="166"/>
      <c r="M3381" s="38"/>
      <c r="N3381" s="25"/>
    </row>
    <row r="3382" spans="1:15" ht="15.75">
      <c r="A3382" s="3"/>
      <c r="K3382" s="166"/>
    </row>
    <row r="3383" spans="1:15" ht="15.75">
      <c r="A3383" s="3"/>
      <c r="K3383" s="166"/>
    </row>
    <row r="3384" spans="1:15" ht="15.75">
      <c r="A3384" s="3"/>
      <c r="K3384" s="166"/>
      <c r="M3384" s="21"/>
      <c r="N3384" s="58"/>
      <c r="O3384" s="38"/>
    </row>
    <row r="3385" spans="1:15">
      <c r="A3385" s="3"/>
    </row>
    <row r="3386" spans="1:15">
      <c r="A3386" s="3"/>
    </row>
    <row r="3387" spans="1:15">
      <c r="A3387" s="3"/>
    </row>
    <row r="3388" spans="1:15">
      <c r="A3388" s="3"/>
    </row>
    <row r="3389" spans="1:15">
      <c r="A3389" s="3"/>
    </row>
    <row r="3390" spans="1:15">
      <c r="A3390" s="3"/>
    </row>
    <row r="3391" spans="1:15">
      <c r="A3391" s="3"/>
    </row>
    <row r="3392" spans="1:15">
      <c r="A3392" s="3"/>
    </row>
    <row r="3393" spans="1:14">
      <c r="A3393" s="3"/>
    </row>
    <row r="3394" spans="1:14">
      <c r="A3394" s="3"/>
    </row>
    <row r="3395" spans="1:14">
      <c r="A3395" s="3"/>
    </row>
    <row r="3396" spans="1:14">
      <c r="A3396" s="3"/>
    </row>
    <row r="3397" spans="1:14">
      <c r="A3397" s="3"/>
    </row>
    <row r="3398" spans="1:14">
      <c r="A3398" s="3"/>
    </row>
    <row r="3399" spans="1:14">
      <c r="A3399" s="3"/>
    </row>
    <row r="3400" spans="1:14">
      <c r="A3400" s="3"/>
    </row>
    <row r="3401" spans="1:14">
      <c r="A3401" s="3"/>
    </row>
    <row r="3402" spans="1:14">
      <c r="A3402" s="3"/>
    </row>
    <row r="3403" spans="1:14">
      <c r="A3403" s="3"/>
    </row>
    <row r="3404" spans="1:14">
      <c r="A3404" s="3"/>
    </row>
    <row r="3405" spans="1:14">
      <c r="A3405" s="3"/>
    </row>
    <row r="3406" spans="1:14" ht="23.25">
      <c r="A3406" s="535" t="s">
        <v>2090</v>
      </c>
      <c r="B3406" s="38"/>
    </row>
    <row r="3407" spans="1:14" ht="15.75">
      <c r="A3407" s="537" t="s">
        <v>2448</v>
      </c>
      <c r="B3407" s="38"/>
      <c r="C3407" s="38"/>
      <c r="D3407" s="38"/>
      <c r="E3407" s="38"/>
      <c r="F3407" s="537" t="s">
        <v>2449</v>
      </c>
      <c r="G3407" s="38"/>
      <c r="H3407" s="38"/>
      <c r="I3407" s="38"/>
      <c r="J3407" s="38"/>
      <c r="K3407" s="537" t="s">
        <v>2447</v>
      </c>
      <c r="L3407" s="38"/>
    </row>
    <row r="3408" spans="1:14" ht="15.75">
      <c r="A3408" s="166"/>
      <c r="F3408" s="166" t="s">
        <v>676</v>
      </c>
      <c r="G3408" t="s">
        <v>4672</v>
      </c>
      <c r="K3408" s="166"/>
      <c r="M3408" s="38"/>
      <c r="N3408" s="38"/>
    </row>
    <row r="3409" spans="1:20" ht="15.75">
      <c r="A3409" s="166"/>
      <c r="C3409" s="38"/>
      <c r="D3409" s="38"/>
      <c r="K3409" s="166"/>
      <c r="M3409" s="38"/>
      <c r="N3409" s="38"/>
      <c r="O3409" s="38"/>
    </row>
    <row r="3410" spans="1:20" ht="15.75">
      <c r="A3410" s="3"/>
      <c r="K3410" s="166"/>
    </row>
    <row r="3411" spans="1:20" ht="15.75">
      <c r="A3411" s="3"/>
      <c r="K3411" s="166"/>
      <c r="M3411" s="532"/>
      <c r="N3411" s="38"/>
    </row>
    <row r="3412" spans="1:20" ht="15.75">
      <c r="A3412" s="3"/>
      <c r="K3412" s="166"/>
    </row>
    <row r="3413" spans="1:20" ht="15.75">
      <c r="A3413" s="3"/>
      <c r="K3413" s="166"/>
      <c r="T3413" t="s">
        <v>2297</v>
      </c>
    </row>
    <row r="3414" spans="1:20" ht="15.75">
      <c r="A3414" s="3"/>
      <c r="K3414" s="166"/>
    </row>
    <row r="3415" spans="1:20" ht="15.75">
      <c r="A3415" s="3"/>
      <c r="K3415" s="166"/>
    </row>
    <row r="3416" spans="1:20" ht="15.75">
      <c r="A3416" s="3"/>
      <c r="K3416" s="166"/>
    </row>
    <row r="3417" spans="1:20" ht="15.75">
      <c r="A3417" s="3"/>
      <c r="K3417" s="166"/>
      <c r="M3417" s="21"/>
      <c r="N3417" s="58"/>
      <c r="O3417" s="38"/>
    </row>
    <row r="3418" spans="1:20" ht="15.75">
      <c r="A3418" s="3"/>
      <c r="K3418" s="166"/>
      <c r="M3418" s="21"/>
      <c r="N3418" s="58"/>
      <c r="O3418" s="38"/>
    </row>
    <row r="3419" spans="1:20" ht="15.75">
      <c r="A3419" s="3"/>
      <c r="K3419" s="166"/>
      <c r="M3419" s="21"/>
      <c r="N3419" s="58"/>
      <c r="O3419" s="38"/>
    </row>
    <row r="3420" spans="1:20" ht="15.75">
      <c r="A3420" s="3"/>
      <c r="K3420" s="166"/>
      <c r="M3420" s="21"/>
      <c r="N3420" s="58"/>
      <c r="O3420" s="38"/>
    </row>
    <row r="3421" spans="1:20" ht="15.75">
      <c r="A3421" s="3"/>
      <c r="K3421" s="166"/>
      <c r="M3421" s="21"/>
      <c r="N3421" s="58"/>
      <c r="O3421" s="38"/>
    </row>
    <row r="3422" spans="1:20">
      <c r="A3422" s="3"/>
    </row>
    <row r="3423" spans="1:20">
      <c r="A3423" s="3"/>
    </row>
    <row r="3424" spans="1:20">
      <c r="A3424" s="3"/>
    </row>
    <row r="3425" spans="1:14">
      <c r="A3425" s="3"/>
    </row>
    <row r="3426" spans="1:14">
      <c r="A3426" s="3"/>
    </row>
    <row r="3427" spans="1:14">
      <c r="A3427" s="3"/>
    </row>
    <row r="3428" spans="1:14">
      <c r="A3428" s="3"/>
    </row>
    <row r="3429" spans="1:14">
      <c r="A3429" s="3"/>
    </row>
    <row r="3430" spans="1:14">
      <c r="A3430" s="3"/>
    </row>
    <row r="3431" spans="1:14">
      <c r="A3431" s="3"/>
    </row>
    <row r="3432" spans="1:14">
      <c r="A3432" s="3"/>
    </row>
    <row r="3433" spans="1:14">
      <c r="A3433" s="3"/>
    </row>
    <row r="3434" spans="1:14">
      <c r="A3434" s="3"/>
    </row>
    <row r="3435" spans="1:14">
      <c r="A3435" s="3"/>
    </row>
    <row r="3436" spans="1:14" ht="23.25">
      <c r="A3436" s="535" t="s">
        <v>631</v>
      </c>
      <c r="B3436" s="38"/>
    </row>
    <row r="3437" spans="1:14" ht="15.75">
      <c r="A3437" s="537" t="s">
        <v>2448</v>
      </c>
      <c r="B3437" s="38"/>
      <c r="C3437" s="38"/>
      <c r="D3437" s="38"/>
      <c r="E3437" s="38"/>
      <c r="F3437" s="537" t="s">
        <v>2449</v>
      </c>
      <c r="G3437" s="38"/>
      <c r="H3437" s="38"/>
      <c r="I3437" s="38"/>
      <c r="J3437" s="38"/>
      <c r="K3437" s="537" t="s">
        <v>2447</v>
      </c>
      <c r="L3437" s="38"/>
    </row>
    <row r="3438" spans="1:14" ht="15.75">
      <c r="A3438" s="542"/>
      <c r="C3438" s="38"/>
      <c r="D3438" s="38"/>
      <c r="F3438" s="166"/>
      <c r="K3438" s="166" t="s">
        <v>676</v>
      </c>
      <c r="L3438" t="s">
        <v>4961</v>
      </c>
      <c r="M3438" s="38"/>
      <c r="N3438" s="38"/>
    </row>
    <row r="3439" spans="1:14" ht="15.75">
      <c r="A3439" s="166"/>
      <c r="K3439" s="166" t="s">
        <v>678</v>
      </c>
      <c r="L3439" t="s">
        <v>4954</v>
      </c>
      <c r="M3439" s="38"/>
      <c r="N3439" s="38"/>
    </row>
    <row r="3440" spans="1:14" ht="15.75">
      <c r="A3440" s="3"/>
      <c r="K3440" s="166"/>
    </row>
    <row r="3441" spans="1:15" ht="15.75">
      <c r="A3441" s="3"/>
      <c r="K3441" s="166"/>
    </row>
    <row r="3442" spans="1:15" ht="15.75">
      <c r="A3442" s="3"/>
      <c r="K3442" s="166"/>
      <c r="M3442" s="21"/>
      <c r="N3442" s="58"/>
      <c r="O3442" s="38"/>
    </row>
    <row r="3443" spans="1:15">
      <c r="A3443" s="3"/>
    </row>
    <row r="3444" spans="1:15">
      <c r="A3444" s="3"/>
    </row>
    <row r="3445" spans="1:15">
      <c r="A3445" s="3"/>
    </row>
    <row r="3446" spans="1:15">
      <c r="A3446" s="3"/>
    </row>
    <row r="3447" spans="1:15">
      <c r="A3447" s="3"/>
    </row>
    <row r="3448" spans="1:15">
      <c r="A3448" s="3"/>
    </row>
    <row r="3449" spans="1:15">
      <c r="A3449" s="3"/>
    </row>
    <row r="3450" spans="1:15">
      <c r="A3450" s="3"/>
    </row>
    <row r="3451" spans="1:15">
      <c r="A3451" s="3"/>
    </row>
    <row r="3452" spans="1:15">
      <c r="A3452" s="3"/>
    </row>
    <row r="3453" spans="1:15">
      <c r="A3453" s="3"/>
    </row>
    <row r="3454" spans="1:15">
      <c r="A3454" s="3"/>
    </row>
    <row r="3455" spans="1:15">
      <c r="A3455" s="3"/>
    </row>
    <row r="3456" spans="1:15">
      <c r="A3456" s="3"/>
    </row>
    <row r="3457" spans="1:15">
      <c r="A3457" s="3"/>
    </row>
    <row r="3458" spans="1:15">
      <c r="A3458" s="3"/>
    </row>
    <row r="3459" spans="1:15">
      <c r="A3459" s="3"/>
    </row>
    <row r="3460" spans="1:15">
      <c r="A3460" s="3"/>
    </row>
    <row r="3461" spans="1:15">
      <c r="A3461" s="3"/>
    </row>
    <row r="3462" spans="1:15">
      <c r="A3462" s="3"/>
    </row>
    <row r="3463" spans="1:15">
      <c r="A3463" s="3"/>
    </row>
    <row r="3464" spans="1:15">
      <c r="A3464" s="3"/>
    </row>
    <row r="3465" spans="1:15">
      <c r="A3465" s="3"/>
    </row>
    <row r="3466" spans="1:15" ht="23.25">
      <c r="A3466" s="535" t="s">
        <v>2519</v>
      </c>
      <c r="B3466" s="38"/>
    </row>
    <row r="3467" spans="1:15" ht="15.75">
      <c r="A3467" s="537" t="s">
        <v>2448</v>
      </c>
      <c r="B3467" s="38"/>
      <c r="C3467" s="38"/>
      <c r="D3467" s="38"/>
      <c r="E3467" s="38"/>
      <c r="F3467" s="537" t="s">
        <v>2449</v>
      </c>
      <c r="G3467" s="38"/>
      <c r="H3467" s="38"/>
      <c r="I3467" s="38"/>
      <c r="J3467" s="38"/>
      <c r="K3467" s="537" t="s">
        <v>2447</v>
      </c>
      <c r="L3467" s="38"/>
    </row>
    <row r="3468" spans="1:15" ht="15.75">
      <c r="A3468" s="166"/>
      <c r="C3468" s="38"/>
      <c r="D3468" s="38"/>
      <c r="F3468" s="166"/>
      <c r="K3468" s="166"/>
      <c r="M3468" s="38"/>
      <c r="N3468" s="38"/>
    </row>
    <row r="3469" spans="1:15" ht="15.75">
      <c r="A3469" s="166"/>
      <c r="K3469" s="166"/>
      <c r="M3469" s="38"/>
      <c r="N3469" s="38"/>
      <c r="O3469" s="38"/>
    </row>
    <row r="3470" spans="1:15" ht="15.75">
      <c r="A3470" s="542"/>
      <c r="C3470" s="38"/>
      <c r="D3470" s="38"/>
      <c r="K3470" s="166"/>
      <c r="M3470" s="21"/>
      <c r="N3470" s="58"/>
    </row>
    <row r="3471" spans="1:15" ht="15.75">
      <c r="A3471" s="166"/>
      <c r="K3471" s="166"/>
      <c r="M3471" s="21"/>
      <c r="N3471" s="58"/>
      <c r="O3471" s="38"/>
    </row>
    <row r="3472" spans="1:15">
      <c r="A3472" s="3"/>
    </row>
    <row r="3473" spans="1:1">
      <c r="A3473" s="3"/>
    </row>
    <row r="3474" spans="1:1">
      <c r="A3474" s="3"/>
    </row>
    <row r="3475" spans="1:1">
      <c r="A3475" s="3"/>
    </row>
    <row r="3476" spans="1:1">
      <c r="A3476" s="3"/>
    </row>
    <row r="3477" spans="1:1">
      <c r="A3477" s="3"/>
    </row>
    <row r="3478" spans="1:1">
      <c r="A3478" s="3"/>
    </row>
    <row r="3479" spans="1:1">
      <c r="A3479" s="3"/>
    </row>
    <row r="3480" spans="1:1">
      <c r="A3480" s="3"/>
    </row>
    <row r="3481" spans="1:1">
      <c r="A3481" s="3"/>
    </row>
    <row r="3482" spans="1:1">
      <c r="A3482" s="3"/>
    </row>
    <row r="3483" spans="1:1">
      <c r="A3483" s="3"/>
    </row>
    <row r="3484" spans="1:1">
      <c r="A3484" s="3"/>
    </row>
    <row r="3485" spans="1:1">
      <c r="A3485" s="3"/>
    </row>
    <row r="3486" spans="1:1">
      <c r="A3486" s="3"/>
    </row>
    <row r="3487" spans="1:1">
      <c r="A3487" s="3"/>
    </row>
    <row r="3488" spans="1:1">
      <c r="A3488" s="3"/>
    </row>
    <row r="3489" spans="1:15">
      <c r="A3489" s="3"/>
    </row>
    <row r="3490" spans="1:15">
      <c r="A3490" s="3"/>
    </row>
    <row r="3491" spans="1:15">
      <c r="A3491" s="3"/>
    </row>
    <row r="3492" spans="1:15">
      <c r="A3492" s="3"/>
    </row>
    <row r="3493" spans="1:15">
      <c r="A3493" s="3"/>
    </row>
    <row r="3494" spans="1:15">
      <c r="A3494" s="3"/>
    </row>
    <row r="3495" spans="1:15">
      <c r="A3495" s="3"/>
    </row>
    <row r="3496" spans="1:15" ht="23.25">
      <c r="A3496" s="535" t="s">
        <v>892</v>
      </c>
      <c r="B3496" s="38"/>
    </row>
    <row r="3497" spans="1:15" ht="15.75">
      <c r="A3497" s="537" t="s">
        <v>2448</v>
      </c>
      <c r="B3497" s="38"/>
      <c r="C3497" s="38"/>
      <c r="D3497" s="38"/>
      <c r="E3497" s="38"/>
      <c r="F3497" s="537" t="s">
        <v>2449</v>
      </c>
      <c r="G3497" s="38"/>
      <c r="H3497" s="38"/>
      <c r="I3497" s="38"/>
      <c r="J3497" s="38"/>
      <c r="K3497" s="537" t="s">
        <v>2447</v>
      </c>
      <c r="L3497" s="38"/>
    </row>
    <row r="3498" spans="1:15" ht="15.75">
      <c r="A3498" s="166"/>
      <c r="C3498" s="38"/>
      <c r="D3498" s="38"/>
      <c r="E3498" s="38"/>
      <c r="F3498" s="166"/>
      <c r="K3498" s="166" t="s">
        <v>677</v>
      </c>
      <c r="L3498" t="s">
        <v>4783</v>
      </c>
    </row>
    <row r="3499" spans="1:15" ht="15.75">
      <c r="A3499" s="166"/>
      <c r="F3499" s="166"/>
      <c r="H3499" s="38"/>
      <c r="I3499" s="38"/>
      <c r="J3499" s="38"/>
      <c r="K3499" s="166"/>
    </row>
    <row r="3500" spans="1:15" ht="15.75">
      <c r="A3500" s="166"/>
      <c r="C3500" s="38"/>
      <c r="D3500" s="38"/>
      <c r="E3500" s="38"/>
      <c r="F3500" s="166"/>
      <c r="K3500" s="166"/>
    </row>
    <row r="3501" spans="1:15" ht="15.75">
      <c r="A3501" s="3"/>
      <c r="F3501" s="166"/>
      <c r="K3501" s="166"/>
      <c r="M3501" s="38"/>
      <c r="N3501" s="38"/>
      <c r="O3501" s="38"/>
    </row>
    <row r="3502" spans="1:15" ht="15.75">
      <c r="A3502" s="3"/>
      <c r="F3502" s="166"/>
      <c r="H3502" s="38"/>
      <c r="I3502" s="38"/>
      <c r="K3502" s="166"/>
      <c r="M3502" s="38"/>
      <c r="N3502" s="38"/>
      <c r="O3502" s="38"/>
    </row>
    <row r="3503" spans="1:15" ht="15.75">
      <c r="A3503" s="3"/>
      <c r="F3503" s="166"/>
      <c r="K3503" s="166"/>
    </row>
    <row r="3504" spans="1:15" ht="15.75">
      <c r="A3504" s="3"/>
      <c r="F3504" s="166"/>
      <c r="H3504" s="38"/>
      <c r="I3504" s="38"/>
      <c r="K3504" s="166"/>
    </row>
    <row r="3505" spans="1:14" ht="15.75">
      <c r="A3505" s="3"/>
      <c r="K3505" s="166"/>
    </row>
    <row r="3506" spans="1:14" ht="15.75">
      <c r="A3506" s="3"/>
      <c r="K3506" s="166"/>
    </row>
    <row r="3507" spans="1:14" ht="15.75">
      <c r="A3507" s="3"/>
      <c r="K3507" s="166"/>
    </row>
    <row r="3508" spans="1:14" ht="15.75">
      <c r="A3508" s="3"/>
      <c r="K3508" s="166"/>
      <c r="M3508" s="38"/>
      <c r="N3508" s="38"/>
    </row>
    <row r="3509" spans="1:14" ht="15.75">
      <c r="A3509" s="3"/>
      <c r="K3509" s="166"/>
      <c r="M3509" s="38"/>
      <c r="N3509" s="38"/>
    </row>
    <row r="3510" spans="1:14" ht="15.75">
      <c r="A3510" s="3"/>
      <c r="K3510" s="166"/>
      <c r="M3510" s="38"/>
      <c r="N3510" s="38"/>
    </row>
    <row r="3511" spans="1:14" ht="15.75">
      <c r="A3511" s="3"/>
      <c r="K3511" s="166"/>
      <c r="M3511" s="38"/>
      <c r="N3511" s="38"/>
    </row>
    <row r="3512" spans="1:14" ht="15.75">
      <c r="A3512" s="3"/>
      <c r="K3512" s="166"/>
    </row>
    <row r="3513" spans="1:14">
      <c r="A3513" s="3"/>
    </row>
    <row r="3514" spans="1:14">
      <c r="A3514" s="3"/>
    </row>
    <row r="3515" spans="1:14">
      <c r="A3515" s="3"/>
    </row>
    <row r="3516" spans="1:14">
      <c r="A3516" s="3"/>
    </row>
    <row r="3517" spans="1:14">
      <c r="A3517" s="3"/>
    </row>
    <row r="3518" spans="1:14">
      <c r="A3518" s="3"/>
    </row>
    <row r="3519" spans="1:14">
      <c r="A3519" s="3"/>
    </row>
    <row r="3520" spans="1:14">
      <c r="A3520" s="3"/>
    </row>
    <row r="3521" spans="1:17">
      <c r="A3521" s="3"/>
    </row>
    <row r="3522" spans="1:17">
      <c r="A3522" s="3"/>
    </row>
    <row r="3523" spans="1:17">
      <c r="A3523" s="3"/>
    </row>
    <row r="3524" spans="1:17">
      <c r="A3524" s="3"/>
    </row>
    <row r="3525" spans="1:17">
      <c r="A3525" s="3"/>
    </row>
    <row r="3526" spans="1:17" ht="23.25">
      <c r="A3526" s="535" t="s">
        <v>1284</v>
      </c>
      <c r="B3526" s="38"/>
    </row>
    <row r="3527" spans="1:17" ht="15.75">
      <c r="A3527" s="537" t="s">
        <v>2448</v>
      </c>
      <c r="B3527" s="38"/>
      <c r="C3527" s="38"/>
      <c r="D3527" s="38"/>
      <c r="E3527" s="38"/>
      <c r="F3527" s="537" t="s">
        <v>2449</v>
      </c>
      <c r="G3527" s="38"/>
      <c r="H3527" s="38"/>
      <c r="I3527" s="38"/>
      <c r="J3527" s="38"/>
      <c r="K3527" s="537" t="s">
        <v>2447</v>
      </c>
      <c r="L3527" s="38"/>
    </row>
    <row r="3528" spans="1:17" ht="15.75">
      <c r="A3528" s="166"/>
      <c r="C3528" s="38"/>
      <c r="D3528" s="38"/>
      <c r="F3528" s="166"/>
      <c r="K3528" s="166"/>
    </row>
    <row r="3529" spans="1:17" ht="15.75">
      <c r="A3529" s="166"/>
      <c r="F3529" s="166"/>
      <c r="K3529" s="166"/>
      <c r="M3529" s="38"/>
      <c r="N3529" s="25"/>
    </row>
    <row r="3530" spans="1:17" ht="15.75">
      <c r="A3530" s="542"/>
      <c r="C3530" s="38"/>
      <c r="D3530" s="38"/>
      <c r="F3530" s="166"/>
      <c r="K3530" s="166"/>
      <c r="M3530" s="21"/>
      <c r="N3530" s="58"/>
      <c r="O3530" s="38"/>
    </row>
    <row r="3531" spans="1:17" ht="15.75">
      <c r="A3531" s="166"/>
      <c r="F3531" s="166"/>
      <c r="H3531" s="38"/>
      <c r="I3531" s="38"/>
      <c r="K3531" s="166"/>
    </row>
    <row r="3532" spans="1:17" ht="15.75">
      <c r="A3532" s="3"/>
      <c r="F3532" s="166"/>
      <c r="H3532" s="38"/>
      <c r="I3532" s="38"/>
      <c r="K3532" s="166"/>
    </row>
    <row r="3533" spans="1:17" ht="15.75">
      <c r="A3533" s="3"/>
      <c r="F3533" s="166"/>
      <c r="H3533" s="38"/>
      <c r="I3533" s="38"/>
      <c r="K3533" s="166"/>
    </row>
    <row r="3534" spans="1:17" ht="15.75">
      <c r="A3534" s="3"/>
      <c r="F3534" s="166"/>
      <c r="H3534" s="38"/>
      <c r="I3534" s="38"/>
      <c r="J3534" s="38"/>
      <c r="K3534" s="166"/>
    </row>
    <row r="3535" spans="1:17" ht="15.75">
      <c r="A3535" s="3"/>
      <c r="F3535" s="166"/>
      <c r="H3535" s="38"/>
      <c r="I3535" s="38"/>
      <c r="K3535" s="166"/>
      <c r="Q3535" t="s">
        <v>2297</v>
      </c>
    </row>
    <row r="3536" spans="1:17" ht="15.75">
      <c r="A3536" s="3"/>
      <c r="K3536" s="166"/>
    </row>
    <row r="3537" spans="1:15" ht="15.75">
      <c r="A3537" s="3"/>
      <c r="K3537" s="166"/>
    </row>
    <row r="3538" spans="1:15" ht="15.75">
      <c r="A3538" s="3"/>
      <c r="K3538" s="166"/>
      <c r="M3538" s="38"/>
      <c r="N3538" s="38"/>
    </row>
    <row r="3539" spans="1:15" ht="15.75">
      <c r="A3539" s="3"/>
      <c r="K3539" s="166"/>
      <c r="M3539" s="21"/>
      <c r="N3539" s="58"/>
    </row>
    <row r="3540" spans="1:15" ht="15.75">
      <c r="A3540" s="3"/>
      <c r="K3540" s="166"/>
      <c r="M3540" s="38"/>
      <c r="N3540" s="38"/>
    </row>
    <row r="3541" spans="1:15" ht="15.75">
      <c r="A3541" s="3"/>
      <c r="K3541" s="166"/>
      <c r="M3541" s="38"/>
      <c r="N3541" s="38"/>
    </row>
    <row r="3542" spans="1:15" ht="15.75">
      <c r="A3542" s="3"/>
      <c r="K3542" s="166"/>
      <c r="M3542" s="38"/>
      <c r="N3542" s="38"/>
    </row>
    <row r="3543" spans="1:15" ht="15.75">
      <c r="A3543" s="3"/>
      <c r="K3543" s="166"/>
    </row>
    <row r="3544" spans="1:15" ht="15.75">
      <c r="A3544" s="3"/>
      <c r="K3544" s="166"/>
    </row>
    <row r="3545" spans="1:15" ht="15.75">
      <c r="A3545" s="3"/>
      <c r="K3545" s="166"/>
      <c r="M3545" s="21"/>
      <c r="N3545" s="58"/>
      <c r="O3545" s="38"/>
    </row>
    <row r="3546" spans="1:15" ht="15.75">
      <c r="A3546" s="3"/>
      <c r="K3546" s="166"/>
      <c r="M3546" s="21"/>
      <c r="N3546" s="58"/>
      <c r="O3546" s="38"/>
    </row>
    <row r="3547" spans="1:15">
      <c r="A3547" s="3"/>
    </row>
    <row r="3548" spans="1:15">
      <c r="A3548" s="3"/>
    </row>
    <row r="3549" spans="1:15">
      <c r="A3549" s="3"/>
    </row>
    <row r="3550" spans="1:15">
      <c r="A3550" s="3"/>
    </row>
    <row r="3551" spans="1:15">
      <c r="A3551" s="3"/>
    </row>
    <row r="3552" spans="1:15">
      <c r="A3552" s="3"/>
    </row>
    <row r="3553" spans="1:15">
      <c r="A3553" s="3"/>
    </row>
    <row r="3554" spans="1:15">
      <c r="A3554" s="3"/>
    </row>
    <row r="3555" spans="1:15">
      <c r="A3555" s="3"/>
    </row>
    <row r="3556" spans="1:15" ht="23.25">
      <c r="A3556" s="535" t="s">
        <v>3852</v>
      </c>
      <c r="B3556" s="38"/>
    </row>
    <row r="3557" spans="1:15" ht="15.75">
      <c r="A3557" s="537" t="s">
        <v>2448</v>
      </c>
      <c r="B3557" s="38"/>
      <c r="C3557" s="38"/>
      <c r="D3557" s="38"/>
      <c r="E3557" s="38"/>
      <c r="F3557" s="537" t="s">
        <v>2449</v>
      </c>
      <c r="G3557" s="38"/>
      <c r="H3557" s="38"/>
      <c r="I3557" s="38"/>
      <c r="J3557" s="38"/>
      <c r="K3557" s="537" t="s">
        <v>2447</v>
      </c>
      <c r="L3557" s="38"/>
    </row>
    <row r="3558" spans="1:15" ht="15.75">
      <c r="A3558" s="166" t="s">
        <v>678</v>
      </c>
      <c r="B3558" t="s">
        <v>3363</v>
      </c>
      <c r="C3558" s="38"/>
      <c r="D3558" s="38"/>
      <c r="F3558" s="166" t="s">
        <v>678</v>
      </c>
      <c r="G3558" t="s">
        <v>4845</v>
      </c>
      <c r="H3558" s="38"/>
      <c r="I3558" s="38"/>
      <c r="J3558" s="38"/>
      <c r="K3558" s="166" t="s">
        <v>678</v>
      </c>
      <c r="L3558" t="s">
        <v>4846</v>
      </c>
      <c r="M3558" s="38"/>
      <c r="N3558" s="38"/>
      <c r="O3558" s="38"/>
    </row>
    <row r="3559" spans="1:15" ht="15.75">
      <c r="A3559" s="542"/>
      <c r="C3559" s="38"/>
      <c r="D3559" s="38"/>
      <c r="F3559" s="166"/>
      <c r="H3559" s="38"/>
      <c r="I3559" s="38"/>
      <c r="K3559" s="166"/>
    </row>
    <row r="3560" spans="1:15" ht="15.75">
      <c r="A3560" s="166"/>
      <c r="K3560" s="166"/>
      <c r="M3560" s="38"/>
      <c r="N3560" s="38"/>
    </row>
    <row r="3561" spans="1:15" ht="15.75">
      <c r="A3561" s="166"/>
      <c r="K3561" s="166"/>
      <c r="M3561" s="38"/>
      <c r="N3561" s="38"/>
    </row>
    <row r="3562" spans="1:15" ht="15.75">
      <c r="A3562" s="166"/>
      <c r="K3562" s="166"/>
    </row>
    <row r="3563" spans="1:15" ht="15.75">
      <c r="A3563" s="166"/>
      <c r="K3563" s="166"/>
      <c r="M3563" s="38"/>
      <c r="N3563" s="38"/>
      <c r="O3563" s="38"/>
    </row>
    <row r="3564" spans="1:15" ht="15.75">
      <c r="A3564" s="166"/>
      <c r="K3564" s="166"/>
      <c r="M3564" s="38"/>
      <c r="N3564" s="38"/>
      <c r="O3564" s="38"/>
    </row>
    <row r="3565" spans="1:15" ht="15.75">
      <c r="A3565" s="166"/>
      <c r="K3565" s="166"/>
    </row>
    <row r="3566" spans="1:15" ht="15.75">
      <c r="A3566" s="166"/>
      <c r="K3566" s="166"/>
    </row>
    <row r="3567" spans="1:15" ht="15.75">
      <c r="A3567" s="166"/>
      <c r="K3567" s="166"/>
    </row>
    <row r="3568" spans="1:15" ht="15.75">
      <c r="A3568" s="166"/>
      <c r="K3568" s="166"/>
    </row>
    <row r="3569" spans="1:15" ht="15.75">
      <c r="A3569" s="166"/>
      <c r="K3569" s="166"/>
    </row>
    <row r="3570" spans="1:15" ht="15.75">
      <c r="A3570" s="166"/>
      <c r="K3570" s="166"/>
      <c r="M3570" s="38"/>
      <c r="N3570" s="38"/>
      <c r="O3570" s="38"/>
    </row>
    <row r="3571" spans="1:15" ht="15.75">
      <c r="A3571" s="542"/>
      <c r="C3571" s="38"/>
      <c r="K3571" s="166"/>
      <c r="M3571" s="21"/>
      <c r="N3571" s="58"/>
    </row>
    <row r="3572" spans="1:15" ht="15.75">
      <c r="A3572" s="166"/>
      <c r="K3572" s="166"/>
      <c r="M3572" s="38"/>
      <c r="N3572" s="190"/>
    </row>
    <row r="3573" spans="1:15" ht="15.75">
      <c r="A3573" s="3"/>
      <c r="K3573" s="166"/>
    </row>
    <row r="3574" spans="1:15" ht="15.75">
      <c r="A3574" s="3"/>
      <c r="K3574" s="166"/>
    </row>
    <row r="3575" spans="1:15" ht="15.75">
      <c r="A3575" s="3"/>
      <c r="K3575" s="166"/>
    </row>
    <row r="3576" spans="1:15" ht="15.75">
      <c r="A3576" s="3"/>
      <c r="K3576" s="166"/>
    </row>
    <row r="3577" spans="1:15">
      <c r="A3577" s="3"/>
    </row>
    <row r="3578" spans="1:15">
      <c r="A3578" s="3"/>
    </row>
    <row r="3579" spans="1:15">
      <c r="A3579" s="3"/>
    </row>
    <row r="3580" spans="1:15">
      <c r="A3580" s="3"/>
    </row>
    <row r="3581" spans="1:15">
      <c r="A3581" s="3"/>
    </row>
    <row r="3582" spans="1:15">
      <c r="A3582" s="3"/>
    </row>
    <row r="3583" spans="1:15">
      <c r="A3583" s="3"/>
    </row>
    <row r="3584" spans="1:15">
      <c r="A3584" s="3"/>
    </row>
    <row r="3585" spans="1:21">
      <c r="A3585" s="3"/>
    </row>
    <row r="3586" spans="1:21" ht="23.25">
      <c r="A3586" s="535" t="s">
        <v>3850</v>
      </c>
      <c r="B3586" s="38"/>
    </row>
    <row r="3587" spans="1:21" ht="15.75">
      <c r="A3587" s="537" t="s">
        <v>2448</v>
      </c>
      <c r="B3587" s="38"/>
      <c r="C3587" s="38"/>
      <c r="D3587" s="38"/>
      <c r="E3587" s="38"/>
      <c r="F3587" s="537" t="s">
        <v>2449</v>
      </c>
      <c r="G3587" s="38"/>
      <c r="H3587" s="38"/>
      <c r="I3587" s="38"/>
      <c r="J3587" s="38"/>
      <c r="K3587" s="537" t="s">
        <v>2447</v>
      </c>
      <c r="L3587" s="38"/>
    </row>
    <row r="3588" spans="1:21" ht="15.75">
      <c r="A3588" s="166"/>
      <c r="F3588" s="166"/>
      <c r="H3588" s="38"/>
      <c r="I3588" s="38"/>
      <c r="K3588" s="166" t="s">
        <v>677</v>
      </c>
      <c r="L3588" t="s">
        <v>4775</v>
      </c>
      <c r="M3588" s="38"/>
      <c r="N3588" s="25"/>
    </row>
    <row r="3589" spans="1:21" ht="15.75">
      <c r="A3589" s="542"/>
      <c r="C3589" s="38"/>
      <c r="D3589" s="38"/>
      <c r="F3589" s="166"/>
      <c r="K3589" s="166"/>
    </row>
    <row r="3590" spans="1:21" ht="15.75">
      <c r="A3590" s="542"/>
      <c r="K3590" s="166"/>
    </row>
    <row r="3591" spans="1:21" ht="15.75">
      <c r="A3591" s="166"/>
      <c r="K3591" s="166"/>
    </row>
    <row r="3592" spans="1:21" ht="15.75">
      <c r="A3592" s="3"/>
      <c r="K3592" s="166"/>
    </row>
    <row r="3593" spans="1:21" ht="15.75">
      <c r="A3593" s="3"/>
      <c r="D3593" s="542"/>
      <c r="F3593" s="38"/>
      <c r="G3593" s="38"/>
      <c r="K3593" s="166"/>
      <c r="M3593" s="533"/>
    </row>
    <row r="3594" spans="1:21" ht="15.75">
      <c r="A3594" s="3"/>
      <c r="K3594" s="166"/>
    </row>
    <row r="3595" spans="1:21" ht="15.75">
      <c r="A3595" s="3"/>
      <c r="K3595" s="166"/>
    </row>
    <row r="3596" spans="1:21" ht="15.75">
      <c r="A3596" s="3"/>
      <c r="K3596" s="166"/>
    </row>
    <row r="3597" spans="1:21" ht="15.75">
      <c r="A3597" s="3"/>
      <c r="K3597" s="166"/>
    </row>
    <row r="3598" spans="1:21" ht="15.75">
      <c r="A3598" s="3"/>
      <c r="K3598" s="166"/>
      <c r="M3598" s="38"/>
      <c r="N3598" s="38"/>
      <c r="O3598" s="38"/>
    </row>
    <row r="3599" spans="1:21" ht="15.75">
      <c r="A3599" s="3"/>
      <c r="K3599" s="166"/>
    </row>
    <row r="3600" spans="1:21" ht="15.75">
      <c r="A3600" s="3"/>
      <c r="K3600" s="166"/>
      <c r="U3600" t="s">
        <v>2297</v>
      </c>
    </row>
    <row r="3601" spans="1:13" ht="15.75">
      <c r="A3601" s="3"/>
      <c r="K3601" s="166"/>
    </row>
    <row r="3602" spans="1:13" ht="15.75">
      <c r="A3602" s="3"/>
      <c r="K3602" s="166"/>
    </row>
    <row r="3603" spans="1:13" ht="15.75">
      <c r="A3603" s="3"/>
      <c r="K3603" s="166"/>
    </row>
    <row r="3604" spans="1:13" ht="15.75">
      <c r="A3604" s="3"/>
      <c r="K3604" s="166"/>
    </row>
    <row r="3605" spans="1:13" ht="15.75">
      <c r="A3605" s="3"/>
      <c r="K3605" s="166"/>
      <c r="M3605" s="17"/>
    </row>
    <row r="3606" spans="1:13">
      <c r="A3606" s="3"/>
    </row>
    <row r="3607" spans="1:13">
      <c r="A3607" s="3"/>
    </row>
    <row r="3608" spans="1:13">
      <c r="A3608" s="3"/>
    </row>
    <row r="3609" spans="1:13">
      <c r="A3609" s="3"/>
    </row>
    <row r="3610" spans="1:13">
      <c r="A3610" s="3"/>
    </row>
    <row r="3611" spans="1:13">
      <c r="A3611" s="3"/>
    </row>
    <row r="3612" spans="1:13">
      <c r="A3612" s="3"/>
    </row>
    <row r="3613" spans="1:13">
      <c r="A3613" s="3"/>
    </row>
    <row r="3614" spans="1:13">
      <c r="A3614" s="3"/>
    </row>
    <row r="3615" spans="1:13">
      <c r="A3615" s="3"/>
    </row>
    <row r="3616" spans="1:13" ht="23.25">
      <c r="A3616" s="535" t="s">
        <v>645</v>
      </c>
      <c r="B3616" s="38"/>
    </row>
    <row r="3617" spans="1:15" ht="15.75">
      <c r="A3617" s="537" t="s">
        <v>2448</v>
      </c>
      <c r="B3617" s="38"/>
      <c r="C3617" s="38"/>
      <c r="D3617" s="38"/>
      <c r="E3617" s="38"/>
      <c r="F3617" s="537" t="s">
        <v>2449</v>
      </c>
      <c r="G3617" s="38"/>
      <c r="H3617" s="38"/>
      <c r="I3617" s="38"/>
      <c r="J3617" s="38"/>
      <c r="K3617" s="537" t="s">
        <v>2447</v>
      </c>
      <c r="L3617" s="38"/>
    </row>
    <row r="3618" spans="1:15" ht="15.75">
      <c r="A3618" s="166"/>
      <c r="F3618" s="166" t="s">
        <v>676</v>
      </c>
      <c r="G3618" t="s">
        <v>4771</v>
      </c>
      <c r="K3618" s="166"/>
      <c r="M3618" s="540"/>
      <c r="N3618" s="38"/>
    </row>
    <row r="3619" spans="1:15" ht="15.75">
      <c r="A3619" s="166"/>
      <c r="K3619" s="166"/>
      <c r="M3619" s="38"/>
      <c r="N3619" s="38"/>
      <c r="O3619" s="38"/>
    </row>
    <row r="3620" spans="1:15" ht="15.75">
      <c r="A3620" s="166"/>
      <c r="C3620" s="38"/>
      <c r="D3620" s="38"/>
      <c r="E3620" s="38"/>
      <c r="K3620" s="166"/>
    </row>
    <row r="3621" spans="1:15" ht="15.75">
      <c r="A3621" s="166"/>
      <c r="K3621" s="166"/>
    </row>
    <row r="3622" spans="1:15" ht="15.75">
      <c r="A3622" s="542"/>
      <c r="C3622" s="38"/>
      <c r="D3622" s="38"/>
      <c r="K3622" s="166"/>
    </row>
    <row r="3623" spans="1:15" ht="15.75">
      <c r="A3623" s="3"/>
      <c r="K3623" s="166"/>
    </row>
    <row r="3624" spans="1:15" ht="15.75">
      <c r="A3624" s="3"/>
      <c r="K3624" s="166"/>
    </row>
    <row r="3625" spans="1:15">
      <c r="A3625" s="3"/>
    </row>
    <row r="3626" spans="1:15">
      <c r="A3626" s="3"/>
    </row>
    <row r="3627" spans="1:15">
      <c r="A3627" s="3"/>
    </row>
    <row r="3628" spans="1:15">
      <c r="A3628" s="3"/>
    </row>
    <row r="3629" spans="1:15">
      <c r="A3629" s="3"/>
    </row>
    <row r="3630" spans="1:15">
      <c r="A3630" s="3"/>
    </row>
    <row r="3631" spans="1:15">
      <c r="A3631" s="3"/>
    </row>
    <row r="3632" spans="1:15">
      <c r="A3632" s="3"/>
    </row>
    <row r="3633" spans="1:12">
      <c r="A3633" s="3"/>
    </row>
    <row r="3634" spans="1:12">
      <c r="A3634" s="3"/>
    </row>
    <row r="3635" spans="1:12">
      <c r="A3635" s="3"/>
    </row>
    <row r="3636" spans="1:12">
      <c r="A3636" s="3"/>
    </row>
    <row r="3637" spans="1:12">
      <c r="A3637" s="3"/>
    </row>
    <row r="3638" spans="1:12">
      <c r="A3638" s="3"/>
    </row>
    <row r="3639" spans="1:12">
      <c r="A3639" s="3"/>
    </row>
    <row r="3640" spans="1:12">
      <c r="A3640" s="3"/>
    </row>
    <row r="3641" spans="1:12">
      <c r="A3641" s="3"/>
    </row>
    <row r="3642" spans="1:12">
      <c r="A3642" s="3"/>
    </row>
    <row r="3643" spans="1:12">
      <c r="A3643" s="3"/>
    </row>
    <row r="3644" spans="1:12">
      <c r="A3644" s="3"/>
    </row>
    <row r="3645" spans="1:12">
      <c r="A3645" s="3"/>
    </row>
    <row r="3646" spans="1:12" ht="23.25">
      <c r="A3646" s="535" t="s">
        <v>2520</v>
      </c>
      <c r="B3646" s="38"/>
    </row>
    <row r="3647" spans="1:12" ht="15.75">
      <c r="A3647" s="537" t="s">
        <v>2448</v>
      </c>
      <c r="B3647" s="38"/>
      <c r="C3647" s="38"/>
      <c r="D3647" s="38"/>
      <c r="E3647" s="38"/>
      <c r="F3647" s="537" t="s">
        <v>2449</v>
      </c>
      <c r="G3647" s="38"/>
      <c r="H3647" s="38"/>
      <c r="I3647" s="38"/>
      <c r="J3647" s="38"/>
      <c r="K3647" s="537" t="s">
        <v>2447</v>
      </c>
      <c r="L3647" s="38"/>
    </row>
    <row r="3648" spans="1:12" ht="15.75">
      <c r="A3648" s="166"/>
      <c r="F3648" s="166" t="s">
        <v>678</v>
      </c>
      <c r="G3648" t="s">
        <v>4959</v>
      </c>
      <c r="K3648" s="166"/>
    </row>
    <row r="3649" spans="1:14" ht="15.75">
      <c r="A3649" s="166"/>
      <c r="C3649" s="38"/>
      <c r="D3649" s="38"/>
      <c r="F3649" s="166"/>
      <c r="K3649" s="166"/>
    </row>
    <row r="3650" spans="1:14" ht="15.75">
      <c r="A3650" s="3"/>
      <c r="K3650" s="166"/>
      <c r="M3650" s="533"/>
    </row>
    <row r="3651" spans="1:14" ht="15.75">
      <c r="A3651" s="3"/>
      <c r="K3651" s="166"/>
    </row>
    <row r="3652" spans="1:14" ht="15.75">
      <c r="A3652" s="3"/>
      <c r="K3652" s="166"/>
      <c r="M3652" s="38"/>
      <c r="N3652" s="25"/>
    </row>
    <row r="3653" spans="1:14">
      <c r="A3653" s="3"/>
    </row>
    <row r="3654" spans="1:14">
      <c r="A3654" s="3"/>
    </row>
    <row r="3655" spans="1:14">
      <c r="A3655" s="3"/>
    </row>
    <row r="3656" spans="1:14">
      <c r="A3656" s="3"/>
    </row>
    <row r="3657" spans="1:14">
      <c r="A3657" s="3"/>
    </row>
    <row r="3658" spans="1:14">
      <c r="A3658" s="3"/>
    </row>
    <row r="3659" spans="1:14">
      <c r="A3659" s="3"/>
    </row>
    <row r="3660" spans="1:14">
      <c r="A3660" s="3"/>
    </row>
    <row r="3661" spans="1:14">
      <c r="A3661" s="3"/>
    </row>
    <row r="3662" spans="1:14">
      <c r="A3662" s="3"/>
    </row>
    <row r="3663" spans="1:14">
      <c r="A3663" s="3"/>
    </row>
    <row r="3664" spans="1:14">
      <c r="A3664" s="3"/>
    </row>
    <row r="3665" spans="1:15">
      <c r="A3665" s="3"/>
    </row>
    <row r="3666" spans="1:15">
      <c r="A3666" s="3"/>
    </row>
    <row r="3667" spans="1:15">
      <c r="A3667" s="3"/>
    </row>
    <row r="3668" spans="1:15">
      <c r="A3668" s="3"/>
    </row>
    <row r="3669" spans="1:15">
      <c r="A3669" s="3"/>
    </row>
    <row r="3670" spans="1:15">
      <c r="A3670" s="3"/>
    </row>
    <row r="3671" spans="1:15">
      <c r="A3671" s="3"/>
    </row>
    <row r="3672" spans="1:15">
      <c r="A3672" s="3"/>
    </row>
    <row r="3673" spans="1:15">
      <c r="A3673" s="3"/>
    </row>
    <row r="3674" spans="1:15">
      <c r="A3674" s="3"/>
    </row>
    <row r="3675" spans="1:15">
      <c r="A3675" s="3"/>
    </row>
    <row r="3676" spans="1:15" ht="23.25">
      <c r="A3676" s="535" t="s">
        <v>3169</v>
      </c>
      <c r="B3676" s="38"/>
    </row>
    <row r="3677" spans="1:15" ht="15.75">
      <c r="A3677" s="537" t="s">
        <v>2448</v>
      </c>
      <c r="B3677" s="38"/>
      <c r="C3677" s="38"/>
      <c r="D3677" s="38"/>
      <c r="E3677" s="38"/>
      <c r="F3677" s="537" t="s">
        <v>2449</v>
      </c>
      <c r="G3677" s="38"/>
      <c r="H3677" s="38"/>
      <c r="I3677" s="38"/>
      <c r="J3677" s="38"/>
      <c r="K3677" s="537" t="s">
        <v>2447</v>
      </c>
      <c r="L3677" s="38"/>
    </row>
    <row r="3678" spans="1:15" ht="15.75">
      <c r="A3678" s="166"/>
      <c r="C3678" s="38"/>
      <c r="K3678" s="166"/>
      <c r="M3678" s="21"/>
      <c r="N3678" s="58"/>
      <c r="O3678" s="38"/>
    </row>
    <row r="3679" spans="1:15" ht="15.75">
      <c r="A3679" s="166"/>
      <c r="K3679" s="166"/>
    </row>
    <row r="3680" spans="1:15" ht="15.75">
      <c r="A3680" s="166"/>
      <c r="K3680" s="166"/>
    </row>
    <row r="3681" spans="1:15" ht="15.75">
      <c r="A3681" s="3"/>
      <c r="K3681" s="166"/>
    </row>
    <row r="3682" spans="1:15" ht="15.75">
      <c r="A3682" s="3"/>
      <c r="K3682" s="166"/>
      <c r="M3682" s="21"/>
      <c r="N3682" s="58"/>
      <c r="O3682" s="38"/>
    </row>
    <row r="3683" spans="1:15">
      <c r="A3683" s="3"/>
    </row>
    <row r="3684" spans="1:15">
      <c r="A3684" s="3"/>
    </row>
    <row r="3685" spans="1:15">
      <c r="A3685" s="3"/>
    </row>
    <row r="3686" spans="1:15">
      <c r="A3686" s="3"/>
    </row>
    <row r="3687" spans="1:15">
      <c r="A3687" s="3"/>
    </row>
    <row r="3688" spans="1:15">
      <c r="A3688" s="3"/>
    </row>
    <row r="3689" spans="1:15">
      <c r="A3689" s="3"/>
    </row>
    <row r="3690" spans="1:15">
      <c r="A3690" s="3"/>
    </row>
    <row r="3691" spans="1:15">
      <c r="A3691" s="3"/>
    </row>
    <row r="3692" spans="1:15">
      <c r="A3692" s="3"/>
    </row>
    <row r="3693" spans="1:15">
      <c r="A3693" s="3"/>
    </row>
    <row r="3694" spans="1:15">
      <c r="A3694" s="3"/>
    </row>
    <row r="3695" spans="1:15">
      <c r="A3695" s="3"/>
    </row>
    <row r="3696" spans="1:15">
      <c r="A3696" s="3"/>
    </row>
    <row r="3697" spans="1:15">
      <c r="A3697" s="3"/>
    </row>
    <row r="3698" spans="1:15">
      <c r="A3698" s="3"/>
    </row>
    <row r="3699" spans="1:15">
      <c r="A3699" s="3"/>
    </row>
    <row r="3700" spans="1:15">
      <c r="A3700" s="3"/>
    </row>
    <row r="3701" spans="1:15">
      <c r="A3701" s="3"/>
    </row>
    <row r="3702" spans="1:15">
      <c r="A3702" s="3"/>
    </row>
    <row r="3703" spans="1:15">
      <c r="A3703" s="3"/>
    </row>
    <row r="3704" spans="1:15">
      <c r="A3704" s="3"/>
    </row>
    <row r="3705" spans="1:15">
      <c r="A3705" s="3"/>
    </row>
    <row r="3706" spans="1:15" ht="23.25">
      <c r="A3706" s="535" t="s">
        <v>1614</v>
      </c>
      <c r="B3706" s="38"/>
    </row>
    <row r="3707" spans="1:15" ht="15.75">
      <c r="A3707" s="537" t="s">
        <v>2448</v>
      </c>
      <c r="B3707" s="38"/>
      <c r="C3707" s="38"/>
      <c r="D3707" s="38"/>
      <c r="E3707" s="38"/>
      <c r="F3707" s="537" t="s">
        <v>2449</v>
      </c>
      <c r="G3707" s="38"/>
      <c r="H3707" s="38"/>
      <c r="I3707" s="38"/>
      <c r="J3707" s="38"/>
      <c r="K3707" s="537" t="s">
        <v>2447</v>
      </c>
      <c r="L3707" s="38"/>
    </row>
    <row r="3708" spans="1:15" ht="15.75">
      <c r="A3708" s="166" t="s">
        <v>677</v>
      </c>
      <c r="B3708" t="s">
        <v>4781</v>
      </c>
      <c r="F3708" s="166"/>
      <c r="K3708" s="166"/>
      <c r="M3708" s="38"/>
      <c r="N3708" s="38"/>
      <c r="O3708" s="38"/>
    </row>
    <row r="3709" spans="1:15" ht="15.75">
      <c r="A3709" s="166" t="s">
        <v>677</v>
      </c>
      <c r="B3709" t="s">
        <v>4842</v>
      </c>
      <c r="F3709" s="166"/>
      <c r="K3709" s="166"/>
    </row>
    <row r="3710" spans="1:15" ht="15.75">
      <c r="A3710" s="3"/>
      <c r="K3710" s="166"/>
    </row>
    <row r="3711" spans="1:15" ht="15.75">
      <c r="A3711" s="3"/>
      <c r="K3711" s="166"/>
    </row>
    <row r="3712" spans="1:15" ht="15.75">
      <c r="A3712" s="3"/>
      <c r="K3712" s="166"/>
    </row>
    <row r="3713" spans="1:11" ht="15.75">
      <c r="A3713" s="3"/>
      <c r="K3713" s="166"/>
    </row>
    <row r="3714" spans="1:11" ht="15.75">
      <c r="A3714" s="3"/>
      <c r="K3714" s="166"/>
    </row>
    <row r="3715" spans="1:11" ht="15.75">
      <c r="A3715" s="3"/>
      <c r="K3715" s="166"/>
    </row>
    <row r="3716" spans="1:11" ht="15.75">
      <c r="A3716" s="3"/>
      <c r="K3716" s="166"/>
    </row>
    <row r="3717" spans="1:11" ht="15.75">
      <c r="A3717" s="3"/>
      <c r="K3717" s="166"/>
    </row>
    <row r="3718" spans="1:11" ht="15.75">
      <c r="A3718" s="3"/>
      <c r="K3718" s="166"/>
    </row>
    <row r="3719" spans="1:11">
      <c r="A3719" s="3"/>
    </row>
    <row r="3720" spans="1:11">
      <c r="A3720" s="3"/>
    </row>
    <row r="3721" spans="1:11">
      <c r="A3721" s="3"/>
    </row>
    <row r="3722" spans="1:11">
      <c r="A3722" s="3"/>
    </row>
    <row r="3723" spans="1:11">
      <c r="A3723" s="3"/>
    </row>
    <row r="3724" spans="1:11">
      <c r="A3724" s="3"/>
    </row>
    <row r="3725" spans="1:11">
      <c r="A3725" s="3"/>
    </row>
    <row r="3726" spans="1:11">
      <c r="A3726" s="3"/>
    </row>
    <row r="3727" spans="1:11">
      <c r="A3727" s="3"/>
    </row>
    <row r="3728" spans="1:11">
      <c r="A3728" s="3"/>
    </row>
    <row r="3729" spans="1:12">
      <c r="A3729" s="3"/>
    </row>
    <row r="3730" spans="1:12">
      <c r="A3730" s="3"/>
    </row>
    <row r="3731" spans="1:12">
      <c r="A3731" s="3"/>
    </row>
    <row r="3732" spans="1:12">
      <c r="A3732" s="3"/>
    </row>
    <row r="3733" spans="1:12">
      <c r="A3733" s="3"/>
    </row>
    <row r="3734" spans="1:12">
      <c r="A3734" s="3"/>
    </row>
    <row r="3735" spans="1:12">
      <c r="A3735" s="3"/>
    </row>
    <row r="3736" spans="1:12" ht="23.25">
      <c r="A3736" s="535" t="s">
        <v>616</v>
      </c>
      <c r="B3736" s="38"/>
    </row>
    <row r="3737" spans="1:12" ht="15.75">
      <c r="A3737" s="537" t="s">
        <v>2448</v>
      </c>
      <c r="B3737" s="38"/>
      <c r="C3737" s="38"/>
      <c r="D3737" s="38"/>
      <c r="E3737" s="38"/>
      <c r="F3737" s="537" t="s">
        <v>2449</v>
      </c>
      <c r="G3737" s="38"/>
      <c r="H3737" s="38"/>
      <c r="I3737" s="38"/>
      <c r="J3737" s="38"/>
      <c r="K3737" s="537" t="s">
        <v>2447</v>
      </c>
      <c r="L3737" s="38"/>
    </row>
    <row r="3738" spans="1:12" ht="15.75">
      <c r="A3738" s="166" t="s">
        <v>676</v>
      </c>
      <c r="B3738" t="s">
        <v>4848</v>
      </c>
      <c r="C3738" s="38"/>
      <c r="D3738" s="38"/>
      <c r="F3738" s="166" t="s">
        <v>678</v>
      </c>
      <c r="G3738" t="s">
        <v>4756</v>
      </c>
      <c r="H3738" s="38"/>
      <c r="K3738" s="166" t="s">
        <v>677</v>
      </c>
      <c r="L3738" t="s">
        <v>4779</v>
      </c>
    </row>
    <row r="3739" spans="1:12" ht="15.75">
      <c r="A3739" s="166"/>
      <c r="C3739" s="38"/>
      <c r="F3739" s="166"/>
      <c r="H3739" s="38"/>
      <c r="I3739" s="38"/>
      <c r="K3739" s="166"/>
    </row>
    <row r="3740" spans="1:12" ht="15.75">
      <c r="A3740" s="166"/>
      <c r="K3740" s="166"/>
    </row>
    <row r="3741" spans="1:12" ht="15.75">
      <c r="A3741" s="166"/>
      <c r="K3741" s="166"/>
    </row>
    <row r="3742" spans="1:12" ht="15.75">
      <c r="A3742" s="3"/>
      <c r="K3742" s="166"/>
    </row>
    <row r="3743" spans="1:12" ht="15.75">
      <c r="A3743" s="3"/>
      <c r="K3743" s="166"/>
    </row>
    <row r="3744" spans="1:12">
      <c r="A3744" s="3"/>
    </row>
    <row r="3745" spans="1:1">
      <c r="A3745" s="3"/>
    </row>
    <row r="3746" spans="1:1">
      <c r="A3746" s="3"/>
    </row>
    <row r="3747" spans="1:1">
      <c r="A3747" s="3"/>
    </row>
    <row r="3748" spans="1:1">
      <c r="A3748" s="3"/>
    </row>
    <row r="3749" spans="1:1">
      <c r="A3749" s="3"/>
    </row>
    <row r="3750" spans="1:1">
      <c r="A3750" s="3"/>
    </row>
    <row r="3751" spans="1:1">
      <c r="A3751" s="3"/>
    </row>
    <row r="3752" spans="1:1">
      <c r="A3752" s="3"/>
    </row>
    <row r="3753" spans="1:1">
      <c r="A3753" s="3"/>
    </row>
    <row r="3754" spans="1:1">
      <c r="A3754" s="3"/>
    </row>
    <row r="3755" spans="1:1">
      <c r="A3755" s="3"/>
    </row>
    <row r="3756" spans="1:1">
      <c r="A3756" s="3"/>
    </row>
    <row r="3757" spans="1:1">
      <c r="A3757" s="3"/>
    </row>
    <row r="3758" spans="1:1">
      <c r="A3758" s="3"/>
    </row>
    <row r="3759" spans="1:1">
      <c r="A3759" s="3"/>
    </row>
    <row r="3760" spans="1:1">
      <c r="A3760" s="3"/>
    </row>
    <row r="3761" spans="1:20">
      <c r="A3761" s="3"/>
    </row>
    <row r="3762" spans="1:20">
      <c r="A3762" s="3"/>
    </row>
    <row r="3763" spans="1:20">
      <c r="A3763" s="3"/>
    </row>
    <row r="3764" spans="1:20">
      <c r="A3764" s="3"/>
    </row>
    <row r="3765" spans="1:20">
      <c r="A3765" s="3"/>
    </row>
    <row r="3766" spans="1:20" ht="23.25">
      <c r="A3766" s="535" t="s">
        <v>3834</v>
      </c>
      <c r="B3766" s="38"/>
    </row>
    <row r="3767" spans="1:20" ht="15.75">
      <c r="A3767" s="537" t="s">
        <v>2448</v>
      </c>
      <c r="B3767" s="38"/>
      <c r="C3767" s="38"/>
      <c r="D3767" s="38"/>
      <c r="E3767" s="38"/>
      <c r="F3767" s="537" t="s">
        <v>2449</v>
      </c>
      <c r="G3767" s="38"/>
      <c r="H3767" s="38"/>
      <c r="I3767" s="38"/>
      <c r="J3767" s="38"/>
      <c r="K3767" s="537" t="s">
        <v>2447</v>
      </c>
      <c r="L3767" s="38"/>
      <c r="T3767" t="s">
        <v>2297</v>
      </c>
    </row>
    <row r="3768" spans="1:20" ht="15.75">
      <c r="A3768" s="166"/>
      <c r="F3768" s="166"/>
      <c r="K3768" s="166"/>
      <c r="M3768" s="38"/>
      <c r="N3768" s="38"/>
    </row>
    <row r="3769" spans="1:20" ht="15.75">
      <c r="A3769" s="166"/>
      <c r="F3769" s="166"/>
      <c r="K3769" s="166"/>
    </row>
    <row r="3770" spans="1:20" ht="15.75">
      <c r="A3770" s="166"/>
      <c r="F3770" s="166"/>
      <c r="K3770" s="166"/>
      <c r="M3770" s="38"/>
      <c r="N3770" s="38"/>
    </row>
    <row r="3771" spans="1:20" ht="15.75">
      <c r="A3771" s="542"/>
      <c r="C3771" s="38"/>
      <c r="D3771" s="38"/>
      <c r="K3771" s="166"/>
    </row>
    <row r="3772" spans="1:20" ht="15.75">
      <c r="A3772" s="166"/>
      <c r="K3772" s="166"/>
    </row>
    <row r="3773" spans="1:20" ht="15.75">
      <c r="A3773" s="3"/>
      <c r="K3773" s="166"/>
    </row>
    <row r="3774" spans="1:20" ht="15.75">
      <c r="A3774" s="3"/>
      <c r="K3774" s="166"/>
      <c r="M3774" s="533"/>
    </row>
    <row r="3775" spans="1:20" ht="15.75">
      <c r="A3775" s="3"/>
      <c r="K3775" s="166"/>
    </row>
    <row r="3776" spans="1:20" ht="15.75">
      <c r="A3776" s="3"/>
      <c r="K3776" s="166"/>
    </row>
    <row r="3777" spans="1:14" ht="15.75">
      <c r="A3777" s="3"/>
      <c r="K3777" s="166"/>
    </row>
    <row r="3778" spans="1:14" ht="15.75">
      <c r="A3778" s="3"/>
      <c r="K3778" s="166"/>
    </row>
    <row r="3779" spans="1:14" ht="15.75">
      <c r="A3779" s="3"/>
      <c r="K3779" s="166"/>
    </row>
    <row r="3780" spans="1:14" ht="15.75">
      <c r="A3780" s="3"/>
      <c r="K3780" s="166"/>
      <c r="M3780" s="38"/>
      <c r="N3780" s="38"/>
    </row>
    <row r="3781" spans="1:14" ht="15.75">
      <c r="A3781" s="3"/>
      <c r="K3781" s="166"/>
      <c r="M3781" s="38"/>
      <c r="N3781" s="38"/>
    </row>
    <row r="3782" spans="1:14" ht="15.75">
      <c r="A3782" s="3"/>
      <c r="K3782" s="166"/>
    </row>
    <row r="3783" spans="1:14">
      <c r="A3783" s="3"/>
    </row>
    <row r="3784" spans="1:14">
      <c r="A3784" s="3"/>
    </row>
    <row r="3785" spans="1:14">
      <c r="A3785" s="3"/>
    </row>
    <row r="3786" spans="1:14">
      <c r="A3786" s="3"/>
    </row>
    <row r="3787" spans="1:14">
      <c r="A3787" s="3"/>
    </row>
    <row r="3788" spans="1:14">
      <c r="A3788" s="3"/>
    </row>
    <row r="3789" spans="1:14">
      <c r="A3789" s="3"/>
    </row>
    <row r="3790" spans="1:14">
      <c r="A3790" s="3"/>
    </row>
    <row r="3791" spans="1:14">
      <c r="A3791" s="3"/>
    </row>
    <row r="3792" spans="1:14">
      <c r="A3792" s="3"/>
    </row>
    <row r="3793" spans="1:14">
      <c r="A3793" s="3"/>
    </row>
    <row r="3794" spans="1:14">
      <c r="A3794" s="3"/>
    </row>
    <row r="3795" spans="1:14">
      <c r="A3795" s="3"/>
    </row>
    <row r="3796" spans="1:14" ht="23.25">
      <c r="A3796" s="535" t="s">
        <v>615</v>
      </c>
      <c r="B3796" s="38"/>
    </row>
    <row r="3797" spans="1:14" ht="15.75">
      <c r="A3797" s="537" t="s">
        <v>2448</v>
      </c>
      <c r="B3797" s="38"/>
      <c r="C3797" s="38"/>
      <c r="D3797" s="38"/>
      <c r="E3797" s="38"/>
      <c r="F3797" s="537" t="s">
        <v>2449</v>
      </c>
      <c r="G3797" s="38"/>
      <c r="H3797" s="38"/>
      <c r="I3797" s="38"/>
      <c r="J3797" s="38"/>
      <c r="K3797" s="537" t="s">
        <v>2447</v>
      </c>
      <c r="L3797" s="38"/>
    </row>
    <row r="3798" spans="1:14" ht="15.75">
      <c r="A3798" s="166"/>
      <c r="F3798" s="166"/>
      <c r="H3798" s="21"/>
      <c r="I3798" s="58"/>
      <c r="K3798" s="166"/>
    </row>
    <row r="3799" spans="1:14" ht="15.75">
      <c r="A3799" s="3"/>
      <c r="K3799" s="166"/>
      <c r="M3799" s="21"/>
      <c r="N3799" s="58"/>
    </row>
    <row r="3800" spans="1:14" ht="15.75">
      <c r="A3800" s="3"/>
      <c r="K3800" s="166"/>
      <c r="M3800" s="21"/>
      <c r="N3800" s="58"/>
    </row>
    <row r="3801" spans="1:14" ht="15.75">
      <c r="A3801" s="3"/>
      <c r="K3801" s="166"/>
    </row>
    <row r="3802" spans="1:14" ht="15.75">
      <c r="A3802" s="3"/>
      <c r="K3802" s="166"/>
    </row>
    <row r="3803" spans="1:14">
      <c r="A3803" s="3"/>
    </row>
    <row r="3804" spans="1:14">
      <c r="A3804" s="3"/>
    </row>
    <row r="3805" spans="1:14">
      <c r="A3805" s="3"/>
    </row>
    <row r="3806" spans="1:14">
      <c r="A3806" s="3"/>
      <c r="L3806" t="s">
        <v>2297</v>
      </c>
    </row>
    <row r="3807" spans="1:14">
      <c r="A3807" s="3"/>
    </row>
    <row r="3808" spans="1:14">
      <c r="A3808" s="3"/>
    </row>
    <row r="3809" spans="1:1">
      <c r="A3809" s="3"/>
    </row>
    <row r="3810" spans="1:1">
      <c r="A3810" s="3"/>
    </row>
    <row r="3811" spans="1:1">
      <c r="A3811" s="3"/>
    </row>
    <row r="3812" spans="1:1">
      <c r="A3812" s="3"/>
    </row>
    <row r="3813" spans="1:1">
      <c r="A3813" s="3"/>
    </row>
    <row r="3814" spans="1:1">
      <c r="A3814" s="3"/>
    </row>
    <row r="3815" spans="1:1">
      <c r="A3815" s="3"/>
    </row>
    <row r="3816" spans="1:1">
      <c r="A3816" s="3"/>
    </row>
    <row r="3817" spans="1:1">
      <c r="A3817" s="3"/>
    </row>
    <row r="3818" spans="1:1">
      <c r="A3818" s="3"/>
    </row>
    <row r="3819" spans="1:1">
      <c r="A3819" s="3"/>
    </row>
    <row r="3820" spans="1:1">
      <c r="A3820" s="3"/>
    </row>
    <row r="3821" spans="1:1">
      <c r="A3821" s="3"/>
    </row>
    <row r="3822" spans="1:1">
      <c r="A3822" s="3"/>
    </row>
    <row r="3823" spans="1:1">
      <c r="A3823" s="3"/>
    </row>
    <row r="3824" spans="1:1">
      <c r="A3824" s="3"/>
    </row>
    <row r="3825" spans="1:15">
      <c r="A3825" s="3"/>
    </row>
    <row r="3826" spans="1:15" ht="23.25">
      <c r="A3826" s="535" t="s">
        <v>1666</v>
      </c>
      <c r="B3826" s="38"/>
    </row>
    <row r="3827" spans="1:15" ht="15.75">
      <c r="A3827" s="537" t="s">
        <v>2448</v>
      </c>
      <c r="B3827" s="38"/>
      <c r="C3827" s="38"/>
      <c r="D3827" s="38"/>
      <c r="E3827" s="38"/>
      <c r="F3827" s="537" t="s">
        <v>2449</v>
      </c>
      <c r="G3827" s="38"/>
      <c r="H3827" s="38"/>
      <c r="I3827" s="38"/>
      <c r="J3827" s="38"/>
      <c r="K3827" s="537" t="s">
        <v>2447</v>
      </c>
      <c r="L3827" s="38"/>
    </row>
    <row r="3828" spans="1:15" ht="15.75">
      <c r="A3828" s="3"/>
      <c r="F3828" s="166"/>
      <c r="K3828" s="166"/>
    </row>
    <row r="3829" spans="1:15" ht="15.75">
      <c r="A3829" s="3"/>
      <c r="F3829" s="166"/>
      <c r="H3829" s="38"/>
      <c r="I3829" s="38"/>
      <c r="K3829" s="166"/>
    </row>
    <row r="3830" spans="1:15" ht="15.75">
      <c r="A3830" s="3"/>
      <c r="K3830" s="166"/>
    </row>
    <row r="3831" spans="1:15" ht="15.75">
      <c r="A3831" s="3"/>
      <c r="K3831" s="166"/>
      <c r="M3831" s="21"/>
      <c r="N3831" s="58"/>
      <c r="O3831" s="38"/>
    </row>
    <row r="3832" spans="1:15">
      <c r="A3832" s="3"/>
    </row>
    <row r="3833" spans="1:15">
      <c r="A3833" s="3"/>
    </row>
    <row r="3834" spans="1:15">
      <c r="A3834" s="3"/>
    </row>
    <row r="3835" spans="1:15">
      <c r="A3835" s="3"/>
    </row>
    <row r="3836" spans="1:15">
      <c r="A3836" s="3"/>
    </row>
    <row r="3837" spans="1:15">
      <c r="A3837" s="3"/>
    </row>
    <row r="3838" spans="1:15">
      <c r="A3838" s="3"/>
    </row>
    <row r="3839" spans="1:15">
      <c r="A3839" s="3"/>
    </row>
    <row r="3840" spans="1:15">
      <c r="A3840" s="3"/>
    </row>
    <row r="3841" spans="1:2">
      <c r="A3841" s="3"/>
    </row>
    <row r="3842" spans="1:2">
      <c r="A3842" s="3"/>
    </row>
    <row r="3843" spans="1:2">
      <c r="A3843" s="3"/>
    </row>
    <row r="3844" spans="1:2">
      <c r="A3844" s="3"/>
    </row>
    <row r="3845" spans="1:2">
      <c r="A3845" s="3"/>
    </row>
    <row r="3846" spans="1:2">
      <c r="A3846" s="3"/>
    </row>
    <row r="3847" spans="1:2">
      <c r="A3847" s="3"/>
    </row>
    <row r="3848" spans="1:2">
      <c r="A3848" s="3"/>
    </row>
    <row r="3849" spans="1:2">
      <c r="A3849" s="3"/>
    </row>
    <row r="3850" spans="1:2">
      <c r="A3850" s="3"/>
    </row>
    <row r="3851" spans="1:2">
      <c r="A3851" s="3"/>
    </row>
    <row r="3852" spans="1:2">
      <c r="A3852" s="3"/>
    </row>
    <row r="3853" spans="1:2">
      <c r="A3853" s="3"/>
    </row>
    <row r="3854" spans="1:2">
      <c r="A3854" s="3"/>
    </row>
    <row r="3855" spans="1:2">
      <c r="A3855" s="3"/>
    </row>
    <row r="3856" spans="1:2" ht="23.25">
      <c r="A3856" s="535" t="s">
        <v>3820</v>
      </c>
      <c r="B3856" s="38"/>
    </row>
    <row r="3857" spans="1:15" ht="15.75">
      <c r="A3857" s="537" t="s">
        <v>2448</v>
      </c>
      <c r="B3857" s="38"/>
      <c r="C3857" s="38"/>
      <c r="D3857" s="38"/>
      <c r="E3857" s="38"/>
      <c r="F3857" s="537" t="s">
        <v>2449</v>
      </c>
      <c r="G3857" s="38"/>
      <c r="H3857" s="38"/>
      <c r="I3857" s="38"/>
      <c r="J3857" s="38"/>
      <c r="K3857" s="537" t="s">
        <v>2447</v>
      </c>
      <c r="L3857" s="38"/>
    </row>
    <row r="3858" spans="1:15" ht="15.75">
      <c r="A3858" s="3"/>
      <c r="F3858" s="166"/>
      <c r="H3858" s="38"/>
      <c r="I3858" s="38"/>
      <c r="J3858" s="38"/>
      <c r="K3858" s="166"/>
      <c r="M3858" s="38"/>
      <c r="N3858" s="38"/>
      <c r="O3858" s="38"/>
    </row>
    <row r="3859" spans="1:15" ht="15.75">
      <c r="A3859" s="3"/>
      <c r="F3859" s="166"/>
      <c r="H3859" s="38"/>
      <c r="I3859" s="38"/>
      <c r="K3859" s="166"/>
      <c r="M3859" s="38"/>
      <c r="N3859" s="38"/>
      <c r="O3859" s="38"/>
    </row>
    <row r="3860" spans="1:15" ht="15.75">
      <c r="A3860" s="3"/>
      <c r="F3860" s="166"/>
      <c r="K3860" s="166"/>
      <c r="M3860" s="38"/>
      <c r="N3860" s="38"/>
      <c r="O3860" s="38"/>
    </row>
    <row r="3861" spans="1:15" ht="15.75">
      <c r="A3861" s="3"/>
      <c r="K3861" s="166"/>
      <c r="M3861" s="38"/>
      <c r="N3861" s="38"/>
      <c r="O3861" s="38"/>
    </row>
    <row r="3862" spans="1:15" ht="15.75">
      <c r="A3862" s="3"/>
      <c r="K3862" s="166"/>
      <c r="M3862" s="38"/>
      <c r="N3862" s="38"/>
    </row>
    <row r="3863" spans="1:15" ht="15.75">
      <c r="A3863" s="3"/>
      <c r="K3863" s="166"/>
      <c r="M3863" s="21"/>
      <c r="N3863" s="58"/>
      <c r="O3863" s="38"/>
    </row>
    <row r="3864" spans="1:15" ht="15.75">
      <c r="A3864" s="3"/>
      <c r="K3864" s="166"/>
      <c r="M3864" s="21"/>
      <c r="N3864" s="58"/>
      <c r="O3864" s="38"/>
    </row>
    <row r="3865" spans="1:15" ht="15.75">
      <c r="A3865" s="3"/>
      <c r="K3865" s="166"/>
      <c r="M3865" s="21"/>
      <c r="N3865" s="58"/>
      <c r="O3865" s="38"/>
    </row>
    <row r="3866" spans="1:15" ht="15.75">
      <c r="A3866" s="3"/>
      <c r="K3866" s="166"/>
      <c r="M3866" s="21"/>
      <c r="N3866" s="58"/>
      <c r="O3866" s="38"/>
    </row>
    <row r="3867" spans="1:15">
      <c r="A3867" s="3"/>
    </row>
    <row r="3868" spans="1:15">
      <c r="A3868" s="3"/>
    </row>
    <row r="3869" spans="1:15">
      <c r="A3869" s="3"/>
    </row>
    <row r="3870" spans="1:15">
      <c r="A3870" s="3"/>
    </row>
    <row r="3871" spans="1:15">
      <c r="A3871" s="3"/>
    </row>
    <row r="3872" spans="1:15">
      <c r="A3872" s="3"/>
    </row>
    <row r="3873" spans="1:12">
      <c r="A3873" s="3"/>
    </row>
    <row r="3874" spans="1:12">
      <c r="A3874" s="3"/>
    </row>
    <row r="3875" spans="1:12">
      <c r="A3875" s="3"/>
    </row>
    <row r="3876" spans="1:12">
      <c r="A3876" s="3"/>
    </row>
    <row r="3877" spans="1:12">
      <c r="A3877" s="3"/>
    </row>
    <row r="3878" spans="1:12">
      <c r="A3878" s="3"/>
    </row>
    <row r="3879" spans="1:12">
      <c r="A3879" s="3"/>
    </row>
    <row r="3880" spans="1:12">
      <c r="A3880" s="3"/>
    </row>
    <row r="3881" spans="1:12">
      <c r="A3881" s="3"/>
    </row>
    <row r="3882" spans="1:12">
      <c r="A3882" s="3"/>
    </row>
    <row r="3883" spans="1:12">
      <c r="A3883" s="3"/>
    </row>
    <row r="3884" spans="1:12">
      <c r="A3884" s="3"/>
    </row>
    <row r="3885" spans="1:12">
      <c r="A3885" s="3"/>
    </row>
    <row r="3886" spans="1:12" ht="23.25">
      <c r="A3886" s="535" t="s">
        <v>600</v>
      </c>
      <c r="B3886" s="38"/>
    </row>
    <row r="3887" spans="1:12" ht="15.75">
      <c r="A3887" s="537" t="s">
        <v>2448</v>
      </c>
      <c r="B3887" s="38"/>
      <c r="C3887" s="38"/>
      <c r="D3887" s="38"/>
      <c r="E3887" s="38"/>
      <c r="F3887" s="537" t="s">
        <v>2449</v>
      </c>
      <c r="G3887" s="38"/>
      <c r="H3887" s="38"/>
      <c r="I3887" s="38"/>
      <c r="J3887" s="38"/>
      <c r="K3887" s="537" t="s">
        <v>2447</v>
      </c>
      <c r="L3887" s="38"/>
    </row>
    <row r="3888" spans="1:12" ht="15.75">
      <c r="A3888" s="542" t="s">
        <v>677</v>
      </c>
      <c r="B3888" t="s">
        <v>4665</v>
      </c>
      <c r="C3888" s="38"/>
      <c r="D3888" s="38"/>
      <c r="F3888" s="166"/>
      <c r="H3888" s="533"/>
      <c r="K3888" s="166"/>
    </row>
    <row r="3889" spans="1:14" ht="15.75">
      <c r="A3889" s="3"/>
      <c r="F3889" s="166"/>
      <c r="H3889" s="17"/>
      <c r="K3889" s="166"/>
      <c r="M3889" s="21"/>
      <c r="N3889" s="58"/>
    </row>
    <row r="3890" spans="1:14" ht="15.75">
      <c r="A3890" s="3"/>
      <c r="K3890" s="166"/>
      <c r="M3890" s="21"/>
      <c r="N3890" s="58"/>
    </row>
    <row r="3891" spans="1:14" ht="15.75">
      <c r="A3891" s="3"/>
      <c r="K3891" s="166"/>
      <c r="M3891" s="533"/>
    </row>
    <row r="3892" spans="1:14" ht="15.75">
      <c r="A3892" s="3"/>
      <c r="K3892" s="166"/>
    </row>
    <row r="3893" spans="1:14" ht="15.75">
      <c r="A3893" s="3"/>
      <c r="K3893" s="166"/>
    </row>
    <row r="3894" spans="1:14" ht="15.75">
      <c r="A3894" s="3"/>
      <c r="K3894" s="166"/>
    </row>
    <row r="3895" spans="1:14" ht="15.75">
      <c r="A3895" s="3"/>
      <c r="K3895" s="166"/>
      <c r="M3895" s="17"/>
    </row>
    <row r="3896" spans="1:14">
      <c r="A3896" s="3"/>
    </row>
    <row r="3897" spans="1:14">
      <c r="A3897" s="3"/>
    </row>
    <row r="3898" spans="1:14">
      <c r="A3898" s="3"/>
    </row>
    <row r="3899" spans="1:14">
      <c r="A3899" s="3"/>
    </row>
    <row r="3900" spans="1:14">
      <c r="A3900" s="3"/>
    </row>
    <row r="3901" spans="1:14">
      <c r="A3901" s="3"/>
    </row>
    <row r="3902" spans="1:14">
      <c r="A3902" s="3"/>
    </row>
    <row r="3903" spans="1:14">
      <c r="A3903" s="3"/>
    </row>
    <row r="3904" spans="1:14">
      <c r="A3904" s="3"/>
    </row>
    <row r="3905" spans="1:13">
      <c r="A3905" s="3"/>
    </row>
    <row r="3906" spans="1:13">
      <c r="A3906" s="3"/>
    </row>
    <row r="3907" spans="1:13">
      <c r="A3907" s="3"/>
    </row>
    <row r="3908" spans="1:13">
      <c r="A3908" s="3"/>
    </row>
    <row r="3909" spans="1:13">
      <c r="A3909" s="3"/>
    </row>
    <row r="3910" spans="1:13">
      <c r="A3910" s="3"/>
    </row>
    <row r="3911" spans="1:13">
      <c r="A3911" s="3"/>
    </row>
    <row r="3912" spans="1:13">
      <c r="A3912" s="3"/>
    </row>
    <row r="3913" spans="1:13">
      <c r="A3913" s="3"/>
    </row>
    <row r="3914" spans="1:13">
      <c r="A3914" s="3"/>
    </row>
    <row r="3915" spans="1:13">
      <c r="A3915" s="3"/>
    </row>
    <row r="3916" spans="1:13" ht="23.25">
      <c r="A3916" s="535" t="s">
        <v>3856</v>
      </c>
      <c r="B3916" s="38"/>
    </row>
    <row r="3917" spans="1:13" ht="15.75">
      <c r="A3917" s="537" t="s">
        <v>2448</v>
      </c>
      <c r="B3917" s="38"/>
      <c r="C3917" s="38"/>
      <c r="D3917" s="38"/>
      <c r="E3917" s="38"/>
      <c r="F3917" s="537" t="s">
        <v>2449</v>
      </c>
      <c r="G3917" s="38"/>
      <c r="H3917" s="38"/>
      <c r="I3917" s="38"/>
      <c r="J3917" s="38"/>
      <c r="K3917" s="537" t="s">
        <v>2447</v>
      </c>
      <c r="L3917" s="38"/>
    </row>
    <row r="3918" spans="1:13" ht="15.75">
      <c r="A3918" s="166"/>
      <c r="C3918" s="38"/>
      <c r="D3918" s="38"/>
      <c r="F3918" s="166"/>
      <c r="H3918" s="533"/>
      <c r="K3918" s="166"/>
    </row>
    <row r="3919" spans="1:13" ht="15.75">
      <c r="A3919" s="166"/>
      <c r="F3919" s="166"/>
      <c r="H3919" s="38"/>
      <c r="I3919" s="38"/>
      <c r="J3919" s="38"/>
      <c r="K3919" s="166"/>
      <c r="M3919" s="533"/>
    </row>
    <row r="3920" spans="1:13" ht="15.75">
      <c r="A3920" s="166"/>
      <c r="K3920" s="166"/>
      <c r="M3920" s="533"/>
    </row>
    <row r="3921" spans="1:5" ht="15.75">
      <c r="A3921" s="542"/>
      <c r="C3921" s="38"/>
      <c r="D3921" s="38"/>
    </row>
    <row r="3922" spans="1:5" ht="15.75">
      <c r="A3922" s="166"/>
    </row>
    <row r="3923" spans="1:5" ht="15.75">
      <c r="A3923" s="166"/>
      <c r="C3923" s="38"/>
    </row>
    <row r="3924" spans="1:5" ht="15.75">
      <c r="A3924" s="166"/>
      <c r="C3924" s="38"/>
      <c r="D3924" s="38"/>
      <c r="E3924" s="38"/>
    </row>
    <row r="3925" spans="1:5" ht="15.75">
      <c r="A3925" s="542"/>
      <c r="C3925" s="38"/>
    </row>
    <row r="3926" spans="1:5" ht="15.75">
      <c r="A3926" s="166"/>
      <c r="C3926" s="38"/>
      <c r="D3926" s="38"/>
    </row>
    <row r="3927" spans="1:5" ht="15.75">
      <c r="A3927" s="166"/>
    </row>
    <row r="3928" spans="1:5" ht="15.75">
      <c r="A3928" s="166"/>
      <c r="C3928" s="38"/>
      <c r="D3928" s="38"/>
      <c r="E3928" s="38"/>
    </row>
    <row r="3929" spans="1:5">
      <c r="A3929" s="3"/>
    </row>
    <row r="3930" spans="1:5">
      <c r="A3930" s="3"/>
    </row>
    <row r="3931" spans="1:5">
      <c r="A3931" s="3"/>
    </row>
    <row r="3932" spans="1:5">
      <c r="A3932" s="3"/>
    </row>
    <row r="3933" spans="1:5">
      <c r="A3933" s="3"/>
    </row>
    <row r="3934" spans="1:5">
      <c r="A3934" s="3"/>
    </row>
    <row r="3935" spans="1:5">
      <c r="A3935" s="3"/>
    </row>
    <row r="3936" spans="1:5">
      <c r="A3936" s="3"/>
    </row>
    <row r="3937" spans="1:15">
      <c r="A3937" s="3"/>
    </row>
    <row r="3938" spans="1:15">
      <c r="A3938" s="3"/>
    </row>
    <row r="3939" spans="1:15">
      <c r="A3939" s="3"/>
    </row>
    <row r="3940" spans="1:15">
      <c r="A3940" s="3"/>
    </row>
    <row r="3941" spans="1:15">
      <c r="A3941" s="3"/>
    </row>
    <row r="3942" spans="1:15">
      <c r="A3942" s="3"/>
    </row>
    <row r="3943" spans="1:15">
      <c r="A3943" s="3"/>
    </row>
    <row r="3944" spans="1:15">
      <c r="A3944" s="3"/>
    </row>
    <row r="3945" spans="1:15">
      <c r="A3945" s="3"/>
    </row>
    <row r="3946" spans="1:15" ht="23.25">
      <c r="A3946" s="535" t="s">
        <v>3839</v>
      </c>
      <c r="B3946" s="38"/>
    </row>
    <row r="3947" spans="1:15" ht="15.75">
      <c r="A3947" s="537" t="s">
        <v>2448</v>
      </c>
      <c r="B3947" s="38"/>
      <c r="C3947" s="38"/>
      <c r="D3947" s="38"/>
      <c r="E3947" s="38"/>
      <c r="F3947" s="537" t="s">
        <v>2449</v>
      </c>
      <c r="G3947" s="38"/>
      <c r="H3947" s="38"/>
      <c r="I3947" s="38"/>
      <c r="J3947" s="38"/>
      <c r="K3947" s="537" t="s">
        <v>2447</v>
      </c>
      <c r="L3947" s="38"/>
    </row>
    <row r="3948" spans="1:15" ht="15.75">
      <c r="A3948" s="166"/>
      <c r="F3948" s="166"/>
      <c r="K3948" s="166" t="s">
        <v>676</v>
      </c>
      <c r="L3948" t="s">
        <v>4944</v>
      </c>
      <c r="O3948" s="38"/>
    </row>
    <row r="3949" spans="1:15" ht="15.75">
      <c r="A3949" s="166"/>
      <c r="F3949" s="166"/>
      <c r="K3949" s="166" t="s">
        <v>678</v>
      </c>
      <c r="L3949" t="s">
        <v>4960</v>
      </c>
      <c r="O3949" s="38"/>
    </row>
    <row r="3950" spans="1:15" ht="15.75">
      <c r="A3950" s="3"/>
      <c r="K3950" s="166"/>
    </row>
    <row r="3951" spans="1:15" ht="15.75">
      <c r="A3951" s="3"/>
      <c r="K3951" s="166"/>
    </row>
    <row r="3952" spans="1:15" ht="15.75">
      <c r="A3952" s="3"/>
      <c r="K3952" s="166"/>
      <c r="M3952" s="38"/>
      <c r="N3952" s="38"/>
    </row>
    <row r="3953" spans="1:15" ht="15.75">
      <c r="A3953" s="3"/>
      <c r="K3953" s="166"/>
      <c r="M3953" s="38"/>
      <c r="N3953" s="190"/>
      <c r="O3953" s="38"/>
    </row>
    <row r="3954" spans="1:15" ht="15.75">
      <c r="A3954" s="3"/>
      <c r="K3954" s="166"/>
      <c r="M3954" s="21"/>
      <c r="N3954" s="58"/>
    </row>
    <row r="3955" spans="1:15" ht="15.75">
      <c r="A3955" s="3"/>
      <c r="K3955" s="166"/>
      <c r="M3955" s="21"/>
      <c r="N3955" s="58"/>
    </row>
    <row r="3956" spans="1:15">
      <c r="A3956" s="3"/>
    </row>
    <row r="3957" spans="1:15">
      <c r="A3957" s="3"/>
    </row>
    <row r="3958" spans="1:15">
      <c r="A3958" s="3"/>
    </row>
    <row r="3959" spans="1:15">
      <c r="A3959" s="3"/>
    </row>
    <row r="3960" spans="1:15">
      <c r="A3960" s="3"/>
    </row>
    <row r="3961" spans="1:15">
      <c r="A3961" s="3"/>
    </row>
    <row r="3962" spans="1:15">
      <c r="A3962" s="3"/>
    </row>
    <row r="3963" spans="1:15">
      <c r="A3963" s="3"/>
    </row>
    <row r="3964" spans="1:15">
      <c r="A3964" s="3"/>
    </row>
    <row r="3965" spans="1:15">
      <c r="A3965" s="3"/>
    </row>
    <row r="3966" spans="1:15">
      <c r="A3966" s="3"/>
    </row>
    <row r="3967" spans="1:15">
      <c r="A3967" s="3"/>
    </row>
    <row r="3968" spans="1:15">
      <c r="A3968" s="3"/>
    </row>
    <row r="3969" spans="1:14">
      <c r="A3969" s="3"/>
    </row>
    <row r="3970" spans="1:14">
      <c r="A3970" s="3"/>
    </row>
    <row r="3971" spans="1:14">
      <c r="A3971" s="3"/>
    </row>
    <row r="3972" spans="1:14">
      <c r="A3972" s="3"/>
    </row>
    <row r="3973" spans="1:14">
      <c r="A3973" s="3"/>
    </row>
    <row r="3974" spans="1:14">
      <c r="A3974" s="3"/>
    </row>
    <row r="3975" spans="1:14">
      <c r="A3975" s="3"/>
    </row>
    <row r="3976" spans="1:14" ht="23.25">
      <c r="A3976" s="535" t="s">
        <v>1575</v>
      </c>
      <c r="B3976" s="38"/>
    </row>
    <row r="3977" spans="1:14" ht="15.75">
      <c r="A3977" s="537" t="s">
        <v>2448</v>
      </c>
      <c r="B3977" s="38"/>
      <c r="C3977" s="38"/>
      <c r="D3977" s="38"/>
      <c r="E3977" s="38"/>
      <c r="F3977" s="537" t="s">
        <v>2449</v>
      </c>
      <c r="G3977" s="38"/>
      <c r="H3977" s="38"/>
      <c r="I3977" s="38"/>
      <c r="J3977" s="38"/>
      <c r="K3977" s="537" t="s">
        <v>2447</v>
      </c>
      <c r="L3977" s="38"/>
    </row>
    <row r="3978" spans="1:14" ht="15.75">
      <c r="A3978" s="166"/>
      <c r="C3978" s="38"/>
      <c r="F3978" s="166"/>
      <c r="H3978" s="533"/>
      <c r="K3978" s="166" t="s">
        <v>678</v>
      </c>
      <c r="L3978" t="s">
        <v>4775</v>
      </c>
      <c r="M3978" s="38"/>
      <c r="N3978" s="25"/>
    </row>
    <row r="3979" spans="1:14" ht="15.75">
      <c r="A3979" s="166"/>
      <c r="F3979" s="166"/>
      <c r="K3979" s="166"/>
    </row>
    <row r="3980" spans="1:14" ht="15.75">
      <c r="A3980" s="3"/>
      <c r="K3980" s="166"/>
      <c r="M3980" s="38"/>
      <c r="N3980" s="38"/>
    </row>
    <row r="3981" spans="1:14" ht="15.75">
      <c r="A3981" s="3"/>
      <c r="K3981" s="166"/>
      <c r="M3981" s="38"/>
      <c r="N3981" s="38"/>
    </row>
    <row r="3982" spans="1:14" ht="15.75">
      <c r="A3982" s="3"/>
      <c r="K3982" s="166"/>
    </row>
    <row r="3983" spans="1:14" ht="15.75">
      <c r="A3983" s="3"/>
      <c r="K3983" s="166"/>
    </row>
    <row r="3984" spans="1:14" ht="15.75">
      <c r="A3984" s="3"/>
      <c r="K3984" s="166"/>
      <c r="M3984" s="38"/>
      <c r="N3984" s="25"/>
    </row>
    <row r="3985" spans="1:13" ht="15.75">
      <c r="A3985" s="3"/>
      <c r="K3985" s="166"/>
    </row>
    <row r="3986" spans="1:13" ht="15.75">
      <c r="A3986" s="3"/>
      <c r="K3986" s="166"/>
      <c r="M3986" s="533"/>
    </row>
    <row r="3987" spans="1:13" ht="15.75">
      <c r="A3987" s="3"/>
      <c r="K3987" s="166"/>
      <c r="M3987" s="533"/>
    </row>
    <row r="3988" spans="1:13" ht="15.75">
      <c r="A3988" s="3"/>
      <c r="K3988" s="166"/>
      <c r="M3988" s="533"/>
    </row>
    <row r="3989" spans="1:13" ht="15.75">
      <c r="A3989" s="3"/>
      <c r="K3989" s="166"/>
    </row>
    <row r="3990" spans="1:13" ht="15.75">
      <c r="A3990" s="3"/>
      <c r="K3990" s="166"/>
    </row>
    <row r="3991" spans="1:13" ht="15.75">
      <c r="A3991" s="3"/>
      <c r="K3991" s="166"/>
    </row>
    <row r="3992" spans="1:13">
      <c r="A3992" s="3"/>
    </row>
    <row r="3993" spans="1:13">
      <c r="A3993" s="3"/>
    </row>
    <row r="3994" spans="1:13">
      <c r="A3994" s="3"/>
    </row>
    <row r="3995" spans="1:13">
      <c r="A3995" s="3"/>
    </row>
    <row r="3996" spans="1:13">
      <c r="A3996" s="3"/>
    </row>
    <row r="3997" spans="1:13">
      <c r="A3997" s="3"/>
    </row>
    <row r="3998" spans="1:13">
      <c r="A3998" s="3"/>
    </row>
    <row r="3999" spans="1:13">
      <c r="A3999" s="3"/>
    </row>
    <row r="4000" spans="1:13">
      <c r="A4000" s="3"/>
    </row>
    <row r="4001" spans="1:15">
      <c r="A4001" s="3"/>
    </row>
    <row r="4002" spans="1:15">
      <c r="A4002" s="3"/>
    </row>
    <row r="4003" spans="1:15">
      <c r="A4003" s="3"/>
    </row>
    <row r="4004" spans="1:15">
      <c r="A4004" s="3"/>
    </row>
    <row r="4005" spans="1:15">
      <c r="A4005" s="3"/>
    </row>
    <row r="4006" spans="1:15" ht="23.25">
      <c r="A4006" s="535" t="s">
        <v>2510</v>
      </c>
      <c r="B4006" s="38"/>
    </row>
    <row r="4007" spans="1:15" ht="15.75">
      <c r="A4007" s="537" t="s">
        <v>2448</v>
      </c>
      <c r="B4007" s="38"/>
      <c r="C4007" s="38"/>
      <c r="D4007" s="38"/>
      <c r="E4007" s="38"/>
      <c r="F4007" s="537" t="s">
        <v>2449</v>
      </c>
      <c r="G4007" s="38"/>
      <c r="H4007" s="38"/>
      <c r="I4007" s="38"/>
      <c r="J4007" s="38"/>
      <c r="K4007" s="537" t="s">
        <v>2447</v>
      </c>
      <c r="L4007" s="38"/>
    </row>
    <row r="4008" spans="1:15" ht="15.75">
      <c r="A4008" s="166"/>
      <c r="C4008" s="38"/>
      <c r="F4008" s="166"/>
      <c r="H4008" s="38"/>
      <c r="I4008" s="38"/>
      <c r="K4008" s="166"/>
    </row>
    <row r="4009" spans="1:15" ht="15.75">
      <c r="A4009" s="166"/>
      <c r="K4009" s="166"/>
    </row>
    <row r="4010" spans="1:15" ht="15.75">
      <c r="A4010" s="3"/>
      <c r="K4010" s="166"/>
      <c r="M4010" s="533"/>
    </row>
    <row r="4011" spans="1:15" ht="15.75">
      <c r="A4011" s="3"/>
      <c r="K4011" s="166"/>
    </row>
    <row r="4012" spans="1:15" ht="15.75">
      <c r="A4012" s="3"/>
      <c r="K4012" s="166"/>
      <c r="M4012" s="38"/>
      <c r="N4012" s="190"/>
      <c r="O4012" s="38"/>
    </row>
    <row r="4013" spans="1:15">
      <c r="A4013" s="3"/>
    </row>
    <row r="4014" spans="1:15">
      <c r="A4014" s="3"/>
    </row>
    <row r="4015" spans="1:15">
      <c r="A4015" s="3"/>
    </row>
    <row r="4016" spans="1:15">
      <c r="A4016" s="3"/>
    </row>
    <row r="4017" spans="1:1">
      <c r="A4017" s="3"/>
    </row>
    <row r="4018" spans="1:1">
      <c r="A4018" s="3"/>
    </row>
    <row r="4019" spans="1:1">
      <c r="A4019" s="3"/>
    </row>
    <row r="4020" spans="1:1">
      <c r="A4020" s="3"/>
    </row>
    <row r="4021" spans="1:1">
      <c r="A4021" s="3"/>
    </row>
    <row r="4022" spans="1:1">
      <c r="A4022" s="3"/>
    </row>
    <row r="4023" spans="1:1">
      <c r="A4023" s="3"/>
    </row>
    <row r="4024" spans="1:1">
      <c r="A4024" s="3"/>
    </row>
    <row r="4025" spans="1:1">
      <c r="A4025" s="3"/>
    </row>
    <row r="4026" spans="1:1">
      <c r="A4026" s="3"/>
    </row>
    <row r="4027" spans="1:1">
      <c r="A4027" s="3"/>
    </row>
    <row r="4028" spans="1:1">
      <c r="A4028" s="3"/>
    </row>
    <row r="4029" spans="1:1">
      <c r="A4029" s="3"/>
    </row>
    <row r="4030" spans="1:1">
      <c r="A4030" s="3"/>
    </row>
    <row r="4031" spans="1:1">
      <c r="A4031" s="3"/>
    </row>
    <row r="4032" spans="1:1">
      <c r="A4032" s="3"/>
    </row>
    <row r="4033" spans="1:14">
      <c r="A4033" s="3"/>
    </row>
    <row r="4034" spans="1:14">
      <c r="A4034" s="3"/>
    </row>
    <row r="4035" spans="1:14">
      <c r="A4035" s="3"/>
    </row>
    <row r="4036" spans="1:14" ht="23.25">
      <c r="A4036" s="535" t="s">
        <v>2612</v>
      </c>
      <c r="B4036" s="38"/>
    </row>
    <row r="4037" spans="1:14" ht="15.75">
      <c r="A4037" s="537" t="s">
        <v>2448</v>
      </c>
      <c r="B4037" s="38"/>
      <c r="C4037" s="38"/>
      <c r="D4037" s="38"/>
      <c r="E4037" s="38"/>
      <c r="F4037" s="537" t="s">
        <v>2449</v>
      </c>
      <c r="G4037" s="38"/>
      <c r="H4037" s="38"/>
      <c r="I4037" s="38"/>
      <c r="J4037" s="38"/>
      <c r="K4037" s="537" t="s">
        <v>2447</v>
      </c>
      <c r="L4037" s="38"/>
    </row>
    <row r="4038" spans="1:14" ht="15.75">
      <c r="A4038" s="166"/>
      <c r="F4038" s="166"/>
      <c r="K4038" s="166" t="s">
        <v>677</v>
      </c>
      <c r="L4038" t="s">
        <v>4946</v>
      </c>
      <c r="M4038" s="38"/>
      <c r="N4038" s="38"/>
    </row>
    <row r="4039" spans="1:14" ht="15.75">
      <c r="A4039" s="166"/>
      <c r="F4039" s="166"/>
      <c r="K4039" s="166"/>
    </row>
    <row r="4040" spans="1:14" ht="15.75">
      <c r="A4040" s="3"/>
      <c r="K4040" s="166"/>
      <c r="M4040" s="533"/>
    </row>
    <row r="4041" spans="1:14" ht="15.75">
      <c r="A4041" s="3"/>
      <c r="K4041" s="166"/>
    </row>
    <row r="4042" spans="1:14" ht="15.75">
      <c r="A4042" s="3"/>
      <c r="K4042" s="166"/>
    </row>
    <row r="4043" spans="1:14" ht="15.75">
      <c r="A4043" s="3"/>
      <c r="K4043" s="166"/>
    </row>
    <row r="4044" spans="1:14" ht="15.75">
      <c r="A4044" s="3"/>
      <c r="K4044" s="166"/>
    </row>
    <row r="4045" spans="1:14" ht="15.75">
      <c r="A4045" s="3"/>
      <c r="K4045" s="166"/>
    </row>
    <row r="4046" spans="1:14" ht="15.75">
      <c r="A4046" s="3"/>
      <c r="K4046" s="166"/>
    </row>
    <row r="4047" spans="1:14">
      <c r="A4047" s="3"/>
    </row>
    <row r="4048" spans="1:14">
      <c r="A4048" s="3"/>
    </row>
    <row r="4049" spans="1:1">
      <c r="A4049" s="3"/>
    </row>
    <row r="4050" spans="1:1">
      <c r="A4050" s="3"/>
    </row>
    <row r="4051" spans="1:1">
      <c r="A4051" s="3"/>
    </row>
    <row r="4052" spans="1:1">
      <c r="A4052" s="3"/>
    </row>
    <row r="4053" spans="1:1">
      <c r="A4053" s="3"/>
    </row>
    <row r="4054" spans="1:1">
      <c r="A4054" s="3"/>
    </row>
    <row r="4055" spans="1:1">
      <c r="A4055" s="3"/>
    </row>
    <row r="4056" spans="1:1">
      <c r="A4056" s="3"/>
    </row>
    <row r="4057" spans="1:1">
      <c r="A4057" s="3"/>
    </row>
    <row r="4058" spans="1:1">
      <c r="A4058" s="3"/>
    </row>
    <row r="4059" spans="1:1">
      <c r="A4059" s="3"/>
    </row>
    <row r="4060" spans="1:1">
      <c r="A4060" s="3"/>
    </row>
    <row r="4061" spans="1:1">
      <c r="A4061" s="3"/>
    </row>
    <row r="4062" spans="1:1">
      <c r="A4062" s="3"/>
    </row>
    <row r="4063" spans="1:1">
      <c r="A4063" s="3"/>
    </row>
    <row r="4064" spans="1:1">
      <c r="A4064" s="3"/>
    </row>
    <row r="4065" spans="1:13">
      <c r="A4065" s="3"/>
    </row>
    <row r="4066" spans="1:13" ht="23.25">
      <c r="A4066" s="535" t="s">
        <v>3171</v>
      </c>
      <c r="B4066" s="38"/>
    </row>
    <row r="4067" spans="1:13" ht="15.75">
      <c r="A4067" s="537" t="s">
        <v>2448</v>
      </c>
      <c r="B4067" s="38"/>
      <c r="C4067" s="38"/>
      <c r="D4067" s="38"/>
      <c r="E4067" s="38"/>
      <c r="F4067" s="537" t="s">
        <v>2449</v>
      </c>
      <c r="G4067" s="38"/>
      <c r="H4067" s="38"/>
      <c r="I4067" s="38"/>
      <c r="J4067" s="38"/>
      <c r="K4067" s="537" t="s">
        <v>2447</v>
      </c>
      <c r="L4067" s="38"/>
    </row>
    <row r="4068" spans="1:13" ht="15.75">
      <c r="A4068" s="542"/>
      <c r="C4068" s="38"/>
      <c r="D4068" s="38"/>
      <c r="F4068" s="166"/>
      <c r="K4068" s="166"/>
    </row>
    <row r="4069" spans="1:13" ht="15.75">
      <c r="A4069" s="3"/>
      <c r="K4069" s="166"/>
    </row>
    <row r="4070" spans="1:13" ht="15.75">
      <c r="A4070" s="3"/>
      <c r="K4070" s="166"/>
    </row>
    <row r="4071" spans="1:13" ht="15.75">
      <c r="A4071" s="3"/>
      <c r="K4071" s="166"/>
    </row>
    <row r="4072" spans="1:13" ht="15.75">
      <c r="A4072" s="3"/>
      <c r="K4072" s="166"/>
    </row>
    <row r="4073" spans="1:13" ht="15.75">
      <c r="A4073" s="3"/>
      <c r="K4073" s="166"/>
      <c r="M4073" s="533"/>
    </row>
    <row r="4074" spans="1:13" ht="15.75">
      <c r="A4074" s="3"/>
      <c r="K4074" s="166"/>
    </row>
    <row r="4075" spans="1:13" ht="15.75">
      <c r="A4075" s="3"/>
      <c r="K4075" s="166"/>
    </row>
    <row r="4076" spans="1:13" ht="15.75">
      <c r="A4076" s="3"/>
      <c r="K4076" s="166"/>
    </row>
    <row r="4077" spans="1:13">
      <c r="A4077" s="3"/>
    </row>
    <row r="4078" spans="1:13">
      <c r="A4078" s="3"/>
    </row>
    <row r="4079" spans="1:13">
      <c r="A4079" s="3"/>
    </row>
    <row r="4080" spans="1:13">
      <c r="A4080" s="3"/>
    </row>
    <row r="4081" spans="1:2">
      <c r="A4081" s="3"/>
    </row>
    <row r="4082" spans="1:2">
      <c r="A4082" s="3"/>
    </row>
    <row r="4083" spans="1:2">
      <c r="A4083" s="3"/>
    </row>
    <row r="4084" spans="1:2">
      <c r="A4084" s="3"/>
    </row>
    <row r="4085" spans="1:2">
      <c r="A4085" s="3"/>
    </row>
    <row r="4086" spans="1:2">
      <c r="A4086" s="3"/>
    </row>
    <row r="4087" spans="1:2">
      <c r="A4087" s="3"/>
    </row>
    <row r="4088" spans="1:2">
      <c r="A4088" s="3"/>
    </row>
    <row r="4089" spans="1:2">
      <c r="A4089" s="3"/>
    </row>
    <row r="4090" spans="1:2">
      <c r="A4090" s="3"/>
    </row>
    <row r="4091" spans="1:2">
      <c r="A4091" s="3"/>
    </row>
    <row r="4092" spans="1:2">
      <c r="A4092" s="3"/>
    </row>
    <row r="4093" spans="1:2">
      <c r="A4093" s="3"/>
    </row>
    <row r="4094" spans="1:2">
      <c r="A4094" s="3"/>
    </row>
    <row r="4095" spans="1:2">
      <c r="A4095" s="3"/>
    </row>
    <row r="4096" spans="1:2" ht="23.25">
      <c r="A4096" s="535" t="s">
        <v>31</v>
      </c>
      <c r="B4096" s="38"/>
    </row>
    <row r="4097" spans="1:15" ht="15.75">
      <c r="A4097" s="537" t="s">
        <v>2448</v>
      </c>
      <c r="B4097" s="38"/>
      <c r="C4097" s="38"/>
      <c r="D4097" s="38"/>
      <c r="E4097" s="38"/>
      <c r="F4097" s="537" t="s">
        <v>2449</v>
      </c>
      <c r="G4097" s="38"/>
      <c r="H4097" s="38"/>
      <c r="I4097" s="38"/>
      <c r="J4097" s="38"/>
      <c r="K4097" s="537" t="s">
        <v>2447</v>
      </c>
      <c r="L4097" s="38"/>
    </row>
    <row r="4098" spans="1:15" ht="15.75">
      <c r="A4098" s="542" t="s">
        <v>676</v>
      </c>
      <c r="B4098" t="s">
        <v>4757</v>
      </c>
      <c r="F4098" s="166" t="s">
        <v>678</v>
      </c>
      <c r="G4098" t="s">
        <v>4594</v>
      </c>
      <c r="I4098" s="38"/>
      <c r="K4098" s="166"/>
    </row>
    <row r="4099" spans="1:15" ht="15.75">
      <c r="A4099" s="3"/>
      <c r="F4099" s="166"/>
      <c r="K4099" s="166"/>
    </row>
    <row r="4100" spans="1:15" ht="15.75">
      <c r="A4100" s="3"/>
      <c r="K4100" s="166"/>
    </row>
    <row r="4101" spans="1:15" ht="15.75">
      <c r="A4101" s="3"/>
      <c r="K4101" s="166"/>
    </row>
    <row r="4102" spans="1:15" ht="15.75">
      <c r="A4102" s="3"/>
      <c r="K4102" s="166"/>
      <c r="M4102" s="533"/>
    </row>
    <row r="4103" spans="1:15" ht="15.75">
      <c r="A4103" s="3"/>
      <c r="K4103" s="166"/>
    </row>
    <row r="4104" spans="1:15" ht="15.75">
      <c r="A4104" s="3"/>
      <c r="K4104" s="166"/>
      <c r="M4104" s="21"/>
      <c r="N4104" s="58"/>
      <c r="O4104" s="38"/>
    </row>
    <row r="4105" spans="1:15">
      <c r="A4105" s="3"/>
    </row>
    <row r="4106" spans="1:15">
      <c r="A4106" s="3"/>
    </row>
    <row r="4107" spans="1:15">
      <c r="A4107" s="3"/>
    </row>
    <row r="4108" spans="1:15">
      <c r="A4108" s="3"/>
    </row>
    <row r="4109" spans="1:15">
      <c r="A4109" s="3"/>
    </row>
    <row r="4110" spans="1:15">
      <c r="A4110" s="3"/>
    </row>
    <row r="4111" spans="1:15">
      <c r="A4111" s="3"/>
    </row>
    <row r="4112" spans="1:15">
      <c r="A4112" s="3"/>
    </row>
    <row r="4113" spans="1:12">
      <c r="A4113" s="3"/>
    </row>
    <row r="4114" spans="1:12">
      <c r="A4114" s="3"/>
    </row>
    <row r="4115" spans="1:12">
      <c r="A4115" s="3"/>
    </row>
    <row r="4116" spans="1:12">
      <c r="A4116" s="3"/>
    </row>
    <row r="4117" spans="1:12">
      <c r="A4117" s="3"/>
    </row>
    <row r="4118" spans="1:12">
      <c r="A4118" s="3"/>
    </row>
    <row r="4119" spans="1:12">
      <c r="A4119" s="3"/>
    </row>
    <row r="4120" spans="1:12">
      <c r="A4120" s="3"/>
    </row>
    <row r="4121" spans="1:12">
      <c r="A4121" s="3"/>
    </row>
    <row r="4122" spans="1:12">
      <c r="A4122" s="3"/>
    </row>
    <row r="4123" spans="1:12">
      <c r="A4123" s="3"/>
    </row>
    <row r="4124" spans="1:12">
      <c r="A4124" s="3"/>
    </row>
    <row r="4125" spans="1:12">
      <c r="A4125" s="3"/>
    </row>
    <row r="4126" spans="1:12" ht="23.25">
      <c r="A4126" s="535" t="s">
        <v>2514</v>
      </c>
      <c r="B4126" s="38"/>
    </row>
    <row r="4127" spans="1:12" ht="15.75">
      <c r="A4127" s="537" t="s">
        <v>2448</v>
      </c>
      <c r="B4127" s="38"/>
      <c r="C4127" s="38"/>
      <c r="D4127" s="38"/>
      <c r="E4127" s="38"/>
      <c r="F4127" s="537" t="s">
        <v>2449</v>
      </c>
      <c r="G4127" s="38"/>
      <c r="H4127" s="38"/>
      <c r="I4127" s="38"/>
      <c r="J4127" s="38"/>
      <c r="K4127" s="537" t="s">
        <v>2447</v>
      </c>
      <c r="L4127" s="38"/>
    </row>
    <row r="4128" spans="1:12" ht="15.75">
      <c r="A4128" s="542" t="s">
        <v>678</v>
      </c>
      <c r="B4128" t="s">
        <v>4665</v>
      </c>
      <c r="C4128" s="38"/>
      <c r="D4128" s="38"/>
      <c r="F4128" s="166"/>
      <c r="H4128" s="533"/>
      <c r="K4128" s="166" t="s">
        <v>678</v>
      </c>
      <c r="L4128" t="s">
        <v>4841</v>
      </c>
    </row>
    <row r="4129" spans="1:15" ht="15.75">
      <c r="A4129" s="542"/>
      <c r="C4129" s="38"/>
      <c r="F4129" s="166"/>
      <c r="K4129" s="166"/>
      <c r="M4129" s="533"/>
    </row>
    <row r="4130" spans="1:15" ht="15.75">
      <c r="A4130" s="542"/>
      <c r="K4130" s="166"/>
      <c r="M4130" s="38"/>
      <c r="N4130" s="38"/>
      <c r="O4130" s="38"/>
    </row>
    <row r="4131" spans="1:15" ht="15.75">
      <c r="A4131" s="3"/>
      <c r="K4131" s="166"/>
    </row>
    <row r="4132" spans="1:15" ht="15.75">
      <c r="A4132" s="3"/>
      <c r="K4132" s="166"/>
    </row>
    <row r="4133" spans="1:15" ht="15.75">
      <c r="A4133" s="3"/>
      <c r="K4133" s="166"/>
    </row>
    <row r="4134" spans="1:15" ht="15.75">
      <c r="A4134" s="3"/>
      <c r="K4134" s="166"/>
      <c r="M4134" s="38"/>
      <c r="N4134" s="38"/>
      <c r="O4134" s="38"/>
    </row>
    <row r="4135" spans="1:15" ht="15.75">
      <c r="A4135" s="3"/>
      <c r="K4135" s="166"/>
    </row>
    <row r="4136" spans="1:15" ht="15.75">
      <c r="A4136" s="3"/>
      <c r="K4136" s="166"/>
    </row>
    <row r="4137" spans="1:15" ht="15.75">
      <c r="A4137" s="3"/>
      <c r="K4137" s="166"/>
    </row>
    <row r="4138" spans="1:15" ht="15.75">
      <c r="A4138" s="3"/>
      <c r="K4138" s="166"/>
    </row>
    <row r="4139" spans="1:15" ht="15.75">
      <c r="A4139" s="3"/>
      <c r="K4139" s="166"/>
    </row>
    <row r="4140" spans="1:15" ht="15.75">
      <c r="A4140" s="3"/>
      <c r="K4140" s="166"/>
    </row>
    <row r="4141" spans="1:15" ht="15.75">
      <c r="A4141" s="3"/>
      <c r="K4141" s="166"/>
      <c r="M4141" s="38"/>
      <c r="N4141" s="38"/>
      <c r="O4141" s="38"/>
    </row>
    <row r="4142" spans="1:15" ht="15.75">
      <c r="A4142" s="3"/>
      <c r="K4142" s="166"/>
      <c r="M4142" s="21"/>
      <c r="N4142" s="58"/>
    </row>
    <row r="4143" spans="1:15" ht="15.75">
      <c r="A4143" s="3"/>
      <c r="K4143" s="166"/>
    </row>
    <row r="4144" spans="1:15" ht="15.75">
      <c r="A4144" s="3"/>
      <c r="K4144" s="166"/>
    </row>
    <row r="4145" spans="1:15" ht="15.75">
      <c r="A4145" s="3"/>
      <c r="K4145" s="166"/>
    </row>
    <row r="4146" spans="1:15" ht="15.75">
      <c r="A4146" s="3"/>
      <c r="K4146" s="166"/>
    </row>
    <row r="4147" spans="1:15" ht="15.75">
      <c r="A4147" s="3"/>
      <c r="K4147" s="166"/>
      <c r="M4147" s="21"/>
      <c r="N4147" s="58"/>
      <c r="O4147" s="38"/>
    </row>
    <row r="4148" spans="1:15" ht="15.75">
      <c r="A4148" s="3"/>
      <c r="K4148" s="166"/>
      <c r="M4148" s="21"/>
      <c r="N4148" s="58"/>
      <c r="O4148" s="38"/>
    </row>
    <row r="4149" spans="1:15" ht="15.75">
      <c r="A4149" s="3"/>
      <c r="K4149" s="166"/>
      <c r="M4149" s="21"/>
      <c r="N4149" s="58"/>
      <c r="O4149" s="38"/>
    </row>
    <row r="4150" spans="1:15">
      <c r="A4150" s="3"/>
    </row>
    <row r="4151" spans="1:15">
      <c r="A4151" s="3"/>
    </row>
    <row r="4152" spans="1:15">
      <c r="A4152" s="3"/>
    </row>
    <row r="4153" spans="1:15">
      <c r="A4153" s="3"/>
    </row>
    <row r="4154" spans="1:15">
      <c r="A4154" s="3"/>
    </row>
    <row r="4155" spans="1:15">
      <c r="A4155" s="3"/>
    </row>
    <row r="4156" spans="1:15" ht="23.25">
      <c r="A4156" s="535" t="s">
        <v>655</v>
      </c>
      <c r="B4156" s="38"/>
    </row>
    <row r="4157" spans="1:15" ht="15.75">
      <c r="A4157" s="537" t="s">
        <v>2448</v>
      </c>
      <c r="B4157" s="38"/>
      <c r="C4157" s="38"/>
      <c r="D4157" s="38"/>
      <c r="E4157" s="38"/>
      <c r="F4157" s="537" t="s">
        <v>2449</v>
      </c>
      <c r="G4157" s="38"/>
      <c r="H4157" s="38"/>
      <c r="I4157" s="38"/>
      <c r="J4157" s="38"/>
      <c r="K4157" s="537" t="s">
        <v>2447</v>
      </c>
      <c r="L4157" s="38"/>
    </row>
    <row r="4158" spans="1:15" ht="15.75">
      <c r="A4158" s="166" t="s">
        <v>677</v>
      </c>
      <c r="B4158" t="s">
        <v>4671</v>
      </c>
      <c r="K4158" s="166" t="s">
        <v>678</v>
      </c>
      <c r="L4158" t="s">
        <v>4759</v>
      </c>
      <c r="M4158" s="38"/>
      <c r="N4158" s="38"/>
    </row>
    <row r="4159" spans="1:15" ht="15.75">
      <c r="A4159" s="166" t="s">
        <v>677</v>
      </c>
      <c r="B4159" t="s">
        <v>4755</v>
      </c>
      <c r="K4159" s="166" t="s">
        <v>678</v>
      </c>
      <c r="L4159" t="s">
        <v>4778</v>
      </c>
      <c r="M4159" s="38"/>
      <c r="N4159" s="25"/>
    </row>
    <row r="4160" spans="1:15" ht="15.75">
      <c r="A4160" s="166" t="s">
        <v>678</v>
      </c>
      <c r="B4160" t="s">
        <v>4751</v>
      </c>
      <c r="C4160" s="38"/>
      <c r="K4160" s="166" t="s">
        <v>677</v>
      </c>
      <c r="L4160" t="s">
        <v>4956</v>
      </c>
    </row>
    <row r="4161" spans="1:15" ht="15.75">
      <c r="A4161" s="166"/>
      <c r="C4161" s="38"/>
      <c r="D4161" s="38"/>
      <c r="E4161" s="38"/>
      <c r="K4161" s="166" t="s">
        <v>677</v>
      </c>
      <c r="L4161" t="s">
        <v>4957</v>
      </c>
    </row>
    <row r="4162" spans="1:15" ht="15.75">
      <c r="A4162" s="166"/>
      <c r="C4162" s="38"/>
      <c r="D4162" s="38"/>
      <c r="K4162" s="166"/>
    </row>
    <row r="4163" spans="1:15" ht="15.75">
      <c r="A4163" s="166"/>
      <c r="K4163" s="166"/>
      <c r="M4163" s="38"/>
      <c r="N4163" s="38"/>
      <c r="O4163" s="38"/>
    </row>
    <row r="4164" spans="1:15" ht="15.75">
      <c r="A4164" s="166"/>
      <c r="K4164" s="166"/>
    </row>
    <row r="4165" spans="1:15" ht="15.75">
      <c r="A4165" s="3"/>
      <c r="K4165" s="166"/>
    </row>
    <row r="4166" spans="1:15" ht="15.75">
      <c r="A4166" s="3"/>
      <c r="K4166" s="166"/>
      <c r="M4166" s="38"/>
      <c r="N4166" s="38"/>
      <c r="O4166" s="38"/>
    </row>
    <row r="4167" spans="1:15" ht="15.75">
      <c r="A4167" s="3"/>
      <c r="K4167" s="166"/>
      <c r="M4167" s="21"/>
      <c r="N4167" s="58"/>
      <c r="O4167" s="38"/>
    </row>
    <row r="4168" spans="1:15" ht="15.75">
      <c r="A4168" s="3"/>
      <c r="K4168" s="166"/>
    </row>
    <row r="4169" spans="1:15" ht="15.75">
      <c r="A4169" s="3"/>
      <c r="K4169" s="166"/>
    </row>
    <row r="4170" spans="1:15" ht="15.75">
      <c r="A4170" s="3"/>
      <c r="K4170" s="166"/>
    </row>
    <row r="4171" spans="1:15" ht="15.75">
      <c r="A4171" s="3"/>
      <c r="K4171" s="166"/>
    </row>
    <row r="4172" spans="1:15" ht="15.75">
      <c r="A4172" s="3"/>
      <c r="K4172" s="166"/>
    </row>
    <row r="4173" spans="1:15" ht="15.75">
      <c r="A4173" s="3"/>
      <c r="K4173" s="166"/>
    </row>
    <row r="4174" spans="1:15" ht="15.75">
      <c r="A4174" s="3"/>
      <c r="K4174" s="166"/>
    </row>
    <row r="4175" spans="1:15" ht="15.75">
      <c r="A4175" s="3"/>
      <c r="K4175" s="166"/>
    </row>
    <row r="4176" spans="1:15" ht="15.75">
      <c r="A4176" s="3"/>
      <c r="K4176" s="166"/>
      <c r="M4176" s="38"/>
      <c r="N4176" s="38"/>
    </row>
    <row r="4177" spans="1:14" ht="15.75">
      <c r="A4177" s="3"/>
      <c r="K4177" s="166"/>
    </row>
    <row r="4178" spans="1:14" ht="15.75">
      <c r="A4178" s="3"/>
      <c r="K4178" s="166"/>
    </row>
    <row r="4179" spans="1:14" ht="15.75">
      <c r="A4179" s="3"/>
      <c r="K4179" s="166"/>
    </row>
    <row r="4180" spans="1:14" ht="15.75">
      <c r="A4180" s="3"/>
      <c r="K4180" s="166"/>
    </row>
    <row r="4181" spans="1:14" ht="15.75">
      <c r="A4181" s="3"/>
      <c r="K4181" s="166"/>
    </row>
    <row r="4182" spans="1:14">
      <c r="A4182" s="3"/>
    </row>
    <row r="4183" spans="1:14">
      <c r="A4183" s="3"/>
    </row>
    <row r="4184" spans="1:14">
      <c r="A4184" s="3"/>
    </row>
    <row r="4185" spans="1:14">
      <c r="A4185" s="3"/>
    </row>
    <row r="4186" spans="1:14" ht="23.25">
      <c r="A4186" s="535" t="s">
        <v>3172</v>
      </c>
      <c r="B4186" s="38"/>
    </row>
    <row r="4187" spans="1:14" ht="15.75">
      <c r="A4187" s="537" t="s">
        <v>2448</v>
      </c>
      <c r="B4187" s="38"/>
      <c r="C4187" s="38"/>
      <c r="D4187" s="38"/>
      <c r="E4187" s="38"/>
      <c r="F4187" s="537" t="s">
        <v>2449</v>
      </c>
      <c r="G4187" s="38"/>
      <c r="H4187" s="38"/>
      <c r="I4187" s="38"/>
      <c r="J4187" s="38"/>
      <c r="K4187" s="537" t="s">
        <v>2447</v>
      </c>
      <c r="L4187" s="38"/>
    </row>
    <row r="4188" spans="1:14" ht="15.75">
      <c r="A4188" s="3"/>
      <c r="F4188" s="166"/>
      <c r="H4188" s="38"/>
      <c r="I4188" s="38"/>
      <c r="K4188" s="166" t="s">
        <v>676</v>
      </c>
      <c r="L4188" t="s">
        <v>4758</v>
      </c>
      <c r="M4188" s="38"/>
      <c r="N4188" s="38"/>
    </row>
    <row r="4189" spans="1:14" ht="15.75">
      <c r="A4189" s="3"/>
      <c r="F4189" s="166"/>
      <c r="K4189" s="166" t="s">
        <v>677</v>
      </c>
      <c r="L4189" t="s">
        <v>4849</v>
      </c>
    </row>
    <row r="4190" spans="1:14" ht="15.75">
      <c r="A4190" s="3"/>
      <c r="K4190" s="166"/>
    </row>
    <row r="4191" spans="1:14" ht="15.75">
      <c r="A4191" s="3"/>
      <c r="K4191" s="166"/>
    </row>
    <row r="4192" spans="1:14" ht="15.75">
      <c r="A4192" s="3"/>
      <c r="K4192" s="166"/>
    </row>
    <row r="4193" spans="1:1">
      <c r="A4193" s="3"/>
    </row>
    <row r="4194" spans="1:1">
      <c r="A4194" s="3"/>
    </row>
    <row r="4195" spans="1:1">
      <c r="A4195" s="3"/>
    </row>
    <row r="4196" spans="1:1">
      <c r="A4196" s="3"/>
    </row>
    <row r="4197" spans="1:1">
      <c r="A4197" s="3"/>
    </row>
    <row r="4198" spans="1:1">
      <c r="A4198" s="3"/>
    </row>
    <row r="4199" spans="1:1">
      <c r="A4199" s="3"/>
    </row>
    <row r="4200" spans="1:1">
      <c r="A4200" s="3"/>
    </row>
    <row r="4201" spans="1:1">
      <c r="A4201" s="3"/>
    </row>
    <row r="4202" spans="1:1">
      <c r="A4202" s="3"/>
    </row>
    <row r="4203" spans="1:1">
      <c r="A4203" s="3"/>
    </row>
    <row r="4204" spans="1:1">
      <c r="A4204" s="3"/>
    </row>
    <row r="4205" spans="1:1">
      <c r="A4205" s="3"/>
    </row>
    <row r="4206" spans="1:1">
      <c r="A4206" s="3"/>
    </row>
    <row r="4207" spans="1:1">
      <c r="A4207" s="3"/>
    </row>
    <row r="4208" spans="1:1">
      <c r="A4208" s="3"/>
    </row>
    <row r="4209" spans="1:15">
      <c r="A4209" s="3"/>
    </row>
    <row r="4210" spans="1:15">
      <c r="A4210" s="3"/>
    </row>
    <row r="4211" spans="1:15">
      <c r="A4211" s="3"/>
    </row>
    <row r="4212" spans="1:15">
      <c r="A4212" s="3"/>
    </row>
    <row r="4213" spans="1:15">
      <c r="A4213" s="3"/>
    </row>
    <row r="4214" spans="1:15">
      <c r="A4214" s="3"/>
    </row>
    <row r="4215" spans="1:15">
      <c r="A4215" s="3"/>
    </row>
    <row r="4216" spans="1:15" ht="23.25">
      <c r="A4216" s="535" t="s">
        <v>3822</v>
      </c>
      <c r="B4216" s="38"/>
    </row>
    <row r="4217" spans="1:15" ht="15.75">
      <c r="A4217" s="537" t="s">
        <v>2448</v>
      </c>
      <c r="B4217" s="38"/>
      <c r="C4217" s="38"/>
      <c r="D4217" s="38"/>
      <c r="E4217" s="38"/>
      <c r="F4217" s="537" t="s">
        <v>2449</v>
      </c>
      <c r="G4217" s="38"/>
      <c r="H4217" s="38"/>
      <c r="I4217" s="38"/>
      <c r="J4217" s="38"/>
      <c r="K4217" s="537" t="s">
        <v>2447</v>
      </c>
      <c r="L4217" s="38"/>
    </row>
    <row r="4218" spans="1:15" ht="15.75">
      <c r="A4218" s="166"/>
      <c r="F4218" s="166"/>
      <c r="K4218" s="166" t="s">
        <v>677</v>
      </c>
      <c r="L4218" t="s">
        <v>4955</v>
      </c>
      <c r="M4218" s="38"/>
      <c r="N4218" s="38"/>
      <c r="O4218" s="38"/>
    </row>
    <row r="4219" spans="1:15" ht="15.75">
      <c r="A4219" s="166"/>
      <c r="F4219" s="166"/>
      <c r="K4219" s="166"/>
      <c r="M4219" s="533"/>
    </row>
    <row r="4220" spans="1:15" ht="15.75">
      <c r="A4220" s="166"/>
      <c r="F4220" s="166"/>
      <c r="H4220" s="38"/>
      <c r="I4220" s="38"/>
      <c r="K4220" s="166"/>
      <c r="M4220" s="533"/>
    </row>
    <row r="4221" spans="1:15" ht="15.75">
      <c r="A4221" s="3"/>
      <c r="K4221" s="166"/>
      <c r="M4221" s="533"/>
    </row>
    <row r="4222" spans="1:15" ht="15.75">
      <c r="A4222" s="3"/>
      <c r="K4222" s="166"/>
    </row>
    <row r="4223" spans="1:15" ht="15.75">
      <c r="A4223" s="3"/>
      <c r="K4223" s="166"/>
    </row>
    <row r="4224" spans="1:15" ht="15.75">
      <c r="A4224" s="3"/>
      <c r="K4224" s="166"/>
    </row>
    <row r="4225" spans="1:11" ht="15.75">
      <c r="A4225" s="3"/>
      <c r="K4225" s="166"/>
    </row>
    <row r="4226" spans="1:11" ht="15.75">
      <c r="A4226" s="3"/>
      <c r="K4226" s="166"/>
    </row>
    <row r="4227" spans="1:11">
      <c r="A4227" s="3"/>
    </row>
    <row r="4228" spans="1:11">
      <c r="A4228" s="3"/>
    </row>
    <row r="4229" spans="1:11">
      <c r="A4229" s="3"/>
    </row>
    <row r="4230" spans="1:11">
      <c r="A4230" s="3"/>
    </row>
    <row r="4231" spans="1:11">
      <c r="A4231" s="3"/>
    </row>
    <row r="4232" spans="1:11">
      <c r="A4232" s="3"/>
    </row>
    <row r="4233" spans="1:11">
      <c r="A4233" s="3"/>
    </row>
    <row r="4234" spans="1:11">
      <c r="A4234" s="3"/>
    </row>
    <row r="4235" spans="1:11">
      <c r="A4235" s="3"/>
    </row>
    <row r="4236" spans="1:11">
      <c r="A4236" s="3"/>
    </row>
    <row r="4237" spans="1:11">
      <c r="A4237" s="3"/>
    </row>
    <row r="4238" spans="1:11">
      <c r="A4238" s="3"/>
    </row>
    <row r="4239" spans="1:11">
      <c r="A4239" s="3"/>
    </row>
    <row r="4240" spans="1:11">
      <c r="A4240" s="3"/>
    </row>
    <row r="4241" spans="1:14">
      <c r="A4241" s="3"/>
    </row>
    <row r="4242" spans="1:14">
      <c r="A4242" s="3"/>
    </row>
    <row r="4243" spans="1:14">
      <c r="A4243" s="3"/>
    </row>
    <row r="4244" spans="1:14">
      <c r="A4244" s="3"/>
    </row>
    <row r="4245" spans="1:14">
      <c r="A4245" s="3"/>
    </row>
    <row r="4246" spans="1:14" ht="23.25">
      <c r="A4246" s="535" t="s">
        <v>3845</v>
      </c>
      <c r="B4246" s="38"/>
    </row>
    <row r="4247" spans="1:14" ht="15.75">
      <c r="A4247" s="537" t="s">
        <v>2448</v>
      </c>
      <c r="B4247" s="38"/>
      <c r="C4247" s="38"/>
      <c r="D4247" s="38"/>
      <c r="E4247" s="38"/>
      <c r="F4247" s="537" t="s">
        <v>2449</v>
      </c>
      <c r="G4247" s="38"/>
      <c r="H4247" s="38"/>
      <c r="I4247" s="38"/>
      <c r="J4247" s="38"/>
      <c r="K4247" s="537" t="s">
        <v>2447</v>
      </c>
      <c r="L4247" s="38"/>
    </row>
    <row r="4248" spans="1:14" ht="15.75">
      <c r="A4248" s="166"/>
      <c r="C4248" s="38"/>
      <c r="D4248" s="38"/>
      <c r="E4248" s="38"/>
      <c r="F4248" s="166"/>
      <c r="H4248" s="21"/>
      <c r="K4248" s="166"/>
      <c r="M4248" s="38"/>
      <c r="N4248" s="38"/>
    </row>
    <row r="4249" spans="1:14" ht="15.75">
      <c r="A4249" s="3"/>
      <c r="F4249" s="166"/>
      <c r="H4249" s="38"/>
      <c r="I4249" s="190"/>
      <c r="K4249" s="166"/>
      <c r="M4249" s="38"/>
      <c r="N4249" s="25"/>
    </row>
    <row r="4250" spans="1:14" ht="15.75">
      <c r="A4250" s="3"/>
      <c r="K4250" s="166"/>
      <c r="M4250" s="38"/>
      <c r="N4250" s="38"/>
    </row>
    <row r="4251" spans="1:14" ht="15.75">
      <c r="A4251" s="3"/>
      <c r="K4251" s="166"/>
      <c r="M4251" s="38"/>
      <c r="N4251" s="190"/>
    </row>
    <row r="4252" spans="1:14" ht="15.75">
      <c r="A4252" s="3"/>
      <c r="K4252" s="166"/>
    </row>
    <row r="4253" spans="1:14" ht="15.75">
      <c r="A4253" s="3"/>
      <c r="K4253" s="166"/>
    </row>
    <row r="4254" spans="1:14">
      <c r="A4254" s="3"/>
    </row>
    <row r="4255" spans="1:14">
      <c r="A4255" s="3"/>
    </row>
    <row r="4256" spans="1:14">
      <c r="A4256" s="3"/>
    </row>
    <row r="4257" spans="1:1">
      <c r="A4257" s="3"/>
    </row>
    <row r="4258" spans="1:1">
      <c r="A4258" s="3"/>
    </row>
    <row r="4259" spans="1:1">
      <c r="A4259" s="3"/>
    </row>
    <row r="4260" spans="1:1">
      <c r="A4260" s="3"/>
    </row>
    <row r="4261" spans="1:1">
      <c r="A4261" s="3"/>
    </row>
    <row r="4262" spans="1:1">
      <c r="A4262" s="3"/>
    </row>
    <row r="4263" spans="1:1">
      <c r="A4263" s="3"/>
    </row>
    <row r="4264" spans="1:1">
      <c r="A4264" s="3"/>
    </row>
    <row r="4265" spans="1:1">
      <c r="A4265" s="3"/>
    </row>
    <row r="4266" spans="1:1">
      <c r="A4266" s="3"/>
    </row>
    <row r="4267" spans="1:1">
      <c r="A4267" s="3"/>
    </row>
    <row r="4268" spans="1:1">
      <c r="A4268" s="3"/>
    </row>
    <row r="4269" spans="1:1">
      <c r="A4269" s="3"/>
    </row>
    <row r="4270" spans="1:1">
      <c r="A4270" s="3"/>
    </row>
    <row r="4271" spans="1:1">
      <c r="A4271" s="3"/>
    </row>
    <row r="4272" spans="1:1">
      <c r="A4272" s="3"/>
    </row>
    <row r="4273" spans="1:15">
      <c r="A4273" s="3"/>
    </row>
    <row r="4274" spans="1:15">
      <c r="A4274" s="3"/>
    </row>
    <row r="4275" spans="1:15">
      <c r="A4275" s="3"/>
    </row>
    <row r="4276" spans="1:15" ht="23.25">
      <c r="A4276" s="535" t="s">
        <v>648</v>
      </c>
      <c r="B4276" s="38"/>
    </row>
    <row r="4277" spans="1:15" ht="15.75">
      <c r="A4277" s="537" t="s">
        <v>2448</v>
      </c>
      <c r="B4277" s="38"/>
      <c r="C4277" s="38"/>
      <c r="D4277" s="38"/>
      <c r="E4277" s="38"/>
      <c r="F4277" s="537" t="s">
        <v>2449</v>
      </c>
      <c r="G4277" s="38"/>
      <c r="H4277" s="38"/>
      <c r="I4277" s="38"/>
      <c r="J4277" s="38"/>
      <c r="K4277" s="537" t="s">
        <v>2447</v>
      </c>
      <c r="L4277" s="38"/>
    </row>
    <row r="4278" spans="1:15" ht="15.75">
      <c r="A4278" s="166" t="s">
        <v>677</v>
      </c>
      <c r="B4278" t="s">
        <v>3363</v>
      </c>
      <c r="C4278" s="38"/>
      <c r="F4278" s="166"/>
      <c r="K4278" s="166" t="s">
        <v>677</v>
      </c>
      <c r="L4278" t="s">
        <v>4777</v>
      </c>
    </row>
    <row r="4279" spans="1:15" ht="15.75">
      <c r="A4279" s="3"/>
      <c r="F4279" s="166"/>
      <c r="H4279" s="38"/>
      <c r="I4279" s="38"/>
      <c r="K4279" s="166"/>
      <c r="M4279" s="38"/>
      <c r="N4279" s="38"/>
      <c r="O4279" s="38"/>
    </row>
    <row r="4280" spans="1:15" ht="15.75">
      <c r="A4280" s="3"/>
      <c r="K4280" s="166"/>
      <c r="M4280" s="533"/>
    </row>
    <row r="4281" spans="1:15" ht="15.75">
      <c r="A4281" s="3"/>
      <c r="K4281" s="166"/>
      <c r="M4281" s="21"/>
      <c r="N4281" s="58"/>
    </row>
    <row r="4282" spans="1:15" ht="15.75">
      <c r="A4282" s="3"/>
      <c r="K4282" s="166"/>
    </row>
    <row r="4283" spans="1:15" ht="15.75">
      <c r="A4283" s="3"/>
      <c r="K4283" s="166"/>
    </row>
    <row r="4284" spans="1:15">
      <c r="A4284" s="3"/>
    </row>
    <row r="4285" spans="1:15">
      <c r="A4285" s="3"/>
    </row>
    <row r="4286" spans="1:15">
      <c r="A4286" s="3"/>
    </row>
    <row r="4287" spans="1:15">
      <c r="A4287" s="3"/>
    </row>
    <row r="4288" spans="1:15">
      <c r="A4288" s="3"/>
    </row>
    <row r="4289" spans="1:14">
      <c r="A4289" s="3"/>
    </row>
    <row r="4290" spans="1:14">
      <c r="A4290" s="3"/>
    </row>
    <row r="4291" spans="1:14">
      <c r="A4291" s="3"/>
    </row>
    <row r="4292" spans="1:14">
      <c r="A4292" s="3"/>
    </row>
    <row r="4293" spans="1:14">
      <c r="A4293" s="3"/>
    </row>
    <row r="4294" spans="1:14">
      <c r="A4294" s="3"/>
    </row>
    <row r="4300" spans="1:14">
      <c r="N4300" t="s">
        <v>2297</v>
      </c>
    </row>
    <row r="4307" spans="1:15" ht="23.25">
      <c r="A4307" s="535" t="s">
        <v>33</v>
      </c>
      <c r="B4307" s="38"/>
    </row>
    <row r="4308" spans="1:15" ht="15.75">
      <c r="A4308" s="537" t="s">
        <v>2448</v>
      </c>
      <c r="B4308" s="38"/>
      <c r="C4308" s="38"/>
      <c r="D4308" s="38"/>
      <c r="E4308" s="38"/>
      <c r="F4308" s="537" t="s">
        <v>2449</v>
      </c>
      <c r="G4308" s="38"/>
      <c r="H4308" s="38"/>
      <c r="I4308" s="38"/>
      <c r="J4308" s="38"/>
      <c r="K4308" s="537" t="s">
        <v>2447</v>
      </c>
      <c r="L4308" s="38"/>
    </row>
    <row r="4309" spans="1:15" ht="15.75">
      <c r="A4309" s="166"/>
      <c r="K4309" s="166" t="s">
        <v>676</v>
      </c>
      <c r="L4309" t="s">
        <v>4946</v>
      </c>
      <c r="M4309" s="38"/>
      <c r="N4309" s="38"/>
      <c r="O4309" s="38"/>
    </row>
    <row r="4310" spans="1:15" ht="15.75">
      <c r="A4310" s="166"/>
      <c r="F4310" s="166"/>
      <c r="K4310" s="166" t="s">
        <v>677</v>
      </c>
      <c r="L4310" t="s">
        <v>4949</v>
      </c>
    </row>
    <row r="4311" spans="1:15" ht="15.75">
      <c r="A4311" s="166"/>
      <c r="F4311" s="166"/>
      <c r="H4311" s="38"/>
      <c r="I4311" s="38"/>
      <c r="K4311" s="166" t="s">
        <v>678</v>
      </c>
      <c r="L4311" t="s">
        <v>4950</v>
      </c>
    </row>
    <row r="4312" spans="1:15" ht="15.75">
      <c r="A4312" s="3"/>
      <c r="K4312" s="166"/>
      <c r="M4312" s="533"/>
    </row>
    <row r="4313" spans="1:15" ht="15.75">
      <c r="A4313" s="3"/>
      <c r="K4313" s="166"/>
    </row>
    <row r="4314" spans="1:15" ht="15.75">
      <c r="A4314" s="3"/>
      <c r="K4314" s="166"/>
    </row>
    <row r="4315" spans="1:15" ht="15.75">
      <c r="A4315" s="3"/>
      <c r="K4315" s="166"/>
    </row>
    <row r="4316" spans="1:15" ht="15.75">
      <c r="A4316" s="3"/>
      <c r="K4316" s="166"/>
    </row>
    <row r="4317" spans="1:15" ht="15.75">
      <c r="A4317" s="3"/>
      <c r="K4317" s="166"/>
    </row>
    <row r="4318" spans="1:15">
      <c r="A4318" s="3"/>
    </row>
    <row r="4319" spans="1:15">
      <c r="A4319" s="3"/>
    </row>
    <row r="4320" spans="1:15">
      <c r="A4320" s="3"/>
    </row>
    <row r="4321" spans="1:1">
      <c r="A4321" s="3"/>
    </row>
    <row r="4322" spans="1:1">
      <c r="A4322" s="3"/>
    </row>
    <row r="4323" spans="1:1">
      <c r="A4323" s="3"/>
    </row>
    <row r="4324" spans="1:1">
      <c r="A4324" s="3"/>
    </row>
    <row r="4325" spans="1:1">
      <c r="A4325" s="3"/>
    </row>
    <row r="4326" spans="1:1">
      <c r="A4326" s="3"/>
    </row>
    <row r="4327" spans="1:1">
      <c r="A4327" s="3"/>
    </row>
    <row r="4328" spans="1:1">
      <c r="A4328" s="3"/>
    </row>
    <row r="4329" spans="1:1">
      <c r="A4329" s="3"/>
    </row>
    <row r="4330" spans="1:1">
      <c r="A4330" s="3"/>
    </row>
    <row r="4331" spans="1:1">
      <c r="A4331" s="3"/>
    </row>
    <row r="4332" spans="1:1">
      <c r="A4332" s="3"/>
    </row>
    <row r="4333" spans="1:1">
      <c r="A4333" s="3"/>
    </row>
    <row r="4334" spans="1:1">
      <c r="A4334" s="3"/>
    </row>
    <row r="4335" spans="1:1">
      <c r="A4335" s="3"/>
    </row>
    <row r="4336" spans="1:1">
      <c r="A4336" s="3"/>
    </row>
    <row r="4337" spans="1:14" ht="23.25">
      <c r="A4337" s="535" t="s">
        <v>37</v>
      </c>
      <c r="B4337" s="38"/>
    </row>
    <row r="4338" spans="1:14" ht="15.75">
      <c r="A4338" s="537" t="s">
        <v>2448</v>
      </c>
      <c r="B4338" s="38"/>
      <c r="C4338" s="38"/>
      <c r="D4338" s="38"/>
      <c r="E4338" s="38"/>
      <c r="F4338" s="537" t="s">
        <v>2449</v>
      </c>
      <c r="G4338" s="38"/>
      <c r="H4338" s="38"/>
      <c r="I4338" s="38"/>
      <c r="J4338" s="38"/>
      <c r="K4338" s="537" t="s">
        <v>2447</v>
      </c>
      <c r="L4338" s="38"/>
    </row>
    <row r="4339" spans="1:14" ht="15.75">
      <c r="A4339" s="166"/>
      <c r="C4339" s="38"/>
      <c r="D4339" s="38"/>
      <c r="E4339" s="38"/>
      <c r="F4339" s="166"/>
      <c r="H4339" s="21"/>
      <c r="K4339" s="166"/>
      <c r="M4339" s="38"/>
      <c r="N4339" s="38"/>
    </row>
    <row r="4340" spans="1:14" ht="15.75">
      <c r="A4340" s="3"/>
      <c r="F4340" s="166"/>
      <c r="H4340" s="38"/>
      <c r="I4340" s="190"/>
      <c r="K4340" s="166"/>
      <c r="M4340" s="38"/>
      <c r="N4340" s="25"/>
    </row>
    <row r="4341" spans="1:14" ht="15.75">
      <c r="A4341" s="3"/>
      <c r="K4341" s="166"/>
      <c r="M4341" s="38"/>
      <c r="N4341" s="38"/>
    </row>
    <row r="4342" spans="1:14" ht="15.75">
      <c r="A4342" s="3"/>
      <c r="K4342" s="166"/>
      <c r="M4342" s="38"/>
      <c r="N4342" s="190"/>
    </row>
    <row r="4343" spans="1:14" ht="15.75">
      <c r="A4343" s="3"/>
      <c r="K4343" s="166"/>
    </row>
    <row r="4344" spans="1:14" ht="15.75">
      <c r="A4344" s="3"/>
      <c r="K4344" s="166"/>
    </row>
    <row r="4345" spans="1:14">
      <c r="A4345" s="3"/>
    </row>
    <row r="4346" spans="1:14">
      <c r="A4346" s="3"/>
    </row>
    <row r="4347" spans="1:14">
      <c r="A4347" s="3"/>
    </row>
    <row r="4348" spans="1:14">
      <c r="A4348" s="3"/>
    </row>
    <row r="4349" spans="1:14">
      <c r="A4349" s="3"/>
    </row>
    <row r="4350" spans="1:14">
      <c r="A4350" s="3"/>
    </row>
    <row r="4351" spans="1:14">
      <c r="A4351" s="3"/>
    </row>
    <row r="4352" spans="1:14">
      <c r="A4352" s="3"/>
    </row>
    <row r="4353" spans="1:12">
      <c r="A4353" s="3"/>
    </row>
    <row r="4354" spans="1:12">
      <c r="A4354" s="3"/>
    </row>
    <row r="4355" spans="1:12">
      <c r="A4355" s="3"/>
    </row>
    <row r="4356" spans="1:12">
      <c r="A4356" s="3"/>
    </row>
    <row r="4357" spans="1:12">
      <c r="A4357" s="3"/>
    </row>
    <row r="4358" spans="1:12">
      <c r="A4358" s="3"/>
    </row>
    <row r="4359" spans="1:12">
      <c r="A4359" s="3"/>
    </row>
    <row r="4360" spans="1:12">
      <c r="A4360" s="3"/>
    </row>
    <row r="4361" spans="1:12">
      <c r="A4361" s="3"/>
    </row>
    <row r="4362" spans="1:12">
      <c r="A4362" s="3"/>
    </row>
    <row r="4363" spans="1:12">
      <c r="A4363" s="3"/>
    </row>
    <row r="4364" spans="1:12">
      <c r="A4364" s="3"/>
    </row>
    <row r="4365" spans="1:12">
      <c r="A4365" s="3"/>
    </row>
    <row r="4366" spans="1:12">
      <c r="A4366" s="3"/>
    </row>
    <row r="4367" spans="1:12" ht="23.25">
      <c r="A4367" s="535" t="s">
        <v>143</v>
      </c>
      <c r="B4367" s="38"/>
    </row>
    <row r="4368" spans="1:12" ht="15.75">
      <c r="A4368" s="537" t="s">
        <v>2448</v>
      </c>
      <c r="B4368" s="38"/>
      <c r="C4368" s="38"/>
      <c r="D4368" s="38"/>
      <c r="E4368" s="38"/>
      <c r="F4368" s="537" t="s">
        <v>2449</v>
      </c>
      <c r="G4368" s="38"/>
      <c r="H4368" s="38"/>
      <c r="I4368" s="38"/>
      <c r="J4368" s="38"/>
      <c r="K4368" s="537" t="s">
        <v>2447</v>
      </c>
      <c r="L4368" s="38"/>
    </row>
    <row r="4369" spans="6:15" ht="15.75">
      <c r="F4369" s="166" t="s">
        <v>677</v>
      </c>
      <c r="G4369" t="s">
        <v>4756</v>
      </c>
      <c r="H4369" s="38"/>
      <c r="K4369" s="166" t="s">
        <v>676</v>
      </c>
      <c r="L4369" t="s">
        <v>4838</v>
      </c>
      <c r="O4369" s="38"/>
    </row>
    <row r="4370" spans="6:15" ht="15.75">
      <c r="F4370" s="166" t="s">
        <v>676</v>
      </c>
      <c r="G4370" t="s">
        <v>4594</v>
      </c>
      <c r="K4370" s="166" t="s">
        <v>678</v>
      </c>
      <c r="L4370" t="s">
        <v>4962</v>
      </c>
    </row>
    <row r="4371" spans="6:15" ht="15.75">
      <c r="K4371" s="166" t="s">
        <v>676</v>
      </c>
      <c r="L4371" t="s">
        <v>4960</v>
      </c>
    </row>
    <row r="4397" spans="1:12" ht="23.25">
      <c r="A4397" s="535" t="s">
        <v>3173</v>
      </c>
      <c r="B4397" s="38"/>
    </row>
    <row r="4398" spans="1:12" ht="15.75">
      <c r="A4398" s="537" t="s">
        <v>2448</v>
      </c>
      <c r="B4398" s="38"/>
      <c r="C4398" s="38"/>
      <c r="D4398" s="38"/>
      <c r="E4398" s="38"/>
      <c r="F4398" s="537" t="s">
        <v>2449</v>
      </c>
      <c r="G4398" s="38"/>
      <c r="H4398" s="38"/>
      <c r="I4398" s="38"/>
      <c r="J4398" s="38"/>
      <c r="K4398" s="537" t="s">
        <v>2447</v>
      </c>
      <c r="L4398" s="38"/>
    </row>
    <row r="4399" spans="1:12" ht="15.75">
      <c r="A4399" s="166"/>
      <c r="F4399" s="166" t="s">
        <v>676</v>
      </c>
      <c r="G4399" t="s">
        <v>4959</v>
      </c>
      <c r="K4399" s="166" t="s">
        <v>676</v>
      </c>
      <c r="L4399" t="s">
        <v>4783</v>
      </c>
    </row>
    <row r="4400" spans="1:12" ht="15.75">
      <c r="A4400" s="166"/>
      <c r="F4400" s="166"/>
      <c r="K4400" s="166" t="s">
        <v>676</v>
      </c>
      <c r="L4400" t="s">
        <v>4949</v>
      </c>
    </row>
    <row r="4401" spans="1:13" ht="15.75">
      <c r="A4401" s="166"/>
      <c r="F4401" s="166"/>
      <c r="H4401" s="38"/>
      <c r="I4401" s="38"/>
      <c r="K4401" s="166" t="s">
        <v>677</v>
      </c>
      <c r="L4401" t="s">
        <v>4950</v>
      </c>
    </row>
    <row r="4402" spans="1:13" ht="15.75">
      <c r="A4402" s="3"/>
      <c r="K4402" s="166"/>
      <c r="M4402" s="533"/>
    </row>
    <row r="4403" spans="1:13" ht="15.75">
      <c r="A4403" s="3"/>
      <c r="K4403" s="166"/>
    </row>
    <row r="4404" spans="1:13" ht="15.75">
      <c r="A4404" s="3"/>
      <c r="K4404" s="166"/>
    </row>
    <row r="4405" spans="1:13" ht="15.75">
      <c r="A4405" s="3"/>
      <c r="K4405" s="166"/>
    </row>
    <row r="4406" spans="1:13" ht="15.75">
      <c r="A4406" s="3"/>
      <c r="K4406" s="166"/>
    </row>
    <row r="4407" spans="1:13" ht="15.75">
      <c r="A4407" s="3"/>
      <c r="K4407" s="166"/>
    </row>
    <row r="4408" spans="1:13">
      <c r="A4408" s="3"/>
    </row>
    <row r="4409" spans="1:13">
      <c r="A4409" s="3"/>
    </row>
    <row r="4410" spans="1:13">
      <c r="A4410" s="3"/>
    </row>
    <row r="4411" spans="1:13">
      <c r="A4411" s="3"/>
    </row>
    <row r="4412" spans="1:13">
      <c r="A4412" s="3"/>
    </row>
    <row r="4413" spans="1:13">
      <c r="A4413" s="3"/>
    </row>
    <row r="4414" spans="1:13">
      <c r="A4414" s="3"/>
    </row>
    <row r="4415" spans="1:13">
      <c r="A4415" s="3"/>
    </row>
    <row r="4416" spans="1:13">
      <c r="A4416" s="3"/>
    </row>
    <row r="4417" spans="1:14">
      <c r="A4417" s="3"/>
    </row>
    <row r="4418" spans="1:14">
      <c r="A4418" s="3"/>
    </row>
    <row r="4419" spans="1:14">
      <c r="A4419" s="3"/>
    </row>
    <row r="4420" spans="1:14">
      <c r="A4420" s="3"/>
    </row>
    <row r="4421" spans="1:14">
      <c r="A4421" s="3"/>
    </row>
    <row r="4422" spans="1:14">
      <c r="A4422" s="3"/>
    </row>
    <row r="4423" spans="1:14">
      <c r="A4423" s="3"/>
    </row>
    <row r="4424" spans="1:14">
      <c r="A4424" s="3"/>
    </row>
    <row r="4425" spans="1:14">
      <c r="A4425" s="3"/>
    </row>
    <row r="4426" spans="1:14">
      <c r="A4426" s="3"/>
    </row>
    <row r="4427" spans="1:14" ht="23.25">
      <c r="A4427" s="535" t="s">
        <v>3836</v>
      </c>
      <c r="B4427" s="38"/>
    </row>
    <row r="4428" spans="1:14" ht="15.75">
      <c r="A4428" s="537" t="s">
        <v>2448</v>
      </c>
      <c r="B4428" s="38"/>
      <c r="C4428" s="38"/>
      <c r="D4428" s="38"/>
      <c r="E4428" s="38"/>
      <c r="F4428" s="537" t="s">
        <v>2449</v>
      </c>
      <c r="G4428" s="38"/>
      <c r="H4428" s="38"/>
      <c r="I4428" s="38"/>
      <c r="J4428" s="38"/>
      <c r="K4428" s="537" t="s">
        <v>2447</v>
      </c>
      <c r="L4428" s="38"/>
    </row>
    <row r="4429" spans="1:14" ht="15.75">
      <c r="A4429" s="166"/>
      <c r="C4429" s="38"/>
      <c r="D4429" s="38"/>
      <c r="E4429" s="38"/>
      <c r="F4429" s="166" t="s">
        <v>678</v>
      </c>
      <c r="G4429" t="s">
        <v>4845</v>
      </c>
      <c r="H4429" s="38"/>
      <c r="I4429" s="38"/>
      <c r="K4429" s="166" t="s">
        <v>676</v>
      </c>
      <c r="L4429" t="s">
        <v>4777</v>
      </c>
    </row>
    <row r="4430" spans="1:14" ht="15.75">
      <c r="A4430" s="3"/>
      <c r="F4430" s="166"/>
      <c r="H4430" s="38"/>
      <c r="I4430" s="190"/>
      <c r="K4430" s="166"/>
      <c r="M4430" s="38"/>
      <c r="N4430" s="25"/>
    </row>
    <row r="4431" spans="1:14" ht="15.75">
      <c r="A4431" s="3"/>
      <c r="K4431" s="166"/>
      <c r="M4431" s="38"/>
      <c r="N4431" s="38"/>
    </row>
    <row r="4432" spans="1:14" ht="15.75">
      <c r="A4432" s="3"/>
      <c r="K4432" s="166"/>
      <c r="M4432" s="38"/>
      <c r="N4432" s="190"/>
    </row>
    <row r="4433" spans="1:11" ht="15.75">
      <c r="A4433" s="3"/>
      <c r="K4433" s="166"/>
    </row>
    <row r="4434" spans="1:11" ht="15.75">
      <c r="A4434" s="3"/>
      <c r="K4434" s="166"/>
    </row>
    <row r="4435" spans="1:11">
      <c r="A4435" s="3"/>
    </row>
    <row r="4436" spans="1:11">
      <c r="A4436" s="3"/>
    </row>
    <row r="4437" spans="1:11">
      <c r="A4437" s="3"/>
    </row>
    <row r="4438" spans="1:11">
      <c r="A4438" s="3"/>
    </row>
    <row r="4439" spans="1:11">
      <c r="A4439" s="3"/>
    </row>
    <row r="4440" spans="1:11">
      <c r="A4440" s="3"/>
    </row>
    <row r="4441" spans="1:11">
      <c r="A4441" s="3"/>
    </row>
    <row r="4442" spans="1:11">
      <c r="A4442" s="3"/>
    </row>
    <row r="4443" spans="1:11">
      <c r="A4443" s="3"/>
    </row>
    <row r="4444" spans="1:11">
      <c r="A4444" s="3"/>
    </row>
    <row r="4445" spans="1:11">
      <c r="A4445" s="3"/>
    </row>
    <row r="4446" spans="1:11">
      <c r="A4446" s="3"/>
    </row>
    <row r="4447" spans="1:11">
      <c r="A4447" s="3"/>
    </row>
    <row r="4448" spans="1:11">
      <c r="A4448" s="3"/>
    </row>
    <row r="4449" spans="1:15">
      <c r="A4449" s="3"/>
    </row>
    <row r="4450" spans="1:15">
      <c r="A4450" s="3"/>
    </row>
    <row r="4451" spans="1:15">
      <c r="A4451" s="3"/>
    </row>
    <row r="4452" spans="1:15">
      <c r="A4452" s="3"/>
    </row>
    <row r="4453" spans="1:15">
      <c r="A4453" s="3"/>
    </row>
    <row r="4454" spans="1:15">
      <c r="A4454" s="3"/>
    </row>
    <row r="4455" spans="1:15">
      <c r="A4455" s="3"/>
    </row>
    <row r="4456" spans="1:15">
      <c r="A4456" s="3"/>
    </row>
    <row r="4457" spans="1:15" ht="23.25">
      <c r="A4457" s="535" t="s">
        <v>3846</v>
      </c>
      <c r="B4457" s="38"/>
    </row>
    <row r="4458" spans="1:15" ht="15.75">
      <c r="A4458" s="537" t="s">
        <v>2448</v>
      </c>
      <c r="B4458" s="38"/>
      <c r="C4458" s="38"/>
      <c r="D4458" s="38"/>
      <c r="E4458" s="38"/>
      <c r="F4458" s="537" t="s">
        <v>2449</v>
      </c>
      <c r="G4458" s="38"/>
      <c r="H4458" s="38"/>
      <c r="I4458" s="38"/>
      <c r="J4458" s="38"/>
      <c r="K4458" s="537" t="s">
        <v>2447</v>
      </c>
      <c r="L4458" s="38"/>
    </row>
    <row r="4459" spans="1:15" ht="15.75">
      <c r="K4459" s="166" t="s">
        <v>678</v>
      </c>
      <c r="L4459" t="s">
        <v>4674</v>
      </c>
      <c r="O4459" s="38"/>
    </row>
    <row r="4461" spans="1:15" ht="13.15" customHeight="1"/>
    <row r="4487" spans="1:15" ht="23.25">
      <c r="A4487" s="535" t="s">
        <v>3841</v>
      </c>
      <c r="B4487" s="38"/>
    </row>
    <row r="4488" spans="1:15" ht="15.75">
      <c r="A4488" s="537" t="s">
        <v>2448</v>
      </c>
      <c r="B4488" s="38"/>
      <c r="C4488" s="38"/>
      <c r="D4488" s="38"/>
      <c r="E4488" s="38"/>
      <c r="F4488" s="537" t="s">
        <v>2449</v>
      </c>
      <c r="G4488" s="38"/>
      <c r="H4488" s="38"/>
      <c r="I4488" s="38"/>
      <c r="J4488" s="38"/>
      <c r="K4488" s="537" t="s">
        <v>2447</v>
      </c>
      <c r="L4488" s="38"/>
    </row>
    <row r="4489" spans="1:15" ht="15.75">
      <c r="A4489" s="166"/>
      <c r="F4489" s="166"/>
      <c r="K4489" s="166"/>
      <c r="M4489" s="38"/>
      <c r="N4489" s="38"/>
      <c r="O4489" s="38"/>
    </row>
    <row r="4490" spans="1:15" ht="15.75">
      <c r="A4490" s="166"/>
      <c r="F4490" s="166"/>
      <c r="K4490" s="166"/>
      <c r="M4490" s="533"/>
    </row>
    <row r="4491" spans="1:15" ht="15.75">
      <c r="A4491" s="166"/>
      <c r="F4491" s="166"/>
      <c r="H4491" s="38"/>
      <c r="I4491" s="38"/>
      <c r="K4491" s="166"/>
      <c r="M4491" s="533"/>
    </row>
    <row r="4492" spans="1:15" ht="15.75">
      <c r="A4492" s="3"/>
      <c r="K4492" s="166"/>
      <c r="M4492" s="533"/>
    </row>
    <row r="4493" spans="1:15" ht="15.75">
      <c r="A4493" s="3"/>
      <c r="K4493" s="166"/>
    </row>
    <row r="4494" spans="1:15" ht="15.75">
      <c r="A4494" s="3"/>
      <c r="K4494" s="166"/>
    </row>
    <row r="4495" spans="1:15" ht="15.75">
      <c r="A4495" s="3"/>
      <c r="K4495" s="166"/>
    </row>
    <row r="4496" spans="1:15" ht="15.75">
      <c r="A4496" s="3"/>
      <c r="K4496" s="166"/>
    </row>
    <row r="4497" spans="1:11" ht="15.75">
      <c r="A4497" s="3"/>
      <c r="K4497" s="166"/>
    </row>
    <row r="4498" spans="1:11">
      <c r="A4498" s="3"/>
    </row>
    <row r="4499" spans="1:11">
      <c r="A4499" s="3"/>
    </row>
    <row r="4500" spans="1:11">
      <c r="A4500" s="3"/>
    </row>
    <row r="4501" spans="1:11">
      <c r="A4501" s="3"/>
    </row>
    <row r="4502" spans="1:11">
      <c r="A4502" s="3"/>
    </row>
    <row r="4503" spans="1:11">
      <c r="A4503" s="3"/>
    </row>
    <row r="4504" spans="1:11">
      <c r="A4504" s="3"/>
    </row>
    <row r="4505" spans="1:11">
      <c r="A4505" s="3"/>
    </row>
    <row r="4506" spans="1:11">
      <c r="A4506" s="3"/>
    </row>
    <row r="4507" spans="1:11">
      <c r="A4507" s="3"/>
    </row>
    <row r="4508" spans="1:11">
      <c r="A4508" s="3"/>
    </row>
    <row r="4509" spans="1:11">
      <c r="A4509" s="3"/>
    </row>
    <row r="4510" spans="1:11">
      <c r="A4510" s="3"/>
    </row>
    <row r="4511" spans="1:11">
      <c r="A4511" s="3"/>
    </row>
    <row r="4512" spans="1:11">
      <c r="A4512" s="3"/>
    </row>
    <row r="4513" spans="1:14">
      <c r="A4513" s="3"/>
    </row>
    <row r="4514" spans="1:14">
      <c r="A4514" s="3"/>
    </row>
    <row r="4515" spans="1:14">
      <c r="A4515" s="3"/>
    </row>
    <row r="4516" spans="1:14">
      <c r="A4516" s="3"/>
    </row>
    <row r="4517" spans="1:14" ht="23.25">
      <c r="A4517" s="535" t="s">
        <v>3842</v>
      </c>
      <c r="B4517" s="38"/>
    </row>
    <row r="4518" spans="1:14" ht="15.75">
      <c r="A4518" s="537" t="s">
        <v>2448</v>
      </c>
      <c r="B4518" s="38"/>
      <c r="C4518" s="38"/>
      <c r="D4518" s="38"/>
      <c r="E4518" s="38"/>
      <c r="F4518" s="537" t="s">
        <v>2449</v>
      </c>
      <c r="G4518" s="38"/>
      <c r="H4518" s="38"/>
      <c r="I4518" s="38"/>
      <c r="J4518" s="38"/>
      <c r="K4518" s="537" t="s">
        <v>2447</v>
      </c>
      <c r="L4518" s="38"/>
    </row>
    <row r="4519" spans="1:14" ht="15.75">
      <c r="A4519" s="166"/>
      <c r="C4519" s="38"/>
      <c r="D4519" s="38"/>
      <c r="E4519" s="38"/>
      <c r="F4519" s="166"/>
      <c r="H4519" s="21"/>
      <c r="K4519" s="166"/>
      <c r="M4519" s="38"/>
      <c r="N4519" s="38"/>
    </row>
    <row r="4520" spans="1:14" ht="15.75">
      <c r="A4520" s="3"/>
      <c r="C4520" t="s">
        <v>2297</v>
      </c>
      <c r="F4520" s="166"/>
      <c r="H4520" s="38"/>
      <c r="I4520" s="190"/>
      <c r="K4520" s="166"/>
      <c r="M4520" s="38"/>
      <c r="N4520" s="25"/>
    </row>
    <row r="4521" spans="1:14" ht="15.75">
      <c r="A4521" s="3"/>
      <c r="K4521" s="166"/>
      <c r="M4521" s="38"/>
      <c r="N4521" s="38"/>
    </row>
    <row r="4522" spans="1:14" ht="15.75">
      <c r="A4522" s="3"/>
      <c r="K4522" s="166"/>
      <c r="M4522" s="38"/>
      <c r="N4522" s="190"/>
    </row>
    <row r="4523" spans="1:14" ht="15.75">
      <c r="A4523" s="3"/>
      <c r="K4523" s="166"/>
    </row>
    <row r="4524" spans="1:14" ht="15.75">
      <c r="A4524" s="3"/>
      <c r="K4524" s="166"/>
    </row>
    <row r="4525" spans="1:14">
      <c r="A4525" s="3"/>
    </row>
    <row r="4526" spans="1:14">
      <c r="A4526" s="3"/>
    </row>
    <row r="4527" spans="1:14">
      <c r="A4527" s="3"/>
    </row>
    <row r="4528" spans="1:14">
      <c r="A4528" s="3"/>
    </row>
    <row r="4529" spans="1:1">
      <c r="A4529" s="3"/>
    </row>
    <row r="4530" spans="1:1">
      <c r="A4530" s="3"/>
    </row>
    <row r="4531" spans="1:1">
      <c r="A4531" s="3"/>
    </row>
    <row r="4532" spans="1:1">
      <c r="A4532" s="3"/>
    </row>
    <row r="4533" spans="1:1">
      <c r="A4533" s="3"/>
    </row>
    <row r="4534" spans="1:1">
      <c r="A4534" s="3"/>
    </row>
    <row r="4535" spans="1:1">
      <c r="A4535" s="3"/>
    </row>
    <row r="4536" spans="1:1">
      <c r="A4536" s="3"/>
    </row>
    <row r="4537" spans="1:1">
      <c r="A4537" s="3"/>
    </row>
    <row r="4538" spans="1:1">
      <c r="A4538" s="3"/>
    </row>
    <row r="4539" spans="1:1">
      <c r="A4539" s="3"/>
    </row>
    <row r="4540" spans="1:1">
      <c r="A4540" s="3"/>
    </row>
    <row r="4541" spans="1:1">
      <c r="A4541" s="3"/>
    </row>
    <row r="4542" spans="1:1">
      <c r="A4542" s="3"/>
    </row>
    <row r="4543" spans="1:1">
      <c r="A4543" s="3"/>
    </row>
    <row r="4544" spans="1:1">
      <c r="A4544" s="3"/>
    </row>
    <row r="4545" spans="1:12">
      <c r="A4545" s="3"/>
    </row>
    <row r="4546" spans="1:12">
      <c r="A4546" s="3"/>
    </row>
    <row r="4547" spans="1:12" ht="23.25">
      <c r="A4547" s="535" t="s">
        <v>2517</v>
      </c>
      <c r="B4547" s="38"/>
    </row>
    <row r="4548" spans="1:12" ht="15.75">
      <c r="A4548" s="537" t="s">
        <v>2448</v>
      </c>
      <c r="B4548" s="38"/>
      <c r="C4548" s="38"/>
      <c r="D4548" s="38"/>
      <c r="E4548" s="38"/>
      <c r="F4548" s="537" t="s">
        <v>2449</v>
      </c>
      <c r="G4548" s="38"/>
      <c r="H4548" s="38"/>
      <c r="I4548" s="38"/>
      <c r="J4548" s="38"/>
      <c r="K4548" s="537" t="s">
        <v>2447</v>
      </c>
      <c r="L4548" s="38"/>
    </row>
    <row r="4577" spans="1:15" ht="23.25">
      <c r="A4577" s="535" t="s">
        <v>1286</v>
      </c>
      <c r="B4577" s="38"/>
    </row>
    <row r="4578" spans="1:15" ht="15.75">
      <c r="A4578" s="537" t="s">
        <v>2448</v>
      </c>
      <c r="B4578" s="38"/>
      <c r="C4578" s="38"/>
      <c r="D4578" s="38"/>
      <c r="E4578" s="38"/>
      <c r="F4578" s="537" t="s">
        <v>2449</v>
      </c>
      <c r="G4578" s="38"/>
      <c r="H4578" s="38"/>
      <c r="I4578" s="38"/>
      <c r="J4578" s="38"/>
      <c r="K4578" s="537" t="s">
        <v>2447</v>
      </c>
      <c r="L4578" s="38"/>
    </row>
    <row r="4579" spans="1:15" ht="15.75">
      <c r="A4579" s="166"/>
      <c r="F4579" s="166"/>
      <c r="K4579" s="166"/>
      <c r="M4579" s="38"/>
      <c r="N4579" s="38"/>
      <c r="O4579" s="38"/>
    </row>
    <row r="4580" spans="1:15" ht="15.75">
      <c r="A4580" s="166"/>
      <c r="F4580" s="166"/>
      <c r="K4580" s="166"/>
      <c r="M4580" s="533"/>
    </row>
    <row r="4581" spans="1:15" ht="15.75">
      <c r="A4581" s="166"/>
      <c r="F4581" s="166"/>
      <c r="H4581" s="38"/>
      <c r="I4581" s="38"/>
      <c r="K4581" s="166"/>
      <c r="M4581" s="533"/>
    </row>
    <row r="4582" spans="1:15" ht="15.75">
      <c r="A4582" s="3"/>
      <c r="K4582" s="166"/>
      <c r="M4582" s="533"/>
    </row>
    <row r="4583" spans="1:15" ht="15.75">
      <c r="A4583" s="3"/>
      <c r="K4583" s="166"/>
    </row>
    <row r="4584" spans="1:15" ht="15.75">
      <c r="A4584" s="3"/>
      <c r="K4584" s="166"/>
    </row>
    <row r="4585" spans="1:15" ht="15.75">
      <c r="A4585" s="3"/>
      <c r="K4585" s="166"/>
    </row>
    <row r="4586" spans="1:15" ht="15.75">
      <c r="A4586" s="3"/>
      <c r="K4586" s="166"/>
    </row>
    <row r="4587" spans="1:15" ht="15.75">
      <c r="A4587" s="3"/>
      <c r="K4587" s="166"/>
    </row>
    <row r="4588" spans="1:15">
      <c r="A4588" s="3"/>
    </row>
    <row r="4589" spans="1:15">
      <c r="A4589" s="3"/>
    </row>
    <row r="4590" spans="1:15">
      <c r="A4590" s="3"/>
    </row>
    <row r="4591" spans="1:15">
      <c r="A4591" s="3"/>
    </row>
    <row r="4592" spans="1:15">
      <c r="A4592" s="3"/>
    </row>
    <row r="4593" spans="1:12">
      <c r="A4593" s="3"/>
    </row>
    <row r="4594" spans="1:12">
      <c r="A4594" s="3"/>
    </row>
    <row r="4595" spans="1:12">
      <c r="A4595" s="3"/>
    </row>
    <row r="4596" spans="1:12">
      <c r="A4596" s="3"/>
    </row>
    <row r="4597" spans="1:12">
      <c r="A4597" s="3"/>
    </row>
    <row r="4598" spans="1:12">
      <c r="A4598" s="3"/>
    </row>
    <row r="4599" spans="1:12">
      <c r="A4599" s="3"/>
    </row>
    <row r="4600" spans="1:12">
      <c r="A4600" s="3"/>
    </row>
    <row r="4601" spans="1:12">
      <c r="A4601" s="3"/>
    </row>
    <row r="4602" spans="1:12">
      <c r="A4602" s="3"/>
    </row>
    <row r="4603" spans="1:12">
      <c r="A4603" s="3"/>
    </row>
    <row r="4604" spans="1:12">
      <c r="A4604" s="3"/>
    </row>
    <row r="4605" spans="1:12">
      <c r="A4605" s="3"/>
    </row>
    <row r="4606" spans="1:12">
      <c r="A4606" s="3"/>
    </row>
    <row r="4607" spans="1:12" ht="23.25">
      <c r="A4607" s="535" t="s">
        <v>2518</v>
      </c>
      <c r="B4607" s="38"/>
    </row>
    <row r="4608" spans="1:12" ht="15.75">
      <c r="A4608" s="537" t="s">
        <v>2448</v>
      </c>
      <c r="B4608" s="38"/>
      <c r="C4608" s="38"/>
      <c r="D4608" s="38"/>
      <c r="E4608" s="38"/>
      <c r="F4608" s="537" t="s">
        <v>2449</v>
      </c>
      <c r="G4608" s="38"/>
      <c r="H4608" s="38"/>
      <c r="I4608" s="38"/>
      <c r="J4608" s="38"/>
      <c r="K4608" s="537" t="s">
        <v>2447</v>
      </c>
      <c r="L4608" s="38"/>
    </row>
    <row r="4609" spans="1:14" ht="15.75">
      <c r="A4609" s="166"/>
      <c r="C4609" s="38"/>
      <c r="D4609" s="38"/>
      <c r="E4609" s="38"/>
      <c r="F4609" s="166"/>
      <c r="H4609" s="21"/>
      <c r="K4609" s="166" t="s">
        <v>677</v>
      </c>
      <c r="L4609" t="s">
        <v>4946</v>
      </c>
      <c r="M4609" s="38"/>
      <c r="N4609" s="38"/>
    </row>
    <row r="4610" spans="1:14" ht="15.75">
      <c r="A4610" s="3"/>
      <c r="F4610" s="166"/>
      <c r="H4610" s="38"/>
      <c r="I4610" s="190"/>
      <c r="K4610" s="166"/>
      <c r="M4610" s="38"/>
      <c r="N4610" s="25"/>
    </row>
    <row r="4611" spans="1:14" ht="15.75">
      <c r="A4611" s="3"/>
      <c r="K4611" s="166"/>
      <c r="M4611" s="38"/>
      <c r="N4611" s="38"/>
    </row>
    <row r="4612" spans="1:14" ht="15.75">
      <c r="A4612" s="3"/>
      <c r="K4612" s="166"/>
      <c r="M4612" s="38"/>
      <c r="N4612" s="190"/>
    </row>
    <row r="4613" spans="1:14" ht="15.75">
      <c r="A4613" s="3"/>
      <c r="K4613" s="166"/>
    </row>
    <row r="4614" spans="1:14" ht="15.75">
      <c r="A4614" s="3"/>
      <c r="K4614" s="166"/>
    </row>
    <row r="4615" spans="1:14">
      <c r="A4615" s="3"/>
    </row>
    <row r="4616" spans="1:14">
      <c r="A4616" s="3"/>
    </row>
    <row r="4617" spans="1:14">
      <c r="A4617" s="3"/>
    </row>
    <row r="4618" spans="1:14">
      <c r="A4618" s="3"/>
    </row>
    <row r="4619" spans="1:14">
      <c r="A4619" s="3"/>
    </row>
    <row r="4620" spans="1:14">
      <c r="A4620" s="3"/>
    </row>
    <row r="4621" spans="1:14">
      <c r="A4621" s="3"/>
    </row>
    <row r="4622" spans="1:14">
      <c r="A4622" s="3"/>
    </row>
    <row r="4623" spans="1:14">
      <c r="A4623" s="3"/>
    </row>
    <row r="4624" spans="1:14">
      <c r="A4624" s="3"/>
    </row>
    <row r="4625" spans="1:12">
      <c r="A4625" s="3"/>
    </row>
    <row r="4626" spans="1:12">
      <c r="A4626" s="3"/>
    </row>
    <row r="4627" spans="1:12">
      <c r="A4627" s="3"/>
    </row>
    <row r="4628" spans="1:12">
      <c r="A4628" s="3"/>
    </row>
    <row r="4629" spans="1:12">
      <c r="A4629" s="3"/>
    </row>
    <row r="4630" spans="1:12">
      <c r="A4630" s="3"/>
    </row>
    <row r="4631" spans="1:12">
      <c r="A4631" s="3"/>
    </row>
    <row r="4632" spans="1:12">
      <c r="A4632" s="3"/>
    </row>
    <row r="4633" spans="1:12">
      <c r="A4633" s="3"/>
    </row>
    <row r="4634" spans="1:12">
      <c r="A4634" s="3"/>
    </row>
    <row r="4635" spans="1:12">
      <c r="A4635" s="3"/>
    </row>
    <row r="4636" spans="1:12">
      <c r="A4636" s="3"/>
    </row>
    <row r="4637" spans="1:12" ht="23.25">
      <c r="A4637" s="535" t="s">
        <v>3828</v>
      </c>
      <c r="B4637" s="38"/>
    </row>
    <row r="4638" spans="1:12" ht="15.75">
      <c r="A4638" s="537" t="s">
        <v>2448</v>
      </c>
      <c r="B4638" s="38"/>
      <c r="C4638" s="38"/>
      <c r="D4638" s="38"/>
      <c r="E4638" s="38"/>
      <c r="F4638" s="537" t="s">
        <v>2449</v>
      </c>
      <c r="G4638" s="38"/>
      <c r="H4638" s="38"/>
      <c r="I4638" s="38"/>
      <c r="J4638" s="38"/>
      <c r="K4638" s="537" t="s">
        <v>2447</v>
      </c>
      <c r="L4638" s="38"/>
    </row>
    <row r="4639" spans="1:12" ht="15.75">
      <c r="A4639" s="166" t="s">
        <v>677</v>
      </c>
      <c r="B4639" t="s">
        <v>4773</v>
      </c>
      <c r="C4639" s="38"/>
      <c r="K4639" s="166" t="s">
        <v>676</v>
      </c>
      <c r="L4639" t="s">
        <v>4836</v>
      </c>
    </row>
    <row r="4640" spans="1:12" ht="15.75">
      <c r="K4640" s="166" t="s">
        <v>676</v>
      </c>
      <c r="L4640" t="s">
        <v>4847</v>
      </c>
    </row>
    <row r="4641" spans="10:11">
      <c r="J4641" t="s">
        <v>2297</v>
      </c>
    </row>
    <row r="4643" spans="10:11">
      <c r="K4643" t="s">
        <v>2297</v>
      </c>
    </row>
    <row r="4667" spans="1:15" ht="23.25">
      <c r="A4667" s="535" t="s">
        <v>2523</v>
      </c>
      <c r="B4667" s="38"/>
    </row>
    <row r="4668" spans="1:15" ht="15.75">
      <c r="A4668" s="537" t="s">
        <v>2448</v>
      </c>
      <c r="B4668" s="38"/>
      <c r="C4668" s="38"/>
      <c r="D4668" s="38"/>
      <c r="E4668" s="38"/>
      <c r="F4668" s="537" t="s">
        <v>2449</v>
      </c>
      <c r="G4668" s="38"/>
      <c r="H4668" s="38"/>
      <c r="I4668" s="38"/>
      <c r="J4668" s="38"/>
      <c r="K4668" s="537" t="s">
        <v>2447</v>
      </c>
      <c r="L4668" s="38"/>
    </row>
    <row r="4669" spans="1:15" ht="15.75">
      <c r="A4669" s="166"/>
      <c r="F4669" s="166"/>
      <c r="K4669" s="166" t="s">
        <v>677</v>
      </c>
      <c r="L4669" t="s">
        <v>4780</v>
      </c>
      <c r="M4669" s="38"/>
      <c r="N4669" s="25"/>
      <c r="O4669" s="38"/>
    </row>
    <row r="4670" spans="1:15" ht="15.75">
      <c r="A4670" s="166"/>
      <c r="F4670" s="166"/>
      <c r="K4670" s="166" t="s">
        <v>676</v>
      </c>
      <c r="L4670" t="s">
        <v>4776</v>
      </c>
      <c r="M4670" s="38"/>
      <c r="N4670" s="25"/>
    </row>
    <row r="4671" spans="1:15" ht="15.75">
      <c r="A4671" s="166"/>
      <c r="F4671" s="166"/>
      <c r="H4671" s="38"/>
      <c r="I4671" s="38"/>
      <c r="K4671" s="166"/>
      <c r="M4671" s="533"/>
    </row>
    <row r="4672" spans="1:15" ht="15.75">
      <c r="A4672" s="3"/>
      <c r="K4672" s="166"/>
      <c r="M4672" s="533"/>
    </row>
    <row r="4673" spans="1:11" ht="15.75">
      <c r="A4673" s="3"/>
      <c r="K4673" s="166"/>
    </row>
    <row r="4674" spans="1:11" ht="15.75">
      <c r="A4674" s="3"/>
      <c r="K4674" s="166"/>
    </row>
    <row r="4675" spans="1:11" ht="15.75">
      <c r="A4675" s="3"/>
      <c r="K4675" s="166"/>
    </row>
    <row r="4676" spans="1:11" ht="15.75">
      <c r="A4676" s="3"/>
      <c r="K4676" s="166"/>
    </row>
    <row r="4677" spans="1:11" ht="15.75">
      <c r="A4677" s="3"/>
      <c r="K4677" s="166"/>
    </row>
    <row r="4678" spans="1:11">
      <c r="A4678" s="3"/>
    </row>
    <row r="4679" spans="1:11">
      <c r="A4679" s="3"/>
    </row>
    <row r="4680" spans="1:11">
      <c r="A4680" s="3"/>
    </row>
    <row r="4681" spans="1:11">
      <c r="A4681" s="3"/>
    </row>
    <row r="4682" spans="1:11">
      <c r="A4682" s="3"/>
    </row>
    <row r="4683" spans="1:11">
      <c r="A4683" s="3"/>
    </row>
    <row r="4684" spans="1:11">
      <c r="A4684" s="3"/>
    </row>
    <row r="4685" spans="1:11">
      <c r="A4685" s="3"/>
    </row>
    <row r="4686" spans="1:11">
      <c r="A4686" s="3"/>
    </row>
    <row r="4687" spans="1:11">
      <c r="A4687" s="3"/>
    </row>
    <row r="4688" spans="1:11">
      <c r="A4688" s="3"/>
    </row>
    <row r="4689" spans="1:14">
      <c r="A4689" s="3"/>
    </row>
    <row r="4690" spans="1:14">
      <c r="A4690" s="3"/>
    </row>
    <row r="4691" spans="1:14">
      <c r="A4691" s="3"/>
    </row>
    <row r="4692" spans="1:14">
      <c r="A4692" s="3"/>
    </row>
    <row r="4693" spans="1:14">
      <c r="A4693" s="3"/>
    </row>
    <row r="4694" spans="1:14">
      <c r="A4694" s="3"/>
    </row>
    <row r="4695" spans="1:14">
      <c r="A4695" s="3"/>
    </row>
    <row r="4696" spans="1:14">
      <c r="A4696" s="3"/>
    </row>
    <row r="4697" spans="1:14" ht="23.25">
      <c r="A4697" s="535" t="s">
        <v>1596</v>
      </c>
      <c r="B4697" s="38"/>
    </row>
    <row r="4698" spans="1:14" ht="15.75">
      <c r="A4698" s="537" t="s">
        <v>2448</v>
      </c>
      <c r="B4698" s="38"/>
      <c r="C4698" s="38"/>
      <c r="D4698" s="38"/>
      <c r="E4698" s="38"/>
      <c r="F4698" s="537" t="s">
        <v>2449</v>
      </c>
      <c r="G4698" s="38"/>
      <c r="H4698" s="38"/>
      <c r="I4698" s="38"/>
      <c r="J4698" s="38"/>
      <c r="K4698" s="537" t="s">
        <v>2447</v>
      </c>
      <c r="L4698" s="38"/>
    </row>
    <row r="4699" spans="1:14" ht="15.75">
      <c r="A4699" s="166" t="s">
        <v>678</v>
      </c>
      <c r="B4699" t="s">
        <v>4749</v>
      </c>
      <c r="E4699" s="38"/>
      <c r="F4699" s="166"/>
      <c r="H4699" s="21"/>
      <c r="K4699" s="166" t="s">
        <v>677</v>
      </c>
      <c r="L4699" t="s">
        <v>4847</v>
      </c>
    </row>
    <row r="4700" spans="1:14" ht="15.75">
      <c r="A4700" s="3"/>
      <c r="F4700" s="166"/>
      <c r="H4700" s="38"/>
      <c r="I4700" s="190"/>
      <c r="K4700" s="166" t="s">
        <v>678</v>
      </c>
      <c r="L4700" t="s">
        <v>4944</v>
      </c>
    </row>
    <row r="4701" spans="1:14" ht="15.75">
      <c r="A4701" s="3"/>
      <c r="K4701" s="166"/>
      <c r="M4701" s="38"/>
      <c r="N4701" s="38"/>
    </row>
    <row r="4702" spans="1:14" ht="15.75">
      <c r="A4702" s="3"/>
      <c r="K4702" s="166"/>
      <c r="M4702" s="38"/>
      <c r="N4702" s="190"/>
    </row>
    <row r="4703" spans="1:14" ht="15.75">
      <c r="A4703" s="3"/>
      <c r="K4703" s="166"/>
    </row>
    <row r="4704" spans="1:14" ht="15.75">
      <c r="A4704" s="3"/>
      <c r="K4704" s="166"/>
    </row>
    <row r="4705" spans="1:1">
      <c r="A4705" s="3"/>
    </row>
    <row r="4706" spans="1:1">
      <c r="A4706" s="3"/>
    </row>
    <row r="4707" spans="1:1">
      <c r="A4707" s="3"/>
    </row>
    <row r="4708" spans="1:1">
      <c r="A4708" s="3"/>
    </row>
    <row r="4709" spans="1:1">
      <c r="A4709" s="3"/>
    </row>
    <row r="4710" spans="1:1">
      <c r="A4710" s="3"/>
    </row>
    <row r="4711" spans="1:1">
      <c r="A4711" s="3"/>
    </row>
    <row r="4712" spans="1:1">
      <c r="A4712" s="3"/>
    </row>
    <row r="4713" spans="1:1">
      <c r="A4713" s="3"/>
    </row>
    <row r="4714" spans="1:1">
      <c r="A4714" s="3"/>
    </row>
    <row r="4715" spans="1:1">
      <c r="A4715" s="3"/>
    </row>
    <row r="4716" spans="1:1">
      <c r="A4716" s="3"/>
    </row>
    <row r="4717" spans="1:1">
      <c r="A4717" s="3"/>
    </row>
    <row r="4718" spans="1:1">
      <c r="A4718" s="3"/>
    </row>
    <row r="4719" spans="1:1">
      <c r="A4719" s="3"/>
    </row>
    <row r="4720" spans="1:1">
      <c r="A4720" s="3"/>
    </row>
    <row r="4721" spans="1:14">
      <c r="A4721" s="3"/>
    </row>
    <row r="4722" spans="1:14">
      <c r="A4722" s="3"/>
    </row>
    <row r="4723" spans="1:14">
      <c r="A4723" s="3"/>
    </row>
    <row r="4724" spans="1:14">
      <c r="A4724" s="3"/>
    </row>
    <row r="4725" spans="1:14">
      <c r="A4725" s="3"/>
    </row>
    <row r="4726" spans="1:14">
      <c r="A4726" s="3"/>
    </row>
    <row r="4727" spans="1:14" ht="23.25">
      <c r="A4727" s="535" t="s">
        <v>179</v>
      </c>
      <c r="B4727" s="38"/>
    </row>
    <row r="4728" spans="1:14" ht="15.75">
      <c r="A4728" s="537" t="s">
        <v>2448</v>
      </c>
      <c r="B4728" s="38"/>
      <c r="C4728" s="38"/>
      <c r="D4728" s="38"/>
      <c r="E4728" s="38"/>
      <c r="F4728" s="537" t="s">
        <v>2449</v>
      </c>
      <c r="G4728" s="38"/>
      <c r="H4728" s="38"/>
      <c r="I4728" s="38"/>
      <c r="J4728" s="38"/>
      <c r="K4728" s="537" t="s">
        <v>2447</v>
      </c>
      <c r="L4728" s="38"/>
    </row>
    <row r="4729" spans="1:14" ht="15.75">
      <c r="K4729" s="166" t="s">
        <v>678</v>
      </c>
      <c r="L4729" t="s">
        <v>4753</v>
      </c>
      <c r="M4729" s="38"/>
      <c r="N4729" s="38"/>
    </row>
    <row r="4757" spans="1:15" ht="23.25">
      <c r="A4757" s="535" t="s">
        <v>2506</v>
      </c>
      <c r="B4757" s="38"/>
    </row>
    <row r="4758" spans="1:15" ht="15.75">
      <c r="A4758" s="537" t="s">
        <v>2448</v>
      </c>
      <c r="B4758" s="38"/>
      <c r="C4758" s="38"/>
      <c r="D4758" s="38"/>
      <c r="E4758" s="38"/>
      <c r="F4758" s="537" t="s">
        <v>2449</v>
      </c>
      <c r="G4758" s="38"/>
      <c r="H4758" s="38"/>
      <c r="I4758" s="38"/>
      <c r="J4758" s="38"/>
      <c r="K4758" s="537" t="s">
        <v>2447</v>
      </c>
      <c r="L4758" s="38"/>
    </row>
    <row r="4759" spans="1:15" ht="15.75">
      <c r="A4759" s="166"/>
      <c r="F4759" s="166"/>
      <c r="K4759" s="166"/>
      <c r="M4759" s="38"/>
      <c r="N4759" s="38"/>
      <c r="O4759" s="38"/>
    </row>
    <row r="4760" spans="1:15" ht="15.75">
      <c r="A4760" s="166"/>
      <c r="F4760" s="166"/>
      <c r="K4760" s="166"/>
      <c r="M4760" s="533"/>
    </row>
    <row r="4761" spans="1:15" ht="15.75">
      <c r="A4761" s="166"/>
      <c r="F4761" s="166"/>
      <c r="H4761" s="38"/>
      <c r="I4761" s="38"/>
      <c r="K4761" s="166"/>
      <c r="M4761" s="533"/>
    </row>
    <row r="4762" spans="1:15" ht="15.75">
      <c r="A4762" s="3"/>
      <c r="K4762" s="166"/>
      <c r="M4762" s="533"/>
    </row>
    <row r="4763" spans="1:15" ht="15.75">
      <c r="A4763" s="3"/>
      <c r="K4763" s="166"/>
    </row>
    <row r="4764" spans="1:15" ht="15.75">
      <c r="A4764" s="3"/>
      <c r="K4764" s="166"/>
    </row>
    <row r="4765" spans="1:15" ht="15.75">
      <c r="A4765" s="3"/>
      <c r="K4765" s="166"/>
    </row>
    <row r="4766" spans="1:15" ht="15.75">
      <c r="A4766" s="3"/>
      <c r="K4766" s="166"/>
    </row>
    <row r="4767" spans="1:15" ht="15.75">
      <c r="A4767" s="3"/>
      <c r="K4767" s="166"/>
    </row>
    <row r="4768" spans="1:15">
      <c r="A4768" s="3"/>
    </row>
    <row r="4769" spans="1:1">
      <c r="A4769" s="3"/>
    </row>
    <row r="4770" spans="1:1">
      <c r="A4770" s="3"/>
    </row>
    <row r="4771" spans="1:1">
      <c r="A4771" s="3"/>
    </row>
    <row r="4772" spans="1:1">
      <c r="A4772" s="3"/>
    </row>
    <row r="4773" spans="1:1">
      <c r="A4773" s="3"/>
    </row>
    <row r="4774" spans="1:1">
      <c r="A4774" s="3"/>
    </row>
    <row r="4775" spans="1:1">
      <c r="A4775" s="3"/>
    </row>
    <row r="4776" spans="1:1">
      <c r="A4776" s="3"/>
    </row>
    <row r="4777" spans="1:1">
      <c r="A4777" s="3"/>
    </row>
    <row r="4778" spans="1:1">
      <c r="A4778" s="3"/>
    </row>
    <row r="4779" spans="1:1">
      <c r="A4779" s="3"/>
    </row>
    <row r="4780" spans="1:1">
      <c r="A4780" s="3"/>
    </row>
    <row r="4781" spans="1:1">
      <c r="A4781" s="3"/>
    </row>
    <row r="4782" spans="1:1">
      <c r="A4782" s="3"/>
    </row>
    <row r="4783" spans="1:1">
      <c r="A4783" s="3"/>
    </row>
    <row r="4784" spans="1:1">
      <c r="A4784" s="3"/>
    </row>
    <row r="4785" spans="1:14">
      <c r="A4785" s="3"/>
    </row>
    <row r="4786" spans="1:14">
      <c r="A4786" s="3"/>
    </row>
    <row r="4787" spans="1:14" ht="23.25">
      <c r="A4787" s="535" t="s">
        <v>4070</v>
      </c>
      <c r="B4787" s="38"/>
    </row>
    <row r="4788" spans="1:14" ht="15.75">
      <c r="A4788" s="537" t="s">
        <v>2448</v>
      </c>
      <c r="B4788" s="38"/>
      <c r="C4788" s="38"/>
      <c r="D4788" s="38"/>
      <c r="E4788" s="38"/>
      <c r="F4788" s="537" t="s">
        <v>2449</v>
      </c>
      <c r="G4788" s="38"/>
      <c r="H4788" s="38"/>
      <c r="I4788" s="38"/>
      <c r="J4788" s="38"/>
      <c r="K4788" s="537" t="s">
        <v>2447</v>
      </c>
      <c r="L4788" s="38"/>
    </row>
    <row r="4789" spans="1:14" ht="15.75">
      <c r="A4789" s="166" t="s">
        <v>2297</v>
      </c>
      <c r="C4789" s="38"/>
      <c r="D4789" s="38"/>
      <c r="E4789" s="38"/>
      <c r="F4789" s="166" t="s">
        <v>678</v>
      </c>
      <c r="G4789" t="s">
        <v>4952</v>
      </c>
      <c r="H4789" s="38"/>
      <c r="K4789" s="166" t="s">
        <v>677</v>
      </c>
      <c r="L4789" t="s">
        <v>4946</v>
      </c>
      <c r="M4789" s="38"/>
      <c r="N4789" s="38"/>
    </row>
    <row r="4790" spans="1:14" ht="15.75">
      <c r="A4790" s="3"/>
      <c r="F4790" s="166"/>
      <c r="H4790" s="38"/>
      <c r="I4790" s="190"/>
      <c r="K4790" s="166" t="s">
        <v>677</v>
      </c>
      <c r="L4790" t="s">
        <v>4954</v>
      </c>
      <c r="M4790" s="38"/>
      <c r="N4790" s="38"/>
    </row>
    <row r="4791" spans="1:14" ht="15.75">
      <c r="A4791" s="3"/>
      <c r="K4791" s="166" t="s">
        <v>678</v>
      </c>
      <c r="L4791" t="s">
        <v>4943</v>
      </c>
    </row>
    <row r="4792" spans="1:14" ht="15.75">
      <c r="A4792" s="3"/>
      <c r="K4792" s="166" t="s">
        <v>678</v>
      </c>
      <c r="L4792" t="s">
        <v>4962</v>
      </c>
    </row>
    <row r="4793" spans="1:14" ht="15.75">
      <c r="A4793" s="3"/>
      <c r="K4793" s="166"/>
    </row>
    <row r="4794" spans="1:14" ht="15.75">
      <c r="A4794" s="3"/>
      <c r="K4794" s="166"/>
    </row>
    <row r="4795" spans="1:14">
      <c r="A4795" s="3"/>
    </row>
    <row r="4796" spans="1:14">
      <c r="A4796" s="3"/>
    </row>
    <row r="4797" spans="1:14">
      <c r="A4797" s="3"/>
    </row>
    <row r="4798" spans="1:14">
      <c r="A4798" s="3"/>
    </row>
    <row r="4799" spans="1:14">
      <c r="A4799" s="3"/>
    </row>
    <row r="4800" spans="1:14">
      <c r="A4800" s="3"/>
    </row>
    <row r="4801" spans="1:1">
      <c r="A4801" s="3"/>
    </row>
    <row r="4802" spans="1:1">
      <c r="A4802" s="3"/>
    </row>
    <row r="4803" spans="1:1">
      <c r="A4803" s="3"/>
    </row>
    <row r="4804" spans="1:1">
      <c r="A4804" s="3"/>
    </row>
    <row r="4805" spans="1:1">
      <c r="A4805" s="3"/>
    </row>
    <row r="4806" spans="1:1">
      <c r="A4806" s="3"/>
    </row>
    <row r="4807" spans="1:1">
      <c r="A4807" s="3"/>
    </row>
    <row r="4808" spans="1:1">
      <c r="A4808" s="3"/>
    </row>
    <row r="4809" spans="1:1">
      <c r="A4809" s="3"/>
    </row>
    <row r="4810" spans="1:1">
      <c r="A4810" s="3"/>
    </row>
    <row r="4811" spans="1:1">
      <c r="A4811" s="3"/>
    </row>
    <row r="4812" spans="1:1">
      <c r="A4812" s="3"/>
    </row>
    <row r="4813" spans="1:1">
      <c r="A4813" s="3"/>
    </row>
    <row r="4814" spans="1:1">
      <c r="A4814" s="3"/>
    </row>
    <row r="4815" spans="1:1">
      <c r="A4815" s="3"/>
    </row>
    <row r="4816" spans="1:1">
      <c r="A4816" s="3"/>
    </row>
    <row r="4817" spans="1:12" ht="23.25">
      <c r="A4817" s="535" t="s">
        <v>2095</v>
      </c>
      <c r="B4817" s="38"/>
    </row>
    <row r="4818" spans="1:12" ht="15.75">
      <c r="A4818" s="537" t="s">
        <v>2448</v>
      </c>
      <c r="B4818" s="38"/>
      <c r="C4818" s="38"/>
      <c r="D4818" s="38"/>
      <c r="E4818" s="38"/>
      <c r="F4818" s="537" t="s">
        <v>2449</v>
      </c>
      <c r="G4818" s="38"/>
      <c r="H4818" s="38"/>
      <c r="I4818" s="38"/>
      <c r="J4818" s="38"/>
      <c r="K4818" s="537" t="s">
        <v>2447</v>
      </c>
      <c r="L4818" s="38"/>
    </row>
    <row r="4819" spans="1:12" ht="15.75">
      <c r="A4819" s="166" t="s">
        <v>4850</v>
      </c>
      <c r="B4819" t="s">
        <v>4781</v>
      </c>
      <c r="K4819" s="166" t="s">
        <v>677</v>
      </c>
      <c r="L4819" t="s">
        <v>4843</v>
      </c>
    </row>
    <row r="4820" spans="1:12" ht="15.75">
      <c r="A4820" s="166" t="s">
        <v>4850</v>
      </c>
      <c r="B4820" t="s">
        <v>4842</v>
      </c>
    </row>
    <row r="4825" spans="1:12">
      <c r="D4825" t="s">
        <v>2297</v>
      </c>
    </row>
    <row r="4847" spans="1:12" ht="23.25">
      <c r="A4847" s="535" t="s">
        <v>3827</v>
      </c>
      <c r="B4847" s="38"/>
    </row>
    <row r="4848" spans="1:12" ht="15.75">
      <c r="A4848" s="537" t="s">
        <v>2448</v>
      </c>
      <c r="B4848" s="38"/>
      <c r="C4848" s="38"/>
      <c r="D4848" s="38"/>
      <c r="E4848" s="38"/>
      <c r="F4848" s="537" t="s">
        <v>2449</v>
      </c>
      <c r="G4848" s="38"/>
      <c r="H4848" s="38"/>
      <c r="I4848" s="38"/>
      <c r="J4848" s="38"/>
      <c r="K4848" s="537" t="s">
        <v>2447</v>
      </c>
      <c r="L4848" s="38"/>
    </row>
    <row r="4849" spans="1:15" ht="15.75">
      <c r="A4849" s="166"/>
      <c r="F4849" s="166"/>
      <c r="K4849" s="166"/>
      <c r="M4849" s="38"/>
      <c r="N4849" s="38"/>
      <c r="O4849" s="38"/>
    </row>
    <row r="4850" spans="1:15" ht="15.75">
      <c r="A4850" s="166"/>
      <c r="F4850" s="166"/>
      <c r="K4850" s="166"/>
      <c r="M4850" s="533"/>
    </row>
    <row r="4851" spans="1:15" ht="15.75">
      <c r="A4851" s="166"/>
      <c r="F4851" s="166"/>
      <c r="H4851" s="38"/>
      <c r="I4851" s="38"/>
      <c r="K4851" s="166"/>
      <c r="M4851" s="533"/>
    </row>
    <row r="4852" spans="1:15" ht="15.75">
      <c r="A4852" s="3"/>
      <c r="K4852" s="166"/>
      <c r="M4852" s="533"/>
    </row>
    <row r="4853" spans="1:15" ht="15.75">
      <c r="A4853" s="3"/>
      <c r="K4853" s="166"/>
    </row>
    <row r="4854" spans="1:15" ht="15.75">
      <c r="A4854" s="3"/>
      <c r="K4854" s="166"/>
    </row>
    <row r="4855" spans="1:15" ht="15.75">
      <c r="A4855" s="3"/>
      <c r="K4855" s="166"/>
    </row>
    <row r="4856" spans="1:15" ht="15.75">
      <c r="A4856" s="3"/>
      <c r="K4856" s="166"/>
    </row>
    <row r="4857" spans="1:15" ht="15.75">
      <c r="A4857" s="3"/>
      <c r="K4857" s="166"/>
    </row>
    <row r="4858" spans="1:15">
      <c r="A4858" s="3"/>
    </row>
    <row r="4859" spans="1:15">
      <c r="A4859" s="3"/>
    </row>
    <row r="4860" spans="1:15">
      <c r="A4860" s="3"/>
    </row>
    <row r="4861" spans="1:15">
      <c r="A4861" s="3"/>
    </row>
    <row r="4862" spans="1:15">
      <c r="A4862" s="3"/>
    </row>
    <row r="4863" spans="1:15">
      <c r="A4863" s="3"/>
    </row>
    <row r="4864" spans="1:15">
      <c r="A4864" s="3"/>
    </row>
    <row r="4865" spans="1:14">
      <c r="A4865" s="3"/>
    </row>
    <row r="4866" spans="1:14">
      <c r="A4866" s="3"/>
    </row>
    <row r="4867" spans="1:14">
      <c r="A4867" s="3"/>
    </row>
    <row r="4868" spans="1:14">
      <c r="A4868" s="3"/>
    </row>
    <row r="4869" spans="1:14">
      <c r="A4869" s="3"/>
    </row>
    <row r="4870" spans="1:14">
      <c r="A4870" s="3"/>
    </row>
    <row r="4871" spans="1:14">
      <c r="A4871" s="3"/>
    </row>
    <row r="4872" spans="1:14">
      <c r="A4872" s="3"/>
    </row>
    <row r="4873" spans="1:14">
      <c r="A4873" s="3"/>
    </row>
    <row r="4874" spans="1:14">
      <c r="A4874" s="3"/>
    </row>
    <row r="4875" spans="1:14">
      <c r="A4875" s="3"/>
    </row>
    <row r="4876" spans="1:14">
      <c r="A4876" s="3"/>
    </row>
    <row r="4877" spans="1:14" ht="23.25">
      <c r="A4877" s="535" t="s">
        <v>2525</v>
      </c>
      <c r="B4877" s="38"/>
    </row>
    <row r="4878" spans="1:14" ht="15.75">
      <c r="A4878" s="537" t="s">
        <v>2448</v>
      </c>
      <c r="B4878" s="38"/>
      <c r="C4878" s="38"/>
      <c r="D4878" s="38"/>
      <c r="E4878" s="38"/>
      <c r="F4878" s="537" t="s">
        <v>2449</v>
      </c>
      <c r="G4878" s="38"/>
      <c r="H4878" s="38"/>
      <c r="I4878" s="38"/>
      <c r="J4878" s="38"/>
      <c r="K4878" s="537" t="s">
        <v>2447</v>
      </c>
      <c r="L4878" s="38"/>
    </row>
    <row r="4879" spans="1:14" ht="15.75">
      <c r="A4879" s="166"/>
      <c r="C4879" s="38"/>
      <c r="D4879" s="38"/>
      <c r="E4879" s="38"/>
      <c r="F4879" s="166" t="s">
        <v>678</v>
      </c>
      <c r="G4879" t="s">
        <v>4672</v>
      </c>
      <c r="K4879" s="166"/>
      <c r="M4879" s="38"/>
      <c r="N4879" s="38"/>
    </row>
    <row r="4880" spans="1:14" ht="15.75">
      <c r="A4880" s="3"/>
      <c r="F4880" s="166"/>
      <c r="H4880" s="38"/>
      <c r="I4880" s="190"/>
      <c r="K4880" s="166"/>
      <c r="M4880" s="38"/>
      <c r="N4880" s="25"/>
    </row>
    <row r="4881" spans="1:14" ht="15.75">
      <c r="A4881" s="3"/>
      <c r="K4881" s="166"/>
      <c r="M4881" s="38"/>
      <c r="N4881" s="38"/>
    </row>
    <row r="4882" spans="1:14" ht="15.75">
      <c r="A4882" s="3"/>
      <c r="K4882" s="166"/>
      <c r="M4882" s="38"/>
      <c r="N4882" s="190"/>
    </row>
    <row r="4883" spans="1:14" ht="15.75">
      <c r="A4883" s="3"/>
      <c r="K4883" s="166"/>
    </row>
    <row r="4884" spans="1:14" ht="15.75">
      <c r="A4884" s="3"/>
      <c r="K4884" s="166"/>
    </row>
    <row r="4885" spans="1:14">
      <c r="A4885" s="3"/>
    </row>
    <row r="4886" spans="1:14">
      <c r="A4886" s="3"/>
    </row>
    <row r="4887" spans="1:14">
      <c r="A4887" s="3"/>
    </row>
    <row r="4888" spans="1:14">
      <c r="A4888" s="3"/>
    </row>
    <row r="4889" spans="1:14">
      <c r="A4889" s="3"/>
    </row>
    <row r="4890" spans="1:14">
      <c r="A4890" s="3"/>
    </row>
    <row r="4891" spans="1:14">
      <c r="A4891" s="3"/>
    </row>
    <row r="4892" spans="1:14">
      <c r="A4892" s="3"/>
    </row>
    <row r="4893" spans="1:14">
      <c r="A4893" s="3"/>
    </row>
    <row r="4894" spans="1:14">
      <c r="A4894" s="3"/>
    </row>
    <row r="4895" spans="1:14">
      <c r="A4895" s="3"/>
    </row>
    <row r="4896" spans="1:14">
      <c r="A4896" s="3"/>
    </row>
    <row r="4897" spans="1:12">
      <c r="A4897" s="3"/>
    </row>
    <row r="4898" spans="1:12">
      <c r="A4898" s="3"/>
    </row>
    <row r="4899" spans="1:12">
      <c r="A4899" s="3"/>
    </row>
    <row r="4900" spans="1:12">
      <c r="A4900" s="3"/>
    </row>
    <row r="4901" spans="1:12">
      <c r="A4901" s="3"/>
    </row>
    <row r="4902" spans="1:12">
      <c r="A4902" s="3"/>
    </row>
    <row r="4903" spans="1:12">
      <c r="A4903" s="3"/>
    </row>
    <row r="4904" spans="1:12">
      <c r="A4904" s="3"/>
    </row>
    <row r="4905" spans="1:12">
      <c r="A4905" s="3"/>
    </row>
    <row r="4906" spans="1:12">
      <c r="A4906" s="3"/>
    </row>
    <row r="4907" spans="1:12" ht="23.25">
      <c r="A4907" s="535" t="s">
        <v>154</v>
      </c>
      <c r="B4907" s="38"/>
    </row>
    <row r="4908" spans="1:12" ht="15.75">
      <c r="A4908" s="537" t="s">
        <v>2448</v>
      </c>
      <c r="B4908" s="38"/>
      <c r="C4908" s="38"/>
      <c r="D4908" s="38"/>
      <c r="E4908" s="38"/>
      <c r="F4908" s="537" t="s">
        <v>2449</v>
      </c>
      <c r="G4908" s="38"/>
      <c r="H4908" s="38"/>
      <c r="I4908" s="38"/>
      <c r="J4908" s="38"/>
      <c r="K4908" s="537" t="s">
        <v>2447</v>
      </c>
      <c r="L4908" s="38"/>
    </row>
    <row r="4909" spans="1:12" ht="15.75">
      <c r="A4909" s="166" t="s">
        <v>677</v>
      </c>
      <c r="B4909" t="s">
        <v>4781</v>
      </c>
      <c r="K4909" s="166" t="s">
        <v>677</v>
      </c>
      <c r="L4909" t="s">
        <v>4838</v>
      </c>
    </row>
    <row r="4910" spans="1:12" ht="15.75">
      <c r="A4910" s="166" t="s">
        <v>678</v>
      </c>
      <c r="B4910" t="s">
        <v>4842</v>
      </c>
    </row>
    <row r="4937" spans="1:15" ht="23.25">
      <c r="A4937" s="535" t="s">
        <v>3175</v>
      </c>
      <c r="B4937" s="38"/>
    </row>
    <row r="4938" spans="1:15" ht="15.75">
      <c r="A4938" s="537" t="s">
        <v>2448</v>
      </c>
      <c r="B4938" s="38"/>
      <c r="C4938" s="38"/>
      <c r="D4938" s="38"/>
      <c r="E4938" s="38"/>
      <c r="F4938" s="537" t="s">
        <v>2449</v>
      </c>
      <c r="G4938" s="38"/>
      <c r="H4938" s="38"/>
      <c r="I4938" s="38"/>
      <c r="J4938" s="38"/>
      <c r="K4938" s="537" t="s">
        <v>2447</v>
      </c>
      <c r="L4938" s="38"/>
    </row>
    <row r="4939" spans="1:15" ht="15.75">
      <c r="A4939" s="166" t="s">
        <v>678</v>
      </c>
      <c r="B4939" t="s">
        <v>3364</v>
      </c>
      <c r="C4939" s="38"/>
      <c r="F4939" s="166"/>
      <c r="K4939" s="166"/>
      <c r="M4939" s="38"/>
      <c r="N4939" s="38"/>
      <c r="O4939" s="38"/>
    </row>
    <row r="4940" spans="1:15" ht="15.75">
      <c r="A4940" s="166"/>
      <c r="F4940" s="166"/>
      <c r="K4940" s="166"/>
      <c r="M4940" s="533"/>
    </row>
    <row r="4941" spans="1:15" ht="15.75">
      <c r="A4941" s="166"/>
      <c r="F4941" s="166"/>
      <c r="H4941" s="38"/>
      <c r="I4941" s="38"/>
      <c r="K4941" s="166"/>
      <c r="M4941" s="533"/>
    </row>
    <row r="4942" spans="1:15" ht="15.75">
      <c r="A4942" s="3"/>
      <c r="K4942" s="166"/>
      <c r="M4942" s="533"/>
    </row>
    <row r="4943" spans="1:15" ht="15.75">
      <c r="A4943" s="3"/>
      <c r="K4943" s="166"/>
    </row>
    <row r="4944" spans="1:15" ht="15.75">
      <c r="A4944" s="3"/>
      <c r="K4944" s="166"/>
    </row>
    <row r="4945" spans="1:16" ht="15.75">
      <c r="A4945" s="3"/>
      <c r="K4945" s="166"/>
    </row>
    <row r="4946" spans="1:16" ht="15.75">
      <c r="A4946" s="3"/>
      <c r="K4946" s="166"/>
    </row>
    <row r="4947" spans="1:16" ht="15.75">
      <c r="A4947" s="3"/>
      <c r="K4947" s="166"/>
    </row>
    <row r="4948" spans="1:16">
      <c r="A4948" s="3"/>
    </row>
    <row r="4949" spans="1:16">
      <c r="A4949" s="3"/>
    </row>
    <row r="4950" spans="1:16">
      <c r="A4950" s="3"/>
    </row>
    <row r="4951" spans="1:16">
      <c r="A4951" s="3"/>
      <c r="P4951" t="s">
        <v>2297</v>
      </c>
    </row>
    <row r="4952" spans="1:16">
      <c r="A4952" s="3"/>
    </row>
    <row r="4953" spans="1:16">
      <c r="A4953" s="3"/>
    </row>
    <row r="4954" spans="1:16">
      <c r="A4954" s="3"/>
    </row>
    <row r="4955" spans="1:16">
      <c r="A4955" s="3"/>
    </row>
    <row r="4956" spans="1:16">
      <c r="A4956" s="3"/>
    </row>
    <row r="4957" spans="1:16">
      <c r="A4957" s="3"/>
    </row>
    <row r="4958" spans="1:16">
      <c r="A4958" s="3"/>
    </row>
    <row r="4959" spans="1:16">
      <c r="A4959" s="3"/>
    </row>
    <row r="4960" spans="1:16">
      <c r="A4960" s="3"/>
    </row>
    <row r="4961" spans="1:14">
      <c r="A4961" s="3"/>
    </row>
    <row r="4962" spans="1:14">
      <c r="A4962" s="3"/>
    </row>
    <row r="4963" spans="1:14">
      <c r="A4963" s="3"/>
    </row>
    <row r="4964" spans="1:14">
      <c r="A4964" s="3"/>
    </row>
    <row r="4965" spans="1:14">
      <c r="A4965" s="3"/>
    </row>
    <row r="4966" spans="1:14">
      <c r="A4966" s="3"/>
    </row>
    <row r="4967" spans="1:14" ht="23.25">
      <c r="A4967" s="535" t="s">
        <v>3848</v>
      </c>
      <c r="B4967" s="38"/>
    </row>
    <row r="4968" spans="1:14" ht="15.75">
      <c r="A4968" s="537" t="s">
        <v>2448</v>
      </c>
      <c r="B4968" s="38"/>
      <c r="C4968" s="38"/>
      <c r="D4968" s="38"/>
      <c r="E4968" s="38"/>
      <c r="F4968" s="537" t="s">
        <v>2449</v>
      </c>
      <c r="G4968" s="38"/>
      <c r="H4968" s="38"/>
      <c r="I4968" s="38"/>
      <c r="J4968" s="38"/>
      <c r="K4968" s="537" t="s">
        <v>2447</v>
      </c>
      <c r="L4968" s="38"/>
    </row>
    <row r="4969" spans="1:14" ht="15.75">
      <c r="A4969" s="166"/>
      <c r="C4969" s="38"/>
      <c r="D4969" s="38"/>
      <c r="E4969" s="38"/>
      <c r="F4969" s="166"/>
      <c r="H4969" s="21"/>
      <c r="K4969" s="166"/>
      <c r="M4969" s="38"/>
      <c r="N4969" s="38"/>
    </row>
    <row r="4970" spans="1:14" ht="15.75">
      <c r="A4970" s="3"/>
      <c r="F4970" s="166"/>
      <c r="H4970" s="38"/>
      <c r="I4970" s="190"/>
      <c r="K4970" s="166"/>
      <c r="M4970" s="38"/>
      <c r="N4970" s="25"/>
    </row>
    <row r="4971" spans="1:14" ht="15.75">
      <c r="A4971" s="3"/>
      <c r="K4971" s="166"/>
      <c r="M4971" s="38"/>
      <c r="N4971" s="38"/>
    </row>
    <row r="4972" spans="1:14" ht="15.75">
      <c r="A4972" s="3"/>
      <c r="K4972" s="166"/>
      <c r="M4972" s="38"/>
      <c r="N4972" s="190"/>
    </row>
    <row r="4973" spans="1:14" ht="15.75">
      <c r="A4973" s="3"/>
      <c r="K4973" s="166"/>
    </row>
    <row r="4974" spans="1:14" ht="15.75">
      <c r="A4974" s="3"/>
      <c r="K4974" s="166"/>
    </row>
    <row r="4975" spans="1:14">
      <c r="A4975" s="3"/>
    </row>
    <row r="4976" spans="1:14">
      <c r="A4976" s="3"/>
    </row>
    <row r="4977" spans="1:1">
      <c r="A4977" s="3"/>
    </row>
    <row r="4978" spans="1:1">
      <c r="A4978" s="3"/>
    </row>
    <row r="4979" spans="1:1">
      <c r="A4979" s="3"/>
    </row>
    <row r="4980" spans="1:1">
      <c r="A4980" s="3"/>
    </row>
    <row r="4981" spans="1:1">
      <c r="A4981" s="3"/>
    </row>
    <row r="4982" spans="1:1">
      <c r="A4982" s="3"/>
    </row>
    <row r="4983" spans="1:1">
      <c r="A4983" s="3"/>
    </row>
    <row r="4984" spans="1:1">
      <c r="A4984" s="3"/>
    </row>
    <row r="4985" spans="1:1">
      <c r="A4985" s="3"/>
    </row>
    <row r="4986" spans="1:1">
      <c r="A4986" s="3"/>
    </row>
    <row r="4987" spans="1:1">
      <c r="A4987" s="3"/>
    </row>
    <row r="4988" spans="1:1">
      <c r="A4988" s="3"/>
    </row>
    <row r="4989" spans="1:1">
      <c r="A4989" s="3"/>
    </row>
    <row r="4990" spans="1:1">
      <c r="A4990" s="3"/>
    </row>
    <row r="4991" spans="1:1">
      <c r="A4991" s="3"/>
    </row>
    <row r="4992" spans="1:1">
      <c r="A4992" s="3"/>
    </row>
    <row r="4993" spans="1:12">
      <c r="A4993" s="3"/>
    </row>
    <row r="4994" spans="1:12">
      <c r="A4994" s="3"/>
    </row>
    <row r="4995" spans="1:12">
      <c r="A4995" s="3"/>
    </row>
    <row r="4996" spans="1:12">
      <c r="A4996" s="3"/>
    </row>
    <row r="4997" spans="1:12" ht="23.25">
      <c r="A4997" s="535" t="s">
        <v>2526</v>
      </c>
      <c r="B4997" s="38"/>
    </row>
    <row r="4998" spans="1:12" ht="15.75">
      <c r="A4998" s="537" t="s">
        <v>2448</v>
      </c>
      <c r="B4998" s="38"/>
      <c r="C4998" s="38"/>
      <c r="D4998" s="38"/>
      <c r="E4998" s="38"/>
      <c r="F4998" s="537" t="s">
        <v>2449</v>
      </c>
      <c r="G4998" s="38"/>
      <c r="H4998" s="38"/>
      <c r="I4998" s="38"/>
      <c r="J4998" s="38"/>
      <c r="K4998" s="537" t="s">
        <v>2447</v>
      </c>
      <c r="L4998" s="38"/>
    </row>
    <row r="4999" spans="1:12" ht="15.75">
      <c r="K4999" s="166" t="s">
        <v>677</v>
      </c>
      <c r="L4999" t="s">
        <v>4674</v>
      </c>
    </row>
    <row r="5000" spans="1:12" ht="15.75">
      <c r="K5000" s="166" t="s">
        <v>678</v>
      </c>
      <c r="L5000" t="s">
        <v>4849</v>
      </c>
    </row>
    <row r="5028" spans="1:14" ht="23.25">
      <c r="A5028" s="535" t="s">
        <v>2524</v>
      </c>
      <c r="B5028" s="38"/>
    </row>
    <row r="5029" spans="1:14" ht="15.75">
      <c r="A5029" s="537" t="s">
        <v>2448</v>
      </c>
      <c r="B5029" s="38"/>
      <c r="C5029" s="38"/>
      <c r="D5029" s="38"/>
      <c r="E5029" s="38"/>
      <c r="F5029" s="537" t="s">
        <v>2449</v>
      </c>
      <c r="G5029" s="38"/>
      <c r="H5029" s="38"/>
      <c r="I5029" s="38"/>
      <c r="J5029" s="38"/>
      <c r="K5029" s="537" t="s">
        <v>2447</v>
      </c>
      <c r="L5029" s="38"/>
    </row>
    <row r="5030" spans="1:14" ht="15.75">
      <c r="A5030" s="166"/>
      <c r="F5030" s="166"/>
      <c r="K5030" s="166" t="s">
        <v>677</v>
      </c>
      <c r="L5030" t="s">
        <v>4758</v>
      </c>
      <c r="M5030" s="38"/>
      <c r="N5030" s="38"/>
    </row>
    <row r="5031" spans="1:14" ht="15.75">
      <c r="A5031" s="166"/>
      <c r="F5031" s="166"/>
      <c r="K5031" s="166" t="s">
        <v>677</v>
      </c>
      <c r="L5031" t="s">
        <v>4946</v>
      </c>
      <c r="M5031" s="38"/>
      <c r="N5031" s="38"/>
    </row>
    <row r="5032" spans="1:14" ht="15.75">
      <c r="A5032" s="166"/>
      <c r="F5032" s="166"/>
      <c r="H5032" s="38"/>
      <c r="I5032" s="38"/>
      <c r="K5032" s="166"/>
    </row>
    <row r="5033" spans="1:14" ht="15.75">
      <c r="A5033" s="3"/>
      <c r="K5033" s="166"/>
    </row>
    <row r="5034" spans="1:14" ht="15.75">
      <c r="A5034" s="3"/>
      <c r="K5034" s="166"/>
    </row>
    <row r="5035" spans="1:14" ht="15.75">
      <c r="A5035" s="3"/>
      <c r="K5035" s="166"/>
    </row>
    <row r="5036" spans="1:14" ht="15.75">
      <c r="A5036" s="3"/>
      <c r="K5036" s="166"/>
    </row>
    <row r="5037" spans="1:14" ht="15.75">
      <c r="A5037" s="3"/>
      <c r="K5037" s="166"/>
    </row>
    <row r="5038" spans="1:14" ht="15.75">
      <c r="A5038" s="3"/>
      <c r="K5038" s="166"/>
    </row>
    <row r="5039" spans="1:14">
      <c r="A5039" s="3"/>
    </row>
    <row r="5040" spans="1:14">
      <c r="A5040" s="3"/>
    </row>
    <row r="5041" spans="1:1">
      <c r="A5041" s="3"/>
    </row>
    <row r="5042" spans="1:1">
      <c r="A5042" s="3"/>
    </row>
    <row r="5043" spans="1:1">
      <c r="A5043" s="3"/>
    </row>
    <row r="5044" spans="1:1">
      <c r="A5044" s="3"/>
    </row>
    <row r="5045" spans="1:1">
      <c r="A5045" s="3"/>
    </row>
    <row r="5046" spans="1:1">
      <c r="A5046" s="3"/>
    </row>
    <row r="5047" spans="1:1">
      <c r="A5047" s="3"/>
    </row>
    <row r="5048" spans="1:1">
      <c r="A5048" s="3"/>
    </row>
    <row r="5049" spans="1:1">
      <c r="A5049" s="3"/>
    </row>
    <row r="5050" spans="1:1">
      <c r="A5050" s="3"/>
    </row>
    <row r="5051" spans="1:1">
      <c r="A5051" s="3"/>
    </row>
    <row r="5052" spans="1:1">
      <c r="A5052" s="3"/>
    </row>
    <row r="5053" spans="1:1">
      <c r="A5053" s="3"/>
    </row>
    <row r="5054" spans="1:1">
      <c r="A5054" s="3"/>
    </row>
    <row r="5055" spans="1:1">
      <c r="A5055" s="3"/>
    </row>
    <row r="5056" spans="1:1">
      <c r="A5056" s="3"/>
    </row>
    <row r="5057" spans="1:14">
      <c r="A5057" s="3"/>
    </row>
    <row r="5058" spans="1:14" ht="23.25">
      <c r="A5058" s="535" t="s">
        <v>2505</v>
      </c>
      <c r="B5058" s="38"/>
    </row>
    <row r="5059" spans="1:14" ht="15.75">
      <c r="A5059" s="537" t="s">
        <v>2448</v>
      </c>
      <c r="B5059" s="38"/>
      <c r="C5059" s="38"/>
      <c r="D5059" s="38"/>
      <c r="E5059" s="38"/>
      <c r="F5059" s="537" t="s">
        <v>2449</v>
      </c>
      <c r="G5059" s="38"/>
      <c r="H5059" s="38"/>
      <c r="I5059" s="38"/>
      <c r="J5059" s="38"/>
      <c r="K5059" s="537" t="s">
        <v>2447</v>
      </c>
      <c r="L5059" s="38"/>
    </row>
    <row r="5060" spans="1:14" ht="15.75">
      <c r="A5060" s="166"/>
      <c r="C5060" s="38"/>
      <c r="D5060" s="38"/>
      <c r="E5060" s="38"/>
      <c r="F5060" s="166" t="s">
        <v>678</v>
      </c>
      <c r="G5060" t="s">
        <v>4774</v>
      </c>
      <c r="H5060" s="38"/>
      <c r="K5060" s="166" t="s">
        <v>677</v>
      </c>
      <c r="L5060" t="s">
        <v>4946</v>
      </c>
      <c r="M5060" s="38"/>
      <c r="N5060" s="38"/>
    </row>
    <row r="5061" spans="1:14" ht="15.75">
      <c r="A5061" s="3"/>
      <c r="F5061" s="166"/>
      <c r="H5061" s="38"/>
      <c r="I5061" s="190"/>
      <c r="K5061" s="166"/>
    </row>
    <row r="5062" spans="1:14" ht="15.75">
      <c r="A5062" s="3"/>
      <c r="K5062" s="166"/>
    </row>
    <row r="5063" spans="1:14" ht="15.75">
      <c r="A5063" s="3"/>
      <c r="K5063" s="166"/>
    </row>
    <row r="5064" spans="1:14" ht="15.75">
      <c r="A5064" s="3"/>
      <c r="K5064" s="166"/>
    </row>
    <row r="5065" spans="1:14" ht="15.75">
      <c r="A5065" s="3"/>
      <c r="K5065" s="166"/>
    </row>
    <row r="5066" spans="1:14">
      <c r="A5066" s="3"/>
    </row>
    <row r="5067" spans="1:14">
      <c r="A5067" s="3"/>
    </row>
    <row r="5068" spans="1:14">
      <c r="A5068" s="3"/>
    </row>
    <row r="5069" spans="1:14">
      <c r="A5069" s="3"/>
    </row>
    <row r="5070" spans="1:14">
      <c r="A5070" s="3"/>
    </row>
    <row r="5071" spans="1:14">
      <c r="A5071" s="3"/>
    </row>
    <row r="5072" spans="1:14">
      <c r="A5072" s="3"/>
    </row>
    <row r="5073" spans="1:2">
      <c r="A5073" s="3"/>
    </row>
    <row r="5074" spans="1:2">
      <c r="A5074" s="3"/>
    </row>
    <row r="5075" spans="1:2">
      <c r="A5075" s="3"/>
    </row>
    <row r="5076" spans="1:2">
      <c r="A5076" s="3"/>
    </row>
    <row r="5077" spans="1:2">
      <c r="A5077" s="3"/>
    </row>
    <row r="5078" spans="1:2">
      <c r="A5078" s="3"/>
    </row>
    <row r="5079" spans="1:2">
      <c r="A5079" s="3"/>
    </row>
    <row r="5080" spans="1:2">
      <c r="A5080" s="3"/>
    </row>
    <row r="5081" spans="1:2">
      <c r="A5081" s="3"/>
    </row>
    <row r="5082" spans="1:2">
      <c r="A5082" s="3"/>
    </row>
    <row r="5083" spans="1:2">
      <c r="A5083" s="3"/>
    </row>
    <row r="5084" spans="1:2">
      <c r="A5084" s="3"/>
    </row>
    <row r="5085" spans="1:2">
      <c r="A5085" s="3"/>
    </row>
    <row r="5086" spans="1:2">
      <c r="A5086" s="3"/>
    </row>
    <row r="5087" spans="1:2">
      <c r="A5087" s="3"/>
    </row>
    <row r="5088" spans="1:2" ht="23.25">
      <c r="A5088" s="535" t="s">
        <v>620</v>
      </c>
      <c r="B5088" s="38"/>
    </row>
    <row r="5089" spans="1:12" ht="15.75">
      <c r="A5089" s="537" t="s">
        <v>2448</v>
      </c>
      <c r="B5089" s="38"/>
      <c r="C5089" s="38"/>
      <c r="D5089" s="38"/>
      <c r="E5089" s="38"/>
      <c r="F5089" s="537" t="s">
        <v>2449</v>
      </c>
      <c r="G5089" s="38"/>
      <c r="H5089" s="38"/>
      <c r="I5089" s="38"/>
      <c r="J5089" s="38"/>
      <c r="K5089" s="537" t="s">
        <v>2447</v>
      </c>
      <c r="L5089" s="38"/>
    </row>
    <row r="5119" spans="1:12" ht="23.25">
      <c r="A5119" s="535" t="s">
        <v>1581</v>
      </c>
      <c r="B5119" s="38"/>
    </row>
    <row r="5120" spans="1:12" ht="15.75">
      <c r="A5120" s="537" t="s">
        <v>2448</v>
      </c>
      <c r="B5120" s="38"/>
      <c r="C5120" s="38"/>
      <c r="D5120" s="38"/>
      <c r="E5120" s="38"/>
      <c r="F5120" s="537" t="s">
        <v>2449</v>
      </c>
      <c r="G5120" s="38"/>
      <c r="H5120" s="38"/>
      <c r="I5120" s="38"/>
      <c r="J5120" s="38"/>
      <c r="K5120" s="537" t="s">
        <v>2447</v>
      </c>
      <c r="L5120" s="38"/>
    </row>
    <row r="5121" spans="1:14" ht="15.75">
      <c r="A5121" s="166"/>
      <c r="F5121" s="166"/>
      <c r="K5121" s="166" t="s">
        <v>677</v>
      </c>
      <c r="L5121" t="s">
        <v>4946</v>
      </c>
      <c r="M5121" s="38"/>
      <c r="N5121" s="38"/>
    </row>
    <row r="5122" spans="1:14" ht="15.75">
      <c r="A5122" s="166"/>
      <c r="F5122" s="166"/>
      <c r="K5122" s="166"/>
    </row>
    <row r="5123" spans="1:14" ht="15.75">
      <c r="A5123" s="166"/>
      <c r="F5123" s="166"/>
      <c r="H5123" s="38"/>
      <c r="I5123" s="38"/>
      <c r="K5123" s="166"/>
    </row>
    <row r="5124" spans="1:14" ht="15.75">
      <c r="A5124" s="3"/>
      <c r="K5124" s="166"/>
    </row>
    <row r="5125" spans="1:14" ht="15.75">
      <c r="A5125" s="3"/>
      <c r="K5125" s="166"/>
    </row>
    <row r="5126" spans="1:14" ht="15.75">
      <c r="A5126" s="3"/>
      <c r="K5126" s="166"/>
    </row>
    <row r="5127" spans="1:14" ht="15.75">
      <c r="A5127" s="3"/>
      <c r="K5127" s="166"/>
    </row>
    <row r="5128" spans="1:14" ht="15.75">
      <c r="A5128" s="3"/>
      <c r="K5128" s="166"/>
    </row>
    <row r="5129" spans="1:14" ht="15.75">
      <c r="A5129" s="3"/>
      <c r="K5129" s="166"/>
    </row>
    <row r="5130" spans="1:14">
      <c r="A5130" s="3"/>
    </row>
    <row r="5131" spans="1:14">
      <c r="A5131" s="3"/>
    </row>
    <row r="5132" spans="1:14">
      <c r="A5132" s="3"/>
    </row>
    <row r="5133" spans="1:14">
      <c r="A5133" s="3"/>
    </row>
    <row r="5134" spans="1:14">
      <c r="A5134" s="3"/>
    </row>
    <row r="5135" spans="1:14">
      <c r="A5135" s="3"/>
    </row>
    <row r="5136" spans="1:14">
      <c r="A5136" s="3"/>
    </row>
    <row r="5137" spans="1:12">
      <c r="A5137" s="3"/>
    </row>
    <row r="5138" spans="1:12">
      <c r="A5138" s="3"/>
    </row>
    <row r="5139" spans="1:12">
      <c r="A5139" s="3"/>
    </row>
    <row r="5140" spans="1:12">
      <c r="A5140" s="3"/>
    </row>
    <row r="5141" spans="1:12">
      <c r="A5141" s="3"/>
    </row>
    <row r="5142" spans="1:12">
      <c r="A5142" s="3"/>
    </row>
    <row r="5143" spans="1:12">
      <c r="A5143" s="3"/>
    </row>
    <row r="5144" spans="1:12">
      <c r="A5144" s="3"/>
    </row>
    <row r="5145" spans="1:12">
      <c r="A5145" s="3"/>
    </row>
    <row r="5146" spans="1:12">
      <c r="A5146" s="3"/>
    </row>
    <row r="5147" spans="1:12">
      <c r="A5147" s="3"/>
    </row>
    <row r="5148" spans="1:12">
      <c r="A5148" s="3"/>
    </row>
    <row r="5149" spans="1:12" ht="23.25">
      <c r="A5149" s="535"/>
      <c r="B5149" s="38"/>
    </row>
    <row r="5150" spans="1:12" ht="15.75">
      <c r="A5150" s="537"/>
      <c r="B5150" s="38"/>
      <c r="C5150" s="38"/>
      <c r="D5150" s="38"/>
      <c r="E5150" s="38"/>
      <c r="F5150" s="537"/>
      <c r="G5150" s="38"/>
      <c r="H5150" s="38"/>
      <c r="I5150" s="38"/>
      <c r="J5150" s="38"/>
      <c r="K5150" s="537"/>
      <c r="L5150" s="38"/>
    </row>
    <row r="5151" spans="1:12" ht="15.75">
      <c r="A5151" s="166"/>
      <c r="C5151" s="38"/>
      <c r="D5151" s="38"/>
      <c r="E5151" s="38"/>
      <c r="F5151" s="166"/>
      <c r="H5151" s="21"/>
      <c r="K5151" s="166"/>
    </row>
    <row r="5152" spans="1:12" ht="15.75">
      <c r="A5152" s="3"/>
      <c r="F5152" s="166"/>
      <c r="H5152" s="38"/>
      <c r="I5152" s="190"/>
      <c r="K5152" s="166"/>
    </row>
    <row r="5153" spans="1:11" ht="15.75">
      <c r="A5153" s="3"/>
      <c r="K5153" s="166"/>
    </row>
    <row r="5154" spans="1:11" ht="15.75">
      <c r="A5154" s="3"/>
      <c r="K5154" s="166"/>
    </row>
    <row r="5155" spans="1:11" ht="15.75">
      <c r="A5155" s="3"/>
      <c r="K5155" s="166"/>
    </row>
    <row r="5156" spans="1:11" ht="15.75">
      <c r="A5156" s="3"/>
      <c r="K5156" s="166"/>
    </row>
    <row r="5157" spans="1:11">
      <c r="A5157" s="3"/>
    </row>
    <row r="5158" spans="1:11">
      <c r="A5158" s="3"/>
    </row>
    <row r="5159" spans="1:11">
      <c r="A5159" s="3"/>
    </row>
    <row r="5160" spans="1:11">
      <c r="A5160" s="3"/>
    </row>
    <row r="5161" spans="1:11">
      <c r="A5161" s="3"/>
    </row>
    <row r="5162" spans="1:11">
      <c r="A5162" s="3"/>
    </row>
    <row r="5163" spans="1:11">
      <c r="A5163" s="3"/>
    </row>
    <row r="5164" spans="1:11">
      <c r="A5164" s="3"/>
    </row>
    <row r="5165" spans="1:11">
      <c r="A5165" s="3"/>
    </row>
    <row r="5166" spans="1:11">
      <c r="A5166" s="3"/>
    </row>
    <row r="5167" spans="1:11">
      <c r="A5167" s="3"/>
    </row>
    <row r="5168" spans="1:11">
      <c r="A5168" s="3"/>
    </row>
    <row r="5169" spans="1:1">
      <c r="A5169" s="3"/>
    </row>
    <row r="5170" spans="1:1">
      <c r="A5170" s="3"/>
    </row>
    <row r="5171" spans="1:1">
      <c r="A5171" s="3"/>
    </row>
    <row r="5172" spans="1:1">
      <c r="A5172" s="3"/>
    </row>
    <row r="5173" spans="1:1">
      <c r="A5173" s="3"/>
    </row>
    <row r="5174" spans="1:1">
      <c r="A5174" s="3"/>
    </row>
    <row r="5175" spans="1:1">
      <c r="A5175" s="3"/>
    </row>
    <row r="5176" spans="1:1">
      <c r="A5176" s="3"/>
    </row>
    <row r="5177" spans="1:1">
      <c r="A517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X a 5 V h A H + T O k A A A A 9 g A A A B I A H A B D b 2 5 m a W c v U G F j a 2 F n Z S 5 4 b W w g o h g A K K A U A A A A A A A A A A A A A A A A A A A A A A A A A A A A h Y 9 N D o I w G E S v Q r q n P 0 i M I a U s 3 I I x M T F u m 1 K h E T 4 M L Z a 7 u f B I X k G M o u 5 c z p u 3 m L l f b z w b 2 y a 4 6 N 6 a D l L E M E W B B t W V B q o U D e 4 Y r l A m + F a q k 6 x 0 M M l g k 9 G W K a q d O y e E e O + x X + C u r 0 h E K S O H I t + p W r c S f W T z X w 4 N W C d B a S T 4 / j V G R J i x J Y 5 p j C k n M + S F g a 8 Q T X u f 7 Q / k 6 6 F x Q 6 8 F N O E m 5 2 S O n L w / i A d Q S w M E F A A C A A g A g X a 5 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2 u V Y o i k e 4 D g A A A B E A A A A T A B w A R m 9 y b X V s Y X M v U 2 V j d G l v b j E u b S C i G A A o o B Q A A A A A A A A A A A A A A A A A A A A A A A A A A A A r T k 0 u y c z P U w i G 0 I b W A F B L A Q I t A B Q A A g A I A I F 2 u V Y Q B / k z p A A A A P Y A A A A S A A A A A A A A A A A A A A A A A A A A A A B D b 2 5 m a W c v U G F j a 2 F n Z S 5 4 b W x Q S w E C L Q A U A A I A C A C B d r l W D 8 r p q 6 Q A A A D p A A A A E w A A A A A A A A A A A A A A A A D w A A A A W 0 N v b n R l b n R f V H l w Z X N d L n h t b F B L A Q I t A B Q A A g A I A I F 2 u 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n Z W R Q D F L V S Z W o n n r I A V Y 2 A A A A A A I A A A A A A B B m A A A A A Q A A I A A A A H F 4 L / F t c i W y L y v p z d f B C B D F 6 E o B q 9 v R B 8 2 k W S G Q O 5 u q A A A A A A 6 A A A A A A g A A I A A A A O k q M Q Z 5 S / B N I R V s 7 5 S 9 P 7 p 6 I + 7 J S M m d X o b R R j B 0 C T I c U A A A A C x k c h y 7 m E s H m H 5 t Q l Z K e 6 5 s f A a p i B F 8 G t Y f 5 N k Z C V w M h T F K B 5 C j x 4 P c p O E 4 g I / a 6 W L 8 A m / J b / u x 8 O e 3 U + J / w v c l 4 l H R S x / I g H / b R E w 7 B x K s Q A A A A L / H i s i B e k v 1 l J p k M 7 R D s 2 6 z A b T b C B J s 4 9 9 K q 8 i W X t S 4 7 7 U D J l h C K Y O Y u q P B y o j N G g i T 3 k r O A 4 0 u 6 s A l L 9 x I P q E = < / D a t a M a s h u p > 
</file>

<file path=customXml/itemProps1.xml><?xml version="1.0" encoding="utf-8"?>
<ds:datastoreItem xmlns:ds="http://schemas.openxmlformats.org/officeDocument/2006/customXml" ds:itemID="{C63D3D73-1A09-416A-AD73-7B9757AA57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Punten</vt:lpstr>
      <vt:lpstr>Medailles</vt:lpstr>
      <vt:lpstr>Periodestanden divisies</vt:lpstr>
      <vt:lpstr>Bekercompetitie</vt:lpstr>
      <vt:lpstr>Punten per wedstrijd</vt:lpstr>
      <vt:lpstr>UCIRanking</vt:lpstr>
      <vt:lpstr>Puntenklassement</vt:lpstr>
      <vt:lpstr>Topresultaten</vt:lpstr>
      <vt:lpstr>Medailles 2026</vt:lpstr>
      <vt:lpstr>WT uitslagen</vt:lpstr>
      <vt:lpstr>Overwinningen in Grote Ronde</vt:lpstr>
      <vt:lpstr>Divisiestanden tm 2025</vt:lpstr>
      <vt:lpstr>Categorie 2026</vt:lpstr>
      <vt:lpstr>Palmares WT koersen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de heer Pruijsen</cp:lastModifiedBy>
  <cp:lastPrinted>2026-01-13T15:30:25Z</cp:lastPrinted>
  <dcterms:created xsi:type="dcterms:W3CDTF">2017-01-31T01:18:58Z</dcterms:created>
  <dcterms:modified xsi:type="dcterms:W3CDTF">2026-02-27T00:24:46Z</dcterms:modified>
</cp:coreProperties>
</file>